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rgei\molecules\CH\xls\"/>
    </mc:Choice>
  </mc:AlternateContent>
  <xr:revisionPtr revIDLastSave="0" documentId="13_ncr:1_{3C00C613-0C4A-42DC-B2FF-E252840D5883}" xr6:coauthVersionLast="47" xr6:coauthVersionMax="47" xr10:uidLastSave="{00000000-0000-0000-0000-000000000000}"/>
  <bookViews>
    <workbookView xWindow="-96" yWindow="-96" windowWidth="20928" windowHeight="12696" activeTab="5" xr2:uid="{C69062B6-F660-45ED-81A5-0811AF267D86}"/>
  </bookViews>
  <sheets>
    <sheet name="MARVEL" sheetId="1" r:id="rId1"/>
    <sheet name="MARVEL-X" sheetId="7" r:id="rId2"/>
    <sheet name="PGOPHER" sheetId="3" r:id="rId3"/>
    <sheet name="states" sheetId="2" r:id="rId4"/>
    <sheet name="MARVEL-trans" sheetId="4" r:id="rId5"/>
    <sheet name="duo-MARVEL" sheetId="9" r:id="rId6"/>
    <sheet name="duo-out" sheetId="8" r:id="rId7"/>
    <sheet name="95Zachwiej" sheetId="6" r:id="rId8"/>
    <sheet name="Bernath" sheetId="5" r:id="rId9"/>
  </sheets>
  <definedNames>
    <definedName name="_xlnm._FilterDatabase" localSheetId="5" hidden="1">'duo-MARVEL'!$G$1:$G$1485</definedName>
    <definedName name="_xlnm._FilterDatabase" localSheetId="0" hidden="1">MARVEL!$B$1:$B$1522</definedName>
    <definedName name="_xlnm._FilterDatabase" localSheetId="4" hidden="1">'MARVEL-trans'!$D$1:$E$6349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9" l="1"/>
  <c r="E3" i="9" s="1"/>
  <c r="A4" i="9"/>
  <c r="E4" i="9" s="1"/>
  <c r="A5" i="9"/>
  <c r="E5" i="9" s="1"/>
  <c r="A6" i="9"/>
  <c r="E6" i="9" s="1"/>
  <c r="A7" i="9"/>
  <c r="E7" i="9" s="1"/>
  <c r="A8" i="9"/>
  <c r="A9" i="9"/>
  <c r="A10" i="9"/>
  <c r="E10" i="9" s="1"/>
  <c r="A11" i="9"/>
  <c r="A12" i="9"/>
  <c r="E12" i="9" s="1"/>
  <c r="A13" i="9"/>
  <c r="E13" i="9" s="1"/>
  <c r="A14" i="9"/>
  <c r="A15" i="9"/>
  <c r="E15" i="9" s="1"/>
  <c r="A16" i="9"/>
  <c r="E16" i="9" s="1"/>
  <c r="A17" i="9"/>
  <c r="A18" i="9"/>
  <c r="E18" i="9" s="1"/>
  <c r="A19" i="9"/>
  <c r="E19" i="9" s="1"/>
  <c r="A20" i="9"/>
  <c r="E20" i="9" s="1"/>
  <c r="A21" i="9"/>
  <c r="E21" i="9" s="1"/>
  <c r="A22" i="9"/>
  <c r="A23" i="9"/>
  <c r="E23" i="9" s="1"/>
  <c r="A24" i="9"/>
  <c r="A25" i="9"/>
  <c r="A26" i="9"/>
  <c r="E26" i="9" s="1"/>
  <c r="A27" i="9"/>
  <c r="A28" i="9"/>
  <c r="E28" i="9" s="1"/>
  <c r="A29" i="9"/>
  <c r="A30" i="9"/>
  <c r="E30" i="9" s="1"/>
  <c r="A31" i="9"/>
  <c r="E31" i="9" s="1"/>
  <c r="A32" i="9"/>
  <c r="E32" i="9" s="1"/>
  <c r="A33" i="9"/>
  <c r="A34" i="9"/>
  <c r="A36" i="9"/>
  <c r="E36" i="9" s="1"/>
  <c r="A39" i="9"/>
  <c r="A41" i="9"/>
  <c r="E41" i="9" s="1"/>
  <c r="A42" i="9"/>
  <c r="E42" i="9" s="1"/>
  <c r="A43" i="9"/>
  <c r="E43" i="9" s="1"/>
  <c r="A44" i="9"/>
  <c r="A45" i="9"/>
  <c r="A46" i="9"/>
  <c r="A35" i="9"/>
  <c r="E35" i="9" s="1"/>
  <c r="A37" i="9"/>
  <c r="E37" i="9" s="1"/>
  <c r="A38" i="9"/>
  <c r="A40" i="9"/>
  <c r="A47" i="9"/>
  <c r="E47" i="9" s="1"/>
  <c r="A48" i="9"/>
  <c r="E48" i="9" s="1"/>
  <c r="A49" i="9"/>
  <c r="A50" i="9"/>
  <c r="A51" i="9"/>
  <c r="E51" i="9" s="1"/>
  <c r="A52" i="9"/>
  <c r="E52" i="9" s="1"/>
  <c r="A53" i="9"/>
  <c r="E53" i="9" s="1"/>
  <c r="A54" i="9"/>
  <c r="E54" i="9" s="1"/>
  <c r="A55" i="9"/>
  <c r="E55" i="9" s="1"/>
  <c r="A56" i="9"/>
  <c r="A58" i="9"/>
  <c r="E58" i="9" s="1"/>
  <c r="A61" i="9"/>
  <c r="E61" i="9" s="1"/>
  <c r="A64" i="9"/>
  <c r="A65" i="9"/>
  <c r="E65" i="9" s="1"/>
  <c r="A66" i="9"/>
  <c r="A67" i="9"/>
  <c r="A68" i="9"/>
  <c r="A69" i="9"/>
  <c r="E69" i="9" s="1"/>
  <c r="A70" i="9"/>
  <c r="A71" i="9"/>
  <c r="A57" i="9"/>
  <c r="A59" i="9"/>
  <c r="A60" i="9"/>
  <c r="E60" i="9" s="1"/>
  <c r="A62" i="9"/>
  <c r="E62" i="9" s="1"/>
  <c r="A63" i="9"/>
  <c r="E63" i="9" s="1"/>
  <c r="A72" i="9"/>
  <c r="A73" i="9"/>
  <c r="A74" i="9"/>
  <c r="A75" i="9"/>
  <c r="A76" i="9"/>
  <c r="E76" i="9" s="1"/>
  <c r="A77" i="9"/>
  <c r="A78" i="9"/>
  <c r="E78" i="9" s="1"/>
  <c r="A79" i="9"/>
  <c r="E79" i="9" s="1"/>
  <c r="A80" i="9"/>
  <c r="E80" i="9" s="1"/>
  <c r="A81" i="9"/>
  <c r="A84" i="9"/>
  <c r="A87" i="9"/>
  <c r="E87" i="9" s="1"/>
  <c r="A92" i="9"/>
  <c r="A93" i="9"/>
  <c r="E93" i="9" s="1"/>
  <c r="A94" i="9"/>
  <c r="E94" i="9" s="1"/>
  <c r="A95" i="9"/>
  <c r="E95" i="9" s="1"/>
  <c r="A96" i="9"/>
  <c r="E96" i="9" s="1"/>
  <c r="A97" i="9"/>
  <c r="A82" i="9"/>
  <c r="E82" i="9" s="1"/>
  <c r="A83" i="9"/>
  <c r="A85" i="9"/>
  <c r="A86" i="9"/>
  <c r="E86" i="9" s="1"/>
  <c r="A88" i="9"/>
  <c r="A89" i="9"/>
  <c r="E89" i="9" s="1"/>
  <c r="A90" i="9"/>
  <c r="E90" i="9" s="1"/>
  <c r="A91" i="9"/>
  <c r="A98" i="9"/>
  <c r="A99" i="9"/>
  <c r="E99" i="9" s="1"/>
  <c r="A100" i="9"/>
  <c r="A101" i="9"/>
  <c r="A102" i="9"/>
  <c r="E102" i="9" s="1"/>
  <c r="A103" i="9"/>
  <c r="E103" i="9" s="1"/>
  <c r="A104" i="9"/>
  <c r="A105" i="9"/>
  <c r="A106" i="9"/>
  <c r="A107" i="9"/>
  <c r="E107" i="9" s="1"/>
  <c r="A110" i="9"/>
  <c r="E110" i="9" s="1"/>
  <c r="A113" i="9"/>
  <c r="E113" i="9" s="1"/>
  <c r="A118" i="9"/>
  <c r="A119" i="9"/>
  <c r="E119" i="9" s="1"/>
  <c r="A120" i="9"/>
  <c r="E120" i="9" s="1"/>
  <c r="A121" i="9"/>
  <c r="A122" i="9"/>
  <c r="A123" i="9"/>
  <c r="A124" i="9"/>
  <c r="A125" i="9"/>
  <c r="E125" i="9" s="1"/>
  <c r="A108" i="9"/>
  <c r="E108" i="9" s="1"/>
  <c r="A109" i="9"/>
  <c r="E109" i="9" s="1"/>
  <c r="A111" i="9"/>
  <c r="E111" i="9" s="1"/>
  <c r="A112" i="9"/>
  <c r="E112" i="9" s="1"/>
  <c r="A114" i="9"/>
  <c r="A115" i="9"/>
  <c r="E115" i="9" s="1"/>
  <c r="A116" i="9"/>
  <c r="E116" i="9" s="1"/>
  <c r="A117" i="9"/>
  <c r="A126" i="9"/>
  <c r="E126" i="9" s="1"/>
  <c r="A127" i="9"/>
  <c r="E127" i="9" s="1"/>
  <c r="A128" i="9"/>
  <c r="E128" i="9" s="1"/>
  <c r="A129" i="9"/>
  <c r="A130" i="9"/>
  <c r="A131" i="9"/>
  <c r="E131" i="9" s="1"/>
  <c r="A132" i="9"/>
  <c r="E132" i="9" s="1"/>
  <c r="A133" i="9"/>
  <c r="A134" i="9"/>
  <c r="A135" i="9"/>
  <c r="E135" i="9" s="1"/>
  <c r="A138" i="9"/>
  <c r="A141" i="9"/>
  <c r="E141" i="9" s="1"/>
  <c r="A146" i="9"/>
  <c r="E146" i="9" s="1"/>
  <c r="A149" i="9"/>
  <c r="E149" i="9" s="1"/>
  <c r="A150" i="9"/>
  <c r="E150" i="9" s="1"/>
  <c r="A151" i="9"/>
  <c r="A152" i="9"/>
  <c r="A153" i="9"/>
  <c r="E153" i="9" s="1"/>
  <c r="A136" i="9"/>
  <c r="E136" i="9" s="1"/>
  <c r="A137" i="9"/>
  <c r="A139" i="9"/>
  <c r="A140" i="9"/>
  <c r="A142" i="9"/>
  <c r="A143" i="9"/>
  <c r="E143" i="9" s="1"/>
  <c r="A144" i="9"/>
  <c r="E144" i="9" s="1"/>
  <c r="A145" i="9"/>
  <c r="E145" i="9" s="1"/>
  <c r="A147" i="9"/>
  <c r="E147" i="9" s="1"/>
  <c r="A148" i="9"/>
  <c r="A154" i="9"/>
  <c r="E154" i="9" s="1"/>
  <c r="A155" i="9"/>
  <c r="A156" i="9"/>
  <c r="A157" i="9"/>
  <c r="A158" i="9"/>
  <c r="A159" i="9"/>
  <c r="E159" i="9" s="1"/>
  <c r="A160" i="9"/>
  <c r="E160" i="9" s="1"/>
  <c r="A161" i="9"/>
  <c r="A162" i="9"/>
  <c r="A163" i="9"/>
  <c r="E163" i="9" s="1"/>
  <c r="A166" i="9"/>
  <c r="E166" i="9" s="1"/>
  <c r="A169" i="9"/>
  <c r="A174" i="9"/>
  <c r="E174" i="9" s="1"/>
  <c r="A177" i="9"/>
  <c r="E177" i="9" s="1"/>
  <c r="A178" i="9"/>
  <c r="E178" i="9" s="1"/>
  <c r="A179" i="9"/>
  <c r="E179" i="9" s="1"/>
  <c r="A180" i="9"/>
  <c r="E180" i="9" s="1"/>
  <c r="A181" i="9"/>
  <c r="E181" i="9" s="1"/>
  <c r="A182" i="9"/>
  <c r="E182" i="9" s="1"/>
  <c r="A183" i="9"/>
  <c r="E183" i="9" s="1"/>
  <c r="A164" i="9"/>
  <c r="A165" i="9"/>
  <c r="E165" i="9" s="1"/>
  <c r="A167" i="9"/>
  <c r="E167" i="9" s="1"/>
  <c r="A168" i="9"/>
  <c r="A170" i="9"/>
  <c r="E170" i="9" s="1"/>
  <c r="A171" i="9"/>
  <c r="E171" i="9" s="1"/>
  <c r="A172" i="9"/>
  <c r="E172" i="9" s="1"/>
  <c r="A173" i="9"/>
  <c r="E173" i="9" s="1"/>
  <c r="A175" i="9"/>
  <c r="A176" i="9"/>
  <c r="E176" i="9" s="1"/>
  <c r="A184" i="9"/>
  <c r="E184" i="9" s="1"/>
  <c r="A185" i="9"/>
  <c r="A186" i="9"/>
  <c r="A187" i="9"/>
  <c r="E187" i="9" s="1"/>
  <c r="A188" i="9"/>
  <c r="E188" i="9" s="1"/>
  <c r="A189" i="9"/>
  <c r="A190" i="9"/>
  <c r="A191" i="9"/>
  <c r="E191" i="9" s="1"/>
  <c r="A192" i="9"/>
  <c r="E192" i="9" s="1"/>
  <c r="A193" i="9"/>
  <c r="A196" i="9"/>
  <c r="A199" i="9"/>
  <c r="A204" i="9"/>
  <c r="E204" i="9" s="1"/>
  <c r="A207" i="9"/>
  <c r="E207" i="9" s="1"/>
  <c r="A208" i="9"/>
  <c r="A209" i="9"/>
  <c r="E209" i="9" s="1"/>
  <c r="A210" i="9"/>
  <c r="A211" i="9"/>
  <c r="A212" i="9"/>
  <c r="A194" i="9"/>
  <c r="E194" i="9" s="1"/>
  <c r="A195" i="9"/>
  <c r="E195" i="9" s="1"/>
  <c r="A197" i="9"/>
  <c r="E197" i="9" s="1"/>
  <c r="A198" i="9"/>
  <c r="E198" i="9" s="1"/>
  <c r="A200" i="9"/>
  <c r="E200" i="9" s="1"/>
  <c r="A201" i="9"/>
  <c r="E201" i="9" s="1"/>
  <c r="A202" i="9"/>
  <c r="A203" i="9"/>
  <c r="A205" i="9"/>
  <c r="E205" i="9" s="1"/>
  <c r="A206" i="9"/>
  <c r="E206" i="9" s="1"/>
  <c r="A213" i="9"/>
  <c r="E213" i="9" s="1"/>
  <c r="A214" i="9"/>
  <c r="E214" i="9" s="1"/>
  <c r="A215" i="9"/>
  <c r="E215" i="9" s="1"/>
  <c r="A216" i="9"/>
  <c r="E216" i="9" s="1"/>
  <c r="A217" i="9"/>
  <c r="E217" i="9" s="1"/>
  <c r="A218" i="9"/>
  <c r="A219" i="9"/>
  <c r="A220" i="9"/>
  <c r="E220" i="9" s="1"/>
  <c r="A221" i="9"/>
  <c r="E221" i="9" s="1"/>
  <c r="A222" i="9"/>
  <c r="A225" i="9"/>
  <c r="E225" i="9" s="1"/>
  <c r="A228" i="9"/>
  <c r="E228" i="9" s="1"/>
  <c r="A233" i="9"/>
  <c r="A234" i="9"/>
  <c r="A235" i="9"/>
  <c r="A236" i="9"/>
  <c r="E236" i="9" s="1"/>
  <c r="A237" i="9"/>
  <c r="E237" i="9" s="1"/>
  <c r="A238" i="9"/>
  <c r="E238" i="9" s="1"/>
  <c r="A239" i="9"/>
  <c r="E239" i="9" s="1"/>
  <c r="A240" i="9"/>
  <c r="A223" i="9"/>
  <c r="A224" i="9"/>
  <c r="A226" i="9"/>
  <c r="A227" i="9"/>
  <c r="E227" i="9" s="1"/>
  <c r="A229" i="9"/>
  <c r="E229" i="9" s="1"/>
  <c r="A230" i="9"/>
  <c r="A231" i="9"/>
  <c r="E231" i="9" s="1"/>
  <c r="A232" i="9"/>
  <c r="E232" i="9" s="1"/>
  <c r="A241" i="9"/>
  <c r="A242" i="9"/>
  <c r="A243" i="9"/>
  <c r="E243" i="9" s="1"/>
  <c r="A244" i="9"/>
  <c r="E244" i="9" s="1"/>
  <c r="A245" i="9"/>
  <c r="E245" i="9" s="1"/>
  <c r="A246" i="9"/>
  <c r="E246" i="9" s="1"/>
  <c r="A247" i="9"/>
  <c r="E247" i="9" s="1"/>
  <c r="A248" i="9"/>
  <c r="E248" i="9" s="1"/>
  <c r="A249" i="9"/>
  <c r="E249" i="9" s="1"/>
  <c r="A250" i="9"/>
  <c r="A251" i="9"/>
  <c r="A252" i="9"/>
  <c r="E252" i="9" s="1"/>
  <c r="A255" i="9"/>
  <c r="A258" i="9"/>
  <c r="A263" i="9"/>
  <c r="E263" i="9" s="1"/>
  <c r="A266" i="9"/>
  <c r="E266" i="9" s="1"/>
  <c r="A267" i="9"/>
  <c r="A268" i="9"/>
  <c r="A269" i="9"/>
  <c r="E269" i="9" s="1"/>
  <c r="A270" i="9"/>
  <c r="E270" i="9" s="1"/>
  <c r="A271" i="9"/>
  <c r="E271" i="9" s="1"/>
  <c r="A253" i="9"/>
  <c r="E253" i="9" s="1"/>
  <c r="A254" i="9"/>
  <c r="E254" i="9" s="1"/>
  <c r="A256" i="9"/>
  <c r="A257" i="9"/>
  <c r="A259" i="9"/>
  <c r="A260" i="9"/>
  <c r="E260" i="9" s="1"/>
  <c r="A261" i="9"/>
  <c r="E261" i="9" s="1"/>
  <c r="A262" i="9"/>
  <c r="E262" i="9" s="1"/>
  <c r="A264" i="9"/>
  <c r="A265" i="9"/>
  <c r="E265" i="9" s="1"/>
  <c r="A272" i="9"/>
  <c r="E272" i="9" s="1"/>
  <c r="A273" i="9"/>
  <c r="A274" i="9"/>
  <c r="A275" i="9"/>
  <c r="A276" i="9"/>
  <c r="E276" i="9" s="1"/>
  <c r="A277" i="9"/>
  <c r="E277" i="9" s="1"/>
  <c r="A278" i="9"/>
  <c r="E278" i="9" s="1"/>
  <c r="A279" i="9"/>
  <c r="E279" i="9" s="1"/>
  <c r="A280" i="9"/>
  <c r="A281" i="9"/>
  <c r="E281" i="9" s="1"/>
  <c r="A284" i="9"/>
  <c r="A287" i="9"/>
  <c r="A292" i="9"/>
  <c r="E292" i="9" s="1"/>
  <c r="A294" i="9"/>
  <c r="E294" i="9" s="1"/>
  <c r="A295" i="9"/>
  <c r="A296" i="9"/>
  <c r="E296" i="9" s="1"/>
  <c r="A297" i="9"/>
  <c r="E297" i="9" s="1"/>
  <c r="A298" i="9"/>
  <c r="A299" i="9"/>
  <c r="A300" i="9"/>
  <c r="A282" i="9"/>
  <c r="E282" i="9" s="1"/>
  <c r="A283" i="9"/>
  <c r="A285" i="9"/>
  <c r="E285" i="9" s="1"/>
  <c r="A286" i="9"/>
  <c r="E286" i="9" s="1"/>
  <c r="A288" i="9"/>
  <c r="A289" i="9"/>
  <c r="A290" i="9"/>
  <c r="A291" i="9"/>
  <c r="A293" i="9"/>
  <c r="E293" i="9" s="1"/>
  <c r="A301" i="9"/>
  <c r="E301" i="9" s="1"/>
  <c r="A302" i="9"/>
  <c r="E302" i="9" s="1"/>
  <c r="A303" i="9"/>
  <c r="E303" i="9" s="1"/>
  <c r="A304" i="9"/>
  <c r="E304" i="9" s="1"/>
  <c r="A305" i="9"/>
  <c r="A306" i="9"/>
  <c r="A307" i="9"/>
  <c r="A308" i="9"/>
  <c r="E308" i="9" s="1"/>
  <c r="A309" i="9"/>
  <c r="E309" i="9" s="1"/>
  <c r="A310" i="9"/>
  <c r="E310" i="9" s="1"/>
  <c r="A311" i="9"/>
  <c r="E311" i="9" s="1"/>
  <c r="A312" i="9"/>
  <c r="A315" i="9"/>
  <c r="A318" i="9"/>
  <c r="E318" i="9" s="1"/>
  <c r="A323" i="9"/>
  <c r="A325" i="9"/>
  <c r="E325" i="9" s="1"/>
  <c r="A328" i="9"/>
  <c r="A329" i="9"/>
  <c r="A330" i="9"/>
  <c r="E330" i="9" s="1"/>
  <c r="A331" i="9"/>
  <c r="E331" i="9" s="1"/>
  <c r="A332" i="9"/>
  <c r="A313" i="9"/>
  <c r="A314" i="9"/>
  <c r="E314" i="9" s="1"/>
  <c r="A316" i="9"/>
  <c r="A317" i="9"/>
  <c r="E317" i="9" s="1"/>
  <c r="A319" i="9"/>
  <c r="E319" i="9" s="1"/>
  <c r="A320" i="9"/>
  <c r="E320" i="9" s="1"/>
  <c r="A321" i="9"/>
  <c r="A322" i="9"/>
  <c r="A324" i="9"/>
  <c r="A326" i="9"/>
  <c r="E326" i="9" s="1"/>
  <c r="A327" i="9"/>
  <c r="E327" i="9" s="1"/>
  <c r="A333" i="9"/>
  <c r="E333" i="9" s="1"/>
  <c r="A334" i="9"/>
  <c r="E334" i="9" s="1"/>
  <c r="A335" i="9"/>
  <c r="E335" i="9" s="1"/>
  <c r="A336" i="9"/>
  <c r="E336" i="9" s="1"/>
  <c r="A337" i="9"/>
  <c r="A338" i="9"/>
  <c r="A339" i="9"/>
  <c r="A340" i="9"/>
  <c r="E340" i="9" s="1"/>
  <c r="A341" i="9"/>
  <c r="E341" i="9" s="1"/>
  <c r="A342" i="9"/>
  <c r="E342" i="9" s="1"/>
  <c r="A343" i="9"/>
  <c r="E343" i="9" s="1"/>
  <c r="A344" i="9"/>
  <c r="A347" i="9"/>
  <c r="A350" i="9"/>
  <c r="E350" i="9" s="1"/>
  <c r="A355" i="9"/>
  <c r="A359" i="9"/>
  <c r="E359" i="9" s="1"/>
  <c r="A360" i="9"/>
  <c r="A361" i="9"/>
  <c r="A362" i="9"/>
  <c r="E362" i="9" s="1"/>
  <c r="A363" i="9"/>
  <c r="E363" i="9" s="1"/>
  <c r="A364" i="9"/>
  <c r="A345" i="9"/>
  <c r="A346" i="9"/>
  <c r="E346" i="9" s="1"/>
  <c r="A348" i="9"/>
  <c r="A349" i="9"/>
  <c r="E349" i="9" s="1"/>
  <c r="A351" i="9"/>
  <c r="E351" i="9" s="1"/>
  <c r="A352" i="9"/>
  <c r="E352" i="9" s="1"/>
  <c r="A353" i="9"/>
  <c r="A354" i="9"/>
  <c r="A356" i="9"/>
  <c r="E356" i="9" s="1"/>
  <c r="A357" i="9"/>
  <c r="E357" i="9" s="1"/>
  <c r="A358" i="9"/>
  <c r="E358" i="9" s="1"/>
  <c r="A365" i="9"/>
  <c r="E365" i="9" s="1"/>
  <c r="A366" i="9"/>
  <c r="E366" i="9" s="1"/>
  <c r="A367" i="9"/>
  <c r="E367" i="9" s="1"/>
  <c r="A368" i="9"/>
  <c r="E368" i="9" s="1"/>
  <c r="A369" i="9"/>
  <c r="A370" i="9"/>
  <c r="A371" i="9"/>
  <c r="A372" i="9"/>
  <c r="E372" i="9" s="1"/>
  <c r="A373" i="9"/>
  <c r="E373" i="9" s="1"/>
  <c r="A374" i="9"/>
  <c r="E374" i="9" s="1"/>
  <c r="A375" i="9"/>
  <c r="E375" i="9" s="1"/>
  <c r="A376" i="9"/>
  <c r="A379" i="9"/>
  <c r="A382" i="9"/>
  <c r="E382" i="9" s="1"/>
  <c r="A387" i="9"/>
  <c r="A390" i="9"/>
  <c r="E390" i="9" s="1"/>
  <c r="A393" i="9"/>
  <c r="E393" i="9" s="1"/>
  <c r="A394" i="9"/>
  <c r="E394" i="9" s="1"/>
  <c r="A395" i="9"/>
  <c r="E395" i="9" s="1"/>
  <c r="A396" i="9"/>
  <c r="E396" i="9" s="1"/>
  <c r="A377" i="9"/>
  <c r="A378" i="9"/>
  <c r="A380" i="9"/>
  <c r="A381" i="9"/>
  <c r="E381" i="9" s="1"/>
  <c r="A383" i="9"/>
  <c r="E383" i="9" s="1"/>
  <c r="A384" i="9"/>
  <c r="E384" i="9" s="1"/>
  <c r="A385" i="9"/>
  <c r="A386" i="9"/>
  <c r="A388" i="9"/>
  <c r="E388" i="9" s="1"/>
  <c r="A389" i="9"/>
  <c r="E389" i="9" s="1"/>
  <c r="A391" i="9"/>
  <c r="E391" i="9" s="1"/>
  <c r="A392" i="9"/>
  <c r="E392" i="9" s="1"/>
  <c r="A397" i="9"/>
  <c r="E397" i="9" s="1"/>
  <c r="A398" i="9"/>
  <c r="E398" i="9" s="1"/>
  <c r="A399" i="9"/>
  <c r="E399" i="9" s="1"/>
  <c r="A400" i="9"/>
  <c r="E400" i="9" s="1"/>
  <c r="A401" i="9"/>
  <c r="A402" i="9"/>
  <c r="A403" i="9"/>
  <c r="A404" i="9"/>
  <c r="E404" i="9" s="1"/>
  <c r="A405" i="9"/>
  <c r="E405" i="9" s="1"/>
  <c r="A406" i="9"/>
  <c r="E406" i="9" s="1"/>
  <c r="A407" i="9"/>
  <c r="E407" i="9" s="1"/>
  <c r="A408" i="9"/>
  <c r="A411" i="9"/>
  <c r="A414" i="9"/>
  <c r="E414" i="9" s="1"/>
  <c r="A419" i="9"/>
  <c r="A423" i="9"/>
  <c r="E423" i="9" s="1"/>
  <c r="A425" i="9"/>
  <c r="E425" i="9" s="1"/>
  <c r="A426" i="9"/>
  <c r="E426" i="9" s="1"/>
  <c r="A427" i="9"/>
  <c r="E427" i="9" s="1"/>
  <c r="A428" i="9"/>
  <c r="E428" i="9" s="1"/>
  <c r="A409" i="9"/>
  <c r="A410" i="9"/>
  <c r="A412" i="9"/>
  <c r="A413" i="9"/>
  <c r="E413" i="9" s="1"/>
  <c r="A415" i="9"/>
  <c r="E415" i="9" s="1"/>
  <c r="A416" i="9"/>
  <c r="A417" i="9"/>
  <c r="A418" i="9"/>
  <c r="A420" i="9"/>
  <c r="E420" i="9" s="1"/>
  <c r="A421" i="9"/>
  <c r="E421" i="9" s="1"/>
  <c r="A422" i="9"/>
  <c r="E422" i="9" s="1"/>
  <c r="A424" i="9"/>
  <c r="E424" i="9" s="1"/>
  <c r="A429" i="9"/>
  <c r="E429" i="9" s="1"/>
  <c r="A430" i="9"/>
  <c r="E430" i="9" s="1"/>
  <c r="A431" i="9"/>
  <c r="E431" i="9" s="1"/>
  <c r="A432" i="9"/>
  <c r="E432" i="9" s="1"/>
  <c r="A433" i="9"/>
  <c r="A434" i="9"/>
  <c r="A435" i="9"/>
  <c r="A436" i="9"/>
  <c r="E436" i="9" s="1"/>
  <c r="A437" i="9"/>
  <c r="E437" i="9" s="1"/>
  <c r="A438" i="9"/>
  <c r="E438" i="9" s="1"/>
  <c r="A439" i="9"/>
  <c r="E439" i="9" s="1"/>
  <c r="A440" i="9"/>
  <c r="A443" i="9"/>
  <c r="A446" i="9"/>
  <c r="E446" i="9" s="1"/>
  <c r="A450" i="9"/>
  <c r="A452" i="9"/>
  <c r="E452" i="9" s="1"/>
  <c r="A455" i="9"/>
  <c r="E455" i="9" s="1"/>
  <c r="A456" i="9"/>
  <c r="A457" i="9"/>
  <c r="E457" i="9" s="1"/>
  <c r="A458" i="9"/>
  <c r="E458" i="9" s="1"/>
  <c r="A441" i="9"/>
  <c r="A442" i="9"/>
  <c r="A444" i="9"/>
  <c r="A445" i="9"/>
  <c r="E445" i="9" s="1"/>
  <c r="A447" i="9"/>
  <c r="E447" i="9" s="1"/>
  <c r="A448" i="9"/>
  <c r="A449" i="9"/>
  <c r="A451" i="9"/>
  <c r="A453" i="9"/>
  <c r="E453" i="9" s="1"/>
  <c r="A454" i="9"/>
  <c r="E454" i="9" s="1"/>
  <c r="A459" i="9"/>
  <c r="A460" i="9"/>
  <c r="A461" i="9"/>
  <c r="E461" i="9" s="1"/>
  <c r="A462" i="9"/>
  <c r="E462" i="9" s="1"/>
  <c r="A463" i="9"/>
  <c r="E463" i="9" s="1"/>
  <c r="A464" i="9"/>
  <c r="E464" i="9" s="1"/>
  <c r="A465" i="9"/>
  <c r="A466" i="9"/>
  <c r="A467" i="9"/>
  <c r="A468" i="9"/>
  <c r="E468" i="9" s="1"/>
  <c r="A469" i="9"/>
  <c r="E469" i="9" s="1"/>
  <c r="A470" i="9"/>
  <c r="E470" i="9" s="1"/>
  <c r="A473" i="9"/>
  <c r="E473" i="9" s="1"/>
  <c r="A476" i="9"/>
  <c r="A481" i="9"/>
  <c r="A485" i="9"/>
  <c r="E485" i="9" s="1"/>
  <c r="A487" i="9"/>
  <c r="E487" i="9" s="1"/>
  <c r="A488" i="9"/>
  <c r="E488" i="9" s="1"/>
  <c r="A489" i="9"/>
  <c r="E489" i="9" s="1"/>
  <c r="A490" i="9"/>
  <c r="E490" i="9" s="1"/>
  <c r="A471" i="9"/>
  <c r="E471" i="9" s="1"/>
  <c r="A472" i="9"/>
  <c r="E472" i="9" s="1"/>
  <c r="A474" i="9"/>
  <c r="A475" i="9"/>
  <c r="A477" i="9"/>
  <c r="E477" i="9" s="1"/>
  <c r="A478" i="9"/>
  <c r="E478" i="9" s="1"/>
  <c r="A479" i="9"/>
  <c r="E479" i="9" s="1"/>
  <c r="A480" i="9"/>
  <c r="A482" i="9"/>
  <c r="E482" i="9" s="1"/>
  <c r="A483" i="9"/>
  <c r="A484" i="9"/>
  <c r="E484" i="9" s="1"/>
  <c r="A486" i="9"/>
  <c r="E486" i="9" s="1"/>
  <c r="A491" i="9"/>
  <c r="A492" i="9"/>
  <c r="A493" i="9"/>
  <c r="E493" i="9" s="1"/>
  <c r="A494" i="9"/>
  <c r="E494" i="9" s="1"/>
  <c r="A495" i="9"/>
  <c r="E495" i="9" s="1"/>
  <c r="A496" i="9"/>
  <c r="E496" i="9" s="1"/>
  <c r="A497" i="9"/>
  <c r="A498" i="9"/>
  <c r="A499" i="9"/>
  <c r="A500" i="9"/>
  <c r="E500" i="9" s="1"/>
  <c r="A501" i="9"/>
  <c r="E501" i="9" s="1"/>
  <c r="A502" i="9"/>
  <c r="A505" i="9"/>
  <c r="E505" i="9" s="1"/>
  <c r="A508" i="9"/>
  <c r="A512" i="9"/>
  <c r="A516" i="9"/>
  <c r="E516" i="9" s="1"/>
  <c r="A518" i="9"/>
  <c r="A519" i="9"/>
  <c r="E519" i="9" s="1"/>
  <c r="A520" i="9"/>
  <c r="E520" i="9" s="1"/>
  <c r="A521" i="9"/>
  <c r="A503" i="9"/>
  <c r="E503" i="9" s="1"/>
  <c r="A504" i="9"/>
  <c r="E504" i="9" s="1"/>
  <c r="A506" i="9"/>
  <c r="A507" i="9"/>
  <c r="A509" i="9"/>
  <c r="E509" i="9" s="1"/>
  <c r="A510" i="9"/>
  <c r="E510" i="9" s="1"/>
  <c r="A511" i="9"/>
  <c r="E511" i="9" s="1"/>
  <c r="A513" i="9"/>
  <c r="A514" i="9"/>
  <c r="E514" i="9" s="1"/>
  <c r="A515" i="9"/>
  <c r="A517" i="9"/>
  <c r="E517" i="9" s="1"/>
  <c r="A522" i="9"/>
  <c r="E522" i="9" s="1"/>
  <c r="A523" i="9"/>
  <c r="A524" i="9"/>
  <c r="A525" i="9"/>
  <c r="E525" i="9" s="1"/>
  <c r="A526" i="9"/>
  <c r="E526" i="9" s="1"/>
  <c r="A527" i="9"/>
  <c r="E527" i="9" s="1"/>
  <c r="A528" i="9"/>
  <c r="E528" i="9" s="1"/>
  <c r="A529" i="9"/>
  <c r="A530" i="9"/>
  <c r="A531" i="9"/>
  <c r="A532" i="9"/>
  <c r="E532" i="9" s="1"/>
  <c r="A533" i="9"/>
  <c r="E533" i="9" s="1"/>
  <c r="A536" i="9"/>
  <c r="E536" i="9" s="1"/>
  <c r="A539" i="9"/>
  <c r="A543" i="9"/>
  <c r="A548" i="9"/>
  <c r="A549" i="9"/>
  <c r="E549" i="9" s="1"/>
  <c r="A550" i="9"/>
  <c r="A551" i="9"/>
  <c r="A552" i="9"/>
  <c r="E552" i="9" s="1"/>
  <c r="A534" i="9"/>
  <c r="A535" i="9"/>
  <c r="E535" i="9" s="1"/>
  <c r="A537" i="9"/>
  <c r="E537" i="9" s="1"/>
  <c r="A538" i="9"/>
  <c r="A540" i="9"/>
  <c r="A541" i="9"/>
  <c r="E541" i="9" s="1"/>
  <c r="A542" i="9"/>
  <c r="E542" i="9" s="1"/>
  <c r="A544" i="9"/>
  <c r="E544" i="9" s="1"/>
  <c r="A545" i="9"/>
  <c r="A546" i="9"/>
  <c r="E546" i="9" s="1"/>
  <c r="A547" i="9"/>
  <c r="A553" i="9"/>
  <c r="A554" i="9"/>
  <c r="E554" i="9" s="1"/>
  <c r="A555" i="9"/>
  <c r="A556" i="9"/>
  <c r="A557" i="9"/>
  <c r="A558" i="9"/>
  <c r="E558" i="9" s="1"/>
  <c r="A559" i="9"/>
  <c r="E559" i="9" s="1"/>
  <c r="A560" i="9"/>
  <c r="E560" i="9" s="1"/>
  <c r="A561" i="9"/>
  <c r="A562" i="9"/>
  <c r="A563" i="9"/>
  <c r="A564" i="9"/>
  <c r="E564" i="9" s="1"/>
  <c r="A567" i="9"/>
  <c r="A570" i="9"/>
  <c r="E570" i="9" s="1"/>
  <c r="A574" i="9"/>
  <c r="E574" i="9" s="1"/>
  <c r="A578" i="9"/>
  <c r="A580" i="9"/>
  <c r="A581" i="9"/>
  <c r="E581" i="9" s="1"/>
  <c r="A582" i="9"/>
  <c r="A583" i="9"/>
  <c r="A565" i="9"/>
  <c r="E565" i="9" s="1"/>
  <c r="A566" i="9"/>
  <c r="E566" i="9" s="1"/>
  <c r="A568" i="9"/>
  <c r="E568" i="9" s="1"/>
  <c r="A569" i="9"/>
  <c r="E569" i="9" s="1"/>
  <c r="A571" i="9"/>
  <c r="A572" i="9"/>
  <c r="A573" i="9"/>
  <c r="A575" i="9"/>
  <c r="E575" i="9" s="1"/>
  <c r="A576" i="9"/>
  <c r="E576" i="9" s="1"/>
  <c r="A577" i="9"/>
  <c r="A579" i="9"/>
  <c r="E579" i="9" s="1"/>
  <c r="A584" i="9"/>
  <c r="A585" i="9"/>
  <c r="A586" i="9"/>
  <c r="E586" i="9" s="1"/>
  <c r="A587" i="9"/>
  <c r="A588" i="9"/>
  <c r="A589" i="9"/>
  <c r="A590" i="9"/>
  <c r="E590" i="9" s="1"/>
  <c r="A591" i="9"/>
  <c r="E591" i="9" s="1"/>
  <c r="A592" i="9"/>
  <c r="E592" i="9" s="1"/>
  <c r="A593" i="9"/>
  <c r="A594" i="9"/>
  <c r="A595" i="9"/>
  <c r="A598" i="9"/>
  <c r="E598" i="9" s="1"/>
  <c r="A601" i="9"/>
  <c r="E601" i="9" s="1"/>
  <c r="A605" i="9"/>
  <c r="A609" i="9"/>
  <c r="A610" i="9"/>
  <c r="A611" i="9"/>
  <c r="A612" i="9"/>
  <c r="E612" i="9" s="1"/>
  <c r="A613" i="9"/>
  <c r="E613" i="9" s="1"/>
  <c r="A596" i="9"/>
  <c r="A597" i="9"/>
  <c r="E597" i="9" s="1"/>
  <c r="A599" i="9"/>
  <c r="A600" i="9"/>
  <c r="E600" i="9" s="1"/>
  <c r="A602" i="9"/>
  <c r="E602" i="9" s="1"/>
  <c r="A603" i="9"/>
  <c r="A604" i="9"/>
  <c r="A606" i="9"/>
  <c r="E606" i="9" s="1"/>
  <c r="A607" i="9"/>
  <c r="E607" i="9" s="1"/>
  <c r="A608" i="9"/>
  <c r="E608" i="9" s="1"/>
  <c r="A614" i="9"/>
  <c r="E614" i="9" s="1"/>
  <c r="A615" i="9"/>
  <c r="A616" i="9"/>
  <c r="A617" i="9"/>
  <c r="A618" i="9"/>
  <c r="E618" i="9" s="1"/>
  <c r="A619" i="9"/>
  <c r="A620" i="9"/>
  <c r="A621" i="9"/>
  <c r="A622" i="9"/>
  <c r="E622" i="9" s="1"/>
  <c r="A623" i="9"/>
  <c r="E623" i="9" s="1"/>
  <c r="A624" i="9"/>
  <c r="E624" i="9" s="1"/>
  <c r="A625" i="9"/>
  <c r="A628" i="9"/>
  <c r="A631" i="9"/>
  <c r="A636" i="9"/>
  <c r="A639" i="9"/>
  <c r="E639" i="9" s="1"/>
  <c r="A641" i="9"/>
  <c r="A642" i="9"/>
  <c r="A643" i="9"/>
  <c r="A626" i="9"/>
  <c r="A627" i="9"/>
  <c r="E627" i="9" s="1"/>
  <c r="A629" i="9"/>
  <c r="E629" i="9" s="1"/>
  <c r="A630" i="9"/>
  <c r="E630" i="9" s="1"/>
  <c r="A632" i="9"/>
  <c r="E632" i="9" s="1"/>
  <c r="A633" i="9"/>
  <c r="E633" i="9" s="1"/>
  <c r="A634" i="9"/>
  <c r="E634" i="9" s="1"/>
  <c r="A635" i="9"/>
  <c r="E635" i="9" s="1"/>
  <c r="A637" i="9"/>
  <c r="A638" i="9"/>
  <c r="E638" i="9" s="1"/>
  <c r="A640" i="9"/>
  <c r="E640" i="9" s="1"/>
  <c r="A644" i="9"/>
  <c r="E644" i="9" s="1"/>
  <c r="A645" i="9"/>
  <c r="E645" i="9" s="1"/>
  <c r="A646" i="9"/>
  <c r="E646" i="9" s="1"/>
  <c r="A647" i="9"/>
  <c r="A648" i="9"/>
  <c r="A649" i="9"/>
  <c r="A650" i="9"/>
  <c r="E650" i="9" s="1"/>
  <c r="A651" i="9"/>
  <c r="A652" i="9"/>
  <c r="A653" i="9"/>
  <c r="A654" i="9"/>
  <c r="E654" i="9" s="1"/>
  <c r="A655" i="9"/>
  <c r="E655" i="9" s="1"/>
  <c r="A658" i="9"/>
  <c r="E658" i="9" s="1"/>
  <c r="A661" i="9"/>
  <c r="A665" i="9"/>
  <c r="E665" i="9" s="1"/>
  <c r="A668" i="9"/>
  <c r="A669" i="9"/>
  <c r="A670" i="9"/>
  <c r="A671" i="9"/>
  <c r="E671" i="9" s="1"/>
  <c r="A656" i="9"/>
  <c r="E656" i="9" s="1"/>
  <c r="A657" i="9"/>
  <c r="A659" i="9"/>
  <c r="A660" i="9"/>
  <c r="E660" i="9" s="1"/>
  <c r="A662" i="9"/>
  <c r="E662" i="9" s="1"/>
  <c r="A663" i="9"/>
  <c r="A664" i="9"/>
  <c r="E664" i="9" s="1"/>
  <c r="A666" i="9"/>
  <c r="E666" i="9" s="1"/>
  <c r="A667" i="9"/>
  <c r="E667" i="9" s="1"/>
  <c r="A672" i="9"/>
  <c r="E672" i="9" s="1"/>
  <c r="A673" i="9"/>
  <c r="A674" i="9"/>
  <c r="A675" i="9"/>
  <c r="A676" i="9"/>
  <c r="E676" i="9" s="1"/>
  <c r="A677" i="9"/>
  <c r="E677" i="9" s="1"/>
  <c r="A678" i="9"/>
  <c r="E678" i="9" s="1"/>
  <c r="A679" i="9"/>
  <c r="E679" i="9" s="1"/>
  <c r="A680" i="9"/>
  <c r="A681" i="9"/>
  <c r="E681" i="9" s="1"/>
  <c r="A682" i="9"/>
  <c r="E682" i="9" s="1"/>
  <c r="A685" i="9"/>
  <c r="A688" i="9"/>
  <c r="E688" i="9" s="1"/>
  <c r="A693" i="9"/>
  <c r="A697" i="9"/>
  <c r="E697" i="9" s="1"/>
  <c r="A699" i="9"/>
  <c r="E699" i="9" s="1"/>
  <c r="A700" i="9"/>
  <c r="E700" i="9" s="1"/>
  <c r="A683" i="9"/>
  <c r="A684" i="9"/>
  <c r="A686" i="9"/>
  <c r="A687" i="9"/>
  <c r="E687" i="9" s="1"/>
  <c r="A689" i="9"/>
  <c r="E689" i="9" s="1"/>
  <c r="A690" i="9"/>
  <c r="A691" i="9"/>
  <c r="A692" i="9"/>
  <c r="A694" i="9"/>
  <c r="E694" i="9" s="1"/>
  <c r="A695" i="9"/>
  <c r="E695" i="9" s="1"/>
  <c r="A696" i="9"/>
  <c r="A698" i="9"/>
  <c r="E698" i="9" s="1"/>
  <c r="A701" i="9"/>
  <c r="A702" i="9"/>
  <c r="A703" i="9"/>
  <c r="E703" i="9" s="1"/>
  <c r="A704" i="9"/>
  <c r="E704" i="9" s="1"/>
  <c r="A705" i="9"/>
  <c r="A706" i="9"/>
  <c r="A707" i="9"/>
  <c r="A708" i="9"/>
  <c r="E708" i="9" s="1"/>
  <c r="A709" i="9"/>
  <c r="E709" i="9" s="1"/>
  <c r="A710" i="9"/>
  <c r="E710" i="9" s="1"/>
  <c r="A711" i="9"/>
  <c r="E711" i="9" s="1"/>
  <c r="A714" i="9"/>
  <c r="A717" i="9"/>
  <c r="A720" i="9"/>
  <c r="E720" i="9" s="1"/>
  <c r="A723" i="9"/>
  <c r="A724" i="9"/>
  <c r="A712" i="9"/>
  <c r="A713" i="9"/>
  <c r="E713" i="9" s="1"/>
  <c r="A715" i="9"/>
  <c r="E715" i="9" s="1"/>
  <c r="A716" i="9"/>
  <c r="E716" i="9" s="1"/>
  <c r="A718" i="9"/>
  <c r="A719" i="9"/>
  <c r="E719" i="9" s="1"/>
  <c r="A721" i="9"/>
  <c r="E721" i="9" s="1"/>
  <c r="A722" i="9"/>
  <c r="E722" i="9" s="1"/>
  <c r="A725" i="9"/>
  <c r="E725" i="9" s="1"/>
  <c r="A726" i="9"/>
  <c r="E726" i="9" s="1"/>
  <c r="A727" i="9"/>
  <c r="E727" i="9" s="1"/>
  <c r="A728" i="9"/>
  <c r="A729" i="9"/>
  <c r="A730" i="9"/>
  <c r="E730" i="9" s="1"/>
  <c r="A731" i="9"/>
  <c r="A732" i="9"/>
  <c r="A735" i="9"/>
  <c r="E735" i="9" s="1"/>
  <c r="A742" i="9"/>
  <c r="E742" i="9" s="1"/>
  <c r="A744" i="9"/>
  <c r="E744" i="9" s="1"/>
  <c r="A745" i="9"/>
  <c r="E745" i="9" s="1"/>
  <c r="A733" i="9"/>
  <c r="A734" i="9"/>
  <c r="A736" i="9"/>
  <c r="E736" i="9" s="1"/>
  <c r="A737" i="9"/>
  <c r="E737" i="9" s="1"/>
  <c r="A738" i="9"/>
  <c r="E738" i="9" s="1"/>
  <c r="A739" i="9"/>
  <c r="A740" i="9"/>
  <c r="E740" i="9" s="1"/>
  <c r="A741" i="9"/>
  <c r="A743" i="9"/>
  <c r="E743" i="9" s="1"/>
  <c r="A746" i="9"/>
  <c r="E746" i="9" s="1"/>
  <c r="A747" i="9"/>
  <c r="A748" i="9"/>
  <c r="A749" i="9"/>
  <c r="A750" i="9"/>
  <c r="A751" i="9"/>
  <c r="E751" i="9" s="1"/>
  <c r="A752" i="9"/>
  <c r="E752" i="9" s="1"/>
  <c r="A753" i="9"/>
  <c r="A754" i="9"/>
  <c r="A755" i="9"/>
  <c r="A758" i="9"/>
  <c r="E758" i="9" s="1"/>
  <c r="A761" i="9"/>
  <c r="E761" i="9" s="1"/>
  <c r="A765" i="9"/>
  <c r="A768" i="9"/>
  <c r="E768" i="9" s="1"/>
  <c r="A769" i="9"/>
  <c r="A756" i="9"/>
  <c r="A757" i="9"/>
  <c r="E757" i="9" s="1"/>
  <c r="A759" i="9"/>
  <c r="E759" i="9" s="1"/>
  <c r="A760" i="9"/>
  <c r="A762" i="9"/>
  <c r="E762" i="9" s="1"/>
  <c r="A763" i="9"/>
  <c r="E763" i="9" s="1"/>
  <c r="A764" i="9"/>
  <c r="E764" i="9" s="1"/>
  <c r="A766" i="9"/>
  <c r="E766" i="9" s="1"/>
  <c r="A767" i="9"/>
  <c r="E767" i="9" s="1"/>
  <c r="A770" i="9"/>
  <c r="E770" i="9" s="1"/>
  <c r="A771" i="9"/>
  <c r="A772" i="9"/>
  <c r="A773" i="9"/>
  <c r="E773" i="9" s="1"/>
  <c r="A774" i="9"/>
  <c r="A775" i="9"/>
  <c r="E775" i="9" s="1"/>
  <c r="A776" i="9"/>
  <c r="A777" i="9"/>
  <c r="A778" i="9"/>
  <c r="E778" i="9" s="1"/>
  <c r="A779" i="9"/>
  <c r="E779" i="9" s="1"/>
  <c r="A782" i="9"/>
  <c r="A789" i="9"/>
  <c r="A792" i="9"/>
  <c r="E792" i="9" s="1"/>
  <c r="A793" i="9"/>
  <c r="E793" i="9" s="1"/>
  <c r="A780" i="9"/>
  <c r="E780" i="9" s="1"/>
  <c r="A781" i="9"/>
  <c r="A783" i="9"/>
  <c r="A784" i="9"/>
  <c r="E784" i="9" s="1"/>
  <c r="A785" i="9"/>
  <c r="E785" i="9" s="1"/>
  <c r="A786" i="9"/>
  <c r="E786" i="9" s="1"/>
  <c r="A787" i="9"/>
  <c r="A788" i="9"/>
  <c r="A790" i="9"/>
  <c r="A791" i="9"/>
  <c r="E791" i="9" s="1"/>
  <c r="A794" i="9"/>
  <c r="E794" i="9" s="1"/>
  <c r="A795" i="9"/>
  <c r="E795" i="9" s="1"/>
  <c r="A796" i="9"/>
  <c r="A797" i="9"/>
  <c r="A798" i="9"/>
  <c r="A799" i="9"/>
  <c r="A800" i="9"/>
  <c r="E800" i="9" s="1"/>
  <c r="A801" i="9"/>
  <c r="A802" i="9"/>
  <c r="A803" i="9"/>
  <c r="A806" i="9"/>
  <c r="E806" i="9" s="1"/>
  <c r="A812" i="9"/>
  <c r="E812" i="9" s="1"/>
  <c r="A815" i="9"/>
  <c r="A804" i="9"/>
  <c r="A805" i="9"/>
  <c r="A807" i="9"/>
  <c r="E807" i="9" s="1"/>
  <c r="A808" i="9"/>
  <c r="E808" i="9" s="1"/>
  <c r="A809" i="9"/>
  <c r="A810" i="9"/>
  <c r="A811" i="9"/>
  <c r="E811" i="9" s="1"/>
  <c r="A813" i="9"/>
  <c r="E813" i="9" s="1"/>
  <c r="A814" i="9"/>
  <c r="E814" i="9" s="1"/>
  <c r="A816" i="9"/>
  <c r="E816" i="9" s="1"/>
  <c r="A817" i="9"/>
  <c r="A818" i="9"/>
  <c r="A819" i="9"/>
  <c r="A820" i="9"/>
  <c r="A821" i="9"/>
  <c r="E821" i="9" s="1"/>
  <c r="A822" i="9"/>
  <c r="A823" i="9"/>
  <c r="E823" i="9" s="1"/>
  <c r="A824" i="9"/>
  <c r="A827" i="9"/>
  <c r="E827" i="9" s="1"/>
  <c r="A833" i="9"/>
  <c r="E833" i="9" s="1"/>
  <c r="A836" i="9"/>
  <c r="A825" i="9"/>
  <c r="A826" i="9"/>
  <c r="E826" i="9" s="1"/>
  <c r="A828" i="9"/>
  <c r="E828" i="9" s="1"/>
  <c r="A829" i="9"/>
  <c r="E829" i="9" s="1"/>
  <c r="A830" i="9"/>
  <c r="E830" i="9" s="1"/>
  <c r="A831" i="9"/>
  <c r="A832" i="9"/>
  <c r="E832" i="9" s="1"/>
  <c r="A834" i="9"/>
  <c r="E834" i="9" s="1"/>
  <c r="A835" i="9"/>
  <c r="E835" i="9" s="1"/>
  <c r="A837" i="9"/>
  <c r="E837" i="9" s="1"/>
  <c r="A838" i="9"/>
  <c r="A839" i="9"/>
  <c r="E839" i="9" s="1"/>
  <c r="A840" i="9"/>
  <c r="A841" i="9"/>
  <c r="A842" i="9"/>
  <c r="E842" i="9" s="1"/>
  <c r="A843" i="9"/>
  <c r="E843" i="9" s="1"/>
  <c r="A844" i="9"/>
  <c r="A845" i="9"/>
  <c r="A846" i="9"/>
  <c r="A849" i="9"/>
  <c r="E849" i="9" s="1"/>
  <c r="A857" i="9"/>
  <c r="E857" i="9" s="1"/>
  <c r="A859" i="9"/>
  <c r="A860" i="9"/>
  <c r="A847" i="9"/>
  <c r="A848" i="9"/>
  <c r="E848" i="9" s="1"/>
  <c r="A850" i="9"/>
  <c r="E850" i="9" s="1"/>
  <c r="A851" i="9"/>
  <c r="A852" i="9"/>
  <c r="A853" i="9"/>
  <c r="A854" i="9"/>
  <c r="A855" i="9"/>
  <c r="E855" i="9" s="1"/>
  <c r="A856" i="9"/>
  <c r="A858" i="9"/>
  <c r="A861" i="9"/>
  <c r="A862" i="9"/>
  <c r="A863" i="9"/>
  <c r="A864" i="9"/>
  <c r="E864" i="9" s="1"/>
  <c r="A865" i="9"/>
  <c r="A866" i="9"/>
  <c r="A867" i="9"/>
  <c r="A868" i="9"/>
  <c r="A869" i="9"/>
  <c r="E869" i="9" s="1"/>
  <c r="A872" i="9"/>
  <c r="E872" i="9" s="1"/>
  <c r="A879" i="9"/>
  <c r="A882" i="9"/>
  <c r="A883" i="9"/>
  <c r="A870" i="9"/>
  <c r="E870" i="9" s="1"/>
  <c r="A871" i="9"/>
  <c r="E871" i="9" s="1"/>
  <c r="A873" i="9"/>
  <c r="A874" i="9"/>
  <c r="E874" i="9" s="1"/>
  <c r="A875" i="9"/>
  <c r="E875" i="9" s="1"/>
  <c r="A876" i="9"/>
  <c r="E876" i="9" s="1"/>
  <c r="A877" i="9"/>
  <c r="E877" i="9" s="1"/>
  <c r="A878" i="9"/>
  <c r="A880" i="9"/>
  <c r="E880" i="9" s="1"/>
  <c r="A881" i="9"/>
  <c r="E881" i="9" s="1"/>
  <c r="A884" i="9"/>
  <c r="A885" i="9"/>
  <c r="E885" i="9" s="1"/>
  <c r="A886" i="9"/>
  <c r="A887" i="9"/>
  <c r="E887" i="9" s="1"/>
  <c r="A888" i="9"/>
  <c r="A889" i="9"/>
  <c r="A890" i="9"/>
  <c r="E890" i="9" s="1"/>
  <c r="A891" i="9"/>
  <c r="E891" i="9" s="1"/>
  <c r="A892" i="9"/>
  <c r="A893" i="9"/>
  <c r="A896" i="9"/>
  <c r="E896" i="9" s="1"/>
  <c r="A902" i="9"/>
  <c r="E902" i="9" s="1"/>
  <c r="A904" i="9"/>
  <c r="E904" i="9" s="1"/>
  <c r="A905" i="9"/>
  <c r="A894" i="9"/>
  <c r="A895" i="9"/>
  <c r="A897" i="9"/>
  <c r="E897" i="9" s="1"/>
  <c r="A898" i="9"/>
  <c r="E898" i="9" s="1"/>
  <c r="A899" i="9"/>
  <c r="A900" i="9"/>
  <c r="A901" i="9"/>
  <c r="A903" i="9"/>
  <c r="E903" i="9" s="1"/>
  <c r="A906" i="9"/>
  <c r="E906" i="9" s="1"/>
  <c r="A907" i="9"/>
  <c r="E907" i="9" s="1"/>
  <c r="A908" i="9"/>
  <c r="A909" i="9"/>
  <c r="A910" i="9"/>
  <c r="A911" i="9"/>
  <c r="A912" i="9"/>
  <c r="E912" i="9" s="1"/>
  <c r="A913" i="9"/>
  <c r="A916" i="9"/>
  <c r="A923" i="9"/>
  <c r="E923" i="9" s="1"/>
  <c r="A926" i="9"/>
  <c r="A927" i="9"/>
  <c r="A914" i="9"/>
  <c r="E914" i="9" s="1"/>
  <c r="A915" i="9"/>
  <c r="A917" i="9"/>
  <c r="A918" i="9"/>
  <c r="A919" i="9"/>
  <c r="E919" i="9" s="1"/>
  <c r="A920" i="9"/>
  <c r="E920" i="9" s="1"/>
  <c r="A921" i="9"/>
  <c r="A922" i="9"/>
  <c r="E922" i="9" s="1"/>
  <c r="A924" i="9"/>
  <c r="E924" i="9" s="1"/>
  <c r="A925" i="9"/>
  <c r="E925" i="9" s="1"/>
  <c r="A928" i="9"/>
  <c r="E928" i="9" s="1"/>
  <c r="A929" i="9"/>
  <c r="A930" i="9"/>
  <c r="A931" i="9"/>
  <c r="A932" i="9"/>
  <c r="A933" i="9"/>
  <c r="E933" i="9" s="1"/>
  <c r="A934" i="9"/>
  <c r="A935" i="9"/>
  <c r="E935" i="9" s="1"/>
  <c r="A936" i="9"/>
  <c r="A939" i="9"/>
  <c r="E939" i="9" s="1"/>
  <c r="A947" i="9"/>
  <c r="E947" i="9" s="1"/>
  <c r="A949" i="9"/>
  <c r="A937" i="9"/>
  <c r="A938" i="9"/>
  <c r="E938" i="9" s="1"/>
  <c r="A940" i="9"/>
  <c r="E940" i="9" s="1"/>
  <c r="A941" i="9"/>
  <c r="E941" i="9" s="1"/>
  <c r="A942" i="9"/>
  <c r="E942" i="9" s="1"/>
  <c r="A943" i="9"/>
  <c r="A944" i="9"/>
  <c r="E944" i="9" s="1"/>
  <c r="A945" i="9"/>
  <c r="E945" i="9" s="1"/>
  <c r="A946" i="9"/>
  <c r="E946" i="9" s="1"/>
  <c r="A948" i="9"/>
  <c r="E948" i="9" s="1"/>
  <c r="A950" i="9"/>
  <c r="A951" i="9"/>
  <c r="E951" i="9" s="1"/>
  <c r="A952" i="9"/>
  <c r="A953" i="9"/>
  <c r="A954" i="9"/>
  <c r="E954" i="9" s="1"/>
  <c r="A955" i="9"/>
  <c r="E955" i="9" s="1"/>
  <c r="A956" i="9"/>
  <c r="A957" i="9"/>
  <c r="A958" i="9"/>
  <c r="A961" i="9"/>
  <c r="E961" i="9" s="1"/>
  <c r="A968" i="9"/>
  <c r="E968" i="9" s="1"/>
  <c r="A971" i="9"/>
  <c r="A959" i="9"/>
  <c r="A960" i="9"/>
  <c r="E960" i="9" s="1"/>
  <c r="A962" i="9"/>
  <c r="E962" i="9" s="1"/>
  <c r="A963" i="9"/>
  <c r="E963" i="9" s="1"/>
  <c r="A964" i="9"/>
  <c r="A965" i="9"/>
  <c r="E965" i="9" s="1"/>
  <c r="A966" i="9"/>
  <c r="A967" i="9"/>
  <c r="E967" i="9" s="1"/>
  <c r="A969" i="9"/>
  <c r="E969" i="9" s="1"/>
  <c r="A970" i="9"/>
  <c r="E970" i="9" s="1"/>
  <c r="A972" i="9"/>
  <c r="A973" i="9"/>
  <c r="A974" i="9"/>
  <c r="A975" i="9"/>
  <c r="A976" i="9"/>
  <c r="E976" i="9" s="1"/>
  <c r="A977" i="9"/>
  <c r="A978" i="9"/>
  <c r="A979" i="9"/>
  <c r="A982" i="9"/>
  <c r="E982" i="9" s="1"/>
  <c r="A991" i="9"/>
  <c r="A992" i="9"/>
  <c r="E992" i="9" s="1"/>
  <c r="A980" i="9"/>
  <c r="A981" i="9"/>
  <c r="A983" i="9"/>
  <c r="E983" i="9" s="1"/>
  <c r="A984" i="9"/>
  <c r="E984" i="9" s="1"/>
  <c r="A985" i="9"/>
  <c r="A986" i="9"/>
  <c r="A987" i="9"/>
  <c r="E987" i="9" s="1"/>
  <c r="A988" i="9"/>
  <c r="E988" i="9" s="1"/>
  <c r="A989" i="9"/>
  <c r="E989" i="9" s="1"/>
  <c r="A990" i="9"/>
  <c r="E990" i="9" s="1"/>
  <c r="A993" i="9"/>
  <c r="A994" i="9"/>
  <c r="A995" i="9"/>
  <c r="A996" i="9"/>
  <c r="A997" i="9"/>
  <c r="E997" i="9" s="1"/>
  <c r="A998" i="9"/>
  <c r="A999" i="9"/>
  <c r="E999" i="9" s="1"/>
  <c r="A1000" i="9"/>
  <c r="A1003" i="9"/>
  <c r="E1003" i="9" s="1"/>
  <c r="A1011" i="9"/>
  <c r="E1011" i="9" s="1"/>
  <c r="A1013" i="9"/>
  <c r="A1001" i="9"/>
  <c r="A1002" i="9"/>
  <c r="E1002" i="9" s="1"/>
  <c r="A1004" i="9"/>
  <c r="E1004" i="9" s="1"/>
  <c r="A1005" i="9"/>
  <c r="E1005" i="9" s="1"/>
  <c r="A1006" i="9"/>
  <c r="E1006" i="9" s="1"/>
  <c r="A1007" i="9"/>
  <c r="A1008" i="9"/>
  <c r="E1008" i="9" s="1"/>
  <c r="A1009" i="9"/>
  <c r="E1009" i="9" s="1"/>
  <c r="A1010" i="9"/>
  <c r="E1010" i="9" s="1"/>
  <c r="A1012" i="9"/>
  <c r="E1012" i="9" s="1"/>
  <c r="A1014" i="9"/>
  <c r="A1015" i="9"/>
  <c r="E1015" i="9" s="1"/>
  <c r="A1016" i="9"/>
  <c r="A1017" i="9"/>
  <c r="A1018" i="9"/>
  <c r="E1018" i="9" s="1"/>
  <c r="A1019" i="9"/>
  <c r="E1019" i="9" s="1"/>
  <c r="A1020" i="9"/>
  <c r="A1021" i="9"/>
  <c r="A1024" i="9"/>
  <c r="E1024" i="9" s="1"/>
  <c r="A1033" i="9"/>
  <c r="E1033" i="9" s="1"/>
  <c r="A1034" i="9"/>
  <c r="E1034" i="9" s="1"/>
  <c r="A1022" i="9"/>
  <c r="A1023" i="9"/>
  <c r="A1025" i="9"/>
  <c r="E1025" i="9" s="1"/>
  <c r="A1026" i="9"/>
  <c r="E1026" i="9" s="1"/>
  <c r="A1027" i="9"/>
  <c r="E1027" i="9" s="1"/>
  <c r="A1028" i="9"/>
  <c r="A1029" i="9"/>
  <c r="E1029" i="9" s="1"/>
  <c r="A1030" i="9"/>
  <c r="A1031" i="9"/>
  <c r="E1031" i="9" s="1"/>
  <c r="A1032" i="9"/>
  <c r="E1032" i="9" s="1"/>
  <c r="A1035" i="9"/>
  <c r="E1035" i="9" s="1"/>
  <c r="A1036" i="9"/>
  <c r="A1037" i="9"/>
  <c r="A1038" i="9"/>
  <c r="A1039" i="9"/>
  <c r="A1040" i="9"/>
  <c r="E1040" i="9" s="1"/>
  <c r="A1041" i="9"/>
  <c r="A1042" i="9"/>
  <c r="A1045" i="9"/>
  <c r="A1053" i="9"/>
  <c r="E1053" i="9" s="1"/>
  <c r="A1055" i="9"/>
  <c r="A1043" i="9"/>
  <c r="A1044" i="9"/>
  <c r="A1046" i="9"/>
  <c r="A1047" i="9"/>
  <c r="E1047" i="9" s="1"/>
  <c r="A1048" i="9"/>
  <c r="E1048" i="9" s="1"/>
  <c r="A1049" i="9"/>
  <c r="A1050" i="9"/>
  <c r="A1051" i="9"/>
  <c r="E1051" i="9" s="1"/>
  <c r="A1052" i="9"/>
  <c r="E1052" i="9" s="1"/>
  <c r="A1054" i="9"/>
  <c r="E1054" i="9" s="1"/>
  <c r="A1056" i="9"/>
  <c r="E1056" i="9" s="1"/>
  <c r="A1057" i="9"/>
  <c r="A1058" i="9"/>
  <c r="A1059" i="9"/>
  <c r="A1060" i="9"/>
  <c r="A1061" i="9"/>
  <c r="E1061" i="9" s="1"/>
  <c r="A1062" i="9"/>
  <c r="A1063" i="9"/>
  <c r="E1063" i="9" s="1"/>
  <c r="A1066" i="9"/>
  <c r="A1075" i="9"/>
  <c r="A1076" i="9"/>
  <c r="E1076" i="9" s="1"/>
  <c r="A1064" i="9"/>
  <c r="E1064" i="9" s="1"/>
  <c r="A1065" i="9"/>
  <c r="A1067" i="9"/>
  <c r="E1067" i="9" s="1"/>
  <c r="A1068" i="9"/>
  <c r="E1068" i="9" s="1"/>
  <c r="A1069" i="9"/>
  <c r="E1069" i="9" s="1"/>
  <c r="A1070" i="9"/>
  <c r="E1070" i="9" s="1"/>
  <c r="A1071" i="9"/>
  <c r="A1072" i="9"/>
  <c r="E1072" i="9" s="1"/>
  <c r="A1073" i="9"/>
  <c r="E1073" i="9" s="1"/>
  <c r="A1074" i="9"/>
  <c r="E1074" i="9" s="1"/>
  <c r="A1077" i="9"/>
  <c r="E1077" i="9" s="1"/>
  <c r="A1078" i="9"/>
  <c r="A1079" i="9"/>
  <c r="E1079" i="9" s="1"/>
  <c r="A1080" i="9"/>
  <c r="A1081" i="9"/>
  <c r="A1082" i="9"/>
  <c r="E1082" i="9" s="1"/>
  <c r="A1083" i="9"/>
  <c r="E1083" i="9" s="1"/>
  <c r="A1084" i="9"/>
  <c r="A1087" i="9"/>
  <c r="A1095" i="9"/>
  <c r="E1095" i="9" s="1"/>
  <c r="A1096" i="9"/>
  <c r="E1096" i="9" s="1"/>
  <c r="A1085" i="9"/>
  <c r="E1085" i="9" s="1"/>
  <c r="A1086" i="9"/>
  <c r="A1088" i="9"/>
  <c r="E1088" i="9" s="1"/>
  <c r="A1089" i="9"/>
  <c r="E1089" i="9" s="1"/>
  <c r="A1090" i="9"/>
  <c r="E1090" i="9" s="1"/>
  <c r="A1091" i="9"/>
  <c r="E1091" i="9" s="1"/>
  <c r="A1092" i="9"/>
  <c r="A1093" i="9"/>
  <c r="E1093" i="9" s="1"/>
  <c r="A1094" i="9"/>
  <c r="A1097" i="9"/>
  <c r="A1098" i="9"/>
  <c r="E1098" i="9" s="1"/>
  <c r="A1099" i="9"/>
  <c r="E1099" i="9" s="1"/>
  <c r="A1100" i="9"/>
  <c r="A1101" i="9"/>
  <c r="A1102" i="9"/>
  <c r="A1103" i="9"/>
  <c r="A1104" i="9"/>
  <c r="E1104" i="9" s="1"/>
  <c r="A1107" i="9"/>
  <c r="A1116" i="9"/>
  <c r="A1117" i="9"/>
  <c r="A1105" i="9"/>
  <c r="E1105" i="9" s="1"/>
  <c r="A1106" i="9"/>
  <c r="E1106" i="9" s="1"/>
  <c r="A1108" i="9"/>
  <c r="A1109" i="9"/>
  <c r="E1109" i="9" s="1"/>
  <c r="A1110" i="9"/>
  <c r="A1111" i="9"/>
  <c r="E1111" i="9" s="1"/>
  <c r="A1112" i="9"/>
  <c r="E1112" i="9" s="1"/>
  <c r="A1113" i="9"/>
  <c r="A1114" i="9"/>
  <c r="A1115" i="9"/>
  <c r="E1115" i="9" s="1"/>
  <c r="A1118" i="9"/>
  <c r="A1119" i="9"/>
  <c r="A1120" i="9"/>
  <c r="E1120" i="9" s="1"/>
  <c r="A1121" i="9"/>
  <c r="A1122" i="9"/>
  <c r="A1123" i="9"/>
  <c r="A1124" i="9"/>
  <c r="A1125" i="9"/>
  <c r="E1125" i="9" s="1"/>
  <c r="A1135" i="9"/>
  <c r="A1136" i="9"/>
  <c r="E1136" i="9" s="1"/>
  <c r="A1126" i="9"/>
  <c r="A1127" i="9"/>
  <c r="E1127" i="9" s="1"/>
  <c r="A1128" i="9"/>
  <c r="E1128" i="9" s="1"/>
  <c r="A1129" i="9"/>
  <c r="A1130" i="9"/>
  <c r="A1131" i="9"/>
  <c r="E1131" i="9" s="1"/>
  <c r="A1132" i="9"/>
  <c r="E1132" i="9" s="1"/>
  <c r="A1133" i="9"/>
  <c r="E1133" i="9" s="1"/>
  <c r="A1134" i="9"/>
  <c r="E1134" i="9" s="1"/>
  <c r="A1137" i="9"/>
  <c r="A1138" i="9"/>
  <c r="A1139" i="9"/>
  <c r="A1140" i="9"/>
  <c r="A1141" i="9"/>
  <c r="E1141" i="9" s="1"/>
  <c r="A1142" i="9"/>
  <c r="A1143" i="9"/>
  <c r="E1143" i="9" s="1"/>
  <c r="A1144" i="9"/>
  <c r="A1147" i="9"/>
  <c r="E1147" i="9" s="1"/>
  <c r="A1154" i="9"/>
  <c r="E1154" i="9" s="1"/>
  <c r="A1155" i="9"/>
  <c r="A1145" i="9"/>
  <c r="A1146" i="9"/>
  <c r="E1146" i="9" s="1"/>
  <c r="A1148" i="9"/>
  <c r="E1148" i="9" s="1"/>
  <c r="A1149" i="9"/>
  <c r="E1149" i="9" s="1"/>
  <c r="A1150" i="9"/>
  <c r="E1150" i="9" s="1"/>
  <c r="A1151" i="9"/>
  <c r="A1152" i="9"/>
  <c r="E1152" i="9" s="1"/>
  <c r="A1153" i="9"/>
  <c r="E1153" i="9" s="1"/>
  <c r="A1156" i="9"/>
  <c r="A1157" i="9"/>
  <c r="E1157" i="9" s="1"/>
  <c r="A1158" i="9"/>
  <c r="A1159" i="9"/>
  <c r="E1159" i="9" s="1"/>
  <c r="A1160" i="9"/>
  <c r="A1161" i="9"/>
  <c r="A1162" i="9"/>
  <c r="E1162" i="9" s="1"/>
  <c r="A1163" i="9"/>
  <c r="E1163" i="9" s="1"/>
  <c r="A1173" i="9"/>
  <c r="A1174" i="9"/>
  <c r="A1164" i="9"/>
  <c r="E1164" i="9" s="1"/>
  <c r="A1165" i="9"/>
  <c r="E1165" i="9" s="1"/>
  <c r="A1166" i="9"/>
  <c r="E1166" i="9" s="1"/>
  <c r="A1167" i="9"/>
  <c r="A1168" i="9"/>
  <c r="E1168" i="9" s="1"/>
  <c r="A1169" i="9"/>
  <c r="E1169" i="9" s="1"/>
  <c r="A1170" i="9"/>
  <c r="E1170" i="9" s="1"/>
  <c r="A1171" i="9"/>
  <c r="E1171" i="9" s="1"/>
  <c r="A1172" i="9"/>
  <c r="A1175" i="9"/>
  <c r="E1175" i="9" s="1"/>
  <c r="A1176" i="9"/>
  <c r="A1177" i="9"/>
  <c r="A1178" i="9"/>
  <c r="E1178" i="9" s="1"/>
  <c r="A1179" i="9"/>
  <c r="E1179" i="9" s="1"/>
  <c r="A1180" i="9"/>
  <c r="A1181" i="9"/>
  <c r="A1182" i="9"/>
  <c r="A1190" i="9"/>
  <c r="E1190" i="9" s="1"/>
  <c r="A1183" i="9"/>
  <c r="E1183" i="9" s="1"/>
  <c r="A1184" i="9"/>
  <c r="E1184" i="9" s="1"/>
  <c r="A1185" i="9"/>
  <c r="E1185" i="9" s="1"/>
  <c r="A1186" i="9"/>
  <c r="E1186" i="9" s="1"/>
  <c r="A1187" i="9"/>
  <c r="E1187" i="9" s="1"/>
  <c r="A1188" i="9"/>
  <c r="E1188" i="9" s="1"/>
  <c r="A1189" i="9"/>
  <c r="E1189" i="9" s="1"/>
  <c r="A1191" i="9"/>
  <c r="E1191" i="9" s="1"/>
  <c r="A1192" i="9"/>
  <c r="A1193" i="9"/>
  <c r="A1194" i="9"/>
  <c r="E1194" i="9" s="1"/>
  <c r="A1195" i="9"/>
  <c r="E1195" i="9" s="1"/>
  <c r="A1196" i="9"/>
  <c r="A1197" i="9"/>
  <c r="A1198" i="9"/>
  <c r="A1205" i="9"/>
  <c r="E1205" i="9" s="1"/>
  <c r="A1199" i="9"/>
  <c r="E1199" i="9" s="1"/>
  <c r="A1200" i="9"/>
  <c r="E1200" i="9" s="1"/>
  <c r="A1201" i="9"/>
  <c r="E1201" i="9" s="1"/>
  <c r="A1202" i="9"/>
  <c r="E1202" i="9" s="1"/>
  <c r="A1203" i="9"/>
  <c r="E1203" i="9" s="1"/>
  <c r="A1204" i="9"/>
  <c r="E1204" i="9" s="1"/>
  <c r="A1206" i="9"/>
  <c r="A1207" i="9"/>
  <c r="E1207" i="9" s="1"/>
  <c r="A1208" i="9"/>
  <c r="A1209" i="9"/>
  <c r="A1210" i="9"/>
  <c r="E1210" i="9" s="1"/>
  <c r="A1211" i="9"/>
  <c r="E1211" i="9" s="1"/>
  <c r="A1212" i="9"/>
  <c r="A1213" i="9"/>
  <c r="A1222" i="9"/>
  <c r="A1214" i="9"/>
  <c r="E1214" i="9" s="1"/>
  <c r="A1215" i="9"/>
  <c r="E1215" i="9" s="1"/>
  <c r="A1216" i="9"/>
  <c r="E1216" i="9" s="1"/>
  <c r="A1217" i="9"/>
  <c r="E1217" i="9" s="1"/>
  <c r="A1218" i="9"/>
  <c r="E1218" i="9" s="1"/>
  <c r="A1219" i="9"/>
  <c r="E1219" i="9" s="1"/>
  <c r="A1220" i="9"/>
  <c r="E1220" i="9" s="1"/>
  <c r="A1221" i="9"/>
  <c r="E1221" i="9" s="1"/>
  <c r="A1223" i="9"/>
  <c r="E1223" i="9" s="1"/>
  <c r="A1224" i="9"/>
  <c r="A1225" i="9"/>
  <c r="A1226" i="9"/>
  <c r="E1226" i="9" s="1"/>
  <c r="A1227" i="9"/>
  <c r="E1227" i="9" s="1"/>
  <c r="A1228" i="9"/>
  <c r="A1229" i="9"/>
  <c r="A1230" i="9"/>
  <c r="A1237" i="9"/>
  <c r="E1237" i="9" s="1"/>
  <c r="A1231" i="9"/>
  <c r="E1231" i="9" s="1"/>
  <c r="A1232" i="9"/>
  <c r="E1232" i="9" s="1"/>
  <c r="A1233" i="9"/>
  <c r="E1233" i="9" s="1"/>
  <c r="A1234" i="9"/>
  <c r="E1234" i="9" s="1"/>
  <c r="A1235" i="9"/>
  <c r="E1235" i="9" s="1"/>
  <c r="A1236" i="9"/>
  <c r="E1236" i="9" s="1"/>
  <c r="A1238" i="9"/>
  <c r="A1239" i="9"/>
  <c r="E1239" i="9" s="1"/>
  <c r="A1240" i="9"/>
  <c r="A1241" i="9"/>
  <c r="A1242" i="9"/>
  <c r="E1242" i="9" s="1"/>
  <c r="A1243" i="9"/>
  <c r="E1243" i="9" s="1"/>
  <c r="A1244" i="9"/>
  <c r="A1245" i="9"/>
  <c r="A1254" i="9"/>
  <c r="A1246" i="9"/>
  <c r="E1246" i="9" s="1"/>
  <c r="A1247" i="9"/>
  <c r="E1247" i="9" s="1"/>
  <c r="A1248" i="9"/>
  <c r="E1248" i="9" s="1"/>
  <c r="A1249" i="9"/>
  <c r="E1249" i="9" s="1"/>
  <c r="A1250" i="9"/>
  <c r="E1250" i="9" s="1"/>
  <c r="A1251" i="9"/>
  <c r="E1251" i="9" s="1"/>
  <c r="A1252" i="9"/>
  <c r="E1252" i="9" s="1"/>
  <c r="A1253" i="9"/>
  <c r="E1253" i="9" s="1"/>
  <c r="A1255" i="9"/>
  <c r="E1255" i="9" s="1"/>
  <c r="A1256" i="9"/>
  <c r="A1257" i="9"/>
  <c r="A1258" i="9"/>
  <c r="E1258" i="9" s="1"/>
  <c r="A1259" i="9"/>
  <c r="E1259" i="9" s="1"/>
  <c r="A1260" i="9"/>
  <c r="A1261" i="9"/>
  <c r="A1262" i="9"/>
  <c r="A1270" i="9"/>
  <c r="E1270" i="9" s="1"/>
  <c r="A1263" i="9"/>
  <c r="E1263" i="9" s="1"/>
  <c r="A1264" i="9"/>
  <c r="E1264" i="9" s="1"/>
  <c r="A1265" i="9"/>
  <c r="E1265" i="9" s="1"/>
  <c r="A1266" i="9"/>
  <c r="E1266" i="9" s="1"/>
  <c r="A1267" i="9"/>
  <c r="E1267" i="9" s="1"/>
  <c r="A1268" i="9"/>
  <c r="E1268" i="9" s="1"/>
  <c r="A1269" i="9"/>
  <c r="E1269" i="9" s="1"/>
  <c r="A1271" i="9"/>
  <c r="E1271" i="9" s="1"/>
  <c r="A1272" i="9"/>
  <c r="A1273" i="9"/>
  <c r="A1274" i="9"/>
  <c r="E1274" i="9" s="1"/>
  <c r="A1275" i="9"/>
  <c r="E1275" i="9" s="1"/>
  <c r="A1276" i="9"/>
  <c r="A1277" i="9"/>
  <c r="A1278" i="9"/>
  <c r="A1286" i="9"/>
  <c r="E1286" i="9" s="1"/>
  <c r="A1279" i="9"/>
  <c r="E1279" i="9" s="1"/>
  <c r="A1280" i="9"/>
  <c r="E1280" i="9" s="1"/>
  <c r="A1281" i="9"/>
  <c r="E1281" i="9" s="1"/>
  <c r="A1282" i="9"/>
  <c r="E1282" i="9" s="1"/>
  <c r="A1283" i="9"/>
  <c r="E1283" i="9" s="1"/>
  <c r="A1284" i="9"/>
  <c r="E1284" i="9" s="1"/>
  <c r="A1285" i="9"/>
  <c r="E1285" i="9" s="1"/>
  <c r="A1287" i="9"/>
  <c r="E1287" i="9" s="1"/>
  <c r="A1288" i="9"/>
  <c r="A1289" i="9"/>
  <c r="A1290" i="9"/>
  <c r="E1290" i="9" s="1"/>
  <c r="A1291" i="9"/>
  <c r="E1291" i="9" s="1"/>
  <c r="A1292" i="9"/>
  <c r="A1293" i="9"/>
  <c r="A1294" i="9"/>
  <c r="A1301" i="9"/>
  <c r="E1301" i="9" s="1"/>
  <c r="A1295" i="9"/>
  <c r="E1295" i="9" s="1"/>
  <c r="A1296" i="9"/>
  <c r="E1296" i="9" s="1"/>
  <c r="A1297" i="9"/>
  <c r="E1297" i="9" s="1"/>
  <c r="A1298" i="9"/>
  <c r="E1298" i="9" s="1"/>
  <c r="A1299" i="9"/>
  <c r="E1299" i="9" s="1"/>
  <c r="A1300" i="9"/>
  <c r="E1300" i="9" s="1"/>
  <c r="A1302" i="9"/>
  <c r="A1303" i="9"/>
  <c r="E1303" i="9" s="1"/>
  <c r="A1304" i="9"/>
  <c r="A1305" i="9"/>
  <c r="A1306" i="9"/>
  <c r="E1306" i="9" s="1"/>
  <c r="A1307" i="9"/>
  <c r="E1307" i="9" s="1"/>
  <c r="A1308" i="9"/>
  <c r="A1309" i="9"/>
  <c r="A1316" i="9"/>
  <c r="A1310" i="9"/>
  <c r="E1310" i="9" s="1"/>
  <c r="A1311" i="9"/>
  <c r="E1311" i="9" s="1"/>
  <c r="A1312" i="9"/>
  <c r="E1312" i="9" s="1"/>
  <c r="A1313" i="9"/>
  <c r="E1313" i="9" s="1"/>
  <c r="A1314" i="9"/>
  <c r="E1314" i="9" s="1"/>
  <c r="A1315" i="9"/>
  <c r="E1315" i="9" s="1"/>
  <c r="A1317" i="9"/>
  <c r="E1317" i="9" s="1"/>
  <c r="A1318" i="9"/>
  <c r="A1319" i="9"/>
  <c r="E1319" i="9" s="1"/>
  <c r="A1320" i="9"/>
  <c r="A1321" i="9"/>
  <c r="A1322" i="9"/>
  <c r="E1322" i="9" s="1"/>
  <c r="A1323" i="9"/>
  <c r="E1323" i="9" s="1"/>
  <c r="A1330" i="9"/>
  <c r="A1324" i="9"/>
  <c r="E1324" i="9" s="1"/>
  <c r="A1325" i="9"/>
  <c r="E1325" i="9" s="1"/>
  <c r="A1326" i="9"/>
  <c r="E1326" i="9" s="1"/>
  <c r="A1327" i="9"/>
  <c r="A1328" i="9"/>
  <c r="E1328" i="9" s="1"/>
  <c r="A1329" i="9"/>
  <c r="E1329" i="9" s="1"/>
  <c r="A1331" i="9"/>
  <c r="A1332" i="9"/>
  <c r="A1333" i="9"/>
  <c r="E1333" i="9" s="1"/>
  <c r="A1334" i="9"/>
  <c r="A1335" i="9"/>
  <c r="E1335" i="9" s="1"/>
  <c r="A1336" i="9"/>
  <c r="A1337" i="9"/>
  <c r="A1343" i="9"/>
  <c r="A1338" i="9"/>
  <c r="E1338" i="9" s="1"/>
  <c r="A1339" i="9"/>
  <c r="E1339" i="9" s="1"/>
  <c r="A1340" i="9"/>
  <c r="E1340" i="9" s="1"/>
  <c r="A1341" i="9"/>
  <c r="E1341" i="9" s="1"/>
  <c r="A1342" i="9"/>
  <c r="E1342" i="9" s="1"/>
  <c r="A1344" i="9"/>
  <c r="E1344" i="9" s="1"/>
  <c r="A1345" i="9"/>
  <c r="A1346" i="9"/>
  <c r="A1347" i="9"/>
  <c r="A1348" i="9"/>
  <c r="A1349" i="9"/>
  <c r="E1349" i="9" s="1"/>
  <c r="A1356" i="9"/>
  <c r="E1356" i="9" s="1"/>
  <c r="A1350" i="9"/>
  <c r="E1350" i="9" s="1"/>
  <c r="A1351" i="9"/>
  <c r="E1351" i="9" s="1"/>
  <c r="A1352" i="9"/>
  <c r="E1352" i="9" s="1"/>
  <c r="A1353" i="9"/>
  <c r="E1353" i="9" s="1"/>
  <c r="A1354" i="9"/>
  <c r="E1354" i="9" s="1"/>
  <c r="A1355" i="9"/>
  <c r="E1355" i="9" s="1"/>
  <c r="A1357" i="9"/>
  <c r="A1358" i="9"/>
  <c r="A1359" i="9"/>
  <c r="A1360" i="9"/>
  <c r="E1360" i="9" s="1"/>
  <c r="A1361" i="9"/>
  <c r="A1362" i="9"/>
  <c r="A1369" i="9"/>
  <c r="A1363" i="9"/>
  <c r="E1363" i="9" s="1"/>
  <c r="A1364" i="9"/>
  <c r="E1364" i="9" s="1"/>
  <c r="A1365" i="9"/>
  <c r="E1365" i="9" s="1"/>
  <c r="A1366" i="9"/>
  <c r="E1366" i="9" s="1"/>
  <c r="A1367" i="9"/>
  <c r="E1367" i="9" s="1"/>
  <c r="A1368" i="9"/>
  <c r="E1368" i="9" s="1"/>
  <c r="A1370" i="9"/>
  <c r="E1370" i="9" s="1"/>
  <c r="A1371" i="9"/>
  <c r="E1371" i="9" s="1"/>
  <c r="A1372" i="9"/>
  <c r="A1373" i="9"/>
  <c r="A1374" i="9"/>
  <c r="A1375" i="9"/>
  <c r="A1381" i="9"/>
  <c r="E1381" i="9" s="1"/>
  <c r="A1376" i="9"/>
  <c r="E1376" i="9" s="1"/>
  <c r="A1377" i="9"/>
  <c r="E1377" i="9" s="1"/>
  <c r="A1378" i="9"/>
  <c r="E1378" i="9" s="1"/>
  <c r="A1379" i="9"/>
  <c r="E1379" i="9" s="1"/>
  <c r="A1380" i="9"/>
  <c r="E1380" i="9" s="1"/>
  <c r="A1382" i="9"/>
  <c r="A1383" i="9"/>
  <c r="E1383" i="9" s="1"/>
  <c r="A1384" i="9"/>
  <c r="A1385" i="9"/>
  <c r="A1386" i="9"/>
  <c r="E1386" i="9" s="1"/>
  <c r="A1387" i="9"/>
  <c r="E1387" i="9" s="1"/>
  <c r="A1388" i="9"/>
  <c r="A1389" i="9"/>
  <c r="A1390" i="9"/>
  <c r="A1391" i="9"/>
  <c r="A1392" i="9"/>
  <c r="E1392" i="9" s="1"/>
  <c r="A1393" i="9"/>
  <c r="A1394" i="9"/>
  <c r="A1395" i="9"/>
  <c r="A1396" i="9"/>
  <c r="A1397" i="9"/>
  <c r="E1397" i="9" s="1"/>
  <c r="A1398" i="9"/>
  <c r="A1399" i="9"/>
  <c r="E1399" i="9" s="1"/>
  <c r="A1400" i="9"/>
  <c r="A1401" i="9"/>
  <c r="A1402" i="9"/>
  <c r="E1402" i="9" s="1"/>
  <c r="A1403" i="9"/>
  <c r="E1403" i="9" s="1"/>
  <c r="A1404" i="9"/>
  <c r="A1405" i="9"/>
  <c r="A1406" i="9"/>
  <c r="A1407" i="9"/>
  <c r="A1408" i="9"/>
  <c r="E1408" i="9" s="1"/>
  <c r="A1409" i="9"/>
  <c r="A1410" i="9"/>
  <c r="A1411" i="9"/>
  <c r="A1412" i="9"/>
  <c r="A1413" i="9"/>
  <c r="E1413" i="9" s="1"/>
  <c r="A1414" i="9"/>
  <c r="A1415" i="9"/>
  <c r="E1415" i="9" s="1"/>
  <c r="A1416" i="9"/>
  <c r="A1417" i="9"/>
  <c r="A1418" i="9"/>
  <c r="E1418" i="9" s="1"/>
  <c r="A1419" i="9"/>
  <c r="E1419" i="9" s="1"/>
  <c r="A1420" i="9"/>
  <c r="A1421" i="9"/>
  <c r="A1422" i="9"/>
  <c r="A1423" i="9"/>
  <c r="A1424" i="9"/>
  <c r="E1424" i="9" s="1"/>
  <c r="A1425" i="9"/>
  <c r="A1426" i="9"/>
  <c r="A1427" i="9"/>
  <c r="A1428" i="9"/>
  <c r="A1429" i="9"/>
  <c r="E1429" i="9" s="1"/>
  <c r="A1430" i="9"/>
  <c r="A1431" i="9"/>
  <c r="E1431" i="9" s="1"/>
  <c r="A1432" i="9"/>
  <c r="A1433" i="9"/>
  <c r="A1434" i="9"/>
  <c r="E1434" i="9" s="1"/>
  <c r="A1435" i="9"/>
  <c r="E1435" i="9" s="1"/>
  <c r="A1436" i="9"/>
  <c r="A1437" i="9"/>
  <c r="A1438" i="9"/>
  <c r="A1439" i="9"/>
  <c r="A1440" i="9"/>
  <c r="E1440" i="9" s="1"/>
  <c r="A1441" i="9"/>
  <c r="A1442" i="9"/>
  <c r="A1443" i="9"/>
  <c r="A1444" i="9"/>
  <c r="A1445" i="9"/>
  <c r="E1445" i="9" s="1"/>
  <c r="A1446" i="9"/>
  <c r="A1447" i="9"/>
  <c r="E1447" i="9" s="1"/>
  <c r="A1448" i="9"/>
  <c r="A1449" i="9"/>
  <c r="A1450" i="9"/>
  <c r="E1450" i="9" s="1"/>
  <c r="A1451" i="9"/>
  <c r="E1451" i="9" s="1"/>
  <c r="A1452" i="9"/>
  <c r="A1453" i="9"/>
  <c r="A1454" i="9"/>
  <c r="A1455" i="9"/>
  <c r="A1456" i="9"/>
  <c r="E1456" i="9" s="1"/>
  <c r="A1457" i="9"/>
  <c r="A1458" i="9"/>
  <c r="A1459" i="9"/>
  <c r="A1460" i="9"/>
  <c r="A1461" i="9"/>
  <c r="E1461" i="9" s="1"/>
  <c r="A1462" i="9"/>
  <c r="A1463" i="9"/>
  <c r="E1463" i="9" s="1"/>
  <c r="A1464" i="9"/>
  <c r="A2" i="9"/>
  <c r="E2" i="9" s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2" i="8"/>
  <c r="B3" i="8"/>
  <c r="C3" i="8"/>
  <c r="B4" i="8"/>
  <c r="C4" i="8" s="1"/>
  <c r="B5" i="8"/>
  <c r="C5" i="8" s="1"/>
  <c r="B6" i="8"/>
  <c r="C6" i="8" s="1"/>
  <c r="B7" i="8"/>
  <c r="C7" i="8"/>
  <c r="B8" i="8"/>
  <c r="C8" i="8" s="1"/>
  <c r="B9" i="8"/>
  <c r="C9" i="8" s="1"/>
  <c r="B10" i="8"/>
  <c r="C10" i="8" s="1"/>
  <c r="B11" i="8"/>
  <c r="C11" i="8" s="1"/>
  <c r="B12" i="8"/>
  <c r="C12" i="8" s="1"/>
  <c r="B13" i="8"/>
  <c r="C13" i="8" s="1"/>
  <c r="B14" i="8"/>
  <c r="C14" i="8"/>
  <c r="B15" i="8"/>
  <c r="C15" i="8" s="1"/>
  <c r="B16" i="8"/>
  <c r="C16" i="8"/>
  <c r="B17" i="8"/>
  <c r="C17" i="8"/>
  <c r="B18" i="8"/>
  <c r="C18" i="8"/>
  <c r="B19" i="8"/>
  <c r="C19" i="8"/>
  <c r="B20" i="8"/>
  <c r="C20" i="8" s="1"/>
  <c r="B21" i="8"/>
  <c r="C21" i="8" s="1"/>
  <c r="B22" i="8"/>
  <c r="C22" i="8" s="1"/>
  <c r="B23" i="8"/>
  <c r="C23" i="8"/>
  <c r="B24" i="8"/>
  <c r="C24" i="8" s="1"/>
  <c r="B25" i="8"/>
  <c r="C25" i="8" s="1"/>
  <c r="B26" i="8"/>
  <c r="C26" i="8" s="1"/>
  <c r="B27" i="8"/>
  <c r="C27" i="8" s="1"/>
  <c r="B28" i="8"/>
  <c r="C28" i="8" s="1"/>
  <c r="B29" i="8"/>
  <c r="C29" i="8" s="1"/>
  <c r="B30" i="8"/>
  <c r="C30" i="8"/>
  <c r="B31" i="8"/>
  <c r="C31" i="8" s="1"/>
  <c r="B32" i="8"/>
  <c r="C32" i="8"/>
  <c r="B33" i="8"/>
  <c r="C33" i="8"/>
  <c r="B34" i="8"/>
  <c r="C34" i="8"/>
  <c r="B35" i="8"/>
  <c r="C35" i="8"/>
  <c r="B36" i="8"/>
  <c r="C36" i="8"/>
  <c r="B37" i="8"/>
  <c r="C37" i="8" s="1"/>
  <c r="B38" i="8"/>
  <c r="C38" i="8" s="1"/>
  <c r="B39" i="8"/>
  <c r="C39" i="8"/>
  <c r="B40" i="8"/>
  <c r="C40" i="8" s="1"/>
  <c r="B41" i="8"/>
  <c r="C41" i="8" s="1"/>
  <c r="B42" i="8"/>
  <c r="C42" i="8" s="1"/>
  <c r="B43" i="8"/>
  <c r="C43" i="8" s="1"/>
  <c r="B44" i="8"/>
  <c r="C44" i="8" s="1"/>
  <c r="B45" i="8"/>
  <c r="C45" i="8" s="1"/>
  <c r="B46" i="8"/>
  <c r="C46" i="8"/>
  <c r="B47" i="8"/>
  <c r="C47" i="8" s="1"/>
  <c r="B48" i="8"/>
  <c r="C48" i="8"/>
  <c r="B49" i="8"/>
  <c r="C49" i="8"/>
  <c r="B50" i="8"/>
  <c r="C50" i="8"/>
  <c r="B51" i="8"/>
  <c r="C51" i="8"/>
  <c r="B52" i="8"/>
  <c r="C52" i="8"/>
  <c r="B53" i="8"/>
  <c r="C53" i="8" s="1"/>
  <c r="B54" i="8"/>
  <c r="C54" i="8" s="1"/>
  <c r="B55" i="8"/>
  <c r="C55" i="8"/>
  <c r="B56" i="8"/>
  <c r="C56" i="8" s="1"/>
  <c r="B57" i="8"/>
  <c r="C57" i="8" s="1"/>
  <c r="B58" i="8"/>
  <c r="C58" i="8" s="1"/>
  <c r="B59" i="8"/>
  <c r="C59" i="8" s="1"/>
  <c r="B60" i="8"/>
  <c r="C60" i="8" s="1"/>
  <c r="B61" i="8"/>
  <c r="C61" i="8" s="1"/>
  <c r="B62" i="8"/>
  <c r="C62" i="8"/>
  <c r="B63" i="8"/>
  <c r="C63" i="8" s="1"/>
  <c r="B64" i="8"/>
  <c r="C64" i="8"/>
  <c r="B65" i="8"/>
  <c r="C65" i="8"/>
  <c r="B66" i="8"/>
  <c r="C66" i="8"/>
  <c r="B67" i="8"/>
  <c r="C67" i="8"/>
  <c r="B68" i="8"/>
  <c r="C68" i="8"/>
  <c r="B69" i="8"/>
  <c r="C69" i="8" s="1"/>
  <c r="B70" i="8"/>
  <c r="C70" i="8" s="1"/>
  <c r="B71" i="8"/>
  <c r="C71" i="8"/>
  <c r="B72" i="8"/>
  <c r="C72" i="8" s="1"/>
  <c r="B73" i="8"/>
  <c r="C73" i="8" s="1"/>
  <c r="B74" i="8"/>
  <c r="C74" i="8" s="1"/>
  <c r="B75" i="8"/>
  <c r="C75" i="8" s="1"/>
  <c r="B76" i="8"/>
  <c r="C76" i="8" s="1"/>
  <c r="B77" i="8"/>
  <c r="C77" i="8" s="1"/>
  <c r="B78" i="8"/>
  <c r="C78" i="8"/>
  <c r="B79" i="8"/>
  <c r="C79" i="8" s="1"/>
  <c r="B80" i="8"/>
  <c r="C80" i="8"/>
  <c r="B81" i="8"/>
  <c r="C81" i="8"/>
  <c r="B82" i="8"/>
  <c r="C82" i="8"/>
  <c r="B83" i="8"/>
  <c r="C83" i="8"/>
  <c r="B84" i="8"/>
  <c r="C84" i="8"/>
  <c r="B85" i="8"/>
  <c r="C85" i="8" s="1"/>
  <c r="B86" i="8"/>
  <c r="C86" i="8" s="1"/>
  <c r="B87" i="8"/>
  <c r="C87" i="8"/>
  <c r="B88" i="8"/>
  <c r="C88" i="8" s="1"/>
  <c r="B89" i="8"/>
  <c r="C89" i="8" s="1"/>
  <c r="B90" i="8"/>
  <c r="C90" i="8" s="1"/>
  <c r="B91" i="8"/>
  <c r="C91" i="8" s="1"/>
  <c r="B92" i="8"/>
  <c r="C92" i="8" s="1"/>
  <c r="B93" i="8"/>
  <c r="C93" i="8" s="1"/>
  <c r="B94" i="8"/>
  <c r="C94" i="8"/>
  <c r="B95" i="8"/>
  <c r="C95" i="8" s="1"/>
  <c r="B96" i="8"/>
  <c r="C96" i="8"/>
  <c r="B97" i="8"/>
  <c r="C97" i="8"/>
  <c r="B98" i="8"/>
  <c r="C98" i="8"/>
  <c r="B99" i="8"/>
  <c r="C99" i="8"/>
  <c r="B100" i="8"/>
  <c r="C100" i="8"/>
  <c r="B101" i="8"/>
  <c r="C101" i="8" s="1"/>
  <c r="B102" i="8"/>
  <c r="C102" i="8" s="1"/>
  <c r="B103" i="8"/>
  <c r="C103" i="8"/>
  <c r="B104" i="8"/>
  <c r="C104" i="8" s="1"/>
  <c r="B105" i="8"/>
  <c r="C105" i="8" s="1"/>
  <c r="B106" i="8"/>
  <c r="C106" i="8" s="1"/>
  <c r="B107" i="8"/>
  <c r="C107" i="8" s="1"/>
  <c r="B108" i="8"/>
  <c r="C108" i="8" s="1"/>
  <c r="B109" i="8"/>
  <c r="C109" i="8" s="1"/>
  <c r="B110" i="8"/>
  <c r="C110" i="8"/>
  <c r="B111" i="8"/>
  <c r="C111" i="8" s="1"/>
  <c r="B112" i="8"/>
  <c r="C112" i="8"/>
  <c r="B113" i="8"/>
  <c r="C113" i="8"/>
  <c r="B114" i="8"/>
  <c r="C114" i="8"/>
  <c r="B115" i="8"/>
  <c r="C115" i="8"/>
  <c r="B116" i="8"/>
  <c r="C116" i="8"/>
  <c r="B117" i="8"/>
  <c r="C117" i="8" s="1"/>
  <c r="B118" i="8"/>
  <c r="C118" i="8" s="1"/>
  <c r="B119" i="8"/>
  <c r="C119" i="8"/>
  <c r="B120" i="8"/>
  <c r="C120" i="8" s="1"/>
  <c r="B121" i="8"/>
  <c r="C121" i="8" s="1"/>
  <c r="B122" i="8"/>
  <c r="C122" i="8" s="1"/>
  <c r="B123" i="8"/>
  <c r="C123" i="8" s="1"/>
  <c r="B124" i="8"/>
  <c r="C124" i="8" s="1"/>
  <c r="B125" i="8"/>
  <c r="C125" i="8" s="1"/>
  <c r="B126" i="8"/>
  <c r="C126" i="8"/>
  <c r="B127" i="8"/>
  <c r="C127" i="8" s="1"/>
  <c r="B128" i="8"/>
  <c r="C128" i="8"/>
  <c r="B129" i="8"/>
  <c r="C129" i="8"/>
  <c r="B130" i="8"/>
  <c r="C130" i="8"/>
  <c r="B131" i="8"/>
  <c r="C131" i="8"/>
  <c r="B132" i="8"/>
  <c r="C132" i="8"/>
  <c r="B133" i="8"/>
  <c r="C133" i="8" s="1"/>
  <c r="B134" i="8"/>
  <c r="C134" i="8" s="1"/>
  <c r="B135" i="8"/>
  <c r="C135" i="8"/>
  <c r="B136" i="8"/>
  <c r="C136" i="8" s="1"/>
  <c r="B137" i="8"/>
  <c r="C137" i="8" s="1"/>
  <c r="B138" i="8"/>
  <c r="C138" i="8" s="1"/>
  <c r="B139" i="8"/>
  <c r="C139" i="8" s="1"/>
  <c r="B140" i="8"/>
  <c r="C140" i="8" s="1"/>
  <c r="B141" i="8"/>
  <c r="C141" i="8" s="1"/>
  <c r="B142" i="8"/>
  <c r="C142" i="8"/>
  <c r="B143" i="8"/>
  <c r="C143" i="8" s="1"/>
  <c r="B144" i="8"/>
  <c r="C144" i="8"/>
  <c r="B145" i="8"/>
  <c r="C145" i="8"/>
  <c r="B146" i="8"/>
  <c r="C146" i="8"/>
  <c r="B147" i="8"/>
  <c r="C147" i="8"/>
  <c r="B148" i="8"/>
  <c r="C148" i="8"/>
  <c r="B149" i="8"/>
  <c r="C149" i="8" s="1"/>
  <c r="B150" i="8"/>
  <c r="C150" i="8" s="1"/>
  <c r="B151" i="8"/>
  <c r="C151" i="8"/>
  <c r="B152" i="8"/>
  <c r="C152" i="8" s="1"/>
  <c r="B153" i="8"/>
  <c r="C153" i="8" s="1"/>
  <c r="B154" i="8"/>
  <c r="C154" i="8" s="1"/>
  <c r="B155" i="8"/>
  <c r="C155" i="8" s="1"/>
  <c r="B156" i="8"/>
  <c r="C156" i="8" s="1"/>
  <c r="B157" i="8"/>
  <c r="C157" i="8" s="1"/>
  <c r="B158" i="8"/>
  <c r="C158" i="8"/>
  <c r="B159" i="8"/>
  <c r="C159" i="8" s="1"/>
  <c r="B160" i="8"/>
  <c r="C160" i="8"/>
  <c r="B161" i="8"/>
  <c r="C161" i="8"/>
  <c r="B162" i="8"/>
  <c r="C162" i="8"/>
  <c r="B163" i="8"/>
  <c r="C163" i="8"/>
  <c r="B164" i="8"/>
  <c r="C164" i="8"/>
  <c r="B165" i="8"/>
  <c r="C165" i="8" s="1"/>
  <c r="B166" i="8"/>
  <c r="C166" i="8" s="1"/>
  <c r="B167" i="8"/>
  <c r="C167" i="8"/>
  <c r="B168" i="8"/>
  <c r="C168" i="8" s="1"/>
  <c r="B169" i="8"/>
  <c r="C169" i="8" s="1"/>
  <c r="B170" i="8"/>
  <c r="C170" i="8" s="1"/>
  <c r="B171" i="8"/>
  <c r="C171" i="8" s="1"/>
  <c r="B172" i="8"/>
  <c r="C172" i="8" s="1"/>
  <c r="B173" i="8"/>
  <c r="C173" i="8" s="1"/>
  <c r="B174" i="8"/>
  <c r="C174" i="8"/>
  <c r="B175" i="8"/>
  <c r="C175" i="8" s="1"/>
  <c r="B176" i="8"/>
  <c r="C176" i="8"/>
  <c r="B177" i="8"/>
  <c r="C177" i="8"/>
  <c r="B178" i="8"/>
  <c r="C178" i="8"/>
  <c r="B179" i="8"/>
  <c r="C179" i="8"/>
  <c r="B180" i="8"/>
  <c r="C180" i="8"/>
  <c r="B181" i="8"/>
  <c r="C181" i="8" s="1"/>
  <c r="B182" i="8"/>
  <c r="C182" i="8" s="1"/>
  <c r="B183" i="8"/>
  <c r="C183" i="8"/>
  <c r="B184" i="8"/>
  <c r="C184" i="8" s="1"/>
  <c r="B185" i="8"/>
  <c r="C185" i="8" s="1"/>
  <c r="B186" i="8"/>
  <c r="C186" i="8" s="1"/>
  <c r="B187" i="8"/>
  <c r="C187" i="8" s="1"/>
  <c r="B188" i="8"/>
  <c r="C188" i="8" s="1"/>
  <c r="B189" i="8"/>
  <c r="C189" i="8" s="1"/>
  <c r="B190" i="8"/>
  <c r="C190" i="8"/>
  <c r="B191" i="8"/>
  <c r="C191" i="8" s="1"/>
  <c r="B192" i="8"/>
  <c r="C192" i="8"/>
  <c r="B193" i="8"/>
  <c r="C193" i="8"/>
  <c r="B194" i="8"/>
  <c r="C194" i="8"/>
  <c r="B195" i="8"/>
  <c r="C195" i="8"/>
  <c r="B196" i="8"/>
  <c r="C196" i="8"/>
  <c r="B197" i="8"/>
  <c r="C197" i="8" s="1"/>
  <c r="B198" i="8"/>
  <c r="C198" i="8" s="1"/>
  <c r="B199" i="8"/>
  <c r="C199" i="8"/>
  <c r="B200" i="8"/>
  <c r="C200" i="8" s="1"/>
  <c r="B201" i="8"/>
  <c r="C201" i="8" s="1"/>
  <c r="B202" i="8"/>
  <c r="C202" i="8" s="1"/>
  <c r="B203" i="8"/>
  <c r="C203" i="8" s="1"/>
  <c r="B204" i="8"/>
  <c r="C204" i="8" s="1"/>
  <c r="B205" i="8"/>
  <c r="C205" i="8" s="1"/>
  <c r="B206" i="8"/>
  <c r="C206" i="8"/>
  <c r="B207" i="8"/>
  <c r="C207" i="8" s="1"/>
  <c r="B208" i="8"/>
  <c r="C208" i="8"/>
  <c r="B209" i="8"/>
  <c r="C209" i="8"/>
  <c r="B210" i="8"/>
  <c r="C210" i="8"/>
  <c r="B211" i="8"/>
  <c r="C211" i="8"/>
  <c r="B212" i="8"/>
  <c r="C212" i="8"/>
  <c r="B213" i="8"/>
  <c r="C213" i="8"/>
  <c r="B214" i="8"/>
  <c r="C214" i="8" s="1"/>
  <c r="B215" i="8"/>
  <c r="C215" i="8"/>
  <c r="B216" i="8"/>
  <c r="C216" i="8" s="1"/>
  <c r="B217" i="8"/>
  <c r="C217" i="8" s="1"/>
  <c r="B218" i="8"/>
  <c r="C218" i="8" s="1"/>
  <c r="B219" i="8"/>
  <c r="C219" i="8" s="1"/>
  <c r="B220" i="8"/>
  <c r="C220" i="8" s="1"/>
  <c r="B221" i="8"/>
  <c r="C221" i="8" s="1"/>
  <c r="B222" i="8"/>
  <c r="C222" i="8"/>
  <c r="B223" i="8"/>
  <c r="C223" i="8" s="1"/>
  <c r="B224" i="8"/>
  <c r="C224" i="8"/>
  <c r="B225" i="8"/>
  <c r="C225" i="8"/>
  <c r="B226" i="8"/>
  <c r="C226" i="8"/>
  <c r="B227" i="8"/>
  <c r="C227" i="8"/>
  <c r="B228" i="8"/>
  <c r="C228" i="8"/>
  <c r="B229" i="8"/>
  <c r="C229" i="8"/>
  <c r="B230" i="8"/>
  <c r="C230" i="8" s="1"/>
  <c r="B231" i="8"/>
  <c r="C231" i="8"/>
  <c r="B232" i="8"/>
  <c r="C232" i="8" s="1"/>
  <c r="B233" i="8"/>
  <c r="C233" i="8" s="1"/>
  <c r="B234" i="8"/>
  <c r="C234" i="8" s="1"/>
  <c r="B235" i="8"/>
  <c r="C235" i="8" s="1"/>
  <c r="B236" i="8"/>
  <c r="C236" i="8" s="1"/>
  <c r="B237" i="8"/>
  <c r="C237" i="8" s="1"/>
  <c r="B238" i="8"/>
  <c r="C238" i="8"/>
  <c r="B239" i="8"/>
  <c r="C239" i="8" s="1"/>
  <c r="B240" i="8"/>
  <c r="C240" i="8"/>
  <c r="B241" i="8"/>
  <c r="C241" i="8"/>
  <c r="B242" i="8"/>
  <c r="C242" i="8"/>
  <c r="B243" i="8"/>
  <c r="C243" i="8"/>
  <c r="B244" i="8"/>
  <c r="C244" i="8"/>
  <c r="B245" i="8"/>
  <c r="C245" i="8"/>
  <c r="B246" i="8"/>
  <c r="C246" i="8" s="1"/>
  <c r="B247" i="8"/>
  <c r="C247" i="8"/>
  <c r="B248" i="8"/>
  <c r="C248" i="8" s="1"/>
  <c r="B249" i="8"/>
  <c r="C249" i="8" s="1"/>
  <c r="B250" i="8"/>
  <c r="C250" i="8" s="1"/>
  <c r="B251" i="8"/>
  <c r="C251" i="8" s="1"/>
  <c r="B252" i="8"/>
  <c r="C252" i="8" s="1"/>
  <c r="B253" i="8"/>
  <c r="C253" i="8" s="1"/>
  <c r="B254" i="8"/>
  <c r="C254" i="8"/>
  <c r="B255" i="8"/>
  <c r="C255" i="8" s="1"/>
  <c r="B256" i="8"/>
  <c r="C256" i="8"/>
  <c r="B257" i="8"/>
  <c r="C257" i="8"/>
  <c r="B258" i="8"/>
  <c r="C258" i="8"/>
  <c r="B259" i="8"/>
  <c r="C259" i="8"/>
  <c r="B260" i="8"/>
  <c r="C260" i="8"/>
  <c r="B261" i="8"/>
  <c r="C261" i="8"/>
  <c r="B262" i="8"/>
  <c r="C262" i="8" s="1"/>
  <c r="B263" i="8"/>
  <c r="C263" i="8"/>
  <c r="B264" i="8"/>
  <c r="C264" i="8" s="1"/>
  <c r="B265" i="8"/>
  <c r="C265" i="8" s="1"/>
  <c r="B266" i="8"/>
  <c r="C266" i="8" s="1"/>
  <c r="B267" i="8"/>
  <c r="C267" i="8" s="1"/>
  <c r="B268" i="8"/>
  <c r="C268" i="8" s="1"/>
  <c r="B269" i="8"/>
  <c r="C269" i="8" s="1"/>
  <c r="B270" i="8"/>
  <c r="C270" i="8"/>
  <c r="B271" i="8"/>
  <c r="C271" i="8" s="1"/>
  <c r="B272" i="8"/>
  <c r="C272" i="8"/>
  <c r="B273" i="8"/>
  <c r="C273" i="8"/>
  <c r="B274" i="8"/>
  <c r="C274" i="8"/>
  <c r="B275" i="8"/>
  <c r="C275" i="8"/>
  <c r="B276" i="8"/>
  <c r="C276" i="8"/>
  <c r="B277" i="8"/>
  <c r="C277" i="8"/>
  <c r="B278" i="8"/>
  <c r="C278" i="8" s="1"/>
  <c r="B279" i="8"/>
  <c r="C279" i="8"/>
  <c r="B280" i="8"/>
  <c r="C280" i="8" s="1"/>
  <c r="B281" i="8"/>
  <c r="C281" i="8" s="1"/>
  <c r="B282" i="8"/>
  <c r="C282" i="8" s="1"/>
  <c r="B283" i="8"/>
  <c r="C283" i="8" s="1"/>
  <c r="B284" i="8"/>
  <c r="C284" i="8" s="1"/>
  <c r="B285" i="8"/>
  <c r="C285" i="8" s="1"/>
  <c r="B286" i="8"/>
  <c r="C286" i="8"/>
  <c r="B287" i="8"/>
  <c r="C287" i="8" s="1"/>
  <c r="B288" i="8"/>
  <c r="C288" i="8"/>
  <c r="B289" i="8"/>
  <c r="C289" i="8"/>
  <c r="B290" i="8"/>
  <c r="C290" i="8"/>
  <c r="B291" i="8"/>
  <c r="C291" i="8"/>
  <c r="B292" i="8"/>
  <c r="C292" i="8"/>
  <c r="B293" i="8"/>
  <c r="C293" i="8"/>
  <c r="B294" i="8"/>
  <c r="C294" i="8" s="1"/>
  <c r="B295" i="8"/>
  <c r="C295" i="8"/>
  <c r="B296" i="8"/>
  <c r="C296" i="8" s="1"/>
  <c r="B297" i="8"/>
  <c r="C297" i="8" s="1"/>
  <c r="B298" i="8"/>
  <c r="C298" i="8" s="1"/>
  <c r="B299" i="8"/>
  <c r="C299" i="8" s="1"/>
  <c r="B300" i="8"/>
  <c r="C300" i="8" s="1"/>
  <c r="B301" i="8"/>
  <c r="C301" i="8" s="1"/>
  <c r="B302" i="8"/>
  <c r="C302" i="8"/>
  <c r="B303" i="8"/>
  <c r="C303" i="8" s="1"/>
  <c r="B304" i="8"/>
  <c r="C304" i="8"/>
  <c r="B305" i="8"/>
  <c r="C305" i="8"/>
  <c r="B306" i="8"/>
  <c r="C306" i="8"/>
  <c r="C2" i="8"/>
  <c r="B2" i="8"/>
  <c r="X6212" i="4"/>
  <c r="X6213" i="4"/>
  <c r="X6214" i="4"/>
  <c r="X6215" i="4"/>
  <c r="X6216" i="4"/>
  <c r="X6217" i="4"/>
  <c r="X6218" i="4"/>
  <c r="X6219" i="4"/>
  <c r="X6220" i="4"/>
  <c r="X6221" i="4"/>
  <c r="X6222" i="4"/>
  <c r="X6223" i="4"/>
  <c r="X6224" i="4"/>
  <c r="X6225" i="4"/>
  <c r="X6226" i="4"/>
  <c r="X6227" i="4"/>
  <c r="X6228" i="4"/>
  <c r="X6229" i="4"/>
  <c r="X6230" i="4"/>
  <c r="X6231" i="4"/>
  <c r="X6232" i="4"/>
  <c r="X6233" i="4"/>
  <c r="X6234" i="4"/>
  <c r="X6235" i="4"/>
  <c r="X6236" i="4"/>
  <c r="X6237" i="4"/>
  <c r="X6238" i="4"/>
  <c r="X6239" i="4"/>
  <c r="X6240" i="4"/>
  <c r="X6241" i="4"/>
  <c r="X6242" i="4"/>
  <c r="X6243" i="4"/>
  <c r="X6244" i="4"/>
  <c r="X6245" i="4"/>
  <c r="X6246" i="4"/>
  <c r="X6247" i="4"/>
  <c r="X6248" i="4"/>
  <c r="X6249" i="4"/>
  <c r="X6250" i="4"/>
  <c r="X6251" i="4"/>
  <c r="X6252" i="4"/>
  <c r="X6253" i="4"/>
  <c r="X6254" i="4"/>
  <c r="X6255" i="4"/>
  <c r="X6256" i="4"/>
  <c r="X6257" i="4"/>
  <c r="X6258" i="4"/>
  <c r="X6259" i="4"/>
  <c r="X6260" i="4"/>
  <c r="X6261" i="4"/>
  <c r="X6262" i="4"/>
  <c r="X6263" i="4"/>
  <c r="X6264" i="4"/>
  <c r="X6265" i="4"/>
  <c r="X6266" i="4"/>
  <c r="X6267" i="4"/>
  <c r="X6268" i="4"/>
  <c r="X6269" i="4"/>
  <c r="X6270" i="4"/>
  <c r="X6271" i="4"/>
  <c r="X6272" i="4"/>
  <c r="X6273" i="4"/>
  <c r="X6274" i="4"/>
  <c r="X6275" i="4"/>
  <c r="X6276" i="4"/>
  <c r="X6277" i="4"/>
  <c r="X6278" i="4"/>
  <c r="X6279" i="4"/>
  <c r="X6280" i="4"/>
  <c r="X6281" i="4"/>
  <c r="X6282" i="4"/>
  <c r="X6283" i="4"/>
  <c r="X6284" i="4"/>
  <c r="X6285" i="4"/>
  <c r="X6286" i="4"/>
  <c r="X6287" i="4"/>
  <c r="X6288" i="4"/>
  <c r="X6289" i="4"/>
  <c r="X6290" i="4"/>
  <c r="X6291" i="4"/>
  <c r="X6292" i="4"/>
  <c r="X6293" i="4"/>
  <c r="X6294" i="4"/>
  <c r="X6295" i="4"/>
  <c r="X6296" i="4"/>
  <c r="X6297" i="4"/>
  <c r="X6298" i="4"/>
  <c r="X6299" i="4"/>
  <c r="X6300" i="4"/>
  <c r="X6301" i="4"/>
  <c r="X6302" i="4"/>
  <c r="X6303" i="4"/>
  <c r="X6304" i="4"/>
  <c r="X6305" i="4"/>
  <c r="X6306" i="4"/>
  <c r="X6307" i="4"/>
  <c r="X6308" i="4"/>
  <c r="X6309" i="4"/>
  <c r="X6310" i="4"/>
  <c r="X6311" i="4"/>
  <c r="X6312" i="4"/>
  <c r="X6313" i="4"/>
  <c r="X6314" i="4"/>
  <c r="X6315" i="4"/>
  <c r="X6316" i="4"/>
  <c r="X6317" i="4"/>
  <c r="X6318" i="4"/>
  <c r="X6319" i="4"/>
  <c r="X6320" i="4"/>
  <c r="X6321" i="4"/>
  <c r="X6322" i="4"/>
  <c r="X6323" i="4"/>
  <c r="X6324" i="4"/>
  <c r="X6325" i="4"/>
  <c r="X6326" i="4"/>
  <c r="X6327" i="4"/>
  <c r="X6328" i="4"/>
  <c r="X6329" i="4"/>
  <c r="X6330" i="4"/>
  <c r="X6331" i="4"/>
  <c r="X6332" i="4"/>
  <c r="X6333" i="4"/>
  <c r="X6334" i="4"/>
  <c r="X6335" i="4"/>
  <c r="X6336" i="4"/>
  <c r="X6337" i="4"/>
  <c r="X6338" i="4"/>
  <c r="X6339" i="4"/>
  <c r="X6340" i="4"/>
  <c r="X6341" i="4"/>
  <c r="X6342" i="4"/>
  <c r="X6343" i="4"/>
  <c r="X6344" i="4"/>
  <c r="X6345" i="4"/>
  <c r="X6346" i="4"/>
  <c r="X6347" i="4"/>
  <c r="X6348" i="4"/>
  <c r="X6349" i="4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2" i="7"/>
  <c r="J10" i="7"/>
  <c r="N10" i="7" s="1"/>
  <c r="K10" i="7"/>
  <c r="M10" i="7"/>
  <c r="O10" i="7"/>
  <c r="P10" i="7"/>
  <c r="T10" i="7" s="1"/>
  <c r="Q10" i="7"/>
  <c r="S10" i="7" s="1"/>
  <c r="J11" i="7"/>
  <c r="K11" i="7"/>
  <c r="M11" i="7"/>
  <c r="N11" i="7"/>
  <c r="O11" i="7"/>
  <c r="P11" i="7"/>
  <c r="Q11" i="7"/>
  <c r="S11" i="7"/>
  <c r="T11" i="7"/>
  <c r="J12" i="7"/>
  <c r="N12" i="7" s="1"/>
  <c r="K12" i="7"/>
  <c r="M12" i="7"/>
  <c r="O12" i="7"/>
  <c r="P12" i="7"/>
  <c r="Q12" i="7"/>
  <c r="S12" i="7"/>
  <c r="T12" i="7"/>
  <c r="J13" i="7"/>
  <c r="N13" i="7" s="1"/>
  <c r="K13" i="7"/>
  <c r="M13" i="7"/>
  <c r="O13" i="7"/>
  <c r="P13" i="7"/>
  <c r="Q13" i="7"/>
  <c r="S13" i="7"/>
  <c r="T13" i="7"/>
  <c r="J14" i="7"/>
  <c r="K14" i="7"/>
  <c r="M14" i="7"/>
  <c r="N14" i="7"/>
  <c r="O14" i="7"/>
  <c r="P14" i="7"/>
  <c r="T14" i="7" s="1"/>
  <c r="Q14" i="7"/>
  <c r="S14" i="7" s="1"/>
  <c r="J15" i="7"/>
  <c r="N15" i="7" s="1"/>
  <c r="K15" i="7"/>
  <c r="M15" i="7"/>
  <c r="O15" i="7"/>
  <c r="P15" i="7"/>
  <c r="Q15" i="7"/>
  <c r="S15" i="7" s="1"/>
  <c r="T15" i="7"/>
  <c r="J16" i="7"/>
  <c r="N16" i="7" s="1"/>
  <c r="K16" i="7"/>
  <c r="M16" i="7"/>
  <c r="O16" i="7"/>
  <c r="P16" i="7"/>
  <c r="T16" i="7" s="1"/>
  <c r="Q16" i="7"/>
  <c r="S16" i="7" s="1"/>
  <c r="J17" i="7"/>
  <c r="N17" i="7" s="1"/>
  <c r="K17" i="7"/>
  <c r="M17" i="7"/>
  <c r="O17" i="7"/>
  <c r="P17" i="7"/>
  <c r="T17" i="7" s="1"/>
  <c r="Q17" i="7"/>
  <c r="S17" i="7" s="1"/>
  <c r="J18" i="7"/>
  <c r="K18" i="7"/>
  <c r="M18" i="7"/>
  <c r="N18" i="7"/>
  <c r="O18" i="7"/>
  <c r="P18" i="7"/>
  <c r="T18" i="7" s="1"/>
  <c r="Q18" i="7"/>
  <c r="S18" i="7" s="1"/>
  <c r="J19" i="7"/>
  <c r="K19" i="7"/>
  <c r="M19" i="7"/>
  <c r="N19" i="7"/>
  <c r="O19" i="7"/>
  <c r="P19" i="7"/>
  <c r="Q19" i="7"/>
  <c r="S19" i="7"/>
  <c r="T19" i="7"/>
  <c r="J20" i="7"/>
  <c r="N20" i="7" s="1"/>
  <c r="K20" i="7"/>
  <c r="M20" i="7"/>
  <c r="O20" i="7"/>
  <c r="P20" i="7"/>
  <c r="Q20" i="7"/>
  <c r="S20" i="7"/>
  <c r="T20" i="7"/>
  <c r="J21" i="7"/>
  <c r="N21" i="7" s="1"/>
  <c r="K21" i="7"/>
  <c r="M21" i="7"/>
  <c r="O21" i="7"/>
  <c r="P21" i="7"/>
  <c r="T21" i="7" s="1"/>
  <c r="Q21" i="7"/>
  <c r="S21" i="7"/>
  <c r="J22" i="7"/>
  <c r="K22" i="7"/>
  <c r="M22" i="7"/>
  <c r="N22" i="7"/>
  <c r="O22" i="7"/>
  <c r="P22" i="7"/>
  <c r="T22" i="7" s="1"/>
  <c r="Q22" i="7"/>
  <c r="S22" i="7" s="1"/>
  <c r="J23" i="7"/>
  <c r="N23" i="7" s="1"/>
  <c r="K23" i="7"/>
  <c r="M23" i="7"/>
  <c r="O23" i="7"/>
  <c r="P23" i="7"/>
  <c r="Q23" i="7"/>
  <c r="S23" i="7" s="1"/>
  <c r="T23" i="7"/>
  <c r="J24" i="7"/>
  <c r="N24" i="7" s="1"/>
  <c r="K24" i="7"/>
  <c r="M24" i="7"/>
  <c r="O24" i="7"/>
  <c r="P24" i="7"/>
  <c r="T24" i="7" s="1"/>
  <c r="Q24" i="7"/>
  <c r="S24" i="7"/>
  <c r="J25" i="7"/>
  <c r="N25" i="7" s="1"/>
  <c r="K25" i="7"/>
  <c r="M25" i="7"/>
  <c r="O25" i="7"/>
  <c r="P25" i="7"/>
  <c r="Q25" i="7"/>
  <c r="S25" i="7"/>
  <c r="T25" i="7"/>
  <c r="J26" i="7"/>
  <c r="K26" i="7"/>
  <c r="M26" i="7"/>
  <c r="N26" i="7"/>
  <c r="O26" i="7"/>
  <c r="P26" i="7"/>
  <c r="T26" i="7" s="1"/>
  <c r="Q26" i="7"/>
  <c r="S26" i="7" s="1"/>
  <c r="J27" i="7"/>
  <c r="K27" i="7"/>
  <c r="M27" i="7"/>
  <c r="N27" i="7"/>
  <c r="O27" i="7"/>
  <c r="P27" i="7"/>
  <c r="Q27" i="7"/>
  <c r="S27" i="7"/>
  <c r="T27" i="7"/>
  <c r="J28" i="7"/>
  <c r="N28" i="7" s="1"/>
  <c r="K28" i="7"/>
  <c r="M28" i="7"/>
  <c r="O28" i="7"/>
  <c r="P28" i="7"/>
  <c r="Q28" i="7"/>
  <c r="S28" i="7"/>
  <c r="T28" i="7"/>
  <c r="J29" i="7"/>
  <c r="N29" i="7" s="1"/>
  <c r="K29" i="7"/>
  <c r="M29" i="7"/>
  <c r="O29" i="7"/>
  <c r="P29" i="7"/>
  <c r="T29" i="7" s="1"/>
  <c r="Q29" i="7"/>
  <c r="S29" i="7"/>
  <c r="J30" i="7"/>
  <c r="K30" i="7"/>
  <c r="M30" i="7"/>
  <c r="N30" i="7"/>
  <c r="O30" i="7"/>
  <c r="P30" i="7"/>
  <c r="T30" i="7" s="1"/>
  <c r="Q30" i="7"/>
  <c r="S30" i="7" s="1"/>
  <c r="J31" i="7"/>
  <c r="N31" i="7" s="1"/>
  <c r="K31" i="7"/>
  <c r="M31" i="7"/>
  <c r="O31" i="7"/>
  <c r="P31" i="7"/>
  <c r="Q31" i="7"/>
  <c r="S31" i="7" s="1"/>
  <c r="T31" i="7"/>
  <c r="J32" i="7"/>
  <c r="N32" i="7" s="1"/>
  <c r="K32" i="7"/>
  <c r="M32" i="7"/>
  <c r="O32" i="7"/>
  <c r="P32" i="7"/>
  <c r="T32" i="7" s="1"/>
  <c r="Q32" i="7"/>
  <c r="S32" i="7"/>
  <c r="J33" i="7"/>
  <c r="N33" i="7" s="1"/>
  <c r="K33" i="7"/>
  <c r="M33" i="7"/>
  <c r="O33" i="7"/>
  <c r="P33" i="7"/>
  <c r="Q33" i="7"/>
  <c r="S33" i="7" s="1"/>
  <c r="T33" i="7"/>
  <c r="J34" i="7"/>
  <c r="K34" i="7"/>
  <c r="M34" i="7"/>
  <c r="N34" i="7"/>
  <c r="O34" i="7"/>
  <c r="P34" i="7"/>
  <c r="T34" i="7" s="1"/>
  <c r="Q34" i="7"/>
  <c r="S34" i="7" s="1"/>
  <c r="J35" i="7"/>
  <c r="K35" i="7"/>
  <c r="M35" i="7"/>
  <c r="N35" i="7"/>
  <c r="O35" i="7"/>
  <c r="P35" i="7"/>
  <c r="Q35" i="7"/>
  <c r="S35" i="7"/>
  <c r="T35" i="7"/>
  <c r="J36" i="7"/>
  <c r="N36" i="7" s="1"/>
  <c r="K36" i="7"/>
  <c r="M36" i="7"/>
  <c r="O36" i="7"/>
  <c r="P36" i="7"/>
  <c r="Q36" i="7"/>
  <c r="S36" i="7"/>
  <c r="T36" i="7"/>
  <c r="J37" i="7"/>
  <c r="N37" i="7" s="1"/>
  <c r="K37" i="7"/>
  <c r="M37" i="7"/>
  <c r="O37" i="7"/>
  <c r="P37" i="7"/>
  <c r="T37" i="7" s="1"/>
  <c r="Q37" i="7"/>
  <c r="S37" i="7"/>
  <c r="J38" i="7"/>
  <c r="K38" i="7"/>
  <c r="M38" i="7"/>
  <c r="N38" i="7"/>
  <c r="O38" i="7"/>
  <c r="P38" i="7"/>
  <c r="T38" i="7" s="1"/>
  <c r="Q38" i="7"/>
  <c r="S38" i="7" s="1"/>
  <c r="J39" i="7"/>
  <c r="K39" i="7"/>
  <c r="M39" i="7"/>
  <c r="N39" i="7"/>
  <c r="O39" i="7"/>
  <c r="P39" i="7"/>
  <c r="Q39" i="7"/>
  <c r="S39" i="7" s="1"/>
  <c r="T39" i="7"/>
  <c r="J40" i="7"/>
  <c r="N40" i="7" s="1"/>
  <c r="K40" i="7"/>
  <c r="M40" i="7"/>
  <c r="O40" i="7"/>
  <c r="P40" i="7"/>
  <c r="T40" i="7" s="1"/>
  <c r="Q40" i="7"/>
  <c r="S40" i="7"/>
  <c r="J41" i="7"/>
  <c r="N41" i="7" s="1"/>
  <c r="K41" i="7"/>
  <c r="M41" i="7"/>
  <c r="O41" i="7"/>
  <c r="P41" i="7"/>
  <c r="T41" i="7" s="1"/>
  <c r="Q41" i="7"/>
  <c r="S41" i="7"/>
  <c r="J42" i="7"/>
  <c r="K42" i="7"/>
  <c r="M42" i="7"/>
  <c r="N42" i="7"/>
  <c r="O42" i="7"/>
  <c r="P42" i="7"/>
  <c r="T42" i="7" s="1"/>
  <c r="Q42" i="7"/>
  <c r="S42" i="7" s="1"/>
  <c r="J43" i="7"/>
  <c r="K43" i="7"/>
  <c r="M43" i="7"/>
  <c r="N43" i="7"/>
  <c r="O43" i="7"/>
  <c r="P43" i="7"/>
  <c r="Q43" i="7"/>
  <c r="S43" i="7"/>
  <c r="T43" i="7"/>
  <c r="J44" i="7"/>
  <c r="N44" i="7" s="1"/>
  <c r="K44" i="7"/>
  <c r="M44" i="7"/>
  <c r="O44" i="7"/>
  <c r="P44" i="7"/>
  <c r="Q44" i="7"/>
  <c r="S44" i="7"/>
  <c r="T44" i="7"/>
  <c r="J45" i="7"/>
  <c r="K45" i="7"/>
  <c r="M45" i="7"/>
  <c r="N45" i="7"/>
  <c r="O45" i="7"/>
  <c r="P45" i="7"/>
  <c r="T45" i="7" s="1"/>
  <c r="Q45" i="7"/>
  <c r="S45" i="7"/>
  <c r="J46" i="7"/>
  <c r="K46" i="7"/>
  <c r="M46" i="7"/>
  <c r="N46" i="7"/>
  <c r="O46" i="7"/>
  <c r="P46" i="7"/>
  <c r="T46" i="7" s="1"/>
  <c r="Q46" i="7"/>
  <c r="S46" i="7" s="1"/>
  <c r="J47" i="7"/>
  <c r="N47" i="7" s="1"/>
  <c r="K47" i="7"/>
  <c r="M47" i="7"/>
  <c r="O47" i="7"/>
  <c r="P47" i="7"/>
  <c r="Q47" i="7"/>
  <c r="S47" i="7" s="1"/>
  <c r="T47" i="7"/>
  <c r="J48" i="7"/>
  <c r="N48" i="7" s="1"/>
  <c r="K48" i="7"/>
  <c r="M48" i="7"/>
  <c r="O48" i="7"/>
  <c r="P48" i="7"/>
  <c r="T48" i="7" s="1"/>
  <c r="Q48" i="7"/>
  <c r="S48" i="7"/>
  <c r="J49" i="7"/>
  <c r="N49" i="7" s="1"/>
  <c r="K49" i="7"/>
  <c r="M49" i="7"/>
  <c r="O49" i="7"/>
  <c r="P49" i="7"/>
  <c r="Q49" i="7"/>
  <c r="S49" i="7"/>
  <c r="T49" i="7"/>
  <c r="J50" i="7"/>
  <c r="K50" i="7"/>
  <c r="M50" i="7"/>
  <c r="N50" i="7"/>
  <c r="O50" i="7"/>
  <c r="P50" i="7"/>
  <c r="T50" i="7" s="1"/>
  <c r="Q50" i="7"/>
  <c r="S50" i="7" s="1"/>
  <c r="J51" i="7"/>
  <c r="K51" i="7"/>
  <c r="M51" i="7"/>
  <c r="N51" i="7"/>
  <c r="O51" i="7"/>
  <c r="P51" i="7"/>
  <c r="Q51" i="7"/>
  <c r="S51" i="7"/>
  <c r="T51" i="7"/>
  <c r="J52" i="7"/>
  <c r="N52" i="7" s="1"/>
  <c r="K52" i="7"/>
  <c r="M52" i="7"/>
  <c r="O52" i="7"/>
  <c r="P52" i="7"/>
  <c r="Q52" i="7"/>
  <c r="S52" i="7"/>
  <c r="T52" i="7"/>
  <c r="J53" i="7"/>
  <c r="K53" i="7"/>
  <c r="M53" i="7"/>
  <c r="N53" i="7"/>
  <c r="O53" i="7"/>
  <c r="P53" i="7"/>
  <c r="T53" i="7" s="1"/>
  <c r="Q53" i="7"/>
  <c r="S53" i="7"/>
  <c r="J54" i="7"/>
  <c r="K54" i="7"/>
  <c r="M54" i="7"/>
  <c r="N54" i="7"/>
  <c r="O54" i="7"/>
  <c r="P54" i="7"/>
  <c r="T54" i="7" s="1"/>
  <c r="Q54" i="7"/>
  <c r="S54" i="7" s="1"/>
  <c r="J55" i="7"/>
  <c r="K55" i="7"/>
  <c r="M55" i="7"/>
  <c r="N55" i="7"/>
  <c r="O55" i="7"/>
  <c r="P55" i="7"/>
  <c r="Q55" i="7"/>
  <c r="S55" i="7" s="1"/>
  <c r="T55" i="7"/>
  <c r="J56" i="7"/>
  <c r="N56" i="7" s="1"/>
  <c r="K56" i="7"/>
  <c r="M56" i="7"/>
  <c r="O56" i="7"/>
  <c r="P56" i="7"/>
  <c r="T56" i="7" s="1"/>
  <c r="Q56" i="7"/>
  <c r="S56" i="7"/>
  <c r="J57" i="7"/>
  <c r="N57" i="7" s="1"/>
  <c r="K57" i="7"/>
  <c r="M57" i="7"/>
  <c r="O57" i="7"/>
  <c r="P57" i="7"/>
  <c r="T57" i="7" s="1"/>
  <c r="Q57" i="7"/>
  <c r="S57" i="7"/>
  <c r="J58" i="7"/>
  <c r="K58" i="7"/>
  <c r="M58" i="7"/>
  <c r="N58" i="7"/>
  <c r="O58" i="7"/>
  <c r="P58" i="7"/>
  <c r="T58" i="7" s="1"/>
  <c r="Q58" i="7"/>
  <c r="S58" i="7" s="1"/>
  <c r="J59" i="7"/>
  <c r="K59" i="7"/>
  <c r="M59" i="7"/>
  <c r="N59" i="7"/>
  <c r="O59" i="7"/>
  <c r="P59" i="7"/>
  <c r="Q59" i="7"/>
  <c r="S59" i="7"/>
  <c r="T59" i="7"/>
  <c r="J60" i="7"/>
  <c r="N60" i="7" s="1"/>
  <c r="K60" i="7"/>
  <c r="M60" i="7"/>
  <c r="O60" i="7"/>
  <c r="P60" i="7"/>
  <c r="Q60" i="7"/>
  <c r="S60" i="7"/>
  <c r="T60" i="7"/>
  <c r="J61" i="7"/>
  <c r="K61" i="7"/>
  <c r="M61" i="7"/>
  <c r="N61" i="7"/>
  <c r="O61" i="7"/>
  <c r="P61" i="7"/>
  <c r="T61" i="7" s="1"/>
  <c r="Q61" i="7"/>
  <c r="S61" i="7"/>
  <c r="J62" i="7"/>
  <c r="K62" i="7"/>
  <c r="M62" i="7"/>
  <c r="N62" i="7"/>
  <c r="O62" i="7"/>
  <c r="P62" i="7"/>
  <c r="T62" i="7" s="1"/>
  <c r="Q62" i="7"/>
  <c r="S62" i="7" s="1"/>
  <c r="J63" i="7"/>
  <c r="K63" i="7"/>
  <c r="M63" i="7"/>
  <c r="N63" i="7"/>
  <c r="O63" i="7"/>
  <c r="P63" i="7"/>
  <c r="Q63" i="7"/>
  <c r="S63" i="7" s="1"/>
  <c r="T63" i="7"/>
  <c r="J64" i="7"/>
  <c r="N64" i="7" s="1"/>
  <c r="K64" i="7"/>
  <c r="M64" i="7"/>
  <c r="O64" i="7"/>
  <c r="P64" i="7"/>
  <c r="T64" i="7" s="1"/>
  <c r="Q64" i="7"/>
  <c r="S64" i="7" s="1"/>
  <c r="J65" i="7"/>
  <c r="N65" i="7" s="1"/>
  <c r="K65" i="7"/>
  <c r="M65" i="7"/>
  <c r="O65" i="7"/>
  <c r="P65" i="7"/>
  <c r="T65" i="7" s="1"/>
  <c r="Q65" i="7"/>
  <c r="S65" i="7" s="1"/>
  <c r="J66" i="7"/>
  <c r="K66" i="7"/>
  <c r="M66" i="7"/>
  <c r="N66" i="7"/>
  <c r="O66" i="7"/>
  <c r="P66" i="7"/>
  <c r="T66" i="7" s="1"/>
  <c r="Q66" i="7"/>
  <c r="S66" i="7" s="1"/>
  <c r="J67" i="7"/>
  <c r="K67" i="7"/>
  <c r="M67" i="7"/>
  <c r="N67" i="7"/>
  <c r="O67" i="7"/>
  <c r="P67" i="7"/>
  <c r="Q67" i="7"/>
  <c r="S67" i="7"/>
  <c r="T67" i="7"/>
  <c r="J68" i="7"/>
  <c r="N68" i="7" s="1"/>
  <c r="K68" i="7"/>
  <c r="M68" i="7"/>
  <c r="O68" i="7"/>
  <c r="P68" i="7"/>
  <c r="Q68" i="7"/>
  <c r="S68" i="7"/>
  <c r="T68" i="7"/>
  <c r="J69" i="7"/>
  <c r="N69" i="7" s="1"/>
  <c r="K69" i="7"/>
  <c r="M69" i="7"/>
  <c r="O69" i="7"/>
  <c r="P69" i="7"/>
  <c r="T69" i="7" s="1"/>
  <c r="Q69" i="7"/>
  <c r="S69" i="7"/>
  <c r="J70" i="7"/>
  <c r="K70" i="7"/>
  <c r="M70" i="7"/>
  <c r="N70" i="7"/>
  <c r="O70" i="7"/>
  <c r="P70" i="7"/>
  <c r="T70" i="7" s="1"/>
  <c r="Q70" i="7"/>
  <c r="S70" i="7" s="1"/>
  <c r="J71" i="7"/>
  <c r="N71" i="7" s="1"/>
  <c r="K71" i="7"/>
  <c r="M71" i="7"/>
  <c r="O71" i="7"/>
  <c r="P71" i="7"/>
  <c r="Q71" i="7"/>
  <c r="S71" i="7" s="1"/>
  <c r="T71" i="7"/>
  <c r="J72" i="7"/>
  <c r="N72" i="7" s="1"/>
  <c r="K72" i="7"/>
  <c r="M72" i="7"/>
  <c r="O72" i="7"/>
  <c r="P72" i="7"/>
  <c r="Q72" i="7"/>
  <c r="S72" i="7" s="1"/>
  <c r="T72" i="7"/>
  <c r="J73" i="7"/>
  <c r="N73" i="7" s="1"/>
  <c r="K73" i="7"/>
  <c r="M73" i="7"/>
  <c r="O73" i="7"/>
  <c r="P73" i="7"/>
  <c r="Q73" i="7"/>
  <c r="S73" i="7" s="1"/>
  <c r="T73" i="7"/>
  <c r="J74" i="7"/>
  <c r="K74" i="7"/>
  <c r="M74" i="7"/>
  <c r="N74" i="7"/>
  <c r="O74" i="7"/>
  <c r="P74" i="7"/>
  <c r="T74" i="7" s="1"/>
  <c r="Q74" i="7"/>
  <c r="S74" i="7" s="1"/>
  <c r="J75" i="7"/>
  <c r="K75" i="7"/>
  <c r="M75" i="7"/>
  <c r="N75" i="7"/>
  <c r="O75" i="7"/>
  <c r="P75" i="7"/>
  <c r="Q75" i="7"/>
  <c r="S75" i="7"/>
  <c r="T75" i="7"/>
  <c r="J76" i="7"/>
  <c r="N76" i="7" s="1"/>
  <c r="K76" i="7"/>
  <c r="M76" i="7"/>
  <c r="O76" i="7"/>
  <c r="P76" i="7"/>
  <c r="Q76" i="7"/>
  <c r="S76" i="7"/>
  <c r="T76" i="7"/>
  <c r="J77" i="7"/>
  <c r="K77" i="7"/>
  <c r="M77" i="7"/>
  <c r="N77" i="7"/>
  <c r="O77" i="7"/>
  <c r="P77" i="7"/>
  <c r="T77" i="7" s="1"/>
  <c r="Q77" i="7"/>
  <c r="S77" i="7" s="1"/>
  <c r="J78" i="7"/>
  <c r="K78" i="7"/>
  <c r="M78" i="7"/>
  <c r="N78" i="7"/>
  <c r="O78" i="7"/>
  <c r="P78" i="7"/>
  <c r="T78" i="7" s="1"/>
  <c r="Q78" i="7"/>
  <c r="S78" i="7" s="1"/>
  <c r="J79" i="7"/>
  <c r="K79" i="7"/>
  <c r="M79" i="7"/>
  <c r="N79" i="7"/>
  <c r="O79" i="7"/>
  <c r="P79" i="7"/>
  <c r="Q79" i="7"/>
  <c r="S79" i="7" s="1"/>
  <c r="T79" i="7"/>
  <c r="J80" i="7"/>
  <c r="N80" i="7" s="1"/>
  <c r="K80" i="7"/>
  <c r="M80" i="7"/>
  <c r="O80" i="7"/>
  <c r="P80" i="7"/>
  <c r="T80" i="7" s="1"/>
  <c r="Q80" i="7"/>
  <c r="S80" i="7" s="1"/>
  <c r="J81" i="7"/>
  <c r="N81" i="7" s="1"/>
  <c r="K81" i="7"/>
  <c r="M81" i="7"/>
  <c r="O81" i="7"/>
  <c r="P81" i="7"/>
  <c r="Q81" i="7"/>
  <c r="S81" i="7"/>
  <c r="T81" i="7"/>
  <c r="J82" i="7"/>
  <c r="K82" i="7"/>
  <c r="M82" i="7"/>
  <c r="N82" i="7"/>
  <c r="O82" i="7"/>
  <c r="P82" i="7"/>
  <c r="T82" i="7" s="1"/>
  <c r="Q82" i="7"/>
  <c r="S82" i="7" s="1"/>
  <c r="J83" i="7"/>
  <c r="K83" i="7"/>
  <c r="M83" i="7"/>
  <c r="N83" i="7"/>
  <c r="O83" i="7"/>
  <c r="P83" i="7"/>
  <c r="Q83" i="7"/>
  <c r="S83" i="7"/>
  <c r="T83" i="7"/>
  <c r="J84" i="7"/>
  <c r="N84" i="7" s="1"/>
  <c r="K84" i="7"/>
  <c r="M84" i="7"/>
  <c r="O84" i="7"/>
  <c r="P84" i="7"/>
  <c r="Q84" i="7"/>
  <c r="S84" i="7"/>
  <c r="T84" i="7"/>
  <c r="J85" i="7"/>
  <c r="K85" i="7"/>
  <c r="M85" i="7"/>
  <c r="N85" i="7"/>
  <c r="O85" i="7"/>
  <c r="P85" i="7"/>
  <c r="T85" i="7" s="1"/>
  <c r="Q85" i="7"/>
  <c r="S85" i="7"/>
  <c r="J86" i="7"/>
  <c r="K86" i="7"/>
  <c r="M86" i="7"/>
  <c r="N86" i="7"/>
  <c r="O86" i="7"/>
  <c r="P86" i="7"/>
  <c r="T86" i="7" s="1"/>
  <c r="Q86" i="7"/>
  <c r="S86" i="7" s="1"/>
  <c r="J87" i="7"/>
  <c r="K87" i="7"/>
  <c r="M87" i="7"/>
  <c r="N87" i="7"/>
  <c r="O87" i="7"/>
  <c r="P87" i="7"/>
  <c r="Q87" i="7"/>
  <c r="S87" i="7" s="1"/>
  <c r="T87" i="7"/>
  <c r="J88" i="7"/>
  <c r="N88" i="7" s="1"/>
  <c r="K88" i="7"/>
  <c r="M88" i="7"/>
  <c r="O88" i="7"/>
  <c r="P88" i="7"/>
  <c r="T88" i="7" s="1"/>
  <c r="Q88" i="7"/>
  <c r="S88" i="7" s="1"/>
  <c r="J89" i="7"/>
  <c r="N89" i="7" s="1"/>
  <c r="K89" i="7"/>
  <c r="M89" i="7"/>
  <c r="O89" i="7"/>
  <c r="P89" i="7"/>
  <c r="Q89" i="7"/>
  <c r="S89" i="7"/>
  <c r="T89" i="7"/>
  <c r="J90" i="7"/>
  <c r="K90" i="7"/>
  <c r="M90" i="7"/>
  <c r="N90" i="7"/>
  <c r="O90" i="7"/>
  <c r="P90" i="7"/>
  <c r="T90" i="7" s="1"/>
  <c r="Q90" i="7"/>
  <c r="S90" i="7" s="1"/>
  <c r="J91" i="7"/>
  <c r="K91" i="7"/>
  <c r="M91" i="7"/>
  <c r="N91" i="7"/>
  <c r="O91" i="7"/>
  <c r="P91" i="7"/>
  <c r="Q91" i="7"/>
  <c r="S91" i="7"/>
  <c r="T91" i="7"/>
  <c r="J92" i="7"/>
  <c r="N92" i="7" s="1"/>
  <c r="K92" i="7"/>
  <c r="M92" i="7"/>
  <c r="O92" i="7"/>
  <c r="P92" i="7"/>
  <c r="Q92" i="7"/>
  <c r="S92" i="7"/>
  <c r="T92" i="7"/>
  <c r="J93" i="7"/>
  <c r="N93" i="7" s="1"/>
  <c r="K93" i="7"/>
  <c r="M93" i="7"/>
  <c r="O93" i="7"/>
  <c r="P93" i="7"/>
  <c r="T93" i="7" s="1"/>
  <c r="Q93" i="7"/>
  <c r="S93" i="7" s="1"/>
  <c r="J94" i="7"/>
  <c r="K94" i="7"/>
  <c r="M94" i="7"/>
  <c r="N94" i="7"/>
  <c r="O94" i="7"/>
  <c r="P94" i="7"/>
  <c r="T94" i="7" s="1"/>
  <c r="Q94" i="7"/>
  <c r="S94" i="7" s="1"/>
  <c r="J95" i="7"/>
  <c r="K95" i="7"/>
  <c r="M95" i="7"/>
  <c r="N95" i="7"/>
  <c r="O95" i="7"/>
  <c r="P95" i="7"/>
  <c r="Q95" i="7"/>
  <c r="S95" i="7" s="1"/>
  <c r="T95" i="7"/>
  <c r="J96" i="7"/>
  <c r="N96" i="7" s="1"/>
  <c r="K96" i="7"/>
  <c r="M96" i="7"/>
  <c r="O96" i="7"/>
  <c r="P96" i="7"/>
  <c r="T96" i="7" s="1"/>
  <c r="Q96" i="7"/>
  <c r="S96" i="7" s="1"/>
  <c r="J97" i="7"/>
  <c r="N97" i="7" s="1"/>
  <c r="K97" i="7"/>
  <c r="M97" i="7"/>
  <c r="O97" i="7"/>
  <c r="P97" i="7"/>
  <c r="T97" i="7" s="1"/>
  <c r="Q97" i="7"/>
  <c r="S97" i="7"/>
  <c r="J98" i="7"/>
  <c r="K98" i="7"/>
  <c r="M98" i="7"/>
  <c r="N98" i="7"/>
  <c r="O98" i="7"/>
  <c r="P98" i="7"/>
  <c r="T98" i="7" s="1"/>
  <c r="Q98" i="7"/>
  <c r="S98" i="7" s="1"/>
  <c r="J99" i="7"/>
  <c r="K99" i="7"/>
  <c r="M99" i="7"/>
  <c r="N99" i="7"/>
  <c r="O99" i="7"/>
  <c r="P99" i="7"/>
  <c r="Q99" i="7"/>
  <c r="S99" i="7"/>
  <c r="T99" i="7"/>
  <c r="J100" i="7"/>
  <c r="N100" i="7" s="1"/>
  <c r="K100" i="7"/>
  <c r="M100" i="7"/>
  <c r="O100" i="7"/>
  <c r="P100" i="7"/>
  <c r="Q100" i="7"/>
  <c r="S100" i="7"/>
  <c r="T100" i="7"/>
  <c r="J101" i="7"/>
  <c r="N101" i="7" s="1"/>
  <c r="K101" i="7"/>
  <c r="M101" i="7"/>
  <c r="O101" i="7"/>
  <c r="P101" i="7"/>
  <c r="Q101" i="7"/>
  <c r="S101" i="7" s="1"/>
  <c r="T101" i="7"/>
  <c r="J102" i="7"/>
  <c r="K102" i="7"/>
  <c r="M102" i="7"/>
  <c r="N102" i="7"/>
  <c r="O102" i="7"/>
  <c r="P102" i="7"/>
  <c r="T102" i="7" s="1"/>
  <c r="Q102" i="7"/>
  <c r="S102" i="7" s="1"/>
  <c r="J103" i="7"/>
  <c r="N103" i="7" s="1"/>
  <c r="K103" i="7"/>
  <c r="M103" i="7"/>
  <c r="O103" i="7"/>
  <c r="P103" i="7"/>
  <c r="Q103" i="7"/>
  <c r="S103" i="7" s="1"/>
  <c r="T103" i="7"/>
  <c r="J104" i="7"/>
  <c r="N104" i="7" s="1"/>
  <c r="K104" i="7"/>
  <c r="M104" i="7"/>
  <c r="O104" i="7"/>
  <c r="P104" i="7"/>
  <c r="T104" i="7" s="1"/>
  <c r="Q104" i="7"/>
  <c r="S104" i="7" s="1"/>
  <c r="J105" i="7"/>
  <c r="N105" i="7" s="1"/>
  <c r="K105" i="7"/>
  <c r="M105" i="7"/>
  <c r="O105" i="7"/>
  <c r="P105" i="7"/>
  <c r="T105" i="7" s="1"/>
  <c r="Q105" i="7"/>
  <c r="S105" i="7" s="1"/>
  <c r="J106" i="7"/>
  <c r="K106" i="7"/>
  <c r="M106" i="7"/>
  <c r="N106" i="7"/>
  <c r="O106" i="7"/>
  <c r="P106" i="7"/>
  <c r="T106" i="7" s="1"/>
  <c r="Q106" i="7"/>
  <c r="S106" i="7" s="1"/>
  <c r="J107" i="7"/>
  <c r="K107" i="7"/>
  <c r="M107" i="7"/>
  <c r="N107" i="7"/>
  <c r="O107" i="7"/>
  <c r="P107" i="7"/>
  <c r="Q107" i="7"/>
  <c r="S107" i="7"/>
  <c r="T107" i="7"/>
  <c r="J108" i="7"/>
  <c r="N108" i="7" s="1"/>
  <c r="K108" i="7"/>
  <c r="M108" i="7"/>
  <c r="O108" i="7"/>
  <c r="P108" i="7"/>
  <c r="Q108" i="7"/>
  <c r="S108" i="7"/>
  <c r="T108" i="7"/>
  <c r="J109" i="7"/>
  <c r="N109" i="7" s="1"/>
  <c r="K109" i="7"/>
  <c r="M109" i="7"/>
  <c r="O109" i="7"/>
  <c r="P109" i="7"/>
  <c r="Q109" i="7"/>
  <c r="S109" i="7"/>
  <c r="T109" i="7"/>
  <c r="J110" i="7"/>
  <c r="K110" i="7"/>
  <c r="M110" i="7"/>
  <c r="N110" i="7"/>
  <c r="O110" i="7"/>
  <c r="P110" i="7"/>
  <c r="T110" i="7" s="1"/>
  <c r="Q110" i="7"/>
  <c r="S110" i="7" s="1"/>
  <c r="J111" i="7"/>
  <c r="N111" i="7" s="1"/>
  <c r="K111" i="7"/>
  <c r="M111" i="7"/>
  <c r="O111" i="7"/>
  <c r="P111" i="7"/>
  <c r="Q111" i="7"/>
  <c r="S111" i="7" s="1"/>
  <c r="T111" i="7"/>
  <c r="J112" i="7"/>
  <c r="N112" i="7" s="1"/>
  <c r="K112" i="7"/>
  <c r="M112" i="7"/>
  <c r="O112" i="7"/>
  <c r="P112" i="7"/>
  <c r="Q112" i="7"/>
  <c r="S112" i="7" s="1"/>
  <c r="T112" i="7"/>
  <c r="J113" i="7"/>
  <c r="N113" i="7" s="1"/>
  <c r="K113" i="7"/>
  <c r="M113" i="7"/>
  <c r="O113" i="7"/>
  <c r="P113" i="7"/>
  <c r="Q113" i="7"/>
  <c r="S113" i="7" s="1"/>
  <c r="T113" i="7"/>
  <c r="J114" i="7"/>
  <c r="K114" i="7"/>
  <c r="M114" i="7"/>
  <c r="N114" i="7"/>
  <c r="O114" i="7"/>
  <c r="P114" i="7"/>
  <c r="T114" i="7" s="1"/>
  <c r="Q114" i="7"/>
  <c r="S114" i="7" s="1"/>
  <c r="J115" i="7"/>
  <c r="K115" i="7"/>
  <c r="M115" i="7"/>
  <c r="N115" i="7"/>
  <c r="O115" i="7"/>
  <c r="P115" i="7"/>
  <c r="Q115" i="7"/>
  <c r="S115" i="7"/>
  <c r="T115" i="7"/>
  <c r="J116" i="7"/>
  <c r="N116" i="7" s="1"/>
  <c r="K116" i="7"/>
  <c r="M116" i="7"/>
  <c r="O116" i="7"/>
  <c r="P116" i="7"/>
  <c r="Q116" i="7"/>
  <c r="S116" i="7"/>
  <c r="T116" i="7"/>
  <c r="J117" i="7"/>
  <c r="K117" i="7"/>
  <c r="M117" i="7"/>
  <c r="N117" i="7"/>
  <c r="O117" i="7"/>
  <c r="P117" i="7"/>
  <c r="Q117" i="7"/>
  <c r="S117" i="7" s="1"/>
  <c r="T117" i="7"/>
  <c r="J118" i="7"/>
  <c r="K118" i="7"/>
  <c r="M118" i="7"/>
  <c r="N118" i="7"/>
  <c r="O118" i="7"/>
  <c r="P118" i="7"/>
  <c r="T118" i="7" s="1"/>
  <c r="Q118" i="7"/>
  <c r="S118" i="7" s="1"/>
  <c r="J119" i="7"/>
  <c r="N119" i="7" s="1"/>
  <c r="K119" i="7"/>
  <c r="M119" i="7"/>
  <c r="O119" i="7"/>
  <c r="P119" i="7"/>
  <c r="Q119" i="7"/>
  <c r="S119" i="7" s="1"/>
  <c r="T119" i="7"/>
  <c r="J120" i="7"/>
  <c r="N120" i="7" s="1"/>
  <c r="K120" i="7"/>
  <c r="M120" i="7"/>
  <c r="O120" i="7"/>
  <c r="P120" i="7"/>
  <c r="Q120" i="7"/>
  <c r="S120" i="7" s="1"/>
  <c r="T120" i="7"/>
  <c r="J121" i="7"/>
  <c r="N121" i="7" s="1"/>
  <c r="K121" i="7"/>
  <c r="M121" i="7"/>
  <c r="O121" i="7"/>
  <c r="P121" i="7"/>
  <c r="Q121" i="7"/>
  <c r="S121" i="7" s="1"/>
  <c r="T121" i="7"/>
  <c r="J122" i="7"/>
  <c r="K122" i="7"/>
  <c r="M122" i="7"/>
  <c r="N122" i="7"/>
  <c r="O122" i="7"/>
  <c r="P122" i="7"/>
  <c r="T122" i="7" s="1"/>
  <c r="Q122" i="7"/>
  <c r="S122" i="7" s="1"/>
  <c r="J123" i="7"/>
  <c r="K123" i="7"/>
  <c r="M123" i="7"/>
  <c r="N123" i="7"/>
  <c r="O123" i="7"/>
  <c r="P123" i="7"/>
  <c r="Q123" i="7"/>
  <c r="S123" i="7"/>
  <c r="T123" i="7"/>
  <c r="J124" i="7"/>
  <c r="N124" i="7" s="1"/>
  <c r="K124" i="7"/>
  <c r="M124" i="7"/>
  <c r="O124" i="7"/>
  <c r="P124" i="7"/>
  <c r="Q124" i="7"/>
  <c r="S124" i="7"/>
  <c r="T124" i="7"/>
  <c r="J125" i="7"/>
  <c r="K125" i="7"/>
  <c r="M125" i="7"/>
  <c r="N125" i="7"/>
  <c r="O125" i="7"/>
  <c r="P125" i="7"/>
  <c r="Q125" i="7"/>
  <c r="S125" i="7"/>
  <c r="T125" i="7"/>
  <c r="J126" i="7"/>
  <c r="K126" i="7"/>
  <c r="M126" i="7"/>
  <c r="N126" i="7"/>
  <c r="O126" i="7"/>
  <c r="P126" i="7"/>
  <c r="T126" i="7" s="1"/>
  <c r="Q126" i="7"/>
  <c r="S126" i="7" s="1"/>
  <c r="J127" i="7"/>
  <c r="N127" i="7" s="1"/>
  <c r="K127" i="7"/>
  <c r="M127" i="7"/>
  <c r="O127" i="7"/>
  <c r="P127" i="7"/>
  <c r="Q127" i="7"/>
  <c r="S127" i="7" s="1"/>
  <c r="T127" i="7"/>
  <c r="J128" i="7"/>
  <c r="N128" i="7" s="1"/>
  <c r="K128" i="7"/>
  <c r="M128" i="7"/>
  <c r="O128" i="7"/>
  <c r="P128" i="7"/>
  <c r="Q128" i="7"/>
  <c r="S128" i="7" s="1"/>
  <c r="T128" i="7"/>
  <c r="J129" i="7"/>
  <c r="N129" i="7" s="1"/>
  <c r="K129" i="7"/>
  <c r="M129" i="7"/>
  <c r="O129" i="7"/>
  <c r="P129" i="7"/>
  <c r="Q129" i="7"/>
  <c r="S129" i="7"/>
  <c r="T129" i="7"/>
  <c r="J130" i="7"/>
  <c r="K130" i="7"/>
  <c r="M130" i="7"/>
  <c r="N130" i="7"/>
  <c r="O130" i="7"/>
  <c r="P130" i="7"/>
  <c r="T130" i="7" s="1"/>
  <c r="Q130" i="7"/>
  <c r="S130" i="7" s="1"/>
  <c r="J131" i="7"/>
  <c r="K131" i="7"/>
  <c r="M131" i="7"/>
  <c r="N131" i="7"/>
  <c r="O131" i="7"/>
  <c r="P131" i="7"/>
  <c r="Q131" i="7"/>
  <c r="S131" i="7"/>
  <c r="T131" i="7"/>
  <c r="J132" i="7"/>
  <c r="N132" i="7" s="1"/>
  <c r="K132" i="7"/>
  <c r="M132" i="7"/>
  <c r="O132" i="7"/>
  <c r="P132" i="7"/>
  <c r="Q132" i="7"/>
  <c r="S132" i="7"/>
  <c r="T132" i="7"/>
  <c r="J133" i="7"/>
  <c r="K133" i="7"/>
  <c r="M133" i="7"/>
  <c r="N133" i="7"/>
  <c r="O133" i="7"/>
  <c r="P133" i="7"/>
  <c r="Q133" i="7"/>
  <c r="S133" i="7" s="1"/>
  <c r="T133" i="7"/>
  <c r="J134" i="7"/>
  <c r="K134" i="7"/>
  <c r="M134" i="7"/>
  <c r="N134" i="7"/>
  <c r="O134" i="7"/>
  <c r="P134" i="7"/>
  <c r="T134" i="7" s="1"/>
  <c r="Q134" i="7"/>
  <c r="S134" i="7" s="1"/>
  <c r="J135" i="7"/>
  <c r="K135" i="7"/>
  <c r="M135" i="7"/>
  <c r="N135" i="7"/>
  <c r="O135" i="7"/>
  <c r="P135" i="7"/>
  <c r="Q135" i="7"/>
  <c r="S135" i="7" s="1"/>
  <c r="T135" i="7"/>
  <c r="J136" i="7"/>
  <c r="N136" i="7" s="1"/>
  <c r="K136" i="7"/>
  <c r="M136" i="7"/>
  <c r="O136" i="7"/>
  <c r="P136" i="7"/>
  <c r="T136" i="7" s="1"/>
  <c r="Q136" i="7"/>
  <c r="S136" i="7" s="1"/>
  <c r="J137" i="7"/>
  <c r="N137" i="7" s="1"/>
  <c r="K137" i="7"/>
  <c r="M137" i="7"/>
  <c r="O137" i="7"/>
  <c r="P137" i="7"/>
  <c r="Q137" i="7"/>
  <c r="S137" i="7" s="1"/>
  <c r="T137" i="7"/>
  <c r="J138" i="7"/>
  <c r="K138" i="7"/>
  <c r="M138" i="7"/>
  <c r="N138" i="7"/>
  <c r="O138" i="7"/>
  <c r="P138" i="7"/>
  <c r="T138" i="7" s="1"/>
  <c r="Q138" i="7"/>
  <c r="S138" i="7" s="1"/>
  <c r="J139" i="7"/>
  <c r="K139" i="7"/>
  <c r="M139" i="7"/>
  <c r="N139" i="7"/>
  <c r="O139" i="7"/>
  <c r="P139" i="7"/>
  <c r="Q139" i="7"/>
  <c r="S139" i="7"/>
  <c r="T139" i="7"/>
  <c r="J140" i="7"/>
  <c r="N140" i="7" s="1"/>
  <c r="K140" i="7"/>
  <c r="M140" i="7"/>
  <c r="O140" i="7"/>
  <c r="P140" i="7"/>
  <c r="Q140" i="7"/>
  <c r="S140" i="7"/>
  <c r="T140" i="7"/>
  <c r="J141" i="7"/>
  <c r="K141" i="7"/>
  <c r="M141" i="7"/>
  <c r="N141" i="7"/>
  <c r="O141" i="7"/>
  <c r="P141" i="7"/>
  <c r="Q141" i="7"/>
  <c r="S141" i="7" s="1"/>
  <c r="T141" i="7"/>
  <c r="J142" i="7"/>
  <c r="K142" i="7"/>
  <c r="M142" i="7"/>
  <c r="N142" i="7"/>
  <c r="O142" i="7"/>
  <c r="P142" i="7"/>
  <c r="T142" i="7" s="1"/>
  <c r="Q142" i="7"/>
  <c r="S142" i="7" s="1"/>
  <c r="J143" i="7"/>
  <c r="K143" i="7"/>
  <c r="M143" i="7"/>
  <c r="N143" i="7"/>
  <c r="O143" i="7"/>
  <c r="P143" i="7"/>
  <c r="Q143" i="7"/>
  <c r="S143" i="7" s="1"/>
  <c r="T143" i="7"/>
  <c r="J144" i="7"/>
  <c r="N144" i="7" s="1"/>
  <c r="K144" i="7"/>
  <c r="M144" i="7"/>
  <c r="O144" i="7"/>
  <c r="P144" i="7"/>
  <c r="T144" i="7" s="1"/>
  <c r="Q144" i="7"/>
  <c r="S144" i="7" s="1"/>
  <c r="J145" i="7"/>
  <c r="N145" i="7" s="1"/>
  <c r="K145" i="7"/>
  <c r="M145" i="7"/>
  <c r="O145" i="7"/>
  <c r="P145" i="7"/>
  <c r="Q145" i="7"/>
  <c r="S145" i="7"/>
  <c r="T145" i="7"/>
  <c r="J146" i="7"/>
  <c r="K146" i="7"/>
  <c r="M146" i="7"/>
  <c r="N146" i="7"/>
  <c r="O146" i="7"/>
  <c r="P146" i="7"/>
  <c r="T146" i="7" s="1"/>
  <c r="Q146" i="7"/>
  <c r="S146" i="7" s="1"/>
  <c r="J147" i="7"/>
  <c r="K147" i="7"/>
  <c r="M147" i="7"/>
  <c r="N147" i="7"/>
  <c r="O147" i="7"/>
  <c r="P147" i="7"/>
  <c r="Q147" i="7"/>
  <c r="S147" i="7"/>
  <c r="T147" i="7"/>
  <c r="J148" i="7"/>
  <c r="N148" i="7" s="1"/>
  <c r="K148" i="7"/>
  <c r="M148" i="7"/>
  <c r="O148" i="7"/>
  <c r="P148" i="7"/>
  <c r="Q148" i="7"/>
  <c r="S148" i="7"/>
  <c r="T148" i="7"/>
  <c r="J149" i="7"/>
  <c r="N149" i="7" s="1"/>
  <c r="K149" i="7"/>
  <c r="M149" i="7"/>
  <c r="O149" i="7"/>
  <c r="P149" i="7"/>
  <c r="Q149" i="7"/>
  <c r="S149" i="7" s="1"/>
  <c r="T149" i="7"/>
  <c r="J150" i="7"/>
  <c r="K150" i="7"/>
  <c r="M150" i="7"/>
  <c r="N150" i="7"/>
  <c r="O150" i="7"/>
  <c r="P150" i="7"/>
  <c r="T150" i="7" s="1"/>
  <c r="Q150" i="7"/>
  <c r="S150" i="7" s="1"/>
  <c r="J151" i="7"/>
  <c r="K151" i="7"/>
  <c r="M151" i="7"/>
  <c r="N151" i="7"/>
  <c r="O151" i="7"/>
  <c r="P151" i="7"/>
  <c r="Q151" i="7"/>
  <c r="S151" i="7" s="1"/>
  <c r="T151" i="7"/>
  <c r="J152" i="7"/>
  <c r="N152" i="7" s="1"/>
  <c r="K152" i="7"/>
  <c r="M152" i="7"/>
  <c r="O152" i="7"/>
  <c r="P152" i="7"/>
  <c r="T152" i="7" s="1"/>
  <c r="Q152" i="7"/>
  <c r="S152" i="7" s="1"/>
  <c r="J153" i="7"/>
  <c r="N153" i="7" s="1"/>
  <c r="K153" i="7"/>
  <c r="M153" i="7"/>
  <c r="O153" i="7"/>
  <c r="P153" i="7"/>
  <c r="Q153" i="7"/>
  <c r="S153" i="7" s="1"/>
  <c r="T153" i="7"/>
  <c r="J154" i="7"/>
  <c r="K154" i="7"/>
  <c r="M154" i="7"/>
  <c r="N154" i="7"/>
  <c r="O154" i="7"/>
  <c r="P154" i="7"/>
  <c r="T154" i="7" s="1"/>
  <c r="Q154" i="7"/>
  <c r="S154" i="7" s="1"/>
  <c r="J155" i="7"/>
  <c r="K155" i="7"/>
  <c r="M155" i="7"/>
  <c r="N155" i="7"/>
  <c r="O155" i="7"/>
  <c r="P155" i="7"/>
  <c r="Q155" i="7"/>
  <c r="S155" i="7"/>
  <c r="T155" i="7"/>
  <c r="J156" i="7"/>
  <c r="N156" i="7" s="1"/>
  <c r="K156" i="7"/>
  <c r="M156" i="7"/>
  <c r="O156" i="7"/>
  <c r="P156" i="7"/>
  <c r="Q156" i="7"/>
  <c r="S156" i="7"/>
  <c r="T156" i="7"/>
  <c r="J157" i="7"/>
  <c r="N157" i="7" s="1"/>
  <c r="K157" i="7"/>
  <c r="M157" i="7"/>
  <c r="O157" i="7"/>
  <c r="P157" i="7"/>
  <c r="Q157" i="7"/>
  <c r="S157" i="7"/>
  <c r="T157" i="7"/>
  <c r="J158" i="7"/>
  <c r="K158" i="7"/>
  <c r="M158" i="7"/>
  <c r="N158" i="7"/>
  <c r="O158" i="7"/>
  <c r="P158" i="7"/>
  <c r="T158" i="7" s="1"/>
  <c r="Q158" i="7"/>
  <c r="S158" i="7" s="1"/>
  <c r="J159" i="7"/>
  <c r="K159" i="7"/>
  <c r="M159" i="7"/>
  <c r="N159" i="7"/>
  <c r="O159" i="7"/>
  <c r="P159" i="7"/>
  <c r="Q159" i="7"/>
  <c r="S159" i="7" s="1"/>
  <c r="T159" i="7"/>
  <c r="J160" i="7"/>
  <c r="N160" i="7" s="1"/>
  <c r="K160" i="7"/>
  <c r="M160" i="7"/>
  <c r="O160" i="7"/>
  <c r="P160" i="7"/>
  <c r="T160" i="7" s="1"/>
  <c r="Q160" i="7"/>
  <c r="S160" i="7" s="1"/>
  <c r="J161" i="7"/>
  <c r="N161" i="7" s="1"/>
  <c r="K161" i="7"/>
  <c r="M161" i="7"/>
  <c r="O161" i="7"/>
  <c r="P161" i="7"/>
  <c r="T161" i="7" s="1"/>
  <c r="Q161" i="7"/>
  <c r="S161" i="7"/>
  <c r="J162" i="7"/>
  <c r="K162" i="7"/>
  <c r="M162" i="7"/>
  <c r="N162" i="7"/>
  <c r="O162" i="7"/>
  <c r="P162" i="7"/>
  <c r="T162" i="7" s="1"/>
  <c r="Q162" i="7"/>
  <c r="S162" i="7" s="1"/>
  <c r="J163" i="7"/>
  <c r="K163" i="7"/>
  <c r="M163" i="7"/>
  <c r="N163" i="7"/>
  <c r="O163" i="7"/>
  <c r="P163" i="7"/>
  <c r="Q163" i="7"/>
  <c r="S163" i="7" s="1"/>
  <c r="T163" i="7"/>
  <c r="J164" i="7"/>
  <c r="N164" i="7" s="1"/>
  <c r="K164" i="7"/>
  <c r="M164" i="7"/>
  <c r="O164" i="7"/>
  <c r="P164" i="7"/>
  <c r="Q164" i="7"/>
  <c r="S164" i="7"/>
  <c r="T164" i="7"/>
  <c r="J165" i="7"/>
  <c r="N165" i="7" s="1"/>
  <c r="K165" i="7"/>
  <c r="M165" i="7"/>
  <c r="O165" i="7"/>
  <c r="P165" i="7"/>
  <c r="Q165" i="7"/>
  <c r="S165" i="7" s="1"/>
  <c r="T165" i="7"/>
  <c r="J166" i="7"/>
  <c r="K166" i="7"/>
  <c r="M166" i="7"/>
  <c r="N166" i="7"/>
  <c r="O166" i="7"/>
  <c r="P166" i="7"/>
  <c r="T166" i="7" s="1"/>
  <c r="Q166" i="7"/>
  <c r="S166" i="7" s="1"/>
  <c r="J167" i="7"/>
  <c r="K167" i="7"/>
  <c r="M167" i="7"/>
  <c r="N167" i="7"/>
  <c r="O167" i="7"/>
  <c r="P167" i="7"/>
  <c r="Q167" i="7"/>
  <c r="S167" i="7" s="1"/>
  <c r="T167" i="7"/>
  <c r="J168" i="7"/>
  <c r="N168" i="7" s="1"/>
  <c r="K168" i="7"/>
  <c r="M168" i="7"/>
  <c r="O168" i="7"/>
  <c r="P168" i="7"/>
  <c r="T168" i="7" s="1"/>
  <c r="Q168" i="7"/>
  <c r="S168" i="7" s="1"/>
  <c r="J169" i="7"/>
  <c r="N169" i="7" s="1"/>
  <c r="K169" i="7"/>
  <c r="M169" i="7"/>
  <c r="O169" i="7"/>
  <c r="P169" i="7"/>
  <c r="Q169" i="7"/>
  <c r="S169" i="7" s="1"/>
  <c r="T169" i="7"/>
  <c r="J170" i="7"/>
  <c r="K170" i="7"/>
  <c r="M170" i="7"/>
  <c r="N170" i="7"/>
  <c r="O170" i="7"/>
  <c r="P170" i="7"/>
  <c r="T170" i="7" s="1"/>
  <c r="Q170" i="7"/>
  <c r="S170" i="7" s="1"/>
  <c r="J171" i="7"/>
  <c r="K171" i="7"/>
  <c r="M171" i="7"/>
  <c r="N171" i="7"/>
  <c r="O171" i="7"/>
  <c r="P171" i="7"/>
  <c r="Q171" i="7"/>
  <c r="S171" i="7" s="1"/>
  <c r="T171" i="7"/>
  <c r="J172" i="7"/>
  <c r="N172" i="7" s="1"/>
  <c r="K172" i="7"/>
  <c r="M172" i="7"/>
  <c r="O172" i="7"/>
  <c r="P172" i="7"/>
  <c r="Q172" i="7"/>
  <c r="S172" i="7"/>
  <c r="T172" i="7"/>
  <c r="J173" i="7"/>
  <c r="N173" i="7" s="1"/>
  <c r="K173" i="7"/>
  <c r="M173" i="7"/>
  <c r="O173" i="7"/>
  <c r="P173" i="7"/>
  <c r="Q173" i="7"/>
  <c r="S173" i="7"/>
  <c r="T173" i="7"/>
  <c r="J174" i="7"/>
  <c r="K174" i="7"/>
  <c r="M174" i="7"/>
  <c r="N174" i="7"/>
  <c r="O174" i="7"/>
  <c r="P174" i="7"/>
  <c r="T174" i="7" s="1"/>
  <c r="Q174" i="7"/>
  <c r="S174" i="7" s="1"/>
  <c r="J175" i="7"/>
  <c r="K175" i="7"/>
  <c r="M175" i="7"/>
  <c r="N175" i="7"/>
  <c r="O175" i="7"/>
  <c r="P175" i="7"/>
  <c r="Q175" i="7"/>
  <c r="S175" i="7" s="1"/>
  <c r="T175" i="7"/>
  <c r="J176" i="7"/>
  <c r="N176" i="7" s="1"/>
  <c r="K176" i="7"/>
  <c r="M176" i="7"/>
  <c r="O176" i="7"/>
  <c r="P176" i="7"/>
  <c r="T176" i="7" s="1"/>
  <c r="Q176" i="7"/>
  <c r="S176" i="7" s="1"/>
  <c r="J177" i="7"/>
  <c r="N177" i="7" s="1"/>
  <c r="K177" i="7"/>
  <c r="M177" i="7"/>
  <c r="O177" i="7"/>
  <c r="P177" i="7"/>
  <c r="T177" i="7" s="1"/>
  <c r="Q177" i="7"/>
  <c r="S177" i="7"/>
  <c r="J178" i="7"/>
  <c r="K178" i="7"/>
  <c r="M178" i="7"/>
  <c r="N178" i="7"/>
  <c r="O178" i="7"/>
  <c r="P178" i="7"/>
  <c r="T178" i="7" s="1"/>
  <c r="Q178" i="7"/>
  <c r="S178" i="7" s="1"/>
  <c r="J179" i="7"/>
  <c r="K179" i="7"/>
  <c r="M179" i="7"/>
  <c r="N179" i="7"/>
  <c r="O179" i="7"/>
  <c r="P179" i="7"/>
  <c r="Q179" i="7"/>
  <c r="S179" i="7" s="1"/>
  <c r="T179" i="7"/>
  <c r="J180" i="7"/>
  <c r="N180" i="7" s="1"/>
  <c r="K180" i="7"/>
  <c r="M180" i="7"/>
  <c r="O180" i="7"/>
  <c r="P180" i="7"/>
  <c r="Q180" i="7"/>
  <c r="S180" i="7"/>
  <c r="T180" i="7"/>
  <c r="J181" i="7"/>
  <c r="N181" i="7" s="1"/>
  <c r="K181" i="7"/>
  <c r="M181" i="7"/>
  <c r="O181" i="7"/>
  <c r="P181" i="7"/>
  <c r="Q181" i="7"/>
  <c r="S181" i="7" s="1"/>
  <c r="T181" i="7"/>
  <c r="J182" i="7"/>
  <c r="K182" i="7"/>
  <c r="M182" i="7"/>
  <c r="N182" i="7"/>
  <c r="O182" i="7"/>
  <c r="P182" i="7"/>
  <c r="T182" i="7" s="1"/>
  <c r="Q182" i="7"/>
  <c r="S182" i="7" s="1"/>
  <c r="J183" i="7"/>
  <c r="K183" i="7"/>
  <c r="M183" i="7"/>
  <c r="N183" i="7"/>
  <c r="O183" i="7"/>
  <c r="P183" i="7"/>
  <c r="Q183" i="7"/>
  <c r="S183" i="7" s="1"/>
  <c r="T183" i="7"/>
  <c r="J184" i="7"/>
  <c r="N184" i="7" s="1"/>
  <c r="K184" i="7"/>
  <c r="M184" i="7"/>
  <c r="O184" i="7"/>
  <c r="P184" i="7"/>
  <c r="T184" i="7" s="1"/>
  <c r="Q184" i="7"/>
  <c r="S184" i="7" s="1"/>
  <c r="J185" i="7"/>
  <c r="N185" i="7" s="1"/>
  <c r="K185" i="7"/>
  <c r="M185" i="7"/>
  <c r="O185" i="7"/>
  <c r="P185" i="7"/>
  <c r="Q185" i="7"/>
  <c r="S185" i="7" s="1"/>
  <c r="T185" i="7"/>
  <c r="J186" i="7"/>
  <c r="K186" i="7"/>
  <c r="M186" i="7"/>
  <c r="N186" i="7"/>
  <c r="O186" i="7"/>
  <c r="P186" i="7"/>
  <c r="T186" i="7" s="1"/>
  <c r="Q186" i="7"/>
  <c r="S186" i="7" s="1"/>
  <c r="J187" i="7"/>
  <c r="K187" i="7"/>
  <c r="M187" i="7"/>
  <c r="N187" i="7"/>
  <c r="O187" i="7"/>
  <c r="P187" i="7"/>
  <c r="Q187" i="7"/>
  <c r="S187" i="7" s="1"/>
  <c r="T187" i="7"/>
  <c r="J188" i="7"/>
  <c r="N188" i="7" s="1"/>
  <c r="K188" i="7"/>
  <c r="M188" i="7"/>
  <c r="O188" i="7"/>
  <c r="P188" i="7"/>
  <c r="Q188" i="7"/>
  <c r="S188" i="7"/>
  <c r="T188" i="7"/>
  <c r="J189" i="7"/>
  <c r="N189" i="7" s="1"/>
  <c r="K189" i="7"/>
  <c r="M189" i="7"/>
  <c r="O189" i="7"/>
  <c r="P189" i="7"/>
  <c r="Q189" i="7"/>
  <c r="S189" i="7"/>
  <c r="T189" i="7"/>
  <c r="J190" i="7"/>
  <c r="K190" i="7"/>
  <c r="M190" i="7"/>
  <c r="N190" i="7"/>
  <c r="O190" i="7"/>
  <c r="P190" i="7"/>
  <c r="T190" i="7" s="1"/>
  <c r="Q190" i="7"/>
  <c r="S190" i="7" s="1"/>
  <c r="J191" i="7"/>
  <c r="K191" i="7"/>
  <c r="M191" i="7"/>
  <c r="N191" i="7"/>
  <c r="O191" i="7"/>
  <c r="P191" i="7"/>
  <c r="Q191" i="7"/>
  <c r="S191" i="7" s="1"/>
  <c r="T191" i="7"/>
  <c r="J192" i="7"/>
  <c r="N192" i="7" s="1"/>
  <c r="K192" i="7"/>
  <c r="M192" i="7"/>
  <c r="O192" i="7"/>
  <c r="P192" i="7"/>
  <c r="Q192" i="7"/>
  <c r="S192" i="7" s="1"/>
  <c r="T192" i="7"/>
  <c r="J193" i="7"/>
  <c r="N193" i="7" s="1"/>
  <c r="K193" i="7"/>
  <c r="M193" i="7"/>
  <c r="O193" i="7"/>
  <c r="P193" i="7"/>
  <c r="T193" i="7" s="1"/>
  <c r="Q193" i="7"/>
  <c r="S193" i="7"/>
  <c r="J194" i="7"/>
  <c r="K194" i="7"/>
  <c r="M194" i="7"/>
  <c r="N194" i="7"/>
  <c r="O194" i="7"/>
  <c r="P194" i="7"/>
  <c r="T194" i="7" s="1"/>
  <c r="Q194" i="7"/>
  <c r="S194" i="7" s="1"/>
  <c r="J195" i="7"/>
  <c r="K195" i="7"/>
  <c r="M195" i="7"/>
  <c r="N195" i="7"/>
  <c r="O195" i="7"/>
  <c r="P195" i="7"/>
  <c r="Q195" i="7"/>
  <c r="S195" i="7" s="1"/>
  <c r="T195" i="7"/>
  <c r="J196" i="7"/>
  <c r="N196" i="7" s="1"/>
  <c r="K196" i="7"/>
  <c r="M196" i="7"/>
  <c r="O196" i="7"/>
  <c r="P196" i="7"/>
  <c r="Q196" i="7"/>
  <c r="S196" i="7"/>
  <c r="T196" i="7"/>
  <c r="J197" i="7"/>
  <c r="N197" i="7" s="1"/>
  <c r="K197" i="7"/>
  <c r="M197" i="7"/>
  <c r="O197" i="7"/>
  <c r="P197" i="7"/>
  <c r="Q197" i="7"/>
  <c r="S197" i="7" s="1"/>
  <c r="T197" i="7"/>
  <c r="J198" i="7"/>
  <c r="K198" i="7"/>
  <c r="M198" i="7"/>
  <c r="N198" i="7"/>
  <c r="O198" i="7"/>
  <c r="P198" i="7"/>
  <c r="T198" i="7" s="1"/>
  <c r="Q198" i="7"/>
  <c r="S198" i="7" s="1"/>
  <c r="J199" i="7"/>
  <c r="K199" i="7"/>
  <c r="M199" i="7"/>
  <c r="N199" i="7"/>
  <c r="O199" i="7"/>
  <c r="P199" i="7"/>
  <c r="Q199" i="7"/>
  <c r="S199" i="7" s="1"/>
  <c r="T199" i="7"/>
  <c r="J200" i="7"/>
  <c r="N200" i="7" s="1"/>
  <c r="K200" i="7"/>
  <c r="M200" i="7"/>
  <c r="O200" i="7"/>
  <c r="P200" i="7"/>
  <c r="T200" i="7" s="1"/>
  <c r="Q200" i="7"/>
  <c r="S200" i="7" s="1"/>
  <c r="J201" i="7"/>
  <c r="N201" i="7" s="1"/>
  <c r="K201" i="7"/>
  <c r="M201" i="7"/>
  <c r="O201" i="7"/>
  <c r="P201" i="7"/>
  <c r="Q201" i="7"/>
  <c r="S201" i="7" s="1"/>
  <c r="T201" i="7"/>
  <c r="J202" i="7"/>
  <c r="K202" i="7"/>
  <c r="M202" i="7"/>
  <c r="N202" i="7"/>
  <c r="O202" i="7"/>
  <c r="P202" i="7"/>
  <c r="T202" i="7" s="1"/>
  <c r="Q202" i="7"/>
  <c r="S202" i="7" s="1"/>
  <c r="J203" i="7"/>
  <c r="K203" i="7"/>
  <c r="M203" i="7"/>
  <c r="N203" i="7"/>
  <c r="O203" i="7"/>
  <c r="P203" i="7"/>
  <c r="Q203" i="7"/>
  <c r="S203" i="7"/>
  <c r="T203" i="7"/>
  <c r="J204" i="7"/>
  <c r="N204" i="7" s="1"/>
  <c r="K204" i="7"/>
  <c r="M204" i="7"/>
  <c r="O204" i="7"/>
  <c r="P204" i="7"/>
  <c r="Q204" i="7"/>
  <c r="S204" i="7"/>
  <c r="T204" i="7"/>
  <c r="J205" i="7"/>
  <c r="N205" i="7" s="1"/>
  <c r="K205" i="7"/>
  <c r="M205" i="7"/>
  <c r="O205" i="7"/>
  <c r="P205" i="7"/>
  <c r="Q205" i="7"/>
  <c r="S205" i="7" s="1"/>
  <c r="T205" i="7"/>
  <c r="J206" i="7"/>
  <c r="K206" i="7"/>
  <c r="M206" i="7"/>
  <c r="N206" i="7"/>
  <c r="O206" i="7"/>
  <c r="P206" i="7"/>
  <c r="Q206" i="7"/>
  <c r="S206" i="7" s="1"/>
  <c r="T206" i="7"/>
  <c r="J207" i="7"/>
  <c r="K207" i="7"/>
  <c r="M207" i="7"/>
  <c r="N207" i="7"/>
  <c r="O207" i="7"/>
  <c r="P207" i="7"/>
  <c r="Q207" i="7"/>
  <c r="S207" i="7" s="1"/>
  <c r="T207" i="7"/>
  <c r="J208" i="7"/>
  <c r="N208" i="7" s="1"/>
  <c r="K208" i="7"/>
  <c r="M208" i="7"/>
  <c r="O208" i="7"/>
  <c r="P208" i="7"/>
  <c r="T208" i="7" s="1"/>
  <c r="Q208" i="7"/>
  <c r="S208" i="7" s="1"/>
  <c r="J209" i="7"/>
  <c r="N209" i="7" s="1"/>
  <c r="K209" i="7"/>
  <c r="M209" i="7"/>
  <c r="O209" i="7"/>
  <c r="P209" i="7"/>
  <c r="T209" i="7" s="1"/>
  <c r="Q209" i="7"/>
  <c r="S209" i="7"/>
  <c r="J210" i="7"/>
  <c r="K210" i="7"/>
  <c r="M210" i="7"/>
  <c r="N210" i="7"/>
  <c r="O210" i="7"/>
  <c r="P210" i="7"/>
  <c r="Q210" i="7"/>
  <c r="S210" i="7" s="1"/>
  <c r="T210" i="7"/>
  <c r="J211" i="7"/>
  <c r="K211" i="7"/>
  <c r="M211" i="7"/>
  <c r="N211" i="7"/>
  <c r="O211" i="7"/>
  <c r="P211" i="7"/>
  <c r="Q211" i="7"/>
  <c r="S211" i="7"/>
  <c r="T211" i="7"/>
  <c r="J212" i="7"/>
  <c r="N212" i="7" s="1"/>
  <c r="K212" i="7"/>
  <c r="M212" i="7"/>
  <c r="O212" i="7"/>
  <c r="P212" i="7"/>
  <c r="Q212" i="7"/>
  <c r="S212" i="7"/>
  <c r="T212" i="7"/>
  <c r="J213" i="7"/>
  <c r="N213" i="7" s="1"/>
  <c r="K213" i="7"/>
  <c r="M213" i="7"/>
  <c r="O213" i="7"/>
  <c r="P213" i="7"/>
  <c r="Q213" i="7"/>
  <c r="S213" i="7"/>
  <c r="T213" i="7"/>
  <c r="J214" i="7"/>
  <c r="K214" i="7"/>
  <c r="M214" i="7"/>
  <c r="N214" i="7"/>
  <c r="O214" i="7"/>
  <c r="P214" i="7"/>
  <c r="Q214" i="7"/>
  <c r="S214" i="7" s="1"/>
  <c r="T214" i="7"/>
  <c r="J215" i="7"/>
  <c r="K215" i="7"/>
  <c r="M215" i="7"/>
  <c r="N215" i="7"/>
  <c r="O215" i="7"/>
  <c r="P215" i="7"/>
  <c r="Q215" i="7"/>
  <c r="S215" i="7" s="1"/>
  <c r="T215" i="7"/>
  <c r="J216" i="7"/>
  <c r="N216" i="7" s="1"/>
  <c r="K216" i="7"/>
  <c r="M216" i="7"/>
  <c r="O216" i="7"/>
  <c r="P216" i="7"/>
  <c r="T216" i="7" s="1"/>
  <c r="Q216" i="7"/>
  <c r="S216" i="7" s="1"/>
  <c r="J217" i="7"/>
  <c r="N217" i="7" s="1"/>
  <c r="K217" i="7"/>
  <c r="M217" i="7"/>
  <c r="O217" i="7"/>
  <c r="P217" i="7"/>
  <c r="Q217" i="7"/>
  <c r="S217" i="7" s="1"/>
  <c r="T217" i="7"/>
  <c r="J218" i="7"/>
  <c r="K218" i="7"/>
  <c r="M218" i="7"/>
  <c r="N218" i="7"/>
  <c r="O218" i="7"/>
  <c r="P218" i="7"/>
  <c r="Q218" i="7"/>
  <c r="S218" i="7" s="1"/>
  <c r="T218" i="7"/>
  <c r="J219" i="7"/>
  <c r="K219" i="7"/>
  <c r="M219" i="7"/>
  <c r="N219" i="7"/>
  <c r="O219" i="7"/>
  <c r="P219" i="7"/>
  <c r="Q219" i="7"/>
  <c r="S219" i="7"/>
  <c r="T219" i="7"/>
  <c r="J220" i="7"/>
  <c r="N220" i="7" s="1"/>
  <c r="K220" i="7"/>
  <c r="M220" i="7"/>
  <c r="O220" i="7"/>
  <c r="P220" i="7"/>
  <c r="Q220" i="7"/>
  <c r="S220" i="7" s="1"/>
  <c r="T220" i="7"/>
  <c r="J221" i="7"/>
  <c r="K221" i="7"/>
  <c r="M221" i="7"/>
  <c r="N221" i="7"/>
  <c r="O221" i="7"/>
  <c r="P221" i="7"/>
  <c r="Q221" i="7"/>
  <c r="S221" i="7" s="1"/>
  <c r="T221" i="7"/>
  <c r="J222" i="7"/>
  <c r="K222" i="7"/>
  <c r="M222" i="7"/>
  <c r="N222" i="7"/>
  <c r="O222" i="7"/>
  <c r="P222" i="7"/>
  <c r="T222" i="7" s="1"/>
  <c r="Q222" i="7"/>
  <c r="S222" i="7" s="1"/>
  <c r="J223" i="7"/>
  <c r="N223" i="7" s="1"/>
  <c r="K223" i="7"/>
  <c r="M223" i="7"/>
  <c r="O223" i="7"/>
  <c r="P223" i="7"/>
  <c r="Q223" i="7"/>
  <c r="S223" i="7" s="1"/>
  <c r="T223" i="7"/>
  <c r="J224" i="7"/>
  <c r="N224" i="7" s="1"/>
  <c r="K224" i="7"/>
  <c r="M224" i="7"/>
  <c r="O224" i="7"/>
  <c r="P224" i="7"/>
  <c r="Q224" i="7"/>
  <c r="S224" i="7" s="1"/>
  <c r="T224" i="7"/>
  <c r="J225" i="7"/>
  <c r="N225" i="7" s="1"/>
  <c r="K225" i="7"/>
  <c r="M225" i="7"/>
  <c r="O225" i="7"/>
  <c r="P225" i="7"/>
  <c r="Q225" i="7"/>
  <c r="S225" i="7"/>
  <c r="T225" i="7"/>
  <c r="J226" i="7"/>
  <c r="K226" i="7"/>
  <c r="M226" i="7"/>
  <c r="N226" i="7"/>
  <c r="O226" i="7"/>
  <c r="P226" i="7"/>
  <c r="Q226" i="7"/>
  <c r="S226" i="7" s="1"/>
  <c r="T226" i="7"/>
  <c r="J227" i="7"/>
  <c r="K227" i="7"/>
  <c r="M227" i="7"/>
  <c r="N227" i="7"/>
  <c r="O227" i="7"/>
  <c r="P227" i="7"/>
  <c r="Q227" i="7"/>
  <c r="S227" i="7" s="1"/>
  <c r="T227" i="7"/>
  <c r="J228" i="7"/>
  <c r="N228" i="7" s="1"/>
  <c r="K228" i="7"/>
  <c r="M228" i="7"/>
  <c r="O228" i="7"/>
  <c r="P228" i="7"/>
  <c r="Q228" i="7"/>
  <c r="S228" i="7" s="1"/>
  <c r="T228" i="7"/>
  <c r="J229" i="7"/>
  <c r="N229" i="7" s="1"/>
  <c r="K229" i="7"/>
  <c r="M229" i="7"/>
  <c r="O229" i="7"/>
  <c r="P229" i="7"/>
  <c r="Q229" i="7"/>
  <c r="S229" i="7" s="1"/>
  <c r="T229" i="7"/>
  <c r="J230" i="7"/>
  <c r="K230" i="7"/>
  <c r="M230" i="7"/>
  <c r="N230" i="7"/>
  <c r="O230" i="7"/>
  <c r="P230" i="7"/>
  <c r="T230" i="7" s="1"/>
  <c r="Q230" i="7"/>
  <c r="S230" i="7" s="1"/>
  <c r="J231" i="7"/>
  <c r="N231" i="7" s="1"/>
  <c r="K231" i="7"/>
  <c r="M231" i="7"/>
  <c r="O231" i="7"/>
  <c r="P231" i="7"/>
  <c r="Q231" i="7"/>
  <c r="S231" i="7" s="1"/>
  <c r="T231" i="7"/>
  <c r="J232" i="7"/>
  <c r="N232" i="7" s="1"/>
  <c r="K232" i="7"/>
  <c r="M232" i="7"/>
  <c r="O232" i="7"/>
  <c r="P232" i="7"/>
  <c r="Q232" i="7"/>
  <c r="S232" i="7" s="1"/>
  <c r="T232" i="7"/>
  <c r="J233" i="7"/>
  <c r="N233" i="7" s="1"/>
  <c r="K233" i="7"/>
  <c r="M233" i="7"/>
  <c r="O233" i="7"/>
  <c r="P233" i="7"/>
  <c r="Q233" i="7"/>
  <c r="S233" i="7" s="1"/>
  <c r="T233" i="7"/>
  <c r="J234" i="7"/>
  <c r="K234" i="7"/>
  <c r="M234" i="7"/>
  <c r="N234" i="7"/>
  <c r="O234" i="7"/>
  <c r="P234" i="7"/>
  <c r="T234" i="7" s="1"/>
  <c r="Q234" i="7"/>
  <c r="S234" i="7" s="1"/>
  <c r="J235" i="7"/>
  <c r="K235" i="7"/>
  <c r="M235" i="7"/>
  <c r="N235" i="7"/>
  <c r="O235" i="7"/>
  <c r="P235" i="7"/>
  <c r="Q235" i="7"/>
  <c r="S235" i="7" s="1"/>
  <c r="T235" i="7"/>
  <c r="J236" i="7"/>
  <c r="N236" i="7" s="1"/>
  <c r="K236" i="7"/>
  <c r="M236" i="7"/>
  <c r="O236" i="7"/>
  <c r="P236" i="7"/>
  <c r="Q236" i="7"/>
  <c r="S236" i="7" s="1"/>
  <c r="T236" i="7"/>
  <c r="J237" i="7"/>
  <c r="K237" i="7"/>
  <c r="M237" i="7"/>
  <c r="N237" i="7"/>
  <c r="O237" i="7"/>
  <c r="P237" i="7"/>
  <c r="Q237" i="7"/>
  <c r="S237" i="7" s="1"/>
  <c r="T237" i="7"/>
  <c r="J238" i="7"/>
  <c r="K238" i="7"/>
  <c r="M238" i="7"/>
  <c r="N238" i="7"/>
  <c r="O238" i="7"/>
  <c r="P238" i="7"/>
  <c r="Q238" i="7"/>
  <c r="S238" i="7" s="1"/>
  <c r="T238" i="7"/>
  <c r="J239" i="7"/>
  <c r="N239" i="7" s="1"/>
  <c r="K239" i="7"/>
  <c r="M239" i="7"/>
  <c r="O239" i="7"/>
  <c r="P239" i="7"/>
  <c r="Q239" i="7"/>
  <c r="S239" i="7" s="1"/>
  <c r="T239" i="7"/>
  <c r="J240" i="7"/>
  <c r="N240" i="7" s="1"/>
  <c r="K240" i="7"/>
  <c r="M240" i="7"/>
  <c r="O240" i="7"/>
  <c r="P240" i="7"/>
  <c r="Q240" i="7"/>
  <c r="S240" i="7" s="1"/>
  <c r="T240" i="7"/>
  <c r="J241" i="7"/>
  <c r="N241" i="7" s="1"/>
  <c r="K241" i="7"/>
  <c r="M241" i="7"/>
  <c r="O241" i="7"/>
  <c r="P241" i="7"/>
  <c r="Q241" i="7"/>
  <c r="S241" i="7" s="1"/>
  <c r="T241" i="7"/>
  <c r="J242" i="7"/>
  <c r="K242" i="7"/>
  <c r="M242" i="7"/>
  <c r="N242" i="7"/>
  <c r="O242" i="7"/>
  <c r="P242" i="7"/>
  <c r="T242" i="7" s="1"/>
  <c r="Q242" i="7"/>
  <c r="S242" i="7" s="1"/>
  <c r="J243" i="7"/>
  <c r="K243" i="7"/>
  <c r="M243" i="7"/>
  <c r="N243" i="7"/>
  <c r="O243" i="7"/>
  <c r="P243" i="7"/>
  <c r="Q243" i="7"/>
  <c r="S243" i="7" s="1"/>
  <c r="T243" i="7"/>
  <c r="J244" i="7"/>
  <c r="N244" i="7" s="1"/>
  <c r="K244" i="7"/>
  <c r="M244" i="7"/>
  <c r="O244" i="7"/>
  <c r="P244" i="7"/>
  <c r="Q244" i="7"/>
  <c r="S244" i="7"/>
  <c r="T244" i="7"/>
  <c r="J245" i="7"/>
  <c r="K245" i="7"/>
  <c r="M245" i="7"/>
  <c r="N245" i="7"/>
  <c r="O245" i="7"/>
  <c r="P245" i="7"/>
  <c r="Q245" i="7"/>
  <c r="S245" i="7"/>
  <c r="T245" i="7"/>
  <c r="J246" i="7"/>
  <c r="K246" i="7"/>
  <c r="M246" i="7"/>
  <c r="N246" i="7"/>
  <c r="O246" i="7"/>
  <c r="P246" i="7"/>
  <c r="Q246" i="7"/>
  <c r="S246" i="7" s="1"/>
  <c r="T246" i="7"/>
  <c r="J247" i="7"/>
  <c r="K247" i="7"/>
  <c r="M247" i="7"/>
  <c r="N247" i="7"/>
  <c r="O247" i="7"/>
  <c r="P247" i="7"/>
  <c r="Q247" i="7"/>
  <c r="S247" i="7" s="1"/>
  <c r="T247" i="7"/>
  <c r="J248" i="7"/>
  <c r="N248" i="7" s="1"/>
  <c r="K248" i="7"/>
  <c r="M248" i="7"/>
  <c r="O248" i="7"/>
  <c r="P248" i="7"/>
  <c r="T248" i="7" s="1"/>
  <c r="Q248" i="7"/>
  <c r="S248" i="7" s="1"/>
  <c r="J249" i="7"/>
  <c r="N249" i="7" s="1"/>
  <c r="K249" i="7"/>
  <c r="M249" i="7"/>
  <c r="O249" i="7"/>
  <c r="P249" i="7"/>
  <c r="T249" i="7" s="1"/>
  <c r="Q249" i="7"/>
  <c r="S249" i="7" s="1"/>
  <c r="J250" i="7"/>
  <c r="K250" i="7"/>
  <c r="M250" i="7"/>
  <c r="N250" i="7"/>
  <c r="O250" i="7"/>
  <c r="P250" i="7"/>
  <c r="Q250" i="7"/>
  <c r="S250" i="7" s="1"/>
  <c r="T250" i="7"/>
  <c r="J251" i="7"/>
  <c r="K251" i="7"/>
  <c r="M251" i="7"/>
  <c r="N251" i="7"/>
  <c r="O251" i="7"/>
  <c r="P251" i="7"/>
  <c r="Q251" i="7"/>
  <c r="S251" i="7"/>
  <c r="T251" i="7"/>
  <c r="J252" i="7"/>
  <c r="N252" i="7" s="1"/>
  <c r="K252" i="7"/>
  <c r="M252" i="7"/>
  <c r="O252" i="7"/>
  <c r="P252" i="7"/>
  <c r="Q252" i="7"/>
  <c r="S252" i="7" s="1"/>
  <c r="T252" i="7"/>
  <c r="J253" i="7"/>
  <c r="N253" i="7" s="1"/>
  <c r="K253" i="7"/>
  <c r="M253" i="7"/>
  <c r="O253" i="7"/>
  <c r="P253" i="7"/>
  <c r="Q253" i="7"/>
  <c r="S253" i="7"/>
  <c r="T253" i="7"/>
  <c r="J254" i="7"/>
  <c r="K254" i="7"/>
  <c r="M254" i="7"/>
  <c r="N254" i="7"/>
  <c r="O254" i="7"/>
  <c r="P254" i="7"/>
  <c r="Q254" i="7"/>
  <c r="S254" i="7" s="1"/>
  <c r="T254" i="7"/>
  <c r="J255" i="7"/>
  <c r="N255" i="7" s="1"/>
  <c r="K255" i="7"/>
  <c r="M255" i="7"/>
  <c r="O255" i="7"/>
  <c r="P255" i="7"/>
  <c r="Q255" i="7"/>
  <c r="S255" i="7" s="1"/>
  <c r="T255" i="7"/>
  <c r="J256" i="7"/>
  <c r="N256" i="7" s="1"/>
  <c r="K256" i="7"/>
  <c r="M256" i="7"/>
  <c r="O256" i="7"/>
  <c r="P256" i="7"/>
  <c r="T256" i="7" s="1"/>
  <c r="Q256" i="7"/>
  <c r="S256" i="7" s="1"/>
  <c r="J257" i="7"/>
  <c r="N257" i="7" s="1"/>
  <c r="K257" i="7"/>
  <c r="M257" i="7"/>
  <c r="O257" i="7"/>
  <c r="P257" i="7"/>
  <c r="T257" i="7" s="1"/>
  <c r="Q257" i="7"/>
  <c r="S257" i="7"/>
  <c r="J258" i="7"/>
  <c r="K258" i="7"/>
  <c r="M258" i="7"/>
  <c r="N258" i="7"/>
  <c r="O258" i="7"/>
  <c r="P258" i="7"/>
  <c r="Q258" i="7"/>
  <c r="S258" i="7" s="1"/>
  <c r="T258" i="7"/>
  <c r="J259" i="7"/>
  <c r="K259" i="7"/>
  <c r="M259" i="7"/>
  <c r="N259" i="7"/>
  <c r="O259" i="7"/>
  <c r="P259" i="7"/>
  <c r="Q259" i="7"/>
  <c r="S259" i="7" s="1"/>
  <c r="T259" i="7"/>
  <c r="J260" i="7"/>
  <c r="N260" i="7" s="1"/>
  <c r="K260" i="7"/>
  <c r="M260" i="7"/>
  <c r="O260" i="7"/>
  <c r="P260" i="7"/>
  <c r="Q260" i="7"/>
  <c r="S260" i="7"/>
  <c r="T260" i="7"/>
  <c r="J261" i="7"/>
  <c r="N261" i="7" s="1"/>
  <c r="K261" i="7"/>
  <c r="M261" i="7"/>
  <c r="O261" i="7"/>
  <c r="P261" i="7"/>
  <c r="Q261" i="7"/>
  <c r="S261" i="7"/>
  <c r="T261" i="7"/>
  <c r="J262" i="7"/>
  <c r="K262" i="7"/>
  <c r="M262" i="7"/>
  <c r="N262" i="7"/>
  <c r="O262" i="7"/>
  <c r="P262" i="7"/>
  <c r="T262" i="7" s="1"/>
  <c r="Q262" i="7"/>
  <c r="S262" i="7" s="1"/>
  <c r="J263" i="7"/>
  <c r="K263" i="7"/>
  <c r="M263" i="7"/>
  <c r="N263" i="7"/>
  <c r="O263" i="7"/>
  <c r="P263" i="7"/>
  <c r="Q263" i="7"/>
  <c r="S263" i="7" s="1"/>
  <c r="T263" i="7"/>
  <c r="J264" i="7"/>
  <c r="N264" i="7" s="1"/>
  <c r="K264" i="7"/>
  <c r="M264" i="7"/>
  <c r="O264" i="7"/>
  <c r="P264" i="7"/>
  <c r="Q264" i="7"/>
  <c r="S264" i="7" s="1"/>
  <c r="T264" i="7"/>
  <c r="J265" i="7"/>
  <c r="N265" i="7" s="1"/>
  <c r="K265" i="7"/>
  <c r="M265" i="7"/>
  <c r="O265" i="7"/>
  <c r="P265" i="7"/>
  <c r="T265" i="7" s="1"/>
  <c r="Q265" i="7"/>
  <c r="S265" i="7" s="1"/>
  <c r="J266" i="7"/>
  <c r="K266" i="7"/>
  <c r="M266" i="7"/>
  <c r="N266" i="7"/>
  <c r="O266" i="7"/>
  <c r="P266" i="7"/>
  <c r="T266" i="7" s="1"/>
  <c r="Q266" i="7"/>
  <c r="S266" i="7" s="1"/>
  <c r="J267" i="7"/>
  <c r="K267" i="7"/>
  <c r="M267" i="7"/>
  <c r="N267" i="7"/>
  <c r="O267" i="7"/>
  <c r="P267" i="7"/>
  <c r="Q267" i="7"/>
  <c r="S267" i="7"/>
  <c r="T267" i="7"/>
  <c r="J268" i="7"/>
  <c r="N268" i="7" s="1"/>
  <c r="K268" i="7"/>
  <c r="M268" i="7"/>
  <c r="O268" i="7"/>
  <c r="P268" i="7"/>
  <c r="Q268" i="7"/>
  <c r="S268" i="7" s="1"/>
  <c r="T268" i="7"/>
  <c r="J269" i="7"/>
  <c r="N269" i="7" s="1"/>
  <c r="K269" i="7"/>
  <c r="M269" i="7"/>
  <c r="O269" i="7"/>
  <c r="P269" i="7"/>
  <c r="Q269" i="7"/>
  <c r="S269" i="7" s="1"/>
  <c r="T269" i="7"/>
  <c r="J270" i="7"/>
  <c r="K270" i="7"/>
  <c r="M270" i="7"/>
  <c r="N270" i="7"/>
  <c r="O270" i="7"/>
  <c r="P270" i="7"/>
  <c r="T270" i="7" s="1"/>
  <c r="Q270" i="7"/>
  <c r="S270" i="7" s="1"/>
  <c r="J271" i="7"/>
  <c r="K271" i="7"/>
  <c r="M271" i="7"/>
  <c r="N271" i="7"/>
  <c r="O271" i="7"/>
  <c r="P271" i="7"/>
  <c r="Q271" i="7"/>
  <c r="S271" i="7" s="1"/>
  <c r="T271" i="7"/>
  <c r="J272" i="7"/>
  <c r="N272" i="7" s="1"/>
  <c r="K272" i="7"/>
  <c r="M272" i="7"/>
  <c r="O272" i="7"/>
  <c r="P272" i="7"/>
  <c r="Q272" i="7"/>
  <c r="S272" i="7" s="1"/>
  <c r="T272" i="7"/>
  <c r="J273" i="7"/>
  <c r="N273" i="7" s="1"/>
  <c r="K273" i="7"/>
  <c r="M273" i="7"/>
  <c r="O273" i="7"/>
  <c r="P273" i="7"/>
  <c r="T273" i="7" s="1"/>
  <c r="Q273" i="7"/>
  <c r="S273" i="7" s="1"/>
  <c r="J274" i="7"/>
  <c r="K274" i="7"/>
  <c r="M274" i="7"/>
  <c r="N274" i="7"/>
  <c r="O274" i="7"/>
  <c r="P274" i="7"/>
  <c r="T274" i="7" s="1"/>
  <c r="Q274" i="7"/>
  <c r="S274" i="7" s="1"/>
  <c r="J275" i="7"/>
  <c r="K275" i="7"/>
  <c r="M275" i="7"/>
  <c r="N275" i="7"/>
  <c r="O275" i="7"/>
  <c r="P275" i="7"/>
  <c r="Q275" i="7"/>
  <c r="S275" i="7" s="1"/>
  <c r="T275" i="7"/>
  <c r="J276" i="7"/>
  <c r="N276" i="7" s="1"/>
  <c r="K276" i="7"/>
  <c r="M276" i="7"/>
  <c r="O276" i="7"/>
  <c r="P276" i="7"/>
  <c r="Q276" i="7"/>
  <c r="S276" i="7" s="1"/>
  <c r="T276" i="7"/>
  <c r="J277" i="7"/>
  <c r="K277" i="7"/>
  <c r="M277" i="7"/>
  <c r="N277" i="7"/>
  <c r="O277" i="7"/>
  <c r="P277" i="7"/>
  <c r="Q277" i="7"/>
  <c r="S277" i="7" s="1"/>
  <c r="T277" i="7"/>
  <c r="J278" i="7"/>
  <c r="K278" i="7"/>
  <c r="M278" i="7"/>
  <c r="N278" i="7"/>
  <c r="O278" i="7"/>
  <c r="P278" i="7"/>
  <c r="T278" i="7" s="1"/>
  <c r="Q278" i="7"/>
  <c r="S278" i="7" s="1"/>
  <c r="J279" i="7"/>
  <c r="K279" i="7"/>
  <c r="M279" i="7"/>
  <c r="N279" i="7"/>
  <c r="O279" i="7"/>
  <c r="P279" i="7"/>
  <c r="Q279" i="7"/>
  <c r="S279" i="7" s="1"/>
  <c r="T279" i="7"/>
  <c r="J280" i="7"/>
  <c r="N280" i="7" s="1"/>
  <c r="K280" i="7"/>
  <c r="M280" i="7"/>
  <c r="O280" i="7"/>
  <c r="P280" i="7"/>
  <c r="T280" i="7" s="1"/>
  <c r="Q280" i="7"/>
  <c r="S280" i="7" s="1"/>
  <c r="J281" i="7"/>
  <c r="N281" i="7" s="1"/>
  <c r="K281" i="7"/>
  <c r="M281" i="7"/>
  <c r="O281" i="7"/>
  <c r="P281" i="7"/>
  <c r="T281" i="7" s="1"/>
  <c r="Q281" i="7"/>
  <c r="S281" i="7" s="1"/>
  <c r="J282" i="7"/>
  <c r="K282" i="7"/>
  <c r="M282" i="7"/>
  <c r="N282" i="7"/>
  <c r="O282" i="7"/>
  <c r="P282" i="7"/>
  <c r="Q282" i="7"/>
  <c r="S282" i="7" s="1"/>
  <c r="T282" i="7"/>
  <c r="J283" i="7"/>
  <c r="K283" i="7"/>
  <c r="M283" i="7"/>
  <c r="N283" i="7"/>
  <c r="O283" i="7"/>
  <c r="P283" i="7"/>
  <c r="Q283" i="7"/>
  <c r="S283" i="7" s="1"/>
  <c r="T283" i="7"/>
  <c r="J284" i="7"/>
  <c r="N284" i="7" s="1"/>
  <c r="K284" i="7"/>
  <c r="M284" i="7"/>
  <c r="O284" i="7"/>
  <c r="P284" i="7"/>
  <c r="Q284" i="7"/>
  <c r="S284" i="7" s="1"/>
  <c r="T284" i="7"/>
  <c r="J285" i="7"/>
  <c r="K285" i="7"/>
  <c r="M285" i="7"/>
  <c r="N285" i="7"/>
  <c r="O285" i="7"/>
  <c r="P285" i="7"/>
  <c r="Q285" i="7"/>
  <c r="S285" i="7" s="1"/>
  <c r="T285" i="7"/>
  <c r="J286" i="7"/>
  <c r="K286" i="7"/>
  <c r="M286" i="7"/>
  <c r="N286" i="7"/>
  <c r="O286" i="7"/>
  <c r="P286" i="7"/>
  <c r="T286" i="7" s="1"/>
  <c r="Q286" i="7"/>
  <c r="S286" i="7" s="1"/>
  <c r="J287" i="7"/>
  <c r="K287" i="7"/>
  <c r="M287" i="7"/>
  <c r="N287" i="7"/>
  <c r="O287" i="7"/>
  <c r="P287" i="7"/>
  <c r="Q287" i="7"/>
  <c r="S287" i="7" s="1"/>
  <c r="T287" i="7"/>
  <c r="J288" i="7"/>
  <c r="N288" i="7" s="1"/>
  <c r="K288" i="7"/>
  <c r="M288" i="7"/>
  <c r="O288" i="7"/>
  <c r="P288" i="7"/>
  <c r="T288" i="7" s="1"/>
  <c r="Q288" i="7"/>
  <c r="S288" i="7" s="1"/>
  <c r="J289" i="7"/>
  <c r="N289" i="7" s="1"/>
  <c r="K289" i="7"/>
  <c r="M289" i="7"/>
  <c r="O289" i="7"/>
  <c r="P289" i="7"/>
  <c r="Q289" i="7"/>
  <c r="S289" i="7"/>
  <c r="T289" i="7"/>
  <c r="J290" i="7"/>
  <c r="K290" i="7"/>
  <c r="M290" i="7"/>
  <c r="N290" i="7"/>
  <c r="O290" i="7"/>
  <c r="P290" i="7"/>
  <c r="Q290" i="7"/>
  <c r="S290" i="7" s="1"/>
  <c r="T290" i="7"/>
  <c r="J291" i="7"/>
  <c r="K291" i="7"/>
  <c r="M291" i="7"/>
  <c r="N291" i="7"/>
  <c r="O291" i="7"/>
  <c r="P291" i="7"/>
  <c r="Q291" i="7"/>
  <c r="S291" i="7" s="1"/>
  <c r="T291" i="7"/>
  <c r="J292" i="7"/>
  <c r="N292" i="7" s="1"/>
  <c r="K292" i="7"/>
  <c r="M292" i="7"/>
  <c r="O292" i="7"/>
  <c r="P292" i="7"/>
  <c r="Q292" i="7"/>
  <c r="S292" i="7"/>
  <c r="T292" i="7"/>
  <c r="J293" i="7"/>
  <c r="K293" i="7"/>
  <c r="M293" i="7"/>
  <c r="N293" i="7"/>
  <c r="O293" i="7"/>
  <c r="P293" i="7"/>
  <c r="Q293" i="7"/>
  <c r="S293" i="7"/>
  <c r="T293" i="7"/>
  <c r="J294" i="7"/>
  <c r="K294" i="7"/>
  <c r="M294" i="7"/>
  <c r="N294" i="7"/>
  <c r="O294" i="7"/>
  <c r="P294" i="7"/>
  <c r="Q294" i="7"/>
  <c r="S294" i="7" s="1"/>
  <c r="T294" i="7"/>
  <c r="J295" i="7"/>
  <c r="N295" i="7" s="1"/>
  <c r="K295" i="7"/>
  <c r="M295" i="7"/>
  <c r="O295" i="7"/>
  <c r="P295" i="7"/>
  <c r="Q295" i="7"/>
  <c r="S295" i="7" s="1"/>
  <c r="T295" i="7"/>
  <c r="J296" i="7"/>
  <c r="N296" i="7" s="1"/>
  <c r="K296" i="7"/>
  <c r="M296" i="7"/>
  <c r="O296" i="7"/>
  <c r="P296" i="7"/>
  <c r="Q296" i="7"/>
  <c r="S296" i="7" s="1"/>
  <c r="T296" i="7"/>
  <c r="J297" i="7"/>
  <c r="N297" i="7" s="1"/>
  <c r="K297" i="7"/>
  <c r="M297" i="7"/>
  <c r="O297" i="7"/>
  <c r="P297" i="7"/>
  <c r="Q297" i="7"/>
  <c r="S297" i="7"/>
  <c r="T297" i="7"/>
  <c r="J298" i="7"/>
  <c r="K298" i="7"/>
  <c r="M298" i="7"/>
  <c r="N298" i="7"/>
  <c r="O298" i="7"/>
  <c r="P298" i="7"/>
  <c r="Q298" i="7"/>
  <c r="S298" i="7" s="1"/>
  <c r="T298" i="7"/>
  <c r="J299" i="7"/>
  <c r="K299" i="7"/>
  <c r="M299" i="7"/>
  <c r="N299" i="7"/>
  <c r="O299" i="7"/>
  <c r="P299" i="7"/>
  <c r="Q299" i="7"/>
  <c r="S299" i="7"/>
  <c r="T299" i="7"/>
  <c r="J300" i="7"/>
  <c r="N300" i="7" s="1"/>
  <c r="K300" i="7"/>
  <c r="M300" i="7"/>
  <c r="O300" i="7"/>
  <c r="P300" i="7"/>
  <c r="Q300" i="7"/>
  <c r="S300" i="7" s="1"/>
  <c r="T300" i="7"/>
  <c r="J301" i="7"/>
  <c r="K301" i="7"/>
  <c r="M301" i="7"/>
  <c r="N301" i="7"/>
  <c r="O301" i="7"/>
  <c r="P301" i="7"/>
  <c r="Q301" i="7"/>
  <c r="S301" i="7" s="1"/>
  <c r="T301" i="7"/>
  <c r="J302" i="7"/>
  <c r="K302" i="7"/>
  <c r="M302" i="7"/>
  <c r="N302" i="7"/>
  <c r="O302" i="7"/>
  <c r="P302" i="7"/>
  <c r="Q302" i="7"/>
  <c r="S302" i="7" s="1"/>
  <c r="T302" i="7"/>
  <c r="J303" i="7"/>
  <c r="N303" i="7" s="1"/>
  <c r="K303" i="7"/>
  <c r="M303" i="7"/>
  <c r="O303" i="7"/>
  <c r="P303" i="7"/>
  <c r="Q303" i="7"/>
  <c r="S303" i="7" s="1"/>
  <c r="T303" i="7"/>
  <c r="J304" i="7"/>
  <c r="N304" i="7" s="1"/>
  <c r="K304" i="7"/>
  <c r="M304" i="7"/>
  <c r="O304" i="7"/>
  <c r="P304" i="7"/>
  <c r="Q304" i="7"/>
  <c r="S304" i="7" s="1"/>
  <c r="T304" i="7"/>
  <c r="J305" i="7"/>
  <c r="N305" i="7" s="1"/>
  <c r="K305" i="7"/>
  <c r="M305" i="7"/>
  <c r="O305" i="7"/>
  <c r="P305" i="7"/>
  <c r="T305" i="7" s="1"/>
  <c r="Q305" i="7"/>
  <c r="S305" i="7"/>
  <c r="J306" i="7"/>
  <c r="K306" i="7"/>
  <c r="M306" i="7"/>
  <c r="N306" i="7"/>
  <c r="O306" i="7"/>
  <c r="P306" i="7"/>
  <c r="T306" i="7" s="1"/>
  <c r="Q306" i="7"/>
  <c r="S306" i="7" s="1"/>
  <c r="J307" i="7"/>
  <c r="K307" i="7"/>
  <c r="M307" i="7"/>
  <c r="N307" i="7"/>
  <c r="O307" i="7"/>
  <c r="P307" i="7"/>
  <c r="Q307" i="7"/>
  <c r="S307" i="7" s="1"/>
  <c r="T307" i="7"/>
  <c r="J308" i="7"/>
  <c r="N308" i="7" s="1"/>
  <c r="K308" i="7"/>
  <c r="M308" i="7"/>
  <c r="O308" i="7"/>
  <c r="P308" i="7"/>
  <c r="Q308" i="7"/>
  <c r="S308" i="7" s="1"/>
  <c r="T308" i="7"/>
  <c r="J309" i="7"/>
  <c r="N309" i="7" s="1"/>
  <c r="K309" i="7"/>
  <c r="M309" i="7"/>
  <c r="O309" i="7"/>
  <c r="P309" i="7"/>
  <c r="Q309" i="7"/>
  <c r="S309" i="7"/>
  <c r="T309" i="7"/>
  <c r="J310" i="7"/>
  <c r="K310" i="7"/>
  <c r="M310" i="7"/>
  <c r="N310" i="7"/>
  <c r="O310" i="7"/>
  <c r="P310" i="7"/>
  <c r="Q310" i="7"/>
  <c r="S310" i="7" s="1"/>
  <c r="T310" i="7"/>
  <c r="J311" i="7"/>
  <c r="N311" i="7" s="1"/>
  <c r="K311" i="7"/>
  <c r="M311" i="7"/>
  <c r="O311" i="7"/>
  <c r="P311" i="7"/>
  <c r="Q311" i="7"/>
  <c r="S311" i="7" s="1"/>
  <c r="T311" i="7"/>
  <c r="J312" i="7"/>
  <c r="N312" i="7" s="1"/>
  <c r="K312" i="7"/>
  <c r="M312" i="7"/>
  <c r="O312" i="7"/>
  <c r="P312" i="7"/>
  <c r="Q312" i="7"/>
  <c r="S312" i="7" s="1"/>
  <c r="T312" i="7"/>
  <c r="J313" i="7"/>
  <c r="N313" i="7" s="1"/>
  <c r="K313" i="7"/>
  <c r="M313" i="7"/>
  <c r="O313" i="7"/>
  <c r="P313" i="7"/>
  <c r="T313" i="7" s="1"/>
  <c r="Q313" i="7"/>
  <c r="S313" i="7" s="1"/>
  <c r="J314" i="7"/>
  <c r="K314" i="7"/>
  <c r="M314" i="7"/>
  <c r="N314" i="7"/>
  <c r="O314" i="7"/>
  <c r="P314" i="7"/>
  <c r="T314" i="7" s="1"/>
  <c r="Q314" i="7"/>
  <c r="S314" i="7" s="1"/>
  <c r="J315" i="7"/>
  <c r="K315" i="7"/>
  <c r="M315" i="7"/>
  <c r="N315" i="7"/>
  <c r="O315" i="7"/>
  <c r="P315" i="7"/>
  <c r="Q315" i="7"/>
  <c r="S315" i="7" s="1"/>
  <c r="T315" i="7"/>
  <c r="J316" i="7"/>
  <c r="N316" i="7" s="1"/>
  <c r="K316" i="7"/>
  <c r="M316" i="7"/>
  <c r="O316" i="7"/>
  <c r="P316" i="7"/>
  <c r="Q316" i="7"/>
  <c r="S316" i="7" s="1"/>
  <c r="T316" i="7"/>
  <c r="J317" i="7"/>
  <c r="N317" i="7" s="1"/>
  <c r="K317" i="7"/>
  <c r="M317" i="7"/>
  <c r="O317" i="7"/>
  <c r="P317" i="7"/>
  <c r="Q317" i="7"/>
  <c r="S317" i="7" s="1"/>
  <c r="T317" i="7"/>
  <c r="J318" i="7"/>
  <c r="K318" i="7"/>
  <c r="M318" i="7"/>
  <c r="N318" i="7"/>
  <c r="O318" i="7"/>
  <c r="P318" i="7"/>
  <c r="T318" i="7" s="1"/>
  <c r="Q318" i="7"/>
  <c r="S318" i="7" s="1"/>
  <c r="J319" i="7"/>
  <c r="K319" i="7"/>
  <c r="M319" i="7"/>
  <c r="N319" i="7"/>
  <c r="O319" i="7"/>
  <c r="P319" i="7"/>
  <c r="Q319" i="7"/>
  <c r="S319" i="7" s="1"/>
  <c r="T319" i="7"/>
  <c r="J320" i="7"/>
  <c r="N320" i="7" s="1"/>
  <c r="K320" i="7"/>
  <c r="M320" i="7"/>
  <c r="O320" i="7"/>
  <c r="P320" i="7"/>
  <c r="T320" i="7" s="1"/>
  <c r="Q320" i="7"/>
  <c r="S320" i="7" s="1"/>
  <c r="J321" i="7"/>
  <c r="N321" i="7" s="1"/>
  <c r="K321" i="7"/>
  <c r="M321" i="7"/>
  <c r="O321" i="7"/>
  <c r="P321" i="7"/>
  <c r="T321" i="7" s="1"/>
  <c r="Q321" i="7"/>
  <c r="S321" i="7" s="1"/>
  <c r="J322" i="7"/>
  <c r="K322" i="7"/>
  <c r="M322" i="7"/>
  <c r="N322" i="7"/>
  <c r="O322" i="7"/>
  <c r="P322" i="7"/>
  <c r="T322" i="7" s="1"/>
  <c r="Q322" i="7"/>
  <c r="S322" i="7" s="1"/>
  <c r="J323" i="7"/>
  <c r="K323" i="7"/>
  <c r="M323" i="7"/>
  <c r="N323" i="7"/>
  <c r="O323" i="7"/>
  <c r="P323" i="7"/>
  <c r="Q323" i="7"/>
  <c r="S323" i="7" s="1"/>
  <c r="T323" i="7"/>
  <c r="J324" i="7"/>
  <c r="K324" i="7"/>
  <c r="M324" i="7"/>
  <c r="N324" i="7"/>
  <c r="O324" i="7"/>
  <c r="P324" i="7"/>
  <c r="Q324" i="7"/>
  <c r="S324" i="7" s="1"/>
  <c r="T324" i="7"/>
  <c r="J325" i="7"/>
  <c r="N325" i="7" s="1"/>
  <c r="K325" i="7"/>
  <c r="M325" i="7"/>
  <c r="O325" i="7"/>
  <c r="P325" i="7"/>
  <c r="Q325" i="7"/>
  <c r="S325" i="7" s="1"/>
  <c r="T325" i="7"/>
  <c r="J326" i="7"/>
  <c r="K326" i="7"/>
  <c r="M326" i="7"/>
  <c r="N326" i="7"/>
  <c r="O326" i="7"/>
  <c r="P326" i="7"/>
  <c r="T326" i="7" s="1"/>
  <c r="Q326" i="7"/>
  <c r="S326" i="7" s="1"/>
  <c r="J327" i="7"/>
  <c r="K327" i="7"/>
  <c r="M327" i="7"/>
  <c r="N327" i="7"/>
  <c r="O327" i="7"/>
  <c r="P327" i="7"/>
  <c r="Q327" i="7"/>
  <c r="S327" i="7" s="1"/>
  <c r="T327" i="7"/>
  <c r="J328" i="7"/>
  <c r="N328" i="7" s="1"/>
  <c r="K328" i="7"/>
  <c r="M328" i="7"/>
  <c r="O328" i="7"/>
  <c r="P328" i="7"/>
  <c r="Q328" i="7"/>
  <c r="S328" i="7" s="1"/>
  <c r="T328" i="7"/>
  <c r="J329" i="7"/>
  <c r="N329" i="7" s="1"/>
  <c r="K329" i="7"/>
  <c r="M329" i="7"/>
  <c r="O329" i="7"/>
  <c r="P329" i="7"/>
  <c r="T329" i="7" s="1"/>
  <c r="Q329" i="7"/>
  <c r="S329" i="7" s="1"/>
  <c r="J330" i="7"/>
  <c r="N330" i="7" s="1"/>
  <c r="K330" i="7"/>
  <c r="M330" i="7"/>
  <c r="O330" i="7"/>
  <c r="P330" i="7"/>
  <c r="T330" i="7" s="1"/>
  <c r="Q330" i="7"/>
  <c r="S330" i="7" s="1"/>
  <c r="J331" i="7"/>
  <c r="K331" i="7"/>
  <c r="M331" i="7"/>
  <c r="N331" i="7"/>
  <c r="O331" i="7"/>
  <c r="P331" i="7"/>
  <c r="Q331" i="7"/>
  <c r="S331" i="7"/>
  <c r="T331" i="7"/>
  <c r="J332" i="7"/>
  <c r="K332" i="7"/>
  <c r="M332" i="7"/>
  <c r="N332" i="7"/>
  <c r="O332" i="7"/>
  <c r="P332" i="7"/>
  <c r="Q332" i="7"/>
  <c r="S332" i="7" s="1"/>
  <c r="T332" i="7"/>
  <c r="J333" i="7"/>
  <c r="K333" i="7"/>
  <c r="M333" i="7"/>
  <c r="N333" i="7"/>
  <c r="O333" i="7"/>
  <c r="P333" i="7"/>
  <c r="Q333" i="7"/>
  <c r="S333" i="7" s="1"/>
  <c r="T333" i="7"/>
  <c r="J334" i="7"/>
  <c r="K334" i="7"/>
  <c r="M334" i="7"/>
  <c r="N334" i="7"/>
  <c r="O334" i="7"/>
  <c r="P334" i="7"/>
  <c r="T334" i="7" s="1"/>
  <c r="Q334" i="7"/>
  <c r="S334" i="7" s="1"/>
  <c r="J335" i="7"/>
  <c r="K335" i="7"/>
  <c r="M335" i="7"/>
  <c r="N335" i="7"/>
  <c r="O335" i="7"/>
  <c r="P335" i="7"/>
  <c r="Q335" i="7"/>
  <c r="S335" i="7" s="1"/>
  <c r="T335" i="7"/>
  <c r="J336" i="7"/>
  <c r="N336" i="7" s="1"/>
  <c r="K336" i="7"/>
  <c r="M336" i="7"/>
  <c r="O336" i="7"/>
  <c r="P336" i="7"/>
  <c r="T336" i="7" s="1"/>
  <c r="Q336" i="7"/>
  <c r="S336" i="7" s="1"/>
  <c r="J337" i="7"/>
  <c r="N337" i="7" s="1"/>
  <c r="K337" i="7"/>
  <c r="M337" i="7"/>
  <c r="O337" i="7"/>
  <c r="P337" i="7"/>
  <c r="T337" i="7" s="1"/>
  <c r="Q337" i="7"/>
  <c r="S337" i="7" s="1"/>
  <c r="J338" i="7"/>
  <c r="N338" i="7" s="1"/>
  <c r="K338" i="7"/>
  <c r="M338" i="7"/>
  <c r="O338" i="7"/>
  <c r="P338" i="7"/>
  <c r="Q338" i="7"/>
  <c r="S338" i="7" s="1"/>
  <c r="T338" i="7"/>
  <c r="J339" i="7"/>
  <c r="K339" i="7"/>
  <c r="M339" i="7"/>
  <c r="N339" i="7"/>
  <c r="O339" i="7"/>
  <c r="P339" i="7"/>
  <c r="Q339" i="7"/>
  <c r="S339" i="7"/>
  <c r="T339" i="7"/>
  <c r="J340" i="7"/>
  <c r="N340" i="7" s="1"/>
  <c r="K340" i="7"/>
  <c r="M340" i="7"/>
  <c r="O340" i="7"/>
  <c r="P340" i="7"/>
  <c r="Q340" i="7"/>
  <c r="S340" i="7"/>
  <c r="T340" i="7"/>
  <c r="J341" i="7"/>
  <c r="N341" i="7" s="1"/>
  <c r="K341" i="7"/>
  <c r="M341" i="7"/>
  <c r="O341" i="7"/>
  <c r="P341" i="7"/>
  <c r="Q341" i="7"/>
  <c r="S341" i="7"/>
  <c r="T341" i="7"/>
  <c r="J342" i="7"/>
  <c r="K342" i="7"/>
  <c r="M342" i="7"/>
  <c r="N342" i="7"/>
  <c r="O342" i="7"/>
  <c r="P342" i="7"/>
  <c r="Q342" i="7"/>
  <c r="S342" i="7" s="1"/>
  <c r="T342" i="7"/>
  <c r="J343" i="7"/>
  <c r="K343" i="7"/>
  <c r="M343" i="7"/>
  <c r="N343" i="7"/>
  <c r="O343" i="7"/>
  <c r="P343" i="7"/>
  <c r="Q343" i="7"/>
  <c r="S343" i="7" s="1"/>
  <c r="T343" i="7"/>
  <c r="J344" i="7"/>
  <c r="N344" i="7" s="1"/>
  <c r="K344" i="7"/>
  <c r="M344" i="7"/>
  <c r="O344" i="7"/>
  <c r="P344" i="7"/>
  <c r="T344" i="7" s="1"/>
  <c r="Q344" i="7"/>
  <c r="S344" i="7" s="1"/>
  <c r="J345" i="7"/>
  <c r="N345" i="7" s="1"/>
  <c r="K345" i="7"/>
  <c r="M345" i="7"/>
  <c r="O345" i="7"/>
  <c r="P345" i="7"/>
  <c r="Q345" i="7"/>
  <c r="S345" i="7" s="1"/>
  <c r="T345" i="7"/>
  <c r="J346" i="7"/>
  <c r="K346" i="7"/>
  <c r="M346" i="7"/>
  <c r="N346" i="7"/>
  <c r="O346" i="7"/>
  <c r="P346" i="7"/>
  <c r="Q346" i="7"/>
  <c r="S346" i="7" s="1"/>
  <c r="T346" i="7"/>
  <c r="J347" i="7"/>
  <c r="K347" i="7"/>
  <c r="M347" i="7"/>
  <c r="N347" i="7"/>
  <c r="O347" i="7"/>
  <c r="P347" i="7"/>
  <c r="Q347" i="7"/>
  <c r="S347" i="7"/>
  <c r="T347" i="7"/>
  <c r="J348" i="7"/>
  <c r="N348" i="7" s="1"/>
  <c r="K348" i="7"/>
  <c r="M348" i="7"/>
  <c r="O348" i="7"/>
  <c r="P348" i="7"/>
  <c r="Q348" i="7"/>
  <c r="S348" i="7" s="1"/>
  <c r="T348" i="7"/>
  <c r="J349" i="7"/>
  <c r="K349" i="7"/>
  <c r="M349" i="7"/>
  <c r="N349" i="7"/>
  <c r="O349" i="7"/>
  <c r="P349" i="7"/>
  <c r="Q349" i="7"/>
  <c r="S349" i="7" s="1"/>
  <c r="T349" i="7"/>
  <c r="J350" i="7"/>
  <c r="K350" i="7"/>
  <c r="M350" i="7"/>
  <c r="N350" i="7"/>
  <c r="O350" i="7"/>
  <c r="P350" i="7"/>
  <c r="T350" i="7" s="1"/>
  <c r="Q350" i="7"/>
  <c r="S350" i="7" s="1"/>
  <c r="J351" i="7"/>
  <c r="N351" i="7" s="1"/>
  <c r="K351" i="7"/>
  <c r="M351" i="7"/>
  <c r="O351" i="7"/>
  <c r="P351" i="7"/>
  <c r="Q351" i="7"/>
  <c r="S351" i="7" s="1"/>
  <c r="T351" i="7"/>
  <c r="J352" i="7"/>
  <c r="N352" i="7" s="1"/>
  <c r="K352" i="7"/>
  <c r="M352" i="7"/>
  <c r="O352" i="7"/>
  <c r="P352" i="7"/>
  <c r="Q352" i="7"/>
  <c r="S352" i="7" s="1"/>
  <c r="T352" i="7"/>
  <c r="J353" i="7"/>
  <c r="N353" i="7" s="1"/>
  <c r="K353" i="7"/>
  <c r="M353" i="7"/>
  <c r="O353" i="7"/>
  <c r="P353" i="7"/>
  <c r="T353" i="7" s="1"/>
  <c r="Q353" i="7"/>
  <c r="S353" i="7" s="1"/>
  <c r="J354" i="7"/>
  <c r="K354" i="7"/>
  <c r="M354" i="7"/>
  <c r="N354" i="7"/>
  <c r="O354" i="7"/>
  <c r="P354" i="7"/>
  <c r="T354" i="7" s="1"/>
  <c r="Q354" i="7"/>
  <c r="S354" i="7" s="1"/>
  <c r="J355" i="7"/>
  <c r="K355" i="7"/>
  <c r="M355" i="7"/>
  <c r="N355" i="7"/>
  <c r="O355" i="7"/>
  <c r="P355" i="7"/>
  <c r="Q355" i="7"/>
  <c r="S355" i="7" s="1"/>
  <c r="T355" i="7"/>
  <c r="J356" i="7"/>
  <c r="N356" i="7" s="1"/>
  <c r="K356" i="7"/>
  <c r="M356" i="7"/>
  <c r="O356" i="7"/>
  <c r="P356" i="7"/>
  <c r="Q356" i="7"/>
  <c r="S356" i="7"/>
  <c r="T356" i="7"/>
  <c r="J357" i="7"/>
  <c r="N357" i="7" s="1"/>
  <c r="K357" i="7"/>
  <c r="M357" i="7"/>
  <c r="O357" i="7"/>
  <c r="P357" i="7"/>
  <c r="T357" i="7" s="1"/>
  <c r="Q357" i="7"/>
  <c r="S357" i="7" s="1"/>
  <c r="J358" i="7"/>
  <c r="K358" i="7"/>
  <c r="M358" i="7"/>
  <c r="N358" i="7"/>
  <c r="O358" i="7"/>
  <c r="P358" i="7"/>
  <c r="Q358" i="7"/>
  <c r="S358" i="7" s="1"/>
  <c r="T358" i="7"/>
  <c r="J359" i="7"/>
  <c r="K359" i="7"/>
  <c r="M359" i="7"/>
  <c r="N359" i="7"/>
  <c r="O359" i="7"/>
  <c r="P359" i="7"/>
  <c r="Q359" i="7"/>
  <c r="S359" i="7" s="1"/>
  <c r="T359" i="7"/>
  <c r="J360" i="7"/>
  <c r="N360" i="7" s="1"/>
  <c r="K360" i="7"/>
  <c r="M360" i="7"/>
  <c r="O360" i="7"/>
  <c r="P360" i="7"/>
  <c r="Q360" i="7"/>
  <c r="S360" i="7" s="1"/>
  <c r="T360" i="7"/>
  <c r="J361" i="7"/>
  <c r="N361" i="7" s="1"/>
  <c r="K361" i="7"/>
  <c r="M361" i="7"/>
  <c r="O361" i="7"/>
  <c r="P361" i="7"/>
  <c r="T361" i="7" s="1"/>
  <c r="Q361" i="7"/>
  <c r="S361" i="7" s="1"/>
  <c r="J362" i="7"/>
  <c r="K362" i="7"/>
  <c r="M362" i="7"/>
  <c r="N362" i="7"/>
  <c r="O362" i="7"/>
  <c r="P362" i="7"/>
  <c r="T362" i="7" s="1"/>
  <c r="Q362" i="7"/>
  <c r="S362" i="7" s="1"/>
  <c r="J363" i="7"/>
  <c r="K363" i="7"/>
  <c r="M363" i="7"/>
  <c r="N363" i="7"/>
  <c r="O363" i="7"/>
  <c r="P363" i="7"/>
  <c r="Q363" i="7"/>
  <c r="S363" i="7" s="1"/>
  <c r="T363" i="7"/>
  <c r="J364" i="7"/>
  <c r="N364" i="7" s="1"/>
  <c r="K364" i="7"/>
  <c r="M364" i="7"/>
  <c r="O364" i="7"/>
  <c r="P364" i="7"/>
  <c r="Q364" i="7"/>
  <c r="S364" i="7"/>
  <c r="T364" i="7"/>
  <c r="J365" i="7"/>
  <c r="N365" i="7" s="1"/>
  <c r="K365" i="7"/>
  <c r="M365" i="7"/>
  <c r="O365" i="7"/>
  <c r="P365" i="7"/>
  <c r="T365" i="7" s="1"/>
  <c r="Q365" i="7"/>
  <c r="S365" i="7" s="1"/>
  <c r="J366" i="7"/>
  <c r="K366" i="7"/>
  <c r="M366" i="7"/>
  <c r="N366" i="7"/>
  <c r="O366" i="7"/>
  <c r="P366" i="7"/>
  <c r="Q366" i="7"/>
  <c r="S366" i="7" s="1"/>
  <c r="T366" i="7"/>
  <c r="J367" i="7"/>
  <c r="K367" i="7"/>
  <c r="M367" i="7"/>
  <c r="N367" i="7"/>
  <c r="O367" i="7"/>
  <c r="P367" i="7"/>
  <c r="Q367" i="7"/>
  <c r="S367" i="7" s="1"/>
  <c r="T367" i="7"/>
  <c r="J368" i="7"/>
  <c r="N368" i="7" s="1"/>
  <c r="K368" i="7"/>
  <c r="M368" i="7"/>
  <c r="O368" i="7"/>
  <c r="P368" i="7"/>
  <c r="Q368" i="7"/>
  <c r="S368" i="7" s="1"/>
  <c r="T368" i="7"/>
  <c r="J369" i="7"/>
  <c r="N369" i="7" s="1"/>
  <c r="K369" i="7"/>
  <c r="M369" i="7"/>
  <c r="O369" i="7"/>
  <c r="P369" i="7"/>
  <c r="T369" i="7" s="1"/>
  <c r="Q369" i="7"/>
  <c r="S369" i="7" s="1"/>
  <c r="J370" i="7"/>
  <c r="K370" i="7"/>
  <c r="M370" i="7"/>
  <c r="N370" i="7"/>
  <c r="O370" i="7"/>
  <c r="P370" i="7"/>
  <c r="T370" i="7" s="1"/>
  <c r="Q370" i="7"/>
  <c r="S370" i="7" s="1"/>
  <c r="J371" i="7"/>
  <c r="K371" i="7"/>
  <c r="M371" i="7"/>
  <c r="N371" i="7"/>
  <c r="O371" i="7"/>
  <c r="P371" i="7"/>
  <c r="Q371" i="7"/>
  <c r="S371" i="7" s="1"/>
  <c r="T371" i="7"/>
  <c r="J372" i="7"/>
  <c r="N372" i="7" s="1"/>
  <c r="K372" i="7"/>
  <c r="M372" i="7"/>
  <c r="O372" i="7"/>
  <c r="P372" i="7"/>
  <c r="Q372" i="7"/>
  <c r="S372" i="7"/>
  <c r="T372" i="7"/>
  <c r="J373" i="7"/>
  <c r="N373" i="7" s="1"/>
  <c r="K373" i="7"/>
  <c r="M373" i="7"/>
  <c r="O373" i="7"/>
  <c r="P373" i="7"/>
  <c r="T373" i="7" s="1"/>
  <c r="Q373" i="7"/>
  <c r="S373" i="7" s="1"/>
  <c r="J374" i="7"/>
  <c r="K374" i="7"/>
  <c r="M374" i="7"/>
  <c r="N374" i="7"/>
  <c r="O374" i="7"/>
  <c r="P374" i="7"/>
  <c r="Q374" i="7"/>
  <c r="S374" i="7" s="1"/>
  <c r="T374" i="7"/>
  <c r="J375" i="7"/>
  <c r="K375" i="7"/>
  <c r="M375" i="7"/>
  <c r="N375" i="7"/>
  <c r="O375" i="7"/>
  <c r="P375" i="7"/>
  <c r="Q375" i="7"/>
  <c r="S375" i="7" s="1"/>
  <c r="T375" i="7"/>
  <c r="J376" i="7"/>
  <c r="N376" i="7" s="1"/>
  <c r="K376" i="7"/>
  <c r="M376" i="7"/>
  <c r="O376" i="7"/>
  <c r="P376" i="7"/>
  <c r="Q376" i="7"/>
  <c r="S376" i="7" s="1"/>
  <c r="T376" i="7"/>
  <c r="J377" i="7"/>
  <c r="N377" i="7" s="1"/>
  <c r="K377" i="7"/>
  <c r="M377" i="7"/>
  <c r="O377" i="7"/>
  <c r="P377" i="7"/>
  <c r="T377" i="7" s="1"/>
  <c r="Q377" i="7"/>
  <c r="S377" i="7" s="1"/>
  <c r="J378" i="7"/>
  <c r="K378" i="7"/>
  <c r="M378" i="7"/>
  <c r="N378" i="7"/>
  <c r="O378" i="7"/>
  <c r="P378" i="7"/>
  <c r="T378" i="7" s="1"/>
  <c r="Q378" i="7"/>
  <c r="S378" i="7" s="1"/>
  <c r="J379" i="7"/>
  <c r="K379" i="7"/>
  <c r="M379" i="7"/>
  <c r="N379" i="7"/>
  <c r="O379" i="7"/>
  <c r="P379" i="7"/>
  <c r="Q379" i="7"/>
  <c r="S379" i="7" s="1"/>
  <c r="T379" i="7"/>
  <c r="J380" i="7"/>
  <c r="N380" i="7" s="1"/>
  <c r="K380" i="7"/>
  <c r="M380" i="7"/>
  <c r="O380" i="7"/>
  <c r="P380" i="7"/>
  <c r="Q380" i="7"/>
  <c r="S380" i="7"/>
  <c r="T380" i="7"/>
  <c r="J381" i="7"/>
  <c r="N381" i="7" s="1"/>
  <c r="K381" i="7"/>
  <c r="M381" i="7"/>
  <c r="O381" i="7"/>
  <c r="P381" i="7"/>
  <c r="T381" i="7" s="1"/>
  <c r="Q381" i="7"/>
  <c r="S381" i="7" s="1"/>
  <c r="J382" i="7"/>
  <c r="K382" i="7"/>
  <c r="M382" i="7"/>
  <c r="N382" i="7"/>
  <c r="O382" i="7"/>
  <c r="P382" i="7"/>
  <c r="Q382" i="7"/>
  <c r="S382" i="7" s="1"/>
  <c r="T382" i="7"/>
  <c r="J383" i="7"/>
  <c r="K383" i="7"/>
  <c r="M383" i="7"/>
  <c r="N383" i="7"/>
  <c r="O383" i="7"/>
  <c r="P383" i="7"/>
  <c r="Q383" i="7"/>
  <c r="S383" i="7" s="1"/>
  <c r="T383" i="7"/>
  <c r="J384" i="7"/>
  <c r="N384" i="7" s="1"/>
  <c r="K384" i="7"/>
  <c r="M384" i="7"/>
  <c r="O384" i="7"/>
  <c r="P384" i="7"/>
  <c r="Q384" i="7"/>
  <c r="S384" i="7" s="1"/>
  <c r="T384" i="7"/>
  <c r="J385" i="7"/>
  <c r="N385" i="7" s="1"/>
  <c r="K385" i="7"/>
  <c r="M385" i="7"/>
  <c r="O385" i="7"/>
  <c r="P385" i="7"/>
  <c r="T385" i="7" s="1"/>
  <c r="Q385" i="7"/>
  <c r="S385" i="7" s="1"/>
  <c r="J386" i="7"/>
  <c r="K386" i="7"/>
  <c r="M386" i="7"/>
  <c r="N386" i="7"/>
  <c r="O386" i="7"/>
  <c r="P386" i="7"/>
  <c r="T386" i="7" s="1"/>
  <c r="Q386" i="7"/>
  <c r="S386" i="7" s="1"/>
  <c r="J387" i="7"/>
  <c r="K387" i="7"/>
  <c r="M387" i="7"/>
  <c r="N387" i="7"/>
  <c r="O387" i="7"/>
  <c r="P387" i="7"/>
  <c r="Q387" i="7"/>
  <c r="S387" i="7" s="1"/>
  <c r="T387" i="7"/>
  <c r="J388" i="7"/>
  <c r="N388" i="7" s="1"/>
  <c r="K388" i="7"/>
  <c r="M388" i="7"/>
  <c r="O388" i="7"/>
  <c r="P388" i="7"/>
  <c r="Q388" i="7"/>
  <c r="S388" i="7"/>
  <c r="T388" i="7"/>
  <c r="J389" i="7"/>
  <c r="N389" i="7" s="1"/>
  <c r="K389" i="7"/>
  <c r="M389" i="7"/>
  <c r="O389" i="7"/>
  <c r="P389" i="7"/>
  <c r="T389" i="7" s="1"/>
  <c r="Q389" i="7"/>
  <c r="S389" i="7" s="1"/>
  <c r="T9" i="7"/>
  <c r="S9" i="7"/>
  <c r="Q9" i="7"/>
  <c r="P9" i="7"/>
  <c r="O9" i="7"/>
  <c r="M9" i="7"/>
  <c r="K9" i="7"/>
  <c r="J9" i="7"/>
  <c r="N9" i="7" s="1"/>
  <c r="Q8" i="7"/>
  <c r="S8" i="7" s="1"/>
  <c r="P8" i="7"/>
  <c r="T8" i="7" s="1"/>
  <c r="O8" i="7"/>
  <c r="N8" i="7"/>
  <c r="M8" i="7"/>
  <c r="K8" i="7"/>
  <c r="J8" i="7"/>
  <c r="T7" i="7"/>
  <c r="Q7" i="7"/>
  <c r="S7" i="7" s="1"/>
  <c r="P7" i="7"/>
  <c r="O7" i="7"/>
  <c r="M7" i="7"/>
  <c r="K7" i="7"/>
  <c r="J7" i="7"/>
  <c r="N7" i="7" s="1"/>
  <c r="T6" i="7"/>
  <c r="S6" i="7"/>
  <c r="Q6" i="7"/>
  <c r="P6" i="7"/>
  <c r="O6" i="7"/>
  <c r="M6" i="7"/>
  <c r="K6" i="7"/>
  <c r="J6" i="7"/>
  <c r="N6" i="7" s="1"/>
  <c r="T5" i="7"/>
  <c r="Q5" i="7"/>
  <c r="S5" i="7" s="1"/>
  <c r="P5" i="7"/>
  <c r="O5" i="7"/>
  <c r="N5" i="7"/>
  <c r="M5" i="7"/>
  <c r="K5" i="7"/>
  <c r="J5" i="7"/>
  <c r="T4" i="7"/>
  <c r="Q4" i="7"/>
  <c r="S4" i="7" s="1"/>
  <c r="P4" i="7"/>
  <c r="O4" i="7"/>
  <c r="M4" i="7"/>
  <c r="K4" i="7"/>
  <c r="J4" i="7"/>
  <c r="N4" i="7" s="1"/>
  <c r="Q3" i="7"/>
  <c r="S3" i="7" s="1"/>
  <c r="P3" i="7"/>
  <c r="T3" i="7" s="1"/>
  <c r="O3" i="7"/>
  <c r="N3" i="7"/>
  <c r="M3" i="7"/>
  <c r="K3" i="7"/>
  <c r="J3" i="7"/>
  <c r="T2" i="7"/>
  <c r="Q2" i="7"/>
  <c r="S2" i="7" s="1"/>
  <c r="P2" i="7"/>
  <c r="O2" i="7"/>
  <c r="M2" i="7"/>
  <c r="K2" i="7"/>
  <c r="J2" i="7"/>
  <c r="N2" i="7" s="1"/>
  <c r="T1509" i="1"/>
  <c r="Q1509" i="1"/>
  <c r="S1509" i="1" s="1"/>
  <c r="P1509" i="1"/>
  <c r="O1509" i="1"/>
  <c r="N1509" i="1"/>
  <c r="M1509" i="1"/>
  <c r="L1509" i="1"/>
  <c r="K1509" i="1"/>
  <c r="J1509" i="1"/>
  <c r="A1509" i="1"/>
  <c r="AE3" i="4"/>
  <c r="AE4" i="4"/>
  <c r="AE5" i="4"/>
  <c r="AE6" i="4"/>
  <c r="AG6" i="4" s="1"/>
  <c r="AE7" i="4"/>
  <c r="AG7" i="4" s="1"/>
  <c r="AE8" i="4"/>
  <c r="AG8" i="4" s="1"/>
  <c r="AE9" i="4"/>
  <c r="AE10" i="4"/>
  <c r="AE11" i="4"/>
  <c r="AE12" i="4"/>
  <c r="AE13" i="4"/>
  <c r="AE14" i="4"/>
  <c r="AE15" i="4"/>
  <c r="AG15" i="4" s="1"/>
  <c r="AE16" i="4"/>
  <c r="AE17" i="4"/>
  <c r="AG17" i="4" s="1"/>
  <c r="AE18" i="4"/>
  <c r="AG18" i="4" s="1"/>
  <c r="AE19" i="4"/>
  <c r="AE20" i="4"/>
  <c r="AE21" i="4"/>
  <c r="AE22" i="4"/>
  <c r="AG22" i="4" s="1"/>
  <c r="AE23" i="4"/>
  <c r="AG23" i="4" s="1"/>
  <c r="AE24" i="4"/>
  <c r="AG24" i="4" s="1"/>
  <c r="AE25" i="4"/>
  <c r="AE26" i="4"/>
  <c r="AE27" i="4"/>
  <c r="AE28" i="4"/>
  <c r="AE29" i="4"/>
  <c r="AE30" i="4"/>
  <c r="AE31" i="4"/>
  <c r="AG31" i="4" s="1"/>
  <c r="AE32" i="4"/>
  <c r="AE33" i="4"/>
  <c r="AG33" i="4" s="1"/>
  <c r="AE34" i="4"/>
  <c r="AG34" i="4" s="1"/>
  <c r="AE35" i="4"/>
  <c r="AE36" i="4"/>
  <c r="AE37" i="4"/>
  <c r="AE38" i="4"/>
  <c r="AG38" i="4" s="1"/>
  <c r="AE39" i="4"/>
  <c r="AG39" i="4" s="1"/>
  <c r="AE40" i="4"/>
  <c r="AG40" i="4" s="1"/>
  <c r="AE41" i="4"/>
  <c r="AE42" i="4"/>
  <c r="AE43" i="4"/>
  <c r="AE44" i="4"/>
  <c r="AE45" i="4"/>
  <c r="AE46" i="4"/>
  <c r="AE47" i="4"/>
  <c r="AG47" i="4" s="1"/>
  <c r="AE48" i="4"/>
  <c r="AE49" i="4"/>
  <c r="AG49" i="4" s="1"/>
  <c r="AE50" i="4"/>
  <c r="AG50" i="4" s="1"/>
  <c r="AE51" i="4"/>
  <c r="AE52" i="4"/>
  <c r="AE53" i="4"/>
  <c r="AE54" i="4"/>
  <c r="AG54" i="4" s="1"/>
  <c r="AE55" i="4"/>
  <c r="AG55" i="4" s="1"/>
  <c r="AE56" i="4"/>
  <c r="AG56" i="4" s="1"/>
  <c r="AE57" i="4"/>
  <c r="AE58" i="4"/>
  <c r="AE59" i="4"/>
  <c r="AE60" i="4"/>
  <c r="AE61" i="4"/>
  <c r="AE62" i="4"/>
  <c r="AE63" i="4"/>
  <c r="AG63" i="4" s="1"/>
  <c r="AE64" i="4"/>
  <c r="AE65" i="4"/>
  <c r="AG65" i="4" s="1"/>
  <c r="AE66" i="4"/>
  <c r="AG66" i="4" s="1"/>
  <c r="AE67" i="4"/>
  <c r="AE68" i="4"/>
  <c r="AE69" i="4"/>
  <c r="AE70" i="4"/>
  <c r="AG70" i="4" s="1"/>
  <c r="AE71" i="4"/>
  <c r="AG71" i="4" s="1"/>
  <c r="AE72" i="4"/>
  <c r="AG72" i="4" s="1"/>
  <c r="AE73" i="4"/>
  <c r="AE74" i="4"/>
  <c r="AE75" i="4"/>
  <c r="AE76" i="4"/>
  <c r="AE77" i="4"/>
  <c r="AE78" i="4"/>
  <c r="AE79" i="4"/>
  <c r="AG79" i="4" s="1"/>
  <c r="AE80" i="4"/>
  <c r="AE81" i="4"/>
  <c r="AG81" i="4" s="1"/>
  <c r="AE82" i="4"/>
  <c r="AG82" i="4" s="1"/>
  <c r="AE83" i="4"/>
  <c r="AE84" i="4"/>
  <c r="AE85" i="4"/>
  <c r="AE86" i="4"/>
  <c r="AG86" i="4" s="1"/>
  <c r="AE87" i="4"/>
  <c r="AG87" i="4" s="1"/>
  <c r="AE88" i="4"/>
  <c r="AG88" i="4" s="1"/>
  <c r="AE89" i="4"/>
  <c r="AE90" i="4"/>
  <c r="AE91" i="4"/>
  <c r="AE92" i="4"/>
  <c r="AE93" i="4"/>
  <c r="AE94" i="4"/>
  <c r="AE95" i="4"/>
  <c r="AG95" i="4" s="1"/>
  <c r="AE96" i="4"/>
  <c r="AE97" i="4"/>
  <c r="AG97" i="4" s="1"/>
  <c r="AE98" i="4"/>
  <c r="AG98" i="4" s="1"/>
  <c r="AE99" i="4"/>
  <c r="AE100" i="4"/>
  <c r="AE101" i="4"/>
  <c r="AE102" i="4"/>
  <c r="AG102" i="4" s="1"/>
  <c r="AE103" i="4"/>
  <c r="AG103" i="4" s="1"/>
  <c r="AE104" i="4"/>
  <c r="AG104" i="4" s="1"/>
  <c r="AE105" i="4"/>
  <c r="AE106" i="4"/>
  <c r="AE107" i="4"/>
  <c r="AE108" i="4"/>
  <c r="AE109" i="4"/>
  <c r="AE110" i="4"/>
  <c r="AE111" i="4"/>
  <c r="AG111" i="4" s="1"/>
  <c r="AE112" i="4"/>
  <c r="AE113" i="4"/>
  <c r="AE114" i="4"/>
  <c r="AG114" i="4" s="1"/>
  <c r="AE115" i="4"/>
  <c r="AE116" i="4"/>
  <c r="AE117" i="4"/>
  <c r="AE118" i="4"/>
  <c r="AG118" i="4" s="1"/>
  <c r="AE119" i="4"/>
  <c r="AG119" i="4" s="1"/>
  <c r="AE120" i="4"/>
  <c r="AG120" i="4" s="1"/>
  <c r="AE121" i="4"/>
  <c r="AE122" i="4"/>
  <c r="AE123" i="4"/>
  <c r="AE124" i="4"/>
  <c r="AE125" i="4"/>
  <c r="AE126" i="4"/>
  <c r="AE127" i="4"/>
  <c r="AG127" i="4" s="1"/>
  <c r="AE128" i="4"/>
  <c r="AE129" i="4"/>
  <c r="AG129" i="4" s="1"/>
  <c r="AE130" i="4"/>
  <c r="AG130" i="4" s="1"/>
  <c r="AE131" i="4"/>
  <c r="AE132" i="4"/>
  <c r="AE133" i="4"/>
  <c r="AE134" i="4"/>
  <c r="AG134" i="4" s="1"/>
  <c r="AE135" i="4"/>
  <c r="AG135" i="4" s="1"/>
  <c r="AE136" i="4"/>
  <c r="AG136" i="4" s="1"/>
  <c r="AE137" i="4"/>
  <c r="AE138" i="4"/>
  <c r="AE139" i="4"/>
  <c r="AE140" i="4"/>
  <c r="AE141" i="4"/>
  <c r="AE142" i="4"/>
  <c r="AE143" i="4"/>
  <c r="AG143" i="4" s="1"/>
  <c r="AE144" i="4"/>
  <c r="AE145" i="4"/>
  <c r="AG145" i="4" s="1"/>
  <c r="AE146" i="4"/>
  <c r="AG146" i="4" s="1"/>
  <c r="AE147" i="4"/>
  <c r="AE148" i="4"/>
  <c r="AE149" i="4"/>
  <c r="AE150" i="4"/>
  <c r="AG150" i="4" s="1"/>
  <c r="AE151" i="4"/>
  <c r="AG151" i="4" s="1"/>
  <c r="AE152" i="4"/>
  <c r="AG152" i="4" s="1"/>
  <c r="AE153" i="4"/>
  <c r="AE154" i="4"/>
  <c r="AE155" i="4"/>
  <c r="AE156" i="4"/>
  <c r="AE157" i="4"/>
  <c r="AE158" i="4"/>
  <c r="AE159" i="4"/>
  <c r="AG159" i="4" s="1"/>
  <c r="AE160" i="4"/>
  <c r="AE161" i="4"/>
  <c r="AG161" i="4" s="1"/>
  <c r="AE162" i="4"/>
  <c r="AG162" i="4" s="1"/>
  <c r="AE163" i="4"/>
  <c r="AE164" i="4"/>
  <c r="AE165" i="4"/>
  <c r="AE166" i="4"/>
  <c r="AG166" i="4" s="1"/>
  <c r="AE167" i="4"/>
  <c r="AG167" i="4" s="1"/>
  <c r="AE168" i="4"/>
  <c r="AG168" i="4" s="1"/>
  <c r="AE169" i="4"/>
  <c r="AE170" i="4"/>
  <c r="AE171" i="4"/>
  <c r="AE172" i="4"/>
  <c r="AE173" i="4"/>
  <c r="AE174" i="4"/>
  <c r="AE175" i="4"/>
  <c r="AG175" i="4" s="1"/>
  <c r="AE176" i="4"/>
  <c r="AE177" i="4"/>
  <c r="AG177" i="4" s="1"/>
  <c r="AE178" i="4"/>
  <c r="AG178" i="4" s="1"/>
  <c r="AE179" i="4"/>
  <c r="AE180" i="4"/>
  <c r="AE181" i="4"/>
  <c r="AE182" i="4"/>
  <c r="AG182" i="4" s="1"/>
  <c r="AE183" i="4"/>
  <c r="AG183" i="4" s="1"/>
  <c r="AE184" i="4"/>
  <c r="AG184" i="4" s="1"/>
  <c r="AE185" i="4"/>
  <c r="AE186" i="4"/>
  <c r="AE187" i="4"/>
  <c r="AE188" i="4"/>
  <c r="AE189" i="4"/>
  <c r="AE190" i="4"/>
  <c r="AE191" i="4"/>
  <c r="AG191" i="4" s="1"/>
  <c r="AE192" i="4"/>
  <c r="AE193" i="4"/>
  <c r="AG193" i="4" s="1"/>
  <c r="AE194" i="4"/>
  <c r="AG194" i="4" s="1"/>
  <c r="AE195" i="4"/>
  <c r="AE196" i="4"/>
  <c r="AE197" i="4"/>
  <c r="AE198" i="4"/>
  <c r="AG198" i="4" s="1"/>
  <c r="AE199" i="4"/>
  <c r="AG199" i="4" s="1"/>
  <c r="AE200" i="4"/>
  <c r="AG200" i="4" s="1"/>
  <c r="AE201" i="4"/>
  <c r="AE202" i="4"/>
  <c r="AE203" i="4"/>
  <c r="AE204" i="4"/>
  <c r="AE205" i="4"/>
  <c r="AE206" i="4"/>
  <c r="AE207" i="4"/>
  <c r="AG207" i="4" s="1"/>
  <c r="AE208" i="4"/>
  <c r="AE209" i="4"/>
  <c r="AG209" i="4" s="1"/>
  <c r="AE210" i="4"/>
  <c r="AG210" i="4" s="1"/>
  <c r="AE211" i="4"/>
  <c r="AE212" i="4"/>
  <c r="AE213" i="4"/>
  <c r="AE214" i="4"/>
  <c r="AG214" i="4" s="1"/>
  <c r="AE215" i="4"/>
  <c r="AG215" i="4" s="1"/>
  <c r="AE216" i="4"/>
  <c r="AG216" i="4" s="1"/>
  <c r="AE217" i="4"/>
  <c r="AE218" i="4"/>
  <c r="AE219" i="4"/>
  <c r="AE220" i="4"/>
  <c r="AE221" i="4"/>
  <c r="AE222" i="4"/>
  <c r="AE223" i="4"/>
  <c r="AG223" i="4" s="1"/>
  <c r="AE224" i="4"/>
  <c r="AE225" i="4"/>
  <c r="AG225" i="4" s="1"/>
  <c r="AE226" i="4"/>
  <c r="AG226" i="4" s="1"/>
  <c r="AE227" i="4"/>
  <c r="AE228" i="4"/>
  <c r="AE229" i="4"/>
  <c r="AE230" i="4"/>
  <c r="AG230" i="4" s="1"/>
  <c r="AE231" i="4"/>
  <c r="AG231" i="4" s="1"/>
  <c r="AE232" i="4"/>
  <c r="AG232" i="4" s="1"/>
  <c r="AE233" i="4"/>
  <c r="AE234" i="4"/>
  <c r="AE235" i="4"/>
  <c r="AE236" i="4"/>
  <c r="AE237" i="4"/>
  <c r="AE238" i="4"/>
  <c r="AE239" i="4"/>
  <c r="AG239" i="4" s="1"/>
  <c r="AE240" i="4"/>
  <c r="AE241" i="4"/>
  <c r="AG241" i="4" s="1"/>
  <c r="AE242" i="4"/>
  <c r="AG242" i="4" s="1"/>
  <c r="AE243" i="4"/>
  <c r="AE244" i="4"/>
  <c r="AE245" i="4"/>
  <c r="AE246" i="4"/>
  <c r="AG246" i="4" s="1"/>
  <c r="AE247" i="4"/>
  <c r="AG247" i="4" s="1"/>
  <c r="AE248" i="4"/>
  <c r="AG248" i="4" s="1"/>
  <c r="AE249" i="4"/>
  <c r="AE250" i="4"/>
  <c r="AE251" i="4"/>
  <c r="AE252" i="4"/>
  <c r="AE253" i="4"/>
  <c r="AE254" i="4"/>
  <c r="AE255" i="4"/>
  <c r="AG255" i="4" s="1"/>
  <c r="AE256" i="4"/>
  <c r="AE257" i="4"/>
  <c r="AG257" i="4" s="1"/>
  <c r="AE258" i="4"/>
  <c r="AG258" i="4" s="1"/>
  <c r="AE259" i="4"/>
  <c r="AE260" i="4"/>
  <c r="AE261" i="4"/>
  <c r="AE262" i="4"/>
  <c r="AG262" i="4" s="1"/>
  <c r="AE263" i="4"/>
  <c r="AG263" i="4" s="1"/>
  <c r="AE264" i="4"/>
  <c r="AG264" i="4" s="1"/>
  <c r="AE265" i="4"/>
  <c r="AE266" i="4"/>
  <c r="AE267" i="4"/>
  <c r="AE268" i="4"/>
  <c r="AE269" i="4"/>
  <c r="AE270" i="4"/>
  <c r="AE271" i="4"/>
  <c r="AG271" i="4" s="1"/>
  <c r="AE272" i="4"/>
  <c r="AE273" i="4"/>
  <c r="AG273" i="4" s="1"/>
  <c r="AE274" i="4"/>
  <c r="AG274" i="4" s="1"/>
  <c r="AE275" i="4"/>
  <c r="AE276" i="4"/>
  <c r="AE277" i="4"/>
  <c r="AE278" i="4"/>
  <c r="AG278" i="4" s="1"/>
  <c r="AE279" i="4"/>
  <c r="AG279" i="4" s="1"/>
  <c r="AE280" i="4"/>
  <c r="AG280" i="4" s="1"/>
  <c r="AE281" i="4"/>
  <c r="AE282" i="4"/>
  <c r="AE283" i="4"/>
  <c r="AE284" i="4"/>
  <c r="AE285" i="4"/>
  <c r="AE286" i="4"/>
  <c r="AE287" i="4"/>
  <c r="AG287" i="4" s="1"/>
  <c r="AE288" i="4"/>
  <c r="AE289" i="4"/>
  <c r="AG289" i="4" s="1"/>
  <c r="AE290" i="4"/>
  <c r="AG290" i="4" s="1"/>
  <c r="AE291" i="4"/>
  <c r="AE292" i="4"/>
  <c r="AE293" i="4"/>
  <c r="AE294" i="4"/>
  <c r="AG294" i="4" s="1"/>
  <c r="AE295" i="4"/>
  <c r="AG295" i="4" s="1"/>
  <c r="AE296" i="4"/>
  <c r="AG296" i="4" s="1"/>
  <c r="AE297" i="4"/>
  <c r="AE298" i="4"/>
  <c r="AE299" i="4"/>
  <c r="AE300" i="4"/>
  <c r="AE301" i="4"/>
  <c r="AE302" i="4"/>
  <c r="AE303" i="4"/>
  <c r="AG303" i="4" s="1"/>
  <c r="AE304" i="4"/>
  <c r="AE305" i="4"/>
  <c r="AG305" i="4" s="1"/>
  <c r="AE306" i="4"/>
  <c r="AG306" i="4" s="1"/>
  <c r="AE307" i="4"/>
  <c r="AE308" i="4"/>
  <c r="AE309" i="4"/>
  <c r="AE310" i="4"/>
  <c r="AG310" i="4" s="1"/>
  <c r="AE311" i="4"/>
  <c r="AG311" i="4" s="1"/>
  <c r="AE312" i="4"/>
  <c r="AG312" i="4" s="1"/>
  <c r="AE313" i="4"/>
  <c r="AE314" i="4"/>
  <c r="AE315" i="4"/>
  <c r="AE316" i="4"/>
  <c r="AE317" i="4"/>
  <c r="AE318" i="4"/>
  <c r="AE319" i="4"/>
  <c r="AG319" i="4" s="1"/>
  <c r="AE320" i="4"/>
  <c r="AE321" i="4"/>
  <c r="AG321" i="4" s="1"/>
  <c r="AE322" i="4"/>
  <c r="AG322" i="4" s="1"/>
  <c r="AE323" i="4"/>
  <c r="AE324" i="4"/>
  <c r="AE325" i="4"/>
  <c r="AE326" i="4"/>
  <c r="AG326" i="4" s="1"/>
  <c r="AE327" i="4"/>
  <c r="AG327" i="4" s="1"/>
  <c r="AE328" i="4"/>
  <c r="AG328" i="4" s="1"/>
  <c r="AE329" i="4"/>
  <c r="AE330" i="4"/>
  <c r="AE331" i="4"/>
  <c r="AE332" i="4"/>
  <c r="AE333" i="4"/>
  <c r="AE334" i="4"/>
  <c r="AE335" i="4"/>
  <c r="AG335" i="4" s="1"/>
  <c r="AE336" i="4"/>
  <c r="AE337" i="4"/>
  <c r="AG337" i="4" s="1"/>
  <c r="AE338" i="4"/>
  <c r="AG338" i="4" s="1"/>
  <c r="AE339" i="4"/>
  <c r="AE340" i="4"/>
  <c r="AE341" i="4"/>
  <c r="AE342" i="4"/>
  <c r="AG342" i="4" s="1"/>
  <c r="AE343" i="4"/>
  <c r="AG343" i="4" s="1"/>
  <c r="AE344" i="4"/>
  <c r="AG344" i="4" s="1"/>
  <c r="AE345" i="4"/>
  <c r="AE346" i="4"/>
  <c r="AE347" i="4"/>
  <c r="AE348" i="4"/>
  <c r="AE349" i="4"/>
  <c r="AE350" i="4"/>
  <c r="AE351" i="4"/>
  <c r="AG351" i="4" s="1"/>
  <c r="AE352" i="4"/>
  <c r="AE353" i="4"/>
  <c r="AG353" i="4" s="1"/>
  <c r="AE354" i="4"/>
  <c r="AG354" i="4" s="1"/>
  <c r="AE355" i="4"/>
  <c r="AE356" i="4"/>
  <c r="AE357" i="4"/>
  <c r="AE358" i="4"/>
  <c r="AG358" i="4" s="1"/>
  <c r="AE359" i="4"/>
  <c r="AG359" i="4" s="1"/>
  <c r="AE360" i="4"/>
  <c r="AG360" i="4" s="1"/>
  <c r="AE361" i="4"/>
  <c r="AE362" i="4"/>
  <c r="AE363" i="4"/>
  <c r="AE364" i="4"/>
  <c r="AE365" i="4"/>
  <c r="AE366" i="4"/>
  <c r="AE367" i="4"/>
  <c r="AG367" i="4" s="1"/>
  <c r="AE368" i="4"/>
  <c r="AE369" i="4"/>
  <c r="AE370" i="4"/>
  <c r="AG370" i="4" s="1"/>
  <c r="AE371" i="4"/>
  <c r="AE372" i="4"/>
  <c r="AE373" i="4"/>
  <c r="AE374" i="4"/>
  <c r="AG374" i="4" s="1"/>
  <c r="AE375" i="4"/>
  <c r="AG375" i="4" s="1"/>
  <c r="AE376" i="4"/>
  <c r="AG376" i="4" s="1"/>
  <c r="AE377" i="4"/>
  <c r="AE378" i="4"/>
  <c r="AE379" i="4"/>
  <c r="AE380" i="4"/>
  <c r="AE381" i="4"/>
  <c r="AE382" i="4"/>
  <c r="AE383" i="4"/>
  <c r="AG383" i="4" s="1"/>
  <c r="AE384" i="4"/>
  <c r="AE385" i="4"/>
  <c r="AG385" i="4" s="1"/>
  <c r="AE386" i="4"/>
  <c r="AG386" i="4" s="1"/>
  <c r="AE387" i="4"/>
  <c r="AE388" i="4"/>
  <c r="AE389" i="4"/>
  <c r="AE390" i="4"/>
  <c r="AG390" i="4" s="1"/>
  <c r="AE391" i="4"/>
  <c r="AG391" i="4" s="1"/>
  <c r="AE392" i="4"/>
  <c r="AG392" i="4" s="1"/>
  <c r="AE393" i="4"/>
  <c r="AE394" i="4"/>
  <c r="AE395" i="4"/>
  <c r="AE396" i="4"/>
  <c r="AE397" i="4"/>
  <c r="AE398" i="4"/>
  <c r="AE399" i="4"/>
  <c r="AG399" i="4" s="1"/>
  <c r="AE400" i="4"/>
  <c r="AE401" i="4"/>
  <c r="AG401" i="4" s="1"/>
  <c r="AE402" i="4"/>
  <c r="AG402" i="4" s="1"/>
  <c r="AE403" i="4"/>
  <c r="AE404" i="4"/>
  <c r="AE405" i="4"/>
  <c r="AE406" i="4"/>
  <c r="AG406" i="4" s="1"/>
  <c r="AE407" i="4"/>
  <c r="AG407" i="4" s="1"/>
  <c r="AE408" i="4"/>
  <c r="AG408" i="4" s="1"/>
  <c r="AE409" i="4"/>
  <c r="AE410" i="4"/>
  <c r="AE411" i="4"/>
  <c r="AE412" i="4"/>
  <c r="AE413" i="4"/>
  <c r="AE414" i="4"/>
  <c r="AE415" i="4"/>
  <c r="AG415" i="4" s="1"/>
  <c r="AE416" i="4"/>
  <c r="AE417" i="4"/>
  <c r="AG417" i="4" s="1"/>
  <c r="AE418" i="4"/>
  <c r="AG418" i="4" s="1"/>
  <c r="AE419" i="4"/>
  <c r="AE420" i="4"/>
  <c r="AE421" i="4"/>
  <c r="AE422" i="4"/>
  <c r="AG422" i="4" s="1"/>
  <c r="AE423" i="4"/>
  <c r="AG423" i="4" s="1"/>
  <c r="AE424" i="4"/>
  <c r="AG424" i="4" s="1"/>
  <c r="AE425" i="4"/>
  <c r="AE426" i="4"/>
  <c r="AE427" i="4"/>
  <c r="AE428" i="4"/>
  <c r="AE429" i="4"/>
  <c r="AE430" i="4"/>
  <c r="AE431" i="4"/>
  <c r="AG431" i="4" s="1"/>
  <c r="AE432" i="4"/>
  <c r="AE433" i="4"/>
  <c r="AG433" i="4" s="1"/>
  <c r="AE434" i="4"/>
  <c r="AG434" i="4" s="1"/>
  <c r="AE435" i="4"/>
  <c r="AE436" i="4"/>
  <c r="AE437" i="4"/>
  <c r="AE438" i="4"/>
  <c r="AG438" i="4" s="1"/>
  <c r="AE439" i="4"/>
  <c r="AG439" i="4" s="1"/>
  <c r="AE440" i="4"/>
  <c r="AG440" i="4" s="1"/>
  <c r="AE441" i="4"/>
  <c r="AE442" i="4"/>
  <c r="AE443" i="4"/>
  <c r="AE444" i="4"/>
  <c r="AE445" i="4"/>
  <c r="AE446" i="4"/>
  <c r="AE447" i="4"/>
  <c r="AG447" i="4" s="1"/>
  <c r="AE448" i="4"/>
  <c r="AE449" i="4"/>
  <c r="AG449" i="4" s="1"/>
  <c r="AE450" i="4"/>
  <c r="AG450" i="4" s="1"/>
  <c r="AE451" i="4"/>
  <c r="AE452" i="4"/>
  <c r="AE453" i="4"/>
  <c r="AE454" i="4"/>
  <c r="AG454" i="4" s="1"/>
  <c r="AE455" i="4"/>
  <c r="AG455" i="4" s="1"/>
  <c r="AE456" i="4"/>
  <c r="AG456" i="4" s="1"/>
  <c r="AE457" i="4"/>
  <c r="AE458" i="4"/>
  <c r="AE459" i="4"/>
  <c r="AE460" i="4"/>
  <c r="AE461" i="4"/>
  <c r="AE462" i="4"/>
  <c r="AE463" i="4"/>
  <c r="AG463" i="4" s="1"/>
  <c r="AE464" i="4"/>
  <c r="AE465" i="4"/>
  <c r="AG465" i="4" s="1"/>
  <c r="AE466" i="4"/>
  <c r="AG466" i="4" s="1"/>
  <c r="AE467" i="4"/>
  <c r="AE468" i="4"/>
  <c r="AE469" i="4"/>
  <c r="AE470" i="4"/>
  <c r="AG470" i="4" s="1"/>
  <c r="AE471" i="4"/>
  <c r="AG471" i="4" s="1"/>
  <c r="AE472" i="4"/>
  <c r="AG472" i="4" s="1"/>
  <c r="AE473" i="4"/>
  <c r="AE474" i="4"/>
  <c r="AE475" i="4"/>
  <c r="AE476" i="4"/>
  <c r="AE477" i="4"/>
  <c r="AE478" i="4"/>
  <c r="AE479" i="4"/>
  <c r="AG479" i="4" s="1"/>
  <c r="AE480" i="4"/>
  <c r="AE481" i="4"/>
  <c r="AG481" i="4" s="1"/>
  <c r="AE482" i="4"/>
  <c r="AG482" i="4" s="1"/>
  <c r="AE483" i="4"/>
  <c r="AE484" i="4"/>
  <c r="AE485" i="4"/>
  <c r="AE486" i="4"/>
  <c r="AG486" i="4" s="1"/>
  <c r="AE487" i="4"/>
  <c r="AG487" i="4" s="1"/>
  <c r="AE488" i="4"/>
  <c r="AG488" i="4" s="1"/>
  <c r="AE489" i="4"/>
  <c r="AE490" i="4"/>
  <c r="AE491" i="4"/>
  <c r="AE492" i="4"/>
  <c r="AE493" i="4"/>
  <c r="AE494" i="4"/>
  <c r="AE495" i="4"/>
  <c r="AG495" i="4" s="1"/>
  <c r="AE496" i="4"/>
  <c r="AE497" i="4"/>
  <c r="AG497" i="4" s="1"/>
  <c r="AE498" i="4"/>
  <c r="AG498" i="4" s="1"/>
  <c r="AE499" i="4"/>
  <c r="AE500" i="4"/>
  <c r="AE501" i="4"/>
  <c r="AE502" i="4"/>
  <c r="AG502" i="4" s="1"/>
  <c r="AE503" i="4"/>
  <c r="AG503" i="4" s="1"/>
  <c r="AE504" i="4"/>
  <c r="AG504" i="4" s="1"/>
  <c r="AE505" i="4"/>
  <c r="AE506" i="4"/>
  <c r="AE507" i="4"/>
  <c r="AE508" i="4"/>
  <c r="AE509" i="4"/>
  <c r="AE510" i="4"/>
  <c r="AE511" i="4"/>
  <c r="AG511" i="4" s="1"/>
  <c r="AE512" i="4"/>
  <c r="AE513" i="4"/>
  <c r="AG513" i="4" s="1"/>
  <c r="AE514" i="4"/>
  <c r="AG514" i="4" s="1"/>
  <c r="AE515" i="4"/>
  <c r="AE516" i="4"/>
  <c r="AE517" i="4"/>
  <c r="AE518" i="4"/>
  <c r="AG518" i="4" s="1"/>
  <c r="AE519" i="4"/>
  <c r="AG519" i="4" s="1"/>
  <c r="AE520" i="4"/>
  <c r="AG520" i="4" s="1"/>
  <c r="AE521" i="4"/>
  <c r="AE522" i="4"/>
  <c r="AE523" i="4"/>
  <c r="AE524" i="4"/>
  <c r="AE525" i="4"/>
  <c r="AE526" i="4"/>
  <c r="AE527" i="4"/>
  <c r="AG527" i="4" s="1"/>
  <c r="AE528" i="4"/>
  <c r="AE529" i="4"/>
  <c r="AG529" i="4" s="1"/>
  <c r="AE530" i="4"/>
  <c r="AG530" i="4" s="1"/>
  <c r="AE531" i="4"/>
  <c r="AE532" i="4"/>
  <c r="AE533" i="4"/>
  <c r="AE534" i="4"/>
  <c r="AG534" i="4" s="1"/>
  <c r="AE535" i="4"/>
  <c r="AG535" i="4" s="1"/>
  <c r="AE536" i="4"/>
  <c r="AG536" i="4" s="1"/>
  <c r="AE537" i="4"/>
  <c r="AE538" i="4"/>
  <c r="AE539" i="4"/>
  <c r="AE540" i="4"/>
  <c r="AE541" i="4"/>
  <c r="AE542" i="4"/>
  <c r="AE543" i="4"/>
  <c r="AG543" i="4" s="1"/>
  <c r="AE544" i="4"/>
  <c r="AE545" i="4"/>
  <c r="AG545" i="4" s="1"/>
  <c r="AE546" i="4"/>
  <c r="AG546" i="4" s="1"/>
  <c r="AE547" i="4"/>
  <c r="AE548" i="4"/>
  <c r="AE549" i="4"/>
  <c r="AE550" i="4"/>
  <c r="AG550" i="4" s="1"/>
  <c r="AE551" i="4"/>
  <c r="AG551" i="4" s="1"/>
  <c r="AE552" i="4"/>
  <c r="AG552" i="4" s="1"/>
  <c r="AE553" i="4"/>
  <c r="AE554" i="4"/>
  <c r="AE555" i="4"/>
  <c r="AE556" i="4"/>
  <c r="AE557" i="4"/>
  <c r="AE558" i="4"/>
  <c r="AE559" i="4"/>
  <c r="AG559" i="4" s="1"/>
  <c r="AE560" i="4"/>
  <c r="AE561" i="4"/>
  <c r="AG561" i="4" s="1"/>
  <c r="AE562" i="4"/>
  <c r="AG562" i="4" s="1"/>
  <c r="AE563" i="4"/>
  <c r="AE564" i="4"/>
  <c r="AE565" i="4"/>
  <c r="AE566" i="4"/>
  <c r="AG566" i="4" s="1"/>
  <c r="AE567" i="4"/>
  <c r="AG567" i="4" s="1"/>
  <c r="AE568" i="4"/>
  <c r="AG568" i="4" s="1"/>
  <c r="AE569" i="4"/>
  <c r="AE570" i="4"/>
  <c r="AE571" i="4"/>
  <c r="AE572" i="4"/>
  <c r="AE573" i="4"/>
  <c r="AE574" i="4"/>
  <c r="AE575" i="4"/>
  <c r="AG575" i="4" s="1"/>
  <c r="AE576" i="4"/>
  <c r="AE577" i="4"/>
  <c r="AG577" i="4" s="1"/>
  <c r="AE578" i="4"/>
  <c r="AG578" i="4" s="1"/>
  <c r="AE579" i="4"/>
  <c r="AE580" i="4"/>
  <c r="AE581" i="4"/>
  <c r="AE582" i="4"/>
  <c r="AG582" i="4" s="1"/>
  <c r="AE583" i="4"/>
  <c r="AG583" i="4" s="1"/>
  <c r="AE584" i="4"/>
  <c r="AG584" i="4" s="1"/>
  <c r="AE585" i="4"/>
  <c r="AE586" i="4"/>
  <c r="AE587" i="4"/>
  <c r="AE588" i="4"/>
  <c r="AE589" i="4"/>
  <c r="AE590" i="4"/>
  <c r="AE591" i="4"/>
  <c r="AG591" i="4" s="1"/>
  <c r="AE592" i="4"/>
  <c r="AE593" i="4"/>
  <c r="AG593" i="4" s="1"/>
  <c r="AE594" i="4"/>
  <c r="AG594" i="4" s="1"/>
  <c r="AE595" i="4"/>
  <c r="AE596" i="4"/>
  <c r="AE597" i="4"/>
  <c r="AE598" i="4"/>
  <c r="AG598" i="4" s="1"/>
  <c r="AE599" i="4"/>
  <c r="AG599" i="4" s="1"/>
  <c r="AE600" i="4"/>
  <c r="AG600" i="4" s="1"/>
  <c r="AE601" i="4"/>
  <c r="AE602" i="4"/>
  <c r="AE603" i="4"/>
  <c r="AE604" i="4"/>
  <c r="AE605" i="4"/>
  <c r="AE606" i="4"/>
  <c r="AE607" i="4"/>
  <c r="AG607" i="4" s="1"/>
  <c r="AE608" i="4"/>
  <c r="AE609" i="4"/>
  <c r="AG609" i="4" s="1"/>
  <c r="AE610" i="4"/>
  <c r="AG610" i="4" s="1"/>
  <c r="AE611" i="4"/>
  <c r="AE612" i="4"/>
  <c r="AE613" i="4"/>
  <c r="AE614" i="4"/>
  <c r="AG614" i="4" s="1"/>
  <c r="AE615" i="4"/>
  <c r="AG615" i="4" s="1"/>
  <c r="AE616" i="4"/>
  <c r="AG616" i="4" s="1"/>
  <c r="AE617" i="4"/>
  <c r="AE618" i="4"/>
  <c r="AE619" i="4"/>
  <c r="AE620" i="4"/>
  <c r="AE621" i="4"/>
  <c r="AE622" i="4"/>
  <c r="AE623" i="4"/>
  <c r="AG623" i="4" s="1"/>
  <c r="AE624" i="4"/>
  <c r="AE625" i="4"/>
  <c r="AE626" i="4"/>
  <c r="AG626" i="4" s="1"/>
  <c r="AE627" i="4"/>
  <c r="AE628" i="4"/>
  <c r="AE629" i="4"/>
  <c r="AE630" i="4"/>
  <c r="AG630" i="4" s="1"/>
  <c r="AE631" i="4"/>
  <c r="AG631" i="4" s="1"/>
  <c r="AE632" i="4"/>
  <c r="AG632" i="4" s="1"/>
  <c r="AE633" i="4"/>
  <c r="AE634" i="4"/>
  <c r="AE635" i="4"/>
  <c r="AE636" i="4"/>
  <c r="AE637" i="4"/>
  <c r="AE638" i="4"/>
  <c r="AE639" i="4"/>
  <c r="AG639" i="4" s="1"/>
  <c r="AE640" i="4"/>
  <c r="AE641" i="4"/>
  <c r="AG641" i="4" s="1"/>
  <c r="AE642" i="4"/>
  <c r="AG642" i="4" s="1"/>
  <c r="AE643" i="4"/>
  <c r="AE644" i="4"/>
  <c r="AE645" i="4"/>
  <c r="AE646" i="4"/>
  <c r="AG646" i="4" s="1"/>
  <c r="AE647" i="4"/>
  <c r="AG647" i="4" s="1"/>
  <c r="AE648" i="4"/>
  <c r="AG648" i="4" s="1"/>
  <c r="AE649" i="4"/>
  <c r="AE650" i="4"/>
  <c r="AE651" i="4"/>
  <c r="AE652" i="4"/>
  <c r="AE653" i="4"/>
  <c r="AE654" i="4"/>
  <c r="AE655" i="4"/>
  <c r="AG655" i="4" s="1"/>
  <c r="AE656" i="4"/>
  <c r="AE657" i="4"/>
  <c r="AG657" i="4" s="1"/>
  <c r="AE658" i="4"/>
  <c r="AG658" i="4" s="1"/>
  <c r="AE659" i="4"/>
  <c r="AE660" i="4"/>
  <c r="AE661" i="4"/>
  <c r="AE662" i="4"/>
  <c r="AG662" i="4" s="1"/>
  <c r="AE663" i="4"/>
  <c r="AG663" i="4" s="1"/>
  <c r="AE664" i="4"/>
  <c r="AG664" i="4" s="1"/>
  <c r="AE665" i="4"/>
  <c r="AE666" i="4"/>
  <c r="AE667" i="4"/>
  <c r="AE668" i="4"/>
  <c r="AE669" i="4"/>
  <c r="AE670" i="4"/>
  <c r="AE671" i="4"/>
  <c r="AG671" i="4" s="1"/>
  <c r="AE672" i="4"/>
  <c r="AE673" i="4"/>
  <c r="AG673" i="4" s="1"/>
  <c r="AE674" i="4"/>
  <c r="AG674" i="4" s="1"/>
  <c r="AE675" i="4"/>
  <c r="AE676" i="4"/>
  <c r="AE677" i="4"/>
  <c r="AE678" i="4"/>
  <c r="AG678" i="4" s="1"/>
  <c r="AE679" i="4"/>
  <c r="AG679" i="4" s="1"/>
  <c r="AE680" i="4"/>
  <c r="AG680" i="4" s="1"/>
  <c r="AE681" i="4"/>
  <c r="AE682" i="4"/>
  <c r="AE683" i="4"/>
  <c r="AE684" i="4"/>
  <c r="AE685" i="4"/>
  <c r="AE686" i="4"/>
  <c r="AE687" i="4"/>
  <c r="AG687" i="4" s="1"/>
  <c r="AE688" i="4"/>
  <c r="AE689" i="4"/>
  <c r="AG689" i="4" s="1"/>
  <c r="AE690" i="4"/>
  <c r="AG690" i="4" s="1"/>
  <c r="AE691" i="4"/>
  <c r="AE692" i="4"/>
  <c r="AE693" i="4"/>
  <c r="AE694" i="4"/>
  <c r="AG694" i="4" s="1"/>
  <c r="AE695" i="4"/>
  <c r="AG695" i="4" s="1"/>
  <c r="AE696" i="4"/>
  <c r="AG696" i="4" s="1"/>
  <c r="AE697" i="4"/>
  <c r="AE698" i="4"/>
  <c r="AE699" i="4"/>
  <c r="AE700" i="4"/>
  <c r="AE701" i="4"/>
  <c r="AE702" i="4"/>
  <c r="AE703" i="4"/>
  <c r="AG703" i="4" s="1"/>
  <c r="AE704" i="4"/>
  <c r="AE705" i="4"/>
  <c r="AG705" i="4" s="1"/>
  <c r="AE706" i="4"/>
  <c r="AG706" i="4" s="1"/>
  <c r="AE707" i="4"/>
  <c r="AE708" i="4"/>
  <c r="AE709" i="4"/>
  <c r="AE710" i="4"/>
  <c r="AG710" i="4" s="1"/>
  <c r="AE711" i="4"/>
  <c r="AG711" i="4" s="1"/>
  <c r="AE712" i="4"/>
  <c r="AG712" i="4" s="1"/>
  <c r="AE713" i="4"/>
  <c r="AE714" i="4"/>
  <c r="AE715" i="4"/>
  <c r="AE716" i="4"/>
  <c r="AE717" i="4"/>
  <c r="AE718" i="4"/>
  <c r="AE719" i="4"/>
  <c r="AG719" i="4" s="1"/>
  <c r="AE720" i="4"/>
  <c r="AE721" i="4"/>
  <c r="AG721" i="4" s="1"/>
  <c r="AE722" i="4"/>
  <c r="AG722" i="4" s="1"/>
  <c r="AE723" i="4"/>
  <c r="AE724" i="4"/>
  <c r="AE725" i="4"/>
  <c r="AE726" i="4"/>
  <c r="AG726" i="4" s="1"/>
  <c r="AE727" i="4"/>
  <c r="AG727" i="4" s="1"/>
  <c r="AE728" i="4"/>
  <c r="AG728" i="4" s="1"/>
  <c r="AE729" i="4"/>
  <c r="AE730" i="4"/>
  <c r="AE731" i="4"/>
  <c r="AE732" i="4"/>
  <c r="AE733" i="4"/>
  <c r="AE734" i="4"/>
  <c r="AE735" i="4"/>
  <c r="AG735" i="4" s="1"/>
  <c r="AE736" i="4"/>
  <c r="AE737" i="4"/>
  <c r="AG737" i="4" s="1"/>
  <c r="AE738" i="4"/>
  <c r="AG738" i="4" s="1"/>
  <c r="AE739" i="4"/>
  <c r="AE740" i="4"/>
  <c r="AE741" i="4"/>
  <c r="AE742" i="4"/>
  <c r="AG742" i="4" s="1"/>
  <c r="AE743" i="4"/>
  <c r="AG743" i="4" s="1"/>
  <c r="AE744" i="4"/>
  <c r="AG744" i="4" s="1"/>
  <c r="AE745" i="4"/>
  <c r="AE746" i="4"/>
  <c r="AE747" i="4"/>
  <c r="AE748" i="4"/>
  <c r="AE749" i="4"/>
  <c r="AE750" i="4"/>
  <c r="AE751" i="4"/>
  <c r="AG751" i="4" s="1"/>
  <c r="AE752" i="4"/>
  <c r="AE753" i="4"/>
  <c r="AG753" i="4" s="1"/>
  <c r="AE754" i="4"/>
  <c r="AG754" i="4" s="1"/>
  <c r="AE755" i="4"/>
  <c r="AE756" i="4"/>
  <c r="AE757" i="4"/>
  <c r="AE758" i="4"/>
  <c r="AG758" i="4" s="1"/>
  <c r="AE759" i="4"/>
  <c r="AG759" i="4" s="1"/>
  <c r="AE760" i="4"/>
  <c r="AG760" i="4" s="1"/>
  <c r="AE761" i="4"/>
  <c r="AE762" i="4"/>
  <c r="AE763" i="4"/>
  <c r="AE764" i="4"/>
  <c r="AE765" i="4"/>
  <c r="AE766" i="4"/>
  <c r="AE767" i="4"/>
  <c r="AG767" i="4" s="1"/>
  <c r="AE768" i="4"/>
  <c r="AE769" i="4"/>
  <c r="AG769" i="4" s="1"/>
  <c r="AE770" i="4"/>
  <c r="AG770" i="4" s="1"/>
  <c r="AE771" i="4"/>
  <c r="AE772" i="4"/>
  <c r="AE773" i="4"/>
  <c r="AE774" i="4"/>
  <c r="AG774" i="4" s="1"/>
  <c r="AE775" i="4"/>
  <c r="AG775" i="4" s="1"/>
  <c r="AE776" i="4"/>
  <c r="AG776" i="4" s="1"/>
  <c r="AE777" i="4"/>
  <c r="AE778" i="4"/>
  <c r="AE779" i="4"/>
  <c r="AE780" i="4"/>
  <c r="AE781" i="4"/>
  <c r="AE782" i="4"/>
  <c r="AE783" i="4"/>
  <c r="AG783" i="4" s="1"/>
  <c r="AE784" i="4"/>
  <c r="AE785" i="4"/>
  <c r="AG785" i="4" s="1"/>
  <c r="AE786" i="4"/>
  <c r="AG786" i="4" s="1"/>
  <c r="AE787" i="4"/>
  <c r="AE788" i="4"/>
  <c r="AE789" i="4"/>
  <c r="AE790" i="4"/>
  <c r="AG790" i="4" s="1"/>
  <c r="AE791" i="4"/>
  <c r="AG791" i="4" s="1"/>
  <c r="AE792" i="4"/>
  <c r="AG792" i="4" s="1"/>
  <c r="AE793" i="4"/>
  <c r="AE794" i="4"/>
  <c r="AE795" i="4"/>
  <c r="AE796" i="4"/>
  <c r="AE797" i="4"/>
  <c r="AE798" i="4"/>
  <c r="AE799" i="4"/>
  <c r="AG799" i="4" s="1"/>
  <c r="AE800" i="4"/>
  <c r="AE801" i="4"/>
  <c r="AG801" i="4" s="1"/>
  <c r="AE802" i="4"/>
  <c r="AG802" i="4" s="1"/>
  <c r="AE803" i="4"/>
  <c r="AE804" i="4"/>
  <c r="AE805" i="4"/>
  <c r="AE806" i="4"/>
  <c r="AG806" i="4" s="1"/>
  <c r="AE807" i="4"/>
  <c r="AG807" i="4" s="1"/>
  <c r="AE808" i="4"/>
  <c r="AG808" i="4" s="1"/>
  <c r="AE809" i="4"/>
  <c r="AE810" i="4"/>
  <c r="AE811" i="4"/>
  <c r="AE812" i="4"/>
  <c r="AE813" i="4"/>
  <c r="AE814" i="4"/>
  <c r="AE815" i="4"/>
  <c r="AG815" i="4" s="1"/>
  <c r="AE816" i="4"/>
  <c r="AE817" i="4"/>
  <c r="AG817" i="4" s="1"/>
  <c r="AE818" i="4"/>
  <c r="AG818" i="4" s="1"/>
  <c r="AE819" i="4"/>
  <c r="AE820" i="4"/>
  <c r="AE821" i="4"/>
  <c r="AE822" i="4"/>
  <c r="AG822" i="4" s="1"/>
  <c r="AE823" i="4"/>
  <c r="AG823" i="4" s="1"/>
  <c r="AE824" i="4"/>
  <c r="AG824" i="4" s="1"/>
  <c r="AE825" i="4"/>
  <c r="AE826" i="4"/>
  <c r="AE827" i="4"/>
  <c r="AE828" i="4"/>
  <c r="AE829" i="4"/>
  <c r="AE830" i="4"/>
  <c r="AE831" i="4"/>
  <c r="AG831" i="4" s="1"/>
  <c r="AE832" i="4"/>
  <c r="AE833" i="4"/>
  <c r="AG833" i="4" s="1"/>
  <c r="AE834" i="4"/>
  <c r="AG834" i="4" s="1"/>
  <c r="AE835" i="4"/>
  <c r="AE836" i="4"/>
  <c r="AE837" i="4"/>
  <c r="AE838" i="4"/>
  <c r="AG838" i="4" s="1"/>
  <c r="AE839" i="4"/>
  <c r="AG839" i="4" s="1"/>
  <c r="AE840" i="4"/>
  <c r="AG840" i="4" s="1"/>
  <c r="AE841" i="4"/>
  <c r="AE842" i="4"/>
  <c r="AE843" i="4"/>
  <c r="AE844" i="4"/>
  <c r="AE845" i="4"/>
  <c r="AE846" i="4"/>
  <c r="AE847" i="4"/>
  <c r="AG847" i="4" s="1"/>
  <c r="AE848" i="4"/>
  <c r="AE849" i="4"/>
  <c r="AG849" i="4" s="1"/>
  <c r="AE850" i="4"/>
  <c r="AG850" i="4" s="1"/>
  <c r="AE851" i="4"/>
  <c r="AE852" i="4"/>
  <c r="AE853" i="4"/>
  <c r="AE854" i="4"/>
  <c r="AG854" i="4" s="1"/>
  <c r="AE855" i="4"/>
  <c r="AG855" i="4" s="1"/>
  <c r="AE856" i="4"/>
  <c r="AG856" i="4" s="1"/>
  <c r="AE857" i="4"/>
  <c r="AE858" i="4"/>
  <c r="AE859" i="4"/>
  <c r="AE860" i="4"/>
  <c r="AE861" i="4"/>
  <c r="AE862" i="4"/>
  <c r="AE863" i="4"/>
  <c r="AG863" i="4" s="1"/>
  <c r="AE864" i="4"/>
  <c r="AE865" i="4"/>
  <c r="AG865" i="4" s="1"/>
  <c r="AE866" i="4"/>
  <c r="AG866" i="4" s="1"/>
  <c r="AE867" i="4"/>
  <c r="AE868" i="4"/>
  <c r="AE869" i="4"/>
  <c r="AE870" i="4"/>
  <c r="AG870" i="4" s="1"/>
  <c r="AE871" i="4"/>
  <c r="AG871" i="4" s="1"/>
  <c r="AE872" i="4"/>
  <c r="AG872" i="4" s="1"/>
  <c r="AE873" i="4"/>
  <c r="AE874" i="4"/>
  <c r="AE875" i="4"/>
  <c r="AE876" i="4"/>
  <c r="AE877" i="4"/>
  <c r="AE878" i="4"/>
  <c r="AE879" i="4"/>
  <c r="AG879" i="4" s="1"/>
  <c r="AE880" i="4"/>
  <c r="AE881" i="4"/>
  <c r="AE882" i="4"/>
  <c r="AG882" i="4" s="1"/>
  <c r="AE883" i="4"/>
  <c r="AE884" i="4"/>
  <c r="AE885" i="4"/>
  <c r="AE886" i="4"/>
  <c r="AG886" i="4" s="1"/>
  <c r="AE887" i="4"/>
  <c r="AG887" i="4" s="1"/>
  <c r="AE888" i="4"/>
  <c r="AG888" i="4" s="1"/>
  <c r="AE889" i="4"/>
  <c r="AE890" i="4"/>
  <c r="AE891" i="4"/>
  <c r="AE892" i="4"/>
  <c r="AE893" i="4"/>
  <c r="AE894" i="4"/>
  <c r="AE895" i="4"/>
  <c r="AG895" i="4" s="1"/>
  <c r="AE896" i="4"/>
  <c r="AE897" i="4"/>
  <c r="AG897" i="4" s="1"/>
  <c r="AE898" i="4"/>
  <c r="AG898" i="4" s="1"/>
  <c r="AE899" i="4"/>
  <c r="AE900" i="4"/>
  <c r="AE901" i="4"/>
  <c r="AE902" i="4"/>
  <c r="AG902" i="4" s="1"/>
  <c r="AE903" i="4"/>
  <c r="AG903" i="4" s="1"/>
  <c r="AE904" i="4"/>
  <c r="AG904" i="4" s="1"/>
  <c r="AE905" i="4"/>
  <c r="AE906" i="4"/>
  <c r="AE907" i="4"/>
  <c r="AE908" i="4"/>
  <c r="AE909" i="4"/>
  <c r="AE910" i="4"/>
  <c r="AE911" i="4"/>
  <c r="AG911" i="4" s="1"/>
  <c r="AE912" i="4"/>
  <c r="AE913" i="4"/>
  <c r="AG913" i="4" s="1"/>
  <c r="AE914" i="4"/>
  <c r="AG914" i="4" s="1"/>
  <c r="AE915" i="4"/>
  <c r="AE916" i="4"/>
  <c r="AE917" i="4"/>
  <c r="AE918" i="4"/>
  <c r="AG918" i="4" s="1"/>
  <c r="AE919" i="4"/>
  <c r="AG919" i="4" s="1"/>
  <c r="AE920" i="4"/>
  <c r="AG920" i="4" s="1"/>
  <c r="AE921" i="4"/>
  <c r="AE922" i="4"/>
  <c r="AE923" i="4"/>
  <c r="AE924" i="4"/>
  <c r="AE925" i="4"/>
  <c r="AE926" i="4"/>
  <c r="AE927" i="4"/>
  <c r="AG927" i="4" s="1"/>
  <c r="AE928" i="4"/>
  <c r="AE929" i="4"/>
  <c r="AG929" i="4" s="1"/>
  <c r="AE930" i="4"/>
  <c r="AG930" i="4" s="1"/>
  <c r="AE931" i="4"/>
  <c r="AE932" i="4"/>
  <c r="AE933" i="4"/>
  <c r="AE934" i="4"/>
  <c r="AG934" i="4" s="1"/>
  <c r="AE935" i="4"/>
  <c r="AG935" i="4" s="1"/>
  <c r="AE936" i="4"/>
  <c r="AG936" i="4" s="1"/>
  <c r="AE937" i="4"/>
  <c r="AE938" i="4"/>
  <c r="AE939" i="4"/>
  <c r="AE940" i="4"/>
  <c r="AE941" i="4"/>
  <c r="AE942" i="4"/>
  <c r="AE943" i="4"/>
  <c r="AG943" i="4" s="1"/>
  <c r="AE944" i="4"/>
  <c r="AE945" i="4"/>
  <c r="AG945" i="4" s="1"/>
  <c r="AE946" i="4"/>
  <c r="AG946" i="4" s="1"/>
  <c r="AE947" i="4"/>
  <c r="AE948" i="4"/>
  <c r="AE949" i="4"/>
  <c r="AE950" i="4"/>
  <c r="AG950" i="4" s="1"/>
  <c r="AE951" i="4"/>
  <c r="AG951" i="4" s="1"/>
  <c r="AE952" i="4"/>
  <c r="AG952" i="4" s="1"/>
  <c r="AE953" i="4"/>
  <c r="AE954" i="4"/>
  <c r="AE955" i="4"/>
  <c r="AE956" i="4"/>
  <c r="AE957" i="4"/>
  <c r="AE958" i="4"/>
  <c r="AE959" i="4"/>
  <c r="AG959" i="4" s="1"/>
  <c r="AE960" i="4"/>
  <c r="AE961" i="4"/>
  <c r="AG961" i="4" s="1"/>
  <c r="AE962" i="4"/>
  <c r="AG962" i="4" s="1"/>
  <c r="AE963" i="4"/>
  <c r="AE964" i="4"/>
  <c r="AE965" i="4"/>
  <c r="AE966" i="4"/>
  <c r="AG966" i="4" s="1"/>
  <c r="AE967" i="4"/>
  <c r="AG967" i="4" s="1"/>
  <c r="AE968" i="4"/>
  <c r="AG968" i="4" s="1"/>
  <c r="AE969" i="4"/>
  <c r="AE970" i="4"/>
  <c r="AE971" i="4"/>
  <c r="AE972" i="4"/>
  <c r="AE973" i="4"/>
  <c r="AE974" i="4"/>
  <c r="AE975" i="4"/>
  <c r="AG975" i="4" s="1"/>
  <c r="AE976" i="4"/>
  <c r="AE977" i="4"/>
  <c r="AG977" i="4" s="1"/>
  <c r="AE978" i="4"/>
  <c r="AG978" i="4" s="1"/>
  <c r="AE979" i="4"/>
  <c r="AE980" i="4"/>
  <c r="AE981" i="4"/>
  <c r="AE982" i="4"/>
  <c r="AG982" i="4" s="1"/>
  <c r="AE983" i="4"/>
  <c r="AG983" i="4" s="1"/>
  <c r="AE984" i="4"/>
  <c r="AG984" i="4" s="1"/>
  <c r="AE985" i="4"/>
  <c r="AE986" i="4"/>
  <c r="AE987" i="4"/>
  <c r="AE988" i="4"/>
  <c r="AE989" i="4"/>
  <c r="AE990" i="4"/>
  <c r="AE991" i="4"/>
  <c r="AG991" i="4" s="1"/>
  <c r="AE992" i="4"/>
  <c r="AE993" i="4"/>
  <c r="AG993" i="4" s="1"/>
  <c r="AE994" i="4"/>
  <c r="AG994" i="4" s="1"/>
  <c r="AE995" i="4"/>
  <c r="AE996" i="4"/>
  <c r="AE997" i="4"/>
  <c r="AE998" i="4"/>
  <c r="AG998" i="4" s="1"/>
  <c r="AE999" i="4"/>
  <c r="AG999" i="4" s="1"/>
  <c r="AE1000" i="4"/>
  <c r="AG1000" i="4" s="1"/>
  <c r="AE1001" i="4"/>
  <c r="AE1002" i="4"/>
  <c r="AE1003" i="4"/>
  <c r="AE1004" i="4"/>
  <c r="AE1005" i="4"/>
  <c r="AE1006" i="4"/>
  <c r="AE1007" i="4"/>
  <c r="AG1007" i="4" s="1"/>
  <c r="AE1008" i="4"/>
  <c r="AE1009" i="4"/>
  <c r="AG1009" i="4" s="1"/>
  <c r="AE1010" i="4"/>
  <c r="AG1010" i="4" s="1"/>
  <c r="AE1011" i="4"/>
  <c r="AE1012" i="4"/>
  <c r="AE1013" i="4"/>
  <c r="AE1014" i="4"/>
  <c r="AG1014" i="4" s="1"/>
  <c r="AE1015" i="4"/>
  <c r="AG1015" i="4" s="1"/>
  <c r="AE1016" i="4"/>
  <c r="AG1016" i="4" s="1"/>
  <c r="AE1017" i="4"/>
  <c r="AE1018" i="4"/>
  <c r="AE1019" i="4"/>
  <c r="AE1020" i="4"/>
  <c r="AE1021" i="4"/>
  <c r="AE1022" i="4"/>
  <c r="AE1023" i="4"/>
  <c r="AG1023" i="4" s="1"/>
  <c r="AE1024" i="4"/>
  <c r="AE1025" i="4"/>
  <c r="AG1025" i="4" s="1"/>
  <c r="AE1026" i="4"/>
  <c r="AG1026" i="4" s="1"/>
  <c r="AE1027" i="4"/>
  <c r="AE1028" i="4"/>
  <c r="AE1029" i="4"/>
  <c r="AE1030" i="4"/>
  <c r="AG1030" i="4" s="1"/>
  <c r="AE1031" i="4"/>
  <c r="AG1031" i="4" s="1"/>
  <c r="AE1032" i="4"/>
  <c r="AG1032" i="4" s="1"/>
  <c r="AE1033" i="4"/>
  <c r="AE1034" i="4"/>
  <c r="AE1035" i="4"/>
  <c r="AE1036" i="4"/>
  <c r="AE1037" i="4"/>
  <c r="AE1038" i="4"/>
  <c r="AE1039" i="4"/>
  <c r="AG1039" i="4" s="1"/>
  <c r="AE1040" i="4"/>
  <c r="AE1041" i="4"/>
  <c r="AG1041" i="4" s="1"/>
  <c r="AE1042" i="4"/>
  <c r="AG1042" i="4" s="1"/>
  <c r="AE1043" i="4"/>
  <c r="AE1044" i="4"/>
  <c r="AE1045" i="4"/>
  <c r="AE1046" i="4"/>
  <c r="AG1046" i="4" s="1"/>
  <c r="AE1047" i="4"/>
  <c r="AG1047" i="4" s="1"/>
  <c r="AE1048" i="4"/>
  <c r="AG1048" i="4" s="1"/>
  <c r="AE1049" i="4"/>
  <c r="AE1050" i="4"/>
  <c r="AE1051" i="4"/>
  <c r="AE1052" i="4"/>
  <c r="AE1053" i="4"/>
  <c r="AE1054" i="4"/>
  <c r="AE1055" i="4"/>
  <c r="AG1055" i="4" s="1"/>
  <c r="AE1056" i="4"/>
  <c r="AE1057" i="4"/>
  <c r="AG1057" i="4" s="1"/>
  <c r="AE1058" i="4"/>
  <c r="AG1058" i="4" s="1"/>
  <c r="AE1059" i="4"/>
  <c r="AE1060" i="4"/>
  <c r="AE1061" i="4"/>
  <c r="AE1062" i="4"/>
  <c r="AG1062" i="4" s="1"/>
  <c r="AE1063" i="4"/>
  <c r="AG1063" i="4" s="1"/>
  <c r="AE1064" i="4"/>
  <c r="AG1064" i="4" s="1"/>
  <c r="AE1065" i="4"/>
  <c r="AE1066" i="4"/>
  <c r="AE1067" i="4"/>
  <c r="AE1068" i="4"/>
  <c r="AE1069" i="4"/>
  <c r="AE1070" i="4"/>
  <c r="AE1071" i="4"/>
  <c r="AG1071" i="4" s="1"/>
  <c r="AE1072" i="4"/>
  <c r="AE1073" i="4"/>
  <c r="AG1073" i="4" s="1"/>
  <c r="AE1074" i="4"/>
  <c r="AG1074" i="4" s="1"/>
  <c r="AE1075" i="4"/>
  <c r="AE1076" i="4"/>
  <c r="AE1077" i="4"/>
  <c r="AE1078" i="4"/>
  <c r="AG1078" i="4" s="1"/>
  <c r="AE1079" i="4"/>
  <c r="AG1079" i="4" s="1"/>
  <c r="AE1080" i="4"/>
  <c r="AG1080" i="4" s="1"/>
  <c r="AE1081" i="4"/>
  <c r="AE1082" i="4"/>
  <c r="AE1083" i="4"/>
  <c r="AE1084" i="4"/>
  <c r="AE1085" i="4"/>
  <c r="AE1086" i="4"/>
  <c r="AE1087" i="4"/>
  <c r="AG1087" i="4" s="1"/>
  <c r="AE1088" i="4"/>
  <c r="AE1089" i="4"/>
  <c r="AG1089" i="4" s="1"/>
  <c r="AE1090" i="4"/>
  <c r="AG1090" i="4" s="1"/>
  <c r="AE1091" i="4"/>
  <c r="AE1092" i="4"/>
  <c r="AE1093" i="4"/>
  <c r="AE1094" i="4"/>
  <c r="AG1094" i="4" s="1"/>
  <c r="AE1095" i="4"/>
  <c r="AG1095" i="4" s="1"/>
  <c r="AE1096" i="4"/>
  <c r="AG1096" i="4" s="1"/>
  <c r="AE1097" i="4"/>
  <c r="AE1098" i="4"/>
  <c r="AE1099" i="4"/>
  <c r="AE1100" i="4"/>
  <c r="AE1101" i="4"/>
  <c r="AE1102" i="4"/>
  <c r="AE1103" i="4"/>
  <c r="AG1103" i="4" s="1"/>
  <c r="AE1104" i="4"/>
  <c r="AE1105" i="4"/>
  <c r="AG1105" i="4" s="1"/>
  <c r="AE1106" i="4"/>
  <c r="AG1106" i="4" s="1"/>
  <c r="AE1107" i="4"/>
  <c r="AE1108" i="4"/>
  <c r="AE1109" i="4"/>
  <c r="AE1110" i="4"/>
  <c r="AG1110" i="4" s="1"/>
  <c r="AE1111" i="4"/>
  <c r="AG1111" i="4" s="1"/>
  <c r="AE1112" i="4"/>
  <c r="AG1112" i="4" s="1"/>
  <c r="AE1113" i="4"/>
  <c r="AE1114" i="4"/>
  <c r="AE1115" i="4"/>
  <c r="AE1116" i="4"/>
  <c r="AE1117" i="4"/>
  <c r="AE1118" i="4"/>
  <c r="AE1119" i="4"/>
  <c r="AG1119" i="4" s="1"/>
  <c r="AE1120" i="4"/>
  <c r="AE1121" i="4"/>
  <c r="AG1121" i="4" s="1"/>
  <c r="AE1122" i="4"/>
  <c r="AG1122" i="4" s="1"/>
  <c r="AE1123" i="4"/>
  <c r="AE1124" i="4"/>
  <c r="AE1125" i="4"/>
  <c r="AE1126" i="4"/>
  <c r="AG1126" i="4" s="1"/>
  <c r="AE1127" i="4"/>
  <c r="AG1127" i="4" s="1"/>
  <c r="AE1128" i="4"/>
  <c r="AG1128" i="4" s="1"/>
  <c r="AE1129" i="4"/>
  <c r="AE1130" i="4"/>
  <c r="AE1131" i="4"/>
  <c r="AE1132" i="4"/>
  <c r="AE1133" i="4"/>
  <c r="AE1134" i="4"/>
  <c r="AE1135" i="4"/>
  <c r="AG1135" i="4" s="1"/>
  <c r="AE1136" i="4"/>
  <c r="AE1137" i="4"/>
  <c r="AE1138" i="4"/>
  <c r="AG1138" i="4" s="1"/>
  <c r="AE1139" i="4"/>
  <c r="AE1140" i="4"/>
  <c r="AE1141" i="4"/>
  <c r="AE1142" i="4"/>
  <c r="AG1142" i="4" s="1"/>
  <c r="AE1143" i="4"/>
  <c r="AG1143" i="4" s="1"/>
  <c r="AE1144" i="4"/>
  <c r="AG1144" i="4" s="1"/>
  <c r="AE1145" i="4"/>
  <c r="AE1146" i="4"/>
  <c r="AE1147" i="4"/>
  <c r="AE1148" i="4"/>
  <c r="AE1149" i="4"/>
  <c r="AE1150" i="4"/>
  <c r="AE1151" i="4"/>
  <c r="AG1151" i="4" s="1"/>
  <c r="AE1152" i="4"/>
  <c r="AE1153" i="4"/>
  <c r="AG1153" i="4" s="1"/>
  <c r="AE1154" i="4"/>
  <c r="AG1154" i="4" s="1"/>
  <c r="AE1155" i="4"/>
  <c r="AE1156" i="4"/>
  <c r="AE1157" i="4"/>
  <c r="AE1158" i="4"/>
  <c r="AG1158" i="4" s="1"/>
  <c r="AE1159" i="4"/>
  <c r="AG1159" i="4" s="1"/>
  <c r="AE1160" i="4"/>
  <c r="AG1160" i="4" s="1"/>
  <c r="AE1161" i="4"/>
  <c r="AE1162" i="4"/>
  <c r="AE1163" i="4"/>
  <c r="AE1164" i="4"/>
  <c r="AE1165" i="4"/>
  <c r="AE1166" i="4"/>
  <c r="AE1167" i="4"/>
  <c r="AG1167" i="4" s="1"/>
  <c r="AE1168" i="4"/>
  <c r="AE1169" i="4"/>
  <c r="AG1169" i="4" s="1"/>
  <c r="AE1170" i="4"/>
  <c r="AG1170" i="4" s="1"/>
  <c r="AE1171" i="4"/>
  <c r="AE1172" i="4"/>
  <c r="AE1173" i="4"/>
  <c r="AE1174" i="4"/>
  <c r="AG1174" i="4" s="1"/>
  <c r="AE1175" i="4"/>
  <c r="AG1175" i="4" s="1"/>
  <c r="AE1176" i="4"/>
  <c r="AG1176" i="4" s="1"/>
  <c r="AE1177" i="4"/>
  <c r="AE1178" i="4"/>
  <c r="AE1179" i="4"/>
  <c r="AE1180" i="4"/>
  <c r="AE1181" i="4"/>
  <c r="AE1182" i="4"/>
  <c r="AE1183" i="4"/>
  <c r="AG1183" i="4" s="1"/>
  <c r="AE1184" i="4"/>
  <c r="AE1185" i="4"/>
  <c r="AG1185" i="4" s="1"/>
  <c r="AE1186" i="4"/>
  <c r="AG1186" i="4" s="1"/>
  <c r="AE1187" i="4"/>
  <c r="AE1188" i="4"/>
  <c r="AE1189" i="4"/>
  <c r="AE1190" i="4"/>
  <c r="AG1190" i="4" s="1"/>
  <c r="AE1191" i="4"/>
  <c r="AG1191" i="4" s="1"/>
  <c r="AE1192" i="4"/>
  <c r="AG1192" i="4" s="1"/>
  <c r="AE1193" i="4"/>
  <c r="AE1194" i="4"/>
  <c r="AE1195" i="4"/>
  <c r="AE1196" i="4"/>
  <c r="AE1197" i="4"/>
  <c r="AE1198" i="4"/>
  <c r="AE1199" i="4"/>
  <c r="AG1199" i="4" s="1"/>
  <c r="AE1200" i="4"/>
  <c r="AE1201" i="4"/>
  <c r="AG1201" i="4" s="1"/>
  <c r="AE1202" i="4"/>
  <c r="AG1202" i="4" s="1"/>
  <c r="AE1203" i="4"/>
  <c r="AE1204" i="4"/>
  <c r="AE1205" i="4"/>
  <c r="AE1206" i="4"/>
  <c r="AG1206" i="4" s="1"/>
  <c r="AE1207" i="4"/>
  <c r="AG1207" i="4" s="1"/>
  <c r="AE1208" i="4"/>
  <c r="AG1208" i="4" s="1"/>
  <c r="AE1209" i="4"/>
  <c r="AE1210" i="4"/>
  <c r="AE1211" i="4"/>
  <c r="AE1212" i="4"/>
  <c r="AE1213" i="4"/>
  <c r="AE1214" i="4"/>
  <c r="AE1215" i="4"/>
  <c r="AG1215" i="4" s="1"/>
  <c r="AE1216" i="4"/>
  <c r="AE1217" i="4"/>
  <c r="AG1217" i="4" s="1"/>
  <c r="AE1218" i="4"/>
  <c r="AG1218" i="4" s="1"/>
  <c r="AE1219" i="4"/>
  <c r="AE1220" i="4"/>
  <c r="AE1221" i="4"/>
  <c r="AE1222" i="4"/>
  <c r="AG1222" i="4" s="1"/>
  <c r="AE1223" i="4"/>
  <c r="AG1223" i="4" s="1"/>
  <c r="AE1224" i="4"/>
  <c r="AG1224" i="4" s="1"/>
  <c r="AE1225" i="4"/>
  <c r="AE1226" i="4"/>
  <c r="AE1227" i="4"/>
  <c r="AE1228" i="4"/>
  <c r="AE1229" i="4"/>
  <c r="AE1230" i="4"/>
  <c r="AE1231" i="4"/>
  <c r="AG1231" i="4" s="1"/>
  <c r="AE1232" i="4"/>
  <c r="AE1233" i="4"/>
  <c r="AG1233" i="4" s="1"/>
  <c r="AE1234" i="4"/>
  <c r="AG1234" i="4" s="1"/>
  <c r="AE1235" i="4"/>
  <c r="AE1236" i="4"/>
  <c r="AE1237" i="4"/>
  <c r="AE1238" i="4"/>
  <c r="AG1238" i="4" s="1"/>
  <c r="AE1239" i="4"/>
  <c r="AG1239" i="4" s="1"/>
  <c r="AE1240" i="4"/>
  <c r="AG1240" i="4" s="1"/>
  <c r="AE1241" i="4"/>
  <c r="AE1242" i="4"/>
  <c r="AE1243" i="4"/>
  <c r="AE1244" i="4"/>
  <c r="AE1245" i="4"/>
  <c r="AE1246" i="4"/>
  <c r="AE1247" i="4"/>
  <c r="AG1247" i="4" s="1"/>
  <c r="AE1248" i="4"/>
  <c r="AE1249" i="4"/>
  <c r="AG1249" i="4" s="1"/>
  <c r="AE1250" i="4"/>
  <c r="AG1250" i="4" s="1"/>
  <c r="AE1251" i="4"/>
  <c r="AE1252" i="4"/>
  <c r="AE1253" i="4"/>
  <c r="AE1254" i="4"/>
  <c r="AG1254" i="4" s="1"/>
  <c r="AE1255" i="4"/>
  <c r="AG1255" i="4" s="1"/>
  <c r="AE1256" i="4"/>
  <c r="AG1256" i="4" s="1"/>
  <c r="AE1257" i="4"/>
  <c r="AE1258" i="4"/>
  <c r="AE1259" i="4"/>
  <c r="AE1260" i="4"/>
  <c r="AE1261" i="4"/>
  <c r="AE1262" i="4"/>
  <c r="AE1263" i="4"/>
  <c r="AG1263" i="4" s="1"/>
  <c r="AE1264" i="4"/>
  <c r="AE1265" i="4"/>
  <c r="AG1265" i="4" s="1"/>
  <c r="AE1266" i="4"/>
  <c r="AG1266" i="4" s="1"/>
  <c r="AE1267" i="4"/>
  <c r="AE1268" i="4"/>
  <c r="AE1269" i="4"/>
  <c r="AE1270" i="4"/>
  <c r="AG1270" i="4" s="1"/>
  <c r="AE1271" i="4"/>
  <c r="AG1271" i="4" s="1"/>
  <c r="AE1272" i="4"/>
  <c r="AG1272" i="4" s="1"/>
  <c r="AE1273" i="4"/>
  <c r="AE1274" i="4"/>
  <c r="AE1275" i="4"/>
  <c r="AE1276" i="4"/>
  <c r="AE1277" i="4"/>
  <c r="AE1278" i="4"/>
  <c r="AE1279" i="4"/>
  <c r="AG1279" i="4" s="1"/>
  <c r="AE1280" i="4"/>
  <c r="AE1281" i="4"/>
  <c r="AG1281" i="4" s="1"/>
  <c r="AE1282" i="4"/>
  <c r="AG1282" i="4" s="1"/>
  <c r="AE1283" i="4"/>
  <c r="AE1284" i="4"/>
  <c r="AE1285" i="4"/>
  <c r="AE1286" i="4"/>
  <c r="AG1286" i="4" s="1"/>
  <c r="AE1287" i="4"/>
  <c r="AG1287" i="4" s="1"/>
  <c r="AE1288" i="4"/>
  <c r="AG1288" i="4" s="1"/>
  <c r="AE1289" i="4"/>
  <c r="AE1290" i="4"/>
  <c r="AE1291" i="4"/>
  <c r="AE1292" i="4"/>
  <c r="AE1293" i="4"/>
  <c r="AE1294" i="4"/>
  <c r="AE1295" i="4"/>
  <c r="AG1295" i="4" s="1"/>
  <c r="AE1296" i="4"/>
  <c r="AE1297" i="4"/>
  <c r="AG1297" i="4" s="1"/>
  <c r="AE1298" i="4"/>
  <c r="AG1298" i="4" s="1"/>
  <c r="AE1299" i="4"/>
  <c r="AE1300" i="4"/>
  <c r="AE1301" i="4"/>
  <c r="AE1302" i="4"/>
  <c r="AG1302" i="4" s="1"/>
  <c r="AE1303" i="4"/>
  <c r="AG1303" i="4" s="1"/>
  <c r="AE1304" i="4"/>
  <c r="AG1304" i="4" s="1"/>
  <c r="AE1305" i="4"/>
  <c r="AE1306" i="4"/>
  <c r="AE1307" i="4"/>
  <c r="AE1308" i="4"/>
  <c r="AE1309" i="4"/>
  <c r="AE1310" i="4"/>
  <c r="AE1311" i="4"/>
  <c r="AG1311" i="4" s="1"/>
  <c r="AE1312" i="4"/>
  <c r="AE1313" i="4"/>
  <c r="AG1313" i="4" s="1"/>
  <c r="AE1314" i="4"/>
  <c r="AG1314" i="4" s="1"/>
  <c r="AE1315" i="4"/>
  <c r="AE1316" i="4"/>
  <c r="AE1317" i="4"/>
  <c r="AE1318" i="4"/>
  <c r="AG1318" i="4" s="1"/>
  <c r="AE1319" i="4"/>
  <c r="AG1319" i="4" s="1"/>
  <c r="AE1320" i="4"/>
  <c r="AG1320" i="4" s="1"/>
  <c r="AE1321" i="4"/>
  <c r="AE1322" i="4"/>
  <c r="AE1323" i="4"/>
  <c r="AE1324" i="4"/>
  <c r="AE1325" i="4"/>
  <c r="AE1326" i="4"/>
  <c r="AE1327" i="4"/>
  <c r="AG1327" i="4" s="1"/>
  <c r="AE1328" i="4"/>
  <c r="AE1329" i="4"/>
  <c r="AG1329" i="4" s="1"/>
  <c r="AE1330" i="4"/>
  <c r="AG1330" i="4" s="1"/>
  <c r="AE1331" i="4"/>
  <c r="AE1332" i="4"/>
  <c r="AE1333" i="4"/>
  <c r="AE1334" i="4"/>
  <c r="AG1334" i="4" s="1"/>
  <c r="AE1335" i="4"/>
  <c r="AG1335" i="4" s="1"/>
  <c r="AE1336" i="4"/>
  <c r="AG1336" i="4" s="1"/>
  <c r="AE1337" i="4"/>
  <c r="AE1338" i="4"/>
  <c r="AE1339" i="4"/>
  <c r="AE1340" i="4"/>
  <c r="AE1341" i="4"/>
  <c r="AE1342" i="4"/>
  <c r="AE1343" i="4"/>
  <c r="AG1343" i="4" s="1"/>
  <c r="AE1344" i="4"/>
  <c r="AE1345" i="4"/>
  <c r="AG1345" i="4" s="1"/>
  <c r="AE1346" i="4"/>
  <c r="AG1346" i="4" s="1"/>
  <c r="AE1347" i="4"/>
  <c r="AE1348" i="4"/>
  <c r="AE1349" i="4"/>
  <c r="AE1350" i="4"/>
  <c r="AG1350" i="4" s="1"/>
  <c r="AE1351" i="4"/>
  <c r="AG1351" i="4" s="1"/>
  <c r="AE1352" i="4"/>
  <c r="AG1352" i="4" s="1"/>
  <c r="AE1353" i="4"/>
  <c r="AE1354" i="4"/>
  <c r="AE1355" i="4"/>
  <c r="AE1356" i="4"/>
  <c r="AE1357" i="4"/>
  <c r="AE1358" i="4"/>
  <c r="AE1359" i="4"/>
  <c r="AG1359" i="4" s="1"/>
  <c r="AE1360" i="4"/>
  <c r="AE1361" i="4"/>
  <c r="AG1361" i="4" s="1"/>
  <c r="AE1362" i="4"/>
  <c r="AG1362" i="4" s="1"/>
  <c r="AE1363" i="4"/>
  <c r="AE1364" i="4"/>
  <c r="AE1365" i="4"/>
  <c r="AE1366" i="4"/>
  <c r="AG1366" i="4" s="1"/>
  <c r="AE1367" i="4"/>
  <c r="AG1367" i="4" s="1"/>
  <c r="AE1368" i="4"/>
  <c r="AG1368" i="4" s="1"/>
  <c r="AE1369" i="4"/>
  <c r="AE1370" i="4"/>
  <c r="AE1371" i="4"/>
  <c r="AE1372" i="4"/>
  <c r="AE1373" i="4"/>
  <c r="AE1374" i="4"/>
  <c r="AE1375" i="4"/>
  <c r="AG1375" i="4" s="1"/>
  <c r="AE1376" i="4"/>
  <c r="AE1377" i="4"/>
  <c r="AG1377" i="4" s="1"/>
  <c r="AE1378" i="4"/>
  <c r="AG1378" i="4" s="1"/>
  <c r="AE1379" i="4"/>
  <c r="AE1380" i="4"/>
  <c r="AE1381" i="4"/>
  <c r="AE1382" i="4"/>
  <c r="AG1382" i="4" s="1"/>
  <c r="AE1383" i="4"/>
  <c r="AG1383" i="4" s="1"/>
  <c r="AE1384" i="4"/>
  <c r="AG1384" i="4" s="1"/>
  <c r="AE1385" i="4"/>
  <c r="AE1386" i="4"/>
  <c r="AE1387" i="4"/>
  <c r="AE1388" i="4"/>
  <c r="AE1389" i="4"/>
  <c r="AE1390" i="4"/>
  <c r="AE1391" i="4"/>
  <c r="AG1391" i="4" s="1"/>
  <c r="AE1392" i="4"/>
  <c r="AE1393" i="4"/>
  <c r="AE1394" i="4"/>
  <c r="AG1394" i="4" s="1"/>
  <c r="AE1395" i="4"/>
  <c r="AE1396" i="4"/>
  <c r="AE1397" i="4"/>
  <c r="AE1398" i="4"/>
  <c r="AG1398" i="4" s="1"/>
  <c r="AE1399" i="4"/>
  <c r="AG1399" i="4" s="1"/>
  <c r="AE1400" i="4"/>
  <c r="AG1400" i="4" s="1"/>
  <c r="AE1401" i="4"/>
  <c r="AE1402" i="4"/>
  <c r="AE1403" i="4"/>
  <c r="AE1404" i="4"/>
  <c r="AG1404" i="4" s="1"/>
  <c r="AE1405" i="4"/>
  <c r="AE1406" i="4"/>
  <c r="AE1407" i="4"/>
  <c r="AG1407" i="4" s="1"/>
  <c r="AE1408" i="4"/>
  <c r="AE1409" i="4"/>
  <c r="AG1409" i="4" s="1"/>
  <c r="AE1410" i="4"/>
  <c r="AG1410" i="4" s="1"/>
  <c r="AE1411" i="4"/>
  <c r="AE1412" i="4"/>
  <c r="AE1413" i="4"/>
  <c r="AE1414" i="4"/>
  <c r="AE1415" i="4"/>
  <c r="AG1415" i="4" s="1"/>
  <c r="AE1416" i="4"/>
  <c r="AG1416" i="4" s="1"/>
  <c r="AE1417" i="4"/>
  <c r="AE1418" i="4"/>
  <c r="AE1419" i="4"/>
  <c r="AE1420" i="4"/>
  <c r="AE1421" i="4"/>
  <c r="AE1422" i="4"/>
  <c r="AE1423" i="4"/>
  <c r="AG1423" i="4" s="1"/>
  <c r="AE1424" i="4"/>
  <c r="AE1425" i="4"/>
  <c r="AG1425" i="4" s="1"/>
  <c r="AE1426" i="4"/>
  <c r="AG1426" i="4" s="1"/>
  <c r="AE1427" i="4"/>
  <c r="AE1428" i="4"/>
  <c r="AE1429" i="4"/>
  <c r="AE1430" i="4"/>
  <c r="AG1430" i="4" s="1"/>
  <c r="AE1431" i="4"/>
  <c r="AG1431" i="4" s="1"/>
  <c r="AE1432" i="4"/>
  <c r="AG1432" i="4" s="1"/>
  <c r="AE1433" i="4"/>
  <c r="AE1434" i="4"/>
  <c r="AE1435" i="4"/>
  <c r="AE1436" i="4"/>
  <c r="AG1436" i="4" s="1"/>
  <c r="AE1437" i="4"/>
  <c r="AE1438" i="4"/>
  <c r="AE1439" i="4"/>
  <c r="AG1439" i="4" s="1"/>
  <c r="AE1440" i="4"/>
  <c r="AE1441" i="4"/>
  <c r="AE1442" i="4"/>
  <c r="AG1442" i="4" s="1"/>
  <c r="AE1443" i="4"/>
  <c r="AE1444" i="4"/>
  <c r="AE1445" i="4"/>
  <c r="AE1446" i="4"/>
  <c r="AG1446" i="4" s="1"/>
  <c r="AE1447" i="4"/>
  <c r="AG1447" i="4" s="1"/>
  <c r="AE1448" i="4"/>
  <c r="AG1448" i="4" s="1"/>
  <c r="AE1449" i="4"/>
  <c r="AE1450" i="4"/>
  <c r="AE1451" i="4"/>
  <c r="AE1452" i="4"/>
  <c r="AG1452" i="4" s="1"/>
  <c r="AE1453" i="4"/>
  <c r="AE1454" i="4"/>
  <c r="AE1455" i="4"/>
  <c r="AG1455" i="4" s="1"/>
  <c r="AE1456" i="4"/>
  <c r="AE1457" i="4"/>
  <c r="AG1457" i="4" s="1"/>
  <c r="AE1458" i="4"/>
  <c r="AG1458" i="4" s="1"/>
  <c r="AE1459" i="4"/>
  <c r="AE1460" i="4"/>
  <c r="AE1461" i="4"/>
  <c r="AE1462" i="4"/>
  <c r="AG1462" i="4" s="1"/>
  <c r="AE1463" i="4"/>
  <c r="AG1463" i="4" s="1"/>
  <c r="AE1464" i="4"/>
  <c r="AG1464" i="4" s="1"/>
  <c r="AE1465" i="4"/>
  <c r="AE1466" i="4"/>
  <c r="AE1467" i="4"/>
  <c r="AE1468" i="4"/>
  <c r="AE1469" i="4"/>
  <c r="AE1470" i="4"/>
  <c r="AE1471" i="4"/>
  <c r="AG1471" i="4" s="1"/>
  <c r="AE1472" i="4"/>
  <c r="AE1473" i="4"/>
  <c r="AG1473" i="4" s="1"/>
  <c r="AE1474" i="4"/>
  <c r="AG1474" i="4" s="1"/>
  <c r="AE1475" i="4"/>
  <c r="AE1476" i="4"/>
  <c r="AE1477" i="4"/>
  <c r="AE1478" i="4"/>
  <c r="AG1478" i="4" s="1"/>
  <c r="AE1479" i="4"/>
  <c r="AG1479" i="4" s="1"/>
  <c r="AE1480" i="4"/>
  <c r="AG1480" i="4" s="1"/>
  <c r="AE1481" i="4"/>
  <c r="AE1482" i="4"/>
  <c r="AE1483" i="4"/>
  <c r="AE1484" i="4"/>
  <c r="AE1485" i="4"/>
  <c r="AE1486" i="4"/>
  <c r="AE1487" i="4"/>
  <c r="AG1487" i="4" s="1"/>
  <c r="AE1488" i="4"/>
  <c r="AE1489" i="4"/>
  <c r="AE1490" i="4"/>
  <c r="AG1490" i="4" s="1"/>
  <c r="AE1491" i="4"/>
  <c r="AE1492" i="4"/>
  <c r="AE1493" i="4"/>
  <c r="AE1494" i="4"/>
  <c r="AG1494" i="4" s="1"/>
  <c r="AE1495" i="4"/>
  <c r="AG1495" i="4" s="1"/>
  <c r="AE1496" i="4"/>
  <c r="AG1496" i="4" s="1"/>
  <c r="AE1497" i="4"/>
  <c r="AE1498" i="4"/>
  <c r="AE1499" i="4"/>
  <c r="AE1500" i="4"/>
  <c r="AG1500" i="4" s="1"/>
  <c r="AE1501" i="4"/>
  <c r="AE1502" i="4"/>
  <c r="AE1503" i="4"/>
  <c r="AG1503" i="4" s="1"/>
  <c r="AE1504" i="4"/>
  <c r="AE1505" i="4"/>
  <c r="AG1505" i="4" s="1"/>
  <c r="AE1506" i="4"/>
  <c r="AG1506" i="4" s="1"/>
  <c r="AE1507" i="4"/>
  <c r="AE1508" i="4"/>
  <c r="AE1509" i="4"/>
  <c r="AE1510" i="4"/>
  <c r="AG1510" i="4" s="1"/>
  <c r="AE1511" i="4"/>
  <c r="AG1511" i="4" s="1"/>
  <c r="AE1512" i="4"/>
  <c r="AG1512" i="4" s="1"/>
  <c r="AE1513" i="4"/>
  <c r="AE1514" i="4"/>
  <c r="AE1515" i="4"/>
  <c r="AE1516" i="4"/>
  <c r="AG1516" i="4" s="1"/>
  <c r="AE1517" i="4"/>
  <c r="AE1518" i="4"/>
  <c r="AE1519" i="4"/>
  <c r="AG1519" i="4" s="1"/>
  <c r="AE1520" i="4"/>
  <c r="AE1521" i="4"/>
  <c r="AG1521" i="4" s="1"/>
  <c r="AE1522" i="4"/>
  <c r="AG1522" i="4" s="1"/>
  <c r="AE1523" i="4"/>
  <c r="AE1524" i="4"/>
  <c r="AE1525" i="4"/>
  <c r="AE1526" i="4"/>
  <c r="AE1527" i="4"/>
  <c r="AG1527" i="4" s="1"/>
  <c r="AE1528" i="4"/>
  <c r="AG1528" i="4" s="1"/>
  <c r="AE1529" i="4"/>
  <c r="AE1530" i="4"/>
  <c r="AE1531" i="4"/>
  <c r="AE1532" i="4"/>
  <c r="AE1533" i="4"/>
  <c r="AE1534" i="4"/>
  <c r="AE1535" i="4"/>
  <c r="AG1535" i="4" s="1"/>
  <c r="AE1536" i="4"/>
  <c r="AE1537" i="4"/>
  <c r="AE1538" i="4"/>
  <c r="AG1538" i="4" s="1"/>
  <c r="AE1539" i="4"/>
  <c r="AE1540" i="4"/>
  <c r="AE1541" i="4"/>
  <c r="AE1542" i="4"/>
  <c r="AG1542" i="4" s="1"/>
  <c r="AE1543" i="4"/>
  <c r="AG1543" i="4" s="1"/>
  <c r="AE1544" i="4"/>
  <c r="AG1544" i="4" s="1"/>
  <c r="AE1545" i="4"/>
  <c r="AE1546" i="4"/>
  <c r="AE1547" i="4"/>
  <c r="AE1548" i="4"/>
  <c r="AE1549" i="4"/>
  <c r="AE1550" i="4"/>
  <c r="AE1551" i="4"/>
  <c r="AG1551" i="4" s="1"/>
  <c r="AE1552" i="4"/>
  <c r="AE1553" i="4"/>
  <c r="AG1553" i="4" s="1"/>
  <c r="AE1554" i="4"/>
  <c r="AG1554" i="4" s="1"/>
  <c r="AE1555" i="4"/>
  <c r="AE1556" i="4"/>
  <c r="AE1557" i="4"/>
  <c r="AE1558" i="4"/>
  <c r="AG1558" i="4" s="1"/>
  <c r="AE1559" i="4"/>
  <c r="AG1559" i="4" s="1"/>
  <c r="AE1560" i="4"/>
  <c r="AG1560" i="4" s="1"/>
  <c r="AE1561" i="4"/>
  <c r="AE1562" i="4"/>
  <c r="AE1563" i="4"/>
  <c r="AE1564" i="4"/>
  <c r="AG1564" i="4" s="1"/>
  <c r="AE1565" i="4"/>
  <c r="AE1566" i="4"/>
  <c r="AE1567" i="4"/>
  <c r="AG1567" i="4" s="1"/>
  <c r="AE1568" i="4"/>
  <c r="AE1569" i="4"/>
  <c r="AG1569" i="4" s="1"/>
  <c r="AE1570" i="4"/>
  <c r="AG1570" i="4" s="1"/>
  <c r="AE1571" i="4"/>
  <c r="AE1572" i="4"/>
  <c r="AE1573" i="4"/>
  <c r="AE1574" i="4"/>
  <c r="AG1574" i="4" s="1"/>
  <c r="AE1575" i="4"/>
  <c r="AG1575" i="4" s="1"/>
  <c r="AE1576" i="4"/>
  <c r="AG1576" i="4" s="1"/>
  <c r="AE1577" i="4"/>
  <c r="AE1578" i="4"/>
  <c r="AE1579" i="4"/>
  <c r="AE1580" i="4"/>
  <c r="AG1580" i="4" s="1"/>
  <c r="AE1581" i="4"/>
  <c r="AE1582" i="4"/>
  <c r="AE1583" i="4"/>
  <c r="AG1583" i="4" s="1"/>
  <c r="AE1584" i="4"/>
  <c r="AE1585" i="4"/>
  <c r="AG1585" i="4" s="1"/>
  <c r="AE1586" i="4"/>
  <c r="AG1586" i="4" s="1"/>
  <c r="AE1587" i="4"/>
  <c r="AE1588" i="4"/>
  <c r="AE1589" i="4"/>
  <c r="AE1590" i="4"/>
  <c r="AG1590" i="4" s="1"/>
  <c r="AE1591" i="4"/>
  <c r="AG1591" i="4" s="1"/>
  <c r="AE1592" i="4"/>
  <c r="AG1592" i="4" s="1"/>
  <c r="AE1593" i="4"/>
  <c r="AE1594" i="4"/>
  <c r="AE1595" i="4"/>
  <c r="AE1596" i="4"/>
  <c r="AG1596" i="4" s="1"/>
  <c r="AE1597" i="4"/>
  <c r="AE1598" i="4"/>
  <c r="AE1599" i="4"/>
  <c r="AG1599" i="4" s="1"/>
  <c r="AE1600" i="4"/>
  <c r="AE1601" i="4"/>
  <c r="AG1601" i="4" s="1"/>
  <c r="AE1602" i="4"/>
  <c r="AG1602" i="4" s="1"/>
  <c r="AE1603" i="4"/>
  <c r="AE1604" i="4"/>
  <c r="AE1605" i="4"/>
  <c r="AE1606" i="4"/>
  <c r="AG1606" i="4" s="1"/>
  <c r="AE1607" i="4"/>
  <c r="AG1607" i="4" s="1"/>
  <c r="AE1608" i="4"/>
  <c r="AG1608" i="4" s="1"/>
  <c r="AE1609" i="4"/>
  <c r="AE1610" i="4"/>
  <c r="AE1611" i="4"/>
  <c r="AE1612" i="4"/>
  <c r="AG1612" i="4" s="1"/>
  <c r="AE1613" i="4"/>
  <c r="AE1614" i="4"/>
  <c r="AE1615" i="4"/>
  <c r="AG1615" i="4" s="1"/>
  <c r="AE1616" i="4"/>
  <c r="AE1617" i="4"/>
  <c r="AG1617" i="4" s="1"/>
  <c r="AE1618" i="4"/>
  <c r="AG1618" i="4" s="1"/>
  <c r="AE1619" i="4"/>
  <c r="AE1620" i="4"/>
  <c r="AE1621" i="4"/>
  <c r="AE1622" i="4"/>
  <c r="AG1622" i="4" s="1"/>
  <c r="AE1623" i="4"/>
  <c r="AG1623" i="4" s="1"/>
  <c r="AE1624" i="4"/>
  <c r="AG1624" i="4" s="1"/>
  <c r="AE1625" i="4"/>
  <c r="AE1626" i="4"/>
  <c r="AE1627" i="4"/>
  <c r="AE1628" i="4"/>
  <c r="AG1628" i="4" s="1"/>
  <c r="AE1629" i="4"/>
  <c r="AE1630" i="4"/>
  <c r="AE1631" i="4"/>
  <c r="AG1631" i="4" s="1"/>
  <c r="AE1632" i="4"/>
  <c r="AE1633" i="4"/>
  <c r="AG1633" i="4" s="1"/>
  <c r="AE1634" i="4"/>
  <c r="AG1634" i="4" s="1"/>
  <c r="AE1635" i="4"/>
  <c r="AE1636" i="4"/>
  <c r="AE1637" i="4"/>
  <c r="AE1638" i="4"/>
  <c r="AE1639" i="4"/>
  <c r="AG1639" i="4" s="1"/>
  <c r="AE1640" i="4"/>
  <c r="AG1640" i="4" s="1"/>
  <c r="AE1641" i="4"/>
  <c r="AE1642" i="4"/>
  <c r="AE1643" i="4"/>
  <c r="AE1644" i="4"/>
  <c r="AG1644" i="4" s="1"/>
  <c r="AE1645" i="4"/>
  <c r="AE1646" i="4"/>
  <c r="AE1647" i="4"/>
  <c r="AG1647" i="4" s="1"/>
  <c r="AE1648" i="4"/>
  <c r="AE1649" i="4"/>
  <c r="AG1649" i="4" s="1"/>
  <c r="AE1650" i="4"/>
  <c r="AG1650" i="4" s="1"/>
  <c r="AE1651" i="4"/>
  <c r="AE1652" i="4"/>
  <c r="AE1653" i="4"/>
  <c r="AE1654" i="4"/>
  <c r="AG1654" i="4" s="1"/>
  <c r="AE1655" i="4"/>
  <c r="AG1655" i="4" s="1"/>
  <c r="AE1656" i="4"/>
  <c r="AG1656" i="4" s="1"/>
  <c r="AE1657" i="4"/>
  <c r="AE1658" i="4"/>
  <c r="AE1659" i="4"/>
  <c r="AE1660" i="4"/>
  <c r="AG1660" i="4" s="1"/>
  <c r="AE1661" i="4"/>
  <c r="AE1662" i="4"/>
  <c r="AE1663" i="4"/>
  <c r="AG1663" i="4" s="1"/>
  <c r="AE1664" i="4"/>
  <c r="AE1665" i="4"/>
  <c r="AG1665" i="4" s="1"/>
  <c r="AE1666" i="4"/>
  <c r="AG1666" i="4" s="1"/>
  <c r="AE1667" i="4"/>
  <c r="AE1668" i="4"/>
  <c r="AE1669" i="4"/>
  <c r="AE1670" i="4"/>
  <c r="AG1670" i="4" s="1"/>
  <c r="AE1671" i="4"/>
  <c r="AG1671" i="4" s="1"/>
  <c r="AE1672" i="4"/>
  <c r="AG1672" i="4" s="1"/>
  <c r="AE1673" i="4"/>
  <c r="AE1674" i="4"/>
  <c r="AE1675" i="4"/>
  <c r="AE1676" i="4"/>
  <c r="AG1676" i="4" s="1"/>
  <c r="AE1677" i="4"/>
  <c r="AE1678" i="4"/>
  <c r="AE1679" i="4"/>
  <c r="AG1679" i="4" s="1"/>
  <c r="AE1680" i="4"/>
  <c r="AE1681" i="4"/>
  <c r="AG1681" i="4" s="1"/>
  <c r="AE1682" i="4"/>
  <c r="AG1682" i="4" s="1"/>
  <c r="AE1683" i="4"/>
  <c r="AE1684" i="4"/>
  <c r="AE1685" i="4"/>
  <c r="AE1686" i="4"/>
  <c r="AE1687" i="4"/>
  <c r="AG1687" i="4" s="1"/>
  <c r="AE1688" i="4"/>
  <c r="AG1688" i="4" s="1"/>
  <c r="AE1689" i="4"/>
  <c r="AE1690" i="4"/>
  <c r="AE1691" i="4"/>
  <c r="AE1692" i="4"/>
  <c r="AG1692" i="4" s="1"/>
  <c r="AE1693" i="4"/>
  <c r="AE1694" i="4"/>
  <c r="AE1695" i="4"/>
  <c r="AG1695" i="4" s="1"/>
  <c r="AE1696" i="4"/>
  <c r="AE1697" i="4"/>
  <c r="AG1697" i="4" s="1"/>
  <c r="AE1698" i="4"/>
  <c r="AG1698" i="4" s="1"/>
  <c r="AE1699" i="4"/>
  <c r="AE1700" i="4"/>
  <c r="AE1701" i="4"/>
  <c r="AE1702" i="4"/>
  <c r="AG1702" i="4" s="1"/>
  <c r="AE1703" i="4"/>
  <c r="AG1703" i="4" s="1"/>
  <c r="AE1704" i="4"/>
  <c r="AG1704" i="4" s="1"/>
  <c r="AE1705" i="4"/>
  <c r="AE1706" i="4"/>
  <c r="AE1707" i="4"/>
  <c r="AE1708" i="4"/>
  <c r="AE1709" i="4"/>
  <c r="AE1710" i="4"/>
  <c r="AE1711" i="4"/>
  <c r="AG1711" i="4" s="1"/>
  <c r="AE1712" i="4"/>
  <c r="AE1713" i="4"/>
  <c r="AG1713" i="4" s="1"/>
  <c r="AE1714" i="4"/>
  <c r="AG1714" i="4" s="1"/>
  <c r="AE1715" i="4"/>
  <c r="AE1716" i="4"/>
  <c r="AE1717" i="4"/>
  <c r="AE1718" i="4"/>
  <c r="AG1718" i="4" s="1"/>
  <c r="AE1719" i="4"/>
  <c r="AG1719" i="4" s="1"/>
  <c r="AE1720" i="4"/>
  <c r="AG1720" i="4" s="1"/>
  <c r="AE1721" i="4"/>
  <c r="AE1722" i="4"/>
  <c r="AE1723" i="4"/>
  <c r="AE1724" i="4"/>
  <c r="AG1724" i="4" s="1"/>
  <c r="AE1725" i="4"/>
  <c r="AE1726" i="4"/>
  <c r="AE1727" i="4"/>
  <c r="AG1727" i="4" s="1"/>
  <c r="AE1728" i="4"/>
  <c r="AE1729" i="4"/>
  <c r="AG1729" i="4" s="1"/>
  <c r="AE1730" i="4"/>
  <c r="AG1730" i="4" s="1"/>
  <c r="AE1731" i="4"/>
  <c r="AE1732" i="4"/>
  <c r="AE1733" i="4"/>
  <c r="AE1734" i="4"/>
  <c r="AG1734" i="4" s="1"/>
  <c r="AE1735" i="4"/>
  <c r="AG1735" i="4" s="1"/>
  <c r="AE1736" i="4"/>
  <c r="AG1736" i="4" s="1"/>
  <c r="AE1737" i="4"/>
  <c r="AE1738" i="4"/>
  <c r="AE1739" i="4"/>
  <c r="AE1740" i="4"/>
  <c r="AG1740" i="4" s="1"/>
  <c r="AE1741" i="4"/>
  <c r="AE1742" i="4"/>
  <c r="AE1743" i="4"/>
  <c r="AG1743" i="4" s="1"/>
  <c r="AE1744" i="4"/>
  <c r="AE1745" i="4"/>
  <c r="AG1745" i="4" s="1"/>
  <c r="AE1746" i="4"/>
  <c r="AG1746" i="4" s="1"/>
  <c r="AE1747" i="4"/>
  <c r="AE1748" i="4"/>
  <c r="AE1749" i="4"/>
  <c r="AE1750" i="4"/>
  <c r="AG1750" i="4" s="1"/>
  <c r="AE1751" i="4"/>
  <c r="AG1751" i="4" s="1"/>
  <c r="AE1752" i="4"/>
  <c r="AG1752" i="4" s="1"/>
  <c r="AE1753" i="4"/>
  <c r="AE1754" i="4"/>
  <c r="AE1755" i="4"/>
  <c r="AE1756" i="4"/>
  <c r="AG1756" i="4" s="1"/>
  <c r="AE1757" i="4"/>
  <c r="AE1758" i="4"/>
  <c r="AE1759" i="4"/>
  <c r="AG1759" i="4" s="1"/>
  <c r="AE1760" i="4"/>
  <c r="AE1761" i="4"/>
  <c r="AE1762" i="4"/>
  <c r="AG1762" i="4" s="1"/>
  <c r="AE1763" i="4"/>
  <c r="AE1764" i="4"/>
  <c r="AE1765" i="4"/>
  <c r="AE1766" i="4"/>
  <c r="AG1766" i="4" s="1"/>
  <c r="AE1767" i="4"/>
  <c r="AG1767" i="4" s="1"/>
  <c r="AE1768" i="4"/>
  <c r="AG1768" i="4" s="1"/>
  <c r="AE1769" i="4"/>
  <c r="AE1770" i="4"/>
  <c r="AE1771" i="4"/>
  <c r="AE1772" i="4"/>
  <c r="AE1773" i="4"/>
  <c r="AE1774" i="4"/>
  <c r="AE1775" i="4"/>
  <c r="AG1775" i="4" s="1"/>
  <c r="AE1776" i="4"/>
  <c r="AE1777" i="4"/>
  <c r="AG1777" i="4" s="1"/>
  <c r="AE1778" i="4"/>
  <c r="AG1778" i="4" s="1"/>
  <c r="AE1779" i="4"/>
  <c r="AE1780" i="4"/>
  <c r="AE1781" i="4"/>
  <c r="AE1782" i="4"/>
  <c r="AG1782" i="4" s="1"/>
  <c r="AE1783" i="4"/>
  <c r="AG1783" i="4" s="1"/>
  <c r="AE1784" i="4"/>
  <c r="AG1784" i="4" s="1"/>
  <c r="AE1785" i="4"/>
  <c r="AE1786" i="4"/>
  <c r="AE1787" i="4"/>
  <c r="AE1788" i="4"/>
  <c r="AG1788" i="4" s="1"/>
  <c r="AE1789" i="4"/>
  <c r="AE1790" i="4"/>
  <c r="AE1791" i="4"/>
  <c r="AG1791" i="4" s="1"/>
  <c r="AE1792" i="4"/>
  <c r="AE1793" i="4"/>
  <c r="AG1793" i="4" s="1"/>
  <c r="AE1794" i="4"/>
  <c r="AG1794" i="4" s="1"/>
  <c r="AE1795" i="4"/>
  <c r="AE1796" i="4"/>
  <c r="AE1797" i="4"/>
  <c r="AE1798" i="4"/>
  <c r="AE1799" i="4"/>
  <c r="AG1799" i="4" s="1"/>
  <c r="AE1800" i="4"/>
  <c r="AG1800" i="4" s="1"/>
  <c r="AE1801" i="4"/>
  <c r="AE1802" i="4"/>
  <c r="AE1803" i="4"/>
  <c r="AE1804" i="4"/>
  <c r="AG1804" i="4" s="1"/>
  <c r="AE1805" i="4"/>
  <c r="AE1806" i="4"/>
  <c r="AE1807" i="4"/>
  <c r="AG1807" i="4" s="1"/>
  <c r="AE1808" i="4"/>
  <c r="AE1809" i="4"/>
  <c r="AE1810" i="4"/>
  <c r="AG1810" i="4" s="1"/>
  <c r="AE1811" i="4"/>
  <c r="AE1812" i="4"/>
  <c r="AE1813" i="4"/>
  <c r="AE1814" i="4"/>
  <c r="AG1814" i="4" s="1"/>
  <c r="AE1815" i="4"/>
  <c r="AG1815" i="4" s="1"/>
  <c r="AE1816" i="4"/>
  <c r="AG1816" i="4" s="1"/>
  <c r="AE1817" i="4"/>
  <c r="AE1818" i="4"/>
  <c r="AE1819" i="4"/>
  <c r="AE1820" i="4"/>
  <c r="AE1821" i="4"/>
  <c r="AE1822" i="4"/>
  <c r="AE1823" i="4"/>
  <c r="AG1823" i="4" s="1"/>
  <c r="AE1824" i="4"/>
  <c r="AE1825" i="4"/>
  <c r="AG1825" i="4" s="1"/>
  <c r="AE1826" i="4"/>
  <c r="AG1826" i="4" s="1"/>
  <c r="AE1827" i="4"/>
  <c r="AE1828" i="4"/>
  <c r="AE1829" i="4"/>
  <c r="AE1830" i="4"/>
  <c r="AG1830" i="4" s="1"/>
  <c r="AE1831" i="4"/>
  <c r="AG1831" i="4" s="1"/>
  <c r="AE1832" i="4"/>
  <c r="AG1832" i="4" s="1"/>
  <c r="AE1833" i="4"/>
  <c r="AE1834" i="4"/>
  <c r="AE1835" i="4"/>
  <c r="AE1836" i="4"/>
  <c r="AG1836" i="4" s="1"/>
  <c r="AE1837" i="4"/>
  <c r="AE1838" i="4"/>
  <c r="AE1839" i="4"/>
  <c r="AG1839" i="4" s="1"/>
  <c r="AE1840" i="4"/>
  <c r="AE1841" i="4"/>
  <c r="AG1841" i="4" s="1"/>
  <c r="AE1842" i="4"/>
  <c r="AG1842" i="4" s="1"/>
  <c r="AE1843" i="4"/>
  <c r="AE1844" i="4"/>
  <c r="AE1845" i="4"/>
  <c r="AE1846" i="4"/>
  <c r="AG1846" i="4" s="1"/>
  <c r="AE1847" i="4"/>
  <c r="AG1847" i="4" s="1"/>
  <c r="AE1848" i="4"/>
  <c r="AG1848" i="4" s="1"/>
  <c r="AE1849" i="4"/>
  <c r="AE1850" i="4"/>
  <c r="AE1851" i="4"/>
  <c r="AE1852" i="4"/>
  <c r="AE1853" i="4"/>
  <c r="AE1854" i="4"/>
  <c r="AE1855" i="4"/>
  <c r="AG1855" i="4" s="1"/>
  <c r="AE1856" i="4"/>
  <c r="AE1857" i="4"/>
  <c r="AE1858" i="4"/>
  <c r="AG1858" i="4" s="1"/>
  <c r="AE1859" i="4"/>
  <c r="AE1860" i="4"/>
  <c r="AE1861" i="4"/>
  <c r="AE1862" i="4"/>
  <c r="AG1862" i="4" s="1"/>
  <c r="AE1863" i="4"/>
  <c r="AG1863" i="4" s="1"/>
  <c r="AE1864" i="4"/>
  <c r="AG1864" i="4" s="1"/>
  <c r="AE1865" i="4"/>
  <c r="AE1866" i="4"/>
  <c r="AE1867" i="4"/>
  <c r="AE1868" i="4"/>
  <c r="AG1868" i="4" s="1"/>
  <c r="AE1869" i="4"/>
  <c r="AE1870" i="4"/>
  <c r="AE1871" i="4"/>
  <c r="AG1871" i="4" s="1"/>
  <c r="AE1872" i="4"/>
  <c r="AE1873" i="4"/>
  <c r="AG1873" i="4" s="1"/>
  <c r="AE1874" i="4"/>
  <c r="AG1874" i="4" s="1"/>
  <c r="AE1875" i="4"/>
  <c r="AE1876" i="4"/>
  <c r="AE1877" i="4"/>
  <c r="AE1878" i="4"/>
  <c r="AG1878" i="4" s="1"/>
  <c r="AE1879" i="4"/>
  <c r="AG1879" i="4" s="1"/>
  <c r="AE1880" i="4"/>
  <c r="AG1880" i="4" s="1"/>
  <c r="AE1881" i="4"/>
  <c r="AE1882" i="4"/>
  <c r="AE1883" i="4"/>
  <c r="AE1884" i="4"/>
  <c r="AE1885" i="4"/>
  <c r="AE1886" i="4"/>
  <c r="AE1887" i="4"/>
  <c r="AG1887" i="4" s="1"/>
  <c r="AE1888" i="4"/>
  <c r="AE1889" i="4"/>
  <c r="AG1889" i="4" s="1"/>
  <c r="AE1890" i="4"/>
  <c r="AG1890" i="4" s="1"/>
  <c r="AE1891" i="4"/>
  <c r="AE1892" i="4"/>
  <c r="AE1893" i="4"/>
  <c r="AE1894" i="4"/>
  <c r="AG1894" i="4" s="1"/>
  <c r="AE1895" i="4"/>
  <c r="AG1895" i="4" s="1"/>
  <c r="AE1896" i="4"/>
  <c r="AG1896" i="4" s="1"/>
  <c r="AE1897" i="4"/>
  <c r="AE1898" i="4"/>
  <c r="AE1899" i="4"/>
  <c r="AE1900" i="4"/>
  <c r="AG1900" i="4" s="1"/>
  <c r="AE1901" i="4"/>
  <c r="AE1902" i="4"/>
  <c r="AE1903" i="4"/>
  <c r="AG1903" i="4" s="1"/>
  <c r="AE1904" i="4"/>
  <c r="AE1905" i="4"/>
  <c r="AG1905" i="4" s="1"/>
  <c r="AE1906" i="4"/>
  <c r="AG1906" i="4" s="1"/>
  <c r="AE1907" i="4"/>
  <c r="AE1908" i="4"/>
  <c r="AE1909" i="4"/>
  <c r="AE1910" i="4"/>
  <c r="AE1911" i="4"/>
  <c r="AG1911" i="4" s="1"/>
  <c r="AE1912" i="4"/>
  <c r="AG1912" i="4" s="1"/>
  <c r="AE1913" i="4"/>
  <c r="AE1914" i="4"/>
  <c r="AE1915" i="4"/>
  <c r="AE1916" i="4"/>
  <c r="AE1917" i="4"/>
  <c r="AE1918" i="4"/>
  <c r="AE1919" i="4"/>
  <c r="AG1919" i="4" s="1"/>
  <c r="AE1920" i="4"/>
  <c r="AE1921" i="4"/>
  <c r="AG1921" i="4" s="1"/>
  <c r="AE1922" i="4"/>
  <c r="AG1922" i="4" s="1"/>
  <c r="AE1923" i="4"/>
  <c r="AE1924" i="4"/>
  <c r="AE1925" i="4"/>
  <c r="AE1926" i="4"/>
  <c r="AG1926" i="4" s="1"/>
  <c r="AE1927" i="4"/>
  <c r="AG1927" i="4" s="1"/>
  <c r="AE1928" i="4"/>
  <c r="AG1928" i="4" s="1"/>
  <c r="AE1929" i="4"/>
  <c r="AE1930" i="4"/>
  <c r="AE1931" i="4"/>
  <c r="AE1932" i="4"/>
  <c r="AG1932" i="4" s="1"/>
  <c r="AE1933" i="4"/>
  <c r="AE1934" i="4"/>
  <c r="AE1935" i="4"/>
  <c r="AG1935" i="4" s="1"/>
  <c r="AE1936" i="4"/>
  <c r="AE1937" i="4"/>
  <c r="AG1937" i="4" s="1"/>
  <c r="AE1938" i="4"/>
  <c r="AG1938" i="4" s="1"/>
  <c r="AE1939" i="4"/>
  <c r="AE1940" i="4"/>
  <c r="AE1941" i="4"/>
  <c r="AE1942" i="4"/>
  <c r="AG1942" i="4" s="1"/>
  <c r="AE1943" i="4"/>
  <c r="AG1943" i="4" s="1"/>
  <c r="AE1944" i="4"/>
  <c r="AG1944" i="4" s="1"/>
  <c r="AE1945" i="4"/>
  <c r="AE1946" i="4"/>
  <c r="AE1947" i="4"/>
  <c r="AE1948" i="4"/>
  <c r="AE1949" i="4"/>
  <c r="AE1950" i="4"/>
  <c r="AE1951" i="4"/>
  <c r="AG1951" i="4" s="1"/>
  <c r="AE1952" i="4"/>
  <c r="AE1953" i="4"/>
  <c r="AE1954" i="4"/>
  <c r="AG1954" i="4" s="1"/>
  <c r="AE1955" i="4"/>
  <c r="AE1956" i="4"/>
  <c r="AE1957" i="4"/>
  <c r="AE1958" i="4"/>
  <c r="AG1958" i="4" s="1"/>
  <c r="AE1959" i="4"/>
  <c r="AG1959" i="4" s="1"/>
  <c r="AE1960" i="4"/>
  <c r="AG1960" i="4" s="1"/>
  <c r="AE1961" i="4"/>
  <c r="AE1962" i="4"/>
  <c r="AE1963" i="4"/>
  <c r="AE1964" i="4"/>
  <c r="AG1964" i="4" s="1"/>
  <c r="AE1965" i="4"/>
  <c r="AE1966" i="4"/>
  <c r="AE1967" i="4"/>
  <c r="AG1967" i="4" s="1"/>
  <c r="AE1968" i="4"/>
  <c r="AE1969" i="4"/>
  <c r="AG1969" i="4" s="1"/>
  <c r="AE1970" i="4"/>
  <c r="AG1970" i="4" s="1"/>
  <c r="AE1971" i="4"/>
  <c r="AE1972" i="4"/>
  <c r="AE1973" i="4"/>
  <c r="AE1974" i="4"/>
  <c r="AG1974" i="4" s="1"/>
  <c r="AE1975" i="4"/>
  <c r="AG1975" i="4" s="1"/>
  <c r="AE1976" i="4"/>
  <c r="AG1976" i="4" s="1"/>
  <c r="AE1977" i="4"/>
  <c r="AE1978" i="4"/>
  <c r="AE1979" i="4"/>
  <c r="AE1980" i="4"/>
  <c r="AG1980" i="4" s="1"/>
  <c r="AE1981" i="4"/>
  <c r="AE1982" i="4"/>
  <c r="AE1983" i="4"/>
  <c r="AG1983" i="4" s="1"/>
  <c r="AE1984" i="4"/>
  <c r="AE1985" i="4"/>
  <c r="AG1985" i="4" s="1"/>
  <c r="AE1986" i="4"/>
  <c r="AG1986" i="4" s="1"/>
  <c r="AE1987" i="4"/>
  <c r="AE1988" i="4"/>
  <c r="AE1989" i="4"/>
  <c r="AE1990" i="4"/>
  <c r="AG1990" i="4" s="1"/>
  <c r="AE1991" i="4"/>
  <c r="AG1991" i="4" s="1"/>
  <c r="AE1992" i="4"/>
  <c r="AG1992" i="4" s="1"/>
  <c r="AE1993" i="4"/>
  <c r="AE1994" i="4"/>
  <c r="AE1995" i="4"/>
  <c r="AE1996" i="4"/>
  <c r="AE1997" i="4"/>
  <c r="AE1998" i="4"/>
  <c r="AE1999" i="4"/>
  <c r="AG1999" i="4" s="1"/>
  <c r="AE2000" i="4"/>
  <c r="AE2001" i="4"/>
  <c r="AG2001" i="4" s="1"/>
  <c r="AE2002" i="4"/>
  <c r="AG2002" i="4" s="1"/>
  <c r="AE2003" i="4"/>
  <c r="AE2004" i="4"/>
  <c r="AE2005" i="4"/>
  <c r="AE2006" i="4"/>
  <c r="AG2006" i="4" s="1"/>
  <c r="AE2007" i="4"/>
  <c r="AG2007" i="4" s="1"/>
  <c r="AE2008" i="4"/>
  <c r="AG2008" i="4" s="1"/>
  <c r="AE2009" i="4"/>
  <c r="AE2010" i="4"/>
  <c r="AE2011" i="4"/>
  <c r="AE2012" i="4"/>
  <c r="AE2013" i="4"/>
  <c r="AE2014" i="4"/>
  <c r="AE2015" i="4"/>
  <c r="AG2015" i="4" s="1"/>
  <c r="AE2016" i="4"/>
  <c r="AE2017" i="4"/>
  <c r="AG2017" i="4" s="1"/>
  <c r="AE2018" i="4"/>
  <c r="AG2018" i="4" s="1"/>
  <c r="AE2019" i="4"/>
  <c r="AE2020" i="4"/>
  <c r="AE2021" i="4"/>
  <c r="AE2022" i="4"/>
  <c r="AE2023" i="4"/>
  <c r="AG2023" i="4" s="1"/>
  <c r="AE2024" i="4"/>
  <c r="AG2024" i="4" s="1"/>
  <c r="AE2025" i="4"/>
  <c r="AE2026" i="4"/>
  <c r="AE2027" i="4"/>
  <c r="AE2028" i="4"/>
  <c r="AG2028" i="4" s="1"/>
  <c r="AE2029" i="4"/>
  <c r="AE2030" i="4"/>
  <c r="AE2031" i="4"/>
  <c r="AG2031" i="4" s="1"/>
  <c r="AE2032" i="4"/>
  <c r="AE2033" i="4"/>
  <c r="AG2033" i="4" s="1"/>
  <c r="AE2034" i="4"/>
  <c r="AG2034" i="4" s="1"/>
  <c r="AE2035" i="4"/>
  <c r="AE2036" i="4"/>
  <c r="AE2037" i="4"/>
  <c r="AE2038" i="4"/>
  <c r="AG2038" i="4" s="1"/>
  <c r="AE2039" i="4"/>
  <c r="AG2039" i="4" s="1"/>
  <c r="AE2040" i="4"/>
  <c r="AG2040" i="4" s="1"/>
  <c r="AE2041" i="4"/>
  <c r="AE2042" i="4"/>
  <c r="AE2043" i="4"/>
  <c r="AE2044" i="4"/>
  <c r="AG2044" i="4" s="1"/>
  <c r="AE2045" i="4"/>
  <c r="AE2046" i="4"/>
  <c r="AE2047" i="4"/>
  <c r="AG2047" i="4" s="1"/>
  <c r="AE2048" i="4"/>
  <c r="AE2049" i="4"/>
  <c r="AG2049" i="4" s="1"/>
  <c r="AE2050" i="4"/>
  <c r="AG2050" i="4" s="1"/>
  <c r="AE2051" i="4"/>
  <c r="AE2052" i="4"/>
  <c r="AE2053" i="4"/>
  <c r="AE2054" i="4"/>
  <c r="AG2054" i="4" s="1"/>
  <c r="AE2055" i="4"/>
  <c r="AG2055" i="4" s="1"/>
  <c r="AE2056" i="4"/>
  <c r="AG2056" i="4" s="1"/>
  <c r="AE2057" i="4"/>
  <c r="AE2058" i="4"/>
  <c r="AE2059" i="4"/>
  <c r="AE2060" i="4"/>
  <c r="AE2061" i="4"/>
  <c r="AE2062" i="4"/>
  <c r="AE2063" i="4"/>
  <c r="AG2063" i="4" s="1"/>
  <c r="AE2064" i="4"/>
  <c r="AE2065" i="4"/>
  <c r="AG2065" i="4" s="1"/>
  <c r="AE2066" i="4"/>
  <c r="AG2066" i="4" s="1"/>
  <c r="AE2067" i="4"/>
  <c r="AE2068" i="4"/>
  <c r="AE2069" i="4"/>
  <c r="AE2070" i="4"/>
  <c r="AG2070" i="4" s="1"/>
  <c r="AE2071" i="4"/>
  <c r="AG2071" i="4" s="1"/>
  <c r="AE2072" i="4"/>
  <c r="AG2072" i="4" s="1"/>
  <c r="AE2073" i="4"/>
  <c r="AE2074" i="4"/>
  <c r="AE2075" i="4"/>
  <c r="AE2076" i="4"/>
  <c r="AG2076" i="4" s="1"/>
  <c r="AE2077" i="4"/>
  <c r="AE2078" i="4"/>
  <c r="AE2079" i="4"/>
  <c r="AG2079" i="4" s="1"/>
  <c r="AE2080" i="4"/>
  <c r="AE2081" i="4"/>
  <c r="AG2081" i="4" s="1"/>
  <c r="AE2082" i="4"/>
  <c r="AG2082" i="4" s="1"/>
  <c r="AE2083" i="4"/>
  <c r="AE2084" i="4"/>
  <c r="AE2085" i="4"/>
  <c r="AE2086" i="4"/>
  <c r="AG2086" i="4" s="1"/>
  <c r="AE2087" i="4"/>
  <c r="AG2087" i="4" s="1"/>
  <c r="AE2088" i="4"/>
  <c r="AG2088" i="4" s="1"/>
  <c r="AE2089" i="4"/>
  <c r="AE2090" i="4"/>
  <c r="AE2091" i="4"/>
  <c r="AE2092" i="4"/>
  <c r="AG2092" i="4" s="1"/>
  <c r="AE2093" i="4"/>
  <c r="AE2094" i="4"/>
  <c r="AE2095" i="4"/>
  <c r="AG2095" i="4" s="1"/>
  <c r="AE2096" i="4"/>
  <c r="AE2097" i="4"/>
  <c r="AG2097" i="4" s="1"/>
  <c r="AE2098" i="4"/>
  <c r="AG2098" i="4" s="1"/>
  <c r="AE2099" i="4"/>
  <c r="AE2100" i="4"/>
  <c r="AE2101" i="4"/>
  <c r="AE2102" i="4"/>
  <c r="AG2102" i="4" s="1"/>
  <c r="AE2103" i="4"/>
  <c r="AG2103" i="4" s="1"/>
  <c r="AE2104" i="4"/>
  <c r="AG2104" i="4" s="1"/>
  <c r="AE2105" i="4"/>
  <c r="AE2106" i="4"/>
  <c r="AE2107" i="4"/>
  <c r="AE2108" i="4"/>
  <c r="AG2108" i="4" s="1"/>
  <c r="AE2109" i="4"/>
  <c r="AE2110" i="4"/>
  <c r="AE2111" i="4"/>
  <c r="AG2111" i="4" s="1"/>
  <c r="AE2112" i="4"/>
  <c r="AE2113" i="4"/>
  <c r="AG2113" i="4" s="1"/>
  <c r="AE2114" i="4"/>
  <c r="AG2114" i="4" s="1"/>
  <c r="AE2115" i="4"/>
  <c r="AE2116" i="4"/>
  <c r="AE2117" i="4"/>
  <c r="AE2118" i="4"/>
  <c r="AG2118" i="4" s="1"/>
  <c r="AE2119" i="4"/>
  <c r="AG2119" i="4" s="1"/>
  <c r="AE2120" i="4"/>
  <c r="AG2120" i="4" s="1"/>
  <c r="AE2121" i="4"/>
  <c r="AE2122" i="4"/>
  <c r="AE2123" i="4"/>
  <c r="AE2124" i="4"/>
  <c r="AG2124" i="4" s="1"/>
  <c r="AE2125" i="4"/>
  <c r="AE2126" i="4"/>
  <c r="AE2127" i="4"/>
  <c r="AG2127" i="4" s="1"/>
  <c r="AE2128" i="4"/>
  <c r="AE2129" i="4"/>
  <c r="AG2129" i="4" s="1"/>
  <c r="AE2130" i="4"/>
  <c r="AG2130" i="4" s="1"/>
  <c r="AE2131" i="4"/>
  <c r="AE2132" i="4"/>
  <c r="AE2133" i="4"/>
  <c r="AE2134" i="4"/>
  <c r="AG2134" i="4" s="1"/>
  <c r="AE2135" i="4"/>
  <c r="AG2135" i="4" s="1"/>
  <c r="AE2136" i="4"/>
  <c r="AG2136" i="4" s="1"/>
  <c r="AE2137" i="4"/>
  <c r="AE2138" i="4"/>
  <c r="AE2139" i="4"/>
  <c r="AE2140" i="4"/>
  <c r="AG2140" i="4" s="1"/>
  <c r="AE2141" i="4"/>
  <c r="AE2142" i="4"/>
  <c r="AE2143" i="4"/>
  <c r="AG2143" i="4" s="1"/>
  <c r="AE2144" i="4"/>
  <c r="AE2145" i="4"/>
  <c r="AG2145" i="4" s="1"/>
  <c r="AE2146" i="4"/>
  <c r="AG2146" i="4" s="1"/>
  <c r="AE2147" i="4"/>
  <c r="AE2148" i="4"/>
  <c r="AE2149" i="4"/>
  <c r="AE2150" i="4"/>
  <c r="AG2150" i="4" s="1"/>
  <c r="AE2151" i="4"/>
  <c r="AG2151" i="4" s="1"/>
  <c r="AE2152" i="4"/>
  <c r="AG2152" i="4" s="1"/>
  <c r="AE2153" i="4"/>
  <c r="AE2154" i="4"/>
  <c r="AE2155" i="4"/>
  <c r="AE2156" i="4"/>
  <c r="AG2156" i="4" s="1"/>
  <c r="AE2157" i="4"/>
  <c r="AE2158" i="4"/>
  <c r="AE2159" i="4"/>
  <c r="AG2159" i="4" s="1"/>
  <c r="AE2160" i="4"/>
  <c r="AE2161" i="4"/>
  <c r="AG2161" i="4" s="1"/>
  <c r="AE2162" i="4"/>
  <c r="AG2162" i="4" s="1"/>
  <c r="AE2163" i="4"/>
  <c r="AE2164" i="4"/>
  <c r="AE2165" i="4"/>
  <c r="AE2166" i="4"/>
  <c r="AG2166" i="4" s="1"/>
  <c r="AE2167" i="4"/>
  <c r="AG2167" i="4" s="1"/>
  <c r="AE2168" i="4"/>
  <c r="AG2168" i="4" s="1"/>
  <c r="AE2169" i="4"/>
  <c r="AE2170" i="4"/>
  <c r="AE2171" i="4"/>
  <c r="AE2172" i="4"/>
  <c r="AG2172" i="4" s="1"/>
  <c r="AE2173" i="4"/>
  <c r="AE2174" i="4"/>
  <c r="AE2175" i="4"/>
  <c r="AG2175" i="4" s="1"/>
  <c r="AE2176" i="4"/>
  <c r="AE2177" i="4"/>
  <c r="AE2178" i="4"/>
  <c r="AG2178" i="4" s="1"/>
  <c r="AE2179" i="4"/>
  <c r="AE2180" i="4"/>
  <c r="AE2181" i="4"/>
  <c r="AE2182" i="4"/>
  <c r="AE2183" i="4"/>
  <c r="AG2183" i="4" s="1"/>
  <c r="AE2184" i="4"/>
  <c r="AG2184" i="4" s="1"/>
  <c r="AE2185" i="4"/>
  <c r="AE2186" i="4"/>
  <c r="AE2187" i="4"/>
  <c r="AE2188" i="4"/>
  <c r="AG2188" i="4" s="1"/>
  <c r="AE2189" i="4"/>
  <c r="AE2190" i="4"/>
  <c r="AE2191" i="4"/>
  <c r="AG2191" i="4" s="1"/>
  <c r="AE2192" i="4"/>
  <c r="AE2193" i="4"/>
  <c r="AG2193" i="4" s="1"/>
  <c r="AE2194" i="4"/>
  <c r="AG2194" i="4" s="1"/>
  <c r="AE2195" i="4"/>
  <c r="AE2196" i="4"/>
  <c r="AE2197" i="4"/>
  <c r="AE2198" i="4"/>
  <c r="AG2198" i="4" s="1"/>
  <c r="AE2199" i="4"/>
  <c r="AG2199" i="4" s="1"/>
  <c r="AE2200" i="4"/>
  <c r="AG2200" i="4" s="1"/>
  <c r="AE2201" i="4"/>
  <c r="AE2202" i="4"/>
  <c r="AE2203" i="4"/>
  <c r="AE2204" i="4"/>
  <c r="AG2204" i="4" s="1"/>
  <c r="AE2205" i="4"/>
  <c r="AE2206" i="4"/>
  <c r="AE2207" i="4"/>
  <c r="AG2207" i="4" s="1"/>
  <c r="AE2208" i="4"/>
  <c r="AE2209" i="4"/>
  <c r="AG2209" i="4" s="1"/>
  <c r="AE2210" i="4"/>
  <c r="AG2210" i="4" s="1"/>
  <c r="AE2211" i="4"/>
  <c r="AE2212" i="4"/>
  <c r="AE2213" i="4"/>
  <c r="AE2214" i="4"/>
  <c r="AG2214" i="4" s="1"/>
  <c r="AE2215" i="4"/>
  <c r="AG2215" i="4" s="1"/>
  <c r="AE2216" i="4"/>
  <c r="AG2216" i="4" s="1"/>
  <c r="AE2217" i="4"/>
  <c r="AE2218" i="4"/>
  <c r="AE2219" i="4"/>
  <c r="AE2220" i="4"/>
  <c r="AG2220" i="4" s="1"/>
  <c r="AE2221" i="4"/>
  <c r="AE2222" i="4"/>
  <c r="AE2223" i="4"/>
  <c r="AG2223" i="4" s="1"/>
  <c r="AE2224" i="4"/>
  <c r="AE2225" i="4"/>
  <c r="AG2225" i="4" s="1"/>
  <c r="AE2226" i="4"/>
  <c r="AG2226" i="4" s="1"/>
  <c r="AE2227" i="4"/>
  <c r="AE2228" i="4"/>
  <c r="AE2229" i="4"/>
  <c r="AE2230" i="4"/>
  <c r="AE2231" i="4"/>
  <c r="AG2231" i="4" s="1"/>
  <c r="AE2232" i="4"/>
  <c r="AG2232" i="4" s="1"/>
  <c r="AE2233" i="4"/>
  <c r="AE2234" i="4"/>
  <c r="AE2235" i="4"/>
  <c r="AE2236" i="4"/>
  <c r="AE2237" i="4"/>
  <c r="AE2238" i="4"/>
  <c r="AE2239" i="4"/>
  <c r="AG2239" i="4" s="1"/>
  <c r="AE2240" i="4"/>
  <c r="AE2241" i="4"/>
  <c r="AG2241" i="4" s="1"/>
  <c r="AE2242" i="4"/>
  <c r="AG2242" i="4" s="1"/>
  <c r="AE2243" i="4"/>
  <c r="AE2244" i="4"/>
  <c r="AE2245" i="4"/>
  <c r="AE2246" i="4"/>
  <c r="AG2246" i="4" s="1"/>
  <c r="AE2247" i="4"/>
  <c r="AG2247" i="4" s="1"/>
  <c r="AE2248" i="4"/>
  <c r="AG2248" i="4" s="1"/>
  <c r="AE2249" i="4"/>
  <c r="AE2250" i="4"/>
  <c r="AE2251" i="4"/>
  <c r="AE2252" i="4"/>
  <c r="AG2252" i="4" s="1"/>
  <c r="AE2253" i="4"/>
  <c r="AE2254" i="4"/>
  <c r="AE2255" i="4"/>
  <c r="AG2255" i="4" s="1"/>
  <c r="AE2256" i="4"/>
  <c r="AE2257" i="4"/>
  <c r="AG2257" i="4" s="1"/>
  <c r="AE2258" i="4"/>
  <c r="AG2258" i="4" s="1"/>
  <c r="AE2259" i="4"/>
  <c r="AE2260" i="4"/>
  <c r="AE2261" i="4"/>
  <c r="AE2262" i="4"/>
  <c r="AG2262" i="4" s="1"/>
  <c r="AE2263" i="4"/>
  <c r="AG2263" i="4" s="1"/>
  <c r="AE2264" i="4"/>
  <c r="AG2264" i="4" s="1"/>
  <c r="AE2265" i="4"/>
  <c r="AE2266" i="4"/>
  <c r="AE2267" i="4"/>
  <c r="AE2268" i="4"/>
  <c r="AG2268" i="4" s="1"/>
  <c r="AE2269" i="4"/>
  <c r="AE2270" i="4"/>
  <c r="AE2271" i="4"/>
  <c r="AG2271" i="4" s="1"/>
  <c r="AE2272" i="4"/>
  <c r="AE2273" i="4"/>
  <c r="AG2273" i="4" s="1"/>
  <c r="AE2274" i="4"/>
  <c r="AG2274" i="4" s="1"/>
  <c r="AE2275" i="4"/>
  <c r="AE2276" i="4"/>
  <c r="AE2277" i="4"/>
  <c r="AE2278" i="4"/>
  <c r="AG2278" i="4" s="1"/>
  <c r="AE2279" i="4"/>
  <c r="AG2279" i="4" s="1"/>
  <c r="AE2280" i="4"/>
  <c r="AG2280" i="4" s="1"/>
  <c r="AE2281" i="4"/>
  <c r="AE2282" i="4"/>
  <c r="AE2283" i="4"/>
  <c r="AE2284" i="4"/>
  <c r="AG2284" i="4" s="1"/>
  <c r="AE2285" i="4"/>
  <c r="AE2286" i="4"/>
  <c r="AE2287" i="4"/>
  <c r="AG2287" i="4" s="1"/>
  <c r="AE2288" i="4"/>
  <c r="AE2289" i="4"/>
  <c r="AG2289" i="4" s="1"/>
  <c r="AE2290" i="4"/>
  <c r="AG2290" i="4" s="1"/>
  <c r="AE2291" i="4"/>
  <c r="AE2292" i="4"/>
  <c r="AE2293" i="4"/>
  <c r="AE2294" i="4"/>
  <c r="AG2294" i="4" s="1"/>
  <c r="AE2295" i="4"/>
  <c r="AG2295" i="4" s="1"/>
  <c r="AE2296" i="4"/>
  <c r="AG2296" i="4" s="1"/>
  <c r="AE2297" i="4"/>
  <c r="AE2298" i="4"/>
  <c r="AE2299" i="4"/>
  <c r="AE2300" i="4"/>
  <c r="AE2301" i="4"/>
  <c r="AE2302" i="4"/>
  <c r="AE2303" i="4"/>
  <c r="AG2303" i="4" s="1"/>
  <c r="AE2304" i="4"/>
  <c r="AE2305" i="4"/>
  <c r="AG2305" i="4" s="1"/>
  <c r="AE2306" i="4"/>
  <c r="AG2306" i="4" s="1"/>
  <c r="AE2307" i="4"/>
  <c r="AE2308" i="4"/>
  <c r="AE2309" i="4"/>
  <c r="AE2310" i="4"/>
  <c r="AG2310" i="4" s="1"/>
  <c r="AE2311" i="4"/>
  <c r="AG2311" i="4" s="1"/>
  <c r="AE2312" i="4"/>
  <c r="AG2312" i="4" s="1"/>
  <c r="AE2313" i="4"/>
  <c r="AE2314" i="4"/>
  <c r="AE2315" i="4"/>
  <c r="AE2316" i="4"/>
  <c r="AG2316" i="4" s="1"/>
  <c r="AE2317" i="4"/>
  <c r="AE2318" i="4"/>
  <c r="AE2319" i="4"/>
  <c r="AG2319" i="4" s="1"/>
  <c r="AE2320" i="4"/>
  <c r="AE2321" i="4"/>
  <c r="AG2321" i="4" s="1"/>
  <c r="AE2322" i="4"/>
  <c r="AG2322" i="4" s="1"/>
  <c r="AE2323" i="4"/>
  <c r="AE2324" i="4"/>
  <c r="AE2325" i="4"/>
  <c r="AE2326" i="4"/>
  <c r="AG2326" i="4" s="1"/>
  <c r="AE2327" i="4"/>
  <c r="AG2327" i="4" s="1"/>
  <c r="AE2328" i="4"/>
  <c r="AG2328" i="4" s="1"/>
  <c r="AE2329" i="4"/>
  <c r="AE2330" i="4"/>
  <c r="AE2331" i="4"/>
  <c r="AE2332" i="4"/>
  <c r="AG2332" i="4" s="1"/>
  <c r="AE2333" i="4"/>
  <c r="AE2334" i="4"/>
  <c r="AE2335" i="4"/>
  <c r="AG2335" i="4" s="1"/>
  <c r="AE2336" i="4"/>
  <c r="AE2337" i="4"/>
  <c r="AG2337" i="4" s="1"/>
  <c r="AE2338" i="4"/>
  <c r="AG2338" i="4" s="1"/>
  <c r="AE2339" i="4"/>
  <c r="AE2340" i="4"/>
  <c r="AE2341" i="4"/>
  <c r="AE2342" i="4"/>
  <c r="AE2343" i="4"/>
  <c r="AG2343" i="4" s="1"/>
  <c r="AE2344" i="4"/>
  <c r="AG2344" i="4" s="1"/>
  <c r="AE2345" i="4"/>
  <c r="AE2346" i="4"/>
  <c r="AE2347" i="4"/>
  <c r="AE2348" i="4"/>
  <c r="AE2349" i="4"/>
  <c r="AE2350" i="4"/>
  <c r="AE2351" i="4"/>
  <c r="AG2351" i="4" s="1"/>
  <c r="AE2352" i="4"/>
  <c r="AE2353" i="4"/>
  <c r="AG2353" i="4" s="1"/>
  <c r="AE2354" i="4"/>
  <c r="AG2354" i="4" s="1"/>
  <c r="AE2355" i="4"/>
  <c r="AE2356" i="4"/>
  <c r="AE2357" i="4"/>
  <c r="AE2358" i="4"/>
  <c r="AG2358" i="4" s="1"/>
  <c r="AE2359" i="4"/>
  <c r="AG2359" i="4" s="1"/>
  <c r="AE2360" i="4"/>
  <c r="AG2360" i="4" s="1"/>
  <c r="AE2361" i="4"/>
  <c r="AE2362" i="4"/>
  <c r="AE2363" i="4"/>
  <c r="AE2364" i="4"/>
  <c r="AG2364" i="4" s="1"/>
  <c r="AE2365" i="4"/>
  <c r="AE2366" i="4"/>
  <c r="AE2367" i="4"/>
  <c r="AG2367" i="4" s="1"/>
  <c r="AE2368" i="4"/>
  <c r="AE2369" i="4"/>
  <c r="AG2369" i="4" s="1"/>
  <c r="AE2370" i="4"/>
  <c r="AG2370" i="4" s="1"/>
  <c r="AE2371" i="4"/>
  <c r="AE2372" i="4"/>
  <c r="AE2373" i="4"/>
  <c r="AE2374" i="4"/>
  <c r="AG2374" i="4" s="1"/>
  <c r="AE2375" i="4"/>
  <c r="AG2375" i="4" s="1"/>
  <c r="AE2376" i="4"/>
  <c r="AG2376" i="4" s="1"/>
  <c r="AE2377" i="4"/>
  <c r="AE2378" i="4"/>
  <c r="AE2379" i="4"/>
  <c r="AE2380" i="4"/>
  <c r="AE2381" i="4"/>
  <c r="AE2382" i="4"/>
  <c r="AE2383" i="4"/>
  <c r="AG2383" i="4" s="1"/>
  <c r="AE2384" i="4"/>
  <c r="AE2385" i="4"/>
  <c r="AG2385" i="4" s="1"/>
  <c r="AE2386" i="4"/>
  <c r="AG2386" i="4" s="1"/>
  <c r="AE2387" i="4"/>
  <c r="AE2388" i="4"/>
  <c r="AE2389" i="4"/>
  <c r="AE2390" i="4"/>
  <c r="AG2390" i="4" s="1"/>
  <c r="AE2391" i="4"/>
  <c r="AG2391" i="4" s="1"/>
  <c r="AE2392" i="4"/>
  <c r="AG2392" i="4" s="1"/>
  <c r="AE2393" i="4"/>
  <c r="AE2394" i="4"/>
  <c r="AE2395" i="4"/>
  <c r="AE2396" i="4"/>
  <c r="AG2396" i="4" s="1"/>
  <c r="AE2397" i="4"/>
  <c r="AE2398" i="4"/>
  <c r="AE2399" i="4"/>
  <c r="AG2399" i="4" s="1"/>
  <c r="AE2400" i="4"/>
  <c r="AE2401" i="4"/>
  <c r="AG2401" i="4" s="1"/>
  <c r="AE2402" i="4"/>
  <c r="AG2402" i="4" s="1"/>
  <c r="AE2403" i="4"/>
  <c r="AE2404" i="4"/>
  <c r="AE2405" i="4"/>
  <c r="AE2406" i="4"/>
  <c r="AG2406" i="4" s="1"/>
  <c r="AE2407" i="4"/>
  <c r="AG2407" i="4" s="1"/>
  <c r="AE2408" i="4"/>
  <c r="AG2408" i="4" s="1"/>
  <c r="AE2409" i="4"/>
  <c r="AE2410" i="4"/>
  <c r="AE2411" i="4"/>
  <c r="AE2412" i="4"/>
  <c r="AE2413" i="4"/>
  <c r="AE2414" i="4"/>
  <c r="AE2415" i="4"/>
  <c r="AG2415" i="4" s="1"/>
  <c r="AE2416" i="4"/>
  <c r="AE2417" i="4"/>
  <c r="AG2417" i="4" s="1"/>
  <c r="AE2418" i="4"/>
  <c r="AG2418" i="4" s="1"/>
  <c r="AE2419" i="4"/>
  <c r="AE2420" i="4"/>
  <c r="AE2421" i="4"/>
  <c r="AE2422" i="4"/>
  <c r="AG2422" i="4" s="1"/>
  <c r="AE2423" i="4"/>
  <c r="AG2423" i="4" s="1"/>
  <c r="AE2424" i="4"/>
  <c r="AG2424" i="4" s="1"/>
  <c r="AE2425" i="4"/>
  <c r="AE2426" i="4"/>
  <c r="AE2427" i="4"/>
  <c r="AE2428" i="4"/>
  <c r="AG2428" i="4" s="1"/>
  <c r="AE2429" i="4"/>
  <c r="AE2430" i="4"/>
  <c r="AE2431" i="4"/>
  <c r="AG2431" i="4" s="1"/>
  <c r="AE2432" i="4"/>
  <c r="AE2433" i="4"/>
  <c r="AG2433" i="4" s="1"/>
  <c r="AE2434" i="4"/>
  <c r="AG2434" i="4" s="1"/>
  <c r="AE2435" i="4"/>
  <c r="AE2436" i="4"/>
  <c r="AE2437" i="4"/>
  <c r="AE2438" i="4"/>
  <c r="AG2438" i="4" s="1"/>
  <c r="AE2439" i="4"/>
  <c r="AG2439" i="4" s="1"/>
  <c r="AE2440" i="4"/>
  <c r="AG2440" i="4" s="1"/>
  <c r="AE2441" i="4"/>
  <c r="AE2442" i="4"/>
  <c r="AE2443" i="4"/>
  <c r="AE2444" i="4"/>
  <c r="AE2445" i="4"/>
  <c r="AE2446" i="4"/>
  <c r="AE2447" i="4"/>
  <c r="AG2447" i="4" s="1"/>
  <c r="AE2448" i="4"/>
  <c r="AE2449" i="4"/>
  <c r="AG2449" i="4" s="1"/>
  <c r="AE2450" i="4"/>
  <c r="AG2450" i="4" s="1"/>
  <c r="AE2451" i="4"/>
  <c r="AE2452" i="4"/>
  <c r="AE2453" i="4"/>
  <c r="AE2454" i="4"/>
  <c r="AE2455" i="4"/>
  <c r="AG2455" i="4" s="1"/>
  <c r="AE2456" i="4"/>
  <c r="AG2456" i="4" s="1"/>
  <c r="AE2457" i="4"/>
  <c r="AE2458" i="4"/>
  <c r="AE2459" i="4"/>
  <c r="AE2460" i="4"/>
  <c r="AE2461" i="4"/>
  <c r="AE2462" i="4"/>
  <c r="AE2463" i="4"/>
  <c r="AG2463" i="4" s="1"/>
  <c r="AE2464" i="4"/>
  <c r="AE2465" i="4"/>
  <c r="AG2465" i="4" s="1"/>
  <c r="AE2466" i="4"/>
  <c r="AG2466" i="4" s="1"/>
  <c r="AE2467" i="4"/>
  <c r="AE2468" i="4"/>
  <c r="AE2469" i="4"/>
  <c r="AE2470" i="4"/>
  <c r="AG2470" i="4" s="1"/>
  <c r="AE2471" i="4"/>
  <c r="AG2471" i="4" s="1"/>
  <c r="AE2472" i="4"/>
  <c r="AG2472" i="4" s="1"/>
  <c r="AE2473" i="4"/>
  <c r="AE2474" i="4"/>
  <c r="AE2475" i="4"/>
  <c r="AE2476" i="4"/>
  <c r="AE2477" i="4"/>
  <c r="AE2478" i="4"/>
  <c r="AE2479" i="4"/>
  <c r="AG2479" i="4" s="1"/>
  <c r="AE2480" i="4"/>
  <c r="AE2481" i="4"/>
  <c r="AG2481" i="4" s="1"/>
  <c r="AE2482" i="4"/>
  <c r="AG2482" i="4" s="1"/>
  <c r="AE2483" i="4"/>
  <c r="AE2484" i="4"/>
  <c r="AE2485" i="4"/>
  <c r="AE2486" i="4"/>
  <c r="AG2486" i="4" s="1"/>
  <c r="AE2487" i="4"/>
  <c r="AG2487" i="4" s="1"/>
  <c r="AE2488" i="4"/>
  <c r="AG2488" i="4" s="1"/>
  <c r="AE2489" i="4"/>
  <c r="AE2490" i="4"/>
  <c r="AE2491" i="4"/>
  <c r="AE2492" i="4"/>
  <c r="AG2492" i="4" s="1"/>
  <c r="AE2493" i="4"/>
  <c r="AE2494" i="4"/>
  <c r="AE2495" i="4"/>
  <c r="AG2495" i="4" s="1"/>
  <c r="AE2496" i="4"/>
  <c r="AE2497" i="4"/>
  <c r="AG2497" i="4" s="1"/>
  <c r="AE2498" i="4"/>
  <c r="AG2498" i="4" s="1"/>
  <c r="AE2499" i="4"/>
  <c r="AE2500" i="4"/>
  <c r="AE2501" i="4"/>
  <c r="AE2502" i="4"/>
  <c r="AG2502" i="4" s="1"/>
  <c r="AE2503" i="4"/>
  <c r="AG2503" i="4" s="1"/>
  <c r="AE2504" i="4"/>
  <c r="AG2504" i="4" s="1"/>
  <c r="AE2505" i="4"/>
  <c r="AE2506" i="4"/>
  <c r="AE2507" i="4"/>
  <c r="AE2508" i="4"/>
  <c r="AG2508" i="4" s="1"/>
  <c r="AE2509" i="4"/>
  <c r="AE2510" i="4"/>
  <c r="AE2511" i="4"/>
  <c r="AG2511" i="4" s="1"/>
  <c r="AE2512" i="4"/>
  <c r="AE2513" i="4"/>
  <c r="AG2513" i="4" s="1"/>
  <c r="AE2514" i="4"/>
  <c r="AG2514" i="4" s="1"/>
  <c r="AE2515" i="4"/>
  <c r="AE2516" i="4"/>
  <c r="AE2517" i="4"/>
  <c r="AE2518" i="4"/>
  <c r="AG2518" i="4" s="1"/>
  <c r="AE2519" i="4"/>
  <c r="AG2519" i="4" s="1"/>
  <c r="AE2520" i="4"/>
  <c r="AG2520" i="4" s="1"/>
  <c r="AE2521" i="4"/>
  <c r="AE2522" i="4"/>
  <c r="AE2523" i="4"/>
  <c r="AE2524" i="4"/>
  <c r="AE2525" i="4"/>
  <c r="AE2526" i="4"/>
  <c r="AE2527" i="4"/>
  <c r="AG2527" i="4" s="1"/>
  <c r="AE2528" i="4"/>
  <c r="AE2529" i="4"/>
  <c r="AG2529" i="4" s="1"/>
  <c r="AE2530" i="4"/>
  <c r="AG2530" i="4" s="1"/>
  <c r="AE2531" i="4"/>
  <c r="AE2532" i="4"/>
  <c r="AE2533" i="4"/>
  <c r="AE2534" i="4"/>
  <c r="AG2534" i="4" s="1"/>
  <c r="AE2535" i="4"/>
  <c r="AG2535" i="4" s="1"/>
  <c r="AE2536" i="4"/>
  <c r="AG2536" i="4" s="1"/>
  <c r="AE2537" i="4"/>
  <c r="AE2538" i="4"/>
  <c r="AE2539" i="4"/>
  <c r="AE2540" i="4"/>
  <c r="AE2541" i="4"/>
  <c r="AE2542" i="4"/>
  <c r="AE2543" i="4"/>
  <c r="AG2543" i="4" s="1"/>
  <c r="AE2544" i="4"/>
  <c r="AE2545" i="4"/>
  <c r="AG2545" i="4" s="1"/>
  <c r="AE2546" i="4"/>
  <c r="AG2546" i="4" s="1"/>
  <c r="AE2547" i="4"/>
  <c r="AE2548" i="4"/>
  <c r="AE2549" i="4"/>
  <c r="AE2550" i="4"/>
  <c r="AG2550" i="4" s="1"/>
  <c r="AE2551" i="4"/>
  <c r="AG2551" i="4" s="1"/>
  <c r="AE2552" i="4"/>
  <c r="AG2552" i="4" s="1"/>
  <c r="AE2553" i="4"/>
  <c r="AE2554" i="4"/>
  <c r="AE2555" i="4"/>
  <c r="AE2556" i="4"/>
  <c r="AG2556" i="4" s="1"/>
  <c r="AE2557" i="4"/>
  <c r="AE2558" i="4"/>
  <c r="AE2559" i="4"/>
  <c r="AG2559" i="4" s="1"/>
  <c r="AE2560" i="4"/>
  <c r="AE2561" i="4"/>
  <c r="AG2561" i="4" s="1"/>
  <c r="AE2562" i="4"/>
  <c r="AG2562" i="4" s="1"/>
  <c r="AE2563" i="4"/>
  <c r="AE2564" i="4"/>
  <c r="AE2565" i="4"/>
  <c r="AE2566" i="4"/>
  <c r="AG2566" i="4" s="1"/>
  <c r="AE2567" i="4"/>
  <c r="AG2567" i="4" s="1"/>
  <c r="AE2568" i="4"/>
  <c r="AG2568" i="4" s="1"/>
  <c r="AE2569" i="4"/>
  <c r="AE2570" i="4"/>
  <c r="AE2571" i="4"/>
  <c r="AE2572" i="4"/>
  <c r="AG2572" i="4" s="1"/>
  <c r="AE2573" i="4"/>
  <c r="AE2574" i="4"/>
  <c r="AE2575" i="4"/>
  <c r="AG2575" i="4" s="1"/>
  <c r="AE2576" i="4"/>
  <c r="AE2577" i="4"/>
  <c r="AG2577" i="4" s="1"/>
  <c r="AE2578" i="4"/>
  <c r="AG2578" i="4" s="1"/>
  <c r="AE2579" i="4"/>
  <c r="AE2580" i="4"/>
  <c r="AE2581" i="4"/>
  <c r="AE2582" i="4"/>
  <c r="AG2582" i="4" s="1"/>
  <c r="AE2583" i="4"/>
  <c r="AG2583" i="4" s="1"/>
  <c r="AE2584" i="4"/>
  <c r="AG2584" i="4" s="1"/>
  <c r="AE2585" i="4"/>
  <c r="AE2586" i="4"/>
  <c r="AE2587" i="4"/>
  <c r="AE2588" i="4"/>
  <c r="AG2588" i="4" s="1"/>
  <c r="AE2589" i="4"/>
  <c r="AE2590" i="4"/>
  <c r="AE2591" i="4"/>
  <c r="AG2591" i="4" s="1"/>
  <c r="AE2592" i="4"/>
  <c r="AE2593" i="4"/>
  <c r="AG2593" i="4" s="1"/>
  <c r="AE2594" i="4"/>
  <c r="AG2594" i="4" s="1"/>
  <c r="AE2595" i="4"/>
  <c r="AE2596" i="4"/>
  <c r="AE2597" i="4"/>
  <c r="AE2598" i="4"/>
  <c r="AG2598" i="4" s="1"/>
  <c r="AE2599" i="4"/>
  <c r="AG2599" i="4" s="1"/>
  <c r="AE2600" i="4"/>
  <c r="AG2600" i="4" s="1"/>
  <c r="AE2601" i="4"/>
  <c r="AE2602" i="4"/>
  <c r="AE2603" i="4"/>
  <c r="AE2604" i="4"/>
  <c r="AG2604" i="4" s="1"/>
  <c r="AE2605" i="4"/>
  <c r="AE2606" i="4"/>
  <c r="AE2607" i="4"/>
  <c r="AG2607" i="4" s="1"/>
  <c r="AE2608" i="4"/>
  <c r="AE2609" i="4"/>
  <c r="AG2609" i="4" s="1"/>
  <c r="AE2610" i="4"/>
  <c r="AG2610" i="4" s="1"/>
  <c r="AE2611" i="4"/>
  <c r="AE2612" i="4"/>
  <c r="AE2613" i="4"/>
  <c r="AE2614" i="4"/>
  <c r="AG2614" i="4" s="1"/>
  <c r="AE2615" i="4"/>
  <c r="AG2615" i="4" s="1"/>
  <c r="AE2616" i="4"/>
  <c r="AG2616" i="4" s="1"/>
  <c r="AE2617" i="4"/>
  <c r="AE2618" i="4"/>
  <c r="AE2619" i="4"/>
  <c r="AE2620" i="4"/>
  <c r="AG2620" i="4" s="1"/>
  <c r="AE2621" i="4"/>
  <c r="AE2622" i="4"/>
  <c r="AE2623" i="4"/>
  <c r="AG2623" i="4" s="1"/>
  <c r="AE2624" i="4"/>
  <c r="AE2625" i="4"/>
  <c r="AG2625" i="4" s="1"/>
  <c r="AE2626" i="4"/>
  <c r="AG2626" i="4" s="1"/>
  <c r="AE2627" i="4"/>
  <c r="AE2628" i="4"/>
  <c r="AE2629" i="4"/>
  <c r="AE2630" i="4"/>
  <c r="AG2630" i="4" s="1"/>
  <c r="AE2631" i="4"/>
  <c r="AG2631" i="4" s="1"/>
  <c r="AE2632" i="4"/>
  <c r="AG2632" i="4" s="1"/>
  <c r="AE2633" i="4"/>
  <c r="AE2634" i="4"/>
  <c r="AE2635" i="4"/>
  <c r="AE2636" i="4"/>
  <c r="AG2636" i="4" s="1"/>
  <c r="AE2637" i="4"/>
  <c r="AE2638" i="4"/>
  <c r="AE2639" i="4"/>
  <c r="AG2639" i="4" s="1"/>
  <c r="AE2640" i="4"/>
  <c r="AE2641" i="4"/>
  <c r="AE2642" i="4"/>
  <c r="AG2642" i="4" s="1"/>
  <c r="AE2643" i="4"/>
  <c r="AE2644" i="4"/>
  <c r="AE2645" i="4"/>
  <c r="AE2646" i="4"/>
  <c r="AG2646" i="4" s="1"/>
  <c r="AE2647" i="4"/>
  <c r="AG2647" i="4" s="1"/>
  <c r="AE2648" i="4"/>
  <c r="AG2648" i="4" s="1"/>
  <c r="AE2649" i="4"/>
  <c r="AE2650" i="4"/>
  <c r="AE2651" i="4"/>
  <c r="AE2652" i="4"/>
  <c r="AG2652" i="4" s="1"/>
  <c r="AE2653" i="4"/>
  <c r="AE2654" i="4"/>
  <c r="AE2655" i="4"/>
  <c r="AG2655" i="4" s="1"/>
  <c r="AE2656" i="4"/>
  <c r="AE2657" i="4"/>
  <c r="AG2657" i="4" s="1"/>
  <c r="AE2658" i="4"/>
  <c r="AG2658" i="4" s="1"/>
  <c r="AE2659" i="4"/>
  <c r="AE2660" i="4"/>
  <c r="AE2661" i="4"/>
  <c r="AE2662" i="4"/>
  <c r="AG2662" i="4" s="1"/>
  <c r="AE2663" i="4"/>
  <c r="AG2663" i="4" s="1"/>
  <c r="AE2664" i="4"/>
  <c r="AG2664" i="4" s="1"/>
  <c r="AE2665" i="4"/>
  <c r="AE2666" i="4"/>
  <c r="AE2667" i="4"/>
  <c r="AE2668" i="4"/>
  <c r="AG2668" i="4" s="1"/>
  <c r="AE2669" i="4"/>
  <c r="AE2670" i="4"/>
  <c r="AE2671" i="4"/>
  <c r="AG2671" i="4" s="1"/>
  <c r="AE2672" i="4"/>
  <c r="AE2673" i="4"/>
  <c r="AG2673" i="4" s="1"/>
  <c r="AE2674" i="4"/>
  <c r="AG2674" i="4" s="1"/>
  <c r="AE2675" i="4"/>
  <c r="AE2676" i="4"/>
  <c r="AE2677" i="4"/>
  <c r="AE2678" i="4"/>
  <c r="AG2678" i="4" s="1"/>
  <c r="AE2679" i="4"/>
  <c r="AG2679" i="4" s="1"/>
  <c r="AE2680" i="4"/>
  <c r="AG2680" i="4" s="1"/>
  <c r="AE2681" i="4"/>
  <c r="AE2682" i="4"/>
  <c r="AE2683" i="4"/>
  <c r="AE2684" i="4"/>
  <c r="AG2684" i="4" s="1"/>
  <c r="AE2685" i="4"/>
  <c r="AE2686" i="4"/>
  <c r="AE2687" i="4"/>
  <c r="AG2687" i="4" s="1"/>
  <c r="AE2688" i="4"/>
  <c r="AE2689" i="4"/>
  <c r="AG2689" i="4" s="1"/>
  <c r="AE2690" i="4"/>
  <c r="AG2690" i="4" s="1"/>
  <c r="AE2691" i="4"/>
  <c r="AE2692" i="4"/>
  <c r="AE2693" i="4"/>
  <c r="AE2694" i="4"/>
  <c r="AG2694" i="4" s="1"/>
  <c r="AE2695" i="4"/>
  <c r="AG2695" i="4" s="1"/>
  <c r="AE2696" i="4"/>
  <c r="AG2696" i="4" s="1"/>
  <c r="AE2697" i="4"/>
  <c r="AE2698" i="4"/>
  <c r="AE2699" i="4"/>
  <c r="AE2700" i="4"/>
  <c r="AG2700" i="4" s="1"/>
  <c r="AE2701" i="4"/>
  <c r="AE2702" i="4"/>
  <c r="AE2703" i="4"/>
  <c r="AG2703" i="4" s="1"/>
  <c r="AE2704" i="4"/>
  <c r="AE2705" i="4"/>
  <c r="AG2705" i="4" s="1"/>
  <c r="AE2706" i="4"/>
  <c r="AG2706" i="4" s="1"/>
  <c r="AE2707" i="4"/>
  <c r="AE2708" i="4"/>
  <c r="AE2709" i="4"/>
  <c r="AE2710" i="4"/>
  <c r="AG2710" i="4" s="1"/>
  <c r="AE2711" i="4"/>
  <c r="AG2711" i="4" s="1"/>
  <c r="AE2712" i="4"/>
  <c r="AG2712" i="4" s="1"/>
  <c r="AE2713" i="4"/>
  <c r="AE2714" i="4"/>
  <c r="AE2715" i="4"/>
  <c r="AE2716" i="4"/>
  <c r="AG2716" i="4" s="1"/>
  <c r="AE2717" i="4"/>
  <c r="AE2718" i="4"/>
  <c r="AE2719" i="4"/>
  <c r="AG2719" i="4" s="1"/>
  <c r="AE2720" i="4"/>
  <c r="AE2721" i="4"/>
  <c r="AG2721" i="4" s="1"/>
  <c r="AE2722" i="4"/>
  <c r="AG2722" i="4" s="1"/>
  <c r="AE2723" i="4"/>
  <c r="AE2724" i="4"/>
  <c r="AE2725" i="4"/>
  <c r="AE2726" i="4"/>
  <c r="AE2727" i="4"/>
  <c r="AG2727" i="4" s="1"/>
  <c r="AE2728" i="4"/>
  <c r="AG2728" i="4" s="1"/>
  <c r="AE2729" i="4"/>
  <c r="AE2730" i="4"/>
  <c r="AE2731" i="4"/>
  <c r="AE2732" i="4"/>
  <c r="AG2732" i="4" s="1"/>
  <c r="AE2733" i="4"/>
  <c r="AE2734" i="4"/>
  <c r="AE2735" i="4"/>
  <c r="AG2735" i="4" s="1"/>
  <c r="AE2736" i="4"/>
  <c r="AE2737" i="4"/>
  <c r="AG2737" i="4" s="1"/>
  <c r="AE2738" i="4"/>
  <c r="AG2738" i="4" s="1"/>
  <c r="AE2739" i="4"/>
  <c r="AE2740" i="4"/>
  <c r="AE2741" i="4"/>
  <c r="AE2742" i="4"/>
  <c r="AG2742" i="4" s="1"/>
  <c r="AE2743" i="4"/>
  <c r="AG2743" i="4" s="1"/>
  <c r="AE2744" i="4"/>
  <c r="AG2744" i="4" s="1"/>
  <c r="AE2745" i="4"/>
  <c r="AE2746" i="4"/>
  <c r="AE2747" i="4"/>
  <c r="AE2748" i="4"/>
  <c r="AG2748" i="4" s="1"/>
  <c r="AE2749" i="4"/>
  <c r="AE2750" i="4"/>
  <c r="AE2751" i="4"/>
  <c r="AG2751" i="4" s="1"/>
  <c r="AE2752" i="4"/>
  <c r="AE2753" i="4"/>
  <c r="AG2753" i="4" s="1"/>
  <c r="AE2754" i="4"/>
  <c r="AG2754" i="4" s="1"/>
  <c r="AE2755" i="4"/>
  <c r="AE2756" i="4"/>
  <c r="AE2757" i="4"/>
  <c r="AE2758" i="4"/>
  <c r="AG2758" i="4" s="1"/>
  <c r="AE2759" i="4"/>
  <c r="AG2759" i="4" s="1"/>
  <c r="AE2760" i="4"/>
  <c r="AG2760" i="4" s="1"/>
  <c r="AE2761" i="4"/>
  <c r="AE2762" i="4"/>
  <c r="AE2763" i="4"/>
  <c r="AE2764" i="4"/>
  <c r="AE2765" i="4"/>
  <c r="AE2766" i="4"/>
  <c r="AE2767" i="4"/>
  <c r="AG2767" i="4" s="1"/>
  <c r="AE2768" i="4"/>
  <c r="AE2769" i="4"/>
  <c r="AG2769" i="4" s="1"/>
  <c r="AE2770" i="4"/>
  <c r="AG2770" i="4" s="1"/>
  <c r="AE2771" i="4"/>
  <c r="AE2772" i="4"/>
  <c r="AE2773" i="4"/>
  <c r="AE2774" i="4"/>
  <c r="AG2774" i="4" s="1"/>
  <c r="AE2775" i="4"/>
  <c r="AG2775" i="4" s="1"/>
  <c r="AE2776" i="4"/>
  <c r="AG2776" i="4" s="1"/>
  <c r="AE2777" i="4"/>
  <c r="AE2778" i="4"/>
  <c r="AE2779" i="4"/>
  <c r="AE2786" i="4"/>
  <c r="AG2786" i="4" s="1"/>
  <c r="AE2787" i="4"/>
  <c r="AE2788" i="4"/>
  <c r="AE2789" i="4"/>
  <c r="AG2789" i="4" s="1"/>
  <c r="AE2790" i="4"/>
  <c r="AE2791" i="4"/>
  <c r="AG2791" i="4" s="1"/>
  <c r="AE2792" i="4"/>
  <c r="AG2792" i="4" s="1"/>
  <c r="AE2793" i="4"/>
  <c r="AE2794" i="4"/>
  <c r="AE2795" i="4"/>
  <c r="AE2796" i="4"/>
  <c r="AG2796" i="4" s="1"/>
  <c r="AE2797" i="4"/>
  <c r="AG2797" i="4" s="1"/>
  <c r="AE2798" i="4"/>
  <c r="AG2798" i="4" s="1"/>
  <c r="AE2799" i="4"/>
  <c r="AE2800" i="4"/>
  <c r="AE2801" i="4"/>
  <c r="AE2802" i="4"/>
  <c r="AG2802" i="4" s="1"/>
  <c r="AE2803" i="4"/>
  <c r="AE2804" i="4"/>
  <c r="AE2805" i="4"/>
  <c r="AG2805" i="4" s="1"/>
  <c r="AE2806" i="4"/>
  <c r="AE2807" i="4"/>
  <c r="AG2807" i="4" s="1"/>
  <c r="AE2808" i="4"/>
  <c r="AG2808" i="4" s="1"/>
  <c r="AE2809" i="4"/>
  <c r="AE2810" i="4"/>
  <c r="AE2811" i="4"/>
  <c r="AE2812" i="4"/>
  <c r="AG2812" i="4" s="1"/>
  <c r="AE2813" i="4"/>
  <c r="AG2813" i="4" s="1"/>
  <c r="AE2814" i="4"/>
  <c r="AG2814" i="4" s="1"/>
  <c r="AE2815" i="4"/>
  <c r="AE2816" i="4"/>
  <c r="AE2817" i="4"/>
  <c r="AE2818" i="4"/>
  <c r="AG2818" i="4" s="1"/>
  <c r="AE2819" i="4"/>
  <c r="AE2820" i="4"/>
  <c r="AE2821" i="4"/>
  <c r="AG2821" i="4" s="1"/>
  <c r="AE2822" i="4"/>
  <c r="AE2823" i="4"/>
  <c r="AE2824" i="4"/>
  <c r="AG2824" i="4" s="1"/>
  <c r="AE2825" i="4"/>
  <c r="AE2826" i="4"/>
  <c r="AE2827" i="4"/>
  <c r="AE2828" i="4"/>
  <c r="AG2828" i="4" s="1"/>
  <c r="AE2829" i="4"/>
  <c r="AG2829" i="4" s="1"/>
  <c r="AE2830" i="4"/>
  <c r="AG2830" i="4" s="1"/>
  <c r="AE2831" i="4"/>
  <c r="AE2832" i="4"/>
  <c r="AE2833" i="4"/>
  <c r="AE2834" i="4"/>
  <c r="AE2835" i="4"/>
  <c r="AE2836" i="4"/>
  <c r="AE2837" i="4"/>
  <c r="AG2837" i="4" s="1"/>
  <c r="AE2838" i="4"/>
  <c r="AE2839" i="4"/>
  <c r="AG2839" i="4" s="1"/>
  <c r="AE2840" i="4"/>
  <c r="AG2840" i="4" s="1"/>
  <c r="AE2841" i="4"/>
  <c r="AE2842" i="4"/>
  <c r="AE2843" i="4"/>
  <c r="AE2844" i="4"/>
  <c r="AG2844" i="4" s="1"/>
  <c r="AE2845" i="4"/>
  <c r="AG2845" i="4" s="1"/>
  <c r="AE2846" i="4"/>
  <c r="AG2846" i="4" s="1"/>
  <c r="AE2847" i="4"/>
  <c r="AE2848" i="4"/>
  <c r="AE2849" i="4"/>
  <c r="AE2850" i="4"/>
  <c r="AE2851" i="4"/>
  <c r="AE2852" i="4"/>
  <c r="AE2853" i="4"/>
  <c r="AG2853" i="4" s="1"/>
  <c r="AE2854" i="4"/>
  <c r="AE2855" i="4"/>
  <c r="AG2855" i="4" s="1"/>
  <c r="AE2856" i="4"/>
  <c r="AG2856" i="4" s="1"/>
  <c r="AE2857" i="4"/>
  <c r="AE2858" i="4"/>
  <c r="AE2859" i="4"/>
  <c r="AE2860" i="4"/>
  <c r="AG2860" i="4" s="1"/>
  <c r="AE2861" i="4"/>
  <c r="AG2861" i="4" s="1"/>
  <c r="AE2862" i="4"/>
  <c r="AG2862" i="4" s="1"/>
  <c r="AE2863" i="4"/>
  <c r="AE2864" i="4"/>
  <c r="AE2865" i="4"/>
  <c r="AE2866" i="4"/>
  <c r="AG2866" i="4" s="1"/>
  <c r="AE2867" i="4"/>
  <c r="AE2868" i="4"/>
  <c r="AE2869" i="4"/>
  <c r="AG2869" i="4" s="1"/>
  <c r="AE2870" i="4"/>
  <c r="AE2871" i="4"/>
  <c r="AE2872" i="4"/>
  <c r="AG2872" i="4" s="1"/>
  <c r="AE2873" i="4"/>
  <c r="AE2874" i="4"/>
  <c r="AE2875" i="4"/>
  <c r="AE2876" i="4"/>
  <c r="AG2876" i="4" s="1"/>
  <c r="AE2877" i="4"/>
  <c r="AG2877" i="4" s="1"/>
  <c r="AE2878" i="4"/>
  <c r="AG2878" i="4" s="1"/>
  <c r="AE2879" i="4"/>
  <c r="AE2880" i="4"/>
  <c r="AE2881" i="4"/>
  <c r="AE2882" i="4"/>
  <c r="AE2883" i="4"/>
  <c r="AE2884" i="4"/>
  <c r="AE2885" i="4"/>
  <c r="AG2885" i="4" s="1"/>
  <c r="AE2886" i="4"/>
  <c r="AE2887" i="4"/>
  <c r="AG2887" i="4" s="1"/>
  <c r="AE2888" i="4"/>
  <c r="AG2888" i="4" s="1"/>
  <c r="AE2889" i="4"/>
  <c r="AE2890" i="4"/>
  <c r="AE2891" i="4"/>
  <c r="AE2892" i="4"/>
  <c r="AG2892" i="4" s="1"/>
  <c r="AE2893" i="4"/>
  <c r="AG2893" i="4" s="1"/>
  <c r="AE2894" i="4"/>
  <c r="AG2894" i="4" s="1"/>
  <c r="AE2895" i="4"/>
  <c r="AE2896" i="4"/>
  <c r="AE2897" i="4"/>
  <c r="AE2898" i="4"/>
  <c r="AG2898" i="4" s="1"/>
  <c r="AE2899" i="4"/>
  <c r="AE2900" i="4"/>
  <c r="AE2901" i="4"/>
  <c r="AG2901" i="4" s="1"/>
  <c r="AE2902" i="4"/>
  <c r="AE2903" i="4"/>
  <c r="AG2903" i="4" s="1"/>
  <c r="AE2904" i="4"/>
  <c r="AG2904" i="4" s="1"/>
  <c r="AE2905" i="4"/>
  <c r="AE2906" i="4"/>
  <c r="AE2907" i="4"/>
  <c r="AE2908" i="4"/>
  <c r="AG2908" i="4" s="1"/>
  <c r="AE2909" i="4"/>
  <c r="AG2909" i="4" s="1"/>
  <c r="AE2910" i="4"/>
  <c r="AG2910" i="4" s="1"/>
  <c r="AE2911" i="4"/>
  <c r="AE2912" i="4"/>
  <c r="AE2913" i="4"/>
  <c r="AE2914" i="4"/>
  <c r="AE2915" i="4"/>
  <c r="AE2916" i="4"/>
  <c r="AE2917" i="4"/>
  <c r="AG2917" i="4" s="1"/>
  <c r="AE2918" i="4"/>
  <c r="AE2919" i="4"/>
  <c r="AE2920" i="4"/>
  <c r="AG2920" i="4" s="1"/>
  <c r="AE2921" i="4"/>
  <c r="AE2922" i="4"/>
  <c r="AE2923" i="4"/>
  <c r="AE2924" i="4"/>
  <c r="AG2924" i="4" s="1"/>
  <c r="AE2925" i="4"/>
  <c r="AG2925" i="4" s="1"/>
  <c r="AE2926" i="4"/>
  <c r="AG2926" i="4" s="1"/>
  <c r="AE2927" i="4"/>
  <c r="AE2928" i="4"/>
  <c r="AE2929" i="4"/>
  <c r="AE2930" i="4"/>
  <c r="AG2930" i="4" s="1"/>
  <c r="AE2931" i="4"/>
  <c r="AE2932" i="4"/>
  <c r="AE2933" i="4"/>
  <c r="AG2933" i="4" s="1"/>
  <c r="AE2934" i="4"/>
  <c r="AE2935" i="4"/>
  <c r="AG2935" i="4" s="1"/>
  <c r="AE2936" i="4"/>
  <c r="AG2936" i="4" s="1"/>
  <c r="AE2937" i="4"/>
  <c r="AE2938" i="4"/>
  <c r="AE2939" i="4"/>
  <c r="AE2940" i="4"/>
  <c r="AG2940" i="4" s="1"/>
  <c r="AE2941" i="4"/>
  <c r="AG2941" i="4" s="1"/>
  <c r="AE2942" i="4"/>
  <c r="AG2942" i="4" s="1"/>
  <c r="AE2943" i="4"/>
  <c r="AE2944" i="4"/>
  <c r="AE2945" i="4"/>
  <c r="AE2946" i="4"/>
  <c r="AE2947" i="4"/>
  <c r="AE2948" i="4"/>
  <c r="AE2949" i="4"/>
  <c r="AG2949" i="4" s="1"/>
  <c r="AE2950" i="4"/>
  <c r="AE2951" i="4"/>
  <c r="AG2951" i="4" s="1"/>
  <c r="AE2952" i="4"/>
  <c r="AG2952" i="4" s="1"/>
  <c r="AE2953" i="4"/>
  <c r="AE2954" i="4"/>
  <c r="AE2955" i="4"/>
  <c r="AE2956" i="4"/>
  <c r="AE2957" i="4"/>
  <c r="AG2957" i="4" s="1"/>
  <c r="AE2958" i="4"/>
  <c r="AG2958" i="4" s="1"/>
  <c r="AE2959" i="4"/>
  <c r="AE2960" i="4"/>
  <c r="AE2961" i="4"/>
  <c r="AE2962" i="4"/>
  <c r="AG2962" i="4" s="1"/>
  <c r="AE2963" i="4"/>
  <c r="AE2964" i="4"/>
  <c r="AE2965" i="4"/>
  <c r="AG2965" i="4" s="1"/>
  <c r="AE2966" i="4"/>
  <c r="AE2967" i="4"/>
  <c r="AE2968" i="4"/>
  <c r="AG2968" i="4" s="1"/>
  <c r="AE2969" i="4"/>
  <c r="AE2970" i="4"/>
  <c r="AE2971" i="4"/>
  <c r="AE2972" i="4"/>
  <c r="AG2972" i="4" s="1"/>
  <c r="AE2973" i="4"/>
  <c r="AG2973" i="4" s="1"/>
  <c r="AE2974" i="4"/>
  <c r="AG2974" i="4" s="1"/>
  <c r="AE2975" i="4"/>
  <c r="AE2976" i="4"/>
  <c r="AE2977" i="4"/>
  <c r="AE2978" i="4"/>
  <c r="AG2978" i="4" s="1"/>
  <c r="AE2979" i="4"/>
  <c r="AE2980" i="4"/>
  <c r="AE2981" i="4"/>
  <c r="AG2981" i="4" s="1"/>
  <c r="AE2982" i="4"/>
  <c r="AE2983" i="4"/>
  <c r="AG2983" i="4" s="1"/>
  <c r="AE2984" i="4"/>
  <c r="AG2984" i="4" s="1"/>
  <c r="AE2985" i="4"/>
  <c r="AE2986" i="4"/>
  <c r="AE2987" i="4"/>
  <c r="AE2988" i="4"/>
  <c r="AG2988" i="4" s="1"/>
  <c r="AE2989" i="4"/>
  <c r="AG2989" i="4" s="1"/>
  <c r="AE2990" i="4"/>
  <c r="AG2990" i="4" s="1"/>
  <c r="AE2991" i="4"/>
  <c r="AE2992" i="4"/>
  <c r="AE2993" i="4"/>
  <c r="AE2994" i="4"/>
  <c r="AE2995" i="4"/>
  <c r="AE2996" i="4"/>
  <c r="AE2997" i="4"/>
  <c r="AG2997" i="4" s="1"/>
  <c r="AE2998" i="4"/>
  <c r="AE2999" i="4"/>
  <c r="AG2999" i="4" s="1"/>
  <c r="AE3000" i="4"/>
  <c r="AG3000" i="4" s="1"/>
  <c r="AE3001" i="4"/>
  <c r="AE3002" i="4"/>
  <c r="AE3003" i="4"/>
  <c r="AE3004" i="4"/>
  <c r="AG3004" i="4" s="1"/>
  <c r="AE3005" i="4"/>
  <c r="AG3005" i="4" s="1"/>
  <c r="AE3006" i="4"/>
  <c r="AG3006" i="4" s="1"/>
  <c r="AE3007" i="4"/>
  <c r="AE3008" i="4"/>
  <c r="AE3009" i="4"/>
  <c r="AE3010" i="4"/>
  <c r="AE3011" i="4"/>
  <c r="AE3012" i="4"/>
  <c r="AE3013" i="4"/>
  <c r="AG3013" i="4" s="1"/>
  <c r="AE3014" i="4"/>
  <c r="AE3015" i="4"/>
  <c r="AE3016" i="4"/>
  <c r="AG3016" i="4" s="1"/>
  <c r="AE3017" i="4"/>
  <c r="AE3018" i="4"/>
  <c r="AE3019" i="4"/>
  <c r="AE3020" i="4"/>
  <c r="AG3020" i="4" s="1"/>
  <c r="AE3021" i="4"/>
  <c r="AG3021" i="4" s="1"/>
  <c r="AE3022" i="4"/>
  <c r="AG3022" i="4" s="1"/>
  <c r="AE3023" i="4"/>
  <c r="AE3024" i="4"/>
  <c r="AE3025" i="4"/>
  <c r="AE3026" i="4"/>
  <c r="AG3026" i="4" s="1"/>
  <c r="AE3027" i="4"/>
  <c r="AE3028" i="4"/>
  <c r="AE3029" i="4"/>
  <c r="AG3029" i="4" s="1"/>
  <c r="AE3030" i="4"/>
  <c r="AE3031" i="4"/>
  <c r="AG3031" i="4" s="1"/>
  <c r="AE3032" i="4"/>
  <c r="AG3032" i="4" s="1"/>
  <c r="AE3033" i="4"/>
  <c r="AE3034" i="4"/>
  <c r="AE3035" i="4"/>
  <c r="AE3036" i="4"/>
  <c r="AG3036" i="4" s="1"/>
  <c r="AE3037" i="4"/>
  <c r="AG3037" i="4" s="1"/>
  <c r="AE3038" i="4"/>
  <c r="AG3038" i="4" s="1"/>
  <c r="AE3039" i="4"/>
  <c r="AE3040" i="4"/>
  <c r="AE3041" i="4"/>
  <c r="AE3042" i="4"/>
  <c r="AG3042" i="4" s="1"/>
  <c r="AE3043" i="4"/>
  <c r="AE3044" i="4"/>
  <c r="AE3045" i="4"/>
  <c r="AG3045" i="4" s="1"/>
  <c r="AE3046" i="4"/>
  <c r="AE3047" i="4"/>
  <c r="AG3047" i="4" s="1"/>
  <c r="AE3048" i="4"/>
  <c r="AG3048" i="4" s="1"/>
  <c r="AE3049" i="4"/>
  <c r="AE3050" i="4"/>
  <c r="AE3051" i="4"/>
  <c r="AE3052" i="4"/>
  <c r="AG3052" i="4" s="1"/>
  <c r="AE3053" i="4"/>
  <c r="AG3053" i="4" s="1"/>
  <c r="AE3054" i="4"/>
  <c r="AG3054" i="4" s="1"/>
  <c r="AE3055" i="4"/>
  <c r="AE3056" i="4"/>
  <c r="AE3057" i="4"/>
  <c r="AE3058" i="4"/>
  <c r="AE3059" i="4"/>
  <c r="AE3060" i="4"/>
  <c r="AE3061" i="4"/>
  <c r="AG3061" i="4" s="1"/>
  <c r="AE3062" i="4"/>
  <c r="AE3063" i="4"/>
  <c r="AG3063" i="4" s="1"/>
  <c r="AE3064" i="4"/>
  <c r="AG3064" i="4" s="1"/>
  <c r="AE3065" i="4"/>
  <c r="AE3066" i="4"/>
  <c r="AE3067" i="4"/>
  <c r="AE3068" i="4"/>
  <c r="AE3069" i="4"/>
  <c r="AG3069" i="4" s="1"/>
  <c r="AE3070" i="4"/>
  <c r="AG3070" i="4" s="1"/>
  <c r="AE3071" i="4"/>
  <c r="AE3072" i="4"/>
  <c r="AE3073" i="4"/>
  <c r="AE3074" i="4"/>
  <c r="AE3075" i="4"/>
  <c r="AE3076" i="4"/>
  <c r="AE3077" i="4"/>
  <c r="AG3077" i="4" s="1"/>
  <c r="AE3078" i="4"/>
  <c r="AE3079" i="4"/>
  <c r="AG3079" i="4" s="1"/>
  <c r="AE3080" i="4"/>
  <c r="AG3080" i="4" s="1"/>
  <c r="AE3081" i="4"/>
  <c r="AE3082" i="4"/>
  <c r="AE3083" i="4"/>
  <c r="AE3084" i="4"/>
  <c r="AG3084" i="4" s="1"/>
  <c r="AE3085" i="4"/>
  <c r="AG3085" i="4" s="1"/>
  <c r="AE3086" i="4"/>
  <c r="AG3086" i="4" s="1"/>
  <c r="AE3087" i="4"/>
  <c r="AE3088" i="4"/>
  <c r="AE3089" i="4"/>
  <c r="AE3090" i="4"/>
  <c r="AG3090" i="4" s="1"/>
  <c r="AE3091" i="4"/>
  <c r="AE3092" i="4"/>
  <c r="AE3093" i="4"/>
  <c r="AG3093" i="4" s="1"/>
  <c r="AE3094" i="4"/>
  <c r="AE3095" i="4"/>
  <c r="AG3095" i="4" s="1"/>
  <c r="AE3096" i="4"/>
  <c r="AG3096" i="4" s="1"/>
  <c r="AE3097" i="4"/>
  <c r="AE3098" i="4"/>
  <c r="AE3099" i="4"/>
  <c r="AE3100" i="4"/>
  <c r="AG3100" i="4" s="1"/>
  <c r="AE3101" i="4"/>
  <c r="AG3101" i="4" s="1"/>
  <c r="AE3102" i="4"/>
  <c r="AG3102" i="4" s="1"/>
  <c r="AE3103" i="4"/>
  <c r="AE3104" i="4"/>
  <c r="AE3105" i="4"/>
  <c r="AE3106" i="4"/>
  <c r="AG3106" i="4" s="1"/>
  <c r="AE3107" i="4"/>
  <c r="AE3108" i="4"/>
  <c r="AE3109" i="4"/>
  <c r="AG3109" i="4" s="1"/>
  <c r="AE3110" i="4"/>
  <c r="AE3111" i="4"/>
  <c r="AG3111" i="4" s="1"/>
  <c r="AE3112" i="4"/>
  <c r="AG3112" i="4" s="1"/>
  <c r="AE3113" i="4"/>
  <c r="AE3114" i="4"/>
  <c r="AE3115" i="4"/>
  <c r="AE3116" i="4"/>
  <c r="AG3116" i="4" s="1"/>
  <c r="AE3117" i="4"/>
  <c r="AG3117" i="4" s="1"/>
  <c r="AE3118" i="4"/>
  <c r="AG3118" i="4" s="1"/>
  <c r="AE3119" i="4"/>
  <c r="AE3120" i="4"/>
  <c r="AE3121" i="4"/>
  <c r="AE3122" i="4"/>
  <c r="AG3122" i="4" s="1"/>
  <c r="AE3123" i="4"/>
  <c r="AE3124" i="4"/>
  <c r="AE3125" i="4"/>
  <c r="AG3125" i="4" s="1"/>
  <c r="AE3126" i="4"/>
  <c r="AE3127" i="4"/>
  <c r="AG3127" i="4" s="1"/>
  <c r="AE3128" i="4"/>
  <c r="AG3128" i="4" s="1"/>
  <c r="AE3129" i="4"/>
  <c r="AE3130" i="4"/>
  <c r="AE3131" i="4"/>
  <c r="AE3132" i="4"/>
  <c r="AG3132" i="4" s="1"/>
  <c r="AE3133" i="4"/>
  <c r="AG3133" i="4" s="1"/>
  <c r="AE3134" i="4"/>
  <c r="AG3134" i="4" s="1"/>
  <c r="AE3135" i="4"/>
  <c r="AE3136" i="4"/>
  <c r="AE3137" i="4"/>
  <c r="AE3138" i="4"/>
  <c r="AG3138" i="4" s="1"/>
  <c r="AE3139" i="4"/>
  <c r="AE3140" i="4"/>
  <c r="AE3141" i="4"/>
  <c r="AG3141" i="4" s="1"/>
  <c r="AE3142" i="4"/>
  <c r="AE3143" i="4"/>
  <c r="AG3143" i="4" s="1"/>
  <c r="AE3144" i="4"/>
  <c r="AG3144" i="4" s="1"/>
  <c r="AE3145" i="4"/>
  <c r="AE3146" i="4"/>
  <c r="AE3147" i="4"/>
  <c r="AE3148" i="4"/>
  <c r="AG3148" i="4" s="1"/>
  <c r="AE3149" i="4"/>
  <c r="AG3149" i="4" s="1"/>
  <c r="AE3150" i="4"/>
  <c r="AG3150" i="4" s="1"/>
  <c r="AE3151" i="4"/>
  <c r="AE3152" i="4"/>
  <c r="AE3153" i="4"/>
  <c r="AE3154" i="4"/>
  <c r="AG3154" i="4" s="1"/>
  <c r="AE3155" i="4"/>
  <c r="AE3156" i="4"/>
  <c r="AE3157" i="4"/>
  <c r="AG3157" i="4" s="1"/>
  <c r="AE3158" i="4"/>
  <c r="AE3159" i="4"/>
  <c r="AG3159" i="4" s="1"/>
  <c r="AE3160" i="4"/>
  <c r="AG3160" i="4" s="1"/>
  <c r="AE3161" i="4"/>
  <c r="AE3162" i="4"/>
  <c r="AE3163" i="4"/>
  <c r="AE3164" i="4"/>
  <c r="AG3164" i="4" s="1"/>
  <c r="AE3165" i="4"/>
  <c r="AG3165" i="4" s="1"/>
  <c r="AE3166" i="4"/>
  <c r="AG3166" i="4" s="1"/>
  <c r="AE3167" i="4"/>
  <c r="AE3168" i="4"/>
  <c r="AE3169" i="4"/>
  <c r="AE3170" i="4"/>
  <c r="AG3170" i="4" s="1"/>
  <c r="AE3171" i="4"/>
  <c r="AE3172" i="4"/>
  <c r="AE3173" i="4"/>
  <c r="AG3173" i="4" s="1"/>
  <c r="AE3174" i="4"/>
  <c r="AE3175" i="4"/>
  <c r="AG3175" i="4" s="1"/>
  <c r="AE3176" i="4"/>
  <c r="AG3176" i="4" s="1"/>
  <c r="AE3177" i="4"/>
  <c r="AE3178" i="4"/>
  <c r="AE3179" i="4"/>
  <c r="AE3180" i="4"/>
  <c r="AG3180" i="4" s="1"/>
  <c r="AE3181" i="4"/>
  <c r="AG3181" i="4" s="1"/>
  <c r="AE3182" i="4"/>
  <c r="AG3182" i="4" s="1"/>
  <c r="AE3183" i="4"/>
  <c r="AE3184" i="4"/>
  <c r="AE3185" i="4"/>
  <c r="AE3186" i="4"/>
  <c r="AG3186" i="4" s="1"/>
  <c r="AE3187" i="4"/>
  <c r="AE3188" i="4"/>
  <c r="AE3189" i="4"/>
  <c r="AG3189" i="4" s="1"/>
  <c r="AE3190" i="4"/>
  <c r="AE3191" i="4"/>
  <c r="AG3191" i="4" s="1"/>
  <c r="AE3192" i="4"/>
  <c r="AG3192" i="4" s="1"/>
  <c r="AE3193" i="4"/>
  <c r="AE3194" i="4"/>
  <c r="AE3195" i="4"/>
  <c r="AE3196" i="4"/>
  <c r="AG3196" i="4" s="1"/>
  <c r="AE3197" i="4"/>
  <c r="AG3197" i="4" s="1"/>
  <c r="AE3198" i="4"/>
  <c r="AG3198" i="4" s="1"/>
  <c r="AE3199" i="4"/>
  <c r="AE3200" i="4"/>
  <c r="AE3201" i="4"/>
  <c r="AE3202" i="4"/>
  <c r="AG3202" i="4" s="1"/>
  <c r="AE3203" i="4"/>
  <c r="AE3204" i="4"/>
  <c r="AE3205" i="4"/>
  <c r="AG3205" i="4" s="1"/>
  <c r="AE3206" i="4"/>
  <c r="AE3207" i="4"/>
  <c r="AG3207" i="4" s="1"/>
  <c r="AE3208" i="4"/>
  <c r="AG3208" i="4" s="1"/>
  <c r="AE3209" i="4"/>
  <c r="AE3210" i="4"/>
  <c r="AE3211" i="4"/>
  <c r="AE3212" i="4"/>
  <c r="AG3212" i="4" s="1"/>
  <c r="AE3213" i="4"/>
  <c r="AG3213" i="4" s="1"/>
  <c r="AE3214" i="4"/>
  <c r="AG3214" i="4" s="1"/>
  <c r="AE3215" i="4"/>
  <c r="AE3216" i="4"/>
  <c r="AE3217" i="4"/>
  <c r="AE3218" i="4"/>
  <c r="AG3218" i="4" s="1"/>
  <c r="AE3219" i="4"/>
  <c r="AE3220" i="4"/>
  <c r="AE3221" i="4"/>
  <c r="AG3221" i="4" s="1"/>
  <c r="AE3222" i="4"/>
  <c r="AE3223" i="4"/>
  <c r="AG3223" i="4" s="1"/>
  <c r="AE3224" i="4"/>
  <c r="AG3224" i="4" s="1"/>
  <c r="AE3225" i="4"/>
  <c r="AE3226" i="4"/>
  <c r="AE3227" i="4"/>
  <c r="AE3228" i="4"/>
  <c r="AG3228" i="4" s="1"/>
  <c r="AE3229" i="4"/>
  <c r="AG3229" i="4" s="1"/>
  <c r="AE3230" i="4"/>
  <c r="AG3230" i="4" s="1"/>
  <c r="AE3231" i="4"/>
  <c r="AE3232" i="4"/>
  <c r="AE3233" i="4"/>
  <c r="AE3234" i="4"/>
  <c r="AE3235" i="4"/>
  <c r="AE3236" i="4"/>
  <c r="AE3237" i="4"/>
  <c r="AG3237" i="4" s="1"/>
  <c r="AE3238" i="4"/>
  <c r="AE3239" i="4"/>
  <c r="AE3240" i="4"/>
  <c r="AG3240" i="4" s="1"/>
  <c r="AE3241" i="4"/>
  <c r="AE3242" i="4"/>
  <c r="AE3243" i="4"/>
  <c r="AE3244" i="4"/>
  <c r="AG3244" i="4" s="1"/>
  <c r="AE3245" i="4"/>
  <c r="AG3245" i="4" s="1"/>
  <c r="AE2780" i="4"/>
  <c r="AG2780" i="4" s="1"/>
  <c r="AE3246" i="4"/>
  <c r="AE3247" i="4"/>
  <c r="AE3248" i="4"/>
  <c r="AE3249" i="4"/>
  <c r="AG3249" i="4" s="1"/>
  <c r="AE3250" i="4"/>
  <c r="AE3251" i="4"/>
  <c r="AE3252" i="4"/>
  <c r="AG3252" i="4" s="1"/>
  <c r="AE3253" i="4"/>
  <c r="AE3254" i="4"/>
  <c r="AG3254" i="4" s="1"/>
  <c r="AE3255" i="4"/>
  <c r="AG3255" i="4" s="1"/>
  <c r="AE3256" i="4"/>
  <c r="AE3257" i="4"/>
  <c r="AE3258" i="4"/>
  <c r="AE3259" i="4"/>
  <c r="AG3259" i="4" s="1"/>
  <c r="AE3260" i="4"/>
  <c r="AG3260" i="4" s="1"/>
  <c r="AE3261" i="4"/>
  <c r="AG3261" i="4" s="1"/>
  <c r="AE3262" i="4"/>
  <c r="AE3263" i="4"/>
  <c r="AE3264" i="4"/>
  <c r="AE3265" i="4"/>
  <c r="AG3265" i="4" s="1"/>
  <c r="AE3266" i="4"/>
  <c r="AE3267" i="4"/>
  <c r="AE3268" i="4"/>
  <c r="AG3268" i="4" s="1"/>
  <c r="AE3269" i="4"/>
  <c r="AE3270" i="4"/>
  <c r="AG3270" i="4" s="1"/>
  <c r="AE3271" i="4"/>
  <c r="AG3271" i="4" s="1"/>
  <c r="AE3272" i="4"/>
  <c r="AE3273" i="4"/>
  <c r="AE3274" i="4"/>
  <c r="AE3275" i="4"/>
  <c r="AE3276" i="4"/>
  <c r="AG3276" i="4" s="1"/>
  <c r="AE3277" i="4"/>
  <c r="AG3277" i="4" s="1"/>
  <c r="AE3278" i="4"/>
  <c r="AE3279" i="4"/>
  <c r="AE3280" i="4"/>
  <c r="AE3281" i="4"/>
  <c r="AG3281" i="4" s="1"/>
  <c r="AE3282" i="4"/>
  <c r="AE3283" i="4"/>
  <c r="AE3284" i="4"/>
  <c r="AG3284" i="4" s="1"/>
  <c r="AE3285" i="4"/>
  <c r="AE3286" i="4"/>
  <c r="AG3286" i="4" s="1"/>
  <c r="AE3287" i="4"/>
  <c r="AG3287" i="4" s="1"/>
  <c r="AE3288" i="4"/>
  <c r="AE3289" i="4"/>
  <c r="AE3290" i="4"/>
  <c r="AE3291" i="4"/>
  <c r="AG3291" i="4" s="1"/>
  <c r="AE3292" i="4"/>
  <c r="AG3292" i="4" s="1"/>
  <c r="AE3293" i="4"/>
  <c r="AG3293" i="4" s="1"/>
  <c r="AE3294" i="4"/>
  <c r="AE3295" i="4"/>
  <c r="AE3296" i="4"/>
  <c r="AE3297" i="4"/>
  <c r="AE3298" i="4"/>
  <c r="AE3299" i="4"/>
  <c r="AE3300" i="4"/>
  <c r="AG3300" i="4" s="1"/>
  <c r="AE3301" i="4"/>
  <c r="AE3302" i="4"/>
  <c r="AG3302" i="4" s="1"/>
  <c r="AE3303" i="4"/>
  <c r="AG3303" i="4" s="1"/>
  <c r="AE3304" i="4"/>
  <c r="AE3305" i="4"/>
  <c r="AE3306" i="4"/>
  <c r="AE3307" i="4"/>
  <c r="AG3307" i="4" s="1"/>
  <c r="AE3308" i="4"/>
  <c r="AG3308" i="4" s="1"/>
  <c r="AE3309" i="4"/>
  <c r="AG3309" i="4" s="1"/>
  <c r="AE3310" i="4"/>
  <c r="AE3311" i="4"/>
  <c r="AE3312" i="4"/>
  <c r="AE3313" i="4"/>
  <c r="AG3313" i="4" s="1"/>
  <c r="AE3314" i="4"/>
  <c r="AE3315" i="4"/>
  <c r="AE3316" i="4"/>
  <c r="AG3316" i="4" s="1"/>
  <c r="AE3317" i="4"/>
  <c r="AE3318" i="4"/>
  <c r="AG3318" i="4" s="1"/>
  <c r="AE3319" i="4"/>
  <c r="AG3319" i="4" s="1"/>
  <c r="AE3320" i="4"/>
  <c r="AE3321" i="4"/>
  <c r="AE3322" i="4"/>
  <c r="AE3323" i="4"/>
  <c r="AG3323" i="4" s="1"/>
  <c r="AE3324" i="4"/>
  <c r="AG3324" i="4" s="1"/>
  <c r="AE3325" i="4"/>
  <c r="AG3325" i="4" s="1"/>
  <c r="AE3326" i="4"/>
  <c r="AE3327" i="4"/>
  <c r="AE3328" i="4"/>
  <c r="AE3329" i="4"/>
  <c r="AG3329" i="4" s="1"/>
  <c r="AE3330" i="4"/>
  <c r="AE3331" i="4"/>
  <c r="AE3332" i="4"/>
  <c r="AG3332" i="4" s="1"/>
  <c r="AE3333" i="4"/>
  <c r="AE3334" i="4"/>
  <c r="AG3334" i="4" s="1"/>
  <c r="AE3335" i="4"/>
  <c r="AG3335" i="4" s="1"/>
  <c r="AE3336" i="4"/>
  <c r="AE3337" i="4"/>
  <c r="AE3338" i="4"/>
  <c r="AE3339" i="4"/>
  <c r="AG3339" i="4" s="1"/>
  <c r="AE3340" i="4"/>
  <c r="AG3340" i="4" s="1"/>
  <c r="AE3341" i="4"/>
  <c r="AG3341" i="4" s="1"/>
  <c r="AE3342" i="4"/>
  <c r="AE3343" i="4"/>
  <c r="AE3344" i="4"/>
  <c r="AE3345" i="4"/>
  <c r="AG3345" i="4" s="1"/>
  <c r="AE3346" i="4"/>
  <c r="AE3347" i="4"/>
  <c r="AE3348" i="4"/>
  <c r="AG3348" i="4" s="1"/>
  <c r="AE3349" i="4"/>
  <c r="AE3350" i="4"/>
  <c r="AG3350" i="4" s="1"/>
  <c r="AE3351" i="4"/>
  <c r="AG3351" i="4" s="1"/>
  <c r="AE3352" i="4"/>
  <c r="AE3353" i="4"/>
  <c r="AE3354" i="4"/>
  <c r="AE3355" i="4"/>
  <c r="AG3355" i="4" s="1"/>
  <c r="AE3356" i="4"/>
  <c r="AG3356" i="4" s="1"/>
  <c r="AE3357" i="4"/>
  <c r="AG3357" i="4" s="1"/>
  <c r="AE3358" i="4"/>
  <c r="AE3359" i="4"/>
  <c r="AE3360" i="4"/>
  <c r="AE3361" i="4"/>
  <c r="AG3361" i="4" s="1"/>
  <c r="AE3362" i="4"/>
  <c r="AE3363" i="4"/>
  <c r="AE3364" i="4"/>
  <c r="AG3364" i="4" s="1"/>
  <c r="AE3365" i="4"/>
  <c r="AE3366" i="4"/>
  <c r="AG3366" i="4" s="1"/>
  <c r="AE2781" i="4"/>
  <c r="AG2781" i="4" s="1"/>
  <c r="AE3367" i="4"/>
  <c r="AE3368" i="4"/>
  <c r="AE3369" i="4"/>
  <c r="AE3370" i="4"/>
  <c r="AG3370" i="4" s="1"/>
  <c r="AE3371" i="4"/>
  <c r="AG3371" i="4" s="1"/>
  <c r="AE3372" i="4"/>
  <c r="AG3372" i="4" s="1"/>
  <c r="AE3373" i="4"/>
  <c r="AE3374" i="4"/>
  <c r="AE3375" i="4"/>
  <c r="AE3376" i="4"/>
  <c r="AE3377" i="4"/>
  <c r="AE3378" i="4"/>
  <c r="AE3379" i="4"/>
  <c r="AG3379" i="4" s="1"/>
  <c r="AE3380" i="4"/>
  <c r="AE3381" i="4"/>
  <c r="AG3381" i="4" s="1"/>
  <c r="AE3382" i="4"/>
  <c r="AG3382" i="4" s="1"/>
  <c r="AE3383" i="4"/>
  <c r="AE3384" i="4"/>
  <c r="AE3385" i="4"/>
  <c r="AE3386" i="4"/>
  <c r="AE3387" i="4"/>
  <c r="AG3387" i="4" s="1"/>
  <c r="AE3388" i="4"/>
  <c r="AG3388" i="4" s="1"/>
  <c r="AE3389" i="4"/>
  <c r="AE3390" i="4"/>
  <c r="AE3391" i="4"/>
  <c r="AE3392" i="4"/>
  <c r="AG3392" i="4" s="1"/>
  <c r="AE3393" i="4"/>
  <c r="AE3394" i="4"/>
  <c r="AE3395" i="4"/>
  <c r="AG3395" i="4" s="1"/>
  <c r="AE3396" i="4"/>
  <c r="AE3397" i="4"/>
  <c r="AG3397" i="4" s="1"/>
  <c r="AE3398" i="4"/>
  <c r="AG3398" i="4" s="1"/>
  <c r="AE3399" i="4"/>
  <c r="AE3400" i="4"/>
  <c r="AE3401" i="4"/>
  <c r="AE3402" i="4"/>
  <c r="AG3402" i="4" s="1"/>
  <c r="AE3403" i="4"/>
  <c r="AG3403" i="4" s="1"/>
  <c r="AE3404" i="4"/>
  <c r="AG3404" i="4" s="1"/>
  <c r="AE3405" i="4"/>
  <c r="AE3406" i="4"/>
  <c r="AE3407" i="4"/>
  <c r="AE3408" i="4"/>
  <c r="AE3409" i="4"/>
  <c r="AE3410" i="4"/>
  <c r="AE3411" i="4"/>
  <c r="AG3411" i="4" s="1"/>
  <c r="AE3412" i="4"/>
  <c r="AE3413" i="4"/>
  <c r="AG3413" i="4" s="1"/>
  <c r="AE3414" i="4"/>
  <c r="AG3414" i="4" s="1"/>
  <c r="AE3415" i="4"/>
  <c r="AE3416" i="4"/>
  <c r="AE3417" i="4"/>
  <c r="AE3418" i="4"/>
  <c r="AG3418" i="4" s="1"/>
  <c r="AE3419" i="4"/>
  <c r="AG3419" i="4" s="1"/>
  <c r="AE3420" i="4"/>
  <c r="AG3420" i="4" s="1"/>
  <c r="AE3421" i="4"/>
  <c r="AE3422" i="4"/>
  <c r="AE3423" i="4"/>
  <c r="AE3424" i="4"/>
  <c r="AG3424" i="4" s="1"/>
  <c r="AE3425" i="4"/>
  <c r="AE3426" i="4"/>
  <c r="AE3427" i="4"/>
  <c r="AE3428" i="4"/>
  <c r="AE3429" i="4"/>
  <c r="AG3429" i="4" s="1"/>
  <c r="AE3430" i="4"/>
  <c r="AG3430" i="4" s="1"/>
  <c r="AE3431" i="4"/>
  <c r="AE3432" i="4"/>
  <c r="AE3433" i="4"/>
  <c r="AE3434" i="4"/>
  <c r="AG3434" i="4" s="1"/>
  <c r="AE3435" i="4"/>
  <c r="AG3435" i="4" s="1"/>
  <c r="AE3436" i="4"/>
  <c r="AG3436" i="4" s="1"/>
  <c r="AE3437" i="4"/>
  <c r="AE3438" i="4"/>
  <c r="AE3439" i="4"/>
  <c r="AE3440" i="4"/>
  <c r="AG3440" i="4" s="1"/>
  <c r="AE3441" i="4"/>
  <c r="AE3442" i="4"/>
  <c r="AE3443" i="4"/>
  <c r="AG3443" i="4" s="1"/>
  <c r="AE3444" i="4"/>
  <c r="AE3445" i="4"/>
  <c r="AG3445" i="4" s="1"/>
  <c r="AE3446" i="4"/>
  <c r="AG3446" i="4" s="1"/>
  <c r="AE3447" i="4"/>
  <c r="AE3448" i="4"/>
  <c r="AE3449" i="4"/>
  <c r="AE3450" i="4"/>
  <c r="AG3450" i="4" s="1"/>
  <c r="AE3451" i="4"/>
  <c r="AG3451" i="4" s="1"/>
  <c r="AE3452" i="4"/>
  <c r="AG3452" i="4" s="1"/>
  <c r="AE3453" i="4"/>
  <c r="AE3454" i="4"/>
  <c r="AE3455" i="4"/>
  <c r="AE3456" i="4"/>
  <c r="AE3457" i="4"/>
  <c r="AE3458" i="4"/>
  <c r="AE3459" i="4"/>
  <c r="AG3459" i="4" s="1"/>
  <c r="AE3460" i="4"/>
  <c r="AE3461" i="4"/>
  <c r="AG3461" i="4" s="1"/>
  <c r="AE3462" i="4"/>
  <c r="AG3462" i="4" s="1"/>
  <c r="AE3463" i="4"/>
  <c r="AE3464" i="4"/>
  <c r="AE3465" i="4"/>
  <c r="AE3466" i="4"/>
  <c r="AG3466" i="4" s="1"/>
  <c r="AE3467" i="4"/>
  <c r="AG3467" i="4" s="1"/>
  <c r="AE3468" i="4"/>
  <c r="AG3468" i="4" s="1"/>
  <c r="AE3469" i="4"/>
  <c r="AE3470" i="4"/>
  <c r="AE3471" i="4"/>
  <c r="AE3472" i="4"/>
  <c r="AE3473" i="4"/>
  <c r="AE3474" i="4"/>
  <c r="AE3475" i="4"/>
  <c r="AG3475" i="4" s="1"/>
  <c r="AE3476" i="4"/>
  <c r="AE3477" i="4"/>
  <c r="AG3477" i="4" s="1"/>
  <c r="AE3478" i="4"/>
  <c r="AG3478" i="4" s="1"/>
  <c r="AE3479" i="4"/>
  <c r="AE3480" i="4"/>
  <c r="AE3481" i="4"/>
  <c r="AE3482" i="4"/>
  <c r="AG3482" i="4" s="1"/>
  <c r="AE3483" i="4"/>
  <c r="AG3483" i="4" s="1"/>
  <c r="AE3484" i="4"/>
  <c r="AG3484" i="4" s="1"/>
  <c r="AE3485" i="4"/>
  <c r="AE3486" i="4"/>
  <c r="AE3487" i="4"/>
  <c r="AE3488" i="4"/>
  <c r="AG3488" i="4" s="1"/>
  <c r="AE3489" i="4"/>
  <c r="AE3490" i="4"/>
  <c r="AE3491" i="4"/>
  <c r="AG3491" i="4" s="1"/>
  <c r="AE3492" i="4"/>
  <c r="AE3493" i="4"/>
  <c r="AG3493" i="4" s="1"/>
  <c r="AE3494" i="4"/>
  <c r="AG3494" i="4" s="1"/>
  <c r="AE3495" i="4"/>
  <c r="AE3497" i="4"/>
  <c r="AE3498" i="4"/>
  <c r="AE3499" i="4"/>
  <c r="AE3500" i="4"/>
  <c r="AG3500" i="4" s="1"/>
  <c r="AE3501" i="4"/>
  <c r="AG3501" i="4" s="1"/>
  <c r="AE3502" i="4"/>
  <c r="AE3503" i="4"/>
  <c r="AE3504" i="4"/>
  <c r="AE3505" i="4"/>
  <c r="AG3505" i="4" s="1"/>
  <c r="AE3506" i="4"/>
  <c r="AE3507" i="4"/>
  <c r="AE3508" i="4"/>
  <c r="AG3508" i="4" s="1"/>
  <c r="AE3509" i="4"/>
  <c r="AE3510" i="4"/>
  <c r="AG3510" i="4" s="1"/>
  <c r="AE3511" i="4"/>
  <c r="AG3511" i="4" s="1"/>
  <c r="AE3512" i="4"/>
  <c r="AE3513" i="4"/>
  <c r="AE3514" i="4"/>
  <c r="AE3515" i="4"/>
  <c r="AG3515" i="4" s="1"/>
  <c r="AE3516" i="4"/>
  <c r="AG3516" i="4" s="1"/>
  <c r="AE3517" i="4"/>
  <c r="AG3517" i="4" s="1"/>
  <c r="AE3518" i="4"/>
  <c r="AE3519" i="4"/>
  <c r="AE3520" i="4"/>
  <c r="AE3521" i="4"/>
  <c r="AE3522" i="4"/>
  <c r="AE3523" i="4"/>
  <c r="AE3524" i="4"/>
  <c r="AG3524" i="4" s="1"/>
  <c r="AE3525" i="4"/>
  <c r="AE3526" i="4"/>
  <c r="AG3526" i="4" s="1"/>
  <c r="AE3527" i="4"/>
  <c r="AG3527" i="4" s="1"/>
  <c r="AE3528" i="4"/>
  <c r="AE3529" i="4"/>
  <c r="AE3530" i="4"/>
  <c r="AE3531" i="4"/>
  <c r="AG3531" i="4" s="1"/>
  <c r="AE3532" i="4"/>
  <c r="AG3532" i="4" s="1"/>
  <c r="AE3533" i="4"/>
  <c r="AG3533" i="4" s="1"/>
  <c r="AE3534" i="4"/>
  <c r="AE3535" i="4"/>
  <c r="AE3536" i="4"/>
  <c r="AE3537" i="4"/>
  <c r="AE3538" i="4"/>
  <c r="AE3539" i="4"/>
  <c r="AE3540" i="4"/>
  <c r="AG3540" i="4" s="1"/>
  <c r="AE3541" i="4"/>
  <c r="AE3542" i="4"/>
  <c r="AG3542" i="4" s="1"/>
  <c r="AE3543" i="4"/>
  <c r="AG3543" i="4" s="1"/>
  <c r="AE3544" i="4"/>
  <c r="AE3545" i="4"/>
  <c r="AE3546" i="4"/>
  <c r="AE3547" i="4"/>
  <c r="AG3547" i="4" s="1"/>
  <c r="AE3548" i="4"/>
  <c r="AG3548" i="4" s="1"/>
  <c r="AE3549" i="4"/>
  <c r="AG3549" i="4" s="1"/>
  <c r="AE3550" i="4"/>
  <c r="AE3551" i="4"/>
  <c r="AE3552" i="4"/>
  <c r="AE3553" i="4"/>
  <c r="AG3553" i="4" s="1"/>
  <c r="AE3554" i="4"/>
  <c r="AE3555" i="4"/>
  <c r="AE3556" i="4"/>
  <c r="AG3556" i="4" s="1"/>
  <c r="AE3557" i="4"/>
  <c r="AE3558" i="4"/>
  <c r="AG3558" i="4" s="1"/>
  <c r="AE3559" i="4"/>
  <c r="AG3559" i="4" s="1"/>
  <c r="AE3560" i="4"/>
  <c r="AE3561" i="4"/>
  <c r="AE3562" i="4"/>
  <c r="AE3563" i="4"/>
  <c r="AG3563" i="4" s="1"/>
  <c r="AE3564" i="4"/>
  <c r="AG3564" i="4" s="1"/>
  <c r="AE3565" i="4"/>
  <c r="AG3565" i="4" s="1"/>
  <c r="AE3566" i="4"/>
  <c r="AE3567" i="4"/>
  <c r="AE3568" i="4"/>
  <c r="AE3569" i="4"/>
  <c r="AG3569" i="4" s="1"/>
  <c r="AE3570" i="4"/>
  <c r="AE3571" i="4"/>
  <c r="AE3572" i="4"/>
  <c r="AG3572" i="4" s="1"/>
  <c r="AE3573" i="4"/>
  <c r="AE3574" i="4"/>
  <c r="AG3574" i="4" s="1"/>
  <c r="AE3575" i="4"/>
  <c r="AG3575" i="4" s="1"/>
  <c r="AE3576" i="4"/>
  <c r="AE3577" i="4"/>
  <c r="AE3578" i="4"/>
  <c r="AE3579" i="4"/>
  <c r="AG3579" i="4" s="1"/>
  <c r="AE3580" i="4"/>
  <c r="AG3580" i="4" s="1"/>
  <c r="AE3581" i="4"/>
  <c r="AG3581" i="4" s="1"/>
  <c r="AE3582" i="4"/>
  <c r="AE3583" i="4"/>
  <c r="AE3584" i="4"/>
  <c r="AE3585" i="4"/>
  <c r="AE3586" i="4"/>
  <c r="AE3587" i="4"/>
  <c r="AE3588" i="4"/>
  <c r="AG3588" i="4" s="1"/>
  <c r="AE3589" i="4"/>
  <c r="AE3590" i="4"/>
  <c r="AG3590" i="4" s="1"/>
  <c r="AE3591" i="4"/>
  <c r="AG3591" i="4" s="1"/>
  <c r="AE3592" i="4"/>
  <c r="AE3593" i="4"/>
  <c r="AE3594" i="4"/>
  <c r="AE3595" i="4"/>
  <c r="AG3595" i="4" s="1"/>
  <c r="AE3596" i="4"/>
  <c r="AG3596" i="4" s="1"/>
  <c r="AE3597" i="4"/>
  <c r="AG3597" i="4" s="1"/>
  <c r="AE3598" i="4"/>
  <c r="AE3599" i="4"/>
  <c r="AE3600" i="4"/>
  <c r="AE3601" i="4"/>
  <c r="AE3602" i="4"/>
  <c r="AE3603" i="4"/>
  <c r="AE3604" i="4"/>
  <c r="AG3604" i="4" s="1"/>
  <c r="AE3605" i="4"/>
  <c r="AE3606" i="4"/>
  <c r="AG3606" i="4" s="1"/>
  <c r="AE3607" i="4"/>
  <c r="AG3607" i="4" s="1"/>
  <c r="AE3608" i="4"/>
  <c r="AE3609" i="4"/>
  <c r="AE3610" i="4"/>
  <c r="AE3611" i="4"/>
  <c r="AG3611" i="4" s="1"/>
  <c r="AE3612" i="4"/>
  <c r="AG3612" i="4" s="1"/>
  <c r="AE3614" i="4"/>
  <c r="AG3614" i="4" s="1"/>
  <c r="AE3615" i="4"/>
  <c r="AE3616" i="4"/>
  <c r="AE3617" i="4"/>
  <c r="AE3618" i="4"/>
  <c r="AG3618" i="4" s="1"/>
  <c r="AE3619" i="4"/>
  <c r="AE3620" i="4"/>
  <c r="AE3621" i="4"/>
  <c r="AG3621" i="4" s="1"/>
  <c r="AE3622" i="4"/>
  <c r="AE3623" i="4"/>
  <c r="AG3623" i="4" s="1"/>
  <c r="AE3624" i="4"/>
  <c r="AG3624" i="4" s="1"/>
  <c r="AE3625" i="4"/>
  <c r="AE3626" i="4"/>
  <c r="AE3627" i="4"/>
  <c r="AE3628" i="4"/>
  <c r="AG3628" i="4" s="1"/>
  <c r="AE3629" i="4"/>
  <c r="AG3629" i="4" s="1"/>
  <c r="AE3630" i="4"/>
  <c r="AG3630" i="4" s="1"/>
  <c r="AE3631" i="4"/>
  <c r="AE3632" i="4"/>
  <c r="AE3633" i="4"/>
  <c r="AE3634" i="4"/>
  <c r="AG3634" i="4" s="1"/>
  <c r="AE3635" i="4"/>
  <c r="AE3636" i="4"/>
  <c r="AE3637" i="4"/>
  <c r="AG3637" i="4" s="1"/>
  <c r="AE3638" i="4"/>
  <c r="AE3639" i="4"/>
  <c r="AG3639" i="4" s="1"/>
  <c r="AE3640" i="4"/>
  <c r="AG3640" i="4" s="1"/>
  <c r="AE3641" i="4"/>
  <c r="AE3642" i="4"/>
  <c r="AE3643" i="4"/>
  <c r="AE3644" i="4"/>
  <c r="AG3644" i="4" s="1"/>
  <c r="AE3645" i="4"/>
  <c r="AG3645" i="4" s="1"/>
  <c r="AE3646" i="4"/>
  <c r="AG3646" i="4" s="1"/>
  <c r="AE3647" i="4"/>
  <c r="AE3648" i="4"/>
  <c r="AE3649" i="4"/>
  <c r="AE3650" i="4"/>
  <c r="AE3651" i="4"/>
  <c r="AE3652" i="4"/>
  <c r="AE3653" i="4"/>
  <c r="AG3653" i="4" s="1"/>
  <c r="AE3654" i="4"/>
  <c r="AE3655" i="4"/>
  <c r="AG3655" i="4" s="1"/>
  <c r="AE3656" i="4"/>
  <c r="AG3656" i="4" s="1"/>
  <c r="AE3657" i="4"/>
  <c r="AE3658" i="4"/>
  <c r="AE3659" i="4"/>
  <c r="AE3660" i="4"/>
  <c r="AG3660" i="4" s="1"/>
  <c r="AE3661" i="4"/>
  <c r="AG3661" i="4" s="1"/>
  <c r="AE3662" i="4"/>
  <c r="AG3662" i="4" s="1"/>
  <c r="AE3663" i="4"/>
  <c r="AE3664" i="4"/>
  <c r="AE3665" i="4"/>
  <c r="AE3666" i="4"/>
  <c r="AE3667" i="4"/>
  <c r="AE3668" i="4"/>
  <c r="AE3669" i="4"/>
  <c r="AG3669" i="4" s="1"/>
  <c r="AE3670" i="4"/>
  <c r="AE3671" i="4"/>
  <c r="AG3671" i="4" s="1"/>
  <c r="AE3672" i="4"/>
  <c r="AG3672" i="4" s="1"/>
  <c r="AE3673" i="4"/>
  <c r="AE3674" i="4"/>
  <c r="AE3675" i="4"/>
  <c r="AE3676" i="4"/>
  <c r="AE3677" i="4"/>
  <c r="AG3677" i="4" s="1"/>
  <c r="AE3678" i="4"/>
  <c r="AG3678" i="4" s="1"/>
  <c r="AE3679" i="4"/>
  <c r="AE3680" i="4"/>
  <c r="AE3681" i="4"/>
  <c r="AE3682" i="4"/>
  <c r="AG3682" i="4" s="1"/>
  <c r="AE3683" i="4"/>
  <c r="AE3684" i="4"/>
  <c r="AE3685" i="4"/>
  <c r="AG3685" i="4" s="1"/>
  <c r="AE3686" i="4"/>
  <c r="AE3687" i="4"/>
  <c r="AG3687" i="4" s="1"/>
  <c r="AE3688" i="4"/>
  <c r="AG3688" i="4" s="1"/>
  <c r="AE3689" i="4"/>
  <c r="AE3690" i="4"/>
  <c r="AE3691" i="4"/>
  <c r="AE3692" i="4"/>
  <c r="AG3692" i="4" s="1"/>
  <c r="AE3693" i="4"/>
  <c r="AG3693" i="4" s="1"/>
  <c r="AE3694" i="4"/>
  <c r="AG3694" i="4" s="1"/>
  <c r="AE3695" i="4"/>
  <c r="AE3696" i="4"/>
  <c r="AE3697" i="4"/>
  <c r="AE3698" i="4"/>
  <c r="AG3698" i="4" s="1"/>
  <c r="AE3699" i="4"/>
  <c r="AE3700" i="4"/>
  <c r="AE3701" i="4"/>
  <c r="AG3701" i="4" s="1"/>
  <c r="AE3496" i="4"/>
  <c r="AE3702" i="4"/>
  <c r="AG3702" i="4" s="1"/>
  <c r="AE3703" i="4"/>
  <c r="AG3703" i="4" s="1"/>
  <c r="AE3704" i="4"/>
  <c r="AE3705" i="4"/>
  <c r="AE3706" i="4"/>
  <c r="AE3707" i="4"/>
  <c r="AG3707" i="4" s="1"/>
  <c r="AE3708" i="4"/>
  <c r="AG3708" i="4" s="1"/>
  <c r="AE3709" i="4"/>
  <c r="AG3709" i="4" s="1"/>
  <c r="AE3710" i="4"/>
  <c r="AE3711" i="4"/>
  <c r="AE3713" i="4"/>
  <c r="AE3714" i="4"/>
  <c r="AE3715" i="4"/>
  <c r="AE3716" i="4"/>
  <c r="AE3717" i="4"/>
  <c r="AG3717" i="4" s="1"/>
  <c r="AE3718" i="4"/>
  <c r="AE3719" i="4"/>
  <c r="AG3719" i="4" s="1"/>
  <c r="AE3720" i="4"/>
  <c r="AG3720" i="4" s="1"/>
  <c r="AE3721" i="4"/>
  <c r="AE3722" i="4"/>
  <c r="AE3723" i="4"/>
  <c r="AE3724" i="4"/>
  <c r="AG3724" i="4" s="1"/>
  <c r="AE3725" i="4"/>
  <c r="AG3725" i="4" s="1"/>
  <c r="AE3726" i="4"/>
  <c r="AG3726" i="4" s="1"/>
  <c r="AE3727" i="4"/>
  <c r="AE3728" i="4"/>
  <c r="AE3729" i="4"/>
  <c r="AE3730" i="4"/>
  <c r="AE3731" i="4"/>
  <c r="AE3732" i="4"/>
  <c r="AE3733" i="4"/>
  <c r="AG3733" i="4" s="1"/>
  <c r="AE3734" i="4"/>
  <c r="AE3735" i="4"/>
  <c r="AG3735" i="4" s="1"/>
  <c r="AE3736" i="4"/>
  <c r="AG3736" i="4" s="1"/>
  <c r="AE3737" i="4"/>
  <c r="AE3738" i="4"/>
  <c r="AE3739" i="4"/>
  <c r="AE3740" i="4"/>
  <c r="AG3740" i="4" s="1"/>
  <c r="AE3741" i="4"/>
  <c r="AG3741" i="4" s="1"/>
  <c r="AE3742" i="4"/>
  <c r="AG3742" i="4" s="1"/>
  <c r="AE3743" i="4"/>
  <c r="AE3744" i="4"/>
  <c r="AE3745" i="4"/>
  <c r="AE3746" i="4"/>
  <c r="AG3746" i="4" s="1"/>
  <c r="AE3747" i="4"/>
  <c r="AE3748" i="4"/>
  <c r="AE3749" i="4"/>
  <c r="AG3749" i="4" s="1"/>
  <c r="AE3750" i="4"/>
  <c r="AE3751" i="4"/>
  <c r="AG3751" i="4" s="1"/>
  <c r="AE3752" i="4"/>
  <c r="AG3752" i="4" s="1"/>
  <c r="AE3753" i="4"/>
  <c r="AE3754" i="4"/>
  <c r="AE3755" i="4"/>
  <c r="AE3756" i="4"/>
  <c r="AG3756" i="4" s="1"/>
  <c r="AE3757" i="4"/>
  <c r="AG3757" i="4" s="1"/>
  <c r="AE3758" i="4"/>
  <c r="AG3758" i="4" s="1"/>
  <c r="AE3759" i="4"/>
  <c r="AE3760" i="4"/>
  <c r="AE3761" i="4"/>
  <c r="AE3762" i="4"/>
  <c r="AG3762" i="4" s="1"/>
  <c r="AE3763" i="4"/>
  <c r="AE3764" i="4"/>
  <c r="AE3765" i="4"/>
  <c r="AG3765" i="4" s="1"/>
  <c r="AE3766" i="4"/>
  <c r="AE3767" i="4"/>
  <c r="AG3767" i="4" s="1"/>
  <c r="AE3768" i="4"/>
  <c r="AG3768" i="4" s="1"/>
  <c r="AE3769" i="4"/>
  <c r="AE3770" i="4"/>
  <c r="AE3771" i="4"/>
  <c r="AE3772" i="4"/>
  <c r="AG3772" i="4" s="1"/>
  <c r="AE3773" i="4"/>
  <c r="AG3773" i="4" s="1"/>
  <c r="AE3774" i="4"/>
  <c r="AG3774" i="4" s="1"/>
  <c r="AE3775" i="4"/>
  <c r="AE3776" i="4"/>
  <c r="AE3777" i="4"/>
  <c r="AE3778" i="4"/>
  <c r="AE3779" i="4"/>
  <c r="AE3780" i="4"/>
  <c r="AE3781" i="4"/>
  <c r="AG3781" i="4" s="1"/>
  <c r="AE3782" i="4"/>
  <c r="AE3783" i="4"/>
  <c r="AG3783" i="4" s="1"/>
  <c r="AE3784" i="4"/>
  <c r="AG3784" i="4" s="1"/>
  <c r="AE3785" i="4"/>
  <c r="AE3786" i="4"/>
  <c r="AE3787" i="4"/>
  <c r="AE3788" i="4"/>
  <c r="AE3789" i="4"/>
  <c r="AG3789" i="4" s="1"/>
  <c r="AE3790" i="4"/>
  <c r="AG3790" i="4" s="1"/>
  <c r="AE3791" i="4"/>
  <c r="AE3792" i="4"/>
  <c r="AE3793" i="4"/>
  <c r="AE3794" i="4"/>
  <c r="AE3795" i="4"/>
  <c r="AE3796" i="4"/>
  <c r="AE3797" i="4"/>
  <c r="AG3797" i="4" s="1"/>
  <c r="AE3798" i="4"/>
  <c r="AE3799" i="4"/>
  <c r="AG3799" i="4" s="1"/>
  <c r="AE3800" i="4"/>
  <c r="AG3800" i="4" s="1"/>
  <c r="AE3801" i="4"/>
  <c r="AE3802" i="4"/>
  <c r="AE3803" i="4"/>
  <c r="AE3804" i="4"/>
  <c r="AG3804" i="4" s="1"/>
  <c r="AE3805" i="4"/>
  <c r="AG3805" i="4" s="1"/>
  <c r="AE3806" i="4"/>
  <c r="AG3806" i="4" s="1"/>
  <c r="AE3807" i="4"/>
  <c r="AE3613" i="4"/>
  <c r="AE3808" i="4"/>
  <c r="AE3809" i="4"/>
  <c r="AG3809" i="4" s="1"/>
  <c r="AE3810" i="4"/>
  <c r="AE3811" i="4"/>
  <c r="AE3812" i="4"/>
  <c r="AG3812" i="4" s="1"/>
  <c r="AE3813" i="4"/>
  <c r="AE3814" i="4"/>
  <c r="AG3814" i="4" s="1"/>
  <c r="AE3815" i="4"/>
  <c r="AG3815" i="4" s="1"/>
  <c r="AE3816" i="4"/>
  <c r="AE3817" i="4"/>
  <c r="AE3818" i="4"/>
  <c r="AE3819" i="4"/>
  <c r="AG3819" i="4" s="1"/>
  <c r="AE3820" i="4"/>
  <c r="AG3820" i="4" s="1"/>
  <c r="AE3822" i="4"/>
  <c r="AG3822" i="4" s="1"/>
  <c r="AE3823" i="4"/>
  <c r="AE3824" i="4"/>
  <c r="AE3825" i="4"/>
  <c r="AE3826" i="4"/>
  <c r="AG3826" i="4" s="1"/>
  <c r="AE3827" i="4"/>
  <c r="AE3828" i="4"/>
  <c r="AE3829" i="4"/>
  <c r="AG3829" i="4" s="1"/>
  <c r="AE3830" i="4"/>
  <c r="AE3831" i="4"/>
  <c r="AG3831" i="4" s="1"/>
  <c r="AE3832" i="4"/>
  <c r="AG3832" i="4" s="1"/>
  <c r="AE3833" i="4"/>
  <c r="AE3834" i="4"/>
  <c r="AE3835" i="4"/>
  <c r="AE3836" i="4"/>
  <c r="AG3836" i="4" s="1"/>
  <c r="AE3837" i="4"/>
  <c r="AG3837" i="4" s="1"/>
  <c r="AE3838" i="4"/>
  <c r="AG3838" i="4" s="1"/>
  <c r="AE3839" i="4"/>
  <c r="AE3840" i="4"/>
  <c r="AE3841" i="4"/>
  <c r="AE3842" i="4"/>
  <c r="AE3843" i="4"/>
  <c r="AE3844" i="4"/>
  <c r="AE3845" i="4"/>
  <c r="AG3845" i="4" s="1"/>
  <c r="AE3846" i="4"/>
  <c r="AE3847" i="4"/>
  <c r="AG3847" i="4" s="1"/>
  <c r="AE3848" i="4"/>
  <c r="AG3848" i="4" s="1"/>
  <c r="AE3849" i="4"/>
  <c r="AE3850" i="4"/>
  <c r="AE3851" i="4"/>
  <c r="AE3852" i="4"/>
  <c r="AG3852" i="4" s="1"/>
  <c r="AE3853" i="4"/>
  <c r="AG3853" i="4" s="1"/>
  <c r="AE3854" i="4"/>
  <c r="AG3854" i="4" s="1"/>
  <c r="AE3855" i="4"/>
  <c r="AE3856" i="4"/>
  <c r="AE3857" i="4"/>
  <c r="AE3858" i="4"/>
  <c r="AE3859" i="4"/>
  <c r="AE3860" i="4"/>
  <c r="AE3861" i="4"/>
  <c r="AG3861" i="4" s="1"/>
  <c r="AE3862" i="4"/>
  <c r="AE3863" i="4"/>
  <c r="AG3863" i="4" s="1"/>
  <c r="AE3864" i="4"/>
  <c r="AG3864" i="4" s="1"/>
  <c r="AE3865" i="4"/>
  <c r="AE3866" i="4"/>
  <c r="AE3867" i="4"/>
  <c r="AE3868" i="4"/>
  <c r="AG3868" i="4" s="1"/>
  <c r="AE3869" i="4"/>
  <c r="AG3869" i="4" s="1"/>
  <c r="AE3870" i="4"/>
  <c r="AG3870" i="4" s="1"/>
  <c r="AE3871" i="4"/>
  <c r="AE3872" i="4"/>
  <c r="AE3873" i="4"/>
  <c r="AE3874" i="4"/>
  <c r="AG3874" i="4" s="1"/>
  <c r="AE3875" i="4"/>
  <c r="AE3876" i="4"/>
  <c r="AE3877" i="4"/>
  <c r="AG3877" i="4" s="1"/>
  <c r="AE3878" i="4"/>
  <c r="AE3879" i="4"/>
  <c r="AG3879" i="4" s="1"/>
  <c r="AE3880" i="4"/>
  <c r="AG3880" i="4" s="1"/>
  <c r="AE3881" i="4"/>
  <c r="AE3882" i="4"/>
  <c r="AE3883" i="4"/>
  <c r="AE3884" i="4"/>
  <c r="AG3884" i="4" s="1"/>
  <c r="AE3885" i="4"/>
  <c r="AG3885" i="4" s="1"/>
  <c r="AE3886" i="4"/>
  <c r="AG3886" i="4" s="1"/>
  <c r="AE3887" i="4"/>
  <c r="AE3888" i="4"/>
  <c r="AE3889" i="4"/>
  <c r="AE3890" i="4"/>
  <c r="AG3890" i="4" s="1"/>
  <c r="AE3891" i="4"/>
  <c r="AE3892" i="4"/>
  <c r="AE3893" i="4"/>
  <c r="AG3893" i="4" s="1"/>
  <c r="AE3894" i="4"/>
  <c r="AE3895" i="4"/>
  <c r="AG3895" i="4" s="1"/>
  <c r="AE3896" i="4"/>
  <c r="AG3896" i="4" s="1"/>
  <c r="AE3897" i="4"/>
  <c r="AE3898" i="4"/>
  <c r="AE3899" i="4"/>
  <c r="AE3900" i="4"/>
  <c r="AE3901" i="4"/>
  <c r="AG3901" i="4" s="1"/>
  <c r="AE3902" i="4"/>
  <c r="AG3902" i="4" s="1"/>
  <c r="AE3903" i="4"/>
  <c r="AE3904" i="4"/>
  <c r="AE3905" i="4"/>
  <c r="AE3906" i="4"/>
  <c r="AE3907" i="4"/>
  <c r="AE3908" i="4"/>
  <c r="AE3909" i="4"/>
  <c r="AG3909" i="4" s="1"/>
  <c r="AE3712" i="4"/>
  <c r="AE3910" i="4"/>
  <c r="AG3910" i="4" s="1"/>
  <c r="AE3911" i="4"/>
  <c r="AG3911" i="4" s="1"/>
  <c r="AE3912" i="4"/>
  <c r="AE3913" i="4"/>
  <c r="AE3914" i="4"/>
  <c r="AE3915" i="4"/>
  <c r="AG3915" i="4" s="1"/>
  <c r="AE3916" i="4"/>
  <c r="AG3916" i="4" s="1"/>
  <c r="AE3917" i="4"/>
  <c r="AG3917" i="4" s="1"/>
  <c r="AE3918" i="4"/>
  <c r="AE3919" i="4"/>
  <c r="AE3920" i="4"/>
  <c r="AE3921" i="4"/>
  <c r="AE3922" i="4"/>
  <c r="AE3923" i="4"/>
  <c r="AE3924" i="4"/>
  <c r="AG3924" i="4" s="1"/>
  <c r="AE3925" i="4"/>
  <c r="AE3926" i="4"/>
  <c r="AG3926" i="4" s="1"/>
  <c r="AE3927" i="4"/>
  <c r="AG3927" i="4" s="1"/>
  <c r="AE3928" i="4"/>
  <c r="AE3929" i="4"/>
  <c r="AE3930" i="4"/>
  <c r="AE3931" i="4"/>
  <c r="AG3931" i="4" s="1"/>
  <c r="AE3932" i="4"/>
  <c r="AG3932" i="4" s="1"/>
  <c r="AE3933" i="4"/>
  <c r="AG3933" i="4" s="1"/>
  <c r="AE3934" i="4"/>
  <c r="AE3935" i="4"/>
  <c r="AE3936" i="4"/>
  <c r="AE3937" i="4"/>
  <c r="AG3937" i="4" s="1"/>
  <c r="AE3938" i="4"/>
  <c r="AE3939" i="4"/>
  <c r="AE3940" i="4"/>
  <c r="AG3940" i="4" s="1"/>
  <c r="AE3941" i="4"/>
  <c r="AE3942" i="4"/>
  <c r="AG3942" i="4" s="1"/>
  <c r="AE3943" i="4"/>
  <c r="AG3943" i="4" s="1"/>
  <c r="AE3944" i="4"/>
  <c r="AE3945" i="4"/>
  <c r="AE3946" i="4"/>
  <c r="AE3947" i="4"/>
  <c r="AG3947" i="4" s="1"/>
  <c r="AE3948" i="4"/>
  <c r="AG3948" i="4" s="1"/>
  <c r="AE3949" i="4"/>
  <c r="AG3949" i="4" s="1"/>
  <c r="AE3950" i="4"/>
  <c r="AE3951" i="4"/>
  <c r="AE3952" i="4"/>
  <c r="AE3953" i="4"/>
  <c r="AG3953" i="4" s="1"/>
  <c r="AE3954" i="4"/>
  <c r="AE3955" i="4"/>
  <c r="AE3956" i="4"/>
  <c r="AG3956" i="4" s="1"/>
  <c r="AE3957" i="4"/>
  <c r="AE3958" i="4"/>
  <c r="AG3958" i="4" s="1"/>
  <c r="AE3959" i="4"/>
  <c r="AG3959" i="4" s="1"/>
  <c r="AE3960" i="4"/>
  <c r="AE3961" i="4"/>
  <c r="AE3962" i="4"/>
  <c r="AE3963" i="4"/>
  <c r="AG3963" i="4" s="1"/>
  <c r="AE3964" i="4"/>
  <c r="AG3964" i="4" s="1"/>
  <c r="AE3965" i="4"/>
  <c r="AG3965" i="4" s="1"/>
  <c r="AE3966" i="4"/>
  <c r="AE3967" i="4"/>
  <c r="AE3968" i="4"/>
  <c r="AE3969" i="4"/>
  <c r="AE3970" i="4"/>
  <c r="AE3971" i="4"/>
  <c r="AE3972" i="4"/>
  <c r="AG3972" i="4" s="1"/>
  <c r="AE3973" i="4"/>
  <c r="AE3974" i="4"/>
  <c r="AG3974" i="4" s="1"/>
  <c r="AE3975" i="4"/>
  <c r="AG3975" i="4" s="1"/>
  <c r="AE3976" i="4"/>
  <c r="AE3977" i="4"/>
  <c r="AE3978" i="4"/>
  <c r="AE3979" i="4"/>
  <c r="AG3979" i="4" s="1"/>
  <c r="AE3980" i="4"/>
  <c r="AG3980" i="4" s="1"/>
  <c r="AE3981" i="4"/>
  <c r="AG3981" i="4" s="1"/>
  <c r="AE3982" i="4"/>
  <c r="AE3983" i="4"/>
  <c r="AE3984" i="4"/>
  <c r="AE3985" i="4"/>
  <c r="AE3986" i="4"/>
  <c r="AE3987" i="4"/>
  <c r="AE3988" i="4"/>
  <c r="AG3988" i="4" s="1"/>
  <c r="AE3989" i="4"/>
  <c r="AE3990" i="4"/>
  <c r="AG3990" i="4" s="1"/>
  <c r="AE3991" i="4"/>
  <c r="AG3991" i="4" s="1"/>
  <c r="AE3992" i="4"/>
  <c r="AE3993" i="4"/>
  <c r="AE3994" i="4"/>
  <c r="AE3995" i="4"/>
  <c r="AG3995" i="4" s="1"/>
  <c r="AE3996" i="4"/>
  <c r="AG3996" i="4" s="1"/>
  <c r="AE3997" i="4"/>
  <c r="AG3997" i="4" s="1"/>
  <c r="AE3998" i="4"/>
  <c r="AE3999" i="4"/>
  <c r="AE4000" i="4"/>
  <c r="AE4001" i="4"/>
  <c r="AG4001" i="4" s="1"/>
  <c r="AE4002" i="4"/>
  <c r="AE4003" i="4"/>
  <c r="AE4004" i="4"/>
  <c r="AG4004" i="4" s="1"/>
  <c r="AE4005" i="4"/>
  <c r="AE3821" i="4"/>
  <c r="AG3821" i="4" s="1"/>
  <c r="AE4006" i="4"/>
  <c r="AG4006" i="4" s="1"/>
  <c r="AE4007" i="4"/>
  <c r="AE4008" i="4"/>
  <c r="AE4009" i="4"/>
  <c r="AE4010" i="4"/>
  <c r="AE4011" i="4"/>
  <c r="AG4011" i="4" s="1"/>
  <c r="AE4012" i="4"/>
  <c r="AG4012" i="4" s="1"/>
  <c r="AE4013" i="4"/>
  <c r="AE4014" i="4"/>
  <c r="AE4015" i="4"/>
  <c r="AE4016" i="4"/>
  <c r="AG4016" i="4" s="1"/>
  <c r="AE4017" i="4"/>
  <c r="AE4018" i="4"/>
  <c r="AE4019" i="4"/>
  <c r="AG4019" i="4" s="1"/>
  <c r="AE4020" i="4"/>
  <c r="AE4021" i="4"/>
  <c r="AG4021" i="4" s="1"/>
  <c r="AE4022" i="4"/>
  <c r="AG4022" i="4" s="1"/>
  <c r="AE4023" i="4"/>
  <c r="AE4024" i="4"/>
  <c r="AE4025" i="4"/>
  <c r="AE4026" i="4"/>
  <c r="AG4026" i="4" s="1"/>
  <c r="AE4027" i="4"/>
  <c r="AG4027" i="4" s="1"/>
  <c r="AE4028" i="4"/>
  <c r="AG4028" i="4" s="1"/>
  <c r="AE4029" i="4"/>
  <c r="AE4030" i="4"/>
  <c r="AE4031" i="4"/>
  <c r="AE4032" i="4"/>
  <c r="AE4033" i="4"/>
  <c r="AE4034" i="4"/>
  <c r="AE4035" i="4"/>
  <c r="AG4035" i="4" s="1"/>
  <c r="AE4036" i="4"/>
  <c r="AE4037" i="4"/>
  <c r="AG4037" i="4" s="1"/>
  <c r="AE4038" i="4"/>
  <c r="AG4038" i="4" s="1"/>
  <c r="AE4039" i="4"/>
  <c r="AE4040" i="4"/>
  <c r="AE4041" i="4"/>
  <c r="AE4042" i="4"/>
  <c r="AG4042" i="4" s="1"/>
  <c r="AE4043" i="4"/>
  <c r="AG4043" i="4" s="1"/>
  <c r="AE4044" i="4"/>
  <c r="AG4044" i="4" s="1"/>
  <c r="AE4045" i="4"/>
  <c r="AE4046" i="4"/>
  <c r="AE4047" i="4"/>
  <c r="AE4048" i="4"/>
  <c r="AE4049" i="4"/>
  <c r="AE4050" i="4"/>
  <c r="AE4051" i="4"/>
  <c r="AG4051" i="4" s="1"/>
  <c r="AE4052" i="4"/>
  <c r="AE4053" i="4"/>
  <c r="AG4053" i="4" s="1"/>
  <c r="AE4054" i="4"/>
  <c r="AG4054" i="4" s="1"/>
  <c r="AE4055" i="4"/>
  <c r="AE4056" i="4"/>
  <c r="AE4057" i="4"/>
  <c r="AE4058" i="4"/>
  <c r="AG4058" i="4" s="1"/>
  <c r="AE4059" i="4"/>
  <c r="AG4059" i="4" s="1"/>
  <c r="AE4060" i="4"/>
  <c r="AG4060" i="4" s="1"/>
  <c r="AE4061" i="4"/>
  <c r="AE4062" i="4"/>
  <c r="AE4063" i="4"/>
  <c r="AE4064" i="4"/>
  <c r="AG4064" i="4" s="1"/>
  <c r="AE4065" i="4"/>
  <c r="AE4066" i="4"/>
  <c r="AE4067" i="4"/>
  <c r="AG4067" i="4" s="1"/>
  <c r="AE4068" i="4"/>
  <c r="AE4069" i="4"/>
  <c r="AG4069" i="4" s="1"/>
  <c r="AE4070" i="4"/>
  <c r="AG4070" i="4" s="1"/>
  <c r="AE4071" i="4"/>
  <c r="AE4072" i="4"/>
  <c r="AE4073" i="4"/>
  <c r="AE4074" i="4"/>
  <c r="AG4074" i="4" s="1"/>
  <c r="AE4075" i="4"/>
  <c r="AG4075" i="4" s="1"/>
  <c r="AE4076" i="4"/>
  <c r="AG4076" i="4" s="1"/>
  <c r="AE4077" i="4"/>
  <c r="AE4078" i="4"/>
  <c r="AE4079" i="4"/>
  <c r="AE4080" i="4"/>
  <c r="AG4080" i="4" s="1"/>
  <c r="AE4081" i="4"/>
  <c r="AE4082" i="4"/>
  <c r="AE4083" i="4"/>
  <c r="AG4083" i="4" s="1"/>
  <c r="AE4084" i="4"/>
  <c r="AE4085" i="4"/>
  <c r="AG4085" i="4" s="1"/>
  <c r="AE4086" i="4"/>
  <c r="AG4086" i="4" s="1"/>
  <c r="AE4087" i="4"/>
  <c r="AE4088" i="4"/>
  <c r="AE4089" i="4"/>
  <c r="AE4090" i="4"/>
  <c r="AG4090" i="4" s="1"/>
  <c r="AE4091" i="4"/>
  <c r="AG4091" i="4" s="1"/>
  <c r="AE4092" i="4"/>
  <c r="AG4092" i="4" s="1"/>
  <c r="AE4093" i="4"/>
  <c r="AE4094" i="4"/>
  <c r="AE4095" i="4"/>
  <c r="AE4096" i="4"/>
  <c r="AE4097" i="4"/>
  <c r="AE4098" i="4"/>
  <c r="AE4099" i="4"/>
  <c r="AG4099" i="4" s="1"/>
  <c r="AE4100" i="4"/>
  <c r="AE4101" i="4"/>
  <c r="AG4101" i="4" s="1"/>
  <c r="AE4102" i="4"/>
  <c r="AG4102" i="4" s="1"/>
  <c r="AE4103" i="4"/>
  <c r="AE4104" i="4"/>
  <c r="AE4105" i="4"/>
  <c r="AE4106" i="4"/>
  <c r="AG4106" i="4" s="1"/>
  <c r="AE4107" i="4"/>
  <c r="AG4107" i="4" s="1"/>
  <c r="AE4108" i="4"/>
  <c r="AG4108" i="4" s="1"/>
  <c r="AE4109" i="4"/>
  <c r="AE4110" i="4"/>
  <c r="AE4111" i="4"/>
  <c r="AE4112" i="4"/>
  <c r="AE4113" i="4"/>
  <c r="AE4114" i="4"/>
  <c r="AE4115" i="4"/>
  <c r="AG4115" i="4" s="1"/>
  <c r="AE4116" i="4"/>
  <c r="AE4117" i="4"/>
  <c r="AG4117" i="4" s="1"/>
  <c r="AE4118" i="4"/>
  <c r="AG4118" i="4" s="1"/>
  <c r="AE4119" i="4"/>
  <c r="AE4120" i="4"/>
  <c r="AE4121" i="4"/>
  <c r="AE4122" i="4"/>
  <c r="AG4122" i="4" s="1"/>
  <c r="AE4123" i="4"/>
  <c r="AG4123" i="4" s="1"/>
  <c r="AE4124" i="4"/>
  <c r="AG4124" i="4" s="1"/>
  <c r="AE4125" i="4"/>
  <c r="AE4126" i="4"/>
  <c r="AE4127" i="4"/>
  <c r="AE4128" i="4"/>
  <c r="AG4128" i="4" s="1"/>
  <c r="AE4129" i="4"/>
  <c r="AE4130" i="4"/>
  <c r="AE4131" i="4"/>
  <c r="AG4131" i="4" s="1"/>
  <c r="AE4132" i="4"/>
  <c r="AE4133" i="4"/>
  <c r="AG4133" i="4" s="1"/>
  <c r="AE4134" i="4"/>
  <c r="AG4134" i="4" s="1"/>
  <c r="AE4135" i="4"/>
  <c r="AE4136" i="4"/>
  <c r="AE4137" i="4"/>
  <c r="AE4138" i="4"/>
  <c r="AG4138" i="4" s="1"/>
  <c r="AE4139" i="4"/>
  <c r="AG4139" i="4" s="1"/>
  <c r="AE4140" i="4"/>
  <c r="AG4140" i="4" s="1"/>
  <c r="AE4141" i="4"/>
  <c r="AE4142" i="4"/>
  <c r="AE4143" i="4"/>
  <c r="AE4144" i="4"/>
  <c r="AG4144" i="4" s="1"/>
  <c r="AE4145" i="4"/>
  <c r="AE4146" i="4"/>
  <c r="AE4147" i="4"/>
  <c r="AG4147" i="4" s="1"/>
  <c r="AE4148" i="4"/>
  <c r="AE4149" i="4"/>
  <c r="AG4149" i="4" s="1"/>
  <c r="AE4150" i="4"/>
  <c r="AG4150" i="4" s="1"/>
  <c r="AE4151" i="4"/>
  <c r="AE4152" i="4"/>
  <c r="AE4153" i="4"/>
  <c r="AE4154" i="4"/>
  <c r="AG4154" i="4" s="1"/>
  <c r="AE4155" i="4"/>
  <c r="AG4155" i="4" s="1"/>
  <c r="AE4156" i="4"/>
  <c r="AG4156" i="4" s="1"/>
  <c r="AE4157" i="4"/>
  <c r="AE4158" i="4"/>
  <c r="AE4159" i="4"/>
  <c r="AE4160" i="4"/>
  <c r="AE4161" i="4"/>
  <c r="AE4162" i="4"/>
  <c r="AE4163" i="4"/>
  <c r="AG4163" i="4" s="1"/>
  <c r="AE4164" i="4"/>
  <c r="AE4165" i="4"/>
  <c r="AG4165" i="4" s="1"/>
  <c r="AE4166" i="4"/>
  <c r="AG4166" i="4" s="1"/>
  <c r="AE4167" i="4"/>
  <c r="AE4168" i="4"/>
  <c r="AE4169" i="4"/>
  <c r="AE4170" i="4"/>
  <c r="AG4170" i="4" s="1"/>
  <c r="AE4171" i="4"/>
  <c r="AG4171" i="4" s="1"/>
  <c r="AE4172" i="4"/>
  <c r="AG4172" i="4" s="1"/>
  <c r="AE4173" i="4"/>
  <c r="AE4174" i="4"/>
  <c r="AE4175" i="4"/>
  <c r="AE4176" i="4"/>
  <c r="AE4177" i="4"/>
  <c r="AE4178" i="4"/>
  <c r="AE4179" i="4"/>
  <c r="AG4179" i="4" s="1"/>
  <c r="AE4180" i="4"/>
  <c r="AE4181" i="4"/>
  <c r="AG4181" i="4" s="1"/>
  <c r="AE4182" i="4"/>
  <c r="AG4182" i="4" s="1"/>
  <c r="AE4183" i="4"/>
  <c r="AE4184" i="4"/>
  <c r="AE4185" i="4"/>
  <c r="AE4186" i="4"/>
  <c r="AE4187" i="4"/>
  <c r="AG4187" i="4" s="1"/>
  <c r="AE4188" i="4"/>
  <c r="AG4188" i="4" s="1"/>
  <c r="AE4189" i="4"/>
  <c r="AE4190" i="4"/>
  <c r="AE4191" i="4"/>
  <c r="AE4192" i="4"/>
  <c r="AG4192" i="4" s="1"/>
  <c r="AE4193" i="4"/>
  <c r="AE4194" i="4"/>
  <c r="AE4195" i="4"/>
  <c r="AG4195" i="4" s="1"/>
  <c r="AE4196" i="4"/>
  <c r="AE4197" i="4"/>
  <c r="AG4197" i="4" s="1"/>
  <c r="AE4198" i="4"/>
  <c r="AG4198" i="4" s="1"/>
  <c r="AE4199" i="4"/>
  <c r="AE4200" i="4"/>
  <c r="AE4201" i="4"/>
  <c r="AE4202" i="4"/>
  <c r="AG4202" i="4" s="1"/>
  <c r="AE4203" i="4"/>
  <c r="AG4203" i="4" s="1"/>
  <c r="AE4204" i="4"/>
  <c r="AG4204" i="4" s="1"/>
  <c r="AE4205" i="4"/>
  <c r="AE4206" i="4"/>
  <c r="AE4207" i="4"/>
  <c r="AE4208" i="4"/>
  <c r="AG4208" i="4" s="1"/>
  <c r="AE4209" i="4"/>
  <c r="AE4210" i="4"/>
  <c r="AE4211" i="4"/>
  <c r="AG4211" i="4" s="1"/>
  <c r="AE4212" i="4"/>
  <c r="AE4213" i="4"/>
  <c r="AG4213" i="4" s="1"/>
  <c r="AE4214" i="4"/>
  <c r="AG4214" i="4" s="1"/>
  <c r="AE4215" i="4"/>
  <c r="AE4216" i="4"/>
  <c r="AE4217" i="4"/>
  <c r="AE4218" i="4"/>
  <c r="AG4218" i="4" s="1"/>
  <c r="AE4219" i="4"/>
  <c r="AG4219" i="4" s="1"/>
  <c r="AE4220" i="4"/>
  <c r="AG4220" i="4" s="1"/>
  <c r="AE4221" i="4"/>
  <c r="AE4222" i="4"/>
  <c r="AE4223" i="4"/>
  <c r="AE4224" i="4"/>
  <c r="AE4225" i="4"/>
  <c r="AE4226" i="4"/>
  <c r="AE4227" i="4"/>
  <c r="AG4227" i="4" s="1"/>
  <c r="AE4228" i="4"/>
  <c r="AE4229" i="4"/>
  <c r="AG4229" i="4" s="1"/>
  <c r="AE4230" i="4"/>
  <c r="AG4230" i="4" s="1"/>
  <c r="AE4231" i="4"/>
  <c r="AE4232" i="4"/>
  <c r="AE4233" i="4"/>
  <c r="AE4234" i="4"/>
  <c r="AG4234" i="4" s="1"/>
  <c r="AE4235" i="4"/>
  <c r="AG4235" i="4" s="1"/>
  <c r="AE4236" i="4"/>
  <c r="AG4236" i="4" s="1"/>
  <c r="AE4237" i="4"/>
  <c r="AE4238" i="4"/>
  <c r="AE4239" i="4"/>
  <c r="AE4240" i="4"/>
  <c r="AE4241" i="4"/>
  <c r="AE4242" i="4"/>
  <c r="AE4243" i="4"/>
  <c r="AG4243" i="4" s="1"/>
  <c r="AE4244" i="4"/>
  <c r="AE4245" i="4"/>
  <c r="AG4245" i="4" s="1"/>
  <c r="AE4246" i="4"/>
  <c r="AG4246" i="4" s="1"/>
  <c r="AE4247" i="4"/>
  <c r="AE4248" i="4"/>
  <c r="AE4249" i="4"/>
  <c r="AE4250" i="4"/>
  <c r="AG4250" i="4" s="1"/>
  <c r="AE4251" i="4"/>
  <c r="AG4251" i="4" s="1"/>
  <c r="AE4252" i="4"/>
  <c r="AG4252" i="4" s="1"/>
  <c r="AE4253" i="4"/>
  <c r="AE4254" i="4"/>
  <c r="AE4255" i="4"/>
  <c r="AE4256" i="4"/>
  <c r="AG4256" i="4" s="1"/>
  <c r="AE4257" i="4"/>
  <c r="AE4258" i="4"/>
  <c r="AE4259" i="4"/>
  <c r="AG4259" i="4" s="1"/>
  <c r="AE4260" i="4"/>
  <c r="AE4261" i="4"/>
  <c r="AG4261" i="4" s="1"/>
  <c r="AE4262" i="4"/>
  <c r="AG4262" i="4" s="1"/>
  <c r="AE4263" i="4"/>
  <c r="AE4264" i="4"/>
  <c r="AE4265" i="4"/>
  <c r="AE4266" i="4"/>
  <c r="AG4266" i="4" s="1"/>
  <c r="AE4267" i="4"/>
  <c r="AG4267" i="4" s="1"/>
  <c r="AE4268" i="4"/>
  <c r="AG4268" i="4" s="1"/>
  <c r="AE4269" i="4"/>
  <c r="AE4270" i="4"/>
  <c r="AE4271" i="4"/>
  <c r="AE4272" i="4"/>
  <c r="AG4272" i="4" s="1"/>
  <c r="AE4273" i="4"/>
  <c r="AE4274" i="4"/>
  <c r="AE4275" i="4"/>
  <c r="AG4275" i="4" s="1"/>
  <c r="AE4276" i="4"/>
  <c r="AE4277" i="4"/>
  <c r="AE4278" i="4"/>
  <c r="AG4278" i="4" s="1"/>
  <c r="AE4279" i="4"/>
  <c r="AE4280" i="4"/>
  <c r="AE4281" i="4"/>
  <c r="AE4282" i="4"/>
  <c r="AG4282" i="4" s="1"/>
  <c r="AE4283" i="4"/>
  <c r="AG4283" i="4" s="1"/>
  <c r="AE4284" i="4"/>
  <c r="AG4284" i="4" s="1"/>
  <c r="AE4285" i="4"/>
  <c r="AE4286" i="4"/>
  <c r="AE4287" i="4"/>
  <c r="AE4288" i="4"/>
  <c r="AE4289" i="4"/>
  <c r="AE4290" i="4"/>
  <c r="AE4291" i="4"/>
  <c r="AG4291" i="4" s="1"/>
  <c r="AE4292" i="4"/>
  <c r="AE4293" i="4"/>
  <c r="AG4293" i="4" s="1"/>
  <c r="AE4294" i="4"/>
  <c r="AG4294" i="4" s="1"/>
  <c r="AE4295" i="4"/>
  <c r="AE4296" i="4"/>
  <c r="AE4297" i="4"/>
  <c r="AE4298" i="4"/>
  <c r="AE4299" i="4"/>
  <c r="AG4299" i="4" s="1"/>
  <c r="AE4300" i="4"/>
  <c r="AG4300" i="4" s="1"/>
  <c r="AE4301" i="4"/>
  <c r="AE4302" i="4"/>
  <c r="AE4303" i="4"/>
  <c r="AE4304" i="4"/>
  <c r="AE4305" i="4"/>
  <c r="AE4306" i="4"/>
  <c r="AE4307" i="4"/>
  <c r="AG4307" i="4" s="1"/>
  <c r="AE4308" i="4"/>
  <c r="AE4309" i="4"/>
  <c r="AG4309" i="4" s="1"/>
  <c r="AE4310" i="4"/>
  <c r="AG4310" i="4" s="1"/>
  <c r="AE4311" i="4"/>
  <c r="AE4312" i="4"/>
  <c r="AE4313" i="4"/>
  <c r="AE4314" i="4"/>
  <c r="AG4314" i="4" s="1"/>
  <c r="AE4315" i="4"/>
  <c r="AG4315" i="4" s="1"/>
  <c r="AE4316" i="4"/>
  <c r="AG4316" i="4" s="1"/>
  <c r="AE4317" i="4"/>
  <c r="AE4318" i="4"/>
  <c r="AE4319" i="4"/>
  <c r="AE4320" i="4"/>
  <c r="AG4320" i="4" s="1"/>
  <c r="AE4321" i="4"/>
  <c r="AE4322" i="4"/>
  <c r="AE4323" i="4"/>
  <c r="AG4323" i="4" s="1"/>
  <c r="AE4324" i="4"/>
  <c r="AE4325" i="4"/>
  <c r="AG4325" i="4" s="1"/>
  <c r="AE4326" i="4"/>
  <c r="AG4326" i="4" s="1"/>
  <c r="AE4327" i="4"/>
  <c r="AE4328" i="4"/>
  <c r="AE4329" i="4"/>
  <c r="AE4330" i="4"/>
  <c r="AG4330" i="4" s="1"/>
  <c r="AE4331" i="4"/>
  <c r="AG4331" i="4" s="1"/>
  <c r="AE4332" i="4"/>
  <c r="AG4332" i="4" s="1"/>
  <c r="AE4333" i="4"/>
  <c r="AE4334" i="4"/>
  <c r="AE4335" i="4"/>
  <c r="AE4336" i="4"/>
  <c r="AG4336" i="4" s="1"/>
  <c r="AE4337" i="4"/>
  <c r="AE4338" i="4"/>
  <c r="AE4339" i="4"/>
  <c r="AG4339" i="4" s="1"/>
  <c r="AE4340" i="4"/>
  <c r="AE4341" i="4"/>
  <c r="AG4341" i="4" s="1"/>
  <c r="AE4342" i="4"/>
  <c r="AG4342" i="4" s="1"/>
  <c r="AE4343" i="4"/>
  <c r="AE4344" i="4"/>
  <c r="AE4345" i="4"/>
  <c r="AE4346" i="4"/>
  <c r="AG4346" i="4" s="1"/>
  <c r="AE4347" i="4"/>
  <c r="AG4347" i="4" s="1"/>
  <c r="AE4348" i="4"/>
  <c r="AG4348" i="4" s="1"/>
  <c r="AE4349" i="4"/>
  <c r="AE4350" i="4"/>
  <c r="AE4351" i="4"/>
  <c r="AE4352" i="4"/>
  <c r="AE4353" i="4"/>
  <c r="AE4354" i="4"/>
  <c r="AE4355" i="4"/>
  <c r="AG4355" i="4" s="1"/>
  <c r="AE4356" i="4"/>
  <c r="AE4357" i="4"/>
  <c r="AG4357" i="4" s="1"/>
  <c r="AE4358" i="4"/>
  <c r="AG4358" i="4" s="1"/>
  <c r="AE4359" i="4"/>
  <c r="AE4360" i="4"/>
  <c r="AE4361" i="4"/>
  <c r="AE4362" i="4"/>
  <c r="AG4362" i="4" s="1"/>
  <c r="AE4363" i="4"/>
  <c r="AG4363" i="4" s="1"/>
  <c r="AE4364" i="4"/>
  <c r="AG4364" i="4" s="1"/>
  <c r="AE4365" i="4"/>
  <c r="AE4366" i="4"/>
  <c r="AE4367" i="4"/>
  <c r="AE4368" i="4"/>
  <c r="AE4369" i="4"/>
  <c r="AE4370" i="4"/>
  <c r="AE4371" i="4"/>
  <c r="AG4371" i="4" s="1"/>
  <c r="AE4372" i="4"/>
  <c r="AE4373" i="4"/>
  <c r="AG4373" i="4" s="1"/>
  <c r="AE4374" i="4"/>
  <c r="AG4374" i="4" s="1"/>
  <c r="AE4375" i="4"/>
  <c r="AE4376" i="4"/>
  <c r="AE4377" i="4"/>
  <c r="AE4378" i="4"/>
  <c r="AG4378" i="4" s="1"/>
  <c r="AE4379" i="4"/>
  <c r="AG4379" i="4" s="1"/>
  <c r="AE4380" i="4"/>
  <c r="AG4380" i="4" s="1"/>
  <c r="AE4381" i="4"/>
  <c r="AE4382" i="4"/>
  <c r="AE4383" i="4"/>
  <c r="AE4384" i="4"/>
  <c r="AG4384" i="4" s="1"/>
  <c r="AE4385" i="4"/>
  <c r="AE4386" i="4"/>
  <c r="AE4387" i="4"/>
  <c r="AG4387" i="4" s="1"/>
  <c r="AE4388" i="4"/>
  <c r="AE4389" i="4"/>
  <c r="AG4389" i="4" s="1"/>
  <c r="AE4390" i="4"/>
  <c r="AG4390" i="4" s="1"/>
  <c r="AE4391" i="4"/>
  <c r="AE4392" i="4"/>
  <c r="AE4393" i="4"/>
  <c r="AE4394" i="4"/>
  <c r="AG4394" i="4" s="1"/>
  <c r="AE4395" i="4"/>
  <c r="AG4395" i="4" s="1"/>
  <c r="AE4396" i="4"/>
  <c r="AG4396" i="4" s="1"/>
  <c r="AE4397" i="4"/>
  <c r="AE4398" i="4"/>
  <c r="AE4399" i="4"/>
  <c r="AE4400" i="4"/>
  <c r="AG4400" i="4" s="1"/>
  <c r="AE4401" i="4"/>
  <c r="AE4402" i="4"/>
  <c r="AE4403" i="4"/>
  <c r="AG4403" i="4" s="1"/>
  <c r="AE4404" i="4"/>
  <c r="AE4405" i="4"/>
  <c r="AG4405" i="4" s="1"/>
  <c r="AE4406" i="4"/>
  <c r="AG4406" i="4" s="1"/>
  <c r="AE4407" i="4"/>
  <c r="AE4408" i="4"/>
  <c r="AE4409" i="4"/>
  <c r="AE4410" i="4"/>
  <c r="AE4411" i="4"/>
  <c r="AG4411" i="4" s="1"/>
  <c r="AE4412" i="4"/>
  <c r="AG4412" i="4" s="1"/>
  <c r="AE4413" i="4"/>
  <c r="AE4414" i="4"/>
  <c r="AE4415" i="4"/>
  <c r="AE4416" i="4"/>
  <c r="AE4417" i="4"/>
  <c r="AE4418" i="4"/>
  <c r="AE4419" i="4"/>
  <c r="AG4419" i="4" s="1"/>
  <c r="AE4420" i="4"/>
  <c r="AE4421" i="4"/>
  <c r="AG4421" i="4" s="1"/>
  <c r="AE4422" i="4"/>
  <c r="AG4422" i="4" s="1"/>
  <c r="AE4423" i="4"/>
  <c r="AE4424" i="4"/>
  <c r="AE4425" i="4"/>
  <c r="AE4426" i="4"/>
  <c r="AG4426" i="4" s="1"/>
  <c r="AE4427" i="4"/>
  <c r="AG4427" i="4" s="1"/>
  <c r="AE4428" i="4"/>
  <c r="AG4428" i="4" s="1"/>
  <c r="AE4429" i="4"/>
  <c r="AE4430" i="4"/>
  <c r="AE4431" i="4"/>
  <c r="AE4432" i="4"/>
  <c r="AE4433" i="4"/>
  <c r="AE4434" i="4"/>
  <c r="AE4435" i="4"/>
  <c r="AG4435" i="4" s="1"/>
  <c r="AE4436" i="4"/>
  <c r="AE4437" i="4"/>
  <c r="AG4437" i="4" s="1"/>
  <c r="AE4438" i="4"/>
  <c r="AG4438" i="4" s="1"/>
  <c r="AE4439" i="4"/>
  <c r="AE4440" i="4"/>
  <c r="AE4441" i="4"/>
  <c r="AE4442" i="4"/>
  <c r="AG4442" i="4" s="1"/>
  <c r="AE4443" i="4"/>
  <c r="AG4443" i="4" s="1"/>
  <c r="AE4444" i="4"/>
  <c r="AG4444" i="4" s="1"/>
  <c r="AE4445" i="4"/>
  <c r="AE4446" i="4"/>
  <c r="AE4447" i="4"/>
  <c r="AE4448" i="4"/>
  <c r="AG4448" i="4" s="1"/>
  <c r="AE4449" i="4"/>
  <c r="AE4450" i="4"/>
  <c r="AE4451" i="4"/>
  <c r="AG4451" i="4" s="1"/>
  <c r="AE4452" i="4"/>
  <c r="AE4453" i="4"/>
  <c r="AG4453" i="4" s="1"/>
  <c r="AE4454" i="4"/>
  <c r="AG4454" i="4" s="1"/>
  <c r="AE4455" i="4"/>
  <c r="AE4456" i="4"/>
  <c r="AE4457" i="4"/>
  <c r="AE4458" i="4"/>
  <c r="AG4458" i="4" s="1"/>
  <c r="AE4459" i="4"/>
  <c r="AG4459" i="4" s="1"/>
  <c r="AE4460" i="4"/>
  <c r="AG4460" i="4" s="1"/>
  <c r="AE4461" i="4"/>
  <c r="AE4462" i="4"/>
  <c r="AE4463" i="4"/>
  <c r="AE4464" i="4"/>
  <c r="AG4464" i="4" s="1"/>
  <c r="AE4465" i="4"/>
  <c r="AE4466" i="4"/>
  <c r="AE4467" i="4"/>
  <c r="AG4467" i="4" s="1"/>
  <c r="AE4468" i="4"/>
  <c r="AE4469" i="4"/>
  <c r="AE4470" i="4"/>
  <c r="AG4470" i="4" s="1"/>
  <c r="AE4471" i="4"/>
  <c r="AE4472" i="4"/>
  <c r="AE4473" i="4"/>
  <c r="AE4474" i="4"/>
  <c r="AG4474" i="4" s="1"/>
  <c r="AE4475" i="4"/>
  <c r="AG4475" i="4" s="1"/>
  <c r="AE4476" i="4"/>
  <c r="AG4476" i="4" s="1"/>
  <c r="AE4477" i="4"/>
  <c r="AE4478" i="4"/>
  <c r="AE4479" i="4"/>
  <c r="AE4480" i="4"/>
  <c r="AE4481" i="4"/>
  <c r="AE4482" i="4"/>
  <c r="AE4483" i="4"/>
  <c r="AG4483" i="4" s="1"/>
  <c r="AE4484" i="4"/>
  <c r="AE4485" i="4"/>
  <c r="AG4485" i="4" s="1"/>
  <c r="AE4486" i="4"/>
  <c r="AG4486" i="4" s="1"/>
  <c r="AE4487" i="4"/>
  <c r="AE4488" i="4"/>
  <c r="AE4489" i="4"/>
  <c r="AE4490" i="4"/>
  <c r="AG4490" i="4" s="1"/>
  <c r="AE4491" i="4"/>
  <c r="AG4491" i="4" s="1"/>
  <c r="AE4492" i="4"/>
  <c r="AG4492" i="4" s="1"/>
  <c r="AE4493" i="4"/>
  <c r="AE4494" i="4"/>
  <c r="AE4495" i="4"/>
  <c r="AE4496" i="4"/>
  <c r="AE4497" i="4"/>
  <c r="AE4498" i="4"/>
  <c r="AE4499" i="4"/>
  <c r="AG4499" i="4" s="1"/>
  <c r="AE4500" i="4"/>
  <c r="AE4501" i="4"/>
  <c r="AG4501" i="4" s="1"/>
  <c r="AE4502" i="4"/>
  <c r="AG4502" i="4" s="1"/>
  <c r="AE4503" i="4"/>
  <c r="AE4504" i="4"/>
  <c r="AE4505" i="4"/>
  <c r="AE4506" i="4"/>
  <c r="AG4506" i="4" s="1"/>
  <c r="AE4507" i="4"/>
  <c r="AG4507" i="4" s="1"/>
  <c r="AE4508" i="4"/>
  <c r="AG4508" i="4" s="1"/>
  <c r="AE4509" i="4"/>
  <c r="AE4510" i="4"/>
  <c r="AE4511" i="4"/>
  <c r="AE4512" i="4"/>
  <c r="AG4512" i="4" s="1"/>
  <c r="AE4513" i="4"/>
  <c r="AE4514" i="4"/>
  <c r="AE4515" i="4"/>
  <c r="AG4515" i="4" s="1"/>
  <c r="AE4516" i="4"/>
  <c r="AE4517" i="4"/>
  <c r="AE4518" i="4"/>
  <c r="AG4518" i="4" s="1"/>
  <c r="AE4519" i="4"/>
  <c r="AE4520" i="4"/>
  <c r="AE2782" i="4"/>
  <c r="AE4521" i="4"/>
  <c r="AE4522" i="4"/>
  <c r="AG4522" i="4" s="1"/>
  <c r="AE4523" i="4"/>
  <c r="AG4523" i="4" s="1"/>
  <c r="AE4524" i="4"/>
  <c r="AE4525" i="4"/>
  <c r="AE4526" i="4"/>
  <c r="AE4527" i="4"/>
  <c r="AG4527" i="4" s="1"/>
  <c r="AE4528" i="4"/>
  <c r="AE4529" i="4"/>
  <c r="AE4530" i="4"/>
  <c r="AG4530" i="4" s="1"/>
  <c r="AE4531" i="4"/>
  <c r="AE4532" i="4"/>
  <c r="AG4532" i="4" s="1"/>
  <c r="AE4533" i="4"/>
  <c r="AG4533" i="4" s="1"/>
  <c r="AE4534" i="4"/>
  <c r="AE4535" i="4"/>
  <c r="AE4536" i="4"/>
  <c r="AE4537" i="4"/>
  <c r="AG4537" i="4" s="1"/>
  <c r="AE4538" i="4"/>
  <c r="AG4538" i="4" s="1"/>
  <c r="AE4539" i="4"/>
  <c r="AG4539" i="4" s="1"/>
  <c r="AE4540" i="4"/>
  <c r="AE4541" i="4"/>
  <c r="AE4542" i="4"/>
  <c r="AE4543" i="4"/>
  <c r="AE4544" i="4"/>
  <c r="AE4545" i="4"/>
  <c r="AE4546" i="4"/>
  <c r="AG4546" i="4" s="1"/>
  <c r="AE4547" i="4"/>
  <c r="AE4548" i="4"/>
  <c r="AG4548" i="4" s="1"/>
  <c r="AE4549" i="4"/>
  <c r="AG4549" i="4" s="1"/>
  <c r="AE4550" i="4"/>
  <c r="AE4551" i="4"/>
  <c r="AE4552" i="4"/>
  <c r="AE4553" i="4"/>
  <c r="AG4553" i="4" s="1"/>
  <c r="AE4554" i="4"/>
  <c r="AG4554" i="4" s="1"/>
  <c r="AE4555" i="4"/>
  <c r="AG4555" i="4" s="1"/>
  <c r="AE4556" i="4"/>
  <c r="AE4557" i="4"/>
  <c r="AE4558" i="4"/>
  <c r="AE4559" i="4"/>
  <c r="AE4560" i="4"/>
  <c r="AE4561" i="4"/>
  <c r="AE4562" i="4"/>
  <c r="AG4562" i="4" s="1"/>
  <c r="AE4563" i="4"/>
  <c r="AE4564" i="4"/>
  <c r="AG4564" i="4" s="1"/>
  <c r="AE4565" i="4"/>
  <c r="AG4565" i="4" s="1"/>
  <c r="AE4566" i="4"/>
  <c r="AE4567" i="4"/>
  <c r="AE4568" i="4"/>
  <c r="AE4569" i="4"/>
  <c r="AG4569" i="4" s="1"/>
  <c r="AE4570" i="4"/>
  <c r="AG4570" i="4" s="1"/>
  <c r="AE4571" i="4"/>
  <c r="AG4571" i="4" s="1"/>
  <c r="AE4572" i="4"/>
  <c r="AE4573" i="4"/>
  <c r="AE4574" i="4"/>
  <c r="AE4575" i="4"/>
  <c r="AG4575" i="4" s="1"/>
  <c r="AE4576" i="4"/>
  <c r="AE4577" i="4"/>
  <c r="AE4578" i="4"/>
  <c r="AG4578" i="4" s="1"/>
  <c r="AE4579" i="4"/>
  <c r="AE4580" i="4"/>
  <c r="AG4580" i="4" s="1"/>
  <c r="AE4581" i="4"/>
  <c r="AG4581" i="4" s="1"/>
  <c r="AE4582" i="4"/>
  <c r="AE4583" i="4"/>
  <c r="AE4584" i="4"/>
  <c r="AE4585" i="4"/>
  <c r="AG4585" i="4" s="1"/>
  <c r="AE4586" i="4"/>
  <c r="AG4586" i="4" s="1"/>
  <c r="AE4587" i="4"/>
  <c r="AG4587" i="4" s="1"/>
  <c r="AE4588" i="4"/>
  <c r="AE4589" i="4"/>
  <c r="AE4590" i="4"/>
  <c r="AE4591" i="4"/>
  <c r="AG4591" i="4" s="1"/>
  <c r="AE4592" i="4"/>
  <c r="AE4593" i="4"/>
  <c r="AE4594" i="4"/>
  <c r="AG4594" i="4" s="1"/>
  <c r="AE4595" i="4"/>
  <c r="AE4596" i="4"/>
  <c r="AG4596" i="4" s="1"/>
  <c r="AE4597" i="4"/>
  <c r="AG4597" i="4" s="1"/>
  <c r="AE4598" i="4"/>
  <c r="AE4599" i="4"/>
  <c r="AE4600" i="4"/>
  <c r="AE4601" i="4"/>
  <c r="AG4601" i="4" s="1"/>
  <c r="AE4602" i="4"/>
  <c r="AG4602" i="4" s="1"/>
  <c r="AE4603" i="4"/>
  <c r="AG4603" i="4" s="1"/>
  <c r="AE4604" i="4"/>
  <c r="AE4605" i="4"/>
  <c r="AE4606" i="4"/>
  <c r="AE4607" i="4"/>
  <c r="AE4608" i="4"/>
  <c r="AE4609" i="4"/>
  <c r="AE4610" i="4"/>
  <c r="AG4610" i="4" s="1"/>
  <c r="AE4611" i="4"/>
  <c r="AE4612" i="4"/>
  <c r="AE4613" i="4"/>
  <c r="AG4613" i="4" s="1"/>
  <c r="AE4614" i="4"/>
  <c r="AE4615" i="4"/>
  <c r="AE4616" i="4"/>
  <c r="AE4617" i="4"/>
  <c r="AG4617" i="4" s="1"/>
  <c r="AE4618" i="4"/>
  <c r="AG4618" i="4" s="1"/>
  <c r="AE4619" i="4"/>
  <c r="AG4619" i="4" s="1"/>
  <c r="AE4620" i="4"/>
  <c r="AE4621" i="4"/>
  <c r="AE4622" i="4"/>
  <c r="AE4623" i="4"/>
  <c r="AE4624" i="4"/>
  <c r="AE4625" i="4"/>
  <c r="AE4626" i="4"/>
  <c r="AG4626" i="4" s="1"/>
  <c r="AE4627" i="4"/>
  <c r="AE4628" i="4"/>
  <c r="AG4628" i="4" s="1"/>
  <c r="AE4629" i="4"/>
  <c r="AG4629" i="4" s="1"/>
  <c r="AE4630" i="4"/>
  <c r="AE4631" i="4"/>
  <c r="AE4632" i="4"/>
  <c r="AE4633" i="4"/>
  <c r="AG4633" i="4" s="1"/>
  <c r="AE4634" i="4"/>
  <c r="AG4634" i="4" s="1"/>
  <c r="AE4635" i="4"/>
  <c r="AG4635" i="4" s="1"/>
  <c r="AE4636" i="4"/>
  <c r="AE4637" i="4"/>
  <c r="AE4638" i="4"/>
  <c r="AE4639" i="4"/>
  <c r="AG4639" i="4" s="1"/>
  <c r="AE4640" i="4"/>
  <c r="AE4641" i="4"/>
  <c r="AE4642" i="4"/>
  <c r="AG4642" i="4" s="1"/>
  <c r="AE4643" i="4"/>
  <c r="AE4644" i="4"/>
  <c r="AG4644" i="4" s="1"/>
  <c r="AE4645" i="4"/>
  <c r="AG4645" i="4" s="1"/>
  <c r="AE4646" i="4"/>
  <c r="AE4647" i="4"/>
  <c r="AE4648" i="4"/>
  <c r="AE4649" i="4"/>
  <c r="AG4649" i="4" s="1"/>
  <c r="AE4650" i="4"/>
  <c r="AG4650" i="4" s="1"/>
  <c r="AE4651" i="4"/>
  <c r="AG4651" i="4" s="1"/>
  <c r="AE4652" i="4"/>
  <c r="AE4653" i="4"/>
  <c r="AE4654" i="4"/>
  <c r="AE4655" i="4"/>
  <c r="AG4655" i="4" s="1"/>
  <c r="AE4656" i="4"/>
  <c r="AE4657" i="4"/>
  <c r="AE4658" i="4"/>
  <c r="AG4658" i="4" s="1"/>
  <c r="AE4659" i="4"/>
  <c r="AE4660" i="4"/>
  <c r="AG4660" i="4" s="1"/>
  <c r="AE4661" i="4"/>
  <c r="AG4661" i="4" s="1"/>
  <c r="AE4662" i="4"/>
  <c r="AE4663" i="4"/>
  <c r="AE4664" i="4"/>
  <c r="AE4665" i="4"/>
  <c r="AG4665" i="4" s="1"/>
  <c r="AE4666" i="4"/>
  <c r="AG4666" i="4" s="1"/>
  <c r="AE4667" i="4"/>
  <c r="AG4667" i="4" s="1"/>
  <c r="AE4668" i="4"/>
  <c r="AE4669" i="4"/>
  <c r="AE4670" i="4"/>
  <c r="AE4671" i="4"/>
  <c r="AE4672" i="4"/>
  <c r="AE4673" i="4"/>
  <c r="AE4674" i="4"/>
  <c r="AG4674" i="4" s="1"/>
  <c r="AE4675" i="4"/>
  <c r="AE4676" i="4"/>
  <c r="AG4676" i="4" s="1"/>
  <c r="AE4677" i="4"/>
  <c r="AG4677" i="4" s="1"/>
  <c r="AE4678" i="4"/>
  <c r="AE4679" i="4"/>
  <c r="AE4680" i="4"/>
  <c r="AE4681" i="4"/>
  <c r="AG4681" i="4" s="1"/>
  <c r="AE4682" i="4"/>
  <c r="AG4682" i="4" s="1"/>
  <c r="AE4683" i="4"/>
  <c r="AG4683" i="4" s="1"/>
  <c r="AE4684" i="4"/>
  <c r="AE4685" i="4"/>
  <c r="AE4686" i="4"/>
  <c r="AE4687" i="4"/>
  <c r="AE4688" i="4"/>
  <c r="AE4689" i="4"/>
  <c r="AE4690" i="4"/>
  <c r="AG4690" i="4" s="1"/>
  <c r="AE4691" i="4"/>
  <c r="AE4692" i="4"/>
  <c r="AG4692" i="4" s="1"/>
  <c r="AE4693" i="4"/>
  <c r="AG4693" i="4" s="1"/>
  <c r="AE4694" i="4"/>
  <c r="AE4695" i="4"/>
  <c r="AE4696" i="4"/>
  <c r="AE4697" i="4"/>
  <c r="AE4698" i="4"/>
  <c r="AG4698" i="4" s="1"/>
  <c r="AE4699" i="4"/>
  <c r="AG4699" i="4" s="1"/>
  <c r="AE4700" i="4"/>
  <c r="AE4701" i="4"/>
  <c r="AE4702" i="4"/>
  <c r="AE4703" i="4"/>
  <c r="AG4703" i="4" s="1"/>
  <c r="AE4704" i="4"/>
  <c r="AE4705" i="4"/>
  <c r="AE4706" i="4"/>
  <c r="AG4706" i="4" s="1"/>
  <c r="AE4707" i="4"/>
  <c r="AE4708" i="4"/>
  <c r="AG4708" i="4" s="1"/>
  <c r="AE4709" i="4"/>
  <c r="AG4709" i="4" s="1"/>
  <c r="AE4710" i="4"/>
  <c r="AE4711" i="4"/>
  <c r="AE4712" i="4"/>
  <c r="AE4713" i="4"/>
  <c r="AG4713" i="4" s="1"/>
  <c r="AE4714" i="4"/>
  <c r="AG4714" i="4" s="1"/>
  <c r="AE4715" i="4"/>
  <c r="AG4715" i="4" s="1"/>
  <c r="AE4716" i="4"/>
  <c r="AE4717" i="4"/>
  <c r="AE4718" i="4"/>
  <c r="AE4719" i="4"/>
  <c r="AG4719" i="4" s="1"/>
  <c r="AE4720" i="4"/>
  <c r="AE4721" i="4"/>
  <c r="AE4722" i="4"/>
  <c r="AG4722" i="4" s="1"/>
  <c r="AE4723" i="4"/>
  <c r="AE4724" i="4"/>
  <c r="AG4724" i="4" s="1"/>
  <c r="AE4725" i="4"/>
  <c r="AG4725" i="4" s="1"/>
  <c r="AE4726" i="4"/>
  <c r="AE4727" i="4"/>
  <c r="AE4728" i="4"/>
  <c r="AE4729" i="4"/>
  <c r="AG4729" i="4" s="1"/>
  <c r="AE4730" i="4"/>
  <c r="AG4730" i="4" s="1"/>
  <c r="AE4731" i="4"/>
  <c r="AG4731" i="4" s="1"/>
  <c r="AE4732" i="4"/>
  <c r="AE4733" i="4"/>
  <c r="AE4734" i="4"/>
  <c r="AE4735" i="4"/>
  <c r="AE4736" i="4"/>
  <c r="AE4737" i="4"/>
  <c r="AE4738" i="4"/>
  <c r="AG4738" i="4" s="1"/>
  <c r="AE4739" i="4"/>
  <c r="AE4740" i="4"/>
  <c r="AG4740" i="4" s="1"/>
  <c r="AE4741" i="4"/>
  <c r="AG4741" i="4" s="1"/>
  <c r="AE4742" i="4"/>
  <c r="AE4743" i="4"/>
  <c r="AE4744" i="4"/>
  <c r="AE4745" i="4"/>
  <c r="AG4745" i="4" s="1"/>
  <c r="AE4746" i="4"/>
  <c r="AG4746" i="4" s="1"/>
  <c r="AE4747" i="4"/>
  <c r="AG4747" i="4" s="1"/>
  <c r="AE4748" i="4"/>
  <c r="AE4749" i="4"/>
  <c r="AE4750" i="4"/>
  <c r="AE4751" i="4"/>
  <c r="AE4752" i="4"/>
  <c r="AE4753" i="4"/>
  <c r="AE4754" i="4"/>
  <c r="AG4754" i="4" s="1"/>
  <c r="AE4755" i="4"/>
  <c r="AE4756" i="4"/>
  <c r="AG4756" i="4" s="1"/>
  <c r="AE4757" i="4"/>
  <c r="AG4757" i="4" s="1"/>
  <c r="AE4758" i="4"/>
  <c r="AE4759" i="4"/>
  <c r="AE4760" i="4"/>
  <c r="AE4761" i="4"/>
  <c r="AG4761" i="4" s="1"/>
  <c r="AE4762" i="4"/>
  <c r="AG4762" i="4" s="1"/>
  <c r="AE4763" i="4"/>
  <c r="AG4763" i="4" s="1"/>
  <c r="AE4764" i="4"/>
  <c r="AE4765" i="4"/>
  <c r="AE4766" i="4"/>
  <c r="AE4767" i="4"/>
  <c r="AG4767" i="4" s="1"/>
  <c r="AE4768" i="4"/>
  <c r="AE4769" i="4"/>
  <c r="AE4770" i="4"/>
  <c r="AG4770" i="4" s="1"/>
  <c r="AE4771" i="4"/>
  <c r="AE4772" i="4"/>
  <c r="AG4772" i="4" s="1"/>
  <c r="AE4773" i="4"/>
  <c r="AG4773" i="4" s="1"/>
  <c r="AE4774" i="4"/>
  <c r="AE4775" i="4"/>
  <c r="AE4776" i="4"/>
  <c r="AE4777" i="4"/>
  <c r="AG4777" i="4" s="1"/>
  <c r="AE4778" i="4"/>
  <c r="AG4778" i="4" s="1"/>
  <c r="AE4779" i="4"/>
  <c r="AG4779" i="4" s="1"/>
  <c r="AE4780" i="4"/>
  <c r="AE4781" i="4"/>
  <c r="AE4782" i="4"/>
  <c r="AE4783" i="4"/>
  <c r="AG4783" i="4" s="1"/>
  <c r="AE4784" i="4"/>
  <c r="AE4785" i="4"/>
  <c r="AE4786" i="4"/>
  <c r="AG4786" i="4" s="1"/>
  <c r="AE4787" i="4"/>
  <c r="AE4788" i="4"/>
  <c r="AG4788" i="4" s="1"/>
  <c r="AE4789" i="4"/>
  <c r="AG4789" i="4" s="1"/>
  <c r="AE4790" i="4"/>
  <c r="AE4791" i="4"/>
  <c r="AE4792" i="4"/>
  <c r="AE4793" i="4"/>
  <c r="AG4793" i="4" s="1"/>
  <c r="AE4794" i="4"/>
  <c r="AG4794" i="4" s="1"/>
  <c r="AE4795" i="4"/>
  <c r="AG4795" i="4" s="1"/>
  <c r="AE4796" i="4"/>
  <c r="AE2783" i="4"/>
  <c r="AE4797" i="4"/>
  <c r="AE4798" i="4"/>
  <c r="AE4799" i="4"/>
  <c r="AE4800" i="4"/>
  <c r="AE4801" i="4"/>
  <c r="AG4801" i="4" s="1"/>
  <c r="AE4802" i="4"/>
  <c r="AE4803" i="4"/>
  <c r="AG4803" i="4" s="1"/>
  <c r="AE4804" i="4"/>
  <c r="AG4804" i="4" s="1"/>
  <c r="AE4805" i="4"/>
  <c r="AE4806" i="4"/>
  <c r="AE4807" i="4"/>
  <c r="AE4808" i="4"/>
  <c r="AE4809" i="4"/>
  <c r="AG4809" i="4" s="1"/>
  <c r="AE4810" i="4"/>
  <c r="AG4810" i="4" s="1"/>
  <c r="AE4811" i="4"/>
  <c r="AE4812" i="4"/>
  <c r="AE4813" i="4"/>
  <c r="AE4814" i="4"/>
  <c r="AE4815" i="4"/>
  <c r="AE4816" i="4"/>
  <c r="AE4817" i="4"/>
  <c r="AG4817" i="4" s="1"/>
  <c r="AE4818" i="4"/>
  <c r="AE4819" i="4"/>
  <c r="AG4819" i="4" s="1"/>
  <c r="AE4820" i="4"/>
  <c r="AG4820" i="4" s="1"/>
  <c r="AE4821" i="4"/>
  <c r="AE4822" i="4"/>
  <c r="AE4823" i="4"/>
  <c r="AE4824" i="4"/>
  <c r="AG4824" i="4" s="1"/>
  <c r="AE4825" i="4"/>
  <c r="AG4825" i="4" s="1"/>
  <c r="AE4826" i="4"/>
  <c r="AG4826" i="4" s="1"/>
  <c r="AE4827" i="4"/>
  <c r="AE4828" i="4"/>
  <c r="AE4829" i="4"/>
  <c r="AE4830" i="4"/>
  <c r="AG4830" i="4" s="1"/>
  <c r="AE4831" i="4"/>
  <c r="AE4832" i="4"/>
  <c r="AE4833" i="4"/>
  <c r="AG4833" i="4" s="1"/>
  <c r="AE4834" i="4"/>
  <c r="AE4835" i="4"/>
  <c r="AG4835" i="4" s="1"/>
  <c r="AE4836" i="4"/>
  <c r="AG4836" i="4" s="1"/>
  <c r="AE4837" i="4"/>
  <c r="AE4838" i="4"/>
  <c r="AE4839" i="4"/>
  <c r="AE4840" i="4"/>
  <c r="AG4840" i="4" s="1"/>
  <c r="AE4841" i="4"/>
  <c r="AG4841" i="4" s="1"/>
  <c r="AE4842" i="4"/>
  <c r="AG4842" i="4" s="1"/>
  <c r="AE4843" i="4"/>
  <c r="AE4844" i="4"/>
  <c r="AE4845" i="4"/>
  <c r="AE4846" i="4"/>
  <c r="AG4846" i="4" s="1"/>
  <c r="AE4847" i="4"/>
  <c r="AE4848" i="4"/>
  <c r="AE4849" i="4"/>
  <c r="AG4849" i="4" s="1"/>
  <c r="AE4850" i="4"/>
  <c r="AE4851" i="4"/>
  <c r="AG4851" i="4" s="1"/>
  <c r="AE4852" i="4"/>
  <c r="AG4852" i="4" s="1"/>
  <c r="AE4853" i="4"/>
  <c r="AE4854" i="4"/>
  <c r="AE4855" i="4"/>
  <c r="AE4856" i="4"/>
  <c r="AG4856" i="4" s="1"/>
  <c r="AE4857" i="4"/>
  <c r="AG4857" i="4" s="1"/>
  <c r="AE4858" i="4"/>
  <c r="AG4858" i="4" s="1"/>
  <c r="AE4859" i="4"/>
  <c r="AE4860" i="4"/>
  <c r="AE4861" i="4"/>
  <c r="AE4862" i="4"/>
  <c r="AE4863" i="4"/>
  <c r="AE4864" i="4"/>
  <c r="AE4865" i="4"/>
  <c r="AG4865" i="4" s="1"/>
  <c r="AE4866" i="4"/>
  <c r="AE4867" i="4"/>
  <c r="AG4867" i="4" s="1"/>
  <c r="AE4868" i="4"/>
  <c r="AG4868" i="4" s="1"/>
  <c r="AE4869" i="4"/>
  <c r="AE4870" i="4"/>
  <c r="AE4871" i="4"/>
  <c r="AE4872" i="4"/>
  <c r="AG4872" i="4" s="1"/>
  <c r="AE4873" i="4"/>
  <c r="AG4873" i="4" s="1"/>
  <c r="AE4874" i="4"/>
  <c r="AG4874" i="4" s="1"/>
  <c r="AE4875" i="4"/>
  <c r="AE4876" i="4"/>
  <c r="AE4877" i="4"/>
  <c r="AE4878" i="4"/>
  <c r="AE4879" i="4"/>
  <c r="AE4880" i="4"/>
  <c r="AE4881" i="4"/>
  <c r="AG4881" i="4" s="1"/>
  <c r="AE4882" i="4"/>
  <c r="AE4883" i="4"/>
  <c r="AG4883" i="4" s="1"/>
  <c r="AE4884" i="4"/>
  <c r="AG4884" i="4" s="1"/>
  <c r="AE4885" i="4"/>
  <c r="AE4886" i="4"/>
  <c r="AE4887" i="4"/>
  <c r="AE4888" i="4"/>
  <c r="AG4888" i="4" s="1"/>
  <c r="AE4889" i="4"/>
  <c r="AG4889" i="4" s="1"/>
  <c r="AE4890" i="4"/>
  <c r="AG4890" i="4" s="1"/>
  <c r="AE4891" i="4"/>
  <c r="AE4892" i="4"/>
  <c r="AE4893" i="4"/>
  <c r="AE4894" i="4"/>
  <c r="AG4894" i="4" s="1"/>
  <c r="AE4895" i="4"/>
  <c r="AE4896" i="4"/>
  <c r="AE4897" i="4"/>
  <c r="AG4897" i="4" s="1"/>
  <c r="AE4898" i="4"/>
  <c r="AE4899" i="4"/>
  <c r="AG4899" i="4" s="1"/>
  <c r="AE4900" i="4"/>
  <c r="AG4900" i="4" s="1"/>
  <c r="AE4901" i="4"/>
  <c r="AE4902" i="4"/>
  <c r="AE4903" i="4"/>
  <c r="AE4904" i="4"/>
  <c r="AG4904" i="4" s="1"/>
  <c r="AE4905" i="4"/>
  <c r="AG4905" i="4" s="1"/>
  <c r="AE4906" i="4"/>
  <c r="AG4906" i="4" s="1"/>
  <c r="AE4907" i="4"/>
  <c r="AE4908" i="4"/>
  <c r="AE4909" i="4"/>
  <c r="AE4910" i="4"/>
  <c r="AG4910" i="4" s="1"/>
  <c r="AE4911" i="4"/>
  <c r="AE4912" i="4"/>
  <c r="AE4913" i="4"/>
  <c r="AG4913" i="4" s="1"/>
  <c r="AE4914" i="4"/>
  <c r="AE4915" i="4"/>
  <c r="AG4915" i="4" s="1"/>
  <c r="AE4916" i="4"/>
  <c r="AG4916" i="4" s="1"/>
  <c r="AE4917" i="4"/>
  <c r="AE4918" i="4"/>
  <c r="AE4919" i="4"/>
  <c r="AE4920" i="4"/>
  <c r="AE4921" i="4"/>
  <c r="AG4921" i="4" s="1"/>
  <c r="AE4922" i="4"/>
  <c r="AG4922" i="4" s="1"/>
  <c r="AE4923" i="4"/>
  <c r="AE4924" i="4"/>
  <c r="AE4925" i="4"/>
  <c r="AE4926" i="4"/>
  <c r="AE4927" i="4"/>
  <c r="AE4928" i="4"/>
  <c r="AE4929" i="4"/>
  <c r="AG4929" i="4" s="1"/>
  <c r="AE4930" i="4"/>
  <c r="AE4931" i="4"/>
  <c r="AG4931" i="4" s="1"/>
  <c r="AE4932" i="4"/>
  <c r="AG4932" i="4" s="1"/>
  <c r="AE4933" i="4"/>
  <c r="AE4934" i="4"/>
  <c r="AE4935" i="4"/>
  <c r="AE4936" i="4"/>
  <c r="AG4936" i="4" s="1"/>
  <c r="AE4937" i="4"/>
  <c r="AG4937" i="4" s="1"/>
  <c r="AE4938" i="4"/>
  <c r="AG4938" i="4" s="1"/>
  <c r="AE4939" i="4"/>
  <c r="AE4940" i="4"/>
  <c r="AE4941" i="4"/>
  <c r="AE4942" i="4"/>
  <c r="AE4943" i="4"/>
  <c r="AE4944" i="4"/>
  <c r="AE4945" i="4"/>
  <c r="AG4945" i="4" s="1"/>
  <c r="AE4946" i="4"/>
  <c r="AE4947" i="4"/>
  <c r="AG4947" i="4" s="1"/>
  <c r="AE4948" i="4"/>
  <c r="AG4948" i="4" s="1"/>
  <c r="AE4949" i="4"/>
  <c r="AE4950" i="4"/>
  <c r="AE4951" i="4"/>
  <c r="AE4952" i="4"/>
  <c r="AG4952" i="4" s="1"/>
  <c r="AE4953" i="4"/>
  <c r="AG4953" i="4" s="1"/>
  <c r="AE4954" i="4"/>
  <c r="AG4954" i="4" s="1"/>
  <c r="AE4955" i="4"/>
  <c r="AE4956" i="4"/>
  <c r="AE4957" i="4"/>
  <c r="AE4958" i="4"/>
  <c r="AG4958" i="4" s="1"/>
  <c r="AE4959" i="4"/>
  <c r="AE4960" i="4"/>
  <c r="AE4961" i="4"/>
  <c r="AG4961" i="4" s="1"/>
  <c r="AE4962" i="4"/>
  <c r="AE4963" i="4"/>
  <c r="AG4963" i="4" s="1"/>
  <c r="AE4964" i="4"/>
  <c r="AG4964" i="4" s="1"/>
  <c r="AE4965" i="4"/>
  <c r="AE4966" i="4"/>
  <c r="AE4967" i="4"/>
  <c r="AE4968" i="4"/>
  <c r="AG4968" i="4" s="1"/>
  <c r="AE4969" i="4"/>
  <c r="AG4969" i="4" s="1"/>
  <c r="AE4970" i="4"/>
  <c r="AG4970" i="4" s="1"/>
  <c r="AE4971" i="4"/>
  <c r="AE4972" i="4"/>
  <c r="AE4973" i="4"/>
  <c r="AE4974" i="4"/>
  <c r="AG4974" i="4" s="1"/>
  <c r="AE4975" i="4"/>
  <c r="AE4976" i="4"/>
  <c r="AE4977" i="4"/>
  <c r="AG4977" i="4" s="1"/>
  <c r="AE4978" i="4"/>
  <c r="AE4979" i="4"/>
  <c r="AG4979" i="4" s="1"/>
  <c r="AE4980" i="4"/>
  <c r="AG4980" i="4" s="1"/>
  <c r="AE4981" i="4"/>
  <c r="AE4982" i="4"/>
  <c r="AE4983" i="4"/>
  <c r="AE4984" i="4"/>
  <c r="AG4984" i="4" s="1"/>
  <c r="AE4985" i="4"/>
  <c r="AG4985" i="4" s="1"/>
  <c r="AE4986" i="4"/>
  <c r="AG4986" i="4" s="1"/>
  <c r="AE4987" i="4"/>
  <c r="AE4988" i="4"/>
  <c r="AE4989" i="4"/>
  <c r="AE4990" i="4"/>
  <c r="AE4991" i="4"/>
  <c r="AE4992" i="4"/>
  <c r="AE4993" i="4"/>
  <c r="AG4993" i="4" s="1"/>
  <c r="AE4994" i="4"/>
  <c r="AE4995" i="4"/>
  <c r="AG4995" i="4" s="1"/>
  <c r="AE4996" i="4"/>
  <c r="AG4996" i="4" s="1"/>
  <c r="AE4997" i="4"/>
  <c r="AE4998" i="4"/>
  <c r="AE4999" i="4"/>
  <c r="AE5000" i="4"/>
  <c r="AG5000" i="4" s="1"/>
  <c r="AE5001" i="4"/>
  <c r="AG5001" i="4" s="1"/>
  <c r="AE5002" i="4"/>
  <c r="AG5002" i="4" s="1"/>
  <c r="AE5003" i="4"/>
  <c r="AE5004" i="4"/>
  <c r="AE5005" i="4"/>
  <c r="AE5006" i="4"/>
  <c r="AE5007" i="4"/>
  <c r="AE5008" i="4"/>
  <c r="AE5009" i="4"/>
  <c r="AG5009" i="4" s="1"/>
  <c r="AE5010" i="4"/>
  <c r="AE5011" i="4"/>
  <c r="AG5011" i="4" s="1"/>
  <c r="AE5012" i="4"/>
  <c r="AG5012" i="4" s="1"/>
  <c r="AE5013" i="4"/>
  <c r="AE5014" i="4"/>
  <c r="AE5015" i="4"/>
  <c r="AE5016" i="4"/>
  <c r="AG5016" i="4" s="1"/>
  <c r="AE5017" i="4"/>
  <c r="AG5017" i="4" s="1"/>
  <c r="AE5018" i="4"/>
  <c r="AG5018" i="4" s="1"/>
  <c r="AE5019" i="4"/>
  <c r="AE5020" i="4"/>
  <c r="AE5021" i="4"/>
  <c r="AE5022" i="4"/>
  <c r="AG5022" i="4" s="1"/>
  <c r="AE5023" i="4"/>
  <c r="AE5024" i="4"/>
  <c r="AE5025" i="4"/>
  <c r="AG5025" i="4" s="1"/>
  <c r="AE5026" i="4"/>
  <c r="AE5027" i="4"/>
  <c r="AG5027" i="4" s="1"/>
  <c r="AE5028" i="4"/>
  <c r="AG5028" i="4" s="1"/>
  <c r="AE5029" i="4"/>
  <c r="AE5030" i="4"/>
  <c r="AE5031" i="4"/>
  <c r="AE5032" i="4"/>
  <c r="AE5033" i="4"/>
  <c r="AG5033" i="4" s="1"/>
  <c r="AE5034" i="4"/>
  <c r="AG5034" i="4" s="1"/>
  <c r="AE5035" i="4"/>
  <c r="AE2784" i="4"/>
  <c r="AE2785" i="4"/>
  <c r="AE5036" i="4"/>
  <c r="AG5036" i="4" s="1"/>
  <c r="AE5037" i="4"/>
  <c r="AE5038" i="4"/>
  <c r="AE5039" i="4"/>
  <c r="AE5040" i="4"/>
  <c r="AE5041" i="4"/>
  <c r="AG5041" i="4" s="1"/>
  <c r="AE5042" i="4"/>
  <c r="AG5042" i="4" s="1"/>
  <c r="AE5043" i="4"/>
  <c r="AE5044" i="4"/>
  <c r="AE5045" i="4"/>
  <c r="AE5046" i="4"/>
  <c r="AG5046" i="4" s="1"/>
  <c r="AE5047" i="4"/>
  <c r="AG5047" i="4" s="1"/>
  <c r="AE5048" i="4"/>
  <c r="AG5048" i="4" s="1"/>
  <c r="AE5049" i="4"/>
  <c r="AE5050" i="4"/>
  <c r="AE5051" i="4"/>
  <c r="AE5052" i="4"/>
  <c r="AG5052" i="4" s="1"/>
  <c r="AE5053" i="4"/>
  <c r="AE5054" i="4"/>
  <c r="AE5055" i="4"/>
  <c r="AE5056" i="4"/>
  <c r="AE5057" i="4"/>
  <c r="AG5057" i="4" s="1"/>
  <c r="AE5058" i="4"/>
  <c r="AG5058" i="4" s="1"/>
  <c r="AE5059" i="4"/>
  <c r="AE5060" i="4"/>
  <c r="AE5061" i="4"/>
  <c r="AE5062" i="4"/>
  <c r="AG5062" i="4" s="1"/>
  <c r="AE5063" i="4"/>
  <c r="AG5063" i="4" s="1"/>
  <c r="AE5064" i="4"/>
  <c r="AG5064" i="4" s="1"/>
  <c r="AE5065" i="4"/>
  <c r="AE5066" i="4"/>
  <c r="AE5067" i="4"/>
  <c r="AE5068" i="4"/>
  <c r="AG5068" i="4" s="1"/>
  <c r="AE5069" i="4"/>
  <c r="AE5070" i="4"/>
  <c r="AE5071" i="4"/>
  <c r="AG5071" i="4" s="1"/>
  <c r="AE5072" i="4"/>
  <c r="AE5073" i="4"/>
  <c r="AG5073" i="4" s="1"/>
  <c r="AE5074" i="4"/>
  <c r="AG5074" i="4" s="1"/>
  <c r="AE5075" i="4"/>
  <c r="AE5076" i="4"/>
  <c r="AE5077" i="4"/>
  <c r="AE5078" i="4"/>
  <c r="AG5078" i="4" s="1"/>
  <c r="AE5079" i="4"/>
  <c r="AG5079" i="4" s="1"/>
  <c r="AE5080" i="4"/>
  <c r="AG5080" i="4" s="1"/>
  <c r="AE5081" i="4"/>
  <c r="AE5082" i="4"/>
  <c r="AE5083" i="4"/>
  <c r="AE5084" i="4"/>
  <c r="AG5084" i="4" s="1"/>
  <c r="AE5085" i="4"/>
  <c r="AE5086" i="4"/>
  <c r="AE5087" i="4"/>
  <c r="AE5088" i="4"/>
  <c r="AE5089" i="4"/>
  <c r="AE5090" i="4"/>
  <c r="AG5090" i="4" s="1"/>
  <c r="AE5091" i="4"/>
  <c r="AE5092" i="4"/>
  <c r="AE5093" i="4"/>
  <c r="AE5094" i="4"/>
  <c r="AE5095" i="4"/>
  <c r="AG5095" i="4" s="1"/>
  <c r="AE5096" i="4"/>
  <c r="AG5096" i="4" s="1"/>
  <c r="AE5097" i="4"/>
  <c r="AE5098" i="4"/>
  <c r="AE5099" i="4"/>
  <c r="AE5100" i="4"/>
  <c r="AG5100" i="4" s="1"/>
  <c r="AE5101" i="4"/>
  <c r="AE5102" i="4"/>
  <c r="AE5103" i="4"/>
  <c r="AG5103" i="4" s="1"/>
  <c r="AE5104" i="4"/>
  <c r="AE5105" i="4"/>
  <c r="AG5105" i="4" s="1"/>
  <c r="AE5106" i="4"/>
  <c r="AG5106" i="4" s="1"/>
  <c r="AE5107" i="4"/>
  <c r="AE5108" i="4"/>
  <c r="AE5109" i="4"/>
  <c r="AE5110" i="4"/>
  <c r="AG5110" i="4" s="1"/>
  <c r="AE5111" i="4"/>
  <c r="AG5111" i="4" s="1"/>
  <c r="AE5112" i="4"/>
  <c r="AG5112" i="4" s="1"/>
  <c r="AE5113" i="4"/>
  <c r="AE5114" i="4"/>
  <c r="AE5115" i="4"/>
  <c r="AE5116" i="4"/>
  <c r="AE5117" i="4"/>
  <c r="AE5118" i="4"/>
  <c r="AE5119" i="4"/>
  <c r="AG5119" i="4" s="1"/>
  <c r="AE5120" i="4"/>
  <c r="AE5121" i="4"/>
  <c r="AG5121" i="4" s="1"/>
  <c r="AE5122" i="4"/>
  <c r="AG5122" i="4" s="1"/>
  <c r="AE5123" i="4"/>
  <c r="AE5124" i="4"/>
  <c r="AE5125" i="4"/>
  <c r="AE5126" i="4"/>
  <c r="AG5126" i="4" s="1"/>
  <c r="AE5127" i="4"/>
  <c r="AG5127" i="4" s="1"/>
  <c r="AE5128" i="4"/>
  <c r="AG5128" i="4" s="1"/>
  <c r="AE5129" i="4"/>
  <c r="AE5130" i="4"/>
  <c r="AE5131" i="4"/>
  <c r="AE5132" i="4"/>
  <c r="AG5132" i="4" s="1"/>
  <c r="AE5133" i="4"/>
  <c r="AE5134" i="4"/>
  <c r="AE5135" i="4"/>
  <c r="AG5135" i="4" s="1"/>
  <c r="AE5136" i="4"/>
  <c r="AE5137" i="4"/>
  <c r="AG5137" i="4" s="1"/>
  <c r="AE5138" i="4"/>
  <c r="AG5138" i="4" s="1"/>
  <c r="AE5139" i="4"/>
  <c r="AE5140" i="4"/>
  <c r="AE5141" i="4"/>
  <c r="AE5142" i="4"/>
  <c r="AG5142" i="4" s="1"/>
  <c r="AE5143" i="4"/>
  <c r="AG5143" i="4" s="1"/>
  <c r="AE5144" i="4"/>
  <c r="AG5144" i="4" s="1"/>
  <c r="AE5145" i="4"/>
  <c r="AE5146" i="4"/>
  <c r="AE5147" i="4"/>
  <c r="AE5148" i="4"/>
  <c r="AE5149" i="4"/>
  <c r="AE5150" i="4"/>
  <c r="AE5151" i="4"/>
  <c r="AG5151" i="4" s="1"/>
  <c r="AE5152" i="4"/>
  <c r="AE5153" i="4"/>
  <c r="AG5153" i="4" s="1"/>
  <c r="AE5154" i="4"/>
  <c r="AG5154" i="4" s="1"/>
  <c r="AE5155" i="4"/>
  <c r="AE5156" i="4"/>
  <c r="AE5157" i="4"/>
  <c r="AE5158" i="4"/>
  <c r="AG5158" i="4" s="1"/>
  <c r="AE5159" i="4"/>
  <c r="AG5159" i="4" s="1"/>
  <c r="AE5160" i="4"/>
  <c r="AG5160" i="4" s="1"/>
  <c r="AE5161" i="4"/>
  <c r="AE5162" i="4"/>
  <c r="AE5163" i="4"/>
  <c r="AE5164" i="4"/>
  <c r="AG5164" i="4" s="1"/>
  <c r="AE5165" i="4"/>
  <c r="AE5166" i="4"/>
  <c r="AE5167" i="4"/>
  <c r="AG5167" i="4" s="1"/>
  <c r="AE5168" i="4"/>
  <c r="AE5169" i="4"/>
  <c r="AG5169" i="4" s="1"/>
  <c r="AE5170" i="4"/>
  <c r="AG5170" i="4" s="1"/>
  <c r="AE5171" i="4"/>
  <c r="AE5172" i="4"/>
  <c r="AE5173" i="4"/>
  <c r="AE5174" i="4"/>
  <c r="AG5174" i="4" s="1"/>
  <c r="AE5175" i="4"/>
  <c r="AG5175" i="4" s="1"/>
  <c r="AE5176" i="4"/>
  <c r="AG5176" i="4" s="1"/>
  <c r="AE5177" i="4"/>
  <c r="AE5178" i="4"/>
  <c r="AE5179" i="4"/>
  <c r="AE5180" i="4"/>
  <c r="AG5180" i="4" s="1"/>
  <c r="AE5181" i="4"/>
  <c r="AE5182" i="4"/>
  <c r="AE5183" i="4"/>
  <c r="AG5183" i="4" s="1"/>
  <c r="AE5184" i="4"/>
  <c r="AE5185" i="4"/>
  <c r="AG5185" i="4" s="1"/>
  <c r="AE5186" i="4"/>
  <c r="AG5186" i="4" s="1"/>
  <c r="AE5187" i="4"/>
  <c r="AE5188" i="4"/>
  <c r="AE5189" i="4"/>
  <c r="AE5190" i="4"/>
  <c r="AG5190" i="4" s="1"/>
  <c r="AE5191" i="4"/>
  <c r="AG5191" i="4" s="1"/>
  <c r="AE5192" i="4"/>
  <c r="AG5192" i="4" s="1"/>
  <c r="AE5193" i="4"/>
  <c r="AE5194" i="4"/>
  <c r="AE5195" i="4"/>
  <c r="AE5196" i="4"/>
  <c r="AE5197" i="4"/>
  <c r="AE5198" i="4"/>
  <c r="AE5199" i="4"/>
  <c r="AG5199" i="4" s="1"/>
  <c r="AE5200" i="4"/>
  <c r="AE5201" i="4"/>
  <c r="AG5201" i="4" s="1"/>
  <c r="AE5202" i="4"/>
  <c r="AG5202" i="4" s="1"/>
  <c r="AE5203" i="4"/>
  <c r="AE5204" i="4"/>
  <c r="AE5205" i="4"/>
  <c r="AE5206" i="4"/>
  <c r="AE5207" i="4"/>
  <c r="AG5207" i="4" s="1"/>
  <c r="AE5208" i="4"/>
  <c r="AG5208" i="4" s="1"/>
  <c r="AE5209" i="4"/>
  <c r="AE5210" i="4"/>
  <c r="AE5211" i="4"/>
  <c r="AE5212" i="4"/>
  <c r="AE5213" i="4"/>
  <c r="AE5214" i="4"/>
  <c r="AE5215" i="4"/>
  <c r="AG5215" i="4" s="1"/>
  <c r="AE5216" i="4"/>
  <c r="AE5217" i="4"/>
  <c r="AG5217" i="4" s="1"/>
  <c r="AE5218" i="4"/>
  <c r="AG5218" i="4" s="1"/>
  <c r="AE5219" i="4"/>
  <c r="AE5220" i="4"/>
  <c r="AE5221" i="4"/>
  <c r="AE5222" i="4"/>
  <c r="AG5222" i="4" s="1"/>
  <c r="AE5223" i="4"/>
  <c r="AG5223" i="4" s="1"/>
  <c r="AE5224" i="4"/>
  <c r="AG5224" i="4" s="1"/>
  <c r="AE5225" i="4"/>
  <c r="AE5226" i="4"/>
  <c r="AE5227" i="4"/>
  <c r="AE5228" i="4"/>
  <c r="AG5228" i="4" s="1"/>
  <c r="AE5229" i="4"/>
  <c r="AE5230" i="4"/>
  <c r="AE5231" i="4"/>
  <c r="AG5231" i="4" s="1"/>
  <c r="AE5232" i="4"/>
  <c r="AE5233" i="4"/>
  <c r="AG5233" i="4" s="1"/>
  <c r="AE5234" i="4"/>
  <c r="AG5234" i="4" s="1"/>
  <c r="AE5235" i="4"/>
  <c r="AE5236" i="4"/>
  <c r="AE5237" i="4"/>
  <c r="AE5238" i="4"/>
  <c r="AG5238" i="4" s="1"/>
  <c r="AE5239" i="4"/>
  <c r="AG5239" i="4" s="1"/>
  <c r="AE5240" i="4"/>
  <c r="AG5240" i="4" s="1"/>
  <c r="AE5241" i="4"/>
  <c r="AE5242" i="4"/>
  <c r="AE5243" i="4"/>
  <c r="AE5244" i="4"/>
  <c r="AG5244" i="4" s="1"/>
  <c r="AE5245" i="4"/>
  <c r="AE5246" i="4"/>
  <c r="AE5247" i="4"/>
  <c r="AG5247" i="4" s="1"/>
  <c r="AE5248" i="4"/>
  <c r="AE5249" i="4"/>
  <c r="AG5249" i="4" s="1"/>
  <c r="AE5250" i="4"/>
  <c r="AG5250" i="4" s="1"/>
  <c r="AE5251" i="4"/>
  <c r="AE5252" i="4"/>
  <c r="AE5253" i="4"/>
  <c r="AE5254" i="4"/>
  <c r="AG5254" i="4" s="1"/>
  <c r="AE5255" i="4"/>
  <c r="AG5255" i="4" s="1"/>
  <c r="AE5256" i="4"/>
  <c r="AG5256" i="4" s="1"/>
  <c r="AE5257" i="4"/>
  <c r="AE5258" i="4"/>
  <c r="AE5259" i="4"/>
  <c r="AE5260" i="4"/>
  <c r="AE5261" i="4"/>
  <c r="AE5262" i="4"/>
  <c r="AE5263" i="4"/>
  <c r="AG5263" i="4" s="1"/>
  <c r="AE5264" i="4"/>
  <c r="AE5265" i="4"/>
  <c r="AG5265" i="4" s="1"/>
  <c r="AE5266" i="4"/>
  <c r="AG5266" i="4" s="1"/>
  <c r="AE5267" i="4"/>
  <c r="AE5268" i="4"/>
  <c r="AE5269" i="4"/>
  <c r="AE5270" i="4"/>
  <c r="AG5270" i="4" s="1"/>
  <c r="AE5271" i="4"/>
  <c r="AG5271" i="4" s="1"/>
  <c r="AE5272" i="4"/>
  <c r="AG5272" i="4" s="1"/>
  <c r="AE5273" i="4"/>
  <c r="AE5274" i="4"/>
  <c r="AE5275" i="4"/>
  <c r="AE5276" i="4"/>
  <c r="AE5277" i="4"/>
  <c r="AE5278" i="4"/>
  <c r="AE5279" i="4"/>
  <c r="AG5279" i="4" s="1"/>
  <c r="AE5280" i="4"/>
  <c r="AE5281" i="4"/>
  <c r="AG5281" i="4" s="1"/>
  <c r="AE5282" i="4"/>
  <c r="AG5282" i="4" s="1"/>
  <c r="AE5283" i="4"/>
  <c r="AE5284" i="4"/>
  <c r="AE5285" i="4"/>
  <c r="AE5286" i="4"/>
  <c r="AG5286" i="4" s="1"/>
  <c r="AE5287" i="4"/>
  <c r="AG5287" i="4" s="1"/>
  <c r="AE5288" i="4"/>
  <c r="AG5288" i="4" s="1"/>
  <c r="AE5289" i="4"/>
  <c r="AE5290" i="4"/>
  <c r="AE5291" i="4"/>
  <c r="AE5292" i="4"/>
  <c r="AG5292" i="4" s="1"/>
  <c r="AE5293" i="4"/>
  <c r="AE5294" i="4"/>
  <c r="AE5295" i="4"/>
  <c r="AG5295" i="4" s="1"/>
  <c r="AE5296" i="4"/>
  <c r="AE5297" i="4"/>
  <c r="AG5297" i="4" s="1"/>
  <c r="AE5298" i="4"/>
  <c r="AG5298" i="4" s="1"/>
  <c r="AE5299" i="4"/>
  <c r="AE5300" i="4"/>
  <c r="AE5301" i="4"/>
  <c r="AE5302" i="4"/>
  <c r="AG5302" i="4" s="1"/>
  <c r="AE5303" i="4"/>
  <c r="AG5303" i="4" s="1"/>
  <c r="AE5304" i="4"/>
  <c r="AG5304" i="4" s="1"/>
  <c r="AE5305" i="4"/>
  <c r="AE5306" i="4"/>
  <c r="AE5307" i="4"/>
  <c r="AE5308" i="4"/>
  <c r="AG5308" i="4" s="1"/>
  <c r="AE5309" i="4"/>
  <c r="AE5310" i="4"/>
  <c r="AE5311" i="4"/>
  <c r="AG5311" i="4" s="1"/>
  <c r="AE5312" i="4"/>
  <c r="AE5313" i="4"/>
  <c r="AG5313" i="4" s="1"/>
  <c r="AE5314" i="4"/>
  <c r="AG5314" i="4" s="1"/>
  <c r="AE5315" i="4"/>
  <c r="AE5316" i="4"/>
  <c r="AE5317" i="4"/>
  <c r="AE5318" i="4"/>
  <c r="AE5319" i="4"/>
  <c r="AG5319" i="4" s="1"/>
  <c r="AE5320" i="4"/>
  <c r="AG5320" i="4" s="1"/>
  <c r="AE5321" i="4"/>
  <c r="AE5322" i="4"/>
  <c r="AE5323" i="4"/>
  <c r="AE5324" i="4"/>
  <c r="AG5324" i="4" s="1"/>
  <c r="AE5325" i="4"/>
  <c r="AE5326" i="4"/>
  <c r="AE5327" i="4"/>
  <c r="AG5327" i="4" s="1"/>
  <c r="AE5328" i="4"/>
  <c r="AE5329" i="4"/>
  <c r="AG5329" i="4" s="1"/>
  <c r="AE5330" i="4"/>
  <c r="AG5330" i="4" s="1"/>
  <c r="AE5331" i="4"/>
  <c r="AE5332" i="4"/>
  <c r="AE5333" i="4"/>
  <c r="AE5334" i="4"/>
  <c r="AG5334" i="4" s="1"/>
  <c r="AE5335" i="4"/>
  <c r="AG5335" i="4" s="1"/>
  <c r="AE5336" i="4"/>
  <c r="AG5336" i="4" s="1"/>
  <c r="AE5337" i="4"/>
  <c r="AE5338" i="4"/>
  <c r="AE5339" i="4"/>
  <c r="AE5340" i="4"/>
  <c r="AG5340" i="4" s="1"/>
  <c r="AE5341" i="4"/>
  <c r="AE5342" i="4"/>
  <c r="AE5343" i="4"/>
  <c r="AG5343" i="4" s="1"/>
  <c r="AE5344" i="4"/>
  <c r="AE5345" i="4"/>
  <c r="AG5345" i="4" s="1"/>
  <c r="AE5346" i="4"/>
  <c r="AG5346" i="4" s="1"/>
  <c r="AE5347" i="4"/>
  <c r="AE5348" i="4"/>
  <c r="AE5349" i="4"/>
  <c r="AE5350" i="4"/>
  <c r="AG5350" i="4" s="1"/>
  <c r="AE5351" i="4"/>
  <c r="AG5351" i="4" s="1"/>
  <c r="AE5352" i="4"/>
  <c r="AG5352" i="4" s="1"/>
  <c r="AE5353" i="4"/>
  <c r="AE5354" i="4"/>
  <c r="AE5355" i="4"/>
  <c r="AE5356" i="4"/>
  <c r="AG5356" i="4" s="1"/>
  <c r="AE5357" i="4"/>
  <c r="AE5358" i="4"/>
  <c r="AE5359" i="4"/>
  <c r="AG5359" i="4" s="1"/>
  <c r="AE5360" i="4"/>
  <c r="AE5361" i="4"/>
  <c r="AG5361" i="4" s="1"/>
  <c r="AE5362" i="4"/>
  <c r="AG5362" i="4" s="1"/>
  <c r="AE5363" i="4"/>
  <c r="AE5364" i="4"/>
  <c r="AE5365" i="4"/>
  <c r="AE5366" i="4"/>
  <c r="AE5367" i="4"/>
  <c r="AG5367" i="4" s="1"/>
  <c r="AE5368" i="4"/>
  <c r="AG5368" i="4" s="1"/>
  <c r="AE5369" i="4"/>
  <c r="AE5370" i="4"/>
  <c r="AE5371" i="4"/>
  <c r="AE5372" i="4"/>
  <c r="AG5372" i="4" s="1"/>
  <c r="AE5373" i="4"/>
  <c r="AE5374" i="4"/>
  <c r="AE5375" i="4"/>
  <c r="AG5375" i="4" s="1"/>
  <c r="AE5376" i="4"/>
  <c r="AE5377" i="4"/>
  <c r="AG5377" i="4" s="1"/>
  <c r="AE5378" i="4"/>
  <c r="AG5378" i="4" s="1"/>
  <c r="AE5379" i="4"/>
  <c r="AE5380" i="4"/>
  <c r="AE5381" i="4"/>
  <c r="AE5382" i="4"/>
  <c r="AG5382" i="4" s="1"/>
  <c r="AE5383" i="4"/>
  <c r="AG5383" i="4" s="1"/>
  <c r="AE5384" i="4"/>
  <c r="AG5384" i="4" s="1"/>
  <c r="AE5385" i="4"/>
  <c r="AE5386" i="4"/>
  <c r="AE5387" i="4"/>
  <c r="AE5388" i="4"/>
  <c r="AG5388" i="4" s="1"/>
  <c r="AE5389" i="4"/>
  <c r="AE5390" i="4"/>
  <c r="AE5391" i="4"/>
  <c r="AG5391" i="4" s="1"/>
  <c r="AE5392" i="4"/>
  <c r="AE5393" i="4"/>
  <c r="AG5393" i="4" s="1"/>
  <c r="AE5394" i="4"/>
  <c r="AG5394" i="4" s="1"/>
  <c r="AE5395" i="4"/>
  <c r="AE5396" i="4"/>
  <c r="AE5397" i="4"/>
  <c r="AE5398" i="4"/>
  <c r="AG5398" i="4" s="1"/>
  <c r="AE5399" i="4"/>
  <c r="AG5399" i="4" s="1"/>
  <c r="AE5400" i="4"/>
  <c r="AG5400" i="4" s="1"/>
  <c r="AE5401" i="4"/>
  <c r="AE5402" i="4"/>
  <c r="AE5403" i="4"/>
  <c r="AE5404" i="4"/>
  <c r="AG5404" i="4" s="1"/>
  <c r="AE5405" i="4"/>
  <c r="AE5406" i="4"/>
  <c r="AE5407" i="4"/>
  <c r="AG5407" i="4" s="1"/>
  <c r="AE5408" i="4"/>
  <c r="AE5409" i="4"/>
  <c r="AG5409" i="4" s="1"/>
  <c r="AE5410" i="4"/>
  <c r="AG5410" i="4" s="1"/>
  <c r="AE5411" i="4"/>
  <c r="AE5412" i="4"/>
  <c r="AE5413" i="4"/>
  <c r="AE5414" i="4"/>
  <c r="AG5414" i="4" s="1"/>
  <c r="AE5415" i="4"/>
  <c r="AG5415" i="4" s="1"/>
  <c r="AE5416" i="4"/>
  <c r="AG5416" i="4" s="1"/>
  <c r="AE5417" i="4"/>
  <c r="AE5418" i="4"/>
  <c r="AE5419" i="4"/>
  <c r="AE5420" i="4"/>
  <c r="AG5420" i="4" s="1"/>
  <c r="AE5421" i="4"/>
  <c r="AE5422" i="4"/>
  <c r="AE5423" i="4"/>
  <c r="AG5423" i="4" s="1"/>
  <c r="AE5424" i="4"/>
  <c r="AE5425" i="4"/>
  <c r="AG5425" i="4" s="1"/>
  <c r="AE5426" i="4"/>
  <c r="AG5426" i="4" s="1"/>
  <c r="AE5427" i="4"/>
  <c r="AE5428" i="4"/>
  <c r="AE5429" i="4"/>
  <c r="AE5430" i="4"/>
  <c r="AG5430" i="4" s="1"/>
  <c r="AE5431" i="4"/>
  <c r="AG5431" i="4" s="1"/>
  <c r="AE5432" i="4"/>
  <c r="AG5432" i="4" s="1"/>
  <c r="AE5433" i="4"/>
  <c r="AE5434" i="4"/>
  <c r="AE5435" i="4"/>
  <c r="AE5436" i="4"/>
  <c r="AE5437" i="4"/>
  <c r="AE5438" i="4"/>
  <c r="AE5439" i="4"/>
  <c r="AG5439" i="4" s="1"/>
  <c r="AE5440" i="4"/>
  <c r="AE5441" i="4"/>
  <c r="AG5441" i="4" s="1"/>
  <c r="AE5442" i="4"/>
  <c r="AG5442" i="4" s="1"/>
  <c r="AE5443" i="4"/>
  <c r="AE5444" i="4"/>
  <c r="AE5445" i="4"/>
  <c r="AE5446" i="4"/>
  <c r="AG5446" i="4" s="1"/>
  <c r="AE5447" i="4"/>
  <c r="AG5447" i="4" s="1"/>
  <c r="AE5448" i="4"/>
  <c r="AG5448" i="4" s="1"/>
  <c r="AE5449" i="4"/>
  <c r="AE5450" i="4"/>
  <c r="AE5451" i="4"/>
  <c r="AE5452" i="4"/>
  <c r="AE5453" i="4"/>
  <c r="AE5454" i="4"/>
  <c r="AE5455" i="4"/>
  <c r="AG5455" i="4" s="1"/>
  <c r="AE5456" i="4"/>
  <c r="AE5457" i="4"/>
  <c r="AG5457" i="4" s="1"/>
  <c r="AE5458" i="4"/>
  <c r="AG5458" i="4" s="1"/>
  <c r="AE5459" i="4"/>
  <c r="AE5460" i="4"/>
  <c r="AE5461" i="4"/>
  <c r="AE5462" i="4"/>
  <c r="AG5462" i="4" s="1"/>
  <c r="AE5463" i="4"/>
  <c r="AG5463" i="4" s="1"/>
  <c r="AE5464" i="4"/>
  <c r="AG5464" i="4" s="1"/>
  <c r="AE5465" i="4"/>
  <c r="AE5466" i="4"/>
  <c r="AE5467" i="4"/>
  <c r="AE5468" i="4"/>
  <c r="AE5469" i="4"/>
  <c r="AE5470" i="4"/>
  <c r="AE5471" i="4"/>
  <c r="AG5471" i="4" s="1"/>
  <c r="AE5472" i="4"/>
  <c r="AE5473" i="4"/>
  <c r="AG5473" i="4" s="1"/>
  <c r="AE5474" i="4"/>
  <c r="AG5474" i="4" s="1"/>
  <c r="AE5475" i="4"/>
  <c r="AE5476" i="4"/>
  <c r="AE5477" i="4"/>
  <c r="AE5478" i="4"/>
  <c r="AE5479" i="4"/>
  <c r="AG5479" i="4" s="1"/>
  <c r="AE5480" i="4"/>
  <c r="AG5480" i="4" s="1"/>
  <c r="AE5481" i="4"/>
  <c r="AE5482" i="4"/>
  <c r="AE5483" i="4"/>
  <c r="AE5484" i="4"/>
  <c r="AE5485" i="4"/>
  <c r="AE5486" i="4"/>
  <c r="AE5487" i="4"/>
  <c r="AG5487" i="4" s="1"/>
  <c r="AE5488" i="4"/>
  <c r="AE5489" i="4"/>
  <c r="AG5489" i="4" s="1"/>
  <c r="AE5490" i="4"/>
  <c r="AG5490" i="4" s="1"/>
  <c r="AE5491" i="4"/>
  <c r="AE5492" i="4"/>
  <c r="AE5493" i="4"/>
  <c r="AE5494" i="4"/>
  <c r="AG5494" i="4" s="1"/>
  <c r="AE5495" i="4"/>
  <c r="AG5495" i="4" s="1"/>
  <c r="AE5496" i="4"/>
  <c r="AG5496" i="4" s="1"/>
  <c r="AE5497" i="4"/>
  <c r="AE5498" i="4"/>
  <c r="AE5499" i="4"/>
  <c r="AE5500" i="4"/>
  <c r="AE5501" i="4"/>
  <c r="AE5502" i="4"/>
  <c r="AE5503" i="4"/>
  <c r="AG5503" i="4" s="1"/>
  <c r="AE5504" i="4"/>
  <c r="AE5505" i="4"/>
  <c r="AG5505" i="4" s="1"/>
  <c r="AE5506" i="4"/>
  <c r="AG5506" i="4" s="1"/>
  <c r="AE5507" i="4"/>
  <c r="AE5508" i="4"/>
  <c r="AE5509" i="4"/>
  <c r="AE5510" i="4"/>
  <c r="AG5510" i="4" s="1"/>
  <c r="AE5511" i="4"/>
  <c r="AG5511" i="4" s="1"/>
  <c r="AE5512" i="4"/>
  <c r="AG5512" i="4" s="1"/>
  <c r="AE5513" i="4"/>
  <c r="AE5514" i="4"/>
  <c r="AE5515" i="4"/>
  <c r="AE5516" i="4"/>
  <c r="AE5517" i="4"/>
  <c r="AE5518" i="4"/>
  <c r="AE5519" i="4"/>
  <c r="AG5519" i="4" s="1"/>
  <c r="AE5520" i="4"/>
  <c r="AE5521" i="4"/>
  <c r="AG5521" i="4" s="1"/>
  <c r="AE5522" i="4"/>
  <c r="AG5522" i="4" s="1"/>
  <c r="AE5523" i="4"/>
  <c r="AE5524" i="4"/>
  <c r="AE5525" i="4"/>
  <c r="AE5526" i="4"/>
  <c r="AG5526" i="4" s="1"/>
  <c r="AE5527" i="4"/>
  <c r="AG5527" i="4" s="1"/>
  <c r="AE5528" i="4"/>
  <c r="AG5528" i="4" s="1"/>
  <c r="AE5529" i="4"/>
  <c r="AE5530" i="4"/>
  <c r="AE5531" i="4"/>
  <c r="AE5532" i="4"/>
  <c r="AE5533" i="4"/>
  <c r="AE5534" i="4"/>
  <c r="AE5535" i="4"/>
  <c r="AG5535" i="4" s="1"/>
  <c r="AE5536" i="4"/>
  <c r="AE5537" i="4"/>
  <c r="AG5537" i="4" s="1"/>
  <c r="AE5538" i="4"/>
  <c r="AG5538" i="4" s="1"/>
  <c r="AE5539" i="4"/>
  <c r="AE5540" i="4"/>
  <c r="AE5541" i="4"/>
  <c r="AE5542" i="4"/>
  <c r="AE5543" i="4"/>
  <c r="AG5543" i="4" s="1"/>
  <c r="AE5544" i="4"/>
  <c r="AG5544" i="4" s="1"/>
  <c r="AE5545" i="4"/>
  <c r="AE5546" i="4"/>
  <c r="AE5547" i="4"/>
  <c r="AE5548" i="4"/>
  <c r="AE5549" i="4"/>
  <c r="AE5550" i="4"/>
  <c r="AE5551" i="4"/>
  <c r="AG5551" i="4" s="1"/>
  <c r="AE5552" i="4"/>
  <c r="AE5553" i="4"/>
  <c r="AG5553" i="4" s="1"/>
  <c r="AE5554" i="4"/>
  <c r="AG5554" i="4" s="1"/>
  <c r="AE5555" i="4"/>
  <c r="AE5556" i="4"/>
  <c r="AE5557" i="4"/>
  <c r="AE5558" i="4"/>
  <c r="AG5558" i="4" s="1"/>
  <c r="AE5559" i="4"/>
  <c r="AG5559" i="4" s="1"/>
  <c r="AE5560" i="4"/>
  <c r="AG5560" i="4" s="1"/>
  <c r="AE5561" i="4"/>
  <c r="AE5562" i="4"/>
  <c r="AE5563" i="4"/>
  <c r="AE5564" i="4"/>
  <c r="AE5565" i="4"/>
  <c r="AE5566" i="4"/>
  <c r="AE5567" i="4"/>
  <c r="AG5567" i="4" s="1"/>
  <c r="AE5568" i="4"/>
  <c r="AE5569" i="4"/>
  <c r="AG5569" i="4" s="1"/>
  <c r="AE5570" i="4"/>
  <c r="AG5570" i="4" s="1"/>
  <c r="AE5571" i="4"/>
  <c r="AE5572" i="4"/>
  <c r="AE5573" i="4"/>
  <c r="AE5574" i="4"/>
  <c r="AG5574" i="4" s="1"/>
  <c r="AE5575" i="4"/>
  <c r="AG5575" i="4" s="1"/>
  <c r="AE5576" i="4"/>
  <c r="AG5576" i="4" s="1"/>
  <c r="AE5577" i="4"/>
  <c r="AE5578" i="4"/>
  <c r="AE5579" i="4"/>
  <c r="AE5580" i="4"/>
  <c r="AE5581" i="4"/>
  <c r="AE5582" i="4"/>
  <c r="AE5583" i="4"/>
  <c r="AG5583" i="4" s="1"/>
  <c r="AE5584" i="4"/>
  <c r="AE5585" i="4"/>
  <c r="AG5585" i="4" s="1"/>
  <c r="AE5586" i="4"/>
  <c r="AG5586" i="4" s="1"/>
  <c r="AE5587" i="4"/>
  <c r="AE5588" i="4"/>
  <c r="AE5589" i="4"/>
  <c r="AE5590" i="4"/>
  <c r="AG5590" i="4" s="1"/>
  <c r="AE5591" i="4"/>
  <c r="AG5591" i="4" s="1"/>
  <c r="AE5592" i="4"/>
  <c r="AG5592" i="4" s="1"/>
  <c r="AE5593" i="4"/>
  <c r="AE5594" i="4"/>
  <c r="AE5595" i="4"/>
  <c r="AE5596" i="4"/>
  <c r="AE5597" i="4"/>
  <c r="AE5598" i="4"/>
  <c r="AE5599" i="4"/>
  <c r="AG5599" i="4" s="1"/>
  <c r="AE5600" i="4"/>
  <c r="AE5601" i="4"/>
  <c r="AG5601" i="4" s="1"/>
  <c r="AE5602" i="4"/>
  <c r="AG5602" i="4" s="1"/>
  <c r="AE5603" i="4"/>
  <c r="AE5604" i="4"/>
  <c r="AE5605" i="4"/>
  <c r="AE5606" i="4"/>
  <c r="AE5607" i="4"/>
  <c r="AG5607" i="4" s="1"/>
  <c r="AE5608" i="4"/>
  <c r="AG5608" i="4" s="1"/>
  <c r="AE5609" i="4"/>
  <c r="AE5610" i="4"/>
  <c r="AE5611" i="4"/>
  <c r="AE5612" i="4"/>
  <c r="AE5613" i="4"/>
  <c r="AE5614" i="4"/>
  <c r="AE5615" i="4"/>
  <c r="AG5615" i="4" s="1"/>
  <c r="AE5616" i="4"/>
  <c r="AE5617" i="4"/>
  <c r="AG5617" i="4" s="1"/>
  <c r="AE5618" i="4"/>
  <c r="AG5618" i="4" s="1"/>
  <c r="AE5619" i="4"/>
  <c r="AE5620" i="4"/>
  <c r="AE5621" i="4"/>
  <c r="AE5622" i="4"/>
  <c r="AG5622" i="4" s="1"/>
  <c r="AE5623" i="4"/>
  <c r="AG5623" i="4" s="1"/>
  <c r="AE5624" i="4"/>
  <c r="AG5624" i="4" s="1"/>
  <c r="AE5625" i="4"/>
  <c r="AE5626" i="4"/>
  <c r="AE5627" i="4"/>
  <c r="AE5628" i="4"/>
  <c r="AE5629" i="4"/>
  <c r="AE5630" i="4"/>
  <c r="AE5631" i="4"/>
  <c r="AG5631" i="4" s="1"/>
  <c r="AE5632" i="4"/>
  <c r="AE5633" i="4"/>
  <c r="AG5633" i="4" s="1"/>
  <c r="AE5634" i="4"/>
  <c r="AG5634" i="4" s="1"/>
  <c r="AE5635" i="4"/>
  <c r="AE5636" i="4"/>
  <c r="AE5637" i="4"/>
  <c r="AE5638" i="4"/>
  <c r="AG5638" i="4" s="1"/>
  <c r="AE5639" i="4"/>
  <c r="AG5639" i="4" s="1"/>
  <c r="AE5640" i="4"/>
  <c r="AG5640" i="4" s="1"/>
  <c r="AE5641" i="4"/>
  <c r="AE5642" i="4"/>
  <c r="AE5643" i="4"/>
  <c r="AE5644" i="4"/>
  <c r="AE5645" i="4"/>
  <c r="AE5646" i="4"/>
  <c r="AE5647" i="4"/>
  <c r="AG5647" i="4" s="1"/>
  <c r="AE5648" i="4"/>
  <c r="AE5649" i="4"/>
  <c r="AG5649" i="4" s="1"/>
  <c r="AE5650" i="4"/>
  <c r="AG5650" i="4" s="1"/>
  <c r="AE5651" i="4"/>
  <c r="AE5652" i="4"/>
  <c r="AE5653" i="4"/>
  <c r="AE5654" i="4"/>
  <c r="AG5654" i="4" s="1"/>
  <c r="AE5655" i="4"/>
  <c r="AG5655" i="4" s="1"/>
  <c r="AE5656" i="4"/>
  <c r="AG5656" i="4" s="1"/>
  <c r="AE5657" i="4"/>
  <c r="AE5658" i="4"/>
  <c r="AE5659" i="4"/>
  <c r="AE5660" i="4"/>
  <c r="AE5661" i="4"/>
  <c r="AE5662" i="4"/>
  <c r="AE5663" i="4"/>
  <c r="AG5663" i="4" s="1"/>
  <c r="AE5664" i="4"/>
  <c r="AE5665" i="4"/>
  <c r="AG5665" i="4" s="1"/>
  <c r="AE5666" i="4"/>
  <c r="AG5666" i="4" s="1"/>
  <c r="AE5667" i="4"/>
  <c r="AE5668" i="4"/>
  <c r="AE5669" i="4"/>
  <c r="AE5670" i="4"/>
  <c r="AE5671" i="4"/>
  <c r="AG5671" i="4" s="1"/>
  <c r="AE5672" i="4"/>
  <c r="AG5672" i="4" s="1"/>
  <c r="AE5673" i="4"/>
  <c r="AE5674" i="4"/>
  <c r="AE5675" i="4"/>
  <c r="AE5676" i="4"/>
  <c r="AE5677" i="4"/>
  <c r="AE5678" i="4"/>
  <c r="AE5679" i="4"/>
  <c r="AG5679" i="4" s="1"/>
  <c r="AE5680" i="4"/>
  <c r="AE5681" i="4"/>
  <c r="AG5681" i="4" s="1"/>
  <c r="AE5682" i="4"/>
  <c r="AG5682" i="4" s="1"/>
  <c r="AE5683" i="4"/>
  <c r="AE5684" i="4"/>
  <c r="AE5685" i="4"/>
  <c r="AE5686" i="4"/>
  <c r="AG5686" i="4" s="1"/>
  <c r="AE5687" i="4"/>
  <c r="AG5687" i="4" s="1"/>
  <c r="AE5688" i="4"/>
  <c r="AG5688" i="4" s="1"/>
  <c r="AE5689" i="4"/>
  <c r="AE5690" i="4"/>
  <c r="AE5691" i="4"/>
  <c r="AE5692" i="4"/>
  <c r="AE5693" i="4"/>
  <c r="AE5694" i="4"/>
  <c r="AE5695" i="4"/>
  <c r="AG5695" i="4" s="1"/>
  <c r="AE5696" i="4"/>
  <c r="AE5697" i="4"/>
  <c r="AG5697" i="4" s="1"/>
  <c r="AE5698" i="4"/>
  <c r="AG5698" i="4" s="1"/>
  <c r="AE5699" i="4"/>
  <c r="AE5700" i="4"/>
  <c r="AE5701" i="4"/>
  <c r="AE5702" i="4"/>
  <c r="AG5702" i="4" s="1"/>
  <c r="AE5703" i="4"/>
  <c r="AG5703" i="4" s="1"/>
  <c r="AE5704" i="4"/>
  <c r="AG5704" i="4" s="1"/>
  <c r="AE5705" i="4"/>
  <c r="AE5706" i="4"/>
  <c r="AE5707" i="4"/>
  <c r="AE5708" i="4"/>
  <c r="AE5709" i="4"/>
  <c r="AE5710" i="4"/>
  <c r="AE5711" i="4"/>
  <c r="AG5711" i="4" s="1"/>
  <c r="AE5712" i="4"/>
  <c r="AE5713" i="4"/>
  <c r="AG5713" i="4" s="1"/>
  <c r="AE5714" i="4"/>
  <c r="AG5714" i="4" s="1"/>
  <c r="AE5715" i="4"/>
  <c r="AE5716" i="4"/>
  <c r="AE5717" i="4"/>
  <c r="AE5718" i="4"/>
  <c r="AG5718" i="4" s="1"/>
  <c r="AE5719" i="4"/>
  <c r="AG5719" i="4" s="1"/>
  <c r="AE5720" i="4"/>
  <c r="AG5720" i="4" s="1"/>
  <c r="AE5721" i="4"/>
  <c r="AE5722" i="4"/>
  <c r="AE5723" i="4"/>
  <c r="AE5724" i="4"/>
  <c r="AE5725" i="4"/>
  <c r="AE5726" i="4"/>
  <c r="AE5727" i="4"/>
  <c r="AG5727" i="4" s="1"/>
  <c r="AE5728" i="4"/>
  <c r="AE5729" i="4"/>
  <c r="AG5729" i="4" s="1"/>
  <c r="AE5730" i="4"/>
  <c r="AG5730" i="4" s="1"/>
  <c r="AE5731" i="4"/>
  <c r="AE5732" i="4"/>
  <c r="AE5733" i="4"/>
  <c r="AE5734" i="4"/>
  <c r="AE5735" i="4"/>
  <c r="AG5735" i="4" s="1"/>
  <c r="AE5736" i="4"/>
  <c r="AG5736" i="4" s="1"/>
  <c r="AE5737" i="4"/>
  <c r="AE5738" i="4"/>
  <c r="AE5739" i="4"/>
  <c r="AE5740" i="4"/>
  <c r="AE5741" i="4"/>
  <c r="AE5742" i="4"/>
  <c r="AE5743" i="4"/>
  <c r="AG5743" i="4" s="1"/>
  <c r="AE5744" i="4"/>
  <c r="AE5745" i="4"/>
  <c r="AG5745" i="4" s="1"/>
  <c r="AE5746" i="4"/>
  <c r="AG5746" i="4" s="1"/>
  <c r="AE5747" i="4"/>
  <c r="AE5748" i="4"/>
  <c r="AE5749" i="4"/>
  <c r="AE5750" i="4"/>
  <c r="AG5750" i="4" s="1"/>
  <c r="AE5751" i="4"/>
  <c r="AG5751" i="4" s="1"/>
  <c r="AE5752" i="4"/>
  <c r="AG5752" i="4" s="1"/>
  <c r="AE5753" i="4"/>
  <c r="AE5754" i="4"/>
  <c r="AE5755" i="4"/>
  <c r="AE5756" i="4"/>
  <c r="AE5757" i="4"/>
  <c r="AE5758" i="4"/>
  <c r="AE5759" i="4"/>
  <c r="AG5759" i="4" s="1"/>
  <c r="AE5760" i="4"/>
  <c r="AE5761" i="4"/>
  <c r="AG5761" i="4" s="1"/>
  <c r="AE5762" i="4"/>
  <c r="AG5762" i="4" s="1"/>
  <c r="AE5763" i="4"/>
  <c r="AE5764" i="4"/>
  <c r="AE5765" i="4"/>
  <c r="AE5766" i="4"/>
  <c r="AG5766" i="4" s="1"/>
  <c r="AE5767" i="4"/>
  <c r="AG5767" i="4" s="1"/>
  <c r="AE5768" i="4"/>
  <c r="AG5768" i="4" s="1"/>
  <c r="AE5769" i="4"/>
  <c r="AE5770" i="4"/>
  <c r="AE5771" i="4"/>
  <c r="AE5772" i="4"/>
  <c r="AE5773" i="4"/>
  <c r="AE5774" i="4"/>
  <c r="AE5775" i="4"/>
  <c r="AG5775" i="4" s="1"/>
  <c r="AE5776" i="4"/>
  <c r="AE5777" i="4"/>
  <c r="AG5777" i="4" s="1"/>
  <c r="AE5778" i="4"/>
  <c r="AG5778" i="4" s="1"/>
  <c r="AE5779" i="4"/>
  <c r="AE5780" i="4"/>
  <c r="AE5781" i="4"/>
  <c r="AE5782" i="4"/>
  <c r="AG5782" i="4" s="1"/>
  <c r="AE5783" i="4"/>
  <c r="AG5783" i="4" s="1"/>
  <c r="AE5784" i="4"/>
  <c r="AG5784" i="4" s="1"/>
  <c r="AE5785" i="4"/>
  <c r="AE5786" i="4"/>
  <c r="AE5787" i="4"/>
  <c r="AE5788" i="4"/>
  <c r="AE5789" i="4"/>
  <c r="AE5790" i="4"/>
  <c r="AE5791" i="4"/>
  <c r="AG5791" i="4" s="1"/>
  <c r="AE5792" i="4"/>
  <c r="AE5793" i="4"/>
  <c r="AG5793" i="4" s="1"/>
  <c r="AE5794" i="4"/>
  <c r="AG5794" i="4" s="1"/>
  <c r="AE5795" i="4"/>
  <c r="AE5796" i="4"/>
  <c r="AE5797" i="4"/>
  <c r="AE5798" i="4"/>
  <c r="AE5799" i="4"/>
  <c r="AG5799" i="4" s="1"/>
  <c r="AE5800" i="4"/>
  <c r="AG5800" i="4" s="1"/>
  <c r="AE5801" i="4"/>
  <c r="AE5802" i="4"/>
  <c r="AE5803" i="4"/>
  <c r="AE5804" i="4"/>
  <c r="AE5805" i="4"/>
  <c r="AE5806" i="4"/>
  <c r="AE5807" i="4"/>
  <c r="AG5807" i="4" s="1"/>
  <c r="AE5808" i="4"/>
  <c r="AE5809" i="4"/>
  <c r="AG5809" i="4" s="1"/>
  <c r="AE5810" i="4"/>
  <c r="AG5810" i="4" s="1"/>
  <c r="AE5811" i="4"/>
  <c r="AE5812" i="4"/>
  <c r="AE5813" i="4"/>
  <c r="AE5814" i="4"/>
  <c r="AG5814" i="4" s="1"/>
  <c r="AE5815" i="4"/>
  <c r="AG5815" i="4" s="1"/>
  <c r="AE5816" i="4"/>
  <c r="AG5816" i="4" s="1"/>
  <c r="AE5817" i="4"/>
  <c r="AE5818" i="4"/>
  <c r="AE5819" i="4"/>
  <c r="AE5820" i="4"/>
  <c r="AE5821" i="4"/>
  <c r="AE5822" i="4"/>
  <c r="AE5823" i="4"/>
  <c r="AG5823" i="4" s="1"/>
  <c r="AE5824" i="4"/>
  <c r="AE5825" i="4"/>
  <c r="AG5825" i="4" s="1"/>
  <c r="AE5826" i="4"/>
  <c r="AG5826" i="4" s="1"/>
  <c r="AE5827" i="4"/>
  <c r="AE5828" i="4"/>
  <c r="AE5829" i="4"/>
  <c r="AE5830" i="4"/>
  <c r="AG5830" i="4" s="1"/>
  <c r="AE5831" i="4"/>
  <c r="AG5831" i="4" s="1"/>
  <c r="AE5832" i="4"/>
  <c r="AG5832" i="4" s="1"/>
  <c r="AE5833" i="4"/>
  <c r="AE5834" i="4"/>
  <c r="AE5835" i="4"/>
  <c r="AE5836" i="4"/>
  <c r="AE5837" i="4"/>
  <c r="AE5838" i="4"/>
  <c r="AE5839" i="4"/>
  <c r="AG5839" i="4" s="1"/>
  <c r="AE5840" i="4"/>
  <c r="AE5841" i="4"/>
  <c r="AG5841" i="4" s="1"/>
  <c r="AE5842" i="4"/>
  <c r="AG5842" i="4" s="1"/>
  <c r="AE5843" i="4"/>
  <c r="AE5844" i="4"/>
  <c r="AE5845" i="4"/>
  <c r="AE5846" i="4"/>
  <c r="AG5846" i="4" s="1"/>
  <c r="AE5847" i="4"/>
  <c r="AG5847" i="4" s="1"/>
  <c r="AE5848" i="4"/>
  <c r="AG5848" i="4" s="1"/>
  <c r="AE5849" i="4"/>
  <c r="AE5850" i="4"/>
  <c r="AE5851" i="4"/>
  <c r="AE5852" i="4"/>
  <c r="AE5853" i="4"/>
  <c r="AE5854" i="4"/>
  <c r="AE5855" i="4"/>
  <c r="AG5855" i="4" s="1"/>
  <c r="AE5856" i="4"/>
  <c r="AE5857" i="4"/>
  <c r="AG5857" i="4" s="1"/>
  <c r="AE5858" i="4"/>
  <c r="AG5858" i="4" s="1"/>
  <c r="AE5859" i="4"/>
  <c r="AE5860" i="4"/>
  <c r="AE5861" i="4"/>
  <c r="AE5862" i="4"/>
  <c r="AE5863" i="4"/>
  <c r="AG5863" i="4" s="1"/>
  <c r="AE5864" i="4"/>
  <c r="AG5864" i="4" s="1"/>
  <c r="AE5865" i="4"/>
  <c r="AE5866" i="4"/>
  <c r="AE5867" i="4"/>
  <c r="AE5868" i="4"/>
  <c r="AE5869" i="4"/>
  <c r="AE5870" i="4"/>
  <c r="AE5871" i="4"/>
  <c r="AG5871" i="4" s="1"/>
  <c r="AE5872" i="4"/>
  <c r="AE5873" i="4"/>
  <c r="AG5873" i="4" s="1"/>
  <c r="AE5874" i="4"/>
  <c r="AG5874" i="4" s="1"/>
  <c r="AE5875" i="4"/>
  <c r="AE5876" i="4"/>
  <c r="AE5877" i="4"/>
  <c r="AE5878" i="4"/>
  <c r="AG5878" i="4" s="1"/>
  <c r="AE5879" i="4"/>
  <c r="AG5879" i="4" s="1"/>
  <c r="AE5880" i="4"/>
  <c r="AG5880" i="4" s="1"/>
  <c r="AE5881" i="4"/>
  <c r="AE5882" i="4"/>
  <c r="AE5883" i="4"/>
  <c r="AE5884" i="4"/>
  <c r="AE5885" i="4"/>
  <c r="AE5886" i="4"/>
  <c r="AE5887" i="4"/>
  <c r="AG5887" i="4" s="1"/>
  <c r="AE5888" i="4"/>
  <c r="AE5889" i="4"/>
  <c r="AG5889" i="4" s="1"/>
  <c r="AE5890" i="4"/>
  <c r="AG5890" i="4" s="1"/>
  <c r="AE5891" i="4"/>
  <c r="AE5892" i="4"/>
  <c r="AE5893" i="4"/>
  <c r="AE5894" i="4"/>
  <c r="AG5894" i="4" s="1"/>
  <c r="AE5895" i="4"/>
  <c r="AG5895" i="4" s="1"/>
  <c r="AE5896" i="4"/>
  <c r="AG5896" i="4" s="1"/>
  <c r="AE5897" i="4"/>
  <c r="AE5898" i="4"/>
  <c r="AE5899" i="4"/>
  <c r="AE5900" i="4"/>
  <c r="AE5901" i="4"/>
  <c r="AE5902" i="4"/>
  <c r="AE5903" i="4"/>
  <c r="AG5903" i="4" s="1"/>
  <c r="AE5904" i="4"/>
  <c r="AE5905" i="4"/>
  <c r="AG5905" i="4" s="1"/>
  <c r="AE5906" i="4"/>
  <c r="AG5906" i="4" s="1"/>
  <c r="AE5907" i="4"/>
  <c r="AE5908" i="4"/>
  <c r="AE5909" i="4"/>
  <c r="AE5910" i="4"/>
  <c r="AG5910" i="4" s="1"/>
  <c r="AE5911" i="4"/>
  <c r="AG5911" i="4" s="1"/>
  <c r="AE5912" i="4"/>
  <c r="AG5912" i="4" s="1"/>
  <c r="AE5913" i="4"/>
  <c r="AE5914" i="4"/>
  <c r="AE5915" i="4"/>
  <c r="AE5916" i="4"/>
  <c r="AE5917" i="4"/>
  <c r="AE5918" i="4"/>
  <c r="AE5919" i="4"/>
  <c r="AG5919" i="4" s="1"/>
  <c r="AE5920" i="4"/>
  <c r="AE5921" i="4"/>
  <c r="AG5921" i="4" s="1"/>
  <c r="AE5922" i="4"/>
  <c r="AG5922" i="4" s="1"/>
  <c r="AE5923" i="4"/>
  <c r="AE5924" i="4"/>
  <c r="AE5925" i="4"/>
  <c r="AE5926" i="4"/>
  <c r="AE5927" i="4"/>
  <c r="AG5927" i="4" s="1"/>
  <c r="AE5928" i="4"/>
  <c r="AG5928" i="4" s="1"/>
  <c r="AE5929" i="4"/>
  <c r="AE5930" i="4"/>
  <c r="AE5931" i="4"/>
  <c r="AE5932" i="4"/>
  <c r="AE5933" i="4"/>
  <c r="AE5934" i="4"/>
  <c r="AE5935" i="4"/>
  <c r="AG5935" i="4" s="1"/>
  <c r="AE5936" i="4"/>
  <c r="AE5937" i="4"/>
  <c r="AG5937" i="4" s="1"/>
  <c r="AE5938" i="4"/>
  <c r="AG5938" i="4" s="1"/>
  <c r="AE5939" i="4"/>
  <c r="AE5940" i="4"/>
  <c r="AE5941" i="4"/>
  <c r="AE5942" i="4"/>
  <c r="AG5942" i="4" s="1"/>
  <c r="AE5943" i="4"/>
  <c r="AG5943" i="4" s="1"/>
  <c r="AE5944" i="4"/>
  <c r="AG5944" i="4" s="1"/>
  <c r="AE5945" i="4"/>
  <c r="AE5946" i="4"/>
  <c r="AE5947" i="4"/>
  <c r="AE5948" i="4"/>
  <c r="AE5949" i="4"/>
  <c r="AE5950" i="4"/>
  <c r="AE5951" i="4"/>
  <c r="AG5951" i="4" s="1"/>
  <c r="AE5952" i="4"/>
  <c r="AE5953" i="4"/>
  <c r="AG5953" i="4" s="1"/>
  <c r="AE5954" i="4"/>
  <c r="AG5954" i="4" s="1"/>
  <c r="AE5955" i="4"/>
  <c r="AE5956" i="4"/>
  <c r="AE5957" i="4"/>
  <c r="AE5958" i="4"/>
  <c r="AG5958" i="4" s="1"/>
  <c r="AE5959" i="4"/>
  <c r="AG5959" i="4" s="1"/>
  <c r="AE5960" i="4"/>
  <c r="AG5960" i="4" s="1"/>
  <c r="AE5961" i="4"/>
  <c r="AE5962" i="4"/>
  <c r="AE5963" i="4"/>
  <c r="AE5964" i="4"/>
  <c r="AE5965" i="4"/>
  <c r="AE5966" i="4"/>
  <c r="AE5967" i="4"/>
  <c r="AG5967" i="4" s="1"/>
  <c r="AE5968" i="4"/>
  <c r="AE5969" i="4"/>
  <c r="AG5969" i="4" s="1"/>
  <c r="AE5970" i="4"/>
  <c r="AG5970" i="4" s="1"/>
  <c r="AE5971" i="4"/>
  <c r="AE5972" i="4"/>
  <c r="AE5973" i="4"/>
  <c r="AE5974" i="4"/>
  <c r="AG5974" i="4" s="1"/>
  <c r="AE5975" i="4"/>
  <c r="AG5975" i="4" s="1"/>
  <c r="AE5976" i="4"/>
  <c r="AG5976" i="4" s="1"/>
  <c r="AE5977" i="4"/>
  <c r="AE5978" i="4"/>
  <c r="AE5979" i="4"/>
  <c r="AE5980" i="4"/>
  <c r="AE5981" i="4"/>
  <c r="AE5982" i="4"/>
  <c r="AE5983" i="4"/>
  <c r="AG5983" i="4" s="1"/>
  <c r="AE5984" i="4"/>
  <c r="AE5985" i="4"/>
  <c r="AG5985" i="4" s="1"/>
  <c r="AE5986" i="4"/>
  <c r="AG5986" i="4" s="1"/>
  <c r="AE5987" i="4"/>
  <c r="AE5988" i="4"/>
  <c r="AE5989" i="4"/>
  <c r="AE5990" i="4"/>
  <c r="AE5991" i="4"/>
  <c r="AG5991" i="4" s="1"/>
  <c r="AE5992" i="4"/>
  <c r="AG5992" i="4" s="1"/>
  <c r="AE5993" i="4"/>
  <c r="AE5994" i="4"/>
  <c r="AE5995" i="4"/>
  <c r="AE5996" i="4"/>
  <c r="AE5997" i="4"/>
  <c r="AE5998" i="4"/>
  <c r="AE5999" i="4"/>
  <c r="AG5999" i="4" s="1"/>
  <c r="AE6000" i="4"/>
  <c r="AE6001" i="4"/>
  <c r="AG6001" i="4" s="1"/>
  <c r="AE6002" i="4"/>
  <c r="AG6002" i="4" s="1"/>
  <c r="AE6003" i="4"/>
  <c r="AE6004" i="4"/>
  <c r="AE6005" i="4"/>
  <c r="AE6006" i="4"/>
  <c r="AG6006" i="4" s="1"/>
  <c r="AE6007" i="4"/>
  <c r="AG6007" i="4" s="1"/>
  <c r="AE6008" i="4"/>
  <c r="AG6008" i="4" s="1"/>
  <c r="AE6009" i="4"/>
  <c r="AE6010" i="4"/>
  <c r="AE6011" i="4"/>
  <c r="AE6012" i="4"/>
  <c r="AE6013" i="4"/>
  <c r="AE6014" i="4"/>
  <c r="AE6015" i="4"/>
  <c r="AG6015" i="4" s="1"/>
  <c r="AE6016" i="4"/>
  <c r="AE6017" i="4"/>
  <c r="AG6017" i="4" s="1"/>
  <c r="AE6018" i="4"/>
  <c r="AG6018" i="4" s="1"/>
  <c r="AE6019" i="4"/>
  <c r="AE6020" i="4"/>
  <c r="AE6021" i="4"/>
  <c r="AE6022" i="4"/>
  <c r="AG6022" i="4" s="1"/>
  <c r="AE6023" i="4"/>
  <c r="AG6023" i="4" s="1"/>
  <c r="AE6024" i="4"/>
  <c r="AG6024" i="4" s="1"/>
  <c r="AE6025" i="4"/>
  <c r="AE6026" i="4"/>
  <c r="AE6027" i="4"/>
  <c r="AE6028" i="4"/>
  <c r="AE6029" i="4"/>
  <c r="AE6030" i="4"/>
  <c r="AE6031" i="4"/>
  <c r="AG6031" i="4" s="1"/>
  <c r="AE6032" i="4"/>
  <c r="AE6033" i="4"/>
  <c r="AG6033" i="4" s="1"/>
  <c r="AE6034" i="4"/>
  <c r="AG6034" i="4" s="1"/>
  <c r="AE6035" i="4"/>
  <c r="AE6036" i="4"/>
  <c r="AE6037" i="4"/>
  <c r="AE6038" i="4"/>
  <c r="AG6038" i="4" s="1"/>
  <c r="AE6039" i="4"/>
  <c r="AG6039" i="4" s="1"/>
  <c r="AE6040" i="4"/>
  <c r="AG6040" i="4" s="1"/>
  <c r="AE6041" i="4"/>
  <c r="AE6042" i="4"/>
  <c r="AE6043" i="4"/>
  <c r="AE6044" i="4"/>
  <c r="AE6045" i="4"/>
  <c r="AE6046" i="4"/>
  <c r="AE6047" i="4"/>
  <c r="AG6047" i="4" s="1"/>
  <c r="AE6048" i="4"/>
  <c r="AE6049" i="4"/>
  <c r="AG6049" i="4" s="1"/>
  <c r="AE6050" i="4"/>
  <c r="AG6050" i="4" s="1"/>
  <c r="AE6051" i="4"/>
  <c r="AE6052" i="4"/>
  <c r="AE6053" i="4"/>
  <c r="AE6054" i="4"/>
  <c r="AE6055" i="4"/>
  <c r="AG6055" i="4" s="1"/>
  <c r="AE6056" i="4"/>
  <c r="AG6056" i="4" s="1"/>
  <c r="AE6057" i="4"/>
  <c r="AE6058" i="4"/>
  <c r="AE6059" i="4"/>
  <c r="AE6060" i="4"/>
  <c r="AE6061" i="4"/>
  <c r="AE6062" i="4"/>
  <c r="AE6063" i="4"/>
  <c r="AG6063" i="4" s="1"/>
  <c r="AE6064" i="4"/>
  <c r="AE6065" i="4"/>
  <c r="AG6065" i="4" s="1"/>
  <c r="AE6066" i="4"/>
  <c r="AG6066" i="4" s="1"/>
  <c r="AE6067" i="4"/>
  <c r="AE6068" i="4"/>
  <c r="AE6069" i="4"/>
  <c r="AE6070" i="4"/>
  <c r="AG6070" i="4" s="1"/>
  <c r="AE6071" i="4"/>
  <c r="AG6071" i="4" s="1"/>
  <c r="AE6072" i="4"/>
  <c r="AG6072" i="4" s="1"/>
  <c r="AE6073" i="4"/>
  <c r="AE6074" i="4"/>
  <c r="AE6075" i="4"/>
  <c r="AE6076" i="4"/>
  <c r="AE6077" i="4"/>
  <c r="AE6078" i="4"/>
  <c r="AE6079" i="4"/>
  <c r="AG6079" i="4" s="1"/>
  <c r="AE6080" i="4"/>
  <c r="AE6081" i="4"/>
  <c r="AG6081" i="4" s="1"/>
  <c r="AE6082" i="4"/>
  <c r="AG6082" i="4" s="1"/>
  <c r="AE6083" i="4"/>
  <c r="AE6084" i="4"/>
  <c r="AE6085" i="4"/>
  <c r="AE6086" i="4"/>
  <c r="AG6086" i="4" s="1"/>
  <c r="AE6087" i="4"/>
  <c r="AG6087" i="4" s="1"/>
  <c r="AE6088" i="4"/>
  <c r="AG6088" i="4" s="1"/>
  <c r="AE6089" i="4"/>
  <c r="AE6090" i="4"/>
  <c r="AE6091" i="4"/>
  <c r="AE6092" i="4"/>
  <c r="AE6093" i="4"/>
  <c r="AE6094" i="4"/>
  <c r="AE6095" i="4"/>
  <c r="AG6095" i="4" s="1"/>
  <c r="AE6096" i="4"/>
  <c r="AE6097" i="4"/>
  <c r="AG6097" i="4" s="1"/>
  <c r="AE6098" i="4"/>
  <c r="AG6098" i="4" s="1"/>
  <c r="AE6099" i="4"/>
  <c r="AE6100" i="4"/>
  <c r="AE6101" i="4"/>
  <c r="AE6102" i="4"/>
  <c r="AG6102" i="4" s="1"/>
  <c r="AE6103" i="4"/>
  <c r="AG6103" i="4" s="1"/>
  <c r="AE6104" i="4"/>
  <c r="AG6104" i="4" s="1"/>
  <c r="AE6105" i="4"/>
  <c r="AE6106" i="4"/>
  <c r="AE6107" i="4"/>
  <c r="AE6108" i="4"/>
  <c r="AE6109" i="4"/>
  <c r="AE6110" i="4"/>
  <c r="AE6111" i="4"/>
  <c r="AG6111" i="4" s="1"/>
  <c r="AE6112" i="4"/>
  <c r="AE6113" i="4"/>
  <c r="AG6113" i="4" s="1"/>
  <c r="AE6114" i="4"/>
  <c r="AG6114" i="4" s="1"/>
  <c r="AE6115" i="4"/>
  <c r="AE6116" i="4"/>
  <c r="AE6117" i="4"/>
  <c r="AE6118" i="4"/>
  <c r="AE6119" i="4"/>
  <c r="AG6119" i="4" s="1"/>
  <c r="AE6120" i="4"/>
  <c r="AG6120" i="4" s="1"/>
  <c r="AE6121" i="4"/>
  <c r="AE6122" i="4"/>
  <c r="AE6123" i="4"/>
  <c r="AE6124" i="4"/>
  <c r="AE6125" i="4"/>
  <c r="AE6126" i="4"/>
  <c r="AE6127" i="4"/>
  <c r="AG6127" i="4" s="1"/>
  <c r="AE6128" i="4"/>
  <c r="AE6129" i="4"/>
  <c r="AG6129" i="4" s="1"/>
  <c r="AE6130" i="4"/>
  <c r="AG6130" i="4" s="1"/>
  <c r="AE6131" i="4"/>
  <c r="AE6132" i="4"/>
  <c r="AE6133" i="4"/>
  <c r="AE6134" i="4"/>
  <c r="AG6134" i="4" s="1"/>
  <c r="AE6135" i="4"/>
  <c r="AG6135" i="4" s="1"/>
  <c r="AE6136" i="4"/>
  <c r="AG6136" i="4" s="1"/>
  <c r="AE6137" i="4"/>
  <c r="AE6138" i="4"/>
  <c r="AE6139" i="4"/>
  <c r="AE6140" i="4"/>
  <c r="AE6141" i="4"/>
  <c r="AE6142" i="4"/>
  <c r="AE6143" i="4"/>
  <c r="AG6143" i="4" s="1"/>
  <c r="AE6144" i="4"/>
  <c r="AE6145" i="4"/>
  <c r="AG6145" i="4" s="1"/>
  <c r="AE6146" i="4"/>
  <c r="AG6146" i="4" s="1"/>
  <c r="AE6147" i="4"/>
  <c r="AE6148" i="4"/>
  <c r="AE6149" i="4"/>
  <c r="AE6150" i="4"/>
  <c r="AG6150" i="4" s="1"/>
  <c r="AE6151" i="4"/>
  <c r="AG6151" i="4" s="1"/>
  <c r="AE6152" i="4"/>
  <c r="AG6152" i="4" s="1"/>
  <c r="AE6153" i="4"/>
  <c r="AE6154" i="4"/>
  <c r="AE6155" i="4"/>
  <c r="AE6156" i="4"/>
  <c r="AE6157" i="4"/>
  <c r="AE6158" i="4"/>
  <c r="AE6159" i="4"/>
  <c r="AG6159" i="4" s="1"/>
  <c r="AE6160" i="4"/>
  <c r="AE6161" i="4"/>
  <c r="AG6161" i="4" s="1"/>
  <c r="AE6162" i="4"/>
  <c r="AG6162" i="4" s="1"/>
  <c r="AE6163" i="4"/>
  <c r="AE6164" i="4"/>
  <c r="AE6165" i="4"/>
  <c r="AE6166" i="4"/>
  <c r="AG6166" i="4" s="1"/>
  <c r="AE6167" i="4"/>
  <c r="AG6167" i="4" s="1"/>
  <c r="AE6168" i="4"/>
  <c r="AG6168" i="4" s="1"/>
  <c r="AE6169" i="4"/>
  <c r="AE6170" i="4"/>
  <c r="AE6171" i="4"/>
  <c r="AE6172" i="4"/>
  <c r="AE6173" i="4"/>
  <c r="AE6174" i="4"/>
  <c r="AE6175" i="4"/>
  <c r="AG6175" i="4" s="1"/>
  <c r="AE6176" i="4"/>
  <c r="AE6177" i="4"/>
  <c r="AG6177" i="4" s="1"/>
  <c r="AE6178" i="4"/>
  <c r="AG6178" i="4" s="1"/>
  <c r="AE6179" i="4"/>
  <c r="AE6180" i="4"/>
  <c r="AE6181" i="4"/>
  <c r="AE6182" i="4"/>
  <c r="AE6183" i="4"/>
  <c r="AG6183" i="4" s="1"/>
  <c r="AE6184" i="4"/>
  <c r="AG6184" i="4" s="1"/>
  <c r="AE6185" i="4"/>
  <c r="AE6186" i="4"/>
  <c r="AE6187" i="4"/>
  <c r="AE6188" i="4"/>
  <c r="AE6189" i="4"/>
  <c r="AE6190" i="4"/>
  <c r="AE6191" i="4"/>
  <c r="AG6191" i="4" s="1"/>
  <c r="AE6192" i="4"/>
  <c r="AE6193" i="4"/>
  <c r="AG6193" i="4" s="1"/>
  <c r="AE6194" i="4"/>
  <c r="AG6194" i="4" s="1"/>
  <c r="AE6195" i="4"/>
  <c r="AE6196" i="4"/>
  <c r="AE6197" i="4"/>
  <c r="AE6198" i="4"/>
  <c r="AG6198" i="4" s="1"/>
  <c r="AE6199" i="4"/>
  <c r="AG6199" i="4" s="1"/>
  <c r="AE6200" i="4"/>
  <c r="AG6200" i="4" s="1"/>
  <c r="AE6201" i="4"/>
  <c r="AE6202" i="4"/>
  <c r="AE6203" i="4"/>
  <c r="AE6204" i="4"/>
  <c r="AE6205" i="4"/>
  <c r="AE6206" i="4"/>
  <c r="AE6207" i="4"/>
  <c r="AG6207" i="4" s="1"/>
  <c r="AE6208" i="4"/>
  <c r="AE6209" i="4"/>
  <c r="AG6209" i="4" s="1"/>
  <c r="AE6210" i="4"/>
  <c r="AG6210" i="4" s="1"/>
  <c r="AE6211" i="4"/>
  <c r="AE2" i="4"/>
  <c r="AG2" i="4" s="1"/>
  <c r="AG3" i="4"/>
  <c r="AG4" i="4"/>
  <c r="AG5" i="4"/>
  <c r="AG9" i="4"/>
  <c r="AG10" i="4"/>
  <c r="AG11" i="4"/>
  <c r="AG12" i="4"/>
  <c r="AG13" i="4"/>
  <c r="AG14" i="4"/>
  <c r="AG16" i="4"/>
  <c r="AG19" i="4"/>
  <c r="AG20" i="4"/>
  <c r="AG21" i="4"/>
  <c r="AG25" i="4"/>
  <c r="AG26" i="4"/>
  <c r="AG27" i="4"/>
  <c r="AG28" i="4"/>
  <c r="AG29" i="4"/>
  <c r="AG30" i="4"/>
  <c r="AG32" i="4"/>
  <c r="AG35" i="4"/>
  <c r="AG36" i="4"/>
  <c r="AG37" i="4"/>
  <c r="AG41" i="4"/>
  <c r="AG42" i="4"/>
  <c r="AG43" i="4"/>
  <c r="AG44" i="4"/>
  <c r="AG45" i="4"/>
  <c r="AG46" i="4"/>
  <c r="AG48" i="4"/>
  <c r="AG51" i="4"/>
  <c r="AG52" i="4"/>
  <c r="AG53" i="4"/>
  <c r="AG57" i="4"/>
  <c r="AG58" i="4"/>
  <c r="AG59" i="4"/>
  <c r="AG60" i="4"/>
  <c r="AG61" i="4"/>
  <c r="AG62" i="4"/>
  <c r="AG64" i="4"/>
  <c r="AG67" i="4"/>
  <c r="AG68" i="4"/>
  <c r="AG69" i="4"/>
  <c r="AG73" i="4"/>
  <c r="AG74" i="4"/>
  <c r="AG75" i="4"/>
  <c r="AG76" i="4"/>
  <c r="AG77" i="4"/>
  <c r="AG78" i="4"/>
  <c r="AG80" i="4"/>
  <c r="AG83" i="4"/>
  <c r="AG84" i="4"/>
  <c r="AG85" i="4"/>
  <c r="AG89" i="4"/>
  <c r="AG90" i="4"/>
  <c r="AG91" i="4"/>
  <c r="AG92" i="4"/>
  <c r="AG93" i="4"/>
  <c r="AG94" i="4"/>
  <c r="AG96" i="4"/>
  <c r="AG99" i="4"/>
  <c r="AG100" i="4"/>
  <c r="AG101" i="4"/>
  <c r="AG105" i="4"/>
  <c r="AG106" i="4"/>
  <c r="AG107" i="4"/>
  <c r="AG108" i="4"/>
  <c r="AG109" i="4"/>
  <c r="AG110" i="4"/>
  <c r="AG112" i="4"/>
  <c r="AG113" i="4"/>
  <c r="AG115" i="4"/>
  <c r="AG116" i="4"/>
  <c r="AG117" i="4"/>
  <c r="AG121" i="4"/>
  <c r="AG122" i="4"/>
  <c r="AG123" i="4"/>
  <c r="AG124" i="4"/>
  <c r="AG125" i="4"/>
  <c r="AG126" i="4"/>
  <c r="AG128" i="4"/>
  <c r="AG131" i="4"/>
  <c r="AG132" i="4"/>
  <c r="AG133" i="4"/>
  <c r="AG137" i="4"/>
  <c r="AG138" i="4"/>
  <c r="AG139" i="4"/>
  <c r="AG140" i="4"/>
  <c r="AG141" i="4"/>
  <c r="AG142" i="4"/>
  <c r="AG144" i="4"/>
  <c r="AG147" i="4"/>
  <c r="AG148" i="4"/>
  <c r="AG149" i="4"/>
  <c r="AG153" i="4"/>
  <c r="AG154" i="4"/>
  <c r="AG155" i="4"/>
  <c r="AG156" i="4"/>
  <c r="AG157" i="4"/>
  <c r="AG158" i="4"/>
  <c r="AG160" i="4"/>
  <c r="AG163" i="4"/>
  <c r="AG164" i="4"/>
  <c r="AG165" i="4"/>
  <c r="AG169" i="4"/>
  <c r="AG170" i="4"/>
  <c r="AG171" i="4"/>
  <c r="AG172" i="4"/>
  <c r="AG173" i="4"/>
  <c r="AG174" i="4"/>
  <c r="AG176" i="4"/>
  <c r="AG179" i="4"/>
  <c r="AG180" i="4"/>
  <c r="AG181" i="4"/>
  <c r="AG185" i="4"/>
  <c r="AG186" i="4"/>
  <c r="AG187" i="4"/>
  <c r="AG188" i="4"/>
  <c r="AG189" i="4"/>
  <c r="AG190" i="4"/>
  <c r="AG192" i="4"/>
  <c r="AG195" i="4"/>
  <c r="AG196" i="4"/>
  <c r="AG197" i="4"/>
  <c r="AG201" i="4"/>
  <c r="AG202" i="4"/>
  <c r="AG203" i="4"/>
  <c r="AG204" i="4"/>
  <c r="AG205" i="4"/>
  <c r="AG206" i="4"/>
  <c r="AG208" i="4"/>
  <c r="AG211" i="4"/>
  <c r="AG212" i="4"/>
  <c r="AG213" i="4"/>
  <c r="AG217" i="4"/>
  <c r="AG218" i="4"/>
  <c r="AG219" i="4"/>
  <c r="AG220" i="4"/>
  <c r="AG221" i="4"/>
  <c r="AG222" i="4"/>
  <c r="AG224" i="4"/>
  <c r="AG227" i="4"/>
  <c r="AG228" i="4"/>
  <c r="AG229" i="4"/>
  <c r="AG233" i="4"/>
  <c r="AG234" i="4"/>
  <c r="AG235" i="4"/>
  <c r="AG236" i="4"/>
  <c r="AG237" i="4"/>
  <c r="AG238" i="4"/>
  <c r="AG240" i="4"/>
  <c r="AG243" i="4"/>
  <c r="AG244" i="4"/>
  <c r="AG245" i="4"/>
  <c r="AG249" i="4"/>
  <c r="AG250" i="4"/>
  <c r="AG251" i="4"/>
  <c r="AG252" i="4"/>
  <c r="AG253" i="4"/>
  <c r="AG254" i="4"/>
  <c r="AG256" i="4"/>
  <c r="AG259" i="4"/>
  <c r="AG260" i="4"/>
  <c r="AG261" i="4"/>
  <c r="AG265" i="4"/>
  <c r="AG266" i="4"/>
  <c r="AG267" i="4"/>
  <c r="AG268" i="4"/>
  <c r="AG269" i="4"/>
  <c r="AG270" i="4"/>
  <c r="AG272" i="4"/>
  <c r="AG275" i="4"/>
  <c r="AG276" i="4"/>
  <c r="AG277" i="4"/>
  <c r="AG281" i="4"/>
  <c r="AG282" i="4"/>
  <c r="AG283" i="4"/>
  <c r="AG284" i="4"/>
  <c r="AG285" i="4"/>
  <c r="AG286" i="4"/>
  <c r="AG288" i="4"/>
  <c r="AG291" i="4"/>
  <c r="AG292" i="4"/>
  <c r="AG293" i="4"/>
  <c r="AG297" i="4"/>
  <c r="AG298" i="4"/>
  <c r="AG299" i="4"/>
  <c r="AG300" i="4"/>
  <c r="AG301" i="4"/>
  <c r="AG302" i="4"/>
  <c r="AG304" i="4"/>
  <c r="AG307" i="4"/>
  <c r="AG308" i="4"/>
  <c r="AG309" i="4"/>
  <c r="AG313" i="4"/>
  <c r="AG314" i="4"/>
  <c r="AG315" i="4"/>
  <c r="AG316" i="4"/>
  <c r="AG317" i="4"/>
  <c r="AG318" i="4"/>
  <c r="AG320" i="4"/>
  <c r="AG323" i="4"/>
  <c r="AG324" i="4"/>
  <c r="AG325" i="4"/>
  <c r="AG329" i="4"/>
  <c r="AG330" i="4"/>
  <c r="AG331" i="4"/>
  <c r="AG332" i="4"/>
  <c r="AG333" i="4"/>
  <c r="AG334" i="4"/>
  <c r="AG336" i="4"/>
  <c r="AG339" i="4"/>
  <c r="AG340" i="4"/>
  <c r="AG341" i="4"/>
  <c r="AG345" i="4"/>
  <c r="AG346" i="4"/>
  <c r="AG347" i="4"/>
  <c r="AG348" i="4"/>
  <c r="AG349" i="4"/>
  <c r="AG350" i="4"/>
  <c r="AG352" i="4"/>
  <c r="AG355" i="4"/>
  <c r="AG356" i="4"/>
  <c r="AG357" i="4"/>
  <c r="AG361" i="4"/>
  <c r="AG362" i="4"/>
  <c r="AG363" i="4"/>
  <c r="AG364" i="4"/>
  <c r="AG365" i="4"/>
  <c r="AG366" i="4"/>
  <c r="AG368" i="4"/>
  <c r="AG369" i="4"/>
  <c r="AG371" i="4"/>
  <c r="AG372" i="4"/>
  <c r="AG373" i="4"/>
  <c r="AG377" i="4"/>
  <c r="AG378" i="4"/>
  <c r="AG379" i="4"/>
  <c r="AG380" i="4"/>
  <c r="AG381" i="4"/>
  <c r="AG382" i="4"/>
  <c r="AG384" i="4"/>
  <c r="AG387" i="4"/>
  <c r="AG388" i="4"/>
  <c r="AG389" i="4"/>
  <c r="AG393" i="4"/>
  <c r="AG394" i="4"/>
  <c r="AG395" i="4"/>
  <c r="AG396" i="4"/>
  <c r="AG397" i="4"/>
  <c r="AG398" i="4"/>
  <c r="AG400" i="4"/>
  <c r="AG403" i="4"/>
  <c r="AG404" i="4"/>
  <c r="AG405" i="4"/>
  <c r="AG409" i="4"/>
  <c r="AG410" i="4"/>
  <c r="AG411" i="4"/>
  <c r="AG412" i="4"/>
  <c r="AG413" i="4"/>
  <c r="AG414" i="4"/>
  <c r="AG416" i="4"/>
  <c r="AG419" i="4"/>
  <c r="AG420" i="4"/>
  <c r="AG421" i="4"/>
  <c r="AG425" i="4"/>
  <c r="AG426" i="4"/>
  <c r="AG427" i="4"/>
  <c r="AG428" i="4"/>
  <c r="AG429" i="4"/>
  <c r="AG430" i="4"/>
  <c r="AG432" i="4"/>
  <c r="AG435" i="4"/>
  <c r="AG436" i="4"/>
  <c r="AG437" i="4"/>
  <c r="AG441" i="4"/>
  <c r="AG442" i="4"/>
  <c r="AG443" i="4"/>
  <c r="AG444" i="4"/>
  <c r="AG445" i="4"/>
  <c r="AG446" i="4"/>
  <c r="AG448" i="4"/>
  <c r="AG451" i="4"/>
  <c r="AG452" i="4"/>
  <c r="AG453" i="4"/>
  <c r="AG457" i="4"/>
  <c r="AG458" i="4"/>
  <c r="AG459" i="4"/>
  <c r="AG460" i="4"/>
  <c r="AG461" i="4"/>
  <c r="AG462" i="4"/>
  <c r="AG464" i="4"/>
  <c r="AG467" i="4"/>
  <c r="AG468" i="4"/>
  <c r="AG469" i="4"/>
  <c r="AG473" i="4"/>
  <c r="AG474" i="4"/>
  <c r="AG475" i="4"/>
  <c r="AG476" i="4"/>
  <c r="AG477" i="4"/>
  <c r="AG478" i="4"/>
  <c r="AG480" i="4"/>
  <c r="AG483" i="4"/>
  <c r="AG484" i="4"/>
  <c r="AG485" i="4"/>
  <c r="AG489" i="4"/>
  <c r="AG490" i="4"/>
  <c r="AG491" i="4"/>
  <c r="AG492" i="4"/>
  <c r="AG493" i="4"/>
  <c r="AG494" i="4"/>
  <c r="AG496" i="4"/>
  <c r="AG499" i="4"/>
  <c r="AG500" i="4"/>
  <c r="AG501" i="4"/>
  <c r="AG505" i="4"/>
  <c r="AG506" i="4"/>
  <c r="AG507" i="4"/>
  <c r="AG508" i="4"/>
  <c r="AG509" i="4"/>
  <c r="AG510" i="4"/>
  <c r="AG512" i="4"/>
  <c r="AG515" i="4"/>
  <c r="AG516" i="4"/>
  <c r="AG517" i="4"/>
  <c r="AG521" i="4"/>
  <c r="AG522" i="4"/>
  <c r="AG523" i="4"/>
  <c r="AG524" i="4"/>
  <c r="AG525" i="4"/>
  <c r="AG526" i="4"/>
  <c r="AG528" i="4"/>
  <c r="AG531" i="4"/>
  <c r="AG532" i="4"/>
  <c r="AG533" i="4"/>
  <c r="AG537" i="4"/>
  <c r="AG538" i="4"/>
  <c r="AG539" i="4"/>
  <c r="AG540" i="4"/>
  <c r="AG541" i="4"/>
  <c r="AG542" i="4"/>
  <c r="AG544" i="4"/>
  <c r="AG547" i="4"/>
  <c r="AG548" i="4"/>
  <c r="AG549" i="4"/>
  <c r="AG553" i="4"/>
  <c r="AG554" i="4"/>
  <c r="AG555" i="4"/>
  <c r="AG556" i="4"/>
  <c r="AG557" i="4"/>
  <c r="AG558" i="4"/>
  <c r="AG560" i="4"/>
  <c r="AG563" i="4"/>
  <c r="AG564" i="4"/>
  <c r="AG565" i="4"/>
  <c r="AG569" i="4"/>
  <c r="AG570" i="4"/>
  <c r="AG571" i="4"/>
  <c r="AG572" i="4"/>
  <c r="AG573" i="4"/>
  <c r="AG574" i="4"/>
  <c r="AG576" i="4"/>
  <c r="AG579" i="4"/>
  <c r="AG580" i="4"/>
  <c r="AG581" i="4"/>
  <c r="AG585" i="4"/>
  <c r="AG586" i="4"/>
  <c r="AG587" i="4"/>
  <c r="AG588" i="4"/>
  <c r="AG589" i="4"/>
  <c r="AG590" i="4"/>
  <c r="AG592" i="4"/>
  <c r="AG595" i="4"/>
  <c r="AG596" i="4"/>
  <c r="AG597" i="4"/>
  <c r="AG601" i="4"/>
  <c r="AG602" i="4"/>
  <c r="AG603" i="4"/>
  <c r="AG604" i="4"/>
  <c r="AG605" i="4"/>
  <c r="AG606" i="4"/>
  <c r="AG608" i="4"/>
  <c r="AG611" i="4"/>
  <c r="AG612" i="4"/>
  <c r="AG613" i="4"/>
  <c r="AG617" i="4"/>
  <c r="AG618" i="4"/>
  <c r="AG619" i="4"/>
  <c r="AG620" i="4"/>
  <c r="AG621" i="4"/>
  <c r="AG622" i="4"/>
  <c r="AG624" i="4"/>
  <c r="AG625" i="4"/>
  <c r="AG627" i="4"/>
  <c r="AG628" i="4"/>
  <c r="AG629" i="4"/>
  <c r="AG633" i="4"/>
  <c r="AG634" i="4"/>
  <c r="AG635" i="4"/>
  <c r="AG636" i="4"/>
  <c r="AG637" i="4"/>
  <c r="AG638" i="4"/>
  <c r="AG640" i="4"/>
  <c r="AG643" i="4"/>
  <c r="AG644" i="4"/>
  <c r="AG645" i="4"/>
  <c r="AG649" i="4"/>
  <c r="AG650" i="4"/>
  <c r="AG651" i="4"/>
  <c r="AG652" i="4"/>
  <c r="AG653" i="4"/>
  <c r="AG654" i="4"/>
  <c r="AG656" i="4"/>
  <c r="AG659" i="4"/>
  <c r="AG660" i="4"/>
  <c r="AG661" i="4"/>
  <c r="AG665" i="4"/>
  <c r="AG666" i="4"/>
  <c r="AG667" i="4"/>
  <c r="AG668" i="4"/>
  <c r="AG669" i="4"/>
  <c r="AG670" i="4"/>
  <c r="AG672" i="4"/>
  <c r="AG675" i="4"/>
  <c r="AG676" i="4"/>
  <c r="AG677" i="4"/>
  <c r="AG681" i="4"/>
  <c r="AG682" i="4"/>
  <c r="AG683" i="4"/>
  <c r="AG684" i="4"/>
  <c r="AG685" i="4"/>
  <c r="AG686" i="4"/>
  <c r="AG688" i="4"/>
  <c r="AG691" i="4"/>
  <c r="AG692" i="4"/>
  <c r="AG693" i="4"/>
  <c r="AG697" i="4"/>
  <c r="AG698" i="4"/>
  <c r="AG699" i="4"/>
  <c r="AG700" i="4"/>
  <c r="AG701" i="4"/>
  <c r="AG702" i="4"/>
  <c r="AG704" i="4"/>
  <c r="AG707" i="4"/>
  <c r="AG708" i="4"/>
  <c r="AG709" i="4"/>
  <c r="AG713" i="4"/>
  <c r="AG714" i="4"/>
  <c r="AG715" i="4"/>
  <c r="AG716" i="4"/>
  <c r="AG717" i="4"/>
  <c r="AG718" i="4"/>
  <c r="AG720" i="4"/>
  <c r="AG723" i="4"/>
  <c r="AG724" i="4"/>
  <c r="AG725" i="4"/>
  <c r="AG729" i="4"/>
  <c r="AG730" i="4"/>
  <c r="AG731" i="4"/>
  <c r="AG732" i="4"/>
  <c r="AG733" i="4"/>
  <c r="AG734" i="4"/>
  <c r="AG736" i="4"/>
  <c r="AG739" i="4"/>
  <c r="AG740" i="4"/>
  <c r="AG741" i="4"/>
  <c r="AG745" i="4"/>
  <c r="AG746" i="4"/>
  <c r="AG747" i="4"/>
  <c r="AG748" i="4"/>
  <c r="AG749" i="4"/>
  <c r="AG750" i="4"/>
  <c r="AG752" i="4"/>
  <c r="AG755" i="4"/>
  <c r="AG756" i="4"/>
  <c r="AG757" i="4"/>
  <c r="AG761" i="4"/>
  <c r="AG762" i="4"/>
  <c r="AG763" i="4"/>
  <c r="AG764" i="4"/>
  <c r="AG765" i="4"/>
  <c r="AG766" i="4"/>
  <c r="AG768" i="4"/>
  <c r="AG771" i="4"/>
  <c r="AG772" i="4"/>
  <c r="AG773" i="4"/>
  <c r="AG777" i="4"/>
  <c r="AG778" i="4"/>
  <c r="AG779" i="4"/>
  <c r="AG780" i="4"/>
  <c r="AG781" i="4"/>
  <c r="AG782" i="4"/>
  <c r="AG784" i="4"/>
  <c r="AG787" i="4"/>
  <c r="AG788" i="4"/>
  <c r="AG789" i="4"/>
  <c r="AG793" i="4"/>
  <c r="AG794" i="4"/>
  <c r="AG795" i="4"/>
  <c r="AG796" i="4"/>
  <c r="AG797" i="4"/>
  <c r="AG798" i="4"/>
  <c r="AG800" i="4"/>
  <c r="AG803" i="4"/>
  <c r="AG804" i="4"/>
  <c r="AG805" i="4"/>
  <c r="AG809" i="4"/>
  <c r="AG810" i="4"/>
  <c r="AG811" i="4"/>
  <c r="AG812" i="4"/>
  <c r="AG813" i="4"/>
  <c r="AG814" i="4"/>
  <c r="AG816" i="4"/>
  <c r="AG819" i="4"/>
  <c r="AG820" i="4"/>
  <c r="AG821" i="4"/>
  <c r="AG825" i="4"/>
  <c r="AG826" i="4"/>
  <c r="AG827" i="4"/>
  <c r="AG828" i="4"/>
  <c r="AG829" i="4"/>
  <c r="AG830" i="4"/>
  <c r="AG832" i="4"/>
  <c r="AG835" i="4"/>
  <c r="AG836" i="4"/>
  <c r="AG837" i="4"/>
  <c r="AG841" i="4"/>
  <c r="AG842" i="4"/>
  <c r="AG843" i="4"/>
  <c r="AG844" i="4"/>
  <c r="AG845" i="4"/>
  <c r="AG846" i="4"/>
  <c r="AG848" i="4"/>
  <c r="AG851" i="4"/>
  <c r="AG852" i="4"/>
  <c r="AG853" i="4"/>
  <c r="AG857" i="4"/>
  <c r="AG858" i="4"/>
  <c r="AG859" i="4"/>
  <c r="AG860" i="4"/>
  <c r="AG861" i="4"/>
  <c r="AG862" i="4"/>
  <c r="AG864" i="4"/>
  <c r="AG867" i="4"/>
  <c r="AG868" i="4"/>
  <c r="AG869" i="4"/>
  <c r="AG873" i="4"/>
  <c r="AG874" i="4"/>
  <c r="AG875" i="4"/>
  <c r="AG876" i="4"/>
  <c r="AG877" i="4"/>
  <c r="AG878" i="4"/>
  <c r="AG880" i="4"/>
  <c r="AG881" i="4"/>
  <c r="AG883" i="4"/>
  <c r="AG884" i="4"/>
  <c r="AG885" i="4"/>
  <c r="AG889" i="4"/>
  <c r="AG890" i="4"/>
  <c r="AG891" i="4"/>
  <c r="AG892" i="4"/>
  <c r="AG893" i="4"/>
  <c r="AG894" i="4"/>
  <c r="AG896" i="4"/>
  <c r="AG899" i="4"/>
  <c r="AG900" i="4"/>
  <c r="AG901" i="4"/>
  <c r="AG905" i="4"/>
  <c r="AG906" i="4"/>
  <c r="AG907" i="4"/>
  <c r="AG908" i="4"/>
  <c r="AG909" i="4"/>
  <c r="AG910" i="4"/>
  <c r="AG912" i="4"/>
  <c r="AG915" i="4"/>
  <c r="AG916" i="4"/>
  <c r="AG917" i="4"/>
  <c r="AG921" i="4"/>
  <c r="AG922" i="4"/>
  <c r="AG923" i="4"/>
  <c r="AG924" i="4"/>
  <c r="AG925" i="4"/>
  <c r="AG926" i="4"/>
  <c r="AG928" i="4"/>
  <c r="AG931" i="4"/>
  <c r="AG932" i="4"/>
  <c r="AG933" i="4"/>
  <c r="AG937" i="4"/>
  <c r="AG938" i="4"/>
  <c r="AG939" i="4"/>
  <c r="AG940" i="4"/>
  <c r="AG941" i="4"/>
  <c r="AG942" i="4"/>
  <c r="AG944" i="4"/>
  <c r="AG947" i="4"/>
  <c r="AG948" i="4"/>
  <c r="AG949" i="4"/>
  <c r="AG953" i="4"/>
  <c r="AG954" i="4"/>
  <c r="AG955" i="4"/>
  <c r="AG956" i="4"/>
  <c r="AG957" i="4"/>
  <c r="AG958" i="4"/>
  <c r="AG960" i="4"/>
  <c r="AG963" i="4"/>
  <c r="AG964" i="4"/>
  <c r="AG965" i="4"/>
  <c r="AG969" i="4"/>
  <c r="AG970" i="4"/>
  <c r="AG971" i="4"/>
  <c r="AG972" i="4"/>
  <c r="AG973" i="4"/>
  <c r="AG974" i="4"/>
  <c r="AG976" i="4"/>
  <c r="AG979" i="4"/>
  <c r="AG980" i="4"/>
  <c r="AG981" i="4"/>
  <c r="AG985" i="4"/>
  <c r="AG986" i="4"/>
  <c r="AG987" i="4"/>
  <c r="AG988" i="4"/>
  <c r="AG989" i="4"/>
  <c r="AG990" i="4"/>
  <c r="AG992" i="4"/>
  <c r="AG995" i="4"/>
  <c r="AG996" i="4"/>
  <c r="AG997" i="4"/>
  <c r="AG1001" i="4"/>
  <c r="AG1002" i="4"/>
  <c r="AG1003" i="4"/>
  <c r="AG1004" i="4"/>
  <c r="AG1005" i="4"/>
  <c r="AG1006" i="4"/>
  <c r="AG1008" i="4"/>
  <c r="AG1011" i="4"/>
  <c r="AG1012" i="4"/>
  <c r="AG1013" i="4"/>
  <c r="AG1017" i="4"/>
  <c r="AG1018" i="4"/>
  <c r="AG1019" i="4"/>
  <c r="AG1020" i="4"/>
  <c r="AG1021" i="4"/>
  <c r="AG1022" i="4"/>
  <c r="AG1024" i="4"/>
  <c r="AG1027" i="4"/>
  <c r="AG1028" i="4"/>
  <c r="AG1029" i="4"/>
  <c r="AG1033" i="4"/>
  <c r="AG1034" i="4"/>
  <c r="AG1035" i="4"/>
  <c r="AG1036" i="4"/>
  <c r="AG1037" i="4"/>
  <c r="AG1038" i="4"/>
  <c r="AG1040" i="4"/>
  <c r="AG1043" i="4"/>
  <c r="AG1044" i="4"/>
  <c r="AG1045" i="4"/>
  <c r="AG1049" i="4"/>
  <c r="AG1050" i="4"/>
  <c r="AG1051" i="4"/>
  <c r="AG1052" i="4"/>
  <c r="AG1053" i="4"/>
  <c r="AG1054" i="4"/>
  <c r="AG1056" i="4"/>
  <c r="AG1059" i="4"/>
  <c r="AG1060" i="4"/>
  <c r="AG1061" i="4"/>
  <c r="AG1065" i="4"/>
  <c r="AG1066" i="4"/>
  <c r="AG1067" i="4"/>
  <c r="AG1068" i="4"/>
  <c r="AG1069" i="4"/>
  <c r="AG1070" i="4"/>
  <c r="AG1072" i="4"/>
  <c r="AG1075" i="4"/>
  <c r="AG1076" i="4"/>
  <c r="AG1077" i="4"/>
  <c r="AG1081" i="4"/>
  <c r="AG1082" i="4"/>
  <c r="AG1083" i="4"/>
  <c r="AG1084" i="4"/>
  <c r="AG1085" i="4"/>
  <c r="AG1086" i="4"/>
  <c r="AG1088" i="4"/>
  <c r="AG1091" i="4"/>
  <c r="AG1092" i="4"/>
  <c r="AG1093" i="4"/>
  <c r="AG1097" i="4"/>
  <c r="AG1098" i="4"/>
  <c r="AG1099" i="4"/>
  <c r="AG1100" i="4"/>
  <c r="AG1101" i="4"/>
  <c r="AG1102" i="4"/>
  <c r="AG1104" i="4"/>
  <c r="AG1107" i="4"/>
  <c r="AG1108" i="4"/>
  <c r="AG1109" i="4"/>
  <c r="AG1113" i="4"/>
  <c r="AG1114" i="4"/>
  <c r="AG1115" i="4"/>
  <c r="AG1116" i="4"/>
  <c r="AG1117" i="4"/>
  <c r="AG1118" i="4"/>
  <c r="AG1120" i="4"/>
  <c r="AG1123" i="4"/>
  <c r="AG1124" i="4"/>
  <c r="AG1125" i="4"/>
  <c r="AG1129" i="4"/>
  <c r="AG1130" i="4"/>
  <c r="AG1131" i="4"/>
  <c r="AG1132" i="4"/>
  <c r="AG1133" i="4"/>
  <c r="AG1134" i="4"/>
  <c r="AG1136" i="4"/>
  <c r="AG1137" i="4"/>
  <c r="AG1139" i="4"/>
  <c r="AG1140" i="4"/>
  <c r="AG1141" i="4"/>
  <c r="AG1145" i="4"/>
  <c r="AG1146" i="4"/>
  <c r="AG1147" i="4"/>
  <c r="AG1148" i="4"/>
  <c r="AG1149" i="4"/>
  <c r="AG1150" i="4"/>
  <c r="AG1152" i="4"/>
  <c r="AG1155" i="4"/>
  <c r="AG1156" i="4"/>
  <c r="AG1157" i="4"/>
  <c r="AG1161" i="4"/>
  <c r="AG1162" i="4"/>
  <c r="AG1163" i="4"/>
  <c r="AG1164" i="4"/>
  <c r="AG1165" i="4"/>
  <c r="AG1166" i="4"/>
  <c r="AG1168" i="4"/>
  <c r="AG1171" i="4"/>
  <c r="AG1172" i="4"/>
  <c r="AG1173" i="4"/>
  <c r="AG1177" i="4"/>
  <c r="AG1178" i="4"/>
  <c r="AG1179" i="4"/>
  <c r="AG1180" i="4"/>
  <c r="AG1181" i="4"/>
  <c r="AG1182" i="4"/>
  <c r="AG1184" i="4"/>
  <c r="AG1187" i="4"/>
  <c r="AG1188" i="4"/>
  <c r="AG1189" i="4"/>
  <c r="AG1193" i="4"/>
  <c r="AG1194" i="4"/>
  <c r="AG1195" i="4"/>
  <c r="AG1196" i="4"/>
  <c r="AG1197" i="4"/>
  <c r="AG1198" i="4"/>
  <c r="AG1200" i="4"/>
  <c r="AG1203" i="4"/>
  <c r="AG1204" i="4"/>
  <c r="AG1205" i="4"/>
  <c r="AG1209" i="4"/>
  <c r="AG1210" i="4"/>
  <c r="AG1211" i="4"/>
  <c r="AG1212" i="4"/>
  <c r="AG1213" i="4"/>
  <c r="AG1214" i="4"/>
  <c r="AG1216" i="4"/>
  <c r="AG1219" i="4"/>
  <c r="AG1220" i="4"/>
  <c r="AG1221" i="4"/>
  <c r="AG1225" i="4"/>
  <c r="AG1226" i="4"/>
  <c r="AG1227" i="4"/>
  <c r="AG1228" i="4"/>
  <c r="AG1229" i="4"/>
  <c r="AG1230" i="4"/>
  <c r="AG1232" i="4"/>
  <c r="AG1235" i="4"/>
  <c r="AG1236" i="4"/>
  <c r="AG1237" i="4"/>
  <c r="AG1241" i="4"/>
  <c r="AG1242" i="4"/>
  <c r="AG1243" i="4"/>
  <c r="AG1244" i="4"/>
  <c r="AG1245" i="4"/>
  <c r="AG1246" i="4"/>
  <c r="AG1248" i="4"/>
  <c r="AG1251" i="4"/>
  <c r="AG1252" i="4"/>
  <c r="AG1253" i="4"/>
  <c r="AG1257" i="4"/>
  <c r="AG1258" i="4"/>
  <c r="AG1259" i="4"/>
  <c r="AG1260" i="4"/>
  <c r="AG1261" i="4"/>
  <c r="AG1262" i="4"/>
  <c r="AG1264" i="4"/>
  <c r="AG1267" i="4"/>
  <c r="AG1268" i="4"/>
  <c r="AG1269" i="4"/>
  <c r="AG1273" i="4"/>
  <c r="AG1274" i="4"/>
  <c r="AG1275" i="4"/>
  <c r="AG1276" i="4"/>
  <c r="AG1277" i="4"/>
  <c r="AG1278" i="4"/>
  <c r="AG1280" i="4"/>
  <c r="AG1283" i="4"/>
  <c r="AG1284" i="4"/>
  <c r="AG1285" i="4"/>
  <c r="AG1289" i="4"/>
  <c r="AG1290" i="4"/>
  <c r="AG1291" i="4"/>
  <c r="AG1292" i="4"/>
  <c r="AG1293" i="4"/>
  <c r="AG1294" i="4"/>
  <c r="AG1296" i="4"/>
  <c r="AG1299" i="4"/>
  <c r="AG1300" i="4"/>
  <c r="AG1301" i="4"/>
  <c r="AG1305" i="4"/>
  <c r="AG1306" i="4"/>
  <c r="AG1307" i="4"/>
  <c r="AG1308" i="4"/>
  <c r="AG1309" i="4"/>
  <c r="AG1310" i="4"/>
  <c r="AG1312" i="4"/>
  <c r="AG1315" i="4"/>
  <c r="AG1316" i="4"/>
  <c r="AG1317" i="4"/>
  <c r="AG1321" i="4"/>
  <c r="AG1322" i="4"/>
  <c r="AG1323" i="4"/>
  <c r="AG1324" i="4"/>
  <c r="AG1325" i="4"/>
  <c r="AG1326" i="4"/>
  <c r="AG1328" i="4"/>
  <c r="AG1331" i="4"/>
  <c r="AG1332" i="4"/>
  <c r="AG1333" i="4"/>
  <c r="AG1337" i="4"/>
  <c r="AG1338" i="4"/>
  <c r="AG1339" i="4"/>
  <c r="AG1340" i="4"/>
  <c r="AG1341" i="4"/>
  <c r="AG1342" i="4"/>
  <c r="AG1344" i="4"/>
  <c r="AG1347" i="4"/>
  <c r="AG1348" i="4"/>
  <c r="AG1349" i="4"/>
  <c r="AG1353" i="4"/>
  <c r="AG1354" i="4"/>
  <c r="AG1355" i="4"/>
  <c r="AG1356" i="4"/>
  <c r="AG1357" i="4"/>
  <c r="AG1358" i="4"/>
  <c r="AG1360" i="4"/>
  <c r="AG1363" i="4"/>
  <c r="AG1364" i="4"/>
  <c r="AG1365" i="4"/>
  <c r="AG1369" i="4"/>
  <c r="AG1370" i="4"/>
  <c r="AG1371" i="4"/>
  <c r="AG1372" i="4"/>
  <c r="AG1373" i="4"/>
  <c r="AG1374" i="4"/>
  <c r="AG1376" i="4"/>
  <c r="AG1379" i="4"/>
  <c r="AG1380" i="4"/>
  <c r="AG1381" i="4"/>
  <c r="AG1385" i="4"/>
  <c r="AG1386" i="4"/>
  <c r="AG1387" i="4"/>
  <c r="AG1388" i="4"/>
  <c r="AG1389" i="4"/>
  <c r="AG1390" i="4"/>
  <c r="AG1392" i="4"/>
  <c r="AG1393" i="4"/>
  <c r="AG1395" i="4"/>
  <c r="AG1396" i="4"/>
  <c r="AG1397" i="4"/>
  <c r="AG1401" i="4"/>
  <c r="AG1402" i="4"/>
  <c r="AG1403" i="4"/>
  <c r="AG1405" i="4"/>
  <c r="AG1406" i="4"/>
  <c r="AG1408" i="4"/>
  <c r="AG1411" i="4"/>
  <c r="AG1412" i="4"/>
  <c r="AG1413" i="4"/>
  <c r="AG1414" i="4"/>
  <c r="AG1417" i="4"/>
  <c r="AG1418" i="4"/>
  <c r="AG1419" i="4"/>
  <c r="AG1420" i="4"/>
  <c r="AG1421" i="4"/>
  <c r="AG1422" i="4"/>
  <c r="AG1424" i="4"/>
  <c r="AG1427" i="4"/>
  <c r="AG1428" i="4"/>
  <c r="AG1429" i="4"/>
  <c r="AG1433" i="4"/>
  <c r="AG1434" i="4"/>
  <c r="AG1435" i="4"/>
  <c r="AG1437" i="4"/>
  <c r="AG1438" i="4"/>
  <c r="AG1440" i="4"/>
  <c r="AG1441" i="4"/>
  <c r="AG1443" i="4"/>
  <c r="AG1444" i="4"/>
  <c r="AG1445" i="4"/>
  <c r="AG1449" i="4"/>
  <c r="AG1450" i="4"/>
  <c r="AG1451" i="4"/>
  <c r="AG1453" i="4"/>
  <c r="AG1454" i="4"/>
  <c r="AG1456" i="4"/>
  <c r="AG1459" i="4"/>
  <c r="AG1460" i="4"/>
  <c r="AG1461" i="4"/>
  <c r="AG1465" i="4"/>
  <c r="AG1466" i="4"/>
  <c r="AG1467" i="4"/>
  <c r="AG1468" i="4"/>
  <c r="AG1469" i="4"/>
  <c r="AG1470" i="4"/>
  <c r="AG1472" i="4"/>
  <c r="AG1475" i="4"/>
  <c r="AG1476" i="4"/>
  <c r="AG1477" i="4"/>
  <c r="AG1481" i="4"/>
  <c r="AG1482" i="4"/>
  <c r="AG1483" i="4"/>
  <c r="AG1484" i="4"/>
  <c r="AG1485" i="4"/>
  <c r="AG1486" i="4"/>
  <c r="AG1488" i="4"/>
  <c r="AG1489" i="4"/>
  <c r="AG1491" i="4"/>
  <c r="AG1492" i="4"/>
  <c r="AG1493" i="4"/>
  <c r="AG1497" i="4"/>
  <c r="AG1498" i="4"/>
  <c r="AG1499" i="4"/>
  <c r="AG1501" i="4"/>
  <c r="AG1502" i="4"/>
  <c r="AG1504" i="4"/>
  <c r="AG1507" i="4"/>
  <c r="AG1508" i="4"/>
  <c r="AG1509" i="4"/>
  <c r="AG1513" i="4"/>
  <c r="AG1514" i="4"/>
  <c r="AG1515" i="4"/>
  <c r="AG1517" i="4"/>
  <c r="AG1518" i="4"/>
  <c r="AG1520" i="4"/>
  <c r="AG1523" i="4"/>
  <c r="AG1524" i="4"/>
  <c r="AG1525" i="4"/>
  <c r="AG1526" i="4"/>
  <c r="AG1529" i="4"/>
  <c r="AG1530" i="4"/>
  <c r="AG1531" i="4"/>
  <c r="AG1532" i="4"/>
  <c r="AG1533" i="4"/>
  <c r="AG1534" i="4"/>
  <c r="AG1536" i="4"/>
  <c r="AG1537" i="4"/>
  <c r="AG1539" i="4"/>
  <c r="AG1540" i="4"/>
  <c r="AG1541" i="4"/>
  <c r="AG1545" i="4"/>
  <c r="AG1546" i="4"/>
  <c r="AG1547" i="4"/>
  <c r="AG1548" i="4"/>
  <c r="AG1549" i="4"/>
  <c r="AG1550" i="4"/>
  <c r="AG1552" i="4"/>
  <c r="AG1555" i="4"/>
  <c r="AG1556" i="4"/>
  <c r="AG1557" i="4"/>
  <c r="AG1561" i="4"/>
  <c r="AG1562" i="4"/>
  <c r="AG1563" i="4"/>
  <c r="AG1565" i="4"/>
  <c r="AG1566" i="4"/>
  <c r="AG1568" i="4"/>
  <c r="AG1571" i="4"/>
  <c r="AG1572" i="4"/>
  <c r="AG1573" i="4"/>
  <c r="AG1577" i="4"/>
  <c r="AG1578" i="4"/>
  <c r="AG1579" i="4"/>
  <c r="AG1581" i="4"/>
  <c r="AG1582" i="4"/>
  <c r="AG1584" i="4"/>
  <c r="AG1587" i="4"/>
  <c r="AG1588" i="4"/>
  <c r="AG1589" i="4"/>
  <c r="AG1593" i="4"/>
  <c r="AG1594" i="4"/>
  <c r="AG1595" i="4"/>
  <c r="AG1597" i="4"/>
  <c r="AG1598" i="4"/>
  <c r="AG1600" i="4"/>
  <c r="AG1603" i="4"/>
  <c r="AG1604" i="4"/>
  <c r="AG1605" i="4"/>
  <c r="AG1609" i="4"/>
  <c r="AG1610" i="4"/>
  <c r="AG1611" i="4"/>
  <c r="AG1613" i="4"/>
  <c r="AG1614" i="4"/>
  <c r="AG1616" i="4"/>
  <c r="AG1619" i="4"/>
  <c r="AG1620" i="4"/>
  <c r="AG1621" i="4"/>
  <c r="AG1625" i="4"/>
  <c r="AG1626" i="4"/>
  <c r="AG1627" i="4"/>
  <c r="AG1629" i="4"/>
  <c r="AG1630" i="4"/>
  <c r="AG1632" i="4"/>
  <c r="AG1635" i="4"/>
  <c r="AG1636" i="4"/>
  <c r="AG1637" i="4"/>
  <c r="AG1638" i="4"/>
  <c r="AG1641" i="4"/>
  <c r="AG1642" i="4"/>
  <c r="AG1643" i="4"/>
  <c r="AG1645" i="4"/>
  <c r="AG1646" i="4"/>
  <c r="AG1648" i="4"/>
  <c r="AG1651" i="4"/>
  <c r="AG1652" i="4"/>
  <c r="AG1653" i="4"/>
  <c r="AG1657" i="4"/>
  <c r="AG1658" i="4"/>
  <c r="AG1659" i="4"/>
  <c r="AG1661" i="4"/>
  <c r="AG1662" i="4"/>
  <c r="AG1664" i="4"/>
  <c r="AG1667" i="4"/>
  <c r="AG1668" i="4"/>
  <c r="AG1669" i="4"/>
  <c r="AG1673" i="4"/>
  <c r="AG1674" i="4"/>
  <c r="AG1675" i="4"/>
  <c r="AG1677" i="4"/>
  <c r="AG1678" i="4"/>
  <c r="AG1680" i="4"/>
  <c r="AG1683" i="4"/>
  <c r="AG1684" i="4"/>
  <c r="AG1685" i="4"/>
  <c r="AG1686" i="4"/>
  <c r="AG1689" i="4"/>
  <c r="AG1690" i="4"/>
  <c r="AG1691" i="4"/>
  <c r="AG1693" i="4"/>
  <c r="AG1694" i="4"/>
  <c r="AG1696" i="4"/>
  <c r="AG1699" i="4"/>
  <c r="AG1700" i="4"/>
  <c r="AG1701" i="4"/>
  <c r="AG1705" i="4"/>
  <c r="AG1706" i="4"/>
  <c r="AG1707" i="4"/>
  <c r="AG1708" i="4"/>
  <c r="AG1709" i="4"/>
  <c r="AG1710" i="4"/>
  <c r="AG1712" i="4"/>
  <c r="AG1715" i="4"/>
  <c r="AG1716" i="4"/>
  <c r="AG1717" i="4"/>
  <c r="AG1721" i="4"/>
  <c r="AG1722" i="4"/>
  <c r="AG1723" i="4"/>
  <c r="AG1725" i="4"/>
  <c r="AG1726" i="4"/>
  <c r="AG1728" i="4"/>
  <c r="AG1731" i="4"/>
  <c r="AG1732" i="4"/>
  <c r="AG1733" i="4"/>
  <c r="AG1737" i="4"/>
  <c r="AG1738" i="4"/>
  <c r="AG1739" i="4"/>
  <c r="AG1741" i="4"/>
  <c r="AG1742" i="4"/>
  <c r="AG1744" i="4"/>
  <c r="AG1747" i="4"/>
  <c r="AG1748" i="4"/>
  <c r="AG1749" i="4"/>
  <c r="AG1753" i="4"/>
  <c r="AG1754" i="4"/>
  <c r="AG1755" i="4"/>
  <c r="AG1757" i="4"/>
  <c r="AG1758" i="4"/>
  <c r="AG1760" i="4"/>
  <c r="AG1761" i="4"/>
  <c r="AG1763" i="4"/>
  <c r="AG1764" i="4"/>
  <c r="AG1765" i="4"/>
  <c r="AG1769" i="4"/>
  <c r="AG1770" i="4"/>
  <c r="AG1771" i="4"/>
  <c r="AG1772" i="4"/>
  <c r="AG1773" i="4"/>
  <c r="AG1774" i="4"/>
  <c r="AG1776" i="4"/>
  <c r="AG1779" i="4"/>
  <c r="AG1780" i="4"/>
  <c r="AG1781" i="4"/>
  <c r="AG1785" i="4"/>
  <c r="AG1786" i="4"/>
  <c r="AG1787" i="4"/>
  <c r="AG1789" i="4"/>
  <c r="AG1790" i="4"/>
  <c r="AG1792" i="4"/>
  <c r="AG1795" i="4"/>
  <c r="AG1796" i="4"/>
  <c r="AG1797" i="4"/>
  <c r="AG1798" i="4"/>
  <c r="AG1801" i="4"/>
  <c r="AG1802" i="4"/>
  <c r="AG1803" i="4"/>
  <c r="AG1805" i="4"/>
  <c r="AG1806" i="4"/>
  <c r="AG1808" i="4"/>
  <c r="AG1809" i="4"/>
  <c r="AG1811" i="4"/>
  <c r="AG1812" i="4"/>
  <c r="AG1813" i="4"/>
  <c r="AG1817" i="4"/>
  <c r="AG1818" i="4"/>
  <c r="AG1819" i="4"/>
  <c r="AG1820" i="4"/>
  <c r="AG1821" i="4"/>
  <c r="AG1822" i="4"/>
  <c r="AG1824" i="4"/>
  <c r="AG1827" i="4"/>
  <c r="AG1828" i="4"/>
  <c r="AG1829" i="4"/>
  <c r="AG1833" i="4"/>
  <c r="AG1834" i="4"/>
  <c r="AG1835" i="4"/>
  <c r="AG1837" i="4"/>
  <c r="AG1838" i="4"/>
  <c r="AG1840" i="4"/>
  <c r="AG1843" i="4"/>
  <c r="AG1844" i="4"/>
  <c r="AG1845" i="4"/>
  <c r="AG1849" i="4"/>
  <c r="AG1850" i="4"/>
  <c r="AG1851" i="4"/>
  <c r="AG1852" i="4"/>
  <c r="AG1853" i="4"/>
  <c r="AG1854" i="4"/>
  <c r="AG1856" i="4"/>
  <c r="AG1857" i="4"/>
  <c r="AG1859" i="4"/>
  <c r="AG1860" i="4"/>
  <c r="AG1861" i="4"/>
  <c r="AG1865" i="4"/>
  <c r="AG1866" i="4"/>
  <c r="AG1867" i="4"/>
  <c r="AG1869" i="4"/>
  <c r="AG1870" i="4"/>
  <c r="AG1872" i="4"/>
  <c r="AG1875" i="4"/>
  <c r="AG1876" i="4"/>
  <c r="AG1877" i="4"/>
  <c r="AG1881" i="4"/>
  <c r="AG1882" i="4"/>
  <c r="AG1883" i="4"/>
  <c r="AG1884" i="4"/>
  <c r="AG1885" i="4"/>
  <c r="AG1886" i="4"/>
  <c r="AG1888" i="4"/>
  <c r="AG1891" i="4"/>
  <c r="AG1892" i="4"/>
  <c r="AG1893" i="4"/>
  <c r="AG1897" i="4"/>
  <c r="AG1898" i="4"/>
  <c r="AG1899" i="4"/>
  <c r="AG1901" i="4"/>
  <c r="AG1902" i="4"/>
  <c r="AG1904" i="4"/>
  <c r="AG1907" i="4"/>
  <c r="AG1908" i="4"/>
  <c r="AG1909" i="4"/>
  <c r="AG1910" i="4"/>
  <c r="AG1913" i="4"/>
  <c r="AG1914" i="4"/>
  <c r="AG1915" i="4"/>
  <c r="AG1916" i="4"/>
  <c r="AG1917" i="4"/>
  <c r="AG1918" i="4"/>
  <c r="AG1920" i="4"/>
  <c r="AG1923" i="4"/>
  <c r="AG1924" i="4"/>
  <c r="AG1925" i="4"/>
  <c r="AG1929" i="4"/>
  <c r="AG1930" i="4"/>
  <c r="AG1931" i="4"/>
  <c r="AG1933" i="4"/>
  <c r="AG1934" i="4"/>
  <c r="AG1936" i="4"/>
  <c r="AG1939" i="4"/>
  <c r="AG1940" i="4"/>
  <c r="AG1941" i="4"/>
  <c r="AG1945" i="4"/>
  <c r="AG1946" i="4"/>
  <c r="AG1947" i="4"/>
  <c r="AG1948" i="4"/>
  <c r="AG1949" i="4"/>
  <c r="AG1950" i="4"/>
  <c r="AG1952" i="4"/>
  <c r="AG1953" i="4"/>
  <c r="AG1955" i="4"/>
  <c r="AG1956" i="4"/>
  <c r="AG1957" i="4"/>
  <c r="AG1961" i="4"/>
  <c r="AG1962" i="4"/>
  <c r="AG1963" i="4"/>
  <c r="AG1965" i="4"/>
  <c r="AG1966" i="4"/>
  <c r="AG1968" i="4"/>
  <c r="AG1971" i="4"/>
  <c r="AG1972" i="4"/>
  <c r="AG1973" i="4"/>
  <c r="AG1977" i="4"/>
  <c r="AG1978" i="4"/>
  <c r="AG1979" i="4"/>
  <c r="AG1981" i="4"/>
  <c r="AG1982" i="4"/>
  <c r="AG1984" i="4"/>
  <c r="AG1987" i="4"/>
  <c r="AG1988" i="4"/>
  <c r="AG1989" i="4"/>
  <c r="AG1993" i="4"/>
  <c r="AG1994" i="4"/>
  <c r="AG1995" i="4"/>
  <c r="AG1996" i="4"/>
  <c r="AG1997" i="4"/>
  <c r="AG1998" i="4"/>
  <c r="AG2000" i="4"/>
  <c r="AG2003" i="4"/>
  <c r="AG2004" i="4"/>
  <c r="AG2005" i="4"/>
  <c r="AG2009" i="4"/>
  <c r="AG2010" i="4"/>
  <c r="AG2011" i="4"/>
  <c r="AG2012" i="4"/>
  <c r="AG2013" i="4"/>
  <c r="AG2014" i="4"/>
  <c r="AG2016" i="4"/>
  <c r="AG2019" i="4"/>
  <c r="AG2020" i="4"/>
  <c r="AG2021" i="4"/>
  <c r="AG2022" i="4"/>
  <c r="AG2025" i="4"/>
  <c r="AG2026" i="4"/>
  <c r="AG2027" i="4"/>
  <c r="AG2029" i="4"/>
  <c r="AG2030" i="4"/>
  <c r="AG2032" i="4"/>
  <c r="AG2035" i="4"/>
  <c r="AG2036" i="4"/>
  <c r="AG2037" i="4"/>
  <c r="AG2041" i="4"/>
  <c r="AG2042" i="4"/>
  <c r="AG2043" i="4"/>
  <c r="AG2045" i="4"/>
  <c r="AG2046" i="4"/>
  <c r="AG2048" i="4"/>
  <c r="AG2051" i="4"/>
  <c r="AG2052" i="4"/>
  <c r="AG2053" i="4"/>
  <c r="AG2057" i="4"/>
  <c r="AG2058" i="4"/>
  <c r="AG2059" i="4"/>
  <c r="AG2060" i="4"/>
  <c r="AG2061" i="4"/>
  <c r="AG2062" i="4"/>
  <c r="AG2064" i="4"/>
  <c r="AG2067" i="4"/>
  <c r="AG2068" i="4"/>
  <c r="AG2069" i="4"/>
  <c r="AG2073" i="4"/>
  <c r="AG2074" i="4"/>
  <c r="AG2075" i="4"/>
  <c r="AG2077" i="4"/>
  <c r="AG2078" i="4"/>
  <c r="AG2080" i="4"/>
  <c r="AG2083" i="4"/>
  <c r="AG2084" i="4"/>
  <c r="AG2085" i="4"/>
  <c r="AG2089" i="4"/>
  <c r="AG2090" i="4"/>
  <c r="AG2091" i="4"/>
  <c r="AG2093" i="4"/>
  <c r="AG2094" i="4"/>
  <c r="AG2096" i="4"/>
  <c r="AG2099" i="4"/>
  <c r="AG2100" i="4"/>
  <c r="AG2101" i="4"/>
  <c r="AG2105" i="4"/>
  <c r="AG2106" i="4"/>
  <c r="AG2107" i="4"/>
  <c r="AG2109" i="4"/>
  <c r="AG2110" i="4"/>
  <c r="AG2112" i="4"/>
  <c r="AG2115" i="4"/>
  <c r="AG2116" i="4"/>
  <c r="AG2117" i="4"/>
  <c r="AG2121" i="4"/>
  <c r="AG2122" i="4"/>
  <c r="AG2123" i="4"/>
  <c r="AG2125" i="4"/>
  <c r="AG2126" i="4"/>
  <c r="AG2128" i="4"/>
  <c r="AG2131" i="4"/>
  <c r="AG2132" i="4"/>
  <c r="AG2133" i="4"/>
  <c r="AG2137" i="4"/>
  <c r="AG2138" i="4"/>
  <c r="AG2139" i="4"/>
  <c r="AG2141" i="4"/>
  <c r="AG2142" i="4"/>
  <c r="AG2144" i="4"/>
  <c r="AG2147" i="4"/>
  <c r="AG2148" i="4"/>
  <c r="AG2149" i="4"/>
  <c r="AG2153" i="4"/>
  <c r="AG2154" i="4"/>
  <c r="AG2155" i="4"/>
  <c r="AG2157" i="4"/>
  <c r="AG2158" i="4"/>
  <c r="AG2160" i="4"/>
  <c r="AG2163" i="4"/>
  <c r="AG2164" i="4"/>
  <c r="AG2165" i="4"/>
  <c r="AG2169" i="4"/>
  <c r="AG2170" i="4"/>
  <c r="AG2171" i="4"/>
  <c r="AG2173" i="4"/>
  <c r="AG2174" i="4"/>
  <c r="AG2176" i="4"/>
  <c r="AG2177" i="4"/>
  <c r="AG2179" i="4"/>
  <c r="AG2180" i="4"/>
  <c r="AG2181" i="4"/>
  <c r="AG2182" i="4"/>
  <c r="AG2185" i="4"/>
  <c r="AG2186" i="4"/>
  <c r="AG2187" i="4"/>
  <c r="AG2189" i="4"/>
  <c r="AG2190" i="4"/>
  <c r="AG2192" i="4"/>
  <c r="AG2195" i="4"/>
  <c r="AG2196" i="4"/>
  <c r="AG2197" i="4"/>
  <c r="AG2201" i="4"/>
  <c r="AG2202" i="4"/>
  <c r="AG2203" i="4"/>
  <c r="AG2205" i="4"/>
  <c r="AG2206" i="4"/>
  <c r="AG2208" i="4"/>
  <c r="AG2211" i="4"/>
  <c r="AG2212" i="4"/>
  <c r="AG2213" i="4"/>
  <c r="AG2217" i="4"/>
  <c r="AG2218" i="4"/>
  <c r="AG2219" i="4"/>
  <c r="AG2221" i="4"/>
  <c r="AG2222" i="4"/>
  <c r="AG2224" i="4"/>
  <c r="AG2227" i="4"/>
  <c r="AG2228" i="4"/>
  <c r="AG2229" i="4"/>
  <c r="AG2230" i="4"/>
  <c r="AG2233" i="4"/>
  <c r="AG2234" i="4"/>
  <c r="AG2235" i="4"/>
  <c r="AG2236" i="4"/>
  <c r="AG2237" i="4"/>
  <c r="AG2238" i="4"/>
  <c r="AG2240" i="4"/>
  <c r="AG2243" i="4"/>
  <c r="AG2244" i="4"/>
  <c r="AG2245" i="4"/>
  <c r="AG2249" i="4"/>
  <c r="AG2250" i="4"/>
  <c r="AG2251" i="4"/>
  <c r="AG2253" i="4"/>
  <c r="AG2254" i="4"/>
  <c r="AG2256" i="4"/>
  <c r="AG2259" i="4"/>
  <c r="AG2260" i="4"/>
  <c r="AG2261" i="4"/>
  <c r="AG2265" i="4"/>
  <c r="AG2266" i="4"/>
  <c r="AG2267" i="4"/>
  <c r="AG2269" i="4"/>
  <c r="AG2270" i="4"/>
  <c r="AG2272" i="4"/>
  <c r="AG2275" i="4"/>
  <c r="AG2276" i="4"/>
  <c r="AG2277" i="4"/>
  <c r="AG2281" i="4"/>
  <c r="AG2282" i="4"/>
  <c r="AG2283" i="4"/>
  <c r="AG2285" i="4"/>
  <c r="AG2286" i="4"/>
  <c r="AG2288" i="4"/>
  <c r="AG2291" i="4"/>
  <c r="AG2292" i="4"/>
  <c r="AG2293" i="4"/>
  <c r="AG2297" i="4"/>
  <c r="AG2298" i="4"/>
  <c r="AG2299" i="4"/>
  <c r="AG2300" i="4"/>
  <c r="AG2301" i="4"/>
  <c r="AG2302" i="4"/>
  <c r="AG2304" i="4"/>
  <c r="AG2307" i="4"/>
  <c r="AG2308" i="4"/>
  <c r="AG2309" i="4"/>
  <c r="AG2313" i="4"/>
  <c r="AG2314" i="4"/>
  <c r="AG2315" i="4"/>
  <c r="AG2317" i="4"/>
  <c r="AG2318" i="4"/>
  <c r="AG2320" i="4"/>
  <c r="AG2323" i="4"/>
  <c r="AG2324" i="4"/>
  <c r="AG2325" i="4"/>
  <c r="AG2329" i="4"/>
  <c r="AG2330" i="4"/>
  <c r="AG2331" i="4"/>
  <c r="AG2333" i="4"/>
  <c r="AG2334" i="4"/>
  <c r="AG2336" i="4"/>
  <c r="AG2339" i="4"/>
  <c r="AG2340" i="4"/>
  <c r="AG2341" i="4"/>
  <c r="AG2342" i="4"/>
  <c r="AG2345" i="4"/>
  <c r="AG2346" i="4"/>
  <c r="AG2347" i="4"/>
  <c r="AG2348" i="4"/>
  <c r="AG2349" i="4"/>
  <c r="AG2350" i="4"/>
  <c r="AG2352" i="4"/>
  <c r="AG2355" i="4"/>
  <c r="AG2356" i="4"/>
  <c r="AG2357" i="4"/>
  <c r="AG2361" i="4"/>
  <c r="AG2362" i="4"/>
  <c r="AG2363" i="4"/>
  <c r="AG2365" i="4"/>
  <c r="AG2366" i="4"/>
  <c r="AG2368" i="4"/>
  <c r="AG2371" i="4"/>
  <c r="AG2372" i="4"/>
  <c r="AG2373" i="4"/>
  <c r="AG2377" i="4"/>
  <c r="AG2378" i="4"/>
  <c r="AG2379" i="4"/>
  <c r="AG2380" i="4"/>
  <c r="AG2381" i="4"/>
  <c r="AG2382" i="4"/>
  <c r="AG2384" i="4"/>
  <c r="AG2387" i="4"/>
  <c r="AG2388" i="4"/>
  <c r="AG2389" i="4"/>
  <c r="AG2393" i="4"/>
  <c r="AG2394" i="4"/>
  <c r="AG2395" i="4"/>
  <c r="AG2397" i="4"/>
  <c r="AG2398" i="4"/>
  <c r="AG2400" i="4"/>
  <c r="AG2403" i="4"/>
  <c r="AG2404" i="4"/>
  <c r="AG2405" i="4"/>
  <c r="AG2409" i="4"/>
  <c r="AG2410" i="4"/>
  <c r="AG2411" i="4"/>
  <c r="AG2412" i="4"/>
  <c r="AG2413" i="4"/>
  <c r="AG2414" i="4"/>
  <c r="AG2416" i="4"/>
  <c r="AG2419" i="4"/>
  <c r="AG2420" i="4"/>
  <c r="AG2421" i="4"/>
  <c r="AG2425" i="4"/>
  <c r="AG2426" i="4"/>
  <c r="AG2427" i="4"/>
  <c r="AG2429" i="4"/>
  <c r="AG2430" i="4"/>
  <c r="AG2432" i="4"/>
  <c r="AG2435" i="4"/>
  <c r="AG2436" i="4"/>
  <c r="AG2437" i="4"/>
  <c r="AG2441" i="4"/>
  <c r="AG2442" i="4"/>
  <c r="AG2443" i="4"/>
  <c r="AG2444" i="4"/>
  <c r="AG2445" i="4"/>
  <c r="AG2446" i="4"/>
  <c r="AG2448" i="4"/>
  <c r="AG2451" i="4"/>
  <c r="AG2452" i="4"/>
  <c r="AG2453" i="4"/>
  <c r="AG2454" i="4"/>
  <c r="AG2457" i="4"/>
  <c r="AG2458" i="4"/>
  <c r="AG2459" i="4"/>
  <c r="AG2460" i="4"/>
  <c r="AG2461" i="4"/>
  <c r="AG2462" i="4"/>
  <c r="AG2464" i="4"/>
  <c r="AG2467" i="4"/>
  <c r="AG2468" i="4"/>
  <c r="AG2469" i="4"/>
  <c r="AG2473" i="4"/>
  <c r="AG2474" i="4"/>
  <c r="AG2475" i="4"/>
  <c r="AG2476" i="4"/>
  <c r="AG2477" i="4"/>
  <c r="AG2478" i="4"/>
  <c r="AG2480" i="4"/>
  <c r="AG2483" i="4"/>
  <c r="AG2484" i="4"/>
  <c r="AG2485" i="4"/>
  <c r="AG2489" i="4"/>
  <c r="AG2490" i="4"/>
  <c r="AG2491" i="4"/>
  <c r="AG2493" i="4"/>
  <c r="AG2494" i="4"/>
  <c r="AG2496" i="4"/>
  <c r="AG2499" i="4"/>
  <c r="AG2500" i="4"/>
  <c r="AG2501" i="4"/>
  <c r="AG2505" i="4"/>
  <c r="AG2506" i="4"/>
  <c r="AG2507" i="4"/>
  <c r="AG2509" i="4"/>
  <c r="AG2510" i="4"/>
  <c r="AG2512" i="4"/>
  <c r="AG2515" i="4"/>
  <c r="AG2516" i="4"/>
  <c r="AG2517" i="4"/>
  <c r="AG2521" i="4"/>
  <c r="AG2522" i="4"/>
  <c r="AG2523" i="4"/>
  <c r="AG2524" i="4"/>
  <c r="AG2525" i="4"/>
  <c r="AG2526" i="4"/>
  <c r="AG2528" i="4"/>
  <c r="AG2531" i="4"/>
  <c r="AG2532" i="4"/>
  <c r="AG2533" i="4"/>
  <c r="AG2537" i="4"/>
  <c r="AG2538" i="4"/>
  <c r="AG2539" i="4"/>
  <c r="AG2540" i="4"/>
  <c r="AG2541" i="4"/>
  <c r="AG2542" i="4"/>
  <c r="AG2544" i="4"/>
  <c r="AG2547" i="4"/>
  <c r="AG2548" i="4"/>
  <c r="AG2549" i="4"/>
  <c r="AG2553" i="4"/>
  <c r="AG2554" i="4"/>
  <c r="AG2555" i="4"/>
  <c r="AG2557" i="4"/>
  <c r="AG2558" i="4"/>
  <c r="AG2560" i="4"/>
  <c r="AG2563" i="4"/>
  <c r="AG2564" i="4"/>
  <c r="AG2565" i="4"/>
  <c r="AG2569" i="4"/>
  <c r="AG2570" i="4"/>
  <c r="AG2571" i="4"/>
  <c r="AG2573" i="4"/>
  <c r="AG2574" i="4"/>
  <c r="AG2576" i="4"/>
  <c r="AG2579" i="4"/>
  <c r="AG2580" i="4"/>
  <c r="AG2581" i="4"/>
  <c r="AG2585" i="4"/>
  <c r="AG2586" i="4"/>
  <c r="AG2587" i="4"/>
  <c r="AG2589" i="4"/>
  <c r="AG2590" i="4"/>
  <c r="AG2592" i="4"/>
  <c r="AG2595" i="4"/>
  <c r="AG2596" i="4"/>
  <c r="AG2597" i="4"/>
  <c r="AG2601" i="4"/>
  <c r="AG2602" i="4"/>
  <c r="AG2603" i="4"/>
  <c r="AG2605" i="4"/>
  <c r="AG2606" i="4"/>
  <c r="AG2608" i="4"/>
  <c r="AG2611" i="4"/>
  <c r="AG2612" i="4"/>
  <c r="AG2613" i="4"/>
  <c r="AG2617" i="4"/>
  <c r="AG2618" i="4"/>
  <c r="AG2619" i="4"/>
  <c r="AG2621" i="4"/>
  <c r="AG2622" i="4"/>
  <c r="AG2624" i="4"/>
  <c r="AG2627" i="4"/>
  <c r="AG2628" i="4"/>
  <c r="AG2629" i="4"/>
  <c r="AG2633" i="4"/>
  <c r="AG2634" i="4"/>
  <c r="AG2635" i="4"/>
  <c r="AG2637" i="4"/>
  <c r="AG2638" i="4"/>
  <c r="AG2640" i="4"/>
  <c r="AG2641" i="4"/>
  <c r="AG2643" i="4"/>
  <c r="AG2644" i="4"/>
  <c r="AG2645" i="4"/>
  <c r="AG2649" i="4"/>
  <c r="AG2650" i="4"/>
  <c r="AG2651" i="4"/>
  <c r="AG2653" i="4"/>
  <c r="AG2654" i="4"/>
  <c r="AG2656" i="4"/>
  <c r="AG2659" i="4"/>
  <c r="AG2660" i="4"/>
  <c r="AG2661" i="4"/>
  <c r="AG2665" i="4"/>
  <c r="AG2666" i="4"/>
  <c r="AG2667" i="4"/>
  <c r="AG2669" i="4"/>
  <c r="AG2670" i="4"/>
  <c r="AG2672" i="4"/>
  <c r="AG2675" i="4"/>
  <c r="AG2676" i="4"/>
  <c r="AG2677" i="4"/>
  <c r="AG2681" i="4"/>
  <c r="AG2682" i="4"/>
  <c r="AG2683" i="4"/>
  <c r="AG2685" i="4"/>
  <c r="AG2686" i="4"/>
  <c r="AG2688" i="4"/>
  <c r="AG2691" i="4"/>
  <c r="AG2692" i="4"/>
  <c r="AG2693" i="4"/>
  <c r="AG2697" i="4"/>
  <c r="AG2698" i="4"/>
  <c r="AG2699" i="4"/>
  <c r="AG2701" i="4"/>
  <c r="AG2702" i="4"/>
  <c r="AG2704" i="4"/>
  <c r="AG2707" i="4"/>
  <c r="AG2708" i="4"/>
  <c r="AG2709" i="4"/>
  <c r="AG2713" i="4"/>
  <c r="AG2714" i="4"/>
  <c r="AG2715" i="4"/>
  <c r="AG2717" i="4"/>
  <c r="AG2718" i="4"/>
  <c r="AG2720" i="4"/>
  <c r="AG2723" i="4"/>
  <c r="AG2724" i="4"/>
  <c r="AG2725" i="4"/>
  <c r="AG2726" i="4"/>
  <c r="AG2729" i="4"/>
  <c r="AG2730" i="4"/>
  <c r="AG2731" i="4"/>
  <c r="AG2733" i="4"/>
  <c r="AG2734" i="4"/>
  <c r="AG2736" i="4"/>
  <c r="AG2739" i="4"/>
  <c r="AG2740" i="4"/>
  <c r="AG2741" i="4"/>
  <c r="AG2745" i="4"/>
  <c r="AG2746" i="4"/>
  <c r="AG2747" i="4"/>
  <c r="AG2749" i="4"/>
  <c r="AG2750" i="4"/>
  <c r="AG2752" i="4"/>
  <c r="AG2755" i="4"/>
  <c r="AG2756" i="4"/>
  <c r="AG2757" i="4"/>
  <c r="AG2761" i="4"/>
  <c r="AG2762" i="4"/>
  <c r="AG2763" i="4"/>
  <c r="AG2764" i="4"/>
  <c r="AG2765" i="4"/>
  <c r="AG2766" i="4"/>
  <c r="AG2768" i="4"/>
  <c r="AG2771" i="4"/>
  <c r="AG2772" i="4"/>
  <c r="AG2773" i="4"/>
  <c r="AG2777" i="4"/>
  <c r="AG2778" i="4"/>
  <c r="AG2779" i="4"/>
  <c r="AG2787" i="4"/>
  <c r="AG2788" i="4"/>
  <c r="AG2790" i="4"/>
  <c r="AG2793" i="4"/>
  <c r="AG2794" i="4"/>
  <c r="AG2795" i="4"/>
  <c r="AG2799" i="4"/>
  <c r="AG2800" i="4"/>
  <c r="AG2801" i="4"/>
  <c r="AG2803" i="4"/>
  <c r="AG2804" i="4"/>
  <c r="AG2806" i="4"/>
  <c r="AG2809" i="4"/>
  <c r="AG2810" i="4"/>
  <c r="AG2811" i="4"/>
  <c r="AG2815" i="4"/>
  <c r="AG2816" i="4"/>
  <c r="AG2817" i="4"/>
  <c r="AG2819" i="4"/>
  <c r="AG2820" i="4"/>
  <c r="AG2822" i="4"/>
  <c r="AG2823" i="4"/>
  <c r="AG2825" i="4"/>
  <c r="AG2826" i="4"/>
  <c r="AG2827" i="4"/>
  <c r="AG2831" i="4"/>
  <c r="AG2832" i="4"/>
  <c r="AG2833" i="4"/>
  <c r="AG2834" i="4"/>
  <c r="AG2835" i="4"/>
  <c r="AG2836" i="4"/>
  <c r="AG2838" i="4"/>
  <c r="AG2841" i="4"/>
  <c r="AG2842" i="4"/>
  <c r="AG2843" i="4"/>
  <c r="AG2847" i="4"/>
  <c r="AG2848" i="4"/>
  <c r="AG2849" i="4"/>
  <c r="AG2850" i="4"/>
  <c r="AG2851" i="4"/>
  <c r="AG2852" i="4"/>
  <c r="AG2854" i="4"/>
  <c r="AG2857" i="4"/>
  <c r="AG2858" i="4"/>
  <c r="AG2859" i="4"/>
  <c r="AG2863" i="4"/>
  <c r="AG2864" i="4"/>
  <c r="AG2865" i="4"/>
  <c r="AG2867" i="4"/>
  <c r="AG2868" i="4"/>
  <c r="AG2870" i="4"/>
  <c r="AG2871" i="4"/>
  <c r="AG2873" i="4"/>
  <c r="AG2874" i="4"/>
  <c r="AG2875" i="4"/>
  <c r="AG2879" i="4"/>
  <c r="AG2880" i="4"/>
  <c r="AG2881" i="4"/>
  <c r="AG2882" i="4"/>
  <c r="AG2883" i="4"/>
  <c r="AG2884" i="4"/>
  <c r="AG2886" i="4"/>
  <c r="AG2889" i="4"/>
  <c r="AG2890" i="4"/>
  <c r="AG2891" i="4"/>
  <c r="AG2895" i="4"/>
  <c r="AG2896" i="4"/>
  <c r="AG2897" i="4"/>
  <c r="AG2899" i="4"/>
  <c r="AG2900" i="4"/>
  <c r="AG2902" i="4"/>
  <c r="AG2905" i="4"/>
  <c r="AG2906" i="4"/>
  <c r="AG2907" i="4"/>
  <c r="AG2911" i="4"/>
  <c r="AG2912" i="4"/>
  <c r="AG2913" i="4"/>
  <c r="AG2914" i="4"/>
  <c r="AG2915" i="4"/>
  <c r="AG2916" i="4"/>
  <c r="AG2918" i="4"/>
  <c r="AG2919" i="4"/>
  <c r="AG2921" i="4"/>
  <c r="AG2922" i="4"/>
  <c r="AG2923" i="4"/>
  <c r="AG2927" i="4"/>
  <c r="AG2928" i="4"/>
  <c r="AG2929" i="4"/>
  <c r="AG2931" i="4"/>
  <c r="AG2932" i="4"/>
  <c r="AG2934" i="4"/>
  <c r="AG2937" i="4"/>
  <c r="AG2938" i="4"/>
  <c r="AG2939" i="4"/>
  <c r="AG2943" i="4"/>
  <c r="AG2944" i="4"/>
  <c r="AG2945" i="4"/>
  <c r="AG2946" i="4"/>
  <c r="AG2947" i="4"/>
  <c r="AG2948" i="4"/>
  <c r="AG2950" i="4"/>
  <c r="AG2953" i="4"/>
  <c r="AG2954" i="4"/>
  <c r="AG2955" i="4"/>
  <c r="AG2956" i="4"/>
  <c r="AG2959" i="4"/>
  <c r="AG2960" i="4"/>
  <c r="AG2961" i="4"/>
  <c r="AG2963" i="4"/>
  <c r="AG2964" i="4"/>
  <c r="AG2966" i="4"/>
  <c r="AG2967" i="4"/>
  <c r="AG2969" i="4"/>
  <c r="AG2970" i="4"/>
  <c r="AG2971" i="4"/>
  <c r="AG2975" i="4"/>
  <c r="AG2976" i="4"/>
  <c r="AG2977" i="4"/>
  <c r="AG2979" i="4"/>
  <c r="AG2980" i="4"/>
  <c r="AG2982" i="4"/>
  <c r="AG2985" i="4"/>
  <c r="AG2986" i="4"/>
  <c r="AG2987" i="4"/>
  <c r="AG2991" i="4"/>
  <c r="AG2992" i="4"/>
  <c r="AG2993" i="4"/>
  <c r="AG2994" i="4"/>
  <c r="AG2995" i="4"/>
  <c r="AG2996" i="4"/>
  <c r="AG2998" i="4"/>
  <c r="AG3001" i="4"/>
  <c r="AG3002" i="4"/>
  <c r="AG3003" i="4"/>
  <c r="AG3007" i="4"/>
  <c r="AG3008" i="4"/>
  <c r="AG3009" i="4"/>
  <c r="AG3010" i="4"/>
  <c r="AG3011" i="4"/>
  <c r="AG3012" i="4"/>
  <c r="AG3014" i="4"/>
  <c r="AG3015" i="4"/>
  <c r="AG3017" i="4"/>
  <c r="AG3018" i="4"/>
  <c r="AG3019" i="4"/>
  <c r="AG3023" i="4"/>
  <c r="AG3024" i="4"/>
  <c r="AG3025" i="4"/>
  <c r="AG3027" i="4"/>
  <c r="AG3028" i="4"/>
  <c r="AG3030" i="4"/>
  <c r="AG3033" i="4"/>
  <c r="AG3034" i="4"/>
  <c r="AG3035" i="4"/>
  <c r="AG3039" i="4"/>
  <c r="AG3040" i="4"/>
  <c r="AG3041" i="4"/>
  <c r="AG3043" i="4"/>
  <c r="AG3044" i="4"/>
  <c r="AG3046" i="4"/>
  <c r="AG3049" i="4"/>
  <c r="AG3050" i="4"/>
  <c r="AG3051" i="4"/>
  <c r="AG3055" i="4"/>
  <c r="AG3056" i="4"/>
  <c r="AG3057" i="4"/>
  <c r="AG3058" i="4"/>
  <c r="AG3059" i="4"/>
  <c r="AG3060" i="4"/>
  <c r="AG3062" i="4"/>
  <c r="AG3065" i="4"/>
  <c r="AG3066" i="4"/>
  <c r="AG3067" i="4"/>
  <c r="AG3068" i="4"/>
  <c r="AG3071" i="4"/>
  <c r="AG3072" i="4"/>
  <c r="AG3073" i="4"/>
  <c r="AG3074" i="4"/>
  <c r="AG3075" i="4"/>
  <c r="AG3076" i="4"/>
  <c r="AG3078" i="4"/>
  <c r="AG3081" i="4"/>
  <c r="AG3082" i="4"/>
  <c r="AG3083" i="4"/>
  <c r="AG3087" i="4"/>
  <c r="AG3088" i="4"/>
  <c r="AG3089" i="4"/>
  <c r="AG3091" i="4"/>
  <c r="AG3092" i="4"/>
  <c r="AG3094" i="4"/>
  <c r="AG3097" i="4"/>
  <c r="AG3098" i="4"/>
  <c r="AG3099" i="4"/>
  <c r="AG3103" i="4"/>
  <c r="AG3104" i="4"/>
  <c r="AG3105" i="4"/>
  <c r="AG3107" i="4"/>
  <c r="AG3108" i="4"/>
  <c r="AG3110" i="4"/>
  <c r="AG3113" i="4"/>
  <c r="AG3114" i="4"/>
  <c r="AG3115" i="4"/>
  <c r="AG3119" i="4"/>
  <c r="AG3120" i="4"/>
  <c r="AG3121" i="4"/>
  <c r="AG3123" i="4"/>
  <c r="AG3124" i="4"/>
  <c r="AG3126" i="4"/>
  <c r="AG3129" i="4"/>
  <c r="AG3130" i="4"/>
  <c r="AG3131" i="4"/>
  <c r="AG3135" i="4"/>
  <c r="AG3136" i="4"/>
  <c r="AG3137" i="4"/>
  <c r="AG3139" i="4"/>
  <c r="AG3140" i="4"/>
  <c r="AG3142" i="4"/>
  <c r="AG3145" i="4"/>
  <c r="AG3146" i="4"/>
  <c r="AG3147" i="4"/>
  <c r="AG3151" i="4"/>
  <c r="AG3152" i="4"/>
  <c r="AG3153" i="4"/>
  <c r="AG3155" i="4"/>
  <c r="AG3156" i="4"/>
  <c r="AG3158" i="4"/>
  <c r="AG3161" i="4"/>
  <c r="AG3162" i="4"/>
  <c r="AG3163" i="4"/>
  <c r="AG3167" i="4"/>
  <c r="AG3168" i="4"/>
  <c r="AG3169" i="4"/>
  <c r="AG3171" i="4"/>
  <c r="AG3172" i="4"/>
  <c r="AG3174" i="4"/>
  <c r="AG3177" i="4"/>
  <c r="AG3178" i="4"/>
  <c r="AG3179" i="4"/>
  <c r="AG3183" i="4"/>
  <c r="AG3184" i="4"/>
  <c r="AG3185" i="4"/>
  <c r="AG3187" i="4"/>
  <c r="AG3188" i="4"/>
  <c r="AG3190" i="4"/>
  <c r="AG3193" i="4"/>
  <c r="AG3194" i="4"/>
  <c r="AG3195" i="4"/>
  <c r="AG3199" i="4"/>
  <c r="AG3200" i="4"/>
  <c r="AG3201" i="4"/>
  <c r="AG3203" i="4"/>
  <c r="AG3204" i="4"/>
  <c r="AG3206" i="4"/>
  <c r="AG3209" i="4"/>
  <c r="AG3210" i="4"/>
  <c r="AG3211" i="4"/>
  <c r="AG3215" i="4"/>
  <c r="AG3216" i="4"/>
  <c r="AG3217" i="4"/>
  <c r="AG3219" i="4"/>
  <c r="AG3220" i="4"/>
  <c r="AG3222" i="4"/>
  <c r="AG3225" i="4"/>
  <c r="AG3226" i="4"/>
  <c r="AG3227" i="4"/>
  <c r="AG3231" i="4"/>
  <c r="AG3232" i="4"/>
  <c r="AG3233" i="4"/>
  <c r="AG3234" i="4"/>
  <c r="AG3235" i="4"/>
  <c r="AG3236" i="4"/>
  <c r="AG3238" i="4"/>
  <c r="AG3239" i="4"/>
  <c r="AG3241" i="4"/>
  <c r="AG3242" i="4"/>
  <c r="AG3243" i="4"/>
  <c r="AG3246" i="4"/>
  <c r="AG3247" i="4"/>
  <c r="AG3248" i="4"/>
  <c r="AG3250" i="4"/>
  <c r="AG3251" i="4"/>
  <c r="AG3253" i="4"/>
  <c r="AG3256" i="4"/>
  <c r="AG3257" i="4"/>
  <c r="AG3258" i="4"/>
  <c r="AG3262" i="4"/>
  <c r="AG3263" i="4"/>
  <c r="AG3264" i="4"/>
  <c r="AG3266" i="4"/>
  <c r="AG3267" i="4"/>
  <c r="AG3269" i="4"/>
  <c r="AG3272" i="4"/>
  <c r="AG3273" i="4"/>
  <c r="AG3274" i="4"/>
  <c r="AG3275" i="4"/>
  <c r="AG3278" i="4"/>
  <c r="AG3279" i="4"/>
  <c r="AG3280" i="4"/>
  <c r="AG3282" i="4"/>
  <c r="AG3283" i="4"/>
  <c r="AG3285" i="4"/>
  <c r="AG3288" i="4"/>
  <c r="AG3289" i="4"/>
  <c r="AG3290" i="4"/>
  <c r="AG3294" i="4"/>
  <c r="AG3295" i="4"/>
  <c r="AG3296" i="4"/>
  <c r="AG3297" i="4"/>
  <c r="AG3298" i="4"/>
  <c r="AG3299" i="4"/>
  <c r="AG3301" i="4"/>
  <c r="AG3304" i="4"/>
  <c r="AG3305" i="4"/>
  <c r="AG3306" i="4"/>
  <c r="AG3310" i="4"/>
  <c r="AG3311" i="4"/>
  <c r="AG3312" i="4"/>
  <c r="AG3314" i="4"/>
  <c r="AG3315" i="4"/>
  <c r="AG3317" i="4"/>
  <c r="AG3320" i="4"/>
  <c r="AG3321" i="4"/>
  <c r="AG3322" i="4"/>
  <c r="AG3326" i="4"/>
  <c r="AG3327" i="4"/>
  <c r="AG3328" i="4"/>
  <c r="AG3330" i="4"/>
  <c r="AG3331" i="4"/>
  <c r="AG3333" i="4"/>
  <c r="AG3336" i="4"/>
  <c r="AG3337" i="4"/>
  <c r="AG3338" i="4"/>
  <c r="AG3342" i="4"/>
  <c r="AG3343" i="4"/>
  <c r="AG3344" i="4"/>
  <c r="AG3346" i="4"/>
  <c r="AG3347" i="4"/>
  <c r="AG3349" i="4"/>
  <c r="AG3352" i="4"/>
  <c r="AG3353" i="4"/>
  <c r="AG3354" i="4"/>
  <c r="AG3358" i="4"/>
  <c r="AG3359" i="4"/>
  <c r="AG3360" i="4"/>
  <c r="AG3362" i="4"/>
  <c r="AG3363" i="4"/>
  <c r="AG3365" i="4"/>
  <c r="AG3367" i="4"/>
  <c r="AG3368" i="4"/>
  <c r="AG3369" i="4"/>
  <c r="AG3373" i="4"/>
  <c r="AG3374" i="4"/>
  <c r="AG3375" i="4"/>
  <c r="AG3376" i="4"/>
  <c r="AG3377" i="4"/>
  <c r="AG3378" i="4"/>
  <c r="AG3380" i="4"/>
  <c r="AG3383" i="4"/>
  <c r="AG3384" i="4"/>
  <c r="AG3385" i="4"/>
  <c r="AG3386" i="4"/>
  <c r="AG3389" i="4"/>
  <c r="AG3390" i="4"/>
  <c r="AG3391" i="4"/>
  <c r="AG3393" i="4"/>
  <c r="AG3394" i="4"/>
  <c r="AG3396" i="4"/>
  <c r="AG3399" i="4"/>
  <c r="AG3400" i="4"/>
  <c r="AG3401" i="4"/>
  <c r="AG3405" i="4"/>
  <c r="AG3406" i="4"/>
  <c r="AG3407" i="4"/>
  <c r="AG3408" i="4"/>
  <c r="AG3409" i="4"/>
  <c r="AG3410" i="4"/>
  <c r="AG3412" i="4"/>
  <c r="AG3415" i="4"/>
  <c r="AG3416" i="4"/>
  <c r="AG3417" i="4"/>
  <c r="AG3421" i="4"/>
  <c r="AG3422" i="4"/>
  <c r="AG3423" i="4"/>
  <c r="AG3425" i="4"/>
  <c r="AG3426" i="4"/>
  <c r="AG3427" i="4"/>
  <c r="AG3428" i="4"/>
  <c r="AG3431" i="4"/>
  <c r="AG3432" i="4"/>
  <c r="AG3433" i="4"/>
  <c r="AG3437" i="4"/>
  <c r="AG3438" i="4"/>
  <c r="AG3439" i="4"/>
  <c r="AG3441" i="4"/>
  <c r="AG3442" i="4"/>
  <c r="AG3444" i="4"/>
  <c r="AG3447" i="4"/>
  <c r="AG3448" i="4"/>
  <c r="AG3449" i="4"/>
  <c r="AG3453" i="4"/>
  <c r="AG3454" i="4"/>
  <c r="AG3455" i="4"/>
  <c r="AG3456" i="4"/>
  <c r="AG3457" i="4"/>
  <c r="AG3458" i="4"/>
  <c r="AG3460" i="4"/>
  <c r="AG3463" i="4"/>
  <c r="AG3464" i="4"/>
  <c r="AG3465" i="4"/>
  <c r="AG3469" i="4"/>
  <c r="AG3470" i="4"/>
  <c r="AG3471" i="4"/>
  <c r="AG3472" i="4"/>
  <c r="AG3473" i="4"/>
  <c r="AG3474" i="4"/>
  <c r="AG3476" i="4"/>
  <c r="AG3479" i="4"/>
  <c r="AG3480" i="4"/>
  <c r="AG3481" i="4"/>
  <c r="AG3485" i="4"/>
  <c r="AG3486" i="4"/>
  <c r="AG3487" i="4"/>
  <c r="AG3489" i="4"/>
  <c r="AG3490" i="4"/>
  <c r="AG3492" i="4"/>
  <c r="AG3495" i="4"/>
  <c r="AG3497" i="4"/>
  <c r="AG3498" i="4"/>
  <c r="AG3499" i="4"/>
  <c r="AG3502" i="4"/>
  <c r="AG3503" i="4"/>
  <c r="AG3504" i="4"/>
  <c r="AG3506" i="4"/>
  <c r="AG3507" i="4"/>
  <c r="AG3509" i="4"/>
  <c r="AG3512" i="4"/>
  <c r="AG3513" i="4"/>
  <c r="AG3514" i="4"/>
  <c r="AG3518" i="4"/>
  <c r="AG3519" i="4"/>
  <c r="AG3520" i="4"/>
  <c r="AG3521" i="4"/>
  <c r="AG3522" i="4"/>
  <c r="AG3523" i="4"/>
  <c r="AG3525" i="4"/>
  <c r="AG3528" i="4"/>
  <c r="AG3529" i="4"/>
  <c r="AG3530" i="4"/>
  <c r="AG3534" i="4"/>
  <c r="AG3535" i="4"/>
  <c r="AG3536" i="4"/>
  <c r="AG3537" i="4"/>
  <c r="AG3538" i="4"/>
  <c r="AG3539" i="4"/>
  <c r="AG3541" i="4"/>
  <c r="AG3544" i="4"/>
  <c r="AG3545" i="4"/>
  <c r="AG3546" i="4"/>
  <c r="AG3550" i="4"/>
  <c r="AG3551" i="4"/>
  <c r="AG3552" i="4"/>
  <c r="AG3554" i="4"/>
  <c r="AG3555" i="4"/>
  <c r="AG3557" i="4"/>
  <c r="AG3560" i="4"/>
  <c r="AG3561" i="4"/>
  <c r="AG3562" i="4"/>
  <c r="AG3566" i="4"/>
  <c r="AG3567" i="4"/>
  <c r="AG3568" i="4"/>
  <c r="AG3570" i="4"/>
  <c r="AG3571" i="4"/>
  <c r="AG3573" i="4"/>
  <c r="AG3576" i="4"/>
  <c r="AG3577" i="4"/>
  <c r="AG3578" i="4"/>
  <c r="AG3582" i="4"/>
  <c r="AG3583" i="4"/>
  <c r="AG3584" i="4"/>
  <c r="AG3585" i="4"/>
  <c r="AG3586" i="4"/>
  <c r="AG3587" i="4"/>
  <c r="AG3589" i="4"/>
  <c r="AG3592" i="4"/>
  <c r="AG3593" i="4"/>
  <c r="AG3594" i="4"/>
  <c r="AG3598" i="4"/>
  <c r="AG3599" i="4"/>
  <c r="AG3600" i="4"/>
  <c r="AG3601" i="4"/>
  <c r="AG3602" i="4"/>
  <c r="AG3603" i="4"/>
  <c r="AG3605" i="4"/>
  <c r="AG3608" i="4"/>
  <c r="AG3609" i="4"/>
  <c r="AG3610" i="4"/>
  <c r="AG3615" i="4"/>
  <c r="AG3616" i="4"/>
  <c r="AG3617" i="4"/>
  <c r="AG3619" i="4"/>
  <c r="AG3620" i="4"/>
  <c r="AG3622" i="4"/>
  <c r="AG3625" i="4"/>
  <c r="AG3626" i="4"/>
  <c r="AG3627" i="4"/>
  <c r="AG3631" i="4"/>
  <c r="AG3632" i="4"/>
  <c r="AG3633" i="4"/>
  <c r="AG3635" i="4"/>
  <c r="AG3636" i="4"/>
  <c r="AG3638" i="4"/>
  <c r="AG3641" i="4"/>
  <c r="AG3642" i="4"/>
  <c r="AG3643" i="4"/>
  <c r="AG3647" i="4"/>
  <c r="AG3648" i="4"/>
  <c r="AG3649" i="4"/>
  <c r="AG3650" i="4"/>
  <c r="AG3651" i="4"/>
  <c r="AG3652" i="4"/>
  <c r="AG3654" i="4"/>
  <c r="AG3657" i="4"/>
  <c r="AG3658" i="4"/>
  <c r="AG3659" i="4"/>
  <c r="AG3663" i="4"/>
  <c r="AG3664" i="4"/>
  <c r="AG3665" i="4"/>
  <c r="AG3666" i="4"/>
  <c r="AG3667" i="4"/>
  <c r="AG3668" i="4"/>
  <c r="AG3670" i="4"/>
  <c r="AG3673" i="4"/>
  <c r="AG3674" i="4"/>
  <c r="AG3675" i="4"/>
  <c r="AG3676" i="4"/>
  <c r="AG3679" i="4"/>
  <c r="AG3680" i="4"/>
  <c r="AG3681" i="4"/>
  <c r="AG3683" i="4"/>
  <c r="AG3684" i="4"/>
  <c r="AG3686" i="4"/>
  <c r="AG3689" i="4"/>
  <c r="AG3690" i="4"/>
  <c r="AG3691" i="4"/>
  <c r="AG3695" i="4"/>
  <c r="AG3696" i="4"/>
  <c r="AG3697" i="4"/>
  <c r="AG3699" i="4"/>
  <c r="AG3700" i="4"/>
  <c r="AG3496" i="4"/>
  <c r="AG3704" i="4"/>
  <c r="AG3705" i="4"/>
  <c r="AG3706" i="4"/>
  <c r="AG3710" i="4"/>
  <c r="AG3711" i="4"/>
  <c r="AG3713" i="4"/>
  <c r="AG3714" i="4"/>
  <c r="AG3715" i="4"/>
  <c r="AG3716" i="4"/>
  <c r="AG3718" i="4"/>
  <c r="AG3721" i="4"/>
  <c r="AG3722" i="4"/>
  <c r="AG3723" i="4"/>
  <c r="AG3727" i="4"/>
  <c r="AG3728" i="4"/>
  <c r="AG3729" i="4"/>
  <c r="AG3730" i="4"/>
  <c r="AG3731" i="4"/>
  <c r="AG3732" i="4"/>
  <c r="AG3734" i="4"/>
  <c r="AG3737" i="4"/>
  <c r="AG3738" i="4"/>
  <c r="AG3739" i="4"/>
  <c r="AG3743" i="4"/>
  <c r="AG3744" i="4"/>
  <c r="AG3745" i="4"/>
  <c r="AG3747" i="4"/>
  <c r="AG3748" i="4"/>
  <c r="AG3750" i="4"/>
  <c r="AG3753" i="4"/>
  <c r="AG3754" i="4"/>
  <c r="AG3755" i="4"/>
  <c r="AG3759" i="4"/>
  <c r="AG3760" i="4"/>
  <c r="AG3761" i="4"/>
  <c r="AG3763" i="4"/>
  <c r="AG3764" i="4"/>
  <c r="AG3766" i="4"/>
  <c r="AG3769" i="4"/>
  <c r="AG3770" i="4"/>
  <c r="AG3771" i="4"/>
  <c r="AG3775" i="4"/>
  <c r="AG3776" i="4"/>
  <c r="AG3777" i="4"/>
  <c r="AG3778" i="4"/>
  <c r="AG3779" i="4"/>
  <c r="AG3780" i="4"/>
  <c r="AG3782" i="4"/>
  <c r="AG3785" i="4"/>
  <c r="AG3786" i="4"/>
  <c r="AG3787" i="4"/>
  <c r="AG3788" i="4"/>
  <c r="AG3791" i="4"/>
  <c r="AG3792" i="4"/>
  <c r="AG3793" i="4"/>
  <c r="AG3794" i="4"/>
  <c r="AG3795" i="4"/>
  <c r="AG3796" i="4"/>
  <c r="AG3798" i="4"/>
  <c r="AG3801" i="4"/>
  <c r="AG3802" i="4"/>
  <c r="AG3803" i="4"/>
  <c r="AG3807" i="4"/>
  <c r="AG3613" i="4"/>
  <c r="AG3808" i="4"/>
  <c r="AG3810" i="4"/>
  <c r="AG3811" i="4"/>
  <c r="AG3813" i="4"/>
  <c r="AG3816" i="4"/>
  <c r="AG3817" i="4"/>
  <c r="AG3818" i="4"/>
  <c r="AG3823" i="4"/>
  <c r="AG3824" i="4"/>
  <c r="AG3825" i="4"/>
  <c r="AG3827" i="4"/>
  <c r="AG3828" i="4"/>
  <c r="AG3830" i="4"/>
  <c r="AG3833" i="4"/>
  <c r="AG3834" i="4"/>
  <c r="AG3835" i="4"/>
  <c r="AG3839" i="4"/>
  <c r="AG3840" i="4"/>
  <c r="AG3841" i="4"/>
  <c r="AG3842" i="4"/>
  <c r="AG3843" i="4"/>
  <c r="AG3844" i="4"/>
  <c r="AG3846" i="4"/>
  <c r="AG3849" i="4"/>
  <c r="AG3850" i="4"/>
  <c r="AG3851" i="4"/>
  <c r="AG3855" i="4"/>
  <c r="AG3856" i="4"/>
  <c r="AG3857" i="4"/>
  <c r="AG3858" i="4"/>
  <c r="AG3859" i="4"/>
  <c r="AG3860" i="4"/>
  <c r="AG3862" i="4"/>
  <c r="AG3865" i="4"/>
  <c r="AG3866" i="4"/>
  <c r="AG3867" i="4"/>
  <c r="AG3871" i="4"/>
  <c r="AG3872" i="4"/>
  <c r="AG3873" i="4"/>
  <c r="AG3875" i="4"/>
  <c r="AG3876" i="4"/>
  <c r="AG3878" i="4"/>
  <c r="AG3881" i="4"/>
  <c r="AG3882" i="4"/>
  <c r="AG3883" i="4"/>
  <c r="AG3887" i="4"/>
  <c r="AG3888" i="4"/>
  <c r="AG3889" i="4"/>
  <c r="AG3891" i="4"/>
  <c r="AG3892" i="4"/>
  <c r="AG3894" i="4"/>
  <c r="AG3897" i="4"/>
  <c r="AG3898" i="4"/>
  <c r="AG3899" i="4"/>
  <c r="AG3900" i="4"/>
  <c r="AG3903" i="4"/>
  <c r="AG3904" i="4"/>
  <c r="AG3905" i="4"/>
  <c r="AG3906" i="4"/>
  <c r="AG3907" i="4"/>
  <c r="AG3908" i="4"/>
  <c r="AG3712" i="4"/>
  <c r="AG3912" i="4"/>
  <c r="AG3913" i="4"/>
  <c r="AG3914" i="4"/>
  <c r="AG3918" i="4"/>
  <c r="AG3919" i="4"/>
  <c r="AG3920" i="4"/>
  <c r="AG3921" i="4"/>
  <c r="AG3922" i="4"/>
  <c r="AG3923" i="4"/>
  <c r="AG3925" i="4"/>
  <c r="AG3928" i="4"/>
  <c r="AG3929" i="4"/>
  <c r="AG3930" i="4"/>
  <c r="AG3934" i="4"/>
  <c r="AG3935" i="4"/>
  <c r="AG3936" i="4"/>
  <c r="AG3938" i="4"/>
  <c r="AG3939" i="4"/>
  <c r="AG3941" i="4"/>
  <c r="AG3944" i="4"/>
  <c r="AG3945" i="4"/>
  <c r="AG3946" i="4"/>
  <c r="AG3950" i="4"/>
  <c r="AG3951" i="4"/>
  <c r="AG3952" i="4"/>
  <c r="AG3954" i="4"/>
  <c r="AG3955" i="4"/>
  <c r="AG3957" i="4"/>
  <c r="AG3960" i="4"/>
  <c r="AG3961" i="4"/>
  <c r="AG3962" i="4"/>
  <c r="AG3966" i="4"/>
  <c r="AG3967" i="4"/>
  <c r="AG3968" i="4"/>
  <c r="AG3969" i="4"/>
  <c r="AG3970" i="4"/>
  <c r="AG3971" i="4"/>
  <c r="AG3973" i="4"/>
  <c r="AG3976" i="4"/>
  <c r="AG3977" i="4"/>
  <c r="AG3978" i="4"/>
  <c r="AG3982" i="4"/>
  <c r="AG3983" i="4"/>
  <c r="AG3984" i="4"/>
  <c r="AG3985" i="4"/>
  <c r="AG3986" i="4"/>
  <c r="AG3987" i="4"/>
  <c r="AG3989" i="4"/>
  <c r="AG3992" i="4"/>
  <c r="AG3993" i="4"/>
  <c r="AG3994" i="4"/>
  <c r="AG3998" i="4"/>
  <c r="AG3999" i="4"/>
  <c r="AG4000" i="4"/>
  <c r="AG4002" i="4"/>
  <c r="AG4003" i="4"/>
  <c r="AG4005" i="4"/>
  <c r="AG4007" i="4"/>
  <c r="AG4008" i="4"/>
  <c r="AG4009" i="4"/>
  <c r="AG4010" i="4"/>
  <c r="AG4013" i="4"/>
  <c r="AG4014" i="4"/>
  <c r="AG4015" i="4"/>
  <c r="AG4017" i="4"/>
  <c r="AG4018" i="4"/>
  <c r="AG4020" i="4"/>
  <c r="AG4023" i="4"/>
  <c r="AG4024" i="4"/>
  <c r="AG4025" i="4"/>
  <c r="AG4029" i="4"/>
  <c r="AG4030" i="4"/>
  <c r="AG4031" i="4"/>
  <c r="AG4032" i="4"/>
  <c r="AG4033" i="4"/>
  <c r="AG4034" i="4"/>
  <c r="AG4036" i="4"/>
  <c r="AG4039" i="4"/>
  <c r="AG4040" i="4"/>
  <c r="AG4041" i="4"/>
  <c r="AG4045" i="4"/>
  <c r="AG4046" i="4"/>
  <c r="AG4047" i="4"/>
  <c r="AG4048" i="4"/>
  <c r="AG4049" i="4"/>
  <c r="AG4050" i="4"/>
  <c r="AG4052" i="4"/>
  <c r="AG4055" i="4"/>
  <c r="AG4056" i="4"/>
  <c r="AG4057" i="4"/>
  <c r="AG4061" i="4"/>
  <c r="AG4062" i="4"/>
  <c r="AG4063" i="4"/>
  <c r="AG4065" i="4"/>
  <c r="AG4066" i="4"/>
  <c r="AG4068" i="4"/>
  <c r="AG4071" i="4"/>
  <c r="AG4072" i="4"/>
  <c r="AG4073" i="4"/>
  <c r="AG4077" i="4"/>
  <c r="AG4078" i="4"/>
  <c r="AG4079" i="4"/>
  <c r="AG4081" i="4"/>
  <c r="AG4082" i="4"/>
  <c r="AG4084" i="4"/>
  <c r="AG4087" i="4"/>
  <c r="AG4088" i="4"/>
  <c r="AG4089" i="4"/>
  <c r="AG4093" i="4"/>
  <c r="AG4094" i="4"/>
  <c r="AG4095" i="4"/>
  <c r="AG4096" i="4"/>
  <c r="AG4097" i="4"/>
  <c r="AG4098" i="4"/>
  <c r="AG4100" i="4"/>
  <c r="AG4103" i="4"/>
  <c r="AG4104" i="4"/>
  <c r="AG4105" i="4"/>
  <c r="AG4109" i="4"/>
  <c r="AG4110" i="4"/>
  <c r="AG4111" i="4"/>
  <c r="AG4112" i="4"/>
  <c r="AG4113" i="4"/>
  <c r="AG4114" i="4"/>
  <c r="AG4116" i="4"/>
  <c r="AG4119" i="4"/>
  <c r="AG4120" i="4"/>
  <c r="AG4121" i="4"/>
  <c r="AG4125" i="4"/>
  <c r="AG4126" i="4"/>
  <c r="AG4127" i="4"/>
  <c r="AG4129" i="4"/>
  <c r="AG4130" i="4"/>
  <c r="AG4132" i="4"/>
  <c r="AG4135" i="4"/>
  <c r="AG4136" i="4"/>
  <c r="AG4137" i="4"/>
  <c r="AG4141" i="4"/>
  <c r="AG4142" i="4"/>
  <c r="AG4143" i="4"/>
  <c r="AG4145" i="4"/>
  <c r="AG4146" i="4"/>
  <c r="AG4148" i="4"/>
  <c r="AG4151" i="4"/>
  <c r="AG4152" i="4"/>
  <c r="AG4153" i="4"/>
  <c r="AG4157" i="4"/>
  <c r="AG4158" i="4"/>
  <c r="AG4159" i="4"/>
  <c r="AG4160" i="4"/>
  <c r="AG4161" i="4"/>
  <c r="AG4162" i="4"/>
  <c r="AG4164" i="4"/>
  <c r="AG4167" i="4"/>
  <c r="AG4168" i="4"/>
  <c r="AG4169" i="4"/>
  <c r="AG4173" i="4"/>
  <c r="AG4174" i="4"/>
  <c r="AG4175" i="4"/>
  <c r="AG4176" i="4"/>
  <c r="AG4177" i="4"/>
  <c r="AG4178" i="4"/>
  <c r="AG4180" i="4"/>
  <c r="AG4183" i="4"/>
  <c r="AG4184" i="4"/>
  <c r="AG4185" i="4"/>
  <c r="AG4186" i="4"/>
  <c r="AG4189" i="4"/>
  <c r="AG4190" i="4"/>
  <c r="AG4191" i="4"/>
  <c r="AG4193" i="4"/>
  <c r="AG4194" i="4"/>
  <c r="AG4196" i="4"/>
  <c r="AG4199" i="4"/>
  <c r="AG4200" i="4"/>
  <c r="AG4201" i="4"/>
  <c r="AG4205" i="4"/>
  <c r="AG4206" i="4"/>
  <c r="AG4207" i="4"/>
  <c r="AG4209" i="4"/>
  <c r="AG4210" i="4"/>
  <c r="AG4212" i="4"/>
  <c r="AG4215" i="4"/>
  <c r="AG4216" i="4"/>
  <c r="AG4217" i="4"/>
  <c r="AG4221" i="4"/>
  <c r="AG4222" i="4"/>
  <c r="AG4223" i="4"/>
  <c r="AG4224" i="4"/>
  <c r="AG4225" i="4"/>
  <c r="AG4226" i="4"/>
  <c r="AG4228" i="4"/>
  <c r="AG4231" i="4"/>
  <c r="AG4232" i="4"/>
  <c r="AG4233" i="4"/>
  <c r="AG4237" i="4"/>
  <c r="AG4238" i="4"/>
  <c r="AG4239" i="4"/>
  <c r="AG4240" i="4"/>
  <c r="AG4241" i="4"/>
  <c r="AG4242" i="4"/>
  <c r="AG4244" i="4"/>
  <c r="AG4247" i="4"/>
  <c r="AG4248" i="4"/>
  <c r="AG4249" i="4"/>
  <c r="AG4253" i="4"/>
  <c r="AG4254" i="4"/>
  <c r="AG4255" i="4"/>
  <c r="AG4257" i="4"/>
  <c r="AG4258" i="4"/>
  <c r="AG4260" i="4"/>
  <c r="AG4263" i="4"/>
  <c r="AG4264" i="4"/>
  <c r="AG4265" i="4"/>
  <c r="AG4269" i="4"/>
  <c r="AG4270" i="4"/>
  <c r="AG4271" i="4"/>
  <c r="AG4273" i="4"/>
  <c r="AG4274" i="4"/>
  <c r="AG4276" i="4"/>
  <c r="AG4277" i="4"/>
  <c r="AG4279" i="4"/>
  <c r="AG4280" i="4"/>
  <c r="AG4281" i="4"/>
  <c r="AG4285" i="4"/>
  <c r="AG4286" i="4"/>
  <c r="AG4287" i="4"/>
  <c r="AG4288" i="4"/>
  <c r="AG4289" i="4"/>
  <c r="AG4290" i="4"/>
  <c r="AG4292" i="4"/>
  <c r="AG4295" i="4"/>
  <c r="AG4296" i="4"/>
  <c r="AG4297" i="4"/>
  <c r="AG4298" i="4"/>
  <c r="AG4301" i="4"/>
  <c r="AG4302" i="4"/>
  <c r="AG4303" i="4"/>
  <c r="AG4304" i="4"/>
  <c r="AG4305" i="4"/>
  <c r="AG4306" i="4"/>
  <c r="AG4308" i="4"/>
  <c r="AG4311" i="4"/>
  <c r="AG4312" i="4"/>
  <c r="AG4313" i="4"/>
  <c r="AG4317" i="4"/>
  <c r="AG4318" i="4"/>
  <c r="AG4319" i="4"/>
  <c r="AG4321" i="4"/>
  <c r="AG4322" i="4"/>
  <c r="AG4324" i="4"/>
  <c r="AG4327" i="4"/>
  <c r="AG4328" i="4"/>
  <c r="AG4329" i="4"/>
  <c r="AG4333" i="4"/>
  <c r="AG4334" i="4"/>
  <c r="AG4335" i="4"/>
  <c r="AG4337" i="4"/>
  <c r="AG4338" i="4"/>
  <c r="AG4340" i="4"/>
  <c r="AG4343" i="4"/>
  <c r="AG4344" i="4"/>
  <c r="AG4345" i="4"/>
  <c r="AG4349" i="4"/>
  <c r="AG4350" i="4"/>
  <c r="AG4351" i="4"/>
  <c r="AG4352" i="4"/>
  <c r="AG4353" i="4"/>
  <c r="AG4354" i="4"/>
  <c r="AG4356" i="4"/>
  <c r="AG4359" i="4"/>
  <c r="AG4360" i="4"/>
  <c r="AG4361" i="4"/>
  <c r="AG4365" i="4"/>
  <c r="AG4366" i="4"/>
  <c r="AG4367" i="4"/>
  <c r="AG4368" i="4"/>
  <c r="AG4369" i="4"/>
  <c r="AG4370" i="4"/>
  <c r="AG4372" i="4"/>
  <c r="AG4375" i="4"/>
  <c r="AG4376" i="4"/>
  <c r="AG4377" i="4"/>
  <c r="AG4381" i="4"/>
  <c r="AG4382" i="4"/>
  <c r="AG4383" i="4"/>
  <c r="AG4385" i="4"/>
  <c r="AG4386" i="4"/>
  <c r="AG4388" i="4"/>
  <c r="AG4391" i="4"/>
  <c r="AG4392" i="4"/>
  <c r="AG4393" i="4"/>
  <c r="AG4397" i="4"/>
  <c r="AG4398" i="4"/>
  <c r="AG4399" i="4"/>
  <c r="AG4401" i="4"/>
  <c r="AG4402" i="4"/>
  <c r="AG4404" i="4"/>
  <c r="AG4407" i="4"/>
  <c r="AG4408" i="4"/>
  <c r="AG4409" i="4"/>
  <c r="AG4410" i="4"/>
  <c r="AG4413" i="4"/>
  <c r="AG4414" i="4"/>
  <c r="AG4415" i="4"/>
  <c r="AG4416" i="4"/>
  <c r="AG4417" i="4"/>
  <c r="AG4418" i="4"/>
  <c r="AG4420" i="4"/>
  <c r="AG4423" i="4"/>
  <c r="AG4424" i="4"/>
  <c r="AG4425" i="4"/>
  <c r="AG4429" i="4"/>
  <c r="AG4430" i="4"/>
  <c r="AG4431" i="4"/>
  <c r="AG4432" i="4"/>
  <c r="AG4433" i="4"/>
  <c r="AG4434" i="4"/>
  <c r="AG4436" i="4"/>
  <c r="AG4439" i="4"/>
  <c r="AG4440" i="4"/>
  <c r="AG4441" i="4"/>
  <c r="AG4445" i="4"/>
  <c r="AG4446" i="4"/>
  <c r="AG4447" i="4"/>
  <c r="AG4449" i="4"/>
  <c r="AG4450" i="4"/>
  <c r="AG4452" i="4"/>
  <c r="AG4455" i="4"/>
  <c r="AG4456" i="4"/>
  <c r="AG4457" i="4"/>
  <c r="AG4461" i="4"/>
  <c r="AG4462" i="4"/>
  <c r="AG4463" i="4"/>
  <c r="AG4465" i="4"/>
  <c r="AG4466" i="4"/>
  <c r="AG4468" i="4"/>
  <c r="AG4469" i="4"/>
  <c r="AG4471" i="4"/>
  <c r="AG4472" i="4"/>
  <c r="AG4473" i="4"/>
  <c r="AG4477" i="4"/>
  <c r="AG4478" i="4"/>
  <c r="AG4479" i="4"/>
  <c r="AG4480" i="4"/>
  <c r="AG4481" i="4"/>
  <c r="AG4482" i="4"/>
  <c r="AG4484" i="4"/>
  <c r="AG4487" i="4"/>
  <c r="AG4488" i="4"/>
  <c r="AG4489" i="4"/>
  <c r="AG4493" i="4"/>
  <c r="AG4494" i="4"/>
  <c r="AG4495" i="4"/>
  <c r="AG4496" i="4"/>
  <c r="AG4497" i="4"/>
  <c r="AG4498" i="4"/>
  <c r="AG4500" i="4"/>
  <c r="AG4503" i="4"/>
  <c r="AG4504" i="4"/>
  <c r="AG4505" i="4"/>
  <c r="AG4509" i="4"/>
  <c r="AG4510" i="4"/>
  <c r="AG4511" i="4"/>
  <c r="AG4513" i="4"/>
  <c r="AG4514" i="4"/>
  <c r="AG4516" i="4"/>
  <c r="AG4517" i="4"/>
  <c r="AG4519" i="4"/>
  <c r="AG4520" i="4"/>
  <c r="AG2782" i="4"/>
  <c r="AG4521" i="4"/>
  <c r="AG4524" i="4"/>
  <c r="AG4525" i="4"/>
  <c r="AG4526" i="4"/>
  <c r="AG4528" i="4"/>
  <c r="AG4529" i="4"/>
  <c r="AG4531" i="4"/>
  <c r="AG4534" i="4"/>
  <c r="AG4535" i="4"/>
  <c r="AG4536" i="4"/>
  <c r="AG4540" i="4"/>
  <c r="AG4541" i="4"/>
  <c r="AG4542" i="4"/>
  <c r="AG4543" i="4"/>
  <c r="AG4544" i="4"/>
  <c r="AG4545" i="4"/>
  <c r="AG4547" i="4"/>
  <c r="AG4550" i="4"/>
  <c r="AG4551" i="4"/>
  <c r="AG4552" i="4"/>
  <c r="AG4556" i="4"/>
  <c r="AG4557" i="4"/>
  <c r="AG4558" i="4"/>
  <c r="AG4559" i="4"/>
  <c r="AG4560" i="4"/>
  <c r="AG4561" i="4"/>
  <c r="AG4563" i="4"/>
  <c r="AG4566" i="4"/>
  <c r="AG4567" i="4"/>
  <c r="AG4568" i="4"/>
  <c r="AG4572" i="4"/>
  <c r="AG4573" i="4"/>
  <c r="AG4574" i="4"/>
  <c r="AG4576" i="4"/>
  <c r="AG4577" i="4"/>
  <c r="AG4579" i="4"/>
  <c r="AG4582" i="4"/>
  <c r="AG4583" i="4"/>
  <c r="AG4584" i="4"/>
  <c r="AG4588" i="4"/>
  <c r="AG4589" i="4"/>
  <c r="AG4590" i="4"/>
  <c r="AG4592" i="4"/>
  <c r="AG4593" i="4"/>
  <c r="AG4595" i="4"/>
  <c r="AG4598" i="4"/>
  <c r="AG4599" i="4"/>
  <c r="AG4600" i="4"/>
  <c r="AG4604" i="4"/>
  <c r="AG4605" i="4"/>
  <c r="AG4606" i="4"/>
  <c r="AG4607" i="4"/>
  <c r="AG4608" i="4"/>
  <c r="AG4609" i="4"/>
  <c r="AG4611" i="4"/>
  <c r="AG4612" i="4"/>
  <c r="AG4614" i="4"/>
  <c r="AG4615" i="4"/>
  <c r="AG4616" i="4"/>
  <c r="AG4620" i="4"/>
  <c r="AG4621" i="4"/>
  <c r="AG4622" i="4"/>
  <c r="AG4623" i="4"/>
  <c r="AG4624" i="4"/>
  <c r="AG4625" i="4"/>
  <c r="AG4627" i="4"/>
  <c r="AG4630" i="4"/>
  <c r="AG4631" i="4"/>
  <c r="AG4632" i="4"/>
  <c r="AG4636" i="4"/>
  <c r="AG4637" i="4"/>
  <c r="AG4638" i="4"/>
  <c r="AG4640" i="4"/>
  <c r="AG4641" i="4"/>
  <c r="AG4643" i="4"/>
  <c r="AG4646" i="4"/>
  <c r="AG4647" i="4"/>
  <c r="AG4648" i="4"/>
  <c r="AG4652" i="4"/>
  <c r="AG4653" i="4"/>
  <c r="AG4654" i="4"/>
  <c r="AG4656" i="4"/>
  <c r="AG4657" i="4"/>
  <c r="AG4659" i="4"/>
  <c r="AG4662" i="4"/>
  <c r="AG4663" i="4"/>
  <c r="AG4664" i="4"/>
  <c r="AG4668" i="4"/>
  <c r="AG4669" i="4"/>
  <c r="AG4670" i="4"/>
  <c r="AG4671" i="4"/>
  <c r="AG4672" i="4"/>
  <c r="AG4673" i="4"/>
  <c r="AG4675" i="4"/>
  <c r="AG4678" i="4"/>
  <c r="AG4679" i="4"/>
  <c r="AG4680" i="4"/>
  <c r="AG4684" i="4"/>
  <c r="AG4685" i="4"/>
  <c r="AG4686" i="4"/>
  <c r="AG4687" i="4"/>
  <c r="AG4688" i="4"/>
  <c r="AG4689" i="4"/>
  <c r="AG4691" i="4"/>
  <c r="AG4694" i="4"/>
  <c r="AG4695" i="4"/>
  <c r="AG4696" i="4"/>
  <c r="AG4697" i="4"/>
  <c r="AG4700" i="4"/>
  <c r="AG4701" i="4"/>
  <c r="AG4702" i="4"/>
  <c r="AG4704" i="4"/>
  <c r="AG4705" i="4"/>
  <c r="AG4707" i="4"/>
  <c r="AG4710" i="4"/>
  <c r="AG4711" i="4"/>
  <c r="AG4712" i="4"/>
  <c r="AG4716" i="4"/>
  <c r="AG4717" i="4"/>
  <c r="AG4718" i="4"/>
  <c r="AG4720" i="4"/>
  <c r="AG4721" i="4"/>
  <c r="AG4723" i="4"/>
  <c r="AG4726" i="4"/>
  <c r="AG4727" i="4"/>
  <c r="AG4728" i="4"/>
  <c r="AG4732" i="4"/>
  <c r="AG4733" i="4"/>
  <c r="AG4734" i="4"/>
  <c r="AG4735" i="4"/>
  <c r="AG4736" i="4"/>
  <c r="AG4737" i="4"/>
  <c r="AG4739" i="4"/>
  <c r="AG4742" i="4"/>
  <c r="AG4743" i="4"/>
  <c r="AG4744" i="4"/>
  <c r="AG4748" i="4"/>
  <c r="AG4749" i="4"/>
  <c r="AG4750" i="4"/>
  <c r="AG4751" i="4"/>
  <c r="AG4752" i="4"/>
  <c r="AG4753" i="4"/>
  <c r="AG4755" i="4"/>
  <c r="AG4758" i="4"/>
  <c r="AG4759" i="4"/>
  <c r="AG4760" i="4"/>
  <c r="AG4764" i="4"/>
  <c r="AG4765" i="4"/>
  <c r="AG4766" i="4"/>
  <c r="AG4768" i="4"/>
  <c r="AG4769" i="4"/>
  <c r="AG4771" i="4"/>
  <c r="AG4774" i="4"/>
  <c r="AG4775" i="4"/>
  <c r="AG4776" i="4"/>
  <c r="AG4780" i="4"/>
  <c r="AG4781" i="4"/>
  <c r="AG4782" i="4"/>
  <c r="AG4784" i="4"/>
  <c r="AG4785" i="4"/>
  <c r="AG4787" i="4"/>
  <c r="AG4790" i="4"/>
  <c r="AG4791" i="4"/>
  <c r="AG4792" i="4"/>
  <c r="AG4796" i="4"/>
  <c r="AG2783" i="4"/>
  <c r="AG4797" i="4"/>
  <c r="AG4798" i="4"/>
  <c r="AG4799" i="4"/>
  <c r="AG4800" i="4"/>
  <c r="AG4802" i="4"/>
  <c r="AG4805" i="4"/>
  <c r="AG4806" i="4"/>
  <c r="AG4807" i="4"/>
  <c r="AG4808" i="4"/>
  <c r="AG4811" i="4"/>
  <c r="AG4812" i="4"/>
  <c r="AG4813" i="4"/>
  <c r="AG4814" i="4"/>
  <c r="AG4815" i="4"/>
  <c r="AG4816" i="4"/>
  <c r="AG4818" i="4"/>
  <c r="AG4821" i="4"/>
  <c r="AG4822" i="4"/>
  <c r="AG4823" i="4"/>
  <c r="AG4827" i="4"/>
  <c r="AG4828" i="4"/>
  <c r="AG4829" i="4"/>
  <c r="AG4831" i="4"/>
  <c r="AG4832" i="4"/>
  <c r="AG4834" i="4"/>
  <c r="AG4837" i="4"/>
  <c r="AG4838" i="4"/>
  <c r="AG4839" i="4"/>
  <c r="AG4843" i="4"/>
  <c r="AG4844" i="4"/>
  <c r="AG4845" i="4"/>
  <c r="AG4847" i="4"/>
  <c r="AG4848" i="4"/>
  <c r="AG4850" i="4"/>
  <c r="AG4853" i="4"/>
  <c r="AG4854" i="4"/>
  <c r="AG4855" i="4"/>
  <c r="AG4859" i="4"/>
  <c r="AG4860" i="4"/>
  <c r="AG4861" i="4"/>
  <c r="AG4862" i="4"/>
  <c r="AG4863" i="4"/>
  <c r="AG4864" i="4"/>
  <c r="AG4866" i="4"/>
  <c r="AG4869" i="4"/>
  <c r="AG4870" i="4"/>
  <c r="AG4871" i="4"/>
  <c r="AG4875" i="4"/>
  <c r="AG4876" i="4"/>
  <c r="AG4877" i="4"/>
  <c r="AG4878" i="4"/>
  <c r="AG4879" i="4"/>
  <c r="AG4880" i="4"/>
  <c r="AG4882" i="4"/>
  <c r="AG4885" i="4"/>
  <c r="AG4886" i="4"/>
  <c r="AG4887" i="4"/>
  <c r="AG4891" i="4"/>
  <c r="AG4892" i="4"/>
  <c r="AG4893" i="4"/>
  <c r="AG4895" i="4"/>
  <c r="AG4896" i="4"/>
  <c r="AG4898" i="4"/>
  <c r="AG4901" i="4"/>
  <c r="AG4902" i="4"/>
  <c r="AG4903" i="4"/>
  <c r="AG4907" i="4"/>
  <c r="AG4908" i="4"/>
  <c r="AG4909" i="4"/>
  <c r="AG4911" i="4"/>
  <c r="AG4912" i="4"/>
  <c r="AG4914" i="4"/>
  <c r="AG4917" i="4"/>
  <c r="AG4918" i="4"/>
  <c r="AG4919" i="4"/>
  <c r="AG4920" i="4"/>
  <c r="AG4923" i="4"/>
  <c r="AG4924" i="4"/>
  <c r="AG4925" i="4"/>
  <c r="AG4926" i="4"/>
  <c r="AG4927" i="4"/>
  <c r="AG4928" i="4"/>
  <c r="AG4930" i="4"/>
  <c r="AG4933" i="4"/>
  <c r="AG4934" i="4"/>
  <c r="AG4935" i="4"/>
  <c r="AG4939" i="4"/>
  <c r="AG4940" i="4"/>
  <c r="AG4941" i="4"/>
  <c r="AG4942" i="4"/>
  <c r="AG4943" i="4"/>
  <c r="AG4944" i="4"/>
  <c r="AG4946" i="4"/>
  <c r="AG4949" i="4"/>
  <c r="AG4950" i="4"/>
  <c r="AG4951" i="4"/>
  <c r="AG4955" i="4"/>
  <c r="AG4956" i="4"/>
  <c r="AG4957" i="4"/>
  <c r="AG4959" i="4"/>
  <c r="AG4960" i="4"/>
  <c r="AG4962" i="4"/>
  <c r="AG4965" i="4"/>
  <c r="AG4966" i="4"/>
  <c r="AG4967" i="4"/>
  <c r="AG4971" i="4"/>
  <c r="AG4972" i="4"/>
  <c r="AG4973" i="4"/>
  <c r="AG4975" i="4"/>
  <c r="AG4976" i="4"/>
  <c r="AG4978" i="4"/>
  <c r="AG4981" i="4"/>
  <c r="AG4982" i="4"/>
  <c r="AG4983" i="4"/>
  <c r="AG4987" i="4"/>
  <c r="AG4988" i="4"/>
  <c r="AG4989" i="4"/>
  <c r="AG4990" i="4"/>
  <c r="AG4991" i="4"/>
  <c r="AG4992" i="4"/>
  <c r="AG4994" i="4"/>
  <c r="AG4997" i="4"/>
  <c r="AG4998" i="4"/>
  <c r="AG4999" i="4"/>
  <c r="AG5003" i="4"/>
  <c r="AG5004" i="4"/>
  <c r="AG5005" i="4"/>
  <c r="AG5006" i="4"/>
  <c r="AG5007" i="4"/>
  <c r="AG5008" i="4"/>
  <c r="AG5010" i="4"/>
  <c r="AG5013" i="4"/>
  <c r="AG5014" i="4"/>
  <c r="AG5015" i="4"/>
  <c r="AG5019" i="4"/>
  <c r="AG5020" i="4"/>
  <c r="AG5021" i="4"/>
  <c r="AG5023" i="4"/>
  <c r="AG5024" i="4"/>
  <c r="AG5026" i="4"/>
  <c r="AG5029" i="4"/>
  <c r="AG5030" i="4"/>
  <c r="AG5031" i="4"/>
  <c r="AG5032" i="4"/>
  <c r="AG5035" i="4"/>
  <c r="AG2784" i="4"/>
  <c r="AG2785" i="4"/>
  <c r="AG5037" i="4"/>
  <c r="AG5038" i="4"/>
  <c r="AG5039" i="4"/>
  <c r="AG5040" i="4"/>
  <c r="AG5043" i="4"/>
  <c r="AG5044" i="4"/>
  <c r="AG5045" i="4"/>
  <c r="AG5049" i="4"/>
  <c r="AG5050" i="4"/>
  <c r="AG5051" i="4"/>
  <c r="AG5053" i="4"/>
  <c r="AG5054" i="4"/>
  <c r="AG5055" i="4"/>
  <c r="AG5056" i="4"/>
  <c r="AG5059" i="4"/>
  <c r="AG5060" i="4"/>
  <c r="AG5061" i="4"/>
  <c r="AG5065" i="4"/>
  <c r="AG5066" i="4"/>
  <c r="AG5067" i="4"/>
  <c r="AG5069" i="4"/>
  <c r="AG5070" i="4"/>
  <c r="AG5072" i="4"/>
  <c r="AG5075" i="4"/>
  <c r="AG5076" i="4"/>
  <c r="AG5077" i="4"/>
  <c r="AG5081" i="4"/>
  <c r="AG5082" i="4"/>
  <c r="AG5083" i="4"/>
  <c r="AG5085" i="4"/>
  <c r="AG5086" i="4"/>
  <c r="AG5087" i="4"/>
  <c r="AG5088" i="4"/>
  <c r="AG5089" i="4"/>
  <c r="AG5091" i="4"/>
  <c r="AG5092" i="4"/>
  <c r="AG5093" i="4"/>
  <c r="AG5094" i="4"/>
  <c r="AG5097" i="4"/>
  <c r="AG5098" i="4"/>
  <c r="AG5099" i="4"/>
  <c r="AG5101" i="4"/>
  <c r="AG5102" i="4"/>
  <c r="AG5104" i="4"/>
  <c r="AG5107" i="4"/>
  <c r="AG5108" i="4"/>
  <c r="AG5109" i="4"/>
  <c r="AG5113" i="4"/>
  <c r="AG5114" i="4"/>
  <c r="AG5115" i="4"/>
  <c r="AG5116" i="4"/>
  <c r="AG5117" i="4"/>
  <c r="AG5118" i="4"/>
  <c r="AG5120" i="4"/>
  <c r="AG5123" i="4"/>
  <c r="AG5124" i="4"/>
  <c r="AG5125" i="4"/>
  <c r="AG5129" i="4"/>
  <c r="AG5130" i="4"/>
  <c r="AG5131" i="4"/>
  <c r="AG5133" i="4"/>
  <c r="AG5134" i="4"/>
  <c r="AG5136" i="4"/>
  <c r="AG5139" i="4"/>
  <c r="AG5140" i="4"/>
  <c r="AG5141" i="4"/>
  <c r="AG5145" i="4"/>
  <c r="AG5146" i="4"/>
  <c r="AG5147" i="4"/>
  <c r="AG5148" i="4"/>
  <c r="AG5149" i="4"/>
  <c r="AG5150" i="4"/>
  <c r="AG5152" i="4"/>
  <c r="AG5155" i="4"/>
  <c r="AG5156" i="4"/>
  <c r="AG5157" i="4"/>
  <c r="AG5161" i="4"/>
  <c r="AG5162" i="4"/>
  <c r="AG5163" i="4"/>
  <c r="AG5165" i="4"/>
  <c r="AG5166" i="4"/>
  <c r="AG5168" i="4"/>
  <c r="AG5171" i="4"/>
  <c r="AG5172" i="4"/>
  <c r="AG5173" i="4"/>
  <c r="AG5177" i="4"/>
  <c r="AG5178" i="4"/>
  <c r="AG5179" i="4"/>
  <c r="AG5181" i="4"/>
  <c r="AG5182" i="4"/>
  <c r="AG5184" i="4"/>
  <c r="AG5187" i="4"/>
  <c r="AG5188" i="4"/>
  <c r="AG5189" i="4"/>
  <c r="AG5193" i="4"/>
  <c r="AG5194" i="4"/>
  <c r="AG5195" i="4"/>
  <c r="AG5196" i="4"/>
  <c r="AG5197" i="4"/>
  <c r="AG5198" i="4"/>
  <c r="AG5200" i="4"/>
  <c r="AG5203" i="4"/>
  <c r="AG5204" i="4"/>
  <c r="AG5205" i="4"/>
  <c r="AG5206" i="4"/>
  <c r="AG5209" i="4"/>
  <c r="AG5210" i="4"/>
  <c r="AG5211" i="4"/>
  <c r="AG5212" i="4"/>
  <c r="AG5213" i="4"/>
  <c r="AG5214" i="4"/>
  <c r="AG5216" i="4"/>
  <c r="AG5219" i="4"/>
  <c r="AG5220" i="4"/>
  <c r="AG5221" i="4"/>
  <c r="AG5225" i="4"/>
  <c r="AG5226" i="4"/>
  <c r="AG5227" i="4"/>
  <c r="AG5229" i="4"/>
  <c r="AG5230" i="4"/>
  <c r="AG5232" i="4"/>
  <c r="AG5235" i="4"/>
  <c r="AG5236" i="4"/>
  <c r="AG5237" i="4"/>
  <c r="AG5241" i="4"/>
  <c r="AG5242" i="4"/>
  <c r="AG5243" i="4"/>
  <c r="AG5245" i="4"/>
  <c r="AG5246" i="4"/>
  <c r="AG5248" i="4"/>
  <c r="AG5251" i="4"/>
  <c r="AG5252" i="4"/>
  <c r="AG5253" i="4"/>
  <c r="AG5257" i="4"/>
  <c r="AG5258" i="4"/>
  <c r="AG5259" i="4"/>
  <c r="AG5260" i="4"/>
  <c r="AG5261" i="4"/>
  <c r="AG5262" i="4"/>
  <c r="AG5264" i="4"/>
  <c r="AG5267" i="4"/>
  <c r="AG5268" i="4"/>
  <c r="AG5269" i="4"/>
  <c r="AG5273" i="4"/>
  <c r="AG5274" i="4"/>
  <c r="AG5275" i="4"/>
  <c r="AG5276" i="4"/>
  <c r="AG5277" i="4"/>
  <c r="AG5278" i="4"/>
  <c r="AG5280" i="4"/>
  <c r="AG5283" i="4"/>
  <c r="AG5284" i="4"/>
  <c r="AG5285" i="4"/>
  <c r="AG5289" i="4"/>
  <c r="AG5290" i="4"/>
  <c r="AG5291" i="4"/>
  <c r="AG5293" i="4"/>
  <c r="AG5294" i="4"/>
  <c r="AG5296" i="4"/>
  <c r="AG5299" i="4"/>
  <c r="AG5300" i="4"/>
  <c r="AG5301" i="4"/>
  <c r="AG5305" i="4"/>
  <c r="AG5306" i="4"/>
  <c r="AG5307" i="4"/>
  <c r="AG5309" i="4"/>
  <c r="AG5310" i="4"/>
  <c r="AG5312" i="4"/>
  <c r="AG5315" i="4"/>
  <c r="AG5316" i="4"/>
  <c r="AG5317" i="4"/>
  <c r="AG5318" i="4"/>
  <c r="AG5321" i="4"/>
  <c r="AG5322" i="4"/>
  <c r="AG5323" i="4"/>
  <c r="AG5325" i="4"/>
  <c r="AG5326" i="4"/>
  <c r="AG5328" i="4"/>
  <c r="AG5331" i="4"/>
  <c r="AG5332" i="4"/>
  <c r="AG5333" i="4"/>
  <c r="AG5337" i="4"/>
  <c r="AG5338" i="4"/>
  <c r="AG5339" i="4"/>
  <c r="AG5341" i="4"/>
  <c r="AG5342" i="4"/>
  <c r="AG5344" i="4"/>
  <c r="AG5347" i="4"/>
  <c r="AG5348" i="4"/>
  <c r="AG5349" i="4"/>
  <c r="AG5353" i="4"/>
  <c r="AG5354" i="4"/>
  <c r="AG5355" i="4"/>
  <c r="AG5357" i="4"/>
  <c r="AG5358" i="4"/>
  <c r="AG5360" i="4"/>
  <c r="AG5363" i="4"/>
  <c r="AG5364" i="4"/>
  <c r="AG5365" i="4"/>
  <c r="AG5366" i="4"/>
  <c r="AG5369" i="4"/>
  <c r="AG5370" i="4"/>
  <c r="AG5371" i="4"/>
  <c r="AG5373" i="4"/>
  <c r="AG5374" i="4"/>
  <c r="AG5376" i="4"/>
  <c r="AG5379" i="4"/>
  <c r="AG5380" i="4"/>
  <c r="AG5381" i="4"/>
  <c r="AG5385" i="4"/>
  <c r="AG5386" i="4"/>
  <c r="AG5387" i="4"/>
  <c r="AG5389" i="4"/>
  <c r="AG5390" i="4"/>
  <c r="AG5392" i="4"/>
  <c r="AG5395" i="4"/>
  <c r="AG5396" i="4"/>
  <c r="AG5397" i="4"/>
  <c r="AG5401" i="4"/>
  <c r="AG5402" i="4"/>
  <c r="AG5403" i="4"/>
  <c r="AG5405" i="4"/>
  <c r="AG5406" i="4"/>
  <c r="AG5408" i="4"/>
  <c r="AG5411" i="4"/>
  <c r="AG5412" i="4"/>
  <c r="AG5413" i="4"/>
  <c r="AG5417" i="4"/>
  <c r="AG5418" i="4"/>
  <c r="AG5419" i="4"/>
  <c r="AG5421" i="4"/>
  <c r="AG5422" i="4"/>
  <c r="AG5424" i="4"/>
  <c r="AG5427" i="4"/>
  <c r="AG5428" i="4"/>
  <c r="AG5429" i="4"/>
  <c r="AG5433" i="4"/>
  <c r="AG5434" i="4"/>
  <c r="AG5435" i="4"/>
  <c r="AG5436" i="4"/>
  <c r="AG5437" i="4"/>
  <c r="AG5438" i="4"/>
  <c r="AG5440" i="4"/>
  <c r="AG5443" i="4"/>
  <c r="AG5444" i="4"/>
  <c r="AG5445" i="4"/>
  <c r="AG5449" i="4"/>
  <c r="AG5450" i="4"/>
  <c r="AG5451" i="4"/>
  <c r="AG5452" i="4"/>
  <c r="AG5453" i="4"/>
  <c r="AG5454" i="4"/>
  <c r="AG5456" i="4"/>
  <c r="AG5459" i="4"/>
  <c r="AG5460" i="4"/>
  <c r="AG5461" i="4"/>
  <c r="AG5465" i="4"/>
  <c r="AG5466" i="4"/>
  <c r="AG5467" i="4"/>
  <c r="AG5468" i="4"/>
  <c r="AG5469" i="4"/>
  <c r="AG5470" i="4"/>
  <c r="AG5472" i="4"/>
  <c r="AG5475" i="4"/>
  <c r="AG5476" i="4"/>
  <c r="AG5477" i="4"/>
  <c r="AG5478" i="4"/>
  <c r="AG5481" i="4"/>
  <c r="AG5482" i="4"/>
  <c r="AG5483" i="4"/>
  <c r="AG5484" i="4"/>
  <c r="AG5485" i="4"/>
  <c r="AG5486" i="4"/>
  <c r="AG5488" i="4"/>
  <c r="AG5491" i="4"/>
  <c r="AG5492" i="4"/>
  <c r="AG5493" i="4"/>
  <c r="AG5497" i="4"/>
  <c r="AG5498" i="4"/>
  <c r="AG5499" i="4"/>
  <c r="AG5500" i="4"/>
  <c r="AG5501" i="4"/>
  <c r="AG5502" i="4"/>
  <c r="AG5504" i="4"/>
  <c r="AG5507" i="4"/>
  <c r="AG5508" i="4"/>
  <c r="AG5509" i="4"/>
  <c r="AG5513" i="4"/>
  <c r="AG5514" i="4"/>
  <c r="AG5515" i="4"/>
  <c r="AG5516" i="4"/>
  <c r="AG5517" i="4"/>
  <c r="AG5518" i="4"/>
  <c r="AG5520" i="4"/>
  <c r="AG5523" i="4"/>
  <c r="AG5524" i="4"/>
  <c r="AG5525" i="4"/>
  <c r="AG5529" i="4"/>
  <c r="AG5530" i="4"/>
  <c r="AG5531" i="4"/>
  <c r="AG5532" i="4"/>
  <c r="AG5533" i="4"/>
  <c r="AG5534" i="4"/>
  <c r="AG5536" i="4"/>
  <c r="AG5539" i="4"/>
  <c r="AG5540" i="4"/>
  <c r="AG5541" i="4"/>
  <c r="AG5542" i="4"/>
  <c r="AG5545" i="4"/>
  <c r="AG5546" i="4"/>
  <c r="AG5547" i="4"/>
  <c r="AG5548" i="4"/>
  <c r="AG5549" i="4"/>
  <c r="AG5550" i="4"/>
  <c r="AG5552" i="4"/>
  <c r="AG5555" i="4"/>
  <c r="AG5556" i="4"/>
  <c r="AG5557" i="4"/>
  <c r="AG5561" i="4"/>
  <c r="AG5562" i="4"/>
  <c r="AG5563" i="4"/>
  <c r="AG5564" i="4"/>
  <c r="AG5565" i="4"/>
  <c r="AG5566" i="4"/>
  <c r="AG5568" i="4"/>
  <c r="AG5571" i="4"/>
  <c r="AG5572" i="4"/>
  <c r="AG5573" i="4"/>
  <c r="AG5577" i="4"/>
  <c r="AG5578" i="4"/>
  <c r="AG5579" i="4"/>
  <c r="AG5580" i="4"/>
  <c r="AG5581" i="4"/>
  <c r="AG5582" i="4"/>
  <c r="AG5584" i="4"/>
  <c r="AG5587" i="4"/>
  <c r="AG5588" i="4"/>
  <c r="AG5589" i="4"/>
  <c r="AG5593" i="4"/>
  <c r="AG5594" i="4"/>
  <c r="AG5595" i="4"/>
  <c r="AG5596" i="4"/>
  <c r="AG5597" i="4"/>
  <c r="AG5598" i="4"/>
  <c r="AG5600" i="4"/>
  <c r="AG5603" i="4"/>
  <c r="AG5604" i="4"/>
  <c r="AG5605" i="4"/>
  <c r="AG5606" i="4"/>
  <c r="AG5609" i="4"/>
  <c r="AG5610" i="4"/>
  <c r="AG5611" i="4"/>
  <c r="AG5612" i="4"/>
  <c r="AG5613" i="4"/>
  <c r="AG5614" i="4"/>
  <c r="AG5616" i="4"/>
  <c r="AG5619" i="4"/>
  <c r="AG5620" i="4"/>
  <c r="AG5621" i="4"/>
  <c r="AG5625" i="4"/>
  <c r="AG5626" i="4"/>
  <c r="AG5627" i="4"/>
  <c r="AG5628" i="4"/>
  <c r="AG5629" i="4"/>
  <c r="AG5630" i="4"/>
  <c r="AG5632" i="4"/>
  <c r="AG5635" i="4"/>
  <c r="AG5636" i="4"/>
  <c r="AG5637" i="4"/>
  <c r="AG5641" i="4"/>
  <c r="AG5642" i="4"/>
  <c r="AG5643" i="4"/>
  <c r="AG5644" i="4"/>
  <c r="AG5645" i="4"/>
  <c r="AG5646" i="4"/>
  <c r="AG5648" i="4"/>
  <c r="AG5651" i="4"/>
  <c r="AG5652" i="4"/>
  <c r="AG5653" i="4"/>
  <c r="AG5657" i="4"/>
  <c r="AG5658" i="4"/>
  <c r="AG5659" i="4"/>
  <c r="AG5660" i="4"/>
  <c r="AG5661" i="4"/>
  <c r="AG5662" i="4"/>
  <c r="AG5664" i="4"/>
  <c r="AG5667" i="4"/>
  <c r="AG5668" i="4"/>
  <c r="AG5669" i="4"/>
  <c r="AG5670" i="4"/>
  <c r="AG5673" i="4"/>
  <c r="AG5674" i="4"/>
  <c r="AG5675" i="4"/>
  <c r="AG5676" i="4"/>
  <c r="AG5677" i="4"/>
  <c r="AG5678" i="4"/>
  <c r="AG5680" i="4"/>
  <c r="AG5683" i="4"/>
  <c r="AG5684" i="4"/>
  <c r="AG5685" i="4"/>
  <c r="AG5689" i="4"/>
  <c r="AG5690" i="4"/>
  <c r="AG5691" i="4"/>
  <c r="AG5692" i="4"/>
  <c r="AG5693" i="4"/>
  <c r="AG5694" i="4"/>
  <c r="AG5696" i="4"/>
  <c r="AG5699" i="4"/>
  <c r="AG5700" i="4"/>
  <c r="AG5701" i="4"/>
  <c r="AG5705" i="4"/>
  <c r="AG5706" i="4"/>
  <c r="AG5707" i="4"/>
  <c r="AG5708" i="4"/>
  <c r="AG5709" i="4"/>
  <c r="AG5710" i="4"/>
  <c r="AG5712" i="4"/>
  <c r="AG5715" i="4"/>
  <c r="AG5716" i="4"/>
  <c r="AG5717" i="4"/>
  <c r="AG5721" i="4"/>
  <c r="AG5722" i="4"/>
  <c r="AG5723" i="4"/>
  <c r="AG5724" i="4"/>
  <c r="AG5725" i="4"/>
  <c r="AG5726" i="4"/>
  <c r="AG5728" i="4"/>
  <c r="AG5731" i="4"/>
  <c r="AG5732" i="4"/>
  <c r="AG5733" i="4"/>
  <c r="AG5734" i="4"/>
  <c r="AG5737" i="4"/>
  <c r="AG5738" i="4"/>
  <c r="AG5739" i="4"/>
  <c r="AG5740" i="4"/>
  <c r="AG5741" i="4"/>
  <c r="AG5742" i="4"/>
  <c r="AG5744" i="4"/>
  <c r="AG5747" i="4"/>
  <c r="AG5748" i="4"/>
  <c r="AG5749" i="4"/>
  <c r="AG5753" i="4"/>
  <c r="AG5754" i="4"/>
  <c r="AG5755" i="4"/>
  <c r="AG5756" i="4"/>
  <c r="AG5757" i="4"/>
  <c r="AG5758" i="4"/>
  <c r="AG5760" i="4"/>
  <c r="AG5763" i="4"/>
  <c r="AG5764" i="4"/>
  <c r="AG5765" i="4"/>
  <c r="AG5769" i="4"/>
  <c r="AG5770" i="4"/>
  <c r="AG5771" i="4"/>
  <c r="AG5772" i="4"/>
  <c r="AG5773" i="4"/>
  <c r="AG5774" i="4"/>
  <c r="AG5776" i="4"/>
  <c r="AG5779" i="4"/>
  <c r="AG5780" i="4"/>
  <c r="AG5781" i="4"/>
  <c r="AG5785" i="4"/>
  <c r="AG5786" i="4"/>
  <c r="AG5787" i="4"/>
  <c r="AG5788" i="4"/>
  <c r="AG5789" i="4"/>
  <c r="AG5790" i="4"/>
  <c r="AG5792" i="4"/>
  <c r="AG5795" i="4"/>
  <c r="AG5796" i="4"/>
  <c r="AG5797" i="4"/>
  <c r="AG5798" i="4"/>
  <c r="AG5801" i="4"/>
  <c r="AG5802" i="4"/>
  <c r="AG5803" i="4"/>
  <c r="AG5804" i="4"/>
  <c r="AG5805" i="4"/>
  <c r="AG5806" i="4"/>
  <c r="AG5808" i="4"/>
  <c r="AG5811" i="4"/>
  <c r="AG5812" i="4"/>
  <c r="AG5813" i="4"/>
  <c r="AG5817" i="4"/>
  <c r="AG5818" i="4"/>
  <c r="AG5819" i="4"/>
  <c r="AG5820" i="4"/>
  <c r="AG5821" i="4"/>
  <c r="AG5822" i="4"/>
  <c r="AG5824" i="4"/>
  <c r="AG5827" i="4"/>
  <c r="AG5828" i="4"/>
  <c r="AG5829" i="4"/>
  <c r="AG5833" i="4"/>
  <c r="AG5834" i="4"/>
  <c r="AG5835" i="4"/>
  <c r="AG5836" i="4"/>
  <c r="AG5837" i="4"/>
  <c r="AG5838" i="4"/>
  <c r="AG5840" i="4"/>
  <c r="AG5843" i="4"/>
  <c r="AG5844" i="4"/>
  <c r="AG5845" i="4"/>
  <c r="AG5849" i="4"/>
  <c r="AG5850" i="4"/>
  <c r="AG5851" i="4"/>
  <c r="AG5852" i="4"/>
  <c r="AG5853" i="4"/>
  <c r="AG5854" i="4"/>
  <c r="AG5856" i="4"/>
  <c r="AG5859" i="4"/>
  <c r="AG5860" i="4"/>
  <c r="AG5861" i="4"/>
  <c r="AG5862" i="4"/>
  <c r="AG5865" i="4"/>
  <c r="AG5866" i="4"/>
  <c r="AG5867" i="4"/>
  <c r="AG5868" i="4"/>
  <c r="AG5869" i="4"/>
  <c r="AG5870" i="4"/>
  <c r="AG5872" i="4"/>
  <c r="AG5875" i="4"/>
  <c r="AG5876" i="4"/>
  <c r="AG5877" i="4"/>
  <c r="AG5881" i="4"/>
  <c r="AG5882" i="4"/>
  <c r="AG5883" i="4"/>
  <c r="AG5884" i="4"/>
  <c r="AG5885" i="4"/>
  <c r="AG5886" i="4"/>
  <c r="AG5888" i="4"/>
  <c r="AG5891" i="4"/>
  <c r="AG5892" i="4"/>
  <c r="AG5893" i="4"/>
  <c r="AG5897" i="4"/>
  <c r="AG5898" i="4"/>
  <c r="AG5899" i="4"/>
  <c r="AG5900" i="4"/>
  <c r="AG5901" i="4"/>
  <c r="AG5902" i="4"/>
  <c r="AG5904" i="4"/>
  <c r="AG5907" i="4"/>
  <c r="AG5908" i="4"/>
  <c r="AG5909" i="4"/>
  <c r="AG5913" i="4"/>
  <c r="AG5914" i="4"/>
  <c r="AG5915" i="4"/>
  <c r="AG5916" i="4"/>
  <c r="AG5917" i="4"/>
  <c r="AG5918" i="4"/>
  <c r="AG5920" i="4"/>
  <c r="AG5923" i="4"/>
  <c r="AG5924" i="4"/>
  <c r="AG5925" i="4"/>
  <c r="AG5926" i="4"/>
  <c r="AG5929" i="4"/>
  <c r="AG5930" i="4"/>
  <c r="AG5931" i="4"/>
  <c r="AG5932" i="4"/>
  <c r="AG5933" i="4"/>
  <c r="AG5934" i="4"/>
  <c r="AG5936" i="4"/>
  <c r="AG5939" i="4"/>
  <c r="AG5940" i="4"/>
  <c r="AG5941" i="4"/>
  <c r="AG5945" i="4"/>
  <c r="AG5946" i="4"/>
  <c r="AG5947" i="4"/>
  <c r="AG5948" i="4"/>
  <c r="AG5949" i="4"/>
  <c r="AG5950" i="4"/>
  <c r="AG5952" i="4"/>
  <c r="AG5955" i="4"/>
  <c r="AG5956" i="4"/>
  <c r="AG5957" i="4"/>
  <c r="AG5961" i="4"/>
  <c r="AG5962" i="4"/>
  <c r="AG5963" i="4"/>
  <c r="AG5964" i="4"/>
  <c r="AG5965" i="4"/>
  <c r="AG5966" i="4"/>
  <c r="AG5968" i="4"/>
  <c r="AG5971" i="4"/>
  <c r="AG5972" i="4"/>
  <c r="AG5973" i="4"/>
  <c r="AG5977" i="4"/>
  <c r="AG5978" i="4"/>
  <c r="AG5979" i="4"/>
  <c r="AG5980" i="4"/>
  <c r="AG5981" i="4"/>
  <c r="AG5982" i="4"/>
  <c r="AG5984" i="4"/>
  <c r="AG5987" i="4"/>
  <c r="AG5988" i="4"/>
  <c r="AG5989" i="4"/>
  <c r="AG5990" i="4"/>
  <c r="AG5993" i="4"/>
  <c r="AG5994" i="4"/>
  <c r="AG5995" i="4"/>
  <c r="AG5996" i="4"/>
  <c r="AG5997" i="4"/>
  <c r="AG5998" i="4"/>
  <c r="AG6000" i="4"/>
  <c r="AG6003" i="4"/>
  <c r="AG6004" i="4"/>
  <c r="AG6005" i="4"/>
  <c r="AG6009" i="4"/>
  <c r="AG6010" i="4"/>
  <c r="AG6011" i="4"/>
  <c r="AG6012" i="4"/>
  <c r="AG6013" i="4"/>
  <c r="AG6014" i="4"/>
  <c r="AG6016" i="4"/>
  <c r="AG6019" i="4"/>
  <c r="AG6020" i="4"/>
  <c r="AG6021" i="4"/>
  <c r="AG6025" i="4"/>
  <c r="AG6026" i="4"/>
  <c r="AG6027" i="4"/>
  <c r="AG6028" i="4"/>
  <c r="AG6029" i="4"/>
  <c r="AG6030" i="4"/>
  <c r="AG6032" i="4"/>
  <c r="AG6035" i="4"/>
  <c r="AG6036" i="4"/>
  <c r="AG6037" i="4"/>
  <c r="AG6041" i="4"/>
  <c r="AG6042" i="4"/>
  <c r="AG6043" i="4"/>
  <c r="AG6044" i="4"/>
  <c r="AG6045" i="4"/>
  <c r="AG6046" i="4"/>
  <c r="AG6048" i="4"/>
  <c r="AG6051" i="4"/>
  <c r="AG6052" i="4"/>
  <c r="AG6053" i="4"/>
  <c r="AG6054" i="4"/>
  <c r="AG6057" i="4"/>
  <c r="AG6058" i="4"/>
  <c r="AG6059" i="4"/>
  <c r="AG6060" i="4"/>
  <c r="AG6061" i="4"/>
  <c r="AG6062" i="4"/>
  <c r="AG6064" i="4"/>
  <c r="AG6067" i="4"/>
  <c r="AG6068" i="4"/>
  <c r="AG6069" i="4"/>
  <c r="AG6073" i="4"/>
  <c r="AG6074" i="4"/>
  <c r="AG6075" i="4"/>
  <c r="AG6076" i="4"/>
  <c r="AG6077" i="4"/>
  <c r="AG6078" i="4"/>
  <c r="AG6080" i="4"/>
  <c r="AG6083" i="4"/>
  <c r="AG6084" i="4"/>
  <c r="AG6085" i="4"/>
  <c r="AG6089" i="4"/>
  <c r="AG6090" i="4"/>
  <c r="AG6091" i="4"/>
  <c r="AG6092" i="4"/>
  <c r="AG6093" i="4"/>
  <c r="AG6094" i="4"/>
  <c r="AG6096" i="4"/>
  <c r="AG6099" i="4"/>
  <c r="AG6100" i="4"/>
  <c r="AG6101" i="4"/>
  <c r="AG6105" i="4"/>
  <c r="AG6106" i="4"/>
  <c r="AG6107" i="4"/>
  <c r="AG6108" i="4"/>
  <c r="AG6109" i="4"/>
  <c r="AG6110" i="4"/>
  <c r="AG6112" i="4"/>
  <c r="AG6115" i="4"/>
  <c r="AG6116" i="4"/>
  <c r="AG6117" i="4"/>
  <c r="AG6118" i="4"/>
  <c r="AG6121" i="4"/>
  <c r="AG6122" i="4"/>
  <c r="AG6123" i="4"/>
  <c r="AG6124" i="4"/>
  <c r="AG6125" i="4"/>
  <c r="AG6126" i="4"/>
  <c r="AG6128" i="4"/>
  <c r="AG6131" i="4"/>
  <c r="AG6132" i="4"/>
  <c r="AG6133" i="4"/>
  <c r="AG6137" i="4"/>
  <c r="AG6138" i="4"/>
  <c r="AG6139" i="4"/>
  <c r="AG6140" i="4"/>
  <c r="AG6141" i="4"/>
  <c r="AG6142" i="4"/>
  <c r="AG6144" i="4"/>
  <c r="AG6147" i="4"/>
  <c r="AG6148" i="4"/>
  <c r="AG6149" i="4"/>
  <c r="AG6153" i="4"/>
  <c r="AG6154" i="4"/>
  <c r="AG6155" i="4"/>
  <c r="AG6156" i="4"/>
  <c r="AG6157" i="4"/>
  <c r="AG6158" i="4"/>
  <c r="AG6160" i="4"/>
  <c r="AG6163" i="4"/>
  <c r="AG6164" i="4"/>
  <c r="AG6165" i="4"/>
  <c r="AG6169" i="4"/>
  <c r="AG6170" i="4"/>
  <c r="AG6171" i="4"/>
  <c r="AG6172" i="4"/>
  <c r="AG6173" i="4"/>
  <c r="AG6174" i="4"/>
  <c r="AG6176" i="4"/>
  <c r="AG6179" i="4"/>
  <c r="AG6180" i="4"/>
  <c r="AG6181" i="4"/>
  <c r="AG6182" i="4"/>
  <c r="AG6185" i="4"/>
  <c r="AG6186" i="4"/>
  <c r="AG6187" i="4"/>
  <c r="AG6188" i="4"/>
  <c r="AG6189" i="4"/>
  <c r="AG6190" i="4"/>
  <c r="AG6192" i="4"/>
  <c r="AG6195" i="4"/>
  <c r="AG6196" i="4"/>
  <c r="AG6197" i="4"/>
  <c r="AG6201" i="4"/>
  <c r="AG6202" i="4"/>
  <c r="AG6203" i="4"/>
  <c r="AG6204" i="4"/>
  <c r="AG6205" i="4"/>
  <c r="AG6206" i="4"/>
  <c r="AG6208" i="4"/>
  <c r="AG6211" i="4"/>
  <c r="A4" i="7"/>
  <c r="A16" i="7"/>
  <c r="A6" i="7"/>
  <c r="A5" i="7"/>
  <c r="A24" i="7"/>
  <c r="A9" i="7"/>
  <c r="A2" i="7"/>
  <c r="A3" i="7"/>
  <c r="A13" i="7"/>
  <c r="A17" i="7"/>
  <c r="A7" i="7"/>
  <c r="A10" i="7"/>
  <c r="A11" i="7"/>
  <c r="A31" i="7"/>
  <c r="A15" i="7"/>
  <c r="A32" i="7"/>
  <c r="A14" i="7"/>
  <c r="A19" i="7"/>
  <c r="A35" i="7"/>
  <c r="A20" i="7"/>
  <c r="A36" i="7"/>
  <c r="A18" i="7"/>
  <c r="A22" i="7"/>
  <c r="A39" i="7"/>
  <c r="A21" i="7"/>
  <c r="A40" i="7"/>
  <c r="A23" i="7"/>
  <c r="A27" i="7"/>
  <c r="A43" i="7"/>
  <c r="A44" i="7"/>
  <c r="A28" i="7"/>
  <c r="A25" i="7"/>
  <c r="A30" i="7"/>
  <c r="A33" i="7"/>
  <c r="A34" i="7"/>
  <c r="A37" i="7"/>
  <c r="A38" i="7"/>
  <c r="A41" i="7"/>
  <c r="A26" i="7"/>
  <c r="A42" i="7"/>
  <c r="A45" i="7"/>
  <c r="A29" i="7"/>
  <c r="A8" i="7"/>
  <c r="A51" i="7"/>
  <c r="A52" i="7"/>
  <c r="A55" i="7"/>
  <c r="A56" i="7"/>
  <c r="A59" i="7"/>
  <c r="A60" i="7"/>
  <c r="A63" i="7"/>
  <c r="A47" i="7"/>
  <c r="A64" i="7"/>
  <c r="A48" i="7"/>
  <c r="A50" i="7"/>
  <c r="A53" i="7"/>
  <c r="A54" i="7"/>
  <c r="A57" i="7"/>
  <c r="A58" i="7"/>
  <c r="A61" i="7"/>
  <c r="A46" i="7"/>
  <c r="A62" i="7"/>
  <c r="A65" i="7"/>
  <c r="A49" i="7"/>
  <c r="A71" i="7"/>
  <c r="A72" i="7"/>
  <c r="A75" i="7"/>
  <c r="A76" i="7"/>
  <c r="A79" i="7"/>
  <c r="A80" i="7"/>
  <c r="A83" i="7"/>
  <c r="A67" i="7"/>
  <c r="A84" i="7"/>
  <c r="A68" i="7"/>
  <c r="A70" i="7"/>
  <c r="A73" i="7"/>
  <c r="A74" i="7"/>
  <c r="A77" i="7"/>
  <c r="A78" i="7"/>
  <c r="A81" i="7"/>
  <c r="A66" i="7"/>
  <c r="A82" i="7"/>
  <c r="A69" i="7"/>
  <c r="A85" i="7"/>
  <c r="A91" i="7"/>
  <c r="A92" i="7"/>
  <c r="A95" i="7"/>
  <c r="A96" i="7"/>
  <c r="A99" i="7"/>
  <c r="A100" i="7"/>
  <c r="A103" i="7"/>
  <c r="A87" i="7"/>
  <c r="A104" i="7"/>
  <c r="A88" i="7"/>
  <c r="A90" i="7"/>
  <c r="A93" i="7"/>
  <c r="A94" i="7"/>
  <c r="A97" i="7"/>
  <c r="A98" i="7"/>
  <c r="A101" i="7"/>
  <c r="A102" i="7"/>
  <c r="A86" i="7"/>
  <c r="A105" i="7"/>
  <c r="A89" i="7"/>
  <c r="A112" i="7"/>
  <c r="A113" i="7"/>
  <c r="A116" i="7"/>
  <c r="A117" i="7"/>
  <c r="A120" i="7"/>
  <c r="A121" i="7"/>
  <c r="A107" i="7"/>
  <c r="A124" i="7"/>
  <c r="A108" i="7"/>
  <c r="A125" i="7"/>
  <c r="A110" i="7"/>
  <c r="A111" i="7"/>
  <c r="A114" i="7"/>
  <c r="A115" i="7"/>
  <c r="A118" i="7"/>
  <c r="A119" i="7"/>
  <c r="A122" i="7"/>
  <c r="A106" i="7"/>
  <c r="A123" i="7"/>
  <c r="A109" i="7"/>
  <c r="A126" i="7"/>
  <c r="A136" i="7"/>
  <c r="A137" i="7"/>
  <c r="A140" i="7"/>
  <c r="A141" i="7"/>
  <c r="A144" i="7"/>
  <c r="A145" i="7"/>
  <c r="A128" i="7"/>
  <c r="A148" i="7"/>
  <c r="A129" i="7"/>
  <c r="A149" i="7"/>
  <c r="A132" i="7"/>
  <c r="A133" i="7"/>
  <c r="A135" i="7"/>
  <c r="A138" i="7"/>
  <c r="A139" i="7"/>
  <c r="A142" i="7"/>
  <c r="A143" i="7"/>
  <c r="A146" i="7"/>
  <c r="A147" i="7"/>
  <c r="A127" i="7"/>
  <c r="A150" i="7"/>
  <c r="A130" i="7"/>
  <c r="A131" i="7"/>
  <c r="A134" i="7"/>
  <c r="A160" i="7"/>
  <c r="A161" i="7"/>
  <c r="A164" i="7"/>
  <c r="A168" i="7"/>
  <c r="A152" i="7"/>
  <c r="A172" i="7"/>
  <c r="A153" i="7"/>
  <c r="A173" i="7"/>
  <c r="A156" i="7"/>
  <c r="A157" i="7"/>
  <c r="A159" i="7"/>
  <c r="A162" i="7"/>
  <c r="A163" i="7"/>
  <c r="A167" i="7"/>
  <c r="A151" i="7"/>
  <c r="A171" i="7"/>
  <c r="A154" i="7"/>
  <c r="A174" i="7"/>
  <c r="A155" i="7"/>
  <c r="A158" i="7"/>
  <c r="A184" i="7"/>
  <c r="A185" i="7"/>
  <c r="A165" i="7"/>
  <c r="A169" i="7"/>
  <c r="A189" i="7"/>
  <c r="A176" i="7"/>
  <c r="A196" i="7"/>
  <c r="A177" i="7"/>
  <c r="A180" i="7"/>
  <c r="A181" i="7"/>
  <c r="A183" i="7"/>
  <c r="A186" i="7"/>
  <c r="A166" i="7"/>
  <c r="A170" i="7"/>
  <c r="A190" i="7"/>
  <c r="A175" i="7"/>
  <c r="A195" i="7"/>
  <c r="A178" i="7"/>
  <c r="A179" i="7"/>
  <c r="A182" i="7"/>
  <c r="A208" i="7"/>
  <c r="A188" i="7"/>
  <c r="A209" i="7"/>
  <c r="A192" i="7"/>
  <c r="A212" i="7"/>
  <c r="A193" i="7"/>
  <c r="A213" i="7"/>
  <c r="A197" i="7"/>
  <c r="A200" i="7"/>
  <c r="A201" i="7"/>
  <c r="A204" i="7"/>
  <c r="A205" i="7"/>
  <c r="A207" i="7"/>
  <c r="A187" i="7"/>
  <c r="A210" i="7"/>
  <c r="A191" i="7"/>
  <c r="A211" i="7"/>
  <c r="A194" i="7"/>
  <c r="A214" i="7"/>
  <c r="A198" i="7"/>
  <c r="A199" i="7"/>
  <c r="A202" i="7"/>
  <c r="A203" i="7"/>
  <c r="A206" i="7"/>
  <c r="A232" i="7"/>
  <c r="A233" i="7"/>
  <c r="A216" i="7"/>
  <c r="A236" i="7"/>
  <c r="A217" i="7"/>
  <c r="A237" i="7"/>
  <c r="A220" i="7"/>
  <c r="A221" i="7"/>
  <c r="A224" i="7"/>
  <c r="A225" i="7"/>
  <c r="A228" i="7"/>
  <c r="A229" i="7"/>
  <c r="A231" i="7"/>
  <c r="A234" i="7"/>
  <c r="A215" i="7"/>
  <c r="A235" i="7"/>
  <c r="A218" i="7"/>
  <c r="A219" i="7"/>
  <c r="A222" i="7"/>
  <c r="A223" i="7"/>
  <c r="A226" i="7"/>
  <c r="A227" i="7"/>
  <c r="A230" i="7"/>
  <c r="A255" i="7"/>
  <c r="A256" i="7"/>
  <c r="A240" i="7"/>
  <c r="A241" i="7"/>
  <c r="A244" i="7"/>
  <c r="A245" i="7"/>
  <c r="A248" i="7"/>
  <c r="A249" i="7"/>
  <c r="A252" i="7"/>
  <c r="A254" i="7"/>
  <c r="A238" i="7"/>
  <c r="A257" i="7"/>
  <c r="A239" i="7"/>
  <c r="A258" i="7"/>
  <c r="A242" i="7"/>
  <c r="A243" i="7"/>
  <c r="A246" i="7"/>
  <c r="A247" i="7"/>
  <c r="A250" i="7"/>
  <c r="A251" i="7"/>
  <c r="A253" i="7"/>
  <c r="A259" i="7"/>
  <c r="A260" i="7"/>
  <c r="A277" i="7"/>
  <c r="A263" i="7"/>
  <c r="A264" i="7"/>
  <c r="A267" i="7"/>
  <c r="A268" i="7"/>
  <c r="A271" i="7"/>
  <c r="A272" i="7"/>
  <c r="A275" i="7"/>
  <c r="A276" i="7"/>
  <c r="A261" i="7"/>
  <c r="A278" i="7"/>
  <c r="A262" i="7"/>
  <c r="A265" i="7"/>
  <c r="A266" i="7"/>
  <c r="A269" i="7"/>
  <c r="A270" i="7"/>
  <c r="A273" i="7"/>
  <c r="A274" i="7"/>
  <c r="A280" i="7"/>
  <c r="A295" i="7"/>
  <c r="A281" i="7"/>
  <c r="A296" i="7"/>
  <c r="A284" i="7"/>
  <c r="A285" i="7"/>
  <c r="A288" i="7"/>
  <c r="A289" i="7"/>
  <c r="A292" i="7"/>
  <c r="A279" i="7"/>
  <c r="A294" i="7"/>
  <c r="A282" i="7"/>
  <c r="A297" i="7"/>
  <c r="A283" i="7"/>
  <c r="A286" i="7"/>
  <c r="A287" i="7"/>
  <c r="A290" i="7"/>
  <c r="A291" i="7"/>
  <c r="A293" i="7"/>
  <c r="A299" i="7"/>
  <c r="A314" i="7"/>
  <c r="A302" i="7"/>
  <c r="A303" i="7"/>
  <c r="A306" i="7"/>
  <c r="A307" i="7"/>
  <c r="A310" i="7"/>
  <c r="A311" i="7"/>
  <c r="A298" i="7"/>
  <c r="A313" i="7"/>
  <c r="A300" i="7"/>
  <c r="A315" i="7"/>
  <c r="A301" i="7"/>
  <c r="A304" i="7"/>
  <c r="A305" i="7"/>
  <c r="A308" i="7"/>
  <c r="A309" i="7"/>
  <c r="A312" i="7"/>
  <c r="A317" i="7"/>
  <c r="A332" i="7"/>
  <c r="A318" i="7"/>
  <c r="A321" i="7"/>
  <c r="A324" i="7"/>
  <c r="A325" i="7"/>
  <c r="A328" i="7"/>
  <c r="A329" i="7"/>
  <c r="A316" i="7"/>
  <c r="A331" i="7"/>
  <c r="A319" i="7"/>
  <c r="A333" i="7"/>
  <c r="A320" i="7"/>
  <c r="A322" i="7"/>
  <c r="A323" i="7"/>
  <c r="A326" i="7"/>
  <c r="A327" i="7"/>
  <c r="A330" i="7"/>
  <c r="A335" i="7"/>
  <c r="A338" i="7"/>
  <c r="A339" i="7"/>
  <c r="A342" i="7"/>
  <c r="A345" i="7"/>
  <c r="A346" i="7"/>
  <c r="A334" i="7"/>
  <c r="A348" i="7"/>
  <c r="A336" i="7"/>
  <c r="A337" i="7"/>
  <c r="A340" i="7"/>
  <c r="A341" i="7"/>
  <c r="A343" i="7"/>
  <c r="A344" i="7"/>
  <c r="A347" i="7"/>
  <c r="A350" i="7"/>
  <c r="A362" i="7"/>
  <c r="A353" i="7"/>
  <c r="A356" i="7"/>
  <c r="A357" i="7"/>
  <c r="A360" i="7"/>
  <c r="A349" i="7"/>
  <c r="A351" i="7"/>
  <c r="A352" i="7"/>
  <c r="A354" i="7"/>
  <c r="A355" i="7"/>
  <c r="A358" i="7"/>
  <c r="A359" i="7"/>
  <c r="A361" i="7"/>
  <c r="A365" i="7"/>
  <c r="A368" i="7"/>
  <c r="A371" i="7"/>
  <c r="A372" i="7"/>
  <c r="A363" i="7"/>
  <c r="A364" i="7"/>
  <c r="A366" i="7"/>
  <c r="A367" i="7"/>
  <c r="A369" i="7"/>
  <c r="A370" i="7"/>
  <c r="A373" i="7"/>
  <c r="A374" i="7"/>
  <c r="A377" i="7"/>
  <c r="A380" i="7"/>
  <c r="A375" i="7"/>
  <c r="A376" i="7"/>
  <c r="A378" i="7"/>
  <c r="A379" i="7"/>
  <c r="A381" i="7"/>
  <c r="A382" i="7"/>
  <c r="A385" i="7"/>
  <c r="A383" i="7"/>
  <c r="A384" i="7"/>
  <c r="A386" i="7"/>
  <c r="A387" i="7"/>
  <c r="A388" i="7"/>
  <c r="A389" i="7"/>
  <c r="A12" i="7"/>
  <c r="Y3" i="4"/>
  <c r="Z3" i="4"/>
  <c r="AC3" i="4"/>
  <c r="AH3" i="4" s="1"/>
  <c r="AD3" i="4"/>
  <c r="Y4" i="4"/>
  <c r="Z4" i="4"/>
  <c r="AC4" i="4"/>
  <c r="AH4" i="4" s="1"/>
  <c r="AD4" i="4"/>
  <c r="Y5" i="4"/>
  <c r="X5" i="4" s="1"/>
  <c r="AA5" i="4" s="1"/>
  <c r="Z5" i="4"/>
  <c r="AC5" i="4"/>
  <c r="AH5" i="4" s="1"/>
  <c r="AD5" i="4"/>
  <c r="Y6" i="4"/>
  <c r="Z6" i="4"/>
  <c r="AC6" i="4"/>
  <c r="AH6" i="4" s="1"/>
  <c r="AD6" i="4"/>
  <c r="Y7" i="4"/>
  <c r="Z7" i="4"/>
  <c r="AC7" i="4"/>
  <c r="AH7" i="4" s="1"/>
  <c r="AD7" i="4"/>
  <c r="Y8" i="4"/>
  <c r="Z8" i="4"/>
  <c r="AC8" i="4"/>
  <c r="AH8" i="4" s="1"/>
  <c r="AD8" i="4"/>
  <c r="Y9" i="4"/>
  <c r="X9" i="4" s="1"/>
  <c r="AA9" i="4" s="1"/>
  <c r="Z9" i="4"/>
  <c r="AC9" i="4"/>
  <c r="AH9" i="4" s="1"/>
  <c r="AD9" i="4"/>
  <c r="Y10" i="4"/>
  <c r="Z10" i="4"/>
  <c r="AC10" i="4"/>
  <c r="AH10" i="4" s="1"/>
  <c r="AD10" i="4"/>
  <c r="Y11" i="4"/>
  <c r="Z11" i="4"/>
  <c r="AC11" i="4"/>
  <c r="AH11" i="4" s="1"/>
  <c r="AD11" i="4"/>
  <c r="Y12" i="4"/>
  <c r="Z12" i="4"/>
  <c r="AC12" i="4"/>
  <c r="AH12" i="4" s="1"/>
  <c r="AD12" i="4"/>
  <c r="Y13" i="4"/>
  <c r="X13" i="4" s="1"/>
  <c r="AA13" i="4" s="1"/>
  <c r="Z13" i="4"/>
  <c r="AC13" i="4"/>
  <c r="AH13" i="4" s="1"/>
  <c r="AD13" i="4"/>
  <c r="Y14" i="4"/>
  <c r="Z14" i="4"/>
  <c r="AC14" i="4"/>
  <c r="AH14" i="4" s="1"/>
  <c r="AD14" i="4"/>
  <c r="Y15" i="4"/>
  <c r="Z15" i="4"/>
  <c r="AC15" i="4"/>
  <c r="AH15" i="4" s="1"/>
  <c r="AD15" i="4"/>
  <c r="Y16" i="4"/>
  <c r="Z16" i="4"/>
  <c r="AC16" i="4"/>
  <c r="AH16" i="4" s="1"/>
  <c r="AD16" i="4"/>
  <c r="Y17" i="4"/>
  <c r="Z17" i="4"/>
  <c r="AC17" i="4"/>
  <c r="AH17" i="4" s="1"/>
  <c r="AD17" i="4"/>
  <c r="Y18" i="4"/>
  <c r="Z18" i="4"/>
  <c r="AC18" i="4"/>
  <c r="AH18" i="4" s="1"/>
  <c r="AD18" i="4"/>
  <c r="Y19" i="4"/>
  <c r="Z19" i="4"/>
  <c r="AC19" i="4"/>
  <c r="AH19" i="4" s="1"/>
  <c r="AD19" i="4"/>
  <c r="Y20" i="4"/>
  <c r="Z20" i="4"/>
  <c r="AC20" i="4"/>
  <c r="AH20" i="4" s="1"/>
  <c r="AD20" i="4"/>
  <c r="Y21" i="4"/>
  <c r="X21" i="4" s="1"/>
  <c r="AA21" i="4" s="1"/>
  <c r="Z21" i="4"/>
  <c r="AC21" i="4"/>
  <c r="AH21" i="4" s="1"/>
  <c r="AD21" i="4"/>
  <c r="Y22" i="4"/>
  <c r="Z22" i="4"/>
  <c r="AC22" i="4"/>
  <c r="AH22" i="4" s="1"/>
  <c r="AD22" i="4"/>
  <c r="Y23" i="4"/>
  <c r="Z23" i="4"/>
  <c r="AC23" i="4"/>
  <c r="AH23" i="4" s="1"/>
  <c r="AD23" i="4"/>
  <c r="Y24" i="4"/>
  <c r="Z24" i="4"/>
  <c r="AC24" i="4"/>
  <c r="AH24" i="4" s="1"/>
  <c r="AD24" i="4"/>
  <c r="Y25" i="4"/>
  <c r="X25" i="4" s="1"/>
  <c r="AA25" i="4" s="1"/>
  <c r="Z25" i="4"/>
  <c r="AC25" i="4"/>
  <c r="AH25" i="4" s="1"/>
  <c r="AD25" i="4"/>
  <c r="Y26" i="4"/>
  <c r="Z26" i="4"/>
  <c r="AC26" i="4"/>
  <c r="AH26" i="4" s="1"/>
  <c r="AD26" i="4"/>
  <c r="Y27" i="4"/>
  <c r="Z27" i="4"/>
  <c r="AC27" i="4"/>
  <c r="AH27" i="4" s="1"/>
  <c r="AD27" i="4"/>
  <c r="Y28" i="4"/>
  <c r="Z28" i="4"/>
  <c r="AC28" i="4"/>
  <c r="AH28" i="4" s="1"/>
  <c r="AD28" i="4"/>
  <c r="Y29" i="4"/>
  <c r="X29" i="4" s="1"/>
  <c r="AA29" i="4" s="1"/>
  <c r="Z29" i="4"/>
  <c r="AC29" i="4"/>
  <c r="AH29" i="4" s="1"/>
  <c r="AD29" i="4"/>
  <c r="Y30" i="4"/>
  <c r="Z30" i="4"/>
  <c r="AC30" i="4"/>
  <c r="AH30" i="4" s="1"/>
  <c r="AD30" i="4"/>
  <c r="Y31" i="4"/>
  <c r="Z31" i="4"/>
  <c r="AC31" i="4"/>
  <c r="AH31" i="4" s="1"/>
  <c r="AD31" i="4"/>
  <c r="Y32" i="4"/>
  <c r="Z32" i="4"/>
  <c r="AC32" i="4"/>
  <c r="AH32" i="4" s="1"/>
  <c r="AD32" i="4"/>
  <c r="Y33" i="4"/>
  <c r="Z33" i="4"/>
  <c r="AC33" i="4"/>
  <c r="AH33" i="4" s="1"/>
  <c r="AD33" i="4"/>
  <c r="Y34" i="4"/>
  <c r="Z34" i="4"/>
  <c r="AC34" i="4"/>
  <c r="AH34" i="4" s="1"/>
  <c r="AD34" i="4"/>
  <c r="Y35" i="4"/>
  <c r="Z35" i="4"/>
  <c r="AC35" i="4"/>
  <c r="AH35" i="4" s="1"/>
  <c r="AD35" i="4"/>
  <c r="Y36" i="4"/>
  <c r="Z36" i="4"/>
  <c r="AC36" i="4"/>
  <c r="AH36" i="4" s="1"/>
  <c r="AD36" i="4"/>
  <c r="Y37" i="4"/>
  <c r="X37" i="4" s="1"/>
  <c r="AA37" i="4" s="1"/>
  <c r="Z37" i="4"/>
  <c r="AC37" i="4"/>
  <c r="AH37" i="4" s="1"/>
  <c r="AD37" i="4"/>
  <c r="Y38" i="4"/>
  <c r="Z38" i="4"/>
  <c r="AC38" i="4"/>
  <c r="AH38" i="4" s="1"/>
  <c r="AD38" i="4"/>
  <c r="Y39" i="4"/>
  <c r="Z39" i="4"/>
  <c r="AC39" i="4"/>
  <c r="AH39" i="4" s="1"/>
  <c r="AD39" i="4"/>
  <c r="Y40" i="4"/>
  <c r="Z40" i="4"/>
  <c r="AC40" i="4"/>
  <c r="AH40" i="4" s="1"/>
  <c r="AD40" i="4"/>
  <c r="Y41" i="4"/>
  <c r="X41" i="4" s="1"/>
  <c r="AA41" i="4" s="1"/>
  <c r="Z41" i="4"/>
  <c r="AC41" i="4"/>
  <c r="AH41" i="4" s="1"/>
  <c r="AD41" i="4"/>
  <c r="Y42" i="4"/>
  <c r="Z42" i="4"/>
  <c r="AC42" i="4"/>
  <c r="AH42" i="4" s="1"/>
  <c r="AD42" i="4"/>
  <c r="Y43" i="4"/>
  <c r="Z43" i="4"/>
  <c r="AC43" i="4"/>
  <c r="AH43" i="4" s="1"/>
  <c r="AD43" i="4"/>
  <c r="Y44" i="4"/>
  <c r="Z44" i="4"/>
  <c r="AC44" i="4"/>
  <c r="AH44" i="4" s="1"/>
  <c r="AD44" i="4"/>
  <c r="Y45" i="4"/>
  <c r="X45" i="4" s="1"/>
  <c r="AA45" i="4" s="1"/>
  <c r="Z45" i="4"/>
  <c r="AC45" i="4"/>
  <c r="AH45" i="4" s="1"/>
  <c r="AD45" i="4"/>
  <c r="Y46" i="4"/>
  <c r="Z46" i="4"/>
  <c r="AC46" i="4"/>
  <c r="AH46" i="4" s="1"/>
  <c r="AD46" i="4"/>
  <c r="Y47" i="4"/>
  <c r="Z47" i="4"/>
  <c r="AC47" i="4"/>
  <c r="AH47" i="4" s="1"/>
  <c r="AD47" i="4"/>
  <c r="Y48" i="4"/>
  <c r="Z48" i="4"/>
  <c r="AC48" i="4"/>
  <c r="AH48" i="4" s="1"/>
  <c r="AD48" i="4"/>
  <c r="Y49" i="4"/>
  <c r="Z49" i="4"/>
  <c r="AC49" i="4"/>
  <c r="AH49" i="4" s="1"/>
  <c r="AD49" i="4"/>
  <c r="Y50" i="4"/>
  <c r="Z50" i="4"/>
  <c r="AC50" i="4"/>
  <c r="AH50" i="4" s="1"/>
  <c r="AD50" i="4"/>
  <c r="Y51" i="4"/>
  <c r="Z51" i="4"/>
  <c r="AC51" i="4"/>
  <c r="AH51" i="4" s="1"/>
  <c r="AD51" i="4"/>
  <c r="Y52" i="4"/>
  <c r="Z52" i="4"/>
  <c r="AC52" i="4"/>
  <c r="AH52" i="4" s="1"/>
  <c r="AD52" i="4"/>
  <c r="Y53" i="4"/>
  <c r="X53" i="4" s="1"/>
  <c r="AA53" i="4" s="1"/>
  <c r="Z53" i="4"/>
  <c r="AC53" i="4"/>
  <c r="AH53" i="4" s="1"/>
  <c r="AD53" i="4"/>
  <c r="Y54" i="4"/>
  <c r="Z54" i="4"/>
  <c r="AC54" i="4"/>
  <c r="AH54" i="4" s="1"/>
  <c r="AD54" i="4"/>
  <c r="Y55" i="4"/>
  <c r="Z55" i="4"/>
  <c r="AC55" i="4"/>
  <c r="AH55" i="4" s="1"/>
  <c r="AD55" i="4"/>
  <c r="Y56" i="4"/>
  <c r="Z56" i="4"/>
  <c r="AC56" i="4"/>
  <c r="AH56" i="4" s="1"/>
  <c r="AD56" i="4"/>
  <c r="Y57" i="4"/>
  <c r="X57" i="4" s="1"/>
  <c r="AA57" i="4" s="1"/>
  <c r="Z57" i="4"/>
  <c r="AC57" i="4"/>
  <c r="AH57" i="4" s="1"/>
  <c r="AD57" i="4"/>
  <c r="Y58" i="4"/>
  <c r="Z58" i="4"/>
  <c r="AC58" i="4"/>
  <c r="AH58" i="4" s="1"/>
  <c r="AD58" i="4"/>
  <c r="Y59" i="4"/>
  <c r="Z59" i="4"/>
  <c r="AC59" i="4"/>
  <c r="AH59" i="4" s="1"/>
  <c r="AD59" i="4"/>
  <c r="Y60" i="4"/>
  <c r="Z60" i="4"/>
  <c r="AC60" i="4"/>
  <c r="AH60" i="4" s="1"/>
  <c r="AD60" i="4"/>
  <c r="Y61" i="4"/>
  <c r="X61" i="4" s="1"/>
  <c r="AA61" i="4" s="1"/>
  <c r="Z61" i="4"/>
  <c r="AC61" i="4"/>
  <c r="AH61" i="4" s="1"/>
  <c r="AD61" i="4"/>
  <c r="Y62" i="4"/>
  <c r="Z62" i="4"/>
  <c r="AC62" i="4"/>
  <c r="AH62" i="4" s="1"/>
  <c r="AD62" i="4"/>
  <c r="Y63" i="4"/>
  <c r="Z63" i="4"/>
  <c r="AC63" i="4"/>
  <c r="AH63" i="4" s="1"/>
  <c r="AD63" i="4"/>
  <c r="Y64" i="4"/>
  <c r="Z64" i="4"/>
  <c r="AC64" i="4"/>
  <c r="AH64" i="4" s="1"/>
  <c r="AD64" i="4"/>
  <c r="Y65" i="4"/>
  <c r="Z65" i="4"/>
  <c r="AC65" i="4"/>
  <c r="AH65" i="4" s="1"/>
  <c r="AD65" i="4"/>
  <c r="Y66" i="4"/>
  <c r="Z66" i="4"/>
  <c r="AC66" i="4"/>
  <c r="AH66" i="4" s="1"/>
  <c r="AD66" i="4"/>
  <c r="Y67" i="4"/>
  <c r="Z67" i="4"/>
  <c r="AC67" i="4"/>
  <c r="AH67" i="4" s="1"/>
  <c r="AD67" i="4"/>
  <c r="Y68" i="4"/>
  <c r="Z68" i="4"/>
  <c r="AC68" i="4"/>
  <c r="AH68" i="4" s="1"/>
  <c r="AD68" i="4"/>
  <c r="Y69" i="4"/>
  <c r="X69" i="4" s="1"/>
  <c r="AA69" i="4" s="1"/>
  <c r="Z69" i="4"/>
  <c r="AC69" i="4"/>
  <c r="AH69" i="4" s="1"/>
  <c r="AD69" i="4"/>
  <c r="Y70" i="4"/>
  <c r="Z70" i="4"/>
  <c r="AC70" i="4"/>
  <c r="AH70" i="4" s="1"/>
  <c r="AD70" i="4"/>
  <c r="Y71" i="4"/>
  <c r="Z71" i="4"/>
  <c r="AC71" i="4"/>
  <c r="AH71" i="4" s="1"/>
  <c r="AD71" i="4"/>
  <c r="Y72" i="4"/>
  <c r="Z72" i="4"/>
  <c r="AC72" i="4"/>
  <c r="AH72" i="4" s="1"/>
  <c r="AD72" i="4"/>
  <c r="Y73" i="4"/>
  <c r="X73" i="4" s="1"/>
  <c r="AA73" i="4" s="1"/>
  <c r="Z73" i="4"/>
  <c r="AC73" i="4"/>
  <c r="AH73" i="4" s="1"/>
  <c r="AD73" i="4"/>
  <c r="Y74" i="4"/>
  <c r="Z74" i="4"/>
  <c r="AC74" i="4"/>
  <c r="AH74" i="4" s="1"/>
  <c r="AD74" i="4"/>
  <c r="Y75" i="4"/>
  <c r="Z75" i="4"/>
  <c r="AC75" i="4"/>
  <c r="AH75" i="4" s="1"/>
  <c r="AD75" i="4"/>
  <c r="Y76" i="4"/>
  <c r="Z76" i="4"/>
  <c r="AC76" i="4"/>
  <c r="AH76" i="4" s="1"/>
  <c r="AD76" i="4"/>
  <c r="Y77" i="4"/>
  <c r="X77" i="4" s="1"/>
  <c r="AA77" i="4" s="1"/>
  <c r="Z77" i="4"/>
  <c r="AC77" i="4"/>
  <c r="AH77" i="4" s="1"/>
  <c r="AD77" i="4"/>
  <c r="Y78" i="4"/>
  <c r="Z78" i="4"/>
  <c r="AC78" i="4"/>
  <c r="AH78" i="4" s="1"/>
  <c r="AD78" i="4"/>
  <c r="Y79" i="4"/>
  <c r="Z79" i="4"/>
  <c r="AC79" i="4"/>
  <c r="AH79" i="4" s="1"/>
  <c r="AD79" i="4"/>
  <c r="Y80" i="4"/>
  <c r="Z80" i="4"/>
  <c r="AC80" i="4"/>
  <c r="AH80" i="4" s="1"/>
  <c r="AD80" i="4"/>
  <c r="Y81" i="4"/>
  <c r="Z81" i="4"/>
  <c r="AC81" i="4"/>
  <c r="AH81" i="4" s="1"/>
  <c r="AD81" i="4"/>
  <c r="Y82" i="4"/>
  <c r="Z82" i="4"/>
  <c r="AC82" i="4"/>
  <c r="AH82" i="4" s="1"/>
  <c r="AD82" i="4"/>
  <c r="Y83" i="4"/>
  <c r="Z83" i="4"/>
  <c r="AC83" i="4"/>
  <c r="AH83" i="4" s="1"/>
  <c r="AD83" i="4"/>
  <c r="Y84" i="4"/>
  <c r="Z84" i="4"/>
  <c r="AC84" i="4"/>
  <c r="AH84" i="4" s="1"/>
  <c r="AD84" i="4"/>
  <c r="Y85" i="4"/>
  <c r="X85" i="4" s="1"/>
  <c r="AA85" i="4" s="1"/>
  <c r="Z85" i="4"/>
  <c r="AC85" i="4"/>
  <c r="AH85" i="4" s="1"/>
  <c r="AD85" i="4"/>
  <c r="Y86" i="4"/>
  <c r="Z86" i="4"/>
  <c r="AC86" i="4"/>
  <c r="AH86" i="4" s="1"/>
  <c r="AD86" i="4"/>
  <c r="Y87" i="4"/>
  <c r="Z87" i="4"/>
  <c r="AC87" i="4"/>
  <c r="AH87" i="4" s="1"/>
  <c r="AD87" i="4"/>
  <c r="Y88" i="4"/>
  <c r="Z88" i="4"/>
  <c r="AC88" i="4"/>
  <c r="AH88" i="4" s="1"/>
  <c r="AD88" i="4"/>
  <c r="Y89" i="4"/>
  <c r="X89" i="4" s="1"/>
  <c r="AA89" i="4" s="1"/>
  <c r="Z89" i="4"/>
  <c r="AC89" i="4"/>
  <c r="AH89" i="4" s="1"/>
  <c r="AD89" i="4"/>
  <c r="Y90" i="4"/>
  <c r="Z90" i="4"/>
  <c r="AC90" i="4"/>
  <c r="AH90" i="4" s="1"/>
  <c r="AD90" i="4"/>
  <c r="Y91" i="4"/>
  <c r="Z91" i="4"/>
  <c r="AC91" i="4"/>
  <c r="AH91" i="4" s="1"/>
  <c r="AD91" i="4"/>
  <c r="Y92" i="4"/>
  <c r="Z92" i="4"/>
  <c r="AC92" i="4"/>
  <c r="AH92" i="4" s="1"/>
  <c r="AD92" i="4"/>
  <c r="Y93" i="4"/>
  <c r="X93" i="4" s="1"/>
  <c r="AA93" i="4" s="1"/>
  <c r="Z93" i="4"/>
  <c r="AC93" i="4"/>
  <c r="AH93" i="4" s="1"/>
  <c r="AD93" i="4"/>
  <c r="Y94" i="4"/>
  <c r="Z94" i="4"/>
  <c r="AC94" i="4"/>
  <c r="AH94" i="4" s="1"/>
  <c r="AD94" i="4"/>
  <c r="Y95" i="4"/>
  <c r="Z95" i="4"/>
  <c r="AC95" i="4"/>
  <c r="AH95" i="4" s="1"/>
  <c r="AD95" i="4"/>
  <c r="Y96" i="4"/>
  <c r="Z96" i="4"/>
  <c r="AC96" i="4"/>
  <c r="AH96" i="4" s="1"/>
  <c r="AD96" i="4"/>
  <c r="Y97" i="4"/>
  <c r="Z97" i="4"/>
  <c r="AC97" i="4"/>
  <c r="AH97" i="4" s="1"/>
  <c r="AD97" i="4"/>
  <c r="Y98" i="4"/>
  <c r="Z98" i="4"/>
  <c r="AC98" i="4"/>
  <c r="AH98" i="4" s="1"/>
  <c r="AD98" i="4"/>
  <c r="Y99" i="4"/>
  <c r="Z99" i="4"/>
  <c r="AC99" i="4"/>
  <c r="AH99" i="4" s="1"/>
  <c r="AD99" i="4"/>
  <c r="Y100" i="4"/>
  <c r="Z100" i="4"/>
  <c r="AC100" i="4"/>
  <c r="AH100" i="4" s="1"/>
  <c r="AD100" i="4"/>
  <c r="Y101" i="4"/>
  <c r="X101" i="4" s="1"/>
  <c r="AA101" i="4" s="1"/>
  <c r="Z101" i="4"/>
  <c r="AC101" i="4"/>
  <c r="AH101" i="4" s="1"/>
  <c r="AD101" i="4"/>
  <c r="Y102" i="4"/>
  <c r="Z102" i="4"/>
  <c r="AC102" i="4"/>
  <c r="AH102" i="4" s="1"/>
  <c r="AD102" i="4"/>
  <c r="Y103" i="4"/>
  <c r="Z103" i="4"/>
  <c r="AC103" i="4"/>
  <c r="AH103" i="4" s="1"/>
  <c r="AD103" i="4"/>
  <c r="Y104" i="4"/>
  <c r="Z104" i="4"/>
  <c r="AC104" i="4"/>
  <c r="AH104" i="4" s="1"/>
  <c r="AD104" i="4"/>
  <c r="Y105" i="4"/>
  <c r="X105" i="4" s="1"/>
  <c r="AA105" i="4" s="1"/>
  <c r="Z105" i="4"/>
  <c r="AC105" i="4"/>
  <c r="AH105" i="4" s="1"/>
  <c r="AD105" i="4"/>
  <c r="Y106" i="4"/>
  <c r="Z106" i="4"/>
  <c r="AC106" i="4"/>
  <c r="AH106" i="4" s="1"/>
  <c r="AD106" i="4"/>
  <c r="Y107" i="4"/>
  <c r="Z107" i="4"/>
  <c r="AC107" i="4"/>
  <c r="AH107" i="4" s="1"/>
  <c r="AD107" i="4"/>
  <c r="Y108" i="4"/>
  <c r="Z108" i="4"/>
  <c r="AC108" i="4"/>
  <c r="AH108" i="4" s="1"/>
  <c r="AD108" i="4"/>
  <c r="Y109" i="4"/>
  <c r="X109" i="4" s="1"/>
  <c r="AA109" i="4" s="1"/>
  <c r="Z109" i="4"/>
  <c r="AC109" i="4"/>
  <c r="AH109" i="4" s="1"/>
  <c r="AD109" i="4"/>
  <c r="Y110" i="4"/>
  <c r="Z110" i="4"/>
  <c r="AC110" i="4"/>
  <c r="AH110" i="4" s="1"/>
  <c r="AD110" i="4"/>
  <c r="Y111" i="4"/>
  <c r="Z111" i="4"/>
  <c r="AC111" i="4"/>
  <c r="AH111" i="4" s="1"/>
  <c r="AD111" i="4"/>
  <c r="Y112" i="4"/>
  <c r="Z112" i="4"/>
  <c r="AC112" i="4"/>
  <c r="AH112" i="4" s="1"/>
  <c r="AD112" i="4"/>
  <c r="Y113" i="4"/>
  <c r="Z113" i="4"/>
  <c r="AC113" i="4"/>
  <c r="AH113" i="4" s="1"/>
  <c r="AD113" i="4"/>
  <c r="Y114" i="4"/>
  <c r="Z114" i="4"/>
  <c r="AC114" i="4"/>
  <c r="AH114" i="4" s="1"/>
  <c r="AD114" i="4"/>
  <c r="Y115" i="4"/>
  <c r="Z115" i="4"/>
  <c r="AC115" i="4"/>
  <c r="AH115" i="4" s="1"/>
  <c r="AD115" i="4"/>
  <c r="Y116" i="4"/>
  <c r="Z116" i="4"/>
  <c r="AC116" i="4"/>
  <c r="AH116" i="4" s="1"/>
  <c r="AD116" i="4"/>
  <c r="Y117" i="4"/>
  <c r="X117" i="4" s="1"/>
  <c r="AA117" i="4" s="1"/>
  <c r="Z117" i="4"/>
  <c r="AC117" i="4"/>
  <c r="AH117" i="4" s="1"/>
  <c r="AD117" i="4"/>
  <c r="Y118" i="4"/>
  <c r="Z118" i="4"/>
  <c r="AC118" i="4"/>
  <c r="AH118" i="4" s="1"/>
  <c r="AD118" i="4"/>
  <c r="Y119" i="4"/>
  <c r="Z119" i="4"/>
  <c r="AC119" i="4"/>
  <c r="AH119" i="4" s="1"/>
  <c r="AD119" i="4"/>
  <c r="Y120" i="4"/>
  <c r="Z120" i="4"/>
  <c r="AC120" i="4"/>
  <c r="AH120" i="4" s="1"/>
  <c r="AD120" i="4"/>
  <c r="Y121" i="4"/>
  <c r="X121" i="4" s="1"/>
  <c r="AA121" i="4" s="1"/>
  <c r="Z121" i="4"/>
  <c r="AC121" i="4"/>
  <c r="AH121" i="4" s="1"/>
  <c r="AD121" i="4"/>
  <c r="Y122" i="4"/>
  <c r="Z122" i="4"/>
  <c r="AC122" i="4"/>
  <c r="AH122" i="4" s="1"/>
  <c r="AD122" i="4"/>
  <c r="Y123" i="4"/>
  <c r="Z123" i="4"/>
  <c r="AC123" i="4"/>
  <c r="AH123" i="4" s="1"/>
  <c r="AD123" i="4"/>
  <c r="Y124" i="4"/>
  <c r="Z124" i="4"/>
  <c r="AC124" i="4"/>
  <c r="AH124" i="4" s="1"/>
  <c r="AD124" i="4"/>
  <c r="Y125" i="4"/>
  <c r="X125" i="4" s="1"/>
  <c r="AA125" i="4" s="1"/>
  <c r="Z125" i="4"/>
  <c r="AC125" i="4"/>
  <c r="AH125" i="4" s="1"/>
  <c r="AD125" i="4"/>
  <c r="Y126" i="4"/>
  <c r="Z126" i="4"/>
  <c r="AC126" i="4"/>
  <c r="AH126" i="4" s="1"/>
  <c r="AD126" i="4"/>
  <c r="Y127" i="4"/>
  <c r="Z127" i="4"/>
  <c r="AC127" i="4"/>
  <c r="AH127" i="4" s="1"/>
  <c r="AD127" i="4"/>
  <c r="Y128" i="4"/>
  <c r="Z128" i="4"/>
  <c r="AC128" i="4"/>
  <c r="AH128" i="4" s="1"/>
  <c r="AD128" i="4"/>
  <c r="Y129" i="4"/>
  <c r="Z129" i="4"/>
  <c r="AC129" i="4"/>
  <c r="AH129" i="4" s="1"/>
  <c r="AD129" i="4"/>
  <c r="Y130" i="4"/>
  <c r="Z130" i="4"/>
  <c r="AC130" i="4"/>
  <c r="AH130" i="4" s="1"/>
  <c r="AD130" i="4"/>
  <c r="Y131" i="4"/>
  <c r="Z131" i="4"/>
  <c r="AC131" i="4"/>
  <c r="AH131" i="4" s="1"/>
  <c r="AD131" i="4"/>
  <c r="Y132" i="4"/>
  <c r="Z132" i="4"/>
  <c r="AC132" i="4"/>
  <c r="AH132" i="4" s="1"/>
  <c r="AD132" i="4"/>
  <c r="Y133" i="4"/>
  <c r="X133" i="4" s="1"/>
  <c r="AA133" i="4" s="1"/>
  <c r="Z133" i="4"/>
  <c r="AC133" i="4"/>
  <c r="AH133" i="4" s="1"/>
  <c r="AD133" i="4"/>
  <c r="Y134" i="4"/>
  <c r="Z134" i="4"/>
  <c r="AC134" i="4"/>
  <c r="AH134" i="4" s="1"/>
  <c r="AD134" i="4"/>
  <c r="Y135" i="4"/>
  <c r="Z135" i="4"/>
  <c r="AC135" i="4"/>
  <c r="AH135" i="4" s="1"/>
  <c r="AD135" i="4"/>
  <c r="Y136" i="4"/>
  <c r="Z136" i="4"/>
  <c r="AC136" i="4"/>
  <c r="AH136" i="4" s="1"/>
  <c r="AD136" i="4"/>
  <c r="Y137" i="4"/>
  <c r="X137" i="4" s="1"/>
  <c r="AA137" i="4" s="1"/>
  <c r="Z137" i="4"/>
  <c r="AC137" i="4"/>
  <c r="AH137" i="4" s="1"/>
  <c r="AD137" i="4"/>
  <c r="Y138" i="4"/>
  <c r="Z138" i="4"/>
  <c r="AC138" i="4"/>
  <c r="AH138" i="4" s="1"/>
  <c r="AD138" i="4"/>
  <c r="Y139" i="4"/>
  <c r="Z139" i="4"/>
  <c r="AC139" i="4"/>
  <c r="AH139" i="4" s="1"/>
  <c r="AD139" i="4"/>
  <c r="Y140" i="4"/>
  <c r="Z140" i="4"/>
  <c r="AC140" i="4"/>
  <c r="AH140" i="4" s="1"/>
  <c r="AD140" i="4"/>
  <c r="Y141" i="4"/>
  <c r="X141" i="4" s="1"/>
  <c r="AA141" i="4" s="1"/>
  <c r="Z141" i="4"/>
  <c r="AC141" i="4"/>
  <c r="AH141" i="4" s="1"/>
  <c r="AD141" i="4"/>
  <c r="Y142" i="4"/>
  <c r="Z142" i="4"/>
  <c r="AC142" i="4"/>
  <c r="AH142" i="4" s="1"/>
  <c r="AD142" i="4"/>
  <c r="Y143" i="4"/>
  <c r="Z143" i="4"/>
  <c r="AC143" i="4"/>
  <c r="AH143" i="4" s="1"/>
  <c r="AD143" i="4"/>
  <c r="Y144" i="4"/>
  <c r="Z144" i="4"/>
  <c r="AC144" i="4"/>
  <c r="AH144" i="4" s="1"/>
  <c r="AD144" i="4"/>
  <c r="Y145" i="4"/>
  <c r="Z145" i="4"/>
  <c r="AC145" i="4"/>
  <c r="AH145" i="4" s="1"/>
  <c r="AD145" i="4"/>
  <c r="Y146" i="4"/>
  <c r="Z146" i="4"/>
  <c r="AC146" i="4"/>
  <c r="AH146" i="4" s="1"/>
  <c r="AD146" i="4"/>
  <c r="Y147" i="4"/>
  <c r="Z147" i="4"/>
  <c r="AC147" i="4"/>
  <c r="AH147" i="4" s="1"/>
  <c r="AD147" i="4"/>
  <c r="Y148" i="4"/>
  <c r="Z148" i="4"/>
  <c r="AC148" i="4"/>
  <c r="AH148" i="4" s="1"/>
  <c r="AD148" i="4"/>
  <c r="Y149" i="4"/>
  <c r="X149" i="4" s="1"/>
  <c r="AA149" i="4" s="1"/>
  <c r="Z149" i="4"/>
  <c r="AC149" i="4"/>
  <c r="AH149" i="4" s="1"/>
  <c r="AD149" i="4"/>
  <c r="Y150" i="4"/>
  <c r="Z150" i="4"/>
  <c r="AC150" i="4"/>
  <c r="AH150" i="4" s="1"/>
  <c r="AD150" i="4"/>
  <c r="Y151" i="4"/>
  <c r="Z151" i="4"/>
  <c r="AC151" i="4"/>
  <c r="AH151" i="4" s="1"/>
  <c r="AD151" i="4"/>
  <c r="Y152" i="4"/>
  <c r="Z152" i="4"/>
  <c r="AC152" i="4"/>
  <c r="AH152" i="4" s="1"/>
  <c r="AD152" i="4"/>
  <c r="Y153" i="4"/>
  <c r="X153" i="4" s="1"/>
  <c r="AA153" i="4" s="1"/>
  <c r="Z153" i="4"/>
  <c r="AC153" i="4"/>
  <c r="AH153" i="4" s="1"/>
  <c r="AD153" i="4"/>
  <c r="Y154" i="4"/>
  <c r="Z154" i="4"/>
  <c r="AC154" i="4"/>
  <c r="AH154" i="4" s="1"/>
  <c r="AD154" i="4"/>
  <c r="Y155" i="4"/>
  <c r="Z155" i="4"/>
  <c r="AC155" i="4"/>
  <c r="AH155" i="4" s="1"/>
  <c r="AD155" i="4"/>
  <c r="Y156" i="4"/>
  <c r="Z156" i="4"/>
  <c r="AC156" i="4"/>
  <c r="AH156" i="4" s="1"/>
  <c r="AD156" i="4"/>
  <c r="Y157" i="4"/>
  <c r="X157" i="4" s="1"/>
  <c r="AA157" i="4" s="1"/>
  <c r="Z157" i="4"/>
  <c r="AC157" i="4"/>
  <c r="AH157" i="4" s="1"/>
  <c r="AD157" i="4"/>
  <c r="Y158" i="4"/>
  <c r="Z158" i="4"/>
  <c r="AC158" i="4"/>
  <c r="AH158" i="4" s="1"/>
  <c r="AD158" i="4"/>
  <c r="Y159" i="4"/>
  <c r="Z159" i="4"/>
  <c r="AC159" i="4"/>
  <c r="AH159" i="4" s="1"/>
  <c r="AD159" i="4"/>
  <c r="Y160" i="4"/>
  <c r="Z160" i="4"/>
  <c r="AC160" i="4"/>
  <c r="AH160" i="4" s="1"/>
  <c r="AD160" i="4"/>
  <c r="Y161" i="4"/>
  <c r="Z161" i="4"/>
  <c r="AC161" i="4"/>
  <c r="AH161" i="4" s="1"/>
  <c r="AD161" i="4"/>
  <c r="Y162" i="4"/>
  <c r="Z162" i="4"/>
  <c r="AC162" i="4"/>
  <c r="AH162" i="4" s="1"/>
  <c r="AD162" i="4"/>
  <c r="Y163" i="4"/>
  <c r="Z163" i="4"/>
  <c r="AC163" i="4"/>
  <c r="AH163" i="4" s="1"/>
  <c r="AD163" i="4"/>
  <c r="Y164" i="4"/>
  <c r="Z164" i="4"/>
  <c r="AC164" i="4"/>
  <c r="AH164" i="4" s="1"/>
  <c r="AD164" i="4"/>
  <c r="Y165" i="4"/>
  <c r="X165" i="4" s="1"/>
  <c r="AA165" i="4" s="1"/>
  <c r="Z165" i="4"/>
  <c r="AC165" i="4"/>
  <c r="AH165" i="4" s="1"/>
  <c r="AD165" i="4"/>
  <c r="Y166" i="4"/>
  <c r="Z166" i="4"/>
  <c r="AC166" i="4"/>
  <c r="AH166" i="4" s="1"/>
  <c r="AD166" i="4"/>
  <c r="Y167" i="4"/>
  <c r="Z167" i="4"/>
  <c r="AC167" i="4"/>
  <c r="AH167" i="4" s="1"/>
  <c r="AD167" i="4"/>
  <c r="Y168" i="4"/>
  <c r="Z168" i="4"/>
  <c r="AC168" i="4"/>
  <c r="AH168" i="4" s="1"/>
  <c r="AD168" i="4"/>
  <c r="Y169" i="4"/>
  <c r="X169" i="4" s="1"/>
  <c r="AA169" i="4" s="1"/>
  <c r="Z169" i="4"/>
  <c r="AC169" i="4"/>
  <c r="AH169" i="4" s="1"/>
  <c r="AD169" i="4"/>
  <c r="Y170" i="4"/>
  <c r="Z170" i="4"/>
  <c r="AC170" i="4"/>
  <c r="AH170" i="4" s="1"/>
  <c r="AD170" i="4"/>
  <c r="Y171" i="4"/>
  <c r="Z171" i="4"/>
  <c r="AC171" i="4"/>
  <c r="AH171" i="4" s="1"/>
  <c r="AD171" i="4"/>
  <c r="Y172" i="4"/>
  <c r="Z172" i="4"/>
  <c r="AC172" i="4"/>
  <c r="AH172" i="4" s="1"/>
  <c r="AD172" i="4"/>
  <c r="Y173" i="4"/>
  <c r="X173" i="4" s="1"/>
  <c r="AA173" i="4" s="1"/>
  <c r="Z173" i="4"/>
  <c r="AC173" i="4"/>
  <c r="AH173" i="4" s="1"/>
  <c r="AD173" i="4"/>
  <c r="Y174" i="4"/>
  <c r="Z174" i="4"/>
  <c r="AC174" i="4"/>
  <c r="AH174" i="4" s="1"/>
  <c r="AD174" i="4"/>
  <c r="Y175" i="4"/>
  <c r="Z175" i="4"/>
  <c r="AC175" i="4"/>
  <c r="AH175" i="4" s="1"/>
  <c r="AD175" i="4"/>
  <c r="Y176" i="4"/>
  <c r="Z176" i="4"/>
  <c r="AC176" i="4"/>
  <c r="AH176" i="4" s="1"/>
  <c r="AD176" i="4"/>
  <c r="Y177" i="4"/>
  <c r="Z177" i="4"/>
  <c r="AC177" i="4"/>
  <c r="AH177" i="4" s="1"/>
  <c r="AD177" i="4"/>
  <c r="Y178" i="4"/>
  <c r="Z178" i="4"/>
  <c r="AC178" i="4"/>
  <c r="AH178" i="4" s="1"/>
  <c r="AD178" i="4"/>
  <c r="Y179" i="4"/>
  <c r="Z179" i="4"/>
  <c r="AC179" i="4"/>
  <c r="AH179" i="4" s="1"/>
  <c r="AD179" i="4"/>
  <c r="Y180" i="4"/>
  <c r="Z180" i="4"/>
  <c r="AC180" i="4"/>
  <c r="AH180" i="4" s="1"/>
  <c r="AD180" i="4"/>
  <c r="Y181" i="4"/>
  <c r="X181" i="4" s="1"/>
  <c r="AA181" i="4" s="1"/>
  <c r="Z181" i="4"/>
  <c r="AC181" i="4"/>
  <c r="AH181" i="4" s="1"/>
  <c r="AD181" i="4"/>
  <c r="Y182" i="4"/>
  <c r="Z182" i="4"/>
  <c r="AC182" i="4"/>
  <c r="AH182" i="4" s="1"/>
  <c r="AD182" i="4"/>
  <c r="Y183" i="4"/>
  <c r="Z183" i="4"/>
  <c r="AC183" i="4"/>
  <c r="AH183" i="4" s="1"/>
  <c r="AD183" i="4"/>
  <c r="Y184" i="4"/>
  <c r="Z184" i="4"/>
  <c r="AC184" i="4"/>
  <c r="AH184" i="4" s="1"/>
  <c r="AD184" i="4"/>
  <c r="Y185" i="4"/>
  <c r="Z185" i="4"/>
  <c r="AC185" i="4"/>
  <c r="AH185" i="4" s="1"/>
  <c r="AD185" i="4"/>
  <c r="Y186" i="4"/>
  <c r="Z186" i="4"/>
  <c r="AC186" i="4"/>
  <c r="AH186" i="4" s="1"/>
  <c r="AD186" i="4"/>
  <c r="Y187" i="4"/>
  <c r="Z187" i="4"/>
  <c r="AC187" i="4"/>
  <c r="AH187" i="4" s="1"/>
  <c r="AD187" i="4"/>
  <c r="Y188" i="4"/>
  <c r="Z188" i="4"/>
  <c r="AC188" i="4"/>
  <c r="AH188" i="4" s="1"/>
  <c r="AD188" i="4"/>
  <c r="Y189" i="4"/>
  <c r="X189" i="4" s="1"/>
  <c r="AA189" i="4" s="1"/>
  <c r="Z189" i="4"/>
  <c r="AC189" i="4"/>
  <c r="AH189" i="4" s="1"/>
  <c r="AD189" i="4"/>
  <c r="Y190" i="4"/>
  <c r="Z190" i="4"/>
  <c r="AC190" i="4"/>
  <c r="AH190" i="4" s="1"/>
  <c r="AD190" i="4"/>
  <c r="Y191" i="4"/>
  <c r="Z191" i="4"/>
  <c r="AC191" i="4"/>
  <c r="AH191" i="4" s="1"/>
  <c r="AD191" i="4"/>
  <c r="Y192" i="4"/>
  <c r="Z192" i="4"/>
  <c r="AC192" i="4"/>
  <c r="AH192" i="4" s="1"/>
  <c r="AD192" i="4"/>
  <c r="Y193" i="4"/>
  <c r="Z193" i="4"/>
  <c r="AC193" i="4"/>
  <c r="AH193" i="4" s="1"/>
  <c r="AD193" i="4"/>
  <c r="Y194" i="4"/>
  <c r="Z194" i="4"/>
  <c r="AC194" i="4"/>
  <c r="AH194" i="4" s="1"/>
  <c r="AD194" i="4"/>
  <c r="Y195" i="4"/>
  <c r="Z195" i="4"/>
  <c r="AC195" i="4"/>
  <c r="AH195" i="4" s="1"/>
  <c r="AD195" i="4"/>
  <c r="Y196" i="4"/>
  <c r="Z196" i="4"/>
  <c r="AC196" i="4"/>
  <c r="AH196" i="4" s="1"/>
  <c r="AD196" i="4"/>
  <c r="Y197" i="4"/>
  <c r="X197" i="4" s="1"/>
  <c r="AA197" i="4" s="1"/>
  <c r="Z197" i="4"/>
  <c r="AC197" i="4"/>
  <c r="AH197" i="4" s="1"/>
  <c r="AD197" i="4"/>
  <c r="Y198" i="4"/>
  <c r="Z198" i="4"/>
  <c r="AC198" i="4"/>
  <c r="AH198" i="4" s="1"/>
  <c r="AD198" i="4"/>
  <c r="Y199" i="4"/>
  <c r="Z199" i="4"/>
  <c r="AC199" i="4"/>
  <c r="AH199" i="4" s="1"/>
  <c r="AD199" i="4"/>
  <c r="Y200" i="4"/>
  <c r="Z200" i="4"/>
  <c r="AC200" i="4"/>
  <c r="AH200" i="4" s="1"/>
  <c r="AD200" i="4"/>
  <c r="Y201" i="4"/>
  <c r="X201" i="4" s="1"/>
  <c r="AA201" i="4" s="1"/>
  <c r="Z201" i="4"/>
  <c r="AC201" i="4"/>
  <c r="AH201" i="4" s="1"/>
  <c r="AD201" i="4"/>
  <c r="Y202" i="4"/>
  <c r="Z202" i="4"/>
  <c r="AC202" i="4"/>
  <c r="AH202" i="4" s="1"/>
  <c r="AD202" i="4"/>
  <c r="Y203" i="4"/>
  <c r="Z203" i="4"/>
  <c r="AC203" i="4"/>
  <c r="AH203" i="4" s="1"/>
  <c r="AD203" i="4"/>
  <c r="Y204" i="4"/>
  <c r="Z204" i="4"/>
  <c r="AC204" i="4"/>
  <c r="AH204" i="4" s="1"/>
  <c r="AD204" i="4"/>
  <c r="Y205" i="4"/>
  <c r="X205" i="4" s="1"/>
  <c r="AA205" i="4" s="1"/>
  <c r="Z205" i="4"/>
  <c r="AC205" i="4"/>
  <c r="AH205" i="4" s="1"/>
  <c r="AD205" i="4"/>
  <c r="Y206" i="4"/>
  <c r="Z206" i="4"/>
  <c r="AC206" i="4"/>
  <c r="AH206" i="4" s="1"/>
  <c r="AD206" i="4"/>
  <c r="Y207" i="4"/>
  <c r="Z207" i="4"/>
  <c r="AC207" i="4"/>
  <c r="AH207" i="4" s="1"/>
  <c r="AD207" i="4"/>
  <c r="Y208" i="4"/>
  <c r="Z208" i="4"/>
  <c r="AC208" i="4"/>
  <c r="AH208" i="4" s="1"/>
  <c r="AD208" i="4"/>
  <c r="Y209" i="4"/>
  <c r="Z209" i="4"/>
  <c r="AC209" i="4"/>
  <c r="AH209" i="4" s="1"/>
  <c r="AD209" i="4"/>
  <c r="Y210" i="4"/>
  <c r="Z210" i="4"/>
  <c r="AC210" i="4"/>
  <c r="AH210" i="4" s="1"/>
  <c r="AD210" i="4"/>
  <c r="Y211" i="4"/>
  <c r="Z211" i="4"/>
  <c r="AC211" i="4"/>
  <c r="AH211" i="4" s="1"/>
  <c r="AD211" i="4"/>
  <c r="Y212" i="4"/>
  <c r="Z212" i="4"/>
  <c r="AC212" i="4"/>
  <c r="AH212" i="4" s="1"/>
  <c r="AD212" i="4"/>
  <c r="Y213" i="4"/>
  <c r="X213" i="4" s="1"/>
  <c r="AA213" i="4" s="1"/>
  <c r="Z213" i="4"/>
  <c r="AC213" i="4"/>
  <c r="AH213" i="4" s="1"/>
  <c r="AD213" i="4"/>
  <c r="Y214" i="4"/>
  <c r="Z214" i="4"/>
  <c r="AC214" i="4"/>
  <c r="AH214" i="4" s="1"/>
  <c r="AD214" i="4"/>
  <c r="Y215" i="4"/>
  <c r="Z215" i="4"/>
  <c r="AC215" i="4"/>
  <c r="AH215" i="4" s="1"/>
  <c r="AD215" i="4"/>
  <c r="Y216" i="4"/>
  <c r="Z216" i="4"/>
  <c r="AC216" i="4"/>
  <c r="AH216" i="4" s="1"/>
  <c r="AD216" i="4"/>
  <c r="Y217" i="4"/>
  <c r="X217" i="4" s="1"/>
  <c r="AA217" i="4" s="1"/>
  <c r="Z217" i="4"/>
  <c r="AC217" i="4"/>
  <c r="AH217" i="4" s="1"/>
  <c r="AD217" i="4"/>
  <c r="Y218" i="4"/>
  <c r="Z218" i="4"/>
  <c r="AC218" i="4"/>
  <c r="AH218" i="4" s="1"/>
  <c r="AD218" i="4"/>
  <c r="Y219" i="4"/>
  <c r="Z219" i="4"/>
  <c r="AC219" i="4"/>
  <c r="AH219" i="4" s="1"/>
  <c r="AD219" i="4"/>
  <c r="Y220" i="4"/>
  <c r="Z220" i="4"/>
  <c r="AC220" i="4"/>
  <c r="AH220" i="4" s="1"/>
  <c r="AD220" i="4"/>
  <c r="Y221" i="4"/>
  <c r="X221" i="4" s="1"/>
  <c r="AA221" i="4" s="1"/>
  <c r="Z221" i="4"/>
  <c r="AC221" i="4"/>
  <c r="AH221" i="4" s="1"/>
  <c r="AD221" i="4"/>
  <c r="Y222" i="4"/>
  <c r="Z222" i="4"/>
  <c r="AC222" i="4"/>
  <c r="AH222" i="4" s="1"/>
  <c r="AD222" i="4"/>
  <c r="Y223" i="4"/>
  <c r="Z223" i="4"/>
  <c r="AC223" i="4"/>
  <c r="AH223" i="4" s="1"/>
  <c r="AD223" i="4"/>
  <c r="Y224" i="4"/>
  <c r="Z224" i="4"/>
  <c r="AC224" i="4"/>
  <c r="AH224" i="4" s="1"/>
  <c r="AD224" i="4"/>
  <c r="Y225" i="4"/>
  <c r="Z225" i="4"/>
  <c r="AC225" i="4"/>
  <c r="AH225" i="4" s="1"/>
  <c r="AD225" i="4"/>
  <c r="Y226" i="4"/>
  <c r="Z226" i="4"/>
  <c r="AC226" i="4"/>
  <c r="AH226" i="4" s="1"/>
  <c r="AD226" i="4"/>
  <c r="Y227" i="4"/>
  <c r="Z227" i="4"/>
  <c r="AC227" i="4"/>
  <c r="AH227" i="4" s="1"/>
  <c r="AD227" i="4"/>
  <c r="Y228" i="4"/>
  <c r="Z228" i="4"/>
  <c r="AC228" i="4"/>
  <c r="AH228" i="4" s="1"/>
  <c r="AD228" i="4"/>
  <c r="Y229" i="4"/>
  <c r="Z229" i="4"/>
  <c r="AC229" i="4"/>
  <c r="AH229" i="4" s="1"/>
  <c r="AD229" i="4"/>
  <c r="Y230" i="4"/>
  <c r="Z230" i="4"/>
  <c r="AC230" i="4"/>
  <c r="AH230" i="4" s="1"/>
  <c r="AD230" i="4"/>
  <c r="Y231" i="4"/>
  <c r="Z231" i="4"/>
  <c r="AC231" i="4"/>
  <c r="AH231" i="4" s="1"/>
  <c r="AD231" i="4"/>
  <c r="Y232" i="4"/>
  <c r="Z232" i="4"/>
  <c r="AC232" i="4"/>
  <c r="AH232" i="4" s="1"/>
  <c r="AD232" i="4"/>
  <c r="Y233" i="4"/>
  <c r="X233" i="4" s="1"/>
  <c r="AA233" i="4" s="1"/>
  <c r="Z233" i="4"/>
  <c r="AC233" i="4"/>
  <c r="AH233" i="4" s="1"/>
  <c r="AD233" i="4"/>
  <c r="Y234" i="4"/>
  <c r="Z234" i="4"/>
  <c r="AC234" i="4"/>
  <c r="AH234" i="4" s="1"/>
  <c r="AD234" i="4"/>
  <c r="Y235" i="4"/>
  <c r="Z235" i="4"/>
  <c r="AC235" i="4"/>
  <c r="AH235" i="4" s="1"/>
  <c r="AD235" i="4"/>
  <c r="Y236" i="4"/>
  <c r="Z236" i="4"/>
  <c r="AC236" i="4"/>
  <c r="AH236" i="4" s="1"/>
  <c r="AD236" i="4"/>
  <c r="Y237" i="4"/>
  <c r="X237" i="4" s="1"/>
  <c r="AA237" i="4" s="1"/>
  <c r="Z237" i="4"/>
  <c r="AC237" i="4"/>
  <c r="AH237" i="4" s="1"/>
  <c r="AD237" i="4"/>
  <c r="Y238" i="4"/>
  <c r="Z238" i="4"/>
  <c r="AC238" i="4"/>
  <c r="AH238" i="4" s="1"/>
  <c r="AD238" i="4"/>
  <c r="Y239" i="4"/>
  <c r="Z239" i="4"/>
  <c r="AC239" i="4"/>
  <c r="AH239" i="4" s="1"/>
  <c r="AD239" i="4"/>
  <c r="Y240" i="4"/>
  <c r="Z240" i="4"/>
  <c r="AC240" i="4"/>
  <c r="AH240" i="4" s="1"/>
  <c r="AD240" i="4"/>
  <c r="Y241" i="4"/>
  <c r="Z241" i="4"/>
  <c r="AC241" i="4"/>
  <c r="AH241" i="4" s="1"/>
  <c r="AD241" i="4"/>
  <c r="Y242" i="4"/>
  <c r="Z242" i="4"/>
  <c r="AC242" i="4"/>
  <c r="AH242" i="4" s="1"/>
  <c r="AD242" i="4"/>
  <c r="Y243" i="4"/>
  <c r="Z243" i="4"/>
  <c r="AC243" i="4"/>
  <c r="AH243" i="4" s="1"/>
  <c r="AD243" i="4"/>
  <c r="Y244" i="4"/>
  <c r="Z244" i="4"/>
  <c r="AC244" i="4"/>
  <c r="AH244" i="4" s="1"/>
  <c r="AD244" i="4"/>
  <c r="Y245" i="4"/>
  <c r="X245" i="4" s="1"/>
  <c r="AA245" i="4" s="1"/>
  <c r="Z245" i="4"/>
  <c r="AC245" i="4"/>
  <c r="AH245" i="4" s="1"/>
  <c r="AD245" i="4"/>
  <c r="Y246" i="4"/>
  <c r="Z246" i="4"/>
  <c r="AC246" i="4"/>
  <c r="AH246" i="4" s="1"/>
  <c r="AD246" i="4"/>
  <c r="Y247" i="4"/>
  <c r="Z247" i="4"/>
  <c r="AC247" i="4"/>
  <c r="AH247" i="4" s="1"/>
  <c r="AD247" i="4"/>
  <c r="Y248" i="4"/>
  <c r="Z248" i="4"/>
  <c r="AC248" i="4"/>
  <c r="AH248" i="4" s="1"/>
  <c r="AD248" i="4"/>
  <c r="Y249" i="4"/>
  <c r="X249" i="4" s="1"/>
  <c r="AA249" i="4" s="1"/>
  <c r="Z249" i="4"/>
  <c r="AC249" i="4"/>
  <c r="AH249" i="4" s="1"/>
  <c r="AD249" i="4"/>
  <c r="Y250" i="4"/>
  <c r="Z250" i="4"/>
  <c r="AC250" i="4"/>
  <c r="AH250" i="4" s="1"/>
  <c r="AD250" i="4"/>
  <c r="Y251" i="4"/>
  <c r="Z251" i="4"/>
  <c r="AC251" i="4"/>
  <c r="AH251" i="4" s="1"/>
  <c r="AD251" i="4"/>
  <c r="Y252" i="4"/>
  <c r="Z252" i="4"/>
  <c r="AC252" i="4"/>
  <c r="AH252" i="4" s="1"/>
  <c r="AD252" i="4"/>
  <c r="Y253" i="4"/>
  <c r="Z253" i="4"/>
  <c r="AC253" i="4"/>
  <c r="AH253" i="4" s="1"/>
  <c r="AD253" i="4"/>
  <c r="Y254" i="4"/>
  <c r="Z254" i="4"/>
  <c r="AC254" i="4"/>
  <c r="AH254" i="4" s="1"/>
  <c r="AD254" i="4"/>
  <c r="Y255" i="4"/>
  <c r="Z255" i="4"/>
  <c r="AC255" i="4"/>
  <c r="AH255" i="4" s="1"/>
  <c r="AD255" i="4"/>
  <c r="Y256" i="4"/>
  <c r="Z256" i="4"/>
  <c r="AC256" i="4"/>
  <c r="AH256" i="4" s="1"/>
  <c r="AD256" i="4"/>
  <c r="Y257" i="4"/>
  <c r="Z257" i="4"/>
  <c r="AC257" i="4"/>
  <c r="AH257" i="4" s="1"/>
  <c r="AD257" i="4"/>
  <c r="Y258" i="4"/>
  <c r="Z258" i="4"/>
  <c r="AC258" i="4"/>
  <c r="AH258" i="4" s="1"/>
  <c r="AD258" i="4"/>
  <c r="Y259" i="4"/>
  <c r="Z259" i="4"/>
  <c r="AC259" i="4"/>
  <c r="AH259" i="4" s="1"/>
  <c r="AD259" i="4"/>
  <c r="Y260" i="4"/>
  <c r="Z260" i="4"/>
  <c r="AC260" i="4"/>
  <c r="AH260" i="4" s="1"/>
  <c r="AD260" i="4"/>
  <c r="Y261" i="4"/>
  <c r="X261" i="4" s="1"/>
  <c r="AA261" i="4" s="1"/>
  <c r="Z261" i="4"/>
  <c r="AC261" i="4"/>
  <c r="AH261" i="4" s="1"/>
  <c r="AD261" i="4"/>
  <c r="Y262" i="4"/>
  <c r="Z262" i="4"/>
  <c r="AC262" i="4"/>
  <c r="AH262" i="4" s="1"/>
  <c r="AD262" i="4"/>
  <c r="Y263" i="4"/>
  <c r="Z263" i="4"/>
  <c r="AC263" i="4"/>
  <c r="AH263" i="4" s="1"/>
  <c r="AD263" i="4"/>
  <c r="Y264" i="4"/>
  <c r="Z264" i="4"/>
  <c r="AC264" i="4"/>
  <c r="AH264" i="4" s="1"/>
  <c r="AD264" i="4"/>
  <c r="Y265" i="4"/>
  <c r="X265" i="4" s="1"/>
  <c r="AA265" i="4" s="1"/>
  <c r="Z265" i="4"/>
  <c r="AC265" i="4"/>
  <c r="AH265" i="4" s="1"/>
  <c r="AD265" i="4"/>
  <c r="Y266" i="4"/>
  <c r="Z266" i="4"/>
  <c r="AC266" i="4"/>
  <c r="AH266" i="4" s="1"/>
  <c r="AD266" i="4"/>
  <c r="Y267" i="4"/>
  <c r="Z267" i="4"/>
  <c r="AC267" i="4"/>
  <c r="AH267" i="4" s="1"/>
  <c r="AD267" i="4"/>
  <c r="Y268" i="4"/>
  <c r="Z268" i="4"/>
  <c r="AC268" i="4"/>
  <c r="AH268" i="4" s="1"/>
  <c r="AD268" i="4"/>
  <c r="Y269" i="4"/>
  <c r="X269" i="4" s="1"/>
  <c r="AA269" i="4" s="1"/>
  <c r="Z269" i="4"/>
  <c r="AC269" i="4"/>
  <c r="AH269" i="4" s="1"/>
  <c r="AD269" i="4"/>
  <c r="Y270" i="4"/>
  <c r="Z270" i="4"/>
  <c r="AC270" i="4"/>
  <c r="AH270" i="4" s="1"/>
  <c r="AD270" i="4"/>
  <c r="Y271" i="4"/>
  <c r="Z271" i="4"/>
  <c r="AC271" i="4"/>
  <c r="AH271" i="4" s="1"/>
  <c r="AD271" i="4"/>
  <c r="Y272" i="4"/>
  <c r="Z272" i="4"/>
  <c r="AC272" i="4"/>
  <c r="AH272" i="4" s="1"/>
  <c r="AD272" i="4"/>
  <c r="Y273" i="4"/>
  <c r="Z273" i="4"/>
  <c r="AC273" i="4"/>
  <c r="AH273" i="4" s="1"/>
  <c r="AD273" i="4"/>
  <c r="Y274" i="4"/>
  <c r="Z274" i="4"/>
  <c r="AC274" i="4"/>
  <c r="AH274" i="4" s="1"/>
  <c r="AD274" i="4"/>
  <c r="Y275" i="4"/>
  <c r="Z275" i="4"/>
  <c r="AC275" i="4"/>
  <c r="AH275" i="4" s="1"/>
  <c r="AD275" i="4"/>
  <c r="Y276" i="4"/>
  <c r="Z276" i="4"/>
  <c r="AC276" i="4"/>
  <c r="AH276" i="4" s="1"/>
  <c r="AD276" i="4"/>
  <c r="Y277" i="4"/>
  <c r="X277" i="4" s="1"/>
  <c r="AA277" i="4" s="1"/>
  <c r="Z277" i="4"/>
  <c r="AC277" i="4"/>
  <c r="AH277" i="4" s="1"/>
  <c r="AD277" i="4"/>
  <c r="Y278" i="4"/>
  <c r="Z278" i="4"/>
  <c r="AC278" i="4"/>
  <c r="AH278" i="4" s="1"/>
  <c r="AD278" i="4"/>
  <c r="Y279" i="4"/>
  <c r="Z279" i="4"/>
  <c r="AC279" i="4"/>
  <c r="AH279" i="4" s="1"/>
  <c r="AD279" i="4"/>
  <c r="Y280" i="4"/>
  <c r="Z280" i="4"/>
  <c r="AC280" i="4"/>
  <c r="AH280" i="4" s="1"/>
  <c r="AD280" i="4"/>
  <c r="Y281" i="4"/>
  <c r="X281" i="4" s="1"/>
  <c r="AA281" i="4" s="1"/>
  <c r="Z281" i="4"/>
  <c r="AC281" i="4"/>
  <c r="AH281" i="4" s="1"/>
  <c r="AD281" i="4"/>
  <c r="Y282" i="4"/>
  <c r="Z282" i="4"/>
  <c r="AC282" i="4"/>
  <c r="AH282" i="4" s="1"/>
  <c r="AD282" i="4"/>
  <c r="Y283" i="4"/>
  <c r="Z283" i="4"/>
  <c r="AC283" i="4"/>
  <c r="AH283" i="4" s="1"/>
  <c r="AD283" i="4"/>
  <c r="Y284" i="4"/>
  <c r="Z284" i="4"/>
  <c r="AC284" i="4"/>
  <c r="AH284" i="4" s="1"/>
  <c r="AD284" i="4"/>
  <c r="Y285" i="4"/>
  <c r="X285" i="4" s="1"/>
  <c r="AA285" i="4" s="1"/>
  <c r="Z285" i="4"/>
  <c r="AC285" i="4"/>
  <c r="AH285" i="4" s="1"/>
  <c r="AD285" i="4"/>
  <c r="Y286" i="4"/>
  <c r="Z286" i="4"/>
  <c r="AC286" i="4"/>
  <c r="AH286" i="4" s="1"/>
  <c r="AD286" i="4"/>
  <c r="Y287" i="4"/>
  <c r="Z287" i="4"/>
  <c r="AC287" i="4"/>
  <c r="AH287" i="4" s="1"/>
  <c r="AD287" i="4"/>
  <c r="Y288" i="4"/>
  <c r="Z288" i="4"/>
  <c r="AC288" i="4"/>
  <c r="AH288" i="4" s="1"/>
  <c r="AD288" i="4"/>
  <c r="Y289" i="4"/>
  <c r="Z289" i="4"/>
  <c r="AC289" i="4"/>
  <c r="AH289" i="4" s="1"/>
  <c r="AD289" i="4"/>
  <c r="Y290" i="4"/>
  <c r="Z290" i="4"/>
  <c r="AC290" i="4"/>
  <c r="AH290" i="4" s="1"/>
  <c r="AD290" i="4"/>
  <c r="Y291" i="4"/>
  <c r="Z291" i="4"/>
  <c r="AC291" i="4"/>
  <c r="AH291" i="4" s="1"/>
  <c r="AD291" i="4"/>
  <c r="Y292" i="4"/>
  <c r="Z292" i="4"/>
  <c r="AC292" i="4"/>
  <c r="AH292" i="4" s="1"/>
  <c r="AD292" i="4"/>
  <c r="Y293" i="4"/>
  <c r="X293" i="4" s="1"/>
  <c r="AA293" i="4" s="1"/>
  <c r="Z293" i="4"/>
  <c r="AC293" i="4"/>
  <c r="AH293" i="4" s="1"/>
  <c r="AD293" i="4"/>
  <c r="Y294" i="4"/>
  <c r="Z294" i="4"/>
  <c r="AC294" i="4"/>
  <c r="AH294" i="4" s="1"/>
  <c r="AD294" i="4"/>
  <c r="Y295" i="4"/>
  <c r="Z295" i="4"/>
  <c r="AC295" i="4"/>
  <c r="AH295" i="4" s="1"/>
  <c r="AD295" i="4"/>
  <c r="Y296" i="4"/>
  <c r="Z296" i="4"/>
  <c r="AC296" i="4"/>
  <c r="AH296" i="4" s="1"/>
  <c r="AD296" i="4"/>
  <c r="Y297" i="4"/>
  <c r="X297" i="4" s="1"/>
  <c r="AA297" i="4" s="1"/>
  <c r="Z297" i="4"/>
  <c r="AC297" i="4"/>
  <c r="AH297" i="4" s="1"/>
  <c r="AD297" i="4"/>
  <c r="Y298" i="4"/>
  <c r="Z298" i="4"/>
  <c r="AC298" i="4"/>
  <c r="AH298" i="4" s="1"/>
  <c r="AD298" i="4"/>
  <c r="Y299" i="4"/>
  <c r="Z299" i="4"/>
  <c r="AC299" i="4"/>
  <c r="AH299" i="4" s="1"/>
  <c r="AD299" i="4"/>
  <c r="Y300" i="4"/>
  <c r="Z300" i="4"/>
  <c r="AC300" i="4"/>
  <c r="AH300" i="4" s="1"/>
  <c r="AD300" i="4"/>
  <c r="Y301" i="4"/>
  <c r="X301" i="4" s="1"/>
  <c r="AA301" i="4" s="1"/>
  <c r="Z301" i="4"/>
  <c r="AC301" i="4"/>
  <c r="AH301" i="4" s="1"/>
  <c r="AD301" i="4"/>
  <c r="Y302" i="4"/>
  <c r="Z302" i="4"/>
  <c r="AC302" i="4"/>
  <c r="AH302" i="4" s="1"/>
  <c r="AD302" i="4"/>
  <c r="Y303" i="4"/>
  <c r="Z303" i="4"/>
  <c r="AC303" i="4"/>
  <c r="AH303" i="4" s="1"/>
  <c r="AD303" i="4"/>
  <c r="Y304" i="4"/>
  <c r="Z304" i="4"/>
  <c r="AC304" i="4"/>
  <c r="AH304" i="4" s="1"/>
  <c r="AD304" i="4"/>
  <c r="Y305" i="4"/>
  <c r="Z305" i="4"/>
  <c r="AC305" i="4"/>
  <c r="AH305" i="4" s="1"/>
  <c r="AD305" i="4"/>
  <c r="Y306" i="4"/>
  <c r="Z306" i="4"/>
  <c r="AC306" i="4"/>
  <c r="AH306" i="4" s="1"/>
  <c r="AD306" i="4"/>
  <c r="Y307" i="4"/>
  <c r="Z307" i="4"/>
  <c r="AC307" i="4"/>
  <c r="AH307" i="4" s="1"/>
  <c r="AD307" i="4"/>
  <c r="Y308" i="4"/>
  <c r="Z308" i="4"/>
  <c r="AC308" i="4"/>
  <c r="AH308" i="4" s="1"/>
  <c r="AD308" i="4"/>
  <c r="Y309" i="4"/>
  <c r="X309" i="4" s="1"/>
  <c r="AA309" i="4" s="1"/>
  <c r="Z309" i="4"/>
  <c r="AC309" i="4"/>
  <c r="AH309" i="4" s="1"/>
  <c r="AD309" i="4"/>
  <c r="Y310" i="4"/>
  <c r="Z310" i="4"/>
  <c r="AC310" i="4"/>
  <c r="AH310" i="4" s="1"/>
  <c r="AD310" i="4"/>
  <c r="Y311" i="4"/>
  <c r="Z311" i="4"/>
  <c r="AC311" i="4"/>
  <c r="AH311" i="4" s="1"/>
  <c r="AD311" i="4"/>
  <c r="Y312" i="4"/>
  <c r="Z312" i="4"/>
  <c r="AC312" i="4"/>
  <c r="AH312" i="4" s="1"/>
  <c r="AD312" i="4"/>
  <c r="Y313" i="4"/>
  <c r="X313" i="4" s="1"/>
  <c r="AA313" i="4" s="1"/>
  <c r="Z313" i="4"/>
  <c r="AC313" i="4"/>
  <c r="AH313" i="4" s="1"/>
  <c r="AD313" i="4"/>
  <c r="Y314" i="4"/>
  <c r="Z314" i="4"/>
  <c r="AC314" i="4"/>
  <c r="AH314" i="4" s="1"/>
  <c r="AD314" i="4"/>
  <c r="Y315" i="4"/>
  <c r="Z315" i="4"/>
  <c r="AC315" i="4"/>
  <c r="AH315" i="4" s="1"/>
  <c r="AD315" i="4"/>
  <c r="Y316" i="4"/>
  <c r="Z316" i="4"/>
  <c r="AC316" i="4"/>
  <c r="AH316" i="4" s="1"/>
  <c r="AD316" i="4"/>
  <c r="Y317" i="4"/>
  <c r="X317" i="4" s="1"/>
  <c r="AA317" i="4" s="1"/>
  <c r="Z317" i="4"/>
  <c r="AC317" i="4"/>
  <c r="AH317" i="4" s="1"/>
  <c r="AD317" i="4"/>
  <c r="Y318" i="4"/>
  <c r="Z318" i="4"/>
  <c r="AC318" i="4"/>
  <c r="AH318" i="4" s="1"/>
  <c r="AD318" i="4"/>
  <c r="Y319" i="4"/>
  <c r="Z319" i="4"/>
  <c r="AC319" i="4"/>
  <c r="AH319" i="4" s="1"/>
  <c r="AD319" i="4"/>
  <c r="Y320" i="4"/>
  <c r="Z320" i="4"/>
  <c r="AC320" i="4"/>
  <c r="AH320" i="4" s="1"/>
  <c r="AD320" i="4"/>
  <c r="Y321" i="4"/>
  <c r="Z321" i="4"/>
  <c r="AC321" i="4"/>
  <c r="AH321" i="4" s="1"/>
  <c r="AD321" i="4"/>
  <c r="Y322" i="4"/>
  <c r="Z322" i="4"/>
  <c r="AC322" i="4"/>
  <c r="AH322" i="4" s="1"/>
  <c r="AD322" i="4"/>
  <c r="Y323" i="4"/>
  <c r="Z323" i="4"/>
  <c r="AC323" i="4"/>
  <c r="AH323" i="4" s="1"/>
  <c r="AD323" i="4"/>
  <c r="Y324" i="4"/>
  <c r="Z324" i="4"/>
  <c r="AC324" i="4"/>
  <c r="AH324" i="4" s="1"/>
  <c r="AD324" i="4"/>
  <c r="Y325" i="4"/>
  <c r="X325" i="4" s="1"/>
  <c r="AA325" i="4" s="1"/>
  <c r="Z325" i="4"/>
  <c r="AC325" i="4"/>
  <c r="AH325" i="4" s="1"/>
  <c r="AD325" i="4"/>
  <c r="Y326" i="4"/>
  <c r="Z326" i="4"/>
  <c r="AC326" i="4"/>
  <c r="AH326" i="4" s="1"/>
  <c r="AD326" i="4"/>
  <c r="Y327" i="4"/>
  <c r="Z327" i="4"/>
  <c r="AC327" i="4"/>
  <c r="AH327" i="4" s="1"/>
  <c r="AD327" i="4"/>
  <c r="Y328" i="4"/>
  <c r="Z328" i="4"/>
  <c r="AC328" i="4"/>
  <c r="AH328" i="4" s="1"/>
  <c r="AD328" i="4"/>
  <c r="Y329" i="4"/>
  <c r="X329" i="4" s="1"/>
  <c r="AA329" i="4" s="1"/>
  <c r="Z329" i="4"/>
  <c r="AC329" i="4"/>
  <c r="AH329" i="4" s="1"/>
  <c r="AD329" i="4"/>
  <c r="Y330" i="4"/>
  <c r="Z330" i="4"/>
  <c r="AC330" i="4"/>
  <c r="AH330" i="4" s="1"/>
  <c r="AD330" i="4"/>
  <c r="Y331" i="4"/>
  <c r="Z331" i="4"/>
  <c r="AC331" i="4"/>
  <c r="AH331" i="4" s="1"/>
  <c r="AD331" i="4"/>
  <c r="Y332" i="4"/>
  <c r="Z332" i="4"/>
  <c r="AC332" i="4"/>
  <c r="AH332" i="4" s="1"/>
  <c r="AD332" i="4"/>
  <c r="Y333" i="4"/>
  <c r="X333" i="4" s="1"/>
  <c r="AA333" i="4" s="1"/>
  <c r="Z333" i="4"/>
  <c r="AC333" i="4"/>
  <c r="AH333" i="4" s="1"/>
  <c r="AD333" i="4"/>
  <c r="Y334" i="4"/>
  <c r="Z334" i="4"/>
  <c r="AC334" i="4"/>
  <c r="AH334" i="4" s="1"/>
  <c r="AD334" i="4"/>
  <c r="Y335" i="4"/>
  <c r="Z335" i="4"/>
  <c r="AC335" i="4"/>
  <c r="AH335" i="4" s="1"/>
  <c r="AD335" i="4"/>
  <c r="Y336" i="4"/>
  <c r="Z336" i="4"/>
  <c r="AC336" i="4"/>
  <c r="AH336" i="4" s="1"/>
  <c r="AD336" i="4"/>
  <c r="Y337" i="4"/>
  <c r="Z337" i="4"/>
  <c r="AC337" i="4"/>
  <c r="AH337" i="4" s="1"/>
  <c r="AD337" i="4"/>
  <c r="Y338" i="4"/>
  <c r="Z338" i="4"/>
  <c r="AC338" i="4"/>
  <c r="AH338" i="4" s="1"/>
  <c r="AD338" i="4"/>
  <c r="Y339" i="4"/>
  <c r="Z339" i="4"/>
  <c r="AC339" i="4"/>
  <c r="AH339" i="4" s="1"/>
  <c r="AD339" i="4"/>
  <c r="Y340" i="4"/>
  <c r="Z340" i="4"/>
  <c r="AC340" i="4"/>
  <c r="AH340" i="4" s="1"/>
  <c r="AD340" i="4"/>
  <c r="Y341" i="4"/>
  <c r="X341" i="4" s="1"/>
  <c r="AA341" i="4" s="1"/>
  <c r="Z341" i="4"/>
  <c r="AC341" i="4"/>
  <c r="AH341" i="4" s="1"/>
  <c r="AD341" i="4"/>
  <c r="Y342" i="4"/>
  <c r="Z342" i="4"/>
  <c r="AC342" i="4"/>
  <c r="AH342" i="4" s="1"/>
  <c r="AD342" i="4"/>
  <c r="Y343" i="4"/>
  <c r="Z343" i="4"/>
  <c r="AC343" i="4"/>
  <c r="AH343" i="4" s="1"/>
  <c r="AD343" i="4"/>
  <c r="Y344" i="4"/>
  <c r="Z344" i="4"/>
  <c r="AC344" i="4"/>
  <c r="AH344" i="4" s="1"/>
  <c r="AD344" i="4"/>
  <c r="Y345" i="4"/>
  <c r="X345" i="4" s="1"/>
  <c r="AA345" i="4" s="1"/>
  <c r="Z345" i="4"/>
  <c r="AC345" i="4"/>
  <c r="AH345" i="4" s="1"/>
  <c r="AD345" i="4"/>
  <c r="Y346" i="4"/>
  <c r="Z346" i="4"/>
  <c r="AC346" i="4"/>
  <c r="AH346" i="4" s="1"/>
  <c r="AD346" i="4"/>
  <c r="Y347" i="4"/>
  <c r="Z347" i="4"/>
  <c r="AC347" i="4"/>
  <c r="AH347" i="4" s="1"/>
  <c r="AD347" i="4"/>
  <c r="Y348" i="4"/>
  <c r="Z348" i="4"/>
  <c r="AC348" i="4"/>
  <c r="AH348" i="4" s="1"/>
  <c r="AD348" i="4"/>
  <c r="Y349" i="4"/>
  <c r="X349" i="4" s="1"/>
  <c r="AA349" i="4" s="1"/>
  <c r="Z349" i="4"/>
  <c r="AC349" i="4"/>
  <c r="AH349" i="4" s="1"/>
  <c r="AD349" i="4"/>
  <c r="Y350" i="4"/>
  <c r="Z350" i="4"/>
  <c r="AC350" i="4"/>
  <c r="AH350" i="4" s="1"/>
  <c r="AD350" i="4"/>
  <c r="Y351" i="4"/>
  <c r="Z351" i="4"/>
  <c r="AC351" i="4"/>
  <c r="AH351" i="4" s="1"/>
  <c r="AD351" i="4"/>
  <c r="Y352" i="4"/>
  <c r="Z352" i="4"/>
  <c r="AC352" i="4"/>
  <c r="AH352" i="4" s="1"/>
  <c r="AD352" i="4"/>
  <c r="Y353" i="4"/>
  <c r="Z353" i="4"/>
  <c r="AC353" i="4"/>
  <c r="AH353" i="4" s="1"/>
  <c r="AD353" i="4"/>
  <c r="Y354" i="4"/>
  <c r="Z354" i="4"/>
  <c r="AC354" i="4"/>
  <c r="AH354" i="4" s="1"/>
  <c r="AD354" i="4"/>
  <c r="Y355" i="4"/>
  <c r="Z355" i="4"/>
  <c r="AC355" i="4"/>
  <c r="AH355" i="4" s="1"/>
  <c r="AD355" i="4"/>
  <c r="Y356" i="4"/>
  <c r="Z356" i="4"/>
  <c r="AC356" i="4"/>
  <c r="AH356" i="4" s="1"/>
  <c r="AD356" i="4"/>
  <c r="Y357" i="4"/>
  <c r="X357" i="4" s="1"/>
  <c r="AA357" i="4" s="1"/>
  <c r="Z357" i="4"/>
  <c r="AC357" i="4"/>
  <c r="AH357" i="4" s="1"/>
  <c r="AD357" i="4"/>
  <c r="Y358" i="4"/>
  <c r="Z358" i="4"/>
  <c r="AC358" i="4"/>
  <c r="AH358" i="4" s="1"/>
  <c r="AD358" i="4"/>
  <c r="Y359" i="4"/>
  <c r="Z359" i="4"/>
  <c r="AC359" i="4"/>
  <c r="AH359" i="4" s="1"/>
  <c r="AD359" i="4"/>
  <c r="Y360" i="4"/>
  <c r="Z360" i="4"/>
  <c r="AC360" i="4"/>
  <c r="AH360" i="4" s="1"/>
  <c r="AD360" i="4"/>
  <c r="Y361" i="4"/>
  <c r="X361" i="4" s="1"/>
  <c r="AA361" i="4" s="1"/>
  <c r="Z361" i="4"/>
  <c r="AC361" i="4"/>
  <c r="AH361" i="4" s="1"/>
  <c r="AD361" i="4"/>
  <c r="Y362" i="4"/>
  <c r="Z362" i="4"/>
  <c r="AC362" i="4"/>
  <c r="AH362" i="4" s="1"/>
  <c r="AD362" i="4"/>
  <c r="Y363" i="4"/>
  <c r="Z363" i="4"/>
  <c r="AC363" i="4"/>
  <c r="AH363" i="4" s="1"/>
  <c r="AD363" i="4"/>
  <c r="Y364" i="4"/>
  <c r="Z364" i="4"/>
  <c r="AC364" i="4"/>
  <c r="AH364" i="4" s="1"/>
  <c r="AD364" i="4"/>
  <c r="Y365" i="4"/>
  <c r="X365" i="4" s="1"/>
  <c r="AA365" i="4" s="1"/>
  <c r="Z365" i="4"/>
  <c r="AC365" i="4"/>
  <c r="AH365" i="4" s="1"/>
  <c r="AD365" i="4"/>
  <c r="Y366" i="4"/>
  <c r="Z366" i="4"/>
  <c r="AC366" i="4"/>
  <c r="AH366" i="4" s="1"/>
  <c r="AD366" i="4"/>
  <c r="Y367" i="4"/>
  <c r="Z367" i="4"/>
  <c r="AC367" i="4"/>
  <c r="AH367" i="4" s="1"/>
  <c r="AD367" i="4"/>
  <c r="Y368" i="4"/>
  <c r="Z368" i="4"/>
  <c r="AC368" i="4"/>
  <c r="AH368" i="4" s="1"/>
  <c r="AD368" i="4"/>
  <c r="Y369" i="4"/>
  <c r="Z369" i="4"/>
  <c r="AC369" i="4"/>
  <c r="AH369" i="4" s="1"/>
  <c r="AD369" i="4"/>
  <c r="Y370" i="4"/>
  <c r="Z370" i="4"/>
  <c r="AC370" i="4"/>
  <c r="AH370" i="4" s="1"/>
  <c r="AD370" i="4"/>
  <c r="Y371" i="4"/>
  <c r="Z371" i="4"/>
  <c r="AC371" i="4"/>
  <c r="AH371" i="4" s="1"/>
  <c r="AD371" i="4"/>
  <c r="Y372" i="4"/>
  <c r="Z372" i="4"/>
  <c r="AC372" i="4"/>
  <c r="AH372" i="4" s="1"/>
  <c r="AD372" i="4"/>
  <c r="Y373" i="4"/>
  <c r="X373" i="4" s="1"/>
  <c r="AA373" i="4" s="1"/>
  <c r="Z373" i="4"/>
  <c r="AC373" i="4"/>
  <c r="AH373" i="4" s="1"/>
  <c r="AD373" i="4"/>
  <c r="Y374" i="4"/>
  <c r="Z374" i="4"/>
  <c r="AC374" i="4"/>
  <c r="AH374" i="4" s="1"/>
  <c r="AD374" i="4"/>
  <c r="Y375" i="4"/>
  <c r="Z375" i="4"/>
  <c r="AC375" i="4"/>
  <c r="AH375" i="4" s="1"/>
  <c r="AD375" i="4"/>
  <c r="Y376" i="4"/>
  <c r="Z376" i="4"/>
  <c r="AC376" i="4"/>
  <c r="AH376" i="4" s="1"/>
  <c r="AD376" i="4"/>
  <c r="Y377" i="4"/>
  <c r="X377" i="4" s="1"/>
  <c r="AA377" i="4" s="1"/>
  <c r="Z377" i="4"/>
  <c r="AC377" i="4"/>
  <c r="AH377" i="4" s="1"/>
  <c r="AD377" i="4"/>
  <c r="Y378" i="4"/>
  <c r="Z378" i="4"/>
  <c r="AC378" i="4"/>
  <c r="AH378" i="4" s="1"/>
  <c r="AD378" i="4"/>
  <c r="Y379" i="4"/>
  <c r="Z379" i="4"/>
  <c r="AC379" i="4"/>
  <c r="AH379" i="4" s="1"/>
  <c r="AD379" i="4"/>
  <c r="Y380" i="4"/>
  <c r="Z380" i="4"/>
  <c r="AC380" i="4"/>
  <c r="AH380" i="4" s="1"/>
  <c r="AD380" i="4"/>
  <c r="Y381" i="4"/>
  <c r="X381" i="4" s="1"/>
  <c r="AA381" i="4" s="1"/>
  <c r="Z381" i="4"/>
  <c r="AC381" i="4"/>
  <c r="AH381" i="4" s="1"/>
  <c r="AD381" i="4"/>
  <c r="Y382" i="4"/>
  <c r="Z382" i="4"/>
  <c r="AC382" i="4"/>
  <c r="AH382" i="4" s="1"/>
  <c r="AD382" i="4"/>
  <c r="Y383" i="4"/>
  <c r="Z383" i="4"/>
  <c r="AC383" i="4"/>
  <c r="AH383" i="4" s="1"/>
  <c r="AD383" i="4"/>
  <c r="Y384" i="4"/>
  <c r="Z384" i="4"/>
  <c r="AC384" i="4"/>
  <c r="AH384" i="4" s="1"/>
  <c r="AD384" i="4"/>
  <c r="Y385" i="4"/>
  <c r="Z385" i="4"/>
  <c r="AC385" i="4"/>
  <c r="AH385" i="4" s="1"/>
  <c r="AD385" i="4"/>
  <c r="Y386" i="4"/>
  <c r="Z386" i="4"/>
  <c r="AC386" i="4"/>
  <c r="AH386" i="4" s="1"/>
  <c r="AD386" i="4"/>
  <c r="Y387" i="4"/>
  <c r="Z387" i="4"/>
  <c r="AC387" i="4"/>
  <c r="AH387" i="4" s="1"/>
  <c r="AD387" i="4"/>
  <c r="Y388" i="4"/>
  <c r="Z388" i="4"/>
  <c r="AC388" i="4"/>
  <c r="AH388" i="4" s="1"/>
  <c r="AD388" i="4"/>
  <c r="Y389" i="4"/>
  <c r="X389" i="4" s="1"/>
  <c r="AA389" i="4" s="1"/>
  <c r="Z389" i="4"/>
  <c r="AC389" i="4"/>
  <c r="AH389" i="4" s="1"/>
  <c r="AD389" i="4"/>
  <c r="Y390" i="4"/>
  <c r="Z390" i="4"/>
  <c r="AC390" i="4"/>
  <c r="AH390" i="4" s="1"/>
  <c r="AD390" i="4"/>
  <c r="Y391" i="4"/>
  <c r="Z391" i="4"/>
  <c r="AC391" i="4"/>
  <c r="AH391" i="4" s="1"/>
  <c r="AD391" i="4"/>
  <c r="Y392" i="4"/>
  <c r="Z392" i="4"/>
  <c r="AC392" i="4"/>
  <c r="AH392" i="4" s="1"/>
  <c r="AD392" i="4"/>
  <c r="Y393" i="4"/>
  <c r="X393" i="4" s="1"/>
  <c r="AA393" i="4" s="1"/>
  <c r="Z393" i="4"/>
  <c r="AC393" i="4"/>
  <c r="AH393" i="4" s="1"/>
  <c r="AD393" i="4"/>
  <c r="Y394" i="4"/>
  <c r="Z394" i="4"/>
  <c r="AC394" i="4"/>
  <c r="AH394" i="4" s="1"/>
  <c r="AD394" i="4"/>
  <c r="Y395" i="4"/>
  <c r="Z395" i="4"/>
  <c r="AC395" i="4"/>
  <c r="AH395" i="4" s="1"/>
  <c r="AD395" i="4"/>
  <c r="Y396" i="4"/>
  <c r="Z396" i="4"/>
  <c r="AC396" i="4"/>
  <c r="AH396" i="4" s="1"/>
  <c r="AD396" i="4"/>
  <c r="Y397" i="4"/>
  <c r="X397" i="4" s="1"/>
  <c r="AA397" i="4" s="1"/>
  <c r="Z397" i="4"/>
  <c r="AC397" i="4"/>
  <c r="AH397" i="4" s="1"/>
  <c r="AD397" i="4"/>
  <c r="Y398" i="4"/>
  <c r="Z398" i="4"/>
  <c r="AC398" i="4"/>
  <c r="AH398" i="4" s="1"/>
  <c r="AD398" i="4"/>
  <c r="Y399" i="4"/>
  <c r="Z399" i="4"/>
  <c r="AC399" i="4"/>
  <c r="AH399" i="4" s="1"/>
  <c r="AD399" i="4"/>
  <c r="Y400" i="4"/>
  <c r="Z400" i="4"/>
  <c r="AC400" i="4"/>
  <c r="AH400" i="4" s="1"/>
  <c r="AD400" i="4"/>
  <c r="Y401" i="4"/>
  <c r="Z401" i="4"/>
  <c r="AC401" i="4"/>
  <c r="AH401" i="4" s="1"/>
  <c r="AD401" i="4"/>
  <c r="Y402" i="4"/>
  <c r="Z402" i="4"/>
  <c r="AC402" i="4"/>
  <c r="AH402" i="4" s="1"/>
  <c r="AD402" i="4"/>
  <c r="Y403" i="4"/>
  <c r="Z403" i="4"/>
  <c r="AC403" i="4"/>
  <c r="AH403" i="4" s="1"/>
  <c r="AD403" i="4"/>
  <c r="Y404" i="4"/>
  <c r="Z404" i="4"/>
  <c r="AC404" i="4"/>
  <c r="AH404" i="4" s="1"/>
  <c r="AD404" i="4"/>
  <c r="Y405" i="4"/>
  <c r="X405" i="4" s="1"/>
  <c r="AA405" i="4" s="1"/>
  <c r="Z405" i="4"/>
  <c r="AC405" i="4"/>
  <c r="AH405" i="4" s="1"/>
  <c r="AD405" i="4"/>
  <c r="Y406" i="4"/>
  <c r="Z406" i="4"/>
  <c r="AC406" i="4"/>
  <c r="AH406" i="4" s="1"/>
  <c r="AD406" i="4"/>
  <c r="Y407" i="4"/>
  <c r="Z407" i="4"/>
  <c r="AC407" i="4"/>
  <c r="AH407" i="4" s="1"/>
  <c r="AD407" i="4"/>
  <c r="Y408" i="4"/>
  <c r="Z408" i="4"/>
  <c r="AC408" i="4"/>
  <c r="AH408" i="4" s="1"/>
  <c r="AD408" i="4"/>
  <c r="Y409" i="4"/>
  <c r="X409" i="4" s="1"/>
  <c r="AA409" i="4" s="1"/>
  <c r="Z409" i="4"/>
  <c r="AC409" i="4"/>
  <c r="AH409" i="4" s="1"/>
  <c r="AD409" i="4"/>
  <c r="Y410" i="4"/>
  <c r="Z410" i="4"/>
  <c r="AC410" i="4"/>
  <c r="AH410" i="4" s="1"/>
  <c r="AD410" i="4"/>
  <c r="Y411" i="4"/>
  <c r="Z411" i="4"/>
  <c r="AC411" i="4"/>
  <c r="AH411" i="4" s="1"/>
  <c r="AD411" i="4"/>
  <c r="Y412" i="4"/>
  <c r="Z412" i="4"/>
  <c r="AC412" i="4"/>
  <c r="AH412" i="4" s="1"/>
  <c r="AD412" i="4"/>
  <c r="Y413" i="4"/>
  <c r="X413" i="4" s="1"/>
  <c r="AA413" i="4" s="1"/>
  <c r="Z413" i="4"/>
  <c r="AC413" i="4"/>
  <c r="AH413" i="4" s="1"/>
  <c r="AD413" i="4"/>
  <c r="Y414" i="4"/>
  <c r="Z414" i="4"/>
  <c r="AC414" i="4"/>
  <c r="AH414" i="4" s="1"/>
  <c r="AD414" i="4"/>
  <c r="Y415" i="4"/>
  <c r="Z415" i="4"/>
  <c r="AC415" i="4"/>
  <c r="AH415" i="4" s="1"/>
  <c r="AD415" i="4"/>
  <c r="Y416" i="4"/>
  <c r="Z416" i="4"/>
  <c r="AC416" i="4"/>
  <c r="AH416" i="4" s="1"/>
  <c r="AD416" i="4"/>
  <c r="Y417" i="4"/>
  <c r="Z417" i="4"/>
  <c r="AC417" i="4"/>
  <c r="AH417" i="4" s="1"/>
  <c r="AD417" i="4"/>
  <c r="Y418" i="4"/>
  <c r="Z418" i="4"/>
  <c r="AC418" i="4"/>
  <c r="AH418" i="4" s="1"/>
  <c r="AD418" i="4"/>
  <c r="Y419" i="4"/>
  <c r="Z419" i="4"/>
  <c r="AC419" i="4"/>
  <c r="AH419" i="4" s="1"/>
  <c r="AD419" i="4"/>
  <c r="Y420" i="4"/>
  <c r="Z420" i="4"/>
  <c r="AC420" i="4"/>
  <c r="AH420" i="4" s="1"/>
  <c r="AD420" i="4"/>
  <c r="Y421" i="4"/>
  <c r="X421" i="4" s="1"/>
  <c r="AA421" i="4" s="1"/>
  <c r="Z421" i="4"/>
  <c r="AC421" i="4"/>
  <c r="AH421" i="4" s="1"/>
  <c r="AD421" i="4"/>
  <c r="Y422" i="4"/>
  <c r="Z422" i="4"/>
  <c r="AC422" i="4"/>
  <c r="AH422" i="4" s="1"/>
  <c r="AD422" i="4"/>
  <c r="Y423" i="4"/>
  <c r="Z423" i="4"/>
  <c r="AC423" i="4"/>
  <c r="AH423" i="4" s="1"/>
  <c r="AD423" i="4"/>
  <c r="Y424" i="4"/>
  <c r="Z424" i="4"/>
  <c r="AC424" i="4"/>
  <c r="AH424" i="4" s="1"/>
  <c r="AD424" i="4"/>
  <c r="Y425" i="4"/>
  <c r="X425" i="4" s="1"/>
  <c r="AA425" i="4" s="1"/>
  <c r="Z425" i="4"/>
  <c r="AC425" i="4"/>
  <c r="AH425" i="4" s="1"/>
  <c r="AD425" i="4"/>
  <c r="Y426" i="4"/>
  <c r="Z426" i="4"/>
  <c r="AC426" i="4"/>
  <c r="AH426" i="4" s="1"/>
  <c r="AD426" i="4"/>
  <c r="Y427" i="4"/>
  <c r="Z427" i="4"/>
  <c r="AC427" i="4"/>
  <c r="AH427" i="4" s="1"/>
  <c r="AD427" i="4"/>
  <c r="Y428" i="4"/>
  <c r="Z428" i="4"/>
  <c r="AC428" i="4"/>
  <c r="AH428" i="4" s="1"/>
  <c r="AD428" i="4"/>
  <c r="Y429" i="4"/>
  <c r="X429" i="4" s="1"/>
  <c r="AA429" i="4" s="1"/>
  <c r="Z429" i="4"/>
  <c r="AC429" i="4"/>
  <c r="AH429" i="4" s="1"/>
  <c r="AD429" i="4"/>
  <c r="Y430" i="4"/>
  <c r="Z430" i="4"/>
  <c r="AC430" i="4"/>
  <c r="AH430" i="4" s="1"/>
  <c r="AD430" i="4"/>
  <c r="Y431" i="4"/>
  <c r="Z431" i="4"/>
  <c r="AC431" i="4"/>
  <c r="AH431" i="4" s="1"/>
  <c r="AD431" i="4"/>
  <c r="Y432" i="4"/>
  <c r="Z432" i="4"/>
  <c r="AC432" i="4"/>
  <c r="AH432" i="4" s="1"/>
  <c r="AD432" i="4"/>
  <c r="Y433" i="4"/>
  <c r="Z433" i="4"/>
  <c r="AC433" i="4"/>
  <c r="AH433" i="4" s="1"/>
  <c r="AD433" i="4"/>
  <c r="Y434" i="4"/>
  <c r="Z434" i="4"/>
  <c r="AC434" i="4"/>
  <c r="AH434" i="4" s="1"/>
  <c r="AD434" i="4"/>
  <c r="Y435" i="4"/>
  <c r="Z435" i="4"/>
  <c r="AC435" i="4"/>
  <c r="AH435" i="4" s="1"/>
  <c r="AD435" i="4"/>
  <c r="Y436" i="4"/>
  <c r="Z436" i="4"/>
  <c r="AC436" i="4"/>
  <c r="AH436" i="4" s="1"/>
  <c r="AD436" i="4"/>
  <c r="Y437" i="4"/>
  <c r="X437" i="4" s="1"/>
  <c r="AA437" i="4" s="1"/>
  <c r="Z437" i="4"/>
  <c r="AC437" i="4"/>
  <c r="AH437" i="4" s="1"/>
  <c r="AD437" i="4"/>
  <c r="Y438" i="4"/>
  <c r="Z438" i="4"/>
  <c r="AC438" i="4"/>
  <c r="AH438" i="4" s="1"/>
  <c r="AD438" i="4"/>
  <c r="Y439" i="4"/>
  <c r="Z439" i="4"/>
  <c r="AC439" i="4"/>
  <c r="AH439" i="4" s="1"/>
  <c r="AD439" i="4"/>
  <c r="Y440" i="4"/>
  <c r="Z440" i="4"/>
  <c r="AC440" i="4"/>
  <c r="AH440" i="4" s="1"/>
  <c r="AD440" i="4"/>
  <c r="Y441" i="4"/>
  <c r="Z441" i="4"/>
  <c r="AC441" i="4"/>
  <c r="AH441" i="4" s="1"/>
  <c r="AD441" i="4"/>
  <c r="Y442" i="4"/>
  <c r="Z442" i="4"/>
  <c r="AC442" i="4"/>
  <c r="AH442" i="4" s="1"/>
  <c r="AD442" i="4"/>
  <c r="Y443" i="4"/>
  <c r="Z443" i="4"/>
  <c r="AC443" i="4"/>
  <c r="AH443" i="4" s="1"/>
  <c r="AD443" i="4"/>
  <c r="Y444" i="4"/>
  <c r="Z444" i="4"/>
  <c r="AC444" i="4"/>
  <c r="AH444" i="4" s="1"/>
  <c r="AD444" i="4"/>
  <c r="Y445" i="4"/>
  <c r="X445" i="4" s="1"/>
  <c r="AA445" i="4" s="1"/>
  <c r="Z445" i="4"/>
  <c r="AC445" i="4"/>
  <c r="AH445" i="4" s="1"/>
  <c r="AD445" i="4"/>
  <c r="Y446" i="4"/>
  <c r="Z446" i="4"/>
  <c r="AC446" i="4"/>
  <c r="AH446" i="4" s="1"/>
  <c r="AD446" i="4"/>
  <c r="Y447" i="4"/>
  <c r="Z447" i="4"/>
  <c r="AC447" i="4"/>
  <c r="AH447" i="4" s="1"/>
  <c r="AD447" i="4"/>
  <c r="Y448" i="4"/>
  <c r="Z448" i="4"/>
  <c r="AC448" i="4"/>
  <c r="AH448" i="4" s="1"/>
  <c r="AD448" i="4"/>
  <c r="Y449" i="4"/>
  <c r="Z449" i="4"/>
  <c r="AC449" i="4"/>
  <c r="AH449" i="4" s="1"/>
  <c r="AD449" i="4"/>
  <c r="Y450" i="4"/>
  <c r="Z450" i="4"/>
  <c r="AC450" i="4"/>
  <c r="AH450" i="4" s="1"/>
  <c r="AD450" i="4"/>
  <c r="Y451" i="4"/>
  <c r="Z451" i="4"/>
  <c r="AC451" i="4"/>
  <c r="AH451" i="4" s="1"/>
  <c r="AD451" i="4"/>
  <c r="Y452" i="4"/>
  <c r="Z452" i="4"/>
  <c r="AC452" i="4"/>
  <c r="AH452" i="4" s="1"/>
  <c r="AD452" i="4"/>
  <c r="Y453" i="4"/>
  <c r="X453" i="4" s="1"/>
  <c r="AA453" i="4" s="1"/>
  <c r="Z453" i="4"/>
  <c r="AC453" i="4"/>
  <c r="AH453" i="4" s="1"/>
  <c r="AD453" i="4"/>
  <c r="Y454" i="4"/>
  <c r="Z454" i="4"/>
  <c r="AC454" i="4"/>
  <c r="AH454" i="4" s="1"/>
  <c r="AD454" i="4"/>
  <c r="Y455" i="4"/>
  <c r="Z455" i="4"/>
  <c r="AC455" i="4"/>
  <c r="AH455" i="4" s="1"/>
  <c r="AD455" i="4"/>
  <c r="Y456" i="4"/>
  <c r="Z456" i="4"/>
  <c r="AC456" i="4"/>
  <c r="AH456" i="4" s="1"/>
  <c r="AD456" i="4"/>
  <c r="Y457" i="4"/>
  <c r="X457" i="4" s="1"/>
  <c r="AA457" i="4" s="1"/>
  <c r="Z457" i="4"/>
  <c r="AC457" i="4"/>
  <c r="AH457" i="4" s="1"/>
  <c r="AD457" i="4"/>
  <c r="Y458" i="4"/>
  <c r="Z458" i="4"/>
  <c r="AC458" i="4"/>
  <c r="AH458" i="4" s="1"/>
  <c r="AD458" i="4"/>
  <c r="Y459" i="4"/>
  <c r="Z459" i="4"/>
  <c r="AC459" i="4"/>
  <c r="AH459" i="4" s="1"/>
  <c r="AD459" i="4"/>
  <c r="Y460" i="4"/>
  <c r="Z460" i="4"/>
  <c r="AC460" i="4"/>
  <c r="AH460" i="4" s="1"/>
  <c r="AD460" i="4"/>
  <c r="Y461" i="4"/>
  <c r="X461" i="4" s="1"/>
  <c r="AA461" i="4" s="1"/>
  <c r="Z461" i="4"/>
  <c r="AC461" i="4"/>
  <c r="AH461" i="4" s="1"/>
  <c r="AD461" i="4"/>
  <c r="Y462" i="4"/>
  <c r="Z462" i="4"/>
  <c r="AC462" i="4"/>
  <c r="AH462" i="4" s="1"/>
  <c r="AD462" i="4"/>
  <c r="Y463" i="4"/>
  <c r="Z463" i="4"/>
  <c r="AC463" i="4"/>
  <c r="AH463" i="4" s="1"/>
  <c r="AD463" i="4"/>
  <c r="Y464" i="4"/>
  <c r="Z464" i="4"/>
  <c r="AC464" i="4"/>
  <c r="AH464" i="4" s="1"/>
  <c r="AD464" i="4"/>
  <c r="Y465" i="4"/>
  <c r="Z465" i="4"/>
  <c r="AC465" i="4"/>
  <c r="AH465" i="4" s="1"/>
  <c r="AD465" i="4"/>
  <c r="Y466" i="4"/>
  <c r="Z466" i="4"/>
  <c r="AC466" i="4"/>
  <c r="AH466" i="4" s="1"/>
  <c r="AD466" i="4"/>
  <c r="Y467" i="4"/>
  <c r="Z467" i="4"/>
  <c r="AC467" i="4"/>
  <c r="AH467" i="4" s="1"/>
  <c r="AD467" i="4"/>
  <c r="Y468" i="4"/>
  <c r="Z468" i="4"/>
  <c r="AC468" i="4"/>
  <c r="AH468" i="4" s="1"/>
  <c r="AD468" i="4"/>
  <c r="Y469" i="4"/>
  <c r="X469" i="4" s="1"/>
  <c r="AA469" i="4" s="1"/>
  <c r="Z469" i="4"/>
  <c r="AC469" i="4"/>
  <c r="AH469" i="4" s="1"/>
  <c r="AD469" i="4"/>
  <c r="Y470" i="4"/>
  <c r="Z470" i="4"/>
  <c r="AC470" i="4"/>
  <c r="AH470" i="4" s="1"/>
  <c r="AD470" i="4"/>
  <c r="Y471" i="4"/>
  <c r="Z471" i="4"/>
  <c r="AC471" i="4"/>
  <c r="AH471" i="4" s="1"/>
  <c r="AD471" i="4"/>
  <c r="Y472" i="4"/>
  <c r="Z472" i="4"/>
  <c r="AC472" i="4"/>
  <c r="AH472" i="4" s="1"/>
  <c r="AD472" i="4"/>
  <c r="Y473" i="4"/>
  <c r="X473" i="4" s="1"/>
  <c r="AA473" i="4" s="1"/>
  <c r="Z473" i="4"/>
  <c r="AC473" i="4"/>
  <c r="AH473" i="4" s="1"/>
  <c r="AD473" i="4"/>
  <c r="Y474" i="4"/>
  <c r="Z474" i="4"/>
  <c r="AC474" i="4"/>
  <c r="AH474" i="4" s="1"/>
  <c r="AD474" i="4"/>
  <c r="Y475" i="4"/>
  <c r="Z475" i="4"/>
  <c r="AC475" i="4"/>
  <c r="AH475" i="4" s="1"/>
  <c r="AD475" i="4"/>
  <c r="Y476" i="4"/>
  <c r="Z476" i="4"/>
  <c r="AC476" i="4"/>
  <c r="AH476" i="4" s="1"/>
  <c r="AD476" i="4"/>
  <c r="Y477" i="4"/>
  <c r="X477" i="4" s="1"/>
  <c r="AA477" i="4" s="1"/>
  <c r="Z477" i="4"/>
  <c r="AC477" i="4"/>
  <c r="AH477" i="4" s="1"/>
  <c r="AD477" i="4"/>
  <c r="Y478" i="4"/>
  <c r="Z478" i="4"/>
  <c r="AC478" i="4"/>
  <c r="AH478" i="4" s="1"/>
  <c r="AD478" i="4"/>
  <c r="Y479" i="4"/>
  <c r="Z479" i="4"/>
  <c r="AC479" i="4"/>
  <c r="AH479" i="4" s="1"/>
  <c r="AD479" i="4"/>
  <c r="Y480" i="4"/>
  <c r="Z480" i="4"/>
  <c r="AC480" i="4"/>
  <c r="AH480" i="4" s="1"/>
  <c r="AD480" i="4"/>
  <c r="Y481" i="4"/>
  <c r="Z481" i="4"/>
  <c r="AC481" i="4"/>
  <c r="AH481" i="4" s="1"/>
  <c r="AD481" i="4"/>
  <c r="Y482" i="4"/>
  <c r="Z482" i="4"/>
  <c r="AC482" i="4"/>
  <c r="AH482" i="4" s="1"/>
  <c r="AD482" i="4"/>
  <c r="Y483" i="4"/>
  <c r="Z483" i="4"/>
  <c r="AC483" i="4"/>
  <c r="AH483" i="4" s="1"/>
  <c r="AD483" i="4"/>
  <c r="Y484" i="4"/>
  <c r="Z484" i="4"/>
  <c r="AC484" i="4"/>
  <c r="AH484" i="4" s="1"/>
  <c r="AD484" i="4"/>
  <c r="Y485" i="4"/>
  <c r="Z485" i="4"/>
  <c r="AC485" i="4"/>
  <c r="AH485" i="4" s="1"/>
  <c r="AD485" i="4"/>
  <c r="Y486" i="4"/>
  <c r="Z486" i="4"/>
  <c r="AC486" i="4"/>
  <c r="AH486" i="4" s="1"/>
  <c r="AD486" i="4"/>
  <c r="Y487" i="4"/>
  <c r="Z487" i="4"/>
  <c r="AC487" i="4"/>
  <c r="AH487" i="4" s="1"/>
  <c r="AD487" i="4"/>
  <c r="Y488" i="4"/>
  <c r="Z488" i="4"/>
  <c r="AC488" i="4"/>
  <c r="AH488" i="4" s="1"/>
  <c r="AD488" i="4"/>
  <c r="Y489" i="4"/>
  <c r="X489" i="4" s="1"/>
  <c r="AA489" i="4" s="1"/>
  <c r="Z489" i="4"/>
  <c r="AC489" i="4"/>
  <c r="AH489" i="4" s="1"/>
  <c r="AD489" i="4"/>
  <c r="Y490" i="4"/>
  <c r="Z490" i="4"/>
  <c r="AC490" i="4"/>
  <c r="AH490" i="4" s="1"/>
  <c r="AD490" i="4"/>
  <c r="Y491" i="4"/>
  <c r="Z491" i="4"/>
  <c r="AC491" i="4"/>
  <c r="AH491" i="4" s="1"/>
  <c r="AD491" i="4"/>
  <c r="Y492" i="4"/>
  <c r="Z492" i="4"/>
  <c r="AC492" i="4"/>
  <c r="AH492" i="4" s="1"/>
  <c r="AD492" i="4"/>
  <c r="Y493" i="4"/>
  <c r="X493" i="4" s="1"/>
  <c r="AA493" i="4" s="1"/>
  <c r="Z493" i="4"/>
  <c r="AC493" i="4"/>
  <c r="AH493" i="4" s="1"/>
  <c r="AD493" i="4"/>
  <c r="Y494" i="4"/>
  <c r="Z494" i="4"/>
  <c r="AC494" i="4"/>
  <c r="AH494" i="4" s="1"/>
  <c r="AD494" i="4"/>
  <c r="Y495" i="4"/>
  <c r="Z495" i="4"/>
  <c r="AC495" i="4"/>
  <c r="AH495" i="4" s="1"/>
  <c r="AD495" i="4"/>
  <c r="Y496" i="4"/>
  <c r="Z496" i="4"/>
  <c r="AC496" i="4"/>
  <c r="AH496" i="4" s="1"/>
  <c r="AD496" i="4"/>
  <c r="Y497" i="4"/>
  <c r="Z497" i="4"/>
  <c r="AC497" i="4"/>
  <c r="AH497" i="4" s="1"/>
  <c r="AD497" i="4"/>
  <c r="Y498" i="4"/>
  <c r="Z498" i="4"/>
  <c r="AC498" i="4"/>
  <c r="AH498" i="4" s="1"/>
  <c r="AD498" i="4"/>
  <c r="Y499" i="4"/>
  <c r="Z499" i="4"/>
  <c r="AC499" i="4"/>
  <c r="AH499" i="4" s="1"/>
  <c r="AD499" i="4"/>
  <c r="Y500" i="4"/>
  <c r="Z500" i="4"/>
  <c r="AC500" i="4"/>
  <c r="AH500" i="4" s="1"/>
  <c r="AD500" i="4"/>
  <c r="Y501" i="4"/>
  <c r="X501" i="4" s="1"/>
  <c r="AA501" i="4" s="1"/>
  <c r="Z501" i="4"/>
  <c r="AC501" i="4"/>
  <c r="AH501" i="4" s="1"/>
  <c r="AD501" i="4"/>
  <c r="Y502" i="4"/>
  <c r="Z502" i="4"/>
  <c r="AC502" i="4"/>
  <c r="AH502" i="4" s="1"/>
  <c r="AD502" i="4"/>
  <c r="Y503" i="4"/>
  <c r="Z503" i="4"/>
  <c r="AC503" i="4"/>
  <c r="AH503" i="4" s="1"/>
  <c r="AD503" i="4"/>
  <c r="Y504" i="4"/>
  <c r="Z504" i="4"/>
  <c r="AC504" i="4"/>
  <c r="AH504" i="4" s="1"/>
  <c r="AD504" i="4"/>
  <c r="Y505" i="4"/>
  <c r="X505" i="4" s="1"/>
  <c r="AA505" i="4" s="1"/>
  <c r="Z505" i="4"/>
  <c r="AC505" i="4"/>
  <c r="AH505" i="4" s="1"/>
  <c r="AD505" i="4"/>
  <c r="Y506" i="4"/>
  <c r="Z506" i="4"/>
  <c r="AC506" i="4"/>
  <c r="AH506" i="4" s="1"/>
  <c r="AD506" i="4"/>
  <c r="Y507" i="4"/>
  <c r="Z507" i="4"/>
  <c r="AC507" i="4"/>
  <c r="AH507" i="4" s="1"/>
  <c r="AD507" i="4"/>
  <c r="Y508" i="4"/>
  <c r="Z508" i="4"/>
  <c r="AC508" i="4"/>
  <c r="AH508" i="4" s="1"/>
  <c r="AD508" i="4"/>
  <c r="Y509" i="4"/>
  <c r="Z509" i="4"/>
  <c r="AC509" i="4"/>
  <c r="AH509" i="4" s="1"/>
  <c r="AD509" i="4"/>
  <c r="Y510" i="4"/>
  <c r="Z510" i="4"/>
  <c r="AC510" i="4"/>
  <c r="AH510" i="4" s="1"/>
  <c r="AD510" i="4"/>
  <c r="Y511" i="4"/>
  <c r="Z511" i="4"/>
  <c r="AC511" i="4"/>
  <c r="AH511" i="4" s="1"/>
  <c r="AD511" i="4"/>
  <c r="Y512" i="4"/>
  <c r="Z512" i="4"/>
  <c r="AC512" i="4"/>
  <c r="AH512" i="4" s="1"/>
  <c r="AD512" i="4"/>
  <c r="Y513" i="4"/>
  <c r="Z513" i="4"/>
  <c r="AC513" i="4"/>
  <c r="AH513" i="4" s="1"/>
  <c r="AD513" i="4"/>
  <c r="Y514" i="4"/>
  <c r="Z514" i="4"/>
  <c r="AC514" i="4"/>
  <c r="AH514" i="4" s="1"/>
  <c r="AD514" i="4"/>
  <c r="Y515" i="4"/>
  <c r="Z515" i="4"/>
  <c r="AC515" i="4"/>
  <c r="AH515" i="4" s="1"/>
  <c r="AD515" i="4"/>
  <c r="Y516" i="4"/>
  <c r="Z516" i="4"/>
  <c r="AC516" i="4"/>
  <c r="AH516" i="4" s="1"/>
  <c r="AD516" i="4"/>
  <c r="Y517" i="4"/>
  <c r="X517" i="4" s="1"/>
  <c r="AA517" i="4" s="1"/>
  <c r="Z517" i="4"/>
  <c r="AC517" i="4"/>
  <c r="AH517" i="4" s="1"/>
  <c r="AD517" i="4"/>
  <c r="Y518" i="4"/>
  <c r="Z518" i="4"/>
  <c r="AC518" i="4"/>
  <c r="AH518" i="4" s="1"/>
  <c r="AD518" i="4"/>
  <c r="Y519" i="4"/>
  <c r="Z519" i="4"/>
  <c r="AC519" i="4"/>
  <c r="AH519" i="4" s="1"/>
  <c r="AD519" i="4"/>
  <c r="Y520" i="4"/>
  <c r="Z520" i="4"/>
  <c r="AC520" i="4"/>
  <c r="AH520" i="4" s="1"/>
  <c r="AD520" i="4"/>
  <c r="Y521" i="4"/>
  <c r="X521" i="4" s="1"/>
  <c r="AA521" i="4" s="1"/>
  <c r="Z521" i="4"/>
  <c r="AC521" i="4"/>
  <c r="AH521" i="4" s="1"/>
  <c r="AD521" i="4"/>
  <c r="Y522" i="4"/>
  <c r="Z522" i="4"/>
  <c r="AC522" i="4"/>
  <c r="AH522" i="4" s="1"/>
  <c r="AD522" i="4"/>
  <c r="Y523" i="4"/>
  <c r="Z523" i="4"/>
  <c r="AC523" i="4"/>
  <c r="AH523" i="4" s="1"/>
  <c r="AD523" i="4"/>
  <c r="Y524" i="4"/>
  <c r="Z524" i="4"/>
  <c r="AC524" i="4"/>
  <c r="AH524" i="4" s="1"/>
  <c r="AD524" i="4"/>
  <c r="Y525" i="4"/>
  <c r="X525" i="4" s="1"/>
  <c r="AA525" i="4" s="1"/>
  <c r="Z525" i="4"/>
  <c r="AC525" i="4"/>
  <c r="AH525" i="4" s="1"/>
  <c r="AD525" i="4"/>
  <c r="Y526" i="4"/>
  <c r="Z526" i="4"/>
  <c r="AC526" i="4"/>
  <c r="AH526" i="4" s="1"/>
  <c r="AD526" i="4"/>
  <c r="Y527" i="4"/>
  <c r="Z527" i="4"/>
  <c r="AC527" i="4"/>
  <c r="AH527" i="4" s="1"/>
  <c r="AD527" i="4"/>
  <c r="Y528" i="4"/>
  <c r="Z528" i="4"/>
  <c r="AC528" i="4"/>
  <c r="AH528" i="4" s="1"/>
  <c r="AD528" i="4"/>
  <c r="Y529" i="4"/>
  <c r="Z529" i="4"/>
  <c r="AC529" i="4"/>
  <c r="AH529" i="4" s="1"/>
  <c r="AD529" i="4"/>
  <c r="Y530" i="4"/>
  <c r="Z530" i="4"/>
  <c r="AC530" i="4"/>
  <c r="AH530" i="4" s="1"/>
  <c r="AD530" i="4"/>
  <c r="Y531" i="4"/>
  <c r="Z531" i="4"/>
  <c r="AC531" i="4"/>
  <c r="AH531" i="4" s="1"/>
  <c r="AD531" i="4"/>
  <c r="Y532" i="4"/>
  <c r="Z532" i="4"/>
  <c r="AC532" i="4"/>
  <c r="AH532" i="4" s="1"/>
  <c r="AD532" i="4"/>
  <c r="Y533" i="4"/>
  <c r="X533" i="4" s="1"/>
  <c r="AA533" i="4" s="1"/>
  <c r="Z533" i="4"/>
  <c r="AC533" i="4"/>
  <c r="AH533" i="4" s="1"/>
  <c r="AD533" i="4"/>
  <c r="Y534" i="4"/>
  <c r="Z534" i="4"/>
  <c r="AC534" i="4"/>
  <c r="AH534" i="4" s="1"/>
  <c r="AD534" i="4"/>
  <c r="Y535" i="4"/>
  <c r="Z535" i="4"/>
  <c r="AC535" i="4"/>
  <c r="AH535" i="4" s="1"/>
  <c r="AD535" i="4"/>
  <c r="Y536" i="4"/>
  <c r="Z536" i="4"/>
  <c r="AC536" i="4"/>
  <c r="AH536" i="4" s="1"/>
  <c r="AD536" i="4"/>
  <c r="Y537" i="4"/>
  <c r="X537" i="4" s="1"/>
  <c r="AA537" i="4" s="1"/>
  <c r="Z537" i="4"/>
  <c r="AC537" i="4"/>
  <c r="AH537" i="4" s="1"/>
  <c r="AD537" i="4"/>
  <c r="Y538" i="4"/>
  <c r="Z538" i="4"/>
  <c r="AC538" i="4"/>
  <c r="AH538" i="4" s="1"/>
  <c r="AD538" i="4"/>
  <c r="Y539" i="4"/>
  <c r="Z539" i="4"/>
  <c r="AC539" i="4"/>
  <c r="AH539" i="4" s="1"/>
  <c r="AD539" i="4"/>
  <c r="Y540" i="4"/>
  <c r="Z540" i="4"/>
  <c r="AC540" i="4"/>
  <c r="AH540" i="4" s="1"/>
  <c r="AD540" i="4"/>
  <c r="Y541" i="4"/>
  <c r="X541" i="4" s="1"/>
  <c r="AA541" i="4" s="1"/>
  <c r="Z541" i="4"/>
  <c r="AC541" i="4"/>
  <c r="AH541" i="4" s="1"/>
  <c r="AD541" i="4"/>
  <c r="Y542" i="4"/>
  <c r="Z542" i="4"/>
  <c r="AC542" i="4"/>
  <c r="AH542" i="4" s="1"/>
  <c r="AD542" i="4"/>
  <c r="Y543" i="4"/>
  <c r="Z543" i="4"/>
  <c r="AC543" i="4"/>
  <c r="AH543" i="4" s="1"/>
  <c r="AD543" i="4"/>
  <c r="Y544" i="4"/>
  <c r="Z544" i="4"/>
  <c r="AC544" i="4"/>
  <c r="AH544" i="4" s="1"/>
  <c r="AD544" i="4"/>
  <c r="Y545" i="4"/>
  <c r="Z545" i="4"/>
  <c r="AC545" i="4"/>
  <c r="AH545" i="4" s="1"/>
  <c r="AD545" i="4"/>
  <c r="Y546" i="4"/>
  <c r="Z546" i="4"/>
  <c r="AC546" i="4"/>
  <c r="AH546" i="4" s="1"/>
  <c r="AD546" i="4"/>
  <c r="Y547" i="4"/>
  <c r="Z547" i="4"/>
  <c r="AC547" i="4"/>
  <c r="AH547" i="4" s="1"/>
  <c r="AD547" i="4"/>
  <c r="Y548" i="4"/>
  <c r="Z548" i="4"/>
  <c r="AC548" i="4"/>
  <c r="AH548" i="4" s="1"/>
  <c r="AD548" i="4"/>
  <c r="Y549" i="4"/>
  <c r="X549" i="4" s="1"/>
  <c r="AA549" i="4" s="1"/>
  <c r="Z549" i="4"/>
  <c r="AC549" i="4"/>
  <c r="AH549" i="4" s="1"/>
  <c r="AD549" i="4"/>
  <c r="Y550" i="4"/>
  <c r="Z550" i="4"/>
  <c r="AC550" i="4"/>
  <c r="AH550" i="4" s="1"/>
  <c r="AD550" i="4"/>
  <c r="Y551" i="4"/>
  <c r="Z551" i="4"/>
  <c r="AC551" i="4"/>
  <c r="AH551" i="4" s="1"/>
  <c r="AD551" i="4"/>
  <c r="Y552" i="4"/>
  <c r="Z552" i="4"/>
  <c r="AC552" i="4"/>
  <c r="AH552" i="4" s="1"/>
  <c r="AD552" i="4"/>
  <c r="Y553" i="4"/>
  <c r="X553" i="4" s="1"/>
  <c r="AA553" i="4" s="1"/>
  <c r="Z553" i="4"/>
  <c r="AC553" i="4"/>
  <c r="AH553" i="4" s="1"/>
  <c r="AD553" i="4"/>
  <c r="Y554" i="4"/>
  <c r="Z554" i="4"/>
  <c r="AC554" i="4"/>
  <c r="AH554" i="4" s="1"/>
  <c r="AD554" i="4"/>
  <c r="Y555" i="4"/>
  <c r="Z555" i="4"/>
  <c r="AC555" i="4"/>
  <c r="AH555" i="4" s="1"/>
  <c r="AD555" i="4"/>
  <c r="Y556" i="4"/>
  <c r="Z556" i="4"/>
  <c r="AC556" i="4"/>
  <c r="AH556" i="4" s="1"/>
  <c r="AD556" i="4"/>
  <c r="Y557" i="4"/>
  <c r="X557" i="4" s="1"/>
  <c r="AA557" i="4" s="1"/>
  <c r="Z557" i="4"/>
  <c r="AC557" i="4"/>
  <c r="AH557" i="4" s="1"/>
  <c r="AD557" i="4"/>
  <c r="Y558" i="4"/>
  <c r="Z558" i="4"/>
  <c r="AC558" i="4"/>
  <c r="AH558" i="4" s="1"/>
  <c r="AD558" i="4"/>
  <c r="Y559" i="4"/>
  <c r="Z559" i="4"/>
  <c r="AC559" i="4"/>
  <c r="AH559" i="4" s="1"/>
  <c r="AD559" i="4"/>
  <c r="Y560" i="4"/>
  <c r="Z560" i="4"/>
  <c r="AC560" i="4"/>
  <c r="AH560" i="4" s="1"/>
  <c r="AD560" i="4"/>
  <c r="Y561" i="4"/>
  <c r="Z561" i="4"/>
  <c r="AC561" i="4"/>
  <c r="AH561" i="4" s="1"/>
  <c r="AD561" i="4"/>
  <c r="Y562" i="4"/>
  <c r="Z562" i="4"/>
  <c r="AC562" i="4"/>
  <c r="AH562" i="4" s="1"/>
  <c r="AD562" i="4"/>
  <c r="Y563" i="4"/>
  <c r="Z563" i="4"/>
  <c r="AC563" i="4"/>
  <c r="AH563" i="4" s="1"/>
  <c r="AD563" i="4"/>
  <c r="Y564" i="4"/>
  <c r="Z564" i="4"/>
  <c r="AC564" i="4"/>
  <c r="AH564" i="4" s="1"/>
  <c r="AD564" i="4"/>
  <c r="Y565" i="4"/>
  <c r="X565" i="4" s="1"/>
  <c r="AA565" i="4" s="1"/>
  <c r="Z565" i="4"/>
  <c r="AC565" i="4"/>
  <c r="AH565" i="4" s="1"/>
  <c r="AD565" i="4"/>
  <c r="Y566" i="4"/>
  <c r="Z566" i="4"/>
  <c r="AC566" i="4"/>
  <c r="AH566" i="4" s="1"/>
  <c r="AD566" i="4"/>
  <c r="Y567" i="4"/>
  <c r="Z567" i="4"/>
  <c r="AC567" i="4"/>
  <c r="AH567" i="4" s="1"/>
  <c r="AD567" i="4"/>
  <c r="Y568" i="4"/>
  <c r="Z568" i="4"/>
  <c r="AC568" i="4"/>
  <c r="AH568" i="4" s="1"/>
  <c r="AD568" i="4"/>
  <c r="Y569" i="4"/>
  <c r="X569" i="4" s="1"/>
  <c r="AA569" i="4" s="1"/>
  <c r="Z569" i="4"/>
  <c r="AC569" i="4"/>
  <c r="AH569" i="4" s="1"/>
  <c r="AD569" i="4"/>
  <c r="Y570" i="4"/>
  <c r="Z570" i="4"/>
  <c r="AC570" i="4"/>
  <c r="AH570" i="4" s="1"/>
  <c r="AD570" i="4"/>
  <c r="Y571" i="4"/>
  <c r="Z571" i="4"/>
  <c r="AC571" i="4"/>
  <c r="AH571" i="4" s="1"/>
  <c r="AD571" i="4"/>
  <c r="Y572" i="4"/>
  <c r="Z572" i="4"/>
  <c r="AC572" i="4"/>
  <c r="AH572" i="4" s="1"/>
  <c r="AD572" i="4"/>
  <c r="Y573" i="4"/>
  <c r="X573" i="4" s="1"/>
  <c r="AA573" i="4" s="1"/>
  <c r="Z573" i="4"/>
  <c r="AC573" i="4"/>
  <c r="AH573" i="4" s="1"/>
  <c r="AD573" i="4"/>
  <c r="Y574" i="4"/>
  <c r="Z574" i="4"/>
  <c r="AC574" i="4"/>
  <c r="AH574" i="4" s="1"/>
  <c r="AD574" i="4"/>
  <c r="Y575" i="4"/>
  <c r="Z575" i="4"/>
  <c r="AC575" i="4"/>
  <c r="AH575" i="4" s="1"/>
  <c r="AD575" i="4"/>
  <c r="Y576" i="4"/>
  <c r="Z576" i="4"/>
  <c r="AC576" i="4"/>
  <c r="AH576" i="4" s="1"/>
  <c r="AD576" i="4"/>
  <c r="Y577" i="4"/>
  <c r="Z577" i="4"/>
  <c r="AC577" i="4"/>
  <c r="AH577" i="4" s="1"/>
  <c r="AD577" i="4"/>
  <c r="Y578" i="4"/>
  <c r="Z578" i="4"/>
  <c r="AC578" i="4"/>
  <c r="AH578" i="4" s="1"/>
  <c r="AD578" i="4"/>
  <c r="Y579" i="4"/>
  <c r="Z579" i="4"/>
  <c r="AC579" i="4"/>
  <c r="AH579" i="4" s="1"/>
  <c r="AD579" i="4"/>
  <c r="Y580" i="4"/>
  <c r="Z580" i="4"/>
  <c r="AC580" i="4"/>
  <c r="AH580" i="4" s="1"/>
  <c r="AD580" i="4"/>
  <c r="Y581" i="4"/>
  <c r="X581" i="4" s="1"/>
  <c r="AA581" i="4" s="1"/>
  <c r="Z581" i="4"/>
  <c r="AC581" i="4"/>
  <c r="AH581" i="4" s="1"/>
  <c r="AD581" i="4"/>
  <c r="Y582" i="4"/>
  <c r="Z582" i="4"/>
  <c r="AC582" i="4"/>
  <c r="AH582" i="4" s="1"/>
  <c r="AD582" i="4"/>
  <c r="Y583" i="4"/>
  <c r="Z583" i="4"/>
  <c r="AC583" i="4"/>
  <c r="AH583" i="4" s="1"/>
  <c r="AD583" i="4"/>
  <c r="Y584" i="4"/>
  <c r="Z584" i="4"/>
  <c r="AC584" i="4"/>
  <c r="AH584" i="4" s="1"/>
  <c r="AD584" i="4"/>
  <c r="Y585" i="4"/>
  <c r="X585" i="4" s="1"/>
  <c r="AA585" i="4" s="1"/>
  <c r="Z585" i="4"/>
  <c r="AC585" i="4"/>
  <c r="AH585" i="4" s="1"/>
  <c r="AD585" i="4"/>
  <c r="Y586" i="4"/>
  <c r="Z586" i="4"/>
  <c r="AC586" i="4"/>
  <c r="AH586" i="4" s="1"/>
  <c r="AD586" i="4"/>
  <c r="Y587" i="4"/>
  <c r="Z587" i="4"/>
  <c r="AC587" i="4"/>
  <c r="AH587" i="4" s="1"/>
  <c r="AD587" i="4"/>
  <c r="Y588" i="4"/>
  <c r="Z588" i="4"/>
  <c r="AC588" i="4"/>
  <c r="AH588" i="4" s="1"/>
  <c r="AD588" i="4"/>
  <c r="Y589" i="4"/>
  <c r="X589" i="4" s="1"/>
  <c r="AA589" i="4" s="1"/>
  <c r="Z589" i="4"/>
  <c r="AC589" i="4"/>
  <c r="AH589" i="4" s="1"/>
  <c r="AD589" i="4"/>
  <c r="Y590" i="4"/>
  <c r="Z590" i="4"/>
  <c r="AC590" i="4"/>
  <c r="AH590" i="4" s="1"/>
  <c r="AD590" i="4"/>
  <c r="Y591" i="4"/>
  <c r="Z591" i="4"/>
  <c r="AC591" i="4"/>
  <c r="AH591" i="4" s="1"/>
  <c r="AD591" i="4"/>
  <c r="Y592" i="4"/>
  <c r="Z592" i="4"/>
  <c r="AC592" i="4"/>
  <c r="AH592" i="4" s="1"/>
  <c r="AD592" i="4"/>
  <c r="Y593" i="4"/>
  <c r="Z593" i="4"/>
  <c r="AC593" i="4"/>
  <c r="AH593" i="4" s="1"/>
  <c r="AD593" i="4"/>
  <c r="Y594" i="4"/>
  <c r="Z594" i="4"/>
  <c r="AC594" i="4"/>
  <c r="AH594" i="4" s="1"/>
  <c r="AD594" i="4"/>
  <c r="Y595" i="4"/>
  <c r="Z595" i="4"/>
  <c r="AC595" i="4"/>
  <c r="AH595" i="4" s="1"/>
  <c r="AD595" i="4"/>
  <c r="Y596" i="4"/>
  <c r="Z596" i="4"/>
  <c r="AC596" i="4"/>
  <c r="AH596" i="4" s="1"/>
  <c r="AD596" i="4"/>
  <c r="Y597" i="4"/>
  <c r="X597" i="4" s="1"/>
  <c r="AA597" i="4" s="1"/>
  <c r="Z597" i="4"/>
  <c r="AC597" i="4"/>
  <c r="AH597" i="4" s="1"/>
  <c r="AD597" i="4"/>
  <c r="Y598" i="4"/>
  <c r="Z598" i="4"/>
  <c r="AC598" i="4"/>
  <c r="AH598" i="4" s="1"/>
  <c r="AD598" i="4"/>
  <c r="Y599" i="4"/>
  <c r="Z599" i="4"/>
  <c r="AC599" i="4"/>
  <c r="AH599" i="4" s="1"/>
  <c r="AD599" i="4"/>
  <c r="Y600" i="4"/>
  <c r="Z600" i="4"/>
  <c r="AC600" i="4"/>
  <c r="AH600" i="4" s="1"/>
  <c r="AD600" i="4"/>
  <c r="Y601" i="4"/>
  <c r="X601" i="4" s="1"/>
  <c r="AA601" i="4" s="1"/>
  <c r="Z601" i="4"/>
  <c r="AC601" i="4"/>
  <c r="AH601" i="4" s="1"/>
  <c r="AD601" i="4"/>
  <c r="Y602" i="4"/>
  <c r="Z602" i="4"/>
  <c r="AC602" i="4"/>
  <c r="AH602" i="4" s="1"/>
  <c r="AD602" i="4"/>
  <c r="Y603" i="4"/>
  <c r="Z603" i="4"/>
  <c r="AC603" i="4"/>
  <c r="AH603" i="4" s="1"/>
  <c r="AD603" i="4"/>
  <c r="Y604" i="4"/>
  <c r="Z604" i="4"/>
  <c r="AC604" i="4"/>
  <c r="AH604" i="4" s="1"/>
  <c r="AD604" i="4"/>
  <c r="Y605" i="4"/>
  <c r="X605" i="4" s="1"/>
  <c r="AA605" i="4" s="1"/>
  <c r="Z605" i="4"/>
  <c r="AC605" i="4"/>
  <c r="AH605" i="4" s="1"/>
  <c r="AD605" i="4"/>
  <c r="Y606" i="4"/>
  <c r="Z606" i="4"/>
  <c r="AC606" i="4"/>
  <c r="AH606" i="4" s="1"/>
  <c r="AD606" i="4"/>
  <c r="Y607" i="4"/>
  <c r="Z607" i="4"/>
  <c r="AC607" i="4"/>
  <c r="AH607" i="4" s="1"/>
  <c r="AD607" i="4"/>
  <c r="Y608" i="4"/>
  <c r="Z608" i="4"/>
  <c r="AC608" i="4"/>
  <c r="AH608" i="4" s="1"/>
  <c r="AD608" i="4"/>
  <c r="Y609" i="4"/>
  <c r="Z609" i="4"/>
  <c r="AC609" i="4"/>
  <c r="AH609" i="4" s="1"/>
  <c r="AD609" i="4"/>
  <c r="Y610" i="4"/>
  <c r="Z610" i="4"/>
  <c r="AC610" i="4"/>
  <c r="AH610" i="4" s="1"/>
  <c r="AD610" i="4"/>
  <c r="Y611" i="4"/>
  <c r="Z611" i="4"/>
  <c r="AC611" i="4"/>
  <c r="AH611" i="4" s="1"/>
  <c r="AD611" i="4"/>
  <c r="Y612" i="4"/>
  <c r="Z612" i="4"/>
  <c r="AC612" i="4"/>
  <c r="AH612" i="4" s="1"/>
  <c r="AD612" i="4"/>
  <c r="Y613" i="4"/>
  <c r="X613" i="4" s="1"/>
  <c r="AA613" i="4" s="1"/>
  <c r="Z613" i="4"/>
  <c r="AC613" i="4"/>
  <c r="AH613" i="4" s="1"/>
  <c r="AD613" i="4"/>
  <c r="Y614" i="4"/>
  <c r="Z614" i="4"/>
  <c r="AC614" i="4"/>
  <c r="AH614" i="4" s="1"/>
  <c r="AD614" i="4"/>
  <c r="Y615" i="4"/>
  <c r="Z615" i="4"/>
  <c r="AC615" i="4"/>
  <c r="AH615" i="4" s="1"/>
  <c r="AD615" i="4"/>
  <c r="Y616" i="4"/>
  <c r="Z616" i="4"/>
  <c r="AC616" i="4"/>
  <c r="AH616" i="4" s="1"/>
  <c r="AD616" i="4"/>
  <c r="Y617" i="4"/>
  <c r="X617" i="4" s="1"/>
  <c r="AA617" i="4" s="1"/>
  <c r="Z617" i="4"/>
  <c r="AC617" i="4"/>
  <c r="AH617" i="4" s="1"/>
  <c r="AD617" i="4"/>
  <c r="Y618" i="4"/>
  <c r="Z618" i="4"/>
  <c r="AC618" i="4"/>
  <c r="AH618" i="4" s="1"/>
  <c r="AD618" i="4"/>
  <c r="Y619" i="4"/>
  <c r="Z619" i="4"/>
  <c r="AC619" i="4"/>
  <c r="AH619" i="4" s="1"/>
  <c r="AD619" i="4"/>
  <c r="Y620" i="4"/>
  <c r="Z620" i="4"/>
  <c r="AC620" i="4"/>
  <c r="AH620" i="4" s="1"/>
  <c r="AD620" i="4"/>
  <c r="Y621" i="4"/>
  <c r="X621" i="4" s="1"/>
  <c r="AA621" i="4" s="1"/>
  <c r="Z621" i="4"/>
  <c r="AC621" i="4"/>
  <c r="AH621" i="4" s="1"/>
  <c r="AD621" i="4"/>
  <c r="Y622" i="4"/>
  <c r="Z622" i="4"/>
  <c r="AC622" i="4"/>
  <c r="AH622" i="4" s="1"/>
  <c r="AD622" i="4"/>
  <c r="Y623" i="4"/>
  <c r="Z623" i="4"/>
  <c r="AC623" i="4"/>
  <c r="AH623" i="4" s="1"/>
  <c r="AD623" i="4"/>
  <c r="Y624" i="4"/>
  <c r="Z624" i="4"/>
  <c r="AC624" i="4"/>
  <c r="AH624" i="4" s="1"/>
  <c r="AD624" i="4"/>
  <c r="Y625" i="4"/>
  <c r="Z625" i="4"/>
  <c r="AC625" i="4"/>
  <c r="AH625" i="4" s="1"/>
  <c r="AD625" i="4"/>
  <c r="Y626" i="4"/>
  <c r="Z626" i="4"/>
  <c r="AC626" i="4"/>
  <c r="AH626" i="4" s="1"/>
  <c r="AD626" i="4"/>
  <c r="Y627" i="4"/>
  <c r="Z627" i="4"/>
  <c r="AC627" i="4"/>
  <c r="AH627" i="4" s="1"/>
  <c r="AD627" i="4"/>
  <c r="Y628" i="4"/>
  <c r="Z628" i="4"/>
  <c r="AC628" i="4"/>
  <c r="AH628" i="4" s="1"/>
  <c r="AD628" i="4"/>
  <c r="Y629" i="4"/>
  <c r="X629" i="4" s="1"/>
  <c r="AA629" i="4" s="1"/>
  <c r="Z629" i="4"/>
  <c r="AC629" i="4"/>
  <c r="AH629" i="4" s="1"/>
  <c r="AD629" i="4"/>
  <c r="Y630" i="4"/>
  <c r="Z630" i="4"/>
  <c r="AC630" i="4"/>
  <c r="AH630" i="4" s="1"/>
  <c r="AD630" i="4"/>
  <c r="Y631" i="4"/>
  <c r="Z631" i="4"/>
  <c r="AC631" i="4"/>
  <c r="AH631" i="4" s="1"/>
  <c r="AD631" i="4"/>
  <c r="Y632" i="4"/>
  <c r="Z632" i="4"/>
  <c r="AC632" i="4"/>
  <c r="AH632" i="4" s="1"/>
  <c r="AD632" i="4"/>
  <c r="Y633" i="4"/>
  <c r="X633" i="4" s="1"/>
  <c r="AA633" i="4" s="1"/>
  <c r="Z633" i="4"/>
  <c r="AC633" i="4"/>
  <c r="AH633" i="4" s="1"/>
  <c r="AD633" i="4"/>
  <c r="Y634" i="4"/>
  <c r="Z634" i="4"/>
  <c r="AC634" i="4"/>
  <c r="AH634" i="4" s="1"/>
  <c r="AD634" i="4"/>
  <c r="Y635" i="4"/>
  <c r="Z635" i="4"/>
  <c r="AC635" i="4"/>
  <c r="AH635" i="4" s="1"/>
  <c r="AD635" i="4"/>
  <c r="Y636" i="4"/>
  <c r="Z636" i="4"/>
  <c r="AC636" i="4"/>
  <c r="AH636" i="4" s="1"/>
  <c r="AD636" i="4"/>
  <c r="Y637" i="4"/>
  <c r="X637" i="4" s="1"/>
  <c r="AA637" i="4" s="1"/>
  <c r="Z637" i="4"/>
  <c r="AC637" i="4"/>
  <c r="AH637" i="4" s="1"/>
  <c r="AD637" i="4"/>
  <c r="Y638" i="4"/>
  <c r="Z638" i="4"/>
  <c r="AC638" i="4"/>
  <c r="AH638" i="4" s="1"/>
  <c r="AD638" i="4"/>
  <c r="Y639" i="4"/>
  <c r="Z639" i="4"/>
  <c r="AC639" i="4"/>
  <c r="AH639" i="4" s="1"/>
  <c r="AD639" i="4"/>
  <c r="Y640" i="4"/>
  <c r="Z640" i="4"/>
  <c r="AC640" i="4"/>
  <c r="AH640" i="4" s="1"/>
  <c r="AD640" i="4"/>
  <c r="Y641" i="4"/>
  <c r="Z641" i="4"/>
  <c r="AC641" i="4"/>
  <c r="AH641" i="4" s="1"/>
  <c r="AD641" i="4"/>
  <c r="Y642" i="4"/>
  <c r="Z642" i="4"/>
  <c r="AC642" i="4"/>
  <c r="AH642" i="4" s="1"/>
  <c r="AD642" i="4"/>
  <c r="Y643" i="4"/>
  <c r="Z643" i="4"/>
  <c r="AC643" i="4"/>
  <c r="AH643" i="4" s="1"/>
  <c r="AD643" i="4"/>
  <c r="Y644" i="4"/>
  <c r="Z644" i="4"/>
  <c r="AC644" i="4"/>
  <c r="AH644" i="4" s="1"/>
  <c r="AD644" i="4"/>
  <c r="Y645" i="4"/>
  <c r="X645" i="4" s="1"/>
  <c r="AA645" i="4" s="1"/>
  <c r="Z645" i="4"/>
  <c r="AC645" i="4"/>
  <c r="AH645" i="4" s="1"/>
  <c r="AD645" i="4"/>
  <c r="Y646" i="4"/>
  <c r="Z646" i="4"/>
  <c r="AC646" i="4"/>
  <c r="AH646" i="4" s="1"/>
  <c r="AD646" i="4"/>
  <c r="Y647" i="4"/>
  <c r="Z647" i="4"/>
  <c r="AC647" i="4"/>
  <c r="AH647" i="4" s="1"/>
  <c r="AD647" i="4"/>
  <c r="Y648" i="4"/>
  <c r="Z648" i="4"/>
  <c r="AC648" i="4"/>
  <c r="AH648" i="4" s="1"/>
  <c r="AD648" i="4"/>
  <c r="Y649" i="4"/>
  <c r="X649" i="4" s="1"/>
  <c r="AA649" i="4" s="1"/>
  <c r="Z649" i="4"/>
  <c r="AC649" i="4"/>
  <c r="AH649" i="4" s="1"/>
  <c r="AD649" i="4"/>
  <c r="Y650" i="4"/>
  <c r="Z650" i="4"/>
  <c r="AC650" i="4"/>
  <c r="AH650" i="4" s="1"/>
  <c r="AD650" i="4"/>
  <c r="Y651" i="4"/>
  <c r="Z651" i="4"/>
  <c r="AC651" i="4"/>
  <c r="AH651" i="4" s="1"/>
  <c r="AD651" i="4"/>
  <c r="Y652" i="4"/>
  <c r="Z652" i="4"/>
  <c r="AC652" i="4"/>
  <c r="AH652" i="4" s="1"/>
  <c r="AD652" i="4"/>
  <c r="Y653" i="4"/>
  <c r="X653" i="4" s="1"/>
  <c r="AA653" i="4" s="1"/>
  <c r="Z653" i="4"/>
  <c r="AC653" i="4"/>
  <c r="AH653" i="4" s="1"/>
  <c r="AD653" i="4"/>
  <c r="Y654" i="4"/>
  <c r="Z654" i="4"/>
  <c r="AC654" i="4"/>
  <c r="AH654" i="4" s="1"/>
  <c r="AD654" i="4"/>
  <c r="Y655" i="4"/>
  <c r="Z655" i="4"/>
  <c r="AC655" i="4"/>
  <c r="AH655" i="4" s="1"/>
  <c r="AD655" i="4"/>
  <c r="Y656" i="4"/>
  <c r="Z656" i="4"/>
  <c r="AC656" i="4"/>
  <c r="AH656" i="4" s="1"/>
  <c r="AD656" i="4"/>
  <c r="Y657" i="4"/>
  <c r="Z657" i="4"/>
  <c r="AC657" i="4"/>
  <c r="AH657" i="4" s="1"/>
  <c r="AD657" i="4"/>
  <c r="Y658" i="4"/>
  <c r="Z658" i="4"/>
  <c r="AC658" i="4"/>
  <c r="AH658" i="4" s="1"/>
  <c r="AD658" i="4"/>
  <c r="Y659" i="4"/>
  <c r="Z659" i="4"/>
  <c r="AC659" i="4"/>
  <c r="AH659" i="4" s="1"/>
  <c r="AD659" i="4"/>
  <c r="Y660" i="4"/>
  <c r="Z660" i="4"/>
  <c r="AC660" i="4"/>
  <c r="AH660" i="4" s="1"/>
  <c r="AD660" i="4"/>
  <c r="Y661" i="4"/>
  <c r="X661" i="4" s="1"/>
  <c r="AA661" i="4" s="1"/>
  <c r="Z661" i="4"/>
  <c r="AC661" i="4"/>
  <c r="AH661" i="4" s="1"/>
  <c r="AD661" i="4"/>
  <c r="Y662" i="4"/>
  <c r="Z662" i="4"/>
  <c r="AC662" i="4"/>
  <c r="AH662" i="4" s="1"/>
  <c r="AD662" i="4"/>
  <c r="Y663" i="4"/>
  <c r="Z663" i="4"/>
  <c r="AC663" i="4"/>
  <c r="AH663" i="4" s="1"/>
  <c r="AD663" i="4"/>
  <c r="Y664" i="4"/>
  <c r="Z664" i="4"/>
  <c r="AC664" i="4"/>
  <c r="AH664" i="4" s="1"/>
  <c r="AD664" i="4"/>
  <c r="Y665" i="4"/>
  <c r="X665" i="4" s="1"/>
  <c r="AA665" i="4" s="1"/>
  <c r="Z665" i="4"/>
  <c r="AC665" i="4"/>
  <c r="AH665" i="4" s="1"/>
  <c r="AD665" i="4"/>
  <c r="Y666" i="4"/>
  <c r="Z666" i="4"/>
  <c r="AC666" i="4"/>
  <c r="AH666" i="4" s="1"/>
  <c r="AD666" i="4"/>
  <c r="Y667" i="4"/>
  <c r="Z667" i="4"/>
  <c r="AC667" i="4"/>
  <c r="AH667" i="4" s="1"/>
  <c r="AD667" i="4"/>
  <c r="Y668" i="4"/>
  <c r="Z668" i="4"/>
  <c r="AC668" i="4"/>
  <c r="AH668" i="4" s="1"/>
  <c r="AD668" i="4"/>
  <c r="Y669" i="4"/>
  <c r="X669" i="4" s="1"/>
  <c r="AA669" i="4" s="1"/>
  <c r="Z669" i="4"/>
  <c r="AC669" i="4"/>
  <c r="AH669" i="4" s="1"/>
  <c r="AD669" i="4"/>
  <c r="Y670" i="4"/>
  <c r="Z670" i="4"/>
  <c r="AC670" i="4"/>
  <c r="AH670" i="4" s="1"/>
  <c r="AD670" i="4"/>
  <c r="Y671" i="4"/>
  <c r="Z671" i="4"/>
  <c r="AC671" i="4"/>
  <c r="AH671" i="4" s="1"/>
  <c r="AD671" i="4"/>
  <c r="Y672" i="4"/>
  <c r="Z672" i="4"/>
  <c r="AC672" i="4"/>
  <c r="AH672" i="4" s="1"/>
  <c r="AD672" i="4"/>
  <c r="Y673" i="4"/>
  <c r="Z673" i="4"/>
  <c r="AC673" i="4"/>
  <c r="AH673" i="4" s="1"/>
  <c r="AD673" i="4"/>
  <c r="Y674" i="4"/>
  <c r="Z674" i="4"/>
  <c r="AC674" i="4"/>
  <c r="AH674" i="4" s="1"/>
  <c r="AD674" i="4"/>
  <c r="Y675" i="4"/>
  <c r="Z675" i="4"/>
  <c r="AC675" i="4"/>
  <c r="AH675" i="4" s="1"/>
  <c r="AD675" i="4"/>
  <c r="Y676" i="4"/>
  <c r="Z676" i="4"/>
  <c r="AC676" i="4"/>
  <c r="AH676" i="4" s="1"/>
  <c r="AD676" i="4"/>
  <c r="Y677" i="4"/>
  <c r="X677" i="4" s="1"/>
  <c r="AA677" i="4" s="1"/>
  <c r="Z677" i="4"/>
  <c r="AC677" i="4"/>
  <c r="AH677" i="4" s="1"/>
  <c r="AD677" i="4"/>
  <c r="Y678" i="4"/>
  <c r="Z678" i="4"/>
  <c r="AC678" i="4"/>
  <c r="AH678" i="4" s="1"/>
  <c r="AD678" i="4"/>
  <c r="Y679" i="4"/>
  <c r="Z679" i="4"/>
  <c r="AC679" i="4"/>
  <c r="AH679" i="4" s="1"/>
  <c r="AD679" i="4"/>
  <c r="Y680" i="4"/>
  <c r="Z680" i="4"/>
  <c r="AC680" i="4"/>
  <c r="AH680" i="4" s="1"/>
  <c r="AD680" i="4"/>
  <c r="Y681" i="4"/>
  <c r="X681" i="4" s="1"/>
  <c r="AA681" i="4" s="1"/>
  <c r="Z681" i="4"/>
  <c r="AC681" i="4"/>
  <c r="AH681" i="4" s="1"/>
  <c r="AD681" i="4"/>
  <c r="Y682" i="4"/>
  <c r="Z682" i="4"/>
  <c r="AC682" i="4"/>
  <c r="AH682" i="4" s="1"/>
  <c r="AD682" i="4"/>
  <c r="Y683" i="4"/>
  <c r="Z683" i="4"/>
  <c r="AC683" i="4"/>
  <c r="AH683" i="4" s="1"/>
  <c r="AD683" i="4"/>
  <c r="Y684" i="4"/>
  <c r="Z684" i="4"/>
  <c r="AC684" i="4"/>
  <c r="AH684" i="4" s="1"/>
  <c r="AD684" i="4"/>
  <c r="Y685" i="4"/>
  <c r="X685" i="4" s="1"/>
  <c r="AA685" i="4" s="1"/>
  <c r="Z685" i="4"/>
  <c r="AC685" i="4"/>
  <c r="AH685" i="4" s="1"/>
  <c r="AD685" i="4"/>
  <c r="Y686" i="4"/>
  <c r="Z686" i="4"/>
  <c r="AC686" i="4"/>
  <c r="AH686" i="4" s="1"/>
  <c r="AD686" i="4"/>
  <c r="Y687" i="4"/>
  <c r="Z687" i="4"/>
  <c r="AC687" i="4"/>
  <c r="AH687" i="4" s="1"/>
  <c r="AD687" i="4"/>
  <c r="Y688" i="4"/>
  <c r="Z688" i="4"/>
  <c r="AC688" i="4"/>
  <c r="AH688" i="4" s="1"/>
  <c r="AD688" i="4"/>
  <c r="Y689" i="4"/>
  <c r="Z689" i="4"/>
  <c r="AC689" i="4"/>
  <c r="AH689" i="4" s="1"/>
  <c r="AD689" i="4"/>
  <c r="Y690" i="4"/>
  <c r="Z690" i="4"/>
  <c r="AC690" i="4"/>
  <c r="AH690" i="4" s="1"/>
  <c r="AD690" i="4"/>
  <c r="Y691" i="4"/>
  <c r="Z691" i="4"/>
  <c r="AC691" i="4"/>
  <c r="AH691" i="4" s="1"/>
  <c r="AD691" i="4"/>
  <c r="Y692" i="4"/>
  <c r="Z692" i="4"/>
  <c r="AC692" i="4"/>
  <c r="AH692" i="4" s="1"/>
  <c r="AD692" i="4"/>
  <c r="Y693" i="4"/>
  <c r="X693" i="4" s="1"/>
  <c r="AA693" i="4" s="1"/>
  <c r="Z693" i="4"/>
  <c r="AC693" i="4"/>
  <c r="AH693" i="4" s="1"/>
  <c r="AD693" i="4"/>
  <c r="Y694" i="4"/>
  <c r="Z694" i="4"/>
  <c r="AC694" i="4"/>
  <c r="AH694" i="4" s="1"/>
  <c r="AD694" i="4"/>
  <c r="Y695" i="4"/>
  <c r="Z695" i="4"/>
  <c r="AC695" i="4"/>
  <c r="AH695" i="4" s="1"/>
  <c r="AD695" i="4"/>
  <c r="Y696" i="4"/>
  <c r="Z696" i="4"/>
  <c r="AC696" i="4"/>
  <c r="AH696" i="4" s="1"/>
  <c r="AD696" i="4"/>
  <c r="Y697" i="4"/>
  <c r="Z697" i="4"/>
  <c r="AC697" i="4"/>
  <c r="AH697" i="4" s="1"/>
  <c r="AD697" i="4"/>
  <c r="Y698" i="4"/>
  <c r="Z698" i="4"/>
  <c r="AC698" i="4"/>
  <c r="AH698" i="4" s="1"/>
  <c r="AD698" i="4"/>
  <c r="Y699" i="4"/>
  <c r="Z699" i="4"/>
  <c r="AC699" i="4"/>
  <c r="AH699" i="4" s="1"/>
  <c r="AD699" i="4"/>
  <c r="Y700" i="4"/>
  <c r="Z700" i="4"/>
  <c r="AC700" i="4"/>
  <c r="AH700" i="4" s="1"/>
  <c r="AD700" i="4"/>
  <c r="Y701" i="4"/>
  <c r="X701" i="4" s="1"/>
  <c r="AA701" i="4" s="1"/>
  <c r="Z701" i="4"/>
  <c r="AC701" i="4"/>
  <c r="AH701" i="4" s="1"/>
  <c r="AD701" i="4"/>
  <c r="Y702" i="4"/>
  <c r="Z702" i="4"/>
  <c r="AC702" i="4"/>
  <c r="AH702" i="4" s="1"/>
  <c r="AD702" i="4"/>
  <c r="Y703" i="4"/>
  <c r="Z703" i="4"/>
  <c r="AC703" i="4"/>
  <c r="AH703" i="4" s="1"/>
  <c r="AD703" i="4"/>
  <c r="Y704" i="4"/>
  <c r="Z704" i="4"/>
  <c r="AC704" i="4"/>
  <c r="AH704" i="4" s="1"/>
  <c r="AD704" i="4"/>
  <c r="Y705" i="4"/>
  <c r="Z705" i="4"/>
  <c r="AC705" i="4"/>
  <c r="AH705" i="4" s="1"/>
  <c r="AD705" i="4"/>
  <c r="Y706" i="4"/>
  <c r="Z706" i="4"/>
  <c r="AC706" i="4"/>
  <c r="AH706" i="4" s="1"/>
  <c r="AD706" i="4"/>
  <c r="Y707" i="4"/>
  <c r="Z707" i="4"/>
  <c r="AC707" i="4"/>
  <c r="AH707" i="4" s="1"/>
  <c r="AD707" i="4"/>
  <c r="Y708" i="4"/>
  <c r="Z708" i="4"/>
  <c r="AC708" i="4"/>
  <c r="AH708" i="4" s="1"/>
  <c r="AD708" i="4"/>
  <c r="Y709" i="4"/>
  <c r="X709" i="4" s="1"/>
  <c r="AA709" i="4" s="1"/>
  <c r="Z709" i="4"/>
  <c r="AC709" i="4"/>
  <c r="AH709" i="4" s="1"/>
  <c r="AD709" i="4"/>
  <c r="Y710" i="4"/>
  <c r="Z710" i="4"/>
  <c r="AC710" i="4"/>
  <c r="AH710" i="4" s="1"/>
  <c r="AD710" i="4"/>
  <c r="Y711" i="4"/>
  <c r="Z711" i="4"/>
  <c r="AC711" i="4"/>
  <c r="AH711" i="4" s="1"/>
  <c r="AD711" i="4"/>
  <c r="Y712" i="4"/>
  <c r="Z712" i="4"/>
  <c r="AC712" i="4"/>
  <c r="AH712" i="4" s="1"/>
  <c r="AD712" i="4"/>
  <c r="Y713" i="4"/>
  <c r="X713" i="4" s="1"/>
  <c r="AA713" i="4" s="1"/>
  <c r="Z713" i="4"/>
  <c r="AC713" i="4"/>
  <c r="AH713" i="4" s="1"/>
  <c r="AD713" i="4"/>
  <c r="Y714" i="4"/>
  <c r="Z714" i="4"/>
  <c r="AC714" i="4"/>
  <c r="AH714" i="4" s="1"/>
  <c r="AD714" i="4"/>
  <c r="Y715" i="4"/>
  <c r="Z715" i="4"/>
  <c r="AC715" i="4"/>
  <c r="AH715" i="4" s="1"/>
  <c r="AD715" i="4"/>
  <c r="Y716" i="4"/>
  <c r="Z716" i="4"/>
  <c r="AC716" i="4"/>
  <c r="AH716" i="4" s="1"/>
  <c r="AD716" i="4"/>
  <c r="Y717" i="4"/>
  <c r="X717" i="4" s="1"/>
  <c r="AA717" i="4" s="1"/>
  <c r="Z717" i="4"/>
  <c r="AC717" i="4"/>
  <c r="AH717" i="4" s="1"/>
  <c r="AD717" i="4"/>
  <c r="Y718" i="4"/>
  <c r="Z718" i="4"/>
  <c r="AC718" i="4"/>
  <c r="AH718" i="4" s="1"/>
  <c r="AD718" i="4"/>
  <c r="Y719" i="4"/>
  <c r="Z719" i="4"/>
  <c r="AC719" i="4"/>
  <c r="AH719" i="4" s="1"/>
  <c r="AD719" i="4"/>
  <c r="Y720" i="4"/>
  <c r="Z720" i="4"/>
  <c r="AC720" i="4"/>
  <c r="AH720" i="4" s="1"/>
  <c r="AD720" i="4"/>
  <c r="Y721" i="4"/>
  <c r="Z721" i="4"/>
  <c r="AC721" i="4"/>
  <c r="AH721" i="4" s="1"/>
  <c r="AD721" i="4"/>
  <c r="Y722" i="4"/>
  <c r="Z722" i="4"/>
  <c r="AC722" i="4"/>
  <c r="AH722" i="4" s="1"/>
  <c r="AD722" i="4"/>
  <c r="Y723" i="4"/>
  <c r="Z723" i="4"/>
  <c r="AC723" i="4"/>
  <c r="AH723" i="4" s="1"/>
  <c r="AD723" i="4"/>
  <c r="Y724" i="4"/>
  <c r="Z724" i="4"/>
  <c r="AC724" i="4"/>
  <c r="AH724" i="4" s="1"/>
  <c r="AD724" i="4"/>
  <c r="Y725" i="4"/>
  <c r="X725" i="4" s="1"/>
  <c r="AA725" i="4" s="1"/>
  <c r="Z725" i="4"/>
  <c r="AC725" i="4"/>
  <c r="AH725" i="4" s="1"/>
  <c r="AD725" i="4"/>
  <c r="Y726" i="4"/>
  <c r="Z726" i="4"/>
  <c r="AC726" i="4"/>
  <c r="AH726" i="4" s="1"/>
  <c r="AD726" i="4"/>
  <c r="Y727" i="4"/>
  <c r="Z727" i="4"/>
  <c r="AC727" i="4"/>
  <c r="AH727" i="4" s="1"/>
  <c r="AD727" i="4"/>
  <c r="Y728" i="4"/>
  <c r="Z728" i="4"/>
  <c r="AC728" i="4"/>
  <c r="AH728" i="4" s="1"/>
  <c r="AD728" i="4"/>
  <c r="Y729" i="4"/>
  <c r="X729" i="4" s="1"/>
  <c r="AA729" i="4" s="1"/>
  <c r="Z729" i="4"/>
  <c r="AC729" i="4"/>
  <c r="AH729" i="4" s="1"/>
  <c r="AD729" i="4"/>
  <c r="Y730" i="4"/>
  <c r="Z730" i="4"/>
  <c r="AC730" i="4"/>
  <c r="AH730" i="4" s="1"/>
  <c r="AD730" i="4"/>
  <c r="Y731" i="4"/>
  <c r="Z731" i="4"/>
  <c r="AC731" i="4"/>
  <c r="AH731" i="4" s="1"/>
  <c r="AD731" i="4"/>
  <c r="Y732" i="4"/>
  <c r="Z732" i="4"/>
  <c r="AC732" i="4"/>
  <c r="AH732" i="4" s="1"/>
  <c r="AD732" i="4"/>
  <c r="Y733" i="4"/>
  <c r="X733" i="4" s="1"/>
  <c r="AA733" i="4" s="1"/>
  <c r="Z733" i="4"/>
  <c r="AC733" i="4"/>
  <c r="AH733" i="4" s="1"/>
  <c r="AD733" i="4"/>
  <c r="Y734" i="4"/>
  <c r="Z734" i="4"/>
  <c r="AC734" i="4"/>
  <c r="AH734" i="4" s="1"/>
  <c r="AD734" i="4"/>
  <c r="Y735" i="4"/>
  <c r="Z735" i="4"/>
  <c r="AC735" i="4"/>
  <c r="AH735" i="4" s="1"/>
  <c r="AD735" i="4"/>
  <c r="Y736" i="4"/>
  <c r="Z736" i="4"/>
  <c r="AC736" i="4"/>
  <c r="AH736" i="4" s="1"/>
  <c r="AD736" i="4"/>
  <c r="Y737" i="4"/>
  <c r="Z737" i="4"/>
  <c r="AC737" i="4"/>
  <c r="AH737" i="4" s="1"/>
  <c r="AD737" i="4"/>
  <c r="Y738" i="4"/>
  <c r="Z738" i="4"/>
  <c r="AC738" i="4"/>
  <c r="AH738" i="4" s="1"/>
  <c r="AD738" i="4"/>
  <c r="Y739" i="4"/>
  <c r="Z739" i="4"/>
  <c r="AC739" i="4"/>
  <c r="AH739" i="4" s="1"/>
  <c r="AD739" i="4"/>
  <c r="Y740" i="4"/>
  <c r="Z740" i="4"/>
  <c r="AC740" i="4"/>
  <c r="AH740" i="4" s="1"/>
  <c r="AD740" i="4"/>
  <c r="Y741" i="4"/>
  <c r="Z741" i="4"/>
  <c r="AC741" i="4"/>
  <c r="AH741" i="4" s="1"/>
  <c r="AD741" i="4"/>
  <c r="Y742" i="4"/>
  <c r="Z742" i="4"/>
  <c r="AC742" i="4"/>
  <c r="AH742" i="4" s="1"/>
  <c r="AD742" i="4"/>
  <c r="Y743" i="4"/>
  <c r="Z743" i="4"/>
  <c r="AC743" i="4"/>
  <c r="AH743" i="4" s="1"/>
  <c r="AD743" i="4"/>
  <c r="Y744" i="4"/>
  <c r="Z744" i="4"/>
  <c r="AC744" i="4"/>
  <c r="AH744" i="4" s="1"/>
  <c r="AD744" i="4"/>
  <c r="Y745" i="4"/>
  <c r="X745" i="4" s="1"/>
  <c r="AA745" i="4" s="1"/>
  <c r="Z745" i="4"/>
  <c r="AC745" i="4"/>
  <c r="AH745" i="4" s="1"/>
  <c r="AD745" i="4"/>
  <c r="Y746" i="4"/>
  <c r="Z746" i="4"/>
  <c r="AC746" i="4"/>
  <c r="AH746" i="4" s="1"/>
  <c r="AD746" i="4"/>
  <c r="Y747" i="4"/>
  <c r="Z747" i="4"/>
  <c r="AC747" i="4"/>
  <c r="AH747" i="4" s="1"/>
  <c r="AD747" i="4"/>
  <c r="Y748" i="4"/>
  <c r="Z748" i="4"/>
  <c r="AC748" i="4"/>
  <c r="AH748" i="4" s="1"/>
  <c r="AD748" i="4"/>
  <c r="Y749" i="4"/>
  <c r="X749" i="4" s="1"/>
  <c r="AA749" i="4" s="1"/>
  <c r="Z749" i="4"/>
  <c r="AC749" i="4"/>
  <c r="AH749" i="4" s="1"/>
  <c r="AD749" i="4"/>
  <c r="Y750" i="4"/>
  <c r="Z750" i="4"/>
  <c r="AC750" i="4"/>
  <c r="AH750" i="4" s="1"/>
  <c r="AD750" i="4"/>
  <c r="Y751" i="4"/>
  <c r="Z751" i="4"/>
  <c r="AC751" i="4"/>
  <c r="AH751" i="4" s="1"/>
  <c r="AD751" i="4"/>
  <c r="Y752" i="4"/>
  <c r="Z752" i="4"/>
  <c r="AC752" i="4"/>
  <c r="AH752" i="4" s="1"/>
  <c r="AD752" i="4"/>
  <c r="Y753" i="4"/>
  <c r="Z753" i="4"/>
  <c r="AC753" i="4"/>
  <c r="AH753" i="4" s="1"/>
  <c r="AD753" i="4"/>
  <c r="Y754" i="4"/>
  <c r="Z754" i="4"/>
  <c r="AC754" i="4"/>
  <c r="AH754" i="4" s="1"/>
  <c r="AD754" i="4"/>
  <c r="Y755" i="4"/>
  <c r="Z755" i="4"/>
  <c r="AC755" i="4"/>
  <c r="AH755" i="4" s="1"/>
  <c r="AD755" i="4"/>
  <c r="Y756" i="4"/>
  <c r="Z756" i="4"/>
  <c r="AC756" i="4"/>
  <c r="AH756" i="4" s="1"/>
  <c r="AD756" i="4"/>
  <c r="Y757" i="4"/>
  <c r="X757" i="4" s="1"/>
  <c r="AA757" i="4" s="1"/>
  <c r="Z757" i="4"/>
  <c r="AC757" i="4"/>
  <c r="AH757" i="4" s="1"/>
  <c r="AD757" i="4"/>
  <c r="Y758" i="4"/>
  <c r="Z758" i="4"/>
  <c r="AC758" i="4"/>
  <c r="AH758" i="4" s="1"/>
  <c r="AD758" i="4"/>
  <c r="Y759" i="4"/>
  <c r="Z759" i="4"/>
  <c r="AC759" i="4"/>
  <c r="AH759" i="4" s="1"/>
  <c r="AD759" i="4"/>
  <c r="Y760" i="4"/>
  <c r="Z760" i="4"/>
  <c r="AC760" i="4"/>
  <c r="AH760" i="4" s="1"/>
  <c r="AD760" i="4"/>
  <c r="Y761" i="4"/>
  <c r="X761" i="4" s="1"/>
  <c r="AA761" i="4" s="1"/>
  <c r="Z761" i="4"/>
  <c r="AC761" i="4"/>
  <c r="AH761" i="4" s="1"/>
  <c r="AD761" i="4"/>
  <c r="Y762" i="4"/>
  <c r="Z762" i="4"/>
  <c r="AC762" i="4"/>
  <c r="AH762" i="4" s="1"/>
  <c r="AD762" i="4"/>
  <c r="Y763" i="4"/>
  <c r="Z763" i="4"/>
  <c r="AC763" i="4"/>
  <c r="AH763" i="4" s="1"/>
  <c r="AD763" i="4"/>
  <c r="Y764" i="4"/>
  <c r="Z764" i="4"/>
  <c r="AC764" i="4"/>
  <c r="AH764" i="4" s="1"/>
  <c r="AD764" i="4"/>
  <c r="Y765" i="4"/>
  <c r="Z765" i="4"/>
  <c r="AC765" i="4"/>
  <c r="AH765" i="4" s="1"/>
  <c r="AD765" i="4"/>
  <c r="Y766" i="4"/>
  <c r="Z766" i="4"/>
  <c r="AC766" i="4"/>
  <c r="AH766" i="4" s="1"/>
  <c r="AD766" i="4"/>
  <c r="Y767" i="4"/>
  <c r="Z767" i="4"/>
  <c r="AC767" i="4"/>
  <c r="AH767" i="4" s="1"/>
  <c r="AD767" i="4"/>
  <c r="Y768" i="4"/>
  <c r="Z768" i="4"/>
  <c r="AC768" i="4"/>
  <c r="AH768" i="4" s="1"/>
  <c r="AD768" i="4"/>
  <c r="Y769" i="4"/>
  <c r="Z769" i="4"/>
  <c r="AC769" i="4"/>
  <c r="AH769" i="4" s="1"/>
  <c r="AD769" i="4"/>
  <c r="Y770" i="4"/>
  <c r="Z770" i="4"/>
  <c r="AC770" i="4"/>
  <c r="AH770" i="4" s="1"/>
  <c r="AD770" i="4"/>
  <c r="Y771" i="4"/>
  <c r="Z771" i="4"/>
  <c r="AC771" i="4"/>
  <c r="AH771" i="4" s="1"/>
  <c r="AD771" i="4"/>
  <c r="Y772" i="4"/>
  <c r="Z772" i="4"/>
  <c r="AC772" i="4"/>
  <c r="AH772" i="4" s="1"/>
  <c r="AD772" i="4"/>
  <c r="Y773" i="4"/>
  <c r="X773" i="4" s="1"/>
  <c r="AA773" i="4" s="1"/>
  <c r="Z773" i="4"/>
  <c r="AC773" i="4"/>
  <c r="AH773" i="4" s="1"/>
  <c r="AD773" i="4"/>
  <c r="Y774" i="4"/>
  <c r="Z774" i="4"/>
  <c r="AC774" i="4"/>
  <c r="AH774" i="4" s="1"/>
  <c r="AD774" i="4"/>
  <c r="Y775" i="4"/>
  <c r="Z775" i="4"/>
  <c r="AC775" i="4"/>
  <c r="AH775" i="4" s="1"/>
  <c r="AD775" i="4"/>
  <c r="Y776" i="4"/>
  <c r="Z776" i="4"/>
  <c r="AC776" i="4"/>
  <c r="AH776" i="4" s="1"/>
  <c r="AD776" i="4"/>
  <c r="Y777" i="4"/>
  <c r="X777" i="4" s="1"/>
  <c r="AA777" i="4" s="1"/>
  <c r="Z777" i="4"/>
  <c r="AC777" i="4"/>
  <c r="AH777" i="4" s="1"/>
  <c r="AD777" i="4"/>
  <c r="Y778" i="4"/>
  <c r="Z778" i="4"/>
  <c r="AC778" i="4"/>
  <c r="AH778" i="4" s="1"/>
  <c r="AD778" i="4"/>
  <c r="Y779" i="4"/>
  <c r="Z779" i="4"/>
  <c r="AC779" i="4"/>
  <c r="AH779" i="4" s="1"/>
  <c r="AD779" i="4"/>
  <c r="Y780" i="4"/>
  <c r="Z780" i="4"/>
  <c r="AC780" i="4"/>
  <c r="AH780" i="4" s="1"/>
  <c r="AD780" i="4"/>
  <c r="Y781" i="4"/>
  <c r="X781" i="4" s="1"/>
  <c r="AA781" i="4" s="1"/>
  <c r="Z781" i="4"/>
  <c r="AC781" i="4"/>
  <c r="AH781" i="4" s="1"/>
  <c r="AD781" i="4"/>
  <c r="Y782" i="4"/>
  <c r="Z782" i="4"/>
  <c r="AC782" i="4"/>
  <c r="AH782" i="4" s="1"/>
  <c r="AD782" i="4"/>
  <c r="Y783" i="4"/>
  <c r="Z783" i="4"/>
  <c r="AC783" i="4"/>
  <c r="AH783" i="4" s="1"/>
  <c r="AD783" i="4"/>
  <c r="Y784" i="4"/>
  <c r="Z784" i="4"/>
  <c r="AC784" i="4"/>
  <c r="AH784" i="4" s="1"/>
  <c r="AD784" i="4"/>
  <c r="Y785" i="4"/>
  <c r="Z785" i="4"/>
  <c r="AC785" i="4"/>
  <c r="AH785" i="4" s="1"/>
  <c r="AD785" i="4"/>
  <c r="Y786" i="4"/>
  <c r="Z786" i="4"/>
  <c r="AC786" i="4"/>
  <c r="AH786" i="4" s="1"/>
  <c r="AD786" i="4"/>
  <c r="Y787" i="4"/>
  <c r="Z787" i="4"/>
  <c r="AC787" i="4"/>
  <c r="AH787" i="4" s="1"/>
  <c r="AD787" i="4"/>
  <c r="Y788" i="4"/>
  <c r="Z788" i="4"/>
  <c r="AC788" i="4"/>
  <c r="AH788" i="4" s="1"/>
  <c r="AD788" i="4"/>
  <c r="Y789" i="4"/>
  <c r="X789" i="4" s="1"/>
  <c r="AA789" i="4" s="1"/>
  <c r="Z789" i="4"/>
  <c r="AC789" i="4"/>
  <c r="AH789" i="4" s="1"/>
  <c r="AD789" i="4"/>
  <c r="Y790" i="4"/>
  <c r="Z790" i="4"/>
  <c r="AC790" i="4"/>
  <c r="AH790" i="4" s="1"/>
  <c r="AD790" i="4"/>
  <c r="Y791" i="4"/>
  <c r="Z791" i="4"/>
  <c r="AC791" i="4"/>
  <c r="AH791" i="4" s="1"/>
  <c r="AD791" i="4"/>
  <c r="Y792" i="4"/>
  <c r="Z792" i="4"/>
  <c r="AC792" i="4"/>
  <c r="AH792" i="4" s="1"/>
  <c r="AD792" i="4"/>
  <c r="Y793" i="4"/>
  <c r="X793" i="4" s="1"/>
  <c r="AA793" i="4" s="1"/>
  <c r="Z793" i="4"/>
  <c r="AC793" i="4"/>
  <c r="AH793" i="4" s="1"/>
  <c r="AD793" i="4"/>
  <c r="Y794" i="4"/>
  <c r="Z794" i="4"/>
  <c r="AC794" i="4"/>
  <c r="AH794" i="4" s="1"/>
  <c r="AD794" i="4"/>
  <c r="Y795" i="4"/>
  <c r="Z795" i="4"/>
  <c r="AC795" i="4"/>
  <c r="AH795" i="4" s="1"/>
  <c r="AD795" i="4"/>
  <c r="Y796" i="4"/>
  <c r="Z796" i="4"/>
  <c r="AC796" i="4"/>
  <c r="AH796" i="4" s="1"/>
  <c r="AD796" i="4"/>
  <c r="Y797" i="4"/>
  <c r="X797" i="4" s="1"/>
  <c r="AA797" i="4" s="1"/>
  <c r="Z797" i="4"/>
  <c r="AC797" i="4"/>
  <c r="AH797" i="4" s="1"/>
  <c r="AD797" i="4"/>
  <c r="Y798" i="4"/>
  <c r="Z798" i="4"/>
  <c r="AC798" i="4"/>
  <c r="AH798" i="4" s="1"/>
  <c r="AD798" i="4"/>
  <c r="Y799" i="4"/>
  <c r="Z799" i="4"/>
  <c r="AC799" i="4"/>
  <c r="AH799" i="4" s="1"/>
  <c r="AD799" i="4"/>
  <c r="Y800" i="4"/>
  <c r="Z800" i="4"/>
  <c r="AC800" i="4"/>
  <c r="AH800" i="4" s="1"/>
  <c r="AD800" i="4"/>
  <c r="Y801" i="4"/>
  <c r="Z801" i="4"/>
  <c r="AC801" i="4"/>
  <c r="AH801" i="4" s="1"/>
  <c r="AD801" i="4"/>
  <c r="Y802" i="4"/>
  <c r="Z802" i="4"/>
  <c r="AC802" i="4"/>
  <c r="AH802" i="4" s="1"/>
  <c r="AD802" i="4"/>
  <c r="Y803" i="4"/>
  <c r="Z803" i="4"/>
  <c r="AC803" i="4"/>
  <c r="AH803" i="4" s="1"/>
  <c r="AD803" i="4"/>
  <c r="Y804" i="4"/>
  <c r="Z804" i="4"/>
  <c r="AC804" i="4"/>
  <c r="AH804" i="4" s="1"/>
  <c r="AD804" i="4"/>
  <c r="Y805" i="4"/>
  <c r="X805" i="4" s="1"/>
  <c r="AA805" i="4" s="1"/>
  <c r="Z805" i="4"/>
  <c r="AC805" i="4"/>
  <c r="AH805" i="4" s="1"/>
  <c r="AD805" i="4"/>
  <c r="Y806" i="4"/>
  <c r="Z806" i="4"/>
  <c r="AC806" i="4"/>
  <c r="AH806" i="4" s="1"/>
  <c r="AD806" i="4"/>
  <c r="Y807" i="4"/>
  <c r="Z807" i="4"/>
  <c r="AC807" i="4"/>
  <c r="AH807" i="4" s="1"/>
  <c r="AD807" i="4"/>
  <c r="Y808" i="4"/>
  <c r="Z808" i="4"/>
  <c r="AC808" i="4"/>
  <c r="AH808" i="4" s="1"/>
  <c r="AD808" i="4"/>
  <c r="Y809" i="4"/>
  <c r="X809" i="4" s="1"/>
  <c r="AA809" i="4" s="1"/>
  <c r="Z809" i="4"/>
  <c r="AC809" i="4"/>
  <c r="AH809" i="4" s="1"/>
  <c r="AD809" i="4"/>
  <c r="Y810" i="4"/>
  <c r="Z810" i="4"/>
  <c r="AC810" i="4"/>
  <c r="AH810" i="4" s="1"/>
  <c r="AD810" i="4"/>
  <c r="Y811" i="4"/>
  <c r="Z811" i="4"/>
  <c r="AC811" i="4"/>
  <c r="AH811" i="4" s="1"/>
  <c r="AD811" i="4"/>
  <c r="Y812" i="4"/>
  <c r="Z812" i="4"/>
  <c r="AC812" i="4"/>
  <c r="AH812" i="4" s="1"/>
  <c r="AD812" i="4"/>
  <c r="Y813" i="4"/>
  <c r="X813" i="4" s="1"/>
  <c r="AA813" i="4" s="1"/>
  <c r="Z813" i="4"/>
  <c r="AC813" i="4"/>
  <c r="AH813" i="4" s="1"/>
  <c r="AD813" i="4"/>
  <c r="Y814" i="4"/>
  <c r="Z814" i="4"/>
  <c r="AC814" i="4"/>
  <c r="AH814" i="4" s="1"/>
  <c r="AD814" i="4"/>
  <c r="Y815" i="4"/>
  <c r="Z815" i="4"/>
  <c r="AC815" i="4"/>
  <c r="AH815" i="4" s="1"/>
  <c r="AD815" i="4"/>
  <c r="Y816" i="4"/>
  <c r="Z816" i="4"/>
  <c r="AC816" i="4"/>
  <c r="AH816" i="4" s="1"/>
  <c r="AD816" i="4"/>
  <c r="Y817" i="4"/>
  <c r="Z817" i="4"/>
  <c r="AC817" i="4"/>
  <c r="AH817" i="4" s="1"/>
  <c r="AD817" i="4"/>
  <c r="Y818" i="4"/>
  <c r="Z818" i="4"/>
  <c r="AC818" i="4"/>
  <c r="AH818" i="4" s="1"/>
  <c r="AD818" i="4"/>
  <c r="Y819" i="4"/>
  <c r="Z819" i="4"/>
  <c r="AC819" i="4"/>
  <c r="AH819" i="4" s="1"/>
  <c r="AD819" i="4"/>
  <c r="Y820" i="4"/>
  <c r="Z820" i="4"/>
  <c r="AC820" i="4"/>
  <c r="AH820" i="4" s="1"/>
  <c r="AD820" i="4"/>
  <c r="Y821" i="4"/>
  <c r="X821" i="4" s="1"/>
  <c r="AA821" i="4" s="1"/>
  <c r="Z821" i="4"/>
  <c r="AC821" i="4"/>
  <c r="AH821" i="4" s="1"/>
  <c r="AD821" i="4"/>
  <c r="Y822" i="4"/>
  <c r="Z822" i="4"/>
  <c r="AC822" i="4"/>
  <c r="AH822" i="4" s="1"/>
  <c r="AD822" i="4"/>
  <c r="Y823" i="4"/>
  <c r="Z823" i="4"/>
  <c r="AC823" i="4"/>
  <c r="AH823" i="4" s="1"/>
  <c r="AD823" i="4"/>
  <c r="Y824" i="4"/>
  <c r="Z824" i="4"/>
  <c r="AC824" i="4"/>
  <c r="AH824" i="4" s="1"/>
  <c r="AD824" i="4"/>
  <c r="Y825" i="4"/>
  <c r="X825" i="4" s="1"/>
  <c r="AA825" i="4" s="1"/>
  <c r="Z825" i="4"/>
  <c r="AC825" i="4"/>
  <c r="AH825" i="4" s="1"/>
  <c r="AD825" i="4"/>
  <c r="Y826" i="4"/>
  <c r="Z826" i="4"/>
  <c r="AC826" i="4"/>
  <c r="AH826" i="4" s="1"/>
  <c r="AD826" i="4"/>
  <c r="Y827" i="4"/>
  <c r="Z827" i="4"/>
  <c r="AC827" i="4"/>
  <c r="AH827" i="4" s="1"/>
  <c r="AD827" i="4"/>
  <c r="Y828" i="4"/>
  <c r="Z828" i="4"/>
  <c r="AC828" i="4"/>
  <c r="AH828" i="4" s="1"/>
  <c r="AD828" i="4"/>
  <c r="Y829" i="4"/>
  <c r="X829" i="4" s="1"/>
  <c r="AA829" i="4" s="1"/>
  <c r="Z829" i="4"/>
  <c r="AC829" i="4"/>
  <c r="AH829" i="4" s="1"/>
  <c r="AD829" i="4"/>
  <c r="Y830" i="4"/>
  <c r="Z830" i="4"/>
  <c r="AC830" i="4"/>
  <c r="AH830" i="4" s="1"/>
  <c r="AD830" i="4"/>
  <c r="Y831" i="4"/>
  <c r="Z831" i="4"/>
  <c r="AC831" i="4"/>
  <c r="AH831" i="4" s="1"/>
  <c r="AD831" i="4"/>
  <c r="Y832" i="4"/>
  <c r="Z832" i="4"/>
  <c r="AC832" i="4"/>
  <c r="AH832" i="4" s="1"/>
  <c r="AD832" i="4"/>
  <c r="Y833" i="4"/>
  <c r="Z833" i="4"/>
  <c r="AC833" i="4"/>
  <c r="AH833" i="4" s="1"/>
  <c r="AD833" i="4"/>
  <c r="Y834" i="4"/>
  <c r="Z834" i="4"/>
  <c r="AC834" i="4"/>
  <c r="AH834" i="4" s="1"/>
  <c r="AD834" i="4"/>
  <c r="Y835" i="4"/>
  <c r="Z835" i="4"/>
  <c r="AC835" i="4"/>
  <c r="AH835" i="4" s="1"/>
  <c r="AD835" i="4"/>
  <c r="Y836" i="4"/>
  <c r="Z836" i="4"/>
  <c r="AC836" i="4"/>
  <c r="AH836" i="4" s="1"/>
  <c r="AD836" i="4"/>
  <c r="Y837" i="4"/>
  <c r="X837" i="4" s="1"/>
  <c r="AA837" i="4" s="1"/>
  <c r="Z837" i="4"/>
  <c r="AC837" i="4"/>
  <c r="AH837" i="4" s="1"/>
  <c r="AD837" i="4"/>
  <c r="Y838" i="4"/>
  <c r="Z838" i="4"/>
  <c r="AC838" i="4"/>
  <c r="AH838" i="4" s="1"/>
  <c r="AD838" i="4"/>
  <c r="Y839" i="4"/>
  <c r="Z839" i="4"/>
  <c r="AC839" i="4"/>
  <c r="AH839" i="4" s="1"/>
  <c r="AD839" i="4"/>
  <c r="Y840" i="4"/>
  <c r="Z840" i="4"/>
  <c r="AC840" i="4"/>
  <c r="AH840" i="4" s="1"/>
  <c r="AD840" i="4"/>
  <c r="Y841" i="4"/>
  <c r="X841" i="4" s="1"/>
  <c r="AA841" i="4" s="1"/>
  <c r="Z841" i="4"/>
  <c r="AC841" i="4"/>
  <c r="AH841" i="4" s="1"/>
  <c r="AD841" i="4"/>
  <c r="Y842" i="4"/>
  <c r="Z842" i="4"/>
  <c r="AC842" i="4"/>
  <c r="AH842" i="4" s="1"/>
  <c r="AD842" i="4"/>
  <c r="Y843" i="4"/>
  <c r="Z843" i="4"/>
  <c r="AC843" i="4"/>
  <c r="AH843" i="4" s="1"/>
  <c r="AD843" i="4"/>
  <c r="Y844" i="4"/>
  <c r="Z844" i="4"/>
  <c r="AC844" i="4"/>
  <c r="AH844" i="4" s="1"/>
  <c r="AD844" i="4"/>
  <c r="Y845" i="4"/>
  <c r="X845" i="4" s="1"/>
  <c r="AA845" i="4" s="1"/>
  <c r="Z845" i="4"/>
  <c r="AC845" i="4"/>
  <c r="AH845" i="4" s="1"/>
  <c r="AD845" i="4"/>
  <c r="Y846" i="4"/>
  <c r="Z846" i="4"/>
  <c r="AC846" i="4"/>
  <c r="AH846" i="4" s="1"/>
  <c r="AD846" i="4"/>
  <c r="Y847" i="4"/>
  <c r="Z847" i="4"/>
  <c r="AC847" i="4"/>
  <c r="AH847" i="4" s="1"/>
  <c r="AD847" i="4"/>
  <c r="Y848" i="4"/>
  <c r="Z848" i="4"/>
  <c r="AC848" i="4"/>
  <c r="AH848" i="4" s="1"/>
  <c r="AD848" i="4"/>
  <c r="Y849" i="4"/>
  <c r="Z849" i="4"/>
  <c r="AC849" i="4"/>
  <c r="AH849" i="4" s="1"/>
  <c r="AD849" i="4"/>
  <c r="Y850" i="4"/>
  <c r="Z850" i="4"/>
  <c r="AC850" i="4"/>
  <c r="AH850" i="4" s="1"/>
  <c r="AD850" i="4"/>
  <c r="Y851" i="4"/>
  <c r="Z851" i="4"/>
  <c r="AC851" i="4"/>
  <c r="AH851" i="4" s="1"/>
  <c r="AD851" i="4"/>
  <c r="Y852" i="4"/>
  <c r="Z852" i="4"/>
  <c r="AC852" i="4"/>
  <c r="AH852" i="4" s="1"/>
  <c r="AD852" i="4"/>
  <c r="Y853" i="4"/>
  <c r="X853" i="4" s="1"/>
  <c r="AA853" i="4" s="1"/>
  <c r="Z853" i="4"/>
  <c r="AC853" i="4"/>
  <c r="AH853" i="4" s="1"/>
  <c r="AD853" i="4"/>
  <c r="Y854" i="4"/>
  <c r="Z854" i="4"/>
  <c r="AC854" i="4"/>
  <c r="AH854" i="4" s="1"/>
  <c r="AD854" i="4"/>
  <c r="Y855" i="4"/>
  <c r="Z855" i="4"/>
  <c r="AC855" i="4"/>
  <c r="AH855" i="4" s="1"/>
  <c r="AD855" i="4"/>
  <c r="Y856" i="4"/>
  <c r="Z856" i="4"/>
  <c r="AC856" i="4"/>
  <c r="AH856" i="4" s="1"/>
  <c r="AD856" i="4"/>
  <c r="Y857" i="4"/>
  <c r="X857" i="4" s="1"/>
  <c r="AA857" i="4" s="1"/>
  <c r="Z857" i="4"/>
  <c r="AC857" i="4"/>
  <c r="AH857" i="4" s="1"/>
  <c r="AD857" i="4"/>
  <c r="Y858" i="4"/>
  <c r="Z858" i="4"/>
  <c r="AC858" i="4"/>
  <c r="AH858" i="4" s="1"/>
  <c r="AD858" i="4"/>
  <c r="Y859" i="4"/>
  <c r="Z859" i="4"/>
  <c r="AC859" i="4"/>
  <c r="AH859" i="4" s="1"/>
  <c r="AD859" i="4"/>
  <c r="Y860" i="4"/>
  <c r="Z860" i="4"/>
  <c r="AC860" i="4"/>
  <c r="AH860" i="4" s="1"/>
  <c r="AD860" i="4"/>
  <c r="Y861" i="4"/>
  <c r="X861" i="4" s="1"/>
  <c r="AA861" i="4" s="1"/>
  <c r="Z861" i="4"/>
  <c r="AC861" i="4"/>
  <c r="AH861" i="4" s="1"/>
  <c r="AD861" i="4"/>
  <c r="Y862" i="4"/>
  <c r="Z862" i="4"/>
  <c r="AC862" i="4"/>
  <c r="AH862" i="4" s="1"/>
  <c r="AD862" i="4"/>
  <c r="Y863" i="4"/>
  <c r="Z863" i="4"/>
  <c r="AC863" i="4"/>
  <c r="AH863" i="4" s="1"/>
  <c r="AD863" i="4"/>
  <c r="Y864" i="4"/>
  <c r="Z864" i="4"/>
  <c r="AC864" i="4"/>
  <c r="AH864" i="4" s="1"/>
  <c r="AD864" i="4"/>
  <c r="Y865" i="4"/>
  <c r="Z865" i="4"/>
  <c r="AC865" i="4"/>
  <c r="AH865" i="4" s="1"/>
  <c r="AD865" i="4"/>
  <c r="Y866" i="4"/>
  <c r="Z866" i="4"/>
  <c r="AC866" i="4"/>
  <c r="AH866" i="4" s="1"/>
  <c r="AD866" i="4"/>
  <c r="Y867" i="4"/>
  <c r="Z867" i="4"/>
  <c r="AC867" i="4"/>
  <c r="AH867" i="4" s="1"/>
  <c r="AD867" i="4"/>
  <c r="Y868" i="4"/>
  <c r="Z868" i="4"/>
  <c r="AC868" i="4"/>
  <c r="AH868" i="4" s="1"/>
  <c r="AD868" i="4"/>
  <c r="Y869" i="4"/>
  <c r="X869" i="4" s="1"/>
  <c r="AA869" i="4" s="1"/>
  <c r="Z869" i="4"/>
  <c r="AC869" i="4"/>
  <c r="AH869" i="4" s="1"/>
  <c r="AD869" i="4"/>
  <c r="Y870" i="4"/>
  <c r="Z870" i="4"/>
  <c r="AC870" i="4"/>
  <c r="AH870" i="4" s="1"/>
  <c r="AD870" i="4"/>
  <c r="Y871" i="4"/>
  <c r="Z871" i="4"/>
  <c r="AC871" i="4"/>
  <c r="AH871" i="4" s="1"/>
  <c r="AD871" i="4"/>
  <c r="Y872" i="4"/>
  <c r="Z872" i="4"/>
  <c r="AC872" i="4"/>
  <c r="AH872" i="4" s="1"/>
  <c r="AD872" i="4"/>
  <c r="Y873" i="4"/>
  <c r="X873" i="4" s="1"/>
  <c r="AA873" i="4" s="1"/>
  <c r="Z873" i="4"/>
  <c r="AC873" i="4"/>
  <c r="AH873" i="4" s="1"/>
  <c r="AD873" i="4"/>
  <c r="Y874" i="4"/>
  <c r="Z874" i="4"/>
  <c r="AC874" i="4"/>
  <c r="AH874" i="4" s="1"/>
  <c r="AD874" i="4"/>
  <c r="Y875" i="4"/>
  <c r="Z875" i="4"/>
  <c r="AC875" i="4"/>
  <c r="AH875" i="4" s="1"/>
  <c r="AD875" i="4"/>
  <c r="Y876" i="4"/>
  <c r="Z876" i="4"/>
  <c r="AC876" i="4"/>
  <c r="AH876" i="4" s="1"/>
  <c r="AD876" i="4"/>
  <c r="Y877" i="4"/>
  <c r="X877" i="4" s="1"/>
  <c r="AA877" i="4" s="1"/>
  <c r="Z877" i="4"/>
  <c r="AC877" i="4"/>
  <c r="AH877" i="4" s="1"/>
  <c r="AD877" i="4"/>
  <c r="Y878" i="4"/>
  <c r="Z878" i="4"/>
  <c r="AC878" i="4"/>
  <c r="AH878" i="4" s="1"/>
  <c r="AD878" i="4"/>
  <c r="Y879" i="4"/>
  <c r="Z879" i="4"/>
  <c r="AC879" i="4"/>
  <c r="AH879" i="4" s="1"/>
  <c r="AD879" i="4"/>
  <c r="Y880" i="4"/>
  <c r="Z880" i="4"/>
  <c r="AC880" i="4"/>
  <c r="AH880" i="4" s="1"/>
  <c r="AD880" i="4"/>
  <c r="Y881" i="4"/>
  <c r="Z881" i="4"/>
  <c r="AC881" i="4"/>
  <c r="AH881" i="4" s="1"/>
  <c r="AD881" i="4"/>
  <c r="Y882" i="4"/>
  <c r="Z882" i="4"/>
  <c r="AC882" i="4"/>
  <c r="AH882" i="4" s="1"/>
  <c r="AD882" i="4"/>
  <c r="Y883" i="4"/>
  <c r="Z883" i="4"/>
  <c r="AC883" i="4"/>
  <c r="AH883" i="4" s="1"/>
  <c r="AD883" i="4"/>
  <c r="Y884" i="4"/>
  <c r="Z884" i="4"/>
  <c r="AC884" i="4"/>
  <c r="AH884" i="4" s="1"/>
  <c r="AD884" i="4"/>
  <c r="Y885" i="4"/>
  <c r="X885" i="4" s="1"/>
  <c r="AA885" i="4" s="1"/>
  <c r="Z885" i="4"/>
  <c r="AC885" i="4"/>
  <c r="AH885" i="4" s="1"/>
  <c r="AD885" i="4"/>
  <c r="Y886" i="4"/>
  <c r="Z886" i="4"/>
  <c r="AC886" i="4"/>
  <c r="AH886" i="4" s="1"/>
  <c r="AD886" i="4"/>
  <c r="Y887" i="4"/>
  <c r="Z887" i="4"/>
  <c r="AC887" i="4"/>
  <c r="AH887" i="4" s="1"/>
  <c r="AD887" i="4"/>
  <c r="Y888" i="4"/>
  <c r="Z888" i="4"/>
  <c r="AC888" i="4"/>
  <c r="AH888" i="4" s="1"/>
  <c r="AD888" i="4"/>
  <c r="Y889" i="4"/>
  <c r="X889" i="4" s="1"/>
  <c r="AA889" i="4" s="1"/>
  <c r="Z889" i="4"/>
  <c r="AC889" i="4"/>
  <c r="AH889" i="4" s="1"/>
  <c r="AD889" i="4"/>
  <c r="Y890" i="4"/>
  <c r="Z890" i="4"/>
  <c r="AC890" i="4"/>
  <c r="AH890" i="4" s="1"/>
  <c r="AD890" i="4"/>
  <c r="Y891" i="4"/>
  <c r="Z891" i="4"/>
  <c r="AC891" i="4"/>
  <c r="AH891" i="4" s="1"/>
  <c r="AD891" i="4"/>
  <c r="Y892" i="4"/>
  <c r="Z892" i="4"/>
  <c r="AC892" i="4"/>
  <c r="AH892" i="4" s="1"/>
  <c r="AD892" i="4"/>
  <c r="Y893" i="4"/>
  <c r="X893" i="4" s="1"/>
  <c r="AA893" i="4" s="1"/>
  <c r="Z893" i="4"/>
  <c r="AC893" i="4"/>
  <c r="AH893" i="4" s="1"/>
  <c r="AD893" i="4"/>
  <c r="Y894" i="4"/>
  <c r="Z894" i="4"/>
  <c r="AC894" i="4"/>
  <c r="AH894" i="4" s="1"/>
  <c r="AD894" i="4"/>
  <c r="Y895" i="4"/>
  <c r="Z895" i="4"/>
  <c r="AC895" i="4"/>
  <c r="AH895" i="4" s="1"/>
  <c r="AD895" i="4"/>
  <c r="Y896" i="4"/>
  <c r="Z896" i="4"/>
  <c r="AC896" i="4"/>
  <c r="AH896" i="4" s="1"/>
  <c r="AD896" i="4"/>
  <c r="Y897" i="4"/>
  <c r="Z897" i="4"/>
  <c r="AC897" i="4"/>
  <c r="AH897" i="4" s="1"/>
  <c r="AD897" i="4"/>
  <c r="Y898" i="4"/>
  <c r="Z898" i="4"/>
  <c r="AC898" i="4"/>
  <c r="AH898" i="4" s="1"/>
  <c r="AD898" i="4"/>
  <c r="Y899" i="4"/>
  <c r="Z899" i="4"/>
  <c r="AC899" i="4"/>
  <c r="AH899" i="4" s="1"/>
  <c r="AD899" i="4"/>
  <c r="Y900" i="4"/>
  <c r="Z900" i="4"/>
  <c r="AC900" i="4"/>
  <c r="AH900" i="4" s="1"/>
  <c r="AD900" i="4"/>
  <c r="Y901" i="4"/>
  <c r="X901" i="4" s="1"/>
  <c r="AA901" i="4" s="1"/>
  <c r="Z901" i="4"/>
  <c r="AC901" i="4"/>
  <c r="AH901" i="4" s="1"/>
  <c r="AD901" i="4"/>
  <c r="Y902" i="4"/>
  <c r="Z902" i="4"/>
  <c r="AC902" i="4"/>
  <c r="AH902" i="4" s="1"/>
  <c r="AD902" i="4"/>
  <c r="Y903" i="4"/>
  <c r="Z903" i="4"/>
  <c r="AC903" i="4"/>
  <c r="AH903" i="4" s="1"/>
  <c r="AD903" i="4"/>
  <c r="Y904" i="4"/>
  <c r="Z904" i="4"/>
  <c r="AC904" i="4"/>
  <c r="AH904" i="4" s="1"/>
  <c r="AD904" i="4"/>
  <c r="Y905" i="4"/>
  <c r="X905" i="4" s="1"/>
  <c r="AA905" i="4" s="1"/>
  <c r="Z905" i="4"/>
  <c r="AC905" i="4"/>
  <c r="AH905" i="4" s="1"/>
  <c r="AD905" i="4"/>
  <c r="Y906" i="4"/>
  <c r="Z906" i="4"/>
  <c r="AC906" i="4"/>
  <c r="AH906" i="4" s="1"/>
  <c r="AD906" i="4"/>
  <c r="Y907" i="4"/>
  <c r="Z907" i="4"/>
  <c r="AC907" i="4"/>
  <c r="AH907" i="4" s="1"/>
  <c r="AD907" i="4"/>
  <c r="Y908" i="4"/>
  <c r="Z908" i="4"/>
  <c r="AC908" i="4"/>
  <c r="AH908" i="4" s="1"/>
  <c r="AD908" i="4"/>
  <c r="Y909" i="4"/>
  <c r="X909" i="4" s="1"/>
  <c r="AA909" i="4" s="1"/>
  <c r="Z909" i="4"/>
  <c r="AC909" i="4"/>
  <c r="AH909" i="4" s="1"/>
  <c r="AD909" i="4"/>
  <c r="Y910" i="4"/>
  <c r="Z910" i="4"/>
  <c r="AC910" i="4"/>
  <c r="AH910" i="4" s="1"/>
  <c r="AD910" i="4"/>
  <c r="Y911" i="4"/>
  <c r="Z911" i="4"/>
  <c r="AC911" i="4"/>
  <c r="AH911" i="4" s="1"/>
  <c r="AD911" i="4"/>
  <c r="Y912" i="4"/>
  <c r="Z912" i="4"/>
  <c r="AC912" i="4"/>
  <c r="AH912" i="4" s="1"/>
  <c r="AD912" i="4"/>
  <c r="Y913" i="4"/>
  <c r="Z913" i="4"/>
  <c r="AC913" i="4"/>
  <c r="AH913" i="4" s="1"/>
  <c r="AD913" i="4"/>
  <c r="Y914" i="4"/>
  <c r="Z914" i="4"/>
  <c r="AC914" i="4"/>
  <c r="AH914" i="4" s="1"/>
  <c r="AD914" i="4"/>
  <c r="Y915" i="4"/>
  <c r="Z915" i="4"/>
  <c r="AC915" i="4"/>
  <c r="AH915" i="4" s="1"/>
  <c r="AD915" i="4"/>
  <c r="Y916" i="4"/>
  <c r="Z916" i="4"/>
  <c r="AC916" i="4"/>
  <c r="AH916" i="4" s="1"/>
  <c r="AD916" i="4"/>
  <c r="Y917" i="4"/>
  <c r="X917" i="4" s="1"/>
  <c r="AA917" i="4" s="1"/>
  <c r="Z917" i="4"/>
  <c r="AC917" i="4"/>
  <c r="AH917" i="4" s="1"/>
  <c r="AD917" i="4"/>
  <c r="Y918" i="4"/>
  <c r="Z918" i="4"/>
  <c r="AC918" i="4"/>
  <c r="AH918" i="4" s="1"/>
  <c r="AD918" i="4"/>
  <c r="Y919" i="4"/>
  <c r="Z919" i="4"/>
  <c r="AC919" i="4"/>
  <c r="AH919" i="4" s="1"/>
  <c r="AD919" i="4"/>
  <c r="Y920" i="4"/>
  <c r="Z920" i="4"/>
  <c r="AC920" i="4"/>
  <c r="AH920" i="4" s="1"/>
  <c r="AD920" i="4"/>
  <c r="Y921" i="4"/>
  <c r="X921" i="4" s="1"/>
  <c r="AA921" i="4" s="1"/>
  <c r="Z921" i="4"/>
  <c r="AC921" i="4"/>
  <c r="AH921" i="4" s="1"/>
  <c r="AD921" i="4"/>
  <c r="Y922" i="4"/>
  <c r="Z922" i="4"/>
  <c r="AC922" i="4"/>
  <c r="AH922" i="4" s="1"/>
  <c r="AD922" i="4"/>
  <c r="Y923" i="4"/>
  <c r="Z923" i="4"/>
  <c r="AC923" i="4"/>
  <c r="AH923" i="4" s="1"/>
  <c r="AD923" i="4"/>
  <c r="Y924" i="4"/>
  <c r="Z924" i="4"/>
  <c r="AC924" i="4"/>
  <c r="AH924" i="4" s="1"/>
  <c r="AD924" i="4"/>
  <c r="Y925" i="4"/>
  <c r="X925" i="4" s="1"/>
  <c r="AA925" i="4" s="1"/>
  <c r="Z925" i="4"/>
  <c r="AC925" i="4"/>
  <c r="AH925" i="4" s="1"/>
  <c r="AD925" i="4"/>
  <c r="Y926" i="4"/>
  <c r="Z926" i="4"/>
  <c r="AC926" i="4"/>
  <c r="AH926" i="4" s="1"/>
  <c r="AD926" i="4"/>
  <c r="Y927" i="4"/>
  <c r="Z927" i="4"/>
  <c r="AC927" i="4"/>
  <c r="AH927" i="4" s="1"/>
  <c r="AD927" i="4"/>
  <c r="Y928" i="4"/>
  <c r="Z928" i="4"/>
  <c r="AC928" i="4"/>
  <c r="AH928" i="4" s="1"/>
  <c r="AD928" i="4"/>
  <c r="Y929" i="4"/>
  <c r="X929" i="4" s="1"/>
  <c r="AA929" i="4" s="1"/>
  <c r="Z929" i="4"/>
  <c r="AC929" i="4"/>
  <c r="AH929" i="4" s="1"/>
  <c r="AD929" i="4"/>
  <c r="Y930" i="4"/>
  <c r="Z930" i="4"/>
  <c r="AC930" i="4"/>
  <c r="AH930" i="4" s="1"/>
  <c r="AD930" i="4"/>
  <c r="Y931" i="4"/>
  <c r="Z931" i="4"/>
  <c r="AC931" i="4"/>
  <c r="AH931" i="4" s="1"/>
  <c r="AD931" i="4"/>
  <c r="Y932" i="4"/>
  <c r="Z932" i="4"/>
  <c r="AC932" i="4"/>
  <c r="AH932" i="4" s="1"/>
  <c r="AD932" i="4"/>
  <c r="Y933" i="4"/>
  <c r="X933" i="4" s="1"/>
  <c r="AA933" i="4" s="1"/>
  <c r="Z933" i="4"/>
  <c r="AC933" i="4"/>
  <c r="AH933" i="4" s="1"/>
  <c r="AD933" i="4"/>
  <c r="Y934" i="4"/>
  <c r="Z934" i="4"/>
  <c r="AC934" i="4"/>
  <c r="AH934" i="4" s="1"/>
  <c r="AD934" i="4"/>
  <c r="Y935" i="4"/>
  <c r="Z935" i="4"/>
  <c r="AC935" i="4"/>
  <c r="AH935" i="4" s="1"/>
  <c r="AD935" i="4"/>
  <c r="Y936" i="4"/>
  <c r="Z936" i="4"/>
  <c r="AC936" i="4"/>
  <c r="AH936" i="4" s="1"/>
  <c r="AD936" i="4"/>
  <c r="Y937" i="4"/>
  <c r="X937" i="4" s="1"/>
  <c r="AA937" i="4" s="1"/>
  <c r="Z937" i="4"/>
  <c r="AC937" i="4"/>
  <c r="AH937" i="4" s="1"/>
  <c r="AD937" i="4"/>
  <c r="Y938" i="4"/>
  <c r="Z938" i="4"/>
  <c r="AC938" i="4"/>
  <c r="AH938" i="4" s="1"/>
  <c r="AD938" i="4"/>
  <c r="Y939" i="4"/>
  <c r="Z939" i="4"/>
  <c r="AC939" i="4"/>
  <c r="AH939" i="4" s="1"/>
  <c r="AD939" i="4"/>
  <c r="Y940" i="4"/>
  <c r="Z940" i="4"/>
  <c r="AC940" i="4"/>
  <c r="AH940" i="4" s="1"/>
  <c r="AD940" i="4"/>
  <c r="Y941" i="4"/>
  <c r="X941" i="4" s="1"/>
  <c r="AA941" i="4" s="1"/>
  <c r="Z941" i="4"/>
  <c r="AC941" i="4"/>
  <c r="AH941" i="4" s="1"/>
  <c r="AD941" i="4"/>
  <c r="Y942" i="4"/>
  <c r="Z942" i="4"/>
  <c r="AC942" i="4"/>
  <c r="AH942" i="4" s="1"/>
  <c r="AD942" i="4"/>
  <c r="Y943" i="4"/>
  <c r="Z943" i="4"/>
  <c r="AC943" i="4"/>
  <c r="AH943" i="4" s="1"/>
  <c r="AD943" i="4"/>
  <c r="Y944" i="4"/>
  <c r="Z944" i="4"/>
  <c r="AC944" i="4"/>
  <c r="AH944" i="4" s="1"/>
  <c r="AD944" i="4"/>
  <c r="Y945" i="4"/>
  <c r="X945" i="4" s="1"/>
  <c r="AA945" i="4" s="1"/>
  <c r="Z945" i="4"/>
  <c r="AC945" i="4"/>
  <c r="AH945" i="4" s="1"/>
  <c r="AD945" i="4"/>
  <c r="Y946" i="4"/>
  <c r="Z946" i="4"/>
  <c r="AC946" i="4"/>
  <c r="AH946" i="4" s="1"/>
  <c r="AD946" i="4"/>
  <c r="Y947" i="4"/>
  <c r="Z947" i="4"/>
  <c r="AC947" i="4"/>
  <c r="AH947" i="4" s="1"/>
  <c r="AD947" i="4"/>
  <c r="Y948" i="4"/>
  <c r="Z948" i="4"/>
  <c r="AC948" i="4"/>
  <c r="AH948" i="4" s="1"/>
  <c r="AD948" i="4"/>
  <c r="Y949" i="4"/>
  <c r="X949" i="4" s="1"/>
  <c r="AA949" i="4" s="1"/>
  <c r="Z949" i="4"/>
  <c r="AC949" i="4"/>
  <c r="AH949" i="4" s="1"/>
  <c r="AD949" i="4"/>
  <c r="Y950" i="4"/>
  <c r="Z950" i="4"/>
  <c r="AC950" i="4"/>
  <c r="AH950" i="4" s="1"/>
  <c r="AD950" i="4"/>
  <c r="Y951" i="4"/>
  <c r="Z951" i="4"/>
  <c r="AC951" i="4"/>
  <c r="AH951" i="4" s="1"/>
  <c r="AD951" i="4"/>
  <c r="Y952" i="4"/>
  <c r="Z952" i="4"/>
  <c r="AC952" i="4"/>
  <c r="AH952" i="4" s="1"/>
  <c r="AD952" i="4"/>
  <c r="Y953" i="4"/>
  <c r="X953" i="4" s="1"/>
  <c r="AA953" i="4" s="1"/>
  <c r="Z953" i="4"/>
  <c r="AC953" i="4"/>
  <c r="AH953" i="4" s="1"/>
  <c r="AD953" i="4"/>
  <c r="Y954" i="4"/>
  <c r="Z954" i="4"/>
  <c r="AC954" i="4"/>
  <c r="AH954" i="4" s="1"/>
  <c r="AD954" i="4"/>
  <c r="Y955" i="4"/>
  <c r="Z955" i="4"/>
  <c r="AC955" i="4"/>
  <c r="AH955" i="4" s="1"/>
  <c r="AD955" i="4"/>
  <c r="Y956" i="4"/>
  <c r="Z956" i="4"/>
  <c r="AC956" i="4"/>
  <c r="AH956" i="4" s="1"/>
  <c r="AD956" i="4"/>
  <c r="Y957" i="4"/>
  <c r="X957" i="4" s="1"/>
  <c r="AA957" i="4" s="1"/>
  <c r="Z957" i="4"/>
  <c r="AC957" i="4"/>
  <c r="AH957" i="4" s="1"/>
  <c r="AD957" i="4"/>
  <c r="Y958" i="4"/>
  <c r="Z958" i="4"/>
  <c r="AC958" i="4"/>
  <c r="AH958" i="4" s="1"/>
  <c r="AD958" i="4"/>
  <c r="Y959" i="4"/>
  <c r="Z959" i="4"/>
  <c r="AC959" i="4"/>
  <c r="AH959" i="4" s="1"/>
  <c r="AD959" i="4"/>
  <c r="Y960" i="4"/>
  <c r="Z960" i="4"/>
  <c r="AC960" i="4"/>
  <c r="AH960" i="4" s="1"/>
  <c r="AD960" i="4"/>
  <c r="Y961" i="4"/>
  <c r="X961" i="4" s="1"/>
  <c r="AA961" i="4" s="1"/>
  <c r="Z961" i="4"/>
  <c r="AC961" i="4"/>
  <c r="AH961" i="4" s="1"/>
  <c r="AD961" i="4"/>
  <c r="Y962" i="4"/>
  <c r="Z962" i="4"/>
  <c r="AC962" i="4"/>
  <c r="AH962" i="4" s="1"/>
  <c r="AD962" i="4"/>
  <c r="Y963" i="4"/>
  <c r="Z963" i="4"/>
  <c r="AC963" i="4"/>
  <c r="AH963" i="4" s="1"/>
  <c r="AD963" i="4"/>
  <c r="Y964" i="4"/>
  <c r="Z964" i="4"/>
  <c r="AC964" i="4"/>
  <c r="AH964" i="4" s="1"/>
  <c r="AD964" i="4"/>
  <c r="Y965" i="4"/>
  <c r="X965" i="4" s="1"/>
  <c r="AA965" i="4" s="1"/>
  <c r="Z965" i="4"/>
  <c r="AC965" i="4"/>
  <c r="AH965" i="4" s="1"/>
  <c r="AD965" i="4"/>
  <c r="Y966" i="4"/>
  <c r="Z966" i="4"/>
  <c r="AC966" i="4"/>
  <c r="AH966" i="4" s="1"/>
  <c r="AD966" i="4"/>
  <c r="Y967" i="4"/>
  <c r="Z967" i="4"/>
  <c r="AC967" i="4"/>
  <c r="AH967" i="4" s="1"/>
  <c r="AD967" i="4"/>
  <c r="Y968" i="4"/>
  <c r="Z968" i="4"/>
  <c r="AC968" i="4"/>
  <c r="AH968" i="4" s="1"/>
  <c r="AD968" i="4"/>
  <c r="Y969" i="4"/>
  <c r="X969" i="4" s="1"/>
  <c r="AA969" i="4" s="1"/>
  <c r="Z969" i="4"/>
  <c r="AC969" i="4"/>
  <c r="AH969" i="4" s="1"/>
  <c r="AD969" i="4"/>
  <c r="Y970" i="4"/>
  <c r="Z970" i="4"/>
  <c r="AC970" i="4"/>
  <c r="AH970" i="4" s="1"/>
  <c r="AD970" i="4"/>
  <c r="Y971" i="4"/>
  <c r="Z971" i="4"/>
  <c r="AC971" i="4"/>
  <c r="AH971" i="4" s="1"/>
  <c r="AD971" i="4"/>
  <c r="Y972" i="4"/>
  <c r="Z972" i="4"/>
  <c r="AC972" i="4"/>
  <c r="AH972" i="4" s="1"/>
  <c r="AD972" i="4"/>
  <c r="Y973" i="4"/>
  <c r="X973" i="4" s="1"/>
  <c r="AA973" i="4" s="1"/>
  <c r="Z973" i="4"/>
  <c r="AC973" i="4"/>
  <c r="AH973" i="4" s="1"/>
  <c r="AD973" i="4"/>
  <c r="Y974" i="4"/>
  <c r="Z974" i="4"/>
  <c r="AC974" i="4"/>
  <c r="AH974" i="4" s="1"/>
  <c r="AD974" i="4"/>
  <c r="Y975" i="4"/>
  <c r="Z975" i="4"/>
  <c r="AC975" i="4"/>
  <c r="AH975" i="4" s="1"/>
  <c r="AD975" i="4"/>
  <c r="Y976" i="4"/>
  <c r="Z976" i="4"/>
  <c r="AC976" i="4"/>
  <c r="AH976" i="4" s="1"/>
  <c r="AD976" i="4"/>
  <c r="Y977" i="4"/>
  <c r="X977" i="4" s="1"/>
  <c r="AA977" i="4" s="1"/>
  <c r="Z977" i="4"/>
  <c r="AC977" i="4"/>
  <c r="AH977" i="4" s="1"/>
  <c r="AD977" i="4"/>
  <c r="Y978" i="4"/>
  <c r="Z978" i="4"/>
  <c r="AC978" i="4"/>
  <c r="AH978" i="4" s="1"/>
  <c r="AD978" i="4"/>
  <c r="Y979" i="4"/>
  <c r="Z979" i="4"/>
  <c r="AC979" i="4"/>
  <c r="AH979" i="4" s="1"/>
  <c r="AD979" i="4"/>
  <c r="Y980" i="4"/>
  <c r="Z980" i="4"/>
  <c r="AC980" i="4"/>
  <c r="AH980" i="4" s="1"/>
  <c r="AD980" i="4"/>
  <c r="Y981" i="4"/>
  <c r="X981" i="4" s="1"/>
  <c r="AA981" i="4" s="1"/>
  <c r="Z981" i="4"/>
  <c r="AC981" i="4"/>
  <c r="AH981" i="4" s="1"/>
  <c r="AD981" i="4"/>
  <c r="Y982" i="4"/>
  <c r="Z982" i="4"/>
  <c r="AC982" i="4"/>
  <c r="AH982" i="4" s="1"/>
  <c r="AD982" i="4"/>
  <c r="Y983" i="4"/>
  <c r="Z983" i="4"/>
  <c r="AC983" i="4"/>
  <c r="AH983" i="4" s="1"/>
  <c r="AD983" i="4"/>
  <c r="Y984" i="4"/>
  <c r="Z984" i="4"/>
  <c r="AC984" i="4"/>
  <c r="AH984" i="4" s="1"/>
  <c r="AD984" i="4"/>
  <c r="Y985" i="4"/>
  <c r="X985" i="4" s="1"/>
  <c r="AA985" i="4" s="1"/>
  <c r="Z985" i="4"/>
  <c r="AC985" i="4"/>
  <c r="AH985" i="4" s="1"/>
  <c r="AD985" i="4"/>
  <c r="Y986" i="4"/>
  <c r="Z986" i="4"/>
  <c r="AC986" i="4"/>
  <c r="AH986" i="4" s="1"/>
  <c r="AD986" i="4"/>
  <c r="Y987" i="4"/>
  <c r="Z987" i="4"/>
  <c r="AC987" i="4"/>
  <c r="AH987" i="4" s="1"/>
  <c r="AD987" i="4"/>
  <c r="Y988" i="4"/>
  <c r="Z988" i="4"/>
  <c r="AC988" i="4"/>
  <c r="AH988" i="4" s="1"/>
  <c r="AD988" i="4"/>
  <c r="Y989" i="4"/>
  <c r="X989" i="4" s="1"/>
  <c r="AA989" i="4" s="1"/>
  <c r="Z989" i="4"/>
  <c r="AC989" i="4"/>
  <c r="AH989" i="4" s="1"/>
  <c r="AD989" i="4"/>
  <c r="Y990" i="4"/>
  <c r="Z990" i="4"/>
  <c r="AC990" i="4"/>
  <c r="AH990" i="4" s="1"/>
  <c r="AD990" i="4"/>
  <c r="Y991" i="4"/>
  <c r="Z991" i="4"/>
  <c r="AC991" i="4"/>
  <c r="AH991" i="4" s="1"/>
  <c r="AD991" i="4"/>
  <c r="Y992" i="4"/>
  <c r="Z992" i="4"/>
  <c r="AC992" i="4"/>
  <c r="AH992" i="4" s="1"/>
  <c r="AD992" i="4"/>
  <c r="Y993" i="4"/>
  <c r="X993" i="4" s="1"/>
  <c r="AA993" i="4" s="1"/>
  <c r="Z993" i="4"/>
  <c r="AC993" i="4"/>
  <c r="AH993" i="4" s="1"/>
  <c r="AD993" i="4"/>
  <c r="Y994" i="4"/>
  <c r="Z994" i="4"/>
  <c r="AC994" i="4"/>
  <c r="AH994" i="4" s="1"/>
  <c r="AD994" i="4"/>
  <c r="Y995" i="4"/>
  <c r="Z995" i="4"/>
  <c r="AC995" i="4"/>
  <c r="AH995" i="4" s="1"/>
  <c r="AD995" i="4"/>
  <c r="Y996" i="4"/>
  <c r="Z996" i="4"/>
  <c r="AC996" i="4"/>
  <c r="AH996" i="4" s="1"/>
  <c r="AD996" i="4"/>
  <c r="Y997" i="4"/>
  <c r="X997" i="4" s="1"/>
  <c r="AA997" i="4" s="1"/>
  <c r="Z997" i="4"/>
  <c r="AC997" i="4"/>
  <c r="AH997" i="4" s="1"/>
  <c r="AD997" i="4"/>
  <c r="Y998" i="4"/>
  <c r="Z998" i="4"/>
  <c r="AC998" i="4"/>
  <c r="AH998" i="4" s="1"/>
  <c r="AD998" i="4"/>
  <c r="Y999" i="4"/>
  <c r="Z999" i="4"/>
  <c r="AC999" i="4"/>
  <c r="AH999" i="4" s="1"/>
  <c r="AD999" i="4"/>
  <c r="Y1000" i="4"/>
  <c r="Z1000" i="4"/>
  <c r="AC1000" i="4"/>
  <c r="AH1000" i="4" s="1"/>
  <c r="AD1000" i="4"/>
  <c r="Y1001" i="4"/>
  <c r="X1001" i="4" s="1"/>
  <c r="AA1001" i="4" s="1"/>
  <c r="Z1001" i="4"/>
  <c r="AC1001" i="4"/>
  <c r="AH1001" i="4" s="1"/>
  <c r="AD1001" i="4"/>
  <c r="Y1002" i="4"/>
  <c r="Z1002" i="4"/>
  <c r="AC1002" i="4"/>
  <c r="AH1002" i="4" s="1"/>
  <c r="AD1002" i="4"/>
  <c r="Y1003" i="4"/>
  <c r="Z1003" i="4"/>
  <c r="AC1003" i="4"/>
  <c r="AH1003" i="4" s="1"/>
  <c r="AD1003" i="4"/>
  <c r="Y1004" i="4"/>
  <c r="Z1004" i="4"/>
  <c r="AC1004" i="4"/>
  <c r="AH1004" i="4" s="1"/>
  <c r="AD1004" i="4"/>
  <c r="Y1005" i="4"/>
  <c r="X1005" i="4" s="1"/>
  <c r="AA1005" i="4" s="1"/>
  <c r="Z1005" i="4"/>
  <c r="AC1005" i="4"/>
  <c r="AH1005" i="4" s="1"/>
  <c r="AD1005" i="4"/>
  <c r="Y1006" i="4"/>
  <c r="Z1006" i="4"/>
  <c r="AC1006" i="4"/>
  <c r="AH1006" i="4" s="1"/>
  <c r="AD1006" i="4"/>
  <c r="Y1007" i="4"/>
  <c r="Z1007" i="4"/>
  <c r="AC1007" i="4"/>
  <c r="AH1007" i="4" s="1"/>
  <c r="AD1007" i="4"/>
  <c r="Y1008" i="4"/>
  <c r="Z1008" i="4"/>
  <c r="AC1008" i="4"/>
  <c r="AH1008" i="4" s="1"/>
  <c r="AD1008" i="4"/>
  <c r="Y1009" i="4"/>
  <c r="X1009" i="4" s="1"/>
  <c r="AA1009" i="4" s="1"/>
  <c r="Z1009" i="4"/>
  <c r="AC1009" i="4"/>
  <c r="AH1009" i="4" s="1"/>
  <c r="AD1009" i="4"/>
  <c r="Y1010" i="4"/>
  <c r="Z1010" i="4"/>
  <c r="AC1010" i="4"/>
  <c r="AH1010" i="4" s="1"/>
  <c r="AD1010" i="4"/>
  <c r="Y1011" i="4"/>
  <c r="Z1011" i="4"/>
  <c r="AC1011" i="4"/>
  <c r="AH1011" i="4" s="1"/>
  <c r="AD1011" i="4"/>
  <c r="Y1012" i="4"/>
  <c r="Z1012" i="4"/>
  <c r="AC1012" i="4"/>
  <c r="AH1012" i="4" s="1"/>
  <c r="AD1012" i="4"/>
  <c r="Y1013" i="4"/>
  <c r="X1013" i="4" s="1"/>
  <c r="AA1013" i="4" s="1"/>
  <c r="Z1013" i="4"/>
  <c r="AC1013" i="4"/>
  <c r="AH1013" i="4" s="1"/>
  <c r="AD1013" i="4"/>
  <c r="Y1014" i="4"/>
  <c r="Z1014" i="4"/>
  <c r="AC1014" i="4"/>
  <c r="AH1014" i="4" s="1"/>
  <c r="AD1014" i="4"/>
  <c r="Y1015" i="4"/>
  <c r="Z1015" i="4"/>
  <c r="AC1015" i="4"/>
  <c r="AH1015" i="4" s="1"/>
  <c r="AD1015" i="4"/>
  <c r="Y1016" i="4"/>
  <c r="Z1016" i="4"/>
  <c r="AC1016" i="4"/>
  <c r="AH1016" i="4" s="1"/>
  <c r="AD1016" i="4"/>
  <c r="Y1017" i="4"/>
  <c r="X1017" i="4" s="1"/>
  <c r="AA1017" i="4" s="1"/>
  <c r="Z1017" i="4"/>
  <c r="AC1017" i="4"/>
  <c r="AH1017" i="4" s="1"/>
  <c r="AD1017" i="4"/>
  <c r="Y1018" i="4"/>
  <c r="Z1018" i="4"/>
  <c r="AC1018" i="4"/>
  <c r="AH1018" i="4" s="1"/>
  <c r="AD1018" i="4"/>
  <c r="Y1019" i="4"/>
  <c r="Z1019" i="4"/>
  <c r="AC1019" i="4"/>
  <c r="AH1019" i="4" s="1"/>
  <c r="AD1019" i="4"/>
  <c r="Y1020" i="4"/>
  <c r="Z1020" i="4"/>
  <c r="AC1020" i="4"/>
  <c r="AH1020" i="4" s="1"/>
  <c r="AD1020" i="4"/>
  <c r="Y1021" i="4"/>
  <c r="X1021" i="4" s="1"/>
  <c r="AA1021" i="4" s="1"/>
  <c r="Z1021" i="4"/>
  <c r="AC1021" i="4"/>
  <c r="AH1021" i="4" s="1"/>
  <c r="AD1021" i="4"/>
  <c r="Y1022" i="4"/>
  <c r="Z1022" i="4"/>
  <c r="AC1022" i="4"/>
  <c r="AH1022" i="4" s="1"/>
  <c r="AD1022" i="4"/>
  <c r="Y1023" i="4"/>
  <c r="Z1023" i="4"/>
  <c r="AC1023" i="4"/>
  <c r="AH1023" i="4" s="1"/>
  <c r="AD1023" i="4"/>
  <c r="Y1024" i="4"/>
  <c r="Z1024" i="4"/>
  <c r="AC1024" i="4"/>
  <c r="AH1024" i="4" s="1"/>
  <c r="AD1024" i="4"/>
  <c r="Y1025" i="4"/>
  <c r="X1025" i="4" s="1"/>
  <c r="AA1025" i="4" s="1"/>
  <c r="Z1025" i="4"/>
  <c r="AC1025" i="4"/>
  <c r="AH1025" i="4" s="1"/>
  <c r="AD1025" i="4"/>
  <c r="Y1026" i="4"/>
  <c r="Z1026" i="4"/>
  <c r="AC1026" i="4"/>
  <c r="AH1026" i="4" s="1"/>
  <c r="AD1026" i="4"/>
  <c r="Y1027" i="4"/>
  <c r="Z1027" i="4"/>
  <c r="AC1027" i="4"/>
  <c r="AH1027" i="4" s="1"/>
  <c r="AD1027" i="4"/>
  <c r="Y1028" i="4"/>
  <c r="Z1028" i="4"/>
  <c r="AC1028" i="4"/>
  <c r="AH1028" i="4" s="1"/>
  <c r="AD1028" i="4"/>
  <c r="Y1029" i="4"/>
  <c r="X1029" i="4" s="1"/>
  <c r="AA1029" i="4" s="1"/>
  <c r="Z1029" i="4"/>
  <c r="AC1029" i="4"/>
  <c r="AH1029" i="4" s="1"/>
  <c r="AD1029" i="4"/>
  <c r="Y1030" i="4"/>
  <c r="Z1030" i="4"/>
  <c r="AC1030" i="4"/>
  <c r="AH1030" i="4" s="1"/>
  <c r="AD1030" i="4"/>
  <c r="Y1031" i="4"/>
  <c r="Z1031" i="4"/>
  <c r="AC1031" i="4"/>
  <c r="AH1031" i="4" s="1"/>
  <c r="AD1031" i="4"/>
  <c r="Y1032" i="4"/>
  <c r="Z1032" i="4"/>
  <c r="AC1032" i="4"/>
  <c r="AH1032" i="4" s="1"/>
  <c r="AD1032" i="4"/>
  <c r="Y1033" i="4"/>
  <c r="X1033" i="4" s="1"/>
  <c r="AA1033" i="4" s="1"/>
  <c r="Z1033" i="4"/>
  <c r="AC1033" i="4"/>
  <c r="AH1033" i="4" s="1"/>
  <c r="AD1033" i="4"/>
  <c r="Y1034" i="4"/>
  <c r="Z1034" i="4"/>
  <c r="AC1034" i="4"/>
  <c r="AH1034" i="4" s="1"/>
  <c r="AD1034" i="4"/>
  <c r="Y1035" i="4"/>
  <c r="Z1035" i="4"/>
  <c r="AC1035" i="4"/>
  <c r="AH1035" i="4" s="1"/>
  <c r="AD1035" i="4"/>
  <c r="Y1036" i="4"/>
  <c r="Z1036" i="4"/>
  <c r="AC1036" i="4"/>
  <c r="AH1036" i="4" s="1"/>
  <c r="AD1036" i="4"/>
  <c r="Y1037" i="4"/>
  <c r="X1037" i="4" s="1"/>
  <c r="AA1037" i="4" s="1"/>
  <c r="Z1037" i="4"/>
  <c r="AC1037" i="4"/>
  <c r="AH1037" i="4" s="1"/>
  <c r="AD1037" i="4"/>
  <c r="Y1038" i="4"/>
  <c r="Z1038" i="4"/>
  <c r="AC1038" i="4"/>
  <c r="AH1038" i="4" s="1"/>
  <c r="AD1038" i="4"/>
  <c r="Y1039" i="4"/>
  <c r="Z1039" i="4"/>
  <c r="AC1039" i="4"/>
  <c r="AH1039" i="4" s="1"/>
  <c r="AD1039" i="4"/>
  <c r="Y1040" i="4"/>
  <c r="Z1040" i="4"/>
  <c r="AC1040" i="4"/>
  <c r="AH1040" i="4" s="1"/>
  <c r="AD1040" i="4"/>
  <c r="Y1041" i="4"/>
  <c r="X1041" i="4" s="1"/>
  <c r="AA1041" i="4" s="1"/>
  <c r="Z1041" i="4"/>
  <c r="AC1041" i="4"/>
  <c r="AH1041" i="4" s="1"/>
  <c r="AD1041" i="4"/>
  <c r="Y1042" i="4"/>
  <c r="Z1042" i="4"/>
  <c r="AC1042" i="4"/>
  <c r="AH1042" i="4" s="1"/>
  <c r="AD1042" i="4"/>
  <c r="Y1043" i="4"/>
  <c r="Z1043" i="4"/>
  <c r="AC1043" i="4"/>
  <c r="AH1043" i="4" s="1"/>
  <c r="AD1043" i="4"/>
  <c r="Y1044" i="4"/>
  <c r="Z1044" i="4"/>
  <c r="AC1044" i="4"/>
  <c r="AH1044" i="4" s="1"/>
  <c r="AD1044" i="4"/>
  <c r="Y1045" i="4"/>
  <c r="X1045" i="4" s="1"/>
  <c r="AA1045" i="4" s="1"/>
  <c r="Z1045" i="4"/>
  <c r="AC1045" i="4"/>
  <c r="AH1045" i="4" s="1"/>
  <c r="AD1045" i="4"/>
  <c r="Y1046" i="4"/>
  <c r="Z1046" i="4"/>
  <c r="AC1046" i="4"/>
  <c r="AH1046" i="4" s="1"/>
  <c r="AD1046" i="4"/>
  <c r="Y1047" i="4"/>
  <c r="Z1047" i="4"/>
  <c r="AC1047" i="4"/>
  <c r="AH1047" i="4" s="1"/>
  <c r="AD1047" i="4"/>
  <c r="Y1048" i="4"/>
  <c r="Z1048" i="4"/>
  <c r="AC1048" i="4"/>
  <c r="AH1048" i="4" s="1"/>
  <c r="AD1048" i="4"/>
  <c r="Y1049" i="4"/>
  <c r="X1049" i="4" s="1"/>
  <c r="AA1049" i="4" s="1"/>
  <c r="Z1049" i="4"/>
  <c r="AC1049" i="4"/>
  <c r="AH1049" i="4" s="1"/>
  <c r="AD1049" i="4"/>
  <c r="Y1050" i="4"/>
  <c r="Z1050" i="4"/>
  <c r="AC1050" i="4"/>
  <c r="AH1050" i="4" s="1"/>
  <c r="AD1050" i="4"/>
  <c r="Y1051" i="4"/>
  <c r="Z1051" i="4"/>
  <c r="AC1051" i="4"/>
  <c r="AH1051" i="4" s="1"/>
  <c r="AD1051" i="4"/>
  <c r="Y1052" i="4"/>
  <c r="Z1052" i="4"/>
  <c r="AC1052" i="4"/>
  <c r="AH1052" i="4" s="1"/>
  <c r="AD1052" i="4"/>
  <c r="Y1053" i="4"/>
  <c r="X1053" i="4" s="1"/>
  <c r="AA1053" i="4" s="1"/>
  <c r="Z1053" i="4"/>
  <c r="AC1053" i="4"/>
  <c r="AH1053" i="4" s="1"/>
  <c r="AD1053" i="4"/>
  <c r="Y1054" i="4"/>
  <c r="Z1054" i="4"/>
  <c r="AC1054" i="4"/>
  <c r="AH1054" i="4" s="1"/>
  <c r="AD1054" i="4"/>
  <c r="Y1055" i="4"/>
  <c r="Z1055" i="4"/>
  <c r="AC1055" i="4"/>
  <c r="AH1055" i="4" s="1"/>
  <c r="AD1055" i="4"/>
  <c r="Y1056" i="4"/>
  <c r="Z1056" i="4"/>
  <c r="AC1056" i="4"/>
  <c r="AH1056" i="4" s="1"/>
  <c r="AD1056" i="4"/>
  <c r="Y1057" i="4"/>
  <c r="X1057" i="4" s="1"/>
  <c r="AA1057" i="4" s="1"/>
  <c r="Z1057" i="4"/>
  <c r="AC1057" i="4"/>
  <c r="AH1057" i="4" s="1"/>
  <c r="AD1057" i="4"/>
  <c r="Y1058" i="4"/>
  <c r="Z1058" i="4"/>
  <c r="AC1058" i="4"/>
  <c r="AH1058" i="4" s="1"/>
  <c r="AD1058" i="4"/>
  <c r="Y1059" i="4"/>
  <c r="Z1059" i="4"/>
  <c r="AC1059" i="4"/>
  <c r="AH1059" i="4" s="1"/>
  <c r="AD1059" i="4"/>
  <c r="Y1060" i="4"/>
  <c r="Z1060" i="4"/>
  <c r="AC1060" i="4"/>
  <c r="AH1060" i="4" s="1"/>
  <c r="AD1060" i="4"/>
  <c r="Y1061" i="4"/>
  <c r="X1061" i="4" s="1"/>
  <c r="AA1061" i="4" s="1"/>
  <c r="Z1061" i="4"/>
  <c r="AC1061" i="4"/>
  <c r="AH1061" i="4" s="1"/>
  <c r="AD1061" i="4"/>
  <c r="Y1062" i="4"/>
  <c r="Z1062" i="4"/>
  <c r="AC1062" i="4"/>
  <c r="AH1062" i="4" s="1"/>
  <c r="AD1062" i="4"/>
  <c r="Y1063" i="4"/>
  <c r="Z1063" i="4"/>
  <c r="AC1063" i="4"/>
  <c r="AH1063" i="4" s="1"/>
  <c r="AD1063" i="4"/>
  <c r="Y1064" i="4"/>
  <c r="Z1064" i="4"/>
  <c r="AC1064" i="4"/>
  <c r="AH1064" i="4" s="1"/>
  <c r="AD1064" i="4"/>
  <c r="Y1065" i="4"/>
  <c r="X1065" i="4" s="1"/>
  <c r="AA1065" i="4" s="1"/>
  <c r="Z1065" i="4"/>
  <c r="AC1065" i="4"/>
  <c r="AH1065" i="4" s="1"/>
  <c r="AD1065" i="4"/>
  <c r="Y1066" i="4"/>
  <c r="Z1066" i="4"/>
  <c r="AC1066" i="4"/>
  <c r="AH1066" i="4" s="1"/>
  <c r="AD1066" i="4"/>
  <c r="Y1067" i="4"/>
  <c r="Z1067" i="4"/>
  <c r="AC1067" i="4"/>
  <c r="AH1067" i="4" s="1"/>
  <c r="AD1067" i="4"/>
  <c r="Y1068" i="4"/>
  <c r="Z1068" i="4"/>
  <c r="AC1068" i="4"/>
  <c r="AH1068" i="4" s="1"/>
  <c r="AD1068" i="4"/>
  <c r="Y1069" i="4"/>
  <c r="X1069" i="4" s="1"/>
  <c r="AA1069" i="4" s="1"/>
  <c r="Z1069" i="4"/>
  <c r="AC1069" i="4"/>
  <c r="AH1069" i="4" s="1"/>
  <c r="AD1069" i="4"/>
  <c r="Y1070" i="4"/>
  <c r="Z1070" i="4"/>
  <c r="AC1070" i="4"/>
  <c r="AH1070" i="4" s="1"/>
  <c r="AD1070" i="4"/>
  <c r="Y1071" i="4"/>
  <c r="Z1071" i="4"/>
  <c r="AC1071" i="4"/>
  <c r="AH1071" i="4" s="1"/>
  <c r="AD1071" i="4"/>
  <c r="Y1072" i="4"/>
  <c r="Z1072" i="4"/>
  <c r="AC1072" i="4"/>
  <c r="AH1072" i="4" s="1"/>
  <c r="AD1072" i="4"/>
  <c r="Y1073" i="4"/>
  <c r="X1073" i="4" s="1"/>
  <c r="AA1073" i="4" s="1"/>
  <c r="Z1073" i="4"/>
  <c r="AC1073" i="4"/>
  <c r="AH1073" i="4" s="1"/>
  <c r="AD1073" i="4"/>
  <c r="Y1074" i="4"/>
  <c r="Z1074" i="4"/>
  <c r="AC1074" i="4"/>
  <c r="AH1074" i="4" s="1"/>
  <c r="AD1074" i="4"/>
  <c r="Y1075" i="4"/>
  <c r="Z1075" i="4"/>
  <c r="AC1075" i="4"/>
  <c r="AH1075" i="4" s="1"/>
  <c r="AD1075" i="4"/>
  <c r="Y1076" i="4"/>
  <c r="Z1076" i="4"/>
  <c r="AC1076" i="4"/>
  <c r="AH1076" i="4" s="1"/>
  <c r="AD1076" i="4"/>
  <c r="Y1077" i="4"/>
  <c r="X1077" i="4" s="1"/>
  <c r="AA1077" i="4" s="1"/>
  <c r="Z1077" i="4"/>
  <c r="AC1077" i="4"/>
  <c r="AH1077" i="4" s="1"/>
  <c r="AD1077" i="4"/>
  <c r="Y1078" i="4"/>
  <c r="Z1078" i="4"/>
  <c r="AC1078" i="4"/>
  <c r="AH1078" i="4" s="1"/>
  <c r="AD1078" i="4"/>
  <c r="Y1079" i="4"/>
  <c r="Z1079" i="4"/>
  <c r="AC1079" i="4"/>
  <c r="AH1079" i="4" s="1"/>
  <c r="AD1079" i="4"/>
  <c r="Y1080" i="4"/>
  <c r="Z1080" i="4"/>
  <c r="AC1080" i="4"/>
  <c r="AH1080" i="4" s="1"/>
  <c r="AD1080" i="4"/>
  <c r="Y1081" i="4"/>
  <c r="X1081" i="4" s="1"/>
  <c r="AA1081" i="4" s="1"/>
  <c r="Z1081" i="4"/>
  <c r="AC1081" i="4"/>
  <c r="AH1081" i="4" s="1"/>
  <c r="AD1081" i="4"/>
  <c r="Y1082" i="4"/>
  <c r="Z1082" i="4"/>
  <c r="AC1082" i="4"/>
  <c r="AH1082" i="4" s="1"/>
  <c r="AD1082" i="4"/>
  <c r="Y1083" i="4"/>
  <c r="Z1083" i="4"/>
  <c r="AC1083" i="4"/>
  <c r="AH1083" i="4" s="1"/>
  <c r="AD1083" i="4"/>
  <c r="Y1084" i="4"/>
  <c r="Z1084" i="4"/>
  <c r="AC1084" i="4"/>
  <c r="AH1084" i="4" s="1"/>
  <c r="AD1084" i="4"/>
  <c r="Y1085" i="4"/>
  <c r="X1085" i="4" s="1"/>
  <c r="AA1085" i="4" s="1"/>
  <c r="Z1085" i="4"/>
  <c r="AC1085" i="4"/>
  <c r="AH1085" i="4" s="1"/>
  <c r="AD1085" i="4"/>
  <c r="Y1086" i="4"/>
  <c r="Z1086" i="4"/>
  <c r="AC1086" i="4"/>
  <c r="AH1086" i="4" s="1"/>
  <c r="AD1086" i="4"/>
  <c r="Y1087" i="4"/>
  <c r="Z1087" i="4"/>
  <c r="AC1087" i="4"/>
  <c r="AH1087" i="4" s="1"/>
  <c r="AD1087" i="4"/>
  <c r="Y1088" i="4"/>
  <c r="Z1088" i="4"/>
  <c r="AC1088" i="4"/>
  <c r="AH1088" i="4" s="1"/>
  <c r="AD1088" i="4"/>
  <c r="Y1089" i="4"/>
  <c r="X1089" i="4" s="1"/>
  <c r="AA1089" i="4" s="1"/>
  <c r="Z1089" i="4"/>
  <c r="AC1089" i="4"/>
  <c r="AH1089" i="4" s="1"/>
  <c r="AD1089" i="4"/>
  <c r="Y1090" i="4"/>
  <c r="Z1090" i="4"/>
  <c r="AC1090" i="4"/>
  <c r="AH1090" i="4" s="1"/>
  <c r="AD1090" i="4"/>
  <c r="Y1091" i="4"/>
  <c r="Z1091" i="4"/>
  <c r="AC1091" i="4"/>
  <c r="AH1091" i="4" s="1"/>
  <c r="AD1091" i="4"/>
  <c r="Y1092" i="4"/>
  <c r="Z1092" i="4"/>
  <c r="AC1092" i="4"/>
  <c r="AH1092" i="4" s="1"/>
  <c r="AD1092" i="4"/>
  <c r="Y1093" i="4"/>
  <c r="X1093" i="4" s="1"/>
  <c r="AA1093" i="4" s="1"/>
  <c r="Z1093" i="4"/>
  <c r="AC1093" i="4"/>
  <c r="AH1093" i="4" s="1"/>
  <c r="AD1093" i="4"/>
  <c r="Y1094" i="4"/>
  <c r="Z1094" i="4"/>
  <c r="AC1094" i="4"/>
  <c r="AH1094" i="4" s="1"/>
  <c r="AD1094" i="4"/>
  <c r="Y1095" i="4"/>
  <c r="Z1095" i="4"/>
  <c r="AC1095" i="4"/>
  <c r="AH1095" i="4" s="1"/>
  <c r="AD1095" i="4"/>
  <c r="Y1096" i="4"/>
  <c r="Z1096" i="4"/>
  <c r="AC1096" i="4"/>
  <c r="AH1096" i="4" s="1"/>
  <c r="AD1096" i="4"/>
  <c r="Y1097" i="4"/>
  <c r="X1097" i="4" s="1"/>
  <c r="AA1097" i="4" s="1"/>
  <c r="Z1097" i="4"/>
  <c r="AC1097" i="4"/>
  <c r="AH1097" i="4" s="1"/>
  <c r="AD1097" i="4"/>
  <c r="Y1098" i="4"/>
  <c r="Z1098" i="4"/>
  <c r="AC1098" i="4"/>
  <c r="AH1098" i="4" s="1"/>
  <c r="AD1098" i="4"/>
  <c r="Y1099" i="4"/>
  <c r="Z1099" i="4"/>
  <c r="AC1099" i="4"/>
  <c r="AH1099" i="4" s="1"/>
  <c r="AD1099" i="4"/>
  <c r="Y1100" i="4"/>
  <c r="Z1100" i="4"/>
  <c r="AC1100" i="4"/>
  <c r="AH1100" i="4" s="1"/>
  <c r="AD1100" i="4"/>
  <c r="Y1101" i="4"/>
  <c r="X1101" i="4" s="1"/>
  <c r="AA1101" i="4" s="1"/>
  <c r="Z1101" i="4"/>
  <c r="AC1101" i="4"/>
  <c r="AH1101" i="4" s="1"/>
  <c r="AD1101" i="4"/>
  <c r="Y1102" i="4"/>
  <c r="Z1102" i="4"/>
  <c r="AC1102" i="4"/>
  <c r="AH1102" i="4" s="1"/>
  <c r="AD1102" i="4"/>
  <c r="Y1103" i="4"/>
  <c r="Z1103" i="4"/>
  <c r="AC1103" i="4"/>
  <c r="AH1103" i="4" s="1"/>
  <c r="AD1103" i="4"/>
  <c r="Y1104" i="4"/>
  <c r="Z1104" i="4"/>
  <c r="AC1104" i="4"/>
  <c r="AH1104" i="4" s="1"/>
  <c r="AD1104" i="4"/>
  <c r="Y1105" i="4"/>
  <c r="X1105" i="4" s="1"/>
  <c r="AA1105" i="4" s="1"/>
  <c r="Z1105" i="4"/>
  <c r="AC1105" i="4"/>
  <c r="AH1105" i="4" s="1"/>
  <c r="AD1105" i="4"/>
  <c r="Y1106" i="4"/>
  <c r="Z1106" i="4"/>
  <c r="AC1106" i="4"/>
  <c r="AH1106" i="4" s="1"/>
  <c r="AD1106" i="4"/>
  <c r="Y1107" i="4"/>
  <c r="Z1107" i="4"/>
  <c r="AC1107" i="4"/>
  <c r="AH1107" i="4" s="1"/>
  <c r="AD1107" i="4"/>
  <c r="Y1108" i="4"/>
  <c r="Z1108" i="4"/>
  <c r="AC1108" i="4"/>
  <c r="AH1108" i="4" s="1"/>
  <c r="AD1108" i="4"/>
  <c r="Y1109" i="4"/>
  <c r="X1109" i="4" s="1"/>
  <c r="AA1109" i="4" s="1"/>
  <c r="Z1109" i="4"/>
  <c r="AC1109" i="4"/>
  <c r="AH1109" i="4" s="1"/>
  <c r="AD1109" i="4"/>
  <c r="Y1110" i="4"/>
  <c r="Z1110" i="4"/>
  <c r="AC1110" i="4"/>
  <c r="AH1110" i="4" s="1"/>
  <c r="AD1110" i="4"/>
  <c r="Y1111" i="4"/>
  <c r="Z1111" i="4"/>
  <c r="AC1111" i="4"/>
  <c r="AH1111" i="4" s="1"/>
  <c r="AD1111" i="4"/>
  <c r="Y1112" i="4"/>
  <c r="Z1112" i="4"/>
  <c r="AC1112" i="4"/>
  <c r="AH1112" i="4" s="1"/>
  <c r="AD1112" i="4"/>
  <c r="Y1113" i="4"/>
  <c r="X1113" i="4" s="1"/>
  <c r="AA1113" i="4" s="1"/>
  <c r="Z1113" i="4"/>
  <c r="AC1113" i="4"/>
  <c r="AH1113" i="4" s="1"/>
  <c r="AD1113" i="4"/>
  <c r="Y1114" i="4"/>
  <c r="Z1114" i="4"/>
  <c r="AC1114" i="4"/>
  <c r="AH1114" i="4" s="1"/>
  <c r="AD1114" i="4"/>
  <c r="Y1115" i="4"/>
  <c r="Z1115" i="4"/>
  <c r="AC1115" i="4"/>
  <c r="AH1115" i="4" s="1"/>
  <c r="AD1115" i="4"/>
  <c r="Y1116" i="4"/>
  <c r="Z1116" i="4"/>
  <c r="AC1116" i="4"/>
  <c r="AH1116" i="4" s="1"/>
  <c r="AD1116" i="4"/>
  <c r="Y1117" i="4"/>
  <c r="X1117" i="4" s="1"/>
  <c r="AA1117" i="4" s="1"/>
  <c r="Z1117" i="4"/>
  <c r="AC1117" i="4"/>
  <c r="AH1117" i="4" s="1"/>
  <c r="AD1117" i="4"/>
  <c r="Y1118" i="4"/>
  <c r="Z1118" i="4"/>
  <c r="AC1118" i="4"/>
  <c r="AH1118" i="4" s="1"/>
  <c r="AD1118" i="4"/>
  <c r="Y1119" i="4"/>
  <c r="Z1119" i="4"/>
  <c r="AC1119" i="4"/>
  <c r="AH1119" i="4" s="1"/>
  <c r="AD1119" i="4"/>
  <c r="Y1120" i="4"/>
  <c r="Z1120" i="4"/>
  <c r="AC1120" i="4"/>
  <c r="AH1120" i="4" s="1"/>
  <c r="AD1120" i="4"/>
  <c r="Y1121" i="4"/>
  <c r="X1121" i="4" s="1"/>
  <c r="AA1121" i="4" s="1"/>
  <c r="Z1121" i="4"/>
  <c r="AC1121" i="4"/>
  <c r="AH1121" i="4" s="1"/>
  <c r="AD1121" i="4"/>
  <c r="Y1122" i="4"/>
  <c r="Z1122" i="4"/>
  <c r="AC1122" i="4"/>
  <c r="AH1122" i="4" s="1"/>
  <c r="AD1122" i="4"/>
  <c r="Y1123" i="4"/>
  <c r="Z1123" i="4"/>
  <c r="AC1123" i="4"/>
  <c r="AH1123" i="4" s="1"/>
  <c r="AD1123" i="4"/>
  <c r="Y1124" i="4"/>
  <c r="Z1124" i="4"/>
  <c r="AC1124" i="4"/>
  <c r="AH1124" i="4" s="1"/>
  <c r="AD1124" i="4"/>
  <c r="Y1125" i="4"/>
  <c r="X1125" i="4" s="1"/>
  <c r="AA1125" i="4" s="1"/>
  <c r="Z1125" i="4"/>
  <c r="AC1125" i="4"/>
  <c r="AH1125" i="4" s="1"/>
  <c r="AD1125" i="4"/>
  <c r="Y1126" i="4"/>
  <c r="Z1126" i="4"/>
  <c r="AC1126" i="4"/>
  <c r="AH1126" i="4" s="1"/>
  <c r="AD1126" i="4"/>
  <c r="Y1127" i="4"/>
  <c r="Z1127" i="4"/>
  <c r="AC1127" i="4"/>
  <c r="AH1127" i="4" s="1"/>
  <c r="AD1127" i="4"/>
  <c r="Y1128" i="4"/>
  <c r="Z1128" i="4"/>
  <c r="AC1128" i="4"/>
  <c r="AH1128" i="4" s="1"/>
  <c r="AD1128" i="4"/>
  <c r="Y1129" i="4"/>
  <c r="X1129" i="4" s="1"/>
  <c r="AA1129" i="4" s="1"/>
  <c r="Z1129" i="4"/>
  <c r="AC1129" i="4"/>
  <c r="AH1129" i="4" s="1"/>
  <c r="AD1129" i="4"/>
  <c r="Y1130" i="4"/>
  <c r="Z1130" i="4"/>
  <c r="AC1130" i="4"/>
  <c r="AH1130" i="4" s="1"/>
  <c r="AD1130" i="4"/>
  <c r="Y1131" i="4"/>
  <c r="Z1131" i="4"/>
  <c r="AC1131" i="4"/>
  <c r="AH1131" i="4" s="1"/>
  <c r="AD1131" i="4"/>
  <c r="Y1132" i="4"/>
  <c r="Z1132" i="4"/>
  <c r="AC1132" i="4"/>
  <c r="AH1132" i="4" s="1"/>
  <c r="AD1132" i="4"/>
  <c r="Y1133" i="4"/>
  <c r="X1133" i="4" s="1"/>
  <c r="AA1133" i="4" s="1"/>
  <c r="Z1133" i="4"/>
  <c r="AC1133" i="4"/>
  <c r="AH1133" i="4" s="1"/>
  <c r="AD1133" i="4"/>
  <c r="Y1134" i="4"/>
  <c r="Z1134" i="4"/>
  <c r="AC1134" i="4"/>
  <c r="AH1134" i="4" s="1"/>
  <c r="AD1134" i="4"/>
  <c r="Y1135" i="4"/>
  <c r="Z1135" i="4"/>
  <c r="AC1135" i="4"/>
  <c r="AH1135" i="4" s="1"/>
  <c r="AD1135" i="4"/>
  <c r="Y1136" i="4"/>
  <c r="Z1136" i="4"/>
  <c r="AC1136" i="4"/>
  <c r="AH1136" i="4" s="1"/>
  <c r="AD1136" i="4"/>
  <c r="Y1137" i="4"/>
  <c r="X1137" i="4" s="1"/>
  <c r="AA1137" i="4" s="1"/>
  <c r="Z1137" i="4"/>
  <c r="AC1137" i="4"/>
  <c r="AH1137" i="4" s="1"/>
  <c r="AD1137" i="4"/>
  <c r="Y1138" i="4"/>
  <c r="Z1138" i="4"/>
  <c r="AC1138" i="4"/>
  <c r="AH1138" i="4" s="1"/>
  <c r="AD1138" i="4"/>
  <c r="Y1139" i="4"/>
  <c r="Z1139" i="4"/>
  <c r="AC1139" i="4"/>
  <c r="AH1139" i="4" s="1"/>
  <c r="AD1139" i="4"/>
  <c r="Y1140" i="4"/>
  <c r="Z1140" i="4"/>
  <c r="AC1140" i="4"/>
  <c r="AH1140" i="4" s="1"/>
  <c r="AD1140" i="4"/>
  <c r="Y1141" i="4"/>
  <c r="X1141" i="4" s="1"/>
  <c r="AA1141" i="4" s="1"/>
  <c r="Z1141" i="4"/>
  <c r="AC1141" i="4"/>
  <c r="AH1141" i="4" s="1"/>
  <c r="AD1141" i="4"/>
  <c r="Y1142" i="4"/>
  <c r="Z1142" i="4"/>
  <c r="AC1142" i="4"/>
  <c r="AH1142" i="4" s="1"/>
  <c r="AD1142" i="4"/>
  <c r="Y1143" i="4"/>
  <c r="Z1143" i="4"/>
  <c r="AC1143" i="4"/>
  <c r="AH1143" i="4" s="1"/>
  <c r="AD1143" i="4"/>
  <c r="Y1144" i="4"/>
  <c r="Z1144" i="4"/>
  <c r="AC1144" i="4"/>
  <c r="AH1144" i="4" s="1"/>
  <c r="AD1144" i="4"/>
  <c r="Y1145" i="4"/>
  <c r="X1145" i="4" s="1"/>
  <c r="AA1145" i="4" s="1"/>
  <c r="Z1145" i="4"/>
  <c r="AC1145" i="4"/>
  <c r="AH1145" i="4" s="1"/>
  <c r="AD1145" i="4"/>
  <c r="Y1146" i="4"/>
  <c r="Z1146" i="4"/>
  <c r="AC1146" i="4"/>
  <c r="AH1146" i="4" s="1"/>
  <c r="AD1146" i="4"/>
  <c r="Y1147" i="4"/>
  <c r="Z1147" i="4"/>
  <c r="AC1147" i="4"/>
  <c r="AH1147" i="4" s="1"/>
  <c r="AD1147" i="4"/>
  <c r="Y1148" i="4"/>
  <c r="Z1148" i="4"/>
  <c r="AC1148" i="4"/>
  <c r="AH1148" i="4" s="1"/>
  <c r="AD1148" i="4"/>
  <c r="Y1149" i="4"/>
  <c r="X1149" i="4" s="1"/>
  <c r="AA1149" i="4" s="1"/>
  <c r="Z1149" i="4"/>
  <c r="AC1149" i="4"/>
  <c r="AH1149" i="4" s="1"/>
  <c r="AD1149" i="4"/>
  <c r="Y1150" i="4"/>
  <c r="Z1150" i="4"/>
  <c r="AC1150" i="4"/>
  <c r="AH1150" i="4" s="1"/>
  <c r="AD1150" i="4"/>
  <c r="Y1151" i="4"/>
  <c r="Z1151" i="4"/>
  <c r="AC1151" i="4"/>
  <c r="AH1151" i="4" s="1"/>
  <c r="AD1151" i="4"/>
  <c r="Y1152" i="4"/>
  <c r="Z1152" i="4"/>
  <c r="AC1152" i="4"/>
  <c r="AH1152" i="4" s="1"/>
  <c r="AD1152" i="4"/>
  <c r="Y1153" i="4"/>
  <c r="X1153" i="4" s="1"/>
  <c r="AA1153" i="4" s="1"/>
  <c r="Z1153" i="4"/>
  <c r="AC1153" i="4"/>
  <c r="AH1153" i="4" s="1"/>
  <c r="AD1153" i="4"/>
  <c r="Y1154" i="4"/>
  <c r="Z1154" i="4"/>
  <c r="AC1154" i="4"/>
  <c r="AH1154" i="4" s="1"/>
  <c r="AD1154" i="4"/>
  <c r="Y1155" i="4"/>
  <c r="Z1155" i="4"/>
  <c r="AC1155" i="4"/>
  <c r="AH1155" i="4" s="1"/>
  <c r="AD1155" i="4"/>
  <c r="Y1156" i="4"/>
  <c r="Z1156" i="4"/>
  <c r="AC1156" i="4"/>
  <c r="AH1156" i="4" s="1"/>
  <c r="AD1156" i="4"/>
  <c r="Y1157" i="4"/>
  <c r="X1157" i="4" s="1"/>
  <c r="AA1157" i="4" s="1"/>
  <c r="Z1157" i="4"/>
  <c r="AC1157" i="4"/>
  <c r="AH1157" i="4" s="1"/>
  <c r="AD1157" i="4"/>
  <c r="Y1158" i="4"/>
  <c r="Z1158" i="4"/>
  <c r="AC1158" i="4"/>
  <c r="AH1158" i="4" s="1"/>
  <c r="AD1158" i="4"/>
  <c r="Y1159" i="4"/>
  <c r="Z1159" i="4"/>
  <c r="AC1159" i="4"/>
  <c r="AH1159" i="4" s="1"/>
  <c r="AD1159" i="4"/>
  <c r="Y1160" i="4"/>
  <c r="Z1160" i="4"/>
  <c r="AC1160" i="4"/>
  <c r="AH1160" i="4" s="1"/>
  <c r="AD1160" i="4"/>
  <c r="Y1161" i="4"/>
  <c r="X1161" i="4" s="1"/>
  <c r="AA1161" i="4" s="1"/>
  <c r="Z1161" i="4"/>
  <c r="AC1161" i="4"/>
  <c r="AH1161" i="4" s="1"/>
  <c r="AD1161" i="4"/>
  <c r="Y1162" i="4"/>
  <c r="Z1162" i="4"/>
  <c r="AC1162" i="4"/>
  <c r="AH1162" i="4" s="1"/>
  <c r="AD1162" i="4"/>
  <c r="Y1163" i="4"/>
  <c r="Z1163" i="4"/>
  <c r="AC1163" i="4"/>
  <c r="AH1163" i="4" s="1"/>
  <c r="AD1163" i="4"/>
  <c r="Y1164" i="4"/>
  <c r="Z1164" i="4"/>
  <c r="AC1164" i="4"/>
  <c r="AH1164" i="4" s="1"/>
  <c r="AD1164" i="4"/>
  <c r="Y1165" i="4"/>
  <c r="X1165" i="4" s="1"/>
  <c r="AA1165" i="4" s="1"/>
  <c r="Z1165" i="4"/>
  <c r="AC1165" i="4"/>
  <c r="AH1165" i="4" s="1"/>
  <c r="AD1165" i="4"/>
  <c r="Y1166" i="4"/>
  <c r="Z1166" i="4"/>
  <c r="AC1166" i="4"/>
  <c r="AH1166" i="4" s="1"/>
  <c r="AD1166" i="4"/>
  <c r="Y1167" i="4"/>
  <c r="Z1167" i="4"/>
  <c r="AC1167" i="4"/>
  <c r="AH1167" i="4" s="1"/>
  <c r="AD1167" i="4"/>
  <c r="Y1168" i="4"/>
  <c r="Z1168" i="4"/>
  <c r="AC1168" i="4"/>
  <c r="AH1168" i="4" s="1"/>
  <c r="AD1168" i="4"/>
  <c r="Y1169" i="4"/>
  <c r="X1169" i="4" s="1"/>
  <c r="AA1169" i="4" s="1"/>
  <c r="Z1169" i="4"/>
  <c r="AC1169" i="4"/>
  <c r="AH1169" i="4" s="1"/>
  <c r="AD1169" i="4"/>
  <c r="Y1170" i="4"/>
  <c r="Z1170" i="4"/>
  <c r="AC1170" i="4"/>
  <c r="AH1170" i="4" s="1"/>
  <c r="AD1170" i="4"/>
  <c r="Y1171" i="4"/>
  <c r="Z1171" i="4"/>
  <c r="AC1171" i="4"/>
  <c r="AH1171" i="4" s="1"/>
  <c r="AD1171" i="4"/>
  <c r="Y1172" i="4"/>
  <c r="Z1172" i="4"/>
  <c r="AC1172" i="4"/>
  <c r="AH1172" i="4" s="1"/>
  <c r="AD1172" i="4"/>
  <c r="Y1173" i="4"/>
  <c r="X1173" i="4" s="1"/>
  <c r="AA1173" i="4" s="1"/>
  <c r="Z1173" i="4"/>
  <c r="AC1173" i="4"/>
  <c r="AH1173" i="4" s="1"/>
  <c r="AD1173" i="4"/>
  <c r="Y1174" i="4"/>
  <c r="Z1174" i="4"/>
  <c r="AC1174" i="4"/>
  <c r="AH1174" i="4" s="1"/>
  <c r="AD1174" i="4"/>
  <c r="Y1175" i="4"/>
  <c r="Z1175" i="4"/>
  <c r="AC1175" i="4"/>
  <c r="AH1175" i="4" s="1"/>
  <c r="AD1175" i="4"/>
  <c r="Y1176" i="4"/>
  <c r="Z1176" i="4"/>
  <c r="AC1176" i="4"/>
  <c r="AH1176" i="4" s="1"/>
  <c r="AD1176" i="4"/>
  <c r="Y1177" i="4"/>
  <c r="X1177" i="4" s="1"/>
  <c r="AA1177" i="4" s="1"/>
  <c r="Z1177" i="4"/>
  <c r="AC1177" i="4"/>
  <c r="AH1177" i="4" s="1"/>
  <c r="AD1177" i="4"/>
  <c r="Y1178" i="4"/>
  <c r="Z1178" i="4"/>
  <c r="AC1178" i="4"/>
  <c r="AH1178" i="4" s="1"/>
  <c r="AD1178" i="4"/>
  <c r="Y1179" i="4"/>
  <c r="Z1179" i="4"/>
  <c r="AC1179" i="4"/>
  <c r="AH1179" i="4" s="1"/>
  <c r="AD1179" i="4"/>
  <c r="Y1180" i="4"/>
  <c r="Z1180" i="4"/>
  <c r="AC1180" i="4"/>
  <c r="AH1180" i="4" s="1"/>
  <c r="AD1180" i="4"/>
  <c r="Y1181" i="4"/>
  <c r="X1181" i="4" s="1"/>
  <c r="AA1181" i="4" s="1"/>
  <c r="Z1181" i="4"/>
  <c r="AC1181" i="4"/>
  <c r="AH1181" i="4" s="1"/>
  <c r="AD1181" i="4"/>
  <c r="Y1182" i="4"/>
  <c r="Z1182" i="4"/>
  <c r="AC1182" i="4"/>
  <c r="AH1182" i="4" s="1"/>
  <c r="AD1182" i="4"/>
  <c r="Y1183" i="4"/>
  <c r="Z1183" i="4"/>
  <c r="AC1183" i="4"/>
  <c r="AH1183" i="4" s="1"/>
  <c r="AD1183" i="4"/>
  <c r="Y1184" i="4"/>
  <c r="Z1184" i="4"/>
  <c r="AC1184" i="4"/>
  <c r="AH1184" i="4" s="1"/>
  <c r="AD1184" i="4"/>
  <c r="Y1185" i="4"/>
  <c r="X1185" i="4" s="1"/>
  <c r="AA1185" i="4" s="1"/>
  <c r="Z1185" i="4"/>
  <c r="AC1185" i="4"/>
  <c r="AH1185" i="4" s="1"/>
  <c r="AD1185" i="4"/>
  <c r="Y1186" i="4"/>
  <c r="Z1186" i="4"/>
  <c r="AC1186" i="4"/>
  <c r="AH1186" i="4" s="1"/>
  <c r="AD1186" i="4"/>
  <c r="Y1187" i="4"/>
  <c r="Z1187" i="4"/>
  <c r="AC1187" i="4"/>
  <c r="AH1187" i="4" s="1"/>
  <c r="AD1187" i="4"/>
  <c r="Y1188" i="4"/>
  <c r="Z1188" i="4"/>
  <c r="AC1188" i="4"/>
  <c r="AH1188" i="4" s="1"/>
  <c r="AD1188" i="4"/>
  <c r="Y1189" i="4"/>
  <c r="X1189" i="4" s="1"/>
  <c r="AA1189" i="4" s="1"/>
  <c r="Z1189" i="4"/>
  <c r="AC1189" i="4"/>
  <c r="AH1189" i="4" s="1"/>
  <c r="AD1189" i="4"/>
  <c r="Y1190" i="4"/>
  <c r="Z1190" i="4"/>
  <c r="AC1190" i="4"/>
  <c r="AH1190" i="4" s="1"/>
  <c r="AD1190" i="4"/>
  <c r="Y1191" i="4"/>
  <c r="Z1191" i="4"/>
  <c r="AC1191" i="4"/>
  <c r="AH1191" i="4" s="1"/>
  <c r="AD1191" i="4"/>
  <c r="Y1192" i="4"/>
  <c r="Z1192" i="4"/>
  <c r="AC1192" i="4"/>
  <c r="AH1192" i="4" s="1"/>
  <c r="AD1192" i="4"/>
  <c r="Y1193" i="4"/>
  <c r="X1193" i="4" s="1"/>
  <c r="AA1193" i="4" s="1"/>
  <c r="Z1193" i="4"/>
  <c r="AC1193" i="4"/>
  <c r="AH1193" i="4" s="1"/>
  <c r="AD1193" i="4"/>
  <c r="Y1194" i="4"/>
  <c r="Z1194" i="4"/>
  <c r="AC1194" i="4"/>
  <c r="AH1194" i="4" s="1"/>
  <c r="AD1194" i="4"/>
  <c r="Y1195" i="4"/>
  <c r="Z1195" i="4"/>
  <c r="AC1195" i="4"/>
  <c r="AH1195" i="4" s="1"/>
  <c r="AD1195" i="4"/>
  <c r="Y1196" i="4"/>
  <c r="Z1196" i="4"/>
  <c r="AC1196" i="4"/>
  <c r="AH1196" i="4" s="1"/>
  <c r="AD1196" i="4"/>
  <c r="Y1197" i="4"/>
  <c r="X1197" i="4" s="1"/>
  <c r="AA1197" i="4" s="1"/>
  <c r="Z1197" i="4"/>
  <c r="AC1197" i="4"/>
  <c r="AH1197" i="4" s="1"/>
  <c r="AD1197" i="4"/>
  <c r="Y1198" i="4"/>
  <c r="Z1198" i="4"/>
  <c r="AC1198" i="4"/>
  <c r="AH1198" i="4" s="1"/>
  <c r="AD1198" i="4"/>
  <c r="Y1199" i="4"/>
  <c r="Z1199" i="4"/>
  <c r="AC1199" i="4"/>
  <c r="AH1199" i="4" s="1"/>
  <c r="AD1199" i="4"/>
  <c r="Y1200" i="4"/>
  <c r="Z1200" i="4"/>
  <c r="AC1200" i="4"/>
  <c r="AH1200" i="4" s="1"/>
  <c r="AD1200" i="4"/>
  <c r="Y1201" i="4"/>
  <c r="X1201" i="4" s="1"/>
  <c r="AA1201" i="4" s="1"/>
  <c r="Z1201" i="4"/>
  <c r="AC1201" i="4"/>
  <c r="AH1201" i="4" s="1"/>
  <c r="AD1201" i="4"/>
  <c r="Y1202" i="4"/>
  <c r="Z1202" i="4"/>
  <c r="AC1202" i="4"/>
  <c r="AH1202" i="4" s="1"/>
  <c r="AD1202" i="4"/>
  <c r="Y1203" i="4"/>
  <c r="Z1203" i="4"/>
  <c r="AC1203" i="4"/>
  <c r="AH1203" i="4" s="1"/>
  <c r="AD1203" i="4"/>
  <c r="Y1204" i="4"/>
  <c r="Z1204" i="4"/>
  <c r="AC1204" i="4"/>
  <c r="AH1204" i="4" s="1"/>
  <c r="AD1204" i="4"/>
  <c r="Y1205" i="4"/>
  <c r="X1205" i="4" s="1"/>
  <c r="AA1205" i="4" s="1"/>
  <c r="Z1205" i="4"/>
  <c r="AC1205" i="4"/>
  <c r="AH1205" i="4" s="1"/>
  <c r="AD1205" i="4"/>
  <c r="Y1206" i="4"/>
  <c r="Z1206" i="4"/>
  <c r="AC1206" i="4"/>
  <c r="AH1206" i="4" s="1"/>
  <c r="AD1206" i="4"/>
  <c r="Y1207" i="4"/>
  <c r="Z1207" i="4"/>
  <c r="AC1207" i="4"/>
  <c r="AH1207" i="4" s="1"/>
  <c r="AD1207" i="4"/>
  <c r="Y1208" i="4"/>
  <c r="Z1208" i="4"/>
  <c r="AC1208" i="4"/>
  <c r="AH1208" i="4" s="1"/>
  <c r="AD1208" i="4"/>
  <c r="Y1209" i="4"/>
  <c r="X1209" i="4" s="1"/>
  <c r="AA1209" i="4" s="1"/>
  <c r="Z1209" i="4"/>
  <c r="AC1209" i="4"/>
  <c r="AH1209" i="4" s="1"/>
  <c r="AD1209" i="4"/>
  <c r="Y1210" i="4"/>
  <c r="Z1210" i="4"/>
  <c r="AC1210" i="4"/>
  <c r="AH1210" i="4" s="1"/>
  <c r="AD1210" i="4"/>
  <c r="Y1211" i="4"/>
  <c r="Z1211" i="4"/>
  <c r="AC1211" i="4"/>
  <c r="AH1211" i="4" s="1"/>
  <c r="AD1211" i="4"/>
  <c r="Y1212" i="4"/>
  <c r="Z1212" i="4"/>
  <c r="AC1212" i="4"/>
  <c r="AH1212" i="4" s="1"/>
  <c r="AD1212" i="4"/>
  <c r="Y1213" i="4"/>
  <c r="X1213" i="4" s="1"/>
  <c r="AA1213" i="4" s="1"/>
  <c r="Z1213" i="4"/>
  <c r="AC1213" i="4"/>
  <c r="AH1213" i="4" s="1"/>
  <c r="AD1213" i="4"/>
  <c r="Y1214" i="4"/>
  <c r="Z1214" i="4"/>
  <c r="AC1214" i="4"/>
  <c r="AH1214" i="4" s="1"/>
  <c r="AD1214" i="4"/>
  <c r="Y1215" i="4"/>
  <c r="Z1215" i="4"/>
  <c r="AC1215" i="4"/>
  <c r="AH1215" i="4" s="1"/>
  <c r="AD1215" i="4"/>
  <c r="Y1216" i="4"/>
  <c r="Z1216" i="4"/>
  <c r="AC1216" i="4"/>
  <c r="AH1216" i="4" s="1"/>
  <c r="AD1216" i="4"/>
  <c r="Y1217" i="4"/>
  <c r="X1217" i="4" s="1"/>
  <c r="AA1217" i="4" s="1"/>
  <c r="Z1217" i="4"/>
  <c r="AC1217" i="4"/>
  <c r="AH1217" i="4" s="1"/>
  <c r="AD1217" i="4"/>
  <c r="Y1218" i="4"/>
  <c r="Z1218" i="4"/>
  <c r="AC1218" i="4"/>
  <c r="AH1218" i="4" s="1"/>
  <c r="AD1218" i="4"/>
  <c r="Y1219" i="4"/>
  <c r="Z1219" i="4"/>
  <c r="AC1219" i="4"/>
  <c r="AH1219" i="4" s="1"/>
  <c r="AD1219" i="4"/>
  <c r="Y1220" i="4"/>
  <c r="Z1220" i="4"/>
  <c r="AC1220" i="4"/>
  <c r="AH1220" i="4" s="1"/>
  <c r="AD1220" i="4"/>
  <c r="Y1221" i="4"/>
  <c r="X1221" i="4" s="1"/>
  <c r="AA1221" i="4" s="1"/>
  <c r="Z1221" i="4"/>
  <c r="AC1221" i="4"/>
  <c r="AH1221" i="4" s="1"/>
  <c r="AD1221" i="4"/>
  <c r="Y1222" i="4"/>
  <c r="Z1222" i="4"/>
  <c r="AC1222" i="4"/>
  <c r="AH1222" i="4" s="1"/>
  <c r="AD1222" i="4"/>
  <c r="Y1223" i="4"/>
  <c r="Z1223" i="4"/>
  <c r="AC1223" i="4"/>
  <c r="AH1223" i="4" s="1"/>
  <c r="AD1223" i="4"/>
  <c r="Y1224" i="4"/>
  <c r="Z1224" i="4"/>
  <c r="AC1224" i="4"/>
  <c r="AH1224" i="4" s="1"/>
  <c r="AD1224" i="4"/>
  <c r="Y1225" i="4"/>
  <c r="X1225" i="4" s="1"/>
  <c r="AA1225" i="4" s="1"/>
  <c r="Z1225" i="4"/>
  <c r="AC1225" i="4"/>
  <c r="AH1225" i="4" s="1"/>
  <c r="AD1225" i="4"/>
  <c r="Y1226" i="4"/>
  <c r="Z1226" i="4"/>
  <c r="AC1226" i="4"/>
  <c r="AH1226" i="4" s="1"/>
  <c r="AD1226" i="4"/>
  <c r="Y1227" i="4"/>
  <c r="Z1227" i="4"/>
  <c r="AC1227" i="4"/>
  <c r="AH1227" i="4" s="1"/>
  <c r="AD1227" i="4"/>
  <c r="Y1228" i="4"/>
  <c r="Z1228" i="4"/>
  <c r="AC1228" i="4"/>
  <c r="AH1228" i="4" s="1"/>
  <c r="AD1228" i="4"/>
  <c r="Y1229" i="4"/>
  <c r="X1229" i="4" s="1"/>
  <c r="AA1229" i="4" s="1"/>
  <c r="Z1229" i="4"/>
  <c r="AC1229" i="4"/>
  <c r="AH1229" i="4" s="1"/>
  <c r="AD1229" i="4"/>
  <c r="Y1230" i="4"/>
  <c r="Z1230" i="4"/>
  <c r="AC1230" i="4"/>
  <c r="AH1230" i="4" s="1"/>
  <c r="AD1230" i="4"/>
  <c r="Y1231" i="4"/>
  <c r="Z1231" i="4"/>
  <c r="AC1231" i="4"/>
  <c r="AH1231" i="4" s="1"/>
  <c r="AD1231" i="4"/>
  <c r="Y1232" i="4"/>
  <c r="Z1232" i="4"/>
  <c r="AC1232" i="4"/>
  <c r="AH1232" i="4" s="1"/>
  <c r="AD1232" i="4"/>
  <c r="Y1233" i="4"/>
  <c r="X1233" i="4" s="1"/>
  <c r="AA1233" i="4" s="1"/>
  <c r="Z1233" i="4"/>
  <c r="AC1233" i="4"/>
  <c r="AH1233" i="4" s="1"/>
  <c r="AD1233" i="4"/>
  <c r="Y1234" i="4"/>
  <c r="Z1234" i="4"/>
  <c r="AC1234" i="4"/>
  <c r="AH1234" i="4" s="1"/>
  <c r="AD1234" i="4"/>
  <c r="Y1235" i="4"/>
  <c r="Z1235" i="4"/>
  <c r="AC1235" i="4"/>
  <c r="AH1235" i="4" s="1"/>
  <c r="AD1235" i="4"/>
  <c r="Y1236" i="4"/>
  <c r="Z1236" i="4"/>
  <c r="AC1236" i="4"/>
  <c r="AH1236" i="4" s="1"/>
  <c r="AD1236" i="4"/>
  <c r="Y1237" i="4"/>
  <c r="X1237" i="4" s="1"/>
  <c r="AA1237" i="4" s="1"/>
  <c r="Z1237" i="4"/>
  <c r="AC1237" i="4"/>
  <c r="AH1237" i="4" s="1"/>
  <c r="AD1237" i="4"/>
  <c r="Y1238" i="4"/>
  <c r="Z1238" i="4"/>
  <c r="AC1238" i="4"/>
  <c r="AH1238" i="4" s="1"/>
  <c r="AD1238" i="4"/>
  <c r="Y1239" i="4"/>
  <c r="Z1239" i="4"/>
  <c r="AC1239" i="4"/>
  <c r="AH1239" i="4" s="1"/>
  <c r="AD1239" i="4"/>
  <c r="Y1240" i="4"/>
  <c r="Z1240" i="4"/>
  <c r="AC1240" i="4"/>
  <c r="AH1240" i="4" s="1"/>
  <c r="AD1240" i="4"/>
  <c r="Y1241" i="4"/>
  <c r="X1241" i="4" s="1"/>
  <c r="AA1241" i="4" s="1"/>
  <c r="Z1241" i="4"/>
  <c r="AC1241" i="4"/>
  <c r="AH1241" i="4" s="1"/>
  <c r="AD1241" i="4"/>
  <c r="Y1242" i="4"/>
  <c r="Z1242" i="4"/>
  <c r="AC1242" i="4"/>
  <c r="AH1242" i="4" s="1"/>
  <c r="AD1242" i="4"/>
  <c r="Y1243" i="4"/>
  <c r="Z1243" i="4"/>
  <c r="AC1243" i="4"/>
  <c r="AH1243" i="4" s="1"/>
  <c r="AD1243" i="4"/>
  <c r="Y1244" i="4"/>
  <c r="Z1244" i="4"/>
  <c r="AC1244" i="4"/>
  <c r="AH1244" i="4" s="1"/>
  <c r="AD1244" i="4"/>
  <c r="Y1245" i="4"/>
  <c r="X1245" i="4" s="1"/>
  <c r="AA1245" i="4" s="1"/>
  <c r="Z1245" i="4"/>
  <c r="AC1245" i="4"/>
  <c r="AH1245" i="4" s="1"/>
  <c r="AD1245" i="4"/>
  <c r="Y1246" i="4"/>
  <c r="Z1246" i="4"/>
  <c r="AC1246" i="4"/>
  <c r="AH1246" i="4" s="1"/>
  <c r="AD1246" i="4"/>
  <c r="Y1247" i="4"/>
  <c r="Z1247" i="4"/>
  <c r="AC1247" i="4"/>
  <c r="AH1247" i="4" s="1"/>
  <c r="AD1247" i="4"/>
  <c r="Y1248" i="4"/>
  <c r="Z1248" i="4"/>
  <c r="AC1248" i="4"/>
  <c r="AH1248" i="4" s="1"/>
  <c r="AD1248" i="4"/>
  <c r="Y1249" i="4"/>
  <c r="X1249" i="4" s="1"/>
  <c r="AA1249" i="4" s="1"/>
  <c r="Z1249" i="4"/>
  <c r="AC1249" i="4"/>
  <c r="AH1249" i="4" s="1"/>
  <c r="AD1249" i="4"/>
  <c r="Y1250" i="4"/>
  <c r="Z1250" i="4"/>
  <c r="AC1250" i="4"/>
  <c r="AH1250" i="4" s="1"/>
  <c r="AD1250" i="4"/>
  <c r="Y1251" i="4"/>
  <c r="Z1251" i="4"/>
  <c r="AC1251" i="4"/>
  <c r="AH1251" i="4" s="1"/>
  <c r="AD1251" i="4"/>
  <c r="Y1252" i="4"/>
  <c r="Z1252" i="4"/>
  <c r="AC1252" i="4"/>
  <c r="AH1252" i="4" s="1"/>
  <c r="AD1252" i="4"/>
  <c r="Y1253" i="4"/>
  <c r="X1253" i="4" s="1"/>
  <c r="AA1253" i="4" s="1"/>
  <c r="Z1253" i="4"/>
  <c r="AC1253" i="4"/>
  <c r="AH1253" i="4" s="1"/>
  <c r="AD1253" i="4"/>
  <c r="Y1254" i="4"/>
  <c r="Z1254" i="4"/>
  <c r="AC1254" i="4"/>
  <c r="AH1254" i="4" s="1"/>
  <c r="AD1254" i="4"/>
  <c r="Y1255" i="4"/>
  <c r="Z1255" i="4"/>
  <c r="AC1255" i="4"/>
  <c r="AH1255" i="4" s="1"/>
  <c r="AD1255" i="4"/>
  <c r="Y1256" i="4"/>
  <c r="Z1256" i="4"/>
  <c r="AC1256" i="4"/>
  <c r="AH1256" i="4" s="1"/>
  <c r="AD1256" i="4"/>
  <c r="Y1257" i="4"/>
  <c r="X1257" i="4" s="1"/>
  <c r="AA1257" i="4" s="1"/>
  <c r="Z1257" i="4"/>
  <c r="AC1257" i="4"/>
  <c r="AH1257" i="4" s="1"/>
  <c r="AD1257" i="4"/>
  <c r="Y1258" i="4"/>
  <c r="Z1258" i="4"/>
  <c r="AC1258" i="4"/>
  <c r="AH1258" i="4" s="1"/>
  <c r="AD1258" i="4"/>
  <c r="Y1259" i="4"/>
  <c r="Z1259" i="4"/>
  <c r="AC1259" i="4"/>
  <c r="AH1259" i="4" s="1"/>
  <c r="AD1259" i="4"/>
  <c r="Y1260" i="4"/>
  <c r="Z1260" i="4"/>
  <c r="AC1260" i="4"/>
  <c r="AH1260" i="4" s="1"/>
  <c r="AD1260" i="4"/>
  <c r="Y1261" i="4"/>
  <c r="X1261" i="4" s="1"/>
  <c r="AA1261" i="4" s="1"/>
  <c r="Z1261" i="4"/>
  <c r="AC1261" i="4"/>
  <c r="AH1261" i="4" s="1"/>
  <c r="AD1261" i="4"/>
  <c r="Y1262" i="4"/>
  <c r="Z1262" i="4"/>
  <c r="AC1262" i="4"/>
  <c r="AH1262" i="4" s="1"/>
  <c r="AD1262" i="4"/>
  <c r="Y1263" i="4"/>
  <c r="Z1263" i="4"/>
  <c r="AC1263" i="4"/>
  <c r="AH1263" i="4" s="1"/>
  <c r="AD1263" i="4"/>
  <c r="Y1264" i="4"/>
  <c r="Z1264" i="4"/>
  <c r="AC1264" i="4"/>
  <c r="AH1264" i="4" s="1"/>
  <c r="AD1264" i="4"/>
  <c r="Y1265" i="4"/>
  <c r="X1265" i="4" s="1"/>
  <c r="AA1265" i="4" s="1"/>
  <c r="Z1265" i="4"/>
  <c r="AC1265" i="4"/>
  <c r="AH1265" i="4" s="1"/>
  <c r="AD1265" i="4"/>
  <c r="Y1266" i="4"/>
  <c r="Z1266" i="4"/>
  <c r="AC1266" i="4"/>
  <c r="AH1266" i="4" s="1"/>
  <c r="AD1266" i="4"/>
  <c r="Y1267" i="4"/>
  <c r="Z1267" i="4"/>
  <c r="AC1267" i="4"/>
  <c r="AH1267" i="4" s="1"/>
  <c r="AD1267" i="4"/>
  <c r="Y1268" i="4"/>
  <c r="Z1268" i="4"/>
  <c r="AC1268" i="4"/>
  <c r="AH1268" i="4" s="1"/>
  <c r="AD1268" i="4"/>
  <c r="Y1269" i="4"/>
  <c r="X1269" i="4" s="1"/>
  <c r="AA1269" i="4" s="1"/>
  <c r="Z1269" i="4"/>
  <c r="AC1269" i="4"/>
  <c r="AH1269" i="4" s="1"/>
  <c r="AD1269" i="4"/>
  <c r="Y1270" i="4"/>
  <c r="Z1270" i="4"/>
  <c r="AC1270" i="4"/>
  <c r="AH1270" i="4" s="1"/>
  <c r="AD1270" i="4"/>
  <c r="Y1271" i="4"/>
  <c r="Z1271" i="4"/>
  <c r="AC1271" i="4"/>
  <c r="AH1271" i="4" s="1"/>
  <c r="AD1271" i="4"/>
  <c r="Y1272" i="4"/>
  <c r="Z1272" i="4"/>
  <c r="AC1272" i="4"/>
  <c r="AH1272" i="4" s="1"/>
  <c r="AD1272" i="4"/>
  <c r="Y1273" i="4"/>
  <c r="X1273" i="4" s="1"/>
  <c r="AA1273" i="4" s="1"/>
  <c r="Z1273" i="4"/>
  <c r="AC1273" i="4"/>
  <c r="AH1273" i="4" s="1"/>
  <c r="AD1273" i="4"/>
  <c r="Y1274" i="4"/>
  <c r="Z1274" i="4"/>
  <c r="AC1274" i="4"/>
  <c r="AH1274" i="4" s="1"/>
  <c r="AD1274" i="4"/>
  <c r="Y1275" i="4"/>
  <c r="Z1275" i="4"/>
  <c r="AC1275" i="4"/>
  <c r="AH1275" i="4" s="1"/>
  <c r="AD1275" i="4"/>
  <c r="Y1276" i="4"/>
  <c r="Z1276" i="4"/>
  <c r="AC1276" i="4"/>
  <c r="AH1276" i="4" s="1"/>
  <c r="AD1276" i="4"/>
  <c r="Y1277" i="4"/>
  <c r="X1277" i="4" s="1"/>
  <c r="AA1277" i="4" s="1"/>
  <c r="Z1277" i="4"/>
  <c r="AC1277" i="4"/>
  <c r="AH1277" i="4" s="1"/>
  <c r="AD1277" i="4"/>
  <c r="Y1278" i="4"/>
  <c r="Z1278" i="4"/>
  <c r="AC1278" i="4"/>
  <c r="AH1278" i="4" s="1"/>
  <c r="AD1278" i="4"/>
  <c r="Y1279" i="4"/>
  <c r="Z1279" i="4"/>
  <c r="AC1279" i="4"/>
  <c r="AH1279" i="4" s="1"/>
  <c r="AD1279" i="4"/>
  <c r="Y1280" i="4"/>
  <c r="Z1280" i="4"/>
  <c r="AC1280" i="4"/>
  <c r="AH1280" i="4" s="1"/>
  <c r="AD1280" i="4"/>
  <c r="Y1281" i="4"/>
  <c r="X1281" i="4" s="1"/>
  <c r="AA1281" i="4" s="1"/>
  <c r="Z1281" i="4"/>
  <c r="AC1281" i="4"/>
  <c r="AH1281" i="4" s="1"/>
  <c r="AD1281" i="4"/>
  <c r="Y1282" i="4"/>
  <c r="Z1282" i="4"/>
  <c r="AC1282" i="4"/>
  <c r="AH1282" i="4" s="1"/>
  <c r="AD1282" i="4"/>
  <c r="Y1283" i="4"/>
  <c r="Z1283" i="4"/>
  <c r="AC1283" i="4"/>
  <c r="AH1283" i="4" s="1"/>
  <c r="AD1283" i="4"/>
  <c r="Y1284" i="4"/>
  <c r="Z1284" i="4"/>
  <c r="AC1284" i="4"/>
  <c r="AH1284" i="4" s="1"/>
  <c r="AD1284" i="4"/>
  <c r="Y1285" i="4"/>
  <c r="X1285" i="4" s="1"/>
  <c r="AA1285" i="4" s="1"/>
  <c r="Z1285" i="4"/>
  <c r="AC1285" i="4"/>
  <c r="AH1285" i="4" s="1"/>
  <c r="AD1285" i="4"/>
  <c r="Y1286" i="4"/>
  <c r="Z1286" i="4"/>
  <c r="AC1286" i="4"/>
  <c r="AH1286" i="4" s="1"/>
  <c r="AD1286" i="4"/>
  <c r="Y1287" i="4"/>
  <c r="Z1287" i="4"/>
  <c r="AC1287" i="4"/>
  <c r="AH1287" i="4" s="1"/>
  <c r="AD1287" i="4"/>
  <c r="Y1288" i="4"/>
  <c r="Z1288" i="4"/>
  <c r="AC1288" i="4"/>
  <c r="AH1288" i="4" s="1"/>
  <c r="AD1288" i="4"/>
  <c r="Y1289" i="4"/>
  <c r="X1289" i="4" s="1"/>
  <c r="AA1289" i="4" s="1"/>
  <c r="Z1289" i="4"/>
  <c r="AC1289" i="4"/>
  <c r="AH1289" i="4" s="1"/>
  <c r="AD1289" i="4"/>
  <c r="Y1290" i="4"/>
  <c r="Z1290" i="4"/>
  <c r="AC1290" i="4"/>
  <c r="AH1290" i="4" s="1"/>
  <c r="AD1290" i="4"/>
  <c r="Y1291" i="4"/>
  <c r="Z1291" i="4"/>
  <c r="AC1291" i="4"/>
  <c r="AH1291" i="4" s="1"/>
  <c r="AD1291" i="4"/>
  <c r="Y1292" i="4"/>
  <c r="Z1292" i="4"/>
  <c r="AC1292" i="4"/>
  <c r="AH1292" i="4" s="1"/>
  <c r="AD1292" i="4"/>
  <c r="Y1293" i="4"/>
  <c r="X1293" i="4" s="1"/>
  <c r="AA1293" i="4" s="1"/>
  <c r="Z1293" i="4"/>
  <c r="AC1293" i="4"/>
  <c r="AH1293" i="4" s="1"/>
  <c r="AD1293" i="4"/>
  <c r="Y1294" i="4"/>
  <c r="Z1294" i="4"/>
  <c r="AC1294" i="4"/>
  <c r="AH1294" i="4" s="1"/>
  <c r="AD1294" i="4"/>
  <c r="Y1295" i="4"/>
  <c r="Z1295" i="4"/>
  <c r="AC1295" i="4"/>
  <c r="AH1295" i="4" s="1"/>
  <c r="AD1295" i="4"/>
  <c r="Y1296" i="4"/>
  <c r="Z1296" i="4"/>
  <c r="AC1296" i="4"/>
  <c r="AH1296" i="4" s="1"/>
  <c r="AD1296" i="4"/>
  <c r="Y1297" i="4"/>
  <c r="X1297" i="4" s="1"/>
  <c r="AA1297" i="4" s="1"/>
  <c r="Z1297" i="4"/>
  <c r="AC1297" i="4"/>
  <c r="AH1297" i="4" s="1"/>
  <c r="AD1297" i="4"/>
  <c r="Y1298" i="4"/>
  <c r="Z1298" i="4"/>
  <c r="AC1298" i="4"/>
  <c r="AH1298" i="4" s="1"/>
  <c r="AD1298" i="4"/>
  <c r="Y1299" i="4"/>
  <c r="Z1299" i="4"/>
  <c r="AC1299" i="4"/>
  <c r="AH1299" i="4" s="1"/>
  <c r="AD1299" i="4"/>
  <c r="Y1300" i="4"/>
  <c r="Z1300" i="4"/>
  <c r="AC1300" i="4"/>
  <c r="AH1300" i="4" s="1"/>
  <c r="AD1300" i="4"/>
  <c r="Y1301" i="4"/>
  <c r="X1301" i="4" s="1"/>
  <c r="AA1301" i="4" s="1"/>
  <c r="Z1301" i="4"/>
  <c r="AC1301" i="4"/>
  <c r="AH1301" i="4" s="1"/>
  <c r="AD1301" i="4"/>
  <c r="Y1302" i="4"/>
  <c r="Z1302" i="4"/>
  <c r="AC1302" i="4"/>
  <c r="AH1302" i="4" s="1"/>
  <c r="AD1302" i="4"/>
  <c r="Y1303" i="4"/>
  <c r="Z1303" i="4"/>
  <c r="AC1303" i="4"/>
  <c r="AH1303" i="4" s="1"/>
  <c r="AD1303" i="4"/>
  <c r="Y1304" i="4"/>
  <c r="Z1304" i="4"/>
  <c r="AC1304" i="4"/>
  <c r="AH1304" i="4" s="1"/>
  <c r="AD1304" i="4"/>
  <c r="Y1305" i="4"/>
  <c r="X1305" i="4" s="1"/>
  <c r="AA1305" i="4" s="1"/>
  <c r="Z1305" i="4"/>
  <c r="AC1305" i="4"/>
  <c r="AH1305" i="4" s="1"/>
  <c r="AD1305" i="4"/>
  <c r="Y1306" i="4"/>
  <c r="Z1306" i="4"/>
  <c r="AC1306" i="4"/>
  <c r="AH1306" i="4" s="1"/>
  <c r="AD1306" i="4"/>
  <c r="Y1307" i="4"/>
  <c r="Z1307" i="4"/>
  <c r="AC1307" i="4"/>
  <c r="AH1307" i="4" s="1"/>
  <c r="AD1307" i="4"/>
  <c r="Y1308" i="4"/>
  <c r="Z1308" i="4"/>
  <c r="AC1308" i="4"/>
  <c r="AH1308" i="4" s="1"/>
  <c r="AD1308" i="4"/>
  <c r="Y1309" i="4"/>
  <c r="X1309" i="4" s="1"/>
  <c r="AA1309" i="4" s="1"/>
  <c r="Z1309" i="4"/>
  <c r="AC1309" i="4"/>
  <c r="AH1309" i="4" s="1"/>
  <c r="AD1309" i="4"/>
  <c r="Y1310" i="4"/>
  <c r="Z1310" i="4"/>
  <c r="AC1310" i="4"/>
  <c r="AH1310" i="4" s="1"/>
  <c r="AD1310" i="4"/>
  <c r="Y1311" i="4"/>
  <c r="Z1311" i="4"/>
  <c r="AC1311" i="4"/>
  <c r="AH1311" i="4" s="1"/>
  <c r="AD1311" i="4"/>
  <c r="Y1312" i="4"/>
  <c r="Z1312" i="4"/>
  <c r="AC1312" i="4"/>
  <c r="AH1312" i="4" s="1"/>
  <c r="AD1312" i="4"/>
  <c r="Y1313" i="4"/>
  <c r="X1313" i="4" s="1"/>
  <c r="AA1313" i="4" s="1"/>
  <c r="Z1313" i="4"/>
  <c r="AC1313" i="4"/>
  <c r="AH1313" i="4" s="1"/>
  <c r="AD1313" i="4"/>
  <c r="Y1314" i="4"/>
  <c r="Z1314" i="4"/>
  <c r="AC1314" i="4"/>
  <c r="AH1314" i="4" s="1"/>
  <c r="AD1314" i="4"/>
  <c r="Y1315" i="4"/>
  <c r="Z1315" i="4"/>
  <c r="AC1315" i="4"/>
  <c r="AH1315" i="4" s="1"/>
  <c r="AD1315" i="4"/>
  <c r="Y1316" i="4"/>
  <c r="Z1316" i="4"/>
  <c r="AC1316" i="4"/>
  <c r="AH1316" i="4" s="1"/>
  <c r="AD1316" i="4"/>
  <c r="Y1317" i="4"/>
  <c r="X1317" i="4" s="1"/>
  <c r="AA1317" i="4" s="1"/>
  <c r="Z1317" i="4"/>
  <c r="AC1317" i="4"/>
  <c r="AH1317" i="4" s="1"/>
  <c r="AD1317" i="4"/>
  <c r="Y1318" i="4"/>
  <c r="Z1318" i="4"/>
  <c r="AC1318" i="4"/>
  <c r="AH1318" i="4" s="1"/>
  <c r="AD1318" i="4"/>
  <c r="Y1319" i="4"/>
  <c r="Z1319" i="4"/>
  <c r="AC1319" i="4"/>
  <c r="AH1319" i="4" s="1"/>
  <c r="AD1319" i="4"/>
  <c r="Y1320" i="4"/>
  <c r="Z1320" i="4"/>
  <c r="AC1320" i="4"/>
  <c r="AH1320" i="4" s="1"/>
  <c r="AD1320" i="4"/>
  <c r="Y1321" i="4"/>
  <c r="X1321" i="4" s="1"/>
  <c r="AA1321" i="4" s="1"/>
  <c r="Z1321" i="4"/>
  <c r="AC1321" i="4"/>
  <c r="AH1321" i="4" s="1"/>
  <c r="AD1321" i="4"/>
  <c r="Y1322" i="4"/>
  <c r="Z1322" i="4"/>
  <c r="AC1322" i="4"/>
  <c r="AH1322" i="4" s="1"/>
  <c r="AD1322" i="4"/>
  <c r="Y1323" i="4"/>
  <c r="Z1323" i="4"/>
  <c r="AC1323" i="4"/>
  <c r="AH1323" i="4" s="1"/>
  <c r="AD1323" i="4"/>
  <c r="Y1324" i="4"/>
  <c r="Z1324" i="4"/>
  <c r="AC1324" i="4"/>
  <c r="AH1324" i="4" s="1"/>
  <c r="AD1324" i="4"/>
  <c r="Y1325" i="4"/>
  <c r="X1325" i="4" s="1"/>
  <c r="AA1325" i="4" s="1"/>
  <c r="Z1325" i="4"/>
  <c r="AC1325" i="4"/>
  <c r="AH1325" i="4" s="1"/>
  <c r="AD1325" i="4"/>
  <c r="Y1326" i="4"/>
  <c r="Z1326" i="4"/>
  <c r="AC1326" i="4"/>
  <c r="AH1326" i="4" s="1"/>
  <c r="AD1326" i="4"/>
  <c r="Y1327" i="4"/>
  <c r="Z1327" i="4"/>
  <c r="AC1327" i="4"/>
  <c r="AH1327" i="4" s="1"/>
  <c r="AD1327" i="4"/>
  <c r="Y1328" i="4"/>
  <c r="Z1328" i="4"/>
  <c r="AC1328" i="4"/>
  <c r="AH1328" i="4" s="1"/>
  <c r="AD1328" i="4"/>
  <c r="Y1329" i="4"/>
  <c r="X1329" i="4" s="1"/>
  <c r="AA1329" i="4" s="1"/>
  <c r="Z1329" i="4"/>
  <c r="AC1329" i="4"/>
  <c r="AH1329" i="4" s="1"/>
  <c r="AD1329" i="4"/>
  <c r="Y1330" i="4"/>
  <c r="Z1330" i="4"/>
  <c r="AC1330" i="4"/>
  <c r="AH1330" i="4" s="1"/>
  <c r="AD1330" i="4"/>
  <c r="Y1331" i="4"/>
  <c r="Z1331" i="4"/>
  <c r="AC1331" i="4"/>
  <c r="AH1331" i="4" s="1"/>
  <c r="AD1331" i="4"/>
  <c r="Y1332" i="4"/>
  <c r="Z1332" i="4"/>
  <c r="AC1332" i="4"/>
  <c r="AH1332" i="4" s="1"/>
  <c r="AD1332" i="4"/>
  <c r="Y1333" i="4"/>
  <c r="X1333" i="4" s="1"/>
  <c r="AA1333" i="4" s="1"/>
  <c r="Z1333" i="4"/>
  <c r="AC1333" i="4"/>
  <c r="AH1333" i="4" s="1"/>
  <c r="AD1333" i="4"/>
  <c r="Y1334" i="4"/>
  <c r="Z1334" i="4"/>
  <c r="AC1334" i="4"/>
  <c r="AH1334" i="4" s="1"/>
  <c r="AD1334" i="4"/>
  <c r="Y1335" i="4"/>
  <c r="Z1335" i="4"/>
  <c r="AC1335" i="4"/>
  <c r="AH1335" i="4" s="1"/>
  <c r="AD1335" i="4"/>
  <c r="Y1336" i="4"/>
  <c r="Z1336" i="4"/>
  <c r="AC1336" i="4"/>
  <c r="AH1336" i="4" s="1"/>
  <c r="AD1336" i="4"/>
  <c r="Y1337" i="4"/>
  <c r="X1337" i="4" s="1"/>
  <c r="AA1337" i="4" s="1"/>
  <c r="Z1337" i="4"/>
  <c r="AC1337" i="4"/>
  <c r="AH1337" i="4" s="1"/>
  <c r="AD1337" i="4"/>
  <c r="Y1338" i="4"/>
  <c r="Z1338" i="4"/>
  <c r="AC1338" i="4"/>
  <c r="AH1338" i="4" s="1"/>
  <c r="AD1338" i="4"/>
  <c r="Y1339" i="4"/>
  <c r="Z1339" i="4"/>
  <c r="AC1339" i="4"/>
  <c r="AH1339" i="4" s="1"/>
  <c r="AD1339" i="4"/>
  <c r="Y1340" i="4"/>
  <c r="Z1340" i="4"/>
  <c r="AC1340" i="4"/>
  <c r="AH1340" i="4" s="1"/>
  <c r="AD1340" i="4"/>
  <c r="Y1341" i="4"/>
  <c r="X1341" i="4" s="1"/>
  <c r="AA1341" i="4" s="1"/>
  <c r="Z1341" i="4"/>
  <c r="AC1341" i="4"/>
  <c r="AH1341" i="4" s="1"/>
  <c r="AD1341" i="4"/>
  <c r="Y1342" i="4"/>
  <c r="Z1342" i="4"/>
  <c r="AC1342" i="4"/>
  <c r="AH1342" i="4" s="1"/>
  <c r="AD1342" i="4"/>
  <c r="Y1343" i="4"/>
  <c r="Z1343" i="4"/>
  <c r="AC1343" i="4"/>
  <c r="AH1343" i="4" s="1"/>
  <c r="AD1343" i="4"/>
  <c r="Y1344" i="4"/>
  <c r="Z1344" i="4"/>
  <c r="AC1344" i="4"/>
  <c r="AH1344" i="4" s="1"/>
  <c r="AD1344" i="4"/>
  <c r="Y1345" i="4"/>
  <c r="X1345" i="4" s="1"/>
  <c r="AA1345" i="4" s="1"/>
  <c r="Z1345" i="4"/>
  <c r="AC1345" i="4"/>
  <c r="AH1345" i="4" s="1"/>
  <c r="AD1345" i="4"/>
  <c r="Y1346" i="4"/>
  <c r="Z1346" i="4"/>
  <c r="AC1346" i="4"/>
  <c r="AH1346" i="4" s="1"/>
  <c r="AD1346" i="4"/>
  <c r="Y1347" i="4"/>
  <c r="Z1347" i="4"/>
  <c r="AC1347" i="4"/>
  <c r="AH1347" i="4" s="1"/>
  <c r="AD1347" i="4"/>
  <c r="Y1348" i="4"/>
  <c r="Z1348" i="4"/>
  <c r="AC1348" i="4"/>
  <c r="AH1348" i="4" s="1"/>
  <c r="AD1348" i="4"/>
  <c r="Y1349" i="4"/>
  <c r="X1349" i="4" s="1"/>
  <c r="AA1349" i="4" s="1"/>
  <c r="Z1349" i="4"/>
  <c r="AC1349" i="4"/>
  <c r="AH1349" i="4" s="1"/>
  <c r="AD1349" i="4"/>
  <c r="Y1350" i="4"/>
  <c r="Z1350" i="4"/>
  <c r="AC1350" i="4"/>
  <c r="AH1350" i="4" s="1"/>
  <c r="AD1350" i="4"/>
  <c r="Y1351" i="4"/>
  <c r="Z1351" i="4"/>
  <c r="AC1351" i="4"/>
  <c r="AH1351" i="4" s="1"/>
  <c r="AD1351" i="4"/>
  <c r="Y1352" i="4"/>
  <c r="Z1352" i="4"/>
  <c r="AC1352" i="4"/>
  <c r="AH1352" i="4" s="1"/>
  <c r="AD1352" i="4"/>
  <c r="Y1353" i="4"/>
  <c r="X1353" i="4" s="1"/>
  <c r="AA1353" i="4" s="1"/>
  <c r="Z1353" i="4"/>
  <c r="AC1353" i="4"/>
  <c r="AH1353" i="4" s="1"/>
  <c r="AD1353" i="4"/>
  <c r="Y1354" i="4"/>
  <c r="Z1354" i="4"/>
  <c r="AC1354" i="4"/>
  <c r="AH1354" i="4" s="1"/>
  <c r="AD1354" i="4"/>
  <c r="Y1355" i="4"/>
  <c r="Z1355" i="4"/>
  <c r="AC1355" i="4"/>
  <c r="AH1355" i="4" s="1"/>
  <c r="AD1355" i="4"/>
  <c r="Y1356" i="4"/>
  <c r="Z1356" i="4"/>
  <c r="AC1356" i="4"/>
  <c r="AH1356" i="4" s="1"/>
  <c r="AD1356" i="4"/>
  <c r="Y1357" i="4"/>
  <c r="X1357" i="4" s="1"/>
  <c r="AA1357" i="4" s="1"/>
  <c r="Z1357" i="4"/>
  <c r="AC1357" i="4"/>
  <c r="AH1357" i="4" s="1"/>
  <c r="AD1357" i="4"/>
  <c r="Y1358" i="4"/>
  <c r="Z1358" i="4"/>
  <c r="AC1358" i="4"/>
  <c r="AH1358" i="4" s="1"/>
  <c r="AD1358" i="4"/>
  <c r="Y1359" i="4"/>
  <c r="Z1359" i="4"/>
  <c r="AC1359" i="4"/>
  <c r="AH1359" i="4" s="1"/>
  <c r="AD1359" i="4"/>
  <c r="Y1360" i="4"/>
  <c r="Z1360" i="4"/>
  <c r="AC1360" i="4"/>
  <c r="AH1360" i="4" s="1"/>
  <c r="AD1360" i="4"/>
  <c r="Y1361" i="4"/>
  <c r="X1361" i="4" s="1"/>
  <c r="AA1361" i="4" s="1"/>
  <c r="Z1361" i="4"/>
  <c r="AC1361" i="4"/>
  <c r="AH1361" i="4" s="1"/>
  <c r="AD1361" i="4"/>
  <c r="Y1362" i="4"/>
  <c r="Z1362" i="4"/>
  <c r="AC1362" i="4"/>
  <c r="AH1362" i="4" s="1"/>
  <c r="AD1362" i="4"/>
  <c r="Y1363" i="4"/>
  <c r="Z1363" i="4"/>
  <c r="AC1363" i="4"/>
  <c r="AH1363" i="4" s="1"/>
  <c r="AD1363" i="4"/>
  <c r="Y1364" i="4"/>
  <c r="Z1364" i="4"/>
  <c r="AC1364" i="4"/>
  <c r="AH1364" i="4" s="1"/>
  <c r="AD1364" i="4"/>
  <c r="Y1365" i="4"/>
  <c r="X1365" i="4" s="1"/>
  <c r="AA1365" i="4" s="1"/>
  <c r="Z1365" i="4"/>
  <c r="AC1365" i="4"/>
  <c r="AH1365" i="4" s="1"/>
  <c r="AD1365" i="4"/>
  <c r="Y1366" i="4"/>
  <c r="Z1366" i="4"/>
  <c r="AC1366" i="4"/>
  <c r="AH1366" i="4" s="1"/>
  <c r="AD1366" i="4"/>
  <c r="Y1367" i="4"/>
  <c r="Z1367" i="4"/>
  <c r="AC1367" i="4"/>
  <c r="AH1367" i="4" s="1"/>
  <c r="AD1367" i="4"/>
  <c r="Y1368" i="4"/>
  <c r="Z1368" i="4"/>
  <c r="AC1368" i="4"/>
  <c r="AH1368" i="4" s="1"/>
  <c r="AD1368" i="4"/>
  <c r="Y1369" i="4"/>
  <c r="X1369" i="4" s="1"/>
  <c r="AA1369" i="4" s="1"/>
  <c r="Z1369" i="4"/>
  <c r="AC1369" i="4"/>
  <c r="AH1369" i="4" s="1"/>
  <c r="AD1369" i="4"/>
  <c r="Y1370" i="4"/>
  <c r="Z1370" i="4"/>
  <c r="AC1370" i="4"/>
  <c r="AH1370" i="4" s="1"/>
  <c r="AD1370" i="4"/>
  <c r="Y1371" i="4"/>
  <c r="Z1371" i="4"/>
  <c r="AC1371" i="4"/>
  <c r="AH1371" i="4" s="1"/>
  <c r="AD1371" i="4"/>
  <c r="Y1372" i="4"/>
  <c r="Z1372" i="4"/>
  <c r="AC1372" i="4"/>
  <c r="AH1372" i="4" s="1"/>
  <c r="AD1372" i="4"/>
  <c r="Y1373" i="4"/>
  <c r="X1373" i="4" s="1"/>
  <c r="AA1373" i="4" s="1"/>
  <c r="Z1373" i="4"/>
  <c r="AC1373" i="4"/>
  <c r="AH1373" i="4" s="1"/>
  <c r="AD1373" i="4"/>
  <c r="Y1374" i="4"/>
  <c r="Z1374" i="4"/>
  <c r="AC1374" i="4"/>
  <c r="AH1374" i="4" s="1"/>
  <c r="AD1374" i="4"/>
  <c r="Y1375" i="4"/>
  <c r="Z1375" i="4"/>
  <c r="AC1375" i="4"/>
  <c r="AH1375" i="4" s="1"/>
  <c r="AD1375" i="4"/>
  <c r="Y1376" i="4"/>
  <c r="Z1376" i="4"/>
  <c r="AC1376" i="4"/>
  <c r="AH1376" i="4" s="1"/>
  <c r="AD1376" i="4"/>
  <c r="Y1377" i="4"/>
  <c r="X1377" i="4" s="1"/>
  <c r="AA1377" i="4" s="1"/>
  <c r="Z1377" i="4"/>
  <c r="AC1377" i="4"/>
  <c r="AH1377" i="4" s="1"/>
  <c r="AD1377" i="4"/>
  <c r="Y1378" i="4"/>
  <c r="Z1378" i="4"/>
  <c r="AC1378" i="4"/>
  <c r="AH1378" i="4" s="1"/>
  <c r="AD1378" i="4"/>
  <c r="Y1379" i="4"/>
  <c r="Z1379" i="4"/>
  <c r="AC1379" i="4"/>
  <c r="AH1379" i="4" s="1"/>
  <c r="AD1379" i="4"/>
  <c r="Y1380" i="4"/>
  <c r="Z1380" i="4"/>
  <c r="AC1380" i="4"/>
  <c r="AH1380" i="4" s="1"/>
  <c r="AD1380" i="4"/>
  <c r="Y1381" i="4"/>
  <c r="X1381" i="4" s="1"/>
  <c r="AA1381" i="4" s="1"/>
  <c r="Z1381" i="4"/>
  <c r="AC1381" i="4"/>
  <c r="AH1381" i="4" s="1"/>
  <c r="AD1381" i="4"/>
  <c r="Y1382" i="4"/>
  <c r="Z1382" i="4"/>
  <c r="AC1382" i="4"/>
  <c r="AH1382" i="4" s="1"/>
  <c r="AD1382" i="4"/>
  <c r="Y1383" i="4"/>
  <c r="Z1383" i="4"/>
  <c r="AC1383" i="4"/>
  <c r="AH1383" i="4" s="1"/>
  <c r="AD1383" i="4"/>
  <c r="Y1384" i="4"/>
  <c r="Z1384" i="4"/>
  <c r="AC1384" i="4"/>
  <c r="AH1384" i="4" s="1"/>
  <c r="AD1384" i="4"/>
  <c r="Y1385" i="4"/>
  <c r="X1385" i="4" s="1"/>
  <c r="AA1385" i="4" s="1"/>
  <c r="Z1385" i="4"/>
  <c r="AC1385" i="4"/>
  <c r="AH1385" i="4" s="1"/>
  <c r="AD1385" i="4"/>
  <c r="Y1386" i="4"/>
  <c r="Z1386" i="4"/>
  <c r="AC1386" i="4"/>
  <c r="AH1386" i="4" s="1"/>
  <c r="AD1386" i="4"/>
  <c r="Y1387" i="4"/>
  <c r="Z1387" i="4"/>
  <c r="AC1387" i="4"/>
  <c r="AH1387" i="4" s="1"/>
  <c r="AD1387" i="4"/>
  <c r="Y1388" i="4"/>
  <c r="Z1388" i="4"/>
  <c r="AC1388" i="4"/>
  <c r="AH1388" i="4" s="1"/>
  <c r="AD1388" i="4"/>
  <c r="Y1389" i="4"/>
  <c r="X1389" i="4" s="1"/>
  <c r="AA1389" i="4" s="1"/>
  <c r="Z1389" i="4"/>
  <c r="AC1389" i="4"/>
  <c r="AH1389" i="4" s="1"/>
  <c r="AD1389" i="4"/>
  <c r="Y1390" i="4"/>
  <c r="Z1390" i="4"/>
  <c r="AC1390" i="4"/>
  <c r="AH1390" i="4" s="1"/>
  <c r="AD1390" i="4"/>
  <c r="Y1391" i="4"/>
  <c r="Z1391" i="4"/>
  <c r="AC1391" i="4"/>
  <c r="AH1391" i="4" s="1"/>
  <c r="AD1391" i="4"/>
  <c r="Y1392" i="4"/>
  <c r="Z1392" i="4"/>
  <c r="AC1392" i="4"/>
  <c r="AH1392" i="4" s="1"/>
  <c r="AD1392" i="4"/>
  <c r="Y1393" i="4"/>
  <c r="X1393" i="4" s="1"/>
  <c r="AA1393" i="4" s="1"/>
  <c r="Z1393" i="4"/>
  <c r="AC1393" i="4"/>
  <c r="AH1393" i="4" s="1"/>
  <c r="AD1393" i="4"/>
  <c r="Y1394" i="4"/>
  <c r="Z1394" i="4"/>
  <c r="AC1394" i="4"/>
  <c r="AH1394" i="4" s="1"/>
  <c r="AD1394" i="4"/>
  <c r="Y1395" i="4"/>
  <c r="Z1395" i="4"/>
  <c r="AC1395" i="4"/>
  <c r="AH1395" i="4" s="1"/>
  <c r="AD1395" i="4"/>
  <c r="Y1396" i="4"/>
  <c r="Z1396" i="4"/>
  <c r="AC1396" i="4"/>
  <c r="AH1396" i="4" s="1"/>
  <c r="AD1396" i="4"/>
  <c r="Y1397" i="4"/>
  <c r="X1397" i="4" s="1"/>
  <c r="AA1397" i="4" s="1"/>
  <c r="Z1397" i="4"/>
  <c r="AC1397" i="4"/>
  <c r="AH1397" i="4" s="1"/>
  <c r="AD1397" i="4"/>
  <c r="Y1398" i="4"/>
  <c r="Z1398" i="4"/>
  <c r="AC1398" i="4"/>
  <c r="AH1398" i="4" s="1"/>
  <c r="AD1398" i="4"/>
  <c r="Y1399" i="4"/>
  <c r="Z1399" i="4"/>
  <c r="AC1399" i="4"/>
  <c r="AH1399" i="4" s="1"/>
  <c r="AD1399" i="4"/>
  <c r="Y1400" i="4"/>
  <c r="Z1400" i="4"/>
  <c r="AC1400" i="4"/>
  <c r="AH1400" i="4" s="1"/>
  <c r="AD1400" i="4"/>
  <c r="Y1401" i="4"/>
  <c r="X1401" i="4" s="1"/>
  <c r="AA1401" i="4" s="1"/>
  <c r="Z1401" i="4"/>
  <c r="AC1401" i="4"/>
  <c r="AH1401" i="4" s="1"/>
  <c r="AD1401" i="4"/>
  <c r="Y1402" i="4"/>
  <c r="Z1402" i="4"/>
  <c r="AC1402" i="4"/>
  <c r="AH1402" i="4" s="1"/>
  <c r="AD1402" i="4"/>
  <c r="Y1403" i="4"/>
  <c r="Z1403" i="4"/>
  <c r="AC1403" i="4"/>
  <c r="AH1403" i="4" s="1"/>
  <c r="AD1403" i="4"/>
  <c r="Y1404" i="4"/>
  <c r="Z1404" i="4"/>
  <c r="AC1404" i="4"/>
  <c r="AH1404" i="4" s="1"/>
  <c r="AD1404" i="4"/>
  <c r="Y1405" i="4"/>
  <c r="X1405" i="4" s="1"/>
  <c r="AA1405" i="4" s="1"/>
  <c r="Z1405" i="4"/>
  <c r="AC1405" i="4"/>
  <c r="AH1405" i="4" s="1"/>
  <c r="AD1405" i="4"/>
  <c r="Y1406" i="4"/>
  <c r="Z1406" i="4"/>
  <c r="AC1406" i="4"/>
  <c r="AH1406" i="4" s="1"/>
  <c r="AD1406" i="4"/>
  <c r="Y1407" i="4"/>
  <c r="Z1407" i="4"/>
  <c r="AC1407" i="4"/>
  <c r="AH1407" i="4" s="1"/>
  <c r="AD1407" i="4"/>
  <c r="Y1408" i="4"/>
  <c r="Z1408" i="4"/>
  <c r="AC1408" i="4"/>
  <c r="AH1408" i="4" s="1"/>
  <c r="AD1408" i="4"/>
  <c r="Y1409" i="4"/>
  <c r="X1409" i="4" s="1"/>
  <c r="AA1409" i="4" s="1"/>
  <c r="Z1409" i="4"/>
  <c r="AC1409" i="4"/>
  <c r="AH1409" i="4" s="1"/>
  <c r="AD1409" i="4"/>
  <c r="Y1410" i="4"/>
  <c r="Z1410" i="4"/>
  <c r="AC1410" i="4"/>
  <c r="AH1410" i="4" s="1"/>
  <c r="AD1410" i="4"/>
  <c r="Y1411" i="4"/>
  <c r="Z1411" i="4"/>
  <c r="AC1411" i="4"/>
  <c r="AH1411" i="4" s="1"/>
  <c r="AD1411" i="4"/>
  <c r="Y1412" i="4"/>
  <c r="Z1412" i="4"/>
  <c r="AC1412" i="4"/>
  <c r="AH1412" i="4" s="1"/>
  <c r="AD1412" i="4"/>
  <c r="Y1413" i="4"/>
  <c r="X1413" i="4" s="1"/>
  <c r="AA1413" i="4" s="1"/>
  <c r="Z1413" i="4"/>
  <c r="AC1413" i="4"/>
  <c r="AH1413" i="4" s="1"/>
  <c r="AD1413" i="4"/>
  <c r="Y1414" i="4"/>
  <c r="Z1414" i="4"/>
  <c r="AC1414" i="4"/>
  <c r="AH1414" i="4" s="1"/>
  <c r="AD1414" i="4"/>
  <c r="Y1415" i="4"/>
  <c r="Z1415" i="4"/>
  <c r="AC1415" i="4"/>
  <c r="AH1415" i="4" s="1"/>
  <c r="AD1415" i="4"/>
  <c r="Y1416" i="4"/>
  <c r="Z1416" i="4"/>
  <c r="AC1416" i="4"/>
  <c r="AH1416" i="4" s="1"/>
  <c r="AD1416" i="4"/>
  <c r="Y1417" i="4"/>
  <c r="X1417" i="4" s="1"/>
  <c r="AA1417" i="4" s="1"/>
  <c r="Z1417" i="4"/>
  <c r="AC1417" i="4"/>
  <c r="AH1417" i="4" s="1"/>
  <c r="AD1417" i="4"/>
  <c r="Y1418" i="4"/>
  <c r="Z1418" i="4"/>
  <c r="AC1418" i="4"/>
  <c r="AH1418" i="4" s="1"/>
  <c r="AD1418" i="4"/>
  <c r="Y1419" i="4"/>
  <c r="Z1419" i="4"/>
  <c r="AC1419" i="4"/>
  <c r="AH1419" i="4" s="1"/>
  <c r="AD1419" i="4"/>
  <c r="Y1420" i="4"/>
  <c r="Z1420" i="4"/>
  <c r="AC1420" i="4"/>
  <c r="AH1420" i="4" s="1"/>
  <c r="AD1420" i="4"/>
  <c r="Y1421" i="4"/>
  <c r="X1421" i="4" s="1"/>
  <c r="AA1421" i="4" s="1"/>
  <c r="Z1421" i="4"/>
  <c r="AC1421" i="4"/>
  <c r="AH1421" i="4" s="1"/>
  <c r="AD1421" i="4"/>
  <c r="Y1422" i="4"/>
  <c r="Z1422" i="4"/>
  <c r="AC1422" i="4"/>
  <c r="AH1422" i="4" s="1"/>
  <c r="AD1422" i="4"/>
  <c r="Y1423" i="4"/>
  <c r="Z1423" i="4"/>
  <c r="AC1423" i="4"/>
  <c r="AH1423" i="4" s="1"/>
  <c r="AD1423" i="4"/>
  <c r="Y1424" i="4"/>
  <c r="Z1424" i="4"/>
  <c r="AC1424" i="4"/>
  <c r="AH1424" i="4" s="1"/>
  <c r="AD1424" i="4"/>
  <c r="Y1425" i="4"/>
  <c r="X1425" i="4" s="1"/>
  <c r="AA1425" i="4" s="1"/>
  <c r="Z1425" i="4"/>
  <c r="AC1425" i="4"/>
  <c r="AH1425" i="4" s="1"/>
  <c r="AD1425" i="4"/>
  <c r="Y1426" i="4"/>
  <c r="Z1426" i="4"/>
  <c r="AC1426" i="4"/>
  <c r="AH1426" i="4" s="1"/>
  <c r="AD1426" i="4"/>
  <c r="Y1427" i="4"/>
  <c r="Z1427" i="4"/>
  <c r="AC1427" i="4"/>
  <c r="AH1427" i="4" s="1"/>
  <c r="AD1427" i="4"/>
  <c r="Y1428" i="4"/>
  <c r="Z1428" i="4"/>
  <c r="AC1428" i="4"/>
  <c r="AH1428" i="4" s="1"/>
  <c r="AD1428" i="4"/>
  <c r="Y1429" i="4"/>
  <c r="X1429" i="4" s="1"/>
  <c r="AA1429" i="4" s="1"/>
  <c r="Z1429" i="4"/>
  <c r="AC1429" i="4"/>
  <c r="AH1429" i="4" s="1"/>
  <c r="AD1429" i="4"/>
  <c r="Y1430" i="4"/>
  <c r="Z1430" i="4"/>
  <c r="AC1430" i="4"/>
  <c r="AH1430" i="4" s="1"/>
  <c r="AD1430" i="4"/>
  <c r="Y1431" i="4"/>
  <c r="Z1431" i="4"/>
  <c r="AC1431" i="4"/>
  <c r="AH1431" i="4" s="1"/>
  <c r="AD1431" i="4"/>
  <c r="Y1432" i="4"/>
  <c r="Z1432" i="4"/>
  <c r="AC1432" i="4"/>
  <c r="AH1432" i="4" s="1"/>
  <c r="AD1432" i="4"/>
  <c r="Y1433" i="4"/>
  <c r="X1433" i="4" s="1"/>
  <c r="AA1433" i="4" s="1"/>
  <c r="Z1433" i="4"/>
  <c r="AC1433" i="4"/>
  <c r="AH1433" i="4" s="1"/>
  <c r="AD1433" i="4"/>
  <c r="Y1434" i="4"/>
  <c r="Z1434" i="4"/>
  <c r="AC1434" i="4"/>
  <c r="AH1434" i="4" s="1"/>
  <c r="AD1434" i="4"/>
  <c r="Y1435" i="4"/>
  <c r="Z1435" i="4"/>
  <c r="AC1435" i="4"/>
  <c r="AH1435" i="4" s="1"/>
  <c r="AD1435" i="4"/>
  <c r="Y1436" i="4"/>
  <c r="Z1436" i="4"/>
  <c r="AC1436" i="4"/>
  <c r="AH1436" i="4" s="1"/>
  <c r="AD1436" i="4"/>
  <c r="Y1437" i="4"/>
  <c r="X1437" i="4" s="1"/>
  <c r="AA1437" i="4" s="1"/>
  <c r="Z1437" i="4"/>
  <c r="AC1437" i="4"/>
  <c r="AH1437" i="4" s="1"/>
  <c r="AD1437" i="4"/>
  <c r="Y1438" i="4"/>
  <c r="Z1438" i="4"/>
  <c r="AC1438" i="4"/>
  <c r="AH1438" i="4" s="1"/>
  <c r="AD1438" i="4"/>
  <c r="Y1439" i="4"/>
  <c r="Z1439" i="4"/>
  <c r="AC1439" i="4"/>
  <c r="AH1439" i="4" s="1"/>
  <c r="AD1439" i="4"/>
  <c r="Y1440" i="4"/>
  <c r="Z1440" i="4"/>
  <c r="AC1440" i="4"/>
  <c r="AH1440" i="4" s="1"/>
  <c r="AD1440" i="4"/>
  <c r="Y1441" i="4"/>
  <c r="X1441" i="4" s="1"/>
  <c r="AA1441" i="4" s="1"/>
  <c r="Z1441" i="4"/>
  <c r="AC1441" i="4"/>
  <c r="AH1441" i="4" s="1"/>
  <c r="AD1441" i="4"/>
  <c r="Y1442" i="4"/>
  <c r="Z1442" i="4"/>
  <c r="AC1442" i="4"/>
  <c r="AH1442" i="4" s="1"/>
  <c r="AD1442" i="4"/>
  <c r="Y1443" i="4"/>
  <c r="Z1443" i="4"/>
  <c r="AC1443" i="4"/>
  <c r="AH1443" i="4" s="1"/>
  <c r="AD1443" i="4"/>
  <c r="Y1444" i="4"/>
  <c r="Z1444" i="4"/>
  <c r="AC1444" i="4"/>
  <c r="AH1444" i="4" s="1"/>
  <c r="AD1444" i="4"/>
  <c r="Y1445" i="4"/>
  <c r="X1445" i="4" s="1"/>
  <c r="AA1445" i="4" s="1"/>
  <c r="Z1445" i="4"/>
  <c r="AC1445" i="4"/>
  <c r="AH1445" i="4" s="1"/>
  <c r="AD1445" i="4"/>
  <c r="Y1446" i="4"/>
  <c r="Z1446" i="4"/>
  <c r="AC1446" i="4"/>
  <c r="AH1446" i="4" s="1"/>
  <c r="AD1446" i="4"/>
  <c r="Y1447" i="4"/>
  <c r="Z1447" i="4"/>
  <c r="AC1447" i="4"/>
  <c r="AH1447" i="4" s="1"/>
  <c r="AD1447" i="4"/>
  <c r="Y1448" i="4"/>
  <c r="Z1448" i="4"/>
  <c r="AC1448" i="4"/>
  <c r="AH1448" i="4" s="1"/>
  <c r="AD1448" i="4"/>
  <c r="Y1449" i="4"/>
  <c r="X1449" i="4" s="1"/>
  <c r="AA1449" i="4" s="1"/>
  <c r="Z1449" i="4"/>
  <c r="AC1449" i="4"/>
  <c r="AH1449" i="4" s="1"/>
  <c r="AD1449" i="4"/>
  <c r="Y1450" i="4"/>
  <c r="Z1450" i="4"/>
  <c r="AC1450" i="4"/>
  <c r="AH1450" i="4" s="1"/>
  <c r="AD1450" i="4"/>
  <c r="Y1451" i="4"/>
  <c r="Z1451" i="4"/>
  <c r="AC1451" i="4"/>
  <c r="AH1451" i="4" s="1"/>
  <c r="AD1451" i="4"/>
  <c r="Y1452" i="4"/>
  <c r="Z1452" i="4"/>
  <c r="AC1452" i="4"/>
  <c r="AH1452" i="4" s="1"/>
  <c r="AD1452" i="4"/>
  <c r="Y1453" i="4"/>
  <c r="X1453" i="4" s="1"/>
  <c r="AA1453" i="4" s="1"/>
  <c r="Z1453" i="4"/>
  <c r="AC1453" i="4"/>
  <c r="AH1453" i="4" s="1"/>
  <c r="AD1453" i="4"/>
  <c r="Y1454" i="4"/>
  <c r="Z1454" i="4"/>
  <c r="AC1454" i="4"/>
  <c r="AH1454" i="4" s="1"/>
  <c r="AD1454" i="4"/>
  <c r="Y1455" i="4"/>
  <c r="Z1455" i="4"/>
  <c r="AC1455" i="4"/>
  <c r="AH1455" i="4" s="1"/>
  <c r="AD1455" i="4"/>
  <c r="Y1456" i="4"/>
  <c r="Z1456" i="4"/>
  <c r="AC1456" i="4"/>
  <c r="AH1456" i="4" s="1"/>
  <c r="AD1456" i="4"/>
  <c r="Y1457" i="4"/>
  <c r="X1457" i="4" s="1"/>
  <c r="AA1457" i="4" s="1"/>
  <c r="Z1457" i="4"/>
  <c r="AC1457" i="4"/>
  <c r="AH1457" i="4" s="1"/>
  <c r="AD1457" i="4"/>
  <c r="Y1458" i="4"/>
  <c r="Z1458" i="4"/>
  <c r="AC1458" i="4"/>
  <c r="AH1458" i="4" s="1"/>
  <c r="AD1458" i="4"/>
  <c r="Y1459" i="4"/>
  <c r="Z1459" i="4"/>
  <c r="AC1459" i="4"/>
  <c r="AH1459" i="4" s="1"/>
  <c r="AD1459" i="4"/>
  <c r="Y1460" i="4"/>
  <c r="Z1460" i="4"/>
  <c r="AC1460" i="4"/>
  <c r="AH1460" i="4" s="1"/>
  <c r="AD1460" i="4"/>
  <c r="Y1461" i="4"/>
  <c r="X1461" i="4" s="1"/>
  <c r="AA1461" i="4" s="1"/>
  <c r="Z1461" i="4"/>
  <c r="AC1461" i="4"/>
  <c r="AH1461" i="4" s="1"/>
  <c r="AD1461" i="4"/>
  <c r="Y1462" i="4"/>
  <c r="Z1462" i="4"/>
  <c r="AC1462" i="4"/>
  <c r="AH1462" i="4" s="1"/>
  <c r="AD1462" i="4"/>
  <c r="Y1463" i="4"/>
  <c r="Z1463" i="4"/>
  <c r="AC1463" i="4"/>
  <c r="AH1463" i="4" s="1"/>
  <c r="AD1463" i="4"/>
  <c r="Y1464" i="4"/>
  <c r="Z1464" i="4"/>
  <c r="AC1464" i="4"/>
  <c r="AH1464" i="4" s="1"/>
  <c r="AD1464" i="4"/>
  <c r="Y1465" i="4"/>
  <c r="X1465" i="4" s="1"/>
  <c r="AA1465" i="4" s="1"/>
  <c r="Z1465" i="4"/>
  <c r="AC1465" i="4"/>
  <c r="AH1465" i="4" s="1"/>
  <c r="AD1465" i="4"/>
  <c r="Y1466" i="4"/>
  <c r="Z1466" i="4"/>
  <c r="AC1466" i="4"/>
  <c r="AH1466" i="4" s="1"/>
  <c r="AD1466" i="4"/>
  <c r="Y1467" i="4"/>
  <c r="Z1467" i="4"/>
  <c r="AC1467" i="4"/>
  <c r="AH1467" i="4" s="1"/>
  <c r="AD1467" i="4"/>
  <c r="Y1468" i="4"/>
  <c r="Z1468" i="4"/>
  <c r="AC1468" i="4"/>
  <c r="AH1468" i="4" s="1"/>
  <c r="AD1468" i="4"/>
  <c r="Y1469" i="4"/>
  <c r="X1469" i="4" s="1"/>
  <c r="AA1469" i="4" s="1"/>
  <c r="Z1469" i="4"/>
  <c r="AC1469" i="4"/>
  <c r="AH1469" i="4" s="1"/>
  <c r="AD1469" i="4"/>
  <c r="Y1470" i="4"/>
  <c r="Z1470" i="4"/>
  <c r="AC1470" i="4"/>
  <c r="AH1470" i="4" s="1"/>
  <c r="AD1470" i="4"/>
  <c r="Y1471" i="4"/>
  <c r="Z1471" i="4"/>
  <c r="AC1471" i="4"/>
  <c r="AH1471" i="4" s="1"/>
  <c r="AD1471" i="4"/>
  <c r="Y1472" i="4"/>
  <c r="Z1472" i="4"/>
  <c r="AC1472" i="4"/>
  <c r="AH1472" i="4" s="1"/>
  <c r="AD1472" i="4"/>
  <c r="Y1473" i="4"/>
  <c r="X1473" i="4" s="1"/>
  <c r="AA1473" i="4" s="1"/>
  <c r="Z1473" i="4"/>
  <c r="AC1473" i="4"/>
  <c r="AH1473" i="4" s="1"/>
  <c r="AD1473" i="4"/>
  <c r="Y1474" i="4"/>
  <c r="Z1474" i="4"/>
  <c r="AC1474" i="4"/>
  <c r="AH1474" i="4" s="1"/>
  <c r="AD1474" i="4"/>
  <c r="Y1475" i="4"/>
  <c r="Z1475" i="4"/>
  <c r="AC1475" i="4"/>
  <c r="AH1475" i="4" s="1"/>
  <c r="AD1475" i="4"/>
  <c r="Y1476" i="4"/>
  <c r="Z1476" i="4"/>
  <c r="AC1476" i="4"/>
  <c r="AH1476" i="4" s="1"/>
  <c r="AD1476" i="4"/>
  <c r="Y1477" i="4"/>
  <c r="X1477" i="4" s="1"/>
  <c r="AA1477" i="4" s="1"/>
  <c r="Z1477" i="4"/>
  <c r="AC1477" i="4"/>
  <c r="AH1477" i="4" s="1"/>
  <c r="AD1477" i="4"/>
  <c r="Y1478" i="4"/>
  <c r="Z1478" i="4"/>
  <c r="AC1478" i="4"/>
  <c r="AH1478" i="4" s="1"/>
  <c r="AD1478" i="4"/>
  <c r="Y1479" i="4"/>
  <c r="Z1479" i="4"/>
  <c r="AC1479" i="4"/>
  <c r="AH1479" i="4" s="1"/>
  <c r="AD1479" i="4"/>
  <c r="Y1480" i="4"/>
  <c r="Z1480" i="4"/>
  <c r="AC1480" i="4"/>
  <c r="AH1480" i="4" s="1"/>
  <c r="AD1480" i="4"/>
  <c r="Y1481" i="4"/>
  <c r="X1481" i="4" s="1"/>
  <c r="AA1481" i="4" s="1"/>
  <c r="Z1481" i="4"/>
  <c r="AC1481" i="4"/>
  <c r="AH1481" i="4" s="1"/>
  <c r="AD1481" i="4"/>
  <c r="Y1482" i="4"/>
  <c r="Z1482" i="4"/>
  <c r="AC1482" i="4"/>
  <c r="AH1482" i="4" s="1"/>
  <c r="AD1482" i="4"/>
  <c r="Y1483" i="4"/>
  <c r="Z1483" i="4"/>
  <c r="AC1483" i="4"/>
  <c r="AH1483" i="4" s="1"/>
  <c r="AD1483" i="4"/>
  <c r="Y1484" i="4"/>
  <c r="Z1484" i="4"/>
  <c r="AC1484" i="4"/>
  <c r="AH1484" i="4" s="1"/>
  <c r="AD1484" i="4"/>
  <c r="Y1485" i="4"/>
  <c r="X1485" i="4" s="1"/>
  <c r="AA1485" i="4" s="1"/>
  <c r="Z1485" i="4"/>
  <c r="AC1485" i="4"/>
  <c r="AH1485" i="4" s="1"/>
  <c r="AD1485" i="4"/>
  <c r="Y1486" i="4"/>
  <c r="Z1486" i="4"/>
  <c r="AC1486" i="4"/>
  <c r="AH1486" i="4" s="1"/>
  <c r="AD1486" i="4"/>
  <c r="Y1487" i="4"/>
  <c r="Z1487" i="4"/>
  <c r="AC1487" i="4"/>
  <c r="AH1487" i="4" s="1"/>
  <c r="AD1487" i="4"/>
  <c r="Y1488" i="4"/>
  <c r="Z1488" i="4"/>
  <c r="AC1488" i="4"/>
  <c r="AH1488" i="4" s="1"/>
  <c r="AD1488" i="4"/>
  <c r="Y1489" i="4"/>
  <c r="X1489" i="4" s="1"/>
  <c r="AA1489" i="4" s="1"/>
  <c r="Z1489" i="4"/>
  <c r="AC1489" i="4"/>
  <c r="AH1489" i="4" s="1"/>
  <c r="AD1489" i="4"/>
  <c r="Y1490" i="4"/>
  <c r="Z1490" i="4"/>
  <c r="AC1490" i="4"/>
  <c r="AH1490" i="4" s="1"/>
  <c r="AD1490" i="4"/>
  <c r="Y1491" i="4"/>
  <c r="Z1491" i="4"/>
  <c r="AC1491" i="4"/>
  <c r="AH1491" i="4" s="1"/>
  <c r="AD1491" i="4"/>
  <c r="Y1492" i="4"/>
  <c r="Z1492" i="4"/>
  <c r="AC1492" i="4"/>
  <c r="AH1492" i="4" s="1"/>
  <c r="AD1492" i="4"/>
  <c r="Y1493" i="4"/>
  <c r="X1493" i="4" s="1"/>
  <c r="AA1493" i="4" s="1"/>
  <c r="Z1493" i="4"/>
  <c r="AC1493" i="4"/>
  <c r="AH1493" i="4" s="1"/>
  <c r="AD1493" i="4"/>
  <c r="Y1494" i="4"/>
  <c r="Z1494" i="4"/>
  <c r="AC1494" i="4"/>
  <c r="AH1494" i="4" s="1"/>
  <c r="AD1494" i="4"/>
  <c r="Y1495" i="4"/>
  <c r="Z1495" i="4"/>
  <c r="AC1495" i="4"/>
  <c r="AH1495" i="4" s="1"/>
  <c r="AD1495" i="4"/>
  <c r="Y1496" i="4"/>
  <c r="Z1496" i="4"/>
  <c r="AC1496" i="4"/>
  <c r="AH1496" i="4" s="1"/>
  <c r="AD1496" i="4"/>
  <c r="Y1497" i="4"/>
  <c r="X1497" i="4" s="1"/>
  <c r="AA1497" i="4" s="1"/>
  <c r="Z1497" i="4"/>
  <c r="AC1497" i="4"/>
  <c r="AH1497" i="4" s="1"/>
  <c r="AD1497" i="4"/>
  <c r="Y1498" i="4"/>
  <c r="Z1498" i="4"/>
  <c r="AC1498" i="4"/>
  <c r="AH1498" i="4" s="1"/>
  <c r="AD1498" i="4"/>
  <c r="Y1499" i="4"/>
  <c r="Z1499" i="4"/>
  <c r="AC1499" i="4"/>
  <c r="AH1499" i="4" s="1"/>
  <c r="AD1499" i="4"/>
  <c r="Y1500" i="4"/>
  <c r="Z1500" i="4"/>
  <c r="AC1500" i="4"/>
  <c r="AH1500" i="4" s="1"/>
  <c r="AD1500" i="4"/>
  <c r="Y1501" i="4"/>
  <c r="X1501" i="4" s="1"/>
  <c r="AA1501" i="4" s="1"/>
  <c r="Z1501" i="4"/>
  <c r="AC1501" i="4"/>
  <c r="AH1501" i="4" s="1"/>
  <c r="AD1501" i="4"/>
  <c r="Y1502" i="4"/>
  <c r="Z1502" i="4"/>
  <c r="AC1502" i="4"/>
  <c r="AH1502" i="4" s="1"/>
  <c r="AD1502" i="4"/>
  <c r="Y1503" i="4"/>
  <c r="Z1503" i="4"/>
  <c r="AC1503" i="4"/>
  <c r="AH1503" i="4" s="1"/>
  <c r="AD1503" i="4"/>
  <c r="Y1504" i="4"/>
  <c r="Z1504" i="4"/>
  <c r="AC1504" i="4"/>
  <c r="AH1504" i="4" s="1"/>
  <c r="AD1504" i="4"/>
  <c r="Y1505" i="4"/>
  <c r="X1505" i="4" s="1"/>
  <c r="AA1505" i="4" s="1"/>
  <c r="Z1505" i="4"/>
  <c r="AC1505" i="4"/>
  <c r="AH1505" i="4" s="1"/>
  <c r="AD1505" i="4"/>
  <c r="Y1506" i="4"/>
  <c r="Z1506" i="4"/>
  <c r="AC1506" i="4"/>
  <c r="AH1506" i="4" s="1"/>
  <c r="AD1506" i="4"/>
  <c r="Y1507" i="4"/>
  <c r="Z1507" i="4"/>
  <c r="AC1507" i="4"/>
  <c r="AH1507" i="4" s="1"/>
  <c r="AD1507" i="4"/>
  <c r="Y1508" i="4"/>
  <c r="Z1508" i="4"/>
  <c r="AC1508" i="4"/>
  <c r="AH1508" i="4" s="1"/>
  <c r="AD1508" i="4"/>
  <c r="Y1509" i="4"/>
  <c r="X1509" i="4" s="1"/>
  <c r="AA1509" i="4" s="1"/>
  <c r="Z1509" i="4"/>
  <c r="AC1509" i="4"/>
  <c r="AH1509" i="4" s="1"/>
  <c r="AD1509" i="4"/>
  <c r="Y1510" i="4"/>
  <c r="Z1510" i="4"/>
  <c r="AC1510" i="4"/>
  <c r="AH1510" i="4" s="1"/>
  <c r="AD1510" i="4"/>
  <c r="Y1511" i="4"/>
  <c r="Z1511" i="4"/>
  <c r="AC1511" i="4"/>
  <c r="AH1511" i="4" s="1"/>
  <c r="AD1511" i="4"/>
  <c r="Y1512" i="4"/>
  <c r="Z1512" i="4"/>
  <c r="AC1512" i="4"/>
  <c r="AH1512" i="4" s="1"/>
  <c r="AD1512" i="4"/>
  <c r="Y1513" i="4"/>
  <c r="X1513" i="4" s="1"/>
  <c r="AA1513" i="4" s="1"/>
  <c r="Z1513" i="4"/>
  <c r="AC1513" i="4"/>
  <c r="AH1513" i="4" s="1"/>
  <c r="AD1513" i="4"/>
  <c r="Y1514" i="4"/>
  <c r="Z1514" i="4"/>
  <c r="AC1514" i="4"/>
  <c r="AH1514" i="4" s="1"/>
  <c r="AD1514" i="4"/>
  <c r="Y1515" i="4"/>
  <c r="Z1515" i="4"/>
  <c r="AC1515" i="4"/>
  <c r="AH1515" i="4" s="1"/>
  <c r="AD1515" i="4"/>
  <c r="Y1516" i="4"/>
  <c r="Z1516" i="4"/>
  <c r="AC1516" i="4"/>
  <c r="AH1516" i="4" s="1"/>
  <c r="AD1516" i="4"/>
  <c r="Y1517" i="4"/>
  <c r="X1517" i="4" s="1"/>
  <c r="AA1517" i="4" s="1"/>
  <c r="Z1517" i="4"/>
  <c r="AC1517" i="4"/>
  <c r="AH1517" i="4" s="1"/>
  <c r="AD1517" i="4"/>
  <c r="Y1518" i="4"/>
  <c r="Z1518" i="4"/>
  <c r="AC1518" i="4"/>
  <c r="AH1518" i="4" s="1"/>
  <c r="AD1518" i="4"/>
  <c r="Y1519" i="4"/>
  <c r="Z1519" i="4"/>
  <c r="AC1519" i="4"/>
  <c r="AH1519" i="4" s="1"/>
  <c r="AD1519" i="4"/>
  <c r="Y1520" i="4"/>
  <c r="Z1520" i="4"/>
  <c r="AC1520" i="4"/>
  <c r="AH1520" i="4" s="1"/>
  <c r="AD1520" i="4"/>
  <c r="Y1521" i="4"/>
  <c r="X1521" i="4" s="1"/>
  <c r="AA1521" i="4" s="1"/>
  <c r="Z1521" i="4"/>
  <c r="AC1521" i="4"/>
  <c r="AH1521" i="4" s="1"/>
  <c r="AD1521" i="4"/>
  <c r="Y1522" i="4"/>
  <c r="Z1522" i="4"/>
  <c r="AC1522" i="4"/>
  <c r="AH1522" i="4" s="1"/>
  <c r="AD1522" i="4"/>
  <c r="Y1523" i="4"/>
  <c r="Z1523" i="4"/>
  <c r="AC1523" i="4"/>
  <c r="AH1523" i="4" s="1"/>
  <c r="AD1523" i="4"/>
  <c r="Y1524" i="4"/>
  <c r="Z1524" i="4"/>
  <c r="AC1524" i="4"/>
  <c r="AH1524" i="4" s="1"/>
  <c r="AD1524" i="4"/>
  <c r="Y1525" i="4"/>
  <c r="X1525" i="4" s="1"/>
  <c r="AA1525" i="4" s="1"/>
  <c r="Z1525" i="4"/>
  <c r="AC1525" i="4"/>
  <c r="AH1525" i="4" s="1"/>
  <c r="AD1525" i="4"/>
  <c r="Y1526" i="4"/>
  <c r="Z1526" i="4"/>
  <c r="AC1526" i="4"/>
  <c r="AH1526" i="4" s="1"/>
  <c r="AD1526" i="4"/>
  <c r="Y1527" i="4"/>
  <c r="Z1527" i="4"/>
  <c r="AC1527" i="4"/>
  <c r="AH1527" i="4" s="1"/>
  <c r="AD1527" i="4"/>
  <c r="Y1528" i="4"/>
  <c r="Z1528" i="4"/>
  <c r="AC1528" i="4"/>
  <c r="AH1528" i="4" s="1"/>
  <c r="AD1528" i="4"/>
  <c r="Y1529" i="4"/>
  <c r="X1529" i="4" s="1"/>
  <c r="AA1529" i="4" s="1"/>
  <c r="Z1529" i="4"/>
  <c r="AC1529" i="4"/>
  <c r="AH1529" i="4" s="1"/>
  <c r="AD1529" i="4"/>
  <c r="Y1530" i="4"/>
  <c r="Z1530" i="4"/>
  <c r="AC1530" i="4"/>
  <c r="AH1530" i="4" s="1"/>
  <c r="AD1530" i="4"/>
  <c r="Y1531" i="4"/>
  <c r="Z1531" i="4"/>
  <c r="AC1531" i="4"/>
  <c r="AH1531" i="4" s="1"/>
  <c r="AD1531" i="4"/>
  <c r="Y1532" i="4"/>
  <c r="Z1532" i="4"/>
  <c r="AC1532" i="4"/>
  <c r="AH1532" i="4" s="1"/>
  <c r="AD1532" i="4"/>
  <c r="Y1533" i="4"/>
  <c r="X1533" i="4" s="1"/>
  <c r="AA1533" i="4" s="1"/>
  <c r="Z1533" i="4"/>
  <c r="AC1533" i="4"/>
  <c r="AH1533" i="4" s="1"/>
  <c r="AD1533" i="4"/>
  <c r="Y1534" i="4"/>
  <c r="Z1534" i="4"/>
  <c r="AC1534" i="4"/>
  <c r="AH1534" i="4" s="1"/>
  <c r="AD1534" i="4"/>
  <c r="Y1535" i="4"/>
  <c r="Z1535" i="4"/>
  <c r="AC1535" i="4"/>
  <c r="AH1535" i="4" s="1"/>
  <c r="AD1535" i="4"/>
  <c r="Y1536" i="4"/>
  <c r="Z1536" i="4"/>
  <c r="AC1536" i="4"/>
  <c r="AH1536" i="4" s="1"/>
  <c r="AD1536" i="4"/>
  <c r="Y1537" i="4"/>
  <c r="X1537" i="4" s="1"/>
  <c r="AA1537" i="4" s="1"/>
  <c r="Z1537" i="4"/>
  <c r="AC1537" i="4"/>
  <c r="AH1537" i="4" s="1"/>
  <c r="AD1537" i="4"/>
  <c r="Y1538" i="4"/>
  <c r="Z1538" i="4"/>
  <c r="AC1538" i="4"/>
  <c r="AH1538" i="4" s="1"/>
  <c r="AD1538" i="4"/>
  <c r="Y1539" i="4"/>
  <c r="Z1539" i="4"/>
  <c r="AC1539" i="4"/>
  <c r="AH1539" i="4" s="1"/>
  <c r="AD1539" i="4"/>
  <c r="Y1540" i="4"/>
  <c r="Z1540" i="4"/>
  <c r="AC1540" i="4"/>
  <c r="AH1540" i="4" s="1"/>
  <c r="AD1540" i="4"/>
  <c r="Y1541" i="4"/>
  <c r="X1541" i="4" s="1"/>
  <c r="AA1541" i="4" s="1"/>
  <c r="Z1541" i="4"/>
  <c r="AC1541" i="4"/>
  <c r="AH1541" i="4" s="1"/>
  <c r="AD1541" i="4"/>
  <c r="Y1542" i="4"/>
  <c r="Z1542" i="4"/>
  <c r="AC1542" i="4"/>
  <c r="AH1542" i="4" s="1"/>
  <c r="AD1542" i="4"/>
  <c r="Y1543" i="4"/>
  <c r="Z1543" i="4"/>
  <c r="AC1543" i="4"/>
  <c r="AH1543" i="4" s="1"/>
  <c r="AD1543" i="4"/>
  <c r="Y1544" i="4"/>
  <c r="Z1544" i="4"/>
  <c r="AC1544" i="4"/>
  <c r="AH1544" i="4" s="1"/>
  <c r="AD1544" i="4"/>
  <c r="Y1545" i="4"/>
  <c r="X1545" i="4" s="1"/>
  <c r="AA1545" i="4" s="1"/>
  <c r="Z1545" i="4"/>
  <c r="AC1545" i="4"/>
  <c r="AH1545" i="4" s="1"/>
  <c r="AD1545" i="4"/>
  <c r="Y1546" i="4"/>
  <c r="Z1546" i="4"/>
  <c r="AC1546" i="4"/>
  <c r="AH1546" i="4" s="1"/>
  <c r="AD1546" i="4"/>
  <c r="Y1547" i="4"/>
  <c r="Z1547" i="4"/>
  <c r="AC1547" i="4"/>
  <c r="AH1547" i="4" s="1"/>
  <c r="AD1547" i="4"/>
  <c r="Y1548" i="4"/>
  <c r="Z1548" i="4"/>
  <c r="AC1548" i="4"/>
  <c r="AH1548" i="4" s="1"/>
  <c r="AD1548" i="4"/>
  <c r="Y1549" i="4"/>
  <c r="X1549" i="4" s="1"/>
  <c r="AA1549" i="4" s="1"/>
  <c r="Z1549" i="4"/>
  <c r="AC1549" i="4"/>
  <c r="AH1549" i="4" s="1"/>
  <c r="AD1549" i="4"/>
  <c r="Y1550" i="4"/>
  <c r="Z1550" i="4"/>
  <c r="AC1550" i="4"/>
  <c r="AH1550" i="4" s="1"/>
  <c r="AD1550" i="4"/>
  <c r="Y1551" i="4"/>
  <c r="Z1551" i="4"/>
  <c r="AC1551" i="4"/>
  <c r="AH1551" i="4" s="1"/>
  <c r="AD1551" i="4"/>
  <c r="Y1552" i="4"/>
  <c r="Z1552" i="4"/>
  <c r="AC1552" i="4"/>
  <c r="AH1552" i="4" s="1"/>
  <c r="AD1552" i="4"/>
  <c r="Y1553" i="4"/>
  <c r="X1553" i="4" s="1"/>
  <c r="AA1553" i="4" s="1"/>
  <c r="Z1553" i="4"/>
  <c r="AC1553" i="4"/>
  <c r="AH1553" i="4" s="1"/>
  <c r="AD1553" i="4"/>
  <c r="Y1554" i="4"/>
  <c r="Z1554" i="4"/>
  <c r="AC1554" i="4"/>
  <c r="AH1554" i="4" s="1"/>
  <c r="AD1554" i="4"/>
  <c r="Y1555" i="4"/>
  <c r="Z1555" i="4"/>
  <c r="AC1555" i="4"/>
  <c r="AH1555" i="4" s="1"/>
  <c r="AD1555" i="4"/>
  <c r="Y1556" i="4"/>
  <c r="Z1556" i="4"/>
  <c r="AC1556" i="4"/>
  <c r="AH1556" i="4" s="1"/>
  <c r="AD1556" i="4"/>
  <c r="Y1557" i="4"/>
  <c r="X1557" i="4" s="1"/>
  <c r="AA1557" i="4" s="1"/>
  <c r="Z1557" i="4"/>
  <c r="AC1557" i="4"/>
  <c r="AH1557" i="4" s="1"/>
  <c r="AD1557" i="4"/>
  <c r="Y1558" i="4"/>
  <c r="Z1558" i="4"/>
  <c r="AC1558" i="4"/>
  <c r="AH1558" i="4" s="1"/>
  <c r="AD1558" i="4"/>
  <c r="Y1559" i="4"/>
  <c r="Z1559" i="4"/>
  <c r="AC1559" i="4"/>
  <c r="AH1559" i="4" s="1"/>
  <c r="AD1559" i="4"/>
  <c r="Y1560" i="4"/>
  <c r="Z1560" i="4"/>
  <c r="AC1560" i="4"/>
  <c r="AH1560" i="4" s="1"/>
  <c r="AD1560" i="4"/>
  <c r="Y1561" i="4"/>
  <c r="X1561" i="4" s="1"/>
  <c r="AA1561" i="4" s="1"/>
  <c r="Z1561" i="4"/>
  <c r="AC1561" i="4"/>
  <c r="AH1561" i="4" s="1"/>
  <c r="AD1561" i="4"/>
  <c r="Y1562" i="4"/>
  <c r="Z1562" i="4"/>
  <c r="AC1562" i="4"/>
  <c r="AH1562" i="4" s="1"/>
  <c r="AD1562" i="4"/>
  <c r="Y1563" i="4"/>
  <c r="Z1563" i="4"/>
  <c r="AC1563" i="4"/>
  <c r="AH1563" i="4" s="1"/>
  <c r="AD1563" i="4"/>
  <c r="Y1564" i="4"/>
  <c r="Z1564" i="4"/>
  <c r="AC1564" i="4"/>
  <c r="AH1564" i="4" s="1"/>
  <c r="AD1564" i="4"/>
  <c r="Y1565" i="4"/>
  <c r="X1565" i="4" s="1"/>
  <c r="AA1565" i="4" s="1"/>
  <c r="Z1565" i="4"/>
  <c r="AC1565" i="4"/>
  <c r="AH1565" i="4" s="1"/>
  <c r="AD1565" i="4"/>
  <c r="Y1566" i="4"/>
  <c r="Z1566" i="4"/>
  <c r="AC1566" i="4"/>
  <c r="AH1566" i="4" s="1"/>
  <c r="AD1566" i="4"/>
  <c r="Y1567" i="4"/>
  <c r="Z1567" i="4"/>
  <c r="AC1567" i="4"/>
  <c r="AH1567" i="4" s="1"/>
  <c r="AD1567" i="4"/>
  <c r="Y1568" i="4"/>
  <c r="Z1568" i="4"/>
  <c r="AC1568" i="4"/>
  <c r="AH1568" i="4" s="1"/>
  <c r="AD1568" i="4"/>
  <c r="Y1569" i="4"/>
  <c r="X1569" i="4" s="1"/>
  <c r="AA1569" i="4" s="1"/>
  <c r="Z1569" i="4"/>
  <c r="AC1569" i="4"/>
  <c r="AH1569" i="4" s="1"/>
  <c r="AD1569" i="4"/>
  <c r="Y1570" i="4"/>
  <c r="Z1570" i="4"/>
  <c r="AC1570" i="4"/>
  <c r="AH1570" i="4" s="1"/>
  <c r="AD1570" i="4"/>
  <c r="Y1571" i="4"/>
  <c r="Z1571" i="4"/>
  <c r="AC1571" i="4"/>
  <c r="AH1571" i="4" s="1"/>
  <c r="AD1571" i="4"/>
  <c r="Y1572" i="4"/>
  <c r="Z1572" i="4"/>
  <c r="AC1572" i="4"/>
  <c r="AH1572" i="4" s="1"/>
  <c r="AD1572" i="4"/>
  <c r="Y1573" i="4"/>
  <c r="X1573" i="4" s="1"/>
  <c r="AA1573" i="4" s="1"/>
  <c r="Z1573" i="4"/>
  <c r="AC1573" i="4"/>
  <c r="AH1573" i="4" s="1"/>
  <c r="AD1573" i="4"/>
  <c r="Y1574" i="4"/>
  <c r="Z1574" i="4"/>
  <c r="AC1574" i="4"/>
  <c r="AH1574" i="4" s="1"/>
  <c r="AD1574" i="4"/>
  <c r="Y1575" i="4"/>
  <c r="Z1575" i="4"/>
  <c r="AC1575" i="4"/>
  <c r="AH1575" i="4" s="1"/>
  <c r="AD1575" i="4"/>
  <c r="Y1576" i="4"/>
  <c r="Z1576" i="4"/>
  <c r="AC1576" i="4"/>
  <c r="AH1576" i="4" s="1"/>
  <c r="AD1576" i="4"/>
  <c r="Y1577" i="4"/>
  <c r="X1577" i="4" s="1"/>
  <c r="AA1577" i="4" s="1"/>
  <c r="Z1577" i="4"/>
  <c r="AC1577" i="4"/>
  <c r="AH1577" i="4" s="1"/>
  <c r="AD1577" i="4"/>
  <c r="Y1578" i="4"/>
  <c r="Z1578" i="4"/>
  <c r="AC1578" i="4"/>
  <c r="AH1578" i="4" s="1"/>
  <c r="AD1578" i="4"/>
  <c r="Y1579" i="4"/>
  <c r="Z1579" i="4"/>
  <c r="AC1579" i="4"/>
  <c r="AH1579" i="4" s="1"/>
  <c r="AD1579" i="4"/>
  <c r="Y1580" i="4"/>
  <c r="Z1580" i="4"/>
  <c r="AC1580" i="4"/>
  <c r="AH1580" i="4" s="1"/>
  <c r="AD1580" i="4"/>
  <c r="Y1581" i="4"/>
  <c r="X1581" i="4" s="1"/>
  <c r="AA1581" i="4" s="1"/>
  <c r="Z1581" i="4"/>
  <c r="AC1581" i="4"/>
  <c r="AH1581" i="4" s="1"/>
  <c r="AD1581" i="4"/>
  <c r="Y1582" i="4"/>
  <c r="Z1582" i="4"/>
  <c r="AC1582" i="4"/>
  <c r="AH1582" i="4" s="1"/>
  <c r="AD1582" i="4"/>
  <c r="Y1583" i="4"/>
  <c r="Z1583" i="4"/>
  <c r="AC1583" i="4"/>
  <c r="AH1583" i="4" s="1"/>
  <c r="AD1583" i="4"/>
  <c r="Y1584" i="4"/>
  <c r="Z1584" i="4"/>
  <c r="AC1584" i="4"/>
  <c r="AH1584" i="4" s="1"/>
  <c r="AD1584" i="4"/>
  <c r="Y1585" i="4"/>
  <c r="X1585" i="4" s="1"/>
  <c r="AA1585" i="4" s="1"/>
  <c r="Z1585" i="4"/>
  <c r="AC1585" i="4"/>
  <c r="AH1585" i="4" s="1"/>
  <c r="AD1585" i="4"/>
  <c r="Y1586" i="4"/>
  <c r="Z1586" i="4"/>
  <c r="AC1586" i="4"/>
  <c r="AH1586" i="4" s="1"/>
  <c r="AD1586" i="4"/>
  <c r="Y1587" i="4"/>
  <c r="Z1587" i="4"/>
  <c r="AC1587" i="4"/>
  <c r="AH1587" i="4" s="1"/>
  <c r="AD1587" i="4"/>
  <c r="Y1588" i="4"/>
  <c r="Z1588" i="4"/>
  <c r="AC1588" i="4"/>
  <c r="AH1588" i="4" s="1"/>
  <c r="AD1588" i="4"/>
  <c r="Y1589" i="4"/>
  <c r="X1589" i="4" s="1"/>
  <c r="AA1589" i="4" s="1"/>
  <c r="Z1589" i="4"/>
  <c r="AC1589" i="4"/>
  <c r="AH1589" i="4" s="1"/>
  <c r="AD1589" i="4"/>
  <c r="Y1590" i="4"/>
  <c r="Z1590" i="4"/>
  <c r="AC1590" i="4"/>
  <c r="AH1590" i="4" s="1"/>
  <c r="AD1590" i="4"/>
  <c r="Y1591" i="4"/>
  <c r="Z1591" i="4"/>
  <c r="AC1591" i="4"/>
  <c r="AH1591" i="4" s="1"/>
  <c r="AD1591" i="4"/>
  <c r="Y1592" i="4"/>
  <c r="Z1592" i="4"/>
  <c r="AC1592" i="4"/>
  <c r="AH1592" i="4" s="1"/>
  <c r="AD1592" i="4"/>
  <c r="Y1593" i="4"/>
  <c r="X1593" i="4" s="1"/>
  <c r="AA1593" i="4" s="1"/>
  <c r="Z1593" i="4"/>
  <c r="AC1593" i="4"/>
  <c r="AH1593" i="4" s="1"/>
  <c r="AD1593" i="4"/>
  <c r="Y1594" i="4"/>
  <c r="Z1594" i="4"/>
  <c r="AC1594" i="4"/>
  <c r="AH1594" i="4" s="1"/>
  <c r="AD1594" i="4"/>
  <c r="Y1595" i="4"/>
  <c r="Z1595" i="4"/>
  <c r="AC1595" i="4"/>
  <c r="AH1595" i="4" s="1"/>
  <c r="AD1595" i="4"/>
  <c r="Y1596" i="4"/>
  <c r="Z1596" i="4"/>
  <c r="AC1596" i="4"/>
  <c r="AH1596" i="4" s="1"/>
  <c r="AD1596" i="4"/>
  <c r="Y1597" i="4"/>
  <c r="X1597" i="4" s="1"/>
  <c r="AA1597" i="4" s="1"/>
  <c r="Z1597" i="4"/>
  <c r="AC1597" i="4"/>
  <c r="AH1597" i="4" s="1"/>
  <c r="AD1597" i="4"/>
  <c r="Y1598" i="4"/>
  <c r="Z1598" i="4"/>
  <c r="AC1598" i="4"/>
  <c r="AH1598" i="4" s="1"/>
  <c r="AD1598" i="4"/>
  <c r="Y1599" i="4"/>
  <c r="Z1599" i="4"/>
  <c r="AC1599" i="4"/>
  <c r="AH1599" i="4" s="1"/>
  <c r="AD1599" i="4"/>
  <c r="Y1600" i="4"/>
  <c r="Z1600" i="4"/>
  <c r="AC1600" i="4"/>
  <c r="AH1600" i="4" s="1"/>
  <c r="AD1600" i="4"/>
  <c r="Y1601" i="4"/>
  <c r="X1601" i="4" s="1"/>
  <c r="AA1601" i="4" s="1"/>
  <c r="Z1601" i="4"/>
  <c r="AC1601" i="4"/>
  <c r="AH1601" i="4" s="1"/>
  <c r="AD1601" i="4"/>
  <c r="Y1602" i="4"/>
  <c r="Z1602" i="4"/>
  <c r="AC1602" i="4"/>
  <c r="AH1602" i="4" s="1"/>
  <c r="AD1602" i="4"/>
  <c r="Y1603" i="4"/>
  <c r="Z1603" i="4"/>
  <c r="AC1603" i="4"/>
  <c r="AH1603" i="4" s="1"/>
  <c r="AD1603" i="4"/>
  <c r="Y1604" i="4"/>
  <c r="Z1604" i="4"/>
  <c r="AC1604" i="4"/>
  <c r="AH1604" i="4" s="1"/>
  <c r="AD1604" i="4"/>
  <c r="Y1605" i="4"/>
  <c r="X1605" i="4" s="1"/>
  <c r="AA1605" i="4" s="1"/>
  <c r="Z1605" i="4"/>
  <c r="AC1605" i="4"/>
  <c r="AH1605" i="4" s="1"/>
  <c r="AD1605" i="4"/>
  <c r="Y1606" i="4"/>
  <c r="Z1606" i="4"/>
  <c r="AC1606" i="4"/>
  <c r="AH1606" i="4" s="1"/>
  <c r="AD1606" i="4"/>
  <c r="Y1607" i="4"/>
  <c r="Z1607" i="4"/>
  <c r="AC1607" i="4"/>
  <c r="AH1607" i="4" s="1"/>
  <c r="AD1607" i="4"/>
  <c r="Y1608" i="4"/>
  <c r="Z1608" i="4"/>
  <c r="AC1608" i="4"/>
  <c r="AH1608" i="4" s="1"/>
  <c r="AD1608" i="4"/>
  <c r="Y1609" i="4"/>
  <c r="X1609" i="4" s="1"/>
  <c r="AA1609" i="4" s="1"/>
  <c r="Z1609" i="4"/>
  <c r="AC1609" i="4"/>
  <c r="AH1609" i="4" s="1"/>
  <c r="AD1609" i="4"/>
  <c r="Y1610" i="4"/>
  <c r="Z1610" i="4"/>
  <c r="AC1610" i="4"/>
  <c r="AH1610" i="4" s="1"/>
  <c r="AD1610" i="4"/>
  <c r="Y1611" i="4"/>
  <c r="Z1611" i="4"/>
  <c r="AC1611" i="4"/>
  <c r="AH1611" i="4" s="1"/>
  <c r="AD1611" i="4"/>
  <c r="Y1612" i="4"/>
  <c r="Z1612" i="4"/>
  <c r="AC1612" i="4"/>
  <c r="AH1612" i="4" s="1"/>
  <c r="AD1612" i="4"/>
  <c r="Y1613" i="4"/>
  <c r="X1613" i="4" s="1"/>
  <c r="AA1613" i="4" s="1"/>
  <c r="Z1613" i="4"/>
  <c r="AC1613" i="4"/>
  <c r="AH1613" i="4" s="1"/>
  <c r="AD1613" i="4"/>
  <c r="Y1614" i="4"/>
  <c r="Z1614" i="4"/>
  <c r="AC1614" i="4"/>
  <c r="AH1614" i="4" s="1"/>
  <c r="AD1614" i="4"/>
  <c r="Y1615" i="4"/>
  <c r="Z1615" i="4"/>
  <c r="AC1615" i="4"/>
  <c r="AH1615" i="4" s="1"/>
  <c r="AD1615" i="4"/>
  <c r="Y1616" i="4"/>
  <c r="Z1616" i="4"/>
  <c r="AC1616" i="4"/>
  <c r="AH1616" i="4" s="1"/>
  <c r="AD1616" i="4"/>
  <c r="Y1617" i="4"/>
  <c r="X1617" i="4" s="1"/>
  <c r="AA1617" i="4" s="1"/>
  <c r="Z1617" i="4"/>
  <c r="AC1617" i="4"/>
  <c r="AH1617" i="4" s="1"/>
  <c r="AD1617" i="4"/>
  <c r="Y1618" i="4"/>
  <c r="Z1618" i="4"/>
  <c r="AC1618" i="4"/>
  <c r="AH1618" i="4" s="1"/>
  <c r="AD1618" i="4"/>
  <c r="Y1619" i="4"/>
  <c r="Z1619" i="4"/>
  <c r="AC1619" i="4"/>
  <c r="AH1619" i="4" s="1"/>
  <c r="AD1619" i="4"/>
  <c r="Y1620" i="4"/>
  <c r="Z1620" i="4"/>
  <c r="AC1620" i="4"/>
  <c r="AH1620" i="4" s="1"/>
  <c r="AD1620" i="4"/>
  <c r="Y1621" i="4"/>
  <c r="X1621" i="4" s="1"/>
  <c r="AA1621" i="4" s="1"/>
  <c r="Z1621" i="4"/>
  <c r="AC1621" i="4"/>
  <c r="AH1621" i="4" s="1"/>
  <c r="AD1621" i="4"/>
  <c r="Y1622" i="4"/>
  <c r="Z1622" i="4"/>
  <c r="AC1622" i="4"/>
  <c r="AH1622" i="4" s="1"/>
  <c r="AD1622" i="4"/>
  <c r="Y1623" i="4"/>
  <c r="Z1623" i="4"/>
  <c r="AC1623" i="4"/>
  <c r="AH1623" i="4" s="1"/>
  <c r="AD1623" i="4"/>
  <c r="Y1624" i="4"/>
  <c r="Z1624" i="4"/>
  <c r="AC1624" i="4"/>
  <c r="AH1624" i="4" s="1"/>
  <c r="AD1624" i="4"/>
  <c r="Y1625" i="4"/>
  <c r="X1625" i="4" s="1"/>
  <c r="AA1625" i="4" s="1"/>
  <c r="Z1625" i="4"/>
  <c r="AC1625" i="4"/>
  <c r="AH1625" i="4" s="1"/>
  <c r="AD1625" i="4"/>
  <c r="Y1626" i="4"/>
  <c r="Z1626" i="4"/>
  <c r="AC1626" i="4"/>
  <c r="AH1626" i="4" s="1"/>
  <c r="AD1626" i="4"/>
  <c r="Y1627" i="4"/>
  <c r="Z1627" i="4"/>
  <c r="AC1627" i="4"/>
  <c r="AH1627" i="4" s="1"/>
  <c r="AD1627" i="4"/>
  <c r="Y1628" i="4"/>
  <c r="Z1628" i="4"/>
  <c r="AC1628" i="4"/>
  <c r="AH1628" i="4" s="1"/>
  <c r="AD1628" i="4"/>
  <c r="Y1629" i="4"/>
  <c r="X1629" i="4" s="1"/>
  <c r="AA1629" i="4" s="1"/>
  <c r="Z1629" i="4"/>
  <c r="AC1629" i="4"/>
  <c r="AH1629" i="4" s="1"/>
  <c r="AD1629" i="4"/>
  <c r="Y1630" i="4"/>
  <c r="Z1630" i="4"/>
  <c r="AC1630" i="4"/>
  <c r="AH1630" i="4" s="1"/>
  <c r="AD1630" i="4"/>
  <c r="Y1631" i="4"/>
  <c r="Z1631" i="4"/>
  <c r="AC1631" i="4"/>
  <c r="AH1631" i="4" s="1"/>
  <c r="AD1631" i="4"/>
  <c r="Y1632" i="4"/>
  <c r="Z1632" i="4"/>
  <c r="AC1632" i="4"/>
  <c r="AH1632" i="4" s="1"/>
  <c r="AD1632" i="4"/>
  <c r="Y1633" i="4"/>
  <c r="X1633" i="4" s="1"/>
  <c r="AA1633" i="4" s="1"/>
  <c r="Z1633" i="4"/>
  <c r="AC1633" i="4"/>
  <c r="AH1633" i="4" s="1"/>
  <c r="AD1633" i="4"/>
  <c r="Y1634" i="4"/>
  <c r="Z1634" i="4"/>
  <c r="AC1634" i="4"/>
  <c r="AH1634" i="4" s="1"/>
  <c r="AD1634" i="4"/>
  <c r="Y1635" i="4"/>
  <c r="Z1635" i="4"/>
  <c r="AC1635" i="4"/>
  <c r="AH1635" i="4" s="1"/>
  <c r="AD1635" i="4"/>
  <c r="Y1636" i="4"/>
  <c r="Z1636" i="4"/>
  <c r="AC1636" i="4"/>
  <c r="AH1636" i="4" s="1"/>
  <c r="AD1636" i="4"/>
  <c r="Y1637" i="4"/>
  <c r="X1637" i="4" s="1"/>
  <c r="AA1637" i="4" s="1"/>
  <c r="Z1637" i="4"/>
  <c r="AC1637" i="4"/>
  <c r="AH1637" i="4" s="1"/>
  <c r="AD1637" i="4"/>
  <c r="Y1638" i="4"/>
  <c r="Z1638" i="4"/>
  <c r="AC1638" i="4"/>
  <c r="AH1638" i="4" s="1"/>
  <c r="AD1638" i="4"/>
  <c r="Y1639" i="4"/>
  <c r="Z1639" i="4"/>
  <c r="AC1639" i="4"/>
  <c r="AH1639" i="4" s="1"/>
  <c r="AD1639" i="4"/>
  <c r="Y1640" i="4"/>
  <c r="Z1640" i="4"/>
  <c r="AC1640" i="4"/>
  <c r="AH1640" i="4" s="1"/>
  <c r="AD1640" i="4"/>
  <c r="Y1641" i="4"/>
  <c r="X1641" i="4" s="1"/>
  <c r="AA1641" i="4" s="1"/>
  <c r="Z1641" i="4"/>
  <c r="AC1641" i="4"/>
  <c r="AH1641" i="4" s="1"/>
  <c r="AD1641" i="4"/>
  <c r="Y1642" i="4"/>
  <c r="Z1642" i="4"/>
  <c r="AC1642" i="4"/>
  <c r="AH1642" i="4" s="1"/>
  <c r="AD1642" i="4"/>
  <c r="Y1643" i="4"/>
  <c r="Z1643" i="4"/>
  <c r="AC1643" i="4"/>
  <c r="AH1643" i="4" s="1"/>
  <c r="AD1643" i="4"/>
  <c r="Y1644" i="4"/>
  <c r="Z1644" i="4"/>
  <c r="AC1644" i="4"/>
  <c r="AH1644" i="4" s="1"/>
  <c r="AD1644" i="4"/>
  <c r="Y1645" i="4"/>
  <c r="X1645" i="4" s="1"/>
  <c r="AA1645" i="4" s="1"/>
  <c r="Z1645" i="4"/>
  <c r="AC1645" i="4"/>
  <c r="AH1645" i="4" s="1"/>
  <c r="AD1645" i="4"/>
  <c r="Y1646" i="4"/>
  <c r="Z1646" i="4"/>
  <c r="AC1646" i="4"/>
  <c r="AH1646" i="4" s="1"/>
  <c r="AD1646" i="4"/>
  <c r="Y1647" i="4"/>
  <c r="Z1647" i="4"/>
  <c r="AC1647" i="4"/>
  <c r="AH1647" i="4" s="1"/>
  <c r="AD1647" i="4"/>
  <c r="Y1648" i="4"/>
  <c r="Z1648" i="4"/>
  <c r="AC1648" i="4"/>
  <c r="AH1648" i="4" s="1"/>
  <c r="AD1648" i="4"/>
  <c r="Y1649" i="4"/>
  <c r="X1649" i="4" s="1"/>
  <c r="AA1649" i="4" s="1"/>
  <c r="Z1649" i="4"/>
  <c r="AC1649" i="4"/>
  <c r="AH1649" i="4" s="1"/>
  <c r="AD1649" i="4"/>
  <c r="Y1650" i="4"/>
  <c r="Z1650" i="4"/>
  <c r="AC1650" i="4"/>
  <c r="AH1650" i="4" s="1"/>
  <c r="AD1650" i="4"/>
  <c r="Y1651" i="4"/>
  <c r="Z1651" i="4"/>
  <c r="AC1651" i="4"/>
  <c r="AH1651" i="4" s="1"/>
  <c r="AD1651" i="4"/>
  <c r="Y1652" i="4"/>
  <c r="Z1652" i="4"/>
  <c r="AC1652" i="4"/>
  <c r="AH1652" i="4" s="1"/>
  <c r="AD1652" i="4"/>
  <c r="Y1653" i="4"/>
  <c r="X1653" i="4" s="1"/>
  <c r="AA1653" i="4" s="1"/>
  <c r="Z1653" i="4"/>
  <c r="AC1653" i="4"/>
  <c r="AH1653" i="4" s="1"/>
  <c r="AD1653" i="4"/>
  <c r="Y1654" i="4"/>
  <c r="Z1654" i="4"/>
  <c r="AC1654" i="4"/>
  <c r="AH1654" i="4" s="1"/>
  <c r="AD1654" i="4"/>
  <c r="Y1655" i="4"/>
  <c r="Z1655" i="4"/>
  <c r="AC1655" i="4"/>
  <c r="AH1655" i="4" s="1"/>
  <c r="AD1655" i="4"/>
  <c r="Y1656" i="4"/>
  <c r="Z1656" i="4"/>
  <c r="AC1656" i="4"/>
  <c r="AH1656" i="4" s="1"/>
  <c r="AD1656" i="4"/>
  <c r="Y1657" i="4"/>
  <c r="X1657" i="4" s="1"/>
  <c r="AA1657" i="4" s="1"/>
  <c r="Z1657" i="4"/>
  <c r="AC1657" i="4"/>
  <c r="AH1657" i="4" s="1"/>
  <c r="AD1657" i="4"/>
  <c r="Y1658" i="4"/>
  <c r="Z1658" i="4"/>
  <c r="AC1658" i="4"/>
  <c r="AH1658" i="4" s="1"/>
  <c r="AD1658" i="4"/>
  <c r="Y1659" i="4"/>
  <c r="Z1659" i="4"/>
  <c r="AC1659" i="4"/>
  <c r="AH1659" i="4" s="1"/>
  <c r="AD1659" i="4"/>
  <c r="Y1660" i="4"/>
  <c r="Z1660" i="4"/>
  <c r="AC1660" i="4"/>
  <c r="AH1660" i="4" s="1"/>
  <c r="AD1660" i="4"/>
  <c r="Y1661" i="4"/>
  <c r="X1661" i="4" s="1"/>
  <c r="AA1661" i="4" s="1"/>
  <c r="Z1661" i="4"/>
  <c r="AC1661" i="4"/>
  <c r="AH1661" i="4" s="1"/>
  <c r="AD1661" i="4"/>
  <c r="Y1662" i="4"/>
  <c r="Z1662" i="4"/>
  <c r="AC1662" i="4"/>
  <c r="AH1662" i="4" s="1"/>
  <c r="AD1662" i="4"/>
  <c r="Y1663" i="4"/>
  <c r="Z1663" i="4"/>
  <c r="AC1663" i="4"/>
  <c r="AH1663" i="4" s="1"/>
  <c r="AD1663" i="4"/>
  <c r="Y1664" i="4"/>
  <c r="Z1664" i="4"/>
  <c r="AC1664" i="4"/>
  <c r="AH1664" i="4" s="1"/>
  <c r="AD1664" i="4"/>
  <c r="Y1665" i="4"/>
  <c r="X1665" i="4" s="1"/>
  <c r="AA1665" i="4" s="1"/>
  <c r="Z1665" i="4"/>
  <c r="AC1665" i="4"/>
  <c r="AH1665" i="4" s="1"/>
  <c r="AD1665" i="4"/>
  <c r="Y1666" i="4"/>
  <c r="Z1666" i="4"/>
  <c r="AC1666" i="4"/>
  <c r="AH1666" i="4" s="1"/>
  <c r="AD1666" i="4"/>
  <c r="Y1667" i="4"/>
  <c r="Z1667" i="4"/>
  <c r="AC1667" i="4"/>
  <c r="AH1667" i="4" s="1"/>
  <c r="AD1667" i="4"/>
  <c r="Y1668" i="4"/>
  <c r="Z1668" i="4"/>
  <c r="AC1668" i="4"/>
  <c r="AH1668" i="4" s="1"/>
  <c r="AD1668" i="4"/>
  <c r="Y1669" i="4"/>
  <c r="X1669" i="4" s="1"/>
  <c r="AA1669" i="4" s="1"/>
  <c r="Z1669" i="4"/>
  <c r="AC1669" i="4"/>
  <c r="AH1669" i="4" s="1"/>
  <c r="AD1669" i="4"/>
  <c r="Y1670" i="4"/>
  <c r="Z1670" i="4"/>
  <c r="AC1670" i="4"/>
  <c r="AH1670" i="4" s="1"/>
  <c r="AD1670" i="4"/>
  <c r="Y1671" i="4"/>
  <c r="Z1671" i="4"/>
  <c r="AC1671" i="4"/>
  <c r="AH1671" i="4" s="1"/>
  <c r="AD1671" i="4"/>
  <c r="Y1672" i="4"/>
  <c r="Z1672" i="4"/>
  <c r="AC1672" i="4"/>
  <c r="AH1672" i="4" s="1"/>
  <c r="AD1672" i="4"/>
  <c r="Y1673" i="4"/>
  <c r="X1673" i="4" s="1"/>
  <c r="AA1673" i="4" s="1"/>
  <c r="Z1673" i="4"/>
  <c r="AC1673" i="4"/>
  <c r="AH1673" i="4" s="1"/>
  <c r="AD1673" i="4"/>
  <c r="Y1674" i="4"/>
  <c r="Z1674" i="4"/>
  <c r="AC1674" i="4"/>
  <c r="AH1674" i="4" s="1"/>
  <c r="AD1674" i="4"/>
  <c r="Y1675" i="4"/>
  <c r="Z1675" i="4"/>
  <c r="AC1675" i="4"/>
  <c r="AH1675" i="4" s="1"/>
  <c r="AD1675" i="4"/>
  <c r="Y1676" i="4"/>
  <c r="Z1676" i="4"/>
  <c r="AC1676" i="4"/>
  <c r="AH1676" i="4" s="1"/>
  <c r="AD1676" i="4"/>
  <c r="Y1677" i="4"/>
  <c r="X1677" i="4" s="1"/>
  <c r="AA1677" i="4" s="1"/>
  <c r="Z1677" i="4"/>
  <c r="AC1677" i="4"/>
  <c r="AH1677" i="4" s="1"/>
  <c r="AD1677" i="4"/>
  <c r="Y1678" i="4"/>
  <c r="Z1678" i="4"/>
  <c r="AC1678" i="4"/>
  <c r="AH1678" i="4" s="1"/>
  <c r="AD1678" i="4"/>
  <c r="Y1679" i="4"/>
  <c r="Z1679" i="4"/>
  <c r="AC1679" i="4"/>
  <c r="AH1679" i="4" s="1"/>
  <c r="AD1679" i="4"/>
  <c r="Y1680" i="4"/>
  <c r="Z1680" i="4"/>
  <c r="AC1680" i="4"/>
  <c r="AH1680" i="4" s="1"/>
  <c r="AD1680" i="4"/>
  <c r="Y1681" i="4"/>
  <c r="X1681" i="4" s="1"/>
  <c r="AA1681" i="4" s="1"/>
  <c r="Z1681" i="4"/>
  <c r="AC1681" i="4"/>
  <c r="AH1681" i="4" s="1"/>
  <c r="AD1681" i="4"/>
  <c r="Y1682" i="4"/>
  <c r="Z1682" i="4"/>
  <c r="AC1682" i="4"/>
  <c r="AH1682" i="4" s="1"/>
  <c r="AD1682" i="4"/>
  <c r="Y1683" i="4"/>
  <c r="Z1683" i="4"/>
  <c r="AC1683" i="4"/>
  <c r="AH1683" i="4" s="1"/>
  <c r="AD1683" i="4"/>
  <c r="Y1684" i="4"/>
  <c r="Z1684" i="4"/>
  <c r="AC1684" i="4"/>
  <c r="AH1684" i="4" s="1"/>
  <c r="AD1684" i="4"/>
  <c r="Y1685" i="4"/>
  <c r="X1685" i="4" s="1"/>
  <c r="AA1685" i="4" s="1"/>
  <c r="Z1685" i="4"/>
  <c r="AC1685" i="4"/>
  <c r="AH1685" i="4" s="1"/>
  <c r="AD1685" i="4"/>
  <c r="Y1686" i="4"/>
  <c r="Z1686" i="4"/>
  <c r="AC1686" i="4"/>
  <c r="AH1686" i="4" s="1"/>
  <c r="AD1686" i="4"/>
  <c r="Y1687" i="4"/>
  <c r="Z1687" i="4"/>
  <c r="AC1687" i="4"/>
  <c r="AH1687" i="4" s="1"/>
  <c r="AD1687" i="4"/>
  <c r="Y1688" i="4"/>
  <c r="Z1688" i="4"/>
  <c r="AC1688" i="4"/>
  <c r="AH1688" i="4" s="1"/>
  <c r="AD1688" i="4"/>
  <c r="Y1689" i="4"/>
  <c r="X1689" i="4" s="1"/>
  <c r="AA1689" i="4" s="1"/>
  <c r="Z1689" i="4"/>
  <c r="AC1689" i="4"/>
  <c r="AH1689" i="4" s="1"/>
  <c r="AD1689" i="4"/>
  <c r="Y1690" i="4"/>
  <c r="Z1690" i="4"/>
  <c r="AC1690" i="4"/>
  <c r="AH1690" i="4" s="1"/>
  <c r="AD1690" i="4"/>
  <c r="Y1691" i="4"/>
  <c r="Z1691" i="4"/>
  <c r="AC1691" i="4"/>
  <c r="AH1691" i="4" s="1"/>
  <c r="AD1691" i="4"/>
  <c r="Y1692" i="4"/>
  <c r="Z1692" i="4"/>
  <c r="AC1692" i="4"/>
  <c r="AH1692" i="4" s="1"/>
  <c r="AD1692" i="4"/>
  <c r="Y1693" i="4"/>
  <c r="X1693" i="4" s="1"/>
  <c r="AA1693" i="4" s="1"/>
  <c r="Z1693" i="4"/>
  <c r="AC1693" i="4"/>
  <c r="AH1693" i="4" s="1"/>
  <c r="AD1693" i="4"/>
  <c r="Y1694" i="4"/>
  <c r="Z1694" i="4"/>
  <c r="AC1694" i="4"/>
  <c r="AH1694" i="4" s="1"/>
  <c r="AD1694" i="4"/>
  <c r="Y1695" i="4"/>
  <c r="Z1695" i="4"/>
  <c r="AC1695" i="4"/>
  <c r="AH1695" i="4" s="1"/>
  <c r="AD1695" i="4"/>
  <c r="Y1696" i="4"/>
  <c r="Z1696" i="4"/>
  <c r="AC1696" i="4"/>
  <c r="AH1696" i="4" s="1"/>
  <c r="AD1696" i="4"/>
  <c r="Y1697" i="4"/>
  <c r="X1697" i="4" s="1"/>
  <c r="AA1697" i="4" s="1"/>
  <c r="Z1697" i="4"/>
  <c r="AC1697" i="4"/>
  <c r="AH1697" i="4" s="1"/>
  <c r="AD1697" i="4"/>
  <c r="Y1698" i="4"/>
  <c r="Z1698" i="4"/>
  <c r="AC1698" i="4"/>
  <c r="AH1698" i="4" s="1"/>
  <c r="AD1698" i="4"/>
  <c r="Y1699" i="4"/>
  <c r="Z1699" i="4"/>
  <c r="AC1699" i="4"/>
  <c r="AH1699" i="4" s="1"/>
  <c r="AD1699" i="4"/>
  <c r="Y1700" i="4"/>
  <c r="Z1700" i="4"/>
  <c r="AC1700" i="4"/>
  <c r="AH1700" i="4" s="1"/>
  <c r="AD1700" i="4"/>
  <c r="Y1701" i="4"/>
  <c r="X1701" i="4" s="1"/>
  <c r="AA1701" i="4" s="1"/>
  <c r="Z1701" i="4"/>
  <c r="AC1701" i="4"/>
  <c r="AH1701" i="4" s="1"/>
  <c r="AD1701" i="4"/>
  <c r="Y1702" i="4"/>
  <c r="Z1702" i="4"/>
  <c r="AC1702" i="4"/>
  <c r="AH1702" i="4" s="1"/>
  <c r="AD1702" i="4"/>
  <c r="Y1703" i="4"/>
  <c r="Z1703" i="4"/>
  <c r="AC1703" i="4"/>
  <c r="AH1703" i="4" s="1"/>
  <c r="AD1703" i="4"/>
  <c r="Y1704" i="4"/>
  <c r="Z1704" i="4"/>
  <c r="AC1704" i="4"/>
  <c r="AH1704" i="4" s="1"/>
  <c r="AD1704" i="4"/>
  <c r="Y1705" i="4"/>
  <c r="X1705" i="4" s="1"/>
  <c r="AA1705" i="4" s="1"/>
  <c r="Z1705" i="4"/>
  <c r="AC1705" i="4"/>
  <c r="AH1705" i="4" s="1"/>
  <c r="AD1705" i="4"/>
  <c r="Y1706" i="4"/>
  <c r="Z1706" i="4"/>
  <c r="AC1706" i="4"/>
  <c r="AH1706" i="4" s="1"/>
  <c r="AD1706" i="4"/>
  <c r="Y1707" i="4"/>
  <c r="Z1707" i="4"/>
  <c r="AC1707" i="4"/>
  <c r="AH1707" i="4" s="1"/>
  <c r="AD1707" i="4"/>
  <c r="Y1708" i="4"/>
  <c r="Z1708" i="4"/>
  <c r="AC1708" i="4"/>
  <c r="AH1708" i="4" s="1"/>
  <c r="AD1708" i="4"/>
  <c r="Y1709" i="4"/>
  <c r="X1709" i="4" s="1"/>
  <c r="AA1709" i="4" s="1"/>
  <c r="Z1709" i="4"/>
  <c r="AC1709" i="4"/>
  <c r="AH1709" i="4" s="1"/>
  <c r="AD1709" i="4"/>
  <c r="Y1710" i="4"/>
  <c r="Z1710" i="4"/>
  <c r="AC1710" i="4"/>
  <c r="AH1710" i="4" s="1"/>
  <c r="AD1710" i="4"/>
  <c r="Y1711" i="4"/>
  <c r="Z1711" i="4"/>
  <c r="AC1711" i="4"/>
  <c r="AH1711" i="4" s="1"/>
  <c r="AD1711" i="4"/>
  <c r="Y1712" i="4"/>
  <c r="Z1712" i="4"/>
  <c r="AC1712" i="4"/>
  <c r="AH1712" i="4" s="1"/>
  <c r="AD1712" i="4"/>
  <c r="Y1713" i="4"/>
  <c r="X1713" i="4" s="1"/>
  <c r="AA1713" i="4" s="1"/>
  <c r="Z1713" i="4"/>
  <c r="AC1713" i="4"/>
  <c r="AH1713" i="4" s="1"/>
  <c r="AD1713" i="4"/>
  <c r="Y1714" i="4"/>
  <c r="Z1714" i="4"/>
  <c r="AC1714" i="4"/>
  <c r="AH1714" i="4" s="1"/>
  <c r="AD1714" i="4"/>
  <c r="Y1715" i="4"/>
  <c r="Z1715" i="4"/>
  <c r="AC1715" i="4"/>
  <c r="AH1715" i="4" s="1"/>
  <c r="AD1715" i="4"/>
  <c r="Y1716" i="4"/>
  <c r="Z1716" i="4"/>
  <c r="AC1716" i="4"/>
  <c r="AH1716" i="4" s="1"/>
  <c r="AD1716" i="4"/>
  <c r="Y1717" i="4"/>
  <c r="X1717" i="4" s="1"/>
  <c r="AA1717" i="4" s="1"/>
  <c r="Z1717" i="4"/>
  <c r="AC1717" i="4"/>
  <c r="AH1717" i="4" s="1"/>
  <c r="AD1717" i="4"/>
  <c r="Y1718" i="4"/>
  <c r="Z1718" i="4"/>
  <c r="AC1718" i="4"/>
  <c r="AH1718" i="4" s="1"/>
  <c r="AD1718" i="4"/>
  <c r="Y1719" i="4"/>
  <c r="Z1719" i="4"/>
  <c r="AC1719" i="4"/>
  <c r="AH1719" i="4" s="1"/>
  <c r="AD1719" i="4"/>
  <c r="Y1720" i="4"/>
  <c r="Z1720" i="4"/>
  <c r="AC1720" i="4"/>
  <c r="AH1720" i="4" s="1"/>
  <c r="AD1720" i="4"/>
  <c r="Y1721" i="4"/>
  <c r="X1721" i="4" s="1"/>
  <c r="AA1721" i="4" s="1"/>
  <c r="Z1721" i="4"/>
  <c r="AC1721" i="4"/>
  <c r="AH1721" i="4" s="1"/>
  <c r="AD1721" i="4"/>
  <c r="Y1722" i="4"/>
  <c r="Z1722" i="4"/>
  <c r="AC1722" i="4"/>
  <c r="AH1722" i="4" s="1"/>
  <c r="AD1722" i="4"/>
  <c r="Y1723" i="4"/>
  <c r="Z1723" i="4"/>
  <c r="AC1723" i="4"/>
  <c r="AH1723" i="4" s="1"/>
  <c r="AD1723" i="4"/>
  <c r="Y1724" i="4"/>
  <c r="Z1724" i="4"/>
  <c r="AC1724" i="4"/>
  <c r="AH1724" i="4" s="1"/>
  <c r="AD1724" i="4"/>
  <c r="Y1725" i="4"/>
  <c r="X1725" i="4" s="1"/>
  <c r="AA1725" i="4" s="1"/>
  <c r="Z1725" i="4"/>
  <c r="AC1725" i="4"/>
  <c r="AH1725" i="4" s="1"/>
  <c r="AD1725" i="4"/>
  <c r="Y1726" i="4"/>
  <c r="Z1726" i="4"/>
  <c r="AC1726" i="4"/>
  <c r="AH1726" i="4" s="1"/>
  <c r="AD1726" i="4"/>
  <c r="Y1727" i="4"/>
  <c r="Z1727" i="4"/>
  <c r="AC1727" i="4"/>
  <c r="AH1727" i="4" s="1"/>
  <c r="AD1727" i="4"/>
  <c r="Y1728" i="4"/>
  <c r="Z1728" i="4"/>
  <c r="AC1728" i="4"/>
  <c r="AH1728" i="4" s="1"/>
  <c r="AD1728" i="4"/>
  <c r="Y1729" i="4"/>
  <c r="X1729" i="4" s="1"/>
  <c r="AA1729" i="4" s="1"/>
  <c r="Z1729" i="4"/>
  <c r="AC1729" i="4"/>
  <c r="AH1729" i="4" s="1"/>
  <c r="AD1729" i="4"/>
  <c r="Y1730" i="4"/>
  <c r="Z1730" i="4"/>
  <c r="AC1730" i="4"/>
  <c r="AH1730" i="4" s="1"/>
  <c r="AD1730" i="4"/>
  <c r="Y1731" i="4"/>
  <c r="Z1731" i="4"/>
  <c r="AC1731" i="4"/>
  <c r="AH1731" i="4" s="1"/>
  <c r="AD1731" i="4"/>
  <c r="Y1732" i="4"/>
  <c r="Z1732" i="4"/>
  <c r="AC1732" i="4"/>
  <c r="AH1732" i="4" s="1"/>
  <c r="AD1732" i="4"/>
  <c r="Y1733" i="4"/>
  <c r="X1733" i="4" s="1"/>
  <c r="AA1733" i="4" s="1"/>
  <c r="Z1733" i="4"/>
  <c r="AC1733" i="4"/>
  <c r="AH1733" i="4" s="1"/>
  <c r="AD1733" i="4"/>
  <c r="Y1734" i="4"/>
  <c r="Z1734" i="4"/>
  <c r="AC1734" i="4"/>
  <c r="AH1734" i="4" s="1"/>
  <c r="AD1734" i="4"/>
  <c r="Y1735" i="4"/>
  <c r="Z1735" i="4"/>
  <c r="AC1735" i="4"/>
  <c r="AH1735" i="4" s="1"/>
  <c r="AD1735" i="4"/>
  <c r="Y1736" i="4"/>
  <c r="Z1736" i="4"/>
  <c r="AC1736" i="4"/>
  <c r="AH1736" i="4" s="1"/>
  <c r="AD1736" i="4"/>
  <c r="Y1737" i="4"/>
  <c r="X1737" i="4" s="1"/>
  <c r="AA1737" i="4" s="1"/>
  <c r="Z1737" i="4"/>
  <c r="AC1737" i="4"/>
  <c r="AH1737" i="4" s="1"/>
  <c r="AD1737" i="4"/>
  <c r="Y1738" i="4"/>
  <c r="Z1738" i="4"/>
  <c r="AC1738" i="4"/>
  <c r="AH1738" i="4" s="1"/>
  <c r="AD1738" i="4"/>
  <c r="Y1739" i="4"/>
  <c r="Z1739" i="4"/>
  <c r="AC1739" i="4"/>
  <c r="AH1739" i="4" s="1"/>
  <c r="AD1739" i="4"/>
  <c r="Y1740" i="4"/>
  <c r="Z1740" i="4"/>
  <c r="AC1740" i="4"/>
  <c r="AH1740" i="4" s="1"/>
  <c r="AD1740" i="4"/>
  <c r="Y1741" i="4"/>
  <c r="X1741" i="4" s="1"/>
  <c r="AA1741" i="4" s="1"/>
  <c r="Z1741" i="4"/>
  <c r="AC1741" i="4"/>
  <c r="AH1741" i="4" s="1"/>
  <c r="AD1741" i="4"/>
  <c r="Y1742" i="4"/>
  <c r="Z1742" i="4"/>
  <c r="AC1742" i="4"/>
  <c r="AH1742" i="4" s="1"/>
  <c r="AD1742" i="4"/>
  <c r="Y1743" i="4"/>
  <c r="Z1743" i="4"/>
  <c r="AC1743" i="4"/>
  <c r="AH1743" i="4" s="1"/>
  <c r="AD1743" i="4"/>
  <c r="Y1744" i="4"/>
  <c r="Z1744" i="4"/>
  <c r="AC1744" i="4"/>
  <c r="AH1744" i="4" s="1"/>
  <c r="AD1744" i="4"/>
  <c r="Y1745" i="4"/>
  <c r="X1745" i="4" s="1"/>
  <c r="AA1745" i="4" s="1"/>
  <c r="Z1745" i="4"/>
  <c r="AC1745" i="4"/>
  <c r="AH1745" i="4" s="1"/>
  <c r="AD1745" i="4"/>
  <c r="Y1746" i="4"/>
  <c r="Z1746" i="4"/>
  <c r="AC1746" i="4"/>
  <c r="AH1746" i="4" s="1"/>
  <c r="AD1746" i="4"/>
  <c r="Y1747" i="4"/>
  <c r="Z1747" i="4"/>
  <c r="AC1747" i="4"/>
  <c r="AH1747" i="4" s="1"/>
  <c r="AD1747" i="4"/>
  <c r="Y1748" i="4"/>
  <c r="Z1748" i="4"/>
  <c r="AC1748" i="4"/>
  <c r="AH1748" i="4" s="1"/>
  <c r="AD1748" i="4"/>
  <c r="Y1749" i="4"/>
  <c r="X1749" i="4" s="1"/>
  <c r="AA1749" i="4" s="1"/>
  <c r="Z1749" i="4"/>
  <c r="AC1749" i="4"/>
  <c r="AH1749" i="4" s="1"/>
  <c r="AD1749" i="4"/>
  <c r="Y1750" i="4"/>
  <c r="Z1750" i="4"/>
  <c r="AC1750" i="4"/>
  <c r="AH1750" i="4" s="1"/>
  <c r="AD1750" i="4"/>
  <c r="Y1751" i="4"/>
  <c r="Z1751" i="4"/>
  <c r="AC1751" i="4"/>
  <c r="AH1751" i="4" s="1"/>
  <c r="AD1751" i="4"/>
  <c r="Y1752" i="4"/>
  <c r="Z1752" i="4"/>
  <c r="AC1752" i="4"/>
  <c r="AH1752" i="4" s="1"/>
  <c r="AD1752" i="4"/>
  <c r="Y1753" i="4"/>
  <c r="X1753" i="4" s="1"/>
  <c r="AA1753" i="4" s="1"/>
  <c r="Z1753" i="4"/>
  <c r="AC1753" i="4"/>
  <c r="AH1753" i="4" s="1"/>
  <c r="AD1753" i="4"/>
  <c r="Y1754" i="4"/>
  <c r="Z1754" i="4"/>
  <c r="AC1754" i="4"/>
  <c r="AH1754" i="4" s="1"/>
  <c r="AD1754" i="4"/>
  <c r="Y1755" i="4"/>
  <c r="Z1755" i="4"/>
  <c r="AC1755" i="4"/>
  <c r="AH1755" i="4" s="1"/>
  <c r="AD1755" i="4"/>
  <c r="Y1756" i="4"/>
  <c r="Z1756" i="4"/>
  <c r="AC1756" i="4"/>
  <c r="AH1756" i="4" s="1"/>
  <c r="AD1756" i="4"/>
  <c r="Y1757" i="4"/>
  <c r="X1757" i="4" s="1"/>
  <c r="AA1757" i="4" s="1"/>
  <c r="Z1757" i="4"/>
  <c r="AC1757" i="4"/>
  <c r="AH1757" i="4" s="1"/>
  <c r="AD1757" i="4"/>
  <c r="Y1758" i="4"/>
  <c r="Z1758" i="4"/>
  <c r="AC1758" i="4"/>
  <c r="AH1758" i="4" s="1"/>
  <c r="AD1758" i="4"/>
  <c r="Y1759" i="4"/>
  <c r="Z1759" i="4"/>
  <c r="AC1759" i="4"/>
  <c r="AH1759" i="4" s="1"/>
  <c r="AD1759" i="4"/>
  <c r="Y1760" i="4"/>
  <c r="Z1760" i="4"/>
  <c r="AC1760" i="4"/>
  <c r="AH1760" i="4" s="1"/>
  <c r="AD1760" i="4"/>
  <c r="Y1761" i="4"/>
  <c r="X1761" i="4" s="1"/>
  <c r="AA1761" i="4" s="1"/>
  <c r="Z1761" i="4"/>
  <c r="AC1761" i="4"/>
  <c r="AH1761" i="4" s="1"/>
  <c r="AD1761" i="4"/>
  <c r="Y1762" i="4"/>
  <c r="Z1762" i="4"/>
  <c r="AC1762" i="4"/>
  <c r="AH1762" i="4" s="1"/>
  <c r="AD1762" i="4"/>
  <c r="Y1763" i="4"/>
  <c r="Z1763" i="4"/>
  <c r="AC1763" i="4"/>
  <c r="AH1763" i="4" s="1"/>
  <c r="AD1763" i="4"/>
  <c r="Y1764" i="4"/>
  <c r="Z1764" i="4"/>
  <c r="AC1764" i="4"/>
  <c r="AH1764" i="4" s="1"/>
  <c r="AD1764" i="4"/>
  <c r="Y1765" i="4"/>
  <c r="X1765" i="4" s="1"/>
  <c r="AA1765" i="4" s="1"/>
  <c r="Z1765" i="4"/>
  <c r="AC1765" i="4"/>
  <c r="AH1765" i="4" s="1"/>
  <c r="AD1765" i="4"/>
  <c r="Y1766" i="4"/>
  <c r="Z1766" i="4"/>
  <c r="AC1766" i="4"/>
  <c r="AH1766" i="4" s="1"/>
  <c r="AD1766" i="4"/>
  <c r="Y1767" i="4"/>
  <c r="Z1767" i="4"/>
  <c r="AC1767" i="4"/>
  <c r="AH1767" i="4" s="1"/>
  <c r="AD1767" i="4"/>
  <c r="Y1768" i="4"/>
  <c r="Z1768" i="4"/>
  <c r="AC1768" i="4"/>
  <c r="AH1768" i="4" s="1"/>
  <c r="AD1768" i="4"/>
  <c r="Y1769" i="4"/>
  <c r="X1769" i="4" s="1"/>
  <c r="AA1769" i="4" s="1"/>
  <c r="Z1769" i="4"/>
  <c r="AC1769" i="4"/>
  <c r="AH1769" i="4" s="1"/>
  <c r="AD1769" i="4"/>
  <c r="Y1770" i="4"/>
  <c r="Z1770" i="4"/>
  <c r="AC1770" i="4"/>
  <c r="AH1770" i="4" s="1"/>
  <c r="AD1770" i="4"/>
  <c r="Y1771" i="4"/>
  <c r="Z1771" i="4"/>
  <c r="AC1771" i="4"/>
  <c r="AH1771" i="4" s="1"/>
  <c r="AD1771" i="4"/>
  <c r="Y1772" i="4"/>
  <c r="Z1772" i="4"/>
  <c r="AC1772" i="4"/>
  <c r="AH1772" i="4" s="1"/>
  <c r="AD1772" i="4"/>
  <c r="Y1773" i="4"/>
  <c r="X1773" i="4" s="1"/>
  <c r="AA1773" i="4" s="1"/>
  <c r="Z1773" i="4"/>
  <c r="AC1773" i="4"/>
  <c r="AH1773" i="4" s="1"/>
  <c r="AD1773" i="4"/>
  <c r="Y1774" i="4"/>
  <c r="Z1774" i="4"/>
  <c r="AC1774" i="4"/>
  <c r="AH1774" i="4" s="1"/>
  <c r="AD1774" i="4"/>
  <c r="Y1775" i="4"/>
  <c r="Z1775" i="4"/>
  <c r="AC1775" i="4"/>
  <c r="AH1775" i="4" s="1"/>
  <c r="AD1775" i="4"/>
  <c r="Y1776" i="4"/>
  <c r="Z1776" i="4"/>
  <c r="AC1776" i="4"/>
  <c r="AH1776" i="4" s="1"/>
  <c r="AD1776" i="4"/>
  <c r="Y1777" i="4"/>
  <c r="X1777" i="4" s="1"/>
  <c r="AA1777" i="4" s="1"/>
  <c r="Z1777" i="4"/>
  <c r="AC1777" i="4"/>
  <c r="AH1777" i="4" s="1"/>
  <c r="AD1777" i="4"/>
  <c r="Y1778" i="4"/>
  <c r="Z1778" i="4"/>
  <c r="AC1778" i="4"/>
  <c r="AH1778" i="4" s="1"/>
  <c r="AD1778" i="4"/>
  <c r="Y1779" i="4"/>
  <c r="Z1779" i="4"/>
  <c r="AC1779" i="4"/>
  <c r="AH1779" i="4" s="1"/>
  <c r="AD1779" i="4"/>
  <c r="Y1780" i="4"/>
  <c r="Z1780" i="4"/>
  <c r="AC1780" i="4"/>
  <c r="AH1780" i="4" s="1"/>
  <c r="AD1780" i="4"/>
  <c r="Y1781" i="4"/>
  <c r="X1781" i="4" s="1"/>
  <c r="AA1781" i="4" s="1"/>
  <c r="Z1781" i="4"/>
  <c r="AC1781" i="4"/>
  <c r="AH1781" i="4" s="1"/>
  <c r="AD1781" i="4"/>
  <c r="Y1782" i="4"/>
  <c r="Z1782" i="4"/>
  <c r="AC1782" i="4"/>
  <c r="AH1782" i="4" s="1"/>
  <c r="AD1782" i="4"/>
  <c r="Y1783" i="4"/>
  <c r="Z1783" i="4"/>
  <c r="AC1783" i="4"/>
  <c r="AH1783" i="4" s="1"/>
  <c r="AD1783" i="4"/>
  <c r="Y1784" i="4"/>
  <c r="Z1784" i="4"/>
  <c r="AC1784" i="4"/>
  <c r="AH1784" i="4" s="1"/>
  <c r="AD1784" i="4"/>
  <c r="Y1785" i="4"/>
  <c r="X1785" i="4" s="1"/>
  <c r="AA1785" i="4" s="1"/>
  <c r="Z1785" i="4"/>
  <c r="AC1785" i="4"/>
  <c r="AH1785" i="4" s="1"/>
  <c r="AD1785" i="4"/>
  <c r="Y1786" i="4"/>
  <c r="Z1786" i="4"/>
  <c r="AC1786" i="4"/>
  <c r="AH1786" i="4" s="1"/>
  <c r="AD1786" i="4"/>
  <c r="Y1787" i="4"/>
  <c r="Z1787" i="4"/>
  <c r="AC1787" i="4"/>
  <c r="AH1787" i="4" s="1"/>
  <c r="AD1787" i="4"/>
  <c r="Y1788" i="4"/>
  <c r="Z1788" i="4"/>
  <c r="AC1788" i="4"/>
  <c r="AH1788" i="4" s="1"/>
  <c r="AD1788" i="4"/>
  <c r="Y1789" i="4"/>
  <c r="X1789" i="4" s="1"/>
  <c r="AA1789" i="4" s="1"/>
  <c r="Z1789" i="4"/>
  <c r="AC1789" i="4"/>
  <c r="AH1789" i="4" s="1"/>
  <c r="AD1789" i="4"/>
  <c r="Y1790" i="4"/>
  <c r="Z1790" i="4"/>
  <c r="AC1790" i="4"/>
  <c r="AH1790" i="4" s="1"/>
  <c r="AD1790" i="4"/>
  <c r="Y1791" i="4"/>
  <c r="Z1791" i="4"/>
  <c r="AC1791" i="4"/>
  <c r="AH1791" i="4" s="1"/>
  <c r="AD1791" i="4"/>
  <c r="Y1792" i="4"/>
  <c r="Z1792" i="4"/>
  <c r="AC1792" i="4"/>
  <c r="AH1792" i="4" s="1"/>
  <c r="AD1792" i="4"/>
  <c r="Y1793" i="4"/>
  <c r="X1793" i="4" s="1"/>
  <c r="AA1793" i="4" s="1"/>
  <c r="Z1793" i="4"/>
  <c r="AC1793" i="4"/>
  <c r="AH1793" i="4" s="1"/>
  <c r="AD1793" i="4"/>
  <c r="Y1794" i="4"/>
  <c r="Z1794" i="4"/>
  <c r="AC1794" i="4"/>
  <c r="AH1794" i="4" s="1"/>
  <c r="AD1794" i="4"/>
  <c r="Y1795" i="4"/>
  <c r="Z1795" i="4"/>
  <c r="AC1795" i="4"/>
  <c r="AH1795" i="4" s="1"/>
  <c r="AD1795" i="4"/>
  <c r="Y1796" i="4"/>
  <c r="Z1796" i="4"/>
  <c r="AC1796" i="4"/>
  <c r="AH1796" i="4" s="1"/>
  <c r="AD1796" i="4"/>
  <c r="Y1797" i="4"/>
  <c r="X1797" i="4" s="1"/>
  <c r="AA1797" i="4" s="1"/>
  <c r="Z1797" i="4"/>
  <c r="AC1797" i="4"/>
  <c r="AH1797" i="4" s="1"/>
  <c r="AD1797" i="4"/>
  <c r="Y1798" i="4"/>
  <c r="Z1798" i="4"/>
  <c r="AC1798" i="4"/>
  <c r="AH1798" i="4" s="1"/>
  <c r="AD1798" i="4"/>
  <c r="Y1799" i="4"/>
  <c r="Z1799" i="4"/>
  <c r="AC1799" i="4"/>
  <c r="AH1799" i="4" s="1"/>
  <c r="AD1799" i="4"/>
  <c r="Y1800" i="4"/>
  <c r="Z1800" i="4"/>
  <c r="AC1800" i="4"/>
  <c r="AH1800" i="4" s="1"/>
  <c r="AD1800" i="4"/>
  <c r="Y1801" i="4"/>
  <c r="X1801" i="4" s="1"/>
  <c r="AA1801" i="4" s="1"/>
  <c r="Z1801" i="4"/>
  <c r="AC1801" i="4"/>
  <c r="AH1801" i="4" s="1"/>
  <c r="AD1801" i="4"/>
  <c r="Y1802" i="4"/>
  <c r="Z1802" i="4"/>
  <c r="AC1802" i="4"/>
  <c r="AH1802" i="4" s="1"/>
  <c r="AD1802" i="4"/>
  <c r="Y1803" i="4"/>
  <c r="Z1803" i="4"/>
  <c r="AC1803" i="4"/>
  <c r="AH1803" i="4" s="1"/>
  <c r="AD1803" i="4"/>
  <c r="Y1804" i="4"/>
  <c r="Z1804" i="4"/>
  <c r="AC1804" i="4"/>
  <c r="AH1804" i="4" s="1"/>
  <c r="AD1804" i="4"/>
  <c r="Y1805" i="4"/>
  <c r="X1805" i="4" s="1"/>
  <c r="AA1805" i="4" s="1"/>
  <c r="Z1805" i="4"/>
  <c r="AC1805" i="4"/>
  <c r="AH1805" i="4" s="1"/>
  <c r="AD1805" i="4"/>
  <c r="Y1806" i="4"/>
  <c r="Z1806" i="4"/>
  <c r="AC1806" i="4"/>
  <c r="AH1806" i="4" s="1"/>
  <c r="AD1806" i="4"/>
  <c r="Y1807" i="4"/>
  <c r="Z1807" i="4"/>
  <c r="AC1807" i="4"/>
  <c r="AH1807" i="4" s="1"/>
  <c r="AD1807" i="4"/>
  <c r="Y1808" i="4"/>
  <c r="Z1808" i="4"/>
  <c r="AC1808" i="4"/>
  <c r="AH1808" i="4" s="1"/>
  <c r="AD1808" i="4"/>
  <c r="Y1809" i="4"/>
  <c r="X1809" i="4" s="1"/>
  <c r="AA1809" i="4" s="1"/>
  <c r="Z1809" i="4"/>
  <c r="AC1809" i="4"/>
  <c r="AH1809" i="4" s="1"/>
  <c r="AD1809" i="4"/>
  <c r="Y1810" i="4"/>
  <c r="Z1810" i="4"/>
  <c r="AC1810" i="4"/>
  <c r="AH1810" i="4" s="1"/>
  <c r="AD1810" i="4"/>
  <c r="Y1811" i="4"/>
  <c r="Z1811" i="4"/>
  <c r="AC1811" i="4"/>
  <c r="AH1811" i="4" s="1"/>
  <c r="AD1811" i="4"/>
  <c r="Y1812" i="4"/>
  <c r="Z1812" i="4"/>
  <c r="AC1812" i="4"/>
  <c r="AH1812" i="4" s="1"/>
  <c r="AD1812" i="4"/>
  <c r="Y1813" i="4"/>
  <c r="X1813" i="4" s="1"/>
  <c r="AA1813" i="4" s="1"/>
  <c r="Z1813" i="4"/>
  <c r="AC1813" i="4"/>
  <c r="AH1813" i="4" s="1"/>
  <c r="AD1813" i="4"/>
  <c r="Y1814" i="4"/>
  <c r="Z1814" i="4"/>
  <c r="AC1814" i="4"/>
  <c r="AH1814" i="4" s="1"/>
  <c r="AD1814" i="4"/>
  <c r="Y1815" i="4"/>
  <c r="Z1815" i="4"/>
  <c r="AC1815" i="4"/>
  <c r="AH1815" i="4" s="1"/>
  <c r="AD1815" i="4"/>
  <c r="Y1816" i="4"/>
  <c r="Z1816" i="4"/>
  <c r="AC1816" i="4"/>
  <c r="AH1816" i="4" s="1"/>
  <c r="AD1816" i="4"/>
  <c r="Y1817" i="4"/>
  <c r="X1817" i="4" s="1"/>
  <c r="AA1817" i="4" s="1"/>
  <c r="Z1817" i="4"/>
  <c r="AC1817" i="4"/>
  <c r="AH1817" i="4" s="1"/>
  <c r="AD1817" i="4"/>
  <c r="Y1818" i="4"/>
  <c r="Z1818" i="4"/>
  <c r="AC1818" i="4"/>
  <c r="AH1818" i="4" s="1"/>
  <c r="AD1818" i="4"/>
  <c r="Y1819" i="4"/>
  <c r="Z1819" i="4"/>
  <c r="AC1819" i="4"/>
  <c r="AH1819" i="4" s="1"/>
  <c r="AD1819" i="4"/>
  <c r="Y1820" i="4"/>
  <c r="Z1820" i="4"/>
  <c r="AC1820" i="4"/>
  <c r="AH1820" i="4" s="1"/>
  <c r="AD1820" i="4"/>
  <c r="Y1821" i="4"/>
  <c r="X1821" i="4" s="1"/>
  <c r="AA1821" i="4" s="1"/>
  <c r="Z1821" i="4"/>
  <c r="AC1821" i="4"/>
  <c r="AH1821" i="4" s="1"/>
  <c r="AD1821" i="4"/>
  <c r="Y1822" i="4"/>
  <c r="Z1822" i="4"/>
  <c r="AC1822" i="4"/>
  <c r="AH1822" i="4" s="1"/>
  <c r="AD1822" i="4"/>
  <c r="Y1823" i="4"/>
  <c r="Z1823" i="4"/>
  <c r="AC1823" i="4"/>
  <c r="AH1823" i="4" s="1"/>
  <c r="AD1823" i="4"/>
  <c r="Y1824" i="4"/>
  <c r="Z1824" i="4"/>
  <c r="AC1824" i="4"/>
  <c r="AH1824" i="4" s="1"/>
  <c r="AD1824" i="4"/>
  <c r="Y1825" i="4"/>
  <c r="X1825" i="4" s="1"/>
  <c r="AA1825" i="4" s="1"/>
  <c r="Z1825" i="4"/>
  <c r="AC1825" i="4"/>
  <c r="AH1825" i="4" s="1"/>
  <c r="AD1825" i="4"/>
  <c r="Y1826" i="4"/>
  <c r="Z1826" i="4"/>
  <c r="AC1826" i="4"/>
  <c r="AH1826" i="4" s="1"/>
  <c r="AD1826" i="4"/>
  <c r="Y1827" i="4"/>
  <c r="Z1827" i="4"/>
  <c r="AC1827" i="4"/>
  <c r="AH1827" i="4" s="1"/>
  <c r="AD1827" i="4"/>
  <c r="Y1828" i="4"/>
  <c r="Z1828" i="4"/>
  <c r="AC1828" i="4"/>
  <c r="AH1828" i="4" s="1"/>
  <c r="AD1828" i="4"/>
  <c r="Y1829" i="4"/>
  <c r="X1829" i="4" s="1"/>
  <c r="AA1829" i="4" s="1"/>
  <c r="Z1829" i="4"/>
  <c r="AC1829" i="4"/>
  <c r="AH1829" i="4" s="1"/>
  <c r="AD1829" i="4"/>
  <c r="Y1830" i="4"/>
  <c r="Z1830" i="4"/>
  <c r="AC1830" i="4"/>
  <c r="AH1830" i="4" s="1"/>
  <c r="AD1830" i="4"/>
  <c r="Y1831" i="4"/>
  <c r="Z1831" i="4"/>
  <c r="AC1831" i="4"/>
  <c r="AH1831" i="4" s="1"/>
  <c r="AD1831" i="4"/>
  <c r="Y1832" i="4"/>
  <c r="Z1832" i="4"/>
  <c r="AC1832" i="4"/>
  <c r="AH1832" i="4" s="1"/>
  <c r="AD1832" i="4"/>
  <c r="Y1833" i="4"/>
  <c r="X1833" i="4" s="1"/>
  <c r="AA1833" i="4" s="1"/>
  <c r="Z1833" i="4"/>
  <c r="AC1833" i="4"/>
  <c r="AH1833" i="4" s="1"/>
  <c r="AD1833" i="4"/>
  <c r="Y1834" i="4"/>
  <c r="Z1834" i="4"/>
  <c r="AC1834" i="4"/>
  <c r="AH1834" i="4" s="1"/>
  <c r="AD1834" i="4"/>
  <c r="Y1835" i="4"/>
  <c r="Z1835" i="4"/>
  <c r="AC1835" i="4"/>
  <c r="AH1835" i="4" s="1"/>
  <c r="AD1835" i="4"/>
  <c r="Y1836" i="4"/>
  <c r="Z1836" i="4"/>
  <c r="AC1836" i="4"/>
  <c r="AH1836" i="4" s="1"/>
  <c r="AD1836" i="4"/>
  <c r="Y1837" i="4"/>
  <c r="X1837" i="4" s="1"/>
  <c r="AA1837" i="4" s="1"/>
  <c r="Z1837" i="4"/>
  <c r="AC1837" i="4"/>
  <c r="AH1837" i="4" s="1"/>
  <c r="AD1837" i="4"/>
  <c r="Y1838" i="4"/>
  <c r="Z1838" i="4"/>
  <c r="AC1838" i="4"/>
  <c r="AH1838" i="4" s="1"/>
  <c r="AD1838" i="4"/>
  <c r="Y1839" i="4"/>
  <c r="Z1839" i="4"/>
  <c r="AC1839" i="4"/>
  <c r="AH1839" i="4" s="1"/>
  <c r="AD1839" i="4"/>
  <c r="Y1840" i="4"/>
  <c r="Z1840" i="4"/>
  <c r="AC1840" i="4"/>
  <c r="AH1840" i="4" s="1"/>
  <c r="AD1840" i="4"/>
  <c r="Y1841" i="4"/>
  <c r="X1841" i="4" s="1"/>
  <c r="AA1841" i="4" s="1"/>
  <c r="Z1841" i="4"/>
  <c r="AC1841" i="4"/>
  <c r="AH1841" i="4" s="1"/>
  <c r="AD1841" i="4"/>
  <c r="Y1842" i="4"/>
  <c r="Z1842" i="4"/>
  <c r="AC1842" i="4"/>
  <c r="AH1842" i="4" s="1"/>
  <c r="AD1842" i="4"/>
  <c r="Y1843" i="4"/>
  <c r="Z1843" i="4"/>
  <c r="AC1843" i="4"/>
  <c r="AH1843" i="4" s="1"/>
  <c r="AD1843" i="4"/>
  <c r="Y1844" i="4"/>
  <c r="Z1844" i="4"/>
  <c r="AC1844" i="4"/>
  <c r="AH1844" i="4" s="1"/>
  <c r="AD1844" i="4"/>
  <c r="Y1845" i="4"/>
  <c r="X1845" i="4" s="1"/>
  <c r="AA1845" i="4" s="1"/>
  <c r="Z1845" i="4"/>
  <c r="AC1845" i="4"/>
  <c r="AH1845" i="4" s="1"/>
  <c r="AD1845" i="4"/>
  <c r="Y1846" i="4"/>
  <c r="Z1846" i="4"/>
  <c r="AC1846" i="4"/>
  <c r="AH1846" i="4" s="1"/>
  <c r="AD1846" i="4"/>
  <c r="Y1847" i="4"/>
  <c r="Z1847" i="4"/>
  <c r="AC1847" i="4"/>
  <c r="AH1847" i="4" s="1"/>
  <c r="AD1847" i="4"/>
  <c r="Y1848" i="4"/>
  <c r="Z1848" i="4"/>
  <c r="AC1848" i="4"/>
  <c r="AH1848" i="4" s="1"/>
  <c r="AD1848" i="4"/>
  <c r="Y1849" i="4"/>
  <c r="X1849" i="4" s="1"/>
  <c r="AA1849" i="4" s="1"/>
  <c r="Z1849" i="4"/>
  <c r="AC1849" i="4"/>
  <c r="AH1849" i="4" s="1"/>
  <c r="AD1849" i="4"/>
  <c r="Y1850" i="4"/>
  <c r="Z1850" i="4"/>
  <c r="AC1850" i="4"/>
  <c r="AH1850" i="4" s="1"/>
  <c r="AD1850" i="4"/>
  <c r="Y1851" i="4"/>
  <c r="Z1851" i="4"/>
  <c r="AC1851" i="4"/>
  <c r="AH1851" i="4" s="1"/>
  <c r="AD1851" i="4"/>
  <c r="Y1852" i="4"/>
  <c r="Z1852" i="4"/>
  <c r="AC1852" i="4"/>
  <c r="AH1852" i="4" s="1"/>
  <c r="AD1852" i="4"/>
  <c r="Y1853" i="4"/>
  <c r="X1853" i="4" s="1"/>
  <c r="AA1853" i="4" s="1"/>
  <c r="Z1853" i="4"/>
  <c r="AC1853" i="4"/>
  <c r="AH1853" i="4" s="1"/>
  <c r="AD1853" i="4"/>
  <c r="Y1854" i="4"/>
  <c r="Z1854" i="4"/>
  <c r="AC1854" i="4"/>
  <c r="AH1854" i="4" s="1"/>
  <c r="AD1854" i="4"/>
  <c r="Y1855" i="4"/>
  <c r="Z1855" i="4"/>
  <c r="AC1855" i="4"/>
  <c r="AH1855" i="4" s="1"/>
  <c r="AD1855" i="4"/>
  <c r="Y1856" i="4"/>
  <c r="Z1856" i="4"/>
  <c r="AC1856" i="4"/>
  <c r="AH1856" i="4" s="1"/>
  <c r="AD1856" i="4"/>
  <c r="Y1857" i="4"/>
  <c r="X1857" i="4" s="1"/>
  <c r="AA1857" i="4" s="1"/>
  <c r="Z1857" i="4"/>
  <c r="AC1857" i="4"/>
  <c r="AH1857" i="4" s="1"/>
  <c r="AD1857" i="4"/>
  <c r="Y1858" i="4"/>
  <c r="Z1858" i="4"/>
  <c r="AC1858" i="4"/>
  <c r="AH1858" i="4" s="1"/>
  <c r="AD1858" i="4"/>
  <c r="Y1859" i="4"/>
  <c r="Z1859" i="4"/>
  <c r="AC1859" i="4"/>
  <c r="AH1859" i="4" s="1"/>
  <c r="AD1859" i="4"/>
  <c r="Y1860" i="4"/>
  <c r="Z1860" i="4"/>
  <c r="AC1860" i="4"/>
  <c r="AH1860" i="4" s="1"/>
  <c r="AD1860" i="4"/>
  <c r="Y1861" i="4"/>
  <c r="X1861" i="4" s="1"/>
  <c r="AA1861" i="4" s="1"/>
  <c r="Z1861" i="4"/>
  <c r="AC1861" i="4"/>
  <c r="AH1861" i="4" s="1"/>
  <c r="AD1861" i="4"/>
  <c r="Y1862" i="4"/>
  <c r="Z1862" i="4"/>
  <c r="AC1862" i="4"/>
  <c r="AH1862" i="4" s="1"/>
  <c r="AD1862" i="4"/>
  <c r="Y1863" i="4"/>
  <c r="Z1863" i="4"/>
  <c r="AC1863" i="4"/>
  <c r="AH1863" i="4" s="1"/>
  <c r="AD1863" i="4"/>
  <c r="Y1864" i="4"/>
  <c r="Z1864" i="4"/>
  <c r="AC1864" i="4"/>
  <c r="AH1864" i="4" s="1"/>
  <c r="AD1864" i="4"/>
  <c r="Y1865" i="4"/>
  <c r="X1865" i="4" s="1"/>
  <c r="AA1865" i="4" s="1"/>
  <c r="Z1865" i="4"/>
  <c r="AC1865" i="4"/>
  <c r="AH1865" i="4" s="1"/>
  <c r="AD1865" i="4"/>
  <c r="Y1866" i="4"/>
  <c r="Z1866" i="4"/>
  <c r="AC1866" i="4"/>
  <c r="AH1866" i="4" s="1"/>
  <c r="AD1866" i="4"/>
  <c r="Y1867" i="4"/>
  <c r="Z1867" i="4"/>
  <c r="AC1867" i="4"/>
  <c r="AH1867" i="4" s="1"/>
  <c r="AD1867" i="4"/>
  <c r="Y1868" i="4"/>
  <c r="Z1868" i="4"/>
  <c r="AC1868" i="4"/>
  <c r="AH1868" i="4" s="1"/>
  <c r="AD1868" i="4"/>
  <c r="Y1869" i="4"/>
  <c r="X1869" i="4" s="1"/>
  <c r="AA1869" i="4" s="1"/>
  <c r="Z1869" i="4"/>
  <c r="AC1869" i="4"/>
  <c r="AH1869" i="4" s="1"/>
  <c r="AD1869" i="4"/>
  <c r="Y1870" i="4"/>
  <c r="Z1870" i="4"/>
  <c r="AC1870" i="4"/>
  <c r="AH1870" i="4" s="1"/>
  <c r="AD1870" i="4"/>
  <c r="Y1871" i="4"/>
  <c r="Z1871" i="4"/>
  <c r="AC1871" i="4"/>
  <c r="AH1871" i="4" s="1"/>
  <c r="AD1871" i="4"/>
  <c r="Y1872" i="4"/>
  <c r="Z1872" i="4"/>
  <c r="AC1872" i="4"/>
  <c r="AH1872" i="4" s="1"/>
  <c r="AD1872" i="4"/>
  <c r="Y1873" i="4"/>
  <c r="X1873" i="4" s="1"/>
  <c r="AA1873" i="4" s="1"/>
  <c r="Z1873" i="4"/>
  <c r="AC1873" i="4"/>
  <c r="AH1873" i="4" s="1"/>
  <c r="AD1873" i="4"/>
  <c r="Y1874" i="4"/>
  <c r="Z1874" i="4"/>
  <c r="AC1874" i="4"/>
  <c r="AH1874" i="4" s="1"/>
  <c r="AD1874" i="4"/>
  <c r="Y1875" i="4"/>
  <c r="Z1875" i="4"/>
  <c r="AC1875" i="4"/>
  <c r="AH1875" i="4" s="1"/>
  <c r="AD1875" i="4"/>
  <c r="Y1876" i="4"/>
  <c r="Z1876" i="4"/>
  <c r="AC1876" i="4"/>
  <c r="AH1876" i="4" s="1"/>
  <c r="AD1876" i="4"/>
  <c r="Y1877" i="4"/>
  <c r="X1877" i="4" s="1"/>
  <c r="AA1877" i="4" s="1"/>
  <c r="Z1877" i="4"/>
  <c r="AC1877" i="4"/>
  <c r="AH1877" i="4" s="1"/>
  <c r="AD1877" i="4"/>
  <c r="Y1878" i="4"/>
  <c r="Z1878" i="4"/>
  <c r="AC1878" i="4"/>
  <c r="AH1878" i="4" s="1"/>
  <c r="AD1878" i="4"/>
  <c r="Y1879" i="4"/>
  <c r="Z1879" i="4"/>
  <c r="AC1879" i="4"/>
  <c r="AH1879" i="4" s="1"/>
  <c r="AD1879" i="4"/>
  <c r="Y1880" i="4"/>
  <c r="Z1880" i="4"/>
  <c r="AC1880" i="4"/>
  <c r="AH1880" i="4" s="1"/>
  <c r="AD1880" i="4"/>
  <c r="Y1881" i="4"/>
  <c r="X1881" i="4" s="1"/>
  <c r="AA1881" i="4" s="1"/>
  <c r="Z1881" i="4"/>
  <c r="AC1881" i="4"/>
  <c r="AH1881" i="4" s="1"/>
  <c r="AD1881" i="4"/>
  <c r="Y1882" i="4"/>
  <c r="Z1882" i="4"/>
  <c r="AC1882" i="4"/>
  <c r="AH1882" i="4" s="1"/>
  <c r="AD1882" i="4"/>
  <c r="Y1883" i="4"/>
  <c r="Z1883" i="4"/>
  <c r="AC1883" i="4"/>
  <c r="AH1883" i="4" s="1"/>
  <c r="AD1883" i="4"/>
  <c r="Y1884" i="4"/>
  <c r="Z1884" i="4"/>
  <c r="AC1884" i="4"/>
  <c r="AH1884" i="4" s="1"/>
  <c r="AD1884" i="4"/>
  <c r="Y1885" i="4"/>
  <c r="X1885" i="4" s="1"/>
  <c r="AA1885" i="4" s="1"/>
  <c r="Z1885" i="4"/>
  <c r="AC1885" i="4"/>
  <c r="AH1885" i="4" s="1"/>
  <c r="AD1885" i="4"/>
  <c r="Y1886" i="4"/>
  <c r="Z1886" i="4"/>
  <c r="AC1886" i="4"/>
  <c r="AH1886" i="4" s="1"/>
  <c r="AD1886" i="4"/>
  <c r="Y1887" i="4"/>
  <c r="Z1887" i="4"/>
  <c r="AC1887" i="4"/>
  <c r="AH1887" i="4" s="1"/>
  <c r="AD1887" i="4"/>
  <c r="Y1888" i="4"/>
  <c r="Z1888" i="4"/>
  <c r="AC1888" i="4"/>
  <c r="AH1888" i="4" s="1"/>
  <c r="AD1888" i="4"/>
  <c r="Y1889" i="4"/>
  <c r="X1889" i="4" s="1"/>
  <c r="AA1889" i="4" s="1"/>
  <c r="Z1889" i="4"/>
  <c r="AC1889" i="4"/>
  <c r="AH1889" i="4" s="1"/>
  <c r="AD1889" i="4"/>
  <c r="Y1890" i="4"/>
  <c r="Z1890" i="4"/>
  <c r="AC1890" i="4"/>
  <c r="AH1890" i="4" s="1"/>
  <c r="AD1890" i="4"/>
  <c r="Y1891" i="4"/>
  <c r="Z1891" i="4"/>
  <c r="AC1891" i="4"/>
  <c r="AH1891" i="4" s="1"/>
  <c r="AD1891" i="4"/>
  <c r="Y1892" i="4"/>
  <c r="Z1892" i="4"/>
  <c r="AC1892" i="4"/>
  <c r="AH1892" i="4" s="1"/>
  <c r="AD1892" i="4"/>
  <c r="Y1893" i="4"/>
  <c r="X1893" i="4" s="1"/>
  <c r="AA1893" i="4" s="1"/>
  <c r="Z1893" i="4"/>
  <c r="AC1893" i="4"/>
  <c r="AH1893" i="4" s="1"/>
  <c r="AD1893" i="4"/>
  <c r="Y1894" i="4"/>
  <c r="Z1894" i="4"/>
  <c r="AC1894" i="4"/>
  <c r="AH1894" i="4" s="1"/>
  <c r="AD1894" i="4"/>
  <c r="Y1895" i="4"/>
  <c r="Z1895" i="4"/>
  <c r="AC1895" i="4"/>
  <c r="AH1895" i="4" s="1"/>
  <c r="AD1895" i="4"/>
  <c r="Y1896" i="4"/>
  <c r="Z1896" i="4"/>
  <c r="AC1896" i="4"/>
  <c r="AH1896" i="4" s="1"/>
  <c r="AD1896" i="4"/>
  <c r="Y1897" i="4"/>
  <c r="X1897" i="4" s="1"/>
  <c r="AA1897" i="4" s="1"/>
  <c r="Z1897" i="4"/>
  <c r="AC1897" i="4"/>
  <c r="AH1897" i="4" s="1"/>
  <c r="AD1897" i="4"/>
  <c r="Y1898" i="4"/>
  <c r="Z1898" i="4"/>
  <c r="AC1898" i="4"/>
  <c r="AH1898" i="4" s="1"/>
  <c r="AD1898" i="4"/>
  <c r="Y1899" i="4"/>
  <c r="Z1899" i="4"/>
  <c r="AC1899" i="4"/>
  <c r="AH1899" i="4" s="1"/>
  <c r="AD1899" i="4"/>
  <c r="Y1900" i="4"/>
  <c r="Z1900" i="4"/>
  <c r="AC1900" i="4"/>
  <c r="AH1900" i="4" s="1"/>
  <c r="AD1900" i="4"/>
  <c r="Y1901" i="4"/>
  <c r="X1901" i="4" s="1"/>
  <c r="AA1901" i="4" s="1"/>
  <c r="Z1901" i="4"/>
  <c r="AC1901" i="4"/>
  <c r="AH1901" i="4" s="1"/>
  <c r="AD1901" i="4"/>
  <c r="Y1902" i="4"/>
  <c r="Z1902" i="4"/>
  <c r="AC1902" i="4"/>
  <c r="AH1902" i="4" s="1"/>
  <c r="AD1902" i="4"/>
  <c r="Y1903" i="4"/>
  <c r="Z1903" i="4"/>
  <c r="AC1903" i="4"/>
  <c r="AH1903" i="4" s="1"/>
  <c r="AD1903" i="4"/>
  <c r="Y1904" i="4"/>
  <c r="Z1904" i="4"/>
  <c r="AC1904" i="4"/>
  <c r="AH1904" i="4" s="1"/>
  <c r="AD1904" i="4"/>
  <c r="Y1905" i="4"/>
  <c r="X1905" i="4" s="1"/>
  <c r="AA1905" i="4" s="1"/>
  <c r="Z1905" i="4"/>
  <c r="AC1905" i="4"/>
  <c r="AH1905" i="4" s="1"/>
  <c r="AD1905" i="4"/>
  <c r="Y1906" i="4"/>
  <c r="Z1906" i="4"/>
  <c r="AC1906" i="4"/>
  <c r="AH1906" i="4" s="1"/>
  <c r="AD1906" i="4"/>
  <c r="Y1907" i="4"/>
  <c r="Z1907" i="4"/>
  <c r="AC1907" i="4"/>
  <c r="AH1907" i="4" s="1"/>
  <c r="AD1907" i="4"/>
  <c r="Y1908" i="4"/>
  <c r="Z1908" i="4"/>
  <c r="AC1908" i="4"/>
  <c r="AH1908" i="4" s="1"/>
  <c r="AD1908" i="4"/>
  <c r="Y1909" i="4"/>
  <c r="X1909" i="4" s="1"/>
  <c r="AA1909" i="4" s="1"/>
  <c r="Z1909" i="4"/>
  <c r="AC1909" i="4"/>
  <c r="AH1909" i="4" s="1"/>
  <c r="AD1909" i="4"/>
  <c r="Y1910" i="4"/>
  <c r="Z1910" i="4"/>
  <c r="AC1910" i="4"/>
  <c r="AH1910" i="4" s="1"/>
  <c r="AD1910" i="4"/>
  <c r="Y1911" i="4"/>
  <c r="Z1911" i="4"/>
  <c r="AC1911" i="4"/>
  <c r="AH1911" i="4" s="1"/>
  <c r="AD1911" i="4"/>
  <c r="Y1912" i="4"/>
  <c r="Z1912" i="4"/>
  <c r="AC1912" i="4"/>
  <c r="AH1912" i="4" s="1"/>
  <c r="AD1912" i="4"/>
  <c r="Y1913" i="4"/>
  <c r="X1913" i="4" s="1"/>
  <c r="AA1913" i="4" s="1"/>
  <c r="Z1913" i="4"/>
  <c r="AC1913" i="4"/>
  <c r="AH1913" i="4" s="1"/>
  <c r="AD1913" i="4"/>
  <c r="Y1914" i="4"/>
  <c r="Z1914" i="4"/>
  <c r="AC1914" i="4"/>
  <c r="AH1914" i="4" s="1"/>
  <c r="AD1914" i="4"/>
  <c r="Y1915" i="4"/>
  <c r="Z1915" i="4"/>
  <c r="AC1915" i="4"/>
  <c r="AH1915" i="4" s="1"/>
  <c r="AD1915" i="4"/>
  <c r="Y1916" i="4"/>
  <c r="Z1916" i="4"/>
  <c r="AC1916" i="4"/>
  <c r="AH1916" i="4" s="1"/>
  <c r="AD1916" i="4"/>
  <c r="Y1917" i="4"/>
  <c r="X1917" i="4" s="1"/>
  <c r="AA1917" i="4" s="1"/>
  <c r="Z1917" i="4"/>
  <c r="AC1917" i="4"/>
  <c r="AH1917" i="4" s="1"/>
  <c r="AD1917" i="4"/>
  <c r="Y1918" i="4"/>
  <c r="Z1918" i="4"/>
  <c r="AC1918" i="4"/>
  <c r="AH1918" i="4" s="1"/>
  <c r="AD1918" i="4"/>
  <c r="Y1919" i="4"/>
  <c r="Z1919" i="4"/>
  <c r="AC1919" i="4"/>
  <c r="AH1919" i="4" s="1"/>
  <c r="AD1919" i="4"/>
  <c r="Y1920" i="4"/>
  <c r="Z1920" i="4"/>
  <c r="AC1920" i="4"/>
  <c r="AH1920" i="4" s="1"/>
  <c r="AD1920" i="4"/>
  <c r="Y1921" i="4"/>
  <c r="X1921" i="4" s="1"/>
  <c r="AA1921" i="4" s="1"/>
  <c r="Z1921" i="4"/>
  <c r="AC1921" i="4"/>
  <c r="AH1921" i="4" s="1"/>
  <c r="AD1921" i="4"/>
  <c r="Y1922" i="4"/>
  <c r="Z1922" i="4"/>
  <c r="AC1922" i="4"/>
  <c r="AH1922" i="4" s="1"/>
  <c r="AD1922" i="4"/>
  <c r="Y1923" i="4"/>
  <c r="Z1923" i="4"/>
  <c r="AC1923" i="4"/>
  <c r="AH1923" i="4" s="1"/>
  <c r="AD1923" i="4"/>
  <c r="Y1924" i="4"/>
  <c r="Z1924" i="4"/>
  <c r="AC1924" i="4"/>
  <c r="AH1924" i="4" s="1"/>
  <c r="AD1924" i="4"/>
  <c r="Y1925" i="4"/>
  <c r="X1925" i="4" s="1"/>
  <c r="AA1925" i="4" s="1"/>
  <c r="Z1925" i="4"/>
  <c r="AC1925" i="4"/>
  <c r="AH1925" i="4" s="1"/>
  <c r="AD1925" i="4"/>
  <c r="Y1926" i="4"/>
  <c r="Z1926" i="4"/>
  <c r="AC1926" i="4"/>
  <c r="AH1926" i="4" s="1"/>
  <c r="AD1926" i="4"/>
  <c r="Y1927" i="4"/>
  <c r="Z1927" i="4"/>
  <c r="AC1927" i="4"/>
  <c r="AH1927" i="4" s="1"/>
  <c r="AD1927" i="4"/>
  <c r="Y1928" i="4"/>
  <c r="Z1928" i="4"/>
  <c r="AC1928" i="4"/>
  <c r="AH1928" i="4" s="1"/>
  <c r="AD1928" i="4"/>
  <c r="Y1929" i="4"/>
  <c r="X1929" i="4" s="1"/>
  <c r="AA1929" i="4" s="1"/>
  <c r="Z1929" i="4"/>
  <c r="AC1929" i="4"/>
  <c r="AH1929" i="4" s="1"/>
  <c r="AD1929" i="4"/>
  <c r="Y1930" i="4"/>
  <c r="Z1930" i="4"/>
  <c r="AC1930" i="4"/>
  <c r="AH1930" i="4" s="1"/>
  <c r="AD1930" i="4"/>
  <c r="Y1931" i="4"/>
  <c r="Z1931" i="4"/>
  <c r="AC1931" i="4"/>
  <c r="AH1931" i="4" s="1"/>
  <c r="AD1931" i="4"/>
  <c r="Y1932" i="4"/>
  <c r="Z1932" i="4"/>
  <c r="AC1932" i="4"/>
  <c r="AH1932" i="4" s="1"/>
  <c r="AD1932" i="4"/>
  <c r="Y1933" i="4"/>
  <c r="X1933" i="4" s="1"/>
  <c r="AA1933" i="4" s="1"/>
  <c r="Z1933" i="4"/>
  <c r="AC1933" i="4"/>
  <c r="AH1933" i="4" s="1"/>
  <c r="AD1933" i="4"/>
  <c r="Y1934" i="4"/>
  <c r="Z1934" i="4"/>
  <c r="AC1934" i="4"/>
  <c r="AH1934" i="4" s="1"/>
  <c r="AD1934" i="4"/>
  <c r="Y1935" i="4"/>
  <c r="Z1935" i="4"/>
  <c r="AC1935" i="4"/>
  <c r="AH1935" i="4" s="1"/>
  <c r="AD1935" i="4"/>
  <c r="Y1936" i="4"/>
  <c r="Z1936" i="4"/>
  <c r="AC1936" i="4"/>
  <c r="AH1936" i="4" s="1"/>
  <c r="AD1936" i="4"/>
  <c r="Y1937" i="4"/>
  <c r="X1937" i="4" s="1"/>
  <c r="AA1937" i="4" s="1"/>
  <c r="Z1937" i="4"/>
  <c r="AC1937" i="4"/>
  <c r="AH1937" i="4" s="1"/>
  <c r="AD1937" i="4"/>
  <c r="Y1938" i="4"/>
  <c r="Z1938" i="4"/>
  <c r="AC1938" i="4"/>
  <c r="AH1938" i="4" s="1"/>
  <c r="AD1938" i="4"/>
  <c r="Y1939" i="4"/>
  <c r="Z1939" i="4"/>
  <c r="AC1939" i="4"/>
  <c r="AH1939" i="4" s="1"/>
  <c r="AD1939" i="4"/>
  <c r="Y1940" i="4"/>
  <c r="Z1940" i="4"/>
  <c r="AC1940" i="4"/>
  <c r="AH1940" i="4" s="1"/>
  <c r="AD1940" i="4"/>
  <c r="Y1941" i="4"/>
  <c r="X1941" i="4" s="1"/>
  <c r="AA1941" i="4" s="1"/>
  <c r="Z1941" i="4"/>
  <c r="AC1941" i="4"/>
  <c r="AH1941" i="4" s="1"/>
  <c r="AD1941" i="4"/>
  <c r="Y1942" i="4"/>
  <c r="Z1942" i="4"/>
  <c r="AC1942" i="4"/>
  <c r="AH1942" i="4" s="1"/>
  <c r="AD1942" i="4"/>
  <c r="Y1943" i="4"/>
  <c r="Z1943" i="4"/>
  <c r="AC1943" i="4"/>
  <c r="AH1943" i="4" s="1"/>
  <c r="AD1943" i="4"/>
  <c r="Y1944" i="4"/>
  <c r="Z1944" i="4"/>
  <c r="AC1944" i="4"/>
  <c r="AH1944" i="4" s="1"/>
  <c r="AD1944" i="4"/>
  <c r="Y1945" i="4"/>
  <c r="X1945" i="4" s="1"/>
  <c r="AA1945" i="4" s="1"/>
  <c r="Z1945" i="4"/>
  <c r="AC1945" i="4"/>
  <c r="AH1945" i="4" s="1"/>
  <c r="AD1945" i="4"/>
  <c r="Y1946" i="4"/>
  <c r="Z1946" i="4"/>
  <c r="AC1946" i="4"/>
  <c r="AH1946" i="4" s="1"/>
  <c r="AD1946" i="4"/>
  <c r="Y1947" i="4"/>
  <c r="Z1947" i="4"/>
  <c r="AC1947" i="4"/>
  <c r="AH1947" i="4" s="1"/>
  <c r="AD1947" i="4"/>
  <c r="Y1948" i="4"/>
  <c r="Z1948" i="4"/>
  <c r="AC1948" i="4"/>
  <c r="AH1948" i="4" s="1"/>
  <c r="AD1948" i="4"/>
  <c r="Y1949" i="4"/>
  <c r="X1949" i="4" s="1"/>
  <c r="AA1949" i="4" s="1"/>
  <c r="Z1949" i="4"/>
  <c r="AC1949" i="4"/>
  <c r="AH1949" i="4" s="1"/>
  <c r="AD1949" i="4"/>
  <c r="Y1950" i="4"/>
  <c r="Z1950" i="4"/>
  <c r="AC1950" i="4"/>
  <c r="AH1950" i="4" s="1"/>
  <c r="AD1950" i="4"/>
  <c r="Y1951" i="4"/>
  <c r="Z1951" i="4"/>
  <c r="AC1951" i="4"/>
  <c r="AH1951" i="4" s="1"/>
  <c r="AD1951" i="4"/>
  <c r="Y1952" i="4"/>
  <c r="Z1952" i="4"/>
  <c r="AC1952" i="4"/>
  <c r="AH1952" i="4" s="1"/>
  <c r="AD1952" i="4"/>
  <c r="Y1953" i="4"/>
  <c r="X1953" i="4" s="1"/>
  <c r="AA1953" i="4" s="1"/>
  <c r="Z1953" i="4"/>
  <c r="AC1953" i="4"/>
  <c r="AH1953" i="4" s="1"/>
  <c r="AD1953" i="4"/>
  <c r="Y1954" i="4"/>
  <c r="Z1954" i="4"/>
  <c r="AC1954" i="4"/>
  <c r="AH1954" i="4" s="1"/>
  <c r="AD1954" i="4"/>
  <c r="Y1955" i="4"/>
  <c r="Z1955" i="4"/>
  <c r="AC1955" i="4"/>
  <c r="AH1955" i="4" s="1"/>
  <c r="AD1955" i="4"/>
  <c r="Y1956" i="4"/>
  <c r="Z1956" i="4"/>
  <c r="AC1956" i="4"/>
  <c r="AH1956" i="4" s="1"/>
  <c r="AD1956" i="4"/>
  <c r="Y1957" i="4"/>
  <c r="X1957" i="4" s="1"/>
  <c r="AA1957" i="4" s="1"/>
  <c r="Z1957" i="4"/>
  <c r="AC1957" i="4"/>
  <c r="AH1957" i="4" s="1"/>
  <c r="AD1957" i="4"/>
  <c r="Y1958" i="4"/>
  <c r="Z1958" i="4"/>
  <c r="AC1958" i="4"/>
  <c r="AH1958" i="4" s="1"/>
  <c r="AD1958" i="4"/>
  <c r="Y1959" i="4"/>
  <c r="Z1959" i="4"/>
  <c r="AC1959" i="4"/>
  <c r="AH1959" i="4" s="1"/>
  <c r="AD1959" i="4"/>
  <c r="Y1960" i="4"/>
  <c r="Z1960" i="4"/>
  <c r="AC1960" i="4"/>
  <c r="AH1960" i="4" s="1"/>
  <c r="AD1960" i="4"/>
  <c r="Y1961" i="4"/>
  <c r="X1961" i="4" s="1"/>
  <c r="AA1961" i="4" s="1"/>
  <c r="Z1961" i="4"/>
  <c r="AC1961" i="4"/>
  <c r="AH1961" i="4" s="1"/>
  <c r="AD1961" i="4"/>
  <c r="Y1962" i="4"/>
  <c r="Z1962" i="4"/>
  <c r="AC1962" i="4"/>
  <c r="AH1962" i="4" s="1"/>
  <c r="AD1962" i="4"/>
  <c r="Y1963" i="4"/>
  <c r="Z1963" i="4"/>
  <c r="AC1963" i="4"/>
  <c r="AH1963" i="4" s="1"/>
  <c r="AD1963" i="4"/>
  <c r="Y1964" i="4"/>
  <c r="Z1964" i="4"/>
  <c r="AC1964" i="4"/>
  <c r="AH1964" i="4" s="1"/>
  <c r="AD1964" i="4"/>
  <c r="Y1965" i="4"/>
  <c r="X1965" i="4" s="1"/>
  <c r="AA1965" i="4" s="1"/>
  <c r="Z1965" i="4"/>
  <c r="AC1965" i="4"/>
  <c r="AH1965" i="4" s="1"/>
  <c r="AD1965" i="4"/>
  <c r="Y1966" i="4"/>
  <c r="Z1966" i="4"/>
  <c r="AC1966" i="4"/>
  <c r="AH1966" i="4" s="1"/>
  <c r="AD1966" i="4"/>
  <c r="Y1967" i="4"/>
  <c r="Z1967" i="4"/>
  <c r="AC1967" i="4"/>
  <c r="AH1967" i="4" s="1"/>
  <c r="AD1967" i="4"/>
  <c r="Y1968" i="4"/>
  <c r="Z1968" i="4"/>
  <c r="AC1968" i="4"/>
  <c r="AH1968" i="4" s="1"/>
  <c r="AD1968" i="4"/>
  <c r="Y1969" i="4"/>
  <c r="X1969" i="4" s="1"/>
  <c r="AA1969" i="4" s="1"/>
  <c r="Z1969" i="4"/>
  <c r="AC1969" i="4"/>
  <c r="AH1969" i="4" s="1"/>
  <c r="AD1969" i="4"/>
  <c r="Y1970" i="4"/>
  <c r="Z1970" i="4"/>
  <c r="AC1970" i="4"/>
  <c r="AH1970" i="4" s="1"/>
  <c r="AD1970" i="4"/>
  <c r="Y1971" i="4"/>
  <c r="Z1971" i="4"/>
  <c r="AC1971" i="4"/>
  <c r="AH1971" i="4" s="1"/>
  <c r="AD1971" i="4"/>
  <c r="Y1972" i="4"/>
  <c r="Z1972" i="4"/>
  <c r="AC1972" i="4"/>
  <c r="AH1972" i="4" s="1"/>
  <c r="AD1972" i="4"/>
  <c r="Y1973" i="4"/>
  <c r="X1973" i="4" s="1"/>
  <c r="AA1973" i="4" s="1"/>
  <c r="Z1973" i="4"/>
  <c r="AC1973" i="4"/>
  <c r="AH1973" i="4" s="1"/>
  <c r="AD1973" i="4"/>
  <c r="Y1974" i="4"/>
  <c r="Z1974" i="4"/>
  <c r="AC1974" i="4"/>
  <c r="AH1974" i="4" s="1"/>
  <c r="AD1974" i="4"/>
  <c r="Y1975" i="4"/>
  <c r="Z1975" i="4"/>
  <c r="AC1975" i="4"/>
  <c r="AH1975" i="4" s="1"/>
  <c r="AD1975" i="4"/>
  <c r="Y1976" i="4"/>
  <c r="Z1976" i="4"/>
  <c r="AC1976" i="4"/>
  <c r="AH1976" i="4" s="1"/>
  <c r="AD1976" i="4"/>
  <c r="Y1977" i="4"/>
  <c r="X1977" i="4" s="1"/>
  <c r="AA1977" i="4" s="1"/>
  <c r="Z1977" i="4"/>
  <c r="AC1977" i="4"/>
  <c r="AH1977" i="4" s="1"/>
  <c r="AD1977" i="4"/>
  <c r="Y1978" i="4"/>
  <c r="Z1978" i="4"/>
  <c r="AC1978" i="4"/>
  <c r="AH1978" i="4" s="1"/>
  <c r="AD1978" i="4"/>
  <c r="Y1979" i="4"/>
  <c r="Z1979" i="4"/>
  <c r="AC1979" i="4"/>
  <c r="AH1979" i="4" s="1"/>
  <c r="AD1979" i="4"/>
  <c r="Y1980" i="4"/>
  <c r="Z1980" i="4"/>
  <c r="AC1980" i="4"/>
  <c r="AH1980" i="4" s="1"/>
  <c r="AD1980" i="4"/>
  <c r="Y1981" i="4"/>
  <c r="X1981" i="4" s="1"/>
  <c r="AA1981" i="4" s="1"/>
  <c r="Z1981" i="4"/>
  <c r="AC1981" i="4"/>
  <c r="AH1981" i="4" s="1"/>
  <c r="AD1981" i="4"/>
  <c r="Y1982" i="4"/>
  <c r="Z1982" i="4"/>
  <c r="AC1982" i="4"/>
  <c r="AH1982" i="4" s="1"/>
  <c r="AD1982" i="4"/>
  <c r="Y1983" i="4"/>
  <c r="Z1983" i="4"/>
  <c r="AC1983" i="4"/>
  <c r="AH1983" i="4" s="1"/>
  <c r="AD1983" i="4"/>
  <c r="Y1984" i="4"/>
  <c r="Z1984" i="4"/>
  <c r="AC1984" i="4"/>
  <c r="AH1984" i="4" s="1"/>
  <c r="AD1984" i="4"/>
  <c r="Y1985" i="4"/>
  <c r="X1985" i="4" s="1"/>
  <c r="AA1985" i="4" s="1"/>
  <c r="Z1985" i="4"/>
  <c r="AC1985" i="4"/>
  <c r="AH1985" i="4" s="1"/>
  <c r="AD1985" i="4"/>
  <c r="Y1986" i="4"/>
  <c r="Z1986" i="4"/>
  <c r="AC1986" i="4"/>
  <c r="AH1986" i="4" s="1"/>
  <c r="AD1986" i="4"/>
  <c r="Y1987" i="4"/>
  <c r="Z1987" i="4"/>
  <c r="AC1987" i="4"/>
  <c r="AH1987" i="4" s="1"/>
  <c r="AD1987" i="4"/>
  <c r="Y1988" i="4"/>
  <c r="Z1988" i="4"/>
  <c r="AC1988" i="4"/>
  <c r="AH1988" i="4" s="1"/>
  <c r="AD1988" i="4"/>
  <c r="Y1989" i="4"/>
  <c r="X1989" i="4" s="1"/>
  <c r="AA1989" i="4" s="1"/>
  <c r="Z1989" i="4"/>
  <c r="AC1989" i="4"/>
  <c r="AH1989" i="4" s="1"/>
  <c r="AD1989" i="4"/>
  <c r="Y1990" i="4"/>
  <c r="Z1990" i="4"/>
  <c r="AC1990" i="4"/>
  <c r="AH1990" i="4" s="1"/>
  <c r="AD1990" i="4"/>
  <c r="Y1991" i="4"/>
  <c r="Z1991" i="4"/>
  <c r="AC1991" i="4"/>
  <c r="AH1991" i="4" s="1"/>
  <c r="AD1991" i="4"/>
  <c r="Y1992" i="4"/>
  <c r="Z1992" i="4"/>
  <c r="AC1992" i="4"/>
  <c r="AH1992" i="4" s="1"/>
  <c r="AD1992" i="4"/>
  <c r="Y1993" i="4"/>
  <c r="X1993" i="4" s="1"/>
  <c r="AA1993" i="4" s="1"/>
  <c r="Z1993" i="4"/>
  <c r="AC1993" i="4"/>
  <c r="AH1993" i="4" s="1"/>
  <c r="AD1993" i="4"/>
  <c r="Y1994" i="4"/>
  <c r="Z1994" i="4"/>
  <c r="AC1994" i="4"/>
  <c r="AH1994" i="4" s="1"/>
  <c r="AD1994" i="4"/>
  <c r="Y1995" i="4"/>
  <c r="Z1995" i="4"/>
  <c r="AC1995" i="4"/>
  <c r="AH1995" i="4" s="1"/>
  <c r="AD1995" i="4"/>
  <c r="Y1996" i="4"/>
  <c r="Z1996" i="4"/>
  <c r="AC1996" i="4"/>
  <c r="AH1996" i="4" s="1"/>
  <c r="AD1996" i="4"/>
  <c r="Y1997" i="4"/>
  <c r="X1997" i="4" s="1"/>
  <c r="AA1997" i="4" s="1"/>
  <c r="Z1997" i="4"/>
  <c r="AC1997" i="4"/>
  <c r="AH1997" i="4" s="1"/>
  <c r="AD1997" i="4"/>
  <c r="Y1998" i="4"/>
  <c r="Z1998" i="4"/>
  <c r="AC1998" i="4"/>
  <c r="AH1998" i="4" s="1"/>
  <c r="AD1998" i="4"/>
  <c r="Y1999" i="4"/>
  <c r="Z1999" i="4"/>
  <c r="AC1999" i="4"/>
  <c r="AH1999" i="4" s="1"/>
  <c r="AD1999" i="4"/>
  <c r="Y2000" i="4"/>
  <c r="Z2000" i="4"/>
  <c r="AC2000" i="4"/>
  <c r="AH2000" i="4" s="1"/>
  <c r="AD2000" i="4"/>
  <c r="Y2001" i="4"/>
  <c r="X2001" i="4" s="1"/>
  <c r="AA2001" i="4" s="1"/>
  <c r="Z2001" i="4"/>
  <c r="AC2001" i="4"/>
  <c r="AH2001" i="4" s="1"/>
  <c r="AD2001" i="4"/>
  <c r="Y2002" i="4"/>
  <c r="Z2002" i="4"/>
  <c r="AC2002" i="4"/>
  <c r="AH2002" i="4" s="1"/>
  <c r="AD2002" i="4"/>
  <c r="Y2003" i="4"/>
  <c r="Z2003" i="4"/>
  <c r="AC2003" i="4"/>
  <c r="AH2003" i="4" s="1"/>
  <c r="AD2003" i="4"/>
  <c r="Y2004" i="4"/>
  <c r="Z2004" i="4"/>
  <c r="AC2004" i="4"/>
  <c r="AH2004" i="4" s="1"/>
  <c r="AD2004" i="4"/>
  <c r="Y2005" i="4"/>
  <c r="X2005" i="4" s="1"/>
  <c r="AA2005" i="4" s="1"/>
  <c r="Z2005" i="4"/>
  <c r="AC2005" i="4"/>
  <c r="AH2005" i="4" s="1"/>
  <c r="AD2005" i="4"/>
  <c r="Y2006" i="4"/>
  <c r="Z2006" i="4"/>
  <c r="AC2006" i="4"/>
  <c r="AH2006" i="4" s="1"/>
  <c r="AD2006" i="4"/>
  <c r="Y2007" i="4"/>
  <c r="Z2007" i="4"/>
  <c r="AC2007" i="4"/>
  <c r="AH2007" i="4" s="1"/>
  <c r="AD2007" i="4"/>
  <c r="Y2008" i="4"/>
  <c r="Z2008" i="4"/>
  <c r="AC2008" i="4"/>
  <c r="AH2008" i="4" s="1"/>
  <c r="AD2008" i="4"/>
  <c r="Y2009" i="4"/>
  <c r="X2009" i="4" s="1"/>
  <c r="AA2009" i="4" s="1"/>
  <c r="Z2009" i="4"/>
  <c r="AC2009" i="4"/>
  <c r="AH2009" i="4" s="1"/>
  <c r="AD2009" i="4"/>
  <c r="Y2010" i="4"/>
  <c r="Z2010" i="4"/>
  <c r="AC2010" i="4"/>
  <c r="AH2010" i="4" s="1"/>
  <c r="AD2010" i="4"/>
  <c r="Y2011" i="4"/>
  <c r="Z2011" i="4"/>
  <c r="AC2011" i="4"/>
  <c r="AH2011" i="4" s="1"/>
  <c r="AD2011" i="4"/>
  <c r="Y2012" i="4"/>
  <c r="Z2012" i="4"/>
  <c r="AC2012" i="4"/>
  <c r="AH2012" i="4" s="1"/>
  <c r="AD2012" i="4"/>
  <c r="Y2013" i="4"/>
  <c r="X2013" i="4" s="1"/>
  <c r="AA2013" i="4" s="1"/>
  <c r="Z2013" i="4"/>
  <c r="AC2013" i="4"/>
  <c r="AH2013" i="4" s="1"/>
  <c r="AD2013" i="4"/>
  <c r="Y2014" i="4"/>
  <c r="Z2014" i="4"/>
  <c r="AC2014" i="4"/>
  <c r="AH2014" i="4" s="1"/>
  <c r="AD2014" i="4"/>
  <c r="Y2015" i="4"/>
  <c r="Z2015" i="4"/>
  <c r="AC2015" i="4"/>
  <c r="AH2015" i="4" s="1"/>
  <c r="AD2015" i="4"/>
  <c r="Y2016" i="4"/>
  <c r="Z2016" i="4"/>
  <c r="AC2016" i="4"/>
  <c r="AH2016" i="4" s="1"/>
  <c r="AD2016" i="4"/>
  <c r="Y2017" i="4"/>
  <c r="X2017" i="4" s="1"/>
  <c r="AA2017" i="4" s="1"/>
  <c r="Z2017" i="4"/>
  <c r="AC2017" i="4"/>
  <c r="AH2017" i="4" s="1"/>
  <c r="AD2017" i="4"/>
  <c r="Y2018" i="4"/>
  <c r="Z2018" i="4"/>
  <c r="AC2018" i="4"/>
  <c r="AH2018" i="4" s="1"/>
  <c r="AD2018" i="4"/>
  <c r="Y2019" i="4"/>
  <c r="Z2019" i="4"/>
  <c r="AC2019" i="4"/>
  <c r="AH2019" i="4" s="1"/>
  <c r="AD2019" i="4"/>
  <c r="Y2020" i="4"/>
  <c r="Z2020" i="4"/>
  <c r="AC2020" i="4"/>
  <c r="AH2020" i="4" s="1"/>
  <c r="AD2020" i="4"/>
  <c r="Y2021" i="4"/>
  <c r="X2021" i="4" s="1"/>
  <c r="AA2021" i="4" s="1"/>
  <c r="Z2021" i="4"/>
  <c r="AC2021" i="4"/>
  <c r="AH2021" i="4" s="1"/>
  <c r="AD2021" i="4"/>
  <c r="Y2022" i="4"/>
  <c r="Z2022" i="4"/>
  <c r="AC2022" i="4"/>
  <c r="AH2022" i="4" s="1"/>
  <c r="AD2022" i="4"/>
  <c r="Y2023" i="4"/>
  <c r="Z2023" i="4"/>
  <c r="AC2023" i="4"/>
  <c r="AH2023" i="4" s="1"/>
  <c r="AD2023" i="4"/>
  <c r="Y2024" i="4"/>
  <c r="Z2024" i="4"/>
  <c r="AC2024" i="4"/>
  <c r="AH2024" i="4" s="1"/>
  <c r="AD2024" i="4"/>
  <c r="Y2025" i="4"/>
  <c r="X2025" i="4" s="1"/>
  <c r="AA2025" i="4" s="1"/>
  <c r="Z2025" i="4"/>
  <c r="AC2025" i="4"/>
  <c r="AH2025" i="4" s="1"/>
  <c r="AD2025" i="4"/>
  <c r="Y2026" i="4"/>
  <c r="Z2026" i="4"/>
  <c r="AC2026" i="4"/>
  <c r="AH2026" i="4" s="1"/>
  <c r="AD2026" i="4"/>
  <c r="Y2027" i="4"/>
  <c r="Z2027" i="4"/>
  <c r="AC2027" i="4"/>
  <c r="AH2027" i="4" s="1"/>
  <c r="AD2027" i="4"/>
  <c r="Y2028" i="4"/>
  <c r="Z2028" i="4"/>
  <c r="AC2028" i="4"/>
  <c r="AH2028" i="4" s="1"/>
  <c r="AD2028" i="4"/>
  <c r="Y2029" i="4"/>
  <c r="X2029" i="4" s="1"/>
  <c r="AA2029" i="4" s="1"/>
  <c r="Z2029" i="4"/>
  <c r="AC2029" i="4"/>
  <c r="AH2029" i="4" s="1"/>
  <c r="AD2029" i="4"/>
  <c r="Y2030" i="4"/>
  <c r="Z2030" i="4"/>
  <c r="AC2030" i="4"/>
  <c r="AH2030" i="4" s="1"/>
  <c r="AD2030" i="4"/>
  <c r="Y2031" i="4"/>
  <c r="Z2031" i="4"/>
  <c r="AC2031" i="4"/>
  <c r="AH2031" i="4" s="1"/>
  <c r="AD2031" i="4"/>
  <c r="Y2032" i="4"/>
  <c r="Z2032" i="4"/>
  <c r="AC2032" i="4"/>
  <c r="AH2032" i="4" s="1"/>
  <c r="AD2032" i="4"/>
  <c r="Y2033" i="4"/>
  <c r="X2033" i="4" s="1"/>
  <c r="AA2033" i="4" s="1"/>
  <c r="Z2033" i="4"/>
  <c r="AC2033" i="4"/>
  <c r="AH2033" i="4" s="1"/>
  <c r="AD2033" i="4"/>
  <c r="Y2034" i="4"/>
  <c r="Z2034" i="4"/>
  <c r="AC2034" i="4"/>
  <c r="AH2034" i="4" s="1"/>
  <c r="AD2034" i="4"/>
  <c r="Y2035" i="4"/>
  <c r="Z2035" i="4"/>
  <c r="AC2035" i="4"/>
  <c r="AH2035" i="4" s="1"/>
  <c r="AD2035" i="4"/>
  <c r="Y2036" i="4"/>
  <c r="Z2036" i="4"/>
  <c r="AC2036" i="4"/>
  <c r="AH2036" i="4" s="1"/>
  <c r="AD2036" i="4"/>
  <c r="Y2037" i="4"/>
  <c r="X2037" i="4" s="1"/>
  <c r="AA2037" i="4" s="1"/>
  <c r="Z2037" i="4"/>
  <c r="AC2037" i="4"/>
  <c r="AH2037" i="4" s="1"/>
  <c r="AD2037" i="4"/>
  <c r="Y2038" i="4"/>
  <c r="Z2038" i="4"/>
  <c r="AC2038" i="4"/>
  <c r="AH2038" i="4" s="1"/>
  <c r="AD2038" i="4"/>
  <c r="Y2039" i="4"/>
  <c r="Z2039" i="4"/>
  <c r="AC2039" i="4"/>
  <c r="AH2039" i="4" s="1"/>
  <c r="AD2039" i="4"/>
  <c r="Y2040" i="4"/>
  <c r="Z2040" i="4"/>
  <c r="AC2040" i="4"/>
  <c r="AH2040" i="4" s="1"/>
  <c r="AD2040" i="4"/>
  <c r="Y2041" i="4"/>
  <c r="X2041" i="4" s="1"/>
  <c r="AA2041" i="4" s="1"/>
  <c r="Z2041" i="4"/>
  <c r="AC2041" i="4"/>
  <c r="AH2041" i="4" s="1"/>
  <c r="AD2041" i="4"/>
  <c r="Y2042" i="4"/>
  <c r="Z2042" i="4"/>
  <c r="AC2042" i="4"/>
  <c r="AH2042" i="4" s="1"/>
  <c r="AD2042" i="4"/>
  <c r="Y2043" i="4"/>
  <c r="Z2043" i="4"/>
  <c r="AC2043" i="4"/>
  <c r="AH2043" i="4" s="1"/>
  <c r="AD2043" i="4"/>
  <c r="Y2044" i="4"/>
  <c r="Z2044" i="4"/>
  <c r="AC2044" i="4"/>
  <c r="AH2044" i="4" s="1"/>
  <c r="AD2044" i="4"/>
  <c r="Y2045" i="4"/>
  <c r="X2045" i="4" s="1"/>
  <c r="AA2045" i="4" s="1"/>
  <c r="Z2045" i="4"/>
  <c r="AC2045" i="4"/>
  <c r="AH2045" i="4" s="1"/>
  <c r="AD2045" i="4"/>
  <c r="Y2046" i="4"/>
  <c r="Z2046" i="4"/>
  <c r="AC2046" i="4"/>
  <c r="AH2046" i="4" s="1"/>
  <c r="AD2046" i="4"/>
  <c r="Y2047" i="4"/>
  <c r="Z2047" i="4"/>
  <c r="AC2047" i="4"/>
  <c r="AH2047" i="4" s="1"/>
  <c r="AD2047" i="4"/>
  <c r="Y2048" i="4"/>
  <c r="Z2048" i="4"/>
  <c r="AC2048" i="4"/>
  <c r="AH2048" i="4" s="1"/>
  <c r="AD2048" i="4"/>
  <c r="Y2049" i="4"/>
  <c r="X2049" i="4" s="1"/>
  <c r="AA2049" i="4" s="1"/>
  <c r="Z2049" i="4"/>
  <c r="AC2049" i="4"/>
  <c r="AH2049" i="4" s="1"/>
  <c r="AD2049" i="4"/>
  <c r="Y2050" i="4"/>
  <c r="Z2050" i="4"/>
  <c r="AC2050" i="4"/>
  <c r="AH2050" i="4" s="1"/>
  <c r="AD2050" i="4"/>
  <c r="Y2051" i="4"/>
  <c r="Z2051" i="4"/>
  <c r="AC2051" i="4"/>
  <c r="AH2051" i="4" s="1"/>
  <c r="AD2051" i="4"/>
  <c r="Y2052" i="4"/>
  <c r="Z2052" i="4"/>
  <c r="AC2052" i="4"/>
  <c r="AH2052" i="4" s="1"/>
  <c r="AD2052" i="4"/>
  <c r="Y2053" i="4"/>
  <c r="X2053" i="4" s="1"/>
  <c r="AA2053" i="4" s="1"/>
  <c r="Z2053" i="4"/>
  <c r="AC2053" i="4"/>
  <c r="AH2053" i="4" s="1"/>
  <c r="AD2053" i="4"/>
  <c r="Y2054" i="4"/>
  <c r="Z2054" i="4"/>
  <c r="AC2054" i="4"/>
  <c r="AH2054" i="4" s="1"/>
  <c r="AD2054" i="4"/>
  <c r="Y2055" i="4"/>
  <c r="Z2055" i="4"/>
  <c r="AC2055" i="4"/>
  <c r="AH2055" i="4" s="1"/>
  <c r="AD2055" i="4"/>
  <c r="Y2056" i="4"/>
  <c r="Z2056" i="4"/>
  <c r="AC2056" i="4"/>
  <c r="AH2056" i="4" s="1"/>
  <c r="AD2056" i="4"/>
  <c r="Y2057" i="4"/>
  <c r="X2057" i="4" s="1"/>
  <c r="AA2057" i="4" s="1"/>
  <c r="Z2057" i="4"/>
  <c r="AC2057" i="4"/>
  <c r="AH2057" i="4" s="1"/>
  <c r="AD2057" i="4"/>
  <c r="Y2058" i="4"/>
  <c r="Z2058" i="4"/>
  <c r="AC2058" i="4"/>
  <c r="AH2058" i="4" s="1"/>
  <c r="AD2058" i="4"/>
  <c r="Y2059" i="4"/>
  <c r="Z2059" i="4"/>
  <c r="AC2059" i="4"/>
  <c r="AH2059" i="4" s="1"/>
  <c r="AD2059" i="4"/>
  <c r="Y2060" i="4"/>
  <c r="Z2060" i="4"/>
  <c r="AC2060" i="4"/>
  <c r="AH2060" i="4" s="1"/>
  <c r="AD2060" i="4"/>
  <c r="Y2061" i="4"/>
  <c r="X2061" i="4" s="1"/>
  <c r="AA2061" i="4" s="1"/>
  <c r="Z2061" i="4"/>
  <c r="AC2061" i="4"/>
  <c r="AH2061" i="4" s="1"/>
  <c r="AD2061" i="4"/>
  <c r="Y2062" i="4"/>
  <c r="Z2062" i="4"/>
  <c r="AC2062" i="4"/>
  <c r="AH2062" i="4" s="1"/>
  <c r="AD2062" i="4"/>
  <c r="Y2063" i="4"/>
  <c r="Z2063" i="4"/>
  <c r="AC2063" i="4"/>
  <c r="AH2063" i="4" s="1"/>
  <c r="AD2063" i="4"/>
  <c r="Y2064" i="4"/>
  <c r="Z2064" i="4"/>
  <c r="AC2064" i="4"/>
  <c r="AH2064" i="4" s="1"/>
  <c r="AD2064" i="4"/>
  <c r="Y2065" i="4"/>
  <c r="X2065" i="4" s="1"/>
  <c r="AA2065" i="4" s="1"/>
  <c r="Z2065" i="4"/>
  <c r="AC2065" i="4"/>
  <c r="AH2065" i="4" s="1"/>
  <c r="AD2065" i="4"/>
  <c r="Y2066" i="4"/>
  <c r="Z2066" i="4"/>
  <c r="AC2066" i="4"/>
  <c r="AH2066" i="4" s="1"/>
  <c r="AD2066" i="4"/>
  <c r="Y2067" i="4"/>
  <c r="Z2067" i="4"/>
  <c r="AC2067" i="4"/>
  <c r="AH2067" i="4" s="1"/>
  <c r="AD2067" i="4"/>
  <c r="Y2068" i="4"/>
  <c r="Z2068" i="4"/>
  <c r="AC2068" i="4"/>
  <c r="AH2068" i="4" s="1"/>
  <c r="AD2068" i="4"/>
  <c r="Y2069" i="4"/>
  <c r="X2069" i="4" s="1"/>
  <c r="AA2069" i="4" s="1"/>
  <c r="Z2069" i="4"/>
  <c r="AC2069" i="4"/>
  <c r="AH2069" i="4" s="1"/>
  <c r="AD2069" i="4"/>
  <c r="Y2070" i="4"/>
  <c r="Z2070" i="4"/>
  <c r="AC2070" i="4"/>
  <c r="AH2070" i="4" s="1"/>
  <c r="AD2070" i="4"/>
  <c r="Y2071" i="4"/>
  <c r="Z2071" i="4"/>
  <c r="AC2071" i="4"/>
  <c r="AH2071" i="4" s="1"/>
  <c r="AD2071" i="4"/>
  <c r="Y2072" i="4"/>
  <c r="Z2072" i="4"/>
  <c r="AC2072" i="4"/>
  <c r="AH2072" i="4" s="1"/>
  <c r="AD2072" i="4"/>
  <c r="Y2073" i="4"/>
  <c r="X2073" i="4" s="1"/>
  <c r="AA2073" i="4" s="1"/>
  <c r="Z2073" i="4"/>
  <c r="AC2073" i="4"/>
  <c r="AH2073" i="4" s="1"/>
  <c r="AD2073" i="4"/>
  <c r="Y2074" i="4"/>
  <c r="Z2074" i="4"/>
  <c r="AC2074" i="4"/>
  <c r="AH2074" i="4" s="1"/>
  <c r="AD2074" i="4"/>
  <c r="Y2075" i="4"/>
  <c r="Z2075" i="4"/>
  <c r="AC2075" i="4"/>
  <c r="AH2075" i="4" s="1"/>
  <c r="AD2075" i="4"/>
  <c r="Y2076" i="4"/>
  <c r="Z2076" i="4"/>
  <c r="AC2076" i="4"/>
  <c r="AH2076" i="4" s="1"/>
  <c r="AD2076" i="4"/>
  <c r="Y2077" i="4"/>
  <c r="X2077" i="4" s="1"/>
  <c r="AA2077" i="4" s="1"/>
  <c r="Z2077" i="4"/>
  <c r="AC2077" i="4"/>
  <c r="AH2077" i="4" s="1"/>
  <c r="AD2077" i="4"/>
  <c r="Y2078" i="4"/>
  <c r="Z2078" i="4"/>
  <c r="AC2078" i="4"/>
  <c r="AH2078" i="4" s="1"/>
  <c r="AD2078" i="4"/>
  <c r="Y2079" i="4"/>
  <c r="Z2079" i="4"/>
  <c r="AC2079" i="4"/>
  <c r="AH2079" i="4" s="1"/>
  <c r="AD2079" i="4"/>
  <c r="Y2080" i="4"/>
  <c r="Z2080" i="4"/>
  <c r="AC2080" i="4"/>
  <c r="AH2080" i="4" s="1"/>
  <c r="AD2080" i="4"/>
  <c r="Y2081" i="4"/>
  <c r="X2081" i="4" s="1"/>
  <c r="AA2081" i="4" s="1"/>
  <c r="Z2081" i="4"/>
  <c r="AC2081" i="4"/>
  <c r="AH2081" i="4" s="1"/>
  <c r="AD2081" i="4"/>
  <c r="Y2082" i="4"/>
  <c r="Z2082" i="4"/>
  <c r="AC2082" i="4"/>
  <c r="AH2082" i="4" s="1"/>
  <c r="AD2082" i="4"/>
  <c r="Y2083" i="4"/>
  <c r="Z2083" i="4"/>
  <c r="AC2083" i="4"/>
  <c r="AH2083" i="4" s="1"/>
  <c r="AD2083" i="4"/>
  <c r="Y2084" i="4"/>
  <c r="Z2084" i="4"/>
  <c r="AC2084" i="4"/>
  <c r="AH2084" i="4" s="1"/>
  <c r="AD2084" i="4"/>
  <c r="Y2085" i="4"/>
  <c r="X2085" i="4" s="1"/>
  <c r="AA2085" i="4" s="1"/>
  <c r="Z2085" i="4"/>
  <c r="AC2085" i="4"/>
  <c r="AH2085" i="4" s="1"/>
  <c r="AD2085" i="4"/>
  <c r="Y2086" i="4"/>
  <c r="Z2086" i="4"/>
  <c r="AC2086" i="4"/>
  <c r="AH2086" i="4" s="1"/>
  <c r="AD2086" i="4"/>
  <c r="Y2087" i="4"/>
  <c r="Z2087" i="4"/>
  <c r="AC2087" i="4"/>
  <c r="AH2087" i="4" s="1"/>
  <c r="AD2087" i="4"/>
  <c r="Y2088" i="4"/>
  <c r="Z2088" i="4"/>
  <c r="AC2088" i="4"/>
  <c r="AH2088" i="4" s="1"/>
  <c r="AD2088" i="4"/>
  <c r="Y2089" i="4"/>
  <c r="X2089" i="4" s="1"/>
  <c r="AA2089" i="4" s="1"/>
  <c r="Z2089" i="4"/>
  <c r="AC2089" i="4"/>
  <c r="AH2089" i="4" s="1"/>
  <c r="AD2089" i="4"/>
  <c r="Y2090" i="4"/>
  <c r="Z2090" i="4"/>
  <c r="AC2090" i="4"/>
  <c r="AH2090" i="4" s="1"/>
  <c r="AD2090" i="4"/>
  <c r="Y2091" i="4"/>
  <c r="Z2091" i="4"/>
  <c r="AC2091" i="4"/>
  <c r="AH2091" i="4" s="1"/>
  <c r="AD2091" i="4"/>
  <c r="Y2092" i="4"/>
  <c r="Z2092" i="4"/>
  <c r="AC2092" i="4"/>
  <c r="AH2092" i="4" s="1"/>
  <c r="AD2092" i="4"/>
  <c r="Y2093" i="4"/>
  <c r="X2093" i="4" s="1"/>
  <c r="AA2093" i="4" s="1"/>
  <c r="Z2093" i="4"/>
  <c r="AC2093" i="4"/>
  <c r="AH2093" i="4" s="1"/>
  <c r="AD2093" i="4"/>
  <c r="Y2094" i="4"/>
  <c r="Z2094" i="4"/>
  <c r="AC2094" i="4"/>
  <c r="AH2094" i="4" s="1"/>
  <c r="AD2094" i="4"/>
  <c r="Y2095" i="4"/>
  <c r="Z2095" i="4"/>
  <c r="AC2095" i="4"/>
  <c r="AH2095" i="4" s="1"/>
  <c r="AD2095" i="4"/>
  <c r="Y2096" i="4"/>
  <c r="Z2096" i="4"/>
  <c r="AC2096" i="4"/>
  <c r="AH2096" i="4" s="1"/>
  <c r="AD2096" i="4"/>
  <c r="Y2097" i="4"/>
  <c r="X2097" i="4" s="1"/>
  <c r="AA2097" i="4" s="1"/>
  <c r="Z2097" i="4"/>
  <c r="AC2097" i="4"/>
  <c r="AH2097" i="4" s="1"/>
  <c r="AD2097" i="4"/>
  <c r="Y2098" i="4"/>
  <c r="Z2098" i="4"/>
  <c r="AC2098" i="4"/>
  <c r="AH2098" i="4" s="1"/>
  <c r="AD2098" i="4"/>
  <c r="Y2099" i="4"/>
  <c r="Z2099" i="4"/>
  <c r="AC2099" i="4"/>
  <c r="AH2099" i="4" s="1"/>
  <c r="AD2099" i="4"/>
  <c r="Y2100" i="4"/>
  <c r="Z2100" i="4"/>
  <c r="AC2100" i="4"/>
  <c r="AH2100" i="4" s="1"/>
  <c r="AD2100" i="4"/>
  <c r="Y2101" i="4"/>
  <c r="X2101" i="4" s="1"/>
  <c r="AA2101" i="4" s="1"/>
  <c r="Z2101" i="4"/>
  <c r="AC2101" i="4"/>
  <c r="AH2101" i="4" s="1"/>
  <c r="AD2101" i="4"/>
  <c r="Y2102" i="4"/>
  <c r="Z2102" i="4"/>
  <c r="AC2102" i="4"/>
  <c r="AH2102" i="4" s="1"/>
  <c r="AD2102" i="4"/>
  <c r="Y2103" i="4"/>
  <c r="Z2103" i="4"/>
  <c r="AC2103" i="4"/>
  <c r="AH2103" i="4" s="1"/>
  <c r="AD2103" i="4"/>
  <c r="Y2104" i="4"/>
  <c r="Z2104" i="4"/>
  <c r="AC2104" i="4"/>
  <c r="AH2104" i="4" s="1"/>
  <c r="AD2104" i="4"/>
  <c r="Y2105" i="4"/>
  <c r="X2105" i="4" s="1"/>
  <c r="AA2105" i="4" s="1"/>
  <c r="Z2105" i="4"/>
  <c r="AC2105" i="4"/>
  <c r="AH2105" i="4" s="1"/>
  <c r="AD2105" i="4"/>
  <c r="Y2106" i="4"/>
  <c r="Z2106" i="4"/>
  <c r="AC2106" i="4"/>
  <c r="AH2106" i="4" s="1"/>
  <c r="AD2106" i="4"/>
  <c r="Y2107" i="4"/>
  <c r="Z2107" i="4"/>
  <c r="AC2107" i="4"/>
  <c r="AH2107" i="4" s="1"/>
  <c r="AD2107" i="4"/>
  <c r="Y2108" i="4"/>
  <c r="Z2108" i="4"/>
  <c r="AC2108" i="4"/>
  <c r="AH2108" i="4" s="1"/>
  <c r="AD2108" i="4"/>
  <c r="Y2109" i="4"/>
  <c r="X2109" i="4" s="1"/>
  <c r="AA2109" i="4" s="1"/>
  <c r="Z2109" i="4"/>
  <c r="AC2109" i="4"/>
  <c r="AH2109" i="4" s="1"/>
  <c r="AD2109" i="4"/>
  <c r="Y2110" i="4"/>
  <c r="Z2110" i="4"/>
  <c r="AC2110" i="4"/>
  <c r="AH2110" i="4" s="1"/>
  <c r="AD2110" i="4"/>
  <c r="Y2111" i="4"/>
  <c r="Z2111" i="4"/>
  <c r="AC2111" i="4"/>
  <c r="AH2111" i="4" s="1"/>
  <c r="AD2111" i="4"/>
  <c r="Y2112" i="4"/>
  <c r="Z2112" i="4"/>
  <c r="AC2112" i="4"/>
  <c r="AH2112" i="4" s="1"/>
  <c r="AD2112" i="4"/>
  <c r="Y2113" i="4"/>
  <c r="X2113" i="4" s="1"/>
  <c r="AA2113" i="4" s="1"/>
  <c r="Z2113" i="4"/>
  <c r="AC2113" i="4"/>
  <c r="AH2113" i="4" s="1"/>
  <c r="AD2113" i="4"/>
  <c r="Y2114" i="4"/>
  <c r="Z2114" i="4"/>
  <c r="AC2114" i="4"/>
  <c r="AH2114" i="4" s="1"/>
  <c r="AD2114" i="4"/>
  <c r="Y2115" i="4"/>
  <c r="Z2115" i="4"/>
  <c r="AC2115" i="4"/>
  <c r="AH2115" i="4" s="1"/>
  <c r="AD2115" i="4"/>
  <c r="Y2116" i="4"/>
  <c r="Z2116" i="4"/>
  <c r="AC2116" i="4"/>
  <c r="AH2116" i="4" s="1"/>
  <c r="AD2116" i="4"/>
  <c r="Y2117" i="4"/>
  <c r="X2117" i="4" s="1"/>
  <c r="AA2117" i="4" s="1"/>
  <c r="Z2117" i="4"/>
  <c r="AC2117" i="4"/>
  <c r="AH2117" i="4" s="1"/>
  <c r="AD2117" i="4"/>
  <c r="Y2118" i="4"/>
  <c r="Z2118" i="4"/>
  <c r="AC2118" i="4"/>
  <c r="AH2118" i="4" s="1"/>
  <c r="AD2118" i="4"/>
  <c r="Y2119" i="4"/>
  <c r="Z2119" i="4"/>
  <c r="AC2119" i="4"/>
  <c r="AH2119" i="4" s="1"/>
  <c r="AD2119" i="4"/>
  <c r="Y2120" i="4"/>
  <c r="Z2120" i="4"/>
  <c r="AC2120" i="4"/>
  <c r="AH2120" i="4" s="1"/>
  <c r="AD2120" i="4"/>
  <c r="Y2121" i="4"/>
  <c r="X2121" i="4" s="1"/>
  <c r="AA2121" i="4" s="1"/>
  <c r="Z2121" i="4"/>
  <c r="AC2121" i="4"/>
  <c r="AH2121" i="4" s="1"/>
  <c r="AD2121" i="4"/>
  <c r="Y2122" i="4"/>
  <c r="Z2122" i="4"/>
  <c r="AC2122" i="4"/>
  <c r="AH2122" i="4" s="1"/>
  <c r="AD2122" i="4"/>
  <c r="Y2123" i="4"/>
  <c r="Z2123" i="4"/>
  <c r="AC2123" i="4"/>
  <c r="AH2123" i="4" s="1"/>
  <c r="AD2123" i="4"/>
  <c r="Y2124" i="4"/>
  <c r="Z2124" i="4"/>
  <c r="AC2124" i="4"/>
  <c r="AH2124" i="4" s="1"/>
  <c r="AD2124" i="4"/>
  <c r="Y2125" i="4"/>
  <c r="X2125" i="4" s="1"/>
  <c r="AA2125" i="4" s="1"/>
  <c r="Z2125" i="4"/>
  <c r="AC2125" i="4"/>
  <c r="AH2125" i="4" s="1"/>
  <c r="AD2125" i="4"/>
  <c r="Y2126" i="4"/>
  <c r="Z2126" i="4"/>
  <c r="AC2126" i="4"/>
  <c r="AH2126" i="4" s="1"/>
  <c r="AD2126" i="4"/>
  <c r="Y2127" i="4"/>
  <c r="Z2127" i="4"/>
  <c r="AC2127" i="4"/>
  <c r="AH2127" i="4" s="1"/>
  <c r="AD2127" i="4"/>
  <c r="Y2128" i="4"/>
  <c r="Z2128" i="4"/>
  <c r="AC2128" i="4"/>
  <c r="AH2128" i="4" s="1"/>
  <c r="AD2128" i="4"/>
  <c r="Y2129" i="4"/>
  <c r="X2129" i="4" s="1"/>
  <c r="AA2129" i="4" s="1"/>
  <c r="Z2129" i="4"/>
  <c r="AC2129" i="4"/>
  <c r="AH2129" i="4" s="1"/>
  <c r="AD2129" i="4"/>
  <c r="Y2130" i="4"/>
  <c r="Z2130" i="4"/>
  <c r="AC2130" i="4"/>
  <c r="AH2130" i="4" s="1"/>
  <c r="AD2130" i="4"/>
  <c r="Y2131" i="4"/>
  <c r="Z2131" i="4"/>
  <c r="AC2131" i="4"/>
  <c r="AH2131" i="4" s="1"/>
  <c r="AD2131" i="4"/>
  <c r="Y2132" i="4"/>
  <c r="Z2132" i="4"/>
  <c r="AC2132" i="4"/>
  <c r="AH2132" i="4" s="1"/>
  <c r="AD2132" i="4"/>
  <c r="Y2133" i="4"/>
  <c r="X2133" i="4" s="1"/>
  <c r="AA2133" i="4" s="1"/>
  <c r="Z2133" i="4"/>
  <c r="AC2133" i="4"/>
  <c r="AH2133" i="4" s="1"/>
  <c r="AD2133" i="4"/>
  <c r="Y2134" i="4"/>
  <c r="Z2134" i="4"/>
  <c r="AC2134" i="4"/>
  <c r="AH2134" i="4" s="1"/>
  <c r="AD2134" i="4"/>
  <c r="Y2135" i="4"/>
  <c r="Z2135" i="4"/>
  <c r="AC2135" i="4"/>
  <c r="AH2135" i="4" s="1"/>
  <c r="AD2135" i="4"/>
  <c r="Y2136" i="4"/>
  <c r="Z2136" i="4"/>
  <c r="AC2136" i="4"/>
  <c r="AH2136" i="4" s="1"/>
  <c r="AD2136" i="4"/>
  <c r="Y2137" i="4"/>
  <c r="X2137" i="4" s="1"/>
  <c r="AA2137" i="4" s="1"/>
  <c r="Z2137" i="4"/>
  <c r="AC2137" i="4"/>
  <c r="AH2137" i="4" s="1"/>
  <c r="AD2137" i="4"/>
  <c r="Y2138" i="4"/>
  <c r="Z2138" i="4"/>
  <c r="AC2138" i="4"/>
  <c r="AH2138" i="4" s="1"/>
  <c r="AD2138" i="4"/>
  <c r="Y2139" i="4"/>
  <c r="Z2139" i="4"/>
  <c r="AC2139" i="4"/>
  <c r="AH2139" i="4" s="1"/>
  <c r="AD2139" i="4"/>
  <c r="Y2140" i="4"/>
  <c r="Z2140" i="4"/>
  <c r="AC2140" i="4"/>
  <c r="AH2140" i="4" s="1"/>
  <c r="AD2140" i="4"/>
  <c r="Y2141" i="4"/>
  <c r="X2141" i="4" s="1"/>
  <c r="AA2141" i="4" s="1"/>
  <c r="Z2141" i="4"/>
  <c r="AC2141" i="4"/>
  <c r="AH2141" i="4" s="1"/>
  <c r="AD2141" i="4"/>
  <c r="Y2142" i="4"/>
  <c r="Z2142" i="4"/>
  <c r="AC2142" i="4"/>
  <c r="AH2142" i="4" s="1"/>
  <c r="AD2142" i="4"/>
  <c r="Y2143" i="4"/>
  <c r="Z2143" i="4"/>
  <c r="AC2143" i="4"/>
  <c r="AH2143" i="4" s="1"/>
  <c r="AD2143" i="4"/>
  <c r="Y2144" i="4"/>
  <c r="Z2144" i="4"/>
  <c r="AC2144" i="4"/>
  <c r="AH2144" i="4" s="1"/>
  <c r="AD2144" i="4"/>
  <c r="Y2145" i="4"/>
  <c r="X2145" i="4" s="1"/>
  <c r="AA2145" i="4" s="1"/>
  <c r="Z2145" i="4"/>
  <c r="AC2145" i="4"/>
  <c r="AH2145" i="4" s="1"/>
  <c r="AD2145" i="4"/>
  <c r="Y2146" i="4"/>
  <c r="Z2146" i="4"/>
  <c r="AC2146" i="4"/>
  <c r="AH2146" i="4" s="1"/>
  <c r="AD2146" i="4"/>
  <c r="Y2147" i="4"/>
  <c r="Z2147" i="4"/>
  <c r="AC2147" i="4"/>
  <c r="AH2147" i="4" s="1"/>
  <c r="AD2147" i="4"/>
  <c r="Y2148" i="4"/>
  <c r="Z2148" i="4"/>
  <c r="AC2148" i="4"/>
  <c r="AH2148" i="4" s="1"/>
  <c r="AD2148" i="4"/>
  <c r="Y2149" i="4"/>
  <c r="X2149" i="4" s="1"/>
  <c r="AA2149" i="4" s="1"/>
  <c r="Z2149" i="4"/>
  <c r="AC2149" i="4"/>
  <c r="AH2149" i="4" s="1"/>
  <c r="AD2149" i="4"/>
  <c r="Y2150" i="4"/>
  <c r="Z2150" i="4"/>
  <c r="AC2150" i="4"/>
  <c r="AH2150" i="4" s="1"/>
  <c r="AD2150" i="4"/>
  <c r="Y2151" i="4"/>
  <c r="Z2151" i="4"/>
  <c r="AC2151" i="4"/>
  <c r="AH2151" i="4" s="1"/>
  <c r="AD2151" i="4"/>
  <c r="Y2152" i="4"/>
  <c r="Z2152" i="4"/>
  <c r="AC2152" i="4"/>
  <c r="AH2152" i="4" s="1"/>
  <c r="AD2152" i="4"/>
  <c r="Y2153" i="4"/>
  <c r="X2153" i="4" s="1"/>
  <c r="AA2153" i="4" s="1"/>
  <c r="Z2153" i="4"/>
  <c r="AC2153" i="4"/>
  <c r="AH2153" i="4" s="1"/>
  <c r="AD2153" i="4"/>
  <c r="Y2154" i="4"/>
  <c r="Z2154" i="4"/>
  <c r="AC2154" i="4"/>
  <c r="AH2154" i="4" s="1"/>
  <c r="AD2154" i="4"/>
  <c r="Y2155" i="4"/>
  <c r="Z2155" i="4"/>
  <c r="AC2155" i="4"/>
  <c r="AH2155" i="4" s="1"/>
  <c r="AD2155" i="4"/>
  <c r="Y2156" i="4"/>
  <c r="Z2156" i="4"/>
  <c r="AC2156" i="4"/>
  <c r="AH2156" i="4" s="1"/>
  <c r="AD2156" i="4"/>
  <c r="Y2157" i="4"/>
  <c r="X2157" i="4" s="1"/>
  <c r="AA2157" i="4" s="1"/>
  <c r="Z2157" i="4"/>
  <c r="AC2157" i="4"/>
  <c r="AH2157" i="4" s="1"/>
  <c r="AD2157" i="4"/>
  <c r="Y2158" i="4"/>
  <c r="Z2158" i="4"/>
  <c r="AC2158" i="4"/>
  <c r="AH2158" i="4" s="1"/>
  <c r="AD2158" i="4"/>
  <c r="Y2159" i="4"/>
  <c r="Z2159" i="4"/>
  <c r="AC2159" i="4"/>
  <c r="AH2159" i="4" s="1"/>
  <c r="AD2159" i="4"/>
  <c r="Y2160" i="4"/>
  <c r="Z2160" i="4"/>
  <c r="AC2160" i="4"/>
  <c r="AH2160" i="4" s="1"/>
  <c r="AD2160" i="4"/>
  <c r="Y2161" i="4"/>
  <c r="X2161" i="4" s="1"/>
  <c r="AA2161" i="4" s="1"/>
  <c r="Z2161" i="4"/>
  <c r="AC2161" i="4"/>
  <c r="AH2161" i="4" s="1"/>
  <c r="AD2161" i="4"/>
  <c r="Y2162" i="4"/>
  <c r="Z2162" i="4"/>
  <c r="AC2162" i="4"/>
  <c r="AH2162" i="4" s="1"/>
  <c r="AD2162" i="4"/>
  <c r="Y2163" i="4"/>
  <c r="Z2163" i="4"/>
  <c r="AC2163" i="4"/>
  <c r="AH2163" i="4" s="1"/>
  <c r="AD2163" i="4"/>
  <c r="Y2164" i="4"/>
  <c r="Z2164" i="4"/>
  <c r="AC2164" i="4"/>
  <c r="AH2164" i="4" s="1"/>
  <c r="AD2164" i="4"/>
  <c r="Y2165" i="4"/>
  <c r="X2165" i="4" s="1"/>
  <c r="AA2165" i="4" s="1"/>
  <c r="Z2165" i="4"/>
  <c r="AC2165" i="4"/>
  <c r="AH2165" i="4" s="1"/>
  <c r="AD2165" i="4"/>
  <c r="Y2166" i="4"/>
  <c r="Z2166" i="4"/>
  <c r="AC2166" i="4"/>
  <c r="AH2166" i="4" s="1"/>
  <c r="AD2166" i="4"/>
  <c r="Y2167" i="4"/>
  <c r="Z2167" i="4"/>
  <c r="AC2167" i="4"/>
  <c r="AH2167" i="4" s="1"/>
  <c r="AD2167" i="4"/>
  <c r="Y2168" i="4"/>
  <c r="Z2168" i="4"/>
  <c r="AC2168" i="4"/>
  <c r="AH2168" i="4" s="1"/>
  <c r="AD2168" i="4"/>
  <c r="Y2169" i="4"/>
  <c r="X2169" i="4" s="1"/>
  <c r="AA2169" i="4" s="1"/>
  <c r="Z2169" i="4"/>
  <c r="AC2169" i="4"/>
  <c r="AH2169" i="4" s="1"/>
  <c r="AD2169" i="4"/>
  <c r="Y2170" i="4"/>
  <c r="Z2170" i="4"/>
  <c r="AC2170" i="4"/>
  <c r="AH2170" i="4" s="1"/>
  <c r="AD2170" i="4"/>
  <c r="Y2171" i="4"/>
  <c r="Z2171" i="4"/>
  <c r="AC2171" i="4"/>
  <c r="AH2171" i="4" s="1"/>
  <c r="AD2171" i="4"/>
  <c r="Y2172" i="4"/>
  <c r="Z2172" i="4"/>
  <c r="AC2172" i="4"/>
  <c r="AH2172" i="4" s="1"/>
  <c r="AD2172" i="4"/>
  <c r="Y2173" i="4"/>
  <c r="X2173" i="4" s="1"/>
  <c r="AA2173" i="4" s="1"/>
  <c r="Z2173" i="4"/>
  <c r="AC2173" i="4"/>
  <c r="AH2173" i="4" s="1"/>
  <c r="AD2173" i="4"/>
  <c r="Y2174" i="4"/>
  <c r="Z2174" i="4"/>
  <c r="AC2174" i="4"/>
  <c r="AH2174" i="4" s="1"/>
  <c r="AD2174" i="4"/>
  <c r="Y2175" i="4"/>
  <c r="Z2175" i="4"/>
  <c r="AC2175" i="4"/>
  <c r="AH2175" i="4" s="1"/>
  <c r="AD2175" i="4"/>
  <c r="Y2176" i="4"/>
  <c r="Z2176" i="4"/>
  <c r="AC2176" i="4"/>
  <c r="AH2176" i="4" s="1"/>
  <c r="AD2176" i="4"/>
  <c r="Y2177" i="4"/>
  <c r="X2177" i="4" s="1"/>
  <c r="AA2177" i="4" s="1"/>
  <c r="Z2177" i="4"/>
  <c r="AC2177" i="4"/>
  <c r="AH2177" i="4" s="1"/>
  <c r="AD2177" i="4"/>
  <c r="Y2178" i="4"/>
  <c r="Z2178" i="4"/>
  <c r="AC2178" i="4"/>
  <c r="AH2178" i="4" s="1"/>
  <c r="AD2178" i="4"/>
  <c r="Y2179" i="4"/>
  <c r="Z2179" i="4"/>
  <c r="AC2179" i="4"/>
  <c r="AH2179" i="4" s="1"/>
  <c r="AD2179" i="4"/>
  <c r="Y2180" i="4"/>
  <c r="Z2180" i="4"/>
  <c r="AC2180" i="4"/>
  <c r="AH2180" i="4" s="1"/>
  <c r="AD2180" i="4"/>
  <c r="Y2181" i="4"/>
  <c r="X2181" i="4" s="1"/>
  <c r="AA2181" i="4" s="1"/>
  <c r="Z2181" i="4"/>
  <c r="AC2181" i="4"/>
  <c r="AH2181" i="4" s="1"/>
  <c r="AD2181" i="4"/>
  <c r="Y2182" i="4"/>
  <c r="Z2182" i="4"/>
  <c r="AC2182" i="4"/>
  <c r="AH2182" i="4" s="1"/>
  <c r="AD2182" i="4"/>
  <c r="Y2183" i="4"/>
  <c r="Z2183" i="4"/>
  <c r="AC2183" i="4"/>
  <c r="AH2183" i="4" s="1"/>
  <c r="AD2183" i="4"/>
  <c r="Y2184" i="4"/>
  <c r="Z2184" i="4"/>
  <c r="AC2184" i="4"/>
  <c r="AH2184" i="4" s="1"/>
  <c r="AD2184" i="4"/>
  <c r="Y2185" i="4"/>
  <c r="X2185" i="4" s="1"/>
  <c r="AA2185" i="4" s="1"/>
  <c r="Z2185" i="4"/>
  <c r="AC2185" i="4"/>
  <c r="AH2185" i="4" s="1"/>
  <c r="AD2185" i="4"/>
  <c r="Y2186" i="4"/>
  <c r="Z2186" i="4"/>
  <c r="AC2186" i="4"/>
  <c r="AH2186" i="4" s="1"/>
  <c r="AD2186" i="4"/>
  <c r="Y2187" i="4"/>
  <c r="Z2187" i="4"/>
  <c r="AC2187" i="4"/>
  <c r="AH2187" i="4" s="1"/>
  <c r="AD2187" i="4"/>
  <c r="Y2188" i="4"/>
  <c r="Z2188" i="4"/>
  <c r="AC2188" i="4"/>
  <c r="AH2188" i="4" s="1"/>
  <c r="AD2188" i="4"/>
  <c r="Y2189" i="4"/>
  <c r="X2189" i="4" s="1"/>
  <c r="AA2189" i="4" s="1"/>
  <c r="Z2189" i="4"/>
  <c r="AC2189" i="4"/>
  <c r="AH2189" i="4" s="1"/>
  <c r="AD2189" i="4"/>
  <c r="Y2190" i="4"/>
  <c r="Z2190" i="4"/>
  <c r="AC2190" i="4"/>
  <c r="AH2190" i="4" s="1"/>
  <c r="AD2190" i="4"/>
  <c r="Y2191" i="4"/>
  <c r="Z2191" i="4"/>
  <c r="AC2191" i="4"/>
  <c r="AH2191" i="4" s="1"/>
  <c r="AD2191" i="4"/>
  <c r="Y2192" i="4"/>
  <c r="Z2192" i="4"/>
  <c r="AC2192" i="4"/>
  <c r="AH2192" i="4" s="1"/>
  <c r="AD2192" i="4"/>
  <c r="Y2193" i="4"/>
  <c r="X2193" i="4" s="1"/>
  <c r="AA2193" i="4" s="1"/>
  <c r="Z2193" i="4"/>
  <c r="AC2193" i="4"/>
  <c r="AH2193" i="4" s="1"/>
  <c r="AD2193" i="4"/>
  <c r="Y2194" i="4"/>
  <c r="Z2194" i="4"/>
  <c r="AC2194" i="4"/>
  <c r="AH2194" i="4" s="1"/>
  <c r="AD2194" i="4"/>
  <c r="Y2195" i="4"/>
  <c r="Z2195" i="4"/>
  <c r="AC2195" i="4"/>
  <c r="AH2195" i="4" s="1"/>
  <c r="AD2195" i="4"/>
  <c r="Y2196" i="4"/>
  <c r="Z2196" i="4"/>
  <c r="AC2196" i="4"/>
  <c r="AH2196" i="4" s="1"/>
  <c r="AD2196" i="4"/>
  <c r="Y2197" i="4"/>
  <c r="X2197" i="4" s="1"/>
  <c r="AA2197" i="4" s="1"/>
  <c r="Z2197" i="4"/>
  <c r="AC2197" i="4"/>
  <c r="AH2197" i="4" s="1"/>
  <c r="AD2197" i="4"/>
  <c r="Y2198" i="4"/>
  <c r="Z2198" i="4"/>
  <c r="AC2198" i="4"/>
  <c r="AH2198" i="4" s="1"/>
  <c r="AD2198" i="4"/>
  <c r="Y2199" i="4"/>
  <c r="Z2199" i="4"/>
  <c r="AC2199" i="4"/>
  <c r="AH2199" i="4" s="1"/>
  <c r="AD2199" i="4"/>
  <c r="Y2200" i="4"/>
  <c r="Z2200" i="4"/>
  <c r="AC2200" i="4"/>
  <c r="AH2200" i="4" s="1"/>
  <c r="AD2200" i="4"/>
  <c r="Y2201" i="4"/>
  <c r="X2201" i="4" s="1"/>
  <c r="AA2201" i="4" s="1"/>
  <c r="Z2201" i="4"/>
  <c r="AC2201" i="4"/>
  <c r="AH2201" i="4" s="1"/>
  <c r="AD2201" i="4"/>
  <c r="Y2202" i="4"/>
  <c r="Z2202" i="4"/>
  <c r="AC2202" i="4"/>
  <c r="AH2202" i="4" s="1"/>
  <c r="AD2202" i="4"/>
  <c r="Y2203" i="4"/>
  <c r="Z2203" i="4"/>
  <c r="AC2203" i="4"/>
  <c r="AH2203" i="4" s="1"/>
  <c r="AD2203" i="4"/>
  <c r="Y2204" i="4"/>
  <c r="Z2204" i="4"/>
  <c r="AC2204" i="4"/>
  <c r="AH2204" i="4" s="1"/>
  <c r="AD2204" i="4"/>
  <c r="Y2205" i="4"/>
  <c r="X2205" i="4" s="1"/>
  <c r="AA2205" i="4" s="1"/>
  <c r="Z2205" i="4"/>
  <c r="AC2205" i="4"/>
  <c r="AH2205" i="4" s="1"/>
  <c r="AD2205" i="4"/>
  <c r="Y2206" i="4"/>
  <c r="Z2206" i="4"/>
  <c r="AC2206" i="4"/>
  <c r="AH2206" i="4" s="1"/>
  <c r="AD2206" i="4"/>
  <c r="Y2207" i="4"/>
  <c r="Z2207" i="4"/>
  <c r="AC2207" i="4"/>
  <c r="AH2207" i="4" s="1"/>
  <c r="AD2207" i="4"/>
  <c r="Y2208" i="4"/>
  <c r="Z2208" i="4"/>
  <c r="AC2208" i="4"/>
  <c r="AH2208" i="4" s="1"/>
  <c r="AD2208" i="4"/>
  <c r="Y2209" i="4"/>
  <c r="X2209" i="4" s="1"/>
  <c r="AA2209" i="4" s="1"/>
  <c r="Z2209" i="4"/>
  <c r="AC2209" i="4"/>
  <c r="AH2209" i="4" s="1"/>
  <c r="AD2209" i="4"/>
  <c r="Y2210" i="4"/>
  <c r="Z2210" i="4"/>
  <c r="AC2210" i="4"/>
  <c r="AH2210" i="4" s="1"/>
  <c r="AD2210" i="4"/>
  <c r="Y2211" i="4"/>
  <c r="Z2211" i="4"/>
  <c r="AC2211" i="4"/>
  <c r="AH2211" i="4" s="1"/>
  <c r="AD2211" i="4"/>
  <c r="Y2212" i="4"/>
  <c r="Z2212" i="4"/>
  <c r="AC2212" i="4"/>
  <c r="AH2212" i="4" s="1"/>
  <c r="AD2212" i="4"/>
  <c r="Y2213" i="4"/>
  <c r="X2213" i="4" s="1"/>
  <c r="AA2213" i="4" s="1"/>
  <c r="Z2213" i="4"/>
  <c r="AC2213" i="4"/>
  <c r="AH2213" i="4" s="1"/>
  <c r="AD2213" i="4"/>
  <c r="Y2214" i="4"/>
  <c r="Z2214" i="4"/>
  <c r="AC2214" i="4"/>
  <c r="AH2214" i="4" s="1"/>
  <c r="AD2214" i="4"/>
  <c r="Y2215" i="4"/>
  <c r="Z2215" i="4"/>
  <c r="AC2215" i="4"/>
  <c r="AH2215" i="4" s="1"/>
  <c r="AD2215" i="4"/>
  <c r="Y2216" i="4"/>
  <c r="Z2216" i="4"/>
  <c r="AC2216" i="4"/>
  <c r="AH2216" i="4" s="1"/>
  <c r="AD2216" i="4"/>
  <c r="Y2217" i="4"/>
  <c r="X2217" i="4" s="1"/>
  <c r="AA2217" i="4" s="1"/>
  <c r="Z2217" i="4"/>
  <c r="AC2217" i="4"/>
  <c r="AH2217" i="4" s="1"/>
  <c r="AD2217" i="4"/>
  <c r="Y2218" i="4"/>
  <c r="Z2218" i="4"/>
  <c r="AC2218" i="4"/>
  <c r="AH2218" i="4" s="1"/>
  <c r="AD2218" i="4"/>
  <c r="Y2219" i="4"/>
  <c r="Z2219" i="4"/>
  <c r="AC2219" i="4"/>
  <c r="AH2219" i="4" s="1"/>
  <c r="AD2219" i="4"/>
  <c r="Y2220" i="4"/>
  <c r="Z2220" i="4"/>
  <c r="AC2220" i="4"/>
  <c r="AH2220" i="4" s="1"/>
  <c r="AD2220" i="4"/>
  <c r="Y2221" i="4"/>
  <c r="X2221" i="4" s="1"/>
  <c r="AA2221" i="4" s="1"/>
  <c r="Z2221" i="4"/>
  <c r="AC2221" i="4"/>
  <c r="AH2221" i="4" s="1"/>
  <c r="AD2221" i="4"/>
  <c r="Y2222" i="4"/>
  <c r="Z2222" i="4"/>
  <c r="AC2222" i="4"/>
  <c r="AH2222" i="4" s="1"/>
  <c r="AD2222" i="4"/>
  <c r="Y2223" i="4"/>
  <c r="Z2223" i="4"/>
  <c r="AC2223" i="4"/>
  <c r="AH2223" i="4" s="1"/>
  <c r="AD2223" i="4"/>
  <c r="Y2224" i="4"/>
  <c r="Z2224" i="4"/>
  <c r="AC2224" i="4"/>
  <c r="AH2224" i="4" s="1"/>
  <c r="AD2224" i="4"/>
  <c r="Y2225" i="4"/>
  <c r="X2225" i="4" s="1"/>
  <c r="AA2225" i="4" s="1"/>
  <c r="Z2225" i="4"/>
  <c r="AC2225" i="4"/>
  <c r="AH2225" i="4" s="1"/>
  <c r="AD2225" i="4"/>
  <c r="Y2226" i="4"/>
  <c r="Z2226" i="4"/>
  <c r="AC2226" i="4"/>
  <c r="AH2226" i="4" s="1"/>
  <c r="AD2226" i="4"/>
  <c r="Y2227" i="4"/>
  <c r="Z2227" i="4"/>
  <c r="AC2227" i="4"/>
  <c r="AH2227" i="4" s="1"/>
  <c r="AD2227" i="4"/>
  <c r="Y2228" i="4"/>
  <c r="Z2228" i="4"/>
  <c r="AC2228" i="4"/>
  <c r="AH2228" i="4" s="1"/>
  <c r="AD2228" i="4"/>
  <c r="Y2229" i="4"/>
  <c r="X2229" i="4" s="1"/>
  <c r="AA2229" i="4" s="1"/>
  <c r="Z2229" i="4"/>
  <c r="AC2229" i="4"/>
  <c r="AH2229" i="4" s="1"/>
  <c r="AD2229" i="4"/>
  <c r="Y2230" i="4"/>
  <c r="Z2230" i="4"/>
  <c r="AC2230" i="4"/>
  <c r="AH2230" i="4" s="1"/>
  <c r="AD2230" i="4"/>
  <c r="Y2231" i="4"/>
  <c r="Z2231" i="4"/>
  <c r="AC2231" i="4"/>
  <c r="AH2231" i="4" s="1"/>
  <c r="AD2231" i="4"/>
  <c r="Y2232" i="4"/>
  <c r="Z2232" i="4"/>
  <c r="AC2232" i="4"/>
  <c r="AH2232" i="4" s="1"/>
  <c r="AD2232" i="4"/>
  <c r="Y2233" i="4"/>
  <c r="X2233" i="4" s="1"/>
  <c r="AA2233" i="4" s="1"/>
  <c r="Z2233" i="4"/>
  <c r="AC2233" i="4"/>
  <c r="AH2233" i="4" s="1"/>
  <c r="AD2233" i="4"/>
  <c r="Y2234" i="4"/>
  <c r="Z2234" i="4"/>
  <c r="AC2234" i="4"/>
  <c r="AH2234" i="4" s="1"/>
  <c r="AD2234" i="4"/>
  <c r="Y2235" i="4"/>
  <c r="Z2235" i="4"/>
  <c r="AC2235" i="4"/>
  <c r="AH2235" i="4" s="1"/>
  <c r="AD2235" i="4"/>
  <c r="Y2236" i="4"/>
  <c r="Z2236" i="4"/>
  <c r="AC2236" i="4"/>
  <c r="AH2236" i="4" s="1"/>
  <c r="AD2236" i="4"/>
  <c r="Y2237" i="4"/>
  <c r="X2237" i="4" s="1"/>
  <c r="AA2237" i="4" s="1"/>
  <c r="Z2237" i="4"/>
  <c r="AC2237" i="4"/>
  <c r="AH2237" i="4" s="1"/>
  <c r="AD2237" i="4"/>
  <c r="Y2238" i="4"/>
  <c r="Z2238" i="4"/>
  <c r="AC2238" i="4"/>
  <c r="AH2238" i="4" s="1"/>
  <c r="AD2238" i="4"/>
  <c r="Y2239" i="4"/>
  <c r="Z2239" i="4"/>
  <c r="AC2239" i="4"/>
  <c r="AH2239" i="4" s="1"/>
  <c r="AD2239" i="4"/>
  <c r="Y2240" i="4"/>
  <c r="Z2240" i="4"/>
  <c r="AC2240" i="4"/>
  <c r="AH2240" i="4" s="1"/>
  <c r="AD2240" i="4"/>
  <c r="Y2241" i="4"/>
  <c r="X2241" i="4" s="1"/>
  <c r="AA2241" i="4" s="1"/>
  <c r="Z2241" i="4"/>
  <c r="AC2241" i="4"/>
  <c r="AH2241" i="4" s="1"/>
  <c r="AD2241" i="4"/>
  <c r="Y2242" i="4"/>
  <c r="Z2242" i="4"/>
  <c r="AC2242" i="4"/>
  <c r="AH2242" i="4" s="1"/>
  <c r="AD2242" i="4"/>
  <c r="Y2243" i="4"/>
  <c r="Z2243" i="4"/>
  <c r="AC2243" i="4"/>
  <c r="AH2243" i="4" s="1"/>
  <c r="AD2243" i="4"/>
  <c r="Y2244" i="4"/>
  <c r="Z2244" i="4"/>
  <c r="AC2244" i="4"/>
  <c r="AH2244" i="4" s="1"/>
  <c r="AD2244" i="4"/>
  <c r="Y2245" i="4"/>
  <c r="X2245" i="4" s="1"/>
  <c r="AA2245" i="4" s="1"/>
  <c r="Z2245" i="4"/>
  <c r="AC2245" i="4"/>
  <c r="AH2245" i="4" s="1"/>
  <c r="AD2245" i="4"/>
  <c r="Y2246" i="4"/>
  <c r="Z2246" i="4"/>
  <c r="AC2246" i="4"/>
  <c r="AH2246" i="4" s="1"/>
  <c r="AD2246" i="4"/>
  <c r="Y2247" i="4"/>
  <c r="Z2247" i="4"/>
  <c r="AC2247" i="4"/>
  <c r="AH2247" i="4" s="1"/>
  <c r="AD2247" i="4"/>
  <c r="Y2248" i="4"/>
  <c r="Z2248" i="4"/>
  <c r="AC2248" i="4"/>
  <c r="AH2248" i="4" s="1"/>
  <c r="AD2248" i="4"/>
  <c r="Y2249" i="4"/>
  <c r="X2249" i="4" s="1"/>
  <c r="AA2249" i="4" s="1"/>
  <c r="Z2249" i="4"/>
  <c r="AC2249" i="4"/>
  <c r="AH2249" i="4" s="1"/>
  <c r="AD2249" i="4"/>
  <c r="Y2250" i="4"/>
  <c r="Z2250" i="4"/>
  <c r="AC2250" i="4"/>
  <c r="AH2250" i="4" s="1"/>
  <c r="AD2250" i="4"/>
  <c r="Y2251" i="4"/>
  <c r="Z2251" i="4"/>
  <c r="AC2251" i="4"/>
  <c r="AH2251" i="4" s="1"/>
  <c r="AD2251" i="4"/>
  <c r="Y2252" i="4"/>
  <c r="Z2252" i="4"/>
  <c r="AC2252" i="4"/>
  <c r="AH2252" i="4" s="1"/>
  <c r="AD2252" i="4"/>
  <c r="Y2253" i="4"/>
  <c r="X2253" i="4" s="1"/>
  <c r="AA2253" i="4" s="1"/>
  <c r="Z2253" i="4"/>
  <c r="AC2253" i="4"/>
  <c r="AH2253" i="4" s="1"/>
  <c r="AD2253" i="4"/>
  <c r="Y2254" i="4"/>
  <c r="Z2254" i="4"/>
  <c r="AC2254" i="4"/>
  <c r="AH2254" i="4" s="1"/>
  <c r="AD2254" i="4"/>
  <c r="Y2255" i="4"/>
  <c r="Z2255" i="4"/>
  <c r="AC2255" i="4"/>
  <c r="AH2255" i="4" s="1"/>
  <c r="AD2255" i="4"/>
  <c r="Y2256" i="4"/>
  <c r="Z2256" i="4"/>
  <c r="AC2256" i="4"/>
  <c r="AH2256" i="4" s="1"/>
  <c r="AD2256" i="4"/>
  <c r="Y2257" i="4"/>
  <c r="X2257" i="4" s="1"/>
  <c r="AA2257" i="4" s="1"/>
  <c r="Z2257" i="4"/>
  <c r="AC2257" i="4"/>
  <c r="AH2257" i="4" s="1"/>
  <c r="AD2257" i="4"/>
  <c r="Y2258" i="4"/>
  <c r="Z2258" i="4"/>
  <c r="AC2258" i="4"/>
  <c r="AH2258" i="4" s="1"/>
  <c r="AD2258" i="4"/>
  <c r="Y2259" i="4"/>
  <c r="Z2259" i="4"/>
  <c r="AC2259" i="4"/>
  <c r="AH2259" i="4" s="1"/>
  <c r="AD2259" i="4"/>
  <c r="Y2260" i="4"/>
  <c r="Z2260" i="4"/>
  <c r="AC2260" i="4"/>
  <c r="AH2260" i="4" s="1"/>
  <c r="AD2260" i="4"/>
  <c r="Y2261" i="4"/>
  <c r="X2261" i="4" s="1"/>
  <c r="AA2261" i="4" s="1"/>
  <c r="Z2261" i="4"/>
  <c r="AC2261" i="4"/>
  <c r="AH2261" i="4" s="1"/>
  <c r="AD2261" i="4"/>
  <c r="Y2262" i="4"/>
  <c r="Z2262" i="4"/>
  <c r="AC2262" i="4"/>
  <c r="AH2262" i="4" s="1"/>
  <c r="AD2262" i="4"/>
  <c r="Y2263" i="4"/>
  <c r="Z2263" i="4"/>
  <c r="AC2263" i="4"/>
  <c r="AH2263" i="4" s="1"/>
  <c r="AD2263" i="4"/>
  <c r="Y2264" i="4"/>
  <c r="Z2264" i="4"/>
  <c r="AC2264" i="4"/>
  <c r="AH2264" i="4" s="1"/>
  <c r="AD2264" i="4"/>
  <c r="Y2265" i="4"/>
  <c r="X2265" i="4" s="1"/>
  <c r="AA2265" i="4" s="1"/>
  <c r="Z2265" i="4"/>
  <c r="AC2265" i="4"/>
  <c r="AH2265" i="4" s="1"/>
  <c r="AD2265" i="4"/>
  <c r="Y2266" i="4"/>
  <c r="Z2266" i="4"/>
  <c r="AC2266" i="4"/>
  <c r="AH2266" i="4" s="1"/>
  <c r="AD2266" i="4"/>
  <c r="Y2267" i="4"/>
  <c r="Z2267" i="4"/>
  <c r="AC2267" i="4"/>
  <c r="AH2267" i="4" s="1"/>
  <c r="AD2267" i="4"/>
  <c r="Y2268" i="4"/>
  <c r="Z2268" i="4"/>
  <c r="AC2268" i="4"/>
  <c r="AH2268" i="4" s="1"/>
  <c r="AD2268" i="4"/>
  <c r="Y2269" i="4"/>
  <c r="X2269" i="4" s="1"/>
  <c r="AA2269" i="4" s="1"/>
  <c r="Z2269" i="4"/>
  <c r="AC2269" i="4"/>
  <c r="AH2269" i="4" s="1"/>
  <c r="AD2269" i="4"/>
  <c r="Y2270" i="4"/>
  <c r="Z2270" i="4"/>
  <c r="AC2270" i="4"/>
  <c r="AH2270" i="4" s="1"/>
  <c r="AD2270" i="4"/>
  <c r="Y2271" i="4"/>
  <c r="Z2271" i="4"/>
  <c r="AC2271" i="4"/>
  <c r="AH2271" i="4" s="1"/>
  <c r="AD2271" i="4"/>
  <c r="Y2272" i="4"/>
  <c r="Z2272" i="4"/>
  <c r="AC2272" i="4"/>
  <c r="AH2272" i="4" s="1"/>
  <c r="AD2272" i="4"/>
  <c r="Y2273" i="4"/>
  <c r="X2273" i="4" s="1"/>
  <c r="AA2273" i="4" s="1"/>
  <c r="Z2273" i="4"/>
  <c r="AC2273" i="4"/>
  <c r="AH2273" i="4" s="1"/>
  <c r="AD2273" i="4"/>
  <c r="Y2274" i="4"/>
  <c r="Z2274" i="4"/>
  <c r="AC2274" i="4"/>
  <c r="AH2274" i="4" s="1"/>
  <c r="AD2274" i="4"/>
  <c r="Y2275" i="4"/>
  <c r="Z2275" i="4"/>
  <c r="AC2275" i="4"/>
  <c r="AH2275" i="4" s="1"/>
  <c r="AD2275" i="4"/>
  <c r="Y2276" i="4"/>
  <c r="Z2276" i="4"/>
  <c r="AC2276" i="4"/>
  <c r="AH2276" i="4" s="1"/>
  <c r="AD2276" i="4"/>
  <c r="Y2277" i="4"/>
  <c r="X2277" i="4" s="1"/>
  <c r="AA2277" i="4" s="1"/>
  <c r="Z2277" i="4"/>
  <c r="AC2277" i="4"/>
  <c r="AH2277" i="4" s="1"/>
  <c r="AD2277" i="4"/>
  <c r="Y2278" i="4"/>
  <c r="Z2278" i="4"/>
  <c r="AC2278" i="4"/>
  <c r="AH2278" i="4" s="1"/>
  <c r="AD2278" i="4"/>
  <c r="Y2279" i="4"/>
  <c r="Z2279" i="4"/>
  <c r="AC2279" i="4"/>
  <c r="AH2279" i="4" s="1"/>
  <c r="AD2279" i="4"/>
  <c r="Y2280" i="4"/>
  <c r="Z2280" i="4"/>
  <c r="AC2280" i="4"/>
  <c r="AH2280" i="4" s="1"/>
  <c r="AD2280" i="4"/>
  <c r="Y2281" i="4"/>
  <c r="X2281" i="4" s="1"/>
  <c r="AA2281" i="4" s="1"/>
  <c r="Z2281" i="4"/>
  <c r="AC2281" i="4"/>
  <c r="AH2281" i="4" s="1"/>
  <c r="AD2281" i="4"/>
  <c r="Y2282" i="4"/>
  <c r="Z2282" i="4"/>
  <c r="AC2282" i="4"/>
  <c r="AH2282" i="4" s="1"/>
  <c r="AD2282" i="4"/>
  <c r="Y2283" i="4"/>
  <c r="Z2283" i="4"/>
  <c r="AC2283" i="4"/>
  <c r="AH2283" i="4" s="1"/>
  <c r="AD2283" i="4"/>
  <c r="Y2284" i="4"/>
  <c r="Z2284" i="4"/>
  <c r="AC2284" i="4"/>
  <c r="AH2284" i="4" s="1"/>
  <c r="AD2284" i="4"/>
  <c r="Y2285" i="4"/>
  <c r="X2285" i="4" s="1"/>
  <c r="AA2285" i="4" s="1"/>
  <c r="Z2285" i="4"/>
  <c r="AC2285" i="4"/>
  <c r="AH2285" i="4" s="1"/>
  <c r="AD2285" i="4"/>
  <c r="Y2286" i="4"/>
  <c r="Z2286" i="4"/>
  <c r="AC2286" i="4"/>
  <c r="AH2286" i="4" s="1"/>
  <c r="AD2286" i="4"/>
  <c r="Y2287" i="4"/>
  <c r="Z2287" i="4"/>
  <c r="AC2287" i="4"/>
  <c r="AH2287" i="4" s="1"/>
  <c r="AD2287" i="4"/>
  <c r="Y2288" i="4"/>
  <c r="Z2288" i="4"/>
  <c r="AC2288" i="4"/>
  <c r="AH2288" i="4" s="1"/>
  <c r="AD2288" i="4"/>
  <c r="Y2289" i="4"/>
  <c r="X2289" i="4" s="1"/>
  <c r="AA2289" i="4" s="1"/>
  <c r="Z2289" i="4"/>
  <c r="AC2289" i="4"/>
  <c r="AH2289" i="4" s="1"/>
  <c r="AD2289" i="4"/>
  <c r="Y2290" i="4"/>
  <c r="Z2290" i="4"/>
  <c r="AC2290" i="4"/>
  <c r="AH2290" i="4" s="1"/>
  <c r="AD2290" i="4"/>
  <c r="Y2291" i="4"/>
  <c r="Z2291" i="4"/>
  <c r="AC2291" i="4"/>
  <c r="AH2291" i="4" s="1"/>
  <c r="AD2291" i="4"/>
  <c r="Y2292" i="4"/>
  <c r="Z2292" i="4"/>
  <c r="AC2292" i="4"/>
  <c r="AH2292" i="4" s="1"/>
  <c r="AD2292" i="4"/>
  <c r="Y2293" i="4"/>
  <c r="X2293" i="4" s="1"/>
  <c r="AA2293" i="4" s="1"/>
  <c r="Z2293" i="4"/>
  <c r="AC2293" i="4"/>
  <c r="AH2293" i="4" s="1"/>
  <c r="AD2293" i="4"/>
  <c r="Y2294" i="4"/>
  <c r="Z2294" i="4"/>
  <c r="AC2294" i="4"/>
  <c r="AH2294" i="4" s="1"/>
  <c r="AD2294" i="4"/>
  <c r="Y2295" i="4"/>
  <c r="Z2295" i="4"/>
  <c r="AC2295" i="4"/>
  <c r="AH2295" i="4" s="1"/>
  <c r="AD2295" i="4"/>
  <c r="Y2296" i="4"/>
  <c r="Z2296" i="4"/>
  <c r="AC2296" i="4"/>
  <c r="AH2296" i="4" s="1"/>
  <c r="AD2296" i="4"/>
  <c r="Y2297" i="4"/>
  <c r="X2297" i="4" s="1"/>
  <c r="AA2297" i="4" s="1"/>
  <c r="Z2297" i="4"/>
  <c r="AC2297" i="4"/>
  <c r="AH2297" i="4" s="1"/>
  <c r="AD2297" i="4"/>
  <c r="Y2298" i="4"/>
  <c r="Z2298" i="4"/>
  <c r="AC2298" i="4"/>
  <c r="AH2298" i="4" s="1"/>
  <c r="AD2298" i="4"/>
  <c r="Y2299" i="4"/>
  <c r="Z2299" i="4"/>
  <c r="AC2299" i="4"/>
  <c r="AH2299" i="4" s="1"/>
  <c r="AD2299" i="4"/>
  <c r="Y2300" i="4"/>
  <c r="Z2300" i="4"/>
  <c r="AC2300" i="4"/>
  <c r="AH2300" i="4" s="1"/>
  <c r="AD2300" i="4"/>
  <c r="Y2301" i="4"/>
  <c r="X2301" i="4" s="1"/>
  <c r="AA2301" i="4" s="1"/>
  <c r="Z2301" i="4"/>
  <c r="AC2301" i="4"/>
  <c r="AH2301" i="4" s="1"/>
  <c r="AD2301" i="4"/>
  <c r="Y2302" i="4"/>
  <c r="Z2302" i="4"/>
  <c r="AC2302" i="4"/>
  <c r="AH2302" i="4" s="1"/>
  <c r="AD2302" i="4"/>
  <c r="Y2303" i="4"/>
  <c r="Z2303" i="4"/>
  <c r="AC2303" i="4"/>
  <c r="AH2303" i="4" s="1"/>
  <c r="AD2303" i="4"/>
  <c r="Y2304" i="4"/>
  <c r="Z2304" i="4"/>
  <c r="AC2304" i="4"/>
  <c r="AH2304" i="4" s="1"/>
  <c r="AD2304" i="4"/>
  <c r="Y2305" i="4"/>
  <c r="X2305" i="4" s="1"/>
  <c r="AA2305" i="4" s="1"/>
  <c r="Z2305" i="4"/>
  <c r="AC2305" i="4"/>
  <c r="AH2305" i="4" s="1"/>
  <c r="AD2305" i="4"/>
  <c r="Y2306" i="4"/>
  <c r="Z2306" i="4"/>
  <c r="AC2306" i="4"/>
  <c r="AH2306" i="4" s="1"/>
  <c r="AD2306" i="4"/>
  <c r="Y2307" i="4"/>
  <c r="Z2307" i="4"/>
  <c r="AC2307" i="4"/>
  <c r="AH2307" i="4" s="1"/>
  <c r="AD2307" i="4"/>
  <c r="Y2308" i="4"/>
  <c r="Z2308" i="4"/>
  <c r="AC2308" i="4"/>
  <c r="AH2308" i="4" s="1"/>
  <c r="AD2308" i="4"/>
  <c r="Y2309" i="4"/>
  <c r="X2309" i="4" s="1"/>
  <c r="AA2309" i="4" s="1"/>
  <c r="Z2309" i="4"/>
  <c r="AC2309" i="4"/>
  <c r="AH2309" i="4" s="1"/>
  <c r="AD2309" i="4"/>
  <c r="Y2310" i="4"/>
  <c r="Z2310" i="4"/>
  <c r="AC2310" i="4"/>
  <c r="AH2310" i="4" s="1"/>
  <c r="AD2310" i="4"/>
  <c r="Y2311" i="4"/>
  <c r="Z2311" i="4"/>
  <c r="AC2311" i="4"/>
  <c r="AH2311" i="4" s="1"/>
  <c r="AD2311" i="4"/>
  <c r="Y2312" i="4"/>
  <c r="Z2312" i="4"/>
  <c r="AC2312" i="4"/>
  <c r="AH2312" i="4" s="1"/>
  <c r="AD2312" i="4"/>
  <c r="Y2313" i="4"/>
  <c r="X2313" i="4" s="1"/>
  <c r="AA2313" i="4" s="1"/>
  <c r="Z2313" i="4"/>
  <c r="AC2313" i="4"/>
  <c r="AH2313" i="4" s="1"/>
  <c r="AD2313" i="4"/>
  <c r="Y2314" i="4"/>
  <c r="Z2314" i="4"/>
  <c r="AC2314" i="4"/>
  <c r="AH2314" i="4" s="1"/>
  <c r="AD2314" i="4"/>
  <c r="Y2315" i="4"/>
  <c r="Z2315" i="4"/>
  <c r="AC2315" i="4"/>
  <c r="AH2315" i="4" s="1"/>
  <c r="AD2315" i="4"/>
  <c r="Y2316" i="4"/>
  <c r="Z2316" i="4"/>
  <c r="AC2316" i="4"/>
  <c r="AH2316" i="4" s="1"/>
  <c r="AD2316" i="4"/>
  <c r="Y2317" i="4"/>
  <c r="X2317" i="4" s="1"/>
  <c r="AA2317" i="4" s="1"/>
  <c r="Z2317" i="4"/>
  <c r="AC2317" i="4"/>
  <c r="AH2317" i="4" s="1"/>
  <c r="AD2317" i="4"/>
  <c r="Y2318" i="4"/>
  <c r="Z2318" i="4"/>
  <c r="AC2318" i="4"/>
  <c r="AH2318" i="4" s="1"/>
  <c r="AD2318" i="4"/>
  <c r="Y2319" i="4"/>
  <c r="Z2319" i="4"/>
  <c r="AC2319" i="4"/>
  <c r="AH2319" i="4" s="1"/>
  <c r="AD2319" i="4"/>
  <c r="Y2320" i="4"/>
  <c r="Z2320" i="4"/>
  <c r="AC2320" i="4"/>
  <c r="AH2320" i="4" s="1"/>
  <c r="AD2320" i="4"/>
  <c r="Y2321" i="4"/>
  <c r="X2321" i="4" s="1"/>
  <c r="AA2321" i="4" s="1"/>
  <c r="Z2321" i="4"/>
  <c r="AC2321" i="4"/>
  <c r="AH2321" i="4" s="1"/>
  <c r="AD2321" i="4"/>
  <c r="Y2322" i="4"/>
  <c r="Z2322" i="4"/>
  <c r="AC2322" i="4"/>
  <c r="AH2322" i="4" s="1"/>
  <c r="AD2322" i="4"/>
  <c r="Y2323" i="4"/>
  <c r="Z2323" i="4"/>
  <c r="AC2323" i="4"/>
  <c r="AH2323" i="4" s="1"/>
  <c r="AD2323" i="4"/>
  <c r="Y2324" i="4"/>
  <c r="Z2324" i="4"/>
  <c r="AC2324" i="4"/>
  <c r="AH2324" i="4" s="1"/>
  <c r="AD2324" i="4"/>
  <c r="Y2325" i="4"/>
  <c r="X2325" i="4" s="1"/>
  <c r="AA2325" i="4" s="1"/>
  <c r="Z2325" i="4"/>
  <c r="AC2325" i="4"/>
  <c r="AH2325" i="4" s="1"/>
  <c r="AD2325" i="4"/>
  <c r="Y2326" i="4"/>
  <c r="Z2326" i="4"/>
  <c r="AC2326" i="4"/>
  <c r="AH2326" i="4" s="1"/>
  <c r="AD2326" i="4"/>
  <c r="Y2327" i="4"/>
  <c r="Z2327" i="4"/>
  <c r="AC2327" i="4"/>
  <c r="AH2327" i="4" s="1"/>
  <c r="AD2327" i="4"/>
  <c r="Y2328" i="4"/>
  <c r="Z2328" i="4"/>
  <c r="AC2328" i="4"/>
  <c r="AH2328" i="4" s="1"/>
  <c r="AD2328" i="4"/>
  <c r="Y2329" i="4"/>
  <c r="X2329" i="4" s="1"/>
  <c r="AA2329" i="4" s="1"/>
  <c r="Z2329" i="4"/>
  <c r="AC2329" i="4"/>
  <c r="AH2329" i="4" s="1"/>
  <c r="AD2329" i="4"/>
  <c r="Y2330" i="4"/>
  <c r="Z2330" i="4"/>
  <c r="AC2330" i="4"/>
  <c r="AH2330" i="4" s="1"/>
  <c r="AD2330" i="4"/>
  <c r="Y2331" i="4"/>
  <c r="Z2331" i="4"/>
  <c r="AC2331" i="4"/>
  <c r="AH2331" i="4" s="1"/>
  <c r="AD2331" i="4"/>
  <c r="Y2332" i="4"/>
  <c r="Z2332" i="4"/>
  <c r="AC2332" i="4"/>
  <c r="AH2332" i="4" s="1"/>
  <c r="AD2332" i="4"/>
  <c r="Y2333" i="4"/>
  <c r="X2333" i="4" s="1"/>
  <c r="AA2333" i="4" s="1"/>
  <c r="Z2333" i="4"/>
  <c r="AC2333" i="4"/>
  <c r="AH2333" i="4" s="1"/>
  <c r="AD2333" i="4"/>
  <c r="Y2334" i="4"/>
  <c r="Z2334" i="4"/>
  <c r="AC2334" i="4"/>
  <c r="AH2334" i="4" s="1"/>
  <c r="AD2334" i="4"/>
  <c r="Y2335" i="4"/>
  <c r="Z2335" i="4"/>
  <c r="AC2335" i="4"/>
  <c r="AH2335" i="4" s="1"/>
  <c r="AD2335" i="4"/>
  <c r="Y2336" i="4"/>
  <c r="Z2336" i="4"/>
  <c r="AC2336" i="4"/>
  <c r="AH2336" i="4" s="1"/>
  <c r="AD2336" i="4"/>
  <c r="Y2337" i="4"/>
  <c r="X2337" i="4" s="1"/>
  <c r="AA2337" i="4" s="1"/>
  <c r="Z2337" i="4"/>
  <c r="AC2337" i="4"/>
  <c r="AH2337" i="4" s="1"/>
  <c r="AD2337" i="4"/>
  <c r="Y2338" i="4"/>
  <c r="Z2338" i="4"/>
  <c r="AC2338" i="4"/>
  <c r="AH2338" i="4" s="1"/>
  <c r="AD2338" i="4"/>
  <c r="Y2339" i="4"/>
  <c r="Z2339" i="4"/>
  <c r="AC2339" i="4"/>
  <c r="AH2339" i="4" s="1"/>
  <c r="AD2339" i="4"/>
  <c r="Y2340" i="4"/>
  <c r="Z2340" i="4"/>
  <c r="AC2340" i="4"/>
  <c r="AH2340" i="4" s="1"/>
  <c r="AD2340" i="4"/>
  <c r="Y2341" i="4"/>
  <c r="X2341" i="4" s="1"/>
  <c r="AA2341" i="4" s="1"/>
  <c r="Z2341" i="4"/>
  <c r="AC2341" i="4"/>
  <c r="AH2341" i="4" s="1"/>
  <c r="AD2341" i="4"/>
  <c r="Y2342" i="4"/>
  <c r="Z2342" i="4"/>
  <c r="AC2342" i="4"/>
  <c r="AH2342" i="4" s="1"/>
  <c r="AD2342" i="4"/>
  <c r="Y2343" i="4"/>
  <c r="Z2343" i="4"/>
  <c r="AC2343" i="4"/>
  <c r="AH2343" i="4" s="1"/>
  <c r="AD2343" i="4"/>
  <c r="Y2344" i="4"/>
  <c r="Z2344" i="4"/>
  <c r="AC2344" i="4"/>
  <c r="AH2344" i="4" s="1"/>
  <c r="AD2344" i="4"/>
  <c r="Y2345" i="4"/>
  <c r="X2345" i="4" s="1"/>
  <c r="AA2345" i="4" s="1"/>
  <c r="Z2345" i="4"/>
  <c r="AC2345" i="4"/>
  <c r="AH2345" i="4" s="1"/>
  <c r="AD2345" i="4"/>
  <c r="Y2346" i="4"/>
  <c r="Z2346" i="4"/>
  <c r="AC2346" i="4"/>
  <c r="AH2346" i="4" s="1"/>
  <c r="AD2346" i="4"/>
  <c r="Y2347" i="4"/>
  <c r="Z2347" i="4"/>
  <c r="AC2347" i="4"/>
  <c r="AH2347" i="4" s="1"/>
  <c r="AD2347" i="4"/>
  <c r="Y2348" i="4"/>
  <c r="Z2348" i="4"/>
  <c r="AC2348" i="4"/>
  <c r="AH2348" i="4" s="1"/>
  <c r="AD2348" i="4"/>
  <c r="Y2349" i="4"/>
  <c r="X2349" i="4" s="1"/>
  <c r="AA2349" i="4" s="1"/>
  <c r="Z2349" i="4"/>
  <c r="AC2349" i="4"/>
  <c r="AH2349" i="4" s="1"/>
  <c r="AD2349" i="4"/>
  <c r="Y2350" i="4"/>
  <c r="Z2350" i="4"/>
  <c r="AC2350" i="4"/>
  <c r="AH2350" i="4" s="1"/>
  <c r="AD2350" i="4"/>
  <c r="Y2351" i="4"/>
  <c r="Z2351" i="4"/>
  <c r="AC2351" i="4"/>
  <c r="AH2351" i="4" s="1"/>
  <c r="AD2351" i="4"/>
  <c r="Y2352" i="4"/>
  <c r="Z2352" i="4"/>
  <c r="AC2352" i="4"/>
  <c r="AH2352" i="4" s="1"/>
  <c r="AD2352" i="4"/>
  <c r="Y2353" i="4"/>
  <c r="X2353" i="4" s="1"/>
  <c r="AA2353" i="4" s="1"/>
  <c r="Z2353" i="4"/>
  <c r="AC2353" i="4"/>
  <c r="AH2353" i="4" s="1"/>
  <c r="AD2353" i="4"/>
  <c r="Y2354" i="4"/>
  <c r="Z2354" i="4"/>
  <c r="AC2354" i="4"/>
  <c r="AH2354" i="4" s="1"/>
  <c r="AD2354" i="4"/>
  <c r="Y2355" i="4"/>
  <c r="Z2355" i="4"/>
  <c r="AC2355" i="4"/>
  <c r="AH2355" i="4" s="1"/>
  <c r="AD2355" i="4"/>
  <c r="Y2356" i="4"/>
  <c r="Z2356" i="4"/>
  <c r="AC2356" i="4"/>
  <c r="AH2356" i="4" s="1"/>
  <c r="AD2356" i="4"/>
  <c r="Y2357" i="4"/>
  <c r="X2357" i="4" s="1"/>
  <c r="AA2357" i="4" s="1"/>
  <c r="Z2357" i="4"/>
  <c r="AC2357" i="4"/>
  <c r="AH2357" i="4" s="1"/>
  <c r="AD2357" i="4"/>
  <c r="Y2358" i="4"/>
  <c r="Z2358" i="4"/>
  <c r="AC2358" i="4"/>
  <c r="AH2358" i="4" s="1"/>
  <c r="AD2358" i="4"/>
  <c r="Y2359" i="4"/>
  <c r="Z2359" i="4"/>
  <c r="AC2359" i="4"/>
  <c r="AH2359" i="4" s="1"/>
  <c r="AD2359" i="4"/>
  <c r="Y2360" i="4"/>
  <c r="Z2360" i="4"/>
  <c r="AC2360" i="4"/>
  <c r="AH2360" i="4" s="1"/>
  <c r="AD2360" i="4"/>
  <c r="Y2361" i="4"/>
  <c r="X2361" i="4" s="1"/>
  <c r="AA2361" i="4" s="1"/>
  <c r="Z2361" i="4"/>
  <c r="AC2361" i="4"/>
  <c r="AH2361" i="4" s="1"/>
  <c r="AD2361" i="4"/>
  <c r="Y2362" i="4"/>
  <c r="Z2362" i="4"/>
  <c r="AC2362" i="4"/>
  <c r="AH2362" i="4" s="1"/>
  <c r="AD2362" i="4"/>
  <c r="Y2363" i="4"/>
  <c r="Z2363" i="4"/>
  <c r="AC2363" i="4"/>
  <c r="AH2363" i="4" s="1"/>
  <c r="AD2363" i="4"/>
  <c r="Y2364" i="4"/>
  <c r="Z2364" i="4"/>
  <c r="AC2364" i="4"/>
  <c r="AH2364" i="4" s="1"/>
  <c r="AD2364" i="4"/>
  <c r="Y2365" i="4"/>
  <c r="X2365" i="4" s="1"/>
  <c r="AA2365" i="4" s="1"/>
  <c r="Z2365" i="4"/>
  <c r="AC2365" i="4"/>
  <c r="AH2365" i="4" s="1"/>
  <c r="AD2365" i="4"/>
  <c r="Y2366" i="4"/>
  <c r="Z2366" i="4"/>
  <c r="AC2366" i="4"/>
  <c r="AH2366" i="4" s="1"/>
  <c r="AD2366" i="4"/>
  <c r="Y2367" i="4"/>
  <c r="Z2367" i="4"/>
  <c r="AC2367" i="4"/>
  <c r="AH2367" i="4" s="1"/>
  <c r="AD2367" i="4"/>
  <c r="Y2368" i="4"/>
  <c r="Z2368" i="4"/>
  <c r="AC2368" i="4"/>
  <c r="AH2368" i="4" s="1"/>
  <c r="AD2368" i="4"/>
  <c r="Y2369" i="4"/>
  <c r="X2369" i="4" s="1"/>
  <c r="AA2369" i="4" s="1"/>
  <c r="Z2369" i="4"/>
  <c r="AC2369" i="4"/>
  <c r="AH2369" i="4" s="1"/>
  <c r="AD2369" i="4"/>
  <c r="Y2370" i="4"/>
  <c r="Z2370" i="4"/>
  <c r="AC2370" i="4"/>
  <c r="AH2370" i="4" s="1"/>
  <c r="AD2370" i="4"/>
  <c r="Y2371" i="4"/>
  <c r="Z2371" i="4"/>
  <c r="AC2371" i="4"/>
  <c r="AH2371" i="4" s="1"/>
  <c r="AD2371" i="4"/>
  <c r="Y2372" i="4"/>
  <c r="Z2372" i="4"/>
  <c r="AC2372" i="4"/>
  <c r="AH2372" i="4" s="1"/>
  <c r="AD2372" i="4"/>
  <c r="Y2373" i="4"/>
  <c r="X2373" i="4" s="1"/>
  <c r="AA2373" i="4" s="1"/>
  <c r="Z2373" i="4"/>
  <c r="AC2373" i="4"/>
  <c r="AH2373" i="4" s="1"/>
  <c r="AD2373" i="4"/>
  <c r="Y2374" i="4"/>
  <c r="Z2374" i="4"/>
  <c r="AC2374" i="4"/>
  <c r="AH2374" i="4" s="1"/>
  <c r="AD2374" i="4"/>
  <c r="Y2375" i="4"/>
  <c r="Z2375" i="4"/>
  <c r="AC2375" i="4"/>
  <c r="AH2375" i="4" s="1"/>
  <c r="AD2375" i="4"/>
  <c r="Y2376" i="4"/>
  <c r="Z2376" i="4"/>
  <c r="AC2376" i="4"/>
  <c r="AH2376" i="4" s="1"/>
  <c r="AD2376" i="4"/>
  <c r="Y2377" i="4"/>
  <c r="X2377" i="4" s="1"/>
  <c r="AA2377" i="4" s="1"/>
  <c r="Z2377" i="4"/>
  <c r="AC2377" i="4"/>
  <c r="AH2377" i="4" s="1"/>
  <c r="AD2377" i="4"/>
  <c r="Y2378" i="4"/>
  <c r="Z2378" i="4"/>
  <c r="AC2378" i="4"/>
  <c r="AH2378" i="4" s="1"/>
  <c r="AD2378" i="4"/>
  <c r="Y2379" i="4"/>
  <c r="Z2379" i="4"/>
  <c r="AC2379" i="4"/>
  <c r="AH2379" i="4" s="1"/>
  <c r="AD2379" i="4"/>
  <c r="Y2380" i="4"/>
  <c r="Z2380" i="4"/>
  <c r="AC2380" i="4"/>
  <c r="AH2380" i="4" s="1"/>
  <c r="AD2380" i="4"/>
  <c r="Y2381" i="4"/>
  <c r="X2381" i="4" s="1"/>
  <c r="AA2381" i="4" s="1"/>
  <c r="Z2381" i="4"/>
  <c r="AC2381" i="4"/>
  <c r="AH2381" i="4" s="1"/>
  <c r="AD2381" i="4"/>
  <c r="Y2382" i="4"/>
  <c r="Z2382" i="4"/>
  <c r="AC2382" i="4"/>
  <c r="AH2382" i="4" s="1"/>
  <c r="AD2382" i="4"/>
  <c r="Y2383" i="4"/>
  <c r="Z2383" i="4"/>
  <c r="AC2383" i="4"/>
  <c r="AH2383" i="4" s="1"/>
  <c r="AD2383" i="4"/>
  <c r="Y2384" i="4"/>
  <c r="Z2384" i="4"/>
  <c r="AC2384" i="4"/>
  <c r="AH2384" i="4" s="1"/>
  <c r="AD2384" i="4"/>
  <c r="Y2385" i="4"/>
  <c r="X2385" i="4" s="1"/>
  <c r="AA2385" i="4" s="1"/>
  <c r="Z2385" i="4"/>
  <c r="AC2385" i="4"/>
  <c r="AH2385" i="4" s="1"/>
  <c r="AD2385" i="4"/>
  <c r="Y2386" i="4"/>
  <c r="Z2386" i="4"/>
  <c r="AC2386" i="4"/>
  <c r="AH2386" i="4" s="1"/>
  <c r="AD2386" i="4"/>
  <c r="Y2387" i="4"/>
  <c r="Z2387" i="4"/>
  <c r="AC2387" i="4"/>
  <c r="AH2387" i="4" s="1"/>
  <c r="AD2387" i="4"/>
  <c r="Y2388" i="4"/>
  <c r="Z2388" i="4"/>
  <c r="AC2388" i="4"/>
  <c r="AH2388" i="4" s="1"/>
  <c r="AD2388" i="4"/>
  <c r="Y2389" i="4"/>
  <c r="X2389" i="4" s="1"/>
  <c r="AA2389" i="4" s="1"/>
  <c r="Z2389" i="4"/>
  <c r="AC2389" i="4"/>
  <c r="AH2389" i="4" s="1"/>
  <c r="AD2389" i="4"/>
  <c r="Y2390" i="4"/>
  <c r="Z2390" i="4"/>
  <c r="AC2390" i="4"/>
  <c r="AH2390" i="4" s="1"/>
  <c r="AD2390" i="4"/>
  <c r="Y2391" i="4"/>
  <c r="Z2391" i="4"/>
  <c r="AC2391" i="4"/>
  <c r="AH2391" i="4" s="1"/>
  <c r="AD2391" i="4"/>
  <c r="Y2392" i="4"/>
  <c r="Z2392" i="4"/>
  <c r="AC2392" i="4"/>
  <c r="AH2392" i="4" s="1"/>
  <c r="AD2392" i="4"/>
  <c r="Y2393" i="4"/>
  <c r="X2393" i="4" s="1"/>
  <c r="AA2393" i="4" s="1"/>
  <c r="Z2393" i="4"/>
  <c r="AC2393" i="4"/>
  <c r="AH2393" i="4" s="1"/>
  <c r="AD2393" i="4"/>
  <c r="Y2394" i="4"/>
  <c r="Z2394" i="4"/>
  <c r="AC2394" i="4"/>
  <c r="AH2394" i="4" s="1"/>
  <c r="AD2394" i="4"/>
  <c r="Y2395" i="4"/>
  <c r="Z2395" i="4"/>
  <c r="AC2395" i="4"/>
  <c r="AH2395" i="4" s="1"/>
  <c r="AD2395" i="4"/>
  <c r="Y2396" i="4"/>
  <c r="Z2396" i="4"/>
  <c r="AC2396" i="4"/>
  <c r="AH2396" i="4" s="1"/>
  <c r="AD2396" i="4"/>
  <c r="Y2397" i="4"/>
  <c r="X2397" i="4" s="1"/>
  <c r="AA2397" i="4" s="1"/>
  <c r="Z2397" i="4"/>
  <c r="AC2397" i="4"/>
  <c r="AH2397" i="4" s="1"/>
  <c r="AD2397" i="4"/>
  <c r="Y2398" i="4"/>
  <c r="Z2398" i="4"/>
  <c r="AC2398" i="4"/>
  <c r="AH2398" i="4" s="1"/>
  <c r="AD2398" i="4"/>
  <c r="Y2399" i="4"/>
  <c r="Z2399" i="4"/>
  <c r="AC2399" i="4"/>
  <c r="AH2399" i="4" s="1"/>
  <c r="AD2399" i="4"/>
  <c r="Y2400" i="4"/>
  <c r="Z2400" i="4"/>
  <c r="AC2400" i="4"/>
  <c r="AH2400" i="4" s="1"/>
  <c r="AD2400" i="4"/>
  <c r="Y2401" i="4"/>
  <c r="X2401" i="4" s="1"/>
  <c r="AA2401" i="4" s="1"/>
  <c r="Z2401" i="4"/>
  <c r="AC2401" i="4"/>
  <c r="AH2401" i="4" s="1"/>
  <c r="AD2401" i="4"/>
  <c r="Y2402" i="4"/>
  <c r="Z2402" i="4"/>
  <c r="AC2402" i="4"/>
  <c r="AH2402" i="4" s="1"/>
  <c r="AD2402" i="4"/>
  <c r="Y2403" i="4"/>
  <c r="Z2403" i="4"/>
  <c r="AC2403" i="4"/>
  <c r="AH2403" i="4" s="1"/>
  <c r="AD2403" i="4"/>
  <c r="Y2404" i="4"/>
  <c r="Z2404" i="4"/>
  <c r="AC2404" i="4"/>
  <c r="AH2404" i="4" s="1"/>
  <c r="AD2404" i="4"/>
  <c r="Y2405" i="4"/>
  <c r="X2405" i="4" s="1"/>
  <c r="AA2405" i="4" s="1"/>
  <c r="Z2405" i="4"/>
  <c r="AC2405" i="4"/>
  <c r="AH2405" i="4" s="1"/>
  <c r="AD2405" i="4"/>
  <c r="Y2406" i="4"/>
  <c r="Z2406" i="4"/>
  <c r="AC2406" i="4"/>
  <c r="AH2406" i="4" s="1"/>
  <c r="AD2406" i="4"/>
  <c r="Y2407" i="4"/>
  <c r="Z2407" i="4"/>
  <c r="AC2407" i="4"/>
  <c r="AH2407" i="4" s="1"/>
  <c r="AD2407" i="4"/>
  <c r="Y2408" i="4"/>
  <c r="Z2408" i="4"/>
  <c r="AC2408" i="4"/>
  <c r="AH2408" i="4" s="1"/>
  <c r="AD2408" i="4"/>
  <c r="Y2409" i="4"/>
  <c r="X2409" i="4" s="1"/>
  <c r="AA2409" i="4" s="1"/>
  <c r="Z2409" i="4"/>
  <c r="AC2409" i="4"/>
  <c r="AH2409" i="4" s="1"/>
  <c r="AD2409" i="4"/>
  <c r="Y2410" i="4"/>
  <c r="Z2410" i="4"/>
  <c r="AC2410" i="4"/>
  <c r="AH2410" i="4" s="1"/>
  <c r="AD2410" i="4"/>
  <c r="Y2411" i="4"/>
  <c r="Z2411" i="4"/>
  <c r="AC2411" i="4"/>
  <c r="AH2411" i="4" s="1"/>
  <c r="AD2411" i="4"/>
  <c r="Y2412" i="4"/>
  <c r="Z2412" i="4"/>
  <c r="AC2412" i="4"/>
  <c r="AH2412" i="4" s="1"/>
  <c r="AD2412" i="4"/>
  <c r="Y2413" i="4"/>
  <c r="X2413" i="4" s="1"/>
  <c r="AA2413" i="4" s="1"/>
  <c r="Z2413" i="4"/>
  <c r="AC2413" i="4"/>
  <c r="AH2413" i="4" s="1"/>
  <c r="AD2413" i="4"/>
  <c r="Y2414" i="4"/>
  <c r="Z2414" i="4"/>
  <c r="AC2414" i="4"/>
  <c r="AH2414" i="4" s="1"/>
  <c r="AD2414" i="4"/>
  <c r="Y2415" i="4"/>
  <c r="Z2415" i="4"/>
  <c r="AC2415" i="4"/>
  <c r="AH2415" i="4" s="1"/>
  <c r="AD2415" i="4"/>
  <c r="Y2416" i="4"/>
  <c r="Z2416" i="4"/>
  <c r="AC2416" i="4"/>
  <c r="AH2416" i="4" s="1"/>
  <c r="AD2416" i="4"/>
  <c r="Y2417" i="4"/>
  <c r="X2417" i="4" s="1"/>
  <c r="AA2417" i="4" s="1"/>
  <c r="Z2417" i="4"/>
  <c r="AC2417" i="4"/>
  <c r="AH2417" i="4" s="1"/>
  <c r="AD2417" i="4"/>
  <c r="Y2418" i="4"/>
  <c r="Z2418" i="4"/>
  <c r="AC2418" i="4"/>
  <c r="AH2418" i="4" s="1"/>
  <c r="AD2418" i="4"/>
  <c r="Y2419" i="4"/>
  <c r="Z2419" i="4"/>
  <c r="AC2419" i="4"/>
  <c r="AH2419" i="4" s="1"/>
  <c r="AD2419" i="4"/>
  <c r="Y2420" i="4"/>
  <c r="Z2420" i="4"/>
  <c r="AC2420" i="4"/>
  <c r="AH2420" i="4" s="1"/>
  <c r="AD2420" i="4"/>
  <c r="Y2421" i="4"/>
  <c r="X2421" i="4" s="1"/>
  <c r="AA2421" i="4" s="1"/>
  <c r="Z2421" i="4"/>
  <c r="AC2421" i="4"/>
  <c r="AH2421" i="4" s="1"/>
  <c r="AD2421" i="4"/>
  <c r="Y2422" i="4"/>
  <c r="Z2422" i="4"/>
  <c r="AC2422" i="4"/>
  <c r="AH2422" i="4" s="1"/>
  <c r="AD2422" i="4"/>
  <c r="Y2423" i="4"/>
  <c r="Z2423" i="4"/>
  <c r="AC2423" i="4"/>
  <c r="AH2423" i="4" s="1"/>
  <c r="AD2423" i="4"/>
  <c r="Y2424" i="4"/>
  <c r="Z2424" i="4"/>
  <c r="AC2424" i="4"/>
  <c r="AH2424" i="4" s="1"/>
  <c r="AD2424" i="4"/>
  <c r="Y2425" i="4"/>
  <c r="X2425" i="4" s="1"/>
  <c r="AA2425" i="4" s="1"/>
  <c r="Z2425" i="4"/>
  <c r="AC2425" i="4"/>
  <c r="AH2425" i="4" s="1"/>
  <c r="AD2425" i="4"/>
  <c r="Y2426" i="4"/>
  <c r="Z2426" i="4"/>
  <c r="AC2426" i="4"/>
  <c r="AH2426" i="4" s="1"/>
  <c r="AD2426" i="4"/>
  <c r="Y2427" i="4"/>
  <c r="Z2427" i="4"/>
  <c r="AC2427" i="4"/>
  <c r="AH2427" i="4" s="1"/>
  <c r="AD2427" i="4"/>
  <c r="Y2428" i="4"/>
  <c r="Z2428" i="4"/>
  <c r="AC2428" i="4"/>
  <c r="AH2428" i="4" s="1"/>
  <c r="AD2428" i="4"/>
  <c r="Y2429" i="4"/>
  <c r="X2429" i="4" s="1"/>
  <c r="AA2429" i="4" s="1"/>
  <c r="Z2429" i="4"/>
  <c r="AC2429" i="4"/>
  <c r="AH2429" i="4" s="1"/>
  <c r="AD2429" i="4"/>
  <c r="Y2430" i="4"/>
  <c r="Z2430" i="4"/>
  <c r="AC2430" i="4"/>
  <c r="AH2430" i="4" s="1"/>
  <c r="AD2430" i="4"/>
  <c r="Y2431" i="4"/>
  <c r="Z2431" i="4"/>
  <c r="AC2431" i="4"/>
  <c r="AH2431" i="4" s="1"/>
  <c r="AD2431" i="4"/>
  <c r="Y2432" i="4"/>
  <c r="Z2432" i="4"/>
  <c r="AC2432" i="4"/>
  <c r="AH2432" i="4" s="1"/>
  <c r="AD2432" i="4"/>
  <c r="Y2433" i="4"/>
  <c r="X2433" i="4" s="1"/>
  <c r="AA2433" i="4" s="1"/>
  <c r="Z2433" i="4"/>
  <c r="AC2433" i="4"/>
  <c r="AH2433" i="4" s="1"/>
  <c r="AD2433" i="4"/>
  <c r="Y2434" i="4"/>
  <c r="Z2434" i="4"/>
  <c r="AC2434" i="4"/>
  <c r="AH2434" i="4" s="1"/>
  <c r="AD2434" i="4"/>
  <c r="Y2435" i="4"/>
  <c r="Z2435" i="4"/>
  <c r="AC2435" i="4"/>
  <c r="AH2435" i="4" s="1"/>
  <c r="AD2435" i="4"/>
  <c r="Y2436" i="4"/>
  <c r="Z2436" i="4"/>
  <c r="AC2436" i="4"/>
  <c r="AH2436" i="4" s="1"/>
  <c r="AD2436" i="4"/>
  <c r="Y2437" i="4"/>
  <c r="X2437" i="4" s="1"/>
  <c r="AA2437" i="4" s="1"/>
  <c r="Z2437" i="4"/>
  <c r="AC2437" i="4"/>
  <c r="AH2437" i="4" s="1"/>
  <c r="AD2437" i="4"/>
  <c r="Y2438" i="4"/>
  <c r="Z2438" i="4"/>
  <c r="AC2438" i="4"/>
  <c r="AH2438" i="4" s="1"/>
  <c r="AD2438" i="4"/>
  <c r="Y2439" i="4"/>
  <c r="Z2439" i="4"/>
  <c r="AC2439" i="4"/>
  <c r="AH2439" i="4" s="1"/>
  <c r="AD2439" i="4"/>
  <c r="Y2440" i="4"/>
  <c r="Z2440" i="4"/>
  <c r="AC2440" i="4"/>
  <c r="AH2440" i="4" s="1"/>
  <c r="AD2440" i="4"/>
  <c r="Y2441" i="4"/>
  <c r="X2441" i="4" s="1"/>
  <c r="AA2441" i="4" s="1"/>
  <c r="Z2441" i="4"/>
  <c r="AC2441" i="4"/>
  <c r="AH2441" i="4" s="1"/>
  <c r="AD2441" i="4"/>
  <c r="Y2442" i="4"/>
  <c r="Z2442" i="4"/>
  <c r="AC2442" i="4"/>
  <c r="AH2442" i="4" s="1"/>
  <c r="AD2442" i="4"/>
  <c r="Y2443" i="4"/>
  <c r="Z2443" i="4"/>
  <c r="AC2443" i="4"/>
  <c r="AH2443" i="4" s="1"/>
  <c r="AD2443" i="4"/>
  <c r="Y2444" i="4"/>
  <c r="Z2444" i="4"/>
  <c r="AC2444" i="4"/>
  <c r="AH2444" i="4" s="1"/>
  <c r="AD2444" i="4"/>
  <c r="Y2445" i="4"/>
  <c r="X2445" i="4" s="1"/>
  <c r="AA2445" i="4" s="1"/>
  <c r="Z2445" i="4"/>
  <c r="AC2445" i="4"/>
  <c r="AH2445" i="4" s="1"/>
  <c r="AD2445" i="4"/>
  <c r="Y2446" i="4"/>
  <c r="Z2446" i="4"/>
  <c r="AC2446" i="4"/>
  <c r="AH2446" i="4" s="1"/>
  <c r="AD2446" i="4"/>
  <c r="Y2447" i="4"/>
  <c r="Z2447" i="4"/>
  <c r="AC2447" i="4"/>
  <c r="AH2447" i="4" s="1"/>
  <c r="AD2447" i="4"/>
  <c r="Y2448" i="4"/>
  <c r="Z2448" i="4"/>
  <c r="AC2448" i="4"/>
  <c r="AH2448" i="4" s="1"/>
  <c r="AD2448" i="4"/>
  <c r="Y2449" i="4"/>
  <c r="X2449" i="4" s="1"/>
  <c r="AA2449" i="4" s="1"/>
  <c r="Z2449" i="4"/>
  <c r="AC2449" i="4"/>
  <c r="AH2449" i="4" s="1"/>
  <c r="AD2449" i="4"/>
  <c r="Y2450" i="4"/>
  <c r="Z2450" i="4"/>
  <c r="AC2450" i="4"/>
  <c r="AH2450" i="4" s="1"/>
  <c r="AD2450" i="4"/>
  <c r="Y2451" i="4"/>
  <c r="Z2451" i="4"/>
  <c r="AC2451" i="4"/>
  <c r="AH2451" i="4" s="1"/>
  <c r="AD2451" i="4"/>
  <c r="Y2452" i="4"/>
  <c r="Z2452" i="4"/>
  <c r="AC2452" i="4"/>
  <c r="AH2452" i="4" s="1"/>
  <c r="AD2452" i="4"/>
  <c r="Y2453" i="4"/>
  <c r="X2453" i="4" s="1"/>
  <c r="AA2453" i="4" s="1"/>
  <c r="Z2453" i="4"/>
  <c r="AC2453" i="4"/>
  <c r="AH2453" i="4" s="1"/>
  <c r="AD2453" i="4"/>
  <c r="Y2454" i="4"/>
  <c r="Z2454" i="4"/>
  <c r="AC2454" i="4"/>
  <c r="AH2454" i="4" s="1"/>
  <c r="AD2454" i="4"/>
  <c r="Y2455" i="4"/>
  <c r="Z2455" i="4"/>
  <c r="AC2455" i="4"/>
  <c r="AH2455" i="4" s="1"/>
  <c r="AD2455" i="4"/>
  <c r="Y2456" i="4"/>
  <c r="Z2456" i="4"/>
  <c r="AC2456" i="4"/>
  <c r="AH2456" i="4" s="1"/>
  <c r="AD2456" i="4"/>
  <c r="Y2457" i="4"/>
  <c r="X2457" i="4" s="1"/>
  <c r="AA2457" i="4" s="1"/>
  <c r="Z2457" i="4"/>
  <c r="AC2457" i="4"/>
  <c r="AH2457" i="4" s="1"/>
  <c r="AD2457" i="4"/>
  <c r="Y2458" i="4"/>
  <c r="Z2458" i="4"/>
  <c r="AC2458" i="4"/>
  <c r="AH2458" i="4" s="1"/>
  <c r="AD2458" i="4"/>
  <c r="Y2459" i="4"/>
  <c r="Z2459" i="4"/>
  <c r="AC2459" i="4"/>
  <c r="AH2459" i="4" s="1"/>
  <c r="AD2459" i="4"/>
  <c r="Y2460" i="4"/>
  <c r="Z2460" i="4"/>
  <c r="AC2460" i="4"/>
  <c r="AH2460" i="4" s="1"/>
  <c r="AD2460" i="4"/>
  <c r="Y2461" i="4"/>
  <c r="X2461" i="4" s="1"/>
  <c r="AA2461" i="4" s="1"/>
  <c r="Z2461" i="4"/>
  <c r="AC2461" i="4"/>
  <c r="AH2461" i="4" s="1"/>
  <c r="AD2461" i="4"/>
  <c r="Y2462" i="4"/>
  <c r="Z2462" i="4"/>
  <c r="AC2462" i="4"/>
  <c r="AH2462" i="4" s="1"/>
  <c r="AD2462" i="4"/>
  <c r="Y2463" i="4"/>
  <c r="Z2463" i="4"/>
  <c r="AC2463" i="4"/>
  <c r="AH2463" i="4" s="1"/>
  <c r="AD2463" i="4"/>
  <c r="Y2464" i="4"/>
  <c r="Z2464" i="4"/>
  <c r="AC2464" i="4"/>
  <c r="AH2464" i="4" s="1"/>
  <c r="AD2464" i="4"/>
  <c r="Y2465" i="4"/>
  <c r="X2465" i="4" s="1"/>
  <c r="AA2465" i="4" s="1"/>
  <c r="Z2465" i="4"/>
  <c r="AC2465" i="4"/>
  <c r="AH2465" i="4" s="1"/>
  <c r="AD2465" i="4"/>
  <c r="Y2466" i="4"/>
  <c r="Z2466" i="4"/>
  <c r="AC2466" i="4"/>
  <c r="AH2466" i="4" s="1"/>
  <c r="AD2466" i="4"/>
  <c r="Y2467" i="4"/>
  <c r="Z2467" i="4"/>
  <c r="AC2467" i="4"/>
  <c r="AH2467" i="4" s="1"/>
  <c r="AD2467" i="4"/>
  <c r="Y2468" i="4"/>
  <c r="Z2468" i="4"/>
  <c r="AC2468" i="4"/>
  <c r="AH2468" i="4" s="1"/>
  <c r="AD2468" i="4"/>
  <c r="Y2469" i="4"/>
  <c r="X2469" i="4" s="1"/>
  <c r="AA2469" i="4" s="1"/>
  <c r="Z2469" i="4"/>
  <c r="AC2469" i="4"/>
  <c r="AH2469" i="4" s="1"/>
  <c r="AD2469" i="4"/>
  <c r="Y2470" i="4"/>
  <c r="Z2470" i="4"/>
  <c r="AC2470" i="4"/>
  <c r="AH2470" i="4" s="1"/>
  <c r="AD2470" i="4"/>
  <c r="Y2471" i="4"/>
  <c r="Z2471" i="4"/>
  <c r="AC2471" i="4"/>
  <c r="AH2471" i="4" s="1"/>
  <c r="AD2471" i="4"/>
  <c r="Y2472" i="4"/>
  <c r="Z2472" i="4"/>
  <c r="AC2472" i="4"/>
  <c r="AH2472" i="4" s="1"/>
  <c r="AD2472" i="4"/>
  <c r="Y2473" i="4"/>
  <c r="X2473" i="4" s="1"/>
  <c r="AA2473" i="4" s="1"/>
  <c r="Z2473" i="4"/>
  <c r="AC2473" i="4"/>
  <c r="AH2473" i="4" s="1"/>
  <c r="AD2473" i="4"/>
  <c r="Y2474" i="4"/>
  <c r="Z2474" i="4"/>
  <c r="AC2474" i="4"/>
  <c r="AH2474" i="4" s="1"/>
  <c r="AD2474" i="4"/>
  <c r="Y2475" i="4"/>
  <c r="Z2475" i="4"/>
  <c r="AC2475" i="4"/>
  <c r="AH2475" i="4" s="1"/>
  <c r="AD2475" i="4"/>
  <c r="Y2476" i="4"/>
  <c r="Z2476" i="4"/>
  <c r="AC2476" i="4"/>
  <c r="AH2476" i="4" s="1"/>
  <c r="AD2476" i="4"/>
  <c r="Y2477" i="4"/>
  <c r="X2477" i="4" s="1"/>
  <c r="AA2477" i="4" s="1"/>
  <c r="Z2477" i="4"/>
  <c r="AC2477" i="4"/>
  <c r="AH2477" i="4" s="1"/>
  <c r="AD2477" i="4"/>
  <c r="Y2478" i="4"/>
  <c r="Z2478" i="4"/>
  <c r="AC2478" i="4"/>
  <c r="AH2478" i="4" s="1"/>
  <c r="AD2478" i="4"/>
  <c r="Y2479" i="4"/>
  <c r="Z2479" i="4"/>
  <c r="AC2479" i="4"/>
  <c r="AH2479" i="4" s="1"/>
  <c r="AD2479" i="4"/>
  <c r="Y2480" i="4"/>
  <c r="Z2480" i="4"/>
  <c r="AC2480" i="4"/>
  <c r="AH2480" i="4" s="1"/>
  <c r="AD2480" i="4"/>
  <c r="Y2481" i="4"/>
  <c r="X2481" i="4" s="1"/>
  <c r="AA2481" i="4" s="1"/>
  <c r="Z2481" i="4"/>
  <c r="AC2481" i="4"/>
  <c r="AH2481" i="4" s="1"/>
  <c r="AD2481" i="4"/>
  <c r="Y2482" i="4"/>
  <c r="Z2482" i="4"/>
  <c r="AC2482" i="4"/>
  <c r="AH2482" i="4" s="1"/>
  <c r="AD2482" i="4"/>
  <c r="Y2483" i="4"/>
  <c r="Z2483" i="4"/>
  <c r="AC2483" i="4"/>
  <c r="AH2483" i="4" s="1"/>
  <c r="AD2483" i="4"/>
  <c r="Y2484" i="4"/>
  <c r="Z2484" i="4"/>
  <c r="AC2484" i="4"/>
  <c r="AH2484" i="4" s="1"/>
  <c r="AD2484" i="4"/>
  <c r="Y2485" i="4"/>
  <c r="X2485" i="4" s="1"/>
  <c r="AA2485" i="4" s="1"/>
  <c r="Z2485" i="4"/>
  <c r="AC2485" i="4"/>
  <c r="AH2485" i="4" s="1"/>
  <c r="AD2485" i="4"/>
  <c r="Y2486" i="4"/>
  <c r="Z2486" i="4"/>
  <c r="AC2486" i="4"/>
  <c r="AH2486" i="4" s="1"/>
  <c r="AD2486" i="4"/>
  <c r="Y2487" i="4"/>
  <c r="Z2487" i="4"/>
  <c r="AC2487" i="4"/>
  <c r="AH2487" i="4" s="1"/>
  <c r="AD2487" i="4"/>
  <c r="Y2488" i="4"/>
  <c r="Z2488" i="4"/>
  <c r="AC2488" i="4"/>
  <c r="AH2488" i="4" s="1"/>
  <c r="AD2488" i="4"/>
  <c r="Y2489" i="4"/>
  <c r="X2489" i="4" s="1"/>
  <c r="AA2489" i="4" s="1"/>
  <c r="Z2489" i="4"/>
  <c r="AC2489" i="4"/>
  <c r="AH2489" i="4" s="1"/>
  <c r="AD2489" i="4"/>
  <c r="Y2490" i="4"/>
  <c r="Z2490" i="4"/>
  <c r="AC2490" i="4"/>
  <c r="AH2490" i="4" s="1"/>
  <c r="AD2490" i="4"/>
  <c r="Y2491" i="4"/>
  <c r="Z2491" i="4"/>
  <c r="AC2491" i="4"/>
  <c r="AH2491" i="4" s="1"/>
  <c r="AD2491" i="4"/>
  <c r="Y2492" i="4"/>
  <c r="Z2492" i="4"/>
  <c r="AC2492" i="4"/>
  <c r="AH2492" i="4" s="1"/>
  <c r="AD2492" i="4"/>
  <c r="Y2493" i="4"/>
  <c r="X2493" i="4" s="1"/>
  <c r="AA2493" i="4" s="1"/>
  <c r="Z2493" i="4"/>
  <c r="AC2493" i="4"/>
  <c r="AH2493" i="4" s="1"/>
  <c r="AD2493" i="4"/>
  <c r="Y2494" i="4"/>
  <c r="Z2494" i="4"/>
  <c r="AC2494" i="4"/>
  <c r="AH2494" i="4" s="1"/>
  <c r="AD2494" i="4"/>
  <c r="Y2495" i="4"/>
  <c r="Z2495" i="4"/>
  <c r="AC2495" i="4"/>
  <c r="AH2495" i="4" s="1"/>
  <c r="AD2495" i="4"/>
  <c r="Y2496" i="4"/>
  <c r="Z2496" i="4"/>
  <c r="AC2496" i="4"/>
  <c r="AH2496" i="4" s="1"/>
  <c r="AD2496" i="4"/>
  <c r="Y2497" i="4"/>
  <c r="X2497" i="4" s="1"/>
  <c r="AA2497" i="4" s="1"/>
  <c r="Z2497" i="4"/>
  <c r="AC2497" i="4"/>
  <c r="AH2497" i="4" s="1"/>
  <c r="AD2497" i="4"/>
  <c r="Y2498" i="4"/>
  <c r="Z2498" i="4"/>
  <c r="AC2498" i="4"/>
  <c r="AH2498" i="4" s="1"/>
  <c r="AD2498" i="4"/>
  <c r="Y2499" i="4"/>
  <c r="Z2499" i="4"/>
  <c r="AC2499" i="4"/>
  <c r="AH2499" i="4" s="1"/>
  <c r="AD2499" i="4"/>
  <c r="Y2500" i="4"/>
  <c r="Z2500" i="4"/>
  <c r="AC2500" i="4"/>
  <c r="AH2500" i="4" s="1"/>
  <c r="AD2500" i="4"/>
  <c r="Y2501" i="4"/>
  <c r="X2501" i="4" s="1"/>
  <c r="AA2501" i="4" s="1"/>
  <c r="Z2501" i="4"/>
  <c r="AC2501" i="4"/>
  <c r="AH2501" i="4" s="1"/>
  <c r="AD2501" i="4"/>
  <c r="Y2502" i="4"/>
  <c r="Z2502" i="4"/>
  <c r="AC2502" i="4"/>
  <c r="AH2502" i="4" s="1"/>
  <c r="AD2502" i="4"/>
  <c r="Y2503" i="4"/>
  <c r="Z2503" i="4"/>
  <c r="AC2503" i="4"/>
  <c r="AH2503" i="4" s="1"/>
  <c r="AD2503" i="4"/>
  <c r="Y2504" i="4"/>
  <c r="Z2504" i="4"/>
  <c r="AC2504" i="4"/>
  <c r="AH2504" i="4" s="1"/>
  <c r="AD2504" i="4"/>
  <c r="Y2505" i="4"/>
  <c r="X2505" i="4" s="1"/>
  <c r="AA2505" i="4" s="1"/>
  <c r="Z2505" i="4"/>
  <c r="AC2505" i="4"/>
  <c r="AH2505" i="4" s="1"/>
  <c r="AD2505" i="4"/>
  <c r="Y2506" i="4"/>
  <c r="Z2506" i="4"/>
  <c r="AC2506" i="4"/>
  <c r="AH2506" i="4" s="1"/>
  <c r="AD2506" i="4"/>
  <c r="Y2507" i="4"/>
  <c r="Z2507" i="4"/>
  <c r="AC2507" i="4"/>
  <c r="AH2507" i="4" s="1"/>
  <c r="AD2507" i="4"/>
  <c r="Y2508" i="4"/>
  <c r="Z2508" i="4"/>
  <c r="AC2508" i="4"/>
  <c r="AH2508" i="4" s="1"/>
  <c r="AD2508" i="4"/>
  <c r="Y2509" i="4"/>
  <c r="X2509" i="4" s="1"/>
  <c r="AA2509" i="4" s="1"/>
  <c r="Z2509" i="4"/>
  <c r="AC2509" i="4"/>
  <c r="AH2509" i="4" s="1"/>
  <c r="AD2509" i="4"/>
  <c r="Y2510" i="4"/>
  <c r="Z2510" i="4"/>
  <c r="AC2510" i="4"/>
  <c r="AH2510" i="4" s="1"/>
  <c r="AD2510" i="4"/>
  <c r="Y2511" i="4"/>
  <c r="Z2511" i="4"/>
  <c r="AC2511" i="4"/>
  <c r="AH2511" i="4" s="1"/>
  <c r="AD2511" i="4"/>
  <c r="Y2512" i="4"/>
  <c r="Z2512" i="4"/>
  <c r="AC2512" i="4"/>
  <c r="AH2512" i="4" s="1"/>
  <c r="AD2512" i="4"/>
  <c r="Y2513" i="4"/>
  <c r="X2513" i="4" s="1"/>
  <c r="AA2513" i="4" s="1"/>
  <c r="Z2513" i="4"/>
  <c r="AC2513" i="4"/>
  <c r="AH2513" i="4" s="1"/>
  <c r="AD2513" i="4"/>
  <c r="Y2514" i="4"/>
  <c r="Z2514" i="4"/>
  <c r="AC2514" i="4"/>
  <c r="AH2514" i="4" s="1"/>
  <c r="AD2514" i="4"/>
  <c r="Y2515" i="4"/>
  <c r="Z2515" i="4"/>
  <c r="AC2515" i="4"/>
  <c r="AH2515" i="4" s="1"/>
  <c r="AD2515" i="4"/>
  <c r="Y2516" i="4"/>
  <c r="Z2516" i="4"/>
  <c r="AC2516" i="4"/>
  <c r="AH2516" i="4" s="1"/>
  <c r="AD2516" i="4"/>
  <c r="Y2517" i="4"/>
  <c r="X2517" i="4" s="1"/>
  <c r="AA2517" i="4" s="1"/>
  <c r="Z2517" i="4"/>
  <c r="AC2517" i="4"/>
  <c r="AH2517" i="4" s="1"/>
  <c r="AD2517" i="4"/>
  <c r="Y2518" i="4"/>
  <c r="Z2518" i="4"/>
  <c r="AC2518" i="4"/>
  <c r="AH2518" i="4" s="1"/>
  <c r="AD2518" i="4"/>
  <c r="Y2519" i="4"/>
  <c r="Z2519" i="4"/>
  <c r="AC2519" i="4"/>
  <c r="AH2519" i="4" s="1"/>
  <c r="AD2519" i="4"/>
  <c r="Y2520" i="4"/>
  <c r="Z2520" i="4"/>
  <c r="AC2520" i="4"/>
  <c r="AH2520" i="4" s="1"/>
  <c r="AD2520" i="4"/>
  <c r="Y2521" i="4"/>
  <c r="X2521" i="4" s="1"/>
  <c r="AA2521" i="4" s="1"/>
  <c r="Z2521" i="4"/>
  <c r="AC2521" i="4"/>
  <c r="AH2521" i="4" s="1"/>
  <c r="AD2521" i="4"/>
  <c r="Y2522" i="4"/>
  <c r="Z2522" i="4"/>
  <c r="AC2522" i="4"/>
  <c r="AH2522" i="4" s="1"/>
  <c r="AD2522" i="4"/>
  <c r="Y2523" i="4"/>
  <c r="Z2523" i="4"/>
  <c r="AC2523" i="4"/>
  <c r="AH2523" i="4" s="1"/>
  <c r="AD2523" i="4"/>
  <c r="Y2524" i="4"/>
  <c r="Z2524" i="4"/>
  <c r="AC2524" i="4"/>
  <c r="AH2524" i="4" s="1"/>
  <c r="AD2524" i="4"/>
  <c r="Y2525" i="4"/>
  <c r="X2525" i="4" s="1"/>
  <c r="AA2525" i="4" s="1"/>
  <c r="Z2525" i="4"/>
  <c r="AC2525" i="4"/>
  <c r="AH2525" i="4" s="1"/>
  <c r="AD2525" i="4"/>
  <c r="Y2526" i="4"/>
  <c r="Z2526" i="4"/>
  <c r="AC2526" i="4"/>
  <c r="AH2526" i="4" s="1"/>
  <c r="AD2526" i="4"/>
  <c r="Y2527" i="4"/>
  <c r="Z2527" i="4"/>
  <c r="AC2527" i="4"/>
  <c r="AH2527" i="4" s="1"/>
  <c r="AD2527" i="4"/>
  <c r="Y2528" i="4"/>
  <c r="Z2528" i="4"/>
  <c r="AC2528" i="4"/>
  <c r="AH2528" i="4" s="1"/>
  <c r="AD2528" i="4"/>
  <c r="Y2529" i="4"/>
  <c r="X2529" i="4" s="1"/>
  <c r="AA2529" i="4" s="1"/>
  <c r="Z2529" i="4"/>
  <c r="AC2529" i="4"/>
  <c r="AH2529" i="4" s="1"/>
  <c r="AD2529" i="4"/>
  <c r="Y2530" i="4"/>
  <c r="Z2530" i="4"/>
  <c r="AC2530" i="4"/>
  <c r="AH2530" i="4" s="1"/>
  <c r="AD2530" i="4"/>
  <c r="Y2531" i="4"/>
  <c r="Z2531" i="4"/>
  <c r="AC2531" i="4"/>
  <c r="AH2531" i="4" s="1"/>
  <c r="AD2531" i="4"/>
  <c r="Y2532" i="4"/>
  <c r="Z2532" i="4"/>
  <c r="AC2532" i="4"/>
  <c r="AH2532" i="4" s="1"/>
  <c r="AD2532" i="4"/>
  <c r="Y2533" i="4"/>
  <c r="X2533" i="4" s="1"/>
  <c r="AA2533" i="4" s="1"/>
  <c r="Z2533" i="4"/>
  <c r="AC2533" i="4"/>
  <c r="AH2533" i="4" s="1"/>
  <c r="AD2533" i="4"/>
  <c r="Y2534" i="4"/>
  <c r="Z2534" i="4"/>
  <c r="AC2534" i="4"/>
  <c r="AH2534" i="4" s="1"/>
  <c r="AD2534" i="4"/>
  <c r="Y2535" i="4"/>
  <c r="Z2535" i="4"/>
  <c r="AC2535" i="4"/>
  <c r="AH2535" i="4" s="1"/>
  <c r="AD2535" i="4"/>
  <c r="Y2536" i="4"/>
  <c r="Z2536" i="4"/>
  <c r="AC2536" i="4"/>
  <c r="AH2536" i="4" s="1"/>
  <c r="AD2536" i="4"/>
  <c r="Y2537" i="4"/>
  <c r="X2537" i="4" s="1"/>
  <c r="AA2537" i="4" s="1"/>
  <c r="Z2537" i="4"/>
  <c r="AC2537" i="4"/>
  <c r="AH2537" i="4" s="1"/>
  <c r="AD2537" i="4"/>
  <c r="Y2538" i="4"/>
  <c r="Z2538" i="4"/>
  <c r="AC2538" i="4"/>
  <c r="AH2538" i="4" s="1"/>
  <c r="AD2538" i="4"/>
  <c r="Y2539" i="4"/>
  <c r="Z2539" i="4"/>
  <c r="AC2539" i="4"/>
  <c r="AH2539" i="4" s="1"/>
  <c r="AD2539" i="4"/>
  <c r="Y2540" i="4"/>
  <c r="Z2540" i="4"/>
  <c r="AC2540" i="4"/>
  <c r="AH2540" i="4" s="1"/>
  <c r="AD2540" i="4"/>
  <c r="Y2541" i="4"/>
  <c r="X2541" i="4" s="1"/>
  <c r="AA2541" i="4" s="1"/>
  <c r="Z2541" i="4"/>
  <c r="AC2541" i="4"/>
  <c r="AH2541" i="4" s="1"/>
  <c r="AD2541" i="4"/>
  <c r="Y2542" i="4"/>
  <c r="Z2542" i="4"/>
  <c r="AC2542" i="4"/>
  <c r="AH2542" i="4" s="1"/>
  <c r="AD2542" i="4"/>
  <c r="Y2543" i="4"/>
  <c r="Z2543" i="4"/>
  <c r="AC2543" i="4"/>
  <c r="AH2543" i="4" s="1"/>
  <c r="AD2543" i="4"/>
  <c r="Y2544" i="4"/>
  <c r="Z2544" i="4"/>
  <c r="AC2544" i="4"/>
  <c r="AH2544" i="4" s="1"/>
  <c r="AD2544" i="4"/>
  <c r="Y2545" i="4"/>
  <c r="X2545" i="4" s="1"/>
  <c r="AA2545" i="4" s="1"/>
  <c r="Z2545" i="4"/>
  <c r="AC2545" i="4"/>
  <c r="AH2545" i="4" s="1"/>
  <c r="AD2545" i="4"/>
  <c r="Y2546" i="4"/>
  <c r="Z2546" i="4"/>
  <c r="AC2546" i="4"/>
  <c r="AH2546" i="4" s="1"/>
  <c r="AD2546" i="4"/>
  <c r="Y2547" i="4"/>
  <c r="Z2547" i="4"/>
  <c r="AC2547" i="4"/>
  <c r="AH2547" i="4" s="1"/>
  <c r="AD2547" i="4"/>
  <c r="Y2548" i="4"/>
  <c r="Z2548" i="4"/>
  <c r="AC2548" i="4"/>
  <c r="AH2548" i="4" s="1"/>
  <c r="AD2548" i="4"/>
  <c r="Y2549" i="4"/>
  <c r="X2549" i="4" s="1"/>
  <c r="AA2549" i="4" s="1"/>
  <c r="Z2549" i="4"/>
  <c r="AC2549" i="4"/>
  <c r="AH2549" i="4" s="1"/>
  <c r="AD2549" i="4"/>
  <c r="Y2550" i="4"/>
  <c r="Z2550" i="4"/>
  <c r="AC2550" i="4"/>
  <c r="AH2550" i="4" s="1"/>
  <c r="AD2550" i="4"/>
  <c r="Y2551" i="4"/>
  <c r="Z2551" i="4"/>
  <c r="AC2551" i="4"/>
  <c r="AH2551" i="4" s="1"/>
  <c r="AD2551" i="4"/>
  <c r="Y2552" i="4"/>
  <c r="Z2552" i="4"/>
  <c r="AC2552" i="4"/>
  <c r="AH2552" i="4" s="1"/>
  <c r="AD2552" i="4"/>
  <c r="Y2553" i="4"/>
  <c r="X2553" i="4" s="1"/>
  <c r="AA2553" i="4" s="1"/>
  <c r="Z2553" i="4"/>
  <c r="AC2553" i="4"/>
  <c r="AH2553" i="4" s="1"/>
  <c r="AD2553" i="4"/>
  <c r="Y2554" i="4"/>
  <c r="Z2554" i="4"/>
  <c r="AC2554" i="4"/>
  <c r="AH2554" i="4" s="1"/>
  <c r="AD2554" i="4"/>
  <c r="Y2555" i="4"/>
  <c r="Z2555" i="4"/>
  <c r="AC2555" i="4"/>
  <c r="AH2555" i="4" s="1"/>
  <c r="AD2555" i="4"/>
  <c r="Y2556" i="4"/>
  <c r="Z2556" i="4"/>
  <c r="AC2556" i="4"/>
  <c r="AH2556" i="4" s="1"/>
  <c r="AD2556" i="4"/>
  <c r="Y2557" i="4"/>
  <c r="X2557" i="4" s="1"/>
  <c r="AA2557" i="4" s="1"/>
  <c r="Z2557" i="4"/>
  <c r="AC2557" i="4"/>
  <c r="AH2557" i="4" s="1"/>
  <c r="AD2557" i="4"/>
  <c r="Y2558" i="4"/>
  <c r="Z2558" i="4"/>
  <c r="AC2558" i="4"/>
  <c r="AH2558" i="4" s="1"/>
  <c r="AD2558" i="4"/>
  <c r="Y2559" i="4"/>
  <c r="Z2559" i="4"/>
  <c r="AC2559" i="4"/>
  <c r="AH2559" i="4" s="1"/>
  <c r="AD2559" i="4"/>
  <c r="Y2560" i="4"/>
  <c r="Z2560" i="4"/>
  <c r="AC2560" i="4"/>
  <c r="AH2560" i="4" s="1"/>
  <c r="AD2560" i="4"/>
  <c r="Y2561" i="4"/>
  <c r="X2561" i="4" s="1"/>
  <c r="AA2561" i="4" s="1"/>
  <c r="Z2561" i="4"/>
  <c r="AC2561" i="4"/>
  <c r="AH2561" i="4" s="1"/>
  <c r="AD2561" i="4"/>
  <c r="Y2562" i="4"/>
  <c r="Z2562" i="4"/>
  <c r="AC2562" i="4"/>
  <c r="AH2562" i="4" s="1"/>
  <c r="AD2562" i="4"/>
  <c r="Y2563" i="4"/>
  <c r="Z2563" i="4"/>
  <c r="AC2563" i="4"/>
  <c r="AH2563" i="4" s="1"/>
  <c r="AD2563" i="4"/>
  <c r="Y2564" i="4"/>
  <c r="Z2564" i="4"/>
  <c r="AC2564" i="4"/>
  <c r="AH2564" i="4" s="1"/>
  <c r="AD2564" i="4"/>
  <c r="Y2565" i="4"/>
  <c r="X2565" i="4" s="1"/>
  <c r="AA2565" i="4" s="1"/>
  <c r="Z2565" i="4"/>
  <c r="AC2565" i="4"/>
  <c r="AH2565" i="4" s="1"/>
  <c r="AD2565" i="4"/>
  <c r="Y2566" i="4"/>
  <c r="Z2566" i="4"/>
  <c r="AC2566" i="4"/>
  <c r="AH2566" i="4" s="1"/>
  <c r="AD2566" i="4"/>
  <c r="Y2567" i="4"/>
  <c r="Z2567" i="4"/>
  <c r="AC2567" i="4"/>
  <c r="AH2567" i="4" s="1"/>
  <c r="AD2567" i="4"/>
  <c r="Y2568" i="4"/>
  <c r="Z2568" i="4"/>
  <c r="AC2568" i="4"/>
  <c r="AH2568" i="4" s="1"/>
  <c r="AD2568" i="4"/>
  <c r="Y2569" i="4"/>
  <c r="X2569" i="4" s="1"/>
  <c r="AA2569" i="4" s="1"/>
  <c r="Z2569" i="4"/>
  <c r="AC2569" i="4"/>
  <c r="AH2569" i="4" s="1"/>
  <c r="AD2569" i="4"/>
  <c r="Y2570" i="4"/>
  <c r="Z2570" i="4"/>
  <c r="AC2570" i="4"/>
  <c r="AH2570" i="4" s="1"/>
  <c r="AD2570" i="4"/>
  <c r="Y2571" i="4"/>
  <c r="Z2571" i="4"/>
  <c r="AC2571" i="4"/>
  <c r="AH2571" i="4" s="1"/>
  <c r="AD2571" i="4"/>
  <c r="Y2572" i="4"/>
  <c r="Z2572" i="4"/>
  <c r="AC2572" i="4"/>
  <c r="AH2572" i="4" s="1"/>
  <c r="AD2572" i="4"/>
  <c r="Y2573" i="4"/>
  <c r="X2573" i="4" s="1"/>
  <c r="AA2573" i="4" s="1"/>
  <c r="Z2573" i="4"/>
  <c r="AC2573" i="4"/>
  <c r="AH2573" i="4" s="1"/>
  <c r="AD2573" i="4"/>
  <c r="Y2574" i="4"/>
  <c r="Z2574" i="4"/>
  <c r="AC2574" i="4"/>
  <c r="AH2574" i="4" s="1"/>
  <c r="AD2574" i="4"/>
  <c r="Y2575" i="4"/>
  <c r="Z2575" i="4"/>
  <c r="AC2575" i="4"/>
  <c r="AH2575" i="4" s="1"/>
  <c r="AD2575" i="4"/>
  <c r="Y2576" i="4"/>
  <c r="Z2576" i="4"/>
  <c r="AC2576" i="4"/>
  <c r="AH2576" i="4" s="1"/>
  <c r="AD2576" i="4"/>
  <c r="Y2577" i="4"/>
  <c r="X2577" i="4" s="1"/>
  <c r="AA2577" i="4" s="1"/>
  <c r="Z2577" i="4"/>
  <c r="AC2577" i="4"/>
  <c r="AH2577" i="4" s="1"/>
  <c r="AD2577" i="4"/>
  <c r="Y2578" i="4"/>
  <c r="Z2578" i="4"/>
  <c r="AC2578" i="4"/>
  <c r="AH2578" i="4" s="1"/>
  <c r="AD2578" i="4"/>
  <c r="Y2579" i="4"/>
  <c r="Z2579" i="4"/>
  <c r="AC2579" i="4"/>
  <c r="AH2579" i="4" s="1"/>
  <c r="AD2579" i="4"/>
  <c r="Y2580" i="4"/>
  <c r="Z2580" i="4"/>
  <c r="AC2580" i="4"/>
  <c r="AH2580" i="4" s="1"/>
  <c r="AD2580" i="4"/>
  <c r="Y2581" i="4"/>
  <c r="X2581" i="4" s="1"/>
  <c r="AA2581" i="4" s="1"/>
  <c r="Z2581" i="4"/>
  <c r="AC2581" i="4"/>
  <c r="AH2581" i="4" s="1"/>
  <c r="AD2581" i="4"/>
  <c r="Y2582" i="4"/>
  <c r="Z2582" i="4"/>
  <c r="AC2582" i="4"/>
  <c r="AH2582" i="4" s="1"/>
  <c r="AD2582" i="4"/>
  <c r="Y2583" i="4"/>
  <c r="Z2583" i="4"/>
  <c r="AC2583" i="4"/>
  <c r="AH2583" i="4" s="1"/>
  <c r="AD2583" i="4"/>
  <c r="Y2584" i="4"/>
  <c r="Z2584" i="4"/>
  <c r="AC2584" i="4"/>
  <c r="AH2584" i="4" s="1"/>
  <c r="AD2584" i="4"/>
  <c r="Y2585" i="4"/>
  <c r="X2585" i="4" s="1"/>
  <c r="AA2585" i="4" s="1"/>
  <c r="Z2585" i="4"/>
  <c r="AC2585" i="4"/>
  <c r="AH2585" i="4" s="1"/>
  <c r="AD2585" i="4"/>
  <c r="Y2586" i="4"/>
  <c r="Z2586" i="4"/>
  <c r="AC2586" i="4"/>
  <c r="AH2586" i="4" s="1"/>
  <c r="AD2586" i="4"/>
  <c r="Y2587" i="4"/>
  <c r="Z2587" i="4"/>
  <c r="AC2587" i="4"/>
  <c r="AH2587" i="4" s="1"/>
  <c r="AD2587" i="4"/>
  <c r="Y2588" i="4"/>
  <c r="Z2588" i="4"/>
  <c r="AC2588" i="4"/>
  <c r="AH2588" i="4" s="1"/>
  <c r="AD2588" i="4"/>
  <c r="Y2589" i="4"/>
  <c r="X2589" i="4" s="1"/>
  <c r="AA2589" i="4" s="1"/>
  <c r="Z2589" i="4"/>
  <c r="AC2589" i="4"/>
  <c r="AH2589" i="4" s="1"/>
  <c r="AD2589" i="4"/>
  <c r="Y2590" i="4"/>
  <c r="Z2590" i="4"/>
  <c r="AC2590" i="4"/>
  <c r="AH2590" i="4" s="1"/>
  <c r="AD2590" i="4"/>
  <c r="Y2591" i="4"/>
  <c r="Z2591" i="4"/>
  <c r="AC2591" i="4"/>
  <c r="AH2591" i="4" s="1"/>
  <c r="AD2591" i="4"/>
  <c r="Y2592" i="4"/>
  <c r="Z2592" i="4"/>
  <c r="AC2592" i="4"/>
  <c r="AH2592" i="4" s="1"/>
  <c r="AD2592" i="4"/>
  <c r="Y2593" i="4"/>
  <c r="X2593" i="4" s="1"/>
  <c r="AA2593" i="4" s="1"/>
  <c r="Z2593" i="4"/>
  <c r="AC2593" i="4"/>
  <c r="AH2593" i="4" s="1"/>
  <c r="AD2593" i="4"/>
  <c r="Y2594" i="4"/>
  <c r="Z2594" i="4"/>
  <c r="AC2594" i="4"/>
  <c r="AH2594" i="4" s="1"/>
  <c r="AD2594" i="4"/>
  <c r="Y2595" i="4"/>
  <c r="Z2595" i="4"/>
  <c r="AC2595" i="4"/>
  <c r="AH2595" i="4" s="1"/>
  <c r="AD2595" i="4"/>
  <c r="Y2596" i="4"/>
  <c r="Z2596" i="4"/>
  <c r="AC2596" i="4"/>
  <c r="AH2596" i="4" s="1"/>
  <c r="AD2596" i="4"/>
  <c r="Y2597" i="4"/>
  <c r="X2597" i="4" s="1"/>
  <c r="AA2597" i="4" s="1"/>
  <c r="Z2597" i="4"/>
  <c r="AC2597" i="4"/>
  <c r="AH2597" i="4" s="1"/>
  <c r="AD2597" i="4"/>
  <c r="Y2598" i="4"/>
  <c r="Z2598" i="4"/>
  <c r="AC2598" i="4"/>
  <c r="AH2598" i="4" s="1"/>
  <c r="AD2598" i="4"/>
  <c r="Y2599" i="4"/>
  <c r="Z2599" i="4"/>
  <c r="AC2599" i="4"/>
  <c r="AH2599" i="4" s="1"/>
  <c r="AD2599" i="4"/>
  <c r="Y2600" i="4"/>
  <c r="Z2600" i="4"/>
  <c r="AC2600" i="4"/>
  <c r="AH2600" i="4" s="1"/>
  <c r="AD2600" i="4"/>
  <c r="Y2601" i="4"/>
  <c r="X2601" i="4" s="1"/>
  <c r="AA2601" i="4" s="1"/>
  <c r="Z2601" i="4"/>
  <c r="AC2601" i="4"/>
  <c r="AH2601" i="4" s="1"/>
  <c r="AD2601" i="4"/>
  <c r="Y2602" i="4"/>
  <c r="Z2602" i="4"/>
  <c r="AC2602" i="4"/>
  <c r="AH2602" i="4" s="1"/>
  <c r="AD2602" i="4"/>
  <c r="Y2603" i="4"/>
  <c r="Z2603" i="4"/>
  <c r="AC2603" i="4"/>
  <c r="AH2603" i="4" s="1"/>
  <c r="AD2603" i="4"/>
  <c r="Y2604" i="4"/>
  <c r="Z2604" i="4"/>
  <c r="AC2604" i="4"/>
  <c r="AH2604" i="4" s="1"/>
  <c r="AD2604" i="4"/>
  <c r="Y2605" i="4"/>
  <c r="X2605" i="4" s="1"/>
  <c r="AA2605" i="4" s="1"/>
  <c r="Z2605" i="4"/>
  <c r="AC2605" i="4"/>
  <c r="AH2605" i="4" s="1"/>
  <c r="AD2605" i="4"/>
  <c r="Y2606" i="4"/>
  <c r="Z2606" i="4"/>
  <c r="AC2606" i="4"/>
  <c r="AH2606" i="4" s="1"/>
  <c r="AD2606" i="4"/>
  <c r="Y2607" i="4"/>
  <c r="Z2607" i="4"/>
  <c r="AC2607" i="4"/>
  <c r="AH2607" i="4" s="1"/>
  <c r="AD2607" i="4"/>
  <c r="Y2608" i="4"/>
  <c r="Z2608" i="4"/>
  <c r="AC2608" i="4"/>
  <c r="AH2608" i="4" s="1"/>
  <c r="AD2608" i="4"/>
  <c r="Y2609" i="4"/>
  <c r="X2609" i="4" s="1"/>
  <c r="AA2609" i="4" s="1"/>
  <c r="Z2609" i="4"/>
  <c r="AC2609" i="4"/>
  <c r="AH2609" i="4" s="1"/>
  <c r="AD2609" i="4"/>
  <c r="Y2610" i="4"/>
  <c r="Z2610" i="4"/>
  <c r="AC2610" i="4"/>
  <c r="AH2610" i="4" s="1"/>
  <c r="AD2610" i="4"/>
  <c r="Y2611" i="4"/>
  <c r="Z2611" i="4"/>
  <c r="AC2611" i="4"/>
  <c r="AH2611" i="4" s="1"/>
  <c r="AD2611" i="4"/>
  <c r="Y2612" i="4"/>
  <c r="Z2612" i="4"/>
  <c r="AC2612" i="4"/>
  <c r="AH2612" i="4" s="1"/>
  <c r="AD2612" i="4"/>
  <c r="Y2613" i="4"/>
  <c r="X2613" i="4" s="1"/>
  <c r="AA2613" i="4" s="1"/>
  <c r="Z2613" i="4"/>
  <c r="AC2613" i="4"/>
  <c r="AH2613" i="4" s="1"/>
  <c r="AD2613" i="4"/>
  <c r="Y2614" i="4"/>
  <c r="Z2614" i="4"/>
  <c r="AC2614" i="4"/>
  <c r="AH2614" i="4" s="1"/>
  <c r="AD2614" i="4"/>
  <c r="Y2615" i="4"/>
  <c r="Z2615" i="4"/>
  <c r="AC2615" i="4"/>
  <c r="AH2615" i="4" s="1"/>
  <c r="AD2615" i="4"/>
  <c r="Y2616" i="4"/>
  <c r="Z2616" i="4"/>
  <c r="AC2616" i="4"/>
  <c r="AH2616" i="4" s="1"/>
  <c r="AD2616" i="4"/>
  <c r="Y2617" i="4"/>
  <c r="X2617" i="4" s="1"/>
  <c r="AA2617" i="4" s="1"/>
  <c r="Z2617" i="4"/>
  <c r="AC2617" i="4"/>
  <c r="AH2617" i="4" s="1"/>
  <c r="AD2617" i="4"/>
  <c r="Y2618" i="4"/>
  <c r="Z2618" i="4"/>
  <c r="AC2618" i="4"/>
  <c r="AH2618" i="4" s="1"/>
  <c r="AD2618" i="4"/>
  <c r="Y2619" i="4"/>
  <c r="Z2619" i="4"/>
  <c r="AC2619" i="4"/>
  <c r="AH2619" i="4" s="1"/>
  <c r="AD2619" i="4"/>
  <c r="Y2620" i="4"/>
  <c r="Z2620" i="4"/>
  <c r="AC2620" i="4"/>
  <c r="AH2620" i="4" s="1"/>
  <c r="AD2620" i="4"/>
  <c r="Y2621" i="4"/>
  <c r="X2621" i="4" s="1"/>
  <c r="AA2621" i="4" s="1"/>
  <c r="Z2621" i="4"/>
  <c r="AC2621" i="4"/>
  <c r="AH2621" i="4" s="1"/>
  <c r="AD2621" i="4"/>
  <c r="Y2622" i="4"/>
  <c r="Z2622" i="4"/>
  <c r="AC2622" i="4"/>
  <c r="AH2622" i="4" s="1"/>
  <c r="AD2622" i="4"/>
  <c r="Y2623" i="4"/>
  <c r="Z2623" i="4"/>
  <c r="AC2623" i="4"/>
  <c r="AH2623" i="4" s="1"/>
  <c r="AD2623" i="4"/>
  <c r="Y2624" i="4"/>
  <c r="Z2624" i="4"/>
  <c r="AC2624" i="4"/>
  <c r="AH2624" i="4" s="1"/>
  <c r="AD2624" i="4"/>
  <c r="Y2625" i="4"/>
  <c r="X2625" i="4" s="1"/>
  <c r="AA2625" i="4" s="1"/>
  <c r="Z2625" i="4"/>
  <c r="AC2625" i="4"/>
  <c r="AH2625" i="4" s="1"/>
  <c r="AD2625" i="4"/>
  <c r="Y2626" i="4"/>
  <c r="Z2626" i="4"/>
  <c r="AC2626" i="4"/>
  <c r="AH2626" i="4" s="1"/>
  <c r="AD2626" i="4"/>
  <c r="Y2627" i="4"/>
  <c r="Z2627" i="4"/>
  <c r="AC2627" i="4"/>
  <c r="AH2627" i="4" s="1"/>
  <c r="AD2627" i="4"/>
  <c r="Y2628" i="4"/>
  <c r="Z2628" i="4"/>
  <c r="AC2628" i="4"/>
  <c r="AH2628" i="4" s="1"/>
  <c r="AD2628" i="4"/>
  <c r="Y2629" i="4"/>
  <c r="X2629" i="4" s="1"/>
  <c r="AA2629" i="4" s="1"/>
  <c r="Z2629" i="4"/>
  <c r="AC2629" i="4"/>
  <c r="AH2629" i="4" s="1"/>
  <c r="AD2629" i="4"/>
  <c r="Y2630" i="4"/>
  <c r="Z2630" i="4"/>
  <c r="AC2630" i="4"/>
  <c r="AH2630" i="4" s="1"/>
  <c r="AD2630" i="4"/>
  <c r="Y2631" i="4"/>
  <c r="Z2631" i="4"/>
  <c r="AC2631" i="4"/>
  <c r="AH2631" i="4" s="1"/>
  <c r="AD2631" i="4"/>
  <c r="Y2632" i="4"/>
  <c r="Z2632" i="4"/>
  <c r="AC2632" i="4"/>
  <c r="AH2632" i="4" s="1"/>
  <c r="AD2632" i="4"/>
  <c r="Y2633" i="4"/>
  <c r="X2633" i="4" s="1"/>
  <c r="AA2633" i="4" s="1"/>
  <c r="Z2633" i="4"/>
  <c r="AC2633" i="4"/>
  <c r="AH2633" i="4" s="1"/>
  <c r="AD2633" i="4"/>
  <c r="Y2634" i="4"/>
  <c r="Z2634" i="4"/>
  <c r="AC2634" i="4"/>
  <c r="AH2634" i="4" s="1"/>
  <c r="AD2634" i="4"/>
  <c r="Y2635" i="4"/>
  <c r="Z2635" i="4"/>
  <c r="AC2635" i="4"/>
  <c r="AH2635" i="4" s="1"/>
  <c r="AD2635" i="4"/>
  <c r="Y2636" i="4"/>
  <c r="Z2636" i="4"/>
  <c r="AC2636" i="4"/>
  <c r="AH2636" i="4" s="1"/>
  <c r="AD2636" i="4"/>
  <c r="Y2637" i="4"/>
  <c r="X2637" i="4" s="1"/>
  <c r="AA2637" i="4" s="1"/>
  <c r="Z2637" i="4"/>
  <c r="AC2637" i="4"/>
  <c r="AH2637" i="4" s="1"/>
  <c r="AD2637" i="4"/>
  <c r="Y2638" i="4"/>
  <c r="Z2638" i="4"/>
  <c r="AC2638" i="4"/>
  <c r="AH2638" i="4" s="1"/>
  <c r="AD2638" i="4"/>
  <c r="Y2639" i="4"/>
  <c r="Z2639" i="4"/>
  <c r="AC2639" i="4"/>
  <c r="AH2639" i="4" s="1"/>
  <c r="AD2639" i="4"/>
  <c r="Y2640" i="4"/>
  <c r="Z2640" i="4"/>
  <c r="AC2640" i="4"/>
  <c r="AH2640" i="4" s="1"/>
  <c r="AD2640" i="4"/>
  <c r="Y2641" i="4"/>
  <c r="X2641" i="4" s="1"/>
  <c r="AA2641" i="4" s="1"/>
  <c r="Z2641" i="4"/>
  <c r="AC2641" i="4"/>
  <c r="AH2641" i="4" s="1"/>
  <c r="AD2641" i="4"/>
  <c r="Y2642" i="4"/>
  <c r="Z2642" i="4"/>
  <c r="AC2642" i="4"/>
  <c r="AH2642" i="4" s="1"/>
  <c r="AD2642" i="4"/>
  <c r="Y2643" i="4"/>
  <c r="Z2643" i="4"/>
  <c r="AC2643" i="4"/>
  <c r="AH2643" i="4" s="1"/>
  <c r="AD2643" i="4"/>
  <c r="Y2644" i="4"/>
  <c r="Z2644" i="4"/>
  <c r="AC2644" i="4"/>
  <c r="AH2644" i="4" s="1"/>
  <c r="AD2644" i="4"/>
  <c r="Y2645" i="4"/>
  <c r="X2645" i="4" s="1"/>
  <c r="AA2645" i="4" s="1"/>
  <c r="Z2645" i="4"/>
  <c r="AC2645" i="4"/>
  <c r="AH2645" i="4" s="1"/>
  <c r="AD2645" i="4"/>
  <c r="Y2646" i="4"/>
  <c r="Z2646" i="4"/>
  <c r="AC2646" i="4"/>
  <c r="AH2646" i="4" s="1"/>
  <c r="AD2646" i="4"/>
  <c r="Y2647" i="4"/>
  <c r="Z2647" i="4"/>
  <c r="AC2647" i="4"/>
  <c r="AH2647" i="4" s="1"/>
  <c r="AD2647" i="4"/>
  <c r="Y2648" i="4"/>
  <c r="Z2648" i="4"/>
  <c r="AC2648" i="4"/>
  <c r="AH2648" i="4" s="1"/>
  <c r="AD2648" i="4"/>
  <c r="Y2649" i="4"/>
  <c r="X2649" i="4" s="1"/>
  <c r="AA2649" i="4" s="1"/>
  <c r="Z2649" i="4"/>
  <c r="AC2649" i="4"/>
  <c r="AH2649" i="4" s="1"/>
  <c r="AD2649" i="4"/>
  <c r="Y2650" i="4"/>
  <c r="Z2650" i="4"/>
  <c r="AC2650" i="4"/>
  <c r="AH2650" i="4" s="1"/>
  <c r="AD2650" i="4"/>
  <c r="Y2651" i="4"/>
  <c r="Z2651" i="4"/>
  <c r="AC2651" i="4"/>
  <c r="AH2651" i="4" s="1"/>
  <c r="AD2651" i="4"/>
  <c r="Y2652" i="4"/>
  <c r="Z2652" i="4"/>
  <c r="AC2652" i="4"/>
  <c r="AH2652" i="4" s="1"/>
  <c r="AD2652" i="4"/>
  <c r="Y2653" i="4"/>
  <c r="X2653" i="4" s="1"/>
  <c r="AA2653" i="4" s="1"/>
  <c r="Z2653" i="4"/>
  <c r="AC2653" i="4"/>
  <c r="AH2653" i="4" s="1"/>
  <c r="AD2653" i="4"/>
  <c r="Y2654" i="4"/>
  <c r="Z2654" i="4"/>
  <c r="AC2654" i="4"/>
  <c r="AH2654" i="4" s="1"/>
  <c r="AD2654" i="4"/>
  <c r="Y2655" i="4"/>
  <c r="Z2655" i="4"/>
  <c r="AC2655" i="4"/>
  <c r="AH2655" i="4" s="1"/>
  <c r="AD2655" i="4"/>
  <c r="Y2656" i="4"/>
  <c r="Z2656" i="4"/>
  <c r="AC2656" i="4"/>
  <c r="AH2656" i="4" s="1"/>
  <c r="AD2656" i="4"/>
  <c r="Y2657" i="4"/>
  <c r="X2657" i="4" s="1"/>
  <c r="AA2657" i="4" s="1"/>
  <c r="Z2657" i="4"/>
  <c r="AC2657" i="4"/>
  <c r="AH2657" i="4" s="1"/>
  <c r="AD2657" i="4"/>
  <c r="Y2658" i="4"/>
  <c r="Z2658" i="4"/>
  <c r="AC2658" i="4"/>
  <c r="AH2658" i="4" s="1"/>
  <c r="AD2658" i="4"/>
  <c r="Y2659" i="4"/>
  <c r="Z2659" i="4"/>
  <c r="AC2659" i="4"/>
  <c r="AH2659" i="4" s="1"/>
  <c r="AD2659" i="4"/>
  <c r="Y2660" i="4"/>
  <c r="Z2660" i="4"/>
  <c r="AC2660" i="4"/>
  <c r="AH2660" i="4" s="1"/>
  <c r="AD2660" i="4"/>
  <c r="Y2661" i="4"/>
  <c r="X2661" i="4" s="1"/>
  <c r="AA2661" i="4" s="1"/>
  <c r="Z2661" i="4"/>
  <c r="AC2661" i="4"/>
  <c r="AH2661" i="4" s="1"/>
  <c r="AD2661" i="4"/>
  <c r="Y2662" i="4"/>
  <c r="Z2662" i="4"/>
  <c r="AC2662" i="4"/>
  <c r="AH2662" i="4" s="1"/>
  <c r="AD2662" i="4"/>
  <c r="Y2663" i="4"/>
  <c r="Z2663" i="4"/>
  <c r="AC2663" i="4"/>
  <c r="AH2663" i="4" s="1"/>
  <c r="AD2663" i="4"/>
  <c r="Y2664" i="4"/>
  <c r="Z2664" i="4"/>
  <c r="AC2664" i="4"/>
  <c r="AH2664" i="4" s="1"/>
  <c r="AD2664" i="4"/>
  <c r="Y2665" i="4"/>
  <c r="X2665" i="4" s="1"/>
  <c r="AA2665" i="4" s="1"/>
  <c r="Z2665" i="4"/>
  <c r="AC2665" i="4"/>
  <c r="AH2665" i="4" s="1"/>
  <c r="AD2665" i="4"/>
  <c r="Y2666" i="4"/>
  <c r="Z2666" i="4"/>
  <c r="AC2666" i="4"/>
  <c r="AH2666" i="4" s="1"/>
  <c r="AD2666" i="4"/>
  <c r="Y2667" i="4"/>
  <c r="Z2667" i="4"/>
  <c r="AC2667" i="4"/>
  <c r="AH2667" i="4" s="1"/>
  <c r="AD2667" i="4"/>
  <c r="Y2668" i="4"/>
  <c r="Z2668" i="4"/>
  <c r="AC2668" i="4"/>
  <c r="AH2668" i="4" s="1"/>
  <c r="AD2668" i="4"/>
  <c r="Y2669" i="4"/>
  <c r="X2669" i="4" s="1"/>
  <c r="AA2669" i="4" s="1"/>
  <c r="Z2669" i="4"/>
  <c r="AC2669" i="4"/>
  <c r="AH2669" i="4" s="1"/>
  <c r="AD2669" i="4"/>
  <c r="Y2670" i="4"/>
  <c r="Z2670" i="4"/>
  <c r="AC2670" i="4"/>
  <c r="AH2670" i="4" s="1"/>
  <c r="AD2670" i="4"/>
  <c r="Y2671" i="4"/>
  <c r="Z2671" i="4"/>
  <c r="AC2671" i="4"/>
  <c r="AH2671" i="4" s="1"/>
  <c r="AD2671" i="4"/>
  <c r="Y2672" i="4"/>
  <c r="Z2672" i="4"/>
  <c r="AC2672" i="4"/>
  <c r="AH2672" i="4" s="1"/>
  <c r="AD2672" i="4"/>
  <c r="Y2673" i="4"/>
  <c r="X2673" i="4" s="1"/>
  <c r="AA2673" i="4" s="1"/>
  <c r="Z2673" i="4"/>
  <c r="AC2673" i="4"/>
  <c r="AH2673" i="4" s="1"/>
  <c r="AD2673" i="4"/>
  <c r="Y2674" i="4"/>
  <c r="Z2674" i="4"/>
  <c r="AC2674" i="4"/>
  <c r="AH2674" i="4" s="1"/>
  <c r="AD2674" i="4"/>
  <c r="Y2675" i="4"/>
  <c r="Z2675" i="4"/>
  <c r="AC2675" i="4"/>
  <c r="AH2675" i="4" s="1"/>
  <c r="AD2675" i="4"/>
  <c r="Y2676" i="4"/>
  <c r="Z2676" i="4"/>
  <c r="AC2676" i="4"/>
  <c r="AH2676" i="4" s="1"/>
  <c r="AD2676" i="4"/>
  <c r="Y2677" i="4"/>
  <c r="X2677" i="4" s="1"/>
  <c r="AA2677" i="4" s="1"/>
  <c r="Z2677" i="4"/>
  <c r="AC2677" i="4"/>
  <c r="AH2677" i="4" s="1"/>
  <c r="AD2677" i="4"/>
  <c r="Y2678" i="4"/>
  <c r="Z2678" i="4"/>
  <c r="AC2678" i="4"/>
  <c r="AH2678" i="4" s="1"/>
  <c r="AD2678" i="4"/>
  <c r="Y2679" i="4"/>
  <c r="Z2679" i="4"/>
  <c r="AC2679" i="4"/>
  <c r="AH2679" i="4" s="1"/>
  <c r="AD2679" i="4"/>
  <c r="Y2680" i="4"/>
  <c r="Z2680" i="4"/>
  <c r="AC2680" i="4"/>
  <c r="AH2680" i="4" s="1"/>
  <c r="AD2680" i="4"/>
  <c r="Y2681" i="4"/>
  <c r="X2681" i="4" s="1"/>
  <c r="AA2681" i="4" s="1"/>
  <c r="Z2681" i="4"/>
  <c r="AC2681" i="4"/>
  <c r="AH2681" i="4" s="1"/>
  <c r="AD2681" i="4"/>
  <c r="Y2682" i="4"/>
  <c r="Z2682" i="4"/>
  <c r="AC2682" i="4"/>
  <c r="AH2682" i="4" s="1"/>
  <c r="AD2682" i="4"/>
  <c r="Y2683" i="4"/>
  <c r="Z2683" i="4"/>
  <c r="AC2683" i="4"/>
  <c r="AH2683" i="4" s="1"/>
  <c r="AD2683" i="4"/>
  <c r="Y2684" i="4"/>
  <c r="Z2684" i="4"/>
  <c r="AC2684" i="4"/>
  <c r="AH2684" i="4" s="1"/>
  <c r="AD2684" i="4"/>
  <c r="Y2685" i="4"/>
  <c r="X2685" i="4" s="1"/>
  <c r="AA2685" i="4" s="1"/>
  <c r="Z2685" i="4"/>
  <c r="AC2685" i="4"/>
  <c r="AH2685" i="4" s="1"/>
  <c r="AD2685" i="4"/>
  <c r="Y2686" i="4"/>
  <c r="Z2686" i="4"/>
  <c r="AC2686" i="4"/>
  <c r="AH2686" i="4" s="1"/>
  <c r="AD2686" i="4"/>
  <c r="Y2687" i="4"/>
  <c r="Z2687" i="4"/>
  <c r="AC2687" i="4"/>
  <c r="AH2687" i="4" s="1"/>
  <c r="AD2687" i="4"/>
  <c r="Y2688" i="4"/>
  <c r="Z2688" i="4"/>
  <c r="AC2688" i="4"/>
  <c r="AH2688" i="4" s="1"/>
  <c r="AD2688" i="4"/>
  <c r="Y2689" i="4"/>
  <c r="X2689" i="4" s="1"/>
  <c r="AA2689" i="4" s="1"/>
  <c r="Z2689" i="4"/>
  <c r="AC2689" i="4"/>
  <c r="AH2689" i="4" s="1"/>
  <c r="AD2689" i="4"/>
  <c r="Y2690" i="4"/>
  <c r="Z2690" i="4"/>
  <c r="AC2690" i="4"/>
  <c r="AH2690" i="4" s="1"/>
  <c r="AD2690" i="4"/>
  <c r="Y2691" i="4"/>
  <c r="Z2691" i="4"/>
  <c r="AC2691" i="4"/>
  <c r="AH2691" i="4" s="1"/>
  <c r="AD2691" i="4"/>
  <c r="Y2692" i="4"/>
  <c r="Z2692" i="4"/>
  <c r="AC2692" i="4"/>
  <c r="AH2692" i="4" s="1"/>
  <c r="AD2692" i="4"/>
  <c r="Y2693" i="4"/>
  <c r="X2693" i="4" s="1"/>
  <c r="AA2693" i="4" s="1"/>
  <c r="Z2693" i="4"/>
  <c r="AC2693" i="4"/>
  <c r="AH2693" i="4" s="1"/>
  <c r="AD2693" i="4"/>
  <c r="Y2694" i="4"/>
  <c r="Z2694" i="4"/>
  <c r="AC2694" i="4"/>
  <c r="AH2694" i="4" s="1"/>
  <c r="AD2694" i="4"/>
  <c r="Y2695" i="4"/>
  <c r="Z2695" i="4"/>
  <c r="AC2695" i="4"/>
  <c r="AH2695" i="4" s="1"/>
  <c r="AD2695" i="4"/>
  <c r="Y2696" i="4"/>
  <c r="Z2696" i="4"/>
  <c r="AC2696" i="4"/>
  <c r="AH2696" i="4" s="1"/>
  <c r="AD2696" i="4"/>
  <c r="Y2697" i="4"/>
  <c r="X2697" i="4" s="1"/>
  <c r="AA2697" i="4" s="1"/>
  <c r="Z2697" i="4"/>
  <c r="AC2697" i="4"/>
  <c r="AH2697" i="4" s="1"/>
  <c r="AD2697" i="4"/>
  <c r="Y2698" i="4"/>
  <c r="Z2698" i="4"/>
  <c r="AC2698" i="4"/>
  <c r="AH2698" i="4" s="1"/>
  <c r="AD2698" i="4"/>
  <c r="Y2699" i="4"/>
  <c r="Z2699" i="4"/>
  <c r="AC2699" i="4"/>
  <c r="AH2699" i="4" s="1"/>
  <c r="AD2699" i="4"/>
  <c r="Y2700" i="4"/>
  <c r="Z2700" i="4"/>
  <c r="AC2700" i="4"/>
  <c r="AH2700" i="4" s="1"/>
  <c r="AD2700" i="4"/>
  <c r="Y2701" i="4"/>
  <c r="X2701" i="4" s="1"/>
  <c r="AA2701" i="4" s="1"/>
  <c r="Z2701" i="4"/>
  <c r="AC2701" i="4"/>
  <c r="AH2701" i="4" s="1"/>
  <c r="AD2701" i="4"/>
  <c r="Y2702" i="4"/>
  <c r="Z2702" i="4"/>
  <c r="AC2702" i="4"/>
  <c r="AH2702" i="4" s="1"/>
  <c r="AD2702" i="4"/>
  <c r="Y2703" i="4"/>
  <c r="Z2703" i="4"/>
  <c r="AC2703" i="4"/>
  <c r="AH2703" i="4" s="1"/>
  <c r="AD2703" i="4"/>
  <c r="Y2704" i="4"/>
  <c r="Z2704" i="4"/>
  <c r="AC2704" i="4"/>
  <c r="AH2704" i="4" s="1"/>
  <c r="AD2704" i="4"/>
  <c r="Y2705" i="4"/>
  <c r="X2705" i="4" s="1"/>
  <c r="AA2705" i="4" s="1"/>
  <c r="Z2705" i="4"/>
  <c r="AC2705" i="4"/>
  <c r="AH2705" i="4" s="1"/>
  <c r="AD2705" i="4"/>
  <c r="Y2706" i="4"/>
  <c r="Z2706" i="4"/>
  <c r="AC2706" i="4"/>
  <c r="AH2706" i="4" s="1"/>
  <c r="AD2706" i="4"/>
  <c r="Y2707" i="4"/>
  <c r="Z2707" i="4"/>
  <c r="AC2707" i="4"/>
  <c r="AH2707" i="4" s="1"/>
  <c r="AD2707" i="4"/>
  <c r="Y2708" i="4"/>
  <c r="Z2708" i="4"/>
  <c r="AC2708" i="4"/>
  <c r="AH2708" i="4" s="1"/>
  <c r="AD2708" i="4"/>
  <c r="Y2709" i="4"/>
  <c r="X2709" i="4" s="1"/>
  <c r="AA2709" i="4" s="1"/>
  <c r="Z2709" i="4"/>
  <c r="AC2709" i="4"/>
  <c r="AH2709" i="4" s="1"/>
  <c r="AD2709" i="4"/>
  <c r="Y2710" i="4"/>
  <c r="Z2710" i="4"/>
  <c r="AC2710" i="4"/>
  <c r="AH2710" i="4" s="1"/>
  <c r="AD2710" i="4"/>
  <c r="Y2711" i="4"/>
  <c r="Z2711" i="4"/>
  <c r="AC2711" i="4"/>
  <c r="AH2711" i="4" s="1"/>
  <c r="AD2711" i="4"/>
  <c r="Y2712" i="4"/>
  <c r="Z2712" i="4"/>
  <c r="AC2712" i="4"/>
  <c r="AH2712" i="4" s="1"/>
  <c r="AD2712" i="4"/>
  <c r="Y2713" i="4"/>
  <c r="X2713" i="4" s="1"/>
  <c r="AA2713" i="4" s="1"/>
  <c r="Z2713" i="4"/>
  <c r="AC2713" i="4"/>
  <c r="AH2713" i="4" s="1"/>
  <c r="AD2713" i="4"/>
  <c r="Y2714" i="4"/>
  <c r="Z2714" i="4"/>
  <c r="AC2714" i="4"/>
  <c r="AH2714" i="4" s="1"/>
  <c r="AD2714" i="4"/>
  <c r="Y2715" i="4"/>
  <c r="Z2715" i="4"/>
  <c r="AC2715" i="4"/>
  <c r="AH2715" i="4" s="1"/>
  <c r="AD2715" i="4"/>
  <c r="Y2716" i="4"/>
  <c r="Z2716" i="4"/>
  <c r="AC2716" i="4"/>
  <c r="AH2716" i="4" s="1"/>
  <c r="AD2716" i="4"/>
  <c r="Y2717" i="4"/>
  <c r="X2717" i="4" s="1"/>
  <c r="AA2717" i="4" s="1"/>
  <c r="Z2717" i="4"/>
  <c r="AC2717" i="4"/>
  <c r="AH2717" i="4" s="1"/>
  <c r="AD2717" i="4"/>
  <c r="Y2718" i="4"/>
  <c r="Z2718" i="4"/>
  <c r="AC2718" i="4"/>
  <c r="AH2718" i="4" s="1"/>
  <c r="AD2718" i="4"/>
  <c r="Y2719" i="4"/>
  <c r="Z2719" i="4"/>
  <c r="AC2719" i="4"/>
  <c r="AH2719" i="4" s="1"/>
  <c r="AD2719" i="4"/>
  <c r="Y2720" i="4"/>
  <c r="Z2720" i="4"/>
  <c r="AC2720" i="4"/>
  <c r="AH2720" i="4" s="1"/>
  <c r="AD2720" i="4"/>
  <c r="Y2721" i="4"/>
  <c r="X2721" i="4" s="1"/>
  <c r="AA2721" i="4" s="1"/>
  <c r="Z2721" i="4"/>
  <c r="AC2721" i="4"/>
  <c r="AH2721" i="4" s="1"/>
  <c r="AD2721" i="4"/>
  <c r="Y2722" i="4"/>
  <c r="Z2722" i="4"/>
  <c r="AC2722" i="4"/>
  <c r="AH2722" i="4" s="1"/>
  <c r="AD2722" i="4"/>
  <c r="Y2723" i="4"/>
  <c r="Z2723" i="4"/>
  <c r="AC2723" i="4"/>
  <c r="AH2723" i="4" s="1"/>
  <c r="AD2723" i="4"/>
  <c r="Y2724" i="4"/>
  <c r="Z2724" i="4"/>
  <c r="AC2724" i="4"/>
  <c r="AH2724" i="4" s="1"/>
  <c r="AD2724" i="4"/>
  <c r="Y2725" i="4"/>
  <c r="X2725" i="4" s="1"/>
  <c r="AA2725" i="4" s="1"/>
  <c r="Z2725" i="4"/>
  <c r="AC2725" i="4"/>
  <c r="AH2725" i="4" s="1"/>
  <c r="AD2725" i="4"/>
  <c r="Y2726" i="4"/>
  <c r="Z2726" i="4"/>
  <c r="AC2726" i="4"/>
  <c r="AH2726" i="4" s="1"/>
  <c r="AD2726" i="4"/>
  <c r="Y2727" i="4"/>
  <c r="Z2727" i="4"/>
  <c r="AC2727" i="4"/>
  <c r="AH2727" i="4" s="1"/>
  <c r="AD2727" i="4"/>
  <c r="Y2728" i="4"/>
  <c r="Z2728" i="4"/>
  <c r="AC2728" i="4"/>
  <c r="AH2728" i="4" s="1"/>
  <c r="AD2728" i="4"/>
  <c r="Y2729" i="4"/>
  <c r="X2729" i="4" s="1"/>
  <c r="AA2729" i="4" s="1"/>
  <c r="Z2729" i="4"/>
  <c r="AC2729" i="4"/>
  <c r="AH2729" i="4" s="1"/>
  <c r="AD2729" i="4"/>
  <c r="Y2730" i="4"/>
  <c r="Z2730" i="4"/>
  <c r="AC2730" i="4"/>
  <c r="AH2730" i="4" s="1"/>
  <c r="AD2730" i="4"/>
  <c r="Y2731" i="4"/>
  <c r="Z2731" i="4"/>
  <c r="AC2731" i="4"/>
  <c r="AH2731" i="4" s="1"/>
  <c r="AD2731" i="4"/>
  <c r="Y2732" i="4"/>
  <c r="Z2732" i="4"/>
  <c r="AC2732" i="4"/>
  <c r="AH2732" i="4" s="1"/>
  <c r="AD2732" i="4"/>
  <c r="Y2733" i="4"/>
  <c r="X2733" i="4" s="1"/>
  <c r="AA2733" i="4" s="1"/>
  <c r="Z2733" i="4"/>
  <c r="AC2733" i="4"/>
  <c r="AH2733" i="4" s="1"/>
  <c r="AD2733" i="4"/>
  <c r="Y2734" i="4"/>
  <c r="Z2734" i="4"/>
  <c r="AC2734" i="4"/>
  <c r="AH2734" i="4" s="1"/>
  <c r="AD2734" i="4"/>
  <c r="Y2735" i="4"/>
  <c r="Z2735" i="4"/>
  <c r="AC2735" i="4"/>
  <c r="AH2735" i="4" s="1"/>
  <c r="AD2735" i="4"/>
  <c r="Y2736" i="4"/>
  <c r="Z2736" i="4"/>
  <c r="AC2736" i="4"/>
  <c r="AH2736" i="4" s="1"/>
  <c r="AD2736" i="4"/>
  <c r="Y2737" i="4"/>
  <c r="X2737" i="4" s="1"/>
  <c r="AA2737" i="4" s="1"/>
  <c r="Z2737" i="4"/>
  <c r="AC2737" i="4"/>
  <c r="AH2737" i="4" s="1"/>
  <c r="AD2737" i="4"/>
  <c r="Y2738" i="4"/>
  <c r="Z2738" i="4"/>
  <c r="AC2738" i="4"/>
  <c r="AH2738" i="4" s="1"/>
  <c r="AD2738" i="4"/>
  <c r="Y2739" i="4"/>
  <c r="Z2739" i="4"/>
  <c r="AC2739" i="4"/>
  <c r="AH2739" i="4" s="1"/>
  <c r="AD2739" i="4"/>
  <c r="Y2740" i="4"/>
  <c r="Z2740" i="4"/>
  <c r="AC2740" i="4"/>
  <c r="AH2740" i="4" s="1"/>
  <c r="AD2740" i="4"/>
  <c r="Y2741" i="4"/>
  <c r="X2741" i="4" s="1"/>
  <c r="AA2741" i="4" s="1"/>
  <c r="Z2741" i="4"/>
  <c r="AC2741" i="4"/>
  <c r="AH2741" i="4" s="1"/>
  <c r="AD2741" i="4"/>
  <c r="Y2742" i="4"/>
  <c r="Z2742" i="4"/>
  <c r="AC2742" i="4"/>
  <c r="AH2742" i="4" s="1"/>
  <c r="AD2742" i="4"/>
  <c r="Y2743" i="4"/>
  <c r="Z2743" i="4"/>
  <c r="AC2743" i="4"/>
  <c r="AH2743" i="4" s="1"/>
  <c r="AD2743" i="4"/>
  <c r="Y2744" i="4"/>
  <c r="Z2744" i="4"/>
  <c r="AC2744" i="4"/>
  <c r="AH2744" i="4" s="1"/>
  <c r="AD2744" i="4"/>
  <c r="Y2745" i="4"/>
  <c r="X2745" i="4" s="1"/>
  <c r="AA2745" i="4" s="1"/>
  <c r="Z2745" i="4"/>
  <c r="AC2745" i="4"/>
  <c r="AH2745" i="4" s="1"/>
  <c r="AD2745" i="4"/>
  <c r="Y2746" i="4"/>
  <c r="Z2746" i="4"/>
  <c r="AC2746" i="4"/>
  <c r="AH2746" i="4" s="1"/>
  <c r="AD2746" i="4"/>
  <c r="Y2747" i="4"/>
  <c r="Z2747" i="4"/>
  <c r="AC2747" i="4"/>
  <c r="AH2747" i="4" s="1"/>
  <c r="AD2747" i="4"/>
  <c r="Y2748" i="4"/>
  <c r="Z2748" i="4"/>
  <c r="AC2748" i="4"/>
  <c r="AH2748" i="4" s="1"/>
  <c r="AD2748" i="4"/>
  <c r="Y2749" i="4"/>
  <c r="X2749" i="4" s="1"/>
  <c r="AA2749" i="4" s="1"/>
  <c r="Z2749" i="4"/>
  <c r="AC2749" i="4"/>
  <c r="AH2749" i="4" s="1"/>
  <c r="AD2749" i="4"/>
  <c r="Y2750" i="4"/>
  <c r="Z2750" i="4"/>
  <c r="AC2750" i="4"/>
  <c r="AH2750" i="4" s="1"/>
  <c r="AD2750" i="4"/>
  <c r="Y2751" i="4"/>
  <c r="Z2751" i="4"/>
  <c r="AC2751" i="4"/>
  <c r="AH2751" i="4" s="1"/>
  <c r="AD2751" i="4"/>
  <c r="Y2752" i="4"/>
  <c r="Z2752" i="4"/>
  <c r="AC2752" i="4"/>
  <c r="AH2752" i="4" s="1"/>
  <c r="AD2752" i="4"/>
  <c r="Y2753" i="4"/>
  <c r="X2753" i="4" s="1"/>
  <c r="AA2753" i="4" s="1"/>
  <c r="Z2753" i="4"/>
  <c r="AC2753" i="4"/>
  <c r="AH2753" i="4" s="1"/>
  <c r="AD2753" i="4"/>
  <c r="Y2754" i="4"/>
  <c r="Z2754" i="4"/>
  <c r="AC2754" i="4"/>
  <c r="AH2754" i="4" s="1"/>
  <c r="AD2754" i="4"/>
  <c r="Y2755" i="4"/>
  <c r="Z2755" i="4"/>
  <c r="AC2755" i="4"/>
  <c r="AH2755" i="4" s="1"/>
  <c r="AD2755" i="4"/>
  <c r="Y2756" i="4"/>
  <c r="Z2756" i="4"/>
  <c r="AC2756" i="4"/>
  <c r="AH2756" i="4" s="1"/>
  <c r="AD2756" i="4"/>
  <c r="Y2757" i="4"/>
  <c r="X2757" i="4" s="1"/>
  <c r="AA2757" i="4" s="1"/>
  <c r="Z2757" i="4"/>
  <c r="AC2757" i="4"/>
  <c r="AH2757" i="4" s="1"/>
  <c r="AD2757" i="4"/>
  <c r="Y2758" i="4"/>
  <c r="Z2758" i="4"/>
  <c r="AC2758" i="4"/>
  <c r="AH2758" i="4" s="1"/>
  <c r="AD2758" i="4"/>
  <c r="Y2759" i="4"/>
  <c r="Z2759" i="4"/>
  <c r="AC2759" i="4"/>
  <c r="AH2759" i="4" s="1"/>
  <c r="AD2759" i="4"/>
  <c r="Y2760" i="4"/>
  <c r="Z2760" i="4"/>
  <c r="AC2760" i="4"/>
  <c r="AH2760" i="4" s="1"/>
  <c r="AD2760" i="4"/>
  <c r="Y2761" i="4"/>
  <c r="X2761" i="4" s="1"/>
  <c r="AA2761" i="4" s="1"/>
  <c r="Z2761" i="4"/>
  <c r="AC2761" i="4"/>
  <c r="AH2761" i="4" s="1"/>
  <c r="AD2761" i="4"/>
  <c r="Y2762" i="4"/>
  <c r="Z2762" i="4"/>
  <c r="AC2762" i="4"/>
  <c r="AH2762" i="4" s="1"/>
  <c r="AD2762" i="4"/>
  <c r="Y2763" i="4"/>
  <c r="Z2763" i="4"/>
  <c r="AC2763" i="4"/>
  <c r="AH2763" i="4" s="1"/>
  <c r="AD2763" i="4"/>
  <c r="Y2764" i="4"/>
  <c r="Z2764" i="4"/>
  <c r="AC2764" i="4"/>
  <c r="AH2764" i="4" s="1"/>
  <c r="AD2764" i="4"/>
  <c r="Y2765" i="4"/>
  <c r="X2765" i="4" s="1"/>
  <c r="AA2765" i="4" s="1"/>
  <c r="Z2765" i="4"/>
  <c r="AC2765" i="4"/>
  <c r="AH2765" i="4" s="1"/>
  <c r="AD2765" i="4"/>
  <c r="Y2766" i="4"/>
  <c r="Z2766" i="4"/>
  <c r="AC2766" i="4"/>
  <c r="AH2766" i="4" s="1"/>
  <c r="AD2766" i="4"/>
  <c r="Y2767" i="4"/>
  <c r="Z2767" i="4"/>
  <c r="AC2767" i="4"/>
  <c r="AH2767" i="4" s="1"/>
  <c r="AD2767" i="4"/>
  <c r="Y2768" i="4"/>
  <c r="Z2768" i="4"/>
  <c r="AC2768" i="4"/>
  <c r="AH2768" i="4" s="1"/>
  <c r="AD2768" i="4"/>
  <c r="Y2769" i="4"/>
  <c r="X2769" i="4" s="1"/>
  <c r="AA2769" i="4" s="1"/>
  <c r="Z2769" i="4"/>
  <c r="AC2769" i="4"/>
  <c r="AH2769" i="4" s="1"/>
  <c r="AD2769" i="4"/>
  <c r="Y2770" i="4"/>
  <c r="Z2770" i="4"/>
  <c r="AC2770" i="4"/>
  <c r="AH2770" i="4" s="1"/>
  <c r="AD2770" i="4"/>
  <c r="Y2771" i="4"/>
  <c r="Z2771" i="4"/>
  <c r="AC2771" i="4"/>
  <c r="AH2771" i="4" s="1"/>
  <c r="AD2771" i="4"/>
  <c r="Y2772" i="4"/>
  <c r="Z2772" i="4"/>
  <c r="AC2772" i="4"/>
  <c r="AH2772" i="4" s="1"/>
  <c r="AD2772" i="4"/>
  <c r="Y2773" i="4"/>
  <c r="X2773" i="4" s="1"/>
  <c r="AA2773" i="4" s="1"/>
  <c r="Z2773" i="4"/>
  <c r="AC2773" i="4"/>
  <c r="AH2773" i="4" s="1"/>
  <c r="AD2773" i="4"/>
  <c r="Y2774" i="4"/>
  <c r="Z2774" i="4"/>
  <c r="AC2774" i="4"/>
  <c r="AH2774" i="4" s="1"/>
  <c r="AD2774" i="4"/>
  <c r="Y2775" i="4"/>
  <c r="Z2775" i="4"/>
  <c r="AC2775" i="4"/>
  <c r="AH2775" i="4" s="1"/>
  <c r="AD2775" i="4"/>
  <c r="Y2776" i="4"/>
  <c r="Z2776" i="4"/>
  <c r="AC2776" i="4"/>
  <c r="AH2776" i="4" s="1"/>
  <c r="AD2776" i="4"/>
  <c r="Y2777" i="4"/>
  <c r="X2777" i="4" s="1"/>
  <c r="AA2777" i="4" s="1"/>
  <c r="Z2777" i="4"/>
  <c r="AC2777" i="4"/>
  <c r="AH2777" i="4" s="1"/>
  <c r="AD2777" i="4"/>
  <c r="Y2778" i="4"/>
  <c r="Z2778" i="4"/>
  <c r="AC2778" i="4"/>
  <c r="AH2778" i="4" s="1"/>
  <c r="AD2778" i="4"/>
  <c r="Y2779" i="4"/>
  <c r="Z2779" i="4"/>
  <c r="AC2779" i="4"/>
  <c r="AH2779" i="4" s="1"/>
  <c r="AD2779" i="4"/>
  <c r="Y2786" i="4"/>
  <c r="Z2786" i="4"/>
  <c r="AC2786" i="4"/>
  <c r="AH2786" i="4" s="1"/>
  <c r="AD2786" i="4"/>
  <c r="Y2787" i="4"/>
  <c r="X2787" i="4" s="1"/>
  <c r="AA2787" i="4" s="1"/>
  <c r="Z2787" i="4"/>
  <c r="AC2787" i="4"/>
  <c r="AH2787" i="4" s="1"/>
  <c r="AD2787" i="4"/>
  <c r="Y2788" i="4"/>
  <c r="Z2788" i="4"/>
  <c r="AC2788" i="4"/>
  <c r="AH2788" i="4" s="1"/>
  <c r="AD2788" i="4"/>
  <c r="Y2789" i="4"/>
  <c r="Z2789" i="4"/>
  <c r="AC2789" i="4"/>
  <c r="AH2789" i="4" s="1"/>
  <c r="AD2789" i="4"/>
  <c r="Y2790" i="4"/>
  <c r="Z2790" i="4"/>
  <c r="AC2790" i="4"/>
  <c r="AH2790" i="4" s="1"/>
  <c r="AD2790" i="4"/>
  <c r="Y2791" i="4"/>
  <c r="X2791" i="4" s="1"/>
  <c r="AA2791" i="4" s="1"/>
  <c r="Z2791" i="4"/>
  <c r="AC2791" i="4"/>
  <c r="AH2791" i="4" s="1"/>
  <c r="AD2791" i="4"/>
  <c r="Y2792" i="4"/>
  <c r="Z2792" i="4"/>
  <c r="AC2792" i="4"/>
  <c r="AH2792" i="4" s="1"/>
  <c r="AD2792" i="4"/>
  <c r="Y2793" i="4"/>
  <c r="Z2793" i="4"/>
  <c r="AC2793" i="4"/>
  <c r="AH2793" i="4" s="1"/>
  <c r="AD2793" i="4"/>
  <c r="Y2794" i="4"/>
  <c r="Z2794" i="4"/>
  <c r="AC2794" i="4"/>
  <c r="AH2794" i="4" s="1"/>
  <c r="AD2794" i="4"/>
  <c r="Y2795" i="4"/>
  <c r="X2795" i="4" s="1"/>
  <c r="AA2795" i="4" s="1"/>
  <c r="Z2795" i="4"/>
  <c r="AC2795" i="4"/>
  <c r="AH2795" i="4" s="1"/>
  <c r="AD2795" i="4"/>
  <c r="Y2796" i="4"/>
  <c r="Z2796" i="4"/>
  <c r="AC2796" i="4"/>
  <c r="AH2796" i="4" s="1"/>
  <c r="AD2796" i="4"/>
  <c r="Y2797" i="4"/>
  <c r="Z2797" i="4"/>
  <c r="AC2797" i="4"/>
  <c r="AH2797" i="4" s="1"/>
  <c r="AD2797" i="4"/>
  <c r="Y2798" i="4"/>
  <c r="Z2798" i="4"/>
  <c r="AC2798" i="4"/>
  <c r="AH2798" i="4" s="1"/>
  <c r="AD2798" i="4"/>
  <c r="Y2799" i="4"/>
  <c r="X2799" i="4" s="1"/>
  <c r="AA2799" i="4" s="1"/>
  <c r="Z2799" i="4"/>
  <c r="AC2799" i="4"/>
  <c r="AH2799" i="4" s="1"/>
  <c r="AD2799" i="4"/>
  <c r="Y2800" i="4"/>
  <c r="Z2800" i="4"/>
  <c r="AC2800" i="4"/>
  <c r="AH2800" i="4" s="1"/>
  <c r="AD2800" i="4"/>
  <c r="Y2801" i="4"/>
  <c r="Z2801" i="4"/>
  <c r="AC2801" i="4"/>
  <c r="AH2801" i="4" s="1"/>
  <c r="AD2801" i="4"/>
  <c r="Y2802" i="4"/>
  <c r="Z2802" i="4"/>
  <c r="AC2802" i="4"/>
  <c r="AH2802" i="4" s="1"/>
  <c r="AD2802" i="4"/>
  <c r="Y2803" i="4"/>
  <c r="X2803" i="4" s="1"/>
  <c r="AA2803" i="4" s="1"/>
  <c r="Z2803" i="4"/>
  <c r="AC2803" i="4"/>
  <c r="AH2803" i="4" s="1"/>
  <c r="AD2803" i="4"/>
  <c r="Y2804" i="4"/>
  <c r="Z2804" i="4"/>
  <c r="AC2804" i="4"/>
  <c r="AH2804" i="4" s="1"/>
  <c r="AD2804" i="4"/>
  <c r="Y2805" i="4"/>
  <c r="Z2805" i="4"/>
  <c r="AC2805" i="4"/>
  <c r="AH2805" i="4" s="1"/>
  <c r="AD2805" i="4"/>
  <c r="Y2806" i="4"/>
  <c r="Z2806" i="4"/>
  <c r="AC2806" i="4"/>
  <c r="AH2806" i="4" s="1"/>
  <c r="AD2806" i="4"/>
  <c r="Y2807" i="4"/>
  <c r="X2807" i="4" s="1"/>
  <c r="AA2807" i="4" s="1"/>
  <c r="Z2807" i="4"/>
  <c r="AC2807" i="4"/>
  <c r="AH2807" i="4" s="1"/>
  <c r="AD2807" i="4"/>
  <c r="Y2808" i="4"/>
  <c r="Z2808" i="4"/>
  <c r="AC2808" i="4"/>
  <c r="AH2808" i="4" s="1"/>
  <c r="AD2808" i="4"/>
  <c r="Y2809" i="4"/>
  <c r="Z2809" i="4"/>
  <c r="AC2809" i="4"/>
  <c r="AH2809" i="4" s="1"/>
  <c r="AD2809" i="4"/>
  <c r="Y2810" i="4"/>
  <c r="Z2810" i="4"/>
  <c r="AC2810" i="4"/>
  <c r="AH2810" i="4" s="1"/>
  <c r="AD2810" i="4"/>
  <c r="Y2811" i="4"/>
  <c r="X2811" i="4" s="1"/>
  <c r="AA2811" i="4" s="1"/>
  <c r="Z2811" i="4"/>
  <c r="AC2811" i="4"/>
  <c r="AH2811" i="4" s="1"/>
  <c r="AD2811" i="4"/>
  <c r="Y2812" i="4"/>
  <c r="Z2812" i="4"/>
  <c r="AC2812" i="4"/>
  <c r="AH2812" i="4" s="1"/>
  <c r="AD2812" i="4"/>
  <c r="Y2813" i="4"/>
  <c r="Z2813" i="4"/>
  <c r="AC2813" i="4"/>
  <c r="AH2813" i="4" s="1"/>
  <c r="AD2813" i="4"/>
  <c r="Y2814" i="4"/>
  <c r="Z2814" i="4"/>
  <c r="AC2814" i="4"/>
  <c r="AH2814" i="4" s="1"/>
  <c r="AD2814" i="4"/>
  <c r="Y2815" i="4"/>
  <c r="X2815" i="4" s="1"/>
  <c r="AA2815" i="4" s="1"/>
  <c r="Z2815" i="4"/>
  <c r="AC2815" i="4"/>
  <c r="AH2815" i="4" s="1"/>
  <c r="AD2815" i="4"/>
  <c r="Y2816" i="4"/>
  <c r="Z2816" i="4"/>
  <c r="AC2816" i="4"/>
  <c r="AH2816" i="4" s="1"/>
  <c r="AD2816" i="4"/>
  <c r="Y2817" i="4"/>
  <c r="Z2817" i="4"/>
  <c r="AC2817" i="4"/>
  <c r="AH2817" i="4" s="1"/>
  <c r="AD2817" i="4"/>
  <c r="Y2818" i="4"/>
  <c r="Z2818" i="4"/>
  <c r="AC2818" i="4"/>
  <c r="AH2818" i="4" s="1"/>
  <c r="AD2818" i="4"/>
  <c r="Y2819" i="4"/>
  <c r="X2819" i="4" s="1"/>
  <c r="AA2819" i="4" s="1"/>
  <c r="Z2819" i="4"/>
  <c r="AC2819" i="4"/>
  <c r="AH2819" i="4" s="1"/>
  <c r="AD2819" i="4"/>
  <c r="Y2820" i="4"/>
  <c r="Z2820" i="4"/>
  <c r="AC2820" i="4"/>
  <c r="AH2820" i="4" s="1"/>
  <c r="AD2820" i="4"/>
  <c r="Y2821" i="4"/>
  <c r="Z2821" i="4"/>
  <c r="AC2821" i="4"/>
  <c r="AH2821" i="4" s="1"/>
  <c r="AD2821" i="4"/>
  <c r="Y2822" i="4"/>
  <c r="Z2822" i="4"/>
  <c r="AC2822" i="4"/>
  <c r="AH2822" i="4" s="1"/>
  <c r="AD2822" i="4"/>
  <c r="Y2823" i="4"/>
  <c r="X2823" i="4" s="1"/>
  <c r="AA2823" i="4" s="1"/>
  <c r="Z2823" i="4"/>
  <c r="AC2823" i="4"/>
  <c r="AH2823" i="4" s="1"/>
  <c r="AD2823" i="4"/>
  <c r="Y2824" i="4"/>
  <c r="Z2824" i="4"/>
  <c r="AC2824" i="4"/>
  <c r="AH2824" i="4" s="1"/>
  <c r="AD2824" i="4"/>
  <c r="Y2825" i="4"/>
  <c r="Z2825" i="4"/>
  <c r="AC2825" i="4"/>
  <c r="AH2825" i="4" s="1"/>
  <c r="AD2825" i="4"/>
  <c r="Y2826" i="4"/>
  <c r="Z2826" i="4"/>
  <c r="AC2826" i="4"/>
  <c r="AH2826" i="4" s="1"/>
  <c r="AD2826" i="4"/>
  <c r="Y2827" i="4"/>
  <c r="X2827" i="4" s="1"/>
  <c r="AA2827" i="4" s="1"/>
  <c r="Z2827" i="4"/>
  <c r="AC2827" i="4"/>
  <c r="AH2827" i="4" s="1"/>
  <c r="AD2827" i="4"/>
  <c r="Y2828" i="4"/>
  <c r="Z2828" i="4"/>
  <c r="AC2828" i="4"/>
  <c r="AH2828" i="4" s="1"/>
  <c r="AD2828" i="4"/>
  <c r="Y2829" i="4"/>
  <c r="Z2829" i="4"/>
  <c r="AC2829" i="4"/>
  <c r="AH2829" i="4" s="1"/>
  <c r="AD2829" i="4"/>
  <c r="Y2830" i="4"/>
  <c r="Z2830" i="4"/>
  <c r="AC2830" i="4"/>
  <c r="AH2830" i="4" s="1"/>
  <c r="AD2830" i="4"/>
  <c r="Y2831" i="4"/>
  <c r="X2831" i="4" s="1"/>
  <c r="AA2831" i="4" s="1"/>
  <c r="Z2831" i="4"/>
  <c r="AC2831" i="4"/>
  <c r="AH2831" i="4" s="1"/>
  <c r="AD2831" i="4"/>
  <c r="Y2832" i="4"/>
  <c r="Z2832" i="4"/>
  <c r="AC2832" i="4"/>
  <c r="AH2832" i="4" s="1"/>
  <c r="AD2832" i="4"/>
  <c r="Y2833" i="4"/>
  <c r="Z2833" i="4"/>
  <c r="AC2833" i="4"/>
  <c r="AH2833" i="4" s="1"/>
  <c r="AD2833" i="4"/>
  <c r="Y2834" i="4"/>
  <c r="Z2834" i="4"/>
  <c r="AC2834" i="4"/>
  <c r="AH2834" i="4" s="1"/>
  <c r="AD2834" i="4"/>
  <c r="Y2835" i="4"/>
  <c r="X2835" i="4" s="1"/>
  <c r="AA2835" i="4" s="1"/>
  <c r="Z2835" i="4"/>
  <c r="AC2835" i="4"/>
  <c r="AH2835" i="4" s="1"/>
  <c r="AD2835" i="4"/>
  <c r="Y2836" i="4"/>
  <c r="Z2836" i="4"/>
  <c r="AC2836" i="4"/>
  <c r="AH2836" i="4" s="1"/>
  <c r="AD2836" i="4"/>
  <c r="Y2837" i="4"/>
  <c r="Z2837" i="4"/>
  <c r="AC2837" i="4"/>
  <c r="AH2837" i="4" s="1"/>
  <c r="AD2837" i="4"/>
  <c r="Y2838" i="4"/>
  <c r="Z2838" i="4"/>
  <c r="AC2838" i="4"/>
  <c r="AH2838" i="4" s="1"/>
  <c r="AD2838" i="4"/>
  <c r="Y2839" i="4"/>
  <c r="X2839" i="4" s="1"/>
  <c r="AA2839" i="4" s="1"/>
  <c r="Z2839" i="4"/>
  <c r="AC2839" i="4"/>
  <c r="AH2839" i="4" s="1"/>
  <c r="AD2839" i="4"/>
  <c r="Y2840" i="4"/>
  <c r="Z2840" i="4"/>
  <c r="AC2840" i="4"/>
  <c r="AH2840" i="4" s="1"/>
  <c r="AD2840" i="4"/>
  <c r="Y2841" i="4"/>
  <c r="Z2841" i="4"/>
  <c r="AC2841" i="4"/>
  <c r="AH2841" i="4" s="1"/>
  <c r="AD2841" i="4"/>
  <c r="Y2842" i="4"/>
  <c r="Z2842" i="4"/>
  <c r="AC2842" i="4"/>
  <c r="AH2842" i="4" s="1"/>
  <c r="AD2842" i="4"/>
  <c r="Y2843" i="4"/>
  <c r="X2843" i="4" s="1"/>
  <c r="AA2843" i="4" s="1"/>
  <c r="Z2843" i="4"/>
  <c r="AC2843" i="4"/>
  <c r="AH2843" i="4" s="1"/>
  <c r="AD2843" i="4"/>
  <c r="Y2844" i="4"/>
  <c r="Z2844" i="4"/>
  <c r="AC2844" i="4"/>
  <c r="AH2844" i="4" s="1"/>
  <c r="AD2844" i="4"/>
  <c r="Y2845" i="4"/>
  <c r="Z2845" i="4"/>
  <c r="AC2845" i="4"/>
  <c r="AH2845" i="4" s="1"/>
  <c r="AD2845" i="4"/>
  <c r="Y2846" i="4"/>
  <c r="Z2846" i="4"/>
  <c r="AC2846" i="4"/>
  <c r="AH2846" i="4" s="1"/>
  <c r="AD2846" i="4"/>
  <c r="Y2847" i="4"/>
  <c r="X2847" i="4" s="1"/>
  <c r="AA2847" i="4" s="1"/>
  <c r="Z2847" i="4"/>
  <c r="AC2847" i="4"/>
  <c r="AH2847" i="4" s="1"/>
  <c r="AD2847" i="4"/>
  <c r="Y2848" i="4"/>
  <c r="Z2848" i="4"/>
  <c r="AC2848" i="4"/>
  <c r="AH2848" i="4" s="1"/>
  <c r="AD2848" i="4"/>
  <c r="Y2849" i="4"/>
  <c r="Z2849" i="4"/>
  <c r="AC2849" i="4"/>
  <c r="AH2849" i="4" s="1"/>
  <c r="AD2849" i="4"/>
  <c r="Y2850" i="4"/>
  <c r="Z2850" i="4"/>
  <c r="AC2850" i="4"/>
  <c r="AH2850" i="4" s="1"/>
  <c r="AD2850" i="4"/>
  <c r="Y2851" i="4"/>
  <c r="X2851" i="4" s="1"/>
  <c r="AA2851" i="4" s="1"/>
  <c r="Z2851" i="4"/>
  <c r="AC2851" i="4"/>
  <c r="AH2851" i="4" s="1"/>
  <c r="AD2851" i="4"/>
  <c r="Y2852" i="4"/>
  <c r="Z2852" i="4"/>
  <c r="AC2852" i="4"/>
  <c r="AH2852" i="4" s="1"/>
  <c r="AD2852" i="4"/>
  <c r="Y2853" i="4"/>
  <c r="Z2853" i="4"/>
  <c r="AC2853" i="4"/>
  <c r="AH2853" i="4" s="1"/>
  <c r="AD2853" i="4"/>
  <c r="Y2854" i="4"/>
  <c r="Z2854" i="4"/>
  <c r="AC2854" i="4"/>
  <c r="AH2854" i="4" s="1"/>
  <c r="AD2854" i="4"/>
  <c r="Y2855" i="4"/>
  <c r="X2855" i="4" s="1"/>
  <c r="AA2855" i="4" s="1"/>
  <c r="Z2855" i="4"/>
  <c r="AC2855" i="4"/>
  <c r="AH2855" i="4" s="1"/>
  <c r="AD2855" i="4"/>
  <c r="Y2856" i="4"/>
  <c r="Z2856" i="4"/>
  <c r="AC2856" i="4"/>
  <c r="AH2856" i="4" s="1"/>
  <c r="AD2856" i="4"/>
  <c r="Y2857" i="4"/>
  <c r="Z2857" i="4"/>
  <c r="AC2857" i="4"/>
  <c r="AH2857" i="4" s="1"/>
  <c r="AD2857" i="4"/>
  <c r="Y2858" i="4"/>
  <c r="Z2858" i="4"/>
  <c r="AC2858" i="4"/>
  <c r="AH2858" i="4" s="1"/>
  <c r="AD2858" i="4"/>
  <c r="Y2859" i="4"/>
  <c r="X2859" i="4" s="1"/>
  <c r="AA2859" i="4" s="1"/>
  <c r="Z2859" i="4"/>
  <c r="AC2859" i="4"/>
  <c r="AH2859" i="4" s="1"/>
  <c r="AD2859" i="4"/>
  <c r="Y2860" i="4"/>
  <c r="Z2860" i="4"/>
  <c r="AC2860" i="4"/>
  <c r="AH2860" i="4" s="1"/>
  <c r="AD2860" i="4"/>
  <c r="Y2861" i="4"/>
  <c r="Z2861" i="4"/>
  <c r="AC2861" i="4"/>
  <c r="AH2861" i="4" s="1"/>
  <c r="AD2861" i="4"/>
  <c r="Y2862" i="4"/>
  <c r="Z2862" i="4"/>
  <c r="AC2862" i="4"/>
  <c r="AH2862" i="4" s="1"/>
  <c r="AD2862" i="4"/>
  <c r="Y2863" i="4"/>
  <c r="X2863" i="4" s="1"/>
  <c r="AA2863" i="4" s="1"/>
  <c r="Z2863" i="4"/>
  <c r="AC2863" i="4"/>
  <c r="AH2863" i="4" s="1"/>
  <c r="AD2863" i="4"/>
  <c r="Y2864" i="4"/>
  <c r="Z2864" i="4"/>
  <c r="AC2864" i="4"/>
  <c r="AH2864" i="4" s="1"/>
  <c r="AD2864" i="4"/>
  <c r="Y2865" i="4"/>
  <c r="Z2865" i="4"/>
  <c r="AC2865" i="4"/>
  <c r="AH2865" i="4" s="1"/>
  <c r="AD2865" i="4"/>
  <c r="Y2866" i="4"/>
  <c r="Z2866" i="4"/>
  <c r="AC2866" i="4"/>
  <c r="AH2866" i="4" s="1"/>
  <c r="AD2866" i="4"/>
  <c r="Y2867" i="4"/>
  <c r="X2867" i="4" s="1"/>
  <c r="AA2867" i="4" s="1"/>
  <c r="Z2867" i="4"/>
  <c r="AC2867" i="4"/>
  <c r="AH2867" i="4" s="1"/>
  <c r="AD2867" i="4"/>
  <c r="Y2868" i="4"/>
  <c r="Z2868" i="4"/>
  <c r="AC2868" i="4"/>
  <c r="AH2868" i="4" s="1"/>
  <c r="AD2868" i="4"/>
  <c r="Y2869" i="4"/>
  <c r="Z2869" i="4"/>
  <c r="AC2869" i="4"/>
  <c r="AH2869" i="4" s="1"/>
  <c r="AD2869" i="4"/>
  <c r="Y2870" i="4"/>
  <c r="Z2870" i="4"/>
  <c r="AC2870" i="4"/>
  <c r="AH2870" i="4" s="1"/>
  <c r="AD2870" i="4"/>
  <c r="Y2871" i="4"/>
  <c r="X2871" i="4" s="1"/>
  <c r="AA2871" i="4" s="1"/>
  <c r="Z2871" i="4"/>
  <c r="AC2871" i="4"/>
  <c r="AH2871" i="4" s="1"/>
  <c r="AD2871" i="4"/>
  <c r="Y2872" i="4"/>
  <c r="Z2872" i="4"/>
  <c r="AC2872" i="4"/>
  <c r="AH2872" i="4" s="1"/>
  <c r="AD2872" i="4"/>
  <c r="Y2873" i="4"/>
  <c r="Z2873" i="4"/>
  <c r="AC2873" i="4"/>
  <c r="AH2873" i="4" s="1"/>
  <c r="AD2873" i="4"/>
  <c r="Y2874" i="4"/>
  <c r="Z2874" i="4"/>
  <c r="AC2874" i="4"/>
  <c r="AH2874" i="4" s="1"/>
  <c r="AD2874" i="4"/>
  <c r="Y2875" i="4"/>
  <c r="X2875" i="4" s="1"/>
  <c r="AA2875" i="4" s="1"/>
  <c r="Z2875" i="4"/>
  <c r="AC2875" i="4"/>
  <c r="AH2875" i="4" s="1"/>
  <c r="AD2875" i="4"/>
  <c r="Y2876" i="4"/>
  <c r="Z2876" i="4"/>
  <c r="AC2876" i="4"/>
  <c r="AH2876" i="4" s="1"/>
  <c r="AD2876" i="4"/>
  <c r="Y2877" i="4"/>
  <c r="Z2877" i="4"/>
  <c r="AC2877" i="4"/>
  <c r="AH2877" i="4" s="1"/>
  <c r="AD2877" i="4"/>
  <c r="Y2878" i="4"/>
  <c r="Z2878" i="4"/>
  <c r="AC2878" i="4"/>
  <c r="AH2878" i="4" s="1"/>
  <c r="AD2878" i="4"/>
  <c r="Y2879" i="4"/>
  <c r="X2879" i="4" s="1"/>
  <c r="AA2879" i="4" s="1"/>
  <c r="Z2879" i="4"/>
  <c r="AC2879" i="4"/>
  <c r="AH2879" i="4" s="1"/>
  <c r="AD2879" i="4"/>
  <c r="Y2880" i="4"/>
  <c r="Z2880" i="4"/>
  <c r="AC2880" i="4"/>
  <c r="AH2880" i="4" s="1"/>
  <c r="AD2880" i="4"/>
  <c r="Y2881" i="4"/>
  <c r="Z2881" i="4"/>
  <c r="AC2881" i="4"/>
  <c r="AH2881" i="4" s="1"/>
  <c r="AD2881" i="4"/>
  <c r="Y2882" i="4"/>
  <c r="Z2882" i="4"/>
  <c r="AC2882" i="4"/>
  <c r="AH2882" i="4" s="1"/>
  <c r="AD2882" i="4"/>
  <c r="Y2883" i="4"/>
  <c r="X2883" i="4" s="1"/>
  <c r="AA2883" i="4" s="1"/>
  <c r="Z2883" i="4"/>
  <c r="AC2883" i="4"/>
  <c r="AH2883" i="4" s="1"/>
  <c r="AD2883" i="4"/>
  <c r="Y2884" i="4"/>
  <c r="Z2884" i="4"/>
  <c r="AC2884" i="4"/>
  <c r="AH2884" i="4" s="1"/>
  <c r="AD2884" i="4"/>
  <c r="Y2885" i="4"/>
  <c r="Z2885" i="4"/>
  <c r="AC2885" i="4"/>
  <c r="AH2885" i="4" s="1"/>
  <c r="AD2885" i="4"/>
  <c r="Y2886" i="4"/>
  <c r="Z2886" i="4"/>
  <c r="AC2886" i="4"/>
  <c r="AH2886" i="4" s="1"/>
  <c r="AD2886" i="4"/>
  <c r="Y2887" i="4"/>
  <c r="X2887" i="4" s="1"/>
  <c r="AA2887" i="4" s="1"/>
  <c r="Z2887" i="4"/>
  <c r="AC2887" i="4"/>
  <c r="AH2887" i="4" s="1"/>
  <c r="AD2887" i="4"/>
  <c r="Y2888" i="4"/>
  <c r="Z2888" i="4"/>
  <c r="AC2888" i="4"/>
  <c r="AH2888" i="4" s="1"/>
  <c r="AD2888" i="4"/>
  <c r="Y2889" i="4"/>
  <c r="Z2889" i="4"/>
  <c r="AC2889" i="4"/>
  <c r="AH2889" i="4" s="1"/>
  <c r="AD2889" i="4"/>
  <c r="Y2890" i="4"/>
  <c r="Z2890" i="4"/>
  <c r="AC2890" i="4"/>
  <c r="AH2890" i="4" s="1"/>
  <c r="AD2890" i="4"/>
  <c r="Y2891" i="4"/>
  <c r="X2891" i="4" s="1"/>
  <c r="AA2891" i="4" s="1"/>
  <c r="Z2891" i="4"/>
  <c r="AC2891" i="4"/>
  <c r="AH2891" i="4" s="1"/>
  <c r="AD2891" i="4"/>
  <c r="Y2892" i="4"/>
  <c r="Z2892" i="4"/>
  <c r="AC2892" i="4"/>
  <c r="AH2892" i="4" s="1"/>
  <c r="AD2892" i="4"/>
  <c r="Y2893" i="4"/>
  <c r="Z2893" i="4"/>
  <c r="AC2893" i="4"/>
  <c r="AH2893" i="4" s="1"/>
  <c r="AD2893" i="4"/>
  <c r="Y2894" i="4"/>
  <c r="Z2894" i="4"/>
  <c r="AC2894" i="4"/>
  <c r="AH2894" i="4" s="1"/>
  <c r="AD2894" i="4"/>
  <c r="Y2895" i="4"/>
  <c r="X2895" i="4" s="1"/>
  <c r="AA2895" i="4" s="1"/>
  <c r="Z2895" i="4"/>
  <c r="AC2895" i="4"/>
  <c r="AH2895" i="4" s="1"/>
  <c r="AD2895" i="4"/>
  <c r="Y2896" i="4"/>
  <c r="Z2896" i="4"/>
  <c r="AC2896" i="4"/>
  <c r="AH2896" i="4" s="1"/>
  <c r="AD2896" i="4"/>
  <c r="Y2897" i="4"/>
  <c r="Z2897" i="4"/>
  <c r="AC2897" i="4"/>
  <c r="AH2897" i="4" s="1"/>
  <c r="AD2897" i="4"/>
  <c r="Y2898" i="4"/>
  <c r="Z2898" i="4"/>
  <c r="AC2898" i="4"/>
  <c r="AH2898" i="4" s="1"/>
  <c r="AD2898" i="4"/>
  <c r="Y2899" i="4"/>
  <c r="X2899" i="4" s="1"/>
  <c r="AA2899" i="4" s="1"/>
  <c r="Z2899" i="4"/>
  <c r="AC2899" i="4"/>
  <c r="AH2899" i="4" s="1"/>
  <c r="AD2899" i="4"/>
  <c r="Y2900" i="4"/>
  <c r="Z2900" i="4"/>
  <c r="AC2900" i="4"/>
  <c r="AH2900" i="4" s="1"/>
  <c r="AD2900" i="4"/>
  <c r="Y2901" i="4"/>
  <c r="Z2901" i="4"/>
  <c r="AC2901" i="4"/>
  <c r="AH2901" i="4" s="1"/>
  <c r="AD2901" i="4"/>
  <c r="Y2902" i="4"/>
  <c r="Z2902" i="4"/>
  <c r="AC2902" i="4"/>
  <c r="AH2902" i="4" s="1"/>
  <c r="AD2902" i="4"/>
  <c r="Y2903" i="4"/>
  <c r="X2903" i="4" s="1"/>
  <c r="AA2903" i="4" s="1"/>
  <c r="Z2903" i="4"/>
  <c r="AC2903" i="4"/>
  <c r="AH2903" i="4" s="1"/>
  <c r="AD2903" i="4"/>
  <c r="Y2904" i="4"/>
  <c r="Z2904" i="4"/>
  <c r="AC2904" i="4"/>
  <c r="AH2904" i="4" s="1"/>
  <c r="AD2904" i="4"/>
  <c r="Y2905" i="4"/>
  <c r="Z2905" i="4"/>
  <c r="AC2905" i="4"/>
  <c r="AH2905" i="4" s="1"/>
  <c r="AD2905" i="4"/>
  <c r="Y2906" i="4"/>
  <c r="Z2906" i="4"/>
  <c r="AC2906" i="4"/>
  <c r="AH2906" i="4" s="1"/>
  <c r="AD2906" i="4"/>
  <c r="Y2907" i="4"/>
  <c r="X2907" i="4" s="1"/>
  <c r="AA2907" i="4" s="1"/>
  <c r="Z2907" i="4"/>
  <c r="AC2907" i="4"/>
  <c r="AH2907" i="4" s="1"/>
  <c r="AD2907" i="4"/>
  <c r="Y2908" i="4"/>
  <c r="Z2908" i="4"/>
  <c r="AC2908" i="4"/>
  <c r="AH2908" i="4" s="1"/>
  <c r="AD2908" i="4"/>
  <c r="Y2909" i="4"/>
  <c r="Z2909" i="4"/>
  <c r="AC2909" i="4"/>
  <c r="AH2909" i="4" s="1"/>
  <c r="AD2909" i="4"/>
  <c r="Y2910" i="4"/>
  <c r="Z2910" i="4"/>
  <c r="AC2910" i="4"/>
  <c r="AH2910" i="4" s="1"/>
  <c r="AD2910" i="4"/>
  <c r="Y2911" i="4"/>
  <c r="X2911" i="4" s="1"/>
  <c r="AA2911" i="4" s="1"/>
  <c r="Z2911" i="4"/>
  <c r="AC2911" i="4"/>
  <c r="AH2911" i="4" s="1"/>
  <c r="AD2911" i="4"/>
  <c r="Y2912" i="4"/>
  <c r="Z2912" i="4"/>
  <c r="AC2912" i="4"/>
  <c r="AH2912" i="4" s="1"/>
  <c r="AD2912" i="4"/>
  <c r="Y2913" i="4"/>
  <c r="Z2913" i="4"/>
  <c r="AC2913" i="4"/>
  <c r="AH2913" i="4" s="1"/>
  <c r="AD2913" i="4"/>
  <c r="Y2914" i="4"/>
  <c r="Z2914" i="4"/>
  <c r="AC2914" i="4"/>
  <c r="AH2914" i="4" s="1"/>
  <c r="AD2914" i="4"/>
  <c r="Y2915" i="4"/>
  <c r="X2915" i="4" s="1"/>
  <c r="AA2915" i="4" s="1"/>
  <c r="Z2915" i="4"/>
  <c r="AC2915" i="4"/>
  <c r="AH2915" i="4" s="1"/>
  <c r="AD2915" i="4"/>
  <c r="Y2916" i="4"/>
  <c r="Z2916" i="4"/>
  <c r="AC2916" i="4"/>
  <c r="AH2916" i="4" s="1"/>
  <c r="AD2916" i="4"/>
  <c r="Y2917" i="4"/>
  <c r="Z2917" i="4"/>
  <c r="AC2917" i="4"/>
  <c r="AH2917" i="4" s="1"/>
  <c r="AD2917" i="4"/>
  <c r="Y2918" i="4"/>
  <c r="Z2918" i="4"/>
  <c r="AC2918" i="4"/>
  <c r="AH2918" i="4" s="1"/>
  <c r="AD2918" i="4"/>
  <c r="Y2919" i="4"/>
  <c r="X2919" i="4" s="1"/>
  <c r="AA2919" i="4" s="1"/>
  <c r="Z2919" i="4"/>
  <c r="AC2919" i="4"/>
  <c r="AH2919" i="4" s="1"/>
  <c r="AD2919" i="4"/>
  <c r="Y2920" i="4"/>
  <c r="Z2920" i="4"/>
  <c r="AC2920" i="4"/>
  <c r="AH2920" i="4" s="1"/>
  <c r="AD2920" i="4"/>
  <c r="Y2921" i="4"/>
  <c r="Z2921" i="4"/>
  <c r="AC2921" i="4"/>
  <c r="AH2921" i="4" s="1"/>
  <c r="AD2921" i="4"/>
  <c r="Y2922" i="4"/>
  <c r="Z2922" i="4"/>
  <c r="AC2922" i="4"/>
  <c r="AH2922" i="4" s="1"/>
  <c r="AD2922" i="4"/>
  <c r="Y2923" i="4"/>
  <c r="X2923" i="4" s="1"/>
  <c r="AA2923" i="4" s="1"/>
  <c r="Z2923" i="4"/>
  <c r="AC2923" i="4"/>
  <c r="AH2923" i="4" s="1"/>
  <c r="AD2923" i="4"/>
  <c r="Y2924" i="4"/>
  <c r="Z2924" i="4"/>
  <c r="AC2924" i="4"/>
  <c r="AH2924" i="4" s="1"/>
  <c r="AD2924" i="4"/>
  <c r="Y2925" i="4"/>
  <c r="Z2925" i="4"/>
  <c r="AC2925" i="4"/>
  <c r="AH2925" i="4" s="1"/>
  <c r="AD2925" i="4"/>
  <c r="Y2926" i="4"/>
  <c r="Z2926" i="4"/>
  <c r="AC2926" i="4"/>
  <c r="AH2926" i="4" s="1"/>
  <c r="AD2926" i="4"/>
  <c r="Y2927" i="4"/>
  <c r="X2927" i="4" s="1"/>
  <c r="AA2927" i="4" s="1"/>
  <c r="Z2927" i="4"/>
  <c r="AC2927" i="4"/>
  <c r="AH2927" i="4" s="1"/>
  <c r="AD2927" i="4"/>
  <c r="Y2928" i="4"/>
  <c r="Z2928" i="4"/>
  <c r="AC2928" i="4"/>
  <c r="AH2928" i="4" s="1"/>
  <c r="AD2928" i="4"/>
  <c r="Y2929" i="4"/>
  <c r="Z2929" i="4"/>
  <c r="AC2929" i="4"/>
  <c r="AH2929" i="4" s="1"/>
  <c r="AD2929" i="4"/>
  <c r="Y2930" i="4"/>
  <c r="Z2930" i="4"/>
  <c r="AC2930" i="4"/>
  <c r="AH2930" i="4" s="1"/>
  <c r="AD2930" i="4"/>
  <c r="Y2931" i="4"/>
  <c r="X2931" i="4" s="1"/>
  <c r="AA2931" i="4" s="1"/>
  <c r="Z2931" i="4"/>
  <c r="AC2931" i="4"/>
  <c r="AH2931" i="4" s="1"/>
  <c r="AD2931" i="4"/>
  <c r="Y2932" i="4"/>
  <c r="Z2932" i="4"/>
  <c r="AC2932" i="4"/>
  <c r="AH2932" i="4" s="1"/>
  <c r="AD2932" i="4"/>
  <c r="Y2933" i="4"/>
  <c r="Z2933" i="4"/>
  <c r="AC2933" i="4"/>
  <c r="AH2933" i="4" s="1"/>
  <c r="AD2933" i="4"/>
  <c r="Y2934" i="4"/>
  <c r="Z2934" i="4"/>
  <c r="AC2934" i="4"/>
  <c r="AH2934" i="4" s="1"/>
  <c r="AD2934" i="4"/>
  <c r="Y2935" i="4"/>
  <c r="X2935" i="4" s="1"/>
  <c r="AA2935" i="4" s="1"/>
  <c r="Z2935" i="4"/>
  <c r="AC2935" i="4"/>
  <c r="AH2935" i="4" s="1"/>
  <c r="AD2935" i="4"/>
  <c r="Y2936" i="4"/>
  <c r="Z2936" i="4"/>
  <c r="AC2936" i="4"/>
  <c r="AH2936" i="4" s="1"/>
  <c r="AD2936" i="4"/>
  <c r="Y2937" i="4"/>
  <c r="Z2937" i="4"/>
  <c r="AC2937" i="4"/>
  <c r="AH2937" i="4" s="1"/>
  <c r="AD2937" i="4"/>
  <c r="Y2938" i="4"/>
  <c r="Z2938" i="4"/>
  <c r="AC2938" i="4"/>
  <c r="AH2938" i="4" s="1"/>
  <c r="AD2938" i="4"/>
  <c r="Y2939" i="4"/>
  <c r="X2939" i="4" s="1"/>
  <c r="AA2939" i="4" s="1"/>
  <c r="Z2939" i="4"/>
  <c r="AC2939" i="4"/>
  <c r="AH2939" i="4" s="1"/>
  <c r="AD2939" i="4"/>
  <c r="Y2940" i="4"/>
  <c r="Z2940" i="4"/>
  <c r="AC2940" i="4"/>
  <c r="AH2940" i="4" s="1"/>
  <c r="AD2940" i="4"/>
  <c r="Y2941" i="4"/>
  <c r="Z2941" i="4"/>
  <c r="AC2941" i="4"/>
  <c r="AH2941" i="4" s="1"/>
  <c r="AD2941" i="4"/>
  <c r="Y2942" i="4"/>
  <c r="Z2942" i="4"/>
  <c r="AC2942" i="4"/>
  <c r="AH2942" i="4" s="1"/>
  <c r="AD2942" i="4"/>
  <c r="Y2943" i="4"/>
  <c r="X2943" i="4" s="1"/>
  <c r="AA2943" i="4" s="1"/>
  <c r="Z2943" i="4"/>
  <c r="AC2943" i="4"/>
  <c r="AH2943" i="4" s="1"/>
  <c r="AD2943" i="4"/>
  <c r="Y2944" i="4"/>
  <c r="Z2944" i="4"/>
  <c r="AC2944" i="4"/>
  <c r="AH2944" i="4" s="1"/>
  <c r="AD2944" i="4"/>
  <c r="Y2945" i="4"/>
  <c r="Z2945" i="4"/>
  <c r="AC2945" i="4"/>
  <c r="AH2945" i="4" s="1"/>
  <c r="AD2945" i="4"/>
  <c r="Y2946" i="4"/>
  <c r="Z2946" i="4"/>
  <c r="AC2946" i="4"/>
  <c r="AH2946" i="4" s="1"/>
  <c r="AD2946" i="4"/>
  <c r="Y2947" i="4"/>
  <c r="X2947" i="4" s="1"/>
  <c r="AA2947" i="4" s="1"/>
  <c r="Z2947" i="4"/>
  <c r="AC2947" i="4"/>
  <c r="AH2947" i="4" s="1"/>
  <c r="AD2947" i="4"/>
  <c r="Y2948" i="4"/>
  <c r="Z2948" i="4"/>
  <c r="AC2948" i="4"/>
  <c r="AH2948" i="4" s="1"/>
  <c r="AD2948" i="4"/>
  <c r="Y2949" i="4"/>
  <c r="Z2949" i="4"/>
  <c r="AC2949" i="4"/>
  <c r="AH2949" i="4" s="1"/>
  <c r="AD2949" i="4"/>
  <c r="Y2950" i="4"/>
  <c r="Z2950" i="4"/>
  <c r="AC2950" i="4"/>
  <c r="AH2950" i="4" s="1"/>
  <c r="AD2950" i="4"/>
  <c r="Y2951" i="4"/>
  <c r="X2951" i="4" s="1"/>
  <c r="AA2951" i="4" s="1"/>
  <c r="Z2951" i="4"/>
  <c r="AC2951" i="4"/>
  <c r="AH2951" i="4" s="1"/>
  <c r="AD2951" i="4"/>
  <c r="Y2952" i="4"/>
  <c r="Z2952" i="4"/>
  <c r="AC2952" i="4"/>
  <c r="AH2952" i="4" s="1"/>
  <c r="AD2952" i="4"/>
  <c r="Y2953" i="4"/>
  <c r="Z2953" i="4"/>
  <c r="AC2953" i="4"/>
  <c r="AH2953" i="4" s="1"/>
  <c r="AD2953" i="4"/>
  <c r="Y2954" i="4"/>
  <c r="Z2954" i="4"/>
  <c r="AC2954" i="4"/>
  <c r="AH2954" i="4" s="1"/>
  <c r="AD2954" i="4"/>
  <c r="Y2955" i="4"/>
  <c r="X2955" i="4" s="1"/>
  <c r="AA2955" i="4" s="1"/>
  <c r="Z2955" i="4"/>
  <c r="AC2955" i="4"/>
  <c r="AH2955" i="4" s="1"/>
  <c r="AD2955" i="4"/>
  <c r="Y2956" i="4"/>
  <c r="Z2956" i="4"/>
  <c r="AC2956" i="4"/>
  <c r="AH2956" i="4" s="1"/>
  <c r="AD2956" i="4"/>
  <c r="Y2957" i="4"/>
  <c r="Z2957" i="4"/>
  <c r="AC2957" i="4"/>
  <c r="AH2957" i="4" s="1"/>
  <c r="AD2957" i="4"/>
  <c r="Y2958" i="4"/>
  <c r="Z2958" i="4"/>
  <c r="AC2958" i="4"/>
  <c r="AH2958" i="4" s="1"/>
  <c r="AD2958" i="4"/>
  <c r="Y2959" i="4"/>
  <c r="X2959" i="4" s="1"/>
  <c r="AA2959" i="4" s="1"/>
  <c r="Z2959" i="4"/>
  <c r="AC2959" i="4"/>
  <c r="AH2959" i="4" s="1"/>
  <c r="AD2959" i="4"/>
  <c r="Y2960" i="4"/>
  <c r="Z2960" i="4"/>
  <c r="AC2960" i="4"/>
  <c r="AH2960" i="4" s="1"/>
  <c r="AD2960" i="4"/>
  <c r="Y2961" i="4"/>
  <c r="Z2961" i="4"/>
  <c r="AC2961" i="4"/>
  <c r="AH2961" i="4" s="1"/>
  <c r="AD2961" i="4"/>
  <c r="Y2962" i="4"/>
  <c r="Z2962" i="4"/>
  <c r="AC2962" i="4"/>
  <c r="AH2962" i="4" s="1"/>
  <c r="AD2962" i="4"/>
  <c r="Y2963" i="4"/>
  <c r="X2963" i="4" s="1"/>
  <c r="AA2963" i="4" s="1"/>
  <c r="Z2963" i="4"/>
  <c r="AC2963" i="4"/>
  <c r="AH2963" i="4" s="1"/>
  <c r="AD2963" i="4"/>
  <c r="Y2964" i="4"/>
  <c r="Z2964" i="4"/>
  <c r="AC2964" i="4"/>
  <c r="AH2964" i="4" s="1"/>
  <c r="AD2964" i="4"/>
  <c r="Y2965" i="4"/>
  <c r="Z2965" i="4"/>
  <c r="AC2965" i="4"/>
  <c r="AH2965" i="4" s="1"/>
  <c r="AD2965" i="4"/>
  <c r="Y2966" i="4"/>
  <c r="Z2966" i="4"/>
  <c r="AC2966" i="4"/>
  <c r="AH2966" i="4" s="1"/>
  <c r="AD2966" i="4"/>
  <c r="Y2967" i="4"/>
  <c r="X2967" i="4" s="1"/>
  <c r="AA2967" i="4" s="1"/>
  <c r="Z2967" i="4"/>
  <c r="AC2967" i="4"/>
  <c r="AH2967" i="4" s="1"/>
  <c r="AD2967" i="4"/>
  <c r="Y2968" i="4"/>
  <c r="Z2968" i="4"/>
  <c r="AC2968" i="4"/>
  <c r="AH2968" i="4" s="1"/>
  <c r="AD2968" i="4"/>
  <c r="Y2969" i="4"/>
  <c r="Z2969" i="4"/>
  <c r="AC2969" i="4"/>
  <c r="AH2969" i="4" s="1"/>
  <c r="AD2969" i="4"/>
  <c r="Y2970" i="4"/>
  <c r="Z2970" i="4"/>
  <c r="AC2970" i="4"/>
  <c r="AH2970" i="4" s="1"/>
  <c r="AD2970" i="4"/>
  <c r="Y2971" i="4"/>
  <c r="X2971" i="4" s="1"/>
  <c r="AA2971" i="4" s="1"/>
  <c r="Z2971" i="4"/>
  <c r="AC2971" i="4"/>
  <c r="AH2971" i="4" s="1"/>
  <c r="AD2971" i="4"/>
  <c r="Y2972" i="4"/>
  <c r="Z2972" i="4"/>
  <c r="AC2972" i="4"/>
  <c r="AH2972" i="4" s="1"/>
  <c r="AD2972" i="4"/>
  <c r="Y2973" i="4"/>
  <c r="Z2973" i="4"/>
  <c r="AC2973" i="4"/>
  <c r="AH2973" i="4" s="1"/>
  <c r="AD2973" i="4"/>
  <c r="Y2974" i="4"/>
  <c r="Z2974" i="4"/>
  <c r="AC2974" i="4"/>
  <c r="AH2974" i="4" s="1"/>
  <c r="AD2974" i="4"/>
  <c r="Y2975" i="4"/>
  <c r="X2975" i="4" s="1"/>
  <c r="AA2975" i="4" s="1"/>
  <c r="Z2975" i="4"/>
  <c r="AC2975" i="4"/>
  <c r="AH2975" i="4" s="1"/>
  <c r="AD2975" i="4"/>
  <c r="Y2976" i="4"/>
  <c r="Z2976" i="4"/>
  <c r="AC2976" i="4"/>
  <c r="AH2976" i="4" s="1"/>
  <c r="AD2976" i="4"/>
  <c r="Y2977" i="4"/>
  <c r="Z2977" i="4"/>
  <c r="AC2977" i="4"/>
  <c r="AH2977" i="4" s="1"/>
  <c r="AD2977" i="4"/>
  <c r="Y2978" i="4"/>
  <c r="Z2978" i="4"/>
  <c r="AC2978" i="4"/>
  <c r="AH2978" i="4" s="1"/>
  <c r="AD2978" i="4"/>
  <c r="Y2979" i="4"/>
  <c r="X2979" i="4" s="1"/>
  <c r="AA2979" i="4" s="1"/>
  <c r="Z2979" i="4"/>
  <c r="AC2979" i="4"/>
  <c r="AH2979" i="4" s="1"/>
  <c r="AD2979" i="4"/>
  <c r="Y2980" i="4"/>
  <c r="Z2980" i="4"/>
  <c r="AC2980" i="4"/>
  <c r="AH2980" i="4" s="1"/>
  <c r="AD2980" i="4"/>
  <c r="Y2981" i="4"/>
  <c r="Z2981" i="4"/>
  <c r="AC2981" i="4"/>
  <c r="AH2981" i="4" s="1"/>
  <c r="AD2981" i="4"/>
  <c r="Y2982" i="4"/>
  <c r="Z2982" i="4"/>
  <c r="AC2982" i="4"/>
  <c r="AH2982" i="4" s="1"/>
  <c r="AD2982" i="4"/>
  <c r="Y2983" i="4"/>
  <c r="X2983" i="4" s="1"/>
  <c r="AA2983" i="4" s="1"/>
  <c r="Z2983" i="4"/>
  <c r="AC2983" i="4"/>
  <c r="AH2983" i="4" s="1"/>
  <c r="AD2983" i="4"/>
  <c r="Y2984" i="4"/>
  <c r="Z2984" i="4"/>
  <c r="AC2984" i="4"/>
  <c r="AH2984" i="4" s="1"/>
  <c r="AD2984" i="4"/>
  <c r="Y2985" i="4"/>
  <c r="Z2985" i="4"/>
  <c r="AC2985" i="4"/>
  <c r="AH2985" i="4" s="1"/>
  <c r="AD2985" i="4"/>
  <c r="Y2986" i="4"/>
  <c r="Z2986" i="4"/>
  <c r="AC2986" i="4"/>
  <c r="AH2986" i="4" s="1"/>
  <c r="AD2986" i="4"/>
  <c r="Y2987" i="4"/>
  <c r="X2987" i="4" s="1"/>
  <c r="AA2987" i="4" s="1"/>
  <c r="Z2987" i="4"/>
  <c r="AC2987" i="4"/>
  <c r="AH2987" i="4" s="1"/>
  <c r="AD2987" i="4"/>
  <c r="Y2988" i="4"/>
  <c r="Z2988" i="4"/>
  <c r="AC2988" i="4"/>
  <c r="AH2988" i="4" s="1"/>
  <c r="AD2988" i="4"/>
  <c r="Y2989" i="4"/>
  <c r="Z2989" i="4"/>
  <c r="AC2989" i="4"/>
  <c r="AH2989" i="4" s="1"/>
  <c r="AD2989" i="4"/>
  <c r="Y2990" i="4"/>
  <c r="Z2990" i="4"/>
  <c r="AC2990" i="4"/>
  <c r="AH2990" i="4" s="1"/>
  <c r="AD2990" i="4"/>
  <c r="Y2991" i="4"/>
  <c r="X2991" i="4" s="1"/>
  <c r="AA2991" i="4" s="1"/>
  <c r="Z2991" i="4"/>
  <c r="AC2991" i="4"/>
  <c r="AH2991" i="4" s="1"/>
  <c r="AD2991" i="4"/>
  <c r="Y2992" i="4"/>
  <c r="Z2992" i="4"/>
  <c r="AC2992" i="4"/>
  <c r="AH2992" i="4" s="1"/>
  <c r="AD2992" i="4"/>
  <c r="Y2993" i="4"/>
  <c r="Z2993" i="4"/>
  <c r="AC2993" i="4"/>
  <c r="AH2993" i="4" s="1"/>
  <c r="AD2993" i="4"/>
  <c r="Y2994" i="4"/>
  <c r="Z2994" i="4"/>
  <c r="AC2994" i="4"/>
  <c r="AH2994" i="4" s="1"/>
  <c r="AD2994" i="4"/>
  <c r="Y2995" i="4"/>
  <c r="X2995" i="4" s="1"/>
  <c r="AA2995" i="4" s="1"/>
  <c r="Z2995" i="4"/>
  <c r="AC2995" i="4"/>
  <c r="AH2995" i="4" s="1"/>
  <c r="AD2995" i="4"/>
  <c r="Y2996" i="4"/>
  <c r="Z2996" i="4"/>
  <c r="AC2996" i="4"/>
  <c r="AH2996" i="4" s="1"/>
  <c r="AD2996" i="4"/>
  <c r="Y2997" i="4"/>
  <c r="Z2997" i="4"/>
  <c r="AC2997" i="4"/>
  <c r="AH2997" i="4" s="1"/>
  <c r="AD2997" i="4"/>
  <c r="Y2998" i="4"/>
  <c r="Z2998" i="4"/>
  <c r="AC2998" i="4"/>
  <c r="AH2998" i="4" s="1"/>
  <c r="AD2998" i="4"/>
  <c r="Y2999" i="4"/>
  <c r="X2999" i="4" s="1"/>
  <c r="AA2999" i="4" s="1"/>
  <c r="Z2999" i="4"/>
  <c r="AC2999" i="4"/>
  <c r="AH2999" i="4" s="1"/>
  <c r="AD2999" i="4"/>
  <c r="Y3000" i="4"/>
  <c r="Z3000" i="4"/>
  <c r="AC3000" i="4"/>
  <c r="AH3000" i="4" s="1"/>
  <c r="AD3000" i="4"/>
  <c r="Y3001" i="4"/>
  <c r="Z3001" i="4"/>
  <c r="AC3001" i="4"/>
  <c r="AH3001" i="4" s="1"/>
  <c r="AD3001" i="4"/>
  <c r="Y3002" i="4"/>
  <c r="Z3002" i="4"/>
  <c r="AC3002" i="4"/>
  <c r="AH3002" i="4" s="1"/>
  <c r="AD3002" i="4"/>
  <c r="Y3003" i="4"/>
  <c r="X3003" i="4" s="1"/>
  <c r="AA3003" i="4" s="1"/>
  <c r="Z3003" i="4"/>
  <c r="AC3003" i="4"/>
  <c r="AH3003" i="4" s="1"/>
  <c r="AD3003" i="4"/>
  <c r="Y3004" i="4"/>
  <c r="Z3004" i="4"/>
  <c r="AC3004" i="4"/>
  <c r="AH3004" i="4" s="1"/>
  <c r="AD3004" i="4"/>
  <c r="Y3005" i="4"/>
  <c r="Z3005" i="4"/>
  <c r="AC3005" i="4"/>
  <c r="AH3005" i="4" s="1"/>
  <c r="AD3005" i="4"/>
  <c r="Y3006" i="4"/>
  <c r="Z3006" i="4"/>
  <c r="AC3006" i="4"/>
  <c r="AH3006" i="4" s="1"/>
  <c r="AD3006" i="4"/>
  <c r="Y3007" i="4"/>
  <c r="X3007" i="4" s="1"/>
  <c r="AA3007" i="4" s="1"/>
  <c r="Z3007" i="4"/>
  <c r="AC3007" i="4"/>
  <c r="AH3007" i="4" s="1"/>
  <c r="AD3007" i="4"/>
  <c r="Y3008" i="4"/>
  <c r="Z3008" i="4"/>
  <c r="AC3008" i="4"/>
  <c r="AH3008" i="4" s="1"/>
  <c r="AD3008" i="4"/>
  <c r="Y3009" i="4"/>
  <c r="Z3009" i="4"/>
  <c r="AC3009" i="4"/>
  <c r="AH3009" i="4" s="1"/>
  <c r="AD3009" i="4"/>
  <c r="Y3010" i="4"/>
  <c r="Z3010" i="4"/>
  <c r="AC3010" i="4"/>
  <c r="AH3010" i="4" s="1"/>
  <c r="AD3010" i="4"/>
  <c r="Y3011" i="4"/>
  <c r="X3011" i="4" s="1"/>
  <c r="AA3011" i="4" s="1"/>
  <c r="Z3011" i="4"/>
  <c r="AC3011" i="4"/>
  <c r="AH3011" i="4" s="1"/>
  <c r="AD3011" i="4"/>
  <c r="Y3012" i="4"/>
  <c r="Z3012" i="4"/>
  <c r="AC3012" i="4"/>
  <c r="AH3012" i="4" s="1"/>
  <c r="AD3012" i="4"/>
  <c r="Y3013" i="4"/>
  <c r="Z3013" i="4"/>
  <c r="AC3013" i="4"/>
  <c r="AH3013" i="4" s="1"/>
  <c r="AD3013" i="4"/>
  <c r="Y3014" i="4"/>
  <c r="Z3014" i="4"/>
  <c r="AC3014" i="4"/>
  <c r="AH3014" i="4" s="1"/>
  <c r="AD3014" i="4"/>
  <c r="Y3015" i="4"/>
  <c r="X3015" i="4" s="1"/>
  <c r="AA3015" i="4" s="1"/>
  <c r="Z3015" i="4"/>
  <c r="AC3015" i="4"/>
  <c r="AH3015" i="4" s="1"/>
  <c r="AD3015" i="4"/>
  <c r="Y3016" i="4"/>
  <c r="Z3016" i="4"/>
  <c r="AC3016" i="4"/>
  <c r="AH3016" i="4" s="1"/>
  <c r="AD3016" i="4"/>
  <c r="Y3017" i="4"/>
  <c r="Z3017" i="4"/>
  <c r="AC3017" i="4"/>
  <c r="AH3017" i="4" s="1"/>
  <c r="AD3017" i="4"/>
  <c r="Y3018" i="4"/>
  <c r="Z3018" i="4"/>
  <c r="AC3018" i="4"/>
  <c r="AH3018" i="4" s="1"/>
  <c r="AD3018" i="4"/>
  <c r="Y3019" i="4"/>
  <c r="X3019" i="4" s="1"/>
  <c r="AA3019" i="4" s="1"/>
  <c r="Z3019" i="4"/>
  <c r="AC3019" i="4"/>
  <c r="AH3019" i="4" s="1"/>
  <c r="AD3019" i="4"/>
  <c r="Y3020" i="4"/>
  <c r="Z3020" i="4"/>
  <c r="AC3020" i="4"/>
  <c r="AH3020" i="4" s="1"/>
  <c r="AD3020" i="4"/>
  <c r="Y3021" i="4"/>
  <c r="Z3021" i="4"/>
  <c r="AC3021" i="4"/>
  <c r="AH3021" i="4" s="1"/>
  <c r="AD3021" i="4"/>
  <c r="Y3022" i="4"/>
  <c r="Z3022" i="4"/>
  <c r="AC3022" i="4"/>
  <c r="AH3022" i="4" s="1"/>
  <c r="AD3022" i="4"/>
  <c r="Y3023" i="4"/>
  <c r="X3023" i="4" s="1"/>
  <c r="AA3023" i="4" s="1"/>
  <c r="Z3023" i="4"/>
  <c r="AC3023" i="4"/>
  <c r="AH3023" i="4" s="1"/>
  <c r="AD3023" i="4"/>
  <c r="Y3024" i="4"/>
  <c r="Z3024" i="4"/>
  <c r="AC3024" i="4"/>
  <c r="AH3024" i="4" s="1"/>
  <c r="AD3024" i="4"/>
  <c r="Y3025" i="4"/>
  <c r="Z3025" i="4"/>
  <c r="AC3025" i="4"/>
  <c r="AH3025" i="4" s="1"/>
  <c r="AD3025" i="4"/>
  <c r="Y3026" i="4"/>
  <c r="Z3026" i="4"/>
  <c r="AC3026" i="4"/>
  <c r="AH3026" i="4" s="1"/>
  <c r="AD3026" i="4"/>
  <c r="Y3027" i="4"/>
  <c r="X3027" i="4" s="1"/>
  <c r="AA3027" i="4" s="1"/>
  <c r="Z3027" i="4"/>
  <c r="AC3027" i="4"/>
  <c r="AH3027" i="4" s="1"/>
  <c r="AD3027" i="4"/>
  <c r="Y3028" i="4"/>
  <c r="Z3028" i="4"/>
  <c r="AC3028" i="4"/>
  <c r="AH3028" i="4" s="1"/>
  <c r="AD3028" i="4"/>
  <c r="Y3029" i="4"/>
  <c r="Z3029" i="4"/>
  <c r="AC3029" i="4"/>
  <c r="AH3029" i="4" s="1"/>
  <c r="AD3029" i="4"/>
  <c r="Y3030" i="4"/>
  <c r="Z3030" i="4"/>
  <c r="AC3030" i="4"/>
  <c r="AH3030" i="4" s="1"/>
  <c r="AD3030" i="4"/>
  <c r="Y3031" i="4"/>
  <c r="X3031" i="4" s="1"/>
  <c r="AA3031" i="4" s="1"/>
  <c r="Z3031" i="4"/>
  <c r="AC3031" i="4"/>
  <c r="AH3031" i="4" s="1"/>
  <c r="AD3031" i="4"/>
  <c r="Y3032" i="4"/>
  <c r="Z3032" i="4"/>
  <c r="AC3032" i="4"/>
  <c r="AH3032" i="4" s="1"/>
  <c r="AD3032" i="4"/>
  <c r="Y3033" i="4"/>
  <c r="Z3033" i="4"/>
  <c r="AC3033" i="4"/>
  <c r="AH3033" i="4" s="1"/>
  <c r="AD3033" i="4"/>
  <c r="Y3034" i="4"/>
  <c r="Z3034" i="4"/>
  <c r="AC3034" i="4"/>
  <c r="AH3034" i="4" s="1"/>
  <c r="AD3034" i="4"/>
  <c r="Y3035" i="4"/>
  <c r="X3035" i="4" s="1"/>
  <c r="AA3035" i="4" s="1"/>
  <c r="Z3035" i="4"/>
  <c r="AC3035" i="4"/>
  <c r="AH3035" i="4" s="1"/>
  <c r="AD3035" i="4"/>
  <c r="Y3036" i="4"/>
  <c r="Z3036" i="4"/>
  <c r="AC3036" i="4"/>
  <c r="AH3036" i="4" s="1"/>
  <c r="AD3036" i="4"/>
  <c r="Y3037" i="4"/>
  <c r="Z3037" i="4"/>
  <c r="AC3037" i="4"/>
  <c r="AH3037" i="4" s="1"/>
  <c r="AD3037" i="4"/>
  <c r="Y3038" i="4"/>
  <c r="Z3038" i="4"/>
  <c r="AC3038" i="4"/>
  <c r="AH3038" i="4" s="1"/>
  <c r="AD3038" i="4"/>
  <c r="Y3039" i="4"/>
  <c r="X3039" i="4" s="1"/>
  <c r="AA3039" i="4" s="1"/>
  <c r="Z3039" i="4"/>
  <c r="AC3039" i="4"/>
  <c r="AH3039" i="4" s="1"/>
  <c r="AD3039" i="4"/>
  <c r="Y3040" i="4"/>
  <c r="Z3040" i="4"/>
  <c r="AC3040" i="4"/>
  <c r="AH3040" i="4" s="1"/>
  <c r="AD3040" i="4"/>
  <c r="Y3041" i="4"/>
  <c r="Z3041" i="4"/>
  <c r="AC3041" i="4"/>
  <c r="AH3041" i="4" s="1"/>
  <c r="AD3041" i="4"/>
  <c r="Y3042" i="4"/>
  <c r="Z3042" i="4"/>
  <c r="AC3042" i="4"/>
  <c r="AH3042" i="4" s="1"/>
  <c r="AD3042" i="4"/>
  <c r="Y3043" i="4"/>
  <c r="X3043" i="4" s="1"/>
  <c r="AA3043" i="4" s="1"/>
  <c r="Z3043" i="4"/>
  <c r="AC3043" i="4"/>
  <c r="AH3043" i="4" s="1"/>
  <c r="AD3043" i="4"/>
  <c r="Y3044" i="4"/>
  <c r="Z3044" i="4"/>
  <c r="AC3044" i="4"/>
  <c r="AH3044" i="4" s="1"/>
  <c r="AD3044" i="4"/>
  <c r="Y3045" i="4"/>
  <c r="Z3045" i="4"/>
  <c r="AC3045" i="4"/>
  <c r="AH3045" i="4" s="1"/>
  <c r="AD3045" i="4"/>
  <c r="Y3046" i="4"/>
  <c r="Z3046" i="4"/>
  <c r="AC3046" i="4"/>
  <c r="AH3046" i="4" s="1"/>
  <c r="AD3046" i="4"/>
  <c r="Y3047" i="4"/>
  <c r="X3047" i="4" s="1"/>
  <c r="AA3047" i="4" s="1"/>
  <c r="Z3047" i="4"/>
  <c r="AC3047" i="4"/>
  <c r="AH3047" i="4" s="1"/>
  <c r="AD3047" i="4"/>
  <c r="Y3048" i="4"/>
  <c r="Z3048" i="4"/>
  <c r="AC3048" i="4"/>
  <c r="AH3048" i="4" s="1"/>
  <c r="AD3048" i="4"/>
  <c r="Y3049" i="4"/>
  <c r="Z3049" i="4"/>
  <c r="AC3049" i="4"/>
  <c r="AH3049" i="4" s="1"/>
  <c r="AD3049" i="4"/>
  <c r="Y3050" i="4"/>
  <c r="Z3050" i="4"/>
  <c r="AC3050" i="4"/>
  <c r="AH3050" i="4" s="1"/>
  <c r="AD3050" i="4"/>
  <c r="Y3051" i="4"/>
  <c r="X3051" i="4" s="1"/>
  <c r="AA3051" i="4" s="1"/>
  <c r="Z3051" i="4"/>
  <c r="AC3051" i="4"/>
  <c r="AH3051" i="4" s="1"/>
  <c r="AD3051" i="4"/>
  <c r="Y3052" i="4"/>
  <c r="Z3052" i="4"/>
  <c r="AC3052" i="4"/>
  <c r="AH3052" i="4" s="1"/>
  <c r="AD3052" i="4"/>
  <c r="Y3053" i="4"/>
  <c r="Z3053" i="4"/>
  <c r="AC3053" i="4"/>
  <c r="AH3053" i="4" s="1"/>
  <c r="AD3053" i="4"/>
  <c r="Y3054" i="4"/>
  <c r="Z3054" i="4"/>
  <c r="AC3054" i="4"/>
  <c r="AH3054" i="4" s="1"/>
  <c r="AD3054" i="4"/>
  <c r="Y3055" i="4"/>
  <c r="X3055" i="4" s="1"/>
  <c r="AA3055" i="4" s="1"/>
  <c r="Z3055" i="4"/>
  <c r="AC3055" i="4"/>
  <c r="AH3055" i="4" s="1"/>
  <c r="AD3055" i="4"/>
  <c r="Y3056" i="4"/>
  <c r="Z3056" i="4"/>
  <c r="AC3056" i="4"/>
  <c r="AH3056" i="4" s="1"/>
  <c r="AD3056" i="4"/>
  <c r="Y3057" i="4"/>
  <c r="Z3057" i="4"/>
  <c r="AC3057" i="4"/>
  <c r="AH3057" i="4" s="1"/>
  <c r="AD3057" i="4"/>
  <c r="Y3058" i="4"/>
  <c r="Z3058" i="4"/>
  <c r="AC3058" i="4"/>
  <c r="AH3058" i="4" s="1"/>
  <c r="AD3058" i="4"/>
  <c r="Y3059" i="4"/>
  <c r="X3059" i="4" s="1"/>
  <c r="AA3059" i="4" s="1"/>
  <c r="Z3059" i="4"/>
  <c r="AC3059" i="4"/>
  <c r="AH3059" i="4" s="1"/>
  <c r="AD3059" i="4"/>
  <c r="Y3060" i="4"/>
  <c r="Z3060" i="4"/>
  <c r="AC3060" i="4"/>
  <c r="AH3060" i="4" s="1"/>
  <c r="AD3060" i="4"/>
  <c r="Y3061" i="4"/>
  <c r="Z3061" i="4"/>
  <c r="AC3061" i="4"/>
  <c r="AH3061" i="4" s="1"/>
  <c r="AD3061" i="4"/>
  <c r="Y3062" i="4"/>
  <c r="Z3062" i="4"/>
  <c r="AC3062" i="4"/>
  <c r="AH3062" i="4" s="1"/>
  <c r="AD3062" i="4"/>
  <c r="Y3063" i="4"/>
  <c r="X3063" i="4" s="1"/>
  <c r="AA3063" i="4" s="1"/>
  <c r="Z3063" i="4"/>
  <c r="AC3063" i="4"/>
  <c r="AH3063" i="4" s="1"/>
  <c r="AD3063" i="4"/>
  <c r="Y3064" i="4"/>
  <c r="Z3064" i="4"/>
  <c r="AC3064" i="4"/>
  <c r="AH3064" i="4" s="1"/>
  <c r="AD3064" i="4"/>
  <c r="Y3065" i="4"/>
  <c r="Z3065" i="4"/>
  <c r="AC3065" i="4"/>
  <c r="AH3065" i="4" s="1"/>
  <c r="AD3065" i="4"/>
  <c r="Y3066" i="4"/>
  <c r="Z3066" i="4"/>
  <c r="AC3066" i="4"/>
  <c r="AH3066" i="4" s="1"/>
  <c r="AD3066" i="4"/>
  <c r="Y3067" i="4"/>
  <c r="X3067" i="4" s="1"/>
  <c r="AA3067" i="4" s="1"/>
  <c r="Z3067" i="4"/>
  <c r="AC3067" i="4"/>
  <c r="AH3067" i="4" s="1"/>
  <c r="AD3067" i="4"/>
  <c r="Y3068" i="4"/>
  <c r="Z3068" i="4"/>
  <c r="AC3068" i="4"/>
  <c r="AH3068" i="4" s="1"/>
  <c r="AD3068" i="4"/>
  <c r="Y3069" i="4"/>
  <c r="Z3069" i="4"/>
  <c r="AC3069" i="4"/>
  <c r="AH3069" i="4" s="1"/>
  <c r="AD3069" i="4"/>
  <c r="Y3070" i="4"/>
  <c r="Z3070" i="4"/>
  <c r="AC3070" i="4"/>
  <c r="AH3070" i="4" s="1"/>
  <c r="AD3070" i="4"/>
  <c r="Y3071" i="4"/>
  <c r="X3071" i="4" s="1"/>
  <c r="AA3071" i="4" s="1"/>
  <c r="Z3071" i="4"/>
  <c r="AC3071" i="4"/>
  <c r="AH3071" i="4" s="1"/>
  <c r="AD3071" i="4"/>
  <c r="Y3072" i="4"/>
  <c r="Z3072" i="4"/>
  <c r="AC3072" i="4"/>
  <c r="AH3072" i="4" s="1"/>
  <c r="AD3072" i="4"/>
  <c r="Y3073" i="4"/>
  <c r="Z3073" i="4"/>
  <c r="AC3073" i="4"/>
  <c r="AH3073" i="4" s="1"/>
  <c r="AD3073" i="4"/>
  <c r="Y3074" i="4"/>
  <c r="Z3074" i="4"/>
  <c r="AC3074" i="4"/>
  <c r="AH3074" i="4" s="1"/>
  <c r="AD3074" i="4"/>
  <c r="Y3075" i="4"/>
  <c r="X3075" i="4" s="1"/>
  <c r="AA3075" i="4" s="1"/>
  <c r="Z3075" i="4"/>
  <c r="AC3075" i="4"/>
  <c r="AH3075" i="4" s="1"/>
  <c r="AD3075" i="4"/>
  <c r="Y3076" i="4"/>
  <c r="Z3076" i="4"/>
  <c r="AC3076" i="4"/>
  <c r="AH3076" i="4" s="1"/>
  <c r="AD3076" i="4"/>
  <c r="Y3077" i="4"/>
  <c r="Z3077" i="4"/>
  <c r="AC3077" i="4"/>
  <c r="AH3077" i="4" s="1"/>
  <c r="AD3077" i="4"/>
  <c r="Y3078" i="4"/>
  <c r="Z3078" i="4"/>
  <c r="AC3078" i="4"/>
  <c r="AH3078" i="4" s="1"/>
  <c r="AD3078" i="4"/>
  <c r="Y3079" i="4"/>
  <c r="X3079" i="4" s="1"/>
  <c r="AA3079" i="4" s="1"/>
  <c r="Z3079" i="4"/>
  <c r="AC3079" i="4"/>
  <c r="AH3079" i="4" s="1"/>
  <c r="AD3079" i="4"/>
  <c r="Y3080" i="4"/>
  <c r="Z3080" i="4"/>
  <c r="AC3080" i="4"/>
  <c r="AH3080" i="4" s="1"/>
  <c r="AD3080" i="4"/>
  <c r="Y3081" i="4"/>
  <c r="Z3081" i="4"/>
  <c r="AC3081" i="4"/>
  <c r="AH3081" i="4" s="1"/>
  <c r="AD3081" i="4"/>
  <c r="Y3082" i="4"/>
  <c r="Z3082" i="4"/>
  <c r="AC3082" i="4"/>
  <c r="AH3082" i="4" s="1"/>
  <c r="AD3082" i="4"/>
  <c r="Y3083" i="4"/>
  <c r="X3083" i="4" s="1"/>
  <c r="AA3083" i="4" s="1"/>
  <c r="Z3083" i="4"/>
  <c r="AC3083" i="4"/>
  <c r="AH3083" i="4" s="1"/>
  <c r="AD3083" i="4"/>
  <c r="Y3084" i="4"/>
  <c r="Z3084" i="4"/>
  <c r="AC3084" i="4"/>
  <c r="AH3084" i="4" s="1"/>
  <c r="AD3084" i="4"/>
  <c r="Y3085" i="4"/>
  <c r="Z3085" i="4"/>
  <c r="AC3085" i="4"/>
  <c r="AH3085" i="4" s="1"/>
  <c r="AD3085" i="4"/>
  <c r="Y3086" i="4"/>
  <c r="Z3086" i="4"/>
  <c r="AC3086" i="4"/>
  <c r="AH3086" i="4" s="1"/>
  <c r="AD3086" i="4"/>
  <c r="Y3087" i="4"/>
  <c r="X3087" i="4" s="1"/>
  <c r="AA3087" i="4" s="1"/>
  <c r="Z3087" i="4"/>
  <c r="AC3087" i="4"/>
  <c r="AH3087" i="4" s="1"/>
  <c r="AD3087" i="4"/>
  <c r="Y3088" i="4"/>
  <c r="Z3088" i="4"/>
  <c r="AC3088" i="4"/>
  <c r="AH3088" i="4" s="1"/>
  <c r="AD3088" i="4"/>
  <c r="Y3089" i="4"/>
  <c r="Z3089" i="4"/>
  <c r="AC3089" i="4"/>
  <c r="AH3089" i="4" s="1"/>
  <c r="AD3089" i="4"/>
  <c r="Y3090" i="4"/>
  <c r="Z3090" i="4"/>
  <c r="AC3090" i="4"/>
  <c r="AH3090" i="4" s="1"/>
  <c r="AD3090" i="4"/>
  <c r="Y3091" i="4"/>
  <c r="X3091" i="4" s="1"/>
  <c r="AA3091" i="4" s="1"/>
  <c r="Z3091" i="4"/>
  <c r="AC3091" i="4"/>
  <c r="AH3091" i="4" s="1"/>
  <c r="AD3091" i="4"/>
  <c r="Y3092" i="4"/>
  <c r="Z3092" i="4"/>
  <c r="AC3092" i="4"/>
  <c r="AH3092" i="4" s="1"/>
  <c r="AD3092" i="4"/>
  <c r="Y3093" i="4"/>
  <c r="Z3093" i="4"/>
  <c r="AC3093" i="4"/>
  <c r="AH3093" i="4" s="1"/>
  <c r="AD3093" i="4"/>
  <c r="Y3094" i="4"/>
  <c r="Z3094" i="4"/>
  <c r="AC3094" i="4"/>
  <c r="AH3094" i="4" s="1"/>
  <c r="AD3094" i="4"/>
  <c r="Y3095" i="4"/>
  <c r="X3095" i="4" s="1"/>
  <c r="AA3095" i="4" s="1"/>
  <c r="Z3095" i="4"/>
  <c r="AC3095" i="4"/>
  <c r="AH3095" i="4" s="1"/>
  <c r="AD3095" i="4"/>
  <c r="Y3096" i="4"/>
  <c r="Z3096" i="4"/>
  <c r="AC3096" i="4"/>
  <c r="AH3096" i="4" s="1"/>
  <c r="AD3096" i="4"/>
  <c r="Y3097" i="4"/>
  <c r="Z3097" i="4"/>
  <c r="AC3097" i="4"/>
  <c r="AH3097" i="4" s="1"/>
  <c r="AD3097" i="4"/>
  <c r="Y3098" i="4"/>
  <c r="Z3098" i="4"/>
  <c r="AC3098" i="4"/>
  <c r="AH3098" i="4" s="1"/>
  <c r="AD3098" i="4"/>
  <c r="Y3099" i="4"/>
  <c r="X3099" i="4" s="1"/>
  <c r="AA3099" i="4" s="1"/>
  <c r="Z3099" i="4"/>
  <c r="AC3099" i="4"/>
  <c r="AH3099" i="4" s="1"/>
  <c r="AD3099" i="4"/>
  <c r="Y3100" i="4"/>
  <c r="Z3100" i="4"/>
  <c r="AC3100" i="4"/>
  <c r="AH3100" i="4" s="1"/>
  <c r="AD3100" i="4"/>
  <c r="Y3101" i="4"/>
  <c r="Z3101" i="4"/>
  <c r="AC3101" i="4"/>
  <c r="AH3101" i="4" s="1"/>
  <c r="AD3101" i="4"/>
  <c r="Y3102" i="4"/>
  <c r="Z3102" i="4"/>
  <c r="AC3102" i="4"/>
  <c r="AH3102" i="4" s="1"/>
  <c r="AD3102" i="4"/>
  <c r="Y3103" i="4"/>
  <c r="X3103" i="4" s="1"/>
  <c r="AA3103" i="4" s="1"/>
  <c r="Z3103" i="4"/>
  <c r="AC3103" i="4"/>
  <c r="AH3103" i="4" s="1"/>
  <c r="AD3103" i="4"/>
  <c r="Y3104" i="4"/>
  <c r="Z3104" i="4"/>
  <c r="AC3104" i="4"/>
  <c r="AH3104" i="4" s="1"/>
  <c r="AD3104" i="4"/>
  <c r="Y3105" i="4"/>
  <c r="Z3105" i="4"/>
  <c r="AC3105" i="4"/>
  <c r="AH3105" i="4" s="1"/>
  <c r="AD3105" i="4"/>
  <c r="Y3106" i="4"/>
  <c r="Z3106" i="4"/>
  <c r="AC3106" i="4"/>
  <c r="AH3106" i="4" s="1"/>
  <c r="AD3106" i="4"/>
  <c r="Y3107" i="4"/>
  <c r="X3107" i="4" s="1"/>
  <c r="AA3107" i="4" s="1"/>
  <c r="Z3107" i="4"/>
  <c r="AC3107" i="4"/>
  <c r="AH3107" i="4" s="1"/>
  <c r="AD3107" i="4"/>
  <c r="Y3108" i="4"/>
  <c r="Z3108" i="4"/>
  <c r="AC3108" i="4"/>
  <c r="AH3108" i="4" s="1"/>
  <c r="AD3108" i="4"/>
  <c r="Y3109" i="4"/>
  <c r="Z3109" i="4"/>
  <c r="AC3109" i="4"/>
  <c r="AH3109" i="4" s="1"/>
  <c r="AD3109" i="4"/>
  <c r="Y3110" i="4"/>
  <c r="Z3110" i="4"/>
  <c r="AC3110" i="4"/>
  <c r="AH3110" i="4" s="1"/>
  <c r="AD3110" i="4"/>
  <c r="Y3111" i="4"/>
  <c r="X3111" i="4" s="1"/>
  <c r="AA3111" i="4" s="1"/>
  <c r="Z3111" i="4"/>
  <c r="AC3111" i="4"/>
  <c r="AH3111" i="4" s="1"/>
  <c r="AD3111" i="4"/>
  <c r="Y3112" i="4"/>
  <c r="Z3112" i="4"/>
  <c r="AC3112" i="4"/>
  <c r="AH3112" i="4" s="1"/>
  <c r="AD3112" i="4"/>
  <c r="Y3113" i="4"/>
  <c r="Z3113" i="4"/>
  <c r="AC3113" i="4"/>
  <c r="AH3113" i="4" s="1"/>
  <c r="AD3113" i="4"/>
  <c r="Y3114" i="4"/>
  <c r="Z3114" i="4"/>
  <c r="AC3114" i="4"/>
  <c r="AH3114" i="4" s="1"/>
  <c r="AD3114" i="4"/>
  <c r="Y3115" i="4"/>
  <c r="X3115" i="4" s="1"/>
  <c r="AA3115" i="4" s="1"/>
  <c r="Z3115" i="4"/>
  <c r="AC3115" i="4"/>
  <c r="AH3115" i="4" s="1"/>
  <c r="AD3115" i="4"/>
  <c r="Y3116" i="4"/>
  <c r="Z3116" i="4"/>
  <c r="AC3116" i="4"/>
  <c r="AH3116" i="4" s="1"/>
  <c r="AD3116" i="4"/>
  <c r="Y3117" i="4"/>
  <c r="Z3117" i="4"/>
  <c r="AC3117" i="4"/>
  <c r="AH3117" i="4" s="1"/>
  <c r="AD3117" i="4"/>
  <c r="Y3118" i="4"/>
  <c r="Z3118" i="4"/>
  <c r="AC3118" i="4"/>
  <c r="AH3118" i="4" s="1"/>
  <c r="AD3118" i="4"/>
  <c r="Y3119" i="4"/>
  <c r="X3119" i="4" s="1"/>
  <c r="AA3119" i="4" s="1"/>
  <c r="Z3119" i="4"/>
  <c r="AC3119" i="4"/>
  <c r="AH3119" i="4" s="1"/>
  <c r="AD3119" i="4"/>
  <c r="Y3120" i="4"/>
  <c r="Z3120" i="4"/>
  <c r="AC3120" i="4"/>
  <c r="AH3120" i="4" s="1"/>
  <c r="AD3120" i="4"/>
  <c r="Y3121" i="4"/>
  <c r="Z3121" i="4"/>
  <c r="AC3121" i="4"/>
  <c r="AH3121" i="4" s="1"/>
  <c r="AD3121" i="4"/>
  <c r="Y3122" i="4"/>
  <c r="Z3122" i="4"/>
  <c r="AC3122" i="4"/>
  <c r="AH3122" i="4" s="1"/>
  <c r="AD3122" i="4"/>
  <c r="Y3123" i="4"/>
  <c r="X3123" i="4" s="1"/>
  <c r="AA3123" i="4" s="1"/>
  <c r="Z3123" i="4"/>
  <c r="AC3123" i="4"/>
  <c r="AH3123" i="4" s="1"/>
  <c r="AD3123" i="4"/>
  <c r="Y3124" i="4"/>
  <c r="Z3124" i="4"/>
  <c r="AC3124" i="4"/>
  <c r="AH3124" i="4" s="1"/>
  <c r="AD3124" i="4"/>
  <c r="Y3125" i="4"/>
  <c r="Z3125" i="4"/>
  <c r="AC3125" i="4"/>
  <c r="AH3125" i="4" s="1"/>
  <c r="AD3125" i="4"/>
  <c r="Y3126" i="4"/>
  <c r="Z3126" i="4"/>
  <c r="AC3126" i="4"/>
  <c r="AH3126" i="4" s="1"/>
  <c r="AD3126" i="4"/>
  <c r="Y3127" i="4"/>
  <c r="X3127" i="4" s="1"/>
  <c r="AA3127" i="4" s="1"/>
  <c r="Z3127" i="4"/>
  <c r="AC3127" i="4"/>
  <c r="AH3127" i="4" s="1"/>
  <c r="AD3127" i="4"/>
  <c r="Y3128" i="4"/>
  <c r="Z3128" i="4"/>
  <c r="AC3128" i="4"/>
  <c r="AH3128" i="4" s="1"/>
  <c r="AD3128" i="4"/>
  <c r="Y3129" i="4"/>
  <c r="Z3129" i="4"/>
  <c r="AC3129" i="4"/>
  <c r="AH3129" i="4" s="1"/>
  <c r="AD3129" i="4"/>
  <c r="Y3130" i="4"/>
  <c r="Z3130" i="4"/>
  <c r="AC3130" i="4"/>
  <c r="AH3130" i="4" s="1"/>
  <c r="AD3130" i="4"/>
  <c r="Y3131" i="4"/>
  <c r="X3131" i="4" s="1"/>
  <c r="AA3131" i="4" s="1"/>
  <c r="Z3131" i="4"/>
  <c r="AC3131" i="4"/>
  <c r="AH3131" i="4" s="1"/>
  <c r="AD3131" i="4"/>
  <c r="Y3132" i="4"/>
  <c r="Z3132" i="4"/>
  <c r="AC3132" i="4"/>
  <c r="AH3132" i="4" s="1"/>
  <c r="AD3132" i="4"/>
  <c r="Y3133" i="4"/>
  <c r="Z3133" i="4"/>
  <c r="AC3133" i="4"/>
  <c r="AH3133" i="4" s="1"/>
  <c r="AD3133" i="4"/>
  <c r="Y3134" i="4"/>
  <c r="Z3134" i="4"/>
  <c r="AC3134" i="4"/>
  <c r="AH3134" i="4" s="1"/>
  <c r="AD3134" i="4"/>
  <c r="Y3135" i="4"/>
  <c r="X3135" i="4" s="1"/>
  <c r="AA3135" i="4" s="1"/>
  <c r="Z3135" i="4"/>
  <c r="AC3135" i="4"/>
  <c r="AH3135" i="4" s="1"/>
  <c r="AD3135" i="4"/>
  <c r="Y3136" i="4"/>
  <c r="Z3136" i="4"/>
  <c r="AC3136" i="4"/>
  <c r="AH3136" i="4" s="1"/>
  <c r="AD3136" i="4"/>
  <c r="Y3137" i="4"/>
  <c r="Z3137" i="4"/>
  <c r="AC3137" i="4"/>
  <c r="AH3137" i="4" s="1"/>
  <c r="AD3137" i="4"/>
  <c r="Y3138" i="4"/>
  <c r="Z3138" i="4"/>
  <c r="AC3138" i="4"/>
  <c r="AH3138" i="4" s="1"/>
  <c r="AD3138" i="4"/>
  <c r="Y3139" i="4"/>
  <c r="X3139" i="4" s="1"/>
  <c r="AA3139" i="4" s="1"/>
  <c r="Z3139" i="4"/>
  <c r="AC3139" i="4"/>
  <c r="AH3139" i="4" s="1"/>
  <c r="AD3139" i="4"/>
  <c r="Y3140" i="4"/>
  <c r="Z3140" i="4"/>
  <c r="AC3140" i="4"/>
  <c r="AH3140" i="4" s="1"/>
  <c r="AD3140" i="4"/>
  <c r="Y3141" i="4"/>
  <c r="Z3141" i="4"/>
  <c r="AC3141" i="4"/>
  <c r="AH3141" i="4" s="1"/>
  <c r="AD3141" i="4"/>
  <c r="Y3142" i="4"/>
  <c r="Z3142" i="4"/>
  <c r="AC3142" i="4"/>
  <c r="AH3142" i="4" s="1"/>
  <c r="AD3142" i="4"/>
  <c r="Y3143" i="4"/>
  <c r="X3143" i="4" s="1"/>
  <c r="AA3143" i="4" s="1"/>
  <c r="Z3143" i="4"/>
  <c r="AC3143" i="4"/>
  <c r="AH3143" i="4" s="1"/>
  <c r="AD3143" i="4"/>
  <c r="Y3144" i="4"/>
  <c r="Z3144" i="4"/>
  <c r="AC3144" i="4"/>
  <c r="AH3144" i="4" s="1"/>
  <c r="AD3144" i="4"/>
  <c r="Y3145" i="4"/>
  <c r="Z3145" i="4"/>
  <c r="AC3145" i="4"/>
  <c r="AH3145" i="4" s="1"/>
  <c r="AD3145" i="4"/>
  <c r="Y3146" i="4"/>
  <c r="Z3146" i="4"/>
  <c r="AC3146" i="4"/>
  <c r="AH3146" i="4" s="1"/>
  <c r="AD3146" i="4"/>
  <c r="Y3147" i="4"/>
  <c r="X3147" i="4" s="1"/>
  <c r="AA3147" i="4" s="1"/>
  <c r="Z3147" i="4"/>
  <c r="AC3147" i="4"/>
  <c r="AH3147" i="4" s="1"/>
  <c r="AD3147" i="4"/>
  <c r="Y3148" i="4"/>
  <c r="Z3148" i="4"/>
  <c r="AC3148" i="4"/>
  <c r="AH3148" i="4" s="1"/>
  <c r="AD3148" i="4"/>
  <c r="Y3149" i="4"/>
  <c r="Z3149" i="4"/>
  <c r="AC3149" i="4"/>
  <c r="AH3149" i="4" s="1"/>
  <c r="AD3149" i="4"/>
  <c r="Y3150" i="4"/>
  <c r="Z3150" i="4"/>
  <c r="AC3150" i="4"/>
  <c r="AH3150" i="4" s="1"/>
  <c r="AD3150" i="4"/>
  <c r="Y3151" i="4"/>
  <c r="X3151" i="4" s="1"/>
  <c r="AA3151" i="4" s="1"/>
  <c r="Z3151" i="4"/>
  <c r="AC3151" i="4"/>
  <c r="AH3151" i="4" s="1"/>
  <c r="AD3151" i="4"/>
  <c r="Y3152" i="4"/>
  <c r="Z3152" i="4"/>
  <c r="AC3152" i="4"/>
  <c r="AH3152" i="4" s="1"/>
  <c r="AD3152" i="4"/>
  <c r="Y3153" i="4"/>
  <c r="Z3153" i="4"/>
  <c r="AC3153" i="4"/>
  <c r="AH3153" i="4" s="1"/>
  <c r="AD3153" i="4"/>
  <c r="Y3154" i="4"/>
  <c r="Z3154" i="4"/>
  <c r="AC3154" i="4"/>
  <c r="AH3154" i="4" s="1"/>
  <c r="AD3154" i="4"/>
  <c r="Y3155" i="4"/>
  <c r="X3155" i="4" s="1"/>
  <c r="AA3155" i="4" s="1"/>
  <c r="Z3155" i="4"/>
  <c r="AC3155" i="4"/>
  <c r="AH3155" i="4" s="1"/>
  <c r="AD3155" i="4"/>
  <c r="Y3156" i="4"/>
  <c r="Z3156" i="4"/>
  <c r="AC3156" i="4"/>
  <c r="AH3156" i="4" s="1"/>
  <c r="AD3156" i="4"/>
  <c r="Y3157" i="4"/>
  <c r="Z3157" i="4"/>
  <c r="AC3157" i="4"/>
  <c r="AH3157" i="4" s="1"/>
  <c r="AD3157" i="4"/>
  <c r="Y3158" i="4"/>
  <c r="Z3158" i="4"/>
  <c r="AC3158" i="4"/>
  <c r="AH3158" i="4" s="1"/>
  <c r="AD3158" i="4"/>
  <c r="Y3159" i="4"/>
  <c r="X3159" i="4" s="1"/>
  <c r="AA3159" i="4" s="1"/>
  <c r="Z3159" i="4"/>
  <c r="AC3159" i="4"/>
  <c r="AH3159" i="4" s="1"/>
  <c r="AD3159" i="4"/>
  <c r="Y3160" i="4"/>
  <c r="Z3160" i="4"/>
  <c r="AC3160" i="4"/>
  <c r="AH3160" i="4" s="1"/>
  <c r="AD3160" i="4"/>
  <c r="Y3161" i="4"/>
  <c r="Z3161" i="4"/>
  <c r="AC3161" i="4"/>
  <c r="AH3161" i="4" s="1"/>
  <c r="AD3161" i="4"/>
  <c r="Y3162" i="4"/>
  <c r="Z3162" i="4"/>
  <c r="AC3162" i="4"/>
  <c r="AH3162" i="4" s="1"/>
  <c r="AD3162" i="4"/>
  <c r="Y3163" i="4"/>
  <c r="X3163" i="4" s="1"/>
  <c r="AA3163" i="4" s="1"/>
  <c r="Z3163" i="4"/>
  <c r="AC3163" i="4"/>
  <c r="AH3163" i="4" s="1"/>
  <c r="AD3163" i="4"/>
  <c r="Y3164" i="4"/>
  <c r="Z3164" i="4"/>
  <c r="AC3164" i="4"/>
  <c r="AH3164" i="4" s="1"/>
  <c r="AD3164" i="4"/>
  <c r="Y3165" i="4"/>
  <c r="Z3165" i="4"/>
  <c r="AC3165" i="4"/>
  <c r="AH3165" i="4" s="1"/>
  <c r="AD3165" i="4"/>
  <c r="Y3166" i="4"/>
  <c r="Z3166" i="4"/>
  <c r="AC3166" i="4"/>
  <c r="AH3166" i="4" s="1"/>
  <c r="AD3166" i="4"/>
  <c r="Y3167" i="4"/>
  <c r="X3167" i="4" s="1"/>
  <c r="AA3167" i="4" s="1"/>
  <c r="Z3167" i="4"/>
  <c r="AC3167" i="4"/>
  <c r="AH3167" i="4" s="1"/>
  <c r="AD3167" i="4"/>
  <c r="Y3168" i="4"/>
  <c r="Z3168" i="4"/>
  <c r="AC3168" i="4"/>
  <c r="AH3168" i="4" s="1"/>
  <c r="AD3168" i="4"/>
  <c r="Y3169" i="4"/>
  <c r="Z3169" i="4"/>
  <c r="AC3169" i="4"/>
  <c r="AH3169" i="4" s="1"/>
  <c r="AD3169" i="4"/>
  <c r="Y3170" i="4"/>
  <c r="Z3170" i="4"/>
  <c r="AC3170" i="4"/>
  <c r="AH3170" i="4" s="1"/>
  <c r="AD3170" i="4"/>
  <c r="Y3171" i="4"/>
  <c r="X3171" i="4" s="1"/>
  <c r="AA3171" i="4" s="1"/>
  <c r="Z3171" i="4"/>
  <c r="AC3171" i="4"/>
  <c r="AH3171" i="4" s="1"/>
  <c r="AD3171" i="4"/>
  <c r="Y3172" i="4"/>
  <c r="Z3172" i="4"/>
  <c r="AC3172" i="4"/>
  <c r="AH3172" i="4" s="1"/>
  <c r="AD3172" i="4"/>
  <c r="Y3173" i="4"/>
  <c r="Z3173" i="4"/>
  <c r="AC3173" i="4"/>
  <c r="AH3173" i="4" s="1"/>
  <c r="AD3173" i="4"/>
  <c r="Y3174" i="4"/>
  <c r="Z3174" i="4"/>
  <c r="AC3174" i="4"/>
  <c r="AH3174" i="4" s="1"/>
  <c r="AD3174" i="4"/>
  <c r="Y3175" i="4"/>
  <c r="X3175" i="4" s="1"/>
  <c r="AA3175" i="4" s="1"/>
  <c r="Z3175" i="4"/>
  <c r="AC3175" i="4"/>
  <c r="AH3175" i="4" s="1"/>
  <c r="AD3175" i="4"/>
  <c r="Y3176" i="4"/>
  <c r="Z3176" i="4"/>
  <c r="AC3176" i="4"/>
  <c r="AH3176" i="4" s="1"/>
  <c r="AD3176" i="4"/>
  <c r="Y3177" i="4"/>
  <c r="Z3177" i="4"/>
  <c r="AC3177" i="4"/>
  <c r="AH3177" i="4" s="1"/>
  <c r="AD3177" i="4"/>
  <c r="Y3178" i="4"/>
  <c r="Z3178" i="4"/>
  <c r="AC3178" i="4"/>
  <c r="AH3178" i="4" s="1"/>
  <c r="AD3178" i="4"/>
  <c r="Y3179" i="4"/>
  <c r="X3179" i="4" s="1"/>
  <c r="AA3179" i="4" s="1"/>
  <c r="Z3179" i="4"/>
  <c r="AC3179" i="4"/>
  <c r="AH3179" i="4" s="1"/>
  <c r="AD3179" i="4"/>
  <c r="Y3180" i="4"/>
  <c r="Z3180" i="4"/>
  <c r="AC3180" i="4"/>
  <c r="AH3180" i="4" s="1"/>
  <c r="AD3180" i="4"/>
  <c r="Y3181" i="4"/>
  <c r="Z3181" i="4"/>
  <c r="AC3181" i="4"/>
  <c r="AH3181" i="4" s="1"/>
  <c r="AD3181" i="4"/>
  <c r="Y3182" i="4"/>
  <c r="Z3182" i="4"/>
  <c r="AC3182" i="4"/>
  <c r="AH3182" i="4" s="1"/>
  <c r="AD3182" i="4"/>
  <c r="Y3183" i="4"/>
  <c r="X3183" i="4" s="1"/>
  <c r="AA3183" i="4" s="1"/>
  <c r="Z3183" i="4"/>
  <c r="AC3183" i="4"/>
  <c r="AH3183" i="4" s="1"/>
  <c r="AD3183" i="4"/>
  <c r="Y3184" i="4"/>
  <c r="Z3184" i="4"/>
  <c r="AC3184" i="4"/>
  <c r="AH3184" i="4" s="1"/>
  <c r="AD3184" i="4"/>
  <c r="Y3185" i="4"/>
  <c r="Z3185" i="4"/>
  <c r="AC3185" i="4"/>
  <c r="AH3185" i="4" s="1"/>
  <c r="AD3185" i="4"/>
  <c r="Y3186" i="4"/>
  <c r="Z3186" i="4"/>
  <c r="AC3186" i="4"/>
  <c r="AH3186" i="4" s="1"/>
  <c r="AD3186" i="4"/>
  <c r="Y3187" i="4"/>
  <c r="X3187" i="4" s="1"/>
  <c r="AA3187" i="4" s="1"/>
  <c r="Z3187" i="4"/>
  <c r="AC3187" i="4"/>
  <c r="AH3187" i="4" s="1"/>
  <c r="AD3187" i="4"/>
  <c r="Y3188" i="4"/>
  <c r="Z3188" i="4"/>
  <c r="AC3188" i="4"/>
  <c r="AH3188" i="4" s="1"/>
  <c r="AD3188" i="4"/>
  <c r="Y3189" i="4"/>
  <c r="Z3189" i="4"/>
  <c r="AC3189" i="4"/>
  <c r="AH3189" i="4" s="1"/>
  <c r="AD3189" i="4"/>
  <c r="Y3190" i="4"/>
  <c r="Z3190" i="4"/>
  <c r="AC3190" i="4"/>
  <c r="AH3190" i="4" s="1"/>
  <c r="AD3190" i="4"/>
  <c r="Y3191" i="4"/>
  <c r="X3191" i="4" s="1"/>
  <c r="AA3191" i="4" s="1"/>
  <c r="Z3191" i="4"/>
  <c r="AC3191" i="4"/>
  <c r="AH3191" i="4" s="1"/>
  <c r="AD3191" i="4"/>
  <c r="Y3192" i="4"/>
  <c r="Z3192" i="4"/>
  <c r="AC3192" i="4"/>
  <c r="AH3192" i="4" s="1"/>
  <c r="AD3192" i="4"/>
  <c r="Y3193" i="4"/>
  <c r="Z3193" i="4"/>
  <c r="AC3193" i="4"/>
  <c r="AH3193" i="4" s="1"/>
  <c r="AD3193" i="4"/>
  <c r="Y3194" i="4"/>
  <c r="Z3194" i="4"/>
  <c r="AC3194" i="4"/>
  <c r="AH3194" i="4" s="1"/>
  <c r="AD3194" i="4"/>
  <c r="Y3195" i="4"/>
  <c r="X3195" i="4" s="1"/>
  <c r="AA3195" i="4" s="1"/>
  <c r="Z3195" i="4"/>
  <c r="AC3195" i="4"/>
  <c r="AH3195" i="4" s="1"/>
  <c r="AD3195" i="4"/>
  <c r="Y3196" i="4"/>
  <c r="Z3196" i="4"/>
  <c r="AC3196" i="4"/>
  <c r="AH3196" i="4" s="1"/>
  <c r="AD3196" i="4"/>
  <c r="Y3197" i="4"/>
  <c r="Z3197" i="4"/>
  <c r="AC3197" i="4"/>
  <c r="AH3197" i="4" s="1"/>
  <c r="AD3197" i="4"/>
  <c r="Y3198" i="4"/>
  <c r="Z3198" i="4"/>
  <c r="AC3198" i="4"/>
  <c r="AH3198" i="4" s="1"/>
  <c r="AD3198" i="4"/>
  <c r="Y3199" i="4"/>
  <c r="X3199" i="4" s="1"/>
  <c r="AA3199" i="4" s="1"/>
  <c r="Z3199" i="4"/>
  <c r="AC3199" i="4"/>
  <c r="AH3199" i="4" s="1"/>
  <c r="AD3199" i="4"/>
  <c r="Y3200" i="4"/>
  <c r="Z3200" i="4"/>
  <c r="AC3200" i="4"/>
  <c r="AH3200" i="4" s="1"/>
  <c r="AD3200" i="4"/>
  <c r="Y3201" i="4"/>
  <c r="Z3201" i="4"/>
  <c r="AC3201" i="4"/>
  <c r="AH3201" i="4" s="1"/>
  <c r="AD3201" i="4"/>
  <c r="Y3202" i="4"/>
  <c r="Z3202" i="4"/>
  <c r="AC3202" i="4"/>
  <c r="AH3202" i="4" s="1"/>
  <c r="AD3202" i="4"/>
  <c r="Y3203" i="4"/>
  <c r="X3203" i="4" s="1"/>
  <c r="AA3203" i="4" s="1"/>
  <c r="Z3203" i="4"/>
  <c r="AC3203" i="4"/>
  <c r="AH3203" i="4" s="1"/>
  <c r="AD3203" i="4"/>
  <c r="Y3204" i="4"/>
  <c r="Z3204" i="4"/>
  <c r="AC3204" i="4"/>
  <c r="AH3204" i="4" s="1"/>
  <c r="AD3204" i="4"/>
  <c r="Y3205" i="4"/>
  <c r="Z3205" i="4"/>
  <c r="AC3205" i="4"/>
  <c r="AH3205" i="4" s="1"/>
  <c r="AD3205" i="4"/>
  <c r="Y3206" i="4"/>
  <c r="Z3206" i="4"/>
  <c r="AC3206" i="4"/>
  <c r="AH3206" i="4" s="1"/>
  <c r="AD3206" i="4"/>
  <c r="Y3207" i="4"/>
  <c r="X3207" i="4" s="1"/>
  <c r="AA3207" i="4" s="1"/>
  <c r="Z3207" i="4"/>
  <c r="AC3207" i="4"/>
  <c r="AH3207" i="4" s="1"/>
  <c r="AD3207" i="4"/>
  <c r="Y3208" i="4"/>
  <c r="Z3208" i="4"/>
  <c r="AC3208" i="4"/>
  <c r="AH3208" i="4" s="1"/>
  <c r="AD3208" i="4"/>
  <c r="Y3209" i="4"/>
  <c r="Z3209" i="4"/>
  <c r="AC3209" i="4"/>
  <c r="AH3209" i="4" s="1"/>
  <c r="AD3209" i="4"/>
  <c r="Y3210" i="4"/>
  <c r="Z3210" i="4"/>
  <c r="AC3210" i="4"/>
  <c r="AH3210" i="4" s="1"/>
  <c r="AD3210" i="4"/>
  <c r="Y3211" i="4"/>
  <c r="X3211" i="4" s="1"/>
  <c r="AA3211" i="4" s="1"/>
  <c r="Z3211" i="4"/>
  <c r="AC3211" i="4"/>
  <c r="AH3211" i="4" s="1"/>
  <c r="AD3211" i="4"/>
  <c r="Y3212" i="4"/>
  <c r="Z3212" i="4"/>
  <c r="AC3212" i="4"/>
  <c r="AH3212" i="4" s="1"/>
  <c r="AD3212" i="4"/>
  <c r="Y3213" i="4"/>
  <c r="Z3213" i="4"/>
  <c r="AC3213" i="4"/>
  <c r="AH3213" i="4" s="1"/>
  <c r="AD3213" i="4"/>
  <c r="Y3214" i="4"/>
  <c r="Z3214" i="4"/>
  <c r="AC3214" i="4"/>
  <c r="AH3214" i="4" s="1"/>
  <c r="AD3214" i="4"/>
  <c r="Y3215" i="4"/>
  <c r="X3215" i="4" s="1"/>
  <c r="AA3215" i="4" s="1"/>
  <c r="Z3215" i="4"/>
  <c r="AC3215" i="4"/>
  <c r="AH3215" i="4" s="1"/>
  <c r="AD3215" i="4"/>
  <c r="Y3216" i="4"/>
  <c r="Z3216" i="4"/>
  <c r="AC3216" i="4"/>
  <c r="AH3216" i="4" s="1"/>
  <c r="AD3216" i="4"/>
  <c r="Y3217" i="4"/>
  <c r="Z3217" i="4"/>
  <c r="AC3217" i="4"/>
  <c r="AH3217" i="4" s="1"/>
  <c r="AD3217" i="4"/>
  <c r="Y3218" i="4"/>
  <c r="Z3218" i="4"/>
  <c r="AC3218" i="4"/>
  <c r="AH3218" i="4" s="1"/>
  <c r="AD3218" i="4"/>
  <c r="Y3219" i="4"/>
  <c r="X3219" i="4" s="1"/>
  <c r="AA3219" i="4" s="1"/>
  <c r="Z3219" i="4"/>
  <c r="AC3219" i="4"/>
  <c r="AH3219" i="4" s="1"/>
  <c r="AD3219" i="4"/>
  <c r="Y3220" i="4"/>
  <c r="Z3220" i="4"/>
  <c r="AC3220" i="4"/>
  <c r="AH3220" i="4" s="1"/>
  <c r="AD3220" i="4"/>
  <c r="Y3221" i="4"/>
  <c r="Z3221" i="4"/>
  <c r="AC3221" i="4"/>
  <c r="AH3221" i="4" s="1"/>
  <c r="AD3221" i="4"/>
  <c r="Y3222" i="4"/>
  <c r="Z3222" i="4"/>
  <c r="AC3222" i="4"/>
  <c r="AH3222" i="4" s="1"/>
  <c r="AD3222" i="4"/>
  <c r="Y3223" i="4"/>
  <c r="X3223" i="4" s="1"/>
  <c r="AA3223" i="4" s="1"/>
  <c r="Z3223" i="4"/>
  <c r="AC3223" i="4"/>
  <c r="AH3223" i="4" s="1"/>
  <c r="AD3223" i="4"/>
  <c r="Y3224" i="4"/>
  <c r="Z3224" i="4"/>
  <c r="AC3224" i="4"/>
  <c r="AH3224" i="4" s="1"/>
  <c r="AD3224" i="4"/>
  <c r="Y3225" i="4"/>
  <c r="Z3225" i="4"/>
  <c r="AC3225" i="4"/>
  <c r="AH3225" i="4" s="1"/>
  <c r="AD3225" i="4"/>
  <c r="Y3226" i="4"/>
  <c r="Z3226" i="4"/>
  <c r="AC3226" i="4"/>
  <c r="AH3226" i="4" s="1"/>
  <c r="AD3226" i="4"/>
  <c r="Y3227" i="4"/>
  <c r="X3227" i="4" s="1"/>
  <c r="AA3227" i="4" s="1"/>
  <c r="Z3227" i="4"/>
  <c r="AC3227" i="4"/>
  <c r="AH3227" i="4" s="1"/>
  <c r="AD3227" i="4"/>
  <c r="Y3228" i="4"/>
  <c r="Z3228" i="4"/>
  <c r="AC3228" i="4"/>
  <c r="AH3228" i="4" s="1"/>
  <c r="AD3228" i="4"/>
  <c r="Y3229" i="4"/>
  <c r="Z3229" i="4"/>
  <c r="AC3229" i="4"/>
  <c r="AH3229" i="4" s="1"/>
  <c r="AD3229" i="4"/>
  <c r="Y3230" i="4"/>
  <c r="Z3230" i="4"/>
  <c r="AC3230" i="4"/>
  <c r="AH3230" i="4" s="1"/>
  <c r="AD3230" i="4"/>
  <c r="Y3231" i="4"/>
  <c r="X3231" i="4" s="1"/>
  <c r="AA3231" i="4" s="1"/>
  <c r="Z3231" i="4"/>
  <c r="AC3231" i="4"/>
  <c r="AH3231" i="4" s="1"/>
  <c r="AD3231" i="4"/>
  <c r="Y3232" i="4"/>
  <c r="Z3232" i="4"/>
  <c r="AC3232" i="4"/>
  <c r="AH3232" i="4" s="1"/>
  <c r="AD3232" i="4"/>
  <c r="Y3233" i="4"/>
  <c r="Z3233" i="4"/>
  <c r="AC3233" i="4"/>
  <c r="AH3233" i="4" s="1"/>
  <c r="AD3233" i="4"/>
  <c r="Y3234" i="4"/>
  <c r="Z3234" i="4"/>
  <c r="AC3234" i="4"/>
  <c r="AH3234" i="4" s="1"/>
  <c r="AD3234" i="4"/>
  <c r="Y3235" i="4"/>
  <c r="X3235" i="4" s="1"/>
  <c r="AA3235" i="4" s="1"/>
  <c r="Z3235" i="4"/>
  <c r="AC3235" i="4"/>
  <c r="AH3235" i="4" s="1"/>
  <c r="AD3235" i="4"/>
  <c r="Y3236" i="4"/>
  <c r="Z3236" i="4"/>
  <c r="AC3236" i="4"/>
  <c r="AH3236" i="4" s="1"/>
  <c r="AD3236" i="4"/>
  <c r="Y3237" i="4"/>
  <c r="Z3237" i="4"/>
  <c r="AC3237" i="4"/>
  <c r="AH3237" i="4" s="1"/>
  <c r="AD3237" i="4"/>
  <c r="Y3238" i="4"/>
  <c r="Z3238" i="4"/>
  <c r="AC3238" i="4"/>
  <c r="AH3238" i="4" s="1"/>
  <c r="AD3238" i="4"/>
  <c r="Y3239" i="4"/>
  <c r="X3239" i="4" s="1"/>
  <c r="AA3239" i="4" s="1"/>
  <c r="Z3239" i="4"/>
  <c r="AC3239" i="4"/>
  <c r="AH3239" i="4" s="1"/>
  <c r="AD3239" i="4"/>
  <c r="Y3240" i="4"/>
  <c r="Z3240" i="4"/>
  <c r="AC3240" i="4"/>
  <c r="AH3240" i="4" s="1"/>
  <c r="AD3240" i="4"/>
  <c r="Y3241" i="4"/>
  <c r="Z3241" i="4"/>
  <c r="AC3241" i="4"/>
  <c r="AH3241" i="4" s="1"/>
  <c r="AD3241" i="4"/>
  <c r="Y3242" i="4"/>
  <c r="Z3242" i="4"/>
  <c r="AC3242" i="4"/>
  <c r="AH3242" i="4" s="1"/>
  <c r="AD3242" i="4"/>
  <c r="Y3243" i="4"/>
  <c r="X3243" i="4" s="1"/>
  <c r="AA3243" i="4" s="1"/>
  <c r="Z3243" i="4"/>
  <c r="AC3243" i="4"/>
  <c r="AH3243" i="4" s="1"/>
  <c r="AD3243" i="4"/>
  <c r="Y3244" i="4"/>
  <c r="Z3244" i="4"/>
  <c r="AC3244" i="4"/>
  <c r="AH3244" i="4" s="1"/>
  <c r="AD3244" i="4"/>
  <c r="Y3245" i="4"/>
  <c r="Z3245" i="4"/>
  <c r="AC3245" i="4"/>
  <c r="AH3245" i="4" s="1"/>
  <c r="AD3245" i="4"/>
  <c r="Y2780" i="4"/>
  <c r="Z2780" i="4"/>
  <c r="AC2780" i="4"/>
  <c r="AH2780" i="4" s="1"/>
  <c r="AD2780" i="4"/>
  <c r="Y3246" i="4"/>
  <c r="X3246" i="4" s="1"/>
  <c r="AA3246" i="4" s="1"/>
  <c r="Z3246" i="4"/>
  <c r="AC3246" i="4"/>
  <c r="AH3246" i="4" s="1"/>
  <c r="AD3246" i="4"/>
  <c r="Y3247" i="4"/>
  <c r="Z3247" i="4"/>
  <c r="AC3247" i="4"/>
  <c r="AH3247" i="4" s="1"/>
  <c r="AD3247" i="4"/>
  <c r="Y3248" i="4"/>
  <c r="Z3248" i="4"/>
  <c r="AC3248" i="4"/>
  <c r="AH3248" i="4" s="1"/>
  <c r="AD3248" i="4"/>
  <c r="Y3249" i="4"/>
  <c r="Z3249" i="4"/>
  <c r="AC3249" i="4"/>
  <c r="AH3249" i="4" s="1"/>
  <c r="AD3249" i="4"/>
  <c r="Y3250" i="4"/>
  <c r="X3250" i="4" s="1"/>
  <c r="AA3250" i="4" s="1"/>
  <c r="Z3250" i="4"/>
  <c r="AC3250" i="4"/>
  <c r="AH3250" i="4" s="1"/>
  <c r="AD3250" i="4"/>
  <c r="Y3251" i="4"/>
  <c r="Z3251" i="4"/>
  <c r="AC3251" i="4"/>
  <c r="AH3251" i="4" s="1"/>
  <c r="AD3251" i="4"/>
  <c r="Y3252" i="4"/>
  <c r="Z3252" i="4"/>
  <c r="AC3252" i="4"/>
  <c r="AH3252" i="4" s="1"/>
  <c r="AD3252" i="4"/>
  <c r="Y3253" i="4"/>
  <c r="Z3253" i="4"/>
  <c r="AC3253" i="4"/>
  <c r="AH3253" i="4" s="1"/>
  <c r="AD3253" i="4"/>
  <c r="Y3254" i="4"/>
  <c r="X3254" i="4" s="1"/>
  <c r="AA3254" i="4" s="1"/>
  <c r="Z3254" i="4"/>
  <c r="AC3254" i="4"/>
  <c r="AH3254" i="4" s="1"/>
  <c r="AD3254" i="4"/>
  <c r="Y3255" i="4"/>
  <c r="Z3255" i="4"/>
  <c r="AC3255" i="4"/>
  <c r="AH3255" i="4" s="1"/>
  <c r="AD3255" i="4"/>
  <c r="Y3256" i="4"/>
  <c r="Z3256" i="4"/>
  <c r="AC3256" i="4"/>
  <c r="AH3256" i="4" s="1"/>
  <c r="AD3256" i="4"/>
  <c r="Y3257" i="4"/>
  <c r="Z3257" i="4"/>
  <c r="AC3257" i="4"/>
  <c r="AH3257" i="4" s="1"/>
  <c r="AD3257" i="4"/>
  <c r="Y3258" i="4"/>
  <c r="X3258" i="4" s="1"/>
  <c r="AA3258" i="4" s="1"/>
  <c r="Z3258" i="4"/>
  <c r="AC3258" i="4"/>
  <c r="AH3258" i="4" s="1"/>
  <c r="AD3258" i="4"/>
  <c r="Y3259" i="4"/>
  <c r="Z3259" i="4"/>
  <c r="AC3259" i="4"/>
  <c r="AH3259" i="4" s="1"/>
  <c r="AD3259" i="4"/>
  <c r="Y3260" i="4"/>
  <c r="Z3260" i="4"/>
  <c r="AC3260" i="4"/>
  <c r="AH3260" i="4" s="1"/>
  <c r="AD3260" i="4"/>
  <c r="Y3261" i="4"/>
  <c r="Z3261" i="4"/>
  <c r="AC3261" i="4"/>
  <c r="AH3261" i="4" s="1"/>
  <c r="AD3261" i="4"/>
  <c r="Y3262" i="4"/>
  <c r="X3262" i="4" s="1"/>
  <c r="AA3262" i="4" s="1"/>
  <c r="Z3262" i="4"/>
  <c r="AC3262" i="4"/>
  <c r="AH3262" i="4" s="1"/>
  <c r="AD3262" i="4"/>
  <c r="Y3263" i="4"/>
  <c r="Z3263" i="4"/>
  <c r="AC3263" i="4"/>
  <c r="AH3263" i="4" s="1"/>
  <c r="AD3263" i="4"/>
  <c r="Y3264" i="4"/>
  <c r="Z3264" i="4"/>
  <c r="AC3264" i="4"/>
  <c r="AH3264" i="4" s="1"/>
  <c r="AD3264" i="4"/>
  <c r="Y3265" i="4"/>
  <c r="Z3265" i="4"/>
  <c r="AC3265" i="4"/>
  <c r="AH3265" i="4" s="1"/>
  <c r="AD3265" i="4"/>
  <c r="Y3266" i="4"/>
  <c r="X3266" i="4" s="1"/>
  <c r="AA3266" i="4" s="1"/>
  <c r="Z3266" i="4"/>
  <c r="AC3266" i="4"/>
  <c r="AH3266" i="4" s="1"/>
  <c r="AD3266" i="4"/>
  <c r="Y3267" i="4"/>
  <c r="Z3267" i="4"/>
  <c r="AC3267" i="4"/>
  <c r="AH3267" i="4" s="1"/>
  <c r="AD3267" i="4"/>
  <c r="Y3268" i="4"/>
  <c r="Z3268" i="4"/>
  <c r="AC3268" i="4"/>
  <c r="AH3268" i="4" s="1"/>
  <c r="AD3268" i="4"/>
  <c r="Y3269" i="4"/>
  <c r="Z3269" i="4"/>
  <c r="AC3269" i="4"/>
  <c r="AH3269" i="4" s="1"/>
  <c r="AD3269" i="4"/>
  <c r="Y3270" i="4"/>
  <c r="X3270" i="4" s="1"/>
  <c r="AA3270" i="4" s="1"/>
  <c r="Z3270" i="4"/>
  <c r="AC3270" i="4"/>
  <c r="AH3270" i="4" s="1"/>
  <c r="AD3270" i="4"/>
  <c r="Y3271" i="4"/>
  <c r="Z3271" i="4"/>
  <c r="AC3271" i="4"/>
  <c r="AH3271" i="4" s="1"/>
  <c r="AD3271" i="4"/>
  <c r="Y3272" i="4"/>
  <c r="Z3272" i="4"/>
  <c r="AC3272" i="4"/>
  <c r="AH3272" i="4" s="1"/>
  <c r="AD3272" i="4"/>
  <c r="Y3273" i="4"/>
  <c r="Z3273" i="4"/>
  <c r="AC3273" i="4"/>
  <c r="AH3273" i="4" s="1"/>
  <c r="AD3273" i="4"/>
  <c r="Y3274" i="4"/>
  <c r="X3274" i="4" s="1"/>
  <c r="AA3274" i="4" s="1"/>
  <c r="Z3274" i="4"/>
  <c r="AC3274" i="4"/>
  <c r="AH3274" i="4" s="1"/>
  <c r="AD3274" i="4"/>
  <c r="Y3275" i="4"/>
  <c r="Z3275" i="4"/>
  <c r="AC3275" i="4"/>
  <c r="AH3275" i="4" s="1"/>
  <c r="AD3275" i="4"/>
  <c r="Y3276" i="4"/>
  <c r="Z3276" i="4"/>
  <c r="AC3276" i="4"/>
  <c r="AH3276" i="4" s="1"/>
  <c r="AD3276" i="4"/>
  <c r="Y3277" i="4"/>
  <c r="Z3277" i="4"/>
  <c r="AC3277" i="4"/>
  <c r="AH3277" i="4" s="1"/>
  <c r="AD3277" i="4"/>
  <c r="Y3278" i="4"/>
  <c r="X3278" i="4" s="1"/>
  <c r="AA3278" i="4" s="1"/>
  <c r="Z3278" i="4"/>
  <c r="AC3278" i="4"/>
  <c r="AH3278" i="4" s="1"/>
  <c r="AD3278" i="4"/>
  <c r="Y3279" i="4"/>
  <c r="Z3279" i="4"/>
  <c r="AC3279" i="4"/>
  <c r="AH3279" i="4" s="1"/>
  <c r="AD3279" i="4"/>
  <c r="Y3280" i="4"/>
  <c r="Z3280" i="4"/>
  <c r="AC3280" i="4"/>
  <c r="AH3280" i="4" s="1"/>
  <c r="AD3280" i="4"/>
  <c r="Y3281" i="4"/>
  <c r="Z3281" i="4"/>
  <c r="AC3281" i="4"/>
  <c r="AH3281" i="4" s="1"/>
  <c r="AD3281" i="4"/>
  <c r="Y3282" i="4"/>
  <c r="X3282" i="4" s="1"/>
  <c r="AA3282" i="4" s="1"/>
  <c r="Z3282" i="4"/>
  <c r="AC3282" i="4"/>
  <c r="AH3282" i="4" s="1"/>
  <c r="AD3282" i="4"/>
  <c r="Y3283" i="4"/>
  <c r="Z3283" i="4"/>
  <c r="AC3283" i="4"/>
  <c r="AH3283" i="4" s="1"/>
  <c r="AD3283" i="4"/>
  <c r="Y3284" i="4"/>
  <c r="Z3284" i="4"/>
  <c r="AC3284" i="4"/>
  <c r="AH3284" i="4" s="1"/>
  <c r="AD3284" i="4"/>
  <c r="Y3285" i="4"/>
  <c r="Z3285" i="4"/>
  <c r="AC3285" i="4"/>
  <c r="AH3285" i="4" s="1"/>
  <c r="AD3285" i="4"/>
  <c r="Y3286" i="4"/>
  <c r="X3286" i="4" s="1"/>
  <c r="AA3286" i="4" s="1"/>
  <c r="Z3286" i="4"/>
  <c r="AC3286" i="4"/>
  <c r="AH3286" i="4" s="1"/>
  <c r="AD3286" i="4"/>
  <c r="Y3287" i="4"/>
  <c r="Z3287" i="4"/>
  <c r="AC3287" i="4"/>
  <c r="AH3287" i="4" s="1"/>
  <c r="AD3287" i="4"/>
  <c r="Y3288" i="4"/>
  <c r="Z3288" i="4"/>
  <c r="AC3288" i="4"/>
  <c r="AH3288" i="4" s="1"/>
  <c r="AD3288" i="4"/>
  <c r="Y3289" i="4"/>
  <c r="Z3289" i="4"/>
  <c r="AC3289" i="4"/>
  <c r="AH3289" i="4" s="1"/>
  <c r="AD3289" i="4"/>
  <c r="Y3290" i="4"/>
  <c r="X3290" i="4" s="1"/>
  <c r="AA3290" i="4" s="1"/>
  <c r="Z3290" i="4"/>
  <c r="AC3290" i="4"/>
  <c r="AH3290" i="4" s="1"/>
  <c r="AD3290" i="4"/>
  <c r="Y3291" i="4"/>
  <c r="Z3291" i="4"/>
  <c r="AC3291" i="4"/>
  <c r="AH3291" i="4" s="1"/>
  <c r="AD3291" i="4"/>
  <c r="Y3292" i="4"/>
  <c r="Z3292" i="4"/>
  <c r="AC3292" i="4"/>
  <c r="AH3292" i="4" s="1"/>
  <c r="AD3292" i="4"/>
  <c r="Y3293" i="4"/>
  <c r="Z3293" i="4"/>
  <c r="AC3293" i="4"/>
  <c r="AH3293" i="4" s="1"/>
  <c r="AD3293" i="4"/>
  <c r="Y3294" i="4"/>
  <c r="X3294" i="4" s="1"/>
  <c r="AA3294" i="4" s="1"/>
  <c r="Z3294" i="4"/>
  <c r="AC3294" i="4"/>
  <c r="AH3294" i="4" s="1"/>
  <c r="AD3294" i="4"/>
  <c r="Y3295" i="4"/>
  <c r="Z3295" i="4"/>
  <c r="AC3295" i="4"/>
  <c r="AH3295" i="4" s="1"/>
  <c r="AD3295" i="4"/>
  <c r="Y3296" i="4"/>
  <c r="Z3296" i="4"/>
  <c r="AC3296" i="4"/>
  <c r="AH3296" i="4" s="1"/>
  <c r="AD3296" i="4"/>
  <c r="Y3297" i="4"/>
  <c r="Z3297" i="4"/>
  <c r="AC3297" i="4"/>
  <c r="AH3297" i="4" s="1"/>
  <c r="AD3297" i="4"/>
  <c r="Y3298" i="4"/>
  <c r="X3298" i="4" s="1"/>
  <c r="AA3298" i="4" s="1"/>
  <c r="Z3298" i="4"/>
  <c r="AC3298" i="4"/>
  <c r="AH3298" i="4" s="1"/>
  <c r="AD3298" i="4"/>
  <c r="Y3299" i="4"/>
  <c r="Z3299" i="4"/>
  <c r="AC3299" i="4"/>
  <c r="AH3299" i="4" s="1"/>
  <c r="AD3299" i="4"/>
  <c r="Y3300" i="4"/>
  <c r="Z3300" i="4"/>
  <c r="AC3300" i="4"/>
  <c r="AH3300" i="4" s="1"/>
  <c r="AD3300" i="4"/>
  <c r="Y3301" i="4"/>
  <c r="Z3301" i="4"/>
  <c r="AC3301" i="4"/>
  <c r="AH3301" i="4" s="1"/>
  <c r="AD3301" i="4"/>
  <c r="Y3302" i="4"/>
  <c r="X3302" i="4" s="1"/>
  <c r="AA3302" i="4" s="1"/>
  <c r="Z3302" i="4"/>
  <c r="AC3302" i="4"/>
  <c r="AH3302" i="4" s="1"/>
  <c r="AD3302" i="4"/>
  <c r="Y3303" i="4"/>
  <c r="Z3303" i="4"/>
  <c r="AC3303" i="4"/>
  <c r="AH3303" i="4" s="1"/>
  <c r="AD3303" i="4"/>
  <c r="Y3304" i="4"/>
  <c r="Z3304" i="4"/>
  <c r="AC3304" i="4"/>
  <c r="AH3304" i="4" s="1"/>
  <c r="AD3304" i="4"/>
  <c r="Y3305" i="4"/>
  <c r="Z3305" i="4"/>
  <c r="AC3305" i="4"/>
  <c r="AH3305" i="4" s="1"/>
  <c r="AD3305" i="4"/>
  <c r="Y3306" i="4"/>
  <c r="X3306" i="4" s="1"/>
  <c r="AA3306" i="4" s="1"/>
  <c r="Z3306" i="4"/>
  <c r="AC3306" i="4"/>
  <c r="AH3306" i="4" s="1"/>
  <c r="AD3306" i="4"/>
  <c r="Y3307" i="4"/>
  <c r="Z3307" i="4"/>
  <c r="AC3307" i="4"/>
  <c r="AH3307" i="4" s="1"/>
  <c r="AD3307" i="4"/>
  <c r="Y3308" i="4"/>
  <c r="Z3308" i="4"/>
  <c r="AC3308" i="4"/>
  <c r="AH3308" i="4" s="1"/>
  <c r="AD3308" i="4"/>
  <c r="Y3309" i="4"/>
  <c r="Z3309" i="4"/>
  <c r="AC3309" i="4"/>
  <c r="AH3309" i="4" s="1"/>
  <c r="AD3309" i="4"/>
  <c r="Y3310" i="4"/>
  <c r="X3310" i="4" s="1"/>
  <c r="AA3310" i="4" s="1"/>
  <c r="Z3310" i="4"/>
  <c r="AC3310" i="4"/>
  <c r="AH3310" i="4" s="1"/>
  <c r="AD3310" i="4"/>
  <c r="Y3311" i="4"/>
  <c r="Z3311" i="4"/>
  <c r="AC3311" i="4"/>
  <c r="AH3311" i="4" s="1"/>
  <c r="AD3311" i="4"/>
  <c r="Y3312" i="4"/>
  <c r="Z3312" i="4"/>
  <c r="AC3312" i="4"/>
  <c r="AH3312" i="4" s="1"/>
  <c r="AD3312" i="4"/>
  <c r="Y3313" i="4"/>
  <c r="Z3313" i="4"/>
  <c r="AC3313" i="4"/>
  <c r="AH3313" i="4" s="1"/>
  <c r="AD3313" i="4"/>
  <c r="Y3314" i="4"/>
  <c r="X3314" i="4" s="1"/>
  <c r="AA3314" i="4" s="1"/>
  <c r="Z3314" i="4"/>
  <c r="AC3314" i="4"/>
  <c r="AH3314" i="4" s="1"/>
  <c r="AD3314" i="4"/>
  <c r="Y3315" i="4"/>
  <c r="Z3315" i="4"/>
  <c r="AC3315" i="4"/>
  <c r="AH3315" i="4" s="1"/>
  <c r="AD3315" i="4"/>
  <c r="Y3316" i="4"/>
  <c r="Z3316" i="4"/>
  <c r="AC3316" i="4"/>
  <c r="AH3316" i="4" s="1"/>
  <c r="AD3316" i="4"/>
  <c r="Y3317" i="4"/>
  <c r="Z3317" i="4"/>
  <c r="AC3317" i="4"/>
  <c r="AH3317" i="4" s="1"/>
  <c r="AD3317" i="4"/>
  <c r="Y3318" i="4"/>
  <c r="X3318" i="4" s="1"/>
  <c r="AA3318" i="4" s="1"/>
  <c r="Z3318" i="4"/>
  <c r="AC3318" i="4"/>
  <c r="AH3318" i="4" s="1"/>
  <c r="AD3318" i="4"/>
  <c r="Y3319" i="4"/>
  <c r="Z3319" i="4"/>
  <c r="AC3319" i="4"/>
  <c r="AH3319" i="4" s="1"/>
  <c r="AD3319" i="4"/>
  <c r="Y3320" i="4"/>
  <c r="Z3320" i="4"/>
  <c r="AC3320" i="4"/>
  <c r="AH3320" i="4" s="1"/>
  <c r="AD3320" i="4"/>
  <c r="Y3321" i="4"/>
  <c r="Z3321" i="4"/>
  <c r="AC3321" i="4"/>
  <c r="AH3321" i="4" s="1"/>
  <c r="AD3321" i="4"/>
  <c r="Y3322" i="4"/>
  <c r="X3322" i="4" s="1"/>
  <c r="AA3322" i="4" s="1"/>
  <c r="Z3322" i="4"/>
  <c r="AC3322" i="4"/>
  <c r="AH3322" i="4" s="1"/>
  <c r="AD3322" i="4"/>
  <c r="Y3323" i="4"/>
  <c r="Z3323" i="4"/>
  <c r="AC3323" i="4"/>
  <c r="AH3323" i="4" s="1"/>
  <c r="AD3323" i="4"/>
  <c r="Y3324" i="4"/>
  <c r="Z3324" i="4"/>
  <c r="AC3324" i="4"/>
  <c r="AH3324" i="4" s="1"/>
  <c r="AD3324" i="4"/>
  <c r="Y3325" i="4"/>
  <c r="Z3325" i="4"/>
  <c r="AC3325" i="4"/>
  <c r="AH3325" i="4" s="1"/>
  <c r="AD3325" i="4"/>
  <c r="Y3326" i="4"/>
  <c r="X3326" i="4" s="1"/>
  <c r="AA3326" i="4" s="1"/>
  <c r="Z3326" i="4"/>
  <c r="AC3326" i="4"/>
  <c r="AH3326" i="4" s="1"/>
  <c r="AD3326" i="4"/>
  <c r="Y3327" i="4"/>
  <c r="Z3327" i="4"/>
  <c r="AC3327" i="4"/>
  <c r="AH3327" i="4" s="1"/>
  <c r="AD3327" i="4"/>
  <c r="Y3328" i="4"/>
  <c r="Z3328" i="4"/>
  <c r="AC3328" i="4"/>
  <c r="AH3328" i="4" s="1"/>
  <c r="AD3328" i="4"/>
  <c r="Y3329" i="4"/>
  <c r="Z3329" i="4"/>
  <c r="AC3329" i="4"/>
  <c r="AH3329" i="4" s="1"/>
  <c r="AD3329" i="4"/>
  <c r="Y3330" i="4"/>
  <c r="X3330" i="4" s="1"/>
  <c r="AA3330" i="4" s="1"/>
  <c r="Z3330" i="4"/>
  <c r="AC3330" i="4"/>
  <c r="AH3330" i="4" s="1"/>
  <c r="AD3330" i="4"/>
  <c r="Y3331" i="4"/>
  <c r="Z3331" i="4"/>
  <c r="AC3331" i="4"/>
  <c r="AH3331" i="4" s="1"/>
  <c r="AD3331" i="4"/>
  <c r="Y3332" i="4"/>
  <c r="Z3332" i="4"/>
  <c r="AC3332" i="4"/>
  <c r="AH3332" i="4" s="1"/>
  <c r="AD3332" i="4"/>
  <c r="Y3333" i="4"/>
  <c r="Z3333" i="4"/>
  <c r="AC3333" i="4"/>
  <c r="AH3333" i="4" s="1"/>
  <c r="AD3333" i="4"/>
  <c r="Y3334" i="4"/>
  <c r="X3334" i="4" s="1"/>
  <c r="AA3334" i="4" s="1"/>
  <c r="Z3334" i="4"/>
  <c r="AC3334" i="4"/>
  <c r="AH3334" i="4" s="1"/>
  <c r="AD3334" i="4"/>
  <c r="Y3335" i="4"/>
  <c r="Z3335" i="4"/>
  <c r="AC3335" i="4"/>
  <c r="AH3335" i="4" s="1"/>
  <c r="AD3335" i="4"/>
  <c r="Y3336" i="4"/>
  <c r="Z3336" i="4"/>
  <c r="AC3336" i="4"/>
  <c r="AH3336" i="4" s="1"/>
  <c r="AD3336" i="4"/>
  <c r="Y3337" i="4"/>
  <c r="Z3337" i="4"/>
  <c r="AC3337" i="4"/>
  <c r="AH3337" i="4" s="1"/>
  <c r="AD3337" i="4"/>
  <c r="Y3338" i="4"/>
  <c r="X3338" i="4" s="1"/>
  <c r="AA3338" i="4" s="1"/>
  <c r="Z3338" i="4"/>
  <c r="AC3338" i="4"/>
  <c r="AH3338" i="4" s="1"/>
  <c r="AD3338" i="4"/>
  <c r="Y3339" i="4"/>
  <c r="Z3339" i="4"/>
  <c r="AC3339" i="4"/>
  <c r="AH3339" i="4" s="1"/>
  <c r="AD3339" i="4"/>
  <c r="Y3340" i="4"/>
  <c r="Z3340" i="4"/>
  <c r="AC3340" i="4"/>
  <c r="AH3340" i="4" s="1"/>
  <c r="AD3340" i="4"/>
  <c r="Y3341" i="4"/>
  <c r="Z3341" i="4"/>
  <c r="AC3341" i="4"/>
  <c r="AH3341" i="4" s="1"/>
  <c r="AD3341" i="4"/>
  <c r="Y3342" i="4"/>
  <c r="X3342" i="4" s="1"/>
  <c r="AA3342" i="4" s="1"/>
  <c r="Z3342" i="4"/>
  <c r="AC3342" i="4"/>
  <c r="AH3342" i="4" s="1"/>
  <c r="AD3342" i="4"/>
  <c r="Y3343" i="4"/>
  <c r="Z3343" i="4"/>
  <c r="AC3343" i="4"/>
  <c r="AH3343" i="4" s="1"/>
  <c r="AD3343" i="4"/>
  <c r="Y3344" i="4"/>
  <c r="Z3344" i="4"/>
  <c r="AC3344" i="4"/>
  <c r="AH3344" i="4" s="1"/>
  <c r="AD3344" i="4"/>
  <c r="Y3345" i="4"/>
  <c r="Z3345" i="4"/>
  <c r="AC3345" i="4"/>
  <c r="AH3345" i="4" s="1"/>
  <c r="AD3345" i="4"/>
  <c r="Y3346" i="4"/>
  <c r="X3346" i="4" s="1"/>
  <c r="AA3346" i="4" s="1"/>
  <c r="Z3346" i="4"/>
  <c r="AC3346" i="4"/>
  <c r="AH3346" i="4" s="1"/>
  <c r="AD3346" i="4"/>
  <c r="Y3347" i="4"/>
  <c r="Z3347" i="4"/>
  <c r="AC3347" i="4"/>
  <c r="AH3347" i="4" s="1"/>
  <c r="AD3347" i="4"/>
  <c r="Y3348" i="4"/>
  <c r="Z3348" i="4"/>
  <c r="AC3348" i="4"/>
  <c r="AH3348" i="4" s="1"/>
  <c r="AD3348" i="4"/>
  <c r="Y3349" i="4"/>
  <c r="Z3349" i="4"/>
  <c r="AC3349" i="4"/>
  <c r="AH3349" i="4" s="1"/>
  <c r="AD3349" i="4"/>
  <c r="Y3350" i="4"/>
  <c r="X3350" i="4" s="1"/>
  <c r="AA3350" i="4" s="1"/>
  <c r="Z3350" i="4"/>
  <c r="AC3350" i="4"/>
  <c r="AH3350" i="4" s="1"/>
  <c r="AD3350" i="4"/>
  <c r="Y3351" i="4"/>
  <c r="Z3351" i="4"/>
  <c r="AC3351" i="4"/>
  <c r="AH3351" i="4" s="1"/>
  <c r="AD3351" i="4"/>
  <c r="Y3352" i="4"/>
  <c r="Z3352" i="4"/>
  <c r="AC3352" i="4"/>
  <c r="AH3352" i="4" s="1"/>
  <c r="AD3352" i="4"/>
  <c r="Y3353" i="4"/>
  <c r="Z3353" i="4"/>
  <c r="AC3353" i="4"/>
  <c r="AH3353" i="4" s="1"/>
  <c r="AD3353" i="4"/>
  <c r="Y3354" i="4"/>
  <c r="X3354" i="4" s="1"/>
  <c r="AA3354" i="4" s="1"/>
  <c r="Z3354" i="4"/>
  <c r="AC3354" i="4"/>
  <c r="AH3354" i="4" s="1"/>
  <c r="AD3354" i="4"/>
  <c r="Y3355" i="4"/>
  <c r="Z3355" i="4"/>
  <c r="AC3355" i="4"/>
  <c r="AH3355" i="4" s="1"/>
  <c r="AD3355" i="4"/>
  <c r="Y3356" i="4"/>
  <c r="Z3356" i="4"/>
  <c r="AC3356" i="4"/>
  <c r="AH3356" i="4" s="1"/>
  <c r="AD3356" i="4"/>
  <c r="Y3357" i="4"/>
  <c r="Z3357" i="4"/>
  <c r="AC3357" i="4"/>
  <c r="AH3357" i="4" s="1"/>
  <c r="AD3357" i="4"/>
  <c r="Y3358" i="4"/>
  <c r="X3358" i="4" s="1"/>
  <c r="AA3358" i="4" s="1"/>
  <c r="Z3358" i="4"/>
  <c r="AC3358" i="4"/>
  <c r="AH3358" i="4" s="1"/>
  <c r="AD3358" i="4"/>
  <c r="Y3359" i="4"/>
  <c r="Z3359" i="4"/>
  <c r="AC3359" i="4"/>
  <c r="AH3359" i="4" s="1"/>
  <c r="AD3359" i="4"/>
  <c r="Y3360" i="4"/>
  <c r="Z3360" i="4"/>
  <c r="AC3360" i="4"/>
  <c r="AH3360" i="4" s="1"/>
  <c r="AD3360" i="4"/>
  <c r="Y3361" i="4"/>
  <c r="Z3361" i="4"/>
  <c r="AC3361" i="4"/>
  <c r="AH3361" i="4" s="1"/>
  <c r="AD3361" i="4"/>
  <c r="Y3362" i="4"/>
  <c r="X3362" i="4" s="1"/>
  <c r="AA3362" i="4" s="1"/>
  <c r="Z3362" i="4"/>
  <c r="AC3362" i="4"/>
  <c r="AH3362" i="4" s="1"/>
  <c r="AD3362" i="4"/>
  <c r="Y3363" i="4"/>
  <c r="Z3363" i="4"/>
  <c r="AC3363" i="4"/>
  <c r="AH3363" i="4" s="1"/>
  <c r="AD3363" i="4"/>
  <c r="Y3364" i="4"/>
  <c r="Z3364" i="4"/>
  <c r="AC3364" i="4"/>
  <c r="AH3364" i="4" s="1"/>
  <c r="AD3364" i="4"/>
  <c r="Y3365" i="4"/>
  <c r="Z3365" i="4"/>
  <c r="AC3365" i="4"/>
  <c r="AH3365" i="4" s="1"/>
  <c r="AD3365" i="4"/>
  <c r="Y3366" i="4"/>
  <c r="X3366" i="4" s="1"/>
  <c r="AA3366" i="4" s="1"/>
  <c r="Z3366" i="4"/>
  <c r="AC3366" i="4"/>
  <c r="AH3366" i="4" s="1"/>
  <c r="AD3366" i="4"/>
  <c r="Y2781" i="4"/>
  <c r="Z2781" i="4"/>
  <c r="AC2781" i="4"/>
  <c r="AH2781" i="4" s="1"/>
  <c r="AD2781" i="4"/>
  <c r="Y3367" i="4"/>
  <c r="Z3367" i="4"/>
  <c r="AC3367" i="4"/>
  <c r="AH3367" i="4" s="1"/>
  <c r="AD3367" i="4"/>
  <c r="Y3368" i="4"/>
  <c r="Z3368" i="4"/>
  <c r="AC3368" i="4"/>
  <c r="AH3368" i="4" s="1"/>
  <c r="AD3368" i="4"/>
  <c r="Y3369" i="4"/>
  <c r="X3369" i="4" s="1"/>
  <c r="AA3369" i="4" s="1"/>
  <c r="Z3369" i="4"/>
  <c r="AC3369" i="4"/>
  <c r="AH3369" i="4" s="1"/>
  <c r="AD3369" i="4"/>
  <c r="Y3370" i="4"/>
  <c r="Z3370" i="4"/>
  <c r="AC3370" i="4"/>
  <c r="AH3370" i="4" s="1"/>
  <c r="AD3370" i="4"/>
  <c r="Y3371" i="4"/>
  <c r="Z3371" i="4"/>
  <c r="AC3371" i="4"/>
  <c r="AH3371" i="4" s="1"/>
  <c r="AD3371" i="4"/>
  <c r="Y3372" i="4"/>
  <c r="Z3372" i="4"/>
  <c r="AC3372" i="4"/>
  <c r="AH3372" i="4" s="1"/>
  <c r="AD3372" i="4"/>
  <c r="Y3373" i="4"/>
  <c r="X3373" i="4" s="1"/>
  <c r="AA3373" i="4" s="1"/>
  <c r="Z3373" i="4"/>
  <c r="AC3373" i="4"/>
  <c r="AH3373" i="4" s="1"/>
  <c r="AD3373" i="4"/>
  <c r="Y3374" i="4"/>
  <c r="Z3374" i="4"/>
  <c r="AC3374" i="4"/>
  <c r="AH3374" i="4" s="1"/>
  <c r="AD3374" i="4"/>
  <c r="Y3375" i="4"/>
  <c r="Z3375" i="4"/>
  <c r="AC3375" i="4"/>
  <c r="AH3375" i="4" s="1"/>
  <c r="AD3375" i="4"/>
  <c r="Y3376" i="4"/>
  <c r="Z3376" i="4"/>
  <c r="AC3376" i="4"/>
  <c r="AH3376" i="4" s="1"/>
  <c r="AD3376" i="4"/>
  <c r="Y3377" i="4"/>
  <c r="X3377" i="4" s="1"/>
  <c r="AA3377" i="4" s="1"/>
  <c r="Z3377" i="4"/>
  <c r="AC3377" i="4"/>
  <c r="AH3377" i="4" s="1"/>
  <c r="AD3377" i="4"/>
  <c r="Y3378" i="4"/>
  <c r="Z3378" i="4"/>
  <c r="AC3378" i="4"/>
  <c r="AH3378" i="4" s="1"/>
  <c r="AD3378" i="4"/>
  <c r="Y3379" i="4"/>
  <c r="Z3379" i="4"/>
  <c r="AC3379" i="4"/>
  <c r="AH3379" i="4" s="1"/>
  <c r="AD3379" i="4"/>
  <c r="Y3380" i="4"/>
  <c r="Z3380" i="4"/>
  <c r="AC3380" i="4"/>
  <c r="AH3380" i="4" s="1"/>
  <c r="AD3380" i="4"/>
  <c r="Y3381" i="4"/>
  <c r="X3381" i="4" s="1"/>
  <c r="AA3381" i="4" s="1"/>
  <c r="Z3381" i="4"/>
  <c r="AC3381" i="4"/>
  <c r="AH3381" i="4" s="1"/>
  <c r="AD3381" i="4"/>
  <c r="Y3382" i="4"/>
  <c r="Z3382" i="4"/>
  <c r="AC3382" i="4"/>
  <c r="AH3382" i="4" s="1"/>
  <c r="AD3382" i="4"/>
  <c r="Y3383" i="4"/>
  <c r="Z3383" i="4"/>
  <c r="AC3383" i="4"/>
  <c r="AH3383" i="4" s="1"/>
  <c r="AD3383" i="4"/>
  <c r="Y3384" i="4"/>
  <c r="Z3384" i="4"/>
  <c r="AC3384" i="4"/>
  <c r="AH3384" i="4" s="1"/>
  <c r="AD3384" i="4"/>
  <c r="Y3385" i="4"/>
  <c r="X3385" i="4" s="1"/>
  <c r="AA3385" i="4" s="1"/>
  <c r="Z3385" i="4"/>
  <c r="AC3385" i="4"/>
  <c r="AH3385" i="4" s="1"/>
  <c r="AD3385" i="4"/>
  <c r="Y3386" i="4"/>
  <c r="Z3386" i="4"/>
  <c r="AC3386" i="4"/>
  <c r="AH3386" i="4" s="1"/>
  <c r="AD3386" i="4"/>
  <c r="Y3387" i="4"/>
  <c r="Z3387" i="4"/>
  <c r="AC3387" i="4"/>
  <c r="AH3387" i="4" s="1"/>
  <c r="AD3387" i="4"/>
  <c r="Y3388" i="4"/>
  <c r="Z3388" i="4"/>
  <c r="AC3388" i="4"/>
  <c r="AH3388" i="4" s="1"/>
  <c r="AD3388" i="4"/>
  <c r="Y3389" i="4"/>
  <c r="X3389" i="4" s="1"/>
  <c r="AA3389" i="4" s="1"/>
  <c r="Z3389" i="4"/>
  <c r="AC3389" i="4"/>
  <c r="AH3389" i="4" s="1"/>
  <c r="AD3389" i="4"/>
  <c r="Y3390" i="4"/>
  <c r="Z3390" i="4"/>
  <c r="AC3390" i="4"/>
  <c r="AH3390" i="4" s="1"/>
  <c r="AD3390" i="4"/>
  <c r="Y3391" i="4"/>
  <c r="Z3391" i="4"/>
  <c r="AC3391" i="4"/>
  <c r="AH3391" i="4" s="1"/>
  <c r="AD3391" i="4"/>
  <c r="Y3392" i="4"/>
  <c r="Z3392" i="4"/>
  <c r="AC3392" i="4"/>
  <c r="AH3392" i="4" s="1"/>
  <c r="AD3392" i="4"/>
  <c r="Y3393" i="4"/>
  <c r="X3393" i="4" s="1"/>
  <c r="AA3393" i="4" s="1"/>
  <c r="Z3393" i="4"/>
  <c r="AC3393" i="4"/>
  <c r="AH3393" i="4" s="1"/>
  <c r="AD3393" i="4"/>
  <c r="Y3394" i="4"/>
  <c r="Z3394" i="4"/>
  <c r="AC3394" i="4"/>
  <c r="AH3394" i="4" s="1"/>
  <c r="AD3394" i="4"/>
  <c r="Y3395" i="4"/>
  <c r="Z3395" i="4"/>
  <c r="AC3395" i="4"/>
  <c r="AH3395" i="4" s="1"/>
  <c r="AD3395" i="4"/>
  <c r="Y3396" i="4"/>
  <c r="Z3396" i="4"/>
  <c r="AC3396" i="4"/>
  <c r="AH3396" i="4" s="1"/>
  <c r="AD3396" i="4"/>
  <c r="Y3397" i="4"/>
  <c r="X3397" i="4" s="1"/>
  <c r="AA3397" i="4" s="1"/>
  <c r="Z3397" i="4"/>
  <c r="AC3397" i="4"/>
  <c r="AH3397" i="4" s="1"/>
  <c r="AD3397" i="4"/>
  <c r="Y3398" i="4"/>
  <c r="Z3398" i="4"/>
  <c r="AC3398" i="4"/>
  <c r="AH3398" i="4" s="1"/>
  <c r="AD3398" i="4"/>
  <c r="Y3399" i="4"/>
  <c r="Z3399" i="4"/>
  <c r="AC3399" i="4"/>
  <c r="AH3399" i="4" s="1"/>
  <c r="AD3399" i="4"/>
  <c r="Y3400" i="4"/>
  <c r="Z3400" i="4"/>
  <c r="AC3400" i="4"/>
  <c r="AH3400" i="4" s="1"/>
  <c r="AD3400" i="4"/>
  <c r="Y3401" i="4"/>
  <c r="X3401" i="4" s="1"/>
  <c r="AA3401" i="4" s="1"/>
  <c r="Z3401" i="4"/>
  <c r="AC3401" i="4"/>
  <c r="AH3401" i="4" s="1"/>
  <c r="AD3401" i="4"/>
  <c r="Y3402" i="4"/>
  <c r="Z3402" i="4"/>
  <c r="AC3402" i="4"/>
  <c r="AH3402" i="4" s="1"/>
  <c r="AD3402" i="4"/>
  <c r="Y3403" i="4"/>
  <c r="Z3403" i="4"/>
  <c r="AC3403" i="4"/>
  <c r="AH3403" i="4" s="1"/>
  <c r="AD3403" i="4"/>
  <c r="Y3404" i="4"/>
  <c r="Z3404" i="4"/>
  <c r="AC3404" i="4"/>
  <c r="AH3404" i="4" s="1"/>
  <c r="AD3404" i="4"/>
  <c r="Y3405" i="4"/>
  <c r="X3405" i="4" s="1"/>
  <c r="AA3405" i="4" s="1"/>
  <c r="Z3405" i="4"/>
  <c r="AC3405" i="4"/>
  <c r="AH3405" i="4" s="1"/>
  <c r="AD3405" i="4"/>
  <c r="Y3406" i="4"/>
  <c r="Z3406" i="4"/>
  <c r="AC3406" i="4"/>
  <c r="AH3406" i="4" s="1"/>
  <c r="AD3406" i="4"/>
  <c r="Y3407" i="4"/>
  <c r="Z3407" i="4"/>
  <c r="AC3407" i="4"/>
  <c r="AH3407" i="4" s="1"/>
  <c r="AD3407" i="4"/>
  <c r="Y3408" i="4"/>
  <c r="Z3408" i="4"/>
  <c r="AC3408" i="4"/>
  <c r="AH3408" i="4" s="1"/>
  <c r="AD3408" i="4"/>
  <c r="Y3409" i="4"/>
  <c r="X3409" i="4" s="1"/>
  <c r="AA3409" i="4" s="1"/>
  <c r="Z3409" i="4"/>
  <c r="AC3409" i="4"/>
  <c r="AH3409" i="4" s="1"/>
  <c r="AD3409" i="4"/>
  <c r="Y3410" i="4"/>
  <c r="Z3410" i="4"/>
  <c r="AC3410" i="4"/>
  <c r="AH3410" i="4" s="1"/>
  <c r="AD3410" i="4"/>
  <c r="Y3411" i="4"/>
  <c r="Z3411" i="4"/>
  <c r="AC3411" i="4"/>
  <c r="AH3411" i="4" s="1"/>
  <c r="AD3411" i="4"/>
  <c r="Y3412" i="4"/>
  <c r="Z3412" i="4"/>
  <c r="AC3412" i="4"/>
  <c r="AH3412" i="4" s="1"/>
  <c r="AD3412" i="4"/>
  <c r="Y3413" i="4"/>
  <c r="X3413" i="4" s="1"/>
  <c r="AA3413" i="4" s="1"/>
  <c r="Z3413" i="4"/>
  <c r="AC3413" i="4"/>
  <c r="AH3413" i="4" s="1"/>
  <c r="AD3413" i="4"/>
  <c r="Y3414" i="4"/>
  <c r="Z3414" i="4"/>
  <c r="AC3414" i="4"/>
  <c r="AH3414" i="4" s="1"/>
  <c r="AD3414" i="4"/>
  <c r="Y3415" i="4"/>
  <c r="Z3415" i="4"/>
  <c r="AC3415" i="4"/>
  <c r="AH3415" i="4" s="1"/>
  <c r="AD3415" i="4"/>
  <c r="Y3416" i="4"/>
  <c r="Z3416" i="4"/>
  <c r="AC3416" i="4"/>
  <c r="AH3416" i="4" s="1"/>
  <c r="AD3416" i="4"/>
  <c r="Y3417" i="4"/>
  <c r="X3417" i="4" s="1"/>
  <c r="AA3417" i="4" s="1"/>
  <c r="Z3417" i="4"/>
  <c r="AC3417" i="4"/>
  <c r="AH3417" i="4" s="1"/>
  <c r="AD3417" i="4"/>
  <c r="Y3418" i="4"/>
  <c r="Z3418" i="4"/>
  <c r="AC3418" i="4"/>
  <c r="AH3418" i="4" s="1"/>
  <c r="AD3418" i="4"/>
  <c r="Y3419" i="4"/>
  <c r="Z3419" i="4"/>
  <c r="AC3419" i="4"/>
  <c r="AH3419" i="4" s="1"/>
  <c r="AD3419" i="4"/>
  <c r="Y3420" i="4"/>
  <c r="Z3420" i="4"/>
  <c r="AC3420" i="4"/>
  <c r="AH3420" i="4" s="1"/>
  <c r="AD3420" i="4"/>
  <c r="Y3421" i="4"/>
  <c r="X3421" i="4" s="1"/>
  <c r="AA3421" i="4" s="1"/>
  <c r="Z3421" i="4"/>
  <c r="AC3421" i="4"/>
  <c r="AH3421" i="4" s="1"/>
  <c r="AD3421" i="4"/>
  <c r="Y3422" i="4"/>
  <c r="Z3422" i="4"/>
  <c r="AC3422" i="4"/>
  <c r="AH3422" i="4" s="1"/>
  <c r="AD3422" i="4"/>
  <c r="Y3423" i="4"/>
  <c r="Z3423" i="4"/>
  <c r="AC3423" i="4"/>
  <c r="AH3423" i="4" s="1"/>
  <c r="AD3423" i="4"/>
  <c r="Y3424" i="4"/>
  <c r="Z3424" i="4"/>
  <c r="AC3424" i="4"/>
  <c r="AH3424" i="4" s="1"/>
  <c r="AD3424" i="4"/>
  <c r="Y3425" i="4"/>
  <c r="X3425" i="4" s="1"/>
  <c r="AA3425" i="4" s="1"/>
  <c r="Z3425" i="4"/>
  <c r="AC3425" i="4"/>
  <c r="AH3425" i="4" s="1"/>
  <c r="AD3425" i="4"/>
  <c r="Y3426" i="4"/>
  <c r="Z3426" i="4"/>
  <c r="AC3426" i="4"/>
  <c r="AH3426" i="4" s="1"/>
  <c r="AD3426" i="4"/>
  <c r="Y3427" i="4"/>
  <c r="Z3427" i="4"/>
  <c r="AC3427" i="4"/>
  <c r="AH3427" i="4" s="1"/>
  <c r="AD3427" i="4"/>
  <c r="Y3428" i="4"/>
  <c r="Z3428" i="4"/>
  <c r="AC3428" i="4"/>
  <c r="AH3428" i="4" s="1"/>
  <c r="AD3428" i="4"/>
  <c r="Y3429" i="4"/>
  <c r="X3429" i="4" s="1"/>
  <c r="AA3429" i="4" s="1"/>
  <c r="Z3429" i="4"/>
  <c r="AC3429" i="4"/>
  <c r="AH3429" i="4" s="1"/>
  <c r="AD3429" i="4"/>
  <c r="Y3430" i="4"/>
  <c r="Z3430" i="4"/>
  <c r="AC3430" i="4"/>
  <c r="AH3430" i="4" s="1"/>
  <c r="AD3430" i="4"/>
  <c r="Y3431" i="4"/>
  <c r="Z3431" i="4"/>
  <c r="AC3431" i="4"/>
  <c r="AH3431" i="4" s="1"/>
  <c r="AD3431" i="4"/>
  <c r="Y3432" i="4"/>
  <c r="Z3432" i="4"/>
  <c r="AC3432" i="4"/>
  <c r="AH3432" i="4" s="1"/>
  <c r="AD3432" i="4"/>
  <c r="Y3433" i="4"/>
  <c r="X3433" i="4" s="1"/>
  <c r="AA3433" i="4" s="1"/>
  <c r="Z3433" i="4"/>
  <c r="AC3433" i="4"/>
  <c r="AH3433" i="4" s="1"/>
  <c r="AD3433" i="4"/>
  <c r="Y3434" i="4"/>
  <c r="Z3434" i="4"/>
  <c r="AC3434" i="4"/>
  <c r="AH3434" i="4" s="1"/>
  <c r="AD3434" i="4"/>
  <c r="Y3435" i="4"/>
  <c r="Z3435" i="4"/>
  <c r="AC3435" i="4"/>
  <c r="AH3435" i="4" s="1"/>
  <c r="AD3435" i="4"/>
  <c r="Y3436" i="4"/>
  <c r="Z3436" i="4"/>
  <c r="AC3436" i="4"/>
  <c r="AH3436" i="4" s="1"/>
  <c r="AD3436" i="4"/>
  <c r="Y3437" i="4"/>
  <c r="X3437" i="4" s="1"/>
  <c r="AA3437" i="4" s="1"/>
  <c r="Z3437" i="4"/>
  <c r="AC3437" i="4"/>
  <c r="AH3437" i="4" s="1"/>
  <c r="AD3437" i="4"/>
  <c r="Y3438" i="4"/>
  <c r="Z3438" i="4"/>
  <c r="AC3438" i="4"/>
  <c r="AH3438" i="4" s="1"/>
  <c r="AD3438" i="4"/>
  <c r="Y3439" i="4"/>
  <c r="Z3439" i="4"/>
  <c r="AC3439" i="4"/>
  <c r="AH3439" i="4" s="1"/>
  <c r="AD3439" i="4"/>
  <c r="Y3440" i="4"/>
  <c r="Z3440" i="4"/>
  <c r="AC3440" i="4"/>
  <c r="AH3440" i="4" s="1"/>
  <c r="AD3440" i="4"/>
  <c r="Y3441" i="4"/>
  <c r="X3441" i="4" s="1"/>
  <c r="AA3441" i="4" s="1"/>
  <c r="Z3441" i="4"/>
  <c r="AC3441" i="4"/>
  <c r="AH3441" i="4" s="1"/>
  <c r="AD3441" i="4"/>
  <c r="Y3442" i="4"/>
  <c r="Z3442" i="4"/>
  <c r="AC3442" i="4"/>
  <c r="AH3442" i="4" s="1"/>
  <c r="AD3442" i="4"/>
  <c r="Y3443" i="4"/>
  <c r="Z3443" i="4"/>
  <c r="AC3443" i="4"/>
  <c r="AH3443" i="4" s="1"/>
  <c r="AD3443" i="4"/>
  <c r="Y3444" i="4"/>
  <c r="Z3444" i="4"/>
  <c r="AC3444" i="4"/>
  <c r="AH3444" i="4" s="1"/>
  <c r="AD3444" i="4"/>
  <c r="Y3445" i="4"/>
  <c r="X3445" i="4" s="1"/>
  <c r="AA3445" i="4" s="1"/>
  <c r="Z3445" i="4"/>
  <c r="AC3445" i="4"/>
  <c r="AH3445" i="4" s="1"/>
  <c r="AD3445" i="4"/>
  <c r="Y3446" i="4"/>
  <c r="Z3446" i="4"/>
  <c r="AC3446" i="4"/>
  <c r="AH3446" i="4" s="1"/>
  <c r="AD3446" i="4"/>
  <c r="Y3447" i="4"/>
  <c r="Z3447" i="4"/>
  <c r="AC3447" i="4"/>
  <c r="AH3447" i="4" s="1"/>
  <c r="AD3447" i="4"/>
  <c r="Y3448" i="4"/>
  <c r="Z3448" i="4"/>
  <c r="AC3448" i="4"/>
  <c r="AH3448" i="4" s="1"/>
  <c r="AD3448" i="4"/>
  <c r="Y3449" i="4"/>
  <c r="X3449" i="4" s="1"/>
  <c r="AA3449" i="4" s="1"/>
  <c r="Z3449" i="4"/>
  <c r="AC3449" i="4"/>
  <c r="AH3449" i="4" s="1"/>
  <c r="AD3449" i="4"/>
  <c r="Y3450" i="4"/>
  <c r="Z3450" i="4"/>
  <c r="AC3450" i="4"/>
  <c r="AH3450" i="4" s="1"/>
  <c r="AD3450" i="4"/>
  <c r="Y3451" i="4"/>
  <c r="Z3451" i="4"/>
  <c r="AC3451" i="4"/>
  <c r="AH3451" i="4" s="1"/>
  <c r="AD3451" i="4"/>
  <c r="Y3452" i="4"/>
  <c r="Z3452" i="4"/>
  <c r="AC3452" i="4"/>
  <c r="AH3452" i="4" s="1"/>
  <c r="AD3452" i="4"/>
  <c r="Y3453" i="4"/>
  <c r="X3453" i="4" s="1"/>
  <c r="AA3453" i="4" s="1"/>
  <c r="Z3453" i="4"/>
  <c r="AC3453" i="4"/>
  <c r="AH3453" i="4" s="1"/>
  <c r="AD3453" i="4"/>
  <c r="Y3454" i="4"/>
  <c r="Z3454" i="4"/>
  <c r="AC3454" i="4"/>
  <c r="AH3454" i="4" s="1"/>
  <c r="AD3454" i="4"/>
  <c r="Y3455" i="4"/>
  <c r="Z3455" i="4"/>
  <c r="AC3455" i="4"/>
  <c r="AH3455" i="4" s="1"/>
  <c r="AD3455" i="4"/>
  <c r="Y3456" i="4"/>
  <c r="Z3456" i="4"/>
  <c r="AC3456" i="4"/>
  <c r="AH3456" i="4" s="1"/>
  <c r="AD3456" i="4"/>
  <c r="Y3457" i="4"/>
  <c r="X3457" i="4" s="1"/>
  <c r="AA3457" i="4" s="1"/>
  <c r="Z3457" i="4"/>
  <c r="AC3457" i="4"/>
  <c r="AH3457" i="4" s="1"/>
  <c r="AD3457" i="4"/>
  <c r="Y3458" i="4"/>
  <c r="Z3458" i="4"/>
  <c r="AC3458" i="4"/>
  <c r="AH3458" i="4" s="1"/>
  <c r="AD3458" i="4"/>
  <c r="Y3459" i="4"/>
  <c r="Z3459" i="4"/>
  <c r="AC3459" i="4"/>
  <c r="AH3459" i="4" s="1"/>
  <c r="AD3459" i="4"/>
  <c r="Y3460" i="4"/>
  <c r="Z3460" i="4"/>
  <c r="AC3460" i="4"/>
  <c r="AH3460" i="4" s="1"/>
  <c r="AD3460" i="4"/>
  <c r="Y3461" i="4"/>
  <c r="X3461" i="4" s="1"/>
  <c r="AA3461" i="4" s="1"/>
  <c r="Z3461" i="4"/>
  <c r="AC3461" i="4"/>
  <c r="AH3461" i="4" s="1"/>
  <c r="AD3461" i="4"/>
  <c r="Y3462" i="4"/>
  <c r="Z3462" i="4"/>
  <c r="AC3462" i="4"/>
  <c r="AH3462" i="4" s="1"/>
  <c r="AD3462" i="4"/>
  <c r="Y3463" i="4"/>
  <c r="Z3463" i="4"/>
  <c r="AC3463" i="4"/>
  <c r="AH3463" i="4" s="1"/>
  <c r="AD3463" i="4"/>
  <c r="Y3464" i="4"/>
  <c r="Z3464" i="4"/>
  <c r="AC3464" i="4"/>
  <c r="AH3464" i="4" s="1"/>
  <c r="AD3464" i="4"/>
  <c r="Y3465" i="4"/>
  <c r="X3465" i="4" s="1"/>
  <c r="AA3465" i="4" s="1"/>
  <c r="Z3465" i="4"/>
  <c r="AC3465" i="4"/>
  <c r="AH3465" i="4" s="1"/>
  <c r="AD3465" i="4"/>
  <c r="Y3466" i="4"/>
  <c r="Z3466" i="4"/>
  <c r="AC3466" i="4"/>
  <c r="AH3466" i="4" s="1"/>
  <c r="AD3466" i="4"/>
  <c r="Y3467" i="4"/>
  <c r="Z3467" i="4"/>
  <c r="AC3467" i="4"/>
  <c r="AH3467" i="4" s="1"/>
  <c r="AD3467" i="4"/>
  <c r="Y3468" i="4"/>
  <c r="Z3468" i="4"/>
  <c r="AC3468" i="4"/>
  <c r="AH3468" i="4" s="1"/>
  <c r="AD3468" i="4"/>
  <c r="Y3469" i="4"/>
  <c r="X3469" i="4" s="1"/>
  <c r="AA3469" i="4" s="1"/>
  <c r="Z3469" i="4"/>
  <c r="AC3469" i="4"/>
  <c r="AH3469" i="4" s="1"/>
  <c r="AD3469" i="4"/>
  <c r="Y3470" i="4"/>
  <c r="Z3470" i="4"/>
  <c r="AC3470" i="4"/>
  <c r="AH3470" i="4" s="1"/>
  <c r="AD3470" i="4"/>
  <c r="Y3471" i="4"/>
  <c r="Z3471" i="4"/>
  <c r="AC3471" i="4"/>
  <c r="AH3471" i="4" s="1"/>
  <c r="AD3471" i="4"/>
  <c r="Y3472" i="4"/>
  <c r="Z3472" i="4"/>
  <c r="AC3472" i="4"/>
  <c r="AH3472" i="4" s="1"/>
  <c r="AD3472" i="4"/>
  <c r="Y3473" i="4"/>
  <c r="X3473" i="4" s="1"/>
  <c r="AA3473" i="4" s="1"/>
  <c r="Z3473" i="4"/>
  <c r="AC3473" i="4"/>
  <c r="AH3473" i="4" s="1"/>
  <c r="AD3473" i="4"/>
  <c r="Y3474" i="4"/>
  <c r="Z3474" i="4"/>
  <c r="AC3474" i="4"/>
  <c r="AH3474" i="4" s="1"/>
  <c r="AD3474" i="4"/>
  <c r="Y3475" i="4"/>
  <c r="Z3475" i="4"/>
  <c r="AC3475" i="4"/>
  <c r="AH3475" i="4" s="1"/>
  <c r="AD3475" i="4"/>
  <c r="Y3476" i="4"/>
  <c r="Z3476" i="4"/>
  <c r="AC3476" i="4"/>
  <c r="AH3476" i="4" s="1"/>
  <c r="AD3476" i="4"/>
  <c r="Y3477" i="4"/>
  <c r="X3477" i="4" s="1"/>
  <c r="AA3477" i="4" s="1"/>
  <c r="Z3477" i="4"/>
  <c r="AC3477" i="4"/>
  <c r="AH3477" i="4" s="1"/>
  <c r="AD3477" i="4"/>
  <c r="Y3478" i="4"/>
  <c r="Z3478" i="4"/>
  <c r="AC3478" i="4"/>
  <c r="AH3478" i="4" s="1"/>
  <c r="AD3478" i="4"/>
  <c r="Y3479" i="4"/>
  <c r="Z3479" i="4"/>
  <c r="AC3479" i="4"/>
  <c r="AH3479" i="4" s="1"/>
  <c r="AD3479" i="4"/>
  <c r="Y3480" i="4"/>
  <c r="Z3480" i="4"/>
  <c r="AC3480" i="4"/>
  <c r="AH3480" i="4" s="1"/>
  <c r="AD3480" i="4"/>
  <c r="Y3481" i="4"/>
  <c r="X3481" i="4" s="1"/>
  <c r="AA3481" i="4" s="1"/>
  <c r="Z3481" i="4"/>
  <c r="AC3481" i="4"/>
  <c r="AH3481" i="4" s="1"/>
  <c r="AD3481" i="4"/>
  <c r="Y3482" i="4"/>
  <c r="Z3482" i="4"/>
  <c r="AC3482" i="4"/>
  <c r="AH3482" i="4" s="1"/>
  <c r="AD3482" i="4"/>
  <c r="Y3483" i="4"/>
  <c r="Z3483" i="4"/>
  <c r="AC3483" i="4"/>
  <c r="AH3483" i="4" s="1"/>
  <c r="AD3483" i="4"/>
  <c r="Y3484" i="4"/>
  <c r="Z3484" i="4"/>
  <c r="AC3484" i="4"/>
  <c r="AH3484" i="4" s="1"/>
  <c r="AD3484" i="4"/>
  <c r="Y3485" i="4"/>
  <c r="X3485" i="4" s="1"/>
  <c r="AA3485" i="4" s="1"/>
  <c r="Z3485" i="4"/>
  <c r="AC3485" i="4"/>
  <c r="AH3485" i="4" s="1"/>
  <c r="AD3485" i="4"/>
  <c r="Y3486" i="4"/>
  <c r="Z3486" i="4"/>
  <c r="AC3486" i="4"/>
  <c r="AH3486" i="4" s="1"/>
  <c r="AD3486" i="4"/>
  <c r="Y3487" i="4"/>
  <c r="Z3487" i="4"/>
  <c r="AC3487" i="4"/>
  <c r="AH3487" i="4" s="1"/>
  <c r="AD3487" i="4"/>
  <c r="Y3488" i="4"/>
  <c r="Z3488" i="4"/>
  <c r="AC3488" i="4"/>
  <c r="AH3488" i="4" s="1"/>
  <c r="AD3488" i="4"/>
  <c r="Y3489" i="4"/>
  <c r="X3489" i="4" s="1"/>
  <c r="AA3489" i="4" s="1"/>
  <c r="Z3489" i="4"/>
  <c r="AC3489" i="4"/>
  <c r="AH3489" i="4" s="1"/>
  <c r="AD3489" i="4"/>
  <c r="Y3490" i="4"/>
  <c r="Z3490" i="4"/>
  <c r="AC3490" i="4"/>
  <c r="AH3490" i="4" s="1"/>
  <c r="AD3490" i="4"/>
  <c r="Y3491" i="4"/>
  <c r="Z3491" i="4"/>
  <c r="AC3491" i="4"/>
  <c r="AH3491" i="4" s="1"/>
  <c r="AD3491" i="4"/>
  <c r="Y3492" i="4"/>
  <c r="Z3492" i="4"/>
  <c r="AC3492" i="4"/>
  <c r="AH3492" i="4" s="1"/>
  <c r="AD3492" i="4"/>
  <c r="Y3493" i="4"/>
  <c r="X3493" i="4" s="1"/>
  <c r="AA3493" i="4" s="1"/>
  <c r="Z3493" i="4"/>
  <c r="AC3493" i="4"/>
  <c r="AH3493" i="4" s="1"/>
  <c r="AD3493" i="4"/>
  <c r="Y3494" i="4"/>
  <c r="Z3494" i="4"/>
  <c r="AC3494" i="4"/>
  <c r="AH3494" i="4" s="1"/>
  <c r="AD3494" i="4"/>
  <c r="Y3495" i="4"/>
  <c r="Z3495" i="4"/>
  <c r="AC3495" i="4"/>
  <c r="AH3495" i="4" s="1"/>
  <c r="AD3495" i="4"/>
  <c r="Y3497" i="4"/>
  <c r="Z3497" i="4"/>
  <c r="AC3497" i="4"/>
  <c r="AH3497" i="4" s="1"/>
  <c r="AD3497" i="4"/>
  <c r="Y3498" i="4"/>
  <c r="X3498" i="4" s="1"/>
  <c r="AA3498" i="4" s="1"/>
  <c r="Z3498" i="4"/>
  <c r="AC3498" i="4"/>
  <c r="AH3498" i="4" s="1"/>
  <c r="AD3498" i="4"/>
  <c r="Y3499" i="4"/>
  <c r="Z3499" i="4"/>
  <c r="AC3499" i="4"/>
  <c r="AH3499" i="4" s="1"/>
  <c r="AD3499" i="4"/>
  <c r="Y3500" i="4"/>
  <c r="Z3500" i="4"/>
  <c r="AC3500" i="4"/>
  <c r="AH3500" i="4" s="1"/>
  <c r="AD3500" i="4"/>
  <c r="Y3501" i="4"/>
  <c r="Z3501" i="4"/>
  <c r="AC3501" i="4"/>
  <c r="AH3501" i="4" s="1"/>
  <c r="AD3501" i="4"/>
  <c r="Y3502" i="4"/>
  <c r="X3502" i="4" s="1"/>
  <c r="AA3502" i="4" s="1"/>
  <c r="Z3502" i="4"/>
  <c r="AC3502" i="4"/>
  <c r="AH3502" i="4" s="1"/>
  <c r="AD3502" i="4"/>
  <c r="Y3503" i="4"/>
  <c r="Z3503" i="4"/>
  <c r="AC3503" i="4"/>
  <c r="AH3503" i="4" s="1"/>
  <c r="AD3503" i="4"/>
  <c r="Y3504" i="4"/>
  <c r="Z3504" i="4"/>
  <c r="AC3504" i="4"/>
  <c r="AH3504" i="4" s="1"/>
  <c r="AD3504" i="4"/>
  <c r="Y3505" i="4"/>
  <c r="Z3505" i="4"/>
  <c r="AC3505" i="4"/>
  <c r="AH3505" i="4" s="1"/>
  <c r="AD3505" i="4"/>
  <c r="Y3506" i="4"/>
  <c r="X3506" i="4" s="1"/>
  <c r="AA3506" i="4" s="1"/>
  <c r="Z3506" i="4"/>
  <c r="AC3506" i="4"/>
  <c r="AH3506" i="4" s="1"/>
  <c r="AD3506" i="4"/>
  <c r="Y3507" i="4"/>
  <c r="Z3507" i="4"/>
  <c r="AC3507" i="4"/>
  <c r="AH3507" i="4" s="1"/>
  <c r="AD3507" i="4"/>
  <c r="Y3508" i="4"/>
  <c r="Z3508" i="4"/>
  <c r="AC3508" i="4"/>
  <c r="AH3508" i="4" s="1"/>
  <c r="AD3508" i="4"/>
  <c r="Y3509" i="4"/>
  <c r="Z3509" i="4"/>
  <c r="AC3509" i="4"/>
  <c r="AH3509" i="4" s="1"/>
  <c r="AD3509" i="4"/>
  <c r="Y3510" i="4"/>
  <c r="X3510" i="4" s="1"/>
  <c r="AA3510" i="4" s="1"/>
  <c r="Z3510" i="4"/>
  <c r="AC3510" i="4"/>
  <c r="AH3510" i="4" s="1"/>
  <c r="AD3510" i="4"/>
  <c r="Y3511" i="4"/>
  <c r="Z3511" i="4"/>
  <c r="AC3511" i="4"/>
  <c r="AH3511" i="4" s="1"/>
  <c r="AD3511" i="4"/>
  <c r="Y3512" i="4"/>
  <c r="Z3512" i="4"/>
  <c r="AC3512" i="4"/>
  <c r="AH3512" i="4" s="1"/>
  <c r="AD3512" i="4"/>
  <c r="Y3513" i="4"/>
  <c r="Z3513" i="4"/>
  <c r="AC3513" i="4"/>
  <c r="AH3513" i="4" s="1"/>
  <c r="AD3513" i="4"/>
  <c r="Y3514" i="4"/>
  <c r="X3514" i="4" s="1"/>
  <c r="AA3514" i="4" s="1"/>
  <c r="Z3514" i="4"/>
  <c r="AC3514" i="4"/>
  <c r="AH3514" i="4" s="1"/>
  <c r="AD3514" i="4"/>
  <c r="Y3515" i="4"/>
  <c r="Z3515" i="4"/>
  <c r="AC3515" i="4"/>
  <c r="AH3515" i="4" s="1"/>
  <c r="AD3515" i="4"/>
  <c r="Y3516" i="4"/>
  <c r="Z3516" i="4"/>
  <c r="AC3516" i="4"/>
  <c r="AH3516" i="4" s="1"/>
  <c r="AD3516" i="4"/>
  <c r="Y3517" i="4"/>
  <c r="Z3517" i="4"/>
  <c r="AC3517" i="4"/>
  <c r="AH3517" i="4" s="1"/>
  <c r="AD3517" i="4"/>
  <c r="Y3518" i="4"/>
  <c r="X3518" i="4" s="1"/>
  <c r="AA3518" i="4" s="1"/>
  <c r="Z3518" i="4"/>
  <c r="AC3518" i="4"/>
  <c r="AH3518" i="4" s="1"/>
  <c r="AD3518" i="4"/>
  <c r="Y3519" i="4"/>
  <c r="Z3519" i="4"/>
  <c r="AC3519" i="4"/>
  <c r="AH3519" i="4" s="1"/>
  <c r="AD3519" i="4"/>
  <c r="Y3520" i="4"/>
  <c r="Z3520" i="4"/>
  <c r="AC3520" i="4"/>
  <c r="AH3520" i="4" s="1"/>
  <c r="AD3520" i="4"/>
  <c r="Y3521" i="4"/>
  <c r="Z3521" i="4"/>
  <c r="AC3521" i="4"/>
  <c r="AH3521" i="4" s="1"/>
  <c r="AD3521" i="4"/>
  <c r="Y3522" i="4"/>
  <c r="X3522" i="4" s="1"/>
  <c r="AA3522" i="4" s="1"/>
  <c r="Z3522" i="4"/>
  <c r="AC3522" i="4"/>
  <c r="AH3522" i="4" s="1"/>
  <c r="AD3522" i="4"/>
  <c r="Y3523" i="4"/>
  <c r="Z3523" i="4"/>
  <c r="AC3523" i="4"/>
  <c r="AH3523" i="4" s="1"/>
  <c r="AD3523" i="4"/>
  <c r="Y3524" i="4"/>
  <c r="Z3524" i="4"/>
  <c r="AC3524" i="4"/>
  <c r="AH3524" i="4" s="1"/>
  <c r="AD3524" i="4"/>
  <c r="Y3525" i="4"/>
  <c r="Z3525" i="4"/>
  <c r="AC3525" i="4"/>
  <c r="AH3525" i="4" s="1"/>
  <c r="AD3525" i="4"/>
  <c r="Y3526" i="4"/>
  <c r="X3526" i="4" s="1"/>
  <c r="AA3526" i="4" s="1"/>
  <c r="Z3526" i="4"/>
  <c r="AC3526" i="4"/>
  <c r="AH3526" i="4" s="1"/>
  <c r="AD3526" i="4"/>
  <c r="Y3527" i="4"/>
  <c r="Z3527" i="4"/>
  <c r="AC3527" i="4"/>
  <c r="AH3527" i="4" s="1"/>
  <c r="AD3527" i="4"/>
  <c r="Y3528" i="4"/>
  <c r="Z3528" i="4"/>
  <c r="AC3528" i="4"/>
  <c r="AH3528" i="4" s="1"/>
  <c r="AD3528" i="4"/>
  <c r="Y3529" i="4"/>
  <c r="Z3529" i="4"/>
  <c r="AC3529" i="4"/>
  <c r="AH3529" i="4" s="1"/>
  <c r="AD3529" i="4"/>
  <c r="Y3530" i="4"/>
  <c r="X3530" i="4" s="1"/>
  <c r="AA3530" i="4" s="1"/>
  <c r="Z3530" i="4"/>
  <c r="AC3530" i="4"/>
  <c r="AH3530" i="4" s="1"/>
  <c r="AD3530" i="4"/>
  <c r="Y3531" i="4"/>
  <c r="Z3531" i="4"/>
  <c r="AC3531" i="4"/>
  <c r="AH3531" i="4" s="1"/>
  <c r="AD3531" i="4"/>
  <c r="Y3532" i="4"/>
  <c r="Z3532" i="4"/>
  <c r="AC3532" i="4"/>
  <c r="AH3532" i="4" s="1"/>
  <c r="AD3532" i="4"/>
  <c r="Y3533" i="4"/>
  <c r="Z3533" i="4"/>
  <c r="AC3533" i="4"/>
  <c r="AH3533" i="4" s="1"/>
  <c r="AD3533" i="4"/>
  <c r="Y3534" i="4"/>
  <c r="X3534" i="4" s="1"/>
  <c r="AA3534" i="4" s="1"/>
  <c r="Z3534" i="4"/>
  <c r="AC3534" i="4"/>
  <c r="AH3534" i="4" s="1"/>
  <c r="AD3534" i="4"/>
  <c r="Y3535" i="4"/>
  <c r="Z3535" i="4"/>
  <c r="AC3535" i="4"/>
  <c r="AH3535" i="4" s="1"/>
  <c r="AD3535" i="4"/>
  <c r="Y3536" i="4"/>
  <c r="Z3536" i="4"/>
  <c r="AC3536" i="4"/>
  <c r="AH3536" i="4" s="1"/>
  <c r="AD3536" i="4"/>
  <c r="Y3537" i="4"/>
  <c r="Z3537" i="4"/>
  <c r="AC3537" i="4"/>
  <c r="AH3537" i="4" s="1"/>
  <c r="AD3537" i="4"/>
  <c r="Y3538" i="4"/>
  <c r="X3538" i="4" s="1"/>
  <c r="AA3538" i="4" s="1"/>
  <c r="Z3538" i="4"/>
  <c r="AC3538" i="4"/>
  <c r="AH3538" i="4" s="1"/>
  <c r="AD3538" i="4"/>
  <c r="Y3539" i="4"/>
  <c r="Z3539" i="4"/>
  <c r="AC3539" i="4"/>
  <c r="AH3539" i="4" s="1"/>
  <c r="AD3539" i="4"/>
  <c r="Y3540" i="4"/>
  <c r="Z3540" i="4"/>
  <c r="AC3540" i="4"/>
  <c r="AH3540" i="4" s="1"/>
  <c r="AD3540" i="4"/>
  <c r="Y3541" i="4"/>
  <c r="Z3541" i="4"/>
  <c r="AC3541" i="4"/>
  <c r="AH3541" i="4" s="1"/>
  <c r="AD3541" i="4"/>
  <c r="Y3542" i="4"/>
  <c r="X3542" i="4" s="1"/>
  <c r="AA3542" i="4" s="1"/>
  <c r="Z3542" i="4"/>
  <c r="AC3542" i="4"/>
  <c r="AH3542" i="4" s="1"/>
  <c r="AD3542" i="4"/>
  <c r="Y3543" i="4"/>
  <c r="Z3543" i="4"/>
  <c r="AC3543" i="4"/>
  <c r="AH3543" i="4" s="1"/>
  <c r="AD3543" i="4"/>
  <c r="Y3544" i="4"/>
  <c r="Z3544" i="4"/>
  <c r="AC3544" i="4"/>
  <c r="AH3544" i="4" s="1"/>
  <c r="AD3544" i="4"/>
  <c r="Y3545" i="4"/>
  <c r="Z3545" i="4"/>
  <c r="AC3545" i="4"/>
  <c r="AH3545" i="4" s="1"/>
  <c r="AD3545" i="4"/>
  <c r="Y3546" i="4"/>
  <c r="X3546" i="4" s="1"/>
  <c r="AA3546" i="4" s="1"/>
  <c r="Z3546" i="4"/>
  <c r="AC3546" i="4"/>
  <c r="AH3546" i="4" s="1"/>
  <c r="AD3546" i="4"/>
  <c r="Y3547" i="4"/>
  <c r="Z3547" i="4"/>
  <c r="AC3547" i="4"/>
  <c r="AH3547" i="4" s="1"/>
  <c r="AD3547" i="4"/>
  <c r="Y3548" i="4"/>
  <c r="Z3548" i="4"/>
  <c r="AC3548" i="4"/>
  <c r="AH3548" i="4" s="1"/>
  <c r="AD3548" i="4"/>
  <c r="Y3549" i="4"/>
  <c r="Z3549" i="4"/>
  <c r="AC3549" i="4"/>
  <c r="AH3549" i="4" s="1"/>
  <c r="AD3549" i="4"/>
  <c r="Y3550" i="4"/>
  <c r="X3550" i="4" s="1"/>
  <c r="AA3550" i="4" s="1"/>
  <c r="Z3550" i="4"/>
  <c r="AC3550" i="4"/>
  <c r="AH3550" i="4" s="1"/>
  <c r="AD3550" i="4"/>
  <c r="Y3551" i="4"/>
  <c r="Z3551" i="4"/>
  <c r="AC3551" i="4"/>
  <c r="AH3551" i="4" s="1"/>
  <c r="AD3551" i="4"/>
  <c r="Y3552" i="4"/>
  <c r="Z3552" i="4"/>
  <c r="AC3552" i="4"/>
  <c r="AH3552" i="4" s="1"/>
  <c r="AD3552" i="4"/>
  <c r="Y3553" i="4"/>
  <c r="Z3553" i="4"/>
  <c r="AC3553" i="4"/>
  <c r="AH3553" i="4" s="1"/>
  <c r="AD3553" i="4"/>
  <c r="Y3554" i="4"/>
  <c r="X3554" i="4" s="1"/>
  <c r="AA3554" i="4" s="1"/>
  <c r="Z3554" i="4"/>
  <c r="AC3554" i="4"/>
  <c r="AH3554" i="4" s="1"/>
  <c r="AD3554" i="4"/>
  <c r="Y3555" i="4"/>
  <c r="Z3555" i="4"/>
  <c r="AC3555" i="4"/>
  <c r="AH3555" i="4" s="1"/>
  <c r="AD3555" i="4"/>
  <c r="Y3556" i="4"/>
  <c r="Z3556" i="4"/>
  <c r="AC3556" i="4"/>
  <c r="AH3556" i="4" s="1"/>
  <c r="AD3556" i="4"/>
  <c r="Y3557" i="4"/>
  <c r="Z3557" i="4"/>
  <c r="AC3557" i="4"/>
  <c r="AH3557" i="4" s="1"/>
  <c r="AD3557" i="4"/>
  <c r="Y3558" i="4"/>
  <c r="X3558" i="4" s="1"/>
  <c r="AA3558" i="4" s="1"/>
  <c r="Z3558" i="4"/>
  <c r="AC3558" i="4"/>
  <c r="AH3558" i="4" s="1"/>
  <c r="AD3558" i="4"/>
  <c r="Y3559" i="4"/>
  <c r="Z3559" i="4"/>
  <c r="AC3559" i="4"/>
  <c r="AH3559" i="4" s="1"/>
  <c r="AD3559" i="4"/>
  <c r="Y3560" i="4"/>
  <c r="Z3560" i="4"/>
  <c r="AC3560" i="4"/>
  <c r="AH3560" i="4" s="1"/>
  <c r="AD3560" i="4"/>
  <c r="Y3561" i="4"/>
  <c r="Z3561" i="4"/>
  <c r="AC3561" i="4"/>
  <c r="AH3561" i="4" s="1"/>
  <c r="AD3561" i="4"/>
  <c r="Y3562" i="4"/>
  <c r="X3562" i="4" s="1"/>
  <c r="AA3562" i="4" s="1"/>
  <c r="Z3562" i="4"/>
  <c r="AC3562" i="4"/>
  <c r="AH3562" i="4" s="1"/>
  <c r="AD3562" i="4"/>
  <c r="Y3563" i="4"/>
  <c r="Z3563" i="4"/>
  <c r="AC3563" i="4"/>
  <c r="AH3563" i="4" s="1"/>
  <c r="AD3563" i="4"/>
  <c r="Y3564" i="4"/>
  <c r="Z3564" i="4"/>
  <c r="AC3564" i="4"/>
  <c r="AH3564" i="4" s="1"/>
  <c r="AD3564" i="4"/>
  <c r="Y3565" i="4"/>
  <c r="Z3565" i="4"/>
  <c r="AC3565" i="4"/>
  <c r="AH3565" i="4" s="1"/>
  <c r="AD3565" i="4"/>
  <c r="Y3566" i="4"/>
  <c r="X3566" i="4" s="1"/>
  <c r="AA3566" i="4" s="1"/>
  <c r="Z3566" i="4"/>
  <c r="AC3566" i="4"/>
  <c r="AH3566" i="4" s="1"/>
  <c r="AD3566" i="4"/>
  <c r="Y3567" i="4"/>
  <c r="Z3567" i="4"/>
  <c r="AC3567" i="4"/>
  <c r="AH3567" i="4" s="1"/>
  <c r="AD3567" i="4"/>
  <c r="Y3568" i="4"/>
  <c r="Z3568" i="4"/>
  <c r="AC3568" i="4"/>
  <c r="AH3568" i="4" s="1"/>
  <c r="AD3568" i="4"/>
  <c r="Y3569" i="4"/>
  <c r="Z3569" i="4"/>
  <c r="AC3569" i="4"/>
  <c r="AH3569" i="4" s="1"/>
  <c r="AD3569" i="4"/>
  <c r="Y3570" i="4"/>
  <c r="X3570" i="4" s="1"/>
  <c r="AA3570" i="4" s="1"/>
  <c r="Z3570" i="4"/>
  <c r="AC3570" i="4"/>
  <c r="AH3570" i="4" s="1"/>
  <c r="AD3570" i="4"/>
  <c r="Y3571" i="4"/>
  <c r="Z3571" i="4"/>
  <c r="AC3571" i="4"/>
  <c r="AH3571" i="4" s="1"/>
  <c r="AD3571" i="4"/>
  <c r="Y3572" i="4"/>
  <c r="Z3572" i="4"/>
  <c r="AC3572" i="4"/>
  <c r="AH3572" i="4" s="1"/>
  <c r="AD3572" i="4"/>
  <c r="Y3573" i="4"/>
  <c r="Z3573" i="4"/>
  <c r="AC3573" i="4"/>
  <c r="AH3573" i="4" s="1"/>
  <c r="AD3573" i="4"/>
  <c r="Y3574" i="4"/>
  <c r="X3574" i="4" s="1"/>
  <c r="AA3574" i="4" s="1"/>
  <c r="Z3574" i="4"/>
  <c r="AC3574" i="4"/>
  <c r="AH3574" i="4" s="1"/>
  <c r="AD3574" i="4"/>
  <c r="Y3575" i="4"/>
  <c r="Z3575" i="4"/>
  <c r="AC3575" i="4"/>
  <c r="AH3575" i="4" s="1"/>
  <c r="AD3575" i="4"/>
  <c r="Y3576" i="4"/>
  <c r="Z3576" i="4"/>
  <c r="AC3576" i="4"/>
  <c r="AH3576" i="4" s="1"/>
  <c r="AD3576" i="4"/>
  <c r="Y3577" i="4"/>
  <c r="Z3577" i="4"/>
  <c r="AC3577" i="4"/>
  <c r="AH3577" i="4" s="1"/>
  <c r="AD3577" i="4"/>
  <c r="Y3578" i="4"/>
  <c r="X3578" i="4" s="1"/>
  <c r="AA3578" i="4" s="1"/>
  <c r="Z3578" i="4"/>
  <c r="AC3578" i="4"/>
  <c r="AH3578" i="4" s="1"/>
  <c r="AD3578" i="4"/>
  <c r="Y3579" i="4"/>
  <c r="Z3579" i="4"/>
  <c r="AC3579" i="4"/>
  <c r="AH3579" i="4" s="1"/>
  <c r="AD3579" i="4"/>
  <c r="Y3580" i="4"/>
  <c r="Z3580" i="4"/>
  <c r="AC3580" i="4"/>
  <c r="AH3580" i="4" s="1"/>
  <c r="AD3580" i="4"/>
  <c r="Y3581" i="4"/>
  <c r="Z3581" i="4"/>
  <c r="AC3581" i="4"/>
  <c r="AH3581" i="4" s="1"/>
  <c r="AD3581" i="4"/>
  <c r="Y3582" i="4"/>
  <c r="X3582" i="4" s="1"/>
  <c r="AA3582" i="4" s="1"/>
  <c r="Z3582" i="4"/>
  <c r="AC3582" i="4"/>
  <c r="AH3582" i="4" s="1"/>
  <c r="AD3582" i="4"/>
  <c r="Y3583" i="4"/>
  <c r="Z3583" i="4"/>
  <c r="AC3583" i="4"/>
  <c r="AH3583" i="4" s="1"/>
  <c r="AD3583" i="4"/>
  <c r="Y3584" i="4"/>
  <c r="Z3584" i="4"/>
  <c r="AC3584" i="4"/>
  <c r="AH3584" i="4" s="1"/>
  <c r="AD3584" i="4"/>
  <c r="Y3585" i="4"/>
  <c r="Z3585" i="4"/>
  <c r="AC3585" i="4"/>
  <c r="AH3585" i="4" s="1"/>
  <c r="AD3585" i="4"/>
  <c r="Y3586" i="4"/>
  <c r="X3586" i="4" s="1"/>
  <c r="AA3586" i="4" s="1"/>
  <c r="Z3586" i="4"/>
  <c r="AC3586" i="4"/>
  <c r="AH3586" i="4" s="1"/>
  <c r="AD3586" i="4"/>
  <c r="Y3587" i="4"/>
  <c r="Z3587" i="4"/>
  <c r="AC3587" i="4"/>
  <c r="AH3587" i="4" s="1"/>
  <c r="AD3587" i="4"/>
  <c r="Y3588" i="4"/>
  <c r="Z3588" i="4"/>
  <c r="AC3588" i="4"/>
  <c r="AH3588" i="4" s="1"/>
  <c r="AD3588" i="4"/>
  <c r="Y3589" i="4"/>
  <c r="Z3589" i="4"/>
  <c r="AC3589" i="4"/>
  <c r="AH3589" i="4" s="1"/>
  <c r="AD3589" i="4"/>
  <c r="Y3590" i="4"/>
  <c r="X3590" i="4" s="1"/>
  <c r="AA3590" i="4" s="1"/>
  <c r="Z3590" i="4"/>
  <c r="AC3590" i="4"/>
  <c r="AH3590" i="4" s="1"/>
  <c r="AD3590" i="4"/>
  <c r="Y3591" i="4"/>
  <c r="Z3591" i="4"/>
  <c r="AC3591" i="4"/>
  <c r="AH3591" i="4" s="1"/>
  <c r="AD3591" i="4"/>
  <c r="Y3592" i="4"/>
  <c r="Z3592" i="4"/>
  <c r="AC3592" i="4"/>
  <c r="AH3592" i="4" s="1"/>
  <c r="AD3592" i="4"/>
  <c r="Y3593" i="4"/>
  <c r="Z3593" i="4"/>
  <c r="AC3593" i="4"/>
  <c r="AH3593" i="4" s="1"/>
  <c r="AD3593" i="4"/>
  <c r="Y3594" i="4"/>
  <c r="X3594" i="4" s="1"/>
  <c r="AA3594" i="4" s="1"/>
  <c r="Z3594" i="4"/>
  <c r="AC3594" i="4"/>
  <c r="AH3594" i="4" s="1"/>
  <c r="AD3594" i="4"/>
  <c r="Y3595" i="4"/>
  <c r="Z3595" i="4"/>
  <c r="AC3595" i="4"/>
  <c r="AH3595" i="4" s="1"/>
  <c r="AD3595" i="4"/>
  <c r="Y3596" i="4"/>
  <c r="Z3596" i="4"/>
  <c r="AC3596" i="4"/>
  <c r="AH3596" i="4" s="1"/>
  <c r="AD3596" i="4"/>
  <c r="Y3597" i="4"/>
  <c r="Z3597" i="4"/>
  <c r="AC3597" i="4"/>
  <c r="AH3597" i="4" s="1"/>
  <c r="AD3597" i="4"/>
  <c r="Y3598" i="4"/>
  <c r="X3598" i="4" s="1"/>
  <c r="AA3598" i="4" s="1"/>
  <c r="Z3598" i="4"/>
  <c r="AC3598" i="4"/>
  <c r="AH3598" i="4" s="1"/>
  <c r="AD3598" i="4"/>
  <c r="Y3599" i="4"/>
  <c r="Z3599" i="4"/>
  <c r="AC3599" i="4"/>
  <c r="AH3599" i="4" s="1"/>
  <c r="AD3599" i="4"/>
  <c r="Y3600" i="4"/>
  <c r="Z3600" i="4"/>
  <c r="AC3600" i="4"/>
  <c r="AH3600" i="4" s="1"/>
  <c r="AD3600" i="4"/>
  <c r="Y3601" i="4"/>
  <c r="Z3601" i="4"/>
  <c r="AC3601" i="4"/>
  <c r="AH3601" i="4" s="1"/>
  <c r="AD3601" i="4"/>
  <c r="Y3602" i="4"/>
  <c r="X3602" i="4" s="1"/>
  <c r="AA3602" i="4" s="1"/>
  <c r="Z3602" i="4"/>
  <c r="AC3602" i="4"/>
  <c r="AH3602" i="4" s="1"/>
  <c r="AD3602" i="4"/>
  <c r="Y3603" i="4"/>
  <c r="Z3603" i="4"/>
  <c r="AC3603" i="4"/>
  <c r="AH3603" i="4" s="1"/>
  <c r="AD3603" i="4"/>
  <c r="Y3604" i="4"/>
  <c r="Z3604" i="4"/>
  <c r="AC3604" i="4"/>
  <c r="AH3604" i="4" s="1"/>
  <c r="AD3604" i="4"/>
  <c r="Y3605" i="4"/>
  <c r="Z3605" i="4"/>
  <c r="AC3605" i="4"/>
  <c r="AH3605" i="4" s="1"/>
  <c r="AD3605" i="4"/>
  <c r="Y3606" i="4"/>
  <c r="X3606" i="4" s="1"/>
  <c r="AA3606" i="4" s="1"/>
  <c r="Z3606" i="4"/>
  <c r="AC3606" i="4"/>
  <c r="AH3606" i="4" s="1"/>
  <c r="AD3606" i="4"/>
  <c r="Y3607" i="4"/>
  <c r="Z3607" i="4"/>
  <c r="AC3607" i="4"/>
  <c r="AH3607" i="4" s="1"/>
  <c r="AD3607" i="4"/>
  <c r="Y3608" i="4"/>
  <c r="Z3608" i="4"/>
  <c r="AC3608" i="4"/>
  <c r="AH3608" i="4" s="1"/>
  <c r="AD3608" i="4"/>
  <c r="Y3609" i="4"/>
  <c r="Z3609" i="4"/>
  <c r="AC3609" i="4"/>
  <c r="AH3609" i="4" s="1"/>
  <c r="AD3609" i="4"/>
  <c r="Y3610" i="4"/>
  <c r="X3610" i="4" s="1"/>
  <c r="AA3610" i="4" s="1"/>
  <c r="Z3610" i="4"/>
  <c r="AC3610" i="4"/>
  <c r="AH3610" i="4" s="1"/>
  <c r="AD3610" i="4"/>
  <c r="Y3611" i="4"/>
  <c r="Z3611" i="4"/>
  <c r="AC3611" i="4"/>
  <c r="AH3611" i="4" s="1"/>
  <c r="AD3611" i="4"/>
  <c r="Y3612" i="4"/>
  <c r="Z3612" i="4"/>
  <c r="AC3612" i="4"/>
  <c r="AH3612" i="4" s="1"/>
  <c r="AD3612" i="4"/>
  <c r="Y3614" i="4"/>
  <c r="Z3614" i="4"/>
  <c r="AC3614" i="4"/>
  <c r="AH3614" i="4" s="1"/>
  <c r="AD3614" i="4"/>
  <c r="Y3615" i="4"/>
  <c r="X3615" i="4" s="1"/>
  <c r="AA3615" i="4" s="1"/>
  <c r="Z3615" i="4"/>
  <c r="AC3615" i="4"/>
  <c r="AH3615" i="4" s="1"/>
  <c r="AD3615" i="4"/>
  <c r="Y3616" i="4"/>
  <c r="Z3616" i="4"/>
  <c r="AC3616" i="4"/>
  <c r="AH3616" i="4" s="1"/>
  <c r="AD3616" i="4"/>
  <c r="Y3617" i="4"/>
  <c r="Z3617" i="4"/>
  <c r="AC3617" i="4"/>
  <c r="AH3617" i="4" s="1"/>
  <c r="AD3617" i="4"/>
  <c r="Y3618" i="4"/>
  <c r="Z3618" i="4"/>
  <c r="AC3618" i="4"/>
  <c r="AH3618" i="4" s="1"/>
  <c r="AD3618" i="4"/>
  <c r="Y3619" i="4"/>
  <c r="X3619" i="4" s="1"/>
  <c r="AA3619" i="4" s="1"/>
  <c r="Z3619" i="4"/>
  <c r="AC3619" i="4"/>
  <c r="AH3619" i="4" s="1"/>
  <c r="AD3619" i="4"/>
  <c r="Y3620" i="4"/>
  <c r="Z3620" i="4"/>
  <c r="AC3620" i="4"/>
  <c r="AH3620" i="4" s="1"/>
  <c r="AD3620" i="4"/>
  <c r="Y3621" i="4"/>
  <c r="Z3621" i="4"/>
  <c r="AC3621" i="4"/>
  <c r="AH3621" i="4" s="1"/>
  <c r="AD3621" i="4"/>
  <c r="Y3622" i="4"/>
  <c r="Z3622" i="4"/>
  <c r="AC3622" i="4"/>
  <c r="AH3622" i="4" s="1"/>
  <c r="AD3622" i="4"/>
  <c r="Y3623" i="4"/>
  <c r="X3623" i="4" s="1"/>
  <c r="AA3623" i="4" s="1"/>
  <c r="Z3623" i="4"/>
  <c r="AC3623" i="4"/>
  <c r="AH3623" i="4" s="1"/>
  <c r="AD3623" i="4"/>
  <c r="Y3624" i="4"/>
  <c r="Z3624" i="4"/>
  <c r="AC3624" i="4"/>
  <c r="AH3624" i="4" s="1"/>
  <c r="AD3624" i="4"/>
  <c r="Y3625" i="4"/>
  <c r="Z3625" i="4"/>
  <c r="AC3625" i="4"/>
  <c r="AH3625" i="4" s="1"/>
  <c r="AD3625" i="4"/>
  <c r="Y3626" i="4"/>
  <c r="Z3626" i="4"/>
  <c r="AC3626" i="4"/>
  <c r="AH3626" i="4" s="1"/>
  <c r="AD3626" i="4"/>
  <c r="Y3627" i="4"/>
  <c r="X3627" i="4" s="1"/>
  <c r="AA3627" i="4" s="1"/>
  <c r="Z3627" i="4"/>
  <c r="AC3627" i="4"/>
  <c r="AH3627" i="4" s="1"/>
  <c r="AD3627" i="4"/>
  <c r="Y3628" i="4"/>
  <c r="Z3628" i="4"/>
  <c r="AC3628" i="4"/>
  <c r="AH3628" i="4" s="1"/>
  <c r="AD3628" i="4"/>
  <c r="Y3629" i="4"/>
  <c r="Z3629" i="4"/>
  <c r="AC3629" i="4"/>
  <c r="AH3629" i="4" s="1"/>
  <c r="AD3629" i="4"/>
  <c r="Y3630" i="4"/>
  <c r="Z3630" i="4"/>
  <c r="AC3630" i="4"/>
  <c r="AH3630" i="4" s="1"/>
  <c r="AD3630" i="4"/>
  <c r="Y3631" i="4"/>
  <c r="X3631" i="4" s="1"/>
  <c r="AA3631" i="4" s="1"/>
  <c r="Z3631" i="4"/>
  <c r="AC3631" i="4"/>
  <c r="AH3631" i="4" s="1"/>
  <c r="AD3631" i="4"/>
  <c r="Y3632" i="4"/>
  <c r="Z3632" i="4"/>
  <c r="AC3632" i="4"/>
  <c r="AH3632" i="4" s="1"/>
  <c r="AD3632" i="4"/>
  <c r="Y3633" i="4"/>
  <c r="Z3633" i="4"/>
  <c r="AC3633" i="4"/>
  <c r="AH3633" i="4" s="1"/>
  <c r="AD3633" i="4"/>
  <c r="Y3634" i="4"/>
  <c r="Z3634" i="4"/>
  <c r="AC3634" i="4"/>
  <c r="AH3634" i="4" s="1"/>
  <c r="AD3634" i="4"/>
  <c r="Y3635" i="4"/>
  <c r="X3635" i="4" s="1"/>
  <c r="AA3635" i="4" s="1"/>
  <c r="Z3635" i="4"/>
  <c r="AC3635" i="4"/>
  <c r="AH3635" i="4" s="1"/>
  <c r="AD3635" i="4"/>
  <c r="Y3636" i="4"/>
  <c r="Z3636" i="4"/>
  <c r="AC3636" i="4"/>
  <c r="AH3636" i="4" s="1"/>
  <c r="AD3636" i="4"/>
  <c r="Y3637" i="4"/>
  <c r="Z3637" i="4"/>
  <c r="AC3637" i="4"/>
  <c r="AH3637" i="4" s="1"/>
  <c r="AD3637" i="4"/>
  <c r="Y3638" i="4"/>
  <c r="Z3638" i="4"/>
  <c r="AC3638" i="4"/>
  <c r="AH3638" i="4" s="1"/>
  <c r="AD3638" i="4"/>
  <c r="Y3639" i="4"/>
  <c r="X3639" i="4" s="1"/>
  <c r="AA3639" i="4" s="1"/>
  <c r="Z3639" i="4"/>
  <c r="AC3639" i="4"/>
  <c r="AH3639" i="4" s="1"/>
  <c r="AD3639" i="4"/>
  <c r="Y3640" i="4"/>
  <c r="Z3640" i="4"/>
  <c r="AC3640" i="4"/>
  <c r="AH3640" i="4" s="1"/>
  <c r="AD3640" i="4"/>
  <c r="Y3641" i="4"/>
  <c r="Z3641" i="4"/>
  <c r="AC3641" i="4"/>
  <c r="AH3641" i="4" s="1"/>
  <c r="AD3641" i="4"/>
  <c r="Y3642" i="4"/>
  <c r="Z3642" i="4"/>
  <c r="AC3642" i="4"/>
  <c r="AH3642" i="4" s="1"/>
  <c r="AD3642" i="4"/>
  <c r="Y3643" i="4"/>
  <c r="X3643" i="4" s="1"/>
  <c r="AA3643" i="4" s="1"/>
  <c r="Z3643" i="4"/>
  <c r="AC3643" i="4"/>
  <c r="AH3643" i="4" s="1"/>
  <c r="AD3643" i="4"/>
  <c r="Y3644" i="4"/>
  <c r="Z3644" i="4"/>
  <c r="AC3644" i="4"/>
  <c r="AH3644" i="4" s="1"/>
  <c r="AD3644" i="4"/>
  <c r="Y3645" i="4"/>
  <c r="Z3645" i="4"/>
  <c r="AC3645" i="4"/>
  <c r="AH3645" i="4" s="1"/>
  <c r="AD3645" i="4"/>
  <c r="Y3646" i="4"/>
  <c r="Z3646" i="4"/>
  <c r="AC3646" i="4"/>
  <c r="AH3646" i="4" s="1"/>
  <c r="AD3646" i="4"/>
  <c r="Y3647" i="4"/>
  <c r="X3647" i="4" s="1"/>
  <c r="AA3647" i="4" s="1"/>
  <c r="Z3647" i="4"/>
  <c r="AC3647" i="4"/>
  <c r="AH3647" i="4" s="1"/>
  <c r="AD3647" i="4"/>
  <c r="Y3648" i="4"/>
  <c r="Z3648" i="4"/>
  <c r="AC3648" i="4"/>
  <c r="AH3648" i="4" s="1"/>
  <c r="AD3648" i="4"/>
  <c r="Y3649" i="4"/>
  <c r="Z3649" i="4"/>
  <c r="AC3649" i="4"/>
  <c r="AH3649" i="4" s="1"/>
  <c r="AD3649" i="4"/>
  <c r="Y3650" i="4"/>
  <c r="Z3650" i="4"/>
  <c r="AC3650" i="4"/>
  <c r="AH3650" i="4" s="1"/>
  <c r="AD3650" i="4"/>
  <c r="Y3651" i="4"/>
  <c r="X3651" i="4" s="1"/>
  <c r="AA3651" i="4" s="1"/>
  <c r="Z3651" i="4"/>
  <c r="AC3651" i="4"/>
  <c r="AH3651" i="4" s="1"/>
  <c r="AD3651" i="4"/>
  <c r="Y3652" i="4"/>
  <c r="Z3652" i="4"/>
  <c r="AC3652" i="4"/>
  <c r="AH3652" i="4" s="1"/>
  <c r="AD3652" i="4"/>
  <c r="Y3653" i="4"/>
  <c r="Z3653" i="4"/>
  <c r="AC3653" i="4"/>
  <c r="AH3653" i="4" s="1"/>
  <c r="AD3653" i="4"/>
  <c r="Y3654" i="4"/>
  <c r="Z3654" i="4"/>
  <c r="AC3654" i="4"/>
  <c r="AH3654" i="4" s="1"/>
  <c r="AD3654" i="4"/>
  <c r="Y3655" i="4"/>
  <c r="X3655" i="4" s="1"/>
  <c r="AA3655" i="4" s="1"/>
  <c r="Z3655" i="4"/>
  <c r="AC3655" i="4"/>
  <c r="AH3655" i="4" s="1"/>
  <c r="AD3655" i="4"/>
  <c r="Y3656" i="4"/>
  <c r="Z3656" i="4"/>
  <c r="AC3656" i="4"/>
  <c r="AH3656" i="4" s="1"/>
  <c r="AD3656" i="4"/>
  <c r="Y3657" i="4"/>
  <c r="Z3657" i="4"/>
  <c r="AC3657" i="4"/>
  <c r="AH3657" i="4" s="1"/>
  <c r="AD3657" i="4"/>
  <c r="Y3658" i="4"/>
  <c r="Z3658" i="4"/>
  <c r="AC3658" i="4"/>
  <c r="AH3658" i="4" s="1"/>
  <c r="AD3658" i="4"/>
  <c r="Y3659" i="4"/>
  <c r="X3659" i="4" s="1"/>
  <c r="AA3659" i="4" s="1"/>
  <c r="Z3659" i="4"/>
  <c r="AC3659" i="4"/>
  <c r="AH3659" i="4" s="1"/>
  <c r="AD3659" i="4"/>
  <c r="Y3660" i="4"/>
  <c r="Z3660" i="4"/>
  <c r="AC3660" i="4"/>
  <c r="AH3660" i="4" s="1"/>
  <c r="AD3660" i="4"/>
  <c r="Y3661" i="4"/>
  <c r="Z3661" i="4"/>
  <c r="AC3661" i="4"/>
  <c r="AH3661" i="4" s="1"/>
  <c r="AD3661" i="4"/>
  <c r="Y3662" i="4"/>
  <c r="Z3662" i="4"/>
  <c r="AC3662" i="4"/>
  <c r="AH3662" i="4" s="1"/>
  <c r="AD3662" i="4"/>
  <c r="Y3663" i="4"/>
  <c r="X3663" i="4" s="1"/>
  <c r="AA3663" i="4" s="1"/>
  <c r="Z3663" i="4"/>
  <c r="AC3663" i="4"/>
  <c r="AH3663" i="4" s="1"/>
  <c r="AD3663" i="4"/>
  <c r="Y3664" i="4"/>
  <c r="Z3664" i="4"/>
  <c r="AC3664" i="4"/>
  <c r="AH3664" i="4" s="1"/>
  <c r="AD3664" i="4"/>
  <c r="Y3665" i="4"/>
  <c r="Z3665" i="4"/>
  <c r="AC3665" i="4"/>
  <c r="AH3665" i="4" s="1"/>
  <c r="AD3665" i="4"/>
  <c r="Y3666" i="4"/>
  <c r="Z3666" i="4"/>
  <c r="AC3666" i="4"/>
  <c r="AH3666" i="4" s="1"/>
  <c r="AD3666" i="4"/>
  <c r="Y3667" i="4"/>
  <c r="X3667" i="4" s="1"/>
  <c r="AA3667" i="4" s="1"/>
  <c r="Z3667" i="4"/>
  <c r="AC3667" i="4"/>
  <c r="AH3667" i="4" s="1"/>
  <c r="AD3667" i="4"/>
  <c r="Y3668" i="4"/>
  <c r="Z3668" i="4"/>
  <c r="AC3668" i="4"/>
  <c r="AH3668" i="4" s="1"/>
  <c r="AD3668" i="4"/>
  <c r="Y3669" i="4"/>
  <c r="Z3669" i="4"/>
  <c r="AC3669" i="4"/>
  <c r="AH3669" i="4" s="1"/>
  <c r="AD3669" i="4"/>
  <c r="Y3670" i="4"/>
  <c r="Z3670" i="4"/>
  <c r="AC3670" i="4"/>
  <c r="AH3670" i="4" s="1"/>
  <c r="AD3670" i="4"/>
  <c r="Y3671" i="4"/>
  <c r="X3671" i="4" s="1"/>
  <c r="AA3671" i="4" s="1"/>
  <c r="Z3671" i="4"/>
  <c r="AC3671" i="4"/>
  <c r="AH3671" i="4" s="1"/>
  <c r="AD3671" i="4"/>
  <c r="Y3672" i="4"/>
  <c r="Z3672" i="4"/>
  <c r="AC3672" i="4"/>
  <c r="AH3672" i="4" s="1"/>
  <c r="AD3672" i="4"/>
  <c r="Y3673" i="4"/>
  <c r="Z3673" i="4"/>
  <c r="AC3673" i="4"/>
  <c r="AH3673" i="4" s="1"/>
  <c r="AD3673" i="4"/>
  <c r="Y3674" i="4"/>
  <c r="Z3674" i="4"/>
  <c r="AC3674" i="4"/>
  <c r="AH3674" i="4" s="1"/>
  <c r="AD3674" i="4"/>
  <c r="Y3675" i="4"/>
  <c r="X3675" i="4" s="1"/>
  <c r="AA3675" i="4" s="1"/>
  <c r="Z3675" i="4"/>
  <c r="AC3675" i="4"/>
  <c r="AH3675" i="4" s="1"/>
  <c r="AD3675" i="4"/>
  <c r="Y3676" i="4"/>
  <c r="Z3676" i="4"/>
  <c r="AC3676" i="4"/>
  <c r="AH3676" i="4" s="1"/>
  <c r="AD3676" i="4"/>
  <c r="Y3677" i="4"/>
  <c r="Z3677" i="4"/>
  <c r="AC3677" i="4"/>
  <c r="AH3677" i="4" s="1"/>
  <c r="AD3677" i="4"/>
  <c r="Y3678" i="4"/>
  <c r="Z3678" i="4"/>
  <c r="AC3678" i="4"/>
  <c r="AH3678" i="4" s="1"/>
  <c r="AD3678" i="4"/>
  <c r="Y3679" i="4"/>
  <c r="X3679" i="4" s="1"/>
  <c r="AA3679" i="4" s="1"/>
  <c r="Z3679" i="4"/>
  <c r="AC3679" i="4"/>
  <c r="AH3679" i="4" s="1"/>
  <c r="AD3679" i="4"/>
  <c r="Y3680" i="4"/>
  <c r="Z3680" i="4"/>
  <c r="AC3680" i="4"/>
  <c r="AH3680" i="4" s="1"/>
  <c r="AD3680" i="4"/>
  <c r="Y3681" i="4"/>
  <c r="Z3681" i="4"/>
  <c r="AC3681" i="4"/>
  <c r="AH3681" i="4" s="1"/>
  <c r="AD3681" i="4"/>
  <c r="Y3682" i="4"/>
  <c r="Z3682" i="4"/>
  <c r="AC3682" i="4"/>
  <c r="AH3682" i="4" s="1"/>
  <c r="AD3682" i="4"/>
  <c r="Y3683" i="4"/>
  <c r="X3683" i="4" s="1"/>
  <c r="AA3683" i="4" s="1"/>
  <c r="Z3683" i="4"/>
  <c r="AC3683" i="4"/>
  <c r="AH3683" i="4" s="1"/>
  <c r="AD3683" i="4"/>
  <c r="Y3684" i="4"/>
  <c r="Z3684" i="4"/>
  <c r="AC3684" i="4"/>
  <c r="AH3684" i="4" s="1"/>
  <c r="AD3684" i="4"/>
  <c r="Y3685" i="4"/>
  <c r="Z3685" i="4"/>
  <c r="AC3685" i="4"/>
  <c r="AH3685" i="4" s="1"/>
  <c r="AD3685" i="4"/>
  <c r="Y3686" i="4"/>
  <c r="Z3686" i="4"/>
  <c r="AC3686" i="4"/>
  <c r="AH3686" i="4" s="1"/>
  <c r="AD3686" i="4"/>
  <c r="Y3687" i="4"/>
  <c r="X3687" i="4" s="1"/>
  <c r="AA3687" i="4" s="1"/>
  <c r="Z3687" i="4"/>
  <c r="AC3687" i="4"/>
  <c r="AH3687" i="4" s="1"/>
  <c r="AD3687" i="4"/>
  <c r="Y3688" i="4"/>
  <c r="Z3688" i="4"/>
  <c r="AC3688" i="4"/>
  <c r="AH3688" i="4" s="1"/>
  <c r="AD3688" i="4"/>
  <c r="Y3689" i="4"/>
  <c r="Z3689" i="4"/>
  <c r="AC3689" i="4"/>
  <c r="AH3689" i="4" s="1"/>
  <c r="AD3689" i="4"/>
  <c r="Y3690" i="4"/>
  <c r="Z3690" i="4"/>
  <c r="AC3690" i="4"/>
  <c r="AH3690" i="4" s="1"/>
  <c r="AD3690" i="4"/>
  <c r="Y3691" i="4"/>
  <c r="X3691" i="4" s="1"/>
  <c r="AA3691" i="4" s="1"/>
  <c r="Z3691" i="4"/>
  <c r="AC3691" i="4"/>
  <c r="AH3691" i="4" s="1"/>
  <c r="AD3691" i="4"/>
  <c r="Y3692" i="4"/>
  <c r="Z3692" i="4"/>
  <c r="AC3692" i="4"/>
  <c r="AH3692" i="4" s="1"/>
  <c r="AD3692" i="4"/>
  <c r="Y3693" i="4"/>
  <c r="Z3693" i="4"/>
  <c r="AC3693" i="4"/>
  <c r="AH3693" i="4" s="1"/>
  <c r="AD3693" i="4"/>
  <c r="Y3694" i="4"/>
  <c r="Z3694" i="4"/>
  <c r="AC3694" i="4"/>
  <c r="AH3694" i="4" s="1"/>
  <c r="AD3694" i="4"/>
  <c r="Y3695" i="4"/>
  <c r="X3695" i="4" s="1"/>
  <c r="AA3695" i="4" s="1"/>
  <c r="Z3695" i="4"/>
  <c r="AC3695" i="4"/>
  <c r="AH3695" i="4" s="1"/>
  <c r="AD3695" i="4"/>
  <c r="Y3696" i="4"/>
  <c r="Z3696" i="4"/>
  <c r="AC3696" i="4"/>
  <c r="AH3696" i="4" s="1"/>
  <c r="AD3696" i="4"/>
  <c r="Y3697" i="4"/>
  <c r="Z3697" i="4"/>
  <c r="AC3697" i="4"/>
  <c r="AH3697" i="4" s="1"/>
  <c r="AD3697" i="4"/>
  <c r="Y3698" i="4"/>
  <c r="Z3698" i="4"/>
  <c r="AC3698" i="4"/>
  <c r="AH3698" i="4" s="1"/>
  <c r="AD3698" i="4"/>
  <c r="Y3699" i="4"/>
  <c r="X3699" i="4" s="1"/>
  <c r="AA3699" i="4" s="1"/>
  <c r="Z3699" i="4"/>
  <c r="AC3699" i="4"/>
  <c r="AH3699" i="4" s="1"/>
  <c r="AD3699" i="4"/>
  <c r="Y3700" i="4"/>
  <c r="Z3700" i="4"/>
  <c r="AC3700" i="4"/>
  <c r="AH3700" i="4" s="1"/>
  <c r="AD3700" i="4"/>
  <c r="Y3701" i="4"/>
  <c r="Z3701" i="4"/>
  <c r="AC3701" i="4"/>
  <c r="AH3701" i="4" s="1"/>
  <c r="AD3701" i="4"/>
  <c r="Y3496" i="4"/>
  <c r="Z3496" i="4"/>
  <c r="AC3496" i="4"/>
  <c r="AH3496" i="4" s="1"/>
  <c r="AD3496" i="4"/>
  <c r="Y3702" i="4"/>
  <c r="X3702" i="4" s="1"/>
  <c r="AA3702" i="4" s="1"/>
  <c r="Z3702" i="4"/>
  <c r="AC3702" i="4"/>
  <c r="AH3702" i="4" s="1"/>
  <c r="AD3702" i="4"/>
  <c r="Y3703" i="4"/>
  <c r="Z3703" i="4"/>
  <c r="AC3703" i="4"/>
  <c r="AH3703" i="4" s="1"/>
  <c r="AD3703" i="4"/>
  <c r="Y3704" i="4"/>
  <c r="Z3704" i="4"/>
  <c r="AC3704" i="4"/>
  <c r="AH3704" i="4" s="1"/>
  <c r="AD3704" i="4"/>
  <c r="Y3705" i="4"/>
  <c r="Z3705" i="4"/>
  <c r="AC3705" i="4"/>
  <c r="AH3705" i="4" s="1"/>
  <c r="AD3705" i="4"/>
  <c r="Y3706" i="4"/>
  <c r="X3706" i="4" s="1"/>
  <c r="AA3706" i="4" s="1"/>
  <c r="Z3706" i="4"/>
  <c r="AC3706" i="4"/>
  <c r="AH3706" i="4" s="1"/>
  <c r="AD3706" i="4"/>
  <c r="Y3707" i="4"/>
  <c r="Z3707" i="4"/>
  <c r="AC3707" i="4"/>
  <c r="AH3707" i="4" s="1"/>
  <c r="AD3707" i="4"/>
  <c r="Y3708" i="4"/>
  <c r="Z3708" i="4"/>
  <c r="AC3708" i="4"/>
  <c r="AH3708" i="4" s="1"/>
  <c r="AD3708" i="4"/>
  <c r="Y3709" i="4"/>
  <c r="Z3709" i="4"/>
  <c r="AC3709" i="4"/>
  <c r="AH3709" i="4" s="1"/>
  <c r="AD3709" i="4"/>
  <c r="Y3710" i="4"/>
  <c r="X3710" i="4" s="1"/>
  <c r="AA3710" i="4" s="1"/>
  <c r="Z3710" i="4"/>
  <c r="AC3710" i="4"/>
  <c r="AH3710" i="4" s="1"/>
  <c r="AD3710" i="4"/>
  <c r="Y3711" i="4"/>
  <c r="Z3711" i="4"/>
  <c r="AC3711" i="4"/>
  <c r="AH3711" i="4" s="1"/>
  <c r="AD3711" i="4"/>
  <c r="Y3713" i="4"/>
  <c r="Z3713" i="4"/>
  <c r="AC3713" i="4"/>
  <c r="AH3713" i="4" s="1"/>
  <c r="AD3713" i="4"/>
  <c r="Y3714" i="4"/>
  <c r="Z3714" i="4"/>
  <c r="AC3714" i="4"/>
  <c r="AH3714" i="4" s="1"/>
  <c r="AD3714" i="4"/>
  <c r="Y3715" i="4"/>
  <c r="X3715" i="4" s="1"/>
  <c r="AA3715" i="4" s="1"/>
  <c r="Z3715" i="4"/>
  <c r="AC3715" i="4"/>
  <c r="AH3715" i="4" s="1"/>
  <c r="AD3715" i="4"/>
  <c r="Y3716" i="4"/>
  <c r="Z3716" i="4"/>
  <c r="AC3716" i="4"/>
  <c r="AH3716" i="4" s="1"/>
  <c r="AD3716" i="4"/>
  <c r="Y3717" i="4"/>
  <c r="Z3717" i="4"/>
  <c r="AC3717" i="4"/>
  <c r="AH3717" i="4" s="1"/>
  <c r="AD3717" i="4"/>
  <c r="Y3718" i="4"/>
  <c r="Z3718" i="4"/>
  <c r="AC3718" i="4"/>
  <c r="AH3718" i="4" s="1"/>
  <c r="AD3718" i="4"/>
  <c r="Y3719" i="4"/>
  <c r="X3719" i="4" s="1"/>
  <c r="AA3719" i="4" s="1"/>
  <c r="Z3719" i="4"/>
  <c r="AC3719" i="4"/>
  <c r="AH3719" i="4" s="1"/>
  <c r="AD3719" i="4"/>
  <c r="Y3720" i="4"/>
  <c r="Z3720" i="4"/>
  <c r="AC3720" i="4"/>
  <c r="AH3720" i="4" s="1"/>
  <c r="AD3720" i="4"/>
  <c r="Y3721" i="4"/>
  <c r="Z3721" i="4"/>
  <c r="AC3721" i="4"/>
  <c r="AH3721" i="4" s="1"/>
  <c r="AD3721" i="4"/>
  <c r="Y3722" i="4"/>
  <c r="Z3722" i="4"/>
  <c r="AC3722" i="4"/>
  <c r="AH3722" i="4" s="1"/>
  <c r="AD3722" i="4"/>
  <c r="Y3723" i="4"/>
  <c r="X3723" i="4" s="1"/>
  <c r="AA3723" i="4" s="1"/>
  <c r="Z3723" i="4"/>
  <c r="AC3723" i="4"/>
  <c r="AH3723" i="4" s="1"/>
  <c r="AD3723" i="4"/>
  <c r="Y3724" i="4"/>
  <c r="Z3724" i="4"/>
  <c r="AC3724" i="4"/>
  <c r="AH3724" i="4" s="1"/>
  <c r="AD3724" i="4"/>
  <c r="Y3725" i="4"/>
  <c r="Z3725" i="4"/>
  <c r="AC3725" i="4"/>
  <c r="AH3725" i="4" s="1"/>
  <c r="AD3725" i="4"/>
  <c r="Y3726" i="4"/>
  <c r="Z3726" i="4"/>
  <c r="AC3726" i="4"/>
  <c r="AH3726" i="4" s="1"/>
  <c r="AD3726" i="4"/>
  <c r="Y3727" i="4"/>
  <c r="X3727" i="4" s="1"/>
  <c r="AA3727" i="4" s="1"/>
  <c r="Z3727" i="4"/>
  <c r="AC3727" i="4"/>
  <c r="AH3727" i="4" s="1"/>
  <c r="AD3727" i="4"/>
  <c r="Y3728" i="4"/>
  <c r="Z3728" i="4"/>
  <c r="AC3728" i="4"/>
  <c r="AH3728" i="4" s="1"/>
  <c r="AD3728" i="4"/>
  <c r="Y3729" i="4"/>
  <c r="Z3729" i="4"/>
  <c r="AC3729" i="4"/>
  <c r="AH3729" i="4" s="1"/>
  <c r="AD3729" i="4"/>
  <c r="Y3730" i="4"/>
  <c r="Z3730" i="4"/>
  <c r="AC3730" i="4"/>
  <c r="AH3730" i="4" s="1"/>
  <c r="AD3730" i="4"/>
  <c r="Y3731" i="4"/>
  <c r="X3731" i="4" s="1"/>
  <c r="AA3731" i="4" s="1"/>
  <c r="Z3731" i="4"/>
  <c r="AC3731" i="4"/>
  <c r="AH3731" i="4" s="1"/>
  <c r="AD3731" i="4"/>
  <c r="Y3732" i="4"/>
  <c r="Z3732" i="4"/>
  <c r="AC3732" i="4"/>
  <c r="AH3732" i="4" s="1"/>
  <c r="AD3732" i="4"/>
  <c r="Y3733" i="4"/>
  <c r="Z3733" i="4"/>
  <c r="AC3733" i="4"/>
  <c r="AH3733" i="4" s="1"/>
  <c r="AD3733" i="4"/>
  <c r="Y3734" i="4"/>
  <c r="Z3734" i="4"/>
  <c r="AC3734" i="4"/>
  <c r="AH3734" i="4" s="1"/>
  <c r="AD3734" i="4"/>
  <c r="Y3735" i="4"/>
  <c r="X3735" i="4" s="1"/>
  <c r="AA3735" i="4" s="1"/>
  <c r="Z3735" i="4"/>
  <c r="AC3735" i="4"/>
  <c r="AH3735" i="4" s="1"/>
  <c r="AD3735" i="4"/>
  <c r="Y3736" i="4"/>
  <c r="Z3736" i="4"/>
  <c r="AC3736" i="4"/>
  <c r="AH3736" i="4" s="1"/>
  <c r="AD3736" i="4"/>
  <c r="Y3737" i="4"/>
  <c r="Z3737" i="4"/>
  <c r="AC3737" i="4"/>
  <c r="AH3737" i="4" s="1"/>
  <c r="AD3737" i="4"/>
  <c r="Y3738" i="4"/>
  <c r="Z3738" i="4"/>
  <c r="AC3738" i="4"/>
  <c r="AH3738" i="4" s="1"/>
  <c r="AD3738" i="4"/>
  <c r="Y3739" i="4"/>
  <c r="X3739" i="4" s="1"/>
  <c r="AA3739" i="4" s="1"/>
  <c r="Z3739" i="4"/>
  <c r="AC3739" i="4"/>
  <c r="AH3739" i="4" s="1"/>
  <c r="AD3739" i="4"/>
  <c r="Y3740" i="4"/>
  <c r="Z3740" i="4"/>
  <c r="AC3740" i="4"/>
  <c r="AH3740" i="4" s="1"/>
  <c r="AD3740" i="4"/>
  <c r="Y3741" i="4"/>
  <c r="Z3741" i="4"/>
  <c r="AC3741" i="4"/>
  <c r="AH3741" i="4" s="1"/>
  <c r="AD3741" i="4"/>
  <c r="Y3742" i="4"/>
  <c r="Z3742" i="4"/>
  <c r="AC3742" i="4"/>
  <c r="AH3742" i="4" s="1"/>
  <c r="AD3742" i="4"/>
  <c r="Y3743" i="4"/>
  <c r="X3743" i="4" s="1"/>
  <c r="AA3743" i="4" s="1"/>
  <c r="Z3743" i="4"/>
  <c r="AC3743" i="4"/>
  <c r="AH3743" i="4" s="1"/>
  <c r="AD3743" i="4"/>
  <c r="Y3744" i="4"/>
  <c r="Z3744" i="4"/>
  <c r="AC3744" i="4"/>
  <c r="AH3744" i="4" s="1"/>
  <c r="AD3744" i="4"/>
  <c r="Y3745" i="4"/>
  <c r="Z3745" i="4"/>
  <c r="AC3745" i="4"/>
  <c r="AH3745" i="4" s="1"/>
  <c r="AD3745" i="4"/>
  <c r="Y3746" i="4"/>
  <c r="Z3746" i="4"/>
  <c r="AC3746" i="4"/>
  <c r="AH3746" i="4" s="1"/>
  <c r="AD3746" i="4"/>
  <c r="Y3747" i="4"/>
  <c r="X3747" i="4" s="1"/>
  <c r="AA3747" i="4" s="1"/>
  <c r="Z3747" i="4"/>
  <c r="AC3747" i="4"/>
  <c r="AH3747" i="4" s="1"/>
  <c r="AD3747" i="4"/>
  <c r="Y3748" i="4"/>
  <c r="Z3748" i="4"/>
  <c r="AC3748" i="4"/>
  <c r="AH3748" i="4" s="1"/>
  <c r="AD3748" i="4"/>
  <c r="Y3749" i="4"/>
  <c r="Z3749" i="4"/>
  <c r="AC3749" i="4"/>
  <c r="AH3749" i="4" s="1"/>
  <c r="AD3749" i="4"/>
  <c r="Y3750" i="4"/>
  <c r="Z3750" i="4"/>
  <c r="AC3750" i="4"/>
  <c r="AH3750" i="4" s="1"/>
  <c r="AD3750" i="4"/>
  <c r="Y3751" i="4"/>
  <c r="X3751" i="4" s="1"/>
  <c r="AA3751" i="4" s="1"/>
  <c r="Z3751" i="4"/>
  <c r="AC3751" i="4"/>
  <c r="AH3751" i="4" s="1"/>
  <c r="AD3751" i="4"/>
  <c r="Y3752" i="4"/>
  <c r="Z3752" i="4"/>
  <c r="AC3752" i="4"/>
  <c r="AH3752" i="4" s="1"/>
  <c r="AD3752" i="4"/>
  <c r="Y3753" i="4"/>
  <c r="Z3753" i="4"/>
  <c r="AC3753" i="4"/>
  <c r="AH3753" i="4" s="1"/>
  <c r="AD3753" i="4"/>
  <c r="Y3754" i="4"/>
  <c r="Z3754" i="4"/>
  <c r="AC3754" i="4"/>
  <c r="AH3754" i="4" s="1"/>
  <c r="AD3754" i="4"/>
  <c r="Y3755" i="4"/>
  <c r="X3755" i="4" s="1"/>
  <c r="AA3755" i="4" s="1"/>
  <c r="Z3755" i="4"/>
  <c r="AC3755" i="4"/>
  <c r="AH3755" i="4" s="1"/>
  <c r="AD3755" i="4"/>
  <c r="Y3756" i="4"/>
  <c r="Z3756" i="4"/>
  <c r="AC3756" i="4"/>
  <c r="AH3756" i="4" s="1"/>
  <c r="AD3756" i="4"/>
  <c r="Y3757" i="4"/>
  <c r="Z3757" i="4"/>
  <c r="AC3757" i="4"/>
  <c r="AH3757" i="4" s="1"/>
  <c r="AD3757" i="4"/>
  <c r="Y3758" i="4"/>
  <c r="Z3758" i="4"/>
  <c r="AC3758" i="4"/>
  <c r="AH3758" i="4" s="1"/>
  <c r="AD3758" i="4"/>
  <c r="Y3759" i="4"/>
  <c r="X3759" i="4" s="1"/>
  <c r="AA3759" i="4" s="1"/>
  <c r="Z3759" i="4"/>
  <c r="AC3759" i="4"/>
  <c r="AH3759" i="4" s="1"/>
  <c r="AD3759" i="4"/>
  <c r="Y3760" i="4"/>
  <c r="Z3760" i="4"/>
  <c r="AC3760" i="4"/>
  <c r="AH3760" i="4" s="1"/>
  <c r="AD3760" i="4"/>
  <c r="Y3761" i="4"/>
  <c r="Z3761" i="4"/>
  <c r="AC3761" i="4"/>
  <c r="AH3761" i="4" s="1"/>
  <c r="AD3761" i="4"/>
  <c r="Y3762" i="4"/>
  <c r="Z3762" i="4"/>
  <c r="AC3762" i="4"/>
  <c r="AH3762" i="4" s="1"/>
  <c r="AD3762" i="4"/>
  <c r="Y3763" i="4"/>
  <c r="X3763" i="4" s="1"/>
  <c r="AA3763" i="4" s="1"/>
  <c r="Z3763" i="4"/>
  <c r="AC3763" i="4"/>
  <c r="AH3763" i="4" s="1"/>
  <c r="AD3763" i="4"/>
  <c r="Y3764" i="4"/>
  <c r="Z3764" i="4"/>
  <c r="AC3764" i="4"/>
  <c r="AH3764" i="4" s="1"/>
  <c r="AD3764" i="4"/>
  <c r="Y3765" i="4"/>
  <c r="Z3765" i="4"/>
  <c r="AC3765" i="4"/>
  <c r="AH3765" i="4" s="1"/>
  <c r="AD3765" i="4"/>
  <c r="Y3766" i="4"/>
  <c r="Z3766" i="4"/>
  <c r="AC3766" i="4"/>
  <c r="AH3766" i="4" s="1"/>
  <c r="AD3766" i="4"/>
  <c r="Y3767" i="4"/>
  <c r="X3767" i="4" s="1"/>
  <c r="AA3767" i="4" s="1"/>
  <c r="Z3767" i="4"/>
  <c r="AC3767" i="4"/>
  <c r="AH3767" i="4" s="1"/>
  <c r="AD3767" i="4"/>
  <c r="Y3768" i="4"/>
  <c r="Z3768" i="4"/>
  <c r="AC3768" i="4"/>
  <c r="AH3768" i="4" s="1"/>
  <c r="AD3768" i="4"/>
  <c r="Y3769" i="4"/>
  <c r="Z3769" i="4"/>
  <c r="AC3769" i="4"/>
  <c r="AH3769" i="4" s="1"/>
  <c r="AD3769" i="4"/>
  <c r="Y3770" i="4"/>
  <c r="Z3770" i="4"/>
  <c r="AC3770" i="4"/>
  <c r="AH3770" i="4" s="1"/>
  <c r="AD3770" i="4"/>
  <c r="Y3771" i="4"/>
  <c r="X3771" i="4" s="1"/>
  <c r="AA3771" i="4" s="1"/>
  <c r="Z3771" i="4"/>
  <c r="AC3771" i="4"/>
  <c r="AH3771" i="4" s="1"/>
  <c r="AD3771" i="4"/>
  <c r="Y3772" i="4"/>
  <c r="Z3772" i="4"/>
  <c r="AC3772" i="4"/>
  <c r="AH3772" i="4" s="1"/>
  <c r="AD3772" i="4"/>
  <c r="Y3773" i="4"/>
  <c r="Z3773" i="4"/>
  <c r="AC3773" i="4"/>
  <c r="AH3773" i="4" s="1"/>
  <c r="AD3773" i="4"/>
  <c r="Y3774" i="4"/>
  <c r="Z3774" i="4"/>
  <c r="AC3774" i="4"/>
  <c r="AH3774" i="4" s="1"/>
  <c r="AD3774" i="4"/>
  <c r="Y3775" i="4"/>
  <c r="X3775" i="4" s="1"/>
  <c r="AA3775" i="4" s="1"/>
  <c r="Z3775" i="4"/>
  <c r="AC3775" i="4"/>
  <c r="AH3775" i="4" s="1"/>
  <c r="AD3775" i="4"/>
  <c r="Y3776" i="4"/>
  <c r="Z3776" i="4"/>
  <c r="AC3776" i="4"/>
  <c r="AH3776" i="4" s="1"/>
  <c r="AD3776" i="4"/>
  <c r="Y3777" i="4"/>
  <c r="Z3777" i="4"/>
  <c r="AC3777" i="4"/>
  <c r="AH3777" i="4" s="1"/>
  <c r="AD3777" i="4"/>
  <c r="Y3778" i="4"/>
  <c r="Z3778" i="4"/>
  <c r="AC3778" i="4"/>
  <c r="AH3778" i="4" s="1"/>
  <c r="AD3778" i="4"/>
  <c r="Y3779" i="4"/>
  <c r="X3779" i="4" s="1"/>
  <c r="AA3779" i="4" s="1"/>
  <c r="Z3779" i="4"/>
  <c r="AC3779" i="4"/>
  <c r="AH3779" i="4" s="1"/>
  <c r="AD3779" i="4"/>
  <c r="Y3780" i="4"/>
  <c r="Z3780" i="4"/>
  <c r="AC3780" i="4"/>
  <c r="AH3780" i="4" s="1"/>
  <c r="AD3780" i="4"/>
  <c r="Y3781" i="4"/>
  <c r="Z3781" i="4"/>
  <c r="AC3781" i="4"/>
  <c r="AH3781" i="4" s="1"/>
  <c r="AD3781" i="4"/>
  <c r="Y3782" i="4"/>
  <c r="Z3782" i="4"/>
  <c r="AC3782" i="4"/>
  <c r="AH3782" i="4" s="1"/>
  <c r="AD3782" i="4"/>
  <c r="Y3783" i="4"/>
  <c r="X3783" i="4" s="1"/>
  <c r="AA3783" i="4" s="1"/>
  <c r="Z3783" i="4"/>
  <c r="AC3783" i="4"/>
  <c r="AH3783" i="4" s="1"/>
  <c r="AD3783" i="4"/>
  <c r="Y3784" i="4"/>
  <c r="Z3784" i="4"/>
  <c r="AC3784" i="4"/>
  <c r="AH3784" i="4" s="1"/>
  <c r="AD3784" i="4"/>
  <c r="Y3785" i="4"/>
  <c r="Z3785" i="4"/>
  <c r="AC3785" i="4"/>
  <c r="AH3785" i="4" s="1"/>
  <c r="AD3785" i="4"/>
  <c r="Y3786" i="4"/>
  <c r="Z3786" i="4"/>
  <c r="AC3786" i="4"/>
  <c r="AH3786" i="4" s="1"/>
  <c r="AD3786" i="4"/>
  <c r="Y3787" i="4"/>
  <c r="X3787" i="4" s="1"/>
  <c r="AA3787" i="4" s="1"/>
  <c r="Z3787" i="4"/>
  <c r="AC3787" i="4"/>
  <c r="AH3787" i="4" s="1"/>
  <c r="AD3787" i="4"/>
  <c r="Y3788" i="4"/>
  <c r="Z3788" i="4"/>
  <c r="AC3788" i="4"/>
  <c r="AH3788" i="4" s="1"/>
  <c r="AD3788" i="4"/>
  <c r="Y3789" i="4"/>
  <c r="Z3789" i="4"/>
  <c r="AC3789" i="4"/>
  <c r="AH3789" i="4" s="1"/>
  <c r="AD3789" i="4"/>
  <c r="Y3790" i="4"/>
  <c r="Z3790" i="4"/>
  <c r="AC3790" i="4"/>
  <c r="AH3790" i="4" s="1"/>
  <c r="AD3790" i="4"/>
  <c r="Y3791" i="4"/>
  <c r="X3791" i="4" s="1"/>
  <c r="AA3791" i="4" s="1"/>
  <c r="Z3791" i="4"/>
  <c r="AC3791" i="4"/>
  <c r="AH3791" i="4" s="1"/>
  <c r="AD3791" i="4"/>
  <c r="Y3792" i="4"/>
  <c r="Z3792" i="4"/>
  <c r="AC3792" i="4"/>
  <c r="AH3792" i="4" s="1"/>
  <c r="AD3792" i="4"/>
  <c r="Y3793" i="4"/>
  <c r="Z3793" i="4"/>
  <c r="AC3793" i="4"/>
  <c r="AH3793" i="4" s="1"/>
  <c r="AD3793" i="4"/>
  <c r="Y3794" i="4"/>
  <c r="Z3794" i="4"/>
  <c r="AC3794" i="4"/>
  <c r="AH3794" i="4" s="1"/>
  <c r="AD3794" i="4"/>
  <c r="Y3795" i="4"/>
  <c r="X3795" i="4" s="1"/>
  <c r="AA3795" i="4" s="1"/>
  <c r="Z3795" i="4"/>
  <c r="AC3795" i="4"/>
  <c r="AH3795" i="4" s="1"/>
  <c r="AD3795" i="4"/>
  <c r="Y3796" i="4"/>
  <c r="Z3796" i="4"/>
  <c r="AC3796" i="4"/>
  <c r="AH3796" i="4" s="1"/>
  <c r="AD3796" i="4"/>
  <c r="Y3797" i="4"/>
  <c r="Z3797" i="4"/>
  <c r="AC3797" i="4"/>
  <c r="AH3797" i="4" s="1"/>
  <c r="AD3797" i="4"/>
  <c r="Y3798" i="4"/>
  <c r="Z3798" i="4"/>
  <c r="AC3798" i="4"/>
  <c r="AH3798" i="4" s="1"/>
  <c r="AD3798" i="4"/>
  <c r="Y3799" i="4"/>
  <c r="X3799" i="4" s="1"/>
  <c r="AA3799" i="4" s="1"/>
  <c r="Z3799" i="4"/>
  <c r="AC3799" i="4"/>
  <c r="AH3799" i="4" s="1"/>
  <c r="AD3799" i="4"/>
  <c r="Y3800" i="4"/>
  <c r="Z3800" i="4"/>
  <c r="AC3800" i="4"/>
  <c r="AH3800" i="4" s="1"/>
  <c r="AD3800" i="4"/>
  <c r="Y3801" i="4"/>
  <c r="Z3801" i="4"/>
  <c r="AC3801" i="4"/>
  <c r="AH3801" i="4" s="1"/>
  <c r="AD3801" i="4"/>
  <c r="Y3802" i="4"/>
  <c r="Z3802" i="4"/>
  <c r="AC3802" i="4"/>
  <c r="AH3802" i="4" s="1"/>
  <c r="AD3802" i="4"/>
  <c r="Y3803" i="4"/>
  <c r="X3803" i="4" s="1"/>
  <c r="AA3803" i="4" s="1"/>
  <c r="Z3803" i="4"/>
  <c r="AC3803" i="4"/>
  <c r="AH3803" i="4" s="1"/>
  <c r="AD3803" i="4"/>
  <c r="Y3804" i="4"/>
  <c r="Z3804" i="4"/>
  <c r="AC3804" i="4"/>
  <c r="AH3804" i="4" s="1"/>
  <c r="AD3804" i="4"/>
  <c r="Y3805" i="4"/>
  <c r="Z3805" i="4"/>
  <c r="AC3805" i="4"/>
  <c r="AH3805" i="4" s="1"/>
  <c r="AD3805" i="4"/>
  <c r="Y3806" i="4"/>
  <c r="Z3806" i="4"/>
  <c r="AC3806" i="4"/>
  <c r="AH3806" i="4" s="1"/>
  <c r="AD3806" i="4"/>
  <c r="Y3807" i="4"/>
  <c r="X3807" i="4" s="1"/>
  <c r="AA3807" i="4" s="1"/>
  <c r="Z3807" i="4"/>
  <c r="AC3807" i="4"/>
  <c r="AH3807" i="4" s="1"/>
  <c r="AD3807" i="4"/>
  <c r="Y3613" i="4"/>
  <c r="Z3613" i="4"/>
  <c r="AC3613" i="4"/>
  <c r="AH3613" i="4" s="1"/>
  <c r="AD3613" i="4"/>
  <c r="Y3808" i="4"/>
  <c r="Z3808" i="4"/>
  <c r="AC3808" i="4"/>
  <c r="AH3808" i="4" s="1"/>
  <c r="AD3808" i="4"/>
  <c r="Y3809" i="4"/>
  <c r="Z3809" i="4"/>
  <c r="AC3809" i="4"/>
  <c r="AH3809" i="4" s="1"/>
  <c r="AD3809" i="4"/>
  <c r="Y3810" i="4"/>
  <c r="X3810" i="4" s="1"/>
  <c r="AA3810" i="4" s="1"/>
  <c r="Z3810" i="4"/>
  <c r="AC3810" i="4"/>
  <c r="AH3810" i="4" s="1"/>
  <c r="AD3810" i="4"/>
  <c r="Y3811" i="4"/>
  <c r="Z3811" i="4"/>
  <c r="AC3811" i="4"/>
  <c r="AH3811" i="4" s="1"/>
  <c r="AD3811" i="4"/>
  <c r="Y3812" i="4"/>
  <c r="Z3812" i="4"/>
  <c r="AC3812" i="4"/>
  <c r="AH3812" i="4" s="1"/>
  <c r="AD3812" i="4"/>
  <c r="Y3813" i="4"/>
  <c r="Z3813" i="4"/>
  <c r="AC3813" i="4"/>
  <c r="AH3813" i="4" s="1"/>
  <c r="AD3813" i="4"/>
  <c r="Y3814" i="4"/>
  <c r="X3814" i="4" s="1"/>
  <c r="AA3814" i="4" s="1"/>
  <c r="Z3814" i="4"/>
  <c r="AC3814" i="4"/>
  <c r="AH3814" i="4" s="1"/>
  <c r="AD3814" i="4"/>
  <c r="Y3815" i="4"/>
  <c r="Z3815" i="4"/>
  <c r="AC3815" i="4"/>
  <c r="AH3815" i="4" s="1"/>
  <c r="AD3815" i="4"/>
  <c r="Y3816" i="4"/>
  <c r="Z3816" i="4"/>
  <c r="AC3816" i="4"/>
  <c r="AH3816" i="4" s="1"/>
  <c r="AD3816" i="4"/>
  <c r="Y3817" i="4"/>
  <c r="Z3817" i="4"/>
  <c r="AC3817" i="4"/>
  <c r="AH3817" i="4" s="1"/>
  <c r="AD3817" i="4"/>
  <c r="Y3818" i="4"/>
  <c r="X3818" i="4" s="1"/>
  <c r="AA3818" i="4" s="1"/>
  <c r="Z3818" i="4"/>
  <c r="AC3818" i="4"/>
  <c r="AH3818" i="4" s="1"/>
  <c r="AD3818" i="4"/>
  <c r="Y3819" i="4"/>
  <c r="Z3819" i="4"/>
  <c r="AC3819" i="4"/>
  <c r="AH3819" i="4" s="1"/>
  <c r="AD3819" i="4"/>
  <c r="Y3820" i="4"/>
  <c r="Z3820" i="4"/>
  <c r="AC3820" i="4"/>
  <c r="AH3820" i="4" s="1"/>
  <c r="AD3820" i="4"/>
  <c r="Y3822" i="4"/>
  <c r="Z3822" i="4"/>
  <c r="AC3822" i="4"/>
  <c r="AH3822" i="4" s="1"/>
  <c r="AD3822" i="4"/>
  <c r="Y3823" i="4"/>
  <c r="X3823" i="4" s="1"/>
  <c r="AA3823" i="4" s="1"/>
  <c r="Z3823" i="4"/>
  <c r="AC3823" i="4"/>
  <c r="AH3823" i="4" s="1"/>
  <c r="AD3823" i="4"/>
  <c r="Y3824" i="4"/>
  <c r="Z3824" i="4"/>
  <c r="AC3824" i="4"/>
  <c r="AH3824" i="4" s="1"/>
  <c r="AD3824" i="4"/>
  <c r="Y3825" i="4"/>
  <c r="Z3825" i="4"/>
  <c r="AC3825" i="4"/>
  <c r="AH3825" i="4" s="1"/>
  <c r="AD3825" i="4"/>
  <c r="Y3826" i="4"/>
  <c r="Z3826" i="4"/>
  <c r="AC3826" i="4"/>
  <c r="AH3826" i="4" s="1"/>
  <c r="AD3826" i="4"/>
  <c r="Y3827" i="4"/>
  <c r="X3827" i="4" s="1"/>
  <c r="AA3827" i="4" s="1"/>
  <c r="Z3827" i="4"/>
  <c r="AC3827" i="4"/>
  <c r="AH3827" i="4" s="1"/>
  <c r="AD3827" i="4"/>
  <c r="Y3828" i="4"/>
  <c r="Z3828" i="4"/>
  <c r="AC3828" i="4"/>
  <c r="AH3828" i="4" s="1"/>
  <c r="AD3828" i="4"/>
  <c r="Y3829" i="4"/>
  <c r="Z3829" i="4"/>
  <c r="AC3829" i="4"/>
  <c r="AH3829" i="4" s="1"/>
  <c r="AD3829" i="4"/>
  <c r="Y3830" i="4"/>
  <c r="Z3830" i="4"/>
  <c r="AC3830" i="4"/>
  <c r="AH3830" i="4" s="1"/>
  <c r="AD3830" i="4"/>
  <c r="Y3831" i="4"/>
  <c r="X3831" i="4" s="1"/>
  <c r="AA3831" i="4" s="1"/>
  <c r="Z3831" i="4"/>
  <c r="AC3831" i="4"/>
  <c r="AH3831" i="4" s="1"/>
  <c r="AD3831" i="4"/>
  <c r="Y3832" i="4"/>
  <c r="Z3832" i="4"/>
  <c r="AC3832" i="4"/>
  <c r="AH3832" i="4" s="1"/>
  <c r="AD3832" i="4"/>
  <c r="Y3833" i="4"/>
  <c r="Z3833" i="4"/>
  <c r="AC3833" i="4"/>
  <c r="AH3833" i="4" s="1"/>
  <c r="AD3833" i="4"/>
  <c r="Y3834" i="4"/>
  <c r="Z3834" i="4"/>
  <c r="AC3834" i="4"/>
  <c r="AH3834" i="4" s="1"/>
  <c r="AD3834" i="4"/>
  <c r="Y3835" i="4"/>
  <c r="X3835" i="4" s="1"/>
  <c r="AA3835" i="4" s="1"/>
  <c r="Z3835" i="4"/>
  <c r="AC3835" i="4"/>
  <c r="AH3835" i="4" s="1"/>
  <c r="AD3835" i="4"/>
  <c r="Y3836" i="4"/>
  <c r="Z3836" i="4"/>
  <c r="AC3836" i="4"/>
  <c r="AH3836" i="4" s="1"/>
  <c r="AD3836" i="4"/>
  <c r="Y3837" i="4"/>
  <c r="Z3837" i="4"/>
  <c r="AC3837" i="4"/>
  <c r="AH3837" i="4" s="1"/>
  <c r="AD3837" i="4"/>
  <c r="Y3838" i="4"/>
  <c r="Z3838" i="4"/>
  <c r="AC3838" i="4"/>
  <c r="AH3838" i="4" s="1"/>
  <c r="AD3838" i="4"/>
  <c r="Y3839" i="4"/>
  <c r="X3839" i="4" s="1"/>
  <c r="AA3839" i="4" s="1"/>
  <c r="Z3839" i="4"/>
  <c r="AC3839" i="4"/>
  <c r="AH3839" i="4" s="1"/>
  <c r="AD3839" i="4"/>
  <c r="Y3840" i="4"/>
  <c r="Z3840" i="4"/>
  <c r="AC3840" i="4"/>
  <c r="AH3840" i="4" s="1"/>
  <c r="AD3840" i="4"/>
  <c r="Y3841" i="4"/>
  <c r="Z3841" i="4"/>
  <c r="AC3841" i="4"/>
  <c r="AH3841" i="4" s="1"/>
  <c r="AD3841" i="4"/>
  <c r="Y3842" i="4"/>
  <c r="Z3842" i="4"/>
  <c r="AC3842" i="4"/>
  <c r="AH3842" i="4" s="1"/>
  <c r="AD3842" i="4"/>
  <c r="Y3843" i="4"/>
  <c r="X3843" i="4" s="1"/>
  <c r="AA3843" i="4" s="1"/>
  <c r="Z3843" i="4"/>
  <c r="AC3843" i="4"/>
  <c r="AH3843" i="4" s="1"/>
  <c r="AD3843" i="4"/>
  <c r="Y3844" i="4"/>
  <c r="Z3844" i="4"/>
  <c r="AC3844" i="4"/>
  <c r="AH3844" i="4" s="1"/>
  <c r="AD3844" i="4"/>
  <c r="Y3845" i="4"/>
  <c r="Z3845" i="4"/>
  <c r="AC3845" i="4"/>
  <c r="AH3845" i="4" s="1"/>
  <c r="AD3845" i="4"/>
  <c r="Y3846" i="4"/>
  <c r="Z3846" i="4"/>
  <c r="AC3846" i="4"/>
  <c r="AH3846" i="4" s="1"/>
  <c r="AD3846" i="4"/>
  <c r="Y3847" i="4"/>
  <c r="X3847" i="4" s="1"/>
  <c r="AA3847" i="4" s="1"/>
  <c r="Z3847" i="4"/>
  <c r="AC3847" i="4"/>
  <c r="AH3847" i="4" s="1"/>
  <c r="AD3847" i="4"/>
  <c r="Y3848" i="4"/>
  <c r="Z3848" i="4"/>
  <c r="AC3848" i="4"/>
  <c r="AH3848" i="4" s="1"/>
  <c r="AD3848" i="4"/>
  <c r="Y3849" i="4"/>
  <c r="Z3849" i="4"/>
  <c r="AC3849" i="4"/>
  <c r="AH3849" i="4" s="1"/>
  <c r="AD3849" i="4"/>
  <c r="Y3850" i="4"/>
  <c r="Z3850" i="4"/>
  <c r="AC3850" i="4"/>
  <c r="AH3850" i="4" s="1"/>
  <c r="AD3850" i="4"/>
  <c r="Y3851" i="4"/>
  <c r="X3851" i="4" s="1"/>
  <c r="AA3851" i="4" s="1"/>
  <c r="Z3851" i="4"/>
  <c r="AC3851" i="4"/>
  <c r="AH3851" i="4" s="1"/>
  <c r="AD3851" i="4"/>
  <c r="Y3852" i="4"/>
  <c r="Z3852" i="4"/>
  <c r="AC3852" i="4"/>
  <c r="AH3852" i="4" s="1"/>
  <c r="AD3852" i="4"/>
  <c r="Y3853" i="4"/>
  <c r="Z3853" i="4"/>
  <c r="AC3853" i="4"/>
  <c r="AH3853" i="4" s="1"/>
  <c r="AD3853" i="4"/>
  <c r="Y3854" i="4"/>
  <c r="Z3854" i="4"/>
  <c r="AC3854" i="4"/>
  <c r="AH3854" i="4" s="1"/>
  <c r="AD3854" i="4"/>
  <c r="Y3855" i="4"/>
  <c r="X3855" i="4" s="1"/>
  <c r="AA3855" i="4" s="1"/>
  <c r="Z3855" i="4"/>
  <c r="AC3855" i="4"/>
  <c r="AH3855" i="4" s="1"/>
  <c r="AD3855" i="4"/>
  <c r="Y3856" i="4"/>
  <c r="Z3856" i="4"/>
  <c r="AC3856" i="4"/>
  <c r="AH3856" i="4" s="1"/>
  <c r="AD3856" i="4"/>
  <c r="Y3857" i="4"/>
  <c r="Z3857" i="4"/>
  <c r="AC3857" i="4"/>
  <c r="AH3857" i="4" s="1"/>
  <c r="AD3857" i="4"/>
  <c r="Y3858" i="4"/>
  <c r="Z3858" i="4"/>
  <c r="AC3858" i="4"/>
  <c r="AH3858" i="4" s="1"/>
  <c r="AD3858" i="4"/>
  <c r="Y3859" i="4"/>
  <c r="X3859" i="4" s="1"/>
  <c r="AA3859" i="4" s="1"/>
  <c r="Z3859" i="4"/>
  <c r="AC3859" i="4"/>
  <c r="AH3859" i="4" s="1"/>
  <c r="AD3859" i="4"/>
  <c r="Y3860" i="4"/>
  <c r="Z3860" i="4"/>
  <c r="AC3860" i="4"/>
  <c r="AH3860" i="4" s="1"/>
  <c r="AD3860" i="4"/>
  <c r="Y3861" i="4"/>
  <c r="Z3861" i="4"/>
  <c r="AC3861" i="4"/>
  <c r="AH3861" i="4" s="1"/>
  <c r="AD3861" i="4"/>
  <c r="Y3862" i="4"/>
  <c r="Z3862" i="4"/>
  <c r="AC3862" i="4"/>
  <c r="AH3862" i="4" s="1"/>
  <c r="AD3862" i="4"/>
  <c r="Y3863" i="4"/>
  <c r="X3863" i="4" s="1"/>
  <c r="AA3863" i="4" s="1"/>
  <c r="Z3863" i="4"/>
  <c r="AC3863" i="4"/>
  <c r="AH3863" i="4" s="1"/>
  <c r="AD3863" i="4"/>
  <c r="Y3864" i="4"/>
  <c r="Z3864" i="4"/>
  <c r="AC3864" i="4"/>
  <c r="AH3864" i="4" s="1"/>
  <c r="AD3864" i="4"/>
  <c r="Y3865" i="4"/>
  <c r="Z3865" i="4"/>
  <c r="AC3865" i="4"/>
  <c r="AH3865" i="4" s="1"/>
  <c r="AD3865" i="4"/>
  <c r="Y3866" i="4"/>
  <c r="Z3866" i="4"/>
  <c r="AC3866" i="4"/>
  <c r="AH3866" i="4" s="1"/>
  <c r="AD3866" i="4"/>
  <c r="Y3867" i="4"/>
  <c r="X3867" i="4" s="1"/>
  <c r="AA3867" i="4" s="1"/>
  <c r="Z3867" i="4"/>
  <c r="AC3867" i="4"/>
  <c r="AH3867" i="4" s="1"/>
  <c r="AD3867" i="4"/>
  <c r="Y3868" i="4"/>
  <c r="Z3868" i="4"/>
  <c r="AC3868" i="4"/>
  <c r="AH3868" i="4" s="1"/>
  <c r="AD3868" i="4"/>
  <c r="Y3869" i="4"/>
  <c r="Z3869" i="4"/>
  <c r="AC3869" i="4"/>
  <c r="AH3869" i="4" s="1"/>
  <c r="AD3869" i="4"/>
  <c r="Y3870" i="4"/>
  <c r="Z3870" i="4"/>
  <c r="AC3870" i="4"/>
  <c r="AH3870" i="4" s="1"/>
  <c r="AD3870" i="4"/>
  <c r="Y3871" i="4"/>
  <c r="X3871" i="4" s="1"/>
  <c r="AA3871" i="4" s="1"/>
  <c r="Z3871" i="4"/>
  <c r="AC3871" i="4"/>
  <c r="AH3871" i="4" s="1"/>
  <c r="AD3871" i="4"/>
  <c r="Y3872" i="4"/>
  <c r="Z3872" i="4"/>
  <c r="AC3872" i="4"/>
  <c r="AH3872" i="4" s="1"/>
  <c r="AD3872" i="4"/>
  <c r="Y3873" i="4"/>
  <c r="Z3873" i="4"/>
  <c r="AC3873" i="4"/>
  <c r="AH3873" i="4" s="1"/>
  <c r="AD3873" i="4"/>
  <c r="Y3874" i="4"/>
  <c r="Z3874" i="4"/>
  <c r="AC3874" i="4"/>
  <c r="AH3874" i="4" s="1"/>
  <c r="AD3874" i="4"/>
  <c r="Y3875" i="4"/>
  <c r="X3875" i="4" s="1"/>
  <c r="AA3875" i="4" s="1"/>
  <c r="Z3875" i="4"/>
  <c r="AC3875" i="4"/>
  <c r="AH3875" i="4" s="1"/>
  <c r="AD3875" i="4"/>
  <c r="Y3876" i="4"/>
  <c r="Z3876" i="4"/>
  <c r="AC3876" i="4"/>
  <c r="AH3876" i="4" s="1"/>
  <c r="AD3876" i="4"/>
  <c r="Y3877" i="4"/>
  <c r="Z3877" i="4"/>
  <c r="AC3877" i="4"/>
  <c r="AH3877" i="4" s="1"/>
  <c r="AD3877" i="4"/>
  <c r="Y3878" i="4"/>
  <c r="Z3878" i="4"/>
  <c r="AC3878" i="4"/>
  <c r="AH3878" i="4" s="1"/>
  <c r="AD3878" i="4"/>
  <c r="Y3879" i="4"/>
  <c r="X3879" i="4" s="1"/>
  <c r="AA3879" i="4" s="1"/>
  <c r="Z3879" i="4"/>
  <c r="AC3879" i="4"/>
  <c r="AH3879" i="4" s="1"/>
  <c r="AD3879" i="4"/>
  <c r="Y3880" i="4"/>
  <c r="Z3880" i="4"/>
  <c r="AC3880" i="4"/>
  <c r="AH3880" i="4" s="1"/>
  <c r="AD3880" i="4"/>
  <c r="Y3881" i="4"/>
  <c r="Z3881" i="4"/>
  <c r="AC3881" i="4"/>
  <c r="AH3881" i="4" s="1"/>
  <c r="AD3881" i="4"/>
  <c r="Y3882" i="4"/>
  <c r="Z3882" i="4"/>
  <c r="AC3882" i="4"/>
  <c r="AH3882" i="4" s="1"/>
  <c r="AD3882" i="4"/>
  <c r="Y3883" i="4"/>
  <c r="X3883" i="4" s="1"/>
  <c r="AA3883" i="4" s="1"/>
  <c r="Z3883" i="4"/>
  <c r="AC3883" i="4"/>
  <c r="AH3883" i="4" s="1"/>
  <c r="AD3883" i="4"/>
  <c r="Y3884" i="4"/>
  <c r="Z3884" i="4"/>
  <c r="AC3884" i="4"/>
  <c r="AH3884" i="4" s="1"/>
  <c r="AD3884" i="4"/>
  <c r="Y3885" i="4"/>
  <c r="Z3885" i="4"/>
  <c r="AC3885" i="4"/>
  <c r="AH3885" i="4" s="1"/>
  <c r="AD3885" i="4"/>
  <c r="Y3886" i="4"/>
  <c r="Z3886" i="4"/>
  <c r="AC3886" i="4"/>
  <c r="AH3886" i="4" s="1"/>
  <c r="AD3886" i="4"/>
  <c r="Y3887" i="4"/>
  <c r="X3887" i="4" s="1"/>
  <c r="AA3887" i="4" s="1"/>
  <c r="Z3887" i="4"/>
  <c r="AC3887" i="4"/>
  <c r="AH3887" i="4" s="1"/>
  <c r="AD3887" i="4"/>
  <c r="Y3888" i="4"/>
  <c r="Z3888" i="4"/>
  <c r="AC3888" i="4"/>
  <c r="AH3888" i="4" s="1"/>
  <c r="AD3888" i="4"/>
  <c r="Y3889" i="4"/>
  <c r="Z3889" i="4"/>
  <c r="AC3889" i="4"/>
  <c r="AH3889" i="4" s="1"/>
  <c r="AD3889" i="4"/>
  <c r="Y3890" i="4"/>
  <c r="Z3890" i="4"/>
  <c r="AC3890" i="4"/>
  <c r="AH3890" i="4" s="1"/>
  <c r="AD3890" i="4"/>
  <c r="Y3891" i="4"/>
  <c r="X3891" i="4" s="1"/>
  <c r="AA3891" i="4" s="1"/>
  <c r="Z3891" i="4"/>
  <c r="AC3891" i="4"/>
  <c r="AH3891" i="4" s="1"/>
  <c r="AD3891" i="4"/>
  <c r="Y3892" i="4"/>
  <c r="Z3892" i="4"/>
  <c r="AC3892" i="4"/>
  <c r="AH3892" i="4" s="1"/>
  <c r="AD3892" i="4"/>
  <c r="Y3893" i="4"/>
  <c r="Z3893" i="4"/>
  <c r="AC3893" i="4"/>
  <c r="AH3893" i="4" s="1"/>
  <c r="AD3893" i="4"/>
  <c r="Y3894" i="4"/>
  <c r="Z3894" i="4"/>
  <c r="AC3894" i="4"/>
  <c r="AH3894" i="4" s="1"/>
  <c r="AD3894" i="4"/>
  <c r="Y3895" i="4"/>
  <c r="X3895" i="4" s="1"/>
  <c r="AA3895" i="4" s="1"/>
  <c r="Z3895" i="4"/>
  <c r="AC3895" i="4"/>
  <c r="AH3895" i="4" s="1"/>
  <c r="AD3895" i="4"/>
  <c r="Y3896" i="4"/>
  <c r="Z3896" i="4"/>
  <c r="AC3896" i="4"/>
  <c r="AH3896" i="4" s="1"/>
  <c r="AD3896" i="4"/>
  <c r="Y3897" i="4"/>
  <c r="Z3897" i="4"/>
  <c r="AC3897" i="4"/>
  <c r="AH3897" i="4" s="1"/>
  <c r="AD3897" i="4"/>
  <c r="Y3898" i="4"/>
  <c r="Z3898" i="4"/>
  <c r="AC3898" i="4"/>
  <c r="AH3898" i="4" s="1"/>
  <c r="AD3898" i="4"/>
  <c r="Y3899" i="4"/>
  <c r="X3899" i="4" s="1"/>
  <c r="AA3899" i="4" s="1"/>
  <c r="Z3899" i="4"/>
  <c r="AC3899" i="4"/>
  <c r="AH3899" i="4" s="1"/>
  <c r="AD3899" i="4"/>
  <c r="Y3900" i="4"/>
  <c r="Z3900" i="4"/>
  <c r="AC3900" i="4"/>
  <c r="AH3900" i="4" s="1"/>
  <c r="AD3900" i="4"/>
  <c r="Y3901" i="4"/>
  <c r="Z3901" i="4"/>
  <c r="AC3901" i="4"/>
  <c r="AH3901" i="4" s="1"/>
  <c r="AD3901" i="4"/>
  <c r="Y3902" i="4"/>
  <c r="Z3902" i="4"/>
  <c r="AC3902" i="4"/>
  <c r="AH3902" i="4" s="1"/>
  <c r="AD3902" i="4"/>
  <c r="Y3903" i="4"/>
  <c r="X3903" i="4" s="1"/>
  <c r="AA3903" i="4" s="1"/>
  <c r="Z3903" i="4"/>
  <c r="AC3903" i="4"/>
  <c r="AH3903" i="4" s="1"/>
  <c r="AD3903" i="4"/>
  <c r="Y3904" i="4"/>
  <c r="Z3904" i="4"/>
  <c r="AC3904" i="4"/>
  <c r="AH3904" i="4" s="1"/>
  <c r="AD3904" i="4"/>
  <c r="Y3905" i="4"/>
  <c r="Z3905" i="4"/>
  <c r="AC3905" i="4"/>
  <c r="AH3905" i="4" s="1"/>
  <c r="AD3905" i="4"/>
  <c r="Y3906" i="4"/>
  <c r="Z3906" i="4"/>
  <c r="AC3906" i="4"/>
  <c r="AH3906" i="4" s="1"/>
  <c r="AD3906" i="4"/>
  <c r="Y3907" i="4"/>
  <c r="X3907" i="4" s="1"/>
  <c r="AA3907" i="4" s="1"/>
  <c r="Z3907" i="4"/>
  <c r="AC3907" i="4"/>
  <c r="AH3907" i="4" s="1"/>
  <c r="AD3907" i="4"/>
  <c r="Y3908" i="4"/>
  <c r="Z3908" i="4"/>
  <c r="AC3908" i="4"/>
  <c r="AH3908" i="4" s="1"/>
  <c r="AD3908" i="4"/>
  <c r="Y3909" i="4"/>
  <c r="Z3909" i="4"/>
  <c r="AC3909" i="4"/>
  <c r="AH3909" i="4" s="1"/>
  <c r="AD3909" i="4"/>
  <c r="Y3712" i="4"/>
  <c r="Z3712" i="4"/>
  <c r="AC3712" i="4"/>
  <c r="AH3712" i="4" s="1"/>
  <c r="AD3712" i="4"/>
  <c r="Y3910" i="4"/>
  <c r="X3910" i="4" s="1"/>
  <c r="AA3910" i="4" s="1"/>
  <c r="Z3910" i="4"/>
  <c r="AC3910" i="4"/>
  <c r="AH3910" i="4" s="1"/>
  <c r="AD3910" i="4"/>
  <c r="Y3911" i="4"/>
  <c r="Z3911" i="4"/>
  <c r="AC3911" i="4"/>
  <c r="AH3911" i="4" s="1"/>
  <c r="AD3911" i="4"/>
  <c r="Y3912" i="4"/>
  <c r="Z3912" i="4"/>
  <c r="AC3912" i="4"/>
  <c r="AH3912" i="4" s="1"/>
  <c r="AD3912" i="4"/>
  <c r="Y3913" i="4"/>
  <c r="Z3913" i="4"/>
  <c r="AC3913" i="4"/>
  <c r="AH3913" i="4" s="1"/>
  <c r="AD3913" i="4"/>
  <c r="Y3914" i="4"/>
  <c r="X3914" i="4" s="1"/>
  <c r="AA3914" i="4" s="1"/>
  <c r="Z3914" i="4"/>
  <c r="AC3914" i="4"/>
  <c r="AH3914" i="4" s="1"/>
  <c r="AD3914" i="4"/>
  <c r="Y3915" i="4"/>
  <c r="Z3915" i="4"/>
  <c r="AC3915" i="4"/>
  <c r="AH3915" i="4" s="1"/>
  <c r="AD3915" i="4"/>
  <c r="Y3916" i="4"/>
  <c r="Z3916" i="4"/>
  <c r="AC3916" i="4"/>
  <c r="AH3916" i="4" s="1"/>
  <c r="AD3916" i="4"/>
  <c r="Y3917" i="4"/>
  <c r="Z3917" i="4"/>
  <c r="AC3917" i="4"/>
  <c r="AH3917" i="4" s="1"/>
  <c r="AD3917" i="4"/>
  <c r="Y3918" i="4"/>
  <c r="X3918" i="4" s="1"/>
  <c r="AA3918" i="4" s="1"/>
  <c r="Z3918" i="4"/>
  <c r="AC3918" i="4"/>
  <c r="AH3918" i="4" s="1"/>
  <c r="AD3918" i="4"/>
  <c r="Y3919" i="4"/>
  <c r="Z3919" i="4"/>
  <c r="AC3919" i="4"/>
  <c r="AH3919" i="4" s="1"/>
  <c r="AD3919" i="4"/>
  <c r="Y3920" i="4"/>
  <c r="Z3920" i="4"/>
  <c r="AC3920" i="4"/>
  <c r="AH3920" i="4" s="1"/>
  <c r="AD3920" i="4"/>
  <c r="Y3921" i="4"/>
  <c r="Z3921" i="4"/>
  <c r="AC3921" i="4"/>
  <c r="AH3921" i="4" s="1"/>
  <c r="AD3921" i="4"/>
  <c r="Y3922" i="4"/>
  <c r="X3922" i="4" s="1"/>
  <c r="AA3922" i="4" s="1"/>
  <c r="Z3922" i="4"/>
  <c r="AC3922" i="4"/>
  <c r="AH3922" i="4" s="1"/>
  <c r="AD3922" i="4"/>
  <c r="Y3923" i="4"/>
  <c r="Z3923" i="4"/>
  <c r="AC3923" i="4"/>
  <c r="AH3923" i="4" s="1"/>
  <c r="AD3923" i="4"/>
  <c r="Y3924" i="4"/>
  <c r="Z3924" i="4"/>
  <c r="AC3924" i="4"/>
  <c r="AH3924" i="4" s="1"/>
  <c r="AD3924" i="4"/>
  <c r="Y3925" i="4"/>
  <c r="Z3925" i="4"/>
  <c r="AC3925" i="4"/>
  <c r="AH3925" i="4" s="1"/>
  <c r="AD3925" i="4"/>
  <c r="Y3926" i="4"/>
  <c r="X3926" i="4" s="1"/>
  <c r="AA3926" i="4" s="1"/>
  <c r="Z3926" i="4"/>
  <c r="AC3926" i="4"/>
  <c r="AH3926" i="4" s="1"/>
  <c r="AD3926" i="4"/>
  <c r="Y3927" i="4"/>
  <c r="Z3927" i="4"/>
  <c r="AC3927" i="4"/>
  <c r="AH3927" i="4" s="1"/>
  <c r="AD3927" i="4"/>
  <c r="Y3928" i="4"/>
  <c r="Z3928" i="4"/>
  <c r="AC3928" i="4"/>
  <c r="AH3928" i="4" s="1"/>
  <c r="AD3928" i="4"/>
  <c r="Y3929" i="4"/>
  <c r="Z3929" i="4"/>
  <c r="AC3929" i="4"/>
  <c r="AH3929" i="4" s="1"/>
  <c r="AD3929" i="4"/>
  <c r="Y3930" i="4"/>
  <c r="X3930" i="4" s="1"/>
  <c r="AA3930" i="4" s="1"/>
  <c r="Z3930" i="4"/>
  <c r="AC3930" i="4"/>
  <c r="AH3930" i="4" s="1"/>
  <c r="AD3930" i="4"/>
  <c r="Y3931" i="4"/>
  <c r="Z3931" i="4"/>
  <c r="AC3931" i="4"/>
  <c r="AH3931" i="4" s="1"/>
  <c r="AD3931" i="4"/>
  <c r="Y3932" i="4"/>
  <c r="Z3932" i="4"/>
  <c r="AC3932" i="4"/>
  <c r="AH3932" i="4" s="1"/>
  <c r="AD3932" i="4"/>
  <c r="Y3933" i="4"/>
  <c r="Z3933" i="4"/>
  <c r="AC3933" i="4"/>
  <c r="AH3933" i="4" s="1"/>
  <c r="AD3933" i="4"/>
  <c r="Y3934" i="4"/>
  <c r="X3934" i="4" s="1"/>
  <c r="AA3934" i="4" s="1"/>
  <c r="Z3934" i="4"/>
  <c r="AC3934" i="4"/>
  <c r="AH3934" i="4" s="1"/>
  <c r="AD3934" i="4"/>
  <c r="Y3935" i="4"/>
  <c r="Z3935" i="4"/>
  <c r="AC3935" i="4"/>
  <c r="AH3935" i="4" s="1"/>
  <c r="AD3935" i="4"/>
  <c r="Y3936" i="4"/>
  <c r="Z3936" i="4"/>
  <c r="AC3936" i="4"/>
  <c r="AH3936" i="4" s="1"/>
  <c r="AD3936" i="4"/>
  <c r="Y3937" i="4"/>
  <c r="Z3937" i="4"/>
  <c r="AC3937" i="4"/>
  <c r="AH3937" i="4" s="1"/>
  <c r="AD3937" i="4"/>
  <c r="Y3938" i="4"/>
  <c r="X3938" i="4" s="1"/>
  <c r="AA3938" i="4" s="1"/>
  <c r="Z3938" i="4"/>
  <c r="AC3938" i="4"/>
  <c r="AH3938" i="4" s="1"/>
  <c r="AD3938" i="4"/>
  <c r="Y3939" i="4"/>
  <c r="Z3939" i="4"/>
  <c r="AC3939" i="4"/>
  <c r="AH3939" i="4" s="1"/>
  <c r="AD3939" i="4"/>
  <c r="Y3940" i="4"/>
  <c r="Z3940" i="4"/>
  <c r="AC3940" i="4"/>
  <c r="AH3940" i="4" s="1"/>
  <c r="AD3940" i="4"/>
  <c r="Y3941" i="4"/>
  <c r="Z3941" i="4"/>
  <c r="AC3941" i="4"/>
  <c r="AH3941" i="4" s="1"/>
  <c r="AD3941" i="4"/>
  <c r="Y3942" i="4"/>
  <c r="X3942" i="4" s="1"/>
  <c r="AA3942" i="4" s="1"/>
  <c r="Z3942" i="4"/>
  <c r="AC3942" i="4"/>
  <c r="AH3942" i="4" s="1"/>
  <c r="AD3942" i="4"/>
  <c r="Y3943" i="4"/>
  <c r="Z3943" i="4"/>
  <c r="AC3943" i="4"/>
  <c r="AH3943" i="4" s="1"/>
  <c r="AD3943" i="4"/>
  <c r="Y3944" i="4"/>
  <c r="Z3944" i="4"/>
  <c r="AC3944" i="4"/>
  <c r="AH3944" i="4" s="1"/>
  <c r="AD3944" i="4"/>
  <c r="Y3945" i="4"/>
  <c r="Z3945" i="4"/>
  <c r="AC3945" i="4"/>
  <c r="AH3945" i="4" s="1"/>
  <c r="AD3945" i="4"/>
  <c r="Y3946" i="4"/>
  <c r="X3946" i="4" s="1"/>
  <c r="AA3946" i="4" s="1"/>
  <c r="Z3946" i="4"/>
  <c r="AC3946" i="4"/>
  <c r="AH3946" i="4" s="1"/>
  <c r="AD3946" i="4"/>
  <c r="Y3947" i="4"/>
  <c r="Z3947" i="4"/>
  <c r="AC3947" i="4"/>
  <c r="AH3947" i="4" s="1"/>
  <c r="AD3947" i="4"/>
  <c r="Y3948" i="4"/>
  <c r="Z3948" i="4"/>
  <c r="AC3948" i="4"/>
  <c r="AH3948" i="4" s="1"/>
  <c r="AD3948" i="4"/>
  <c r="Y3949" i="4"/>
  <c r="Z3949" i="4"/>
  <c r="AC3949" i="4"/>
  <c r="AH3949" i="4" s="1"/>
  <c r="AD3949" i="4"/>
  <c r="Y3950" i="4"/>
  <c r="X3950" i="4" s="1"/>
  <c r="AA3950" i="4" s="1"/>
  <c r="Z3950" i="4"/>
  <c r="AC3950" i="4"/>
  <c r="AH3950" i="4" s="1"/>
  <c r="AD3950" i="4"/>
  <c r="Y3951" i="4"/>
  <c r="Z3951" i="4"/>
  <c r="AC3951" i="4"/>
  <c r="AH3951" i="4" s="1"/>
  <c r="AD3951" i="4"/>
  <c r="Y3952" i="4"/>
  <c r="Z3952" i="4"/>
  <c r="AC3952" i="4"/>
  <c r="AH3952" i="4" s="1"/>
  <c r="AD3952" i="4"/>
  <c r="Y3953" i="4"/>
  <c r="Z3953" i="4"/>
  <c r="AC3953" i="4"/>
  <c r="AH3953" i="4" s="1"/>
  <c r="AD3953" i="4"/>
  <c r="Y3954" i="4"/>
  <c r="X3954" i="4" s="1"/>
  <c r="AA3954" i="4" s="1"/>
  <c r="Z3954" i="4"/>
  <c r="AC3954" i="4"/>
  <c r="AH3954" i="4" s="1"/>
  <c r="AD3954" i="4"/>
  <c r="Y3955" i="4"/>
  <c r="Z3955" i="4"/>
  <c r="AC3955" i="4"/>
  <c r="AH3955" i="4" s="1"/>
  <c r="AD3955" i="4"/>
  <c r="Y3956" i="4"/>
  <c r="Z3956" i="4"/>
  <c r="AC3956" i="4"/>
  <c r="AH3956" i="4" s="1"/>
  <c r="AD3956" i="4"/>
  <c r="Y3957" i="4"/>
  <c r="Z3957" i="4"/>
  <c r="AC3957" i="4"/>
  <c r="AH3957" i="4" s="1"/>
  <c r="AD3957" i="4"/>
  <c r="Y3958" i="4"/>
  <c r="X3958" i="4" s="1"/>
  <c r="AA3958" i="4" s="1"/>
  <c r="Z3958" i="4"/>
  <c r="AC3958" i="4"/>
  <c r="AH3958" i="4" s="1"/>
  <c r="AD3958" i="4"/>
  <c r="Y3959" i="4"/>
  <c r="Z3959" i="4"/>
  <c r="AC3959" i="4"/>
  <c r="AH3959" i="4" s="1"/>
  <c r="AD3959" i="4"/>
  <c r="Y3960" i="4"/>
  <c r="Z3960" i="4"/>
  <c r="AC3960" i="4"/>
  <c r="AH3960" i="4" s="1"/>
  <c r="AD3960" i="4"/>
  <c r="Y3961" i="4"/>
  <c r="Z3961" i="4"/>
  <c r="AC3961" i="4"/>
  <c r="AH3961" i="4" s="1"/>
  <c r="AD3961" i="4"/>
  <c r="Y3962" i="4"/>
  <c r="X3962" i="4" s="1"/>
  <c r="AA3962" i="4" s="1"/>
  <c r="Z3962" i="4"/>
  <c r="AC3962" i="4"/>
  <c r="AH3962" i="4" s="1"/>
  <c r="AD3962" i="4"/>
  <c r="Y3963" i="4"/>
  <c r="Z3963" i="4"/>
  <c r="AC3963" i="4"/>
  <c r="AH3963" i="4" s="1"/>
  <c r="AD3963" i="4"/>
  <c r="Y3964" i="4"/>
  <c r="Z3964" i="4"/>
  <c r="AC3964" i="4"/>
  <c r="AH3964" i="4" s="1"/>
  <c r="AD3964" i="4"/>
  <c r="Y3965" i="4"/>
  <c r="Z3965" i="4"/>
  <c r="AC3965" i="4"/>
  <c r="AH3965" i="4" s="1"/>
  <c r="AD3965" i="4"/>
  <c r="Y3966" i="4"/>
  <c r="X3966" i="4" s="1"/>
  <c r="AA3966" i="4" s="1"/>
  <c r="Z3966" i="4"/>
  <c r="AC3966" i="4"/>
  <c r="AH3966" i="4" s="1"/>
  <c r="AD3966" i="4"/>
  <c r="Y3967" i="4"/>
  <c r="Z3967" i="4"/>
  <c r="AC3967" i="4"/>
  <c r="AH3967" i="4" s="1"/>
  <c r="AD3967" i="4"/>
  <c r="Y3968" i="4"/>
  <c r="Z3968" i="4"/>
  <c r="AC3968" i="4"/>
  <c r="AH3968" i="4" s="1"/>
  <c r="AD3968" i="4"/>
  <c r="Y3969" i="4"/>
  <c r="Z3969" i="4"/>
  <c r="AC3969" i="4"/>
  <c r="AH3969" i="4" s="1"/>
  <c r="AD3969" i="4"/>
  <c r="Y3970" i="4"/>
  <c r="X3970" i="4" s="1"/>
  <c r="AA3970" i="4" s="1"/>
  <c r="Z3970" i="4"/>
  <c r="AC3970" i="4"/>
  <c r="AH3970" i="4" s="1"/>
  <c r="AD3970" i="4"/>
  <c r="Y3971" i="4"/>
  <c r="Z3971" i="4"/>
  <c r="AC3971" i="4"/>
  <c r="AH3971" i="4" s="1"/>
  <c r="AD3971" i="4"/>
  <c r="Y3972" i="4"/>
  <c r="Z3972" i="4"/>
  <c r="AC3972" i="4"/>
  <c r="AH3972" i="4" s="1"/>
  <c r="AD3972" i="4"/>
  <c r="Y3973" i="4"/>
  <c r="Z3973" i="4"/>
  <c r="AC3973" i="4"/>
  <c r="AH3973" i="4" s="1"/>
  <c r="AD3973" i="4"/>
  <c r="Y3974" i="4"/>
  <c r="X3974" i="4" s="1"/>
  <c r="AA3974" i="4" s="1"/>
  <c r="Z3974" i="4"/>
  <c r="AC3974" i="4"/>
  <c r="AH3974" i="4" s="1"/>
  <c r="AD3974" i="4"/>
  <c r="Y3975" i="4"/>
  <c r="Z3975" i="4"/>
  <c r="AC3975" i="4"/>
  <c r="AH3975" i="4" s="1"/>
  <c r="AD3975" i="4"/>
  <c r="Y3976" i="4"/>
  <c r="Z3976" i="4"/>
  <c r="AC3976" i="4"/>
  <c r="AH3976" i="4" s="1"/>
  <c r="AD3976" i="4"/>
  <c r="Y3977" i="4"/>
  <c r="Z3977" i="4"/>
  <c r="AC3977" i="4"/>
  <c r="AH3977" i="4" s="1"/>
  <c r="AD3977" i="4"/>
  <c r="Y3978" i="4"/>
  <c r="X3978" i="4" s="1"/>
  <c r="AA3978" i="4" s="1"/>
  <c r="Z3978" i="4"/>
  <c r="AC3978" i="4"/>
  <c r="AH3978" i="4" s="1"/>
  <c r="AD3978" i="4"/>
  <c r="Y3979" i="4"/>
  <c r="Z3979" i="4"/>
  <c r="AC3979" i="4"/>
  <c r="AH3979" i="4" s="1"/>
  <c r="AD3979" i="4"/>
  <c r="Y3980" i="4"/>
  <c r="Z3980" i="4"/>
  <c r="AC3980" i="4"/>
  <c r="AH3980" i="4" s="1"/>
  <c r="AD3980" i="4"/>
  <c r="Y3981" i="4"/>
  <c r="Z3981" i="4"/>
  <c r="AC3981" i="4"/>
  <c r="AH3981" i="4" s="1"/>
  <c r="AD3981" i="4"/>
  <c r="Y3982" i="4"/>
  <c r="X3982" i="4" s="1"/>
  <c r="AA3982" i="4" s="1"/>
  <c r="Z3982" i="4"/>
  <c r="AC3982" i="4"/>
  <c r="AH3982" i="4" s="1"/>
  <c r="AD3982" i="4"/>
  <c r="Y3983" i="4"/>
  <c r="Z3983" i="4"/>
  <c r="AC3983" i="4"/>
  <c r="AH3983" i="4" s="1"/>
  <c r="AD3983" i="4"/>
  <c r="Y3984" i="4"/>
  <c r="Z3984" i="4"/>
  <c r="AC3984" i="4"/>
  <c r="AH3984" i="4" s="1"/>
  <c r="AD3984" i="4"/>
  <c r="Y3985" i="4"/>
  <c r="Z3985" i="4"/>
  <c r="AC3985" i="4"/>
  <c r="AH3985" i="4" s="1"/>
  <c r="AD3985" i="4"/>
  <c r="Y3986" i="4"/>
  <c r="X3986" i="4" s="1"/>
  <c r="AA3986" i="4" s="1"/>
  <c r="Z3986" i="4"/>
  <c r="AC3986" i="4"/>
  <c r="AH3986" i="4" s="1"/>
  <c r="AD3986" i="4"/>
  <c r="Y3987" i="4"/>
  <c r="Z3987" i="4"/>
  <c r="AC3987" i="4"/>
  <c r="AH3987" i="4" s="1"/>
  <c r="AD3987" i="4"/>
  <c r="Y3988" i="4"/>
  <c r="Z3988" i="4"/>
  <c r="AC3988" i="4"/>
  <c r="AH3988" i="4" s="1"/>
  <c r="AD3988" i="4"/>
  <c r="Y3989" i="4"/>
  <c r="Z3989" i="4"/>
  <c r="AC3989" i="4"/>
  <c r="AH3989" i="4" s="1"/>
  <c r="AD3989" i="4"/>
  <c r="Y3990" i="4"/>
  <c r="X3990" i="4" s="1"/>
  <c r="AA3990" i="4" s="1"/>
  <c r="Z3990" i="4"/>
  <c r="AC3990" i="4"/>
  <c r="AH3990" i="4" s="1"/>
  <c r="AD3990" i="4"/>
  <c r="Y3991" i="4"/>
  <c r="Z3991" i="4"/>
  <c r="AC3991" i="4"/>
  <c r="AH3991" i="4" s="1"/>
  <c r="AD3991" i="4"/>
  <c r="Y3992" i="4"/>
  <c r="Z3992" i="4"/>
  <c r="AC3992" i="4"/>
  <c r="AH3992" i="4" s="1"/>
  <c r="AD3992" i="4"/>
  <c r="Y3993" i="4"/>
  <c r="Z3993" i="4"/>
  <c r="AC3993" i="4"/>
  <c r="AH3993" i="4" s="1"/>
  <c r="AD3993" i="4"/>
  <c r="Y3994" i="4"/>
  <c r="X3994" i="4" s="1"/>
  <c r="AA3994" i="4" s="1"/>
  <c r="Z3994" i="4"/>
  <c r="AC3994" i="4"/>
  <c r="AH3994" i="4" s="1"/>
  <c r="AD3994" i="4"/>
  <c r="Y3995" i="4"/>
  <c r="Z3995" i="4"/>
  <c r="AC3995" i="4"/>
  <c r="AH3995" i="4" s="1"/>
  <c r="AD3995" i="4"/>
  <c r="Y3996" i="4"/>
  <c r="Z3996" i="4"/>
  <c r="AC3996" i="4"/>
  <c r="AH3996" i="4" s="1"/>
  <c r="AD3996" i="4"/>
  <c r="Y3997" i="4"/>
  <c r="Z3997" i="4"/>
  <c r="AC3997" i="4"/>
  <c r="AH3997" i="4" s="1"/>
  <c r="AD3997" i="4"/>
  <c r="Y3998" i="4"/>
  <c r="X3998" i="4" s="1"/>
  <c r="AA3998" i="4" s="1"/>
  <c r="Z3998" i="4"/>
  <c r="AC3998" i="4"/>
  <c r="AH3998" i="4" s="1"/>
  <c r="AD3998" i="4"/>
  <c r="Y3999" i="4"/>
  <c r="Z3999" i="4"/>
  <c r="AC3999" i="4"/>
  <c r="AH3999" i="4" s="1"/>
  <c r="AD3999" i="4"/>
  <c r="Y4000" i="4"/>
  <c r="Z4000" i="4"/>
  <c r="AC4000" i="4"/>
  <c r="AH4000" i="4" s="1"/>
  <c r="AD4000" i="4"/>
  <c r="Y4001" i="4"/>
  <c r="Z4001" i="4"/>
  <c r="AC4001" i="4"/>
  <c r="AH4001" i="4" s="1"/>
  <c r="AD4001" i="4"/>
  <c r="Y4002" i="4"/>
  <c r="X4002" i="4" s="1"/>
  <c r="AA4002" i="4" s="1"/>
  <c r="Z4002" i="4"/>
  <c r="AC4002" i="4"/>
  <c r="AH4002" i="4" s="1"/>
  <c r="AD4002" i="4"/>
  <c r="Y4003" i="4"/>
  <c r="Z4003" i="4"/>
  <c r="AC4003" i="4"/>
  <c r="AH4003" i="4" s="1"/>
  <c r="AD4003" i="4"/>
  <c r="Y4004" i="4"/>
  <c r="Z4004" i="4"/>
  <c r="AC4004" i="4"/>
  <c r="AH4004" i="4" s="1"/>
  <c r="AD4004" i="4"/>
  <c r="Y4005" i="4"/>
  <c r="Z4005" i="4"/>
  <c r="AC4005" i="4"/>
  <c r="AH4005" i="4" s="1"/>
  <c r="AD4005" i="4"/>
  <c r="Y3821" i="4"/>
  <c r="X3821" i="4" s="1"/>
  <c r="AA3821" i="4" s="1"/>
  <c r="Z3821" i="4"/>
  <c r="AC3821" i="4"/>
  <c r="AH3821" i="4" s="1"/>
  <c r="AD3821" i="4"/>
  <c r="Y4006" i="4"/>
  <c r="Z4006" i="4"/>
  <c r="AC4006" i="4"/>
  <c r="AH4006" i="4" s="1"/>
  <c r="AD4006" i="4"/>
  <c r="Y4007" i="4"/>
  <c r="Z4007" i="4"/>
  <c r="AC4007" i="4"/>
  <c r="AH4007" i="4" s="1"/>
  <c r="AD4007" i="4"/>
  <c r="Y4008" i="4"/>
  <c r="Z4008" i="4"/>
  <c r="AC4008" i="4"/>
  <c r="AH4008" i="4" s="1"/>
  <c r="AD4008" i="4"/>
  <c r="Y4009" i="4"/>
  <c r="X4009" i="4" s="1"/>
  <c r="AA4009" i="4" s="1"/>
  <c r="Z4009" i="4"/>
  <c r="AC4009" i="4"/>
  <c r="AH4009" i="4" s="1"/>
  <c r="AD4009" i="4"/>
  <c r="Y4010" i="4"/>
  <c r="Z4010" i="4"/>
  <c r="AC4010" i="4"/>
  <c r="AH4010" i="4" s="1"/>
  <c r="AD4010" i="4"/>
  <c r="Y4011" i="4"/>
  <c r="Z4011" i="4"/>
  <c r="AC4011" i="4"/>
  <c r="AH4011" i="4" s="1"/>
  <c r="AD4011" i="4"/>
  <c r="Y4012" i="4"/>
  <c r="Z4012" i="4"/>
  <c r="AC4012" i="4"/>
  <c r="AH4012" i="4" s="1"/>
  <c r="AD4012" i="4"/>
  <c r="Y4013" i="4"/>
  <c r="X4013" i="4" s="1"/>
  <c r="AA4013" i="4" s="1"/>
  <c r="Z4013" i="4"/>
  <c r="AC4013" i="4"/>
  <c r="AH4013" i="4" s="1"/>
  <c r="AD4013" i="4"/>
  <c r="Y4014" i="4"/>
  <c r="Z4014" i="4"/>
  <c r="AC4014" i="4"/>
  <c r="AH4014" i="4" s="1"/>
  <c r="AD4014" i="4"/>
  <c r="Y4015" i="4"/>
  <c r="Z4015" i="4"/>
  <c r="AC4015" i="4"/>
  <c r="AH4015" i="4" s="1"/>
  <c r="AD4015" i="4"/>
  <c r="Y4016" i="4"/>
  <c r="Z4016" i="4"/>
  <c r="AC4016" i="4"/>
  <c r="AH4016" i="4" s="1"/>
  <c r="AD4016" i="4"/>
  <c r="Y4017" i="4"/>
  <c r="X4017" i="4" s="1"/>
  <c r="AA4017" i="4" s="1"/>
  <c r="Z4017" i="4"/>
  <c r="AC4017" i="4"/>
  <c r="AH4017" i="4" s="1"/>
  <c r="AD4017" i="4"/>
  <c r="Y4018" i="4"/>
  <c r="Z4018" i="4"/>
  <c r="AC4018" i="4"/>
  <c r="AH4018" i="4" s="1"/>
  <c r="AD4018" i="4"/>
  <c r="Y4019" i="4"/>
  <c r="Z4019" i="4"/>
  <c r="AC4019" i="4"/>
  <c r="AH4019" i="4" s="1"/>
  <c r="AD4019" i="4"/>
  <c r="Y4020" i="4"/>
  <c r="Z4020" i="4"/>
  <c r="AC4020" i="4"/>
  <c r="AH4020" i="4" s="1"/>
  <c r="AD4020" i="4"/>
  <c r="Y4021" i="4"/>
  <c r="X4021" i="4" s="1"/>
  <c r="AA4021" i="4" s="1"/>
  <c r="Z4021" i="4"/>
  <c r="AC4021" i="4"/>
  <c r="AH4021" i="4" s="1"/>
  <c r="AD4021" i="4"/>
  <c r="Y4022" i="4"/>
  <c r="Z4022" i="4"/>
  <c r="AC4022" i="4"/>
  <c r="AH4022" i="4" s="1"/>
  <c r="AD4022" i="4"/>
  <c r="Y4023" i="4"/>
  <c r="Z4023" i="4"/>
  <c r="AC4023" i="4"/>
  <c r="AH4023" i="4" s="1"/>
  <c r="AD4023" i="4"/>
  <c r="Y4024" i="4"/>
  <c r="Z4024" i="4"/>
  <c r="AC4024" i="4"/>
  <c r="AH4024" i="4" s="1"/>
  <c r="AD4024" i="4"/>
  <c r="Y4025" i="4"/>
  <c r="X4025" i="4" s="1"/>
  <c r="AA4025" i="4" s="1"/>
  <c r="Z4025" i="4"/>
  <c r="AC4025" i="4"/>
  <c r="AH4025" i="4" s="1"/>
  <c r="AD4025" i="4"/>
  <c r="Y4026" i="4"/>
  <c r="Z4026" i="4"/>
  <c r="AC4026" i="4"/>
  <c r="AH4026" i="4" s="1"/>
  <c r="AD4026" i="4"/>
  <c r="Y4027" i="4"/>
  <c r="Z4027" i="4"/>
  <c r="AC4027" i="4"/>
  <c r="AH4027" i="4" s="1"/>
  <c r="AD4027" i="4"/>
  <c r="Y4028" i="4"/>
  <c r="Z4028" i="4"/>
  <c r="AC4028" i="4"/>
  <c r="AH4028" i="4" s="1"/>
  <c r="AD4028" i="4"/>
  <c r="Y4029" i="4"/>
  <c r="X4029" i="4" s="1"/>
  <c r="AA4029" i="4" s="1"/>
  <c r="Z4029" i="4"/>
  <c r="AC4029" i="4"/>
  <c r="AH4029" i="4" s="1"/>
  <c r="AD4029" i="4"/>
  <c r="Y4030" i="4"/>
  <c r="Z4030" i="4"/>
  <c r="AC4030" i="4"/>
  <c r="AH4030" i="4" s="1"/>
  <c r="AD4030" i="4"/>
  <c r="Y4031" i="4"/>
  <c r="Z4031" i="4"/>
  <c r="AC4031" i="4"/>
  <c r="AH4031" i="4" s="1"/>
  <c r="AD4031" i="4"/>
  <c r="Y4032" i="4"/>
  <c r="Z4032" i="4"/>
  <c r="AC4032" i="4"/>
  <c r="AH4032" i="4" s="1"/>
  <c r="AD4032" i="4"/>
  <c r="Y4033" i="4"/>
  <c r="X4033" i="4" s="1"/>
  <c r="AA4033" i="4" s="1"/>
  <c r="Z4033" i="4"/>
  <c r="AC4033" i="4"/>
  <c r="AH4033" i="4" s="1"/>
  <c r="AD4033" i="4"/>
  <c r="Y4034" i="4"/>
  <c r="Z4034" i="4"/>
  <c r="AC4034" i="4"/>
  <c r="AH4034" i="4" s="1"/>
  <c r="AD4034" i="4"/>
  <c r="Y4035" i="4"/>
  <c r="Z4035" i="4"/>
  <c r="AC4035" i="4"/>
  <c r="AH4035" i="4" s="1"/>
  <c r="AD4035" i="4"/>
  <c r="Y4036" i="4"/>
  <c r="Z4036" i="4"/>
  <c r="AC4036" i="4"/>
  <c r="AH4036" i="4" s="1"/>
  <c r="AD4036" i="4"/>
  <c r="Y4037" i="4"/>
  <c r="X4037" i="4" s="1"/>
  <c r="AA4037" i="4" s="1"/>
  <c r="Z4037" i="4"/>
  <c r="AC4037" i="4"/>
  <c r="AH4037" i="4" s="1"/>
  <c r="AD4037" i="4"/>
  <c r="Y4038" i="4"/>
  <c r="Z4038" i="4"/>
  <c r="AC4038" i="4"/>
  <c r="AH4038" i="4" s="1"/>
  <c r="AD4038" i="4"/>
  <c r="Y4039" i="4"/>
  <c r="Z4039" i="4"/>
  <c r="AC4039" i="4"/>
  <c r="AH4039" i="4" s="1"/>
  <c r="AD4039" i="4"/>
  <c r="Y4040" i="4"/>
  <c r="Z4040" i="4"/>
  <c r="AC4040" i="4"/>
  <c r="AH4040" i="4" s="1"/>
  <c r="AD4040" i="4"/>
  <c r="Y4041" i="4"/>
  <c r="X4041" i="4" s="1"/>
  <c r="AA4041" i="4" s="1"/>
  <c r="Z4041" i="4"/>
  <c r="AC4041" i="4"/>
  <c r="AH4041" i="4" s="1"/>
  <c r="AD4041" i="4"/>
  <c r="Y4042" i="4"/>
  <c r="Z4042" i="4"/>
  <c r="AC4042" i="4"/>
  <c r="AH4042" i="4" s="1"/>
  <c r="AD4042" i="4"/>
  <c r="Y4043" i="4"/>
  <c r="Z4043" i="4"/>
  <c r="AC4043" i="4"/>
  <c r="AH4043" i="4" s="1"/>
  <c r="AD4043" i="4"/>
  <c r="Y4044" i="4"/>
  <c r="Z4044" i="4"/>
  <c r="AC4044" i="4"/>
  <c r="AH4044" i="4" s="1"/>
  <c r="AD4044" i="4"/>
  <c r="Y4045" i="4"/>
  <c r="X4045" i="4" s="1"/>
  <c r="AA4045" i="4" s="1"/>
  <c r="Z4045" i="4"/>
  <c r="AC4045" i="4"/>
  <c r="AH4045" i="4" s="1"/>
  <c r="AD4045" i="4"/>
  <c r="Y4046" i="4"/>
  <c r="Z4046" i="4"/>
  <c r="AC4046" i="4"/>
  <c r="AH4046" i="4" s="1"/>
  <c r="AD4046" i="4"/>
  <c r="Y4047" i="4"/>
  <c r="Z4047" i="4"/>
  <c r="AC4047" i="4"/>
  <c r="AH4047" i="4" s="1"/>
  <c r="AD4047" i="4"/>
  <c r="Y4048" i="4"/>
  <c r="Z4048" i="4"/>
  <c r="AC4048" i="4"/>
  <c r="AH4048" i="4" s="1"/>
  <c r="AD4048" i="4"/>
  <c r="Y4049" i="4"/>
  <c r="X4049" i="4" s="1"/>
  <c r="AA4049" i="4" s="1"/>
  <c r="Z4049" i="4"/>
  <c r="AC4049" i="4"/>
  <c r="AH4049" i="4" s="1"/>
  <c r="AD4049" i="4"/>
  <c r="Y4050" i="4"/>
  <c r="Z4050" i="4"/>
  <c r="AC4050" i="4"/>
  <c r="AH4050" i="4" s="1"/>
  <c r="AD4050" i="4"/>
  <c r="Y4051" i="4"/>
  <c r="Z4051" i="4"/>
  <c r="AC4051" i="4"/>
  <c r="AH4051" i="4" s="1"/>
  <c r="AD4051" i="4"/>
  <c r="Y4052" i="4"/>
  <c r="Z4052" i="4"/>
  <c r="AC4052" i="4"/>
  <c r="AH4052" i="4" s="1"/>
  <c r="AD4052" i="4"/>
  <c r="Y4053" i="4"/>
  <c r="X4053" i="4" s="1"/>
  <c r="AA4053" i="4" s="1"/>
  <c r="Z4053" i="4"/>
  <c r="AC4053" i="4"/>
  <c r="AH4053" i="4" s="1"/>
  <c r="AD4053" i="4"/>
  <c r="Y4054" i="4"/>
  <c r="Z4054" i="4"/>
  <c r="AC4054" i="4"/>
  <c r="AH4054" i="4" s="1"/>
  <c r="AD4054" i="4"/>
  <c r="Y4055" i="4"/>
  <c r="Z4055" i="4"/>
  <c r="AC4055" i="4"/>
  <c r="AH4055" i="4" s="1"/>
  <c r="AD4055" i="4"/>
  <c r="Y4056" i="4"/>
  <c r="Z4056" i="4"/>
  <c r="AC4056" i="4"/>
  <c r="AH4056" i="4" s="1"/>
  <c r="AD4056" i="4"/>
  <c r="Y4057" i="4"/>
  <c r="X4057" i="4" s="1"/>
  <c r="AA4057" i="4" s="1"/>
  <c r="Z4057" i="4"/>
  <c r="AC4057" i="4"/>
  <c r="AH4057" i="4" s="1"/>
  <c r="AD4057" i="4"/>
  <c r="Y4058" i="4"/>
  <c r="Z4058" i="4"/>
  <c r="AC4058" i="4"/>
  <c r="AH4058" i="4" s="1"/>
  <c r="AD4058" i="4"/>
  <c r="Y4059" i="4"/>
  <c r="Z4059" i="4"/>
  <c r="AC4059" i="4"/>
  <c r="AH4059" i="4" s="1"/>
  <c r="AD4059" i="4"/>
  <c r="Y4060" i="4"/>
  <c r="Z4060" i="4"/>
  <c r="AC4060" i="4"/>
  <c r="AH4060" i="4" s="1"/>
  <c r="AD4060" i="4"/>
  <c r="Y4061" i="4"/>
  <c r="X4061" i="4" s="1"/>
  <c r="AA4061" i="4" s="1"/>
  <c r="Z4061" i="4"/>
  <c r="AC4061" i="4"/>
  <c r="AH4061" i="4" s="1"/>
  <c r="AD4061" i="4"/>
  <c r="Y4062" i="4"/>
  <c r="Z4062" i="4"/>
  <c r="AC4062" i="4"/>
  <c r="AH4062" i="4" s="1"/>
  <c r="AD4062" i="4"/>
  <c r="Y4063" i="4"/>
  <c r="Z4063" i="4"/>
  <c r="AC4063" i="4"/>
  <c r="AH4063" i="4" s="1"/>
  <c r="AD4063" i="4"/>
  <c r="Y4064" i="4"/>
  <c r="Z4064" i="4"/>
  <c r="AC4064" i="4"/>
  <c r="AH4064" i="4" s="1"/>
  <c r="AD4064" i="4"/>
  <c r="Y4065" i="4"/>
  <c r="X4065" i="4" s="1"/>
  <c r="AA4065" i="4" s="1"/>
  <c r="Z4065" i="4"/>
  <c r="AC4065" i="4"/>
  <c r="AH4065" i="4" s="1"/>
  <c r="AD4065" i="4"/>
  <c r="Y4066" i="4"/>
  <c r="Z4066" i="4"/>
  <c r="AC4066" i="4"/>
  <c r="AH4066" i="4" s="1"/>
  <c r="AD4066" i="4"/>
  <c r="Y4067" i="4"/>
  <c r="Z4067" i="4"/>
  <c r="AC4067" i="4"/>
  <c r="AH4067" i="4" s="1"/>
  <c r="AD4067" i="4"/>
  <c r="Y4068" i="4"/>
  <c r="Z4068" i="4"/>
  <c r="AC4068" i="4"/>
  <c r="AH4068" i="4" s="1"/>
  <c r="AD4068" i="4"/>
  <c r="Y4069" i="4"/>
  <c r="X4069" i="4" s="1"/>
  <c r="AA4069" i="4" s="1"/>
  <c r="Z4069" i="4"/>
  <c r="AC4069" i="4"/>
  <c r="AH4069" i="4" s="1"/>
  <c r="AD4069" i="4"/>
  <c r="Y4070" i="4"/>
  <c r="Z4070" i="4"/>
  <c r="AC4070" i="4"/>
  <c r="AH4070" i="4" s="1"/>
  <c r="AD4070" i="4"/>
  <c r="Y4071" i="4"/>
  <c r="Z4071" i="4"/>
  <c r="AC4071" i="4"/>
  <c r="AH4071" i="4" s="1"/>
  <c r="AD4071" i="4"/>
  <c r="Y4072" i="4"/>
  <c r="Z4072" i="4"/>
  <c r="AC4072" i="4"/>
  <c r="AH4072" i="4" s="1"/>
  <c r="AD4072" i="4"/>
  <c r="Y4073" i="4"/>
  <c r="X4073" i="4" s="1"/>
  <c r="AA4073" i="4" s="1"/>
  <c r="Z4073" i="4"/>
  <c r="AC4073" i="4"/>
  <c r="AH4073" i="4" s="1"/>
  <c r="AD4073" i="4"/>
  <c r="Y4074" i="4"/>
  <c r="Z4074" i="4"/>
  <c r="AC4074" i="4"/>
  <c r="AH4074" i="4" s="1"/>
  <c r="AD4074" i="4"/>
  <c r="Y4075" i="4"/>
  <c r="Z4075" i="4"/>
  <c r="AC4075" i="4"/>
  <c r="AH4075" i="4" s="1"/>
  <c r="AD4075" i="4"/>
  <c r="Y4076" i="4"/>
  <c r="Z4076" i="4"/>
  <c r="AC4076" i="4"/>
  <c r="AH4076" i="4" s="1"/>
  <c r="AD4076" i="4"/>
  <c r="Y4077" i="4"/>
  <c r="X4077" i="4" s="1"/>
  <c r="AA4077" i="4" s="1"/>
  <c r="Z4077" i="4"/>
  <c r="AC4077" i="4"/>
  <c r="AH4077" i="4" s="1"/>
  <c r="AD4077" i="4"/>
  <c r="Y4078" i="4"/>
  <c r="Z4078" i="4"/>
  <c r="AC4078" i="4"/>
  <c r="AH4078" i="4" s="1"/>
  <c r="AD4078" i="4"/>
  <c r="Y4079" i="4"/>
  <c r="Z4079" i="4"/>
  <c r="AC4079" i="4"/>
  <c r="AH4079" i="4" s="1"/>
  <c r="AD4079" i="4"/>
  <c r="Y4080" i="4"/>
  <c r="Z4080" i="4"/>
  <c r="AC4080" i="4"/>
  <c r="AH4080" i="4" s="1"/>
  <c r="AD4080" i="4"/>
  <c r="Y4081" i="4"/>
  <c r="X4081" i="4" s="1"/>
  <c r="AA4081" i="4" s="1"/>
  <c r="Z4081" i="4"/>
  <c r="AC4081" i="4"/>
  <c r="AH4081" i="4" s="1"/>
  <c r="AD4081" i="4"/>
  <c r="Y4082" i="4"/>
  <c r="Z4082" i="4"/>
  <c r="AC4082" i="4"/>
  <c r="AH4082" i="4" s="1"/>
  <c r="AD4082" i="4"/>
  <c r="Y4083" i="4"/>
  <c r="Z4083" i="4"/>
  <c r="AC4083" i="4"/>
  <c r="AH4083" i="4" s="1"/>
  <c r="AD4083" i="4"/>
  <c r="Y4084" i="4"/>
  <c r="Z4084" i="4"/>
  <c r="AC4084" i="4"/>
  <c r="AH4084" i="4" s="1"/>
  <c r="AD4084" i="4"/>
  <c r="Y4085" i="4"/>
  <c r="X4085" i="4" s="1"/>
  <c r="AA4085" i="4" s="1"/>
  <c r="Z4085" i="4"/>
  <c r="AC4085" i="4"/>
  <c r="AH4085" i="4" s="1"/>
  <c r="AD4085" i="4"/>
  <c r="Y4086" i="4"/>
  <c r="Z4086" i="4"/>
  <c r="AC4086" i="4"/>
  <c r="AH4086" i="4" s="1"/>
  <c r="AD4086" i="4"/>
  <c r="Y4087" i="4"/>
  <c r="Z4087" i="4"/>
  <c r="AC4087" i="4"/>
  <c r="AH4087" i="4" s="1"/>
  <c r="AD4087" i="4"/>
  <c r="Y4088" i="4"/>
  <c r="Z4088" i="4"/>
  <c r="AC4088" i="4"/>
  <c r="AH4088" i="4" s="1"/>
  <c r="AD4088" i="4"/>
  <c r="Y4089" i="4"/>
  <c r="X4089" i="4" s="1"/>
  <c r="AA4089" i="4" s="1"/>
  <c r="Z4089" i="4"/>
  <c r="AC4089" i="4"/>
  <c r="AH4089" i="4" s="1"/>
  <c r="AD4089" i="4"/>
  <c r="Y4090" i="4"/>
  <c r="Z4090" i="4"/>
  <c r="AC4090" i="4"/>
  <c r="AH4090" i="4" s="1"/>
  <c r="AD4090" i="4"/>
  <c r="Y4091" i="4"/>
  <c r="Z4091" i="4"/>
  <c r="AC4091" i="4"/>
  <c r="AH4091" i="4" s="1"/>
  <c r="AD4091" i="4"/>
  <c r="Y4092" i="4"/>
  <c r="Z4092" i="4"/>
  <c r="AC4092" i="4"/>
  <c r="AH4092" i="4" s="1"/>
  <c r="AD4092" i="4"/>
  <c r="Y4093" i="4"/>
  <c r="X4093" i="4" s="1"/>
  <c r="AA4093" i="4" s="1"/>
  <c r="Z4093" i="4"/>
  <c r="AC4093" i="4"/>
  <c r="AH4093" i="4" s="1"/>
  <c r="AD4093" i="4"/>
  <c r="Y4094" i="4"/>
  <c r="Z4094" i="4"/>
  <c r="AC4094" i="4"/>
  <c r="AH4094" i="4" s="1"/>
  <c r="AD4094" i="4"/>
  <c r="Y4095" i="4"/>
  <c r="Z4095" i="4"/>
  <c r="AC4095" i="4"/>
  <c r="AH4095" i="4" s="1"/>
  <c r="AD4095" i="4"/>
  <c r="Y4096" i="4"/>
  <c r="Z4096" i="4"/>
  <c r="AC4096" i="4"/>
  <c r="AH4096" i="4" s="1"/>
  <c r="AD4096" i="4"/>
  <c r="Y4097" i="4"/>
  <c r="X4097" i="4" s="1"/>
  <c r="AA4097" i="4" s="1"/>
  <c r="Z4097" i="4"/>
  <c r="AC4097" i="4"/>
  <c r="AH4097" i="4" s="1"/>
  <c r="AD4097" i="4"/>
  <c r="Y4098" i="4"/>
  <c r="Z4098" i="4"/>
  <c r="AC4098" i="4"/>
  <c r="AH4098" i="4" s="1"/>
  <c r="AD4098" i="4"/>
  <c r="Y4099" i="4"/>
  <c r="Z4099" i="4"/>
  <c r="AC4099" i="4"/>
  <c r="AH4099" i="4" s="1"/>
  <c r="AD4099" i="4"/>
  <c r="Y4100" i="4"/>
  <c r="Z4100" i="4"/>
  <c r="AC4100" i="4"/>
  <c r="AH4100" i="4" s="1"/>
  <c r="AD4100" i="4"/>
  <c r="Y4101" i="4"/>
  <c r="X4101" i="4" s="1"/>
  <c r="AA4101" i="4" s="1"/>
  <c r="Z4101" i="4"/>
  <c r="AC4101" i="4"/>
  <c r="AH4101" i="4" s="1"/>
  <c r="AD4101" i="4"/>
  <c r="Y4102" i="4"/>
  <c r="Z4102" i="4"/>
  <c r="AC4102" i="4"/>
  <c r="AH4102" i="4" s="1"/>
  <c r="AD4102" i="4"/>
  <c r="Y4103" i="4"/>
  <c r="Z4103" i="4"/>
  <c r="AC4103" i="4"/>
  <c r="AH4103" i="4" s="1"/>
  <c r="AD4103" i="4"/>
  <c r="Y4104" i="4"/>
  <c r="Z4104" i="4"/>
  <c r="AC4104" i="4"/>
  <c r="AH4104" i="4" s="1"/>
  <c r="AD4104" i="4"/>
  <c r="Y4105" i="4"/>
  <c r="X4105" i="4" s="1"/>
  <c r="AA4105" i="4" s="1"/>
  <c r="Z4105" i="4"/>
  <c r="AC4105" i="4"/>
  <c r="AH4105" i="4" s="1"/>
  <c r="AD4105" i="4"/>
  <c r="Y4106" i="4"/>
  <c r="Z4106" i="4"/>
  <c r="AC4106" i="4"/>
  <c r="AH4106" i="4" s="1"/>
  <c r="AD4106" i="4"/>
  <c r="Y4107" i="4"/>
  <c r="Z4107" i="4"/>
  <c r="AC4107" i="4"/>
  <c r="AH4107" i="4" s="1"/>
  <c r="AD4107" i="4"/>
  <c r="Y4108" i="4"/>
  <c r="Z4108" i="4"/>
  <c r="AC4108" i="4"/>
  <c r="AH4108" i="4" s="1"/>
  <c r="AD4108" i="4"/>
  <c r="Y4109" i="4"/>
  <c r="X4109" i="4" s="1"/>
  <c r="AA4109" i="4" s="1"/>
  <c r="Z4109" i="4"/>
  <c r="AC4109" i="4"/>
  <c r="AH4109" i="4" s="1"/>
  <c r="AD4109" i="4"/>
  <c r="Y4110" i="4"/>
  <c r="Z4110" i="4"/>
  <c r="AC4110" i="4"/>
  <c r="AH4110" i="4" s="1"/>
  <c r="AD4110" i="4"/>
  <c r="Y4111" i="4"/>
  <c r="Z4111" i="4"/>
  <c r="AC4111" i="4"/>
  <c r="AH4111" i="4" s="1"/>
  <c r="AD4111" i="4"/>
  <c r="Y4112" i="4"/>
  <c r="Z4112" i="4"/>
  <c r="AC4112" i="4"/>
  <c r="AH4112" i="4" s="1"/>
  <c r="AD4112" i="4"/>
  <c r="Y4113" i="4"/>
  <c r="X4113" i="4" s="1"/>
  <c r="AA4113" i="4" s="1"/>
  <c r="Z4113" i="4"/>
  <c r="AC4113" i="4"/>
  <c r="AH4113" i="4" s="1"/>
  <c r="AD4113" i="4"/>
  <c r="Y4114" i="4"/>
  <c r="Z4114" i="4"/>
  <c r="AC4114" i="4"/>
  <c r="AH4114" i="4" s="1"/>
  <c r="AD4114" i="4"/>
  <c r="Y4115" i="4"/>
  <c r="Z4115" i="4"/>
  <c r="AC4115" i="4"/>
  <c r="AH4115" i="4" s="1"/>
  <c r="AD4115" i="4"/>
  <c r="Y4116" i="4"/>
  <c r="Z4116" i="4"/>
  <c r="AC4116" i="4"/>
  <c r="AH4116" i="4" s="1"/>
  <c r="AD4116" i="4"/>
  <c r="Y4117" i="4"/>
  <c r="X4117" i="4" s="1"/>
  <c r="AA4117" i="4" s="1"/>
  <c r="Z4117" i="4"/>
  <c r="AC4117" i="4"/>
  <c r="AH4117" i="4" s="1"/>
  <c r="AD4117" i="4"/>
  <c r="Y4118" i="4"/>
  <c r="Z4118" i="4"/>
  <c r="AC4118" i="4"/>
  <c r="AH4118" i="4" s="1"/>
  <c r="AD4118" i="4"/>
  <c r="Y4119" i="4"/>
  <c r="Z4119" i="4"/>
  <c r="AC4119" i="4"/>
  <c r="AH4119" i="4" s="1"/>
  <c r="AD4119" i="4"/>
  <c r="Y4120" i="4"/>
  <c r="Z4120" i="4"/>
  <c r="AC4120" i="4"/>
  <c r="AH4120" i="4" s="1"/>
  <c r="AD4120" i="4"/>
  <c r="Y4121" i="4"/>
  <c r="X4121" i="4" s="1"/>
  <c r="AA4121" i="4" s="1"/>
  <c r="Z4121" i="4"/>
  <c r="AC4121" i="4"/>
  <c r="AH4121" i="4" s="1"/>
  <c r="AD4121" i="4"/>
  <c r="Y4122" i="4"/>
  <c r="Z4122" i="4"/>
  <c r="AC4122" i="4"/>
  <c r="AH4122" i="4" s="1"/>
  <c r="AD4122" i="4"/>
  <c r="Y4123" i="4"/>
  <c r="Z4123" i="4"/>
  <c r="AC4123" i="4"/>
  <c r="AH4123" i="4" s="1"/>
  <c r="AD4123" i="4"/>
  <c r="Y4124" i="4"/>
  <c r="Z4124" i="4"/>
  <c r="AC4124" i="4"/>
  <c r="AH4124" i="4" s="1"/>
  <c r="AD4124" i="4"/>
  <c r="Y4125" i="4"/>
  <c r="X4125" i="4" s="1"/>
  <c r="AA4125" i="4" s="1"/>
  <c r="Z4125" i="4"/>
  <c r="AC4125" i="4"/>
  <c r="AH4125" i="4" s="1"/>
  <c r="AD4125" i="4"/>
  <c r="Y4126" i="4"/>
  <c r="Z4126" i="4"/>
  <c r="AC4126" i="4"/>
  <c r="AH4126" i="4" s="1"/>
  <c r="AD4126" i="4"/>
  <c r="Y4127" i="4"/>
  <c r="Z4127" i="4"/>
  <c r="AC4127" i="4"/>
  <c r="AH4127" i="4" s="1"/>
  <c r="AD4127" i="4"/>
  <c r="Y4128" i="4"/>
  <c r="Z4128" i="4"/>
  <c r="AC4128" i="4"/>
  <c r="AH4128" i="4" s="1"/>
  <c r="AD4128" i="4"/>
  <c r="Y4129" i="4"/>
  <c r="X4129" i="4" s="1"/>
  <c r="AA4129" i="4" s="1"/>
  <c r="Z4129" i="4"/>
  <c r="AC4129" i="4"/>
  <c r="AH4129" i="4" s="1"/>
  <c r="AD4129" i="4"/>
  <c r="Y4130" i="4"/>
  <c r="Z4130" i="4"/>
  <c r="AC4130" i="4"/>
  <c r="AH4130" i="4" s="1"/>
  <c r="AD4130" i="4"/>
  <c r="Y4131" i="4"/>
  <c r="Z4131" i="4"/>
  <c r="AC4131" i="4"/>
  <c r="AH4131" i="4" s="1"/>
  <c r="AD4131" i="4"/>
  <c r="Y4132" i="4"/>
  <c r="Z4132" i="4"/>
  <c r="AC4132" i="4"/>
  <c r="AH4132" i="4" s="1"/>
  <c r="AD4132" i="4"/>
  <c r="Y4133" i="4"/>
  <c r="X4133" i="4" s="1"/>
  <c r="AA4133" i="4" s="1"/>
  <c r="Z4133" i="4"/>
  <c r="AC4133" i="4"/>
  <c r="AH4133" i="4" s="1"/>
  <c r="AD4133" i="4"/>
  <c r="Y4134" i="4"/>
  <c r="Z4134" i="4"/>
  <c r="AC4134" i="4"/>
  <c r="AH4134" i="4" s="1"/>
  <c r="AD4134" i="4"/>
  <c r="Y4135" i="4"/>
  <c r="Z4135" i="4"/>
  <c r="AC4135" i="4"/>
  <c r="AH4135" i="4" s="1"/>
  <c r="AD4135" i="4"/>
  <c r="Y4136" i="4"/>
  <c r="Z4136" i="4"/>
  <c r="AC4136" i="4"/>
  <c r="AH4136" i="4" s="1"/>
  <c r="AD4136" i="4"/>
  <c r="Y4137" i="4"/>
  <c r="X4137" i="4" s="1"/>
  <c r="AA4137" i="4" s="1"/>
  <c r="Z4137" i="4"/>
  <c r="AC4137" i="4"/>
  <c r="AH4137" i="4" s="1"/>
  <c r="AD4137" i="4"/>
  <c r="Y4138" i="4"/>
  <c r="Z4138" i="4"/>
  <c r="AC4138" i="4"/>
  <c r="AH4138" i="4" s="1"/>
  <c r="AD4138" i="4"/>
  <c r="Y4139" i="4"/>
  <c r="Z4139" i="4"/>
  <c r="AC4139" i="4"/>
  <c r="AH4139" i="4" s="1"/>
  <c r="AD4139" i="4"/>
  <c r="Y4140" i="4"/>
  <c r="Z4140" i="4"/>
  <c r="AC4140" i="4"/>
  <c r="AH4140" i="4" s="1"/>
  <c r="AD4140" i="4"/>
  <c r="Y4141" i="4"/>
  <c r="X4141" i="4" s="1"/>
  <c r="AA4141" i="4" s="1"/>
  <c r="Z4141" i="4"/>
  <c r="AC4141" i="4"/>
  <c r="AH4141" i="4" s="1"/>
  <c r="AD4141" i="4"/>
  <c r="Y4142" i="4"/>
  <c r="Z4142" i="4"/>
  <c r="AC4142" i="4"/>
  <c r="AH4142" i="4" s="1"/>
  <c r="AD4142" i="4"/>
  <c r="Y4143" i="4"/>
  <c r="Z4143" i="4"/>
  <c r="AC4143" i="4"/>
  <c r="AH4143" i="4" s="1"/>
  <c r="AD4143" i="4"/>
  <c r="Y4144" i="4"/>
  <c r="Z4144" i="4"/>
  <c r="AC4144" i="4"/>
  <c r="AH4144" i="4" s="1"/>
  <c r="AD4144" i="4"/>
  <c r="Y4145" i="4"/>
  <c r="X4145" i="4" s="1"/>
  <c r="AA4145" i="4" s="1"/>
  <c r="Z4145" i="4"/>
  <c r="AC4145" i="4"/>
  <c r="AH4145" i="4" s="1"/>
  <c r="AD4145" i="4"/>
  <c r="Y4146" i="4"/>
  <c r="Z4146" i="4"/>
  <c r="AC4146" i="4"/>
  <c r="AH4146" i="4" s="1"/>
  <c r="AD4146" i="4"/>
  <c r="Y4147" i="4"/>
  <c r="Z4147" i="4"/>
  <c r="AC4147" i="4"/>
  <c r="AH4147" i="4" s="1"/>
  <c r="AD4147" i="4"/>
  <c r="Y4148" i="4"/>
  <c r="Z4148" i="4"/>
  <c r="AC4148" i="4"/>
  <c r="AH4148" i="4" s="1"/>
  <c r="AD4148" i="4"/>
  <c r="Y4149" i="4"/>
  <c r="X4149" i="4" s="1"/>
  <c r="AA4149" i="4" s="1"/>
  <c r="Z4149" i="4"/>
  <c r="AC4149" i="4"/>
  <c r="AH4149" i="4" s="1"/>
  <c r="AD4149" i="4"/>
  <c r="Y4150" i="4"/>
  <c r="Z4150" i="4"/>
  <c r="AC4150" i="4"/>
  <c r="AH4150" i="4" s="1"/>
  <c r="AD4150" i="4"/>
  <c r="Y4151" i="4"/>
  <c r="Z4151" i="4"/>
  <c r="AC4151" i="4"/>
  <c r="AH4151" i="4" s="1"/>
  <c r="AD4151" i="4"/>
  <c r="Y4152" i="4"/>
  <c r="Z4152" i="4"/>
  <c r="AC4152" i="4"/>
  <c r="AH4152" i="4" s="1"/>
  <c r="AD4152" i="4"/>
  <c r="Y4153" i="4"/>
  <c r="X4153" i="4" s="1"/>
  <c r="AA4153" i="4" s="1"/>
  <c r="Z4153" i="4"/>
  <c r="AC4153" i="4"/>
  <c r="AH4153" i="4" s="1"/>
  <c r="AD4153" i="4"/>
  <c r="Y4154" i="4"/>
  <c r="Z4154" i="4"/>
  <c r="AC4154" i="4"/>
  <c r="AH4154" i="4" s="1"/>
  <c r="AD4154" i="4"/>
  <c r="Y4155" i="4"/>
  <c r="Z4155" i="4"/>
  <c r="AC4155" i="4"/>
  <c r="AH4155" i="4" s="1"/>
  <c r="AD4155" i="4"/>
  <c r="Y4156" i="4"/>
  <c r="Z4156" i="4"/>
  <c r="AC4156" i="4"/>
  <c r="AH4156" i="4" s="1"/>
  <c r="AD4156" i="4"/>
  <c r="Y4157" i="4"/>
  <c r="X4157" i="4" s="1"/>
  <c r="AA4157" i="4" s="1"/>
  <c r="Z4157" i="4"/>
  <c r="AC4157" i="4"/>
  <c r="AH4157" i="4" s="1"/>
  <c r="AD4157" i="4"/>
  <c r="Y4158" i="4"/>
  <c r="Z4158" i="4"/>
  <c r="AC4158" i="4"/>
  <c r="AH4158" i="4" s="1"/>
  <c r="AD4158" i="4"/>
  <c r="Y4159" i="4"/>
  <c r="Z4159" i="4"/>
  <c r="AC4159" i="4"/>
  <c r="AH4159" i="4" s="1"/>
  <c r="AD4159" i="4"/>
  <c r="Y4160" i="4"/>
  <c r="Z4160" i="4"/>
  <c r="AC4160" i="4"/>
  <c r="AH4160" i="4" s="1"/>
  <c r="AD4160" i="4"/>
  <c r="Y4161" i="4"/>
  <c r="X4161" i="4" s="1"/>
  <c r="AA4161" i="4" s="1"/>
  <c r="Z4161" i="4"/>
  <c r="AC4161" i="4"/>
  <c r="AH4161" i="4" s="1"/>
  <c r="AD4161" i="4"/>
  <c r="Y4162" i="4"/>
  <c r="Z4162" i="4"/>
  <c r="AC4162" i="4"/>
  <c r="AH4162" i="4" s="1"/>
  <c r="AD4162" i="4"/>
  <c r="Y4163" i="4"/>
  <c r="Z4163" i="4"/>
  <c r="AC4163" i="4"/>
  <c r="AH4163" i="4" s="1"/>
  <c r="AD4163" i="4"/>
  <c r="Y4164" i="4"/>
  <c r="Z4164" i="4"/>
  <c r="AC4164" i="4"/>
  <c r="AH4164" i="4" s="1"/>
  <c r="AD4164" i="4"/>
  <c r="Y4165" i="4"/>
  <c r="X4165" i="4" s="1"/>
  <c r="AA4165" i="4" s="1"/>
  <c r="Z4165" i="4"/>
  <c r="AC4165" i="4"/>
  <c r="AH4165" i="4" s="1"/>
  <c r="AD4165" i="4"/>
  <c r="Y4166" i="4"/>
  <c r="Z4166" i="4"/>
  <c r="AC4166" i="4"/>
  <c r="AH4166" i="4" s="1"/>
  <c r="AD4166" i="4"/>
  <c r="Y4167" i="4"/>
  <c r="Z4167" i="4"/>
  <c r="AC4167" i="4"/>
  <c r="AH4167" i="4" s="1"/>
  <c r="AD4167" i="4"/>
  <c r="Y4168" i="4"/>
  <c r="Z4168" i="4"/>
  <c r="AC4168" i="4"/>
  <c r="AH4168" i="4" s="1"/>
  <c r="AD4168" i="4"/>
  <c r="Y4169" i="4"/>
  <c r="X4169" i="4" s="1"/>
  <c r="AA4169" i="4" s="1"/>
  <c r="Z4169" i="4"/>
  <c r="AC4169" i="4"/>
  <c r="AH4169" i="4" s="1"/>
  <c r="AD4169" i="4"/>
  <c r="Y4170" i="4"/>
  <c r="Z4170" i="4"/>
  <c r="AC4170" i="4"/>
  <c r="AH4170" i="4" s="1"/>
  <c r="AD4170" i="4"/>
  <c r="Y4171" i="4"/>
  <c r="Z4171" i="4"/>
  <c r="AC4171" i="4"/>
  <c r="AH4171" i="4" s="1"/>
  <c r="AD4171" i="4"/>
  <c r="Y4172" i="4"/>
  <c r="Z4172" i="4"/>
  <c r="AC4172" i="4"/>
  <c r="AH4172" i="4" s="1"/>
  <c r="AD4172" i="4"/>
  <c r="Y4173" i="4"/>
  <c r="X4173" i="4" s="1"/>
  <c r="AA4173" i="4" s="1"/>
  <c r="Z4173" i="4"/>
  <c r="AC4173" i="4"/>
  <c r="AH4173" i="4" s="1"/>
  <c r="AD4173" i="4"/>
  <c r="Y4174" i="4"/>
  <c r="Z4174" i="4"/>
  <c r="AC4174" i="4"/>
  <c r="AH4174" i="4" s="1"/>
  <c r="AD4174" i="4"/>
  <c r="Y4175" i="4"/>
  <c r="Z4175" i="4"/>
  <c r="AC4175" i="4"/>
  <c r="AH4175" i="4" s="1"/>
  <c r="AD4175" i="4"/>
  <c r="Y4176" i="4"/>
  <c r="Z4176" i="4"/>
  <c r="AC4176" i="4"/>
  <c r="AH4176" i="4" s="1"/>
  <c r="AD4176" i="4"/>
  <c r="Y4177" i="4"/>
  <c r="X4177" i="4" s="1"/>
  <c r="AA4177" i="4" s="1"/>
  <c r="Z4177" i="4"/>
  <c r="AC4177" i="4"/>
  <c r="AH4177" i="4" s="1"/>
  <c r="AD4177" i="4"/>
  <c r="Y4178" i="4"/>
  <c r="Z4178" i="4"/>
  <c r="AC4178" i="4"/>
  <c r="AH4178" i="4" s="1"/>
  <c r="AD4178" i="4"/>
  <c r="Y4179" i="4"/>
  <c r="Z4179" i="4"/>
  <c r="AC4179" i="4"/>
  <c r="AH4179" i="4" s="1"/>
  <c r="AD4179" i="4"/>
  <c r="Y4180" i="4"/>
  <c r="Z4180" i="4"/>
  <c r="AC4180" i="4"/>
  <c r="AH4180" i="4" s="1"/>
  <c r="AD4180" i="4"/>
  <c r="Y4181" i="4"/>
  <c r="X4181" i="4" s="1"/>
  <c r="AA4181" i="4" s="1"/>
  <c r="Z4181" i="4"/>
  <c r="AC4181" i="4"/>
  <c r="AH4181" i="4" s="1"/>
  <c r="AD4181" i="4"/>
  <c r="Y4182" i="4"/>
  <c r="Z4182" i="4"/>
  <c r="AC4182" i="4"/>
  <c r="AH4182" i="4" s="1"/>
  <c r="AD4182" i="4"/>
  <c r="Y4183" i="4"/>
  <c r="Z4183" i="4"/>
  <c r="AC4183" i="4"/>
  <c r="AH4183" i="4" s="1"/>
  <c r="AD4183" i="4"/>
  <c r="Y4184" i="4"/>
  <c r="Z4184" i="4"/>
  <c r="AC4184" i="4"/>
  <c r="AH4184" i="4" s="1"/>
  <c r="AD4184" i="4"/>
  <c r="Y4185" i="4"/>
  <c r="X4185" i="4" s="1"/>
  <c r="AA4185" i="4" s="1"/>
  <c r="Z4185" i="4"/>
  <c r="AC4185" i="4"/>
  <c r="AH4185" i="4" s="1"/>
  <c r="AD4185" i="4"/>
  <c r="Y4186" i="4"/>
  <c r="Z4186" i="4"/>
  <c r="AC4186" i="4"/>
  <c r="AH4186" i="4" s="1"/>
  <c r="AD4186" i="4"/>
  <c r="Y4187" i="4"/>
  <c r="Z4187" i="4"/>
  <c r="AC4187" i="4"/>
  <c r="AH4187" i="4" s="1"/>
  <c r="AD4187" i="4"/>
  <c r="Y4188" i="4"/>
  <c r="Z4188" i="4"/>
  <c r="AC4188" i="4"/>
  <c r="AH4188" i="4" s="1"/>
  <c r="AD4188" i="4"/>
  <c r="Y4189" i="4"/>
  <c r="X4189" i="4" s="1"/>
  <c r="AA4189" i="4" s="1"/>
  <c r="Z4189" i="4"/>
  <c r="AC4189" i="4"/>
  <c r="AH4189" i="4" s="1"/>
  <c r="AD4189" i="4"/>
  <c r="Y4190" i="4"/>
  <c r="Z4190" i="4"/>
  <c r="AC4190" i="4"/>
  <c r="AH4190" i="4" s="1"/>
  <c r="AD4190" i="4"/>
  <c r="Y4191" i="4"/>
  <c r="Z4191" i="4"/>
  <c r="AC4191" i="4"/>
  <c r="AH4191" i="4" s="1"/>
  <c r="AD4191" i="4"/>
  <c r="Y4192" i="4"/>
  <c r="Z4192" i="4"/>
  <c r="AC4192" i="4"/>
  <c r="AH4192" i="4" s="1"/>
  <c r="AD4192" i="4"/>
  <c r="Y4193" i="4"/>
  <c r="X4193" i="4" s="1"/>
  <c r="AA4193" i="4" s="1"/>
  <c r="Z4193" i="4"/>
  <c r="AC4193" i="4"/>
  <c r="AH4193" i="4" s="1"/>
  <c r="AD4193" i="4"/>
  <c r="Y4194" i="4"/>
  <c r="Z4194" i="4"/>
  <c r="AC4194" i="4"/>
  <c r="AH4194" i="4" s="1"/>
  <c r="AD4194" i="4"/>
  <c r="Y4195" i="4"/>
  <c r="Z4195" i="4"/>
  <c r="AC4195" i="4"/>
  <c r="AH4195" i="4" s="1"/>
  <c r="AD4195" i="4"/>
  <c r="Y4196" i="4"/>
  <c r="Z4196" i="4"/>
  <c r="AC4196" i="4"/>
  <c r="AH4196" i="4" s="1"/>
  <c r="AD4196" i="4"/>
  <c r="Y4197" i="4"/>
  <c r="X4197" i="4" s="1"/>
  <c r="AA4197" i="4" s="1"/>
  <c r="Z4197" i="4"/>
  <c r="AC4197" i="4"/>
  <c r="AH4197" i="4" s="1"/>
  <c r="AD4197" i="4"/>
  <c r="Y4198" i="4"/>
  <c r="Z4198" i="4"/>
  <c r="AC4198" i="4"/>
  <c r="AH4198" i="4" s="1"/>
  <c r="AD4198" i="4"/>
  <c r="Y4199" i="4"/>
  <c r="Z4199" i="4"/>
  <c r="AC4199" i="4"/>
  <c r="AH4199" i="4" s="1"/>
  <c r="AD4199" i="4"/>
  <c r="Y4200" i="4"/>
  <c r="Z4200" i="4"/>
  <c r="AC4200" i="4"/>
  <c r="AH4200" i="4" s="1"/>
  <c r="AD4200" i="4"/>
  <c r="Y4201" i="4"/>
  <c r="X4201" i="4" s="1"/>
  <c r="AA4201" i="4" s="1"/>
  <c r="Z4201" i="4"/>
  <c r="AC4201" i="4"/>
  <c r="AH4201" i="4" s="1"/>
  <c r="AD4201" i="4"/>
  <c r="Y4202" i="4"/>
  <c r="Z4202" i="4"/>
  <c r="AC4202" i="4"/>
  <c r="AH4202" i="4" s="1"/>
  <c r="AD4202" i="4"/>
  <c r="Y4203" i="4"/>
  <c r="Z4203" i="4"/>
  <c r="AC4203" i="4"/>
  <c r="AH4203" i="4" s="1"/>
  <c r="AD4203" i="4"/>
  <c r="Y4204" i="4"/>
  <c r="Z4204" i="4"/>
  <c r="AC4204" i="4"/>
  <c r="AH4204" i="4" s="1"/>
  <c r="AD4204" i="4"/>
  <c r="Y4205" i="4"/>
  <c r="X4205" i="4" s="1"/>
  <c r="AA4205" i="4" s="1"/>
  <c r="Z4205" i="4"/>
  <c r="AC4205" i="4"/>
  <c r="AH4205" i="4" s="1"/>
  <c r="AD4205" i="4"/>
  <c r="Y4206" i="4"/>
  <c r="Z4206" i="4"/>
  <c r="AC4206" i="4"/>
  <c r="AH4206" i="4" s="1"/>
  <c r="AD4206" i="4"/>
  <c r="Y4207" i="4"/>
  <c r="Z4207" i="4"/>
  <c r="AC4207" i="4"/>
  <c r="AH4207" i="4" s="1"/>
  <c r="AD4207" i="4"/>
  <c r="Y4208" i="4"/>
  <c r="Z4208" i="4"/>
  <c r="AC4208" i="4"/>
  <c r="AH4208" i="4" s="1"/>
  <c r="AD4208" i="4"/>
  <c r="Y4209" i="4"/>
  <c r="X4209" i="4" s="1"/>
  <c r="AA4209" i="4" s="1"/>
  <c r="Z4209" i="4"/>
  <c r="AC4209" i="4"/>
  <c r="AH4209" i="4" s="1"/>
  <c r="AD4209" i="4"/>
  <c r="Y4210" i="4"/>
  <c r="Z4210" i="4"/>
  <c r="AC4210" i="4"/>
  <c r="AH4210" i="4" s="1"/>
  <c r="AD4210" i="4"/>
  <c r="Y4211" i="4"/>
  <c r="Z4211" i="4"/>
  <c r="AC4211" i="4"/>
  <c r="AH4211" i="4" s="1"/>
  <c r="AD4211" i="4"/>
  <c r="Y4212" i="4"/>
  <c r="Z4212" i="4"/>
  <c r="AC4212" i="4"/>
  <c r="AH4212" i="4" s="1"/>
  <c r="AD4212" i="4"/>
  <c r="Y4213" i="4"/>
  <c r="X4213" i="4" s="1"/>
  <c r="AA4213" i="4" s="1"/>
  <c r="Z4213" i="4"/>
  <c r="AC4213" i="4"/>
  <c r="AH4213" i="4" s="1"/>
  <c r="AD4213" i="4"/>
  <c r="Y4214" i="4"/>
  <c r="Z4214" i="4"/>
  <c r="AC4214" i="4"/>
  <c r="AH4214" i="4" s="1"/>
  <c r="AD4214" i="4"/>
  <c r="Y4215" i="4"/>
  <c r="Z4215" i="4"/>
  <c r="AC4215" i="4"/>
  <c r="AH4215" i="4" s="1"/>
  <c r="AD4215" i="4"/>
  <c r="Y4216" i="4"/>
  <c r="Z4216" i="4"/>
  <c r="AC4216" i="4"/>
  <c r="AH4216" i="4" s="1"/>
  <c r="AD4216" i="4"/>
  <c r="Y4217" i="4"/>
  <c r="X4217" i="4" s="1"/>
  <c r="AA4217" i="4" s="1"/>
  <c r="Z4217" i="4"/>
  <c r="AC4217" i="4"/>
  <c r="AH4217" i="4" s="1"/>
  <c r="AD4217" i="4"/>
  <c r="Y4218" i="4"/>
  <c r="Z4218" i="4"/>
  <c r="AC4218" i="4"/>
  <c r="AH4218" i="4" s="1"/>
  <c r="AD4218" i="4"/>
  <c r="Y4219" i="4"/>
  <c r="Z4219" i="4"/>
  <c r="AC4219" i="4"/>
  <c r="AH4219" i="4" s="1"/>
  <c r="AD4219" i="4"/>
  <c r="Y4220" i="4"/>
  <c r="Z4220" i="4"/>
  <c r="AC4220" i="4"/>
  <c r="AH4220" i="4" s="1"/>
  <c r="AD4220" i="4"/>
  <c r="Y4221" i="4"/>
  <c r="X4221" i="4" s="1"/>
  <c r="AA4221" i="4" s="1"/>
  <c r="Z4221" i="4"/>
  <c r="AC4221" i="4"/>
  <c r="AH4221" i="4" s="1"/>
  <c r="AD4221" i="4"/>
  <c r="Y4222" i="4"/>
  <c r="Z4222" i="4"/>
  <c r="AC4222" i="4"/>
  <c r="AH4222" i="4" s="1"/>
  <c r="AD4222" i="4"/>
  <c r="Y4223" i="4"/>
  <c r="Z4223" i="4"/>
  <c r="AC4223" i="4"/>
  <c r="AH4223" i="4" s="1"/>
  <c r="AD4223" i="4"/>
  <c r="Y4224" i="4"/>
  <c r="Z4224" i="4"/>
  <c r="AC4224" i="4"/>
  <c r="AH4224" i="4" s="1"/>
  <c r="AD4224" i="4"/>
  <c r="Y4225" i="4"/>
  <c r="X4225" i="4" s="1"/>
  <c r="AA4225" i="4" s="1"/>
  <c r="Z4225" i="4"/>
  <c r="AC4225" i="4"/>
  <c r="AH4225" i="4" s="1"/>
  <c r="AD4225" i="4"/>
  <c r="Y4226" i="4"/>
  <c r="Z4226" i="4"/>
  <c r="AC4226" i="4"/>
  <c r="AH4226" i="4" s="1"/>
  <c r="AD4226" i="4"/>
  <c r="Y4227" i="4"/>
  <c r="Z4227" i="4"/>
  <c r="AC4227" i="4"/>
  <c r="AH4227" i="4" s="1"/>
  <c r="AD4227" i="4"/>
  <c r="Y4228" i="4"/>
  <c r="Z4228" i="4"/>
  <c r="AC4228" i="4"/>
  <c r="AH4228" i="4" s="1"/>
  <c r="AD4228" i="4"/>
  <c r="Y4229" i="4"/>
  <c r="X4229" i="4" s="1"/>
  <c r="AA4229" i="4" s="1"/>
  <c r="Z4229" i="4"/>
  <c r="AC4229" i="4"/>
  <c r="AH4229" i="4" s="1"/>
  <c r="AD4229" i="4"/>
  <c r="Y4230" i="4"/>
  <c r="Z4230" i="4"/>
  <c r="AC4230" i="4"/>
  <c r="AH4230" i="4" s="1"/>
  <c r="AD4230" i="4"/>
  <c r="Y4231" i="4"/>
  <c r="Z4231" i="4"/>
  <c r="AC4231" i="4"/>
  <c r="AH4231" i="4" s="1"/>
  <c r="AD4231" i="4"/>
  <c r="Y4232" i="4"/>
  <c r="Z4232" i="4"/>
  <c r="AC4232" i="4"/>
  <c r="AH4232" i="4" s="1"/>
  <c r="AD4232" i="4"/>
  <c r="Y4233" i="4"/>
  <c r="X4233" i="4" s="1"/>
  <c r="AA4233" i="4" s="1"/>
  <c r="Z4233" i="4"/>
  <c r="AC4233" i="4"/>
  <c r="AH4233" i="4" s="1"/>
  <c r="AD4233" i="4"/>
  <c r="Y4234" i="4"/>
  <c r="Z4234" i="4"/>
  <c r="AC4234" i="4"/>
  <c r="AH4234" i="4" s="1"/>
  <c r="AD4234" i="4"/>
  <c r="Y4235" i="4"/>
  <c r="Z4235" i="4"/>
  <c r="AC4235" i="4"/>
  <c r="AH4235" i="4" s="1"/>
  <c r="AD4235" i="4"/>
  <c r="Y4236" i="4"/>
  <c r="Z4236" i="4"/>
  <c r="AC4236" i="4"/>
  <c r="AH4236" i="4" s="1"/>
  <c r="AD4236" i="4"/>
  <c r="Y4237" i="4"/>
  <c r="X4237" i="4" s="1"/>
  <c r="AA4237" i="4" s="1"/>
  <c r="Z4237" i="4"/>
  <c r="AC4237" i="4"/>
  <c r="AH4237" i="4" s="1"/>
  <c r="AD4237" i="4"/>
  <c r="Y4238" i="4"/>
  <c r="Z4238" i="4"/>
  <c r="AC4238" i="4"/>
  <c r="AH4238" i="4" s="1"/>
  <c r="AD4238" i="4"/>
  <c r="Y4239" i="4"/>
  <c r="Z4239" i="4"/>
  <c r="AC4239" i="4"/>
  <c r="AH4239" i="4" s="1"/>
  <c r="AD4239" i="4"/>
  <c r="Y4240" i="4"/>
  <c r="Z4240" i="4"/>
  <c r="AC4240" i="4"/>
  <c r="AH4240" i="4" s="1"/>
  <c r="AD4240" i="4"/>
  <c r="Y4241" i="4"/>
  <c r="X4241" i="4" s="1"/>
  <c r="AA4241" i="4" s="1"/>
  <c r="Z4241" i="4"/>
  <c r="AC4241" i="4"/>
  <c r="AH4241" i="4" s="1"/>
  <c r="AD4241" i="4"/>
  <c r="Y4242" i="4"/>
  <c r="Z4242" i="4"/>
  <c r="AC4242" i="4"/>
  <c r="AH4242" i="4" s="1"/>
  <c r="AD4242" i="4"/>
  <c r="Y4243" i="4"/>
  <c r="Z4243" i="4"/>
  <c r="AC4243" i="4"/>
  <c r="AH4243" i="4" s="1"/>
  <c r="AD4243" i="4"/>
  <c r="Y4244" i="4"/>
  <c r="Z4244" i="4"/>
  <c r="AC4244" i="4"/>
  <c r="AH4244" i="4" s="1"/>
  <c r="AD4244" i="4"/>
  <c r="Y4245" i="4"/>
  <c r="X4245" i="4" s="1"/>
  <c r="AA4245" i="4" s="1"/>
  <c r="Z4245" i="4"/>
  <c r="AC4245" i="4"/>
  <c r="AH4245" i="4" s="1"/>
  <c r="AD4245" i="4"/>
  <c r="Y4246" i="4"/>
  <c r="Z4246" i="4"/>
  <c r="AC4246" i="4"/>
  <c r="AH4246" i="4" s="1"/>
  <c r="AD4246" i="4"/>
  <c r="Y4247" i="4"/>
  <c r="Z4247" i="4"/>
  <c r="AC4247" i="4"/>
  <c r="AH4247" i="4" s="1"/>
  <c r="AD4247" i="4"/>
  <c r="Y4248" i="4"/>
  <c r="Z4248" i="4"/>
  <c r="AC4248" i="4"/>
  <c r="AH4248" i="4" s="1"/>
  <c r="AD4248" i="4"/>
  <c r="Y4249" i="4"/>
  <c r="X4249" i="4" s="1"/>
  <c r="AA4249" i="4" s="1"/>
  <c r="Z4249" i="4"/>
  <c r="AC4249" i="4"/>
  <c r="AH4249" i="4" s="1"/>
  <c r="AD4249" i="4"/>
  <c r="Y4250" i="4"/>
  <c r="Z4250" i="4"/>
  <c r="AC4250" i="4"/>
  <c r="AH4250" i="4" s="1"/>
  <c r="AD4250" i="4"/>
  <c r="Y4251" i="4"/>
  <c r="Z4251" i="4"/>
  <c r="AC4251" i="4"/>
  <c r="AH4251" i="4" s="1"/>
  <c r="AD4251" i="4"/>
  <c r="Y4252" i="4"/>
  <c r="Z4252" i="4"/>
  <c r="AC4252" i="4"/>
  <c r="AH4252" i="4" s="1"/>
  <c r="AD4252" i="4"/>
  <c r="Y4253" i="4"/>
  <c r="X4253" i="4" s="1"/>
  <c r="AA4253" i="4" s="1"/>
  <c r="Z4253" i="4"/>
  <c r="AC4253" i="4"/>
  <c r="AH4253" i="4" s="1"/>
  <c r="AD4253" i="4"/>
  <c r="Y4254" i="4"/>
  <c r="Z4254" i="4"/>
  <c r="AC4254" i="4"/>
  <c r="AH4254" i="4" s="1"/>
  <c r="AD4254" i="4"/>
  <c r="Y4255" i="4"/>
  <c r="Z4255" i="4"/>
  <c r="AC4255" i="4"/>
  <c r="AH4255" i="4" s="1"/>
  <c r="AD4255" i="4"/>
  <c r="Y4256" i="4"/>
  <c r="Z4256" i="4"/>
  <c r="AC4256" i="4"/>
  <c r="AH4256" i="4" s="1"/>
  <c r="AD4256" i="4"/>
  <c r="Y4257" i="4"/>
  <c r="X4257" i="4" s="1"/>
  <c r="AA4257" i="4" s="1"/>
  <c r="Z4257" i="4"/>
  <c r="AC4257" i="4"/>
  <c r="AH4257" i="4" s="1"/>
  <c r="AD4257" i="4"/>
  <c r="Y4258" i="4"/>
  <c r="Z4258" i="4"/>
  <c r="AC4258" i="4"/>
  <c r="AH4258" i="4" s="1"/>
  <c r="AD4258" i="4"/>
  <c r="Y4259" i="4"/>
  <c r="Z4259" i="4"/>
  <c r="AC4259" i="4"/>
  <c r="AH4259" i="4" s="1"/>
  <c r="AD4259" i="4"/>
  <c r="Y4260" i="4"/>
  <c r="Z4260" i="4"/>
  <c r="AC4260" i="4"/>
  <c r="AH4260" i="4" s="1"/>
  <c r="AD4260" i="4"/>
  <c r="Y4261" i="4"/>
  <c r="X4261" i="4" s="1"/>
  <c r="AA4261" i="4" s="1"/>
  <c r="Z4261" i="4"/>
  <c r="AC4261" i="4"/>
  <c r="AH4261" i="4" s="1"/>
  <c r="AD4261" i="4"/>
  <c r="Y4262" i="4"/>
  <c r="Z4262" i="4"/>
  <c r="AC4262" i="4"/>
  <c r="AH4262" i="4" s="1"/>
  <c r="AD4262" i="4"/>
  <c r="Y4263" i="4"/>
  <c r="Z4263" i="4"/>
  <c r="AC4263" i="4"/>
  <c r="AH4263" i="4" s="1"/>
  <c r="AD4263" i="4"/>
  <c r="Y4264" i="4"/>
  <c r="Z4264" i="4"/>
  <c r="AC4264" i="4"/>
  <c r="AH4264" i="4" s="1"/>
  <c r="AD4264" i="4"/>
  <c r="Y4265" i="4"/>
  <c r="X4265" i="4" s="1"/>
  <c r="AA4265" i="4" s="1"/>
  <c r="Z4265" i="4"/>
  <c r="AC4265" i="4"/>
  <c r="AH4265" i="4" s="1"/>
  <c r="AD4265" i="4"/>
  <c r="Y4266" i="4"/>
  <c r="Z4266" i="4"/>
  <c r="AC4266" i="4"/>
  <c r="AH4266" i="4" s="1"/>
  <c r="AD4266" i="4"/>
  <c r="Y4267" i="4"/>
  <c r="Z4267" i="4"/>
  <c r="AC4267" i="4"/>
  <c r="AH4267" i="4" s="1"/>
  <c r="AD4267" i="4"/>
  <c r="Y4268" i="4"/>
  <c r="Z4268" i="4"/>
  <c r="AC4268" i="4"/>
  <c r="AH4268" i="4" s="1"/>
  <c r="AD4268" i="4"/>
  <c r="Y4269" i="4"/>
  <c r="X4269" i="4" s="1"/>
  <c r="AA4269" i="4" s="1"/>
  <c r="Z4269" i="4"/>
  <c r="AC4269" i="4"/>
  <c r="AH4269" i="4" s="1"/>
  <c r="AD4269" i="4"/>
  <c r="Y4270" i="4"/>
  <c r="Z4270" i="4"/>
  <c r="AC4270" i="4"/>
  <c r="AH4270" i="4" s="1"/>
  <c r="AD4270" i="4"/>
  <c r="Y4271" i="4"/>
  <c r="Z4271" i="4"/>
  <c r="AC4271" i="4"/>
  <c r="AH4271" i="4" s="1"/>
  <c r="AD4271" i="4"/>
  <c r="Y4272" i="4"/>
  <c r="Z4272" i="4"/>
  <c r="AC4272" i="4"/>
  <c r="AH4272" i="4" s="1"/>
  <c r="AD4272" i="4"/>
  <c r="Y4273" i="4"/>
  <c r="X4273" i="4" s="1"/>
  <c r="AA4273" i="4" s="1"/>
  <c r="Z4273" i="4"/>
  <c r="AC4273" i="4"/>
  <c r="AH4273" i="4" s="1"/>
  <c r="AD4273" i="4"/>
  <c r="Y4274" i="4"/>
  <c r="Z4274" i="4"/>
  <c r="AC4274" i="4"/>
  <c r="AH4274" i="4" s="1"/>
  <c r="AD4274" i="4"/>
  <c r="Y4275" i="4"/>
  <c r="Z4275" i="4"/>
  <c r="AC4275" i="4"/>
  <c r="AH4275" i="4" s="1"/>
  <c r="AD4275" i="4"/>
  <c r="Y4276" i="4"/>
  <c r="Z4276" i="4"/>
  <c r="AC4276" i="4"/>
  <c r="AH4276" i="4" s="1"/>
  <c r="AD4276" i="4"/>
  <c r="Y4277" i="4"/>
  <c r="X4277" i="4" s="1"/>
  <c r="AA4277" i="4" s="1"/>
  <c r="Z4277" i="4"/>
  <c r="AC4277" i="4"/>
  <c r="AH4277" i="4" s="1"/>
  <c r="AD4277" i="4"/>
  <c r="Y4278" i="4"/>
  <c r="Z4278" i="4"/>
  <c r="AC4278" i="4"/>
  <c r="AH4278" i="4" s="1"/>
  <c r="AD4278" i="4"/>
  <c r="Y4279" i="4"/>
  <c r="Z4279" i="4"/>
  <c r="AC4279" i="4"/>
  <c r="AH4279" i="4" s="1"/>
  <c r="AD4279" i="4"/>
  <c r="Y4280" i="4"/>
  <c r="Z4280" i="4"/>
  <c r="AC4280" i="4"/>
  <c r="AH4280" i="4" s="1"/>
  <c r="AD4280" i="4"/>
  <c r="Y4281" i="4"/>
  <c r="X4281" i="4" s="1"/>
  <c r="AA4281" i="4" s="1"/>
  <c r="Z4281" i="4"/>
  <c r="AC4281" i="4"/>
  <c r="AH4281" i="4" s="1"/>
  <c r="AD4281" i="4"/>
  <c r="Y4282" i="4"/>
  <c r="Z4282" i="4"/>
  <c r="AC4282" i="4"/>
  <c r="AH4282" i="4" s="1"/>
  <c r="AD4282" i="4"/>
  <c r="Y4283" i="4"/>
  <c r="Z4283" i="4"/>
  <c r="AC4283" i="4"/>
  <c r="AH4283" i="4" s="1"/>
  <c r="AD4283" i="4"/>
  <c r="Y4284" i="4"/>
  <c r="Z4284" i="4"/>
  <c r="AC4284" i="4"/>
  <c r="AH4284" i="4" s="1"/>
  <c r="AD4284" i="4"/>
  <c r="Y4285" i="4"/>
  <c r="X4285" i="4" s="1"/>
  <c r="AA4285" i="4" s="1"/>
  <c r="Z4285" i="4"/>
  <c r="AC4285" i="4"/>
  <c r="AH4285" i="4" s="1"/>
  <c r="AD4285" i="4"/>
  <c r="Y4286" i="4"/>
  <c r="Z4286" i="4"/>
  <c r="AC4286" i="4"/>
  <c r="AH4286" i="4" s="1"/>
  <c r="AD4286" i="4"/>
  <c r="Y4287" i="4"/>
  <c r="Z4287" i="4"/>
  <c r="AC4287" i="4"/>
  <c r="AH4287" i="4" s="1"/>
  <c r="AD4287" i="4"/>
  <c r="Y4288" i="4"/>
  <c r="Z4288" i="4"/>
  <c r="AC4288" i="4"/>
  <c r="AH4288" i="4" s="1"/>
  <c r="AD4288" i="4"/>
  <c r="Y4289" i="4"/>
  <c r="X4289" i="4" s="1"/>
  <c r="AA4289" i="4" s="1"/>
  <c r="Z4289" i="4"/>
  <c r="AC4289" i="4"/>
  <c r="AH4289" i="4" s="1"/>
  <c r="AD4289" i="4"/>
  <c r="Y4290" i="4"/>
  <c r="Z4290" i="4"/>
  <c r="AC4290" i="4"/>
  <c r="AH4290" i="4" s="1"/>
  <c r="AD4290" i="4"/>
  <c r="Y4291" i="4"/>
  <c r="Z4291" i="4"/>
  <c r="AC4291" i="4"/>
  <c r="AH4291" i="4" s="1"/>
  <c r="AD4291" i="4"/>
  <c r="Y4292" i="4"/>
  <c r="Z4292" i="4"/>
  <c r="AC4292" i="4"/>
  <c r="AH4292" i="4" s="1"/>
  <c r="AD4292" i="4"/>
  <c r="Y4293" i="4"/>
  <c r="X4293" i="4" s="1"/>
  <c r="AA4293" i="4" s="1"/>
  <c r="Z4293" i="4"/>
  <c r="AC4293" i="4"/>
  <c r="AH4293" i="4" s="1"/>
  <c r="AD4293" i="4"/>
  <c r="Y4294" i="4"/>
  <c r="Z4294" i="4"/>
  <c r="AC4294" i="4"/>
  <c r="AH4294" i="4" s="1"/>
  <c r="AD4294" i="4"/>
  <c r="Y4295" i="4"/>
  <c r="Z4295" i="4"/>
  <c r="AC4295" i="4"/>
  <c r="AH4295" i="4" s="1"/>
  <c r="AD4295" i="4"/>
  <c r="Y4296" i="4"/>
  <c r="Z4296" i="4"/>
  <c r="AC4296" i="4"/>
  <c r="AH4296" i="4" s="1"/>
  <c r="AD4296" i="4"/>
  <c r="Y4297" i="4"/>
  <c r="X4297" i="4" s="1"/>
  <c r="AA4297" i="4" s="1"/>
  <c r="Z4297" i="4"/>
  <c r="AC4297" i="4"/>
  <c r="AH4297" i="4" s="1"/>
  <c r="AD4297" i="4"/>
  <c r="Y4298" i="4"/>
  <c r="Z4298" i="4"/>
  <c r="AC4298" i="4"/>
  <c r="AH4298" i="4" s="1"/>
  <c r="AD4298" i="4"/>
  <c r="Y4299" i="4"/>
  <c r="Z4299" i="4"/>
  <c r="AC4299" i="4"/>
  <c r="AH4299" i="4" s="1"/>
  <c r="AD4299" i="4"/>
  <c r="Y4300" i="4"/>
  <c r="Z4300" i="4"/>
  <c r="AC4300" i="4"/>
  <c r="AH4300" i="4" s="1"/>
  <c r="AD4300" i="4"/>
  <c r="Y4301" i="4"/>
  <c r="X4301" i="4" s="1"/>
  <c r="AA4301" i="4" s="1"/>
  <c r="Z4301" i="4"/>
  <c r="AC4301" i="4"/>
  <c r="AH4301" i="4" s="1"/>
  <c r="AD4301" i="4"/>
  <c r="Y4302" i="4"/>
  <c r="Z4302" i="4"/>
  <c r="AC4302" i="4"/>
  <c r="AH4302" i="4" s="1"/>
  <c r="AD4302" i="4"/>
  <c r="Y4303" i="4"/>
  <c r="Z4303" i="4"/>
  <c r="AC4303" i="4"/>
  <c r="AH4303" i="4" s="1"/>
  <c r="AD4303" i="4"/>
  <c r="Y4304" i="4"/>
  <c r="Z4304" i="4"/>
  <c r="AC4304" i="4"/>
  <c r="AH4304" i="4" s="1"/>
  <c r="AD4304" i="4"/>
  <c r="Y4305" i="4"/>
  <c r="X4305" i="4" s="1"/>
  <c r="AA4305" i="4" s="1"/>
  <c r="Z4305" i="4"/>
  <c r="AC4305" i="4"/>
  <c r="AH4305" i="4" s="1"/>
  <c r="AD4305" i="4"/>
  <c r="Y4306" i="4"/>
  <c r="Z4306" i="4"/>
  <c r="AC4306" i="4"/>
  <c r="AH4306" i="4" s="1"/>
  <c r="AD4306" i="4"/>
  <c r="Y4307" i="4"/>
  <c r="Z4307" i="4"/>
  <c r="AC4307" i="4"/>
  <c r="AH4307" i="4" s="1"/>
  <c r="AD4307" i="4"/>
  <c r="Y4308" i="4"/>
  <c r="Z4308" i="4"/>
  <c r="AC4308" i="4"/>
  <c r="AH4308" i="4" s="1"/>
  <c r="AD4308" i="4"/>
  <c r="Y4309" i="4"/>
  <c r="X4309" i="4" s="1"/>
  <c r="AA4309" i="4" s="1"/>
  <c r="Z4309" i="4"/>
  <c r="AC4309" i="4"/>
  <c r="AH4309" i="4" s="1"/>
  <c r="AD4309" i="4"/>
  <c r="Y4310" i="4"/>
  <c r="Z4310" i="4"/>
  <c r="AC4310" i="4"/>
  <c r="AH4310" i="4" s="1"/>
  <c r="AD4310" i="4"/>
  <c r="Y4311" i="4"/>
  <c r="Z4311" i="4"/>
  <c r="AC4311" i="4"/>
  <c r="AH4311" i="4" s="1"/>
  <c r="AD4311" i="4"/>
  <c r="Y4312" i="4"/>
  <c r="Z4312" i="4"/>
  <c r="AC4312" i="4"/>
  <c r="AH4312" i="4" s="1"/>
  <c r="AD4312" i="4"/>
  <c r="Y4313" i="4"/>
  <c r="X4313" i="4" s="1"/>
  <c r="AA4313" i="4" s="1"/>
  <c r="Z4313" i="4"/>
  <c r="AC4313" i="4"/>
  <c r="AH4313" i="4" s="1"/>
  <c r="AD4313" i="4"/>
  <c r="Y4314" i="4"/>
  <c r="Z4314" i="4"/>
  <c r="AC4314" i="4"/>
  <c r="AH4314" i="4" s="1"/>
  <c r="AD4314" i="4"/>
  <c r="Y4315" i="4"/>
  <c r="Z4315" i="4"/>
  <c r="AC4315" i="4"/>
  <c r="AH4315" i="4" s="1"/>
  <c r="AD4315" i="4"/>
  <c r="Y4316" i="4"/>
  <c r="Z4316" i="4"/>
  <c r="AC4316" i="4"/>
  <c r="AH4316" i="4" s="1"/>
  <c r="AD4316" i="4"/>
  <c r="Y4317" i="4"/>
  <c r="X4317" i="4" s="1"/>
  <c r="AA4317" i="4" s="1"/>
  <c r="Z4317" i="4"/>
  <c r="AC4317" i="4"/>
  <c r="AH4317" i="4" s="1"/>
  <c r="AD4317" i="4"/>
  <c r="Y4318" i="4"/>
  <c r="Z4318" i="4"/>
  <c r="AC4318" i="4"/>
  <c r="AH4318" i="4" s="1"/>
  <c r="AD4318" i="4"/>
  <c r="Y4319" i="4"/>
  <c r="Z4319" i="4"/>
  <c r="AC4319" i="4"/>
  <c r="AH4319" i="4" s="1"/>
  <c r="AD4319" i="4"/>
  <c r="Y4320" i="4"/>
  <c r="Z4320" i="4"/>
  <c r="AC4320" i="4"/>
  <c r="AH4320" i="4" s="1"/>
  <c r="AD4320" i="4"/>
  <c r="Y4321" i="4"/>
  <c r="X4321" i="4" s="1"/>
  <c r="AA4321" i="4" s="1"/>
  <c r="Z4321" i="4"/>
  <c r="AC4321" i="4"/>
  <c r="AH4321" i="4" s="1"/>
  <c r="AD4321" i="4"/>
  <c r="Y4322" i="4"/>
  <c r="Z4322" i="4"/>
  <c r="AC4322" i="4"/>
  <c r="AH4322" i="4" s="1"/>
  <c r="AD4322" i="4"/>
  <c r="Y4323" i="4"/>
  <c r="Z4323" i="4"/>
  <c r="AC4323" i="4"/>
  <c r="AH4323" i="4" s="1"/>
  <c r="AD4323" i="4"/>
  <c r="Y4324" i="4"/>
  <c r="Z4324" i="4"/>
  <c r="AC4324" i="4"/>
  <c r="AH4324" i="4" s="1"/>
  <c r="AD4324" i="4"/>
  <c r="Y4325" i="4"/>
  <c r="X4325" i="4" s="1"/>
  <c r="AA4325" i="4" s="1"/>
  <c r="Z4325" i="4"/>
  <c r="AC4325" i="4"/>
  <c r="AH4325" i="4" s="1"/>
  <c r="AD4325" i="4"/>
  <c r="Y4326" i="4"/>
  <c r="Z4326" i="4"/>
  <c r="AC4326" i="4"/>
  <c r="AH4326" i="4" s="1"/>
  <c r="AD4326" i="4"/>
  <c r="Y4327" i="4"/>
  <c r="Z4327" i="4"/>
  <c r="AC4327" i="4"/>
  <c r="AH4327" i="4" s="1"/>
  <c r="AD4327" i="4"/>
  <c r="Y4328" i="4"/>
  <c r="Z4328" i="4"/>
  <c r="AC4328" i="4"/>
  <c r="AH4328" i="4" s="1"/>
  <c r="AD4328" i="4"/>
  <c r="Y4329" i="4"/>
  <c r="X4329" i="4" s="1"/>
  <c r="AA4329" i="4" s="1"/>
  <c r="Z4329" i="4"/>
  <c r="AC4329" i="4"/>
  <c r="AH4329" i="4" s="1"/>
  <c r="AD4329" i="4"/>
  <c r="Y4330" i="4"/>
  <c r="Z4330" i="4"/>
  <c r="AC4330" i="4"/>
  <c r="AH4330" i="4" s="1"/>
  <c r="AD4330" i="4"/>
  <c r="Y4331" i="4"/>
  <c r="Z4331" i="4"/>
  <c r="AC4331" i="4"/>
  <c r="AH4331" i="4" s="1"/>
  <c r="AD4331" i="4"/>
  <c r="Y4332" i="4"/>
  <c r="Z4332" i="4"/>
  <c r="AC4332" i="4"/>
  <c r="AH4332" i="4" s="1"/>
  <c r="AD4332" i="4"/>
  <c r="Y4333" i="4"/>
  <c r="X4333" i="4" s="1"/>
  <c r="AA4333" i="4" s="1"/>
  <c r="Z4333" i="4"/>
  <c r="AC4333" i="4"/>
  <c r="AH4333" i="4" s="1"/>
  <c r="AD4333" i="4"/>
  <c r="Y4334" i="4"/>
  <c r="Z4334" i="4"/>
  <c r="AC4334" i="4"/>
  <c r="AH4334" i="4" s="1"/>
  <c r="AD4334" i="4"/>
  <c r="Y4335" i="4"/>
  <c r="Z4335" i="4"/>
  <c r="AC4335" i="4"/>
  <c r="AH4335" i="4" s="1"/>
  <c r="AD4335" i="4"/>
  <c r="Y4336" i="4"/>
  <c r="Z4336" i="4"/>
  <c r="AC4336" i="4"/>
  <c r="AH4336" i="4" s="1"/>
  <c r="AD4336" i="4"/>
  <c r="Y4337" i="4"/>
  <c r="X4337" i="4" s="1"/>
  <c r="AA4337" i="4" s="1"/>
  <c r="Z4337" i="4"/>
  <c r="AC4337" i="4"/>
  <c r="AH4337" i="4" s="1"/>
  <c r="AD4337" i="4"/>
  <c r="Y4338" i="4"/>
  <c r="Z4338" i="4"/>
  <c r="AC4338" i="4"/>
  <c r="AH4338" i="4" s="1"/>
  <c r="AD4338" i="4"/>
  <c r="Y4339" i="4"/>
  <c r="Z4339" i="4"/>
  <c r="AC4339" i="4"/>
  <c r="AH4339" i="4" s="1"/>
  <c r="AD4339" i="4"/>
  <c r="Y4340" i="4"/>
  <c r="Z4340" i="4"/>
  <c r="AC4340" i="4"/>
  <c r="AH4340" i="4" s="1"/>
  <c r="AD4340" i="4"/>
  <c r="Y4341" i="4"/>
  <c r="X4341" i="4" s="1"/>
  <c r="AA4341" i="4" s="1"/>
  <c r="Z4341" i="4"/>
  <c r="AC4341" i="4"/>
  <c r="AH4341" i="4" s="1"/>
  <c r="AD4341" i="4"/>
  <c r="Y4342" i="4"/>
  <c r="Z4342" i="4"/>
  <c r="AC4342" i="4"/>
  <c r="AH4342" i="4" s="1"/>
  <c r="AD4342" i="4"/>
  <c r="Y4343" i="4"/>
  <c r="Z4343" i="4"/>
  <c r="AC4343" i="4"/>
  <c r="AH4343" i="4" s="1"/>
  <c r="AD4343" i="4"/>
  <c r="Y4344" i="4"/>
  <c r="Z4344" i="4"/>
  <c r="AC4344" i="4"/>
  <c r="AH4344" i="4" s="1"/>
  <c r="AD4344" i="4"/>
  <c r="Y4345" i="4"/>
  <c r="X4345" i="4" s="1"/>
  <c r="AA4345" i="4" s="1"/>
  <c r="Z4345" i="4"/>
  <c r="AC4345" i="4"/>
  <c r="AH4345" i="4" s="1"/>
  <c r="AD4345" i="4"/>
  <c r="Y4346" i="4"/>
  <c r="Z4346" i="4"/>
  <c r="AC4346" i="4"/>
  <c r="AH4346" i="4" s="1"/>
  <c r="AD4346" i="4"/>
  <c r="Y4347" i="4"/>
  <c r="Z4347" i="4"/>
  <c r="AC4347" i="4"/>
  <c r="AH4347" i="4" s="1"/>
  <c r="AD4347" i="4"/>
  <c r="Y4348" i="4"/>
  <c r="Z4348" i="4"/>
  <c r="AC4348" i="4"/>
  <c r="AH4348" i="4" s="1"/>
  <c r="AD4348" i="4"/>
  <c r="Y4349" i="4"/>
  <c r="X4349" i="4" s="1"/>
  <c r="AA4349" i="4" s="1"/>
  <c r="Z4349" i="4"/>
  <c r="AC4349" i="4"/>
  <c r="AH4349" i="4" s="1"/>
  <c r="AD4349" i="4"/>
  <c r="Y4350" i="4"/>
  <c r="Z4350" i="4"/>
  <c r="AC4350" i="4"/>
  <c r="AH4350" i="4" s="1"/>
  <c r="AD4350" i="4"/>
  <c r="Y4351" i="4"/>
  <c r="Z4351" i="4"/>
  <c r="AC4351" i="4"/>
  <c r="AH4351" i="4" s="1"/>
  <c r="AD4351" i="4"/>
  <c r="Y4352" i="4"/>
  <c r="Z4352" i="4"/>
  <c r="AC4352" i="4"/>
  <c r="AH4352" i="4" s="1"/>
  <c r="AD4352" i="4"/>
  <c r="Y4353" i="4"/>
  <c r="X4353" i="4" s="1"/>
  <c r="AA4353" i="4" s="1"/>
  <c r="Z4353" i="4"/>
  <c r="AC4353" i="4"/>
  <c r="AH4353" i="4" s="1"/>
  <c r="AD4353" i="4"/>
  <c r="Y4354" i="4"/>
  <c r="Z4354" i="4"/>
  <c r="AC4354" i="4"/>
  <c r="AH4354" i="4" s="1"/>
  <c r="AD4354" i="4"/>
  <c r="Y4355" i="4"/>
  <c r="Z4355" i="4"/>
  <c r="AC4355" i="4"/>
  <c r="AH4355" i="4" s="1"/>
  <c r="AD4355" i="4"/>
  <c r="Y4356" i="4"/>
  <c r="Z4356" i="4"/>
  <c r="AC4356" i="4"/>
  <c r="AH4356" i="4" s="1"/>
  <c r="AD4356" i="4"/>
  <c r="Y4357" i="4"/>
  <c r="X4357" i="4" s="1"/>
  <c r="AA4357" i="4" s="1"/>
  <c r="Z4357" i="4"/>
  <c r="AC4357" i="4"/>
  <c r="AH4357" i="4" s="1"/>
  <c r="AD4357" i="4"/>
  <c r="Y4358" i="4"/>
  <c r="Z4358" i="4"/>
  <c r="AC4358" i="4"/>
  <c r="AH4358" i="4" s="1"/>
  <c r="AD4358" i="4"/>
  <c r="Y4359" i="4"/>
  <c r="Z4359" i="4"/>
  <c r="AC4359" i="4"/>
  <c r="AH4359" i="4" s="1"/>
  <c r="AD4359" i="4"/>
  <c r="Y4360" i="4"/>
  <c r="Z4360" i="4"/>
  <c r="AC4360" i="4"/>
  <c r="AH4360" i="4" s="1"/>
  <c r="AD4360" i="4"/>
  <c r="Y4361" i="4"/>
  <c r="X4361" i="4" s="1"/>
  <c r="AA4361" i="4" s="1"/>
  <c r="Z4361" i="4"/>
  <c r="AC4361" i="4"/>
  <c r="AH4361" i="4" s="1"/>
  <c r="AD4361" i="4"/>
  <c r="Y4362" i="4"/>
  <c r="Z4362" i="4"/>
  <c r="AC4362" i="4"/>
  <c r="AH4362" i="4" s="1"/>
  <c r="AD4362" i="4"/>
  <c r="Y4363" i="4"/>
  <c r="Z4363" i="4"/>
  <c r="AC4363" i="4"/>
  <c r="AH4363" i="4" s="1"/>
  <c r="AD4363" i="4"/>
  <c r="Y4364" i="4"/>
  <c r="Z4364" i="4"/>
  <c r="AC4364" i="4"/>
  <c r="AH4364" i="4" s="1"/>
  <c r="AD4364" i="4"/>
  <c r="Y4365" i="4"/>
  <c r="X4365" i="4" s="1"/>
  <c r="AA4365" i="4" s="1"/>
  <c r="Z4365" i="4"/>
  <c r="AC4365" i="4"/>
  <c r="AH4365" i="4" s="1"/>
  <c r="AD4365" i="4"/>
  <c r="Y4366" i="4"/>
  <c r="Z4366" i="4"/>
  <c r="AC4366" i="4"/>
  <c r="AH4366" i="4" s="1"/>
  <c r="AD4366" i="4"/>
  <c r="Y4367" i="4"/>
  <c r="Z4367" i="4"/>
  <c r="AC4367" i="4"/>
  <c r="AH4367" i="4" s="1"/>
  <c r="AD4367" i="4"/>
  <c r="Y4368" i="4"/>
  <c r="Z4368" i="4"/>
  <c r="AC4368" i="4"/>
  <c r="AH4368" i="4" s="1"/>
  <c r="AD4368" i="4"/>
  <c r="Y4369" i="4"/>
  <c r="X4369" i="4" s="1"/>
  <c r="AA4369" i="4" s="1"/>
  <c r="Z4369" i="4"/>
  <c r="AC4369" i="4"/>
  <c r="AH4369" i="4" s="1"/>
  <c r="AD4369" i="4"/>
  <c r="Y4370" i="4"/>
  <c r="Z4370" i="4"/>
  <c r="AC4370" i="4"/>
  <c r="AH4370" i="4" s="1"/>
  <c r="AD4370" i="4"/>
  <c r="Y4371" i="4"/>
  <c r="Z4371" i="4"/>
  <c r="AC4371" i="4"/>
  <c r="AH4371" i="4" s="1"/>
  <c r="AD4371" i="4"/>
  <c r="Y4372" i="4"/>
  <c r="Z4372" i="4"/>
  <c r="AC4372" i="4"/>
  <c r="AH4372" i="4" s="1"/>
  <c r="AD4372" i="4"/>
  <c r="Y4373" i="4"/>
  <c r="X4373" i="4" s="1"/>
  <c r="AA4373" i="4" s="1"/>
  <c r="Z4373" i="4"/>
  <c r="AC4373" i="4"/>
  <c r="AH4373" i="4" s="1"/>
  <c r="AD4373" i="4"/>
  <c r="Y4374" i="4"/>
  <c r="Z4374" i="4"/>
  <c r="AC4374" i="4"/>
  <c r="AH4374" i="4" s="1"/>
  <c r="AD4374" i="4"/>
  <c r="Y4375" i="4"/>
  <c r="Z4375" i="4"/>
  <c r="AC4375" i="4"/>
  <c r="AH4375" i="4" s="1"/>
  <c r="AD4375" i="4"/>
  <c r="Y4376" i="4"/>
  <c r="Z4376" i="4"/>
  <c r="AC4376" i="4"/>
  <c r="AH4376" i="4" s="1"/>
  <c r="AD4376" i="4"/>
  <c r="Y4377" i="4"/>
  <c r="X4377" i="4" s="1"/>
  <c r="AA4377" i="4" s="1"/>
  <c r="Z4377" i="4"/>
  <c r="AC4377" i="4"/>
  <c r="AH4377" i="4" s="1"/>
  <c r="AD4377" i="4"/>
  <c r="Y4378" i="4"/>
  <c r="Z4378" i="4"/>
  <c r="AC4378" i="4"/>
  <c r="AH4378" i="4" s="1"/>
  <c r="AD4378" i="4"/>
  <c r="Y4379" i="4"/>
  <c r="Z4379" i="4"/>
  <c r="AC4379" i="4"/>
  <c r="AH4379" i="4" s="1"/>
  <c r="AD4379" i="4"/>
  <c r="Y4380" i="4"/>
  <c r="Z4380" i="4"/>
  <c r="AC4380" i="4"/>
  <c r="AH4380" i="4" s="1"/>
  <c r="AD4380" i="4"/>
  <c r="Y4381" i="4"/>
  <c r="X4381" i="4" s="1"/>
  <c r="AA4381" i="4" s="1"/>
  <c r="Z4381" i="4"/>
  <c r="AC4381" i="4"/>
  <c r="AH4381" i="4" s="1"/>
  <c r="AD4381" i="4"/>
  <c r="Y4382" i="4"/>
  <c r="Z4382" i="4"/>
  <c r="AC4382" i="4"/>
  <c r="AH4382" i="4" s="1"/>
  <c r="AD4382" i="4"/>
  <c r="Y4383" i="4"/>
  <c r="Z4383" i="4"/>
  <c r="AC4383" i="4"/>
  <c r="AH4383" i="4" s="1"/>
  <c r="AD4383" i="4"/>
  <c r="Y4384" i="4"/>
  <c r="Z4384" i="4"/>
  <c r="AC4384" i="4"/>
  <c r="AH4384" i="4" s="1"/>
  <c r="AD4384" i="4"/>
  <c r="Y4385" i="4"/>
  <c r="X4385" i="4" s="1"/>
  <c r="AA4385" i="4" s="1"/>
  <c r="Z4385" i="4"/>
  <c r="AC4385" i="4"/>
  <c r="AH4385" i="4" s="1"/>
  <c r="AD4385" i="4"/>
  <c r="Y4386" i="4"/>
  <c r="Z4386" i="4"/>
  <c r="AC4386" i="4"/>
  <c r="AH4386" i="4" s="1"/>
  <c r="AD4386" i="4"/>
  <c r="Y4387" i="4"/>
  <c r="Z4387" i="4"/>
  <c r="AC4387" i="4"/>
  <c r="AH4387" i="4" s="1"/>
  <c r="AD4387" i="4"/>
  <c r="Y4388" i="4"/>
  <c r="Z4388" i="4"/>
  <c r="AC4388" i="4"/>
  <c r="AH4388" i="4" s="1"/>
  <c r="AD4388" i="4"/>
  <c r="Y4389" i="4"/>
  <c r="X4389" i="4" s="1"/>
  <c r="AA4389" i="4" s="1"/>
  <c r="Z4389" i="4"/>
  <c r="AC4389" i="4"/>
  <c r="AH4389" i="4" s="1"/>
  <c r="AD4389" i="4"/>
  <c r="Y4390" i="4"/>
  <c r="Z4390" i="4"/>
  <c r="AC4390" i="4"/>
  <c r="AH4390" i="4" s="1"/>
  <c r="AD4390" i="4"/>
  <c r="Y4391" i="4"/>
  <c r="Z4391" i="4"/>
  <c r="AC4391" i="4"/>
  <c r="AH4391" i="4" s="1"/>
  <c r="AD4391" i="4"/>
  <c r="Y4392" i="4"/>
  <c r="Z4392" i="4"/>
  <c r="AC4392" i="4"/>
  <c r="AH4392" i="4" s="1"/>
  <c r="AD4392" i="4"/>
  <c r="Y4393" i="4"/>
  <c r="X4393" i="4" s="1"/>
  <c r="AA4393" i="4" s="1"/>
  <c r="Z4393" i="4"/>
  <c r="AC4393" i="4"/>
  <c r="AH4393" i="4" s="1"/>
  <c r="AD4393" i="4"/>
  <c r="Y4394" i="4"/>
  <c r="Z4394" i="4"/>
  <c r="AC4394" i="4"/>
  <c r="AH4394" i="4" s="1"/>
  <c r="AD4394" i="4"/>
  <c r="Y4395" i="4"/>
  <c r="Z4395" i="4"/>
  <c r="AC4395" i="4"/>
  <c r="AH4395" i="4" s="1"/>
  <c r="AD4395" i="4"/>
  <c r="Y4396" i="4"/>
  <c r="Z4396" i="4"/>
  <c r="AC4396" i="4"/>
  <c r="AH4396" i="4" s="1"/>
  <c r="AD4396" i="4"/>
  <c r="Y4397" i="4"/>
  <c r="X4397" i="4" s="1"/>
  <c r="AA4397" i="4" s="1"/>
  <c r="Z4397" i="4"/>
  <c r="AC4397" i="4"/>
  <c r="AH4397" i="4" s="1"/>
  <c r="AD4397" i="4"/>
  <c r="Y4398" i="4"/>
  <c r="Z4398" i="4"/>
  <c r="AC4398" i="4"/>
  <c r="AH4398" i="4" s="1"/>
  <c r="AD4398" i="4"/>
  <c r="Y4399" i="4"/>
  <c r="Z4399" i="4"/>
  <c r="AC4399" i="4"/>
  <c r="AH4399" i="4" s="1"/>
  <c r="AD4399" i="4"/>
  <c r="Y4400" i="4"/>
  <c r="Z4400" i="4"/>
  <c r="AC4400" i="4"/>
  <c r="AH4400" i="4" s="1"/>
  <c r="AD4400" i="4"/>
  <c r="Y4401" i="4"/>
  <c r="X4401" i="4" s="1"/>
  <c r="AA4401" i="4" s="1"/>
  <c r="Z4401" i="4"/>
  <c r="AC4401" i="4"/>
  <c r="AH4401" i="4" s="1"/>
  <c r="AD4401" i="4"/>
  <c r="Y4402" i="4"/>
  <c r="Z4402" i="4"/>
  <c r="AC4402" i="4"/>
  <c r="AH4402" i="4" s="1"/>
  <c r="AD4402" i="4"/>
  <c r="Y4403" i="4"/>
  <c r="Z4403" i="4"/>
  <c r="AC4403" i="4"/>
  <c r="AH4403" i="4" s="1"/>
  <c r="AD4403" i="4"/>
  <c r="Y4404" i="4"/>
  <c r="Z4404" i="4"/>
  <c r="AC4404" i="4"/>
  <c r="AH4404" i="4" s="1"/>
  <c r="AD4404" i="4"/>
  <c r="Y4405" i="4"/>
  <c r="X4405" i="4" s="1"/>
  <c r="AA4405" i="4" s="1"/>
  <c r="Z4405" i="4"/>
  <c r="AC4405" i="4"/>
  <c r="AH4405" i="4" s="1"/>
  <c r="AD4405" i="4"/>
  <c r="Y4406" i="4"/>
  <c r="Z4406" i="4"/>
  <c r="AC4406" i="4"/>
  <c r="AH4406" i="4" s="1"/>
  <c r="AD4406" i="4"/>
  <c r="Y4407" i="4"/>
  <c r="Z4407" i="4"/>
  <c r="AC4407" i="4"/>
  <c r="AH4407" i="4" s="1"/>
  <c r="AD4407" i="4"/>
  <c r="Y4408" i="4"/>
  <c r="Z4408" i="4"/>
  <c r="AC4408" i="4"/>
  <c r="AH4408" i="4" s="1"/>
  <c r="AD4408" i="4"/>
  <c r="Y4409" i="4"/>
  <c r="X4409" i="4" s="1"/>
  <c r="AA4409" i="4" s="1"/>
  <c r="Z4409" i="4"/>
  <c r="AC4409" i="4"/>
  <c r="AH4409" i="4" s="1"/>
  <c r="AD4409" i="4"/>
  <c r="Y4410" i="4"/>
  <c r="Z4410" i="4"/>
  <c r="AC4410" i="4"/>
  <c r="AH4410" i="4" s="1"/>
  <c r="AD4410" i="4"/>
  <c r="Y4411" i="4"/>
  <c r="Z4411" i="4"/>
  <c r="AC4411" i="4"/>
  <c r="AH4411" i="4" s="1"/>
  <c r="AD4411" i="4"/>
  <c r="Y4412" i="4"/>
  <c r="Z4412" i="4"/>
  <c r="AC4412" i="4"/>
  <c r="AH4412" i="4" s="1"/>
  <c r="AD4412" i="4"/>
  <c r="Y4413" i="4"/>
  <c r="X4413" i="4" s="1"/>
  <c r="AA4413" i="4" s="1"/>
  <c r="Z4413" i="4"/>
  <c r="AC4413" i="4"/>
  <c r="AH4413" i="4" s="1"/>
  <c r="AD4413" i="4"/>
  <c r="Y4414" i="4"/>
  <c r="Z4414" i="4"/>
  <c r="AC4414" i="4"/>
  <c r="AH4414" i="4" s="1"/>
  <c r="AD4414" i="4"/>
  <c r="Y4415" i="4"/>
  <c r="Z4415" i="4"/>
  <c r="AC4415" i="4"/>
  <c r="AH4415" i="4" s="1"/>
  <c r="AD4415" i="4"/>
  <c r="Y4416" i="4"/>
  <c r="Z4416" i="4"/>
  <c r="AC4416" i="4"/>
  <c r="AH4416" i="4" s="1"/>
  <c r="AD4416" i="4"/>
  <c r="Y4417" i="4"/>
  <c r="X4417" i="4" s="1"/>
  <c r="AA4417" i="4" s="1"/>
  <c r="Z4417" i="4"/>
  <c r="AC4417" i="4"/>
  <c r="AH4417" i="4" s="1"/>
  <c r="AD4417" i="4"/>
  <c r="Y4418" i="4"/>
  <c r="Z4418" i="4"/>
  <c r="AC4418" i="4"/>
  <c r="AH4418" i="4" s="1"/>
  <c r="AD4418" i="4"/>
  <c r="Y4419" i="4"/>
  <c r="Z4419" i="4"/>
  <c r="AC4419" i="4"/>
  <c r="AH4419" i="4" s="1"/>
  <c r="AD4419" i="4"/>
  <c r="Y4420" i="4"/>
  <c r="Z4420" i="4"/>
  <c r="AC4420" i="4"/>
  <c r="AH4420" i="4" s="1"/>
  <c r="AD4420" i="4"/>
  <c r="Y4421" i="4"/>
  <c r="X4421" i="4" s="1"/>
  <c r="AA4421" i="4" s="1"/>
  <c r="Z4421" i="4"/>
  <c r="AC4421" i="4"/>
  <c r="AH4421" i="4" s="1"/>
  <c r="AD4421" i="4"/>
  <c r="Y4422" i="4"/>
  <c r="Z4422" i="4"/>
  <c r="AC4422" i="4"/>
  <c r="AH4422" i="4" s="1"/>
  <c r="AD4422" i="4"/>
  <c r="Y4423" i="4"/>
  <c r="Z4423" i="4"/>
  <c r="AC4423" i="4"/>
  <c r="AH4423" i="4" s="1"/>
  <c r="AD4423" i="4"/>
  <c r="Y4424" i="4"/>
  <c r="Z4424" i="4"/>
  <c r="AC4424" i="4"/>
  <c r="AH4424" i="4" s="1"/>
  <c r="AD4424" i="4"/>
  <c r="Y4425" i="4"/>
  <c r="X4425" i="4" s="1"/>
  <c r="AA4425" i="4" s="1"/>
  <c r="Z4425" i="4"/>
  <c r="AC4425" i="4"/>
  <c r="AH4425" i="4" s="1"/>
  <c r="AD4425" i="4"/>
  <c r="Y4426" i="4"/>
  <c r="Z4426" i="4"/>
  <c r="AC4426" i="4"/>
  <c r="AH4426" i="4" s="1"/>
  <c r="AD4426" i="4"/>
  <c r="Y4427" i="4"/>
  <c r="Z4427" i="4"/>
  <c r="AC4427" i="4"/>
  <c r="AH4427" i="4" s="1"/>
  <c r="AD4427" i="4"/>
  <c r="Y4428" i="4"/>
  <c r="Z4428" i="4"/>
  <c r="AC4428" i="4"/>
  <c r="AH4428" i="4" s="1"/>
  <c r="AD4428" i="4"/>
  <c r="Y4429" i="4"/>
  <c r="X4429" i="4" s="1"/>
  <c r="AA4429" i="4" s="1"/>
  <c r="Z4429" i="4"/>
  <c r="AC4429" i="4"/>
  <c r="AH4429" i="4" s="1"/>
  <c r="AD4429" i="4"/>
  <c r="Y4430" i="4"/>
  <c r="Z4430" i="4"/>
  <c r="AC4430" i="4"/>
  <c r="AH4430" i="4" s="1"/>
  <c r="AD4430" i="4"/>
  <c r="Y4431" i="4"/>
  <c r="Z4431" i="4"/>
  <c r="AC4431" i="4"/>
  <c r="AH4431" i="4" s="1"/>
  <c r="AD4431" i="4"/>
  <c r="Y4432" i="4"/>
  <c r="Z4432" i="4"/>
  <c r="AC4432" i="4"/>
  <c r="AH4432" i="4" s="1"/>
  <c r="AD4432" i="4"/>
  <c r="Y4433" i="4"/>
  <c r="X4433" i="4" s="1"/>
  <c r="AA4433" i="4" s="1"/>
  <c r="Z4433" i="4"/>
  <c r="AC4433" i="4"/>
  <c r="AH4433" i="4" s="1"/>
  <c r="AD4433" i="4"/>
  <c r="Y4434" i="4"/>
  <c r="Z4434" i="4"/>
  <c r="AC4434" i="4"/>
  <c r="AH4434" i="4" s="1"/>
  <c r="AD4434" i="4"/>
  <c r="Y4435" i="4"/>
  <c r="Z4435" i="4"/>
  <c r="AC4435" i="4"/>
  <c r="AH4435" i="4" s="1"/>
  <c r="AD4435" i="4"/>
  <c r="Y4436" i="4"/>
  <c r="Z4436" i="4"/>
  <c r="AC4436" i="4"/>
  <c r="AH4436" i="4" s="1"/>
  <c r="AD4436" i="4"/>
  <c r="Y4437" i="4"/>
  <c r="X4437" i="4" s="1"/>
  <c r="AA4437" i="4" s="1"/>
  <c r="Z4437" i="4"/>
  <c r="AC4437" i="4"/>
  <c r="AH4437" i="4" s="1"/>
  <c r="AD4437" i="4"/>
  <c r="Y4438" i="4"/>
  <c r="Z4438" i="4"/>
  <c r="AC4438" i="4"/>
  <c r="AH4438" i="4" s="1"/>
  <c r="AD4438" i="4"/>
  <c r="Y4439" i="4"/>
  <c r="Z4439" i="4"/>
  <c r="AC4439" i="4"/>
  <c r="AH4439" i="4" s="1"/>
  <c r="AD4439" i="4"/>
  <c r="Y4440" i="4"/>
  <c r="Z4440" i="4"/>
  <c r="AC4440" i="4"/>
  <c r="AH4440" i="4" s="1"/>
  <c r="AD4440" i="4"/>
  <c r="Y4441" i="4"/>
  <c r="X4441" i="4" s="1"/>
  <c r="AA4441" i="4" s="1"/>
  <c r="Z4441" i="4"/>
  <c r="AC4441" i="4"/>
  <c r="AH4441" i="4" s="1"/>
  <c r="AD4441" i="4"/>
  <c r="Y4442" i="4"/>
  <c r="Z4442" i="4"/>
  <c r="AC4442" i="4"/>
  <c r="AH4442" i="4" s="1"/>
  <c r="AD4442" i="4"/>
  <c r="Y4443" i="4"/>
  <c r="Z4443" i="4"/>
  <c r="AC4443" i="4"/>
  <c r="AH4443" i="4" s="1"/>
  <c r="AD4443" i="4"/>
  <c r="Y4444" i="4"/>
  <c r="Z4444" i="4"/>
  <c r="AC4444" i="4"/>
  <c r="AH4444" i="4" s="1"/>
  <c r="AD4444" i="4"/>
  <c r="Y4445" i="4"/>
  <c r="X4445" i="4" s="1"/>
  <c r="AA4445" i="4" s="1"/>
  <c r="Z4445" i="4"/>
  <c r="AC4445" i="4"/>
  <c r="AH4445" i="4" s="1"/>
  <c r="AD4445" i="4"/>
  <c r="Y4446" i="4"/>
  <c r="Z4446" i="4"/>
  <c r="AC4446" i="4"/>
  <c r="AH4446" i="4" s="1"/>
  <c r="AD4446" i="4"/>
  <c r="Y4447" i="4"/>
  <c r="Z4447" i="4"/>
  <c r="AC4447" i="4"/>
  <c r="AH4447" i="4" s="1"/>
  <c r="AD4447" i="4"/>
  <c r="Y4448" i="4"/>
  <c r="Z4448" i="4"/>
  <c r="AC4448" i="4"/>
  <c r="AH4448" i="4" s="1"/>
  <c r="AD4448" i="4"/>
  <c r="Y4449" i="4"/>
  <c r="X4449" i="4" s="1"/>
  <c r="AA4449" i="4" s="1"/>
  <c r="Z4449" i="4"/>
  <c r="AC4449" i="4"/>
  <c r="AH4449" i="4" s="1"/>
  <c r="AD4449" i="4"/>
  <c r="Y4450" i="4"/>
  <c r="Z4450" i="4"/>
  <c r="AC4450" i="4"/>
  <c r="AH4450" i="4" s="1"/>
  <c r="AD4450" i="4"/>
  <c r="Y4451" i="4"/>
  <c r="Z4451" i="4"/>
  <c r="AC4451" i="4"/>
  <c r="AH4451" i="4" s="1"/>
  <c r="AD4451" i="4"/>
  <c r="Y4452" i="4"/>
  <c r="Z4452" i="4"/>
  <c r="AC4452" i="4"/>
  <c r="AH4452" i="4" s="1"/>
  <c r="AD4452" i="4"/>
  <c r="Y4453" i="4"/>
  <c r="X4453" i="4" s="1"/>
  <c r="AA4453" i="4" s="1"/>
  <c r="Z4453" i="4"/>
  <c r="AC4453" i="4"/>
  <c r="AH4453" i="4" s="1"/>
  <c r="AD4453" i="4"/>
  <c r="Y4454" i="4"/>
  <c r="Z4454" i="4"/>
  <c r="AC4454" i="4"/>
  <c r="AH4454" i="4" s="1"/>
  <c r="AD4454" i="4"/>
  <c r="Y4455" i="4"/>
  <c r="Z4455" i="4"/>
  <c r="AC4455" i="4"/>
  <c r="AH4455" i="4" s="1"/>
  <c r="AD4455" i="4"/>
  <c r="Y4456" i="4"/>
  <c r="Z4456" i="4"/>
  <c r="AC4456" i="4"/>
  <c r="AH4456" i="4" s="1"/>
  <c r="AD4456" i="4"/>
  <c r="Y4457" i="4"/>
  <c r="X4457" i="4" s="1"/>
  <c r="AA4457" i="4" s="1"/>
  <c r="Z4457" i="4"/>
  <c r="AC4457" i="4"/>
  <c r="AH4457" i="4" s="1"/>
  <c r="AD4457" i="4"/>
  <c r="Y4458" i="4"/>
  <c r="Z4458" i="4"/>
  <c r="AC4458" i="4"/>
  <c r="AH4458" i="4" s="1"/>
  <c r="AD4458" i="4"/>
  <c r="Y4459" i="4"/>
  <c r="Z4459" i="4"/>
  <c r="AC4459" i="4"/>
  <c r="AH4459" i="4" s="1"/>
  <c r="AD4459" i="4"/>
  <c r="Y4460" i="4"/>
  <c r="Z4460" i="4"/>
  <c r="AC4460" i="4"/>
  <c r="AH4460" i="4" s="1"/>
  <c r="AD4460" i="4"/>
  <c r="Y4461" i="4"/>
  <c r="X4461" i="4" s="1"/>
  <c r="AA4461" i="4" s="1"/>
  <c r="Z4461" i="4"/>
  <c r="AC4461" i="4"/>
  <c r="AH4461" i="4" s="1"/>
  <c r="AD4461" i="4"/>
  <c r="Y4462" i="4"/>
  <c r="Z4462" i="4"/>
  <c r="AC4462" i="4"/>
  <c r="AH4462" i="4" s="1"/>
  <c r="AD4462" i="4"/>
  <c r="Y4463" i="4"/>
  <c r="Z4463" i="4"/>
  <c r="AC4463" i="4"/>
  <c r="AH4463" i="4" s="1"/>
  <c r="AD4463" i="4"/>
  <c r="Y4464" i="4"/>
  <c r="Z4464" i="4"/>
  <c r="AC4464" i="4"/>
  <c r="AH4464" i="4" s="1"/>
  <c r="AD4464" i="4"/>
  <c r="Y4465" i="4"/>
  <c r="X4465" i="4" s="1"/>
  <c r="AA4465" i="4" s="1"/>
  <c r="Z4465" i="4"/>
  <c r="AC4465" i="4"/>
  <c r="AH4465" i="4" s="1"/>
  <c r="AD4465" i="4"/>
  <c r="Y4466" i="4"/>
  <c r="Z4466" i="4"/>
  <c r="AC4466" i="4"/>
  <c r="AH4466" i="4" s="1"/>
  <c r="AD4466" i="4"/>
  <c r="Y4467" i="4"/>
  <c r="Z4467" i="4"/>
  <c r="AC4467" i="4"/>
  <c r="AH4467" i="4" s="1"/>
  <c r="AD4467" i="4"/>
  <c r="Y4468" i="4"/>
  <c r="Z4468" i="4"/>
  <c r="AC4468" i="4"/>
  <c r="AH4468" i="4" s="1"/>
  <c r="AD4468" i="4"/>
  <c r="Y4469" i="4"/>
  <c r="X4469" i="4" s="1"/>
  <c r="AA4469" i="4" s="1"/>
  <c r="Z4469" i="4"/>
  <c r="AC4469" i="4"/>
  <c r="AH4469" i="4" s="1"/>
  <c r="AD4469" i="4"/>
  <c r="Y4470" i="4"/>
  <c r="Z4470" i="4"/>
  <c r="AC4470" i="4"/>
  <c r="AH4470" i="4" s="1"/>
  <c r="AD4470" i="4"/>
  <c r="Y4471" i="4"/>
  <c r="Z4471" i="4"/>
  <c r="AC4471" i="4"/>
  <c r="AH4471" i="4" s="1"/>
  <c r="AD4471" i="4"/>
  <c r="Y4472" i="4"/>
  <c r="Z4472" i="4"/>
  <c r="AC4472" i="4"/>
  <c r="AH4472" i="4" s="1"/>
  <c r="AD4472" i="4"/>
  <c r="Y4473" i="4"/>
  <c r="X4473" i="4" s="1"/>
  <c r="AA4473" i="4" s="1"/>
  <c r="Z4473" i="4"/>
  <c r="AC4473" i="4"/>
  <c r="AH4473" i="4" s="1"/>
  <c r="AD4473" i="4"/>
  <c r="Y4474" i="4"/>
  <c r="Z4474" i="4"/>
  <c r="AC4474" i="4"/>
  <c r="AH4474" i="4" s="1"/>
  <c r="AD4474" i="4"/>
  <c r="Y4475" i="4"/>
  <c r="Z4475" i="4"/>
  <c r="AC4475" i="4"/>
  <c r="AH4475" i="4" s="1"/>
  <c r="AD4475" i="4"/>
  <c r="Y4476" i="4"/>
  <c r="Z4476" i="4"/>
  <c r="AC4476" i="4"/>
  <c r="AH4476" i="4" s="1"/>
  <c r="AD4476" i="4"/>
  <c r="Y4477" i="4"/>
  <c r="X4477" i="4" s="1"/>
  <c r="AA4477" i="4" s="1"/>
  <c r="Z4477" i="4"/>
  <c r="AC4477" i="4"/>
  <c r="AH4477" i="4" s="1"/>
  <c r="AD4477" i="4"/>
  <c r="Y4478" i="4"/>
  <c r="Z4478" i="4"/>
  <c r="AC4478" i="4"/>
  <c r="AH4478" i="4" s="1"/>
  <c r="AD4478" i="4"/>
  <c r="Y4479" i="4"/>
  <c r="Z4479" i="4"/>
  <c r="AC4479" i="4"/>
  <c r="AH4479" i="4" s="1"/>
  <c r="AD4479" i="4"/>
  <c r="Y4480" i="4"/>
  <c r="Z4480" i="4"/>
  <c r="AC4480" i="4"/>
  <c r="AH4480" i="4" s="1"/>
  <c r="AD4480" i="4"/>
  <c r="Y4481" i="4"/>
  <c r="X4481" i="4" s="1"/>
  <c r="AA4481" i="4" s="1"/>
  <c r="Z4481" i="4"/>
  <c r="AC4481" i="4"/>
  <c r="AH4481" i="4" s="1"/>
  <c r="AD4481" i="4"/>
  <c r="Y4482" i="4"/>
  <c r="Z4482" i="4"/>
  <c r="AC4482" i="4"/>
  <c r="AH4482" i="4" s="1"/>
  <c r="AD4482" i="4"/>
  <c r="Y4483" i="4"/>
  <c r="Z4483" i="4"/>
  <c r="AC4483" i="4"/>
  <c r="AH4483" i="4" s="1"/>
  <c r="AD4483" i="4"/>
  <c r="Y4484" i="4"/>
  <c r="Z4484" i="4"/>
  <c r="AC4484" i="4"/>
  <c r="AH4484" i="4" s="1"/>
  <c r="AD4484" i="4"/>
  <c r="Y4485" i="4"/>
  <c r="X4485" i="4" s="1"/>
  <c r="AA4485" i="4" s="1"/>
  <c r="Z4485" i="4"/>
  <c r="AC4485" i="4"/>
  <c r="AH4485" i="4" s="1"/>
  <c r="AD4485" i="4"/>
  <c r="Y4486" i="4"/>
  <c r="Z4486" i="4"/>
  <c r="AC4486" i="4"/>
  <c r="AH4486" i="4" s="1"/>
  <c r="AD4486" i="4"/>
  <c r="Y4487" i="4"/>
  <c r="Z4487" i="4"/>
  <c r="AC4487" i="4"/>
  <c r="AH4487" i="4" s="1"/>
  <c r="AD4487" i="4"/>
  <c r="Y4488" i="4"/>
  <c r="Z4488" i="4"/>
  <c r="AC4488" i="4"/>
  <c r="AH4488" i="4" s="1"/>
  <c r="AD4488" i="4"/>
  <c r="Y4489" i="4"/>
  <c r="X4489" i="4" s="1"/>
  <c r="AA4489" i="4" s="1"/>
  <c r="Z4489" i="4"/>
  <c r="AC4489" i="4"/>
  <c r="AH4489" i="4" s="1"/>
  <c r="AD4489" i="4"/>
  <c r="Y4490" i="4"/>
  <c r="Z4490" i="4"/>
  <c r="AC4490" i="4"/>
  <c r="AH4490" i="4" s="1"/>
  <c r="AD4490" i="4"/>
  <c r="Y4491" i="4"/>
  <c r="Z4491" i="4"/>
  <c r="AC4491" i="4"/>
  <c r="AH4491" i="4" s="1"/>
  <c r="AD4491" i="4"/>
  <c r="Y4492" i="4"/>
  <c r="Z4492" i="4"/>
  <c r="AC4492" i="4"/>
  <c r="AH4492" i="4" s="1"/>
  <c r="AD4492" i="4"/>
  <c r="Y4493" i="4"/>
  <c r="X4493" i="4" s="1"/>
  <c r="AA4493" i="4" s="1"/>
  <c r="Z4493" i="4"/>
  <c r="AC4493" i="4"/>
  <c r="AH4493" i="4" s="1"/>
  <c r="AD4493" i="4"/>
  <c r="Y4494" i="4"/>
  <c r="Z4494" i="4"/>
  <c r="AC4494" i="4"/>
  <c r="AH4494" i="4" s="1"/>
  <c r="AD4494" i="4"/>
  <c r="Y4495" i="4"/>
  <c r="Z4495" i="4"/>
  <c r="AC4495" i="4"/>
  <c r="AH4495" i="4" s="1"/>
  <c r="AD4495" i="4"/>
  <c r="Y4496" i="4"/>
  <c r="Z4496" i="4"/>
  <c r="AC4496" i="4"/>
  <c r="AH4496" i="4" s="1"/>
  <c r="AD4496" i="4"/>
  <c r="Y4497" i="4"/>
  <c r="X4497" i="4" s="1"/>
  <c r="AA4497" i="4" s="1"/>
  <c r="Z4497" i="4"/>
  <c r="AC4497" i="4"/>
  <c r="AH4497" i="4" s="1"/>
  <c r="AD4497" i="4"/>
  <c r="Y4498" i="4"/>
  <c r="Z4498" i="4"/>
  <c r="AC4498" i="4"/>
  <c r="AH4498" i="4" s="1"/>
  <c r="AD4498" i="4"/>
  <c r="Y4499" i="4"/>
  <c r="Z4499" i="4"/>
  <c r="AC4499" i="4"/>
  <c r="AH4499" i="4" s="1"/>
  <c r="AD4499" i="4"/>
  <c r="Y4500" i="4"/>
  <c r="Z4500" i="4"/>
  <c r="AC4500" i="4"/>
  <c r="AH4500" i="4" s="1"/>
  <c r="AD4500" i="4"/>
  <c r="Y4501" i="4"/>
  <c r="X4501" i="4" s="1"/>
  <c r="AA4501" i="4" s="1"/>
  <c r="Z4501" i="4"/>
  <c r="AC4501" i="4"/>
  <c r="AH4501" i="4" s="1"/>
  <c r="AD4501" i="4"/>
  <c r="Y4502" i="4"/>
  <c r="Z4502" i="4"/>
  <c r="AC4502" i="4"/>
  <c r="AH4502" i="4" s="1"/>
  <c r="AD4502" i="4"/>
  <c r="Y4503" i="4"/>
  <c r="Z4503" i="4"/>
  <c r="AC4503" i="4"/>
  <c r="AH4503" i="4" s="1"/>
  <c r="AD4503" i="4"/>
  <c r="Y4504" i="4"/>
  <c r="Z4504" i="4"/>
  <c r="AC4504" i="4"/>
  <c r="AH4504" i="4" s="1"/>
  <c r="AD4504" i="4"/>
  <c r="Y4505" i="4"/>
  <c r="X4505" i="4" s="1"/>
  <c r="AA4505" i="4" s="1"/>
  <c r="Z4505" i="4"/>
  <c r="AC4505" i="4"/>
  <c r="AH4505" i="4" s="1"/>
  <c r="AD4505" i="4"/>
  <c r="Y4506" i="4"/>
  <c r="Z4506" i="4"/>
  <c r="AC4506" i="4"/>
  <c r="AH4506" i="4" s="1"/>
  <c r="AD4506" i="4"/>
  <c r="Y4507" i="4"/>
  <c r="Z4507" i="4"/>
  <c r="AC4507" i="4"/>
  <c r="AH4507" i="4" s="1"/>
  <c r="AD4507" i="4"/>
  <c r="Y4508" i="4"/>
  <c r="Z4508" i="4"/>
  <c r="AC4508" i="4"/>
  <c r="AH4508" i="4" s="1"/>
  <c r="AD4508" i="4"/>
  <c r="Y4509" i="4"/>
  <c r="X4509" i="4" s="1"/>
  <c r="AA4509" i="4" s="1"/>
  <c r="Z4509" i="4"/>
  <c r="AC4509" i="4"/>
  <c r="AH4509" i="4" s="1"/>
  <c r="AD4509" i="4"/>
  <c r="Y4510" i="4"/>
  <c r="Z4510" i="4"/>
  <c r="AC4510" i="4"/>
  <c r="AH4510" i="4" s="1"/>
  <c r="AD4510" i="4"/>
  <c r="Y4511" i="4"/>
  <c r="Z4511" i="4"/>
  <c r="AC4511" i="4"/>
  <c r="AH4511" i="4" s="1"/>
  <c r="AD4511" i="4"/>
  <c r="Y4512" i="4"/>
  <c r="Z4512" i="4"/>
  <c r="AC4512" i="4"/>
  <c r="AH4512" i="4" s="1"/>
  <c r="AD4512" i="4"/>
  <c r="Y4513" i="4"/>
  <c r="X4513" i="4" s="1"/>
  <c r="AA4513" i="4" s="1"/>
  <c r="Z4513" i="4"/>
  <c r="AC4513" i="4"/>
  <c r="AH4513" i="4" s="1"/>
  <c r="AD4513" i="4"/>
  <c r="Y4514" i="4"/>
  <c r="Z4514" i="4"/>
  <c r="AC4514" i="4"/>
  <c r="AH4514" i="4" s="1"/>
  <c r="AD4514" i="4"/>
  <c r="Y4515" i="4"/>
  <c r="Z4515" i="4"/>
  <c r="AC4515" i="4"/>
  <c r="AH4515" i="4" s="1"/>
  <c r="AD4515" i="4"/>
  <c r="Y4516" i="4"/>
  <c r="Z4516" i="4"/>
  <c r="AC4516" i="4"/>
  <c r="AH4516" i="4" s="1"/>
  <c r="AD4516" i="4"/>
  <c r="Y4517" i="4"/>
  <c r="X4517" i="4" s="1"/>
  <c r="AA4517" i="4" s="1"/>
  <c r="Z4517" i="4"/>
  <c r="AC4517" i="4"/>
  <c r="AH4517" i="4" s="1"/>
  <c r="AD4517" i="4"/>
  <c r="Y4518" i="4"/>
  <c r="Z4518" i="4"/>
  <c r="AC4518" i="4"/>
  <c r="AH4518" i="4" s="1"/>
  <c r="AD4518" i="4"/>
  <c r="Y4519" i="4"/>
  <c r="Z4519" i="4"/>
  <c r="AC4519" i="4"/>
  <c r="AH4519" i="4" s="1"/>
  <c r="AD4519" i="4"/>
  <c r="Y4520" i="4"/>
  <c r="Z4520" i="4"/>
  <c r="AC4520" i="4"/>
  <c r="AH4520" i="4" s="1"/>
  <c r="AD4520" i="4"/>
  <c r="Y2782" i="4"/>
  <c r="X2782" i="4" s="1"/>
  <c r="AA2782" i="4" s="1"/>
  <c r="Z2782" i="4"/>
  <c r="AC2782" i="4"/>
  <c r="AH2782" i="4" s="1"/>
  <c r="AD2782" i="4"/>
  <c r="Y4521" i="4"/>
  <c r="Z4521" i="4"/>
  <c r="AC4521" i="4"/>
  <c r="AH4521" i="4" s="1"/>
  <c r="AD4521" i="4"/>
  <c r="Y4522" i="4"/>
  <c r="Z4522" i="4"/>
  <c r="AC4522" i="4"/>
  <c r="AH4522" i="4" s="1"/>
  <c r="AD4522" i="4"/>
  <c r="Y4523" i="4"/>
  <c r="Z4523" i="4"/>
  <c r="AC4523" i="4"/>
  <c r="AH4523" i="4" s="1"/>
  <c r="AD4523" i="4"/>
  <c r="Y4524" i="4"/>
  <c r="X4524" i="4" s="1"/>
  <c r="AA4524" i="4" s="1"/>
  <c r="Z4524" i="4"/>
  <c r="AC4524" i="4"/>
  <c r="AH4524" i="4" s="1"/>
  <c r="AD4524" i="4"/>
  <c r="Y4525" i="4"/>
  <c r="Z4525" i="4"/>
  <c r="AC4525" i="4"/>
  <c r="AH4525" i="4" s="1"/>
  <c r="AD4525" i="4"/>
  <c r="Y4526" i="4"/>
  <c r="Z4526" i="4"/>
  <c r="AC4526" i="4"/>
  <c r="AH4526" i="4" s="1"/>
  <c r="AD4526" i="4"/>
  <c r="Y4527" i="4"/>
  <c r="Z4527" i="4"/>
  <c r="AC4527" i="4"/>
  <c r="AH4527" i="4" s="1"/>
  <c r="AD4527" i="4"/>
  <c r="Y4528" i="4"/>
  <c r="X4528" i="4" s="1"/>
  <c r="AA4528" i="4" s="1"/>
  <c r="Z4528" i="4"/>
  <c r="AC4528" i="4"/>
  <c r="AH4528" i="4" s="1"/>
  <c r="AD4528" i="4"/>
  <c r="Y4529" i="4"/>
  <c r="Z4529" i="4"/>
  <c r="AC4529" i="4"/>
  <c r="AH4529" i="4" s="1"/>
  <c r="AD4529" i="4"/>
  <c r="Y4530" i="4"/>
  <c r="Z4530" i="4"/>
  <c r="AC4530" i="4"/>
  <c r="AH4530" i="4" s="1"/>
  <c r="AD4530" i="4"/>
  <c r="Y4531" i="4"/>
  <c r="Z4531" i="4"/>
  <c r="AC4531" i="4"/>
  <c r="AH4531" i="4" s="1"/>
  <c r="AD4531" i="4"/>
  <c r="Y4532" i="4"/>
  <c r="X4532" i="4" s="1"/>
  <c r="AA4532" i="4" s="1"/>
  <c r="Z4532" i="4"/>
  <c r="AC4532" i="4"/>
  <c r="AH4532" i="4" s="1"/>
  <c r="AD4532" i="4"/>
  <c r="Y4533" i="4"/>
  <c r="Z4533" i="4"/>
  <c r="AC4533" i="4"/>
  <c r="AH4533" i="4" s="1"/>
  <c r="AD4533" i="4"/>
  <c r="Y4534" i="4"/>
  <c r="Z4534" i="4"/>
  <c r="AC4534" i="4"/>
  <c r="AH4534" i="4" s="1"/>
  <c r="AD4534" i="4"/>
  <c r="Y4535" i="4"/>
  <c r="Z4535" i="4"/>
  <c r="AC4535" i="4"/>
  <c r="AH4535" i="4" s="1"/>
  <c r="AD4535" i="4"/>
  <c r="Y4536" i="4"/>
  <c r="X4536" i="4" s="1"/>
  <c r="AA4536" i="4" s="1"/>
  <c r="Z4536" i="4"/>
  <c r="AC4536" i="4"/>
  <c r="AH4536" i="4" s="1"/>
  <c r="AD4536" i="4"/>
  <c r="Y4537" i="4"/>
  <c r="Z4537" i="4"/>
  <c r="AC4537" i="4"/>
  <c r="AH4537" i="4" s="1"/>
  <c r="AD4537" i="4"/>
  <c r="Y4538" i="4"/>
  <c r="Z4538" i="4"/>
  <c r="AC4538" i="4"/>
  <c r="AH4538" i="4" s="1"/>
  <c r="AD4538" i="4"/>
  <c r="Y4539" i="4"/>
  <c r="Z4539" i="4"/>
  <c r="AC4539" i="4"/>
  <c r="AH4539" i="4" s="1"/>
  <c r="AD4539" i="4"/>
  <c r="Y4540" i="4"/>
  <c r="X4540" i="4" s="1"/>
  <c r="AA4540" i="4" s="1"/>
  <c r="Z4540" i="4"/>
  <c r="AC4540" i="4"/>
  <c r="AH4540" i="4" s="1"/>
  <c r="AD4540" i="4"/>
  <c r="Y4541" i="4"/>
  <c r="Z4541" i="4"/>
  <c r="AC4541" i="4"/>
  <c r="AH4541" i="4" s="1"/>
  <c r="AD4541" i="4"/>
  <c r="Y4542" i="4"/>
  <c r="Z4542" i="4"/>
  <c r="AC4542" i="4"/>
  <c r="AH4542" i="4" s="1"/>
  <c r="AD4542" i="4"/>
  <c r="Y4543" i="4"/>
  <c r="Z4543" i="4"/>
  <c r="AC4543" i="4"/>
  <c r="AH4543" i="4" s="1"/>
  <c r="AD4543" i="4"/>
  <c r="Y4544" i="4"/>
  <c r="X4544" i="4" s="1"/>
  <c r="AA4544" i="4" s="1"/>
  <c r="Z4544" i="4"/>
  <c r="AC4544" i="4"/>
  <c r="AH4544" i="4" s="1"/>
  <c r="AD4544" i="4"/>
  <c r="Y4545" i="4"/>
  <c r="Z4545" i="4"/>
  <c r="AC4545" i="4"/>
  <c r="AH4545" i="4" s="1"/>
  <c r="AD4545" i="4"/>
  <c r="Y4546" i="4"/>
  <c r="Z4546" i="4"/>
  <c r="AC4546" i="4"/>
  <c r="AH4546" i="4" s="1"/>
  <c r="AD4546" i="4"/>
  <c r="Y4547" i="4"/>
  <c r="Z4547" i="4"/>
  <c r="AC4547" i="4"/>
  <c r="AH4547" i="4" s="1"/>
  <c r="AD4547" i="4"/>
  <c r="Y4548" i="4"/>
  <c r="X4548" i="4" s="1"/>
  <c r="AA4548" i="4" s="1"/>
  <c r="Z4548" i="4"/>
  <c r="AC4548" i="4"/>
  <c r="AH4548" i="4" s="1"/>
  <c r="AD4548" i="4"/>
  <c r="Y4549" i="4"/>
  <c r="Z4549" i="4"/>
  <c r="AC4549" i="4"/>
  <c r="AH4549" i="4" s="1"/>
  <c r="AD4549" i="4"/>
  <c r="Y4550" i="4"/>
  <c r="Z4550" i="4"/>
  <c r="AC4550" i="4"/>
  <c r="AH4550" i="4" s="1"/>
  <c r="AD4550" i="4"/>
  <c r="Y4551" i="4"/>
  <c r="Z4551" i="4"/>
  <c r="AC4551" i="4"/>
  <c r="AH4551" i="4" s="1"/>
  <c r="AD4551" i="4"/>
  <c r="Y4552" i="4"/>
  <c r="X4552" i="4" s="1"/>
  <c r="AA4552" i="4" s="1"/>
  <c r="Z4552" i="4"/>
  <c r="AC4552" i="4"/>
  <c r="AH4552" i="4" s="1"/>
  <c r="AD4552" i="4"/>
  <c r="Y4553" i="4"/>
  <c r="Z4553" i="4"/>
  <c r="AC4553" i="4"/>
  <c r="AH4553" i="4" s="1"/>
  <c r="AD4553" i="4"/>
  <c r="Y4554" i="4"/>
  <c r="Z4554" i="4"/>
  <c r="AC4554" i="4"/>
  <c r="AH4554" i="4" s="1"/>
  <c r="AD4554" i="4"/>
  <c r="Y4555" i="4"/>
  <c r="Z4555" i="4"/>
  <c r="AC4555" i="4"/>
  <c r="AH4555" i="4" s="1"/>
  <c r="AD4555" i="4"/>
  <c r="Y4556" i="4"/>
  <c r="X4556" i="4" s="1"/>
  <c r="AA4556" i="4" s="1"/>
  <c r="Z4556" i="4"/>
  <c r="AC4556" i="4"/>
  <c r="AH4556" i="4" s="1"/>
  <c r="AD4556" i="4"/>
  <c r="Y4557" i="4"/>
  <c r="Z4557" i="4"/>
  <c r="AC4557" i="4"/>
  <c r="AH4557" i="4" s="1"/>
  <c r="AD4557" i="4"/>
  <c r="Y4558" i="4"/>
  <c r="Z4558" i="4"/>
  <c r="AC4558" i="4"/>
  <c r="AH4558" i="4" s="1"/>
  <c r="AD4558" i="4"/>
  <c r="Y4559" i="4"/>
  <c r="Z4559" i="4"/>
  <c r="AC4559" i="4"/>
  <c r="AH4559" i="4" s="1"/>
  <c r="AD4559" i="4"/>
  <c r="Y4560" i="4"/>
  <c r="X4560" i="4" s="1"/>
  <c r="AA4560" i="4" s="1"/>
  <c r="Z4560" i="4"/>
  <c r="AC4560" i="4"/>
  <c r="AH4560" i="4" s="1"/>
  <c r="AD4560" i="4"/>
  <c r="Y4561" i="4"/>
  <c r="Z4561" i="4"/>
  <c r="AC4561" i="4"/>
  <c r="AH4561" i="4" s="1"/>
  <c r="AD4561" i="4"/>
  <c r="Y4562" i="4"/>
  <c r="Z4562" i="4"/>
  <c r="AC4562" i="4"/>
  <c r="AH4562" i="4" s="1"/>
  <c r="AD4562" i="4"/>
  <c r="Y4563" i="4"/>
  <c r="Z4563" i="4"/>
  <c r="AC4563" i="4"/>
  <c r="AH4563" i="4" s="1"/>
  <c r="AD4563" i="4"/>
  <c r="Y4564" i="4"/>
  <c r="X4564" i="4" s="1"/>
  <c r="AA4564" i="4" s="1"/>
  <c r="Z4564" i="4"/>
  <c r="AC4564" i="4"/>
  <c r="AH4564" i="4" s="1"/>
  <c r="AD4564" i="4"/>
  <c r="Y4565" i="4"/>
  <c r="Z4565" i="4"/>
  <c r="AC4565" i="4"/>
  <c r="AH4565" i="4" s="1"/>
  <c r="AD4565" i="4"/>
  <c r="Y4566" i="4"/>
  <c r="Z4566" i="4"/>
  <c r="AC4566" i="4"/>
  <c r="AH4566" i="4" s="1"/>
  <c r="AD4566" i="4"/>
  <c r="Y4567" i="4"/>
  <c r="Z4567" i="4"/>
  <c r="AC4567" i="4"/>
  <c r="AH4567" i="4" s="1"/>
  <c r="AD4567" i="4"/>
  <c r="Y4568" i="4"/>
  <c r="X4568" i="4" s="1"/>
  <c r="AA4568" i="4" s="1"/>
  <c r="Z4568" i="4"/>
  <c r="AC4568" i="4"/>
  <c r="AH4568" i="4" s="1"/>
  <c r="AD4568" i="4"/>
  <c r="Y4569" i="4"/>
  <c r="Z4569" i="4"/>
  <c r="AC4569" i="4"/>
  <c r="AH4569" i="4" s="1"/>
  <c r="AD4569" i="4"/>
  <c r="Y4570" i="4"/>
  <c r="Z4570" i="4"/>
  <c r="AC4570" i="4"/>
  <c r="AH4570" i="4" s="1"/>
  <c r="AD4570" i="4"/>
  <c r="Y4571" i="4"/>
  <c r="Z4571" i="4"/>
  <c r="AC4571" i="4"/>
  <c r="AH4571" i="4" s="1"/>
  <c r="AD4571" i="4"/>
  <c r="Y4572" i="4"/>
  <c r="X4572" i="4" s="1"/>
  <c r="AA4572" i="4" s="1"/>
  <c r="Z4572" i="4"/>
  <c r="AC4572" i="4"/>
  <c r="AH4572" i="4" s="1"/>
  <c r="AD4572" i="4"/>
  <c r="Y4573" i="4"/>
  <c r="Z4573" i="4"/>
  <c r="AC4573" i="4"/>
  <c r="AH4573" i="4" s="1"/>
  <c r="AD4573" i="4"/>
  <c r="Y4574" i="4"/>
  <c r="Z4574" i="4"/>
  <c r="AC4574" i="4"/>
  <c r="AH4574" i="4" s="1"/>
  <c r="AD4574" i="4"/>
  <c r="Y4575" i="4"/>
  <c r="Z4575" i="4"/>
  <c r="AC4575" i="4"/>
  <c r="AH4575" i="4" s="1"/>
  <c r="AD4575" i="4"/>
  <c r="Y4576" i="4"/>
  <c r="X4576" i="4" s="1"/>
  <c r="AA4576" i="4" s="1"/>
  <c r="Z4576" i="4"/>
  <c r="AC4576" i="4"/>
  <c r="AH4576" i="4" s="1"/>
  <c r="AD4576" i="4"/>
  <c r="Y4577" i="4"/>
  <c r="Z4577" i="4"/>
  <c r="AC4577" i="4"/>
  <c r="AH4577" i="4" s="1"/>
  <c r="AD4577" i="4"/>
  <c r="Y4578" i="4"/>
  <c r="Z4578" i="4"/>
  <c r="AC4578" i="4"/>
  <c r="AH4578" i="4" s="1"/>
  <c r="AD4578" i="4"/>
  <c r="Y4579" i="4"/>
  <c r="Z4579" i="4"/>
  <c r="AC4579" i="4"/>
  <c r="AH4579" i="4" s="1"/>
  <c r="AD4579" i="4"/>
  <c r="Y4580" i="4"/>
  <c r="X4580" i="4" s="1"/>
  <c r="AA4580" i="4" s="1"/>
  <c r="Z4580" i="4"/>
  <c r="AC4580" i="4"/>
  <c r="AH4580" i="4" s="1"/>
  <c r="AD4580" i="4"/>
  <c r="Y4581" i="4"/>
  <c r="Z4581" i="4"/>
  <c r="AC4581" i="4"/>
  <c r="AH4581" i="4" s="1"/>
  <c r="AD4581" i="4"/>
  <c r="Y4582" i="4"/>
  <c r="Z4582" i="4"/>
  <c r="AC4582" i="4"/>
  <c r="AH4582" i="4" s="1"/>
  <c r="AD4582" i="4"/>
  <c r="Y4583" i="4"/>
  <c r="Z4583" i="4"/>
  <c r="AC4583" i="4"/>
  <c r="AH4583" i="4" s="1"/>
  <c r="AD4583" i="4"/>
  <c r="Y4584" i="4"/>
  <c r="X4584" i="4" s="1"/>
  <c r="AA4584" i="4" s="1"/>
  <c r="Z4584" i="4"/>
  <c r="AC4584" i="4"/>
  <c r="AH4584" i="4" s="1"/>
  <c r="AD4584" i="4"/>
  <c r="Y4585" i="4"/>
  <c r="Z4585" i="4"/>
  <c r="AC4585" i="4"/>
  <c r="AH4585" i="4" s="1"/>
  <c r="AD4585" i="4"/>
  <c r="Y4586" i="4"/>
  <c r="Z4586" i="4"/>
  <c r="AC4586" i="4"/>
  <c r="AH4586" i="4" s="1"/>
  <c r="AD4586" i="4"/>
  <c r="Y4587" i="4"/>
  <c r="Z4587" i="4"/>
  <c r="AC4587" i="4"/>
  <c r="AH4587" i="4" s="1"/>
  <c r="AD4587" i="4"/>
  <c r="Y4588" i="4"/>
  <c r="X4588" i="4" s="1"/>
  <c r="AA4588" i="4" s="1"/>
  <c r="Z4588" i="4"/>
  <c r="AC4588" i="4"/>
  <c r="AH4588" i="4" s="1"/>
  <c r="AD4588" i="4"/>
  <c r="Y4589" i="4"/>
  <c r="Z4589" i="4"/>
  <c r="AC4589" i="4"/>
  <c r="AH4589" i="4" s="1"/>
  <c r="AD4589" i="4"/>
  <c r="Y4590" i="4"/>
  <c r="Z4590" i="4"/>
  <c r="AC4590" i="4"/>
  <c r="AH4590" i="4" s="1"/>
  <c r="AD4590" i="4"/>
  <c r="Y4591" i="4"/>
  <c r="Z4591" i="4"/>
  <c r="AC4591" i="4"/>
  <c r="AH4591" i="4" s="1"/>
  <c r="AD4591" i="4"/>
  <c r="Y4592" i="4"/>
  <c r="X4592" i="4" s="1"/>
  <c r="AA4592" i="4" s="1"/>
  <c r="Z4592" i="4"/>
  <c r="AC4592" i="4"/>
  <c r="AH4592" i="4" s="1"/>
  <c r="AD4592" i="4"/>
  <c r="Y4593" i="4"/>
  <c r="Z4593" i="4"/>
  <c r="AC4593" i="4"/>
  <c r="AH4593" i="4" s="1"/>
  <c r="AD4593" i="4"/>
  <c r="Y4594" i="4"/>
  <c r="Z4594" i="4"/>
  <c r="AC4594" i="4"/>
  <c r="AH4594" i="4" s="1"/>
  <c r="AD4594" i="4"/>
  <c r="Y4595" i="4"/>
  <c r="Z4595" i="4"/>
  <c r="AC4595" i="4"/>
  <c r="AH4595" i="4" s="1"/>
  <c r="AD4595" i="4"/>
  <c r="Y4596" i="4"/>
  <c r="X4596" i="4" s="1"/>
  <c r="AA4596" i="4" s="1"/>
  <c r="Z4596" i="4"/>
  <c r="AC4596" i="4"/>
  <c r="AH4596" i="4" s="1"/>
  <c r="AD4596" i="4"/>
  <c r="Y4597" i="4"/>
  <c r="Z4597" i="4"/>
  <c r="AC4597" i="4"/>
  <c r="AH4597" i="4" s="1"/>
  <c r="AD4597" i="4"/>
  <c r="Y4598" i="4"/>
  <c r="Z4598" i="4"/>
  <c r="AC4598" i="4"/>
  <c r="AH4598" i="4" s="1"/>
  <c r="AD4598" i="4"/>
  <c r="Y4599" i="4"/>
  <c r="Z4599" i="4"/>
  <c r="AC4599" i="4"/>
  <c r="AH4599" i="4" s="1"/>
  <c r="AD4599" i="4"/>
  <c r="Y4600" i="4"/>
  <c r="X4600" i="4" s="1"/>
  <c r="AA4600" i="4" s="1"/>
  <c r="Z4600" i="4"/>
  <c r="AC4600" i="4"/>
  <c r="AH4600" i="4" s="1"/>
  <c r="AD4600" i="4"/>
  <c r="Y4601" i="4"/>
  <c r="Z4601" i="4"/>
  <c r="AC4601" i="4"/>
  <c r="AH4601" i="4" s="1"/>
  <c r="AD4601" i="4"/>
  <c r="Y4602" i="4"/>
  <c r="Z4602" i="4"/>
  <c r="AC4602" i="4"/>
  <c r="AH4602" i="4" s="1"/>
  <c r="AD4602" i="4"/>
  <c r="Y4603" i="4"/>
  <c r="Z4603" i="4"/>
  <c r="AC4603" i="4"/>
  <c r="AH4603" i="4" s="1"/>
  <c r="AD4603" i="4"/>
  <c r="Y4604" i="4"/>
  <c r="X4604" i="4" s="1"/>
  <c r="AA4604" i="4" s="1"/>
  <c r="Z4604" i="4"/>
  <c r="AC4604" i="4"/>
  <c r="AH4604" i="4" s="1"/>
  <c r="AD4604" i="4"/>
  <c r="Y4605" i="4"/>
  <c r="Z4605" i="4"/>
  <c r="AC4605" i="4"/>
  <c r="AH4605" i="4" s="1"/>
  <c r="AD4605" i="4"/>
  <c r="Y4606" i="4"/>
  <c r="Z4606" i="4"/>
  <c r="AC4606" i="4"/>
  <c r="AH4606" i="4" s="1"/>
  <c r="AD4606" i="4"/>
  <c r="Y4607" i="4"/>
  <c r="Z4607" i="4"/>
  <c r="AC4607" i="4"/>
  <c r="AH4607" i="4" s="1"/>
  <c r="AD4607" i="4"/>
  <c r="Y4608" i="4"/>
  <c r="X4608" i="4" s="1"/>
  <c r="AA4608" i="4" s="1"/>
  <c r="Z4608" i="4"/>
  <c r="AC4608" i="4"/>
  <c r="AH4608" i="4" s="1"/>
  <c r="AD4608" i="4"/>
  <c r="Y4609" i="4"/>
  <c r="Z4609" i="4"/>
  <c r="AC4609" i="4"/>
  <c r="AH4609" i="4" s="1"/>
  <c r="AD4609" i="4"/>
  <c r="Y4610" i="4"/>
  <c r="Z4610" i="4"/>
  <c r="AC4610" i="4"/>
  <c r="AH4610" i="4" s="1"/>
  <c r="AD4610" i="4"/>
  <c r="Y4611" i="4"/>
  <c r="Z4611" i="4"/>
  <c r="AC4611" i="4"/>
  <c r="AH4611" i="4" s="1"/>
  <c r="AD4611" i="4"/>
  <c r="Y4612" i="4"/>
  <c r="X4612" i="4" s="1"/>
  <c r="AA4612" i="4" s="1"/>
  <c r="Z4612" i="4"/>
  <c r="AC4612" i="4"/>
  <c r="AH4612" i="4" s="1"/>
  <c r="AD4612" i="4"/>
  <c r="Y4613" i="4"/>
  <c r="Z4613" i="4"/>
  <c r="AC4613" i="4"/>
  <c r="AH4613" i="4" s="1"/>
  <c r="AD4613" i="4"/>
  <c r="Y4614" i="4"/>
  <c r="Z4614" i="4"/>
  <c r="AC4614" i="4"/>
  <c r="AH4614" i="4" s="1"/>
  <c r="AD4614" i="4"/>
  <c r="Y4615" i="4"/>
  <c r="Z4615" i="4"/>
  <c r="AC4615" i="4"/>
  <c r="AH4615" i="4" s="1"/>
  <c r="AD4615" i="4"/>
  <c r="Y4616" i="4"/>
  <c r="X4616" i="4" s="1"/>
  <c r="AA4616" i="4" s="1"/>
  <c r="Z4616" i="4"/>
  <c r="AC4616" i="4"/>
  <c r="AH4616" i="4" s="1"/>
  <c r="AD4616" i="4"/>
  <c r="Y4617" i="4"/>
  <c r="Z4617" i="4"/>
  <c r="AC4617" i="4"/>
  <c r="AH4617" i="4" s="1"/>
  <c r="AD4617" i="4"/>
  <c r="Y4618" i="4"/>
  <c r="Z4618" i="4"/>
  <c r="AC4618" i="4"/>
  <c r="AH4618" i="4" s="1"/>
  <c r="AD4618" i="4"/>
  <c r="Y4619" i="4"/>
  <c r="Z4619" i="4"/>
  <c r="AC4619" i="4"/>
  <c r="AH4619" i="4" s="1"/>
  <c r="AD4619" i="4"/>
  <c r="Y4620" i="4"/>
  <c r="X4620" i="4" s="1"/>
  <c r="AA4620" i="4" s="1"/>
  <c r="Z4620" i="4"/>
  <c r="AC4620" i="4"/>
  <c r="AH4620" i="4" s="1"/>
  <c r="AD4620" i="4"/>
  <c r="Y4621" i="4"/>
  <c r="Z4621" i="4"/>
  <c r="AC4621" i="4"/>
  <c r="AH4621" i="4" s="1"/>
  <c r="AD4621" i="4"/>
  <c r="Y4622" i="4"/>
  <c r="Z4622" i="4"/>
  <c r="AC4622" i="4"/>
  <c r="AH4622" i="4" s="1"/>
  <c r="AD4622" i="4"/>
  <c r="Y4623" i="4"/>
  <c r="Z4623" i="4"/>
  <c r="AC4623" i="4"/>
  <c r="AH4623" i="4" s="1"/>
  <c r="AD4623" i="4"/>
  <c r="Y4624" i="4"/>
  <c r="X4624" i="4" s="1"/>
  <c r="AA4624" i="4" s="1"/>
  <c r="Z4624" i="4"/>
  <c r="AC4624" i="4"/>
  <c r="AH4624" i="4" s="1"/>
  <c r="AD4624" i="4"/>
  <c r="Y4625" i="4"/>
  <c r="Z4625" i="4"/>
  <c r="AC4625" i="4"/>
  <c r="AH4625" i="4" s="1"/>
  <c r="AD4625" i="4"/>
  <c r="Y4626" i="4"/>
  <c r="Z4626" i="4"/>
  <c r="AC4626" i="4"/>
  <c r="AH4626" i="4" s="1"/>
  <c r="AD4626" i="4"/>
  <c r="Y4627" i="4"/>
  <c r="Z4627" i="4"/>
  <c r="AC4627" i="4"/>
  <c r="AH4627" i="4" s="1"/>
  <c r="AD4627" i="4"/>
  <c r="Y4628" i="4"/>
  <c r="X4628" i="4" s="1"/>
  <c r="AA4628" i="4" s="1"/>
  <c r="Z4628" i="4"/>
  <c r="AC4628" i="4"/>
  <c r="AH4628" i="4" s="1"/>
  <c r="AD4628" i="4"/>
  <c r="Y4629" i="4"/>
  <c r="Z4629" i="4"/>
  <c r="AC4629" i="4"/>
  <c r="AH4629" i="4" s="1"/>
  <c r="AD4629" i="4"/>
  <c r="Y4630" i="4"/>
  <c r="Z4630" i="4"/>
  <c r="AC4630" i="4"/>
  <c r="AH4630" i="4" s="1"/>
  <c r="AD4630" i="4"/>
  <c r="Y4631" i="4"/>
  <c r="Z4631" i="4"/>
  <c r="AC4631" i="4"/>
  <c r="AH4631" i="4" s="1"/>
  <c r="AD4631" i="4"/>
  <c r="Y4632" i="4"/>
  <c r="X4632" i="4" s="1"/>
  <c r="AA4632" i="4" s="1"/>
  <c r="Z4632" i="4"/>
  <c r="AC4632" i="4"/>
  <c r="AH4632" i="4" s="1"/>
  <c r="AD4632" i="4"/>
  <c r="Y4633" i="4"/>
  <c r="Z4633" i="4"/>
  <c r="AC4633" i="4"/>
  <c r="AH4633" i="4" s="1"/>
  <c r="AD4633" i="4"/>
  <c r="Y4634" i="4"/>
  <c r="Z4634" i="4"/>
  <c r="AC4634" i="4"/>
  <c r="AH4634" i="4" s="1"/>
  <c r="AD4634" i="4"/>
  <c r="Y4635" i="4"/>
  <c r="Z4635" i="4"/>
  <c r="AC4635" i="4"/>
  <c r="AH4635" i="4" s="1"/>
  <c r="AD4635" i="4"/>
  <c r="Y4636" i="4"/>
  <c r="X4636" i="4" s="1"/>
  <c r="AA4636" i="4" s="1"/>
  <c r="Z4636" i="4"/>
  <c r="AC4636" i="4"/>
  <c r="AH4636" i="4" s="1"/>
  <c r="AD4636" i="4"/>
  <c r="Y4637" i="4"/>
  <c r="Z4637" i="4"/>
  <c r="AC4637" i="4"/>
  <c r="AH4637" i="4" s="1"/>
  <c r="AD4637" i="4"/>
  <c r="Y4638" i="4"/>
  <c r="Z4638" i="4"/>
  <c r="AC4638" i="4"/>
  <c r="AH4638" i="4" s="1"/>
  <c r="AD4638" i="4"/>
  <c r="Y4639" i="4"/>
  <c r="Z4639" i="4"/>
  <c r="AC4639" i="4"/>
  <c r="AH4639" i="4" s="1"/>
  <c r="AD4639" i="4"/>
  <c r="Y4640" i="4"/>
  <c r="X4640" i="4" s="1"/>
  <c r="AA4640" i="4" s="1"/>
  <c r="Z4640" i="4"/>
  <c r="AC4640" i="4"/>
  <c r="AH4640" i="4" s="1"/>
  <c r="AD4640" i="4"/>
  <c r="Y4641" i="4"/>
  <c r="Z4641" i="4"/>
  <c r="AC4641" i="4"/>
  <c r="AH4641" i="4" s="1"/>
  <c r="AD4641" i="4"/>
  <c r="Y4642" i="4"/>
  <c r="Z4642" i="4"/>
  <c r="AC4642" i="4"/>
  <c r="AH4642" i="4" s="1"/>
  <c r="AD4642" i="4"/>
  <c r="Y4643" i="4"/>
  <c r="Z4643" i="4"/>
  <c r="AC4643" i="4"/>
  <c r="AH4643" i="4" s="1"/>
  <c r="AD4643" i="4"/>
  <c r="Y4644" i="4"/>
  <c r="X4644" i="4" s="1"/>
  <c r="AA4644" i="4" s="1"/>
  <c r="Z4644" i="4"/>
  <c r="AC4644" i="4"/>
  <c r="AH4644" i="4" s="1"/>
  <c r="AD4644" i="4"/>
  <c r="Y4645" i="4"/>
  <c r="Z4645" i="4"/>
  <c r="AC4645" i="4"/>
  <c r="AH4645" i="4" s="1"/>
  <c r="AD4645" i="4"/>
  <c r="Y4646" i="4"/>
  <c r="Z4646" i="4"/>
  <c r="AC4646" i="4"/>
  <c r="AH4646" i="4" s="1"/>
  <c r="AD4646" i="4"/>
  <c r="Y4647" i="4"/>
  <c r="Z4647" i="4"/>
  <c r="AC4647" i="4"/>
  <c r="AH4647" i="4" s="1"/>
  <c r="AD4647" i="4"/>
  <c r="Y4648" i="4"/>
  <c r="X4648" i="4" s="1"/>
  <c r="AA4648" i="4" s="1"/>
  <c r="Z4648" i="4"/>
  <c r="AC4648" i="4"/>
  <c r="AH4648" i="4" s="1"/>
  <c r="AD4648" i="4"/>
  <c r="Y4649" i="4"/>
  <c r="Z4649" i="4"/>
  <c r="AC4649" i="4"/>
  <c r="AH4649" i="4" s="1"/>
  <c r="AD4649" i="4"/>
  <c r="Y4650" i="4"/>
  <c r="Z4650" i="4"/>
  <c r="AC4650" i="4"/>
  <c r="AH4650" i="4" s="1"/>
  <c r="AD4650" i="4"/>
  <c r="Y4651" i="4"/>
  <c r="Z4651" i="4"/>
  <c r="AC4651" i="4"/>
  <c r="AH4651" i="4" s="1"/>
  <c r="AD4651" i="4"/>
  <c r="Y4652" i="4"/>
  <c r="X4652" i="4" s="1"/>
  <c r="AA4652" i="4" s="1"/>
  <c r="Z4652" i="4"/>
  <c r="AC4652" i="4"/>
  <c r="AH4652" i="4" s="1"/>
  <c r="AD4652" i="4"/>
  <c r="Y4653" i="4"/>
  <c r="Z4653" i="4"/>
  <c r="AC4653" i="4"/>
  <c r="AH4653" i="4" s="1"/>
  <c r="AD4653" i="4"/>
  <c r="Y4654" i="4"/>
  <c r="Z4654" i="4"/>
  <c r="AC4654" i="4"/>
  <c r="AH4654" i="4" s="1"/>
  <c r="AD4654" i="4"/>
  <c r="Y4655" i="4"/>
  <c r="Z4655" i="4"/>
  <c r="AC4655" i="4"/>
  <c r="AH4655" i="4" s="1"/>
  <c r="AD4655" i="4"/>
  <c r="Y4656" i="4"/>
  <c r="X4656" i="4" s="1"/>
  <c r="AA4656" i="4" s="1"/>
  <c r="Z4656" i="4"/>
  <c r="AC4656" i="4"/>
  <c r="AH4656" i="4" s="1"/>
  <c r="AD4656" i="4"/>
  <c r="Y4657" i="4"/>
  <c r="Z4657" i="4"/>
  <c r="AC4657" i="4"/>
  <c r="AH4657" i="4" s="1"/>
  <c r="AD4657" i="4"/>
  <c r="Y4658" i="4"/>
  <c r="Z4658" i="4"/>
  <c r="AC4658" i="4"/>
  <c r="AH4658" i="4" s="1"/>
  <c r="AD4658" i="4"/>
  <c r="Y4659" i="4"/>
  <c r="Z4659" i="4"/>
  <c r="AC4659" i="4"/>
  <c r="AH4659" i="4" s="1"/>
  <c r="AD4659" i="4"/>
  <c r="Y4660" i="4"/>
  <c r="X4660" i="4" s="1"/>
  <c r="AA4660" i="4" s="1"/>
  <c r="Z4660" i="4"/>
  <c r="AC4660" i="4"/>
  <c r="AH4660" i="4" s="1"/>
  <c r="AD4660" i="4"/>
  <c r="Y4661" i="4"/>
  <c r="Z4661" i="4"/>
  <c r="AC4661" i="4"/>
  <c r="AH4661" i="4" s="1"/>
  <c r="AD4661" i="4"/>
  <c r="Y4662" i="4"/>
  <c r="Z4662" i="4"/>
  <c r="AC4662" i="4"/>
  <c r="AH4662" i="4" s="1"/>
  <c r="AD4662" i="4"/>
  <c r="Y4663" i="4"/>
  <c r="Z4663" i="4"/>
  <c r="AC4663" i="4"/>
  <c r="AH4663" i="4" s="1"/>
  <c r="AD4663" i="4"/>
  <c r="Y4664" i="4"/>
  <c r="X4664" i="4" s="1"/>
  <c r="AA4664" i="4" s="1"/>
  <c r="Z4664" i="4"/>
  <c r="AC4664" i="4"/>
  <c r="AH4664" i="4" s="1"/>
  <c r="AD4664" i="4"/>
  <c r="Y4665" i="4"/>
  <c r="Z4665" i="4"/>
  <c r="AC4665" i="4"/>
  <c r="AH4665" i="4" s="1"/>
  <c r="AD4665" i="4"/>
  <c r="Y4666" i="4"/>
  <c r="Z4666" i="4"/>
  <c r="AC4666" i="4"/>
  <c r="AH4666" i="4" s="1"/>
  <c r="AD4666" i="4"/>
  <c r="Y4667" i="4"/>
  <c r="Z4667" i="4"/>
  <c r="AC4667" i="4"/>
  <c r="AH4667" i="4" s="1"/>
  <c r="AD4667" i="4"/>
  <c r="Y4668" i="4"/>
  <c r="X4668" i="4" s="1"/>
  <c r="AA4668" i="4" s="1"/>
  <c r="Z4668" i="4"/>
  <c r="AC4668" i="4"/>
  <c r="AH4668" i="4" s="1"/>
  <c r="AD4668" i="4"/>
  <c r="Y4669" i="4"/>
  <c r="Z4669" i="4"/>
  <c r="AC4669" i="4"/>
  <c r="AH4669" i="4" s="1"/>
  <c r="AD4669" i="4"/>
  <c r="Y4670" i="4"/>
  <c r="Z4670" i="4"/>
  <c r="AC4670" i="4"/>
  <c r="AH4670" i="4" s="1"/>
  <c r="AD4670" i="4"/>
  <c r="Y4671" i="4"/>
  <c r="Z4671" i="4"/>
  <c r="AC4671" i="4"/>
  <c r="AH4671" i="4" s="1"/>
  <c r="AD4671" i="4"/>
  <c r="Y4672" i="4"/>
  <c r="X4672" i="4" s="1"/>
  <c r="AA4672" i="4" s="1"/>
  <c r="Z4672" i="4"/>
  <c r="AC4672" i="4"/>
  <c r="AH4672" i="4" s="1"/>
  <c r="AD4672" i="4"/>
  <c r="Y4673" i="4"/>
  <c r="Z4673" i="4"/>
  <c r="AC4673" i="4"/>
  <c r="AH4673" i="4" s="1"/>
  <c r="AD4673" i="4"/>
  <c r="Y4674" i="4"/>
  <c r="Z4674" i="4"/>
  <c r="AC4674" i="4"/>
  <c r="AH4674" i="4" s="1"/>
  <c r="AD4674" i="4"/>
  <c r="Y4675" i="4"/>
  <c r="Z4675" i="4"/>
  <c r="AC4675" i="4"/>
  <c r="AH4675" i="4" s="1"/>
  <c r="AD4675" i="4"/>
  <c r="Y4676" i="4"/>
  <c r="X4676" i="4" s="1"/>
  <c r="AA4676" i="4" s="1"/>
  <c r="Z4676" i="4"/>
  <c r="AC4676" i="4"/>
  <c r="AH4676" i="4" s="1"/>
  <c r="AD4676" i="4"/>
  <c r="Y4677" i="4"/>
  <c r="Z4677" i="4"/>
  <c r="AC4677" i="4"/>
  <c r="AH4677" i="4" s="1"/>
  <c r="AD4677" i="4"/>
  <c r="Y4678" i="4"/>
  <c r="Z4678" i="4"/>
  <c r="AC4678" i="4"/>
  <c r="AH4678" i="4" s="1"/>
  <c r="AD4678" i="4"/>
  <c r="Y4679" i="4"/>
  <c r="Z4679" i="4"/>
  <c r="AC4679" i="4"/>
  <c r="AH4679" i="4" s="1"/>
  <c r="AD4679" i="4"/>
  <c r="Y4680" i="4"/>
  <c r="X4680" i="4" s="1"/>
  <c r="AA4680" i="4" s="1"/>
  <c r="Z4680" i="4"/>
  <c r="AC4680" i="4"/>
  <c r="AH4680" i="4" s="1"/>
  <c r="AD4680" i="4"/>
  <c r="Y4681" i="4"/>
  <c r="Z4681" i="4"/>
  <c r="AC4681" i="4"/>
  <c r="AH4681" i="4" s="1"/>
  <c r="AD4681" i="4"/>
  <c r="Y4682" i="4"/>
  <c r="Z4682" i="4"/>
  <c r="AC4682" i="4"/>
  <c r="AH4682" i="4" s="1"/>
  <c r="AD4682" i="4"/>
  <c r="Y4683" i="4"/>
  <c r="Z4683" i="4"/>
  <c r="AC4683" i="4"/>
  <c r="AH4683" i="4" s="1"/>
  <c r="AD4683" i="4"/>
  <c r="Y4684" i="4"/>
  <c r="X4684" i="4" s="1"/>
  <c r="AA4684" i="4" s="1"/>
  <c r="Z4684" i="4"/>
  <c r="AC4684" i="4"/>
  <c r="AH4684" i="4" s="1"/>
  <c r="AD4684" i="4"/>
  <c r="Y4685" i="4"/>
  <c r="Z4685" i="4"/>
  <c r="AC4685" i="4"/>
  <c r="AH4685" i="4" s="1"/>
  <c r="AD4685" i="4"/>
  <c r="Y4686" i="4"/>
  <c r="Z4686" i="4"/>
  <c r="AC4686" i="4"/>
  <c r="AH4686" i="4" s="1"/>
  <c r="AD4686" i="4"/>
  <c r="Y4687" i="4"/>
  <c r="Z4687" i="4"/>
  <c r="AC4687" i="4"/>
  <c r="AH4687" i="4" s="1"/>
  <c r="AD4687" i="4"/>
  <c r="Y4688" i="4"/>
  <c r="X4688" i="4" s="1"/>
  <c r="AA4688" i="4" s="1"/>
  <c r="Z4688" i="4"/>
  <c r="AC4688" i="4"/>
  <c r="AH4688" i="4" s="1"/>
  <c r="AD4688" i="4"/>
  <c r="Y4689" i="4"/>
  <c r="Z4689" i="4"/>
  <c r="AC4689" i="4"/>
  <c r="AH4689" i="4" s="1"/>
  <c r="AD4689" i="4"/>
  <c r="Y4690" i="4"/>
  <c r="Z4690" i="4"/>
  <c r="AC4690" i="4"/>
  <c r="AH4690" i="4" s="1"/>
  <c r="AD4690" i="4"/>
  <c r="Y4691" i="4"/>
  <c r="Z4691" i="4"/>
  <c r="AC4691" i="4"/>
  <c r="AH4691" i="4" s="1"/>
  <c r="AD4691" i="4"/>
  <c r="Y4692" i="4"/>
  <c r="X4692" i="4" s="1"/>
  <c r="AA4692" i="4" s="1"/>
  <c r="Z4692" i="4"/>
  <c r="AC4692" i="4"/>
  <c r="AH4692" i="4" s="1"/>
  <c r="AD4692" i="4"/>
  <c r="Y4693" i="4"/>
  <c r="Z4693" i="4"/>
  <c r="AC4693" i="4"/>
  <c r="AH4693" i="4" s="1"/>
  <c r="AD4693" i="4"/>
  <c r="Y4694" i="4"/>
  <c r="Z4694" i="4"/>
  <c r="AC4694" i="4"/>
  <c r="AH4694" i="4" s="1"/>
  <c r="AD4694" i="4"/>
  <c r="Y4695" i="4"/>
  <c r="Z4695" i="4"/>
  <c r="AC4695" i="4"/>
  <c r="AH4695" i="4" s="1"/>
  <c r="AD4695" i="4"/>
  <c r="Y4696" i="4"/>
  <c r="X4696" i="4" s="1"/>
  <c r="AA4696" i="4" s="1"/>
  <c r="Z4696" i="4"/>
  <c r="AC4696" i="4"/>
  <c r="AH4696" i="4" s="1"/>
  <c r="AD4696" i="4"/>
  <c r="Y4697" i="4"/>
  <c r="Z4697" i="4"/>
  <c r="AC4697" i="4"/>
  <c r="AH4697" i="4" s="1"/>
  <c r="AD4697" i="4"/>
  <c r="Y4698" i="4"/>
  <c r="Z4698" i="4"/>
  <c r="AC4698" i="4"/>
  <c r="AH4698" i="4" s="1"/>
  <c r="AD4698" i="4"/>
  <c r="Y4699" i="4"/>
  <c r="Z4699" i="4"/>
  <c r="AC4699" i="4"/>
  <c r="AH4699" i="4" s="1"/>
  <c r="AD4699" i="4"/>
  <c r="Y4700" i="4"/>
  <c r="X4700" i="4" s="1"/>
  <c r="AA4700" i="4" s="1"/>
  <c r="Z4700" i="4"/>
  <c r="AC4700" i="4"/>
  <c r="AH4700" i="4" s="1"/>
  <c r="AD4700" i="4"/>
  <c r="Y4701" i="4"/>
  <c r="Z4701" i="4"/>
  <c r="AC4701" i="4"/>
  <c r="AH4701" i="4" s="1"/>
  <c r="AD4701" i="4"/>
  <c r="Y4702" i="4"/>
  <c r="Z4702" i="4"/>
  <c r="AC4702" i="4"/>
  <c r="AH4702" i="4" s="1"/>
  <c r="AD4702" i="4"/>
  <c r="Y4703" i="4"/>
  <c r="Z4703" i="4"/>
  <c r="AC4703" i="4"/>
  <c r="AH4703" i="4" s="1"/>
  <c r="AD4703" i="4"/>
  <c r="Y4704" i="4"/>
  <c r="X4704" i="4" s="1"/>
  <c r="AA4704" i="4" s="1"/>
  <c r="Z4704" i="4"/>
  <c r="AC4704" i="4"/>
  <c r="AH4704" i="4" s="1"/>
  <c r="AD4704" i="4"/>
  <c r="Y4705" i="4"/>
  <c r="Z4705" i="4"/>
  <c r="AC4705" i="4"/>
  <c r="AH4705" i="4" s="1"/>
  <c r="AD4705" i="4"/>
  <c r="Y4706" i="4"/>
  <c r="Z4706" i="4"/>
  <c r="AC4706" i="4"/>
  <c r="AH4706" i="4" s="1"/>
  <c r="AD4706" i="4"/>
  <c r="Y4707" i="4"/>
  <c r="Z4707" i="4"/>
  <c r="AC4707" i="4"/>
  <c r="AH4707" i="4" s="1"/>
  <c r="AD4707" i="4"/>
  <c r="Y4708" i="4"/>
  <c r="Z4708" i="4"/>
  <c r="AC4708" i="4"/>
  <c r="AH4708" i="4" s="1"/>
  <c r="AD4708" i="4"/>
  <c r="Y4709" i="4"/>
  <c r="Z4709" i="4"/>
  <c r="AC4709" i="4"/>
  <c r="AH4709" i="4" s="1"/>
  <c r="AD4709" i="4"/>
  <c r="Y4710" i="4"/>
  <c r="Z4710" i="4"/>
  <c r="AC4710" i="4"/>
  <c r="AH4710" i="4" s="1"/>
  <c r="AD4710" i="4"/>
  <c r="Y4711" i="4"/>
  <c r="Z4711" i="4"/>
  <c r="AC4711" i="4"/>
  <c r="AH4711" i="4" s="1"/>
  <c r="AD4711" i="4"/>
  <c r="Y4712" i="4"/>
  <c r="X4712" i="4" s="1"/>
  <c r="AA4712" i="4" s="1"/>
  <c r="Z4712" i="4"/>
  <c r="AC4712" i="4"/>
  <c r="AH4712" i="4" s="1"/>
  <c r="AD4712" i="4"/>
  <c r="Y4713" i="4"/>
  <c r="Z4713" i="4"/>
  <c r="AC4713" i="4"/>
  <c r="AH4713" i="4" s="1"/>
  <c r="AD4713" i="4"/>
  <c r="Y4714" i="4"/>
  <c r="Z4714" i="4"/>
  <c r="AC4714" i="4"/>
  <c r="AH4714" i="4" s="1"/>
  <c r="AD4714" i="4"/>
  <c r="Y4715" i="4"/>
  <c r="Z4715" i="4"/>
  <c r="AC4715" i="4"/>
  <c r="AH4715" i="4" s="1"/>
  <c r="AD4715" i="4"/>
  <c r="Y4716" i="4"/>
  <c r="X4716" i="4" s="1"/>
  <c r="AA4716" i="4" s="1"/>
  <c r="Z4716" i="4"/>
  <c r="AC4716" i="4"/>
  <c r="AH4716" i="4" s="1"/>
  <c r="AD4716" i="4"/>
  <c r="Y4717" i="4"/>
  <c r="Z4717" i="4"/>
  <c r="AC4717" i="4"/>
  <c r="AH4717" i="4" s="1"/>
  <c r="AD4717" i="4"/>
  <c r="Y4718" i="4"/>
  <c r="Z4718" i="4"/>
  <c r="AC4718" i="4"/>
  <c r="AH4718" i="4" s="1"/>
  <c r="AD4718" i="4"/>
  <c r="Y4719" i="4"/>
  <c r="Z4719" i="4"/>
  <c r="AC4719" i="4"/>
  <c r="AH4719" i="4" s="1"/>
  <c r="AD4719" i="4"/>
  <c r="Y4720" i="4"/>
  <c r="X4720" i="4" s="1"/>
  <c r="AA4720" i="4" s="1"/>
  <c r="Z4720" i="4"/>
  <c r="AC4720" i="4"/>
  <c r="AH4720" i="4" s="1"/>
  <c r="AD4720" i="4"/>
  <c r="Y4721" i="4"/>
  <c r="Z4721" i="4"/>
  <c r="AC4721" i="4"/>
  <c r="AH4721" i="4" s="1"/>
  <c r="AD4721" i="4"/>
  <c r="Y4722" i="4"/>
  <c r="Z4722" i="4"/>
  <c r="AC4722" i="4"/>
  <c r="AH4722" i="4" s="1"/>
  <c r="AD4722" i="4"/>
  <c r="Y4723" i="4"/>
  <c r="Z4723" i="4"/>
  <c r="AC4723" i="4"/>
  <c r="AH4723" i="4" s="1"/>
  <c r="AD4723" i="4"/>
  <c r="Y4724" i="4"/>
  <c r="X4724" i="4" s="1"/>
  <c r="AA4724" i="4" s="1"/>
  <c r="Z4724" i="4"/>
  <c r="AC4724" i="4"/>
  <c r="AH4724" i="4" s="1"/>
  <c r="AD4724" i="4"/>
  <c r="Y4725" i="4"/>
  <c r="Z4725" i="4"/>
  <c r="AC4725" i="4"/>
  <c r="AH4725" i="4" s="1"/>
  <c r="AD4725" i="4"/>
  <c r="Y4726" i="4"/>
  <c r="Z4726" i="4"/>
  <c r="AC4726" i="4"/>
  <c r="AH4726" i="4" s="1"/>
  <c r="AD4726" i="4"/>
  <c r="Y4727" i="4"/>
  <c r="Z4727" i="4"/>
  <c r="AC4727" i="4"/>
  <c r="AH4727" i="4" s="1"/>
  <c r="AD4727" i="4"/>
  <c r="Y4728" i="4"/>
  <c r="X4728" i="4" s="1"/>
  <c r="AA4728" i="4" s="1"/>
  <c r="Z4728" i="4"/>
  <c r="AC4728" i="4"/>
  <c r="AH4728" i="4" s="1"/>
  <c r="AD4728" i="4"/>
  <c r="Y4729" i="4"/>
  <c r="Z4729" i="4"/>
  <c r="AC4729" i="4"/>
  <c r="AH4729" i="4" s="1"/>
  <c r="AD4729" i="4"/>
  <c r="Y4730" i="4"/>
  <c r="Z4730" i="4"/>
  <c r="AC4730" i="4"/>
  <c r="AH4730" i="4" s="1"/>
  <c r="AD4730" i="4"/>
  <c r="Y4731" i="4"/>
  <c r="Z4731" i="4"/>
  <c r="AC4731" i="4"/>
  <c r="AH4731" i="4" s="1"/>
  <c r="AD4731" i="4"/>
  <c r="Y4732" i="4"/>
  <c r="X4732" i="4" s="1"/>
  <c r="AA4732" i="4" s="1"/>
  <c r="Z4732" i="4"/>
  <c r="AC4732" i="4"/>
  <c r="AH4732" i="4" s="1"/>
  <c r="AD4732" i="4"/>
  <c r="Y4733" i="4"/>
  <c r="Z4733" i="4"/>
  <c r="AC4733" i="4"/>
  <c r="AH4733" i="4" s="1"/>
  <c r="AD4733" i="4"/>
  <c r="Y4734" i="4"/>
  <c r="Z4734" i="4"/>
  <c r="AC4734" i="4"/>
  <c r="AH4734" i="4" s="1"/>
  <c r="AD4734" i="4"/>
  <c r="Y4735" i="4"/>
  <c r="Z4735" i="4"/>
  <c r="AC4735" i="4"/>
  <c r="AH4735" i="4" s="1"/>
  <c r="AD4735" i="4"/>
  <c r="Y4736" i="4"/>
  <c r="X4736" i="4" s="1"/>
  <c r="AA4736" i="4" s="1"/>
  <c r="Z4736" i="4"/>
  <c r="AC4736" i="4"/>
  <c r="AH4736" i="4" s="1"/>
  <c r="AD4736" i="4"/>
  <c r="Y4737" i="4"/>
  <c r="Z4737" i="4"/>
  <c r="AC4737" i="4"/>
  <c r="AH4737" i="4" s="1"/>
  <c r="AD4737" i="4"/>
  <c r="Y4738" i="4"/>
  <c r="Z4738" i="4"/>
  <c r="AC4738" i="4"/>
  <c r="AH4738" i="4" s="1"/>
  <c r="AD4738" i="4"/>
  <c r="Y4739" i="4"/>
  <c r="Z4739" i="4"/>
  <c r="AC4739" i="4"/>
  <c r="AH4739" i="4" s="1"/>
  <c r="AD4739" i="4"/>
  <c r="Y4740" i="4"/>
  <c r="X4740" i="4" s="1"/>
  <c r="AA4740" i="4" s="1"/>
  <c r="Z4740" i="4"/>
  <c r="AC4740" i="4"/>
  <c r="AH4740" i="4" s="1"/>
  <c r="AD4740" i="4"/>
  <c r="Y4741" i="4"/>
  <c r="Z4741" i="4"/>
  <c r="AC4741" i="4"/>
  <c r="AH4741" i="4" s="1"/>
  <c r="AD4741" i="4"/>
  <c r="Y4742" i="4"/>
  <c r="Z4742" i="4"/>
  <c r="AC4742" i="4"/>
  <c r="AH4742" i="4" s="1"/>
  <c r="AD4742" i="4"/>
  <c r="Y4743" i="4"/>
  <c r="Z4743" i="4"/>
  <c r="AC4743" i="4"/>
  <c r="AH4743" i="4" s="1"/>
  <c r="AD4743" i="4"/>
  <c r="Y4744" i="4"/>
  <c r="X4744" i="4" s="1"/>
  <c r="AA4744" i="4" s="1"/>
  <c r="Z4744" i="4"/>
  <c r="AC4744" i="4"/>
  <c r="AH4744" i="4" s="1"/>
  <c r="AD4744" i="4"/>
  <c r="Y4745" i="4"/>
  <c r="Z4745" i="4"/>
  <c r="AC4745" i="4"/>
  <c r="AH4745" i="4" s="1"/>
  <c r="AD4745" i="4"/>
  <c r="Y4746" i="4"/>
  <c r="Z4746" i="4"/>
  <c r="AC4746" i="4"/>
  <c r="AH4746" i="4" s="1"/>
  <c r="AD4746" i="4"/>
  <c r="Y4747" i="4"/>
  <c r="Z4747" i="4"/>
  <c r="AC4747" i="4"/>
  <c r="AH4747" i="4" s="1"/>
  <c r="AD4747" i="4"/>
  <c r="Y4748" i="4"/>
  <c r="X4748" i="4" s="1"/>
  <c r="AA4748" i="4" s="1"/>
  <c r="Z4748" i="4"/>
  <c r="AC4748" i="4"/>
  <c r="AH4748" i="4" s="1"/>
  <c r="AD4748" i="4"/>
  <c r="Y4749" i="4"/>
  <c r="Z4749" i="4"/>
  <c r="AC4749" i="4"/>
  <c r="AH4749" i="4" s="1"/>
  <c r="AD4749" i="4"/>
  <c r="Y4750" i="4"/>
  <c r="Z4750" i="4"/>
  <c r="AC4750" i="4"/>
  <c r="AH4750" i="4" s="1"/>
  <c r="AD4750" i="4"/>
  <c r="Y4751" i="4"/>
  <c r="Z4751" i="4"/>
  <c r="AC4751" i="4"/>
  <c r="AH4751" i="4" s="1"/>
  <c r="AD4751" i="4"/>
  <c r="Y4752" i="4"/>
  <c r="X4752" i="4" s="1"/>
  <c r="AA4752" i="4" s="1"/>
  <c r="Z4752" i="4"/>
  <c r="AC4752" i="4"/>
  <c r="AH4752" i="4" s="1"/>
  <c r="AD4752" i="4"/>
  <c r="Y4753" i="4"/>
  <c r="Z4753" i="4"/>
  <c r="AC4753" i="4"/>
  <c r="AH4753" i="4" s="1"/>
  <c r="AD4753" i="4"/>
  <c r="Y4754" i="4"/>
  <c r="Z4754" i="4"/>
  <c r="AC4754" i="4"/>
  <c r="AH4754" i="4" s="1"/>
  <c r="AD4754" i="4"/>
  <c r="Y4755" i="4"/>
  <c r="Z4755" i="4"/>
  <c r="AC4755" i="4"/>
  <c r="AH4755" i="4" s="1"/>
  <c r="AD4755" i="4"/>
  <c r="Y4756" i="4"/>
  <c r="Z4756" i="4"/>
  <c r="AC4756" i="4"/>
  <c r="AH4756" i="4" s="1"/>
  <c r="AD4756" i="4"/>
  <c r="Y4757" i="4"/>
  <c r="Z4757" i="4"/>
  <c r="AC4757" i="4"/>
  <c r="AH4757" i="4" s="1"/>
  <c r="AD4757" i="4"/>
  <c r="Y4758" i="4"/>
  <c r="Z4758" i="4"/>
  <c r="AC4758" i="4"/>
  <c r="AH4758" i="4" s="1"/>
  <c r="AD4758" i="4"/>
  <c r="Y4759" i="4"/>
  <c r="Z4759" i="4"/>
  <c r="AC4759" i="4"/>
  <c r="AH4759" i="4" s="1"/>
  <c r="AD4759" i="4"/>
  <c r="Y4760" i="4"/>
  <c r="X4760" i="4" s="1"/>
  <c r="AA4760" i="4" s="1"/>
  <c r="Z4760" i="4"/>
  <c r="AC4760" i="4"/>
  <c r="AH4760" i="4" s="1"/>
  <c r="AD4760" i="4"/>
  <c r="Y4761" i="4"/>
  <c r="Z4761" i="4"/>
  <c r="AC4761" i="4"/>
  <c r="AH4761" i="4" s="1"/>
  <c r="AD4761" i="4"/>
  <c r="Y4762" i="4"/>
  <c r="Z4762" i="4"/>
  <c r="AC4762" i="4"/>
  <c r="AH4762" i="4" s="1"/>
  <c r="AD4762" i="4"/>
  <c r="Y4763" i="4"/>
  <c r="Z4763" i="4"/>
  <c r="AC4763" i="4"/>
  <c r="AH4763" i="4" s="1"/>
  <c r="AD4763" i="4"/>
  <c r="Y4764" i="4"/>
  <c r="X4764" i="4" s="1"/>
  <c r="AA4764" i="4" s="1"/>
  <c r="Z4764" i="4"/>
  <c r="AC4764" i="4"/>
  <c r="AH4764" i="4" s="1"/>
  <c r="AD4764" i="4"/>
  <c r="Y4765" i="4"/>
  <c r="Z4765" i="4"/>
  <c r="AC4765" i="4"/>
  <c r="AH4765" i="4" s="1"/>
  <c r="AD4765" i="4"/>
  <c r="Y4766" i="4"/>
  <c r="Z4766" i="4"/>
  <c r="AC4766" i="4"/>
  <c r="AH4766" i="4" s="1"/>
  <c r="AD4766" i="4"/>
  <c r="Y4767" i="4"/>
  <c r="Z4767" i="4"/>
  <c r="AC4767" i="4"/>
  <c r="AH4767" i="4" s="1"/>
  <c r="AD4767" i="4"/>
  <c r="Y4768" i="4"/>
  <c r="X4768" i="4" s="1"/>
  <c r="AA4768" i="4" s="1"/>
  <c r="Z4768" i="4"/>
  <c r="AC4768" i="4"/>
  <c r="AH4768" i="4" s="1"/>
  <c r="AD4768" i="4"/>
  <c r="Y4769" i="4"/>
  <c r="Z4769" i="4"/>
  <c r="AC4769" i="4"/>
  <c r="AH4769" i="4" s="1"/>
  <c r="AD4769" i="4"/>
  <c r="Y4770" i="4"/>
  <c r="Z4770" i="4"/>
  <c r="AC4770" i="4"/>
  <c r="AH4770" i="4" s="1"/>
  <c r="AD4770" i="4"/>
  <c r="Y4771" i="4"/>
  <c r="Z4771" i="4"/>
  <c r="AC4771" i="4"/>
  <c r="AH4771" i="4" s="1"/>
  <c r="AD4771" i="4"/>
  <c r="Y4772" i="4"/>
  <c r="X4772" i="4" s="1"/>
  <c r="AA4772" i="4" s="1"/>
  <c r="Z4772" i="4"/>
  <c r="AC4772" i="4"/>
  <c r="AH4772" i="4" s="1"/>
  <c r="AD4772" i="4"/>
  <c r="Y4773" i="4"/>
  <c r="Z4773" i="4"/>
  <c r="AC4773" i="4"/>
  <c r="AH4773" i="4" s="1"/>
  <c r="AD4773" i="4"/>
  <c r="Y4774" i="4"/>
  <c r="Z4774" i="4"/>
  <c r="AC4774" i="4"/>
  <c r="AH4774" i="4" s="1"/>
  <c r="AD4774" i="4"/>
  <c r="Y4775" i="4"/>
  <c r="Z4775" i="4"/>
  <c r="AC4775" i="4"/>
  <c r="AH4775" i="4" s="1"/>
  <c r="AD4775" i="4"/>
  <c r="Y4776" i="4"/>
  <c r="X4776" i="4" s="1"/>
  <c r="AA4776" i="4" s="1"/>
  <c r="Z4776" i="4"/>
  <c r="AC4776" i="4"/>
  <c r="AH4776" i="4" s="1"/>
  <c r="AD4776" i="4"/>
  <c r="Y4777" i="4"/>
  <c r="Z4777" i="4"/>
  <c r="AC4777" i="4"/>
  <c r="AH4777" i="4" s="1"/>
  <c r="AD4777" i="4"/>
  <c r="Y4778" i="4"/>
  <c r="Z4778" i="4"/>
  <c r="AC4778" i="4"/>
  <c r="AH4778" i="4" s="1"/>
  <c r="AD4778" i="4"/>
  <c r="Y4779" i="4"/>
  <c r="Z4779" i="4"/>
  <c r="AC4779" i="4"/>
  <c r="AH4779" i="4" s="1"/>
  <c r="AD4779" i="4"/>
  <c r="Y4780" i="4"/>
  <c r="X4780" i="4" s="1"/>
  <c r="AA4780" i="4" s="1"/>
  <c r="Z4780" i="4"/>
  <c r="AC4780" i="4"/>
  <c r="AH4780" i="4" s="1"/>
  <c r="AD4780" i="4"/>
  <c r="Y4781" i="4"/>
  <c r="Z4781" i="4"/>
  <c r="AC4781" i="4"/>
  <c r="AH4781" i="4" s="1"/>
  <c r="AD4781" i="4"/>
  <c r="Y4782" i="4"/>
  <c r="Z4782" i="4"/>
  <c r="AC4782" i="4"/>
  <c r="AH4782" i="4" s="1"/>
  <c r="AD4782" i="4"/>
  <c r="Y4783" i="4"/>
  <c r="Z4783" i="4"/>
  <c r="AC4783" i="4"/>
  <c r="AH4783" i="4" s="1"/>
  <c r="AD4783" i="4"/>
  <c r="Y4784" i="4"/>
  <c r="X4784" i="4" s="1"/>
  <c r="AA4784" i="4" s="1"/>
  <c r="Z4784" i="4"/>
  <c r="AC4784" i="4"/>
  <c r="AH4784" i="4" s="1"/>
  <c r="AD4784" i="4"/>
  <c r="Y4785" i="4"/>
  <c r="Z4785" i="4"/>
  <c r="AC4785" i="4"/>
  <c r="AH4785" i="4" s="1"/>
  <c r="AD4785" i="4"/>
  <c r="Y4786" i="4"/>
  <c r="Z4786" i="4"/>
  <c r="AC4786" i="4"/>
  <c r="AH4786" i="4" s="1"/>
  <c r="AD4786" i="4"/>
  <c r="Y4787" i="4"/>
  <c r="Z4787" i="4"/>
  <c r="AC4787" i="4"/>
  <c r="AH4787" i="4" s="1"/>
  <c r="AD4787" i="4"/>
  <c r="Y4788" i="4"/>
  <c r="X4788" i="4" s="1"/>
  <c r="AA4788" i="4" s="1"/>
  <c r="Z4788" i="4"/>
  <c r="AC4788" i="4"/>
  <c r="AH4788" i="4" s="1"/>
  <c r="AD4788" i="4"/>
  <c r="Y4789" i="4"/>
  <c r="Z4789" i="4"/>
  <c r="AC4789" i="4"/>
  <c r="AH4789" i="4" s="1"/>
  <c r="AD4789" i="4"/>
  <c r="Y4790" i="4"/>
  <c r="Z4790" i="4"/>
  <c r="AC4790" i="4"/>
  <c r="AH4790" i="4" s="1"/>
  <c r="AD4790" i="4"/>
  <c r="Y4791" i="4"/>
  <c r="Z4791" i="4"/>
  <c r="AC4791" i="4"/>
  <c r="AH4791" i="4" s="1"/>
  <c r="AD4791" i="4"/>
  <c r="Y4792" i="4"/>
  <c r="X4792" i="4" s="1"/>
  <c r="AA4792" i="4" s="1"/>
  <c r="Z4792" i="4"/>
  <c r="AC4792" i="4"/>
  <c r="AH4792" i="4" s="1"/>
  <c r="AD4792" i="4"/>
  <c r="Y4793" i="4"/>
  <c r="Z4793" i="4"/>
  <c r="AC4793" i="4"/>
  <c r="AH4793" i="4" s="1"/>
  <c r="AD4793" i="4"/>
  <c r="Y4794" i="4"/>
  <c r="Z4794" i="4"/>
  <c r="AC4794" i="4"/>
  <c r="AH4794" i="4" s="1"/>
  <c r="AD4794" i="4"/>
  <c r="Y4795" i="4"/>
  <c r="Z4795" i="4"/>
  <c r="AC4795" i="4"/>
  <c r="AH4795" i="4" s="1"/>
  <c r="AD4795" i="4"/>
  <c r="Y4796" i="4"/>
  <c r="X4796" i="4" s="1"/>
  <c r="AA4796" i="4" s="1"/>
  <c r="Z4796" i="4"/>
  <c r="AC4796" i="4"/>
  <c r="AH4796" i="4" s="1"/>
  <c r="AD4796" i="4"/>
  <c r="Y2783" i="4"/>
  <c r="Z2783" i="4"/>
  <c r="AC2783" i="4"/>
  <c r="AH2783" i="4" s="1"/>
  <c r="AD2783" i="4"/>
  <c r="Y4797" i="4"/>
  <c r="Z4797" i="4"/>
  <c r="AC4797" i="4"/>
  <c r="AH4797" i="4" s="1"/>
  <c r="AD4797" i="4"/>
  <c r="Y4798" i="4"/>
  <c r="Z4798" i="4"/>
  <c r="AC4798" i="4"/>
  <c r="AH4798" i="4" s="1"/>
  <c r="AD4798" i="4"/>
  <c r="Y4799" i="4"/>
  <c r="X4799" i="4" s="1"/>
  <c r="AA4799" i="4" s="1"/>
  <c r="Z4799" i="4"/>
  <c r="AC4799" i="4"/>
  <c r="AH4799" i="4" s="1"/>
  <c r="AD4799" i="4"/>
  <c r="Y4800" i="4"/>
  <c r="Z4800" i="4"/>
  <c r="AC4800" i="4"/>
  <c r="AH4800" i="4" s="1"/>
  <c r="AD4800" i="4"/>
  <c r="Y4801" i="4"/>
  <c r="Z4801" i="4"/>
  <c r="AC4801" i="4"/>
  <c r="AH4801" i="4" s="1"/>
  <c r="AD4801" i="4"/>
  <c r="Y4802" i="4"/>
  <c r="Z4802" i="4"/>
  <c r="AC4802" i="4"/>
  <c r="AH4802" i="4" s="1"/>
  <c r="AD4802" i="4"/>
  <c r="Y4803" i="4"/>
  <c r="X4803" i="4" s="1"/>
  <c r="AA4803" i="4" s="1"/>
  <c r="Z4803" i="4"/>
  <c r="AC4803" i="4"/>
  <c r="AH4803" i="4" s="1"/>
  <c r="AD4803" i="4"/>
  <c r="Y4804" i="4"/>
  <c r="Z4804" i="4"/>
  <c r="AC4804" i="4"/>
  <c r="AH4804" i="4" s="1"/>
  <c r="AD4804" i="4"/>
  <c r="Y4805" i="4"/>
  <c r="Z4805" i="4"/>
  <c r="AC4805" i="4"/>
  <c r="AH4805" i="4" s="1"/>
  <c r="AD4805" i="4"/>
  <c r="Y4806" i="4"/>
  <c r="Z4806" i="4"/>
  <c r="AC4806" i="4"/>
  <c r="AH4806" i="4" s="1"/>
  <c r="AD4806" i="4"/>
  <c r="Y4807" i="4"/>
  <c r="X4807" i="4" s="1"/>
  <c r="AA4807" i="4" s="1"/>
  <c r="Z4807" i="4"/>
  <c r="AC4807" i="4"/>
  <c r="AH4807" i="4" s="1"/>
  <c r="AD4807" i="4"/>
  <c r="Y4808" i="4"/>
  <c r="Z4808" i="4"/>
  <c r="AC4808" i="4"/>
  <c r="AH4808" i="4" s="1"/>
  <c r="AD4808" i="4"/>
  <c r="Y4809" i="4"/>
  <c r="Z4809" i="4"/>
  <c r="AC4809" i="4"/>
  <c r="AH4809" i="4" s="1"/>
  <c r="AD4809" i="4"/>
  <c r="Y4810" i="4"/>
  <c r="Z4810" i="4"/>
  <c r="AC4810" i="4"/>
  <c r="AH4810" i="4" s="1"/>
  <c r="AD4810" i="4"/>
  <c r="Y4811" i="4"/>
  <c r="X4811" i="4" s="1"/>
  <c r="AA4811" i="4" s="1"/>
  <c r="Z4811" i="4"/>
  <c r="AC4811" i="4"/>
  <c r="AH4811" i="4" s="1"/>
  <c r="AD4811" i="4"/>
  <c r="Y4812" i="4"/>
  <c r="Z4812" i="4"/>
  <c r="AC4812" i="4"/>
  <c r="AH4812" i="4" s="1"/>
  <c r="AD4812" i="4"/>
  <c r="Y4813" i="4"/>
  <c r="Z4813" i="4"/>
  <c r="AC4813" i="4"/>
  <c r="AH4813" i="4" s="1"/>
  <c r="AD4813" i="4"/>
  <c r="Y4814" i="4"/>
  <c r="Z4814" i="4"/>
  <c r="AC4814" i="4"/>
  <c r="AH4814" i="4" s="1"/>
  <c r="AD4814" i="4"/>
  <c r="Y4815" i="4"/>
  <c r="X4815" i="4" s="1"/>
  <c r="AA4815" i="4" s="1"/>
  <c r="Z4815" i="4"/>
  <c r="AC4815" i="4"/>
  <c r="AH4815" i="4" s="1"/>
  <c r="AD4815" i="4"/>
  <c r="Y4816" i="4"/>
  <c r="Z4816" i="4"/>
  <c r="AC4816" i="4"/>
  <c r="AH4816" i="4" s="1"/>
  <c r="AD4816" i="4"/>
  <c r="Y4817" i="4"/>
  <c r="Z4817" i="4"/>
  <c r="AC4817" i="4"/>
  <c r="AH4817" i="4" s="1"/>
  <c r="AD4817" i="4"/>
  <c r="Y4818" i="4"/>
  <c r="Z4818" i="4"/>
  <c r="AC4818" i="4"/>
  <c r="AH4818" i="4" s="1"/>
  <c r="AD4818" i="4"/>
  <c r="Y4819" i="4"/>
  <c r="X4819" i="4" s="1"/>
  <c r="AA4819" i="4" s="1"/>
  <c r="Z4819" i="4"/>
  <c r="AC4819" i="4"/>
  <c r="AH4819" i="4" s="1"/>
  <c r="AD4819" i="4"/>
  <c r="Y4820" i="4"/>
  <c r="Z4820" i="4"/>
  <c r="AC4820" i="4"/>
  <c r="AH4820" i="4" s="1"/>
  <c r="AD4820" i="4"/>
  <c r="Y4821" i="4"/>
  <c r="Z4821" i="4"/>
  <c r="AC4821" i="4"/>
  <c r="AH4821" i="4" s="1"/>
  <c r="AD4821" i="4"/>
  <c r="Y4822" i="4"/>
  <c r="Z4822" i="4"/>
  <c r="AC4822" i="4"/>
  <c r="AH4822" i="4" s="1"/>
  <c r="AD4822" i="4"/>
  <c r="Y4823" i="4"/>
  <c r="X4823" i="4" s="1"/>
  <c r="AA4823" i="4" s="1"/>
  <c r="Z4823" i="4"/>
  <c r="AC4823" i="4"/>
  <c r="AH4823" i="4" s="1"/>
  <c r="AD4823" i="4"/>
  <c r="Y4824" i="4"/>
  <c r="Z4824" i="4"/>
  <c r="AC4824" i="4"/>
  <c r="AH4824" i="4" s="1"/>
  <c r="AD4824" i="4"/>
  <c r="Y4825" i="4"/>
  <c r="Z4825" i="4"/>
  <c r="AC4825" i="4"/>
  <c r="AH4825" i="4" s="1"/>
  <c r="AD4825" i="4"/>
  <c r="Y4826" i="4"/>
  <c r="Z4826" i="4"/>
  <c r="AC4826" i="4"/>
  <c r="AH4826" i="4" s="1"/>
  <c r="AD4826" i="4"/>
  <c r="Y4827" i="4"/>
  <c r="X4827" i="4" s="1"/>
  <c r="AA4827" i="4" s="1"/>
  <c r="Z4827" i="4"/>
  <c r="AC4827" i="4"/>
  <c r="AH4827" i="4" s="1"/>
  <c r="AD4827" i="4"/>
  <c r="Y4828" i="4"/>
  <c r="Z4828" i="4"/>
  <c r="AC4828" i="4"/>
  <c r="AH4828" i="4" s="1"/>
  <c r="AD4828" i="4"/>
  <c r="Y4829" i="4"/>
  <c r="Z4829" i="4"/>
  <c r="AC4829" i="4"/>
  <c r="AH4829" i="4" s="1"/>
  <c r="AD4829" i="4"/>
  <c r="Y4830" i="4"/>
  <c r="Z4830" i="4"/>
  <c r="AC4830" i="4"/>
  <c r="AH4830" i="4" s="1"/>
  <c r="AD4830" i="4"/>
  <c r="Y4831" i="4"/>
  <c r="X4831" i="4" s="1"/>
  <c r="AA4831" i="4" s="1"/>
  <c r="Z4831" i="4"/>
  <c r="AC4831" i="4"/>
  <c r="AH4831" i="4" s="1"/>
  <c r="AD4831" i="4"/>
  <c r="Y4832" i="4"/>
  <c r="Z4832" i="4"/>
  <c r="AC4832" i="4"/>
  <c r="AH4832" i="4" s="1"/>
  <c r="AD4832" i="4"/>
  <c r="Y4833" i="4"/>
  <c r="Z4833" i="4"/>
  <c r="AC4833" i="4"/>
  <c r="AH4833" i="4" s="1"/>
  <c r="AD4833" i="4"/>
  <c r="Y4834" i="4"/>
  <c r="Z4834" i="4"/>
  <c r="AC4834" i="4"/>
  <c r="AH4834" i="4" s="1"/>
  <c r="AD4834" i="4"/>
  <c r="Y4835" i="4"/>
  <c r="X4835" i="4" s="1"/>
  <c r="AA4835" i="4" s="1"/>
  <c r="Z4835" i="4"/>
  <c r="AC4835" i="4"/>
  <c r="AH4835" i="4" s="1"/>
  <c r="AD4835" i="4"/>
  <c r="Y4836" i="4"/>
  <c r="Z4836" i="4"/>
  <c r="AC4836" i="4"/>
  <c r="AH4836" i="4" s="1"/>
  <c r="AD4836" i="4"/>
  <c r="Y4837" i="4"/>
  <c r="Z4837" i="4"/>
  <c r="AC4837" i="4"/>
  <c r="AH4837" i="4" s="1"/>
  <c r="AD4837" i="4"/>
  <c r="Y4838" i="4"/>
  <c r="Z4838" i="4"/>
  <c r="AC4838" i="4"/>
  <c r="AH4838" i="4" s="1"/>
  <c r="AD4838" i="4"/>
  <c r="Y4839" i="4"/>
  <c r="X4839" i="4" s="1"/>
  <c r="AA4839" i="4" s="1"/>
  <c r="Z4839" i="4"/>
  <c r="AC4839" i="4"/>
  <c r="AH4839" i="4" s="1"/>
  <c r="AD4839" i="4"/>
  <c r="Y4840" i="4"/>
  <c r="Z4840" i="4"/>
  <c r="AC4840" i="4"/>
  <c r="AH4840" i="4" s="1"/>
  <c r="AD4840" i="4"/>
  <c r="Y4841" i="4"/>
  <c r="Z4841" i="4"/>
  <c r="AC4841" i="4"/>
  <c r="AH4841" i="4" s="1"/>
  <c r="AD4841" i="4"/>
  <c r="Y4842" i="4"/>
  <c r="Z4842" i="4"/>
  <c r="AC4842" i="4"/>
  <c r="AH4842" i="4" s="1"/>
  <c r="AD4842" i="4"/>
  <c r="Y4843" i="4"/>
  <c r="X4843" i="4" s="1"/>
  <c r="AA4843" i="4" s="1"/>
  <c r="Z4843" i="4"/>
  <c r="AC4843" i="4"/>
  <c r="AH4843" i="4" s="1"/>
  <c r="AD4843" i="4"/>
  <c r="Y4844" i="4"/>
  <c r="Z4844" i="4"/>
  <c r="AC4844" i="4"/>
  <c r="AH4844" i="4" s="1"/>
  <c r="AD4844" i="4"/>
  <c r="Y4845" i="4"/>
  <c r="Z4845" i="4"/>
  <c r="AC4845" i="4"/>
  <c r="AH4845" i="4" s="1"/>
  <c r="AD4845" i="4"/>
  <c r="Y4846" i="4"/>
  <c r="Z4846" i="4"/>
  <c r="AC4846" i="4"/>
  <c r="AH4846" i="4" s="1"/>
  <c r="AD4846" i="4"/>
  <c r="Y4847" i="4"/>
  <c r="X4847" i="4" s="1"/>
  <c r="AA4847" i="4" s="1"/>
  <c r="Z4847" i="4"/>
  <c r="AC4847" i="4"/>
  <c r="AH4847" i="4" s="1"/>
  <c r="AD4847" i="4"/>
  <c r="Y4848" i="4"/>
  <c r="Z4848" i="4"/>
  <c r="AC4848" i="4"/>
  <c r="AH4848" i="4" s="1"/>
  <c r="AD4848" i="4"/>
  <c r="Y4849" i="4"/>
  <c r="Z4849" i="4"/>
  <c r="AC4849" i="4"/>
  <c r="AH4849" i="4" s="1"/>
  <c r="AD4849" i="4"/>
  <c r="Y4850" i="4"/>
  <c r="Z4850" i="4"/>
  <c r="AC4850" i="4"/>
  <c r="AH4850" i="4" s="1"/>
  <c r="AD4850" i="4"/>
  <c r="Y4851" i="4"/>
  <c r="X4851" i="4" s="1"/>
  <c r="AA4851" i="4" s="1"/>
  <c r="Z4851" i="4"/>
  <c r="AC4851" i="4"/>
  <c r="AH4851" i="4" s="1"/>
  <c r="AD4851" i="4"/>
  <c r="Y4852" i="4"/>
  <c r="Z4852" i="4"/>
  <c r="AC4852" i="4"/>
  <c r="AH4852" i="4" s="1"/>
  <c r="AD4852" i="4"/>
  <c r="Y4853" i="4"/>
  <c r="Z4853" i="4"/>
  <c r="AC4853" i="4"/>
  <c r="AH4853" i="4" s="1"/>
  <c r="AD4853" i="4"/>
  <c r="Y4854" i="4"/>
  <c r="Z4854" i="4"/>
  <c r="AC4854" i="4"/>
  <c r="AH4854" i="4" s="1"/>
  <c r="AD4854" i="4"/>
  <c r="Y4855" i="4"/>
  <c r="X4855" i="4" s="1"/>
  <c r="AA4855" i="4" s="1"/>
  <c r="Z4855" i="4"/>
  <c r="AC4855" i="4"/>
  <c r="AH4855" i="4" s="1"/>
  <c r="AD4855" i="4"/>
  <c r="Y4856" i="4"/>
  <c r="Z4856" i="4"/>
  <c r="AC4856" i="4"/>
  <c r="AH4856" i="4" s="1"/>
  <c r="AD4856" i="4"/>
  <c r="Y4857" i="4"/>
  <c r="Z4857" i="4"/>
  <c r="AC4857" i="4"/>
  <c r="AH4857" i="4" s="1"/>
  <c r="AD4857" i="4"/>
  <c r="Y4858" i="4"/>
  <c r="Z4858" i="4"/>
  <c r="AC4858" i="4"/>
  <c r="AH4858" i="4" s="1"/>
  <c r="AD4858" i="4"/>
  <c r="Y4859" i="4"/>
  <c r="X4859" i="4" s="1"/>
  <c r="AA4859" i="4" s="1"/>
  <c r="Z4859" i="4"/>
  <c r="AC4859" i="4"/>
  <c r="AH4859" i="4" s="1"/>
  <c r="AD4859" i="4"/>
  <c r="Y4860" i="4"/>
  <c r="Z4860" i="4"/>
  <c r="AC4860" i="4"/>
  <c r="AH4860" i="4" s="1"/>
  <c r="AD4860" i="4"/>
  <c r="Y4861" i="4"/>
  <c r="Z4861" i="4"/>
  <c r="AC4861" i="4"/>
  <c r="AH4861" i="4" s="1"/>
  <c r="AD4861" i="4"/>
  <c r="Y4862" i="4"/>
  <c r="Z4862" i="4"/>
  <c r="AC4862" i="4"/>
  <c r="AH4862" i="4" s="1"/>
  <c r="AD4862" i="4"/>
  <c r="Y4863" i="4"/>
  <c r="X4863" i="4" s="1"/>
  <c r="AA4863" i="4" s="1"/>
  <c r="Z4863" i="4"/>
  <c r="AC4863" i="4"/>
  <c r="AH4863" i="4" s="1"/>
  <c r="AD4863" i="4"/>
  <c r="Y4864" i="4"/>
  <c r="Z4864" i="4"/>
  <c r="AC4864" i="4"/>
  <c r="AH4864" i="4" s="1"/>
  <c r="AD4864" i="4"/>
  <c r="Y4865" i="4"/>
  <c r="Z4865" i="4"/>
  <c r="AC4865" i="4"/>
  <c r="AH4865" i="4" s="1"/>
  <c r="AD4865" i="4"/>
  <c r="Y4866" i="4"/>
  <c r="Z4866" i="4"/>
  <c r="AC4866" i="4"/>
  <c r="AH4866" i="4" s="1"/>
  <c r="AD4866" i="4"/>
  <c r="Y4867" i="4"/>
  <c r="X4867" i="4" s="1"/>
  <c r="AA4867" i="4" s="1"/>
  <c r="Z4867" i="4"/>
  <c r="AC4867" i="4"/>
  <c r="AH4867" i="4" s="1"/>
  <c r="AD4867" i="4"/>
  <c r="Y4868" i="4"/>
  <c r="Z4868" i="4"/>
  <c r="AC4868" i="4"/>
  <c r="AH4868" i="4" s="1"/>
  <c r="AD4868" i="4"/>
  <c r="Y4869" i="4"/>
  <c r="Z4869" i="4"/>
  <c r="AC4869" i="4"/>
  <c r="AH4869" i="4" s="1"/>
  <c r="AD4869" i="4"/>
  <c r="Y4870" i="4"/>
  <c r="Z4870" i="4"/>
  <c r="AC4870" i="4"/>
  <c r="AH4870" i="4" s="1"/>
  <c r="AD4870" i="4"/>
  <c r="Y4871" i="4"/>
  <c r="X4871" i="4" s="1"/>
  <c r="AA4871" i="4" s="1"/>
  <c r="Z4871" i="4"/>
  <c r="AC4871" i="4"/>
  <c r="AH4871" i="4" s="1"/>
  <c r="AD4871" i="4"/>
  <c r="Y4872" i="4"/>
  <c r="Z4872" i="4"/>
  <c r="AC4872" i="4"/>
  <c r="AH4872" i="4" s="1"/>
  <c r="AD4872" i="4"/>
  <c r="Y4873" i="4"/>
  <c r="Z4873" i="4"/>
  <c r="AC4873" i="4"/>
  <c r="AH4873" i="4" s="1"/>
  <c r="AD4873" i="4"/>
  <c r="Y4874" i="4"/>
  <c r="Z4874" i="4"/>
  <c r="AC4874" i="4"/>
  <c r="AH4874" i="4" s="1"/>
  <c r="AD4874" i="4"/>
  <c r="Y4875" i="4"/>
  <c r="X4875" i="4" s="1"/>
  <c r="AA4875" i="4" s="1"/>
  <c r="Z4875" i="4"/>
  <c r="AC4875" i="4"/>
  <c r="AH4875" i="4" s="1"/>
  <c r="AD4875" i="4"/>
  <c r="Y4876" i="4"/>
  <c r="Z4876" i="4"/>
  <c r="AC4876" i="4"/>
  <c r="AH4876" i="4" s="1"/>
  <c r="AD4876" i="4"/>
  <c r="Y4877" i="4"/>
  <c r="Z4877" i="4"/>
  <c r="AC4877" i="4"/>
  <c r="AH4877" i="4" s="1"/>
  <c r="AD4877" i="4"/>
  <c r="Y4878" i="4"/>
  <c r="Z4878" i="4"/>
  <c r="AC4878" i="4"/>
  <c r="AH4878" i="4" s="1"/>
  <c r="AD4878" i="4"/>
  <c r="Y4879" i="4"/>
  <c r="X4879" i="4" s="1"/>
  <c r="AA4879" i="4" s="1"/>
  <c r="Z4879" i="4"/>
  <c r="AC4879" i="4"/>
  <c r="AH4879" i="4" s="1"/>
  <c r="AD4879" i="4"/>
  <c r="Y4880" i="4"/>
  <c r="Z4880" i="4"/>
  <c r="AC4880" i="4"/>
  <c r="AH4880" i="4" s="1"/>
  <c r="AD4880" i="4"/>
  <c r="Y4881" i="4"/>
  <c r="Z4881" i="4"/>
  <c r="AC4881" i="4"/>
  <c r="AH4881" i="4" s="1"/>
  <c r="AD4881" i="4"/>
  <c r="Y4882" i="4"/>
  <c r="Z4882" i="4"/>
  <c r="AC4882" i="4"/>
  <c r="AH4882" i="4" s="1"/>
  <c r="AD4882" i="4"/>
  <c r="Y4883" i="4"/>
  <c r="X4883" i="4" s="1"/>
  <c r="AA4883" i="4" s="1"/>
  <c r="Z4883" i="4"/>
  <c r="AC4883" i="4"/>
  <c r="AH4883" i="4" s="1"/>
  <c r="AD4883" i="4"/>
  <c r="Y4884" i="4"/>
  <c r="Z4884" i="4"/>
  <c r="AC4884" i="4"/>
  <c r="AH4884" i="4" s="1"/>
  <c r="AD4884" i="4"/>
  <c r="Y4885" i="4"/>
  <c r="Z4885" i="4"/>
  <c r="AC4885" i="4"/>
  <c r="AH4885" i="4" s="1"/>
  <c r="AD4885" i="4"/>
  <c r="Y4886" i="4"/>
  <c r="Z4886" i="4"/>
  <c r="AC4886" i="4"/>
  <c r="AH4886" i="4" s="1"/>
  <c r="AD4886" i="4"/>
  <c r="Y4887" i="4"/>
  <c r="X4887" i="4" s="1"/>
  <c r="AA4887" i="4" s="1"/>
  <c r="Z4887" i="4"/>
  <c r="AC4887" i="4"/>
  <c r="AH4887" i="4" s="1"/>
  <c r="AD4887" i="4"/>
  <c r="Y4888" i="4"/>
  <c r="Z4888" i="4"/>
  <c r="AC4888" i="4"/>
  <c r="AH4888" i="4" s="1"/>
  <c r="AD4888" i="4"/>
  <c r="Y4889" i="4"/>
  <c r="Z4889" i="4"/>
  <c r="AC4889" i="4"/>
  <c r="AH4889" i="4" s="1"/>
  <c r="AD4889" i="4"/>
  <c r="Y4890" i="4"/>
  <c r="Z4890" i="4"/>
  <c r="AC4890" i="4"/>
  <c r="AH4890" i="4" s="1"/>
  <c r="AD4890" i="4"/>
  <c r="Y4891" i="4"/>
  <c r="X4891" i="4" s="1"/>
  <c r="AA4891" i="4" s="1"/>
  <c r="Z4891" i="4"/>
  <c r="AC4891" i="4"/>
  <c r="AH4891" i="4" s="1"/>
  <c r="AD4891" i="4"/>
  <c r="Y4892" i="4"/>
  <c r="Z4892" i="4"/>
  <c r="AC4892" i="4"/>
  <c r="AH4892" i="4" s="1"/>
  <c r="AD4892" i="4"/>
  <c r="Y4893" i="4"/>
  <c r="Z4893" i="4"/>
  <c r="AC4893" i="4"/>
  <c r="AH4893" i="4" s="1"/>
  <c r="AD4893" i="4"/>
  <c r="Y4894" i="4"/>
  <c r="Z4894" i="4"/>
  <c r="AC4894" i="4"/>
  <c r="AH4894" i="4" s="1"/>
  <c r="AD4894" i="4"/>
  <c r="Y4895" i="4"/>
  <c r="X4895" i="4" s="1"/>
  <c r="AA4895" i="4" s="1"/>
  <c r="Z4895" i="4"/>
  <c r="AC4895" i="4"/>
  <c r="AH4895" i="4" s="1"/>
  <c r="AD4895" i="4"/>
  <c r="Y4896" i="4"/>
  <c r="Z4896" i="4"/>
  <c r="AC4896" i="4"/>
  <c r="AH4896" i="4" s="1"/>
  <c r="AD4896" i="4"/>
  <c r="Y4897" i="4"/>
  <c r="Z4897" i="4"/>
  <c r="AC4897" i="4"/>
  <c r="AH4897" i="4" s="1"/>
  <c r="AD4897" i="4"/>
  <c r="Y4898" i="4"/>
  <c r="Z4898" i="4"/>
  <c r="AC4898" i="4"/>
  <c r="AH4898" i="4" s="1"/>
  <c r="AD4898" i="4"/>
  <c r="Y4899" i="4"/>
  <c r="X4899" i="4" s="1"/>
  <c r="AA4899" i="4" s="1"/>
  <c r="Z4899" i="4"/>
  <c r="AC4899" i="4"/>
  <c r="AH4899" i="4" s="1"/>
  <c r="AD4899" i="4"/>
  <c r="Y4900" i="4"/>
  <c r="Z4900" i="4"/>
  <c r="AC4900" i="4"/>
  <c r="AH4900" i="4" s="1"/>
  <c r="AD4900" i="4"/>
  <c r="Y4901" i="4"/>
  <c r="Z4901" i="4"/>
  <c r="AC4901" i="4"/>
  <c r="AH4901" i="4" s="1"/>
  <c r="AD4901" i="4"/>
  <c r="Y4902" i="4"/>
  <c r="Z4902" i="4"/>
  <c r="AC4902" i="4"/>
  <c r="AH4902" i="4" s="1"/>
  <c r="AD4902" i="4"/>
  <c r="Y4903" i="4"/>
  <c r="X4903" i="4" s="1"/>
  <c r="AA4903" i="4" s="1"/>
  <c r="Z4903" i="4"/>
  <c r="AC4903" i="4"/>
  <c r="AH4903" i="4" s="1"/>
  <c r="AD4903" i="4"/>
  <c r="Y4904" i="4"/>
  <c r="Z4904" i="4"/>
  <c r="AC4904" i="4"/>
  <c r="AH4904" i="4" s="1"/>
  <c r="AD4904" i="4"/>
  <c r="Y4905" i="4"/>
  <c r="Z4905" i="4"/>
  <c r="AC4905" i="4"/>
  <c r="AH4905" i="4" s="1"/>
  <c r="AD4905" i="4"/>
  <c r="Y4906" i="4"/>
  <c r="Z4906" i="4"/>
  <c r="AC4906" i="4"/>
  <c r="AH4906" i="4" s="1"/>
  <c r="AD4906" i="4"/>
  <c r="Y4907" i="4"/>
  <c r="X4907" i="4" s="1"/>
  <c r="AA4907" i="4" s="1"/>
  <c r="Z4907" i="4"/>
  <c r="AC4907" i="4"/>
  <c r="AH4907" i="4" s="1"/>
  <c r="AD4907" i="4"/>
  <c r="Y4908" i="4"/>
  <c r="Z4908" i="4"/>
  <c r="AC4908" i="4"/>
  <c r="AH4908" i="4" s="1"/>
  <c r="AD4908" i="4"/>
  <c r="Y4909" i="4"/>
  <c r="Z4909" i="4"/>
  <c r="AC4909" i="4"/>
  <c r="AH4909" i="4" s="1"/>
  <c r="AD4909" i="4"/>
  <c r="Y4910" i="4"/>
  <c r="Z4910" i="4"/>
  <c r="AC4910" i="4"/>
  <c r="AH4910" i="4" s="1"/>
  <c r="AD4910" i="4"/>
  <c r="Y4911" i="4"/>
  <c r="X4911" i="4" s="1"/>
  <c r="AA4911" i="4" s="1"/>
  <c r="Z4911" i="4"/>
  <c r="AC4911" i="4"/>
  <c r="AH4911" i="4" s="1"/>
  <c r="AD4911" i="4"/>
  <c r="Y4912" i="4"/>
  <c r="Z4912" i="4"/>
  <c r="AC4912" i="4"/>
  <c r="AH4912" i="4" s="1"/>
  <c r="AD4912" i="4"/>
  <c r="Y4913" i="4"/>
  <c r="Z4913" i="4"/>
  <c r="AC4913" i="4"/>
  <c r="AH4913" i="4" s="1"/>
  <c r="AD4913" i="4"/>
  <c r="Y4914" i="4"/>
  <c r="Z4914" i="4"/>
  <c r="AC4914" i="4"/>
  <c r="AH4914" i="4" s="1"/>
  <c r="AD4914" i="4"/>
  <c r="Y4915" i="4"/>
  <c r="X4915" i="4" s="1"/>
  <c r="AA4915" i="4" s="1"/>
  <c r="Z4915" i="4"/>
  <c r="AC4915" i="4"/>
  <c r="AH4915" i="4" s="1"/>
  <c r="AD4915" i="4"/>
  <c r="Y4916" i="4"/>
  <c r="Z4916" i="4"/>
  <c r="AC4916" i="4"/>
  <c r="AH4916" i="4" s="1"/>
  <c r="AD4916" i="4"/>
  <c r="Y4917" i="4"/>
  <c r="Z4917" i="4"/>
  <c r="AC4917" i="4"/>
  <c r="AH4917" i="4" s="1"/>
  <c r="AD4917" i="4"/>
  <c r="Y4918" i="4"/>
  <c r="Z4918" i="4"/>
  <c r="AC4918" i="4"/>
  <c r="AH4918" i="4" s="1"/>
  <c r="AD4918" i="4"/>
  <c r="Y4919" i="4"/>
  <c r="X4919" i="4" s="1"/>
  <c r="AA4919" i="4" s="1"/>
  <c r="Z4919" i="4"/>
  <c r="AC4919" i="4"/>
  <c r="AH4919" i="4" s="1"/>
  <c r="AD4919" i="4"/>
  <c r="Y4920" i="4"/>
  <c r="Z4920" i="4"/>
  <c r="AC4920" i="4"/>
  <c r="AH4920" i="4" s="1"/>
  <c r="AD4920" i="4"/>
  <c r="Y4921" i="4"/>
  <c r="Z4921" i="4"/>
  <c r="AC4921" i="4"/>
  <c r="AH4921" i="4" s="1"/>
  <c r="AD4921" i="4"/>
  <c r="Y4922" i="4"/>
  <c r="Z4922" i="4"/>
  <c r="AC4922" i="4"/>
  <c r="AH4922" i="4" s="1"/>
  <c r="AD4922" i="4"/>
  <c r="Y4923" i="4"/>
  <c r="X4923" i="4" s="1"/>
  <c r="AA4923" i="4" s="1"/>
  <c r="Z4923" i="4"/>
  <c r="AC4923" i="4"/>
  <c r="AH4923" i="4" s="1"/>
  <c r="AD4923" i="4"/>
  <c r="Y4924" i="4"/>
  <c r="Z4924" i="4"/>
  <c r="AC4924" i="4"/>
  <c r="AH4924" i="4" s="1"/>
  <c r="AD4924" i="4"/>
  <c r="Y4925" i="4"/>
  <c r="Z4925" i="4"/>
  <c r="AC4925" i="4"/>
  <c r="AH4925" i="4" s="1"/>
  <c r="AD4925" i="4"/>
  <c r="Y4926" i="4"/>
  <c r="Z4926" i="4"/>
  <c r="AC4926" i="4"/>
  <c r="AH4926" i="4" s="1"/>
  <c r="AD4926" i="4"/>
  <c r="Y4927" i="4"/>
  <c r="X4927" i="4" s="1"/>
  <c r="AA4927" i="4" s="1"/>
  <c r="Z4927" i="4"/>
  <c r="AC4927" i="4"/>
  <c r="AH4927" i="4" s="1"/>
  <c r="AD4927" i="4"/>
  <c r="Y4928" i="4"/>
  <c r="Z4928" i="4"/>
  <c r="AC4928" i="4"/>
  <c r="AH4928" i="4" s="1"/>
  <c r="AD4928" i="4"/>
  <c r="Y4929" i="4"/>
  <c r="Z4929" i="4"/>
  <c r="AC4929" i="4"/>
  <c r="AH4929" i="4" s="1"/>
  <c r="AD4929" i="4"/>
  <c r="Y4930" i="4"/>
  <c r="Z4930" i="4"/>
  <c r="AC4930" i="4"/>
  <c r="AH4930" i="4" s="1"/>
  <c r="AD4930" i="4"/>
  <c r="Y4931" i="4"/>
  <c r="X4931" i="4" s="1"/>
  <c r="AA4931" i="4" s="1"/>
  <c r="Z4931" i="4"/>
  <c r="AC4931" i="4"/>
  <c r="AH4931" i="4" s="1"/>
  <c r="AD4931" i="4"/>
  <c r="Y4932" i="4"/>
  <c r="Z4932" i="4"/>
  <c r="AC4932" i="4"/>
  <c r="AH4932" i="4" s="1"/>
  <c r="AD4932" i="4"/>
  <c r="Y4933" i="4"/>
  <c r="Z4933" i="4"/>
  <c r="AC4933" i="4"/>
  <c r="AH4933" i="4" s="1"/>
  <c r="AD4933" i="4"/>
  <c r="Y4934" i="4"/>
  <c r="Z4934" i="4"/>
  <c r="AC4934" i="4"/>
  <c r="AH4934" i="4" s="1"/>
  <c r="AD4934" i="4"/>
  <c r="Y4935" i="4"/>
  <c r="X4935" i="4" s="1"/>
  <c r="AA4935" i="4" s="1"/>
  <c r="Z4935" i="4"/>
  <c r="AC4935" i="4"/>
  <c r="AH4935" i="4" s="1"/>
  <c r="AD4935" i="4"/>
  <c r="Y4936" i="4"/>
  <c r="Z4936" i="4"/>
  <c r="AC4936" i="4"/>
  <c r="AH4936" i="4" s="1"/>
  <c r="AD4936" i="4"/>
  <c r="Y4937" i="4"/>
  <c r="Z4937" i="4"/>
  <c r="AC4937" i="4"/>
  <c r="AH4937" i="4" s="1"/>
  <c r="AD4937" i="4"/>
  <c r="Y4938" i="4"/>
  <c r="Z4938" i="4"/>
  <c r="AC4938" i="4"/>
  <c r="AH4938" i="4" s="1"/>
  <c r="AD4938" i="4"/>
  <c r="Y4939" i="4"/>
  <c r="X4939" i="4" s="1"/>
  <c r="AA4939" i="4" s="1"/>
  <c r="Z4939" i="4"/>
  <c r="AC4939" i="4"/>
  <c r="AH4939" i="4" s="1"/>
  <c r="AD4939" i="4"/>
  <c r="Y4940" i="4"/>
  <c r="Z4940" i="4"/>
  <c r="AC4940" i="4"/>
  <c r="AH4940" i="4" s="1"/>
  <c r="AD4940" i="4"/>
  <c r="Y4941" i="4"/>
  <c r="Z4941" i="4"/>
  <c r="AC4941" i="4"/>
  <c r="AH4941" i="4" s="1"/>
  <c r="AD4941" i="4"/>
  <c r="Y4942" i="4"/>
  <c r="Z4942" i="4"/>
  <c r="AC4942" i="4"/>
  <c r="AH4942" i="4" s="1"/>
  <c r="AD4942" i="4"/>
  <c r="Y4943" i="4"/>
  <c r="X4943" i="4" s="1"/>
  <c r="AA4943" i="4" s="1"/>
  <c r="Z4943" i="4"/>
  <c r="AC4943" i="4"/>
  <c r="AH4943" i="4" s="1"/>
  <c r="AD4943" i="4"/>
  <c r="Y4944" i="4"/>
  <c r="Z4944" i="4"/>
  <c r="AC4944" i="4"/>
  <c r="AH4944" i="4" s="1"/>
  <c r="AD4944" i="4"/>
  <c r="Y4945" i="4"/>
  <c r="Z4945" i="4"/>
  <c r="AC4945" i="4"/>
  <c r="AH4945" i="4" s="1"/>
  <c r="AD4945" i="4"/>
  <c r="Y4946" i="4"/>
  <c r="Z4946" i="4"/>
  <c r="AC4946" i="4"/>
  <c r="AH4946" i="4" s="1"/>
  <c r="AD4946" i="4"/>
  <c r="Y4947" i="4"/>
  <c r="Z4947" i="4"/>
  <c r="AC4947" i="4"/>
  <c r="AH4947" i="4" s="1"/>
  <c r="AD4947" i="4"/>
  <c r="Y4948" i="4"/>
  <c r="Z4948" i="4"/>
  <c r="AC4948" i="4"/>
  <c r="AH4948" i="4" s="1"/>
  <c r="AD4948" i="4"/>
  <c r="Y4949" i="4"/>
  <c r="Z4949" i="4"/>
  <c r="AC4949" i="4"/>
  <c r="AH4949" i="4" s="1"/>
  <c r="AD4949" i="4"/>
  <c r="Y4950" i="4"/>
  <c r="Z4950" i="4"/>
  <c r="AC4950" i="4"/>
  <c r="AH4950" i="4" s="1"/>
  <c r="AD4950" i="4"/>
  <c r="Y4951" i="4"/>
  <c r="X4951" i="4" s="1"/>
  <c r="AA4951" i="4" s="1"/>
  <c r="Z4951" i="4"/>
  <c r="AC4951" i="4"/>
  <c r="AH4951" i="4" s="1"/>
  <c r="AD4951" i="4"/>
  <c r="Y4952" i="4"/>
  <c r="Z4952" i="4"/>
  <c r="AC4952" i="4"/>
  <c r="AH4952" i="4" s="1"/>
  <c r="AD4952" i="4"/>
  <c r="Y4953" i="4"/>
  <c r="Z4953" i="4"/>
  <c r="AC4953" i="4"/>
  <c r="AH4953" i="4" s="1"/>
  <c r="AD4953" i="4"/>
  <c r="Y4954" i="4"/>
  <c r="Z4954" i="4"/>
  <c r="AC4954" i="4"/>
  <c r="AH4954" i="4" s="1"/>
  <c r="AD4954" i="4"/>
  <c r="Y4955" i="4"/>
  <c r="X4955" i="4" s="1"/>
  <c r="AA4955" i="4" s="1"/>
  <c r="Z4955" i="4"/>
  <c r="AC4955" i="4"/>
  <c r="AH4955" i="4" s="1"/>
  <c r="AD4955" i="4"/>
  <c r="Y4956" i="4"/>
  <c r="Z4956" i="4"/>
  <c r="AC4956" i="4"/>
  <c r="AH4956" i="4" s="1"/>
  <c r="AD4956" i="4"/>
  <c r="Y4957" i="4"/>
  <c r="Z4957" i="4"/>
  <c r="AC4957" i="4"/>
  <c r="AH4957" i="4" s="1"/>
  <c r="AD4957" i="4"/>
  <c r="Y4958" i="4"/>
  <c r="Z4958" i="4"/>
  <c r="AC4958" i="4"/>
  <c r="AH4958" i="4" s="1"/>
  <c r="AD4958" i="4"/>
  <c r="Y4959" i="4"/>
  <c r="X4959" i="4" s="1"/>
  <c r="AA4959" i="4" s="1"/>
  <c r="Z4959" i="4"/>
  <c r="AC4959" i="4"/>
  <c r="AH4959" i="4" s="1"/>
  <c r="AD4959" i="4"/>
  <c r="Y4960" i="4"/>
  <c r="Z4960" i="4"/>
  <c r="AC4960" i="4"/>
  <c r="AH4960" i="4" s="1"/>
  <c r="AD4960" i="4"/>
  <c r="Y4961" i="4"/>
  <c r="Z4961" i="4"/>
  <c r="AC4961" i="4"/>
  <c r="AH4961" i="4" s="1"/>
  <c r="AD4961" i="4"/>
  <c r="Y4962" i="4"/>
  <c r="Z4962" i="4"/>
  <c r="AC4962" i="4"/>
  <c r="AH4962" i="4" s="1"/>
  <c r="AD4962" i="4"/>
  <c r="Y4963" i="4"/>
  <c r="X4963" i="4" s="1"/>
  <c r="AA4963" i="4" s="1"/>
  <c r="Z4963" i="4"/>
  <c r="AC4963" i="4"/>
  <c r="AH4963" i="4" s="1"/>
  <c r="AD4963" i="4"/>
  <c r="Y4964" i="4"/>
  <c r="Z4964" i="4"/>
  <c r="AC4964" i="4"/>
  <c r="AH4964" i="4" s="1"/>
  <c r="AD4964" i="4"/>
  <c r="Y4965" i="4"/>
  <c r="Z4965" i="4"/>
  <c r="AC4965" i="4"/>
  <c r="AH4965" i="4" s="1"/>
  <c r="AD4965" i="4"/>
  <c r="Y4966" i="4"/>
  <c r="Z4966" i="4"/>
  <c r="AC4966" i="4"/>
  <c r="AH4966" i="4" s="1"/>
  <c r="AD4966" i="4"/>
  <c r="Y4967" i="4"/>
  <c r="X4967" i="4" s="1"/>
  <c r="AA4967" i="4" s="1"/>
  <c r="Z4967" i="4"/>
  <c r="AC4967" i="4"/>
  <c r="AH4967" i="4" s="1"/>
  <c r="AD4967" i="4"/>
  <c r="Y4968" i="4"/>
  <c r="Z4968" i="4"/>
  <c r="AC4968" i="4"/>
  <c r="AH4968" i="4" s="1"/>
  <c r="AD4968" i="4"/>
  <c r="Y4969" i="4"/>
  <c r="Z4969" i="4"/>
  <c r="AC4969" i="4"/>
  <c r="AH4969" i="4" s="1"/>
  <c r="AD4969" i="4"/>
  <c r="Y4970" i="4"/>
  <c r="Z4970" i="4"/>
  <c r="AC4970" i="4"/>
  <c r="AH4970" i="4" s="1"/>
  <c r="AD4970" i="4"/>
  <c r="Y4971" i="4"/>
  <c r="X4971" i="4" s="1"/>
  <c r="AA4971" i="4" s="1"/>
  <c r="Z4971" i="4"/>
  <c r="AC4971" i="4"/>
  <c r="AH4971" i="4" s="1"/>
  <c r="AD4971" i="4"/>
  <c r="Y4972" i="4"/>
  <c r="Z4972" i="4"/>
  <c r="AC4972" i="4"/>
  <c r="AH4972" i="4" s="1"/>
  <c r="AD4972" i="4"/>
  <c r="Y4973" i="4"/>
  <c r="Z4973" i="4"/>
  <c r="AC4973" i="4"/>
  <c r="AH4973" i="4" s="1"/>
  <c r="AD4973" i="4"/>
  <c r="Y4974" i="4"/>
  <c r="Z4974" i="4"/>
  <c r="AC4974" i="4"/>
  <c r="AH4974" i="4" s="1"/>
  <c r="AD4974" i="4"/>
  <c r="Y4975" i="4"/>
  <c r="X4975" i="4" s="1"/>
  <c r="AA4975" i="4" s="1"/>
  <c r="Z4975" i="4"/>
  <c r="AC4975" i="4"/>
  <c r="AH4975" i="4" s="1"/>
  <c r="AD4975" i="4"/>
  <c r="Y4976" i="4"/>
  <c r="Z4976" i="4"/>
  <c r="AC4976" i="4"/>
  <c r="AH4976" i="4" s="1"/>
  <c r="AD4976" i="4"/>
  <c r="Y4977" i="4"/>
  <c r="Z4977" i="4"/>
  <c r="AC4977" i="4"/>
  <c r="AH4977" i="4" s="1"/>
  <c r="AD4977" i="4"/>
  <c r="Y4978" i="4"/>
  <c r="Z4978" i="4"/>
  <c r="AC4978" i="4"/>
  <c r="AH4978" i="4" s="1"/>
  <c r="AD4978" i="4"/>
  <c r="Y4979" i="4"/>
  <c r="X4979" i="4" s="1"/>
  <c r="AA4979" i="4" s="1"/>
  <c r="Z4979" i="4"/>
  <c r="AC4979" i="4"/>
  <c r="AH4979" i="4" s="1"/>
  <c r="AD4979" i="4"/>
  <c r="Y4980" i="4"/>
  <c r="Z4980" i="4"/>
  <c r="AC4980" i="4"/>
  <c r="AH4980" i="4" s="1"/>
  <c r="AD4980" i="4"/>
  <c r="Y4981" i="4"/>
  <c r="Z4981" i="4"/>
  <c r="AC4981" i="4"/>
  <c r="AH4981" i="4" s="1"/>
  <c r="AD4981" i="4"/>
  <c r="Y4982" i="4"/>
  <c r="Z4982" i="4"/>
  <c r="AC4982" i="4"/>
  <c r="AH4982" i="4" s="1"/>
  <c r="AD4982" i="4"/>
  <c r="Y4983" i="4"/>
  <c r="X4983" i="4" s="1"/>
  <c r="AA4983" i="4" s="1"/>
  <c r="Z4983" i="4"/>
  <c r="AC4983" i="4"/>
  <c r="AH4983" i="4" s="1"/>
  <c r="AD4983" i="4"/>
  <c r="Y4984" i="4"/>
  <c r="Z4984" i="4"/>
  <c r="AC4984" i="4"/>
  <c r="AH4984" i="4" s="1"/>
  <c r="AD4984" i="4"/>
  <c r="Y4985" i="4"/>
  <c r="Z4985" i="4"/>
  <c r="AC4985" i="4"/>
  <c r="AH4985" i="4" s="1"/>
  <c r="AD4985" i="4"/>
  <c r="Y4986" i="4"/>
  <c r="Z4986" i="4"/>
  <c r="AC4986" i="4"/>
  <c r="AH4986" i="4" s="1"/>
  <c r="AD4986" i="4"/>
  <c r="Y4987" i="4"/>
  <c r="X4987" i="4" s="1"/>
  <c r="AA4987" i="4" s="1"/>
  <c r="Z4987" i="4"/>
  <c r="AC4987" i="4"/>
  <c r="AH4987" i="4" s="1"/>
  <c r="AD4987" i="4"/>
  <c r="Y4988" i="4"/>
  <c r="Z4988" i="4"/>
  <c r="AC4988" i="4"/>
  <c r="AH4988" i="4" s="1"/>
  <c r="AD4988" i="4"/>
  <c r="Y4989" i="4"/>
  <c r="Z4989" i="4"/>
  <c r="AC4989" i="4"/>
  <c r="AH4989" i="4" s="1"/>
  <c r="AD4989" i="4"/>
  <c r="Y4990" i="4"/>
  <c r="Z4990" i="4"/>
  <c r="AC4990" i="4"/>
  <c r="AH4990" i="4" s="1"/>
  <c r="AD4990" i="4"/>
  <c r="Y4991" i="4"/>
  <c r="X4991" i="4" s="1"/>
  <c r="AA4991" i="4" s="1"/>
  <c r="Z4991" i="4"/>
  <c r="AC4991" i="4"/>
  <c r="AH4991" i="4" s="1"/>
  <c r="AD4991" i="4"/>
  <c r="Y4992" i="4"/>
  <c r="Z4992" i="4"/>
  <c r="AC4992" i="4"/>
  <c r="AH4992" i="4" s="1"/>
  <c r="AD4992" i="4"/>
  <c r="Y4993" i="4"/>
  <c r="Z4993" i="4"/>
  <c r="AC4993" i="4"/>
  <c r="AH4993" i="4" s="1"/>
  <c r="AD4993" i="4"/>
  <c r="Y4994" i="4"/>
  <c r="Z4994" i="4"/>
  <c r="AC4994" i="4"/>
  <c r="AH4994" i="4" s="1"/>
  <c r="AD4994" i="4"/>
  <c r="Y4995" i="4"/>
  <c r="X4995" i="4" s="1"/>
  <c r="AA4995" i="4" s="1"/>
  <c r="Z4995" i="4"/>
  <c r="AC4995" i="4"/>
  <c r="AH4995" i="4" s="1"/>
  <c r="AD4995" i="4"/>
  <c r="Y4996" i="4"/>
  <c r="Z4996" i="4"/>
  <c r="AC4996" i="4"/>
  <c r="AH4996" i="4" s="1"/>
  <c r="AD4996" i="4"/>
  <c r="Y4997" i="4"/>
  <c r="Z4997" i="4"/>
  <c r="AC4997" i="4"/>
  <c r="AH4997" i="4" s="1"/>
  <c r="AD4997" i="4"/>
  <c r="Y4998" i="4"/>
  <c r="Z4998" i="4"/>
  <c r="AC4998" i="4"/>
  <c r="AH4998" i="4" s="1"/>
  <c r="AD4998" i="4"/>
  <c r="Y4999" i="4"/>
  <c r="X4999" i="4" s="1"/>
  <c r="AA4999" i="4" s="1"/>
  <c r="Z4999" i="4"/>
  <c r="AC4999" i="4"/>
  <c r="AH4999" i="4" s="1"/>
  <c r="AD4999" i="4"/>
  <c r="Y5000" i="4"/>
  <c r="Z5000" i="4"/>
  <c r="AC5000" i="4"/>
  <c r="AH5000" i="4" s="1"/>
  <c r="AD5000" i="4"/>
  <c r="Y5001" i="4"/>
  <c r="Z5001" i="4"/>
  <c r="AC5001" i="4"/>
  <c r="AH5001" i="4" s="1"/>
  <c r="AD5001" i="4"/>
  <c r="Y5002" i="4"/>
  <c r="Z5002" i="4"/>
  <c r="AC5002" i="4"/>
  <c r="AH5002" i="4" s="1"/>
  <c r="AD5002" i="4"/>
  <c r="Y5003" i="4"/>
  <c r="X5003" i="4" s="1"/>
  <c r="AA5003" i="4" s="1"/>
  <c r="Z5003" i="4"/>
  <c r="AC5003" i="4"/>
  <c r="AH5003" i="4" s="1"/>
  <c r="AD5003" i="4"/>
  <c r="Y5004" i="4"/>
  <c r="Z5004" i="4"/>
  <c r="AC5004" i="4"/>
  <c r="AH5004" i="4" s="1"/>
  <c r="AD5004" i="4"/>
  <c r="Y5005" i="4"/>
  <c r="Z5005" i="4"/>
  <c r="AC5005" i="4"/>
  <c r="AH5005" i="4" s="1"/>
  <c r="AD5005" i="4"/>
  <c r="Y5006" i="4"/>
  <c r="Z5006" i="4"/>
  <c r="AC5006" i="4"/>
  <c r="AH5006" i="4" s="1"/>
  <c r="AD5006" i="4"/>
  <c r="Y5007" i="4"/>
  <c r="X5007" i="4" s="1"/>
  <c r="AA5007" i="4" s="1"/>
  <c r="Z5007" i="4"/>
  <c r="AC5007" i="4"/>
  <c r="AH5007" i="4" s="1"/>
  <c r="AD5007" i="4"/>
  <c r="Y5008" i="4"/>
  <c r="Z5008" i="4"/>
  <c r="AC5008" i="4"/>
  <c r="AH5008" i="4" s="1"/>
  <c r="AD5008" i="4"/>
  <c r="Y5009" i="4"/>
  <c r="Z5009" i="4"/>
  <c r="AC5009" i="4"/>
  <c r="AH5009" i="4" s="1"/>
  <c r="AD5009" i="4"/>
  <c r="Y5010" i="4"/>
  <c r="Z5010" i="4"/>
  <c r="AC5010" i="4"/>
  <c r="AH5010" i="4" s="1"/>
  <c r="AD5010" i="4"/>
  <c r="Y5011" i="4"/>
  <c r="X5011" i="4" s="1"/>
  <c r="AA5011" i="4" s="1"/>
  <c r="Z5011" i="4"/>
  <c r="AC5011" i="4"/>
  <c r="AH5011" i="4" s="1"/>
  <c r="AD5011" i="4"/>
  <c r="Y5012" i="4"/>
  <c r="Z5012" i="4"/>
  <c r="AC5012" i="4"/>
  <c r="AH5012" i="4" s="1"/>
  <c r="AD5012" i="4"/>
  <c r="Y5013" i="4"/>
  <c r="Z5013" i="4"/>
  <c r="AC5013" i="4"/>
  <c r="AH5013" i="4" s="1"/>
  <c r="AD5013" i="4"/>
  <c r="Y5014" i="4"/>
  <c r="Z5014" i="4"/>
  <c r="AC5014" i="4"/>
  <c r="AH5014" i="4" s="1"/>
  <c r="AD5014" i="4"/>
  <c r="Y5015" i="4"/>
  <c r="X5015" i="4" s="1"/>
  <c r="AA5015" i="4" s="1"/>
  <c r="Z5015" i="4"/>
  <c r="AC5015" i="4"/>
  <c r="AH5015" i="4" s="1"/>
  <c r="AD5015" i="4"/>
  <c r="Y5016" i="4"/>
  <c r="Z5016" i="4"/>
  <c r="AC5016" i="4"/>
  <c r="AH5016" i="4" s="1"/>
  <c r="AD5016" i="4"/>
  <c r="Y5017" i="4"/>
  <c r="Z5017" i="4"/>
  <c r="AC5017" i="4"/>
  <c r="AH5017" i="4" s="1"/>
  <c r="AD5017" i="4"/>
  <c r="Y5018" i="4"/>
  <c r="Z5018" i="4"/>
  <c r="AC5018" i="4"/>
  <c r="AH5018" i="4" s="1"/>
  <c r="AD5018" i="4"/>
  <c r="Y5019" i="4"/>
  <c r="X5019" i="4" s="1"/>
  <c r="AA5019" i="4" s="1"/>
  <c r="Z5019" i="4"/>
  <c r="AC5019" i="4"/>
  <c r="AH5019" i="4" s="1"/>
  <c r="AD5019" i="4"/>
  <c r="Y5020" i="4"/>
  <c r="Z5020" i="4"/>
  <c r="AC5020" i="4"/>
  <c r="AH5020" i="4" s="1"/>
  <c r="AD5020" i="4"/>
  <c r="Y5021" i="4"/>
  <c r="Z5021" i="4"/>
  <c r="AC5021" i="4"/>
  <c r="AH5021" i="4" s="1"/>
  <c r="AD5021" i="4"/>
  <c r="Y5022" i="4"/>
  <c r="Z5022" i="4"/>
  <c r="AC5022" i="4"/>
  <c r="AH5022" i="4" s="1"/>
  <c r="AD5022" i="4"/>
  <c r="Y5023" i="4"/>
  <c r="X5023" i="4" s="1"/>
  <c r="AA5023" i="4" s="1"/>
  <c r="Z5023" i="4"/>
  <c r="AC5023" i="4"/>
  <c r="AH5023" i="4" s="1"/>
  <c r="AD5023" i="4"/>
  <c r="Y5024" i="4"/>
  <c r="Z5024" i="4"/>
  <c r="AC5024" i="4"/>
  <c r="AH5024" i="4" s="1"/>
  <c r="AD5024" i="4"/>
  <c r="Y5025" i="4"/>
  <c r="Z5025" i="4"/>
  <c r="AC5025" i="4"/>
  <c r="AH5025" i="4" s="1"/>
  <c r="AD5025" i="4"/>
  <c r="Y5026" i="4"/>
  <c r="Z5026" i="4"/>
  <c r="AC5026" i="4"/>
  <c r="AH5026" i="4" s="1"/>
  <c r="AD5026" i="4"/>
  <c r="Y5027" i="4"/>
  <c r="X5027" i="4" s="1"/>
  <c r="AA5027" i="4" s="1"/>
  <c r="Z5027" i="4"/>
  <c r="AC5027" i="4"/>
  <c r="AH5027" i="4" s="1"/>
  <c r="AD5027" i="4"/>
  <c r="Y5028" i="4"/>
  <c r="Z5028" i="4"/>
  <c r="AC5028" i="4"/>
  <c r="AH5028" i="4" s="1"/>
  <c r="AD5028" i="4"/>
  <c r="Y5029" i="4"/>
  <c r="Z5029" i="4"/>
  <c r="AC5029" i="4"/>
  <c r="AH5029" i="4" s="1"/>
  <c r="AD5029" i="4"/>
  <c r="Y5030" i="4"/>
  <c r="Z5030" i="4"/>
  <c r="AC5030" i="4"/>
  <c r="AH5030" i="4" s="1"/>
  <c r="AD5030" i="4"/>
  <c r="Y5031" i="4"/>
  <c r="X5031" i="4" s="1"/>
  <c r="AA5031" i="4" s="1"/>
  <c r="Z5031" i="4"/>
  <c r="AC5031" i="4"/>
  <c r="AH5031" i="4" s="1"/>
  <c r="AD5031" i="4"/>
  <c r="Y5032" i="4"/>
  <c r="Z5032" i="4"/>
  <c r="AC5032" i="4"/>
  <c r="AH5032" i="4" s="1"/>
  <c r="AD5032" i="4"/>
  <c r="Y5033" i="4"/>
  <c r="Z5033" i="4"/>
  <c r="AC5033" i="4"/>
  <c r="AH5033" i="4" s="1"/>
  <c r="AD5033" i="4"/>
  <c r="Y5034" i="4"/>
  <c r="Z5034" i="4"/>
  <c r="AC5034" i="4"/>
  <c r="AH5034" i="4" s="1"/>
  <c r="AD5034" i="4"/>
  <c r="Y5035" i="4"/>
  <c r="X5035" i="4" s="1"/>
  <c r="AA5035" i="4" s="1"/>
  <c r="Z5035" i="4"/>
  <c r="AC5035" i="4"/>
  <c r="AH5035" i="4" s="1"/>
  <c r="AD5035" i="4"/>
  <c r="Y2784" i="4"/>
  <c r="Z2784" i="4"/>
  <c r="AC2784" i="4"/>
  <c r="AH2784" i="4" s="1"/>
  <c r="AD2784" i="4"/>
  <c r="Y2785" i="4"/>
  <c r="Z2785" i="4"/>
  <c r="AC2785" i="4"/>
  <c r="AH2785" i="4" s="1"/>
  <c r="AD2785" i="4"/>
  <c r="Y5036" i="4"/>
  <c r="Z5036" i="4"/>
  <c r="AC5036" i="4"/>
  <c r="AH5036" i="4" s="1"/>
  <c r="AD5036" i="4"/>
  <c r="Y5037" i="4"/>
  <c r="X5037" i="4" s="1"/>
  <c r="AA5037" i="4" s="1"/>
  <c r="Z5037" i="4"/>
  <c r="AC5037" i="4"/>
  <c r="AH5037" i="4" s="1"/>
  <c r="AD5037" i="4"/>
  <c r="Y5038" i="4"/>
  <c r="Z5038" i="4"/>
  <c r="AC5038" i="4"/>
  <c r="AH5038" i="4" s="1"/>
  <c r="AD5038" i="4"/>
  <c r="Y5039" i="4"/>
  <c r="Z5039" i="4"/>
  <c r="AC5039" i="4"/>
  <c r="AH5039" i="4" s="1"/>
  <c r="AD5039" i="4"/>
  <c r="Y5040" i="4"/>
  <c r="Z5040" i="4"/>
  <c r="AC5040" i="4"/>
  <c r="AH5040" i="4" s="1"/>
  <c r="AD5040" i="4"/>
  <c r="Y5041" i="4"/>
  <c r="Z5041" i="4"/>
  <c r="AC5041" i="4"/>
  <c r="AH5041" i="4" s="1"/>
  <c r="AD5041" i="4"/>
  <c r="Y5042" i="4"/>
  <c r="Z5042" i="4"/>
  <c r="AC5042" i="4"/>
  <c r="AH5042" i="4" s="1"/>
  <c r="AD5042" i="4"/>
  <c r="Y5043" i="4"/>
  <c r="Z5043" i="4"/>
  <c r="AC5043" i="4"/>
  <c r="AH5043" i="4" s="1"/>
  <c r="AD5043" i="4"/>
  <c r="Y5044" i="4"/>
  <c r="Z5044" i="4"/>
  <c r="AC5044" i="4"/>
  <c r="AH5044" i="4" s="1"/>
  <c r="AD5044" i="4"/>
  <c r="Y5045" i="4"/>
  <c r="X5045" i="4" s="1"/>
  <c r="AA5045" i="4" s="1"/>
  <c r="Z5045" i="4"/>
  <c r="AC5045" i="4"/>
  <c r="AH5045" i="4" s="1"/>
  <c r="AD5045" i="4"/>
  <c r="Y5046" i="4"/>
  <c r="Z5046" i="4"/>
  <c r="AC5046" i="4"/>
  <c r="AH5046" i="4" s="1"/>
  <c r="AD5046" i="4"/>
  <c r="Y5047" i="4"/>
  <c r="Z5047" i="4"/>
  <c r="AC5047" i="4"/>
  <c r="AH5047" i="4" s="1"/>
  <c r="AD5047" i="4"/>
  <c r="Y5048" i="4"/>
  <c r="Z5048" i="4"/>
  <c r="AC5048" i="4"/>
  <c r="AH5048" i="4" s="1"/>
  <c r="AD5048" i="4"/>
  <c r="Y5049" i="4"/>
  <c r="X5049" i="4" s="1"/>
  <c r="AA5049" i="4" s="1"/>
  <c r="Z5049" i="4"/>
  <c r="AC5049" i="4"/>
  <c r="AH5049" i="4" s="1"/>
  <c r="AD5049" i="4"/>
  <c r="Y5050" i="4"/>
  <c r="Z5050" i="4"/>
  <c r="AC5050" i="4"/>
  <c r="AH5050" i="4" s="1"/>
  <c r="AD5050" i="4"/>
  <c r="Y5051" i="4"/>
  <c r="Z5051" i="4"/>
  <c r="AC5051" i="4"/>
  <c r="AH5051" i="4" s="1"/>
  <c r="AD5051" i="4"/>
  <c r="Y5052" i="4"/>
  <c r="Z5052" i="4"/>
  <c r="AC5052" i="4"/>
  <c r="AH5052" i="4" s="1"/>
  <c r="AD5052" i="4"/>
  <c r="Y5053" i="4"/>
  <c r="X5053" i="4" s="1"/>
  <c r="AA5053" i="4" s="1"/>
  <c r="Z5053" i="4"/>
  <c r="AC5053" i="4"/>
  <c r="AH5053" i="4" s="1"/>
  <c r="AD5053" i="4"/>
  <c r="Y5054" i="4"/>
  <c r="Z5054" i="4"/>
  <c r="AC5054" i="4"/>
  <c r="AH5054" i="4" s="1"/>
  <c r="AD5054" i="4"/>
  <c r="Y5055" i="4"/>
  <c r="Z5055" i="4"/>
  <c r="AC5055" i="4"/>
  <c r="AH5055" i="4" s="1"/>
  <c r="AD5055" i="4"/>
  <c r="Y5056" i="4"/>
  <c r="Z5056" i="4"/>
  <c r="AC5056" i="4"/>
  <c r="AH5056" i="4" s="1"/>
  <c r="AD5056" i="4"/>
  <c r="Y5057" i="4"/>
  <c r="X5057" i="4" s="1"/>
  <c r="AA5057" i="4" s="1"/>
  <c r="Z5057" i="4"/>
  <c r="AC5057" i="4"/>
  <c r="AH5057" i="4" s="1"/>
  <c r="AD5057" i="4"/>
  <c r="Y5058" i="4"/>
  <c r="Z5058" i="4"/>
  <c r="AC5058" i="4"/>
  <c r="AH5058" i="4" s="1"/>
  <c r="AD5058" i="4"/>
  <c r="Y5059" i="4"/>
  <c r="Z5059" i="4"/>
  <c r="AC5059" i="4"/>
  <c r="AH5059" i="4" s="1"/>
  <c r="AD5059" i="4"/>
  <c r="Y5060" i="4"/>
  <c r="Z5060" i="4"/>
  <c r="AC5060" i="4"/>
  <c r="AH5060" i="4" s="1"/>
  <c r="AD5060" i="4"/>
  <c r="Y5061" i="4"/>
  <c r="X5061" i="4" s="1"/>
  <c r="AA5061" i="4" s="1"/>
  <c r="Z5061" i="4"/>
  <c r="AC5061" i="4"/>
  <c r="AH5061" i="4" s="1"/>
  <c r="AD5061" i="4"/>
  <c r="Y5062" i="4"/>
  <c r="Z5062" i="4"/>
  <c r="AC5062" i="4"/>
  <c r="AH5062" i="4" s="1"/>
  <c r="AD5062" i="4"/>
  <c r="Y5063" i="4"/>
  <c r="Z5063" i="4"/>
  <c r="AC5063" i="4"/>
  <c r="AH5063" i="4" s="1"/>
  <c r="AD5063" i="4"/>
  <c r="Y5064" i="4"/>
  <c r="Z5064" i="4"/>
  <c r="AC5064" i="4"/>
  <c r="AH5064" i="4" s="1"/>
  <c r="AD5064" i="4"/>
  <c r="Y5065" i="4"/>
  <c r="X5065" i="4" s="1"/>
  <c r="AA5065" i="4" s="1"/>
  <c r="Z5065" i="4"/>
  <c r="AC5065" i="4"/>
  <c r="AH5065" i="4" s="1"/>
  <c r="AD5065" i="4"/>
  <c r="Y5066" i="4"/>
  <c r="Z5066" i="4"/>
  <c r="AC5066" i="4"/>
  <c r="AH5066" i="4" s="1"/>
  <c r="AD5066" i="4"/>
  <c r="Y5067" i="4"/>
  <c r="Z5067" i="4"/>
  <c r="AC5067" i="4"/>
  <c r="AH5067" i="4" s="1"/>
  <c r="AD5067" i="4"/>
  <c r="Y5068" i="4"/>
  <c r="Z5068" i="4"/>
  <c r="AC5068" i="4"/>
  <c r="AH5068" i="4" s="1"/>
  <c r="AD5068" i="4"/>
  <c r="Y5069" i="4"/>
  <c r="X5069" i="4" s="1"/>
  <c r="AA5069" i="4" s="1"/>
  <c r="Z5069" i="4"/>
  <c r="AC5069" i="4"/>
  <c r="AH5069" i="4" s="1"/>
  <c r="AD5069" i="4"/>
  <c r="Y5070" i="4"/>
  <c r="Z5070" i="4"/>
  <c r="AC5070" i="4"/>
  <c r="AH5070" i="4" s="1"/>
  <c r="AD5070" i="4"/>
  <c r="Y5071" i="4"/>
  <c r="Z5071" i="4"/>
  <c r="AC5071" i="4"/>
  <c r="AH5071" i="4" s="1"/>
  <c r="AD5071" i="4"/>
  <c r="Y5072" i="4"/>
  <c r="Z5072" i="4"/>
  <c r="AC5072" i="4"/>
  <c r="AH5072" i="4" s="1"/>
  <c r="AD5072" i="4"/>
  <c r="Y5073" i="4"/>
  <c r="X5073" i="4" s="1"/>
  <c r="AA5073" i="4" s="1"/>
  <c r="Z5073" i="4"/>
  <c r="AC5073" i="4"/>
  <c r="AH5073" i="4" s="1"/>
  <c r="AD5073" i="4"/>
  <c r="Y5074" i="4"/>
  <c r="Z5074" i="4"/>
  <c r="AC5074" i="4"/>
  <c r="AH5074" i="4" s="1"/>
  <c r="AD5074" i="4"/>
  <c r="Y5075" i="4"/>
  <c r="Z5075" i="4"/>
  <c r="AC5075" i="4"/>
  <c r="AH5075" i="4" s="1"/>
  <c r="AD5075" i="4"/>
  <c r="Y5076" i="4"/>
  <c r="Z5076" i="4"/>
  <c r="AC5076" i="4"/>
  <c r="AH5076" i="4" s="1"/>
  <c r="AD5076" i="4"/>
  <c r="Y5077" i="4"/>
  <c r="X5077" i="4" s="1"/>
  <c r="AA5077" i="4" s="1"/>
  <c r="Z5077" i="4"/>
  <c r="AC5077" i="4"/>
  <c r="AH5077" i="4" s="1"/>
  <c r="AD5077" i="4"/>
  <c r="Y5078" i="4"/>
  <c r="Z5078" i="4"/>
  <c r="AC5078" i="4"/>
  <c r="AH5078" i="4" s="1"/>
  <c r="AD5078" i="4"/>
  <c r="Y5079" i="4"/>
  <c r="Z5079" i="4"/>
  <c r="AC5079" i="4"/>
  <c r="AH5079" i="4" s="1"/>
  <c r="AD5079" i="4"/>
  <c r="Y5080" i="4"/>
  <c r="Z5080" i="4"/>
  <c r="AC5080" i="4"/>
  <c r="AH5080" i="4" s="1"/>
  <c r="AD5080" i="4"/>
  <c r="Y5081" i="4"/>
  <c r="X5081" i="4" s="1"/>
  <c r="AA5081" i="4" s="1"/>
  <c r="Z5081" i="4"/>
  <c r="AC5081" i="4"/>
  <c r="AH5081" i="4" s="1"/>
  <c r="AD5081" i="4"/>
  <c r="Y5082" i="4"/>
  <c r="Z5082" i="4"/>
  <c r="AC5082" i="4"/>
  <c r="AH5082" i="4" s="1"/>
  <c r="AD5082" i="4"/>
  <c r="Y5083" i="4"/>
  <c r="Z5083" i="4"/>
  <c r="AC5083" i="4"/>
  <c r="AH5083" i="4" s="1"/>
  <c r="AD5083" i="4"/>
  <c r="Y5084" i="4"/>
  <c r="Z5084" i="4"/>
  <c r="AC5084" i="4"/>
  <c r="AH5084" i="4" s="1"/>
  <c r="AD5084" i="4"/>
  <c r="Y5085" i="4"/>
  <c r="X5085" i="4" s="1"/>
  <c r="AA5085" i="4" s="1"/>
  <c r="Z5085" i="4"/>
  <c r="AC5085" i="4"/>
  <c r="AH5085" i="4" s="1"/>
  <c r="AD5085" i="4"/>
  <c r="Y5086" i="4"/>
  <c r="Z5086" i="4"/>
  <c r="AC5086" i="4"/>
  <c r="AH5086" i="4" s="1"/>
  <c r="AD5086" i="4"/>
  <c r="Y5087" i="4"/>
  <c r="Z5087" i="4"/>
  <c r="AC5087" i="4"/>
  <c r="AH5087" i="4" s="1"/>
  <c r="AD5087" i="4"/>
  <c r="Y5088" i="4"/>
  <c r="Z5088" i="4"/>
  <c r="AC5088" i="4"/>
  <c r="AH5088" i="4" s="1"/>
  <c r="AD5088" i="4"/>
  <c r="Y5089" i="4"/>
  <c r="X5089" i="4" s="1"/>
  <c r="AA5089" i="4" s="1"/>
  <c r="Z5089" i="4"/>
  <c r="AC5089" i="4"/>
  <c r="AH5089" i="4" s="1"/>
  <c r="AD5089" i="4"/>
  <c r="Y5090" i="4"/>
  <c r="Z5090" i="4"/>
  <c r="AC5090" i="4"/>
  <c r="AH5090" i="4" s="1"/>
  <c r="AD5090" i="4"/>
  <c r="Y5091" i="4"/>
  <c r="Z5091" i="4"/>
  <c r="AC5091" i="4"/>
  <c r="AH5091" i="4" s="1"/>
  <c r="AD5091" i="4"/>
  <c r="Y5092" i="4"/>
  <c r="Z5092" i="4"/>
  <c r="AC5092" i="4"/>
  <c r="AH5092" i="4" s="1"/>
  <c r="AD5092" i="4"/>
  <c r="Y5093" i="4"/>
  <c r="X5093" i="4" s="1"/>
  <c r="AA5093" i="4" s="1"/>
  <c r="Z5093" i="4"/>
  <c r="AC5093" i="4"/>
  <c r="AH5093" i="4" s="1"/>
  <c r="AD5093" i="4"/>
  <c r="Y5094" i="4"/>
  <c r="Z5094" i="4"/>
  <c r="AC5094" i="4"/>
  <c r="AH5094" i="4" s="1"/>
  <c r="AD5094" i="4"/>
  <c r="Y5095" i="4"/>
  <c r="Z5095" i="4"/>
  <c r="AC5095" i="4"/>
  <c r="AH5095" i="4" s="1"/>
  <c r="AD5095" i="4"/>
  <c r="Y5096" i="4"/>
  <c r="Z5096" i="4"/>
  <c r="AC5096" i="4"/>
  <c r="AH5096" i="4" s="1"/>
  <c r="AD5096" i="4"/>
  <c r="Y5097" i="4"/>
  <c r="X5097" i="4" s="1"/>
  <c r="AA5097" i="4" s="1"/>
  <c r="Z5097" i="4"/>
  <c r="AC5097" i="4"/>
  <c r="AH5097" i="4" s="1"/>
  <c r="AD5097" i="4"/>
  <c r="Y5098" i="4"/>
  <c r="Z5098" i="4"/>
  <c r="AC5098" i="4"/>
  <c r="AH5098" i="4" s="1"/>
  <c r="AD5098" i="4"/>
  <c r="Y5099" i="4"/>
  <c r="Z5099" i="4"/>
  <c r="AC5099" i="4"/>
  <c r="AH5099" i="4" s="1"/>
  <c r="AD5099" i="4"/>
  <c r="Y5100" i="4"/>
  <c r="Z5100" i="4"/>
  <c r="AC5100" i="4"/>
  <c r="AH5100" i="4" s="1"/>
  <c r="AD5100" i="4"/>
  <c r="Y5101" i="4"/>
  <c r="X5101" i="4" s="1"/>
  <c r="AA5101" i="4" s="1"/>
  <c r="Z5101" i="4"/>
  <c r="AC5101" i="4"/>
  <c r="AH5101" i="4" s="1"/>
  <c r="AD5101" i="4"/>
  <c r="Y5102" i="4"/>
  <c r="Z5102" i="4"/>
  <c r="AC5102" i="4"/>
  <c r="AH5102" i="4" s="1"/>
  <c r="AD5102" i="4"/>
  <c r="Y5103" i="4"/>
  <c r="Z5103" i="4"/>
  <c r="AC5103" i="4"/>
  <c r="AH5103" i="4" s="1"/>
  <c r="AD5103" i="4"/>
  <c r="Y5104" i="4"/>
  <c r="Z5104" i="4"/>
  <c r="AC5104" i="4"/>
  <c r="AH5104" i="4" s="1"/>
  <c r="AD5104" i="4"/>
  <c r="Y5105" i="4"/>
  <c r="X5105" i="4" s="1"/>
  <c r="AA5105" i="4" s="1"/>
  <c r="Z5105" i="4"/>
  <c r="AC5105" i="4"/>
  <c r="AH5105" i="4" s="1"/>
  <c r="AD5105" i="4"/>
  <c r="Y5106" i="4"/>
  <c r="Z5106" i="4"/>
  <c r="AC5106" i="4"/>
  <c r="AH5106" i="4" s="1"/>
  <c r="AD5106" i="4"/>
  <c r="Y5107" i="4"/>
  <c r="Z5107" i="4"/>
  <c r="AC5107" i="4"/>
  <c r="AH5107" i="4" s="1"/>
  <c r="AD5107" i="4"/>
  <c r="Y5108" i="4"/>
  <c r="Z5108" i="4"/>
  <c r="AC5108" i="4"/>
  <c r="AH5108" i="4" s="1"/>
  <c r="AD5108" i="4"/>
  <c r="Y5109" i="4"/>
  <c r="X5109" i="4" s="1"/>
  <c r="AA5109" i="4" s="1"/>
  <c r="Z5109" i="4"/>
  <c r="AC5109" i="4"/>
  <c r="AH5109" i="4" s="1"/>
  <c r="AD5109" i="4"/>
  <c r="Y5110" i="4"/>
  <c r="Z5110" i="4"/>
  <c r="AC5110" i="4"/>
  <c r="AH5110" i="4" s="1"/>
  <c r="AD5110" i="4"/>
  <c r="Y5111" i="4"/>
  <c r="Z5111" i="4"/>
  <c r="AC5111" i="4"/>
  <c r="AH5111" i="4" s="1"/>
  <c r="AD5111" i="4"/>
  <c r="Y5112" i="4"/>
  <c r="Z5112" i="4"/>
  <c r="AC5112" i="4"/>
  <c r="AH5112" i="4" s="1"/>
  <c r="AD5112" i="4"/>
  <c r="Y5113" i="4"/>
  <c r="X5113" i="4" s="1"/>
  <c r="AA5113" i="4" s="1"/>
  <c r="Z5113" i="4"/>
  <c r="AC5113" i="4"/>
  <c r="AH5113" i="4" s="1"/>
  <c r="AD5113" i="4"/>
  <c r="Y5114" i="4"/>
  <c r="Z5114" i="4"/>
  <c r="AC5114" i="4"/>
  <c r="AH5114" i="4" s="1"/>
  <c r="AD5114" i="4"/>
  <c r="Y5115" i="4"/>
  <c r="Z5115" i="4"/>
  <c r="AC5115" i="4"/>
  <c r="AH5115" i="4" s="1"/>
  <c r="AD5115" i="4"/>
  <c r="Y5116" i="4"/>
  <c r="Z5116" i="4"/>
  <c r="AC5116" i="4"/>
  <c r="AH5116" i="4" s="1"/>
  <c r="AD5116" i="4"/>
  <c r="Y5117" i="4"/>
  <c r="X5117" i="4" s="1"/>
  <c r="AA5117" i="4" s="1"/>
  <c r="Z5117" i="4"/>
  <c r="AC5117" i="4"/>
  <c r="AH5117" i="4" s="1"/>
  <c r="AD5117" i="4"/>
  <c r="Y5118" i="4"/>
  <c r="Z5118" i="4"/>
  <c r="AC5118" i="4"/>
  <c r="AH5118" i="4" s="1"/>
  <c r="AD5118" i="4"/>
  <c r="Y5119" i="4"/>
  <c r="Z5119" i="4"/>
  <c r="AC5119" i="4"/>
  <c r="AH5119" i="4" s="1"/>
  <c r="AD5119" i="4"/>
  <c r="Y5120" i="4"/>
  <c r="Z5120" i="4"/>
  <c r="AC5120" i="4"/>
  <c r="AH5120" i="4" s="1"/>
  <c r="AD5120" i="4"/>
  <c r="Y5121" i="4"/>
  <c r="X5121" i="4" s="1"/>
  <c r="AA5121" i="4" s="1"/>
  <c r="Z5121" i="4"/>
  <c r="AC5121" i="4"/>
  <c r="AH5121" i="4" s="1"/>
  <c r="AD5121" i="4"/>
  <c r="Y5122" i="4"/>
  <c r="Z5122" i="4"/>
  <c r="AC5122" i="4"/>
  <c r="AH5122" i="4" s="1"/>
  <c r="AD5122" i="4"/>
  <c r="Y5123" i="4"/>
  <c r="Z5123" i="4"/>
  <c r="AC5123" i="4"/>
  <c r="AH5123" i="4" s="1"/>
  <c r="AD5123" i="4"/>
  <c r="Y5124" i="4"/>
  <c r="Z5124" i="4"/>
  <c r="AC5124" i="4"/>
  <c r="AH5124" i="4" s="1"/>
  <c r="AD5124" i="4"/>
  <c r="Y5125" i="4"/>
  <c r="X5125" i="4" s="1"/>
  <c r="AA5125" i="4" s="1"/>
  <c r="Z5125" i="4"/>
  <c r="AC5125" i="4"/>
  <c r="AH5125" i="4" s="1"/>
  <c r="AD5125" i="4"/>
  <c r="Y5126" i="4"/>
  <c r="Z5126" i="4"/>
  <c r="AC5126" i="4"/>
  <c r="AH5126" i="4" s="1"/>
  <c r="AD5126" i="4"/>
  <c r="Y5127" i="4"/>
  <c r="Z5127" i="4"/>
  <c r="AC5127" i="4"/>
  <c r="AH5127" i="4" s="1"/>
  <c r="AD5127" i="4"/>
  <c r="Y5128" i="4"/>
  <c r="Z5128" i="4"/>
  <c r="AC5128" i="4"/>
  <c r="AH5128" i="4" s="1"/>
  <c r="AD5128" i="4"/>
  <c r="Y5129" i="4"/>
  <c r="X5129" i="4" s="1"/>
  <c r="AA5129" i="4" s="1"/>
  <c r="Z5129" i="4"/>
  <c r="AC5129" i="4"/>
  <c r="AH5129" i="4" s="1"/>
  <c r="AD5129" i="4"/>
  <c r="Y5130" i="4"/>
  <c r="Z5130" i="4"/>
  <c r="AC5130" i="4"/>
  <c r="AH5130" i="4" s="1"/>
  <c r="AD5130" i="4"/>
  <c r="Y5131" i="4"/>
  <c r="Z5131" i="4"/>
  <c r="AC5131" i="4"/>
  <c r="AH5131" i="4" s="1"/>
  <c r="AD5131" i="4"/>
  <c r="Y5132" i="4"/>
  <c r="Z5132" i="4"/>
  <c r="AC5132" i="4"/>
  <c r="AH5132" i="4" s="1"/>
  <c r="AD5132" i="4"/>
  <c r="Y5133" i="4"/>
  <c r="X5133" i="4" s="1"/>
  <c r="AA5133" i="4" s="1"/>
  <c r="Z5133" i="4"/>
  <c r="AC5133" i="4"/>
  <c r="AH5133" i="4" s="1"/>
  <c r="AD5133" i="4"/>
  <c r="Y5134" i="4"/>
  <c r="Z5134" i="4"/>
  <c r="AC5134" i="4"/>
  <c r="AH5134" i="4" s="1"/>
  <c r="AD5134" i="4"/>
  <c r="Y5135" i="4"/>
  <c r="Z5135" i="4"/>
  <c r="AC5135" i="4"/>
  <c r="AH5135" i="4" s="1"/>
  <c r="AD5135" i="4"/>
  <c r="Y5136" i="4"/>
  <c r="Z5136" i="4"/>
  <c r="AC5136" i="4"/>
  <c r="AH5136" i="4" s="1"/>
  <c r="AD5136" i="4"/>
  <c r="Y5137" i="4"/>
  <c r="Z5137" i="4"/>
  <c r="AC5137" i="4"/>
  <c r="AH5137" i="4" s="1"/>
  <c r="AD5137" i="4"/>
  <c r="Y5138" i="4"/>
  <c r="Z5138" i="4"/>
  <c r="AC5138" i="4"/>
  <c r="AH5138" i="4" s="1"/>
  <c r="AD5138" i="4"/>
  <c r="Y5139" i="4"/>
  <c r="Z5139" i="4"/>
  <c r="AC5139" i="4"/>
  <c r="AH5139" i="4" s="1"/>
  <c r="AD5139" i="4"/>
  <c r="Y5140" i="4"/>
  <c r="Z5140" i="4"/>
  <c r="AC5140" i="4"/>
  <c r="AH5140" i="4" s="1"/>
  <c r="AD5140" i="4"/>
  <c r="Y5141" i="4"/>
  <c r="X5141" i="4" s="1"/>
  <c r="AA5141" i="4" s="1"/>
  <c r="Z5141" i="4"/>
  <c r="AC5141" i="4"/>
  <c r="AH5141" i="4" s="1"/>
  <c r="AD5141" i="4"/>
  <c r="Y5142" i="4"/>
  <c r="Z5142" i="4"/>
  <c r="AC5142" i="4"/>
  <c r="AH5142" i="4" s="1"/>
  <c r="AD5142" i="4"/>
  <c r="Y5143" i="4"/>
  <c r="Z5143" i="4"/>
  <c r="AC5143" i="4"/>
  <c r="AH5143" i="4" s="1"/>
  <c r="AD5143" i="4"/>
  <c r="Y5144" i="4"/>
  <c r="Z5144" i="4"/>
  <c r="AC5144" i="4"/>
  <c r="AH5144" i="4" s="1"/>
  <c r="AD5144" i="4"/>
  <c r="Y5145" i="4"/>
  <c r="X5145" i="4" s="1"/>
  <c r="AA5145" i="4" s="1"/>
  <c r="Z5145" i="4"/>
  <c r="AC5145" i="4"/>
  <c r="AH5145" i="4" s="1"/>
  <c r="AD5145" i="4"/>
  <c r="Y5146" i="4"/>
  <c r="Z5146" i="4"/>
  <c r="AC5146" i="4"/>
  <c r="AH5146" i="4" s="1"/>
  <c r="AD5146" i="4"/>
  <c r="Y5147" i="4"/>
  <c r="Z5147" i="4"/>
  <c r="AC5147" i="4"/>
  <c r="AH5147" i="4" s="1"/>
  <c r="AD5147" i="4"/>
  <c r="Y5148" i="4"/>
  <c r="Z5148" i="4"/>
  <c r="AC5148" i="4"/>
  <c r="AH5148" i="4" s="1"/>
  <c r="AD5148" i="4"/>
  <c r="Y5149" i="4"/>
  <c r="X5149" i="4" s="1"/>
  <c r="AA5149" i="4" s="1"/>
  <c r="Z5149" i="4"/>
  <c r="AC5149" i="4"/>
  <c r="AH5149" i="4" s="1"/>
  <c r="AD5149" i="4"/>
  <c r="Y5150" i="4"/>
  <c r="Z5150" i="4"/>
  <c r="AC5150" i="4"/>
  <c r="AH5150" i="4" s="1"/>
  <c r="AD5150" i="4"/>
  <c r="Y5151" i="4"/>
  <c r="Z5151" i="4"/>
  <c r="AC5151" i="4"/>
  <c r="AH5151" i="4" s="1"/>
  <c r="AD5151" i="4"/>
  <c r="Y5152" i="4"/>
  <c r="Z5152" i="4"/>
  <c r="AC5152" i="4"/>
  <c r="AH5152" i="4" s="1"/>
  <c r="AD5152" i="4"/>
  <c r="Y5153" i="4"/>
  <c r="X5153" i="4" s="1"/>
  <c r="AA5153" i="4" s="1"/>
  <c r="Z5153" i="4"/>
  <c r="AC5153" i="4"/>
  <c r="AH5153" i="4" s="1"/>
  <c r="AD5153" i="4"/>
  <c r="Y5154" i="4"/>
  <c r="Z5154" i="4"/>
  <c r="AC5154" i="4"/>
  <c r="AH5154" i="4" s="1"/>
  <c r="AD5154" i="4"/>
  <c r="Y5155" i="4"/>
  <c r="Z5155" i="4"/>
  <c r="AC5155" i="4"/>
  <c r="AH5155" i="4" s="1"/>
  <c r="AD5155" i="4"/>
  <c r="Y5156" i="4"/>
  <c r="Z5156" i="4"/>
  <c r="AC5156" i="4"/>
  <c r="AH5156" i="4" s="1"/>
  <c r="AD5156" i="4"/>
  <c r="Y5157" i="4"/>
  <c r="X5157" i="4" s="1"/>
  <c r="AA5157" i="4" s="1"/>
  <c r="Z5157" i="4"/>
  <c r="AC5157" i="4"/>
  <c r="AH5157" i="4" s="1"/>
  <c r="AD5157" i="4"/>
  <c r="Y5158" i="4"/>
  <c r="Z5158" i="4"/>
  <c r="AC5158" i="4"/>
  <c r="AH5158" i="4" s="1"/>
  <c r="AD5158" i="4"/>
  <c r="Y5159" i="4"/>
  <c r="Z5159" i="4"/>
  <c r="AC5159" i="4"/>
  <c r="AH5159" i="4" s="1"/>
  <c r="AD5159" i="4"/>
  <c r="Y5160" i="4"/>
  <c r="Z5160" i="4"/>
  <c r="AC5160" i="4"/>
  <c r="AH5160" i="4" s="1"/>
  <c r="AD5160" i="4"/>
  <c r="Y5161" i="4"/>
  <c r="X5161" i="4" s="1"/>
  <c r="AA5161" i="4" s="1"/>
  <c r="Z5161" i="4"/>
  <c r="AC5161" i="4"/>
  <c r="AH5161" i="4" s="1"/>
  <c r="AD5161" i="4"/>
  <c r="Y5162" i="4"/>
  <c r="Z5162" i="4"/>
  <c r="AC5162" i="4"/>
  <c r="AH5162" i="4" s="1"/>
  <c r="AD5162" i="4"/>
  <c r="Y5163" i="4"/>
  <c r="Z5163" i="4"/>
  <c r="AC5163" i="4"/>
  <c r="AH5163" i="4" s="1"/>
  <c r="AD5163" i="4"/>
  <c r="Y5164" i="4"/>
  <c r="Z5164" i="4"/>
  <c r="AC5164" i="4"/>
  <c r="AH5164" i="4" s="1"/>
  <c r="AD5164" i="4"/>
  <c r="Y5165" i="4"/>
  <c r="X5165" i="4" s="1"/>
  <c r="AA5165" i="4" s="1"/>
  <c r="Z5165" i="4"/>
  <c r="AC5165" i="4"/>
  <c r="AH5165" i="4" s="1"/>
  <c r="AD5165" i="4"/>
  <c r="Y5166" i="4"/>
  <c r="Z5166" i="4"/>
  <c r="AC5166" i="4"/>
  <c r="AH5166" i="4" s="1"/>
  <c r="AD5166" i="4"/>
  <c r="Y5167" i="4"/>
  <c r="Z5167" i="4"/>
  <c r="AC5167" i="4"/>
  <c r="AH5167" i="4" s="1"/>
  <c r="AD5167" i="4"/>
  <c r="Y5168" i="4"/>
  <c r="Z5168" i="4"/>
  <c r="AC5168" i="4"/>
  <c r="AH5168" i="4" s="1"/>
  <c r="AD5168" i="4"/>
  <c r="Y5169" i="4"/>
  <c r="X5169" i="4" s="1"/>
  <c r="AA5169" i="4" s="1"/>
  <c r="Z5169" i="4"/>
  <c r="AC5169" i="4"/>
  <c r="AH5169" i="4" s="1"/>
  <c r="AD5169" i="4"/>
  <c r="Y5170" i="4"/>
  <c r="Z5170" i="4"/>
  <c r="AC5170" i="4"/>
  <c r="AH5170" i="4" s="1"/>
  <c r="AD5170" i="4"/>
  <c r="Y5171" i="4"/>
  <c r="Z5171" i="4"/>
  <c r="AC5171" i="4"/>
  <c r="AH5171" i="4" s="1"/>
  <c r="AD5171" i="4"/>
  <c r="Y5172" i="4"/>
  <c r="Z5172" i="4"/>
  <c r="AC5172" i="4"/>
  <c r="AH5172" i="4" s="1"/>
  <c r="AD5172" i="4"/>
  <c r="Y5173" i="4"/>
  <c r="X5173" i="4" s="1"/>
  <c r="AA5173" i="4" s="1"/>
  <c r="Z5173" i="4"/>
  <c r="AC5173" i="4"/>
  <c r="AH5173" i="4" s="1"/>
  <c r="AD5173" i="4"/>
  <c r="Y5174" i="4"/>
  <c r="Z5174" i="4"/>
  <c r="AC5174" i="4"/>
  <c r="AH5174" i="4" s="1"/>
  <c r="AD5174" i="4"/>
  <c r="Y5175" i="4"/>
  <c r="Z5175" i="4"/>
  <c r="AC5175" i="4"/>
  <c r="AH5175" i="4" s="1"/>
  <c r="AD5175" i="4"/>
  <c r="Y5176" i="4"/>
  <c r="Z5176" i="4"/>
  <c r="AC5176" i="4"/>
  <c r="AH5176" i="4" s="1"/>
  <c r="AD5176" i="4"/>
  <c r="Y5177" i="4"/>
  <c r="X5177" i="4" s="1"/>
  <c r="AA5177" i="4" s="1"/>
  <c r="Z5177" i="4"/>
  <c r="AC5177" i="4"/>
  <c r="AH5177" i="4" s="1"/>
  <c r="AD5177" i="4"/>
  <c r="Y5178" i="4"/>
  <c r="Z5178" i="4"/>
  <c r="AC5178" i="4"/>
  <c r="AH5178" i="4" s="1"/>
  <c r="AD5178" i="4"/>
  <c r="Y5179" i="4"/>
  <c r="Z5179" i="4"/>
  <c r="AC5179" i="4"/>
  <c r="AH5179" i="4" s="1"/>
  <c r="AD5179" i="4"/>
  <c r="Y5180" i="4"/>
  <c r="Z5180" i="4"/>
  <c r="AC5180" i="4"/>
  <c r="AH5180" i="4" s="1"/>
  <c r="AD5180" i="4"/>
  <c r="Y5181" i="4"/>
  <c r="X5181" i="4" s="1"/>
  <c r="AA5181" i="4" s="1"/>
  <c r="Z5181" i="4"/>
  <c r="AC5181" i="4"/>
  <c r="AH5181" i="4" s="1"/>
  <c r="AD5181" i="4"/>
  <c r="Y5182" i="4"/>
  <c r="Z5182" i="4"/>
  <c r="AC5182" i="4"/>
  <c r="AH5182" i="4" s="1"/>
  <c r="AD5182" i="4"/>
  <c r="Y5183" i="4"/>
  <c r="Z5183" i="4"/>
  <c r="AC5183" i="4"/>
  <c r="AH5183" i="4" s="1"/>
  <c r="AD5183" i="4"/>
  <c r="Y5184" i="4"/>
  <c r="Z5184" i="4"/>
  <c r="AC5184" i="4"/>
  <c r="AH5184" i="4" s="1"/>
  <c r="AD5184" i="4"/>
  <c r="Y5185" i="4"/>
  <c r="X5185" i="4" s="1"/>
  <c r="AA5185" i="4" s="1"/>
  <c r="Z5185" i="4"/>
  <c r="AC5185" i="4"/>
  <c r="AH5185" i="4" s="1"/>
  <c r="AD5185" i="4"/>
  <c r="Y5186" i="4"/>
  <c r="Z5186" i="4"/>
  <c r="AC5186" i="4"/>
  <c r="AH5186" i="4" s="1"/>
  <c r="AD5186" i="4"/>
  <c r="Y5187" i="4"/>
  <c r="Z5187" i="4"/>
  <c r="AC5187" i="4"/>
  <c r="AH5187" i="4" s="1"/>
  <c r="AD5187" i="4"/>
  <c r="Y5188" i="4"/>
  <c r="Z5188" i="4"/>
  <c r="AC5188" i="4"/>
  <c r="AH5188" i="4" s="1"/>
  <c r="AD5188" i="4"/>
  <c r="Y5189" i="4"/>
  <c r="X5189" i="4" s="1"/>
  <c r="AA5189" i="4" s="1"/>
  <c r="Z5189" i="4"/>
  <c r="AC5189" i="4"/>
  <c r="AH5189" i="4" s="1"/>
  <c r="AD5189" i="4"/>
  <c r="Y5190" i="4"/>
  <c r="Z5190" i="4"/>
  <c r="AC5190" i="4"/>
  <c r="AH5190" i="4" s="1"/>
  <c r="AD5190" i="4"/>
  <c r="Y5191" i="4"/>
  <c r="Z5191" i="4"/>
  <c r="AC5191" i="4"/>
  <c r="AH5191" i="4" s="1"/>
  <c r="AD5191" i="4"/>
  <c r="Y5192" i="4"/>
  <c r="Z5192" i="4"/>
  <c r="AC5192" i="4"/>
  <c r="AH5192" i="4" s="1"/>
  <c r="AD5192" i="4"/>
  <c r="Y5193" i="4"/>
  <c r="X5193" i="4" s="1"/>
  <c r="AA5193" i="4" s="1"/>
  <c r="Z5193" i="4"/>
  <c r="AC5193" i="4"/>
  <c r="AH5193" i="4" s="1"/>
  <c r="AD5193" i="4"/>
  <c r="Y5194" i="4"/>
  <c r="Z5194" i="4"/>
  <c r="AC5194" i="4"/>
  <c r="AH5194" i="4" s="1"/>
  <c r="AD5194" i="4"/>
  <c r="Y5195" i="4"/>
  <c r="Z5195" i="4"/>
  <c r="AC5195" i="4"/>
  <c r="AH5195" i="4" s="1"/>
  <c r="AD5195" i="4"/>
  <c r="Y5196" i="4"/>
  <c r="Z5196" i="4"/>
  <c r="AC5196" i="4"/>
  <c r="AH5196" i="4" s="1"/>
  <c r="AD5196" i="4"/>
  <c r="Y5197" i="4"/>
  <c r="X5197" i="4" s="1"/>
  <c r="AA5197" i="4" s="1"/>
  <c r="Z5197" i="4"/>
  <c r="AC5197" i="4"/>
  <c r="AH5197" i="4" s="1"/>
  <c r="AD5197" i="4"/>
  <c r="Y5198" i="4"/>
  <c r="Z5198" i="4"/>
  <c r="AC5198" i="4"/>
  <c r="AH5198" i="4" s="1"/>
  <c r="AD5198" i="4"/>
  <c r="Y5199" i="4"/>
  <c r="Z5199" i="4"/>
  <c r="AC5199" i="4"/>
  <c r="AH5199" i="4" s="1"/>
  <c r="AD5199" i="4"/>
  <c r="Y5200" i="4"/>
  <c r="Z5200" i="4"/>
  <c r="AC5200" i="4"/>
  <c r="AH5200" i="4" s="1"/>
  <c r="AD5200" i="4"/>
  <c r="Y5201" i="4"/>
  <c r="X5201" i="4" s="1"/>
  <c r="AA5201" i="4" s="1"/>
  <c r="Z5201" i="4"/>
  <c r="AC5201" i="4"/>
  <c r="AH5201" i="4" s="1"/>
  <c r="AD5201" i="4"/>
  <c r="Y5202" i="4"/>
  <c r="Z5202" i="4"/>
  <c r="AC5202" i="4"/>
  <c r="AH5202" i="4" s="1"/>
  <c r="AD5202" i="4"/>
  <c r="Y5203" i="4"/>
  <c r="Z5203" i="4"/>
  <c r="AC5203" i="4"/>
  <c r="AH5203" i="4" s="1"/>
  <c r="AD5203" i="4"/>
  <c r="Y5204" i="4"/>
  <c r="Z5204" i="4"/>
  <c r="AC5204" i="4"/>
  <c r="AH5204" i="4" s="1"/>
  <c r="AD5204" i="4"/>
  <c r="Y5205" i="4"/>
  <c r="X5205" i="4" s="1"/>
  <c r="AA5205" i="4" s="1"/>
  <c r="Z5205" i="4"/>
  <c r="AC5205" i="4"/>
  <c r="AH5205" i="4" s="1"/>
  <c r="AD5205" i="4"/>
  <c r="Y5206" i="4"/>
  <c r="Z5206" i="4"/>
  <c r="AC5206" i="4"/>
  <c r="AH5206" i="4" s="1"/>
  <c r="AD5206" i="4"/>
  <c r="Y5207" i="4"/>
  <c r="Z5207" i="4"/>
  <c r="AC5207" i="4"/>
  <c r="AH5207" i="4" s="1"/>
  <c r="AD5207" i="4"/>
  <c r="Y5208" i="4"/>
  <c r="Z5208" i="4"/>
  <c r="AC5208" i="4"/>
  <c r="AH5208" i="4" s="1"/>
  <c r="AD5208" i="4"/>
  <c r="Y5209" i="4"/>
  <c r="X5209" i="4" s="1"/>
  <c r="AA5209" i="4" s="1"/>
  <c r="Z5209" i="4"/>
  <c r="AC5209" i="4"/>
  <c r="AH5209" i="4" s="1"/>
  <c r="AD5209" i="4"/>
  <c r="Y5210" i="4"/>
  <c r="Z5210" i="4"/>
  <c r="AC5210" i="4"/>
  <c r="AH5210" i="4" s="1"/>
  <c r="AD5210" i="4"/>
  <c r="Y5211" i="4"/>
  <c r="Z5211" i="4"/>
  <c r="AC5211" i="4"/>
  <c r="AH5211" i="4" s="1"/>
  <c r="AD5211" i="4"/>
  <c r="Y5212" i="4"/>
  <c r="Z5212" i="4"/>
  <c r="AC5212" i="4"/>
  <c r="AH5212" i="4" s="1"/>
  <c r="AD5212" i="4"/>
  <c r="Y5213" i="4"/>
  <c r="X5213" i="4" s="1"/>
  <c r="AA5213" i="4" s="1"/>
  <c r="Z5213" i="4"/>
  <c r="AC5213" i="4"/>
  <c r="AH5213" i="4" s="1"/>
  <c r="AD5213" i="4"/>
  <c r="Y5214" i="4"/>
  <c r="Z5214" i="4"/>
  <c r="AC5214" i="4"/>
  <c r="AH5214" i="4" s="1"/>
  <c r="AD5214" i="4"/>
  <c r="Y5215" i="4"/>
  <c r="Z5215" i="4"/>
  <c r="AC5215" i="4"/>
  <c r="AH5215" i="4" s="1"/>
  <c r="AD5215" i="4"/>
  <c r="Y5216" i="4"/>
  <c r="Z5216" i="4"/>
  <c r="AC5216" i="4"/>
  <c r="AH5216" i="4" s="1"/>
  <c r="AD5216" i="4"/>
  <c r="Y5217" i="4"/>
  <c r="X5217" i="4" s="1"/>
  <c r="AA5217" i="4" s="1"/>
  <c r="Z5217" i="4"/>
  <c r="AC5217" i="4"/>
  <c r="AH5217" i="4" s="1"/>
  <c r="AD5217" i="4"/>
  <c r="Y5218" i="4"/>
  <c r="Z5218" i="4"/>
  <c r="AC5218" i="4"/>
  <c r="AH5218" i="4" s="1"/>
  <c r="AD5218" i="4"/>
  <c r="Y5219" i="4"/>
  <c r="Z5219" i="4"/>
  <c r="AC5219" i="4"/>
  <c r="AH5219" i="4" s="1"/>
  <c r="AD5219" i="4"/>
  <c r="Y5220" i="4"/>
  <c r="Z5220" i="4"/>
  <c r="AC5220" i="4"/>
  <c r="AH5220" i="4" s="1"/>
  <c r="AD5220" i="4"/>
  <c r="Y5221" i="4"/>
  <c r="X5221" i="4" s="1"/>
  <c r="AA5221" i="4" s="1"/>
  <c r="Z5221" i="4"/>
  <c r="AC5221" i="4"/>
  <c r="AH5221" i="4" s="1"/>
  <c r="AD5221" i="4"/>
  <c r="Y5222" i="4"/>
  <c r="Z5222" i="4"/>
  <c r="AC5222" i="4"/>
  <c r="AH5222" i="4" s="1"/>
  <c r="AD5222" i="4"/>
  <c r="Y5223" i="4"/>
  <c r="Z5223" i="4"/>
  <c r="AC5223" i="4"/>
  <c r="AH5223" i="4" s="1"/>
  <c r="AD5223" i="4"/>
  <c r="Y5224" i="4"/>
  <c r="Z5224" i="4"/>
  <c r="AC5224" i="4"/>
  <c r="AH5224" i="4" s="1"/>
  <c r="AD5224" i="4"/>
  <c r="Y5225" i="4"/>
  <c r="X5225" i="4" s="1"/>
  <c r="AA5225" i="4" s="1"/>
  <c r="Z5225" i="4"/>
  <c r="AC5225" i="4"/>
  <c r="AH5225" i="4" s="1"/>
  <c r="AD5225" i="4"/>
  <c r="Y5226" i="4"/>
  <c r="Z5226" i="4"/>
  <c r="AC5226" i="4"/>
  <c r="AH5226" i="4" s="1"/>
  <c r="AD5226" i="4"/>
  <c r="Y5227" i="4"/>
  <c r="Z5227" i="4"/>
  <c r="AC5227" i="4"/>
  <c r="AH5227" i="4" s="1"/>
  <c r="AD5227" i="4"/>
  <c r="Y5228" i="4"/>
  <c r="Z5228" i="4"/>
  <c r="AC5228" i="4"/>
  <c r="AH5228" i="4" s="1"/>
  <c r="AD5228" i="4"/>
  <c r="Y5229" i="4"/>
  <c r="X5229" i="4" s="1"/>
  <c r="AA5229" i="4" s="1"/>
  <c r="Z5229" i="4"/>
  <c r="AC5229" i="4"/>
  <c r="AH5229" i="4" s="1"/>
  <c r="AD5229" i="4"/>
  <c r="Y5230" i="4"/>
  <c r="Z5230" i="4"/>
  <c r="AC5230" i="4"/>
  <c r="AH5230" i="4" s="1"/>
  <c r="AD5230" i="4"/>
  <c r="Y5231" i="4"/>
  <c r="Z5231" i="4"/>
  <c r="AC5231" i="4"/>
  <c r="AH5231" i="4" s="1"/>
  <c r="AD5231" i="4"/>
  <c r="Y5232" i="4"/>
  <c r="Z5232" i="4"/>
  <c r="AC5232" i="4"/>
  <c r="AH5232" i="4" s="1"/>
  <c r="AD5232" i="4"/>
  <c r="Y5233" i="4"/>
  <c r="Z5233" i="4"/>
  <c r="AC5233" i="4"/>
  <c r="AH5233" i="4" s="1"/>
  <c r="AD5233" i="4"/>
  <c r="Y5234" i="4"/>
  <c r="Z5234" i="4"/>
  <c r="AC5234" i="4"/>
  <c r="AH5234" i="4" s="1"/>
  <c r="AD5234" i="4"/>
  <c r="Y5235" i="4"/>
  <c r="Z5235" i="4"/>
  <c r="AC5235" i="4"/>
  <c r="AH5235" i="4" s="1"/>
  <c r="AD5235" i="4"/>
  <c r="Y5236" i="4"/>
  <c r="Z5236" i="4"/>
  <c r="AC5236" i="4"/>
  <c r="AH5236" i="4" s="1"/>
  <c r="AD5236" i="4"/>
  <c r="Y5237" i="4"/>
  <c r="X5237" i="4" s="1"/>
  <c r="AA5237" i="4" s="1"/>
  <c r="Z5237" i="4"/>
  <c r="AC5237" i="4"/>
  <c r="AH5237" i="4" s="1"/>
  <c r="AD5237" i="4"/>
  <c r="Y5238" i="4"/>
  <c r="Z5238" i="4"/>
  <c r="AC5238" i="4"/>
  <c r="AH5238" i="4" s="1"/>
  <c r="AD5238" i="4"/>
  <c r="Y5239" i="4"/>
  <c r="Z5239" i="4"/>
  <c r="AC5239" i="4"/>
  <c r="AH5239" i="4" s="1"/>
  <c r="AD5239" i="4"/>
  <c r="Y5240" i="4"/>
  <c r="Z5240" i="4"/>
  <c r="AC5240" i="4"/>
  <c r="AH5240" i="4" s="1"/>
  <c r="AD5240" i="4"/>
  <c r="Y5241" i="4"/>
  <c r="X5241" i="4" s="1"/>
  <c r="AA5241" i="4" s="1"/>
  <c r="Z5241" i="4"/>
  <c r="AC5241" i="4"/>
  <c r="AH5241" i="4" s="1"/>
  <c r="AD5241" i="4"/>
  <c r="Y5242" i="4"/>
  <c r="Z5242" i="4"/>
  <c r="AC5242" i="4"/>
  <c r="AH5242" i="4" s="1"/>
  <c r="AD5242" i="4"/>
  <c r="Y5243" i="4"/>
  <c r="Z5243" i="4"/>
  <c r="AC5243" i="4"/>
  <c r="AH5243" i="4" s="1"/>
  <c r="AD5243" i="4"/>
  <c r="Y5244" i="4"/>
  <c r="Z5244" i="4"/>
  <c r="AC5244" i="4"/>
  <c r="AH5244" i="4" s="1"/>
  <c r="AD5244" i="4"/>
  <c r="Y5245" i="4"/>
  <c r="X5245" i="4" s="1"/>
  <c r="AA5245" i="4" s="1"/>
  <c r="Z5245" i="4"/>
  <c r="AC5245" i="4"/>
  <c r="AH5245" i="4" s="1"/>
  <c r="AD5245" i="4"/>
  <c r="Y5246" i="4"/>
  <c r="Z5246" i="4"/>
  <c r="AC5246" i="4"/>
  <c r="AH5246" i="4" s="1"/>
  <c r="AD5246" i="4"/>
  <c r="Y5247" i="4"/>
  <c r="Z5247" i="4"/>
  <c r="AC5247" i="4"/>
  <c r="AH5247" i="4" s="1"/>
  <c r="AD5247" i="4"/>
  <c r="Y5248" i="4"/>
  <c r="Z5248" i="4"/>
  <c r="AC5248" i="4"/>
  <c r="AH5248" i="4" s="1"/>
  <c r="AD5248" i="4"/>
  <c r="Y5249" i="4"/>
  <c r="X5249" i="4" s="1"/>
  <c r="AA5249" i="4" s="1"/>
  <c r="Z5249" i="4"/>
  <c r="AC5249" i="4"/>
  <c r="AH5249" i="4" s="1"/>
  <c r="AD5249" i="4"/>
  <c r="Y5250" i="4"/>
  <c r="Z5250" i="4"/>
  <c r="AC5250" i="4"/>
  <c r="AH5250" i="4" s="1"/>
  <c r="AD5250" i="4"/>
  <c r="Y5251" i="4"/>
  <c r="Z5251" i="4"/>
  <c r="AC5251" i="4"/>
  <c r="AH5251" i="4" s="1"/>
  <c r="AD5251" i="4"/>
  <c r="Y5252" i="4"/>
  <c r="Z5252" i="4"/>
  <c r="AC5252" i="4"/>
  <c r="AH5252" i="4" s="1"/>
  <c r="AD5252" i="4"/>
  <c r="Y5253" i="4"/>
  <c r="X5253" i="4" s="1"/>
  <c r="AA5253" i="4" s="1"/>
  <c r="Z5253" i="4"/>
  <c r="AC5253" i="4"/>
  <c r="AH5253" i="4" s="1"/>
  <c r="AD5253" i="4"/>
  <c r="Y5254" i="4"/>
  <c r="Z5254" i="4"/>
  <c r="AC5254" i="4"/>
  <c r="AH5254" i="4" s="1"/>
  <c r="AD5254" i="4"/>
  <c r="Y5255" i="4"/>
  <c r="Z5255" i="4"/>
  <c r="AC5255" i="4"/>
  <c r="AH5255" i="4" s="1"/>
  <c r="AD5255" i="4"/>
  <c r="Y5256" i="4"/>
  <c r="Z5256" i="4"/>
  <c r="AC5256" i="4"/>
  <c r="AH5256" i="4" s="1"/>
  <c r="AD5256" i="4"/>
  <c r="Y5257" i="4"/>
  <c r="X5257" i="4" s="1"/>
  <c r="AA5257" i="4" s="1"/>
  <c r="Z5257" i="4"/>
  <c r="AC5257" i="4"/>
  <c r="AH5257" i="4" s="1"/>
  <c r="AD5257" i="4"/>
  <c r="Y5258" i="4"/>
  <c r="Z5258" i="4"/>
  <c r="AC5258" i="4"/>
  <c r="AH5258" i="4" s="1"/>
  <c r="AD5258" i="4"/>
  <c r="Y5259" i="4"/>
  <c r="Z5259" i="4"/>
  <c r="AC5259" i="4"/>
  <c r="AH5259" i="4" s="1"/>
  <c r="AD5259" i="4"/>
  <c r="Y5260" i="4"/>
  <c r="Z5260" i="4"/>
  <c r="AC5260" i="4"/>
  <c r="AH5260" i="4" s="1"/>
  <c r="AD5260" i="4"/>
  <c r="Y5261" i="4"/>
  <c r="X5261" i="4" s="1"/>
  <c r="AA5261" i="4" s="1"/>
  <c r="Z5261" i="4"/>
  <c r="AC5261" i="4"/>
  <c r="AH5261" i="4" s="1"/>
  <c r="AD5261" i="4"/>
  <c r="Y5262" i="4"/>
  <c r="Z5262" i="4"/>
  <c r="AC5262" i="4"/>
  <c r="AH5262" i="4" s="1"/>
  <c r="AD5262" i="4"/>
  <c r="Y5263" i="4"/>
  <c r="Z5263" i="4"/>
  <c r="AC5263" i="4"/>
  <c r="AH5263" i="4" s="1"/>
  <c r="AD5263" i="4"/>
  <c r="Y5264" i="4"/>
  <c r="Z5264" i="4"/>
  <c r="AC5264" i="4"/>
  <c r="AH5264" i="4" s="1"/>
  <c r="AD5264" i="4"/>
  <c r="Y5265" i="4"/>
  <c r="X5265" i="4" s="1"/>
  <c r="AA5265" i="4" s="1"/>
  <c r="Z5265" i="4"/>
  <c r="AC5265" i="4"/>
  <c r="AH5265" i="4" s="1"/>
  <c r="AD5265" i="4"/>
  <c r="Y5266" i="4"/>
  <c r="Z5266" i="4"/>
  <c r="AC5266" i="4"/>
  <c r="AH5266" i="4" s="1"/>
  <c r="AD5266" i="4"/>
  <c r="Y5267" i="4"/>
  <c r="Z5267" i="4"/>
  <c r="AC5267" i="4"/>
  <c r="AH5267" i="4" s="1"/>
  <c r="AD5267" i="4"/>
  <c r="Y5268" i="4"/>
  <c r="Z5268" i="4"/>
  <c r="AC5268" i="4"/>
  <c r="AH5268" i="4" s="1"/>
  <c r="AD5268" i="4"/>
  <c r="Y5269" i="4"/>
  <c r="X5269" i="4" s="1"/>
  <c r="AA5269" i="4" s="1"/>
  <c r="Z5269" i="4"/>
  <c r="AC5269" i="4"/>
  <c r="AH5269" i="4" s="1"/>
  <c r="AD5269" i="4"/>
  <c r="Y5270" i="4"/>
  <c r="Z5270" i="4"/>
  <c r="AC5270" i="4"/>
  <c r="AH5270" i="4" s="1"/>
  <c r="AD5270" i="4"/>
  <c r="Y5271" i="4"/>
  <c r="Z5271" i="4"/>
  <c r="AC5271" i="4"/>
  <c r="AH5271" i="4" s="1"/>
  <c r="AD5271" i="4"/>
  <c r="Y5272" i="4"/>
  <c r="Z5272" i="4"/>
  <c r="AC5272" i="4"/>
  <c r="AH5272" i="4" s="1"/>
  <c r="AD5272" i="4"/>
  <c r="Y5273" i="4"/>
  <c r="X5273" i="4" s="1"/>
  <c r="AA5273" i="4" s="1"/>
  <c r="Z5273" i="4"/>
  <c r="AC5273" i="4"/>
  <c r="AH5273" i="4" s="1"/>
  <c r="AD5273" i="4"/>
  <c r="Y5274" i="4"/>
  <c r="Z5274" i="4"/>
  <c r="AC5274" i="4"/>
  <c r="AH5274" i="4" s="1"/>
  <c r="AD5274" i="4"/>
  <c r="Y5275" i="4"/>
  <c r="Z5275" i="4"/>
  <c r="AC5275" i="4"/>
  <c r="AH5275" i="4" s="1"/>
  <c r="AD5275" i="4"/>
  <c r="Y5276" i="4"/>
  <c r="Z5276" i="4"/>
  <c r="AC5276" i="4"/>
  <c r="AH5276" i="4" s="1"/>
  <c r="AD5276" i="4"/>
  <c r="Y5277" i="4"/>
  <c r="X5277" i="4" s="1"/>
  <c r="AA5277" i="4" s="1"/>
  <c r="Z5277" i="4"/>
  <c r="AC5277" i="4"/>
  <c r="AH5277" i="4" s="1"/>
  <c r="AD5277" i="4"/>
  <c r="Y5278" i="4"/>
  <c r="Z5278" i="4"/>
  <c r="AC5278" i="4"/>
  <c r="AH5278" i="4" s="1"/>
  <c r="AD5278" i="4"/>
  <c r="Y5279" i="4"/>
  <c r="Z5279" i="4"/>
  <c r="AC5279" i="4"/>
  <c r="AH5279" i="4" s="1"/>
  <c r="AD5279" i="4"/>
  <c r="Y5280" i="4"/>
  <c r="Z5280" i="4"/>
  <c r="AC5280" i="4"/>
  <c r="AH5280" i="4" s="1"/>
  <c r="AD5280" i="4"/>
  <c r="Y5281" i="4"/>
  <c r="Z5281" i="4"/>
  <c r="AC5281" i="4"/>
  <c r="AH5281" i="4" s="1"/>
  <c r="AD5281" i="4"/>
  <c r="Y5282" i="4"/>
  <c r="Z5282" i="4"/>
  <c r="AC5282" i="4"/>
  <c r="AH5282" i="4" s="1"/>
  <c r="AD5282" i="4"/>
  <c r="Y5283" i="4"/>
  <c r="Z5283" i="4"/>
  <c r="AC5283" i="4"/>
  <c r="AH5283" i="4" s="1"/>
  <c r="AD5283" i="4"/>
  <c r="Y5284" i="4"/>
  <c r="Z5284" i="4"/>
  <c r="AC5284" i="4"/>
  <c r="AH5284" i="4" s="1"/>
  <c r="AD5284" i="4"/>
  <c r="Y5285" i="4"/>
  <c r="X5285" i="4" s="1"/>
  <c r="AA5285" i="4" s="1"/>
  <c r="Z5285" i="4"/>
  <c r="AC5285" i="4"/>
  <c r="AH5285" i="4" s="1"/>
  <c r="AD5285" i="4"/>
  <c r="Y5286" i="4"/>
  <c r="Z5286" i="4"/>
  <c r="AC5286" i="4"/>
  <c r="AH5286" i="4" s="1"/>
  <c r="AD5286" i="4"/>
  <c r="Y5287" i="4"/>
  <c r="Z5287" i="4"/>
  <c r="AC5287" i="4"/>
  <c r="AH5287" i="4" s="1"/>
  <c r="AD5287" i="4"/>
  <c r="Y5288" i="4"/>
  <c r="Z5288" i="4"/>
  <c r="AC5288" i="4"/>
  <c r="AH5288" i="4" s="1"/>
  <c r="AD5288" i="4"/>
  <c r="Y5289" i="4"/>
  <c r="X5289" i="4" s="1"/>
  <c r="AA5289" i="4" s="1"/>
  <c r="Z5289" i="4"/>
  <c r="AC5289" i="4"/>
  <c r="AH5289" i="4" s="1"/>
  <c r="AD5289" i="4"/>
  <c r="Y5290" i="4"/>
  <c r="Z5290" i="4"/>
  <c r="AC5290" i="4"/>
  <c r="AH5290" i="4" s="1"/>
  <c r="AD5290" i="4"/>
  <c r="Y5291" i="4"/>
  <c r="Z5291" i="4"/>
  <c r="AC5291" i="4"/>
  <c r="AH5291" i="4" s="1"/>
  <c r="AD5291" i="4"/>
  <c r="Y5292" i="4"/>
  <c r="Z5292" i="4"/>
  <c r="AC5292" i="4"/>
  <c r="AH5292" i="4" s="1"/>
  <c r="AD5292" i="4"/>
  <c r="Y5293" i="4"/>
  <c r="X5293" i="4" s="1"/>
  <c r="AA5293" i="4" s="1"/>
  <c r="Z5293" i="4"/>
  <c r="AC5293" i="4"/>
  <c r="AH5293" i="4" s="1"/>
  <c r="AD5293" i="4"/>
  <c r="Y5294" i="4"/>
  <c r="Z5294" i="4"/>
  <c r="AC5294" i="4"/>
  <c r="AH5294" i="4" s="1"/>
  <c r="AD5294" i="4"/>
  <c r="Y5295" i="4"/>
  <c r="Z5295" i="4"/>
  <c r="AC5295" i="4"/>
  <c r="AH5295" i="4" s="1"/>
  <c r="AD5295" i="4"/>
  <c r="Y5296" i="4"/>
  <c r="Z5296" i="4"/>
  <c r="AC5296" i="4"/>
  <c r="AH5296" i="4" s="1"/>
  <c r="AD5296" i="4"/>
  <c r="Y5297" i="4"/>
  <c r="X5297" i="4" s="1"/>
  <c r="AA5297" i="4" s="1"/>
  <c r="Z5297" i="4"/>
  <c r="AC5297" i="4"/>
  <c r="AH5297" i="4" s="1"/>
  <c r="AD5297" i="4"/>
  <c r="Y5298" i="4"/>
  <c r="Z5298" i="4"/>
  <c r="AC5298" i="4"/>
  <c r="AH5298" i="4" s="1"/>
  <c r="AD5298" i="4"/>
  <c r="Y5299" i="4"/>
  <c r="Z5299" i="4"/>
  <c r="AC5299" i="4"/>
  <c r="AH5299" i="4" s="1"/>
  <c r="AD5299" i="4"/>
  <c r="Y5300" i="4"/>
  <c r="Z5300" i="4"/>
  <c r="AC5300" i="4"/>
  <c r="AH5300" i="4" s="1"/>
  <c r="AD5300" i="4"/>
  <c r="Y5301" i="4"/>
  <c r="X5301" i="4" s="1"/>
  <c r="AA5301" i="4" s="1"/>
  <c r="Z5301" i="4"/>
  <c r="AC5301" i="4"/>
  <c r="AH5301" i="4" s="1"/>
  <c r="AD5301" i="4"/>
  <c r="Y5302" i="4"/>
  <c r="Z5302" i="4"/>
  <c r="AC5302" i="4"/>
  <c r="AH5302" i="4" s="1"/>
  <c r="AD5302" i="4"/>
  <c r="Y5303" i="4"/>
  <c r="Z5303" i="4"/>
  <c r="AC5303" i="4"/>
  <c r="AH5303" i="4" s="1"/>
  <c r="AD5303" i="4"/>
  <c r="Y5304" i="4"/>
  <c r="Z5304" i="4"/>
  <c r="AC5304" i="4"/>
  <c r="AH5304" i="4" s="1"/>
  <c r="AD5304" i="4"/>
  <c r="Y5305" i="4"/>
  <c r="X5305" i="4" s="1"/>
  <c r="AA5305" i="4" s="1"/>
  <c r="Z5305" i="4"/>
  <c r="AC5305" i="4"/>
  <c r="AH5305" i="4" s="1"/>
  <c r="AD5305" i="4"/>
  <c r="Y5306" i="4"/>
  <c r="Z5306" i="4"/>
  <c r="AC5306" i="4"/>
  <c r="AH5306" i="4" s="1"/>
  <c r="AD5306" i="4"/>
  <c r="Y5307" i="4"/>
  <c r="Z5307" i="4"/>
  <c r="AC5307" i="4"/>
  <c r="AH5307" i="4" s="1"/>
  <c r="AD5307" i="4"/>
  <c r="Y5308" i="4"/>
  <c r="Z5308" i="4"/>
  <c r="AC5308" i="4"/>
  <c r="AH5308" i="4" s="1"/>
  <c r="AD5308" i="4"/>
  <c r="Y5309" i="4"/>
  <c r="X5309" i="4" s="1"/>
  <c r="AA5309" i="4" s="1"/>
  <c r="Z5309" i="4"/>
  <c r="AC5309" i="4"/>
  <c r="AH5309" i="4" s="1"/>
  <c r="AD5309" i="4"/>
  <c r="Y5310" i="4"/>
  <c r="Z5310" i="4"/>
  <c r="AC5310" i="4"/>
  <c r="AH5310" i="4" s="1"/>
  <c r="AD5310" i="4"/>
  <c r="Y5311" i="4"/>
  <c r="Z5311" i="4"/>
  <c r="AC5311" i="4"/>
  <c r="AH5311" i="4" s="1"/>
  <c r="AD5311" i="4"/>
  <c r="Y5312" i="4"/>
  <c r="Z5312" i="4"/>
  <c r="AC5312" i="4"/>
  <c r="AH5312" i="4" s="1"/>
  <c r="AD5312" i="4"/>
  <c r="Y5313" i="4"/>
  <c r="X5313" i="4" s="1"/>
  <c r="AA5313" i="4" s="1"/>
  <c r="Z5313" i="4"/>
  <c r="AC5313" i="4"/>
  <c r="AH5313" i="4" s="1"/>
  <c r="AD5313" i="4"/>
  <c r="Y5314" i="4"/>
  <c r="Z5314" i="4"/>
  <c r="AC5314" i="4"/>
  <c r="AH5314" i="4" s="1"/>
  <c r="AD5314" i="4"/>
  <c r="Y5315" i="4"/>
  <c r="Z5315" i="4"/>
  <c r="AC5315" i="4"/>
  <c r="AH5315" i="4" s="1"/>
  <c r="AD5315" i="4"/>
  <c r="Y5316" i="4"/>
  <c r="Z5316" i="4"/>
  <c r="AC5316" i="4"/>
  <c r="AH5316" i="4" s="1"/>
  <c r="AD5316" i="4"/>
  <c r="Y5317" i="4"/>
  <c r="X5317" i="4" s="1"/>
  <c r="AA5317" i="4" s="1"/>
  <c r="Z5317" i="4"/>
  <c r="AC5317" i="4"/>
  <c r="AH5317" i="4" s="1"/>
  <c r="AD5317" i="4"/>
  <c r="Y5318" i="4"/>
  <c r="Z5318" i="4"/>
  <c r="AC5318" i="4"/>
  <c r="AH5318" i="4" s="1"/>
  <c r="AD5318" i="4"/>
  <c r="Y5319" i="4"/>
  <c r="Z5319" i="4"/>
  <c r="AC5319" i="4"/>
  <c r="AH5319" i="4" s="1"/>
  <c r="AD5319" i="4"/>
  <c r="Y5320" i="4"/>
  <c r="Z5320" i="4"/>
  <c r="AC5320" i="4"/>
  <c r="AH5320" i="4" s="1"/>
  <c r="AD5320" i="4"/>
  <c r="Y5321" i="4"/>
  <c r="X5321" i="4" s="1"/>
  <c r="AA5321" i="4" s="1"/>
  <c r="Z5321" i="4"/>
  <c r="AC5321" i="4"/>
  <c r="AH5321" i="4" s="1"/>
  <c r="AD5321" i="4"/>
  <c r="Y5322" i="4"/>
  <c r="Z5322" i="4"/>
  <c r="AC5322" i="4"/>
  <c r="AH5322" i="4" s="1"/>
  <c r="AD5322" i="4"/>
  <c r="Y5323" i="4"/>
  <c r="Z5323" i="4"/>
  <c r="AC5323" i="4"/>
  <c r="AH5323" i="4" s="1"/>
  <c r="AD5323" i="4"/>
  <c r="Y5324" i="4"/>
  <c r="Z5324" i="4"/>
  <c r="AC5324" i="4"/>
  <c r="AH5324" i="4" s="1"/>
  <c r="AD5324" i="4"/>
  <c r="Y5325" i="4"/>
  <c r="X5325" i="4" s="1"/>
  <c r="AA5325" i="4" s="1"/>
  <c r="Z5325" i="4"/>
  <c r="AC5325" i="4"/>
  <c r="AH5325" i="4" s="1"/>
  <c r="AD5325" i="4"/>
  <c r="Y5326" i="4"/>
  <c r="Z5326" i="4"/>
  <c r="AC5326" i="4"/>
  <c r="AH5326" i="4" s="1"/>
  <c r="AD5326" i="4"/>
  <c r="Y5327" i="4"/>
  <c r="Z5327" i="4"/>
  <c r="AC5327" i="4"/>
  <c r="AH5327" i="4" s="1"/>
  <c r="AD5327" i="4"/>
  <c r="Y5328" i="4"/>
  <c r="Z5328" i="4"/>
  <c r="AC5328" i="4"/>
  <c r="AH5328" i="4" s="1"/>
  <c r="AD5328" i="4"/>
  <c r="Y5329" i="4"/>
  <c r="X5329" i="4" s="1"/>
  <c r="AA5329" i="4" s="1"/>
  <c r="Z5329" i="4"/>
  <c r="AC5329" i="4"/>
  <c r="AH5329" i="4" s="1"/>
  <c r="AD5329" i="4"/>
  <c r="Y5330" i="4"/>
  <c r="Z5330" i="4"/>
  <c r="AC5330" i="4"/>
  <c r="AH5330" i="4" s="1"/>
  <c r="AD5330" i="4"/>
  <c r="Y5331" i="4"/>
  <c r="Z5331" i="4"/>
  <c r="AC5331" i="4"/>
  <c r="AH5331" i="4" s="1"/>
  <c r="AD5331" i="4"/>
  <c r="Y5332" i="4"/>
  <c r="Z5332" i="4"/>
  <c r="AC5332" i="4"/>
  <c r="AH5332" i="4" s="1"/>
  <c r="AD5332" i="4"/>
  <c r="Y5333" i="4"/>
  <c r="X5333" i="4" s="1"/>
  <c r="AA5333" i="4" s="1"/>
  <c r="Z5333" i="4"/>
  <c r="AC5333" i="4"/>
  <c r="AH5333" i="4" s="1"/>
  <c r="AD5333" i="4"/>
  <c r="Y5334" i="4"/>
  <c r="Z5334" i="4"/>
  <c r="AC5334" i="4"/>
  <c r="AH5334" i="4" s="1"/>
  <c r="AD5334" i="4"/>
  <c r="Y5335" i="4"/>
  <c r="Z5335" i="4"/>
  <c r="AC5335" i="4"/>
  <c r="AH5335" i="4" s="1"/>
  <c r="AD5335" i="4"/>
  <c r="Y5336" i="4"/>
  <c r="Z5336" i="4"/>
  <c r="AC5336" i="4"/>
  <c r="AH5336" i="4" s="1"/>
  <c r="AD5336" i="4"/>
  <c r="Y5337" i="4"/>
  <c r="X5337" i="4" s="1"/>
  <c r="AA5337" i="4" s="1"/>
  <c r="Z5337" i="4"/>
  <c r="AC5337" i="4"/>
  <c r="AH5337" i="4" s="1"/>
  <c r="AD5337" i="4"/>
  <c r="Y5338" i="4"/>
  <c r="Z5338" i="4"/>
  <c r="AC5338" i="4"/>
  <c r="AH5338" i="4" s="1"/>
  <c r="AD5338" i="4"/>
  <c r="Y5339" i="4"/>
  <c r="Z5339" i="4"/>
  <c r="AC5339" i="4"/>
  <c r="AH5339" i="4" s="1"/>
  <c r="AD5339" i="4"/>
  <c r="Y5340" i="4"/>
  <c r="Z5340" i="4"/>
  <c r="AC5340" i="4"/>
  <c r="AH5340" i="4" s="1"/>
  <c r="AD5340" i="4"/>
  <c r="Y5341" i="4"/>
  <c r="X5341" i="4" s="1"/>
  <c r="AA5341" i="4" s="1"/>
  <c r="Z5341" i="4"/>
  <c r="AC5341" i="4"/>
  <c r="AH5341" i="4" s="1"/>
  <c r="AD5341" i="4"/>
  <c r="Y5342" i="4"/>
  <c r="Z5342" i="4"/>
  <c r="AC5342" i="4"/>
  <c r="AH5342" i="4" s="1"/>
  <c r="AD5342" i="4"/>
  <c r="Y5343" i="4"/>
  <c r="Z5343" i="4"/>
  <c r="AC5343" i="4"/>
  <c r="AH5343" i="4" s="1"/>
  <c r="AD5343" i="4"/>
  <c r="Y5344" i="4"/>
  <c r="Z5344" i="4"/>
  <c r="AC5344" i="4"/>
  <c r="AH5344" i="4" s="1"/>
  <c r="AD5344" i="4"/>
  <c r="Y5345" i="4"/>
  <c r="X5345" i="4" s="1"/>
  <c r="AA5345" i="4" s="1"/>
  <c r="Z5345" i="4"/>
  <c r="AC5345" i="4"/>
  <c r="AH5345" i="4" s="1"/>
  <c r="AD5345" i="4"/>
  <c r="Y5346" i="4"/>
  <c r="Z5346" i="4"/>
  <c r="AC5346" i="4"/>
  <c r="AH5346" i="4" s="1"/>
  <c r="AD5346" i="4"/>
  <c r="Y5347" i="4"/>
  <c r="Z5347" i="4"/>
  <c r="AC5347" i="4"/>
  <c r="AH5347" i="4" s="1"/>
  <c r="AD5347" i="4"/>
  <c r="Y5348" i="4"/>
  <c r="Z5348" i="4"/>
  <c r="AC5348" i="4"/>
  <c r="AH5348" i="4" s="1"/>
  <c r="AD5348" i="4"/>
  <c r="Y5349" i="4"/>
  <c r="X5349" i="4" s="1"/>
  <c r="AA5349" i="4" s="1"/>
  <c r="Z5349" i="4"/>
  <c r="AC5349" i="4"/>
  <c r="AH5349" i="4" s="1"/>
  <c r="AD5349" i="4"/>
  <c r="Y5350" i="4"/>
  <c r="Z5350" i="4"/>
  <c r="AC5350" i="4"/>
  <c r="AH5350" i="4" s="1"/>
  <c r="AD5350" i="4"/>
  <c r="Y5351" i="4"/>
  <c r="Z5351" i="4"/>
  <c r="AC5351" i="4"/>
  <c r="AH5351" i="4" s="1"/>
  <c r="AD5351" i="4"/>
  <c r="Y5352" i="4"/>
  <c r="Z5352" i="4"/>
  <c r="AC5352" i="4"/>
  <c r="AH5352" i="4" s="1"/>
  <c r="AD5352" i="4"/>
  <c r="Y5353" i="4"/>
  <c r="X5353" i="4" s="1"/>
  <c r="AA5353" i="4" s="1"/>
  <c r="Z5353" i="4"/>
  <c r="AC5353" i="4"/>
  <c r="AH5353" i="4" s="1"/>
  <c r="AD5353" i="4"/>
  <c r="Y5354" i="4"/>
  <c r="Z5354" i="4"/>
  <c r="AC5354" i="4"/>
  <c r="AH5354" i="4" s="1"/>
  <c r="AD5354" i="4"/>
  <c r="Y5355" i="4"/>
  <c r="Z5355" i="4"/>
  <c r="AC5355" i="4"/>
  <c r="AH5355" i="4" s="1"/>
  <c r="AD5355" i="4"/>
  <c r="Y5356" i="4"/>
  <c r="Z5356" i="4"/>
  <c r="AC5356" i="4"/>
  <c r="AH5356" i="4" s="1"/>
  <c r="AD5356" i="4"/>
  <c r="Y5357" i="4"/>
  <c r="X5357" i="4" s="1"/>
  <c r="AA5357" i="4" s="1"/>
  <c r="Z5357" i="4"/>
  <c r="AC5357" i="4"/>
  <c r="AH5357" i="4" s="1"/>
  <c r="AD5357" i="4"/>
  <c r="Y5358" i="4"/>
  <c r="Z5358" i="4"/>
  <c r="AC5358" i="4"/>
  <c r="AH5358" i="4" s="1"/>
  <c r="AD5358" i="4"/>
  <c r="Y5359" i="4"/>
  <c r="Z5359" i="4"/>
  <c r="AC5359" i="4"/>
  <c r="AH5359" i="4" s="1"/>
  <c r="AD5359" i="4"/>
  <c r="Y5360" i="4"/>
  <c r="Z5360" i="4"/>
  <c r="AC5360" i="4"/>
  <c r="AH5360" i="4" s="1"/>
  <c r="AD5360" i="4"/>
  <c r="Y5361" i="4"/>
  <c r="X5361" i="4" s="1"/>
  <c r="AA5361" i="4" s="1"/>
  <c r="Z5361" i="4"/>
  <c r="AC5361" i="4"/>
  <c r="AH5361" i="4" s="1"/>
  <c r="AD5361" i="4"/>
  <c r="Y5362" i="4"/>
  <c r="Z5362" i="4"/>
  <c r="AC5362" i="4"/>
  <c r="AH5362" i="4" s="1"/>
  <c r="AD5362" i="4"/>
  <c r="Y5363" i="4"/>
  <c r="Z5363" i="4"/>
  <c r="AC5363" i="4"/>
  <c r="AH5363" i="4" s="1"/>
  <c r="AD5363" i="4"/>
  <c r="Y5364" i="4"/>
  <c r="Z5364" i="4"/>
  <c r="AC5364" i="4"/>
  <c r="AH5364" i="4" s="1"/>
  <c r="AD5364" i="4"/>
  <c r="Y5365" i="4"/>
  <c r="X5365" i="4" s="1"/>
  <c r="AA5365" i="4" s="1"/>
  <c r="Z5365" i="4"/>
  <c r="AC5365" i="4"/>
  <c r="AH5365" i="4" s="1"/>
  <c r="AD5365" i="4"/>
  <c r="Y5366" i="4"/>
  <c r="Z5366" i="4"/>
  <c r="AC5366" i="4"/>
  <c r="AH5366" i="4" s="1"/>
  <c r="AD5366" i="4"/>
  <c r="Y5367" i="4"/>
  <c r="Z5367" i="4"/>
  <c r="AC5367" i="4"/>
  <c r="AH5367" i="4" s="1"/>
  <c r="AD5367" i="4"/>
  <c r="Y5368" i="4"/>
  <c r="Z5368" i="4"/>
  <c r="AC5368" i="4"/>
  <c r="AH5368" i="4" s="1"/>
  <c r="AD5368" i="4"/>
  <c r="Y5369" i="4"/>
  <c r="X5369" i="4" s="1"/>
  <c r="AA5369" i="4" s="1"/>
  <c r="Z5369" i="4"/>
  <c r="AC5369" i="4"/>
  <c r="AH5369" i="4" s="1"/>
  <c r="AD5369" i="4"/>
  <c r="Y5370" i="4"/>
  <c r="Z5370" i="4"/>
  <c r="AC5370" i="4"/>
  <c r="AH5370" i="4" s="1"/>
  <c r="AD5370" i="4"/>
  <c r="Y5371" i="4"/>
  <c r="Z5371" i="4"/>
  <c r="AC5371" i="4"/>
  <c r="AH5371" i="4" s="1"/>
  <c r="AD5371" i="4"/>
  <c r="Y5372" i="4"/>
  <c r="Z5372" i="4"/>
  <c r="AC5372" i="4"/>
  <c r="AH5372" i="4" s="1"/>
  <c r="AD5372" i="4"/>
  <c r="Y5373" i="4"/>
  <c r="X5373" i="4" s="1"/>
  <c r="AA5373" i="4" s="1"/>
  <c r="Z5373" i="4"/>
  <c r="AC5373" i="4"/>
  <c r="AH5373" i="4" s="1"/>
  <c r="AD5373" i="4"/>
  <c r="Y5374" i="4"/>
  <c r="Z5374" i="4"/>
  <c r="AC5374" i="4"/>
  <c r="AH5374" i="4" s="1"/>
  <c r="AD5374" i="4"/>
  <c r="Y5375" i="4"/>
  <c r="Z5375" i="4"/>
  <c r="AC5375" i="4"/>
  <c r="AH5375" i="4" s="1"/>
  <c r="AD5375" i="4"/>
  <c r="Y5376" i="4"/>
  <c r="Z5376" i="4"/>
  <c r="AC5376" i="4"/>
  <c r="AH5376" i="4" s="1"/>
  <c r="AD5376" i="4"/>
  <c r="Y5377" i="4"/>
  <c r="X5377" i="4" s="1"/>
  <c r="AA5377" i="4" s="1"/>
  <c r="Z5377" i="4"/>
  <c r="AC5377" i="4"/>
  <c r="AH5377" i="4" s="1"/>
  <c r="AD5377" i="4"/>
  <c r="Y5378" i="4"/>
  <c r="Z5378" i="4"/>
  <c r="AC5378" i="4"/>
  <c r="AH5378" i="4" s="1"/>
  <c r="AD5378" i="4"/>
  <c r="Y5379" i="4"/>
  <c r="Z5379" i="4"/>
  <c r="AC5379" i="4"/>
  <c r="AH5379" i="4" s="1"/>
  <c r="AD5379" i="4"/>
  <c r="Y5380" i="4"/>
  <c r="Z5380" i="4"/>
  <c r="AC5380" i="4"/>
  <c r="AH5380" i="4" s="1"/>
  <c r="AD5380" i="4"/>
  <c r="Y5381" i="4"/>
  <c r="X5381" i="4" s="1"/>
  <c r="AA5381" i="4" s="1"/>
  <c r="Z5381" i="4"/>
  <c r="AC5381" i="4"/>
  <c r="AH5381" i="4" s="1"/>
  <c r="AD5381" i="4"/>
  <c r="Y5382" i="4"/>
  <c r="Z5382" i="4"/>
  <c r="AC5382" i="4"/>
  <c r="AH5382" i="4" s="1"/>
  <c r="AD5382" i="4"/>
  <c r="Y5383" i="4"/>
  <c r="Z5383" i="4"/>
  <c r="AC5383" i="4"/>
  <c r="AH5383" i="4" s="1"/>
  <c r="AD5383" i="4"/>
  <c r="Y5384" i="4"/>
  <c r="Z5384" i="4"/>
  <c r="AC5384" i="4"/>
  <c r="AH5384" i="4" s="1"/>
  <c r="AD5384" i="4"/>
  <c r="Y5385" i="4"/>
  <c r="X5385" i="4" s="1"/>
  <c r="AA5385" i="4" s="1"/>
  <c r="Z5385" i="4"/>
  <c r="AC5385" i="4"/>
  <c r="AH5385" i="4" s="1"/>
  <c r="AD5385" i="4"/>
  <c r="Y5386" i="4"/>
  <c r="Z5386" i="4"/>
  <c r="AC5386" i="4"/>
  <c r="AH5386" i="4" s="1"/>
  <c r="AD5386" i="4"/>
  <c r="Y5387" i="4"/>
  <c r="Z5387" i="4"/>
  <c r="AC5387" i="4"/>
  <c r="AH5387" i="4" s="1"/>
  <c r="AD5387" i="4"/>
  <c r="Y5388" i="4"/>
  <c r="Z5388" i="4"/>
  <c r="AC5388" i="4"/>
  <c r="AH5388" i="4" s="1"/>
  <c r="AD5388" i="4"/>
  <c r="Y5389" i="4"/>
  <c r="X5389" i="4" s="1"/>
  <c r="AA5389" i="4" s="1"/>
  <c r="Z5389" i="4"/>
  <c r="AC5389" i="4"/>
  <c r="AH5389" i="4" s="1"/>
  <c r="AD5389" i="4"/>
  <c r="Y5390" i="4"/>
  <c r="Z5390" i="4"/>
  <c r="AC5390" i="4"/>
  <c r="AH5390" i="4" s="1"/>
  <c r="AD5390" i="4"/>
  <c r="Y5391" i="4"/>
  <c r="Z5391" i="4"/>
  <c r="AC5391" i="4"/>
  <c r="AH5391" i="4" s="1"/>
  <c r="AD5391" i="4"/>
  <c r="Y5392" i="4"/>
  <c r="Z5392" i="4"/>
  <c r="AC5392" i="4"/>
  <c r="AH5392" i="4" s="1"/>
  <c r="AD5392" i="4"/>
  <c r="Y5393" i="4"/>
  <c r="X5393" i="4" s="1"/>
  <c r="AA5393" i="4" s="1"/>
  <c r="Z5393" i="4"/>
  <c r="AC5393" i="4"/>
  <c r="AH5393" i="4" s="1"/>
  <c r="AD5393" i="4"/>
  <c r="Y5394" i="4"/>
  <c r="Z5394" i="4"/>
  <c r="AC5394" i="4"/>
  <c r="AH5394" i="4" s="1"/>
  <c r="AD5394" i="4"/>
  <c r="Y5395" i="4"/>
  <c r="Z5395" i="4"/>
  <c r="AC5395" i="4"/>
  <c r="AH5395" i="4" s="1"/>
  <c r="AD5395" i="4"/>
  <c r="Y5396" i="4"/>
  <c r="Z5396" i="4"/>
  <c r="AC5396" i="4"/>
  <c r="AH5396" i="4" s="1"/>
  <c r="AD5396" i="4"/>
  <c r="Y5397" i="4"/>
  <c r="X5397" i="4" s="1"/>
  <c r="AA5397" i="4" s="1"/>
  <c r="Z5397" i="4"/>
  <c r="AC5397" i="4"/>
  <c r="AH5397" i="4" s="1"/>
  <c r="AD5397" i="4"/>
  <c r="Y5398" i="4"/>
  <c r="Z5398" i="4"/>
  <c r="AC5398" i="4"/>
  <c r="AH5398" i="4" s="1"/>
  <c r="AD5398" i="4"/>
  <c r="Y5399" i="4"/>
  <c r="Z5399" i="4"/>
  <c r="AC5399" i="4"/>
  <c r="AH5399" i="4" s="1"/>
  <c r="AD5399" i="4"/>
  <c r="Y5400" i="4"/>
  <c r="Z5400" i="4"/>
  <c r="AC5400" i="4"/>
  <c r="AH5400" i="4" s="1"/>
  <c r="AD5400" i="4"/>
  <c r="Y5401" i="4"/>
  <c r="X5401" i="4" s="1"/>
  <c r="AA5401" i="4" s="1"/>
  <c r="Z5401" i="4"/>
  <c r="AC5401" i="4"/>
  <c r="AH5401" i="4" s="1"/>
  <c r="AD5401" i="4"/>
  <c r="Y5402" i="4"/>
  <c r="Z5402" i="4"/>
  <c r="AC5402" i="4"/>
  <c r="AH5402" i="4" s="1"/>
  <c r="AD5402" i="4"/>
  <c r="Y5403" i="4"/>
  <c r="Z5403" i="4"/>
  <c r="AC5403" i="4"/>
  <c r="AH5403" i="4" s="1"/>
  <c r="AD5403" i="4"/>
  <c r="Y5404" i="4"/>
  <c r="Z5404" i="4"/>
  <c r="AC5404" i="4"/>
  <c r="AH5404" i="4" s="1"/>
  <c r="AD5404" i="4"/>
  <c r="Y5405" i="4"/>
  <c r="X5405" i="4" s="1"/>
  <c r="AA5405" i="4" s="1"/>
  <c r="Z5405" i="4"/>
  <c r="AC5405" i="4"/>
  <c r="AH5405" i="4" s="1"/>
  <c r="AD5405" i="4"/>
  <c r="Y5406" i="4"/>
  <c r="Z5406" i="4"/>
  <c r="AC5406" i="4"/>
  <c r="AH5406" i="4" s="1"/>
  <c r="AD5406" i="4"/>
  <c r="Y5407" i="4"/>
  <c r="Z5407" i="4"/>
  <c r="AC5407" i="4"/>
  <c r="AH5407" i="4" s="1"/>
  <c r="AD5407" i="4"/>
  <c r="Y5408" i="4"/>
  <c r="Z5408" i="4"/>
  <c r="AC5408" i="4"/>
  <c r="AH5408" i="4" s="1"/>
  <c r="AD5408" i="4"/>
  <c r="Y5409" i="4"/>
  <c r="X5409" i="4" s="1"/>
  <c r="AA5409" i="4" s="1"/>
  <c r="Z5409" i="4"/>
  <c r="AC5409" i="4"/>
  <c r="AH5409" i="4" s="1"/>
  <c r="AD5409" i="4"/>
  <c r="Y5410" i="4"/>
  <c r="Z5410" i="4"/>
  <c r="AC5410" i="4"/>
  <c r="AH5410" i="4" s="1"/>
  <c r="AD5410" i="4"/>
  <c r="Y5411" i="4"/>
  <c r="Z5411" i="4"/>
  <c r="AC5411" i="4"/>
  <c r="AH5411" i="4" s="1"/>
  <c r="AD5411" i="4"/>
  <c r="Y5412" i="4"/>
  <c r="Z5412" i="4"/>
  <c r="AC5412" i="4"/>
  <c r="AH5412" i="4" s="1"/>
  <c r="AD5412" i="4"/>
  <c r="Y5413" i="4"/>
  <c r="X5413" i="4" s="1"/>
  <c r="AA5413" i="4" s="1"/>
  <c r="Z5413" i="4"/>
  <c r="AC5413" i="4"/>
  <c r="AH5413" i="4" s="1"/>
  <c r="AD5413" i="4"/>
  <c r="Y5414" i="4"/>
  <c r="Z5414" i="4"/>
  <c r="AC5414" i="4"/>
  <c r="AH5414" i="4" s="1"/>
  <c r="AD5414" i="4"/>
  <c r="Y5415" i="4"/>
  <c r="Z5415" i="4"/>
  <c r="AC5415" i="4"/>
  <c r="AH5415" i="4" s="1"/>
  <c r="AD5415" i="4"/>
  <c r="Y5416" i="4"/>
  <c r="Z5416" i="4"/>
  <c r="AC5416" i="4"/>
  <c r="AH5416" i="4" s="1"/>
  <c r="AD5416" i="4"/>
  <c r="Y5417" i="4"/>
  <c r="X5417" i="4" s="1"/>
  <c r="AA5417" i="4" s="1"/>
  <c r="Z5417" i="4"/>
  <c r="AC5417" i="4"/>
  <c r="AH5417" i="4" s="1"/>
  <c r="AD5417" i="4"/>
  <c r="Y5418" i="4"/>
  <c r="Z5418" i="4"/>
  <c r="AC5418" i="4"/>
  <c r="AH5418" i="4" s="1"/>
  <c r="AD5418" i="4"/>
  <c r="Y5419" i="4"/>
  <c r="Z5419" i="4"/>
  <c r="AC5419" i="4"/>
  <c r="AH5419" i="4" s="1"/>
  <c r="AD5419" i="4"/>
  <c r="Y5420" i="4"/>
  <c r="Z5420" i="4"/>
  <c r="AC5420" i="4"/>
  <c r="AH5420" i="4" s="1"/>
  <c r="AD5420" i="4"/>
  <c r="Y5421" i="4"/>
  <c r="X5421" i="4" s="1"/>
  <c r="AA5421" i="4" s="1"/>
  <c r="Z5421" i="4"/>
  <c r="AC5421" i="4"/>
  <c r="AH5421" i="4" s="1"/>
  <c r="AD5421" i="4"/>
  <c r="Y5422" i="4"/>
  <c r="Z5422" i="4"/>
  <c r="AC5422" i="4"/>
  <c r="AH5422" i="4" s="1"/>
  <c r="AD5422" i="4"/>
  <c r="Y5423" i="4"/>
  <c r="Z5423" i="4"/>
  <c r="AC5423" i="4"/>
  <c r="AH5423" i="4" s="1"/>
  <c r="AD5423" i="4"/>
  <c r="Y5424" i="4"/>
  <c r="Z5424" i="4"/>
  <c r="AC5424" i="4"/>
  <c r="AH5424" i="4" s="1"/>
  <c r="AD5424" i="4"/>
  <c r="Y5425" i="4"/>
  <c r="X5425" i="4" s="1"/>
  <c r="AA5425" i="4" s="1"/>
  <c r="Z5425" i="4"/>
  <c r="AC5425" i="4"/>
  <c r="AH5425" i="4" s="1"/>
  <c r="AD5425" i="4"/>
  <c r="Y5426" i="4"/>
  <c r="Z5426" i="4"/>
  <c r="AC5426" i="4"/>
  <c r="AH5426" i="4" s="1"/>
  <c r="AD5426" i="4"/>
  <c r="Y5427" i="4"/>
  <c r="Z5427" i="4"/>
  <c r="AC5427" i="4"/>
  <c r="AH5427" i="4" s="1"/>
  <c r="AD5427" i="4"/>
  <c r="Y5428" i="4"/>
  <c r="Z5428" i="4"/>
  <c r="AC5428" i="4"/>
  <c r="AH5428" i="4" s="1"/>
  <c r="AD5428" i="4"/>
  <c r="Y5429" i="4"/>
  <c r="X5429" i="4" s="1"/>
  <c r="AA5429" i="4" s="1"/>
  <c r="Z5429" i="4"/>
  <c r="AC5429" i="4"/>
  <c r="AH5429" i="4" s="1"/>
  <c r="AD5429" i="4"/>
  <c r="Y5430" i="4"/>
  <c r="Z5430" i="4"/>
  <c r="AC5430" i="4"/>
  <c r="AH5430" i="4" s="1"/>
  <c r="AD5430" i="4"/>
  <c r="Y5431" i="4"/>
  <c r="Z5431" i="4"/>
  <c r="AC5431" i="4"/>
  <c r="AH5431" i="4" s="1"/>
  <c r="AD5431" i="4"/>
  <c r="Y5432" i="4"/>
  <c r="Z5432" i="4"/>
  <c r="AC5432" i="4"/>
  <c r="AH5432" i="4" s="1"/>
  <c r="AD5432" i="4"/>
  <c r="Y5433" i="4"/>
  <c r="X5433" i="4" s="1"/>
  <c r="AA5433" i="4" s="1"/>
  <c r="Z5433" i="4"/>
  <c r="AC5433" i="4"/>
  <c r="AH5433" i="4" s="1"/>
  <c r="AD5433" i="4"/>
  <c r="Y5434" i="4"/>
  <c r="Z5434" i="4"/>
  <c r="AC5434" i="4"/>
  <c r="AH5434" i="4" s="1"/>
  <c r="AD5434" i="4"/>
  <c r="Y5435" i="4"/>
  <c r="Z5435" i="4"/>
  <c r="AC5435" i="4"/>
  <c r="AH5435" i="4" s="1"/>
  <c r="AD5435" i="4"/>
  <c r="Y5436" i="4"/>
  <c r="Z5436" i="4"/>
  <c r="AC5436" i="4"/>
  <c r="AH5436" i="4" s="1"/>
  <c r="AD5436" i="4"/>
  <c r="Y5437" i="4"/>
  <c r="X5437" i="4" s="1"/>
  <c r="AA5437" i="4" s="1"/>
  <c r="Z5437" i="4"/>
  <c r="AC5437" i="4"/>
  <c r="AH5437" i="4" s="1"/>
  <c r="AD5437" i="4"/>
  <c r="Y5438" i="4"/>
  <c r="Z5438" i="4"/>
  <c r="AC5438" i="4"/>
  <c r="AH5438" i="4" s="1"/>
  <c r="AD5438" i="4"/>
  <c r="Y5439" i="4"/>
  <c r="Z5439" i="4"/>
  <c r="AC5439" i="4"/>
  <c r="AH5439" i="4" s="1"/>
  <c r="AD5439" i="4"/>
  <c r="Y5440" i="4"/>
  <c r="Z5440" i="4"/>
  <c r="AC5440" i="4"/>
  <c r="AH5440" i="4" s="1"/>
  <c r="AD5440" i="4"/>
  <c r="Y5441" i="4"/>
  <c r="X5441" i="4" s="1"/>
  <c r="AA5441" i="4" s="1"/>
  <c r="Z5441" i="4"/>
  <c r="AC5441" i="4"/>
  <c r="AH5441" i="4" s="1"/>
  <c r="AD5441" i="4"/>
  <c r="Y5442" i="4"/>
  <c r="Z5442" i="4"/>
  <c r="AC5442" i="4"/>
  <c r="AH5442" i="4" s="1"/>
  <c r="AD5442" i="4"/>
  <c r="Y5443" i="4"/>
  <c r="Z5443" i="4"/>
  <c r="AC5443" i="4"/>
  <c r="AH5443" i="4" s="1"/>
  <c r="AD5443" i="4"/>
  <c r="Y5444" i="4"/>
  <c r="Z5444" i="4"/>
  <c r="AC5444" i="4"/>
  <c r="AH5444" i="4" s="1"/>
  <c r="AD5444" i="4"/>
  <c r="Y5445" i="4"/>
  <c r="X5445" i="4" s="1"/>
  <c r="AA5445" i="4" s="1"/>
  <c r="Z5445" i="4"/>
  <c r="AC5445" i="4"/>
  <c r="AH5445" i="4" s="1"/>
  <c r="AD5445" i="4"/>
  <c r="Y5446" i="4"/>
  <c r="Z5446" i="4"/>
  <c r="AC5446" i="4"/>
  <c r="AH5446" i="4" s="1"/>
  <c r="AD5446" i="4"/>
  <c r="Y5447" i="4"/>
  <c r="Z5447" i="4"/>
  <c r="AC5447" i="4"/>
  <c r="AH5447" i="4" s="1"/>
  <c r="AD5447" i="4"/>
  <c r="Y5448" i="4"/>
  <c r="Z5448" i="4"/>
  <c r="AC5448" i="4"/>
  <c r="AH5448" i="4" s="1"/>
  <c r="AD5448" i="4"/>
  <c r="Y5449" i="4"/>
  <c r="X5449" i="4" s="1"/>
  <c r="AA5449" i="4" s="1"/>
  <c r="Z5449" i="4"/>
  <c r="AC5449" i="4"/>
  <c r="AH5449" i="4" s="1"/>
  <c r="AD5449" i="4"/>
  <c r="Y5450" i="4"/>
  <c r="Z5450" i="4"/>
  <c r="AC5450" i="4"/>
  <c r="AH5450" i="4" s="1"/>
  <c r="AD5450" i="4"/>
  <c r="Y5451" i="4"/>
  <c r="Z5451" i="4"/>
  <c r="AC5451" i="4"/>
  <c r="AH5451" i="4" s="1"/>
  <c r="AD5451" i="4"/>
  <c r="Y5452" i="4"/>
  <c r="Z5452" i="4"/>
  <c r="AC5452" i="4"/>
  <c r="AH5452" i="4" s="1"/>
  <c r="AD5452" i="4"/>
  <c r="Y5453" i="4"/>
  <c r="X5453" i="4" s="1"/>
  <c r="AA5453" i="4" s="1"/>
  <c r="Z5453" i="4"/>
  <c r="AC5453" i="4"/>
  <c r="AH5453" i="4" s="1"/>
  <c r="AD5453" i="4"/>
  <c r="Y5454" i="4"/>
  <c r="Z5454" i="4"/>
  <c r="AC5454" i="4"/>
  <c r="AH5454" i="4" s="1"/>
  <c r="AD5454" i="4"/>
  <c r="Y5455" i="4"/>
  <c r="Z5455" i="4"/>
  <c r="AC5455" i="4"/>
  <c r="AH5455" i="4" s="1"/>
  <c r="AD5455" i="4"/>
  <c r="Y5456" i="4"/>
  <c r="Z5456" i="4"/>
  <c r="AC5456" i="4"/>
  <c r="AH5456" i="4" s="1"/>
  <c r="AD5456" i="4"/>
  <c r="Y5457" i="4"/>
  <c r="X5457" i="4" s="1"/>
  <c r="AA5457" i="4" s="1"/>
  <c r="Z5457" i="4"/>
  <c r="AC5457" i="4"/>
  <c r="AH5457" i="4" s="1"/>
  <c r="AD5457" i="4"/>
  <c r="Y5458" i="4"/>
  <c r="Z5458" i="4"/>
  <c r="AC5458" i="4"/>
  <c r="AH5458" i="4" s="1"/>
  <c r="AD5458" i="4"/>
  <c r="Y5459" i="4"/>
  <c r="Z5459" i="4"/>
  <c r="AC5459" i="4"/>
  <c r="AH5459" i="4" s="1"/>
  <c r="AD5459" i="4"/>
  <c r="Y5460" i="4"/>
  <c r="Z5460" i="4"/>
  <c r="AC5460" i="4"/>
  <c r="AH5460" i="4" s="1"/>
  <c r="AD5460" i="4"/>
  <c r="Y5461" i="4"/>
  <c r="X5461" i="4" s="1"/>
  <c r="AA5461" i="4" s="1"/>
  <c r="Z5461" i="4"/>
  <c r="AC5461" i="4"/>
  <c r="AH5461" i="4" s="1"/>
  <c r="AD5461" i="4"/>
  <c r="Y5462" i="4"/>
  <c r="Z5462" i="4"/>
  <c r="AC5462" i="4"/>
  <c r="AH5462" i="4" s="1"/>
  <c r="AD5462" i="4"/>
  <c r="Y5463" i="4"/>
  <c r="Z5463" i="4"/>
  <c r="AC5463" i="4"/>
  <c r="AH5463" i="4" s="1"/>
  <c r="AD5463" i="4"/>
  <c r="Y5464" i="4"/>
  <c r="Z5464" i="4"/>
  <c r="AC5464" i="4"/>
  <c r="AH5464" i="4" s="1"/>
  <c r="AD5464" i="4"/>
  <c r="Y5465" i="4"/>
  <c r="X5465" i="4" s="1"/>
  <c r="AA5465" i="4" s="1"/>
  <c r="Z5465" i="4"/>
  <c r="AC5465" i="4"/>
  <c r="AH5465" i="4" s="1"/>
  <c r="AD5465" i="4"/>
  <c r="Y5466" i="4"/>
  <c r="Z5466" i="4"/>
  <c r="AC5466" i="4"/>
  <c r="AH5466" i="4" s="1"/>
  <c r="AD5466" i="4"/>
  <c r="Y5467" i="4"/>
  <c r="Z5467" i="4"/>
  <c r="AC5467" i="4"/>
  <c r="AH5467" i="4" s="1"/>
  <c r="AD5467" i="4"/>
  <c r="Y5468" i="4"/>
  <c r="Z5468" i="4"/>
  <c r="AC5468" i="4"/>
  <c r="AH5468" i="4" s="1"/>
  <c r="AD5468" i="4"/>
  <c r="Y5469" i="4"/>
  <c r="X5469" i="4" s="1"/>
  <c r="AA5469" i="4" s="1"/>
  <c r="Z5469" i="4"/>
  <c r="AC5469" i="4"/>
  <c r="AH5469" i="4" s="1"/>
  <c r="AD5469" i="4"/>
  <c r="Y5470" i="4"/>
  <c r="Z5470" i="4"/>
  <c r="AC5470" i="4"/>
  <c r="AH5470" i="4" s="1"/>
  <c r="AD5470" i="4"/>
  <c r="Y5471" i="4"/>
  <c r="Z5471" i="4"/>
  <c r="AC5471" i="4"/>
  <c r="AH5471" i="4" s="1"/>
  <c r="AD5471" i="4"/>
  <c r="Y5472" i="4"/>
  <c r="Z5472" i="4"/>
  <c r="AC5472" i="4"/>
  <c r="AH5472" i="4" s="1"/>
  <c r="AD5472" i="4"/>
  <c r="Y5473" i="4"/>
  <c r="X5473" i="4" s="1"/>
  <c r="AA5473" i="4" s="1"/>
  <c r="Z5473" i="4"/>
  <c r="AC5473" i="4"/>
  <c r="AH5473" i="4" s="1"/>
  <c r="AD5473" i="4"/>
  <c r="Y5474" i="4"/>
  <c r="Z5474" i="4"/>
  <c r="AC5474" i="4"/>
  <c r="AH5474" i="4" s="1"/>
  <c r="AD5474" i="4"/>
  <c r="Y5475" i="4"/>
  <c r="Z5475" i="4"/>
  <c r="AC5475" i="4"/>
  <c r="AH5475" i="4" s="1"/>
  <c r="AD5475" i="4"/>
  <c r="Y5476" i="4"/>
  <c r="Z5476" i="4"/>
  <c r="AC5476" i="4"/>
  <c r="AH5476" i="4" s="1"/>
  <c r="AD5476" i="4"/>
  <c r="Y5477" i="4"/>
  <c r="X5477" i="4" s="1"/>
  <c r="AA5477" i="4" s="1"/>
  <c r="Z5477" i="4"/>
  <c r="AC5477" i="4"/>
  <c r="AH5477" i="4" s="1"/>
  <c r="AD5477" i="4"/>
  <c r="Y5478" i="4"/>
  <c r="Z5478" i="4"/>
  <c r="AC5478" i="4"/>
  <c r="AH5478" i="4" s="1"/>
  <c r="AD5478" i="4"/>
  <c r="Y5479" i="4"/>
  <c r="Z5479" i="4"/>
  <c r="AC5479" i="4"/>
  <c r="AH5479" i="4" s="1"/>
  <c r="AD5479" i="4"/>
  <c r="Y5480" i="4"/>
  <c r="Z5480" i="4"/>
  <c r="AC5480" i="4"/>
  <c r="AH5480" i="4" s="1"/>
  <c r="AD5480" i="4"/>
  <c r="Y5481" i="4"/>
  <c r="X5481" i="4" s="1"/>
  <c r="AA5481" i="4" s="1"/>
  <c r="Z5481" i="4"/>
  <c r="AC5481" i="4"/>
  <c r="AH5481" i="4" s="1"/>
  <c r="AD5481" i="4"/>
  <c r="Y5482" i="4"/>
  <c r="Z5482" i="4"/>
  <c r="AC5482" i="4"/>
  <c r="AH5482" i="4" s="1"/>
  <c r="AD5482" i="4"/>
  <c r="Y5483" i="4"/>
  <c r="Z5483" i="4"/>
  <c r="AC5483" i="4"/>
  <c r="AH5483" i="4" s="1"/>
  <c r="AD5483" i="4"/>
  <c r="Y5484" i="4"/>
  <c r="Z5484" i="4"/>
  <c r="AC5484" i="4"/>
  <c r="AH5484" i="4" s="1"/>
  <c r="AD5484" i="4"/>
  <c r="Y5485" i="4"/>
  <c r="X5485" i="4" s="1"/>
  <c r="AA5485" i="4" s="1"/>
  <c r="Z5485" i="4"/>
  <c r="AC5485" i="4"/>
  <c r="AH5485" i="4" s="1"/>
  <c r="AD5485" i="4"/>
  <c r="Y5486" i="4"/>
  <c r="Z5486" i="4"/>
  <c r="AC5486" i="4"/>
  <c r="AH5486" i="4" s="1"/>
  <c r="AD5486" i="4"/>
  <c r="Y5487" i="4"/>
  <c r="Z5487" i="4"/>
  <c r="AC5487" i="4"/>
  <c r="AH5487" i="4" s="1"/>
  <c r="AD5487" i="4"/>
  <c r="Y5488" i="4"/>
  <c r="Z5488" i="4"/>
  <c r="AC5488" i="4"/>
  <c r="AH5488" i="4" s="1"/>
  <c r="AD5488" i="4"/>
  <c r="Y5489" i="4"/>
  <c r="X5489" i="4" s="1"/>
  <c r="AA5489" i="4" s="1"/>
  <c r="Z5489" i="4"/>
  <c r="AC5489" i="4"/>
  <c r="AH5489" i="4" s="1"/>
  <c r="AD5489" i="4"/>
  <c r="Y5490" i="4"/>
  <c r="Z5490" i="4"/>
  <c r="AC5490" i="4"/>
  <c r="AH5490" i="4" s="1"/>
  <c r="AD5490" i="4"/>
  <c r="Y5491" i="4"/>
  <c r="Z5491" i="4"/>
  <c r="AC5491" i="4"/>
  <c r="AH5491" i="4" s="1"/>
  <c r="AD5491" i="4"/>
  <c r="Y5492" i="4"/>
  <c r="Z5492" i="4"/>
  <c r="AC5492" i="4"/>
  <c r="AH5492" i="4" s="1"/>
  <c r="AD5492" i="4"/>
  <c r="Y5493" i="4"/>
  <c r="X5493" i="4" s="1"/>
  <c r="AA5493" i="4" s="1"/>
  <c r="Z5493" i="4"/>
  <c r="AC5493" i="4"/>
  <c r="AH5493" i="4" s="1"/>
  <c r="AD5493" i="4"/>
  <c r="Y5494" i="4"/>
  <c r="Z5494" i="4"/>
  <c r="AC5494" i="4"/>
  <c r="AH5494" i="4" s="1"/>
  <c r="AD5494" i="4"/>
  <c r="Y5495" i="4"/>
  <c r="Z5495" i="4"/>
  <c r="AC5495" i="4"/>
  <c r="AH5495" i="4" s="1"/>
  <c r="AD5495" i="4"/>
  <c r="Y5496" i="4"/>
  <c r="Z5496" i="4"/>
  <c r="AC5496" i="4"/>
  <c r="AH5496" i="4" s="1"/>
  <c r="AD5496" i="4"/>
  <c r="Y5497" i="4"/>
  <c r="X5497" i="4" s="1"/>
  <c r="AA5497" i="4" s="1"/>
  <c r="Z5497" i="4"/>
  <c r="AC5497" i="4"/>
  <c r="AH5497" i="4" s="1"/>
  <c r="AD5497" i="4"/>
  <c r="Y5498" i="4"/>
  <c r="Z5498" i="4"/>
  <c r="AC5498" i="4"/>
  <c r="AH5498" i="4" s="1"/>
  <c r="AD5498" i="4"/>
  <c r="Y5499" i="4"/>
  <c r="Z5499" i="4"/>
  <c r="AC5499" i="4"/>
  <c r="AH5499" i="4" s="1"/>
  <c r="AD5499" i="4"/>
  <c r="Y5500" i="4"/>
  <c r="Z5500" i="4"/>
  <c r="AC5500" i="4"/>
  <c r="AH5500" i="4" s="1"/>
  <c r="AD5500" i="4"/>
  <c r="Y5501" i="4"/>
  <c r="X5501" i="4" s="1"/>
  <c r="AA5501" i="4" s="1"/>
  <c r="Z5501" i="4"/>
  <c r="AC5501" i="4"/>
  <c r="AH5501" i="4" s="1"/>
  <c r="AD5501" i="4"/>
  <c r="Y5502" i="4"/>
  <c r="Z5502" i="4"/>
  <c r="AC5502" i="4"/>
  <c r="AH5502" i="4" s="1"/>
  <c r="AD5502" i="4"/>
  <c r="Y5503" i="4"/>
  <c r="Z5503" i="4"/>
  <c r="AC5503" i="4"/>
  <c r="AH5503" i="4" s="1"/>
  <c r="AD5503" i="4"/>
  <c r="Y5504" i="4"/>
  <c r="Z5504" i="4"/>
  <c r="AC5504" i="4"/>
  <c r="AH5504" i="4" s="1"/>
  <c r="AD5504" i="4"/>
  <c r="Y5505" i="4"/>
  <c r="X5505" i="4" s="1"/>
  <c r="AA5505" i="4" s="1"/>
  <c r="Z5505" i="4"/>
  <c r="AC5505" i="4"/>
  <c r="AH5505" i="4" s="1"/>
  <c r="AD5505" i="4"/>
  <c r="Y5506" i="4"/>
  <c r="Z5506" i="4"/>
  <c r="AC5506" i="4"/>
  <c r="AH5506" i="4" s="1"/>
  <c r="AD5506" i="4"/>
  <c r="Y5507" i="4"/>
  <c r="Z5507" i="4"/>
  <c r="AC5507" i="4"/>
  <c r="AH5507" i="4" s="1"/>
  <c r="AD5507" i="4"/>
  <c r="Y5508" i="4"/>
  <c r="Z5508" i="4"/>
  <c r="AC5508" i="4"/>
  <c r="AH5508" i="4" s="1"/>
  <c r="AD5508" i="4"/>
  <c r="Y5509" i="4"/>
  <c r="X5509" i="4" s="1"/>
  <c r="AA5509" i="4" s="1"/>
  <c r="Z5509" i="4"/>
  <c r="AC5509" i="4"/>
  <c r="AH5509" i="4" s="1"/>
  <c r="AD5509" i="4"/>
  <c r="Y5510" i="4"/>
  <c r="Z5510" i="4"/>
  <c r="AC5510" i="4"/>
  <c r="AH5510" i="4" s="1"/>
  <c r="AD5510" i="4"/>
  <c r="Y5511" i="4"/>
  <c r="Z5511" i="4"/>
  <c r="AC5511" i="4"/>
  <c r="AH5511" i="4" s="1"/>
  <c r="AD5511" i="4"/>
  <c r="Y5512" i="4"/>
  <c r="Z5512" i="4"/>
  <c r="AC5512" i="4"/>
  <c r="AH5512" i="4" s="1"/>
  <c r="AD5512" i="4"/>
  <c r="Y5513" i="4"/>
  <c r="X5513" i="4" s="1"/>
  <c r="AA5513" i="4" s="1"/>
  <c r="Z5513" i="4"/>
  <c r="AC5513" i="4"/>
  <c r="AH5513" i="4" s="1"/>
  <c r="AD5513" i="4"/>
  <c r="Y5514" i="4"/>
  <c r="Z5514" i="4"/>
  <c r="AC5514" i="4"/>
  <c r="AH5514" i="4" s="1"/>
  <c r="AD5514" i="4"/>
  <c r="Y5515" i="4"/>
  <c r="Z5515" i="4"/>
  <c r="AC5515" i="4"/>
  <c r="AH5515" i="4" s="1"/>
  <c r="AD5515" i="4"/>
  <c r="Y5516" i="4"/>
  <c r="Z5516" i="4"/>
  <c r="AC5516" i="4"/>
  <c r="AH5516" i="4" s="1"/>
  <c r="AD5516" i="4"/>
  <c r="Y5517" i="4"/>
  <c r="X5517" i="4" s="1"/>
  <c r="AA5517" i="4" s="1"/>
  <c r="Z5517" i="4"/>
  <c r="AC5517" i="4"/>
  <c r="AH5517" i="4" s="1"/>
  <c r="AD5517" i="4"/>
  <c r="Y5518" i="4"/>
  <c r="Z5518" i="4"/>
  <c r="AC5518" i="4"/>
  <c r="AH5518" i="4" s="1"/>
  <c r="AD5518" i="4"/>
  <c r="Y5519" i="4"/>
  <c r="Z5519" i="4"/>
  <c r="AC5519" i="4"/>
  <c r="AH5519" i="4" s="1"/>
  <c r="AD5519" i="4"/>
  <c r="Y5520" i="4"/>
  <c r="Z5520" i="4"/>
  <c r="AC5520" i="4"/>
  <c r="AH5520" i="4" s="1"/>
  <c r="AD5520" i="4"/>
  <c r="Y5521" i="4"/>
  <c r="X5521" i="4" s="1"/>
  <c r="AA5521" i="4" s="1"/>
  <c r="Z5521" i="4"/>
  <c r="AC5521" i="4"/>
  <c r="AH5521" i="4" s="1"/>
  <c r="AD5521" i="4"/>
  <c r="Y5522" i="4"/>
  <c r="Z5522" i="4"/>
  <c r="AC5522" i="4"/>
  <c r="AH5522" i="4" s="1"/>
  <c r="AD5522" i="4"/>
  <c r="Y5523" i="4"/>
  <c r="Z5523" i="4"/>
  <c r="AC5523" i="4"/>
  <c r="AH5523" i="4" s="1"/>
  <c r="AD5523" i="4"/>
  <c r="Y5524" i="4"/>
  <c r="Z5524" i="4"/>
  <c r="AC5524" i="4"/>
  <c r="AH5524" i="4" s="1"/>
  <c r="AD5524" i="4"/>
  <c r="Y5525" i="4"/>
  <c r="X5525" i="4" s="1"/>
  <c r="AA5525" i="4" s="1"/>
  <c r="Z5525" i="4"/>
  <c r="AC5525" i="4"/>
  <c r="AH5525" i="4" s="1"/>
  <c r="AD5525" i="4"/>
  <c r="Y5526" i="4"/>
  <c r="Z5526" i="4"/>
  <c r="AC5526" i="4"/>
  <c r="AH5526" i="4" s="1"/>
  <c r="AD5526" i="4"/>
  <c r="Y5527" i="4"/>
  <c r="Z5527" i="4"/>
  <c r="AC5527" i="4"/>
  <c r="AH5527" i="4" s="1"/>
  <c r="AD5527" i="4"/>
  <c r="Y5528" i="4"/>
  <c r="Z5528" i="4"/>
  <c r="AC5528" i="4"/>
  <c r="AH5528" i="4" s="1"/>
  <c r="AD5528" i="4"/>
  <c r="Y5529" i="4"/>
  <c r="X5529" i="4" s="1"/>
  <c r="AA5529" i="4" s="1"/>
  <c r="Z5529" i="4"/>
  <c r="AC5529" i="4"/>
  <c r="AH5529" i="4" s="1"/>
  <c r="AD5529" i="4"/>
  <c r="Y5530" i="4"/>
  <c r="Z5530" i="4"/>
  <c r="AC5530" i="4"/>
  <c r="AH5530" i="4" s="1"/>
  <c r="AD5530" i="4"/>
  <c r="Y5531" i="4"/>
  <c r="Z5531" i="4"/>
  <c r="AC5531" i="4"/>
  <c r="AH5531" i="4" s="1"/>
  <c r="AD5531" i="4"/>
  <c r="Y5532" i="4"/>
  <c r="Z5532" i="4"/>
  <c r="AC5532" i="4"/>
  <c r="AH5532" i="4" s="1"/>
  <c r="AD5532" i="4"/>
  <c r="Y5533" i="4"/>
  <c r="X5533" i="4" s="1"/>
  <c r="AA5533" i="4" s="1"/>
  <c r="Z5533" i="4"/>
  <c r="AC5533" i="4"/>
  <c r="AH5533" i="4" s="1"/>
  <c r="AD5533" i="4"/>
  <c r="Y5534" i="4"/>
  <c r="Z5534" i="4"/>
  <c r="AC5534" i="4"/>
  <c r="AH5534" i="4" s="1"/>
  <c r="AD5534" i="4"/>
  <c r="Y5535" i="4"/>
  <c r="Z5535" i="4"/>
  <c r="AC5535" i="4"/>
  <c r="AH5535" i="4" s="1"/>
  <c r="AD5535" i="4"/>
  <c r="Y5536" i="4"/>
  <c r="Z5536" i="4"/>
  <c r="AC5536" i="4"/>
  <c r="AH5536" i="4" s="1"/>
  <c r="AD5536" i="4"/>
  <c r="Y5537" i="4"/>
  <c r="X5537" i="4" s="1"/>
  <c r="AA5537" i="4" s="1"/>
  <c r="Z5537" i="4"/>
  <c r="AC5537" i="4"/>
  <c r="AH5537" i="4" s="1"/>
  <c r="AD5537" i="4"/>
  <c r="Y5538" i="4"/>
  <c r="Z5538" i="4"/>
  <c r="AC5538" i="4"/>
  <c r="AH5538" i="4" s="1"/>
  <c r="AD5538" i="4"/>
  <c r="Y5539" i="4"/>
  <c r="Z5539" i="4"/>
  <c r="AC5539" i="4"/>
  <c r="AH5539" i="4" s="1"/>
  <c r="AD5539" i="4"/>
  <c r="Y5540" i="4"/>
  <c r="Z5540" i="4"/>
  <c r="AC5540" i="4"/>
  <c r="AH5540" i="4" s="1"/>
  <c r="AD5540" i="4"/>
  <c r="Y5541" i="4"/>
  <c r="X5541" i="4" s="1"/>
  <c r="AA5541" i="4" s="1"/>
  <c r="Z5541" i="4"/>
  <c r="AC5541" i="4"/>
  <c r="AH5541" i="4" s="1"/>
  <c r="AD5541" i="4"/>
  <c r="Y5542" i="4"/>
  <c r="Z5542" i="4"/>
  <c r="AC5542" i="4"/>
  <c r="AH5542" i="4" s="1"/>
  <c r="AD5542" i="4"/>
  <c r="Y5543" i="4"/>
  <c r="Z5543" i="4"/>
  <c r="AC5543" i="4"/>
  <c r="AH5543" i="4" s="1"/>
  <c r="AD5543" i="4"/>
  <c r="Y5544" i="4"/>
  <c r="Z5544" i="4"/>
  <c r="AC5544" i="4"/>
  <c r="AH5544" i="4" s="1"/>
  <c r="AD5544" i="4"/>
  <c r="Y5545" i="4"/>
  <c r="X5545" i="4" s="1"/>
  <c r="AA5545" i="4" s="1"/>
  <c r="Z5545" i="4"/>
  <c r="AC5545" i="4"/>
  <c r="AH5545" i="4" s="1"/>
  <c r="AD5545" i="4"/>
  <c r="Y5546" i="4"/>
  <c r="Z5546" i="4"/>
  <c r="AC5546" i="4"/>
  <c r="AH5546" i="4" s="1"/>
  <c r="AD5546" i="4"/>
  <c r="Y5547" i="4"/>
  <c r="Z5547" i="4"/>
  <c r="AC5547" i="4"/>
  <c r="AH5547" i="4" s="1"/>
  <c r="AD5547" i="4"/>
  <c r="Y5548" i="4"/>
  <c r="Z5548" i="4"/>
  <c r="AC5548" i="4"/>
  <c r="AH5548" i="4" s="1"/>
  <c r="AD5548" i="4"/>
  <c r="Y5549" i="4"/>
  <c r="X5549" i="4" s="1"/>
  <c r="AA5549" i="4" s="1"/>
  <c r="Z5549" i="4"/>
  <c r="AC5549" i="4"/>
  <c r="AH5549" i="4" s="1"/>
  <c r="AD5549" i="4"/>
  <c r="Y5550" i="4"/>
  <c r="Z5550" i="4"/>
  <c r="AC5550" i="4"/>
  <c r="AH5550" i="4" s="1"/>
  <c r="AD5550" i="4"/>
  <c r="Y5551" i="4"/>
  <c r="Z5551" i="4"/>
  <c r="AC5551" i="4"/>
  <c r="AH5551" i="4" s="1"/>
  <c r="AD5551" i="4"/>
  <c r="Y5552" i="4"/>
  <c r="Z5552" i="4"/>
  <c r="AC5552" i="4"/>
  <c r="AH5552" i="4" s="1"/>
  <c r="AD5552" i="4"/>
  <c r="Y5553" i="4"/>
  <c r="X5553" i="4" s="1"/>
  <c r="AA5553" i="4" s="1"/>
  <c r="Z5553" i="4"/>
  <c r="AC5553" i="4"/>
  <c r="AH5553" i="4" s="1"/>
  <c r="AD5553" i="4"/>
  <c r="Y5554" i="4"/>
  <c r="Z5554" i="4"/>
  <c r="AC5554" i="4"/>
  <c r="AH5554" i="4" s="1"/>
  <c r="AD5554" i="4"/>
  <c r="Y5555" i="4"/>
  <c r="Z5555" i="4"/>
  <c r="AC5555" i="4"/>
  <c r="AH5555" i="4" s="1"/>
  <c r="AD5555" i="4"/>
  <c r="Y5556" i="4"/>
  <c r="Z5556" i="4"/>
  <c r="AC5556" i="4"/>
  <c r="AH5556" i="4" s="1"/>
  <c r="AD5556" i="4"/>
  <c r="Y5557" i="4"/>
  <c r="X5557" i="4" s="1"/>
  <c r="AA5557" i="4" s="1"/>
  <c r="Z5557" i="4"/>
  <c r="AC5557" i="4"/>
  <c r="AH5557" i="4" s="1"/>
  <c r="AD5557" i="4"/>
  <c r="Y5558" i="4"/>
  <c r="Z5558" i="4"/>
  <c r="AC5558" i="4"/>
  <c r="AH5558" i="4" s="1"/>
  <c r="AD5558" i="4"/>
  <c r="Y5559" i="4"/>
  <c r="Z5559" i="4"/>
  <c r="AC5559" i="4"/>
  <c r="AH5559" i="4" s="1"/>
  <c r="AD5559" i="4"/>
  <c r="Y5560" i="4"/>
  <c r="Z5560" i="4"/>
  <c r="AC5560" i="4"/>
  <c r="AH5560" i="4" s="1"/>
  <c r="AD5560" i="4"/>
  <c r="Y5561" i="4"/>
  <c r="X5561" i="4" s="1"/>
  <c r="AA5561" i="4" s="1"/>
  <c r="Z5561" i="4"/>
  <c r="AC5561" i="4"/>
  <c r="AH5561" i="4" s="1"/>
  <c r="AD5561" i="4"/>
  <c r="Y5562" i="4"/>
  <c r="Z5562" i="4"/>
  <c r="AC5562" i="4"/>
  <c r="AH5562" i="4" s="1"/>
  <c r="AD5562" i="4"/>
  <c r="Y5563" i="4"/>
  <c r="Z5563" i="4"/>
  <c r="AC5563" i="4"/>
  <c r="AH5563" i="4" s="1"/>
  <c r="AD5563" i="4"/>
  <c r="Y5564" i="4"/>
  <c r="Z5564" i="4"/>
  <c r="AC5564" i="4"/>
  <c r="AH5564" i="4" s="1"/>
  <c r="AD5564" i="4"/>
  <c r="Y5565" i="4"/>
  <c r="X5565" i="4" s="1"/>
  <c r="AA5565" i="4" s="1"/>
  <c r="Z5565" i="4"/>
  <c r="AC5565" i="4"/>
  <c r="AH5565" i="4" s="1"/>
  <c r="AD5565" i="4"/>
  <c r="Y5566" i="4"/>
  <c r="Z5566" i="4"/>
  <c r="AC5566" i="4"/>
  <c r="AH5566" i="4" s="1"/>
  <c r="AD5566" i="4"/>
  <c r="Y5567" i="4"/>
  <c r="Z5567" i="4"/>
  <c r="AC5567" i="4"/>
  <c r="AH5567" i="4" s="1"/>
  <c r="AD5567" i="4"/>
  <c r="Y5568" i="4"/>
  <c r="Z5568" i="4"/>
  <c r="AC5568" i="4"/>
  <c r="AH5568" i="4" s="1"/>
  <c r="AD5568" i="4"/>
  <c r="Y5569" i="4"/>
  <c r="X5569" i="4" s="1"/>
  <c r="AA5569" i="4" s="1"/>
  <c r="Z5569" i="4"/>
  <c r="AC5569" i="4"/>
  <c r="AH5569" i="4" s="1"/>
  <c r="AD5569" i="4"/>
  <c r="Y5570" i="4"/>
  <c r="Z5570" i="4"/>
  <c r="AC5570" i="4"/>
  <c r="AH5570" i="4" s="1"/>
  <c r="AD5570" i="4"/>
  <c r="Y5571" i="4"/>
  <c r="Z5571" i="4"/>
  <c r="AC5571" i="4"/>
  <c r="AH5571" i="4" s="1"/>
  <c r="AD5571" i="4"/>
  <c r="Y5572" i="4"/>
  <c r="Z5572" i="4"/>
  <c r="AC5572" i="4"/>
  <c r="AH5572" i="4" s="1"/>
  <c r="AD5572" i="4"/>
  <c r="Y5573" i="4"/>
  <c r="X5573" i="4" s="1"/>
  <c r="AA5573" i="4" s="1"/>
  <c r="Z5573" i="4"/>
  <c r="AC5573" i="4"/>
  <c r="AH5573" i="4" s="1"/>
  <c r="AD5573" i="4"/>
  <c r="Y5574" i="4"/>
  <c r="Z5574" i="4"/>
  <c r="AC5574" i="4"/>
  <c r="AH5574" i="4" s="1"/>
  <c r="AD5574" i="4"/>
  <c r="Y5575" i="4"/>
  <c r="Z5575" i="4"/>
  <c r="AC5575" i="4"/>
  <c r="AH5575" i="4" s="1"/>
  <c r="AD5575" i="4"/>
  <c r="Y5576" i="4"/>
  <c r="Z5576" i="4"/>
  <c r="AC5576" i="4"/>
  <c r="AH5576" i="4" s="1"/>
  <c r="AD5576" i="4"/>
  <c r="Y5577" i="4"/>
  <c r="X5577" i="4" s="1"/>
  <c r="AA5577" i="4" s="1"/>
  <c r="Z5577" i="4"/>
  <c r="AC5577" i="4"/>
  <c r="AH5577" i="4" s="1"/>
  <c r="AD5577" i="4"/>
  <c r="Y5578" i="4"/>
  <c r="Z5578" i="4"/>
  <c r="AC5578" i="4"/>
  <c r="AH5578" i="4" s="1"/>
  <c r="AD5578" i="4"/>
  <c r="Y5579" i="4"/>
  <c r="Z5579" i="4"/>
  <c r="AC5579" i="4"/>
  <c r="AH5579" i="4" s="1"/>
  <c r="AD5579" i="4"/>
  <c r="Y5580" i="4"/>
  <c r="Z5580" i="4"/>
  <c r="AC5580" i="4"/>
  <c r="AH5580" i="4" s="1"/>
  <c r="AD5580" i="4"/>
  <c r="Y5581" i="4"/>
  <c r="X5581" i="4" s="1"/>
  <c r="AA5581" i="4" s="1"/>
  <c r="Z5581" i="4"/>
  <c r="AC5581" i="4"/>
  <c r="AH5581" i="4" s="1"/>
  <c r="AD5581" i="4"/>
  <c r="Y5582" i="4"/>
  <c r="Z5582" i="4"/>
  <c r="AC5582" i="4"/>
  <c r="AH5582" i="4" s="1"/>
  <c r="AD5582" i="4"/>
  <c r="Y5583" i="4"/>
  <c r="Z5583" i="4"/>
  <c r="AC5583" i="4"/>
  <c r="AH5583" i="4" s="1"/>
  <c r="AD5583" i="4"/>
  <c r="Y5584" i="4"/>
  <c r="Z5584" i="4"/>
  <c r="AC5584" i="4"/>
  <c r="AH5584" i="4" s="1"/>
  <c r="AD5584" i="4"/>
  <c r="Y5585" i="4"/>
  <c r="X5585" i="4" s="1"/>
  <c r="AA5585" i="4" s="1"/>
  <c r="Z5585" i="4"/>
  <c r="AC5585" i="4"/>
  <c r="AH5585" i="4" s="1"/>
  <c r="AD5585" i="4"/>
  <c r="Y5586" i="4"/>
  <c r="Z5586" i="4"/>
  <c r="AC5586" i="4"/>
  <c r="AH5586" i="4" s="1"/>
  <c r="AD5586" i="4"/>
  <c r="Y5587" i="4"/>
  <c r="Z5587" i="4"/>
  <c r="AC5587" i="4"/>
  <c r="AH5587" i="4" s="1"/>
  <c r="AD5587" i="4"/>
  <c r="Y5588" i="4"/>
  <c r="Z5588" i="4"/>
  <c r="AC5588" i="4"/>
  <c r="AH5588" i="4" s="1"/>
  <c r="AD5588" i="4"/>
  <c r="Y5589" i="4"/>
  <c r="X5589" i="4" s="1"/>
  <c r="AA5589" i="4" s="1"/>
  <c r="Z5589" i="4"/>
  <c r="AC5589" i="4"/>
  <c r="AH5589" i="4" s="1"/>
  <c r="AD5589" i="4"/>
  <c r="Y5590" i="4"/>
  <c r="Z5590" i="4"/>
  <c r="AC5590" i="4"/>
  <c r="AH5590" i="4" s="1"/>
  <c r="AD5590" i="4"/>
  <c r="Y5591" i="4"/>
  <c r="Z5591" i="4"/>
  <c r="AC5591" i="4"/>
  <c r="AH5591" i="4" s="1"/>
  <c r="AD5591" i="4"/>
  <c r="Y5592" i="4"/>
  <c r="Z5592" i="4"/>
  <c r="AC5592" i="4"/>
  <c r="AH5592" i="4" s="1"/>
  <c r="AD5592" i="4"/>
  <c r="Y5593" i="4"/>
  <c r="X5593" i="4" s="1"/>
  <c r="AA5593" i="4" s="1"/>
  <c r="Z5593" i="4"/>
  <c r="AC5593" i="4"/>
  <c r="AH5593" i="4" s="1"/>
  <c r="AD5593" i="4"/>
  <c r="Y5594" i="4"/>
  <c r="Z5594" i="4"/>
  <c r="AC5594" i="4"/>
  <c r="AH5594" i="4" s="1"/>
  <c r="AD5594" i="4"/>
  <c r="Y5595" i="4"/>
  <c r="Z5595" i="4"/>
  <c r="AC5595" i="4"/>
  <c r="AH5595" i="4" s="1"/>
  <c r="AD5595" i="4"/>
  <c r="Y5596" i="4"/>
  <c r="Z5596" i="4"/>
  <c r="AC5596" i="4"/>
  <c r="AH5596" i="4" s="1"/>
  <c r="AD5596" i="4"/>
  <c r="Y5597" i="4"/>
  <c r="X5597" i="4" s="1"/>
  <c r="AA5597" i="4" s="1"/>
  <c r="Z5597" i="4"/>
  <c r="AC5597" i="4"/>
  <c r="AH5597" i="4" s="1"/>
  <c r="AD5597" i="4"/>
  <c r="Y5598" i="4"/>
  <c r="Z5598" i="4"/>
  <c r="AC5598" i="4"/>
  <c r="AH5598" i="4" s="1"/>
  <c r="AD5598" i="4"/>
  <c r="Y5599" i="4"/>
  <c r="Z5599" i="4"/>
  <c r="AC5599" i="4"/>
  <c r="AH5599" i="4" s="1"/>
  <c r="AD5599" i="4"/>
  <c r="Y5600" i="4"/>
  <c r="Z5600" i="4"/>
  <c r="AC5600" i="4"/>
  <c r="AH5600" i="4" s="1"/>
  <c r="AD5600" i="4"/>
  <c r="Y5601" i="4"/>
  <c r="X5601" i="4" s="1"/>
  <c r="AA5601" i="4" s="1"/>
  <c r="Z5601" i="4"/>
  <c r="AC5601" i="4"/>
  <c r="AH5601" i="4" s="1"/>
  <c r="AD5601" i="4"/>
  <c r="Y5602" i="4"/>
  <c r="Z5602" i="4"/>
  <c r="AC5602" i="4"/>
  <c r="AH5602" i="4" s="1"/>
  <c r="AD5602" i="4"/>
  <c r="Y5603" i="4"/>
  <c r="Z5603" i="4"/>
  <c r="AC5603" i="4"/>
  <c r="AH5603" i="4" s="1"/>
  <c r="AD5603" i="4"/>
  <c r="Y5604" i="4"/>
  <c r="Z5604" i="4"/>
  <c r="AC5604" i="4"/>
  <c r="AH5604" i="4" s="1"/>
  <c r="AD5604" i="4"/>
  <c r="Y5605" i="4"/>
  <c r="X5605" i="4" s="1"/>
  <c r="AA5605" i="4" s="1"/>
  <c r="Z5605" i="4"/>
  <c r="AC5605" i="4"/>
  <c r="AH5605" i="4" s="1"/>
  <c r="AD5605" i="4"/>
  <c r="Y5606" i="4"/>
  <c r="Z5606" i="4"/>
  <c r="AC5606" i="4"/>
  <c r="AH5606" i="4" s="1"/>
  <c r="AD5606" i="4"/>
  <c r="Y5607" i="4"/>
  <c r="Z5607" i="4"/>
  <c r="AC5607" i="4"/>
  <c r="AH5607" i="4" s="1"/>
  <c r="AD5607" i="4"/>
  <c r="Y5608" i="4"/>
  <c r="Z5608" i="4"/>
  <c r="AC5608" i="4"/>
  <c r="AH5608" i="4" s="1"/>
  <c r="AD5608" i="4"/>
  <c r="Y5609" i="4"/>
  <c r="X5609" i="4" s="1"/>
  <c r="AA5609" i="4" s="1"/>
  <c r="Z5609" i="4"/>
  <c r="AC5609" i="4"/>
  <c r="AH5609" i="4" s="1"/>
  <c r="AD5609" i="4"/>
  <c r="Y5610" i="4"/>
  <c r="Z5610" i="4"/>
  <c r="AC5610" i="4"/>
  <c r="AH5610" i="4" s="1"/>
  <c r="AD5610" i="4"/>
  <c r="Y5611" i="4"/>
  <c r="Z5611" i="4"/>
  <c r="AC5611" i="4"/>
  <c r="AH5611" i="4" s="1"/>
  <c r="AD5611" i="4"/>
  <c r="Y5612" i="4"/>
  <c r="Z5612" i="4"/>
  <c r="AC5612" i="4"/>
  <c r="AH5612" i="4" s="1"/>
  <c r="AD5612" i="4"/>
  <c r="Y5613" i="4"/>
  <c r="X5613" i="4" s="1"/>
  <c r="AA5613" i="4" s="1"/>
  <c r="Z5613" i="4"/>
  <c r="AC5613" i="4"/>
  <c r="AH5613" i="4" s="1"/>
  <c r="AD5613" i="4"/>
  <c r="Y5614" i="4"/>
  <c r="Z5614" i="4"/>
  <c r="AC5614" i="4"/>
  <c r="AH5614" i="4" s="1"/>
  <c r="AD5614" i="4"/>
  <c r="Y5615" i="4"/>
  <c r="Z5615" i="4"/>
  <c r="AC5615" i="4"/>
  <c r="AH5615" i="4" s="1"/>
  <c r="AD5615" i="4"/>
  <c r="Y5616" i="4"/>
  <c r="Z5616" i="4"/>
  <c r="AC5616" i="4"/>
  <c r="AH5616" i="4" s="1"/>
  <c r="AD5616" i="4"/>
  <c r="Y5617" i="4"/>
  <c r="X5617" i="4" s="1"/>
  <c r="AA5617" i="4" s="1"/>
  <c r="Z5617" i="4"/>
  <c r="AC5617" i="4"/>
  <c r="AH5617" i="4" s="1"/>
  <c r="AD5617" i="4"/>
  <c r="Y5618" i="4"/>
  <c r="Z5618" i="4"/>
  <c r="AC5618" i="4"/>
  <c r="AH5618" i="4" s="1"/>
  <c r="AD5618" i="4"/>
  <c r="Y5619" i="4"/>
  <c r="Z5619" i="4"/>
  <c r="AC5619" i="4"/>
  <c r="AH5619" i="4" s="1"/>
  <c r="AD5619" i="4"/>
  <c r="Y5620" i="4"/>
  <c r="Z5620" i="4"/>
  <c r="AC5620" i="4"/>
  <c r="AH5620" i="4" s="1"/>
  <c r="AD5620" i="4"/>
  <c r="Y5621" i="4"/>
  <c r="X5621" i="4" s="1"/>
  <c r="AA5621" i="4" s="1"/>
  <c r="Z5621" i="4"/>
  <c r="AC5621" i="4"/>
  <c r="AH5621" i="4" s="1"/>
  <c r="AD5621" i="4"/>
  <c r="Y5622" i="4"/>
  <c r="Z5622" i="4"/>
  <c r="AC5622" i="4"/>
  <c r="AH5622" i="4" s="1"/>
  <c r="AD5622" i="4"/>
  <c r="Y5623" i="4"/>
  <c r="Z5623" i="4"/>
  <c r="AC5623" i="4"/>
  <c r="AH5623" i="4" s="1"/>
  <c r="AD5623" i="4"/>
  <c r="Y5624" i="4"/>
  <c r="Z5624" i="4"/>
  <c r="AC5624" i="4"/>
  <c r="AH5624" i="4" s="1"/>
  <c r="AD5624" i="4"/>
  <c r="Y5625" i="4"/>
  <c r="X5625" i="4" s="1"/>
  <c r="AA5625" i="4" s="1"/>
  <c r="Z5625" i="4"/>
  <c r="AC5625" i="4"/>
  <c r="AH5625" i="4" s="1"/>
  <c r="AD5625" i="4"/>
  <c r="Y5626" i="4"/>
  <c r="Z5626" i="4"/>
  <c r="AC5626" i="4"/>
  <c r="AH5626" i="4" s="1"/>
  <c r="AD5626" i="4"/>
  <c r="Y5627" i="4"/>
  <c r="Z5627" i="4"/>
  <c r="AC5627" i="4"/>
  <c r="AH5627" i="4" s="1"/>
  <c r="AD5627" i="4"/>
  <c r="Y5628" i="4"/>
  <c r="Z5628" i="4"/>
  <c r="AC5628" i="4"/>
  <c r="AH5628" i="4" s="1"/>
  <c r="AD5628" i="4"/>
  <c r="Y5629" i="4"/>
  <c r="X5629" i="4" s="1"/>
  <c r="AA5629" i="4" s="1"/>
  <c r="Z5629" i="4"/>
  <c r="AC5629" i="4"/>
  <c r="AH5629" i="4" s="1"/>
  <c r="AD5629" i="4"/>
  <c r="Y5630" i="4"/>
  <c r="Z5630" i="4"/>
  <c r="AC5630" i="4"/>
  <c r="AH5630" i="4" s="1"/>
  <c r="AD5630" i="4"/>
  <c r="Y5631" i="4"/>
  <c r="Z5631" i="4"/>
  <c r="AC5631" i="4"/>
  <c r="AH5631" i="4" s="1"/>
  <c r="AD5631" i="4"/>
  <c r="Y5632" i="4"/>
  <c r="Z5632" i="4"/>
  <c r="AC5632" i="4"/>
  <c r="AH5632" i="4" s="1"/>
  <c r="AD5632" i="4"/>
  <c r="Y5633" i="4"/>
  <c r="X5633" i="4" s="1"/>
  <c r="AA5633" i="4" s="1"/>
  <c r="Z5633" i="4"/>
  <c r="AC5633" i="4"/>
  <c r="AH5633" i="4" s="1"/>
  <c r="AD5633" i="4"/>
  <c r="Y5634" i="4"/>
  <c r="Z5634" i="4"/>
  <c r="AC5634" i="4"/>
  <c r="AH5634" i="4" s="1"/>
  <c r="AD5634" i="4"/>
  <c r="Y5635" i="4"/>
  <c r="Z5635" i="4"/>
  <c r="AC5635" i="4"/>
  <c r="AH5635" i="4" s="1"/>
  <c r="AD5635" i="4"/>
  <c r="Y5636" i="4"/>
  <c r="Z5636" i="4"/>
  <c r="AC5636" i="4"/>
  <c r="AH5636" i="4" s="1"/>
  <c r="AD5636" i="4"/>
  <c r="Y5637" i="4"/>
  <c r="X5637" i="4" s="1"/>
  <c r="AA5637" i="4" s="1"/>
  <c r="Z5637" i="4"/>
  <c r="AC5637" i="4"/>
  <c r="AH5637" i="4" s="1"/>
  <c r="AD5637" i="4"/>
  <c r="Y5638" i="4"/>
  <c r="Z5638" i="4"/>
  <c r="AC5638" i="4"/>
  <c r="AH5638" i="4" s="1"/>
  <c r="AD5638" i="4"/>
  <c r="Y5639" i="4"/>
  <c r="Z5639" i="4"/>
  <c r="AC5639" i="4"/>
  <c r="AH5639" i="4" s="1"/>
  <c r="AD5639" i="4"/>
  <c r="Y5640" i="4"/>
  <c r="Z5640" i="4"/>
  <c r="AC5640" i="4"/>
  <c r="AH5640" i="4" s="1"/>
  <c r="AD5640" i="4"/>
  <c r="Y5641" i="4"/>
  <c r="X5641" i="4" s="1"/>
  <c r="AA5641" i="4" s="1"/>
  <c r="Z5641" i="4"/>
  <c r="AC5641" i="4"/>
  <c r="AH5641" i="4" s="1"/>
  <c r="AD5641" i="4"/>
  <c r="Y5642" i="4"/>
  <c r="Z5642" i="4"/>
  <c r="AC5642" i="4"/>
  <c r="AH5642" i="4" s="1"/>
  <c r="AD5642" i="4"/>
  <c r="Y5643" i="4"/>
  <c r="Z5643" i="4"/>
  <c r="AC5643" i="4"/>
  <c r="AH5643" i="4" s="1"/>
  <c r="AD5643" i="4"/>
  <c r="Y5644" i="4"/>
  <c r="Z5644" i="4"/>
  <c r="AC5644" i="4"/>
  <c r="AH5644" i="4" s="1"/>
  <c r="AD5644" i="4"/>
  <c r="Y5645" i="4"/>
  <c r="X5645" i="4" s="1"/>
  <c r="AA5645" i="4" s="1"/>
  <c r="Z5645" i="4"/>
  <c r="AC5645" i="4"/>
  <c r="AH5645" i="4" s="1"/>
  <c r="AD5645" i="4"/>
  <c r="Y5646" i="4"/>
  <c r="Z5646" i="4"/>
  <c r="AC5646" i="4"/>
  <c r="AH5646" i="4" s="1"/>
  <c r="AD5646" i="4"/>
  <c r="Y5647" i="4"/>
  <c r="Z5647" i="4"/>
  <c r="AC5647" i="4"/>
  <c r="AH5647" i="4" s="1"/>
  <c r="AD5647" i="4"/>
  <c r="Y5648" i="4"/>
  <c r="Z5648" i="4"/>
  <c r="AC5648" i="4"/>
  <c r="AH5648" i="4" s="1"/>
  <c r="AD5648" i="4"/>
  <c r="Y5649" i="4"/>
  <c r="X5649" i="4" s="1"/>
  <c r="AA5649" i="4" s="1"/>
  <c r="Z5649" i="4"/>
  <c r="AC5649" i="4"/>
  <c r="AH5649" i="4" s="1"/>
  <c r="AD5649" i="4"/>
  <c r="Y5650" i="4"/>
  <c r="Z5650" i="4"/>
  <c r="AC5650" i="4"/>
  <c r="AH5650" i="4" s="1"/>
  <c r="AD5650" i="4"/>
  <c r="Y5651" i="4"/>
  <c r="Z5651" i="4"/>
  <c r="AC5651" i="4"/>
  <c r="AH5651" i="4" s="1"/>
  <c r="AD5651" i="4"/>
  <c r="Y5652" i="4"/>
  <c r="Z5652" i="4"/>
  <c r="AC5652" i="4"/>
  <c r="AH5652" i="4" s="1"/>
  <c r="AD5652" i="4"/>
  <c r="Y5653" i="4"/>
  <c r="X5653" i="4" s="1"/>
  <c r="AA5653" i="4" s="1"/>
  <c r="Z5653" i="4"/>
  <c r="AC5653" i="4"/>
  <c r="AH5653" i="4" s="1"/>
  <c r="AD5653" i="4"/>
  <c r="Y5654" i="4"/>
  <c r="Z5654" i="4"/>
  <c r="AC5654" i="4"/>
  <c r="AH5654" i="4" s="1"/>
  <c r="AD5654" i="4"/>
  <c r="Y5655" i="4"/>
  <c r="Z5655" i="4"/>
  <c r="AC5655" i="4"/>
  <c r="AH5655" i="4" s="1"/>
  <c r="AD5655" i="4"/>
  <c r="Y5656" i="4"/>
  <c r="Z5656" i="4"/>
  <c r="AC5656" i="4"/>
  <c r="AH5656" i="4" s="1"/>
  <c r="AD5656" i="4"/>
  <c r="Y5657" i="4"/>
  <c r="X5657" i="4" s="1"/>
  <c r="AA5657" i="4" s="1"/>
  <c r="Z5657" i="4"/>
  <c r="AC5657" i="4"/>
  <c r="AH5657" i="4" s="1"/>
  <c r="AD5657" i="4"/>
  <c r="Y5658" i="4"/>
  <c r="Z5658" i="4"/>
  <c r="AC5658" i="4"/>
  <c r="AH5658" i="4" s="1"/>
  <c r="AD5658" i="4"/>
  <c r="Y5659" i="4"/>
  <c r="Z5659" i="4"/>
  <c r="AC5659" i="4"/>
  <c r="AH5659" i="4" s="1"/>
  <c r="AD5659" i="4"/>
  <c r="Y5660" i="4"/>
  <c r="Z5660" i="4"/>
  <c r="AC5660" i="4"/>
  <c r="AH5660" i="4" s="1"/>
  <c r="AD5660" i="4"/>
  <c r="Y5661" i="4"/>
  <c r="X5661" i="4" s="1"/>
  <c r="AA5661" i="4" s="1"/>
  <c r="Z5661" i="4"/>
  <c r="AC5661" i="4"/>
  <c r="AH5661" i="4" s="1"/>
  <c r="AD5661" i="4"/>
  <c r="Y5662" i="4"/>
  <c r="Z5662" i="4"/>
  <c r="AC5662" i="4"/>
  <c r="AH5662" i="4" s="1"/>
  <c r="AD5662" i="4"/>
  <c r="Y5663" i="4"/>
  <c r="Z5663" i="4"/>
  <c r="AC5663" i="4"/>
  <c r="AH5663" i="4" s="1"/>
  <c r="AD5663" i="4"/>
  <c r="Y5664" i="4"/>
  <c r="Z5664" i="4"/>
  <c r="AC5664" i="4"/>
  <c r="AH5664" i="4" s="1"/>
  <c r="AD5664" i="4"/>
  <c r="Y5665" i="4"/>
  <c r="X5665" i="4" s="1"/>
  <c r="AA5665" i="4" s="1"/>
  <c r="Z5665" i="4"/>
  <c r="AC5665" i="4"/>
  <c r="AH5665" i="4" s="1"/>
  <c r="AD5665" i="4"/>
  <c r="Y5666" i="4"/>
  <c r="Z5666" i="4"/>
  <c r="AC5666" i="4"/>
  <c r="AH5666" i="4" s="1"/>
  <c r="AD5666" i="4"/>
  <c r="Y5667" i="4"/>
  <c r="Z5667" i="4"/>
  <c r="AC5667" i="4"/>
  <c r="AH5667" i="4" s="1"/>
  <c r="AD5667" i="4"/>
  <c r="Y5668" i="4"/>
  <c r="Z5668" i="4"/>
  <c r="AC5668" i="4"/>
  <c r="AH5668" i="4" s="1"/>
  <c r="AD5668" i="4"/>
  <c r="Y5669" i="4"/>
  <c r="X5669" i="4" s="1"/>
  <c r="AA5669" i="4" s="1"/>
  <c r="Z5669" i="4"/>
  <c r="AC5669" i="4"/>
  <c r="AH5669" i="4" s="1"/>
  <c r="AD5669" i="4"/>
  <c r="Y5670" i="4"/>
  <c r="Z5670" i="4"/>
  <c r="AC5670" i="4"/>
  <c r="AH5670" i="4" s="1"/>
  <c r="AD5670" i="4"/>
  <c r="Y5671" i="4"/>
  <c r="Z5671" i="4"/>
  <c r="AC5671" i="4"/>
  <c r="AH5671" i="4" s="1"/>
  <c r="AD5671" i="4"/>
  <c r="Y5672" i="4"/>
  <c r="Z5672" i="4"/>
  <c r="AC5672" i="4"/>
  <c r="AH5672" i="4" s="1"/>
  <c r="AD5672" i="4"/>
  <c r="Y5673" i="4"/>
  <c r="X5673" i="4" s="1"/>
  <c r="AA5673" i="4" s="1"/>
  <c r="Z5673" i="4"/>
  <c r="AC5673" i="4"/>
  <c r="AH5673" i="4" s="1"/>
  <c r="AD5673" i="4"/>
  <c r="Y5674" i="4"/>
  <c r="Z5674" i="4"/>
  <c r="AC5674" i="4"/>
  <c r="AH5674" i="4" s="1"/>
  <c r="AD5674" i="4"/>
  <c r="Y5675" i="4"/>
  <c r="Z5675" i="4"/>
  <c r="AC5675" i="4"/>
  <c r="AH5675" i="4" s="1"/>
  <c r="AD5675" i="4"/>
  <c r="Y5676" i="4"/>
  <c r="Z5676" i="4"/>
  <c r="AC5676" i="4"/>
  <c r="AH5676" i="4" s="1"/>
  <c r="AD5676" i="4"/>
  <c r="Y5677" i="4"/>
  <c r="X5677" i="4" s="1"/>
  <c r="AA5677" i="4" s="1"/>
  <c r="Z5677" i="4"/>
  <c r="AC5677" i="4"/>
  <c r="AH5677" i="4" s="1"/>
  <c r="AD5677" i="4"/>
  <c r="Y5678" i="4"/>
  <c r="Z5678" i="4"/>
  <c r="AC5678" i="4"/>
  <c r="AH5678" i="4" s="1"/>
  <c r="AD5678" i="4"/>
  <c r="Y5679" i="4"/>
  <c r="Z5679" i="4"/>
  <c r="AC5679" i="4"/>
  <c r="AH5679" i="4" s="1"/>
  <c r="AD5679" i="4"/>
  <c r="Y5680" i="4"/>
  <c r="Z5680" i="4"/>
  <c r="AC5680" i="4"/>
  <c r="AH5680" i="4" s="1"/>
  <c r="AD5680" i="4"/>
  <c r="Y5681" i="4"/>
  <c r="Z5681" i="4"/>
  <c r="AC5681" i="4"/>
  <c r="AH5681" i="4" s="1"/>
  <c r="AD5681" i="4"/>
  <c r="Y5682" i="4"/>
  <c r="Z5682" i="4"/>
  <c r="AC5682" i="4"/>
  <c r="AH5682" i="4" s="1"/>
  <c r="AD5682" i="4"/>
  <c r="Y5683" i="4"/>
  <c r="Z5683" i="4"/>
  <c r="AC5683" i="4"/>
  <c r="AH5683" i="4" s="1"/>
  <c r="AD5683" i="4"/>
  <c r="Y5684" i="4"/>
  <c r="Z5684" i="4"/>
  <c r="AC5684" i="4"/>
  <c r="AH5684" i="4" s="1"/>
  <c r="AD5684" i="4"/>
  <c r="Y5685" i="4"/>
  <c r="X5685" i="4" s="1"/>
  <c r="AA5685" i="4" s="1"/>
  <c r="Z5685" i="4"/>
  <c r="AC5685" i="4"/>
  <c r="AH5685" i="4" s="1"/>
  <c r="AD5685" i="4"/>
  <c r="Y5686" i="4"/>
  <c r="Z5686" i="4"/>
  <c r="AC5686" i="4"/>
  <c r="AH5686" i="4" s="1"/>
  <c r="AD5686" i="4"/>
  <c r="Y5687" i="4"/>
  <c r="Z5687" i="4"/>
  <c r="AC5687" i="4"/>
  <c r="AH5687" i="4" s="1"/>
  <c r="AD5687" i="4"/>
  <c r="Y5688" i="4"/>
  <c r="Z5688" i="4"/>
  <c r="AC5688" i="4"/>
  <c r="AH5688" i="4" s="1"/>
  <c r="AD5688" i="4"/>
  <c r="Y5689" i="4"/>
  <c r="X5689" i="4" s="1"/>
  <c r="AA5689" i="4" s="1"/>
  <c r="Z5689" i="4"/>
  <c r="AC5689" i="4"/>
  <c r="AH5689" i="4" s="1"/>
  <c r="AD5689" i="4"/>
  <c r="Y5690" i="4"/>
  <c r="Z5690" i="4"/>
  <c r="AC5690" i="4"/>
  <c r="AH5690" i="4" s="1"/>
  <c r="AD5690" i="4"/>
  <c r="Y5691" i="4"/>
  <c r="Z5691" i="4"/>
  <c r="AC5691" i="4"/>
  <c r="AH5691" i="4" s="1"/>
  <c r="AD5691" i="4"/>
  <c r="Y5692" i="4"/>
  <c r="Z5692" i="4"/>
  <c r="AC5692" i="4"/>
  <c r="AH5692" i="4" s="1"/>
  <c r="AD5692" i="4"/>
  <c r="Y5693" i="4"/>
  <c r="X5693" i="4" s="1"/>
  <c r="AA5693" i="4" s="1"/>
  <c r="Z5693" i="4"/>
  <c r="AC5693" i="4"/>
  <c r="AH5693" i="4" s="1"/>
  <c r="AD5693" i="4"/>
  <c r="Y5694" i="4"/>
  <c r="Z5694" i="4"/>
  <c r="AC5694" i="4"/>
  <c r="AH5694" i="4" s="1"/>
  <c r="AD5694" i="4"/>
  <c r="Y5695" i="4"/>
  <c r="Z5695" i="4"/>
  <c r="AC5695" i="4"/>
  <c r="AH5695" i="4" s="1"/>
  <c r="AD5695" i="4"/>
  <c r="Y5696" i="4"/>
  <c r="Z5696" i="4"/>
  <c r="AC5696" i="4"/>
  <c r="AH5696" i="4" s="1"/>
  <c r="AD5696" i="4"/>
  <c r="Y5697" i="4"/>
  <c r="X5697" i="4" s="1"/>
  <c r="AA5697" i="4" s="1"/>
  <c r="Z5697" i="4"/>
  <c r="AC5697" i="4"/>
  <c r="AH5697" i="4" s="1"/>
  <c r="AD5697" i="4"/>
  <c r="Y5698" i="4"/>
  <c r="Z5698" i="4"/>
  <c r="AC5698" i="4"/>
  <c r="AH5698" i="4" s="1"/>
  <c r="AD5698" i="4"/>
  <c r="Y5699" i="4"/>
  <c r="Z5699" i="4"/>
  <c r="AC5699" i="4"/>
  <c r="AH5699" i="4" s="1"/>
  <c r="AD5699" i="4"/>
  <c r="Y5700" i="4"/>
  <c r="Z5700" i="4"/>
  <c r="AC5700" i="4"/>
  <c r="AH5700" i="4" s="1"/>
  <c r="AD5700" i="4"/>
  <c r="Y5701" i="4"/>
  <c r="X5701" i="4" s="1"/>
  <c r="AA5701" i="4" s="1"/>
  <c r="Z5701" i="4"/>
  <c r="AC5701" i="4"/>
  <c r="AH5701" i="4" s="1"/>
  <c r="AD5701" i="4"/>
  <c r="Y5702" i="4"/>
  <c r="Z5702" i="4"/>
  <c r="AC5702" i="4"/>
  <c r="AH5702" i="4" s="1"/>
  <c r="AD5702" i="4"/>
  <c r="Y5703" i="4"/>
  <c r="Z5703" i="4"/>
  <c r="AC5703" i="4"/>
  <c r="AH5703" i="4" s="1"/>
  <c r="AD5703" i="4"/>
  <c r="Y5704" i="4"/>
  <c r="Z5704" i="4"/>
  <c r="AC5704" i="4"/>
  <c r="AH5704" i="4" s="1"/>
  <c r="AD5704" i="4"/>
  <c r="Y5705" i="4"/>
  <c r="X5705" i="4" s="1"/>
  <c r="AA5705" i="4" s="1"/>
  <c r="Z5705" i="4"/>
  <c r="AC5705" i="4"/>
  <c r="AH5705" i="4" s="1"/>
  <c r="AD5705" i="4"/>
  <c r="Y5706" i="4"/>
  <c r="Z5706" i="4"/>
  <c r="AC5706" i="4"/>
  <c r="AH5706" i="4" s="1"/>
  <c r="AD5706" i="4"/>
  <c r="Y5707" i="4"/>
  <c r="Z5707" i="4"/>
  <c r="AC5707" i="4"/>
  <c r="AH5707" i="4" s="1"/>
  <c r="AD5707" i="4"/>
  <c r="Y5708" i="4"/>
  <c r="Z5708" i="4"/>
  <c r="AC5708" i="4"/>
  <c r="AH5708" i="4" s="1"/>
  <c r="AD5708" i="4"/>
  <c r="Y5709" i="4"/>
  <c r="X5709" i="4" s="1"/>
  <c r="AA5709" i="4" s="1"/>
  <c r="Z5709" i="4"/>
  <c r="AC5709" i="4"/>
  <c r="AH5709" i="4" s="1"/>
  <c r="AD5709" i="4"/>
  <c r="Y5710" i="4"/>
  <c r="Z5710" i="4"/>
  <c r="AC5710" i="4"/>
  <c r="AH5710" i="4" s="1"/>
  <c r="AD5710" i="4"/>
  <c r="Y5711" i="4"/>
  <c r="Z5711" i="4"/>
  <c r="AC5711" i="4"/>
  <c r="AH5711" i="4" s="1"/>
  <c r="AD5711" i="4"/>
  <c r="Y5712" i="4"/>
  <c r="Z5712" i="4"/>
  <c r="AC5712" i="4"/>
  <c r="AH5712" i="4" s="1"/>
  <c r="AD5712" i="4"/>
  <c r="Y5713" i="4"/>
  <c r="X5713" i="4" s="1"/>
  <c r="AA5713" i="4" s="1"/>
  <c r="Z5713" i="4"/>
  <c r="AC5713" i="4"/>
  <c r="AH5713" i="4" s="1"/>
  <c r="AD5713" i="4"/>
  <c r="Y5714" i="4"/>
  <c r="Z5714" i="4"/>
  <c r="AC5714" i="4"/>
  <c r="AH5714" i="4" s="1"/>
  <c r="AD5714" i="4"/>
  <c r="Y5715" i="4"/>
  <c r="Z5715" i="4"/>
  <c r="AC5715" i="4"/>
  <c r="AH5715" i="4" s="1"/>
  <c r="AD5715" i="4"/>
  <c r="Y5716" i="4"/>
  <c r="Z5716" i="4"/>
  <c r="AC5716" i="4"/>
  <c r="AH5716" i="4" s="1"/>
  <c r="AD5716" i="4"/>
  <c r="Y5717" i="4"/>
  <c r="X5717" i="4" s="1"/>
  <c r="AA5717" i="4" s="1"/>
  <c r="Z5717" i="4"/>
  <c r="AC5717" i="4"/>
  <c r="AH5717" i="4" s="1"/>
  <c r="AD5717" i="4"/>
  <c r="Y5718" i="4"/>
  <c r="Z5718" i="4"/>
  <c r="AC5718" i="4"/>
  <c r="AH5718" i="4" s="1"/>
  <c r="AD5718" i="4"/>
  <c r="Y5719" i="4"/>
  <c r="Z5719" i="4"/>
  <c r="AC5719" i="4"/>
  <c r="AH5719" i="4" s="1"/>
  <c r="AD5719" i="4"/>
  <c r="Y5720" i="4"/>
  <c r="Z5720" i="4"/>
  <c r="AC5720" i="4"/>
  <c r="AH5720" i="4" s="1"/>
  <c r="AD5720" i="4"/>
  <c r="Y5721" i="4"/>
  <c r="X5721" i="4" s="1"/>
  <c r="AA5721" i="4" s="1"/>
  <c r="Z5721" i="4"/>
  <c r="AC5721" i="4"/>
  <c r="AH5721" i="4" s="1"/>
  <c r="AD5721" i="4"/>
  <c r="Y5722" i="4"/>
  <c r="Z5722" i="4"/>
  <c r="AC5722" i="4"/>
  <c r="AH5722" i="4" s="1"/>
  <c r="AD5722" i="4"/>
  <c r="Y5723" i="4"/>
  <c r="Z5723" i="4"/>
  <c r="AC5723" i="4"/>
  <c r="AH5723" i="4" s="1"/>
  <c r="AD5723" i="4"/>
  <c r="Y5724" i="4"/>
  <c r="Z5724" i="4"/>
  <c r="AC5724" i="4"/>
  <c r="AH5724" i="4" s="1"/>
  <c r="AD5724" i="4"/>
  <c r="Y5725" i="4"/>
  <c r="X5725" i="4" s="1"/>
  <c r="AA5725" i="4" s="1"/>
  <c r="Z5725" i="4"/>
  <c r="AC5725" i="4"/>
  <c r="AH5725" i="4" s="1"/>
  <c r="AD5725" i="4"/>
  <c r="Y5726" i="4"/>
  <c r="Z5726" i="4"/>
  <c r="AC5726" i="4"/>
  <c r="AH5726" i="4" s="1"/>
  <c r="AD5726" i="4"/>
  <c r="Y5727" i="4"/>
  <c r="Z5727" i="4"/>
  <c r="AC5727" i="4"/>
  <c r="AH5727" i="4" s="1"/>
  <c r="AD5727" i="4"/>
  <c r="Y5728" i="4"/>
  <c r="Z5728" i="4"/>
  <c r="AC5728" i="4"/>
  <c r="AH5728" i="4" s="1"/>
  <c r="AD5728" i="4"/>
  <c r="Y5729" i="4"/>
  <c r="X5729" i="4" s="1"/>
  <c r="AA5729" i="4" s="1"/>
  <c r="Z5729" i="4"/>
  <c r="AC5729" i="4"/>
  <c r="AH5729" i="4" s="1"/>
  <c r="AD5729" i="4"/>
  <c r="Y5730" i="4"/>
  <c r="Z5730" i="4"/>
  <c r="AC5730" i="4"/>
  <c r="AH5730" i="4" s="1"/>
  <c r="AD5730" i="4"/>
  <c r="Y5731" i="4"/>
  <c r="Z5731" i="4"/>
  <c r="AC5731" i="4"/>
  <c r="AH5731" i="4" s="1"/>
  <c r="AD5731" i="4"/>
  <c r="Y5732" i="4"/>
  <c r="Z5732" i="4"/>
  <c r="AC5732" i="4"/>
  <c r="AH5732" i="4" s="1"/>
  <c r="AD5732" i="4"/>
  <c r="Y5733" i="4"/>
  <c r="X5733" i="4" s="1"/>
  <c r="AA5733" i="4" s="1"/>
  <c r="Z5733" i="4"/>
  <c r="AC5733" i="4"/>
  <c r="AH5733" i="4" s="1"/>
  <c r="AD5733" i="4"/>
  <c r="Y5734" i="4"/>
  <c r="Z5734" i="4"/>
  <c r="AC5734" i="4"/>
  <c r="AH5734" i="4" s="1"/>
  <c r="AD5734" i="4"/>
  <c r="Y5735" i="4"/>
  <c r="Z5735" i="4"/>
  <c r="AC5735" i="4"/>
  <c r="AH5735" i="4" s="1"/>
  <c r="AD5735" i="4"/>
  <c r="Y5736" i="4"/>
  <c r="Z5736" i="4"/>
  <c r="AC5736" i="4"/>
  <c r="AH5736" i="4" s="1"/>
  <c r="AD5736" i="4"/>
  <c r="Y5737" i="4"/>
  <c r="X5737" i="4" s="1"/>
  <c r="AA5737" i="4" s="1"/>
  <c r="Z5737" i="4"/>
  <c r="AC5737" i="4"/>
  <c r="AH5737" i="4" s="1"/>
  <c r="AD5737" i="4"/>
  <c r="Y5738" i="4"/>
  <c r="Z5738" i="4"/>
  <c r="AC5738" i="4"/>
  <c r="AH5738" i="4" s="1"/>
  <c r="AD5738" i="4"/>
  <c r="Y5739" i="4"/>
  <c r="Z5739" i="4"/>
  <c r="AC5739" i="4"/>
  <c r="AH5739" i="4" s="1"/>
  <c r="AD5739" i="4"/>
  <c r="Y5740" i="4"/>
  <c r="Z5740" i="4"/>
  <c r="AC5740" i="4"/>
  <c r="AH5740" i="4" s="1"/>
  <c r="AD5740" i="4"/>
  <c r="Y5741" i="4"/>
  <c r="X5741" i="4" s="1"/>
  <c r="AA5741" i="4" s="1"/>
  <c r="Z5741" i="4"/>
  <c r="AC5741" i="4"/>
  <c r="AH5741" i="4" s="1"/>
  <c r="AD5741" i="4"/>
  <c r="Y5742" i="4"/>
  <c r="Z5742" i="4"/>
  <c r="AC5742" i="4"/>
  <c r="AH5742" i="4" s="1"/>
  <c r="AD5742" i="4"/>
  <c r="Y5743" i="4"/>
  <c r="Z5743" i="4"/>
  <c r="AC5743" i="4"/>
  <c r="AH5743" i="4" s="1"/>
  <c r="AD5743" i="4"/>
  <c r="Y5744" i="4"/>
  <c r="Z5744" i="4"/>
  <c r="AC5744" i="4"/>
  <c r="AH5744" i="4" s="1"/>
  <c r="AD5744" i="4"/>
  <c r="Y5745" i="4"/>
  <c r="X5745" i="4" s="1"/>
  <c r="AA5745" i="4" s="1"/>
  <c r="Z5745" i="4"/>
  <c r="AC5745" i="4"/>
  <c r="AH5745" i="4" s="1"/>
  <c r="AD5745" i="4"/>
  <c r="Y5746" i="4"/>
  <c r="Z5746" i="4"/>
  <c r="AC5746" i="4"/>
  <c r="AH5746" i="4" s="1"/>
  <c r="AD5746" i="4"/>
  <c r="Y5747" i="4"/>
  <c r="Z5747" i="4"/>
  <c r="AC5747" i="4"/>
  <c r="AH5747" i="4" s="1"/>
  <c r="AD5747" i="4"/>
  <c r="Y5748" i="4"/>
  <c r="Z5748" i="4"/>
  <c r="AC5748" i="4"/>
  <c r="AH5748" i="4" s="1"/>
  <c r="AD5748" i="4"/>
  <c r="Y5749" i="4"/>
  <c r="X5749" i="4" s="1"/>
  <c r="AA5749" i="4" s="1"/>
  <c r="Z5749" i="4"/>
  <c r="AC5749" i="4"/>
  <c r="AH5749" i="4" s="1"/>
  <c r="AD5749" i="4"/>
  <c r="Y5750" i="4"/>
  <c r="Z5750" i="4"/>
  <c r="AC5750" i="4"/>
  <c r="AH5750" i="4" s="1"/>
  <c r="AD5750" i="4"/>
  <c r="Y5751" i="4"/>
  <c r="Z5751" i="4"/>
  <c r="AC5751" i="4"/>
  <c r="AH5751" i="4" s="1"/>
  <c r="AD5751" i="4"/>
  <c r="Y5752" i="4"/>
  <c r="Z5752" i="4"/>
  <c r="AC5752" i="4"/>
  <c r="AH5752" i="4" s="1"/>
  <c r="AD5752" i="4"/>
  <c r="Y5753" i="4"/>
  <c r="X5753" i="4" s="1"/>
  <c r="AA5753" i="4" s="1"/>
  <c r="Z5753" i="4"/>
  <c r="AC5753" i="4"/>
  <c r="AH5753" i="4" s="1"/>
  <c r="AD5753" i="4"/>
  <c r="Y5754" i="4"/>
  <c r="Z5754" i="4"/>
  <c r="AC5754" i="4"/>
  <c r="AH5754" i="4" s="1"/>
  <c r="AD5754" i="4"/>
  <c r="Y5755" i="4"/>
  <c r="Z5755" i="4"/>
  <c r="AC5755" i="4"/>
  <c r="AH5755" i="4" s="1"/>
  <c r="AD5755" i="4"/>
  <c r="Y5756" i="4"/>
  <c r="Z5756" i="4"/>
  <c r="AC5756" i="4"/>
  <c r="AH5756" i="4" s="1"/>
  <c r="AD5756" i="4"/>
  <c r="Y5757" i="4"/>
  <c r="X5757" i="4" s="1"/>
  <c r="AA5757" i="4" s="1"/>
  <c r="Z5757" i="4"/>
  <c r="AC5757" i="4"/>
  <c r="AH5757" i="4" s="1"/>
  <c r="AD5757" i="4"/>
  <c r="Y5758" i="4"/>
  <c r="Z5758" i="4"/>
  <c r="AC5758" i="4"/>
  <c r="AH5758" i="4" s="1"/>
  <c r="AD5758" i="4"/>
  <c r="Y5759" i="4"/>
  <c r="Z5759" i="4"/>
  <c r="AC5759" i="4"/>
  <c r="AH5759" i="4" s="1"/>
  <c r="AD5759" i="4"/>
  <c r="Y5760" i="4"/>
  <c r="Z5760" i="4"/>
  <c r="AC5760" i="4"/>
  <c r="AH5760" i="4" s="1"/>
  <c r="AD5760" i="4"/>
  <c r="Y5761" i="4"/>
  <c r="X5761" i="4" s="1"/>
  <c r="AA5761" i="4" s="1"/>
  <c r="Z5761" i="4"/>
  <c r="AC5761" i="4"/>
  <c r="AH5761" i="4" s="1"/>
  <c r="AD5761" i="4"/>
  <c r="Y5762" i="4"/>
  <c r="Z5762" i="4"/>
  <c r="AC5762" i="4"/>
  <c r="AH5762" i="4" s="1"/>
  <c r="AD5762" i="4"/>
  <c r="Y5763" i="4"/>
  <c r="Z5763" i="4"/>
  <c r="AC5763" i="4"/>
  <c r="AH5763" i="4" s="1"/>
  <c r="AD5763" i="4"/>
  <c r="Y5764" i="4"/>
  <c r="Z5764" i="4"/>
  <c r="AC5764" i="4"/>
  <c r="AH5764" i="4" s="1"/>
  <c r="AD5764" i="4"/>
  <c r="Y5765" i="4"/>
  <c r="X5765" i="4" s="1"/>
  <c r="AA5765" i="4" s="1"/>
  <c r="Z5765" i="4"/>
  <c r="AC5765" i="4"/>
  <c r="AH5765" i="4" s="1"/>
  <c r="AD5765" i="4"/>
  <c r="Y5766" i="4"/>
  <c r="Z5766" i="4"/>
  <c r="AC5766" i="4"/>
  <c r="AH5766" i="4" s="1"/>
  <c r="AD5766" i="4"/>
  <c r="Y5767" i="4"/>
  <c r="Z5767" i="4"/>
  <c r="AC5767" i="4"/>
  <c r="AH5767" i="4" s="1"/>
  <c r="AD5767" i="4"/>
  <c r="Y5768" i="4"/>
  <c r="Z5768" i="4"/>
  <c r="AC5768" i="4"/>
  <c r="AH5768" i="4" s="1"/>
  <c r="AD5768" i="4"/>
  <c r="Y5769" i="4"/>
  <c r="X5769" i="4" s="1"/>
  <c r="AA5769" i="4" s="1"/>
  <c r="Z5769" i="4"/>
  <c r="AC5769" i="4"/>
  <c r="AH5769" i="4" s="1"/>
  <c r="AD5769" i="4"/>
  <c r="Y5770" i="4"/>
  <c r="Z5770" i="4"/>
  <c r="AC5770" i="4"/>
  <c r="AH5770" i="4" s="1"/>
  <c r="AD5770" i="4"/>
  <c r="Y5771" i="4"/>
  <c r="Z5771" i="4"/>
  <c r="AC5771" i="4"/>
  <c r="AH5771" i="4" s="1"/>
  <c r="AD5771" i="4"/>
  <c r="Y5772" i="4"/>
  <c r="Z5772" i="4"/>
  <c r="AC5772" i="4"/>
  <c r="AH5772" i="4" s="1"/>
  <c r="AD5772" i="4"/>
  <c r="Y5773" i="4"/>
  <c r="X5773" i="4" s="1"/>
  <c r="AA5773" i="4" s="1"/>
  <c r="Z5773" i="4"/>
  <c r="AC5773" i="4"/>
  <c r="AH5773" i="4" s="1"/>
  <c r="AD5773" i="4"/>
  <c r="Y5774" i="4"/>
  <c r="Z5774" i="4"/>
  <c r="AC5774" i="4"/>
  <c r="AH5774" i="4" s="1"/>
  <c r="AD5774" i="4"/>
  <c r="Y5775" i="4"/>
  <c r="Z5775" i="4"/>
  <c r="AC5775" i="4"/>
  <c r="AH5775" i="4" s="1"/>
  <c r="AD5775" i="4"/>
  <c r="Y5776" i="4"/>
  <c r="Z5776" i="4"/>
  <c r="AC5776" i="4"/>
  <c r="AH5776" i="4" s="1"/>
  <c r="AD5776" i="4"/>
  <c r="Y5777" i="4"/>
  <c r="X5777" i="4" s="1"/>
  <c r="AA5777" i="4" s="1"/>
  <c r="Z5777" i="4"/>
  <c r="AC5777" i="4"/>
  <c r="AH5777" i="4" s="1"/>
  <c r="AD5777" i="4"/>
  <c r="Y5778" i="4"/>
  <c r="Z5778" i="4"/>
  <c r="AC5778" i="4"/>
  <c r="AH5778" i="4" s="1"/>
  <c r="AD5778" i="4"/>
  <c r="Y5779" i="4"/>
  <c r="Z5779" i="4"/>
  <c r="AC5779" i="4"/>
  <c r="AH5779" i="4" s="1"/>
  <c r="AD5779" i="4"/>
  <c r="Y5780" i="4"/>
  <c r="Z5780" i="4"/>
  <c r="AC5780" i="4"/>
  <c r="AH5780" i="4" s="1"/>
  <c r="AD5780" i="4"/>
  <c r="Y5781" i="4"/>
  <c r="X5781" i="4" s="1"/>
  <c r="AA5781" i="4" s="1"/>
  <c r="Z5781" i="4"/>
  <c r="AC5781" i="4"/>
  <c r="AH5781" i="4" s="1"/>
  <c r="AD5781" i="4"/>
  <c r="Y5782" i="4"/>
  <c r="Z5782" i="4"/>
  <c r="AC5782" i="4"/>
  <c r="AH5782" i="4" s="1"/>
  <c r="AD5782" i="4"/>
  <c r="Y5783" i="4"/>
  <c r="Z5783" i="4"/>
  <c r="AC5783" i="4"/>
  <c r="AH5783" i="4" s="1"/>
  <c r="AD5783" i="4"/>
  <c r="Y5784" i="4"/>
  <c r="Z5784" i="4"/>
  <c r="AC5784" i="4"/>
  <c r="AH5784" i="4" s="1"/>
  <c r="AD5784" i="4"/>
  <c r="Y5785" i="4"/>
  <c r="X5785" i="4" s="1"/>
  <c r="AA5785" i="4" s="1"/>
  <c r="Z5785" i="4"/>
  <c r="AC5785" i="4"/>
  <c r="AH5785" i="4" s="1"/>
  <c r="AD5785" i="4"/>
  <c r="Y5786" i="4"/>
  <c r="Z5786" i="4"/>
  <c r="AC5786" i="4"/>
  <c r="AH5786" i="4" s="1"/>
  <c r="AD5786" i="4"/>
  <c r="Y5787" i="4"/>
  <c r="Z5787" i="4"/>
  <c r="AC5787" i="4"/>
  <c r="AH5787" i="4" s="1"/>
  <c r="AD5787" i="4"/>
  <c r="Y5788" i="4"/>
  <c r="Z5788" i="4"/>
  <c r="AC5788" i="4"/>
  <c r="AH5788" i="4" s="1"/>
  <c r="AD5788" i="4"/>
  <c r="Y5789" i="4"/>
  <c r="X5789" i="4" s="1"/>
  <c r="AA5789" i="4" s="1"/>
  <c r="Z5789" i="4"/>
  <c r="AC5789" i="4"/>
  <c r="AH5789" i="4" s="1"/>
  <c r="AD5789" i="4"/>
  <c r="Y5790" i="4"/>
  <c r="Z5790" i="4"/>
  <c r="AC5790" i="4"/>
  <c r="AH5790" i="4" s="1"/>
  <c r="AD5790" i="4"/>
  <c r="Y5791" i="4"/>
  <c r="Z5791" i="4"/>
  <c r="AC5791" i="4"/>
  <c r="AH5791" i="4" s="1"/>
  <c r="AD5791" i="4"/>
  <c r="Y5792" i="4"/>
  <c r="Z5792" i="4"/>
  <c r="AC5792" i="4"/>
  <c r="AH5792" i="4" s="1"/>
  <c r="AD5792" i="4"/>
  <c r="Y5793" i="4"/>
  <c r="X5793" i="4" s="1"/>
  <c r="AA5793" i="4" s="1"/>
  <c r="Z5793" i="4"/>
  <c r="AC5793" i="4"/>
  <c r="AH5793" i="4" s="1"/>
  <c r="AD5793" i="4"/>
  <c r="Y5794" i="4"/>
  <c r="Z5794" i="4"/>
  <c r="AC5794" i="4"/>
  <c r="AH5794" i="4" s="1"/>
  <c r="AD5794" i="4"/>
  <c r="Y5795" i="4"/>
  <c r="Z5795" i="4"/>
  <c r="AC5795" i="4"/>
  <c r="AH5795" i="4" s="1"/>
  <c r="AD5795" i="4"/>
  <c r="Y5796" i="4"/>
  <c r="Z5796" i="4"/>
  <c r="AC5796" i="4"/>
  <c r="AH5796" i="4" s="1"/>
  <c r="AD5796" i="4"/>
  <c r="Y5797" i="4"/>
  <c r="X5797" i="4" s="1"/>
  <c r="AA5797" i="4" s="1"/>
  <c r="Z5797" i="4"/>
  <c r="AC5797" i="4"/>
  <c r="AH5797" i="4" s="1"/>
  <c r="AD5797" i="4"/>
  <c r="Y5798" i="4"/>
  <c r="Z5798" i="4"/>
  <c r="AC5798" i="4"/>
  <c r="AH5798" i="4" s="1"/>
  <c r="AD5798" i="4"/>
  <c r="Y5799" i="4"/>
  <c r="Z5799" i="4"/>
  <c r="AC5799" i="4"/>
  <c r="AH5799" i="4" s="1"/>
  <c r="AD5799" i="4"/>
  <c r="Y5800" i="4"/>
  <c r="Z5800" i="4"/>
  <c r="AC5800" i="4"/>
  <c r="AH5800" i="4" s="1"/>
  <c r="AD5800" i="4"/>
  <c r="Y5801" i="4"/>
  <c r="X5801" i="4" s="1"/>
  <c r="AA5801" i="4" s="1"/>
  <c r="Z5801" i="4"/>
  <c r="AC5801" i="4"/>
  <c r="AH5801" i="4" s="1"/>
  <c r="AD5801" i="4"/>
  <c r="Y5802" i="4"/>
  <c r="Z5802" i="4"/>
  <c r="AC5802" i="4"/>
  <c r="AH5802" i="4" s="1"/>
  <c r="AD5802" i="4"/>
  <c r="Y5803" i="4"/>
  <c r="Z5803" i="4"/>
  <c r="AC5803" i="4"/>
  <c r="AH5803" i="4" s="1"/>
  <c r="AD5803" i="4"/>
  <c r="Y5804" i="4"/>
  <c r="Z5804" i="4"/>
  <c r="AC5804" i="4"/>
  <c r="AH5804" i="4" s="1"/>
  <c r="AD5804" i="4"/>
  <c r="Y5805" i="4"/>
  <c r="X5805" i="4" s="1"/>
  <c r="AA5805" i="4" s="1"/>
  <c r="Z5805" i="4"/>
  <c r="AC5805" i="4"/>
  <c r="AH5805" i="4" s="1"/>
  <c r="AD5805" i="4"/>
  <c r="Y5806" i="4"/>
  <c r="Z5806" i="4"/>
  <c r="AC5806" i="4"/>
  <c r="AH5806" i="4" s="1"/>
  <c r="AD5806" i="4"/>
  <c r="Y5807" i="4"/>
  <c r="Z5807" i="4"/>
  <c r="AC5807" i="4"/>
  <c r="AH5807" i="4" s="1"/>
  <c r="AD5807" i="4"/>
  <c r="Y5808" i="4"/>
  <c r="Z5808" i="4"/>
  <c r="AC5808" i="4"/>
  <c r="AH5808" i="4" s="1"/>
  <c r="AD5808" i="4"/>
  <c r="Y5809" i="4"/>
  <c r="X5809" i="4" s="1"/>
  <c r="AA5809" i="4" s="1"/>
  <c r="Z5809" i="4"/>
  <c r="AC5809" i="4"/>
  <c r="AH5809" i="4" s="1"/>
  <c r="AD5809" i="4"/>
  <c r="Y5810" i="4"/>
  <c r="Z5810" i="4"/>
  <c r="AC5810" i="4"/>
  <c r="AH5810" i="4" s="1"/>
  <c r="AD5810" i="4"/>
  <c r="Y5811" i="4"/>
  <c r="Z5811" i="4"/>
  <c r="AC5811" i="4"/>
  <c r="AH5811" i="4" s="1"/>
  <c r="AD5811" i="4"/>
  <c r="Y5812" i="4"/>
  <c r="Z5812" i="4"/>
  <c r="AC5812" i="4"/>
  <c r="AH5812" i="4" s="1"/>
  <c r="AD5812" i="4"/>
  <c r="Y5813" i="4"/>
  <c r="X5813" i="4" s="1"/>
  <c r="AA5813" i="4" s="1"/>
  <c r="Z5813" i="4"/>
  <c r="AC5813" i="4"/>
  <c r="AH5813" i="4" s="1"/>
  <c r="AD5813" i="4"/>
  <c r="Y5814" i="4"/>
  <c r="Z5814" i="4"/>
  <c r="AC5814" i="4"/>
  <c r="AH5814" i="4" s="1"/>
  <c r="AD5814" i="4"/>
  <c r="Y5815" i="4"/>
  <c r="Z5815" i="4"/>
  <c r="AC5815" i="4"/>
  <c r="AH5815" i="4" s="1"/>
  <c r="AD5815" i="4"/>
  <c r="Y5816" i="4"/>
  <c r="Z5816" i="4"/>
  <c r="AC5816" i="4"/>
  <c r="AH5816" i="4" s="1"/>
  <c r="AD5816" i="4"/>
  <c r="Y5817" i="4"/>
  <c r="X5817" i="4" s="1"/>
  <c r="AA5817" i="4" s="1"/>
  <c r="Z5817" i="4"/>
  <c r="AC5817" i="4"/>
  <c r="AH5817" i="4" s="1"/>
  <c r="AD5817" i="4"/>
  <c r="Y5818" i="4"/>
  <c r="Z5818" i="4"/>
  <c r="AC5818" i="4"/>
  <c r="AH5818" i="4" s="1"/>
  <c r="AD5818" i="4"/>
  <c r="Y5819" i="4"/>
  <c r="Z5819" i="4"/>
  <c r="AC5819" i="4"/>
  <c r="AH5819" i="4" s="1"/>
  <c r="AD5819" i="4"/>
  <c r="Y5820" i="4"/>
  <c r="Z5820" i="4"/>
  <c r="AC5820" i="4"/>
  <c r="AH5820" i="4" s="1"/>
  <c r="AD5820" i="4"/>
  <c r="Y5821" i="4"/>
  <c r="X5821" i="4" s="1"/>
  <c r="AA5821" i="4" s="1"/>
  <c r="Z5821" i="4"/>
  <c r="AC5821" i="4"/>
  <c r="AH5821" i="4" s="1"/>
  <c r="AD5821" i="4"/>
  <c r="Y5822" i="4"/>
  <c r="Z5822" i="4"/>
  <c r="AC5822" i="4"/>
  <c r="AH5822" i="4" s="1"/>
  <c r="AD5822" i="4"/>
  <c r="Y5823" i="4"/>
  <c r="Z5823" i="4"/>
  <c r="AC5823" i="4"/>
  <c r="AH5823" i="4" s="1"/>
  <c r="AD5823" i="4"/>
  <c r="Y5824" i="4"/>
  <c r="Z5824" i="4"/>
  <c r="AC5824" i="4"/>
  <c r="AH5824" i="4" s="1"/>
  <c r="AD5824" i="4"/>
  <c r="Y5825" i="4"/>
  <c r="X5825" i="4" s="1"/>
  <c r="AA5825" i="4" s="1"/>
  <c r="Z5825" i="4"/>
  <c r="AC5825" i="4"/>
  <c r="AH5825" i="4" s="1"/>
  <c r="AD5825" i="4"/>
  <c r="Y5826" i="4"/>
  <c r="Z5826" i="4"/>
  <c r="AC5826" i="4"/>
  <c r="AH5826" i="4" s="1"/>
  <c r="AD5826" i="4"/>
  <c r="Y5827" i="4"/>
  <c r="Z5827" i="4"/>
  <c r="AC5827" i="4"/>
  <c r="AH5827" i="4" s="1"/>
  <c r="AD5827" i="4"/>
  <c r="Y5828" i="4"/>
  <c r="Z5828" i="4"/>
  <c r="AC5828" i="4"/>
  <c r="AH5828" i="4" s="1"/>
  <c r="AD5828" i="4"/>
  <c r="Y5829" i="4"/>
  <c r="X5829" i="4" s="1"/>
  <c r="AA5829" i="4" s="1"/>
  <c r="Z5829" i="4"/>
  <c r="AC5829" i="4"/>
  <c r="AH5829" i="4" s="1"/>
  <c r="AD5829" i="4"/>
  <c r="Y5830" i="4"/>
  <c r="Z5830" i="4"/>
  <c r="AC5830" i="4"/>
  <c r="AH5830" i="4" s="1"/>
  <c r="AD5830" i="4"/>
  <c r="Y5831" i="4"/>
  <c r="Z5831" i="4"/>
  <c r="AC5831" i="4"/>
  <c r="AH5831" i="4" s="1"/>
  <c r="AD5831" i="4"/>
  <c r="Y5832" i="4"/>
  <c r="Z5832" i="4"/>
  <c r="AC5832" i="4"/>
  <c r="AH5832" i="4" s="1"/>
  <c r="AD5832" i="4"/>
  <c r="Y5833" i="4"/>
  <c r="X5833" i="4" s="1"/>
  <c r="AA5833" i="4" s="1"/>
  <c r="Z5833" i="4"/>
  <c r="AC5833" i="4"/>
  <c r="AH5833" i="4" s="1"/>
  <c r="AD5833" i="4"/>
  <c r="Y5834" i="4"/>
  <c r="Z5834" i="4"/>
  <c r="AC5834" i="4"/>
  <c r="AH5834" i="4" s="1"/>
  <c r="AD5834" i="4"/>
  <c r="Y5835" i="4"/>
  <c r="Z5835" i="4"/>
  <c r="AC5835" i="4"/>
  <c r="AH5835" i="4" s="1"/>
  <c r="AD5835" i="4"/>
  <c r="Y5836" i="4"/>
  <c r="Z5836" i="4"/>
  <c r="AC5836" i="4"/>
  <c r="AH5836" i="4" s="1"/>
  <c r="AD5836" i="4"/>
  <c r="Y5837" i="4"/>
  <c r="X5837" i="4" s="1"/>
  <c r="AA5837" i="4" s="1"/>
  <c r="Z5837" i="4"/>
  <c r="AC5837" i="4"/>
  <c r="AH5837" i="4" s="1"/>
  <c r="AD5837" i="4"/>
  <c r="Y5838" i="4"/>
  <c r="Z5838" i="4"/>
  <c r="AC5838" i="4"/>
  <c r="AH5838" i="4" s="1"/>
  <c r="AD5838" i="4"/>
  <c r="Y5839" i="4"/>
  <c r="Z5839" i="4"/>
  <c r="AC5839" i="4"/>
  <c r="AH5839" i="4" s="1"/>
  <c r="AD5839" i="4"/>
  <c r="Y5840" i="4"/>
  <c r="Z5840" i="4"/>
  <c r="AC5840" i="4"/>
  <c r="AH5840" i="4" s="1"/>
  <c r="AD5840" i="4"/>
  <c r="Y5841" i="4"/>
  <c r="Z5841" i="4"/>
  <c r="AC5841" i="4"/>
  <c r="AH5841" i="4" s="1"/>
  <c r="AD5841" i="4"/>
  <c r="Y5842" i="4"/>
  <c r="Z5842" i="4"/>
  <c r="AC5842" i="4"/>
  <c r="AH5842" i="4" s="1"/>
  <c r="AD5842" i="4"/>
  <c r="Y5843" i="4"/>
  <c r="Z5843" i="4"/>
  <c r="AC5843" i="4"/>
  <c r="AH5843" i="4" s="1"/>
  <c r="AD5843" i="4"/>
  <c r="Y5844" i="4"/>
  <c r="Z5844" i="4"/>
  <c r="AC5844" i="4"/>
  <c r="AH5844" i="4" s="1"/>
  <c r="AD5844" i="4"/>
  <c r="Y5845" i="4"/>
  <c r="X5845" i="4" s="1"/>
  <c r="AA5845" i="4" s="1"/>
  <c r="Z5845" i="4"/>
  <c r="AC5845" i="4"/>
  <c r="AH5845" i="4" s="1"/>
  <c r="AD5845" i="4"/>
  <c r="Y5846" i="4"/>
  <c r="Z5846" i="4"/>
  <c r="AC5846" i="4"/>
  <c r="AH5846" i="4" s="1"/>
  <c r="AD5846" i="4"/>
  <c r="Y5847" i="4"/>
  <c r="Z5847" i="4"/>
  <c r="AC5847" i="4"/>
  <c r="AH5847" i="4" s="1"/>
  <c r="AD5847" i="4"/>
  <c r="Y5848" i="4"/>
  <c r="Z5848" i="4"/>
  <c r="AC5848" i="4"/>
  <c r="AH5848" i="4" s="1"/>
  <c r="AD5848" i="4"/>
  <c r="Y5849" i="4"/>
  <c r="X5849" i="4" s="1"/>
  <c r="AA5849" i="4" s="1"/>
  <c r="Z5849" i="4"/>
  <c r="AC5849" i="4"/>
  <c r="AH5849" i="4" s="1"/>
  <c r="AD5849" i="4"/>
  <c r="Y5850" i="4"/>
  <c r="Z5850" i="4"/>
  <c r="AC5850" i="4"/>
  <c r="AH5850" i="4" s="1"/>
  <c r="AD5850" i="4"/>
  <c r="Y5851" i="4"/>
  <c r="Z5851" i="4"/>
  <c r="AC5851" i="4"/>
  <c r="AH5851" i="4" s="1"/>
  <c r="AD5851" i="4"/>
  <c r="Y5852" i="4"/>
  <c r="Z5852" i="4"/>
  <c r="AC5852" i="4"/>
  <c r="AH5852" i="4" s="1"/>
  <c r="AD5852" i="4"/>
  <c r="Y5853" i="4"/>
  <c r="X5853" i="4" s="1"/>
  <c r="AA5853" i="4" s="1"/>
  <c r="Z5853" i="4"/>
  <c r="AC5853" i="4"/>
  <c r="AH5853" i="4" s="1"/>
  <c r="AD5853" i="4"/>
  <c r="Y5854" i="4"/>
  <c r="Z5854" i="4"/>
  <c r="AC5854" i="4"/>
  <c r="AH5854" i="4" s="1"/>
  <c r="AD5854" i="4"/>
  <c r="Y5855" i="4"/>
  <c r="Z5855" i="4"/>
  <c r="AC5855" i="4"/>
  <c r="AH5855" i="4" s="1"/>
  <c r="AD5855" i="4"/>
  <c r="Y5856" i="4"/>
  <c r="Z5856" i="4"/>
  <c r="AC5856" i="4"/>
  <c r="AH5856" i="4" s="1"/>
  <c r="AD5856" i="4"/>
  <c r="Y5857" i="4"/>
  <c r="X5857" i="4" s="1"/>
  <c r="AA5857" i="4" s="1"/>
  <c r="Z5857" i="4"/>
  <c r="AC5857" i="4"/>
  <c r="AH5857" i="4" s="1"/>
  <c r="AD5857" i="4"/>
  <c r="Y5858" i="4"/>
  <c r="Z5858" i="4"/>
  <c r="AC5858" i="4"/>
  <c r="AH5858" i="4" s="1"/>
  <c r="AD5858" i="4"/>
  <c r="Y5859" i="4"/>
  <c r="Z5859" i="4"/>
  <c r="AC5859" i="4"/>
  <c r="AH5859" i="4" s="1"/>
  <c r="AD5859" i="4"/>
  <c r="Y5860" i="4"/>
  <c r="Z5860" i="4"/>
  <c r="AC5860" i="4"/>
  <c r="AH5860" i="4" s="1"/>
  <c r="AD5860" i="4"/>
  <c r="Y5861" i="4"/>
  <c r="X5861" i="4" s="1"/>
  <c r="AA5861" i="4" s="1"/>
  <c r="Z5861" i="4"/>
  <c r="AC5861" i="4"/>
  <c r="AH5861" i="4" s="1"/>
  <c r="AD5861" i="4"/>
  <c r="Y5862" i="4"/>
  <c r="Z5862" i="4"/>
  <c r="AC5862" i="4"/>
  <c r="AH5862" i="4" s="1"/>
  <c r="AD5862" i="4"/>
  <c r="Y5863" i="4"/>
  <c r="Z5863" i="4"/>
  <c r="AC5863" i="4"/>
  <c r="AH5863" i="4" s="1"/>
  <c r="AD5863" i="4"/>
  <c r="Y5864" i="4"/>
  <c r="Z5864" i="4"/>
  <c r="AC5864" i="4"/>
  <c r="AH5864" i="4" s="1"/>
  <c r="AD5864" i="4"/>
  <c r="Y5865" i="4"/>
  <c r="X5865" i="4" s="1"/>
  <c r="AA5865" i="4" s="1"/>
  <c r="Z5865" i="4"/>
  <c r="AC5865" i="4"/>
  <c r="AH5865" i="4" s="1"/>
  <c r="AD5865" i="4"/>
  <c r="Y5866" i="4"/>
  <c r="Z5866" i="4"/>
  <c r="AC5866" i="4"/>
  <c r="AH5866" i="4" s="1"/>
  <c r="AD5866" i="4"/>
  <c r="Y5867" i="4"/>
  <c r="Z5867" i="4"/>
  <c r="AC5867" i="4"/>
  <c r="AH5867" i="4" s="1"/>
  <c r="AD5867" i="4"/>
  <c r="Y5868" i="4"/>
  <c r="Z5868" i="4"/>
  <c r="AC5868" i="4"/>
  <c r="AH5868" i="4" s="1"/>
  <c r="AD5868" i="4"/>
  <c r="Y5869" i="4"/>
  <c r="X5869" i="4" s="1"/>
  <c r="AA5869" i="4" s="1"/>
  <c r="Z5869" i="4"/>
  <c r="AC5869" i="4"/>
  <c r="AH5869" i="4" s="1"/>
  <c r="AD5869" i="4"/>
  <c r="Y5870" i="4"/>
  <c r="Z5870" i="4"/>
  <c r="AC5870" i="4"/>
  <c r="AH5870" i="4" s="1"/>
  <c r="AD5870" i="4"/>
  <c r="Y5871" i="4"/>
  <c r="Z5871" i="4"/>
  <c r="AC5871" i="4"/>
  <c r="AH5871" i="4" s="1"/>
  <c r="AD5871" i="4"/>
  <c r="Y5872" i="4"/>
  <c r="Z5872" i="4"/>
  <c r="AC5872" i="4"/>
  <c r="AH5872" i="4" s="1"/>
  <c r="AD5872" i="4"/>
  <c r="Y5873" i="4"/>
  <c r="X5873" i="4" s="1"/>
  <c r="AA5873" i="4" s="1"/>
  <c r="Z5873" i="4"/>
  <c r="AC5873" i="4"/>
  <c r="AH5873" i="4" s="1"/>
  <c r="AD5873" i="4"/>
  <c r="Y5874" i="4"/>
  <c r="Z5874" i="4"/>
  <c r="AC5874" i="4"/>
  <c r="AH5874" i="4" s="1"/>
  <c r="AD5874" i="4"/>
  <c r="Y5875" i="4"/>
  <c r="Z5875" i="4"/>
  <c r="AC5875" i="4"/>
  <c r="AH5875" i="4" s="1"/>
  <c r="AD5875" i="4"/>
  <c r="Y5876" i="4"/>
  <c r="Z5876" i="4"/>
  <c r="AC5876" i="4"/>
  <c r="AH5876" i="4" s="1"/>
  <c r="AD5876" i="4"/>
  <c r="Y5877" i="4"/>
  <c r="X5877" i="4" s="1"/>
  <c r="AA5877" i="4" s="1"/>
  <c r="Z5877" i="4"/>
  <c r="AC5877" i="4"/>
  <c r="AH5877" i="4" s="1"/>
  <c r="AD5877" i="4"/>
  <c r="Y5878" i="4"/>
  <c r="Z5878" i="4"/>
  <c r="AC5878" i="4"/>
  <c r="AH5878" i="4" s="1"/>
  <c r="AD5878" i="4"/>
  <c r="Y5879" i="4"/>
  <c r="Z5879" i="4"/>
  <c r="AC5879" i="4"/>
  <c r="AH5879" i="4" s="1"/>
  <c r="AD5879" i="4"/>
  <c r="Y5880" i="4"/>
  <c r="Z5880" i="4"/>
  <c r="AC5880" i="4"/>
  <c r="AH5880" i="4" s="1"/>
  <c r="AD5880" i="4"/>
  <c r="Y5881" i="4"/>
  <c r="X5881" i="4" s="1"/>
  <c r="AA5881" i="4" s="1"/>
  <c r="Z5881" i="4"/>
  <c r="AC5881" i="4"/>
  <c r="AH5881" i="4" s="1"/>
  <c r="AD5881" i="4"/>
  <c r="Y5882" i="4"/>
  <c r="Z5882" i="4"/>
  <c r="AC5882" i="4"/>
  <c r="AH5882" i="4" s="1"/>
  <c r="AD5882" i="4"/>
  <c r="Y5883" i="4"/>
  <c r="Z5883" i="4"/>
  <c r="AC5883" i="4"/>
  <c r="AH5883" i="4" s="1"/>
  <c r="AD5883" i="4"/>
  <c r="Y5884" i="4"/>
  <c r="Z5884" i="4"/>
  <c r="AC5884" i="4"/>
  <c r="AH5884" i="4" s="1"/>
  <c r="AD5884" i="4"/>
  <c r="Y5885" i="4"/>
  <c r="X5885" i="4" s="1"/>
  <c r="AA5885" i="4" s="1"/>
  <c r="Z5885" i="4"/>
  <c r="AC5885" i="4"/>
  <c r="AH5885" i="4" s="1"/>
  <c r="AD5885" i="4"/>
  <c r="Y5886" i="4"/>
  <c r="Z5886" i="4"/>
  <c r="AC5886" i="4"/>
  <c r="AH5886" i="4" s="1"/>
  <c r="AD5886" i="4"/>
  <c r="Y5887" i="4"/>
  <c r="Z5887" i="4"/>
  <c r="AC5887" i="4"/>
  <c r="AH5887" i="4" s="1"/>
  <c r="AD5887" i="4"/>
  <c r="Y5888" i="4"/>
  <c r="Z5888" i="4"/>
  <c r="AC5888" i="4"/>
  <c r="AH5888" i="4" s="1"/>
  <c r="AD5888" i="4"/>
  <c r="Y5889" i="4"/>
  <c r="X5889" i="4" s="1"/>
  <c r="AA5889" i="4" s="1"/>
  <c r="Z5889" i="4"/>
  <c r="AC5889" i="4"/>
  <c r="AH5889" i="4" s="1"/>
  <c r="AD5889" i="4"/>
  <c r="Y5890" i="4"/>
  <c r="Z5890" i="4"/>
  <c r="AC5890" i="4"/>
  <c r="AH5890" i="4" s="1"/>
  <c r="AD5890" i="4"/>
  <c r="Y5891" i="4"/>
  <c r="Z5891" i="4"/>
  <c r="AC5891" i="4"/>
  <c r="AH5891" i="4" s="1"/>
  <c r="AD5891" i="4"/>
  <c r="Y5892" i="4"/>
  <c r="Z5892" i="4"/>
  <c r="AC5892" i="4"/>
  <c r="AH5892" i="4" s="1"/>
  <c r="AD5892" i="4"/>
  <c r="Y5893" i="4"/>
  <c r="X5893" i="4" s="1"/>
  <c r="AA5893" i="4" s="1"/>
  <c r="Z5893" i="4"/>
  <c r="AC5893" i="4"/>
  <c r="AH5893" i="4" s="1"/>
  <c r="AD5893" i="4"/>
  <c r="Y5894" i="4"/>
  <c r="Z5894" i="4"/>
  <c r="AC5894" i="4"/>
  <c r="AH5894" i="4" s="1"/>
  <c r="AD5894" i="4"/>
  <c r="Y5895" i="4"/>
  <c r="Z5895" i="4"/>
  <c r="AC5895" i="4"/>
  <c r="AH5895" i="4" s="1"/>
  <c r="AD5895" i="4"/>
  <c r="Y5896" i="4"/>
  <c r="Z5896" i="4"/>
  <c r="AC5896" i="4"/>
  <c r="AH5896" i="4" s="1"/>
  <c r="AD5896" i="4"/>
  <c r="Y5897" i="4"/>
  <c r="X5897" i="4" s="1"/>
  <c r="AA5897" i="4" s="1"/>
  <c r="Z5897" i="4"/>
  <c r="AC5897" i="4"/>
  <c r="AH5897" i="4" s="1"/>
  <c r="AD5897" i="4"/>
  <c r="Y5898" i="4"/>
  <c r="Z5898" i="4"/>
  <c r="AC5898" i="4"/>
  <c r="AH5898" i="4" s="1"/>
  <c r="AD5898" i="4"/>
  <c r="Y5899" i="4"/>
  <c r="Z5899" i="4"/>
  <c r="AC5899" i="4"/>
  <c r="AH5899" i="4" s="1"/>
  <c r="AD5899" i="4"/>
  <c r="Y5900" i="4"/>
  <c r="Z5900" i="4"/>
  <c r="AC5900" i="4"/>
  <c r="AH5900" i="4" s="1"/>
  <c r="AD5900" i="4"/>
  <c r="Y5901" i="4"/>
  <c r="X5901" i="4" s="1"/>
  <c r="AA5901" i="4" s="1"/>
  <c r="Z5901" i="4"/>
  <c r="AC5901" i="4"/>
  <c r="AH5901" i="4" s="1"/>
  <c r="AD5901" i="4"/>
  <c r="Y5902" i="4"/>
  <c r="Z5902" i="4"/>
  <c r="AC5902" i="4"/>
  <c r="AH5902" i="4" s="1"/>
  <c r="AD5902" i="4"/>
  <c r="Y5903" i="4"/>
  <c r="Z5903" i="4"/>
  <c r="AC5903" i="4"/>
  <c r="AH5903" i="4" s="1"/>
  <c r="AD5903" i="4"/>
  <c r="Y5904" i="4"/>
  <c r="Z5904" i="4"/>
  <c r="AC5904" i="4"/>
  <c r="AH5904" i="4" s="1"/>
  <c r="AD5904" i="4"/>
  <c r="Y5905" i="4"/>
  <c r="X5905" i="4" s="1"/>
  <c r="AA5905" i="4" s="1"/>
  <c r="Z5905" i="4"/>
  <c r="AC5905" i="4"/>
  <c r="AH5905" i="4" s="1"/>
  <c r="AD5905" i="4"/>
  <c r="Y5906" i="4"/>
  <c r="Z5906" i="4"/>
  <c r="AC5906" i="4"/>
  <c r="AH5906" i="4" s="1"/>
  <c r="AD5906" i="4"/>
  <c r="Y5907" i="4"/>
  <c r="Z5907" i="4"/>
  <c r="AC5907" i="4"/>
  <c r="AH5907" i="4" s="1"/>
  <c r="AD5907" i="4"/>
  <c r="Y5908" i="4"/>
  <c r="Z5908" i="4"/>
  <c r="AC5908" i="4"/>
  <c r="AH5908" i="4" s="1"/>
  <c r="AD5908" i="4"/>
  <c r="Y5909" i="4"/>
  <c r="X5909" i="4" s="1"/>
  <c r="AA5909" i="4" s="1"/>
  <c r="Z5909" i="4"/>
  <c r="AC5909" i="4"/>
  <c r="AH5909" i="4" s="1"/>
  <c r="AD5909" i="4"/>
  <c r="Y5910" i="4"/>
  <c r="Z5910" i="4"/>
  <c r="AC5910" i="4"/>
  <c r="AH5910" i="4" s="1"/>
  <c r="AD5910" i="4"/>
  <c r="Y5911" i="4"/>
  <c r="Z5911" i="4"/>
  <c r="AC5911" i="4"/>
  <c r="AH5911" i="4" s="1"/>
  <c r="AD5911" i="4"/>
  <c r="Y5912" i="4"/>
  <c r="Z5912" i="4"/>
  <c r="AC5912" i="4"/>
  <c r="AH5912" i="4" s="1"/>
  <c r="AD5912" i="4"/>
  <c r="Y5913" i="4"/>
  <c r="X5913" i="4" s="1"/>
  <c r="AA5913" i="4" s="1"/>
  <c r="Z5913" i="4"/>
  <c r="AC5913" i="4"/>
  <c r="AH5913" i="4" s="1"/>
  <c r="AD5913" i="4"/>
  <c r="Y5914" i="4"/>
  <c r="Z5914" i="4"/>
  <c r="AC5914" i="4"/>
  <c r="AH5914" i="4" s="1"/>
  <c r="AD5914" i="4"/>
  <c r="Y5915" i="4"/>
  <c r="Z5915" i="4"/>
  <c r="AC5915" i="4"/>
  <c r="AH5915" i="4" s="1"/>
  <c r="AD5915" i="4"/>
  <c r="Y5916" i="4"/>
  <c r="Z5916" i="4"/>
  <c r="AC5916" i="4"/>
  <c r="AH5916" i="4" s="1"/>
  <c r="AD5916" i="4"/>
  <c r="Y5917" i="4"/>
  <c r="X5917" i="4" s="1"/>
  <c r="AA5917" i="4" s="1"/>
  <c r="Z5917" i="4"/>
  <c r="AC5917" i="4"/>
  <c r="AH5917" i="4" s="1"/>
  <c r="AD5917" i="4"/>
  <c r="Y5918" i="4"/>
  <c r="Z5918" i="4"/>
  <c r="AC5918" i="4"/>
  <c r="AH5918" i="4" s="1"/>
  <c r="AD5918" i="4"/>
  <c r="Y5919" i="4"/>
  <c r="Z5919" i="4"/>
  <c r="AC5919" i="4"/>
  <c r="AH5919" i="4" s="1"/>
  <c r="AD5919" i="4"/>
  <c r="Y5920" i="4"/>
  <c r="Z5920" i="4"/>
  <c r="AC5920" i="4"/>
  <c r="AH5920" i="4" s="1"/>
  <c r="AD5920" i="4"/>
  <c r="Y5921" i="4"/>
  <c r="X5921" i="4" s="1"/>
  <c r="AA5921" i="4" s="1"/>
  <c r="Z5921" i="4"/>
  <c r="AC5921" i="4"/>
  <c r="AH5921" i="4" s="1"/>
  <c r="AD5921" i="4"/>
  <c r="Y5922" i="4"/>
  <c r="Z5922" i="4"/>
  <c r="AC5922" i="4"/>
  <c r="AH5922" i="4" s="1"/>
  <c r="AD5922" i="4"/>
  <c r="Y5923" i="4"/>
  <c r="Z5923" i="4"/>
  <c r="AC5923" i="4"/>
  <c r="AH5923" i="4" s="1"/>
  <c r="AD5923" i="4"/>
  <c r="Y5924" i="4"/>
  <c r="Z5924" i="4"/>
  <c r="AC5924" i="4"/>
  <c r="AH5924" i="4" s="1"/>
  <c r="AD5924" i="4"/>
  <c r="Y5925" i="4"/>
  <c r="X5925" i="4" s="1"/>
  <c r="AA5925" i="4" s="1"/>
  <c r="Z5925" i="4"/>
  <c r="AC5925" i="4"/>
  <c r="AH5925" i="4" s="1"/>
  <c r="AD5925" i="4"/>
  <c r="Y5926" i="4"/>
  <c r="Z5926" i="4"/>
  <c r="AC5926" i="4"/>
  <c r="AH5926" i="4" s="1"/>
  <c r="AD5926" i="4"/>
  <c r="Y5927" i="4"/>
  <c r="Z5927" i="4"/>
  <c r="AC5927" i="4"/>
  <c r="AH5927" i="4" s="1"/>
  <c r="AD5927" i="4"/>
  <c r="Y5928" i="4"/>
  <c r="Z5928" i="4"/>
  <c r="AC5928" i="4"/>
  <c r="AH5928" i="4" s="1"/>
  <c r="AD5928" i="4"/>
  <c r="Y5929" i="4"/>
  <c r="X5929" i="4" s="1"/>
  <c r="AA5929" i="4" s="1"/>
  <c r="Z5929" i="4"/>
  <c r="AC5929" i="4"/>
  <c r="AH5929" i="4" s="1"/>
  <c r="AD5929" i="4"/>
  <c r="Y5930" i="4"/>
  <c r="Z5930" i="4"/>
  <c r="AC5930" i="4"/>
  <c r="AH5930" i="4" s="1"/>
  <c r="AD5930" i="4"/>
  <c r="Y5931" i="4"/>
  <c r="Z5931" i="4"/>
  <c r="AC5931" i="4"/>
  <c r="AH5931" i="4" s="1"/>
  <c r="AD5931" i="4"/>
  <c r="Y5932" i="4"/>
  <c r="Z5932" i="4"/>
  <c r="AC5932" i="4"/>
  <c r="AH5932" i="4" s="1"/>
  <c r="AD5932" i="4"/>
  <c r="Y5933" i="4"/>
  <c r="X5933" i="4" s="1"/>
  <c r="AA5933" i="4" s="1"/>
  <c r="Z5933" i="4"/>
  <c r="AC5933" i="4"/>
  <c r="AH5933" i="4" s="1"/>
  <c r="AD5933" i="4"/>
  <c r="Y5934" i="4"/>
  <c r="Z5934" i="4"/>
  <c r="AC5934" i="4"/>
  <c r="AH5934" i="4" s="1"/>
  <c r="AD5934" i="4"/>
  <c r="Y5935" i="4"/>
  <c r="Z5935" i="4"/>
  <c r="AC5935" i="4"/>
  <c r="AH5935" i="4" s="1"/>
  <c r="AD5935" i="4"/>
  <c r="Y5936" i="4"/>
  <c r="Z5936" i="4"/>
  <c r="AC5936" i="4"/>
  <c r="AH5936" i="4" s="1"/>
  <c r="AD5936" i="4"/>
  <c r="Y5937" i="4"/>
  <c r="X5937" i="4" s="1"/>
  <c r="AA5937" i="4" s="1"/>
  <c r="Z5937" i="4"/>
  <c r="AC5937" i="4"/>
  <c r="AH5937" i="4" s="1"/>
  <c r="AD5937" i="4"/>
  <c r="Y5938" i="4"/>
  <c r="Z5938" i="4"/>
  <c r="AC5938" i="4"/>
  <c r="AH5938" i="4" s="1"/>
  <c r="AD5938" i="4"/>
  <c r="Y5939" i="4"/>
  <c r="Z5939" i="4"/>
  <c r="AC5939" i="4"/>
  <c r="AH5939" i="4" s="1"/>
  <c r="AD5939" i="4"/>
  <c r="Y5940" i="4"/>
  <c r="Z5940" i="4"/>
  <c r="AC5940" i="4"/>
  <c r="AH5940" i="4" s="1"/>
  <c r="AD5940" i="4"/>
  <c r="Y5941" i="4"/>
  <c r="X5941" i="4" s="1"/>
  <c r="AA5941" i="4" s="1"/>
  <c r="Z5941" i="4"/>
  <c r="AC5941" i="4"/>
  <c r="AH5941" i="4" s="1"/>
  <c r="AD5941" i="4"/>
  <c r="Y5942" i="4"/>
  <c r="Z5942" i="4"/>
  <c r="AC5942" i="4"/>
  <c r="AH5942" i="4" s="1"/>
  <c r="AD5942" i="4"/>
  <c r="Y5943" i="4"/>
  <c r="Z5943" i="4"/>
  <c r="AC5943" i="4"/>
  <c r="AH5943" i="4" s="1"/>
  <c r="AD5943" i="4"/>
  <c r="Y5944" i="4"/>
  <c r="Z5944" i="4"/>
  <c r="AC5944" i="4"/>
  <c r="AH5944" i="4" s="1"/>
  <c r="AD5944" i="4"/>
  <c r="Y5945" i="4"/>
  <c r="X5945" i="4" s="1"/>
  <c r="AA5945" i="4" s="1"/>
  <c r="Z5945" i="4"/>
  <c r="AC5945" i="4"/>
  <c r="AH5945" i="4" s="1"/>
  <c r="AD5945" i="4"/>
  <c r="Y5946" i="4"/>
  <c r="Z5946" i="4"/>
  <c r="AC5946" i="4"/>
  <c r="AH5946" i="4" s="1"/>
  <c r="AD5946" i="4"/>
  <c r="Y5947" i="4"/>
  <c r="Z5947" i="4"/>
  <c r="AC5947" i="4"/>
  <c r="AH5947" i="4" s="1"/>
  <c r="AD5947" i="4"/>
  <c r="Y5948" i="4"/>
  <c r="Z5948" i="4"/>
  <c r="AC5948" i="4"/>
  <c r="AH5948" i="4" s="1"/>
  <c r="AD5948" i="4"/>
  <c r="Y5949" i="4"/>
  <c r="X5949" i="4" s="1"/>
  <c r="AA5949" i="4" s="1"/>
  <c r="Z5949" i="4"/>
  <c r="AC5949" i="4"/>
  <c r="AH5949" i="4" s="1"/>
  <c r="AD5949" i="4"/>
  <c r="Y5950" i="4"/>
  <c r="Z5950" i="4"/>
  <c r="AC5950" i="4"/>
  <c r="AH5950" i="4" s="1"/>
  <c r="AD5950" i="4"/>
  <c r="Y5951" i="4"/>
  <c r="Z5951" i="4"/>
  <c r="AC5951" i="4"/>
  <c r="AH5951" i="4" s="1"/>
  <c r="AD5951" i="4"/>
  <c r="Y5952" i="4"/>
  <c r="Z5952" i="4"/>
  <c r="AC5952" i="4"/>
  <c r="AH5952" i="4" s="1"/>
  <c r="AD5952" i="4"/>
  <c r="Y5953" i="4"/>
  <c r="X5953" i="4" s="1"/>
  <c r="AA5953" i="4" s="1"/>
  <c r="Z5953" i="4"/>
  <c r="AC5953" i="4"/>
  <c r="AH5953" i="4" s="1"/>
  <c r="AD5953" i="4"/>
  <c r="Y5954" i="4"/>
  <c r="Z5954" i="4"/>
  <c r="AC5954" i="4"/>
  <c r="AH5954" i="4" s="1"/>
  <c r="AD5954" i="4"/>
  <c r="Y5955" i="4"/>
  <c r="Z5955" i="4"/>
  <c r="AC5955" i="4"/>
  <c r="AH5955" i="4" s="1"/>
  <c r="AD5955" i="4"/>
  <c r="Y5956" i="4"/>
  <c r="Z5956" i="4"/>
  <c r="AC5956" i="4"/>
  <c r="AH5956" i="4" s="1"/>
  <c r="AD5956" i="4"/>
  <c r="Y5957" i="4"/>
  <c r="X5957" i="4" s="1"/>
  <c r="AA5957" i="4" s="1"/>
  <c r="Z5957" i="4"/>
  <c r="AC5957" i="4"/>
  <c r="AH5957" i="4" s="1"/>
  <c r="AD5957" i="4"/>
  <c r="Y5958" i="4"/>
  <c r="Z5958" i="4"/>
  <c r="AC5958" i="4"/>
  <c r="AH5958" i="4" s="1"/>
  <c r="AD5958" i="4"/>
  <c r="Y5959" i="4"/>
  <c r="Z5959" i="4"/>
  <c r="AC5959" i="4"/>
  <c r="AH5959" i="4" s="1"/>
  <c r="AD5959" i="4"/>
  <c r="Y5960" i="4"/>
  <c r="Z5960" i="4"/>
  <c r="AC5960" i="4"/>
  <c r="AH5960" i="4" s="1"/>
  <c r="AD5960" i="4"/>
  <c r="Y5961" i="4"/>
  <c r="X5961" i="4" s="1"/>
  <c r="AA5961" i="4" s="1"/>
  <c r="Z5961" i="4"/>
  <c r="AC5961" i="4"/>
  <c r="AH5961" i="4" s="1"/>
  <c r="AD5961" i="4"/>
  <c r="Y5962" i="4"/>
  <c r="Z5962" i="4"/>
  <c r="AC5962" i="4"/>
  <c r="AH5962" i="4" s="1"/>
  <c r="AD5962" i="4"/>
  <c r="Y5963" i="4"/>
  <c r="Z5963" i="4"/>
  <c r="AC5963" i="4"/>
  <c r="AH5963" i="4" s="1"/>
  <c r="AD5963" i="4"/>
  <c r="Y5964" i="4"/>
  <c r="Z5964" i="4"/>
  <c r="AC5964" i="4"/>
  <c r="AH5964" i="4" s="1"/>
  <c r="AD5964" i="4"/>
  <c r="Y5965" i="4"/>
  <c r="X5965" i="4" s="1"/>
  <c r="AA5965" i="4" s="1"/>
  <c r="Z5965" i="4"/>
  <c r="AC5965" i="4"/>
  <c r="AH5965" i="4" s="1"/>
  <c r="AD5965" i="4"/>
  <c r="Y5966" i="4"/>
  <c r="Z5966" i="4"/>
  <c r="AC5966" i="4"/>
  <c r="AH5966" i="4" s="1"/>
  <c r="AD5966" i="4"/>
  <c r="Y5967" i="4"/>
  <c r="Z5967" i="4"/>
  <c r="AC5967" i="4"/>
  <c r="AH5967" i="4" s="1"/>
  <c r="AD5967" i="4"/>
  <c r="Y5968" i="4"/>
  <c r="Z5968" i="4"/>
  <c r="AC5968" i="4"/>
  <c r="AH5968" i="4" s="1"/>
  <c r="AD5968" i="4"/>
  <c r="Y5969" i="4"/>
  <c r="X5969" i="4" s="1"/>
  <c r="AA5969" i="4" s="1"/>
  <c r="Z5969" i="4"/>
  <c r="AC5969" i="4"/>
  <c r="AH5969" i="4" s="1"/>
  <c r="AD5969" i="4"/>
  <c r="Y5970" i="4"/>
  <c r="Z5970" i="4"/>
  <c r="AC5970" i="4"/>
  <c r="AH5970" i="4" s="1"/>
  <c r="AD5970" i="4"/>
  <c r="Y5971" i="4"/>
  <c r="Z5971" i="4"/>
  <c r="AC5971" i="4"/>
  <c r="AH5971" i="4" s="1"/>
  <c r="AD5971" i="4"/>
  <c r="Y5972" i="4"/>
  <c r="Z5972" i="4"/>
  <c r="AC5972" i="4"/>
  <c r="AH5972" i="4" s="1"/>
  <c r="AD5972" i="4"/>
  <c r="Y5973" i="4"/>
  <c r="X5973" i="4" s="1"/>
  <c r="AA5973" i="4" s="1"/>
  <c r="Z5973" i="4"/>
  <c r="AC5973" i="4"/>
  <c r="AH5973" i="4" s="1"/>
  <c r="AD5973" i="4"/>
  <c r="Y5974" i="4"/>
  <c r="Z5974" i="4"/>
  <c r="AC5974" i="4"/>
  <c r="AH5974" i="4" s="1"/>
  <c r="AD5974" i="4"/>
  <c r="Y5975" i="4"/>
  <c r="Z5975" i="4"/>
  <c r="AC5975" i="4"/>
  <c r="AH5975" i="4" s="1"/>
  <c r="AD5975" i="4"/>
  <c r="Y5976" i="4"/>
  <c r="Z5976" i="4"/>
  <c r="AC5976" i="4"/>
  <c r="AH5976" i="4" s="1"/>
  <c r="AD5976" i="4"/>
  <c r="Y5977" i="4"/>
  <c r="X5977" i="4" s="1"/>
  <c r="AA5977" i="4" s="1"/>
  <c r="Z5977" i="4"/>
  <c r="AC5977" i="4"/>
  <c r="AH5977" i="4" s="1"/>
  <c r="AD5977" i="4"/>
  <c r="Y5978" i="4"/>
  <c r="Z5978" i="4"/>
  <c r="AC5978" i="4"/>
  <c r="AH5978" i="4" s="1"/>
  <c r="AD5978" i="4"/>
  <c r="Y5979" i="4"/>
  <c r="Z5979" i="4"/>
  <c r="AC5979" i="4"/>
  <c r="AH5979" i="4" s="1"/>
  <c r="AD5979" i="4"/>
  <c r="Y5980" i="4"/>
  <c r="Z5980" i="4"/>
  <c r="AC5980" i="4"/>
  <c r="AH5980" i="4" s="1"/>
  <c r="AD5980" i="4"/>
  <c r="Y5981" i="4"/>
  <c r="X5981" i="4" s="1"/>
  <c r="AA5981" i="4" s="1"/>
  <c r="Z5981" i="4"/>
  <c r="AC5981" i="4"/>
  <c r="AH5981" i="4" s="1"/>
  <c r="AD5981" i="4"/>
  <c r="Y5982" i="4"/>
  <c r="Z5982" i="4"/>
  <c r="AC5982" i="4"/>
  <c r="AH5982" i="4" s="1"/>
  <c r="AD5982" i="4"/>
  <c r="Y5983" i="4"/>
  <c r="Z5983" i="4"/>
  <c r="AC5983" i="4"/>
  <c r="AH5983" i="4" s="1"/>
  <c r="AD5983" i="4"/>
  <c r="Y5984" i="4"/>
  <c r="Z5984" i="4"/>
  <c r="AC5984" i="4"/>
  <c r="AH5984" i="4" s="1"/>
  <c r="AD5984" i="4"/>
  <c r="Y5985" i="4"/>
  <c r="X5985" i="4" s="1"/>
  <c r="AA5985" i="4" s="1"/>
  <c r="Z5985" i="4"/>
  <c r="AC5985" i="4"/>
  <c r="AH5985" i="4" s="1"/>
  <c r="AD5985" i="4"/>
  <c r="Y5986" i="4"/>
  <c r="Z5986" i="4"/>
  <c r="AC5986" i="4"/>
  <c r="AH5986" i="4" s="1"/>
  <c r="AD5986" i="4"/>
  <c r="Y5987" i="4"/>
  <c r="Z5987" i="4"/>
  <c r="AC5987" i="4"/>
  <c r="AH5987" i="4" s="1"/>
  <c r="AD5987" i="4"/>
  <c r="Y5988" i="4"/>
  <c r="Z5988" i="4"/>
  <c r="AC5988" i="4"/>
  <c r="AH5988" i="4" s="1"/>
  <c r="AD5988" i="4"/>
  <c r="Y5989" i="4"/>
  <c r="X5989" i="4" s="1"/>
  <c r="AA5989" i="4" s="1"/>
  <c r="Z5989" i="4"/>
  <c r="AC5989" i="4"/>
  <c r="AH5989" i="4" s="1"/>
  <c r="AD5989" i="4"/>
  <c r="Y5990" i="4"/>
  <c r="Z5990" i="4"/>
  <c r="AC5990" i="4"/>
  <c r="AH5990" i="4" s="1"/>
  <c r="AD5990" i="4"/>
  <c r="Y5991" i="4"/>
  <c r="Z5991" i="4"/>
  <c r="AC5991" i="4"/>
  <c r="AH5991" i="4" s="1"/>
  <c r="AD5991" i="4"/>
  <c r="Y5992" i="4"/>
  <c r="Z5992" i="4"/>
  <c r="AC5992" i="4"/>
  <c r="AH5992" i="4" s="1"/>
  <c r="AD5992" i="4"/>
  <c r="Y5993" i="4"/>
  <c r="X5993" i="4" s="1"/>
  <c r="AA5993" i="4" s="1"/>
  <c r="Z5993" i="4"/>
  <c r="AC5993" i="4"/>
  <c r="AH5993" i="4" s="1"/>
  <c r="AD5993" i="4"/>
  <c r="Y5994" i="4"/>
  <c r="Z5994" i="4"/>
  <c r="AC5994" i="4"/>
  <c r="AH5994" i="4" s="1"/>
  <c r="AD5994" i="4"/>
  <c r="Y5995" i="4"/>
  <c r="Z5995" i="4"/>
  <c r="AC5995" i="4"/>
  <c r="AH5995" i="4" s="1"/>
  <c r="AD5995" i="4"/>
  <c r="Y5996" i="4"/>
  <c r="Z5996" i="4"/>
  <c r="AC5996" i="4"/>
  <c r="AH5996" i="4" s="1"/>
  <c r="AD5996" i="4"/>
  <c r="Y5997" i="4"/>
  <c r="X5997" i="4" s="1"/>
  <c r="AA5997" i="4" s="1"/>
  <c r="Z5997" i="4"/>
  <c r="AC5997" i="4"/>
  <c r="AH5997" i="4" s="1"/>
  <c r="AD5997" i="4"/>
  <c r="Y5998" i="4"/>
  <c r="Z5998" i="4"/>
  <c r="AC5998" i="4"/>
  <c r="AH5998" i="4" s="1"/>
  <c r="AD5998" i="4"/>
  <c r="Y5999" i="4"/>
  <c r="Z5999" i="4"/>
  <c r="AC5999" i="4"/>
  <c r="AH5999" i="4" s="1"/>
  <c r="AD5999" i="4"/>
  <c r="Y6000" i="4"/>
  <c r="Z6000" i="4"/>
  <c r="AC6000" i="4"/>
  <c r="AH6000" i="4" s="1"/>
  <c r="AD6000" i="4"/>
  <c r="Y6001" i="4"/>
  <c r="X6001" i="4" s="1"/>
  <c r="AA6001" i="4" s="1"/>
  <c r="Z6001" i="4"/>
  <c r="AC6001" i="4"/>
  <c r="AH6001" i="4" s="1"/>
  <c r="AD6001" i="4"/>
  <c r="Y6002" i="4"/>
  <c r="Z6002" i="4"/>
  <c r="AC6002" i="4"/>
  <c r="AH6002" i="4" s="1"/>
  <c r="AD6002" i="4"/>
  <c r="Y6003" i="4"/>
  <c r="Z6003" i="4"/>
  <c r="AC6003" i="4"/>
  <c r="AH6003" i="4" s="1"/>
  <c r="AD6003" i="4"/>
  <c r="Y6004" i="4"/>
  <c r="Z6004" i="4"/>
  <c r="AC6004" i="4"/>
  <c r="AH6004" i="4" s="1"/>
  <c r="AD6004" i="4"/>
  <c r="Y6005" i="4"/>
  <c r="X6005" i="4" s="1"/>
  <c r="AA6005" i="4" s="1"/>
  <c r="Z6005" i="4"/>
  <c r="AC6005" i="4"/>
  <c r="AH6005" i="4" s="1"/>
  <c r="AD6005" i="4"/>
  <c r="Y6006" i="4"/>
  <c r="Z6006" i="4"/>
  <c r="AC6006" i="4"/>
  <c r="AH6006" i="4" s="1"/>
  <c r="AD6006" i="4"/>
  <c r="Y6007" i="4"/>
  <c r="Z6007" i="4"/>
  <c r="AC6007" i="4"/>
  <c r="AH6007" i="4" s="1"/>
  <c r="AD6007" i="4"/>
  <c r="Y6008" i="4"/>
  <c r="Z6008" i="4"/>
  <c r="AC6008" i="4"/>
  <c r="AH6008" i="4" s="1"/>
  <c r="AD6008" i="4"/>
  <c r="Y6009" i="4"/>
  <c r="X6009" i="4" s="1"/>
  <c r="AA6009" i="4" s="1"/>
  <c r="Z6009" i="4"/>
  <c r="AC6009" i="4"/>
  <c r="AH6009" i="4" s="1"/>
  <c r="AD6009" i="4"/>
  <c r="Y6010" i="4"/>
  <c r="Z6010" i="4"/>
  <c r="AC6010" i="4"/>
  <c r="AH6010" i="4" s="1"/>
  <c r="AD6010" i="4"/>
  <c r="Y6011" i="4"/>
  <c r="Z6011" i="4"/>
  <c r="AC6011" i="4"/>
  <c r="AH6011" i="4" s="1"/>
  <c r="AD6011" i="4"/>
  <c r="Y6012" i="4"/>
  <c r="Z6012" i="4"/>
  <c r="AC6012" i="4"/>
  <c r="AH6012" i="4" s="1"/>
  <c r="AD6012" i="4"/>
  <c r="Y6013" i="4"/>
  <c r="X6013" i="4" s="1"/>
  <c r="AA6013" i="4" s="1"/>
  <c r="Z6013" i="4"/>
  <c r="AC6013" i="4"/>
  <c r="AH6013" i="4" s="1"/>
  <c r="AD6013" i="4"/>
  <c r="Y6014" i="4"/>
  <c r="Z6014" i="4"/>
  <c r="AC6014" i="4"/>
  <c r="AH6014" i="4" s="1"/>
  <c r="AD6014" i="4"/>
  <c r="Y6015" i="4"/>
  <c r="Z6015" i="4"/>
  <c r="AC6015" i="4"/>
  <c r="AH6015" i="4" s="1"/>
  <c r="AD6015" i="4"/>
  <c r="Y6016" i="4"/>
  <c r="Z6016" i="4"/>
  <c r="AC6016" i="4"/>
  <c r="AH6016" i="4" s="1"/>
  <c r="AD6016" i="4"/>
  <c r="Y6017" i="4"/>
  <c r="X6017" i="4" s="1"/>
  <c r="AA6017" i="4" s="1"/>
  <c r="Z6017" i="4"/>
  <c r="AC6017" i="4"/>
  <c r="AH6017" i="4" s="1"/>
  <c r="AD6017" i="4"/>
  <c r="Y6018" i="4"/>
  <c r="Z6018" i="4"/>
  <c r="AC6018" i="4"/>
  <c r="AH6018" i="4" s="1"/>
  <c r="AD6018" i="4"/>
  <c r="Y6019" i="4"/>
  <c r="Z6019" i="4"/>
  <c r="AC6019" i="4"/>
  <c r="AH6019" i="4" s="1"/>
  <c r="AD6019" i="4"/>
  <c r="Y6020" i="4"/>
  <c r="Z6020" i="4"/>
  <c r="AC6020" i="4"/>
  <c r="AH6020" i="4" s="1"/>
  <c r="AD6020" i="4"/>
  <c r="Y6021" i="4"/>
  <c r="X6021" i="4" s="1"/>
  <c r="AA6021" i="4" s="1"/>
  <c r="Z6021" i="4"/>
  <c r="AC6021" i="4"/>
  <c r="AH6021" i="4" s="1"/>
  <c r="AD6021" i="4"/>
  <c r="Y6022" i="4"/>
  <c r="Z6022" i="4"/>
  <c r="AC6022" i="4"/>
  <c r="AH6022" i="4" s="1"/>
  <c r="AD6022" i="4"/>
  <c r="Y6023" i="4"/>
  <c r="Z6023" i="4"/>
  <c r="AC6023" i="4"/>
  <c r="AH6023" i="4" s="1"/>
  <c r="AD6023" i="4"/>
  <c r="Y6024" i="4"/>
  <c r="Z6024" i="4"/>
  <c r="AC6024" i="4"/>
  <c r="AH6024" i="4" s="1"/>
  <c r="AD6024" i="4"/>
  <c r="Y6025" i="4"/>
  <c r="X6025" i="4" s="1"/>
  <c r="AA6025" i="4" s="1"/>
  <c r="Z6025" i="4"/>
  <c r="AC6025" i="4"/>
  <c r="AH6025" i="4" s="1"/>
  <c r="AD6025" i="4"/>
  <c r="Y6026" i="4"/>
  <c r="Z6026" i="4"/>
  <c r="AC6026" i="4"/>
  <c r="AH6026" i="4" s="1"/>
  <c r="AD6026" i="4"/>
  <c r="Y6027" i="4"/>
  <c r="Z6027" i="4"/>
  <c r="AC6027" i="4"/>
  <c r="AH6027" i="4" s="1"/>
  <c r="AD6027" i="4"/>
  <c r="Y6028" i="4"/>
  <c r="Z6028" i="4"/>
  <c r="AC6028" i="4"/>
  <c r="AH6028" i="4" s="1"/>
  <c r="AD6028" i="4"/>
  <c r="Y6029" i="4"/>
  <c r="X6029" i="4" s="1"/>
  <c r="AA6029" i="4" s="1"/>
  <c r="Z6029" i="4"/>
  <c r="AC6029" i="4"/>
  <c r="AH6029" i="4" s="1"/>
  <c r="AD6029" i="4"/>
  <c r="Y6030" i="4"/>
  <c r="Z6030" i="4"/>
  <c r="AC6030" i="4"/>
  <c r="AH6030" i="4" s="1"/>
  <c r="AD6030" i="4"/>
  <c r="Y6031" i="4"/>
  <c r="Z6031" i="4"/>
  <c r="AC6031" i="4"/>
  <c r="AH6031" i="4" s="1"/>
  <c r="AD6031" i="4"/>
  <c r="Y6032" i="4"/>
  <c r="Z6032" i="4"/>
  <c r="AC6032" i="4"/>
  <c r="AH6032" i="4" s="1"/>
  <c r="AD6032" i="4"/>
  <c r="Y6033" i="4"/>
  <c r="X6033" i="4" s="1"/>
  <c r="AA6033" i="4" s="1"/>
  <c r="Z6033" i="4"/>
  <c r="AC6033" i="4"/>
  <c r="AH6033" i="4" s="1"/>
  <c r="AD6033" i="4"/>
  <c r="Y6034" i="4"/>
  <c r="Z6034" i="4"/>
  <c r="AC6034" i="4"/>
  <c r="AH6034" i="4" s="1"/>
  <c r="AD6034" i="4"/>
  <c r="Y6035" i="4"/>
  <c r="Z6035" i="4"/>
  <c r="AC6035" i="4"/>
  <c r="AH6035" i="4" s="1"/>
  <c r="AD6035" i="4"/>
  <c r="Y6036" i="4"/>
  <c r="Z6036" i="4"/>
  <c r="AC6036" i="4"/>
  <c r="AH6036" i="4" s="1"/>
  <c r="AD6036" i="4"/>
  <c r="Y6037" i="4"/>
  <c r="X6037" i="4" s="1"/>
  <c r="AA6037" i="4" s="1"/>
  <c r="Z6037" i="4"/>
  <c r="AC6037" i="4"/>
  <c r="AH6037" i="4" s="1"/>
  <c r="AD6037" i="4"/>
  <c r="Y6038" i="4"/>
  <c r="Z6038" i="4"/>
  <c r="AC6038" i="4"/>
  <c r="AH6038" i="4" s="1"/>
  <c r="AD6038" i="4"/>
  <c r="Y6039" i="4"/>
  <c r="Z6039" i="4"/>
  <c r="AC6039" i="4"/>
  <c r="AH6039" i="4" s="1"/>
  <c r="AD6039" i="4"/>
  <c r="Y6040" i="4"/>
  <c r="Z6040" i="4"/>
  <c r="AC6040" i="4"/>
  <c r="AH6040" i="4" s="1"/>
  <c r="AD6040" i="4"/>
  <c r="Y6041" i="4"/>
  <c r="X6041" i="4" s="1"/>
  <c r="AA6041" i="4" s="1"/>
  <c r="Z6041" i="4"/>
  <c r="AC6041" i="4"/>
  <c r="AH6041" i="4" s="1"/>
  <c r="AD6041" i="4"/>
  <c r="Y6042" i="4"/>
  <c r="Z6042" i="4"/>
  <c r="AC6042" i="4"/>
  <c r="AH6042" i="4" s="1"/>
  <c r="AD6042" i="4"/>
  <c r="Y6043" i="4"/>
  <c r="Z6043" i="4"/>
  <c r="AC6043" i="4"/>
  <c r="AH6043" i="4" s="1"/>
  <c r="AD6043" i="4"/>
  <c r="Y6044" i="4"/>
  <c r="Z6044" i="4"/>
  <c r="AC6044" i="4"/>
  <c r="AH6044" i="4" s="1"/>
  <c r="AD6044" i="4"/>
  <c r="Y6045" i="4"/>
  <c r="X6045" i="4" s="1"/>
  <c r="AA6045" i="4" s="1"/>
  <c r="Z6045" i="4"/>
  <c r="AC6045" i="4"/>
  <c r="AH6045" i="4" s="1"/>
  <c r="AD6045" i="4"/>
  <c r="Y6046" i="4"/>
  <c r="Z6046" i="4"/>
  <c r="AC6046" i="4"/>
  <c r="AH6046" i="4" s="1"/>
  <c r="AD6046" i="4"/>
  <c r="Y6047" i="4"/>
  <c r="Z6047" i="4"/>
  <c r="AC6047" i="4"/>
  <c r="AH6047" i="4" s="1"/>
  <c r="AD6047" i="4"/>
  <c r="Y6048" i="4"/>
  <c r="Z6048" i="4"/>
  <c r="AC6048" i="4"/>
  <c r="AH6048" i="4" s="1"/>
  <c r="AD6048" i="4"/>
  <c r="Y6049" i="4"/>
  <c r="X6049" i="4" s="1"/>
  <c r="AA6049" i="4" s="1"/>
  <c r="Z6049" i="4"/>
  <c r="AC6049" i="4"/>
  <c r="AH6049" i="4" s="1"/>
  <c r="AD6049" i="4"/>
  <c r="Y6050" i="4"/>
  <c r="Z6050" i="4"/>
  <c r="AC6050" i="4"/>
  <c r="AH6050" i="4" s="1"/>
  <c r="AD6050" i="4"/>
  <c r="Y6051" i="4"/>
  <c r="Z6051" i="4"/>
  <c r="AC6051" i="4"/>
  <c r="AH6051" i="4" s="1"/>
  <c r="AD6051" i="4"/>
  <c r="Y6052" i="4"/>
  <c r="Z6052" i="4"/>
  <c r="AC6052" i="4"/>
  <c r="AH6052" i="4" s="1"/>
  <c r="AD6052" i="4"/>
  <c r="Y6053" i="4"/>
  <c r="X6053" i="4" s="1"/>
  <c r="AA6053" i="4" s="1"/>
  <c r="Z6053" i="4"/>
  <c r="AC6053" i="4"/>
  <c r="AH6053" i="4" s="1"/>
  <c r="AD6053" i="4"/>
  <c r="Y6054" i="4"/>
  <c r="Z6054" i="4"/>
  <c r="AC6054" i="4"/>
  <c r="AH6054" i="4" s="1"/>
  <c r="AD6054" i="4"/>
  <c r="Y6055" i="4"/>
  <c r="Z6055" i="4"/>
  <c r="AC6055" i="4"/>
  <c r="AH6055" i="4" s="1"/>
  <c r="AD6055" i="4"/>
  <c r="Y6056" i="4"/>
  <c r="Z6056" i="4"/>
  <c r="AC6056" i="4"/>
  <c r="AH6056" i="4" s="1"/>
  <c r="AD6056" i="4"/>
  <c r="Y6057" i="4"/>
  <c r="X6057" i="4" s="1"/>
  <c r="AA6057" i="4" s="1"/>
  <c r="Z6057" i="4"/>
  <c r="AC6057" i="4"/>
  <c r="AH6057" i="4" s="1"/>
  <c r="AD6057" i="4"/>
  <c r="Y6058" i="4"/>
  <c r="Z6058" i="4"/>
  <c r="AC6058" i="4"/>
  <c r="AH6058" i="4" s="1"/>
  <c r="AD6058" i="4"/>
  <c r="Y6059" i="4"/>
  <c r="Z6059" i="4"/>
  <c r="AC6059" i="4"/>
  <c r="AH6059" i="4" s="1"/>
  <c r="AD6059" i="4"/>
  <c r="Y6060" i="4"/>
  <c r="Z6060" i="4"/>
  <c r="AC6060" i="4"/>
  <c r="AH6060" i="4" s="1"/>
  <c r="AD6060" i="4"/>
  <c r="Y6061" i="4"/>
  <c r="X6061" i="4" s="1"/>
  <c r="AA6061" i="4" s="1"/>
  <c r="Z6061" i="4"/>
  <c r="AC6061" i="4"/>
  <c r="AH6061" i="4" s="1"/>
  <c r="AD6061" i="4"/>
  <c r="Y6062" i="4"/>
  <c r="Z6062" i="4"/>
  <c r="AC6062" i="4"/>
  <c r="AH6062" i="4" s="1"/>
  <c r="AD6062" i="4"/>
  <c r="Y6063" i="4"/>
  <c r="Z6063" i="4"/>
  <c r="AC6063" i="4"/>
  <c r="AH6063" i="4" s="1"/>
  <c r="AD6063" i="4"/>
  <c r="Y6064" i="4"/>
  <c r="Z6064" i="4"/>
  <c r="AC6064" i="4"/>
  <c r="AH6064" i="4" s="1"/>
  <c r="AD6064" i="4"/>
  <c r="Y6065" i="4"/>
  <c r="X6065" i="4" s="1"/>
  <c r="AA6065" i="4" s="1"/>
  <c r="Z6065" i="4"/>
  <c r="AC6065" i="4"/>
  <c r="AH6065" i="4" s="1"/>
  <c r="AD6065" i="4"/>
  <c r="Y6066" i="4"/>
  <c r="Z6066" i="4"/>
  <c r="AC6066" i="4"/>
  <c r="AH6066" i="4" s="1"/>
  <c r="AD6066" i="4"/>
  <c r="Y6067" i="4"/>
  <c r="Z6067" i="4"/>
  <c r="AC6067" i="4"/>
  <c r="AH6067" i="4" s="1"/>
  <c r="AD6067" i="4"/>
  <c r="Y6068" i="4"/>
  <c r="Z6068" i="4"/>
  <c r="AC6068" i="4"/>
  <c r="AH6068" i="4" s="1"/>
  <c r="AD6068" i="4"/>
  <c r="Y6069" i="4"/>
  <c r="X6069" i="4" s="1"/>
  <c r="AA6069" i="4" s="1"/>
  <c r="Z6069" i="4"/>
  <c r="AC6069" i="4"/>
  <c r="AH6069" i="4" s="1"/>
  <c r="AD6069" i="4"/>
  <c r="Y6070" i="4"/>
  <c r="Z6070" i="4"/>
  <c r="AC6070" i="4"/>
  <c r="AH6070" i="4" s="1"/>
  <c r="AD6070" i="4"/>
  <c r="Y6071" i="4"/>
  <c r="Z6071" i="4"/>
  <c r="AC6071" i="4"/>
  <c r="AH6071" i="4" s="1"/>
  <c r="AD6071" i="4"/>
  <c r="Y6072" i="4"/>
  <c r="Z6072" i="4"/>
  <c r="AC6072" i="4"/>
  <c r="AH6072" i="4" s="1"/>
  <c r="AD6072" i="4"/>
  <c r="Y6073" i="4"/>
  <c r="X6073" i="4" s="1"/>
  <c r="AA6073" i="4" s="1"/>
  <c r="Z6073" i="4"/>
  <c r="AC6073" i="4"/>
  <c r="AH6073" i="4" s="1"/>
  <c r="AD6073" i="4"/>
  <c r="Y6074" i="4"/>
  <c r="Z6074" i="4"/>
  <c r="AC6074" i="4"/>
  <c r="AH6074" i="4" s="1"/>
  <c r="AD6074" i="4"/>
  <c r="Y6075" i="4"/>
  <c r="Z6075" i="4"/>
  <c r="AC6075" i="4"/>
  <c r="AH6075" i="4" s="1"/>
  <c r="AD6075" i="4"/>
  <c r="Y6076" i="4"/>
  <c r="Z6076" i="4"/>
  <c r="AC6076" i="4"/>
  <c r="AH6076" i="4" s="1"/>
  <c r="AD6076" i="4"/>
  <c r="Y6077" i="4"/>
  <c r="X6077" i="4" s="1"/>
  <c r="AA6077" i="4" s="1"/>
  <c r="Z6077" i="4"/>
  <c r="AC6077" i="4"/>
  <c r="AH6077" i="4" s="1"/>
  <c r="AD6077" i="4"/>
  <c r="Y6078" i="4"/>
  <c r="Z6078" i="4"/>
  <c r="AC6078" i="4"/>
  <c r="AH6078" i="4" s="1"/>
  <c r="AD6078" i="4"/>
  <c r="Y6079" i="4"/>
  <c r="Z6079" i="4"/>
  <c r="AC6079" i="4"/>
  <c r="AH6079" i="4" s="1"/>
  <c r="AD6079" i="4"/>
  <c r="Y6080" i="4"/>
  <c r="Z6080" i="4"/>
  <c r="AC6080" i="4"/>
  <c r="AH6080" i="4" s="1"/>
  <c r="AD6080" i="4"/>
  <c r="Y6081" i="4"/>
  <c r="X6081" i="4" s="1"/>
  <c r="AA6081" i="4" s="1"/>
  <c r="Z6081" i="4"/>
  <c r="AC6081" i="4"/>
  <c r="AH6081" i="4" s="1"/>
  <c r="AD6081" i="4"/>
  <c r="Y6082" i="4"/>
  <c r="Z6082" i="4"/>
  <c r="AC6082" i="4"/>
  <c r="AH6082" i="4" s="1"/>
  <c r="AD6082" i="4"/>
  <c r="Y6083" i="4"/>
  <c r="Z6083" i="4"/>
  <c r="AC6083" i="4"/>
  <c r="AH6083" i="4" s="1"/>
  <c r="AD6083" i="4"/>
  <c r="Y6084" i="4"/>
  <c r="Z6084" i="4"/>
  <c r="AC6084" i="4"/>
  <c r="AH6084" i="4" s="1"/>
  <c r="AD6084" i="4"/>
  <c r="Y6085" i="4"/>
  <c r="X6085" i="4" s="1"/>
  <c r="AA6085" i="4" s="1"/>
  <c r="Z6085" i="4"/>
  <c r="AC6085" i="4"/>
  <c r="AH6085" i="4" s="1"/>
  <c r="AD6085" i="4"/>
  <c r="Y6086" i="4"/>
  <c r="Z6086" i="4"/>
  <c r="AC6086" i="4"/>
  <c r="AH6086" i="4" s="1"/>
  <c r="AD6086" i="4"/>
  <c r="Y6087" i="4"/>
  <c r="Z6087" i="4"/>
  <c r="AC6087" i="4"/>
  <c r="AH6087" i="4" s="1"/>
  <c r="AD6087" i="4"/>
  <c r="Y6088" i="4"/>
  <c r="Z6088" i="4"/>
  <c r="AC6088" i="4"/>
  <c r="AH6088" i="4" s="1"/>
  <c r="AD6088" i="4"/>
  <c r="Y6089" i="4"/>
  <c r="X6089" i="4" s="1"/>
  <c r="AA6089" i="4" s="1"/>
  <c r="Z6089" i="4"/>
  <c r="AC6089" i="4"/>
  <c r="AH6089" i="4" s="1"/>
  <c r="AD6089" i="4"/>
  <c r="Y6090" i="4"/>
  <c r="Z6090" i="4"/>
  <c r="AC6090" i="4"/>
  <c r="AH6090" i="4" s="1"/>
  <c r="AD6090" i="4"/>
  <c r="Y6091" i="4"/>
  <c r="Z6091" i="4"/>
  <c r="AC6091" i="4"/>
  <c r="AH6091" i="4" s="1"/>
  <c r="AD6091" i="4"/>
  <c r="Y6092" i="4"/>
  <c r="Z6092" i="4"/>
  <c r="AC6092" i="4"/>
  <c r="AH6092" i="4" s="1"/>
  <c r="AD6092" i="4"/>
  <c r="Y6093" i="4"/>
  <c r="X6093" i="4" s="1"/>
  <c r="AA6093" i="4" s="1"/>
  <c r="Z6093" i="4"/>
  <c r="AC6093" i="4"/>
  <c r="AH6093" i="4" s="1"/>
  <c r="AD6093" i="4"/>
  <c r="Y6094" i="4"/>
  <c r="Z6094" i="4"/>
  <c r="AC6094" i="4"/>
  <c r="AH6094" i="4" s="1"/>
  <c r="AD6094" i="4"/>
  <c r="Y6095" i="4"/>
  <c r="Z6095" i="4"/>
  <c r="AC6095" i="4"/>
  <c r="AH6095" i="4" s="1"/>
  <c r="AD6095" i="4"/>
  <c r="Y6096" i="4"/>
  <c r="Z6096" i="4"/>
  <c r="AC6096" i="4"/>
  <c r="AH6096" i="4" s="1"/>
  <c r="AD6096" i="4"/>
  <c r="Y6097" i="4"/>
  <c r="X6097" i="4" s="1"/>
  <c r="AA6097" i="4" s="1"/>
  <c r="Z6097" i="4"/>
  <c r="AC6097" i="4"/>
  <c r="AH6097" i="4" s="1"/>
  <c r="AD6097" i="4"/>
  <c r="Y6098" i="4"/>
  <c r="Z6098" i="4"/>
  <c r="AC6098" i="4"/>
  <c r="AH6098" i="4" s="1"/>
  <c r="AD6098" i="4"/>
  <c r="Y6099" i="4"/>
  <c r="Z6099" i="4"/>
  <c r="AC6099" i="4"/>
  <c r="AH6099" i="4" s="1"/>
  <c r="AD6099" i="4"/>
  <c r="Y6100" i="4"/>
  <c r="Z6100" i="4"/>
  <c r="AC6100" i="4"/>
  <c r="AH6100" i="4" s="1"/>
  <c r="AD6100" i="4"/>
  <c r="Y6101" i="4"/>
  <c r="X6101" i="4" s="1"/>
  <c r="AA6101" i="4" s="1"/>
  <c r="Z6101" i="4"/>
  <c r="AC6101" i="4"/>
  <c r="AH6101" i="4" s="1"/>
  <c r="AD6101" i="4"/>
  <c r="Y6102" i="4"/>
  <c r="Z6102" i="4"/>
  <c r="AC6102" i="4"/>
  <c r="AH6102" i="4" s="1"/>
  <c r="AD6102" i="4"/>
  <c r="Y6103" i="4"/>
  <c r="Z6103" i="4"/>
  <c r="AC6103" i="4"/>
  <c r="AH6103" i="4" s="1"/>
  <c r="AD6103" i="4"/>
  <c r="Y6104" i="4"/>
  <c r="Z6104" i="4"/>
  <c r="AC6104" i="4"/>
  <c r="AH6104" i="4" s="1"/>
  <c r="AD6104" i="4"/>
  <c r="Y6105" i="4"/>
  <c r="X6105" i="4" s="1"/>
  <c r="AA6105" i="4" s="1"/>
  <c r="Z6105" i="4"/>
  <c r="AC6105" i="4"/>
  <c r="AH6105" i="4" s="1"/>
  <c r="AD6105" i="4"/>
  <c r="Y6106" i="4"/>
  <c r="Z6106" i="4"/>
  <c r="AC6106" i="4"/>
  <c r="AH6106" i="4" s="1"/>
  <c r="AD6106" i="4"/>
  <c r="Y6107" i="4"/>
  <c r="Z6107" i="4"/>
  <c r="AC6107" i="4"/>
  <c r="AH6107" i="4" s="1"/>
  <c r="AD6107" i="4"/>
  <c r="Y6108" i="4"/>
  <c r="Z6108" i="4"/>
  <c r="AC6108" i="4"/>
  <c r="AH6108" i="4" s="1"/>
  <c r="AD6108" i="4"/>
  <c r="Y6109" i="4"/>
  <c r="X6109" i="4" s="1"/>
  <c r="AA6109" i="4" s="1"/>
  <c r="Z6109" i="4"/>
  <c r="AC6109" i="4"/>
  <c r="AH6109" i="4" s="1"/>
  <c r="AD6109" i="4"/>
  <c r="Y6110" i="4"/>
  <c r="Z6110" i="4"/>
  <c r="AC6110" i="4"/>
  <c r="AH6110" i="4" s="1"/>
  <c r="AD6110" i="4"/>
  <c r="Y6111" i="4"/>
  <c r="Z6111" i="4"/>
  <c r="AC6111" i="4"/>
  <c r="AH6111" i="4" s="1"/>
  <c r="AD6111" i="4"/>
  <c r="Y6112" i="4"/>
  <c r="Z6112" i="4"/>
  <c r="AC6112" i="4"/>
  <c r="AH6112" i="4" s="1"/>
  <c r="AD6112" i="4"/>
  <c r="Y6113" i="4"/>
  <c r="X6113" i="4" s="1"/>
  <c r="AA6113" i="4" s="1"/>
  <c r="Z6113" i="4"/>
  <c r="AC6113" i="4"/>
  <c r="AH6113" i="4" s="1"/>
  <c r="AD6113" i="4"/>
  <c r="Y6114" i="4"/>
  <c r="Z6114" i="4"/>
  <c r="AC6114" i="4"/>
  <c r="AH6114" i="4" s="1"/>
  <c r="AD6114" i="4"/>
  <c r="Y6115" i="4"/>
  <c r="Z6115" i="4"/>
  <c r="AC6115" i="4"/>
  <c r="AH6115" i="4" s="1"/>
  <c r="AD6115" i="4"/>
  <c r="Y6116" i="4"/>
  <c r="Z6116" i="4"/>
  <c r="AC6116" i="4"/>
  <c r="AH6116" i="4" s="1"/>
  <c r="AD6116" i="4"/>
  <c r="Y6117" i="4"/>
  <c r="X6117" i="4" s="1"/>
  <c r="AA6117" i="4" s="1"/>
  <c r="Z6117" i="4"/>
  <c r="AC6117" i="4"/>
  <c r="AH6117" i="4" s="1"/>
  <c r="AD6117" i="4"/>
  <c r="Y6118" i="4"/>
  <c r="Z6118" i="4"/>
  <c r="AC6118" i="4"/>
  <c r="AH6118" i="4" s="1"/>
  <c r="AD6118" i="4"/>
  <c r="Y6119" i="4"/>
  <c r="Z6119" i="4"/>
  <c r="AC6119" i="4"/>
  <c r="AH6119" i="4" s="1"/>
  <c r="AD6119" i="4"/>
  <c r="Y6120" i="4"/>
  <c r="Z6120" i="4"/>
  <c r="AC6120" i="4"/>
  <c r="AH6120" i="4" s="1"/>
  <c r="AD6120" i="4"/>
  <c r="Y6121" i="4"/>
  <c r="X6121" i="4" s="1"/>
  <c r="AA6121" i="4" s="1"/>
  <c r="Z6121" i="4"/>
  <c r="AC6121" i="4"/>
  <c r="AH6121" i="4" s="1"/>
  <c r="AD6121" i="4"/>
  <c r="Y6122" i="4"/>
  <c r="Z6122" i="4"/>
  <c r="AC6122" i="4"/>
  <c r="AH6122" i="4" s="1"/>
  <c r="AD6122" i="4"/>
  <c r="Y6123" i="4"/>
  <c r="Z6123" i="4"/>
  <c r="AC6123" i="4"/>
  <c r="AH6123" i="4" s="1"/>
  <c r="AD6123" i="4"/>
  <c r="Y6124" i="4"/>
  <c r="Z6124" i="4"/>
  <c r="AC6124" i="4"/>
  <c r="AH6124" i="4" s="1"/>
  <c r="AD6124" i="4"/>
  <c r="Y6125" i="4"/>
  <c r="X6125" i="4" s="1"/>
  <c r="AA6125" i="4" s="1"/>
  <c r="Z6125" i="4"/>
  <c r="AC6125" i="4"/>
  <c r="AH6125" i="4" s="1"/>
  <c r="AD6125" i="4"/>
  <c r="Y6126" i="4"/>
  <c r="Z6126" i="4"/>
  <c r="AC6126" i="4"/>
  <c r="AH6126" i="4" s="1"/>
  <c r="AD6126" i="4"/>
  <c r="Y6127" i="4"/>
  <c r="Z6127" i="4"/>
  <c r="AC6127" i="4"/>
  <c r="AH6127" i="4" s="1"/>
  <c r="AD6127" i="4"/>
  <c r="Y6128" i="4"/>
  <c r="Z6128" i="4"/>
  <c r="AC6128" i="4"/>
  <c r="AH6128" i="4" s="1"/>
  <c r="AD6128" i="4"/>
  <c r="Y6129" i="4"/>
  <c r="X6129" i="4" s="1"/>
  <c r="AA6129" i="4" s="1"/>
  <c r="Z6129" i="4"/>
  <c r="AC6129" i="4"/>
  <c r="AH6129" i="4" s="1"/>
  <c r="AD6129" i="4"/>
  <c r="Y6130" i="4"/>
  <c r="Z6130" i="4"/>
  <c r="AC6130" i="4"/>
  <c r="AH6130" i="4" s="1"/>
  <c r="AD6130" i="4"/>
  <c r="Y6131" i="4"/>
  <c r="Z6131" i="4"/>
  <c r="AC6131" i="4"/>
  <c r="AH6131" i="4" s="1"/>
  <c r="AD6131" i="4"/>
  <c r="Y6132" i="4"/>
  <c r="Z6132" i="4"/>
  <c r="AC6132" i="4"/>
  <c r="AH6132" i="4" s="1"/>
  <c r="AD6132" i="4"/>
  <c r="Y6133" i="4"/>
  <c r="X6133" i="4" s="1"/>
  <c r="AA6133" i="4" s="1"/>
  <c r="Z6133" i="4"/>
  <c r="AC6133" i="4"/>
  <c r="AH6133" i="4" s="1"/>
  <c r="AD6133" i="4"/>
  <c r="Y6134" i="4"/>
  <c r="Z6134" i="4"/>
  <c r="AC6134" i="4"/>
  <c r="AH6134" i="4" s="1"/>
  <c r="AD6134" i="4"/>
  <c r="Y6135" i="4"/>
  <c r="Z6135" i="4"/>
  <c r="AC6135" i="4"/>
  <c r="AH6135" i="4" s="1"/>
  <c r="AD6135" i="4"/>
  <c r="Y6136" i="4"/>
  <c r="Z6136" i="4"/>
  <c r="AC6136" i="4"/>
  <c r="AH6136" i="4" s="1"/>
  <c r="AD6136" i="4"/>
  <c r="Y6137" i="4"/>
  <c r="X6137" i="4" s="1"/>
  <c r="AA6137" i="4" s="1"/>
  <c r="Z6137" i="4"/>
  <c r="AC6137" i="4"/>
  <c r="AH6137" i="4" s="1"/>
  <c r="AD6137" i="4"/>
  <c r="Y6138" i="4"/>
  <c r="Z6138" i="4"/>
  <c r="AC6138" i="4"/>
  <c r="AH6138" i="4" s="1"/>
  <c r="AD6138" i="4"/>
  <c r="Y6139" i="4"/>
  <c r="Z6139" i="4"/>
  <c r="AC6139" i="4"/>
  <c r="AH6139" i="4" s="1"/>
  <c r="AD6139" i="4"/>
  <c r="Y6140" i="4"/>
  <c r="Z6140" i="4"/>
  <c r="AC6140" i="4"/>
  <c r="AH6140" i="4" s="1"/>
  <c r="AD6140" i="4"/>
  <c r="Y6141" i="4"/>
  <c r="X6141" i="4" s="1"/>
  <c r="AA6141" i="4" s="1"/>
  <c r="Z6141" i="4"/>
  <c r="AC6141" i="4"/>
  <c r="AH6141" i="4" s="1"/>
  <c r="AD6141" i="4"/>
  <c r="Y6142" i="4"/>
  <c r="Z6142" i="4"/>
  <c r="AC6142" i="4"/>
  <c r="AH6142" i="4" s="1"/>
  <c r="AD6142" i="4"/>
  <c r="Y6143" i="4"/>
  <c r="Z6143" i="4"/>
  <c r="AC6143" i="4"/>
  <c r="AH6143" i="4" s="1"/>
  <c r="AD6143" i="4"/>
  <c r="Y6144" i="4"/>
  <c r="Z6144" i="4"/>
  <c r="AC6144" i="4"/>
  <c r="AH6144" i="4" s="1"/>
  <c r="AD6144" i="4"/>
  <c r="Y6145" i="4"/>
  <c r="X6145" i="4" s="1"/>
  <c r="AA6145" i="4" s="1"/>
  <c r="Z6145" i="4"/>
  <c r="AC6145" i="4"/>
  <c r="AH6145" i="4" s="1"/>
  <c r="AD6145" i="4"/>
  <c r="Y6146" i="4"/>
  <c r="Z6146" i="4"/>
  <c r="AC6146" i="4"/>
  <c r="AH6146" i="4" s="1"/>
  <c r="AD6146" i="4"/>
  <c r="Y6147" i="4"/>
  <c r="Z6147" i="4"/>
  <c r="AC6147" i="4"/>
  <c r="AH6147" i="4" s="1"/>
  <c r="AD6147" i="4"/>
  <c r="Y6148" i="4"/>
  <c r="Z6148" i="4"/>
  <c r="AC6148" i="4"/>
  <c r="AH6148" i="4" s="1"/>
  <c r="AD6148" i="4"/>
  <c r="Y6149" i="4"/>
  <c r="X6149" i="4" s="1"/>
  <c r="AA6149" i="4" s="1"/>
  <c r="Z6149" i="4"/>
  <c r="AC6149" i="4"/>
  <c r="AH6149" i="4" s="1"/>
  <c r="AD6149" i="4"/>
  <c r="Y6150" i="4"/>
  <c r="Z6150" i="4"/>
  <c r="AC6150" i="4"/>
  <c r="AH6150" i="4" s="1"/>
  <c r="AD6150" i="4"/>
  <c r="Y6151" i="4"/>
  <c r="Z6151" i="4"/>
  <c r="AC6151" i="4"/>
  <c r="AH6151" i="4" s="1"/>
  <c r="AD6151" i="4"/>
  <c r="Y6152" i="4"/>
  <c r="Z6152" i="4"/>
  <c r="AC6152" i="4"/>
  <c r="AH6152" i="4" s="1"/>
  <c r="AD6152" i="4"/>
  <c r="Y6153" i="4"/>
  <c r="X6153" i="4" s="1"/>
  <c r="AA6153" i="4" s="1"/>
  <c r="Z6153" i="4"/>
  <c r="AC6153" i="4"/>
  <c r="AH6153" i="4" s="1"/>
  <c r="AD6153" i="4"/>
  <c r="Y6154" i="4"/>
  <c r="Z6154" i="4"/>
  <c r="AC6154" i="4"/>
  <c r="AH6154" i="4" s="1"/>
  <c r="AD6154" i="4"/>
  <c r="Y6155" i="4"/>
  <c r="Z6155" i="4"/>
  <c r="AC6155" i="4"/>
  <c r="AH6155" i="4" s="1"/>
  <c r="AD6155" i="4"/>
  <c r="Y6156" i="4"/>
  <c r="Z6156" i="4"/>
  <c r="AC6156" i="4"/>
  <c r="AH6156" i="4" s="1"/>
  <c r="AD6156" i="4"/>
  <c r="Y6157" i="4"/>
  <c r="X6157" i="4" s="1"/>
  <c r="AA6157" i="4" s="1"/>
  <c r="Z6157" i="4"/>
  <c r="AC6157" i="4"/>
  <c r="AH6157" i="4" s="1"/>
  <c r="AD6157" i="4"/>
  <c r="Y6158" i="4"/>
  <c r="Z6158" i="4"/>
  <c r="AC6158" i="4"/>
  <c r="AH6158" i="4" s="1"/>
  <c r="AD6158" i="4"/>
  <c r="Y6159" i="4"/>
  <c r="Z6159" i="4"/>
  <c r="AC6159" i="4"/>
  <c r="AH6159" i="4" s="1"/>
  <c r="AD6159" i="4"/>
  <c r="Y6160" i="4"/>
  <c r="Z6160" i="4"/>
  <c r="AC6160" i="4"/>
  <c r="AH6160" i="4" s="1"/>
  <c r="AD6160" i="4"/>
  <c r="Y6161" i="4"/>
  <c r="X6161" i="4" s="1"/>
  <c r="AA6161" i="4" s="1"/>
  <c r="Z6161" i="4"/>
  <c r="AC6161" i="4"/>
  <c r="AH6161" i="4" s="1"/>
  <c r="AD6161" i="4"/>
  <c r="Y6162" i="4"/>
  <c r="Z6162" i="4"/>
  <c r="AC6162" i="4"/>
  <c r="AH6162" i="4" s="1"/>
  <c r="AD6162" i="4"/>
  <c r="Y6163" i="4"/>
  <c r="Z6163" i="4"/>
  <c r="AC6163" i="4"/>
  <c r="AH6163" i="4" s="1"/>
  <c r="AD6163" i="4"/>
  <c r="Y6164" i="4"/>
  <c r="Z6164" i="4"/>
  <c r="AC6164" i="4"/>
  <c r="AH6164" i="4" s="1"/>
  <c r="AD6164" i="4"/>
  <c r="Y6165" i="4"/>
  <c r="X6165" i="4" s="1"/>
  <c r="AA6165" i="4" s="1"/>
  <c r="Z6165" i="4"/>
  <c r="AC6165" i="4"/>
  <c r="AH6165" i="4" s="1"/>
  <c r="AD6165" i="4"/>
  <c r="Y6166" i="4"/>
  <c r="Z6166" i="4"/>
  <c r="AC6166" i="4"/>
  <c r="AH6166" i="4" s="1"/>
  <c r="AD6166" i="4"/>
  <c r="Y6167" i="4"/>
  <c r="Z6167" i="4"/>
  <c r="AC6167" i="4"/>
  <c r="AH6167" i="4" s="1"/>
  <c r="AD6167" i="4"/>
  <c r="Y6168" i="4"/>
  <c r="Z6168" i="4"/>
  <c r="AC6168" i="4"/>
  <c r="AH6168" i="4" s="1"/>
  <c r="AD6168" i="4"/>
  <c r="Y6169" i="4"/>
  <c r="X6169" i="4" s="1"/>
  <c r="AA6169" i="4" s="1"/>
  <c r="Z6169" i="4"/>
  <c r="AC6169" i="4"/>
  <c r="AH6169" i="4" s="1"/>
  <c r="AD6169" i="4"/>
  <c r="Y6170" i="4"/>
  <c r="Z6170" i="4"/>
  <c r="AC6170" i="4"/>
  <c r="AH6170" i="4" s="1"/>
  <c r="AD6170" i="4"/>
  <c r="Y6171" i="4"/>
  <c r="Z6171" i="4"/>
  <c r="AC6171" i="4"/>
  <c r="AH6171" i="4" s="1"/>
  <c r="AD6171" i="4"/>
  <c r="Y6172" i="4"/>
  <c r="Z6172" i="4"/>
  <c r="AC6172" i="4"/>
  <c r="AH6172" i="4" s="1"/>
  <c r="AD6172" i="4"/>
  <c r="Y6173" i="4"/>
  <c r="X6173" i="4" s="1"/>
  <c r="AA6173" i="4" s="1"/>
  <c r="Z6173" i="4"/>
  <c r="AC6173" i="4"/>
  <c r="AH6173" i="4" s="1"/>
  <c r="AD6173" i="4"/>
  <c r="Y6174" i="4"/>
  <c r="Z6174" i="4"/>
  <c r="AC6174" i="4"/>
  <c r="AH6174" i="4" s="1"/>
  <c r="AD6174" i="4"/>
  <c r="Y6175" i="4"/>
  <c r="Z6175" i="4"/>
  <c r="AC6175" i="4"/>
  <c r="AH6175" i="4" s="1"/>
  <c r="AD6175" i="4"/>
  <c r="Y6176" i="4"/>
  <c r="Z6176" i="4"/>
  <c r="AC6176" i="4"/>
  <c r="AH6176" i="4" s="1"/>
  <c r="AD6176" i="4"/>
  <c r="Y6177" i="4"/>
  <c r="X6177" i="4" s="1"/>
  <c r="AA6177" i="4" s="1"/>
  <c r="Z6177" i="4"/>
  <c r="AC6177" i="4"/>
  <c r="AH6177" i="4" s="1"/>
  <c r="AD6177" i="4"/>
  <c r="Y6178" i="4"/>
  <c r="Z6178" i="4"/>
  <c r="AC6178" i="4"/>
  <c r="AH6178" i="4" s="1"/>
  <c r="AD6178" i="4"/>
  <c r="Y6179" i="4"/>
  <c r="Z6179" i="4"/>
  <c r="AC6179" i="4"/>
  <c r="AH6179" i="4" s="1"/>
  <c r="AD6179" i="4"/>
  <c r="Y6180" i="4"/>
  <c r="Z6180" i="4"/>
  <c r="AC6180" i="4"/>
  <c r="AH6180" i="4" s="1"/>
  <c r="AD6180" i="4"/>
  <c r="Y6181" i="4"/>
  <c r="X6181" i="4" s="1"/>
  <c r="AA6181" i="4" s="1"/>
  <c r="Z6181" i="4"/>
  <c r="AC6181" i="4"/>
  <c r="AH6181" i="4" s="1"/>
  <c r="AD6181" i="4"/>
  <c r="Y6182" i="4"/>
  <c r="Z6182" i="4"/>
  <c r="AC6182" i="4"/>
  <c r="AH6182" i="4" s="1"/>
  <c r="AD6182" i="4"/>
  <c r="Y6183" i="4"/>
  <c r="Z6183" i="4"/>
  <c r="AC6183" i="4"/>
  <c r="AH6183" i="4" s="1"/>
  <c r="AD6183" i="4"/>
  <c r="Y6184" i="4"/>
  <c r="Z6184" i="4"/>
  <c r="AC6184" i="4"/>
  <c r="AH6184" i="4" s="1"/>
  <c r="AD6184" i="4"/>
  <c r="Y6185" i="4"/>
  <c r="X6185" i="4" s="1"/>
  <c r="AA6185" i="4" s="1"/>
  <c r="Z6185" i="4"/>
  <c r="AC6185" i="4"/>
  <c r="AH6185" i="4" s="1"/>
  <c r="AD6185" i="4"/>
  <c r="Y6186" i="4"/>
  <c r="Z6186" i="4"/>
  <c r="AC6186" i="4"/>
  <c r="AH6186" i="4" s="1"/>
  <c r="AD6186" i="4"/>
  <c r="Y6187" i="4"/>
  <c r="Z6187" i="4"/>
  <c r="AC6187" i="4"/>
  <c r="AH6187" i="4" s="1"/>
  <c r="AD6187" i="4"/>
  <c r="Y6188" i="4"/>
  <c r="Z6188" i="4"/>
  <c r="AC6188" i="4"/>
  <c r="AH6188" i="4" s="1"/>
  <c r="AD6188" i="4"/>
  <c r="Y6189" i="4"/>
  <c r="X6189" i="4" s="1"/>
  <c r="AA6189" i="4" s="1"/>
  <c r="Z6189" i="4"/>
  <c r="AC6189" i="4"/>
  <c r="AH6189" i="4" s="1"/>
  <c r="AD6189" i="4"/>
  <c r="Y6190" i="4"/>
  <c r="Z6190" i="4"/>
  <c r="AC6190" i="4"/>
  <c r="AH6190" i="4" s="1"/>
  <c r="AD6190" i="4"/>
  <c r="Y6191" i="4"/>
  <c r="Z6191" i="4"/>
  <c r="AC6191" i="4"/>
  <c r="AH6191" i="4" s="1"/>
  <c r="AD6191" i="4"/>
  <c r="Y6192" i="4"/>
  <c r="Z6192" i="4"/>
  <c r="AC6192" i="4"/>
  <c r="AH6192" i="4" s="1"/>
  <c r="AD6192" i="4"/>
  <c r="Y6193" i="4"/>
  <c r="X6193" i="4" s="1"/>
  <c r="AA6193" i="4" s="1"/>
  <c r="Z6193" i="4"/>
  <c r="AC6193" i="4"/>
  <c r="AH6193" i="4" s="1"/>
  <c r="AD6193" i="4"/>
  <c r="Y6194" i="4"/>
  <c r="Z6194" i="4"/>
  <c r="AC6194" i="4"/>
  <c r="AH6194" i="4" s="1"/>
  <c r="AD6194" i="4"/>
  <c r="Y6195" i="4"/>
  <c r="Z6195" i="4"/>
  <c r="AC6195" i="4"/>
  <c r="AH6195" i="4" s="1"/>
  <c r="AD6195" i="4"/>
  <c r="Y6196" i="4"/>
  <c r="Z6196" i="4"/>
  <c r="AC6196" i="4"/>
  <c r="AH6196" i="4" s="1"/>
  <c r="AD6196" i="4"/>
  <c r="Y6197" i="4"/>
  <c r="X6197" i="4" s="1"/>
  <c r="AA6197" i="4" s="1"/>
  <c r="Z6197" i="4"/>
  <c r="AC6197" i="4"/>
  <c r="AH6197" i="4" s="1"/>
  <c r="AD6197" i="4"/>
  <c r="Y6198" i="4"/>
  <c r="Z6198" i="4"/>
  <c r="AC6198" i="4"/>
  <c r="AH6198" i="4" s="1"/>
  <c r="AD6198" i="4"/>
  <c r="Y6199" i="4"/>
  <c r="Z6199" i="4"/>
  <c r="AC6199" i="4"/>
  <c r="AH6199" i="4" s="1"/>
  <c r="AD6199" i="4"/>
  <c r="Y6200" i="4"/>
  <c r="Z6200" i="4"/>
  <c r="AC6200" i="4"/>
  <c r="AH6200" i="4" s="1"/>
  <c r="AD6200" i="4"/>
  <c r="Y6201" i="4"/>
  <c r="X6201" i="4" s="1"/>
  <c r="AA6201" i="4" s="1"/>
  <c r="Z6201" i="4"/>
  <c r="AC6201" i="4"/>
  <c r="AH6201" i="4" s="1"/>
  <c r="AD6201" i="4"/>
  <c r="Y6202" i="4"/>
  <c r="Z6202" i="4"/>
  <c r="AC6202" i="4"/>
  <c r="AH6202" i="4" s="1"/>
  <c r="AD6202" i="4"/>
  <c r="Y6203" i="4"/>
  <c r="Z6203" i="4"/>
  <c r="AC6203" i="4"/>
  <c r="AH6203" i="4" s="1"/>
  <c r="AD6203" i="4"/>
  <c r="Y6204" i="4"/>
  <c r="Z6204" i="4"/>
  <c r="AC6204" i="4"/>
  <c r="AH6204" i="4" s="1"/>
  <c r="AD6204" i="4"/>
  <c r="Y6205" i="4"/>
  <c r="X6205" i="4" s="1"/>
  <c r="AA6205" i="4" s="1"/>
  <c r="Z6205" i="4"/>
  <c r="AC6205" i="4"/>
  <c r="AH6205" i="4" s="1"/>
  <c r="AD6205" i="4"/>
  <c r="Y6206" i="4"/>
  <c r="Z6206" i="4"/>
  <c r="AC6206" i="4"/>
  <c r="AH6206" i="4" s="1"/>
  <c r="AD6206" i="4"/>
  <c r="Y6207" i="4"/>
  <c r="Z6207" i="4"/>
  <c r="AC6207" i="4"/>
  <c r="AH6207" i="4" s="1"/>
  <c r="AD6207" i="4"/>
  <c r="Y6208" i="4"/>
  <c r="Z6208" i="4"/>
  <c r="AC6208" i="4"/>
  <c r="AH6208" i="4" s="1"/>
  <c r="AD6208" i="4"/>
  <c r="Y6209" i="4"/>
  <c r="X6209" i="4" s="1"/>
  <c r="AA6209" i="4" s="1"/>
  <c r="Z6209" i="4"/>
  <c r="AC6209" i="4"/>
  <c r="AH6209" i="4" s="1"/>
  <c r="AD6209" i="4"/>
  <c r="Y6210" i="4"/>
  <c r="Z6210" i="4"/>
  <c r="AC6210" i="4"/>
  <c r="AH6210" i="4" s="1"/>
  <c r="AD6210" i="4"/>
  <c r="Y6211" i="4"/>
  <c r="Z6211" i="4"/>
  <c r="AC6211" i="4"/>
  <c r="AH6211" i="4" s="1"/>
  <c r="AD6211" i="4"/>
  <c r="AC2" i="4"/>
  <c r="AH2" i="4" s="1"/>
  <c r="AD2" i="4"/>
  <c r="Z2" i="4"/>
  <c r="Y2" i="4"/>
  <c r="S579" i="5"/>
  <c r="P579" i="5"/>
  <c r="R579" i="5" s="1"/>
  <c r="O579" i="5"/>
  <c r="N579" i="5"/>
  <c r="L579" i="5"/>
  <c r="K579" i="5"/>
  <c r="J579" i="5"/>
  <c r="I579" i="5"/>
  <c r="M579" i="5" s="1"/>
  <c r="A579" i="5"/>
  <c r="Q138" i="6"/>
  <c r="P138" i="6"/>
  <c r="U138" i="6" s="1"/>
  <c r="Q137" i="6"/>
  <c r="P137" i="6"/>
  <c r="Q136" i="6"/>
  <c r="P136" i="6"/>
  <c r="U136" i="6" s="1"/>
  <c r="Q135" i="6"/>
  <c r="P135" i="6"/>
  <c r="Q134" i="6"/>
  <c r="P134" i="6"/>
  <c r="U134" i="6" s="1"/>
  <c r="Q133" i="6"/>
  <c r="P133" i="6"/>
  <c r="Q132" i="6"/>
  <c r="P132" i="6"/>
  <c r="U132" i="6" s="1"/>
  <c r="Q131" i="6"/>
  <c r="P131" i="6"/>
  <c r="Q130" i="6"/>
  <c r="P130" i="6"/>
  <c r="Q129" i="6"/>
  <c r="P129" i="6"/>
  <c r="Q128" i="6"/>
  <c r="P128" i="6"/>
  <c r="Q127" i="6"/>
  <c r="P127" i="6"/>
  <c r="Q126" i="6"/>
  <c r="P126" i="6"/>
  <c r="Q125" i="6"/>
  <c r="P125" i="6"/>
  <c r="Q124" i="6"/>
  <c r="P124" i="6"/>
  <c r="Q123" i="6"/>
  <c r="P123" i="6"/>
  <c r="Q122" i="6"/>
  <c r="P122" i="6"/>
  <c r="Q121" i="6"/>
  <c r="P121" i="6"/>
  <c r="Q120" i="6"/>
  <c r="P120" i="6"/>
  <c r="Q119" i="6"/>
  <c r="P119" i="6"/>
  <c r="Q118" i="6"/>
  <c r="P118" i="6"/>
  <c r="Q117" i="6"/>
  <c r="P117" i="6"/>
  <c r="Q116" i="6"/>
  <c r="P116" i="6"/>
  <c r="Q115" i="6"/>
  <c r="P115" i="6"/>
  <c r="Q114" i="6"/>
  <c r="P114" i="6"/>
  <c r="Q113" i="6"/>
  <c r="P113" i="6"/>
  <c r="Q112" i="6"/>
  <c r="P112" i="6"/>
  <c r="Q111" i="6"/>
  <c r="P111" i="6"/>
  <c r="Q110" i="6"/>
  <c r="P110" i="6"/>
  <c r="Q109" i="6"/>
  <c r="P109" i="6"/>
  <c r="Q108" i="6"/>
  <c r="P108" i="6"/>
  <c r="Q107" i="6"/>
  <c r="P107" i="6"/>
  <c r="Q106" i="6"/>
  <c r="P106" i="6"/>
  <c r="Q105" i="6"/>
  <c r="P105" i="6"/>
  <c r="Q104" i="6"/>
  <c r="P104" i="6"/>
  <c r="Q103" i="6"/>
  <c r="P103" i="6"/>
  <c r="Q102" i="6"/>
  <c r="P102" i="6"/>
  <c r="Q101" i="6"/>
  <c r="P101" i="6"/>
  <c r="Q100" i="6"/>
  <c r="P100" i="6"/>
  <c r="Q99" i="6"/>
  <c r="P99" i="6"/>
  <c r="Q98" i="6"/>
  <c r="P98" i="6"/>
  <c r="Q97" i="6"/>
  <c r="P97" i="6"/>
  <c r="Q96" i="6"/>
  <c r="P96" i="6"/>
  <c r="Q95" i="6"/>
  <c r="P95" i="6"/>
  <c r="Q94" i="6"/>
  <c r="P94" i="6"/>
  <c r="Q93" i="6"/>
  <c r="P93" i="6"/>
  <c r="Q92" i="6"/>
  <c r="P92" i="6"/>
  <c r="Q91" i="6"/>
  <c r="P91" i="6"/>
  <c r="Q90" i="6"/>
  <c r="P90" i="6"/>
  <c r="Q89" i="6"/>
  <c r="P89" i="6"/>
  <c r="Q88" i="6"/>
  <c r="P88" i="6"/>
  <c r="Q87" i="6"/>
  <c r="P87" i="6"/>
  <c r="Q86" i="6"/>
  <c r="P86" i="6"/>
  <c r="Q85" i="6"/>
  <c r="P85" i="6"/>
  <c r="Q84" i="6"/>
  <c r="P84" i="6"/>
  <c r="Q83" i="6"/>
  <c r="P83" i="6"/>
  <c r="Q82" i="6"/>
  <c r="P82" i="6"/>
  <c r="Q81" i="6"/>
  <c r="P81" i="6"/>
  <c r="Q80" i="6"/>
  <c r="P80" i="6"/>
  <c r="Q79" i="6"/>
  <c r="P79" i="6"/>
  <c r="Q78" i="6"/>
  <c r="P78" i="6"/>
  <c r="Q77" i="6"/>
  <c r="P77" i="6"/>
  <c r="Q76" i="6"/>
  <c r="P76" i="6"/>
  <c r="Q75" i="6"/>
  <c r="P75" i="6"/>
  <c r="Q74" i="6"/>
  <c r="P74" i="6"/>
  <c r="Q73" i="6"/>
  <c r="P73" i="6"/>
  <c r="Q72" i="6"/>
  <c r="P72" i="6"/>
  <c r="Q71" i="6"/>
  <c r="P71" i="6"/>
  <c r="Q70" i="6"/>
  <c r="P70" i="6"/>
  <c r="Q69" i="6"/>
  <c r="P69" i="6"/>
  <c r="Q68" i="6"/>
  <c r="P68" i="6"/>
  <c r="Q67" i="6"/>
  <c r="P67" i="6"/>
  <c r="Q66" i="6"/>
  <c r="P66" i="6"/>
  <c r="Q65" i="6"/>
  <c r="P65" i="6"/>
  <c r="Q64" i="6"/>
  <c r="P64" i="6"/>
  <c r="Q63" i="6"/>
  <c r="P63" i="6"/>
  <c r="Q62" i="6"/>
  <c r="P62" i="6"/>
  <c r="Q61" i="6"/>
  <c r="P61" i="6"/>
  <c r="Q60" i="6"/>
  <c r="P60" i="6"/>
  <c r="Q59" i="6"/>
  <c r="P59" i="6"/>
  <c r="Q58" i="6"/>
  <c r="P58" i="6"/>
  <c r="Q57" i="6"/>
  <c r="P57" i="6"/>
  <c r="Q56" i="6"/>
  <c r="P56" i="6"/>
  <c r="Q55" i="6"/>
  <c r="P55" i="6"/>
  <c r="Q54" i="6"/>
  <c r="P54" i="6"/>
  <c r="Q53" i="6"/>
  <c r="P53" i="6"/>
  <c r="Q52" i="6"/>
  <c r="P52" i="6"/>
  <c r="Q51" i="6"/>
  <c r="P51" i="6"/>
  <c r="Q50" i="6"/>
  <c r="P50" i="6"/>
  <c r="Q49" i="6"/>
  <c r="P49" i="6"/>
  <c r="Q48" i="6"/>
  <c r="P48" i="6"/>
  <c r="Q47" i="6"/>
  <c r="P47" i="6"/>
  <c r="Q46" i="6"/>
  <c r="P46" i="6"/>
  <c r="Q45" i="6"/>
  <c r="P45" i="6"/>
  <c r="Q44" i="6"/>
  <c r="P44" i="6"/>
  <c r="Q43" i="6"/>
  <c r="P43" i="6"/>
  <c r="Q42" i="6"/>
  <c r="P42" i="6"/>
  <c r="Q41" i="6"/>
  <c r="P41" i="6"/>
  <c r="Q40" i="6"/>
  <c r="P40" i="6"/>
  <c r="Q39" i="6"/>
  <c r="P39" i="6"/>
  <c r="Q38" i="6"/>
  <c r="P38" i="6"/>
  <c r="Q37" i="6"/>
  <c r="P37" i="6"/>
  <c r="Q36" i="6"/>
  <c r="P36" i="6"/>
  <c r="Q35" i="6"/>
  <c r="P35" i="6"/>
  <c r="Q34" i="6"/>
  <c r="P34" i="6"/>
  <c r="Q33" i="6"/>
  <c r="P33" i="6"/>
  <c r="Q32" i="6"/>
  <c r="P32" i="6"/>
  <c r="Q31" i="6"/>
  <c r="P31" i="6"/>
  <c r="Q30" i="6"/>
  <c r="P30" i="6"/>
  <c r="Q29" i="6"/>
  <c r="P29" i="6"/>
  <c r="Q28" i="6"/>
  <c r="P28" i="6"/>
  <c r="Q27" i="6"/>
  <c r="P27" i="6"/>
  <c r="Q26" i="6"/>
  <c r="P26" i="6"/>
  <c r="Q25" i="6"/>
  <c r="P25" i="6"/>
  <c r="Q24" i="6"/>
  <c r="P24" i="6"/>
  <c r="Q23" i="6"/>
  <c r="P23" i="6"/>
  <c r="Q22" i="6"/>
  <c r="P22" i="6"/>
  <c r="Q21" i="6"/>
  <c r="P21" i="6"/>
  <c r="Q20" i="6"/>
  <c r="P20" i="6"/>
  <c r="Q19" i="6"/>
  <c r="P19" i="6"/>
  <c r="Q18" i="6"/>
  <c r="P18" i="6"/>
  <c r="Q17" i="6"/>
  <c r="P17" i="6"/>
  <c r="Q16" i="6"/>
  <c r="P16" i="6"/>
  <c r="Q15" i="6"/>
  <c r="P15" i="6"/>
  <c r="Q14" i="6"/>
  <c r="P14" i="6"/>
  <c r="Q13" i="6"/>
  <c r="P13" i="6"/>
  <c r="Q12" i="6"/>
  <c r="P12" i="6"/>
  <c r="Q11" i="6"/>
  <c r="P11" i="6"/>
  <c r="Q10" i="6"/>
  <c r="P10" i="6"/>
  <c r="Q9" i="6"/>
  <c r="P9" i="6"/>
  <c r="Q8" i="6"/>
  <c r="P8" i="6"/>
  <c r="Q7" i="6"/>
  <c r="P7" i="6"/>
  <c r="Q6" i="6"/>
  <c r="P6" i="6"/>
  <c r="Q5" i="6"/>
  <c r="P5" i="6"/>
  <c r="Q4" i="6"/>
  <c r="P4" i="6"/>
  <c r="Q3" i="6"/>
  <c r="P3" i="6"/>
  <c r="Q2" i="6"/>
  <c r="P2" i="6"/>
  <c r="Q1" i="6"/>
  <c r="P1" i="6"/>
  <c r="P1873" i="4"/>
  <c r="P1872" i="4"/>
  <c r="P1871" i="4"/>
  <c r="P1870" i="4"/>
  <c r="P1869" i="4"/>
  <c r="P1867" i="4"/>
  <c r="P1866" i="4"/>
  <c r="P1868" i="4"/>
  <c r="V1868" i="4" s="1"/>
  <c r="P1885" i="4"/>
  <c r="P1884" i="4"/>
  <c r="V1884" i="4" s="1"/>
  <c r="P1883" i="4"/>
  <c r="P1882" i="4"/>
  <c r="P1881" i="4"/>
  <c r="P1880" i="4"/>
  <c r="P1879" i="4"/>
  <c r="P1878" i="4"/>
  <c r="P1877" i="4"/>
  <c r="P1876" i="4"/>
  <c r="P1875" i="4"/>
  <c r="P1894" i="4"/>
  <c r="P1893" i="4"/>
  <c r="P1892" i="4"/>
  <c r="P1891" i="4"/>
  <c r="P1890" i="4"/>
  <c r="P1887" i="4"/>
  <c r="P1886" i="4"/>
  <c r="V1886" i="4" s="1"/>
  <c r="P1889" i="4"/>
  <c r="P1888" i="4"/>
  <c r="P1904" i="4"/>
  <c r="P1903" i="4"/>
  <c r="V1903" i="4" s="1"/>
  <c r="P1902" i="4"/>
  <c r="P1901" i="4"/>
  <c r="P1900" i="4"/>
  <c r="P1899" i="4"/>
  <c r="P1898" i="4"/>
  <c r="P1897" i="4"/>
  <c r="P1896" i="4"/>
  <c r="P1895" i="4"/>
  <c r="P1198" i="4"/>
  <c r="P1196" i="4"/>
  <c r="P1199" i="4"/>
  <c r="P1195" i="4"/>
  <c r="P1200" i="4"/>
  <c r="P1201" i="4"/>
  <c r="P1203" i="4"/>
  <c r="P1202" i="4"/>
  <c r="V1202" i="4" s="1"/>
  <c r="P1204" i="4"/>
  <c r="P1207" i="4"/>
  <c r="P1209" i="4"/>
  <c r="P1206" i="4"/>
  <c r="P1205" i="4"/>
  <c r="P1210" i="4"/>
  <c r="P1211" i="4"/>
  <c r="P1212" i="4"/>
  <c r="P1213" i="4"/>
  <c r="P1004" i="4"/>
  <c r="P1005" i="4"/>
  <c r="P1006" i="4"/>
  <c r="P1007" i="4"/>
  <c r="P923" i="4"/>
  <c r="P922" i="4"/>
  <c r="P921" i="4"/>
  <c r="V921" i="4" s="1"/>
  <c r="P920" i="4"/>
  <c r="P919" i="4"/>
  <c r="P926" i="4"/>
  <c r="P924" i="4"/>
  <c r="P3" i="4"/>
  <c r="P4" i="4"/>
  <c r="P5" i="4"/>
  <c r="P6" i="4"/>
  <c r="P7" i="4"/>
  <c r="P10" i="4"/>
  <c r="P9" i="4"/>
  <c r="P8" i="4"/>
  <c r="V8" i="4" s="1"/>
  <c r="P11" i="4"/>
  <c r="P12" i="4"/>
  <c r="P13" i="4"/>
  <c r="P14" i="4"/>
  <c r="P2811" i="4"/>
  <c r="P2810" i="4"/>
  <c r="P2809" i="4"/>
  <c r="P2808" i="4"/>
  <c r="P2807" i="4"/>
  <c r="P2798" i="4"/>
  <c r="P2797" i="4"/>
  <c r="P2796" i="4"/>
  <c r="P2795" i="4"/>
  <c r="P2794" i="4"/>
  <c r="P2793" i="4"/>
  <c r="P2792" i="4"/>
  <c r="V2792" i="4" s="1"/>
  <c r="P2791" i="4"/>
  <c r="P2790" i="4"/>
  <c r="P2789" i="4"/>
  <c r="P2788" i="4"/>
  <c r="V2788" i="4" s="1"/>
  <c r="P2787" i="4"/>
  <c r="P2786" i="4"/>
  <c r="P2806" i="4"/>
  <c r="P2805" i="4"/>
  <c r="P2804" i="4"/>
  <c r="P2803" i="4"/>
  <c r="P2802" i="4"/>
  <c r="P2801" i="4"/>
  <c r="P2800" i="4"/>
  <c r="P2799" i="4"/>
  <c r="P2828" i="4"/>
  <c r="P2827" i="4"/>
  <c r="V2827" i="4" s="1"/>
  <c r="P2826" i="4"/>
  <c r="P2821" i="4"/>
  <c r="P2820" i="4"/>
  <c r="P2819" i="4"/>
  <c r="V2819" i="4" s="1"/>
  <c r="P2818" i="4"/>
  <c r="P2817" i="4"/>
  <c r="P2816" i="4"/>
  <c r="P2815" i="4"/>
  <c r="P2814" i="4"/>
  <c r="P2813" i="4"/>
  <c r="P2825" i="4"/>
  <c r="P2824" i="4"/>
  <c r="P2823" i="4"/>
  <c r="P2822" i="4"/>
  <c r="P2839" i="4"/>
  <c r="P2841" i="4"/>
  <c r="P2840" i="4"/>
  <c r="P2835" i="4"/>
  <c r="P2834" i="4"/>
  <c r="P2833" i="4"/>
  <c r="V2833" i="4" s="1"/>
  <c r="P2832" i="4"/>
  <c r="P2831" i="4"/>
  <c r="P2830" i="4"/>
  <c r="P2829" i="4"/>
  <c r="P2838" i="4"/>
  <c r="P2844" i="4"/>
  <c r="P2843" i="4"/>
  <c r="P2842" i="4"/>
  <c r="P2870" i="4"/>
  <c r="P2869" i="4"/>
  <c r="P2868" i="4"/>
  <c r="P2867" i="4"/>
  <c r="V2867" i="4" s="1"/>
  <c r="P2866" i="4"/>
  <c r="P2857" i="4"/>
  <c r="P2856" i="4"/>
  <c r="P2855" i="4"/>
  <c r="V2855" i="4" s="1"/>
  <c r="P2854" i="4"/>
  <c r="P2853" i="4"/>
  <c r="P2852" i="4"/>
  <c r="P2851" i="4"/>
  <c r="P2850" i="4"/>
  <c r="P2849" i="4"/>
  <c r="P2848" i="4"/>
  <c r="P2847" i="4"/>
  <c r="P2846" i="4"/>
  <c r="P2845" i="4"/>
  <c r="P2865" i="4"/>
  <c r="P2864" i="4"/>
  <c r="V2864" i="4" s="1"/>
  <c r="P2863" i="4"/>
  <c r="P2862" i="4"/>
  <c r="P2861" i="4"/>
  <c r="P2860" i="4"/>
  <c r="V2860" i="4" s="1"/>
  <c r="P2859" i="4"/>
  <c r="P2858" i="4"/>
  <c r="P2886" i="4"/>
  <c r="P2885" i="4"/>
  <c r="P2884" i="4"/>
  <c r="P2879" i="4"/>
  <c r="P2878" i="4"/>
  <c r="P2877" i="4"/>
  <c r="P2876" i="4"/>
  <c r="P2875" i="4"/>
  <c r="P2874" i="4"/>
  <c r="P2873" i="4"/>
  <c r="V2873" i="4" s="1"/>
  <c r="P2872" i="4"/>
  <c r="P2883" i="4"/>
  <c r="P2880" i="4"/>
  <c r="P2897" i="4"/>
  <c r="P2899" i="4"/>
  <c r="P2898" i="4"/>
  <c r="P2893" i="4"/>
  <c r="P2892" i="4"/>
  <c r="P2891" i="4"/>
  <c r="P2890" i="4"/>
  <c r="P2889" i="4"/>
  <c r="P2888" i="4"/>
  <c r="P2887" i="4"/>
  <c r="P2895" i="4"/>
  <c r="P2902" i="4"/>
  <c r="P2901" i="4"/>
  <c r="V2901" i="4" s="1"/>
  <c r="P2900" i="4"/>
  <c r="P1919" i="4"/>
  <c r="P1918" i="4"/>
  <c r="P1917" i="4"/>
  <c r="V1917" i="4" s="1"/>
  <c r="P1916" i="4"/>
  <c r="P1915" i="4"/>
  <c r="P1914" i="4"/>
  <c r="P1913" i="4"/>
  <c r="P1912" i="4"/>
  <c r="P1909" i="4"/>
  <c r="P1906" i="4"/>
  <c r="P1911" i="4"/>
  <c r="P1910" i="4"/>
  <c r="P1908" i="4"/>
  <c r="P1907" i="4"/>
  <c r="P1936" i="4"/>
  <c r="P1935" i="4"/>
  <c r="P1934" i="4"/>
  <c r="P1933" i="4"/>
  <c r="P1932" i="4"/>
  <c r="V1932" i="4" s="1"/>
  <c r="P1931" i="4"/>
  <c r="P1930" i="4"/>
  <c r="P1929" i="4"/>
  <c r="P1928" i="4"/>
  <c r="P1927" i="4"/>
  <c r="P1926" i="4"/>
  <c r="P1925" i="4"/>
  <c r="P1924" i="4"/>
  <c r="P1923" i="4"/>
  <c r="P1922" i="4"/>
  <c r="P1921" i="4"/>
  <c r="P1920" i="4"/>
  <c r="V1920" i="4" s="1"/>
  <c r="P1947" i="4"/>
  <c r="P1946" i="4"/>
  <c r="P1945" i="4"/>
  <c r="P1944" i="4"/>
  <c r="V1944" i="4" s="1"/>
  <c r="P1943" i="4"/>
  <c r="P1942" i="4"/>
  <c r="P1938" i="4"/>
  <c r="P1937" i="4"/>
  <c r="P1941" i="4"/>
  <c r="P1940" i="4"/>
  <c r="P1939" i="4"/>
  <c r="P1959" i="4"/>
  <c r="P1958" i="4"/>
  <c r="P1957" i="4"/>
  <c r="P1956" i="4"/>
  <c r="P1955" i="4"/>
  <c r="V1955" i="4" s="1"/>
  <c r="P1954" i="4"/>
  <c r="P1953" i="4"/>
  <c r="P1952" i="4"/>
  <c r="P1951" i="4"/>
  <c r="V1951" i="4" s="1"/>
  <c r="P1950" i="4"/>
  <c r="P1949" i="4"/>
  <c r="P1948" i="4"/>
  <c r="P1218" i="4"/>
  <c r="P1215" i="4"/>
  <c r="P1217" i="4"/>
  <c r="P1220" i="4"/>
  <c r="P1219" i="4"/>
  <c r="P1214" i="4"/>
  <c r="P1221" i="4"/>
  <c r="P1224" i="4"/>
  <c r="P1223" i="4"/>
  <c r="V1223" i="4" s="1"/>
  <c r="P1222" i="4"/>
  <c r="P1227" i="4"/>
  <c r="P1226" i="4"/>
  <c r="P1225" i="4"/>
  <c r="V1225" i="4" s="1"/>
  <c r="P1233" i="4"/>
  <c r="P1232" i="4"/>
  <c r="P1231" i="4"/>
  <c r="P1234" i="4"/>
  <c r="P1235" i="4"/>
  <c r="P1230" i="4"/>
  <c r="P1238" i="4"/>
  <c r="P1237" i="4"/>
  <c r="P1239" i="4"/>
  <c r="P1240" i="4"/>
  <c r="P1242" i="4"/>
  <c r="P1241" i="4"/>
  <c r="V1241" i="4" s="1"/>
  <c r="P1244" i="4"/>
  <c r="P1243" i="4"/>
  <c r="P1008" i="4"/>
  <c r="P1010" i="4"/>
  <c r="P1015" i="4"/>
  <c r="P1013" i="4"/>
  <c r="P1012" i="4"/>
  <c r="P1011" i="4"/>
  <c r="P1016" i="4"/>
  <c r="P1018" i="4"/>
  <c r="P1017" i="4"/>
  <c r="P1020" i="4"/>
  <c r="P1019" i="4"/>
  <c r="P1025" i="4"/>
  <c r="P1024" i="4"/>
  <c r="P930" i="4"/>
  <c r="P929" i="4"/>
  <c r="P928" i="4"/>
  <c r="P927" i="4"/>
  <c r="P934" i="4"/>
  <c r="P933" i="4"/>
  <c r="P932" i="4"/>
  <c r="P931" i="4"/>
  <c r="P16" i="4"/>
  <c r="P17" i="4"/>
  <c r="P18" i="4"/>
  <c r="P19" i="4"/>
  <c r="P21" i="4"/>
  <c r="P20" i="4"/>
  <c r="P23" i="4"/>
  <c r="P22" i="4"/>
  <c r="P24" i="4"/>
  <c r="V24" i="4" s="1"/>
  <c r="P27" i="4"/>
  <c r="P26" i="4"/>
  <c r="P25" i="4"/>
  <c r="P29" i="4"/>
  <c r="P28" i="4"/>
  <c r="P30" i="4"/>
  <c r="P32" i="4"/>
  <c r="P31" i="4"/>
  <c r="P34" i="4"/>
  <c r="P33" i="4"/>
  <c r="P36" i="4"/>
  <c r="P35" i="4"/>
  <c r="P38" i="4"/>
  <c r="P37" i="4"/>
  <c r="P40" i="4"/>
  <c r="P39" i="4"/>
  <c r="V39" i="4" s="1"/>
  <c r="P41" i="4"/>
  <c r="P42" i="4"/>
  <c r="P45" i="4"/>
  <c r="P44" i="4"/>
  <c r="P43" i="4"/>
  <c r="P46" i="4"/>
  <c r="P47" i="4"/>
  <c r="P49" i="4"/>
  <c r="P48" i="4"/>
  <c r="P51" i="4"/>
  <c r="P50" i="4"/>
  <c r="P52" i="4"/>
  <c r="P53" i="4"/>
  <c r="P55" i="4"/>
  <c r="P54" i="4"/>
  <c r="P57" i="4"/>
  <c r="P56" i="4"/>
  <c r="P58" i="4"/>
  <c r="P60" i="4"/>
  <c r="P59" i="4"/>
  <c r="V59" i="4" s="1"/>
  <c r="P62" i="4"/>
  <c r="P61" i="4"/>
  <c r="P64" i="4"/>
  <c r="P63" i="4"/>
  <c r="P66" i="4"/>
  <c r="P65" i="4"/>
  <c r="P69" i="4"/>
  <c r="P68" i="4"/>
  <c r="P67" i="4"/>
  <c r="P2926" i="4"/>
  <c r="P2925" i="4"/>
  <c r="P2924" i="4"/>
  <c r="V2924" i="4" s="1"/>
  <c r="P2923" i="4"/>
  <c r="P2922" i="4"/>
  <c r="P2914" i="4"/>
  <c r="P2913" i="4"/>
  <c r="V2913" i="4" s="1"/>
  <c r="P2915" i="4"/>
  <c r="P2912" i="4"/>
  <c r="P2907" i="4"/>
  <c r="P2903" i="4"/>
  <c r="P2911" i="4"/>
  <c r="P2910" i="4"/>
  <c r="P2909" i="4"/>
  <c r="P2908" i="4"/>
  <c r="P2906" i="4"/>
  <c r="P2905" i="4"/>
  <c r="P2904" i="4"/>
  <c r="P2921" i="4"/>
  <c r="P2918" i="4"/>
  <c r="P2917" i="4"/>
  <c r="P2916" i="4"/>
  <c r="P2919" i="4"/>
  <c r="P2950" i="4"/>
  <c r="P2948" i="4"/>
  <c r="P2947" i="4"/>
  <c r="P2946" i="4"/>
  <c r="P2939" i="4"/>
  <c r="P2938" i="4"/>
  <c r="P2937" i="4"/>
  <c r="P2936" i="4"/>
  <c r="P2935" i="4"/>
  <c r="P2934" i="4"/>
  <c r="P2933" i="4"/>
  <c r="P2932" i="4"/>
  <c r="V2932" i="4" s="1"/>
  <c r="P2931" i="4"/>
  <c r="P2930" i="4"/>
  <c r="P2929" i="4"/>
  <c r="P2928" i="4"/>
  <c r="V2928" i="4" s="1"/>
  <c r="P2927" i="4"/>
  <c r="P2945" i="4"/>
  <c r="P2944" i="4"/>
  <c r="P2943" i="4"/>
  <c r="P2942" i="4"/>
  <c r="P2941" i="4"/>
  <c r="P2940" i="4"/>
  <c r="P2971" i="4"/>
  <c r="P2970" i="4"/>
  <c r="P2969" i="4"/>
  <c r="P2963" i="4"/>
  <c r="P2962" i="4"/>
  <c r="V2962" i="4" s="1"/>
  <c r="P2961" i="4"/>
  <c r="P2960" i="4"/>
  <c r="P2959" i="4"/>
  <c r="P2958" i="4"/>
  <c r="V2958" i="4" s="1"/>
  <c r="P2957" i="4"/>
  <c r="P2956" i="4"/>
  <c r="P2955" i="4"/>
  <c r="P2954" i="4"/>
  <c r="P2953" i="4"/>
  <c r="P2952" i="4"/>
  <c r="P2951" i="4"/>
  <c r="P2968" i="4"/>
  <c r="V2968" i="4" s="1"/>
  <c r="P2967" i="4"/>
  <c r="P2966" i="4"/>
  <c r="P2965" i="4"/>
  <c r="P2964" i="4"/>
  <c r="V2964" i="4" s="1"/>
  <c r="P2991" i="4"/>
  <c r="P2990" i="4"/>
  <c r="P2989" i="4"/>
  <c r="P2983" i="4"/>
  <c r="P2982" i="4"/>
  <c r="P2981" i="4"/>
  <c r="P2980" i="4"/>
  <c r="P2979" i="4"/>
  <c r="P2978" i="4"/>
  <c r="P2977" i="4"/>
  <c r="P2976" i="4"/>
  <c r="P2975" i="4"/>
  <c r="P2974" i="4"/>
  <c r="P2973" i="4"/>
  <c r="P2972" i="4"/>
  <c r="P2988" i="4"/>
  <c r="V2988" i="4" s="1"/>
  <c r="P2986" i="4"/>
  <c r="P2985" i="4"/>
  <c r="P2984" i="4"/>
  <c r="P3007" i="4"/>
  <c r="P3006" i="4"/>
  <c r="P3005" i="4"/>
  <c r="P3000" i="4"/>
  <c r="P2999" i="4"/>
  <c r="P2998" i="4"/>
  <c r="P2997" i="4"/>
  <c r="P2996" i="4"/>
  <c r="P2995" i="4"/>
  <c r="P2994" i="4"/>
  <c r="P2993" i="4"/>
  <c r="P2992" i="4"/>
  <c r="P3004" i="4"/>
  <c r="P3002" i="4"/>
  <c r="P3001" i="4"/>
  <c r="P3022" i="4"/>
  <c r="P3021" i="4"/>
  <c r="P3020" i="4"/>
  <c r="P3015" i="4"/>
  <c r="P3014" i="4"/>
  <c r="P3011" i="4"/>
  <c r="P3010" i="4"/>
  <c r="P3009" i="4"/>
  <c r="P3008" i="4"/>
  <c r="P3016" i="4"/>
  <c r="P3025" i="4"/>
  <c r="P3024" i="4"/>
  <c r="P3023" i="4"/>
  <c r="P3027" i="4"/>
  <c r="P3026" i="4"/>
  <c r="P3028" i="4"/>
  <c r="P3050" i="4"/>
  <c r="P3049" i="4"/>
  <c r="V3049" i="4" s="1"/>
  <c r="P3048" i="4"/>
  <c r="P3039" i="4"/>
  <c r="P3041" i="4"/>
  <c r="P3040" i="4"/>
  <c r="P3034" i="4"/>
  <c r="P3033" i="4"/>
  <c r="P3038" i="4"/>
  <c r="P3037" i="4"/>
  <c r="P3036" i="4"/>
  <c r="P3035" i="4"/>
  <c r="P3032" i="4"/>
  <c r="P3031" i="4"/>
  <c r="V3031" i="4" s="1"/>
  <c r="P3030" i="4"/>
  <c r="P3029" i="4"/>
  <c r="P3047" i="4"/>
  <c r="P3045" i="4"/>
  <c r="P3044" i="4"/>
  <c r="P3043" i="4"/>
  <c r="P3042" i="4"/>
  <c r="P3046" i="4"/>
  <c r="P3074" i="4"/>
  <c r="P3073" i="4"/>
  <c r="P3072" i="4"/>
  <c r="P3071" i="4"/>
  <c r="P3070" i="4"/>
  <c r="P3063" i="4"/>
  <c r="P3062" i="4"/>
  <c r="P3061" i="4"/>
  <c r="V3061" i="4" s="1"/>
  <c r="P3060" i="4"/>
  <c r="P3059" i="4"/>
  <c r="P3058" i="4"/>
  <c r="P3057" i="4"/>
  <c r="V3057" i="4" s="1"/>
  <c r="P3056" i="4"/>
  <c r="P3055" i="4"/>
  <c r="P3054" i="4"/>
  <c r="P3053" i="4"/>
  <c r="P3052" i="4"/>
  <c r="P3051" i="4"/>
  <c r="P3069" i="4"/>
  <c r="P3068" i="4"/>
  <c r="P3067" i="4"/>
  <c r="P3066" i="4"/>
  <c r="P3065" i="4"/>
  <c r="P3064" i="4"/>
  <c r="V3064" i="4" s="1"/>
  <c r="P3094" i="4"/>
  <c r="P3093" i="4"/>
  <c r="P3092" i="4"/>
  <c r="P3086" i="4"/>
  <c r="P3085" i="4"/>
  <c r="P3084" i="4"/>
  <c r="P3083" i="4"/>
  <c r="P3082" i="4"/>
  <c r="P3081" i="4"/>
  <c r="P3080" i="4"/>
  <c r="P3079" i="4"/>
  <c r="P3078" i="4"/>
  <c r="P3077" i="4"/>
  <c r="P3076" i="4"/>
  <c r="P3075" i="4"/>
  <c r="P3091" i="4"/>
  <c r="P3089" i="4"/>
  <c r="P3088" i="4"/>
  <c r="P3087" i="4"/>
  <c r="P3115" i="4"/>
  <c r="P3114" i="4"/>
  <c r="P3113" i="4"/>
  <c r="P3107" i="4"/>
  <c r="P3106" i="4"/>
  <c r="P3105" i="4"/>
  <c r="P3104" i="4"/>
  <c r="P3103" i="4"/>
  <c r="P3102" i="4"/>
  <c r="P3101" i="4"/>
  <c r="P3100" i="4"/>
  <c r="P3099" i="4"/>
  <c r="P3098" i="4"/>
  <c r="V3098" i="4" s="1"/>
  <c r="P3097" i="4"/>
  <c r="P3096" i="4"/>
  <c r="P3095" i="4"/>
  <c r="P3111" i="4"/>
  <c r="P3110" i="4"/>
  <c r="P3109" i="4"/>
  <c r="P3108" i="4"/>
  <c r="P3129" i="4"/>
  <c r="P3128" i="4"/>
  <c r="P3127" i="4"/>
  <c r="P3122" i="4"/>
  <c r="P3121" i="4"/>
  <c r="P3120" i="4"/>
  <c r="P3119" i="4"/>
  <c r="P3118" i="4"/>
  <c r="P3117" i="4"/>
  <c r="V3117" i="4" s="1"/>
  <c r="P3116" i="4"/>
  <c r="P3126" i="4"/>
  <c r="P3123" i="4"/>
  <c r="P3141" i="4"/>
  <c r="P3142" i="4"/>
  <c r="P3137" i="4"/>
  <c r="P3136" i="4"/>
  <c r="P3133" i="4"/>
  <c r="P3132" i="4"/>
  <c r="P3131" i="4"/>
  <c r="P3130" i="4"/>
  <c r="P3138" i="4"/>
  <c r="P3146" i="4"/>
  <c r="P3145" i="4"/>
  <c r="P3144" i="4"/>
  <c r="P3148" i="4"/>
  <c r="P3147" i="4"/>
  <c r="P3149" i="4"/>
  <c r="P1974" i="4"/>
  <c r="P1973" i="4"/>
  <c r="P1972" i="4"/>
  <c r="P1971" i="4"/>
  <c r="P1970" i="4"/>
  <c r="P1969" i="4"/>
  <c r="P1968" i="4"/>
  <c r="P1967" i="4"/>
  <c r="P1963" i="4"/>
  <c r="P1962" i="4"/>
  <c r="P1961" i="4"/>
  <c r="P1960" i="4"/>
  <c r="P1965" i="4"/>
  <c r="P1964" i="4"/>
  <c r="V1964" i="4" s="1"/>
  <c r="P1991" i="4"/>
  <c r="P1990" i="4"/>
  <c r="P1989" i="4"/>
  <c r="P1988" i="4"/>
  <c r="P1987" i="4"/>
  <c r="P1986" i="4"/>
  <c r="P1985" i="4"/>
  <c r="P1984" i="4"/>
  <c r="P1983" i="4"/>
  <c r="P1982" i="4"/>
  <c r="P1981" i="4"/>
  <c r="P1980" i="4"/>
  <c r="P1979" i="4"/>
  <c r="P1978" i="4"/>
  <c r="P1977" i="4"/>
  <c r="P1976" i="4"/>
  <c r="V1976" i="4" s="1"/>
  <c r="P1975" i="4"/>
  <c r="P2007" i="4"/>
  <c r="P2006" i="4"/>
  <c r="P2005" i="4"/>
  <c r="P2004" i="4"/>
  <c r="P2003" i="4"/>
  <c r="P2002" i="4"/>
  <c r="P2001" i="4"/>
  <c r="P2000" i="4"/>
  <c r="P1999" i="4"/>
  <c r="P1998" i="4"/>
  <c r="P1994" i="4"/>
  <c r="P1993" i="4"/>
  <c r="P1992" i="4"/>
  <c r="P1997" i="4"/>
  <c r="P1996" i="4"/>
  <c r="V1996" i="4" s="1"/>
  <c r="P1995" i="4"/>
  <c r="P2025" i="4"/>
  <c r="P2024" i="4"/>
  <c r="P2023" i="4"/>
  <c r="P2022" i="4"/>
  <c r="P2021" i="4"/>
  <c r="P2020" i="4"/>
  <c r="P2019" i="4"/>
  <c r="P2018" i="4"/>
  <c r="P2017" i="4"/>
  <c r="P2016" i="4"/>
  <c r="P2015" i="4"/>
  <c r="P2014" i="4"/>
  <c r="P2013" i="4"/>
  <c r="P2012" i="4"/>
  <c r="P2011" i="4"/>
  <c r="V2011" i="4" s="1"/>
  <c r="P2010" i="4"/>
  <c r="P2009" i="4"/>
  <c r="P2008" i="4"/>
  <c r="P1250" i="4"/>
  <c r="P1248" i="4"/>
  <c r="P1249" i="4"/>
  <c r="P1252" i="4"/>
  <c r="P1251" i="4"/>
  <c r="P1253" i="4"/>
  <c r="P1247" i="4"/>
  <c r="P1256" i="4"/>
  <c r="P1255" i="4"/>
  <c r="P1254" i="4"/>
  <c r="P1257" i="4"/>
  <c r="P1259" i="4"/>
  <c r="P1258" i="4"/>
  <c r="V1258" i="4" s="1"/>
  <c r="P1262" i="4"/>
  <c r="P1261" i="4"/>
  <c r="P1260" i="4"/>
  <c r="P1265" i="4"/>
  <c r="P1264" i="4"/>
  <c r="P1263" i="4"/>
  <c r="P1270" i="4"/>
  <c r="P1269" i="4"/>
  <c r="P1268" i="4"/>
  <c r="P1272" i="4"/>
  <c r="P1273" i="4"/>
  <c r="P1267" i="4"/>
  <c r="P1266" i="4"/>
  <c r="P1275" i="4"/>
  <c r="P1274" i="4"/>
  <c r="P1276" i="4"/>
  <c r="P1277" i="4"/>
  <c r="P1279" i="4"/>
  <c r="P1278" i="4"/>
  <c r="P1282" i="4"/>
  <c r="P1281" i="4"/>
  <c r="P1280" i="4"/>
  <c r="P1285" i="4"/>
  <c r="P1284" i="4"/>
  <c r="P1283" i="4"/>
  <c r="P1026" i="4"/>
  <c r="P1028" i="4"/>
  <c r="P1027" i="4"/>
  <c r="P1033" i="4"/>
  <c r="P1032" i="4"/>
  <c r="P1031" i="4"/>
  <c r="P1029" i="4"/>
  <c r="P1034" i="4"/>
  <c r="P1037" i="4"/>
  <c r="P1036" i="4"/>
  <c r="P1039" i="4"/>
  <c r="P1038" i="4"/>
  <c r="P1040" i="4"/>
  <c r="P939" i="4"/>
  <c r="P938" i="4"/>
  <c r="P937" i="4"/>
  <c r="P936" i="4"/>
  <c r="P935" i="4"/>
  <c r="P944" i="4"/>
  <c r="P943" i="4"/>
  <c r="P942" i="4"/>
  <c r="P941" i="4"/>
  <c r="P940" i="4"/>
  <c r="V940" i="4" s="1"/>
  <c r="P70" i="4"/>
  <c r="P71" i="4"/>
  <c r="P74" i="4"/>
  <c r="P72" i="4"/>
  <c r="P73" i="4"/>
  <c r="P77" i="4"/>
  <c r="P76" i="4"/>
  <c r="P75" i="4"/>
  <c r="P79" i="4"/>
  <c r="P78" i="4"/>
  <c r="P80" i="4"/>
  <c r="P81" i="4"/>
  <c r="V81" i="4" s="1"/>
  <c r="P82" i="4"/>
  <c r="P83" i="4"/>
  <c r="P84" i="4"/>
  <c r="P85" i="4"/>
  <c r="P86" i="4"/>
  <c r="P87" i="4"/>
  <c r="P88" i="4"/>
  <c r="P91" i="4"/>
  <c r="P90" i="4"/>
  <c r="P89" i="4"/>
  <c r="P93" i="4"/>
  <c r="P92" i="4"/>
  <c r="P95" i="4"/>
  <c r="P94" i="4"/>
  <c r="P96" i="4"/>
  <c r="P99" i="4"/>
  <c r="P98" i="4"/>
  <c r="P97" i="4"/>
  <c r="P102" i="4"/>
  <c r="P101" i="4"/>
  <c r="V101" i="4" s="1"/>
  <c r="P100" i="4"/>
  <c r="P103" i="4"/>
  <c r="P104" i="4"/>
  <c r="P107" i="4"/>
  <c r="P105" i="4"/>
  <c r="P106" i="4"/>
  <c r="P110" i="4"/>
  <c r="P109" i="4"/>
  <c r="P108" i="4"/>
  <c r="P112" i="4"/>
  <c r="P111" i="4"/>
  <c r="P113" i="4"/>
  <c r="V113" i="4" s="1"/>
  <c r="P114" i="4"/>
  <c r="P115" i="4"/>
  <c r="P116" i="4"/>
  <c r="P118" i="4"/>
  <c r="P117" i="4"/>
  <c r="P119" i="4"/>
  <c r="P120" i="4"/>
  <c r="P121" i="4"/>
  <c r="P122" i="4"/>
  <c r="P124" i="4"/>
  <c r="P123" i="4"/>
  <c r="P125" i="4"/>
  <c r="P128" i="4"/>
  <c r="P127" i="4"/>
  <c r="P126" i="4"/>
  <c r="P131" i="4"/>
  <c r="P129" i="4"/>
  <c r="P130" i="4"/>
  <c r="P134" i="4"/>
  <c r="P133" i="4"/>
  <c r="V133" i="4" s="1"/>
  <c r="P132" i="4"/>
  <c r="P3172" i="4"/>
  <c r="P3171" i="4"/>
  <c r="P3170" i="4"/>
  <c r="P3169" i="4"/>
  <c r="P3160" i="4"/>
  <c r="P3159" i="4"/>
  <c r="P3161" i="4"/>
  <c r="P3156" i="4"/>
  <c r="P3153" i="4"/>
  <c r="P3150" i="4"/>
  <c r="P3158" i="4"/>
  <c r="P3157" i="4"/>
  <c r="P3155" i="4"/>
  <c r="P3154" i="4"/>
  <c r="P3152" i="4"/>
  <c r="P3151" i="4"/>
  <c r="P3168" i="4"/>
  <c r="P3167" i="4"/>
  <c r="P3165" i="4"/>
  <c r="P3164" i="4"/>
  <c r="P3163" i="4"/>
  <c r="P3162" i="4"/>
  <c r="P3166" i="4"/>
  <c r="P3194" i="4"/>
  <c r="P3193" i="4"/>
  <c r="P3192" i="4"/>
  <c r="P3183" i="4"/>
  <c r="P3182" i="4"/>
  <c r="P3181" i="4"/>
  <c r="P3180" i="4"/>
  <c r="P3179" i="4"/>
  <c r="V3179" i="4" s="1"/>
  <c r="P3178" i="4"/>
  <c r="P3177" i="4"/>
  <c r="P3176" i="4"/>
  <c r="P3175" i="4"/>
  <c r="P3174" i="4"/>
  <c r="P3173" i="4"/>
  <c r="P3191" i="4"/>
  <c r="P3190" i="4"/>
  <c r="P3189" i="4"/>
  <c r="P3188" i="4"/>
  <c r="P3187" i="4"/>
  <c r="P3186" i="4"/>
  <c r="P3185" i="4"/>
  <c r="P3184" i="4"/>
  <c r="P3213" i="4"/>
  <c r="P3212" i="4"/>
  <c r="V3212" i="4" s="1"/>
  <c r="P3211" i="4"/>
  <c r="P3205" i="4"/>
  <c r="P3204" i="4"/>
  <c r="P3203" i="4"/>
  <c r="P3202" i="4"/>
  <c r="P3201" i="4"/>
  <c r="P3200" i="4"/>
  <c r="P3199" i="4"/>
  <c r="P3198" i="4"/>
  <c r="P3197" i="4"/>
  <c r="P3196" i="4"/>
  <c r="P3195" i="4"/>
  <c r="P3210" i="4"/>
  <c r="P3209" i="4"/>
  <c r="P3208" i="4"/>
  <c r="P3206" i="4"/>
  <c r="P3230" i="4"/>
  <c r="P3229" i="4"/>
  <c r="P3228" i="4"/>
  <c r="P3222" i="4"/>
  <c r="P3221" i="4"/>
  <c r="P3220" i="4"/>
  <c r="P3219" i="4"/>
  <c r="P3218" i="4"/>
  <c r="P3217" i="4"/>
  <c r="P3216" i="4"/>
  <c r="P3215" i="4"/>
  <c r="P3214" i="4"/>
  <c r="P3227" i="4"/>
  <c r="P3224" i="4"/>
  <c r="P3223" i="4"/>
  <c r="P3245" i="4"/>
  <c r="P3244" i="4"/>
  <c r="P3243" i="4"/>
  <c r="P3239" i="4"/>
  <c r="P3238" i="4"/>
  <c r="P3237" i="4"/>
  <c r="P3236" i="4"/>
  <c r="P3235" i="4"/>
  <c r="P3234" i="4"/>
  <c r="P3233" i="4"/>
  <c r="P3232" i="4"/>
  <c r="P3231" i="4"/>
  <c r="P3242" i="4"/>
  <c r="P3241" i="4"/>
  <c r="P3240" i="4"/>
  <c r="P3259" i="4"/>
  <c r="P3258" i="4"/>
  <c r="V3258" i="4" s="1"/>
  <c r="P3257" i="4"/>
  <c r="P3252" i="4"/>
  <c r="P3251" i="4"/>
  <c r="P3248" i="4"/>
  <c r="P3247" i="4"/>
  <c r="P3246" i="4"/>
  <c r="P3253" i="4"/>
  <c r="P3263" i="4"/>
  <c r="P3262" i="4"/>
  <c r="P3261" i="4"/>
  <c r="P3260" i="4"/>
  <c r="P3266" i="4"/>
  <c r="P3265" i="4"/>
  <c r="P3264" i="4"/>
  <c r="P3268" i="4"/>
  <c r="P3267" i="4"/>
  <c r="V3267" i="4" s="1"/>
  <c r="P3269" i="4"/>
  <c r="P3271" i="4"/>
  <c r="P3270" i="4"/>
  <c r="P3292" i="4"/>
  <c r="P3291" i="4"/>
  <c r="P3290" i="4"/>
  <c r="P3281" i="4"/>
  <c r="P3283" i="4"/>
  <c r="P3282" i="4"/>
  <c r="P3277" i="4"/>
  <c r="P3276" i="4"/>
  <c r="P3280" i="4"/>
  <c r="P3279" i="4"/>
  <c r="P3278" i="4"/>
  <c r="P3275" i="4"/>
  <c r="P3274" i="4"/>
  <c r="V3274" i="4" s="1"/>
  <c r="P3273" i="4"/>
  <c r="P3272" i="4"/>
  <c r="P3289" i="4"/>
  <c r="P3287" i="4"/>
  <c r="P3286" i="4"/>
  <c r="P3285" i="4"/>
  <c r="P3284" i="4"/>
  <c r="P3288" i="4"/>
  <c r="P3315" i="4"/>
  <c r="P3314" i="4"/>
  <c r="P3313" i="4"/>
  <c r="P3312" i="4"/>
  <c r="P3304" i="4"/>
  <c r="P3303" i="4"/>
  <c r="P3302" i="4"/>
  <c r="P3301" i="4"/>
  <c r="V3301" i="4" s="1"/>
  <c r="P3300" i="4"/>
  <c r="P3299" i="4"/>
  <c r="P3298" i="4"/>
  <c r="P3297" i="4"/>
  <c r="P3296" i="4"/>
  <c r="P3295" i="4"/>
  <c r="P3294" i="4"/>
  <c r="P3293" i="4"/>
  <c r="P3311" i="4"/>
  <c r="P3310" i="4"/>
  <c r="P3309" i="4"/>
  <c r="P3308" i="4"/>
  <c r="P3307" i="4"/>
  <c r="P3306" i="4"/>
  <c r="P3305" i="4"/>
  <c r="P3332" i="4"/>
  <c r="P3331" i="4"/>
  <c r="P3330" i="4"/>
  <c r="P3324" i="4"/>
  <c r="P3323" i="4"/>
  <c r="P3322" i="4"/>
  <c r="P3321" i="4"/>
  <c r="P3320" i="4"/>
  <c r="P3319" i="4"/>
  <c r="P3318" i="4"/>
  <c r="P3317" i="4"/>
  <c r="P3316" i="4"/>
  <c r="P3329" i="4"/>
  <c r="P3328" i="4"/>
  <c r="P3327" i="4"/>
  <c r="P3326" i="4"/>
  <c r="P3325" i="4"/>
  <c r="V3325" i="4" s="1"/>
  <c r="P3350" i="4"/>
  <c r="P3349" i="4"/>
  <c r="P3348" i="4"/>
  <c r="P3342" i="4"/>
  <c r="P3341" i="4"/>
  <c r="P3340" i="4"/>
  <c r="P3337" i="4"/>
  <c r="P3336" i="4"/>
  <c r="P3335" i="4"/>
  <c r="P3334" i="4"/>
  <c r="P3333" i="4"/>
  <c r="P3347" i="4"/>
  <c r="P3346" i="4"/>
  <c r="P3345" i="4"/>
  <c r="P3344" i="4"/>
  <c r="P3343" i="4"/>
  <c r="V3343" i="4" s="1"/>
  <c r="P3366" i="4"/>
  <c r="P3365" i="4"/>
  <c r="P3364" i="4"/>
  <c r="P3360" i="4"/>
  <c r="P3359" i="4"/>
  <c r="P3358" i="4"/>
  <c r="P3357" i="4"/>
  <c r="P3356" i="4"/>
  <c r="P3355" i="4"/>
  <c r="P3354" i="4"/>
  <c r="P3353" i="4"/>
  <c r="P3352" i="4"/>
  <c r="P3351" i="4"/>
  <c r="P3363" i="4"/>
  <c r="P3362" i="4"/>
  <c r="P3361" i="4"/>
  <c r="V3361" i="4" s="1"/>
  <c r="P3378" i="4"/>
  <c r="P3380" i="4"/>
  <c r="P3379" i="4"/>
  <c r="P3374" i="4"/>
  <c r="P3373" i="4"/>
  <c r="P3370" i="4"/>
  <c r="P3369" i="4"/>
  <c r="P3368" i="4"/>
  <c r="P3367" i="4"/>
  <c r="P3377" i="4"/>
  <c r="P3376" i="4"/>
  <c r="P3375" i="4"/>
  <c r="P3383" i="4"/>
  <c r="P3382" i="4"/>
  <c r="P3381" i="4"/>
  <c r="P3386" i="4"/>
  <c r="P3385" i="4"/>
  <c r="P3384" i="4"/>
  <c r="P3388" i="4"/>
  <c r="P3387" i="4"/>
  <c r="P3389" i="4"/>
  <c r="P3391" i="4"/>
  <c r="P3390" i="4"/>
  <c r="P2043" i="4"/>
  <c r="P2042" i="4"/>
  <c r="P2041" i="4"/>
  <c r="P2040" i="4"/>
  <c r="P2039" i="4"/>
  <c r="P2038" i="4"/>
  <c r="P2037" i="4"/>
  <c r="P2036" i="4"/>
  <c r="P2035" i="4"/>
  <c r="V2035" i="4" s="1"/>
  <c r="P2029" i="4"/>
  <c r="P2028" i="4"/>
  <c r="P2027" i="4"/>
  <c r="P2026" i="4"/>
  <c r="P2034" i="4"/>
  <c r="P2033" i="4"/>
  <c r="P2032" i="4"/>
  <c r="P2031" i="4"/>
  <c r="P2030" i="4"/>
  <c r="P2061" i="4"/>
  <c r="P2060" i="4"/>
  <c r="P2059" i="4"/>
  <c r="P2058" i="4"/>
  <c r="P2057" i="4"/>
  <c r="P2056" i="4"/>
  <c r="P2055" i="4"/>
  <c r="V2055" i="4" s="1"/>
  <c r="P2054" i="4"/>
  <c r="P2053" i="4"/>
  <c r="P2052" i="4"/>
  <c r="P2051" i="4"/>
  <c r="P2050" i="4"/>
  <c r="P2049" i="4"/>
  <c r="P2048" i="4"/>
  <c r="P2047" i="4"/>
  <c r="P2046" i="4"/>
  <c r="P2045" i="4"/>
  <c r="P2044" i="4"/>
  <c r="P2062" i="4"/>
  <c r="P2078" i="4"/>
  <c r="P2077" i="4"/>
  <c r="P2076" i="4"/>
  <c r="P2075" i="4"/>
  <c r="V2075" i="4" s="1"/>
  <c r="P2074" i="4"/>
  <c r="P2073" i="4"/>
  <c r="P2072" i="4"/>
  <c r="P2071" i="4"/>
  <c r="P2070" i="4"/>
  <c r="P2067" i="4"/>
  <c r="P2066" i="4"/>
  <c r="P2065" i="4"/>
  <c r="P2064" i="4"/>
  <c r="P2063" i="4"/>
  <c r="P2069" i="4"/>
  <c r="P2068" i="4"/>
  <c r="P2094" i="4"/>
  <c r="P2093" i="4"/>
  <c r="P2092" i="4"/>
  <c r="P2091" i="4"/>
  <c r="V2091" i="4" s="1"/>
  <c r="P2090" i="4"/>
  <c r="P2089" i="4"/>
  <c r="P2088" i="4"/>
  <c r="P2087" i="4"/>
  <c r="P2086" i="4"/>
  <c r="P2085" i="4"/>
  <c r="P2084" i="4"/>
  <c r="P2083" i="4"/>
  <c r="P2082" i="4"/>
  <c r="P2081" i="4"/>
  <c r="P2080" i="4"/>
  <c r="P2079" i="4"/>
  <c r="P1289" i="4"/>
  <c r="P1286" i="4"/>
  <c r="P1288" i="4"/>
  <c r="P1287" i="4"/>
  <c r="V1287" i="4" s="1"/>
  <c r="P1291" i="4"/>
  <c r="P1290" i="4"/>
  <c r="P1292" i="4"/>
  <c r="P1295" i="4"/>
  <c r="P1294" i="4"/>
  <c r="P1293" i="4"/>
  <c r="P1296" i="4"/>
  <c r="P1298" i="4"/>
  <c r="P1297" i="4"/>
  <c r="P1301" i="4"/>
  <c r="P1300" i="4"/>
  <c r="P1299" i="4"/>
  <c r="P1303" i="4"/>
  <c r="P1302" i="4"/>
  <c r="P1308" i="4"/>
  <c r="P1307" i="4"/>
  <c r="V1307" i="4" s="1"/>
  <c r="P1306" i="4"/>
  <c r="P1310" i="4"/>
  <c r="P1309" i="4"/>
  <c r="P1311" i="4"/>
  <c r="P1305" i="4"/>
  <c r="P1304" i="4"/>
  <c r="P1313" i="4"/>
  <c r="P1312" i="4"/>
  <c r="P1314" i="4"/>
  <c r="P1315" i="4"/>
  <c r="P1317" i="4"/>
  <c r="P1316" i="4"/>
  <c r="P1320" i="4"/>
  <c r="P1319" i="4"/>
  <c r="P1318" i="4"/>
  <c r="P1323" i="4"/>
  <c r="P1322" i="4"/>
  <c r="P1321" i="4"/>
  <c r="P1041" i="4"/>
  <c r="P1043" i="4"/>
  <c r="P1042" i="4"/>
  <c r="P1047" i="4"/>
  <c r="P1046" i="4"/>
  <c r="P1045" i="4"/>
  <c r="P1044" i="4"/>
  <c r="P1049" i="4"/>
  <c r="P1048" i="4"/>
  <c r="P1051" i="4"/>
  <c r="P1052" i="4"/>
  <c r="P949" i="4"/>
  <c r="P948" i="4"/>
  <c r="P947" i="4"/>
  <c r="V947" i="4" s="1"/>
  <c r="P946" i="4"/>
  <c r="P945" i="4"/>
  <c r="P955" i="4"/>
  <c r="P954" i="4"/>
  <c r="P953" i="4"/>
  <c r="P952" i="4"/>
  <c r="P951" i="4"/>
  <c r="P950" i="4"/>
  <c r="P135" i="4"/>
  <c r="P136" i="4"/>
  <c r="P138" i="4"/>
  <c r="P137" i="4"/>
  <c r="P139" i="4"/>
  <c r="P140" i="4"/>
  <c r="P141" i="4"/>
  <c r="P143" i="4"/>
  <c r="P142" i="4"/>
  <c r="P145" i="4"/>
  <c r="P144" i="4"/>
  <c r="P146" i="4"/>
  <c r="P147" i="4"/>
  <c r="P148" i="4"/>
  <c r="P149" i="4"/>
  <c r="P150" i="4"/>
  <c r="P151" i="4"/>
  <c r="P152" i="4"/>
  <c r="P153" i="4"/>
  <c r="P154" i="4"/>
  <c r="P156" i="4"/>
  <c r="P155" i="4"/>
  <c r="V155" i="4" s="1"/>
  <c r="P159" i="4"/>
  <c r="P158" i="4"/>
  <c r="V158" i="4" s="1"/>
  <c r="P157" i="4"/>
  <c r="P162" i="4"/>
  <c r="P161" i="4"/>
  <c r="P160" i="4"/>
  <c r="P163" i="4"/>
  <c r="P166" i="4"/>
  <c r="P165" i="4"/>
  <c r="P164" i="4"/>
  <c r="P168" i="4"/>
  <c r="P167" i="4"/>
  <c r="P169" i="4"/>
  <c r="P170" i="4"/>
  <c r="P171" i="4"/>
  <c r="P173" i="4"/>
  <c r="P172" i="4"/>
  <c r="P175" i="4"/>
  <c r="P174" i="4"/>
  <c r="P176" i="4"/>
  <c r="P177" i="4"/>
  <c r="P178" i="4"/>
  <c r="P179" i="4"/>
  <c r="P180" i="4"/>
  <c r="P181" i="4"/>
  <c r="P183" i="4"/>
  <c r="P182" i="4"/>
  <c r="P185" i="4"/>
  <c r="P184" i="4"/>
  <c r="P186" i="4"/>
  <c r="P187" i="4"/>
  <c r="P189" i="4"/>
  <c r="P188" i="4"/>
  <c r="P192" i="4"/>
  <c r="P190" i="4"/>
  <c r="P191" i="4"/>
  <c r="P194" i="4"/>
  <c r="P193" i="4"/>
  <c r="P3411" i="4"/>
  <c r="P3410" i="4"/>
  <c r="P3409" i="4"/>
  <c r="P3399" i="4"/>
  <c r="P3398" i="4"/>
  <c r="P3400" i="4"/>
  <c r="P3396" i="4"/>
  <c r="P3393" i="4"/>
  <c r="P3392" i="4"/>
  <c r="P3397" i="4"/>
  <c r="P3395" i="4"/>
  <c r="P3394" i="4"/>
  <c r="V3394" i="4" s="1"/>
  <c r="P3408" i="4"/>
  <c r="P3407" i="4"/>
  <c r="P3406" i="4"/>
  <c r="P3404" i="4"/>
  <c r="P3403" i="4"/>
  <c r="P3402" i="4"/>
  <c r="P3401" i="4"/>
  <c r="P3433" i="4"/>
  <c r="P3432" i="4"/>
  <c r="P3431" i="4"/>
  <c r="P3424" i="4"/>
  <c r="P3423" i="4"/>
  <c r="P3422" i="4"/>
  <c r="P3421" i="4"/>
  <c r="P3420" i="4"/>
  <c r="P3419" i="4"/>
  <c r="V3419" i="4" s="1"/>
  <c r="P3418" i="4"/>
  <c r="P3417" i="4"/>
  <c r="P3416" i="4"/>
  <c r="P3415" i="4"/>
  <c r="P3414" i="4"/>
  <c r="P3413" i="4"/>
  <c r="P3412" i="4"/>
  <c r="P3430" i="4"/>
  <c r="P3429" i="4"/>
  <c r="P3428" i="4"/>
  <c r="P3426" i="4"/>
  <c r="P3425" i="4"/>
  <c r="P3450" i="4"/>
  <c r="P3449" i="4"/>
  <c r="P3448" i="4"/>
  <c r="P3442" i="4"/>
  <c r="P3441" i="4"/>
  <c r="P3440" i="4"/>
  <c r="P3439" i="4"/>
  <c r="P3438" i="4"/>
  <c r="P3437" i="4"/>
  <c r="P3436" i="4"/>
  <c r="P3435" i="4"/>
  <c r="P3434" i="4"/>
  <c r="P3447" i="4"/>
  <c r="P3446" i="4"/>
  <c r="P3445" i="4"/>
  <c r="P3444" i="4"/>
  <c r="P3443" i="4"/>
  <c r="P3468" i="4"/>
  <c r="P3467" i="4"/>
  <c r="P3466" i="4"/>
  <c r="V3466" i="4" s="1"/>
  <c r="P3461" i="4"/>
  <c r="P3460" i="4"/>
  <c r="P3459" i="4"/>
  <c r="P3458" i="4"/>
  <c r="P3457" i="4"/>
  <c r="P3456" i="4"/>
  <c r="P3455" i="4"/>
  <c r="P3454" i="4"/>
  <c r="P3453" i="4"/>
  <c r="P3452" i="4"/>
  <c r="P3451" i="4"/>
  <c r="P3465" i="4"/>
  <c r="P3464" i="4"/>
  <c r="P3463" i="4"/>
  <c r="P3462" i="4"/>
  <c r="P3481" i="4"/>
  <c r="P3480" i="4"/>
  <c r="P3479" i="4"/>
  <c r="P3476" i="4"/>
  <c r="P3475" i="4"/>
  <c r="P3474" i="4"/>
  <c r="P3473" i="4"/>
  <c r="P3472" i="4"/>
  <c r="P3471" i="4"/>
  <c r="P3470" i="4"/>
  <c r="P3469" i="4"/>
  <c r="P3478" i="4"/>
  <c r="P3477" i="4"/>
  <c r="P3495" i="4"/>
  <c r="P3494" i="4"/>
  <c r="P3493" i="4"/>
  <c r="P3488" i="4"/>
  <c r="P3487" i="4"/>
  <c r="P3484" i="4"/>
  <c r="P3483" i="4"/>
  <c r="P3482" i="4"/>
  <c r="P3491" i="4"/>
  <c r="P3490" i="4"/>
  <c r="P3489" i="4"/>
  <c r="P3500" i="4"/>
  <c r="P3499" i="4"/>
  <c r="P3498" i="4"/>
  <c r="P3497" i="4"/>
  <c r="P3503" i="4"/>
  <c r="P3502" i="4"/>
  <c r="P3501" i="4"/>
  <c r="P3504" i="4"/>
  <c r="P3505" i="4"/>
  <c r="P3507" i="4"/>
  <c r="P3506" i="4"/>
  <c r="P3525" i="4"/>
  <c r="P3524" i="4"/>
  <c r="P3516" i="4"/>
  <c r="P3518" i="4"/>
  <c r="P3517" i="4"/>
  <c r="P3512" i="4"/>
  <c r="P3511" i="4"/>
  <c r="P3515" i="4"/>
  <c r="P3514" i="4"/>
  <c r="P3513" i="4"/>
  <c r="P3510" i="4"/>
  <c r="P3509" i="4"/>
  <c r="P3508" i="4"/>
  <c r="P3521" i="4"/>
  <c r="P3520" i="4"/>
  <c r="P3519" i="4"/>
  <c r="P3523" i="4"/>
  <c r="P3547" i="4"/>
  <c r="P3546" i="4"/>
  <c r="P3545" i="4"/>
  <c r="P3537" i="4"/>
  <c r="P3536" i="4"/>
  <c r="P3535" i="4"/>
  <c r="P3534" i="4"/>
  <c r="P3533" i="4"/>
  <c r="P3532" i="4"/>
  <c r="P3531" i="4"/>
  <c r="P3530" i="4"/>
  <c r="P3529" i="4"/>
  <c r="P3528" i="4"/>
  <c r="V3528" i="4" s="1"/>
  <c r="P3527" i="4"/>
  <c r="P3526" i="4"/>
  <c r="P3544" i="4"/>
  <c r="P3543" i="4"/>
  <c r="P3541" i="4"/>
  <c r="P3540" i="4"/>
  <c r="P3539" i="4"/>
  <c r="P3538" i="4"/>
  <c r="P3566" i="4"/>
  <c r="P3565" i="4"/>
  <c r="P3564" i="4"/>
  <c r="P3558" i="4"/>
  <c r="P3557" i="4"/>
  <c r="P3556" i="4"/>
  <c r="P3555" i="4"/>
  <c r="P3554" i="4"/>
  <c r="V3554" i="4" s="1"/>
  <c r="P3553" i="4"/>
  <c r="P3552" i="4"/>
  <c r="P3551" i="4"/>
  <c r="P3550" i="4"/>
  <c r="P3549" i="4"/>
  <c r="P3548" i="4"/>
  <c r="P3563" i="4"/>
  <c r="P3562" i="4"/>
  <c r="P3561" i="4"/>
  <c r="P3560" i="4"/>
  <c r="P3559" i="4"/>
  <c r="P3582" i="4"/>
  <c r="P3581" i="4"/>
  <c r="P3580" i="4"/>
  <c r="P3575" i="4"/>
  <c r="P3574" i="4"/>
  <c r="V3574" i="4" s="1"/>
  <c r="P3573" i="4"/>
  <c r="P3572" i="4"/>
  <c r="P3571" i="4"/>
  <c r="P3570" i="4"/>
  <c r="P3569" i="4"/>
  <c r="P3568" i="4"/>
  <c r="P3567" i="4"/>
  <c r="P3579" i="4"/>
  <c r="P3577" i="4"/>
  <c r="P3576" i="4"/>
  <c r="P3598" i="4"/>
  <c r="P3597" i="4"/>
  <c r="P3596" i="4"/>
  <c r="P3592" i="4"/>
  <c r="P3591" i="4"/>
  <c r="P3590" i="4"/>
  <c r="V3590" i="4" s="1"/>
  <c r="P3589" i="4"/>
  <c r="P3588" i="4"/>
  <c r="P3587" i="4"/>
  <c r="P3586" i="4"/>
  <c r="P3585" i="4"/>
  <c r="P3583" i="4"/>
  <c r="P3594" i="4"/>
  <c r="P3593" i="4"/>
  <c r="P3610" i="4"/>
  <c r="P3612" i="4"/>
  <c r="P3611" i="4"/>
  <c r="P3605" i="4"/>
  <c r="P3604" i="4"/>
  <c r="P3601" i="4"/>
  <c r="P3600" i="4"/>
  <c r="P3599" i="4"/>
  <c r="V3599" i="4" s="1"/>
  <c r="P3609" i="4"/>
  <c r="P3608" i="4"/>
  <c r="P3607" i="4"/>
  <c r="P3606" i="4"/>
  <c r="P3616" i="4"/>
  <c r="P3615" i="4"/>
  <c r="P3614" i="4"/>
  <c r="P3619" i="4"/>
  <c r="P3618" i="4"/>
  <c r="P3617" i="4"/>
  <c r="P3621" i="4"/>
  <c r="P3620" i="4"/>
  <c r="P2112" i="4"/>
  <c r="P2111" i="4"/>
  <c r="P2110" i="4"/>
  <c r="P2109" i="4"/>
  <c r="V2109" i="4" s="1"/>
  <c r="P2108" i="4"/>
  <c r="P2107" i="4"/>
  <c r="P2106" i="4"/>
  <c r="P2105" i="4"/>
  <c r="P2104" i="4"/>
  <c r="P2098" i="4"/>
  <c r="P2097" i="4"/>
  <c r="P2096" i="4"/>
  <c r="P2095" i="4"/>
  <c r="P2103" i="4"/>
  <c r="P2102" i="4"/>
  <c r="P2101" i="4"/>
  <c r="P2100" i="4"/>
  <c r="P2099" i="4"/>
  <c r="P2131" i="4"/>
  <c r="P2130" i="4"/>
  <c r="V2130" i="4" s="1"/>
  <c r="P2129" i="4"/>
  <c r="P2128" i="4"/>
  <c r="P2127" i="4"/>
  <c r="P2126" i="4"/>
  <c r="P2125" i="4"/>
  <c r="P2124" i="4"/>
  <c r="P2123" i="4"/>
  <c r="P2122" i="4"/>
  <c r="P2121" i="4"/>
  <c r="P2120" i="4"/>
  <c r="P2119" i="4"/>
  <c r="P2118" i="4"/>
  <c r="P2116" i="4"/>
  <c r="P2115" i="4"/>
  <c r="P2114" i="4"/>
  <c r="P2113" i="4"/>
  <c r="V2113" i="4" s="1"/>
  <c r="P2133" i="4"/>
  <c r="P2132" i="4"/>
  <c r="P2148" i="4"/>
  <c r="P2147" i="4"/>
  <c r="P2146" i="4"/>
  <c r="P2145" i="4"/>
  <c r="P2144" i="4"/>
  <c r="P2143" i="4"/>
  <c r="P2141" i="4"/>
  <c r="P2142" i="4"/>
  <c r="P2140" i="4"/>
  <c r="P2136" i="4"/>
  <c r="P2137" i="4"/>
  <c r="P2135" i="4"/>
  <c r="P2134" i="4"/>
  <c r="P2139" i="4"/>
  <c r="P2138" i="4"/>
  <c r="P2166" i="4"/>
  <c r="P2165" i="4"/>
  <c r="P2164" i="4"/>
  <c r="P2163" i="4"/>
  <c r="P2162" i="4"/>
  <c r="P2161" i="4"/>
  <c r="P2160" i="4"/>
  <c r="P2159" i="4"/>
  <c r="P2158" i="4"/>
  <c r="P2157" i="4"/>
  <c r="P2156" i="4"/>
  <c r="P2155" i="4"/>
  <c r="P2154" i="4"/>
  <c r="P2153" i="4"/>
  <c r="P2152" i="4"/>
  <c r="V2152" i="4" s="1"/>
  <c r="P2151" i="4"/>
  <c r="P2150" i="4"/>
  <c r="P2149" i="4"/>
  <c r="P2167" i="4"/>
  <c r="P1327" i="4"/>
  <c r="P1326" i="4"/>
  <c r="P1329" i="4"/>
  <c r="P1328" i="4"/>
  <c r="P1330" i="4"/>
  <c r="P1325" i="4"/>
  <c r="P1324" i="4"/>
  <c r="P1333" i="4"/>
  <c r="P1331" i="4"/>
  <c r="P1334" i="4"/>
  <c r="P1336" i="4"/>
  <c r="P1335" i="4"/>
  <c r="V1335" i="4" s="1"/>
  <c r="P1339" i="4"/>
  <c r="P1338" i="4"/>
  <c r="P1337" i="4"/>
  <c r="P1341" i="4"/>
  <c r="P1340" i="4"/>
  <c r="P1345" i="4"/>
  <c r="P1344" i="4"/>
  <c r="P1347" i="4"/>
  <c r="P1346" i="4"/>
  <c r="P1348" i="4"/>
  <c r="P1343" i="4"/>
  <c r="P1342" i="4"/>
  <c r="P1350" i="4"/>
  <c r="P1349" i="4"/>
  <c r="P1351" i="4"/>
  <c r="P1352" i="4"/>
  <c r="P1353" i="4"/>
  <c r="P1356" i="4"/>
  <c r="P1355" i="4"/>
  <c r="P1354" i="4"/>
  <c r="P1359" i="4"/>
  <c r="P1358" i="4"/>
  <c r="P1357" i="4"/>
  <c r="P1053" i="4"/>
  <c r="P1054" i="4"/>
  <c r="P1055" i="4"/>
  <c r="P1059" i="4"/>
  <c r="P1058" i="4"/>
  <c r="P1057" i="4"/>
  <c r="P1056" i="4"/>
  <c r="P1061" i="4"/>
  <c r="P1060" i="4"/>
  <c r="V1060" i="4" s="1"/>
  <c r="P1062" i="4"/>
  <c r="P1064" i="4"/>
  <c r="P960" i="4"/>
  <c r="P959" i="4"/>
  <c r="P958" i="4"/>
  <c r="P957" i="4"/>
  <c r="P956" i="4"/>
  <c r="P966" i="4"/>
  <c r="P965" i="4"/>
  <c r="P964" i="4"/>
  <c r="P963" i="4"/>
  <c r="P962" i="4"/>
  <c r="P961" i="4"/>
  <c r="P195" i="4"/>
  <c r="P197" i="4"/>
  <c r="P196" i="4"/>
  <c r="V196" i="4" s="1"/>
  <c r="P199" i="4"/>
  <c r="P198" i="4"/>
  <c r="P200" i="4"/>
  <c r="P202" i="4"/>
  <c r="P201" i="4"/>
  <c r="P203" i="4"/>
  <c r="P204" i="4"/>
  <c r="P205" i="4"/>
  <c r="P206" i="4"/>
  <c r="P207" i="4"/>
  <c r="P208" i="4"/>
  <c r="P209" i="4"/>
  <c r="P210" i="4"/>
  <c r="P212" i="4"/>
  <c r="P211" i="4"/>
  <c r="P214" i="4"/>
  <c r="P213" i="4"/>
  <c r="P215" i="4"/>
  <c r="P218" i="4"/>
  <c r="P217" i="4"/>
  <c r="P216" i="4"/>
  <c r="P220" i="4"/>
  <c r="P219" i="4"/>
  <c r="P221" i="4"/>
  <c r="P223" i="4"/>
  <c r="P222" i="4"/>
  <c r="P224" i="4"/>
  <c r="P225" i="4"/>
  <c r="P226" i="4"/>
  <c r="P228" i="4"/>
  <c r="P227" i="4"/>
  <c r="P229" i="4"/>
  <c r="P230" i="4"/>
  <c r="P231" i="4"/>
  <c r="P232" i="4"/>
  <c r="P233" i="4"/>
  <c r="P234" i="4"/>
  <c r="P235" i="4"/>
  <c r="P236" i="4"/>
  <c r="P238" i="4"/>
  <c r="P237" i="4"/>
  <c r="P240" i="4"/>
  <c r="P239" i="4"/>
  <c r="P242" i="4"/>
  <c r="P241" i="4"/>
  <c r="P243" i="4"/>
  <c r="P245" i="4"/>
  <c r="P244" i="4"/>
  <c r="V244" i="4" s="1"/>
  <c r="P247" i="4"/>
  <c r="P246" i="4"/>
  <c r="P2168" i="4"/>
  <c r="P3640" i="4"/>
  <c r="P3639" i="4"/>
  <c r="P3638" i="4"/>
  <c r="P3631" i="4"/>
  <c r="P3630" i="4"/>
  <c r="P3632" i="4"/>
  <c r="P3627" i="4"/>
  <c r="P3623" i="4"/>
  <c r="P3629" i="4"/>
  <c r="P3628" i="4"/>
  <c r="P3626" i="4"/>
  <c r="P3625" i="4"/>
  <c r="P3624" i="4"/>
  <c r="V3624" i="4" s="1"/>
  <c r="P3622" i="4"/>
  <c r="P3636" i="4"/>
  <c r="P3637" i="4"/>
  <c r="P3635" i="4"/>
  <c r="P3634" i="4"/>
  <c r="P3633" i="4"/>
  <c r="P3659" i="4"/>
  <c r="P3658" i="4"/>
  <c r="P3657" i="4"/>
  <c r="P3650" i="4"/>
  <c r="P3649" i="4"/>
  <c r="P3648" i="4"/>
  <c r="P3647" i="4"/>
  <c r="P3646" i="4"/>
  <c r="P3645" i="4"/>
  <c r="P3644" i="4"/>
  <c r="V3644" i="4" s="1"/>
  <c r="P3643" i="4"/>
  <c r="P3642" i="4"/>
  <c r="P3641" i="4"/>
  <c r="P3656" i="4"/>
  <c r="P3655" i="4"/>
  <c r="P3654" i="4"/>
  <c r="P3653" i="4"/>
  <c r="P3652" i="4"/>
  <c r="P3651" i="4"/>
  <c r="P3673" i="4"/>
  <c r="P3672" i="4"/>
  <c r="P3671" i="4"/>
  <c r="P3667" i="4"/>
  <c r="P3666" i="4"/>
  <c r="P3665" i="4"/>
  <c r="P3664" i="4"/>
  <c r="V3664" i="4" s="1"/>
  <c r="P3663" i="4"/>
  <c r="P3662" i="4"/>
  <c r="P3661" i="4"/>
  <c r="P3660" i="4"/>
  <c r="P3670" i="4"/>
  <c r="P3669" i="4"/>
  <c r="P3668" i="4"/>
  <c r="P3688" i="4"/>
  <c r="P3687" i="4"/>
  <c r="P3686" i="4"/>
  <c r="P3682" i="4"/>
  <c r="P3681" i="4"/>
  <c r="P3680" i="4"/>
  <c r="P3679" i="4"/>
  <c r="P3678" i="4"/>
  <c r="P3677" i="4"/>
  <c r="V3677" i="4" s="1"/>
  <c r="P3676" i="4"/>
  <c r="P3675" i="4"/>
  <c r="P3674" i="4"/>
  <c r="P3685" i="4"/>
  <c r="P3684" i="4"/>
  <c r="P3683" i="4"/>
  <c r="P3701" i="4"/>
  <c r="P3700" i="4"/>
  <c r="P3699" i="4"/>
  <c r="P3695" i="4"/>
  <c r="P3694" i="4"/>
  <c r="P3692" i="4"/>
  <c r="P3691" i="4"/>
  <c r="P3690" i="4"/>
  <c r="P3689" i="4"/>
  <c r="P3698" i="4"/>
  <c r="P3697" i="4"/>
  <c r="P3696" i="4"/>
  <c r="P3711" i="4"/>
  <c r="P3710" i="4"/>
  <c r="P3709" i="4"/>
  <c r="P3705" i="4"/>
  <c r="P3704" i="4"/>
  <c r="P3703" i="4"/>
  <c r="P3702" i="4"/>
  <c r="P3707" i="4"/>
  <c r="P3706" i="4"/>
  <c r="P3714" i="4"/>
  <c r="P3713" i="4"/>
  <c r="P3717" i="4"/>
  <c r="P3716" i="4"/>
  <c r="P3715" i="4"/>
  <c r="V3715" i="4" s="1"/>
  <c r="P3718" i="4"/>
  <c r="P3719" i="4"/>
  <c r="P3720" i="4"/>
  <c r="P3741" i="4"/>
  <c r="P3740" i="4"/>
  <c r="P3731" i="4"/>
  <c r="P3733" i="4"/>
  <c r="P3732" i="4"/>
  <c r="P3726" i="4"/>
  <c r="P3730" i="4"/>
  <c r="P3729" i="4"/>
  <c r="P3728" i="4"/>
  <c r="P3727" i="4"/>
  <c r="P3724" i="4"/>
  <c r="P3723" i="4"/>
  <c r="P3722" i="4"/>
  <c r="V3722" i="4" s="1"/>
  <c r="P3721" i="4"/>
  <c r="P3739" i="4"/>
  <c r="P3738" i="4"/>
  <c r="P3737" i="4"/>
  <c r="P3735" i="4"/>
  <c r="P3734" i="4"/>
  <c r="P3736" i="4"/>
  <c r="P3760" i="4"/>
  <c r="P3759" i="4"/>
  <c r="P3758" i="4"/>
  <c r="P3752" i="4"/>
  <c r="P3751" i="4"/>
  <c r="P3750" i="4"/>
  <c r="P3749" i="4"/>
  <c r="P3748" i="4"/>
  <c r="P3747" i="4"/>
  <c r="V3747" i="4" s="1"/>
  <c r="P3746" i="4"/>
  <c r="P3745" i="4"/>
  <c r="P3744" i="4"/>
  <c r="P3743" i="4"/>
  <c r="P3742" i="4"/>
  <c r="P3757" i="4"/>
  <c r="P3756" i="4"/>
  <c r="P3755" i="4"/>
  <c r="P3754" i="4"/>
  <c r="P3753" i="4"/>
  <c r="P3776" i="4"/>
  <c r="P3775" i="4"/>
  <c r="P3774" i="4"/>
  <c r="P3770" i="4"/>
  <c r="P3769" i="4"/>
  <c r="P3768" i="4"/>
  <c r="V3768" i="4" s="1"/>
  <c r="P3767" i="4"/>
  <c r="P3766" i="4"/>
  <c r="P3765" i="4"/>
  <c r="P3764" i="4"/>
  <c r="P3763" i="4"/>
  <c r="P3762" i="4"/>
  <c r="P3761" i="4"/>
  <c r="P3773" i="4"/>
  <c r="P3772" i="4"/>
  <c r="P3771" i="4"/>
  <c r="P3791" i="4"/>
  <c r="P3790" i="4"/>
  <c r="P3789" i="4"/>
  <c r="P3786" i="4"/>
  <c r="P3785" i="4"/>
  <c r="P3784" i="4"/>
  <c r="V3784" i="4" s="1"/>
  <c r="P3783" i="4"/>
  <c r="P3782" i="4"/>
  <c r="P3781" i="4"/>
  <c r="P3780" i="4"/>
  <c r="P3779" i="4"/>
  <c r="P3778" i="4"/>
  <c r="P3777" i="4"/>
  <c r="P3788" i="4"/>
  <c r="P3787" i="4"/>
  <c r="P3807" i="4"/>
  <c r="P3806" i="4"/>
  <c r="P3805" i="4"/>
  <c r="P3801" i="4"/>
  <c r="P3800" i="4"/>
  <c r="P3799" i="4"/>
  <c r="P3798" i="4"/>
  <c r="V3798" i="4" s="1"/>
  <c r="P3797" i="4"/>
  <c r="P3796" i="4"/>
  <c r="P3795" i="4"/>
  <c r="P3794" i="4"/>
  <c r="P3792" i="4"/>
  <c r="P3804" i="4"/>
  <c r="P3803" i="4"/>
  <c r="P3802" i="4"/>
  <c r="P3818" i="4"/>
  <c r="P3820" i="4"/>
  <c r="P3819" i="4"/>
  <c r="P3814" i="4"/>
  <c r="P3813" i="4"/>
  <c r="P3810" i="4"/>
  <c r="P3809" i="4"/>
  <c r="P3808" i="4"/>
  <c r="V3808" i="4" s="1"/>
  <c r="P3817" i="4"/>
  <c r="P3816" i="4"/>
  <c r="P3815" i="4"/>
  <c r="P3824" i="4"/>
  <c r="P3823" i="4"/>
  <c r="P3822" i="4"/>
  <c r="P3827" i="4"/>
  <c r="P3826" i="4"/>
  <c r="P3825" i="4"/>
  <c r="P3828" i="4"/>
  <c r="P3829" i="4"/>
  <c r="P2183" i="4"/>
  <c r="P2182" i="4"/>
  <c r="P2181" i="4"/>
  <c r="P2180" i="4"/>
  <c r="P2179" i="4"/>
  <c r="V2179" i="4" s="1"/>
  <c r="P2178" i="4"/>
  <c r="P2177" i="4"/>
  <c r="P2176" i="4"/>
  <c r="P2175" i="4"/>
  <c r="P2172" i="4"/>
  <c r="P2171" i="4"/>
  <c r="P2170" i="4"/>
  <c r="P2169" i="4"/>
  <c r="P2174" i="4"/>
  <c r="P2173" i="4"/>
  <c r="P2199" i="4"/>
  <c r="P2198" i="4"/>
  <c r="P2197" i="4"/>
  <c r="P2196" i="4"/>
  <c r="P2195" i="4"/>
  <c r="P2194" i="4"/>
  <c r="V2194" i="4" s="1"/>
  <c r="P2193" i="4"/>
  <c r="P2192" i="4"/>
  <c r="P2191" i="4"/>
  <c r="P2190" i="4"/>
  <c r="P2189" i="4"/>
  <c r="P2188" i="4"/>
  <c r="P2187" i="4"/>
  <c r="P2185" i="4"/>
  <c r="P2184" i="4"/>
  <c r="P2202" i="4"/>
  <c r="P2201" i="4"/>
  <c r="P2200" i="4"/>
  <c r="P2219" i="4"/>
  <c r="P2218" i="4"/>
  <c r="P2217" i="4"/>
  <c r="P2216" i="4"/>
  <c r="V2216" i="4" s="1"/>
  <c r="P2215" i="4"/>
  <c r="P2214" i="4"/>
  <c r="P2212" i="4"/>
  <c r="P2213" i="4"/>
  <c r="P2211" i="4"/>
  <c r="P2206" i="4"/>
  <c r="P2207" i="4"/>
  <c r="P2205" i="4"/>
  <c r="P2204" i="4"/>
  <c r="P2203" i="4"/>
  <c r="P2210" i="4"/>
  <c r="P2209" i="4"/>
  <c r="P2208" i="4"/>
  <c r="P2238" i="4"/>
  <c r="P2237" i="4"/>
  <c r="P2236" i="4"/>
  <c r="V2236" i="4" s="1"/>
  <c r="P2235" i="4"/>
  <c r="P2234" i="4"/>
  <c r="P2233" i="4"/>
  <c r="P2232" i="4"/>
  <c r="P2231" i="4"/>
  <c r="P2230" i="4"/>
  <c r="P2229" i="4"/>
  <c r="P2228" i="4"/>
  <c r="P2227" i="4"/>
  <c r="P2226" i="4"/>
  <c r="P2225" i="4"/>
  <c r="P2224" i="4"/>
  <c r="P2223" i="4"/>
  <c r="P2222" i="4"/>
  <c r="P2221" i="4"/>
  <c r="P2220" i="4"/>
  <c r="V2220" i="4" s="1"/>
  <c r="P2240" i="4"/>
  <c r="P2239" i="4"/>
  <c r="P1362" i="4"/>
  <c r="P1364" i="4"/>
  <c r="P1363" i="4"/>
  <c r="P1365" i="4"/>
  <c r="P1361" i="4"/>
  <c r="P1360" i="4"/>
  <c r="P1367" i="4"/>
  <c r="P1366" i="4"/>
  <c r="P1369" i="4"/>
  <c r="P1370" i="4"/>
  <c r="P1368" i="4"/>
  <c r="P1372" i="4"/>
  <c r="P1371" i="4"/>
  <c r="P1375" i="4"/>
  <c r="P1374" i="4"/>
  <c r="P1373" i="4"/>
  <c r="P1378" i="4"/>
  <c r="P1377" i="4"/>
  <c r="P1376" i="4"/>
  <c r="P1382" i="4"/>
  <c r="P1381" i="4"/>
  <c r="P1384" i="4"/>
  <c r="P1383" i="4"/>
  <c r="P1385" i="4"/>
  <c r="P1380" i="4"/>
  <c r="P1379" i="4"/>
  <c r="P1387" i="4"/>
  <c r="P1386" i="4"/>
  <c r="P1388" i="4"/>
  <c r="P1389" i="4"/>
  <c r="P1391" i="4"/>
  <c r="P1390" i="4"/>
  <c r="P1394" i="4"/>
  <c r="P1393" i="4"/>
  <c r="P1392" i="4"/>
  <c r="P1397" i="4"/>
  <c r="P1396" i="4"/>
  <c r="P1395" i="4"/>
  <c r="P1065" i="4"/>
  <c r="P1066" i="4"/>
  <c r="P1067" i="4"/>
  <c r="P1069" i="4"/>
  <c r="P1071" i="4"/>
  <c r="P1070" i="4"/>
  <c r="P1073" i="4"/>
  <c r="P1072" i="4"/>
  <c r="V1072" i="4" s="1"/>
  <c r="P1074" i="4"/>
  <c r="P1076" i="4"/>
  <c r="P1075" i="4"/>
  <c r="P1082" i="4"/>
  <c r="P1079" i="4"/>
  <c r="P1078" i="4"/>
  <c r="P1077" i="4"/>
  <c r="P1081" i="4"/>
  <c r="P1080" i="4"/>
  <c r="P970" i="4"/>
  <c r="P971" i="4"/>
  <c r="P969" i="4"/>
  <c r="P968" i="4"/>
  <c r="P967" i="4"/>
  <c r="P974" i="4"/>
  <c r="P973" i="4"/>
  <c r="V973" i="4" s="1"/>
  <c r="P972" i="4"/>
  <c r="P249" i="4"/>
  <c r="P248" i="4"/>
  <c r="P250" i="4"/>
  <c r="P251" i="4"/>
  <c r="P253" i="4"/>
  <c r="P252" i="4"/>
  <c r="P254" i="4"/>
  <c r="P255" i="4"/>
  <c r="P256" i="4"/>
  <c r="P257" i="4"/>
  <c r="P258" i="4"/>
  <c r="P259" i="4"/>
  <c r="P261" i="4"/>
  <c r="P260" i="4"/>
  <c r="P263" i="4"/>
  <c r="P262" i="4"/>
  <c r="P264" i="4"/>
  <c r="P266" i="4"/>
  <c r="P265" i="4"/>
  <c r="P267" i="4"/>
  <c r="P268" i="4"/>
  <c r="P270" i="4"/>
  <c r="P269" i="4"/>
  <c r="P271" i="4"/>
  <c r="P272" i="4"/>
  <c r="P274" i="4"/>
  <c r="P273" i="4"/>
  <c r="P275" i="4"/>
  <c r="P276" i="4"/>
  <c r="P278" i="4"/>
  <c r="P277" i="4"/>
  <c r="V277" i="4" s="1"/>
  <c r="P279" i="4"/>
  <c r="P280" i="4"/>
  <c r="P281" i="4"/>
  <c r="P282" i="4"/>
  <c r="P283" i="4"/>
  <c r="P284" i="4"/>
  <c r="P285" i="4"/>
  <c r="P287" i="4"/>
  <c r="P286" i="4"/>
  <c r="P288" i="4"/>
  <c r="P290" i="4"/>
  <c r="P289" i="4"/>
  <c r="P292" i="4"/>
  <c r="P291" i="4"/>
  <c r="P294" i="4"/>
  <c r="P293" i="4"/>
  <c r="V293" i="4" s="1"/>
  <c r="P3847" i="4"/>
  <c r="P3846" i="4"/>
  <c r="P3845" i="4"/>
  <c r="P3838" i="4"/>
  <c r="P3837" i="4"/>
  <c r="P3839" i="4"/>
  <c r="P3835" i="4"/>
  <c r="P3831" i="4"/>
  <c r="P3836" i="4"/>
  <c r="P3834" i="4"/>
  <c r="P3833" i="4"/>
  <c r="P3832" i="4"/>
  <c r="P3830" i="4"/>
  <c r="P3844" i="4"/>
  <c r="P3843" i="4"/>
  <c r="P3842" i="4"/>
  <c r="V3842" i="4" s="1"/>
  <c r="P3841" i="4"/>
  <c r="P3866" i="4"/>
  <c r="P3865" i="4"/>
  <c r="P3864" i="4"/>
  <c r="P3856" i="4"/>
  <c r="P3854" i="4"/>
  <c r="P3853" i="4"/>
  <c r="P3852" i="4"/>
  <c r="P3851" i="4"/>
  <c r="P3850" i="4"/>
  <c r="P3849" i="4"/>
  <c r="P3848" i="4"/>
  <c r="V3848" i="4" s="1"/>
  <c r="P3863" i="4"/>
  <c r="P3862" i="4"/>
  <c r="P3861" i="4"/>
  <c r="P3860" i="4"/>
  <c r="V3860" i="4" s="1"/>
  <c r="P3858" i="4"/>
  <c r="P3857" i="4"/>
  <c r="P3881" i="4"/>
  <c r="P3880" i="4"/>
  <c r="P3879" i="4"/>
  <c r="P3875" i="4"/>
  <c r="P3874" i="4"/>
  <c r="P3873" i="4"/>
  <c r="P3872" i="4"/>
  <c r="P3871" i="4"/>
  <c r="P3870" i="4"/>
  <c r="P3869" i="4"/>
  <c r="V3869" i="4" s="1"/>
  <c r="P3868" i="4"/>
  <c r="P3867" i="4"/>
  <c r="P3878" i="4"/>
  <c r="P3877" i="4"/>
  <c r="V3877" i="4" s="1"/>
  <c r="P3876" i="4"/>
  <c r="P3895" i="4"/>
  <c r="P3894" i="4"/>
  <c r="P3893" i="4"/>
  <c r="P3890" i="4"/>
  <c r="P3889" i="4"/>
  <c r="P3888" i="4"/>
  <c r="P3887" i="4"/>
  <c r="P3886" i="4"/>
  <c r="P3885" i="4"/>
  <c r="P3884" i="4"/>
  <c r="P3883" i="4"/>
  <c r="V3883" i="4" s="1"/>
  <c r="P3882" i="4"/>
  <c r="P3892" i="4"/>
  <c r="P3891" i="4"/>
  <c r="P3909" i="4"/>
  <c r="P3908" i="4"/>
  <c r="P3907" i="4"/>
  <c r="P3903" i="4"/>
  <c r="P3902" i="4"/>
  <c r="P3901" i="4"/>
  <c r="P3900" i="4"/>
  <c r="P3899" i="4"/>
  <c r="P3898" i="4"/>
  <c r="P3897" i="4"/>
  <c r="P3896" i="4"/>
  <c r="P3906" i="4"/>
  <c r="P3905" i="4"/>
  <c r="V3905" i="4" s="1"/>
  <c r="P3904" i="4"/>
  <c r="P3919" i="4"/>
  <c r="P3918" i="4"/>
  <c r="P3917" i="4"/>
  <c r="V3917" i="4" s="1"/>
  <c r="P3913" i="4"/>
  <c r="P3912" i="4"/>
  <c r="P3911" i="4"/>
  <c r="P3910" i="4"/>
  <c r="P3916" i="4"/>
  <c r="P3915" i="4"/>
  <c r="P3914" i="4"/>
  <c r="P3922" i="4"/>
  <c r="P3921" i="4"/>
  <c r="P3920" i="4"/>
  <c r="P3925" i="4"/>
  <c r="P3924" i="4"/>
  <c r="V3924" i="4" s="1"/>
  <c r="P3926" i="4"/>
  <c r="P3927" i="4"/>
  <c r="P3928" i="4"/>
  <c r="P3946" i="4"/>
  <c r="P3945" i="4"/>
  <c r="P3938" i="4"/>
  <c r="P3940" i="4"/>
  <c r="P3939" i="4"/>
  <c r="P3934" i="4"/>
  <c r="P3933" i="4"/>
  <c r="P3937" i="4"/>
  <c r="P3936" i="4"/>
  <c r="P3935" i="4"/>
  <c r="P3932" i="4"/>
  <c r="P3931" i="4"/>
  <c r="P3930" i="4"/>
  <c r="V3930" i="4" s="1"/>
  <c r="P3929" i="4"/>
  <c r="P3944" i="4"/>
  <c r="P3942" i="4"/>
  <c r="P3941" i="4"/>
  <c r="V3941" i="4" s="1"/>
  <c r="P3943" i="4"/>
  <c r="P3964" i="4"/>
  <c r="P3963" i="4"/>
  <c r="P3962" i="4"/>
  <c r="P3955" i="4"/>
  <c r="P3954" i="4"/>
  <c r="P3953" i="4"/>
  <c r="P3952" i="4"/>
  <c r="P3951" i="4"/>
  <c r="P3950" i="4"/>
  <c r="P3949" i="4"/>
  <c r="P3948" i="4"/>
  <c r="V3948" i="4" s="1"/>
  <c r="P3947" i="4"/>
  <c r="P3961" i="4"/>
  <c r="P3960" i="4"/>
  <c r="P3959" i="4"/>
  <c r="V3959" i="4" s="1"/>
  <c r="P3958" i="4"/>
  <c r="P3957" i="4"/>
  <c r="P3956" i="4"/>
  <c r="P3978" i="4"/>
  <c r="P3977" i="4"/>
  <c r="P3976" i="4"/>
  <c r="P3973" i="4"/>
  <c r="P3972" i="4"/>
  <c r="P3971" i="4"/>
  <c r="P3970" i="4"/>
  <c r="P3968" i="4"/>
  <c r="P3967" i="4"/>
  <c r="V3967" i="4" s="1"/>
  <c r="P3966" i="4"/>
  <c r="P3965" i="4"/>
  <c r="P3975" i="4"/>
  <c r="P3974" i="4"/>
  <c r="V3974" i="4" s="1"/>
  <c r="P3992" i="4"/>
  <c r="P3991" i="4"/>
  <c r="P3990" i="4"/>
  <c r="P3987" i="4"/>
  <c r="P3986" i="4"/>
  <c r="P3985" i="4"/>
  <c r="P3984" i="4"/>
  <c r="P3983" i="4"/>
  <c r="P3982" i="4"/>
  <c r="P3981" i="4"/>
  <c r="P3980" i="4"/>
  <c r="P3979" i="4"/>
  <c r="V3979" i="4" s="1"/>
  <c r="P3989" i="4"/>
  <c r="P3988" i="4"/>
  <c r="P4005" i="4"/>
  <c r="P4004" i="4"/>
  <c r="V4004" i="4" s="1"/>
  <c r="P4003" i="4"/>
  <c r="P3999" i="4"/>
  <c r="P3998" i="4"/>
  <c r="P3997" i="4"/>
  <c r="P3996" i="4"/>
  <c r="P3995" i="4"/>
  <c r="P3994" i="4"/>
  <c r="P3993" i="4"/>
  <c r="P4002" i="4"/>
  <c r="P4001" i="4"/>
  <c r="P4000" i="4"/>
  <c r="P4013" i="4"/>
  <c r="P4015" i="4"/>
  <c r="P4014" i="4"/>
  <c r="P4009" i="4"/>
  <c r="P4008" i="4"/>
  <c r="V4008" i="4" s="1"/>
  <c r="P4007" i="4"/>
  <c r="P4006" i="4"/>
  <c r="P4011" i="4"/>
  <c r="P4010" i="4"/>
  <c r="P4018" i="4"/>
  <c r="P4017" i="4"/>
  <c r="P4016" i="4"/>
  <c r="P4021" i="4"/>
  <c r="P4020" i="4"/>
  <c r="P4019" i="4"/>
  <c r="P4022" i="4"/>
  <c r="P4023" i="4"/>
  <c r="P4025" i="4"/>
  <c r="P4024" i="4"/>
  <c r="P2255" i="4"/>
  <c r="P2254" i="4"/>
  <c r="V2254" i="4" s="1"/>
  <c r="P2256" i="4"/>
  <c r="P2253" i="4"/>
  <c r="P2252" i="4"/>
  <c r="P2251" i="4"/>
  <c r="P2249" i="4"/>
  <c r="P2244" i="4"/>
  <c r="P2243" i="4"/>
  <c r="P2242" i="4"/>
  <c r="P2241" i="4"/>
  <c r="P2247" i="4"/>
  <c r="P2246" i="4"/>
  <c r="P2245" i="4"/>
  <c r="V2245" i="4" s="1"/>
  <c r="P2267" i="4"/>
  <c r="P2266" i="4"/>
  <c r="P2265" i="4"/>
  <c r="P2264" i="4"/>
  <c r="V2264" i="4" s="1"/>
  <c r="P2263" i="4"/>
  <c r="P2262" i="4"/>
  <c r="P2261" i="4"/>
  <c r="P2260" i="4"/>
  <c r="P2257" i="4"/>
  <c r="P2259" i="4"/>
  <c r="P2271" i="4"/>
  <c r="P2270" i="4"/>
  <c r="P2269" i="4"/>
  <c r="P2268" i="4"/>
  <c r="P2286" i="4"/>
  <c r="P2287" i="4"/>
  <c r="P2285" i="4"/>
  <c r="P2284" i="4"/>
  <c r="P2283" i="4"/>
  <c r="P2282" i="4"/>
  <c r="V2282" i="4" s="1"/>
  <c r="P2279" i="4"/>
  <c r="P2281" i="4"/>
  <c r="P2280" i="4"/>
  <c r="P2275" i="4"/>
  <c r="P2276" i="4"/>
  <c r="P2274" i="4"/>
  <c r="P2273" i="4"/>
  <c r="P2272" i="4"/>
  <c r="P2278" i="4"/>
  <c r="P2277" i="4"/>
  <c r="P2304" i="4"/>
  <c r="P2303" i="4"/>
  <c r="V2303" i="4" s="1"/>
  <c r="P2302" i="4"/>
  <c r="P2301" i="4"/>
  <c r="P2300" i="4"/>
  <c r="P2299" i="4"/>
  <c r="V2299" i="4" s="1"/>
  <c r="P2298" i="4"/>
  <c r="P2297" i="4"/>
  <c r="P2296" i="4"/>
  <c r="P2295" i="4"/>
  <c r="P2294" i="4"/>
  <c r="P2293" i="4"/>
  <c r="P2292" i="4"/>
  <c r="P2291" i="4"/>
  <c r="P2290" i="4"/>
  <c r="P2289" i="4"/>
  <c r="P2288" i="4"/>
  <c r="P2307" i="4"/>
  <c r="P2306" i="4"/>
  <c r="P2305" i="4"/>
  <c r="P1400" i="4"/>
  <c r="P1401" i="4"/>
  <c r="V1401" i="4" s="1"/>
  <c r="P1402" i="4"/>
  <c r="P1403" i="4"/>
  <c r="P1398" i="4"/>
  <c r="P1399" i="4"/>
  <c r="P1405" i="4"/>
  <c r="P1406" i="4"/>
  <c r="P1404" i="4"/>
  <c r="P1407" i="4"/>
  <c r="P1409" i="4"/>
  <c r="P1408" i="4"/>
  <c r="P1412" i="4"/>
  <c r="P1411" i="4"/>
  <c r="V1411" i="4" s="1"/>
  <c r="P1410" i="4"/>
  <c r="P1415" i="4"/>
  <c r="P1414" i="4"/>
  <c r="P1413" i="4"/>
  <c r="V1413" i="4" s="1"/>
  <c r="P1419" i="4"/>
  <c r="P1418" i="4"/>
  <c r="P1421" i="4"/>
  <c r="P1420" i="4"/>
  <c r="P1422" i="4"/>
  <c r="P1417" i="4"/>
  <c r="P1423" i="4"/>
  <c r="P1425" i="4"/>
  <c r="P1424" i="4"/>
  <c r="P1426" i="4"/>
  <c r="P1427" i="4"/>
  <c r="P1429" i="4"/>
  <c r="P1428" i="4"/>
  <c r="P1431" i="4"/>
  <c r="P1430" i="4"/>
  <c r="P1433" i="4"/>
  <c r="P1432" i="4"/>
  <c r="P1434" i="4"/>
  <c r="P1084" i="4"/>
  <c r="P1086" i="4"/>
  <c r="P1085" i="4"/>
  <c r="P1088" i="4"/>
  <c r="P1087" i="4"/>
  <c r="P1089" i="4"/>
  <c r="P1091" i="4"/>
  <c r="P1090" i="4"/>
  <c r="P1093" i="4"/>
  <c r="P1092" i="4"/>
  <c r="V1092" i="4" s="1"/>
  <c r="P1095" i="4"/>
  <c r="P1094" i="4"/>
  <c r="P1101" i="4"/>
  <c r="P1098" i="4"/>
  <c r="P1097" i="4"/>
  <c r="P1096" i="4"/>
  <c r="P1100" i="4"/>
  <c r="P1099" i="4"/>
  <c r="P1107" i="4"/>
  <c r="P1104" i="4"/>
  <c r="P1103" i="4"/>
  <c r="P1102" i="4"/>
  <c r="P1106" i="4"/>
  <c r="P1105" i="4"/>
  <c r="P976" i="4"/>
  <c r="P977" i="4"/>
  <c r="P975" i="4"/>
  <c r="P982" i="4"/>
  <c r="P980" i="4"/>
  <c r="P978" i="4"/>
  <c r="P295" i="4"/>
  <c r="P296" i="4"/>
  <c r="P297" i="4"/>
  <c r="P298" i="4"/>
  <c r="P299" i="4"/>
  <c r="P301" i="4"/>
  <c r="P300" i="4"/>
  <c r="P302" i="4"/>
  <c r="P303" i="4"/>
  <c r="P304" i="4"/>
  <c r="P305" i="4"/>
  <c r="P307" i="4"/>
  <c r="P306" i="4"/>
  <c r="P309" i="4"/>
  <c r="P308" i="4"/>
  <c r="P311" i="4"/>
  <c r="P310" i="4"/>
  <c r="P312" i="4"/>
  <c r="P314" i="4"/>
  <c r="P313" i="4"/>
  <c r="P316" i="4"/>
  <c r="P315" i="4"/>
  <c r="P318" i="4"/>
  <c r="P317" i="4"/>
  <c r="P319" i="4"/>
  <c r="P320" i="4"/>
  <c r="P321" i="4"/>
  <c r="P323" i="4"/>
  <c r="P322" i="4"/>
  <c r="P324" i="4"/>
  <c r="P325" i="4"/>
  <c r="P327" i="4"/>
  <c r="P326" i="4"/>
  <c r="P328" i="4"/>
  <c r="P329" i="4"/>
  <c r="P330" i="4"/>
  <c r="P331" i="4"/>
  <c r="P333" i="4"/>
  <c r="P332" i="4"/>
  <c r="P334" i="4"/>
  <c r="P335" i="4"/>
  <c r="P336" i="4"/>
  <c r="P338" i="4"/>
  <c r="P337" i="4"/>
  <c r="V337" i="4" s="1"/>
  <c r="P340" i="4"/>
  <c r="P339" i="4"/>
  <c r="P341" i="4"/>
  <c r="P342" i="4"/>
  <c r="P343" i="4"/>
  <c r="P4042" i="4"/>
  <c r="P4041" i="4"/>
  <c r="P4040" i="4"/>
  <c r="P4033" i="4"/>
  <c r="P4032" i="4"/>
  <c r="P4034" i="4"/>
  <c r="P4030" i="4"/>
  <c r="P4026" i="4"/>
  <c r="P4031" i="4"/>
  <c r="P4029" i="4"/>
  <c r="P4028" i="4"/>
  <c r="V4028" i="4" s="1"/>
  <c r="P4027" i="4"/>
  <c r="P4038" i="4"/>
  <c r="P4039" i="4"/>
  <c r="P4037" i="4"/>
  <c r="P4036" i="4"/>
  <c r="P4035" i="4"/>
  <c r="P4061" i="4"/>
  <c r="P4060" i="4"/>
  <c r="P4059" i="4"/>
  <c r="P4051" i="4"/>
  <c r="P4050" i="4"/>
  <c r="P4049" i="4"/>
  <c r="P4048" i="4"/>
  <c r="P4047" i="4"/>
  <c r="P4046" i="4"/>
  <c r="P4045" i="4"/>
  <c r="V4045" i="4" s="1"/>
  <c r="P4044" i="4"/>
  <c r="P4043" i="4"/>
  <c r="P4058" i="4"/>
  <c r="P4057" i="4"/>
  <c r="V4057" i="4" s="1"/>
  <c r="P4056" i="4"/>
  <c r="P4055" i="4"/>
  <c r="P4054" i="4"/>
  <c r="P4053" i="4"/>
  <c r="P4052" i="4"/>
  <c r="P4075" i="4"/>
  <c r="P4074" i="4"/>
  <c r="P4073" i="4"/>
  <c r="P4070" i="4"/>
  <c r="P4069" i="4"/>
  <c r="P4068" i="4"/>
  <c r="P4067" i="4"/>
  <c r="V4067" i="4" s="1"/>
  <c r="P4066" i="4"/>
  <c r="P4065" i="4"/>
  <c r="P4064" i="4"/>
  <c r="P4063" i="4"/>
  <c r="V4063" i="4" s="1"/>
  <c r="P4062" i="4"/>
  <c r="P4072" i="4"/>
  <c r="P4071" i="4"/>
  <c r="P4088" i="4"/>
  <c r="P4087" i="4"/>
  <c r="P4086" i="4"/>
  <c r="P4083" i="4"/>
  <c r="P4082" i="4"/>
  <c r="P4081" i="4"/>
  <c r="P4080" i="4"/>
  <c r="P4079" i="4"/>
  <c r="P4078" i="4"/>
  <c r="V4078" i="4" s="1"/>
  <c r="P4077" i="4"/>
  <c r="P4076" i="4"/>
  <c r="P4085" i="4"/>
  <c r="P4084" i="4"/>
  <c r="V4084" i="4" s="1"/>
  <c r="P4099" i="4"/>
  <c r="P4098" i="4"/>
  <c r="P4097" i="4"/>
  <c r="P4093" i="4"/>
  <c r="P4092" i="4"/>
  <c r="P4091" i="4"/>
  <c r="P4090" i="4"/>
  <c r="P4089" i="4"/>
  <c r="P4096" i="4"/>
  <c r="P4095" i="4"/>
  <c r="P4094" i="4"/>
  <c r="P4108" i="4"/>
  <c r="P4107" i="4"/>
  <c r="P4106" i="4"/>
  <c r="P4101" i="4"/>
  <c r="P4100" i="4"/>
  <c r="V4100" i="4" s="1"/>
  <c r="P4105" i="4"/>
  <c r="P4103" i="4"/>
  <c r="P4111" i="4"/>
  <c r="P4110" i="4"/>
  <c r="P4109" i="4"/>
  <c r="P4114" i="4"/>
  <c r="P4113" i="4"/>
  <c r="P4112" i="4"/>
  <c r="P4115" i="4"/>
  <c r="P4116" i="4"/>
  <c r="P4117" i="4"/>
  <c r="P4118" i="4"/>
  <c r="P4135" i="4"/>
  <c r="P4134" i="4"/>
  <c r="P4125" i="4"/>
  <c r="P4127" i="4"/>
  <c r="P4126" i="4"/>
  <c r="P4123" i="4"/>
  <c r="P4122" i="4"/>
  <c r="P4124" i="4"/>
  <c r="P4121" i="4"/>
  <c r="P4120" i="4"/>
  <c r="P4119" i="4"/>
  <c r="P4133" i="4"/>
  <c r="P4132" i="4"/>
  <c r="P4131" i="4"/>
  <c r="P4129" i="4"/>
  <c r="P4128" i="4"/>
  <c r="V4128" i="4" s="1"/>
  <c r="P4151" i="4"/>
  <c r="P4150" i="4"/>
  <c r="P4149" i="4"/>
  <c r="P4143" i="4"/>
  <c r="P4142" i="4"/>
  <c r="P4141" i="4"/>
  <c r="P4140" i="4"/>
  <c r="P4139" i="4"/>
  <c r="P4138" i="4"/>
  <c r="P4137" i="4"/>
  <c r="P4136" i="4"/>
  <c r="P4148" i="4"/>
  <c r="P4147" i="4"/>
  <c r="P4146" i="4"/>
  <c r="P4145" i="4"/>
  <c r="P4144" i="4"/>
  <c r="V4144" i="4" s="1"/>
  <c r="P4164" i="4"/>
  <c r="P4163" i="4"/>
  <c r="P4162" i="4"/>
  <c r="P4159" i="4"/>
  <c r="P4158" i="4"/>
  <c r="P4157" i="4"/>
  <c r="P4156" i="4"/>
  <c r="P4155" i="4"/>
  <c r="P4154" i="4"/>
  <c r="P4153" i="4"/>
  <c r="P4152" i="4"/>
  <c r="P4161" i="4"/>
  <c r="P4160" i="4"/>
  <c r="P4178" i="4"/>
  <c r="P4177" i="4"/>
  <c r="P4176" i="4"/>
  <c r="V4176" i="4" s="1"/>
  <c r="P4173" i="4"/>
  <c r="P4172" i="4"/>
  <c r="P4171" i="4"/>
  <c r="P4170" i="4"/>
  <c r="V4170" i="4" s="1"/>
  <c r="P4169" i="4"/>
  <c r="P4168" i="4"/>
  <c r="P4167" i="4"/>
  <c r="P4166" i="4"/>
  <c r="P4165" i="4"/>
  <c r="P4175" i="4"/>
  <c r="P4190" i="4"/>
  <c r="P4189" i="4"/>
  <c r="P4188" i="4"/>
  <c r="P4184" i="4"/>
  <c r="P4183" i="4"/>
  <c r="P4182" i="4"/>
  <c r="V4182" i="4" s="1"/>
  <c r="P4181" i="4"/>
  <c r="P4179" i="4"/>
  <c r="P4187" i="4"/>
  <c r="P4186" i="4"/>
  <c r="V4186" i="4" s="1"/>
  <c r="P4185" i="4"/>
  <c r="P4196" i="4"/>
  <c r="P4198" i="4"/>
  <c r="P4197" i="4"/>
  <c r="P4191" i="4"/>
  <c r="P4195" i="4"/>
  <c r="P4194" i="4"/>
  <c r="P4192" i="4"/>
  <c r="P4201" i="4"/>
  <c r="P4200" i="4"/>
  <c r="P4199" i="4"/>
  <c r="P4203" i="4"/>
  <c r="P4202" i="4"/>
  <c r="P4204" i="4"/>
  <c r="P4205" i="4"/>
  <c r="P4207" i="4"/>
  <c r="P4206" i="4"/>
  <c r="P4208" i="4"/>
  <c r="P2321" i="4"/>
  <c r="P2320" i="4"/>
  <c r="P2322" i="4"/>
  <c r="P2319" i="4"/>
  <c r="P2318" i="4"/>
  <c r="P2317" i="4"/>
  <c r="P2315" i="4"/>
  <c r="P2311" i="4"/>
  <c r="P2310" i="4"/>
  <c r="P2309" i="4"/>
  <c r="V2309" i="4" s="1"/>
  <c r="P2313" i="4"/>
  <c r="P2312" i="4"/>
  <c r="P2308" i="4"/>
  <c r="P2331" i="4"/>
  <c r="P2330" i="4"/>
  <c r="P2329" i="4"/>
  <c r="P2328" i="4"/>
  <c r="P2327" i="4"/>
  <c r="P2326" i="4"/>
  <c r="P2324" i="4"/>
  <c r="P2323" i="4"/>
  <c r="P2325" i="4"/>
  <c r="P2335" i="4"/>
  <c r="P2334" i="4"/>
  <c r="P2333" i="4"/>
  <c r="P2332" i="4"/>
  <c r="V2332" i="4" s="1"/>
  <c r="P2350" i="4"/>
  <c r="P2351" i="4"/>
  <c r="P2349" i="4"/>
  <c r="P2348" i="4"/>
  <c r="V2348" i="4" s="1"/>
  <c r="P2347" i="4"/>
  <c r="P2346" i="4"/>
  <c r="P2345" i="4"/>
  <c r="P2339" i="4"/>
  <c r="P2340" i="4"/>
  <c r="P2338" i="4"/>
  <c r="P2337" i="4"/>
  <c r="P2336" i="4"/>
  <c r="P2342" i="4"/>
  <c r="P2341" i="4"/>
  <c r="P2366" i="4"/>
  <c r="P2365" i="4"/>
  <c r="V2365" i="4" s="1"/>
  <c r="P2364" i="4"/>
  <c r="P2363" i="4"/>
  <c r="P2362" i="4"/>
  <c r="P2361" i="4"/>
  <c r="V2361" i="4" s="1"/>
  <c r="P2360" i="4"/>
  <c r="P2359" i="4"/>
  <c r="P2358" i="4"/>
  <c r="P2357" i="4"/>
  <c r="P2356" i="4"/>
  <c r="P2355" i="4"/>
  <c r="P2354" i="4"/>
  <c r="P2353" i="4"/>
  <c r="P2370" i="4"/>
  <c r="P2369" i="4"/>
  <c r="P2368" i="4"/>
  <c r="P2367" i="4"/>
  <c r="V2367" i="4" s="1"/>
  <c r="P1437" i="4"/>
  <c r="P1438" i="4"/>
  <c r="P1439" i="4"/>
  <c r="P1440" i="4"/>
  <c r="P1435" i="4"/>
  <c r="P1436" i="4"/>
  <c r="P1442" i="4"/>
  <c r="P1441" i="4"/>
  <c r="P1444" i="4"/>
  <c r="P1445" i="4"/>
  <c r="P1443" i="4"/>
  <c r="P1446" i="4"/>
  <c r="P1448" i="4"/>
  <c r="P1447" i="4"/>
  <c r="P1450" i="4"/>
  <c r="P1449" i="4"/>
  <c r="V1449" i="4" s="1"/>
  <c r="P1452" i="4"/>
  <c r="P1451" i="4"/>
  <c r="P1453" i="4"/>
  <c r="P1457" i="4"/>
  <c r="P1456" i="4"/>
  <c r="P1459" i="4"/>
  <c r="P1458" i="4"/>
  <c r="P1460" i="4"/>
  <c r="P1455" i="4"/>
  <c r="P1454" i="4"/>
  <c r="P1461" i="4"/>
  <c r="P1463" i="4"/>
  <c r="P1462" i="4"/>
  <c r="P1464" i="4"/>
  <c r="P1465" i="4"/>
  <c r="P1467" i="4"/>
  <c r="P1466" i="4"/>
  <c r="P1468" i="4"/>
  <c r="P1470" i="4"/>
  <c r="P1469" i="4"/>
  <c r="V1469" i="4" s="1"/>
  <c r="P1108" i="4"/>
  <c r="P1110" i="4"/>
  <c r="P1109" i="4"/>
  <c r="P1111" i="4"/>
  <c r="P1112" i="4"/>
  <c r="P1113" i="4"/>
  <c r="P1114" i="4"/>
  <c r="P1117" i="4"/>
  <c r="P1116" i="4"/>
  <c r="P1120" i="4"/>
  <c r="P1119" i="4"/>
  <c r="P1122" i="4"/>
  <c r="P1121" i="4"/>
  <c r="P1125" i="4"/>
  <c r="P1124" i="4"/>
  <c r="P1123" i="4"/>
  <c r="V1123" i="4" s="1"/>
  <c r="P1127" i="4"/>
  <c r="P1126" i="4"/>
  <c r="P985" i="4"/>
  <c r="P987" i="4"/>
  <c r="P986" i="4"/>
  <c r="P984" i="4"/>
  <c r="P983" i="4"/>
  <c r="P990" i="4"/>
  <c r="P989" i="4"/>
  <c r="P988" i="4"/>
  <c r="P344" i="4"/>
  <c r="P345" i="4"/>
  <c r="P346" i="4"/>
  <c r="P348" i="4"/>
  <c r="P347" i="4"/>
  <c r="P350" i="4"/>
  <c r="P349" i="4"/>
  <c r="P351" i="4"/>
  <c r="P353" i="4"/>
  <c r="P352" i="4"/>
  <c r="P354" i="4"/>
  <c r="P355" i="4"/>
  <c r="P357" i="4"/>
  <c r="P356" i="4"/>
  <c r="P358" i="4"/>
  <c r="P360" i="4"/>
  <c r="P359" i="4"/>
  <c r="P361" i="4"/>
  <c r="P362" i="4"/>
  <c r="P363" i="4"/>
  <c r="P364" i="4"/>
  <c r="P366" i="4"/>
  <c r="P365" i="4"/>
  <c r="P367" i="4"/>
  <c r="P368" i="4"/>
  <c r="P370" i="4"/>
  <c r="P369" i="4"/>
  <c r="P371" i="4"/>
  <c r="P373" i="4"/>
  <c r="P372" i="4"/>
  <c r="P374" i="4"/>
  <c r="P375" i="4"/>
  <c r="P376" i="4"/>
  <c r="P377" i="4"/>
  <c r="P379" i="4"/>
  <c r="P380" i="4"/>
  <c r="P378" i="4"/>
  <c r="P382" i="4"/>
  <c r="V382" i="4" s="1"/>
  <c r="P383" i="4"/>
  <c r="P381" i="4"/>
  <c r="P384" i="4"/>
  <c r="P385" i="4"/>
  <c r="P4225" i="4"/>
  <c r="P4224" i="4"/>
  <c r="P4223" i="4"/>
  <c r="P4216" i="4"/>
  <c r="P4215" i="4"/>
  <c r="P4217" i="4"/>
  <c r="P4213" i="4"/>
  <c r="P4209" i="4"/>
  <c r="P4214" i="4"/>
  <c r="P4212" i="4"/>
  <c r="P4211" i="4"/>
  <c r="P4210" i="4"/>
  <c r="V4210" i="4" s="1"/>
  <c r="P4221" i="4"/>
  <c r="P4222" i="4"/>
  <c r="P4220" i="4"/>
  <c r="P4219" i="4"/>
  <c r="P4218" i="4"/>
  <c r="P4241" i="4"/>
  <c r="P4240" i="4"/>
  <c r="P4239" i="4"/>
  <c r="P4233" i="4"/>
  <c r="P4232" i="4"/>
  <c r="P4231" i="4"/>
  <c r="P4230" i="4"/>
  <c r="V4230" i="4" s="1"/>
  <c r="P4229" i="4"/>
  <c r="P4228" i="4"/>
  <c r="P4227" i="4"/>
  <c r="P4226" i="4"/>
  <c r="V4226" i="4" s="1"/>
  <c r="P4238" i="4"/>
  <c r="P4237" i="4"/>
  <c r="P4236" i="4"/>
  <c r="P4235" i="4"/>
  <c r="P4234" i="4"/>
  <c r="P4255" i="4"/>
  <c r="P4254" i="4"/>
  <c r="P4253" i="4"/>
  <c r="P4250" i="4"/>
  <c r="P4249" i="4"/>
  <c r="P4248" i="4"/>
  <c r="P4247" i="4"/>
  <c r="V4247" i="4" s="1"/>
  <c r="P4246" i="4"/>
  <c r="P4245" i="4"/>
  <c r="P4244" i="4"/>
  <c r="P4243" i="4"/>
  <c r="V4243" i="4" s="1"/>
  <c r="P4242" i="4"/>
  <c r="P4252" i="4"/>
  <c r="P4251" i="4"/>
  <c r="P4267" i="4"/>
  <c r="P4266" i="4"/>
  <c r="P4265" i="4"/>
  <c r="P4262" i="4"/>
  <c r="P4261" i="4"/>
  <c r="P4260" i="4"/>
  <c r="P4259" i="4"/>
  <c r="P4258" i="4"/>
  <c r="P4257" i="4"/>
  <c r="V4257" i="4" s="1"/>
  <c r="P4256" i="4"/>
  <c r="P4264" i="4"/>
  <c r="P4263" i="4"/>
  <c r="P4277" i="4"/>
  <c r="P4276" i="4"/>
  <c r="P4275" i="4"/>
  <c r="P4271" i="4"/>
  <c r="P4270" i="4"/>
  <c r="P4269" i="4"/>
  <c r="P4268" i="4"/>
  <c r="P4273" i="4"/>
  <c r="P4272" i="4"/>
  <c r="P4283" i="4"/>
  <c r="P4282" i="4"/>
  <c r="P4281" i="4"/>
  <c r="P4278" i="4"/>
  <c r="P4280" i="4"/>
  <c r="P4285" i="4"/>
  <c r="P4284" i="4"/>
  <c r="P4286" i="4"/>
  <c r="P4287" i="4"/>
  <c r="P4288" i="4"/>
  <c r="P4303" i="4"/>
  <c r="P4302" i="4"/>
  <c r="P4295" i="4"/>
  <c r="P4297" i="4"/>
  <c r="P4296" i="4"/>
  <c r="P4293" i="4"/>
  <c r="P4292" i="4"/>
  <c r="P4294" i="4"/>
  <c r="P4291" i="4"/>
  <c r="P4290" i="4"/>
  <c r="V4290" i="4" s="1"/>
  <c r="P4289" i="4"/>
  <c r="P4301" i="4"/>
  <c r="P4299" i="4"/>
  <c r="P4298" i="4"/>
  <c r="V4298" i="4" s="1"/>
  <c r="P4300" i="4"/>
  <c r="P4320" i="4"/>
  <c r="P4319" i="4"/>
  <c r="P4318" i="4"/>
  <c r="P4312" i="4"/>
  <c r="P4311" i="4"/>
  <c r="P4310" i="4"/>
  <c r="P4309" i="4"/>
  <c r="P4308" i="4"/>
  <c r="P4307" i="4"/>
  <c r="P4306" i="4"/>
  <c r="P4305" i="4"/>
  <c r="V4305" i="4" s="1"/>
  <c r="P4304" i="4"/>
  <c r="P4317" i="4"/>
  <c r="P4316" i="4"/>
  <c r="P4315" i="4"/>
  <c r="V4315" i="4" s="1"/>
  <c r="P4314" i="4"/>
  <c r="P4313" i="4"/>
  <c r="P4332" i="4"/>
  <c r="P4331" i="4"/>
  <c r="P4330" i="4"/>
  <c r="P4327" i="4"/>
  <c r="P4326" i="4"/>
  <c r="P4325" i="4"/>
  <c r="P4324" i="4"/>
  <c r="P4323" i="4"/>
  <c r="P4322" i="4"/>
  <c r="P4321" i="4"/>
  <c r="V4321" i="4" s="1"/>
  <c r="P4329" i="4"/>
  <c r="P4328" i="4"/>
  <c r="P4344" i="4"/>
  <c r="P4343" i="4"/>
  <c r="V4343" i="4" s="1"/>
  <c r="P4342" i="4"/>
  <c r="P4339" i="4"/>
  <c r="P4338" i="4"/>
  <c r="P4337" i="4"/>
  <c r="P4336" i="4"/>
  <c r="P4335" i="4"/>
  <c r="P4334" i="4"/>
  <c r="P4333" i="4"/>
  <c r="P4341" i="4"/>
  <c r="P4340" i="4"/>
  <c r="P4354" i="4"/>
  <c r="P4353" i="4"/>
  <c r="V4353" i="4" s="1"/>
  <c r="P4352" i="4"/>
  <c r="P4348" i="4"/>
  <c r="P4347" i="4"/>
  <c r="P4346" i="4"/>
  <c r="V4346" i="4" s="1"/>
  <c r="P4345" i="4"/>
  <c r="P4351" i="4"/>
  <c r="P4350" i="4"/>
  <c r="P4349" i="4"/>
  <c r="P4361" i="4"/>
  <c r="P4363" i="4"/>
  <c r="P4362" i="4"/>
  <c r="P4355" i="4"/>
  <c r="P4359" i="4"/>
  <c r="P4357" i="4"/>
  <c r="P4365" i="4"/>
  <c r="P4364" i="4"/>
  <c r="V4364" i="4" s="1"/>
  <c r="P4367" i="4"/>
  <c r="P4366" i="4"/>
  <c r="P4368" i="4"/>
  <c r="P4369" i="4"/>
  <c r="P4371" i="4"/>
  <c r="P4370" i="4"/>
  <c r="P4372" i="4"/>
  <c r="P2383" i="4"/>
  <c r="P2382" i="4"/>
  <c r="P2384" i="4"/>
  <c r="P2381" i="4"/>
  <c r="P2380" i="4"/>
  <c r="P2379" i="4"/>
  <c r="P2378" i="4"/>
  <c r="P2377" i="4"/>
  <c r="P2374" i="4"/>
  <c r="P2373" i="4"/>
  <c r="P2372" i="4"/>
  <c r="P2376" i="4"/>
  <c r="P2375" i="4"/>
  <c r="V2375" i="4" s="1"/>
  <c r="P2371" i="4"/>
  <c r="P2392" i="4"/>
  <c r="P2391" i="4"/>
  <c r="P2390" i="4"/>
  <c r="P2389" i="4"/>
  <c r="P2388" i="4"/>
  <c r="P2386" i="4"/>
  <c r="P2387" i="4"/>
  <c r="P2398" i="4"/>
  <c r="P2397" i="4"/>
  <c r="V2397" i="4" s="1"/>
  <c r="P2396" i="4"/>
  <c r="P2395" i="4"/>
  <c r="V2395" i="4" s="1"/>
  <c r="P2394" i="4"/>
  <c r="P2393" i="4"/>
  <c r="P2413" i="4"/>
  <c r="P2414" i="4"/>
  <c r="V2414" i="4" s="1"/>
  <c r="P2412" i="4"/>
  <c r="P2411" i="4"/>
  <c r="P2410" i="4"/>
  <c r="P2409" i="4"/>
  <c r="P2407" i="4"/>
  <c r="P2408" i="4"/>
  <c r="P2402" i="4"/>
  <c r="P2404" i="4"/>
  <c r="P2403" i="4"/>
  <c r="P2401" i="4"/>
  <c r="P2400" i="4"/>
  <c r="P2406" i="4"/>
  <c r="P2405" i="4"/>
  <c r="P2399" i="4"/>
  <c r="P2415" i="4"/>
  <c r="P2425" i="4"/>
  <c r="P2424" i="4"/>
  <c r="P2423" i="4"/>
  <c r="P2422" i="4"/>
  <c r="P2421" i="4"/>
  <c r="P2420" i="4"/>
  <c r="P2419" i="4"/>
  <c r="P2418" i="4"/>
  <c r="P2417" i="4"/>
  <c r="P2429" i="4"/>
  <c r="P2428" i="4"/>
  <c r="V2428" i="4" s="1"/>
  <c r="P2427" i="4"/>
  <c r="P2426" i="4"/>
  <c r="V2426" i="4" s="1"/>
  <c r="P1474" i="4"/>
  <c r="P1475" i="4"/>
  <c r="P1476" i="4"/>
  <c r="P1471" i="4"/>
  <c r="P1473" i="4"/>
  <c r="P1472" i="4"/>
  <c r="P1479" i="4"/>
  <c r="P1478" i="4"/>
  <c r="P1477" i="4"/>
  <c r="P1480" i="4"/>
  <c r="P1482" i="4"/>
  <c r="P1481" i="4"/>
  <c r="P1483" i="4"/>
  <c r="P1485" i="4"/>
  <c r="P1484" i="4"/>
  <c r="P1486" i="4"/>
  <c r="V1486" i="4" s="1"/>
  <c r="P1488" i="4"/>
  <c r="P1487" i="4"/>
  <c r="P1491" i="4"/>
  <c r="P1493" i="4"/>
  <c r="P1492" i="4"/>
  <c r="P1494" i="4"/>
  <c r="P1490" i="4"/>
  <c r="P1489" i="4"/>
  <c r="P1495" i="4"/>
  <c r="P1497" i="4"/>
  <c r="P1496" i="4"/>
  <c r="P1498" i="4"/>
  <c r="P1499" i="4"/>
  <c r="P1501" i="4"/>
  <c r="P1500" i="4"/>
  <c r="P1503" i="4"/>
  <c r="P1502" i="4"/>
  <c r="P1128" i="4"/>
  <c r="P1130" i="4"/>
  <c r="P1129" i="4"/>
  <c r="V1129" i="4" s="1"/>
  <c r="P1131" i="4"/>
  <c r="P1132" i="4"/>
  <c r="P1133" i="4"/>
  <c r="P1135" i="4"/>
  <c r="P1134" i="4"/>
  <c r="P1136" i="4"/>
  <c r="P1140" i="4"/>
  <c r="P1139" i="4"/>
  <c r="P1138" i="4"/>
  <c r="P1142" i="4"/>
  <c r="P1141" i="4"/>
  <c r="P1145" i="4"/>
  <c r="V1145" i="4" s="1"/>
  <c r="P1143" i="4"/>
  <c r="P1146" i="4"/>
  <c r="P992" i="4"/>
  <c r="P993" i="4"/>
  <c r="P991" i="4"/>
  <c r="P995" i="4"/>
  <c r="P994" i="4"/>
  <c r="P386" i="4"/>
  <c r="P387" i="4"/>
  <c r="P388" i="4"/>
  <c r="P389" i="4"/>
  <c r="P391" i="4"/>
  <c r="P392" i="4"/>
  <c r="P390" i="4"/>
  <c r="P393" i="4"/>
  <c r="P394" i="4"/>
  <c r="P395" i="4"/>
  <c r="P396" i="4"/>
  <c r="P397" i="4"/>
  <c r="P398" i="4"/>
  <c r="P400" i="4"/>
  <c r="P399" i="4"/>
  <c r="P402" i="4"/>
  <c r="P403" i="4"/>
  <c r="P401" i="4"/>
  <c r="P404" i="4"/>
  <c r="P405" i="4"/>
  <c r="P407" i="4"/>
  <c r="P406" i="4"/>
  <c r="P408" i="4"/>
  <c r="P410" i="4"/>
  <c r="P411" i="4"/>
  <c r="P409" i="4"/>
  <c r="P412" i="4"/>
  <c r="P413" i="4"/>
  <c r="P414" i="4"/>
  <c r="P415" i="4"/>
  <c r="P416" i="4"/>
  <c r="P418" i="4"/>
  <c r="P419" i="4"/>
  <c r="P417" i="4"/>
  <c r="P421" i="4"/>
  <c r="P420" i="4"/>
  <c r="P422" i="4"/>
  <c r="P423" i="4"/>
  <c r="P4388" i="4"/>
  <c r="P4387" i="4"/>
  <c r="P4386" i="4"/>
  <c r="V4386" i="4" s="1"/>
  <c r="P4380" i="4"/>
  <c r="P4379" i="4"/>
  <c r="P4381" i="4"/>
  <c r="P4373" i="4"/>
  <c r="V4373" i="4" s="1"/>
  <c r="P4374" i="4"/>
  <c r="P4378" i="4"/>
  <c r="P4377" i="4"/>
  <c r="P4376" i="4"/>
  <c r="P4375" i="4"/>
  <c r="P4385" i="4"/>
  <c r="P4384" i="4"/>
  <c r="P4382" i="4"/>
  <c r="P4383" i="4"/>
  <c r="P4405" i="4"/>
  <c r="P4404" i="4"/>
  <c r="P4403" i="4"/>
  <c r="V4403" i="4" s="1"/>
  <c r="P4397" i="4"/>
  <c r="P4396" i="4"/>
  <c r="P4395" i="4"/>
  <c r="P4394" i="4"/>
  <c r="V4394" i="4" s="1"/>
  <c r="P4393" i="4"/>
  <c r="P4392" i="4"/>
  <c r="P4391" i="4"/>
  <c r="P4390" i="4"/>
  <c r="P4389" i="4"/>
  <c r="P4402" i="4"/>
  <c r="P4401" i="4"/>
  <c r="P4400" i="4"/>
  <c r="P4399" i="4"/>
  <c r="P4398" i="4"/>
  <c r="V4398" i="4" s="1"/>
  <c r="P4417" i="4"/>
  <c r="P4416" i="4"/>
  <c r="V4416" i="4" s="1"/>
  <c r="P4415" i="4"/>
  <c r="P4412" i="4"/>
  <c r="P4411" i="4"/>
  <c r="P4410" i="4"/>
  <c r="V4410" i="4" s="1"/>
  <c r="P4409" i="4"/>
  <c r="P4408" i="4"/>
  <c r="P4407" i="4"/>
  <c r="P4406" i="4"/>
  <c r="P4414" i="4"/>
  <c r="V4414" i="4" s="1"/>
  <c r="P4413" i="4"/>
  <c r="P4429" i="4"/>
  <c r="P4428" i="4"/>
  <c r="P4427" i="4"/>
  <c r="P4424" i="4"/>
  <c r="P4423" i="4"/>
  <c r="P4422" i="4"/>
  <c r="V4422" i="4" s="1"/>
  <c r="P4421" i="4"/>
  <c r="P4420" i="4"/>
  <c r="P4419" i="4"/>
  <c r="P4418" i="4"/>
  <c r="V4418" i="4" s="1"/>
  <c r="P4426" i="4"/>
  <c r="P4425" i="4"/>
  <c r="P4438" i="4"/>
  <c r="P4437" i="4"/>
  <c r="P4436" i="4"/>
  <c r="P4432" i="4"/>
  <c r="P4431" i="4"/>
  <c r="P4430" i="4"/>
  <c r="P4435" i="4"/>
  <c r="P4434" i="4"/>
  <c r="V4434" i="4" s="1"/>
  <c r="P4433" i="4"/>
  <c r="P4443" i="4"/>
  <c r="P4442" i="4"/>
  <c r="P4441" i="4"/>
  <c r="P4440" i="4"/>
  <c r="P4439" i="4"/>
  <c r="V4439" i="4" s="1"/>
  <c r="P4444" i="4"/>
  <c r="P4445" i="4"/>
  <c r="P4446" i="4"/>
  <c r="P4447" i="4"/>
  <c r="P4448" i="4"/>
  <c r="P4464" i="4"/>
  <c r="P4463" i="4"/>
  <c r="P4455" i="4"/>
  <c r="P4457" i="4"/>
  <c r="P4456" i="4"/>
  <c r="V4456" i="4" s="1"/>
  <c r="P4453" i="4"/>
  <c r="P4452" i="4"/>
  <c r="V4452" i="4" s="1"/>
  <c r="P4454" i="4"/>
  <c r="P4451" i="4"/>
  <c r="P4450" i="4"/>
  <c r="P4449" i="4"/>
  <c r="V4449" i="4" s="1"/>
  <c r="P4462" i="4"/>
  <c r="P4461" i="4"/>
  <c r="P4459" i="4"/>
  <c r="P4458" i="4"/>
  <c r="P4460" i="4"/>
  <c r="P4481" i="4"/>
  <c r="P4480" i="4"/>
  <c r="P4479" i="4"/>
  <c r="P4473" i="4"/>
  <c r="P4472" i="4"/>
  <c r="V4472" i="4" s="1"/>
  <c r="P4471" i="4"/>
  <c r="P4470" i="4"/>
  <c r="V4470" i="4" s="1"/>
  <c r="P4469" i="4"/>
  <c r="P4468" i="4"/>
  <c r="P4467" i="4"/>
  <c r="P4466" i="4"/>
  <c r="V4466" i="4" s="1"/>
  <c r="P4465" i="4"/>
  <c r="P4478" i="4"/>
  <c r="P4477" i="4"/>
  <c r="P4476" i="4"/>
  <c r="P4475" i="4"/>
  <c r="P4474" i="4"/>
  <c r="P4491" i="4"/>
  <c r="P4490" i="4"/>
  <c r="P4489" i="4"/>
  <c r="P4486" i="4"/>
  <c r="P4485" i="4"/>
  <c r="P4484" i="4"/>
  <c r="V4484" i="4" s="1"/>
  <c r="P4483" i="4"/>
  <c r="P4482" i="4"/>
  <c r="P4488" i="4"/>
  <c r="P4487" i="4"/>
  <c r="V4487" i="4" s="1"/>
  <c r="P4501" i="4"/>
  <c r="P4500" i="4"/>
  <c r="P4499" i="4"/>
  <c r="P4496" i="4"/>
  <c r="P4495" i="4"/>
  <c r="P4494" i="4"/>
  <c r="P4493" i="4"/>
  <c r="P4492" i="4"/>
  <c r="P4498" i="4"/>
  <c r="P4497" i="4"/>
  <c r="V4497" i="4" s="1"/>
  <c r="P4510" i="4"/>
  <c r="P4509" i="4"/>
  <c r="V4509" i="4" s="1"/>
  <c r="P4508" i="4"/>
  <c r="P4504" i="4"/>
  <c r="P4503" i="4"/>
  <c r="P4506" i="4"/>
  <c r="P4505" i="4"/>
  <c r="P4515" i="4"/>
  <c r="P4517" i="4"/>
  <c r="P4516" i="4"/>
  <c r="P4511" i="4"/>
  <c r="P4514" i="4"/>
  <c r="P4513" i="4"/>
  <c r="P4512" i="4"/>
  <c r="P4518" i="4"/>
  <c r="P4520" i="4"/>
  <c r="P4519" i="4"/>
  <c r="P4522" i="4"/>
  <c r="P4523" i="4"/>
  <c r="P2443" i="4"/>
  <c r="P2442" i="4"/>
  <c r="P2444" i="4"/>
  <c r="P2441" i="4"/>
  <c r="P2440" i="4"/>
  <c r="P2439" i="4"/>
  <c r="P2438" i="4"/>
  <c r="P2435" i="4"/>
  <c r="P2434" i="4"/>
  <c r="P2433" i="4"/>
  <c r="P2432" i="4"/>
  <c r="P2437" i="4"/>
  <c r="P2436" i="4"/>
  <c r="V2436" i="4" s="1"/>
  <c r="P2431" i="4"/>
  <c r="P2430" i="4"/>
  <c r="V2430" i="4" s="1"/>
  <c r="P2445" i="4"/>
  <c r="P2447" i="4"/>
  <c r="P2446" i="4"/>
  <c r="P2448" i="4"/>
  <c r="P2454" i="4"/>
  <c r="P2453" i="4"/>
  <c r="P2452" i="4"/>
  <c r="P2451" i="4"/>
  <c r="P2450" i="4"/>
  <c r="P2467" i="4"/>
  <c r="P2468" i="4"/>
  <c r="P2466" i="4"/>
  <c r="P2465" i="4"/>
  <c r="P2464" i="4"/>
  <c r="V2464" i="4" s="1"/>
  <c r="P2462" i="4"/>
  <c r="P2463" i="4"/>
  <c r="P2457" i="4"/>
  <c r="P2459" i="4"/>
  <c r="P2458" i="4"/>
  <c r="P2461" i="4"/>
  <c r="V2461" i="4" s="1"/>
  <c r="P2460" i="4"/>
  <c r="P2456" i="4"/>
  <c r="P2455" i="4"/>
  <c r="P2470" i="4"/>
  <c r="P2469" i="4"/>
  <c r="P2479" i="4"/>
  <c r="P2478" i="4"/>
  <c r="P2477" i="4"/>
  <c r="P2476" i="4"/>
  <c r="P2475" i="4"/>
  <c r="V2475" i="4" s="1"/>
  <c r="P2474" i="4"/>
  <c r="P2473" i="4"/>
  <c r="V2473" i="4" s="1"/>
  <c r="P2472" i="4"/>
  <c r="P2485" i="4"/>
  <c r="P2484" i="4"/>
  <c r="P2483" i="4"/>
  <c r="V2483" i="4" s="1"/>
  <c r="P2482" i="4"/>
  <c r="P2481" i="4"/>
  <c r="P2480" i="4"/>
  <c r="P1506" i="4"/>
  <c r="P1507" i="4"/>
  <c r="P1509" i="4"/>
  <c r="P1504" i="4"/>
  <c r="P1505" i="4"/>
  <c r="P1511" i="4"/>
  <c r="P1510" i="4"/>
  <c r="V1510" i="4" s="1"/>
  <c r="P1514" i="4"/>
  <c r="P1513" i="4"/>
  <c r="V1513" i="4" s="1"/>
  <c r="P1512" i="4"/>
  <c r="P1515" i="4"/>
  <c r="P1517" i="4"/>
  <c r="P1516" i="4"/>
  <c r="V1516" i="4" s="1"/>
  <c r="P1520" i="4"/>
  <c r="P1519" i="4"/>
  <c r="P1518" i="4"/>
  <c r="P1522" i="4"/>
  <c r="P1521" i="4"/>
  <c r="P1527" i="4"/>
  <c r="P1526" i="4"/>
  <c r="P1525" i="4"/>
  <c r="P1524" i="4"/>
  <c r="P1523" i="4"/>
  <c r="V1523" i="4" s="1"/>
  <c r="P1529" i="4"/>
  <c r="P1531" i="4"/>
  <c r="V1531" i="4" s="1"/>
  <c r="P1530" i="4"/>
  <c r="P1532" i="4"/>
  <c r="P1533" i="4"/>
  <c r="P1535" i="4"/>
  <c r="P1534" i="4"/>
  <c r="P1537" i="4"/>
  <c r="P1536" i="4"/>
  <c r="P1539" i="4"/>
  <c r="P1538" i="4"/>
  <c r="P1148" i="4"/>
  <c r="P1150" i="4"/>
  <c r="P1149" i="4"/>
  <c r="P1151" i="4"/>
  <c r="P1152" i="4"/>
  <c r="P1153" i="4"/>
  <c r="P1155" i="4"/>
  <c r="P1154" i="4"/>
  <c r="P1157" i="4"/>
  <c r="P1156" i="4"/>
  <c r="P1160" i="4"/>
  <c r="P1159" i="4"/>
  <c r="P1158" i="4"/>
  <c r="P1162" i="4"/>
  <c r="P1161" i="4"/>
  <c r="P1165" i="4"/>
  <c r="P1164" i="4"/>
  <c r="P1163" i="4"/>
  <c r="P1167" i="4"/>
  <c r="P1166" i="4"/>
  <c r="P996" i="4"/>
  <c r="P997" i="4"/>
  <c r="P998" i="4"/>
  <c r="P425" i="4"/>
  <c r="P426" i="4"/>
  <c r="P424" i="4"/>
  <c r="P428" i="4"/>
  <c r="P427" i="4"/>
  <c r="P429" i="4"/>
  <c r="P430" i="4"/>
  <c r="P431" i="4"/>
  <c r="P432" i="4"/>
  <c r="P433" i="4"/>
  <c r="P434" i="4"/>
  <c r="P436" i="4"/>
  <c r="P435" i="4"/>
  <c r="P437" i="4"/>
  <c r="P438" i="4"/>
  <c r="P439" i="4"/>
  <c r="P441" i="4"/>
  <c r="P442" i="4"/>
  <c r="P440" i="4"/>
  <c r="P444" i="4"/>
  <c r="P443" i="4"/>
  <c r="P445" i="4"/>
  <c r="P446" i="4"/>
  <c r="P447" i="4"/>
  <c r="P448" i="4"/>
  <c r="P449" i="4"/>
  <c r="P450" i="4"/>
  <c r="P452" i="4"/>
  <c r="P451" i="4"/>
  <c r="P454" i="4"/>
  <c r="P453" i="4"/>
  <c r="P455" i="4"/>
  <c r="P456" i="4"/>
  <c r="P4539" i="4"/>
  <c r="P4538" i="4"/>
  <c r="P4537" i="4"/>
  <c r="V4537" i="4" s="1"/>
  <c r="P4531" i="4"/>
  <c r="P4530" i="4"/>
  <c r="P4532" i="4"/>
  <c r="P4524" i="4"/>
  <c r="P4525" i="4"/>
  <c r="P4529" i="4"/>
  <c r="P4528" i="4"/>
  <c r="P4527" i="4"/>
  <c r="P4526" i="4"/>
  <c r="P4535" i="4"/>
  <c r="P4536" i="4"/>
  <c r="P4533" i="4"/>
  <c r="P4534" i="4"/>
  <c r="P4554" i="4"/>
  <c r="P4553" i="4"/>
  <c r="P4552" i="4"/>
  <c r="V4552" i="4" s="1"/>
  <c r="P4547" i="4"/>
  <c r="P4546" i="4"/>
  <c r="P4545" i="4"/>
  <c r="P4544" i="4"/>
  <c r="P4543" i="4"/>
  <c r="P4542" i="4"/>
  <c r="P4541" i="4"/>
  <c r="P4540" i="4"/>
  <c r="P4551" i="4"/>
  <c r="P4550" i="4"/>
  <c r="V4550" i="4" s="1"/>
  <c r="P4549" i="4"/>
  <c r="P4548" i="4"/>
  <c r="V4548" i="4" s="1"/>
  <c r="P4565" i="4"/>
  <c r="P4564" i="4"/>
  <c r="P4563" i="4"/>
  <c r="P4560" i="4"/>
  <c r="P4559" i="4"/>
  <c r="P4558" i="4"/>
  <c r="P4557" i="4"/>
  <c r="P4556" i="4"/>
  <c r="P4555" i="4"/>
  <c r="P4562" i="4"/>
  <c r="P4561" i="4"/>
  <c r="P4575" i="4"/>
  <c r="P4574" i="4"/>
  <c r="P4573" i="4"/>
  <c r="V4573" i="4" s="1"/>
  <c r="P4570" i="4"/>
  <c r="P4569" i="4"/>
  <c r="V4569" i="4" s="1"/>
  <c r="P4568" i="4"/>
  <c r="P4567" i="4"/>
  <c r="P4566" i="4"/>
  <c r="P4572" i="4"/>
  <c r="P4571" i="4"/>
  <c r="P4581" i="4"/>
  <c r="P4580" i="4"/>
  <c r="P4579" i="4"/>
  <c r="P4577" i="4"/>
  <c r="P4576" i="4"/>
  <c r="P4586" i="4"/>
  <c r="P4585" i="4"/>
  <c r="P4584" i="4"/>
  <c r="P4583" i="4"/>
  <c r="V4583" i="4" s="1"/>
  <c r="P4582" i="4"/>
  <c r="P4587" i="4"/>
  <c r="P4589" i="4"/>
  <c r="P4588" i="4"/>
  <c r="P4593" i="4"/>
  <c r="P4592" i="4"/>
  <c r="V4592" i="4" s="1"/>
  <c r="P4594" i="4"/>
  <c r="P4610" i="4"/>
  <c r="P4609" i="4"/>
  <c r="P4601" i="4"/>
  <c r="P4603" i="4"/>
  <c r="P4602" i="4"/>
  <c r="P4599" i="4"/>
  <c r="P4598" i="4"/>
  <c r="P4600" i="4"/>
  <c r="P4597" i="4"/>
  <c r="P4596" i="4"/>
  <c r="P4595" i="4"/>
  <c r="V4595" i="4" s="1"/>
  <c r="P4608" i="4"/>
  <c r="P4607" i="4"/>
  <c r="P4605" i="4"/>
  <c r="P4604" i="4"/>
  <c r="V4604" i="4" s="1"/>
  <c r="P4606" i="4"/>
  <c r="P4624" i="4"/>
  <c r="P4623" i="4"/>
  <c r="P4622" i="4"/>
  <c r="P4618" i="4"/>
  <c r="V4618" i="4" s="1"/>
  <c r="P4617" i="4"/>
  <c r="P4616" i="4"/>
  <c r="P4615" i="4"/>
  <c r="P4614" i="4"/>
  <c r="P4613" i="4"/>
  <c r="V4613" i="4" s="1"/>
  <c r="P4612" i="4"/>
  <c r="P4611" i="4"/>
  <c r="V4611" i="4" s="1"/>
  <c r="P4621" i="4"/>
  <c r="P4620" i="4"/>
  <c r="P4619" i="4"/>
  <c r="P4635" i="4"/>
  <c r="P4634" i="4"/>
  <c r="P4633" i="4"/>
  <c r="P4630" i="4"/>
  <c r="P4629" i="4"/>
  <c r="P4628" i="4"/>
  <c r="P4627" i="4"/>
  <c r="P4626" i="4"/>
  <c r="P4625" i="4"/>
  <c r="P4632" i="4"/>
  <c r="P4631" i="4"/>
  <c r="V4631" i="4" s="1"/>
  <c r="P4646" i="4"/>
  <c r="P4645" i="4"/>
  <c r="V4645" i="4" s="1"/>
  <c r="P4644" i="4"/>
  <c r="P4641" i="4"/>
  <c r="P4640" i="4"/>
  <c r="P4639" i="4"/>
  <c r="V4639" i="4" s="1"/>
  <c r="P4638" i="4"/>
  <c r="P4637" i="4"/>
  <c r="P4636" i="4"/>
  <c r="P4643" i="4"/>
  <c r="P4642" i="4"/>
  <c r="P4656" i="4"/>
  <c r="P4655" i="4"/>
  <c r="P4654" i="4"/>
  <c r="P4650" i="4"/>
  <c r="P4649" i="4"/>
  <c r="V4649" i="4" s="1"/>
  <c r="P4648" i="4"/>
  <c r="P4653" i="4"/>
  <c r="P4652" i="4"/>
  <c r="P4651" i="4"/>
  <c r="P4660" i="4"/>
  <c r="P4662" i="4"/>
  <c r="P4661" i="4"/>
  <c r="P4657" i="4"/>
  <c r="P4658" i="4"/>
  <c r="P4663" i="4"/>
  <c r="P4665" i="4"/>
  <c r="P4664" i="4"/>
  <c r="P4666" i="4"/>
  <c r="P4668" i="4"/>
  <c r="P4667" i="4"/>
  <c r="P2499" i="4"/>
  <c r="P2498" i="4"/>
  <c r="P2500" i="4"/>
  <c r="P2497" i="4"/>
  <c r="P2496" i="4"/>
  <c r="P2495" i="4"/>
  <c r="P2494" i="4"/>
  <c r="V2494" i="4" s="1"/>
  <c r="P2491" i="4"/>
  <c r="P2490" i="4"/>
  <c r="P2489" i="4"/>
  <c r="P2488" i="4"/>
  <c r="P2493" i="4"/>
  <c r="P2492" i="4"/>
  <c r="P2487" i="4"/>
  <c r="P2486" i="4"/>
  <c r="P2501" i="4"/>
  <c r="P2502" i="4"/>
  <c r="P2504" i="4"/>
  <c r="P2510" i="4"/>
  <c r="P2509" i="4"/>
  <c r="P2508" i="4"/>
  <c r="P2507" i="4"/>
  <c r="P2506" i="4"/>
  <c r="V2506" i="4" s="1"/>
  <c r="P2505" i="4"/>
  <c r="P2524" i="4"/>
  <c r="P2526" i="4"/>
  <c r="P2525" i="4"/>
  <c r="P2523" i="4"/>
  <c r="P2522" i="4"/>
  <c r="P2521" i="4"/>
  <c r="P2519" i="4"/>
  <c r="P2513" i="4"/>
  <c r="P2516" i="4"/>
  <c r="P2515" i="4"/>
  <c r="P2514" i="4"/>
  <c r="V2514" i="4" s="1"/>
  <c r="P2518" i="4"/>
  <c r="P2517" i="4"/>
  <c r="P2512" i="4"/>
  <c r="P2511" i="4"/>
  <c r="V2511" i="4" s="1"/>
  <c r="P2528" i="4"/>
  <c r="P2527" i="4"/>
  <c r="P2533" i="4"/>
  <c r="P2531" i="4"/>
  <c r="P2530" i="4"/>
  <c r="P2532" i="4"/>
  <c r="P2538" i="4"/>
  <c r="P2537" i="4"/>
  <c r="P2536" i="4"/>
  <c r="P2535" i="4"/>
  <c r="V2535" i="4" s="1"/>
  <c r="P2534" i="4"/>
  <c r="P1545" i="4"/>
  <c r="P1543" i="4"/>
  <c r="P1544" i="4"/>
  <c r="P1540" i="4"/>
  <c r="P1541" i="4"/>
  <c r="P1546" i="4"/>
  <c r="P1547" i="4"/>
  <c r="P1550" i="4"/>
  <c r="P1549" i="4"/>
  <c r="P1548" i="4"/>
  <c r="P1551" i="4"/>
  <c r="P1552" i="4"/>
  <c r="P1554" i="4"/>
  <c r="P1553" i="4"/>
  <c r="P1555" i="4"/>
  <c r="P1561" i="4"/>
  <c r="P1560" i="4"/>
  <c r="V1560" i="4" s="1"/>
  <c r="P1562" i="4"/>
  <c r="P1559" i="4"/>
  <c r="P1558" i="4"/>
  <c r="P1557" i="4"/>
  <c r="V1557" i="4" s="1"/>
  <c r="P1564" i="4"/>
  <c r="P1563" i="4"/>
  <c r="P1566" i="4"/>
  <c r="P1565" i="4"/>
  <c r="P1567" i="4"/>
  <c r="P1568" i="4"/>
  <c r="P1570" i="4"/>
  <c r="P1569" i="4"/>
  <c r="P1572" i="4"/>
  <c r="P1571" i="4"/>
  <c r="V1571" i="4" s="1"/>
  <c r="P1573" i="4"/>
  <c r="P1168" i="4"/>
  <c r="V1168" i="4" s="1"/>
  <c r="P1170" i="4"/>
  <c r="P1169" i="4"/>
  <c r="P1171" i="4"/>
  <c r="P1172" i="4"/>
  <c r="P1173" i="4"/>
  <c r="P1174" i="4"/>
  <c r="P1176" i="4"/>
  <c r="P1175" i="4"/>
  <c r="P1179" i="4"/>
  <c r="P1178" i="4"/>
  <c r="P1177" i="4"/>
  <c r="P1181" i="4"/>
  <c r="P1180" i="4"/>
  <c r="P1183" i="4"/>
  <c r="P1182" i="4"/>
  <c r="P1185" i="4"/>
  <c r="P1184" i="4"/>
  <c r="P999" i="4"/>
  <c r="P1000" i="4"/>
  <c r="P458" i="4"/>
  <c r="P457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3" i="4"/>
  <c r="P472" i="4"/>
  <c r="V472" i="4" s="1"/>
  <c r="P474" i="4"/>
  <c r="P475" i="4"/>
  <c r="P476" i="4"/>
  <c r="P477" i="4"/>
  <c r="P478" i="4"/>
  <c r="P479" i="4"/>
  <c r="P480" i="4"/>
  <c r="P481" i="4"/>
  <c r="P483" i="4"/>
  <c r="P482" i="4"/>
  <c r="V482" i="4" s="1"/>
  <c r="P484" i="4"/>
  <c r="P485" i="4"/>
  <c r="P486" i="4"/>
  <c r="P4683" i="4"/>
  <c r="P4682" i="4"/>
  <c r="P4681" i="4"/>
  <c r="V4681" i="4" s="1"/>
  <c r="P4675" i="4"/>
  <c r="P4674" i="4"/>
  <c r="P4676" i="4"/>
  <c r="P4673" i="4"/>
  <c r="P4669" i="4"/>
  <c r="P4672" i="4"/>
  <c r="P4671" i="4"/>
  <c r="P4670" i="4"/>
  <c r="P4679" i="4"/>
  <c r="P4680" i="4"/>
  <c r="P4678" i="4"/>
  <c r="P4677" i="4"/>
  <c r="V4677" i="4" s="1"/>
  <c r="P4695" i="4"/>
  <c r="P4694" i="4"/>
  <c r="P4693" i="4"/>
  <c r="P4690" i="4"/>
  <c r="P4689" i="4"/>
  <c r="P4688" i="4"/>
  <c r="P4687" i="4"/>
  <c r="P4686" i="4"/>
  <c r="P4685" i="4"/>
  <c r="P4684" i="4"/>
  <c r="P4692" i="4"/>
  <c r="P4691" i="4"/>
  <c r="P4706" i="4"/>
  <c r="P4705" i="4"/>
  <c r="V4705" i="4" s="1"/>
  <c r="P4704" i="4"/>
  <c r="P4701" i="4"/>
  <c r="P4700" i="4"/>
  <c r="P4699" i="4"/>
  <c r="P4698" i="4"/>
  <c r="P4697" i="4"/>
  <c r="V4697" i="4" s="1"/>
  <c r="P4696" i="4"/>
  <c r="P4703" i="4"/>
  <c r="P4702" i="4"/>
  <c r="P4717" i="4"/>
  <c r="P4716" i="4"/>
  <c r="P4715" i="4"/>
  <c r="P4712" i="4"/>
  <c r="P4711" i="4"/>
  <c r="P4710" i="4"/>
  <c r="P4709" i="4"/>
  <c r="V4709" i="4" s="1"/>
  <c r="P4708" i="4"/>
  <c r="P4707" i="4"/>
  <c r="V4707" i="4" s="1"/>
  <c r="P4714" i="4"/>
  <c r="P4713" i="4"/>
  <c r="P4723" i="4"/>
  <c r="P4722" i="4"/>
  <c r="V4722" i="4" s="1"/>
  <c r="P4721" i="4"/>
  <c r="P4718" i="4"/>
  <c r="P4720" i="4"/>
  <c r="P4719" i="4"/>
  <c r="P4728" i="4"/>
  <c r="P4727" i="4"/>
  <c r="P4726" i="4"/>
  <c r="P4725" i="4"/>
  <c r="P4724" i="4"/>
  <c r="P4730" i="4"/>
  <c r="P4731" i="4"/>
  <c r="P4732" i="4"/>
  <c r="P4733" i="4"/>
  <c r="P4736" i="4"/>
  <c r="P4751" i="4"/>
  <c r="P4750" i="4"/>
  <c r="V4750" i="4" s="1"/>
  <c r="P4742" i="4"/>
  <c r="P4744" i="4"/>
  <c r="P4743" i="4"/>
  <c r="P4740" i="4"/>
  <c r="P4739" i="4"/>
  <c r="P4741" i="4"/>
  <c r="P4738" i="4"/>
  <c r="P4737" i="4"/>
  <c r="P4749" i="4"/>
  <c r="P4748" i="4"/>
  <c r="V4748" i="4" s="1"/>
  <c r="P4746" i="4"/>
  <c r="P4745" i="4"/>
  <c r="V4745" i="4" s="1"/>
  <c r="P4765" i="4"/>
  <c r="P4764" i="4"/>
  <c r="P4763" i="4"/>
  <c r="P4760" i="4"/>
  <c r="P4759" i="4"/>
  <c r="P4758" i="4"/>
  <c r="P4757" i="4"/>
  <c r="P4756" i="4"/>
  <c r="P4755" i="4"/>
  <c r="P4754" i="4"/>
  <c r="P4753" i="4"/>
  <c r="P4752" i="4"/>
  <c r="P4762" i="4"/>
  <c r="P4761" i="4"/>
  <c r="V4761" i="4" s="1"/>
  <c r="P4775" i="4"/>
  <c r="P4774" i="4"/>
  <c r="V4774" i="4" s="1"/>
  <c r="P4773" i="4"/>
  <c r="P4770" i="4"/>
  <c r="P4769" i="4"/>
  <c r="P4768" i="4"/>
  <c r="V4768" i="4" s="1"/>
  <c r="P4767" i="4"/>
  <c r="P4766" i="4"/>
  <c r="P4772" i="4"/>
  <c r="P4771" i="4"/>
  <c r="P4785" i="4"/>
  <c r="P4784" i="4"/>
  <c r="P4783" i="4"/>
  <c r="P4780" i="4"/>
  <c r="P4779" i="4"/>
  <c r="P4778" i="4"/>
  <c r="V4778" i="4" s="1"/>
  <c r="P4777" i="4"/>
  <c r="P4776" i="4"/>
  <c r="V4776" i="4" s="1"/>
  <c r="P4782" i="4"/>
  <c r="P4781" i="4"/>
  <c r="P4791" i="4"/>
  <c r="P4790" i="4"/>
  <c r="V4790" i="4" s="1"/>
  <c r="P4789" i="4"/>
  <c r="P4786" i="4"/>
  <c r="P4787" i="4"/>
  <c r="P4794" i="4"/>
  <c r="P4796" i="4"/>
  <c r="P4795" i="4"/>
  <c r="P4793" i="4"/>
  <c r="P4792" i="4"/>
  <c r="P4797" i="4"/>
  <c r="P4799" i="4"/>
  <c r="P4798" i="4"/>
  <c r="P4800" i="4"/>
  <c r="P4801" i="4"/>
  <c r="P2546" i="4"/>
  <c r="P2545" i="4"/>
  <c r="P2547" i="4"/>
  <c r="P2544" i="4"/>
  <c r="P2543" i="4"/>
  <c r="P2542" i="4"/>
  <c r="P2541" i="4"/>
  <c r="P2540" i="4"/>
  <c r="P2539" i="4"/>
  <c r="P2549" i="4"/>
  <c r="P2548" i="4"/>
  <c r="P2556" i="4"/>
  <c r="P2555" i="4"/>
  <c r="V2555" i="4" s="1"/>
  <c r="P2554" i="4"/>
  <c r="P2552" i="4"/>
  <c r="P2571" i="4"/>
  <c r="P2570" i="4"/>
  <c r="P2569" i="4"/>
  <c r="P2568" i="4"/>
  <c r="V2568" i="4" s="1"/>
  <c r="P2567" i="4"/>
  <c r="P2566" i="4"/>
  <c r="P2565" i="4"/>
  <c r="P2563" i="4"/>
  <c r="P2560" i="4"/>
  <c r="P2559" i="4"/>
  <c r="P2562" i="4"/>
  <c r="P2561" i="4"/>
  <c r="P2558" i="4"/>
  <c r="P2557" i="4"/>
  <c r="V2557" i="4" s="1"/>
  <c r="P2573" i="4"/>
  <c r="P2572" i="4"/>
  <c r="V2572" i="4" s="1"/>
  <c r="P2576" i="4"/>
  <c r="P2577" i="4"/>
  <c r="P2583" i="4"/>
  <c r="P2582" i="4"/>
  <c r="V2582" i="4" s="1"/>
  <c r="P2581" i="4"/>
  <c r="P2580" i="4"/>
  <c r="P2579" i="4"/>
  <c r="P2578" i="4"/>
  <c r="P1578" i="4"/>
  <c r="P1576" i="4"/>
  <c r="P1577" i="4"/>
  <c r="P1574" i="4"/>
  <c r="P1575" i="4"/>
  <c r="P1580" i="4"/>
  <c r="V1580" i="4" s="1"/>
  <c r="P1581" i="4"/>
  <c r="P1579" i="4"/>
  <c r="P1584" i="4"/>
  <c r="P1583" i="4"/>
  <c r="P1582" i="4"/>
  <c r="P1585" i="4"/>
  <c r="P1586" i="4"/>
  <c r="P1588" i="4"/>
  <c r="P1587" i="4"/>
  <c r="P1589" i="4"/>
  <c r="P1592" i="4"/>
  <c r="P1594" i="4"/>
  <c r="P1593" i="4"/>
  <c r="P1595" i="4"/>
  <c r="P1591" i="4"/>
  <c r="P1597" i="4"/>
  <c r="P1596" i="4"/>
  <c r="P1599" i="4"/>
  <c r="V1599" i="4" s="1"/>
  <c r="P1598" i="4"/>
  <c r="P1600" i="4"/>
  <c r="P1601" i="4"/>
  <c r="P1603" i="4"/>
  <c r="P1602" i="4"/>
  <c r="P1605" i="4"/>
  <c r="P1604" i="4"/>
  <c r="P1606" i="4"/>
  <c r="P1186" i="4"/>
  <c r="P1187" i="4"/>
  <c r="P1188" i="4"/>
  <c r="P1189" i="4"/>
  <c r="P1191" i="4"/>
  <c r="P1190" i="4"/>
  <c r="V1190" i="4" s="1"/>
  <c r="P1193" i="4"/>
  <c r="P1192" i="4"/>
  <c r="V1192" i="4" s="1"/>
  <c r="P1001" i="4"/>
  <c r="P1002" i="4"/>
  <c r="P488" i="4"/>
  <c r="P487" i="4"/>
  <c r="V487" i="4" s="1"/>
  <c r="P489" i="4"/>
  <c r="P490" i="4"/>
  <c r="P491" i="4"/>
  <c r="P492" i="4"/>
  <c r="P493" i="4"/>
  <c r="P494" i="4"/>
  <c r="P495" i="4"/>
  <c r="P496" i="4"/>
  <c r="P498" i="4"/>
  <c r="P500" i="4"/>
  <c r="P499" i="4"/>
  <c r="P501" i="4"/>
  <c r="P502" i="4"/>
  <c r="P503" i="4"/>
  <c r="P504" i="4"/>
  <c r="P505" i="4"/>
  <c r="P506" i="4"/>
  <c r="P507" i="4"/>
  <c r="P508" i="4"/>
  <c r="P509" i="4"/>
  <c r="P510" i="4"/>
  <c r="P511" i="4"/>
  <c r="P4814" i="4"/>
  <c r="P4813" i="4"/>
  <c r="P4812" i="4"/>
  <c r="P4808" i="4"/>
  <c r="P4807" i="4"/>
  <c r="P4809" i="4"/>
  <c r="P4805" i="4"/>
  <c r="P4802" i="4"/>
  <c r="P4806" i="4"/>
  <c r="P4804" i="4"/>
  <c r="P4803" i="4"/>
  <c r="P4811" i="4"/>
  <c r="P4810" i="4"/>
  <c r="P4827" i="4"/>
  <c r="P4826" i="4"/>
  <c r="P4825" i="4"/>
  <c r="P4822" i="4"/>
  <c r="P4821" i="4"/>
  <c r="P4820" i="4"/>
  <c r="P4819" i="4"/>
  <c r="V4819" i="4" s="1"/>
  <c r="P4818" i="4"/>
  <c r="P4817" i="4"/>
  <c r="V4817" i="4" s="1"/>
  <c r="P4816" i="4"/>
  <c r="P4815" i="4"/>
  <c r="P4824" i="4"/>
  <c r="P4823" i="4"/>
  <c r="V4823" i="4" s="1"/>
  <c r="P4837" i="4"/>
  <c r="P4836" i="4"/>
  <c r="P4835" i="4"/>
  <c r="P4832" i="4"/>
  <c r="P4831" i="4"/>
  <c r="P4830" i="4"/>
  <c r="P4829" i="4"/>
  <c r="P4828" i="4"/>
  <c r="P4834" i="4"/>
  <c r="P4833" i="4"/>
  <c r="V4833" i="4" s="1"/>
  <c r="P4844" i="4"/>
  <c r="P4843" i="4"/>
  <c r="V4843" i="4" s="1"/>
  <c r="P4842" i="4"/>
  <c r="P4839" i="4"/>
  <c r="P4838" i="4"/>
  <c r="P4840" i="4"/>
  <c r="P4849" i="4"/>
  <c r="P4848" i="4"/>
  <c r="P4847" i="4"/>
  <c r="P4846" i="4"/>
  <c r="P4845" i="4"/>
  <c r="P4850" i="4"/>
  <c r="P4855" i="4"/>
  <c r="P4854" i="4"/>
  <c r="P4853" i="4"/>
  <c r="P4852" i="4"/>
  <c r="V4852" i="4" s="1"/>
  <c r="P4851" i="4"/>
  <c r="P4857" i="4"/>
  <c r="P4856" i="4"/>
  <c r="P4858" i="4"/>
  <c r="P4859" i="4"/>
  <c r="P4860" i="4"/>
  <c r="P4861" i="4"/>
  <c r="P4862" i="4"/>
  <c r="P4864" i="4"/>
  <c r="P4863" i="4"/>
  <c r="P4872" i="4"/>
  <c r="P4871" i="4"/>
  <c r="P4868" i="4"/>
  <c r="P4867" i="4"/>
  <c r="P4865" i="4"/>
  <c r="P4866" i="4"/>
  <c r="P4870" i="4"/>
  <c r="P4869" i="4"/>
  <c r="V4869" i="4" s="1"/>
  <c r="P4884" i="4"/>
  <c r="P4883" i="4"/>
  <c r="P4882" i="4"/>
  <c r="P4879" i="4"/>
  <c r="P4878" i="4"/>
  <c r="P4877" i="4"/>
  <c r="P4876" i="4"/>
  <c r="P4875" i="4"/>
  <c r="P4874" i="4"/>
  <c r="P4873" i="4"/>
  <c r="P4881" i="4"/>
  <c r="P4880" i="4"/>
  <c r="P4893" i="4"/>
  <c r="P4892" i="4"/>
  <c r="V4892" i="4" s="1"/>
  <c r="P4891" i="4"/>
  <c r="P4888" i="4"/>
  <c r="P4887" i="4"/>
  <c r="P4886" i="4"/>
  <c r="P4885" i="4"/>
  <c r="P4890" i="4"/>
  <c r="V4890" i="4" s="1"/>
  <c r="P4889" i="4"/>
  <c r="P4902" i="4"/>
  <c r="P4901" i="4"/>
  <c r="P4900" i="4"/>
  <c r="P4897" i="4"/>
  <c r="P4896" i="4"/>
  <c r="P4895" i="4"/>
  <c r="P4894" i="4"/>
  <c r="P4899" i="4"/>
  <c r="P4898" i="4"/>
  <c r="V4898" i="4" s="1"/>
  <c r="P4907" i="4"/>
  <c r="P4906" i="4"/>
  <c r="V4906" i="4" s="1"/>
  <c r="P4905" i="4"/>
  <c r="P4904" i="4"/>
  <c r="P4903" i="4"/>
  <c r="P4909" i="4"/>
  <c r="P4908" i="4"/>
  <c r="P4912" i="4"/>
  <c r="P4914" i="4"/>
  <c r="P4913" i="4"/>
  <c r="P4911" i="4"/>
  <c r="P4910" i="4"/>
  <c r="P4915" i="4"/>
  <c r="P4916" i="4"/>
  <c r="P4918" i="4"/>
  <c r="P4917" i="4"/>
  <c r="V4917" i="4" s="1"/>
  <c r="P4919" i="4"/>
  <c r="P2592" i="4"/>
  <c r="V2592" i="4" s="1"/>
  <c r="P2591" i="4"/>
  <c r="P2593" i="4"/>
  <c r="P2590" i="4"/>
  <c r="P2589" i="4"/>
  <c r="V2589" i="4" s="1"/>
  <c r="P2588" i="4"/>
  <c r="P2587" i="4"/>
  <c r="P2586" i="4"/>
  <c r="P2585" i="4"/>
  <c r="P2584" i="4"/>
  <c r="P2595" i="4"/>
  <c r="P2594" i="4"/>
  <c r="P2599" i="4"/>
  <c r="P2610" i="4"/>
  <c r="P2609" i="4"/>
  <c r="V2609" i="4" s="1"/>
  <c r="P2608" i="4"/>
  <c r="P2607" i="4"/>
  <c r="V2607" i="4" s="1"/>
  <c r="P2606" i="4"/>
  <c r="P2605" i="4"/>
  <c r="P2602" i="4"/>
  <c r="P2604" i="4"/>
  <c r="P2603" i="4"/>
  <c r="P2613" i="4"/>
  <c r="P2612" i="4"/>
  <c r="P2611" i="4"/>
  <c r="P2621" i="4"/>
  <c r="P2620" i="4"/>
  <c r="P2619" i="4"/>
  <c r="P2617" i="4"/>
  <c r="P1611" i="4"/>
  <c r="P1608" i="4"/>
  <c r="P1607" i="4"/>
  <c r="P1612" i="4"/>
  <c r="P1613" i="4"/>
  <c r="P1615" i="4"/>
  <c r="P1614" i="4"/>
  <c r="P1617" i="4"/>
  <c r="P1619" i="4"/>
  <c r="P1618" i="4"/>
  <c r="P1621" i="4"/>
  <c r="P1620" i="4"/>
  <c r="P1622" i="4"/>
  <c r="P1625" i="4"/>
  <c r="P1626" i="4"/>
  <c r="P1628" i="4"/>
  <c r="P1623" i="4"/>
  <c r="P1630" i="4"/>
  <c r="P1629" i="4"/>
  <c r="P1632" i="4"/>
  <c r="V1632" i="4" s="1"/>
  <c r="P1631" i="4"/>
  <c r="P1633" i="4"/>
  <c r="P1635" i="4"/>
  <c r="P1634" i="4"/>
  <c r="V1634" i="4" s="1"/>
  <c r="P1636" i="4"/>
  <c r="P1003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4931" i="4"/>
  <c r="P4930" i="4"/>
  <c r="P4929" i="4"/>
  <c r="V4929" i="4" s="1"/>
  <c r="P4925" i="4"/>
  <c r="P4924" i="4"/>
  <c r="V4924" i="4" s="1"/>
  <c r="P4926" i="4"/>
  <c r="P4922" i="4"/>
  <c r="P4920" i="4"/>
  <c r="P4923" i="4"/>
  <c r="P4921" i="4"/>
  <c r="P4928" i="4"/>
  <c r="P4927" i="4"/>
  <c r="P4941" i="4"/>
  <c r="P4940" i="4"/>
  <c r="P4939" i="4"/>
  <c r="P4936" i="4"/>
  <c r="P4935" i="4"/>
  <c r="P4934" i="4"/>
  <c r="P4933" i="4"/>
  <c r="V4933" i="4" s="1"/>
  <c r="P4932" i="4"/>
  <c r="P4938" i="4"/>
  <c r="P4937" i="4"/>
  <c r="P4951" i="4"/>
  <c r="P4950" i="4"/>
  <c r="P4949" i="4"/>
  <c r="V4949" i="4" s="1"/>
  <c r="P4946" i="4"/>
  <c r="P4945" i="4"/>
  <c r="P4944" i="4"/>
  <c r="P4943" i="4"/>
  <c r="P4948" i="4"/>
  <c r="P4947" i="4"/>
  <c r="P4960" i="4"/>
  <c r="P4959" i="4"/>
  <c r="P4958" i="4"/>
  <c r="P4955" i="4"/>
  <c r="P4954" i="4"/>
  <c r="P4953" i="4"/>
  <c r="V4953" i="4" s="1"/>
  <c r="P4952" i="4"/>
  <c r="P4957" i="4"/>
  <c r="P4956" i="4"/>
  <c r="P4965" i="4"/>
  <c r="P4964" i="4"/>
  <c r="P4963" i="4"/>
  <c r="P4966" i="4"/>
  <c r="P4969" i="4"/>
  <c r="P4968" i="4"/>
  <c r="P4967" i="4"/>
  <c r="P4971" i="4"/>
  <c r="P4970" i="4"/>
  <c r="P4972" i="4"/>
  <c r="P4977" i="4"/>
  <c r="P4978" i="4"/>
  <c r="P4990" i="4"/>
  <c r="P4989" i="4"/>
  <c r="P4984" i="4"/>
  <c r="P4986" i="4"/>
  <c r="P4985" i="4"/>
  <c r="V4985" i="4" s="1"/>
  <c r="P4982" i="4"/>
  <c r="P4981" i="4"/>
  <c r="P4983" i="4"/>
  <c r="P4980" i="4"/>
  <c r="P4979" i="4"/>
  <c r="P4988" i="4"/>
  <c r="P4987" i="4"/>
  <c r="P5003" i="4"/>
  <c r="P5002" i="4"/>
  <c r="P5001" i="4"/>
  <c r="V5001" i="4" s="1"/>
  <c r="P4998" i="4"/>
  <c r="P4997" i="4"/>
  <c r="V4997" i="4" s="1"/>
  <c r="P4996" i="4"/>
  <c r="P4995" i="4"/>
  <c r="P4994" i="4"/>
  <c r="P4993" i="4"/>
  <c r="V4993" i="4" s="1"/>
  <c r="P4992" i="4"/>
  <c r="P4991" i="4"/>
  <c r="P5000" i="4"/>
  <c r="P4999" i="4"/>
  <c r="P5012" i="4"/>
  <c r="P5011" i="4"/>
  <c r="P5010" i="4"/>
  <c r="P5007" i="4"/>
  <c r="P5006" i="4"/>
  <c r="P5005" i="4"/>
  <c r="V5005" i="4" s="1"/>
  <c r="P5004" i="4"/>
  <c r="P5009" i="4"/>
  <c r="P5008" i="4"/>
  <c r="P5020" i="4"/>
  <c r="P5019" i="4"/>
  <c r="P5018" i="4"/>
  <c r="V5018" i="4" s="1"/>
  <c r="P5015" i="4"/>
  <c r="P5014" i="4"/>
  <c r="P5013" i="4"/>
  <c r="P5016" i="4"/>
  <c r="P5025" i="4"/>
  <c r="V5025" i="4" s="1"/>
  <c r="P5024" i="4"/>
  <c r="P5023" i="4"/>
  <c r="P5022" i="4"/>
  <c r="P5021" i="4"/>
  <c r="P5027" i="4"/>
  <c r="P5026" i="4"/>
  <c r="P5030" i="4"/>
  <c r="V5030" i="4" s="1"/>
  <c r="P5032" i="4"/>
  <c r="P5031" i="4"/>
  <c r="P5029" i="4"/>
  <c r="P5028" i="4"/>
  <c r="V5028" i="4" s="1"/>
  <c r="P5033" i="4"/>
  <c r="P5034" i="4"/>
  <c r="P5035" i="4"/>
  <c r="P5037" i="4"/>
  <c r="P5036" i="4"/>
  <c r="P5038" i="4"/>
  <c r="P2629" i="4"/>
  <c r="P2628" i="4"/>
  <c r="P2630" i="4"/>
  <c r="P2627" i="4"/>
  <c r="P2626" i="4"/>
  <c r="P2625" i="4"/>
  <c r="V2625" i="4" s="1"/>
  <c r="P2624" i="4"/>
  <c r="P2623" i="4"/>
  <c r="P2622" i="4"/>
  <c r="P2633" i="4"/>
  <c r="P2632" i="4"/>
  <c r="P2631" i="4"/>
  <c r="P2643" i="4"/>
  <c r="P2642" i="4"/>
  <c r="P2641" i="4"/>
  <c r="P2640" i="4"/>
  <c r="P2639" i="4"/>
  <c r="P2637" i="4"/>
  <c r="P2634" i="4"/>
  <c r="P2636" i="4"/>
  <c r="P2635" i="4"/>
  <c r="P2646" i="4"/>
  <c r="P2645" i="4"/>
  <c r="P2644" i="4"/>
  <c r="P2651" i="4"/>
  <c r="P1641" i="4"/>
  <c r="P1640" i="4"/>
  <c r="P1638" i="4"/>
  <c r="P1643" i="4"/>
  <c r="P1645" i="4"/>
  <c r="P1644" i="4"/>
  <c r="P1647" i="4"/>
  <c r="P1646" i="4"/>
  <c r="P1650" i="4"/>
  <c r="P1649" i="4"/>
  <c r="P1651" i="4"/>
  <c r="V1651" i="4" s="1"/>
  <c r="P1652" i="4"/>
  <c r="P1655" i="4"/>
  <c r="P1656" i="4"/>
  <c r="P1658" i="4"/>
  <c r="P1654" i="4"/>
  <c r="P1653" i="4"/>
  <c r="V1653" i="4" s="1"/>
  <c r="P1660" i="4"/>
  <c r="P1659" i="4"/>
  <c r="P1662" i="4"/>
  <c r="P1661" i="4"/>
  <c r="P1663" i="4"/>
  <c r="P1664" i="4"/>
  <c r="P1666" i="4"/>
  <c r="P1665" i="4"/>
  <c r="P1667" i="4"/>
  <c r="P533" i="4"/>
  <c r="V533" i="4" s="1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049" i="4"/>
  <c r="P5048" i="4"/>
  <c r="P5047" i="4"/>
  <c r="P5044" i="4"/>
  <c r="P5043" i="4"/>
  <c r="P5041" i="4"/>
  <c r="P5039" i="4"/>
  <c r="P5042" i="4"/>
  <c r="P5040" i="4"/>
  <c r="P5046" i="4"/>
  <c r="P5045" i="4"/>
  <c r="P5058" i="4"/>
  <c r="P5057" i="4"/>
  <c r="P5056" i="4"/>
  <c r="V5056" i="4" s="1"/>
  <c r="P5053" i="4"/>
  <c r="P5052" i="4"/>
  <c r="V5052" i="4" s="1"/>
  <c r="P5051" i="4"/>
  <c r="P5050" i="4"/>
  <c r="P5055" i="4"/>
  <c r="P5054" i="4"/>
  <c r="V5054" i="4" s="1"/>
  <c r="P5065" i="4"/>
  <c r="P5064" i="4"/>
  <c r="P5063" i="4"/>
  <c r="P5060" i="4"/>
  <c r="P5059" i="4"/>
  <c r="P5062" i="4"/>
  <c r="P5061" i="4"/>
  <c r="P5073" i="4"/>
  <c r="P5072" i="4"/>
  <c r="P5071" i="4"/>
  <c r="V5071" i="4" s="1"/>
  <c r="P5068" i="4"/>
  <c r="P5067" i="4"/>
  <c r="V5067" i="4" s="1"/>
  <c r="P5066" i="4"/>
  <c r="P5070" i="4"/>
  <c r="P5069" i="4"/>
  <c r="P5078" i="4"/>
  <c r="P5077" i="4"/>
  <c r="P5076" i="4"/>
  <c r="P5075" i="4"/>
  <c r="P5074" i="4"/>
  <c r="P5079" i="4"/>
  <c r="P5083" i="4"/>
  <c r="P5082" i="4"/>
  <c r="P5081" i="4"/>
  <c r="P5080" i="4"/>
  <c r="P5086" i="4"/>
  <c r="P5085" i="4"/>
  <c r="P5087" i="4"/>
  <c r="P5088" i="4"/>
  <c r="P5090" i="4"/>
  <c r="P5089" i="4"/>
  <c r="P5093" i="4"/>
  <c r="P5094" i="4"/>
  <c r="P5104" i="4"/>
  <c r="P5103" i="4"/>
  <c r="P5098" i="4"/>
  <c r="P5100" i="4"/>
  <c r="V5100" i="4" s="1"/>
  <c r="P5099" i="4"/>
  <c r="P5096" i="4"/>
  <c r="P5095" i="4"/>
  <c r="P5097" i="4"/>
  <c r="P5102" i="4"/>
  <c r="P5101" i="4"/>
  <c r="P5115" i="4"/>
  <c r="P5114" i="4"/>
  <c r="P5113" i="4"/>
  <c r="P5110" i="4"/>
  <c r="P5109" i="4"/>
  <c r="V5109" i="4" s="1"/>
  <c r="P5108" i="4"/>
  <c r="P5107" i="4"/>
  <c r="P5106" i="4"/>
  <c r="P5105" i="4"/>
  <c r="P5112" i="4"/>
  <c r="P5111" i="4"/>
  <c r="P5124" i="4"/>
  <c r="P5123" i="4"/>
  <c r="P5122" i="4"/>
  <c r="P5119" i="4"/>
  <c r="P5118" i="4"/>
  <c r="P5117" i="4"/>
  <c r="V5117" i="4" s="1"/>
  <c r="P5116" i="4"/>
  <c r="P5121" i="4"/>
  <c r="P5120" i="4"/>
  <c r="P5131" i="4"/>
  <c r="P5130" i="4"/>
  <c r="P5129" i="4"/>
  <c r="P5126" i="4"/>
  <c r="P5125" i="4"/>
  <c r="P5128" i="4"/>
  <c r="P5127" i="4"/>
  <c r="P5134" i="4"/>
  <c r="P5133" i="4"/>
  <c r="P5132" i="4"/>
  <c r="P5136" i="4"/>
  <c r="P5135" i="4"/>
  <c r="P5138" i="4"/>
  <c r="V5138" i="4" s="1"/>
  <c r="P5140" i="4"/>
  <c r="P5139" i="4"/>
  <c r="P5137" i="4"/>
  <c r="P5142" i="4"/>
  <c r="P5144" i="4"/>
  <c r="P5143" i="4"/>
  <c r="P5146" i="4"/>
  <c r="P5145" i="4"/>
  <c r="P5149" i="4"/>
  <c r="P5150" i="4"/>
  <c r="P2657" i="4"/>
  <c r="P2656" i="4"/>
  <c r="P2658" i="4"/>
  <c r="P2655" i="4"/>
  <c r="P2654" i="4"/>
  <c r="P2653" i="4"/>
  <c r="V2653" i="4" s="1"/>
  <c r="P2659" i="4"/>
  <c r="P2668" i="4"/>
  <c r="P2667" i="4"/>
  <c r="P2666" i="4"/>
  <c r="V2666" i="4" s="1"/>
  <c r="P2665" i="4"/>
  <c r="P2664" i="4"/>
  <c r="P2663" i="4"/>
  <c r="P2660" i="4"/>
  <c r="P2662" i="4"/>
  <c r="P2661" i="4"/>
  <c r="P2671" i="4"/>
  <c r="P2670" i="4"/>
  <c r="P2669" i="4"/>
  <c r="P1673" i="4"/>
  <c r="P1675" i="4"/>
  <c r="P1674" i="4"/>
  <c r="V1674" i="4" s="1"/>
  <c r="P1677" i="4"/>
  <c r="P1676" i="4"/>
  <c r="P1679" i="4"/>
  <c r="P1681" i="4"/>
  <c r="P1680" i="4"/>
  <c r="P1682" i="4"/>
  <c r="P1684" i="4"/>
  <c r="P1686" i="4"/>
  <c r="P1685" i="4"/>
  <c r="P1688" i="4"/>
  <c r="P1690" i="4"/>
  <c r="P1689" i="4"/>
  <c r="P1691" i="4"/>
  <c r="P1693" i="4"/>
  <c r="P1692" i="4"/>
  <c r="P552" i="4"/>
  <c r="P553" i="4"/>
  <c r="P554" i="4"/>
  <c r="P556" i="4"/>
  <c r="P555" i="4"/>
  <c r="V555" i="4" s="1"/>
  <c r="P557" i="4"/>
  <c r="P558" i="4"/>
  <c r="P559" i="4"/>
  <c r="P560" i="4"/>
  <c r="P561" i="4"/>
  <c r="P562" i="4"/>
  <c r="P563" i="4"/>
  <c r="P565" i="4"/>
  <c r="P564" i="4"/>
  <c r="P566" i="4"/>
  <c r="V566" i="4" s="1"/>
  <c r="P567" i="4"/>
  <c r="P568" i="4"/>
  <c r="P569" i="4"/>
  <c r="P570" i="4"/>
  <c r="P571" i="4"/>
  <c r="P572" i="4"/>
  <c r="P573" i="4"/>
  <c r="P5161" i="4"/>
  <c r="P5160" i="4"/>
  <c r="P5159" i="4"/>
  <c r="P5154" i="4"/>
  <c r="P5156" i="4"/>
  <c r="P5155" i="4"/>
  <c r="P5152" i="4"/>
  <c r="P5151" i="4"/>
  <c r="P5153" i="4"/>
  <c r="P5158" i="4"/>
  <c r="P5157" i="4"/>
  <c r="V5157" i="4" s="1"/>
  <c r="P5172" i="4"/>
  <c r="P5171" i="4"/>
  <c r="P5170" i="4"/>
  <c r="P5167" i="4"/>
  <c r="P5166" i="4"/>
  <c r="P5165" i="4"/>
  <c r="P5164" i="4"/>
  <c r="P5163" i="4"/>
  <c r="P5162" i="4"/>
  <c r="P5169" i="4"/>
  <c r="P5168" i="4"/>
  <c r="P5178" i="4"/>
  <c r="P5177" i="4"/>
  <c r="P5176" i="4"/>
  <c r="V5176" i="4" s="1"/>
  <c r="P5173" i="4"/>
  <c r="P5175" i="4"/>
  <c r="P5174" i="4"/>
  <c r="P5185" i="4"/>
  <c r="P5184" i="4"/>
  <c r="P5183" i="4"/>
  <c r="V5183" i="4" s="1"/>
  <c r="P5180" i="4"/>
  <c r="P5179" i="4"/>
  <c r="P5182" i="4"/>
  <c r="P5181" i="4"/>
  <c r="P5189" i="4"/>
  <c r="P5188" i="4"/>
  <c r="P5187" i="4"/>
  <c r="P5186" i="4"/>
  <c r="P5191" i="4"/>
  <c r="P5190" i="4"/>
  <c r="V5190" i="4" s="1"/>
  <c r="P5194" i="4"/>
  <c r="P5193" i="4"/>
  <c r="V5193" i="4" s="1"/>
  <c r="P5192" i="4"/>
  <c r="P5197" i="4"/>
  <c r="P5196" i="4"/>
  <c r="P5198" i="4"/>
  <c r="P5200" i="4"/>
  <c r="P5199" i="4"/>
  <c r="P5201" i="4"/>
  <c r="P5202" i="4"/>
  <c r="P5204" i="4"/>
  <c r="P5203" i="4"/>
  <c r="P5214" i="4"/>
  <c r="P5213" i="4"/>
  <c r="P5208" i="4"/>
  <c r="P5210" i="4"/>
  <c r="P5209" i="4"/>
  <c r="P5206" i="4"/>
  <c r="V5206" i="4" s="1"/>
  <c r="P5205" i="4"/>
  <c r="P5207" i="4"/>
  <c r="P5212" i="4"/>
  <c r="P5211" i="4"/>
  <c r="V5211" i="4" s="1"/>
  <c r="P5225" i="4"/>
  <c r="P5224" i="4"/>
  <c r="P5223" i="4"/>
  <c r="P5220" i="4"/>
  <c r="P5219" i="4"/>
  <c r="P5218" i="4"/>
  <c r="P5217" i="4"/>
  <c r="P5216" i="4"/>
  <c r="P5215" i="4"/>
  <c r="P5222" i="4"/>
  <c r="P5221" i="4"/>
  <c r="P5232" i="4"/>
  <c r="P5231" i="4"/>
  <c r="P5230" i="4"/>
  <c r="P5227" i="4"/>
  <c r="P5226" i="4"/>
  <c r="V5226" i="4" s="1"/>
  <c r="P5229" i="4"/>
  <c r="P5228" i="4"/>
  <c r="P5239" i="4"/>
  <c r="P5238" i="4"/>
  <c r="P5237" i="4"/>
  <c r="P5234" i="4"/>
  <c r="P5233" i="4"/>
  <c r="P5236" i="4"/>
  <c r="P5235" i="4"/>
  <c r="P5242" i="4"/>
  <c r="P5241" i="4"/>
  <c r="P5240" i="4"/>
  <c r="V5240" i="4" s="1"/>
  <c r="P5245" i="4"/>
  <c r="P5244" i="4"/>
  <c r="P5243" i="4"/>
  <c r="P5247" i="4"/>
  <c r="P5249" i="4"/>
  <c r="P5248" i="4"/>
  <c r="P5246" i="4"/>
  <c r="P5252" i="4"/>
  <c r="P5251" i="4"/>
  <c r="P5253" i="4"/>
  <c r="P5254" i="4"/>
  <c r="P5256" i="4"/>
  <c r="P5255" i="4"/>
  <c r="P5259" i="4"/>
  <c r="P5260" i="4"/>
  <c r="P2677" i="4"/>
  <c r="V2677" i="4" s="1"/>
  <c r="P2676" i="4"/>
  <c r="P2678" i="4"/>
  <c r="P2675" i="4"/>
  <c r="P2674" i="4"/>
  <c r="V2674" i="4" s="1"/>
  <c r="P2673" i="4"/>
  <c r="P2681" i="4"/>
  <c r="P2680" i="4"/>
  <c r="P2679" i="4"/>
  <c r="P2687" i="4"/>
  <c r="V2687" i="4" s="1"/>
  <c r="P2686" i="4"/>
  <c r="P2685" i="4"/>
  <c r="P2682" i="4"/>
  <c r="P2684" i="4"/>
  <c r="P2683" i="4"/>
  <c r="V2683" i="4" s="1"/>
  <c r="P2690" i="4"/>
  <c r="P2689" i="4"/>
  <c r="V2689" i="4" s="1"/>
  <c r="P2688" i="4"/>
  <c r="P1696" i="4"/>
  <c r="P1694" i="4"/>
  <c r="P1698" i="4"/>
  <c r="P1700" i="4"/>
  <c r="P1702" i="4"/>
  <c r="P1703" i="4"/>
  <c r="P1704" i="4"/>
  <c r="P1706" i="4"/>
  <c r="P1705" i="4"/>
  <c r="P1707" i="4"/>
  <c r="P1708" i="4"/>
  <c r="P1710" i="4"/>
  <c r="P1709" i="4"/>
  <c r="V1709" i="4" s="1"/>
  <c r="P1711" i="4"/>
  <c r="P1712" i="4"/>
  <c r="P171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V586" i="4" s="1"/>
  <c r="P587" i="4"/>
  <c r="P588" i="4"/>
  <c r="P589" i="4"/>
  <c r="P590" i="4"/>
  <c r="P591" i="4"/>
  <c r="P592" i="4"/>
  <c r="P593" i="4"/>
  <c r="P5272" i="4"/>
  <c r="P5271" i="4"/>
  <c r="P5270" i="4"/>
  <c r="P5265" i="4"/>
  <c r="P5267" i="4"/>
  <c r="P5266" i="4"/>
  <c r="P5263" i="4"/>
  <c r="P5261" i="4"/>
  <c r="P5264" i="4"/>
  <c r="P5262" i="4"/>
  <c r="P5269" i="4"/>
  <c r="P5268" i="4"/>
  <c r="P5282" i="4"/>
  <c r="P5281" i="4"/>
  <c r="P5280" i="4"/>
  <c r="V5280" i="4" s="1"/>
  <c r="P5277" i="4"/>
  <c r="P5276" i="4"/>
  <c r="P5275" i="4"/>
  <c r="P5274" i="4"/>
  <c r="P5273" i="4"/>
  <c r="P5279" i="4"/>
  <c r="P5278" i="4"/>
  <c r="P5289" i="4"/>
  <c r="P5288" i="4"/>
  <c r="P5287" i="4"/>
  <c r="V5287" i="4" s="1"/>
  <c r="P5284" i="4"/>
  <c r="P5283" i="4"/>
  <c r="V5283" i="4" s="1"/>
  <c r="P5285" i="4"/>
  <c r="P5295" i="4"/>
  <c r="P5294" i="4"/>
  <c r="P5293" i="4"/>
  <c r="V5293" i="4" s="1"/>
  <c r="P5290" i="4"/>
  <c r="P5292" i="4"/>
  <c r="P5299" i="4"/>
  <c r="P5298" i="4"/>
  <c r="P5297" i="4"/>
  <c r="P5296" i="4"/>
  <c r="P5302" i="4"/>
  <c r="P5301" i="4"/>
  <c r="P5300" i="4"/>
  <c r="P5305" i="4"/>
  <c r="P5304" i="4"/>
  <c r="P5303" i="4"/>
  <c r="V5303" i="4" s="1"/>
  <c r="P5308" i="4"/>
  <c r="P5307" i="4"/>
  <c r="P5310" i="4"/>
  <c r="P5309" i="4"/>
  <c r="V5309" i="4" s="1"/>
  <c r="P5312" i="4"/>
  <c r="P5314" i="4"/>
  <c r="P5317" i="4"/>
  <c r="P5318" i="4"/>
  <c r="P5329" i="4"/>
  <c r="P5328" i="4"/>
  <c r="P5323" i="4"/>
  <c r="P5325" i="4"/>
  <c r="P5324" i="4"/>
  <c r="P5321" i="4"/>
  <c r="P5320" i="4"/>
  <c r="P5322" i="4"/>
  <c r="P5319" i="4"/>
  <c r="P5327" i="4"/>
  <c r="P5326" i="4"/>
  <c r="P5340" i="4"/>
  <c r="P5339" i="4"/>
  <c r="P5338" i="4"/>
  <c r="P5335" i="4"/>
  <c r="P5334" i="4"/>
  <c r="P5333" i="4"/>
  <c r="P5332" i="4"/>
  <c r="P5331" i="4"/>
  <c r="P5330" i="4"/>
  <c r="P5337" i="4"/>
  <c r="P5336" i="4"/>
  <c r="V5336" i="4" s="1"/>
  <c r="P5347" i="4"/>
  <c r="P5346" i="4"/>
  <c r="V5346" i="4" s="1"/>
  <c r="P5345" i="4"/>
  <c r="P5342" i="4"/>
  <c r="P5341" i="4"/>
  <c r="P5344" i="4"/>
  <c r="P5353" i="4"/>
  <c r="P5352" i="4"/>
  <c r="P5351" i="4"/>
  <c r="P5349" i="4"/>
  <c r="P5348" i="4"/>
  <c r="P5357" i="4"/>
  <c r="P5356" i="4"/>
  <c r="P5355" i="4"/>
  <c r="P5354" i="4"/>
  <c r="P5360" i="4"/>
  <c r="P5359" i="4"/>
  <c r="P5358" i="4"/>
  <c r="V5358" i="4" s="1"/>
  <c r="P5361" i="4"/>
  <c r="P5363" i="4"/>
  <c r="P5362" i="4"/>
  <c r="P5367" i="4"/>
  <c r="P5366" i="4"/>
  <c r="P5371" i="4"/>
  <c r="P5370" i="4"/>
  <c r="P2696" i="4"/>
  <c r="P2695" i="4"/>
  <c r="P2697" i="4"/>
  <c r="P2694" i="4"/>
  <c r="P2693" i="4"/>
  <c r="P2692" i="4"/>
  <c r="P2699" i="4"/>
  <c r="P2698" i="4"/>
  <c r="P2705" i="4"/>
  <c r="P2704" i="4"/>
  <c r="P2703" i="4"/>
  <c r="P2700" i="4"/>
  <c r="P2702" i="4"/>
  <c r="P2701" i="4"/>
  <c r="P2710" i="4"/>
  <c r="P2709" i="4"/>
  <c r="P2708" i="4"/>
  <c r="P2707" i="4"/>
  <c r="P2706" i="4"/>
  <c r="P1716" i="4"/>
  <c r="P1717" i="4"/>
  <c r="P1720" i="4"/>
  <c r="P1719" i="4"/>
  <c r="V1719" i="4" s="1"/>
  <c r="P1718" i="4"/>
  <c r="P1721" i="4"/>
  <c r="P1722" i="4"/>
  <c r="P1723" i="4"/>
  <c r="P1725" i="4"/>
  <c r="P1724" i="4"/>
  <c r="V1724" i="4" s="1"/>
  <c r="P1726" i="4"/>
  <c r="P1727" i="4"/>
  <c r="P1729" i="4"/>
  <c r="P1728" i="4"/>
  <c r="P1730" i="4"/>
  <c r="P1731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5382" i="4"/>
  <c r="P5381" i="4"/>
  <c r="V5381" i="4" s="1"/>
  <c r="P5380" i="4"/>
  <c r="P5375" i="4"/>
  <c r="V5375" i="4" s="1"/>
  <c r="P5377" i="4"/>
  <c r="P5376" i="4"/>
  <c r="P5373" i="4"/>
  <c r="P5372" i="4"/>
  <c r="V5372" i="4" s="1"/>
  <c r="P5374" i="4"/>
  <c r="P5379" i="4"/>
  <c r="P5378" i="4"/>
  <c r="P5391" i="4"/>
  <c r="P5390" i="4"/>
  <c r="P5389" i="4"/>
  <c r="P5386" i="4"/>
  <c r="P5385" i="4"/>
  <c r="P5384" i="4"/>
  <c r="P5383" i="4"/>
  <c r="V5383" i="4" s="1"/>
  <c r="P5388" i="4"/>
  <c r="P5387" i="4"/>
  <c r="V5387" i="4" s="1"/>
  <c r="P5398" i="4"/>
  <c r="P5397" i="4"/>
  <c r="P5396" i="4"/>
  <c r="P5393" i="4"/>
  <c r="P5392" i="4"/>
  <c r="P5395" i="4"/>
  <c r="P5394" i="4"/>
  <c r="P5402" i="4"/>
  <c r="P5401" i="4"/>
  <c r="P5400" i="4"/>
  <c r="P5399" i="4"/>
  <c r="P5405" i="4"/>
  <c r="P5404" i="4"/>
  <c r="P5403" i="4"/>
  <c r="V5403" i="4" s="1"/>
  <c r="P5407" i="4"/>
  <c r="P5406" i="4"/>
  <c r="V5406" i="4" s="1"/>
  <c r="P5410" i="4"/>
  <c r="P5409" i="4"/>
  <c r="P5408" i="4"/>
  <c r="P5413" i="4"/>
  <c r="P5412" i="4"/>
  <c r="P5414" i="4"/>
  <c r="P5415" i="4"/>
  <c r="P5417" i="4"/>
  <c r="P5416" i="4"/>
  <c r="P5418" i="4"/>
  <c r="P5428" i="4"/>
  <c r="P5427" i="4"/>
  <c r="P5422" i="4"/>
  <c r="P5424" i="4"/>
  <c r="P5423" i="4"/>
  <c r="P5420" i="4"/>
  <c r="V5420" i="4" s="1"/>
  <c r="P5419" i="4"/>
  <c r="P5421" i="4"/>
  <c r="P5426" i="4"/>
  <c r="P5425" i="4"/>
  <c r="V5425" i="4" s="1"/>
  <c r="P5439" i="4"/>
  <c r="P5438" i="4"/>
  <c r="P5437" i="4"/>
  <c r="P5434" i="4"/>
  <c r="P5433" i="4"/>
  <c r="P5432" i="4"/>
  <c r="P5431" i="4"/>
  <c r="P5430" i="4"/>
  <c r="P5429" i="4"/>
  <c r="P5436" i="4"/>
  <c r="P5435" i="4"/>
  <c r="P5445" i="4"/>
  <c r="P5444" i="4"/>
  <c r="P5443" i="4"/>
  <c r="P5440" i="4"/>
  <c r="P5442" i="4"/>
  <c r="P5441" i="4"/>
  <c r="P5450" i="4"/>
  <c r="P5448" i="4"/>
  <c r="P5446" i="4"/>
  <c r="P5447" i="4"/>
  <c r="P5453" i="4"/>
  <c r="P5452" i="4"/>
  <c r="P5451" i="4"/>
  <c r="P5456" i="4"/>
  <c r="P5455" i="4"/>
  <c r="V5455" i="4" s="1"/>
  <c r="P5454" i="4"/>
  <c r="P5457" i="4"/>
  <c r="V5457" i="4" s="1"/>
  <c r="P5459" i="4"/>
  <c r="P5458" i="4"/>
  <c r="P5463" i="4"/>
  <c r="P5462" i="4"/>
  <c r="V5462" i="4" s="1"/>
  <c r="P5467" i="4"/>
  <c r="P5466" i="4"/>
  <c r="P5468" i="4"/>
  <c r="P5469" i="4"/>
  <c r="P2717" i="4"/>
  <c r="P2716" i="4"/>
  <c r="P2718" i="4"/>
  <c r="P2715" i="4"/>
  <c r="P2714" i="4"/>
  <c r="P2713" i="4"/>
  <c r="V2713" i="4" s="1"/>
  <c r="P2721" i="4"/>
  <c r="P2720" i="4"/>
  <c r="V2720" i="4" s="1"/>
  <c r="P2719" i="4"/>
  <c r="P2727" i="4"/>
  <c r="P2726" i="4"/>
  <c r="P2725" i="4"/>
  <c r="V2725" i="4" s="1"/>
  <c r="P2724" i="4"/>
  <c r="P2723" i="4"/>
  <c r="P2722" i="4"/>
  <c r="P2731" i="4"/>
  <c r="P2730" i="4"/>
  <c r="P2729" i="4"/>
  <c r="P2728" i="4"/>
  <c r="P1733" i="4"/>
  <c r="P1732" i="4"/>
  <c r="P1734" i="4"/>
  <c r="V1734" i="4" s="1"/>
  <c r="P1735" i="4"/>
  <c r="P1738" i="4"/>
  <c r="P1737" i="4"/>
  <c r="P1736" i="4"/>
  <c r="P1739" i="4"/>
  <c r="P1740" i="4"/>
  <c r="P1742" i="4"/>
  <c r="P1741" i="4"/>
  <c r="P1743" i="4"/>
  <c r="P1745" i="4"/>
  <c r="P1744" i="4"/>
  <c r="P1747" i="4"/>
  <c r="P1746" i="4"/>
  <c r="P1748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5480" i="4"/>
  <c r="P5479" i="4"/>
  <c r="P5478" i="4"/>
  <c r="V5478" i="4" s="1"/>
  <c r="P5473" i="4"/>
  <c r="P5475" i="4"/>
  <c r="P5474" i="4"/>
  <c r="P5471" i="4"/>
  <c r="P5470" i="4"/>
  <c r="P5472" i="4"/>
  <c r="P5477" i="4"/>
  <c r="P5476" i="4"/>
  <c r="P5488" i="4"/>
  <c r="P5487" i="4"/>
  <c r="P5486" i="4"/>
  <c r="P5483" i="4"/>
  <c r="P5482" i="4"/>
  <c r="P5481" i="4"/>
  <c r="V5481" i="4" s="1"/>
  <c r="P5485" i="4"/>
  <c r="P5484" i="4"/>
  <c r="V5484" i="4" s="1"/>
  <c r="P5495" i="4"/>
  <c r="P5494" i="4"/>
  <c r="P5493" i="4"/>
  <c r="P5490" i="4"/>
  <c r="P5489" i="4"/>
  <c r="P5492" i="4"/>
  <c r="P5491" i="4"/>
  <c r="P5498" i="4"/>
  <c r="P5497" i="4"/>
  <c r="P5496" i="4"/>
  <c r="P5501" i="4"/>
  <c r="P5500" i="4"/>
  <c r="P5499" i="4"/>
  <c r="P5503" i="4"/>
  <c r="P5502" i="4"/>
  <c r="P5506" i="4"/>
  <c r="P5505" i="4"/>
  <c r="P5504" i="4"/>
  <c r="P5507" i="4"/>
  <c r="P5508" i="4"/>
  <c r="P5509" i="4"/>
  <c r="P5510" i="4"/>
  <c r="P5520" i="4"/>
  <c r="P5519" i="4"/>
  <c r="P5514" i="4"/>
  <c r="P5516" i="4"/>
  <c r="P5515" i="4"/>
  <c r="P5512" i="4"/>
  <c r="P5511" i="4"/>
  <c r="P5513" i="4"/>
  <c r="P5518" i="4"/>
  <c r="P5517" i="4"/>
  <c r="V5517" i="4" s="1"/>
  <c r="P5530" i="4"/>
  <c r="P5529" i="4"/>
  <c r="P5528" i="4"/>
  <c r="P5525" i="4"/>
  <c r="P5524" i="4"/>
  <c r="P5523" i="4"/>
  <c r="P5522" i="4"/>
  <c r="P5521" i="4"/>
  <c r="P5527" i="4"/>
  <c r="V5527" i="4" s="1"/>
  <c r="P5526" i="4"/>
  <c r="P5535" i="4"/>
  <c r="P5533" i="4"/>
  <c r="P5532" i="4"/>
  <c r="P5531" i="4"/>
  <c r="V5531" i="4" s="1"/>
  <c r="P5539" i="4"/>
  <c r="P5537" i="4"/>
  <c r="P5536" i="4"/>
  <c r="P5540" i="4"/>
  <c r="P5544" i="4"/>
  <c r="P5543" i="4"/>
  <c r="V5543" i="4" s="1"/>
  <c r="P5542" i="4"/>
  <c r="P5547" i="4"/>
  <c r="P5546" i="4"/>
  <c r="P5545" i="4"/>
  <c r="P5548" i="4"/>
  <c r="P5550" i="4"/>
  <c r="P5549" i="4"/>
  <c r="P5554" i="4"/>
  <c r="P5553" i="4"/>
  <c r="P5551" i="4"/>
  <c r="P5556" i="4"/>
  <c r="P5555" i="4"/>
  <c r="V5555" i="4" s="1"/>
  <c r="P5557" i="4"/>
  <c r="P5558" i="4"/>
  <c r="P5559" i="4"/>
  <c r="P2737" i="4"/>
  <c r="P2736" i="4"/>
  <c r="P2743" i="4"/>
  <c r="P2742" i="4"/>
  <c r="P2741" i="4"/>
  <c r="P2740" i="4"/>
  <c r="P2739" i="4"/>
  <c r="P2738" i="4"/>
  <c r="P2747" i="4"/>
  <c r="P2746" i="4"/>
  <c r="P2745" i="4"/>
  <c r="V2745" i="4" s="1"/>
  <c r="P2744" i="4"/>
  <c r="P1750" i="4"/>
  <c r="V1750" i="4" s="1"/>
  <c r="P1749" i="4"/>
  <c r="P1751" i="4"/>
  <c r="P1753" i="4"/>
  <c r="P1752" i="4"/>
  <c r="V1752" i="4" s="1"/>
  <c r="P1756" i="4"/>
  <c r="P1755" i="4"/>
  <c r="P1754" i="4"/>
  <c r="P1757" i="4"/>
  <c r="P1759" i="4"/>
  <c r="P1758" i="4"/>
  <c r="P1760" i="4"/>
  <c r="P1762" i="4"/>
  <c r="P1761" i="4"/>
  <c r="P1763" i="4"/>
  <c r="P1765" i="4"/>
  <c r="P1766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5569" i="4"/>
  <c r="P5568" i="4"/>
  <c r="P5567" i="4"/>
  <c r="P5563" i="4"/>
  <c r="P5564" i="4"/>
  <c r="P5561" i="4"/>
  <c r="P5560" i="4"/>
  <c r="P5562" i="4"/>
  <c r="P5566" i="4"/>
  <c r="V5566" i="4" s="1"/>
  <c r="P5565" i="4"/>
  <c r="P5579" i="4"/>
  <c r="P5578" i="4"/>
  <c r="P5577" i="4"/>
  <c r="P5574" i="4"/>
  <c r="P5573" i="4"/>
  <c r="P5572" i="4"/>
  <c r="V5572" i="4" s="1"/>
  <c r="P5571" i="4"/>
  <c r="P5570" i="4"/>
  <c r="P5576" i="4"/>
  <c r="P5575" i="4"/>
  <c r="V5575" i="4" s="1"/>
  <c r="P5585" i="4"/>
  <c r="P5584" i="4"/>
  <c r="P5583" i="4"/>
  <c r="P5581" i="4"/>
  <c r="P5580" i="4"/>
  <c r="P5582" i="4"/>
  <c r="P5586" i="4"/>
  <c r="P5588" i="4"/>
  <c r="P5587" i="4"/>
  <c r="P5591" i="4"/>
  <c r="P5590" i="4"/>
  <c r="P5589" i="4"/>
  <c r="V5589" i="4" s="1"/>
  <c r="P5593" i="4"/>
  <c r="P5592" i="4"/>
  <c r="P5596" i="4"/>
  <c r="P5595" i="4"/>
  <c r="V5595" i="4" s="1"/>
  <c r="P5594" i="4"/>
  <c r="P5598" i="4"/>
  <c r="P5597" i="4"/>
  <c r="P5599" i="4"/>
  <c r="P5600" i="4"/>
  <c r="P5601" i="4"/>
  <c r="P5602" i="4"/>
  <c r="P5611" i="4"/>
  <c r="P5610" i="4"/>
  <c r="P5606" i="4"/>
  <c r="V5606" i="4" s="1"/>
  <c r="P5607" i="4"/>
  <c r="P5604" i="4"/>
  <c r="V5604" i="4" s="1"/>
  <c r="P5603" i="4"/>
  <c r="P5605" i="4"/>
  <c r="P5609" i="4"/>
  <c r="P5608" i="4"/>
  <c r="V5608" i="4" s="1"/>
  <c r="P5621" i="4"/>
  <c r="P5620" i="4"/>
  <c r="P5619" i="4"/>
  <c r="P5616" i="4"/>
  <c r="P5615" i="4"/>
  <c r="P5614" i="4"/>
  <c r="P5613" i="4"/>
  <c r="P5612" i="4"/>
  <c r="P5618" i="4"/>
  <c r="P5626" i="4"/>
  <c r="P5625" i="4"/>
  <c r="P5624" i="4"/>
  <c r="V5624" i="4" s="1"/>
  <c r="P5622" i="4"/>
  <c r="P5623" i="4"/>
  <c r="P5627" i="4"/>
  <c r="P5630" i="4"/>
  <c r="P5629" i="4"/>
  <c r="P5628" i="4"/>
  <c r="P5631" i="4"/>
  <c r="P5635" i="4"/>
  <c r="P5634" i="4"/>
  <c r="P5633" i="4"/>
  <c r="P5636" i="4"/>
  <c r="P5637" i="4"/>
  <c r="P5639" i="4"/>
  <c r="P5638" i="4"/>
  <c r="V5638" i="4" s="1"/>
  <c r="P5642" i="4"/>
  <c r="P5645" i="4"/>
  <c r="P5646" i="4"/>
  <c r="P2753" i="4"/>
  <c r="P2752" i="4"/>
  <c r="P2751" i="4"/>
  <c r="V2751" i="4" s="1"/>
  <c r="P2759" i="4"/>
  <c r="P2758" i="4"/>
  <c r="P2757" i="4"/>
  <c r="P2755" i="4"/>
  <c r="P2763" i="4"/>
  <c r="P2762" i="4"/>
  <c r="P2761" i="4"/>
  <c r="P1768" i="4"/>
  <c r="P1767" i="4"/>
  <c r="P1769" i="4"/>
  <c r="V1769" i="4" s="1"/>
  <c r="P1770" i="4"/>
  <c r="P1773" i="4"/>
  <c r="P1772" i="4"/>
  <c r="P1771" i="4"/>
  <c r="P1774" i="4"/>
  <c r="P1776" i="4"/>
  <c r="P1775" i="4"/>
  <c r="P1777" i="4"/>
  <c r="P1779" i="4"/>
  <c r="P1778" i="4"/>
  <c r="P1781" i="4"/>
  <c r="P1780" i="4"/>
  <c r="P1782" i="4"/>
  <c r="P1783" i="4"/>
  <c r="P645" i="4"/>
  <c r="P646" i="4"/>
  <c r="V646" i="4" s="1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5656" i="4"/>
  <c r="P5655" i="4"/>
  <c r="P5654" i="4"/>
  <c r="V5654" i="4" s="1"/>
  <c r="P5650" i="4"/>
  <c r="P5651" i="4"/>
  <c r="P5648" i="4"/>
  <c r="P5647" i="4"/>
  <c r="V5647" i="4" s="1"/>
  <c r="P5649" i="4"/>
  <c r="P5653" i="4"/>
  <c r="P5665" i="4"/>
  <c r="P5664" i="4"/>
  <c r="P5663" i="4"/>
  <c r="P5660" i="4"/>
  <c r="P5659" i="4"/>
  <c r="P5658" i="4"/>
  <c r="P5657" i="4"/>
  <c r="P5662" i="4"/>
  <c r="P5661" i="4"/>
  <c r="P5667" i="4"/>
  <c r="V5667" i="4" s="1"/>
  <c r="P5666" i="4"/>
  <c r="P5668" i="4"/>
  <c r="P5670" i="4"/>
  <c r="P5669" i="4"/>
  <c r="V5669" i="4" s="1"/>
  <c r="P5675" i="4"/>
  <c r="P5674" i="4"/>
  <c r="P5673" i="4"/>
  <c r="P5676" i="4"/>
  <c r="P5679" i="4"/>
  <c r="P5678" i="4"/>
  <c r="P5677" i="4"/>
  <c r="P5682" i="4"/>
  <c r="P5681" i="4"/>
  <c r="P5683" i="4"/>
  <c r="P5686" i="4"/>
  <c r="P5687" i="4"/>
  <c r="P5696" i="4"/>
  <c r="P5695" i="4"/>
  <c r="P5691" i="4"/>
  <c r="P5692" i="4"/>
  <c r="P5689" i="4"/>
  <c r="P5688" i="4"/>
  <c r="P5690" i="4"/>
  <c r="P5694" i="4"/>
  <c r="P5693" i="4"/>
  <c r="P5705" i="4"/>
  <c r="P5704" i="4"/>
  <c r="P5703" i="4"/>
  <c r="P5701" i="4"/>
  <c r="P5700" i="4"/>
  <c r="V5700" i="4" s="1"/>
  <c r="P5699" i="4"/>
  <c r="P5698" i="4"/>
  <c r="V5698" i="4" s="1"/>
  <c r="P5697" i="4"/>
  <c r="P5707" i="4"/>
  <c r="P5706" i="4"/>
  <c r="P5708" i="4"/>
  <c r="P5710" i="4"/>
  <c r="P5709" i="4"/>
  <c r="P5715" i="4"/>
  <c r="P5714" i="4"/>
  <c r="P5713" i="4"/>
  <c r="P5718" i="4"/>
  <c r="P5717" i="4"/>
  <c r="P5716" i="4"/>
  <c r="P5719" i="4"/>
  <c r="P5721" i="4"/>
  <c r="P5720" i="4"/>
  <c r="P5723" i="4"/>
  <c r="P5722" i="4"/>
  <c r="P5725" i="4"/>
  <c r="P5724" i="4"/>
  <c r="P5728" i="4"/>
  <c r="P5729" i="4"/>
  <c r="P2767" i="4"/>
  <c r="P2766" i="4"/>
  <c r="P2772" i="4"/>
  <c r="P2771" i="4"/>
  <c r="P2770" i="4"/>
  <c r="P2769" i="4"/>
  <c r="P1785" i="4"/>
  <c r="P1784" i="4"/>
  <c r="P1786" i="4"/>
  <c r="P1788" i="4"/>
  <c r="P1787" i="4"/>
  <c r="V1787" i="4" s="1"/>
  <c r="P1790" i="4"/>
  <c r="P1789" i="4"/>
  <c r="P1791" i="4"/>
  <c r="P1792" i="4"/>
  <c r="P1794" i="4"/>
  <c r="P1793" i="4"/>
  <c r="P1795" i="4"/>
  <c r="P1796" i="4"/>
  <c r="P1797" i="4"/>
  <c r="P1798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5739" i="4"/>
  <c r="P5738" i="4"/>
  <c r="P5737" i="4"/>
  <c r="P5733" i="4"/>
  <c r="V5733" i="4" s="1"/>
  <c r="P5734" i="4"/>
  <c r="P5731" i="4"/>
  <c r="V5731" i="4" s="1"/>
  <c r="P5730" i="4"/>
  <c r="P5732" i="4"/>
  <c r="P5736" i="4"/>
  <c r="P5735" i="4"/>
  <c r="V5735" i="4" s="1"/>
  <c r="P5748" i="4"/>
  <c r="P5747" i="4"/>
  <c r="P5746" i="4"/>
  <c r="P5744" i="4"/>
  <c r="P5743" i="4"/>
  <c r="P5742" i="4"/>
  <c r="P5741" i="4"/>
  <c r="P5740" i="4"/>
  <c r="P5745" i="4"/>
  <c r="P5750" i="4"/>
  <c r="P5749" i="4"/>
  <c r="P5752" i="4"/>
  <c r="P5751" i="4"/>
  <c r="P5754" i="4"/>
  <c r="P5753" i="4"/>
  <c r="P5758" i="4"/>
  <c r="P5757" i="4"/>
  <c r="P5756" i="4"/>
  <c r="P5761" i="4"/>
  <c r="P5760" i="4"/>
  <c r="P5759" i="4"/>
  <c r="P5762" i="4"/>
  <c r="P5766" i="4"/>
  <c r="P5765" i="4"/>
  <c r="P5769" i="4"/>
  <c r="P5777" i="4"/>
  <c r="P5776" i="4"/>
  <c r="P5773" i="4"/>
  <c r="P5771" i="4"/>
  <c r="P5770" i="4"/>
  <c r="P5772" i="4"/>
  <c r="P5775" i="4"/>
  <c r="V5775" i="4" s="1"/>
  <c r="P5774" i="4"/>
  <c r="P5786" i="4"/>
  <c r="P5785" i="4"/>
  <c r="P5784" i="4"/>
  <c r="P5782" i="4"/>
  <c r="P5781" i="4"/>
  <c r="P5780" i="4"/>
  <c r="P5779" i="4"/>
  <c r="P5778" i="4"/>
  <c r="P5783" i="4"/>
  <c r="P5788" i="4"/>
  <c r="P5787" i="4"/>
  <c r="V5787" i="4" s="1"/>
  <c r="P5790" i="4"/>
  <c r="P5789" i="4"/>
  <c r="P5792" i="4"/>
  <c r="P5791" i="4"/>
  <c r="V5791" i="4" s="1"/>
  <c r="P5797" i="4"/>
  <c r="P5796" i="4"/>
  <c r="P5795" i="4"/>
  <c r="P5799" i="4"/>
  <c r="P5798" i="4"/>
  <c r="P5800" i="4"/>
  <c r="P5801" i="4"/>
  <c r="P5803" i="4"/>
  <c r="P5802" i="4"/>
  <c r="P5805" i="4"/>
  <c r="P5804" i="4"/>
  <c r="P5808" i="4"/>
  <c r="P5809" i="4"/>
  <c r="P2774" i="4"/>
  <c r="P2778" i="4"/>
  <c r="P2777" i="4"/>
  <c r="V2777" i="4" s="1"/>
  <c r="P2776" i="4"/>
  <c r="P1799" i="4"/>
  <c r="P1801" i="4"/>
  <c r="P1802" i="4"/>
  <c r="P1803" i="4"/>
  <c r="P1804" i="4"/>
  <c r="P1806" i="4"/>
  <c r="P1805" i="4"/>
  <c r="P1807" i="4"/>
  <c r="P1808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5817" i="4"/>
  <c r="P5816" i="4"/>
  <c r="P5815" i="4"/>
  <c r="P5813" i="4"/>
  <c r="P5811" i="4"/>
  <c r="P5810" i="4"/>
  <c r="P5812" i="4"/>
  <c r="P5814" i="4"/>
  <c r="P5826" i="4"/>
  <c r="P5825" i="4"/>
  <c r="P5824" i="4"/>
  <c r="P5822" i="4"/>
  <c r="P5821" i="4"/>
  <c r="P5820" i="4"/>
  <c r="P5819" i="4"/>
  <c r="V5819" i="4" s="1"/>
  <c r="P5823" i="4"/>
  <c r="P5828" i="4"/>
  <c r="P5827" i="4"/>
  <c r="P5830" i="4"/>
  <c r="P5829" i="4"/>
  <c r="P5832" i="4"/>
  <c r="P5831" i="4"/>
  <c r="P5836" i="4"/>
  <c r="P5835" i="4"/>
  <c r="P5834" i="4"/>
  <c r="P5839" i="4"/>
  <c r="P5838" i="4"/>
  <c r="P5837" i="4"/>
  <c r="P5840" i="4"/>
  <c r="P5842" i="4"/>
  <c r="P5841" i="4"/>
  <c r="V5841" i="4" s="1"/>
  <c r="P5843" i="4"/>
  <c r="P5844" i="4"/>
  <c r="P5852" i="4"/>
  <c r="P5851" i="4"/>
  <c r="P5848" i="4"/>
  <c r="P5849" i="4"/>
  <c r="P5846" i="4"/>
  <c r="P5845" i="4"/>
  <c r="P5847" i="4"/>
  <c r="P5850" i="4"/>
  <c r="P5860" i="4"/>
  <c r="P5859" i="4"/>
  <c r="P5858" i="4"/>
  <c r="P5856" i="4"/>
  <c r="P5855" i="4"/>
  <c r="P5854" i="4"/>
  <c r="V5854" i="4" s="1"/>
  <c r="P5862" i="4"/>
  <c r="P5861" i="4"/>
  <c r="V5861" i="4" s="1"/>
  <c r="P5864" i="4"/>
  <c r="P5863" i="4"/>
  <c r="P5866" i="4"/>
  <c r="P5865" i="4"/>
  <c r="V5865" i="4" s="1"/>
  <c r="P5869" i="4"/>
  <c r="P5870" i="4"/>
  <c r="P5874" i="4"/>
  <c r="P5873" i="4"/>
  <c r="P5871" i="4"/>
  <c r="P5876" i="4"/>
  <c r="P5875" i="4"/>
  <c r="P5877" i="4"/>
  <c r="P5878" i="4"/>
  <c r="P2779" i="4"/>
  <c r="P1809" i="4"/>
  <c r="P1811" i="4"/>
  <c r="P1812" i="4"/>
  <c r="P1813" i="4"/>
  <c r="P1816" i="4"/>
  <c r="P1815" i="4"/>
  <c r="V1815" i="4" s="1"/>
  <c r="P1817" i="4"/>
  <c r="P1818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5884" i="4"/>
  <c r="P5883" i="4"/>
  <c r="P5882" i="4"/>
  <c r="P5879" i="4"/>
  <c r="P5880" i="4"/>
  <c r="P5881" i="4"/>
  <c r="P5892" i="4"/>
  <c r="P5891" i="4"/>
  <c r="V5891" i="4" s="1"/>
  <c r="P5890" i="4"/>
  <c r="P5888" i="4"/>
  <c r="P5887" i="4"/>
  <c r="P5886" i="4"/>
  <c r="P5889" i="4"/>
  <c r="P5894" i="4"/>
  <c r="P5893" i="4"/>
  <c r="P5895" i="4"/>
  <c r="P5897" i="4"/>
  <c r="P5896" i="4"/>
  <c r="P5902" i="4"/>
  <c r="P5901" i="4"/>
  <c r="P5900" i="4"/>
  <c r="P5905" i="4"/>
  <c r="P5904" i="4"/>
  <c r="P5903" i="4"/>
  <c r="V5903" i="4" s="1"/>
  <c r="P5906" i="4"/>
  <c r="P5907" i="4"/>
  <c r="P5908" i="4"/>
  <c r="P5909" i="4"/>
  <c r="P5917" i="4"/>
  <c r="P5916" i="4"/>
  <c r="V5916" i="4" s="1"/>
  <c r="P5913" i="4"/>
  <c r="P5914" i="4"/>
  <c r="P5911" i="4"/>
  <c r="P5910" i="4"/>
  <c r="P5912" i="4"/>
  <c r="V5912" i="4" s="1"/>
  <c r="P5915" i="4"/>
  <c r="P5923" i="4"/>
  <c r="P5922" i="4"/>
  <c r="P5921" i="4"/>
  <c r="P5920" i="4"/>
  <c r="V5920" i="4" s="1"/>
  <c r="P5919" i="4"/>
  <c r="P5918" i="4"/>
  <c r="V5918" i="4" s="1"/>
  <c r="P5925" i="4"/>
  <c r="P5924" i="4"/>
  <c r="P5927" i="4"/>
  <c r="P5926" i="4"/>
  <c r="V5926" i="4" s="1"/>
  <c r="P5929" i="4"/>
  <c r="P5928" i="4"/>
  <c r="P5930" i="4"/>
  <c r="P5932" i="4"/>
  <c r="P5931" i="4"/>
  <c r="P5933" i="4"/>
  <c r="P5934" i="4"/>
  <c r="P5937" i="4"/>
  <c r="P1820" i="4"/>
  <c r="P1819" i="4"/>
  <c r="V1819" i="4" s="1"/>
  <c r="P1821" i="4"/>
  <c r="P1822" i="4"/>
  <c r="P1823" i="4"/>
  <c r="P1824" i="4"/>
  <c r="P1826" i="4"/>
  <c r="P1825" i="4"/>
  <c r="V1825" i="4" s="1"/>
  <c r="P1827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5944" i="4"/>
  <c r="P5943" i="4"/>
  <c r="P5942" i="4"/>
  <c r="P5939" i="4"/>
  <c r="P5938" i="4"/>
  <c r="P5941" i="4"/>
  <c r="P5948" i="4"/>
  <c r="P5947" i="4"/>
  <c r="P5946" i="4"/>
  <c r="V5946" i="4" s="1"/>
  <c r="P5945" i="4"/>
  <c r="P5950" i="4"/>
  <c r="V5950" i="4" s="1"/>
  <c r="P5949" i="4"/>
  <c r="P5951" i="4"/>
  <c r="P5954" i="4"/>
  <c r="P5952" i="4"/>
  <c r="P5955" i="4"/>
  <c r="P5956" i="4"/>
  <c r="P5960" i="4"/>
  <c r="P5959" i="4"/>
  <c r="P5966" i="4"/>
  <c r="P5965" i="4"/>
  <c r="P5963" i="4"/>
  <c r="P5962" i="4"/>
  <c r="P5961" i="4"/>
  <c r="P5964" i="4"/>
  <c r="P5971" i="4"/>
  <c r="P5970" i="4"/>
  <c r="V5970" i="4" s="1"/>
  <c r="P5969" i="4"/>
  <c r="P5968" i="4"/>
  <c r="P5967" i="4"/>
  <c r="P5973" i="4"/>
  <c r="P5972" i="4"/>
  <c r="P5974" i="4"/>
  <c r="P5976" i="4"/>
  <c r="P5975" i="4"/>
  <c r="P5978" i="4"/>
  <c r="P5980" i="4"/>
  <c r="P5981" i="4"/>
  <c r="P5982" i="4"/>
  <c r="P5985" i="4"/>
  <c r="P5986" i="4"/>
  <c r="P1829" i="4"/>
  <c r="P1828" i="4"/>
  <c r="V1828" i="4" s="1"/>
  <c r="P1830" i="4"/>
  <c r="P1832" i="4"/>
  <c r="P1831" i="4"/>
  <c r="P1833" i="4"/>
  <c r="P1835" i="4"/>
  <c r="P1834" i="4"/>
  <c r="P183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5992" i="4"/>
  <c r="P5991" i="4"/>
  <c r="P5990" i="4"/>
  <c r="P5987" i="4"/>
  <c r="P5995" i="4"/>
  <c r="P5994" i="4"/>
  <c r="P5993" i="4"/>
  <c r="V5993" i="4" s="1"/>
  <c r="P5997" i="4"/>
  <c r="P5996" i="4"/>
  <c r="V5996" i="4" s="1"/>
  <c r="P5999" i="4"/>
  <c r="P5998" i="4"/>
  <c r="P6002" i="4"/>
  <c r="P6000" i="4"/>
  <c r="P6004" i="4"/>
  <c r="P6003" i="4"/>
  <c r="P6005" i="4"/>
  <c r="P6006" i="4"/>
  <c r="P6009" i="4"/>
  <c r="P6008" i="4"/>
  <c r="P6007" i="4"/>
  <c r="P6012" i="4"/>
  <c r="P6011" i="4"/>
  <c r="P6010" i="4"/>
  <c r="V6010" i="4" s="1"/>
  <c r="P6013" i="4"/>
  <c r="P6014" i="4"/>
  <c r="P6016" i="4"/>
  <c r="P6015" i="4"/>
  <c r="P6020" i="4"/>
  <c r="P6019" i="4"/>
  <c r="V6019" i="4" s="1"/>
  <c r="P6021" i="4"/>
  <c r="P6022" i="4"/>
  <c r="P6025" i="4"/>
  <c r="P6024" i="4"/>
  <c r="P6027" i="4"/>
  <c r="P6026" i="4"/>
  <c r="P6029" i="4"/>
  <c r="P6028" i="4"/>
  <c r="P1839" i="4"/>
  <c r="P1840" i="4"/>
  <c r="P1842" i="4"/>
  <c r="P1841" i="4"/>
  <c r="V1841" i="4" s="1"/>
  <c r="P1843" i="4"/>
  <c r="P1845" i="4"/>
  <c r="P1844" i="4"/>
  <c r="P1846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6033" i="4"/>
  <c r="P6032" i="4"/>
  <c r="P6031" i="4"/>
  <c r="P6030" i="4"/>
  <c r="P6034" i="4"/>
  <c r="P6038" i="4"/>
  <c r="P6037" i="4"/>
  <c r="P6036" i="4"/>
  <c r="P6035" i="4"/>
  <c r="P6041" i="4"/>
  <c r="P6040" i="4"/>
  <c r="P6043" i="4"/>
  <c r="P6042" i="4"/>
  <c r="P6045" i="4"/>
  <c r="P6049" i="4"/>
  <c r="P6048" i="4"/>
  <c r="V6048" i="4" s="1"/>
  <c r="P6053" i="4"/>
  <c r="P6052" i="4"/>
  <c r="P6055" i="4"/>
  <c r="P6054" i="4"/>
  <c r="P6058" i="4"/>
  <c r="P6057" i="4"/>
  <c r="P6056" i="4"/>
  <c r="P6059" i="4"/>
  <c r="P6061" i="4"/>
  <c r="P6060" i="4"/>
  <c r="V6060" i="4" s="1"/>
  <c r="P6062" i="4"/>
  <c r="P6065" i="4"/>
  <c r="P1848" i="4"/>
  <c r="P1849" i="4"/>
  <c r="P1850" i="4"/>
  <c r="P1853" i="4"/>
  <c r="P1854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6069" i="4"/>
  <c r="P6068" i="4"/>
  <c r="P6067" i="4"/>
  <c r="P6066" i="4"/>
  <c r="P6070" i="4"/>
  <c r="P6072" i="4"/>
  <c r="P6071" i="4"/>
  <c r="P6073" i="4"/>
  <c r="P6076" i="4"/>
  <c r="P6078" i="4"/>
  <c r="P6080" i="4"/>
  <c r="P6083" i="4"/>
  <c r="P6082" i="4"/>
  <c r="P6081" i="4"/>
  <c r="P6086" i="4"/>
  <c r="P6085" i="4"/>
  <c r="P6084" i="4"/>
  <c r="P6087" i="4"/>
  <c r="P6089" i="4"/>
  <c r="P6088" i="4"/>
  <c r="P6091" i="4"/>
  <c r="P6090" i="4"/>
  <c r="P6094" i="4"/>
  <c r="P1858" i="4"/>
  <c r="P1859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6097" i="4"/>
  <c r="P6096" i="4"/>
  <c r="V6096" i="4" s="1"/>
  <c r="P6095" i="4"/>
  <c r="P6101" i="4"/>
  <c r="P6100" i="4"/>
  <c r="P6103" i="4"/>
  <c r="P6104" i="4"/>
  <c r="P6105" i="4"/>
  <c r="P6108" i="4"/>
  <c r="P6107" i="4"/>
  <c r="P6106" i="4"/>
  <c r="P6109" i="4"/>
  <c r="P6111" i="4"/>
  <c r="P6110" i="4"/>
  <c r="P6112" i="4"/>
  <c r="P6114" i="4"/>
  <c r="P6113" i="4"/>
  <c r="P1860" i="4"/>
  <c r="P1861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6116" i="4"/>
  <c r="V6116" i="4" s="1"/>
  <c r="P6115" i="4"/>
  <c r="P6117" i="4"/>
  <c r="P6121" i="4"/>
  <c r="P6120" i="4"/>
  <c r="V6120" i="4" s="1"/>
  <c r="P6122" i="4"/>
  <c r="P6124" i="4"/>
  <c r="P6125" i="4"/>
  <c r="P6126" i="4"/>
  <c r="P6129" i="4"/>
  <c r="P6128" i="4"/>
  <c r="P6127" i="4"/>
  <c r="P6132" i="4"/>
  <c r="P6133" i="4"/>
  <c r="P6135" i="4"/>
  <c r="P6134" i="4"/>
  <c r="P6136" i="4"/>
  <c r="P6137" i="4"/>
  <c r="P6138" i="4"/>
  <c r="P1862" i="4"/>
  <c r="P1863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6141" i="4"/>
  <c r="P6140" i="4"/>
  <c r="P6139" i="4"/>
  <c r="P6143" i="4"/>
  <c r="P6142" i="4"/>
  <c r="P6147" i="4"/>
  <c r="P6146" i="4"/>
  <c r="P6148" i="4"/>
  <c r="P6149" i="4"/>
  <c r="P6150" i="4"/>
  <c r="P6152" i="4"/>
  <c r="P6151" i="4"/>
  <c r="P6155" i="4"/>
  <c r="P6154" i="4"/>
  <c r="V6154" i="4" s="1"/>
  <c r="P6153" i="4"/>
  <c r="P6158" i="4"/>
  <c r="P6157" i="4"/>
  <c r="P6159" i="4"/>
  <c r="P6160" i="4"/>
  <c r="P1864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6163" i="4"/>
  <c r="P6162" i="4"/>
  <c r="P6161" i="4"/>
  <c r="P6164" i="4"/>
  <c r="P6165" i="4"/>
  <c r="P6167" i="4"/>
  <c r="P6166" i="4"/>
  <c r="P6169" i="4"/>
  <c r="P6168" i="4"/>
  <c r="P6171" i="4"/>
  <c r="P6170" i="4"/>
  <c r="V6170" i="4" s="1"/>
  <c r="P6173" i="4"/>
  <c r="P6174" i="4"/>
  <c r="P6175" i="4"/>
  <c r="P6176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6179" i="4"/>
  <c r="P6183" i="4"/>
  <c r="P6185" i="4"/>
  <c r="P6186" i="4"/>
  <c r="P845" i="4"/>
  <c r="P846" i="4"/>
  <c r="P847" i="4"/>
  <c r="P848" i="4"/>
  <c r="P849" i="4"/>
  <c r="P850" i="4"/>
  <c r="P851" i="4"/>
  <c r="P852" i="4"/>
  <c r="P853" i="4"/>
  <c r="P854" i="4"/>
  <c r="P6191" i="4"/>
  <c r="P6195" i="4"/>
  <c r="P6196" i="4"/>
  <c r="P6197" i="4"/>
  <c r="P855" i="4"/>
  <c r="P856" i="4"/>
  <c r="P857" i="4"/>
  <c r="P858" i="4"/>
  <c r="P859" i="4"/>
  <c r="P860" i="4"/>
  <c r="P861" i="4"/>
  <c r="P862" i="4"/>
  <c r="P6198" i="4"/>
  <c r="P6200" i="4"/>
  <c r="P6201" i="4"/>
  <c r="P6202" i="4"/>
  <c r="P6203" i="4"/>
  <c r="P863" i="4"/>
  <c r="P864" i="4"/>
  <c r="P865" i="4"/>
  <c r="P866" i="4"/>
  <c r="P867" i="4"/>
  <c r="P868" i="4"/>
  <c r="P869" i="4"/>
  <c r="P870" i="4"/>
  <c r="P6206" i="4"/>
  <c r="P6208" i="4"/>
  <c r="P6207" i="4"/>
  <c r="P6210" i="4"/>
  <c r="P871" i="4"/>
  <c r="P872" i="4"/>
  <c r="P873" i="4"/>
  <c r="P874" i="4"/>
  <c r="P875" i="4"/>
  <c r="P876" i="4"/>
  <c r="P877" i="4"/>
  <c r="P878" i="4"/>
  <c r="P6211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1865" i="4"/>
  <c r="P1905" i="4"/>
  <c r="P1197" i="4"/>
  <c r="V1197" i="4" s="1"/>
  <c r="P1208" i="4"/>
  <c r="P925" i="4"/>
  <c r="P895" i="4"/>
  <c r="P894" i="4"/>
  <c r="P896" i="4"/>
  <c r="P897" i="4"/>
  <c r="P2812" i="4"/>
  <c r="P2837" i="4"/>
  <c r="V2837" i="4" s="1"/>
  <c r="P2836" i="4"/>
  <c r="V2836" i="4" s="1"/>
  <c r="P2871" i="4"/>
  <c r="P2882" i="4"/>
  <c r="P2881" i="4"/>
  <c r="P2896" i="4"/>
  <c r="P2894" i="4"/>
  <c r="V2894" i="4" s="1"/>
  <c r="P1216" i="4"/>
  <c r="P1229" i="4"/>
  <c r="P1228" i="4"/>
  <c r="P1236" i="4"/>
  <c r="P1194" i="4"/>
  <c r="P1009" i="4"/>
  <c r="P1014" i="4"/>
  <c r="P1022" i="4"/>
  <c r="P1023" i="4"/>
  <c r="P1021" i="4"/>
  <c r="P900" i="4"/>
  <c r="P899" i="4"/>
  <c r="P898" i="4"/>
  <c r="V898" i="4" s="1"/>
  <c r="P903" i="4"/>
  <c r="P902" i="4"/>
  <c r="P901" i="4"/>
  <c r="P15" i="4"/>
  <c r="P2920" i="4"/>
  <c r="P2949" i="4"/>
  <c r="P2987" i="4"/>
  <c r="P3003" i="4"/>
  <c r="V3003" i="4" s="1"/>
  <c r="P3013" i="4"/>
  <c r="P3012" i="4"/>
  <c r="P3019" i="4"/>
  <c r="P3018" i="4"/>
  <c r="P3017" i="4"/>
  <c r="P3090" i="4"/>
  <c r="V3090" i="4" s="1"/>
  <c r="P3112" i="4"/>
  <c r="P3125" i="4"/>
  <c r="P3124" i="4"/>
  <c r="P3135" i="4"/>
  <c r="P3134" i="4"/>
  <c r="P3140" i="4"/>
  <c r="V3140" i="4" s="1"/>
  <c r="P3139" i="4"/>
  <c r="P3143" i="4"/>
  <c r="P1966" i="4"/>
  <c r="P1246" i="4"/>
  <c r="P1245" i="4"/>
  <c r="P1271" i="4"/>
  <c r="P1030" i="4"/>
  <c r="V1030" i="4" s="1"/>
  <c r="P1035" i="4"/>
  <c r="V1035" i="4" s="1"/>
  <c r="P906" i="4"/>
  <c r="P905" i="4"/>
  <c r="V905" i="4" s="1"/>
  <c r="P904" i="4"/>
  <c r="P907" i="4"/>
  <c r="P908" i="4"/>
  <c r="P909" i="4"/>
  <c r="P3207" i="4"/>
  <c r="V3207" i="4" s="1"/>
  <c r="P3226" i="4"/>
  <c r="V3226" i="4" s="1"/>
  <c r="P3225" i="4"/>
  <c r="P2780" i="4"/>
  <c r="P3250" i="4"/>
  <c r="V3250" i="4" s="1"/>
  <c r="P3249" i="4"/>
  <c r="P3256" i="4"/>
  <c r="V3256" i="4" s="1"/>
  <c r="P3255" i="4"/>
  <c r="P3254" i="4"/>
  <c r="P3339" i="4"/>
  <c r="P3338" i="4"/>
  <c r="P2781" i="4"/>
  <c r="P3372" i="4"/>
  <c r="P3371" i="4"/>
  <c r="V3371" i="4" s="1"/>
  <c r="P1050" i="4"/>
  <c r="P912" i="4"/>
  <c r="P911" i="4"/>
  <c r="P910" i="4"/>
  <c r="V910" i="4" s="1"/>
  <c r="P913" i="4"/>
  <c r="P915" i="4"/>
  <c r="P914" i="4"/>
  <c r="P3405" i="4"/>
  <c r="V3405" i="4" s="1"/>
  <c r="P3427" i="4"/>
  <c r="P3486" i="4"/>
  <c r="V3486" i="4" s="1"/>
  <c r="P3485" i="4"/>
  <c r="P3492" i="4"/>
  <c r="V3492" i="4" s="1"/>
  <c r="P3522" i="4"/>
  <c r="V3522" i="4" s="1"/>
  <c r="P3542" i="4"/>
  <c r="V3542" i="4" s="1"/>
  <c r="P3578" i="4"/>
  <c r="P3584" i="4"/>
  <c r="P3595" i="4"/>
  <c r="V3595" i="4" s="1"/>
  <c r="P3603" i="4"/>
  <c r="V3603" i="4" s="1"/>
  <c r="P3602" i="4"/>
  <c r="P2117" i="4"/>
  <c r="P1332" i="4"/>
  <c r="P1063" i="4"/>
  <c r="V1063" i="4" s="1"/>
  <c r="P918" i="4"/>
  <c r="P917" i="4"/>
  <c r="P916" i="4"/>
  <c r="P3693" i="4"/>
  <c r="V3693" i="4" s="1"/>
  <c r="P3496" i="4"/>
  <c r="P3708" i="4"/>
  <c r="P3725" i="4"/>
  <c r="V3725" i="4" s="1"/>
  <c r="P3793" i="4"/>
  <c r="P3613" i="4"/>
  <c r="P3812" i="4"/>
  <c r="V3812" i="4" s="1"/>
  <c r="P3811" i="4"/>
  <c r="P2186" i="4"/>
  <c r="P1068" i="4"/>
  <c r="P2" i="4"/>
  <c r="P3840" i="4"/>
  <c r="V3840" i="4" s="1"/>
  <c r="P3855" i="4"/>
  <c r="P3859" i="4"/>
  <c r="P3712" i="4"/>
  <c r="P3923" i="4"/>
  <c r="P3969" i="4"/>
  <c r="P3821" i="4"/>
  <c r="P4012" i="4"/>
  <c r="P2250" i="4"/>
  <c r="P2248" i="4"/>
  <c r="P2258" i="4"/>
  <c r="P1416" i="4"/>
  <c r="P1083" i="4"/>
  <c r="P981" i="4"/>
  <c r="V981" i="4" s="1"/>
  <c r="P979" i="4"/>
  <c r="V979" i="4" s="1"/>
  <c r="P4102" i="4"/>
  <c r="P4104" i="4"/>
  <c r="V4104" i="4" s="1"/>
  <c r="P4130" i="4"/>
  <c r="P4174" i="4"/>
  <c r="P4180" i="4"/>
  <c r="V4180" i="4" s="1"/>
  <c r="P4193" i="4"/>
  <c r="P2316" i="4"/>
  <c r="P2314" i="4"/>
  <c r="P2343" i="4"/>
  <c r="P2344" i="4"/>
  <c r="P2352" i="4"/>
  <c r="P1115" i="4"/>
  <c r="P1118" i="4"/>
  <c r="V1118" i="4" s="1"/>
  <c r="P4274" i="4"/>
  <c r="P4279" i="4"/>
  <c r="V4279" i="4" s="1"/>
  <c r="P4356" i="4"/>
  <c r="P4360" i="4"/>
  <c r="P4358" i="4"/>
  <c r="P2385" i="4"/>
  <c r="P2416" i="4"/>
  <c r="P1137" i="4"/>
  <c r="P1144" i="4"/>
  <c r="P1147" i="4"/>
  <c r="P4502" i="4"/>
  <c r="V4502" i="4" s="1"/>
  <c r="P4507" i="4"/>
  <c r="V4507" i="4" s="1"/>
  <c r="P4521" i="4"/>
  <c r="P2782" i="4"/>
  <c r="P2449" i="4"/>
  <c r="P2471" i="4"/>
  <c r="P1508" i="4"/>
  <c r="P1528" i="4"/>
  <c r="V1528" i="4" s="1"/>
  <c r="P4578" i="4"/>
  <c r="P4591" i="4"/>
  <c r="P4590" i="4"/>
  <c r="P4647" i="4"/>
  <c r="V4647" i="4" s="1"/>
  <c r="P4659" i="4"/>
  <c r="V4659" i="4" s="1"/>
  <c r="P2503" i="4"/>
  <c r="V2503" i="4" s="1"/>
  <c r="P2520" i="4"/>
  <c r="P2529" i="4"/>
  <c r="P1542" i="4"/>
  <c r="P1556" i="4"/>
  <c r="P4729" i="4"/>
  <c r="P4735" i="4"/>
  <c r="P4734" i="4"/>
  <c r="P4747" i="4"/>
  <c r="P4788" i="4"/>
  <c r="V4788" i="4" s="1"/>
  <c r="P2783" i="4"/>
  <c r="P2550" i="4"/>
  <c r="P2553" i="4"/>
  <c r="V2553" i="4" s="1"/>
  <c r="P2551" i="4"/>
  <c r="P2564" i="4"/>
  <c r="V2564" i="4" s="1"/>
  <c r="P2574" i="4"/>
  <c r="P2575" i="4"/>
  <c r="P1590" i="4"/>
  <c r="P497" i="4"/>
  <c r="P4841" i="4"/>
  <c r="P2596" i="4"/>
  <c r="P2601" i="4"/>
  <c r="P2600" i="4"/>
  <c r="V2600" i="4" s="1"/>
  <c r="P2598" i="4"/>
  <c r="P2597" i="4"/>
  <c r="V2597" i="4" s="1"/>
  <c r="P2614" i="4"/>
  <c r="P2615" i="4"/>
  <c r="P2618" i="4"/>
  <c r="P2616" i="4"/>
  <c r="P1610" i="4"/>
  <c r="P1609" i="4"/>
  <c r="P1616" i="4"/>
  <c r="P1627" i="4"/>
  <c r="P1624" i="4"/>
  <c r="P4942" i="4"/>
  <c r="P4962" i="4"/>
  <c r="P4961" i="4"/>
  <c r="P4974" i="4"/>
  <c r="P4973" i="4"/>
  <c r="V4973" i="4" s="1"/>
  <c r="P4976" i="4"/>
  <c r="P4975" i="4"/>
  <c r="V4975" i="4" s="1"/>
  <c r="P5017" i="4"/>
  <c r="P2785" i="4"/>
  <c r="P2784" i="4"/>
  <c r="P2638" i="4"/>
  <c r="P2647" i="4"/>
  <c r="P2652" i="4"/>
  <c r="P2650" i="4"/>
  <c r="V2650" i="4" s="1"/>
  <c r="P2649" i="4"/>
  <c r="P2648" i="4"/>
  <c r="P1642" i="4"/>
  <c r="P1639" i="4"/>
  <c r="V1639" i="4" s="1"/>
  <c r="P1637" i="4"/>
  <c r="P1648" i="4"/>
  <c r="V1648" i="4" s="1"/>
  <c r="P1657" i="4"/>
  <c r="P5084" i="4"/>
  <c r="V5084" i="4" s="1"/>
  <c r="P5092" i="4"/>
  <c r="P5091" i="4"/>
  <c r="P5141" i="4"/>
  <c r="P5148" i="4"/>
  <c r="P5147" i="4"/>
  <c r="V5147" i="4" s="1"/>
  <c r="P2672" i="4"/>
  <c r="P1671" i="4"/>
  <c r="P1670" i="4"/>
  <c r="P1672" i="4"/>
  <c r="P1669" i="4"/>
  <c r="P1668" i="4"/>
  <c r="P1678" i="4"/>
  <c r="V1678" i="4" s="1"/>
  <c r="P1687" i="4"/>
  <c r="P1683" i="4"/>
  <c r="P5195" i="4"/>
  <c r="V5195" i="4" s="1"/>
  <c r="P5250" i="4"/>
  <c r="P5258" i="4"/>
  <c r="P5257" i="4"/>
  <c r="P2691" i="4"/>
  <c r="P1695" i="4"/>
  <c r="P1697" i="4"/>
  <c r="V1697" i="4" s="1"/>
  <c r="P1701" i="4"/>
  <c r="P1699" i="4"/>
  <c r="V1699" i="4" s="1"/>
  <c r="P5286" i="4"/>
  <c r="P5291" i="4"/>
  <c r="P5306" i="4"/>
  <c r="V5306" i="4" s="1"/>
  <c r="P5313" i="4"/>
  <c r="P5311" i="4"/>
  <c r="V5311" i="4" s="1"/>
  <c r="P5316" i="4"/>
  <c r="P5315" i="4"/>
  <c r="P5343" i="4"/>
  <c r="V5343" i="4" s="1"/>
  <c r="P5350" i="4"/>
  <c r="P5365" i="4"/>
  <c r="P5364" i="4"/>
  <c r="P5369" i="4"/>
  <c r="P5368" i="4"/>
  <c r="P2712" i="4"/>
  <c r="P2711" i="4"/>
  <c r="P1715" i="4"/>
  <c r="P1714" i="4"/>
  <c r="P5411" i="4"/>
  <c r="V5411" i="4" s="1"/>
  <c r="P5449" i="4"/>
  <c r="P5461" i="4"/>
  <c r="P5460" i="4"/>
  <c r="P5465" i="4"/>
  <c r="P5464" i="4"/>
  <c r="P2732" i="4"/>
  <c r="P5534" i="4"/>
  <c r="P5541" i="4"/>
  <c r="P5538" i="4"/>
  <c r="V5538" i="4" s="1"/>
  <c r="P5552" i="4"/>
  <c r="P2735" i="4"/>
  <c r="P2734" i="4"/>
  <c r="V2734" i="4" s="1"/>
  <c r="P2733" i="4"/>
  <c r="P2749" i="4"/>
  <c r="P2748" i="4"/>
  <c r="P1764" i="4"/>
  <c r="V1764" i="4" s="1"/>
  <c r="P5617" i="4"/>
  <c r="P5632" i="4"/>
  <c r="P5641" i="4"/>
  <c r="P5640" i="4"/>
  <c r="P5644" i="4"/>
  <c r="P5643" i="4"/>
  <c r="V5643" i="4" s="1"/>
  <c r="P2750" i="4"/>
  <c r="P2756" i="4"/>
  <c r="P2754" i="4"/>
  <c r="P2760" i="4"/>
  <c r="P2764" i="4"/>
  <c r="P5652" i="4"/>
  <c r="P5671" i="4"/>
  <c r="P5672" i="4"/>
  <c r="P5680" i="4"/>
  <c r="P5685" i="4"/>
  <c r="P5684" i="4"/>
  <c r="P5702" i="4"/>
  <c r="P5711" i="4"/>
  <c r="P5712" i="4"/>
  <c r="P5727" i="4"/>
  <c r="P5726" i="4"/>
  <c r="V5726" i="4" s="1"/>
  <c r="P2765" i="4"/>
  <c r="P2768" i="4"/>
  <c r="P2773" i="4"/>
  <c r="P5755" i="4"/>
  <c r="P5764" i="4"/>
  <c r="P5763" i="4"/>
  <c r="V5763" i="4" s="1"/>
  <c r="P5768" i="4"/>
  <c r="P5767" i="4"/>
  <c r="P5793" i="4"/>
  <c r="P5794" i="4"/>
  <c r="P5807" i="4"/>
  <c r="P5806" i="4"/>
  <c r="P2775" i="4"/>
  <c r="V2775" i="4" s="1"/>
  <c r="P1800" i="4"/>
  <c r="P5818" i="4"/>
  <c r="P5833" i="4"/>
  <c r="P5853" i="4"/>
  <c r="P5857" i="4"/>
  <c r="P5867" i="4"/>
  <c r="P5868" i="4"/>
  <c r="P5872" i="4"/>
  <c r="P1810" i="4"/>
  <c r="P1814" i="4"/>
  <c r="P5885" i="4"/>
  <c r="P5898" i="4"/>
  <c r="P5899" i="4"/>
  <c r="P5936" i="4"/>
  <c r="P5935" i="4"/>
  <c r="P5940" i="4"/>
  <c r="V5940" i="4" s="1"/>
  <c r="P5953" i="4"/>
  <c r="V5953" i="4" s="1"/>
  <c r="P5958" i="4"/>
  <c r="P5957" i="4"/>
  <c r="V5957" i="4" s="1"/>
  <c r="P5977" i="4"/>
  <c r="P5979" i="4"/>
  <c r="P5984" i="4"/>
  <c r="P5983" i="4"/>
  <c r="P1837" i="4"/>
  <c r="P5988" i="4"/>
  <c r="V5988" i="4" s="1"/>
  <c r="P5989" i="4"/>
  <c r="P6001" i="4"/>
  <c r="V6001" i="4" s="1"/>
  <c r="P6017" i="4"/>
  <c r="P6018" i="4"/>
  <c r="P6023" i="4"/>
  <c r="P1838" i="4"/>
  <c r="P6039" i="4"/>
  <c r="P6044" i="4"/>
  <c r="P6047" i="4"/>
  <c r="P6046" i="4"/>
  <c r="V6046" i="4" s="1"/>
  <c r="P6051" i="4"/>
  <c r="P6050" i="4"/>
  <c r="V6050" i="4" s="1"/>
  <c r="P6064" i="4"/>
  <c r="P6063" i="4"/>
  <c r="P1847" i="4"/>
  <c r="P1851" i="4"/>
  <c r="V1851" i="4" s="1"/>
  <c r="P1852" i="4"/>
  <c r="P6074" i="4"/>
  <c r="P6075" i="4"/>
  <c r="P6079" i="4"/>
  <c r="P6077" i="4"/>
  <c r="V6077" i="4" s="1"/>
  <c r="P6093" i="4"/>
  <c r="P6092" i="4"/>
  <c r="P1856" i="4"/>
  <c r="P1855" i="4"/>
  <c r="P1857" i="4"/>
  <c r="V1857" i="4" s="1"/>
  <c r="P6099" i="4"/>
  <c r="P6098" i="4"/>
  <c r="V6098" i="4" s="1"/>
  <c r="P6102" i="4"/>
  <c r="P6119" i="4"/>
  <c r="P6118" i="4"/>
  <c r="P6123" i="4"/>
  <c r="P6131" i="4"/>
  <c r="P6130" i="4"/>
  <c r="P6145" i="4"/>
  <c r="P6144" i="4"/>
  <c r="P6156" i="4"/>
  <c r="V6156" i="4" s="1"/>
  <c r="P6172" i="4"/>
  <c r="V6172" i="4" s="1"/>
  <c r="P6180" i="4"/>
  <c r="P6178" i="4"/>
  <c r="P6177" i="4"/>
  <c r="P6182" i="4"/>
  <c r="P6181" i="4"/>
  <c r="P6184" i="4"/>
  <c r="V6184" i="4" s="1"/>
  <c r="P6188" i="4"/>
  <c r="P6187" i="4"/>
  <c r="P6192" i="4"/>
  <c r="P6190" i="4"/>
  <c r="P6189" i="4"/>
  <c r="P6194" i="4"/>
  <c r="P6193" i="4"/>
  <c r="P6199" i="4"/>
  <c r="P6205" i="4"/>
  <c r="P6204" i="4"/>
  <c r="P6209" i="4"/>
  <c r="P1874" i="4"/>
  <c r="S347" i="5"/>
  <c r="R309" i="5"/>
  <c r="O3" i="5"/>
  <c r="S3" i="5" s="1"/>
  <c r="O4" i="5"/>
  <c r="S4" i="5" s="1"/>
  <c r="O5" i="5"/>
  <c r="S5" i="5" s="1"/>
  <c r="O6" i="5"/>
  <c r="S6" i="5" s="1"/>
  <c r="O7" i="5"/>
  <c r="S7" i="5" s="1"/>
  <c r="O8" i="5"/>
  <c r="S8" i="5" s="1"/>
  <c r="O9" i="5"/>
  <c r="S9" i="5" s="1"/>
  <c r="O10" i="5"/>
  <c r="S10" i="5" s="1"/>
  <c r="O11" i="5"/>
  <c r="S11" i="5" s="1"/>
  <c r="O12" i="5"/>
  <c r="S12" i="5" s="1"/>
  <c r="O13" i="5"/>
  <c r="S13" i="5" s="1"/>
  <c r="O14" i="5"/>
  <c r="S14" i="5" s="1"/>
  <c r="O15" i="5"/>
  <c r="S15" i="5" s="1"/>
  <c r="O16" i="5"/>
  <c r="S16" i="5" s="1"/>
  <c r="O17" i="5"/>
  <c r="S17" i="5" s="1"/>
  <c r="O18" i="5"/>
  <c r="S18" i="5" s="1"/>
  <c r="O19" i="5"/>
  <c r="S19" i="5" s="1"/>
  <c r="O20" i="5"/>
  <c r="S20" i="5" s="1"/>
  <c r="O21" i="5"/>
  <c r="S21" i="5" s="1"/>
  <c r="O22" i="5"/>
  <c r="S22" i="5" s="1"/>
  <c r="O23" i="5"/>
  <c r="S23" i="5" s="1"/>
  <c r="O24" i="5"/>
  <c r="S24" i="5" s="1"/>
  <c r="O25" i="5"/>
  <c r="S25" i="5" s="1"/>
  <c r="O26" i="5"/>
  <c r="S26" i="5" s="1"/>
  <c r="O27" i="5"/>
  <c r="S27" i="5" s="1"/>
  <c r="O28" i="5"/>
  <c r="S28" i="5" s="1"/>
  <c r="O29" i="5"/>
  <c r="S29" i="5" s="1"/>
  <c r="O30" i="5"/>
  <c r="S30" i="5" s="1"/>
  <c r="O31" i="5"/>
  <c r="S31" i="5" s="1"/>
  <c r="O32" i="5"/>
  <c r="S32" i="5" s="1"/>
  <c r="O33" i="5"/>
  <c r="S33" i="5" s="1"/>
  <c r="O34" i="5"/>
  <c r="S34" i="5" s="1"/>
  <c r="O35" i="5"/>
  <c r="S35" i="5" s="1"/>
  <c r="O36" i="5"/>
  <c r="S36" i="5" s="1"/>
  <c r="O37" i="5"/>
  <c r="S37" i="5" s="1"/>
  <c r="O38" i="5"/>
  <c r="S38" i="5" s="1"/>
  <c r="O39" i="5"/>
  <c r="S39" i="5" s="1"/>
  <c r="O40" i="5"/>
  <c r="S40" i="5" s="1"/>
  <c r="O41" i="5"/>
  <c r="S41" i="5" s="1"/>
  <c r="O42" i="5"/>
  <c r="S42" i="5" s="1"/>
  <c r="O43" i="5"/>
  <c r="S43" i="5" s="1"/>
  <c r="O44" i="5"/>
  <c r="S44" i="5" s="1"/>
  <c r="O45" i="5"/>
  <c r="S45" i="5" s="1"/>
  <c r="O46" i="5"/>
  <c r="S46" i="5" s="1"/>
  <c r="O47" i="5"/>
  <c r="S47" i="5" s="1"/>
  <c r="O48" i="5"/>
  <c r="S48" i="5" s="1"/>
  <c r="O49" i="5"/>
  <c r="S49" i="5" s="1"/>
  <c r="O50" i="5"/>
  <c r="S50" i="5" s="1"/>
  <c r="O51" i="5"/>
  <c r="S51" i="5" s="1"/>
  <c r="O52" i="5"/>
  <c r="S52" i="5" s="1"/>
  <c r="O53" i="5"/>
  <c r="S53" i="5" s="1"/>
  <c r="O54" i="5"/>
  <c r="S54" i="5" s="1"/>
  <c r="O55" i="5"/>
  <c r="S55" i="5" s="1"/>
  <c r="O56" i="5"/>
  <c r="S56" i="5" s="1"/>
  <c r="O57" i="5"/>
  <c r="S57" i="5" s="1"/>
  <c r="O58" i="5"/>
  <c r="S58" i="5" s="1"/>
  <c r="O59" i="5"/>
  <c r="S59" i="5" s="1"/>
  <c r="O60" i="5"/>
  <c r="S60" i="5" s="1"/>
  <c r="O61" i="5"/>
  <c r="S61" i="5" s="1"/>
  <c r="O62" i="5"/>
  <c r="S62" i="5" s="1"/>
  <c r="O63" i="5"/>
  <c r="S63" i="5" s="1"/>
  <c r="O64" i="5"/>
  <c r="S64" i="5" s="1"/>
  <c r="O65" i="5"/>
  <c r="S65" i="5" s="1"/>
  <c r="O66" i="5"/>
  <c r="S66" i="5" s="1"/>
  <c r="O67" i="5"/>
  <c r="S67" i="5" s="1"/>
  <c r="O68" i="5"/>
  <c r="S68" i="5" s="1"/>
  <c r="O69" i="5"/>
  <c r="S69" i="5" s="1"/>
  <c r="O70" i="5"/>
  <c r="S70" i="5" s="1"/>
  <c r="O71" i="5"/>
  <c r="S71" i="5" s="1"/>
  <c r="O72" i="5"/>
  <c r="S72" i="5" s="1"/>
  <c r="O73" i="5"/>
  <c r="S73" i="5" s="1"/>
  <c r="O74" i="5"/>
  <c r="S74" i="5" s="1"/>
  <c r="O75" i="5"/>
  <c r="S75" i="5" s="1"/>
  <c r="O76" i="5"/>
  <c r="S76" i="5" s="1"/>
  <c r="O77" i="5"/>
  <c r="S77" i="5" s="1"/>
  <c r="O78" i="5"/>
  <c r="S78" i="5" s="1"/>
  <c r="O79" i="5"/>
  <c r="S79" i="5" s="1"/>
  <c r="O80" i="5"/>
  <c r="S80" i="5" s="1"/>
  <c r="O81" i="5"/>
  <c r="S81" i="5" s="1"/>
  <c r="O82" i="5"/>
  <c r="S82" i="5" s="1"/>
  <c r="O83" i="5"/>
  <c r="S83" i="5" s="1"/>
  <c r="O84" i="5"/>
  <c r="S84" i="5" s="1"/>
  <c r="O85" i="5"/>
  <c r="S85" i="5" s="1"/>
  <c r="O86" i="5"/>
  <c r="S86" i="5" s="1"/>
  <c r="O87" i="5"/>
  <c r="S87" i="5" s="1"/>
  <c r="O88" i="5"/>
  <c r="S88" i="5" s="1"/>
  <c r="O89" i="5"/>
  <c r="S89" i="5" s="1"/>
  <c r="O90" i="5"/>
  <c r="S90" i="5" s="1"/>
  <c r="O91" i="5"/>
  <c r="S91" i="5" s="1"/>
  <c r="O92" i="5"/>
  <c r="S92" i="5" s="1"/>
  <c r="O93" i="5"/>
  <c r="S93" i="5" s="1"/>
  <c r="O94" i="5"/>
  <c r="S94" i="5" s="1"/>
  <c r="O95" i="5"/>
  <c r="S95" i="5" s="1"/>
  <c r="O96" i="5"/>
  <c r="S96" i="5" s="1"/>
  <c r="O97" i="5"/>
  <c r="S97" i="5" s="1"/>
  <c r="O98" i="5"/>
  <c r="S98" i="5" s="1"/>
  <c r="O99" i="5"/>
  <c r="S99" i="5" s="1"/>
  <c r="O100" i="5"/>
  <c r="S100" i="5" s="1"/>
  <c r="O101" i="5"/>
  <c r="S101" i="5" s="1"/>
  <c r="O102" i="5"/>
  <c r="S102" i="5" s="1"/>
  <c r="O103" i="5"/>
  <c r="S103" i="5" s="1"/>
  <c r="O104" i="5"/>
  <c r="S104" i="5" s="1"/>
  <c r="O105" i="5"/>
  <c r="S105" i="5" s="1"/>
  <c r="O106" i="5"/>
  <c r="S106" i="5" s="1"/>
  <c r="O107" i="5"/>
  <c r="S107" i="5" s="1"/>
  <c r="O108" i="5"/>
  <c r="S108" i="5" s="1"/>
  <c r="O109" i="5"/>
  <c r="S109" i="5" s="1"/>
  <c r="O110" i="5"/>
  <c r="S110" i="5" s="1"/>
  <c r="O111" i="5"/>
  <c r="S111" i="5" s="1"/>
  <c r="O112" i="5"/>
  <c r="S112" i="5" s="1"/>
  <c r="O113" i="5"/>
  <c r="S113" i="5" s="1"/>
  <c r="O114" i="5"/>
  <c r="S114" i="5" s="1"/>
  <c r="O115" i="5"/>
  <c r="S115" i="5" s="1"/>
  <c r="O116" i="5"/>
  <c r="S116" i="5" s="1"/>
  <c r="O117" i="5"/>
  <c r="S117" i="5" s="1"/>
  <c r="O118" i="5"/>
  <c r="S118" i="5" s="1"/>
  <c r="O119" i="5"/>
  <c r="S119" i="5" s="1"/>
  <c r="O120" i="5"/>
  <c r="S120" i="5" s="1"/>
  <c r="O121" i="5"/>
  <c r="S121" i="5" s="1"/>
  <c r="O122" i="5"/>
  <c r="S122" i="5" s="1"/>
  <c r="O123" i="5"/>
  <c r="S123" i="5" s="1"/>
  <c r="O124" i="5"/>
  <c r="S124" i="5" s="1"/>
  <c r="O125" i="5"/>
  <c r="S125" i="5" s="1"/>
  <c r="O126" i="5"/>
  <c r="S126" i="5" s="1"/>
  <c r="O127" i="5"/>
  <c r="S127" i="5" s="1"/>
  <c r="O128" i="5"/>
  <c r="S128" i="5" s="1"/>
  <c r="O129" i="5"/>
  <c r="S129" i="5" s="1"/>
  <c r="O130" i="5"/>
  <c r="S130" i="5" s="1"/>
  <c r="O131" i="5"/>
  <c r="S131" i="5" s="1"/>
  <c r="O132" i="5"/>
  <c r="S132" i="5" s="1"/>
  <c r="O133" i="5"/>
  <c r="S133" i="5" s="1"/>
  <c r="O134" i="5"/>
  <c r="S134" i="5" s="1"/>
  <c r="O135" i="5"/>
  <c r="S135" i="5" s="1"/>
  <c r="O136" i="5"/>
  <c r="S136" i="5" s="1"/>
  <c r="O137" i="5"/>
  <c r="S137" i="5" s="1"/>
  <c r="O138" i="5"/>
  <c r="S138" i="5" s="1"/>
  <c r="O139" i="5"/>
  <c r="S139" i="5" s="1"/>
  <c r="O140" i="5"/>
  <c r="S140" i="5" s="1"/>
  <c r="O141" i="5"/>
  <c r="S141" i="5" s="1"/>
  <c r="O142" i="5"/>
  <c r="S142" i="5" s="1"/>
  <c r="O143" i="5"/>
  <c r="S143" i="5" s="1"/>
  <c r="O144" i="5"/>
  <c r="S144" i="5" s="1"/>
  <c r="O145" i="5"/>
  <c r="S145" i="5" s="1"/>
  <c r="O146" i="5"/>
  <c r="S146" i="5" s="1"/>
  <c r="O147" i="5"/>
  <c r="S147" i="5" s="1"/>
  <c r="O148" i="5"/>
  <c r="S148" i="5" s="1"/>
  <c r="O149" i="5"/>
  <c r="S149" i="5" s="1"/>
  <c r="O150" i="5"/>
  <c r="S150" i="5" s="1"/>
  <c r="O151" i="5"/>
  <c r="S151" i="5" s="1"/>
  <c r="O152" i="5"/>
  <c r="S152" i="5" s="1"/>
  <c r="O153" i="5"/>
  <c r="S153" i="5" s="1"/>
  <c r="O154" i="5"/>
  <c r="S154" i="5" s="1"/>
  <c r="O155" i="5"/>
  <c r="S155" i="5" s="1"/>
  <c r="O156" i="5"/>
  <c r="S156" i="5" s="1"/>
  <c r="O157" i="5"/>
  <c r="S157" i="5" s="1"/>
  <c r="O158" i="5"/>
  <c r="S158" i="5" s="1"/>
  <c r="O159" i="5"/>
  <c r="S159" i="5" s="1"/>
  <c r="O160" i="5"/>
  <c r="S160" i="5" s="1"/>
  <c r="O161" i="5"/>
  <c r="S161" i="5" s="1"/>
  <c r="O162" i="5"/>
  <c r="S162" i="5" s="1"/>
  <c r="O163" i="5"/>
  <c r="S163" i="5" s="1"/>
  <c r="O164" i="5"/>
  <c r="S164" i="5" s="1"/>
  <c r="O165" i="5"/>
  <c r="S165" i="5" s="1"/>
  <c r="O166" i="5"/>
  <c r="S166" i="5" s="1"/>
  <c r="O167" i="5"/>
  <c r="S167" i="5" s="1"/>
  <c r="O168" i="5"/>
  <c r="S168" i="5" s="1"/>
  <c r="O169" i="5"/>
  <c r="S169" i="5" s="1"/>
  <c r="O170" i="5"/>
  <c r="S170" i="5" s="1"/>
  <c r="O171" i="5"/>
  <c r="S171" i="5" s="1"/>
  <c r="O172" i="5"/>
  <c r="S172" i="5" s="1"/>
  <c r="O173" i="5"/>
  <c r="S173" i="5" s="1"/>
  <c r="O174" i="5"/>
  <c r="S174" i="5" s="1"/>
  <c r="O175" i="5"/>
  <c r="S175" i="5" s="1"/>
  <c r="O176" i="5"/>
  <c r="S176" i="5" s="1"/>
  <c r="O177" i="5"/>
  <c r="S177" i="5" s="1"/>
  <c r="O178" i="5"/>
  <c r="S178" i="5" s="1"/>
  <c r="O179" i="5"/>
  <c r="S179" i="5" s="1"/>
  <c r="O180" i="5"/>
  <c r="S180" i="5" s="1"/>
  <c r="O181" i="5"/>
  <c r="S181" i="5" s="1"/>
  <c r="O182" i="5"/>
  <c r="S182" i="5" s="1"/>
  <c r="O183" i="5"/>
  <c r="S183" i="5" s="1"/>
  <c r="O184" i="5"/>
  <c r="S184" i="5" s="1"/>
  <c r="O185" i="5"/>
  <c r="S185" i="5" s="1"/>
  <c r="O186" i="5"/>
  <c r="S186" i="5" s="1"/>
  <c r="O187" i="5"/>
  <c r="S187" i="5" s="1"/>
  <c r="O188" i="5"/>
  <c r="S188" i="5" s="1"/>
  <c r="O189" i="5"/>
  <c r="S189" i="5" s="1"/>
  <c r="O190" i="5"/>
  <c r="S190" i="5" s="1"/>
  <c r="O191" i="5"/>
  <c r="S191" i="5" s="1"/>
  <c r="O192" i="5"/>
  <c r="S192" i="5" s="1"/>
  <c r="O193" i="5"/>
  <c r="S193" i="5" s="1"/>
  <c r="O194" i="5"/>
  <c r="S194" i="5" s="1"/>
  <c r="O195" i="5"/>
  <c r="S195" i="5" s="1"/>
  <c r="O196" i="5"/>
  <c r="S196" i="5" s="1"/>
  <c r="O197" i="5"/>
  <c r="S197" i="5" s="1"/>
  <c r="O198" i="5"/>
  <c r="S198" i="5" s="1"/>
  <c r="O199" i="5"/>
  <c r="S199" i="5" s="1"/>
  <c r="O200" i="5"/>
  <c r="S200" i="5" s="1"/>
  <c r="O201" i="5"/>
  <c r="S201" i="5" s="1"/>
  <c r="O202" i="5"/>
  <c r="S202" i="5" s="1"/>
  <c r="O203" i="5"/>
  <c r="S203" i="5" s="1"/>
  <c r="O204" i="5"/>
  <c r="S204" i="5" s="1"/>
  <c r="O205" i="5"/>
  <c r="S205" i="5" s="1"/>
  <c r="O206" i="5"/>
  <c r="S206" i="5" s="1"/>
  <c r="O207" i="5"/>
  <c r="S207" i="5" s="1"/>
  <c r="O208" i="5"/>
  <c r="S208" i="5" s="1"/>
  <c r="O209" i="5"/>
  <c r="S209" i="5" s="1"/>
  <c r="O210" i="5"/>
  <c r="S210" i="5" s="1"/>
  <c r="O211" i="5"/>
  <c r="S211" i="5" s="1"/>
  <c r="O212" i="5"/>
  <c r="S212" i="5" s="1"/>
  <c r="O213" i="5"/>
  <c r="S213" i="5" s="1"/>
  <c r="O214" i="5"/>
  <c r="S214" i="5" s="1"/>
  <c r="O215" i="5"/>
  <c r="S215" i="5" s="1"/>
  <c r="O216" i="5"/>
  <c r="S216" i="5" s="1"/>
  <c r="O217" i="5"/>
  <c r="S217" i="5" s="1"/>
  <c r="O218" i="5"/>
  <c r="S218" i="5" s="1"/>
  <c r="O219" i="5"/>
  <c r="S219" i="5" s="1"/>
  <c r="O220" i="5"/>
  <c r="S220" i="5" s="1"/>
  <c r="O221" i="5"/>
  <c r="S221" i="5" s="1"/>
  <c r="O222" i="5"/>
  <c r="S222" i="5" s="1"/>
  <c r="O223" i="5"/>
  <c r="S223" i="5" s="1"/>
  <c r="O224" i="5"/>
  <c r="S224" i="5" s="1"/>
  <c r="O225" i="5"/>
  <c r="S225" i="5" s="1"/>
  <c r="O226" i="5"/>
  <c r="S226" i="5" s="1"/>
  <c r="O227" i="5"/>
  <c r="S227" i="5" s="1"/>
  <c r="O228" i="5"/>
  <c r="S228" i="5" s="1"/>
  <c r="O229" i="5"/>
  <c r="S229" i="5" s="1"/>
  <c r="O230" i="5"/>
  <c r="S230" i="5" s="1"/>
  <c r="O231" i="5"/>
  <c r="S231" i="5" s="1"/>
  <c r="O232" i="5"/>
  <c r="S232" i="5" s="1"/>
  <c r="O233" i="5"/>
  <c r="S233" i="5" s="1"/>
  <c r="O234" i="5"/>
  <c r="S234" i="5" s="1"/>
  <c r="O235" i="5"/>
  <c r="S235" i="5" s="1"/>
  <c r="O236" i="5"/>
  <c r="S236" i="5" s="1"/>
  <c r="O237" i="5"/>
  <c r="S237" i="5" s="1"/>
  <c r="O238" i="5"/>
  <c r="S238" i="5" s="1"/>
  <c r="O239" i="5"/>
  <c r="S239" i="5" s="1"/>
  <c r="O240" i="5"/>
  <c r="S240" i="5" s="1"/>
  <c r="O241" i="5"/>
  <c r="S241" i="5" s="1"/>
  <c r="O242" i="5"/>
  <c r="S242" i="5" s="1"/>
  <c r="O243" i="5"/>
  <c r="S243" i="5" s="1"/>
  <c r="O244" i="5"/>
  <c r="S244" i="5" s="1"/>
  <c r="O245" i="5"/>
  <c r="S245" i="5" s="1"/>
  <c r="O246" i="5"/>
  <c r="S246" i="5" s="1"/>
  <c r="O247" i="5"/>
  <c r="S247" i="5" s="1"/>
  <c r="O248" i="5"/>
  <c r="S248" i="5" s="1"/>
  <c r="O249" i="5"/>
  <c r="S249" i="5" s="1"/>
  <c r="O250" i="5"/>
  <c r="S250" i="5" s="1"/>
  <c r="O251" i="5"/>
  <c r="S251" i="5" s="1"/>
  <c r="O252" i="5"/>
  <c r="S252" i="5" s="1"/>
  <c r="O253" i="5"/>
  <c r="S253" i="5" s="1"/>
  <c r="O254" i="5"/>
  <c r="S254" i="5" s="1"/>
  <c r="O255" i="5"/>
  <c r="S255" i="5" s="1"/>
  <c r="O256" i="5"/>
  <c r="S256" i="5" s="1"/>
  <c r="O257" i="5"/>
  <c r="S257" i="5" s="1"/>
  <c r="O258" i="5"/>
  <c r="S258" i="5" s="1"/>
  <c r="O259" i="5"/>
  <c r="S259" i="5" s="1"/>
  <c r="O260" i="5"/>
  <c r="S260" i="5" s="1"/>
  <c r="O261" i="5"/>
  <c r="S261" i="5" s="1"/>
  <c r="O262" i="5"/>
  <c r="S262" i="5" s="1"/>
  <c r="O263" i="5"/>
  <c r="S263" i="5" s="1"/>
  <c r="O264" i="5"/>
  <c r="S264" i="5" s="1"/>
  <c r="O265" i="5"/>
  <c r="S265" i="5" s="1"/>
  <c r="O266" i="5"/>
  <c r="S266" i="5" s="1"/>
  <c r="O267" i="5"/>
  <c r="S267" i="5" s="1"/>
  <c r="O268" i="5"/>
  <c r="S268" i="5" s="1"/>
  <c r="O269" i="5"/>
  <c r="S269" i="5" s="1"/>
  <c r="O270" i="5"/>
  <c r="S270" i="5" s="1"/>
  <c r="O271" i="5"/>
  <c r="S271" i="5" s="1"/>
  <c r="O272" i="5"/>
  <c r="S272" i="5" s="1"/>
  <c r="O273" i="5"/>
  <c r="S273" i="5" s="1"/>
  <c r="O274" i="5"/>
  <c r="S274" i="5" s="1"/>
  <c r="O275" i="5"/>
  <c r="S275" i="5" s="1"/>
  <c r="O276" i="5"/>
  <c r="S276" i="5" s="1"/>
  <c r="O277" i="5"/>
  <c r="S277" i="5" s="1"/>
  <c r="O278" i="5"/>
  <c r="S278" i="5" s="1"/>
  <c r="O279" i="5"/>
  <c r="S279" i="5" s="1"/>
  <c r="O280" i="5"/>
  <c r="S280" i="5" s="1"/>
  <c r="O281" i="5"/>
  <c r="S281" i="5" s="1"/>
  <c r="O282" i="5"/>
  <c r="S282" i="5" s="1"/>
  <c r="O283" i="5"/>
  <c r="S283" i="5" s="1"/>
  <c r="O284" i="5"/>
  <c r="S284" i="5" s="1"/>
  <c r="O285" i="5"/>
  <c r="S285" i="5" s="1"/>
  <c r="O286" i="5"/>
  <c r="S286" i="5" s="1"/>
  <c r="O287" i="5"/>
  <c r="S287" i="5" s="1"/>
  <c r="O288" i="5"/>
  <c r="S288" i="5" s="1"/>
  <c r="O289" i="5"/>
  <c r="S289" i="5" s="1"/>
  <c r="O290" i="5"/>
  <c r="S290" i="5" s="1"/>
  <c r="O291" i="5"/>
  <c r="S291" i="5" s="1"/>
  <c r="O292" i="5"/>
  <c r="S292" i="5" s="1"/>
  <c r="O293" i="5"/>
  <c r="S293" i="5" s="1"/>
  <c r="O294" i="5"/>
  <c r="S294" i="5" s="1"/>
  <c r="O295" i="5"/>
  <c r="S295" i="5" s="1"/>
  <c r="O296" i="5"/>
  <c r="S296" i="5" s="1"/>
  <c r="O297" i="5"/>
  <c r="S297" i="5" s="1"/>
  <c r="O298" i="5"/>
  <c r="S298" i="5" s="1"/>
  <c r="O299" i="5"/>
  <c r="S299" i="5" s="1"/>
  <c r="O300" i="5"/>
  <c r="S300" i="5" s="1"/>
  <c r="O301" i="5"/>
  <c r="S301" i="5" s="1"/>
  <c r="O302" i="5"/>
  <c r="S302" i="5" s="1"/>
  <c r="O303" i="5"/>
  <c r="S303" i="5" s="1"/>
  <c r="O304" i="5"/>
  <c r="S304" i="5" s="1"/>
  <c r="O305" i="5"/>
  <c r="S305" i="5" s="1"/>
  <c r="O306" i="5"/>
  <c r="S306" i="5" s="1"/>
  <c r="O307" i="5"/>
  <c r="S307" i="5" s="1"/>
  <c r="O308" i="5"/>
  <c r="S308" i="5" s="1"/>
  <c r="O309" i="5"/>
  <c r="S309" i="5" s="1"/>
  <c r="O310" i="5"/>
  <c r="S310" i="5" s="1"/>
  <c r="O311" i="5"/>
  <c r="S311" i="5" s="1"/>
  <c r="O312" i="5"/>
  <c r="S312" i="5" s="1"/>
  <c r="O313" i="5"/>
  <c r="S313" i="5" s="1"/>
  <c r="O314" i="5"/>
  <c r="S314" i="5" s="1"/>
  <c r="O315" i="5"/>
  <c r="S315" i="5" s="1"/>
  <c r="O316" i="5"/>
  <c r="S316" i="5" s="1"/>
  <c r="O317" i="5"/>
  <c r="S317" i="5" s="1"/>
  <c r="O318" i="5"/>
  <c r="S318" i="5" s="1"/>
  <c r="O319" i="5"/>
  <c r="S319" i="5" s="1"/>
  <c r="O320" i="5"/>
  <c r="S320" i="5" s="1"/>
  <c r="O321" i="5"/>
  <c r="S321" i="5" s="1"/>
  <c r="O322" i="5"/>
  <c r="S322" i="5" s="1"/>
  <c r="O323" i="5"/>
  <c r="S323" i="5" s="1"/>
  <c r="O324" i="5"/>
  <c r="S324" i="5" s="1"/>
  <c r="O325" i="5"/>
  <c r="S325" i="5" s="1"/>
  <c r="O326" i="5"/>
  <c r="S326" i="5" s="1"/>
  <c r="O327" i="5"/>
  <c r="S327" i="5" s="1"/>
  <c r="O328" i="5"/>
  <c r="S328" i="5" s="1"/>
  <c r="O329" i="5"/>
  <c r="S329" i="5" s="1"/>
  <c r="O330" i="5"/>
  <c r="S330" i="5" s="1"/>
  <c r="O331" i="5"/>
  <c r="S331" i="5" s="1"/>
  <c r="O332" i="5"/>
  <c r="S332" i="5" s="1"/>
  <c r="O333" i="5"/>
  <c r="S333" i="5" s="1"/>
  <c r="O334" i="5"/>
  <c r="S334" i="5" s="1"/>
  <c r="O335" i="5"/>
  <c r="S335" i="5" s="1"/>
  <c r="O336" i="5"/>
  <c r="S336" i="5" s="1"/>
  <c r="O337" i="5"/>
  <c r="S337" i="5" s="1"/>
  <c r="O338" i="5"/>
  <c r="S338" i="5" s="1"/>
  <c r="O339" i="5"/>
  <c r="S339" i="5" s="1"/>
  <c r="O340" i="5"/>
  <c r="S340" i="5" s="1"/>
  <c r="O341" i="5"/>
  <c r="S341" i="5" s="1"/>
  <c r="O342" i="5"/>
  <c r="S342" i="5" s="1"/>
  <c r="O343" i="5"/>
  <c r="S343" i="5" s="1"/>
  <c r="O344" i="5"/>
  <c r="S344" i="5" s="1"/>
  <c r="O345" i="5"/>
  <c r="S345" i="5" s="1"/>
  <c r="O346" i="5"/>
  <c r="S346" i="5" s="1"/>
  <c r="O347" i="5"/>
  <c r="O348" i="5"/>
  <c r="S348" i="5" s="1"/>
  <c r="O349" i="5"/>
  <c r="S349" i="5" s="1"/>
  <c r="O350" i="5"/>
  <c r="S350" i="5" s="1"/>
  <c r="O351" i="5"/>
  <c r="S351" i="5" s="1"/>
  <c r="O352" i="5"/>
  <c r="S352" i="5" s="1"/>
  <c r="O353" i="5"/>
  <c r="S353" i="5" s="1"/>
  <c r="O354" i="5"/>
  <c r="S354" i="5" s="1"/>
  <c r="O355" i="5"/>
  <c r="S355" i="5" s="1"/>
  <c r="O356" i="5"/>
  <c r="S356" i="5" s="1"/>
  <c r="O357" i="5"/>
  <c r="S357" i="5" s="1"/>
  <c r="O358" i="5"/>
  <c r="S358" i="5" s="1"/>
  <c r="O359" i="5"/>
  <c r="S359" i="5" s="1"/>
  <c r="O360" i="5"/>
  <c r="S360" i="5" s="1"/>
  <c r="O361" i="5"/>
  <c r="S361" i="5" s="1"/>
  <c r="O362" i="5"/>
  <c r="S362" i="5" s="1"/>
  <c r="O363" i="5"/>
  <c r="S363" i="5" s="1"/>
  <c r="O364" i="5"/>
  <c r="S364" i="5" s="1"/>
  <c r="O365" i="5"/>
  <c r="S365" i="5" s="1"/>
  <c r="O366" i="5"/>
  <c r="S366" i="5" s="1"/>
  <c r="O367" i="5"/>
  <c r="S367" i="5" s="1"/>
  <c r="O368" i="5"/>
  <c r="S368" i="5" s="1"/>
  <c r="O369" i="5"/>
  <c r="S369" i="5" s="1"/>
  <c r="O370" i="5"/>
  <c r="S370" i="5" s="1"/>
  <c r="O371" i="5"/>
  <c r="S371" i="5" s="1"/>
  <c r="O372" i="5"/>
  <c r="S372" i="5" s="1"/>
  <c r="O373" i="5"/>
  <c r="S373" i="5" s="1"/>
  <c r="O374" i="5"/>
  <c r="S374" i="5" s="1"/>
  <c r="O375" i="5"/>
  <c r="S375" i="5" s="1"/>
  <c r="O376" i="5"/>
  <c r="S376" i="5" s="1"/>
  <c r="O377" i="5"/>
  <c r="S377" i="5" s="1"/>
  <c r="O378" i="5"/>
  <c r="S378" i="5" s="1"/>
  <c r="O379" i="5"/>
  <c r="S379" i="5" s="1"/>
  <c r="O380" i="5"/>
  <c r="S380" i="5" s="1"/>
  <c r="O381" i="5"/>
  <c r="S381" i="5" s="1"/>
  <c r="O382" i="5"/>
  <c r="S382" i="5" s="1"/>
  <c r="O383" i="5"/>
  <c r="S383" i="5" s="1"/>
  <c r="O384" i="5"/>
  <c r="S384" i="5" s="1"/>
  <c r="O385" i="5"/>
  <c r="S385" i="5" s="1"/>
  <c r="O386" i="5"/>
  <c r="S386" i="5" s="1"/>
  <c r="O387" i="5"/>
  <c r="S387" i="5" s="1"/>
  <c r="O388" i="5"/>
  <c r="S388" i="5" s="1"/>
  <c r="O389" i="5"/>
  <c r="S389" i="5" s="1"/>
  <c r="O390" i="5"/>
  <c r="S390" i="5" s="1"/>
  <c r="O391" i="5"/>
  <c r="S391" i="5" s="1"/>
  <c r="O392" i="5"/>
  <c r="S392" i="5" s="1"/>
  <c r="O393" i="5"/>
  <c r="S393" i="5" s="1"/>
  <c r="O394" i="5"/>
  <c r="S394" i="5" s="1"/>
  <c r="O395" i="5"/>
  <c r="S395" i="5" s="1"/>
  <c r="O396" i="5"/>
  <c r="S396" i="5" s="1"/>
  <c r="O397" i="5"/>
  <c r="S397" i="5" s="1"/>
  <c r="O398" i="5"/>
  <c r="S398" i="5" s="1"/>
  <c r="O399" i="5"/>
  <c r="S399" i="5" s="1"/>
  <c r="O400" i="5"/>
  <c r="S400" i="5" s="1"/>
  <c r="O401" i="5"/>
  <c r="S401" i="5" s="1"/>
  <c r="O402" i="5"/>
  <c r="S402" i="5" s="1"/>
  <c r="O403" i="5"/>
  <c r="S403" i="5" s="1"/>
  <c r="O404" i="5"/>
  <c r="S404" i="5" s="1"/>
  <c r="O405" i="5"/>
  <c r="S405" i="5" s="1"/>
  <c r="O406" i="5"/>
  <c r="S406" i="5" s="1"/>
  <c r="O407" i="5"/>
  <c r="S407" i="5" s="1"/>
  <c r="O408" i="5"/>
  <c r="S408" i="5" s="1"/>
  <c r="O409" i="5"/>
  <c r="S409" i="5" s="1"/>
  <c r="O410" i="5"/>
  <c r="S410" i="5" s="1"/>
  <c r="O411" i="5"/>
  <c r="S411" i="5" s="1"/>
  <c r="O412" i="5"/>
  <c r="S412" i="5" s="1"/>
  <c r="O413" i="5"/>
  <c r="S413" i="5" s="1"/>
  <c r="O414" i="5"/>
  <c r="S414" i="5" s="1"/>
  <c r="O415" i="5"/>
  <c r="S415" i="5" s="1"/>
  <c r="O416" i="5"/>
  <c r="S416" i="5" s="1"/>
  <c r="O417" i="5"/>
  <c r="S417" i="5" s="1"/>
  <c r="O418" i="5"/>
  <c r="S418" i="5" s="1"/>
  <c r="O419" i="5"/>
  <c r="S419" i="5" s="1"/>
  <c r="O420" i="5"/>
  <c r="S420" i="5" s="1"/>
  <c r="O421" i="5"/>
  <c r="S421" i="5" s="1"/>
  <c r="O422" i="5"/>
  <c r="S422" i="5" s="1"/>
  <c r="O423" i="5"/>
  <c r="S423" i="5" s="1"/>
  <c r="O424" i="5"/>
  <c r="S424" i="5" s="1"/>
  <c r="O425" i="5"/>
  <c r="S425" i="5" s="1"/>
  <c r="O426" i="5"/>
  <c r="S426" i="5" s="1"/>
  <c r="O427" i="5"/>
  <c r="S427" i="5" s="1"/>
  <c r="O428" i="5"/>
  <c r="S428" i="5" s="1"/>
  <c r="O429" i="5"/>
  <c r="S429" i="5" s="1"/>
  <c r="O430" i="5"/>
  <c r="S430" i="5" s="1"/>
  <c r="O431" i="5"/>
  <c r="S431" i="5" s="1"/>
  <c r="O432" i="5"/>
  <c r="S432" i="5" s="1"/>
  <c r="O433" i="5"/>
  <c r="S433" i="5" s="1"/>
  <c r="O434" i="5"/>
  <c r="S434" i="5" s="1"/>
  <c r="O435" i="5"/>
  <c r="S435" i="5" s="1"/>
  <c r="O436" i="5"/>
  <c r="S436" i="5" s="1"/>
  <c r="O437" i="5"/>
  <c r="S437" i="5" s="1"/>
  <c r="O438" i="5"/>
  <c r="S438" i="5" s="1"/>
  <c r="O439" i="5"/>
  <c r="S439" i="5" s="1"/>
  <c r="O440" i="5"/>
  <c r="S440" i="5" s="1"/>
  <c r="O441" i="5"/>
  <c r="S441" i="5" s="1"/>
  <c r="O442" i="5"/>
  <c r="S442" i="5" s="1"/>
  <c r="O443" i="5"/>
  <c r="S443" i="5" s="1"/>
  <c r="O444" i="5"/>
  <c r="S444" i="5" s="1"/>
  <c r="O445" i="5"/>
  <c r="S445" i="5" s="1"/>
  <c r="O446" i="5"/>
  <c r="S446" i="5" s="1"/>
  <c r="O447" i="5"/>
  <c r="S447" i="5" s="1"/>
  <c r="O448" i="5"/>
  <c r="S448" i="5" s="1"/>
  <c r="O449" i="5"/>
  <c r="S449" i="5" s="1"/>
  <c r="O450" i="5"/>
  <c r="S450" i="5" s="1"/>
  <c r="O451" i="5"/>
  <c r="S451" i="5" s="1"/>
  <c r="O452" i="5"/>
  <c r="S452" i="5" s="1"/>
  <c r="O453" i="5"/>
  <c r="S453" i="5" s="1"/>
  <c r="O454" i="5"/>
  <c r="S454" i="5" s="1"/>
  <c r="O455" i="5"/>
  <c r="S455" i="5" s="1"/>
  <c r="O456" i="5"/>
  <c r="S456" i="5" s="1"/>
  <c r="O457" i="5"/>
  <c r="S457" i="5" s="1"/>
  <c r="O458" i="5"/>
  <c r="S458" i="5" s="1"/>
  <c r="O459" i="5"/>
  <c r="S459" i="5" s="1"/>
  <c r="O460" i="5"/>
  <c r="S460" i="5" s="1"/>
  <c r="O461" i="5"/>
  <c r="S461" i="5" s="1"/>
  <c r="O462" i="5"/>
  <c r="S462" i="5" s="1"/>
  <c r="O463" i="5"/>
  <c r="S463" i="5" s="1"/>
  <c r="O464" i="5"/>
  <c r="S464" i="5" s="1"/>
  <c r="O465" i="5"/>
  <c r="S465" i="5" s="1"/>
  <c r="O466" i="5"/>
  <c r="S466" i="5" s="1"/>
  <c r="O467" i="5"/>
  <c r="S467" i="5" s="1"/>
  <c r="O468" i="5"/>
  <c r="S468" i="5" s="1"/>
  <c r="O469" i="5"/>
  <c r="S469" i="5" s="1"/>
  <c r="O470" i="5"/>
  <c r="S470" i="5" s="1"/>
  <c r="O471" i="5"/>
  <c r="S471" i="5" s="1"/>
  <c r="O472" i="5"/>
  <c r="S472" i="5" s="1"/>
  <c r="O473" i="5"/>
  <c r="S473" i="5" s="1"/>
  <c r="O474" i="5"/>
  <c r="S474" i="5" s="1"/>
  <c r="O475" i="5"/>
  <c r="S475" i="5" s="1"/>
  <c r="O476" i="5"/>
  <c r="S476" i="5" s="1"/>
  <c r="O477" i="5"/>
  <c r="S477" i="5" s="1"/>
  <c r="O478" i="5"/>
  <c r="S478" i="5" s="1"/>
  <c r="O479" i="5"/>
  <c r="S479" i="5" s="1"/>
  <c r="O480" i="5"/>
  <c r="S480" i="5" s="1"/>
  <c r="O481" i="5"/>
  <c r="S481" i="5" s="1"/>
  <c r="O482" i="5"/>
  <c r="S482" i="5" s="1"/>
  <c r="O483" i="5"/>
  <c r="S483" i="5" s="1"/>
  <c r="O484" i="5"/>
  <c r="S484" i="5" s="1"/>
  <c r="O485" i="5"/>
  <c r="S485" i="5" s="1"/>
  <c r="O486" i="5"/>
  <c r="S486" i="5" s="1"/>
  <c r="O487" i="5"/>
  <c r="S487" i="5" s="1"/>
  <c r="O488" i="5"/>
  <c r="S488" i="5" s="1"/>
  <c r="O489" i="5"/>
  <c r="S489" i="5" s="1"/>
  <c r="O490" i="5"/>
  <c r="S490" i="5" s="1"/>
  <c r="O491" i="5"/>
  <c r="S491" i="5" s="1"/>
  <c r="O492" i="5"/>
  <c r="S492" i="5" s="1"/>
  <c r="O493" i="5"/>
  <c r="S493" i="5" s="1"/>
  <c r="O494" i="5"/>
  <c r="S494" i="5" s="1"/>
  <c r="O495" i="5"/>
  <c r="S495" i="5" s="1"/>
  <c r="O496" i="5"/>
  <c r="S496" i="5" s="1"/>
  <c r="O497" i="5"/>
  <c r="S497" i="5" s="1"/>
  <c r="O498" i="5"/>
  <c r="S498" i="5" s="1"/>
  <c r="O499" i="5"/>
  <c r="S499" i="5" s="1"/>
  <c r="O500" i="5"/>
  <c r="S500" i="5" s="1"/>
  <c r="O501" i="5"/>
  <c r="S501" i="5" s="1"/>
  <c r="O502" i="5"/>
  <c r="S502" i="5" s="1"/>
  <c r="O503" i="5"/>
  <c r="S503" i="5" s="1"/>
  <c r="O504" i="5"/>
  <c r="S504" i="5" s="1"/>
  <c r="O505" i="5"/>
  <c r="S505" i="5" s="1"/>
  <c r="O506" i="5"/>
  <c r="S506" i="5" s="1"/>
  <c r="O507" i="5"/>
  <c r="S507" i="5" s="1"/>
  <c r="O508" i="5"/>
  <c r="S508" i="5" s="1"/>
  <c r="O509" i="5"/>
  <c r="S509" i="5" s="1"/>
  <c r="O510" i="5"/>
  <c r="S510" i="5" s="1"/>
  <c r="O511" i="5"/>
  <c r="S511" i="5" s="1"/>
  <c r="O512" i="5"/>
  <c r="S512" i="5" s="1"/>
  <c r="O513" i="5"/>
  <c r="S513" i="5" s="1"/>
  <c r="O514" i="5"/>
  <c r="S514" i="5" s="1"/>
  <c r="O515" i="5"/>
  <c r="S515" i="5" s="1"/>
  <c r="O516" i="5"/>
  <c r="S516" i="5" s="1"/>
  <c r="O517" i="5"/>
  <c r="S517" i="5" s="1"/>
  <c r="O518" i="5"/>
  <c r="S518" i="5" s="1"/>
  <c r="O519" i="5"/>
  <c r="S519" i="5" s="1"/>
  <c r="O520" i="5"/>
  <c r="S520" i="5" s="1"/>
  <c r="O521" i="5"/>
  <c r="S521" i="5" s="1"/>
  <c r="O522" i="5"/>
  <c r="S522" i="5" s="1"/>
  <c r="O523" i="5"/>
  <c r="S523" i="5" s="1"/>
  <c r="O524" i="5"/>
  <c r="S524" i="5" s="1"/>
  <c r="O525" i="5"/>
  <c r="S525" i="5" s="1"/>
  <c r="O526" i="5"/>
  <c r="S526" i="5" s="1"/>
  <c r="O527" i="5"/>
  <c r="S527" i="5" s="1"/>
  <c r="O528" i="5"/>
  <c r="S528" i="5" s="1"/>
  <c r="O529" i="5"/>
  <c r="S529" i="5" s="1"/>
  <c r="O530" i="5"/>
  <c r="S530" i="5" s="1"/>
  <c r="O531" i="5"/>
  <c r="S531" i="5" s="1"/>
  <c r="O532" i="5"/>
  <c r="S532" i="5" s="1"/>
  <c r="O533" i="5"/>
  <c r="S533" i="5" s="1"/>
  <c r="O534" i="5"/>
  <c r="S534" i="5" s="1"/>
  <c r="O535" i="5"/>
  <c r="S535" i="5" s="1"/>
  <c r="O536" i="5"/>
  <c r="S536" i="5" s="1"/>
  <c r="O537" i="5"/>
  <c r="S537" i="5" s="1"/>
  <c r="O538" i="5"/>
  <c r="S538" i="5" s="1"/>
  <c r="O539" i="5"/>
  <c r="S539" i="5" s="1"/>
  <c r="O540" i="5"/>
  <c r="S540" i="5" s="1"/>
  <c r="O541" i="5"/>
  <c r="S541" i="5" s="1"/>
  <c r="O542" i="5"/>
  <c r="S542" i="5" s="1"/>
  <c r="O543" i="5"/>
  <c r="S543" i="5" s="1"/>
  <c r="O544" i="5"/>
  <c r="S544" i="5" s="1"/>
  <c r="O545" i="5"/>
  <c r="S545" i="5" s="1"/>
  <c r="O546" i="5"/>
  <c r="S546" i="5" s="1"/>
  <c r="O547" i="5"/>
  <c r="S547" i="5" s="1"/>
  <c r="O548" i="5"/>
  <c r="S548" i="5" s="1"/>
  <c r="O549" i="5"/>
  <c r="S549" i="5" s="1"/>
  <c r="O550" i="5"/>
  <c r="S550" i="5" s="1"/>
  <c r="O551" i="5"/>
  <c r="S551" i="5" s="1"/>
  <c r="O552" i="5"/>
  <c r="S552" i="5" s="1"/>
  <c r="O553" i="5"/>
  <c r="S553" i="5" s="1"/>
  <c r="O554" i="5"/>
  <c r="S554" i="5" s="1"/>
  <c r="O555" i="5"/>
  <c r="S555" i="5" s="1"/>
  <c r="O556" i="5"/>
  <c r="S556" i="5" s="1"/>
  <c r="O557" i="5"/>
  <c r="S557" i="5" s="1"/>
  <c r="O558" i="5"/>
  <c r="S558" i="5" s="1"/>
  <c r="O559" i="5"/>
  <c r="S559" i="5" s="1"/>
  <c r="O560" i="5"/>
  <c r="S560" i="5" s="1"/>
  <c r="O561" i="5"/>
  <c r="S561" i="5" s="1"/>
  <c r="O562" i="5"/>
  <c r="S562" i="5" s="1"/>
  <c r="O563" i="5"/>
  <c r="S563" i="5" s="1"/>
  <c r="O564" i="5"/>
  <c r="S564" i="5" s="1"/>
  <c r="O565" i="5"/>
  <c r="S565" i="5" s="1"/>
  <c r="O566" i="5"/>
  <c r="S566" i="5" s="1"/>
  <c r="O567" i="5"/>
  <c r="S567" i="5" s="1"/>
  <c r="O568" i="5"/>
  <c r="S568" i="5" s="1"/>
  <c r="O569" i="5"/>
  <c r="S569" i="5" s="1"/>
  <c r="O570" i="5"/>
  <c r="S570" i="5" s="1"/>
  <c r="O571" i="5"/>
  <c r="S571" i="5" s="1"/>
  <c r="O572" i="5"/>
  <c r="S572" i="5" s="1"/>
  <c r="O573" i="5"/>
  <c r="S573" i="5" s="1"/>
  <c r="O574" i="5"/>
  <c r="S574" i="5" s="1"/>
  <c r="O575" i="5"/>
  <c r="S575" i="5" s="1"/>
  <c r="O576" i="5"/>
  <c r="S576" i="5" s="1"/>
  <c r="O577" i="5"/>
  <c r="S577" i="5" s="1"/>
  <c r="O578" i="5"/>
  <c r="S578" i="5" s="1"/>
  <c r="O580" i="5"/>
  <c r="S580" i="5" s="1"/>
  <c r="O581" i="5"/>
  <c r="S581" i="5" s="1"/>
  <c r="O582" i="5"/>
  <c r="S582" i="5" s="1"/>
  <c r="O583" i="5"/>
  <c r="S583" i="5" s="1"/>
  <c r="O584" i="5"/>
  <c r="S584" i="5" s="1"/>
  <c r="O585" i="5"/>
  <c r="S585" i="5" s="1"/>
  <c r="O586" i="5"/>
  <c r="S586" i="5" s="1"/>
  <c r="O587" i="5"/>
  <c r="S587" i="5" s="1"/>
  <c r="O588" i="5"/>
  <c r="S588" i="5" s="1"/>
  <c r="O589" i="5"/>
  <c r="S589" i="5" s="1"/>
  <c r="O590" i="5"/>
  <c r="S590" i="5" s="1"/>
  <c r="O591" i="5"/>
  <c r="S591" i="5" s="1"/>
  <c r="O592" i="5"/>
  <c r="S592" i="5" s="1"/>
  <c r="O593" i="5"/>
  <c r="S593" i="5" s="1"/>
  <c r="O594" i="5"/>
  <c r="S594" i="5" s="1"/>
  <c r="O595" i="5"/>
  <c r="S595" i="5" s="1"/>
  <c r="O596" i="5"/>
  <c r="S596" i="5" s="1"/>
  <c r="O597" i="5"/>
  <c r="S597" i="5" s="1"/>
  <c r="O598" i="5"/>
  <c r="S598" i="5" s="1"/>
  <c r="O599" i="5"/>
  <c r="S599" i="5" s="1"/>
  <c r="O600" i="5"/>
  <c r="S600" i="5" s="1"/>
  <c r="O2" i="5"/>
  <c r="S2" i="5" s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2" i="5"/>
  <c r="P600" i="5"/>
  <c r="R600" i="5" s="1"/>
  <c r="N600" i="5"/>
  <c r="I600" i="5"/>
  <c r="M600" i="5" s="1"/>
  <c r="P599" i="5"/>
  <c r="R599" i="5" s="1"/>
  <c r="N599" i="5"/>
  <c r="I599" i="5"/>
  <c r="M599" i="5" s="1"/>
  <c r="P598" i="5"/>
  <c r="R598" i="5" s="1"/>
  <c r="N598" i="5"/>
  <c r="I598" i="5"/>
  <c r="M598" i="5" s="1"/>
  <c r="P597" i="5"/>
  <c r="R597" i="5" s="1"/>
  <c r="N597" i="5"/>
  <c r="I597" i="5"/>
  <c r="M597" i="5" s="1"/>
  <c r="P596" i="5"/>
  <c r="R596" i="5" s="1"/>
  <c r="N596" i="5"/>
  <c r="I596" i="5"/>
  <c r="M596" i="5" s="1"/>
  <c r="P595" i="5"/>
  <c r="R595" i="5" s="1"/>
  <c r="N595" i="5"/>
  <c r="I595" i="5"/>
  <c r="M595" i="5" s="1"/>
  <c r="P594" i="5"/>
  <c r="R594" i="5" s="1"/>
  <c r="N594" i="5"/>
  <c r="I594" i="5"/>
  <c r="M594" i="5" s="1"/>
  <c r="P593" i="5"/>
  <c r="R593" i="5" s="1"/>
  <c r="N593" i="5"/>
  <c r="I593" i="5"/>
  <c r="M593" i="5" s="1"/>
  <c r="P592" i="5"/>
  <c r="R592" i="5" s="1"/>
  <c r="N592" i="5"/>
  <c r="I592" i="5"/>
  <c r="M592" i="5" s="1"/>
  <c r="P591" i="5"/>
  <c r="R591" i="5" s="1"/>
  <c r="N591" i="5"/>
  <c r="I591" i="5"/>
  <c r="M591" i="5" s="1"/>
  <c r="P590" i="5"/>
  <c r="R590" i="5" s="1"/>
  <c r="N590" i="5"/>
  <c r="I590" i="5"/>
  <c r="M590" i="5" s="1"/>
  <c r="P589" i="5"/>
  <c r="R589" i="5" s="1"/>
  <c r="N589" i="5"/>
  <c r="I589" i="5"/>
  <c r="M589" i="5" s="1"/>
  <c r="P588" i="5"/>
  <c r="R588" i="5" s="1"/>
  <c r="N588" i="5"/>
  <c r="I588" i="5"/>
  <c r="M588" i="5" s="1"/>
  <c r="P587" i="5"/>
  <c r="R587" i="5" s="1"/>
  <c r="N587" i="5"/>
  <c r="I587" i="5"/>
  <c r="M587" i="5" s="1"/>
  <c r="P586" i="5"/>
  <c r="R586" i="5" s="1"/>
  <c r="N586" i="5"/>
  <c r="I586" i="5"/>
  <c r="M586" i="5" s="1"/>
  <c r="P585" i="5"/>
  <c r="R585" i="5" s="1"/>
  <c r="N585" i="5"/>
  <c r="I585" i="5"/>
  <c r="M585" i="5" s="1"/>
  <c r="P584" i="5"/>
  <c r="R584" i="5" s="1"/>
  <c r="N584" i="5"/>
  <c r="I584" i="5"/>
  <c r="M584" i="5" s="1"/>
  <c r="P583" i="5"/>
  <c r="R583" i="5" s="1"/>
  <c r="N583" i="5"/>
  <c r="I583" i="5"/>
  <c r="M583" i="5" s="1"/>
  <c r="P582" i="5"/>
  <c r="R582" i="5" s="1"/>
  <c r="N582" i="5"/>
  <c r="I582" i="5"/>
  <c r="M582" i="5" s="1"/>
  <c r="P581" i="5"/>
  <c r="R581" i="5" s="1"/>
  <c r="N581" i="5"/>
  <c r="I581" i="5"/>
  <c r="M581" i="5" s="1"/>
  <c r="P580" i="5"/>
  <c r="R580" i="5" s="1"/>
  <c r="N580" i="5"/>
  <c r="I580" i="5"/>
  <c r="M580" i="5" s="1"/>
  <c r="P578" i="5"/>
  <c r="R578" i="5" s="1"/>
  <c r="N578" i="5"/>
  <c r="I578" i="5"/>
  <c r="M578" i="5" s="1"/>
  <c r="P577" i="5"/>
  <c r="R577" i="5" s="1"/>
  <c r="N577" i="5"/>
  <c r="I577" i="5"/>
  <c r="M577" i="5" s="1"/>
  <c r="P576" i="5"/>
  <c r="R576" i="5" s="1"/>
  <c r="N576" i="5"/>
  <c r="I576" i="5"/>
  <c r="M576" i="5" s="1"/>
  <c r="P575" i="5"/>
  <c r="R575" i="5" s="1"/>
  <c r="N575" i="5"/>
  <c r="I575" i="5"/>
  <c r="M575" i="5" s="1"/>
  <c r="P574" i="5"/>
  <c r="R574" i="5" s="1"/>
  <c r="N574" i="5"/>
  <c r="I574" i="5"/>
  <c r="M574" i="5" s="1"/>
  <c r="P573" i="5"/>
  <c r="R573" i="5" s="1"/>
  <c r="N573" i="5"/>
  <c r="I573" i="5"/>
  <c r="M573" i="5" s="1"/>
  <c r="P572" i="5"/>
  <c r="R572" i="5" s="1"/>
  <c r="N572" i="5"/>
  <c r="I572" i="5"/>
  <c r="M572" i="5" s="1"/>
  <c r="P571" i="5"/>
  <c r="R571" i="5" s="1"/>
  <c r="N571" i="5"/>
  <c r="I571" i="5"/>
  <c r="M571" i="5" s="1"/>
  <c r="P570" i="5"/>
  <c r="R570" i="5" s="1"/>
  <c r="N570" i="5"/>
  <c r="I570" i="5"/>
  <c r="M570" i="5" s="1"/>
  <c r="P569" i="5"/>
  <c r="R569" i="5" s="1"/>
  <c r="N569" i="5"/>
  <c r="I569" i="5"/>
  <c r="M569" i="5" s="1"/>
  <c r="P568" i="5"/>
  <c r="R568" i="5" s="1"/>
  <c r="N568" i="5"/>
  <c r="I568" i="5"/>
  <c r="M568" i="5" s="1"/>
  <c r="P567" i="5"/>
  <c r="R567" i="5" s="1"/>
  <c r="N567" i="5"/>
  <c r="I567" i="5"/>
  <c r="M567" i="5" s="1"/>
  <c r="P566" i="5"/>
  <c r="R566" i="5" s="1"/>
  <c r="N566" i="5"/>
  <c r="I566" i="5"/>
  <c r="M566" i="5" s="1"/>
  <c r="P565" i="5"/>
  <c r="R565" i="5" s="1"/>
  <c r="N565" i="5"/>
  <c r="I565" i="5"/>
  <c r="M565" i="5" s="1"/>
  <c r="P564" i="5"/>
  <c r="R564" i="5" s="1"/>
  <c r="N564" i="5"/>
  <c r="I564" i="5"/>
  <c r="M564" i="5" s="1"/>
  <c r="P563" i="5"/>
  <c r="R563" i="5" s="1"/>
  <c r="N563" i="5"/>
  <c r="I563" i="5"/>
  <c r="M563" i="5" s="1"/>
  <c r="P562" i="5"/>
  <c r="R562" i="5" s="1"/>
  <c r="N562" i="5"/>
  <c r="I562" i="5"/>
  <c r="M562" i="5" s="1"/>
  <c r="P561" i="5"/>
  <c r="R561" i="5" s="1"/>
  <c r="N561" i="5"/>
  <c r="I561" i="5"/>
  <c r="M561" i="5" s="1"/>
  <c r="P560" i="5"/>
  <c r="R560" i="5" s="1"/>
  <c r="N560" i="5"/>
  <c r="I560" i="5"/>
  <c r="M560" i="5" s="1"/>
  <c r="P559" i="5"/>
  <c r="R559" i="5" s="1"/>
  <c r="N559" i="5"/>
  <c r="I559" i="5"/>
  <c r="M559" i="5" s="1"/>
  <c r="P558" i="5"/>
  <c r="R558" i="5" s="1"/>
  <c r="N558" i="5"/>
  <c r="I558" i="5"/>
  <c r="M558" i="5" s="1"/>
  <c r="P557" i="5"/>
  <c r="R557" i="5" s="1"/>
  <c r="N557" i="5"/>
  <c r="I557" i="5"/>
  <c r="M557" i="5" s="1"/>
  <c r="P556" i="5"/>
  <c r="R556" i="5" s="1"/>
  <c r="N556" i="5"/>
  <c r="I556" i="5"/>
  <c r="M556" i="5" s="1"/>
  <c r="P555" i="5"/>
  <c r="R555" i="5" s="1"/>
  <c r="N555" i="5"/>
  <c r="I555" i="5"/>
  <c r="M555" i="5" s="1"/>
  <c r="P554" i="5"/>
  <c r="R554" i="5" s="1"/>
  <c r="N554" i="5"/>
  <c r="I554" i="5"/>
  <c r="M554" i="5" s="1"/>
  <c r="P553" i="5"/>
  <c r="R553" i="5" s="1"/>
  <c r="N553" i="5"/>
  <c r="I553" i="5"/>
  <c r="M553" i="5" s="1"/>
  <c r="P552" i="5"/>
  <c r="R552" i="5" s="1"/>
  <c r="N552" i="5"/>
  <c r="I552" i="5"/>
  <c r="M552" i="5" s="1"/>
  <c r="P551" i="5"/>
  <c r="R551" i="5" s="1"/>
  <c r="N551" i="5"/>
  <c r="I551" i="5"/>
  <c r="M551" i="5" s="1"/>
  <c r="P550" i="5"/>
  <c r="R550" i="5" s="1"/>
  <c r="N550" i="5"/>
  <c r="I550" i="5"/>
  <c r="M550" i="5" s="1"/>
  <c r="P549" i="5"/>
  <c r="R549" i="5" s="1"/>
  <c r="N549" i="5"/>
  <c r="I549" i="5"/>
  <c r="M549" i="5" s="1"/>
  <c r="P548" i="5"/>
  <c r="R548" i="5" s="1"/>
  <c r="N548" i="5"/>
  <c r="I548" i="5"/>
  <c r="M548" i="5" s="1"/>
  <c r="P547" i="5"/>
  <c r="R547" i="5" s="1"/>
  <c r="N547" i="5"/>
  <c r="I547" i="5"/>
  <c r="M547" i="5" s="1"/>
  <c r="P546" i="5"/>
  <c r="R546" i="5" s="1"/>
  <c r="N546" i="5"/>
  <c r="I546" i="5"/>
  <c r="M546" i="5" s="1"/>
  <c r="P545" i="5"/>
  <c r="R545" i="5" s="1"/>
  <c r="N545" i="5"/>
  <c r="I545" i="5"/>
  <c r="M545" i="5" s="1"/>
  <c r="P544" i="5"/>
  <c r="R544" i="5" s="1"/>
  <c r="N544" i="5"/>
  <c r="I544" i="5"/>
  <c r="M544" i="5" s="1"/>
  <c r="P543" i="5"/>
  <c r="R543" i="5" s="1"/>
  <c r="N543" i="5"/>
  <c r="I543" i="5"/>
  <c r="M543" i="5" s="1"/>
  <c r="P542" i="5"/>
  <c r="R542" i="5" s="1"/>
  <c r="N542" i="5"/>
  <c r="I542" i="5"/>
  <c r="M542" i="5" s="1"/>
  <c r="P541" i="5"/>
  <c r="R541" i="5" s="1"/>
  <c r="N541" i="5"/>
  <c r="I541" i="5"/>
  <c r="M541" i="5" s="1"/>
  <c r="P540" i="5"/>
  <c r="R540" i="5" s="1"/>
  <c r="N540" i="5"/>
  <c r="I540" i="5"/>
  <c r="M540" i="5" s="1"/>
  <c r="P539" i="5"/>
  <c r="R539" i="5" s="1"/>
  <c r="N539" i="5"/>
  <c r="I539" i="5"/>
  <c r="M539" i="5" s="1"/>
  <c r="P538" i="5"/>
  <c r="R538" i="5" s="1"/>
  <c r="N538" i="5"/>
  <c r="I538" i="5"/>
  <c r="M538" i="5" s="1"/>
  <c r="P537" i="5"/>
  <c r="R537" i="5" s="1"/>
  <c r="N537" i="5"/>
  <c r="I537" i="5"/>
  <c r="M537" i="5" s="1"/>
  <c r="P536" i="5"/>
  <c r="R536" i="5" s="1"/>
  <c r="N536" i="5"/>
  <c r="I536" i="5"/>
  <c r="M536" i="5" s="1"/>
  <c r="P535" i="5"/>
  <c r="R535" i="5" s="1"/>
  <c r="N535" i="5"/>
  <c r="I535" i="5"/>
  <c r="M535" i="5" s="1"/>
  <c r="P534" i="5"/>
  <c r="R534" i="5" s="1"/>
  <c r="N534" i="5"/>
  <c r="I534" i="5"/>
  <c r="M534" i="5" s="1"/>
  <c r="P533" i="5"/>
  <c r="R533" i="5" s="1"/>
  <c r="N533" i="5"/>
  <c r="I533" i="5"/>
  <c r="M533" i="5" s="1"/>
  <c r="P532" i="5"/>
  <c r="R532" i="5" s="1"/>
  <c r="N532" i="5"/>
  <c r="I532" i="5"/>
  <c r="M532" i="5" s="1"/>
  <c r="P531" i="5"/>
  <c r="R531" i="5" s="1"/>
  <c r="N531" i="5"/>
  <c r="I531" i="5"/>
  <c r="M531" i="5" s="1"/>
  <c r="P530" i="5"/>
  <c r="R530" i="5" s="1"/>
  <c r="N530" i="5"/>
  <c r="I530" i="5"/>
  <c r="M530" i="5" s="1"/>
  <c r="P529" i="5"/>
  <c r="R529" i="5" s="1"/>
  <c r="N529" i="5"/>
  <c r="I529" i="5"/>
  <c r="M529" i="5" s="1"/>
  <c r="P528" i="5"/>
  <c r="R528" i="5" s="1"/>
  <c r="N528" i="5"/>
  <c r="I528" i="5"/>
  <c r="M528" i="5" s="1"/>
  <c r="P527" i="5"/>
  <c r="R527" i="5" s="1"/>
  <c r="N527" i="5"/>
  <c r="I527" i="5"/>
  <c r="M527" i="5" s="1"/>
  <c r="P526" i="5"/>
  <c r="R526" i="5" s="1"/>
  <c r="N526" i="5"/>
  <c r="I526" i="5"/>
  <c r="M526" i="5" s="1"/>
  <c r="P525" i="5"/>
  <c r="R525" i="5" s="1"/>
  <c r="N525" i="5"/>
  <c r="I525" i="5"/>
  <c r="M525" i="5" s="1"/>
  <c r="P524" i="5"/>
  <c r="R524" i="5" s="1"/>
  <c r="N524" i="5"/>
  <c r="I524" i="5"/>
  <c r="M524" i="5" s="1"/>
  <c r="P523" i="5"/>
  <c r="R523" i="5" s="1"/>
  <c r="N523" i="5"/>
  <c r="I523" i="5"/>
  <c r="M523" i="5" s="1"/>
  <c r="P522" i="5"/>
  <c r="R522" i="5" s="1"/>
  <c r="N522" i="5"/>
  <c r="I522" i="5"/>
  <c r="M522" i="5" s="1"/>
  <c r="P521" i="5"/>
  <c r="R521" i="5" s="1"/>
  <c r="N521" i="5"/>
  <c r="I521" i="5"/>
  <c r="M521" i="5" s="1"/>
  <c r="P520" i="5"/>
  <c r="R520" i="5" s="1"/>
  <c r="N520" i="5"/>
  <c r="I520" i="5"/>
  <c r="M520" i="5" s="1"/>
  <c r="P519" i="5"/>
  <c r="R519" i="5" s="1"/>
  <c r="N519" i="5"/>
  <c r="I519" i="5"/>
  <c r="M519" i="5" s="1"/>
  <c r="P518" i="5"/>
  <c r="R518" i="5" s="1"/>
  <c r="N518" i="5"/>
  <c r="I518" i="5"/>
  <c r="M518" i="5" s="1"/>
  <c r="P517" i="5"/>
  <c r="R517" i="5" s="1"/>
  <c r="N517" i="5"/>
  <c r="I517" i="5"/>
  <c r="M517" i="5" s="1"/>
  <c r="P516" i="5"/>
  <c r="R516" i="5" s="1"/>
  <c r="N516" i="5"/>
  <c r="I516" i="5"/>
  <c r="M516" i="5" s="1"/>
  <c r="P515" i="5"/>
  <c r="R515" i="5" s="1"/>
  <c r="N515" i="5"/>
  <c r="I515" i="5"/>
  <c r="M515" i="5" s="1"/>
  <c r="P514" i="5"/>
  <c r="R514" i="5" s="1"/>
  <c r="N514" i="5"/>
  <c r="I514" i="5"/>
  <c r="M514" i="5" s="1"/>
  <c r="P513" i="5"/>
  <c r="R513" i="5" s="1"/>
  <c r="N513" i="5"/>
  <c r="I513" i="5"/>
  <c r="M513" i="5" s="1"/>
  <c r="P512" i="5"/>
  <c r="R512" i="5" s="1"/>
  <c r="N512" i="5"/>
  <c r="I512" i="5"/>
  <c r="M512" i="5" s="1"/>
  <c r="P511" i="5"/>
  <c r="R511" i="5" s="1"/>
  <c r="N511" i="5"/>
  <c r="I511" i="5"/>
  <c r="M511" i="5" s="1"/>
  <c r="P510" i="5"/>
  <c r="R510" i="5" s="1"/>
  <c r="N510" i="5"/>
  <c r="I510" i="5"/>
  <c r="M510" i="5" s="1"/>
  <c r="P509" i="5"/>
  <c r="R509" i="5" s="1"/>
  <c r="N509" i="5"/>
  <c r="I509" i="5"/>
  <c r="M509" i="5" s="1"/>
  <c r="P508" i="5"/>
  <c r="R508" i="5" s="1"/>
  <c r="N508" i="5"/>
  <c r="I508" i="5"/>
  <c r="M508" i="5" s="1"/>
  <c r="P507" i="5"/>
  <c r="R507" i="5" s="1"/>
  <c r="N507" i="5"/>
  <c r="I507" i="5"/>
  <c r="M507" i="5" s="1"/>
  <c r="P506" i="5"/>
  <c r="R506" i="5" s="1"/>
  <c r="N506" i="5"/>
  <c r="I506" i="5"/>
  <c r="M506" i="5" s="1"/>
  <c r="P505" i="5"/>
  <c r="R505" i="5" s="1"/>
  <c r="N505" i="5"/>
  <c r="I505" i="5"/>
  <c r="M505" i="5" s="1"/>
  <c r="P504" i="5"/>
  <c r="R504" i="5" s="1"/>
  <c r="N504" i="5"/>
  <c r="I504" i="5"/>
  <c r="M504" i="5" s="1"/>
  <c r="P503" i="5"/>
  <c r="R503" i="5" s="1"/>
  <c r="N503" i="5"/>
  <c r="I503" i="5"/>
  <c r="M503" i="5" s="1"/>
  <c r="P502" i="5"/>
  <c r="R502" i="5" s="1"/>
  <c r="N502" i="5"/>
  <c r="I502" i="5"/>
  <c r="M502" i="5" s="1"/>
  <c r="P501" i="5"/>
  <c r="R501" i="5" s="1"/>
  <c r="N501" i="5"/>
  <c r="I501" i="5"/>
  <c r="M501" i="5" s="1"/>
  <c r="P500" i="5"/>
  <c r="R500" i="5" s="1"/>
  <c r="N500" i="5"/>
  <c r="I500" i="5"/>
  <c r="M500" i="5" s="1"/>
  <c r="P499" i="5"/>
  <c r="R499" i="5" s="1"/>
  <c r="N499" i="5"/>
  <c r="I499" i="5"/>
  <c r="M499" i="5" s="1"/>
  <c r="P498" i="5"/>
  <c r="R498" i="5" s="1"/>
  <c r="N498" i="5"/>
  <c r="I498" i="5"/>
  <c r="M498" i="5" s="1"/>
  <c r="P497" i="5"/>
  <c r="R497" i="5" s="1"/>
  <c r="N497" i="5"/>
  <c r="I497" i="5"/>
  <c r="M497" i="5" s="1"/>
  <c r="P496" i="5"/>
  <c r="R496" i="5" s="1"/>
  <c r="N496" i="5"/>
  <c r="I496" i="5"/>
  <c r="M496" i="5" s="1"/>
  <c r="P495" i="5"/>
  <c r="R495" i="5" s="1"/>
  <c r="N495" i="5"/>
  <c r="I495" i="5"/>
  <c r="M495" i="5" s="1"/>
  <c r="P494" i="5"/>
  <c r="R494" i="5" s="1"/>
  <c r="N494" i="5"/>
  <c r="I494" i="5"/>
  <c r="M494" i="5" s="1"/>
  <c r="P493" i="5"/>
  <c r="R493" i="5" s="1"/>
  <c r="N493" i="5"/>
  <c r="I493" i="5"/>
  <c r="M493" i="5" s="1"/>
  <c r="P492" i="5"/>
  <c r="R492" i="5" s="1"/>
  <c r="N492" i="5"/>
  <c r="I492" i="5"/>
  <c r="M492" i="5" s="1"/>
  <c r="P491" i="5"/>
  <c r="R491" i="5" s="1"/>
  <c r="N491" i="5"/>
  <c r="I491" i="5"/>
  <c r="M491" i="5" s="1"/>
  <c r="P490" i="5"/>
  <c r="R490" i="5" s="1"/>
  <c r="N490" i="5"/>
  <c r="I490" i="5"/>
  <c r="M490" i="5" s="1"/>
  <c r="P489" i="5"/>
  <c r="R489" i="5" s="1"/>
  <c r="N489" i="5"/>
  <c r="I489" i="5"/>
  <c r="M489" i="5" s="1"/>
  <c r="P488" i="5"/>
  <c r="R488" i="5" s="1"/>
  <c r="N488" i="5"/>
  <c r="I488" i="5"/>
  <c r="M488" i="5" s="1"/>
  <c r="P487" i="5"/>
  <c r="R487" i="5" s="1"/>
  <c r="N487" i="5"/>
  <c r="I487" i="5"/>
  <c r="M487" i="5" s="1"/>
  <c r="P486" i="5"/>
  <c r="R486" i="5" s="1"/>
  <c r="N486" i="5"/>
  <c r="I486" i="5"/>
  <c r="M486" i="5" s="1"/>
  <c r="P485" i="5"/>
  <c r="R485" i="5" s="1"/>
  <c r="N485" i="5"/>
  <c r="I485" i="5"/>
  <c r="M485" i="5" s="1"/>
  <c r="P484" i="5"/>
  <c r="R484" i="5" s="1"/>
  <c r="N484" i="5"/>
  <c r="I484" i="5"/>
  <c r="M484" i="5" s="1"/>
  <c r="P483" i="5"/>
  <c r="R483" i="5" s="1"/>
  <c r="N483" i="5"/>
  <c r="I483" i="5"/>
  <c r="M483" i="5" s="1"/>
  <c r="P482" i="5"/>
  <c r="R482" i="5" s="1"/>
  <c r="N482" i="5"/>
  <c r="I482" i="5"/>
  <c r="M482" i="5" s="1"/>
  <c r="P481" i="5"/>
  <c r="R481" i="5" s="1"/>
  <c r="N481" i="5"/>
  <c r="I481" i="5"/>
  <c r="M481" i="5" s="1"/>
  <c r="P480" i="5"/>
  <c r="R480" i="5" s="1"/>
  <c r="N480" i="5"/>
  <c r="I480" i="5"/>
  <c r="M480" i="5" s="1"/>
  <c r="P479" i="5"/>
  <c r="R479" i="5" s="1"/>
  <c r="N479" i="5"/>
  <c r="I479" i="5"/>
  <c r="M479" i="5" s="1"/>
  <c r="P478" i="5"/>
  <c r="R478" i="5" s="1"/>
  <c r="N478" i="5"/>
  <c r="I478" i="5"/>
  <c r="M478" i="5" s="1"/>
  <c r="P477" i="5"/>
  <c r="R477" i="5" s="1"/>
  <c r="N477" i="5"/>
  <c r="I477" i="5"/>
  <c r="M477" i="5" s="1"/>
  <c r="P476" i="5"/>
  <c r="R476" i="5" s="1"/>
  <c r="N476" i="5"/>
  <c r="I476" i="5"/>
  <c r="M476" i="5" s="1"/>
  <c r="P475" i="5"/>
  <c r="R475" i="5" s="1"/>
  <c r="N475" i="5"/>
  <c r="I475" i="5"/>
  <c r="M475" i="5" s="1"/>
  <c r="P474" i="5"/>
  <c r="R474" i="5" s="1"/>
  <c r="N474" i="5"/>
  <c r="I474" i="5"/>
  <c r="M474" i="5" s="1"/>
  <c r="P473" i="5"/>
  <c r="R473" i="5" s="1"/>
  <c r="N473" i="5"/>
  <c r="I473" i="5"/>
  <c r="M473" i="5" s="1"/>
  <c r="P472" i="5"/>
  <c r="R472" i="5" s="1"/>
  <c r="N472" i="5"/>
  <c r="I472" i="5"/>
  <c r="M472" i="5" s="1"/>
  <c r="P471" i="5"/>
  <c r="R471" i="5" s="1"/>
  <c r="N471" i="5"/>
  <c r="I471" i="5"/>
  <c r="M471" i="5" s="1"/>
  <c r="P470" i="5"/>
  <c r="R470" i="5" s="1"/>
  <c r="N470" i="5"/>
  <c r="I470" i="5"/>
  <c r="M470" i="5" s="1"/>
  <c r="P469" i="5"/>
  <c r="R469" i="5" s="1"/>
  <c r="N469" i="5"/>
  <c r="I469" i="5"/>
  <c r="M469" i="5" s="1"/>
  <c r="P468" i="5"/>
  <c r="R468" i="5" s="1"/>
  <c r="N468" i="5"/>
  <c r="I468" i="5"/>
  <c r="M468" i="5" s="1"/>
  <c r="P467" i="5"/>
  <c r="R467" i="5" s="1"/>
  <c r="N467" i="5"/>
  <c r="I467" i="5"/>
  <c r="M467" i="5" s="1"/>
  <c r="P466" i="5"/>
  <c r="R466" i="5" s="1"/>
  <c r="N466" i="5"/>
  <c r="I466" i="5"/>
  <c r="M466" i="5" s="1"/>
  <c r="P465" i="5"/>
  <c r="R465" i="5" s="1"/>
  <c r="N465" i="5"/>
  <c r="I465" i="5"/>
  <c r="M465" i="5" s="1"/>
  <c r="P464" i="5"/>
  <c r="R464" i="5" s="1"/>
  <c r="N464" i="5"/>
  <c r="I464" i="5"/>
  <c r="M464" i="5" s="1"/>
  <c r="P463" i="5"/>
  <c r="R463" i="5" s="1"/>
  <c r="N463" i="5"/>
  <c r="I463" i="5"/>
  <c r="M463" i="5" s="1"/>
  <c r="P462" i="5"/>
  <c r="R462" i="5" s="1"/>
  <c r="N462" i="5"/>
  <c r="I462" i="5"/>
  <c r="M462" i="5" s="1"/>
  <c r="P461" i="5"/>
  <c r="R461" i="5" s="1"/>
  <c r="N461" i="5"/>
  <c r="I461" i="5"/>
  <c r="M461" i="5" s="1"/>
  <c r="P460" i="5"/>
  <c r="R460" i="5" s="1"/>
  <c r="N460" i="5"/>
  <c r="I460" i="5"/>
  <c r="M460" i="5" s="1"/>
  <c r="P459" i="5"/>
  <c r="R459" i="5" s="1"/>
  <c r="N459" i="5"/>
  <c r="I459" i="5"/>
  <c r="M459" i="5" s="1"/>
  <c r="P458" i="5"/>
  <c r="R458" i="5" s="1"/>
  <c r="N458" i="5"/>
  <c r="I458" i="5"/>
  <c r="M458" i="5" s="1"/>
  <c r="P457" i="5"/>
  <c r="R457" i="5" s="1"/>
  <c r="N457" i="5"/>
  <c r="I457" i="5"/>
  <c r="M457" i="5" s="1"/>
  <c r="P456" i="5"/>
  <c r="R456" i="5" s="1"/>
  <c r="N456" i="5"/>
  <c r="I456" i="5"/>
  <c r="M456" i="5" s="1"/>
  <c r="P455" i="5"/>
  <c r="R455" i="5" s="1"/>
  <c r="N455" i="5"/>
  <c r="I455" i="5"/>
  <c r="M455" i="5" s="1"/>
  <c r="P454" i="5"/>
  <c r="R454" i="5" s="1"/>
  <c r="N454" i="5"/>
  <c r="I454" i="5"/>
  <c r="M454" i="5" s="1"/>
  <c r="P453" i="5"/>
  <c r="R453" i="5" s="1"/>
  <c r="N453" i="5"/>
  <c r="I453" i="5"/>
  <c r="M453" i="5" s="1"/>
  <c r="P452" i="5"/>
  <c r="R452" i="5" s="1"/>
  <c r="N452" i="5"/>
  <c r="I452" i="5"/>
  <c r="M452" i="5" s="1"/>
  <c r="P451" i="5"/>
  <c r="R451" i="5" s="1"/>
  <c r="N451" i="5"/>
  <c r="I451" i="5"/>
  <c r="M451" i="5" s="1"/>
  <c r="P450" i="5"/>
  <c r="R450" i="5" s="1"/>
  <c r="N450" i="5"/>
  <c r="I450" i="5"/>
  <c r="M450" i="5" s="1"/>
  <c r="P449" i="5"/>
  <c r="R449" i="5" s="1"/>
  <c r="N449" i="5"/>
  <c r="I449" i="5"/>
  <c r="M449" i="5" s="1"/>
  <c r="P448" i="5"/>
  <c r="R448" i="5" s="1"/>
  <c r="N448" i="5"/>
  <c r="I448" i="5"/>
  <c r="M448" i="5" s="1"/>
  <c r="P447" i="5"/>
  <c r="R447" i="5" s="1"/>
  <c r="N447" i="5"/>
  <c r="I447" i="5"/>
  <c r="M447" i="5" s="1"/>
  <c r="P446" i="5"/>
  <c r="R446" i="5" s="1"/>
  <c r="N446" i="5"/>
  <c r="I446" i="5"/>
  <c r="M446" i="5" s="1"/>
  <c r="P445" i="5"/>
  <c r="R445" i="5" s="1"/>
  <c r="N445" i="5"/>
  <c r="I445" i="5"/>
  <c r="M445" i="5" s="1"/>
  <c r="P444" i="5"/>
  <c r="R444" i="5" s="1"/>
  <c r="N444" i="5"/>
  <c r="I444" i="5"/>
  <c r="M444" i="5" s="1"/>
  <c r="P443" i="5"/>
  <c r="R443" i="5" s="1"/>
  <c r="N443" i="5"/>
  <c r="I443" i="5"/>
  <c r="M443" i="5" s="1"/>
  <c r="P442" i="5"/>
  <c r="R442" i="5" s="1"/>
  <c r="N442" i="5"/>
  <c r="I442" i="5"/>
  <c r="M442" i="5" s="1"/>
  <c r="P441" i="5"/>
  <c r="R441" i="5" s="1"/>
  <c r="N441" i="5"/>
  <c r="I441" i="5"/>
  <c r="M441" i="5" s="1"/>
  <c r="P440" i="5"/>
  <c r="R440" i="5" s="1"/>
  <c r="N440" i="5"/>
  <c r="I440" i="5"/>
  <c r="M440" i="5" s="1"/>
  <c r="P439" i="5"/>
  <c r="R439" i="5" s="1"/>
  <c r="N439" i="5"/>
  <c r="I439" i="5"/>
  <c r="M439" i="5" s="1"/>
  <c r="P438" i="5"/>
  <c r="R438" i="5" s="1"/>
  <c r="N438" i="5"/>
  <c r="I438" i="5"/>
  <c r="M438" i="5" s="1"/>
  <c r="P437" i="5"/>
  <c r="R437" i="5" s="1"/>
  <c r="N437" i="5"/>
  <c r="I437" i="5"/>
  <c r="M437" i="5" s="1"/>
  <c r="P436" i="5"/>
  <c r="R436" i="5" s="1"/>
  <c r="N436" i="5"/>
  <c r="I436" i="5"/>
  <c r="M436" i="5" s="1"/>
  <c r="P435" i="5"/>
  <c r="R435" i="5" s="1"/>
  <c r="N435" i="5"/>
  <c r="I435" i="5"/>
  <c r="M435" i="5" s="1"/>
  <c r="P434" i="5"/>
  <c r="R434" i="5" s="1"/>
  <c r="N434" i="5"/>
  <c r="I434" i="5"/>
  <c r="M434" i="5" s="1"/>
  <c r="P433" i="5"/>
  <c r="R433" i="5" s="1"/>
  <c r="N433" i="5"/>
  <c r="I433" i="5"/>
  <c r="M433" i="5" s="1"/>
  <c r="P432" i="5"/>
  <c r="R432" i="5" s="1"/>
  <c r="N432" i="5"/>
  <c r="I432" i="5"/>
  <c r="M432" i="5" s="1"/>
  <c r="P431" i="5"/>
  <c r="R431" i="5" s="1"/>
  <c r="N431" i="5"/>
  <c r="I431" i="5"/>
  <c r="M431" i="5" s="1"/>
  <c r="P430" i="5"/>
  <c r="R430" i="5" s="1"/>
  <c r="N430" i="5"/>
  <c r="I430" i="5"/>
  <c r="M430" i="5" s="1"/>
  <c r="P429" i="5"/>
  <c r="R429" i="5" s="1"/>
  <c r="N429" i="5"/>
  <c r="I429" i="5"/>
  <c r="M429" i="5" s="1"/>
  <c r="P428" i="5"/>
  <c r="R428" i="5" s="1"/>
  <c r="N428" i="5"/>
  <c r="I428" i="5"/>
  <c r="M428" i="5" s="1"/>
  <c r="P427" i="5"/>
  <c r="R427" i="5" s="1"/>
  <c r="N427" i="5"/>
  <c r="I427" i="5"/>
  <c r="M427" i="5" s="1"/>
  <c r="P426" i="5"/>
  <c r="R426" i="5" s="1"/>
  <c r="N426" i="5"/>
  <c r="I426" i="5"/>
  <c r="M426" i="5" s="1"/>
  <c r="P425" i="5"/>
  <c r="R425" i="5" s="1"/>
  <c r="N425" i="5"/>
  <c r="I425" i="5"/>
  <c r="M425" i="5" s="1"/>
  <c r="P424" i="5"/>
  <c r="R424" i="5" s="1"/>
  <c r="N424" i="5"/>
  <c r="I424" i="5"/>
  <c r="M424" i="5" s="1"/>
  <c r="P423" i="5"/>
  <c r="R423" i="5" s="1"/>
  <c r="N423" i="5"/>
  <c r="I423" i="5"/>
  <c r="M423" i="5" s="1"/>
  <c r="P422" i="5"/>
  <c r="R422" i="5" s="1"/>
  <c r="N422" i="5"/>
  <c r="I422" i="5"/>
  <c r="M422" i="5" s="1"/>
  <c r="P421" i="5"/>
  <c r="R421" i="5" s="1"/>
  <c r="N421" i="5"/>
  <c r="M421" i="5"/>
  <c r="I421" i="5"/>
  <c r="P420" i="5"/>
  <c r="R420" i="5" s="1"/>
  <c r="N420" i="5"/>
  <c r="I420" i="5"/>
  <c r="M420" i="5" s="1"/>
  <c r="P419" i="5"/>
  <c r="R419" i="5" s="1"/>
  <c r="N419" i="5"/>
  <c r="I419" i="5"/>
  <c r="M419" i="5" s="1"/>
  <c r="P418" i="5"/>
  <c r="R418" i="5" s="1"/>
  <c r="N418" i="5"/>
  <c r="I418" i="5"/>
  <c r="M418" i="5" s="1"/>
  <c r="P417" i="5"/>
  <c r="R417" i="5" s="1"/>
  <c r="N417" i="5"/>
  <c r="I417" i="5"/>
  <c r="M417" i="5" s="1"/>
  <c r="P416" i="5"/>
  <c r="R416" i="5" s="1"/>
  <c r="N416" i="5"/>
  <c r="I416" i="5"/>
  <c r="M416" i="5" s="1"/>
  <c r="P415" i="5"/>
  <c r="R415" i="5" s="1"/>
  <c r="N415" i="5"/>
  <c r="I415" i="5"/>
  <c r="M415" i="5" s="1"/>
  <c r="P414" i="5"/>
  <c r="R414" i="5" s="1"/>
  <c r="N414" i="5"/>
  <c r="I414" i="5"/>
  <c r="M414" i="5" s="1"/>
  <c r="P413" i="5"/>
  <c r="R413" i="5" s="1"/>
  <c r="N413" i="5"/>
  <c r="I413" i="5"/>
  <c r="M413" i="5" s="1"/>
  <c r="P412" i="5"/>
  <c r="R412" i="5" s="1"/>
  <c r="N412" i="5"/>
  <c r="I412" i="5"/>
  <c r="M412" i="5" s="1"/>
  <c r="P411" i="5"/>
  <c r="R411" i="5" s="1"/>
  <c r="N411" i="5"/>
  <c r="I411" i="5"/>
  <c r="M411" i="5" s="1"/>
  <c r="P410" i="5"/>
  <c r="R410" i="5" s="1"/>
  <c r="N410" i="5"/>
  <c r="I410" i="5"/>
  <c r="M410" i="5" s="1"/>
  <c r="P409" i="5"/>
  <c r="R409" i="5" s="1"/>
  <c r="N409" i="5"/>
  <c r="I409" i="5"/>
  <c r="M409" i="5" s="1"/>
  <c r="P408" i="5"/>
  <c r="R408" i="5" s="1"/>
  <c r="N408" i="5"/>
  <c r="I408" i="5"/>
  <c r="M408" i="5" s="1"/>
  <c r="P407" i="5"/>
  <c r="R407" i="5" s="1"/>
  <c r="N407" i="5"/>
  <c r="I407" i="5"/>
  <c r="M407" i="5" s="1"/>
  <c r="P406" i="5"/>
  <c r="R406" i="5" s="1"/>
  <c r="N406" i="5"/>
  <c r="I406" i="5"/>
  <c r="M406" i="5" s="1"/>
  <c r="P405" i="5"/>
  <c r="R405" i="5" s="1"/>
  <c r="N405" i="5"/>
  <c r="I405" i="5"/>
  <c r="M405" i="5" s="1"/>
  <c r="P404" i="5"/>
  <c r="R404" i="5" s="1"/>
  <c r="N404" i="5"/>
  <c r="I404" i="5"/>
  <c r="M404" i="5" s="1"/>
  <c r="P403" i="5"/>
  <c r="R403" i="5" s="1"/>
  <c r="N403" i="5"/>
  <c r="I403" i="5"/>
  <c r="M403" i="5" s="1"/>
  <c r="P402" i="5"/>
  <c r="R402" i="5" s="1"/>
  <c r="N402" i="5"/>
  <c r="I402" i="5"/>
  <c r="M402" i="5" s="1"/>
  <c r="P401" i="5"/>
  <c r="R401" i="5" s="1"/>
  <c r="N401" i="5"/>
  <c r="I401" i="5"/>
  <c r="M401" i="5" s="1"/>
  <c r="P400" i="5"/>
  <c r="R400" i="5" s="1"/>
  <c r="N400" i="5"/>
  <c r="I400" i="5"/>
  <c r="M400" i="5" s="1"/>
  <c r="P399" i="5"/>
  <c r="R399" i="5" s="1"/>
  <c r="N399" i="5"/>
  <c r="I399" i="5"/>
  <c r="M399" i="5" s="1"/>
  <c r="P398" i="5"/>
  <c r="R398" i="5" s="1"/>
  <c r="N398" i="5"/>
  <c r="I398" i="5"/>
  <c r="M398" i="5" s="1"/>
  <c r="P397" i="5"/>
  <c r="R397" i="5" s="1"/>
  <c r="N397" i="5"/>
  <c r="I397" i="5"/>
  <c r="M397" i="5" s="1"/>
  <c r="P396" i="5"/>
  <c r="R396" i="5" s="1"/>
  <c r="N396" i="5"/>
  <c r="I396" i="5"/>
  <c r="M396" i="5" s="1"/>
  <c r="P395" i="5"/>
  <c r="R395" i="5" s="1"/>
  <c r="N395" i="5"/>
  <c r="I395" i="5"/>
  <c r="M395" i="5" s="1"/>
  <c r="P394" i="5"/>
  <c r="R394" i="5" s="1"/>
  <c r="N394" i="5"/>
  <c r="M394" i="5"/>
  <c r="I394" i="5"/>
  <c r="P393" i="5"/>
  <c r="R393" i="5" s="1"/>
  <c r="N393" i="5"/>
  <c r="I393" i="5"/>
  <c r="M393" i="5" s="1"/>
  <c r="P392" i="5"/>
  <c r="R392" i="5" s="1"/>
  <c r="N392" i="5"/>
  <c r="I392" i="5"/>
  <c r="M392" i="5" s="1"/>
  <c r="P391" i="5"/>
  <c r="R391" i="5" s="1"/>
  <c r="N391" i="5"/>
  <c r="I391" i="5"/>
  <c r="M391" i="5" s="1"/>
  <c r="P390" i="5"/>
  <c r="R390" i="5" s="1"/>
  <c r="N390" i="5"/>
  <c r="I390" i="5"/>
  <c r="M390" i="5" s="1"/>
  <c r="P389" i="5"/>
  <c r="R389" i="5" s="1"/>
  <c r="N389" i="5"/>
  <c r="I389" i="5"/>
  <c r="M389" i="5" s="1"/>
  <c r="P388" i="5"/>
  <c r="R388" i="5" s="1"/>
  <c r="N388" i="5"/>
  <c r="I388" i="5"/>
  <c r="M388" i="5" s="1"/>
  <c r="P387" i="5"/>
  <c r="R387" i="5" s="1"/>
  <c r="N387" i="5"/>
  <c r="I387" i="5"/>
  <c r="M387" i="5" s="1"/>
  <c r="P386" i="5"/>
  <c r="R386" i="5" s="1"/>
  <c r="N386" i="5"/>
  <c r="I386" i="5"/>
  <c r="M386" i="5" s="1"/>
  <c r="P385" i="5"/>
  <c r="R385" i="5" s="1"/>
  <c r="N385" i="5"/>
  <c r="I385" i="5"/>
  <c r="M385" i="5" s="1"/>
  <c r="P384" i="5"/>
  <c r="R384" i="5" s="1"/>
  <c r="N384" i="5"/>
  <c r="I384" i="5"/>
  <c r="M384" i="5" s="1"/>
  <c r="P383" i="5"/>
  <c r="R383" i="5" s="1"/>
  <c r="N383" i="5"/>
  <c r="I383" i="5"/>
  <c r="M383" i="5" s="1"/>
  <c r="P382" i="5"/>
  <c r="R382" i="5" s="1"/>
  <c r="N382" i="5"/>
  <c r="I382" i="5"/>
  <c r="M382" i="5" s="1"/>
  <c r="P381" i="5"/>
  <c r="R381" i="5" s="1"/>
  <c r="N381" i="5"/>
  <c r="I381" i="5"/>
  <c r="M381" i="5" s="1"/>
  <c r="P380" i="5"/>
  <c r="R380" i="5" s="1"/>
  <c r="N380" i="5"/>
  <c r="I380" i="5"/>
  <c r="M380" i="5" s="1"/>
  <c r="P379" i="5"/>
  <c r="R379" i="5" s="1"/>
  <c r="N379" i="5"/>
  <c r="I379" i="5"/>
  <c r="M379" i="5" s="1"/>
  <c r="P378" i="5"/>
  <c r="R378" i="5" s="1"/>
  <c r="N378" i="5"/>
  <c r="I378" i="5"/>
  <c r="M378" i="5" s="1"/>
  <c r="P377" i="5"/>
  <c r="R377" i="5" s="1"/>
  <c r="N377" i="5"/>
  <c r="I377" i="5"/>
  <c r="M377" i="5" s="1"/>
  <c r="P376" i="5"/>
  <c r="R376" i="5" s="1"/>
  <c r="N376" i="5"/>
  <c r="I376" i="5"/>
  <c r="M376" i="5" s="1"/>
  <c r="P375" i="5"/>
  <c r="R375" i="5" s="1"/>
  <c r="N375" i="5"/>
  <c r="I375" i="5"/>
  <c r="M375" i="5" s="1"/>
  <c r="P374" i="5"/>
  <c r="R374" i="5" s="1"/>
  <c r="N374" i="5"/>
  <c r="I374" i="5"/>
  <c r="M374" i="5" s="1"/>
  <c r="P373" i="5"/>
  <c r="R373" i="5" s="1"/>
  <c r="N373" i="5"/>
  <c r="I373" i="5"/>
  <c r="M373" i="5" s="1"/>
  <c r="P372" i="5"/>
  <c r="R372" i="5" s="1"/>
  <c r="N372" i="5"/>
  <c r="I372" i="5"/>
  <c r="M372" i="5" s="1"/>
  <c r="P371" i="5"/>
  <c r="R371" i="5" s="1"/>
  <c r="N371" i="5"/>
  <c r="I371" i="5"/>
  <c r="M371" i="5" s="1"/>
  <c r="P370" i="5"/>
  <c r="R370" i="5" s="1"/>
  <c r="N370" i="5"/>
  <c r="I370" i="5"/>
  <c r="M370" i="5" s="1"/>
  <c r="P369" i="5"/>
  <c r="R369" i="5" s="1"/>
  <c r="N369" i="5"/>
  <c r="I369" i="5"/>
  <c r="M369" i="5" s="1"/>
  <c r="P368" i="5"/>
  <c r="R368" i="5" s="1"/>
  <c r="N368" i="5"/>
  <c r="I368" i="5"/>
  <c r="M368" i="5" s="1"/>
  <c r="P367" i="5"/>
  <c r="R367" i="5" s="1"/>
  <c r="N367" i="5"/>
  <c r="I367" i="5"/>
  <c r="M367" i="5" s="1"/>
  <c r="P366" i="5"/>
  <c r="R366" i="5" s="1"/>
  <c r="N366" i="5"/>
  <c r="I366" i="5"/>
  <c r="M366" i="5" s="1"/>
  <c r="P365" i="5"/>
  <c r="R365" i="5" s="1"/>
  <c r="N365" i="5"/>
  <c r="I365" i="5"/>
  <c r="M365" i="5" s="1"/>
  <c r="P364" i="5"/>
  <c r="R364" i="5" s="1"/>
  <c r="N364" i="5"/>
  <c r="I364" i="5"/>
  <c r="M364" i="5" s="1"/>
  <c r="P363" i="5"/>
  <c r="R363" i="5" s="1"/>
  <c r="N363" i="5"/>
  <c r="I363" i="5"/>
  <c r="M363" i="5" s="1"/>
  <c r="P362" i="5"/>
  <c r="R362" i="5" s="1"/>
  <c r="N362" i="5"/>
  <c r="I362" i="5"/>
  <c r="M362" i="5" s="1"/>
  <c r="P361" i="5"/>
  <c r="R361" i="5" s="1"/>
  <c r="N361" i="5"/>
  <c r="I361" i="5"/>
  <c r="M361" i="5" s="1"/>
  <c r="P360" i="5"/>
  <c r="R360" i="5" s="1"/>
  <c r="N360" i="5"/>
  <c r="I360" i="5"/>
  <c r="M360" i="5" s="1"/>
  <c r="P359" i="5"/>
  <c r="R359" i="5" s="1"/>
  <c r="N359" i="5"/>
  <c r="I359" i="5"/>
  <c r="M359" i="5" s="1"/>
  <c r="P358" i="5"/>
  <c r="R358" i="5" s="1"/>
  <c r="N358" i="5"/>
  <c r="I358" i="5"/>
  <c r="M358" i="5" s="1"/>
  <c r="P357" i="5"/>
  <c r="R357" i="5" s="1"/>
  <c r="N357" i="5"/>
  <c r="I357" i="5"/>
  <c r="M357" i="5" s="1"/>
  <c r="P356" i="5"/>
  <c r="R356" i="5" s="1"/>
  <c r="N356" i="5"/>
  <c r="I356" i="5"/>
  <c r="M356" i="5" s="1"/>
  <c r="P355" i="5"/>
  <c r="R355" i="5" s="1"/>
  <c r="N355" i="5"/>
  <c r="I355" i="5"/>
  <c r="M355" i="5" s="1"/>
  <c r="P354" i="5"/>
  <c r="R354" i="5" s="1"/>
  <c r="N354" i="5"/>
  <c r="I354" i="5"/>
  <c r="M354" i="5" s="1"/>
  <c r="P353" i="5"/>
  <c r="R353" i="5" s="1"/>
  <c r="N353" i="5"/>
  <c r="I353" i="5"/>
  <c r="M353" i="5" s="1"/>
  <c r="P352" i="5"/>
  <c r="R352" i="5" s="1"/>
  <c r="N352" i="5"/>
  <c r="I352" i="5"/>
  <c r="M352" i="5" s="1"/>
  <c r="P351" i="5"/>
  <c r="R351" i="5" s="1"/>
  <c r="N351" i="5"/>
  <c r="I351" i="5"/>
  <c r="M351" i="5" s="1"/>
  <c r="P350" i="5"/>
  <c r="R350" i="5" s="1"/>
  <c r="N350" i="5"/>
  <c r="I350" i="5"/>
  <c r="M350" i="5" s="1"/>
  <c r="P349" i="5"/>
  <c r="R349" i="5" s="1"/>
  <c r="N349" i="5"/>
  <c r="I349" i="5"/>
  <c r="M349" i="5" s="1"/>
  <c r="P348" i="5"/>
  <c r="R348" i="5" s="1"/>
  <c r="N348" i="5"/>
  <c r="I348" i="5"/>
  <c r="M348" i="5" s="1"/>
  <c r="P347" i="5"/>
  <c r="R347" i="5" s="1"/>
  <c r="N347" i="5"/>
  <c r="I347" i="5"/>
  <c r="M347" i="5" s="1"/>
  <c r="P346" i="5"/>
  <c r="R346" i="5" s="1"/>
  <c r="N346" i="5"/>
  <c r="I346" i="5"/>
  <c r="M346" i="5" s="1"/>
  <c r="P345" i="5"/>
  <c r="R345" i="5" s="1"/>
  <c r="N345" i="5"/>
  <c r="I345" i="5"/>
  <c r="M345" i="5" s="1"/>
  <c r="P344" i="5"/>
  <c r="R344" i="5" s="1"/>
  <c r="N344" i="5"/>
  <c r="I344" i="5"/>
  <c r="M344" i="5" s="1"/>
  <c r="P343" i="5"/>
  <c r="R343" i="5" s="1"/>
  <c r="N343" i="5"/>
  <c r="I343" i="5"/>
  <c r="M343" i="5" s="1"/>
  <c r="P342" i="5"/>
  <c r="R342" i="5" s="1"/>
  <c r="N342" i="5"/>
  <c r="I342" i="5"/>
  <c r="M342" i="5" s="1"/>
  <c r="P341" i="5"/>
  <c r="R341" i="5" s="1"/>
  <c r="N341" i="5"/>
  <c r="I341" i="5"/>
  <c r="M341" i="5" s="1"/>
  <c r="P340" i="5"/>
  <c r="R340" i="5" s="1"/>
  <c r="N340" i="5"/>
  <c r="I340" i="5"/>
  <c r="M340" i="5" s="1"/>
  <c r="P339" i="5"/>
  <c r="R339" i="5" s="1"/>
  <c r="N339" i="5"/>
  <c r="I339" i="5"/>
  <c r="M339" i="5" s="1"/>
  <c r="P338" i="5"/>
  <c r="R338" i="5" s="1"/>
  <c r="N338" i="5"/>
  <c r="I338" i="5"/>
  <c r="M338" i="5" s="1"/>
  <c r="P337" i="5"/>
  <c r="R337" i="5" s="1"/>
  <c r="N337" i="5"/>
  <c r="I337" i="5"/>
  <c r="M337" i="5" s="1"/>
  <c r="P336" i="5"/>
  <c r="R336" i="5" s="1"/>
  <c r="N336" i="5"/>
  <c r="I336" i="5"/>
  <c r="M336" i="5" s="1"/>
  <c r="P335" i="5"/>
  <c r="R335" i="5" s="1"/>
  <c r="N335" i="5"/>
  <c r="I335" i="5"/>
  <c r="M335" i="5" s="1"/>
  <c r="P334" i="5"/>
  <c r="R334" i="5" s="1"/>
  <c r="N334" i="5"/>
  <c r="I334" i="5"/>
  <c r="M334" i="5" s="1"/>
  <c r="P333" i="5"/>
  <c r="R333" i="5" s="1"/>
  <c r="N333" i="5"/>
  <c r="I333" i="5"/>
  <c r="M333" i="5" s="1"/>
  <c r="P332" i="5"/>
  <c r="R332" i="5" s="1"/>
  <c r="N332" i="5"/>
  <c r="I332" i="5"/>
  <c r="M332" i="5" s="1"/>
  <c r="P331" i="5"/>
  <c r="R331" i="5" s="1"/>
  <c r="N331" i="5"/>
  <c r="I331" i="5"/>
  <c r="M331" i="5" s="1"/>
  <c r="P330" i="5"/>
  <c r="R330" i="5" s="1"/>
  <c r="N330" i="5"/>
  <c r="I330" i="5"/>
  <c r="M330" i="5" s="1"/>
  <c r="P329" i="5"/>
  <c r="R329" i="5" s="1"/>
  <c r="N329" i="5"/>
  <c r="I329" i="5"/>
  <c r="M329" i="5" s="1"/>
  <c r="P328" i="5"/>
  <c r="R328" i="5" s="1"/>
  <c r="N328" i="5"/>
  <c r="I328" i="5"/>
  <c r="M328" i="5" s="1"/>
  <c r="P327" i="5"/>
  <c r="R327" i="5" s="1"/>
  <c r="N327" i="5"/>
  <c r="I327" i="5"/>
  <c r="M327" i="5" s="1"/>
  <c r="P326" i="5"/>
  <c r="R326" i="5" s="1"/>
  <c r="N326" i="5"/>
  <c r="I326" i="5"/>
  <c r="M326" i="5" s="1"/>
  <c r="P325" i="5"/>
  <c r="R325" i="5" s="1"/>
  <c r="N325" i="5"/>
  <c r="I325" i="5"/>
  <c r="M325" i="5" s="1"/>
  <c r="P324" i="5"/>
  <c r="R324" i="5" s="1"/>
  <c r="N324" i="5"/>
  <c r="I324" i="5"/>
  <c r="M324" i="5" s="1"/>
  <c r="P323" i="5"/>
  <c r="R323" i="5" s="1"/>
  <c r="N323" i="5"/>
  <c r="I323" i="5"/>
  <c r="M323" i="5" s="1"/>
  <c r="P322" i="5"/>
  <c r="R322" i="5" s="1"/>
  <c r="N322" i="5"/>
  <c r="I322" i="5"/>
  <c r="M322" i="5" s="1"/>
  <c r="P321" i="5"/>
  <c r="R321" i="5" s="1"/>
  <c r="N321" i="5"/>
  <c r="M321" i="5"/>
  <c r="I321" i="5"/>
  <c r="P320" i="5"/>
  <c r="R320" i="5" s="1"/>
  <c r="N320" i="5"/>
  <c r="I320" i="5"/>
  <c r="M320" i="5" s="1"/>
  <c r="P319" i="5"/>
  <c r="R319" i="5" s="1"/>
  <c r="N319" i="5"/>
  <c r="I319" i="5"/>
  <c r="M319" i="5" s="1"/>
  <c r="P318" i="5"/>
  <c r="R318" i="5" s="1"/>
  <c r="N318" i="5"/>
  <c r="I318" i="5"/>
  <c r="M318" i="5" s="1"/>
  <c r="P317" i="5"/>
  <c r="R317" i="5" s="1"/>
  <c r="N317" i="5"/>
  <c r="I317" i="5"/>
  <c r="M317" i="5" s="1"/>
  <c r="P316" i="5"/>
  <c r="R316" i="5" s="1"/>
  <c r="N316" i="5"/>
  <c r="M316" i="5"/>
  <c r="I316" i="5"/>
  <c r="P315" i="5"/>
  <c r="R315" i="5" s="1"/>
  <c r="N315" i="5"/>
  <c r="I315" i="5"/>
  <c r="M315" i="5" s="1"/>
  <c r="P314" i="5"/>
  <c r="R314" i="5" s="1"/>
  <c r="N314" i="5"/>
  <c r="I314" i="5"/>
  <c r="M314" i="5" s="1"/>
  <c r="P313" i="5"/>
  <c r="R313" i="5" s="1"/>
  <c r="N313" i="5"/>
  <c r="I313" i="5"/>
  <c r="M313" i="5" s="1"/>
  <c r="P312" i="5"/>
  <c r="R312" i="5" s="1"/>
  <c r="N312" i="5"/>
  <c r="I312" i="5"/>
  <c r="M312" i="5" s="1"/>
  <c r="P311" i="5"/>
  <c r="R311" i="5" s="1"/>
  <c r="N311" i="5"/>
  <c r="I311" i="5"/>
  <c r="M311" i="5" s="1"/>
  <c r="P310" i="5"/>
  <c r="R310" i="5" s="1"/>
  <c r="N310" i="5"/>
  <c r="I310" i="5"/>
  <c r="M310" i="5" s="1"/>
  <c r="P309" i="5"/>
  <c r="N309" i="5"/>
  <c r="I309" i="5"/>
  <c r="M309" i="5" s="1"/>
  <c r="P308" i="5"/>
  <c r="R308" i="5" s="1"/>
  <c r="N308" i="5"/>
  <c r="I308" i="5"/>
  <c r="M308" i="5" s="1"/>
  <c r="P307" i="5"/>
  <c r="R307" i="5" s="1"/>
  <c r="N307" i="5"/>
  <c r="I307" i="5"/>
  <c r="M307" i="5" s="1"/>
  <c r="P306" i="5"/>
  <c r="R306" i="5" s="1"/>
  <c r="N306" i="5"/>
  <c r="I306" i="5"/>
  <c r="M306" i="5" s="1"/>
  <c r="P305" i="5"/>
  <c r="R305" i="5" s="1"/>
  <c r="N305" i="5"/>
  <c r="I305" i="5"/>
  <c r="M305" i="5" s="1"/>
  <c r="P304" i="5"/>
  <c r="R304" i="5" s="1"/>
  <c r="N304" i="5"/>
  <c r="I304" i="5"/>
  <c r="M304" i="5" s="1"/>
  <c r="P303" i="5"/>
  <c r="R303" i="5" s="1"/>
  <c r="N303" i="5"/>
  <c r="I303" i="5"/>
  <c r="M303" i="5" s="1"/>
  <c r="P302" i="5"/>
  <c r="R302" i="5" s="1"/>
  <c r="N302" i="5"/>
  <c r="I302" i="5"/>
  <c r="M302" i="5" s="1"/>
  <c r="P301" i="5"/>
  <c r="R301" i="5" s="1"/>
  <c r="N301" i="5"/>
  <c r="I301" i="5"/>
  <c r="M301" i="5" s="1"/>
  <c r="P300" i="5"/>
  <c r="R300" i="5" s="1"/>
  <c r="N300" i="5"/>
  <c r="I300" i="5"/>
  <c r="M300" i="5" s="1"/>
  <c r="P299" i="5"/>
  <c r="R299" i="5" s="1"/>
  <c r="N299" i="5"/>
  <c r="I299" i="5"/>
  <c r="M299" i="5" s="1"/>
  <c r="P298" i="5"/>
  <c r="R298" i="5" s="1"/>
  <c r="N298" i="5"/>
  <c r="I298" i="5"/>
  <c r="M298" i="5" s="1"/>
  <c r="P297" i="5"/>
  <c r="R297" i="5" s="1"/>
  <c r="N297" i="5"/>
  <c r="I297" i="5"/>
  <c r="M297" i="5" s="1"/>
  <c r="P296" i="5"/>
  <c r="R296" i="5" s="1"/>
  <c r="N296" i="5"/>
  <c r="I296" i="5"/>
  <c r="M296" i="5" s="1"/>
  <c r="P295" i="5"/>
  <c r="R295" i="5" s="1"/>
  <c r="N295" i="5"/>
  <c r="I295" i="5"/>
  <c r="M295" i="5" s="1"/>
  <c r="P294" i="5"/>
  <c r="R294" i="5" s="1"/>
  <c r="N294" i="5"/>
  <c r="I294" i="5"/>
  <c r="M294" i="5" s="1"/>
  <c r="P293" i="5"/>
  <c r="R293" i="5" s="1"/>
  <c r="N293" i="5"/>
  <c r="I293" i="5"/>
  <c r="M293" i="5" s="1"/>
  <c r="P292" i="5"/>
  <c r="R292" i="5" s="1"/>
  <c r="N292" i="5"/>
  <c r="I292" i="5"/>
  <c r="M292" i="5" s="1"/>
  <c r="P291" i="5"/>
  <c r="R291" i="5" s="1"/>
  <c r="N291" i="5"/>
  <c r="I291" i="5"/>
  <c r="M291" i="5" s="1"/>
  <c r="P290" i="5"/>
  <c r="R290" i="5" s="1"/>
  <c r="N290" i="5"/>
  <c r="I290" i="5"/>
  <c r="M290" i="5" s="1"/>
  <c r="P289" i="5"/>
  <c r="R289" i="5" s="1"/>
  <c r="N289" i="5"/>
  <c r="I289" i="5"/>
  <c r="M289" i="5" s="1"/>
  <c r="P288" i="5"/>
  <c r="R288" i="5" s="1"/>
  <c r="N288" i="5"/>
  <c r="I288" i="5"/>
  <c r="M288" i="5" s="1"/>
  <c r="P287" i="5"/>
  <c r="R287" i="5" s="1"/>
  <c r="N287" i="5"/>
  <c r="I287" i="5"/>
  <c r="M287" i="5" s="1"/>
  <c r="P286" i="5"/>
  <c r="R286" i="5" s="1"/>
  <c r="N286" i="5"/>
  <c r="I286" i="5"/>
  <c r="M286" i="5" s="1"/>
  <c r="P285" i="5"/>
  <c r="R285" i="5" s="1"/>
  <c r="N285" i="5"/>
  <c r="I285" i="5"/>
  <c r="M285" i="5" s="1"/>
  <c r="P284" i="5"/>
  <c r="R284" i="5" s="1"/>
  <c r="N284" i="5"/>
  <c r="I284" i="5"/>
  <c r="M284" i="5" s="1"/>
  <c r="P283" i="5"/>
  <c r="R283" i="5" s="1"/>
  <c r="N283" i="5"/>
  <c r="I283" i="5"/>
  <c r="M283" i="5" s="1"/>
  <c r="P282" i="5"/>
  <c r="R282" i="5" s="1"/>
  <c r="N282" i="5"/>
  <c r="I282" i="5"/>
  <c r="M282" i="5" s="1"/>
  <c r="P281" i="5"/>
  <c r="R281" i="5" s="1"/>
  <c r="N281" i="5"/>
  <c r="I281" i="5"/>
  <c r="M281" i="5" s="1"/>
  <c r="P280" i="5"/>
  <c r="R280" i="5" s="1"/>
  <c r="N280" i="5"/>
  <c r="I280" i="5"/>
  <c r="M280" i="5" s="1"/>
  <c r="P279" i="5"/>
  <c r="R279" i="5" s="1"/>
  <c r="N279" i="5"/>
  <c r="I279" i="5"/>
  <c r="M279" i="5" s="1"/>
  <c r="P278" i="5"/>
  <c r="R278" i="5" s="1"/>
  <c r="N278" i="5"/>
  <c r="I278" i="5"/>
  <c r="M278" i="5" s="1"/>
  <c r="P277" i="5"/>
  <c r="R277" i="5" s="1"/>
  <c r="N277" i="5"/>
  <c r="I277" i="5"/>
  <c r="M277" i="5" s="1"/>
  <c r="P276" i="5"/>
  <c r="R276" i="5" s="1"/>
  <c r="N276" i="5"/>
  <c r="I276" i="5"/>
  <c r="M276" i="5" s="1"/>
  <c r="P275" i="5"/>
  <c r="R275" i="5" s="1"/>
  <c r="N275" i="5"/>
  <c r="I275" i="5"/>
  <c r="M275" i="5" s="1"/>
  <c r="P274" i="5"/>
  <c r="R274" i="5" s="1"/>
  <c r="N274" i="5"/>
  <c r="I274" i="5"/>
  <c r="M274" i="5" s="1"/>
  <c r="P273" i="5"/>
  <c r="R273" i="5" s="1"/>
  <c r="N273" i="5"/>
  <c r="I273" i="5"/>
  <c r="M273" i="5" s="1"/>
  <c r="P272" i="5"/>
  <c r="R272" i="5" s="1"/>
  <c r="N272" i="5"/>
  <c r="I272" i="5"/>
  <c r="M272" i="5" s="1"/>
  <c r="P271" i="5"/>
  <c r="R271" i="5" s="1"/>
  <c r="N271" i="5"/>
  <c r="I271" i="5"/>
  <c r="M271" i="5" s="1"/>
  <c r="P270" i="5"/>
  <c r="R270" i="5" s="1"/>
  <c r="N270" i="5"/>
  <c r="I270" i="5"/>
  <c r="M270" i="5" s="1"/>
  <c r="P269" i="5"/>
  <c r="R269" i="5" s="1"/>
  <c r="N269" i="5"/>
  <c r="I269" i="5"/>
  <c r="M269" i="5" s="1"/>
  <c r="P268" i="5"/>
  <c r="R268" i="5" s="1"/>
  <c r="N268" i="5"/>
  <c r="I268" i="5"/>
  <c r="M268" i="5" s="1"/>
  <c r="P267" i="5"/>
  <c r="R267" i="5" s="1"/>
  <c r="N267" i="5"/>
  <c r="I267" i="5"/>
  <c r="M267" i="5" s="1"/>
  <c r="P266" i="5"/>
  <c r="R266" i="5" s="1"/>
  <c r="N266" i="5"/>
  <c r="I266" i="5"/>
  <c r="M266" i="5" s="1"/>
  <c r="P265" i="5"/>
  <c r="R265" i="5" s="1"/>
  <c r="N265" i="5"/>
  <c r="I265" i="5"/>
  <c r="M265" i="5" s="1"/>
  <c r="P264" i="5"/>
  <c r="R264" i="5" s="1"/>
  <c r="N264" i="5"/>
  <c r="I264" i="5"/>
  <c r="M264" i="5" s="1"/>
  <c r="P263" i="5"/>
  <c r="R263" i="5" s="1"/>
  <c r="N263" i="5"/>
  <c r="I263" i="5"/>
  <c r="M263" i="5" s="1"/>
  <c r="P262" i="5"/>
  <c r="R262" i="5" s="1"/>
  <c r="N262" i="5"/>
  <c r="I262" i="5"/>
  <c r="M262" i="5" s="1"/>
  <c r="P261" i="5"/>
  <c r="R261" i="5" s="1"/>
  <c r="N261" i="5"/>
  <c r="I261" i="5"/>
  <c r="M261" i="5" s="1"/>
  <c r="P260" i="5"/>
  <c r="R260" i="5" s="1"/>
  <c r="N260" i="5"/>
  <c r="I260" i="5"/>
  <c r="M260" i="5" s="1"/>
  <c r="P259" i="5"/>
  <c r="R259" i="5" s="1"/>
  <c r="N259" i="5"/>
  <c r="I259" i="5"/>
  <c r="M259" i="5" s="1"/>
  <c r="P258" i="5"/>
  <c r="R258" i="5" s="1"/>
  <c r="N258" i="5"/>
  <c r="I258" i="5"/>
  <c r="M258" i="5" s="1"/>
  <c r="P257" i="5"/>
  <c r="R257" i="5" s="1"/>
  <c r="N257" i="5"/>
  <c r="I257" i="5"/>
  <c r="M257" i="5" s="1"/>
  <c r="P256" i="5"/>
  <c r="R256" i="5" s="1"/>
  <c r="N256" i="5"/>
  <c r="I256" i="5"/>
  <c r="M256" i="5" s="1"/>
  <c r="P255" i="5"/>
  <c r="R255" i="5" s="1"/>
  <c r="N255" i="5"/>
  <c r="I255" i="5"/>
  <c r="M255" i="5" s="1"/>
  <c r="P254" i="5"/>
  <c r="R254" i="5" s="1"/>
  <c r="N254" i="5"/>
  <c r="I254" i="5"/>
  <c r="M254" i="5" s="1"/>
  <c r="P253" i="5"/>
  <c r="R253" i="5" s="1"/>
  <c r="N253" i="5"/>
  <c r="I253" i="5"/>
  <c r="M253" i="5" s="1"/>
  <c r="P252" i="5"/>
  <c r="R252" i="5" s="1"/>
  <c r="N252" i="5"/>
  <c r="I252" i="5"/>
  <c r="M252" i="5" s="1"/>
  <c r="P251" i="5"/>
  <c r="R251" i="5" s="1"/>
  <c r="N251" i="5"/>
  <c r="I251" i="5"/>
  <c r="M251" i="5" s="1"/>
  <c r="P250" i="5"/>
  <c r="R250" i="5" s="1"/>
  <c r="N250" i="5"/>
  <c r="I250" i="5"/>
  <c r="M250" i="5" s="1"/>
  <c r="P249" i="5"/>
  <c r="R249" i="5" s="1"/>
  <c r="N249" i="5"/>
  <c r="I249" i="5"/>
  <c r="M249" i="5" s="1"/>
  <c r="P248" i="5"/>
  <c r="R248" i="5" s="1"/>
  <c r="N248" i="5"/>
  <c r="I248" i="5"/>
  <c r="M248" i="5" s="1"/>
  <c r="P247" i="5"/>
  <c r="R247" i="5" s="1"/>
  <c r="N247" i="5"/>
  <c r="I247" i="5"/>
  <c r="M247" i="5" s="1"/>
  <c r="P246" i="5"/>
  <c r="R246" i="5" s="1"/>
  <c r="N246" i="5"/>
  <c r="I246" i="5"/>
  <c r="M246" i="5" s="1"/>
  <c r="P245" i="5"/>
  <c r="R245" i="5" s="1"/>
  <c r="N245" i="5"/>
  <c r="I245" i="5"/>
  <c r="M245" i="5" s="1"/>
  <c r="P244" i="5"/>
  <c r="R244" i="5" s="1"/>
  <c r="N244" i="5"/>
  <c r="I244" i="5"/>
  <c r="M244" i="5" s="1"/>
  <c r="P243" i="5"/>
  <c r="R243" i="5" s="1"/>
  <c r="N243" i="5"/>
  <c r="I243" i="5"/>
  <c r="M243" i="5" s="1"/>
  <c r="P242" i="5"/>
  <c r="R242" i="5" s="1"/>
  <c r="N242" i="5"/>
  <c r="I242" i="5"/>
  <c r="M242" i="5" s="1"/>
  <c r="P241" i="5"/>
  <c r="R241" i="5" s="1"/>
  <c r="N241" i="5"/>
  <c r="I241" i="5"/>
  <c r="M241" i="5" s="1"/>
  <c r="P240" i="5"/>
  <c r="R240" i="5" s="1"/>
  <c r="N240" i="5"/>
  <c r="I240" i="5"/>
  <c r="M240" i="5" s="1"/>
  <c r="P239" i="5"/>
  <c r="R239" i="5" s="1"/>
  <c r="N239" i="5"/>
  <c r="I239" i="5"/>
  <c r="M239" i="5" s="1"/>
  <c r="P238" i="5"/>
  <c r="R238" i="5" s="1"/>
  <c r="N238" i="5"/>
  <c r="I238" i="5"/>
  <c r="M238" i="5" s="1"/>
  <c r="P237" i="5"/>
  <c r="R237" i="5" s="1"/>
  <c r="N237" i="5"/>
  <c r="I237" i="5"/>
  <c r="M237" i="5" s="1"/>
  <c r="P236" i="5"/>
  <c r="R236" i="5" s="1"/>
  <c r="N236" i="5"/>
  <c r="I236" i="5"/>
  <c r="M236" i="5" s="1"/>
  <c r="P235" i="5"/>
  <c r="R235" i="5" s="1"/>
  <c r="N235" i="5"/>
  <c r="I235" i="5"/>
  <c r="M235" i="5" s="1"/>
  <c r="P234" i="5"/>
  <c r="R234" i="5" s="1"/>
  <c r="N234" i="5"/>
  <c r="I234" i="5"/>
  <c r="M234" i="5" s="1"/>
  <c r="P233" i="5"/>
  <c r="R233" i="5" s="1"/>
  <c r="N233" i="5"/>
  <c r="I233" i="5"/>
  <c r="M233" i="5" s="1"/>
  <c r="P232" i="5"/>
  <c r="R232" i="5" s="1"/>
  <c r="N232" i="5"/>
  <c r="I232" i="5"/>
  <c r="M232" i="5" s="1"/>
  <c r="P231" i="5"/>
  <c r="R231" i="5" s="1"/>
  <c r="N231" i="5"/>
  <c r="I231" i="5"/>
  <c r="M231" i="5" s="1"/>
  <c r="P230" i="5"/>
  <c r="R230" i="5" s="1"/>
  <c r="N230" i="5"/>
  <c r="I230" i="5"/>
  <c r="M230" i="5" s="1"/>
  <c r="P229" i="5"/>
  <c r="R229" i="5" s="1"/>
  <c r="N229" i="5"/>
  <c r="I229" i="5"/>
  <c r="M229" i="5" s="1"/>
  <c r="P228" i="5"/>
  <c r="R228" i="5" s="1"/>
  <c r="N228" i="5"/>
  <c r="I228" i="5"/>
  <c r="M228" i="5" s="1"/>
  <c r="P227" i="5"/>
  <c r="R227" i="5" s="1"/>
  <c r="N227" i="5"/>
  <c r="I227" i="5"/>
  <c r="M227" i="5" s="1"/>
  <c r="P226" i="5"/>
  <c r="R226" i="5" s="1"/>
  <c r="N226" i="5"/>
  <c r="I226" i="5"/>
  <c r="M226" i="5" s="1"/>
  <c r="P225" i="5"/>
  <c r="R225" i="5" s="1"/>
  <c r="N225" i="5"/>
  <c r="I225" i="5"/>
  <c r="M225" i="5" s="1"/>
  <c r="P224" i="5"/>
  <c r="R224" i="5" s="1"/>
  <c r="N224" i="5"/>
  <c r="I224" i="5"/>
  <c r="M224" i="5" s="1"/>
  <c r="P223" i="5"/>
  <c r="R223" i="5" s="1"/>
  <c r="N223" i="5"/>
  <c r="I223" i="5"/>
  <c r="M223" i="5" s="1"/>
  <c r="P222" i="5"/>
  <c r="R222" i="5" s="1"/>
  <c r="N222" i="5"/>
  <c r="I222" i="5"/>
  <c r="M222" i="5" s="1"/>
  <c r="P221" i="5"/>
  <c r="R221" i="5" s="1"/>
  <c r="N221" i="5"/>
  <c r="I221" i="5"/>
  <c r="M221" i="5" s="1"/>
  <c r="P220" i="5"/>
  <c r="R220" i="5" s="1"/>
  <c r="N220" i="5"/>
  <c r="I220" i="5"/>
  <c r="M220" i="5" s="1"/>
  <c r="P219" i="5"/>
  <c r="R219" i="5" s="1"/>
  <c r="N219" i="5"/>
  <c r="I219" i="5"/>
  <c r="M219" i="5" s="1"/>
  <c r="P218" i="5"/>
  <c r="R218" i="5" s="1"/>
  <c r="N218" i="5"/>
  <c r="I218" i="5"/>
  <c r="M218" i="5" s="1"/>
  <c r="P217" i="5"/>
  <c r="R217" i="5" s="1"/>
  <c r="N217" i="5"/>
  <c r="I217" i="5"/>
  <c r="M217" i="5" s="1"/>
  <c r="P216" i="5"/>
  <c r="R216" i="5" s="1"/>
  <c r="N216" i="5"/>
  <c r="I216" i="5"/>
  <c r="M216" i="5" s="1"/>
  <c r="P215" i="5"/>
  <c r="R215" i="5" s="1"/>
  <c r="N215" i="5"/>
  <c r="I215" i="5"/>
  <c r="M215" i="5" s="1"/>
  <c r="P214" i="5"/>
  <c r="R214" i="5" s="1"/>
  <c r="N214" i="5"/>
  <c r="I214" i="5"/>
  <c r="M214" i="5" s="1"/>
  <c r="P213" i="5"/>
  <c r="R213" i="5" s="1"/>
  <c r="N213" i="5"/>
  <c r="I213" i="5"/>
  <c r="M213" i="5" s="1"/>
  <c r="P212" i="5"/>
  <c r="R212" i="5" s="1"/>
  <c r="N212" i="5"/>
  <c r="I212" i="5"/>
  <c r="M212" i="5" s="1"/>
  <c r="P211" i="5"/>
  <c r="R211" i="5" s="1"/>
  <c r="N211" i="5"/>
  <c r="I211" i="5"/>
  <c r="M211" i="5" s="1"/>
  <c r="P210" i="5"/>
  <c r="R210" i="5" s="1"/>
  <c r="N210" i="5"/>
  <c r="I210" i="5"/>
  <c r="M210" i="5" s="1"/>
  <c r="P209" i="5"/>
  <c r="R209" i="5" s="1"/>
  <c r="N209" i="5"/>
  <c r="I209" i="5"/>
  <c r="M209" i="5" s="1"/>
  <c r="P208" i="5"/>
  <c r="R208" i="5" s="1"/>
  <c r="N208" i="5"/>
  <c r="I208" i="5"/>
  <c r="M208" i="5" s="1"/>
  <c r="P207" i="5"/>
  <c r="R207" i="5" s="1"/>
  <c r="N207" i="5"/>
  <c r="I207" i="5"/>
  <c r="M207" i="5" s="1"/>
  <c r="P206" i="5"/>
  <c r="R206" i="5" s="1"/>
  <c r="N206" i="5"/>
  <c r="I206" i="5"/>
  <c r="M206" i="5" s="1"/>
  <c r="P205" i="5"/>
  <c r="R205" i="5" s="1"/>
  <c r="N205" i="5"/>
  <c r="I205" i="5"/>
  <c r="M205" i="5" s="1"/>
  <c r="P204" i="5"/>
  <c r="R204" i="5" s="1"/>
  <c r="N204" i="5"/>
  <c r="I204" i="5"/>
  <c r="M204" i="5" s="1"/>
  <c r="P203" i="5"/>
  <c r="R203" i="5" s="1"/>
  <c r="N203" i="5"/>
  <c r="I203" i="5"/>
  <c r="M203" i="5" s="1"/>
  <c r="P202" i="5"/>
  <c r="R202" i="5" s="1"/>
  <c r="N202" i="5"/>
  <c r="I202" i="5"/>
  <c r="M202" i="5" s="1"/>
  <c r="P201" i="5"/>
  <c r="R201" i="5" s="1"/>
  <c r="N201" i="5"/>
  <c r="I201" i="5"/>
  <c r="M201" i="5" s="1"/>
  <c r="P200" i="5"/>
  <c r="R200" i="5" s="1"/>
  <c r="N200" i="5"/>
  <c r="I200" i="5"/>
  <c r="M200" i="5" s="1"/>
  <c r="P199" i="5"/>
  <c r="R199" i="5" s="1"/>
  <c r="N199" i="5"/>
  <c r="I199" i="5"/>
  <c r="M199" i="5" s="1"/>
  <c r="P198" i="5"/>
  <c r="R198" i="5" s="1"/>
  <c r="N198" i="5"/>
  <c r="I198" i="5"/>
  <c r="M198" i="5" s="1"/>
  <c r="P197" i="5"/>
  <c r="R197" i="5" s="1"/>
  <c r="N197" i="5"/>
  <c r="I197" i="5"/>
  <c r="M197" i="5" s="1"/>
  <c r="P196" i="5"/>
  <c r="R196" i="5" s="1"/>
  <c r="N196" i="5"/>
  <c r="I196" i="5"/>
  <c r="M196" i="5" s="1"/>
  <c r="P195" i="5"/>
  <c r="R195" i="5" s="1"/>
  <c r="N195" i="5"/>
  <c r="I195" i="5"/>
  <c r="M195" i="5" s="1"/>
  <c r="P194" i="5"/>
  <c r="R194" i="5" s="1"/>
  <c r="N194" i="5"/>
  <c r="I194" i="5"/>
  <c r="M194" i="5" s="1"/>
  <c r="P193" i="5"/>
  <c r="R193" i="5" s="1"/>
  <c r="N193" i="5"/>
  <c r="M193" i="5"/>
  <c r="I193" i="5"/>
  <c r="P192" i="5"/>
  <c r="R192" i="5" s="1"/>
  <c r="N192" i="5"/>
  <c r="I192" i="5"/>
  <c r="M192" i="5" s="1"/>
  <c r="P191" i="5"/>
  <c r="R191" i="5" s="1"/>
  <c r="N191" i="5"/>
  <c r="I191" i="5"/>
  <c r="M191" i="5" s="1"/>
  <c r="P190" i="5"/>
  <c r="R190" i="5" s="1"/>
  <c r="N190" i="5"/>
  <c r="I190" i="5"/>
  <c r="M190" i="5" s="1"/>
  <c r="P189" i="5"/>
  <c r="R189" i="5" s="1"/>
  <c r="N189" i="5"/>
  <c r="I189" i="5"/>
  <c r="M189" i="5" s="1"/>
  <c r="P188" i="5"/>
  <c r="R188" i="5" s="1"/>
  <c r="N188" i="5"/>
  <c r="M188" i="5"/>
  <c r="I188" i="5"/>
  <c r="P187" i="5"/>
  <c r="R187" i="5" s="1"/>
  <c r="N187" i="5"/>
  <c r="I187" i="5"/>
  <c r="M187" i="5" s="1"/>
  <c r="P186" i="5"/>
  <c r="R186" i="5" s="1"/>
  <c r="N186" i="5"/>
  <c r="I186" i="5"/>
  <c r="M186" i="5" s="1"/>
  <c r="P185" i="5"/>
  <c r="R185" i="5" s="1"/>
  <c r="N185" i="5"/>
  <c r="I185" i="5"/>
  <c r="M185" i="5" s="1"/>
  <c r="P184" i="5"/>
  <c r="R184" i="5" s="1"/>
  <c r="N184" i="5"/>
  <c r="I184" i="5"/>
  <c r="M184" i="5" s="1"/>
  <c r="P183" i="5"/>
  <c r="R183" i="5" s="1"/>
  <c r="N183" i="5"/>
  <c r="I183" i="5"/>
  <c r="M183" i="5" s="1"/>
  <c r="P182" i="5"/>
  <c r="R182" i="5" s="1"/>
  <c r="N182" i="5"/>
  <c r="I182" i="5"/>
  <c r="M182" i="5" s="1"/>
  <c r="P181" i="5"/>
  <c r="R181" i="5" s="1"/>
  <c r="N181" i="5"/>
  <c r="I181" i="5"/>
  <c r="M181" i="5" s="1"/>
  <c r="P180" i="5"/>
  <c r="R180" i="5" s="1"/>
  <c r="N180" i="5"/>
  <c r="I180" i="5"/>
  <c r="M180" i="5" s="1"/>
  <c r="P179" i="5"/>
  <c r="R179" i="5" s="1"/>
  <c r="N179" i="5"/>
  <c r="I179" i="5"/>
  <c r="M179" i="5" s="1"/>
  <c r="P178" i="5"/>
  <c r="R178" i="5" s="1"/>
  <c r="N178" i="5"/>
  <c r="I178" i="5"/>
  <c r="M178" i="5" s="1"/>
  <c r="P177" i="5"/>
  <c r="R177" i="5" s="1"/>
  <c r="N177" i="5"/>
  <c r="I177" i="5"/>
  <c r="M177" i="5" s="1"/>
  <c r="P176" i="5"/>
  <c r="R176" i="5" s="1"/>
  <c r="N176" i="5"/>
  <c r="I176" i="5"/>
  <c r="M176" i="5" s="1"/>
  <c r="P175" i="5"/>
  <c r="R175" i="5" s="1"/>
  <c r="N175" i="5"/>
  <c r="I175" i="5"/>
  <c r="M175" i="5" s="1"/>
  <c r="P174" i="5"/>
  <c r="R174" i="5" s="1"/>
  <c r="N174" i="5"/>
  <c r="I174" i="5"/>
  <c r="M174" i="5" s="1"/>
  <c r="P173" i="5"/>
  <c r="R173" i="5" s="1"/>
  <c r="N173" i="5"/>
  <c r="I173" i="5"/>
  <c r="M173" i="5" s="1"/>
  <c r="P172" i="5"/>
  <c r="R172" i="5" s="1"/>
  <c r="N172" i="5"/>
  <c r="I172" i="5"/>
  <c r="M172" i="5" s="1"/>
  <c r="P171" i="5"/>
  <c r="R171" i="5" s="1"/>
  <c r="N171" i="5"/>
  <c r="I171" i="5"/>
  <c r="M171" i="5" s="1"/>
  <c r="P170" i="5"/>
  <c r="R170" i="5" s="1"/>
  <c r="N170" i="5"/>
  <c r="I170" i="5"/>
  <c r="M170" i="5" s="1"/>
  <c r="P169" i="5"/>
  <c r="R169" i="5" s="1"/>
  <c r="N169" i="5"/>
  <c r="I169" i="5"/>
  <c r="M169" i="5" s="1"/>
  <c r="P168" i="5"/>
  <c r="R168" i="5" s="1"/>
  <c r="N168" i="5"/>
  <c r="I168" i="5"/>
  <c r="M168" i="5" s="1"/>
  <c r="P167" i="5"/>
  <c r="R167" i="5" s="1"/>
  <c r="N167" i="5"/>
  <c r="I167" i="5"/>
  <c r="M167" i="5" s="1"/>
  <c r="P166" i="5"/>
  <c r="R166" i="5" s="1"/>
  <c r="N166" i="5"/>
  <c r="I166" i="5"/>
  <c r="M166" i="5" s="1"/>
  <c r="P165" i="5"/>
  <c r="R165" i="5" s="1"/>
  <c r="N165" i="5"/>
  <c r="I165" i="5"/>
  <c r="M165" i="5" s="1"/>
  <c r="P164" i="5"/>
  <c r="R164" i="5" s="1"/>
  <c r="N164" i="5"/>
  <c r="I164" i="5"/>
  <c r="M164" i="5" s="1"/>
  <c r="P163" i="5"/>
  <c r="R163" i="5" s="1"/>
  <c r="N163" i="5"/>
  <c r="I163" i="5"/>
  <c r="M163" i="5" s="1"/>
  <c r="P162" i="5"/>
  <c r="R162" i="5" s="1"/>
  <c r="N162" i="5"/>
  <c r="I162" i="5"/>
  <c r="M162" i="5" s="1"/>
  <c r="P161" i="5"/>
  <c r="R161" i="5" s="1"/>
  <c r="N161" i="5"/>
  <c r="I161" i="5"/>
  <c r="M161" i="5" s="1"/>
  <c r="P160" i="5"/>
  <c r="R160" i="5" s="1"/>
  <c r="N160" i="5"/>
  <c r="I160" i="5"/>
  <c r="M160" i="5" s="1"/>
  <c r="P159" i="5"/>
  <c r="R159" i="5" s="1"/>
  <c r="N159" i="5"/>
  <c r="I159" i="5"/>
  <c r="M159" i="5" s="1"/>
  <c r="P158" i="5"/>
  <c r="R158" i="5" s="1"/>
  <c r="N158" i="5"/>
  <c r="I158" i="5"/>
  <c r="M158" i="5" s="1"/>
  <c r="P157" i="5"/>
  <c r="R157" i="5" s="1"/>
  <c r="N157" i="5"/>
  <c r="I157" i="5"/>
  <c r="M157" i="5" s="1"/>
  <c r="P156" i="5"/>
  <c r="R156" i="5" s="1"/>
  <c r="N156" i="5"/>
  <c r="I156" i="5"/>
  <c r="M156" i="5" s="1"/>
  <c r="P155" i="5"/>
  <c r="R155" i="5" s="1"/>
  <c r="N155" i="5"/>
  <c r="I155" i="5"/>
  <c r="M155" i="5" s="1"/>
  <c r="P154" i="5"/>
  <c r="R154" i="5" s="1"/>
  <c r="N154" i="5"/>
  <c r="I154" i="5"/>
  <c r="M154" i="5" s="1"/>
  <c r="P153" i="5"/>
  <c r="R153" i="5" s="1"/>
  <c r="N153" i="5"/>
  <c r="I153" i="5"/>
  <c r="M153" i="5" s="1"/>
  <c r="P152" i="5"/>
  <c r="R152" i="5" s="1"/>
  <c r="N152" i="5"/>
  <c r="I152" i="5"/>
  <c r="M152" i="5" s="1"/>
  <c r="P151" i="5"/>
  <c r="R151" i="5" s="1"/>
  <c r="N151" i="5"/>
  <c r="I151" i="5"/>
  <c r="M151" i="5" s="1"/>
  <c r="P150" i="5"/>
  <c r="R150" i="5" s="1"/>
  <c r="N150" i="5"/>
  <c r="I150" i="5"/>
  <c r="M150" i="5" s="1"/>
  <c r="P149" i="5"/>
  <c r="R149" i="5" s="1"/>
  <c r="N149" i="5"/>
  <c r="I149" i="5"/>
  <c r="M149" i="5" s="1"/>
  <c r="P148" i="5"/>
  <c r="R148" i="5" s="1"/>
  <c r="N148" i="5"/>
  <c r="I148" i="5"/>
  <c r="M148" i="5" s="1"/>
  <c r="P147" i="5"/>
  <c r="R147" i="5" s="1"/>
  <c r="N147" i="5"/>
  <c r="I147" i="5"/>
  <c r="M147" i="5" s="1"/>
  <c r="P146" i="5"/>
  <c r="R146" i="5" s="1"/>
  <c r="N146" i="5"/>
  <c r="I146" i="5"/>
  <c r="M146" i="5" s="1"/>
  <c r="P145" i="5"/>
  <c r="R145" i="5" s="1"/>
  <c r="N145" i="5"/>
  <c r="I145" i="5"/>
  <c r="M145" i="5" s="1"/>
  <c r="P144" i="5"/>
  <c r="R144" i="5" s="1"/>
  <c r="N144" i="5"/>
  <c r="I144" i="5"/>
  <c r="M144" i="5" s="1"/>
  <c r="P143" i="5"/>
  <c r="R143" i="5" s="1"/>
  <c r="N143" i="5"/>
  <c r="I143" i="5"/>
  <c r="M143" i="5" s="1"/>
  <c r="P142" i="5"/>
  <c r="R142" i="5" s="1"/>
  <c r="N142" i="5"/>
  <c r="M142" i="5"/>
  <c r="I142" i="5"/>
  <c r="P141" i="5"/>
  <c r="R141" i="5" s="1"/>
  <c r="N141" i="5"/>
  <c r="I141" i="5"/>
  <c r="M141" i="5" s="1"/>
  <c r="P140" i="5"/>
  <c r="R140" i="5" s="1"/>
  <c r="N140" i="5"/>
  <c r="I140" i="5"/>
  <c r="M140" i="5" s="1"/>
  <c r="P139" i="5"/>
  <c r="R139" i="5" s="1"/>
  <c r="N139" i="5"/>
  <c r="I139" i="5"/>
  <c r="M139" i="5" s="1"/>
  <c r="P138" i="5"/>
  <c r="R138" i="5" s="1"/>
  <c r="N138" i="5"/>
  <c r="I138" i="5"/>
  <c r="M138" i="5" s="1"/>
  <c r="P137" i="5"/>
  <c r="R137" i="5" s="1"/>
  <c r="N137" i="5"/>
  <c r="M137" i="5"/>
  <c r="I137" i="5"/>
  <c r="P136" i="5"/>
  <c r="R136" i="5" s="1"/>
  <c r="N136" i="5"/>
  <c r="I136" i="5"/>
  <c r="M136" i="5" s="1"/>
  <c r="P135" i="5"/>
  <c r="R135" i="5" s="1"/>
  <c r="N135" i="5"/>
  <c r="I135" i="5"/>
  <c r="M135" i="5" s="1"/>
  <c r="P134" i="5"/>
  <c r="R134" i="5" s="1"/>
  <c r="N134" i="5"/>
  <c r="I134" i="5"/>
  <c r="M134" i="5" s="1"/>
  <c r="P133" i="5"/>
  <c r="R133" i="5" s="1"/>
  <c r="N133" i="5"/>
  <c r="I133" i="5"/>
  <c r="M133" i="5" s="1"/>
  <c r="P132" i="5"/>
  <c r="R132" i="5" s="1"/>
  <c r="N132" i="5"/>
  <c r="I132" i="5"/>
  <c r="M132" i="5" s="1"/>
  <c r="P131" i="5"/>
  <c r="R131" i="5" s="1"/>
  <c r="N131" i="5"/>
  <c r="I131" i="5"/>
  <c r="M131" i="5" s="1"/>
  <c r="P130" i="5"/>
  <c r="R130" i="5" s="1"/>
  <c r="N130" i="5"/>
  <c r="I130" i="5"/>
  <c r="M130" i="5" s="1"/>
  <c r="P129" i="5"/>
  <c r="R129" i="5" s="1"/>
  <c r="N129" i="5"/>
  <c r="I129" i="5"/>
  <c r="M129" i="5" s="1"/>
  <c r="P128" i="5"/>
  <c r="R128" i="5" s="1"/>
  <c r="N128" i="5"/>
  <c r="I128" i="5"/>
  <c r="M128" i="5" s="1"/>
  <c r="P127" i="5"/>
  <c r="R127" i="5" s="1"/>
  <c r="N127" i="5"/>
  <c r="I127" i="5"/>
  <c r="M127" i="5" s="1"/>
  <c r="P126" i="5"/>
  <c r="R126" i="5" s="1"/>
  <c r="N126" i="5"/>
  <c r="I126" i="5"/>
  <c r="M126" i="5" s="1"/>
  <c r="P125" i="5"/>
  <c r="R125" i="5" s="1"/>
  <c r="N125" i="5"/>
  <c r="M125" i="5"/>
  <c r="I125" i="5"/>
  <c r="P124" i="5"/>
  <c r="R124" i="5" s="1"/>
  <c r="N124" i="5"/>
  <c r="I124" i="5"/>
  <c r="M124" i="5" s="1"/>
  <c r="P123" i="5"/>
  <c r="R123" i="5" s="1"/>
  <c r="N123" i="5"/>
  <c r="I123" i="5"/>
  <c r="M123" i="5" s="1"/>
  <c r="P122" i="5"/>
  <c r="R122" i="5" s="1"/>
  <c r="N122" i="5"/>
  <c r="I122" i="5"/>
  <c r="M122" i="5" s="1"/>
  <c r="P121" i="5"/>
  <c r="R121" i="5" s="1"/>
  <c r="N121" i="5"/>
  <c r="I121" i="5"/>
  <c r="M121" i="5" s="1"/>
  <c r="P120" i="5"/>
  <c r="R120" i="5" s="1"/>
  <c r="N120" i="5"/>
  <c r="M120" i="5"/>
  <c r="I120" i="5"/>
  <c r="P119" i="5"/>
  <c r="R119" i="5" s="1"/>
  <c r="N119" i="5"/>
  <c r="I119" i="5"/>
  <c r="M119" i="5" s="1"/>
  <c r="P118" i="5"/>
  <c r="R118" i="5" s="1"/>
  <c r="N118" i="5"/>
  <c r="I118" i="5"/>
  <c r="M118" i="5" s="1"/>
  <c r="P117" i="5"/>
  <c r="R117" i="5" s="1"/>
  <c r="N117" i="5"/>
  <c r="I117" i="5"/>
  <c r="M117" i="5" s="1"/>
  <c r="P116" i="5"/>
  <c r="R116" i="5" s="1"/>
  <c r="N116" i="5"/>
  <c r="I116" i="5"/>
  <c r="M116" i="5" s="1"/>
  <c r="P115" i="5"/>
  <c r="R115" i="5" s="1"/>
  <c r="N115" i="5"/>
  <c r="I115" i="5"/>
  <c r="M115" i="5" s="1"/>
  <c r="P114" i="5"/>
  <c r="R114" i="5" s="1"/>
  <c r="N114" i="5"/>
  <c r="I114" i="5"/>
  <c r="M114" i="5" s="1"/>
  <c r="P113" i="5"/>
  <c r="R113" i="5" s="1"/>
  <c r="N113" i="5"/>
  <c r="I113" i="5"/>
  <c r="M113" i="5" s="1"/>
  <c r="P112" i="5"/>
  <c r="R112" i="5" s="1"/>
  <c r="N112" i="5"/>
  <c r="I112" i="5"/>
  <c r="M112" i="5" s="1"/>
  <c r="P111" i="5"/>
  <c r="R111" i="5" s="1"/>
  <c r="N111" i="5"/>
  <c r="I111" i="5"/>
  <c r="M111" i="5" s="1"/>
  <c r="P110" i="5"/>
  <c r="R110" i="5" s="1"/>
  <c r="N110" i="5"/>
  <c r="I110" i="5"/>
  <c r="M110" i="5" s="1"/>
  <c r="P109" i="5"/>
  <c r="R109" i="5" s="1"/>
  <c r="N109" i="5"/>
  <c r="M109" i="5"/>
  <c r="I109" i="5"/>
  <c r="P108" i="5"/>
  <c r="R108" i="5" s="1"/>
  <c r="N108" i="5"/>
  <c r="I108" i="5"/>
  <c r="M108" i="5" s="1"/>
  <c r="P107" i="5"/>
  <c r="R107" i="5" s="1"/>
  <c r="N107" i="5"/>
  <c r="I107" i="5"/>
  <c r="M107" i="5" s="1"/>
  <c r="P106" i="5"/>
  <c r="R106" i="5" s="1"/>
  <c r="N106" i="5"/>
  <c r="I106" i="5"/>
  <c r="M106" i="5" s="1"/>
  <c r="P105" i="5"/>
  <c r="R105" i="5" s="1"/>
  <c r="N105" i="5"/>
  <c r="I105" i="5"/>
  <c r="M105" i="5" s="1"/>
  <c r="P104" i="5"/>
  <c r="R104" i="5" s="1"/>
  <c r="N104" i="5"/>
  <c r="I104" i="5"/>
  <c r="M104" i="5" s="1"/>
  <c r="P103" i="5"/>
  <c r="R103" i="5" s="1"/>
  <c r="N103" i="5"/>
  <c r="I103" i="5"/>
  <c r="M103" i="5" s="1"/>
  <c r="P102" i="5"/>
  <c r="R102" i="5" s="1"/>
  <c r="N102" i="5"/>
  <c r="I102" i="5"/>
  <c r="M102" i="5" s="1"/>
  <c r="P101" i="5"/>
  <c r="R101" i="5" s="1"/>
  <c r="N101" i="5"/>
  <c r="I101" i="5"/>
  <c r="M101" i="5" s="1"/>
  <c r="P100" i="5"/>
  <c r="R100" i="5" s="1"/>
  <c r="N100" i="5"/>
  <c r="I100" i="5"/>
  <c r="M100" i="5" s="1"/>
  <c r="P99" i="5"/>
  <c r="R99" i="5" s="1"/>
  <c r="N99" i="5"/>
  <c r="I99" i="5"/>
  <c r="M99" i="5" s="1"/>
  <c r="P98" i="5"/>
  <c r="R98" i="5" s="1"/>
  <c r="N98" i="5"/>
  <c r="I98" i="5"/>
  <c r="M98" i="5" s="1"/>
  <c r="P97" i="5"/>
  <c r="R97" i="5" s="1"/>
  <c r="N97" i="5"/>
  <c r="I97" i="5"/>
  <c r="M97" i="5" s="1"/>
  <c r="P96" i="5"/>
  <c r="R96" i="5" s="1"/>
  <c r="N96" i="5"/>
  <c r="I96" i="5"/>
  <c r="M96" i="5" s="1"/>
  <c r="P95" i="5"/>
  <c r="R95" i="5" s="1"/>
  <c r="N95" i="5"/>
  <c r="I95" i="5"/>
  <c r="M95" i="5" s="1"/>
  <c r="P94" i="5"/>
  <c r="R94" i="5" s="1"/>
  <c r="N94" i="5"/>
  <c r="I94" i="5"/>
  <c r="M94" i="5" s="1"/>
  <c r="P93" i="5"/>
  <c r="R93" i="5" s="1"/>
  <c r="N93" i="5"/>
  <c r="I93" i="5"/>
  <c r="M93" i="5" s="1"/>
  <c r="P92" i="5"/>
  <c r="R92" i="5" s="1"/>
  <c r="N92" i="5"/>
  <c r="I92" i="5"/>
  <c r="M92" i="5" s="1"/>
  <c r="P91" i="5"/>
  <c r="R91" i="5" s="1"/>
  <c r="N91" i="5"/>
  <c r="I91" i="5"/>
  <c r="M91" i="5" s="1"/>
  <c r="P90" i="5"/>
  <c r="R90" i="5" s="1"/>
  <c r="N90" i="5"/>
  <c r="I90" i="5"/>
  <c r="M90" i="5" s="1"/>
  <c r="P89" i="5"/>
  <c r="R89" i="5" s="1"/>
  <c r="N89" i="5"/>
  <c r="I89" i="5"/>
  <c r="M89" i="5" s="1"/>
  <c r="P88" i="5"/>
  <c r="R88" i="5" s="1"/>
  <c r="N88" i="5"/>
  <c r="I88" i="5"/>
  <c r="M88" i="5" s="1"/>
  <c r="P87" i="5"/>
  <c r="R87" i="5" s="1"/>
  <c r="N87" i="5"/>
  <c r="I87" i="5"/>
  <c r="M87" i="5" s="1"/>
  <c r="P86" i="5"/>
  <c r="R86" i="5" s="1"/>
  <c r="N86" i="5"/>
  <c r="I86" i="5"/>
  <c r="M86" i="5" s="1"/>
  <c r="P85" i="5"/>
  <c r="R85" i="5" s="1"/>
  <c r="N85" i="5"/>
  <c r="I85" i="5"/>
  <c r="M85" i="5" s="1"/>
  <c r="P84" i="5"/>
  <c r="R84" i="5" s="1"/>
  <c r="N84" i="5"/>
  <c r="I84" i="5"/>
  <c r="M84" i="5" s="1"/>
  <c r="P83" i="5"/>
  <c r="R83" i="5" s="1"/>
  <c r="N83" i="5"/>
  <c r="I83" i="5"/>
  <c r="M83" i="5" s="1"/>
  <c r="P82" i="5"/>
  <c r="R82" i="5" s="1"/>
  <c r="N82" i="5"/>
  <c r="I82" i="5"/>
  <c r="M82" i="5" s="1"/>
  <c r="P81" i="5"/>
  <c r="R81" i="5" s="1"/>
  <c r="N81" i="5"/>
  <c r="I81" i="5"/>
  <c r="M81" i="5" s="1"/>
  <c r="P80" i="5"/>
  <c r="R80" i="5" s="1"/>
  <c r="N80" i="5"/>
  <c r="I80" i="5"/>
  <c r="M80" i="5" s="1"/>
  <c r="P79" i="5"/>
  <c r="R79" i="5" s="1"/>
  <c r="N79" i="5"/>
  <c r="I79" i="5"/>
  <c r="M79" i="5" s="1"/>
  <c r="P78" i="5"/>
  <c r="R78" i="5" s="1"/>
  <c r="N78" i="5"/>
  <c r="I78" i="5"/>
  <c r="M78" i="5" s="1"/>
  <c r="P77" i="5"/>
  <c r="R77" i="5" s="1"/>
  <c r="N77" i="5"/>
  <c r="I77" i="5"/>
  <c r="M77" i="5" s="1"/>
  <c r="P76" i="5"/>
  <c r="R76" i="5" s="1"/>
  <c r="N76" i="5"/>
  <c r="I76" i="5"/>
  <c r="M76" i="5" s="1"/>
  <c r="P75" i="5"/>
  <c r="R75" i="5" s="1"/>
  <c r="N75" i="5"/>
  <c r="I75" i="5"/>
  <c r="M75" i="5" s="1"/>
  <c r="P74" i="5"/>
  <c r="R74" i="5" s="1"/>
  <c r="N74" i="5"/>
  <c r="I74" i="5"/>
  <c r="M74" i="5" s="1"/>
  <c r="P73" i="5"/>
  <c r="R73" i="5" s="1"/>
  <c r="N73" i="5"/>
  <c r="I73" i="5"/>
  <c r="M73" i="5" s="1"/>
  <c r="P72" i="5"/>
  <c r="R72" i="5" s="1"/>
  <c r="N72" i="5"/>
  <c r="I72" i="5"/>
  <c r="M72" i="5" s="1"/>
  <c r="P71" i="5"/>
  <c r="R71" i="5" s="1"/>
  <c r="N71" i="5"/>
  <c r="I71" i="5"/>
  <c r="M71" i="5" s="1"/>
  <c r="P70" i="5"/>
  <c r="R70" i="5" s="1"/>
  <c r="N70" i="5"/>
  <c r="I70" i="5"/>
  <c r="M70" i="5" s="1"/>
  <c r="P69" i="5"/>
  <c r="R69" i="5" s="1"/>
  <c r="N69" i="5"/>
  <c r="I69" i="5"/>
  <c r="M69" i="5" s="1"/>
  <c r="P68" i="5"/>
  <c r="R68" i="5" s="1"/>
  <c r="N68" i="5"/>
  <c r="I68" i="5"/>
  <c r="M68" i="5" s="1"/>
  <c r="P67" i="5"/>
  <c r="R67" i="5" s="1"/>
  <c r="N67" i="5"/>
  <c r="I67" i="5"/>
  <c r="M67" i="5" s="1"/>
  <c r="P66" i="5"/>
  <c r="R66" i="5" s="1"/>
  <c r="N66" i="5"/>
  <c r="I66" i="5"/>
  <c r="M66" i="5" s="1"/>
  <c r="P65" i="5"/>
  <c r="R65" i="5" s="1"/>
  <c r="N65" i="5"/>
  <c r="M65" i="5"/>
  <c r="I65" i="5"/>
  <c r="P64" i="5"/>
  <c r="R64" i="5" s="1"/>
  <c r="N64" i="5"/>
  <c r="I64" i="5"/>
  <c r="M64" i="5" s="1"/>
  <c r="P63" i="5"/>
  <c r="R63" i="5" s="1"/>
  <c r="N63" i="5"/>
  <c r="I63" i="5"/>
  <c r="M63" i="5" s="1"/>
  <c r="P62" i="5"/>
  <c r="R62" i="5" s="1"/>
  <c r="N62" i="5"/>
  <c r="I62" i="5"/>
  <c r="M62" i="5" s="1"/>
  <c r="P61" i="5"/>
  <c r="R61" i="5" s="1"/>
  <c r="N61" i="5"/>
  <c r="I61" i="5"/>
  <c r="M61" i="5" s="1"/>
  <c r="P60" i="5"/>
  <c r="R60" i="5" s="1"/>
  <c r="N60" i="5"/>
  <c r="I60" i="5"/>
  <c r="M60" i="5" s="1"/>
  <c r="P59" i="5"/>
  <c r="R59" i="5" s="1"/>
  <c r="N59" i="5"/>
  <c r="I59" i="5"/>
  <c r="M59" i="5" s="1"/>
  <c r="P58" i="5"/>
  <c r="R58" i="5" s="1"/>
  <c r="N58" i="5"/>
  <c r="I58" i="5"/>
  <c r="M58" i="5" s="1"/>
  <c r="P57" i="5"/>
  <c r="R57" i="5" s="1"/>
  <c r="N57" i="5"/>
  <c r="I57" i="5"/>
  <c r="M57" i="5" s="1"/>
  <c r="P56" i="5"/>
  <c r="R56" i="5" s="1"/>
  <c r="N56" i="5"/>
  <c r="I56" i="5"/>
  <c r="M56" i="5" s="1"/>
  <c r="P55" i="5"/>
  <c r="R55" i="5" s="1"/>
  <c r="N55" i="5"/>
  <c r="I55" i="5"/>
  <c r="M55" i="5" s="1"/>
  <c r="P54" i="5"/>
  <c r="R54" i="5" s="1"/>
  <c r="N54" i="5"/>
  <c r="I54" i="5"/>
  <c r="M54" i="5" s="1"/>
  <c r="P53" i="5"/>
  <c r="R53" i="5" s="1"/>
  <c r="N53" i="5"/>
  <c r="I53" i="5"/>
  <c r="M53" i="5" s="1"/>
  <c r="P52" i="5"/>
  <c r="R52" i="5" s="1"/>
  <c r="N52" i="5"/>
  <c r="I52" i="5"/>
  <c r="M52" i="5" s="1"/>
  <c r="P51" i="5"/>
  <c r="R51" i="5" s="1"/>
  <c r="N51" i="5"/>
  <c r="I51" i="5"/>
  <c r="M51" i="5" s="1"/>
  <c r="P50" i="5"/>
  <c r="R50" i="5" s="1"/>
  <c r="N50" i="5"/>
  <c r="I50" i="5"/>
  <c r="M50" i="5" s="1"/>
  <c r="P49" i="5"/>
  <c r="R49" i="5" s="1"/>
  <c r="N49" i="5"/>
  <c r="I49" i="5"/>
  <c r="M49" i="5" s="1"/>
  <c r="P48" i="5"/>
  <c r="R48" i="5" s="1"/>
  <c r="N48" i="5"/>
  <c r="I48" i="5"/>
  <c r="M48" i="5" s="1"/>
  <c r="P47" i="5"/>
  <c r="R47" i="5" s="1"/>
  <c r="N47" i="5"/>
  <c r="I47" i="5"/>
  <c r="M47" i="5" s="1"/>
  <c r="P46" i="5"/>
  <c r="R46" i="5" s="1"/>
  <c r="N46" i="5"/>
  <c r="I46" i="5"/>
  <c r="M46" i="5" s="1"/>
  <c r="P45" i="5"/>
  <c r="R45" i="5" s="1"/>
  <c r="N45" i="5"/>
  <c r="I45" i="5"/>
  <c r="M45" i="5" s="1"/>
  <c r="P44" i="5"/>
  <c r="R44" i="5" s="1"/>
  <c r="N44" i="5"/>
  <c r="I44" i="5"/>
  <c r="M44" i="5" s="1"/>
  <c r="P43" i="5"/>
  <c r="R43" i="5" s="1"/>
  <c r="N43" i="5"/>
  <c r="I43" i="5"/>
  <c r="M43" i="5" s="1"/>
  <c r="P42" i="5"/>
  <c r="R42" i="5" s="1"/>
  <c r="N42" i="5"/>
  <c r="I42" i="5"/>
  <c r="M42" i="5" s="1"/>
  <c r="P41" i="5"/>
  <c r="R41" i="5" s="1"/>
  <c r="N41" i="5"/>
  <c r="I41" i="5"/>
  <c r="M41" i="5" s="1"/>
  <c r="P40" i="5"/>
  <c r="R40" i="5" s="1"/>
  <c r="N40" i="5"/>
  <c r="I40" i="5"/>
  <c r="M40" i="5" s="1"/>
  <c r="P39" i="5"/>
  <c r="R39" i="5" s="1"/>
  <c r="N39" i="5"/>
  <c r="I39" i="5"/>
  <c r="M39" i="5" s="1"/>
  <c r="P38" i="5"/>
  <c r="R38" i="5" s="1"/>
  <c r="N38" i="5"/>
  <c r="I38" i="5"/>
  <c r="M38" i="5" s="1"/>
  <c r="P37" i="5"/>
  <c r="R37" i="5" s="1"/>
  <c r="N37" i="5"/>
  <c r="I37" i="5"/>
  <c r="M37" i="5" s="1"/>
  <c r="P36" i="5"/>
  <c r="R36" i="5" s="1"/>
  <c r="N36" i="5"/>
  <c r="I36" i="5"/>
  <c r="M36" i="5" s="1"/>
  <c r="P35" i="5"/>
  <c r="R35" i="5" s="1"/>
  <c r="N35" i="5"/>
  <c r="I35" i="5"/>
  <c r="M35" i="5" s="1"/>
  <c r="P34" i="5"/>
  <c r="R34" i="5" s="1"/>
  <c r="N34" i="5"/>
  <c r="I34" i="5"/>
  <c r="M34" i="5" s="1"/>
  <c r="P33" i="5"/>
  <c r="R33" i="5" s="1"/>
  <c r="N33" i="5"/>
  <c r="I33" i="5"/>
  <c r="M33" i="5" s="1"/>
  <c r="P32" i="5"/>
  <c r="R32" i="5" s="1"/>
  <c r="N32" i="5"/>
  <c r="I32" i="5"/>
  <c r="M32" i="5" s="1"/>
  <c r="P31" i="5"/>
  <c r="R31" i="5" s="1"/>
  <c r="N31" i="5"/>
  <c r="I31" i="5"/>
  <c r="M31" i="5" s="1"/>
  <c r="P30" i="5"/>
  <c r="R30" i="5" s="1"/>
  <c r="N30" i="5"/>
  <c r="I30" i="5"/>
  <c r="M30" i="5" s="1"/>
  <c r="P29" i="5"/>
  <c r="R29" i="5" s="1"/>
  <c r="N29" i="5"/>
  <c r="I29" i="5"/>
  <c r="M29" i="5" s="1"/>
  <c r="P28" i="5"/>
  <c r="R28" i="5" s="1"/>
  <c r="N28" i="5"/>
  <c r="I28" i="5"/>
  <c r="M28" i="5" s="1"/>
  <c r="P27" i="5"/>
  <c r="R27" i="5" s="1"/>
  <c r="N27" i="5"/>
  <c r="I27" i="5"/>
  <c r="M27" i="5" s="1"/>
  <c r="P26" i="5"/>
  <c r="R26" i="5" s="1"/>
  <c r="N26" i="5"/>
  <c r="I26" i="5"/>
  <c r="M26" i="5" s="1"/>
  <c r="P25" i="5"/>
  <c r="R25" i="5" s="1"/>
  <c r="N25" i="5"/>
  <c r="I25" i="5"/>
  <c r="M25" i="5" s="1"/>
  <c r="P24" i="5"/>
  <c r="R24" i="5" s="1"/>
  <c r="N24" i="5"/>
  <c r="I24" i="5"/>
  <c r="M24" i="5" s="1"/>
  <c r="P23" i="5"/>
  <c r="R23" i="5" s="1"/>
  <c r="N23" i="5"/>
  <c r="I23" i="5"/>
  <c r="M23" i="5" s="1"/>
  <c r="P22" i="5"/>
  <c r="R22" i="5" s="1"/>
  <c r="N22" i="5"/>
  <c r="I22" i="5"/>
  <c r="M22" i="5" s="1"/>
  <c r="P21" i="5"/>
  <c r="R21" i="5" s="1"/>
  <c r="N21" i="5"/>
  <c r="I21" i="5"/>
  <c r="M21" i="5" s="1"/>
  <c r="P20" i="5"/>
  <c r="R20" i="5" s="1"/>
  <c r="N20" i="5"/>
  <c r="I20" i="5"/>
  <c r="M20" i="5" s="1"/>
  <c r="P19" i="5"/>
  <c r="R19" i="5" s="1"/>
  <c r="N19" i="5"/>
  <c r="I19" i="5"/>
  <c r="M19" i="5" s="1"/>
  <c r="P18" i="5"/>
  <c r="R18" i="5" s="1"/>
  <c r="N18" i="5"/>
  <c r="I18" i="5"/>
  <c r="M18" i="5" s="1"/>
  <c r="P17" i="5"/>
  <c r="R17" i="5" s="1"/>
  <c r="N17" i="5"/>
  <c r="I17" i="5"/>
  <c r="M17" i="5" s="1"/>
  <c r="P16" i="5"/>
  <c r="R16" i="5" s="1"/>
  <c r="N16" i="5"/>
  <c r="I16" i="5"/>
  <c r="M16" i="5" s="1"/>
  <c r="P15" i="5"/>
  <c r="R15" i="5" s="1"/>
  <c r="N15" i="5"/>
  <c r="I15" i="5"/>
  <c r="M15" i="5" s="1"/>
  <c r="P14" i="5"/>
  <c r="R14" i="5" s="1"/>
  <c r="N14" i="5"/>
  <c r="I14" i="5"/>
  <c r="M14" i="5" s="1"/>
  <c r="P13" i="5"/>
  <c r="R13" i="5" s="1"/>
  <c r="N13" i="5"/>
  <c r="I13" i="5"/>
  <c r="M13" i="5" s="1"/>
  <c r="P12" i="5"/>
  <c r="R12" i="5" s="1"/>
  <c r="N12" i="5"/>
  <c r="I12" i="5"/>
  <c r="M12" i="5" s="1"/>
  <c r="P11" i="5"/>
  <c r="R11" i="5" s="1"/>
  <c r="N11" i="5"/>
  <c r="I11" i="5"/>
  <c r="M11" i="5" s="1"/>
  <c r="P10" i="5"/>
  <c r="R10" i="5" s="1"/>
  <c r="N10" i="5"/>
  <c r="I10" i="5"/>
  <c r="M10" i="5" s="1"/>
  <c r="P9" i="5"/>
  <c r="R9" i="5" s="1"/>
  <c r="N9" i="5"/>
  <c r="I9" i="5"/>
  <c r="M9" i="5" s="1"/>
  <c r="P8" i="5"/>
  <c r="R8" i="5" s="1"/>
  <c r="N8" i="5"/>
  <c r="I8" i="5"/>
  <c r="M8" i="5" s="1"/>
  <c r="P7" i="5"/>
  <c r="R7" i="5" s="1"/>
  <c r="N7" i="5"/>
  <c r="I7" i="5"/>
  <c r="M7" i="5" s="1"/>
  <c r="P6" i="5"/>
  <c r="R6" i="5" s="1"/>
  <c r="N6" i="5"/>
  <c r="I6" i="5"/>
  <c r="M6" i="5" s="1"/>
  <c r="P5" i="5"/>
  <c r="R5" i="5" s="1"/>
  <c r="N5" i="5"/>
  <c r="I5" i="5"/>
  <c r="M5" i="5" s="1"/>
  <c r="P4" i="5"/>
  <c r="R4" i="5" s="1"/>
  <c r="N4" i="5"/>
  <c r="I4" i="5"/>
  <c r="M4" i="5" s="1"/>
  <c r="P3" i="5"/>
  <c r="R3" i="5" s="1"/>
  <c r="N3" i="5"/>
  <c r="I3" i="5"/>
  <c r="M3" i="5" s="1"/>
  <c r="P2" i="5"/>
  <c r="R2" i="5" s="1"/>
  <c r="N2" i="5"/>
  <c r="I2" i="5"/>
  <c r="M2" i="5" s="1"/>
  <c r="A9" i="5"/>
  <c r="A5" i="5"/>
  <c r="A3" i="5"/>
  <c r="A4" i="5"/>
  <c r="A10" i="5"/>
  <c r="A6" i="5"/>
  <c r="A7" i="5"/>
  <c r="A11" i="5"/>
  <c r="A12" i="5"/>
  <c r="A8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2" i="5"/>
  <c r="Q1208" i="4"/>
  <c r="Q925" i="4"/>
  <c r="Q1865" i="4"/>
  <c r="Q1905" i="4"/>
  <c r="Q895" i="4"/>
  <c r="Q894" i="4"/>
  <c r="Q897" i="4"/>
  <c r="Q896" i="4"/>
  <c r="Q2812" i="4"/>
  <c r="Q2837" i="4"/>
  <c r="Q2836" i="4"/>
  <c r="Q2871" i="4"/>
  <c r="Q2882" i="4"/>
  <c r="Q2881" i="4"/>
  <c r="Q2896" i="4"/>
  <c r="Q2894" i="4"/>
  <c r="Q1216" i="4"/>
  <c r="Q1236" i="4"/>
  <c r="Q1229" i="4"/>
  <c r="Q15" i="4"/>
  <c r="Q1228" i="4"/>
  <c r="Q1194" i="4"/>
  <c r="Q1009" i="4"/>
  <c r="Q1022" i="4"/>
  <c r="Q1014" i="4"/>
  <c r="Q1023" i="4"/>
  <c r="Q1021" i="4"/>
  <c r="Q903" i="4"/>
  <c r="Q900" i="4"/>
  <c r="Q899" i="4"/>
  <c r="Q898" i="4"/>
  <c r="Q902" i="4"/>
  <c r="Q901" i="4"/>
  <c r="Q2920" i="4"/>
  <c r="Q3003" i="4"/>
  <c r="Q3013" i="4"/>
  <c r="Q3012" i="4"/>
  <c r="Q2987" i="4"/>
  <c r="Q3019" i="4"/>
  <c r="Q3018" i="4"/>
  <c r="Q3017" i="4"/>
  <c r="Q3090" i="4"/>
  <c r="Q3125" i="4"/>
  <c r="Q3124" i="4"/>
  <c r="Q3135" i="4"/>
  <c r="Q3134" i="4"/>
  <c r="Q3112" i="4"/>
  <c r="Q3140" i="4"/>
  <c r="Q3139" i="4"/>
  <c r="Q1966" i="4"/>
  <c r="Q1246" i="4"/>
  <c r="Q1245" i="4"/>
  <c r="Q1271" i="4"/>
  <c r="Q2949" i="4"/>
  <c r="Q3143" i="4"/>
  <c r="Q1035" i="4"/>
  <c r="Q1030" i="4"/>
  <c r="Q907" i="4"/>
  <c r="Q906" i="4"/>
  <c r="Q905" i="4"/>
  <c r="Q904" i="4"/>
  <c r="Q908" i="4"/>
  <c r="Q909" i="4"/>
  <c r="Q3207" i="4"/>
  <c r="Q2780" i="4"/>
  <c r="Q3250" i="4"/>
  <c r="Q3249" i="4"/>
  <c r="Q3226" i="4"/>
  <c r="Q3225" i="4"/>
  <c r="Q3256" i="4"/>
  <c r="Q3255" i="4"/>
  <c r="Q3254" i="4"/>
  <c r="Q3339" i="4"/>
  <c r="Q3338" i="4"/>
  <c r="Q2781" i="4"/>
  <c r="Q3372" i="4"/>
  <c r="Q3371" i="4"/>
  <c r="Q1050" i="4"/>
  <c r="Q912" i="4"/>
  <c r="Q911" i="4"/>
  <c r="Q910" i="4"/>
  <c r="Q913" i="4"/>
  <c r="Q915" i="4"/>
  <c r="Q914" i="4"/>
  <c r="Q3405" i="4"/>
  <c r="Q3486" i="4"/>
  <c r="Q3485" i="4"/>
  <c r="Q3427" i="4"/>
  <c r="Q3492" i="4"/>
  <c r="Q3584" i="4"/>
  <c r="Q3522" i="4"/>
  <c r="Q3595" i="4"/>
  <c r="Q3603" i="4"/>
  <c r="Q3602" i="4"/>
  <c r="Q3542" i="4"/>
  <c r="Q3578" i="4"/>
  <c r="Q2117" i="4"/>
  <c r="Q1332" i="4"/>
  <c r="Q918" i="4"/>
  <c r="Q917" i="4"/>
  <c r="Q916" i="4"/>
  <c r="Q1063" i="4"/>
  <c r="Q3693" i="4"/>
  <c r="Q3496" i="4"/>
  <c r="Q3708" i="4"/>
  <c r="Q3725" i="4"/>
  <c r="Q3793" i="4"/>
  <c r="Q3613" i="4"/>
  <c r="Q3812" i="4"/>
  <c r="Q3811" i="4"/>
  <c r="Q2186" i="4"/>
  <c r="Q1068" i="4"/>
  <c r="Q2" i="4"/>
  <c r="Q3840" i="4"/>
  <c r="Q3855" i="4"/>
  <c r="Q3923" i="4"/>
  <c r="Q3712" i="4"/>
  <c r="Q3859" i="4"/>
  <c r="Q3969" i="4"/>
  <c r="Q3821" i="4"/>
  <c r="Q4012" i="4"/>
  <c r="Q2250" i="4"/>
  <c r="Q2248" i="4"/>
  <c r="Q2258" i="4"/>
  <c r="Q1416" i="4"/>
  <c r="Q981" i="4"/>
  <c r="Q979" i="4"/>
  <c r="Q1083" i="4"/>
  <c r="Q4102" i="4"/>
  <c r="Q4104" i="4"/>
  <c r="Q4180" i="4"/>
  <c r="Q4130" i="4"/>
  <c r="Q4174" i="4"/>
  <c r="Q4193" i="4"/>
  <c r="Q2316" i="4"/>
  <c r="Q2314" i="4"/>
  <c r="Q2343" i="4"/>
  <c r="Q2344" i="4"/>
  <c r="Q1115" i="4"/>
  <c r="Q1118" i="4"/>
  <c r="Q2352" i="4"/>
  <c r="Q4274" i="4"/>
  <c r="Q4279" i="4"/>
  <c r="Q4356" i="4"/>
  <c r="Q4360" i="4"/>
  <c r="Q4358" i="4"/>
  <c r="Q2385" i="4"/>
  <c r="Q1137" i="4"/>
  <c r="Q1144" i="4"/>
  <c r="Q1147" i="4"/>
  <c r="Q2416" i="4"/>
  <c r="Q4502" i="4"/>
  <c r="Q4507" i="4"/>
  <c r="Q1508" i="4"/>
  <c r="Q1528" i="4"/>
  <c r="Q4521" i="4"/>
  <c r="Q2782" i="4"/>
  <c r="Q2471" i="4"/>
  <c r="Q2449" i="4"/>
  <c r="Q4578" i="4"/>
  <c r="Q4647" i="4"/>
  <c r="Q4659" i="4"/>
  <c r="Q2503" i="4"/>
  <c r="Q2520" i="4"/>
  <c r="Q1542" i="4"/>
  <c r="Q4591" i="4"/>
  <c r="Q4590" i="4"/>
  <c r="Q2529" i="4"/>
  <c r="Q1556" i="4"/>
  <c r="Q4747" i="4"/>
  <c r="Q4788" i="4"/>
  <c r="Q2783" i="4"/>
  <c r="Q2550" i="4"/>
  <c r="Q2564" i="4"/>
  <c r="Q2575" i="4"/>
  <c r="Q1590" i="4"/>
  <c r="Q4729" i="4"/>
  <c r="Q4735" i="4"/>
  <c r="Q4734" i="4"/>
  <c r="Q2574" i="4"/>
  <c r="Q2553" i="4"/>
  <c r="Q497" i="4"/>
  <c r="Q2551" i="4"/>
  <c r="Q4841" i="4"/>
  <c r="Q2596" i="4"/>
  <c r="Q2615" i="4"/>
  <c r="Q1616" i="4"/>
  <c r="Q1610" i="4"/>
  <c r="Q1609" i="4"/>
  <c r="Q1627" i="4"/>
  <c r="Q1624" i="4"/>
  <c r="Q2614" i="4"/>
  <c r="Q2601" i="4"/>
  <c r="Q2600" i="4"/>
  <c r="Q2618" i="4"/>
  <c r="Q2616" i="4"/>
  <c r="Q2598" i="4"/>
  <c r="Q2597" i="4"/>
  <c r="Q4942" i="4"/>
  <c r="Q4962" i="4"/>
  <c r="Q4961" i="4"/>
  <c r="Q5017" i="4"/>
  <c r="Q2638" i="4"/>
  <c r="Q2647" i="4"/>
  <c r="Q1648" i="4"/>
  <c r="Q1642" i="4"/>
  <c r="Q1639" i="4"/>
  <c r="Q1637" i="4"/>
  <c r="Q1657" i="4"/>
  <c r="Q4974" i="4"/>
  <c r="Q4973" i="4"/>
  <c r="Q2785" i="4"/>
  <c r="Q4976" i="4"/>
  <c r="Q2784" i="4"/>
  <c r="Q4975" i="4"/>
  <c r="Q2652" i="4"/>
  <c r="Q2650" i="4"/>
  <c r="Q2649" i="4"/>
  <c r="Q2648" i="4"/>
  <c r="Q5141" i="4"/>
  <c r="Q1678" i="4"/>
  <c r="Q1671" i="4"/>
  <c r="Q1670" i="4"/>
  <c r="Q1672" i="4"/>
  <c r="Q1669" i="4"/>
  <c r="Q1668" i="4"/>
  <c r="Q1687" i="4"/>
  <c r="Q1683" i="4"/>
  <c r="Q5084" i="4"/>
  <c r="Q5092" i="4"/>
  <c r="Q5148" i="4"/>
  <c r="Q5147" i="4"/>
  <c r="Q5091" i="4"/>
  <c r="Q2672" i="4"/>
  <c r="Q5250" i="4"/>
  <c r="Q1701" i="4"/>
  <c r="Q1699" i="4"/>
  <c r="Q1695" i="4"/>
  <c r="Q1697" i="4"/>
  <c r="Q5195" i="4"/>
  <c r="Q5258" i="4"/>
  <c r="Q5257" i="4"/>
  <c r="Q2691" i="4"/>
  <c r="Q5286" i="4"/>
  <c r="Q5291" i="4"/>
  <c r="Q5343" i="4"/>
  <c r="Q5350" i="4"/>
  <c r="Q5365" i="4"/>
  <c r="Q5364" i="4"/>
  <c r="Q1715" i="4"/>
  <c r="Q1714" i="4"/>
  <c r="Q5306" i="4"/>
  <c r="Q5313" i="4"/>
  <c r="Q5311" i="4"/>
  <c r="Q5369" i="4"/>
  <c r="Q5316" i="4"/>
  <c r="Q5368" i="4"/>
  <c r="Q5315" i="4"/>
  <c r="Q2712" i="4"/>
  <c r="Q2711" i="4"/>
  <c r="Q5461" i="4"/>
  <c r="Q5460" i="4"/>
  <c r="Q5411" i="4"/>
  <c r="Q5465" i="4"/>
  <c r="Q5464" i="4"/>
  <c r="Q2732" i="4"/>
  <c r="Q5449" i="4"/>
  <c r="Q5541" i="4"/>
  <c r="Q5552" i="4"/>
  <c r="Q2735" i="4"/>
  <c r="Q2734" i="4"/>
  <c r="Q2733" i="4"/>
  <c r="Q1764" i="4"/>
  <c r="Q2749" i="4"/>
  <c r="Q2748" i="4"/>
  <c r="Q5534" i="4"/>
  <c r="Q5538" i="4"/>
  <c r="Q5617" i="4"/>
  <c r="Q5632" i="4"/>
  <c r="Q5641" i="4"/>
  <c r="Q2750" i="4"/>
  <c r="Q2756" i="4"/>
  <c r="Q2754" i="4"/>
  <c r="Q5640" i="4"/>
  <c r="Q5644" i="4"/>
  <c r="Q5643" i="4"/>
  <c r="Q2760" i="4"/>
  <c r="Q2764" i="4"/>
  <c r="Q5652" i="4"/>
  <c r="Q5671" i="4"/>
  <c r="Q5672" i="4"/>
  <c r="Q5702" i="4"/>
  <c r="Q5711" i="4"/>
  <c r="Q5712" i="4"/>
  <c r="Q2765" i="4"/>
  <c r="Q2768" i="4"/>
  <c r="Q5680" i="4"/>
  <c r="Q5685" i="4"/>
  <c r="Q5727" i="4"/>
  <c r="Q5726" i="4"/>
  <c r="Q5684" i="4"/>
  <c r="Q2773" i="4"/>
  <c r="Q5764" i="4"/>
  <c r="Q5793" i="4"/>
  <c r="Q5794" i="4"/>
  <c r="Q2775" i="4"/>
  <c r="Q1800" i="4"/>
  <c r="Q5763" i="4"/>
  <c r="Q5768" i="4"/>
  <c r="Q5807" i="4"/>
  <c r="Q5806" i="4"/>
  <c r="Q5767" i="4"/>
  <c r="Q5755" i="4"/>
  <c r="Q5818" i="4"/>
  <c r="Q5853" i="4"/>
  <c r="Q5857" i="4"/>
  <c r="Q5867" i="4"/>
  <c r="Q5868" i="4"/>
  <c r="Q1810" i="4"/>
  <c r="Q1814" i="4"/>
  <c r="Q5872" i="4"/>
  <c r="Q5833" i="4"/>
  <c r="Q5885" i="4"/>
  <c r="Q5898" i="4"/>
  <c r="Q5899" i="4"/>
  <c r="Q5936" i="4"/>
  <c r="Q5935" i="4"/>
  <c r="Q5940" i="4"/>
  <c r="Q5958" i="4"/>
  <c r="Q5977" i="4"/>
  <c r="Q5979" i="4"/>
  <c r="Q5984" i="4"/>
  <c r="Q1837" i="4"/>
  <c r="Q5983" i="4"/>
  <c r="Q5957" i="4"/>
  <c r="Q5953" i="4"/>
  <c r="Q5988" i="4"/>
  <c r="Q5989" i="4"/>
  <c r="Q6017" i="4"/>
  <c r="Q6018" i="4"/>
  <c r="Q1838" i="4"/>
  <c r="Q6023" i="4"/>
  <c r="Q6001" i="4"/>
  <c r="Q6039" i="4"/>
  <c r="Q6051" i="4"/>
  <c r="Q6064" i="4"/>
  <c r="Q1847" i="4"/>
  <c r="Q1851" i="4"/>
  <c r="Q1852" i="4"/>
  <c r="Q6063" i="4"/>
  <c r="Q6050" i="4"/>
  <c r="Q6047" i="4"/>
  <c r="Q6046" i="4"/>
  <c r="Q6044" i="4"/>
  <c r="Q6074" i="4"/>
  <c r="Q6075" i="4"/>
  <c r="Q6079" i="4"/>
  <c r="Q6093" i="4"/>
  <c r="Q6092" i="4"/>
  <c r="Q1856" i="4"/>
  <c r="Q1855" i="4"/>
  <c r="Q1857" i="4"/>
  <c r="Q6077" i="4"/>
  <c r="Q6099" i="4"/>
  <c r="Q6098" i="4"/>
  <c r="Q6102" i="4"/>
  <c r="Q6119" i="4"/>
  <c r="Q6118" i="4"/>
  <c r="Q6131" i="4"/>
  <c r="Q6130" i="4"/>
  <c r="Q6123" i="4"/>
  <c r="Q6145" i="4"/>
  <c r="Q6144" i="4"/>
  <c r="Q6156" i="4"/>
  <c r="Q6172" i="4"/>
  <c r="Q6180" i="4"/>
  <c r="Q6182" i="4"/>
  <c r="Q6181" i="4"/>
  <c r="Q6188" i="4"/>
  <c r="Q6187" i="4"/>
  <c r="Q6178" i="4"/>
  <c r="Q6177" i="4"/>
  <c r="Q6184" i="4"/>
  <c r="Q6192" i="4"/>
  <c r="Q6194" i="4"/>
  <c r="Q6193" i="4"/>
  <c r="Q6190" i="4"/>
  <c r="Q6189" i="4"/>
  <c r="Q6199" i="4"/>
  <c r="Q6205" i="4"/>
  <c r="Q6204" i="4"/>
  <c r="Q6209" i="4"/>
  <c r="Q1874" i="4"/>
  <c r="Q1894" i="4"/>
  <c r="Q1893" i="4"/>
  <c r="Q1873" i="4"/>
  <c r="Q1885" i="4"/>
  <c r="Q1904" i="4"/>
  <c r="Q1884" i="4"/>
  <c r="Q1883" i="4"/>
  <c r="Q1903" i="4"/>
  <c r="Q1882" i="4"/>
  <c r="Q1198" i="4"/>
  <c r="Q1203" i="4"/>
  <c r="Q1202" i="4"/>
  <c r="Q1212" i="4"/>
  <c r="Q1004" i="4"/>
  <c r="Q1005" i="4"/>
  <c r="Q1006" i="4"/>
  <c r="Q1007" i="4"/>
  <c r="Q3" i="4"/>
  <c r="Q11" i="4"/>
  <c r="Q5" i="4"/>
  <c r="Q13" i="4"/>
  <c r="Q14" i="4"/>
  <c r="Q6" i="4"/>
  <c r="Q12" i="4"/>
  <c r="Q4" i="4"/>
  <c r="Q10" i="4"/>
  <c r="Q9" i="4"/>
  <c r="Q8" i="4"/>
  <c r="Q7" i="4"/>
  <c r="Q1892" i="4"/>
  <c r="Q1891" i="4"/>
  <c r="Q1872" i="4"/>
  <c r="Q1871" i="4"/>
  <c r="Q1902" i="4"/>
  <c r="Q1901" i="4"/>
  <c r="Q1881" i="4"/>
  <c r="Q1880" i="4"/>
  <c r="Q1900" i="4"/>
  <c r="Q1899" i="4"/>
  <c r="Q1879" i="4"/>
  <c r="Q1870" i="4"/>
  <c r="Q1890" i="4"/>
  <c r="Q1869" i="4"/>
  <c r="Q1867" i="4"/>
  <c r="Q1887" i="4"/>
  <c r="Q1886" i="4"/>
  <c r="Q1866" i="4"/>
  <c r="Q1868" i="4"/>
  <c r="Q1889" i="4"/>
  <c r="Q1888" i="4"/>
  <c r="Q1878" i="4"/>
  <c r="Q1898" i="4"/>
  <c r="Q1897" i="4"/>
  <c r="Q1877" i="4"/>
  <c r="Q1876" i="4"/>
  <c r="Q1896" i="4"/>
  <c r="Q1895" i="4"/>
  <c r="Q1875" i="4"/>
  <c r="Q1196" i="4"/>
  <c r="Q1207" i="4"/>
  <c r="Q1200" i="4"/>
  <c r="Q1210" i="4"/>
  <c r="Q1199" i="4"/>
  <c r="Q1209" i="4"/>
  <c r="Q1195" i="4"/>
  <c r="Q1206" i="4"/>
  <c r="Q1205" i="4"/>
  <c r="Q1201" i="4"/>
  <c r="Q1211" i="4"/>
  <c r="Q1204" i="4"/>
  <c r="Q1213" i="4"/>
  <c r="Q926" i="4"/>
  <c r="Q923" i="4"/>
  <c r="Q922" i="4"/>
  <c r="Q924" i="4"/>
  <c r="Q921" i="4"/>
  <c r="Q920" i="4"/>
  <c r="Q919" i="4"/>
  <c r="Q1919" i="4"/>
  <c r="Q1947" i="4"/>
  <c r="Q1918" i="4"/>
  <c r="Q1946" i="4"/>
  <c r="Q1917" i="4"/>
  <c r="Q1936" i="4"/>
  <c r="Q1959" i="4"/>
  <c r="Q1935" i="4"/>
  <c r="Q1958" i="4"/>
  <c r="Q1934" i="4"/>
  <c r="Q1933" i="4"/>
  <c r="Q1932" i="4"/>
  <c r="Q1957" i="4"/>
  <c r="Q1931" i="4"/>
  <c r="Q1956" i="4"/>
  <c r="Q1930" i="4"/>
  <c r="Q2811" i="4"/>
  <c r="Q2870" i="4"/>
  <c r="Q2810" i="4"/>
  <c r="Q2869" i="4"/>
  <c r="Q2868" i="4"/>
  <c r="Q2809" i="4"/>
  <c r="Q2808" i="4"/>
  <c r="Q2867" i="4"/>
  <c r="Q2866" i="4"/>
  <c r="Q2807" i="4"/>
  <c r="Q2886" i="4"/>
  <c r="Q2828" i="4"/>
  <c r="Q2827" i="4"/>
  <c r="Q2885" i="4"/>
  <c r="Q2884" i="4"/>
  <c r="Q2826" i="4"/>
  <c r="Q2897" i="4"/>
  <c r="Q2839" i="4"/>
  <c r="Q2899" i="4"/>
  <c r="Q2841" i="4"/>
  <c r="Q2898" i="4"/>
  <c r="Q2840" i="4"/>
  <c r="Q1233" i="4"/>
  <c r="Q1218" i="4"/>
  <c r="Q1238" i="4"/>
  <c r="Q1224" i="4"/>
  <c r="Q1223" i="4"/>
  <c r="Q1222" i="4"/>
  <c r="Q1242" i="4"/>
  <c r="Q1241" i="4"/>
  <c r="Q1015" i="4"/>
  <c r="Q1008" i="4"/>
  <c r="Q1010" i="4"/>
  <c r="Q1018" i="4"/>
  <c r="Q1017" i="4"/>
  <c r="Q1013" i="4"/>
  <c r="Q1012" i="4"/>
  <c r="Q1011" i="4"/>
  <c r="Q1020" i="4"/>
  <c r="Q1019" i="4"/>
  <c r="Q1016" i="4"/>
  <c r="Q1025" i="4"/>
  <c r="Q1024" i="4"/>
  <c r="Q23" i="4"/>
  <c r="Q51" i="4"/>
  <c r="Q18" i="4"/>
  <c r="Q46" i="4"/>
  <c r="Q22" i="4"/>
  <c r="Q50" i="4"/>
  <c r="Q30" i="4"/>
  <c r="Q58" i="4"/>
  <c r="Q29" i="4"/>
  <c r="Q57" i="4"/>
  <c r="Q32" i="4"/>
  <c r="Q60" i="4"/>
  <c r="Q36" i="4"/>
  <c r="Q64" i="4"/>
  <c r="Q24" i="4"/>
  <c r="Q52" i="4"/>
  <c r="Q47" i="4"/>
  <c r="Q19" i="4"/>
  <c r="Q31" i="4"/>
  <c r="Q59" i="4"/>
  <c r="Q56" i="4"/>
  <c r="Q28" i="4"/>
  <c r="Q35" i="4"/>
  <c r="Q63" i="4"/>
  <c r="Q53" i="4"/>
  <c r="Q27" i="4"/>
  <c r="Q21" i="4"/>
  <c r="Q49" i="4"/>
  <c r="Q26" i="4"/>
  <c r="Q55" i="4"/>
  <c r="Q48" i="4"/>
  <c r="Q20" i="4"/>
  <c r="Q25" i="4"/>
  <c r="Q54" i="4"/>
  <c r="Q45" i="4"/>
  <c r="Q34" i="4"/>
  <c r="Q62" i="4"/>
  <c r="Q61" i="4"/>
  <c r="Q33" i="4"/>
  <c r="Q38" i="4"/>
  <c r="Q66" i="4"/>
  <c r="Q65" i="4"/>
  <c r="Q37" i="4"/>
  <c r="Q69" i="4"/>
  <c r="Q40" i="4"/>
  <c r="Q44" i="4"/>
  <c r="Q16" i="4"/>
  <c r="Q41" i="4"/>
  <c r="Q42" i="4"/>
  <c r="Q17" i="4"/>
  <c r="Q68" i="4"/>
  <c r="Q39" i="4"/>
  <c r="Q67" i="4"/>
  <c r="Q2857" i="4"/>
  <c r="Q2798" i="4"/>
  <c r="Q2797" i="4"/>
  <c r="Q2856" i="4"/>
  <c r="Q2855" i="4"/>
  <c r="Q2796" i="4"/>
  <c r="Q2879" i="4"/>
  <c r="Q2821" i="4"/>
  <c r="Q2820" i="4"/>
  <c r="Q2878" i="4"/>
  <c r="Q2877" i="4"/>
  <c r="Q2819" i="4"/>
  <c r="Q2893" i="4"/>
  <c r="Q2835" i="4"/>
  <c r="Q2892" i="4"/>
  <c r="Q2834" i="4"/>
  <c r="Q1945" i="4"/>
  <c r="Q1916" i="4"/>
  <c r="Q1944" i="4"/>
  <c r="Q1915" i="4"/>
  <c r="Q1955" i="4"/>
  <c r="Q1929" i="4"/>
  <c r="Q1954" i="4"/>
  <c r="Q1928" i="4"/>
  <c r="Q1953" i="4"/>
  <c r="Q1927" i="4"/>
  <c r="Q1952" i="4"/>
  <c r="Q1926" i="4"/>
  <c r="Q1925" i="4"/>
  <c r="Q2795" i="4"/>
  <c r="Q2854" i="4"/>
  <c r="Q2853" i="4"/>
  <c r="Q2794" i="4"/>
  <c r="Q2852" i="4"/>
  <c r="Q2793" i="4"/>
  <c r="Q2792" i="4"/>
  <c r="Q2851" i="4"/>
  <c r="Q2850" i="4"/>
  <c r="Q2791" i="4"/>
  <c r="Q2818" i="4"/>
  <c r="Q2876" i="4"/>
  <c r="Q2817" i="4"/>
  <c r="Q2875" i="4"/>
  <c r="Q2816" i="4"/>
  <c r="Q2833" i="4"/>
  <c r="Q2891" i="4"/>
  <c r="Q2890" i="4"/>
  <c r="Q2832" i="4"/>
  <c r="Q2831" i="4"/>
  <c r="Q2889" i="4"/>
  <c r="Q2888" i="4"/>
  <c r="Q2830" i="4"/>
  <c r="Q2844" i="4"/>
  <c r="Q2902" i="4"/>
  <c r="Q2901" i="4"/>
  <c r="Q2843" i="4"/>
  <c r="Q2842" i="4"/>
  <c r="Q2900" i="4"/>
  <c r="Q2790" i="4"/>
  <c r="Q2849" i="4"/>
  <c r="Q2848" i="4"/>
  <c r="Q2789" i="4"/>
  <c r="Q2847" i="4"/>
  <c r="Q2788" i="4"/>
  <c r="Q2787" i="4"/>
  <c r="Q2846" i="4"/>
  <c r="Q2845" i="4"/>
  <c r="Q2786" i="4"/>
  <c r="Q2815" i="4"/>
  <c r="Q2874" i="4"/>
  <c r="Q2873" i="4"/>
  <c r="Q2814" i="4"/>
  <c r="Q2813" i="4"/>
  <c r="Q2872" i="4"/>
  <c r="Q2829" i="4"/>
  <c r="Q2887" i="4"/>
  <c r="Q2806" i="4"/>
  <c r="Q2865" i="4"/>
  <c r="Q2805" i="4"/>
  <c r="Q2864" i="4"/>
  <c r="Q2804" i="4"/>
  <c r="Q2863" i="4"/>
  <c r="Q43" i="4"/>
  <c r="Q1914" i="4"/>
  <c r="Q1943" i="4"/>
  <c r="Q1913" i="4"/>
  <c r="Q1942" i="4"/>
  <c r="Q1912" i="4"/>
  <c r="Q1909" i="4"/>
  <c r="Q1938" i="4"/>
  <c r="Q1906" i="4"/>
  <c r="Q1937" i="4"/>
  <c r="Q1911" i="4"/>
  <c r="Q1941" i="4"/>
  <c r="Q1910" i="4"/>
  <c r="Q1940" i="4"/>
  <c r="Q1908" i="4"/>
  <c r="Q1939" i="4"/>
  <c r="Q1907" i="4"/>
  <c r="Q1924" i="4"/>
  <c r="Q1951" i="4"/>
  <c r="Q1923" i="4"/>
  <c r="Q1950" i="4"/>
  <c r="Q1922" i="4"/>
  <c r="Q1949" i="4"/>
  <c r="Q1921" i="4"/>
  <c r="Q1948" i="4"/>
  <c r="Q1920" i="4"/>
  <c r="Q1215" i="4"/>
  <c r="Q1217" i="4"/>
  <c r="Q1232" i="4"/>
  <c r="Q1231" i="4"/>
  <c r="Q1221" i="4"/>
  <c r="Q1237" i="4"/>
  <c r="Q1220" i="4"/>
  <c r="Q1234" i="4"/>
  <c r="Q1219" i="4"/>
  <c r="Q1235" i="4"/>
  <c r="Q1230" i="4"/>
  <c r="Q1214" i="4"/>
  <c r="Q1239" i="4"/>
  <c r="Q1240" i="4"/>
  <c r="Q1227" i="4"/>
  <c r="Q1244" i="4"/>
  <c r="Q1226" i="4"/>
  <c r="Q1243" i="4"/>
  <c r="Q1225" i="4"/>
  <c r="Q934" i="4"/>
  <c r="Q930" i="4"/>
  <c r="Q933" i="4"/>
  <c r="Q929" i="4"/>
  <c r="Q932" i="4"/>
  <c r="Q928" i="4"/>
  <c r="Q931" i="4"/>
  <c r="Q927" i="4"/>
  <c r="Q2803" i="4"/>
  <c r="Q2862" i="4"/>
  <c r="Q2861" i="4"/>
  <c r="Q2802" i="4"/>
  <c r="Q2860" i="4"/>
  <c r="Q2801" i="4"/>
  <c r="Q2800" i="4"/>
  <c r="Q2859" i="4"/>
  <c r="Q2858" i="4"/>
  <c r="Q2799" i="4"/>
  <c r="Q2825" i="4"/>
  <c r="Q2883" i="4"/>
  <c r="Q2824" i="4"/>
  <c r="Q2823" i="4"/>
  <c r="Q2880" i="4"/>
  <c r="Q2822" i="4"/>
  <c r="Q2838" i="4"/>
  <c r="Q2895" i="4"/>
  <c r="Q2007" i="4"/>
  <c r="Q1974" i="4"/>
  <c r="Q2006" i="4"/>
  <c r="Q1973" i="4"/>
  <c r="Q2005" i="4"/>
  <c r="Q1972" i="4"/>
  <c r="Q2025" i="4"/>
  <c r="Q1991" i="4"/>
  <c r="Q2024" i="4"/>
  <c r="Q1990" i="4"/>
  <c r="Q2023" i="4"/>
  <c r="Q1989" i="4"/>
  <c r="Q2022" i="4"/>
  <c r="Q1988" i="4"/>
  <c r="Q2021" i="4"/>
  <c r="Q1987" i="4"/>
  <c r="Q2020" i="4"/>
  <c r="Q1986" i="4"/>
  <c r="Q2926" i="4"/>
  <c r="Q3050" i="4"/>
  <c r="Q3049" i="4"/>
  <c r="Q2925" i="4"/>
  <c r="Q2924" i="4"/>
  <c r="Q2950" i="4"/>
  <c r="Q3074" i="4"/>
  <c r="Q3073" i="4"/>
  <c r="Q3072" i="4"/>
  <c r="Q2948" i="4"/>
  <c r="Q2947" i="4"/>
  <c r="Q3071" i="4"/>
  <c r="Q3070" i="4"/>
  <c r="Q2946" i="4"/>
  <c r="Q2923" i="4"/>
  <c r="Q2922" i="4"/>
  <c r="Q3048" i="4"/>
  <c r="Q2971" i="4"/>
  <c r="Q3094" i="4"/>
  <c r="Q3093" i="4"/>
  <c r="Q2970" i="4"/>
  <c r="Q2969" i="4"/>
  <c r="Q3092" i="4"/>
  <c r="Q3115" i="4"/>
  <c r="Q2991" i="4"/>
  <c r="Q2990" i="4"/>
  <c r="Q3114" i="4"/>
  <c r="Q3113" i="4"/>
  <c r="Q2989" i="4"/>
  <c r="Q3007" i="4"/>
  <c r="Q3129" i="4"/>
  <c r="Q3128" i="4"/>
  <c r="Q3006" i="4"/>
  <c r="Q3005" i="4"/>
  <c r="Q3127" i="4"/>
  <c r="Q3141" i="4"/>
  <c r="Q3022" i="4"/>
  <c r="Q3021" i="4"/>
  <c r="Q3142" i="4"/>
  <c r="Q3020" i="4"/>
  <c r="Q1270" i="4"/>
  <c r="Q1250" i="4"/>
  <c r="Q1262" i="4"/>
  <c r="Q1261" i="4"/>
  <c r="Q1260" i="4"/>
  <c r="Q1282" i="4"/>
  <c r="Q1281" i="4"/>
  <c r="Q1280" i="4"/>
  <c r="Q1033" i="4"/>
  <c r="Q1026" i="4"/>
  <c r="Q1032" i="4"/>
  <c r="Q1028" i="4"/>
  <c r="Q1027" i="4"/>
  <c r="Q1031" i="4"/>
  <c r="Q1029" i="4"/>
  <c r="Q1034" i="4"/>
  <c r="Q1037" i="4"/>
  <c r="Q1036" i="4"/>
  <c r="Q1039" i="4"/>
  <c r="Q1038" i="4"/>
  <c r="Q1040" i="4"/>
  <c r="Q74" i="4"/>
  <c r="Q107" i="4"/>
  <c r="Q79" i="4"/>
  <c r="Q112" i="4"/>
  <c r="Q72" i="4"/>
  <c r="Q105" i="4"/>
  <c r="Q78" i="4"/>
  <c r="Q111" i="4"/>
  <c r="Q83" i="4"/>
  <c r="Q116" i="4"/>
  <c r="Q86" i="4"/>
  <c r="Q120" i="4"/>
  <c r="Q84" i="4"/>
  <c r="Q118" i="4"/>
  <c r="Q87" i="4"/>
  <c r="Q121" i="4"/>
  <c r="Q91" i="4"/>
  <c r="Q124" i="4"/>
  <c r="Q95" i="4"/>
  <c r="Q128" i="4"/>
  <c r="Q90" i="4"/>
  <c r="Q123" i="4"/>
  <c r="Q94" i="4"/>
  <c r="Q127" i="4"/>
  <c r="Q106" i="4"/>
  <c r="Q73" i="4"/>
  <c r="Q117" i="4"/>
  <c r="Q89" i="4"/>
  <c r="Q113" i="4"/>
  <c r="Q80" i="4"/>
  <c r="Q77" i="4"/>
  <c r="Q110" i="4"/>
  <c r="Q109" i="4"/>
  <c r="Q76" i="4"/>
  <c r="Q108" i="4"/>
  <c r="Q75" i="4"/>
  <c r="Q81" i="4"/>
  <c r="Q114" i="4"/>
  <c r="Q126" i="4"/>
  <c r="Q71" i="4"/>
  <c r="Q115" i="4"/>
  <c r="Q82" i="4"/>
  <c r="Q119" i="4"/>
  <c r="Q85" i="4"/>
  <c r="Q122" i="4"/>
  <c r="Q88" i="4"/>
  <c r="Q93" i="4"/>
  <c r="Q125" i="4"/>
  <c r="Q92" i="4"/>
  <c r="Q96" i="4"/>
  <c r="Q131" i="4"/>
  <c r="Q99" i="4"/>
  <c r="Q134" i="4"/>
  <c r="Q102" i="4"/>
  <c r="Q70" i="4"/>
  <c r="Q103" i="4"/>
  <c r="Q104" i="4"/>
  <c r="Q98" i="4"/>
  <c r="Q129" i="4"/>
  <c r="Q101" i="4"/>
  <c r="Q133" i="4"/>
  <c r="Q97" i="4"/>
  <c r="Q130" i="4"/>
  <c r="Q100" i="4"/>
  <c r="Q132" i="4"/>
  <c r="Q3039" i="4"/>
  <c r="Q2914" i="4"/>
  <c r="Q2913" i="4"/>
  <c r="Q3041" i="4"/>
  <c r="Q2915" i="4"/>
  <c r="Q3040" i="4"/>
  <c r="Q3063" i="4"/>
  <c r="Q2939" i="4"/>
  <c r="Q2938" i="4"/>
  <c r="Q3062" i="4"/>
  <c r="Q3061" i="4"/>
  <c r="Q2937" i="4"/>
  <c r="Q2963" i="4"/>
  <c r="Q2962" i="4"/>
  <c r="Q3086" i="4"/>
  <c r="Q2961" i="4"/>
  <c r="Q3085" i="4"/>
  <c r="Q3107" i="4"/>
  <c r="Q2983" i="4"/>
  <c r="Q2982" i="4"/>
  <c r="Q3106" i="4"/>
  <c r="Q3105" i="4"/>
  <c r="Q2981" i="4"/>
  <c r="Q3000" i="4"/>
  <c r="Q3122" i="4"/>
  <c r="Q2999" i="4"/>
  <c r="Q3121" i="4"/>
  <c r="Q2998" i="4"/>
  <c r="Q3137" i="4"/>
  <c r="Q3015" i="4"/>
  <c r="Q3136" i="4"/>
  <c r="Q3014" i="4"/>
  <c r="Q2004" i="4"/>
  <c r="Q1971" i="4"/>
  <c r="Q2003" i="4"/>
  <c r="Q1970" i="4"/>
  <c r="Q2002" i="4"/>
  <c r="Q2019" i="4"/>
  <c r="Q1985" i="4"/>
  <c r="Q2018" i="4"/>
  <c r="Q1984" i="4"/>
  <c r="Q2017" i="4"/>
  <c r="Q1983" i="4"/>
  <c r="Q2016" i="4"/>
  <c r="Q1982" i="4"/>
  <c r="Q2015" i="4"/>
  <c r="Q1981" i="4"/>
  <c r="Q2014" i="4"/>
  <c r="Q1980" i="4"/>
  <c r="Q2912" i="4"/>
  <c r="Q3034" i="4"/>
  <c r="Q3033" i="4"/>
  <c r="Q2907" i="4"/>
  <c r="Q2903" i="4"/>
  <c r="Q3038" i="4"/>
  <c r="Q2911" i="4"/>
  <c r="Q3037" i="4"/>
  <c r="Q3036" i="4"/>
  <c r="Q2910" i="4"/>
  <c r="Q2909" i="4"/>
  <c r="Q3035" i="4"/>
  <c r="Q2936" i="4"/>
  <c r="Q3060" i="4"/>
  <c r="Q3059" i="4"/>
  <c r="Q2935" i="4"/>
  <c r="Q3058" i="4"/>
  <c r="Q2934" i="4"/>
  <c r="Q2933" i="4"/>
  <c r="Q3057" i="4"/>
  <c r="Q3056" i="4"/>
  <c r="Q2932" i="4"/>
  <c r="Q2960" i="4"/>
  <c r="Q3084" i="4"/>
  <c r="Q3083" i="4"/>
  <c r="Q2959" i="4"/>
  <c r="Q2958" i="4"/>
  <c r="Q3082" i="4"/>
  <c r="Q2957" i="4"/>
  <c r="Q3081" i="4"/>
  <c r="Q3080" i="4"/>
  <c r="Q2956" i="4"/>
  <c r="Q2980" i="4"/>
  <c r="Q3104" i="4"/>
  <c r="Q3103" i="4"/>
  <c r="Q2979" i="4"/>
  <c r="Q3102" i="4"/>
  <c r="Q2978" i="4"/>
  <c r="Q2977" i="4"/>
  <c r="Q3101" i="4"/>
  <c r="Q2976" i="4"/>
  <c r="Q2997" i="4"/>
  <c r="Q3120" i="4"/>
  <c r="Q3119" i="4"/>
  <c r="Q2996" i="4"/>
  <c r="Q2995" i="4"/>
  <c r="Q3118" i="4"/>
  <c r="Q2994" i="4"/>
  <c r="Q3117" i="4"/>
  <c r="Q3133" i="4"/>
  <c r="Q3011" i="4"/>
  <c r="Q3010" i="4"/>
  <c r="Q3132" i="4"/>
  <c r="Q3131" i="4"/>
  <c r="Q3009" i="4"/>
  <c r="Q3025" i="4"/>
  <c r="Q3146" i="4"/>
  <c r="Q3145" i="4"/>
  <c r="Q3024" i="4"/>
  <c r="Q3023" i="4"/>
  <c r="Q3144" i="4"/>
  <c r="Q3148" i="4"/>
  <c r="Q3027" i="4"/>
  <c r="Q3026" i="4"/>
  <c r="Q3147" i="4"/>
  <c r="Q2908" i="4"/>
  <c r="Q3032" i="4"/>
  <c r="Q3031" i="4"/>
  <c r="Q2906" i="4"/>
  <c r="Q2905" i="4"/>
  <c r="Q3030" i="4"/>
  <c r="Q2904" i="4"/>
  <c r="Q3029" i="4"/>
  <c r="Q2931" i="4"/>
  <c r="Q3055" i="4"/>
  <c r="Q3054" i="4"/>
  <c r="Q2930" i="4"/>
  <c r="Q3053" i="4"/>
  <c r="Q2929" i="4"/>
  <c r="Q2928" i="4"/>
  <c r="Q3052" i="4"/>
  <c r="Q3051" i="4"/>
  <c r="Q2927" i="4"/>
  <c r="Q2955" i="4"/>
  <c r="Q3079" i="4"/>
  <c r="Q3078" i="4"/>
  <c r="Q2954" i="4"/>
  <c r="Q2953" i="4"/>
  <c r="Q3077" i="4"/>
  <c r="Q2952" i="4"/>
  <c r="Q3076" i="4"/>
  <c r="Q3075" i="4"/>
  <c r="Q2951" i="4"/>
  <c r="Q2975" i="4"/>
  <c r="Q3100" i="4"/>
  <c r="Q2974" i="4"/>
  <c r="Q3099" i="4"/>
  <c r="Q3098" i="4"/>
  <c r="Q3097" i="4"/>
  <c r="Q2973" i="4"/>
  <c r="Q2972" i="4"/>
  <c r="Q3096" i="4"/>
  <c r="Q3095" i="4"/>
  <c r="Q2993" i="4"/>
  <c r="Q3116" i="4"/>
  <c r="Q2992" i="4"/>
  <c r="Q3008" i="4"/>
  <c r="Q3130" i="4"/>
  <c r="Q3047" i="4"/>
  <c r="Q2945" i="4"/>
  <c r="Q2921" i="4"/>
  <c r="Q3069" i="4"/>
  <c r="Q2001" i="4"/>
  <c r="Q1969" i="4"/>
  <c r="Q2000" i="4"/>
  <c r="Q1968" i="4"/>
  <c r="Q1999" i="4"/>
  <c r="Q1967" i="4"/>
  <c r="Q1998" i="4"/>
  <c r="Q1963" i="4"/>
  <c r="Q1994" i="4"/>
  <c r="Q1962" i="4"/>
  <c r="Q1993" i="4"/>
  <c r="Q1961" i="4"/>
  <c r="Q1992" i="4"/>
  <c r="Q1960" i="4"/>
  <c r="Q1997" i="4"/>
  <c r="Q1965" i="4"/>
  <c r="Q1996" i="4"/>
  <c r="Q1995" i="4"/>
  <c r="Q1964" i="4"/>
  <c r="Q2013" i="4"/>
  <c r="Q1979" i="4"/>
  <c r="Q2012" i="4"/>
  <c r="Q1978" i="4"/>
  <c r="Q2011" i="4"/>
  <c r="Q1977" i="4"/>
  <c r="Q2010" i="4"/>
  <c r="Q2009" i="4"/>
  <c r="Q1976" i="4"/>
  <c r="Q2008" i="4"/>
  <c r="Q1975" i="4"/>
  <c r="Q1248" i="4"/>
  <c r="Q1249" i="4"/>
  <c r="Q1269" i="4"/>
  <c r="Q1268" i="4"/>
  <c r="Q1256" i="4"/>
  <c r="Q1275" i="4"/>
  <c r="Q1255" i="4"/>
  <c r="Q1274" i="4"/>
  <c r="Q1254" i="4"/>
  <c r="Q1276" i="4"/>
  <c r="Q1252" i="4"/>
  <c r="Q1272" i="4"/>
  <c r="Q1251" i="4"/>
  <c r="Q1253" i="4"/>
  <c r="Q1273" i="4"/>
  <c r="Q1247" i="4"/>
  <c r="Q1267" i="4"/>
  <c r="Q1266" i="4"/>
  <c r="Q1257" i="4"/>
  <c r="Q1277" i="4"/>
  <c r="Q1259" i="4"/>
  <c r="Q1279" i="4"/>
  <c r="Q1258" i="4"/>
  <c r="Q1278" i="4"/>
  <c r="Q1265" i="4"/>
  <c r="Q1285" i="4"/>
  <c r="Q1264" i="4"/>
  <c r="Q1284" i="4"/>
  <c r="Q1263" i="4"/>
  <c r="Q1283" i="4"/>
  <c r="Q944" i="4"/>
  <c r="Q939" i="4"/>
  <c r="Q943" i="4"/>
  <c r="Q938" i="4"/>
  <c r="Q942" i="4"/>
  <c r="Q937" i="4"/>
  <c r="Q941" i="4"/>
  <c r="Q936" i="4"/>
  <c r="Q940" i="4"/>
  <c r="Q935" i="4"/>
  <c r="Q3045" i="4"/>
  <c r="Q3044" i="4"/>
  <c r="Q2918" i="4"/>
  <c r="Q2917" i="4"/>
  <c r="Q3043" i="4"/>
  <c r="Q2916" i="4"/>
  <c r="Q3042" i="4"/>
  <c r="Q3046" i="4"/>
  <c r="Q2919" i="4"/>
  <c r="Q2944" i="4"/>
  <c r="Q3068" i="4"/>
  <c r="Q3067" i="4"/>
  <c r="Q2943" i="4"/>
  <c r="Q3066" i="4"/>
  <c r="Q2942" i="4"/>
  <c r="Q2941" i="4"/>
  <c r="Q3065" i="4"/>
  <c r="Q3064" i="4"/>
  <c r="Q2940" i="4"/>
  <c r="Q2968" i="4"/>
  <c r="Q3091" i="4"/>
  <c r="Q2967" i="4"/>
  <c r="Q2966" i="4"/>
  <c r="Q3089" i="4"/>
  <c r="Q2965" i="4"/>
  <c r="Q3088" i="4"/>
  <c r="Q2964" i="4"/>
  <c r="Q3087" i="4"/>
  <c r="Q2988" i="4"/>
  <c r="Q3111" i="4"/>
  <c r="Q3110" i="4"/>
  <c r="Q2986" i="4"/>
  <c r="Q2985" i="4"/>
  <c r="Q3109" i="4"/>
  <c r="Q3108" i="4"/>
  <c r="Q2984" i="4"/>
  <c r="Q3004" i="4"/>
  <c r="Q3126" i="4"/>
  <c r="Q3002" i="4"/>
  <c r="Q3001" i="4"/>
  <c r="Q3123" i="4"/>
  <c r="Q3016" i="4"/>
  <c r="Q3138" i="4"/>
  <c r="Q3149" i="4"/>
  <c r="Q3028" i="4"/>
  <c r="Q2078" i="4"/>
  <c r="Q2043" i="4"/>
  <c r="Q2077" i="4"/>
  <c r="Q2042" i="4"/>
  <c r="Q2076" i="4"/>
  <c r="Q2041" i="4"/>
  <c r="Q2094" i="4"/>
  <c r="Q2061" i="4"/>
  <c r="Q2093" i="4"/>
  <c r="Q2060" i="4"/>
  <c r="Q2092" i="4"/>
  <c r="Q2059" i="4"/>
  <c r="Q2091" i="4"/>
  <c r="Q2058" i="4"/>
  <c r="Q2090" i="4"/>
  <c r="Q2057" i="4"/>
  <c r="Q2089" i="4"/>
  <c r="Q2056" i="4"/>
  <c r="Q3172" i="4"/>
  <c r="Q3292" i="4"/>
  <c r="Q3291" i="4"/>
  <c r="Q3171" i="4"/>
  <c r="Q3170" i="4"/>
  <c r="Q3315" i="4"/>
  <c r="Q3314" i="4"/>
  <c r="Q3194" i="4"/>
  <c r="Q3193" i="4"/>
  <c r="Q3313" i="4"/>
  <c r="Q3312" i="4"/>
  <c r="Q3192" i="4"/>
  <c r="Q3290" i="4"/>
  <c r="Q3169" i="4"/>
  <c r="Q3213" i="4"/>
  <c r="Q3332" i="4"/>
  <c r="Q3331" i="4"/>
  <c r="Q3212" i="4"/>
  <c r="Q3211" i="4"/>
  <c r="Q3330" i="4"/>
  <c r="Q3350" i="4"/>
  <c r="Q3230" i="4"/>
  <c r="Q3229" i="4"/>
  <c r="Q3349" i="4"/>
  <c r="Q3348" i="4"/>
  <c r="Q3228" i="4"/>
  <c r="Q3245" i="4"/>
  <c r="Q3366" i="4"/>
  <c r="Q3365" i="4"/>
  <c r="Q3244" i="4"/>
  <c r="Q3243" i="4"/>
  <c r="Q3364" i="4"/>
  <c r="Q3378" i="4"/>
  <c r="Q3259" i="4"/>
  <c r="Q3380" i="4"/>
  <c r="Q3258" i="4"/>
  <c r="Q3379" i="4"/>
  <c r="Q3257" i="4"/>
  <c r="Q1308" i="4"/>
  <c r="Q1289" i="4"/>
  <c r="Q1301" i="4"/>
  <c r="Q1300" i="4"/>
  <c r="Q1299" i="4"/>
  <c r="Q1320" i="4"/>
  <c r="Q1319" i="4"/>
  <c r="Q1318" i="4"/>
  <c r="Q1047" i="4"/>
  <c r="Q1041" i="4"/>
  <c r="Q1046" i="4"/>
  <c r="Q1043" i="4"/>
  <c r="Q1049" i="4"/>
  <c r="Q1042" i="4"/>
  <c r="Q1045" i="4"/>
  <c r="Q1044" i="4"/>
  <c r="Q1048" i="4"/>
  <c r="Q1051" i="4"/>
  <c r="Q1052" i="4"/>
  <c r="Q138" i="4"/>
  <c r="Q168" i="4"/>
  <c r="Q143" i="4"/>
  <c r="Q173" i="4"/>
  <c r="Q137" i="4"/>
  <c r="Q167" i="4"/>
  <c r="Q142" i="4"/>
  <c r="Q172" i="4"/>
  <c r="Q147" i="4"/>
  <c r="Q177" i="4"/>
  <c r="Q150" i="4"/>
  <c r="Q180" i="4"/>
  <c r="Q148" i="4"/>
  <c r="Q178" i="4"/>
  <c r="Q151" i="4"/>
  <c r="Q181" i="4"/>
  <c r="Q185" i="4"/>
  <c r="Q154" i="4"/>
  <c r="Q187" i="4"/>
  <c r="Q184" i="4"/>
  <c r="Q175" i="4"/>
  <c r="Q145" i="4"/>
  <c r="Q139" i="4"/>
  <c r="Q169" i="4"/>
  <c r="Q170" i="4"/>
  <c r="Q140" i="4"/>
  <c r="Q144" i="4"/>
  <c r="Q174" i="4"/>
  <c r="Q163" i="4"/>
  <c r="Q136" i="4"/>
  <c r="Q166" i="4"/>
  <c r="Q165" i="4"/>
  <c r="Q171" i="4"/>
  <c r="Q141" i="4"/>
  <c r="Q176" i="4"/>
  <c r="Q146" i="4"/>
  <c r="Q179" i="4"/>
  <c r="Q149" i="4"/>
  <c r="Q183" i="4"/>
  <c r="Q152" i="4"/>
  <c r="Q182" i="4"/>
  <c r="Q153" i="4"/>
  <c r="Q156" i="4"/>
  <c r="Q189" i="4"/>
  <c r="Q186" i="4"/>
  <c r="Q188" i="4"/>
  <c r="Q155" i="4"/>
  <c r="Q162" i="4"/>
  <c r="Q194" i="4"/>
  <c r="Q192" i="4"/>
  <c r="Q159" i="4"/>
  <c r="Q135" i="4"/>
  <c r="Q164" i="4"/>
  <c r="Q158" i="4"/>
  <c r="Q190" i="4"/>
  <c r="Q161" i="4"/>
  <c r="Q193" i="4"/>
  <c r="Q157" i="4"/>
  <c r="Q191" i="4"/>
  <c r="Q160" i="4"/>
  <c r="Q3281" i="4"/>
  <c r="Q3160" i="4"/>
  <c r="Q3159" i="4"/>
  <c r="Q3283" i="4"/>
  <c r="Q3161" i="4"/>
  <c r="Q3282" i="4"/>
  <c r="Q3304" i="4"/>
  <c r="Q3183" i="4"/>
  <c r="Q3182" i="4"/>
  <c r="Q3303" i="4"/>
  <c r="Q3302" i="4"/>
  <c r="Q3181" i="4"/>
  <c r="Q3324" i="4"/>
  <c r="Q3205" i="4"/>
  <c r="Q3204" i="4"/>
  <c r="Q3323" i="4"/>
  <c r="Q3203" i="4"/>
  <c r="Q3322" i="4"/>
  <c r="Q3342" i="4"/>
  <c r="Q3222" i="4"/>
  <c r="Q3221" i="4"/>
  <c r="Q3341" i="4"/>
  <c r="Q3340" i="4"/>
  <c r="Q3220" i="4"/>
  <c r="Q3239" i="4"/>
  <c r="Q3360" i="4"/>
  <c r="Q3238" i="4"/>
  <c r="Q3359" i="4"/>
  <c r="Q3237" i="4"/>
  <c r="Q3358" i="4"/>
  <c r="Q3374" i="4"/>
  <c r="Q3252" i="4"/>
  <c r="Q3373" i="4"/>
  <c r="Q3251" i="4"/>
  <c r="Q2075" i="4"/>
  <c r="Q2040" i="4"/>
  <c r="Q2074" i="4"/>
  <c r="Q2039" i="4"/>
  <c r="Q2073" i="4"/>
  <c r="Q2038" i="4"/>
  <c r="Q2088" i="4"/>
  <c r="Q2055" i="4"/>
  <c r="Q2087" i="4"/>
  <c r="Q2054" i="4"/>
  <c r="Q2086" i="4"/>
  <c r="Q2053" i="4"/>
  <c r="Q2085" i="4"/>
  <c r="Q2052" i="4"/>
  <c r="Q2084" i="4"/>
  <c r="Q2051" i="4"/>
  <c r="Q3156" i="4"/>
  <c r="Q3277" i="4"/>
  <c r="Q3276" i="4"/>
  <c r="Q3153" i="4"/>
  <c r="Q3150" i="4"/>
  <c r="Q3280" i="4"/>
  <c r="Q3158" i="4"/>
  <c r="Q3279" i="4"/>
  <c r="Q3157" i="4"/>
  <c r="Q3278" i="4"/>
  <c r="Q3180" i="4"/>
  <c r="Q3301" i="4"/>
  <c r="Q3179" i="4"/>
  <c r="Q3300" i="4"/>
  <c r="Q3178" i="4"/>
  <c r="Q3177" i="4"/>
  <c r="Q3299" i="4"/>
  <c r="Q3298" i="4"/>
  <c r="Q3176" i="4"/>
  <c r="Q3202" i="4"/>
  <c r="Q3321" i="4"/>
  <c r="Q3201" i="4"/>
  <c r="Q3200" i="4"/>
  <c r="Q3320" i="4"/>
  <c r="Q3199" i="4"/>
  <c r="Q3319" i="4"/>
  <c r="Q3318" i="4"/>
  <c r="Q3198" i="4"/>
  <c r="Q3219" i="4"/>
  <c r="Q3218" i="4"/>
  <c r="Q3337" i="4"/>
  <c r="Q3336" i="4"/>
  <c r="Q3217" i="4"/>
  <c r="Q3236" i="4"/>
  <c r="Q3357" i="4"/>
  <c r="Q3356" i="4"/>
  <c r="Q3235" i="4"/>
  <c r="Q3234" i="4"/>
  <c r="Q3355" i="4"/>
  <c r="Q3233" i="4"/>
  <c r="Q3354" i="4"/>
  <c r="Q3370" i="4"/>
  <c r="Q3248" i="4"/>
  <c r="Q3247" i="4"/>
  <c r="Q3369" i="4"/>
  <c r="Q3368" i="4"/>
  <c r="Q3246" i="4"/>
  <c r="Q3263" i="4"/>
  <c r="Q3383" i="4"/>
  <c r="Q3382" i="4"/>
  <c r="Q3262" i="4"/>
  <c r="Q3261" i="4"/>
  <c r="Q3381" i="4"/>
  <c r="Q3260" i="4"/>
  <c r="Q3386" i="4"/>
  <c r="Q3266" i="4"/>
  <c r="Q3265" i="4"/>
  <c r="Q3385" i="4"/>
  <c r="Q3384" i="4"/>
  <c r="Q3264" i="4"/>
  <c r="Q3155" i="4"/>
  <c r="Q3275" i="4"/>
  <c r="Q3274" i="4"/>
  <c r="Q3154" i="4"/>
  <c r="Q3152" i="4"/>
  <c r="Q3273" i="4"/>
  <c r="Q3151" i="4"/>
  <c r="Q3272" i="4"/>
  <c r="Q3175" i="4"/>
  <c r="Q3297" i="4"/>
  <c r="Q3296" i="4"/>
  <c r="Q3295" i="4"/>
  <c r="Q3174" i="4"/>
  <c r="Q3294" i="4"/>
  <c r="Q3293" i="4"/>
  <c r="Q3173" i="4"/>
  <c r="Q3197" i="4"/>
  <c r="Q3317" i="4"/>
  <c r="Q3316" i="4"/>
  <c r="Q3196" i="4"/>
  <c r="Q3195" i="4"/>
  <c r="Q3335" i="4"/>
  <c r="Q3334" i="4"/>
  <c r="Q3216" i="4"/>
  <c r="Q3215" i="4"/>
  <c r="Q3333" i="4"/>
  <c r="Q3214" i="4"/>
  <c r="Q3232" i="4"/>
  <c r="Q3353" i="4"/>
  <c r="Q3352" i="4"/>
  <c r="Q3231" i="4"/>
  <c r="Q3351" i="4"/>
  <c r="Q3367" i="4"/>
  <c r="Q3289" i="4"/>
  <c r="Q3168" i="4"/>
  <c r="Q3191" i="4"/>
  <c r="Q3190" i="4"/>
  <c r="Q3167" i="4"/>
  <c r="Q3311" i="4"/>
  <c r="Q3189" i="4"/>
  <c r="Q3310" i="4"/>
  <c r="Q2072" i="4"/>
  <c r="Q2037" i="4"/>
  <c r="Q2071" i="4"/>
  <c r="Q2036" i="4"/>
  <c r="Q2070" i="4"/>
  <c r="Q2035" i="4"/>
  <c r="Q2067" i="4"/>
  <c r="Q2029" i="4"/>
  <c r="Q2066" i="4"/>
  <c r="Q2028" i="4"/>
  <c r="Q2065" i="4"/>
  <c r="Q2027" i="4"/>
  <c r="Q2064" i="4"/>
  <c r="Q2026" i="4"/>
  <c r="Q2063" i="4"/>
  <c r="Q2034" i="4"/>
  <c r="Q2069" i="4"/>
  <c r="Q2033" i="4"/>
  <c r="Q2032" i="4"/>
  <c r="Q2068" i="4"/>
  <c r="Q2031" i="4"/>
  <c r="Q2030" i="4"/>
  <c r="Q2083" i="4"/>
  <c r="Q2050" i="4"/>
  <c r="Q2082" i="4"/>
  <c r="Q2049" i="4"/>
  <c r="Q2081" i="4"/>
  <c r="Q2048" i="4"/>
  <c r="Q2047" i="4"/>
  <c r="Q2080" i="4"/>
  <c r="Q2046" i="4"/>
  <c r="Q2079" i="4"/>
  <c r="Q2045" i="4"/>
  <c r="Q1286" i="4"/>
  <c r="Q1288" i="4"/>
  <c r="Q1287" i="4"/>
  <c r="Q1307" i="4"/>
  <c r="Q1306" i="4"/>
  <c r="Q1295" i="4"/>
  <c r="Q1313" i="4"/>
  <c r="Q1294" i="4"/>
  <c r="Q1312" i="4"/>
  <c r="Q1293" i="4"/>
  <c r="Q1314" i="4"/>
  <c r="Q1291" i="4"/>
  <c r="Q1310" i="4"/>
  <c r="Q1290" i="4"/>
  <c r="Q1309" i="4"/>
  <c r="Q1292" i="4"/>
  <c r="Q1311" i="4"/>
  <c r="Q1305" i="4"/>
  <c r="Q1304" i="4"/>
  <c r="Q1296" i="4"/>
  <c r="Q1315" i="4"/>
  <c r="Q1298" i="4"/>
  <c r="Q1317" i="4"/>
  <c r="Q1297" i="4"/>
  <c r="Q1316" i="4"/>
  <c r="Q1303" i="4"/>
  <c r="Q1323" i="4"/>
  <c r="Q1302" i="4"/>
  <c r="Q1322" i="4"/>
  <c r="Q1321" i="4"/>
  <c r="Q2044" i="4"/>
  <c r="Q949" i="4"/>
  <c r="Q955" i="4"/>
  <c r="Q948" i="4"/>
  <c r="Q954" i="4"/>
  <c r="Q947" i="4"/>
  <c r="Q953" i="4"/>
  <c r="Q946" i="4"/>
  <c r="Q952" i="4"/>
  <c r="Q945" i="4"/>
  <c r="Q951" i="4"/>
  <c r="Q950" i="4"/>
  <c r="Q3165" i="4"/>
  <c r="Q3287" i="4"/>
  <c r="Q3286" i="4"/>
  <c r="Q3164" i="4"/>
  <c r="Q3163" i="4"/>
  <c r="Q3285" i="4"/>
  <c r="Q3162" i="4"/>
  <c r="Q3284" i="4"/>
  <c r="Q3288" i="4"/>
  <c r="Q3166" i="4"/>
  <c r="Q3188" i="4"/>
  <c r="Q3309" i="4"/>
  <c r="Q3308" i="4"/>
  <c r="Q3187" i="4"/>
  <c r="Q3307" i="4"/>
  <c r="Q3186" i="4"/>
  <c r="Q3185" i="4"/>
  <c r="Q3306" i="4"/>
  <c r="Q3305" i="4"/>
  <c r="Q3184" i="4"/>
  <c r="Q3210" i="4"/>
  <c r="Q3329" i="4"/>
  <c r="Q3328" i="4"/>
  <c r="Q3209" i="4"/>
  <c r="Q3208" i="4"/>
  <c r="Q3327" i="4"/>
  <c r="Q3326" i="4"/>
  <c r="Q3206" i="4"/>
  <c r="Q3325" i="4"/>
  <c r="Q3227" i="4"/>
  <c r="Q3347" i="4"/>
  <c r="Q3346" i="4"/>
  <c r="Q3345" i="4"/>
  <c r="Q3224" i="4"/>
  <c r="Q3344" i="4"/>
  <c r="Q3343" i="4"/>
  <c r="Q3223" i="4"/>
  <c r="Q3242" i="4"/>
  <c r="Q3363" i="4"/>
  <c r="Q3362" i="4"/>
  <c r="Q3241" i="4"/>
  <c r="Q3240" i="4"/>
  <c r="Q3361" i="4"/>
  <c r="Q3377" i="4"/>
  <c r="Q3376" i="4"/>
  <c r="Q3253" i="4"/>
  <c r="Q3375" i="4"/>
  <c r="Q3388" i="4"/>
  <c r="Q3268" i="4"/>
  <c r="Q3267" i="4"/>
  <c r="Q3387" i="4"/>
  <c r="Q3269" i="4"/>
  <c r="Q3389" i="4"/>
  <c r="Q3391" i="4"/>
  <c r="Q3271" i="4"/>
  <c r="Q3270" i="4"/>
  <c r="Q3390" i="4"/>
  <c r="Q2062" i="4"/>
  <c r="Q2148" i="4"/>
  <c r="Q2112" i="4"/>
  <c r="Q2147" i="4"/>
  <c r="Q2111" i="4"/>
  <c r="Q2146" i="4"/>
  <c r="Q2110" i="4"/>
  <c r="Q2166" i="4"/>
  <c r="Q2131" i="4"/>
  <c r="Q2165" i="4"/>
  <c r="Q2130" i="4"/>
  <c r="Q2164" i="4"/>
  <c r="Q2129" i="4"/>
  <c r="Q2163" i="4"/>
  <c r="Q2128" i="4"/>
  <c r="Q2162" i="4"/>
  <c r="Q2127" i="4"/>
  <c r="Q2161" i="4"/>
  <c r="Q2126" i="4"/>
  <c r="Q3411" i="4"/>
  <c r="Q3525" i="4"/>
  <c r="Q3524" i="4"/>
  <c r="Q3410" i="4"/>
  <c r="Q3409" i="4"/>
  <c r="Q3547" i="4"/>
  <c r="Q3433" i="4"/>
  <c r="Q3432" i="4"/>
  <c r="Q3546" i="4"/>
  <c r="Q3545" i="4"/>
  <c r="Q3431" i="4"/>
  <c r="Q3450" i="4"/>
  <c r="Q3566" i="4"/>
  <c r="Q3565" i="4"/>
  <c r="Q3449" i="4"/>
  <c r="Q3448" i="4"/>
  <c r="Q3564" i="4"/>
  <c r="Q3582" i="4"/>
  <c r="Q3468" i="4"/>
  <c r="Q3467" i="4"/>
  <c r="Q3581" i="4"/>
  <c r="Q3580" i="4"/>
  <c r="Q3466" i="4"/>
  <c r="Q3481" i="4"/>
  <c r="Q3598" i="4"/>
  <c r="Q3597" i="4"/>
  <c r="Q3480" i="4"/>
  <c r="Q3479" i="4"/>
  <c r="Q3596" i="4"/>
  <c r="Q3610" i="4"/>
  <c r="Q3495" i="4"/>
  <c r="Q3612" i="4"/>
  <c r="Q3494" i="4"/>
  <c r="Q3611" i="4"/>
  <c r="Q3493" i="4"/>
  <c r="Q1345" i="4"/>
  <c r="Q1327" i="4"/>
  <c r="Q1339" i="4"/>
  <c r="Q1338" i="4"/>
  <c r="Q1337" i="4"/>
  <c r="Q1356" i="4"/>
  <c r="Q1355" i="4"/>
  <c r="Q1354" i="4"/>
  <c r="Q1059" i="4"/>
  <c r="Q1053" i="4"/>
  <c r="Q1058" i="4"/>
  <c r="Q1054" i="4"/>
  <c r="Q1061" i="4"/>
  <c r="Q1057" i="4"/>
  <c r="Q1056" i="4"/>
  <c r="Q1060" i="4"/>
  <c r="Q1062" i="4"/>
  <c r="Q1064" i="4"/>
  <c r="Q197" i="4"/>
  <c r="Q223" i="4"/>
  <c r="Q202" i="4"/>
  <c r="Q228" i="4"/>
  <c r="Q196" i="4"/>
  <c r="Q222" i="4"/>
  <c r="Q201" i="4"/>
  <c r="Q227" i="4"/>
  <c r="Q205" i="4"/>
  <c r="Q231" i="4"/>
  <c r="Q208" i="4"/>
  <c r="Q234" i="4"/>
  <c r="Q206" i="4"/>
  <c r="Q232" i="4"/>
  <c r="Q209" i="4"/>
  <c r="Q235" i="4"/>
  <c r="Q210" i="4"/>
  <c r="Q238" i="4"/>
  <c r="Q214" i="4"/>
  <c r="Q242" i="4"/>
  <c r="Q237" i="4"/>
  <c r="Q213" i="4"/>
  <c r="Q241" i="4"/>
  <c r="Q199" i="4"/>
  <c r="Q224" i="4"/>
  <c r="Q225" i="4"/>
  <c r="Q198" i="4"/>
  <c r="Q203" i="4"/>
  <c r="Q229" i="4"/>
  <c r="Q195" i="4"/>
  <c r="Q221" i="4"/>
  <c r="Q226" i="4"/>
  <c r="Q200" i="4"/>
  <c r="Q230" i="4"/>
  <c r="Q204" i="4"/>
  <c r="Q233" i="4"/>
  <c r="Q207" i="4"/>
  <c r="Q236" i="4"/>
  <c r="Q212" i="4"/>
  <c r="Q240" i="4"/>
  <c r="Q239" i="4"/>
  <c r="Q211" i="4"/>
  <c r="Q243" i="4"/>
  <c r="Q215" i="4"/>
  <c r="Q218" i="4"/>
  <c r="Q247" i="4"/>
  <c r="Q217" i="4"/>
  <c r="Q245" i="4"/>
  <c r="Q220" i="4"/>
  <c r="Q216" i="4"/>
  <c r="Q244" i="4"/>
  <c r="Q219" i="4"/>
  <c r="Q246" i="4"/>
  <c r="Q3516" i="4"/>
  <c r="Q3399" i="4"/>
  <c r="Q3398" i="4"/>
  <c r="Q3518" i="4"/>
  <c r="Q3400" i="4"/>
  <c r="Q3517" i="4"/>
  <c r="Q3537" i="4"/>
  <c r="Q3424" i="4"/>
  <c r="Q3423" i="4"/>
  <c r="Q3536" i="4"/>
  <c r="Q3535" i="4"/>
  <c r="Q3422" i="4"/>
  <c r="Q3558" i="4"/>
  <c r="Q3442" i="4"/>
  <c r="Q3441" i="4"/>
  <c r="Q3557" i="4"/>
  <c r="Q3440" i="4"/>
  <c r="Q3556" i="4"/>
  <c r="Q3575" i="4"/>
  <c r="Q3461" i="4"/>
  <c r="Q3460" i="4"/>
  <c r="Q3574" i="4"/>
  <c r="Q3573" i="4"/>
  <c r="Q3459" i="4"/>
  <c r="Q3476" i="4"/>
  <c r="Q3592" i="4"/>
  <c r="Q3475" i="4"/>
  <c r="Q3591" i="4"/>
  <c r="Q3474" i="4"/>
  <c r="Q3590" i="4"/>
  <c r="Q3605" i="4"/>
  <c r="Q3488" i="4"/>
  <c r="Q3604" i="4"/>
  <c r="Q3487" i="4"/>
  <c r="Q2145" i="4"/>
  <c r="Q2109" i="4"/>
  <c r="Q2144" i="4"/>
  <c r="Q2108" i="4"/>
  <c r="Q2143" i="4"/>
  <c r="Q2107" i="4"/>
  <c r="Q2160" i="4"/>
  <c r="Q2125" i="4"/>
  <c r="Q2159" i="4"/>
  <c r="Q2124" i="4"/>
  <c r="Q2158" i="4"/>
  <c r="Q2123" i="4"/>
  <c r="Q2157" i="4"/>
  <c r="Q2122" i="4"/>
  <c r="Q2156" i="4"/>
  <c r="Q2121" i="4"/>
  <c r="Q2155" i="4"/>
  <c r="Q3396" i="4"/>
  <c r="Q3512" i="4"/>
  <c r="Q3511" i="4"/>
  <c r="Q3393" i="4"/>
  <c r="Q3392" i="4"/>
  <c r="Q3515" i="4"/>
  <c r="Q3514" i="4"/>
  <c r="Q3513" i="4"/>
  <c r="Q3397" i="4"/>
  <c r="Q3421" i="4"/>
  <c r="Q3534" i="4"/>
  <c r="Q3420" i="4"/>
  <c r="Q3533" i="4"/>
  <c r="Q3532" i="4"/>
  <c r="Q3531" i="4"/>
  <c r="Q3419" i="4"/>
  <c r="Q3418" i="4"/>
  <c r="Q3530" i="4"/>
  <c r="Q3529" i="4"/>
  <c r="Q3417" i="4"/>
  <c r="Q3439" i="4"/>
  <c r="Q3555" i="4"/>
  <c r="Q3554" i="4"/>
  <c r="Q3438" i="4"/>
  <c r="Q3437" i="4"/>
  <c r="Q3553" i="4"/>
  <c r="Q3552" i="4"/>
  <c r="Q3436" i="4"/>
  <c r="Q3458" i="4"/>
  <c r="Q3572" i="4"/>
  <c r="Q3457" i="4"/>
  <c r="Q3456" i="4"/>
  <c r="Q3571" i="4"/>
  <c r="Q3570" i="4"/>
  <c r="Q3455" i="4"/>
  <c r="Q3473" i="4"/>
  <c r="Q3589" i="4"/>
  <c r="Q3588" i="4"/>
  <c r="Q3472" i="4"/>
  <c r="Q3471" i="4"/>
  <c r="Q3587" i="4"/>
  <c r="Q3601" i="4"/>
  <c r="Q3484" i="4"/>
  <c r="Q3483" i="4"/>
  <c r="Q3600" i="4"/>
  <c r="Q3599" i="4"/>
  <c r="Q3482" i="4"/>
  <c r="Q3500" i="4"/>
  <c r="Q3616" i="4"/>
  <c r="Q3615" i="4"/>
  <c r="Q3499" i="4"/>
  <c r="Q3498" i="4"/>
  <c r="Q3614" i="4"/>
  <c r="Q3497" i="4"/>
  <c r="Q3503" i="4"/>
  <c r="Q3619" i="4"/>
  <c r="Q3502" i="4"/>
  <c r="Q3618" i="4"/>
  <c r="Q3617" i="4"/>
  <c r="Q3501" i="4"/>
  <c r="Q3510" i="4"/>
  <c r="Q3395" i="4"/>
  <c r="Q3394" i="4"/>
  <c r="Q3509" i="4"/>
  <c r="Q3508" i="4"/>
  <c r="Q3416" i="4"/>
  <c r="Q3528" i="4"/>
  <c r="Q3415" i="4"/>
  <c r="Q3527" i="4"/>
  <c r="Q3414" i="4"/>
  <c r="Q3413" i="4"/>
  <c r="Q3526" i="4"/>
  <c r="Q3412" i="4"/>
  <c r="Q3435" i="4"/>
  <c r="Q3551" i="4"/>
  <c r="Q3550" i="4"/>
  <c r="Q3434" i="4"/>
  <c r="Q3549" i="4"/>
  <c r="Q3548" i="4"/>
  <c r="Q3454" i="4"/>
  <c r="Q3569" i="4"/>
  <c r="Q3453" i="4"/>
  <c r="Q3452" i="4"/>
  <c r="Q3568" i="4"/>
  <c r="Q3567" i="4"/>
  <c r="Q3451" i="4"/>
  <c r="Q3470" i="4"/>
  <c r="Q3586" i="4"/>
  <c r="Q3585" i="4"/>
  <c r="Q3469" i="4"/>
  <c r="Q3583" i="4"/>
  <c r="Q3408" i="4"/>
  <c r="Q3407" i="4"/>
  <c r="Q3430" i="4"/>
  <c r="Q3544" i="4"/>
  <c r="Q3429" i="4"/>
  <c r="Q3406" i="4"/>
  <c r="Q3543" i="4"/>
  <c r="Q2141" i="4"/>
  <c r="Q2106" i="4"/>
  <c r="Q2142" i="4"/>
  <c r="Q2105" i="4"/>
  <c r="Q2140" i="4"/>
  <c r="Q2104" i="4"/>
  <c r="Q2136" i="4"/>
  <c r="Q2098" i="4"/>
  <c r="Q2137" i="4"/>
  <c r="Q2097" i="4"/>
  <c r="Q2135" i="4"/>
  <c r="Q2096" i="4"/>
  <c r="Q2095" i="4"/>
  <c r="Q2134" i="4"/>
  <c r="Q2103" i="4"/>
  <c r="Q2139" i="4"/>
  <c r="Q2102" i="4"/>
  <c r="Q2101" i="4"/>
  <c r="Q2100" i="4"/>
  <c r="Q2138" i="4"/>
  <c r="Q2099" i="4"/>
  <c r="Q2154" i="4"/>
  <c r="Q2120" i="4"/>
  <c r="Q2153" i="4"/>
  <c r="Q2119" i="4"/>
  <c r="Q2152" i="4"/>
  <c r="Q2118" i="4"/>
  <c r="Q2151" i="4"/>
  <c r="Q2116" i="4"/>
  <c r="Q2150" i="4"/>
  <c r="Q2115" i="4"/>
  <c r="Q1326" i="4"/>
  <c r="Q1344" i="4"/>
  <c r="Q1350" i="4"/>
  <c r="Q1333" i="4"/>
  <c r="Q1349" i="4"/>
  <c r="Q1331" i="4"/>
  <c r="Q1351" i="4"/>
  <c r="Q1329" i="4"/>
  <c r="Q1347" i="4"/>
  <c r="Q1328" i="4"/>
  <c r="Q1346" i="4"/>
  <c r="Q1330" i="4"/>
  <c r="Q1348" i="4"/>
  <c r="Q1325" i="4"/>
  <c r="Q1343" i="4"/>
  <c r="Q1324" i="4"/>
  <c r="Q1342" i="4"/>
  <c r="Q1334" i="4"/>
  <c r="Q1352" i="4"/>
  <c r="Q1336" i="4"/>
  <c r="Q1353" i="4"/>
  <c r="Q1335" i="4"/>
  <c r="Q1341" i="4"/>
  <c r="Q1359" i="4"/>
  <c r="Q1358" i="4"/>
  <c r="Q1340" i="4"/>
  <c r="Q1357" i="4"/>
  <c r="Q2149" i="4"/>
  <c r="Q2114" i="4"/>
  <c r="Q2113" i="4"/>
  <c r="Q960" i="4"/>
  <c r="Q966" i="4"/>
  <c r="Q959" i="4"/>
  <c r="Q965" i="4"/>
  <c r="Q958" i="4"/>
  <c r="Q964" i="4"/>
  <c r="Q957" i="4"/>
  <c r="Q963" i="4"/>
  <c r="Q956" i="4"/>
  <c r="Q962" i="4"/>
  <c r="Q961" i="4"/>
  <c r="Q1055" i="4"/>
  <c r="Q3404" i="4"/>
  <c r="Q3521" i="4"/>
  <c r="Q3520" i="4"/>
  <c r="Q3403" i="4"/>
  <c r="Q3402" i="4"/>
  <c r="Q3519" i="4"/>
  <c r="Q3401" i="4"/>
  <c r="Q3523" i="4"/>
  <c r="Q3428" i="4"/>
  <c r="Q3541" i="4"/>
  <c r="Q3540" i="4"/>
  <c r="Q3539" i="4"/>
  <c r="Q3426" i="4"/>
  <c r="Q3425" i="4"/>
  <c r="Q3538" i="4"/>
  <c r="Q3447" i="4"/>
  <c r="Q3563" i="4"/>
  <c r="Q3562" i="4"/>
  <c r="Q3446" i="4"/>
  <c r="Q3445" i="4"/>
  <c r="Q3561" i="4"/>
  <c r="Q3444" i="4"/>
  <c r="Q3560" i="4"/>
  <c r="Q3443" i="4"/>
  <c r="Q3559" i="4"/>
  <c r="Q3465" i="4"/>
  <c r="Q3579" i="4"/>
  <c r="Q3464" i="4"/>
  <c r="Q3577" i="4"/>
  <c r="Q3463" i="4"/>
  <c r="Q3462" i="4"/>
  <c r="Q3576" i="4"/>
  <c r="Q3594" i="4"/>
  <c r="Q3478" i="4"/>
  <c r="Q3477" i="4"/>
  <c r="Q3593" i="4"/>
  <c r="Q3609" i="4"/>
  <c r="Q3608" i="4"/>
  <c r="Q3491" i="4"/>
  <c r="Q3607" i="4"/>
  <c r="Q3490" i="4"/>
  <c r="Q3489" i="4"/>
  <c r="Q3606" i="4"/>
  <c r="Q3504" i="4"/>
  <c r="Q3505" i="4"/>
  <c r="Q3621" i="4"/>
  <c r="Q3507" i="4"/>
  <c r="Q3506" i="4"/>
  <c r="Q3620" i="4"/>
  <c r="Q2167" i="4"/>
  <c r="Q2133" i="4"/>
  <c r="Q2132" i="4"/>
  <c r="Q2168" i="4"/>
  <c r="Q2219" i="4"/>
  <c r="Q2183" i="4"/>
  <c r="Q2218" i="4"/>
  <c r="Q2182" i="4"/>
  <c r="Q2217" i="4"/>
  <c r="Q2181" i="4"/>
  <c r="Q2238" i="4"/>
  <c r="Q2199" i="4"/>
  <c r="Q2237" i="4"/>
  <c r="Q2198" i="4"/>
  <c r="Q2236" i="4"/>
  <c r="Q2197" i="4"/>
  <c r="Q2235" i="4"/>
  <c r="Q2196" i="4"/>
  <c r="Q2234" i="4"/>
  <c r="Q2195" i="4"/>
  <c r="Q2233" i="4"/>
  <c r="Q2194" i="4"/>
  <c r="Q3640" i="4"/>
  <c r="Q3741" i="4"/>
  <c r="Q3740" i="4"/>
  <c r="Q3639" i="4"/>
  <c r="Q3638" i="4"/>
  <c r="Q3760" i="4"/>
  <c r="Q3659" i="4"/>
  <c r="Q3658" i="4"/>
  <c r="Q3759" i="4"/>
  <c r="Q3758" i="4"/>
  <c r="Q3657" i="4"/>
  <c r="Q3673" i="4"/>
  <c r="Q3776" i="4"/>
  <c r="Q3775" i="4"/>
  <c r="Q3672" i="4"/>
  <c r="Q3671" i="4"/>
  <c r="Q3774" i="4"/>
  <c r="Q3791" i="4"/>
  <c r="Q3688" i="4"/>
  <c r="Q3687" i="4"/>
  <c r="Q3790" i="4"/>
  <c r="Q3789" i="4"/>
  <c r="Q3686" i="4"/>
  <c r="Q3701" i="4"/>
  <c r="Q3807" i="4"/>
  <c r="Q3806" i="4"/>
  <c r="Q3700" i="4"/>
  <c r="Q3699" i="4"/>
  <c r="Q3805" i="4"/>
  <c r="Q3818" i="4"/>
  <c r="Q3711" i="4"/>
  <c r="Q3820" i="4"/>
  <c r="Q3710" i="4"/>
  <c r="Q3819" i="4"/>
  <c r="Q3709" i="4"/>
  <c r="Q1382" i="4"/>
  <c r="Q1375" i="4"/>
  <c r="Q1374" i="4"/>
  <c r="Q1373" i="4"/>
  <c r="Q1394" i="4"/>
  <c r="Q1393" i="4"/>
  <c r="Q1392" i="4"/>
  <c r="Q1073" i="4"/>
  <c r="Q1065" i="4"/>
  <c r="Q1072" i="4"/>
  <c r="Q1074" i="4"/>
  <c r="Q1076" i="4"/>
  <c r="Q1082" i="4"/>
  <c r="Q249" i="4"/>
  <c r="Q274" i="4"/>
  <c r="Q253" i="4"/>
  <c r="Q278" i="4"/>
  <c r="Q248" i="4"/>
  <c r="Q273" i="4"/>
  <c r="Q252" i="4"/>
  <c r="Q277" i="4"/>
  <c r="Q256" i="4"/>
  <c r="Q281" i="4"/>
  <c r="Q258" i="4"/>
  <c r="Q283" i="4"/>
  <c r="Q257" i="4"/>
  <c r="Q282" i="4"/>
  <c r="Q259" i="4"/>
  <c r="Q284" i="4"/>
  <c r="Q261" i="4"/>
  <c r="Q285" i="4"/>
  <c r="Q288" i="4"/>
  <c r="Q260" i="4"/>
  <c r="Q275" i="4"/>
  <c r="Q250" i="4"/>
  <c r="Q254" i="4"/>
  <c r="Q279" i="4"/>
  <c r="Q264" i="4"/>
  <c r="Q272" i="4"/>
  <c r="Q271" i="4"/>
  <c r="Q276" i="4"/>
  <c r="Q251" i="4"/>
  <c r="Q280" i="4"/>
  <c r="Q255" i="4"/>
  <c r="Q263" i="4"/>
  <c r="Q287" i="4"/>
  <c r="Q266" i="4"/>
  <c r="Q290" i="4"/>
  <c r="Q286" i="4"/>
  <c r="Q262" i="4"/>
  <c r="Q289" i="4"/>
  <c r="Q265" i="4"/>
  <c r="Q292" i="4"/>
  <c r="Q270" i="4"/>
  <c r="Q294" i="4"/>
  <c r="Q269" i="4"/>
  <c r="Q267" i="4"/>
  <c r="Q291" i="4"/>
  <c r="Q293" i="4"/>
  <c r="Q268" i="4"/>
  <c r="Q3731" i="4"/>
  <c r="Q3631" i="4"/>
  <c r="Q3630" i="4"/>
  <c r="Q3733" i="4"/>
  <c r="Q3632" i="4"/>
  <c r="Q3732" i="4"/>
  <c r="Q3752" i="4"/>
  <c r="Q3650" i="4"/>
  <c r="Q3649" i="4"/>
  <c r="Q3751" i="4"/>
  <c r="Q3750" i="4"/>
  <c r="Q3648" i="4"/>
  <c r="Q3770" i="4"/>
  <c r="Q3667" i="4"/>
  <c r="Q3666" i="4"/>
  <c r="Q3769" i="4"/>
  <c r="Q3665" i="4"/>
  <c r="Q3768" i="4"/>
  <c r="Q3786" i="4"/>
  <c r="Q3682" i="4"/>
  <c r="Q3681" i="4"/>
  <c r="Q3785" i="4"/>
  <c r="Q3784" i="4"/>
  <c r="Q3680" i="4"/>
  <c r="Q3695" i="4"/>
  <c r="Q3801" i="4"/>
  <c r="Q3694" i="4"/>
  <c r="Q3800" i="4"/>
  <c r="Q3814" i="4"/>
  <c r="Q3813" i="4"/>
  <c r="Q3705" i="4"/>
  <c r="Q2216" i="4"/>
  <c r="Q2180" i="4"/>
  <c r="Q2215" i="4"/>
  <c r="Q2179" i="4"/>
  <c r="Q2214" i="4"/>
  <c r="Q2178" i="4"/>
  <c r="Q2232" i="4"/>
  <c r="Q2231" i="4"/>
  <c r="Q2193" i="4"/>
  <c r="Q2230" i="4"/>
  <c r="Q2229" i="4"/>
  <c r="Q2192" i="4"/>
  <c r="Q2228" i="4"/>
  <c r="Q3627" i="4"/>
  <c r="Q3726" i="4"/>
  <c r="Q3623" i="4"/>
  <c r="Q3629" i="4"/>
  <c r="Q3730" i="4"/>
  <c r="Q3729" i="4"/>
  <c r="Q3728" i="4"/>
  <c r="Q3628" i="4"/>
  <c r="Q3727" i="4"/>
  <c r="Q3647" i="4"/>
  <c r="Q3749" i="4"/>
  <c r="Q3748" i="4"/>
  <c r="Q3747" i="4"/>
  <c r="Q3646" i="4"/>
  <c r="Q3645" i="4"/>
  <c r="Q3746" i="4"/>
  <c r="Q3745" i="4"/>
  <c r="Q3644" i="4"/>
  <c r="Q3664" i="4"/>
  <c r="Q3767" i="4"/>
  <c r="Q3766" i="4"/>
  <c r="Q3663" i="4"/>
  <c r="Q3765" i="4"/>
  <c r="Q3783" i="4"/>
  <c r="Q3782" i="4"/>
  <c r="Q3679" i="4"/>
  <c r="Q3678" i="4"/>
  <c r="Q3781" i="4"/>
  <c r="Q3780" i="4"/>
  <c r="Q3677" i="4"/>
  <c r="Q3692" i="4"/>
  <c r="Q3799" i="4"/>
  <c r="Q3798" i="4"/>
  <c r="Q3691" i="4"/>
  <c r="Q3690" i="4"/>
  <c r="Q3797" i="4"/>
  <c r="Q3796" i="4"/>
  <c r="Q3810" i="4"/>
  <c r="Q3704" i="4"/>
  <c r="Q3703" i="4"/>
  <c r="Q3809" i="4"/>
  <c r="Q3808" i="4"/>
  <c r="Q3702" i="4"/>
  <c r="Q3824" i="4"/>
  <c r="Q3823" i="4"/>
  <c r="Q3714" i="4"/>
  <c r="Q3713" i="4"/>
  <c r="Q3822" i="4"/>
  <c r="Q3827" i="4"/>
  <c r="Q3717" i="4"/>
  <c r="Q3716" i="4"/>
  <c r="Q3826" i="4"/>
  <c r="Q3825" i="4"/>
  <c r="Q3715" i="4"/>
  <c r="Q3626" i="4"/>
  <c r="Q3724" i="4"/>
  <c r="Q3723" i="4"/>
  <c r="Q3625" i="4"/>
  <c r="Q3624" i="4"/>
  <c r="Q3722" i="4"/>
  <c r="Q3622" i="4"/>
  <c r="Q3721" i="4"/>
  <c r="Q3744" i="4"/>
  <c r="Q3643" i="4"/>
  <c r="Q3642" i="4"/>
  <c r="Q3743" i="4"/>
  <c r="Q3742" i="4"/>
  <c r="Q3641" i="4"/>
  <c r="Q3662" i="4"/>
  <c r="Q3764" i="4"/>
  <c r="Q3763" i="4"/>
  <c r="Q3661" i="4"/>
  <c r="Q3660" i="4"/>
  <c r="Q3762" i="4"/>
  <c r="Q3761" i="4"/>
  <c r="Q3779" i="4"/>
  <c r="Q3676" i="4"/>
  <c r="Q3675" i="4"/>
  <c r="Q3778" i="4"/>
  <c r="Q3777" i="4"/>
  <c r="Q3674" i="4"/>
  <c r="Q3689" i="4"/>
  <c r="Q3795" i="4"/>
  <c r="Q3794" i="4"/>
  <c r="Q3792" i="4"/>
  <c r="Q3636" i="4"/>
  <c r="Q3739" i="4"/>
  <c r="Q3637" i="4"/>
  <c r="Q3656" i="4"/>
  <c r="Q3655" i="4"/>
  <c r="Q3738" i="4"/>
  <c r="Q3737" i="4"/>
  <c r="Q3757" i="4"/>
  <c r="Q2212" i="4"/>
  <c r="Q2177" i="4"/>
  <c r="Q2213" i="4"/>
  <c r="Q2176" i="4"/>
  <c r="Q2211" i="4"/>
  <c r="Q2175" i="4"/>
  <c r="Q2206" i="4"/>
  <c r="Q2172" i="4"/>
  <c r="Q2207" i="4"/>
  <c r="Q2171" i="4"/>
  <c r="Q2205" i="4"/>
  <c r="Q2170" i="4"/>
  <c r="Q2204" i="4"/>
  <c r="Q2169" i="4"/>
  <c r="Q2203" i="4"/>
  <c r="Q2174" i="4"/>
  <c r="Q2210" i="4"/>
  <c r="Q2173" i="4"/>
  <c r="Q2209" i="4"/>
  <c r="Q2208" i="4"/>
  <c r="Q2227" i="4"/>
  <c r="Q2191" i="4"/>
  <c r="Q2226" i="4"/>
  <c r="Q2190" i="4"/>
  <c r="Q2225" i="4"/>
  <c r="Q2189" i="4"/>
  <c r="Q2224" i="4"/>
  <c r="Q2223" i="4"/>
  <c r="Q2188" i="4"/>
  <c r="Q2222" i="4"/>
  <c r="Q2187" i="4"/>
  <c r="Q1362" i="4"/>
  <c r="Q1381" i="4"/>
  <c r="Q1369" i="4"/>
  <c r="Q1387" i="4"/>
  <c r="Q1370" i="4"/>
  <c r="Q1386" i="4"/>
  <c r="Q1368" i="4"/>
  <c r="Q1388" i="4"/>
  <c r="Q1364" i="4"/>
  <c r="Q1384" i="4"/>
  <c r="Q1363" i="4"/>
  <c r="Q1383" i="4"/>
  <c r="Q1365" i="4"/>
  <c r="Q1385" i="4"/>
  <c r="Q1361" i="4"/>
  <c r="Q1380" i="4"/>
  <c r="Q1360" i="4"/>
  <c r="Q1379" i="4"/>
  <c r="Q1367" i="4"/>
  <c r="Q1366" i="4"/>
  <c r="Q1389" i="4"/>
  <c r="Q1372" i="4"/>
  <c r="Q1391" i="4"/>
  <c r="Q1371" i="4"/>
  <c r="Q1390" i="4"/>
  <c r="Q1378" i="4"/>
  <c r="Q1397" i="4"/>
  <c r="Q1377" i="4"/>
  <c r="Q1396" i="4"/>
  <c r="Q1376" i="4"/>
  <c r="Q1395" i="4"/>
  <c r="Q2221" i="4"/>
  <c r="Q2185" i="4"/>
  <c r="Q2220" i="4"/>
  <c r="Q2184" i="4"/>
  <c r="Q970" i="4"/>
  <c r="Q974" i="4"/>
  <c r="Q971" i="4"/>
  <c r="Q973" i="4"/>
  <c r="Q969" i="4"/>
  <c r="Q968" i="4"/>
  <c r="Q967" i="4"/>
  <c r="Q972" i="4"/>
  <c r="Q1066" i="4"/>
  <c r="Q1067" i="4"/>
  <c r="Q1069" i="4"/>
  <c r="Q1075" i="4"/>
  <c r="Q1079" i="4"/>
  <c r="Q1078" i="4"/>
  <c r="Q1077" i="4"/>
  <c r="Q3635" i="4"/>
  <c r="Q3735" i="4"/>
  <c r="Q3734" i="4"/>
  <c r="Q3634" i="4"/>
  <c r="Q3633" i="4"/>
  <c r="Q3736" i="4"/>
  <c r="Q3654" i="4"/>
  <c r="Q3756" i="4"/>
  <c r="Q3755" i="4"/>
  <c r="Q3653" i="4"/>
  <c r="Q3754" i="4"/>
  <c r="Q3652" i="4"/>
  <c r="Q3651" i="4"/>
  <c r="Q3753" i="4"/>
  <c r="Q3670" i="4"/>
  <c r="Q3773" i="4"/>
  <c r="Q3772" i="4"/>
  <c r="Q3669" i="4"/>
  <c r="Q3668" i="4"/>
  <c r="Q3771" i="4"/>
  <c r="Q3685" i="4"/>
  <c r="Q3788" i="4"/>
  <c r="Q3684" i="4"/>
  <c r="Q3683" i="4"/>
  <c r="Q3787" i="4"/>
  <c r="Q3698" i="4"/>
  <c r="Q3804" i="4"/>
  <c r="Q3803" i="4"/>
  <c r="Q3697" i="4"/>
  <c r="Q3696" i="4"/>
  <c r="Q3802" i="4"/>
  <c r="Q3817" i="4"/>
  <c r="Q3816" i="4"/>
  <c r="Q3707" i="4"/>
  <c r="Q3706" i="4"/>
  <c r="Q3815" i="4"/>
  <c r="Q1071" i="4"/>
  <c r="Q1070" i="4"/>
  <c r="Q1081" i="4"/>
  <c r="Q1080" i="4"/>
  <c r="Q3718" i="4"/>
  <c r="Q3828" i="4"/>
  <c r="Q3719" i="4"/>
  <c r="Q3829" i="4"/>
  <c r="Q3720" i="4"/>
  <c r="Q2240" i="4"/>
  <c r="Q2239" i="4"/>
  <c r="Q2202" i="4"/>
  <c r="Q2201" i="4"/>
  <c r="Q2200" i="4"/>
  <c r="Q2286" i="4"/>
  <c r="Q2255" i="4"/>
  <c r="Q2287" i="4"/>
  <c r="Q2254" i="4"/>
  <c r="Q2285" i="4"/>
  <c r="Q2256" i="4"/>
  <c r="Q2304" i="4"/>
  <c r="Q2267" i="4"/>
  <c r="Q2303" i="4"/>
  <c r="Q2266" i="4"/>
  <c r="Q2302" i="4"/>
  <c r="Q2265" i="4"/>
  <c r="Q2301" i="4"/>
  <c r="Q2264" i="4"/>
  <c r="Q2300" i="4"/>
  <c r="Q2263" i="4"/>
  <c r="Q2299" i="4"/>
  <c r="Q2262" i="4"/>
  <c r="Q3847" i="4"/>
  <c r="Q3946" i="4"/>
  <c r="Q3945" i="4"/>
  <c r="Q3846" i="4"/>
  <c r="Q3845" i="4"/>
  <c r="Q3964" i="4"/>
  <c r="Q3866" i="4"/>
  <c r="Q3865" i="4"/>
  <c r="Q3963" i="4"/>
  <c r="Q3962" i="4"/>
  <c r="Q3864" i="4"/>
  <c r="Q3881" i="4"/>
  <c r="Q3978" i="4"/>
  <c r="Q3977" i="4"/>
  <c r="Q3880" i="4"/>
  <c r="Q3879" i="4"/>
  <c r="Q3976" i="4"/>
  <c r="Q3992" i="4"/>
  <c r="Q3895" i="4"/>
  <c r="Q3894" i="4"/>
  <c r="Q3991" i="4"/>
  <c r="Q3990" i="4"/>
  <c r="Q3893" i="4"/>
  <c r="Q3909" i="4"/>
  <c r="Q4005" i="4"/>
  <c r="Q4004" i="4"/>
  <c r="Q3908" i="4"/>
  <c r="Q3907" i="4"/>
  <c r="Q4003" i="4"/>
  <c r="Q4013" i="4"/>
  <c r="Q3919" i="4"/>
  <c r="Q4015" i="4"/>
  <c r="Q3918" i="4"/>
  <c r="Q4014" i="4"/>
  <c r="Q3917" i="4"/>
  <c r="Q1419" i="4"/>
  <c r="Q1412" i="4"/>
  <c r="Q1411" i="4"/>
  <c r="Q1410" i="4"/>
  <c r="Q1431" i="4"/>
  <c r="Q1430" i="4"/>
  <c r="Q1095" i="4"/>
  <c r="Q1094" i="4"/>
  <c r="Q1101" i="4"/>
  <c r="Q1107" i="4"/>
  <c r="Q296" i="4"/>
  <c r="Q323" i="4"/>
  <c r="Q301" i="4"/>
  <c r="Q327" i="4"/>
  <c r="Q297" i="4"/>
  <c r="Q322" i="4"/>
  <c r="Q300" i="4"/>
  <c r="Q326" i="4"/>
  <c r="Q304" i="4"/>
  <c r="Q330" i="4"/>
  <c r="Q307" i="4"/>
  <c r="Q333" i="4"/>
  <c r="Q305" i="4"/>
  <c r="Q331" i="4"/>
  <c r="Q309" i="4"/>
  <c r="Q334" i="4"/>
  <c r="Q312" i="4"/>
  <c r="Q336" i="4"/>
  <c r="Q324" i="4"/>
  <c r="Q298" i="4"/>
  <c r="Q302" i="4"/>
  <c r="Q328" i="4"/>
  <c r="Q306" i="4"/>
  <c r="Q332" i="4"/>
  <c r="Q308" i="4"/>
  <c r="Q295" i="4"/>
  <c r="Q321" i="4"/>
  <c r="Q319" i="4"/>
  <c r="Q342" i="4"/>
  <c r="Q320" i="4"/>
  <c r="Q343" i="4"/>
  <c r="Q325" i="4"/>
  <c r="Q299" i="4"/>
  <c r="Q329" i="4"/>
  <c r="Q303" i="4"/>
  <c r="Q311" i="4"/>
  <c r="Q335" i="4"/>
  <c r="Q314" i="4"/>
  <c r="Q338" i="4"/>
  <c r="Q310" i="4"/>
  <c r="Q337" i="4"/>
  <c r="Q313" i="4"/>
  <c r="Q316" i="4"/>
  <c r="Q318" i="4"/>
  <c r="Q341" i="4"/>
  <c r="Q315" i="4"/>
  <c r="Q340" i="4"/>
  <c r="Q317" i="4"/>
  <c r="Q339" i="4"/>
  <c r="Q3938" i="4"/>
  <c r="Q3838" i="4"/>
  <c r="Q3837" i="4"/>
  <c r="Q3940" i="4"/>
  <c r="Q3839" i="4"/>
  <c r="Q3939" i="4"/>
  <c r="Q3955" i="4"/>
  <c r="Q3856" i="4"/>
  <c r="Q3954" i="4"/>
  <c r="Q3953" i="4"/>
  <c r="Q3854" i="4"/>
  <c r="Q3973" i="4"/>
  <c r="Q3875" i="4"/>
  <c r="Q3874" i="4"/>
  <c r="Q3972" i="4"/>
  <c r="Q3873" i="4"/>
  <c r="Q3971" i="4"/>
  <c r="Q3987" i="4"/>
  <c r="Q3890" i="4"/>
  <c r="Q3889" i="4"/>
  <c r="Q3986" i="4"/>
  <c r="Q3985" i="4"/>
  <c r="Q3888" i="4"/>
  <c r="Q3903" i="4"/>
  <c r="Q3902" i="4"/>
  <c r="Q3999" i="4"/>
  <c r="Q3901" i="4"/>
  <c r="Q4009" i="4"/>
  <c r="Q3913" i="4"/>
  <c r="Q2284" i="4"/>
  <c r="Q2253" i="4"/>
  <c r="Q2283" i="4"/>
  <c r="Q2252" i="4"/>
  <c r="Q2282" i="4"/>
  <c r="Q2251" i="4"/>
  <c r="Q2298" i="4"/>
  <c r="Q2297" i="4"/>
  <c r="Q2296" i="4"/>
  <c r="Q3835" i="4"/>
  <c r="Q3934" i="4"/>
  <c r="Q3933" i="4"/>
  <c r="Q3831" i="4"/>
  <c r="Q3836" i="4"/>
  <c r="Q3937" i="4"/>
  <c r="Q3936" i="4"/>
  <c r="Q3935" i="4"/>
  <c r="Q3952" i="4"/>
  <c r="Q3853" i="4"/>
  <c r="Q3852" i="4"/>
  <c r="Q3951" i="4"/>
  <c r="Q3950" i="4"/>
  <c r="Q3851" i="4"/>
  <c r="Q3872" i="4"/>
  <c r="Q3970" i="4"/>
  <c r="Q3871" i="4"/>
  <c r="Q3870" i="4"/>
  <c r="Q3968" i="4"/>
  <c r="Q3984" i="4"/>
  <c r="Q3887" i="4"/>
  <c r="Q3886" i="4"/>
  <c r="Q3983" i="4"/>
  <c r="Q3982" i="4"/>
  <c r="Q3885" i="4"/>
  <c r="Q3900" i="4"/>
  <c r="Q3998" i="4"/>
  <c r="Q3997" i="4"/>
  <c r="Q3899" i="4"/>
  <c r="Q3898" i="4"/>
  <c r="Q3996" i="4"/>
  <c r="Q4008" i="4"/>
  <c r="Q3912" i="4"/>
  <c r="Q3911" i="4"/>
  <c r="Q4007" i="4"/>
  <c r="Q4006" i="4"/>
  <c r="Q3910" i="4"/>
  <c r="Q3922" i="4"/>
  <c r="Q4018" i="4"/>
  <c r="Q4017" i="4"/>
  <c r="Q3921" i="4"/>
  <c r="Q3920" i="4"/>
  <c r="Q4016" i="4"/>
  <c r="Q4021" i="4"/>
  <c r="Q3925" i="4"/>
  <c r="Q3924" i="4"/>
  <c r="Q4020" i="4"/>
  <c r="Q4019" i="4"/>
  <c r="Q3834" i="4"/>
  <c r="Q3932" i="4"/>
  <c r="Q3931" i="4"/>
  <c r="Q3833" i="4"/>
  <c r="Q3832" i="4"/>
  <c r="Q3930" i="4"/>
  <c r="Q3830" i="4"/>
  <c r="Q3929" i="4"/>
  <c r="Q3949" i="4"/>
  <c r="Q3850" i="4"/>
  <c r="Q3849" i="4"/>
  <c r="Q3948" i="4"/>
  <c r="Q3947" i="4"/>
  <c r="Q3848" i="4"/>
  <c r="Q3869" i="4"/>
  <c r="Q3967" i="4"/>
  <c r="Q3966" i="4"/>
  <c r="Q3868" i="4"/>
  <c r="Q3867" i="4"/>
  <c r="Q3965" i="4"/>
  <c r="Q3981" i="4"/>
  <c r="Q3884" i="4"/>
  <c r="Q3883" i="4"/>
  <c r="Q3980" i="4"/>
  <c r="Q3979" i="4"/>
  <c r="Q3882" i="4"/>
  <c r="Q3897" i="4"/>
  <c r="Q3995" i="4"/>
  <c r="Q3994" i="4"/>
  <c r="Q3896" i="4"/>
  <c r="Q3993" i="4"/>
  <c r="Q3944" i="4"/>
  <c r="Q3844" i="4"/>
  <c r="Q3863" i="4"/>
  <c r="Q3961" i="4"/>
  <c r="Q3862" i="4"/>
  <c r="Q3843" i="4"/>
  <c r="Q3960" i="4"/>
  <c r="Q3861" i="4"/>
  <c r="Q3959" i="4"/>
  <c r="Q2279" i="4"/>
  <c r="Q2281" i="4"/>
  <c r="Q2249" i="4"/>
  <c r="Q2280" i="4"/>
  <c r="Q2275" i="4"/>
  <c r="Q2244" i="4"/>
  <c r="Q2276" i="4"/>
  <c r="Q2243" i="4"/>
  <c r="Q2274" i="4"/>
  <c r="Q2242" i="4"/>
  <c r="Q2273" i="4"/>
  <c r="Q2241" i="4"/>
  <c r="Q2272" i="4"/>
  <c r="Q2247" i="4"/>
  <c r="Q2278" i="4"/>
  <c r="Q2246" i="4"/>
  <c r="Q2277" i="4"/>
  <c r="Q2245" i="4"/>
  <c r="Q2295" i="4"/>
  <c r="Q2294" i="4"/>
  <c r="Q2261" i="4"/>
  <c r="Q2293" i="4"/>
  <c r="Q2292" i="4"/>
  <c r="Q2291" i="4"/>
  <c r="Q2260" i="4"/>
  <c r="Q1400" i="4"/>
  <c r="Q1418" i="4"/>
  <c r="Q1405" i="4"/>
  <c r="Q1425" i="4"/>
  <c r="Q1406" i="4"/>
  <c r="Q1424" i="4"/>
  <c r="Q1404" i="4"/>
  <c r="Q1426" i="4"/>
  <c r="Q1401" i="4"/>
  <c r="Q1421" i="4"/>
  <c r="Q1402" i="4"/>
  <c r="Q1420" i="4"/>
  <c r="Q1403" i="4"/>
  <c r="Q1422" i="4"/>
  <c r="Q1398" i="4"/>
  <c r="Q1417" i="4"/>
  <c r="Q1399" i="4"/>
  <c r="Q1423" i="4"/>
  <c r="Q1407" i="4"/>
  <c r="Q1427" i="4"/>
  <c r="Q1409" i="4"/>
  <c r="Q1429" i="4"/>
  <c r="Q1408" i="4"/>
  <c r="Q1428" i="4"/>
  <c r="Q1415" i="4"/>
  <c r="Q1414" i="4"/>
  <c r="Q1433" i="4"/>
  <c r="Q1413" i="4"/>
  <c r="Q1432" i="4"/>
  <c r="Q2290" i="4"/>
  <c r="Q2289" i="4"/>
  <c r="Q2257" i="4"/>
  <c r="Q2288" i="4"/>
  <c r="Q2259" i="4"/>
  <c r="Q976" i="4"/>
  <c r="Q982" i="4"/>
  <c r="Q977" i="4"/>
  <c r="Q980" i="4"/>
  <c r="Q975" i="4"/>
  <c r="Q978" i="4"/>
  <c r="Q1084" i="4"/>
  <c r="Q1089" i="4"/>
  <c r="Q1086" i="4"/>
  <c r="Q1091" i="4"/>
  <c r="Q1085" i="4"/>
  <c r="Q1090" i="4"/>
  <c r="Q1098" i="4"/>
  <c r="Q1104" i="4"/>
  <c r="Q1097" i="4"/>
  <c r="Q1103" i="4"/>
  <c r="Q1096" i="4"/>
  <c r="Q1102" i="4"/>
  <c r="Q3842" i="4"/>
  <c r="Q3942" i="4"/>
  <c r="Q3941" i="4"/>
  <c r="Q3841" i="4"/>
  <c r="Q3943" i="4"/>
  <c r="Q3860" i="4"/>
  <c r="Q3958" i="4"/>
  <c r="Q3957" i="4"/>
  <c r="Q3858" i="4"/>
  <c r="Q3857" i="4"/>
  <c r="Q3956" i="4"/>
  <c r="Q3878" i="4"/>
  <c r="Q3975" i="4"/>
  <c r="Q3974" i="4"/>
  <c r="Q3877" i="4"/>
  <c r="Q3876" i="4"/>
  <c r="Q3989" i="4"/>
  <c r="Q3892" i="4"/>
  <c r="Q3891" i="4"/>
  <c r="Q3988" i="4"/>
  <c r="Q3906" i="4"/>
  <c r="Q4002" i="4"/>
  <c r="Q4001" i="4"/>
  <c r="Q3905" i="4"/>
  <c r="Q3904" i="4"/>
  <c r="Q4000" i="4"/>
  <c r="Q3916" i="4"/>
  <c r="Q4011" i="4"/>
  <c r="Q3915" i="4"/>
  <c r="Q3914" i="4"/>
  <c r="Q4010" i="4"/>
  <c r="Q1088" i="4"/>
  <c r="Q1087" i="4"/>
  <c r="Q1093" i="4"/>
  <c r="Q1100" i="4"/>
  <c r="Q1099" i="4"/>
  <c r="Q1106" i="4"/>
  <c r="Q1092" i="4"/>
  <c r="Q1105" i="4"/>
  <c r="Q4022" i="4"/>
  <c r="Q3926" i="4"/>
  <c r="Q4023" i="4"/>
  <c r="Q4025" i="4"/>
  <c r="Q3927" i="4"/>
  <c r="Q4024" i="4"/>
  <c r="Q3928" i="4"/>
  <c r="Q2307" i="4"/>
  <c r="Q2306" i="4"/>
  <c r="Q2305" i="4"/>
  <c r="Q2271" i="4"/>
  <c r="Q2270" i="4"/>
  <c r="Q2269" i="4"/>
  <c r="Q2268" i="4"/>
  <c r="Q1434" i="4"/>
  <c r="Q2350" i="4"/>
  <c r="Q2321" i="4"/>
  <c r="Q2351" i="4"/>
  <c r="Q2320" i="4"/>
  <c r="Q2349" i="4"/>
  <c r="Q2322" i="4"/>
  <c r="Q2366" i="4"/>
  <c r="Q2331" i="4"/>
  <c r="Q2365" i="4"/>
  <c r="Q2330" i="4"/>
  <c r="Q2364" i="4"/>
  <c r="Q2329" i="4"/>
  <c r="Q2363" i="4"/>
  <c r="Q2328" i="4"/>
  <c r="Q2362" i="4"/>
  <c r="Q2327" i="4"/>
  <c r="Q2361" i="4"/>
  <c r="Q2326" i="4"/>
  <c r="Q4042" i="4"/>
  <c r="Q4135" i="4"/>
  <c r="Q4134" i="4"/>
  <c r="Q4041" i="4"/>
  <c r="Q4040" i="4"/>
  <c r="Q4151" i="4"/>
  <c r="Q4061" i="4"/>
  <c r="Q4060" i="4"/>
  <c r="Q4150" i="4"/>
  <c r="Q4149" i="4"/>
  <c r="Q4059" i="4"/>
  <c r="Q4075" i="4"/>
  <c r="Q4164" i="4"/>
  <c r="Q4163" i="4"/>
  <c r="Q4074" i="4"/>
  <c r="Q4073" i="4"/>
  <c r="Q4162" i="4"/>
  <c r="Q4178" i="4"/>
  <c r="Q4088" i="4"/>
  <c r="Q4087" i="4"/>
  <c r="Q4177" i="4"/>
  <c r="Q4176" i="4"/>
  <c r="Q4086" i="4"/>
  <c r="Q4099" i="4"/>
  <c r="Q4190" i="4"/>
  <c r="Q4189" i="4"/>
  <c r="Q4098" i="4"/>
  <c r="Q4097" i="4"/>
  <c r="Q4188" i="4"/>
  <c r="Q4196" i="4"/>
  <c r="Q4108" i="4"/>
  <c r="Q4198" i="4"/>
  <c r="Q4107" i="4"/>
  <c r="Q4197" i="4"/>
  <c r="Q4106" i="4"/>
  <c r="Q1457" i="4"/>
  <c r="Q1450" i="4"/>
  <c r="Q1449" i="4"/>
  <c r="Q1468" i="4"/>
  <c r="Q345" i="4"/>
  <c r="Q366" i="4"/>
  <c r="Q350" i="4"/>
  <c r="Q370" i="4"/>
  <c r="Q365" i="4"/>
  <c r="Q349" i="4"/>
  <c r="Q369" i="4"/>
  <c r="Q353" i="4"/>
  <c r="Q373" i="4"/>
  <c r="Q354" i="4"/>
  <c r="Q374" i="4"/>
  <c r="Q355" i="4"/>
  <c r="Q375" i="4"/>
  <c r="Q358" i="4"/>
  <c r="Q377" i="4"/>
  <c r="Q367" i="4"/>
  <c r="Q346" i="4"/>
  <c r="Q351" i="4"/>
  <c r="Q371" i="4"/>
  <c r="Q352" i="4"/>
  <c r="Q372" i="4"/>
  <c r="Q379" i="4"/>
  <c r="Q361" i="4"/>
  <c r="Q382" i="4"/>
  <c r="Q344" i="4"/>
  <c r="Q363" i="4"/>
  <c r="Q384" i="4"/>
  <c r="Q364" i="4"/>
  <c r="Q385" i="4"/>
  <c r="Q348" i="4"/>
  <c r="Q368" i="4"/>
  <c r="Q347" i="4"/>
  <c r="Q357" i="4"/>
  <c r="Q376" i="4"/>
  <c r="Q356" i="4"/>
  <c r="Q360" i="4"/>
  <c r="Q380" i="4"/>
  <c r="Q362" i="4"/>
  <c r="Q383" i="4"/>
  <c r="Q359" i="4"/>
  <c r="Q378" i="4"/>
  <c r="Q381" i="4"/>
  <c r="Q4125" i="4"/>
  <c r="Q4033" i="4"/>
  <c r="Q4032" i="4"/>
  <c r="Q4127" i="4"/>
  <c r="Q4034" i="4"/>
  <c r="Q4126" i="4"/>
  <c r="Q4143" i="4"/>
  <c r="Q4051" i="4"/>
  <c r="Q4050" i="4"/>
  <c r="Q4142" i="4"/>
  <c r="Q4141" i="4"/>
  <c r="Q4049" i="4"/>
  <c r="Q4159" i="4"/>
  <c r="Q4070" i="4"/>
  <c r="Q4069" i="4"/>
  <c r="Q4158" i="4"/>
  <c r="Q4068" i="4"/>
  <c r="Q4157" i="4"/>
  <c r="Q4173" i="4"/>
  <c r="Q4083" i="4"/>
  <c r="Q4082" i="4"/>
  <c r="Q4172" i="4"/>
  <c r="Q4171" i="4"/>
  <c r="Q4081" i="4"/>
  <c r="Q4093" i="4"/>
  <c r="Q4184" i="4"/>
  <c r="Q2348" i="4"/>
  <c r="Q2319" i="4"/>
  <c r="Q2347" i="4"/>
  <c r="Q2318" i="4"/>
  <c r="Q2346" i="4"/>
  <c r="Q2317" i="4"/>
  <c r="Q4030" i="4"/>
  <c r="Q4123" i="4"/>
  <c r="Q4122" i="4"/>
  <c r="Q4026" i="4"/>
  <c r="Q4031" i="4"/>
  <c r="Q4124" i="4"/>
  <c r="Q4140" i="4"/>
  <c r="Q4048" i="4"/>
  <c r="Q4047" i="4"/>
  <c r="Q4139" i="4"/>
  <c r="Q4138" i="4"/>
  <c r="Q4046" i="4"/>
  <c r="Q4067" i="4"/>
  <c r="Q4156" i="4"/>
  <c r="Q4155" i="4"/>
  <c r="Q4066" i="4"/>
  <c r="Q4065" i="4"/>
  <c r="Q4154" i="4"/>
  <c r="Q4170" i="4"/>
  <c r="Q4080" i="4"/>
  <c r="Q4079" i="4"/>
  <c r="Q4169" i="4"/>
  <c r="Q4168" i="4"/>
  <c r="Q4078" i="4"/>
  <c r="Q4092" i="4"/>
  <c r="Q4183" i="4"/>
  <c r="Q4182" i="4"/>
  <c r="Q4091" i="4"/>
  <c r="Q4090" i="4"/>
  <c r="Q4181" i="4"/>
  <c r="Q4101" i="4"/>
  <c r="Q4191" i="4"/>
  <c r="Q4100" i="4"/>
  <c r="Q4111" i="4"/>
  <c r="Q4201" i="4"/>
  <c r="Q4200" i="4"/>
  <c r="Q4110" i="4"/>
  <c r="Q4109" i="4"/>
  <c r="Q4199" i="4"/>
  <c r="Q4203" i="4"/>
  <c r="Q4114" i="4"/>
  <c r="Q4113" i="4"/>
  <c r="Q4202" i="4"/>
  <c r="Q4112" i="4"/>
  <c r="Q4029" i="4"/>
  <c r="Q4121" i="4"/>
  <c r="Q4120" i="4"/>
  <c r="Q4028" i="4"/>
  <c r="Q4027" i="4"/>
  <c r="Q4119" i="4"/>
  <c r="Q4137" i="4"/>
  <c r="Q4045" i="4"/>
  <c r="Q4044" i="4"/>
  <c r="Q4136" i="4"/>
  <c r="Q4043" i="4"/>
  <c r="Q4064" i="4"/>
  <c r="Q4153" i="4"/>
  <c r="Q4063" i="4"/>
  <c r="Q4062" i="4"/>
  <c r="Q4152" i="4"/>
  <c r="Q4167" i="4"/>
  <c r="Q4077" i="4"/>
  <c r="Q4076" i="4"/>
  <c r="Q4166" i="4"/>
  <c r="Q4165" i="4"/>
  <c r="Q4089" i="4"/>
  <c r="Q4179" i="4"/>
  <c r="Q4038" i="4"/>
  <c r="Q4133" i="4"/>
  <c r="Q4039" i="4"/>
  <c r="Q4058" i="4"/>
  <c r="Q4148" i="4"/>
  <c r="Q4057" i="4"/>
  <c r="Q4132" i="4"/>
  <c r="Q4037" i="4"/>
  <c r="Q4131" i="4"/>
  <c r="Q4056" i="4"/>
  <c r="Q4147" i="4"/>
  <c r="Q2345" i="4"/>
  <c r="Q2315" i="4"/>
  <c r="Q2339" i="4"/>
  <c r="Q2311" i="4"/>
  <c r="Q2340" i="4"/>
  <c r="Q2310" i="4"/>
  <c r="Q2338" i="4"/>
  <c r="Q2309" i="4"/>
  <c r="Q2337" i="4"/>
  <c r="Q2336" i="4"/>
  <c r="Q2313" i="4"/>
  <c r="Q2342" i="4"/>
  <c r="Q2341" i="4"/>
  <c r="Q2312" i="4"/>
  <c r="Q2360" i="4"/>
  <c r="Q2359" i="4"/>
  <c r="Q2358" i="4"/>
  <c r="Q2357" i="4"/>
  <c r="Q2356" i="4"/>
  <c r="Q1437" i="4"/>
  <c r="Q1456" i="4"/>
  <c r="Q1444" i="4"/>
  <c r="Q1463" i="4"/>
  <c r="Q1445" i="4"/>
  <c r="Q1462" i="4"/>
  <c r="Q1443" i="4"/>
  <c r="Q1464" i="4"/>
  <c r="Q1438" i="4"/>
  <c r="Q1459" i="4"/>
  <c r="Q1439" i="4"/>
  <c r="Q1458" i="4"/>
  <c r="Q1440" i="4"/>
  <c r="Q1460" i="4"/>
  <c r="Q1435" i="4"/>
  <c r="Q1455" i="4"/>
  <c r="Q1436" i="4"/>
  <c r="Q1454" i="4"/>
  <c r="Q1442" i="4"/>
  <c r="Q1441" i="4"/>
  <c r="Q1461" i="4"/>
  <c r="Q1446" i="4"/>
  <c r="Q1465" i="4"/>
  <c r="Q1448" i="4"/>
  <c r="Q1467" i="4"/>
  <c r="Q1447" i="4"/>
  <c r="Q1466" i="4"/>
  <c r="Q1452" i="4"/>
  <c r="Q1470" i="4"/>
  <c r="Q1451" i="4"/>
  <c r="Q1469" i="4"/>
  <c r="Q2308" i="4"/>
  <c r="Q2355" i="4"/>
  <c r="Q2324" i="4"/>
  <c r="Q2354" i="4"/>
  <c r="Q2323" i="4"/>
  <c r="Q2353" i="4"/>
  <c r="Q2325" i="4"/>
  <c r="Q985" i="4"/>
  <c r="Q990" i="4"/>
  <c r="Q987" i="4"/>
  <c r="Q989" i="4"/>
  <c r="Q986" i="4"/>
  <c r="Q984" i="4"/>
  <c r="Q983" i="4"/>
  <c r="Q988" i="4"/>
  <c r="Q1108" i="4"/>
  <c r="Q1113" i="4"/>
  <c r="Q1110" i="4"/>
  <c r="Q1109" i="4"/>
  <c r="Q1114" i="4"/>
  <c r="Q1120" i="4"/>
  <c r="Q1125" i="4"/>
  <c r="Q1119" i="4"/>
  <c r="Q1124" i="4"/>
  <c r="Q1123" i="4"/>
  <c r="Q4036" i="4"/>
  <c r="Q4129" i="4"/>
  <c r="Q4128" i="4"/>
  <c r="Q4035" i="4"/>
  <c r="Q4055" i="4"/>
  <c r="Q4146" i="4"/>
  <c r="Q4054" i="4"/>
  <c r="Q4145" i="4"/>
  <c r="Q4053" i="4"/>
  <c r="Q4052" i="4"/>
  <c r="Q4144" i="4"/>
  <c r="Q4072" i="4"/>
  <c r="Q4161" i="4"/>
  <c r="Q4160" i="4"/>
  <c r="Q4071" i="4"/>
  <c r="Q4175" i="4"/>
  <c r="Q4085" i="4"/>
  <c r="Q4084" i="4"/>
  <c r="Q4096" i="4"/>
  <c r="Q4187" i="4"/>
  <c r="Q4186" i="4"/>
  <c r="Q4095" i="4"/>
  <c r="Q4094" i="4"/>
  <c r="Q4185" i="4"/>
  <c r="Q4105" i="4"/>
  <c r="Q4195" i="4"/>
  <c r="Q4194" i="4"/>
  <c r="Q4103" i="4"/>
  <c r="Q4192" i="4"/>
  <c r="Q1111" i="4"/>
  <c r="Q1117" i="4"/>
  <c r="Q1122" i="4"/>
  <c r="Q1127" i="4"/>
  <c r="Q1112" i="4"/>
  <c r="Q1121" i="4"/>
  <c r="Q1116" i="4"/>
  <c r="Q1126" i="4"/>
  <c r="Q4115" i="4"/>
  <c r="Q4204" i="4"/>
  <c r="Q4116" i="4"/>
  <c r="Q4205" i="4"/>
  <c r="Q4207" i="4"/>
  <c r="Q4117" i="4"/>
  <c r="Q4206" i="4"/>
  <c r="Q4118" i="4"/>
  <c r="Q4208" i="4"/>
  <c r="Q2370" i="4"/>
  <c r="Q2369" i="4"/>
  <c r="Q2368" i="4"/>
  <c r="Q2335" i="4"/>
  <c r="Q2334" i="4"/>
  <c r="Q2333" i="4"/>
  <c r="Q2367" i="4"/>
  <c r="Q2332" i="4"/>
  <c r="Q1453" i="4"/>
  <c r="Q2413" i="4"/>
  <c r="Q2383" i="4"/>
  <c r="Q2414" i="4"/>
  <c r="Q2382" i="4"/>
  <c r="Q2412" i="4"/>
  <c r="Q2384" i="4"/>
  <c r="Q2425" i="4"/>
  <c r="Q2392" i="4"/>
  <c r="Q2424" i="4"/>
  <c r="Q2391" i="4"/>
  <c r="Q2423" i="4"/>
  <c r="Q2390" i="4"/>
  <c r="Q2422" i="4"/>
  <c r="Q2421" i="4"/>
  <c r="Q2389" i="4"/>
  <c r="Q2420" i="4"/>
  <c r="Q2388" i="4"/>
  <c r="Q4225" i="4"/>
  <c r="Q4303" i="4"/>
  <c r="Q4302" i="4"/>
  <c r="Q4224" i="4"/>
  <c r="Q4223" i="4"/>
  <c r="Q4320" i="4"/>
  <c r="Q4241" i="4"/>
  <c r="Q4240" i="4"/>
  <c r="Q4319" i="4"/>
  <c r="Q4318" i="4"/>
  <c r="Q4239" i="4"/>
  <c r="Q4255" i="4"/>
  <c r="Q4332" i="4"/>
  <c r="Q4331" i="4"/>
  <c r="Q4254" i="4"/>
  <c r="Q4253" i="4"/>
  <c r="Q4330" i="4"/>
  <c r="Q4344" i="4"/>
  <c r="Q4267" i="4"/>
  <c r="Q4266" i="4"/>
  <c r="Q4343" i="4"/>
  <c r="Q4342" i="4"/>
  <c r="Q4265" i="4"/>
  <c r="Q4277" i="4"/>
  <c r="Q4354" i="4"/>
  <c r="Q4353" i="4"/>
  <c r="Q4276" i="4"/>
  <c r="Q4275" i="4"/>
  <c r="Q4352" i="4"/>
  <c r="Q4361" i="4"/>
  <c r="Q4283" i="4"/>
  <c r="Q4363" i="4"/>
  <c r="Q4282" i="4"/>
  <c r="Q4362" i="4"/>
  <c r="Q4281" i="4"/>
  <c r="Q1486" i="4"/>
  <c r="Q387" i="4"/>
  <c r="Q407" i="4"/>
  <c r="Q391" i="4"/>
  <c r="Q410" i="4"/>
  <c r="Q388" i="4"/>
  <c r="Q406" i="4"/>
  <c r="Q393" i="4"/>
  <c r="Q412" i="4"/>
  <c r="Q394" i="4"/>
  <c r="Q413" i="4"/>
  <c r="Q396" i="4"/>
  <c r="Q415" i="4"/>
  <c r="Q397" i="4"/>
  <c r="Q416" i="4"/>
  <c r="Q408" i="4"/>
  <c r="Q389" i="4"/>
  <c r="Q392" i="4"/>
  <c r="Q411" i="4"/>
  <c r="Q390" i="4"/>
  <c r="Q409" i="4"/>
  <c r="Q398" i="4"/>
  <c r="Q418" i="4"/>
  <c r="Q402" i="4"/>
  <c r="Q421" i="4"/>
  <c r="Q386" i="4"/>
  <c r="Q404" i="4"/>
  <c r="Q422" i="4"/>
  <c r="Q405" i="4"/>
  <c r="Q423" i="4"/>
  <c r="Q395" i="4"/>
  <c r="Q414" i="4"/>
  <c r="Q400" i="4"/>
  <c r="Q419" i="4"/>
  <c r="Q399" i="4"/>
  <c r="Q403" i="4"/>
  <c r="Q417" i="4"/>
  <c r="Q401" i="4"/>
  <c r="Q420" i="4"/>
  <c r="Q4295" i="4"/>
  <c r="Q4216" i="4"/>
  <c r="Q4215" i="4"/>
  <c r="Q4297" i="4"/>
  <c r="Q4217" i="4"/>
  <c r="Q4296" i="4"/>
  <c r="Q4312" i="4"/>
  <c r="Q4233" i="4"/>
  <c r="Q4232" i="4"/>
  <c r="Q4311" i="4"/>
  <c r="Q4310" i="4"/>
  <c r="Q4231" i="4"/>
  <c r="Q4327" i="4"/>
  <c r="Q4250" i="4"/>
  <c r="Q4249" i="4"/>
  <c r="Q4326" i="4"/>
  <c r="Q4248" i="4"/>
  <c r="Q4339" i="4"/>
  <c r="Q4262" i="4"/>
  <c r="Q4261" i="4"/>
  <c r="Q4338" i="4"/>
  <c r="Q4271" i="4"/>
  <c r="Q4348" i="4"/>
  <c r="Q2411" i="4"/>
  <c r="Q2381" i="4"/>
  <c r="Q2410" i="4"/>
  <c r="Q2380" i="4"/>
  <c r="Q2409" i="4"/>
  <c r="Q2379" i="4"/>
  <c r="Q4213" i="4"/>
  <c r="Q4293" i="4"/>
  <c r="Q4292" i="4"/>
  <c r="Q4209" i="4"/>
  <c r="Q4214" i="4"/>
  <c r="Q4294" i="4"/>
  <c r="Q4309" i="4"/>
  <c r="Q4230" i="4"/>
  <c r="Q4229" i="4"/>
  <c r="Q4308" i="4"/>
  <c r="Q4307" i="4"/>
  <c r="Q4228" i="4"/>
  <c r="Q4247" i="4"/>
  <c r="Q4325" i="4"/>
  <c r="Q4324" i="4"/>
  <c r="Q4246" i="4"/>
  <c r="Q4245" i="4"/>
  <c r="Q4323" i="4"/>
  <c r="Q4337" i="4"/>
  <c r="Q4260" i="4"/>
  <c r="Q4259" i="4"/>
  <c r="Q4336" i="4"/>
  <c r="Q4335" i="4"/>
  <c r="Q4258" i="4"/>
  <c r="Q4347" i="4"/>
  <c r="Q4270" i="4"/>
  <c r="Q4269" i="4"/>
  <c r="Q4346" i="4"/>
  <c r="Q4355" i="4"/>
  <c r="Q4278" i="4"/>
  <c r="Q4285" i="4"/>
  <c r="Q4365" i="4"/>
  <c r="Q4364" i="4"/>
  <c r="Q4284" i="4"/>
  <c r="Q4367" i="4"/>
  <c r="Q4366" i="4"/>
  <c r="Q4212" i="4"/>
  <c r="Q4291" i="4"/>
  <c r="Q4290" i="4"/>
  <c r="Q4211" i="4"/>
  <c r="Q4210" i="4"/>
  <c r="Q4289" i="4"/>
  <c r="Q4306" i="4"/>
  <c r="Q4227" i="4"/>
  <c r="Q4226" i="4"/>
  <c r="Q4305" i="4"/>
  <c r="Q4304" i="4"/>
  <c r="Q4244" i="4"/>
  <c r="Q4322" i="4"/>
  <c r="Q4243" i="4"/>
  <c r="Q4242" i="4"/>
  <c r="Q4321" i="4"/>
  <c r="Q4257" i="4"/>
  <c r="Q4334" i="4"/>
  <c r="Q4333" i="4"/>
  <c r="Q4256" i="4"/>
  <c r="Q4268" i="4"/>
  <c r="Q4345" i="4"/>
  <c r="Q4221" i="4"/>
  <c r="Q4222" i="4"/>
  <c r="Q4238" i="4"/>
  <c r="Q4317" i="4"/>
  <c r="Q4220" i="4"/>
  <c r="Q4301" i="4"/>
  <c r="Q4316" i="4"/>
  <c r="Q4237" i="4"/>
  <c r="Q2407" i="4"/>
  <c r="Q2378" i="4"/>
  <c r="Q2408" i="4"/>
  <c r="Q2377" i="4"/>
  <c r="Q2402" i="4"/>
  <c r="Q2374" i="4"/>
  <c r="Q2404" i="4"/>
  <c r="Q2373" i="4"/>
  <c r="Q2403" i="4"/>
  <c r="Q2372" i="4"/>
  <c r="Q2401" i="4"/>
  <c r="Q2400" i="4"/>
  <c r="Q2376" i="4"/>
  <c r="Q2406" i="4"/>
  <c r="Q2375" i="4"/>
  <c r="Q2405" i="4"/>
  <c r="Q1491" i="4"/>
  <c r="Q1480" i="4"/>
  <c r="Q1497" i="4"/>
  <c r="Q1482" i="4"/>
  <c r="Q1496" i="4"/>
  <c r="Q1481" i="4"/>
  <c r="Q1498" i="4"/>
  <c r="Q1474" i="4"/>
  <c r="Q1493" i="4"/>
  <c r="Q1475" i="4"/>
  <c r="Q1492" i="4"/>
  <c r="Q1476" i="4"/>
  <c r="Q1494" i="4"/>
  <c r="Q1471" i="4"/>
  <c r="Q1490" i="4"/>
  <c r="Q1473" i="4"/>
  <c r="Q1472" i="4"/>
  <c r="Q1489" i="4"/>
  <c r="Q1479" i="4"/>
  <c r="Q1478" i="4"/>
  <c r="Q1477" i="4"/>
  <c r="Q1495" i="4"/>
  <c r="Q1483" i="4"/>
  <c r="Q1499" i="4"/>
  <c r="Q1485" i="4"/>
  <c r="Q1484" i="4"/>
  <c r="Q1501" i="4"/>
  <c r="Q1488" i="4"/>
  <c r="Q1500" i="4"/>
  <c r="Q1487" i="4"/>
  <c r="Q2399" i="4"/>
  <c r="Q2371" i="4"/>
  <c r="Q2419" i="4"/>
  <c r="Q2386" i="4"/>
  <c r="Q2418" i="4"/>
  <c r="Q2417" i="4"/>
  <c r="Q2387" i="4"/>
  <c r="Q992" i="4"/>
  <c r="Q995" i="4"/>
  <c r="Q993" i="4"/>
  <c r="Q991" i="4"/>
  <c r="Q994" i="4"/>
  <c r="Q1128" i="4"/>
  <c r="Q1133" i="4"/>
  <c r="Q1130" i="4"/>
  <c r="Q1135" i="4"/>
  <c r="Q1129" i="4"/>
  <c r="Q1134" i="4"/>
  <c r="Q1140" i="4"/>
  <c r="Q1145" i="4"/>
  <c r="Q1139" i="4"/>
  <c r="Q1138" i="4"/>
  <c r="Q1143" i="4"/>
  <c r="Q4219" i="4"/>
  <c r="Q4299" i="4"/>
  <c r="Q4298" i="4"/>
  <c r="Q4218" i="4"/>
  <c r="Q4300" i="4"/>
  <c r="Q4315" i="4"/>
  <c r="Q4236" i="4"/>
  <c r="Q4314" i="4"/>
  <c r="Q4235" i="4"/>
  <c r="Q4234" i="4"/>
  <c r="Q4313" i="4"/>
  <c r="Q4252" i="4"/>
  <c r="Q4329" i="4"/>
  <c r="Q4328" i="4"/>
  <c r="Q4251" i="4"/>
  <c r="Q4341" i="4"/>
  <c r="Q4264" i="4"/>
  <c r="Q4263" i="4"/>
  <c r="Q4340" i="4"/>
  <c r="Q4351" i="4"/>
  <c r="Q4350" i="4"/>
  <c r="Q4273" i="4"/>
  <c r="Q4272" i="4"/>
  <c r="Q4349" i="4"/>
  <c r="Q4359" i="4"/>
  <c r="Q4280" i="4"/>
  <c r="Q4357" i="4"/>
  <c r="Q1131" i="4"/>
  <c r="Q1142" i="4"/>
  <c r="Q1132" i="4"/>
  <c r="Q1141" i="4"/>
  <c r="Q1136" i="4"/>
  <c r="Q1146" i="4"/>
  <c r="Q4286" i="4"/>
  <c r="Q4368" i="4"/>
  <c r="Q4369" i="4"/>
  <c r="Q4371" i="4"/>
  <c r="Q4287" i="4"/>
  <c r="Q4370" i="4"/>
  <c r="Q4288" i="4"/>
  <c r="Q4372" i="4"/>
  <c r="Q2415" i="4"/>
  <c r="Q2429" i="4"/>
  <c r="Q2428" i="4"/>
  <c r="Q2427" i="4"/>
  <c r="Q2398" i="4"/>
  <c r="Q2397" i="4"/>
  <c r="Q2396" i="4"/>
  <c r="Q2426" i="4"/>
  <c r="Q2395" i="4"/>
  <c r="Q2394" i="4"/>
  <c r="Q2393" i="4"/>
  <c r="Q1503" i="4"/>
  <c r="Q1502" i="4"/>
  <c r="Q2467" i="4"/>
  <c r="Q2443" i="4"/>
  <c r="Q2468" i="4"/>
  <c r="Q2442" i="4"/>
  <c r="Q2466" i="4"/>
  <c r="Q2444" i="4"/>
  <c r="Q2479" i="4"/>
  <c r="Q2478" i="4"/>
  <c r="Q2477" i="4"/>
  <c r="Q2476" i="4"/>
  <c r="Q2475" i="4"/>
  <c r="Q4388" i="4"/>
  <c r="Q4464" i="4"/>
  <c r="Q4463" i="4"/>
  <c r="Q4387" i="4"/>
  <c r="Q4386" i="4"/>
  <c r="Q4481" i="4"/>
  <c r="Q4405" i="4"/>
  <c r="Q4404" i="4"/>
  <c r="Q4480" i="4"/>
  <c r="Q4479" i="4"/>
  <c r="Q4403" i="4"/>
  <c r="Q4417" i="4"/>
  <c r="Q4491" i="4"/>
  <c r="Q4490" i="4"/>
  <c r="Q4416" i="4"/>
  <c r="Q4415" i="4"/>
  <c r="Q4489" i="4"/>
  <c r="Q4501" i="4"/>
  <c r="Q4429" i="4"/>
  <c r="Q4428" i="4"/>
  <c r="Q4500" i="4"/>
  <c r="Q4499" i="4"/>
  <c r="Q4427" i="4"/>
  <c r="Q4438" i="4"/>
  <c r="Q4510" i="4"/>
  <c r="Q4509" i="4"/>
  <c r="Q4437" i="4"/>
  <c r="Q4436" i="4"/>
  <c r="Q4508" i="4"/>
  <c r="Q4515" i="4"/>
  <c r="Q4443" i="4"/>
  <c r="Q4517" i="4"/>
  <c r="Q4442" i="4"/>
  <c r="Q4516" i="4"/>
  <c r="Q4441" i="4"/>
  <c r="Q425" i="4"/>
  <c r="Q441" i="4"/>
  <c r="Q428" i="4"/>
  <c r="Q444" i="4"/>
  <c r="Q429" i="4"/>
  <c r="Q445" i="4"/>
  <c r="Q431" i="4"/>
  <c r="Q447" i="4"/>
  <c r="Q433" i="4"/>
  <c r="Q449" i="4"/>
  <c r="Q442" i="4"/>
  <c r="Q426" i="4"/>
  <c r="Q424" i="4"/>
  <c r="Q440" i="4"/>
  <c r="Q427" i="4"/>
  <c r="Q443" i="4"/>
  <c r="Q434" i="4"/>
  <c r="Q450" i="4"/>
  <c r="Q436" i="4"/>
  <c r="Q452" i="4"/>
  <c r="Q437" i="4"/>
  <c r="Q454" i="4"/>
  <c r="Q438" i="4"/>
  <c r="Q455" i="4"/>
  <c r="Q439" i="4"/>
  <c r="Q456" i="4"/>
  <c r="Q430" i="4"/>
  <c r="Q446" i="4"/>
  <c r="Q432" i="4"/>
  <c r="Q448" i="4"/>
  <c r="Q435" i="4"/>
  <c r="Q451" i="4"/>
  <c r="Q453" i="4"/>
  <c r="Q4455" i="4"/>
  <c r="Q4380" i="4"/>
  <c r="Q4379" i="4"/>
  <c r="Q4457" i="4"/>
  <c r="Q4381" i="4"/>
  <c r="Q4456" i="4"/>
  <c r="Q4473" i="4"/>
  <c r="Q4397" i="4"/>
  <c r="Q4396" i="4"/>
  <c r="Q4472" i="4"/>
  <c r="Q4471" i="4"/>
  <c r="Q4395" i="4"/>
  <c r="Q4486" i="4"/>
  <c r="Q4412" i="4"/>
  <c r="Q4411" i="4"/>
  <c r="Q4485" i="4"/>
  <c r="Q4424" i="4"/>
  <c r="Q4423" i="4"/>
  <c r="Q4496" i="4"/>
  <c r="Q4495" i="4"/>
  <c r="Q2465" i="4"/>
  <c r="Q2441" i="4"/>
  <c r="Q2464" i="4"/>
  <c r="Q2440" i="4"/>
  <c r="Q4373" i="4"/>
  <c r="Q4453" i="4"/>
  <c r="Q4452" i="4"/>
  <c r="Q4374" i="4"/>
  <c r="Q4378" i="4"/>
  <c r="Q4454" i="4"/>
  <c r="Q4470" i="4"/>
  <c r="Q4394" i="4"/>
  <c r="Q4393" i="4"/>
  <c r="Q4469" i="4"/>
  <c r="Q4468" i="4"/>
  <c r="Q4392" i="4"/>
  <c r="Q4410" i="4"/>
  <c r="Q4484" i="4"/>
  <c r="Q4483" i="4"/>
  <c r="Q4409" i="4"/>
  <c r="Q4408" i="4"/>
  <c r="Q4494" i="4"/>
  <c r="Q4422" i="4"/>
  <c r="Q4421" i="4"/>
  <c r="Q4493" i="4"/>
  <c r="Q4420" i="4"/>
  <c r="Q4432" i="4"/>
  <c r="Q4504" i="4"/>
  <c r="Q4431" i="4"/>
  <c r="Q4503" i="4"/>
  <c r="Q4511" i="4"/>
  <c r="Q4444" i="4"/>
  <c r="Q4518" i="4"/>
  <c r="Q4377" i="4"/>
  <c r="Q4451" i="4"/>
  <c r="Q4450" i="4"/>
  <c r="Q4376" i="4"/>
  <c r="Q4375" i="4"/>
  <c r="Q4449" i="4"/>
  <c r="Q4467" i="4"/>
  <c r="Q4391" i="4"/>
  <c r="Q4390" i="4"/>
  <c r="Q4466" i="4"/>
  <c r="Q4465" i="4"/>
  <c r="Q4389" i="4"/>
  <c r="Q4407" i="4"/>
  <c r="Q4406" i="4"/>
  <c r="Q4482" i="4"/>
  <c r="Q4419" i="4"/>
  <c r="Q4492" i="4"/>
  <c r="Q4418" i="4"/>
  <c r="Q4430" i="4"/>
  <c r="Q4385" i="4"/>
  <c r="Q4462" i="4"/>
  <c r="Q4402" i="4"/>
  <c r="Q4478" i="4"/>
  <c r="Q4461" i="4"/>
  <c r="Q4384" i="4"/>
  <c r="Q4477" i="4"/>
  <c r="Q4401" i="4"/>
  <c r="Q2462" i="4"/>
  <c r="Q2439" i="4"/>
  <c r="Q2463" i="4"/>
  <c r="Q2438" i="4"/>
  <c r="Q2457" i="4"/>
  <c r="Q2435" i="4"/>
  <c r="Q2459" i="4"/>
  <c r="Q2434" i="4"/>
  <c r="Q2458" i="4"/>
  <c r="Q2433" i="4"/>
  <c r="Q2432" i="4"/>
  <c r="Q2461" i="4"/>
  <c r="Q2437" i="4"/>
  <c r="Q2460" i="4"/>
  <c r="Q2436" i="4"/>
  <c r="Q1506" i="4"/>
  <c r="Q1514" i="4"/>
  <c r="Q1531" i="4"/>
  <c r="Q1513" i="4"/>
  <c r="Q1530" i="4"/>
  <c r="Q1512" i="4"/>
  <c r="Q1532" i="4"/>
  <c r="Q1507" i="4"/>
  <c r="Q1527" i="4"/>
  <c r="Q1526" i="4"/>
  <c r="Q1509" i="4"/>
  <c r="Q1504" i="4"/>
  <c r="Q1525" i="4"/>
  <c r="Q1524" i="4"/>
  <c r="Q1505" i="4"/>
  <c r="Q1523" i="4"/>
  <c r="Q1511" i="4"/>
  <c r="Q1510" i="4"/>
  <c r="Q1529" i="4"/>
  <c r="Q1515" i="4"/>
  <c r="Q1533" i="4"/>
  <c r="Q1517" i="4"/>
  <c r="Q1535" i="4"/>
  <c r="Q1516" i="4"/>
  <c r="Q1534" i="4"/>
  <c r="Q1520" i="4"/>
  <c r="Q1537" i="4"/>
  <c r="Q1519" i="4"/>
  <c r="Q1536" i="4"/>
  <c r="Q1518" i="4"/>
  <c r="Q2456" i="4"/>
  <c r="Q2431" i="4"/>
  <c r="Q2455" i="4"/>
  <c r="Q2430" i="4"/>
  <c r="Q2474" i="4"/>
  <c r="Q2447" i="4"/>
  <c r="Q2473" i="4"/>
  <c r="Q2446" i="4"/>
  <c r="Q2472" i="4"/>
  <c r="Q2448" i="4"/>
  <c r="Q996" i="4"/>
  <c r="Q998" i="4"/>
  <c r="Q997" i="4"/>
  <c r="Q1148" i="4"/>
  <c r="Q1153" i="4"/>
  <c r="Q1150" i="4"/>
  <c r="Q1155" i="4"/>
  <c r="Q1149" i="4"/>
  <c r="Q1154" i="4"/>
  <c r="Q1160" i="4"/>
  <c r="Q1165" i="4"/>
  <c r="Q1159" i="4"/>
  <c r="Q1164" i="4"/>
  <c r="Q1158" i="4"/>
  <c r="Q1163" i="4"/>
  <c r="Q4382" i="4"/>
  <c r="Q4459" i="4"/>
  <c r="Q4458" i="4"/>
  <c r="Q4383" i="4"/>
  <c r="Q4460" i="4"/>
  <c r="Q4476" i="4"/>
  <c r="Q4400" i="4"/>
  <c r="Q4475" i="4"/>
  <c r="Q4399" i="4"/>
  <c r="Q4398" i="4"/>
  <c r="Q4474" i="4"/>
  <c r="Q4414" i="4"/>
  <c r="Q4488" i="4"/>
  <c r="Q4487" i="4"/>
  <c r="Q4413" i="4"/>
  <c r="Q4498" i="4"/>
  <c r="Q4426" i="4"/>
  <c r="Q4425" i="4"/>
  <c r="Q4497" i="4"/>
  <c r="Q4435" i="4"/>
  <c r="Q4506" i="4"/>
  <c r="Q4434" i="4"/>
  <c r="Q4433" i="4"/>
  <c r="Q4505" i="4"/>
  <c r="Q4514" i="4"/>
  <c r="Q4513" i="4"/>
  <c r="Q4440" i="4"/>
  <c r="Q4439" i="4"/>
  <c r="Q4512" i="4"/>
  <c r="Q1151" i="4"/>
  <c r="Q1157" i="4"/>
  <c r="Q1162" i="4"/>
  <c r="Q1167" i="4"/>
  <c r="Q1152" i="4"/>
  <c r="Q1161" i="4"/>
  <c r="Q1156" i="4"/>
  <c r="Q1166" i="4"/>
  <c r="Q4445" i="4"/>
  <c r="Q4520" i="4"/>
  <c r="Q4519" i="4"/>
  <c r="Q4446" i="4"/>
  <c r="Q4447" i="4"/>
  <c r="Q4522" i="4"/>
  <c r="Q4448" i="4"/>
  <c r="Q4523" i="4"/>
  <c r="Q2470" i="4"/>
  <c r="Q2469" i="4"/>
  <c r="Q2445" i="4"/>
  <c r="Q2485" i="4"/>
  <c r="Q2484" i="4"/>
  <c r="Q2483" i="4"/>
  <c r="Q2454" i="4"/>
  <c r="Q2453" i="4"/>
  <c r="Q2452" i="4"/>
  <c r="Q2482" i="4"/>
  <c r="Q2481" i="4"/>
  <c r="Q2480" i="4"/>
  <c r="Q2451" i="4"/>
  <c r="Q2450" i="4"/>
  <c r="Q1522" i="4"/>
  <c r="Q1521" i="4"/>
  <c r="Q1539" i="4"/>
  <c r="Q1538" i="4"/>
  <c r="Q2524" i="4"/>
  <c r="Q2499" i="4"/>
  <c r="Q2526" i="4"/>
  <c r="Q2498" i="4"/>
  <c r="Q2525" i="4"/>
  <c r="Q2500" i="4"/>
  <c r="Q2533" i="4"/>
  <c r="Q4539" i="4"/>
  <c r="Q4610" i="4"/>
  <c r="Q4609" i="4"/>
  <c r="Q4538" i="4"/>
  <c r="Q4537" i="4"/>
  <c r="Q4624" i="4"/>
  <c r="Q4554" i="4"/>
  <c r="Q4553" i="4"/>
  <c r="Q4623" i="4"/>
  <c r="Q4622" i="4"/>
  <c r="Q4552" i="4"/>
  <c r="Q4565" i="4"/>
  <c r="Q4635" i="4"/>
  <c r="Q4634" i="4"/>
  <c r="Q4564" i="4"/>
  <c r="Q4563" i="4"/>
  <c r="Q4633" i="4"/>
  <c r="Q4646" i="4"/>
  <c r="Q4575" i="4"/>
  <c r="Q4574" i="4"/>
  <c r="Q4645" i="4"/>
  <c r="Q4644" i="4"/>
  <c r="Q4573" i="4"/>
  <c r="Q4581" i="4"/>
  <c r="Q4656" i="4"/>
  <c r="Q4655" i="4"/>
  <c r="Q4580" i="4"/>
  <c r="Q4579" i="4"/>
  <c r="Q4654" i="4"/>
  <c r="Q4660" i="4"/>
  <c r="Q4586" i="4"/>
  <c r="Q4662" i="4"/>
  <c r="Q4585" i="4"/>
  <c r="Q4661" i="4"/>
  <c r="Q4584" i="4"/>
  <c r="Q458" i="4"/>
  <c r="Q473" i="4"/>
  <c r="Q462" i="4"/>
  <c r="Q477" i="4"/>
  <c r="Q457" i="4"/>
  <c r="Q472" i="4"/>
  <c r="Q460" i="4"/>
  <c r="Q474" i="4"/>
  <c r="Q461" i="4"/>
  <c r="Q475" i="4"/>
  <c r="Q464" i="4"/>
  <c r="Q479" i="4"/>
  <c r="Q466" i="4"/>
  <c r="Q480" i="4"/>
  <c r="Q467" i="4"/>
  <c r="Q481" i="4"/>
  <c r="Q468" i="4"/>
  <c r="Q483" i="4"/>
  <c r="Q469" i="4"/>
  <c r="Q484" i="4"/>
  <c r="Q470" i="4"/>
  <c r="Q485" i="4"/>
  <c r="Q471" i="4"/>
  <c r="Q486" i="4"/>
  <c r="Q459" i="4"/>
  <c r="Q476" i="4"/>
  <c r="Q463" i="4"/>
  <c r="Q478" i="4"/>
  <c r="Q465" i="4"/>
  <c r="Q482" i="4"/>
  <c r="Q4601" i="4"/>
  <c r="Q4531" i="4"/>
  <c r="Q4530" i="4"/>
  <c r="Q4603" i="4"/>
  <c r="Q4532" i="4"/>
  <c r="Q4602" i="4"/>
  <c r="Q4618" i="4"/>
  <c r="Q4547" i="4"/>
  <c r="Q4546" i="4"/>
  <c r="Q4617" i="4"/>
  <c r="Q4616" i="4"/>
  <c r="Q4545" i="4"/>
  <c r="Q4630" i="4"/>
  <c r="Q4560" i="4"/>
  <c r="Q4559" i="4"/>
  <c r="Q4629" i="4"/>
  <c r="Q4641" i="4"/>
  <c r="Q4570" i="4"/>
  <c r="Q4569" i="4"/>
  <c r="Q4640" i="4"/>
  <c r="Q2523" i="4"/>
  <c r="Q2497" i="4"/>
  <c r="Q2522" i="4"/>
  <c r="Q2496" i="4"/>
  <c r="Q2521" i="4"/>
  <c r="Q4524" i="4"/>
  <c r="Q4599" i="4"/>
  <c r="Q4598" i="4"/>
  <c r="Q4525" i="4"/>
  <c r="Q4529" i="4"/>
  <c r="Q4600" i="4"/>
  <c r="Q4615" i="4"/>
  <c r="Q4544" i="4"/>
  <c r="Q4543" i="4"/>
  <c r="Q4614" i="4"/>
  <c r="Q4613" i="4"/>
  <c r="Q4542" i="4"/>
  <c r="Q4558" i="4"/>
  <c r="Q4628" i="4"/>
  <c r="Q4627" i="4"/>
  <c r="Q4557" i="4"/>
  <c r="Q4556" i="4"/>
  <c r="Q4639" i="4"/>
  <c r="Q4568" i="4"/>
  <c r="Q4567" i="4"/>
  <c r="Q4638" i="4"/>
  <c r="Q4637" i="4"/>
  <c r="Q4566" i="4"/>
  <c r="Q4650" i="4"/>
  <c r="Q4649" i="4"/>
  <c r="Q4648" i="4"/>
  <c r="Q4657" i="4"/>
  <c r="Q4663" i="4"/>
  <c r="Q4528" i="4"/>
  <c r="Q4597" i="4"/>
  <c r="Q4596" i="4"/>
  <c r="Q4527" i="4"/>
  <c r="Q4526" i="4"/>
  <c r="Q4595" i="4"/>
  <c r="Q4612" i="4"/>
  <c r="Q4541" i="4"/>
  <c r="Q4611" i="4"/>
  <c r="Q4540" i="4"/>
  <c r="Q4626" i="4"/>
  <c r="Q4555" i="4"/>
  <c r="Q4625" i="4"/>
  <c r="Q4636" i="4"/>
  <c r="Q4535" i="4"/>
  <c r="Q4608" i="4"/>
  <c r="Q4551" i="4"/>
  <c r="Q4621" i="4"/>
  <c r="Q4607" i="4"/>
  <c r="Q4536" i="4"/>
  <c r="Q4550" i="4"/>
  <c r="Q2519" i="4"/>
  <c r="Q2495" i="4"/>
  <c r="Q2494" i="4"/>
  <c r="Q2513" i="4"/>
  <c r="Q2491" i="4"/>
  <c r="Q2516" i="4"/>
  <c r="Q2490" i="4"/>
  <c r="Q2515" i="4"/>
  <c r="Q2489" i="4"/>
  <c r="Q2514" i="4"/>
  <c r="Q2488" i="4"/>
  <c r="Q2518" i="4"/>
  <c r="Q2493" i="4"/>
  <c r="Q2517" i="4"/>
  <c r="Q2492" i="4"/>
  <c r="Q1550" i="4"/>
  <c r="Q1566" i="4"/>
  <c r="Q1549" i="4"/>
  <c r="Q1565" i="4"/>
  <c r="Q1548" i="4"/>
  <c r="Q1567" i="4"/>
  <c r="Q1545" i="4"/>
  <c r="Q1561" i="4"/>
  <c r="Q1543" i="4"/>
  <c r="Q1560" i="4"/>
  <c r="Q1544" i="4"/>
  <c r="Q1562" i="4"/>
  <c r="Q1540" i="4"/>
  <c r="Q1559" i="4"/>
  <c r="Q1558" i="4"/>
  <c r="Q1541" i="4"/>
  <c r="Q1557" i="4"/>
  <c r="Q1546" i="4"/>
  <c r="Q1547" i="4"/>
  <c r="Q1564" i="4"/>
  <c r="Q1563" i="4"/>
  <c r="Q1551" i="4"/>
  <c r="Q1568" i="4"/>
  <c r="Q1570" i="4"/>
  <c r="Q1552" i="4"/>
  <c r="Q1569" i="4"/>
  <c r="Q1554" i="4"/>
  <c r="Q1553" i="4"/>
  <c r="Q1572" i="4"/>
  <c r="Q1571" i="4"/>
  <c r="Q2512" i="4"/>
  <c r="Q2487" i="4"/>
  <c r="Q2511" i="4"/>
  <c r="Q2486" i="4"/>
  <c r="Q2531" i="4"/>
  <c r="Q2530" i="4"/>
  <c r="Q2502" i="4"/>
  <c r="Q2532" i="4"/>
  <c r="Q2504" i="4"/>
  <c r="Q999" i="4"/>
  <c r="Q1000" i="4"/>
  <c r="Q1168" i="4"/>
  <c r="Q1173" i="4"/>
  <c r="Q1170" i="4"/>
  <c r="Q1169" i="4"/>
  <c r="Q1174" i="4"/>
  <c r="Q1179" i="4"/>
  <c r="Q1183" i="4"/>
  <c r="Q1178" i="4"/>
  <c r="Q1177" i="4"/>
  <c r="Q1182" i="4"/>
  <c r="Q4533" i="4"/>
  <c r="Q4605" i="4"/>
  <c r="Q4604" i="4"/>
  <c r="Q4534" i="4"/>
  <c r="Q4606" i="4"/>
  <c r="Q4620" i="4"/>
  <c r="Q4549" i="4"/>
  <c r="Q4548" i="4"/>
  <c r="Q4619" i="4"/>
  <c r="Q4562" i="4"/>
  <c r="Q4632" i="4"/>
  <c r="Q4631" i="4"/>
  <c r="Q4561" i="4"/>
  <c r="Q4643" i="4"/>
  <c r="Q4572" i="4"/>
  <c r="Q4571" i="4"/>
  <c r="Q4642" i="4"/>
  <c r="Q4653" i="4"/>
  <c r="Q4652" i="4"/>
  <c r="Q4577" i="4"/>
  <c r="Q4576" i="4"/>
  <c r="Q4651" i="4"/>
  <c r="Q4583" i="4"/>
  <c r="Q4582" i="4"/>
  <c r="Q4658" i="4"/>
  <c r="Q1171" i="4"/>
  <c r="Q1176" i="4"/>
  <c r="Q1181" i="4"/>
  <c r="Q1185" i="4"/>
  <c r="Q1172" i="4"/>
  <c r="Q1180" i="4"/>
  <c r="Q1175" i="4"/>
  <c r="Q1184" i="4"/>
  <c r="Q4587" i="4"/>
  <c r="Q4589" i="4"/>
  <c r="Q4588" i="4"/>
  <c r="Q4665" i="4"/>
  <c r="Q4664" i="4"/>
  <c r="Q4666" i="4"/>
  <c r="Q4668" i="4"/>
  <c r="Q4593" i="4"/>
  <c r="Q4592" i="4"/>
  <c r="Q4667" i="4"/>
  <c r="Q4594" i="4"/>
  <c r="Q2528" i="4"/>
  <c r="Q2527" i="4"/>
  <c r="Q2501" i="4"/>
  <c r="Q2538" i="4"/>
  <c r="Q2537" i="4"/>
  <c r="Q2536" i="4"/>
  <c r="Q2510" i="4"/>
  <c r="Q2509" i="4"/>
  <c r="Q2508" i="4"/>
  <c r="Q2535" i="4"/>
  <c r="Q2534" i="4"/>
  <c r="Q2507" i="4"/>
  <c r="Q2506" i="4"/>
  <c r="Q2505" i="4"/>
  <c r="Q1555" i="4"/>
  <c r="Q1573" i="4"/>
  <c r="Q2571" i="4"/>
  <c r="Q2546" i="4"/>
  <c r="Q2570" i="4"/>
  <c r="Q2545" i="4"/>
  <c r="Q2569" i="4"/>
  <c r="Q2547" i="4"/>
  <c r="Q4683" i="4"/>
  <c r="Q4751" i="4"/>
  <c r="Q4750" i="4"/>
  <c r="Q4682" i="4"/>
  <c r="Q4681" i="4"/>
  <c r="Q4765" i="4"/>
  <c r="Q4695" i="4"/>
  <c r="Q4694" i="4"/>
  <c r="Q4764" i="4"/>
  <c r="Q4763" i="4"/>
  <c r="Q4693" i="4"/>
  <c r="Q4706" i="4"/>
  <c r="Q4775" i="4"/>
  <c r="Q4774" i="4"/>
  <c r="Q4705" i="4"/>
  <c r="Q4704" i="4"/>
  <c r="Q4773" i="4"/>
  <c r="Q4785" i="4"/>
  <c r="Q4717" i="4"/>
  <c r="Q4716" i="4"/>
  <c r="Q4784" i="4"/>
  <c r="Q4783" i="4"/>
  <c r="Q4715" i="4"/>
  <c r="Q4723" i="4"/>
  <c r="Q4791" i="4"/>
  <c r="Q4790" i="4"/>
  <c r="Q4722" i="4"/>
  <c r="Q4721" i="4"/>
  <c r="Q4789" i="4"/>
  <c r="Q4794" i="4"/>
  <c r="Q4728" i="4"/>
  <c r="Q4796" i="4"/>
  <c r="Q4727" i="4"/>
  <c r="Q4795" i="4"/>
  <c r="Q4726" i="4"/>
  <c r="Q488" i="4"/>
  <c r="Q500" i="4"/>
  <c r="Q487" i="4"/>
  <c r="Q499" i="4"/>
  <c r="Q489" i="4"/>
  <c r="Q501" i="4"/>
  <c r="Q491" i="4"/>
  <c r="Q503" i="4"/>
  <c r="Q492" i="4"/>
  <c r="Q505" i="4"/>
  <c r="Q493" i="4"/>
  <c r="Q506" i="4"/>
  <c r="Q494" i="4"/>
  <c r="Q507" i="4"/>
  <c r="Q495" i="4"/>
  <c r="Q508" i="4"/>
  <c r="Q509" i="4"/>
  <c r="Q510" i="4"/>
  <c r="Q498" i="4"/>
  <c r="Q511" i="4"/>
  <c r="Q490" i="4"/>
  <c r="Q502" i="4"/>
  <c r="Q504" i="4"/>
  <c r="Q496" i="4"/>
  <c r="Q4742" i="4"/>
  <c r="Q4675" i="4"/>
  <c r="Q4674" i="4"/>
  <c r="Q4744" i="4"/>
  <c r="Q4676" i="4"/>
  <c r="Q4743" i="4"/>
  <c r="Q4760" i="4"/>
  <c r="Q4690" i="4"/>
  <c r="Q4689" i="4"/>
  <c r="Q4759" i="4"/>
  <c r="Q4758" i="4"/>
  <c r="Q4688" i="4"/>
  <c r="Q4770" i="4"/>
  <c r="Q4701" i="4"/>
  <c r="Q4700" i="4"/>
  <c r="Q4769" i="4"/>
  <c r="Q4780" i="4"/>
  <c r="Q4712" i="4"/>
  <c r="Q4711" i="4"/>
  <c r="Q4779" i="4"/>
  <c r="Q2568" i="4"/>
  <c r="Q2567" i="4"/>
  <c r="Q2544" i="4"/>
  <c r="Q2566" i="4"/>
  <c r="Q4673" i="4"/>
  <c r="Q4740" i="4"/>
  <c r="Q4739" i="4"/>
  <c r="Q4669" i="4"/>
  <c r="Q4672" i="4"/>
  <c r="Q4741" i="4"/>
  <c r="Q4757" i="4"/>
  <c r="Q4687" i="4"/>
  <c r="Q4686" i="4"/>
  <c r="Q4756" i="4"/>
  <c r="Q4755" i="4"/>
  <c r="Q4685" i="4"/>
  <c r="Q4699" i="4"/>
  <c r="Q4768" i="4"/>
  <c r="Q4767" i="4"/>
  <c r="Q4698" i="4"/>
  <c r="Q4697" i="4"/>
  <c r="Q4766" i="4"/>
  <c r="Q4778" i="4"/>
  <c r="Q4710" i="4"/>
  <c r="Q4709" i="4"/>
  <c r="Q4777" i="4"/>
  <c r="Q4776" i="4"/>
  <c r="Q4708" i="4"/>
  <c r="Q4718" i="4"/>
  <c r="Q4786" i="4"/>
  <c r="Q4671" i="4"/>
  <c r="Q4738" i="4"/>
  <c r="Q4670" i="4"/>
  <c r="Q4737" i="4"/>
  <c r="Q4754" i="4"/>
  <c r="Q4684" i="4"/>
  <c r="Q4753" i="4"/>
  <c r="Q4752" i="4"/>
  <c r="Q4696" i="4"/>
  <c r="Q4707" i="4"/>
  <c r="Q4679" i="4"/>
  <c r="Q4749" i="4"/>
  <c r="Q4748" i="4"/>
  <c r="Q4680" i="4"/>
  <c r="Q2565" i="4"/>
  <c r="Q2563" i="4"/>
  <c r="Q2543" i="4"/>
  <c r="Q2560" i="4"/>
  <c r="Q2542" i="4"/>
  <c r="Q2559" i="4"/>
  <c r="Q2562" i="4"/>
  <c r="Q2561" i="4"/>
  <c r="Q1592" i="4"/>
  <c r="Q1584" i="4"/>
  <c r="Q1599" i="4"/>
  <c r="Q1583" i="4"/>
  <c r="Q1598" i="4"/>
  <c r="Q1582" i="4"/>
  <c r="Q1600" i="4"/>
  <c r="Q1578" i="4"/>
  <c r="Q1594" i="4"/>
  <c r="Q1576" i="4"/>
  <c r="Q1593" i="4"/>
  <c r="Q1577" i="4"/>
  <c r="Q1595" i="4"/>
  <c r="Q1574" i="4"/>
  <c r="Q1591" i="4"/>
  <c r="Q1575" i="4"/>
  <c r="Q1580" i="4"/>
  <c r="Q1597" i="4"/>
  <c r="Q1581" i="4"/>
  <c r="Q1579" i="4"/>
  <c r="Q1596" i="4"/>
  <c r="Q1585" i="4"/>
  <c r="Q1601" i="4"/>
  <c r="Q1586" i="4"/>
  <c r="Q1603" i="4"/>
  <c r="Q1602" i="4"/>
  <c r="Q1605" i="4"/>
  <c r="Q1588" i="4"/>
  <c r="Q1604" i="4"/>
  <c r="Q1587" i="4"/>
  <c r="Q2558" i="4"/>
  <c r="Q2541" i="4"/>
  <c r="Q2540" i="4"/>
  <c r="Q2557" i="4"/>
  <c r="Q2539" i="4"/>
  <c r="Q2576" i="4"/>
  <c r="Q2577" i="4"/>
  <c r="Q1001" i="4"/>
  <c r="U1002" i="4"/>
  <c r="Q1002" i="4"/>
  <c r="Q1186" i="4"/>
  <c r="Q1187" i="4"/>
  <c r="Q1191" i="4"/>
  <c r="Q1190" i="4"/>
  <c r="Q4678" i="4"/>
  <c r="Q4746" i="4"/>
  <c r="Q4745" i="4"/>
  <c r="Q4677" i="4"/>
  <c r="Q4762" i="4"/>
  <c r="Q4692" i="4"/>
  <c r="Q4691" i="4"/>
  <c r="Q4761" i="4"/>
  <c r="Q4703" i="4"/>
  <c r="Q4772" i="4"/>
  <c r="Q4771" i="4"/>
  <c r="Q4702" i="4"/>
  <c r="Q4782" i="4"/>
  <c r="Q4714" i="4"/>
  <c r="Q4713" i="4"/>
  <c r="Q4781" i="4"/>
  <c r="Q4720" i="4"/>
  <c r="Q4787" i="4"/>
  <c r="Q4719" i="4"/>
  <c r="Q4793" i="4"/>
  <c r="Q4725" i="4"/>
  <c r="Q4724" i="4"/>
  <c r="Q4792" i="4"/>
  <c r="Q1188" i="4"/>
  <c r="Q1193" i="4"/>
  <c r="Q1189" i="4"/>
  <c r="Q1192" i="4"/>
  <c r="Q4730" i="4"/>
  <c r="Q4731" i="4"/>
  <c r="Q4797" i="4"/>
  <c r="Q4732" i="4"/>
  <c r="Q4799" i="4"/>
  <c r="Q4733" i="4"/>
  <c r="Q4798" i="4"/>
  <c r="Q4800" i="4"/>
  <c r="Q4736" i="4"/>
  <c r="Q4801" i="4"/>
  <c r="Q2573" i="4"/>
  <c r="Q2572" i="4"/>
  <c r="Q2549" i="4"/>
  <c r="Q2548" i="4"/>
  <c r="Q2583" i="4"/>
  <c r="Q2582" i="4"/>
  <c r="Q2581" i="4"/>
  <c r="Q2556" i="4"/>
  <c r="Q2555" i="4"/>
  <c r="Q2554" i="4"/>
  <c r="Q2580" i="4"/>
  <c r="Q2579" i="4"/>
  <c r="Q2578" i="4"/>
  <c r="Q2552" i="4"/>
  <c r="Q1589" i="4"/>
  <c r="Q1606" i="4"/>
  <c r="Q2610" i="4"/>
  <c r="Q2592" i="4"/>
  <c r="Q2609" i="4"/>
  <c r="Q2591" i="4"/>
  <c r="Q2608" i="4"/>
  <c r="Q2593" i="4"/>
  <c r="Q4814" i="4"/>
  <c r="Q4872" i="4"/>
  <c r="Q4871" i="4"/>
  <c r="Q4813" i="4"/>
  <c r="Q4812" i="4"/>
  <c r="Q4884" i="4"/>
  <c r="Q4827" i="4"/>
  <c r="Q4826" i="4"/>
  <c r="Q4883" i="4"/>
  <c r="Q4882" i="4"/>
  <c r="Q4825" i="4"/>
  <c r="Q4837" i="4"/>
  <c r="Q4893" i="4"/>
  <c r="Q4892" i="4"/>
  <c r="Q4836" i="4"/>
  <c r="Q4835" i="4"/>
  <c r="Q4891" i="4"/>
  <c r="Q4902" i="4"/>
  <c r="Q4844" i="4"/>
  <c r="Q4843" i="4"/>
  <c r="Q4901" i="4"/>
  <c r="Q4900" i="4"/>
  <c r="Q4842" i="4"/>
  <c r="Q4849" i="4"/>
  <c r="Q4907" i="4"/>
  <c r="Q4906" i="4"/>
  <c r="Q4848" i="4"/>
  <c r="Q4847" i="4"/>
  <c r="Q4905" i="4"/>
  <c r="Q4912" i="4"/>
  <c r="Q4855" i="4"/>
  <c r="Q4914" i="4"/>
  <c r="Q4854" i="4"/>
  <c r="Q4913" i="4"/>
  <c r="Q4853" i="4"/>
  <c r="Q512" i="4"/>
  <c r="Q522" i="4"/>
  <c r="Q513" i="4"/>
  <c r="Q524" i="4"/>
  <c r="Q515" i="4"/>
  <c r="Q526" i="4"/>
  <c r="Q516" i="4"/>
  <c r="Q527" i="4"/>
  <c r="Q517" i="4"/>
  <c r="Q528" i="4"/>
  <c r="Q518" i="4"/>
  <c r="Q529" i="4"/>
  <c r="Q519" i="4"/>
  <c r="Q530" i="4"/>
  <c r="Q520" i="4"/>
  <c r="Q531" i="4"/>
  <c r="Q521" i="4"/>
  <c r="Q532" i="4"/>
  <c r="Q523" i="4"/>
  <c r="Q514" i="4"/>
  <c r="Q525" i="4"/>
  <c r="Q4808" i="4"/>
  <c r="Q4807" i="4"/>
  <c r="Q4868" i="4"/>
  <c r="Q4809" i="4"/>
  <c r="Q4867" i="4"/>
  <c r="Q4879" i="4"/>
  <c r="Q4822" i="4"/>
  <c r="Q4821" i="4"/>
  <c r="Q4878" i="4"/>
  <c r="Q4877" i="4"/>
  <c r="Q4820" i="4"/>
  <c r="Q4888" i="4"/>
  <c r="Q4832" i="4"/>
  <c r="Q4831" i="4"/>
  <c r="Q4839" i="4"/>
  <c r="Q4897" i="4"/>
  <c r="Q2607" i="4"/>
  <c r="Q2590" i="4"/>
  <c r="Q4805" i="4"/>
  <c r="Q4865" i="4"/>
  <c r="Q4802" i="4"/>
  <c r="Q4806" i="4"/>
  <c r="Q4866" i="4"/>
  <c r="Q4876" i="4"/>
  <c r="Q4819" i="4"/>
  <c r="Q4818" i="4"/>
  <c r="Q4875" i="4"/>
  <c r="Q4874" i="4"/>
  <c r="Q4817" i="4"/>
  <c r="Q4830" i="4"/>
  <c r="Q4887" i="4"/>
  <c r="Q4886" i="4"/>
  <c r="Q4829" i="4"/>
  <c r="Q4828" i="4"/>
  <c r="Q4896" i="4"/>
  <c r="Q4895" i="4"/>
  <c r="Q4894" i="4"/>
  <c r="Q4838" i="4"/>
  <c r="Q4804" i="4"/>
  <c r="Q4803" i="4"/>
  <c r="Q4816" i="4"/>
  <c r="Q4873" i="4"/>
  <c r="Q4815" i="4"/>
  <c r="Q4885" i="4"/>
  <c r="Q2606" i="4"/>
  <c r="Q2589" i="4"/>
  <c r="Q2605" i="4"/>
  <c r="Q2588" i="4"/>
  <c r="Q2587" i="4"/>
  <c r="Q1625" i="4"/>
  <c r="Q1632" i="4"/>
  <c r="Q1615" i="4"/>
  <c r="Q1631" i="4"/>
  <c r="Q1614" i="4"/>
  <c r="Q1633" i="4"/>
  <c r="Q1626" i="4"/>
  <c r="Q1611" i="4"/>
  <c r="Q1628" i="4"/>
  <c r="Q1608" i="4"/>
  <c r="Q1607" i="4"/>
  <c r="Q1623" i="4"/>
  <c r="Q1612" i="4"/>
  <c r="Q1630" i="4"/>
  <c r="Q1613" i="4"/>
  <c r="Q1629" i="4"/>
  <c r="Q1617" i="4"/>
  <c r="Q1619" i="4"/>
  <c r="Q1635" i="4"/>
  <c r="Q1618" i="4"/>
  <c r="Q1634" i="4"/>
  <c r="Q1621" i="4"/>
  <c r="Q1620" i="4"/>
  <c r="Q2602" i="4"/>
  <c r="Q2586" i="4"/>
  <c r="Q2604" i="4"/>
  <c r="Q2585" i="4"/>
  <c r="Q2603" i="4"/>
  <c r="Q2584" i="4"/>
  <c r="Q1003" i="4"/>
  <c r="Q4811" i="4"/>
  <c r="Q4870" i="4"/>
  <c r="Q4869" i="4"/>
  <c r="Q4810" i="4"/>
  <c r="Q4881" i="4"/>
  <c r="Q4824" i="4"/>
  <c r="Q4823" i="4"/>
  <c r="Q4880" i="4"/>
  <c r="Q4834" i="4"/>
  <c r="Q4890" i="4"/>
  <c r="Q4889" i="4"/>
  <c r="Q4833" i="4"/>
  <c r="Q4899" i="4"/>
  <c r="Q4840" i="4"/>
  <c r="Q4898" i="4"/>
  <c r="Q4846" i="4"/>
  <c r="Q4904" i="4"/>
  <c r="Q4903" i="4"/>
  <c r="Q4845" i="4"/>
  <c r="Q4911" i="4"/>
  <c r="Q4852" i="4"/>
  <c r="Q4851" i="4"/>
  <c r="Q4910" i="4"/>
  <c r="Q4909" i="4"/>
  <c r="Q4850" i="4"/>
  <c r="Q4908" i="4"/>
  <c r="Q4915" i="4"/>
  <c r="Q4857" i="4"/>
  <c r="Q4856" i="4"/>
  <c r="Q4858" i="4"/>
  <c r="Q4859" i="4"/>
  <c r="Q4916" i="4"/>
  <c r="Q4860" i="4"/>
  <c r="Q4861" i="4"/>
  <c r="Q4918" i="4"/>
  <c r="Q4862" i="4"/>
  <c r="Q4917" i="4"/>
  <c r="Q4864" i="4"/>
  <c r="Q4863" i="4"/>
  <c r="Q4919" i="4"/>
  <c r="Q2613" i="4"/>
  <c r="Q2612" i="4"/>
  <c r="Q2611" i="4"/>
  <c r="Q2595" i="4"/>
  <c r="Q2594" i="4"/>
  <c r="Q2621" i="4"/>
  <c r="Q2620" i="4"/>
  <c r="Q2619" i="4"/>
  <c r="Q2599" i="4"/>
  <c r="Q2617" i="4"/>
  <c r="Q1622" i="4"/>
  <c r="Q1636" i="4"/>
  <c r="Q2643" i="4"/>
  <c r="Q2629" i="4"/>
  <c r="Q2642" i="4"/>
  <c r="Q2628" i="4"/>
  <c r="Q2641" i="4"/>
  <c r="Q2630" i="4"/>
  <c r="Q4931" i="4"/>
  <c r="Q4990" i="4"/>
  <c r="Q4989" i="4"/>
  <c r="Q4930" i="4"/>
  <c r="Q4929" i="4"/>
  <c r="Q5003" i="4"/>
  <c r="Q4941" i="4"/>
  <c r="Q4940" i="4"/>
  <c r="Q5002" i="4"/>
  <c r="Q5001" i="4"/>
  <c r="Q4939" i="4"/>
  <c r="Q4951" i="4"/>
  <c r="Q5012" i="4"/>
  <c r="Q5011" i="4"/>
  <c r="Q4950" i="4"/>
  <c r="Q4949" i="4"/>
  <c r="Q5010" i="4"/>
  <c r="Q5020" i="4"/>
  <c r="Q4960" i="4"/>
  <c r="Q4959" i="4"/>
  <c r="Q5019" i="4"/>
  <c r="Q5018" i="4"/>
  <c r="Q4958" i="4"/>
  <c r="Q4965" i="4"/>
  <c r="Q5025" i="4"/>
  <c r="Q5024" i="4"/>
  <c r="Q4964" i="4"/>
  <c r="Q4963" i="4"/>
  <c r="Q5023" i="4"/>
  <c r="Q5030" i="4"/>
  <c r="Q4969" i="4"/>
  <c r="Q5032" i="4"/>
  <c r="Q4968" i="4"/>
  <c r="Q5031" i="4"/>
  <c r="Q4967" i="4"/>
  <c r="Q533" i="4"/>
  <c r="Q542" i="4"/>
  <c r="Q535" i="4"/>
  <c r="Q544" i="4"/>
  <c r="Q537" i="4"/>
  <c r="Q546" i="4"/>
  <c r="Q538" i="4"/>
  <c r="Q547" i="4"/>
  <c r="Q539" i="4"/>
  <c r="Q548" i="4"/>
  <c r="Q540" i="4"/>
  <c r="Q549" i="4"/>
  <c r="Q541" i="4"/>
  <c r="Q551" i="4"/>
  <c r="Q534" i="4"/>
  <c r="Q543" i="4"/>
  <c r="Q536" i="4"/>
  <c r="Q545" i="4"/>
  <c r="Q550" i="4"/>
  <c r="Q4984" i="4"/>
  <c r="Q4925" i="4"/>
  <c r="Q4924" i="4"/>
  <c r="Q4986" i="4"/>
  <c r="Q4926" i="4"/>
  <c r="Q4985" i="4"/>
  <c r="Q4998" i="4"/>
  <c r="Q4936" i="4"/>
  <c r="Q4997" i="4"/>
  <c r="Q4996" i="4"/>
  <c r="Q4935" i="4"/>
  <c r="Q5007" i="4"/>
  <c r="Q4946" i="4"/>
  <c r="Q4955" i="4"/>
  <c r="Q2640" i="4"/>
  <c r="Q2627" i="4"/>
  <c r="Q4922" i="4"/>
  <c r="Q4982" i="4"/>
  <c r="Q4981" i="4"/>
  <c r="Q4920" i="4"/>
  <c r="Q4923" i="4"/>
  <c r="Q4983" i="4"/>
  <c r="Q4995" i="4"/>
  <c r="Q4934" i="4"/>
  <c r="Q4933" i="4"/>
  <c r="Q4994" i="4"/>
  <c r="Q4993" i="4"/>
  <c r="Q4932" i="4"/>
  <c r="Q4945" i="4"/>
  <c r="Q5006" i="4"/>
  <c r="Q5005" i="4"/>
  <c r="Q4944" i="4"/>
  <c r="Q4943" i="4"/>
  <c r="Q5004" i="4"/>
  <c r="Q5015" i="4"/>
  <c r="Q4954" i="4"/>
  <c r="Q4953" i="4"/>
  <c r="Q5014" i="4"/>
  <c r="Q5013" i="4"/>
  <c r="Q4952" i="4"/>
  <c r="Q4980" i="4"/>
  <c r="Q4921" i="4"/>
  <c r="Q4979" i="4"/>
  <c r="Q4992" i="4"/>
  <c r="Q4991" i="4"/>
  <c r="Q2639" i="4"/>
  <c r="Q2626" i="4"/>
  <c r="Q2625" i="4"/>
  <c r="Q2637" i="4"/>
  <c r="Q1655" i="4"/>
  <c r="Q1662" i="4"/>
  <c r="Q1647" i="4"/>
  <c r="Q1661" i="4"/>
  <c r="Q1646" i="4"/>
  <c r="Q1663" i="4"/>
  <c r="Q1641" i="4"/>
  <c r="Q1640" i="4"/>
  <c r="Q1656" i="4"/>
  <c r="Q1658" i="4"/>
  <c r="Q1654" i="4"/>
  <c r="Q1638" i="4"/>
  <c r="Q1653" i="4"/>
  <c r="Q1643" i="4"/>
  <c r="Q1660" i="4"/>
  <c r="Q1645" i="4"/>
  <c r="Q1644" i="4"/>
  <c r="Q1659" i="4"/>
  <c r="Q1664" i="4"/>
  <c r="Q1650" i="4"/>
  <c r="Q1666" i="4"/>
  <c r="Q1649" i="4"/>
  <c r="Q1665" i="4"/>
  <c r="Q1651" i="4"/>
  <c r="Q2634" i="4"/>
  <c r="Q2624" i="4"/>
  <c r="Q2636" i="4"/>
  <c r="Q2623" i="4"/>
  <c r="Q2635" i="4"/>
  <c r="Q2622" i="4"/>
  <c r="Q4928" i="4"/>
  <c r="Q4988" i="4"/>
  <c r="Q4987" i="4"/>
  <c r="Q4927" i="4"/>
  <c r="Q5000" i="4"/>
  <c r="Q4938" i="4"/>
  <c r="Q4937" i="4"/>
  <c r="Q4999" i="4"/>
  <c r="Q4948" i="4"/>
  <c r="Q5009" i="4"/>
  <c r="Q5008" i="4"/>
  <c r="Q4947" i="4"/>
  <c r="Q4957" i="4"/>
  <c r="Q4956" i="4"/>
  <c r="Q5016" i="4"/>
  <c r="Q5022" i="4"/>
  <c r="Q5021" i="4"/>
  <c r="Q5029" i="4"/>
  <c r="Q5028" i="4"/>
  <c r="Q5027" i="4"/>
  <c r="Q4966" i="4"/>
  <c r="Q5026" i="4"/>
  <c r="Q5033" i="4"/>
  <c r="Q4971" i="4"/>
  <c r="Q4970" i="4"/>
  <c r="Q4972" i="4"/>
  <c r="Q5034" i="4"/>
  <c r="Q5035" i="4"/>
  <c r="Q5037" i="4"/>
  <c r="Q4977" i="4"/>
  <c r="Q5036" i="4"/>
  <c r="Q4978" i="4"/>
  <c r="Q5038" i="4"/>
  <c r="Q2646" i="4"/>
  <c r="Q2645" i="4"/>
  <c r="Q2644" i="4"/>
  <c r="Q2633" i="4"/>
  <c r="Q2632" i="4"/>
  <c r="Q2631" i="4"/>
  <c r="Q2651" i="4"/>
  <c r="Q1652" i="4"/>
  <c r="Q1667" i="4"/>
  <c r="Q2668" i="4"/>
  <c r="Q2657" i="4"/>
  <c r="Q2667" i="4"/>
  <c r="Q2656" i="4"/>
  <c r="Q2666" i="4"/>
  <c r="Q2658" i="4"/>
  <c r="Q5049" i="4"/>
  <c r="Q5104" i="4"/>
  <c r="Q5103" i="4"/>
  <c r="Q5048" i="4"/>
  <c r="Q5047" i="4"/>
  <c r="Q5115" i="4"/>
  <c r="Q5058" i="4"/>
  <c r="Q5057" i="4"/>
  <c r="Q5114" i="4"/>
  <c r="Q5113" i="4"/>
  <c r="Q5056" i="4"/>
  <c r="Q5065" i="4"/>
  <c r="Q5124" i="4"/>
  <c r="Q5123" i="4"/>
  <c r="Q5064" i="4"/>
  <c r="Q5063" i="4"/>
  <c r="Q5122" i="4"/>
  <c r="Q5131" i="4"/>
  <c r="Q5073" i="4"/>
  <c r="Q5072" i="4"/>
  <c r="Q5130" i="4"/>
  <c r="Q5129" i="4"/>
  <c r="Q5071" i="4"/>
  <c r="Q5078" i="4"/>
  <c r="Q5134" i="4"/>
  <c r="Q5133" i="4"/>
  <c r="Q5077" i="4"/>
  <c r="Q5076" i="4"/>
  <c r="Q5132" i="4"/>
  <c r="Q5138" i="4"/>
  <c r="Q5083" i="4"/>
  <c r="Q5140" i="4"/>
  <c r="Q5082" i="4"/>
  <c r="Q5139" i="4"/>
  <c r="Q5081" i="4"/>
  <c r="Q552" i="4"/>
  <c r="Q563" i="4"/>
  <c r="Q554" i="4"/>
  <c r="Q566" i="4"/>
  <c r="Q557" i="4"/>
  <c r="Q568" i="4"/>
  <c r="Q558" i="4"/>
  <c r="Q569" i="4"/>
  <c r="Q559" i="4"/>
  <c r="Q570" i="4"/>
  <c r="Q560" i="4"/>
  <c r="Q571" i="4"/>
  <c r="Q572" i="4"/>
  <c r="Q562" i="4"/>
  <c r="Q573" i="4"/>
  <c r="Q553" i="4"/>
  <c r="Q565" i="4"/>
  <c r="Q556" i="4"/>
  <c r="Q567" i="4"/>
  <c r="Q564" i="4"/>
  <c r="Q555" i="4"/>
  <c r="Q561" i="4"/>
  <c r="Q5098" i="4"/>
  <c r="Q5044" i="4"/>
  <c r="Q5043" i="4"/>
  <c r="Q5100" i="4"/>
  <c r="Q5099" i="4"/>
  <c r="Q5110" i="4"/>
  <c r="Q5053" i="4"/>
  <c r="Q5109" i="4"/>
  <c r="Q5108" i="4"/>
  <c r="Q5119" i="4"/>
  <c r="Q2665" i="4"/>
  <c r="Q5041" i="4"/>
  <c r="Q5096" i="4"/>
  <c r="Q5095" i="4"/>
  <c r="Q5039" i="4"/>
  <c r="Q5042" i="4"/>
  <c r="Q5097" i="4"/>
  <c r="Q5107" i="4"/>
  <c r="Q5052" i="4"/>
  <c r="Q5051" i="4"/>
  <c r="Q5106" i="4"/>
  <c r="Q5105" i="4"/>
  <c r="Q5050" i="4"/>
  <c r="Q5060" i="4"/>
  <c r="Q5118" i="4"/>
  <c r="Q5117" i="4"/>
  <c r="Q5059" i="4"/>
  <c r="Q5116" i="4"/>
  <c r="Q5126" i="4"/>
  <c r="Q5068" i="4"/>
  <c r="Q5067" i="4"/>
  <c r="Q5125" i="4"/>
  <c r="Q5066" i="4"/>
  <c r="Q5040" i="4"/>
  <c r="Q2664" i="4"/>
  <c r="Q2663" i="4"/>
  <c r="Q1684" i="4"/>
  <c r="Q1690" i="4"/>
  <c r="Q1677" i="4"/>
  <c r="Q1689" i="4"/>
  <c r="Q1676" i="4"/>
  <c r="Q1691" i="4"/>
  <c r="Q1686" i="4"/>
  <c r="Q1685" i="4"/>
  <c r="Q1673" i="4"/>
  <c r="Q1688" i="4"/>
  <c r="Q1675" i="4"/>
  <c r="Q1674" i="4"/>
  <c r="Q1679" i="4"/>
  <c r="Q1693" i="4"/>
  <c r="Q1681" i="4"/>
  <c r="Q1680" i="4"/>
  <c r="Q1692" i="4"/>
  <c r="Q2660" i="4"/>
  <c r="Q2655" i="4"/>
  <c r="Q2662" i="4"/>
  <c r="Q2654" i="4"/>
  <c r="Q2661" i="4"/>
  <c r="Q2653" i="4"/>
  <c r="Q5046" i="4"/>
  <c r="Q5102" i="4"/>
  <c r="Q5101" i="4"/>
  <c r="Q5045" i="4"/>
  <c r="Q5112" i="4"/>
  <c r="Q5055" i="4"/>
  <c r="Q5054" i="4"/>
  <c r="Q5111" i="4"/>
  <c r="Q5062" i="4"/>
  <c r="Q5121" i="4"/>
  <c r="Q5120" i="4"/>
  <c r="Q5061" i="4"/>
  <c r="Q5128" i="4"/>
  <c r="Q5070" i="4"/>
  <c r="Q5069" i="4"/>
  <c r="Q5127" i="4"/>
  <c r="Q5075" i="4"/>
  <c r="Q5074" i="4"/>
  <c r="Q5080" i="4"/>
  <c r="Q5137" i="4"/>
  <c r="Q5136" i="4"/>
  <c r="Q5079" i="4"/>
  <c r="Q5135" i="4"/>
  <c r="Q5142" i="4"/>
  <c r="Q5086" i="4"/>
  <c r="Q5085" i="4"/>
  <c r="Q5144" i="4"/>
  <c r="Q5087" i="4"/>
  <c r="Q5143" i="4"/>
  <c r="Q5088" i="4"/>
  <c r="Q5090" i="4"/>
  <c r="Q5146" i="4"/>
  <c r="Q5089" i="4"/>
  <c r="Q5145" i="4"/>
  <c r="Q5093" i="4"/>
  <c r="Q5149" i="4"/>
  <c r="Q5094" i="4"/>
  <c r="Q5150" i="4"/>
  <c r="Q2671" i="4"/>
  <c r="Q2670" i="4"/>
  <c r="Q2659" i="4"/>
  <c r="Q2669" i="4"/>
  <c r="Q1682" i="4"/>
  <c r="Q2687" i="4"/>
  <c r="Q2677" i="4"/>
  <c r="Q2686" i="4"/>
  <c r="Q2676" i="4"/>
  <c r="Q2685" i="4"/>
  <c r="Q2678" i="4"/>
  <c r="Q5161" i="4"/>
  <c r="Q5214" i="4"/>
  <c r="Q5213" i="4"/>
  <c r="Q5160" i="4"/>
  <c r="Q5159" i="4"/>
  <c r="Q5225" i="4"/>
  <c r="Q5172" i="4"/>
  <c r="Q5171" i="4"/>
  <c r="Q5224" i="4"/>
  <c r="Q5223" i="4"/>
  <c r="Q5170" i="4"/>
  <c r="Q5178" i="4"/>
  <c r="Q5232" i="4"/>
  <c r="Q5231" i="4"/>
  <c r="Q5177" i="4"/>
  <c r="Q5176" i="4"/>
  <c r="Q5230" i="4"/>
  <c r="Q5239" i="4"/>
  <c r="Q5185" i="4"/>
  <c r="Q5184" i="4"/>
  <c r="Q5238" i="4"/>
  <c r="Q5237" i="4"/>
  <c r="Q5183" i="4"/>
  <c r="Q5189" i="4"/>
  <c r="Q5242" i="4"/>
  <c r="Q5241" i="4"/>
  <c r="Q5188" i="4"/>
  <c r="Q5187" i="4"/>
  <c r="Q5240" i="4"/>
  <c r="Q5247" i="4"/>
  <c r="Q5194" i="4"/>
  <c r="Q5249" i="4"/>
  <c r="Q5193" i="4"/>
  <c r="Q5248" i="4"/>
  <c r="Q5192" i="4"/>
  <c r="Q574" i="4"/>
  <c r="Q584" i="4"/>
  <c r="Q576" i="4"/>
  <c r="Q586" i="4"/>
  <c r="Q577" i="4"/>
  <c r="Q588" i="4"/>
  <c r="Q578" i="4"/>
  <c r="Q589" i="4"/>
  <c r="Q579" i="4"/>
  <c r="Q590" i="4"/>
  <c r="Q581" i="4"/>
  <c r="Q591" i="4"/>
  <c r="Q582" i="4"/>
  <c r="Q592" i="4"/>
  <c r="Q583" i="4"/>
  <c r="Q593" i="4"/>
  <c r="Q575" i="4"/>
  <c r="Q585" i="4"/>
  <c r="Q587" i="4"/>
  <c r="Q580" i="4"/>
  <c r="Q5208" i="4"/>
  <c r="Q5154" i="4"/>
  <c r="Q5156" i="4"/>
  <c r="Q5210" i="4"/>
  <c r="Q5155" i="4"/>
  <c r="Q5209" i="4"/>
  <c r="Q5220" i="4"/>
  <c r="Q5167" i="4"/>
  <c r="Q5166" i="4"/>
  <c r="Q5219" i="4"/>
  <c r="Q5218" i="4"/>
  <c r="Q5165" i="4"/>
  <c r="Q5152" i="4"/>
  <c r="Q5206" i="4"/>
  <c r="Q5205" i="4"/>
  <c r="Q5151" i="4"/>
  <c r="Q5153" i="4"/>
  <c r="Q5207" i="4"/>
  <c r="Q5217" i="4"/>
  <c r="Q5164" i="4"/>
  <c r="Q5163" i="4"/>
  <c r="Q5216" i="4"/>
  <c r="Q5215" i="4"/>
  <c r="Q5162" i="4"/>
  <c r="Q5173" i="4"/>
  <c r="Q5227" i="4"/>
  <c r="Q5226" i="4"/>
  <c r="Q5234" i="4"/>
  <c r="Q5180" i="4"/>
  <c r="Q5179" i="4"/>
  <c r="Q5233" i="4"/>
  <c r="Q1704" i="4"/>
  <c r="Q1710" i="4"/>
  <c r="Q1700" i="4"/>
  <c r="Q1709" i="4"/>
  <c r="Q1711" i="4"/>
  <c r="Q1696" i="4"/>
  <c r="Q1706" i="4"/>
  <c r="Q1705" i="4"/>
  <c r="Q1707" i="4"/>
  <c r="Q1694" i="4"/>
  <c r="Q1698" i="4"/>
  <c r="Q1708" i="4"/>
  <c r="Q1702" i="4"/>
  <c r="Q1703" i="4"/>
  <c r="Q1712" i="4"/>
  <c r="Q2682" i="4"/>
  <c r="Q2675" i="4"/>
  <c r="Q2684" i="4"/>
  <c r="Q2674" i="4"/>
  <c r="Q2683" i="4"/>
  <c r="Q2673" i="4"/>
  <c r="Q5158" i="4"/>
  <c r="Q5212" i="4"/>
  <c r="Q5211" i="4"/>
  <c r="Q5157" i="4"/>
  <c r="Q5222" i="4"/>
  <c r="Q5169" i="4"/>
  <c r="Q5168" i="4"/>
  <c r="Q5221" i="4"/>
  <c r="Q5175" i="4"/>
  <c r="Q5229" i="4"/>
  <c r="Q5228" i="4"/>
  <c r="Q5174" i="4"/>
  <c r="Q5236" i="4"/>
  <c r="Q5182" i="4"/>
  <c r="Q5181" i="4"/>
  <c r="Q5235" i="4"/>
  <c r="Q5186" i="4"/>
  <c r="Q5246" i="4"/>
  <c r="Q5245" i="4"/>
  <c r="Q5191" i="4"/>
  <c r="Q5244" i="4"/>
  <c r="Q5190" i="4"/>
  <c r="Q5243" i="4"/>
  <c r="Q5252" i="4"/>
  <c r="Q5197" i="4"/>
  <c r="Q5196" i="4"/>
  <c r="Q5251" i="4"/>
  <c r="Q5253" i="4"/>
  <c r="Q5254" i="4"/>
  <c r="Q5198" i="4"/>
  <c r="Q5200" i="4"/>
  <c r="Q5256" i="4"/>
  <c r="Q5199" i="4"/>
  <c r="Q5255" i="4"/>
  <c r="Q5201" i="4"/>
  <c r="Q5202" i="4"/>
  <c r="Q5259" i="4"/>
  <c r="Q5260" i="4"/>
  <c r="Q5204" i="4"/>
  <c r="Q5203" i="4"/>
  <c r="Q2690" i="4"/>
  <c r="Q2689" i="4"/>
  <c r="Q2681" i="4"/>
  <c r="Q2688" i="4"/>
  <c r="Q2680" i="4"/>
  <c r="Q2679" i="4"/>
  <c r="Q1713" i="4"/>
  <c r="Q2705" i="4"/>
  <c r="Q2696" i="4"/>
  <c r="Q2704" i="4"/>
  <c r="Q2695" i="4"/>
  <c r="Q2703" i="4"/>
  <c r="Q2697" i="4"/>
  <c r="Q5272" i="4"/>
  <c r="Q5329" i="4"/>
  <c r="Q5328" i="4"/>
  <c r="Q5271" i="4"/>
  <c r="Q5270" i="4"/>
  <c r="Q5340" i="4"/>
  <c r="Q5282" i="4"/>
  <c r="Q5281" i="4"/>
  <c r="Q5339" i="4"/>
  <c r="Q5338" i="4"/>
  <c r="Q5280" i="4"/>
  <c r="Q5289" i="4"/>
  <c r="Q5347" i="4"/>
  <c r="Q5346" i="4"/>
  <c r="Q5288" i="4"/>
  <c r="Q5287" i="4"/>
  <c r="Q5345" i="4"/>
  <c r="Q5353" i="4"/>
  <c r="Q5295" i="4"/>
  <c r="Q5294" i="4"/>
  <c r="Q5352" i="4"/>
  <c r="Q5351" i="4"/>
  <c r="Q5293" i="4"/>
  <c r="Q5299" i="4"/>
  <c r="Q5357" i="4"/>
  <c r="Q5356" i="4"/>
  <c r="Q5298" i="4"/>
  <c r="Q5297" i="4"/>
  <c r="Q5355" i="4"/>
  <c r="Q5361" i="4"/>
  <c r="Q5305" i="4"/>
  <c r="Q5363" i="4"/>
  <c r="Q5304" i="4"/>
  <c r="Q5362" i="4"/>
  <c r="Q5303" i="4"/>
  <c r="Q594" i="4"/>
  <c r="Q603" i="4"/>
  <c r="Q596" i="4"/>
  <c r="Q605" i="4"/>
  <c r="Q597" i="4"/>
  <c r="Q606" i="4"/>
  <c r="Q598" i="4"/>
  <c r="Q607" i="4"/>
  <c r="Q599" i="4"/>
  <c r="Q608" i="4"/>
  <c r="Q600" i="4"/>
  <c r="Q609" i="4"/>
  <c r="Q601" i="4"/>
  <c r="Q610" i="4"/>
  <c r="Q602" i="4"/>
  <c r="Q611" i="4"/>
  <c r="Q595" i="4"/>
  <c r="Q604" i="4"/>
  <c r="Q5323" i="4"/>
  <c r="Q5265" i="4"/>
  <c r="Q5267" i="4"/>
  <c r="Q5325" i="4"/>
  <c r="Q5266" i="4"/>
  <c r="Q5324" i="4"/>
  <c r="Q5335" i="4"/>
  <c r="Q5277" i="4"/>
  <c r="Q5276" i="4"/>
  <c r="Q5334" i="4"/>
  <c r="Q5333" i="4"/>
  <c r="Q5263" i="4"/>
  <c r="Q5321" i="4"/>
  <c r="Q5320" i="4"/>
  <c r="Q5261" i="4"/>
  <c r="Q5264" i="4"/>
  <c r="Q5322" i="4"/>
  <c r="Q5332" i="4"/>
  <c r="Q5275" i="4"/>
  <c r="Q5274" i="4"/>
  <c r="Q5331" i="4"/>
  <c r="Q5330" i="4"/>
  <c r="Q5273" i="4"/>
  <c r="Q5284" i="4"/>
  <c r="Q5342" i="4"/>
  <c r="Q5341" i="4"/>
  <c r="Q5283" i="4"/>
  <c r="Q5349" i="4"/>
  <c r="Q5290" i="4"/>
  <c r="Q5348" i="4"/>
  <c r="Q5319" i="4"/>
  <c r="Q5262" i="4"/>
  <c r="Q1723" i="4"/>
  <c r="Q1720" i="4"/>
  <c r="Q1729" i="4"/>
  <c r="Q1719" i="4"/>
  <c r="Q1728" i="4"/>
  <c r="Q1718" i="4"/>
  <c r="Q1730" i="4"/>
  <c r="Q1725" i="4"/>
  <c r="Q1724" i="4"/>
  <c r="Q1716" i="4"/>
  <c r="Q1726" i="4"/>
  <c r="Q1717" i="4"/>
  <c r="Q1727" i="4"/>
  <c r="Q1721" i="4"/>
  <c r="Q2700" i="4"/>
  <c r="Q2694" i="4"/>
  <c r="Q2702" i="4"/>
  <c r="Q2693" i="4"/>
  <c r="Q2701" i="4"/>
  <c r="Q2692" i="4"/>
  <c r="Q5269" i="4"/>
  <c r="Q5327" i="4"/>
  <c r="Q5326" i="4"/>
  <c r="Q5268" i="4"/>
  <c r="Q5337" i="4"/>
  <c r="Q5279" i="4"/>
  <c r="Q5278" i="4"/>
  <c r="Q5336" i="4"/>
  <c r="Q5344" i="4"/>
  <c r="Q5285" i="4"/>
  <c r="Q5292" i="4"/>
  <c r="Q5354" i="4"/>
  <c r="Q5296" i="4"/>
  <c r="Q5360" i="4"/>
  <c r="Q5302" i="4"/>
  <c r="Q5301" i="4"/>
  <c r="Q5359" i="4"/>
  <c r="Q5300" i="4"/>
  <c r="Q5358" i="4"/>
  <c r="Q5308" i="4"/>
  <c r="Q5307" i="4"/>
  <c r="Q5310" i="4"/>
  <c r="Q5309" i="4"/>
  <c r="Q5312" i="4"/>
  <c r="Q5314" i="4"/>
  <c r="Q5367" i="4"/>
  <c r="Q5366" i="4"/>
  <c r="Q5371" i="4"/>
  <c r="Q5317" i="4"/>
  <c r="Q5370" i="4"/>
  <c r="Q5318" i="4"/>
  <c r="Q2710" i="4"/>
  <c r="Q2709" i="4"/>
  <c r="Q2708" i="4"/>
  <c r="Q2699" i="4"/>
  <c r="Q2698" i="4"/>
  <c r="Q2707" i="4"/>
  <c r="Q2706" i="4"/>
  <c r="Q1722" i="4"/>
  <c r="Q1731" i="4"/>
  <c r="Q2727" i="4"/>
  <c r="Q2717" i="4"/>
  <c r="Q2726" i="4"/>
  <c r="Q2716" i="4"/>
  <c r="Q2725" i="4"/>
  <c r="Q2718" i="4"/>
  <c r="Q5382" i="4"/>
  <c r="Q5428" i="4"/>
  <c r="Q5427" i="4"/>
  <c r="Q5381" i="4"/>
  <c r="Q5380" i="4"/>
  <c r="Q5439" i="4"/>
  <c r="Q5391" i="4"/>
  <c r="Q5390" i="4"/>
  <c r="Q5438" i="4"/>
  <c r="Q5437" i="4"/>
  <c r="Q5389" i="4"/>
  <c r="Q5398" i="4"/>
  <c r="Q5445" i="4"/>
  <c r="Q5444" i="4"/>
  <c r="Q5397" i="4"/>
  <c r="Q5396" i="4"/>
  <c r="Q5443" i="4"/>
  <c r="Q5450" i="4"/>
  <c r="Q5402" i="4"/>
  <c r="Q5401" i="4"/>
  <c r="Q5448" i="4"/>
  <c r="Q5400" i="4"/>
  <c r="Q5405" i="4"/>
  <c r="Q5453" i="4"/>
  <c r="Q5452" i="4"/>
  <c r="Q5404" i="4"/>
  <c r="Q5403" i="4"/>
  <c r="Q5451" i="4"/>
  <c r="Q5457" i="4"/>
  <c r="Q5410" i="4"/>
  <c r="Q5459" i="4"/>
  <c r="Q5409" i="4"/>
  <c r="Q5458" i="4"/>
  <c r="Q5408" i="4"/>
  <c r="Q612" i="4"/>
  <c r="Q621" i="4"/>
  <c r="Q614" i="4"/>
  <c r="Q622" i="4"/>
  <c r="Q615" i="4"/>
  <c r="Q623" i="4"/>
  <c r="Q616" i="4"/>
  <c r="Q624" i="4"/>
  <c r="Q617" i="4"/>
  <c r="Q625" i="4"/>
  <c r="Q618" i="4"/>
  <c r="Q626" i="4"/>
  <c r="Q619" i="4"/>
  <c r="Q627" i="4"/>
  <c r="Q620" i="4"/>
  <c r="Q628" i="4"/>
  <c r="Q613" i="4"/>
  <c r="Q5422" i="4"/>
  <c r="Q5375" i="4"/>
  <c r="Q5377" i="4"/>
  <c r="Q5424" i="4"/>
  <c r="Q5376" i="4"/>
  <c r="Q5423" i="4"/>
  <c r="Q5434" i="4"/>
  <c r="Q5386" i="4"/>
  <c r="Q5433" i="4"/>
  <c r="Q5432" i="4"/>
  <c r="Q5373" i="4"/>
  <c r="Q5420" i="4"/>
  <c r="Q5419" i="4"/>
  <c r="Q5372" i="4"/>
  <c r="Q5374" i="4"/>
  <c r="Q5421" i="4"/>
  <c r="Q5431" i="4"/>
  <c r="Q5385" i="4"/>
  <c r="Q5384" i="4"/>
  <c r="Q5430" i="4"/>
  <c r="Q5429" i="4"/>
  <c r="Q5383" i="4"/>
  <c r="Q5393" i="4"/>
  <c r="Q5440" i="4"/>
  <c r="Q5392" i="4"/>
  <c r="Q5446" i="4"/>
  <c r="Q1740" i="4"/>
  <c r="Q1738" i="4"/>
  <c r="Q1747" i="4"/>
  <c r="Q1737" i="4"/>
  <c r="Q1746" i="4"/>
  <c r="Q1736" i="4"/>
  <c r="Q1748" i="4"/>
  <c r="Q1733" i="4"/>
  <c r="Q1742" i="4"/>
  <c r="Q1732" i="4"/>
  <c r="Q1741" i="4"/>
  <c r="Q1734" i="4"/>
  <c r="Q1743" i="4"/>
  <c r="Q1735" i="4"/>
  <c r="Q1745" i="4"/>
  <c r="Q1744" i="4"/>
  <c r="Q2724" i="4"/>
  <c r="Q2715" i="4"/>
  <c r="Q2723" i="4"/>
  <c r="Q2714" i="4"/>
  <c r="Q2722" i="4"/>
  <c r="Q2713" i="4"/>
  <c r="Q5379" i="4"/>
  <c r="Q5426" i="4"/>
  <c r="Q5425" i="4"/>
  <c r="Q5378" i="4"/>
  <c r="Q5436" i="4"/>
  <c r="Q5388" i="4"/>
  <c r="Q5387" i="4"/>
  <c r="Q5435" i="4"/>
  <c r="Q5395" i="4"/>
  <c r="Q5442" i="4"/>
  <c r="Q5441" i="4"/>
  <c r="Q5394" i="4"/>
  <c r="Q5447" i="4"/>
  <c r="Q5399" i="4"/>
  <c r="Q5456" i="4"/>
  <c r="Q5407" i="4"/>
  <c r="Q5455" i="4"/>
  <c r="Q5406" i="4"/>
  <c r="Q5454" i="4"/>
  <c r="Q5413" i="4"/>
  <c r="Q5412" i="4"/>
  <c r="Q5463" i="4"/>
  <c r="Q5414" i="4"/>
  <c r="Q5462" i="4"/>
  <c r="Q5415" i="4"/>
  <c r="Q5417" i="4"/>
  <c r="Q5467" i="4"/>
  <c r="Q5416" i="4"/>
  <c r="Q5466" i="4"/>
  <c r="Q5418" i="4"/>
  <c r="Q5468" i="4"/>
  <c r="Q5469" i="4"/>
  <c r="Q2731" i="4"/>
  <c r="Q2730" i="4"/>
  <c r="Q2729" i="4"/>
  <c r="Q2721" i="4"/>
  <c r="Q2720" i="4"/>
  <c r="Q2728" i="4"/>
  <c r="Q2719" i="4"/>
  <c r="Q1739" i="4"/>
  <c r="Q2743" i="4"/>
  <c r="Q2742" i="4"/>
  <c r="Q2741" i="4"/>
  <c r="Q5480" i="4"/>
  <c r="Q5520" i="4"/>
  <c r="Q5519" i="4"/>
  <c r="Q5479" i="4"/>
  <c r="Q5478" i="4"/>
  <c r="Q5530" i="4"/>
  <c r="Q5488" i="4"/>
  <c r="Q5487" i="4"/>
  <c r="Q5529" i="4"/>
  <c r="Q5528" i="4"/>
  <c r="Q5486" i="4"/>
  <c r="Q5495" i="4"/>
  <c r="Q5535" i="4"/>
  <c r="Q5494" i="4"/>
  <c r="Q5493" i="4"/>
  <c r="Q5533" i="4"/>
  <c r="Q5539" i="4"/>
  <c r="Q5498" i="4"/>
  <c r="Q5497" i="4"/>
  <c r="Q5537" i="4"/>
  <c r="Q5496" i="4"/>
  <c r="Q5501" i="4"/>
  <c r="Q5544" i="4"/>
  <c r="Q5543" i="4"/>
  <c r="Q5500" i="4"/>
  <c r="Q5499" i="4"/>
  <c r="Q5542" i="4"/>
  <c r="Q5548" i="4"/>
  <c r="Q5506" i="4"/>
  <c r="Q5550" i="4"/>
  <c r="Q5505" i="4"/>
  <c r="Q5549" i="4"/>
  <c r="Q5504" i="4"/>
  <c r="Q629" i="4"/>
  <c r="Q637" i="4"/>
  <c r="Q630" i="4"/>
  <c r="Q638" i="4"/>
  <c r="Q631" i="4"/>
  <c r="Q639" i="4"/>
  <c r="Q632" i="4"/>
  <c r="Q640" i="4"/>
  <c r="Q633" i="4"/>
  <c r="Q641" i="4"/>
  <c r="Q634" i="4"/>
  <c r="Q642" i="4"/>
  <c r="Q635" i="4"/>
  <c r="Q643" i="4"/>
  <c r="Q636" i="4"/>
  <c r="Q644" i="4"/>
  <c r="Q5514" i="4"/>
  <c r="Q5473" i="4"/>
  <c r="Q5475" i="4"/>
  <c r="Q5516" i="4"/>
  <c r="Q5474" i="4"/>
  <c r="Q5515" i="4"/>
  <c r="Q5525" i="4"/>
  <c r="Q5483" i="4"/>
  <c r="Q5524" i="4"/>
  <c r="Q5471" i="4"/>
  <c r="Q5512" i="4"/>
  <c r="Q5511" i="4"/>
  <c r="Q5470" i="4"/>
  <c r="Q5472" i="4"/>
  <c r="Q5513" i="4"/>
  <c r="Q5523" i="4"/>
  <c r="Q5482" i="4"/>
  <c r="Q5522" i="4"/>
  <c r="Q5521" i="4"/>
  <c r="Q5481" i="4"/>
  <c r="Q5490" i="4"/>
  <c r="Q5489" i="4"/>
  <c r="Q5536" i="4"/>
  <c r="Q1756" i="4"/>
  <c r="Q1755" i="4"/>
  <c r="Q1763" i="4"/>
  <c r="Q1754" i="4"/>
  <c r="Q1765" i="4"/>
  <c r="Q1750" i="4"/>
  <c r="Q1759" i="4"/>
  <c r="Q1749" i="4"/>
  <c r="Q1758" i="4"/>
  <c r="Q1751" i="4"/>
  <c r="Q1760" i="4"/>
  <c r="Q1753" i="4"/>
  <c r="Q1762" i="4"/>
  <c r="Q1761" i="4"/>
  <c r="Q1752" i="4"/>
  <c r="Q1757" i="4"/>
  <c r="Q1766" i="4"/>
  <c r="Q2740" i="4"/>
  <c r="Q2739" i="4"/>
  <c r="Q2738" i="4"/>
  <c r="Q5477" i="4"/>
  <c r="Q5518" i="4"/>
  <c r="Q5517" i="4"/>
  <c r="Q5476" i="4"/>
  <c r="Q5527" i="4"/>
  <c r="Q5485" i="4"/>
  <c r="Q5484" i="4"/>
  <c r="Q5526" i="4"/>
  <c r="Q5492" i="4"/>
  <c r="Q5532" i="4"/>
  <c r="Q5531" i="4"/>
  <c r="Q5491" i="4"/>
  <c r="Q5540" i="4"/>
  <c r="Q5547" i="4"/>
  <c r="Q5503" i="4"/>
  <c r="Q5546" i="4"/>
  <c r="Q5502" i="4"/>
  <c r="Q5545" i="4"/>
  <c r="Q5554" i="4"/>
  <c r="Q5553" i="4"/>
  <c r="Q5551" i="4"/>
  <c r="Q5507" i="4"/>
  <c r="Q5556" i="4"/>
  <c r="Q5555" i="4"/>
  <c r="Q5508" i="4"/>
  <c r="Q5557" i="4"/>
  <c r="Q5509" i="4"/>
  <c r="Q5558" i="4"/>
  <c r="Q5510" i="4"/>
  <c r="Q5559" i="4"/>
  <c r="Q2747" i="4"/>
  <c r="Q2746" i="4"/>
  <c r="Q2745" i="4"/>
  <c r="Q2737" i="4"/>
  <c r="Q2744" i="4"/>
  <c r="Q2736" i="4"/>
  <c r="Q2759" i="4"/>
  <c r="Q2758" i="4"/>
  <c r="Q2757" i="4"/>
  <c r="Q5569" i="4"/>
  <c r="Q5611" i="4"/>
  <c r="Q5610" i="4"/>
  <c r="Q5568" i="4"/>
  <c r="Q5567" i="4"/>
  <c r="Q5621" i="4"/>
  <c r="Q5579" i="4"/>
  <c r="Q5578" i="4"/>
  <c r="Q5620" i="4"/>
  <c r="Q5619" i="4"/>
  <c r="Q5577" i="4"/>
  <c r="Q5585" i="4"/>
  <c r="Q5626" i="4"/>
  <c r="Q5625" i="4"/>
  <c r="Q5584" i="4"/>
  <c r="Q5583" i="4"/>
  <c r="Q5624" i="4"/>
  <c r="Q5630" i="4"/>
  <c r="Q5588" i="4"/>
  <c r="Q5629" i="4"/>
  <c r="Q5587" i="4"/>
  <c r="Q5591" i="4"/>
  <c r="Q5635" i="4"/>
  <c r="Q5634" i="4"/>
  <c r="Q5590" i="4"/>
  <c r="Q5589" i="4"/>
  <c r="Q5633" i="4"/>
  <c r="Q5637" i="4"/>
  <c r="Q5596" i="4"/>
  <c r="Q5639" i="4"/>
  <c r="Q5595" i="4"/>
  <c r="Q5638" i="4"/>
  <c r="Q5594" i="4"/>
  <c r="Q645" i="4"/>
  <c r="Q654" i="4"/>
  <c r="Q646" i="4"/>
  <c r="Q655" i="4"/>
  <c r="Q648" i="4"/>
  <c r="Q656" i="4"/>
  <c r="Q649" i="4"/>
  <c r="Q657" i="4"/>
  <c r="Q650" i="4"/>
  <c r="Q658" i="4"/>
  <c r="Q651" i="4"/>
  <c r="Q659" i="4"/>
  <c r="Q652" i="4"/>
  <c r="Q660" i="4"/>
  <c r="Q653" i="4"/>
  <c r="Q661" i="4"/>
  <c r="Q647" i="4"/>
  <c r="Q5606" i="4"/>
  <c r="Q5563" i="4"/>
  <c r="Q5564" i="4"/>
  <c r="Q5607" i="4"/>
  <c r="Q5616" i="4"/>
  <c r="Q5574" i="4"/>
  <c r="Q5573" i="4"/>
  <c r="Q5615" i="4"/>
  <c r="Q5561" i="4"/>
  <c r="Q5604" i="4"/>
  <c r="Q5603" i="4"/>
  <c r="Q5560" i="4"/>
  <c r="Q5562" i="4"/>
  <c r="Q5605" i="4"/>
  <c r="Q5614" i="4"/>
  <c r="Q5572" i="4"/>
  <c r="Q5571" i="4"/>
  <c r="Q5613" i="4"/>
  <c r="Q5612" i="4"/>
  <c r="Q5570" i="4"/>
  <c r="Q5581" i="4"/>
  <c r="Q5622" i="4"/>
  <c r="Q5580" i="4"/>
  <c r="Q5628" i="4"/>
  <c r="Q1773" i="4"/>
  <c r="Q1781" i="4"/>
  <c r="Q1772" i="4"/>
  <c r="Q1780" i="4"/>
  <c r="Q1771" i="4"/>
  <c r="Q1782" i="4"/>
  <c r="Q1768" i="4"/>
  <c r="Q1776" i="4"/>
  <c r="Q1767" i="4"/>
  <c r="Q1775" i="4"/>
  <c r="Q1769" i="4"/>
  <c r="Q1777" i="4"/>
  <c r="Q1770" i="4"/>
  <c r="Q1779" i="4"/>
  <c r="Q1778" i="4"/>
  <c r="Q1774" i="4"/>
  <c r="Q1783" i="4"/>
  <c r="Q2755" i="4"/>
  <c r="Q5566" i="4"/>
  <c r="Q5609" i="4"/>
  <c r="Q5608" i="4"/>
  <c r="Q5565" i="4"/>
  <c r="Q5618" i="4"/>
  <c r="Q5576" i="4"/>
  <c r="Q5575" i="4"/>
  <c r="Q5623" i="4"/>
  <c r="Q5582" i="4"/>
  <c r="Q5586" i="4"/>
  <c r="Q5627" i="4"/>
  <c r="Q5631" i="4"/>
  <c r="Q5593" i="4"/>
  <c r="Q5592" i="4"/>
  <c r="Q5636" i="4"/>
  <c r="Q5598" i="4"/>
  <c r="Q5597" i="4"/>
  <c r="Q5599" i="4"/>
  <c r="Q5642" i="4"/>
  <c r="Q5600" i="4"/>
  <c r="Q5601" i="4"/>
  <c r="Q5645" i="4"/>
  <c r="Q5602" i="4"/>
  <c r="Q5646" i="4"/>
  <c r="Q2763" i="4"/>
  <c r="Q2762" i="4"/>
  <c r="Q2753" i="4"/>
  <c r="Q2752" i="4"/>
  <c r="Q2761" i="4"/>
  <c r="Q2751" i="4"/>
  <c r="Q5656" i="4"/>
  <c r="Q5696" i="4"/>
  <c r="Q5695" i="4"/>
  <c r="Q5655" i="4"/>
  <c r="Q5654" i="4"/>
  <c r="Q5705" i="4"/>
  <c r="Q5665" i="4"/>
  <c r="Q5664" i="4"/>
  <c r="Q5704" i="4"/>
  <c r="Q5703" i="4"/>
  <c r="Q5663" i="4"/>
  <c r="Q5667" i="4"/>
  <c r="Q5707" i="4"/>
  <c r="Q5666" i="4"/>
  <c r="Q5706" i="4"/>
  <c r="Q5710" i="4"/>
  <c r="Q5670" i="4"/>
  <c r="Q5709" i="4"/>
  <c r="Q5669" i="4"/>
  <c r="Q5675" i="4"/>
  <c r="Q5715" i="4"/>
  <c r="Q5714" i="4"/>
  <c r="Q5674" i="4"/>
  <c r="Q5673" i="4"/>
  <c r="Q5713" i="4"/>
  <c r="Q5719" i="4"/>
  <c r="Q5679" i="4"/>
  <c r="Q5721" i="4"/>
  <c r="Q5678" i="4"/>
  <c r="Q5720" i="4"/>
  <c r="Q5677" i="4"/>
  <c r="Q662" i="4"/>
  <c r="Q670" i="4"/>
  <c r="Q663" i="4"/>
  <c r="Q671" i="4"/>
  <c r="Q664" i="4"/>
  <c r="Q672" i="4"/>
  <c r="Q665" i="4"/>
  <c r="Q673" i="4"/>
  <c r="Q666" i="4"/>
  <c r="Q674" i="4"/>
  <c r="Q667" i="4"/>
  <c r="Q675" i="4"/>
  <c r="Q668" i="4"/>
  <c r="Q676" i="4"/>
  <c r="Q669" i="4"/>
  <c r="Q677" i="4"/>
  <c r="Q5691" i="4"/>
  <c r="Q5650" i="4"/>
  <c r="Q5651" i="4"/>
  <c r="Q5692" i="4"/>
  <c r="Q5701" i="4"/>
  <c r="Q5660" i="4"/>
  <c r="Q5700" i="4"/>
  <c r="Q5648" i="4"/>
  <c r="Q5689" i="4"/>
  <c r="Q5688" i="4"/>
  <c r="Q5647" i="4"/>
  <c r="Q5649" i="4"/>
  <c r="Q5690" i="4"/>
  <c r="Q5699" i="4"/>
  <c r="Q5659" i="4"/>
  <c r="Q5658" i="4"/>
  <c r="Q5698" i="4"/>
  <c r="Q5697" i="4"/>
  <c r="Q5657" i="4"/>
  <c r="Q1790" i="4"/>
  <c r="Q1797" i="4"/>
  <c r="Q1789" i="4"/>
  <c r="Q1791" i="4"/>
  <c r="Q1798" i="4"/>
  <c r="Q1785" i="4"/>
  <c r="Q1794" i="4"/>
  <c r="Q1784" i="4"/>
  <c r="Q1793" i="4"/>
  <c r="Q1786" i="4"/>
  <c r="Q1795" i="4"/>
  <c r="Q1788" i="4"/>
  <c r="Q1796" i="4"/>
  <c r="Q1787" i="4"/>
  <c r="Q1792" i="4"/>
  <c r="Q5653" i="4"/>
  <c r="Q5694" i="4"/>
  <c r="Q5693" i="4"/>
  <c r="Q5662" i="4"/>
  <c r="Q5661" i="4"/>
  <c r="Q5668" i="4"/>
  <c r="Q5708" i="4"/>
  <c r="Q5718" i="4"/>
  <c r="Q5676" i="4"/>
  <c r="Q5717" i="4"/>
  <c r="Q5716" i="4"/>
  <c r="Q5723" i="4"/>
  <c r="Q5682" i="4"/>
  <c r="Q5681" i="4"/>
  <c r="Q5722" i="4"/>
  <c r="Q5683" i="4"/>
  <c r="Q5725" i="4"/>
  <c r="Q5724" i="4"/>
  <c r="Q5686" i="4"/>
  <c r="Q5728" i="4"/>
  <c r="Q5687" i="4"/>
  <c r="Q5729" i="4"/>
  <c r="Q2772" i="4"/>
  <c r="Q2771" i="4"/>
  <c r="Q2770" i="4"/>
  <c r="Q2767" i="4"/>
  <c r="Q2766" i="4"/>
  <c r="Q2769" i="4"/>
  <c r="Q5739" i="4"/>
  <c r="Q5777" i="4"/>
  <c r="Q5776" i="4"/>
  <c r="Q5738" i="4"/>
  <c r="Q5737" i="4"/>
  <c r="Q5786" i="4"/>
  <c r="Q5748" i="4"/>
  <c r="Q5747" i="4"/>
  <c r="Q5785" i="4"/>
  <c r="Q5784" i="4"/>
  <c r="Q5746" i="4"/>
  <c r="Q5750" i="4"/>
  <c r="Q5788" i="4"/>
  <c r="Q5749" i="4"/>
  <c r="Q5787" i="4"/>
  <c r="Q5792" i="4"/>
  <c r="Q5754" i="4"/>
  <c r="Q5791" i="4"/>
  <c r="Q5753" i="4"/>
  <c r="Q5758" i="4"/>
  <c r="Q5797" i="4"/>
  <c r="Q5796" i="4"/>
  <c r="Q5757" i="4"/>
  <c r="Q5756" i="4"/>
  <c r="Q5795" i="4"/>
  <c r="Q5800" i="4"/>
  <c r="Q5762" i="4"/>
  <c r="Q5801" i="4"/>
  <c r="Q678" i="4"/>
  <c r="Q686" i="4"/>
  <c r="Q679" i="4"/>
  <c r="Q688" i="4"/>
  <c r="Q680" i="4"/>
  <c r="Q689" i="4"/>
  <c r="Q681" i="4"/>
  <c r="Q690" i="4"/>
  <c r="Q682" i="4"/>
  <c r="Q691" i="4"/>
  <c r="Q683" i="4"/>
  <c r="Q692" i="4"/>
  <c r="Q684" i="4"/>
  <c r="Q693" i="4"/>
  <c r="Q685" i="4"/>
  <c r="Q687" i="4"/>
  <c r="Q694" i="4"/>
  <c r="Q5773" i="4"/>
  <c r="Q5733" i="4"/>
  <c r="Q5734" i="4"/>
  <c r="Q5782" i="4"/>
  <c r="Q5744" i="4"/>
  <c r="Q5743" i="4"/>
  <c r="Q5781" i="4"/>
  <c r="Q5731" i="4"/>
  <c r="Q5771" i="4"/>
  <c r="Q5770" i="4"/>
  <c r="Q5730" i="4"/>
  <c r="Q5732" i="4"/>
  <c r="Q5772" i="4"/>
  <c r="Q5780" i="4"/>
  <c r="Q5742" i="4"/>
  <c r="Q5741" i="4"/>
  <c r="Q5779" i="4"/>
  <c r="Q5778" i="4"/>
  <c r="Q5740" i="4"/>
  <c r="Q1803" i="4"/>
  <c r="Q1804" i="4"/>
  <c r="Q1808" i="4"/>
  <c r="Q1806" i="4"/>
  <c r="Q1799" i="4"/>
  <c r="Q1805" i="4"/>
  <c r="Q1801" i="4"/>
  <c r="Q1807" i="4"/>
  <c r="Q1802" i="4"/>
  <c r="Q5736" i="4"/>
  <c r="Q5775" i="4"/>
  <c r="Q5774" i="4"/>
  <c r="Q5735" i="4"/>
  <c r="Q5745" i="4"/>
  <c r="Q5783" i="4"/>
  <c r="Q5790" i="4"/>
  <c r="Q5752" i="4"/>
  <c r="Q5751" i="4"/>
  <c r="Q5789" i="4"/>
  <c r="Q5799" i="4"/>
  <c r="Q5761" i="4"/>
  <c r="Q5760" i="4"/>
  <c r="Q5798" i="4"/>
  <c r="Q5759" i="4"/>
  <c r="Q5803" i="4"/>
  <c r="Q5802" i="4"/>
  <c r="Q5766" i="4"/>
  <c r="Q5805" i="4"/>
  <c r="Q5765" i="4"/>
  <c r="Q5804" i="4"/>
  <c r="Q5769" i="4"/>
  <c r="Q5808" i="4"/>
  <c r="Q5809" i="4"/>
  <c r="Q2778" i="4"/>
  <c r="Q2777" i="4"/>
  <c r="Q2776" i="4"/>
  <c r="Q2774" i="4"/>
  <c r="Q5817" i="4"/>
  <c r="Q5852" i="4"/>
  <c r="Q5851" i="4"/>
  <c r="Q5816" i="4"/>
  <c r="Q5815" i="4"/>
  <c r="Q5860" i="4"/>
  <c r="Q5826" i="4"/>
  <c r="Q5825" i="4"/>
  <c r="Q5859" i="4"/>
  <c r="Q5858" i="4"/>
  <c r="Q5824" i="4"/>
  <c r="Q5828" i="4"/>
  <c r="Q5862" i="4"/>
  <c r="Q5827" i="4"/>
  <c r="Q5861" i="4"/>
  <c r="Q5866" i="4"/>
  <c r="Q5832" i="4"/>
  <c r="Q5865" i="4"/>
  <c r="Q5831" i="4"/>
  <c r="Q5836" i="4"/>
  <c r="Q5835" i="4"/>
  <c r="Q5834" i="4"/>
  <c r="Q5869" i="4"/>
  <c r="Q5840" i="4"/>
  <c r="Q5870" i="4"/>
  <c r="Q695" i="4"/>
  <c r="Q703" i="4"/>
  <c r="Q696" i="4"/>
  <c r="Q704" i="4"/>
  <c r="Q697" i="4"/>
  <c r="Q705" i="4"/>
  <c r="Q698" i="4"/>
  <c r="Q706" i="4"/>
  <c r="Q699" i="4"/>
  <c r="Q707" i="4"/>
  <c r="Q700" i="4"/>
  <c r="Q708" i="4"/>
  <c r="Q709" i="4"/>
  <c r="Q702" i="4"/>
  <c r="Q710" i="4"/>
  <c r="Q701" i="4"/>
  <c r="Q5848" i="4"/>
  <c r="Q5813" i="4"/>
  <c r="Q5849" i="4"/>
  <c r="Q5856" i="4"/>
  <c r="Q5822" i="4"/>
  <c r="Q5821" i="4"/>
  <c r="Q5811" i="4"/>
  <c r="Q5846" i="4"/>
  <c r="Q5845" i="4"/>
  <c r="Q5810" i="4"/>
  <c r="Q5812" i="4"/>
  <c r="Q5847" i="4"/>
  <c r="Q5855" i="4"/>
  <c r="Q5820" i="4"/>
  <c r="Q5819" i="4"/>
  <c r="Q5854" i="4"/>
  <c r="Q1813" i="4"/>
  <c r="Q1818" i="4"/>
  <c r="Q1809" i="4"/>
  <c r="Q1816" i="4"/>
  <c r="Q1811" i="4"/>
  <c r="Q1815" i="4"/>
  <c r="Q1812" i="4"/>
  <c r="Q1817" i="4"/>
  <c r="Q5850" i="4"/>
  <c r="Q5814" i="4"/>
  <c r="Q5823" i="4"/>
  <c r="Q5864" i="4"/>
  <c r="Q5830" i="4"/>
  <c r="Q5829" i="4"/>
  <c r="Q5863" i="4"/>
  <c r="Q5839" i="4"/>
  <c r="Q5838" i="4"/>
  <c r="Q5837" i="4"/>
  <c r="Q5874" i="4"/>
  <c r="Q5873" i="4"/>
  <c r="Q5871" i="4"/>
  <c r="Q5842" i="4"/>
  <c r="Q5876" i="4"/>
  <c r="Q5841" i="4"/>
  <c r="Q5875" i="4"/>
  <c r="Q5843" i="4"/>
  <c r="Q5877" i="4"/>
  <c r="Q5844" i="4"/>
  <c r="Q5878" i="4"/>
  <c r="Q2779" i="4"/>
  <c r="Q5884" i="4"/>
  <c r="Q5917" i="4"/>
  <c r="Q5916" i="4"/>
  <c r="Q5883" i="4"/>
  <c r="Q5882" i="4"/>
  <c r="Q5923" i="4"/>
  <c r="Q5892" i="4"/>
  <c r="Q5891" i="4"/>
  <c r="Q5922" i="4"/>
  <c r="Q5921" i="4"/>
  <c r="Q5890" i="4"/>
  <c r="Q5894" i="4"/>
  <c r="Q5925" i="4"/>
  <c r="Q5893" i="4"/>
  <c r="Q5924" i="4"/>
  <c r="Q5929" i="4"/>
  <c r="Q5897" i="4"/>
  <c r="Q5928" i="4"/>
  <c r="Q5896" i="4"/>
  <c r="Q5902" i="4"/>
  <c r="Q5901" i="4"/>
  <c r="Q5900" i="4"/>
  <c r="Q5933" i="4"/>
  <c r="Q5906" i="4"/>
  <c r="Q5934" i="4"/>
  <c r="Q711" i="4"/>
  <c r="Q719" i="4"/>
  <c r="Q712" i="4"/>
  <c r="Q720" i="4"/>
  <c r="Q713" i="4"/>
  <c r="Q721" i="4"/>
  <c r="Q714" i="4"/>
  <c r="Q722" i="4"/>
  <c r="Q715" i="4"/>
  <c r="Q723" i="4"/>
  <c r="Q716" i="4"/>
  <c r="Q724" i="4"/>
  <c r="Q717" i="4"/>
  <c r="Q725" i="4"/>
  <c r="Q718" i="4"/>
  <c r="Q726" i="4"/>
  <c r="Q5913" i="4"/>
  <c r="Q5914" i="4"/>
  <c r="Q5920" i="4"/>
  <c r="Q5888" i="4"/>
  <c r="Q5879" i="4"/>
  <c r="Q5911" i="4"/>
  <c r="Q5910" i="4"/>
  <c r="Q5880" i="4"/>
  <c r="Q5912" i="4"/>
  <c r="Q5919" i="4"/>
  <c r="Q5887" i="4"/>
  <c r="Q5886" i="4"/>
  <c r="Q5918" i="4"/>
  <c r="Q1823" i="4"/>
  <c r="Q1820" i="4"/>
  <c r="Q1824" i="4"/>
  <c r="Q1819" i="4"/>
  <c r="Q1826" i="4"/>
  <c r="Q1821" i="4"/>
  <c r="Q1825" i="4"/>
  <c r="Q1822" i="4"/>
  <c r="Q1827" i="4"/>
  <c r="Q5915" i="4"/>
  <c r="Q5881" i="4"/>
  <c r="Q5889" i="4"/>
  <c r="Q5927" i="4"/>
  <c r="Q5895" i="4"/>
  <c r="Q5926" i="4"/>
  <c r="Q5930" i="4"/>
  <c r="Q5905" i="4"/>
  <c r="Q5904" i="4"/>
  <c r="Q5932" i="4"/>
  <c r="Q5903" i="4"/>
  <c r="Q5931" i="4"/>
  <c r="Q5907" i="4"/>
  <c r="Q5937" i="4"/>
  <c r="Q5908" i="4"/>
  <c r="Q5909" i="4"/>
  <c r="Q5944" i="4"/>
  <c r="Q5966" i="4"/>
  <c r="Q5965" i="4"/>
  <c r="Q5943" i="4"/>
  <c r="Q5942" i="4"/>
  <c r="Q5971" i="4"/>
  <c r="Q5948" i="4"/>
  <c r="Q5947" i="4"/>
  <c r="Q5970" i="4"/>
  <c r="Q5969" i="4"/>
  <c r="Q5946" i="4"/>
  <c r="Q5950" i="4"/>
  <c r="Q5973" i="4"/>
  <c r="Q5949" i="4"/>
  <c r="Q5972" i="4"/>
  <c r="Q5976" i="4"/>
  <c r="Q5975" i="4"/>
  <c r="Q5954" i="4"/>
  <c r="Q5952" i="4"/>
  <c r="Q5981" i="4"/>
  <c r="Q5956" i="4"/>
  <c r="Q5982" i="4"/>
  <c r="Q727" i="4"/>
  <c r="Q735" i="4"/>
  <c r="Q728" i="4"/>
  <c r="Q736" i="4"/>
  <c r="Q729" i="4"/>
  <c r="Q737" i="4"/>
  <c r="Q730" i="4"/>
  <c r="Q738" i="4"/>
  <c r="Q731" i="4"/>
  <c r="Q739" i="4"/>
  <c r="Q732" i="4"/>
  <c r="Q740" i="4"/>
  <c r="Q733" i="4"/>
  <c r="Q741" i="4"/>
  <c r="Q734" i="4"/>
  <c r="Q742" i="4"/>
  <c r="Q5963" i="4"/>
  <c r="Q5939" i="4"/>
  <c r="Q5962" i="4"/>
  <c r="Q5961" i="4"/>
  <c r="Q5938" i="4"/>
  <c r="Q5968" i="4"/>
  <c r="Q5945" i="4"/>
  <c r="Q5967" i="4"/>
  <c r="Q1829" i="4"/>
  <c r="Q1833" i="4"/>
  <c r="Q1828" i="4"/>
  <c r="Q1835" i="4"/>
  <c r="Q1830" i="4"/>
  <c r="Q1834" i="4"/>
  <c r="Q1832" i="4"/>
  <c r="Q1831" i="4"/>
  <c r="Q1836" i="4"/>
  <c r="Q5964" i="4"/>
  <c r="Q5941" i="4"/>
  <c r="Q5974" i="4"/>
  <c r="Q5951" i="4"/>
  <c r="Q5978" i="4"/>
  <c r="Q5955" i="4"/>
  <c r="Q5980" i="4"/>
  <c r="Q5960" i="4"/>
  <c r="Q5959" i="4"/>
  <c r="Q5985" i="4"/>
  <c r="Q5986" i="4"/>
  <c r="Q5992" i="4"/>
  <c r="Q6009" i="4"/>
  <c r="Q6008" i="4"/>
  <c r="Q5991" i="4"/>
  <c r="Q5990" i="4"/>
  <c r="Q6012" i="4"/>
  <c r="Q5995" i="4"/>
  <c r="Q5994" i="4"/>
  <c r="Q6011" i="4"/>
  <c r="Q6010" i="4"/>
  <c r="Q5993" i="4"/>
  <c r="Q5997" i="4"/>
  <c r="Q5996" i="4"/>
  <c r="Q6016" i="4"/>
  <c r="Q6015" i="4"/>
  <c r="Q6002" i="4"/>
  <c r="Q6000" i="4"/>
  <c r="Q6021" i="4"/>
  <c r="Q6005" i="4"/>
  <c r="Q6022" i="4"/>
  <c r="Q743" i="4"/>
  <c r="Q751" i="4"/>
  <c r="Q744" i="4"/>
  <c r="Q752" i="4"/>
  <c r="Q745" i="4"/>
  <c r="Q753" i="4"/>
  <c r="Q746" i="4"/>
  <c r="Q754" i="4"/>
  <c r="Q747" i="4"/>
  <c r="Q755" i="4"/>
  <c r="Q748" i="4"/>
  <c r="Q756" i="4"/>
  <c r="Q749" i="4"/>
  <c r="Q757" i="4"/>
  <c r="Q750" i="4"/>
  <c r="Q758" i="4"/>
  <c r="Q6007" i="4"/>
  <c r="Q5987" i="4"/>
  <c r="Q1839" i="4"/>
  <c r="Q1843" i="4"/>
  <c r="Q1845" i="4"/>
  <c r="Q1840" i="4"/>
  <c r="Q1844" i="4"/>
  <c r="Q1842" i="4"/>
  <c r="Q1841" i="4"/>
  <c r="Q1846" i="4"/>
  <c r="Q6013" i="4"/>
  <c r="Q5999" i="4"/>
  <c r="Q5998" i="4"/>
  <c r="Q6014" i="4"/>
  <c r="Q6004" i="4"/>
  <c r="Q6020" i="4"/>
  <c r="Q6003" i="4"/>
  <c r="Q6019" i="4"/>
  <c r="Q6025" i="4"/>
  <c r="Q6024" i="4"/>
  <c r="Q6027" i="4"/>
  <c r="Q6006" i="4"/>
  <c r="Q6026" i="4"/>
  <c r="Q6029" i="4"/>
  <c r="Q6028" i="4"/>
  <c r="Q6033" i="4"/>
  <c r="Q6055" i="4"/>
  <c r="Q6054" i="4"/>
  <c r="Q6032" i="4"/>
  <c r="Q6031" i="4"/>
  <c r="Q6058" i="4"/>
  <c r="Q6038" i="4"/>
  <c r="Q6037" i="4"/>
  <c r="Q6057" i="4"/>
  <c r="Q6056" i="4"/>
  <c r="Q6036" i="4"/>
  <c r="Q6041" i="4"/>
  <c r="Q6040" i="4"/>
  <c r="Q6061" i="4"/>
  <c r="Q6060" i="4"/>
  <c r="Q6045" i="4"/>
  <c r="Q759" i="4"/>
  <c r="Q767" i="4"/>
  <c r="Q760" i="4"/>
  <c r="Q768" i="4"/>
  <c r="Q761" i="4"/>
  <c r="Q769" i="4"/>
  <c r="Q762" i="4"/>
  <c r="Q770" i="4"/>
  <c r="Q763" i="4"/>
  <c r="Q771" i="4"/>
  <c r="Q764" i="4"/>
  <c r="Q772" i="4"/>
  <c r="Q765" i="4"/>
  <c r="Q773" i="4"/>
  <c r="Q766" i="4"/>
  <c r="Q774" i="4"/>
  <c r="Q6030" i="4"/>
  <c r="Q6035" i="4"/>
  <c r="Q1848" i="4"/>
  <c r="Q1853" i="4"/>
  <c r="Q1849" i="4"/>
  <c r="Q1850" i="4"/>
  <c r="Q1854" i="4"/>
  <c r="Q6034" i="4"/>
  <c r="Q6043" i="4"/>
  <c r="Q6042" i="4"/>
  <c r="Q6059" i="4"/>
  <c r="Q6049" i="4"/>
  <c r="Q6048" i="4"/>
  <c r="Q6062" i="4"/>
  <c r="Q6053" i="4"/>
  <c r="Q6052" i="4"/>
  <c r="Q6065" i="4"/>
  <c r="Q6069" i="4"/>
  <c r="Q6083" i="4"/>
  <c r="Q6082" i="4"/>
  <c r="Q6068" i="4"/>
  <c r="Q6067" i="4"/>
  <c r="Q6086" i="4"/>
  <c r="Q6085" i="4"/>
  <c r="Q6084" i="4"/>
  <c r="Q6072" i="4"/>
  <c r="Q6071" i="4"/>
  <c r="Q6091" i="4"/>
  <c r="Q6090" i="4"/>
  <c r="Q775" i="4"/>
  <c r="Q783" i="4"/>
  <c r="Q776" i="4"/>
  <c r="Q784" i="4"/>
  <c r="Q777" i="4"/>
  <c r="Q785" i="4"/>
  <c r="Q778" i="4"/>
  <c r="Q786" i="4"/>
  <c r="Q779" i="4"/>
  <c r="Q787" i="4"/>
  <c r="Q780" i="4"/>
  <c r="Q788" i="4"/>
  <c r="Q781" i="4"/>
  <c r="Q789" i="4"/>
  <c r="Q782" i="4"/>
  <c r="Q790" i="4"/>
  <c r="Q6081" i="4"/>
  <c r="Q6066" i="4"/>
  <c r="Q1858" i="4"/>
  <c r="Q1859" i="4"/>
  <c r="Q6070" i="4"/>
  <c r="Q6087" i="4"/>
  <c r="Q6089" i="4"/>
  <c r="Q6073" i="4"/>
  <c r="Q6088" i="4"/>
  <c r="Q6076" i="4"/>
  <c r="Q6078" i="4"/>
  <c r="Q6080" i="4"/>
  <c r="Q6094" i="4"/>
  <c r="Q6097" i="4"/>
  <c r="Q6105" i="4"/>
  <c r="Q6096" i="4"/>
  <c r="Q6095" i="4"/>
  <c r="Q6108" i="4"/>
  <c r="Q6107" i="4"/>
  <c r="Q6106" i="4"/>
  <c r="Q6101" i="4"/>
  <c r="Q6100" i="4"/>
  <c r="Q6111" i="4"/>
  <c r="Q6110" i="4"/>
  <c r="Q791" i="4"/>
  <c r="Q798" i="4"/>
  <c r="Q792" i="4"/>
  <c r="Q799" i="4"/>
  <c r="Q793" i="4"/>
  <c r="Q800" i="4"/>
  <c r="Q794" i="4"/>
  <c r="Q801" i="4"/>
  <c r="Q795" i="4"/>
  <c r="Q802" i="4"/>
  <c r="Q796" i="4"/>
  <c r="Q803" i="4"/>
  <c r="Q797" i="4"/>
  <c r="Q804" i="4"/>
  <c r="Q1860" i="4"/>
  <c r="Q1861" i="4"/>
  <c r="Q6109" i="4"/>
  <c r="Q6112" i="4"/>
  <c r="Q6114" i="4"/>
  <c r="Q6103" i="4"/>
  <c r="Q6113" i="4"/>
  <c r="Q6104" i="4"/>
  <c r="Q6116" i="4"/>
  <c r="Q6115" i="4"/>
  <c r="Q6129" i="4"/>
  <c r="Q6128" i="4"/>
  <c r="Q6127" i="4"/>
  <c r="Q6121" i="4"/>
  <c r="Q6120" i="4"/>
  <c r="Q6135" i="4"/>
  <c r="Q6134" i="4"/>
  <c r="Q805" i="4"/>
  <c r="Q811" i="4"/>
  <c r="Q806" i="4"/>
  <c r="Q812" i="4"/>
  <c r="Q807" i="4"/>
  <c r="Q813" i="4"/>
  <c r="Q808" i="4"/>
  <c r="Q814" i="4"/>
  <c r="Q809" i="4"/>
  <c r="Q815" i="4"/>
  <c r="Q810" i="4"/>
  <c r="Q816" i="4"/>
  <c r="Q1862" i="4"/>
  <c r="Q1863" i="4"/>
  <c r="Q6126" i="4"/>
  <c r="Q6117" i="4"/>
  <c r="Q6132" i="4"/>
  <c r="Q6133" i="4"/>
  <c r="Q6122" i="4"/>
  <c r="Q6136" i="4"/>
  <c r="Q6124" i="4"/>
  <c r="Q6137" i="4"/>
  <c r="Q6125" i="4"/>
  <c r="Q6138" i="4"/>
  <c r="Q6141" i="4"/>
  <c r="Q6140" i="4"/>
  <c r="Q6139" i="4"/>
  <c r="Q6155" i="4"/>
  <c r="Q6154" i="4"/>
  <c r="Q6153" i="4"/>
  <c r="Q6147" i="4"/>
  <c r="Q6146" i="4"/>
  <c r="Q817" i="4"/>
  <c r="Q825" i="4"/>
  <c r="Q818" i="4"/>
  <c r="Q826" i="4"/>
  <c r="Q820" i="4"/>
  <c r="Q827" i="4"/>
  <c r="Q821" i="4"/>
  <c r="Q829" i="4"/>
  <c r="Q823" i="4"/>
  <c r="Q830" i="4"/>
  <c r="Q824" i="4"/>
  <c r="Q831" i="4"/>
  <c r="Q819" i="4"/>
  <c r="Q828" i="4"/>
  <c r="Q822" i="4"/>
  <c r="Q1864" i="4"/>
  <c r="Q6152" i="4"/>
  <c r="Q6143" i="4"/>
  <c r="Q6142" i="4"/>
  <c r="Q6151" i="4"/>
  <c r="Q6158" i="4"/>
  <c r="Q6157" i="4"/>
  <c r="Q6159" i="4"/>
  <c r="Q6148" i="4"/>
  <c r="Q6149" i="4"/>
  <c r="Q6150" i="4"/>
  <c r="Q6160" i="4"/>
  <c r="Q6163" i="4"/>
  <c r="Q6162" i="4"/>
  <c r="Q6161" i="4"/>
  <c r="Q6173" i="4"/>
  <c r="Q6167" i="4"/>
  <c r="Q6166" i="4"/>
  <c r="Q832" i="4"/>
  <c r="Q838" i="4"/>
  <c r="Q833" i="4"/>
  <c r="Q839" i="4"/>
  <c r="Q834" i="4"/>
  <c r="Q840" i="4"/>
  <c r="Q835" i="4"/>
  <c r="Q842" i="4"/>
  <c r="Q836" i="4"/>
  <c r="Q843" i="4"/>
  <c r="Q837" i="4"/>
  <c r="Q844" i="4"/>
  <c r="Q841" i="4"/>
  <c r="Q6171" i="4"/>
  <c r="Q6164" i="4"/>
  <c r="Q6165" i="4"/>
  <c r="Q6170" i="4"/>
  <c r="Q6174" i="4"/>
  <c r="Q6175" i="4"/>
  <c r="Q6176" i="4"/>
  <c r="Q6169" i="4"/>
  <c r="Q6168" i="4"/>
  <c r="Q6185" i="4"/>
  <c r="Q845" i="4"/>
  <c r="Q850" i="4"/>
  <c r="Q846" i="4"/>
  <c r="Q851" i="4"/>
  <c r="Q847" i="4"/>
  <c r="Q852" i="4"/>
  <c r="Q848" i="4"/>
  <c r="Q853" i="4"/>
  <c r="Q849" i="4"/>
  <c r="Q854" i="4"/>
  <c r="Q6179" i="4"/>
  <c r="Q6186" i="4"/>
  <c r="Q6183" i="4"/>
  <c r="Q6196" i="4"/>
  <c r="Q855" i="4"/>
  <c r="Q859" i="4"/>
  <c r="Q856" i="4"/>
  <c r="Q860" i="4"/>
  <c r="Q857" i="4"/>
  <c r="Q861" i="4"/>
  <c r="Q858" i="4"/>
  <c r="Q862" i="4"/>
  <c r="Q6195" i="4"/>
  <c r="Q6191" i="4"/>
  <c r="Q6197" i="4"/>
  <c r="Q6198" i="4"/>
  <c r="Q6203" i="4"/>
  <c r="Q863" i="4"/>
  <c r="Q867" i="4"/>
  <c r="Q864" i="4"/>
  <c r="Q868" i="4"/>
  <c r="Q865" i="4"/>
  <c r="Q869" i="4"/>
  <c r="Q866" i="4"/>
  <c r="Q870" i="4"/>
  <c r="Q6201" i="4"/>
  <c r="Q6202" i="4"/>
  <c r="Q6200" i="4"/>
  <c r="Q6206" i="4"/>
  <c r="Q871" i="4"/>
  <c r="Q875" i="4"/>
  <c r="Q873" i="4"/>
  <c r="Q877" i="4"/>
  <c r="Q872" i="4"/>
  <c r="Q876" i="4"/>
  <c r="Q874" i="4"/>
  <c r="Q878" i="4"/>
  <c r="Q6210" i="4"/>
  <c r="Q6208" i="4"/>
  <c r="Q6207" i="4"/>
  <c r="Q6211" i="4"/>
  <c r="Q880" i="4"/>
  <c r="Q879" i="4"/>
  <c r="Q881" i="4"/>
  <c r="Q882" i="4"/>
  <c r="Q883" i="4"/>
  <c r="Q884" i="4"/>
  <c r="Q886" i="4"/>
  <c r="Q885" i="4"/>
  <c r="Q887" i="4"/>
  <c r="Q888" i="4"/>
  <c r="Q889" i="4"/>
  <c r="Q890" i="4"/>
  <c r="Q892" i="4"/>
  <c r="Q891" i="4"/>
  <c r="Q893" i="4"/>
  <c r="Q1197" i="4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2" i="1"/>
  <c r="E1327" i="9" l="1"/>
  <c r="E1455" i="9"/>
  <c r="E1439" i="9"/>
  <c r="E1423" i="9"/>
  <c r="E1407" i="9"/>
  <c r="E1391" i="9"/>
  <c r="E1375" i="9"/>
  <c r="E1359" i="9"/>
  <c r="E1119" i="9"/>
  <c r="E1103" i="9"/>
  <c r="E1039" i="9"/>
  <c r="E975" i="9"/>
  <c r="E911" i="9"/>
  <c r="E863" i="9"/>
  <c r="E799" i="9"/>
  <c r="E68" i="9"/>
  <c r="E1454" i="9"/>
  <c r="E1438" i="9"/>
  <c r="E1422" i="9"/>
  <c r="E1406" i="9"/>
  <c r="E1390" i="9"/>
  <c r="E1374" i="9"/>
  <c r="E1358" i="9"/>
  <c r="E1316" i="9"/>
  <c r="E1294" i="9"/>
  <c r="E1278" i="9"/>
  <c r="E1262" i="9"/>
  <c r="E1254" i="9"/>
  <c r="E1230" i="9"/>
  <c r="E1222" i="9"/>
  <c r="E1198" i="9"/>
  <c r="E1182" i="9"/>
  <c r="E1118" i="9"/>
  <c r="E1102" i="9"/>
  <c r="E1038" i="9"/>
  <c r="E974" i="9"/>
  <c r="E958" i="9"/>
  <c r="E910" i="9"/>
  <c r="E862" i="9"/>
  <c r="E846" i="9"/>
  <c r="E798" i="9"/>
  <c r="E750" i="9"/>
  <c r="E702" i="9"/>
  <c r="E599" i="9"/>
  <c r="E534" i="9"/>
  <c r="E521" i="9"/>
  <c r="E456" i="9"/>
  <c r="E361" i="9"/>
  <c r="E329" i="9"/>
  <c r="E295" i="9"/>
  <c r="E264" i="9"/>
  <c r="E258" i="9"/>
  <c r="E230" i="9"/>
  <c r="E222" i="9"/>
  <c r="E190" i="9"/>
  <c r="E164" i="9"/>
  <c r="E158" i="9"/>
  <c r="E152" i="9"/>
  <c r="E118" i="9"/>
  <c r="E88" i="9"/>
  <c r="E67" i="9"/>
  <c r="E40" i="9"/>
  <c r="E14" i="9"/>
  <c r="E1453" i="9"/>
  <c r="E1437" i="9"/>
  <c r="E1421" i="9"/>
  <c r="E1405" i="9"/>
  <c r="E1389" i="9"/>
  <c r="E1373" i="9"/>
  <c r="E1357" i="9"/>
  <c r="E1309" i="9"/>
  <c r="E1293" i="9"/>
  <c r="E1277" i="9"/>
  <c r="E1261" i="9"/>
  <c r="E1245" i="9"/>
  <c r="E1229" i="9"/>
  <c r="E1213" i="9"/>
  <c r="E1197" i="9"/>
  <c r="E1181" i="9"/>
  <c r="E1174" i="9"/>
  <c r="E1101" i="9"/>
  <c r="E1087" i="9"/>
  <c r="E1037" i="9"/>
  <c r="E1021" i="9"/>
  <c r="E973" i="9"/>
  <c r="E957" i="9"/>
  <c r="E909" i="9"/>
  <c r="E893" i="9"/>
  <c r="E861" i="9"/>
  <c r="E845" i="9"/>
  <c r="E797" i="9"/>
  <c r="E789" i="9"/>
  <c r="E749" i="9"/>
  <c r="E712" i="9"/>
  <c r="E701" i="9"/>
  <c r="E693" i="9"/>
  <c r="E653" i="9"/>
  <c r="E621" i="9"/>
  <c r="E589" i="9"/>
  <c r="E557" i="9"/>
  <c r="E360" i="9"/>
  <c r="E328" i="9"/>
  <c r="E255" i="9"/>
  <c r="E189" i="9"/>
  <c r="E157" i="9"/>
  <c r="E151" i="9"/>
  <c r="E117" i="9"/>
  <c r="E77" i="9"/>
  <c r="E66" i="9"/>
  <c r="E38" i="9"/>
  <c r="E29" i="9"/>
  <c r="E1452" i="9"/>
  <c r="E1436" i="9"/>
  <c r="E1420" i="9"/>
  <c r="E1404" i="9"/>
  <c r="E1388" i="9"/>
  <c r="E1372" i="9"/>
  <c r="E1330" i="9"/>
  <c r="E1308" i="9"/>
  <c r="E1292" i="9"/>
  <c r="E1276" i="9"/>
  <c r="E1260" i="9"/>
  <c r="E1244" i="9"/>
  <c r="E1228" i="9"/>
  <c r="E1212" i="9"/>
  <c r="E1196" i="9"/>
  <c r="E1180" i="9"/>
  <c r="E1173" i="9"/>
  <c r="E1145" i="9"/>
  <c r="E1130" i="9"/>
  <c r="E1114" i="9"/>
  <c r="E1100" i="9"/>
  <c r="E1084" i="9"/>
  <c r="E1065" i="9"/>
  <c r="E1050" i="9"/>
  <c r="E1036" i="9"/>
  <c r="E1020" i="9"/>
  <c r="E1001" i="9"/>
  <c r="E986" i="9"/>
  <c r="E972" i="9"/>
  <c r="E956" i="9"/>
  <c r="E937" i="9"/>
  <c r="E921" i="9"/>
  <c r="E908" i="9"/>
  <c r="E892" i="9"/>
  <c r="E873" i="9"/>
  <c r="E858" i="9"/>
  <c r="E844" i="9"/>
  <c r="E825" i="9"/>
  <c r="E810" i="9"/>
  <c r="E796" i="9"/>
  <c r="E782" i="9"/>
  <c r="E760" i="9"/>
  <c r="E748" i="9"/>
  <c r="E732" i="9"/>
  <c r="E724" i="9"/>
  <c r="E663" i="9"/>
  <c r="E652" i="9"/>
  <c r="E620" i="9"/>
  <c r="E596" i="9"/>
  <c r="E588" i="9"/>
  <c r="E583" i="9"/>
  <c r="E556" i="9"/>
  <c r="E551" i="9"/>
  <c r="E524" i="9"/>
  <c r="E492" i="9"/>
  <c r="E460" i="9"/>
  <c r="E156" i="9"/>
  <c r="E85" i="9"/>
  <c r="E1155" i="9"/>
  <c r="E1129" i="9"/>
  <c r="E1113" i="9"/>
  <c r="E1049" i="9"/>
  <c r="E1013" i="9"/>
  <c r="E985" i="9"/>
  <c r="E949" i="9"/>
  <c r="E856" i="9"/>
  <c r="E836" i="9"/>
  <c r="E809" i="9"/>
  <c r="E747" i="9"/>
  <c r="E731" i="9"/>
  <c r="E723" i="9"/>
  <c r="E696" i="9"/>
  <c r="E685" i="9"/>
  <c r="E651" i="9"/>
  <c r="E619" i="9"/>
  <c r="E587" i="9"/>
  <c r="E582" i="9"/>
  <c r="E555" i="9"/>
  <c r="E550" i="9"/>
  <c r="E523" i="9"/>
  <c r="E518" i="9"/>
  <c r="E491" i="9"/>
  <c r="E459" i="9"/>
  <c r="E450" i="9"/>
  <c r="E419" i="9"/>
  <c r="E387" i="9"/>
  <c r="E355" i="9"/>
  <c r="E323" i="9"/>
  <c r="E291" i="9"/>
  <c r="E287" i="9"/>
  <c r="E251" i="9"/>
  <c r="E226" i="9"/>
  <c r="E219" i="9"/>
  <c r="E155" i="9"/>
  <c r="E83" i="9"/>
  <c r="E75" i="9"/>
  <c r="E64" i="9"/>
  <c r="E27" i="9"/>
  <c r="E11" i="9"/>
  <c r="E1343" i="9"/>
  <c r="E324" i="9"/>
  <c r="E290" i="9"/>
  <c r="E284" i="9"/>
  <c r="E259" i="9"/>
  <c r="E250" i="9"/>
  <c r="E224" i="9"/>
  <c r="E218" i="9"/>
  <c r="E212" i="9"/>
  <c r="E186" i="9"/>
  <c r="E114" i="9"/>
  <c r="E106" i="9"/>
  <c r="E74" i="9"/>
  <c r="E46" i="9"/>
  <c r="E1449" i="9"/>
  <c r="E1433" i="9"/>
  <c r="E1417" i="9"/>
  <c r="E1401" i="9"/>
  <c r="E1385" i="9"/>
  <c r="E1337" i="9"/>
  <c r="E1321" i="9"/>
  <c r="E1305" i="9"/>
  <c r="E1289" i="9"/>
  <c r="E1273" i="9"/>
  <c r="E1257" i="9"/>
  <c r="E1241" i="9"/>
  <c r="E1225" i="9"/>
  <c r="E1209" i="9"/>
  <c r="E1193" i="9"/>
  <c r="E1177" i="9"/>
  <c r="E1161" i="9"/>
  <c r="E1097" i="9"/>
  <c r="E1081" i="9"/>
  <c r="E1075" i="9"/>
  <c r="E1017" i="9"/>
  <c r="E953" i="9"/>
  <c r="E918" i="9"/>
  <c r="E889" i="9"/>
  <c r="E883" i="9"/>
  <c r="E854" i="9"/>
  <c r="E841" i="9"/>
  <c r="E777" i="9"/>
  <c r="E756" i="9"/>
  <c r="E729" i="9"/>
  <c r="E717" i="9"/>
  <c r="E659" i="9"/>
  <c r="E649" i="9"/>
  <c r="E626" i="9"/>
  <c r="E617" i="9"/>
  <c r="E611" i="9"/>
  <c r="E585" i="9"/>
  <c r="E580" i="9"/>
  <c r="E553" i="9"/>
  <c r="E548" i="9"/>
  <c r="E512" i="9"/>
  <c r="E481" i="9"/>
  <c r="E443" i="9"/>
  <c r="E411" i="9"/>
  <c r="E379" i="9"/>
  <c r="E354" i="9"/>
  <c r="E347" i="9"/>
  <c r="E322" i="9"/>
  <c r="E315" i="9"/>
  <c r="E289" i="9"/>
  <c r="E257" i="9"/>
  <c r="E223" i="9"/>
  <c r="E211" i="9"/>
  <c r="E185" i="9"/>
  <c r="E148" i="9"/>
  <c r="E105" i="9"/>
  <c r="E97" i="9"/>
  <c r="E73" i="9"/>
  <c r="E45" i="9"/>
  <c r="E25" i="9"/>
  <c r="E9" i="9"/>
  <c r="E1464" i="9"/>
  <c r="E1448" i="9"/>
  <c r="E1432" i="9"/>
  <c r="E1416" i="9"/>
  <c r="E1400" i="9"/>
  <c r="E1384" i="9"/>
  <c r="E1336" i="9"/>
  <c r="E1320" i="9"/>
  <c r="E1304" i="9"/>
  <c r="E1288" i="9"/>
  <c r="E1272" i="9"/>
  <c r="E1256" i="9"/>
  <c r="E1240" i="9"/>
  <c r="E1224" i="9"/>
  <c r="E1208" i="9"/>
  <c r="E1192" i="9"/>
  <c r="E1176" i="9"/>
  <c r="E1160" i="9"/>
  <c r="E1144" i="9"/>
  <c r="E1126" i="9"/>
  <c r="E1110" i="9"/>
  <c r="E1094" i="9"/>
  <c r="E1080" i="9"/>
  <c r="E1066" i="9"/>
  <c r="E1046" i="9"/>
  <c r="E1030" i="9"/>
  <c r="E1016" i="9"/>
  <c r="E1000" i="9"/>
  <c r="E981" i="9"/>
  <c r="E966" i="9"/>
  <c r="E952" i="9"/>
  <c r="E936" i="9"/>
  <c r="E917" i="9"/>
  <c r="E901" i="9"/>
  <c r="E888" i="9"/>
  <c r="E882" i="9"/>
  <c r="E853" i="9"/>
  <c r="E840" i="9"/>
  <c r="E824" i="9"/>
  <c r="E805" i="9"/>
  <c r="E790" i="9"/>
  <c r="E776" i="9"/>
  <c r="E769" i="9"/>
  <c r="E741" i="9"/>
  <c r="E728" i="9"/>
  <c r="E714" i="9"/>
  <c r="E692" i="9"/>
  <c r="E680" i="9"/>
  <c r="E657" i="9"/>
  <c r="E648" i="9"/>
  <c r="E643" i="9"/>
  <c r="E616" i="9"/>
  <c r="E610" i="9"/>
  <c r="E584" i="9"/>
  <c r="E578" i="9"/>
  <c r="E547" i="9"/>
  <c r="E543" i="9"/>
  <c r="E515" i="9"/>
  <c r="E508" i="9"/>
  <c r="E483" i="9"/>
  <c r="E476" i="9"/>
  <c r="E451" i="9"/>
  <c r="E440" i="9"/>
  <c r="E418" i="9"/>
  <c r="E408" i="9"/>
  <c r="E386" i="9"/>
  <c r="E376" i="9"/>
  <c r="E353" i="9"/>
  <c r="E344" i="9"/>
  <c r="E321" i="9"/>
  <c r="E312" i="9"/>
  <c r="E288" i="9"/>
  <c r="E280" i="9"/>
  <c r="E256" i="9"/>
  <c r="E240" i="9"/>
  <c r="E210" i="9"/>
  <c r="E138" i="9"/>
  <c r="E104" i="9"/>
  <c r="E72" i="9"/>
  <c r="E56" i="9"/>
  <c r="E44" i="9"/>
  <c r="E24" i="9"/>
  <c r="E8" i="9"/>
  <c r="E1044" i="9"/>
  <c r="E980" i="9"/>
  <c r="E915" i="9"/>
  <c r="E900" i="9"/>
  <c r="E879" i="9"/>
  <c r="E852" i="9"/>
  <c r="E804" i="9"/>
  <c r="E788" i="9"/>
  <c r="E691" i="9"/>
  <c r="E647" i="9"/>
  <c r="E642" i="9"/>
  <c r="E615" i="9"/>
  <c r="E609" i="9"/>
  <c r="E539" i="9"/>
  <c r="E449" i="9"/>
  <c r="E417" i="9"/>
  <c r="E385" i="9"/>
  <c r="E1462" i="9"/>
  <c r="E1446" i="9"/>
  <c r="E1430" i="9"/>
  <c r="E1414" i="9"/>
  <c r="E1398" i="9"/>
  <c r="E1382" i="9"/>
  <c r="E1334" i="9"/>
  <c r="E1318" i="9"/>
  <c r="E1302" i="9"/>
  <c r="E1238" i="9"/>
  <c r="E1206" i="9"/>
  <c r="E1172" i="9"/>
  <c r="E1158" i="9"/>
  <c r="E1142" i="9"/>
  <c r="E1135" i="9"/>
  <c r="E1108" i="9"/>
  <c r="E1092" i="9"/>
  <c r="E1078" i="9"/>
  <c r="E1062" i="9"/>
  <c r="E1043" i="9"/>
  <c r="E1028" i="9"/>
  <c r="E1014" i="9"/>
  <c r="E998" i="9"/>
  <c r="E964" i="9"/>
  <c r="E950" i="9"/>
  <c r="E934" i="9"/>
  <c r="E899" i="9"/>
  <c r="E886" i="9"/>
  <c r="E851" i="9"/>
  <c r="E838" i="9"/>
  <c r="E822" i="9"/>
  <c r="E815" i="9"/>
  <c r="E787" i="9"/>
  <c r="E774" i="9"/>
  <c r="E765" i="9"/>
  <c r="E739" i="9"/>
  <c r="E690" i="9"/>
  <c r="E641" i="9"/>
  <c r="E605" i="9"/>
  <c r="E577" i="9"/>
  <c r="E545" i="9"/>
  <c r="E513" i="9"/>
  <c r="E502" i="9"/>
  <c r="E480" i="9"/>
  <c r="E448" i="9"/>
  <c r="E416" i="9"/>
  <c r="E208" i="9"/>
  <c r="E175" i="9"/>
  <c r="E134" i="9"/>
  <c r="E22" i="9"/>
  <c r="E1055" i="9"/>
  <c r="E991" i="9"/>
  <c r="E927" i="9"/>
  <c r="E670" i="9"/>
  <c r="E567" i="9"/>
  <c r="E283" i="9"/>
  <c r="E169" i="9"/>
  <c r="E133" i="9"/>
  <c r="E101" i="9"/>
  <c r="E1460" i="9"/>
  <c r="E1444" i="9"/>
  <c r="E1428" i="9"/>
  <c r="E1412" i="9"/>
  <c r="E1396" i="9"/>
  <c r="E1348" i="9"/>
  <c r="E1332" i="9"/>
  <c r="E1156" i="9"/>
  <c r="E1140" i="9"/>
  <c r="E1124" i="9"/>
  <c r="E1060" i="9"/>
  <c r="E996" i="9"/>
  <c r="E932" i="9"/>
  <c r="E926" i="9"/>
  <c r="E884" i="9"/>
  <c r="E868" i="9"/>
  <c r="E820" i="9"/>
  <c r="E772" i="9"/>
  <c r="E669" i="9"/>
  <c r="E636" i="9"/>
  <c r="E348" i="9"/>
  <c r="E316" i="9"/>
  <c r="E142" i="9"/>
  <c r="E124" i="9"/>
  <c r="E100" i="9"/>
  <c r="E92" i="9"/>
  <c r="E59" i="9"/>
  <c r="E39" i="9"/>
  <c r="E1459" i="9"/>
  <c r="E1443" i="9"/>
  <c r="E1427" i="9"/>
  <c r="E1411" i="9"/>
  <c r="E1395" i="9"/>
  <c r="E1369" i="9"/>
  <c r="E1347" i="9"/>
  <c r="E1331" i="9"/>
  <c r="E1139" i="9"/>
  <c r="E1123" i="9"/>
  <c r="E1117" i="9"/>
  <c r="E1059" i="9"/>
  <c r="E1045" i="9"/>
  <c r="E995" i="9"/>
  <c r="E979" i="9"/>
  <c r="E931" i="9"/>
  <c r="E895" i="9"/>
  <c r="E867" i="9"/>
  <c r="E847" i="9"/>
  <c r="E819" i="9"/>
  <c r="E803" i="9"/>
  <c r="E771" i="9"/>
  <c r="E755" i="9"/>
  <c r="E707" i="9"/>
  <c r="E686" i="9"/>
  <c r="E675" i="9"/>
  <c r="E668" i="9"/>
  <c r="E631" i="9"/>
  <c r="E595" i="9"/>
  <c r="E573" i="9"/>
  <c r="E563" i="9"/>
  <c r="E531" i="9"/>
  <c r="E499" i="9"/>
  <c r="E467" i="9"/>
  <c r="E444" i="9"/>
  <c r="E435" i="9"/>
  <c r="E412" i="9"/>
  <c r="E403" i="9"/>
  <c r="E380" i="9"/>
  <c r="E371" i="9"/>
  <c r="E339" i="9"/>
  <c r="E307" i="9"/>
  <c r="E300" i="9"/>
  <c r="E275" i="9"/>
  <c r="E235" i="9"/>
  <c r="E199" i="9"/>
  <c r="E140" i="9"/>
  <c r="E123" i="9"/>
  <c r="E57" i="9"/>
  <c r="E1458" i="9"/>
  <c r="E1442" i="9"/>
  <c r="E1426" i="9"/>
  <c r="E1410" i="9"/>
  <c r="E1394" i="9"/>
  <c r="E1362" i="9"/>
  <c r="E1346" i="9"/>
  <c r="E1138" i="9"/>
  <c r="E1122" i="9"/>
  <c r="E1116" i="9"/>
  <c r="E1058" i="9"/>
  <c r="E1042" i="9"/>
  <c r="E1023" i="9"/>
  <c r="E994" i="9"/>
  <c r="E978" i="9"/>
  <c r="E959" i="9"/>
  <c r="E930" i="9"/>
  <c r="E916" i="9"/>
  <c r="E894" i="9"/>
  <c r="E866" i="9"/>
  <c r="E860" i="9"/>
  <c r="E802" i="9"/>
  <c r="E783" i="9"/>
  <c r="E754" i="9"/>
  <c r="E734" i="9"/>
  <c r="E706" i="9"/>
  <c r="E684" i="9"/>
  <c r="E674" i="9"/>
  <c r="E628" i="9"/>
  <c r="E604" i="9"/>
  <c r="E594" i="9"/>
  <c r="E572" i="9"/>
  <c r="E562" i="9"/>
  <c r="E540" i="9"/>
  <c r="E530" i="9"/>
  <c r="E507" i="9"/>
  <c r="E498" i="9"/>
  <c r="E475" i="9"/>
  <c r="E466" i="9"/>
  <c r="E442" i="9"/>
  <c r="E434" i="9"/>
  <c r="E410" i="9"/>
  <c r="E402" i="9"/>
  <c r="E378" i="9"/>
  <c r="E370" i="9"/>
  <c r="E345" i="9"/>
  <c r="E338" i="9"/>
  <c r="E313" i="9"/>
  <c r="E306" i="9"/>
  <c r="E299" i="9"/>
  <c r="E274" i="9"/>
  <c r="E268" i="9"/>
  <c r="E242" i="9"/>
  <c r="E234" i="9"/>
  <c r="E203" i="9"/>
  <c r="E196" i="9"/>
  <c r="E162" i="9"/>
  <c r="E139" i="9"/>
  <c r="E130" i="9"/>
  <c r="E122" i="9"/>
  <c r="E98" i="9"/>
  <c r="E84" i="9"/>
  <c r="E71" i="9"/>
  <c r="E50" i="9"/>
  <c r="E34" i="9"/>
  <c r="E1457" i="9"/>
  <c r="E1441" i="9"/>
  <c r="E1425" i="9"/>
  <c r="E1409" i="9"/>
  <c r="E1393" i="9"/>
  <c r="E1361" i="9"/>
  <c r="E1345" i="9"/>
  <c r="E1167" i="9"/>
  <c r="E1151" i="9"/>
  <c r="E1137" i="9"/>
  <c r="E1121" i="9"/>
  <c r="E1107" i="9"/>
  <c r="E1086" i="9"/>
  <c r="E1071" i="9"/>
  <c r="E1057" i="9"/>
  <c r="E1041" i="9"/>
  <c r="E1022" i="9"/>
  <c r="E1007" i="9"/>
  <c r="E993" i="9"/>
  <c r="E977" i="9"/>
  <c r="E971" i="9"/>
  <c r="E943" i="9"/>
  <c r="E929" i="9"/>
  <c r="E913" i="9"/>
  <c r="E905" i="9"/>
  <c r="E878" i="9"/>
  <c r="E865" i="9"/>
  <c r="E859" i="9"/>
  <c r="E831" i="9"/>
  <c r="E817" i="9"/>
  <c r="E801" i="9"/>
  <c r="E781" i="9"/>
  <c r="E753" i="9"/>
  <c r="E733" i="9"/>
  <c r="E718" i="9"/>
  <c r="E705" i="9"/>
  <c r="E683" i="9"/>
  <c r="E673" i="9"/>
  <c r="E661" i="9"/>
  <c r="E637" i="9"/>
  <c r="E625" i="9"/>
  <c r="E603" i="9"/>
  <c r="E593" i="9"/>
  <c r="E571" i="9"/>
  <c r="E561" i="9"/>
  <c r="E538" i="9"/>
  <c r="E529" i="9"/>
  <c r="E506" i="9"/>
  <c r="E497" i="9"/>
  <c r="E474" i="9"/>
  <c r="E465" i="9"/>
  <c r="E441" i="9"/>
  <c r="E433" i="9"/>
  <c r="E409" i="9"/>
  <c r="E401" i="9"/>
  <c r="E377" i="9"/>
  <c r="E369" i="9"/>
  <c r="E364" i="9"/>
  <c r="E337" i="9"/>
  <c r="E332" i="9"/>
  <c r="E305" i="9"/>
  <c r="E298" i="9"/>
  <c r="E273" i="9"/>
  <c r="E267" i="9"/>
  <c r="E241" i="9"/>
  <c r="E233" i="9"/>
  <c r="E202" i="9"/>
  <c r="E193" i="9"/>
  <c r="E168" i="9"/>
  <c r="E161" i="9"/>
  <c r="E137" i="9"/>
  <c r="E129" i="9"/>
  <c r="E121" i="9"/>
  <c r="E91" i="9"/>
  <c r="E81" i="9"/>
  <c r="E70" i="9"/>
  <c r="E49" i="9"/>
  <c r="E33" i="9"/>
  <c r="E17" i="9"/>
  <c r="E818" i="9"/>
  <c r="X4708" i="4"/>
  <c r="AA4708" i="4" s="1"/>
  <c r="X5137" i="4"/>
  <c r="AA5137" i="4" s="1"/>
  <c r="X5041" i="4"/>
  <c r="AA5041" i="4" s="1"/>
  <c r="X5841" i="4"/>
  <c r="AA5841" i="4" s="1"/>
  <c r="X5281" i="4"/>
  <c r="AA5281" i="4" s="1"/>
  <c r="X4947" i="4"/>
  <c r="AA4947" i="4" s="1"/>
  <c r="X4756" i="4"/>
  <c r="AA4756" i="4" s="1"/>
  <c r="X5233" i="4"/>
  <c r="AA5233" i="4" s="1"/>
  <c r="X5681" i="4"/>
  <c r="AA5681" i="4" s="1"/>
  <c r="V4562" i="4"/>
  <c r="V3890" i="4"/>
  <c r="X913" i="4"/>
  <c r="AA913" i="4" s="1"/>
  <c r="X897" i="4"/>
  <c r="AA897" i="4" s="1"/>
  <c r="X881" i="4"/>
  <c r="AA881" i="4" s="1"/>
  <c r="X865" i="4"/>
  <c r="AA865" i="4" s="1"/>
  <c r="X849" i="4"/>
  <c r="AA849" i="4" s="1"/>
  <c r="X833" i="4"/>
  <c r="AA833" i="4" s="1"/>
  <c r="X817" i="4"/>
  <c r="AA817" i="4" s="1"/>
  <c r="X801" i="4"/>
  <c r="AA801" i="4" s="1"/>
  <c r="X785" i="4"/>
  <c r="AA785" i="4" s="1"/>
  <c r="X769" i="4"/>
  <c r="AA769" i="4" s="1"/>
  <c r="X765" i="4"/>
  <c r="AA765" i="4" s="1"/>
  <c r="X753" i="4"/>
  <c r="AA753" i="4" s="1"/>
  <c r="X741" i="4"/>
  <c r="AA741" i="4" s="1"/>
  <c r="X737" i="4"/>
  <c r="AA737" i="4" s="1"/>
  <c r="X721" i="4"/>
  <c r="AA721" i="4" s="1"/>
  <c r="X705" i="4"/>
  <c r="AA705" i="4" s="1"/>
  <c r="X697" i="4"/>
  <c r="AA697" i="4" s="1"/>
  <c r="X689" i="4"/>
  <c r="AA689" i="4" s="1"/>
  <c r="X673" i="4"/>
  <c r="AA673" i="4" s="1"/>
  <c r="X657" i="4"/>
  <c r="AA657" i="4" s="1"/>
  <c r="X641" i="4"/>
  <c r="AA641" i="4" s="1"/>
  <c r="X625" i="4"/>
  <c r="AA625" i="4" s="1"/>
  <c r="X609" i="4"/>
  <c r="AA609" i="4" s="1"/>
  <c r="X593" i="4"/>
  <c r="AA593" i="4" s="1"/>
  <c r="X577" i="4"/>
  <c r="AA577" i="4" s="1"/>
  <c r="X561" i="4"/>
  <c r="AA561" i="4" s="1"/>
  <c r="X545" i="4"/>
  <c r="AA545" i="4" s="1"/>
  <c r="X529" i="4"/>
  <c r="AA529" i="4" s="1"/>
  <c r="X513" i="4"/>
  <c r="AA513" i="4" s="1"/>
  <c r="X509" i="4"/>
  <c r="AA509" i="4" s="1"/>
  <c r="X497" i="4"/>
  <c r="AA497" i="4" s="1"/>
  <c r="X485" i="4"/>
  <c r="AA485" i="4" s="1"/>
  <c r="X481" i="4"/>
  <c r="AA481" i="4" s="1"/>
  <c r="X465" i="4"/>
  <c r="AA465" i="4" s="1"/>
  <c r="X449" i="4"/>
  <c r="AA449" i="4" s="1"/>
  <c r="X441" i="4"/>
  <c r="AA441" i="4" s="1"/>
  <c r="X433" i="4"/>
  <c r="AA433" i="4" s="1"/>
  <c r="X417" i="4"/>
  <c r="AA417" i="4" s="1"/>
  <c r="X401" i="4"/>
  <c r="AA401" i="4" s="1"/>
  <c r="X385" i="4"/>
  <c r="AA385" i="4" s="1"/>
  <c r="X369" i="4"/>
  <c r="AA369" i="4" s="1"/>
  <c r="X353" i="4"/>
  <c r="AA353" i="4" s="1"/>
  <c r="X337" i="4"/>
  <c r="AA337" i="4" s="1"/>
  <c r="X321" i="4"/>
  <c r="AA321" i="4" s="1"/>
  <c r="X305" i="4"/>
  <c r="AA305" i="4" s="1"/>
  <c r="X289" i="4"/>
  <c r="AA289" i="4" s="1"/>
  <c r="X273" i="4"/>
  <c r="AA273" i="4" s="1"/>
  <c r="X257" i="4"/>
  <c r="AA257" i="4" s="1"/>
  <c r="X253" i="4"/>
  <c r="AA253" i="4" s="1"/>
  <c r="X241" i="4"/>
  <c r="AA241" i="4" s="1"/>
  <c r="X229" i="4"/>
  <c r="AA229" i="4" s="1"/>
  <c r="X225" i="4"/>
  <c r="AA225" i="4" s="1"/>
  <c r="X209" i="4"/>
  <c r="AA209" i="4" s="1"/>
  <c r="X193" i="4"/>
  <c r="AA193" i="4" s="1"/>
  <c r="X185" i="4"/>
  <c r="AA185" i="4" s="1"/>
  <c r="X177" i="4"/>
  <c r="AA177" i="4" s="1"/>
  <c r="X161" i="4"/>
  <c r="AA161" i="4" s="1"/>
  <c r="X145" i="4"/>
  <c r="AA145" i="4" s="1"/>
  <c r="X129" i="4"/>
  <c r="AA129" i="4" s="1"/>
  <c r="X113" i="4"/>
  <c r="AA113" i="4" s="1"/>
  <c r="X97" i="4"/>
  <c r="AA97" i="4" s="1"/>
  <c r="X81" i="4"/>
  <c r="AA81" i="4" s="1"/>
  <c r="X65" i="4"/>
  <c r="AA65" i="4" s="1"/>
  <c r="X49" i="4"/>
  <c r="AA49" i="4" s="1"/>
  <c r="X33" i="4"/>
  <c r="AA33" i="4" s="1"/>
  <c r="X17" i="4"/>
  <c r="AA17" i="4" s="1"/>
  <c r="X2" i="4"/>
  <c r="AA2" i="4" s="1"/>
  <c r="V2314" i="4"/>
  <c r="V6111" i="4"/>
  <c r="V6072" i="4"/>
  <c r="V1806" i="4"/>
  <c r="V5801" i="4"/>
  <c r="V1760" i="4"/>
  <c r="V3835" i="4"/>
  <c r="V285" i="4"/>
  <c r="V3631" i="4"/>
  <c r="V181" i="4"/>
  <c r="V1313" i="4"/>
  <c r="V1296" i="4"/>
  <c r="V5702" i="4"/>
  <c r="V2316" i="4"/>
  <c r="V3969" i="4"/>
  <c r="V1271" i="4"/>
  <c r="V6023" i="4"/>
  <c r="V5684" i="4"/>
  <c r="V5617" i="4"/>
  <c r="V2648" i="4"/>
  <c r="V1590" i="4"/>
  <c r="V916" i="4"/>
  <c r="V3427" i="4"/>
  <c r="V1245" i="4"/>
  <c r="V1009" i="4"/>
  <c r="V894" i="4"/>
  <c r="V6207" i="4"/>
  <c r="V6106" i="4"/>
  <c r="V6088" i="4"/>
  <c r="V6066" i="4"/>
  <c r="V5991" i="4"/>
  <c r="V5931" i="4"/>
  <c r="V5882" i="4"/>
  <c r="V5871" i="4"/>
  <c r="V5825" i="4"/>
  <c r="V5798" i="4"/>
  <c r="V5759" i="4"/>
  <c r="V5743" i="4"/>
  <c r="V2771" i="4"/>
  <c r="V5713" i="4"/>
  <c r="V5693" i="4"/>
  <c r="V5663" i="4"/>
  <c r="V5634" i="4"/>
  <c r="V5615" i="4"/>
  <c r="V5580" i="4"/>
  <c r="V2740" i="4"/>
  <c r="V5497" i="4"/>
  <c r="V1744" i="4"/>
  <c r="V2730" i="4"/>
  <c r="V5433" i="4"/>
  <c r="V5416" i="4"/>
  <c r="V5401" i="4"/>
  <c r="V5390" i="4"/>
  <c r="V2707" i="4"/>
  <c r="V2695" i="4"/>
  <c r="V5348" i="4"/>
  <c r="V5333" i="4"/>
  <c r="V5297" i="4"/>
  <c r="V5273" i="4"/>
  <c r="V5251" i="4"/>
  <c r="V5237" i="4"/>
  <c r="V5219" i="4"/>
  <c r="V5162" i="4"/>
  <c r="V1685" i="4"/>
  <c r="V5059" i="4"/>
  <c r="V1644" i="4"/>
  <c r="V2641" i="4"/>
  <c r="V5036" i="4"/>
  <c r="V4979" i="4"/>
  <c r="V4968" i="4"/>
  <c r="V4940" i="4"/>
  <c r="V2584" i="4"/>
  <c r="V4874" i="4"/>
  <c r="V4845" i="4"/>
  <c r="V4831" i="4"/>
  <c r="V4826" i="4"/>
  <c r="V2560" i="4"/>
  <c r="V2540" i="4"/>
  <c r="V4755" i="4"/>
  <c r="V4739" i="4"/>
  <c r="V4716" i="4"/>
  <c r="V4685" i="4"/>
  <c r="V4669" i="4"/>
  <c r="V1548" i="4"/>
  <c r="V2530" i="4"/>
  <c r="V4642" i="4"/>
  <c r="V4628" i="4"/>
  <c r="V4555" i="4"/>
  <c r="V4543" i="4"/>
  <c r="V1538" i="4"/>
  <c r="V1521" i="4"/>
  <c r="V2469" i="4"/>
  <c r="V2450" i="4"/>
  <c r="V4495" i="4"/>
  <c r="V4475" i="4"/>
  <c r="V4436" i="4"/>
  <c r="V4389" i="4"/>
  <c r="V4375" i="4"/>
  <c r="V1134" i="4"/>
  <c r="V1477" i="4"/>
  <c r="V2420" i="4"/>
  <c r="V2389" i="4"/>
  <c r="V2382" i="4"/>
  <c r="V4336" i="4"/>
  <c r="V4330" i="4"/>
  <c r="V4269" i="4"/>
  <c r="V4266" i="4"/>
  <c r="V4234" i="4"/>
  <c r="V4218" i="4"/>
  <c r="V369" i="4"/>
  <c r="V986" i="4"/>
  <c r="V2356" i="4"/>
  <c r="V2326" i="4"/>
  <c r="V4165" i="4"/>
  <c r="V4154" i="4"/>
  <c r="V4138" i="4"/>
  <c r="V4109" i="4"/>
  <c r="V4092" i="4"/>
  <c r="V4087" i="4"/>
  <c r="V4052" i="4"/>
  <c r="V4059" i="4"/>
  <c r="V5680" i="4"/>
  <c r="V1616" i="4"/>
  <c r="V3859" i="4"/>
  <c r="V1966" i="4"/>
  <c r="V2987" i="4"/>
  <c r="V1627" i="4"/>
  <c r="V4130" i="4"/>
  <c r="X6211" i="4"/>
  <c r="AA6211" i="4" s="1"/>
  <c r="X6207" i="4"/>
  <c r="AA6207" i="4" s="1"/>
  <c r="X6203" i="4"/>
  <c r="AA6203" i="4" s="1"/>
  <c r="X6199" i="4"/>
  <c r="AA6199" i="4" s="1"/>
  <c r="X6195" i="4"/>
  <c r="AA6195" i="4" s="1"/>
  <c r="X6191" i="4"/>
  <c r="AA6191" i="4" s="1"/>
  <c r="X6187" i="4"/>
  <c r="AA6187" i="4" s="1"/>
  <c r="X6183" i="4"/>
  <c r="AA6183" i="4" s="1"/>
  <c r="X6179" i="4"/>
  <c r="AA6179" i="4" s="1"/>
  <c r="X6175" i="4"/>
  <c r="AA6175" i="4" s="1"/>
  <c r="X6171" i="4"/>
  <c r="AA6171" i="4" s="1"/>
  <c r="X6167" i="4"/>
  <c r="AA6167" i="4" s="1"/>
  <c r="X6163" i="4"/>
  <c r="AA6163" i="4" s="1"/>
  <c r="X6159" i="4"/>
  <c r="AA6159" i="4" s="1"/>
  <c r="X6155" i="4"/>
  <c r="AA6155" i="4" s="1"/>
  <c r="X6151" i="4"/>
  <c r="AA6151" i="4" s="1"/>
  <c r="X6147" i="4"/>
  <c r="AA6147" i="4" s="1"/>
  <c r="V1246" i="4"/>
  <c r="V1610" i="4"/>
  <c r="V4358" i="4"/>
  <c r="V2920" i="4"/>
  <c r="V1229" i="4"/>
  <c r="V1216" i="4"/>
  <c r="V4159" i="4"/>
  <c r="V3698" i="4"/>
  <c r="V2616" i="4"/>
  <c r="V2547" i="4"/>
  <c r="V4690" i="4"/>
  <c r="V4356" i="4"/>
  <c r="V4879" i="4"/>
  <c r="V5552" i="4"/>
  <c r="V2896" i="4"/>
  <c r="V15" i="4"/>
  <c r="V2598" i="4"/>
  <c r="V1115" i="4"/>
  <c r="V3578" i="4"/>
  <c r="V3281" i="4"/>
  <c r="V1252" i="4"/>
  <c r="V47" i="4"/>
  <c r="V2806" i="4"/>
  <c r="X6208" i="4"/>
  <c r="AA6208" i="4" s="1"/>
  <c r="X6204" i="4"/>
  <c r="AA6204" i="4" s="1"/>
  <c r="X6200" i="4"/>
  <c r="AA6200" i="4" s="1"/>
  <c r="X6196" i="4"/>
  <c r="AA6196" i="4" s="1"/>
  <c r="X6192" i="4"/>
  <c r="AA6192" i="4" s="1"/>
  <c r="X6188" i="4"/>
  <c r="AA6188" i="4" s="1"/>
  <c r="X6184" i="4"/>
  <c r="AA6184" i="4" s="1"/>
  <c r="X6180" i="4"/>
  <c r="AA6180" i="4" s="1"/>
  <c r="X6176" i="4"/>
  <c r="AA6176" i="4" s="1"/>
  <c r="X6172" i="4"/>
  <c r="AA6172" i="4" s="1"/>
  <c r="X6168" i="4"/>
  <c r="AA6168" i="4" s="1"/>
  <c r="X6164" i="4"/>
  <c r="AA6164" i="4" s="1"/>
  <c r="X6160" i="4"/>
  <c r="AA6160" i="4" s="1"/>
  <c r="X6156" i="4"/>
  <c r="AA6156" i="4" s="1"/>
  <c r="X6152" i="4"/>
  <c r="AA6152" i="4" s="1"/>
  <c r="X6148" i="4"/>
  <c r="AA6148" i="4" s="1"/>
  <c r="X6144" i="4"/>
  <c r="AA6144" i="4" s="1"/>
  <c r="X6140" i="4"/>
  <c r="AA6140" i="4" s="1"/>
  <c r="X6136" i="4"/>
  <c r="AA6136" i="4" s="1"/>
  <c r="X6132" i="4"/>
  <c r="AA6132" i="4" s="1"/>
  <c r="X6128" i="4"/>
  <c r="AA6128" i="4" s="1"/>
  <c r="X6124" i="4"/>
  <c r="AA6124" i="4" s="1"/>
  <c r="X6120" i="4"/>
  <c r="AA6120" i="4" s="1"/>
  <c r="X6116" i="4"/>
  <c r="AA6116" i="4" s="1"/>
  <c r="X6112" i="4"/>
  <c r="AA6112" i="4" s="1"/>
  <c r="X6108" i="4"/>
  <c r="AA6108" i="4" s="1"/>
  <c r="X6104" i="4"/>
  <c r="AA6104" i="4" s="1"/>
  <c r="X6100" i="4"/>
  <c r="AA6100" i="4" s="1"/>
  <c r="X6096" i="4"/>
  <c r="AA6096" i="4" s="1"/>
  <c r="X6092" i="4"/>
  <c r="AA6092" i="4" s="1"/>
  <c r="X6088" i="4"/>
  <c r="AA6088" i="4" s="1"/>
  <c r="X6084" i="4"/>
  <c r="AA6084" i="4" s="1"/>
  <c r="X6080" i="4"/>
  <c r="AA6080" i="4" s="1"/>
  <c r="X6076" i="4"/>
  <c r="AA6076" i="4" s="1"/>
  <c r="X6072" i="4"/>
  <c r="AA6072" i="4" s="1"/>
  <c r="X6068" i="4"/>
  <c r="AA6068" i="4" s="1"/>
  <c r="X6064" i="4"/>
  <c r="AA6064" i="4" s="1"/>
  <c r="X6060" i="4"/>
  <c r="AA6060" i="4" s="1"/>
  <c r="X6056" i="4"/>
  <c r="AA6056" i="4" s="1"/>
  <c r="X6052" i="4"/>
  <c r="AA6052" i="4" s="1"/>
  <c r="X6048" i="4"/>
  <c r="AA6048" i="4" s="1"/>
  <c r="X6044" i="4"/>
  <c r="AA6044" i="4" s="1"/>
  <c r="X6040" i="4"/>
  <c r="AA6040" i="4" s="1"/>
  <c r="X6036" i="4"/>
  <c r="AA6036" i="4" s="1"/>
  <c r="X6032" i="4"/>
  <c r="AA6032" i="4" s="1"/>
  <c r="X6028" i="4"/>
  <c r="AA6028" i="4" s="1"/>
  <c r="X6024" i="4"/>
  <c r="AA6024" i="4" s="1"/>
  <c r="X6020" i="4"/>
  <c r="AA6020" i="4" s="1"/>
  <c r="X6016" i="4"/>
  <c r="AA6016" i="4" s="1"/>
  <c r="X6012" i="4"/>
  <c r="AA6012" i="4" s="1"/>
  <c r="X6008" i="4"/>
  <c r="AA6008" i="4" s="1"/>
  <c r="X6004" i="4"/>
  <c r="AA6004" i="4" s="1"/>
  <c r="X6000" i="4"/>
  <c r="AA6000" i="4" s="1"/>
  <c r="X5996" i="4"/>
  <c r="AA5996" i="4" s="1"/>
  <c r="X5992" i="4"/>
  <c r="AA5992" i="4" s="1"/>
  <c r="X5988" i="4"/>
  <c r="AA5988" i="4" s="1"/>
  <c r="X5984" i="4"/>
  <c r="AA5984" i="4" s="1"/>
  <c r="X5980" i="4"/>
  <c r="AA5980" i="4" s="1"/>
  <c r="X5976" i="4"/>
  <c r="AA5976" i="4" s="1"/>
  <c r="X5972" i="4"/>
  <c r="AA5972" i="4" s="1"/>
  <c r="X5968" i="4"/>
  <c r="AA5968" i="4" s="1"/>
  <c r="X5964" i="4"/>
  <c r="AA5964" i="4" s="1"/>
  <c r="X5960" i="4"/>
  <c r="AA5960" i="4" s="1"/>
  <c r="X5956" i="4"/>
  <c r="AA5956" i="4" s="1"/>
  <c r="X5952" i="4"/>
  <c r="AA5952" i="4" s="1"/>
  <c r="X5948" i="4"/>
  <c r="AA5948" i="4" s="1"/>
  <c r="X5944" i="4"/>
  <c r="AA5944" i="4" s="1"/>
  <c r="X5940" i="4"/>
  <c r="AA5940" i="4" s="1"/>
  <c r="X5936" i="4"/>
  <c r="AA5936" i="4" s="1"/>
  <c r="X5932" i="4"/>
  <c r="AA5932" i="4" s="1"/>
  <c r="X5928" i="4"/>
  <c r="AA5928" i="4" s="1"/>
  <c r="X5924" i="4"/>
  <c r="AA5924" i="4" s="1"/>
  <c r="X5920" i="4"/>
  <c r="AA5920" i="4" s="1"/>
  <c r="X5916" i="4"/>
  <c r="AA5916" i="4" s="1"/>
  <c r="X5912" i="4"/>
  <c r="AA5912" i="4" s="1"/>
  <c r="X5908" i="4"/>
  <c r="AA5908" i="4" s="1"/>
  <c r="X5904" i="4"/>
  <c r="AA5904" i="4" s="1"/>
  <c r="X5900" i="4"/>
  <c r="AA5900" i="4" s="1"/>
  <c r="X5896" i="4"/>
  <c r="AA5896" i="4" s="1"/>
  <c r="X5892" i="4"/>
  <c r="AA5892" i="4" s="1"/>
  <c r="X5888" i="4"/>
  <c r="AA5888" i="4" s="1"/>
  <c r="X5884" i="4"/>
  <c r="AA5884" i="4" s="1"/>
  <c r="X5880" i="4"/>
  <c r="AA5880" i="4" s="1"/>
  <c r="X5876" i="4"/>
  <c r="AA5876" i="4" s="1"/>
  <c r="X5872" i="4"/>
  <c r="AA5872" i="4" s="1"/>
  <c r="X5868" i="4"/>
  <c r="AA5868" i="4" s="1"/>
  <c r="X5864" i="4"/>
  <c r="AA5864" i="4" s="1"/>
  <c r="X5860" i="4"/>
  <c r="AA5860" i="4" s="1"/>
  <c r="X5856" i="4"/>
  <c r="AA5856" i="4" s="1"/>
  <c r="X5852" i="4"/>
  <c r="AA5852" i="4" s="1"/>
  <c r="X5848" i="4"/>
  <c r="AA5848" i="4" s="1"/>
  <c r="X5844" i="4"/>
  <c r="AA5844" i="4" s="1"/>
  <c r="X5840" i="4"/>
  <c r="AA5840" i="4" s="1"/>
  <c r="X5836" i="4"/>
  <c r="AA5836" i="4" s="1"/>
  <c r="X5832" i="4"/>
  <c r="AA5832" i="4" s="1"/>
  <c r="X5828" i="4"/>
  <c r="AA5828" i="4" s="1"/>
  <c r="X5824" i="4"/>
  <c r="AA5824" i="4" s="1"/>
  <c r="X5820" i="4"/>
  <c r="AA5820" i="4" s="1"/>
  <c r="X5816" i="4"/>
  <c r="AA5816" i="4" s="1"/>
  <c r="X5812" i="4"/>
  <c r="AA5812" i="4" s="1"/>
  <c r="X5808" i="4"/>
  <c r="AA5808" i="4" s="1"/>
  <c r="X5804" i="4"/>
  <c r="AA5804" i="4" s="1"/>
  <c r="X5800" i="4"/>
  <c r="AA5800" i="4" s="1"/>
  <c r="X5796" i="4"/>
  <c r="AA5796" i="4" s="1"/>
  <c r="X5792" i="4"/>
  <c r="AA5792" i="4" s="1"/>
  <c r="X5788" i="4"/>
  <c r="AA5788" i="4" s="1"/>
  <c r="X5784" i="4"/>
  <c r="AA5784" i="4" s="1"/>
  <c r="X5780" i="4"/>
  <c r="AA5780" i="4" s="1"/>
  <c r="X5776" i="4"/>
  <c r="AA5776" i="4" s="1"/>
  <c r="X5772" i="4"/>
  <c r="AA5772" i="4" s="1"/>
  <c r="X5768" i="4"/>
  <c r="AA5768" i="4" s="1"/>
  <c r="X5764" i="4"/>
  <c r="AA5764" i="4" s="1"/>
  <c r="X5760" i="4"/>
  <c r="AA5760" i="4" s="1"/>
  <c r="X5756" i="4"/>
  <c r="AA5756" i="4" s="1"/>
  <c r="X5752" i="4"/>
  <c r="AA5752" i="4" s="1"/>
  <c r="X5748" i="4"/>
  <c r="AA5748" i="4" s="1"/>
  <c r="X5744" i="4"/>
  <c r="AA5744" i="4" s="1"/>
  <c r="X5740" i="4"/>
  <c r="AA5740" i="4" s="1"/>
  <c r="X5736" i="4"/>
  <c r="AA5736" i="4" s="1"/>
  <c r="X5732" i="4"/>
  <c r="AA5732" i="4" s="1"/>
  <c r="X5728" i="4"/>
  <c r="AA5728" i="4" s="1"/>
  <c r="X5724" i="4"/>
  <c r="AA5724" i="4" s="1"/>
  <c r="X5720" i="4"/>
  <c r="AA5720" i="4" s="1"/>
  <c r="X5716" i="4"/>
  <c r="AA5716" i="4" s="1"/>
  <c r="X5712" i="4"/>
  <c r="AA5712" i="4" s="1"/>
  <c r="X5708" i="4"/>
  <c r="AA5708" i="4" s="1"/>
  <c r="X5704" i="4"/>
  <c r="AA5704" i="4" s="1"/>
  <c r="X5700" i="4"/>
  <c r="AA5700" i="4" s="1"/>
  <c r="X5696" i="4"/>
  <c r="AA5696" i="4" s="1"/>
  <c r="X5692" i="4"/>
  <c r="AA5692" i="4" s="1"/>
  <c r="X5688" i="4"/>
  <c r="AA5688" i="4" s="1"/>
  <c r="X5684" i="4"/>
  <c r="AA5684" i="4" s="1"/>
  <c r="X5680" i="4"/>
  <c r="AA5680" i="4" s="1"/>
  <c r="X5676" i="4"/>
  <c r="AA5676" i="4" s="1"/>
  <c r="X5672" i="4"/>
  <c r="AA5672" i="4" s="1"/>
  <c r="X5668" i="4"/>
  <c r="AA5668" i="4" s="1"/>
  <c r="X5664" i="4"/>
  <c r="AA5664" i="4" s="1"/>
  <c r="X5660" i="4"/>
  <c r="AA5660" i="4" s="1"/>
  <c r="X5656" i="4"/>
  <c r="AA5656" i="4" s="1"/>
  <c r="X5652" i="4"/>
  <c r="AA5652" i="4" s="1"/>
  <c r="X5648" i="4"/>
  <c r="AA5648" i="4" s="1"/>
  <c r="X5644" i="4"/>
  <c r="AA5644" i="4" s="1"/>
  <c r="X5640" i="4"/>
  <c r="AA5640" i="4" s="1"/>
  <c r="X5636" i="4"/>
  <c r="AA5636" i="4" s="1"/>
  <c r="X5632" i="4"/>
  <c r="AA5632" i="4" s="1"/>
  <c r="X5628" i="4"/>
  <c r="AA5628" i="4" s="1"/>
  <c r="X5624" i="4"/>
  <c r="AA5624" i="4" s="1"/>
  <c r="X5620" i="4"/>
  <c r="AA5620" i="4" s="1"/>
  <c r="X5616" i="4"/>
  <c r="AA5616" i="4" s="1"/>
  <c r="X5612" i="4"/>
  <c r="AA5612" i="4" s="1"/>
  <c r="X5608" i="4"/>
  <c r="AA5608" i="4" s="1"/>
  <c r="X5604" i="4"/>
  <c r="AA5604" i="4" s="1"/>
  <c r="X5600" i="4"/>
  <c r="AA5600" i="4" s="1"/>
  <c r="X5596" i="4"/>
  <c r="AA5596" i="4" s="1"/>
  <c r="X5592" i="4"/>
  <c r="AA5592" i="4" s="1"/>
  <c r="X5588" i="4"/>
  <c r="AA5588" i="4" s="1"/>
  <c r="X5584" i="4"/>
  <c r="AA5584" i="4" s="1"/>
  <c r="X5580" i="4"/>
  <c r="AA5580" i="4" s="1"/>
  <c r="X5576" i="4"/>
  <c r="AA5576" i="4" s="1"/>
  <c r="X5572" i="4"/>
  <c r="AA5572" i="4" s="1"/>
  <c r="X5568" i="4"/>
  <c r="AA5568" i="4" s="1"/>
  <c r="X5564" i="4"/>
  <c r="AA5564" i="4" s="1"/>
  <c r="X5560" i="4"/>
  <c r="AA5560" i="4" s="1"/>
  <c r="X5556" i="4"/>
  <c r="AA5556" i="4" s="1"/>
  <c r="X5552" i="4"/>
  <c r="AA5552" i="4" s="1"/>
  <c r="X5548" i="4"/>
  <c r="AA5548" i="4" s="1"/>
  <c r="X5544" i="4"/>
  <c r="AA5544" i="4" s="1"/>
  <c r="X5540" i="4"/>
  <c r="AA5540" i="4" s="1"/>
  <c r="X5536" i="4"/>
  <c r="AA5536" i="4" s="1"/>
  <c r="X5532" i="4"/>
  <c r="AA5532" i="4" s="1"/>
  <c r="X5528" i="4"/>
  <c r="AA5528" i="4" s="1"/>
  <c r="X5524" i="4"/>
  <c r="AA5524" i="4" s="1"/>
  <c r="X5520" i="4"/>
  <c r="AA5520" i="4" s="1"/>
  <c r="X5516" i="4"/>
  <c r="AA5516" i="4" s="1"/>
  <c r="X5512" i="4"/>
  <c r="AA5512" i="4" s="1"/>
  <c r="X5508" i="4"/>
  <c r="AA5508" i="4" s="1"/>
  <c r="X5504" i="4"/>
  <c r="AA5504" i="4" s="1"/>
  <c r="X5500" i="4"/>
  <c r="AA5500" i="4" s="1"/>
  <c r="X5496" i="4"/>
  <c r="AA5496" i="4" s="1"/>
  <c r="X5492" i="4"/>
  <c r="AA5492" i="4" s="1"/>
  <c r="X5488" i="4"/>
  <c r="AA5488" i="4" s="1"/>
  <c r="X5484" i="4"/>
  <c r="AA5484" i="4" s="1"/>
  <c r="X5480" i="4"/>
  <c r="AA5480" i="4" s="1"/>
  <c r="X5476" i="4"/>
  <c r="AA5476" i="4" s="1"/>
  <c r="X5472" i="4"/>
  <c r="AA5472" i="4" s="1"/>
  <c r="X5468" i="4"/>
  <c r="AA5468" i="4" s="1"/>
  <c r="X5464" i="4"/>
  <c r="AA5464" i="4" s="1"/>
  <c r="X5460" i="4"/>
  <c r="AA5460" i="4" s="1"/>
  <c r="X5456" i="4"/>
  <c r="AA5456" i="4" s="1"/>
  <c r="X5452" i="4"/>
  <c r="AA5452" i="4" s="1"/>
  <c r="X5448" i="4"/>
  <c r="AA5448" i="4" s="1"/>
  <c r="X5444" i="4"/>
  <c r="AA5444" i="4" s="1"/>
  <c r="X5440" i="4"/>
  <c r="AA5440" i="4" s="1"/>
  <c r="X5436" i="4"/>
  <c r="AA5436" i="4" s="1"/>
  <c r="X5432" i="4"/>
  <c r="AA5432" i="4" s="1"/>
  <c r="X5428" i="4"/>
  <c r="AA5428" i="4" s="1"/>
  <c r="X5424" i="4"/>
  <c r="AA5424" i="4" s="1"/>
  <c r="X5420" i="4"/>
  <c r="AA5420" i="4" s="1"/>
  <c r="X5416" i="4"/>
  <c r="AA5416" i="4" s="1"/>
  <c r="X5412" i="4"/>
  <c r="AA5412" i="4" s="1"/>
  <c r="X5408" i="4"/>
  <c r="AA5408" i="4" s="1"/>
  <c r="X5404" i="4"/>
  <c r="AA5404" i="4" s="1"/>
  <c r="X5400" i="4"/>
  <c r="AA5400" i="4" s="1"/>
  <c r="X5396" i="4"/>
  <c r="AA5396" i="4" s="1"/>
  <c r="X5392" i="4"/>
  <c r="AA5392" i="4" s="1"/>
  <c r="X5388" i="4"/>
  <c r="AA5388" i="4" s="1"/>
  <c r="X5384" i="4"/>
  <c r="AA5384" i="4" s="1"/>
  <c r="X5380" i="4"/>
  <c r="AA5380" i="4" s="1"/>
  <c r="X5376" i="4"/>
  <c r="AA5376" i="4" s="1"/>
  <c r="X5372" i="4"/>
  <c r="AA5372" i="4" s="1"/>
  <c r="X5368" i="4"/>
  <c r="AA5368" i="4" s="1"/>
  <c r="X5364" i="4"/>
  <c r="AA5364" i="4" s="1"/>
  <c r="X5360" i="4"/>
  <c r="AA5360" i="4" s="1"/>
  <c r="X5356" i="4"/>
  <c r="AA5356" i="4" s="1"/>
  <c r="X5352" i="4"/>
  <c r="AA5352" i="4" s="1"/>
  <c r="X5348" i="4"/>
  <c r="AA5348" i="4" s="1"/>
  <c r="X5344" i="4"/>
  <c r="AA5344" i="4" s="1"/>
  <c r="X5340" i="4"/>
  <c r="AA5340" i="4" s="1"/>
  <c r="X5336" i="4"/>
  <c r="AA5336" i="4" s="1"/>
  <c r="X5332" i="4"/>
  <c r="AA5332" i="4" s="1"/>
  <c r="X5328" i="4"/>
  <c r="AA5328" i="4" s="1"/>
  <c r="X5324" i="4"/>
  <c r="AA5324" i="4" s="1"/>
  <c r="X5320" i="4"/>
  <c r="AA5320" i="4" s="1"/>
  <c r="X5316" i="4"/>
  <c r="AA5316" i="4" s="1"/>
  <c r="X5312" i="4"/>
  <c r="AA5312" i="4" s="1"/>
  <c r="X5308" i="4"/>
  <c r="AA5308" i="4" s="1"/>
  <c r="X5304" i="4"/>
  <c r="AA5304" i="4" s="1"/>
  <c r="X5300" i="4"/>
  <c r="AA5300" i="4" s="1"/>
  <c r="X5296" i="4"/>
  <c r="AA5296" i="4" s="1"/>
  <c r="X5292" i="4"/>
  <c r="AA5292" i="4" s="1"/>
  <c r="X5288" i="4"/>
  <c r="AA5288" i="4" s="1"/>
  <c r="X5284" i="4"/>
  <c r="AA5284" i="4" s="1"/>
  <c r="X5280" i="4"/>
  <c r="AA5280" i="4" s="1"/>
  <c r="X5276" i="4"/>
  <c r="AA5276" i="4" s="1"/>
  <c r="X5272" i="4"/>
  <c r="AA5272" i="4" s="1"/>
  <c r="X5268" i="4"/>
  <c r="AA5268" i="4" s="1"/>
  <c r="X5264" i="4"/>
  <c r="AA5264" i="4" s="1"/>
  <c r="X5260" i="4"/>
  <c r="AA5260" i="4" s="1"/>
  <c r="X5256" i="4"/>
  <c r="AA5256" i="4" s="1"/>
  <c r="X5252" i="4"/>
  <c r="AA5252" i="4" s="1"/>
  <c r="X5248" i="4"/>
  <c r="AA5248" i="4" s="1"/>
  <c r="X5244" i="4"/>
  <c r="AA5244" i="4" s="1"/>
  <c r="X5240" i="4"/>
  <c r="AA5240" i="4" s="1"/>
  <c r="X5236" i="4"/>
  <c r="AA5236" i="4" s="1"/>
  <c r="X5232" i="4"/>
  <c r="AA5232" i="4" s="1"/>
  <c r="X5228" i="4"/>
  <c r="AA5228" i="4" s="1"/>
  <c r="X5224" i="4"/>
  <c r="AA5224" i="4" s="1"/>
  <c r="X5220" i="4"/>
  <c r="AA5220" i="4" s="1"/>
  <c r="X5216" i="4"/>
  <c r="AA5216" i="4" s="1"/>
  <c r="X5212" i="4"/>
  <c r="AA5212" i="4" s="1"/>
  <c r="X5208" i="4"/>
  <c r="AA5208" i="4" s="1"/>
  <c r="X5204" i="4"/>
  <c r="AA5204" i="4" s="1"/>
  <c r="X6143" i="4"/>
  <c r="AA6143" i="4" s="1"/>
  <c r="X6139" i="4"/>
  <c r="AA6139" i="4" s="1"/>
  <c r="X6135" i="4"/>
  <c r="AA6135" i="4" s="1"/>
  <c r="X6131" i="4"/>
  <c r="AA6131" i="4" s="1"/>
  <c r="X6127" i="4"/>
  <c r="AA6127" i="4" s="1"/>
  <c r="X6123" i="4"/>
  <c r="AA6123" i="4" s="1"/>
  <c r="X6119" i="4"/>
  <c r="AA6119" i="4" s="1"/>
  <c r="X6115" i="4"/>
  <c r="AA6115" i="4" s="1"/>
  <c r="X6111" i="4"/>
  <c r="AA6111" i="4" s="1"/>
  <c r="X6107" i="4"/>
  <c r="AA6107" i="4" s="1"/>
  <c r="X6103" i="4"/>
  <c r="AA6103" i="4" s="1"/>
  <c r="X6099" i="4"/>
  <c r="AA6099" i="4" s="1"/>
  <c r="X6095" i="4"/>
  <c r="AA6095" i="4" s="1"/>
  <c r="X6091" i="4"/>
  <c r="AA6091" i="4" s="1"/>
  <c r="X6087" i="4"/>
  <c r="AA6087" i="4" s="1"/>
  <c r="X6083" i="4"/>
  <c r="AA6083" i="4" s="1"/>
  <c r="X6079" i="4"/>
  <c r="AA6079" i="4" s="1"/>
  <c r="X6075" i="4"/>
  <c r="AA6075" i="4" s="1"/>
  <c r="X6071" i="4"/>
  <c r="AA6071" i="4" s="1"/>
  <c r="X6067" i="4"/>
  <c r="AA6067" i="4" s="1"/>
  <c r="X6063" i="4"/>
  <c r="AA6063" i="4" s="1"/>
  <c r="X6059" i="4"/>
  <c r="AA6059" i="4" s="1"/>
  <c r="X6055" i="4"/>
  <c r="AA6055" i="4" s="1"/>
  <c r="X6051" i="4"/>
  <c r="AA6051" i="4" s="1"/>
  <c r="X6047" i="4"/>
  <c r="AA6047" i="4" s="1"/>
  <c r="X6043" i="4"/>
  <c r="AA6043" i="4" s="1"/>
  <c r="X6039" i="4"/>
  <c r="AA6039" i="4" s="1"/>
  <c r="X6035" i="4"/>
  <c r="AA6035" i="4" s="1"/>
  <c r="X6031" i="4"/>
  <c r="AA6031" i="4" s="1"/>
  <c r="X6027" i="4"/>
  <c r="AA6027" i="4" s="1"/>
  <c r="X6023" i="4"/>
  <c r="AA6023" i="4" s="1"/>
  <c r="X6019" i="4"/>
  <c r="AA6019" i="4" s="1"/>
  <c r="X6015" i="4"/>
  <c r="AA6015" i="4" s="1"/>
  <c r="X6011" i="4"/>
  <c r="AA6011" i="4" s="1"/>
  <c r="X6007" i="4"/>
  <c r="AA6007" i="4" s="1"/>
  <c r="X6003" i="4"/>
  <c r="AA6003" i="4" s="1"/>
  <c r="X5999" i="4"/>
  <c r="AA5999" i="4" s="1"/>
  <c r="X5995" i="4"/>
  <c r="AA5995" i="4" s="1"/>
  <c r="X5991" i="4"/>
  <c r="AA5991" i="4" s="1"/>
  <c r="X5987" i="4"/>
  <c r="AA5987" i="4" s="1"/>
  <c r="X5983" i="4"/>
  <c r="AA5983" i="4" s="1"/>
  <c r="X5979" i="4"/>
  <c r="AA5979" i="4" s="1"/>
  <c r="X5975" i="4"/>
  <c r="AA5975" i="4" s="1"/>
  <c r="X5971" i="4"/>
  <c r="AA5971" i="4" s="1"/>
  <c r="X5967" i="4"/>
  <c r="AA5967" i="4" s="1"/>
  <c r="X5963" i="4"/>
  <c r="AA5963" i="4" s="1"/>
  <c r="X5959" i="4"/>
  <c r="AA5959" i="4" s="1"/>
  <c r="X5955" i="4"/>
  <c r="AA5955" i="4" s="1"/>
  <c r="X5951" i="4"/>
  <c r="AA5951" i="4" s="1"/>
  <c r="X5947" i="4"/>
  <c r="AA5947" i="4" s="1"/>
  <c r="X5943" i="4"/>
  <c r="AA5943" i="4" s="1"/>
  <c r="X5939" i="4"/>
  <c r="AA5939" i="4" s="1"/>
  <c r="X5935" i="4"/>
  <c r="AA5935" i="4" s="1"/>
  <c r="X5931" i="4"/>
  <c r="AA5931" i="4" s="1"/>
  <c r="X5927" i="4"/>
  <c r="AA5927" i="4" s="1"/>
  <c r="X5923" i="4"/>
  <c r="AA5923" i="4" s="1"/>
  <c r="X5919" i="4"/>
  <c r="AA5919" i="4" s="1"/>
  <c r="X5915" i="4"/>
  <c r="AA5915" i="4" s="1"/>
  <c r="X5911" i="4"/>
  <c r="AA5911" i="4" s="1"/>
  <c r="X5907" i="4"/>
  <c r="AA5907" i="4" s="1"/>
  <c r="X5903" i="4"/>
  <c r="AA5903" i="4" s="1"/>
  <c r="X5899" i="4"/>
  <c r="AA5899" i="4" s="1"/>
  <c r="X5895" i="4"/>
  <c r="AA5895" i="4" s="1"/>
  <c r="X5891" i="4"/>
  <c r="AA5891" i="4" s="1"/>
  <c r="X5887" i="4"/>
  <c r="AA5887" i="4" s="1"/>
  <c r="X5883" i="4"/>
  <c r="AA5883" i="4" s="1"/>
  <c r="X5879" i="4"/>
  <c r="AA5879" i="4" s="1"/>
  <c r="X5875" i="4"/>
  <c r="AA5875" i="4" s="1"/>
  <c r="X5871" i="4"/>
  <c r="AA5871" i="4" s="1"/>
  <c r="X5867" i="4"/>
  <c r="AA5867" i="4" s="1"/>
  <c r="X5863" i="4"/>
  <c r="AA5863" i="4" s="1"/>
  <c r="X5859" i="4"/>
  <c r="AA5859" i="4" s="1"/>
  <c r="X5855" i="4"/>
  <c r="AA5855" i="4" s="1"/>
  <c r="X5851" i="4"/>
  <c r="AA5851" i="4" s="1"/>
  <c r="X5847" i="4"/>
  <c r="AA5847" i="4" s="1"/>
  <c r="X5843" i="4"/>
  <c r="AA5843" i="4" s="1"/>
  <c r="X5839" i="4"/>
  <c r="AA5839" i="4" s="1"/>
  <c r="X5835" i="4"/>
  <c r="AA5835" i="4" s="1"/>
  <c r="X5831" i="4"/>
  <c r="AA5831" i="4" s="1"/>
  <c r="X5827" i="4"/>
  <c r="AA5827" i="4" s="1"/>
  <c r="X5823" i="4"/>
  <c r="AA5823" i="4" s="1"/>
  <c r="X5819" i="4"/>
  <c r="AA5819" i="4" s="1"/>
  <c r="X5815" i="4"/>
  <c r="AA5815" i="4" s="1"/>
  <c r="X5811" i="4"/>
  <c r="AA5811" i="4" s="1"/>
  <c r="X5807" i="4"/>
  <c r="AA5807" i="4" s="1"/>
  <c r="X5803" i="4"/>
  <c r="AA5803" i="4" s="1"/>
  <c r="X5799" i="4"/>
  <c r="AA5799" i="4" s="1"/>
  <c r="X5795" i="4"/>
  <c r="AA5795" i="4" s="1"/>
  <c r="X5791" i="4"/>
  <c r="AA5791" i="4" s="1"/>
  <c r="X5787" i="4"/>
  <c r="AA5787" i="4" s="1"/>
  <c r="X5783" i="4"/>
  <c r="AA5783" i="4" s="1"/>
  <c r="X5779" i="4"/>
  <c r="AA5779" i="4" s="1"/>
  <c r="X5775" i="4"/>
  <c r="AA5775" i="4" s="1"/>
  <c r="X5771" i="4"/>
  <c r="AA5771" i="4" s="1"/>
  <c r="X5767" i="4"/>
  <c r="AA5767" i="4" s="1"/>
  <c r="X5763" i="4"/>
  <c r="AA5763" i="4" s="1"/>
  <c r="X5759" i="4"/>
  <c r="AA5759" i="4" s="1"/>
  <c r="X5755" i="4"/>
  <c r="AA5755" i="4" s="1"/>
  <c r="X5751" i="4"/>
  <c r="AA5751" i="4" s="1"/>
  <c r="X5747" i="4"/>
  <c r="AA5747" i="4" s="1"/>
  <c r="X5743" i="4"/>
  <c r="AA5743" i="4" s="1"/>
  <c r="X5739" i="4"/>
  <c r="AA5739" i="4" s="1"/>
  <c r="X5735" i="4"/>
  <c r="AA5735" i="4" s="1"/>
  <c r="X5731" i="4"/>
  <c r="AA5731" i="4" s="1"/>
  <c r="X5727" i="4"/>
  <c r="AA5727" i="4" s="1"/>
  <c r="X5723" i="4"/>
  <c r="AA5723" i="4" s="1"/>
  <c r="X5719" i="4"/>
  <c r="AA5719" i="4" s="1"/>
  <c r="X5715" i="4"/>
  <c r="AA5715" i="4" s="1"/>
  <c r="X5711" i="4"/>
  <c r="AA5711" i="4" s="1"/>
  <c r="X5707" i="4"/>
  <c r="AA5707" i="4" s="1"/>
  <c r="X5703" i="4"/>
  <c r="AA5703" i="4" s="1"/>
  <c r="X5699" i="4"/>
  <c r="AA5699" i="4" s="1"/>
  <c r="X5695" i="4"/>
  <c r="AA5695" i="4" s="1"/>
  <c r="X5691" i="4"/>
  <c r="AA5691" i="4" s="1"/>
  <c r="X5687" i="4"/>
  <c r="AA5687" i="4" s="1"/>
  <c r="X5683" i="4"/>
  <c r="AA5683" i="4" s="1"/>
  <c r="X5679" i="4"/>
  <c r="AA5679" i="4" s="1"/>
  <c r="X5675" i="4"/>
  <c r="AA5675" i="4" s="1"/>
  <c r="X5671" i="4"/>
  <c r="AA5671" i="4" s="1"/>
  <c r="X5667" i="4"/>
  <c r="AA5667" i="4" s="1"/>
  <c r="X5663" i="4"/>
  <c r="AA5663" i="4" s="1"/>
  <c r="X5659" i="4"/>
  <c r="AA5659" i="4" s="1"/>
  <c r="X5655" i="4"/>
  <c r="AA5655" i="4" s="1"/>
  <c r="X5651" i="4"/>
  <c r="AA5651" i="4" s="1"/>
  <c r="X5647" i="4"/>
  <c r="AA5647" i="4" s="1"/>
  <c r="X5643" i="4"/>
  <c r="AA5643" i="4" s="1"/>
  <c r="X5639" i="4"/>
  <c r="AA5639" i="4" s="1"/>
  <c r="X5635" i="4"/>
  <c r="AA5635" i="4" s="1"/>
  <c r="X5631" i="4"/>
  <c r="AA5631" i="4" s="1"/>
  <c r="X5627" i="4"/>
  <c r="AA5627" i="4" s="1"/>
  <c r="X5623" i="4"/>
  <c r="AA5623" i="4" s="1"/>
  <c r="X5619" i="4"/>
  <c r="AA5619" i="4" s="1"/>
  <c r="X5615" i="4"/>
  <c r="AA5615" i="4" s="1"/>
  <c r="X5611" i="4"/>
  <c r="AA5611" i="4" s="1"/>
  <c r="X5607" i="4"/>
  <c r="AA5607" i="4" s="1"/>
  <c r="X5603" i="4"/>
  <c r="AA5603" i="4" s="1"/>
  <c r="X5599" i="4"/>
  <c r="AA5599" i="4" s="1"/>
  <c r="X5595" i="4"/>
  <c r="AA5595" i="4" s="1"/>
  <c r="X5591" i="4"/>
  <c r="AA5591" i="4" s="1"/>
  <c r="X5587" i="4"/>
  <c r="AA5587" i="4" s="1"/>
  <c r="X5583" i="4"/>
  <c r="AA5583" i="4" s="1"/>
  <c r="X5579" i="4"/>
  <c r="AA5579" i="4" s="1"/>
  <c r="X5575" i="4"/>
  <c r="AA5575" i="4" s="1"/>
  <c r="X5571" i="4"/>
  <c r="AA5571" i="4" s="1"/>
  <c r="X5567" i="4"/>
  <c r="AA5567" i="4" s="1"/>
  <c r="X5563" i="4"/>
  <c r="AA5563" i="4" s="1"/>
  <c r="X5559" i="4"/>
  <c r="AA5559" i="4" s="1"/>
  <c r="X5555" i="4"/>
  <c r="AA5555" i="4" s="1"/>
  <c r="X5551" i="4"/>
  <c r="AA5551" i="4" s="1"/>
  <c r="X5547" i="4"/>
  <c r="AA5547" i="4" s="1"/>
  <c r="X5543" i="4"/>
  <c r="AA5543" i="4" s="1"/>
  <c r="X5539" i="4"/>
  <c r="AA5539" i="4" s="1"/>
  <c r="X5535" i="4"/>
  <c r="AA5535" i="4" s="1"/>
  <c r="X5531" i="4"/>
  <c r="AA5531" i="4" s="1"/>
  <c r="X5527" i="4"/>
  <c r="AA5527" i="4" s="1"/>
  <c r="X5523" i="4"/>
  <c r="AA5523" i="4" s="1"/>
  <c r="X5519" i="4"/>
  <c r="AA5519" i="4" s="1"/>
  <c r="X5515" i="4"/>
  <c r="AA5515" i="4" s="1"/>
  <c r="X5511" i="4"/>
  <c r="AA5511" i="4" s="1"/>
  <c r="X5507" i="4"/>
  <c r="AA5507" i="4" s="1"/>
  <c r="X5503" i="4"/>
  <c r="AA5503" i="4" s="1"/>
  <c r="X5499" i="4"/>
  <c r="AA5499" i="4" s="1"/>
  <c r="X5495" i="4"/>
  <c r="AA5495" i="4" s="1"/>
  <c r="X5491" i="4"/>
  <c r="AA5491" i="4" s="1"/>
  <c r="X5487" i="4"/>
  <c r="AA5487" i="4" s="1"/>
  <c r="X5483" i="4"/>
  <c r="AA5483" i="4" s="1"/>
  <c r="X5479" i="4"/>
  <c r="AA5479" i="4" s="1"/>
  <c r="X5475" i="4"/>
  <c r="AA5475" i="4" s="1"/>
  <c r="X5471" i="4"/>
  <c r="AA5471" i="4" s="1"/>
  <c r="X5467" i="4"/>
  <c r="AA5467" i="4" s="1"/>
  <c r="X5463" i="4"/>
  <c r="AA5463" i="4" s="1"/>
  <c r="X5459" i="4"/>
  <c r="AA5459" i="4" s="1"/>
  <c r="X5455" i="4"/>
  <c r="AA5455" i="4" s="1"/>
  <c r="X5451" i="4"/>
  <c r="AA5451" i="4" s="1"/>
  <c r="X5447" i="4"/>
  <c r="AA5447" i="4" s="1"/>
  <c r="X5443" i="4"/>
  <c r="AA5443" i="4" s="1"/>
  <c r="X5439" i="4"/>
  <c r="AA5439" i="4" s="1"/>
  <c r="X5435" i="4"/>
  <c r="AA5435" i="4" s="1"/>
  <c r="X5431" i="4"/>
  <c r="AA5431" i="4" s="1"/>
  <c r="X5427" i="4"/>
  <c r="AA5427" i="4" s="1"/>
  <c r="X5423" i="4"/>
  <c r="AA5423" i="4" s="1"/>
  <c r="X5419" i="4"/>
  <c r="AA5419" i="4" s="1"/>
  <c r="X5415" i="4"/>
  <c r="AA5415" i="4" s="1"/>
  <c r="X5411" i="4"/>
  <c r="AA5411" i="4" s="1"/>
  <c r="X5407" i="4"/>
  <c r="AA5407" i="4" s="1"/>
  <c r="X5403" i="4"/>
  <c r="AA5403" i="4" s="1"/>
  <c r="X5399" i="4"/>
  <c r="AA5399" i="4" s="1"/>
  <c r="X5395" i="4"/>
  <c r="AA5395" i="4" s="1"/>
  <c r="X5391" i="4"/>
  <c r="AA5391" i="4" s="1"/>
  <c r="X5387" i="4"/>
  <c r="AA5387" i="4" s="1"/>
  <c r="X5383" i="4"/>
  <c r="AA5383" i="4" s="1"/>
  <c r="X5379" i="4"/>
  <c r="AA5379" i="4" s="1"/>
  <c r="X5375" i="4"/>
  <c r="AA5375" i="4" s="1"/>
  <c r="X5371" i="4"/>
  <c r="AA5371" i="4" s="1"/>
  <c r="X5367" i="4"/>
  <c r="AA5367" i="4" s="1"/>
  <c r="X5363" i="4"/>
  <c r="AA5363" i="4" s="1"/>
  <c r="X5359" i="4"/>
  <c r="AA5359" i="4" s="1"/>
  <c r="X5355" i="4"/>
  <c r="AA5355" i="4" s="1"/>
  <c r="X5351" i="4"/>
  <c r="AA5351" i="4" s="1"/>
  <c r="X5347" i="4"/>
  <c r="AA5347" i="4" s="1"/>
  <c r="X5343" i="4"/>
  <c r="AA5343" i="4" s="1"/>
  <c r="X5339" i="4"/>
  <c r="AA5339" i="4" s="1"/>
  <c r="X5335" i="4"/>
  <c r="AA5335" i="4" s="1"/>
  <c r="X5331" i="4"/>
  <c r="AA5331" i="4" s="1"/>
  <c r="X5327" i="4"/>
  <c r="AA5327" i="4" s="1"/>
  <c r="X5323" i="4"/>
  <c r="AA5323" i="4" s="1"/>
  <c r="X5319" i="4"/>
  <c r="AA5319" i="4" s="1"/>
  <c r="X5315" i="4"/>
  <c r="AA5315" i="4" s="1"/>
  <c r="X5311" i="4"/>
  <c r="AA5311" i="4" s="1"/>
  <c r="X5307" i="4"/>
  <c r="AA5307" i="4" s="1"/>
  <c r="X5303" i="4"/>
  <c r="AA5303" i="4" s="1"/>
  <c r="X5299" i="4"/>
  <c r="AA5299" i="4" s="1"/>
  <c r="X5295" i="4"/>
  <c r="AA5295" i="4" s="1"/>
  <c r="X5291" i="4"/>
  <c r="AA5291" i="4" s="1"/>
  <c r="X5287" i="4"/>
  <c r="AA5287" i="4" s="1"/>
  <c r="X5283" i="4"/>
  <c r="AA5283" i="4" s="1"/>
  <c r="X5279" i="4"/>
  <c r="AA5279" i="4" s="1"/>
  <c r="X5275" i="4"/>
  <c r="AA5275" i="4" s="1"/>
  <c r="X5271" i="4"/>
  <c r="AA5271" i="4" s="1"/>
  <c r="X5267" i="4"/>
  <c r="AA5267" i="4" s="1"/>
  <c r="X5263" i="4"/>
  <c r="AA5263" i="4" s="1"/>
  <c r="X5259" i="4"/>
  <c r="AA5259" i="4" s="1"/>
  <c r="X5255" i="4"/>
  <c r="AA5255" i="4" s="1"/>
  <c r="X5251" i="4"/>
  <c r="AA5251" i="4" s="1"/>
  <c r="X5247" i="4"/>
  <c r="AA5247" i="4" s="1"/>
  <c r="X5243" i="4"/>
  <c r="AA5243" i="4" s="1"/>
  <c r="X5239" i="4"/>
  <c r="AA5239" i="4" s="1"/>
  <c r="X5235" i="4"/>
  <c r="AA5235" i="4" s="1"/>
  <c r="X5231" i="4"/>
  <c r="AA5231" i="4" s="1"/>
  <c r="X5227" i="4"/>
  <c r="AA5227" i="4" s="1"/>
  <c r="X5223" i="4"/>
  <c r="AA5223" i="4" s="1"/>
  <c r="X5219" i="4"/>
  <c r="AA5219" i="4" s="1"/>
  <c r="X5215" i="4"/>
  <c r="AA5215" i="4" s="1"/>
  <c r="X5211" i="4"/>
  <c r="AA5211" i="4" s="1"/>
  <c r="X5207" i="4"/>
  <c r="AA5207" i="4" s="1"/>
  <c r="X5203" i="4"/>
  <c r="AA5203" i="4" s="1"/>
  <c r="X5199" i="4"/>
  <c r="AA5199" i="4" s="1"/>
  <c r="X5195" i="4"/>
  <c r="AA5195" i="4" s="1"/>
  <c r="X5191" i="4"/>
  <c r="AA5191" i="4" s="1"/>
  <c r="X5187" i="4"/>
  <c r="AA5187" i="4" s="1"/>
  <c r="X5183" i="4"/>
  <c r="AA5183" i="4" s="1"/>
  <c r="X5179" i="4"/>
  <c r="AA5179" i="4" s="1"/>
  <c r="X5175" i="4"/>
  <c r="AA5175" i="4" s="1"/>
  <c r="X5171" i="4"/>
  <c r="AA5171" i="4" s="1"/>
  <c r="X5167" i="4"/>
  <c r="AA5167" i="4" s="1"/>
  <c r="X5163" i="4"/>
  <c r="AA5163" i="4" s="1"/>
  <c r="X5159" i="4"/>
  <c r="AA5159" i="4" s="1"/>
  <c r="X5155" i="4"/>
  <c r="AA5155" i="4" s="1"/>
  <c r="X5151" i="4"/>
  <c r="AA5151" i="4" s="1"/>
  <c r="X5147" i="4"/>
  <c r="AA5147" i="4" s="1"/>
  <c r="X5143" i="4"/>
  <c r="AA5143" i="4" s="1"/>
  <c r="X5139" i="4"/>
  <c r="AA5139" i="4" s="1"/>
  <c r="X5135" i="4"/>
  <c r="AA5135" i="4" s="1"/>
  <c r="X5131" i="4"/>
  <c r="AA5131" i="4" s="1"/>
  <c r="X5127" i="4"/>
  <c r="AA5127" i="4" s="1"/>
  <c r="X5123" i="4"/>
  <c r="AA5123" i="4" s="1"/>
  <c r="X5119" i="4"/>
  <c r="AA5119" i="4" s="1"/>
  <c r="X5115" i="4"/>
  <c r="AA5115" i="4" s="1"/>
  <c r="X5111" i="4"/>
  <c r="AA5111" i="4" s="1"/>
  <c r="X5107" i="4"/>
  <c r="AA5107" i="4" s="1"/>
  <c r="X5103" i="4"/>
  <c r="AA5103" i="4" s="1"/>
  <c r="X5099" i="4"/>
  <c r="AA5099" i="4" s="1"/>
  <c r="X5095" i="4"/>
  <c r="AA5095" i="4" s="1"/>
  <c r="X5091" i="4"/>
  <c r="AA5091" i="4" s="1"/>
  <c r="X5087" i="4"/>
  <c r="AA5087" i="4" s="1"/>
  <c r="X5083" i="4"/>
  <c r="AA5083" i="4" s="1"/>
  <c r="X5079" i="4"/>
  <c r="AA5079" i="4" s="1"/>
  <c r="X5075" i="4"/>
  <c r="AA5075" i="4" s="1"/>
  <c r="X5071" i="4"/>
  <c r="AA5071" i="4" s="1"/>
  <c r="X5067" i="4"/>
  <c r="AA5067" i="4" s="1"/>
  <c r="X5063" i="4"/>
  <c r="AA5063" i="4" s="1"/>
  <c r="X5059" i="4"/>
  <c r="AA5059" i="4" s="1"/>
  <c r="X5055" i="4"/>
  <c r="AA5055" i="4" s="1"/>
  <c r="X5051" i="4"/>
  <c r="AA5051" i="4" s="1"/>
  <c r="X5047" i="4"/>
  <c r="AA5047" i="4" s="1"/>
  <c r="X5043" i="4"/>
  <c r="AA5043" i="4" s="1"/>
  <c r="X5039" i="4"/>
  <c r="AA5039" i="4" s="1"/>
  <c r="X2785" i="4"/>
  <c r="AA2785" i="4" s="1"/>
  <c r="X5033" i="4"/>
  <c r="AA5033" i="4" s="1"/>
  <c r="X5029" i="4"/>
  <c r="AA5029" i="4" s="1"/>
  <c r="X5025" i="4"/>
  <c r="AA5025" i="4" s="1"/>
  <c r="X5021" i="4"/>
  <c r="AA5021" i="4" s="1"/>
  <c r="X5017" i="4"/>
  <c r="AA5017" i="4" s="1"/>
  <c r="X5013" i="4"/>
  <c r="AA5013" i="4" s="1"/>
  <c r="X5009" i="4"/>
  <c r="AA5009" i="4" s="1"/>
  <c r="X5005" i="4"/>
  <c r="AA5005" i="4" s="1"/>
  <c r="X5001" i="4"/>
  <c r="AA5001" i="4" s="1"/>
  <c r="X4997" i="4"/>
  <c r="AA4997" i="4" s="1"/>
  <c r="X4993" i="4"/>
  <c r="AA4993" i="4" s="1"/>
  <c r="X4989" i="4"/>
  <c r="AA4989" i="4" s="1"/>
  <c r="X4985" i="4"/>
  <c r="AA4985" i="4" s="1"/>
  <c r="X4981" i="4"/>
  <c r="AA4981" i="4" s="1"/>
  <c r="X4977" i="4"/>
  <c r="AA4977" i="4" s="1"/>
  <c r="X4973" i="4"/>
  <c r="AA4973" i="4" s="1"/>
  <c r="X4969" i="4"/>
  <c r="AA4969" i="4" s="1"/>
  <c r="X4965" i="4"/>
  <c r="AA4965" i="4" s="1"/>
  <c r="X4961" i="4"/>
  <c r="AA4961" i="4" s="1"/>
  <c r="X4957" i="4"/>
  <c r="AA4957" i="4" s="1"/>
  <c r="X4953" i="4"/>
  <c r="AA4953" i="4" s="1"/>
  <c r="X4949" i="4"/>
  <c r="AA4949" i="4" s="1"/>
  <c r="X4945" i="4"/>
  <c r="AA4945" i="4" s="1"/>
  <c r="X4941" i="4"/>
  <c r="AA4941" i="4" s="1"/>
  <c r="X4937" i="4"/>
  <c r="AA4937" i="4" s="1"/>
  <c r="X4933" i="4"/>
  <c r="AA4933" i="4" s="1"/>
  <c r="X4929" i="4"/>
  <c r="AA4929" i="4" s="1"/>
  <c r="X4925" i="4"/>
  <c r="AA4925" i="4" s="1"/>
  <c r="X4921" i="4"/>
  <c r="AA4921" i="4" s="1"/>
  <c r="X4917" i="4"/>
  <c r="AA4917" i="4" s="1"/>
  <c r="X4913" i="4"/>
  <c r="AA4913" i="4" s="1"/>
  <c r="X4909" i="4"/>
  <c r="AA4909" i="4" s="1"/>
  <c r="X4905" i="4"/>
  <c r="AA4905" i="4" s="1"/>
  <c r="X4901" i="4"/>
  <c r="AA4901" i="4" s="1"/>
  <c r="X4897" i="4"/>
  <c r="AA4897" i="4" s="1"/>
  <c r="X4893" i="4"/>
  <c r="AA4893" i="4" s="1"/>
  <c r="X4889" i="4"/>
  <c r="AA4889" i="4" s="1"/>
  <c r="X4885" i="4"/>
  <c r="AA4885" i="4" s="1"/>
  <c r="X4881" i="4"/>
  <c r="AA4881" i="4" s="1"/>
  <c r="X4877" i="4"/>
  <c r="AA4877" i="4" s="1"/>
  <c r="X4873" i="4"/>
  <c r="AA4873" i="4" s="1"/>
  <c r="X4869" i="4"/>
  <c r="AA4869" i="4" s="1"/>
  <c r="X4865" i="4"/>
  <c r="AA4865" i="4" s="1"/>
  <c r="X4861" i="4"/>
  <c r="AA4861" i="4" s="1"/>
  <c r="X4857" i="4"/>
  <c r="AA4857" i="4" s="1"/>
  <c r="X4853" i="4"/>
  <c r="AA4853" i="4" s="1"/>
  <c r="X4849" i="4"/>
  <c r="AA4849" i="4" s="1"/>
  <c r="X4845" i="4"/>
  <c r="AA4845" i="4" s="1"/>
  <c r="X4841" i="4"/>
  <c r="AA4841" i="4" s="1"/>
  <c r="X4837" i="4"/>
  <c r="AA4837" i="4" s="1"/>
  <c r="X4833" i="4"/>
  <c r="AA4833" i="4" s="1"/>
  <c r="X4829" i="4"/>
  <c r="AA4829" i="4" s="1"/>
  <c r="X4825" i="4"/>
  <c r="AA4825" i="4" s="1"/>
  <c r="X4821" i="4"/>
  <c r="AA4821" i="4" s="1"/>
  <c r="X4817" i="4"/>
  <c r="AA4817" i="4" s="1"/>
  <c r="X4813" i="4"/>
  <c r="AA4813" i="4" s="1"/>
  <c r="X4809" i="4"/>
  <c r="AA4809" i="4" s="1"/>
  <c r="X4805" i="4"/>
  <c r="AA4805" i="4" s="1"/>
  <c r="X4801" i="4"/>
  <c r="AA4801" i="4" s="1"/>
  <c r="X4797" i="4"/>
  <c r="AA4797" i="4" s="1"/>
  <c r="X4794" i="4"/>
  <c r="AA4794" i="4" s="1"/>
  <c r="X4790" i="4"/>
  <c r="AA4790" i="4" s="1"/>
  <c r="X4786" i="4"/>
  <c r="AA4786" i="4" s="1"/>
  <c r="V3363" i="4"/>
  <c r="X6210" i="4"/>
  <c r="AA6210" i="4" s="1"/>
  <c r="X6206" i="4"/>
  <c r="AA6206" i="4" s="1"/>
  <c r="X6202" i="4"/>
  <c r="AA6202" i="4" s="1"/>
  <c r="X6198" i="4"/>
  <c r="AA6198" i="4" s="1"/>
  <c r="X6194" i="4"/>
  <c r="AA6194" i="4" s="1"/>
  <c r="X6190" i="4"/>
  <c r="AA6190" i="4" s="1"/>
  <c r="X6186" i="4"/>
  <c r="AA6186" i="4" s="1"/>
  <c r="X6182" i="4"/>
  <c r="AA6182" i="4" s="1"/>
  <c r="X6178" i="4"/>
  <c r="AA6178" i="4" s="1"/>
  <c r="X6174" i="4"/>
  <c r="AA6174" i="4" s="1"/>
  <c r="X6170" i="4"/>
  <c r="AA6170" i="4" s="1"/>
  <c r="X6166" i="4"/>
  <c r="AA6166" i="4" s="1"/>
  <c r="X6162" i="4"/>
  <c r="AA6162" i="4" s="1"/>
  <c r="X6158" i="4"/>
  <c r="AA6158" i="4" s="1"/>
  <c r="X6154" i="4"/>
  <c r="AA6154" i="4" s="1"/>
  <c r="X6150" i="4"/>
  <c r="AA6150" i="4" s="1"/>
  <c r="X6146" i="4"/>
  <c r="AA6146" i="4" s="1"/>
  <c r="X6142" i="4"/>
  <c r="AA6142" i="4" s="1"/>
  <c r="X6138" i="4"/>
  <c r="AA6138" i="4" s="1"/>
  <c r="X6134" i="4"/>
  <c r="AA6134" i="4" s="1"/>
  <c r="X6130" i="4"/>
  <c r="AA6130" i="4" s="1"/>
  <c r="X6126" i="4"/>
  <c r="AA6126" i="4" s="1"/>
  <c r="X6122" i="4"/>
  <c r="AA6122" i="4" s="1"/>
  <c r="X6118" i="4"/>
  <c r="AA6118" i="4" s="1"/>
  <c r="X6114" i="4"/>
  <c r="AA6114" i="4" s="1"/>
  <c r="X6110" i="4"/>
  <c r="AA6110" i="4" s="1"/>
  <c r="X6106" i="4"/>
  <c r="AA6106" i="4" s="1"/>
  <c r="X6102" i="4"/>
  <c r="AA6102" i="4" s="1"/>
  <c r="X6098" i="4"/>
  <c r="AA6098" i="4" s="1"/>
  <c r="X6094" i="4"/>
  <c r="AA6094" i="4" s="1"/>
  <c r="X6090" i="4"/>
  <c r="AA6090" i="4" s="1"/>
  <c r="X6086" i="4"/>
  <c r="AA6086" i="4" s="1"/>
  <c r="X6082" i="4"/>
  <c r="AA6082" i="4" s="1"/>
  <c r="X6078" i="4"/>
  <c r="AA6078" i="4" s="1"/>
  <c r="X6074" i="4"/>
  <c r="AA6074" i="4" s="1"/>
  <c r="X6070" i="4"/>
  <c r="AA6070" i="4" s="1"/>
  <c r="X6066" i="4"/>
  <c r="AA6066" i="4" s="1"/>
  <c r="X6062" i="4"/>
  <c r="AA6062" i="4" s="1"/>
  <c r="X6058" i="4"/>
  <c r="AA6058" i="4" s="1"/>
  <c r="X6054" i="4"/>
  <c r="AA6054" i="4" s="1"/>
  <c r="X6050" i="4"/>
  <c r="AA6050" i="4" s="1"/>
  <c r="X6046" i="4"/>
  <c r="AA6046" i="4" s="1"/>
  <c r="X6042" i="4"/>
  <c r="AA6042" i="4" s="1"/>
  <c r="X6038" i="4"/>
  <c r="AA6038" i="4" s="1"/>
  <c r="X6034" i="4"/>
  <c r="AA6034" i="4" s="1"/>
  <c r="X6030" i="4"/>
  <c r="AA6030" i="4" s="1"/>
  <c r="X6026" i="4"/>
  <c r="AA6026" i="4" s="1"/>
  <c r="X6022" i="4"/>
  <c r="AA6022" i="4" s="1"/>
  <c r="X6018" i="4"/>
  <c r="AA6018" i="4" s="1"/>
  <c r="X6014" i="4"/>
  <c r="AA6014" i="4" s="1"/>
  <c r="X6010" i="4"/>
  <c r="AA6010" i="4" s="1"/>
  <c r="X6006" i="4"/>
  <c r="AA6006" i="4" s="1"/>
  <c r="X6002" i="4"/>
  <c r="AA6002" i="4" s="1"/>
  <c r="X5998" i="4"/>
  <c r="AA5998" i="4" s="1"/>
  <c r="X5994" i="4"/>
  <c r="AA5994" i="4" s="1"/>
  <c r="X5990" i="4"/>
  <c r="AA5990" i="4" s="1"/>
  <c r="X5986" i="4"/>
  <c r="AA5986" i="4" s="1"/>
  <c r="X5982" i="4"/>
  <c r="AA5982" i="4" s="1"/>
  <c r="X5978" i="4"/>
  <c r="AA5978" i="4" s="1"/>
  <c r="X5974" i="4"/>
  <c r="AA5974" i="4" s="1"/>
  <c r="X5970" i="4"/>
  <c r="AA5970" i="4" s="1"/>
  <c r="X5966" i="4"/>
  <c r="AA5966" i="4" s="1"/>
  <c r="X5962" i="4"/>
  <c r="AA5962" i="4" s="1"/>
  <c r="X5958" i="4"/>
  <c r="AA5958" i="4" s="1"/>
  <c r="X5954" i="4"/>
  <c r="AA5954" i="4" s="1"/>
  <c r="X5950" i="4"/>
  <c r="AA5950" i="4" s="1"/>
  <c r="X5946" i="4"/>
  <c r="AA5946" i="4" s="1"/>
  <c r="X5942" i="4"/>
  <c r="AA5942" i="4" s="1"/>
  <c r="X5938" i="4"/>
  <c r="AA5938" i="4" s="1"/>
  <c r="X5934" i="4"/>
  <c r="AA5934" i="4" s="1"/>
  <c r="X5930" i="4"/>
  <c r="AA5930" i="4" s="1"/>
  <c r="X5926" i="4"/>
  <c r="AA5926" i="4" s="1"/>
  <c r="X5922" i="4"/>
  <c r="AA5922" i="4" s="1"/>
  <c r="X5918" i="4"/>
  <c r="AA5918" i="4" s="1"/>
  <c r="X5914" i="4"/>
  <c r="AA5914" i="4" s="1"/>
  <c r="X5910" i="4"/>
  <c r="AA5910" i="4" s="1"/>
  <c r="X5906" i="4"/>
  <c r="AA5906" i="4" s="1"/>
  <c r="X5902" i="4"/>
  <c r="AA5902" i="4" s="1"/>
  <c r="X5898" i="4"/>
  <c r="AA5898" i="4" s="1"/>
  <c r="X5894" i="4"/>
  <c r="AA5894" i="4" s="1"/>
  <c r="X5890" i="4"/>
  <c r="AA5890" i="4" s="1"/>
  <c r="X5886" i="4"/>
  <c r="AA5886" i="4" s="1"/>
  <c r="X5882" i="4"/>
  <c r="AA5882" i="4" s="1"/>
  <c r="X5878" i="4"/>
  <c r="AA5878" i="4" s="1"/>
  <c r="X5874" i="4"/>
  <c r="AA5874" i="4" s="1"/>
  <c r="X5870" i="4"/>
  <c r="AA5870" i="4" s="1"/>
  <c r="X5866" i="4"/>
  <c r="AA5866" i="4" s="1"/>
  <c r="X5862" i="4"/>
  <c r="AA5862" i="4" s="1"/>
  <c r="X5858" i="4"/>
  <c r="AA5858" i="4" s="1"/>
  <c r="X5854" i="4"/>
  <c r="AA5854" i="4" s="1"/>
  <c r="X5850" i="4"/>
  <c r="AA5850" i="4" s="1"/>
  <c r="X5846" i="4"/>
  <c r="AA5846" i="4" s="1"/>
  <c r="X5842" i="4"/>
  <c r="AA5842" i="4" s="1"/>
  <c r="X5838" i="4"/>
  <c r="AA5838" i="4" s="1"/>
  <c r="X5834" i="4"/>
  <c r="AA5834" i="4" s="1"/>
  <c r="X5830" i="4"/>
  <c r="AA5830" i="4" s="1"/>
  <c r="X5826" i="4"/>
  <c r="AA5826" i="4" s="1"/>
  <c r="X5822" i="4"/>
  <c r="AA5822" i="4" s="1"/>
  <c r="X5818" i="4"/>
  <c r="AA5818" i="4" s="1"/>
  <c r="X5814" i="4"/>
  <c r="AA5814" i="4" s="1"/>
  <c r="X5810" i="4"/>
  <c r="AA5810" i="4" s="1"/>
  <c r="X5806" i="4"/>
  <c r="AA5806" i="4" s="1"/>
  <c r="X5802" i="4"/>
  <c r="AA5802" i="4" s="1"/>
  <c r="X5798" i="4"/>
  <c r="AA5798" i="4" s="1"/>
  <c r="X5794" i="4"/>
  <c r="AA5794" i="4" s="1"/>
  <c r="X5790" i="4"/>
  <c r="AA5790" i="4" s="1"/>
  <c r="X5786" i="4"/>
  <c r="AA5786" i="4" s="1"/>
  <c r="X5782" i="4"/>
  <c r="AA5782" i="4" s="1"/>
  <c r="X5778" i="4"/>
  <c r="AA5778" i="4" s="1"/>
  <c r="X5774" i="4"/>
  <c r="AA5774" i="4" s="1"/>
  <c r="X5770" i="4"/>
  <c r="AA5770" i="4" s="1"/>
  <c r="X5766" i="4"/>
  <c r="AA5766" i="4" s="1"/>
  <c r="X5762" i="4"/>
  <c r="AA5762" i="4" s="1"/>
  <c r="X5758" i="4"/>
  <c r="AA5758" i="4" s="1"/>
  <c r="X5754" i="4"/>
  <c r="AA5754" i="4" s="1"/>
  <c r="X5750" i="4"/>
  <c r="AA5750" i="4" s="1"/>
  <c r="X5746" i="4"/>
  <c r="AA5746" i="4" s="1"/>
  <c r="X5742" i="4"/>
  <c r="AA5742" i="4" s="1"/>
  <c r="X5738" i="4"/>
  <c r="AA5738" i="4" s="1"/>
  <c r="X5734" i="4"/>
  <c r="AA5734" i="4" s="1"/>
  <c r="X5730" i="4"/>
  <c r="AA5730" i="4" s="1"/>
  <c r="X5726" i="4"/>
  <c r="AA5726" i="4" s="1"/>
  <c r="X5722" i="4"/>
  <c r="AA5722" i="4" s="1"/>
  <c r="X5718" i="4"/>
  <c r="AA5718" i="4" s="1"/>
  <c r="X5714" i="4"/>
  <c r="AA5714" i="4" s="1"/>
  <c r="X5710" i="4"/>
  <c r="AA5710" i="4" s="1"/>
  <c r="X5706" i="4"/>
  <c r="AA5706" i="4" s="1"/>
  <c r="X5702" i="4"/>
  <c r="AA5702" i="4" s="1"/>
  <c r="X5698" i="4"/>
  <c r="AA5698" i="4" s="1"/>
  <c r="X5694" i="4"/>
  <c r="AA5694" i="4" s="1"/>
  <c r="X5690" i="4"/>
  <c r="AA5690" i="4" s="1"/>
  <c r="X5686" i="4"/>
  <c r="AA5686" i="4" s="1"/>
  <c r="X5682" i="4"/>
  <c r="AA5682" i="4" s="1"/>
  <c r="X5678" i="4"/>
  <c r="AA5678" i="4" s="1"/>
  <c r="X5674" i="4"/>
  <c r="AA5674" i="4" s="1"/>
  <c r="X5670" i="4"/>
  <c r="AA5670" i="4" s="1"/>
  <c r="X5666" i="4"/>
  <c r="AA5666" i="4" s="1"/>
  <c r="X5662" i="4"/>
  <c r="AA5662" i="4" s="1"/>
  <c r="X5658" i="4"/>
  <c r="AA5658" i="4" s="1"/>
  <c r="X5654" i="4"/>
  <c r="AA5654" i="4" s="1"/>
  <c r="X5650" i="4"/>
  <c r="AA5650" i="4" s="1"/>
  <c r="X5646" i="4"/>
  <c r="AA5646" i="4" s="1"/>
  <c r="X5642" i="4"/>
  <c r="AA5642" i="4" s="1"/>
  <c r="X5638" i="4"/>
  <c r="AA5638" i="4" s="1"/>
  <c r="X5634" i="4"/>
  <c r="AA5634" i="4" s="1"/>
  <c r="X5630" i="4"/>
  <c r="AA5630" i="4" s="1"/>
  <c r="X5626" i="4"/>
  <c r="AA5626" i="4" s="1"/>
  <c r="X5622" i="4"/>
  <c r="AA5622" i="4" s="1"/>
  <c r="X5618" i="4"/>
  <c r="AA5618" i="4" s="1"/>
  <c r="X5614" i="4"/>
  <c r="AA5614" i="4" s="1"/>
  <c r="X5610" i="4"/>
  <c r="AA5610" i="4" s="1"/>
  <c r="X5606" i="4"/>
  <c r="AA5606" i="4" s="1"/>
  <c r="X5602" i="4"/>
  <c r="AA5602" i="4" s="1"/>
  <c r="X5598" i="4"/>
  <c r="AA5598" i="4" s="1"/>
  <c r="X5594" i="4"/>
  <c r="AA5594" i="4" s="1"/>
  <c r="X5590" i="4"/>
  <c r="AA5590" i="4" s="1"/>
  <c r="X5586" i="4"/>
  <c r="AA5586" i="4" s="1"/>
  <c r="X5582" i="4"/>
  <c r="AA5582" i="4" s="1"/>
  <c r="X5578" i="4"/>
  <c r="AA5578" i="4" s="1"/>
  <c r="X5574" i="4"/>
  <c r="AA5574" i="4" s="1"/>
  <c r="X5570" i="4"/>
  <c r="AA5570" i="4" s="1"/>
  <c r="X5566" i="4"/>
  <c r="AA5566" i="4" s="1"/>
  <c r="X5562" i="4"/>
  <c r="AA5562" i="4" s="1"/>
  <c r="X5558" i="4"/>
  <c r="AA5558" i="4" s="1"/>
  <c r="X5554" i="4"/>
  <c r="AA5554" i="4" s="1"/>
  <c r="X5550" i="4"/>
  <c r="AA5550" i="4" s="1"/>
  <c r="X5546" i="4"/>
  <c r="AA5546" i="4" s="1"/>
  <c r="X5542" i="4"/>
  <c r="AA5542" i="4" s="1"/>
  <c r="X5538" i="4"/>
  <c r="AA5538" i="4" s="1"/>
  <c r="X5534" i="4"/>
  <c r="AA5534" i="4" s="1"/>
  <c r="X5530" i="4"/>
  <c r="AA5530" i="4" s="1"/>
  <c r="X5526" i="4"/>
  <c r="AA5526" i="4" s="1"/>
  <c r="X5522" i="4"/>
  <c r="AA5522" i="4" s="1"/>
  <c r="X5518" i="4"/>
  <c r="AA5518" i="4" s="1"/>
  <c r="X5514" i="4"/>
  <c r="AA5514" i="4" s="1"/>
  <c r="X5510" i="4"/>
  <c r="AA5510" i="4" s="1"/>
  <c r="X5506" i="4"/>
  <c r="AA5506" i="4" s="1"/>
  <c r="X5502" i="4"/>
  <c r="AA5502" i="4" s="1"/>
  <c r="X5498" i="4"/>
  <c r="AA5498" i="4" s="1"/>
  <c r="X5494" i="4"/>
  <c r="AA5494" i="4" s="1"/>
  <c r="X5490" i="4"/>
  <c r="AA5490" i="4" s="1"/>
  <c r="X5486" i="4"/>
  <c r="AA5486" i="4" s="1"/>
  <c r="X5482" i="4"/>
  <c r="AA5482" i="4" s="1"/>
  <c r="X5478" i="4"/>
  <c r="AA5478" i="4" s="1"/>
  <c r="X5474" i="4"/>
  <c r="AA5474" i="4" s="1"/>
  <c r="X5470" i="4"/>
  <c r="AA5470" i="4" s="1"/>
  <c r="X5466" i="4"/>
  <c r="AA5466" i="4" s="1"/>
  <c r="X5462" i="4"/>
  <c r="AA5462" i="4" s="1"/>
  <c r="X5458" i="4"/>
  <c r="AA5458" i="4" s="1"/>
  <c r="X5454" i="4"/>
  <c r="AA5454" i="4" s="1"/>
  <c r="X5450" i="4"/>
  <c r="AA5450" i="4" s="1"/>
  <c r="X5446" i="4"/>
  <c r="AA5446" i="4" s="1"/>
  <c r="X5442" i="4"/>
  <c r="AA5442" i="4" s="1"/>
  <c r="X5438" i="4"/>
  <c r="AA5438" i="4" s="1"/>
  <c r="X5434" i="4"/>
  <c r="AA5434" i="4" s="1"/>
  <c r="X5430" i="4"/>
  <c r="AA5430" i="4" s="1"/>
  <c r="X5426" i="4"/>
  <c r="AA5426" i="4" s="1"/>
  <c r="X5422" i="4"/>
  <c r="AA5422" i="4" s="1"/>
  <c r="X5418" i="4"/>
  <c r="AA5418" i="4" s="1"/>
  <c r="X5414" i="4"/>
  <c r="AA5414" i="4" s="1"/>
  <c r="X5410" i="4"/>
  <c r="AA5410" i="4" s="1"/>
  <c r="X5406" i="4"/>
  <c r="AA5406" i="4" s="1"/>
  <c r="X5402" i="4"/>
  <c r="AA5402" i="4" s="1"/>
  <c r="X5398" i="4"/>
  <c r="AA5398" i="4" s="1"/>
  <c r="X5394" i="4"/>
  <c r="AA5394" i="4" s="1"/>
  <c r="X5390" i="4"/>
  <c r="AA5390" i="4" s="1"/>
  <c r="X5386" i="4"/>
  <c r="AA5386" i="4" s="1"/>
  <c r="X5382" i="4"/>
  <c r="AA5382" i="4" s="1"/>
  <c r="X5378" i="4"/>
  <c r="AA5378" i="4" s="1"/>
  <c r="X5374" i="4"/>
  <c r="AA5374" i="4" s="1"/>
  <c r="X5370" i="4"/>
  <c r="AA5370" i="4" s="1"/>
  <c r="X5366" i="4"/>
  <c r="AA5366" i="4" s="1"/>
  <c r="X5362" i="4"/>
  <c r="AA5362" i="4" s="1"/>
  <c r="X5358" i="4"/>
  <c r="AA5358" i="4" s="1"/>
  <c r="X5354" i="4"/>
  <c r="AA5354" i="4" s="1"/>
  <c r="X5350" i="4"/>
  <c r="AA5350" i="4" s="1"/>
  <c r="X5346" i="4"/>
  <c r="AA5346" i="4" s="1"/>
  <c r="X5342" i="4"/>
  <c r="AA5342" i="4" s="1"/>
  <c r="X5338" i="4"/>
  <c r="AA5338" i="4" s="1"/>
  <c r="X5334" i="4"/>
  <c r="AA5334" i="4" s="1"/>
  <c r="X5330" i="4"/>
  <c r="AA5330" i="4" s="1"/>
  <c r="X5326" i="4"/>
  <c r="AA5326" i="4" s="1"/>
  <c r="X5322" i="4"/>
  <c r="AA5322" i="4" s="1"/>
  <c r="X5318" i="4"/>
  <c r="AA5318" i="4" s="1"/>
  <c r="X5314" i="4"/>
  <c r="AA5314" i="4" s="1"/>
  <c r="X5310" i="4"/>
  <c r="AA5310" i="4" s="1"/>
  <c r="X5306" i="4"/>
  <c r="AA5306" i="4" s="1"/>
  <c r="X5302" i="4"/>
  <c r="AA5302" i="4" s="1"/>
  <c r="X5298" i="4"/>
  <c r="AA5298" i="4" s="1"/>
  <c r="X5294" i="4"/>
  <c r="AA5294" i="4" s="1"/>
  <c r="X5290" i="4"/>
  <c r="AA5290" i="4" s="1"/>
  <c r="X5286" i="4"/>
  <c r="AA5286" i="4" s="1"/>
  <c r="X5282" i="4"/>
  <c r="AA5282" i="4" s="1"/>
  <c r="X5278" i="4"/>
  <c r="AA5278" i="4" s="1"/>
  <c r="X5274" i="4"/>
  <c r="AA5274" i="4" s="1"/>
  <c r="X5270" i="4"/>
  <c r="AA5270" i="4" s="1"/>
  <c r="X5266" i="4"/>
  <c r="AA5266" i="4" s="1"/>
  <c r="X5262" i="4"/>
  <c r="AA5262" i="4" s="1"/>
  <c r="X5258" i="4"/>
  <c r="AA5258" i="4" s="1"/>
  <c r="X5254" i="4"/>
  <c r="AA5254" i="4" s="1"/>
  <c r="X5250" i="4"/>
  <c r="AA5250" i="4" s="1"/>
  <c r="X5246" i="4"/>
  <c r="AA5246" i="4" s="1"/>
  <c r="X5242" i="4"/>
  <c r="AA5242" i="4" s="1"/>
  <c r="X5238" i="4"/>
  <c r="AA5238" i="4" s="1"/>
  <c r="X5234" i="4"/>
  <c r="AA5234" i="4" s="1"/>
  <c r="X5230" i="4"/>
  <c r="AA5230" i="4" s="1"/>
  <c r="X5226" i="4"/>
  <c r="AA5226" i="4" s="1"/>
  <c r="X5222" i="4"/>
  <c r="AA5222" i="4" s="1"/>
  <c r="X5218" i="4"/>
  <c r="AA5218" i="4" s="1"/>
  <c r="X5214" i="4"/>
  <c r="AA5214" i="4" s="1"/>
  <c r="X5210" i="4"/>
  <c r="AA5210" i="4" s="1"/>
  <c r="X5206" i="4"/>
  <c r="AA5206" i="4" s="1"/>
  <c r="X5200" i="4"/>
  <c r="AA5200" i="4" s="1"/>
  <c r="X5196" i="4"/>
  <c r="AA5196" i="4" s="1"/>
  <c r="X5192" i="4"/>
  <c r="AA5192" i="4" s="1"/>
  <c r="X5188" i="4"/>
  <c r="AA5188" i="4" s="1"/>
  <c r="X5184" i="4"/>
  <c r="AA5184" i="4" s="1"/>
  <c r="X5180" i="4"/>
  <c r="AA5180" i="4" s="1"/>
  <c r="X5176" i="4"/>
  <c r="AA5176" i="4" s="1"/>
  <c r="X5172" i="4"/>
  <c r="AA5172" i="4" s="1"/>
  <c r="X5168" i="4"/>
  <c r="AA5168" i="4" s="1"/>
  <c r="X5164" i="4"/>
  <c r="AA5164" i="4" s="1"/>
  <c r="X5160" i="4"/>
  <c r="AA5160" i="4" s="1"/>
  <c r="X5156" i="4"/>
  <c r="AA5156" i="4" s="1"/>
  <c r="X5152" i="4"/>
  <c r="AA5152" i="4" s="1"/>
  <c r="X5148" i="4"/>
  <c r="AA5148" i="4" s="1"/>
  <c r="X5144" i="4"/>
  <c r="AA5144" i="4" s="1"/>
  <c r="X5140" i="4"/>
  <c r="AA5140" i="4" s="1"/>
  <c r="X5136" i="4"/>
  <c r="AA5136" i="4" s="1"/>
  <c r="X5132" i="4"/>
  <c r="AA5132" i="4" s="1"/>
  <c r="X5128" i="4"/>
  <c r="AA5128" i="4" s="1"/>
  <c r="X5124" i="4"/>
  <c r="AA5124" i="4" s="1"/>
  <c r="X5120" i="4"/>
  <c r="AA5120" i="4" s="1"/>
  <c r="X5116" i="4"/>
  <c r="AA5116" i="4" s="1"/>
  <c r="X5112" i="4"/>
  <c r="AA5112" i="4" s="1"/>
  <c r="X5108" i="4"/>
  <c r="AA5108" i="4" s="1"/>
  <c r="X5104" i="4"/>
  <c r="AA5104" i="4" s="1"/>
  <c r="X5100" i="4"/>
  <c r="AA5100" i="4" s="1"/>
  <c r="X5096" i="4"/>
  <c r="AA5096" i="4" s="1"/>
  <c r="X5092" i="4"/>
  <c r="AA5092" i="4" s="1"/>
  <c r="X5088" i="4"/>
  <c r="AA5088" i="4" s="1"/>
  <c r="X5084" i="4"/>
  <c r="AA5084" i="4" s="1"/>
  <c r="X5080" i="4"/>
  <c r="AA5080" i="4" s="1"/>
  <c r="X5076" i="4"/>
  <c r="AA5076" i="4" s="1"/>
  <c r="X5072" i="4"/>
  <c r="AA5072" i="4" s="1"/>
  <c r="X5068" i="4"/>
  <c r="AA5068" i="4" s="1"/>
  <c r="X5064" i="4"/>
  <c r="AA5064" i="4" s="1"/>
  <c r="X5060" i="4"/>
  <c r="AA5060" i="4" s="1"/>
  <c r="X5056" i="4"/>
  <c r="AA5056" i="4" s="1"/>
  <c r="X5052" i="4"/>
  <c r="AA5052" i="4" s="1"/>
  <c r="X5048" i="4"/>
  <c r="AA5048" i="4" s="1"/>
  <c r="X5044" i="4"/>
  <c r="AA5044" i="4" s="1"/>
  <c r="X5040" i="4"/>
  <c r="AA5040" i="4" s="1"/>
  <c r="X5036" i="4"/>
  <c r="AA5036" i="4" s="1"/>
  <c r="X5034" i="4"/>
  <c r="AA5034" i="4" s="1"/>
  <c r="X5030" i="4"/>
  <c r="AA5030" i="4" s="1"/>
  <c r="X5026" i="4"/>
  <c r="AA5026" i="4" s="1"/>
  <c r="X5022" i="4"/>
  <c r="AA5022" i="4" s="1"/>
  <c r="X5018" i="4"/>
  <c r="AA5018" i="4" s="1"/>
  <c r="X5014" i="4"/>
  <c r="AA5014" i="4" s="1"/>
  <c r="X5010" i="4"/>
  <c r="AA5010" i="4" s="1"/>
  <c r="X5006" i="4"/>
  <c r="AA5006" i="4" s="1"/>
  <c r="X5002" i="4"/>
  <c r="AA5002" i="4" s="1"/>
  <c r="X4998" i="4"/>
  <c r="AA4998" i="4" s="1"/>
  <c r="X4994" i="4"/>
  <c r="AA4994" i="4" s="1"/>
  <c r="X4990" i="4"/>
  <c r="AA4990" i="4" s="1"/>
  <c r="X4986" i="4"/>
  <c r="AA4986" i="4" s="1"/>
  <c r="X4982" i="4"/>
  <c r="AA4982" i="4" s="1"/>
  <c r="X4978" i="4"/>
  <c r="AA4978" i="4" s="1"/>
  <c r="X4974" i="4"/>
  <c r="AA4974" i="4" s="1"/>
  <c r="X4970" i="4"/>
  <c r="AA4970" i="4" s="1"/>
  <c r="X4966" i="4"/>
  <c r="AA4966" i="4" s="1"/>
  <c r="X4962" i="4"/>
  <c r="AA4962" i="4" s="1"/>
  <c r="X4958" i="4"/>
  <c r="AA4958" i="4" s="1"/>
  <c r="X4954" i="4"/>
  <c r="AA4954" i="4" s="1"/>
  <c r="X4950" i="4"/>
  <c r="AA4950" i="4" s="1"/>
  <c r="X4946" i="4"/>
  <c r="AA4946" i="4" s="1"/>
  <c r="X4942" i="4"/>
  <c r="AA4942" i="4" s="1"/>
  <c r="X4938" i="4"/>
  <c r="AA4938" i="4" s="1"/>
  <c r="X4934" i="4"/>
  <c r="AA4934" i="4" s="1"/>
  <c r="X4930" i="4"/>
  <c r="AA4930" i="4" s="1"/>
  <c r="X4926" i="4"/>
  <c r="AA4926" i="4" s="1"/>
  <c r="X4922" i="4"/>
  <c r="AA4922" i="4" s="1"/>
  <c r="X4918" i="4"/>
  <c r="AA4918" i="4" s="1"/>
  <c r="X4914" i="4"/>
  <c r="AA4914" i="4" s="1"/>
  <c r="X4910" i="4"/>
  <c r="AA4910" i="4" s="1"/>
  <c r="X4906" i="4"/>
  <c r="AA4906" i="4" s="1"/>
  <c r="X4902" i="4"/>
  <c r="AA4902" i="4" s="1"/>
  <c r="X4898" i="4"/>
  <c r="AA4898" i="4" s="1"/>
  <c r="X4894" i="4"/>
  <c r="AA4894" i="4" s="1"/>
  <c r="X4890" i="4"/>
  <c r="AA4890" i="4" s="1"/>
  <c r="X4886" i="4"/>
  <c r="AA4886" i="4" s="1"/>
  <c r="X4882" i="4"/>
  <c r="AA4882" i="4" s="1"/>
  <c r="X4878" i="4"/>
  <c r="AA4878" i="4" s="1"/>
  <c r="X4874" i="4"/>
  <c r="AA4874" i="4" s="1"/>
  <c r="X4870" i="4"/>
  <c r="AA4870" i="4" s="1"/>
  <c r="X4866" i="4"/>
  <c r="AA4866" i="4" s="1"/>
  <c r="X4862" i="4"/>
  <c r="AA4862" i="4" s="1"/>
  <c r="X4858" i="4"/>
  <c r="AA4858" i="4" s="1"/>
  <c r="X4854" i="4"/>
  <c r="AA4854" i="4" s="1"/>
  <c r="X4850" i="4"/>
  <c r="AA4850" i="4" s="1"/>
  <c r="X4846" i="4"/>
  <c r="AA4846" i="4" s="1"/>
  <c r="X4842" i="4"/>
  <c r="AA4842" i="4" s="1"/>
  <c r="X4838" i="4"/>
  <c r="AA4838" i="4" s="1"/>
  <c r="X4834" i="4"/>
  <c r="AA4834" i="4" s="1"/>
  <c r="X4830" i="4"/>
  <c r="AA4830" i="4" s="1"/>
  <c r="X4826" i="4"/>
  <c r="AA4826" i="4" s="1"/>
  <c r="X4822" i="4"/>
  <c r="AA4822" i="4" s="1"/>
  <c r="X4818" i="4"/>
  <c r="AA4818" i="4" s="1"/>
  <c r="X4814" i="4"/>
  <c r="AA4814" i="4" s="1"/>
  <c r="X4810" i="4"/>
  <c r="AA4810" i="4" s="1"/>
  <c r="X4806" i="4"/>
  <c r="AA4806" i="4" s="1"/>
  <c r="X4802" i="4"/>
  <c r="AA4802" i="4" s="1"/>
  <c r="X4798" i="4"/>
  <c r="AA4798" i="4" s="1"/>
  <c r="X4795" i="4"/>
  <c r="AA4795" i="4" s="1"/>
  <c r="X4791" i="4"/>
  <c r="AA4791" i="4" s="1"/>
  <c r="X4787" i="4"/>
  <c r="AA4787" i="4" s="1"/>
  <c r="X4783" i="4"/>
  <c r="AA4783" i="4" s="1"/>
  <c r="X4779" i="4"/>
  <c r="AA4779" i="4" s="1"/>
  <c r="X4775" i="4"/>
  <c r="AA4775" i="4" s="1"/>
  <c r="X4771" i="4"/>
  <c r="AA4771" i="4" s="1"/>
  <c r="X4767" i="4"/>
  <c r="AA4767" i="4" s="1"/>
  <c r="X4763" i="4"/>
  <c r="AA4763" i="4" s="1"/>
  <c r="X4759" i="4"/>
  <c r="AA4759" i="4" s="1"/>
  <c r="X4755" i="4"/>
  <c r="AA4755" i="4" s="1"/>
  <c r="X4751" i="4"/>
  <c r="AA4751" i="4" s="1"/>
  <c r="X4747" i="4"/>
  <c r="AA4747" i="4" s="1"/>
  <c r="X4743" i="4"/>
  <c r="AA4743" i="4" s="1"/>
  <c r="X4739" i="4"/>
  <c r="AA4739" i="4" s="1"/>
  <c r="X4735" i="4"/>
  <c r="AA4735" i="4" s="1"/>
  <c r="X4731" i="4"/>
  <c r="AA4731" i="4" s="1"/>
  <c r="X4727" i="4"/>
  <c r="AA4727" i="4" s="1"/>
  <c r="X4723" i="4"/>
  <c r="AA4723" i="4" s="1"/>
  <c r="X4719" i="4"/>
  <c r="AA4719" i="4" s="1"/>
  <c r="X4715" i="4"/>
  <c r="AA4715" i="4" s="1"/>
  <c r="X4711" i="4"/>
  <c r="AA4711" i="4" s="1"/>
  <c r="X4707" i="4"/>
  <c r="AA4707" i="4" s="1"/>
  <c r="X4703" i="4"/>
  <c r="AA4703" i="4" s="1"/>
  <c r="X4699" i="4"/>
  <c r="AA4699" i="4" s="1"/>
  <c r="X4695" i="4"/>
  <c r="AA4695" i="4" s="1"/>
  <c r="X4691" i="4"/>
  <c r="AA4691" i="4" s="1"/>
  <c r="X4687" i="4"/>
  <c r="AA4687" i="4" s="1"/>
  <c r="X4683" i="4"/>
  <c r="AA4683" i="4" s="1"/>
  <c r="X4679" i="4"/>
  <c r="AA4679" i="4" s="1"/>
  <c r="X4675" i="4"/>
  <c r="AA4675" i="4" s="1"/>
  <c r="X4671" i="4"/>
  <c r="AA4671" i="4" s="1"/>
  <c r="X4667" i="4"/>
  <c r="AA4667" i="4" s="1"/>
  <c r="X4663" i="4"/>
  <c r="AA4663" i="4" s="1"/>
  <c r="X4659" i="4"/>
  <c r="AA4659" i="4" s="1"/>
  <c r="X4655" i="4"/>
  <c r="AA4655" i="4" s="1"/>
  <c r="X4651" i="4"/>
  <c r="AA4651" i="4" s="1"/>
  <c r="X4647" i="4"/>
  <c r="AA4647" i="4" s="1"/>
  <c r="X4643" i="4"/>
  <c r="AA4643" i="4" s="1"/>
  <c r="X4639" i="4"/>
  <c r="AA4639" i="4" s="1"/>
  <c r="X4635" i="4"/>
  <c r="AA4635" i="4" s="1"/>
  <c r="X4631" i="4"/>
  <c r="AA4631" i="4" s="1"/>
  <c r="X4627" i="4"/>
  <c r="AA4627" i="4" s="1"/>
  <c r="X4623" i="4"/>
  <c r="AA4623" i="4" s="1"/>
  <c r="X4619" i="4"/>
  <c r="AA4619" i="4" s="1"/>
  <c r="X4615" i="4"/>
  <c r="AA4615" i="4" s="1"/>
  <c r="X4611" i="4"/>
  <c r="AA4611" i="4" s="1"/>
  <c r="X4607" i="4"/>
  <c r="AA4607" i="4" s="1"/>
  <c r="X4603" i="4"/>
  <c r="AA4603" i="4" s="1"/>
  <c r="X4599" i="4"/>
  <c r="AA4599" i="4" s="1"/>
  <c r="X4595" i="4"/>
  <c r="AA4595" i="4" s="1"/>
  <c r="X4591" i="4"/>
  <c r="AA4591" i="4" s="1"/>
  <c r="X4587" i="4"/>
  <c r="AA4587" i="4" s="1"/>
  <c r="X4583" i="4"/>
  <c r="AA4583" i="4" s="1"/>
  <c r="X4579" i="4"/>
  <c r="AA4579" i="4" s="1"/>
  <c r="X4575" i="4"/>
  <c r="AA4575" i="4" s="1"/>
  <c r="X4571" i="4"/>
  <c r="AA4571" i="4" s="1"/>
  <c r="X4567" i="4"/>
  <c r="AA4567" i="4" s="1"/>
  <c r="X4563" i="4"/>
  <c r="AA4563" i="4" s="1"/>
  <c r="X4559" i="4"/>
  <c r="AA4559" i="4" s="1"/>
  <c r="X4555" i="4"/>
  <c r="AA4555" i="4" s="1"/>
  <c r="X4551" i="4"/>
  <c r="AA4551" i="4" s="1"/>
  <c r="X4547" i="4"/>
  <c r="AA4547" i="4" s="1"/>
  <c r="X4543" i="4"/>
  <c r="AA4543" i="4" s="1"/>
  <c r="X4539" i="4"/>
  <c r="AA4539" i="4" s="1"/>
  <c r="X4535" i="4"/>
  <c r="AA4535" i="4" s="1"/>
  <c r="X4531" i="4"/>
  <c r="AA4531" i="4" s="1"/>
  <c r="X4527" i="4"/>
  <c r="AA4527" i="4" s="1"/>
  <c r="X4523" i="4"/>
  <c r="AA4523" i="4" s="1"/>
  <c r="X4520" i="4"/>
  <c r="AA4520" i="4" s="1"/>
  <c r="X4516" i="4"/>
  <c r="AA4516" i="4" s="1"/>
  <c r="X4512" i="4"/>
  <c r="AA4512" i="4" s="1"/>
  <c r="X4508" i="4"/>
  <c r="AA4508" i="4" s="1"/>
  <c r="X4504" i="4"/>
  <c r="AA4504" i="4" s="1"/>
  <c r="X4500" i="4"/>
  <c r="AA4500" i="4" s="1"/>
  <c r="X4496" i="4"/>
  <c r="AA4496" i="4" s="1"/>
  <c r="X4492" i="4"/>
  <c r="AA4492" i="4" s="1"/>
  <c r="X4488" i="4"/>
  <c r="AA4488" i="4" s="1"/>
  <c r="X4484" i="4"/>
  <c r="AA4484" i="4" s="1"/>
  <c r="X4480" i="4"/>
  <c r="AA4480" i="4" s="1"/>
  <c r="X4476" i="4"/>
  <c r="AA4476" i="4" s="1"/>
  <c r="X4472" i="4"/>
  <c r="AA4472" i="4" s="1"/>
  <c r="X4468" i="4"/>
  <c r="AA4468" i="4" s="1"/>
  <c r="X4464" i="4"/>
  <c r="AA4464" i="4" s="1"/>
  <c r="X4460" i="4"/>
  <c r="AA4460" i="4" s="1"/>
  <c r="X4456" i="4"/>
  <c r="AA4456" i="4" s="1"/>
  <c r="X4452" i="4"/>
  <c r="AA4452" i="4" s="1"/>
  <c r="X4448" i="4"/>
  <c r="AA4448" i="4" s="1"/>
  <c r="X4444" i="4"/>
  <c r="AA4444" i="4" s="1"/>
  <c r="X4440" i="4"/>
  <c r="AA4440" i="4" s="1"/>
  <c r="X4436" i="4"/>
  <c r="AA4436" i="4" s="1"/>
  <c r="X4432" i="4"/>
  <c r="AA4432" i="4" s="1"/>
  <c r="X4428" i="4"/>
  <c r="AA4428" i="4" s="1"/>
  <c r="X4424" i="4"/>
  <c r="AA4424" i="4" s="1"/>
  <c r="X4420" i="4"/>
  <c r="AA4420" i="4" s="1"/>
  <c r="X4416" i="4"/>
  <c r="AA4416" i="4" s="1"/>
  <c r="X4412" i="4"/>
  <c r="AA4412" i="4" s="1"/>
  <c r="X4408" i="4"/>
  <c r="AA4408" i="4" s="1"/>
  <c r="X4404" i="4"/>
  <c r="AA4404" i="4" s="1"/>
  <c r="X4400" i="4"/>
  <c r="AA4400" i="4" s="1"/>
  <c r="X4396" i="4"/>
  <c r="AA4396" i="4" s="1"/>
  <c r="X4392" i="4"/>
  <c r="AA4392" i="4" s="1"/>
  <c r="X4388" i="4"/>
  <c r="AA4388" i="4" s="1"/>
  <c r="X4384" i="4"/>
  <c r="AA4384" i="4" s="1"/>
  <c r="X4380" i="4"/>
  <c r="AA4380" i="4" s="1"/>
  <c r="X4376" i="4"/>
  <c r="AA4376" i="4" s="1"/>
  <c r="X4372" i="4"/>
  <c r="AA4372" i="4" s="1"/>
  <c r="X4368" i="4"/>
  <c r="AA4368" i="4" s="1"/>
  <c r="X4364" i="4"/>
  <c r="AA4364" i="4" s="1"/>
  <c r="X4360" i="4"/>
  <c r="AA4360" i="4" s="1"/>
  <c r="X4356" i="4"/>
  <c r="AA4356" i="4" s="1"/>
  <c r="X4352" i="4"/>
  <c r="AA4352" i="4" s="1"/>
  <c r="X4348" i="4"/>
  <c r="AA4348" i="4" s="1"/>
  <c r="X4344" i="4"/>
  <c r="AA4344" i="4" s="1"/>
  <c r="X4340" i="4"/>
  <c r="AA4340" i="4" s="1"/>
  <c r="X4336" i="4"/>
  <c r="AA4336" i="4" s="1"/>
  <c r="X4332" i="4"/>
  <c r="AA4332" i="4" s="1"/>
  <c r="X4328" i="4"/>
  <c r="AA4328" i="4" s="1"/>
  <c r="X4324" i="4"/>
  <c r="AA4324" i="4" s="1"/>
  <c r="X4320" i="4"/>
  <c r="AA4320" i="4" s="1"/>
  <c r="X4316" i="4"/>
  <c r="AA4316" i="4" s="1"/>
  <c r="X4312" i="4"/>
  <c r="AA4312" i="4" s="1"/>
  <c r="X4308" i="4"/>
  <c r="AA4308" i="4" s="1"/>
  <c r="X4304" i="4"/>
  <c r="AA4304" i="4" s="1"/>
  <c r="X4300" i="4"/>
  <c r="AA4300" i="4" s="1"/>
  <c r="X4296" i="4"/>
  <c r="AA4296" i="4" s="1"/>
  <c r="X4292" i="4"/>
  <c r="AA4292" i="4" s="1"/>
  <c r="X4288" i="4"/>
  <c r="AA4288" i="4" s="1"/>
  <c r="X4284" i="4"/>
  <c r="AA4284" i="4" s="1"/>
  <c r="X4280" i="4"/>
  <c r="AA4280" i="4" s="1"/>
  <c r="X4276" i="4"/>
  <c r="AA4276" i="4" s="1"/>
  <c r="X4272" i="4"/>
  <c r="AA4272" i="4" s="1"/>
  <c r="X4268" i="4"/>
  <c r="AA4268" i="4" s="1"/>
  <c r="X4264" i="4"/>
  <c r="AA4264" i="4" s="1"/>
  <c r="X4260" i="4"/>
  <c r="AA4260" i="4" s="1"/>
  <c r="X4256" i="4"/>
  <c r="AA4256" i="4" s="1"/>
  <c r="X4252" i="4"/>
  <c r="AA4252" i="4" s="1"/>
  <c r="X4248" i="4"/>
  <c r="AA4248" i="4" s="1"/>
  <c r="X4244" i="4"/>
  <c r="AA4244" i="4" s="1"/>
  <c r="X4240" i="4"/>
  <c r="AA4240" i="4" s="1"/>
  <c r="X4236" i="4"/>
  <c r="AA4236" i="4" s="1"/>
  <c r="X4232" i="4"/>
  <c r="AA4232" i="4" s="1"/>
  <c r="X4228" i="4"/>
  <c r="AA4228" i="4" s="1"/>
  <c r="X4224" i="4"/>
  <c r="AA4224" i="4" s="1"/>
  <c r="X4220" i="4"/>
  <c r="AA4220" i="4" s="1"/>
  <c r="X4216" i="4"/>
  <c r="AA4216" i="4" s="1"/>
  <c r="X4212" i="4"/>
  <c r="AA4212" i="4" s="1"/>
  <c r="X4208" i="4"/>
  <c r="AA4208" i="4" s="1"/>
  <c r="X4204" i="4"/>
  <c r="AA4204" i="4" s="1"/>
  <c r="X4200" i="4"/>
  <c r="AA4200" i="4" s="1"/>
  <c r="X4196" i="4"/>
  <c r="AA4196" i="4" s="1"/>
  <c r="X4192" i="4"/>
  <c r="AA4192" i="4" s="1"/>
  <c r="X4188" i="4"/>
  <c r="AA4188" i="4" s="1"/>
  <c r="X4184" i="4"/>
  <c r="AA4184" i="4" s="1"/>
  <c r="X4180" i="4"/>
  <c r="AA4180" i="4" s="1"/>
  <c r="X4176" i="4"/>
  <c r="AA4176" i="4" s="1"/>
  <c r="X4172" i="4"/>
  <c r="AA4172" i="4" s="1"/>
  <c r="X4168" i="4"/>
  <c r="AA4168" i="4" s="1"/>
  <c r="X4164" i="4"/>
  <c r="AA4164" i="4" s="1"/>
  <c r="X4160" i="4"/>
  <c r="AA4160" i="4" s="1"/>
  <c r="X4156" i="4"/>
  <c r="AA4156" i="4" s="1"/>
  <c r="X4152" i="4"/>
  <c r="AA4152" i="4" s="1"/>
  <c r="X4148" i="4"/>
  <c r="AA4148" i="4" s="1"/>
  <c r="X4144" i="4"/>
  <c r="AA4144" i="4" s="1"/>
  <c r="X4140" i="4"/>
  <c r="AA4140" i="4" s="1"/>
  <c r="X4136" i="4"/>
  <c r="AA4136" i="4" s="1"/>
  <c r="X4132" i="4"/>
  <c r="AA4132" i="4" s="1"/>
  <c r="X4128" i="4"/>
  <c r="AA4128" i="4" s="1"/>
  <c r="X4124" i="4"/>
  <c r="AA4124" i="4" s="1"/>
  <c r="X4120" i="4"/>
  <c r="AA4120" i="4" s="1"/>
  <c r="X4116" i="4"/>
  <c r="AA4116" i="4" s="1"/>
  <c r="X4112" i="4"/>
  <c r="AA4112" i="4" s="1"/>
  <c r="X4108" i="4"/>
  <c r="AA4108" i="4" s="1"/>
  <c r="X4104" i="4"/>
  <c r="AA4104" i="4" s="1"/>
  <c r="X4100" i="4"/>
  <c r="AA4100" i="4" s="1"/>
  <c r="X4096" i="4"/>
  <c r="AA4096" i="4" s="1"/>
  <c r="X4092" i="4"/>
  <c r="AA4092" i="4" s="1"/>
  <c r="X4088" i="4"/>
  <c r="AA4088" i="4" s="1"/>
  <c r="X4084" i="4"/>
  <c r="AA4084" i="4" s="1"/>
  <c r="X4080" i="4"/>
  <c r="AA4080" i="4" s="1"/>
  <c r="X4076" i="4"/>
  <c r="AA4076" i="4" s="1"/>
  <c r="X4072" i="4"/>
  <c r="AA4072" i="4" s="1"/>
  <c r="X4068" i="4"/>
  <c r="AA4068" i="4" s="1"/>
  <c r="X4064" i="4"/>
  <c r="AA4064" i="4" s="1"/>
  <c r="X4060" i="4"/>
  <c r="AA4060" i="4" s="1"/>
  <c r="X4056" i="4"/>
  <c r="AA4056" i="4" s="1"/>
  <c r="X4052" i="4"/>
  <c r="AA4052" i="4" s="1"/>
  <c r="X4048" i="4"/>
  <c r="AA4048" i="4" s="1"/>
  <c r="X4044" i="4"/>
  <c r="AA4044" i="4" s="1"/>
  <c r="X4040" i="4"/>
  <c r="AA4040" i="4" s="1"/>
  <c r="X4036" i="4"/>
  <c r="AA4036" i="4" s="1"/>
  <c r="X4032" i="4"/>
  <c r="AA4032" i="4" s="1"/>
  <c r="X4028" i="4"/>
  <c r="AA4028" i="4" s="1"/>
  <c r="X4024" i="4"/>
  <c r="AA4024" i="4" s="1"/>
  <c r="X4020" i="4"/>
  <c r="AA4020" i="4" s="1"/>
  <c r="X4016" i="4"/>
  <c r="AA4016" i="4" s="1"/>
  <c r="X4012" i="4"/>
  <c r="AA4012" i="4" s="1"/>
  <c r="X4008" i="4"/>
  <c r="AA4008" i="4" s="1"/>
  <c r="X4005" i="4"/>
  <c r="AA4005" i="4" s="1"/>
  <c r="X4001" i="4"/>
  <c r="AA4001" i="4" s="1"/>
  <c r="X3997" i="4"/>
  <c r="AA3997" i="4" s="1"/>
  <c r="X3993" i="4"/>
  <c r="AA3993" i="4" s="1"/>
  <c r="X3989" i="4"/>
  <c r="AA3989" i="4" s="1"/>
  <c r="X3985" i="4"/>
  <c r="AA3985" i="4" s="1"/>
  <c r="X3981" i="4"/>
  <c r="AA3981" i="4" s="1"/>
  <c r="X3977" i="4"/>
  <c r="AA3977" i="4" s="1"/>
  <c r="X3973" i="4"/>
  <c r="AA3973" i="4" s="1"/>
  <c r="X3969" i="4"/>
  <c r="AA3969" i="4" s="1"/>
  <c r="X3965" i="4"/>
  <c r="AA3965" i="4" s="1"/>
  <c r="X3961" i="4"/>
  <c r="AA3961" i="4" s="1"/>
  <c r="X3957" i="4"/>
  <c r="AA3957" i="4" s="1"/>
  <c r="X3953" i="4"/>
  <c r="AA3953" i="4" s="1"/>
  <c r="X3949" i="4"/>
  <c r="AA3949" i="4" s="1"/>
  <c r="X3945" i="4"/>
  <c r="AA3945" i="4" s="1"/>
  <c r="X3941" i="4"/>
  <c r="AA3941" i="4" s="1"/>
  <c r="X3937" i="4"/>
  <c r="AA3937" i="4" s="1"/>
  <c r="X3933" i="4"/>
  <c r="AA3933" i="4" s="1"/>
  <c r="X3929" i="4"/>
  <c r="AA3929" i="4" s="1"/>
  <c r="X3925" i="4"/>
  <c r="AA3925" i="4" s="1"/>
  <c r="X3921" i="4"/>
  <c r="AA3921" i="4" s="1"/>
  <c r="X3917" i="4"/>
  <c r="AA3917" i="4" s="1"/>
  <c r="X3913" i="4"/>
  <c r="AA3913" i="4" s="1"/>
  <c r="X3712" i="4"/>
  <c r="AA3712" i="4" s="1"/>
  <c r="X3906" i="4"/>
  <c r="AA3906" i="4" s="1"/>
  <c r="X3902" i="4"/>
  <c r="AA3902" i="4" s="1"/>
  <c r="X3898" i="4"/>
  <c r="AA3898" i="4" s="1"/>
  <c r="X3894" i="4"/>
  <c r="AA3894" i="4" s="1"/>
  <c r="X3890" i="4"/>
  <c r="AA3890" i="4" s="1"/>
  <c r="X3886" i="4"/>
  <c r="AA3886" i="4" s="1"/>
  <c r="X3882" i="4"/>
  <c r="AA3882" i="4" s="1"/>
  <c r="X3878" i="4"/>
  <c r="AA3878" i="4" s="1"/>
  <c r="X3874" i="4"/>
  <c r="AA3874" i="4" s="1"/>
  <c r="X3870" i="4"/>
  <c r="AA3870" i="4" s="1"/>
  <c r="X3866" i="4"/>
  <c r="AA3866" i="4" s="1"/>
  <c r="X3862" i="4"/>
  <c r="AA3862" i="4" s="1"/>
  <c r="X3858" i="4"/>
  <c r="AA3858" i="4" s="1"/>
  <c r="X3854" i="4"/>
  <c r="AA3854" i="4" s="1"/>
  <c r="X3850" i="4"/>
  <c r="AA3850" i="4" s="1"/>
  <c r="X4782" i="4"/>
  <c r="AA4782" i="4" s="1"/>
  <c r="X4778" i="4"/>
  <c r="AA4778" i="4" s="1"/>
  <c r="X4774" i="4"/>
  <c r="AA4774" i="4" s="1"/>
  <c r="X4770" i="4"/>
  <c r="AA4770" i="4" s="1"/>
  <c r="X4766" i="4"/>
  <c r="AA4766" i="4" s="1"/>
  <c r="X4762" i="4"/>
  <c r="AA4762" i="4" s="1"/>
  <c r="X4758" i="4"/>
  <c r="AA4758" i="4" s="1"/>
  <c r="X4754" i="4"/>
  <c r="AA4754" i="4" s="1"/>
  <c r="X4750" i="4"/>
  <c r="AA4750" i="4" s="1"/>
  <c r="X4746" i="4"/>
  <c r="AA4746" i="4" s="1"/>
  <c r="X4742" i="4"/>
  <c r="AA4742" i="4" s="1"/>
  <c r="X4738" i="4"/>
  <c r="AA4738" i="4" s="1"/>
  <c r="X4734" i="4"/>
  <c r="AA4734" i="4" s="1"/>
  <c r="X4730" i="4"/>
  <c r="AA4730" i="4" s="1"/>
  <c r="X4726" i="4"/>
  <c r="AA4726" i="4" s="1"/>
  <c r="X4722" i="4"/>
  <c r="AA4722" i="4" s="1"/>
  <c r="X4718" i="4"/>
  <c r="AA4718" i="4" s="1"/>
  <c r="X4714" i="4"/>
  <c r="AA4714" i="4" s="1"/>
  <c r="X4710" i="4"/>
  <c r="AA4710" i="4" s="1"/>
  <c r="X4706" i="4"/>
  <c r="AA4706" i="4" s="1"/>
  <c r="X4702" i="4"/>
  <c r="AA4702" i="4" s="1"/>
  <c r="X4698" i="4"/>
  <c r="AA4698" i="4" s="1"/>
  <c r="X4694" i="4"/>
  <c r="AA4694" i="4" s="1"/>
  <c r="X4690" i="4"/>
  <c r="AA4690" i="4" s="1"/>
  <c r="X4686" i="4"/>
  <c r="AA4686" i="4" s="1"/>
  <c r="X4682" i="4"/>
  <c r="AA4682" i="4" s="1"/>
  <c r="X4678" i="4"/>
  <c r="AA4678" i="4" s="1"/>
  <c r="X4674" i="4"/>
  <c r="AA4674" i="4" s="1"/>
  <c r="X4670" i="4"/>
  <c r="AA4670" i="4" s="1"/>
  <c r="X4666" i="4"/>
  <c r="AA4666" i="4" s="1"/>
  <c r="X4662" i="4"/>
  <c r="AA4662" i="4" s="1"/>
  <c r="X4658" i="4"/>
  <c r="AA4658" i="4" s="1"/>
  <c r="X4654" i="4"/>
  <c r="AA4654" i="4" s="1"/>
  <c r="X4650" i="4"/>
  <c r="AA4650" i="4" s="1"/>
  <c r="X4646" i="4"/>
  <c r="AA4646" i="4" s="1"/>
  <c r="X4642" i="4"/>
  <c r="AA4642" i="4" s="1"/>
  <c r="X4638" i="4"/>
  <c r="AA4638" i="4" s="1"/>
  <c r="X4634" i="4"/>
  <c r="AA4634" i="4" s="1"/>
  <c r="X4630" i="4"/>
  <c r="AA4630" i="4" s="1"/>
  <c r="X4626" i="4"/>
  <c r="AA4626" i="4" s="1"/>
  <c r="X4622" i="4"/>
  <c r="AA4622" i="4" s="1"/>
  <c r="X4618" i="4"/>
  <c r="AA4618" i="4" s="1"/>
  <c r="X4614" i="4"/>
  <c r="AA4614" i="4" s="1"/>
  <c r="X4610" i="4"/>
  <c r="AA4610" i="4" s="1"/>
  <c r="X4606" i="4"/>
  <c r="AA4606" i="4" s="1"/>
  <c r="X4602" i="4"/>
  <c r="AA4602" i="4" s="1"/>
  <c r="X4598" i="4"/>
  <c r="AA4598" i="4" s="1"/>
  <c r="X4594" i="4"/>
  <c r="AA4594" i="4" s="1"/>
  <c r="X4590" i="4"/>
  <c r="AA4590" i="4" s="1"/>
  <c r="X4586" i="4"/>
  <c r="AA4586" i="4" s="1"/>
  <c r="X4582" i="4"/>
  <c r="AA4582" i="4" s="1"/>
  <c r="X4578" i="4"/>
  <c r="AA4578" i="4" s="1"/>
  <c r="X4574" i="4"/>
  <c r="AA4574" i="4" s="1"/>
  <c r="X4570" i="4"/>
  <c r="AA4570" i="4" s="1"/>
  <c r="X4566" i="4"/>
  <c r="AA4566" i="4" s="1"/>
  <c r="X4562" i="4"/>
  <c r="AA4562" i="4" s="1"/>
  <c r="X4558" i="4"/>
  <c r="AA4558" i="4" s="1"/>
  <c r="X4554" i="4"/>
  <c r="AA4554" i="4" s="1"/>
  <c r="X4550" i="4"/>
  <c r="AA4550" i="4" s="1"/>
  <c r="X4546" i="4"/>
  <c r="AA4546" i="4" s="1"/>
  <c r="X4542" i="4"/>
  <c r="AA4542" i="4" s="1"/>
  <c r="X4538" i="4"/>
  <c r="AA4538" i="4" s="1"/>
  <c r="X4534" i="4"/>
  <c r="AA4534" i="4" s="1"/>
  <c r="X4530" i="4"/>
  <c r="AA4530" i="4" s="1"/>
  <c r="X4526" i="4"/>
  <c r="AA4526" i="4" s="1"/>
  <c r="X4522" i="4"/>
  <c r="AA4522" i="4" s="1"/>
  <c r="X4519" i="4"/>
  <c r="AA4519" i="4" s="1"/>
  <c r="X4515" i="4"/>
  <c r="AA4515" i="4" s="1"/>
  <c r="X4511" i="4"/>
  <c r="AA4511" i="4" s="1"/>
  <c r="X4507" i="4"/>
  <c r="AA4507" i="4" s="1"/>
  <c r="X4503" i="4"/>
  <c r="AA4503" i="4" s="1"/>
  <c r="X4499" i="4"/>
  <c r="AA4499" i="4" s="1"/>
  <c r="X4495" i="4"/>
  <c r="AA4495" i="4" s="1"/>
  <c r="X4491" i="4"/>
  <c r="AA4491" i="4" s="1"/>
  <c r="X4487" i="4"/>
  <c r="AA4487" i="4" s="1"/>
  <c r="X4483" i="4"/>
  <c r="AA4483" i="4" s="1"/>
  <c r="X4479" i="4"/>
  <c r="AA4479" i="4" s="1"/>
  <c r="X4475" i="4"/>
  <c r="AA4475" i="4" s="1"/>
  <c r="X4471" i="4"/>
  <c r="AA4471" i="4" s="1"/>
  <c r="X4467" i="4"/>
  <c r="AA4467" i="4" s="1"/>
  <c r="X4463" i="4"/>
  <c r="AA4463" i="4" s="1"/>
  <c r="X4459" i="4"/>
  <c r="AA4459" i="4" s="1"/>
  <c r="X4455" i="4"/>
  <c r="AA4455" i="4" s="1"/>
  <c r="X4451" i="4"/>
  <c r="AA4451" i="4" s="1"/>
  <c r="X4447" i="4"/>
  <c r="AA4447" i="4" s="1"/>
  <c r="X4443" i="4"/>
  <c r="AA4443" i="4" s="1"/>
  <c r="X4439" i="4"/>
  <c r="AA4439" i="4" s="1"/>
  <c r="X4435" i="4"/>
  <c r="AA4435" i="4" s="1"/>
  <c r="X4431" i="4"/>
  <c r="AA4431" i="4" s="1"/>
  <c r="X4427" i="4"/>
  <c r="AA4427" i="4" s="1"/>
  <c r="X4423" i="4"/>
  <c r="AA4423" i="4" s="1"/>
  <c r="X4419" i="4"/>
  <c r="AA4419" i="4" s="1"/>
  <c r="X4415" i="4"/>
  <c r="AA4415" i="4" s="1"/>
  <c r="X4411" i="4"/>
  <c r="AA4411" i="4" s="1"/>
  <c r="X4407" i="4"/>
  <c r="AA4407" i="4" s="1"/>
  <c r="X4403" i="4"/>
  <c r="AA4403" i="4" s="1"/>
  <c r="X4399" i="4"/>
  <c r="AA4399" i="4" s="1"/>
  <c r="X4395" i="4"/>
  <c r="AA4395" i="4" s="1"/>
  <c r="X4391" i="4"/>
  <c r="AA4391" i="4" s="1"/>
  <c r="X4387" i="4"/>
  <c r="AA4387" i="4" s="1"/>
  <c r="X4383" i="4"/>
  <c r="AA4383" i="4" s="1"/>
  <c r="X4379" i="4"/>
  <c r="AA4379" i="4" s="1"/>
  <c r="X4375" i="4"/>
  <c r="AA4375" i="4" s="1"/>
  <c r="X4371" i="4"/>
  <c r="AA4371" i="4" s="1"/>
  <c r="X4367" i="4"/>
  <c r="AA4367" i="4" s="1"/>
  <c r="X4363" i="4"/>
  <c r="AA4363" i="4" s="1"/>
  <c r="X4359" i="4"/>
  <c r="AA4359" i="4" s="1"/>
  <c r="X4355" i="4"/>
  <c r="AA4355" i="4" s="1"/>
  <c r="X4351" i="4"/>
  <c r="AA4351" i="4" s="1"/>
  <c r="X4347" i="4"/>
  <c r="AA4347" i="4" s="1"/>
  <c r="X4343" i="4"/>
  <c r="AA4343" i="4" s="1"/>
  <c r="X4339" i="4"/>
  <c r="AA4339" i="4" s="1"/>
  <c r="X4335" i="4"/>
  <c r="AA4335" i="4" s="1"/>
  <c r="X4331" i="4"/>
  <c r="AA4331" i="4" s="1"/>
  <c r="X4327" i="4"/>
  <c r="AA4327" i="4" s="1"/>
  <c r="X4323" i="4"/>
  <c r="AA4323" i="4" s="1"/>
  <c r="X4319" i="4"/>
  <c r="AA4319" i="4" s="1"/>
  <c r="X4315" i="4"/>
  <c r="AA4315" i="4" s="1"/>
  <c r="X4311" i="4"/>
  <c r="AA4311" i="4" s="1"/>
  <c r="X4307" i="4"/>
  <c r="AA4307" i="4" s="1"/>
  <c r="X4303" i="4"/>
  <c r="AA4303" i="4" s="1"/>
  <c r="X4299" i="4"/>
  <c r="AA4299" i="4" s="1"/>
  <c r="X4295" i="4"/>
  <c r="AA4295" i="4" s="1"/>
  <c r="X4291" i="4"/>
  <c r="AA4291" i="4" s="1"/>
  <c r="X4287" i="4"/>
  <c r="AA4287" i="4" s="1"/>
  <c r="X4283" i="4"/>
  <c r="AA4283" i="4" s="1"/>
  <c r="X4279" i="4"/>
  <c r="AA4279" i="4" s="1"/>
  <c r="X4275" i="4"/>
  <c r="AA4275" i="4" s="1"/>
  <c r="X4271" i="4"/>
  <c r="AA4271" i="4" s="1"/>
  <c r="X4267" i="4"/>
  <c r="AA4267" i="4" s="1"/>
  <c r="X4263" i="4"/>
  <c r="AA4263" i="4" s="1"/>
  <c r="X4259" i="4"/>
  <c r="AA4259" i="4" s="1"/>
  <c r="X4255" i="4"/>
  <c r="AA4255" i="4" s="1"/>
  <c r="X4251" i="4"/>
  <c r="AA4251" i="4" s="1"/>
  <c r="X4247" i="4"/>
  <c r="AA4247" i="4" s="1"/>
  <c r="X4243" i="4"/>
  <c r="AA4243" i="4" s="1"/>
  <c r="X4239" i="4"/>
  <c r="AA4239" i="4" s="1"/>
  <c r="X4235" i="4"/>
  <c r="AA4235" i="4" s="1"/>
  <c r="X4231" i="4"/>
  <c r="AA4231" i="4" s="1"/>
  <c r="X4227" i="4"/>
  <c r="AA4227" i="4" s="1"/>
  <c r="X4223" i="4"/>
  <c r="AA4223" i="4" s="1"/>
  <c r="X4219" i="4"/>
  <c r="AA4219" i="4" s="1"/>
  <c r="X4215" i="4"/>
  <c r="AA4215" i="4" s="1"/>
  <c r="X4211" i="4"/>
  <c r="AA4211" i="4" s="1"/>
  <c r="X4207" i="4"/>
  <c r="AA4207" i="4" s="1"/>
  <c r="X4203" i="4"/>
  <c r="AA4203" i="4" s="1"/>
  <c r="X4199" i="4"/>
  <c r="AA4199" i="4" s="1"/>
  <c r="X4195" i="4"/>
  <c r="AA4195" i="4" s="1"/>
  <c r="X4191" i="4"/>
  <c r="AA4191" i="4" s="1"/>
  <c r="X4187" i="4"/>
  <c r="AA4187" i="4" s="1"/>
  <c r="X4183" i="4"/>
  <c r="AA4183" i="4" s="1"/>
  <c r="X4179" i="4"/>
  <c r="AA4179" i="4" s="1"/>
  <c r="X4175" i="4"/>
  <c r="AA4175" i="4" s="1"/>
  <c r="X4171" i="4"/>
  <c r="AA4171" i="4" s="1"/>
  <c r="X4167" i="4"/>
  <c r="AA4167" i="4" s="1"/>
  <c r="X4163" i="4"/>
  <c r="AA4163" i="4" s="1"/>
  <c r="X4159" i="4"/>
  <c r="AA4159" i="4" s="1"/>
  <c r="X4155" i="4"/>
  <c r="AA4155" i="4" s="1"/>
  <c r="X4151" i="4"/>
  <c r="AA4151" i="4" s="1"/>
  <c r="X4147" i="4"/>
  <c r="AA4147" i="4" s="1"/>
  <c r="X4143" i="4"/>
  <c r="AA4143" i="4" s="1"/>
  <c r="X4139" i="4"/>
  <c r="AA4139" i="4" s="1"/>
  <c r="X4135" i="4"/>
  <c r="AA4135" i="4" s="1"/>
  <c r="X4131" i="4"/>
  <c r="AA4131" i="4" s="1"/>
  <c r="X4127" i="4"/>
  <c r="AA4127" i="4" s="1"/>
  <c r="X4123" i="4"/>
  <c r="AA4123" i="4" s="1"/>
  <c r="X4119" i="4"/>
  <c r="AA4119" i="4" s="1"/>
  <c r="X4115" i="4"/>
  <c r="AA4115" i="4" s="1"/>
  <c r="X4111" i="4"/>
  <c r="AA4111" i="4" s="1"/>
  <c r="X4107" i="4"/>
  <c r="AA4107" i="4" s="1"/>
  <c r="X4103" i="4"/>
  <c r="AA4103" i="4" s="1"/>
  <c r="X4099" i="4"/>
  <c r="AA4099" i="4" s="1"/>
  <c r="X4095" i="4"/>
  <c r="AA4095" i="4" s="1"/>
  <c r="X4091" i="4"/>
  <c r="AA4091" i="4" s="1"/>
  <c r="X4087" i="4"/>
  <c r="AA4087" i="4" s="1"/>
  <c r="X4083" i="4"/>
  <c r="AA4083" i="4" s="1"/>
  <c r="X4079" i="4"/>
  <c r="AA4079" i="4" s="1"/>
  <c r="X4075" i="4"/>
  <c r="AA4075" i="4" s="1"/>
  <c r="X4071" i="4"/>
  <c r="AA4071" i="4" s="1"/>
  <c r="X4067" i="4"/>
  <c r="AA4067" i="4" s="1"/>
  <c r="X4063" i="4"/>
  <c r="AA4063" i="4" s="1"/>
  <c r="X4059" i="4"/>
  <c r="AA4059" i="4" s="1"/>
  <c r="X4055" i="4"/>
  <c r="AA4055" i="4" s="1"/>
  <c r="X4051" i="4"/>
  <c r="AA4051" i="4" s="1"/>
  <c r="X4047" i="4"/>
  <c r="AA4047" i="4" s="1"/>
  <c r="X4043" i="4"/>
  <c r="AA4043" i="4" s="1"/>
  <c r="X4039" i="4"/>
  <c r="AA4039" i="4" s="1"/>
  <c r="X4035" i="4"/>
  <c r="AA4035" i="4" s="1"/>
  <c r="X4031" i="4"/>
  <c r="AA4031" i="4" s="1"/>
  <c r="X4027" i="4"/>
  <c r="AA4027" i="4" s="1"/>
  <c r="X4023" i="4"/>
  <c r="AA4023" i="4" s="1"/>
  <c r="X4019" i="4"/>
  <c r="AA4019" i="4" s="1"/>
  <c r="X4015" i="4"/>
  <c r="AA4015" i="4" s="1"/>
  <c r="X4011" i="4"/>
  <c r="AA4011" i="4" s="1"/>
  <c r="X4007" i="4"/>
  <c r="AA4007" i="4" s="1"/>
  <c r="X4004" i="4"/>
  <c r="AA4004" i="4" s="1"/>
  <c r="X4000" i="4"/>
  <c r="AA4000" i="4" s="1"/>
  <c r="X3996" i="4"/>
  <c r="AA3996" i="4" s="1"/>
  <c r="X3992" i="4"/>
  <c r="AA3992" i="4" s="1"/>
  <c r="X3988" i="4"/>
  <c r="AA3988" i="4" s="1"/>
  <c r="X3984" i="4"/>
  <c r="AA3984" i="4" s="1"/>
  <c r="X3980" i="4"/>
  <c r="AA3980" i="4" s="1"/>
  <c r="X3976" i="4"/>
  <c r="AA3976" i="4" s="1"/>
  <c r="X3972" i="4"/>
  <c r="AA3972" i="4" s="1"/>
  <c r="X3968" i="4"/>
  <c r="AA3968" i="4" s="1"/>
  <c r="X3964" i="4"/>
  <c r="AA3964" i="4" s="1"/>
  <c r="X3960" i="4"/>
  <c r="AA3960" i="4" s="1"/>
  <c r="X3956" i="4"/>
  <c r="AA3956" i="4" s="1"/>
  <c r="X3952" i="4"/>
  <c r="AA3952" i="4" s="1"/>
  <c r="X3948" i="4"/>
  <c r="AA3948" i="4" s="1"/>
  <c r="X3944" i="4"/>
  <c r="AA3944" i="4" s="1"/>
  <c r="X3940" i="4"/>
  <c r="AA3940" i="4" s="1"/>
  <c r="X3936" i="4"/>
  <c r="AA3936" i="4" s="1"/>
  <c r="X3932" i="4"/>
  <c r="AA3932" i="4" s="1"/>
  <c r="X3928" i="4"/>
  <c r="AA3928" i="4" s="1"/>
  <c r="X3924" i="4"/>
  <c r="AA3924" i="4" s="1"/>
  <c r="X3920" i="4"/>
  <c r="AA3920" i="4" s="1"/>
  <c r="X3916" i="4"/>
  <c r="AA3916" i="4" s="1"/>
  <c r="X3912" i="4"/>
  <c r="AA3912" i="4" s="1"/>
  <c r="X3909" i="4"/>
  <c r="AA3909" i="4" s="1"/>
  <c r="X3905" i="4"/>
  <c r="AA3905" i="4" s="1"/>
  <c r="X3901" i="4"/>
  <c r="AA3901" i="4" s="1"/>
  <c r="X3897" i="4"/>
  <c r="AA3897" i="4" s="1"/>
  <c r="X3893" i="4"/>
  <c r="AA3893" i="4" s="1"/>
  <c r="X3889" i="4"/>
  <c r="AA3889" i="4" s="1"/>
  <c r="X3885" i="4"/>
  <c r="AA3885" i="4" s="1"/>
  <c r="X3881" i="4"/>
  <c r="AA3881" i="4" s="1"/>
  <c r="X3877" i="4"/>
  <c r="AA3877" i="4" s="1"/>
  <c r="X3873" i="4"/>
  <c r="AA3873" i="4" s="1"/>
  <c r="X3869" i="4"/>
  <c r="AA3869" i="4" s="1"/>
  <c r="X3865" i="4"/>
  <c r="AA3865" i="4" s="1"/>
  <c r="X3861" i="4"/>
  <c r="AA3861" i="4" s="1"/>
  <c r="X3857" i="4"/>
  <c r="AA3857" i="4" s="1"/>
  <c r="X3853" i="4"/>
  <c r="AA3853" i="4" s="1"/>
  <c r="X3849" i="4"/>
  <c r="AA3849" i="4" s="1"/>
  <c r="X3845" i="4"/>
  <c r="AA3845" i="4" s="1"/>
  <c r="X3841" i="4"/>
  <c r="AA3841" i="4" s="1"/>
  <c r="X3837" i="4"/>
  <c r="AA3837" i="4" s="1"/>
  <c r="X3833" i="4"/>
  <c r="AA3833" i="4" s="1"/>
  <c r="X3829" i="4"/>
  <c r="AA3829" i="4" s="1"/>
  <c r="X3825" i="4"/>
  <c r="AA3825" i="4" s="1"/>
  <c r="X3820" i="4"/>
  <c r="AA3820" i="4" s="1"/>
  <c r="X3816" i="4"/>
  <c r="AA3816" i="4" s="1"/>
  <c r="X3812" i="4"/>
  <c r="AA3812" i="4" s="1"/>
  <c r="X3808" i="4"/>
  <c r="AA3808" i="4" s="1"/>
  <c r="X3805" i="4"/>
  <c r="AA3805" i="4" s="1"/>
  <c r="X3801" i="4"/>
  <c r="AA3801" i="4" s="1"/>
  <c r="X3797" i="4"/>
  <c r="AA3797" i="4" s="1"/>
  <c r="X3793" i="4"/>
  <c r="AA3793" i="4" s="1"/>
  <c r="X3789" i="4"/>
  <c r="AA3789" i="4" s="1"/>
  <c r="X3785" i="4"/>
  <c r="AA3785" i="4" s="1"/>
  <c r="X3781" i="4"/>
  <c r="AA3781" i="4" s="1"/>
  <c r="X3777" i="4"/>
  <c r="AA3777" i="4" s="1"/>
  <c r="X3773" i="4"/>
  <c r="AA3773" i="4" s="1"/>
  <c r="X3769" i="4"/>
  <c r="AA3769" i="4" s="1"/>
  <c r="X3765" i="4"/>
  <c r="AA3765" i="4" s="1"/>
  <c r="X3761" i="4"/>
  <c r="AA3761" i="4" s="1"/>
  <c r="X3757" i="4"/>
  <c r="AA3757" i="4" s="1"/>
  <c r="X3753" i="4"/>
  <c r="AA3753" i="4" s="1"/>
  <c r="X3749" i="4"/>
  <c r="AA3749" i="4" s="1"/>
  <c r="X3745" i="4"/>
  <c r="AA3745" i="4" s="1"/>
  <c r="X3741" i="4"/>
  <c r="AA3741" i="4" s="1"/>
  <c r="X3737" i="4"/>
  <c r="AA3737" i="4" s="1"/>
  <c r="X3733" i="4"/>
  <c r="AA3733" i="4" s="1"/>
  <c r="X3729" i="4"/>
  <c r="AA3729" i="4" s="1"/>
  <c r="X3725" i="4"/>
  <c r="AA3725" i="4" s="1"/>
  <c r="X3721" i="4"/>
  <c r="AA3721" i="4" s="1"/>
  <c r="X3717" i="4"/>
  <c r="AA3717" i="4" s="1"/>
  <c r="X3713" i="4"/>
  <c r="AA3713" i="4" s="1"/>
  <c r="X3708" i="4"/>
  <c r="AA3708" i="4" s="1"/>
  <c r="X3704" i="4"/>
  <c r="AA3704" i="4" s="1"/>
  <c r="X3701" i="4"/>
  <c r="AA3701" i="4" s="1"/>
  <c r="X3697" i="4"/>
  <c r="AA3697" i="4" s="1"/>
  <c r="X3693" i="4"/>
  <c r="AA3693" i="4" s="1"/>
  <c r="X3689" i="4"/>
  <c r="AA3689" i="4" s="1"/>
  <c r="X3685" i="4"/>
  <c r="AA3685" i="4" s="1"/>
  <c r="X3681" i="4"/>
  <c r="AA3681" i="4" s="1"/>
  <c r="X3677" i="4"/>
  <c r="AA3677" i="4" s="1"/>
  <c r="X3673" i="4"/>
  <c r="AA3673" i="4" s="1"/>
  <c r="X3669" i="4"/>
  <c r="AA3669" i="4" s="1"/>
  <c r="X3665" i="4"/>
  <c r="AA3665" i="4" s="1"/>
  <c r="X3661" i="4"/>
  <c r="AA3661" i="4" s="1"/>
  <c r="X3657" i="4"/>
  <c r="AA3657" i="4" s="1"/>
  <c r="X3653" i="4"/>
  <c r="AA3653" i="4" s="1"/>
  <c r="X3649" i="4"/>
  <c r="AA3649" i="4" s="1"/>
  <c r="X3645" i="4"/>
  <c r="AA3645" i="4" s="1"/>
  <c r="X3641" i="4"/>
  <c r="AA3641" i="4" s="1"/>
  <c r="X3637" i="4"/>
  <c r="AA3637" i="4" s="1"/>
  <c r="X3633" i="4"/>
  <c r="AA3633" i="4" s="1"/>
  <c r="X3629" i="4"/>
  <c r="AA3629" i="4" s="1"/>
  <c r="X3625" i="4"/>
  <c r="AA3625" i="4" s="1"/>
  <c r="X3621" i="4"/>
  <c r="AA3621" i="4" s="1"/>
  <c r="X3617" i="4"/>
  <c r="AA3617" i="4" s="1"/>
  <c r="X3612" i="4"/>
  <c r="AA3612" i="4" s="1"/>
  <c r="X3608" i="4"/>
  <c r="AA3608" i="4" s="1"/>
  <c r="X3604" i="4"/>
  <c r="AA3604" i="4" s="1"/>
  <c r="X3600" i="4"/>
  <c r="AA3600" i="4" s="1"/>
  <c r="X3596" i="4"/>
  <c r="AA3596" i="4" s="1"/>
  <c r="X3592" i="4"/>
  <c r="AA3592" i="4" s="1"/>
  <c r="X3588" i="4"/>
  <c r="AA3588" i="4" s="1"/>
  <c r="X3584" i="4"/>
  <c r="AA3584" i="4" s="1"/>
  <c r="X3580" i="4"/>
  <c r="AA3580" i="4" s="1"/>
  <c r="X3576" i="4"/>
  <c r="AA3576" i="4" s="1"/>
  <c r="X3572" i="4"/>
  <c r="AA3572" i="4" s="1"/>
  <c r="X3568" i="4"/>
  <c r="AA3568" i="4" s="1"/>
  <c r="X3564" i="4"/>
  <c r="AA3564" i="4" s="1"/>
  <c r="X3560" i="4"/>
  <c r="AA3560" i="4" s="1"/>
  <c r="X3556" i="4"/>
  <c r="AA3556" i="4" s="1"/>
  <c r="X3552" i="4"/>
  <c r="AA3552" i="4" s="1"/>
  <c r="X3548" i="4"/>
  <c r="AA3548" i="4" s="1"/>
  <c r="X3544" i="4"/>
  <c r="AA3544" i="4" s="1"/>
  <c r="X3540" i="4"/>
  <c r="AA3540" i="4" s="1"/>
  <c r="X3536" i="4"/>
  <c r="AA3536" i="4" s="1"/>
  <c r="X3532" i="4"/>
  <c r="AA3532" i="4" s="1"/>
  <c r="X3528" i="4"/>
  <c r="AA3528" i="4" s="1"/>
  <c r="X3524" i="4"/>
  <c r="AA3524" i="4" s="1"/>
  <c r="X3520" i="4"/>
  <c r="AA3520" i="4" s="1"/>
  <c r="X3516" i="4"/>
  <c r="AA3516" i="4" s="1"/>
  <c r="X3512" i="4"/>
  <c r="AA3512" i="4" s="1"/>
  <c r="X3508" i="4"/>
  <c r="AA3508" i="4" s="1"/>
  <c r="X3504" i="4"/>
  <c r="AA3504" i="4" s="1"/>
  <c r="X3500" i="4"/>
  <c r="AA3500" i="4" s="1"/>
  <c r="X3495" i="4"/>
  <c r="AA3495" i="4" s="1"/>
  <c r="X3491" i="4"/>
  <c r="AA3491" i="4" s="1"/>
  <c r="X3487" i="4"/>
  <c r="AA3487" i="4" s="1"/>
  <c r="X3483" i="4"/>
  <c r="AA3483" i="4" s="1"/>
  <c r="X3479" i="4"/>
  <c r="AA3479" i="4" s="1"/>
  <c r="X3475" i="4"/>
  <c r="AA3475" i="4" s="1"/>
  <c r="X3471" i="4"/>
  <c r="AA3471" i="4" s="1"/>
  <c r="X3467" i="4"/>
  <c r="AA3467" i="4" s="1"/>
  <c r="X3463" i="4"/>
  <c r="AA3463" i="4" s="1"/>
  <c r="X3459" i="4"/>
  <c r="AA3459" i="4" s="1"/>
  <c r="X3455" i="4"/>
  <c r="AA3455" i="4" s="1"/>
  <c r="X3451" i="4"/>
  <c r="AA3451" i="4" s="1"/>
  <c r="X3447" i="4"/>
  <c r="AA3447" i="4" s="1"/>
  <c r="X3443" i="4"/>
  <c r="AA3443" i="4" s="1"/>
  <c r="X3439" i="4"/>
  <c r="AA3439" i="4" s="1"/>
  <c r="X5202" i="4"/>
  <c r="AA5202" i="4" s="1"/>
  <c r="X5198" i="4"/>
  <c r="AA5198" i="4" s="1"/>
  <c r="X5194" i="4"/>
  <c r="AA5194" i="4" s="1"/>
  <c r="X5190" i="4"/>
  <c r="AA5190" i="4" s="1"/>
  <c r="X5186" i="4"/>
  <c r="AA5186" i="4" s="1"/>
  <c r="X5182" i="4"/>
  <c r="AA5182" i="4" s="1"/>
  <c r="X5178" i="4"/>
  <c r="AA5178" i="4" s="1"/>
  <c r="X5174" i="4"/>
  <c r="AA5174" i="4" s="1"/>
  <c r="X5170" i="4"/>
  <c r="AA5170" i="4" s="1"/>
  <c r="X5166" i="4"/>
  <c r="AA5166" i="4" s="1"/>
  <c r="X5162" i="4"/>
  <c r="AA5162" i="4" s="1"/>
  <c r="X5158" i="4"/>
  <c r="AA5158" i="4" s="1"/>
  <c r="X5154" i="4"/>
  <c r="AA5154" i="4" s="1"/>
  <c r="X5150" i="4"/>
  <c r="AA5150" i="4" s="1"/>
  <c r="X5146" i="4"/>
  <c r="AA5146" i="4" s="1"/>
  <c r="X5142" i="4"/>
  <c r="AA5142" i="4" s="1"/>
  <c r="X5138" i="4"/>
  <c r="AA5138" i="4" s="1"/>
  <c r="X5134" i="4"/>
  <c r="AA5134" i="4" s="1"/>
  <c r="X5130" i="4"/>
  <c r="AA5130" i="4" s="1"/>
  <c r="X5126" i="4"/>
  <c r="AA5126" i="4" s="1"/>
  <c r="X5122" i="4"/>
  <c r="AA5122" i="4" s="1"/>
  <c r="X5118" i="4"/>
  <c r="AA5118" i="4" s="1"/>
  <c r="X5114" i="4"/>
  <c r="AA5114" i="4" s="1"/>
  <c r="X5110" i="4"/>
  <c r="AA5110" i="4" s="1"/>
  <c r="X5106" i="4"/>
  <c r="AA5106" i="4" s="1"/>
  <c r="X5102" i="4"/>
  <c r="AA5102" i="4" s="1"/>
  <c r="X5098" i="4"/>
  <c r="AA5098" i="4" s="1"/>
  <c r="X5094" i="4"/>
  <c r="AA5094" i="4" s="1"/>
  <c r="X5090" i="4"/>
  <c r="AA5090" i="4" s="1"/>
  <c r="X5086" i="4"/>
  <c r="AA5086" i="4" s="1"/>
  <c r="X5082" i="4"/>
  <c r="AA5082" i="4" s="1"/>
  <c r="X5078" i="4"/>
  <c r="AA5078" i="4" s="1"/>
  <c r="X5074" i="4"/>
  <c r="AA5074" i="4" s="1"/>
  <c r="X5070" i="4"/>
  <c r="AA5070" i="4" s="1"/>
  <c r="X5066" i="4"/>
  <c r="AA5066" i="4" s="1"/>
  <c r="X5062" i="4"/>
  <c r="AA5062" i="4" s="1"/>
  <c r="X5058" i="4"/>
  <c r="AA5058" i="4" s="1"/>
  <c r="X5054" i="4"/>
  <c r="AA5054" i="4" s="1"/>
  <c r="X5050" i="4"/>
  <c r="AA5050" i="4" s="1"/>
  <c r="X5046" i="4"/>
  <c r="AA5046" i="4" s="1"/>
  <c r="X5042" i="4"/>
  <c r="AA5042" i="4" s="1"/>
  <c r="X5038" i="4"/>
  <c r="AA5038" i="4" s="1"/>
  <c r="X2784" i="4"/>
  <c r="AA2784" i="4" s="1"/>
  <c r="X5032" i="4"/>
  <c r="AA5032" i="4" s="1"/>
  <c r="X5028" i="4"/>
  <c r="AA5028" i="4" s="1"/>
  <c r="X5024" i="4"/>
  <c r="AA5024" i="4" s="1"/>
  <c r="X5020" i="4"/>
  <c r="AA5020" i="4" s="1"/>
  <c r="X5016" i="4"/>
  <c r="AA5016" i="4" s="1"/>
  <c r="X5012" i="4"/>
  <c r="AA5012" i="4" s="1"/>
  <c r="X5008" i="4"/>
  <c r="AA5008" i="4" s="1"/>
  <c r="X5004" i="4"/>
  <c r="AA5004" i="4" s="1"/>
  <c r="X5000" i="4"/>
  <c r="AA5000" i="4" s="1"/>
  <c r="X4996" i="4"/>
  <c r="AA4996" i="4" s="1"/>
  <c r="X4992" i="4"/>
  <c r="AA4992" i="4" s="1"/>
  <c r="X4988" i="4"/>
  <c r="AA4988" i="4" s="1"/>
  <c r="X4984" i="4"/>
  <c r="AA4984" i="4" s="1"/>
  <c r="X4980" i="4"/>
  <c r="AA4980" i="4" s="1"/>
  <c r="X4976" i="4"/>
  <c r="AA4976" i="4" s="1"/>
  <c r="X4972" i="4"/>
  <c r="AA4972" i="4" s="1"/>
  <c r="X4968" i="4"/>
  <c r="AA4968" i="4" s="1"/>
  <c r="X4964" i="4"/>
  <c r="AA4964" i="4" s="1"/>
  <c r="X4960" i="4"/>
  <c r="AA4960" i="4" s="1"/>
  <c r="X4956" i="4"/>
  <c r="AA4956" i="4" s="1"/>
  <c r="X4952" i="4"/>
  <c r="AA4952" i="4" s="1"/>
  <c r="X4948" i="4"/>
  <c r="AA4948" i="4" s="1"/>
  <c r="X4944" i="4"/>
  <c r="AA4944" i="4" s="1"/>
  <c r="X4940" i="4"/>
  <c r="AA4940" i="4" s="1"/>
  <c r="X4936" i="4"/>
  <c r="AA4936" i="4" s="1"/>
  <c r="X4932" i="4"/>
  <c r="AA4932" i="4" s="1"/>
  <c r="X4928" i="4"/>
  <c r="AA4928" i="4" s="1"/>
  <c r="X4924" i="4"/>
  <c r="AA4924" i="4" s="1"/>
  <c r="X4920" i="4"/>
  <c r="AA4920" i="4" s="1"/>
  <c r="X4916" i="4"/>
  <c r="AA4916" i="4" s="1"/>
  <c r="X4912" i="4"/>
  <c r="AA4912" i="4" s="1"/>
  <c r="X4908" i="4"/>
  <c r="AA4908" i="4" s="1"/>
  <c r="X4904" i="4"/>
  <c r="AA4904" i="4" s="1"/>
  <c r="X4900" i="4"/>
  <c r="AA4900" i="4" s="1"/>
  <c r="X4896" i="4"/>
  <c r="AA4896" i="4" s="1"/>
  <c r="X4892" i="4"/>
  <c r="AA4892" i="4" s="1"/>
  <c r="X4888" i="4"/>
  <c r="AA4888" i="4" s="1"/>
  <c r="X4884" i="4"/>
  <c r="AA4884" i="4" s="1"/>
  <c r="X4880" i="4"/>
  <c r="AA4880" i="4" s="1"/>
  <c r="X4876" i="4"/>
  <c r="AA4876" i="4" s="1"/>
  <c r="X4872" i="4"/>
  <c r="AA4872" i="4" s="1"/>
  <c r="X4868" i="4"/>
  <c r="AA4868" i="4" s="1"/>
  <c r="X4864" i="4"/>
  <c r="AA4864" i="4" s="1"/>
  <c r="X4860" i="4"/>
  <c r="AA4860" i="4" s="1"/>
  <c r="X4856" i="4"/>
  <c r="AA4856" i="4" s="1"/>
  <c r="X4852" i="4"/>
  <c r="AA4852" i="4" s="1"/>
  <c r="X4848" i="4"/>
  <c r="AA4848" i="4" s="1"/>
  <c r="X4844" i="4"/>
  <c r="AA4844" i="4" s="1"/>
  <c r="X4840" i="4"/>
  <c r="AA4840" i="4" s="1"/>
  <c r="X4836" i="4"/>
  <c r="AA4836" i="4" s="1"/>
  <c r="X4832" i="4"/>
  <c r="AA4832" i="4" s="1"/>
  <c r="X4828" i="4"/>
  <c r="AA4828" i="4" s="1"/>
  <c r="X4824" i="4"/>
  <c r="AA4824" i="4" s="1"/>
  <c r="X4820" i="4"/>
  <c r="AA4820" i="4" s="1"/>
  <c r="X4816" i="4"/>
  <c r="AA4816" i="4" s="1"/>
  <c r="X4812" i="4"/>
  <c r="AA4812" i="4" s="1"/>
  <c r="X4808" i="4"/>
  <c r="AA4808" i="4" s="1"/>
  <c r="X4804" i="4"/>
  <c r="AA4804" i="4" s="1"/>
  <c r="X4800" i="4"/>
  <c r="AA4800" i="4" s="1"/>
  <c r="X2783" i="4"/>
  <c r="AA2783" i="4" s="1"/>
  <c r="X4793" i="4"/>
  <c r="AA4793" i="4" s="1"/>
  <c r="X4789" i="4"/>
  <c r="AA4789" i="4" s="1"/>
  <c r="X4785" i="4"/>
  <c r="AA4785" i="4" s="1"/>
  <c r="X4781" i="4"/>
  <c r="AA4781" i="4" s="1"/>
  <c r="X4777" i="4"/>
  <c r="AA4777" i="4" s="1"/>
  <c r="X4773" i="4"/>
  <c r="AA4773" i="4" s="1"/>
  <c r="X4769" i="4"/>
  <c r="AA4769" i="4" s="1"/>
  <c r="X4765" i="4"/>
  <c r="AA4765" i="4" s="1"/>
  <c r="X4761" i="4"/>
  <c r="AA4761" i="4" s="1"/>
  <c r="X4757" i="4"/>
  <c r="AA4757" i="4" s="1"/>
  <c r="X4753" i="4"/>
  <c r="AA4753" i="4" s="1"/>
  <c r="X4749" i="4"/>
  <c r="AA4749" i="4" s="1"/>
  <c r="X4745" i="4"/>
  <c r="AA4745" i="4" s="1"/>
  <c r="X4741" i="4"/>
  <c r="AA4741" i="4" s="1"/>
  <c r="X4737" i="4"/>
  <c r="AA4737" i="4" s="1"/>
  <c r="X4733" i="4"/>
  <c r="AA4733" i="4" s="1"/>
  <c r="X4729" i="4"/>
  <c r="AA4729" i="4" s="1"/>
  <c r="X4725" i="4"/>
  <c r="AA4725" i="4" s="1"/>
  <c r="X4721" i="4"/>
  <c r="AA4721" i="4" s="1"/>
  <c r="X4717" i="4"/>
  <c r="AA4717" i="4" s="1"/>
  <c r="X4713" i="4"/>
  <c r="AA4713" i="4" s="1"/>
  <c r="X4709" i="4"/>
  <c r="AA4709" i="4" s="1"/>
  <c r="X4705" i="4"/>
  <c r="AA4705" i="4" s="1"/>
  <c r="X4701" i="4"/>
  <c r="AA4701" i="4" s="1"/>
  <c r="X4697" i="4"/>
  <c r="AA4697" i="4" s="1"/>
  <c r="X4693" i="4"/>
  <c r="AA4693" i="4" s="1"/>
  <c r="X4689" i="4"/>
  <c r="AA4689" i="4" s="1"/>
  <c r="X4685" i="4"/>
  <c r="AA4685" i="4" s="1"/>
  <c r="X4681" i="4"/>
  <c r="AA4681" i="4" s="1"/>
  <c r="X4677" i="4"/>
  <c r="AA4677" i="4" s="1"/>
  <c r="X4673" i="4"/>
  <c r="AA4673" i="4" s="1"/>
  <c r="X4669" i="4"/>
  <c r="AA4669" i="4" s="1"/>
  <c r="X4665" i="4"/>
  <c r="AA4665" i="4" s="1"/>
  <c r="X4661" i="4"/>
  <c r="AA4661" i="4" s="1"/>
  <c r="X4657" i="4"/>
  <c r="AA4657" i="4" s="1"/>
  <c r="X4653" i="4"/>
  <c r="AA4653" i="4" s="1"/>
  <c r="X4649" i="4"/>
  <c r="AA4649" i="4" s="1"/>
  <c r="X4645" i="4"/>
  <c r="AA4645" i="4" s="1"/>
  <c r="X4641" i="4"/>
  <c r="AA4641" i="4" s="1"/>
  <c r="X4637" i="4"/>
  <c r="AA4637" i="4" s="1"/>
  <c r="X4633" i="4"/>
  <c r="AA4633" i="4" s="1"/>
  <c r="X4629" i="4"/>
  <c r="AA4629" i="4" s="1"/>
  <c r="X4625" i="4"/>
  <c r="AA4625" i="4" s="1"/>
  <c r="X4621" i="4"/>
  <c r="AA4621" i="4" s="1"/>
  <c r="X4617" i="4"/>
  <c r="AA4617" i="4" s="1"/>
  <c r="X4613" i="4"/>
  <c r="AA4613" i="4" s="1"/>
  <c r="X4609" i="4"/>
  <c r="AA4609" i="4" s="1"/>
  <c r="X4605" i="4"/>
  <c r="AA4605" i="4" s="1"/>
  <c r="X4601" i="4"/>
  <c r="AA4601" i="4" s="1"/>
  <c r="X4597" i="4"/>
  <c r="AA4597" i="4" s="1"/>
  <c r="X4593" i="4"/>
  <c r="AA4593" i="4" s="1"/>
  <c r="X4589" i="4"/>
  <c r="AA4589" i="4" s="1"/>
  <c r="X4585" i="4"/>
  <c r="AA4585" i="4" s="1"/>
  <c r="X4581" i="4"/>
  <c r="AA4581" i="4" s="1"/>
  <c r="X4577" i="4"/>
  <c r="AA4577" i="4" s="1"/>
  <c r="X4573" i="4"/>
  <c r="AA4573" i="4" s="1"/>
  <c r="X4569" i="4"/>
  <c r="AA4569" i="4" s="1"/>
  <c r="X4565" i="4"/>
  <c r="AA4565" i="4" s="1"/>
  <c r="X4561" i="4"/>
  <c r="AA4561" i="4" s="1"/>
  <c r="X4557" i="4"/>
  <c r="AA4557" i="4" s="1"/>
  <c r="X4553" i="4"/>
  <c r="AA4553" i="4" s="1"/>
  <c r="X4549" i="4"/>
  <c r="AA4549" i="4" s="1"/>
  <c r="X4545" i="4"/>
  <c r="AA4545" i="4" s="1"/>
  <c r="X4541" i="4"/>
  <c r="AA4541" i="4" s="1"/>
  <c r="X4537" i="4"/>
  <c r="AA4537" i="4" s="1"/>
  <c r="X4533" i="4"/>
  <c r="AA4533" i="4" s="1"/>
  <c r="X4529" i="4"/>
  <c r="AA4529" i="4" s="1"/>
  <c r="X4525" i="4"/>
  <c r="AA4525" i="4" s="1"/>
  <c r="X4521" i="4"/>
  <c r="AA4521" i="4" s="1"/>
  <c r="X4518" i="4"/>
  <c r="AA4518" i="4" s="1"/>
  <c r="X4514" i="4"/>
  <c r="AA4514" i="4" s="1"/>
  <c r="X4510" i="4"/>
  <c r="AA4510" i="4" s="1"/>
  <c r="X4506" i="4"/>
  <c r="AA4506" i="4" s="1"/>
  <c r="X4502" i="4"/>
  <c r="AA4502" i="4" s="1"/>
  <c r="X4498" i="4"/>
  <c r="AA4498" i="4" s="1"/>
  <c r="X4494" i="4"/>
  <c r="AA4494" i="4" s="1"/>
  <c r="X4490" i="4"/>
  <c r="AA4490" i="4" s="1"/>
  <c r="X4486" i="4"/>
  <c r="AA4486" i="4" s="1"/>
  <c r="X4482" i="4"/>
  <c r="AA4482" i="4" s="1"/>
  <c r="X4478" i="4"/>
  <c r="AA4478" i="4" s="1"/>
  <c r="X4474" i="4"/>
  <c r="AA4474" i="4" s="1"/>
  <c r="X4470" i="4"/>
  <c r="AA4470" i="4" s="1"/>
  <c r="X4466" i="4"/>
  <c r="AA4466" i="4" s="1"/>
  <c r="X4462" i="4"/>
  <c r="AA4462" i="4" s="1"/>
  <c r="X4458" i="4"/>
  <c r="AA4458" i="4" s="1"/>
  <c r="X4454" i="4"/>
  <c r="AA4454" i="4" s="1"/>
  <c r="X4450" i="4"/>
  <c r="AA4450" i="4" s="1"/>
  <c r="X4446" i="4"/>
  <c r="AA4446" i="4" s="1"/>
  <c r="X4442" i="4"/>
  <c r="AA4442" i="4" s="1"/>
  <c r="X4438" i="4"/>
  <c r="AA4438" i="4" s="1"/>
  <c r="X4434" i="4"/>
  <c r="AA4434" i="4" s="1"/>
  <c r="X4430" i="4"/>
  <c r="AA4430" i="4" s="1"/>
  <c r="X4426" i="4"/>
  <c r="AA4426" i="4" s="1"/>
  <c r="X4422" i="4"/>
  <c r="AA4422" i="4" s="1"/>
  <c r="X4418" i="4"/>
  <c r="AA4418" i="4" s="1"/>
  <c r="X4414" i="4"/>
  <c r="AA4414" i="4" s="1"/>
  <c r="X4410" i="4"/>
  <c r="AA4410" i="4" s="1"/>
  <c r="X4406" i="4"/>
  <c r="AA4406" i="4" s="1"/>
  <c r="X4402" i="4"/>
  <c r="AA4402" i="4" s="1"/>
  <c r="X4398" i="4"/>
  <c r="AA4398" i="4" s="1"/>
  <c r="X4394" i="4"/>
  <c r="AA4394" i="4" s="1"/>
  <c r="X4390" i="4"/>
  <c r="AA4390" i="4" s="1"/>
  <c r="X4386" i="4"/>
  <c r="AA4386" i="4" s="1"/>
  <c r="X4382" i="4"/>
  <c r="AA4382" i="4" s="1"/>
  <c r="X4378" i="4"/>
  <c r="AA4378" i="4" s="1"/>
  <c r="X4374" i="4"/>
  <c r="AA4374" i="4" s="1"/>
  <c r="X4370" i="4"/>
  <c r="AA4370" i="4" s="1"/>
  <c r="X4366" i="4"/>
  <c r="AA4366" i="4" s="1"/>
  <c r="X4362" i="4"/>
  <c r="AA4362" i="4" s="1"/>
  <c r="X4358" i="4"/>
  <c r="AA4358" i="4" s="1"/>
  <c r="X4354" i="4"/>
  <c r="AA4354" i="4" s="1"/>
  <c r="X4350" i="4"/>
  <c r="AA4350" i="4" s="1"/>
  <c r="X4346" i="4"/>
  <c r="AA4346" i="4" s="1"/>
  <c r="X4342" i="4"/>
  <c r="AA4342" i="4" s="1"/>
  <c r="X4338" i="4"/>
  <c r="AA4338" i="4" s="1"/>
  <c r="X4334" i="4"/>
  <c r="AA4334" i="4" s="1"/>
  <c r="X4330" i="4"/>
  <c r="AA4330" i="4" s="1"/>
  <c r="X4326" i="4"/>
  <c r="AA4326" i="4" s="1"/>
  <c r="X4322" i="4"/>
  <c r="AA4322" i="4" s="1"/>
  <c r="X4318" i="4"/>
  <c r="AA4318" i="4" s="1"/>
  <c r="X4314" i="4"/>
  <c r="AA4314" i="4" s="1"/>
  <c r="X4310" i="4"/>
  <c r="AA4310" i="4" s="1"/>
  <c r="X4306" i="4"/>
  <c r="AA4306" i="4" s="1"/>
  <c r="X4302" i="4"/>
  <c r="AA4302" i="4" s="1"/>
  <c r="X4298" i="4"/>
  <c r="AA4298" i="4" s="1"/>
  <c r="X4294" i="4"/>
  <c r="AA4294" i="4" s="1"/>
  <c r="X4290" i="4"/>
  <c r="AA4290" i="4" s="1"/>
  <c r="X4286" i="4"/>
  <c r="AA4286" i="4" s="1"/>
  <c r="X4282" i="4"/>
  <c r="AA4282" i="4" s="1"/>
  <c r="X4278" i="4"/>
  <c r="AA4278" i="4" s="1"/>
  <c r="X4274" i="4"/>
  <c r="AA4274" i="4" s="1"/>
  <c r="X4270" i="4"/>
  <c r="AA4270" i="4" s="1"/>
  <c r="X4266" i="4"/>
  <c r="AA4266" i="4" s="1"/>
  <c r="X4262" i="4"/>
  <c r="AA4262" i="4" s="1"/>
  <c r="X4258" i="4"/>
  <c r="AA4258" i="4" s="1"/>
  <c r="X4254" i="4"/>
  <c r="AA4254" i="4" s="1"/>
  <c r="X4250" i="4"/>
  <c r="AA4250" i="4" s="1"/>
  <c r="X4246" i="4"/>
  <c r="AA4246" i="4" s="1"/>
  <c r="X4242" i="4"/>
  <c r="AA4242" i="4" s="1"/>
  <c r="X4238" i="4"/>
  <c r="AA4238" i="4" s="1"/>
  <c r="X4234" i="4"/>
  <c r="AA4234" i="4" s="1"/>
  <c r="X4230" i="4"/>
  <c r="AA4230" i="4" s="1"/>
  <c r="X4226" i="4"/>
  <c r="AA4226" i="4" s="1"/>
  <c r="X4222" i="4"/>
  <c r="AA4222" i="4" s="1"/>
  <c r="X4218" i="4"/>
  <c r="AA4218" i="4" s="1"/>
  <c r="X4214" i="4"/>
  <c r="AA4214" i="4" s="1"/>
  <c r="X4210" i="4"/>
  <c r="AA4210" i="4" s="1"/>
  <c r="X4206" i="4"/>
  <c r="AA4206" i="4" s="1"/>
  <c r="X4202" i="4"/>
  <c r="AA4202" i="4" s="1"/>
  <c r="X4198" i="4"/>
  <c r="AA4198" i="4" s="1"/>
  <c r="X4194" i="4"/>
  <c r="AA4194" i="4" s="1"/>
  <c r="X4190" i="4"/>
  <c r="AA4190" i="4" s="1"/>
  <c r="X4186" i="4"/>
  <c r="AA4186" i="4" s="1"/>
  <c r="X4182" i="4"/>
  <c r="AA4182" i="4" s="1"/>
  <c r="X4178" i="4"/>
  <c r="AA4178" i="4" s="1"/>
  <c r="X4174" i="4"/>
  <c r="AA4174" i="4" s="1"/>
  <c r="X4170" i="4"/>
  <c r="AA4170" i="4" s="1"/>
  <c r="X4166" i="4"/>
  <c r="AA4166" i="4" s="1"/>
  <c r="X4162" i="4"/>
  <c r="AA4162" i="4" s="1"/>
  <c r="X4158" i="4"/>
  <c r="AA4158" i="4" s="1"/>
  <c r="X4154" i="4"/>
  <c r="AA4154" i="4" s="1"/>
  <c r="X4150" i="4"/>
  <c r="AA4150" i="4" s="1"/>
  <c r="X4146" i="4"/>
  <c r="AA4146" i="4" s="1"/>
  <c r="X4142" i="4"/>
  <c r="AA4142" i="4" s="1"/>
  <c r="X4138" i="4"/>
  <c r="AA4138" i="4" s="1"/>
  <c r="X4134" i="4"/>
  <c r="AA4134" i="4" s="1"/>
  <c r="X4130" i="4"/>
  <c r="AA4130" i="4" s="1"/>
  <c r="X4126" i="4"/>
  <c r="AA4126" i="4" s="1"/>
  <c r="X4122" i="4"/>
  <c r="AA4122" i="4" s="1"/>
  <c r="X4118" i="4"/>
  <c r="AA4118" i="4" s="1"/>
  <c r="X4114" i="4"/>
  <c r="AA4114" i="4" s="1"/>
  <c r="X4110" i="4"/>
  <c r="AA4110" i="4" s="1"/>
  <c r="X4106" i="4"/>
  <c r="AA4106" i="4" s="1"/>
  <c r="X4102" i="4"/>
  <c r="AA4102" i="4" s="1"/>
  <c r="X4098" i="4"/>
  <c r="AA4098" i="4" s="1"/>
  <c r="X4094" i="4"/>
  <c r="AA4094" i="4" s="1"/>
  <c r="X4090" i="4"/>
  <c r="AA4090" i="4" s="1"/>
  <c r="X4086" i="4"/>
  <c r="AA4086" i="4" s="1"/>
  <c r="X4082" i="4"/>
  <c r="AA4082" i="4" s="1"/>
  <c r="X4078" i="4"/>
  <c r="AA4078" i="4" s="1"/>
  <c r="X4074" i="4"/>
  <c r="AA4074" i="4" s="1"/>
  <c r="X4070" i="4"/>
  <c r="AA4070" i="4" s="1"/>
  <c r="X4066" i="4"/>
  <c r="AA4066" i="4" s="1"/>
  <c r="X4062" i="4"/>
  <c r="AA4062" i="4" s="1"/>
  <c r="X4058" i="4"/>
  <c r="AA4058" i="4" s="1"/>
  <c r="X4054" i="4"/>
  <c r="AA4054" i="4" s="1"/>
  <c r="X4050" i="4"/>
  <c r="AA4050" i="4" s="1"/>
  <c r="X4046" i="4"/>
  <c r="AA4046" i="4" s="1"/>
  <c r="X4042" i="4"/>
  <c r="AA4042" i="4" s="1"/>
  <c r="X4038" i="4"/>
  <c r="AA4038" i="4" s="1"/>
  <c r="X4034" i="4"/>
  <c r="AA4034" i="4" s="1"/>
  <c r="X4030" i="4"/>
  <c r="AA4030" i="4" s="1"/>
  <c r="X4026" i="4"/>
  <c r="AA4026" i="4" s="1"/>
  <c r="X4022" i="4"/>
  <c r="AA4022" i="4" s="1"/>
  <c r="X4018" i="4"/>
  <c r="AA4018" i="4" s="1"/>
  <c r="X4014" i="4"/>
  <c r="AA4014" i="4" s="1"/>
  <c r="X4010" i="4"/>
  <c r="AA4010" i="4" s="1"/>
  <c r="X4006" i="4"/>
  <c r="AA4006" i="4" s="1"/>
  <c r="X4003" i="4"/>
  <c r="AA4003" i="4" s="1"/>
  <c r="X3999" i="4"/>
  <c r="AA3999" i="4" s="1"/>
  <c r="X3995" i="4"/>
  <c r="AA3995" i="4" s="1"/>
  <c r="X3991" i="4"/>
  <c r="AA3991" i="4" s="1"/>
  <c r="X3987" i="4"/>
  <c r="AA3987" i="4" s="1"/>
  <c r="X3983" i="4"/>
  <c r="AA3983" i="4" s="1"/>
  <c r="X3979" i="4"/>
  <c r="AA3979" i="4" s="1"/>
  <c r="X3975" i="4"/>
  <c r="AA3975" i="4" s="1"/>
  <c r="X3971" i="4"/>
  <c r="AA3971" i="4" s="1"/>
  <c r="X3967" i="4"/>
  <c r="AA3967" i="4" s="1"/>
  <c r="X3963" i="4"/>
  <c r="AA3963" i="4" s="1"/>
  <c r="X3959" i="4"/>
  <c r="AA3959" i="4" s="1"/>
  <c r="X3955" i="4"/>
  <c r="AA3955" i="4" s="1"/>
  <c r="X3951" i="4"/>
  <c r="AA3951" i="4" s="1"/>
  <c r="X3947" i="4"/>
  <c r="AA3947" i="4" s="1"/>
  <c r="X3943" i="4"/>
  <c r="AA3943" i="4" s="1"/>
  <c r="X3939" i="4"/>
  <c r="AA3939" i="4" s="1"/>
  <c r="X3935" i="4"/>
  <c r="AA3935" i="4" s="1"/>
  <c r="X3931" i="4"/>
  <c r="AA3931" i="4" s="1"/>
  <c r="X3927" i="4"/>
  <c r="AA3927" i="4" s="1"/>
  <c r="X3923" i="4"/>
  <c r="AA3923" i="4" s="1"/>
  <c r="X3919" i="4"/>
  <c r="AA3919" i="4" s="1"/>
  <c r="X3915" i="4"/>
  <c r="AA3915" i="4" s="1"/>
  <c r="X3911" i="4"/>
  <c r="AA3911" i="4" s="1"/>
  <c r="X3908" i="4"/>
  <c r="AA3908" i="4" s="1"/>
  <c r="X3904" i="4"/>
  <c r="AA3904" i="4" s="1"/>
  <c r="X3900" i="4"/>
  <c r="AA3900" i="4" s="1"/>
  <c r="X3896" i="4"/>
  <c r="AA3896" i="4" s="1"/>
  <c r="X3892" i="4"/>
  <c r="AA3892" i="4" s="1"/>
  <c r="X3888" i="4"/>
  <c r="AA3888" i="4" s="1"/>
  <c r="X3884" i="4"/>
  <c r="AA3884" i="4" s="1"/>
  <c r="X3880" i="4"/>
  <c r="AA3880" i="4" s="1"/>
  <c r="X3876" i="4"/>
  <c r="AA3876" i="4" s="1"/>
  <c r="X3872" i="4"/>
  <c r="AA3872" i="4" s="1"/>
  <c r="X3868" i="4"/>
  <c r="AA3868" i="4" s="1"/>
  <c r="X3864" i="4"/>
  <c r="AA3864" i="4" s="1"/>
  <c r="X3860" i="4"/>
  <c r="AA3860" i="4" s="1"/>
  <c r="X3856" i="4"/>
  <c r="AA3856" i="4" s="1"/>
  <c r="X3852" i="4"/>
  <c r="AA3852" i="4" s="1"/>
  <c r="X3848" i="4"/>
  <c r="AA3848" i="4" s="1"/>
  <c r="X3846" i="4"/>
  <c r="AA3846" i="4" s="1"/>
  <c r="X3842" i="4"/>
  <c r="AA3842" i="4" s="1"/>
  <c r="X3838" i="4"/>
  <c r="AA3838" i="4" s="1"/>
  <c r="X3834" i="4"/>
  <c r="AA3834" i="4" s="1"/>
  <c r="X3830" i="4"/>
  <c r="AA3830" i="4" s="1"/>
  <c r="X3826" i="4"/>
  <c r="AA3826" i="4" s="1"/>
  <c r="X3822" i="4"/>
  <c r="AA3822" i="4" s="1"/>
  <c r="X3817" i="4"/>
  <c r="AA3817" i="4" s="1"/>
  <c r="X3813" i="4"/>
  <c r="AA3813" i="4" s="1"/>
  <c r="X3809" i="4"/>
  <c r="AA3809" i="4" s="1"/>
  <c r="X3806" i="4"/>
  <c r="AA3806" i="4" s="1"/>
  <c r="X3802" i="4"/>
  <c r="AA3802" i="4" s="1"/>
  <c r="X3798" i="4"/>
  <c r="AA3798" i="4" s="1"/>
  <c r="X3794" i="4"/>
  <c r="AA3794" i="4" s="1"/>
  <c r="X3790" i="4"/>
  <c r="AA3790" i="4" s="1"/>
  <c r="X3786" i="4"/>
  <c r="AA3786" i="4" s="1"/>
  <c r="X3782" i="4"/>
  <c r="AA3782" i="4" s="1"/>
  <c r="X3778" i="4"/>
  <c r="AA3778" i="4" s="1"/>
  <c r="X3774" i="4"/>
  <c r="AA3774" i="4" s="1"/>
  <c r="X3770" i="4"/>
  <c r="AA3770" i="4" s="1"/>
  <c r="X3766" i="4"/>
  <c r="AA3766" i="4" s="1"/>
  <c r="X3762" i="4"/>
  <c r="AA3762" i="4" s="1"/>
  <c r="X3758" i="4"/>
  <c r="AA3758" i="4" s="1"/>
  <c r="X3754" i="4"/>
  <c r="AA3754" i="4" s="1"/>
  <c r="X3750" i="4"/>
  <c r="AA3750" i="4" s="1"/>
  <c r="X3746" i="4"/>
  <c r="AA3746" i="4" s="1"/>
  <c r="X3742" i="4"/>
  <c r="AA3742" i="4" s="1"/>
  <c r="X3738" i="4"/>
  <c r="AA3738" i="4" s="1"/>
  <c r="X3734" i="4"/>
  <c r="AA3734" i="4" s="1"/>
  <c r="X3730" i="4"/>
  <c r="AA3730" i="4" s="1"/>
  <c r="X3726" i="4"/>
  <c r="AA3726" i="4" s="1"/>
  <c r="X3722" i="4"/>
  <c r="AA3722" i="4" s="1"/>
  <c r="X3718" i="4"/>
  <c r="AA3718" i="4" s="1"/>
  <c r="X3714" i="4"/>
  <c r="AA3714" i="4" s="1"/>
  <c r="X3709" i="4"/>
  <c r="AA3709" i="4" s="1"/>
  <c r="X3705" i="4"/>
  <c r="AA3705" i="4" s="1"/>
  <c r="X3496" i="4"/>
  <c r="AA3496" i="4" s="1"/>
  <c r="X3698" i="4"/>
  <c r="AA3698" i="4" s="1"/>
  <c r="X3694" i="4"/>
  <c r="AA3694" i="4" s="1"/>
  <c r="X3690" i="4"/>
  <c r="AA3690" i="4" s="1"/>
  <c r="X3686" i="4"/>
  <c r="AA3686" i="4" s="1"/>
  <c r="X3682" i="4"/>
  <c r="AA3682" i="4" s="1"/>
  <c r="X3678" i="4"/>
  <c r="AA3678" i="4" s="1"/>
  <c r="X3674" i="4"/>
  <c r="AA3674" i="4" s="1"/>
  <c r="X3670" i="4"/>
  <c r="AA3670" i="4" s="1"/>
  <c r="X3666" i="4"/>
  <c r="AA3666" i="4" s="1"/>
  <c r="X3662" i="4"/>
  <c r="AA3662" i="4" s="1"/>
  <c r="X3658" i="4"/>
  <c r="AA3658" i="4" s="1"/>
  <c r="X3654" i="4"/>
  <c r="AA3654" i="4" s="1"/>
  <c r="X3650" i="4"/>
  <c r="AA3650" i="4" s="1"/>
  <c r="X3646" i="4"/>
  <c r="AA3646" i="4" s="1"/>
  <c r="X3642" i="4"/>
  <c r="AA3642" i="4" s="1"/>
  <c r="X3638" i="4"/>
  <c r="AA3638" i="4" s="1"/>
  <c r="X3634" i="4"/>
  <c r="AA3634" i="4" s="1"/>
  <c r="X3630" i="4"/>
  <c r="AA3630" i="4" s="1"/>
  <c r="X3626" i="4"/>
  <c r="AA3626" i="4" s="1"/>
  <c r="X3622" i="4"/>
  <c r="AA3622" i="4" s="1"/>
  <c r="X3618" i="4"/>
  <c r="AA3618" i="4" s="1"/>
  <c r="X3614" i="4"/>
  <c r="AA3614" i="4" s="1"/>
  <c r="X3609" i="4"/>
  <c r="AA3609" i="4" s="1"/>
  <c r="X3605" i="4"/>
  <c r="AA3605" i="4" s="1"/>
  <c r="X3601" i="4"/>
  <c r="AA3601" i="4" s="1"/>
  <c r="X3597" i="4"/>
  <c r="AA3597" i="4" s="1"/>
  <c r="X3593" i="4"/>
  <c r="AA3593" i="4" s="1"/>
  <c r="X3589" i="4"/>
  <c r="AA3589" i="4" s="1"/>
  <c r="X3585" i="4"/>
  <c r="AA3585" i="4" s="1"/>
  <c r="X3581" i="4"/>
  <c r="AA3581" i="4" s="1"/>
  <c r="X3577" i="4"/>
  <c r="AA3577" i="4" s="1"/>
  <c r="X3573" i="4"/>
  <c r="AA3573" i="4" s="1"/>
  <c r="X3569" i="4"/>
  <c r="AA3569" i="4" s="1"/>
  <c r="X3565" i="4"/>
  <c r="AA3565" i="4" s="1"/>
  <c r="X3561" i="4"/>
  <c r="AA3561" i="4" s="1"/>
  <c r="X3557" i="4"/>
  <c r="AA3557" i="4" s="1"/>
  <c r="X3553" i="4"/>
  <c r="AA3553" i="4" s="1"/>
  <c r="X3549" i="4"/>
  <c r="AA3549" i="4" s="1"/>
  <c r="X3545" i="4"/>
  <c r="AA3545" i="4" s="1"/>
  <c r="X3541" i="4"/>
  <c r="AA3541" i="4" s="1"/>
  <c r="X3537" i="4"/>
  <c r="AA3537" i="4" s="1"/>
  <c r="X3533" i="4"/>
  <c r="AA3533" i="4" s="1"/>
  <c r="X3529" i="4"/>
  <c r="AA3529" i="4" s="1"/>
  <c r="X3525" i="4"/>
  <c r="AA3525" i="4" s="1"/>
  <c r="X3521" i="4"/>
  <c r="AA3521" i="4" s="1"/>
  <c r="X3517" i="4"/>
  <c r="AA3517" i="4" s="1"/>
  <c r="X3513" i="4"/>
  <c r="AA3513" i="4" s="1"/>
  <c r="X3509" i="4"/>
  <c r="AA3509" i="4" s="1"/>
  <c r="X3505" i="4"/>
  <c r="AA3505" i="4" s="1"/>
  <c r="X3501" i="4"/>
  <c r="AA3501" i="4" s="1"/>
  <c r="X3497" i="4"/>
  <c r="AA3497" i="4" s="1"/>
  <c r="X3492" i="4"/>
  <c r="AA3492" i="4" s="1"/>
  <c r="X3488" i="4"/>
  <c r="AA3488" i="4" s="1"/>
  <c r="X3484" i="4"/>
  <c r="AA3484" i="4" s="1"/>
  <c r="X3480" i="4"/>
  <c r="AA3480" i="4" s="1"/>
  <c r="X3476" i="4"/>
  <c r="AA3476" i="4" s="1"/>
  <c r="X3472" i="4"/>
  <c r="AA3472" i="4" s="1"/>
  <c r="X3468" i="4"/>
  <c r="AA3468" i="4" s="1"/>
  <c r="X3464" i="4"/>
  <c r="AA3464" i="4" s="1"/>
  <c r="X3460" i="4"/>
  <c r="AA3460" i="4" s="1"/>
  <c r="X3456" i="4"/>
  <c r="AA3456" i="4" s="1"/>
  <c r="X3452" i="4"/>
  <c r="AA3452" i="4" s="1"/>
  <c r="X3448" i="4"/>
  <c r="AA3448" i="4" s="1"/>
  <c r="X3444" i="4"/>
  <c r="AA3444" i="4" s="1"/>
  <c r="X3440" i="4"/>
  <c r="AA3440" i="4" s="1"/>
  <c r="X3436" i="4"/>
  <c r="AA3436" i="4" s="1"/>
  <c r="X3432" i="4"/>
  <c r="AA3432" i="4" s="1"/>
  <c r="X3428" i="4"/>
  <c r="AA3428" i="4" s="1"/>
  <c r="X3424" i="4"/>
  <c r="AA3424" i="4" s="1"/>
  <c r="X3420" i="4"/>
  <c r="AA3420" i="4" s="1"/>
  <c r="X3416" i="4"/>
  <c r="AA3416" i="4" s="1"/>
  <c r="X3412" i="4"/>
  <c r="AA3412" i="4" s="1"/>
  <c r="X3408" i="4"/>
  <c r="AA3408" i="4" s="1"/>
  <c r="X3404" i="4"/>
  <c r="AA3404" i="4" s="1"/>
  <c r="X3400" i="4"/>
  <c r="AA3400" i="4" s="1"/>
  <c r="X3396" i="4"/>
  <c r="AA3396" i="4" s="1"/>
  <c r="X3392" i="4"/>
  <c r="AA3392" i="4" s="1"/>
  <c r="X3388" i="4"/>
  <c r="AA3388" i="4" s="1"/>
  <c r="X3384" i="4"/>
  <c r="AA3384" i="4" s="1"/>
  <c r="X3380" i="4"/>
  <c r="AA3380" i="4" s="1"/>
  <c r="X3376" i="4"/>
  <c r="AA3376" i="4" s="1"/>
  <c r="X3372" i="4"/>
  <c r="AA3372" i="4" s="1"/>
  <c r="X3368" i="4"/>
  <c r="AA3368" i="4" s="1"/>
  <c r="X3365" i="4"/>
  <c r="AA3365" i="4" s="1"/>
  <c r="X3361" i="4"/>
  <c r="AA3361" i="4" s="1"/>
  <c r="X3357" i="4"/>
  <c r="AA3357" i="4" s="1"/>
  <c r="X3353" i="4"/>
  <c r="AA3353" i="4" s="1"/>
  <c r="X3349" i="4"/>
  <c r="AA3349" i="4" s="1"/>
  <c r="X3345" i="4"/>
  <c r="AA3345" i="4" s="1"/>
  <c r="X3341" i="4"/>
  <c r="AA3341" i="4" s="1"/>
  <c r="X3337" i="4"/>
  <c r="AA3337" i="4" s="1"/>
  <c r="X3333" i="4"/>
  <c r="AA3333" i="4" s="1"/>
  <c r="X3329" i="4"/>
  <c r="AA3329" i="4" s="1"/>
  <c r="X3325" i="4"/>
  <c r="AA3325" i="4" s="1"/>
  <c r="X3321" i="4"/>
  <c r="AA3321" i="4" s="1"/>
  <c r="X3317" i="4"/>
  <c r="AA3317" i="4" s="1"/>
  <c r="X3313" i="4"/>
  <c r="AA3313" i="4" s="1"/>
  <c r="X3309" i="4"/>
  <c r="AA3309" i="4" s="1"/>
  <c r="X3305" i="4"/>
  <c r="AA3305" i="4" s="1"/>
  <c r="X3301" i="4"/>
  <c r="AA3301" i="4" s="1"/>
  <c r="X3297" i="4"/>
  <c r="AA3297" i="4" s="1"/>
  <c r="X3293" i="4"/>
  <c r="AA3293" i="4" s="1"/>
  <c r="X3289" i="4"/>
  <c r="AA3289" i="4" s="1"/>
  <c r="X3285" i="4"/>
  <c r="AA3285" i="4" s="1"/>
  <c r="X3281" i="4"/>
  <c r="AA3281" i="4" s="1"/>
  <c r="X3277" i="4"/>
  <c r="AA3277" i="4" s="1"/>
  <c r="X3273" i="4"/>
  <c r="AA3273" i="4" s="1"/>
  <c r="X3269" i="4"/>
  <c r="AA3269" i="4" s="1"/>
  <c r="X3265" i="4"/>
  <c r="AA3265" i="4" s="1"/>
  <c r="X3261" i="4"/>
  <c r="AA3261" i="4" s="1"/>
  <c r="X3257" i="4"/>
  <c r="AA3257" i="4" s="1"/>
  <c r="X3253" i="4"/>
  <c r="AA3253" i="4" s="1"/>
  <c r="X3249" i="4"/>
  <c r="AA3249" i="4" s="1"/>
  <c r="X2780" i="4"/>
  <c r="AA2780" i="4" s="1"/>
  <c r="X3242" i="4"/>
  <c r="AA3242" i="4" s="1"/>
  <c r="X3238" i="4"/>
  <c r="AA3238" i="4" s="1"/>
  <c r="X3234" i="4"/>
  <c r="AA3234" i="4" s="1"/>
  <c r="X3230" i="4"/>
  <c r="AA3230" i="4" s="1"/>
  <c r="X3226" i="4"/>
  <c r="AA3226" i="4" s="1"/>
  <c r="X3222" i="4"/>
  <c r="AA3222" i="4" s="1"/>
  <c r="X3218" i="4"/>
  <c r="AA3218" i="4" s="1"/>
  <c r="X3214" i="4"/>
  <c r="AA3214" i="4" s="1"/>
  <c r="X3210" i="4"/>
  <c r="AA3210" i="4" s="1"/>
  <c r="X3206" i="4"/>
  <c r="AA3206" i="4" s="1"/>
  <c r="X3202" i="4"/>
  <c r="AA3202" i="4" s="1"/>
  <c r="X3198" i="4"/>
  <c r="AA3198" i="4" s="1"/>
  <c r="X3194" i="4"/>
  <c r="AA3194" i="4" s="1"/>
  <c r="X3190" i="4"/>
  <c r="AA3190" i="4" s="1"/>
  <c r="X3186" i="4"/>
  <c r="AA3186" i="4" s="1"/>
  <c r="X3182" i="4"/>
  <c r="AA3182" i="4" s="1"/>
  <c r="X3178" i="4"/>
  <c r="AA3178" i="4" s="1"/>
  <c r="X3174" i="4"/>
  <c r="AA3174" i="4" s="1"/>
  <c r="X3170" i="4"/>
  <c r="AA3170" i="4" s="1"/>
  <c r="X3166" i="4"/>
  <c r="AA3166" i="4" s="1"/>
  <c r="X3162" i="4"/>
  <c r="AA3162" i="4" s="1"/>
  <c r="X3158" i="4"/>
  <c r="AA3158" i="4" s="1"/>
  <c r="X3154" i="4"/>
  <c r="AA3154" i="4" s="1"/>
  <c r="X3150" i="4"/>
  <c r="AA3150" i="4" s="1"/>
  <c r="X3146" i="4"/>
  <c r="AA3146" i="4" s="1"/>
  <c r="X3142" i="4"/>
  <c r="AA3142" i="4" s="1"/>
  <c r="X3138" i="4"/>
  <c r="AA3138" i="4" s="1"/>
  <c r="X3134" i="4"/>
  <c r="AA3134" i="4" s="1"/>
  <c r="X3130" i="4"/>
  <c r="AA3130" i="4" s="1"/>
  <c r="X3126" i="4"/>
  <c r="AA3126" i="4" s="1"/>
  <c r="X3122" i="4"/>
  <c r="AA3122" i="4" s="1"/>
  <c r="X3118" i="4"/>
  <c r="AA3118" i="4" s="1"/>
  <c r="X3114" i="4"/>
  <c r="AA3114" i="4" s="1"/>
  <c r="X3110" i="4"/>
  <c r="AA3110" i="4" s="1"/>
  <c r="X3106" i="4"/>
  <c r="AA3106" i="4" s="1"/>
  <c r="X3102" i="4"/>
  <c r="AA3102" i="4" s="1"/>
  <c r="X3098" i="4"/>
  <c r="AA3098" i="4" s="1"/>
  <c r="X3094" i="4"/>
  <c r="AA3094" i="4" s="1"/>
  <c r="X3090" i="4"/>
  <c r="AA3090" i="4" s="1"/>
  <c r="X3086" i="4"/>
  <c r="AA3086" i="4" s="1"/>
  <c r="X3082" i="4"/>
  <c r="AA3082" i="4" s="1"/>
  <c r="X3078" i="4"/>
  <c r="AA3078" i="4" s="1"/>
  <c r="X3074" i="4"/>
  <c r="AA3074" i="4" s="1"/>
  <c r="X3070" i="4"/>
  <c r="AA3070" i="4" s="1"/>
  <c r="X3066" i="4"/>
  <c r="AA3066" i="4" s="1"/>
  <c r="X3062" i="4"/>
  <c r="AA3062" i="4" s="1"/>
  <c r="X3058" i="4"/>
  <c r="AA3058" i="4" s="1"/>
  <c r="X3054" i="4"/>
  <c r="AA3054" i="4" s="1"/>
  <c r="X3050" i="4"/>
  <c r="AA3050" i="4" s="1"/>
  <c r="X3046" i="4"/>
  <c r="AA3046" i="4" s="1"/>
  <c r="X3042" i="4"/>
  <c r="AA3042" i="4" s="1"/>
  <c r="X3038" i="4"/>
  <c r="AA3038" i="4" s="1"/>
  <c r="X3034" i="4"/>
  <c r="AA3034" i="4" s="1"/>
  <c r="X3030" i="4"/>
  <c r="AA3030" i="4" s="1"/>
  <c r="X3026" i="4"/>
  <c r="AA3026" i="4" s="1"/>
  <c r="X3022" i="4"/>
  <c r="AA3022" i="4" s="1"/>
  <c r="X3018" i="4"/>
  <c r="AA3018" i="4" s="1"/>
  <c r="X3014" i="4"/>
  <c r="AA3014" i="4" s="1"/>
  <c r="X3010" i="4"/>
  <c r="AA3010" i="4" s="1"/>
  <c r="X3006" i="4"/>
  <c r="AA3006" i="4" s="1"/>
  <c r="X3002" i="4"/>
  <c r="AA3002" i="4" s="1"/>
  <c r="X2998" i="4"/>
  <c r="AA2998" i="4" s="1"/>
  <c r="X2994" i="4"/>
  <c r="AA2994" i="4" s="1"/>
  <c r="X2990" i="4"/>
  <c r="AA2990" i="4" s="1"/>
  <c r="X2986" i="4"/>
  <c r="AA2986" i="4" s="1"/>
  <c r="X2982" i="4"/>
  <c r="AA2982" i="4" s="1"/>
  <c r="X2978" i="4"/>
  <c r="AA2978" i="4" s="1"/>
  <c r="X2974" i="4"/>
  <c r="AA2974" i="4" s="1"/>
  <c r="X2970" i="4"/>
  <c r="AA2970" i="4" s="1"/>
  <c r="X2966" i="4"/>
  <c r="AA2966" i="4" s="1"/>
  <c r="X2962" i="4"/>
  <c r="AA2962" i="4" s="1"/>
  <c r="X2958" i="4"/>
  <c r="AA2958" i="4" s="1"/>
  <c r="X2954" i="4"/>
  <c r="AA2954" i="4" s="1"/>
  <c r="X2950" i="4"/>
  <c r="AA2950" i="4" s="1"/>
  <c r="X2946" i="4"/>
  <c r="AA2946" i="4" s="1"/>
  <c r="X2942" i="4"/>
  <c r="AA2942" i="4" s="1"/>
  <c r="X2938" i="4"/>
  <c r="AA2938" i="4" s="1"/>
  <c r="X2934" i="4"/>
  <c r="AA2934" i="4" s="1"/>
  <c r="X2930" i="4"/>
  <c r="AA2930" i="4" s="1"/>
  <c r="X2926" i="4"/>
  <c r="AA2926" i="4" s="1"/>
  <c r="X2922" i="4"/>
  <c r="AA2922" i="4" s="1"/>
  <c r="X2918" i="4"/>
  <c r="AA2918" i="4" s="1"/>
  <c r="X2914" i="4"/>
  <c r="AA2914" i="4" s="1"/>
  <c r="X2910" i="4"/>
  <c r="AA2910" i="4" s="1"/>
  <c r="X2906" i="4"/>
  <c r="AA2906" i="4" s="1"/>
  <c r="X2902" i="4"/>
  <c r="AA2902" i="4" s="1"/>
  <c r="X2898" i="4"/>
  <c r="AA2898" i="4" s="1"/>
  <c r="X2894" i="4"/>
  <c r="AA2894" i="4" s="1"/>
  <c r="X2890" i="4"/>
  <c r="AA2890" i="4" s="1"/>
  <c r="X2886" i="4"/>
  <c r="AA2886" i="4" s="1"/>
  <c r="X2882" i="4"/>
  <c r="AA2882" i="4" s="1"/>
  <c r="X2878" i="4"/>
  <c r="AA2878" i="4" s="1"/>
  <c r="X2874" i="4"/>
  <c r="AA2874" i="4" s="1"/>
  <c r="X2870" i="4"/>
  <c r="AA2870" i="4" s="1"/>
  <c r="X2866" i="4"/>
  <c r="AA2866" i="4" s="1"/>
  <c r="X2862" i="4"/>
  <c r="AA2862" i="4" s="1"/>
  <c r="X2858" i="4"/>
  <c r="AA2858" i="4" s="1"/>
  <c r="X2854" i="4"/>
  <c r="AA2854" i="4" s="1"/>
  <c r="X2850" i="4"/>
  <c r="AA2850" i="4" s="1"/>
  <c r="X2846" i="4"/>
  <c r="AA2846" i="4" s="1"/>
  <c r="X2842" i="4"/>
  <c r="AA2842" i="4" s="1"/>
  <c r="X2838" i="4"/>
  <c r="AA2838" i="4" s="1"/>
  <c r="X2834" i="4"/>
  <c r="AA2834" i="4" s="1"/>
  <c r="X2830" i="4"/>
  <c r="AA2830" i="4" s="1"/>
  <c r="X2826" i="4"/>
  <c r="AA2826" i="4" s="1"/>
  <c r="X2822" i="4"/>
  <c r="AA2822" i="4" s="1"/>
  <c r="X2818" i="4"/>
  <c r="AA2818" i="4" s="1"/>
  <c r="X2814" i="4"/>
  <c r="AA2814" i="4" s="1"/>
  <c r="X2810" i="4"/>
  <c r="AA2810" i="4" s="1"/>
  <c r="X2806" i="4"/>
  <c r="AA2806" i="4" s="1"/>
  <c r="X2802" i="4"/>
  <c r="AA2802" i="4" s="1"/>
  <c r="X2798" i="4"/>
  <c r="AA2798" i="4" s="1"/>
  <c r="X2794" i="4"/>
  <c r="AA2794" i="4" s="1"/>
  <c r="X2790" i="4"/>
  <c r="AA2790" i="4" s="1"/>
  <c r="X2786" i="4"/>
  <c r="AA2786" i="4" s="1"/>
  <c r="X2776" i="4"/>
  <c r="AA2776" i="4" s="1"/>
  <c r="X2772" i="4"/>
  <c r="AA2772" i="4" s="1"/>
  <c r="X2768" i="4"/>
  <c r="AA2768" i="4" s="1"/>
  <c r="X2764" i="4"/>
  <c r="AA2764" i="4" s="1"/>
  <c r="X2760" i="4"/>
  <c r="AA2760" i="4" s="1"/>
  <c r="X2756" i="4"/>
  <c r="AA2756" i="4" s="1"/>
  <c r="X2752" i="4"/>
  <c r="AA2752" i="4" s="1"/>
  <c r="X2748" i="4"/>
  <c r="AA2748" i="4" s="1"/>
  <c r="X2744" i="4"/>
  <c r="AA2744" i="4" s="1"/>
  <c r="X2740" i="4"/>
  <c r="AA2740" i="4" s="1"/>
  <c r="X2736" i="4"/>
  <c r="AA2736" i="4" s="1"/>
  <c r="X2732" i="4"/>
  <c r="AA2732" i="4" s="1"/>
  <c r="X2728" i="4"/>
  <c r="AA2728" i="4" s="1"/>
  <c r="X2724" i="4"/>
  <c r="AA2724" i="4" s="1"/>
  <c r="X2720" i="4"/>
  <c r="AA2720" i="4" s="1"/>
  <c r="X2716" i="4"/>
  <c r="AA2716" i="4" s="1"/>
  <c r="X2712" i="4"/>
  <c r="AA2712" i="4" s="1"/>
  <c r="X2708" i="4"/>
  <c r="AA2708" i="4" s="1"/>
  <c r="X2704" i="4"/>
  <c r="AA2704" i="4" s="1"/>
  <c r="X2700" i="4"/>
  <c r="AA2700" i="4" s="1"/>
  <c r="X2696" i="4"/>
  <c r="AA2696" i="4" s="1"/>
  <c r="X2692" i="4"/>
  <c r="AA2692" i="4" s="1"/>
  <c r="X2688" i="4"/>
  <c r="AA2688" i="4" s="1"/>
  <c r="X2684" i="4"/>
  <c r="AA2684" i="4" s="1"/>
  <c r="X2680" i="4"/>
  <c r="AA2680" i="4" s="1"/>
  <c r="X2676" i="4"/>
  <c r="AA2676" i="4" s="1"/>
  <c r="X2672" i="4"/>
  <c r="AA2672" i="4" s="1"/>
  <c r="X2668" i="4"/>
  <c r="AA2668" i="4" s="1"/>
  <c r="X2664" i="4"/>
  <c r="AA2664" i="4" s="1"/>
  <c r="X2660" i="4"/>
  <c r="AA2660" i="4" s="1"/>
  <c r="X2656" i="4"/>
  <c r="AA2656" i="4" s="1"/>
  <c r="X2652" i="4"/>
  <c r="AA2652" i="4" s="1"/>
  <c r="X2648" i="4"/>
  <c r="AA2648" i="4" s="1"/>
  <c r="X2644" i="4"/>
  <c r="AA2644" i="4" s="1"/>
  <c r="X2640" i="4"/>
  <c r="AA2640" i="4" s="1"/>
  <c r="X2636" i="4"/>
  <c r="AA2636" i="4" s="1"/>
  <c r="X2632" i="4"/>
  <c r="AA2632" i="4" s="1"/>
  <c r="X2628" i="4"/>
  <c r="AA2628" i="4" s="1"/>
  <c r="X2624" i="4"/>
  <c r="AA2624" i="4" s="1"/>
  <c r="X2620" i="4"/>
  <c r="AA2620" i="4" s="1"/>
  <c r="X2616" i="4"/>
  <c r="AA2616" i="4" s="1"/>
  <c r="X2612" i="4"/>
  <c r="AA2612" i="4" s="1"/>
  <c r="X2608" i="4"/>
  <c r="AA2608" i="4" s="1"/>
  <c r="X2604" i="4"/>
  <c r="AA2604" i="4" s="1"/>
  <c r="X2600" i="4"/>
  <c r="AA2600" i="4" s="1"/>
  <c r="X2596" i="4"/>
  <c r="AA2596" i="4" s="1"/>
  <c r="X2592" i="4"/>
  <c r="AA2592" i="4" s="1"/>
  <c r="X2588" i="4"/>
  <c r="AA2588" i="4" s="1"/>
  <c r="X2584" i="4"/>
  <c r="AA2584" i="4" s="1"/>
  <c r="X2580" i="4"/>
  <c r="AA2580" i="4" s="1"/>
  <c r="X2576" i="4"/>
  <c r="AA2576" i="4" s="1"/>
  <c r="X2572" i="4"/>
  <c r="AA2572" i="4" s="1"/>
  <c r="X2568" i="4"/>
  <c r="AA2568" i="4" s="1"/>
  <c r="X2564" i="4"/>
  <c r="AA2564" i="4" s="1"/>
  <c r="X2560" i="4"/>
  <c r="AA2560" i="4" s="1"/>
  <c r="X2556" i="4"/>
  <c r="AA2556" i="4" s="1"/>
  <c r="X2552" i="4"/>
  <c r="AA2552" i="4" s="1"/>
  <c r="X2548" i="4"/>
  <c r="AA2548" i="4" s="1"/>
  <c r="X2544" i="4"/>
  <c r="AA2544" i="4" s="1"/>
  <c r="X2540" i="4"/>
  <c r="AA2540" i="4" s="1"/>
  <c r="X2536" i="4"/>
  <c r="AA2536" i="4" s="1"/>
  <c r="X2532" i="4"/>
  <c r="AA2532" i="4" s="1"/>
  <c r="X2528" i="4"/>
  <c r="AA2528" i="4" s="1"/>
  <c r="X2524" i="4"/>
  <c r="AA2524" i="4" s="1"/>
  <c r="X2520" i="4"/>
  <c r="AA2520" i="4" s="1"/>
  <c r="X2516" i="4"/>
  <c r="AA2516" i="4" s="1"/>
  <c r="X2512" i="4"/>
  <c r="AA2512" i="4" s="1"/>
  <c r="X2508" i="4"/>
  <c r="AA2508" i="4" s="1"/>
  <c r="X2504" i="4"/>
  <c r="AA2504" i="4" s="1"/>
  <c r="X2500" i="4"/>
  <c r="AA2500" i="4" s="1"/>
  <c r="X2496" i="4"/>
  <c r="AA2496" i="4" s="1"/>
  <c r="X2492" i="4"/>
  <c r="AA2492" i="4" s="1"/>
  <c r="X2488" i="4"/>
  <c r="AA2488" i="4" s="1"/>
  <c r="X2484" i="4"/>
  <c r="AA2484" i="4" s="1"/>
  <c r="X2480" i="4"/>
  <c r="AA2480" i="4" s="1"/>
  <c r="X3435" i="4"/>
  <c r="AA3435" i="4" s="1"/>
  <c r="X3431" i="4"/>
  <c r="AA3431" i="4" s="1"/>
  <c r="X3427" i="4"/>
  <c r="AA3427" i="4" s="1"/>
  <c r="X3423" i="4"/>
  <c r="AA3423" i="4" s="1"/>
  <c r="X3419" i="4"/>
  <c r="AA3419" i="4" s="1"/>
  <c r="X3415" i="4"/>
  <c r="AA3415" i="4" s="1"/>
  <c r="X3411" i="4"/>
  <c r="AA3411" i="4" s="1"/>
  <c r="X3407" i="4"/>
  <c r="AA3407" i="4" s="1"/>
  <c r="X3403" i="4"/>
  <c r="AA3403" i="4" s="1"/>
  <c r="X3399" i="4"/>
  <c r="AA3399" i="4" s="1"/>
  <c r="X3395" i="4"/>
  <c r="AA3395" i="4" s="1"/>
  <c r="X3391" i="4"/>
  <c r="AA3391" i="4" s="1"/>
  <c r="X3387" i="4"/>
  <c r="AA3387" i="4" s="1"/>
  <c r="X3383" i="4"/>
  <c r="AA3383" i="4" s="1"/>
  <c r="X3379" i="4"/>
  <c r="AA3379" i="4" s="1"/>
  <c r="X3375" i="4"/>
  <c r="AA3375" i="4" s="1"/>
  <c r="X3371" i="4"/>
  <c r="AA3371" i="4" s="1"/>
  <c r="X3367" i="4"/>
  <c r="AA3367" i="4" s="1"/>
  <c r="X3364" i="4"/>
  <c r="AA3364" i="4" s="1"/>
  <c r="X3360" i="4"/>
  <c r="AA3360" i="4" s="1"/>
  <c r="X3356" i="4"/>
  <c r="AA3356" i="4" s="1"/>
  <c r="X3352" i="4"/>
  <c r="AA3352" i="4" s="1"/>
  <c r="X3348" i="4"/>
  <c r="AA3348" i="4" s="1"/>
  <c r="X3344" i="4"/>
  <c r="AA3344" i="4" s="1"/>
  <c r="X3340" i="4"/>
  <c r="AA3340" i="4" s="1"/>
  <c r="X3336" i="4"/>
  <c r="AA3336" i="4" s="1"/>
  <c r="X3332" i="4"/>
  <c r="AA3332" i="4" s="1"/>
  <c r="X3328" i="4"/>
  <c r="AA3328" i="4" s="1"/>
  <c r="X3324" i="4"/>
  <c r="AA3324" i="4" s="1"/>
  <c r="X3320" i="4"/>
  <c r="AA3320" i="4" s="1"/>
  <c r="X3316" i="4"/>
  <c r="AA3316" i="4" s="1"/>
  <c r="X3312" i="4"/>
  <c r="AA3312" i="4" s="1"/>
  <c r="X3308" i="4"/>
  <c r="AA3308" i="4" s="1"/>
  <c r="X3304" i="4"/>
  <c r="AA3304" i="4" s="1"/>
  <c r="X3300" i="4"/>
  <c r="AA3300" i="4" s="1"/>
  <c r="X3296" i="4"/>
  <c r="AA3296" i="4" s="1"/>
  <c r="X3292" i="4"/>
  <c r="AA3292" i="4" s="1"/>
  <c r="X3288" i="4"/>
  <c r="AA3288" i="4" s="1"/>
  <c r="X3284" i="4"/>
  <c r="AA3284" i="4" s="1"/>
  <c r="X3280" i="4"/>
  <c r="AA3280" i="4" s="1"/>
  <c r="X3276" i="4"/>
  <c r="AA3276" i="4" s="1"/>
  <c r="X3272" i="4"/>
  <c r="AA3272" i="4" s="1"/>
  <c r="X3268" i="4"/>
  <c r="AA3268" i="4" s="1"/>
  <c r="X3264" i="4"/>
  <c r="AA3264" i="4" s="1"/>
  <c r="X3260" i="4"/>
  <c r="AA3260" i="4" s="1"/>
  <c r="X3256" i="4"/>
  <c r="AA3256" i="4" s="1"/>
  <c r="X3252" i="4"/>
  <c r="AA3252" i="4" s="1"/>
  <c r="X3248" i="4"/>
  <c r="AA3248" i="4" s="1"/>
  <c r="X3245" i="4"/>
  <c r="AA3245" i="4" s="1"/>
  <c r="X3241" i="4"/>
  <c r="AA3241" i="4" s="1"/>
  <c r="X3237" i="4"/>
  <c r="AA3237" i="4" s="1"/>
  <c r="X3233" i="4"/>
  <c r="AA3233" i="4" s="1"/>
  <c r="X3229" i="4"/>
  <c r="AA3229" i="4" s="1"/>
  <c r="X3225" i="4"/>
  <c r="AA3225" i="4" s="1"/>
  <c r="X3221" i="4"/>
  <c r="AA3221" i="4" s="1"/>
  <c r="X3217" i="4"/>
  <c r="AA3217" i="4" s="1"/>
  <c r="X3213" i="4"/>
  <c r="AA3213" i="4" s="1"/>
  <c r="X3209" i="4"/>
  <c r="AA3209" i="4" s="1"/>
  <c r="X3205" i="4"/>
  <c r="AA3205" i="4" s="1"/>
  <c r="X3201" i="4"/>
  <c r="AA3201" i="4" s="1"/>
  <c r="X3197" i="4"/>
  <c r="AA3197" i="4" s="1"/>
  <c r="X3193" i="4"/>
  <c r="AA3193" i="4" s="1"/>
  <c r="X3189" i="4"/>
  <c r="AA3189" i="4" s="1"/>
  <c r="X3185" i="4"/>
  <c r="AA3185" i="4" s="1"/>
  <c r="X3181" i="4"/>
  <c r="AA3181" i="4" s="1"/>
  <c r="X3177" i="4"/>
  <c r="AA3177" i="4" s="1"/>
  <c r="X3173" i="4"/>
  <c r="AA3173" i="4" s="1"/>
  <c r="X3169" i="4"/>
  <c r="AA3169" i="4" s="1"/>
  <c r="X3165" i="4"/>
  <c r="AA3165" i="4" s="1"/>
  <c r="X3161" i="4"/>
  <c r="AA3161" i="4" s="1"/>
  <c r="X3157" i="4"/>
  <c r="AA3157" i="4" s="1"/>
  <c r="X3153" i="4"/>
  <c r="AA3153" i="4" s="1"/>
  <c r="X3149" i="4"/>
  <c r="AA3149" i="4" s="1"/>
  <c r="X3145" i="4"/>
  <c r="AA3145" i="4" s="1"/>
  <c r="X3141" i="4"/>
  <c r="AA3141" i="4" s="1"/>
  <c r="X3137" i="4"/>
  <c r="AA3137" i="4" s="1"/>
  <c r="X3133" i="4"/>
  <c r="AA3133" i="4" s="1"/>
  <c r="X3129" i="4"/>
  <c r="AA3129" i="4" s="1"/>
  <c r="X3125" i="4"/>
  <c r="AA3125" i="4" s="1"/>
  <c r="X3121" i="4"/>
  <c r="AA3121" i="4" s="1"/>
  <c r="X3117" i="4"/>
  <c r="AA3117" i="4" s="1"/>
  <c r="X3113" i="4"/>
  <c r="AA3113" i="4" s="1"/>
  <c r="X3109" i="4"/>
  <c r="AA3109" i="4" s="1"/>
  <c r="X3105" i="4"/>
  <c r="AA3105" i="4" s="1"/>
  <c r="X3101" i="4"/>
  <c r="AA3101" i="4" s="1"/>
  <c r="X3097" i="4"/>
  <c r="AA3097" i="4" s="1"/>
  <c r="X3093" i="4"/>
  <c r="AA3093" i="4" s="1"/>
  <c r="X3089" i="4"/>
  <c r="AA3089" i="4" s="1"/>
  <c r="X3085" i="4"/>
  <c r="AA3085" i="4" s="1"/>
  <c r="X3081" i="4"/>
  <c r="AA3081" i="4" s="1"/>
  <c r="X3077" i="4"/>
  <c r="AA3077" i="4" s="1"/>
  <c r="X3073" i="4"/>
  <c r="AA3073" i="4" s="1"/>
  <c r="X3069" i="4"/>
  <c r="AA3069" i="4" s="1"/>
  <c r="X3065" i="4"/>
  <c r="AA3065" i="4" s="1"/>
  <c r="X3061" i="4"/>
  <c r="AA3061" i="4" s="1"/>
  <c r="X3057" i="4"/>
  <c r="AA3057" i="4" s="1"/>
  <c r="X3053" i="4"/>
  <c r="AA3053" i="4" s="1"/>
  <c r="X3049" i="4"/>
  <c r="AA3049" i="4" s="1"/>
  <c r="X3045" i="4"/>
  <c r="AA3045" i="4" s="1"/>
  <c r="X3041" i="4"/>
  <c r="AA3041" i="4" s="1"/>
  <c r="X3037" i="4"/>
  <c r="AA3037" i="4" s="1"/>
  <c r="X3033" i="4"/>
  <c r="AA3033" i="4" s="1"/>
  <c r="X3029" i="4"/>
  <c r="AA3029" i="4" s="1"/>
  <c r="X3025" i="4"/>
  <c r="AA3025" i="4" s="1"/>
  <c r="X3021" i="4"/>
  <c r="AA3021" i="4" s="1"/>
  <c r="X3017" i="4"/>
  <c r="AA3017" i="4" s="1"/>
  <c r="X3013" i="4"/>
  <c r="AA3013" i="4" s="1"/>
  <c r="X3009" i="4"/>
  <c r="AA3009" i="4" s="1"/>
  <c r="X3005" i="4"/>
  <c r="AA3005" i="4" s="1"/>
  <c r="X3001" i="4"/>
  <c r="AA3001" i="4" s="1"/>
  <c r="X2997" i="4"/>
  <c r="AA2997" i="4" s="1"/>
  <c r="X2993" i="4"/>
  <c r="AA2993" i="4" s="1"/>
  <c r="X2989" i="4"/>
  <c r="AA2989" i="4" s="1"/>
  <c r="X2985" i="4"/>
  <c r="AA2985" i="4" s="1"/>
  <c r="X2981" i="4"/>
  <c r="AA2981" i="4" s="1"/>
  <c r="X2977" i="4"/>
  <c r="AA2977" i="4" s="1"/>
  <c r="X2973" i="4"/>
  <c r="AA2973" i="4" s="1"/>
  <c r="X2969" i="4"/>
  <c r="AA2969" i="4" s="1"/>
  <c r="X2965" i="4"/>
  <c r="AA2965" i="4" s="1"/>
  <c r="X2961" i="4"/>
  <c r="AA2961" i="4" s="1"/>
  <c r="X2957" i="4"/>
  <c r="AA2957" i="4" s="1"/>
  <c r="X2953" i="4"/>
  <c r="AA2953" i="4" s="1"/>
  <c r="X2949" i="4"/>
  <c r="AA2949" i="4" s="1"/>
  <c r="X2945" i="4"/>
  <c r="AA2945" i="4" s="1"/>
  <c r="X2941" i="4"/>
  <c r="AA2941" i="4" s="1"/>
  <c r="X2937" i="4"/>
  <c r="AA2937" i="4" s="1"/>
  <c r="X2933" i="4"/>
  <c r="AA2933" i="4" s="1"/>
  <c r="X2929" i="4"/>
  <c r="AA2929" i="4" s="1"/>
  <c r="X2925" i="4"/>
  <c r="AA2925" i="4" s="1"/>
  <c r="X2921" i="4"/>
  <c r="AA2921" i="4" s="1"/>
  <c r="X2917" i="4"/>
  <c r="AA2917" i="4" s="1"/>
  <c r="X2913" i="4"/>
  <c r="AA2913" i="4" s="1"/>
  <c r="X2909" i="4"/>
  <c r="AA2909" i="4" s="1"/>
  <c r="X2905" i="4"/>
  <c r="AA2905" i="4" s="1"/>
  <c r="X2901" i="4"/>
  <c r="AA2901" i="4" s="1"/>
  <c r="X2897" i="4"/>
  <c r="AA2897" i="4" s="1"/>
  <c r="X2893" i="4"/>
  <c r="AA2893" i="4" s="1"/>
  <c r="X2889" i="4"/>
  <c r="AA2889" i="4" s="1"/>
  <c r="X2885" i="4"/>
  <c r="AA2885" i="4" s="1"/>
  <c r="X2881" i="4"/>
  <c r="AA2881" i="4" s="1"/>
  <c r="X2877" i="4"/>
  <c r="AA2877" i="4" s="1"/>
  <c r="X2873" i="4"/>
  <c r="AA2873" i="4" s="1"/>
  <c r="X2869" i="4"/>
  <c r="AA2869" i="4" s="1"/>
  <c r="X2865" i="4"/>
  <c r="AA2865" i="4" s="1"/>
  <c r="X2861" i="4"/>
  <c r="AA2861" i="4" s="1"/>
  <c r="X2857" i="4"/>
  <c r="AA2857" i="4" s="1"/>
  <c r="X2853" i="4"/>
  <c r="AA2853" i="4" s="1"/>
  <c r="X2849" i="4"/>
  <c r="AA2849" i="4" s="1"/>
  <c r="X2845" i="4"/>
  <c r="AA2845" i="4" s="1"/>
  <c r="X2841" i="4"/>
  <c r="AA2841" i="4" s="1"/>
  <c r="X2837" i="4"/>
  <c r="AA2837" i="4" s="1"/>
  <c r="X2833" i="4"/>
  <c r="AA2833" i="4" s="1"/>
  <c r="X2829" i="4"/>
  <c r="AA2829" i="4" s="1"/>
  <c r="X2825" i="4"/>
  <c r="AA2825" i="4" s="1"/>
  <c r="X2821" i="4"/>
  <c r="AA2821" i="4" s="1"/>
  <c r="X2817" i="4"/>
  <c r="AA2817" i="4" s="1"/>
  <c r="X2813" i="4"/>
  <c r="AA2813" i="4" s="1"/>
  <c r="X2809" i="4"/>
  <c r="AA2809" i="4" s="1"/>
  <c r="X2805" i="4"/>
  <c r="AA2805" i="4" s="1"/>
  <c r="X2801" i="4"/>
  <c r="AA2801" i="4" s="1"/>
  <c r="X2797" i="4"/>
  <c r="AA2797" i="4" s="1"/>
  <c r="X2793" i="4"/>
  <c r="AA2793" i="4" s="1"/>
  <c r="X2789" i="4"/>
  <c r="AA2789" i="4" s="1"/>
  <c r="X2779" i="4"/>
  <c r="AA2779" i="4" s="1"/>
  <c r="X2775" i="4"/>
  <c r="AA2775" i="4" s="1"/>
  <c r="X2771" i="4"/>
  <c r="AA2771" i="4" s="1"/>
  <c r="X2767" i="4"/>
  <c r="AA2767" i="4" s="1"/>
  <c r="X2763" i="4"/>
  <c r="AA2763" i="4" s="1"/>
  <c r="X2759" i="4"/>
  <c r="AA2759" i="4" s="1"/>
  <c r="X2755" i="4"/>
  <c r="AA2755" i="4" s="1"/>
  <c r="X2751" i="4"/>
  <c r="AA2751" i="4" s="1"/>
  <c r="X2747" i="4"/>
  <c r="AA2747" i="4" s="1"/>
  <c r="X2743" i="4"/>
  <c r="AA2743" i="4" s="1"/>
  <c r="X2739" i="4"/>
  <c r="AA2739" i="4" s="1"/>
  <c r="X2735" i="4"/>
  <c r="AA2735" i="4" s="1"/>
  <c r="X2731" i="4"/>
  <c r="AA2731" i="4" s="1"/>
  <c r="X2727" i="4"/>
  <c r="AA2727" i="4" s="1"/>
  <c r="X2723" i="4"/>
  <c r="AA2723" i="4" s="1"/>
  <c r="X2719" i="4"/>
  <c r="AA2719" i="4" s="1"/>
  <c r="X2715" i="4"/>
  <c r="AA2715" i="4" s="1"/>
  <c r="X2711" i="4"/>
  <c r="AA2711" i="4" s="1"/>
  <c r="X2707" i="4"/>
  <c r="AA2707" i="4" s="1"/>
  <c r="X2703" i="4"/>
  <c r="AA2703" i="4" s="1"/>
  <c r="X2699" i="4"/>
  <c r="AA2699" i="4" s="1"/>
  <c r="X2695" i="4"/>
  <c r="AA2695" i="4" s="1"/>
  <c r="X2691" i="4"/>
  <c r="AA2691" i="4" s="1"/>
  <c r="X2687" i="4"/>
  <c r="AA2687" i="4" s="1"/>
  <c r="X2683" i="4"/>
  <c r="AA2683" i="4" s="1"/>
  <c r="X2679" i="4"/>
  <c r="AA2679" i="4" s="1"/>
  <c r="X2675" i="4"/>
  <c r="AA2675" i="4" s="1"/>
  <c r="X2671" i="4"/>
  <c r="AA2671" i="4" s="1"/>
  <c r="X2667" i="4"/>
  <c r="AA2667" i="4" s="1"/>
  <c r="X2663" i="4"/>
  <c r="AA2663" i="4" s="1"/>
  <c r="X2659" i="4"/>
  <c r="AA2659" i="4" s="1"/>
  <c r="X2655" i="4"/>
  <c r="AA2655" i="4" s="1"/>
  <c r="X2651" i="4"/>
  <c r="AA2651" i="4" s="1"/>
  <c r="X2647" i="4"/>
  <c r="AA2647" i="4" s="1"/>
  <c r="X2643" i="4"/>
  <c r="AA2643" i="4" s="1"/>
  <c r="X2639" i="4"/>
  <c r="AA2639" i="4" s="1"/>
  <c r="X2635" i="4"/>
  <c r="AA2635" i="4" s="1"/>
  <c r="X2631" i="4"/>
  <c r="AA2631" i="4" s="1"/>
  <c r="X2627" i="4"/>
  <c r="AA2627" i="4" s="1"/>
  <c r="X2623" i="4"/>
  <c r="AA2623" i="4" s="1"/>
  <c r="X2619" i="4"/>
  <c r="AA2619" i="4" s="1"/>
  <c r="X2615" i="4"/>
  <c r="AA2615" i="4" s="1"/>
  <c r="X2611" i="4"/>
  <c r="AA2611" i="4" s="1"/>
  <c r="X2607" i="4"/>
  <c r="AA2607" i="4" s="1"/>
  <c r="X2603" i="4"/>
  <c r="AA2603" i="4" s="1"/>
  <c r="X2599" i="4"/>
  <c r="AA2599" i="4" s="1"/>
  <c r="X2595" i="4"/>
  <c r="AA2595" i="4" s="1"/>
  <c r="X2591" i="4"/>
  <c r="AA2591" i="4" s="1"/>
  <c r="X2587" i="4"/>
  <c r="AA2587" i="4" s="1"/>
  <c r="X2583" i="4"/>
  <c r="AA2583" i="4" s="1"/>
  <c r="X2579" i="4"/>
  <c r="AA2579" i="4" s="1"/>
  <c r="X2575" i="4"/>
  <c r="AA2575" i="4" s="1"/>
  <c r="X2571" i="4"/>
  <c r="AA2571" i="4" s="1"/>
  <c r="X2567" i="4"/>
  <c r="AA2567" i="4" s="1"/>
  <c r="X2563" i="4"/>
  <c r="AA2563" i="4" s="1"/>
  <c r="X2559" i="4"/>
  <c r="AA2559" i="4" s="1"/>
  <c r="X2555" i="4"/>
  <c r="AA2555" i="4" s="1"/>
  <c r="X2551" i="4"/>
  <c r="AA2551" i="4" s="1"/>
  <c r="X2547" i="4"/>
  <c r="AA2547" i="4" s="1"/>
  <c r="X2543" i="4"/>
  <c r="AA2543" i="4" s="1"/>
  <c r="X2539" i="4"/>
  <c r="AA2539" i="4" s="1"/>
  <c r="X2535" i="4"/>
  <c r="AA2535" i="4" s="1"/>
  <c r="X2531" i="4"/>
  <c r="AA2531" i="4" s="1"/>
  <c r="X2527" i="4"/>
  <c r="AA2527" i="4" s="1"/>
  <c r="X2523" i="4"/>
  <c r="AA2523" i="4" s="1"/>
  <c r="X2519" i="4"/>
  <c r="AA2519" i="4" s="1"/>
  <c r="X2515" i="4"/>
  <c r="AA2515" i="4" s="1"/>
  <c r="X2511" i="4"/>
  <c r="AA2511" i="4" s="1"/>
  <c r="X2507" i="4"/>
  <c r="AA2507" i="4" s="1"/>
  <c r="X2503" i="4"/>
  <c r="AA2503" i="4" s="1"/>
  <c r="X2499" i="4"/>
  <c r="AA2499" i="4" s="1"/>
  <c r="X2495" i="4"/>
  <c r="AA2495" i="4" s="1"/>
  <c r="X2491" i="4"/>
  <c r="AA2491" i="4" s="1"/>
  <c r="X2487" i="4"/>
  <c r="AA2487" i="4" s="1"/>
  <c r="X2483" i="4"/>
  <c r="AA2483" i="4" s="1"/>
  <c r="X2479" i="4"/>
  <c r="AA2479" i="4" s="1"/>
  <c r="X2475" i="4"/>
  <c r="AA2475" i="4" s="1"/>
  <c r="X2471" i="4"/>
  <c r="AA2471" i="4" s="1"/>
  <c r="X2467" i="4"/>
  <c r="AA2467" i="4" s="1"/>
  <c r="X2463" i="4"/>
  <c r="AA2463" i="4" s="1"/>
  <c r="X2459" i="4"/>
  <c r="AA2459" i="4" s="1"/>
  <c r="X2455" i="4"/>
  <c r="AA2455" i="4" s="1"/>
  <c r="X2451" i="4"/>
  <c r="AA2451" i="4" s="1"/>
  <c r="X2447" i="4"/>
  <c r="AA2447" i="4" s="1"/>
  <c r="X2443" i="4"/>
  <c r="AA2443" i="4" s="1"/>
  <c r="X2439" i="4"/>
  <c r="AA2439" i="4" s="1"/>
  <c r="X2435" i="4"/>
  <c r="AA2435" i="4" s="1"/>
  <c r="X2431" i="4"/>
  <c r="AA2431" i="4" s="1"/>
  <c r="X2427" i="4"/>
  <c r="AA2427" i="4" s="1"/>
  <c r="X2423" i="4"/>
  <c r="AA2423" i="4" s="1"/>
  <c r="X2419" i="4"/>
  <c r="AA2419" i="4" s="1"/>
  <c r="X2415" i="4"/>
  <c r="AA2415" i="4" s="1"/>
  <c r="X2411" i="4"/>
  <c r="AA2411" i="4" s="1"/>
  <c r="X2407" i="4"/>
  <c r="AA2407" i="4" s="1"/>
  <c r="X2403" i="4"/>
  <c r="AA2403" i="4" s="1"/>
  <c r="X2399" i="4"/>
  <c r="AA2399" i="4" s="1"/>
  <c r="X2395" i="4"/>
  <c r="AA2395" i="4" s="1"/>
  <c r="X2391" i="4"/>
  <c r="AA2391" i="4" s="1"/>
  <c r="X2387" i="4"/>
  <c r="AA2387" i="4" s="1"/>
  <c r="X2383" i="4"/>
  <c r="AA2383" i="4" s="1"/>
  <c r="X2379" i="4"/>
  <c r="AA2379" i="4" s="1"/>
  <c r="X2375" i="4"/>
  <c r="AA2375" i="4" s="1"/>
  <c r="X2371" i="4"/>
  <c r="AA2371" i="4" s="1"/>
  <c r="X2367" i="4"/>
  <c r="AA2367" i="4" s="1"/>
  <c r="X2363" i="4"/>
  <c r="AA2363" i="4" s="1"/>
  <c r="X2359" i="4"/>
  <c r="AA2359" i="4" s="1"/>
  <c r="X2355" i="4"/>
  <c r="AA2355" i="4" s="1"/>
  <c r="X2351" i="4"/>
  <c r="AA2351" i="4" s="1"/>
  <c r="X2347" i="4"/>
  <c r="AA2347" i="4" s="1"/>
  <c r="X2343" i="4"/>
  <c r="AA2343" i="4" s="1"/>
  <c r="X2339" i="4"/>
  <c r="AA2339" i="4" s="1"/>
  <c r="X2335" i="4"/>
  <c r="AA2335" i="4" s="1"/>
  <c r="X2331" i="4"/>
  <c r="AA2331" i="4" s="1"/>
  <c r="X2327" i="4"/>
  <c r="AA2327" i="4" s="1"/>
  <c r="X2323" i="4"/>
  <c r="AA2323" i="4" s="1"/>
  <c r="X2319" i="4"/>
  <c r="AA2319" i="4" s="1"/>
  <c r="X2315" i="4"/>
  <c r="AA2315" i="4" s="1"/>
  <c r="X2311" i="4"/>
  <c r="AA2311" i="4" s="1"/>
  <c r="X2307" i="4"/>
  <c r="AA2307" i="4" s="1"/>
  <c r="X2303" i="4"/>
  <c r="AA2303" i="4" s="1"/>
  <c r="X2299" i="4"/>
  <c r="AA2299" i="4" s="1"/>
  <c r="X2295" i="4"/>
  <c r="AA2295" i="4" s="1"/>
  <c r="X2291" i="4"/>
  <c r="AA2291" i="4" s="1"/>
  <c r="X2287" i="4"/>
  <c r="AA2287" i="4" s="1"/>
  <c r="X2283" i="4"/>
  <c r="AA2283" i="4" s="1"/>
  <c r="X2279" i="4"/>
  <c r="AA2279" i="4" s="1"/>
  <c r="X2275" i="4"/>
  <c r="AA2275" i="4" s="1"/>
  <c r="X2271" i="4"/>
  <c r="AA2271" i="4" s="1"/>
  <c r="X2267" i="4"/>
  <c r="AA2267" i="4" s="1"/>
  <c r="X2263" i="4"/>
  <c r="AA2263" i="4" s="1"/>
  <c r="X2259" i="4"/>
  <c r="AA2259" i="4" s="1"/>
  <c r="X2255" i="4"/>
  <c r="AA2255" i="4" s="1"/>
  <c r="X2251" i="4"/>
  <c r="AA2251" i="4" s="1"/>
  <c r="X2247" i="4"/>
  <c r="AA2247" i="4" s="1"/>
  <c r="X2243" i="4"/>
  <c r="AA2243" i="4" s="1"/>
  <c r="X2239" i="4"/>
  <c r="AA2239" i="4" s="1"/>
  <c r="X2235" i="4"/>
  <c r="AA2235" i="4" s="1"/>
  <c r="X2231" i="4"/>
  <c r="AA2231" i="4" s="1"/>
  <c r="X2227" i="4"/>
  <c r="AA2227" i="4" s="1"/>
  <c r="X2223" i="4"/>
  <c r="AA2223" i="4" s="1"/>
  <c r="X2219" i="4"/>
  <c r="AA2219" i="4" s="1"/>
  <c r="X3844" i="4"/>
  <c r="AA3844" i="4" s="1"/>
  <c r="X3840" i="4"/>
  <c r="AA3840" i="4" s="1"/>
  <c r="X3836" i="4"/>
  <c r="AA3836" i="4" s="1"/>
  <c r="X3832" i="4"/>
  <c r="AA3832" i="4" s="1"/>
  <c r="X3828" i="4"/>
  <c r="AA3828" i="4" s="1"/>
  <c r="X3824" i="4"/>
  <c r="AA3824" i="4" s="1"/>
  <c r="X3819" i="4"/>
  <c r="AA3819" i="4" s="1"/>
  <c r="X3815" i="4"/>
  <c r="AA3815" i="4" s="1"/>
  <c r="X3811" i="4"/>
  <c r="AA3811" i="4" s="1"/>
  <c r="X3613" i="4"/>
  <c r="AA3613" i="4" s="1"/>
  <c r="X3804" i="4"/>
  <c r="AA3804" i="4" s="1"/>
  <c r="X3800" i="4"/>
  <c r="AA3800" i="4" s="1"/>
  <c r="X3796" i="4"/>
  <c r="AA3796" i="4" s="1"/>
  <c r="X3792" i="4"/>
  <c r="AA3792" i="4" s="1"/>
  <c r="X3788" i="4"/>
  <c r="AA3788" i="4" s="1"/>
  <c r="X3784" i="4"/>
  <c r="AA3784" i="4" s="1"/>
  <c r="X3780" i="4"/>
  <c r="AA3780" i="4" s="1"/>
  <c r="X3776" i="4"/>
  <c r="AA3776" i="4" s="1"/>
  <c r="X3772" i="4"/>
  <c r="AA3772" i="4" s="1"/>
  <c r="X3768" i="4"/>
  <c r="AA3768" i="4" s="1"/>
  <c r="X3764" i="4"/>
  <c r="AA3764" i="4" s="1"/>
  <c r="X3760" i="4"/>
  <c r="AA3760" i="4" s="1"/>
  <c r="X3756" i="4"/>
  <c r="AA3756" i="4" s="1"/>
  <c r="X3752" i="4"/>
  <c r="AA3752" i="4" s="1"/>
  <c r="X3748" i="4"/>
  <c r="AA3748" i="4" s="1"/>
  <c r="X3744" i="4"/>
  <c r="AA3744" i="4" s="1"/>
  <c r="X3740" i="4"/>
  <c r="AA3740" i="4" s="1"/>
  <c r="X3736" i="4"/>
  <c r="AA3736" i="4" s="1"/>
  <c r="X3732" i="4"/>
  <c r="AA3732" i="4" s="1"/>
  <c r="X3728" i="4"/>
  <c r="AA3728" i="4" s="1"/>
  <c r="X3724" i="4"/>
  <c r="AA3724" i="4" s="1"/>
  <c r="X3720" i="4"/>
  <c r="AA3720" i="4" s="1"/>
  <c r="X3716" i="4"/>
  <c r="AA3716" i="4" s="1"/>
  <c r="X3711" i="4"/>
  <c r="AA3711" i="4" s="1"/>
  <c r="X3707" i="4"/>
  <c r="AA3707" i="4" s="1"/>
  <c r="X3703" i="4"/>
  <c r="AA3703" i="4" s="1"/>
  <c r="X3700" i="4"/>
  <c r="AA3700" i="4" s="1"/>
  <c r="X3696" i="4"/>
  <c r="AA3696" i="4" s="1"/>
  <c r="X3692" i="4"/>
  <c r="AA3692" i="4" s="1"/>
  <c r="X3688" i="4"/>
  <c r="AA3688" i="4" s="1"/>
  <c r="X3684" i="4"/>
  <c r="AA3684" i="4" s="1"/>
  <c r="X3680" i="4"/>
  <c r="AA3680" i="4" s="1"/>
  <c r="X3676" i="4"/>
  <c r="AA3676" i="4" s="1"/>
  <c r="X3672" i="4"/>
  <c r="AA3672" i="4" s="1"/>
  <c r="X3668" i="4"/>
  <c r="AA3668" i="4" s="1"/>
  <c r="X3664" i="4"/>
  <c r="AA3664" i="4" s="1"/>
  <c r="X3660" i="4"/>
  <c r="AA3660" i="4" s="1"/>
  <c r="X3656" i="4"/>
  <c r="AA3656" i="4" s="1"/>
  <c r="X3652" i="4"/>
  <c r="AA3652" i="4" s="1"/>
  <c r="X3648" i="4"/>
  <c r="AA3648" i="4" s="1"/>
  <c r="X3644" i="4"/>
  <c r="AA3644" i="4" s="1"/>
  <c r="X3640" i="4"/>
  <c r="AA3640" i="4" s="1"/>
  <c r="X3636" i="4"/>
  <c r="AA3636" i="4" s="1"/>
  <c r="X3632" i="4"/>
  <c r="AA3632" i="4" s="1"/>
  <c r="X3628" i="4"/>
  <c r="AA3628" i="4" s="1"/>
  <c r="X3624" i="4"/>
  <c r="AA3624" i="4" s="1"/>
  <c r="X3620" i="4"/>
  <c r="AA3620" i="4" s="1"/>
  <c r="X3616" i="4"/>
  <c r="AA3616" i="4" s="1"/>
  <c r="X3611" i="4"/>
  <c r="AA3611" i="4" s="1"/>
  <c r="X3607" i="4"/>
  <c r="AA3607" i="4" s="1"/>
  <c r="X3603" i="4"/>
  <c r="AA3603" i="4" s="1"/>
  <c r="X3599" i="4"/>
  <c r="AA3599" i="4" s="1"/>
  <c r="X3595" i="4"/>
  <c r="AA3595" i="4" s="1"/>
  <c r="X3591" i="4"/>
  <c r="AA3591" i="4" s="1"/>
  <c r="X3587" i="4"/>
  <c r="AA3587" i="4" s="1"/>
  <c r="X3583" i="4"/>
  <c r="AA3583" i="4" s="1"/>
  <c r="X3579" i="4"/>
  <c r="AA3579" i="4" s="1"/>
  <c r="X3575" i="4"/>
  <c r="AA3575" i="4" s="1"/>
  <c r="X3571" i="4"/>
  <c r="AA3571" i="4" s="1"/>
  <c r="X3567" i="4"/>
  <c r="AA3567" i="4" s="1"/>
  <c r="X3563" i="4"/>
  <c r="AA3563" i="4" s="1"/>
  <c r="X3559" i="4"/>
  <c r="AA3559" i="4" s="1"/>
  <c r="X3555" i="4"/>
  <c r="AA3555" i="4" s="1"/>
  <c r="X3551" i="4"/>
  <c r="AA3551" i="4" s="1"/>
  <c r="X3547" i="4"/>
  <c r="AA3547" i="4" s="1"/>
  <c r="X3543" i="4"/>
  <c r="AA3543" i="4" s="1"/>
  <c r="X3539" i="4"/>
  <c r="AA3539" i="4" s="1"/>
  <c r="X3535" i="4"/>
  <c r="AA3535" i="4" s="1"/>
  <c r="X3531" i="4"/>
  <c r="AA3531" i="4" s="1"/>
  <c r="X3527" i="4"/>
  <c r="AA3527" i="4" s="1"/>
  <c r="X3523" i="4"/>
  <c r="AA3523" i="4" s="1"/>
  <c r="X3519" i="4"/>
  <c r="AA3519" i="4" s="1"/>
  <c r="X3515" i="4"/>
  <c r="AA3515" i="4" s="1"/>
  <c r="X3511" i="4"/>
  <c r="AA3511" i="4" s="1"/>
  <c r="X3507" i="4"/>
  <c r="AA3507" i="4" s="1"/>
  <c r="X3503" i="4"/>
  <c r="AA3503" i="4" s="1"/>
  <c r="X3499" i="4"/>
  <c r="AA3499" i="4" s="1"/>
  <c r="X3494" i="4"/>
  <c r="AA3494" i="4" s="1"/>
  <c r="X3490" i="4"/>
  <c r="AA3490" i="4" s="1"/>
  <c r="X3486" i="4"/>
  <c r="AA3486" i="4" s="1"/>
  <c r="X3482" i="4"/>
  <c r="AA3482" i="4" s="1"/>
  <c r="X3478" i="4"/>
  <c r="AA3478" i="4" s="1"/>
  <c r="X3474" i="4"/>
  <c r="AA3474" i="4" s="1"/>
  <c r="X3470" i="4"/>
  <c r="AA3470" i="4" s="1"/>
  <c r="X3466" i="4"/>
  <c r="AA3466" i="4" s="1"/>
  <c r="X3462" i="4"/>
  <c r="AA3462" i="4" s="1"/>
  <c r="X3458" i="4"/>
  <c r="AA3458" i="4" s="1"/>
  <c r="X3454" i="4"/>
  <c r="AA3454" i="4" s="1"/>
  <c r="X3450" i="4"/>
  <c r="AA3450" i="4" s="1"/>
  <c r="X3446" i="4"/>
  <c r="AA3446" i="4" s="1"/>
  <c r="X3442" i="4"/>
  <c r="AA3442" i="4" s="1"/>
  <c r="X3438" i="4"/>
  <c r="AA3438" i="4" s="1"/>
  <c r="X3434" i="4"/>
  <c r="AA3434" i="4" s="1"/>
  <c r="X3430" i="4"/>
  <c r="AA3430" i="4" s="1"/>
  <c r="X3426" i="4"/>
  <c r="AA3426" i="4" s="1"/>
  <c r="X3422" i="4"/>
  <c r="AA3422" i="4" s="1"/>
  <c r="X3418" i="4"/>
  <c r="AA3418" i="4" s="1"/>
  <c r="X3414" i="4"/>
  <c r="AA3414" i="4" s="1"/>
  <c r="X3410" i="4"/>
  <c r="AA3410" i="4" s="1"/>
  <c r="X3406" i="4"/>
  <c r="AA3406" i="4" s="1"/>
  <c r="X3402" i="4"/>
  <c r="AA3402" i="4" s="1"/>
  <c r="X3398" i="4"/>
  <c r="AA3398" i="4" s="1"/>
  <c r="X3394" i="4"/>
  <c r="AA3394" i="4" s="1"/>
  <c r="X3390" i="4"/>
  <c r="AA3390" i="4" s="1"/>
  <c r="X3386" i="4"/>
  <c r="AA3386" i="4" s="1"/>
  <c r="X3382" i="4"/>
  <c r="AA3382" i="4" s="1"/>
  <c r="X3378" i="4"/>
  <c r="AA3378" i="4" s="1"/>
  <c r="X3374" i="4"/>
  <c r="AA3374" i="4" s="1"/>
  <c r="X3370" i="4"/>
  <c r="AA3370" i="4" s="1"/>
  <c r="X2781" i="4"/>
  <c r="AA2781" i="4" s="1"/>
  <c r="X3363" i="4"/>
  <c r="AA3363" i="4" s="1"/>
  <c r="X3359" i="4"/>
  <c r="AA3359" i="4" s="1"/>
  <c r="X3355" i="4"/>
  <c r="AA3355" i="4" s="1"/>
  <c r="X3351" i="4"/>
  <c r="AA3351" i="4" s="1"/>
  <c r="X3347" i="4"/>
  <c r="AA3347" i="4" s="1"/>
  <c r="X3343" i="4"/>
  <c r="AA3343" i="4" s="1"/>
  <c r="X3339" i="4"/>
  <c r="AA3339" i="4" s="1"/>
  <c r="X3335" i="4"/>
  <c r="AA3335" i="4" s="1"/>
  <c r="X3331" i="4"/>
  <c r="AA3331" i="4" s="1"/>
  <c r="X3327" i="4"/>
  <c r="AA3327" i="4" s="1"/>
  <c r="X3323" i="4"/>
  <c r="AA3323" i="4" s="1"/>
  <c r="X3319" i="4"/>
  <c r="AA3319" i="4" s="1"/>
  <c r="X3315" i="4"/>
  <c r="AA3315" i="4" s="1"/>
  <c r="X3311" i="4"/>
  <c r="AA3311" i="4" s="1"/>
  <c r="X3307" i="4"/>
  <c r="AA3307" i="4" s="1"/>
  <c r="X3303" i="4"/>
  <c r="AA3303" i="4" s="1"/>
  <c r="X3299" i="4"/>
  <c r="AA3299" i="4" s="1"/>
  <c r="X3295" i="4"/>
  <c r="AA3295" i="4" s="1"/>
  <c r="X3291" i="4"/>
  <c r="AA3291" i="4" s="1"/>
  <c r="X3287" i="4"/>
  <c r="AA3287" i="4" s="1"/>
  <c r="X3283" i="4"/>
  <c r="AA3283" i="4" s="1"/>
  <c r="X3279" i="4"/>
  <c r="AA3279" i="4" s="1"/>
  <c r="X3275" i="4"/>
  <c r="AA3275" i="4" s="1"/>
  <c r="X3271" i="4"/>
  <c r="AA3271" i="4" s="1"/>
  <c r="X3267" i="4"/>
  <c r="AA3267" i="4" s="1"/>
  <c r="X3263" i="4"/>
  <c r="AA3263" i="4" s="1"/>
  <c r="X3259" i="4"/>
  <c r="AA3259" i="4" s="1"/>
  <c r="X3255" i="4"/>
  <c r="AA3255" i="4" s="1"/>
  <c r="X3251" i="4"/>
  <c r="AA3251" i="4" s="1"/>
  <c r="X3247" i="4"/>
  <c r="AA3247" i="4" s="1"/>
  <c r="X3244" i="4"/>
  <c r="AA3244" i="4" s="1"/>
  <c r="X3240" i="4"/>
  <c r="AA3240" i="4" s="1"/>
  <c r="X3236" i="4"/>
  <c r="AA3236" i="4" s="1"/>
  <c r="X3232" i="4"/>
  <c r="AA3232" i="4" s="1"/>
  <c r="X3228" i="4"/>
  <c r="AA3228" i="4" s="1"/>
  <c r="X3224" i="4"/>
  <c r="AA3224" i="4" s="1"/>
  <c r="X3220" i="4"/>
  <c r="AA3220" i="4" s="1"/>
  <c r="X3216" i="4"/>
  <c r="AA3216" i="4" s="1"/>
  <c r="X3212" i="4"/>
  <c r="AA3212" i="4" s="1"/>
  <c r="X3208" i="4"/>
  <c r="AA3208" i="4" s="1"/>
  <c r="X3204" i="4"/>
  <c r="AA3204" i="4" s="1"/>
  <c r="X3200" i="4"/>
  <c r="AA3200" i="4" s="1"/>
  <c r="X3196" i="4"/>
  <c r="AA3196" i="4" s="1"/>
  <c r="X3192" i="4"/>
  <c r="AA3192" i="4" s="1"/>
  <c r="X3188" i="4"/>
  <c r="AA3188" i="4" s="1"/>
  <c r="X3184" i="4"/>
  <c r="AA3184" i="4" s="1"/>
  <c r="X3180" i="4"/>
  <c r="AA3180" i="4" s="1"/>
  <c r="X3176" i="4"/>
  <c r="AA3176" i="4" s="1"/>
  <c r="X3172" i="4"/>
  <c r="AA3172" i="4" s="1"/>
  <c r="X3168" i="4"/>
  <c r="AA3168" i="4" s="1"/>
  <c r="X3164" i="4"/>
  <c r="AA3164" i="4" s="1"/>
  <c r="X3160" i="4"/>
  <c r="AA3160" i="4" s="1"/>
  <c r="X3156" i="4"/>
  <c r="AA3156" i="4" s="1"/>
  <c r="X3152" i="4"/>
  <c r="AA3152" i="4" s="1"/>
  <c r="X3148" i="4"/>
  <c r="AA3148" i="4" s="1"/>
  <c r="X3144" i="4"/>
  <c r="AA3144" i="4" s="1"/>
  <c r="X3140" i="4"/>
  <c r="AA3140" i="4" s="1"/>
  <c r="X3136" i="4"/>
  <c r="AA3136" i="4" s="1"/>
  <c r="X3132" i="4"/>
  <c r="AA3132" i="4" s="1"/>
  <c r="X3128" i="4"/>
  <c r="AA3128" i="4" s="1"/>
  <c r="X3124" i="4"/>
  <c r="AA3124" i="4" s="1"/>
  <c r="X3120" i="4"/>
  <c r="AA3120" i="4" s="1"/>
  <c r="X3116" i="4"/>
  <c r="AA3116" i="4" s="1"/>
  <c r="X3112" i="4"/>
  <c r="AA3112" i="4" s="1"/>
  <c r="X3108" i="4"/>
  <c r="AA3108" i="4" s="1"/>
  <c r="X3104" i="4"/>
  <c r="AA3104" i="4" s="1"/>
  <c r="X3100" i="4"/>
  <c r="AA3100" i="4" s="1"/>
  <c r="X3096" i="4"/>
  <c r="AA3096" i="4" s="1"/>
  <c r="X3092" i="4"/>
  <c r="AA3092" i="4" s="1"/>
  <c r="X3088" i="4"/>
  <c r="AA3088" i="4" s="1"/>
  <c r="X3084" i="4"/>
  <c r="AA3084" i="4" s="1"/>
  <c r="X3080" i="4"/>
  <c r="AA3080" i="4" s="1"/>
  <c r="X3076" i="4"/>
  <c r="AA3076" i="4" s="1"/>
  <c r="X3072" i="4"/>
  <c r="AA3072" i="4" s="1"/>
  <c r="X3068" i="4"/>
  <c r="AA3068" i="4" s="1"/>
  <c r="X3064" i="4"/>
  <c r="AA3064" i="4" s="1"/>
  <c r="X3060" i="4"/>
  <c r="AA3060" i="4" s="1"/>
  <c r="X3056" i="4"/>
  <c r="AA3056" i="4" s="1"/>
  <c r="X3052" i="4"/>
  <c r="AA3052" i="4" s="1"/>
  <c r="X3048" i="4"/>
  <c r="AA3048" i="4" s="1"/>
  <c r="X3044" i="4"/>
  <c r="AA3044" i="4" s="1"/>
  <c r="X3040" i="4"/>
  <c r="AA3040" i="4" s="1"/>
  <c r="X3036" i="4"/>
  <c r="AA3036" i="4" s="1"/>
  <c r="X3032" i="4"/>
  <c r="AA3032" i="4" s="1"/>
  <c r="X3028" i="4"/>
  <c r="AA3028" i="4" s="1"/>
  <c r="X3024" i="4"/>
  <c r="AA3024" i="4" s="1"/>
  <c r="X3020" i="4"/>
  <c r="AA3020" i="4" s="1"/>
  <c r="X3016" i="4"/>
  <c r="AA3016" i="4" s="1"/>
  <c r="X3012" i="4"/>
  <c r="AA3012" i="4" s="1"/>
  <c r="X3008" i="4"/>
  <c r="AA3008" i="4" s="1"/>
  <c r="X3004" i="4"/>
  <c r="AA3004" i="4" s="1"/>
  <c r="X3000" i="4"/>
  <c r="AA3000" i="4" s="1"/>
  <c r="X2996" i="4"/>
  <c r="AA2996" i="4" s="1"/>
  <c r="X2992" i="4"/>
  <c r="AA2992" i="4" s="1"/>
  <c r="X2988" i="4"/>
  <c r="AA2988" i="4" s="1"/>
  <c r="X2984" i="4"/>
  <c r="AA2984" i="4" s="1"/>
  <c r="X2980" i="4"/>
  <c r="AA2980" i="4" s="1"/>
  <c r="X2976" i="4"/>
  <c r="AA2976" i="4" s="1"/>
  <c r="X2972" i="4"/>
  <c r="AA2972" i="4" s="1"/>
  <c r="X2968" i="4"/>
  <c r="AA2968" i="4" s="1"/>
  <c r="X2964" i="4"/>
  <c r="AA2964" i="4" s="1"/>
  <c r="X2960" i="4"/>
  <c r="AA2960" i="4" s="1"/>
  <c r="X2956" i="4"/>
  <c r="AA2956" i="4" s="1"/>
  <c r="X2952" i="4"/>
  <c r="AA2952" i="4" s="1"/>
  <c r="X2948" i="4"/>
  <c r="AA2948" i="4" s="1"/>
  <c r="X2944" i="4"/>
  <c r="AA2944" i="4" s="1"/>
  <c r="X2940" i="4"/>
  <c r="AA2940" i="4" s="1"/>
  <c r="X2936" i="4"/>
  <c r="AA2936" i="4" s="1"/>
  <c r="X2932" i="4"/>
  <c r="AA2932" i="4" s="1"/>
  <c r="X2928" i="4"/>
  <c r="AA2928" i="4" s="1"/>
  <c r="X2924" i="4"/>
  <c r="AA2924" i="4" s="1"/>
  <c r="X2920" i="4"/>
  <c r="AA2920" i="4" s="1"/>
  <c r="X2916" i="4"/>
  <c r="AA2916" i="4" s="1"/>
  <c r="X2912" i="4"/>
  <c r="AA2912" i="4" s="1"/>
  <c r="X2908" i="4"/>
  <c r="AA2908" i="4" s="1"/>
  <c r="X2904" i="4"/>
  <c r="AA2904" i="4" s="1"/>
  <c r="X2900" i="4"/>
  <c r="AA2900" i="4" s="1"/>
  <c r="X2896" i="4"/>
  <c r="AA2896" i="4" s="1"/>
  <c r="X2892" i="4"/>
  <c r="AA2892" i="4" s="1"/>
  <c r="X2888" i="4"/>
  <c r="AA2888" i="4" s="1"/>
  <c r="X2884" i="4"/>
  <c r="AA2884" i="4" s="1"/>
  <c r="X2880" i="4"/>
  <c r="AA2880" i="4" s="1"/>
  <c r="X2876" i="4"/>
  <c r="AA2876" i="4" s="1"/>
  <c r="X2872" i="4"/>
  <c r="AA2872" i="4" s="1"/>
  <c r="X2868" i="4"/>
  <c r="AA2868" i="4" s="1"/>
  <c r="X2864" i="4"/>
  <c r="AA2864" i="4" s="1"/>
  <c r="X2860" i="4"/>
  <c r="AA2860" i="4" s="1"/>
  <c r="X2856" i="4"/>
  <c r="AA2856" i="4" s="1"/>
  <c r="X2852" i="4"/>
  <c r="AA2852" i="4" s="1"/>
  <c r="X2848" i="4"/>
  <c r="AA2848" i="4" s="1"/>
  <c r="X2844" i="4"/>
  <c r="AA2844" i="4" s="1"/>
  <c r="X2840" i="4"/>
  <c r="AA2840" i="4" s="1"/>
  <c r="X2836" i="4"/>
  <c r="AA2836" i="4" s="1"/>
  <c r="X2832" i="4"/>
  <c r="AA2832" i="4" s="1"/>
  <c r="X2828" i="4"/>
  <c r="AA2828" i="4" s="1"/>
  <c r="X2824" i="4"/>
  <c r="AA2824" i="4" s="1"/>
  <c r="X2820" i="4"/>
  <c r="AA2820" i="4" s="1"/>
  <c r="X2816" i="4"/>
  <c r="AA2816" i="4" s="1"/>
  <c r="X2812" i="4"/>
  <c r="AA2812" i="4" s="1"/>
  <c r="X2808" i="4"/>
  <c r="AA2808" i="4" s="1"/>
  <c r="X2804" i="4"/>
  <c r="AA2804" i="4" s="1"/>
  <c r="X2800" i="4"/>
  <c r="AA2800" i="4" s="1"/>
  <c r="X2796" i="4"/>
  <c r="AA2796" i="4" s="1"/>
  <c r="X2792" i="4"/>
  <c r="AA2792" i="4" s="1"/>
  <c r="X2788" i="4"/>
  <c r="AA2788" i="4" s="1"/>
  <c r="X2778" i="4"/>
  <c r="AA2778" i="4" s="1"/>
  <c r="X2774" i="4"/>
  <c r="AA2774" i="4" s="1"/>
  <c r="X2770" i="4"/>
  <c r="AA2770" i="4" s="1"/>
  <c r="X2766" i="4"/>
  <c r="AA2766" i="4" s="1"/>
  <c r="X2762" i="4"/>
  <c r="AA2762" i="4" s="1"/>
  <c r="X2758" i="4"/>
  <c r="AA2758" i="4" s="1"/>
  <c r="X2754" i="4"/>
  <c r="AA2754" i="4" s="1"/>
  <c r="X2750" i="4"/>
  <c r="AA2750" i="4" s="1"/>
  <c r="X2746" i="4"/>
  <c r="AA2746" i="4" s="1"/>
  <c r="X2742" i="4"/>
  <c r="AA2742" i="4" s="1"/>
  <c r="X2738" i="4"/>
  <c r="AA2738" i="4" s="1"/>
  <c r="X2734" i="4"/>
  <c r="AA2734" i="4" s="1"/>
  <c r="X2730" i="4"/>
  <c r="AA2730" i="4" s="1"/>
  <c r="X2726" i="4"/>
  <c r="AA2726" i="4" s="1"/>
  <c r="X2722" i="4"/>
  <c r="AA2722" i="4" s="1"/>
  <c r="X2718" i="4"/>
  <c r="AA2718" i="4" s="1"/>
  <c r="X2714" i="4"/>
  <c r="AA2714" i="4" s="1"/>
  <c r="X2710" i="4"/>
  <c r="AA2710" i="4" s="1"/>
  <c r="X2706" i="4"/>
  <c r="AA2706" i="4" s="1"/>
  <c r="X2702" i="4"/>
  <c r="AA2702" i="4" s="1"/>
  <c r="X2698" i="4"/>
  <c r="AA2698" i="4" s="1"/>
  <c r="X2694" i="4"/>
  <c r="AA2694" i="4" s="1"/>
  <c r="X2690" i="4"/>
  <c r="AA2690" i="4" s="1"/>
  <c r="X2686" i="4"/>
  <c r="AA2686" i="4" s="1"/>
  <c r="X2682" i="4"/>
  <c r="AA2682" i="4" s="1"/>
  <c r="X2678" i="4"/>
  <c r="AA2678" i="4" s="1"/>
  <c r="X2674" i="4"/>
  <c r="AA2674" i="4" s="1"/>
  <c r="X2670" i="4"/>
  <c r="AA2670" i="4" s="1"/>
  <c r="X2666" i="4"/>
  <c r="AA2666" i="4" s="1"/>
  <c r="X2662" i="4"/>
  <c r="AA2662" i="4" s="1"/>
  <c r="X2658" i="4"/>
  <c r="AA2658" i="4" s="1"/>
  <c r="X2654" i="4"/>
  <c r="AA2654" i="4" s="1"/>
  <c r="X2650" i="4"/>
  <c r="AA2650" i="4" s="1"/>
  <c r="X2646" i="4"/>
  <c r="AA2646" i="4" s="1"/>
  <c r="X2642" i="4"/>
  <c r="AA2642" i="4" s="1"/>
  <c r="X2638" i="4"/>
  <c r="AA2638" i="4" s="1"/>
  <c r="X2634" i="4"/>
  <c r="AA2634" i="4" s="1"/>
  <c r="X2630" i="4"/>
  <c r="AA2630" i="4" s="1"/>
  <c r="X2626" i="4"/>
  <c r="AA2626" i="4" s="1"/>
  <c r="X2622" i="4"/>
  <c r="AA2622" i="4" s="1"/>
  <c r="X2618" i="4"/>
  <c r="AA2618" i="4" s="1"/>
  <c r="X2614" i="4"/>
  <c r="AA2614" i="4" s="1"/>
  <c r="X2610" i="4"/>
  <c r="AA2610" i="4" s="1"/>
  <c r="X2606" i="4"/>
  <c r="AA2606" i="4" s="1"/>
  <c r="X2602" i="4"/>
  <c r="AA2602" i="4" s="1"/>
  <c r="X2598" i="4"/>
  <c r="AA2598" i="4" s="1"/>
  <c r="X2594" i="4"/>
  <c r="AA2594" i="4" s="1"/>
  <c r="X2590" i="4"/>
  <c r="AA2590" i="4" s="1"/>
  <c r="X2586" i="4"/>
  <c r="AA2586" i="4" s="1"/>
  <c r="X2582" i="4"/>
  <c r="AA2582" i="4" s="1"/>
  <c r="X2578" i="4"/>
  <c r="AA2578" i="4" s="1"/>
  <c r="X2574" i="4"/>
  <c r="AA2574" i="4" s="1"/>
  <c r="X2570" i="4"/>
  <c r="AA2570" i="4" s="1"/>
  <c r="X2566" i="4"/>
  <c r="AA2566" i="4" s="1"/>
  <c r="X2562" i="4"/>
  <c r="AA2562" i="4" s="1"/>
  <c r="X2558" i="4"/>
  <c r="AA2558" i="4" s="1"/>
  <c r="X2554" i="4"/>
  <c r="AA2554" i="4" s="1"/>
  <c r="X2550" i="4"/>
  <c r="AA2550" i="4" s="1"/>
  <c r="X2546" i="4"/>
  <c r="AA2546" i="4" s="1"/>
  <c r="X2542" i="4"/>
  <c r="AA2542" i="4" s="1"/>
  <c r="X2538" i="4"/>
  <c r="AA2538" i="4" s="1"/>
  <c r="X2534" i="4"/>
  <c r="AA2534" i="4" s="1"/>
  <c r="X2530" i="4"/>
  <c r="AA2530" i="4" s="1"/>
  <c r="X2526" i="4"/>
  <c r="AA2526" i="4" s="1"/>
  <c r="X2522" i="4"/>
  <c r="AA2522" i="4" s="1"/>
  <c r="X2518" i="4"/>
  <c r="AA2518" i="4" s="1"/>
  <c r="X2514" i="4"/>
  <c r="AA2514" i="4" s="1"/>
  <c r="X2510" i="4"/>
  <c r="AA2510" i="4" s="1"/>
  <c r="X2506" i="4"/>
  <c r="AA2506" i="4" s="1"/>
  <c r="X2502" i="4"/>
  <c r="AA2502" i="4" s="1"/>
  <c r="X2498" i="4"/>
  <c r="AA2498" i="4" s="1"/>
  <c r="X2494" i="4"/>
  <c r="AA2494" i="4" s="1"/>
  <c r="X2490" i="4"/>
  <c r="AA2490" i="4" s="1"/>
  <c r="X2486" i="4"/>
  <c r="AA2486" i="4" s="1"/>
  <c r="X2482" i="4"/>
  <c r="AA2482" i="4" s="1"/>
  <c r="X2476" i="4"/>
  <c r="AA2476" i="4" s="1"/>
  <c r="X2472" i="4"/>
  <c r="AA2472" i="4" s="1"/>
  <c r="X2468" i="4"/>
  <c r="AA2468" i="4" s="1"/>
  <c r="X2464" i="4"/>
  <c r="AA2464" i="4" s="1"/>
  <c r="X2460" i="4"/>
  <c r="AA2460" i="4" s="1"/>
  <c r="X2456" i="4"/>
  <c r="AA2456" i="4" s="1"/>
  <c r="X2452" i="4"/>
  <c r="AA2452" i="4" s="1"/>
  <c r="X2448" i="4"/>
  <c r="AA2448" i="4" s="1"/>
  <c r="X2444" i="4"/>
  <c r="AA2444" i="4" s="1"/>
  <c r="X2440" i="4"/>
  <c r="AA2440" i="4" s="1"/>
  <c r="X2436" i="4"/>
  <c r="AA2436" i="4" s="1"/>
  <c r="X2432" i="4"/>
  <c r="AA2432" i="4" s="1"/>
  <c r="X2428" i="4"/>
  <c r="AA2428" i="4" s="1"/>
  <c r="X2424" i="4"/>
  <c r="AA2424" i="4" s="1"/>
  <c r="X2420" i="4"/>
  <c r="AA2420" i="4" s="1"/>
  <c r="X2416" i="4"/>
  <c r="AA2416" i="4" s="1"/>
  <c r="X2412" i="4"/>
  <c r="AA2412" i="4" s="1"/>
  <c r="X2408" i="4"/>
  <c r="AA2408" i="4" s="1"/>
  <c r="X2404" i="4"/>
  <c r="AA2404" i="4" s="1"/>
  <c r="X2400" i="4"/>
  <c r="AA2400" i="4" s="1"/>
  <c r="X2396" i="4"/>
  <c r="AA2396" i="4" s="1"/>
  <c r="X2392" i="4"/>
  <c r="AA2392" i="4" s="1"/>
  <c r="X2388" i="4"/>
  <c r="AA2388" i="4" s="1"/>
  <c r="X2384" i="4"/>
  <c r="AA2384" i="4" s="1"/>
  <c r="X2380" i="4"/>
  <c r="AA2380" i="4" s="1"/>
  <c r="X2376" i="4"/>
  <c r="AA2376" i="4" s="1"/>
  <c r="X2372" i="4"/>
  <c r="AA2372" i="4" s="1"/>
  <c r="X2368" i="4"/>
  <c r="AA2368" i="4" s="1"/>
  <c r="X2364" i="4"/>
  <c r="AA2364" i="4" s="1"/>
  <c r="X2360" i="4"/>
  <c r="AA2360" i="4" s="1"/>
  <c r="X2356" i="4"/>
  <c r="AA2356" i="4" s="1"/>
  <c r="X2352" i="4"/>
  <c r="AA2352" i="4" s="1"/>
  <c r="X2348" i="4"/>
  <c r="AA2348" i="4" s="1"/>
  <c r="X2344" i="4"/>
  <c r="AA2344" i="4" s="1"/>
  <c r="X2340" i="4"/>
  <c r="AA2340" i="4" s="1"/>
  <c r="X2336" i="4"/>
  <c r="AA2336" i="4" s="1"/>
  <c r="X2332" i="4"/>
  <c r="AA2332" i="4" s="1"/>
  <c r="X2328" i="4"/>
  <c r="AA2328" i="4" s="1"/>
  <c r="X2324" i="4"/>
  <c r="AA2324" i="4" s="1"/>
  <c r="X2320" i="4"/>
  <c r="AA2320" i="4" s="1"/>
  <c r="X2316" i="4"/>
  <c r="AA2316" i="4" s="1"/>
  <c r="X2312" i="4"/>
  <c r="AA2312" i="4" s="1"/>
  <c r="X2308" i="4"/>
  <c r="AA2308" i="4" s="1"/>
  <c r="X2304" i="4"/>
  <c r="AA2304" i="4" s="1"/>
  <c r="X2300" i="4"/>
  <c r="AA2300" i="4" s="1"/>
  <c r="X2296" i="4"/>
  <c r="AA2296" i="4" s="1"/>
  <c r="X2292" i="4"/>
  <c r="AA2292" i="4" s="1"/>
  <c r="X2288" i="4"/>
  <c r="AA2288" i="4" s="1"/>
  <c r="X2284" i="4"/>
  <c r="AA2284" i="4" s="1"/>
  <c r="X2280" i="4"/>
  <c r="AA2280" i="4" s="1"/>
  <c r="X2276" i="4"/>
  <c r="AA2276" i="4" s="1"/>
  <c r="X2272" i="4"/>
  <c r="AA2272" i="4" s="1"/>
  <c r="X2268" i="4"/>
  <c r="AA2268" i="4" s="1"/>
  <c r="X2264" i="4"/>
  <c r="AA2264" i="4" s="1"/>
  <c r="X2260" i="4"/>
  <c r="AA2260" i="4" s="1"/>
  <c r="X2256" i="4"/>
  <c r="AA2256" i="4" s="1"/>
  <c r="X2252" i="4"/>
  <c r="AA2252" i="4" s="1"/>
  <c r="X2248" i="4"/>
  <c r="AA2248" i="4" s="1"/>
  <c r="X2244" i="4"/>
  <c r="AA2244" i="4" s="1"/>
  <c r="X2240" i="4"/>
  <c r="AA2240" i="4" s="1"/>
  <c r="X2236" i="4"/>
  <c r="AA2236" i="4" s="1"/>
  <c r="X2232" i="4"/>
  <c r="AA2232" i="4" s="1"/>
  <c r="X2228" i="4"/>
  <c r="AA2228" i="4" s="1"/>
  <c r="X2224" i="4"/>
  <c r="AA2224" i="4" s="1"/>
  <c r="X2220" i="4"/>
  <c r="AA2220" i="4" s="1"/>
  <c r="X2216" i="4"/>
  <c r="AA2216" i="4" s="1"/>
  <c r="X2212" i="4"/>
  <c r="AA2212" i="4" s="1"/>
  <c r="X2208" i="4"/>
  <c r="AA2208" i="4" s="1"/>
  <c r="X2204" i="4"/>
  <c r="AA2204" i="4" s="1"/>
  <c r="X2200" i="4"/>
  <c r="AA2200" i="4" s="1"/>
  <c r="X2196" i="4"/>
  <c r="AA2196" i="4" s="1"/>
  <c r="X2192" i="4"/>
  <c r="AA2192" i="4" s="1"/>
  <c r="X2188" i="4"/>
  <c r="AA2188" i="4" s="1"/>
  <c r="X2184" i="4"/>
  <c r="AA2184" i="4" s="1"/>
  <c r="X2180" i="4"/>
  <c r="AA2180" i="4" s="1"/>
  <c r="X2176" i="4"/>
  <c r="AA2176" i="4" s="1"/>
  <c r="X2172" i="4"/>
  <c r="AA2172" i="4" s="1"/>
  <c r="X2168" i="4"/>
  <c r="AA2168" i="4" s="1"/>
  <c r="X2164" i="4"/>
  <c r="AA2164" i="4" s="1"/>
  <c r="X2160" i="4"/>
  <c r="AA2160" i="4" s="1"/>
  <c r="X2156" i="4"/>
  <c r="AA2156" i="4" s="1"/>
  <c r="X2152" i="4"/>
  <c r="AA2152" i="4" s="1"/>
  <c r="X2148" i="4"/>
  <c r="AA2148" i="4" s="1"/>
  <c r="X2144" i="4"/>
  <c r="AA2144" i="4" s="1"/>
  <c r="X2140" i="4"/>
  <c r="AA2140" i="4" s="1"/>
  <c r="X2136" i="4"/>
  <c r="AA2136" i="4" s="1"/>
  <c r="X2132" i="4"/>
  <c r="AA2132" i="4" s="1"/>
  <c r="X2128" i="4"/>
  <c r="AA2128" i="4" s="1"/>
  <c r="X2124" i="4"/>
  <c r="AA2124" i="4" s="1"/>
  <c r="X2120" i="4"/>
  <c r="AA2120" i="4" s="1"/>
  <c r="X2116" i="4"/>
  <c r="AA2116" i="4" s="1"/>
  <c r="X2112" i="4"/>
  <c r="AA2112" i="4" s="1"/>
  <c r="X2108" i="4"/>
  <c r="AA2108" i="4" s="1"/>
  <c r="X2104" i="4"/>
  <c r="AA2104" i="4" s="1"/>
  <c r="X2100" i="4"/>
  <c r="AA2100" i="4" s="1"/>
  <c r="X2096" i="4"/>
  <c r="AA2096" i="4" s="1"/>
  <c r="X2092" i="4"/>
  <c r="AA2092" i="4" s="1"/>
  <c r="X2088" i="4"/>
  <c r="AA2088" i="4" s="1"/>
  <c r="X2084" i="4"/>
  <c r="AA2084" i="4" s="1"/>
  <c r="X2080" i="4"/>
  <c r="AA2080" i="4" s="1"/>
  <c r="X2076" i="4"/>
  <c r="AA2076" i="4" s="1"/>
  <c r="X2072" i="4"/>
  <c r="AA2072" i="4" s="1"/>
  <c r="X2068" i="4"/>
  <c r="AA2068" i="4" s="1"/>
  <c r="X2064" i="4"/>
  <c r="AA2064" i="4" s="1"/>
  <c r="X2060" i="4"/>
  <c r="AA2060" i="4" s="1"/>
  <c r="X2056" i="4"/>
  <c r="AA2056" i="4" s="1"/>
  <c r="X2052" i="4"/>
  <c r="AA2052" i="4" s="1"/>
  <c r="X2048" i="4"/>
  <c r="AA2048" i="4" s="1"/>
  <c r="X2044" i="4"/>
  <c r="AA2044" i="4" s="1"/>
  <c r="X2040" i="4"/>
  <c r="AA2040" i="4" s="1"/>
  <c r="X2036" i="4"/>
  <c r="AA2036" i="4" s="1"/>
  <c r="X2032" i="4"/>
  <c r="AA2032" i="4" s="1"/>
  <c r="X2028" i="4"/>
  <c r="AA2028" i="4" s="1"/>
  <c r="X2024" i="4"/>
  <c r="AA2024" i="4" s="1"/>
  <c r="X2020" i="4"/>
  <c r="AA2020" i="4" s="1"/>
  <c r="X2016" i="4"/>
  <c r="AA2016" i="4" s="1"/>
  <c r="X2012" i="4"/>
  <c r="AA2012" i="4" s="1"/>
  <c r="X2008" i="4"/>
  <c r="AA2008" i="4" s="1"/>
  <c r="X2004" i="4"/>
  <c r="AA2004" i="4" s="1"/>
  <c r="X2000" i="4"/>
  <c r="AA2000" i="4" s="1"/>
  <c r="X1996" i="4"/>
  <c r="AA1996" i="4" s="1"/>
  <c r="X1992" i="4"/>
  <c r="AA1992" i="4" s="1"/>
  <c r="X1988" i="4"/>
  <c r="AA1988" i="4" s="1"/>
  <c r="X1984" i="4"/>
  <c r="AA1984" i="4" s="1"/>
  <c r="X1980" i="4"/>
  <c r="AA1980" i="4" s="1"/>
  <c r="X1976" i="4"/>
  <c r="AA1976" i="4" s="1"/>
  <c r="X1972" i="4"/>
  <c r="AA1972" i="4" s="1"/>
  <c r="X1968" i="4"/>
  <c r="AA1968" i="4" s="1"/>
  <c r="X1964" i="4"/>
  <c r="AA1964" i="4" s="1"/>
  <c r="X1960" i="4"/>
  <c r="AA1960" i="4" s="1"/>
  <c r="X1956" i="4"/>
  <c r="AA1956" i="4" s="1"/>
  <c r="X1952" i="4"/>
  <c r="AA1952" i="4" s="1"/>
  <c r="X1948" i="4"/>
  <c r="AA1948" i="4" s="1"/>
  <c r="X1944" i="4"/>
  <c r="AA1944" i="4" s="1"/>
  <c r="X1940" i="4"/>
  <c r="AA1940" i="4" s="1"/>
  <c r="X1936" i="4"/>
  <c r="AA1936" i="4" s="1"/>
  <c r="X1932" i="4"/>
  <c r="AA1932" i="4" s="1"/>
  <c r="X1928" i="4"/>
  <c r="AA1928" i="4" s="1"/>
  <c r="X1924" i="4"/>
  <c r="AA1924" i="4" s="1"/>
  <c r="X1920" i="4"/>
  <c r="AA1920" i="4" s="1"/>
  <c r="X1916" i="4"/>
  <c r="AA1916" i="4" s="1"/>
  <c r="X1912" i="4"/>
  <c r="AA1912" i="4" s="1"/>
  <c r="X1908" i="4"/>
  <c r="AA1908" i="4" s="1"/>
  <c r="X1904" i="4"/>
  <c r="AA1904" i="4" s="1"/>
  <c r="X1900" i="4"/>
  <c r="AA1900" i="4" s="1"/>
  <c r="X1896" i="4"/>
  <c r="AA1896" i="4" s="1"/>
  <c r="X1892" i="4"/>
  <c r="AA1892" i="4" s="1"/>
  <c r="X1888" i="4"/>
  <c r="AA1888" i="4" s="1"/>
  <c r="X1884" i="4"/>
  <c r="AA1884" i="4" s="1"/>
  <c r="X1880" i="4"/>
  <c r="AA1880" i="4" s="1"/>
  <c r="X1876" i="4"/>
  <c r="AA1876" i="4" s="1"/>
  <c r="X1872" i="4"/>
  <c r="AA1872" i="4" s="1"/>
  <c r="X1868" i="4"/>
  <c r="AA1868" i="4" s="1"/>
  <c r="X1864" i="4"/>
  <c r="AA1864" i="4" s="1"/>
  <c r="X1860" i="4"/>
  <c r="AA1860" i="4" s="1"/>
  <c r="X1856" i="4"/>
  <c r="AA1856" i="4" s="1"/>
  <c r="X1852" i="4"/>
  <c r="AA1852" i="4" s="1"/>
  <c r="X1848" i="4"/>
  <c r="AA1848" i="4" s="1"/>
  <c r="X1844" i="4"/>
  <c r="AA1844" i="4" s="1"/>
  <c r="X1840" i="4"/>
  <c r="AA1840" i="4" s="1"/>
  <c r="X1836" i="4"/>
  <c r="AA1836" i="4" s="1"/>
  <c r="X1832" i="4"/>
  <c r="AA1832" i="4" s="1"/>
  <c r="X1828" i="4"/>
  <c r="AA1828" i="4" s="1"/>
  <c r="X1824" i="4"/>
  <c r="AA1824" i="4" s="1"/>
  <c r="X1820" i="4"/>
  <c r="AA1820" i="4" s="1"/>
  <c r="X1816" i="4"/>
  <c r="AA1816" i="4" s="1"/>
  <c r="X1812" i="4"/>
  <c r="AA1812" i="4" s="1"/>
  <c r="X1808" i="4"/>
  <c r="AA1808" i="4" s="1"/>
  <c r="X1804" i="4"/>
  <c r="AA1804" i="4" s="1"/>
  <c r="X1800" i="4"/>
  <c r="AA1800" i="4" s="1"/>
  <c r="X2215" i="4"/>
  <c r="AA2215" i="4" s="1"/>
  <c r="X2211" i="4"/>
  <c r="AA2211" i="4" s="1"/>
  <c r="X2207" i="4"/>
  <c r="AA2207" i="4" s="1"/>
  <c r="X2203" i="4"/>
  <c r="AA2203" i="4" s="1"/>
  <c r="X2199" i="4"/>
  <c r="AA2199" i="4" s="1"/>
  <c r="X2195" i="4"/>
  <c r="AA2195" i="4" s="1"/>
  <c r="X2191" i="4"/>
  <c r="AA2191" i="4" s="1"/>
  <c r="X2187" i="4"/>
  <c r="AA2187" i="4" s="1"/>
  <c r="X2183" i="4"/>
  <c r="AA2183" i="4" s="1"/>
  <c r="X2179" i="4"/>
  <c r="AA2179" i="4" s="1"/>
  <c r="X2175" i="4"/>
  <c r="AA2175" i="4" s="1"/>
  <c r="X2171" i="4"/>
  <c r="AA2171" i="4" s="1"/>
  <c r="X2167" i="4"/>
  <c r="AA2167" i="4" s="1"/>
  <c r="X2163" i="4"/>
  <c r="AA2163" i="4" s="1"/>
  <c r="X2159" i="4"/>
  <c r="AA2159" i="4" s="1"/>
  <c r="X2155" i="4"/>
  <c r="AA2155" i="4" s="1"/>
  <c r="X2151" i="4"/>
  <c r="AA2151" i="4" s="1"/>
  <c r="X2147" i="4"/>
  <c r="AA2147" i="4" s="1"/>
  <c r="X2143" i="4"/>
  <c r="AA2143" i="4" s="1"/>
  <c r="X2139" i="4"/>
  <c r="AA2139" i="4" s="1"/>
  <c r="X2135" i="4"/>
  <c r="AA2135" i="4" s="1"/>
  <c r="X2131" i="4"/>
  <c r="AA2131" i="4" s="1"/>
  <c r="X2127" i="4"/>
  <c r="AA2127" i="4" s="1"/>
  <c r="X2123" i="4"/>
  <c r="AA2123" i="4" s="1"/>
  <c r="X2119" i="4"/>
  <c r="AA2119" i="4" s="1"/>
  <c r="X2115" i="4"/>
  <c r="AA2115" i="4" s="1"/>
  <c r="X2111" i="4"/>
  <c r="AA2111" i="4" s="1"/>
  <c r="X2107" i="4"/>
  <c r="AA2107" i="4" s="1"/>
  <c r="X2103" i="4"/>
  <c r="AA2103" i="4" s="1"/>
  <c r="X2099" i="4"/>
  <c r="AA2099" i="4" s="1"/>
  <c r="X2095" i="4"/>
  <c r="AA2095" i="4" s="1"/>
  <c r="X2091" i="4"/>
  <c r="AA2091" i="4" s="1"/>
  <c r="X2087" i="4"/>
  <c r="AA2087" i="4" s="1"/>
  <c r="X2083" i="4"/>
  <c r="AA2083" i="4" s="1"/>
  <c r="X2079" i="4"/>
  <c r="AA2079" i="4" s="1"/>
  <c r="X2075" i="4"/>
  <c r="AA2075" i="4" s="1"/>
  <c r="X2071" i="4"/>
  <c r="AA2071" i="4" s="1"/>
  <c r="X2067" i="4"/>
  <c r="AA2067" i="4" s="1"/>
  <c r="X2063" i="4"/>
  <c r="AA2063" i="4" s="1"/>
  <c r="X2059" i="4"/>
  <c r="AA2059" i="4" s="1"/>
  <c r="X2055" i="4"/>
  <c r="AA2055" i="4" s="1"/>
  <c r="X2051" i="4"/>
  <c r="AA2051" i="4" s="1"/>
  <c r="X2047" i="4"/>
  <c r="AA2047" i="4" s="1"/>
  <c r="X2043" i="4"/>
  <c r="AA2043" i="4" s="1"/>
  <c r="X2039" i="4"/>
  <c r="AA2039" i="4" s="1"/>
  <c r="X2035" i="4"/>
  <c r="AA2035" i="4" s="1"/>
  <c r="X2031" i="4"/>
  <c r="AA2031" i="4" s="1"/>
  <c r="X2027" i="4"/>
  <c r="AA2027" i="4" s="1"/>
  <c r="X2023" i="4"/>
  <c r="AA2023" i="4" s="1"/>
  <c r="X2019" i="4"/>
  <c r="AA2019" i="4" s="1"/>
  <c r="X2015" i="4"/>
  <c r="AA2015" i="4" s="1"/>
  <c r="X2011" i="4"/>
  <c r="AA2011" i="4" s="1"/>
  <c r="X2007" i="4"/>
  <c r="AA2007" i="4" s="1"/>
  <c r="X2003" i="4"/>
  <c r="AA2003" i="4" s="1"/>
  <c r="X1999" i="4"/>
  <c r="AA1999" i="4" s="1"/>
  <c r="X1995" i="4"/>
  <c r="AA1995" i="4" s="1"/>
  <c r="X1991" i="4"/>
  <c r="AA1991" i="4" s="1"/>
  <c r="X1987" i="4"/>
  <c r="AA1987" i="4" s="1"/>
  <c r="X1983" i="4"/>
  <c r="AA1983" i="4" s="1"/>
  <c r="X1979" i="4"/>
  <c r="AA1979" i="4" s="1"/>
  <c r="X1975" i="4"/>
  <c r="AA1975" i="4" s="1"/>
  <c r="X1971" i="4"/>
  <c r="AA1971" i="4" s="1"/>
  <c r="X1967" i="4"/>
  <c r="AA1967" i="4" s="1"/>
  <c r="X1963" i="4"/>
  <c r="AA1963" i="4" s="1"/>
  <c r="X1959" i="4"/>
  <c r="AA1959" i="4" s="1"/>
  <c r="X1955" i="4"/>
  <c r="AA1955" i="4" s="1"/>
  <c r="X1951" i="4"/>
  <c r="AA1951" i="4" s="1"/>
  <c r="X1947" i="4"/>
  <c r="AA1947" i="4" s="1"/>
  <c r="X1943" i="4"/>
  <c r="AA1943" i="4" s="1"/>
  <c r="X1939" i="4"/>
  <c r="AA1939" i="4" s="1"/>
  <c r="X1935" i="4"/>
  <c r="AA1935" i="4" s="1"/>
  <c r="X1931" i="4"/>
  <c r="AA1931" i="4" s="1"/>
  <c r="X1927" i="4"/>
  <c r="AA1927" i="4" s="1"/>
  <c r="X1923" i="4"/>
  <c r="AA1923" i="4" s="1"/>
  <c r="X1919" i="4"/>
  <c r="AA1919" i="4" s="1"/>
  <c r="X1915" i="4"/>
  <c r="AA1915" i="4" s="1"/>
  <c r="X1911" i="4"/>
  <c r="AA1911" i="4" s="1"/>
  <c r="X1907" i="4"/>
  <c r="AA1907" i="4" s="1"/>
  <c r="X1903" i="4"/>
  <c r="AA1903" i="4" s="1"/>
  <c r="X1899" i="4"/>
  <c r="AA1899" i="4" s="1"/>
  <c r="X1895" i="4"/>
  <c r="AA1895" i="4" s="1"/>
  <c r="X1891" i="4"/>
  <c r="AA1891" i="4" s="1"/>
  <c r="X1887" i="4"/>
  <c r="AA1887" i="4" s="1"/>
  <c r="X1883" i="4"/>
  <c r="AA1883" i="4" s="1"/>
  <c r="X1879" i="4"/>
  <c r="AA1879" i="4" s="1"/>
  <c r="X1875" i="4"/>
  <c r="AA1875" i="4" s="1"/>
  <c r="X1871" i="4"/>
  <c r="AA1871" i="4" s="1"/>
  <c r="X1867" i="4"/>
  <c r="AA1867" i="4" s="1"/>
  <c r="X1863" i="4"/>
  <c r="AA1863" i="4" s="1"/>
  <c r="X1859" i="4"/>
  <c r="AA1859" i="4" s="1"/>
  <c r="X1855" i="4"/>
  <c r="AA1855" i="4" s="1"/>
  <c r="X1851" i="4"/>
  <c r="AA1851" i="4" s="1"/>
  <c r="X1847" i="4"/>
  <c r="AA1847" i="4" s="1"/>
  <c r="X1843" i="4"/>
  <c r="AA1843" i="4" s="1"/>
  <c r="X1839" i="4"/>
  <c r="AA1839" i="4" s="1"/>
  <c r="X1835" i="4"/>
  <c r="AA1835" i="4" s="1"/>
  <c r="X1831" i="4"/>
  <c r="AA1831" i="4" s="1"/>
  <c r="X1827" i="4"/>
  <c r="AA1827" i="4" s="1"/>
  <c r="X1823" i="4"/>
  <c r="AA1823" i="4" s="1"/>
  <c r="X1819" i="4"/>
  <c r="AA1819" i="4" s="1"/>
  <c r="X1815" i="4"/>
  <c r="AA1815" i="4" s="1"/>
  <c r="X1811" i="4"/>
  <c r="AA1811" i="4" s="1"/>
  <c r="X1807" i="4"/>
  <c r="AA1807" i="4" s="1"/>
  <c r="X1803" i="4"/>
  <c r="AA1803" i="4" s="1"/>
  <c r="X1799" i="4"/>
  <c r="AA1799" i="4" s="1"/>
  <c r="X1795" i="4"/>
  <c r="AA1795" i="4" s="1"/>
  <c r="X1791" i="4"/>
  <c r="AA1791" i="4" s="1"/>
  <c r="X1787" i="4"/>
  <c r="AA1787" i="4" s="1"/>
  <c r="X1783" i="4"/>
  <c r="AA1783" i="4" s="1"/>
  <c r="X1779" i="4"/>
  <c r="AA1779" i="4" s="1"/>
  <c r="X1775" i="4"/>
  <c r="AA1775" i="4" s="1"/>
  <c r="X1771" i="4"/>
  <c r="AA1771" i="4" s="1"/>
  <c r="X1767" i="4"/>
  <c r="AA1767" i="4" s="1"/>
  <c r="X1763" i="4"/>
  <c r="AA1763" i="4" s="1"/>
  <c r="X1759" i="4"/>
  <c r="AA1759" i="4" s="1"/>
  <c r="X1755" i="4"/>
  <c r="AA1755" i="4" s="1"/>
  <c r="X1751" i="4"/>
  <c r="AA1751" i="4" s="1"/>
  <c r="X1747" i="4"/>
  <c r="AA1747" i="4" s="1"/>
  <c r="X1743" i="4"/>
  <c r="AA1743" i="4" s="1"/>
  <c r="X1739" i="4"/>
  <c r="AA1739" i="4" s="1"/>
  <c r="X1735" i="4"/>
  <c r="AA1735" i="4" s="1"/>
  <c r="X1731" i="4"/>
  <c r="AA1731" i="4" s="1"/>
  <c r="X1727" i="4"/>
  <c r="AA1727" i="4" s="1"/>
  <c r="X1723" i="4"/>
  <c r="AA1723" i="4" s="1"/>
  <c r="X1719" i="4"/>
  <c r="AA1719" i="4" s="1"/>
  <c r="X1715" i="4"/>
  <c r="AA1715" i="4" s="1"/>
  <c r="X1711" i="4"/>
  <c r="AA1711" i="4" s="1"/>
  <c r="X1707" i="4"/>
  <c r="AA1707" i="4" s="1"/>
  <c r="X1703" i="4"/>
  <c r="AA1703" i="4" s="1"/>
  <c r="X1699" i="4"/>
  <c r="AA1699" i="4" s="1"/>
  <c r="X1695" i="4"/>
  <c r="AA1695" i="4" s="1"/>
  <c r="X1691" i="4"/>
  <c r="AA1691" i="4" s="1"/>
  <c r="X1687" i="4"/>
  <c r="AA1687" i="4" s="1"/>
  <c r="X1683" i="4"/>
  <c r="AA1683" i="4" s="1"/>
  <c r="X1679" i="4"/>
  <c r="AA1679" i="4" s="1"/>
  <c r="X1675" i="4"/>
  <c r="AA1675" i="4" s="1"/>
  <c r="X1671" i="4"/>
  <c r="AA1671" i="4" s="1"/>
  <c r="X1667" i="4"/>
  <c r="AA1667" i="4" s="1"/>
  <c r="X1663" i="4"/>
  <c r="AA1663" i="4" s="1"/>
  <c r="X1659" i="4"/>
  <c r="AA1659" i="4" s="1"/>
  <c r="X1655" i="4"/>
  <c r="AA1655" i="4" s="1"/>
  <c r="X1651" i="4"/>
  <c r="AA1651" i="4" s="1"/>
  <c r="X1647" i="4"/>
  <c r="AA1647" i="4" s="1"/>
  <c r="X1643" i="4"/>
  <c r="AA1643" i="4" s="1"/>
  <c r="X1639" i="4"/>
  <c r="AA1639" i="4" s="1"/>
  <c r="X1635" i="4"/>
  <c r="AA1635" i="4" s="1"/>
  <c r="X1631" i="4"/>
  <c r="AA1631" i="4" s="1"/>
  <c r="X1627" i="4"/>
  <c r="AA1627" i="4" s="1"/>
  <c r="X1623" i="4"/>
  <c r="AA1623" i="4" s="1"/>
  <c r="X1619" i="4"/>
  <c r="AA1619" i="4" s="1"/>
  <c r="X1615" i="4"/>
  <c r="AA1615" i="4" s="1"/>
  <c r="X1611" i="4"/>
  <c r="AA1611" i="4" s="1"/>
  <c r="X1607" i="4"/>
  <c r="AA1607" i="4" s="1"/>
  <c r="X1603" i="4"/>
  <c r="AA1603" i="4" s="1"/>
  <c r="X1599" i="4"/>
  <c r="AA1599" i="4" s="1"/>
  <c r="X1595" i="4"/>
  <c r="AA1595" i="4" s="1"/>
  <c r="X1591" i="4"/>
  <c r="AA1591" i="4" s="1"/>
  <c r="X1587" i="4"/>
  <c r="AA1587" i="4" s="1"/>
  <c r="X1583" i="4"/>
  <c r="AA1583" i="4" s="1"/>
  <c r="X1579" i="4"/>
  <c r="AA1579" i="4" s="1"/>
  <c r="X1575" i="4"/>
  <c r="AA1575" i="4" s="1"/>
  <c r="X1571" i="4"/>
  <c r="AA1571" i="4" s="1"/>
  <c r="X1567" i="4"/>
  <c r="AA1567" i="4" s="1"/>
  <c r="X1563" i="4"/>
  <c r="AA1563" i="4" s="1"/>
  <c r="X1559" i="4"/>
  <c r="AA1559" i="4" s="1"/>
  <c r="X1555" i="4"/>
  <c r="AA1555" i="4" s="1"/>
  <c r="X1551" i="4"/>
  <c r="AA1551" i="4" s="1"/>
  <c r="X1547" i="4"/>
  <c r="AA1547" i="4" s="1"/>
  <c r="X1543" i="4"/>
  <c r="AA1543" i="4" s="1"/>
  <c r="X1539" i="4"/>
  <c r="AA1539" i="4" s="1"/>
  <c r="X1535" i="4"/>
  <c r="AA1535" i="4" s="1"/>
  <c r="X1531" i="4"/>
  <c r="AA1531" i="4" s="1"/>
  <c r="X1527" i="4"/>
  <c r="AA1527" i="4" s="1"/>
  <c r="X1523" i="4"/>
  <c r="AA1523" i="4" s="1"/>
  <c r="X1519" i="4"/>
  <c r="AA1519" i="4" s="1"/>
  <c r="X1515" i="4"/>
  <c r="AA1515" i="4" s="1"/>
  <c r="X1511" i="4"/>
  <c r="AA1511" i="4" s="1"/>
  <c r="X1507" i="4"/>
  <c r="AA1507" i="4" s="1"/>
  <c r="X1503" i="4"/>
  <c r="AA1503" i="4" s="1"/>
  <c r="X1499" i="4"/>
  <c r="AA1499" i="4" s="1"/>
  <c r="X1495" i="4"/>
  <c r="AA1495" i="4" s="1"/>
  <c r="X1491" i="4"/>
  <c r="AA1491" i="4" s="1"/>
  <c r="X1487" i="4"/>
  <c r="AA1487" i="4" s="1"/>
  <c r="X1483" i="4"/>
  <c r="AA1483" i="4" s="1"/>
  <c r="X1479" i="4"/>
  <c r="AA1479" i="4" s="1"/>
  <c r="X1475" i="4"/>
  <c r="AA1475" i="4" s="1"/>
  <c r="X1471" i="4"/>
  <c r="AA1471" i="4" s="1"/>
  <c r="X1467" i="4"/>
  <c r="AA1467" i="4" s="1"/>
  <c r="X1463" i="4"/>
  <c r="AA1463" i="4" s="1"/>
  <c r="X1459" i="4"/>
  <c r="AA1459" i="4" s="1"/>
  <c r="X1455" i="4"/>
  <c r="AA1455" i="4" s="1"/>
  <c r="X1451" i="4"/>
  <c r="AA1451" i="4" s="1"/>
  <c r="X1447" i="4"/>
  <c r="AA1447" i="4" s="1"/>
  <c r="X1443" i="4"/>
  <c r="AA1443" i="4" s="1"/>
  <c r="X1439" i="4"/>
  <c r="AA1439" i="4" s="1"/>
  <c r="X1435" i="4"/>
  <c r="AA1435" i="4" s="1"/>
  <c r="X1431" i="4"/>
  <c r="AA1431" i="4" s="1"/>
  <c r="X1427" i="4"/>
  <c r="AA1427" i="4" s="1"/>
  <c r="X1423" i="4"/>
  <c r="AA1423" i="4" s="1"/>
  <c r="X1419" i="4"/>
  <c r="AA1419" i="4" s="1"/>
  <c r="X1415" i="4"/>
  <c r="AA1415" i="4" s="1"/>
  <c r="X1411" i="4"/>
  <c r="AA1411" i="4" s="1"/>
  <c r="X1407" i="4"/>
  <c r="AA1407" i="4" s="1"/>
  <c r="X1403" i="4"/>
  <c r="AA1403" i="4" s="1"/>
  <c r="X1399" i="4"/>
  <c r="AA1399" i="4" s="1"/>
  <c r="X1395" i="4"/>
  <c r="AA1395" i="4" s="1"/>
  <c r="X1391" i="4"/>
  <c r="AA1391" i="4" s="1"/>
  <c r="X1387" i="4"/>
  <c r="AA1387" i="4" s="1"/>
  <c r="X1383" i="4"/>
  <c r="AA1383" i="4" s="1"/>
  <c r="X1379" i="4"/>
  <c r="AA1379" i="4" s="1"/>
  <c r="X1375" i="4"/>
  <c r="AA1375" i="4" s="1"/>
  <c r="X1371" i="4"/>
  <c r="AA1371" i="4" s="1"/>
  <c r="X1367" i="4"/>
  <c r="AA1367" i="4" s="1"/>
  <c r="X2478" i="4"/>
  <c r="AA2478" i="4" s="1"/>
  <c r="X2474" i="4"/>
  <c r="AA2474" i="4" s="1"/>
  <c r="X2470" i="4"/>
  <c r="AA2470" i="4" s="1"/>
  <c r="X2466" i="4"/>
  <c r="AA2466" i="4" s="1"/>
  <c r="X2462" i="4"/>
  <c r="AA2462" i="4" s="1"/>
  <c r="X2458" i="4"/>
  <c r="AA2458" i="4" s="1"/>
  <c r="X2454" i="4"/>
  <c r="AA2454" i="4" s="1"/>
  <c r="X2450" i="4"/>
  <c r="AA2450" i="4" s="1"/>
  <c r="X2446" i="4"/>
  <c r="AA2446" i="4" s="1"/>
  <c r="X2442" i="4"/>
  <c r="AA2442" i="4" s="1"/>
  <c r="X2438" i="4"/>
  <c r="AA2438" i="4" s="1"/>
  <c r="X2434" i="4"/>
  <c r="AA2434" i="4" s="1"/>
  <c r="X2430" i="4"/>
  <c r="AA2430" i="4" s="1"/>
  <c r="X2426" i="4"/>
  <c r="AA2426" i="4" s="1"/>
  <c r="X2422" i="4"/>
  <c r="AA2422" i="4" s="1"/>
  <c r="X2418" i="4"/>
  <c r="AA2418" i="4" s="1"/>
  <c r="X2414" i="4"/>
  <c r="AA2414" i="4" s="1"/>
  <c r="X2410" i="4"/>
  <c r="AA2410" i="4" s="1"/>
  <c r="X2406" i="4"/>
  <c r="AA2406" i="4" s="1"/>
  <c r="X2402" i="4"/>
  <c r="AA2402" i="4" s="1"/>
  <c r="X2398" i="4"/>
  <c r="AA2398" i="4" s="1"/>
  <c r="X2394" i="4"/>
  <c r="AA2394" i="4" s="1"/>
  <c r="X2390" i="4"/>
  <c r="AA2390" i="4" s="1"/>
  <c r="X2386" i="4"/>
  <c r="AA2386" i="4" s="1"/>
  <c r="X2382" i="4"/>
  <c r="AA2382" i="4" s="1"/>
  <c r="X2378" i="4"/>
  <c r="AA2378" i="4" s="1"/>
  <c r="X2374" i="4"/>
  <c r="AA2374" i="4" s="1"/>
  <c r="X2370" i="4"/>
  <c r="AA2370" i="4" s="1"/>
  <c r="X2366" i="4"/>
  <c r="AA2366" i="4" s="1"/>
  <c r="X2362" i="4"/>
  <c r="AA2362" i="4" s="1"/>
  <c r="X2358" i="4"/>
  <c r="AA2358" i="4" s="1"/>
  <c r="X2354" i="4"/>
  <c r="AA2354" i="4" s="1"/>
  <c r="X2350" i="4"/>
  <c r="AA2350" i="4" s="1"/>
  <c r="X2346" i="4"/>
  <c r="AA2346" i="4" s="1"/>
  <c r="X2342" i="4"/>
  <c r="AA2342" i="4" s="1"/>
  <c r="X2338" i="4"/>
  <c r="AA2338" i="4" s="1"/>
  <c r="X2334" i="4"/>
  <c r="AA2334" i="4" s="1"/>
  <c r="X2330" i="4"/>
  <c r="AA2330" i="4" s="1"/>
  <c r="X2326" i="4"/>
  <c r="AA2326" i="4" s="1"/>
  <c r="X2322" i="4"/>
  <c r="AA2322" i="4" s="1"/>
  <c r="X2318" i="4"/>
  <c r="AA2318" i="4" s="1"/>
  <c r="X2314" i="4"/>
  <c r="AA2314" i="4" s="1"/>
  <c r="X2310" i="4"/>
  <c r="AA2310" i="4" s="1"/>
  <c r="X2306" i="4"/>
  <c r="AA2306" i="4" s="1"/>
  <c r="X2302" i="4"/>
  <c r="AA2302" i="4" s="1"/>
  <c r="X2298" i="4"/>
  <c r="AA2298" i="4" s="1"/>
  <c r="X2294" i="4"/>
  <c r="AA2294" i="4" s="1"/>
  <c r="X2290" i="4"/>
  <c r="AA2290" i="4" s="1"/>
  <c r="X2286" i="4"/>
  <c r="AA2286" i="4" s="1"/>
  <c r="X2282" i="4"/>
  <c r="AA2282" i="4" s="1"/>
  <c r="X2278" i="4"/>
  <c r="AA2278" i="4" s="1"/>
  <c r="X2274" i="4"/>
  <c r="AA2274" i="4" s="1"/>
  <c r="X2270" i="4"/>
  <c r="AA2270" i="4" s="1"/>
  <c r="X2266" i="4"/>
  <c r="AA2266" i="4" s="1"/>
  <c r="X2262" i="4"/>
  <c r="AA2262" i="4" s="1"/>
  <c r="X2258" i="4"/>
  <c r="AA2258" i="4" s="1"/>
  <c r="X2254" i="4"/>
  <c r="AA2254" i="4" s="1"/>
  <c r="X2250" i="4"/>
  <c r="AA2250" i="4" s="1"/>
  <c r="X2246" i="4"/>
  <c r="AA2246" i="4" s="1"/>
  <c r="X2242" i="4"/>
  <c r="AA2242" i="4" s="1"/>
  <c r="X2238" i="4"/>
  <c r="AA2238" i="4" s="1"/>
  <c r="X2234" i="4"/>
  <c r="AA2234" i="4" s="1"/>
  <c r="X2230" i="4"/>
  <c r="AA2230" i="4" s="1"/>
  <c r="X2226" i="4"/>
  <c r="AA2226" i="4" s="1"/>
  <c r="X2222" i="4"/>
  <c r="AA2222" i="4" s="1"/>
  <c r="X2218" i="4"/>
  <c r="AA2218" i="4" s="1"/>
  <c r="X2214" i="4"/>
  <c r="AA2214" i="4" s="1"/>
  <c r="X2210" i="4"/>
  <c r="AA2210" i="4" s="1"/>
  <c r="X2206" i="4"/>
  <c r="AA2206" i="4" s="1"/>
  <c r="X2202" i="4"/>
  <c r="AA2202" i="4" s="1"/>
  <c r="X2198" i="4"/>
  <c r="AA2198" i="4" s="1"/>
  <c r="X2194" i="4"/>
  <c r="AA2194" i="4" s="1"/>
  <c r="X2190" i="4"/>
  <c r="AA2190" i="4" s="1"/>
  <c r="X2186" i="4"/>
  <c r="AA2186" i="4" s="1"/>
  <c r="X2182" i="4"/>
  <c r="AA2182" i="4" s="1"/>
  <c r="X2178" i="4"/>
  <c r="AA2178" i="4" s="1"/>
  <c r="X2174" i="4"/>
  <c r="AA2174" i="4" s="1"/>
  <c r="X2170" i="4"/>
  <c r="AA2170" i="4" s="1"/>
  <c r="X2166" i="4"/>
  <c r="AA2166" i="4" s="1"/>
  <c r="X2162" i="4"/>
  <c r="AA2162" i="4" s="1"/>
  <c r="X2158" i="4"/>
  <c r="AA2158" i="4" s="1"/>
  <c r="X2154" i="4"/>
  <c r="AA2154" i="4" s="1"/>
  <c r="X2150" i="4"/>
  <c r="AA2150" i="4" s="1"/>
  <c r="X2146" i="4"/>
  <c r="AA2146" i="4" s="1"/>
  <c r="X2142" i="4"/>
  <c r="AA2142" i="4" s="1"/>
  <c r="X2138" i="4"/>
  <c r="AA2138" i="4" s="1"/>
  <c r="X2134" i="4"/>
  <c r="AA2134" i="4" s="1"/>
  <c r="X2130" i="4"/>
  <c r="AA2130" i="4" s="1"/>
  <c r="X2126" i="4"/>
  <c r="AA2126" i="4" s="1"/>
  <c r="X2122" i="4"/>
  <c r="AA2122" i="4" s="1"/>
  <c r="X2118" i="4"/>
  <c r="AA2118" i="4" s="1"/>
  <c r="X2114" i="4"/>
  <c r="AA2114" i="4" s="1"/>
  <c r="X2110" i="4"/>
  <c r="AA2110" i="4" s="1"/>
  <c r="X2106" i="4"/>
  <c r="AA2106" i="4" s="1"/>
  <c r="X2102" i="4"/>
  <c r="AA2102" i="4" s="1"/>
  <c r="X2098" i="4"/>
  <c r="AA2098" i="4" s="1"/>
  <c r="X2094" i="4"/>
  <c r="AA2094" i="4" s="1"/>
  <c r="X2090" i="4"/>
  <c r="AA2090" i="4" s="1"/>
  <c r="X2086" i="4"/>
  <c r="AA2086" i="4" s="1"/>
  <c r="X2082" i="4"/>
  <c r="AA2082" i="4" s="1"/>
  <c r="X2078" i="4"/>
  <c r="AA2078" i="4" s="1"/>
  <c r="X2074" i="4"/>
  <c r="AA2074" i="4" s="1"/>
  <c r="X2070" i="4"/>
  <c r="AA2070" i="4" s="1"/>
  <c r="X2066" i="4"/>
  <c r="AA2066" i="4" s="1"/>
  <c r="X2062" i="4"/>
  <c r="AA2062" i="4" s="1"/>
  <c r="X2058" i="4"/>
  <c r="AA2058" i="4" s="1"/>
  <c r="X2054" i="4"/>
  <c r="AA2054" i="4" s="1"/>
  <c r="X2050" i="4"/>
  <c r="AA2050" i="4" s="1"/>
  <c r="X2046" i="4"/>
  <c r="AA2046" i="4" s="1"/>
  <c r="X2042" i="4"/>
  <c r="AA2042" i="4" s="1"/>
  <c r="X2038" i="4"/>
  <c r="AA2038" i="4" s="1"/>
  <c r="X2034" i="4"/>
  <c r="AA2034" i="4" s="1"/>
  <c r="X2030" i="4"/>
  <c r="AA2030" i="4" s="1"/>
  <c r="X2026" i="4"/>
  <c r="AA2026" i="4" s="1"/>
  <c r="X2022" i="4"/>
  <c r="AA2022" i="4" s="1"/>
  <c r="X2018" i="4"/>
  <c r="AA2018" i="4" s="1"/>
  <c r="X2014" i="4"/>
  <c r="AA2014" i="4" s="1"/>
  <c r="X2010" i="4"/>
  <c r="AA2010" i="4" s="1"/>
  <c r="X2006" i="4"/>
  <c r="AA2006" i="4" s="1"/>
  <c r="X2002" i="4"/>
  <c r="AA2002" i="4" s="1"/>
  <c r="X1998" i="4"/>
  <c r="AA1998" i="4" s="1"/>
  <c r="X1994" i="4"/>
  <c r="AA1994" i="4" s="1"/>
  <c r="X1990" i="4"/>
  <c r="AA1990" i="4" s="1"/>
  <c r="X1986" i="4"/>
  <c r="AA1986" i="4" s="1"/>
  <c r="X1982" i="4"/>
  <c r="AA1982" i="4" s="1"/>
  <c r="X1978" i="4"/>
  <c r="AA1978" i="4" s="1"/>
  <c r="X1974" i="4"/>
  <c r="AA1974" i="4" s="1"/>
  <c r="X1970" i="4"/>
  <c r="AA1970" i="4" s="1"/>
  <c r="X1966" i="4"/>
  <c r="AA1966" i="4" s="1"/>
  <c r="X1962" i="4"/>
  <c r="AA1962" i="4" s="1"/>
  <c r="X1958" i="4"/>
  <c r="AA1958" i="4" s="1"/>
  <c r="X1954" i="4"/>
  <c r="AA1954" i="4" s="1"/>
  <c r="X1950" i="4"/>
  <c r="AA1950" i="4" s="1"/>
  <c r="X1946" i="4"/>
  <c r="AA1946" i="4" s="1"/>
  <c r="X1942" i="4"/>
  <c r="AA1942" i="4" s="1"/>
  <c r="X1938" i="4"/>
  <c r="AA1938" i="4" s="1"/>
  <c r="X1934" i="4"/>
  <c r="AA1934" i="4" s="1"/>
  <c r="X1930" i="4"/>
  <c r="AA1930" i="4" s="1"/>
  <c r="X1926" i="4"/>
  <c r="AA1926" i="4" s="1"/>
  <c r="X1922" i="4"/>
  <c r="AA1922" i="4" s="1"/>
  <c r="X1918" i="4"/>
  <c r="AA1918" i="4" s="1"/>
  <c r="X1914" i="4"/>
  <c r="AA1914" i="4" s="1"/>
  <c r="X1910" i="4"/>
  <c r="AA1910" i="4" s="1"/>
  <c r="X1906" i="4"/>
  <c r="AA1906" i="4" s="1"/>
  <c r="X1902" i="4"/>
  <c r="AA1902" i="4" s="1"/>
  <c r="X1898" i="4"/>
  <c r="AA1898" i="4" s="1"/>
  <c r="X1894" i="4"/>
  <c r="AA1894" i="4" s="1"/>
  <c r="X1890" i="4"/>
  <c r="AA1890" i="4" s="1"/>
  <c r="X1886" i="4"/>
  <c r="AA1886" i="4" s="1"/>
  <c r="X1882" i="4"/>
  <c r="AA1882" i="4" s="1"/>
  <c r="X1878" i="4"/>
  <c r="AA1878" i="4" s="1"/>
  <c r="X1874" i="4"/>
  <c r="AA1874" i="4" s="1"/>
  <c r="X1870" i="4"/>
  <c r="AA1870" i="4" s="1"/>
  <c r="X1866" i="4"/>
  <c r="AA1866" i="4" s="1"/>
  <c r="X1862" i="4"/>
  <c r="AA1862" i="4" s="1"/>
  <c r="X1858" i="4"/>
  <c r="AA1858" i="4" s="1"/>
  <c r="X1854" i="4"/>
  <c r="AA1854" i="4" s="1"/>
  <c r="X1850" i="4"/>
  <c r="AA1850" i="4" s="1"/>
  <c r="X1846" i="4"/>
  <c r="AA1846" i="4" s="1"/>
  <c r="X1842" i="4"/>
  <c r="AA1842" i="4" s="1"/>
  <c r="X1838" i="4"/>
  <c r="AA1838" i="4" s="1"/>
  <c r="X1834" i="4"/>
  <c r="AA1834" i="4" s="1"/>
  <c r="X1830" i="4"/>
  <c r="AA1830" i="4" s="1"/>
  <c r="X1826" i="4"/>
  <c r="AA1826" i="4" s="1"/>
  <c r="X1822" i="4"/>
  <c r="AA1822" i="4" s="1"/>
  <c r="X1818" i="4"/>
  <c r="AA1818" i="4" s="1"/>
  <c r="X1814" i="4"/>
  <c r="AA1814" i="4" s="1"/>
  <c r="X1810" i="4"/>
  <c r="AA1810" i="4" s="1"/>
  <c r="X1806" i="4"/>
  <c r="AA1806" i="4" s="1"/>
  <c r="X1802" i="4"/>
  <c r="AA1802" i="4" s="1"/>
  <c r="X1796" i="4"/>
  <c r="AA1796" i="4" s="1"/>
  <c r="X1792" i="4"/>
  <c r="AA1792" i="4" s="1"/>
  <c r="X1788" i="4"/>
  <c r="AA1788" i="4" s="1"/>
  <c r="X1784" i="4"/>
  <c r="AA1784" i="4" s="1"/>
  <c r="X1780" i="4"/>
  <c r="AA1780" i="4" s="1"/>
  <c r="X1776" i="4"/>
  <c r="AA1776" i="4" s="1"/>
  <c r="X1772" i="4"/>
  <c r="AA1772" i="4" s="1"/>
  <c r="X1768" i="4"/>
  <c r="AA1768" i="4" s="1"/>
  <c r="X1764" i="4"/>
  <c r="AA1764" i="4" s="1"/>
  <c r="X1760" i="4"/>
  <c r="AA1760" i="4" s="1"/>
  <c r="X1756" i="4"/>
  <c r="AA1756" i="4" s="1"/>
  <c r="X1752" i="4"/>
  <c r="AA1752" i="4" s="1"/>
  <c r="X1748" i="4"/>
  <c r="AA1748" i="4" s="1"/>
  <c r="X1744" i="4"/>
  <c r="AA1744" i="4" s="1"/>
  <c r="X1740" i="4"/>
  <c r="AA1740" i="4" s="1"/>
  <c r="X1736" i="4"/>
  <c r="AA1736" i="4" s="1"/>
  <c r="X1732" i="4"/>
  <c r="AA1732" i="4" s="1"/>
  <c r="X1728" i="4"/>
  <c r="AA1728" i="4" s="1"/>
  <c r="X1724" i="4"/>
  <c r="AA1724" i="4" s="1"/>
  <c r="X1720" i="4"/>
  <c r="AA1720" i="4" s="1"/>
  <c r="X1716" i="4"/>
  <c r="AA1716" i="4" s="1"/>
  <c r="X1712" i="4"/>
  <c r="AA1712" i="4" s="1"/>
  <c r="X1708" i="4"/>
  <c r="AA1708" i="4" s="1"/>
  <c r="X1704" i="4"/>
  <c r="AA1704" i="4" s="1"/>
  <c r="X1700" i="4"/>
  <c r="AA1700" i="4" s="1"/>
  <c r="X1696" i="4"/>
  <c r="AA1696" i="4" s="1"/>
  <c r="X1692" i="4"/>
  <c r="AA1692" i="4" s="1"/>
  <c r="X1688" i="4"/>
  <c r="AA1688" i="4" s="1"/>
  <c r="X1684" i="4"/>
  <c r="AA1684" i="4" s="1"/>
  <c r="X1680" i="4"/>
  <c r="AA1680" i="4" s="1"/>
  <c r="X1676" i="4"/>
  <c r="AA1676" i="4" s="1"/>
  <c r="X1672" i="4"/>
  <c r="AA1672" i="4" s="1"/>
  <c r="X1668" i="4"/>
  <c r="AA1668" i="4" s="1"/>
  <c r="X1664" i="4"/>
  <c r="AA1664" i="4" s="1"/>
  <c r="X1660" i="4"/>
  <c r="AA1660" i="4" s="1"/>
  <c r="X1656" i="4"/>
  <c r="AA1656" i="4" s="1"/>
  <c r="X1652" i="4"/>
  <c r="AA1652" i="4" s="1"/>
  <c r="X1648" i="4"/>
  <c r="AA1648" i="4" s="1"/>
  <c r="X1644" i="4"/>
  <c r="AA1644" i="4" s="1"/>
  <c r="X1640" i="4"/>
  <c r="AA1640" i="4" s="1"/>
  <c r="X1636" i="4"/>
  <c r="AA1636" i="4" s="1"/>
  <c r="X1632" i="4"/>
  <c r="AA1632" i="4" s="1"/>
  <c r="X1628" i="4"/>
  <c r="AA1628" i="4" s="1"/>
  <c r="X1624" i="4"/>
  <c r="AA1624" i="4" s="1"/>
  <c r="X1620" i="4"/>
  <c r="AA1620" i="4" s="1"/>
  <c r="X1616" i="4"/>
  <c r="AA1616" i="4" s="1"/>
  <c r="X1612" i="4"/>
  <c r="AA1612" i="4" s="1"/>
  <c r="X1608" i="4"/>
  <c r="AA1608" i="4" s="1"/>
  <c r="X1604" i="4"/>
  <c r="AA1604" i="4" s="1"/>
  <c r="X1600" i="4"/>
  <c r="AA1600" i="4" s="1"/>
  <c r="X1596" i="4"/>
  <c r="AA1596" i="4" s="1"/>
  <c r="X1592" i="4"/>
  <c r="AA1592" i="4" s="1"/>
  <c r="X1588" i="4"/>
  <c r="AA1588" i="4" s="1"/>
  <c r="X1584" i="4"/>
  <c r="AA1584" i="4" s="1"/>
  <c r="X1580" i="4"/>
  <c r="AA1580" i="4" s="1"/>
  <c r="X1576" i="4"/>
  <c r="AA1576" i="4" s="1"/>
  <c r="X1572" i="4"/>
  <c r="AA1572" i="4" s="1"/>
  <c r="X1568" i="4"/>
  <c r="AA1568" i="4" s="1"/>
  <c r="X1564" i="4"/>
  <c r="AA1564" i="4" s="1"/>
  <c r="X1560" i="4"/>
  <c r="AA1560" i="4" s="1"/>
  <c r="X1556" i="4"/>
  <c r="AA1556" i="4" s="1"/>
  <c r="X1552" i="4"/>
  <c r="AA1552" i="4" s="1"/>
  <c r="X1548" i="4"/>
  <c r="AA1548" i="4" s="1"/>
  <c r="X1544" i="4"/>
  <c r="AA1544" i="4" s="1"/>
  <c r="X1540" i="4"/>
  <c r="AA1540" i="4" s="1"/>
  <c r="X1536" i="4"/>
  <c r="AA1536" i="4" s="1"/>
  <c r="X1532" i="4"/>
  <c r="AA1532" i="4" s="1"/>
  <c r="X1528" i="4"/>
  <c r="AA1528" i="4" s="1"/>
  <c r="X1524" i="4"/>
  <c r="AA1524" i="4" s="1"/>
  <c r="X1520" i="4"/>
  <c r="AA1520" i="4" s="1"/>
  <c r="X1516" i="4"/>
  <c r="AA1516" i="4" s="1"/>
  <c r="X1512" i="4"/>
  <c r="AA1512" i="4" s="1"/>
  <c r="X1508" i="4"/>
  <c r="AA1508" i="4" s="1"/>
  <c r="X1504" i="4"/>
  <c r="AA1504" i="4" s="1"/>
  <c r="X1500" i="4"/>
  <c r="AA1500" i="4" s="1"/>
  <c r="X1496" i="4"/>
  <c r="AA1496" i="4" s="1"/>
  <c r="X1492" i="4"/>
  <c r="AA1492" i="4" s="1"/>
  <c r="X1488" i="4"/>
  <c r="AA1488" i="4" s="1"/>
  <c r="X1484" i="4"/>
  <c r="AA1484" i="4" s="1"/>
  <c r="X1480" i="4"/>
  <c r="AA1480" i="4" s="1"/>
  <c r="X1476" i="4"/>
  <c r="AA1476" i="4" s="1"/>
  <c r="X1472" i="4"/>
  <c r="AA1472" i="4" s="1"/>
  <c r="X1468" i="4"/>
  <c r="AA1468" i="4" s="1"/>
  <c r="X1464" i="4"/>
  <c r="AA1464" i="4" s="1"/>
  <c r="X1460" i="4"/>
  <c r="AA1460" i="4" s="1"/>
  <c r="X1456" i="4"/>
  <c r="AA1456" i="4" s="1"/>
  <c r="X1452" i="4"/>
  <c r="AA1452" i="4" s="1"/>
  <c r="X1448" i="4"/>
  <c r="AA1448" i="4" s="1"/>
  <c r="X1444" i="4"/>
  <c r="AA1444" i="4" s="1"/>
  <c r="X1440" i="4"/>
  <c r="AA1440" i="4" s="1"/>
  <c r="X1436" i="4"/>
  <c r="AA1436" i="4" s="1"/>
  <c r="X1432" i="4"/>
  <c r="AA1432" i="4" s="1"/>
  <c r="X1428" i="4"/>
  <c r="AA1428" i="4" s="1"/>
  <c r="X1424" i="4"/>
  <c r="AA1424" i="4" s="1"/>
  <c r="X1420" i="4"/>
  <c r="AA1420" i="4" s="1"/>
  <c r="X1416" i="4"/>
  <c r="AA1416" i="4" s="1"/>
  <c r="X1412" i="4"/>
  <c r="AA1412" i="4" s="1"/>
  <c r="X1408" i="4"/>
  <c r="AA1408" i="4" s="1"/>
  <c r="X1404" i="4"/>
  <c r="AA1404" i="4" s="1"/>
  <c r="X1400" i="4"/>
  <c r="AA1400" i="4" s="1"/>
  <c r="X1396" i="4"/>
  <c r="AA1396" i="4" s="1"/>
  <c r="X1392" i="4"/>
  <c r="AA1392" i="4" s="1"/>
  <c r="X1388" i="4"/>
  <c r="AA1388" i="4" s="1"/>
  <c r="X1384" i="4"/>
  <c r="AA1384" i="4" s="1"/>
  <c r="X1380" i="4"/>
  <c r="AA1380" i="4" s="1"/>
  <c r="X1376" i="4"/>
  <c r="AA1376" i="4" s="1"/>
  <c r="X1372" i="4"/>
  <c r="AA1372" i="4" s="1"/>
  <c r="X1368" i="4"/>
  <c r="AA1368" i="4" s="1"/>
  <c r="X1364" i="4"/>
  <c r="AA1364" i="4" s="1"/>
  <c r="X1360" i="4"/>
  <c r="AA1360" i="4" s="1"/>
  <c r="X1363" i="4"/>
  <c r="AA1363" i="4" s="1"/>
  <c r="X1359" i="4"/>
  <c r="AA1359" i="4" s="1"/>
  <c r="X1355" i="4"/>
  <c r="AA1355" i="4" s="1"/>
  <c r="X1351" i="4"/>
  <c r="AA1351" i="4" s="1"/>
  <c r="X1347" i="4"/>
  <c r="AA1347" i="4" s="1"/>
  <c r="X1343" i="4"/>
  <c r="AA1343" i="4" s="1"/>
  <c r="X1339" i="4"/>
  <c r="AA1339" i="4" s="1"/>
  <c r="X1335" i="4"/>
  <c r="AA1335" i="4" s="1"/>
  <c r="X1331" i="4"/>
  <c r="AA1331" i="4" s="1"/>
  <c r="X1327" i="4"/>
  <c r="AA1327" i="4" s="1"/>
  <c r="X1323" i="4"/>
  <c r="AA1323" i="4" s="1"/>
  <c r="X1319" i="4"/>
  <c r="AA1319" i="4" s="1"/>
  <c r="X1315" i="4"/>
  <c r="AA1315" i="4" s="1"/>
  <c r="X1311" i="4"/>
  <c r="AA1311" i="4" s="1"/>
  <c r="X1307" i="4"/>
  <c r="AA1307" i="4" s="1"/>
  <c r="X1303" i="4"/>
  <c r="AA1303" i="4" s="1"/>
  <c r="X1299" i="4"/>
  <c r="AA1299" i="4" s="1"/>
  <c r="X1295" i="4"/>
  <c r="AA1295" i="4" s="1"/>
  <c r="X1291" i="4"/>
  <c r="AA1291" i="4" s="1"/>
  <c r="X1287" i="4"/>
  <c r="AA1287" i="4" s="1"/>
  <c r="X1283" i="4"/>
  <c r="AA1283" i="4" s="1"/>
  <c r="X1279" i="4"/>
  <c r="AA1279" i="4" s="1"/>
  <c r="X1275" i="4"/>
  <c r="AA1275" i="4" s="1"/>
  <c r="X1271" i="4"/>
  <c r="AA1271" i="4" s="1"/>
  <c r="X1267" i="4"/>
  <c r="AA1267" i="4" s="1"/>
  <c r="X1263" i="4"/>
  <c r="AA1263" i="4" s="1"/>
  <c r="X1259" i="4"/>
  <c r="AA1259" i="4" s="1"/>
  <c r="X1255" i="4"/>
  <c r="AA1255" i="4" s="1"/>
  <c r="X1251" i="4"/>
  <c r="AA1251" i="4" s="1"/>
  <c r="X1247" i="4"/>
  <c r="AA1247" i="4" s="1"/>
  <c r="X1243" i="4"/>
  <c r="AA1243" i="4" s="1"/>
  <c r="X1239" i="4"/>
  <c r="AA1239" i="4" s="1"/>
  <c r="X1235" i="4"/>
  <c r="AA1235" i="4" s="1"/>
  <c r="X1231" i="4"/>
  <c r="AA1231" i="4" s="1"/>
  <c r="X1227" i="4"/>
  <c r="AA1227" i="4" s="1"/>
  <c r="X1223" i="4"/>
  <c r="AA1223" i="4" s="1"/>
  <c r="X1219" i="4"/>
  <c r="AA1219" i="4" s="1"/>
  <c r="X1215" i="4"/>
  <c r="AA1215" i="4" s="1"/>
  <c r="X1211" i="4"/>
  <c r="AA1211" i="4" s="1"/>
  <c r="X1207" i="4"/>
  <c r="AA1207" i="4" s="1"/>
  <c r="X1203" i="4"/>
  <c r="AA1203" i="4" s="1"/>
  <c r="X1199" i="4"/>
  <c r="AA1199" i="4" s="1"/>
  <c r="X1195" i="4"/>
  <c r="AA1195" i="4" s="1"/>
  <c r="X1191" i="4"/>
  <c r="AA1191" i="4" s="1"/>
  <c r="X1187" i="4"/>
  <c r="AA1187" i="4" s="1"/>
  <c r="X1183" i="4"/>
  <c r="AA1183" i="4" s="1"/>
  <c r="X1179" i="4"/>
  <c r="AA1179" i="4" s="1"/>
  <c r="X1175" i="4"/>
  <c r="AA1175" i="4" s="1"/>
  <c r="X1171" i="4"/>
  <c r="AA1171" i="4" s="1"/>
  <c r="X1167" i="4"/>
  <c r="AA1167" i="4" s="1"/>
  <c r="X1163" i="4"/>
  <c r="AA1163" i="4" s="1"/>
  <c r="X1159" i="4"/>
  <c r="AA1159" i="4" s="1"/>
  <c r="X1155" i="4"/>
  <c r="AA1155" i="4" s="1"/>
  <c r="X1151" i="4"/>
  <c r="AA1151" i="4" s="1"/>
  <c r="X1147" i="4"/>
  <c r="AA1147" i="4" s="1"/>
  <c r="X1143" i="4"/>
  <c r="AA1143" i="4" s="1"/>
  <c r="X1139" i="4"/>
  <c r="AA1139" i="4" s="1"/>
  <c r="X1135" i="4"/>
  <c r="AA1135" i="4" s="1"/>
  <c r="X1131" i="4"/>
  <c r="AA1131" i="4" s="1"/>
  <c r="X1127" i="4"/>
  <c r="AA1127" i="4" s="1"/>
  <c r="X1123" i="4"/>
  <c r="AA1123" i="4" s="1"/>
  <c r="X1119" i="4"/>
  <c r="AA1119" i="4" s="1"/>
  <c r="X1115" i="4"/>
  <c r="AA1115" i="4" s="1"/>
  <c r="X1111" i="4"/>
  <c r="AA1111" i="4" s="1"/>
  <c r="X1107" i="4"/>
  <c r="AA1107" i="4" s="1"/>
  <c r="X1103" i="4"/>
  <c r="AA1103" i="4" s="1"/>
  <c r="X1099" i="4"/>
  <c r="AA1099" i="4" s="1"/>
  <c r="X1095" i="4"/>
  <c r="AA1095" i="4" s="1"/>
  <c r="X1091" i="4"/>
  <c r="AA1091" i="4" s="1"/>
  <c r="X1087" i="4"/>
  <c r="AA1087" i="4" s="1"/>
  <c r="X1083" i="4"/>
  <c r="AA1083" i="4" s="1"/>
  <c r="X1079" i="4"/>
  <c r="AA1079" i="4" s="1"/>
  <c r="X1075" i="4"/>
  <c r="AA1075" i="4" s="1"/>
  <c r="X1071" i="4"/>
  <c r="AA1071" i="4" s="1"/>
  <c r="X1067" i="4"/>
  <c r="AA1067" i="4" s="1"/>
  <c r="X1063" i="4"/>
  <c r="AA1063" i="4" s="1"/>
  <c r="X1059" i="4"/>
  <c r="AA1059" i="4" s="1"/>
  <c r="X1055" i="4"/>
  <c r="AA1055" i="4" s="1"/>
  <c r="X1051" i="4"/>
  <c r="AA1051" i="4" s="1"/>
  <c r="X1047" i="4"/>
  <c r="AA1047" i="4" s="1"/>
  <c r="X1043" i="4"/>
  <c r="AA1043" i="4" s="1"/>
  <c r="X1039" i="4"/>
  <c r="AA1039" i="4" s="1"/>
  <c r="X1035" i="4"/>
  <c r="AA1035" i="4" s="1"/>
  <c r="X1031" i="4"/>
  <c r="AA1031" i="4" s="1"/>
  <c r="X1027" i="4"/>
  <c r="AA1027" i="4" s="1"/>
  <c r="X1023" i="4"/>
  <c r="AA1023" i="4" s="1"/>
  <c r="X1019" i="4"/>
  <c r="AA1019" i="4" s="1"/>
  <c r="X1015" i="4"/>
  <c r="AA1015" i="4" s="1"/>
  <c r="X1011" i="4"/>
  <c r="AA1011" i="4" s="1"/>
  <c r="X1007" i="4"/>
  <c r="AA1007" i="4" s="1"/>
  <c r="X1003" i="4"/>
  <c r="AA1003" i="4" s="1"/>
  <c r="X999" i="4"/>
  <c r="AA999" i="4" s="1"/>
  <c r="X995" i="4"/>
  <c r="AA995" i="4" s="1"/>
  <c r="X991" i="4"/>
  <c r="AA991" i="4" s="1"/>
  <c r="X987" i="4"/>
  <c r="AA987" i="4" s="1"/>
  <c r="X983" i="4"/>
  <c r="AA983" i="4" s="1"/>
  <c r="X979" i="4"/>
  <c r="AA979" i="4" s="1"/>
  <c r="X975" i="4"/>
  <c r="AA975" i="4" s="1"/>
  <c r="X971" i="4"/>
  <c r="AA971" i="4" s="1"/>
  <c r="X967" i="4"/>
  <c r="AA967" i="4" s="1"/>
  <c r="X963" i="4"/>
  <c r="AA963" i="4" s="1"/>
  <c r="X959" i="4"/>
  <c r="AA959" i="4" s="1"/>
  <c r="X955" i="4"/>
  <c r="AA955" i="4" s="1"/>
  <c r="X951" i="4"/>
  <c r="AA951" i="4" s="1"/>
  <c r="X947" i="4"/>
  <c r="AA947" i="4" s="1"/>
  <c r="X943" i="4"/>
  <c r="AA943" i="4" s="1"/>
  <c r="X939" i="4"/>
  <c r="AA939" i="4" s="1"/>
  <c r="X935" i="4"/>
  <c r="AA935" i="4" s="1"/>
  <c r="X931" i="4"/>
  <c r="AA931" i="4" s="1"/>
  <c r="X927" i="4"/>
  <c r="AA927" i="4" s="1"/>
  <c r="X923" i="4"/>
  <c r="AA923" i="4" s="1"/>
  <c r="X919" i="4"/>
  <c r="AA919" i="4" s="1"/>
  <c r="X915" i="4"/>
  <c r="AA915" i="4" s="1"/>
  <c r="X911" i="4"/>
  <c r="AA911" i="4" s="1"/>
  <c r="X907" i="4"/>
  <c r="AA907" i="4" s="1"/>
  <c r="X903" i="4"/>
  <c r="AA903" i="4" s="1"/>
  <c r="X899" i="4"/>
  <c r="AA899" i="4" s="1"/>
  <c r="X895" i="4"/>
  <c r="AA895" i="4" s="1"/>
  <c r="X891" i="4"/>
  <c r="AA891" i="4" s="1"/>
  <c r="X887" i="4"/>
  <c r="AA887" i="4" s="1"/>
  <c r="X883" i="4"/>
  <c r="AA883" i="4" s="1"/>
  <c r="X879" i="4"/>
  <c r="AA879" i="4" s="1"/>
  <c r="X875" i="4"/>
  <c r="AA875" i="4" s="1"/>
  <c r="X871" i="4"/>
  <c r="AA871" i="4" s="1"/>
  <c r="X867" i="4"/>
  <c r="AA867" i="4" s="1"/>
  <c r="X863" i="4"/>
  <c r="AA863" i="4" s="1"/>
  <c r="X859" i="4"/>
  <c r="AA859" i="4" s="1"/>
  <c r="X855" i="4"/>
  <c r="AA855" i="4" s="1"/>
  <c r="X851" i="4"/>
  <c r="AA851" i="4" s="1"/>
  <c r="X847" i="4"/>
  <c r="AA847" i="4" s="1"/>
  <c r="X843" i="4"/>
  <c r="AA843" i="4" s="1"/>
  <c r="X839" i="4"/>
  <c r="AA839" i="4" s="1"/>
  <c r="X835" i="4"/>
  <c r="AA835" i="4" s="1"/>
  <c r="X831" i="4"/>
  <c r="AA831" i="4" s="1"/>
  <c r="X827" i="4"/>
  <c r="AA827" i="4" s="1"/>
  <c r="X823" i="4"/>
  <c r="AA823" i="4" s="1"/>
  <c r="X819" i="4"/>
  <c r="AA819" i="4" s="1"/>
  <c r="X815" i="4"/>
  <c r="AA815" i="4" s="1"/>
  <c r="X811" i="4"/>
  <c r="AA811" i="4" s="1"/>
  <c r="X807" i="4"/>
  <c r="AA807" i="4" s="1"/>
  <c r="X803" i="4"/>
  <c r="AA803" i="4" s="1"/>
  <c r="X799" i="4"/>
  <c r="AA799" i="4" s="1"/>
  <c r="X795" i="4"/>
  <c r="AA795" i="4" s="1"/>
  <c r="X791" i="4"/>
  <c r="AA791" i="4" s="1"/>
  <c r="X787" i="4"/>
  <c r="AA787" i="4" s="1"/>
  <c r="X783" i="4"/>
  <c r="AA783" i="4" s="1"/>
  <c r="X779" i="4"/>
  <c r="AA779" i="4" s="1"/>
  <c r="X775" i="4"/>
  <c r="AA775" i="4" s="1"/>
  <c r="X771" i="4"/>
  <c r="AA771" i="4" s="1"/>
  <c r="X767" i="4"/>
  <c r="AA767" i="4" s="1"/>
  <c r="X763" i="4"/>
  <c r="AA763" i="4" s="1"/>
  <c r="X759" i="4"/>
  <c r="AA759" i="4" s="1"/>
  <c r="X755" i="4"/>
  <c r="AA755" i="4" s="1"/>
  <c r="X751" i="4"/>
  <c r="AA751" i="4" s="1"/>
  <c r="X747" i="4"/>
  <c r="AA747" i="4" s="1"/>
  <c r="X743" i="4"/>
  <c r="AA743" i="4" s="1"/>
  <c r="X739" i="4"/>
  <c r="AA739" i="4" s="1"/>
  <c r="X735" i="4"/>
  <c r="AA735" i="4" s="1"/>
  <c r="X731" i="4"/>
  <c r="AA731" i="4" s="1"/>
  <c r="X727" i="4"/>
  <c r="AA727" i="4" s="1"/>
  <c r="X723" i="4"/>
  <c r="AA723" i="4" s="1"/>
  <c r="X719" i="4"/>
  <c r="AA719" i="4" s="1"/>
  <c r="X715" i="4"/>
  <c r="AA715" i="4" s="1"/>
  <c r="X711" i="4"/>
  <c r="AA711" i="4" s="1"/>
  <c r="X707" i="4"/>
  <c r="AA707" i="4" s="1"/>
  <c r="X703" i="4"/>
  <c r="AA703" i="4" s="1"/>
  <c r="X699" i="4"/>
  <c r="AA699" i="4" s="1"/>
  <c r="X695" i="4"/>
  <c r="AA695" i="4" s="1"/>
  <c r="X691" i="4"/>
  <c r="AA691" i="4" s="1"/>
  <c r="X687" i="4"/>
  <c r="AA687" i="4" s="1"/>
  <c r="X1798" i="4"/>
  <c r="AA1798" i="4" s="1"/>
  <c r="X1794" i="4"/>
  <c r="AA1794" i="4" s="1"/>
  <c r="X1790" i="4"/>
  <c r="AA1790" i="4" s="1"/>
  <c r="X1786" i="4"/>
  <c r="AA1786" i="4" s="1"/>
  <c r="X1782" i="4"/>
  <c r="AA1782" i="4" s="1"/>
  <c r="X1778" i="4"/>
  <c r="AA1778" i="4" s="1"/>
  <c r="X1774" i="4"/>
  <c r="AA1774" i="4" s="1"/>
  <c r="X1770" i="4"/>
  <c r="AA1770" i="4" s="1"/>
  <c r="X1766" i="4"/>
  <c r="AA1766" i="4" s="1"/>
  <c r="X1762" i="4"/>
  <c r="AA1762" i="4" s="1"/>
  <c r="X1758" i="4"/>
  <c r="AA1758" i="4" s="1"/>
  <c r="X1754" i="4"/>
  <c r="AA1754" i="4" s="1"/>
  <c r="X1750" i="4"/>
  <c r="AA1750" i="4" s="1"/>
  <c r="X1746" i="4"/>
  <c r="AA1746" i="4" s="1"/>
  <c r="X1742" i="4"/>
  <c r="AA1742" i="4" s="1"/>
  <c r="X1738" i="4"/>
  <c r="AA1738" i="4" s="1"/>
  <c r="X1734" i="4"/>
  <c r="AA1734" i="4" s="1"/>
  <c r="X1730" i="4"/>
  <c r="AA1730" i="4" s="1"/>
  <c r="X1726" i="4"/>
  <c r="AA1726" i="4" s="1"/>
  <c r="X1722" i="4"/>
  <c r="AA1722" i="4" s="1"/>
  <c r="X1718" i="4"/>
  <c r="AA1718" i="4" s="1"/>
  <c r="X1714" i="4"/>
  <c r="AA1714" i="4" s="1"/>
  <c r="X1710" i="4"/>
  <c r="AA1710" i="4" s="1"/>
  <c r="X1706" i="4"/>
  <c r="AA1706" i="4" s="1"/>
  <c r="X1702" i="4"/>
  <c r="AA1702" i="4" s="1"/>
  <c r="X1698" i="4"/>
  <c r="AA1698" i="4" s="1"/>
  <c r="X1694" i="4"/>
  <c r="AA1694" i="4" s="1"/>
  <c r="X1690" i="4"/>
  <c r="AA1690" i="4" s="1"/>
  <c r="X1686" i="4"/>
  <c r="AA1686" i="4" s="1"/>
  <c r="X1682" i="4"/>
  <c r="AA1682" i="4" s="1"/>
  <c r="X1678" i="4"/>
  <c r="AA1678" i="4" s="1"/>
  <c r="X1674" i="4"/>
  <c r="AA1674" i="4" s="1"/>
  <c r="X1670" i="4"/>
  <c r="AA1670" i="4" s="1"/>
  <c r="X1666" i="4"/>
  <c r="AA1666" i="4" s="1"/>
  <c r="X1662" i="4"/>
  <c r="AA1662" i="4" s="1"/>
  <c r="X1658" i="4"/>
  <c r="AA1658" i="4" s="1"/>
  <c r="X1654" i="4"/>
  <c r="AA1654" i="4" s="1"/>
  <c r="X1650" i="4"/>
  <c r="AA1650" i="4" s="1"/>
  <c r="X1646" i="4"/>
  <c r="AA1646" i="4" s="1"/>
  <c r="X1642" i="4"/>
  <c r="AA1642" i="4" s="1"/>
  <c r="X1638" i="4"/>
  <c r="AA1638" i="4" s="1"/>
  <c r="X1634" i="4"/>
  <c r="AA1634" i="4" s="1"/>
  <c r="X1630" i="4"/>
  <c r="AA1630" i="4" s="1"/>
  <c r="X1626" i="4"/>
  <c r="AA1626" i="4" s="1"/>
  <c r="X1622" i="4"/>
  <c r="AA1622" i="4" s="1"/>
  <c r="X1618" i="4"/>
  <c r="AA1618" i="4" s="1"/>
  <c r="X1614" i="4"/>
  <c r="AA1614" i="4" s="1"/>
  <c r="X1610" i="4"/>
  <c r="AA1610" i="4" s="1"/>
  <c r="X1606" i="4"/>
  <c r="AA1606" i="4" s="1"/>
  <c r="X1602" i="4"/>
  <c r="AA1602" i="4" s="1"/>
  <c r="X1598" i="4"/>
  <c r="AA1598" i="4" s="1"/>
  <c r="X1594" i="4"/>
  <c r="AA1594" i="4" s="1"/>
  <c r="X1590" i="4"/>
  <c r="AA1590" i="4" s="1"/>
  <c r="X1586" i="4"/>
  <c r="AA1586" i="4" s="1"/>
  <c r="X1582" i="4"/>
  <c r="AA1582" i="4" s="1"/>
  <c r="X1578" i="4"/>
  <c r="AA1578" i="4" s="1"/>
  <c r="X1574" i="4"/>
  <c r="AA1574" i="4" s="1"/>
  <c r="X1570" i="4"/>
  <c r="AA1570" i="4" s="1"/>
  <c r="X1566" i="4"/>
  <c r="AA1566" i="4" s="1"/>
  <c r="X1562" i="4"/>
  <c r="AA1562" i="4" s="1"/>
  <c r="X1558" i="4"/>
  <c r="AA1558" i="4" s="1"/>
  <c r="X1554" i="4"/>
  <c r="AA1554" i="4" s="1"/>
  <c r="X1550" i="4"/>
  <c r="AA1550" i="4" s="1"/>
  <c r="X1546" i="4"/>
  <c r="AA1546" i="4" s="1"/>
  <c r="X1542" i="4"/>
  <c r="AA1542" i="4" s="1"/>
  <c r="X1538" i="4"/>
  <c r="AA1538" i="4" s="1"/>
  <c r="X1534" i="4"/>
  <c r="AA1534" i="4" s="1"/>
  <c r="X1530" i="4"/>
  <c r="AA1530" i="4" s="1"/>
  <c r="X1526" i="4"/>
  <c r="AA1526" i="4" s="1"/>
  <c r="X1522" i="4"/>
  <c r="AA1522" i="4" s="1"/>
  <c r="X1518" i="4"/>
  <c r="AA1518" i="4" s="1"/>
  <c r="X1514" i="4"/>
  <c r="AA1514" i="4" s="1"/>
  <c r="X1510" i="4"/>
  <c r="AA1510" i="4" s="1"/>
  <c r="X1506" i="4"/>
  <c r="AA1506" i="4" s="1"/>
  <c r="X1502" i="4"/>
  <c r="AA1502" i="4" s="1"/>
  <c r="X1498" i="4"/>
  <c r="AA1498" i="4" s="1"/>
  <c r="X1494" i="4"/>
  <c r="AA1494" i="4" s="1"/>
  <c r="X1490" i="4"/>
  <c r="AA1490" i="4" s="1"/>
  <c r="X1486" i="4"/>
  <c r="AA1486" i="4" s="1"/>
  <c r="X1482" i="4"/>
  <c r="AA1482" i="4" s="1"/>
  <c r="X1478" i="4"/>
  <c r="AA1478" i="4" s="1"/>
  <c r="X1474" i="4"/>
  <c r="AA1474" i="4" s="1"/>
  <c r="X1470" i="4"/>
  <c r="AA1470" i="4" s="1"/>
  <c r="X1466" i="4"/>
  <c r="AA1466" i="4" s="1"/>
  <c r="X1462" i="4"/>
  <c r="AA1462" i="4" s="1"/>
  <c r="X1458" i="4"/>
  <c r="AA1458" i="4" s="1"/>
  <c r="X1454" i="4"/>
  <c r="AA1454" i="4" s="1"/>
  <c r="X1450" i="4"/>
  <c r="AA1450" i="4" s="1"/>
  <c r="X1446" i="4"/>
  <c r="AA1446" i="4" s="1"/>
  <c r="X1442" i="4"/>
  <c r="AA1442" i="4" s="1"/>
  <c r="X1438" i="4"/>
  <c r="AA1438" i="4" s="1"/>
  <c r="X1434" i="4"/>
  <c r="AA1434" i="4" s="1"/>
  <c r="X1430" i="4"/>
  <c r="AA1430" i="4" s="1"/>
  <c r="X1426" i="4"/>
  <c r="AA1426" i="4" s="1"/>
  <c r="X1422" i="4"/>
  <c r="AA1422" i="4" s="1"/>
  <c r="X1418" i="4"/>
  <c r="AA1418" i="4" s="1"/>
  <c r="X1414" i="4"/>
  <c r="AA1414" i="4" s="1"/>
  <c r="X1410" i="4"/>
  <c r="AA1410" i="4" s="1"/>
  <c r="X1406" i="4"/>
  <c r="AA1406" i="4" s="1"/>
  <c r="X1402" i="4"/>
  <c r="AA1402" i="4" s="1"/>
  <c r="X1398" i="4"/>
  <c r="AA1398" i="4" s="1"/>
  <c r="X1394" i="4"/>
  <c r="AA1394" i="4" s="1"/>
  <c r="X1390" i="4"/>
  <c r="AA1390" i="4" s="1"/>
  <c r="X1386" i="4"/>
  <c r="AA1386" i="4" s="1"/>
  <c r="X1382" i="4"/>
  <c r="AA1382" i="4" s="1"/>
  <c r="X1378" i="4"/>
  <c r="AA1378" i="4" s="1"/>
  <c r="X1374" i="4"/>
  <c r="AA1374" i="4" s="1"/>
  <c r="X1370" i="4"/>
  <c r="AA1370" i="4" s="1"/>
  <c r="X1366" i="4"/>
  <c r="AA1366" i="4" s="1"/>
  <c r="X1362" i="4"/>
  <c r="AA1362" i="4" s="1"/>
  <c r="X1358" i="4"/>
  <c r="AA1358" i="4" s="1"/>
  <c r="X1354" i="4"/>
  <c r="AA1354" i="4" s="1"/>
  <c r="X1350" i="4"/>
  <c r="AA1350" i="4" s="1"/>
  <c r="X1346" i="4"/>
  <c r="AA1346" i="4" s="1"/>
  <c r="X1342" i="4"/>
  <c r="AA1342" i="4" s="1"/>
  <c r="X1338" i="4"/>
  <c r="AA1338" i="4" s="1"/>
  <c r="X1334" i="4"/>
  <c r="AA1334" i="4" s="1"/>
  <c r="X1330" i="4"/>
  <c r="AA1330" i="4" s="1"/>
  <c r="X1326" i="4"/>
  <c r="AA1326" i="4" s="1"/>
  <c r="X1322" i="4"/>
  <c r="AA1322" i="4" s="1"/>
  <c r="X1318" i="4"/>
  <c r="AA1318" i="4" s="1"/>
  <c r="X1314" i="4"/>
  <c r="AA1314" i="4" s="1"/>
  <c r="X1310" i="4"/>
  <c r="AA1310" i="4" s="1"/>
  <c r="X1306" i="4"/>
  <c r="AA1306" i="4" s="1"/>
  <c r="X1302" i="4"/>
  <c r="AA1302" i="4" s="1"/>
  <c r="X1298" i="4"/>
  <c r="AA1298" i="4" s="1"/>
  <c r="X1294" i="4"/>
  <c r="AA1294" i="4" s="1"/>
  <c r="X1290" i="4"/>
  <c r="AA1290" i="4" s="1"/>
  <c r="X1286" i="4"/>
  <c r="AA1286" i="4" s="1"/>
  <c r="X1282" i="4"/>
  <c r="AA1282" i="4" s="1"/>
  <c r="X1278" i="4"/>
  <c r="AA1278" i="4" s="1"/>
  <c r="X1274" i="4"/>
  <c r="AA1274" i="4" s="1"/>
  <c r="X1270" i="4"/>
  <c r="AA1270" i="4" s="1"/>
  <c r="X1266" i="4"/>
  <c r="AA1266" i="4" s="1"/>
  <c r="X1262" i="4"/>
  <c r="AA1262" i="4" s="1"/>
  <c r="X1258" i="4"/>
  <c r="AA1258" i="4" s="1"/>
  <c r="X1254" i="4"/>
  <c r="AA1254" i="4" s="1"/>
  <c r="X1250" i="4"/>
  <c r="AA1250" i="4" s="1"/>
  <c r="X1246" i="4"/>
  <c r="AA1246" i="4" s="1"/>
  <c r="X1242" i="4"/>
  <c r="AA1242" i="4" s="1"/>
  <c r="X1238" i="4"/>
  <c r="AA1238" i="4" s="1"/>
  <c r="X1234" i="4"/>
  <c r="AA1234" i="4" s="1"/>
  <c r="X1230" i="4"/>
  <c r="AA1230" i="4" s="1"/>
  <c r="X1226" i="4"/>
  <c r="AA1226" i="4" s="1"/>
  <c r="X1222" i="4"/>
  <c r="AA1222" i="4" s="1"/>
  <c r="X1218" i="4"/>
  <c r="AA1218" i="4" s="1"/>
  <c r="X1214" i="4"/>
  <c r="AA1214" i="4" s="1"/>
  <c r="X1210" i="4"/>
  <c r="AA1210" i="4" s="1"/>
  <c r="X1206" i="4"/>
  <c r="AA1206" i="4" s="1"/>
  <c r="X1202" i="4"/>
  <c r="AA1202" i="4" s="1"/>
  <c r="X1198" i="4"/>
  <c r="AA1198" i="4" s="1"/>
  <c r="X1194" i="4"/>
  <c r="AA1194" i="4" s="1"/>
  <c r="X1190" i="4"/>
  <c r="AA1190" i="4" s="1"/>
  <c r="X1186" i="4"/>
  <c r="AA1186" i="4" s="1"/>
  <c r="X1182" i="4"/>
  <c r="AA1182" i="4" s="1"/>
  <c r="X1178" i="4"/>
  <c r="AA1178" i="4" s="1"/>
  <c r="X1174" i="4"/>
  <c r="AA1174" i="4" s="1"/>
  <c r="X1170" i="4"/>
  <c r="AA1170" i="4" s="1"/>
  <c r="X1166" i="4"/>
  <c r="AA1166" i="4" s="1"/>
  <c r="X1162" i="4"/>
  <c r="AA1162" i="4" s="1"/>
  <c r="X1158" i="4"/>
  <c r="AA1158" i="4" s="1"/>
  <c r="X1154" i="4"/>
  <c r="AA1154" i="4" s="1"/>
  <c r="X1150" i="4"/>
  <c r="AA1150" i="4" s="1"/>
  <c r="X1146" i="4"/>
  <c r="AA1146" i="4" s="1"/>
  <c r="X1142" i="4"/>
  <c r="AA1142" i="4" s="1"/>
  <c r="X1138" i="4"/>
  <c r="AA1138" i="4" s="1"/>
  <c r="X1134" i="4"/>
  <c r="AA1134" i="4" s="1"/>
  <c r="X1130" i="4"/>
  <c r="AA1130" i="4" s="1"/>
  <c r="X1126" i="4"/>
  <c r="AA1126" i="4" s="1"/>
  <c r="X1122" i="4"/>
  <c r="AA1122" i="4" s="1"/>
  <c r="X1118" i="4"/>
  <c r="AA1118" i="4" s="1"/>
  <c r="X1114" i="4"/>
  <c r="AA1114" i="4" s="1"/>
  <c r="X1110" i="4"/>
  <c r="AA1110" i="4" s="1"/>
  <c r="X1106" i="4"/>
  <c r="AA1106" i="4" s="1"/>
  <c r="X1102" i="4"/>
  <c r="AA1102" i="4" s="1"/>
  <c r="X1098" i="4"/>
  <c r="AA1098" i="4" s="1"/>
  <c r="X1094" i="4"/>
  <c r="AA1094" i="4" s="1"/>
  <c r="X1090" i="4"/>
  <c r="AA1090" i="4" s="1"/>
  <c r="X1086" i="4"/>
  <c r="AA1086" i="4" s="1"/>
  <c r="X1082" i="4"/>
  <c r="AA1082" i="4" s="1"/>
  <c r="X1078" i="4"/>
  <c r="AA1078" i="4" s="1"/>
  <c r="X1074" i="4"/>
  <c r="AA1074" i="4" s="1"/>
  <c r="X1070" i="4"/>
  <c r="AA1070" i="4" s="1"/>
  <c r="X1066" i="4"/>
  <c r="AA1066" i="4" s="1"/>
  <c r="X1062" i="4"/>
  <c r="AA1062" i="4" s="1"/>
  <c r="X1058" i="4"/>
  <c r="AA1058" i="4" s="1"/>
  <c r="X1054" i="4"/>
  <c r="AA1054" i="4" s="1"/>
  <c r="X1050" i="4"/>
  <c r="AA1050" i="4" s="1"/>
  <c r="X1046" i="4"/>
  <c r="AA1046" i="4" s="1"/>
  <c r="X1042" i="4"/>
  <c r="AA1042" i="4" s="1"/>
  <c r="X1038" i="4"/>
  <c r="AA1038" i="4" s="1"/>
  <c r="X1034" i="4"/>
  <c r="AA1034" i="4" s="1"/>
  <c r="X1030" i="4"/>
  <c r="AA1030" i="4" s="1"/>
  <c r="X1026" i="4"/>
  <c r="AA1026" i="4" s="1"/>
  <c r="X1022" i="4"/>
  <c r="AA1022" i="4" s="1"/>
  <c r="X1018" i="4"/>
  <c r="AA1018" i="4" s="1"/>
  <c r="X1014" i="4"/>
  <c r="AA1014" i="4" s="1"/>
  <c r="X1010" i="4"/>
  <c r="AA1010" i="4" s="1"/>
  <c r="X1006" i="4"/>
  <c r="AA1006" i="4" s="1"/>
  <c r="X1002" i="4"/>
  <c r="AA1002" i="4" s="1"/>
  <c r="X998" i="4"/>
  <c r="AA998" i="4" s="1"/>
  <c r="X994" i="4"/>
  <c r="AA994" i="4" s="1"/>
  <c r="X990" i="4"/>
  <c r="AA990" i="4" s="1"/>
  <c r="X986" i="4"/>
  <c r="AA986" i="4" s="1"/>
  <c r="X982" i="4"/>
  <c r="AA982" i="4" s="1"/>
  <c r="X978" i="4"/>
  <c r="AA978" i="4" s="1"/>
  <c r="X974" i="4"/>
  <c r="AA974" i="4" s="1"/>
  <c r="X970" i="4"/>
  <c r="AA970" i="4" s="1"/>
  <c r="X966" i="4"/>
  <c r="AA966" i="4" s="1"/>
  <c r="X962" i="4"/>
  <c r="AA962" i="4" s="1"/>
  <c r="X958" i="4"/>
  <c r="AA958" i="4" s="1"/>
  <c r="X954" i="4"/>
  <c r="AA954" i="4" s="1"/>
  <c r="X950" i="4"/>
  <c r="AA950" i="4" s="1"/>
  <c r="X946" i="4"/>
  <c r="AA946" i="4" s="1"/>
  <c r="X942" i="4"/>
  <c r="AA942" i="4" s="1"/>
  <c r="X938" i="4"/>
  <c r="AA938" i="4" s="1"/>
  <c r="X934" i="4"/>
  <c r="AA934" i="4" s="1"/>
  <c r="X930" i="4"/>
  <c r="AA930" i="4" s="1"/>
  <c r="X926" i="4"/>
  <c r="AA926" i="4" s="1"/>
  <c r="X922" i="4"/>
  <c r="AA922" i="4" s="1"/>
  <c r="X918" i="4"/>
  <c r="AA918" i="4" s="1"/>
  <c r="X914" i="4"/>
  <c r="AA914" i="4" s="1"/>
  <c r="X910" i="4"/>
  <c r="AA910" i="4" s="1"/>
  <c r="X906" i="4"/>
  <c r="AA906" i="4" s="1"/>
  <c r="X902" i="4"/>
  <c r="AA902" i="4" s="1"/>
  <c r="X898" i="4"/>
  <c r="AA898" i="4" s="1"/>
  <c r="X894" i="4"/>
  <c r="AA894" i="4" s="1"/>
  <c r="X890" i="4"/>
  <c r="AA890" i="4" s="1"/>
  <c r="X886" i="4"/>
  <c r="AA886" i="4" s="1"/>
  <c r="X882" i="4"/>
  <c r="AA882" i="4" s="1"/>
  <c r="X878" i="4"/>
  <c r="AA878" i="4" s="1"/>
  <c r="X874" i="4"/>
  <c r="AA874" i="4" s="1"/>
  <c r="X870" i="4"/>
  <c r="AA870" i="4" s="1"/>
  <c r="X866" i="4"/>
  <c r="AA866" i="4" s="1"/>
  <c r="X862" i="4"/>
  <c r="AA862" i="4" s="1"/>
  <c r="X858" i="4"/>
  <c r="AA858" i="4" s="1"/>
  <c r="X854" i="4"/>
  <c r="AA854" i="4" s="1"/>
  <c r="X850" i="4"/>
  <c r="AA850" i="4" s="1"/>
  <c r="X846" i="4"/>
  <c r="AA846" i="4" s="1"/>
  <c r="X842" i="4"/>
  <c r="AA842" i="4" s="1"/>
  <c r="X838" i="4"/>
  <c r="AA838" i="4" s="1"/>
  <c r="X834" i="4"/>
  <c r="AA834" i="4" s="1"/>
  <c r="X830" i="4"/>
  <c r="AA830" i="4" s="1"/>
  <c r="X826" i="4"/>
  <c r="AA826" i="4" s="1"/>
  <c r="X822" i="4"/>
  <c r="AA822" i="4" s="1"/>
  <c r="X818" i="4"/>
  <c r="AA818" i="4" s="1"/>
  <c r="X814" i="4"/>
  <c r="AA814" i="4" s="1"/>
  <c r="X810" i="4"/>
  <c r="AA810" i="4" s="1"/>
  <c r="X806" i="4"/>
  <c r="AA806" i="4" s="1"/>
  <c r="X802" i="4"/>
  <c r="AA802" i="4" s="1"/>
  <c r="X798" i="4"/>
  <c r="AA798" i="4" s="1"/>
  <c r="X794" i="4"/>
  <c r="AA794" i="4" s="1"/>
  <c r="X790" i="4"/>
  <c r="AA790" i="4" s="1"/>
  <c r="X786" i="4"/>
  <c r="AA786" i="4" s="1"/>
  <c r="X782" i="4"/>
  <c r="AA782" i="4" s="1"/>
  <c r="X778" i="4"/>
  <c r="AA778" i="4" s="1"/>
  <c r="X774" i="4"/>
  <c r="AA774" i="4" s="1"/>
  <c r="X770" i="4"/>
  <c r="AA770" i="4" s="1"/>
  <c r="X766" i="4"/>
  <c r="AA766" i="4" s="1"/>
  <c r="X762" i="4"/>
  <c r="AA762" i="4" s="1"/>
  <c r="X758" i="4"/>
  <c r="AA758" i="4" s="1"/>
  <c r="X754" i="4"/>
  <c r="AA754" i="4" s="1"/>
  <c r="X750" i="4"/>
  <c r="AA750" i="4" s="1"/>
  <c r="X746" i="4"/>
  <c r="AA746" i="4" s="1"/>
  <c r="X742" i="4"/>
  <c r="AA742" i="4" s="1"/>
  <c r="X738" i="4"/>
  <c r="AA738" i="4" s="1"/>
  <c r="X734" i="4"/>
  <c r="AA734" i="4" s="1"/>
  <c r="X730" i="4"/>
  <c r="AA730" i="4" s="1"/>
  <c r="X726" i="4"/>
  <c r="AA726" i="4" s="1"/>
  <c r="X722" i="4"/>
  <c r="AA722" i="4" s="1"/>
  <c r="X718" i="4"/>
  <c r="AA718" i="4" s="1"/>
  <c r="X714" i="4"/>
  <c r="AA714" i="4" s="1"/>
  <c r="X710" i="4"/>
  <c r="AA710" i="4" s="1"/>
  <c r="X706" i="4"/>
  <c r="AA706" i="4" s="1"/>
  <c r="X702" i="4"/>
  <c r="AA702" i="4" s="1"/>
  <c r="X698" i="4"/>
  <c r="AA698" i="4" s="1"/>
  <c r="X694" i="4"/>
  <c r="AA694" i="4" s="1"/>
  <c r="X690" i="4"/>
  <c r="AA690" i="4" s="1"/>
  <c r="X686" i="4"/>
  <c r="AA686" i="4" s="1"/>
  <c r="X682" i="4"/>
  <c r="AA682" i="4" s="1"/>
  <c r="X1356" i="4"/>
  <c r="AA1356" i="4" s="1"/>
  <c r="X1352" i="4"/>
  <c r="AA1352" i="4" s="1"/>
  <c r="X1348" i="4"/>
  <c r="AA1348" i="4" s="1"/>
  <c r="X1344" i="4"/>
  <c r="AA1344" i="4" s="1"/>
  <c r="X1340" i="4"/>
  <c r="AA1340" i="4" s="1"/>
  <c r="X1336" i="4"/>
  <c r="AA1336" i="4" s="1"/>
  <c r="X1332" i="4"/>
  <c r="AA1332" i="4" s="1"/>
  <c r="X1328" i="4"/>
  <c r="AA1328" i="4" s="1"/>
  <c r="X1324" i="4"/>
  <c r="AA1324" i="4" s="1"/>
  <c r="X1320" i="4"/>
  <c r="AA1320" i="4" s="1"/>
  <c r="X1316" i="4"/>
  <c r="AA1316" i="4" s="1"/>
  <c r="X1312" i="4"/>
  <c r="AA1312" i="4" s="1"/>
  <c r="X1308" i="4"/>
  <c r="AA1308" i="4" s="1"/>
  <c r="X1304" i="4"/>
  <c r="AA1304" i="4" s="1"/>
  <c r="X1300" i="4"/>
  <c r="AA1300" i="4" s="1"/>
  <c r="X1296" i="4"/>
  <c r="AA1296" i="4" s="1"/>
  <c r="X1292" i="4"/>
  <c r="AA1292" i="4" s="1"/>
  <c r="X1288" i="4"/>
  <c r="AA1288" i="4" s="1"/>
  <c r="X1284" i="4"/>
  <c r="AA1284" i="4" s="1"/>
  <c r="X1280" i="4"/>
  <c r="AA1280" i="4" s="1"/>
  <c r="X1276" i="4"/>
  <c r="AA1276" i="4" s="1"/>
  <c r="X1272" i="4"/>
  <c r="AA1272" i="4" s="1"/>
  <c r="X1268" i="4"/>
  <c r="AA1268" i="4" s="1"/>
  <c r="X1264" i="4"/>
  <c r="AA1264" i="4" s="1"/>
  <c r="X1260" i="4"/>
  <c r="AA1260" i="4" s="1"/>
  <c r="X1256" i="4"/>
  <c r="AA1256" i="4" s="1"/>
  <c r="X1252" i="4"/>
  <c r="AA1252" i="4" s="1"/>
  <c r="X1248" i="4"/>
  <c r="AA1248" i="4" s="1"/>
  <c r="X1244" i="4"/>
  <c r="AA1244" i="4" s="1"/>
  <c r="X1240" i="4"/>
  <c r="AA1240" i="4" s="1"/>
  <c r="X1236" i="4"/>
  <c r="AA1236" i="4" s="1"/>
  <c r="X1232" i="4"/>
  <c r="AA1232" i="4" s="1"/>
  <c r="X1228" i="4"/>
  <c r="AA1228" i="4" s="1"/>
  <c r="X1224" i="4"/>
  <c r="AA1224" i="4" s="1"/>
  <c r="X1220" i="4"/>
  <c r="AA1220" i="4" s="1"/>
  <c r="X1216" i="4"/>
  <c r="AA1216" i="4" s="1"/>
  <c r="X1212" i="4"/>
  <c r="AA1212" i="4" s="1"/>
  <c r="X1208" i="4"/>
  <c r="AA1208" i="4" s="1"/>
  <c r="X1204" i="4"/>
  <c r="AA1204" i="4" s="1"/>
  <c r="X1200" i="4"/>
  <c r="AA1200" i="4" s="1"/>
  <c r="X1196" i="4"/>
  <c r="AA1196" i="4" s="1"/>
  <c r="X1192" i="4"/>
  <c r="AA1192" i="4" s="1"/>
  <c r="X1188" i="4"/>
  <c r="AA1188" i="4" s="1"/>
  <c r="X1184" i="4"/>
  <c r="AA1184" i="4" s="1"/>
  <c r="X1180" i="4"/>
  <c r="AA1180" i="4" s="1"/>
  <c r="X1176" i="4"/>
  <c r="AA1176" i="4" s="1"/>
  <c r="X1172" i="4"/>
  <c r="AA1172" i="4" s="1"/>
  <c r="X1168" i="4"/>
  <c r="AA1168" i="4" s="1"/>
  <c r="X1164" i="4"/>
  <c r="AA1164" i="4" s="1"/>
  <c r="X1160" i="4"/>
  <c r="AA1160" i="4" s="1"/>
  <c r="X1156" i="4"/>
  <c r="AA1156" i="4" s="1"/>
  <c r="X1152" i="4"/>
  <c r="AA1152" i="4" s="1"/>
  <c r="X1148" i="4"/>
  <c r="AA1148" i="4" s="1"/>
  <c r="X1144" i="4"/>
  <c r="AA1144" i="4" s="1"/>
  <c r="X1140" i="4"/>
  <c r="AA1140" i="4" s="1"/>
  <c r="X1136" i="4"/>
  <c r="AA1136" i="4" s="1"/>
  <c r="X1132" i="4"/>
  <c r="AA1132" i="4" s="1"/>
  <c r="X1128" i="4"/>
  <c r="AA1128" i="4" s="1"/>
  <c r="X1124" i="4"/>
  <c r="AA1124" i="4" s="1"/>
  <c r="X1120" i="4"/>
  <c r="AA1120" i="4" s="1"/>
  <c r="X1116" i="4"/>
  <c r="AA1116" i="4" s="1"/>
  <c r="X1112" i="4"/>
  <c r="AA1112" i="4" s="1"/>
  <c r="X1108" i="4"/>
  <c r="AA1108" i="4" s="1"/>
  <c r="X1104" i="4"/>
  <c r="AA1104" i="4" s="1"/>
  <c r="X1100" i="4"/>
  <c r="AA1100" i="4" s="1"/>
  <c r="X1096" i="4"/>
  <c r="AA1096" i="4" s="1"/>
  <c r="X1092" i="4"/>
  <c r="AA1092" i="4" s="1"/>
  <c r="X1088" i="4"/>
  <c r="AA1088" i="4" s="1"/>
  <c r="X1084" i="4"/>
  <c r="AA1084" i="4" s="1"/>
  <c r="X1080" i="4"/>
  <c r="AA1080" i="4" s="1"/>
  <c r="X1076" i="4"/>
  <c r="AA1076" i="4" s="1"/>
  <c r="X1072" i="4"/>
  <c r="AA1072" i="4" s="1"/>
  <c r="X1068" i="4"/>
  <c r="AA1068" i="4" s="1"/>
  <c r="X1064" i="4"/>
  <c r="AA1064" i="4" s="1"/>
  <c r="X1060" i="4"/>
  <c r="AA1060" i="4" s="1"/>
  <c r="X1056" i="4"/>
  <c r="AA1056" i="4" s="1"/>
  <c r="X1052" i="4"/>
  <c r="AA1052" i="4" s="1"/>
  <c r="X1048" i="4"/>
  <c r="AA1048" i="4" s="1"/>
  <c r="X1044" i="4"/>
  <c r="AA1044" i="4" s="1"/>
  <c r="X1040" i="4"/>
  <c r="AA1040" i="4" s="1"/>
  <c r="X1036" i="4"/>
  <c r="AA1036" i="4" s="1"/>
  <c r="X1032" i="4"/>
  <c r="AA1032" i="4" s="1"/>
  <c r="X1028" i="4"/>
  <c r="AA1028" i="4" s="1"/>
  <c r="X1024" i="4"/>
  <c r="AA1024" i="4" s="1"/>
  <c r="X1020" i="4"/>
  <c r="AA1020" i="4" s="1"/>
  <c r="X1016" i="4"/>
  <c r="AA1016" i="4" s="1"/>
  <c r="X1012" i="4"/>
  <c r="AA1012" i="4" s="1"/>
  <c r="X1008" i="4"/>
  <c r="AA1008" i="4" s="1"/>
  <c r="X1004" i="4"/>
  <c r="AA1004" i="4" s="1"/>
  <c r="X1000" i="4"/>
  <c r="AA1000" i="4" s="1"/>
  <c r="X996" i="4"/>
  <c r="AA996" i="4" s="1"/>
  <c r="X992" i="4"/>
  <c r="AA992" i="4" s="1"/>
  <c r="X988" i="4"/>
  <c r="AA988" i="4" s="1"/>
  <c r="X984" i="4"/>
  <c r="AA984" i="4" s="1"/>
  <c r="X980" i="4"/>
  <c r="AA980" i="4" s="1"/>
  <c r="X976" i="4"/>
  <c r="AA976" i="4" s="1"/>
  <c r="X972" i="4"/>
  <c r="AA972" i="4" s="1"/>
  <c r="X968" i="4"/>
  <c r="AA968" i="4" s="1"/>
  <c r="X964" i="4"/>
  <c r="AA964" i="4" s="1"/>
  <c r="X960" i="4"/>
  <c r="AA960" i="4" s="1"/>
  <c r="X956" i="4"/>
  <c r="AA956" i="4" s="1"/>
  <c r="X952" i="4"/>
  <c r="AA952" i="4" s="1"/>
  <c r="X948" i="4"/>
  <c r="AA948" i="4" s="1"/>
  <c r="X944" i="4"/>
  <c r="AA944" i="4" s="1"/>
  <c r="X940" i="4"/>
  <c r="AA940" i="4" s="1"/>
  <c r="X936" i="4"/>
  <c r="AA936" i="4" s="1"/>
  <c r="X932" i="4"/>
  <c r="AA932" i="4" s="1"/>
  <c r="X928" i="4"/>
  <c r="AA928" i="4" s="1"/>
  <c r="X924" i="4"/>
  <c r="AA924" i="4" s="1"/>
  <c r="X920" i="4"/>
  <c r="AA920" i="4" s="1"/>
  <c r="X916" i="4"/>
  <c r="AA916" i="4" s="1"/>
  <c r="X912" i="4"/>
  <c r="AA912" i="4" s="1"/>
  <c r="X908" i="4"/>
  <c r="AA908" i="4" s="1"/>
  <c r="X904" i="4"/>
  <c r="AA904" i="4" s="1"/>
  <c r="X900" i="4"/>
  <c r="AA900" i="4" s="1"/>
  <c r="X896" i="4"/>
  <c r="AA896" i="4" s="1"/>
  <c r="X892" i="4"/>
  <c r="AA892" i="4" s="1"/>
  <c r="X888" i="4"/>
  <c r="AA888" i="4" s="1"/>
  <c r="X884" i="4"/>
  <c r="AA884" i="4" s="1"/>
  <c r="X880" i="4"/>
  <c r="AA880" i="4" s="1"/>
  <c r="X876" i="4"/>
  <c r="AA876" i="4" s="1"/>
  <c r="X872" i="4"/>
  <c r="AA872" i="4" s="1"/>
  <c r="X868" i="4"/>
  <c r="AA868" i="4" s="1"/>
  <c r="X864" i="4"/>
  <c r="AA864" i="4" s="1"/>
  <c r="X860" i="4"/>
  <c r="AA860" i="4" s="1"/>
  <c r="X856" i="4"/>
  <c r="AA856" i="4" s="1"/>
  <c r="X852" i="4"/>
  <c r="AA852" i="4" s="1"/>
  <c r="X848" i="4"/>
  <c r="AA848" i="4" s="1"/>
  <c r="X844" i="4"/>
  <c r="AA844" i="4" s="1"/>
  <c r="X840" i="4"/>
  <c r="AA840" i="4" s="1"/>
  <c r="X836" i="4"/>
  <c r="AA836" i="4" s="1"/>
  <c r="X832" i="4"/>
  <c r="AA832" i="4" s="1"/>
  <c r="X828" i="4"/>
  <c r="AA828" i="4" s="1"/>
  <c r="X824" i="4"/>
  <c r="AA824" i="4" s="1"/>
  <c r="X820" i="4"/>
  <c r="AA820" i="4" s="1"/>
  <c r="X816" i="4"/>
  <c r="AA816" i="4" s="1"/>
  <c r="X812" i="4"/>
  <c r="AA812" i="4" s="1"/>
  <c r="X808" i="4"/>
  <c r="AA808" i="4" s="1"/>
  <c r="X804" i="4"/>
  <c r="AA804" i="4" s="1"/>
  <c r="X800" i="4"/>
  <c r="AA800" i="4" s="1"/>
  <c r="X796" i="4"/>
  <c r="AA796" i="4" s="1"/>
  <c r="X792" i="4"/>
  <c r="AA792" i="4" s="1"/>
  <c r="X788" i="4"/>
  <c r="AA788" i="4" s="1"/>
  <c r="X784" i="4"/>
  <c r="AA784" i="4" s="1"/>
  <c r="X780" i="4"/>
  <c r="AA780" i="4" s="1"/>
  <c r="X776" i="4"/>
  <c r="AA776" i="4" s="1"/>
  <c r="X772" i="4"/>
  <c r="AA772" i="4" s="1"/>
  <c r="X768" i="4"/>
  <c r="AA768" i="4" s="1"/>
  <c r="X764" i="4"/>
  <c r="AA764" i="4" s="1"/>
  <c r="X760" i="4"/>
  <c r="AA760" i="4" s="1"/>
  <c r="X756" i="4"/>
  <c r="AA756" i="4" s="1"/>
  <c r="X752" i="4"/>
  <c r="AA752" i="4" s="1"/>
  <c r="X748" i="4"/>
  <c r="AA748" i="4" s="1"/>
  <c r="X744" i="4"/>
  <c r="AA744" i="4" s="1"/>
  <c r="X740" i="4"/>
  <c r="AA740" i="4" s="1"/>
  <c r="X736" i="4"/>
  <c r="AA736" i="4" s="1"/>
  <c r="X732" i="4"/>
  <c r="AA732" i="4" s="1"/>
  <c r="X728" i="4"/>
  <c r="AA728" i="4" s="1"/>
  <c r="X724" i="4"/>
  <c r="AA724" i="4" s="1"/>
  <c r="X720" i="4"/>
  <c r="AA720" i="4" s="1"/>
  <c r="X716" i="4"/>
  <c r="AA716" i="4" s="1"/>
  <c r="X712" i="4"/>
  <c r="AA712" i="4" s="1"/>
  <c r="X708" i="4"/>
  <c r="AA708" i="4" s="1"/>
  <c r="X704" i="4"/>
  <c r="AA704" i="4" s="1"/>
  <c r="X700" i="4"/>
  <c r="AA700" i="4" s="1"/>
  <c r="X696" i="4"/>
  <c r="AA696" i="4" s="1"/>
  <c r="X692" i="4"/>
  <c r="AA692" i="4" s="1"/>
  <c r="X688" i="4"/>
  <c r="AA688" i="4" s="1"/>
  <c r="X684" i="4"/>
  <c r="AA684" i="4" s="1"/>
  <c r="X680" i="4"/>
  <c r="AA680" i="4" s="1"/>
  <c r="X676" i="4"/>
  <c r="AA676" i="4" s="1"/>
  <c r="X672" i="4"/>
  <c r="AA672" i="4" s="1"/>
  <c r="X668" i="4"/>
  <c r="AA668" i="4" s="1"/>
  <c r="X664" i="4"/>
  <c r="AA664" i="4" s="1"/>
  <c r="X660" i="4"/>
  <c r="AA660" i="4" s="1"/>
  <c r="X656" i="4"/>
  <c r="AA656" i="4" s="1"/>
  <c r="X652" i="4"/>
  <c r="AA652" i="4" s="1"/>
  <c r="X648" i="4"/>
  <c r="AA648" i="4" s="1"/>
  <c r="X644" i="4"/>
  <c r="AA644" i="4" s="1"/>
  <c r="X640" i="4"/>
  <c r="AA640" i="4" s="1"/>
  <c r="X636" i="4"/>
  <c r="AA636" i="4" s="1"/>
  <c r="X632" i="4"/>
  <c r="AA632" i="4" s="1"/>
  <c r="X628" i="4"/>
  <c r="AA628" i="4" s="1"/>
  <c r="X624" i="4"/>
  <c r="AA624" i="4" s="1"/>
  <c r="X620" i="4"/>
  <c r="AA620" i="4" s="1"/>
  <c r="X616" i="4"/>
  <c r="AA616" i="4" s="1"/>
  <c r="X612" i="4"/>
  <c r="AA612" i="4" s="1"/>
  <c r="X608" i="4"/>
  <c r="AA608" i="4" s="1"/>
  <c r="X604" i="4"/>
  <c r="AA604" i="4" s="1"/>
  <c r="X600" i="4"/>
  <c r="AA600" i="4" s="1"/>
  <c r="X596" i="4"/>
  <c r="AA596" i="4" s="1"/>
  <c r="X592" i="4"/>
  <c r="AA592" i="4" s="1"/>
  <c r="X588" i="4"/>
  <c r="AA588" i="4" s="1"/>
  <c r="X584" i="4"/>
  <c r="AA584" i="4" s="1"/>
  <c r="X580" i="4"/>
  <c r="AA580" i="4" s="1"/>
  <c r="X576" i="4"/>
  <c r="AA576" i="4" s="1"/>
  <c r="X572" i="4"/>
  <c r="AA572" i="4" s="1"/>
  <c r="X568" i="4"/>
  <c r="AA568" i="4" s="1"/>
  <c r="X564" i="4"/>
  <c r="AA564" i="4" s="1"/>
  <c r="X560" i="4"/>
  <c r="AA560" i="4" s="1"/>
  <c r="X556" i="4"/>
  <c r="AA556" i="4" s="1"/>
  <c r="X552" i="4"/>
  <c r="AA552" i="4" s="1"/>
  <c r="X548" i="4"/>
  <c r="AA548" i="4" s="1"/>
  <c r="X544" i="4"/>
  <c r="AA544" i="4" s="1"/>
  <c r="X540" i="4"/>
  <c r="AA540" i="4" s="1"/>
  <c r="X536" i="4"/>
  <c r="AA536" i="4" s="1"/>
  <c r="X532" i="4"/>
  <c r="AA532" i="4" s="1"/>
  <c r="X528" i="4"/>
  <c r="AA528" i="4" s="1"/>
  <c r="X524" i="4"/>
  <c r="AA524" i="4" s="1"/>
  <c r="X520" i="4"/>
  <c r="AA520" i="4" s="1"/>
  <c r="X516" i="4"/>
  <c r="AA516" i="4" s="1"/>
  <c r="X512" i="4"/>
  <c r="AA512" i="4" s="1"/>
  <c r="X508" i="4"/>
  <c r="AA508" i="4" s="1"/>
  <c r="X504" i="4"/>
  <c r="AA504" i="4" s="1"/>
  <c r="X500" i="4"/>
  <c r="AA500" i="4" s="1"/>
  <c r="X496" i="4"/>
  <c r="AA496" i="4" s="1"/>
  <c r="X492" i="4"/>
  <c r="AA492" i="4" s="1"/>
  <c r="X488" i="4"/>
  <c r="AA488" i="4" s="1"/>
  <c r="X484" i="4"/>
  <c r="AA484" i="4" s="1"/>
  <c r="X480" i="4"/>
  <c r="AA480" i="4" s="1"/>
  <c r="X476" i="4"/>
  <c r="AA476" i="4" s="1"/>
  <c r="X472" i="4"/>
  <c r="AA472" i="4" s="1"/>
  <c r="X468" i="4"/>
  <c r="AA468" i="4" s="1"/>
  <c r="X464" i="4"/>
  <c r="AA464" i="4" s="1"/>
  <c r="X460" i="4"/>
  <c r="AA460" i="4" s="1"/>
  <c r="X456" i="4"/>
  <c r="AA456" i="4" s="1"/>
  <c r="X452" i="4"/>
  <c r="AA452" i="4" s="1"/>
  <c r="X448" i="4"/>
  <c r="AA448" i="4" s="1"/>
  <c r="X444" i="4"/>
  <c r="AA444" i="4" s="1"/>
  <c r="X440" i="4"/>
  <c r="AA440" i="4" s="1"/>
  <c r="X436" i="4"/>
  <c r="AA436" i="4" s="1"/>
  <c r="X432" i="4"/>
  <c r="AA432" i="4" s="1"/>
  <c r="X428" i="4"/>
  <c r="AA428" i="4" s="1"/>
  <c r="X424" i="4"/>
  <c r="AA424" i="4" s="1"/>
  <c r="X420" i="4"/>
  <c r="AA420" i="4" s="1"/>
  <c r="X416" i="4"/>
  <c r="AA416" i="4" s="1"/>
  <c r="X412" i="4"/>
  <c r="AA412" i="4" s="1"/>
  <c r="X408" i="4"/>
  <c r="AA408" i="4" s="1"/>
  <c r="X404" i="4"/>
  <c r="AA404" i="4" s="1"/>
  <c r="X400" i="4"/>
  <c r="AA400" i="4" s="1"/>
  <c r="X396" i="4"/>
  <c r="AA396" i="4" s="1"/>
  <c r="X392" i="4"/>
  <c r="AA392" i="4" s="1"/>
  <c r="X388" i="4"/>
  <c r="AA388" i="4" s="1"/>
  <c r="X384" i="4"/>
  <c r="AA384" i="4" s="1"/>
  <c r="X380" i="4"/>
  <c r="AA380" i="4" s="1"/>
  <c r="X376" i="4"/>
  <c r="AA376" i="4" s="1"/>
  <c r="X372" i="4"/>
  <c r="AA372" i="4" s="1"/>
  <c r="X368" i="4"/>
  <c r="AA368" i="4" s="1"/>
  <c r="X364" i="4"/>
  <c r="AA364" i="4" s="1"/>
  <c r="X360" i="4"/>
  <c r="AA360" i="4" s="1"/>
  <c r="X356" i="4"/>
  <c r="AA356" i="4" s="1"/>
  <c r="X352" i="4"/>
  <c r="AA352" i="4" s="1"/>
  <c r="X348" i="4"/>
  <c r="AA348" i="4" s="1"/>
  <c r="X344" i="4"/>
  <c r="AA344" i="4" s="1"/>
  <c r="X340" i="4"/>
  <c r="AA340" i="4" s="1"/>
  <c r="X336" i="4"/>
  <c r="AA336" i="4" s="1"/>
  <c r="X332" i="4"/>
  <c r="AA332" i="4" s="1"/>
  <c r="X328" i="4"/>
  <c r="AA328" i="4" s="1"/>
  <c r="X324" i="4"/>
  <c r="AA324" i="4" s="1"/>
  <c r="X320" i="4"/>
  <c r="AA320" i="4" s="1"/>
  <c r="X316" i="4"/>
  <c r="AA316" i="4" s="1"/>
  <c r="X312" i="4"/>
  <c r="AA312" i="4" s="1"/>
  <c r="X308" i="4"/>
  <c r="AA308" i="4" s="1"/>
  <c r="X304" i="4"/>
  <c r="AA304" i="4" s="1"/>
  <c r="X300" i="4"/>
  <c r="AA300" i="4" s="1"/>
  <c r="X296" i="4"/>
  <c r="AA296" i="4" s="1"/>
  <c r="X292" i="4"/>
  <c r="AA292" i="4" s="1"/>
  <c r="X288" i="4"/>
  <c r="AA288" i="4" s="1"/>
  <c r="X284" i="4"/>
  <c r="AA284" i="4" s="1"/>
  <c r="X280" i="4"/>
  <c r="AA280" i="4" s="1"/>
  <c r="X276" i="4"/>
  <c r="AA276" i="4" s="1"/>
  <c r="X272" i="4"/>
  <c r="AA272" i="4" s="1"/>
  <c r="X268" i="4"/>
  <c r="AA268" i="4" s="1"/>
  <c r="X264" i="4"/>
  <c r="AA264" i="4" s="1"/>
  <c r="X260" i="4"/>
  <c r="AA260" i="4" s="1"/>
  <c r="X256" i="4"/>
  <c r="AA256" i="4" s="1"/>
  <c r="X252" i="4"/>
  <c r="AA252" i="4" s="1"/>
  <c r="X248" i="4"/>
  <c r="AA248" i="4" s="1"/>
  <c r="X244" i="4"/>
  <c r="AA244" i="4" s="1"/>
  <c r="X240" i="4"/>
  <c r="AA240" i="4" s="1"/>
  <c r="X236" i="4"/>
  <c r="AA236" i="4" s="1"/>
  <c r="X232" i="4"/>
  <c r="AA232" i="4" s="1"/>
  <c r="X228" i="4"/>
  <c r="AA228" i="4" s="1"/>
  <c r="X224" i="4"/>
  <c r="AA224" i="4" s="1"/>
  <c r="X220" i="4"/>
  <c r="AA220" i="4" s="1"/>
  <c r="X216" i="4"/>
  <c r="AA216" i="4" s="1"/>
  <c r="X212" i="4"/>
  <c r="AA212" i="4" s="1"/>
  <c r="X208" i="4"/>
  <c r="AA208" i="4" s="1"/>
  <c r="X204" i="4"/>
  <c r="AA204" i="4" s="1"/>
  <c r="X200" i="4"/>
  <c r="AA200" i="4" s="1"/>
  <c r="X196" i="4"/>
  <c r="AA196" i="4" s="1"/>
  <c r="X192" i="4"/>
  <c r="AA192" i="4" s="1"/>
  <c r="X188" i="4"/>
  <c r="AA188" i="4" s="1"/>
  <c r="X184" i="4"/>
  <c r="AA184" i="4" s="1"/>
  <c r="X180" i="4"/>
  <c r="AA180" i="4" s="1"/>
  <c r="X176" i="4"/>
  <c r="AA176" i="4" s="1"/>
  <c r="X172" i="4"/>
  <c r="AA172" i="4" s="1"/>
  <c r="X168" i="4"/>
  <c r="AA168" i="4" s="1"/>
  <c r="X164" i="4"/>
  <c r="AA164" i="4" s="1"/>
  <c r="X160" i="4"/>
  <c r="AA160" i="4" s="1"/>
  <c r="X156" i="4"/>
  <c r="AA156" i="4" s="1"/>
  <c r="X152" i="4"/>
  <c r="AA152" i="4" s="1"/>
  <c r="X148" i="4"/>
  <c r="AA148" i="4" s="1"/>
  <c r="X144" i="4"/>
  <c r="AA144" i="4" s="1"/>
  <c r="X140" i="4"/>
  <c r="AA140" i="4" s="1"/>
  <c r="X136" i="4"/>
  <c r="AA136" i="4" s="1"/>
  <c r="X132" i="4"/>
  <c r="AA132" i="4" s="1"/>
  <c r="X128" i="4"/>
  <c r="AA128" i="4" s="1"/>
  <c r="X124" i="4"/>
  <c r="AA124" i="4" s="1"/>
  <c r="X120" i="4"/>
  <c r="AA120" i="4" s="1"/>
  <c r="X116" i="4"/>
  <c r="AA116" i="4" s="1"/>
  <c r="X112" i="4"/>
  <c r="AA112" i="4" s="1"/>
  <c r="X108" i="4"/>
  <c r="AA108" i="4" s="1"/>
  <c r="X104" i="4"/>
  <c r="AA104" i="4" s="1"/>
  <c r="X100" i="4"/>
  <c r="AA100" i="4" s="1"/>
  <c r="X96" i="4"/>
  <c r="AA96" i="4" s="1"/>
  <c r="X92" i="4"/>
  <c r="AA92" i="4" s="1"/>
  <c r="X88" i="4"/>
  <c r="AA88" i="4" s="1"/>
  <c r="X84" i="4"/>
  <c r="AA84" i="4" s="1"/>
  <c r="X80" i="4"/>
  <c r="AA80" i="4" s="1"/>
  <c r="X76" i="4"/>
  <c r="AA76" i="4" s="1"/>
  <c r="X72" i="4"/>
  <c r="AA72" i="4" s="1"/>
  <c r="X68" i="4"/>
  <c r="AA68" i="4" s="1"/>
  <c r="X64" i="4"/>
  <c r="AA64" i="4" s="1"/>
  <c r="X60" i="4"/>
  <c r="AA60" i="4" s="1"/>
  <c r="X56" i="4"/>
  <c r="AA56" i="4" s="1"/>
  <c r="X52" i="4"/>
  <c r="AA52" i="4" s="1"/>
  <c r="X48" i="4"/>
  <c r="AA48" i="4" s="1"/>
  <c r="X683" i="4"/>
  <c r="AA683" i="4" s="1"/>
  <c r="X679" i="4"/>
  <c r="AA679" i="4" s="1"/>
  <c r="X675" i="4"/>
  <c r="AA675" i="4" s="1"/>
  <c r="X671" i="4"/>
  <c r="AA671" i="4" s="1"/>
  <c r="X667" i="4"/>
  <c r="AA667" i="4" s="1"/>
  <c r="X663" i="4"/>
  <c r="AA663" i="4" s="1"/>
  <c r="X659" i="4"/>
  <c r="AA659" i="4" s="1"/>
  <c r="X655" i="4"/>
  <c r="AA655" i="4" s="1"/>
  <c r="X651" i="4"/>
  <c r="AA651" i="4" s="1"/>
  <c r="X647" i="4"/>
  <c r="AA647" i="4" s="1"/>
  <c r="X643" i="4"/>
  <c r="AA643" i="4" s="1"/>
  <c r="X639" i="4"/>
  <c r="AA639" i="4" s="1"/>
  <c r="X635" i="4"/>
  <c r="AA635" i="4" s="1"/>
  <c r="X631" i="4"/>
  <c r="AA631" i="4" s="1"/>
  <c r="X627" i="4"/>
  <c r="AA627" i="4" s="1"/>
  <c r="X623" i="4"/>
  <c r="AA623" i="4" s="1"/>
  <c r="X619" i="4"/>
  <c r="AA619" i="4" s="1"/>
  <c r="X615" i="4"/>
  <c r="AA615" i="4" s="1"/>
  <c r="X611" i="4"/>
  <c r="AA611" i="4" s="1"/>
  <c r="X607" i="4"/>
  <c r="AA607" i="4" s="1"/>
  <c r="X603" i="4"/>
  <c r="AA603" i="4" s="1"/>
  <c r="X599" i="4"/>
  <c r="AA599" i="4" s="1"/>
  <c r="X595" i="4"/>
  <c r="AA595" i="4" s="1"/>
  <c r="X591" i="4"/>
  <c r="AA591" i="4" s="1"/>
  <c r="X587" i="4"/>
  <c r="AA587" i="4" s="1"/>
  <c r="X583" i="4"/>
  <c r="AA583" i="4" s="1"/>
  <c r="X579" i="4"/>
  <c r="AA579" i="4" s="1"/>
  <c r="X575" i="4"/>
  <c r="AA575" i="4" s="1"/>
  <c r="X571" i="4"/>
  <c r="AA571" i="4" s="1"/>
  <c r="X567" i="4"/>
  <c r="AA567" i="4" s="1"/>
  <c r="X563" i="4"/>
  <c r="AA563" i="4" s="1"/>
  <c r="X559" i="4"/>
  <c r="AA559" i="4" s="1"/>
  <c r="X555" i="4"/>
  <c r="AA555" i="4" s="1"/>
  <c r="X551" i="4"/>
  <c r="AA551" i="4" s="1"/>
  <c r="X547" i="4"/>
  <c r="AA547" i="4" s="1"/>
  <c r="X543" i="4"/>
  <c r="AA543" i="4" s="1"/>
  <c r="X539" i="4"/>
  <c r="AA539" i="4" s="1"/>
  <c r="X535" i="4"/>
  <c r="AA535" i="4" s="1"/>
  <c r="X531" i="4"/>
  <c r="AA531" i="4" s="1"/>
  <c r="X527" i="4"/>
  <c r="AA527" i="4" s="1"/>
  <c r="X523" i="4"/>
  <c r="AA523" i="4" s="1"/>
  <c r="X519" i="4"/>
  <c r="AA519" i="4" s="1"/>
  <c r="X515" i="4"/>
  <c r="AA515" i="4" s="1"/>
  <c r="X511" i="4"/>
  <c r="AA511" i="4" s="1"/>
  <c r="X507" i="4"/>
  <c r="AA507" i="4" s="1"/>
  <c r="X503" i="4"/>
  <c r="AA503" i="4" s="1"/>
  <c r="X499" i="4"/>
  <c r="AA499" i="4" s="1"/>
  <c r="X495" i="4"/>
  <c r="AA495" i="4" s="1"/>
  <c r="X491" i="4"/>
  <c r="AA491" i="4" s="1"/>
  <c r="X487" i="4"/>
  <c r="AA487" i="4" s="1"/>
  <c r="X483" i="4"/>
  <c r="AA483" i="4" s="1"/>
  <c r="X479" i="4"/>
  <c r="AA479" i="4" s="1"/>
  <c r="X475" i="4"/>
  <c r="AA475" i="4" s="1"/>
  <c r="X471" i="4"/>
  <c r="AA471" i="4" s="1"/>
  <c r="X467" i="4"/>
  <c r="AA467" i="4" s="1"/>
  <c r="X463" i="4"/>
  <c r="AA463" i="4" s="1"/>
  <c r="X459" i="4"/>
  <c r="AA459" i="4" s="1"/>
  <c r="X455" i="4"/>
  <c r="AA455" i="4" s="1"/>
  <c r="X451" i="4"/>
  <c r="AA451" i="4" s="1"/>
  <c r="X447" i="4"/>
  <c r="AA447" i="4" s="1"/>
  <c r="X443" i="4"/>
  <c r="AA443" i="4" s="1"/>
  <c r="X439" i="4"/>
  <c r="AA439" i="4" s="1"/>
  <c r="X435" i="4"/>
  <c r="AA435" i="4" s="1"/>
  <c r="X431" i="4"/>
  <c r="AA431" i="4" s="1"/>
  <c r="X427" i="4"/>
  <c r="AA427" i="4" s="1"/>
  <c r="X423" i="4"/>
  <c r="AA423" i="4" s="1"/>
  <c r="X419" i="4"/>
  <c r="AA419" i="4" s="1"/>
  <c r="X415" i="4"/>
  <c r="AA415" i="4" s="1"/>
  <c r="X411" i="4"/>
  <c r="AA411" i="4" s="1"/>
  <c r="X407" i="4"/>
  <c r="AA407" i="4" s="1"/>
  <c r="X403" i="4"/>
  <c r="AA403" i="4" s="1"/>
  <c r="X399" i="4"/>
  <c r="AA399" i="4" s="1"/>
  <c r="X395" i="4"/>
  <c r="AA395" i="4" s="1"/>
  <c r="X391" i="4"/>
  <c r="AA391" i="4" s="1"/>
  <c r="X387" i="4"/>
  <c r="AA387" i="4" s="1"/>
  <c r="X383" i="4"/>
  <c r="AA383" i="4" s="1"/>
  <c r="X379" i="4"/>
  <c r="AA379" i="4" s="1"/>
  <c r="X375" i="4"/>
  <c r="AA375" i="4" s="1"/>
  <c r="X371" i="4"/>
  <c r="AA371" i="4" s="1"/>
  <c r="X367" i="4"/>
  <c r="AA367" i="4" s="1"/>
  <c r="X363" i="4"/>
  <c r="AA363" i="4" s="1"/>
  <c r="X359" i="4"/>
  <c r="AA359" i="4" s="1"/>
  <c r="X355" i="4"/>
  <c r="AA355" i="4" s="1"/>
  <c r="X351" i="4"/>
  <c r="AA351" i="4" s="1"/>
  <c r="X347" i="4"/>
  <c r="AA347" i="4" s="1"/>
  <c r="X343" i="4"/>
  <c r="AA343" i="4" s="1"/>
  <c r="X339" i="4"/>
  <c r="AA339" i="4" s="1"/>
  <c r="X335" i="4"/>
  <c r="AA335" i="4" s="1"/>
  <c r="X331" i="4"/>
  <c r="AA331" i="4" s="1"/>
  <c r="X327" i="4"/>
  <c r="AA327" i="4" s="1"/>
  <c r="X323" i="4"/>
  <c r="AA323" i="4" s="1"/>
  <c r="X319" i="4"/>
  <c r="AA319" i="4" s="1"/>
  <c r="X315" i="4"/>
  <c r="AA315" i="4" s="1"/>
  <c r="X311" i="4"/>
  <c r="AA311" i="4" s="1"/>
  <c r="X307" i="4"/>
  <c r="AA307" i="4" s="1"/>
  <c r="X303" i="4"/>
  <c r="AA303" i="4" s="1"/>
  <c r="X299" i="4"/>
  <c r="AA299" i="4" s="1"/>
  <c r="X295" i="4"/>
  <c r="AA295" i="4" s="1"/>
  <c r="X291" i="4"/>
  <c r="AA291" i="4" s="1"/>
  <c r="X287" i="4"/>
  <c r="AA287" i="4" s="1"/>
  <c r="X283" i="4"/>
  <c r="AA283" i="4" s="1"/>
  <c r="X279" i="4"/>
  <c r="AA279" i="4" s="1"/>
  <c r="X275" i="4"/>
  <c r="AA275" i="4" s="1"/>
  <c r="X271" i="4"/>
  <c r="AA271" i="4" s="1"/>
  <c r="X267" i="4"/>
  <c r="AA267" i="4" s="1"/>
  <c r="X263" i="4"/>
  <c r="AA263" i="4" s="1"/>
  <c r="X259" i="4"/>
  <c r="AA259" i="4" s="1"/>
  <c r="X255" i="4"/>
  <c r="AA255" i="4" s="1"/>
  <c r="X251" i="4"/>
  <c r="AA251" i="4" s="1"/>
  <c r="X247" i="4"/>
  <c r="AA247" i="4" s="1"/>
  <c r="X243" i="4"/>
  <c r="AA243" i="4" s="1"/>
  <c r="X239" i="4"/>
  <c r="AA239" i="4" s="1"/>
  <c r="X235" i="4"/>
  <c r="AA235" i="4" s="1"/>
  <c r="X231" i="4"/>
  <c r="AA231" i="4" s="1"/>
  <c r="X227" i="4"/>
  <c r="AA227" i="4" s="1"/>
  <c r="X223" i="4"/>
  <c r="AA223" i="4" s="1"/>
  <c r="X219" i="4"/>
  <c r="AA219" i="4" s="1"/>
  <c r="X215" i="4"/>
  <c r="AA215" i="4" s="1"/>
  <c r="X211" i="4"/>
  <c r="AA211" i="4" s="1"/>
  <c r="X207" i="4"/>
  <c r="AA207" i="4" s="1"/>
  <c r="X203" i="4"/>
  <c r="AA203" i="4" s="1"/>
  <c r="X199" i="4"/>
  <c r="AA199" i="4" s="1"/>
  <c r="X195" i="4"/>
  <c r="AA195" i="4" s="1"/>
  <c r="X191" i="4"/>
  <c r="AA191" i="4" s="1"/>
  <c r="X187" i="4"/>
  <c r="AA187" i="4" s="1"/>
  <c r="X183" i="4"/>
  <c r="AA183" i="4" s="1"/>
  <c r="X179" i="4"/>
  <c r="AA179" i="4" s="1"/>
  <c r="X175" i="4"/>
  <c r="AA175" i="4" s="1"/>
  <c r="X171" i="4"/>
  <c r="AA171" i="4" s="1"/>
  <c r="X167" i="4"/>
  <c r="AA167" i="4" s="1"/>
  <c r="X163" i="4"/>
  <c r="AA163" i="4" s="1"/>
  <c r="X159" i="4"/>
  <c r="AA159" i="4" s="1"/>
  <c r="X155" i="4"/>
  <c r="AA155" i="4" s="1"/>
  <c r="X151" i="4"/>
  <c r="AA151" i="4" s="1"/>
  <c r="X147" i="4"/>
  <c r="AA147" i="4" s="1"/>
  <c r="X143" i="4"/>
  <c r="AA143" i="4" s="1"/>
  <c r="X139" i="4"/>
  <c r="AA139" i="4" s="1"/>
  <c r="X135" i="4"/>
  <c r="AA135" i="4" s="1"/>
  <c r="X131" i="4"/>
  <c r="AA131" i="4" s="1"/>
  <c r="X127" i="4"/>
  <c r="AA127" i="4" s="1"/>
  <c r="X123" i="4"/>
  <c r="AA123" i="4" s="1"/>
  <c r="X119" i="4"/>
  <c r="AA119" i="4" s="1"/>
  <c r="X115" i="4"/>
  <c r="AA115" i="4" s="1"/>
  <c r="X111" i="4"/>
  <c r="AA111" i="4" s="1"/>
  <c r="X107" i="4"/>
  <c r="AA107" i="4" s="1"/>
  <c r="X103" i="4"/>
  <c r="AA103" i="4" s="1"/>
  <c r="X99" i="4"/>
  <c r="AA99" i="4" s="1"/>
  <c r="X95" i="4"/>
  <c r="AA95" i="4" s="1"/>
  <c r="X91" i="4"/>
  <c r="AA91" i="4" s="1"/>
  <c r="X87" i="4"/>
  <c r="AA87" i="4" s="1"/>
  <c r="X83" i="4"/>
  <c r="AA83" i="4" s="1"/>
  <c r="X79" i="4"/>
  <c r="AA79" i="4" s="1"/>
  <c r="X75" i="4"/>
  <c r="AA75" i="4" s="1"/>
  <c r="X71" i="4"/>
  <c r="AA71" i="4" s="1"/>
  <c r="X67" i="4"/>
  <c r="AA67" i="4" s="1"/>
  <c r="X63" i="4"/>
  <c r="AA63" i="4" s="1"/>
  <c r="X59" i="4"/>
  <c r="AA59" i="4" s="1"/>
  <c r="X55" i="4"/>
  <c r="AA55" i="4" s="1"/>
  <c r="X51" i="4"/>
  <c r="AA51" i="4" s="1"/>
  <c r="X35" i="4"/>
  <c r="AA35" i="4" s="1"/>
  <c r="X678" i="4"/>
  <c r="AA678" i="4" s="1"/>
  <c r="X674" i="4"/>
  <c r="AA674" i="4" s="1"/>
  <c r="X670" i="4"/>
  <c r="AA670" i="4" s="1"/>
  <c r="X666" i="4"/>
  <c r="AA666" i="4" s="1"/>
  <c r="X662" i="4"/>
  <c r="AA662" i="4" s="1"/>
  <c r="X658" i="4"/>
  <c r="AA658" i="4" s="1"/>
  <c r="X654" i="4"/>
  <c r="AA654" i="4" s="1"/>
  <c r="X650" i="4"/>
  <c r="AA650" i="4" s="1"/>
  <c r="X646" i="4"/>
  <c r="AA646" i="4" s="1"/>
  <c r="X642" i="4"/>
  <c r="AA642" i="4" s="1"/>
  <c r="X638" i="4"/>
  <c r="AA638" i="4" s="1"/>
  <c r="X634" i="4"/>
  <c r="AA634" i="4" s="1"/>
  <c r="X630" i="4"/>
  <c r="AA630" i="4" s="1"/>
  <c r="X626" i="4"/>
  <c r="AA626" i="4" s="1"/>
  <c r="X622" i="4"/>
  <c r="AA622" i="4" s="1"/>
  <c r="X618" i="4"/>
  <c r="AA618" i="4" s="1"/>
  <c r="X614" i="4"/>
  <c r="AA614" i="4" s="1"/>
  <c r="X610" i="4"/>
  <c r="AA610" i="4" s="1"/>
  <c r="X606" i="4"/>
  <c r="AA606" i="4" s="1"/>
  <c r="X602" i="4"/>
  <c r="AA602" i="4" s="1"/>
  <c r="X598" i="4"/>
  <c r="AA598" i="4" s="1"/>
  <c r="X594" i="4"/>
  <c r="AA594" i="4" s="1"/>
  <c r="X590" i="4"/>
  <c r="AA590" i="4" s="1"/>
  <c r="X586" i="4"/>
  <c r="AA586" i="4" s="1"/>
  <c r="X582" i="4"/>
  <c r="AA582" i="4" s="1"/>
  <c r="X578" i="4"/>
  <c r="AA578" i="4" s="1"/>
  <c r="X574" i="4"/>
  <c r="AA574" i="4" s="1"/>
  <c r="X570" i="4"/>
  <c r="AA570" i="4" s="1"/>
  <c r="X566" i="4"/>
  <c r="AA566" i="4" s="1"/>
  <c r="X562" i="4"/>
  <c r="AA562" i="4" s="1"/>
  <c r="X558" i="4"/>
  <c r="AA558" i="4" s="1"/>
  <c r="X554" i="4"/>
  <c r="AA554" i="4" s="1"/>
  <c r="X550" i="4"/>
  <c r="AA550" i="4" s="1"/>
  <c r="X546" i="4"/>
  <c r="AA546" i="4" s="1"/>
  <c r="X542" i="4"/>
  <c r="AA542" i="4" s="1"/>
  <c r="X538" i="4"/>
  <c r="AA538" i="4" s="1"/>
  <c r="X534" i="4"/>
  <c r="AA534" i="4" s="1"/>
  <c r="X530" i="4"/>
  <c r="AA530" i="4" s="1"/>
  <c r="X526" i="4"/>
  <c r="AA526" i="4" s="1"/>
  <c r="X522" i="4"/>
  <c r="AA522" i="4" s="1"/>
  <c r="X518" i="4"/>
  <c r="AA518" i="4" s="1"/>
  <c r="X514" i="4"/>
  <c r="AA514" i="4" s="1"/>
  <c r="X510" i="4"/>
  <c r="AA510" i="4" s="1"/>
  <c r="X506" i="4"/>
  <c r="AA506" i="4" s="1"/>
  <c r="X502" i="4"/>
  <c r="AA502" i="4" s="1"/>
  <c r="X498" i="4"/>
  <c r="AA498" i="4" s="1"/>
  <c r="X494" i="4"/>
  <c r="AA494" i="4" s="1"/>
  <c r="X490" i="4"/>
  <c r="AA490" i="4" s="1"/>
  <c r="X486" i="4"/>
  <c r="AA486" i="4" s="1"/>
  <c r="X482" i="4"/>
  <c r="AA482" i="4" s="1"/>
  <c r="X478" i="4"/>
  <c r="AA478" i="4" s="1"/>
  <c r="X474" i="4"/>
  <c r="AA474" i="4" s="1"/>
  <c r="X470" i="4"/>
  <c r="AA470" i="4" s="1"/>
  <c r="X466" i="4"/>
  <c r="AA466" i="4" s="1"/>
  <c r="X462" i="4"/>
  <c r="AA462" i="4" s="1"/>
  <c r="X458" i="4"/>
  <c r="AA458" i="4" s="1"/>
  <c r="X454" i="4"/>
  <c r="AA454" i="4" s="1"/>
  <c r="X450" i="4"/>
  <c r="AA450" i="4" s="1"/>
  <c r="X446" i="4"/>
  <c r="AA446" i="4" s="1"/>
  <c r="X442" i="4"/>
  <c r="AA442" i="4" s="1"/>
  <c r="X438" i="4"/>
  <c r="AA438" i="4" s="1"/>
  <c r="X434" i="4"/>
  <c r="AA434" i="4" s="1"/>
  <c r="X430" i="4"/>
  <c r="AA430" i="4" s="1"/>
  <c r="X426" i="4"/>
  <c r="AA426" i="4" s="1"/>
  <c r="X422" i="4"/>
  <c r="AA422" i="4" s="1"/>
  <c r="X418" i="4"/>
  <c r="AA418" i="4" s="1"/>
  <c r="X414" i="4"/>
  <c r="AA414" i="4" s="1"/>
  <c r="X410" i="4"/>
  <c r="AA410" i="4" s="1"/>
  <c r="X406" i="4"/>
  <c r="AA406" i="4" s="1"/>
  <c r="X402" i="4"/>
  <c r="AA402" i="4" s="1"/>
  <c r="X398" i="4"/>
  <c r="AA398" i="4" s="1"/>
  <c r="X394" i="4"/>
  <c r="AA394" i="4" s="1"/>
  <c r="X390" i="4"/>
  <c r="AA390" i="4" s="1"/>
  <c r="X386" i="4"/>
  <c r="AA386" i="4" s="1"/>
  <c r="X382" i="4"/>
  <c r="AA382" i="4" s="1"/>
  <c r="X378" i="4"/>
  <c r="AA378" i="4" s="1"/>
  <c r="X374" i="4"/>
  <c r="AA374" i="4" s="1"/>
  <c r="X370" i="4"/>
  <c r="AA370" i="4" s="1"/>
  <c r="X366" i="4"/>
  <c r="AA366" i="4" s="1"/>
  <c r="X362" i="4"/>
  <c r="AA362" i="4" s="1"/>
  <c r="X358" i="4"/>
  <c r="AA358" i="4" s="1"/>
  <c r="X354" i="4"/>
  <c r="AA354" i="4" s="1"/>
  <c r="X350" i="4"/>
  <c r="AA350" i="4" s="1"/>
  <c r="X346" i="4"/>
  <c r="AA346" i="4" s="1"/>
  <c r="X342" i="4"/>
  <c r="AA342" i="4" s="1"/>
  <c r="X338" i="4"/>
  <c r="AA338" i="4" s="1"/>
  <c r="X334" i="4"/>
  <c r="AA334" i="4" s="1"/>
  <c r="X330" i="4"/>
  <c r="AA330" i="4" s="1"/>
  <c r="X326" i="4"/>
  <c r="AA326" i="4" s="1"/>
  <c r="X322" i="4"/>
  <c r="AA322" i="4" s="1"/>
  <c r="X318" i="4"/>
  <c r="AA318" i="4" s="1"/>
  <c r="X314" i="4"/>
  <c r="AA314" i="4" s="1"/>
  <c r="X310" i="4"/>
  <c r="AA310" i="4" s="1"/>
  <c r="X306" i="4"/>
  <c r="AA306" i="4" s="1"/>
  <c r="X302" i="4"/>
  <c r="AA302" i="4" s="1"/>
  <c r="X298" i="4"/>
  <c r="AA298" i="4" s="1"/>
  <c r="X294" i="4"/>
  <c r="AA294" i="4" s="1"/>
  <c r="X290" i="4"/>
  <c r="AA290" i="4" s="1"/>
  <c r="X286" i="4"/>
  <c r="AA286" i="4" s="1"/>
  <c r="X282" i="4"/>
  <c r="AA282" i="4" s="1"/>
  <c r="X278" i="4"/>
  <c r="AA278" i="4" s="1"/>
  <c r="X274" i="4"/>
  <c r="AA274" i="4" s="1"/>
  <c r="X270" i="4"/>
  <c r="AA270" i="4" s="1"/>
  <c r="X266" i="4"/>
  <c r="AA266" i="4" s="1"/>
  <c r="X262" i="4"/>
  <c r="AA262" i="4" s="1"/>
  <c r="X258" i="4"/>
  <c r="AA258" i="4" s="1"/>
  <c r="X254" i="4"/>
  <c r="AA254" i="4" s="1"/>
  <c r="X250" i="4"/>
  <c r="AA250" i="4" s="1"/>
  <c r="X246" i="4"/>
  <c r="AA246" i="4" s="1"/>
  <c r="X242" i="4"/>
  <c r="AA242" i="4" s="1"/>
  <c r="X238" i="4"/>
  <c r="AA238" i="4" s="1"/>
  <c r="X234" i="4"/>
  <c r="AA234" i="4" s="1"/>
  <c r="X230" i="4"/>
  <c r="AA230" i="4" s="1"/>
  <c r="X226" i="4"/>
  <c r="AA226" i="4" s="1"/>
  <c r="X222" i="4"/>
  <c r="AA222" i="4" s="1"/>
  <c r="X218" i="4"/>
  <c r="AA218" i="4" s="1"/>
  <c r="X214" i="4"/>
  <c r="AA214" i="4" s="1"/>
  <c r="X210" i="4"/>
  <c r="AA210" i="4" s="1"/>
  <c r="X206" i="4"/>
  <c r="AA206" i="4" s="1"/>
  <c r="X202" i="4"/>
  <c r="AA202" i="4" s="1"/>
  <c r="X198" i="4"/>
  <c r="AA198" i="4" s="1"/>
  <c r="X194" i="4"/>
  <c r="AA194" i="4" s="1"/>
  <c r="X190" i="4"/>
  <c r="AA190" i="4" s="1"/>
  <c r="X186" i="4"/>
  <c r="AA186" i="4" s="1"/>
  <c r="X182" i="4"/>
  <c r="AA182" i="4" s="1"/>
  <c r="X178" i="4"/>
  <c r="AA178" i="4" s="1"/>
  <c r="X174" i="4"/>
  <c r="AA174" i="4" s="1"/>
  <c r="X170" i="4"/>
  <c r="AA170" i="4" s="1"/>
  <c r="X166" i="4"/>
  <c r="AA166" i="4" s="1"/>
  <c r="X162" i="4"/>
  <c r="AA162" i="4" s="1"/>
  <c r="X158" i="4"/>
  <c r="AA158" i="4" s="1"/>
  <c r="X154" i="4"/>
  <c r="AA154" i="4" s="1"/>
  <c r="X150" i="4"/>
  <c r="AA150" i="4" s="1"/>
  <c r="X146" i="4"/>
  <c r="AA146" i="4" s="1"/>
  <c r="X142" i="4"/>
  <c r="AA142" i="4" s="1"/>
  <c r="X138" i="4"/>
  <c r="AA138" i="4" s="1"/>
  <c r="X134" i="4"/>
  <c r="AA134" i="4" s="1"/>
  <c r="X130" i="4"/>
  <c r="AA130" i="4" s="1"/>
  <c r="X126" i="4"/>
  <c r="AA126" i="4" s="1"/>
  <c r="X122" i="4"/>
  <c r="AA122" i="4" s="1"/>
  <c r="X118" i="4"/>
  <c r="AA118" i="4" s="1"/>
  <c r="X114" i="4"/>
  <c r="AA114" i="4" s="1"/>
  <c r="X110" i="4"/>
  <c r="AA110" i="4" s="1"/>
  <c r="X106" i="4"/>
  <c r="AA106" i="4" s="1"/>
  <c r="X102" i="4"/>
  <c r="AA102" i="4" s="1"/>
  <c r="X98" i="4"/>
  <c r="AA98" i="4" s="1"/>
  <c r="X94" i="4"/>
  <c r="AA94" i="4" s="1"/>
  <c r="X90" i="4"/>
  <c r="AA90" i="4" s="1"/>
  <c r="X86" i="4"/>
  <c r="AA86" i="4" s="1"/>
  <c r="X82" i="4"/>
  <c r="AA82" i="4" s="1"/>
  <c r="X78" i="4"/>
  <c r="AA78" i="4" s="1"/>
  <c r="X74" i="4"/>
  <c r="AA74" i="4" s="1"/>
  <c r="X70" i="4"/>
  <c r="AA70" i="4" s="1"/>
  <c r="X66" i="4"/>
  <c r="AA66" i="4" s="1"/>
  <c r="X62" i="4"/>
  <c r="AA62" i="4" s="1"/>
  <c r="X58" i="4"/>
  <c r="AA58" i="4" s="1"/>
  <c r="X54" i="4"/>
  <c r="AA54" i="4" s="1"/>
  <c r="X44" i="4"/>
  <c r="AA44" i="4" s="1"/>
  <c r="X40" i="4"/>
  <c r="AA40" i="4" s="1"/>
  <c r="X36" i="4"/>
  <c r="AA36" i="4" s="1"/>
  <c r="X32" i="4"/>
  <c r="AA32" i="4" s="1"/>
  <c r="X28" i="4"/>
  <c r="AA28" i="4" s="1"/>
  <c r="X24" i="4"/>
  <c r="AA24" i="4" s="1"/>
  <c r="X20" i="4"/>
  <c r="AA20" i="4" s="1"/>
  <c r="X16" i="4"/>
  <c r="AA16" i="4" s="1"/>
  <c r="X12" i="4"/>
  <c r="AA12" i="4" s="1"/>
  <c r="X8" i="4"/>
  <c r="AA8" i="4" s="1"/>
  <c r="X4" i="4"/>
  <c r="AA4" i="4" s="1"/>
  <c r="X47" i="4"/>
  <c r="AA47" i="4" s="1"/>
  <c r="X43" i="4"/>
  <c r="AA43" i="4" s="1"/>
  <c r="X39" i="4"/>
  <c r="AA39" i="4" s="1"/>
  <c r="X31" i="4"/>
  <c r="AA31" i="4" s="1"/>
  <c r="X27" i="4"/>
  <c r="AA27" i="4" s="1"/>
  <c r="X23" i="4"/>
  <c r="AA23" i="4" s="1"/>
  <c r="X19" i="4"/>
  <c r="AA19" i="4" s="1"/>
  <c r="X15" i="4"/>
  <c r="AA15" i="4" s="1"/>
  <c r="X11" i="4"/>
  <c r="AA11" i="4" s="1"/>
  <c r="X7" i="4"/>
  <c r="AA7" i="4" s="1"/>
  <c r="X3" i="4"/>
  <c r="AA3" i="4" s="1"/>
  <c r="X50" i="4"/>
  <c r="AA50" i="4" s="1"/>
  <c r="X46" i="4"/>
  <c r="AA46" i="4" s="1"/>
  <c r="X42" i="4"/>
  <c r="AA42" i="4" s="1"/>
  <c r="X38" i="4"/>
  <c r="AA38" i="4" s="1"/>
  <c r="X34" i="4"/>
  <c r="AA34" i="4" s="1"/>
  <c r="X30" i="4"/>
  <c r="AA30" i="4" s="1"/>
  <c r="X26" i="4"/>
  <c r="AA26" i="4" s="1"/>
  <c r="X22" i="4"/>
  <c r="AA22" i="4" s="1"/>
  <c r="X18" i="4"/>
  <c r="AA18" i="4" s="1"/>
  <c r="X14" i="4"/>
  <c r="AA14" i="4" s="1"/>
  <c r="X10" i="4"/>
  <c r="AA10" i="4" s="1"/>
  <c r="X6" i="4"/>
  <c r="AA6" i="4" s="1"/>
  <c r="V821" i="4"/>
  <c r="V1803" i="4"/>
  <c r="V1797" i="4"/>
  <c r="V544" i="4"/>
  <c r="V1663" i="4"/>
  <c r="V1186" i="4"/>
  <c r="V462" i="4"/>
  <c r="V1567" i="4"/>
  <c r="V387" i="4"/>
  <c r="V2407" i="4"/>
  <c r="V1444" i="4"/>
  <c r="V1405" i="4"/>
  <c r="V283" i="4"/>
  <c r="V267" i="4"/>
  <c r="V234" i="4"/>
  <c r="V147" i="4"/>
  <c r="V105" i="4"/>
  <c r="V1248" i="4"/>
  <c r="V4124" i="4"/>
  <c r="V1399" i="4"/>
  <c r="V4174" i="4"/>
  <c r="V5126" i="4"/>
  <c r="V460" i="4"/>
  <c r="V1550" i="4"/>
  <c r="V418" i="4"/>
  <c r="V402" i="4"/>
  <c r="V1490" i="4"/>
  <c r="V297" i="4"/>
  <c r="V1100" i="4"/>
  <c r="V5812" i="4"/>
  <c r="V5492" i="4"/>
  <c r="V5395" i="4"/>
  <c r="V6131" i="4"/>
  <c r="V3449" i="4"/>
  <c r="V3421" i="4"/>
  <c r="V1319" i="4"/>
  <c r="V1302" i="4"/>
  <c r="V2093" i="4"/>
  <c r="V2077" i="4"/>
  <c r="V2057" i="4"/>
  <c r="V2037" i="4"/>
  <c r="V3382" i="4"/>
  <c r="V3345" i="4"/>
  <c r="V3327" i="4"/>
  <c r="V3306" i="4"/>
  <c r="V3303" i="4"/>
  <c r="V3278" i="4"/>
  <c r="V3264" i="4"/>
  <c r="V3240" i="4"/>
  <c r="V3209" i="4"/>
  <c r="V3184" i="4"/>
  <c r="V3181" i="4"/>
  <c r="V5888" i="4"/>
  <c r="V5828" i="4"/>
  <c r="V1773" i="4"/>
  <c r="V1155" i="4"/>
  <c r="V1892" i="4"/>
  <c r="V3153" i="4"/>
  <c r="V2838" i="4"/>
  <c r="V2903" i="4"/>
  <c r="V1624" i="4"/>
  <c r="V1179" i="4"/>
  <c r="V4525" i="4"/>
  <c r="V1165" i="4"/>
  <c r="V2340" i="4"/>
  <c r="V1880" i="4"/>
  <c r="V1814" i="4"/>
  <c r="V4426" i="4"/>
  <c r="V3817" i="4"/>
  <c r="V3609" i="4"/>
  <c r="V2029" i="4"/>
  <c r="V5141" i="4"/>
  <c r="V5017" i="4"/>
  <c r="V3347" i="4"/>
  <c r="V584" i="4"/>
  <c r="V1574" i="4"/>
  <c r="V4382" i="4"/>
  <c r="V391" i="4"/>
  <c r="V1498" i="4"/>
  <c r="V334" i="4"/>
  <c r="V302" i="4"/>
  <c r="V3046" i="4"/>
  <c r="V1838" i="4"/>
  <c r="U6198" i="4"/>
  <c r="V5234" i="4"/>
  <c r="V4672" i="4"/>
  <c r="V2408" i="4"/>
  <c r="V1382" i="4"/>
  <c r="V2520" i="4"/>
  <c r="V4193" i="4"/>
  <c r="V3013" i="4"/>
  <c r="V5939" i="4"/>
  <c r="V5902" i="4"/>
  <c r="V5782" i="4"/>
  <c r="V1781" i="4"/>
  <c r="V1759" i="4"/>
  <c r="V5548" i="4"/>
  <c r="V5514" i="4"/>
  <c r="V2717" i="4"/>
  <c r="V5265" i="4"/>
  <c r="V1706" i="4"/>
  <c r="V5189" i="4"/>
  <c r="V5154" i="4"/>
  <c r="V4948" i="4"/>
  <c r="V4897" i="4"/>
  <c r="V1592" i="4"/>
  <c r="V4728" i="4"/>
  <c r="V2493" i="4"/>
  <c r="V4603" i="4"/>
  <c r="V4577" i="4"/>
  <c r="V2435" i="4"/>
  <c r="V4511" i="4"/>
  <c r="V1455" i="4"/>
  <c r="V4191" i="4"/>
  <c r="V1085" i="4"/>
  <c r="V2294" i="4"/>
  <c r="V2276" i="4"/>
  <c r="V3996" i="4"/>
  <c r="V3986" i="4"/>
  <c r="V3977" i="4"/>
  <c r="V3934" i="4"/>
  <c r="V3916" i="4"/>
  <c r="V3901" i="4"/>
  <c r="V3879" i="4"/>
  <c r="V3837" i="4"/>
  <c r="V1079" i="4"/>
  <c r="V1392" i="4"/>
  <c r="V1376" i="4"/>
  <c r="V1363" i="4"/>
  <c r="V2231" i="4"/>
  <c r="V2211" i="4"/>
  <c r="V2189" i="4"/>
  <c r="V2172" i="4"/>
  <c r="V3823" i="4"/>
  <c r="V3779" i="4"/>
  <c r="V3763" i="4"/>
  <c r="V3742" i="4"/>
  <c r="V3740" i="4"/>
  <c r="V3709" i="4"/>
  <c r="V3684" i="4"/>
  <c r="V3655" i="4"/>
  <c r="V3634" i="4"/>
  <c r="V3639" i="4"/>
  <c r="V216" i="4"/>
  <c r="V201" i="4"/>
  <c r="V958" i="4"/>
  <c r="V1340" i="4"/>
  <c r="V1327" i="4"/>
  <c r="V2163" i="4"/>
  <c r="V2146" i="4"/>
  <c r="V2125" i="4"/>
  <c r="V2104" i="4"/>
  <c r="V3585" i="4"/>
  <c r="V3569" i="4"/>
  <c r="V3549" i="4"/>
  <c r="V3546" i="4"/>
  <c r="V3474" i="4"/>
  <c r="V3457" i="4"/>
  <c r="V3437" i="4"/>
  <c r="V3414" i="4"/>
  <c r="V3403" i="4"/>
  <c r="V1305" i="4"/>
  <c r="V1672" i="4"/>
  <c r="V5744" i="4"/>
  <c r="V5635" i="4"/>
  <c r="V5060" i="4"/>
  <c r="V3656" i="4"/>
  <c r="V1295" i="4"/>
  <c r="V107" i="4"/>
  <c r="AB107" i="4" s="1"/>
  <c r="V1282" i="4"/>
  <c r="V5286" i="4"/>
  <c r="V925" i="4"/>
  <c r="V5299" i="4"/>
  <c r="V4630" i="4"/>
  <c r="V4220" i="4"/>
  <c r="V1398" i="4"/>
  <c r="V281" i="4"/>
  <c r="V1715" i="4"/>
  <c r="V2385" i="4"/>
  <c r="V1208" i="4"/>
  <c r="V5836" i="4"/>
  <c r="V5165" i="4"/>
  <c r="V4811" i="4"/>
  <c r="V4222" i="4"/>
  <c r="V3252" i="4"/>
  <c r="V1888" i="4"/>
  <c r="V1882" i="4"/>
  <c r="V2638" i="4"/>
  <c r="V2735" i="4"/>
  <c r="V2618" i="4"/>
  <c r="V5736" i="4"/>
  <c r="V5609" i="4"/>
  <c r="V5576" i="4"/>
  <c r="V2512" i="4"/>
  <c r="V4488" i="4"/>
  <c r="V4187" i="4"/>
  <c r="V2760" i="4"/>
  <c r="V2186" i="4"/>
  <c r="V3135" i="4"/>
  <c r="V5421" i="4"/>
  <c r="V5207" i="4"/>
  <c r="V2668" i="4"/>
  <c r="V5121" i="4"/>
  <c r="V4957" i="4"/>
  <c r="V2459" i="4"/>
  <c r="V4504" i="4"/>
  <c r="V309" i="4"/>
  <c r="V1431" i="4"/>
  <c r="V3944" i="4"/>
  <c r="V261" i="4"/>
  <c r="V3786" i="4"/>
  <c r="V3397" i="4"/>
  <c r="V173" i="4"/>
  <c r="V3155" i="4"/>
  <c r="V6141" i="4"/>
  <c r="V5032" i="4"/>
  <c r="V4782" i="4"/>
  <c r="V4214" i="4"/>
  <c r="V2137" i="4"/>
  <c r="V3510" i="4"/>
  <c r="V5857" i="4"/>
  <c r="V2768" i="4"/>
  <c r="V4747" i="4"/>
  <c r="V5773" i="4"/>
  <c r="V1545" i="4"/>
  <c r="V2500" i="4"/>
  <c r="V4653" i="4"/>
  <c r="V323" i="4"/>
  <c r="V4013" i="4"/>
  <c r="V3832" i="4"/>
  <c r="V289" i="4"/>
  <c r="V273" i="4"/>
  <c r="V1069" i="4"/>
  <c r="V1379" i="4"/>
  <c r="V2224" i="4"/>
  <c r="V2209" i="4"/>
  <c r="V2200" i="4"/>
  <c r="V2198" i="4"/>
  <c r="V3814" i="4"/>
  <c r="V3805" i="4"/>
  <c r="V3775" i="4"/>
  <c r="V3751" i="4"/>
  <c r="V3728" i="4"/>
  <c r="V3681" i="4"/>
  <c r="V3671" i="4"/>
  <c r="V3648" i="4"/>
  <c r="V242" i="4"/>
  <c r="V962" i="4"/>
  <c r="V1058" i="4"/>
  <c r="V1333" i="4"/>
  <c r="V2118" i="4"/>
  <c r="V2101" i="4"/>
  <c r="V3620" i="4"/>
  <c r="V3183" i="4"/>
  <c r="V1267" i="4"/>
  <c r="V1994" i="4"/>
  <c r="V1867" i="4"/>
  <c r="V2750" i="4"/>
  <c r="V4678" i="4"/>
  <c r="V4291" i="4"/>
  <c r="V2140" i="4"/>
  <c r="V2825" i="4"/>
  <c r="V2378" i="4"/>
  <c r="V4340" i="4"/>
  <c r="V4323" i="4"/>
  <c r="V4307" i="4"/>
  <c r="V4282" i="4"/>
  <c r="V4259" i="4"/>
  <c r="V4249" i="4"/>
  <c r="V4232" i="4"/>
  <c r="V988" i="4"/>
  <c r="V1447" i="4"/>
  <c r="V2369" i="4"/>
  <c r="V2341" i="4"/>
  <c r="V2334" i="4"/>
  <c r="V4200" i="4"/>
  <c r="V4146" i="4"/>
  <c r="V4131" i="4"/>
  <c r="V4095" i="4"/>
  <c r="V4080" i="4"/>
  <c r="V4069" i="4"/>
  <c r="V4047" i="4"/>
  <c r="V1105" i="4"/>
  <c r="V1090" i="4"/>
  <c r="V1408" i="4"/>
  <c r="V2289" i="4"/>
  <c r="V2277" i="4"/>
  <c r="V2268" i="4"/>
  <c r="V4019" i="4"/>
  <c r="V4001" i="4"/>
  <c r="V3981" i="4"/>
  <c r="V3970" i="4"/>
  <c r="V3950" i="4"/>
  <c r="V3920" i="4"/>
  <c r="V3896" i="4"/>
  <c r="V3885" i="4"/>
  <c r="V3871" i="4"/>
  <c r="V3850" i="4"/>
  <c r="V1366" i="4"/>
  <c r="V2226" i="4"/>
  <c r="V2203" i="4"/>
  <c r="V2173" i="4"/>
  <c r="V3771" i="4"/>
  <c r="V3753" i="4"/>
  <c r="V3758" i="4"/>
  <c r="V3686" i="4"/>
  <c r="V3650" i="4"/>
  <c r="V222" i="4"/>
  <c r="V964" i="4"/>
  <c r="V2158" i="4"/>
  <c r="V2120" i="4"/>
  <c r="V3617" i="4"/>
  <c r="V3576" i="4"/>
  <c r="V3560" i="4"/>
  <c r="V3565" i="4"/>
  <c r="V3534" i="4"/>
  <c r="V3498" i="4"/>
  <c r="V3469" i="4"/>
  <c r="V3452" i="4"/>
  <c r="V3446" i="4"/>
  <c r="V3428" i="4"/>
  <c r="V3431" i="4"/>
  <c r="V167" i="4"/>
  <c r="V2081" i="4"/>
  <c r="V2063" i="4"/>
  <c r="V2045" i="4"/>
  <c r="V2041" i="4"/>
  <c r="V3354" i="4"/>
  <c r="V3334" i="4"/>
  <c r="V3317" i="4"/>
  <c r="V3310" i="4"/>
  <c r="V3314" i="4"/>
  <c r="V3261" i="4"/>
  <c r="V4729" i="4"/>
  <c r="V2343" i="4"/>
  <c r="V6201" i="4"/>
  <c r="V254" i="4"/>
  <c r="V205" i="4"/>
  <c r="V164" i="4"/>
  <c r="V150" i="4"/>
  <c r="V950" i="4"/>
  <c r="V1045" i="4"/>
  <c r="V1312" i="4"/>
  <c r="V2083" i="4"/>
  <c r="V2065" i="4"/>
  <c r="V2047" i="4"/>
  <c r="V2031" i="4"/>
  <c r="V3368" i="4"/>
  <c r="V3356" i="4"/>
  <c r="V3336" i="4"/>
  <c r="V3319" i="4"/>
  <c r="V3293" i="4"/>
  <c r="V3234" i="4"/>
  <c r="V3218" i="4"/>
  <c r="V3199" i="4"/>
  <c r="V3190" i="4"/>
  <c r="V109" i="4"/>
  <c r="V2808" i="4"/>
  <c r="V1876" i="4"/>
  <c r="V5989" i="4"/>
  <c r="V5564" i="4"/>
  <c r="V4946" i="4"/>
  <c r="V4849" i="4"/>
  <c r="V2544" i="4"/>
  <c r="V2441" i="4"/>
  <c r="V991" i="4"/>
  <c r="V2412" i="4"/>
  <c r="V1419" i="4"/>
  <c r="V6190" i="4"/>
  <c r="V5525" i="4"/>
  <c r="V4760" i="4"/>
  <c r="V4572" i="4"/>
  <c r="V1160" i="4"/>
  <c r="V1440" i="4"/>
  <c r="V1098" i="4"/>
  <c r="V4578" i="4"/>
  <c r="V6185" i="4"/>
  <c r="V1849" i="4"/>
  <c r="V6045" i="4"/>
  <c r="V1845" i="4"/>
  <c r="V1824" i="4"/>
  <c r="V5732" i="4"/>
  <c r="V5707" i="4"/>
  <c r="V5605" i="4"/>
  <c r="V1751" i="4"/>
  <c r="V1723" i="4"/>
  <c r="V5327" i="4"/>
  <c r="V574" i="4"/>
  <c r="V554" i="4"/>
  <c r="V5070" i="4"/>
  <c r="V4984" i="4"/>
  <c r="V4922" i="4"/>
  <c r="V1633" i="4"/>
  <c r="V4839" i="4"/>
  <c r="V503" i="4"/>
  <c r="V1600" i="4"/>
  <c r="V2546" i="4"/>
  <c r="V4770" i="4"/>
  <c r="V1532" i="4"/>
  <c r="V1515" i="4"/>
  <c r="V2447" i="4"/>
  <c r="V2443" i="4"/>
  <c r="V4412" i="4"/>
  <c r="V1128" i="4"/>
  <c r="V1475" i="4"/>
  <c r="V4348" i="4"/>
  <c r="V4317" i="4"/>
  <c r="V4301" i="4"/>
  <c r="V4264" i="4"/>
  <c r="V1438" i="4"/>
  <c r="V4038" i="4"/>
  <c r="V324" i="4"/>
  <c r="V3961" i="4"/>
  <c r="V3892" i="4"/>
  <c r="V3844" i="4"/>
  <c r="V1508" i="4"/>
  <c r="V1843" i="4"/>
  <c r="V1830" i="4"/>
  <c r="V5925" i="4"/>
  <c r="V5771" i="4"/>
  <c r="V1790" i="4"/>
  <c r="V5473" i="4"/>
  <c r="V5377" i="4"/>
  <c r="V5361" i="4"/>
  <c r="V5319" i="4"/>
  <c r="V5285" i="4"/>
  <c r="V1656" i="4"/>
  <c r="V4926" i="4"/>
  <c r="V4805" i="4"/>
  <c r="V1584" i="4"/>
  <c r="V4714" i="4"/>
  <c r="V1170" i="4"/>
  <c r="V2518" i="4"/>
  <c r="V2497" i="4"/>
  <c r="V4621" i="4"/>
  <c r="V4608" i="4"/>
  <c r="V4534" i="4"/>
  <c r="V2457" i="4"/>
  <c r="V4454" i="4"/>
  <c r="V4397" i="4"/>
  <c r="V4380" i="4"/>
  <c r="V409" i="4"/>
  <c r="V4280" i="4"/>
  <c r="V346" i="4"/>
  <c r="V1452" i="4"/>
  <c r="V975" i="4"/>
  <c r="V2285" i="4"/>
  <c r="V2267" i="4"/>
  <c r="V3989" i="4"/>
  <c r="V3863" i="4"/>
  <c r="V3830" i="4"/>
  <c r="V1387" i="4"/>
  <c r="V1368" i="4"/>
  <c r="V2756" i="4"/>
  <c r="V1416" i="4"/>
  <c r="V3584" i="4"/>
  <c r="U1860" i="4"/>
  <c r="V2705" i="4"/>
  <c r="V5175" i="4"/>
  <c r="V4938" i="4"/>
  <c r="V4809" i="4"/>
  <c r="V1579" i="4"/>
  <c r="V4701" i="4"/>
  <c r="V2463" i="4"/>
  <c r="V2374" i="4"/>
  <c r="V4209" i="4"/>
  <c r="V969" i="4"/>
  <c r="V1370" i="4"/>
  <c r="V3790" i="4"/>
  <c r="V5853" i="4"/>
  <c r="V5350" i="4"/>
  <c r="V2258" i="4"/>
  <c r="V3112" i="4"/>
  <c r="V5823" i="4"/>
  <c r="V5388" i="4"/>
  <c r="V4870" i="4"/>
  <c r="V4322" i="4"/>
  <c r="V4306" i="4"/>
  <c r="V4281" i="4"/>
  <c r="V4258" i="4"/>
  <c r="V4248" i="4"/>
  <c r="V4231" i="4"/>
  <c r="V359" i="4"/>
  <c r="V1119" i="4"/>
  <c r="V2368" i="4"/>
  <c r="V2333" i="4"/>
  <c r="V2310" i="4"/>
  <c r="V4199" i="4"/>
  <c r="V4183" i="4"/>
  <c r="V4177" i="4"/>
  <c r="V4145" i="4"/>
  <c r="V4094" i="4"/>
  <c r="V4079" i="4"/>
  <c r="V4068" i="4"/>
  <c r="V4046" i="4"/>
  <c r="V2288" i="4"/>
  <c r="V2246" i="4"/>
  <c r="V4000" i="4"/>
  <c r="V3980" i="4"/>
  <c r="V3949" i="4"/>
  <c r="V3931" i="4"/>
  <c r="V3884" i="4"/>
  <c r="V3870" i="4"/>
  <c r="V3849" i="4"/>
  <c r="V3833" i="4"/>
  <c r="V2225" i="4"/>
  <c r="V2201" i="4"/>
  <c r="V3819" i="4"/>
  <c r="V3806" i="4"/>
  <c r="V3752" i="4"/>
  <c r="V3793" i="4"/>
  <c r="V5964" i="4"/>
  <c r="V2344" i="4"/>
  <c r="V2250" i="4"/>
  <c r="V1800" i="4"/>
  <c r="V1687" i="4"/>
  <c r="V3339" i="4"/>
  <c r="V6012" i="4"/>
  <c r="V1785" i="4"/>
  <c r="V1768" i="4"/>
  <c r="V5637" i="4"/>
  <c r="V5512" i="4"/>
  <c r="V1733" i="4"/>
  <c r="V2715" i="4"/>
  <c r="V5325" i="4"/>
  <c r="V5263" i="4"/>
  <c r="V2682" i="4"/>
  <c r="V5152" i="4"/>
  <c r="V1628" i="4"/>
  <c r="V1505" i="4"/>
  <c r="V2466" i="4"/>
  <c r="V4455" i="4"/>
  <c r="V407" i="4"/>
  <c r="V2387" i="4"/>
  <c r="V4293" i="4"/>
  <c r="V4216" i="4"/>
  <c r="V1463" i="4"/>
  <c r="V1446" i="4"/>
  <c r="V4161" i="4"/>
  <c r="V4148" i="4"/>
  <c r="V4030" i="4"/>
  <c r="V1089" i="4"/>
  <c r="V1425" i="4"/>
  <c r="V1407" i="4"/>
  <c r="V1081" i="4"/>
  <c r="V1384" i="4"/>
  <c r="V2205" i="4"/>
  <c r="V3485" i="4"/>
  <c r="V1642" i="4"/>
  <c r="V5449" i="4"/>
  <c r="V1669" i="4"/>
  <c r="V6129" i="4"/>
  <c r="V5679" i="4"/>
  <c r="V5447" i="4"/>
  <c r="V2662" i="4"/>
  <c r="V5128" i="4"/>
  <c r="V5040" i="4"/>
  <c r="V4911" i="4"/>
  <c r="V2523" i="4"/>
  <c r="V4460" i="4"/>
  <c r="V417" i="4"/>
  <c r="V401" i="4"/>
  <c r="V4121" i="4"/>
  <c r="V3955" i="4"/>
  <c r="V5291" i="4"/>
  <c r="V4980" i="4"/>
  <c r="V3685" i="4"/>
  <c r="V3222" i="4"/>
  <c r="V2897" i="4"/>
  <c r="V2212" i="4"/>
  <c r="V3637" i="4"/>
  <c r="V232" i="4"/>
  <c r="V3544" i="4"/>
  <c r="V3523" i="4"/>
  <c r="V3289" i="4"/>
  <c r="V74" i="4"/>
  <c r="V1356" i="4"/>
  <c r="V3461" i="4"/>
  <c r="V1262" i="4"/>
  <c r="V3152" i="4"/>
  <c r="V3004" i="4"/>
  <c r="V3032" i="4"/>
  <c r="V3770" i="4"/>
  <c r="V3626" i="4"/>
  <c r="V3592" i="4"/>
  <c r="V140" i="4"/>
  <c r="V83" i="4"/>
  <c r="V1908" i="4"/>
  <c r="V3801" i="4"/>
  <c r="V3667" i="4"/>
  <c r="V210" i="4"/>
  <c r="V1350" i="4"/>
  <c r="V187" i="4"/>
  <c r="V3304" i="4"/>
  <c r="V53" i="4"/>
  <c r="V1239" i="4"/>
  <c r="V1198" i="4"/>
  <c r="V3629" i="4"/>
  <c r="V1342" i="4"/>
  <c r="V2156" i="4"/>
  <c r="V3605" i="4"/>
  <c r="V3597" i="4"/>
  <c r="V3558" i="4"/>
  <c r="V3532" i="4"/>
  <c r="V3513" i="4"/>
  <c r="V3477" i="4"/>
  <c r="V3465" i="4"/>
  <c r="V3444" i="4"/>
  <c r="V3425" i="4"/>
  <c r="V3423" i="4"/>
  <c r="V3393" i="4"/>
  <c r="V170" i="4"/>
  <c r="V154" i="4"/>
  <c r="V137" i="4"/>
  <c r="V1316" i="4"/>
  <c r="V3280" i="4"/>
  <c r="V3158" i="4"/>
  <c r="V52" i="4"/>
  <c r="V1911" i="4"/>
  <c r="V3729" i="4"/>
  <c r="V3706" i="4"/>
  <c r="V3694" i="4"/>
  <c r="V3682" i="4"/>
  <c r="V3672" i="4"/>
  <c r="V3649" i="4"/>
  <c r="V239" i="4"/>
  <c r="V963" i="4"/>
  <c r="V1324" i="4"/>
  <c r="V2157" i="4"/>
  <c r="V2119" i="4"/>
  <c r="V2102" i="4"/>
  <c r="V3611" i="4"/>
  <c r="V3559" i="4"/>
  <c r="V3564" i="4"/>
  <c r="V3533" i="4"/>
  <c r="V3514" i="4"/>
  <c r="V3497" i="4"/>
  <c r="V3451" i="4"/>
  <c r="V3445" i="4"/>
  <c r="V184" i="4"/>
  <c r="V1048" i="4"/>
  <c r="V1300" i="4"/>
  <c r="V2080" i="4"/>
  <c r="V2044" i="4"/>
  <c r="V2060" i="4"/>
  <c r="V2040" i="4"/>
  <c r="V3376" i="4"/>
  <c r="V3353" i="4"/>
  <c r="V3333" i="4"/>
  <c r="V3316" i="4"/>
  <c r="V3309" i="4"/>
  <c r="V3313" i="4"/>
  <c r="V3276" i="4"/>
  <c r="V3260" i="4"/>
  <c r="V3231" i="4"/>
  <c r="V3215" i="4"/>
  <c r="V3196" i="4"/>
  <c r="V3187" i="4"/>
  <c r="V3192" i="4"/>
  <c r="V126" i="4"/>
  <c r="V111" i="4"/>
  <c r="V935" i="4"/>
  <c r="V2016" i="4"/>
  <c r="V1998" i="4"/>
  <c r="V1981" i="4"/>
  <c r="V3130" i="4"/>
  <c r="V3103" i="4"/>
  <c r="V3079" i="4"/>
  <c r="V3072" i="4"/>
  <c r="V3038" i="4"/>
  <c r="V3008" i="4"/>
  <c r="V2996" i="4"/>
  <c r="V2976" i="4"/>
  <c r="V2951" i="4"/>
  <c r="V2940" i="4"/>
  <c r="V2937" i="4"/>
  <c r="V2909" i="4"/>
  <c r="V50" i="4"/>
  <c r="V1017" i="4"/>
  <c r="V1939" i="4"/>
  <c r="V1925" i="4"/>
  <c r="V1906" i="4"/>
  <c r="V2889" i="4"/>
  <c r="V2878" i="4"/>
  <c r="V2848" i="4"/>
  <c r="V2843" i="4"/>
  <c r="V2802" i="4"/>
  <c r="V2797" i="4"/>
  <c r="V1896" i="4"/>
  <c r="V1893" i="4"/>
  <c r="V2911" i="4"/>
  <c r="V1941" i="4"/>
  <c r="V2804" i="4"/>
  <c r="V2807" i="4"/>
  <c r="V3" i="4"/>
  <c r="V1205" i="4"/>
  <c r="V1898" i="4"/>
  <c r="V1875" i="4"/>
  <c r="V1347" i="4"/>
  <c r="V3430" i="4"/>
  <c r="V3399" i="4"/>
  <c r="V1206" i="4"/>
  <c r="V3136" i="4"/>
  <c r="V3108" i="4"/>
  <c r="V3083" i="4"/>
  <c r="V3054" i="4"/>
  <c r="V3042" i="4"/>
  <c r="V3014" i="4"/>
  <c r="V2980" i="4"/>
  <c r="V2955" i="4"/>
  <c r="V2944" i="4"/>
  <c r="V2947" i="4"/>
  <c r="V931" i="4"/>
  <c r="V1012" i="4"/>
  <c r="V1231" i="4"/>
  <c r="V1948" i="4"/>
  <c r="V1929" i="4"/>
  <c r="V1914" i="4"/>
  <c r="V2852" i="4"/>
  <c r="V2830" i="4"/>
  <c r="V2816" i="4"/>
  <c r="V2809" i="4"/>
  <c r="V1900" i="4"/>
  <c r="V1877" i="4"/>
  <c r="V6193" i="4"/>
  <c r="V6017" i="4"/>
  <c r="V5671" i="4"/>
  <c r="V1701" i="4"/>
  <c r="V6021" i="4"/>
  <c r="V5913" i="4"/>
  <c r="V5869" i="4"/>
  <c r="V5652" i="4"/>
  <c r="V5872" i="4"/>
  <c r="V6187" i="4"/>
  <c r="V6063" i="4"/>
  <c r="V5983" i="4"/>
  <c r="V2615" i="4"/>
  <c r="V902" i="4"/>
  <c r="V6140" i="4"/>
  <c r="V6082" i="4"/>
  <c r="V6015" i="4"/>
  <c r="V5998" i="4"/>
  <c r="V5968" i="4"/>
  <c r="V2754" i="4"/>
  <c r="V4274" i="4"/>
  <c r="V6016" i="4"/>
  <c r="V5459" i="4"/>
  <c r="V5410" i="4"/>
  <c r="V1677" i="4"/>
  <c r="V907" i="4"/>
  <c r="V3125" i="4"/>
  <c r="V2882" i="4"/>
  <c r="V6196" i="4"/>
  <c r="V6179" i="4"/>
  <c r="V1811" i="4"/>
  <c r="V4962" i="4"/>
  <c r="V5898" i="4"/>
  <c r="V5793" i="4"/>
  <c r="V2748" i="4"/>
  <c r="V1714" i="4"/>
  <c r="V1670" i="4"/>
  <c r="V914" i="4"/>
  <c r="V6164" i="4"/>
  <c r="V6146" i="4"/>
  <c r="V6068" i="4"/>
  <c r="V6031" i="4"/>
  <c r="V1836" i="4"/>
  <c r="V5976" i="4"/>
  <c r="V5943" i="4"/>
  <c r="V5847" i="4"/>
  <c r="V5835" i="4"/>
  <c r="V686" i="4"/>
  <c r="V1801" i="4"/>
  <c r="V5795" i="4"/>
  <c r="V5785" i="4"/>
  <c r="V5746" i="4"/>
  <c r="V1795" i="4"/>
  <c r="V2766" i="4"/>
  <c r="V5715" i="4"/>
  <c r="V5690" i="4"/>
  <c r="V5673" i="4"/>
  <c r="V2757" i="4"/>
  <c r="V5631" i="4"/>
  <c r="V5619" i="4"/>
  <c r="V5597" i="4"/>
  <c r="V5583" i="4"/>
  <c r="V5560" i="4"/>
  <c r="V1754" i="4"/>
  <c r="V2742" i="4"/>
  <c r="V5546" i="4"/>
  <c r="V5522" i="4"/>
  <c r="V5491" i="4"/>
  <c r="V2722" i="4"/>
  <c r="V5437" i="4"/>
  <c r="V5394" i="4"/>
  <c r="V5378" i="4"/>
  <c r="V2709" i="4"/>
  <c r="V5370" i="4"/>
  <c r="V5351" i="4"/>
  <c r="V5335" i="4"/>
  <c r="V5275" i="4"/>
  <c r="V5271" i="4"/>
  <c r="V579" i="4"/>
  <c r="V2680" i="4"/>
  <c r="V5246" i="4"/>
  <c r="V5223" i="4"/>
  <c r="V5182" i="4"/>
  <c r="V5164" i="4"/>
  <c r="V5160" i="4"/>
  <c r="V2663" i="4"/>
  <c r="V5106" i="4"/>
  <c r="V5103" i="4"/>
  <c r="V5075" i="4"/>
  <c r="V5063" i="4"/>
  <c r="V542" i="4"/>
  <c r="V5013" i="4"/>
  <c r="V5000" i="4"/>
  <c r="V4944" i="4"/>
  <c r="V4927" i="4"/>
  <c r="V2612" i="4"/>
  <c r="V2586" i="4"/>
  <c r="V4914" i="4"/>
  <c r="V4901" i="4"/>
  <c r="V4876" i="4"/>
  <c r="V4847" i="4"/>
  <c r="V4835" i="4"/>
  <c r="V4810" i="4"/>
  <c r="V1604" i="4"/>
  <c r="V1587" i="4"/>
  <c r="V2579" i="4"/>
  <c r="V2565" i="4"/>
  <c r="V2542" i="4"/>
  <c r="V4757" i="4"/>
  <c r="V4743" i="4"/>
  <c r="V4720" i="4"/>
  <c r="V4702" i="4"/>
  <c r="V4687" i="4"/>
  <c r="V2533" i="4"/>
  <c r="V2526" i="4"/>
  <c r="V2489" i="4"/>
  <c r="V4636" i="4"/>
  <c r="V5675" i="4"/>
  <c r="V5585" i="4"/>
  <c r="V1756" i="4"/>
  <c r="V1726" i="4"/>
  <c r="V5277" i="4"/>
  <c r="V5180" i="4"/>
  <c r="V5015" i="4"/>
  <c r="V489" i="4"/>
  <c r="V4102" i="4"/>
  <c r="V1853" i="4"/>
  <c r="V6000" i="4"/>
  <c r="V1833" i="4"/>
  <c r="V5973" i="4"/>
  <c r="V5894" i="4"/>
  <c r="V5849" i="4"/>
  <c r="V5811" i="4"/>
  <c r="V1776" i="4"/>
  <c r="V5563" i="4"/>
  <c r="V5471" i="4"/>
  <c r="V1740" i="4"/>
  <c r="V603" i="4"/>
  <c r="V5247" i="4"/>
  <c r="V5167" i="4"/>
  <c r="V5044" i="4"/>
  <c r="V1617" i="4"/>
  <c r="V1585" i="4"/>
  <c r="V458" i="4"/>
  <c r="V4560" i="4"/>
  <c r="V6002" i="4"/>
  <c r="V4986" i="4"/>
  <c r="V5924" i="4"/>
  <c r="V5886" i="4"/>
  <c r="V5863" i="4"/>
  <c r="V5851" i="4"/>
  <c r="V5815" i="4"/>
  <c r="V5789" i="4"/>
  <c r="V5770" i="4"/>
  <c r="V1789" i="4"/>
  <c r="V5695" i="4"/>
  <c r="V5651" i="4"/>
  <c r="V1771" i="4"/>
  <c r="V5592" i="4"/>
  <c r="V5570" i="4"/>
  <c r="V5568" i="4"/>
  <c r="V5529" i="4"/>
  <c r="V5504" i="4"/>
  <c r="V5494" i="4"/>
  <c r="V5475" i="4"/>
  <c r="V1736" i="4"/>
  <c r="V2727" i="4"/>
  <c r="V5458" i="4"/>
  <c r="V5443" i="4"/>
  <c r="V5409" i="4"/>
  <c r="V5397" i="4"/>
  <c r="V5376" i="4"/>
  <c r="V2703" i="4"/>
  <c r="V5363" i="4"/>
  <c r="V5342" i="4"/>
  <c r="V5307" i="4"/>
  <c r="V1696" i="4"/>
  <c r="V2678" i="4"/>
  <c r="V5244" i="4"/>
  <c r="V5230" i="4"/>
  <c r="V5171" i="4"/>
  <c r="V1676" i="4"/>
  <c r="V5139" i="4"/>
  <c r="V5113" i="4"/>
  <c r="V5050" i="4"/>
  <c r="V5048" i="4"/>
  <c r="V1658" i="4"/>
  <c r="V2644" i="4"/>
  <c r="V2623" i="4"/>
  <c r="V5031" i="4"/>
  <c r="V4995" i="4"/>
  <c r="V1615" i="4"/>
  <c r="V2605" i="4"/>
  <c r="V2593" i="4"/>
  <c r="V4904" i="4"/>
  <c r="V4886" i="4"/>
  <c r="V4883" i="4"/>
  <c r="V4815" i="4"/>
  <c r="V4802" i="4"/>
  <c r="V1583" i="4"/>
  <c r="V2577" i="4"/>
  <c r="V2570" i="4"/>
  <c r="V4781" i="4"/>
  <c r="V4764" i="4"/>
  <c r="V4713" i="4"/>
  <c r="V4699" i="4"/>
  <c r="V4694" i="4"/>
  <c r="V1169" i="4"/>
  <c r="V2517" i="4"/>
  <c r="V2508" i="4"/>
  <c r="V2496" i="4"/>
  <c r="V4651" i="4"/>
  <c r="V4641" i="4"/>
  <c r="V4620" i="4"/>
  <c r="V4607" i="4"/>
  <c r="V4588" i="4"/>
  <c r="V4567" i="4"/>
  <c r="V4564" i="4"/>
  <c r="V1562" i="4"/>
  <c r="V2313" i="4"/>
  <c r="V5537" i="4"/>
  <c r="V1721" i="4"/>
  <c r="V5322" i="4"/>
  <c r="V5269" i="4"/>
  <c r="V1712" i="4"/>
  <c r="V552" i="4"/>
  <c r="V535" i="4"/>
  <c r="V1655" i="4"/>
  <c r="V5009" i="4"/>
  <c r="V1612" i="4"/>
  <c r="V4888" i="4"/>
  <c r="V501" i="4"/>
  <c r="V2552" i="4"/>
  <c r="V4533" i="4"/>
  <c r="V394" i="4"/>
  <c r="V2406" i="4"/>
  <c r="V4278" i="4"/>
  <c r="V361" i="4"/>
  <c r="V345" i="4"/>
  <c r="V5534" i="4"/>
  <c r="V5518" i="4"/>
  <c r="V5485" i="4"/>
  <c r="V5158" i="4"/>
  <c r="V5068" i="4"/>
  <c r="V4998" i="4"/>
  <c r="V6203" i="4"/>
  <c r="V6191" i="4"/>
  <c r="V5783" i="4"/>
  <c r="V5626" i="4"/>
  <c r="V5242" i="4"/>
  <c r="V5119" i="4"/>
  <c r="V4955" i="4"/>
  <c r="V5639" i="4"/>
  <c r="V2684" i="4"/>
  <c r="V5640" i="4"/>
  <c r="V1637" i="4"/>
  <c r="V4961" i="4"/>
  <c r="V3018" i="4"/>
  <c r="V6168" i="4"/>
  <c r="V6151" i="4"/>
  <c r="V6110" i="4"/>
  <c r="V6071" i="4"/>
  <c r="V6036" i="4"/>
  <c r="V6028" i="4"/>
  <c r="V5962" i="4"/>
  <c r="V5922" i="4"/>
  <c r="V5821" i="4"/>
  <c r="V1805" i="4"/>
  <c r="V5779" i="4"/>
  <c r="V5765" i="4"/>
  <c r="V5740" i="4"/>
  <c r="V5738" i="4"/>
  <c r="V5716" i="4"/>
  <c r="V5703" i="4"/>
  <c r="V5658" i="4"/>
  <c r="V5612" i="4"/>
  <c r="V5578" i="4"/>
  <c r="V5500" i="4"/>
  <c r="V5451" i="4"/>
  <c r="V5430" i="4"/>
  <c r="V5427" i="4"/>
  <c r="V5385" i="4"/>
  <c r="V2693" i="4"/>
  <c r="V5355" i="4"/>
  <c r="V5330" i="4"/>
  <c r="V5301" i="4"/>
  <c r="V5216" i="4"/>
  <c r="V5213" i="4"/>
  <c r="V5186" i="4"/>
  <c r="V1689" i="4"/>
  <c r="V2670" i="4"/>
  <c r="V2656" i="4"/>
  <c r="V5133" i="4"/>
  <c r="V5123" i="4"/>
  <c r="V5095" i="4"/>
  <c r="V5081" i="4"/>
  <c r="V1665" i="4"/>
  <c r="V2628" i="4"/>
  <c r="V5022" i="4"/>
  <c r="V4970" i="4"/>
  <c r="V4959" i="4"/>
  <c r="V4935" i="4"/>
  <c r="V4894" i="4"/>
  <c r="V4880" i="4"/>
  <c r="V4867" i="4"/>
  <c r="V4854" i="4"/>
  <c r="V4828" i="4"/>
  <c r="V4821" i="4"/>
  <c r="V4813" i="4"/>
  <c r="V1595" i="4"/>
  <c r="V2561" i="4"/>
  <c r="V2548" i="4"/>
  <c r="V4792" i="4"/>
  <c r="V4752" i="4"/>
  <c r="V4737" i="4"/>
  <c r="V4725" i="4"/>
  <c r="V4711" i="4"/>
  <c r="V4691" i="4"/>
  <c r="V4670" i="4"/>
  <c r="V1569" i="4"/>
  <c r="V1554" i="4"/>
  <c r="V2537" i="4"/>
  <c r="V2486" i="4"/>
  <c r="V4654" i="4"/>
  <c r="V4625" i="4"/>
  <c r="V4615" i="4"/>
  <c r="V4598" i="4"/>
  <c r="V4585" i="4"/>
  <c r="V4540" i="4"/>
  <c r="V4942" i="4"/>
  <c r="V5933" i="4"/>
  <c r="V5879" i="4"/>
  <c r="V5800" i="4"/>
  <c r="V5169" i="4"/>
  <c r="V5046" i="4"/>
  <c r="V1625" i="4"/>
  <c r="V1187" i="4"/>
  <c r="V1576" i="4"/>
  <c r="V258" i="4"/>
  <c r="V3692" i="4"/>
  <c r="V225" i="4"/>
  <c r="V2136" i="4"/>
  <c r="V3906" i="4"/>
  <c r="V1380" i="4"/>
  <c r="V1343" i="4"/>
  <c r="V3478" i="4"/>
  <c r="V4535" i="4"/>
  <c r="V996" i="4"/>
  <c r="V4424" i="4"/>
  <c r="V2401" i="4"/>
  <c r="V3834" i="4"/>
  <c r="V3695" i="4"/>
  <c r="V4383" i="4"/>
  <c r="V4527" i="4"/>
  <c r="V1149" i="4"/>
  <c r="V1525" i="4"/>
  <c r="V2477" i="4"/>
  <c r="V2432" i="4"/>
  <c r="V4512" i="4"/>
  <c r="V4492" i="4"/>
  <c r="V4490" i="4"/>
  <c r="V4479" i="4"/>
  <c r="V4430" i="4"/>
  <c r="V4428" i="4"/>
  <c r="V4400" i="4"/>
  <c r="V1139" i="4"/>
  <c r="V1481" i="4"/>
  <c r="V2417" i="4"/>
  <c r="V2380" i="4"/>
  <c r="V4333" i="4"/>
  <c r="V4325" i="4"/>
  <c r="V4309" i="4"/>
  <c r="V4272" i="4"/>
  <c r="V4261" i="4"/>
  <c r="V4253" i="4"/>
  <c r="V4239" i="4"/>
  <c r="V372" i="4"/>
  <c r="V356" i="4"/>
  <c r="V2353" i="4"/>
  <c r="V2336" i="4"/>
  <c r="V2317" i="4"/>
  <c r="V4189" i="4"/>
  <c r="V4112" i="4"/>
  <c r="V4089" i="4"/>
  <c r="V4082" i="4"/>
  <c r="V4073" i="4"/>
  <c r="V4049" i="4"/>
  <c r="V317" i="4"/>
  <c r="V1102" i="4"/>
  <c r="V2291" i="4"/>
  <c r="V2272" i="4"/>
  <c r="V2270" i="4"/>
  <c r="V2242" i="4"/>
  <c r="V3993" i="4"/>
  <c r="V3983" i="4"/>
  <c r="V3972" i="4"/>
  <c r="V3952" i="4"/>
  <c r="V3936" i="4"/>
  <c r="V3898" i="4"/>
  <c r="V3887" i="4"/>
  <c r="V3873" i="4"/>
  <c r="V3852" i="4"/>
  <c r="V269" i="4"/>
  <c r="V1395" i="4"/>
  <c r="V1360" i="4"/>
  <c r="V2228" i="4"/>
  <c r="V2169" i="4"/>
  <c r="V3826" i="4"/>
  <c r="V3802" i="4"/>
  <c r="V3755" i="4"/>
  <c r="V3732" i="4"/>
  <c r="V3703" i="4"/>
  <c r="V3700" i="4"/>
  <c r="V3652" i="4"/>
  <c r="V3658" i="4"/>
  <c r="V3630" i="4"/>
  <c r="V238" i="4"/>
  <c r="V1328" i="4"/>
  <c r="V2160" i="4"/>
  <c r="V2143" i="4"/>
  <c r="V2122" i="4"/>
  <c r="V2096" i="4"/>
  <c r="V3593" i="4"/>
  <c r="V3562" i="4"/>
  <c r="V3538" i="4"/>
  <c r="V3536" i="4"/>
  <c r="V3471" i="4"/>
  <c r="V3454" i="4"/>
  <c r="V3434" i="4"/>
  <c r="V1551" i="4"/>
  <c r="V4529" i="4"/>
  <c r="V2467" i="4"/>
  <c r="V4514" i="4"/>
  <c r="V388" i="4"/>
  <c r="V1113" i="4"/>
  <c r="V2338" i="4"/>
  <c r="V2319" i="4"/>
  <c r="V4195" i="4"/>
  <c r="V1104" i="4"/>
  <c r="V1417" i="4"/>
  <c r="V2274" i="4"/>
  <c r="V2259" i="4"/>
  <c r="V1365" i="4"/>
  <c r="V2206" i="4"/>
  <c r="V3757" i="4"/>
  <c r="V235" i="4"/>
  <c r="V203" i="4"/>
  <c r="V1345" i="4"/>
  <c r="V4361" i="4"/>
  <c r="V4312" i="4"/>
  <c r="V4295" i="4"/>
  <c r="V4033" i="4"/>
  <c r="V1422" i="4"/>
  <c r="V2257" i="4"/>
  <c r="V2249" i="4"/>
  <c r="V3856" i="4"/>
  <c r="V3792" i="4"/>
  <c r="V3735" i="4"/>
  <c r="V3541" i="4"/>
  <c r="V3516" i="4"/>
  <c r="V3491" i="4"/>
  <c r="V4673" i="4"/>
  <c r="V1460" i="4"/>
  <c r="V1086" i="4"/>
  <c r="V2213" i="4"/>
  <c r="V3635" i="4"/>
  <c r="V4623" i="4"/>
  <c r="V4609" i="4"/>
  <c r="V4580" i="4"/>
  <c r="V4557" i="4"/>
  <c r="V4545" i="4"/>
  <c r="V1536" i="4"/>
  <c r="V1518" i="4"/>
  <c r="V2480" i="4"/>
  <c r="V2455" i="4"/>
  <c r="V2452" i="4"/>
  <c r="V2439" i="4"/>
  <c r="V4499" i="4"/>
  <c r="V4477" i="4"/>
  <c r="V4407" i="4"/>
  <c r="V4391" i="4"/>
  <c r="V4377" i="4"/>
  <c r="V994" i="4"/>
  <c r="V2422" i="4"/>
  <c r="V2410" i="4"/>
  <c r="V2391" i="4"/>
  <c r="V4350" i="4"/>
  <c r="V4338" i="4"/>
  <c r="V4319" i="4"/>
  <c r="V4271" i="4"/>
  <c r="V4251" i="4"/>
  <c r="V4236" i="4"/>
  <c r="V1109" i="4"/>
  <c r="V1458" i="4"/>
  <c r="V2358" i="4"/>
  <c r="V2345" i="4"/>
  <c r="V2328" i="4"/>
  <c r="V4167" i="4"/>
  <c r="V4156" i="4"/>
  <c r="V4140" i="4"/>
  <c r="V4122" i="4"/>
  <c r="V4097" i="4"/>
  <c r="V4071" i="4"/>
  <c r="V4054" i="4"/>
  <c r="V4041" i="4"/>
  <c r="V2296" i="4"/>
  <c r="V2280" i="4"/>
  <c r="V2261" i="4"/>
  <c r="V2252" i="4"/>
  <c r="V3998" i="4"/>
  <c r="V3990" i="4"/>
  <c r="V3956" i="4"/>
  <c r="V3963" i="4"/>
  <c r="V3940" i="4"/>
  <c r="V3911" i="4"/>
  <c r="V3894" i="4"/>
  <c r="V3865" i="4"/>
  <c r="V3845" i="4"/>
  <c r="V248" i="4"/>
  <c r="V1075" i="4"/>
  <c r="V1394" i="4"/>
  <c r="V2233" i="4"/>
  <c r="V2191" i="4"/>
  <c r="V2176" i="4"/>
  <c r="V3815" i="4"/>
  <c r="V3795" i="4"/>
  <c r="V3781" i="4"/>
  <c r="V3765" i="4"/>
  <c r="V3744" i="4"/>
  <c r="V3738" i="4"/>
  <c r="V3674" i="4"/>
  <c r="V3661" i="4"/>
  <c r="V3641" i="4"/>
  <c r="V1355" i="4"/>
  <c r="V1337" i="4"/>
  <c r="V2149" i="4"/>
  <c r="V2165" i="4"/>
  <c r="V2127" i="4"/>
  <c r="V2106" i="4"/>
  <c r="V3607" i="4"/>
  <c r="V3587" i="4"/>
  <c r="V3571" i="4"/>
  <c r="V3551" i="4"/>
  <c r="V3483" i="4"/>
  <c r="V3459" i="4"/>
  <c r="V3439" i="4"/>
  <c r="V3416" i="4"/>
  <c r="V3406" i="4"/>
  <c r="V177" i="4"/>
  <c r="AB177" i="4" s="1"/>
  <c r="V161" i="4"/>
  <c r="V144" i="4"/>
  <c r="V474" i="4"/>
  <c r="V1173" i="4"/>
  <c r="V1546" i="4"/>
  <c r="V2491" i="4"/>
  <c r="V4462" i="4"/>
  <c r="V1131" i="4"/>
  <c r="V4221" i="4"/>
  <c r="V1435" i="4"/>
  <c r="V1402" i="4"/>
  <c r="V3913" i="4"/>
  <c r="V279" i="4"/>
  <c r="V1374" i="4"/>
  <c r="V2235" i="4"/>
  <c r="V2215" i="4"/>
  <c r="V2193" i="4"/>
  <c r="V2178" i="4"/>
  <c r="V3797" i="4"/>
  <c r="V3783" i="4"/>
  <c r="V3767" i="4"/>
  <c r="V3746" i="4"/>
  <c r="V3721" i="4"/>
  <c r="V3697" i="4"/>
  <c r="V3676" i="4"/>
  <c r="V3663" i="4"/>
  <c r="V3643" i="4"/>
  <c r="V3622" i="4"/>
  <c r="V213" i="4"/>
  <c r="V2151" i="4"/>
  <c r="V2138" i="4"/>
  <c r="V2129" i="4"/>
  <c r="V2108" i="4"/>
  <c r="V3589" i="4"/>
  <c r="V3573" i="4"/>
  <c r="V3553" i="4"/>
  <c r="V3527" i="4"/>
  <c r="V3520" i="4"/>
  <c r="V3487" i="4"/>
  <c r="V3480" i="4"/>
  <c r="V3441" i="4"/>
  <c r="V3418" i="4"/>
  <c r="V3408" i="4"/>
  <c r="V190" i="4"/>
  <c r="V398" i="4"/>
  <c r="V1493" i="4"/>
  <c r="V1471" i="4"/>
  <c r="V366" i="4"/>
  <c r="V350" i="4"/>
  <c r="V327" i="4"/>
  <c r="V1433" i="4"/>
  <c r="V1389" i="4"/>
  <c r="V214" i="4"/>
  <c r="V2139" i="4"/>
  <c r="V3488" i="4"/>
  <c r="V175" i="4"/>
  <c r="V4482" i="4"/>
  <c r="V4468" i="4"/>
  <c r="V4441" i="4"/>
  <c r="V4420" i="4"/>
  <c r="V4396" i="4"/>
  <c r="V4379" i="4"/>
  <c r="V1146" i="4"/>
  <c r="V1487" i="4"/>
  <c r="V2399" i="4"/>
  <c r="V2393" i="4"/>
  <c r="V2372" i="4"/>
  <c r="V4366" i="4"/>
  <c r="V4328" i="4"/>
  <c r="V4245" i="4"/>
  <c r="V4228" i="4"/>
  <c r="V4212" i="4"/>
  <c r="V1125" i="4"/>
  <c r="V1468" i="4"/>
  <c r="V1451" i="4"/>
  <c r="V2363" i="4"/>
  <c r="V2312" i="4"/>
  <c r="V4179" i="4"/>
  <c r="V4172" i="4"/>
  <c r="V4163" i="4"/>
  <c r="V4150" i="4"/>
  <c r="V4134" i="4"/>
  <c r="V4106" i="4"/>
  <c r="V4076" i="4"/>
  <c r="V4065" i="4"/>
  <c r="V4043" i="4"/>
  <c r="V339" i="4"/>
  <c r="V1094" i="4"/>
  <c r="V2305" i="4"/>
  <c r="V2301" i="4"/>
  <c r="V2284" i="4"/>
  <c r="V2266" i="4"/>
  <c r="V4024" i="4"/>
  <c r="V4014" i="4"/>
  <c r="V3988" i="4"/>
  <c r="V3965" i="4"/>
  <c r="V3867" i="4"/>
  <c r="V3862" i="4"/>
  <c r="V291" i="4"/>
  <c r="V967" i="4"/>
  <c r="V1070" i="4"/>
  <c r="V1386" i="4"/>
  <c r="V2222" i="4"/>
  <c r="V2238" i="4"/>
  <c r="V2218" i="4"/>
  <c r="V2196" i="4"/>
  <c r="V2181" i="4"/>
  <c r="V3800" i="4"/>
  <c r="V3749" i="4"/>
  <c r="V3724" i="4"/>
  <c r="V3690" i="4"/>
  <c r="V3679" i="4"/>
  <c r="V3666" i="4"/>
  <c r="V3646" i="4"/>
  <c r="V228" i="4"/>
  <c r="V1056" i="4"/>
  <c r="V1349" i="4"/>
  <c r="V1334" i="4"/>
  <c r="V2154" i="4"/>
  <c r="V2115" i="4"/>
  <c r="V2099" i="4"/>
  <c r="V2111" i="4"/>
  <c r="V3601" i="4"/>
  <c r="V3580" i="4"/>
  <c r="V3556" i="4"/>
  <c r="V3530" i="4"/>
  <c r="V3509" i="4"/>
  <c r="V3501" i="4"/>
  <c r="V3494" i="4"/>
  <c r="V3463" i="4"/>
  <c r="V174" i="4"/>
  <c r="V157" i="4"/>
  <c r="V142" i="4"/>
  <c r="V946" i="4"/>
  <c r="V1322" i="4"/>
  <c r="V1306" i="4"/>
  <c r="V2090" i="4"/>
  <c r="V2074" i="4"/>
  <c r="V2054" i="4"/>
  <c r="V3385" i="4"/>
  <c r="V3331" i="4"/>
  <c r="V3300" i="4"/>
  <c r="V3273" i="4"/>
  <c r="V3257" i="4"/>
  <c r="V3244" i="4"/>
  <c r="V3211" i="4"/>
  <c r="V3178" i="4"/>
  <c r="V3151" i="4"/>
  <c r="V132" i="4"/>
  <c r="V117" i="4"/>
  <c r="V100" i="4"/>
  <c r="V86" i="4"/>
  <c r="V2010" i="4"/>
  <c r="V1995" i="4"/>
  <c r="V1975" i="4"/>
  <c r="V3147" i="4"/>
  <c r="V3116" i="4"/>
  <c r="V3097" i="4"/>
  <c r="V3060" i="4"/>
  <c r="V3030" i="4"/>
  <c r="V3026" i="4"/>
  <c r="V2961" i="4"/>
  <c r="V2931" i="4"/>
  <c r="V2918" i="4"/>
  <c r="V2923" i="4"/>
  <c r="V56" i="4"/>
  <c r="V41" i="4"/>
  <c r="V929" i="4"/>
  <c r="V1222" i="4"/>
  <c r="V1954" i="4"/>
  <c r="V1935" i="4"/>
  <c r="V2900" i="4"/>
  <c r="V2872" i="4"/>
  <c r="V2863" i="4"/>
  <c r="V2866" i="4"/>
  <c r="V2840" i="4"/>
  <c r="V2826" i="4"/>
  <c r="V2791" i="4"/>
  <c r="V11" i="4"/>
  <c r="V1200" i="4"/>
  <c r="V118" i="4"/>
  <c r="V2921" i="4"/>
  <c r="V1242" i="4"/>
  <c r="V1286" i="4"/>
  <c r="V3224" i="4"/>
  <c r="V1275" i="4"/>
  <c r="V1257" i="4"/>
  <c r="V3145" i="4"/>
  <c r="V3063" i="4"/>
  <c r="V23" i="4"/>
  <c r="V1320" i="4"/>
  <c r="V1289" i="4"/>
  <c r="V3227" i="4"/>
  <c r="V3210" i="4"/>
  <c r="V129" i="4"/>
  <c r="V114" i="4"/>
  <c r="V2906" i="4"/>
  <c r="V1214" i="4"/>
  <c r="V1299" i="4"/>
  <c r="V2079" i="4"/>
  <c r="V2068" i="4"/>
  <c r="V2059" i="4"/>
  <c r="V2039" i="4"/>
  <c r="V3375" i="4"/>
  <c r="V3352" i="4"/>
  <c r="V3329" i="4"/>
  <c r="V3308" i="4"/>
  <c r="V3312" i="4"/>
  <c r="V3242" i="4"/>
  <c r="V3214" i="4"/>
  <c r="V3195" i="4"/>
  <c r="V3186" i="4"/>
  <c r="V1027" i="4"/>
  <c r="V1255" i="4"/>
  <c r="V2015" i="4"/>
  <c r="V1980" i="4"/>
  <c r="V1962" i="4"/>
  <c r="V3138" i="4"/>
  <c r="V3121" i="4"/>
  <c r="V3102" i="4"/>
  <c r="V3078" i="4"/>
  <c r="V3068" i="4"/>
  <c r="V3071" i="4"/>
  <c r="V3037" i="4"/>
  <c r="V3016" i="4"/>
  <c r="V2995" i="4"/>
  <c r="V2975" i="4"/>
  <c r="V2936" i="4"/>
  <c r="V2908" i="4"/>
  <c r="V68" i="4"/>
  <c r="V35" i="4"/>
  <c r="V1237" i="4"/>
  <c r="V1219" i="4"/>
  <c r="V1924" i="4"/>
  <c r="V2888" i="4"/>
  <c r="V2877" i="4"/>
  <c r="V2847" i="4"/>
  <c r="V2842" i="4"/>
  <c r="V2824" i="4"/>
  <c r="V2801" i="4"/>
  <c r="V2796" i="4"/>
  <c r="V1212" i="4"/>
  <c r="V1895" i="4"/>
  <c r="V1869" i="4"/>
  <c r="V3400" i="4"/>
  <c r="V3232" i="4"/>
  <c r="V3216" i="4"/>
  <c r="V3197" i="4"/>
  <c r="V3188" i="4"/>
  <c r="V3193" i="4"/>
  <c r="V127" i="4"/>
  <c r="V94" i="4"/>
  <c r="V78" i="4"/>
  <c r="V936" i="4"/>
  <c r="V2017" i="4"/>
  <c r="V1999" i="4"/>
  <c r="V1982" i="4"/>
  <c r="V1967" i="4"/>
  <c r="V3131" i="4"/>
  <c r="V1871" i="4"/>
  <c r="V3283" i="4"/>
  <c r="V3161" i="4"/>
  <c r="V92" i="4"/>
  <c r="V75" i="4"/>
  <c r="V938" i="4"/>
  <c r="V1284" i="4"/>
  <c r="V1269" i="4"/>
  <c r="V1251" i="4"/>
  <c r="V2019" i="4"/>
  <c r="V2001" i="4"/>
  <c r="V1984" i="4"/>
  <c r="V1969" i="4"/>
  <c r="V3106" i="4"/>
  <c r="V3082" i="4"/>
  <c r="V3053" i="4"/>
  <c r="V2979" i="4"/>
  <c r="V2815" i="4"/>
  <c r="V2805" i="4"/>
  <c r="V1872" i="4"/>
  <c r="V3000" i="4"/>
  <c r="V1938" i="4"/>
  <c r="V3518" i="4"/>
  <c r="V180" i="4"/>
  <c r="V148" i="4"/>
  <c r="V953" i="4"/>
  <c r="V1042" i="4"/>
  <c r="V1294" i="4"/>
  <c r="V2086" i="4"/>
  <c r="V2070" i="4"/>
  <c r="V2050" i="4"/>
  <c r="V2034" i="4"/>
  <c r="V3373" i="4"/>
  <c r="V3359" i="4"/>
  <c r="V3341" i="4"/>
  <c r="V3322" i="4"/>
  <c r="V3296" i="4"/>
  <c r="V3286" i="4"/>
  <c r="V3291" i="4"/>
  <c r="V3247" i="4"/>
  <c r="V3237" i="4"/>
  <c r="V3221" i="4"/>
  <c r="V3202" i="4"/>
  <c r="V3174" i="4"/>
  <c r="V3164" i="4"/>
  <c r="V3169" i="4"/>
  <c r="V90" i="4"/>
  <c r="V73" i="4"/>
  <c r="V1038" i="4"/>
  <c r="V1281" i="4"/>
  <c r="V1264" i="4"/>
  <c r="V2022" i="4"/>
  <c r="V2004" i="4"/>
  <c r="V1987" i="4"/>
  <c r="V1972" i="4"/>
  <c r="V3142" i="4"/>
  <c r="V3110" i="4"/>
  <c r="V3114" i="4"/>
  <c r="V3085" i="4"/>
  <c r="V3056" i="4"/>
  <c r="V3044" i="4"/>
  <c r="V3048" i="4"/>
  <c r="V3020" i="4"/>
  <c r="V3006" i="4"/>
  <c r="V2982" i="4"/>
  <c r="V2957" i="4"/>
  <c r="V2927" i="4"/>
  <c r="V2915" i="4"/>
  <c r="V43" i="4"/>
  <c r="V28" i="4"/>
  <c r="V933" i="4"/>
  <c r="V1015" i="4"/>
  <c r="V1233" i="4"/>
  <c r="V1950" i="4"/>
  <c r="V1943" i="4"/>
  <c r="V1931" i="4"/>
  <c r="V1916" i="4"/>
  <c r="V2859" i="4"/>
  <c r="V2854" i="4"/>
  <c r="V2832" i="4"/>
  <c r="V2818" i="4"/>
  <c r="V2787" i="4"/>
  <c r="V920" i="4"/>
  <c r="V1902" i="4"/>
  <c r="V1879" i="4"/>
  <c r="V1309" i="4"/>
  <c r="V2088" i="4"/>
  <c r="V2072" i="4"/>
  <c r="V2052" i="4"/>
  <c r="V2027" i="4"/>
  <c r="V3379" i="4"/>
  <c r="V3364" i="4"/>
  <c r="V3348" i="4"/>
  <c r="V3324" i="4"/>
  <c r="V3298" i="4"/>
  <c r="V3270" i="4"/>
  <c r="V3251" i="4"/>
  <c r="V3228" i="4"/>
  <c r="V3204" i="4"/>
  <c r="V3176" i="4"/>
  <c r="V3167" i="4"/>
  <c r="V3171" i="4"/>
  <c r="V120" i="4"/>
  <c r="V1036" i="4"/>
  <c r="V1278" i="4"/>
  <c r="V1260" i="4"/>
  <c r="V2008" i="4"/>
  <c r="V2024" i="4"/>
  <c r="V2006" i="4"/>
  <c r="V1989" i="4"/>
  <c r="V3095" i="4"/>
  <c r="V3087" i="4"/>
  <c r="V3092" i="4"/>
  <c r="V3058" i="4"/>
  <c r="V2984" i="4"/>
  <c r="V2989" i="4"/>
  <c r="V2959" i="4"/>
  <c r="V2929" i="4"/>
  <c r="V2916" i="4"/>
  <c r="V25" i="4"/>
  <c r="V927" i="4"/>
  <c r="V1226" i="4"/>
  <c r="V1952" i="4"/>
  <c r="V1945" i="4"/>
  <c r="V1933" i="4"/>
  <c r="V1918" i="4"/>
  <c r="V2861" i="4"/>
  <c r="V2856" i="4"/>
  <c r="V2834" i="4"/>
  <c r="V2820" i="4"/>
  <c r="V2789" i="4"/>
  <c r="V922" i="4"/>
  <c r="V1881" i="4"/>
  <c r="V5754" i="4"/>
  <c r="V5623" i="4"/>
  <c r="V5540" i="4"/>
  <c r="V1559" i="4"/>
  <c r="V1544" i="4"/>
  <c r="V4451" i="4"/>
  <c r="V3810" i="4"/>
  <c r="V2135" i="4"/>
  <c r="U1486" i="4"/>
  <c r="V5867" i="4"/>
  <c r="V5364" i="4"/>
  <c r="V5257" i="4"/>
  <c r="V5091" i="4"/>
  <c r="V3811" i="4"/>
  <c r="V3124" i="4"/>
  <c r="V2881" i="4"/>
  <c r="V6157" i="4"/>
  <c r="V6115" i="4"/>
  <c r="V6095" i="4"/>
  <c r="V1848" i="4"/>
  <c r="V6042" i="4"/>
  <c r="V5969" i="4"/>
  <c r="V5949" i="4"/>
  <c r="V5887" i="4"/>
  <c r="V5827" i="4"/>
  <c r="V5816" i="4"/>
  <c r="V5751" i="4"/>
  <c r="V5730" i="4"/>
  <c r="V5722" i="4"/>
  <c r="V5697" i="4"/>
  <c r="V5666" i="4"/>
  <c r="V5650" i="4"/>
  <c r="V1772" i="4"/>
  <c r="V5622" i="4"/>
  <c r="V5603" i="4"/>
  <c r="V5571" i="4"/>
  <c r="V1749" i="4"/>
  <c r="V5536" i="4"/>
  <c r="V5505" i="4"/>
  <c r="V1737" i="4"/>
  <c r="V2719" i="4"/>
  <c r="V5444" i="4"/>
  <c r="V5419" i="4"/>
  <c r="V1144" i="4"/>
  <c r="V3923" i="4"/>
  <c r="V5978" i="4"/>
  <c r="V5112" i="4"/>
  <c r="V1578" i="4"/>
  <c r="V1507" i="4"/>
  <c r="V2704" i="4"/>
  <c r="V5345" i="4"/>
  <c r="V5268" i="4"/>
  <c r="V2688" i="4"/>
  <c r="V2676" i="4"/>
  <c r="V5231" i="4"/>
  <c r="V5205" i="4"/>
  <c r="V5192" i="4"/>
  <c r="V5174" i="4"/>
  <c r="V5140" i="4"/>
  <c r="V5116" i="4"/>
  <c r="V5114" i="4"/>
  <c r="V5066" i="4"/>
  <c r="V5051" i="4"/>
  <c r="V2645" i="4"/>
  <c r="V2624" i="4"/>
  <c r="V5008" i="4"/>
  <c r="V4996" i="4"/>
  <c r="V4989" i="4"/>
  <c r="V4952" i="4"/>
  <c r="V4937" i="4"/>
  <c r="V522" i="4"/>
  <c r="V1631" i="4"/>
  <c r="V2606" i="4"/>
  <c r="V2591" i="4"/>
  <c r="V4905" i="4"/>
  <c r="V4887" i="4"/>
  <c r="V4856" i="4"/>
  <c r="V4842" i="4"/>
  <c r="V4816" i="4"/>
  <c r="V1598" i="4"/>
  <c r="V2576" i="4"/>
  <c r="V2571" i="4"/>
  <c r="V4773" i="4"/>
  <c r="V4700" i="4"/>
  <c r="V1184" i="4"/>
  <c r="V1543" i="4"/>
  <c r="V2509" i="4"/>
  <c r="V4652" i="4"/>
  <c r="V4644" i="4"/>
  <c r="V4568" i="4"/>
  <c r="V441" i="4"/>
  <c r="V425" i="4"/>
  <c r="V1154" i="4"/>
  <c r="V1530" i="4"/>
  <c r="V1512" i="4"/>
  <c r="V2472" i="4"/>
  <c r="V4508" i="4"/>
  <c r="V4483" i="4"/>
  <c r="V4469" i="4"/>
  <c r="V4442" i="4"/>
  <c r="V4421" i="4"/>
  <c r="V4415" i="4"/>
  <c r="V1143" i="4"/>
  <c r="V1502" i="4"/>
  <c r="V1474" i="4"/>
  <c r="V2405" i="4"/>
  <c r="V2394" i="4"/>
  <c r="V2373" i="4"/>
  <c r="V4352" i="4"/>
  <c r="V4329" i="4"/>
  <c r="V4304" i="4"/>
  <c r="V4289" i="4"/>
  <c r="V4256" i="4"/>
  <c r="V4246" i="4"/>
  <c r="V4229" i="4"/>
  <c r="V379" i="4"/>
  <c r="V1121" i="4"/>
  <c r="V1466" i="4"/>
  <c r="V1437" i="4"/>
  <c r="V2364" i="4"/>
  <c r="V2350" i="4"/>
  <c r="V4202" i="4"/>
  <c r="V4181" i="4"/>
  <c r="V4173" i="4"/>
  <c r="V4107" i="4"/>
  <c r="V4077" i="4"/>
  <c r="V4066" i="4"/>
  <c r="V4044" i="4"/>
  <c r="V4027" i="4"/>
  <c r="V322" i="4"/>
  <c r="V306" i="4"/>
  <c r="V1428" i="4"/>
  <c r="V1410" i="4"/>
  <c r="V2306" i="4"/>
  <c r="V2302" i="4"/>
  <c r="V3966" i="4"/>
  <c r="V3947" i="4"/>
  <c r="V3929" i="4"/>
  <c r="V3904" i="4"/>
  <c r="V3882" i="4"/>
  <c r="V3868" i="4"/>
  <c r="V275" i="4"/>
  <c r="V968" i="4"/>
  <c r="V2223" i="4"/>
  <c r="V2208" i="4"/>
  <c r="V2197" i="4"/>
  <c r="V2182" i="4"/>
  <c r="V3813" i="4"/>
  <c r="V3789" i="4"/>
  <c r="V3774" i="4"/>
  <c r="V3750" i="4"/>
  <c r="V3727" i="4"/>
  <c r="V3713" i="4"/>
  <c r="V3691" i="4"/>
  <c r="V3680" i="4"/>
  <c r="V3647" i="4"/>
  <c r="V3628" i="4"/>
  <c r="V241" i="4"/>
  <c r="V961" i="4"/>
  <c r="V1057" i="4"/>
  <c r="V1331" i="4"/>
  <c r="V2155" i="4"/>
  <c r="V2116" i="4"/>
  <c r="V2100" i="4"/>
  <c r="V3604" i="4"/>
  <c r="V3596" i="4"/>
  <c r="V3581" i="4"/>
  <c r="V3557" i="4"/>
  <c r="V3531" i="4"/>
  <c r="V3502" i="4"/>
  <c r="V3495" i="4"/>
  <c r="V3464" i="4"/>
  <c r="V3443" i="4"/>
  <c r="V3422" i="4"/>
  <c r="V3392" i="4"/>
  <c r="V139" i="4"/>
  <c r="V2058" i="4"/>
  <c r="V2038" i="4"/>
  <c r="V3351" i="4"/>
  <c r="V3346" i="4"/>
  <c r="V3328" i="4"/>
  <c r="V3307" i="4"/>
  <c r="V3279" i="4"/>
  <c r="V3265" i="4"/>
  <c r="V3241" i="4"/>
  <c r="V3185" i="4"/>
  <c r="V3182" i="4"/>
  <c r="V3157" i="4"/>
  <c r="V98" i="4"/>
  <c r="V943" i="4"/>
  <c r="V1266" i="4"/>
  <c r="V1254" i="4"/>
  <c r="V2014" i="4"/>
  <c r="V1993" i="4"/>
  <c r="V1979" i="4"/>
  <c r="V1961" i="4"/>
  <c r="V3120" i="4"/>
  <c r="V3101" i="4"/>
  <c r="V3077" i="4"/>
  <c r="V3067" i="4"/>
  <c r="V3070" i="4"/>
  <c r="V3036" i="4"/>
  <c r="V2994" i="4"/>
  <c r="V2974" i="4"/>
  <c r="V2967" i="4"/>
  <c r="V2970" i="4"/>
  <c r="V2935" i="4"/>
  <c r="V67" i="4"/>
  <c r="V20" i="4"/>
  <c r="V1019" i="4"/>
  <c r="V1958" i="4"/>
  <c r="V1923" i="4"/>
  <c r="V1910" i="4"/>
  <c r="V2887" i="4"/>
  <c r="V2876" i="4"/>
  <c r="V2846" i="4"/>
  <c r="V2823" i="4"/>
  <c r="V2800" i="4"/>
  <c r="V2795" i="4"/>
  <c r="V6181" i="4"/>
  <c r="V5977" i="4"/>
  <c r="V2765" i="4"/>
  <c r="V5250" i="4"/>
  <c r="V4734" i="4"/>
  <c r="V2449" i="4"/>
  <c r="V3372" i="4"/>
  <c r="V904" i="4"/>
  <c r="V899" i="4"/>
  <c r="V6173" i="4"/>
  <c r="V827" i="4"/>
  <c r="V6153" i="4"/>
  <c r="V6134" i="4"/>
  <c r="V6113" i="4"/>
  <c r="V6078" i="4"/>
  <c r="V6040" i="4"/>
  <c r="V5997" i="4"/>
  <c r="V1829" i="4"/>
  <c r="V5945" i="4"/>
  <c r="V1821" i="4"/>
  <c r="V5919" i="4"/>
  <c r="V5890" i="4"/>
  <c r="V1809" i="4"/>
  <c r="V5862" i="4"/>
  <c r="V5804" i="4"/>
  <c r="V5788" i="4"/>
  <c r="V5776" i="4"/>
  <c r="V5749" i="4"/>
  <c r="V5734" i="4"/>
  <c r="V5720" i="4"/>
  <c r="V5699" i="4"/>
  <c r="V5661" i="4"/>
  <c r="V5655" i="4"/>
  <c r="V5625" i="4"/>
  <c r="V5607" i="4"/>
  <c r="V5590" i="4"/>
  <c r="V5573" i="4"/>
  <c r="V1765" i="4"/>
  <c r="V2744" i="4"/>
  <c r="V5539" i="4"/>
  <c r="V5502" i="4"/>
  <c r="V5479" i="4"/>
  <c r="V5454" i="4"/>
  <c r="V5435" i="4"/>
  <c r="V5423" i="4"/>
  <c r="V5380" i="4"/>
  <c r="V1718" i="4"/>
  <c r="V2698" i="4"/>
  <c r="V5359" i="4"/>
  <c r="V5320" i="4"/>
  <c r="V5304" i="4"/>
  <c r="V5284" i="4"/>
  <c r="V5262" i="4"/>
  <c r="V5241" i="4"/>
  <c r="V5221" i="4"/>
  <c r="V5209" i="4"/>
  <c r="V5194" i="4"/>
  <c r="V5173" i="4"/>
  <c r="V1692" i="4"/>
  <c r="V2654" i="4"/>
  <c r="V5135" i="4"/>
  <c r="V5118" i="4"/>
  <c r="V5101" i="4"/>
  <c r="V5085" i="4"/>
  <c r="V5053" i="4"/>
  <c r="V2635" i="4"/>
  <c r="V2626" i="4"/>
  <c r="V5026" i="4"/>
  <c r="V5004" i="4"/>
  <c r="V4954" i="4"/>
  <c r="V4932" i="4"/>
  <c r="V4925" i="4"/>
  <c r="V1629" i="4"/>
  <c r="V1607" i="4"/>
  <c r="V2608" i="4"/>
  <c r="V4907" i="4"/>
  <c r="V4891" i="4"/>
  <c r="V4851" i="4"/>
  <c r="V4818" i="4"/>
  <c r="V4807" i="4"/>
  <c r="V499" i="4"/>
  <c r="V1596" i="4"/>
  <c r="V2554" i="4"/>
  <c r="V4798" i="4"/>
  <c r="V4777" i="4"/>
  <c r="V4746" i="4"/>
  <c r="V4708" i="4"/>
  <c r="V4704" i="4"/>
  <c r="V1182" i="4"/>
  <c r="V1561" i="4"/>
  <c r="V2534" i="4"/>
  <c r="V2515" i="4"/>
  <c r="V2504" i="4"/>
  <c r="V2498" i="4"/>
  <c r="V4648" i="4"/>
  <c r="V4612" i="4"/>
  <c r="V4596" i="4"/>
  <c r="V4582" i="4"/>
  <c r="V4570" i="4"/>
  <c r="V4549" i="4"/>
  <c r="V4536" i="4"/>
  <c r="V453" i="4"/>
  <c r="V1153" i="4"/>
  <c r="V1514" i="4"/>
  <c r="V2474" i="4"/>
  <c r="V2462" i="4"/>
  <c r="V2431" i="4"/>
  <c r="V4519" i="4"/>
  <c r="V4485" i="4"/>
  <c r="V4471" i="4"/>
  <c r="V4453" i="4"/>
  <c r="V4433" i="4"/>
  <c r="V4423" i="4"/>
  <c r="V4404" i="4"/>
  <c r="V4387" i="4"/>
  <c r="V410" i="4"/>
  <c r="V1141" i="4"/>
  <c r="V1500" i="4"/>
  <c r="V1484" i="4"/>
  <c r="V2427" i="4"/>
  <c r="V2400" i="4"/>
  <c r="V2396" i="4"/>
  <c r="V2377" i="4"/>
  <c r="V4213" i="4"/>
  <c r="V1465" i="4"/>
  <c r="V1450" i="4"/>
  <c r="V2366" i="4"/>
  <c r="V4129" i="4"/>
  <c r="V4029" i="4"/>
  <c r="V976" i="4"/>
  <c r="V1427" i="4"/>
  <c r="V1412" i="4"/>
  <c r="V2304" i="4"/>
  <c r="V2286" i="4"/>
  <c r="V3968" i="4"/>
  <c r="V1657" i="4"/>
  <c r="V2248" i="4"/>
  <c r="V6135" i="4"/>
  <c r="V6041" i="4"/>
  <c r="V1840" i="4"/>
  <c r="V5750" i="4"/>
  <c r="V1786" i="4"/>
  <c r="V5721" i="4"/>
  <c r="V5662" i="4"/>
  <c r="V5591" i="4"/>
  <c r="V5574" i="4"/>
  <c r="V1763" i="4"/>
  <c r="V5551" i="4"/>
  <c r="V5513" i="4"/>
  <c r="V5436" i="4"/>
  <c r="V5424" i="4"/>
  <c r="V5321" i="4"/>
  <c r="V5305" i="4"/>
  <c r="V5264" i="4"/>
  <c r="V5222" i="4"/>
  <c r="V5210" i="4"/>
  <c r="V5153" i="4"/>
  <c r="V1673" i="4"/>
  <c r="V2655" i="4"/>
  <c r="V5102" i="4"/>
  <c r="V2636" i="4"/>
  <c r="V2627" i="4"/>
  <c r="V1608" i="4"/>
  <c r="V4866" i="4"/>
  <c r="V4808" i="4"/>
  <c r="V4680" i="4"/>
  <c r="V1183" i="4"/>
  <c r="V1555" i="4"/>
  <c r="V2516" i="4"/>
  <c r="V2502" i="4"/>
  <c r="V2499" i="4"/>
  <c r="V4597" i="4"/>
  <c r="V4486" i="4"/>
  <c r="V390" i="4"/>
  <c r="V1501" i="4"/>
  <c r="V4357" i="4"/>
  <c r="V4294" i="4"/>
  <c r="V4217" i="4"/>
  <c r="V375" i="4"/>
  <c r="V1120" i="4"/>
  <c r="V1464" i="4"/>
  <c r="V2311" i="4"/>
  <c r="V4184" i="4"/>
  <c r="V4031" i="4"/>
  <c r="V336" i="4"/>
  <c r="V304" i="4"/>
  <c r="V1426" i="4"/>
  <c r="V2247" i="4"/>
  <c r="V6177" i="4"/>
  <c r="V1855" i="4"/>
  <c r="V6047" i="4"/>
  <c r="V5818" i="4"/>
  <c r="V5464" i="4"/>
  <c r="V5315" i="4"/>
  <c r="V1683" i="4"/>
  <c r="V3338" i="4"/>
  <c r="V3017" i="4"/>
  <c r="V1021" i="4"/>
  <c r="V6155" i="4"/>
  <c r="V6035" i="4"/>
  <c r="V1839" i="4"/>
  <c r="V6011" i="4"/>
  <c r="V5994" i="4"/>
  <c r="V5961" i="4"/>
  <c r="V5947" i="4"/>
  <c r="V1820" i="4"/>
  <c r="V5921" i="4"/>
  <c r="V5904" i="4"/>
  <c r="V5855" i="4"/>
  <c r="V5820" i="4"/>
  <c r="V5802" i="4"/>
  <c r="V5778" i="4"/>
  <c r="V5745" i="4"/>
  <c r="V5737" i="4"/>
  <c r="V1784" i="4"/>
  <c r="V5719" i="4"/>
  <c r="V5701" i="4"/>
  <c r="V5681" i="4"/>
  <c r="V5657" i="4"/>
  <c r="V1767" i="4"/>
  <c r="V5618" i="4"/>
  <c r="V5610" i="4"/>
  <c r="V5587" i="4"/>
  <c r="V5577" i="4"/>
  <c r="V1761" i="4"/>
  <c r="V2746" i="4"/>
  <c r="V5553" i="4"/>
  <c r="V5532" i="4"/>
  <c r="V5511" i="4"/>
  <c r="V5499" i="4"/>
  <c r="V5482" i="4"/>
  <c r="V612" i="4"/>
  <c r="V1732" i="4"/>
  <c r="V2714" i="4"/>
  <c r="V5429" i="4"/>
  <c r="V5422" i="4"/>
  <c r="V5404" i="4"/>
  <c r="V5384" i="4"/>
  <c r="V2692" i="4"/>
  <c r="V5354" i="4"/>
  <c r="V5337" i="4"/>
  <c r="V5324" i="4"/>
  <c r="V5300" i="4"/>
  <c r="V5288" i="4"/>
  <c r="V5261" i="4"/>
  <c r="V1710" i="4"/>
  <c r="V5255" i="4"/>
  <c r="V5235" i="4"/>
  <c r="V5215" i="4"/>
  <c r="V5208" i="4"/>
  <c r="V5177" i="4"/>
  <c r="V5151" i="4"/>
  <c r="V564" i="4"/>
  <c r="V1691" i="4"/>
  <c r="V2669" i="4"/>
  <c r="V2658" i="4"/>
  <c r="V5132" i="4"/>
  <c r="V5122" i="4"/>
  <c r="V5097" i="4"/>
  <c r="V5080" i="4"/>
  <c r="V5072" i="4"/>
  <c r="V5057" i="4"/>
  <c r="V1649" i="4"/>
  <c r="V2634" i="4"/>
  <c r="V2630" i="4"/>
  <c r="V5021" i="4"/>
  <c r="V5006" i="4"/>
  <c r="V5002" i="4"/>
  <c r="V4958" i="4"/>
  <c r="V4934" i="4"/>
  <c r="V4930" i="4"/>
  <c r="V1623" i="4"/>
  <c r="V1611" i="4"/>
  <c r="V2610" i="4"/>
  <c r="V4899" i="4"/>
  <c r="V4865" i="4"/>
  <c r="V4853" i="4"/>
  <c r="V4834" i="4"/>
  <c r="V4820" i="4"/>
  <c r="V4812" i="4"/>
  <c r="V1191" i="4"/>
  <c r="V1591" i="4"/>
  <c r="V1575" i="4"/>
  <c r="V2558" i="4"/>
  <c r="V4779" i="4"/>
  <c r="V4762" i="4"/>
  <c r="V4749" i="4"/>
  <c r="V4724" i="4"/>
  <c r="V4710" i="4"/>
  <c r="V4679" i="4"/>
  <c r="V1180" i="4"/>
  <c r="V1572" i="4"/>
  <c r="V1553" i="4"/>
  <c r="V2536" i="4"/>
  <c r="V2513" i="4"/>
  <c r="V4667" i="4"/>
  <c r="V4650" i="4"/>
  <c r="V4632" i="4"/>
  <c r="V4614" i="4"/>
  <c r="V4600" i="4"/>
  <c r="V4584" i="4"/>
  <c r="V4574" i="4"/>
  <c r="V4551" i="4"/>
  <c r="V4526" i="4"/>
  <c r="V451" i="4"/>
  <c r="V435" i="4"/>
  <c r="V1166" i="4"/>
  <c r="V1151" i="4"/>
  <c r="V1524" i="4"/>
  <c r="V2476" i="4"/>
  <c r="V2465" i="4"/>
  <c r="V2437" i="4"/>
  <c r="V4498" i="4"/>
  <c r="V4489" i="4"/>
  <c r="V4473" i="4"/>
  <c r="V4457" i="4"/>
  <c r="V4435" i="4"/>
  <c r="V4427" i="4"/>
  <c r="V4399" i="4"/>
  <c r="V406" i="4"/>
  <c r="V1138" i="4"/>
  <c r="V1483" i="4"/>
  <c r="V2403" i="4"/>
  <c r="V2379" i="4"/>
  <c r="V4359" i="4"/>
  <c r="V4341" i="4"/>
  <c r="V4324" i="4"/>
  <c r="V4308" i="4"/>
  <c r="V4292" i="4"/>
  <c r="V4260" i="4"/>
  <c r="V4250" i="4"/>
  <c r="V4233" i="4"/>
  <c r="V4215" i="4"/>
  <c r="V989" i="4"/>
  <c r="V1116" i="4"/>
  <c r="V1462" i="4"/>
  <c r="V6178" i="4"/>
  <c r="V1856" i="4"/>
  <c r="V2596" i="4"/>
  <c r="V4012" i="4"/>
  <c r="V3708" i="4"/>
  <c r="V5982" i="4"/>
  <c r="V5881" i="4"/>
  <c r="V5856" i="4"/>
  <c r="V5533" i="4"/>
  <c r="V5483" i="4"/>
  <c r="V5405" i="4"/>
  <c r="V5236" i="4"/>
  <c r="V2637" i="4"/>
  <c r="V5007" i="4"/>
  <c r="V2617" i="4"/>
  <c r="V2599" i="4"/>
  <c r="V4780" i="4"/>
  <c r="V2519" i="4"/>
  <c r="V2404" i="4"/>
  <c r="V4355" i="4"/>
  <c r="V2325" i="4"/>
  <c r="V4192" i="4"/>
  <c r="V4133" i="4"/>
  <c r="V3831" i="4"/>
  <c r="V6092" i="4"/>
  <c r="V5711" i="4"/>
  <c r="V5460" i="4"/>
  <c r="V4841" i="4"/>
  <c r="V1542" i="4"/>
  <c r="V3254" i="4"/>
  <c r="V3019" i="4"/>
  <c r="V1022" i="4"/>
  <c r="V840" i="4"/>
  <c r="V6127" i="4"/>
  <c r="V6090" i="4"/>
  <c r="V6056" i="4"/>
  <c r="V6037" i="4"/>
  <c r="V6007" i="4"/>
  <c r="V5987" i="4"/>
  <c r="V5981" i="4"/>
  <c r="V5963" i="4"/>
  <c r="V5941" i="4"/>
  <c r="V5934" i="4"/>
  <c r="V5900" i="4"/>
  <c r="V5880" i="4"/>
  <c r="V5875" i="4"/>
  <c r="V5858" i="4"/>
  <c r="V5837" i="4"/>
  <c r="V5822" i="4"/>
  <c r="V5780" i="4"/>
  <c r="V5741" i="4"/>
  <c r="V2769" i="4"/>
  <c r="V5717" i="4"/>
  <c r="V5704" i="4"/>
  <c r="V5677" i="4"/>
  <c r="V5659" i="4"/>
  <c r="V1782" i="4"/>
  <c r="V2761" i="4"/>
  <c r="V5613" i="4"/>
  <c r="V2738" i="4"/>
  <c r="V5549" i="4"/>
  <c r="V5515" i="4"/>
  <c r="V5501" i="4"/>
  <c r="V5486" i="4"/>
  <c r="V1746" i="4"/>
  <c r="V2728" i="4"/>
  <c r="V2718" i="4"/>
  <c r="V5452" i="4"/>
  <c r="V5431" i="4"/>
  <c r="V5399" i="4"/>
  <c r="V5386" i="4"/>
  <c r="V594" i="4"/>
  <c r="V1716" i="4"/>
  <c r="V2694" i="4"/>
  <c r="V5356" i="4"/>
  <c r="V5331" i="4"/>
  <c r="V5323" i="4"/>
  <c r="V5278" i="4"/>
  <c r="V5266" i="4"/>
  <c r="V1707" i="4"/>
  <c r="V2685" i="4"/>
  <c r="V5233" i="4"/>
  <c r="V5217" i="4"/>
  <c r="V5187" i="4"/>
  <c r="V5168" i="4"/>
  <c r="V5155" i="4"/>
  <c r="V563" i="4"/>
  <c r="V1690" i="4"/>
  <c r="V2657" i="4"/>
  <c r="V5134" i="4"/>
  <c r="V5096" i="4"/>
  <c r="V5082" i="4"/>
  <c r="V5061" i="4"/>
  <c r="V5045" i="4"/>
  <c r="V1646" i="4"/>
  <c r="V2639" i="4"/>
  <c r="V2629" i="4"/>
  <c r="V5023" i="4"/>
  <c r="V5010" i="4"/>
  <c r="V4987" i="4"/>
  <c r="V4936" i="4"/>
  <c r="V1626" i="4"/>
  <c r="V2619" i="4"/>
  <c r="V2594" i="4"/>
  <c r="V4895" i="4"/>
  <c r="V4881" i="4"/>
  <c r="V4868" i="4"/>
  <c r="V4855" i="4"/>
  <c r="V4829" i="4"/>
  <c r="V4822" i="4"/>
  <c r="V1188" i="4"/>
  <c r="V1593" i="4"/>
  <c r="V1577" i="4"/>
  <c r="V2562" i="4"/>
  <c r="V4793" i="4"/>
  <c r="V4783" i="4"/>
  <c r="V4753" i="4"/>
  <c r="V4738" i="4"/>
  <c r="V4726" i="4"/>
  <c r="V4712" i="4"/>
  <c r="V4692" i="4"/>
  <c r="V4671" i="4"/>
  <c r="V464" i="4"/>
  <c r="V1177" i="4"/>
  <c r="V2521" i="4"/>
  <c r="V2487" i="4"/>
  <c r="V4655" i="4"/>
  <c r="V4626" i="4"/>
  <c r="V4616" i="4"/>
  <c r="V4599" i="4"/>
  <c r="V4561" i="4"/>
  <c r="V4541" i="4"/>
  <c r="V4528" i="4"/>
  <c r="V1163" i="4"/>
  <c r="V1150" i="4"/>
  <c r="V1526" i="4"/>
  <c r="V1504" i="4"/>
  <c r="V2478" i="4"/>
  <c r="V2468" i="4"/>
  <c r="V2433" i="4"/>
  <c r="V4513" i="4"/>
  <c r="V4493" i="4"/>
  <c r="V4480" i="4"/>
  <c r="V4463" i="4"/>
  <c r="V4431" i="4"/>
  <c r="V4401" i="4"/>
  <c r="V4384" i="4"/>
  <c r="V420" i="4"/>
  <c r="V1140" i="4"/>
  <c r="V1496" i="4"/>
  <c r="V1482" i="4"/>
  <c r="V2418" i="4"/>
  <c r="V2402" i="4"/>
  <c r="V2386" i="4"/>
  <c r="V2381" i="4"/>
  <c r="V4362" i="4"/>
  <c r="V4334" i="4"/>
  <c r="V4326" i="4"/>
  <c r="V4310" i="4"/>
  <c r="V4296" i="4"/>
  <c r="V4273" i="4"/>
  <c r="V4262" i="4"/>
  <c r="V4254" i="4"/>
  <c r="V4240" i="4"/>
  <c r="V4223" i="4"/>
  <c r="V983" i="4"/>
  <c r="V1114" i="4"/>
  <c r="V6204" i="4"/>
  <c r="V5935" i="4"/>
  <c r="V5806" i="4"/>
  <c r="V1668" i="4"/>
  <c r="V3255" i="4"/>
  <c r="V3012" i="4"/>
  <c r="V1014" i="4"/>
  <c r="V6198" i="4"/>
  <c r="V6166" i="4"/>
  <c r="V6128" i="4"/>
  <c r="V6057" i="4"/>
  <c r="V6038" i="4"/>
  <c r="V6026" i="4"/>
  <c r="V6008" i="4"/>
  <c r="V5990" i="4"/>
  <c r="V5965" i="4"/>
  <c r="V5938" i="4"/>
  <c r="V5915" i="4"/>
  <c r="V5901" i="4"/>
  <c r="V5859" i="4"/>
  <c r="V5838" i="4"/>
  <c r="V5824" i="4"/>
  <c r="V5781" i="4"/>
  <c r="V5762" i="4"/>
  <c r="V5742" i="4"/>
  <c r="V2770" i="4"/>
  <c r="V5678" i="4"/>
  <c r="V5660" i="4"/>
  <c r="V1780" i="4"/>
  <c r="V2762" i="4"/>
  <c r="V5633" i="4"/>
  <c r="V5614" i="4"/>
  <c r="V5582" i="4"/>
  <c r="V5565" i="4"/>
  <c r="V1758" i="4"/>
  <c r="V2739" i="4"/>
  <c r="V5550" i="4"/>
  <c r="V5526" i="4"/>
  <c r="V5516" i="4"/>
  <c r="V5496" i="4"/>
  <c r="V5487" i="4"/>
  <c r="V1747" i="4"/>
  <c r="V2729" i="4"/>
  <c r="V2716" i="4"/>
  <c r="V5453" i="4"/>
  <c r="V5432" i="4"/>
  <c r="V5400" i="4"/>
  <c r="V5389" i="4"/>
  <c r="V2706" i="4"/>
  <c r="V2697" i="4"/>
  <c r="V5357" i="4"/>
  <c r="V5332" i="4"/>
  <c r="V5328" i="4"/>
  <c r="V5296" i="4"/>
  <c r="V5279" i="4"/>
  <c r="V5267" i="4"/>
  <c r="V1705" i="4"/>
  <c r="V2686" i="4"/>
  <c r="V5218" i="4"/>
  <c r="V5203" i="4"/>
  <c r="V5188" i="4"/>
  <c r="V5156" i="4"/>
  <c r="V2661" i="4"/>
  <c r="V5127" i="4"/>
  <c r="V5111" i="4"/>
  <c r="V5099" i="4"/>
  <c r="V5083" i="4"/>
  <c r="V5062" i="4"/>
  <c r="V1664" i="4"/>
  <c r="V1647" i="4"/>
  <c r="V2640" i="4"/>
  <c r="V5024" i="4"/>
  <c r="V5011" i="4"/>
  <c r="V4988" i="4"/>
  <c r="V4967" i="4"/>
  <c r="V4947" i="4"/>
  <c r="V4939" i="4"/>
  <c r="V2620" i="4"/>
  <c r="V4910" i="4"/>
  <c r="V4896" i="4"/>
  <c r="V4873" i="4"/>
  <c r="V4871" i="4"/>
  <c r="V4830" i="4"/>
  <c r="V4825" i="4"/>
  <c r="V1594" i="4"/>
  <c r="V2559" i="4"/>
  <c r="V2539" i="4"/>
  <c r="V4795" i="4"/>
  <c r="V4784" i="4"/>
  <c r="V4754" i="4"/>
  <c r="V4741" i="4"/>
  <c r="V4727" i="4"/>
  <c r="V4715" i="4"/>
  <c r="V4684" i="4"/>
  <c r="V1178" i="4"/>
  <c r="V1568" i="4"/>
  <c r="V2532" i="4"/>
  <c r="V2522" i="4"/>
  <c r="V2492" i="4"/>
  <c r="V4664" i="4"/>
  <c r="V4627" i="4"/>
  <c r="V4617" i="4"/>
  <c r="V4602" i="4"/>
  <c r="V4576" i="4"/>
  <c r="V4542" i="4"/>
  <c r="V1164" i="4"/>
  <c r="V1148" i="4"/>
  <c r="V1527" i="4"/>
  <c r="V1509" i="4"/>
  <c r="V2479" i="4"/>
  <c r="V2434" i="4"/>
  <c r="V4494" i="4"/>
  <c r="V4474" i="4"/>
  <c r="V4432" i="4"/>
  <c r="V4413" i="4"/>
  <c r="V4402" i="4"/>
  <c r="V4385" i="4"/>
  <c r="V1136" i="4"/>
  <c r="V1497" i="4"/>
  <c r="V1480" i="4"/>
  <c r="V2419" i="4"/>
  <c r="V2388" i="4"/>
  <c r="V4335" i="4"/>
  <c r="V4327" i="4"/>
  <c r="V4311" i="4"/>
  <c r="V4297" i="4"/>
  <c r="V4268" i="4"/>
  <c r="V4265" i="4"/>
  <c r="V4224" i="4"/>
  <c r="V355" i="4"/>
  <c r="V984" i="4"/>
  <c r="V1454" i="4"/>
  <c r="V1445" i="4"/>
  <c r="V2355" i="4"/>
  <c r="V2324" i="4"/>
  <c r="V4175" i="4"/>
  <c r="V4153" i="4"/>
  <c r="V4137" i="4"/>
  <c r="V4120" i="4"/>
  <c r="V4091" i="4"/>
  <c r="V4086" i="4"/>
  <c r="V4051" i="4"/>
  <c r="V4032" i="4"/>
  <c r="V315" i="4"/>
  <c r="V301" i="4"/>
  <c r="V1406" i="4"/>
  <c r="V2293" i="4"/>
  <c r="V2244" i="4"/>
  <c r="V4017" i="4"/>
  <c r="V3995" i="4"/>
  <c r="V3985" i="4"/>
  <c r="V3976" i="4"/>
  <c r="V3954" i="4"/>
  <c r="V3933" i="4"/>
  <c r="V3915" i="4"/>
  <c r="V3900" i="4"/>
  <c r="V3889" i="4"/>
  <c r="V3875" i="4"/>
  <c r="V3670" i="4"/>
  <c r="V6144" i="4"/>
  <c r="V2649" i="4"/>
  <c r="V2575" i="4"/>
  <c r="V917" i="4"/>
  <c r="V3249" i="4"/>
  <c r="V6208" i="4"/>
  <c r="V6107" i="4"/>
  <c r="V6067" i="4"/>
  <c r="V6054" i="4"/>
  <c r="V6030" i="4"/>
  <c r="V6024" i="4"/>
  <c r="V5975" i="4"/>
  <c r="V5959" i="4"/>
  <c r="V5942" i="4"/>
  <c r="V5910" i="4"/>
  <c r="V5896" i="4"/>
  <c r="V5883" i="4"/>
  <c r="V5873" i="4"/>
  <c r="V5850" i="4"/>
  <c r="V5834" i="4"/>
  <c r="V5784" i="4"/>
  <c r="V5760" i="4"/>
  <c r="V5714" i="4"/>
  <c r="V5694" i="4"/>
  <c r="V5664" i="4"/>
  <c r="V1778" i="4"/>
  <c r="V2755" i="4"/>
  <c r="V5616" i="4"/>
  <c r="V5581" i="4"/>
  <c r="V5562" i="4"/>
  <c r="V2741" i="4"/>
  <c r="V5545" i="4"/>
  <c r="V5521" i="4"/>
  <c r="V5519" i="4"/>
  <c r="V5476" i="4"/>
  <c r="V5446" i="4"/>
  <c r="V5434" i="4"/>
  <c r="V1728" i="4"/>
  <c r="V2708" i="4"/>
  <c r="V2696" i="4"/>
  <c r="V5349" i="4"/>
  <c r="V5334" i="4"/>
  <c r="V5298" i="4"/>
  <c r="V5274" i="4"/>
  <c r="V5270" i="4"/>
  <c r="V1704" i="4"/>
  <c r="V2679" i="4"/>
  <c r="V5238" i="4"/>
  <c r="V5220" i="4"/>
  <c r="V5181" i="4"/>
  <c r="V5163" i="4"/>
  <c r="V5159" i="4"/>
  <c r="V1686" i="4"/>
  <c r="V2660" i="4"/>
  <c r="V5145" i="4"/>
  <c r="V5125" i="4"/>
  <c r="V5105" i="4"/>
  <c r="V5098" i="4"/>
  <c r="V5074" i="4"/>
  <c r="V5042" i="4"/>
  <c r="V1661" i="4"/>
  <c r="V2642" i="4"/>
  <c r="V5016" i="4"/>
  <c r="V4999" i="4"/>
  <c r="V4969" i="4"/>
  <c r="V4943" i="4"/>
  <c r="V513" i="4"/>
  <c r="V1620" i="4"/>
  <c r="V2611" i="4"/>
  <c r="V2585" i="4"/>
  <c r="V4913" i="4"/>
  <c r="V4900" i="4"/>
  <c r="V4875" i="4"/>
  <c r="V4863" i="4"/>
  <c r="V4846" i="4"/>
  <c r="V4832" i="4"/>
  <c r="V2578" i="4"/>
  <c r="V2563" i="4"/>
  <c r="V2541" i="4"/>
  <c r="V4794" i="4"/>
  <c r="V4771" i="4"/>
  <c r="V4756" i="4"/>
  <c r="V4740" i="4"/>
  <c r="V4719" i="4"/>
  <c r="V4686" i="4"/>
  <c r="V477" i="4"/>
  <c r="V1175" i="4"/>
  <c r="V1565" i="4"/>
  <c r="V1549" i="4"/>
  <c r="V2531" i="4"/>
  <c r="V2525" i="4"/>
  <c r="V2488" i="4"/>
  <c r="V4643" i="4"/>
  <c r="V4629" i="4"/>
  <c r="V4622" i="4"/>
  <c r="V4601" i="4"/>
  <c r="V4579" i="4"/>
  <c r="V4556" i="4"/>
  <c r="V4544" i="4"/>
  <c r="V4524" i="4"/>
  <c r="V447" i="4"/>
  <c r="V431" i="4"/>
  <c r="V1161" i="4"/>
  <c r="V1506" i="4"/>
  <c r="V2451" i="4"/>
  <c r="V2438" i="4"/>
  <c r="V4516" i="4"/>
  <c r="V4496" i="4"/>
  <c r="V4476" i="4"/>
  <c r="V4458" i="4"/>
  <c r="V4437" i="4"/>
  <c r="V4406" i="4"/>
  <c r="V4390" i="4"/>
  <c r="V4376" i="4"/>
  <c r="V1135" i="4"/>
  <c r="V1489" i="4"/>
  <c r="V1478" i="4"/>
  <c r="V2421" i="4"/>
  <c r="V2409" i="4"/>
  <c r="V2390" i="4"/>
  <c r="V2383" i="4"/>
  <c r="V4349" i="4"/>
  <c r="V4337" i="4"/>
  <c r="V4331" i="4"/>
  <c r="V4318" i="4"/>
  <c r="V4302" i="4"/>
  <c r="V4270" i="4"/>
  <c r="V4235" i="4"/>
  <c r="V4219" i="4"/>
  <c r="V370" i="4"/>
  <c r="V352" i="4"/>
  <c r="V1111" i="4"/>
  <c r="V1441" i="4"/>
  <c r="V2357" i="4"/>
  <c r="V2339" i="4"/>
  <c r="V2327" i="4"/>
  <c r="V2320" i="4"/>
  <c r="V4197" i="4"/>
  <c r="V4166" i="4"/>
  <c r="V4155" i="4"/>
  <c r="V4139" i="4"/>
  <c r="V4110" i="4"/>
  <c r="V4093" i="4"/>
  <c r="V4053" i="4"/>
  <c r="V4060" i="4"/>
  <c r="V4040" i="4"/>
  <c r="V330" i="4"/>
  <c r="V313" i="4"/>
  <c r="V298" i="4"/>
  <c r="V1099" i="4"/>
  <c r="V1420" i="4"/>
  <c r="V2295" i="4"/>
  <c r="V2275" i="4"/>
  <c r="V2260" i="4"/>
  <c r="V2251" i="4"/>
  <c r="V4010" i="4"/>
  <c r="V3997" i="4"/>
  <c r="V3987" i="4"/>
  <c r="V1236" i="4"/>
  <c r="V6206" i="4"/>
  <c r="V5911" i="4"/>
  <c r="V5897" i="4"/>
  <c r="V5814" i="4"/>
  <c r="V5477" i="4"/>
  <c r="V1743" i="4"/>
  <c r="V5448" i="4"/>
  <c r="V1729" i="4"/>
  <c r="V1684" i="4"/>
  <c r="V5039" i="4"/>
  <c r="V1662" i="4"/>
  <c r="V1643" i="4"/>
  <c r="V2643" i="4"/>
  <c r="V4983" i="4"/>
  <c r="V1621" i="4"/>
  <c r="V4787" i="4"/>
  <c r="V4772" i="4"/>
  <c r="V4676" i="4"/>
  <c r="V1566" i="4"/>
  <c r="V4658" i="4"/>
  <c r="V4532" i="4"/>
  <c r="V4459" i="4"/>
  <c r="V1133" i="4"/>
  <c r="V985" i="4"/>
  <c r="V2321" i="4"/>
  <c r="V1084" i="4"/>
  <c r="V1421" i="4"/>
  <c r="V4011" i="4"/>
  <c r="V3903" i="4"/>
  <c r="V1362" i="4"/>
  <c r="V3711" i="4"/>
  <c r="V3476" i="4"/>
  <c r="V3239" i="4"/>
  <c r="V3123" i="4"/>
  <c r="V6130" i="4"/>
  <c r="V6074" i="4"/>
  <c r="V5885" i="4"/>
  <c r="V5767" i="4"/>
  <c r="V1671" i="4"/>
  <c r="V1609" i="4"/>
  <c r="V3855" i="4"/>
  <c r="V2949" i="4"/>
  <c r="V1228" i="4"/>
  <c r="V6161" i="4"/>
  <c r="V818" i="4"/>
  <c r="V6147" i="4"/>
  <c r="V6084" i="4"/>
  <c r="V6069" i="4"/>
  <c r="V6052" i="4"/>
  <c r="V6032" i="4"/>
  <c r="V6022" i="4"/>
  <c r="V6003" i="4"/>
  <c r="V1834" i="4"/>
  <c r="V5956" i="4"/>
  <c r="V5928" i="4"/>
  <c r="V5914" i="4"/>
  <c r="V5870" i="4"/>
  <c r="V5845" i="4"/>
  <c r="V1799" i="4"/>
  <c r="V5796" i="4"/>
  <c r="V5756" i="4"/>
  <c r="V5747" i="4"/>
  <c r="V1793" i="4"/>
  <c r="V5709" i="4"/>
  <c r="V5688" i="4"/>
  <c r="V5674" i="4"/>
  <c r="V5653" i="4"/>
  <c r="V1777" i="4"/>
  <c r="V2758" i="4"/>
  <c r="V5628" i="4"/>
  <c r="V5620" i="4"/>
  <c r="V5584" i="4"/>
  <c r="V5561" i="4"/>
  <c r="V1755" i="4"/>
  <c r="V2743" i="4"/>
  <c r="V5523" i="4"/>
  <c r="V5472" i="4"/>
  <c r="V1741" i="4"/>
  <c r="V2723" i="4"/>
  <c r="V5466" i="4"/>
  <c r="V5438" i="4"/>
  <c r="V5379" i="4"/>
  <c r="V5352" i="4"/>
  <c r="V5338" i="4"/>
  <c r="V5292" i="4"/>
  <c r="V5276" i="4"/>
  <c r="V1702" i="4"/>
  <c r="V5248" i="4"/>
  <c r="V5228" i="4"/>
  <c r="V5224" i="4"/>
  <c r="V5199" i="4"/>
  <c r="V5179" i="4"/>
  <c r="V2664" i="4"/>
  <c r="V5143" i="4"/>
  <c r="V5129" i="4"/>
  <c r="V5107" i="4"/>
  <c r="V5076" i="4"/>
  <c r="V5064" i="4"/>
  <c r="V5041" i="4"/>
  <c r="V1659" i="4"/>
  <c r="V1638" i="4"/>
  <c r="V2631" i="4"/>
  <c r="V5014" i="4"/>
  <c r="V4991" i="4"/>
  <c r="V4981" i="4"/>
  <c r="V4963" i="4"/>
  <c r="V4945" i="4"/>
  <c r="V4928" i="4"/>
  <c r="V1618" i="4"/>
  <c r="V2587" i="4"/>
  <c r="V4912" i="4"/>
  <c r="V4877" i="4"/>
  <c r="V4848" i="4"/>
  <c r="V4836" i="4"/>
  <c r="V1605" i="4"/>
  <c r="V1588" i="4"/>
  <c r="V2580" i="4"/>
  <c r="V2566" i="4"/>
  <c r="V2543" i="4"/>
  <c r="V4786" i="4"/>
  <c r="V4766" i="4"/>
  <c r="V4758" i="4"/>
  <c r="V4744" i="4"/>
  <c r="V4718" i="4"/>
  <c r="V4703" i="4"/>
  <c r="V4688" i="4"/>
  <c r="V4674" i="4"/>
  <c r="V475" i="4"/>
  <c r="V1174" i="4"/>
  <c r="V1563" i="4"/>
  <c r="V2527" i="4"/>
  <c r="V2524" i="4"/>
  <c r="V2490" i="4"/>
  <c r="V4657" i="4"/>
  <c r="V4637" i="4"/>
  <c r="V4633" i="4"/>
  <c r="V4558" i="4"/>
  <c r="V4546" i="4"/>
  <c r="V4530" i="4"/>
  <c r="V445" i="4"/>
  <c r="AB445" i="4" s="1"/>
  <c r="V429" i="4"/>
  <c r="V1158" i="4"/>
  <c r="V1537" i="4"/>
  <c r="V1519" i="4"/>
  <c r="V2481" i="4"/>
  <c r="V2456" i="4"/>
  <c r="V2453" i="4"/>
  <c r="V2440" i="4"/>
  <c r="V4515" i="4"/>
  <c r="V4500" i="4"/>
  <c r="V4478" i="4"/>
  <c r="V4461" i="4"/>
  <c r="V4425" i="4"/>
  <c r="V4408" i="4"/>
  <c r="V4392" i="4"/>
  <c r="V4378" i="4"/>
  <c r="V399" i="4"/>
  <c r="V1494" i="4"/>
  <c r="V1472" i="4"/>
  <c r="V2423" i="4"/>
  <c r="V2411" i="4"/>
  <c r="V2392" i="4"/>
  <c r="V4370" i="4"/>
  <c r="V4351" i="4"/>
  <c r="V4339" i="4"/>
  <c r="V4313" i="4"/>
  <c r="V4275" i="4"/>
  <c r="V4252" i="4"/>
  <c r="V4237" i="4"/>
  <c r="V381" i="4"/>
  <c r="V367" i="4"/>
  <c r="V1126" i="4"/>
  <c r="V1110" i="4"/>
  <c r="V1459" i="4"/>
  <c r="V1436" i="4"/>
  <c r="V2359" i="4"/>
  <c r="V2346" i="4"/>
  <c r="V2329" i="4"/>
  <c r="V4196" i="4"/>
  <c r="V4168" i="4"/>
  <c r="V4157" i="4"/>
  <c r="V4141" i="4"/>
  <c r="V4123" i="4"/>
  <c r="V4103" i="4"/>
  <c r="V4098" i="4"/>
  <c r="V4072" i="4"/>
  <c r="V4055" i="4"/>
  <c r="V4035" i="4"/>
  <c r="V328" i="4"/>
  <c r="V312" i="4"/>
  <c r="V296" i="4"/>
  <c r="V1096" i="4"/>
  <c r="V1418" i="4"/>
  <c r="V6189" i="4"/>
  <c r="V1852" i="4"/>
  <c r="V2733" i="4"/>
  <c r="V2711" i="4"/>
  <c r="V2647" i="4"/>
  <c r="V2551" i="4"/>
  <c r="V4590" i="4"/>
  <c r="V1332" i="4"/>
  <c r="V3225" i="4"/>
  <c r="V3139" i="4"/>
  <c r="V6162" i="4"/>
  <c r="V6142" i="4"/>
  <c r="V6085" i="4"/>
  <c r="V6033" i="4"/>
  <c r="V1835" i="4"/>
  <c r="V5972" i="4"/>
  <c r="V5929" i="4"/>
  <c r="V5893" i="4"/>
  <c r="V5846" i="4"/>
  <c r="V5831" i="4"/>
  <c r="V5810" i="4"/>
  <c r="V2776" i="4"/>
  <c r="V5797" i="4"/>
  <c r="V5774" i="4"/>
  <c r="V5757" i="4"/>
  <c r="V1794" i="4"/>
  <c r="V5710" i="4"/>
  <c r="V5689" i="4"/>
  <c r="V5649" i="4"/>
  <c r="V1775" i="4"/>
  <c r="V2759" i="4"/>
  <c r="V5629" i="4"/>
  <c r="V5594" i="4"/>
  <c r="V2736" i="4"/>
  <c r="V5542" i="4"/>
  <c r="V5524" i="4"/>
  <c r="V5489" i="4"/>
  <c r="V5470" i="4"/>
  <c r="V1742" i="4"/>
  <c r="V2724" i="4"/>
  <c r="V5441" i="4"/>
  <c r="V5412" i="4"/>
  <c r="V5392" i="4"/>
  <c r="V5374" i="4"/>
  <c r="V2701" i="4"/>
  <c r="V5366" i="4"/>
  <c r="V5339" i="4"/>
  <c r="V5312" i="4"/>
  <c r="V5290" i="4"/>
  <c r="V1700" i="4"/>
  <c r="V2673" i="4"/>
  <c r="V5249" i="4"/>
  <c r="V5229" i="4"/>
  <c r="V5166" i="4"/>
  <c r="V1680" i="4"/>
  <c r="V2665" i="4"/>
  <c r="V5130" i="4"/>
  <c r="V5108" i="4"/>
  <c r="V5077" i="4"/>
  <c r="V5043" i="4"/>
  <c r="V1640" i="4"/>
  <c r="V2632" i="4"/>
  <c r="V4992" i="4"/>
  <c r="V4982" i="4"/>
  <c r="V4964" i="4"/>
  <c r="V4921" i="4"/>
  <c r="V2603" i="4"/>
  <c r="V2588" i="4"/>
  <c r="V4908" i="4"/>
  <c r="V4889" i="4"/>
  <c r="V4878" i="4"/>
  <c r="V4803" i="4"/>
  <c r="V1602" i="4"/>
  <c r="V2581" i="4"/>
  <c r="V2567" i="4"/>
  <c r="V4789" i="4"/>
  <c r="V4767" i="4"/>
  <c r="V4759" i="4"/>
  <c r="V4742" i="4"/>
  <c r="V4721" i="4"/>
  <c r="V4696" i="4"/>
  <c r="V4689" i="4"/>
  <c r="V4675" i="4"/>
  <c r="V457" i="4"/>
  <c r="V2505" i="4"/>
  <c r="V4661" i="4"/>
  <c r="V4638" i="4"/>
  <c r="V4634" i="4"/>
  <c r="V4606" i="4"/>
  <c r="V4571" i="4"/>
  <c r="V4559" i="4"/>
  <c r="V4547" i="4"/>
  <c r="V4531" i="4"/>
  <c r="V443" i="4"/>
  <c r="V427" i="4"/>
  <c r="V1159" i="4"/>
  <c r="V1534" i="4"/>
  <c r="V1520" i="4"/>
  <c r="V2482" i="4"/>
  <c r="V2460" i="4"/>
  <c r="V4505" i="4"/>
  <c r="V4465" i="4"/>
  <c r="V4409" i="4"/>
  <c r="V4393" i="4"/>
  <c r="V4374" i="4"/>
  <c r="V1492" i="4"/>
  <c r="V1473" i="4"/>
  <c r="V2424" i="4"/>
  <c r="V2371" i="4"/>
  <c r="V4345" i="4"/>
  <c r="V4342" i="4"/>
  <c r="V4314" i="4"/>
  <c r="V4300" i="4"/>
  <c r="V4276" i="4"/>
  <c r="V4242" i="4"/>
  <c r="V4238" i="4"/>
  <c r="V365" i="4"/>
  <c r="V349" i="4"/>
  <c r="V1108" i="4"/>
  <c r="V1456" i="4"/>
  <c r="V2360" i="4"/>
  <c r="V2347" i="4"/>
  <c r="V2330" i="4"/>
  <c r="V4206" i="4"/>
  <c r="V4185" i="4"/>
  <c r="V4169" i="4"/>
  <c r="V4158" i="4"/>
  <c r="V4142" i="4"/>
  <c r="V4126" i="4"/>
  <c r="V4105" i="4"/>
  <c r="V4062" i="4"/>
  <c r="V4056" i="4"/>
  <c r="V4036" i="4"/>
  <c r="V326" i="4"/>
  <c r="V310" i="4"/>
  <c r="V1097" i="4"/>
  <c r="V1432" i="4"/>
  <c r="V2298" i="4"/>
  <c r="V2279" i="4"/>
  <c r="V2263" i="4"/>
  <c r="V4007" i="4"/>
  <c r="V4003" i="4"/>
  <c r="V3958" i="4"/>
  <c r="V3943" i="4"/>
  <c r="V3945" i="4"/>
  <c r="V3908" i="4"/>
  <c r="V3876" i="4"/>
  <c r="V3858" i="4"/>
  <c r="V3841" i="4"/>
  <c r="V262" i="4"/>
  <c r="V1810" i="4"/>
  <c r="V4360" i="4"/>
  <c r="V2117" i="4"/>
  <c r="V6163" i="4"/>
  <c r="V6086" i="4"/>
  <c r="V5952" i="4"/>
  <c r="V5832" i="4"/>
  <c r="V5758" i="4"/>
  <c r="V5692" i="4"/>
  <c r="V5630" i="4"/>
  <c r="V5490" i="4"/>
  <c r="V5442" i="4"/>
  <c r="V5393" i="4"/>
  <c r="V2702" i="4"/>
  <c r="V5344" i="4"/>
  <c r="V5078" i="4"/>
  <c r="V1641" i="4"/>
  <c r="V4965" i="4"/>
  <c r="V4923" i="4"/>
  <c r="V2604" i="4"/>
  <c r="V4840" i="4"/>
  <c r="V4804" i="4"/>
  <c r="V1541" i="4"/>
  <c r="V2448" i="4"/>
  <c r="V2444" i="4"/>
  <c r="V4506" i="4"/>
  <c r="V2425" i="4"/>
  <c r="V1457" i="4"/>
  <c r="V2331" i="4"/>
  <c r="V4143" i="4"/>
  <c r="V4127" i="4"/>
  <c r="V4037" i="4"/>
  <c r="V978" i="4"/>
  <c r="V6118" i="4"/>
  <c r="V1847" i="4"/>
  <c r="V5368" i="4"/>
  <c r="V1695" i="4"/>
  <c r="V2784" i="4"/>
  <c r="V2550" i="4"/>
  <c r="V1068" i="4"/>
  <c r="V3602" i="4"/>
  <c r="V911" i="4"/>
  <c r="V3134" i="4"/>
  <c r="V901" i="4"/>
  <c r="V6139" i="4"/>
  <c r="V6121" i="4"/>
  <c r="V6100" i="4"/>
  <c r="V6081" i="4"/>
  <c r="V1844" i="4"/>
  <c r="V1831" i="4"/>
  <c r="V5967" i="4"/>
  <c r="V5954" i="4"/>
  <c r="V1826" i="4"/>
  <c r="V5889" i="4"/>
  <c r="V1816" i="4"/>
  <c r="V5866" i="4"/>
  <c r="V5848" i="4"/>
  <c r="V5829" i="4"/>
  <c r="V5813" i="4"/>
  <c r="V5792" i="4"/>
  <c r="V5772" i="4"/>
  <c r="V5753" i="4"/>
  <c r="V1791" i="4"/>
  <c r="V5724" i="4"/>
  <c r="V5706" i="4"/>
  <c r="V5691" i="4"/>
  <c r="V5670" i="4"/>
  <c r="V5648" i="4"/>
  <c r="V2752" i="4"/>
  <c r="V5596" i="4"/>
  <c r="V5567" i="4"/>
  <c r="V5544" i="4"/>
  <c r="V5528" i="4"/>
  <c r="V5493" i="4"/>
  <c r="V5474" i="4"/>
  <c r="V2726" i="4"/>
  <c r="V5440" i="4"/>
  <c r="V5426" i="4"/>
  <c r="V5408" i="4"/>
  <c r="V5396" i="4"/>
  <c r="V5373" i="4"/>
  <c r="V1725" i="4"/>
  <c r="V2700" i="4"/>
  <c r="V5362" i="4"/>
  <c r="V5341" i="4"/>
  <c r="V5326" i="4"/>
  <c r="V5294" i="4"/>
  <c r="V5281" i="4"/>
  <c r="V1694" i="4"/>
  <c r="V2675" i="4"/>
  <c r="V5243" i="4"/>
  <c r="V5227" i="4"/>
  <c r="V5212" i="4"/>
  <c r="V5196" i="4"/>
  <c r="V5184" i="4"/>
  <c r="V5170" i="4"/>
  <c r="V1679" i="4"/>
  <c r="V2667" i="4"/>
  <c r="V5137" i="4"/>
  <c r="V5120" i="4"/>
  <c r="V5110" i="4"/>
  <c r="V5089" i="4"/>
  <c r="V5069" i="4"/>
  <c r="V5055" i="4"/>
  <c r="V5047" i="4"/>
  <c r="V1654" i="4"/>
  <c r="V2651" i="4"/>
  <c r="V2622" i="4"/>
  <c r="V5029" i="4"/>
  <c r="V5019" i="4"/>
  <c r="V4994" i="4"/>
  <c r="V4956" i="4"/>
  <c r="V4950" i="4"/>
  <c r="V4920" i="4"/>
  <c r="V524" i="4"/>
  <c r="V1614" i="4"/>
  <c r="V2602" i="4"/>
  <c r="V2590" i="4"/>
  <c r="V4903" i="4"/>
  <c r="V4885" i="4"/>
  <c r="V4882" i="4"/>
  <c r="V4838" i="4"/>
  <c r="V4824" i="4"/>
  <c r="V4806" i="4"/>
  <c r="V1601" i="4"/>
  <c r="V1582" i="4"/>
  <c r="V2569" i="4"/>
  <c r="V2545" i="4"/>
  <c r="V4769" i="4"/>
  <c r="V4763" i="4"/>
  <c r="V4698" i="4"/>
  <c r="V4693" i="4"/>
  <c r="V4682" i="4"/>
  <c r="V1171" i="4"/>
  <c r="V1558" i="4"/>
  <c r="V1540" i="4"/>
  <c r="V2507" i="4"/>
  <c r="V2495" i="4"/>
  <c r="V4660" i="4"/>
  <c r="V4640" i="4"/>
  <c r="V4619" i="4"/>
  <c r="V4605" i="4"/>
  <c r="V4566" i="4"/>
  <c r="V4563" i="4"/>
  <c r="V4553" i="4"/>
  <c r="V4538" i="4"/>
  <c r="V440" i="4"/>
  <c r="V424" i="4"/>
  <c r="V1156" i="4"/>
  <c r="V1533" i="4"/>
  <c r="V2484" i="4"/>
  <c r="V2458" i="4"/>
  <c r="V2446" i="4"/>
  <c r="V2442" i="4"/>
  <c r="V4503" i="4"/>
  <c r="V4467" i="4"/>
  <c r="V4450" i="4"/>
  <c r="V4440" i="4"/>
  <c r="V4419" i="4"/>
  <c r="V4411" i="4"/>
  <c r="V4395" i="4"/>
  <c r="V4381" i="4"/>
  <c r="V413" i="4"/>
  <c r="V992" i="4"/>
  <c r="V1130" i="4"/>
  <c r="V1491" i="4"/>
  <c r="V1476" i="4"/>
  <c r="V2413" i="4"/>
  <c r="V2376" i="4"/>
  <c r="V4347" i="4"/>
  <c r="V4316" i="4"/>
  <c r="V4299" i="4"/>
  <c r="V4284" i="4"/>
  <c r="V4263" i="4"/>
  <c r="V4244" i="4"/>
  <c r="V4227" i="4"/>
  <c r="V4211" i="4"/>
  <c r="V378" i="4"/>
  <c r="V347" i="4"/>
  <c r="V1124" i="4"/>
  <c r="V1439" i="4"/>
  <c r="V2362" i="4"/>
  <c r="V2349" i="4"/>
  <c r="V2308" i="4"/>
  <c r="V4171" i="4"/>
  <c r="V4162" i="4"/>
  <c r="V4149" i="4"/>
  <c r="V4125" i="4"/>
  <c r="V4101" i="4"/>
  <c r="V4085" i="4"/>
  <c r="V4064" i="4"/>
  <c r="V4058" i="4"/>
  <c r="V4039" i="4"/>
  <c r="V308" i="4"/>
  <c r="V980" i="4"/>
  <c r="V1430" i="4"/>
  <c r="V1414" i="4"/>
  <c r="V3769" i="4"/>
  <c r="V3854" i="4"/>
  <c r="V3839" i="4"/>
  <c r="V253" i="4"/>
  <c r="V1078" i="4"/>
  <c r="V2230" i="4"/>
  <c r="V2188" i="4"/>
  <c r="V2171" i="4"/>
  <c r="V3822" i="4"/>
  <c r="V3804" i="4"/>
  <c r="V3778" i="4"/>
  <c r="V3762" i="4"/>
  <c r="V3734" i="4"/>
  <c r="V3731" i="4"/>
  <c r="V3705" i="4"/>
  <c r="V3683" i="4"/>
  <c r="V3669" i="4"/>
  <c r="V3654" i="4"/>
  <c r="V3633" i="4"/>
  <c r="V3638" i="4"/>
  <c r="V957" i="4"/>
  <c r="V1358" i="4"/>
  <c r="V1326" i="4"/>
  <c r="V2162" i="4"/>
  <c r="V2145" i="4"/>
  <c r="V2124" i="4"/>
  <c r="V2098" i="4"/>
  <c r="V3615" i="4"/>
  <c r="V3583" i="4"/>
  <c r="V3568" i="4"/>
  <c r="V3548" i="4"/>
  <c r="V3540" i="4"/>
  <c r="V3545" i="4"/>
  <c r="V3490" i="4"/>
  <c r="V3473" i="4"/>
  <c r="V3456" i="4"/>
  <c r="V3436" i="4"/>
  <c r="V3413" i="4"/>
  <c r="V3402" i="4"/>
  <c r="V3410" i="4"/>
  <c r="V952" i="4"/>
  <c r="V1304" i="4"/>
  <c r="V1293" i="4"/>
  <c r="V2085" i="4"/>
  <c r="V2067" i="4"/>
  <c r="V2049" i="4"/>
  <c r="V2033" i="4"/>
  <c r="V3370" i="4"/>
  <c r="V3358" i="4"/>
  <c r="V3340" i="4"/>
  <c r="V3321" i="4"/>
  <c r="V3295" i="4"/>
  <c r="V3285" i="4"/>
  <c r="V3290" i="4"/>
  <c r="V3246" i="4"/>
  <c r="V3236" i="4"/>
  <c r="V3220" i="4"/>
  <c r="V3201" i="4"/>
  <c r="V3173" i="4"/>
  <c r="V3163" i="4"/>
  <c r="V3160" i="4"/>
  <c r="V124" i="4"/>
  <c r="V106" i="4"/>
  <c r="V89" i="4"/>
  <c r="V1280" i="4"/>
  <c r="V1263" i="4"/>
  <c r="V1249" i="4"/>
  <c r="V2021" i="4"/>
  <c r="V2003" i="4"/>
  <c r="V1986" i="4"/>
  <c r="V1971" i="4"/>
  <c r="V3055" i="4"/>
  <c r="V3962" i="4"/>
  <c r="V3939" i="4"/>
  <c r="V3910" i="4"/>
  <c r="V3902" i="4"/>
  <c r="V3893" i="4"/>
  <c r="V3880" i="4"/>
  <c r="V3864" i="4"/>
  <c r="V3838" i="4"/>
  <c r="V265" i="4"/>
  <c r="V250" i="4"/>
  <c r="V1393" i="4"/>
  <c r="V1377" i="4"/>
  <c r="V1364" i="4"/>
  <c r="V2232" i="4"/>
  <c r="V2190" i="4"/>
  <c r="V2175" i="4"/>
  <c r="V3794" i="4"/>
  <c r="V3780" i="4"/>
  <c r="V3764" i="4"/>
  <c r="V3743" i="4"/>
  <c r="V3737" i="4"/>
  <c r="V3710" i="4"/>
  <c r="V3660" i="4"/>
  <c r="V217" i="4"/>
  <c r="V202" i="4"/>
  <c r="V959" i="4"/>
  <c r="V1354" i="4"/>
  <c r="V2164" i="4"/>
  <c r="V2147" i="4"/>
  <c r="V2126" i="4"/>
  <c r="V2105" i="4"/>
  <c r="V3606" i="4"/>
  <c r="V3586" i="4"/>
  <c r="V3570" i="4"/>
  <c r="V3550" i="4"/>
  <c r="V3543" i="4"/>
  <c r="V3524" i="4"/>
  <c r="V3482" i="4"/>
  <c r="V3475" i="4"/>
  <c r="V3458" i="4"/>
  <c r="V3438" i="4"/>
  <c r="V3415" i="4"/>
  <c r="V3404" i="4"/>
  <c r="V193" i="4"/>
  <c r="V178" i="4"/>
  <c r="V160" i="4"/>
  <c r="V954" i="4"/>
  <c r="V2087" i="4"/>
  <c r="V2071" i="4"/>
  <c r="V2051" i="4"/>
  <c r="V2026" i="4"/>
  <c r="V3387" i="4"/>
  <c r="V3374" i="4"/>
  <c r="V3360" i="4"/>
  <c r="V3342" i="4"/>
  <c r="V3323" i="4"/>
  <c r="V3297" i="4"/>
  <c r="V3287" i="4"/>
  <c r="V3248" i="4"/>
  <c r="V3238" i="4"/>
  <c r="V3203" i="4"/>
  <c r="V3175" i="4"/>
  <c r="V3165" i="4"/>
  <c r="V3170" i="4"/>
  <c r="V121" i="4"/>
  <c r="V91" i="4"/>
  <c r="V72" i="4"/>
  <c r="V1250" i="4"/>
  <c r="V2023" i="4"/>
  <c r="V2005" i="4"/>
  <c r="V1988" i="4"/>
  <c r="V1973" i="4"/>
  <c r="V3141" i="4"/>
  <c r="V3111" i="4"/>
  <c r="V3086" i="4"/>
  <c r="V2297" i="4"/>
  <c r="V2281" i="4"/>
  <c r="V2262" i="4"/>
  <c r="V2253" i="4"/>
  <c r="V4006" i="4"/>
  <c r="V3999" i="4"/>
  <c r="V3991" i="4"/>
  <c r="V3957" i="4"/>
  <c r="V3938" i="4"/>
  <c r="V3912" i="4"/>
  <c r="V3907" i="4"/>
  <c r="V3857" i="4"/>
  <c r="V3846" i="4"/>
  <c r="V264" i="4"/>
  <c r="V249" i="4"/>
  <c r="V1390" i="4"/>
  <c r="V1373" i="4"/>
  <c r="V2239" i="4"/>
  <c r="V2234" i="4"/>
  <c r="V2214" i="4"/>
  <c r="V2192" i="4"/>
  <c r="V2177" i="4"/>
  <c r="V3816" i="4"/>
  <c r="V3796" i="4"/>
  <c r="V3782" i="4"/>
  <c r="V3766" i="4"/>
  <c r="V3745" i="4"/>
  <c r="V3739" i="4"/>
  <c r="V3696" i="4"/>
  <c r="V3675" i="4"/>
  <c r="V3662" i="4"/>
  <c r="V3642" i="4"/>
  <c r="V3636" i="4"/>
  <c r="V246" i="4"/>
  <c r="V231" i="4"/>
  <c r="V198" i="4"/>
  <c r="V1338" i="4"/>
  <c r="V2150" i="4"/>
  <c r="V2166" i="4"/>
  <c r="V2132" i="4"/>
  <c r="V2128" i="4"/>
  <c r="V2107" i="4"/>
  <c r="V3608" i="4"/>
  <c r="V3588" i="4"/>
  <c r="V3572" i="4"/>
  <c r="V3552" i="4"/>
  <c r="V3526" i="4"/>
  <c r="V3519" i="4"/>
  <c r="V3506" i="4"/>
  <c r="V3484" i="4"/>
  <c r="V3479" i="4"/>
  <c r="V3460" i="4"/>
  <c r="V3440" i="4"/>
  <c r="V3417" i="4"/>
  <c r="V3407" i="4"/>
  <c r="V191" i="4"/>
  <c r="V145" i="4"/>
  <c r="V945" i="4"/>
  <c r="V1321" i="4"/>
  <c r="V1310" i="4"/>
  <c r="V1290" i="4"/>
  <c r="V2089" i="4"/>
  <c r="V2073" i="4"/>
  <c r="V2053" i="4"/>
  <c r="V2028" i="4"/>
  <c r="V3384" i="4"/>
  <c r="V3365" i="4"/>
  <c r="V3349" i="4"/>
  <c r="V3330" i="4"/>
  <c r="V3299" i="4"/>
  <c r="V3272" i="4"/>
  <c r="V3243" i="4"/>
  <c r="V3229" i="4"/>
  <c r="V3205" i="4"/>
  <c r="V3177" i="4"/>
  <c r="V3168" i="4"/>
  <c r="V103" i="4"/>
  <c r="V87" i="4"/>
  <c r="V1261" i="4"/>
  <c r="V2009" i="4"/>
  <c r="V1990" i="4"/>
  <c r="V972" i="4"/>
  <c r="V199" i="4"/>
  <c r="V1339" i="4"/>
  <c r="V1291" i="4"/>
  <c r="V3378" i="4"/>
  <c r="V1034" i="4"/>
  <c r="V1277" i="4"/>
  <c r="V3089" i="4"/>
  <c r="V3002" i="4"/>
  <c r="V1375" i="4"/>
  <c r="V229" i="4"/>
  <c r="V1352" i="4"/>
  <c r="V3521" i="4"/>
  <c r="V3442" i="4"/>
  <c r="V143" i="4"/>
  <c r="V3206" i="4"/>
  <c r="V1029" i="4"/>
  <c r="V1276" i="4"/>
  <c r="V3091" i="4"/>
  <c r="V1400" i="4"/>
  <c r="V2300" i="4"/>
  <c r="V2283" i="4"/>
  <c r="V2265" i="4"/>
  <c r="V2255" i="4"/>
  <c r="V4009" i="4"/>
  <c r="V3975" i="4"/>
  <c r="V3960" i="4"/>
  <c r="V3942" i="4"/>
  <c r="V3918" i="4"/>
  <c r="V3891" i="4"/>
  <c r="V3878" i="4"/>
  <c r="V3861" i="4"/>
  <c r="V3843" i="4"/>
  <c r="V278" i="4"/>
  <c r="V260" i="4"/>
  <c r="V1388" i="4"/>
  <c r="V1371" i="4"/>
  <c r="V2221" i="4"/>
  <c r="V2237" i="4"/>
  <c r="V2217" i="4"/>
  <c r="V2195" i="4"/>
  <c r="V2180" i="4"/>
  <c r="V3809" i="4"/>
  <c r="V3799" i="4"/>
  <c r="V3785" i="4"/>
  <c r="V3748" i="4"/>
  <c r="V3723" i="4"/>
  <c r="V3716" i="4"/>
  <c r="V3689" i="4"/>
  <c r="V3678" i="4"/>
  <c r="V3665" i="4"/>
  <c r="V3645" i="4"/>
  <c r="V3625" i="4"/>
  <c r="V227" i="4"/>
  <c r="V211" i="4"/>
  <c r="V197" i="4"/>
  <c r="V1351" i="4"/>
  <c r="V2153" i="4"/>
  <c r="V2134" i="4"/>
  <c r="V2114" i="4"/>
  <c r="V2131" i="4"/>
  <c r="V2110" i="4"/>
  <c r="V3600" i="4"/>
  <c r="V3591" i="4"/>
  <c r="V3575" i="4"/>
  <c r="V3555" i="4"/>
  <c r="V3529" i="4"/>
  <c r="V3508" i="4"/>
  <c r="V3493" i="4"/>
  <c r="V3462" i="4"/>
  <c r="V3467" i="4"/>
  <c r="V3448" i="4"/>
  <c r="V3420" i="4"/>
  <c r="V3395" i="4"/>
  <c r="V188" i="4"/>
  <c r="V172" i="4"/>
  <c r="V948" i="4"/>
  <c r="V1318" i="4"/>
  <c r="V1308" i="4"/>
  <c r="V1288" i="4"/>
  <c r="V2092" i="4"/>
  <c r="V2076" i="4"/>
  <c r="V2056" i="4"/>
  <c r="V2036" i="4"/>
  <c r="V3381" i="4"/>
  <c r="V3362" i="4"/>
  <c r="V3344" i="4"/>
  <c r="V3326" i="4"/>
  <c r="V3305" i="4"/>
  <c r="V3302" i="4"/>
  <c r="V3275" i="4"/>
  <c r="V3223" i="4"/>
  <c r="V3208" i="4"/>
  <c r="V3180" i="4"/>
  <c r="V3154" i="4"/>
  <c r="V116" i="4"/>
  <c r="V84" i="4"/>
  <c r="V941" i="4"/>
  <c r="V1031" i="4"/>
  <c r="V1274" i="4"/>
  <c r="V2012" i="4"/>
  <c r="V1997" i="4"/>
  <c r="V1977" i="4"/>
  <c r="V1965" i="4"/>
  <c r="V3144" i="4"/>
  <c r="V3118" i="4"/>
  <c r="V3099" i="4"/>
  <c r="V130" i="4"/>
  <c r="V97" i="4"/>
  <c r="V942" i="4"/>
  <c r="V1032" i="4"/>
  <c r="V2013" i="4"/>
  <c r="V1992" i="4"/>
  <c r="V1978" i="4"/>
  <c r="V1960" i="4"/>
  <c r="V3119" i="4"/>
  <c r="V3100" i="4"/>
  <c r="V3076" i="4"/>
  <c r="V3066" i="4"/>
  <c r="V3035" i="4"/>
  <c r="V3024" i="4"/>
  <c r="V2993" i="4"/>
  <c r="V2973" i="4"/>
  <c r="V2966" i="4"/>
  <c r="V2969" i="4"/>
  <c r="V2934" i="4"/>
  <c r="V2905" i="4"/>
  <c r="V37" i="4"/>
  <c r="V1957" i="4"/>
  <c r="V1922" i="4"/>
  <c r="V2895" i="4"/>
  <c r="V2875" i="4"/>
  <c r="V2845" i="4"/>
  <c r="V2869" i="4"/>
  <c r="V2822" i="4"/>
  <c r="V2799" i="4"/>
  <c r="V2794" i="4"/>
  <c r="V1196" i="4"/>
  <c r="V1890" i="4"/>
  <c r="V1891" i="4"/>
  <c r="V1866" i="4"/>
  <c r="V274" i="4"/>
  <c r="V1067" i="4"/>
  <c r="V1369" i="4"/>
  <c r="V2210" i="4"/>
  <c r="V2199" i="4"/>
  <c r="V3623" i="4"/>
  <c r="V224" i="4"/>
  <c r="V208" i="4"/>
  <c r="V3426" i="4"/>
  <c r="V3424" i="4"/>
  <c r="V3396" i="4"/>
  <c r="V169" i="4"/>
  <c r="V138" i="4"/>
  <c r="V2069" i="4"/>
  <c r="V3150" i="4"/>
  <c r="V80" i="4"/>
  <c r="V1256" i="4"/>
  <c r="V1963" i="4"/>
  <c r="V3122" i="4"/>
  <c r="V3069" i="4"/>
  <c r="V3932" i="4"/>
  <c r="V288" i="4"/>
  <c r="V256" i="4"/>
  <c r="V970" i="4"/>
  <c r="V3820" i="4"/>
  <c r="V3730" i="4"/>
  <c r="V3707" i="4"/>
  <c r="V3627" i="4"/>
  <c r="V1325" i="4"/>
  <c r="V2142" i="4"/>
  <c r="V2103" i="4"/>
  <c r="V3612" i="4"/>
  <c r="V3515" i="4"/>
  <c r="V185" i="4"/>
  <c r="V1049" i="4"/>
  <c r="V1315" i="4"/>
  <c r="V1301" i="4"/>
  <c r="V2061" i="4"/>
  <c r="V3377" i="4"/>
  <c r="V3277" i="4"/>
  <c r="V112" i="4"/>
  <c r="V1272" i="4"/>
  <c r="V1247" i="4"/>
  <c r="V2342" i="4"/>
  <c r="V2315" i="4"/>
  <c r="V4188" i="4"/>
  <c r="V4160" i="4"/>
  <c r="V4147" i="4"/>
  <c r="V4132" i="4"/>
  <c r="V4096" i="4"/>
  <c r="V4081" i="4"/>
  <c r="V4070" i="4"/>
  <c r="V4048" i="4"/>
  <c r="V4026" i="4"/>
  <c r="V1106" i="4"/>
  <c r="V1091" i="4"/>
  <c r="V1424" i="4"/>
  <c r="V2290" i="4"/>
  <c r="V2278" i="4"/>
  <c r="V2269" i="4"/>
  <c r="V2241" i="4"/>
  <c r="V4020" i="4"/>
  <c r="V4002" i="4"/>
  <c r="V3982" i="4"/>
  <c r="V3971" i="4"/>
  <c r="V3951" i="4"/>
  <c r="V3935" i="4"/>
  <c r="V3921" i="4"/>
  <c r="V3897" i="4"/>
  <c r="V3886" i="4"/>
  <c r="V3872" i="4"/>
  <c r="V3851" i="4"/>
  <c r="V3836" i="4"/>
  <c r="V286" i="4"/>
  <c r="V1080" i="4"/>
  <c r="V1383" i="4"/>
  <c r="V2227" i="4"/>
  <c r="V2204" i="4"/>
  <c r="V2184" i="4"/>
  <c r="V2174" i="4"/>
  <c r="V3825" i="4"/>
  <c r="V3818" i="4"/>
  <c r="V3787" i="4"/>
  <c r="V3772" i="4"/>
  <c r="V3754" i="4"/>
  <c r="V3759" i="4"/>
  <c r="V3726" i="4"/>
  <c r="V3702" i="4"/>
  <c r="V3699" i="4"/>
  <c r="V3687" i="4"/>
  <c r="V3651" i="4"/>
  <c r="V3657" i="4"/>
  <c r="V3632" i="4"/>
  <c r="V237" i="4"/>
  <c r="V223" i="4"/>
  <c r="V206" i="4"/>
  <c r="V965" i="4"/>
  <c r="V1346" i="4"/>
  <c r="V2159" i="4"/>
  <c r="V2141" i="4"/>
  <c r="V2121" i="4"/>
  <c r="V2095" i="4"/>
  <c r="V3618" i="4"/>
  <c r="V3610" i="4"/>
  <c r="V3577" i="4"/>
  <c r="V3561" i="4"/>
  <c r="V3535" i="4"/>
  <c r="V3511" i="4"/>
  <c r="V3499" i="4"/>
  <c r="V3470" i="4"/>
  <c r="V3453" i="4"/>
  <c r="V3447" i="4"/>
  <c r="V3429" i="4"/>
  <c r="V3432" i="4"/>
  <c r="V3398" i="4"/>
  <c r="V182" i="4"/>
  <c r="V168" i="4"/>
  <c r="V151" i="4"/>
  <c r="V1044" i="4"/>
  <c r="V1314" i="4"/>
  <c r="V1297" i="4"/>
  <c r="V2082" i="4"/>
  <c r="V2064" i="4"/>
  <c r="V2046" i="4"/>
  <c r="V2030" i="4"/>
  <c r="V2042" i="4"/>
  <c r="V3367" i="4"/>
  <c r="V3355" i="4"/>
  <c r="V3335" i="4"/>
  <c r="V3318" i="4"/>
  <c r="V3311" i="4"/>
  <c r="V3282" i="4"/>
  <c r="V3262" i="4"/>
  <c r="V3233" i="4"/>
  <c r="V3217" i="4"/>
  <c r="V3198" i="4"/>
  <c r="V3189" i="4"/>
  <c r="V3156" i="4"/>
  <c r="V108" i="4"/>
  <c r="V95" i="4"/>
  <c r="V79" i="4"/>
  <c r="V937" i="4"/>
  <c r="V1283" i="4"/>
  <c r="V1268" i="4"/>
  <c r="V2018" i="4"/>
  <c r="V2000" i="4"/>
  <c r="V1983" i="4"/>
  <c r="V1968" i="4"/>
  <c r="V3132" i="4"/>
  <c r="V3128" i="4"/>
  <c r="V3105" i="4"/>
  <c r="V2185" i="4"/>
  <c r="V3788" i="4"/>
  <c r="V3773" i="4"/>
  <c r="V3579" i="4"/>
  <c r="V3512" i="4"/>
  <c r="V3288" i="4"/>
  <c r="V3166" i="4"/>
  <c r="V3133" i="4"/>
  <c r="V1443" i="4"/>
  <c r="V2354" i="4"/>
  <c r="V2337" i="4"/>
  <c r="V2323" i="4"/>
  <c r="V2318" i="4"/>
  <c r="V4194" i="4"/>
  <c r="V4152" i="4"/>
  <c r="V4136" i="4"/>
  <c r="V4119" i="4"/>
  <c r="V4113" i="4"/>
  <c r="V4090" i="4"/>
  <c r="V4083" i="4"/>
  <c r="V4074" i="4"/>
  <c r="V4050" i="4"/>
  <c r="V4034" i="4"/>
  <c r="V332" i="4"/>
  <c r="V300" i="4"/>
  <c r="V1103" i="4"/>
  <c r="V1087" i="4"/>
  <c r="V1404" i="4"/>
  <c r="V2292" i="4"/>
  <c r="V2273" i="4"/>
  <c r="V2243" i="4"/>
  <c r="V4016" i="4"/>
  <c r="V3994" i="4"/>
  <c r="V3984" i="4"/>
  <c r="V3973" i="4"/>
  <c r="V3953" i="4"/>
  <c r="V3937" i="4"/>
  <c r="V3914" i="4"/>
  <c r="V3899" i="4"/>
  <c r="V3888" i="4"/>
  <c r="V3874" i="4"/>
  <c r="V3853" i="4"/>
  <c r="V252" i="4"/>
  <c r="V1077" i="4"/>
  <c r="V1396" i="4"/>
  <c r="V1381" i="4"/>
  <c r="V1361" i="4"/>
  <c r="V2229" i="4"/>
  <c r="V2207" i="4"/>
  <c r="V2187" i="4"/>
  <c r="V2170" i="4"/>
  <c r="V3803" i="4"/>
  <c r="V3777" i="4"/>
  <c r="V3761" i="4"/>
  <c r="V3756" i="4"/>
  <c r="V3736" i="4"/>
  <c r="V3733" i="4"/>
  <c r="V3704" i="4"/>
  <c r="V3668" i="4"/>
  <c r="V3653" i="4"/>
  <c r="V219" i="4"/>
  <c r="V956" i="4"/>
  <c r="V1357" i="4"/>
  <c r="V1344" i="4"/>
  <c r="V1329" i="4"/>
  <c r="V2161" i="4"/>
  <c r="V2144" i="4"/>
  <c r="V2123" i="4"/>
  <c r="V2097" i="4"/>
  <c r="V3614" i="4"/>
  <c r="V3594" i="4"/>
  <c r="V3567" i="4"/>
  <c r="V3563" i="4"/>
  <c r="V3539" i="4"/>
  <c r="V3537" i="4"/>
  <c r="V3517" i="4"/>
  <c r="V3489" i="4"/>
  <c r="V3472" i="4"/>
  <c r="V3455" i="4"/>
  <c r="V3435" i="4"/>
  <c r="V3412" i="4"/>
  <c r="V3401" i="4"/>
  <c r="V3409" i="4"/>
  <c r="V165" i="4"/>
  <c r="V951" i="4"/>
  <c r="V1046" i="4"/>
  <c r="V2084" i="4"/>
  <c r="V2066" i="4"/>
  <c r="V2048" i="4"/>
  <c r="V2032" i="4"/>
  <c r="V3390" i="4"/>
  <c r="V3369" i="4"/>
  <c r="V3357" i="4"/>
  <c r="V3337" i="4"/>
  <c r="V3320" i="4"/>
  <c r="V3294" i="4"/>
  <c r="V3284" i="4"/>
  <c r="V3253" i="4"/>
  <c r="V3235" i="4"/>
  <c r="V3219" i="4"/>
  <c r="V3200" i="4"/>
  <c r="V3191" i="4"/>
  <c r="V3162" i="4"/>
  <c r="V3159" i="4"/>
  <c r="V123" i="4"/>
  <c r="V76" i="4"/>
  <c r="V1270" i="4"/>
  <c r="V2020" i="4"/>
  <c r="V2002" i="4"/>
  <c r="V1985" i="4"/>
  <c r="V1970" i="4"/>
  <c r="V3107" i="4"/>
  <c r="V3041" i="4"/>
  <c r="V19" i="4"/>
  <c r="V1238" i="4"/>
  <c r="V5" i="4"/>
  <c r="V3127" i="4"/>
  <c r="V3104" i="4"/>
  <c r="V3080" i="4"/>
  <c r="V3051" i="4"/>
  <c r="V3073" i="4"/>
  <c r="V3033" i="4"/>
  <c r="V3009" i="4"/>
  <c r="V2997" i="4"/>
  <c r="V2977" i="4"/>
  <c r="V2952" i="4"/>
  <c r="V2941" i="4"/>
  <c r="V2938" i="4"/>
  <c r="V2910" i="4"/>
  <c r="V65" i="4"/>
  <c r="V51" i="4"/>
  <c r="V33" i="4"/>
  <c r="V18" i="4"/>
  <c r="AB18" i="4" s="1"/>
  <c r="V1018" i="4"/>
  <c r="V1230" i="4"/>
  <c r="V1217" i="4"/>
  <c r="V1940" i="4"/>
  <c r="V1926" i="4"/>
  <c r="V1909" i="4"/>
  <c r="V2890" i="4"/>
  <c r="V2879" i="4"/>
  <c r="V2849" i="4"/>
  <c r="V2813" i="4"/>
  <c r="V2803" i="4"/>
  <c r="V2798" i="4"/>
  <c r="V1210" i="4"/>
  <c r="V1897" i="4"/>
  <c r="V1870" i="4"/>
  <c r="V3081" i="4"/>
  <c r="V3052" i="4"/>
  <c r="V3034" i="4"/>
  <c r="V3010" i="4"/>
  <c r="V2998" i="4"/>
  <c r="V2978" i="4"/>
  <c r="V2953" i="4"/>
  <c r="V2942" i="4"/>
  <c r="V2939" i="4"/>
  <c r="V48" i="4"/>
  <c r="V1215" i="4"/>
  <c r="V1927" i="4"/>
  <c r="V1912" i="4"/>
  <c r="V2891" i="4"/>
  <c r="V2884" i="4"/>
  <c r="V2850" i="4"/>
  <c r="V2814" i="4"/>
  <c r="V3040" i="4"/>
  <c r="V3011" i="4"/>
  <c r="V2999" i="4"/>
  <c r="V2954" i="4"/>
  <c r="V2943" i="4"/>
  <c r="V2946" i="4"/>
  <c r="V63" i="4"/>
  <c r="V31" i="4"/>
  <c r="V16" i="4"/>
  <c r="V1011" i="4"/>
  <c r="V1234" i="4"/>
  <c r="V1218" i="4"/>
  <c r="V1937" i="4"/>
  <c r="V1928" i="4"/>
  <c r="V1913" i="4"/>
  <c r="V2892" i="4"/>
  <c r="V2885" i="4"/>
  <c r="V2851" i="4"/>
  <c r="V2829" i="4"/>
  <c r="V924" i="4"/>
  <c r="V1899" i="4"/>
  <c r="V2907" i="4"/>
  <c r="V2893" i="4"/>
  <c r="V1873" i="4"/>
  <c r="V3137" i="4"/>
  <c r="V3109" i="4"/>
  <c r="V3113" i="4"/>
  <c r="V3084" i="4"/>
  <c r="V3043" i="4"/>
  <c r="V3039" i="4"/>
  <c r="V3015" i="4"/>
  <c r="V3005" i="4"/>
  <c r="V2981" i="4"/>
  <c r="V2956" i="4"/>
  <c r="V2945" i="4"/>
  <c r="V2948" i="4"/>
  <c r="V2912" i="4"/>
  <c r="V61" i="4"/>
  <c r="V46" i="4"/>
  <c r="V30" i="4"/>
  <c r="V932" i="4"/>
  <c r="V1013" i="4"/>
  <c r="V1232" i="4"/>
  <c r="V1949" i="4"/>
  <c r="V1942" i="4"/>
  <c r="V1930" i="4"/>
  <c r="V1915" i="4"/>
  <c r="V2898" i="4"/>
  <c r="V2858" i="4"/>
  <c r="V2853" i="4"/>
  <c r="V2831" i="4"/>
  <c r="V2817" i="4"/>
  <c r="V2786" i="4"/>
  <c r="V2810" i="4"/>
  <c r="V919" i="4"/>
  <c r="V1207" i="4"/>
  <c r="V1901" i="4"/>
  <c r="V1878" i="4"/>
  <c r="V3045" i="4"/>
  <c r="V3021" i="4"/>
  <c r="V2983" i="4"/>
  <c r="V2919" i="4"/>
  <c r="V44" i="4"/>
  <c r="V3047" i="4"/>
  <c r="V2914" i="4"/>
  <c r="V2880" i="4"/>
  <c r="V13" i="4"/>
  <c r="V1203" i="4"/>
  <c r="V1904" i="4"/>
  <c r="V3126" i="4"/>
  <c r="V3096" i="4"/>
  <c r="V3088" i="4"/>
  <c r="V3093" i="4"/>
  <c r="V3059" i="4"/>
  <c r="V3029" i="4"/>
  <c r="V3001" i="4"/>
  <c r="V2985" i="4"/>
  <c r="V2990" i="4"/>
  <c r="V2960" i="4"/>
  <c r="V2930" i="4"/>
  <c r="V2917" i="4"/>
  <c r="V2922" i="4"/>
  <c r="V58" i="4"/>
  <c r="V26" i="4"/>
  <c r="V928" i="4"/>
  <c r="V1243" i="4"/>
  <c r="V1953" i="4"/>
  <c r="V1946" i="4"/>
  <c r="V1934" i="4"/>
  <c r="V2883" i="4"/>
  <c r="V2862" i="4"/>
  <c r="V2857" i="4"/>
  <c r="V2835" i="4"/>
  <c r="V2821" i="4"/>
  <c r="V2790" i="4"/>
  <c r="V2986" i="4"/>
  <c r="V1889" i="4"/>
  <c r="V1883" i="4"/>
  <c r="V1195" i="4"/>
  <c r="V3075" i="4"/>
  <c r="V3065" i="4"/>
  <c r="V3062" i="4"/>
  <c r="V3023" i="4"/>
  <c r="V2992" i="4"/>
  <c r="V2972" i="4"/>
  <c r="V2965" i="4"/>
  <c r="V2963" i="4"/>
  <c r="V2933" i="4"/>
  <c r="V2904" i="4"/>
  <c r="V2925" i="4"/>
  <c r="V54" i="4"/>
  <c r="V22" i="4"/>
  <c r="V1024" i="4"/>
  <c r="V1224" i="4"/>
  <c r="V1956" i="4"/>
  <c r="V1921" i="4"/>
  <c r="V1907" i="4"/>
  <c r="V2874" i="4"/>
  <c r="V2865" i="4"/>
  <c r="V2868" i="4"/>
  <c r="V2839" i="4"/>
  <c r="V2793" i="4"/>
  <c r="V9" i="4"/>
  <c r="V1887" i="4"/>
  <c r="S5018" i="4"/>
  <c r="S2488" i="4"/>
  <c r="R2488" i="4" s="1"/>
  <c r="S5500" i="4"/>
  <c r="R5500" i="4" s="1"/>
  <c r="S5450" i="4"/>
  <c r="R5450" i="4" s="1"/>
  <c r="S5424" i="4"/>
  <c r="R5424" i="4" s="1"/>
  <c r="S5372" i="4"/>
  <c r="S5347" i="4"/>
  <c r="R5347" i="4" s="1"/>
  <c r="S5322" i="4"/>
  <c r="S5296" i="4"/>
  <c r="S5219" i="4"/>
  <c r="S5194" i="4"/>
  <c r="R5194" i="4" s="1"/>
  <c r="S5168" i="4"/>
  <c r="R5168" i="4" s="1"/>
  <c r="S5144" i="4"/>
  <c r="R5144" i="4" s="1"/>
  <c r="S5116" i="4"/>
  <c r="R5116" i="4" s="1"/>
  <c r="S5089" i="4"/>
  <c r="S5057" i="4"/>
  <c r="S4937" i="4"/>
  <c r="S4682" i="4"/>
  <c r="S4554" i="4"/>
  <c r="R4554" i="4" s="1"/>
  <c r="S4427" i="4"/>
  <c r="R4427" i="4" s="1"/>
  <c r="S4299" i="4"/>
  <c r="R4299" i="4" s="1"/>
  <c r="S4106" i="4"/>
  <c r="S3685" i="4"/>
  <c r="S5601" i="4"/>
  <c r="S5550" i="4"/>
  <c r="S5399" i="4"/>
  <c r="S5371" i="4"/>
  <c r="R5371" i="4" s="1"/>
  <c r="S5345" i="4"/>
  <c r="R5345" i="4" s="1"/>
  <c r="S5321" i="4"/>
  <c r="S5294" i="4"/>
  <c r="R5294" i="4" s="1"/>
  <c r="S5271" i="4"/>
  <c r="S5243" i="4"/>
  <c r="S5217" i="4"/>
  <c r="S5193" i="4"/>
  <c r="R5193" i="4" s="1"/>
  <c r="S5166" i="4"/>
  <c r="S5143" i="4"/>
  <c r="R5143" i="4" s="1"/>
  <c r="S5115" i="4"/>
  <c r="R5115" i="4" s="1"/>
  <c r="S5088" i="4"/>
  <c r="S5056" i="4"/>
  <c r="R5056" i="4" s="1"/>
  <c r="S5017" i="4"/>
  <c r="S4922" i="4"/>
  <c r="S4795" i="4"/>
  <c r="S4667" i="4"/>
  <c r="R4667" i="4" s="1"/>
  <c r="S4539" i="4"/>
  <c r="R4539" i="4" s="1"/>
  <c r="S4412" i="4"/>
  <c r="R4412" i="4" s="1"/>
  <c r="S4284" i="4"/>
  <c r="R4284" i="4" s="1"/>
  <c r="S4084" i="4"/>
  <c r="S3653" i="4"/>
  <c r="S5718" i="4"/>
  <c r="S5626" i="4"/>
  <c r="R5626" i="4" s="1"/>
  <c r="S5600" i="4"/>
  <c r="R5600" i="4" s="1"/>
  <c r="S5548" i="4"/>
  <c r="R5548" i="4" s="1"/>
  <c r="S5420" i="4"/>
  <c r="R5420" i="4" s="1"/>
  <c r="S5370" i="4"/>
  <c r="S5344" i="4"/>
  <c r="R5344" i="4" s="1"/>
  <c r="S5320" i="4"/>
  <c r="S5292" i="4"/>
  <c r="S5242" i="4"/>
  <c r="S5216" i="4"/>
  <c r="R5216" i="4" s="1"/>
  <c r="S5192" i="4"/>
  <c r="R5192" i="4" s="1"/>
  <c r="S5164" i="4"/>
  <c r="R5164" i="4" s="1"/>
  <c r="S5139" i="4"/>
  <c r="R5139" i="4" s="1"/>
  <c r="S5114" i="4"/>
  <c r="S5083" i="4"/>
  <c r="S5050" i="4"/>
  <c r="S5011" i="4"/>
  <c r="S4794" i="4"/>
  <c r="R4794" i="4" s="1"/>
  <c r="S4666" i="4"/>
  <c r="R4666" i="4" s="1"/>
  <c r="S4538" i="4"/>
  <c r="R4538" i="4" s="1"/>
  <c r="S4411" i="4"/>
  <c r="S4283" i="4"/>
  <c r="S4061" i="4"/>
  <c r="S3611" i="4"/>
  <c r="S5717" i="4"/>
  <c r="S5625" i="4"/>
  <c r="R5625" i="4" s="1"/>
  <c r="S5547" i="4"/>
  <c r="R5547" i="4" s="1"/>
  <c r="S5447" i="4"/>
  <c r="R5447" i="4" s="1"/>
  <c r="S5369" i="4"/>
  <c r="R5369" i="4" s="1"/>
  <c r="S5342" i="4"/>
  <c r="S5291" i="4"/>
  <c r="S5265" i="4"/>
  <c r="S5214" i="4"/>
  <c r="R5214" i="4" s="1"/>
  <c r="S5191" i="4"/>
  <c r="R5191" i="4" s="1"/>
  <c r="S5163" i="4"/>
  <c r="R5163" i="4" s="1"/>
  <c r="S5137" i="4"/>
  <c r="R5137" i="4" s="1"/>
  <c r="S5113" i="4"/>
  <c r="S5082" i="4"/>
  <c r="R5082" i="4" s="1"/>
  <c r="S5010" i="4"/>
  <c r="S4906" i="4"/>
  <c r="S4779" i="4"/>
  <c r="S4651" i="4"/>
  <c r="R4651" i="4" s="1"/>
  <c r="S4523" i="4"/>
  <c r="R4523" i="4" s="1"/>
  <c r="S4396" i="4"/>
  <c r="R4396" i="4" s="1"/>
  <c r="S4268" i="4"/>
  <c r="R4268" i="4" s="1"/>
  <c r="S4038" i="4"/>
  <c r="S3559" i="4"/>
  <c r="S2" i="4"/>
  <c r="S5546" i="4"/>
  <c r="R5546" i="4" s="1"/>
  <c r="S5520" i="4"/>
  <c r="R5520" i="4" s="1"/>
  <c r="S5468" i="4"/>
  <c r="R5468" i="4" s="1"/>
  <c r="S5443" i="4"/>
  <c r="R5443" i="4" s="1"/>
  <c r="S5418" i="4"/>
  <c r="S5392" i="4"/>
  <c r="R5392" i="4" s="1"/>
  <c r="S5368" i="4"/>
  <c r="S5340" i="4"/>
  <c r="S5315" i="4"/>
  <c r="S5290" i="4"/>
  <c r="R5290" i="4" s="1"/>
  <c r="S5240" i="4"/>
  <c r="R5240" i="4" s="1"/>
  <c r="S5212" i="4"/>
  <c r="R5212" i="4" s="1"/>
  <c r="S5187" i="4"/>
  <c r="R5187" i="4" s="1"/>
  <c r="S5136" i="4"/>
  <c r="S5112" i="4"/>
  <c r="S5081" i="4"/>
  <c r="S5048" i="4"/>
  <c r="R5048" i="4" s="1"/>
  <c r="S5004" i="4"/>
  <c r="R5004" i="4" s="1"/>
  <c r="S4905" i="4"/>
  <c r="R4905" i="4" s="1"/>
  <c r="S4778" i="4"/>
  <c r="R4778" i="4" s="1"/>
  <c r="S4650" i="4"/>
  <c r="S4522" i="4"/>
  <c r="R4522" i="4" s="1"/>
  <c r="T4522" i="4" s="1"/>
  <c r="S4395" i="4"/>
  <c r="S4267" i="4"/>
  <c r="S4014" i="4"/>
  <c r="S3494" i="4"/>
  <c r="R3494" i="4" s="1"/>
  <c r="S6211" i="4"/>
  <c r="S5715" i="4"/>
  <c r="R5715" i="4" s="1"/>
  <c r="S5646" i="4"/>
  <c r="S5623" i="4"/>
  <c r="S5569" i="4"/>
  <c r="S5545" i="4"/>
  <c r="S5518" i="4"/>
  <c r="R5518" i="4" s="1"/>
  <c r="S5495" i="4"/>
  <c r="R5495" i="4" s="1"/>
  <c r="S5441" i="4"/>
  <c r="R5441" i="4" s="1"/>
  <c r="S5417" i="4"/>
  <c r="R5417" i="4" s="1"/>
  <c r="S5367" i="4"/>
  <c r="S5313" i="4"/>
  <c r="R5313" i="4" s="1"/>
  <c r="S5289" i="4"/>
  <c r="S5262" i="4"/>
  <c r="S5239" i="4"/>
  <c r="S5185" i="4"/>
  <c r="R5185" i="4" s="1"/>
  <c r="S5161" i="4"/>
  <c r="R5161" i="4" s="1"/>
  <c r="S5134" i="4"/>
  <c r="R5134" i="4" s="1"/>
  <c r="S5111" i="4"/>
  <c r="R5111" i="4" s="1"/>
  <c r="S5080" i="4"/>
  <c r="S5003" i="4"/>
  <c r="S4890" i="4"/>
  <c r="S4763" i="4"/>
  <c r="R4763" i="4" s="1"/>
  <c r="S4635" i="4"/>
  <c r="R4635" i="4" s="1"/>
  <c r="S4508" i="4"/>
  <c r="R4508" i="4" s="1"/>
  <c r="S4380" i="4"/>
  <c r="R4380" i="4" s="1"/>
  <c r="S4252" i="4"/>
  <c r="S3994" i="4"/>
  <c r="R3994" i="4" s="1"/>
  <c r="S3419" i="4"/>
  <c r="S5714" i="4"/>
  <c r="S5544" i="4"/>
  <c r="S5516" i="4"/>
  <c r="R5516" i="4" s="1"/>
  <c r="S5491" i="4"/>
  <c r="R5491" i="4" s="1"/>
  <c r="S5466" i="4"/>
  <c r="R5466" i="4" s="1"/>
  <c r="S5440" i="4"/>
  <c r="R5440" i="4" s="1"/>
  <c r="S5416" i="4"/>
  <c r="S5363" i="4"/>
  <c r="S5312" i="4"/>
  <c r="S5288" i="4"/>
  <c r="S5260" i="4"/>
  <c r="R5260" i="4" s="1"/>
  <c r="S5235" i="4"/>
  <c r="R5235" i="4" s="1"/>
  <c r="S5210" i="4"/>
  <c r="R5210" i="4" s="1"/>
  <c r="S5184" i="4"/>
  <c r="S5160" i="4"/>
  <c r="R5160" i="4" s="1"/>
  <c r="S5132" i="4"/>
  <c r="S5107" i="4"/>
  <c r="S5079" i="4"/>
  <c r="S5002" i="4"/>
  <c r="R5002" i="4" s="1"/>
  <c r="S4889" i="4"/>
  <c r="R4889" i="4" s="1"/>
  <c r="S4762" i="4"/>
  <c r="R4762" i="4" s="1"/>
  <c r="S4634" i="4"/>
  <c r="R4634" i="4" s="1"/>
  <c r="S4507" i="4"/>
  <c r="S4379" i="4"/>
  <c r="S4251" i="4"/>
  <c r="S3967" i="4"/>
  <c r="R3967" i="4" s="1"/>
  <c r="S3292" i="4"/>
  <c r="R3292" i="4" s="1"/>
  <c r="S5761" i="4"/>
  <c r="R5761" i="4" s="1"/>
  <c r="S5593" i="4"/>
  <c r="R5593" i="4" s="1"/>
  <c r="S5566" i="4"/>
  <c r="S5543" i="4"/>
  <c r="R5543" i="4" s="1"/>
  <c r="S5489" i="4"/>
  <c r="S5465" i="4"/>
  <c r="S5415" i="4"/>
  <c r="S5361" i="4"/>
  <c r="R5361" i="4" s="1"/>
  <c r="S5337" i="4"/>
  <c r="R5337" i="4" s="1"/>
  <c r="S5310" i="4"/>
  <c r="R5310" i="4" s="1"/>
  <c r="S5287" i="4"/>
  <c r="R5287" i="4" s="1"/>
  <c r="S5259" i="4"/>
  <c r="S5233" i="4"/>
  <c r="S5209" i="4"/>
  <c r="S5182" i="4"/>
  <c r="R5182" i="4" s="1"/>
  <c r="S5159" i="4"/>
  <c r="R5159" i="4" s="1"/>
  <c r="S5131" i="4"/>
  <c r="R5131" i="4" s="1"/>
  <c r="S5105" i="4"/>
  <c r="R5105" i="4" s="1"/>
  <c r="S5075" i="4"/>
  <c r="S5040" i="4"/>
  <c r="S5001" i="4"/>
  <c r="S4874" i="4"/>
  <c r="S4747" i="4"/>
  <c r="S4619" i="4"/>
  <c r="R4619" i="4" s="1"/>
  <c r="S4492" i="4"/>
  <c r="R4492" i="4" s="1"/>
  <c r="S4364" i="4"/>
  <c r="R4364" i="4" s="1"/>
  <c r="S4236" i="4"/>
  <c r="R4236" i="4" s="1"/>
  <c r="S3943" i="4"/>
  <c r="S3165" i="4"/>
  <c r="S5728" i="4"/>
  <c r="S5667" i="4"/>
  <c r="R5667" i="4" s="1"/>
  <c r="S5642" i="4"/>
  <c r="R5642" i="4" s="1"/>
  <c r="T5642" i="4" s="1"/>
  <c r="S5592" i="4"/>
  <c r="S5539" i="4"/>
  <c r="R5539" i="4" s="1"/>
  <c r="S5514" i="4"/>
  <c r="S5464" i="4"/>
  <c r="R5464" i="4" s="1"/>
  <c r="S5436" i="4"/>
  <c r="S5360" i="4"/>
  <c r="S5308" i="4"/>
  <c r="S5283" i="4"/>
  <c r="R5283" i="4" s="1"/>
  <c r="S5258" i="4"/>
  <c r="R5258" i="4" s="1"/>
  <c r="S5232" i="4"/>
  <c r="R5232" i="4" s="1"/>
  <c r="S5180" i="4"/>
  <c r="S5155" i="4"/>
  <c r="S5130" i="4"/>
  <c r="S5104" i="4"/>
  <c r="S5073" i="4"/>
  <c r="R5073" i="4" s="1"/>
  <c r="S2784" i="4"/>
  <c r="R2784" i="4" s="1"/>
  <c r="S4995" i="4"/>
  <c r="R4995" i="4" s="1"/>
  <c r="S4873" i="4"/>
  <c r="R4873" i="4" s="1"/>
  <c r="S4746" i="4"/>
  <c r="S4618" i="4"/>
  <c r="S4491" i="4"/>
  <c r="S4363" i="4"/>
  <c r="S4235" i="4"/>
  <c r="S3917" i="4"/>
  <c r="R3917" i="4" s="1"/>
  <c r="S3037" i="4"/>
  <c r="R3037" i="4" s="1"/>
  <c r="S5591" i="4"/>
  <c r="R5591" i="4" s="1"/>
  <c r="S5463" i="4"/>
  <c r="R5463" i="4" s="1"/>
  <c r="S5409" i="4"/>
  <c r="S5358" i="4"/>
  <c r="S5335" i="4"/>
  <c r="S5307" i="4"/>
  <c r="R5307" i="4" s="1"/>
  <c r="S5281" i="4"/>
  <c r="R5281" i="4" s="1"/>
  <c r="S5257" i="4"/>
  <c r="R5257" i="4" s="1"/>
  <c r="S5230" i="4"/>
  <c r="R5230" i="4" s="1"/>
  <c r="S5207" i="4"/>
  <c r="S5179" i="4"/>
  <c r="R5179" i="4" s="1"/>
  <c r="S5153" i="4"/>
  <c r="S5129" i="4"/>
  <c r="S5100" i="4"/>
  <c r="S5072" i="4"/>
  <c r="R5072" i="4" s="1"/>
  <c r="S4986" i="4"/>
  <c r="R4986" i="4" s="1"/>
  <c r="S4858" i="4"/>
  <c r="R4858" i="4" s="1"/>
  <c r="T4858" i="4" s="1"/>
  <c r="S4731" i="4"/>
  <c r="R4731" i="4" s="1"/>
  <c r="T4731" i="4" s="1"/>
  <c r="S4603" i="4"/>
  <c r="S4476" i="4"/>
  <c r="S4348" i="4"/>
  <c r="R4348" i="4" s="1"/>
  <c r="S4220" i="4"/>
  <c r="R4220" i="4" s="1"/>
  <c r="S3893" i="4"/>
  <c r="R3893" i="4" s="1"/>
  <c r="S2909" i="4"/>
  <c r="R2909" i="4" s="1"/>
  <c r="S5758" i="4"/>
  <c r="R5758" i="4" s="1"/>
  <c r="S5512" i="4"/>
  <c r="S5459" i="4"/>
  <c r="R5459" i="4" s="1"/>
  <c r="S5434" i="4"/>
  <c r="S5356" i="4"/>
  <c r="S5306" i="4"/>
  <c r="S5256" i="4"/>
  <c r="R5256" i="4" s="1"/>
  <c r="S5228" i="4"/>
  <c r="R5228" i="4" s="1"/>
  <c r="S5203" i="4"/>
  <c r="R5203" i="4" s="1"/>
  <c r="S5152" i="4"/>
  <c r="R5152" i="4" s="1"/>
  <c r="S5128" i="4"/>
  <c r="S5099" i="4"/>
  <c r="S5067" i="4"/>
  <c r="S5034" i="4"/>
  <c r="R5034" i="4" s="1"/>
  <c r="T5034" i="4" s="1"/>
  <c r="S4985" i="4"/>
  <c r="S4857" i="4"/>
  <c r="R4857" i="4" s="1"/>
  <c r="S4730" i="4"/>
  <c r="R4730" i="4" s="1"/>
  <c r="S4602" i="4"/>
  <c r="S4475" i="4"/>
  <c r="R4475" i="4" s="1"/>
  <c r="S4347" i="4"/>
  <c r="S4204" i="4"/>
  <c r="S3868" i="4"/>
  <c r="S5805" i="4"/>
  <c r="R5805" i="4" s="1"/>
  <c r="S5561" i="4"/>
  <c r="R5561" i="4" s="1"/>
  <c r="S5511" i="4"/>
  <c r="R5511" i="4" s="1"/>
  <c r="S5457" i="4"/>
  <c r="R5457" i="4" s="1"/>
  <c r="S5406" i="4"/>
  <c r="S5355" i="4"/>
  <c r="S5329" i="4"/>
  <c r="S5305" i="4"/>
  <c r="R5305" i="4" s="1"/>
  <c r="S5278" i="4"/>
  <c r="R5278" i="4" s="1"/>
  <c r="S5255" i="4"/>
  <c r="R5255" i="4" s="1"/>
  <c r="S5227" i="4"/>
  <c r="R5227" i="4" s="1"/>
  <c r="S5201" i="4"/>
  <c r="S5177" i="4"/>
  <c r="R5177" i="4" s="1"/>
  <c r="S5150" i="4"/>
  <c r="R5150" i="4" s="1"/>
  <c r="S5127" i="4"/>
  <c r="S5098" i="4"/>
  <c r="S5066" i="4"/>
  <c r="R5066" i="4" s="1"/>
  <c r="S5033" i="4"/>
  <c r="R5033" i="4" s="1"/>
  <c r="S4970" i="4"/>
  <c r="R4970" i="4" s="1"/>
  <c r="S4842" i="4"/>
  <c r="R4842" i="4" s="1"/>
  <c r="S4715" i="4"/>
  <c r="S4587" i="4"/>
  <c r="S4460" i="4"/>
  <c r="S4332" i="4"/>
  <c r="R4332" i="4" s="1"/>
  <c r="S4188" i="4"/>
  <c r="R4188" i="4" s="1"/>
  <c r="S3840" i="4"/>
  <c r="R3840" i="4" s="1"/>
  <c r="S2647" i="4"/>
  <c r="R2647" i="4" s="1"/>
  <c r="T2647" i="4" s="1"/>
  <c r="S5687" i="4"/>
  <c r="S5635" i="4"/>
  <c r="R5635" i="4" s="1"/>
  <c r="S5532" i="4"/>
  <c r="R5532" i="4" s="1"/>
  <c r="S5507" i="4"/>
  <c r="S5456" i="4"/>
  <c r="S5404" i="4"/>
  <c r="R5404" i="4" s="1"/>
  <c r="S5379" i="4"/>
  <c r="R5379" i="4" s="1"/>
  <c r="S5354" i="4"/>
  <c r="R5354" i="4" s="1"/>
  <c r="S5328" i="4"/>
  <c r="R5328" i="4" s="1"/>
  <c r="S5304" i="4"/>
  <c r="R5304" i="4" s="1"/>
  <c r="S5276" i="4"/>
  <c r="S5251" i="4"/>
  <c r="S5226" i="4"/>
  <c r="R5226" i="4" s="1"/>
  <c r="S5200" i="4"/>
  <c r="R5200" i="4" s="1"/>
  <c r="S5148" i="4"/>
  <c r="R5148" i="4" s="1"/>
  <c r="S5097" i="4"/>
  <c r="R5097" i="4" s="1"/>
  <c r="S5065" i="4"/>
  <c r="S5027" i="4"/>
  <c r="R5027" i="4" s="1"/>
  <c r="S4969" i="4"/>
  <c r="R4969" i="4" s="1"/>
  <c r="S4841" i="4"/>
  <c r="S4714" i="4"/>
  <c r="S4586" i="4"/>
  <c r="R4586" i="4" s="1"/>
  <c r="S4459" i="4"/>
  <c r="R4459" i="4" s="1"/>
  <c r="S4331" i="4"/>
  <c r="R4331" i="4" s="1"/>
  <c r="S4172" i="4"/>
  <c r="R4172" i="4" s="1"/>
  <c r="S3812" i="4"/>
  <c r="S17" i="4"/>
  <c r="S33" i="4"/>
  <c r="S49" i="4"/>
  <c r="R49" i="4" s="1"/>
  <c r="S65" i="4"/>
  <c r="R65" i="4" s="1"/>
  <c r="S81" i="4"/>
  <c r="R81" i="4" s="1"/>
  <c r="S97" i="4"/>
  <c r="R97" i="4" s="1"/>
  <c r="S113" i="4"/>
  <c r="S129" i="4"/>
  <c r="R129" i="4" s="1"/>
  <c r="S145" i="4"/>
  <c r="R145" i="4" s="1"/>
  <c r="S161" i="4"/>
  <c r="S177" i="4"/>
  <c r="S193" i="4"/>
  <c r="R193" i="4" s="1"/>
  <c r="S209" i="4"/>
  <c r="R209" i="4" s="1"/>
  <c r="S225" i="4"/>
  <c r="R225" i="4" s="1"/>
  <c r="S241" i="4"/>
  <c r="R241" i="4" s="1"/>
  <c r="S257" i="4"/>
  <c r="S273" i="4"/>
  <c r="S289" i="4"/>
  <c r="S305" i="4"/>
  <c r="R305" i="4" s="1"/>
  <c r="S321" i="4"/>
  <c r="R321" i="4" s="1"/>
  <c r="S337" i="4"/>
  <c r="R337" i="4" s="1"/>
  <c r="S353" i="4"/>
  <c r="R353" i="4" s="1"/>
  <c r="S369" i="4"/>
  <c r="S385" i="4"/>
  <c r="R385" i="4" s="1"/>
  <c r="S401" i="4"/>
  <c r="R401" i="4" s="1"/>
  <c r="S417" i="4"/>
  <c r="S433" i="4"/>
  <c r="S449" i="4"/>
  <c r="R449" i="4" s="1"/>
  <c r="T449" i="4" s="1"/>
  <c r="S465" i="4"/>
  <c r="R465" i="4" s="1"/>
  <c r="S481" i="4"/>
  <c r="R481" i="4" s="1"/>
  <c r="S497" i="4"/>
  <c r="R497" i="4" s="1"/>
  <c r="T497" i="4" s="1"/>
  <c r="S513" i="4"/>
  <c r="S529" i="4"/>
  <c r="S545" i="4"/>
  <c r="S561" i="4"/>
  <c r="R561" i="4" s="1"/>
  <c r="T561" i="4" s="1"/>
  <c r="S593" i="4"/>
  <c r="R593" i="4" s="1"/>
  <c r="S609" i="4"/>
  <c r="R609" i="4" s="1"/>
  <c r="S625" i="4"/>
  <c r="R625" i="4" s="1"/>
  <c r="T625" i="4" s="1"/>
  <c r="S641" i="4"/>
  <c r="S881" i="4"/>
  <c r="R881" i="4" s="1"/>
  <c r="S897" i="4"/>
  <c r="R897" i="4" s="1"/>
  <c r="S913" i="4"/>
  <c r="S929" i="4"/>
  <c r="S945" i="4"/>
  <c r="R945" i="4" s="1"/>
  <c r="S961" i="4"/>
  <c r="S977" i="4"/>
  <c r="R977" i="4" s="1"/>
  <c r="S993" i="4"/>
  <c r="R993" i="4" s="1"/>
  <c r="S1025" i="4"/>
  <c r="S1057" i="4"/>
  <c r="R1057" i="4" s="1"/>
  <c r="S1089" i="4"/>
  <c r="S1105" i="4"/>
  <c r="R1105" i="4" s="1"/>
  <c r="S1121" i="4"/>
  <c r="R1121" i="4" s="1"/>
  <c r="S1137" i="4"/>
  <c r="R1137" i="4" s="1"/>
  <c r="S1153" i="4"/>
  <c r="R1153" i="4" s="1"/>
  <c r="S1169" i="4"/>
  <c r="S1185" i="4"/>
  <c r="R1185" i="4" s="1"/>
  <c r="S1201" i="4"/>
  <c r="R1201" i="4" s="1"/>
  <c r="S1217" i="4"/>
  <c r="S1233" i="4"/>
  <c r="S1249" i="4"/>
  <c r="R1249" i="4" s="1"/>
  <c r="S1265" i="4"/>
  <c r="R1265" i="4" s="1"/>
  <c r="S1281" i="4"/>
  <c r="R1281" i="4" s="1"/>
  <c r="S1297" i="4"/>
  <c r="S1313" i="4"/>
  <c r="R1313" i="4" s="1"/>
  <c r="S1329" i="4"/>
  <c r="S1345" i="4"/>
  <c r="S18" i="4"/>
  <c r="R18" i="4" s="1"/>
  <c r="T18" i="4" s="1"/>
  <c r="S34" i="4"/>
  <c r="R34" i="4" s="1"/>
  <c r="S50" i="4"/>
  <c r="R50" i="4" s="1"/>
  <c r="S66" i="4"/>
  <c r="R66" i="4" s="1"/>
  <c r="S82" i="4"/>
  <c r="S98" i="4"/>
  <c r="R98" i="4" s="1"/>
  <c r="S114" i="4"/>
  <c r="R114" i="4" s="1"/>
  <c r="S130" i="4"/>
  <c r="S146" i="4"/>
  <c r="S162" i="4"/>
  <c r="R162" i="4" s="1"/>
  <c r="S178" i="4"/>
  <c r="R178" i="4" s="1"/>
  <c r="S194" i="4"/>
  <c r="S210" i="4"/>
  <c r="R210" i="4" s="1"/>
  <c r="T210" i="4" s="1"/>
  <c r="S226" i="4"/>
  <c r="S242" i="4"/>
  <c r="S258" i="4"/>
  <c r="S274" i="4"/>
  <c r="R274" i="4" s="1"/>
  <c r="S290" i="4"/>
  <c r="R290" i="4" s="1"/>
  <c r="S306" i="4"/>
  <c r="R306" i="4" s="1"/>
  <c r="S322" i="4"/>
  <c r="R322" i="4" s="1"/>
  <c r="S338" i="4"/>
  <c r="S354" i="4"/>
  <c r="R354" i="4" s="1"/>
  <c r="S370" i="4"/>
  <c r="R370" i="4" s="1"/>
  <c r="S386" i="4"/>
  <c r="S402" i="4"/>
  <c r="S418" i="4"/>
  <c r="R418" i="4" s="1"/>
  <c r="S434" i="4"/>
  <c r="R434" i="4" s="1"/>
  <c r="S450" i="4"/>
  <c r="R450" i="4" s="1"/>
  <c r="S466" i="4"/>
  <c r="R466" i="4" s="1"/>
  <c r="T466" i="4" s="1"/>
  <c r="S482" i="4"/>
  <c r="S498" i="4"/>
  <c r="S514" i="4"/>
  <c r="R514" i="4" s="1"/>
  <c r="S530" i="4"/>
  <c r="R530" i="4" s="1"/>
  <c r="T530" i="4" s="1"/>
  <c r="S546" i="4"/>
  <c r="R546" i="4" s="1"/>
  <c r="T546" i="4" s="1"/>
  <c r="S562" i="4"/>
  <c r="R562" i="4" s="1"/>
  <c r="S578" i="4"/>
  <c r="R578" i="4" s="1"/>
  <c r="S610" i="4"/>
  <c r="S626" i="4"/>
  <c r="R626" i="4" s="1"/>
  <c r="S642" i="4"/>
  <c r="R642" i="4" s="1"/>
  <c r="S658" i="4"/>
  <c r="S674" i="4"/>
  <c r="R674" i="4" s="1"/>
  <c r="T674" i="4" s="1"/>
  <c r="S898" i="4"/>
  <c r="R898" i="4" s="1"/>
  <c r="S914" i="4"/>
  <c r="R914" i="4" s="1"/>
  <c r="S930" i="4"/>
  <c r="R930" i="4" s="1"/>
  <c r="S946" i="4"/>
  <c r="S962" i="4"/>
  <c r="S978" i="4"/>
  <c r="S994" i="4"/>
  <c r="R994" i="4" s="1"/>
  <c r="S1074" i="4"/>
  <c r="R1074" i="4" s="1"/>
  <c r="S1090" i="4"/>
  <c r="R1090" i="4" s="1"/>
  <c r="S1106" i="4"/>
  <c r="R1106" i="4" s="1"/>
  <c r="S1122" i="4"/>
  <c r="R1122" i="4" s="1"/>
  <c r="S1138" i="4"/>
  <c r="S1154" i="4"/>
  <c r="R1154" i="4" s="1"/>
  <c r="S1170" i="4"/>
  <c r="R1170" i="4" s="1"/>
  <c r="S1186" i="4"/>
  <c r="R1186" i="4" s="1"/>
  <c r="T1186" i="4" s="1"/>
  <c r="S1202" i="4"/>
  <c r="S1218" i="4"/>
  <c r="R1218" i="4" s="1"/>
  <c r="S1234" i="4"/>
  <c r="R1234" i="4" s="1"/>
  <c r="S1250" i="4"/>
  <c r="R1250" i="4" s="1"/>
  <c r="S1266" i="4"/>
  <c r="R1266" i="4" s="1"/>
  <c r="S1282" i="4"/>
  <c r="S1298" i="4"/>
  <c r="R1298" i="4" s="1"/>
  <c r="S1314" i="4"/>
  <c r="S1330" i="4"/>
  <c r="R1330" i="4" s="1"/>
  <c r="S1346" i="4"/>
  <c r="R1346" i="4" s="1"/>
  <c r="S3" i="4"/>
  <c r="S19" i="4"/>
  <c r="R19" i="4" s="1"/>
  <c r="S35" i="4"/>
  <c r="S51" i="4"/>
  <c r="R51" i="4" s="1"/>
  <c r="S67" i="4"/>
  <c r="R67" i="4" s="1"/>
  <c r="S83" i="4"/>
  <c r="R83" i="4" s="1"/>
  <c r="T83" i="4" s="1"/>
  <c r="S99" i="4"/>
  <c r="S115" i="4"/>
  <c r="R115" i="4" s="1"/>
  <c r="S131" i="4"/>
  <c r="R131" i="4" s="1"/>
  <c r="S147" i="4"/>
  <c r="R147" i="4" s="1"/>
  <c r="T147" i="4" s="1"/>
  <c r="S163" i="4"/>
  <c r="R163" i="4" s="1"/>
  <c r="S179" i="4"/>
  <c r="S195" i="4"/>
  <c r="R195" i="4" s="1"/>
  <c r="S211" i="4"/>
  <c r="S227" i="4"/>
  <c r="R227" i="4" s="1"/>
  <c r="S243" i="4"/>
  <c r="R243" i="4" s="1"/>
  <c r="S259" i="4"/>
  <c r="R259" i="4" s="1"/>
  <c r="S275" i="4"/>
  <c r="R275" i="4" s="1"/>
  <c r="S291" i="4"/>
  <c r="S307" i="4"/>
  <c r="R307" i="4" s="1"/>
  <c r="S323" i="4"/>
  <c r="R323" i="4" s="1"/>
  <c r="S339" i="4"/>
  <c r="S355" i="4"/>
  <c r="S371" i="4"/>
  <c r="R371" i="4" s="1"/>
  <c r="S387" i="4"/>
  <c r="R387" i="4" s="1"/>
  <c r="T387" i="4" s="1"/>
  <c r="S403" i="4"/>
  <c r="R403" i="4" s="1"/>
  <c r="S419" i="4"/>
  <c r="R419" i="4" s="1"/>
  <c r="S435" i="4"/>
  <c r="S451" i="4"/>
  <c r="R451" i="4" s="1"/>
  <c r="S467" i="4"/>
  <c r="S483" i="4"/>
  <c r="R483" i="4" s="1"/>
  <c r="S499" i="4"/>
  <c r="R499" i="4" s="1"/>
  <c r="S515" i="4"/>
  <c r="R515" i="4" s="1"/>
  <c r="T515" i="4" s="1"/>
  <c r="S531" i="4"/>
  <c r="R531" i="4" s="1"/>
  <c r="S547" i="4"/>
  <c r="S563" i="4"/>
  <c r="R563" i="4" s="1"/>
  <c r="T563" i="4" s="1"/>
  <c r="S579" i="4"/>
  <c r="S611" i="4"/>
  <c r="S627" i="4"/>
  <c r="S643" i="4"/>
  <c r="R643" i="4" s="1"/>
  <c r="T643" i="4" s="1"/>
  <c r="S659" i="4"/>
  <c r="R659" i="4" s="1"/>
  <c r="S899" i="4"/>
  <c r="R899" i="4" s="1"/>
  <c r="S915" i="4"/>
  <c r="R915" i="4" s="1"/>
  <c r="S931" i="4"/>
  <c r="S947" i="4"/>
  <c r="S963" i="4"/>
  <c r="R963" i="4" s="1"/>
  <c r="S979" i="4"/>
  <c r="R979" i="4" s="1"/>
  <c r="S995" i="4"/>
  <c r="R995" i="4" s="1"/>
  <c r="S1011" i="4"/>
  <c r="R1011" i="4" s="1"/>
  <c r="S1075" i="4"/>
  <c r="R1075" i="4" s="1"/>
  <c r="S1091" i="4"/>
  <c r="S1107" i="4"/>
  <c r="R1107" i="4" s="1"/>
  <c r="S1123" i="4"/>
  <c r="R1123" i="4" s="1"/>
  <c r="S1139" i="4"/>
  <c r="S1155" i="4"/>
  <c r="S1171" i="4"/>
  <c r="R1171" i="4" s="1"/>
  <c r="S1187" i="4"/>
  <c r="R1187" i="4" s="1"/>
  <c r="S1203" i="4"/>
  <c r="S1219" i="4"/>
  <c r="R1219" i="4" s="1"/>
  <c r="S1235" i="4"/>
  <c r="S1251" i="4"/>
  <c r="S1267" i="4"/>
  <c r="S1283" i="4"/>
  <c r="R1283" i="4" s="1"/>
  <c r="S1299" i="4"/>
  <c r="R1299" i="4" s="1"/>
  <c r="S1315" i="4"/>
  <c r="R1315" i="4" s="1"/>
  <c r="S1331" i="4"/>
  <c r="R1331" i="4" s="1"/>
  <c r="S1347" i="4"/>
  <c r="S4" i="4"/>
  <c r="R4" i="4" s="1"/>
  <c r="S20" i="4"/>
  <c r="R20" i="4" s="1"/>
  <c r="S36" i="4"/>
  <c r="S52" i="4"/>
  <c r="S68" i="4"/>
  <c r="R68" i="4" s="1"/>
  <c r="S84" i="4"/>
  <c r="R84" i="4" s="1"/>
  <c r="S100" i="4"/>
  <c r="R100" i="4" s="1"/>
  <c r="S116" i="4"/>
  <c r="R116" i="4" s="1"/>
  <c r="T116" i="4" s="1"/>
  <c r="S132" i="4"/>
  <c r="S148" i="4"/>
  <c r="S164" i="4"/>
  <c r="S180" i="4"/>
  <c r="R180" i="4" s="1"/>
  <c r="S196" i="4"/>
  <c r="R196" i="4" s="1"/>
  <c r="S212" i="4"/>
  <c r="S228" i="4"/>
  <c r="R228" i="4" s="1"/>
  <c r="S244" i="4"/>
  <c r="S260" i="4"/>
  <c r="R260" i="4" s="1"/>
  <c r="S276" i="4"/>
  <c r="R276" i="4" s="1"/>
  <c r="S292" i="4"/>
  <c r="S308" i="4"/>
  <c r="S324" i="4"/>
  <c r="R324" i="4" s="1"/>
  <c r="S340" i="4"/>
  <c r="R340" i="4" s="1"/>
  <c r="S356" i="4"/>
  <c r="R356" i="4" s="1"/>
  <c r="S372" i="4"/>
  <c r="R372" i="4" s="1"/>
  <c r="S388" i="4"/>
  <c r="S404" i="4"/>
  <c r="S420" i="4"/>
  <c r="S436" i="4"/>
  <c r="R436" i="4" s="1"/>
  <c r="S452" i="4"/>
  <c r="R452" i="4" s="1"/>
  <c r="S468" i="4"/>
  <c r="R468" i="4" s="1"/>
  <c r="T468" i="4" s="1"/>
  <c r="S484" i="4"/>
  <c r="R484" i="4" s="1"/>
  <c r="S500" i="4"/>
  <c r="S516" i="4"/>
  <c r="R516" i="4" s="1"/>
  <c r="S532" i="4"/>
  <c r="R532" i="4" s="1"/>
  <c r="T532" i="4" s="1"/>
  <c r="S548" i="4"/>
  <c r="S564" i="4"/>
  <c r="S580" i="4"/>
  <c r="R580" i="4" s="1"/>
  <c r="S596" i="4"/>
  <c r="R596" i="4" s="1"/>
  <c r="S612" i="4"/>
  <c r="R612" i="4" s="1"/>
  <c r="T612" i="4" s="1"/>
  <c r="S628" i="4"/>
  <c r="R628" i="4" s="1"/>
  <c r="S644" i="4"/>
  <c r="S660" i="4"/>
  <c r="S676" i="4"/>
  <c r="S900" i="4"/>
  <c r="R900" i="4" s="1"/>
  <c r="S916" i="4"/>
  <c r="R916" i="4" s="1"/>
  <c r="S932" i="4"/>
  <c r="R932" i="4" s="1"/>
  <c r="S948" i="4"/>
  <c r="R948" i="4" s="1"/>
  <c r="S964" i="4"/>
  <c r="S980" i="4"/>
  <c r="R980" i="4" s="1"/>
  <c r="S996" i="4"/>
  <c r="R996" i="4" s="1"/>
  <c r="T996" i="4" s="1"/>
  <c r="S1012" i="4"/>
  <c r="S1044" i="4"/>
  <c r="S1060" i="4"/>
  <c r="R1060" i="4" s="1"/>
  <c r="S1076" i="4"/>
  <c r="R1076" i="4" s="1"/>
  <c r="S1092" i="4"/>
  <c r="R1092" i="4" s="1"/>
  <c r="S1108" i="4"/>
  <c r="R1108" i="4" s="1"/>
  <c r="T1108" i="4" s="1"/>
  <c r="S1124" i="4"/>
  <c r="S1140" i="4"/>
  <c r="R1140" i="4" s="1"/>
  <c r="S1156" i="4"/>
  <c r="S1172" i="4"/>
  <c r="R1172" i="4" s="1"/>
  <c r="S1188" i="4"/>
  <c r="R1188" i="4" s="1"/>
  <c r="S1204" i="4"/>
  <c r="R1204" i="4" s="1"/>
  <c r="S1220" i="4"/>
  <c r="R1220" i="4" s="1"/>
  <c r="S1236" i="4"/>
  <c r="S1252" i="4"/>
  <c r="R1252" i="4" s="1"/>
  <c r="S1268" i="4"/>
  <c r="R1268" i="4" s="1"/>
  <c r="S1284" i="4"/>
  <c r="R1284" i="4" s="1"/>
  <c r="S1300" i="4"/>
  <c r="S1316" i="4"/>
  <c r="R1316" i="4" s="1"/>
  <c r="S1332" i="4"/>
  <c r="S1348" i="4"/>
  <c r="R1348" i="4" s="1"/>
  <c r="S5" i="4"/>
  <c r="R5" i="4" s="1"/>
  <c r="S21" i="4"/>
  <c r="S37" i="4"/>
  <c r="R37" i="4" s="1"/>
  <c r="S53" i="4"/>
  <c r="S69" i="4"/>
  <c r="S85" i="4"/>
  <c r="R85" i="4" s="1"/>
  <c r="S101" i="4"/>
  <c r="R101" i="4" s="1"/>
  <c r="S117" i="4"/>
  <c r="S133" i="4"/>
  <c r="S149" i="4"/>
  <c r="R149" i="4" s="1"/>
  <c r="S165" i="4"/>
  <c r="R165" i="4" s="1"/>
  <c r="S181" i="4"/>
  <c r="R181" i="4" s="1"/>
  <c r="S197" i="4"/>
  <c r="S213" i="4"/>
  <c r="R213" i="4" s="1"/>
  <c r="S229" i="4"/>
  <c r="R229" i="4" s="1"/>
  <c r="S245" i="4"/>
  <c r="R245" i="4" s="1"/>
  <c r="S261" i="4"/>
  <c r="R261" i="4" s="1"/>
  <c r="S277" i="4"/>
  <c r="S293" i="4"/>
  <c r="R293" i="4" s="1"/>
  <c r="S309" i="4"/>
  <c r="S325" i="4"/>
  <c r="R325" i="4" s="1"/>
  <c r="S341" i="4"/>
  <c r="R341" i="4" s="1"/>
  <c r="S357" i="4"/>
  <c r="R357" i="4" s="1"/>
  <c r="S373" i="4"/>
  <c r="R373" i="4" s="1"/>
  <c r="S389" i="4"/>
  <c r="S405" i="4"/>
  <c r="R405" i="4" s="1"/>
  <c r="S421" i="4"/>
  <c r="R421" i="4" s="1"/>
  <c r="S437" i="4"/>
  <c r="S453" i="4"/>
  <c r="S469" i="4"/>
  <c r="R469" i="4" s="1"/>
  <c r="S485" i="4"/>
  <c r="R485" i="4" s="1"/>
  <c r="T485" i="4" s="1"/>
  <c r="S501" i="4"/>
  <c r="R501" i="4" s="1"/>
  <c r="S517" i="4"/>
  <c r="R517" i="4" s="1"/>
  <c r="T517" i="4" s="1"/>
  <c r="S533" i="4"/>
  <c r="S549" i="4"/>
  <c r="R549" i="4" s="1"/>
  <c r="S565" i="4"/>
  <c r="S581" i="4"/>
  <c r="R581" i="4" s="1"/>
  <c r="S597" i="4"/>
  <c r="R597" i="4" s="1"/>
  <c r="T597" i="4" s="1"/>
  <c r="S613" i="4"/>
  <c r="R613" i="4" s="1"/>
  <c r="S645" i="4"/>
  <c r="R645" i="4" s="1"/>
  <c r="T645" i="4" s="1"/>
  <c r="S661" i="4"/>
  <c r="S677" i="4"/>
  <c r="R677" i="4" s="1"/>
  <c r="S693" i="4"/>
  <c r="R693" i="4" s="1"/>
  <c r="T693" i="4" s="1"/>
  <c r="S885" i="4"/>
  <c r="R885" i="4" s="1"/>
  <c r="S901" i="4"/>
  <c r="S917" i="4"/>
  <c r="R917" i="4" s="1"/>
  <c r="S933" i="4"/>
  <c r="R933" i="4" s="1"/>
  <c r="S949" i="4"/>
  <c r="R949" i="4" s="1"/>
  <c r="S965" i="4"/>
  <c r="R965" i="4" s="1"/>
  <c r="S981" i="4"/>
  <c r="S997" i="4"/>
  <c r="S1013" i="4"/>
  <c r="S1029" i="4"/>
  <c r="R1029" i="4" s="1"/>
  <c r="S1045" i="4"/>
  <c r="R1045" i="4" s="1"/>
  <c r="S1077" i="4"/>
  <c r="R1077" i="4" s="1"/>
  <c r="S1093" i="4"/>
  <c r="R1093" i="4" s="1"/>
  <c r="S1109" i="4"/>
  <c r="S1125" i="4"/>
  <c r="R1125" i="4" s="1"/>
  <c r="S1141" i="4"/>
  <c r="R1141" i="4" s="1"/>
  <c r="S1157" i="4"/>
  <c r="S1173" i="4"/>
  <c r="S1189" i="4"/>
  <c r="R1189" i="4" s="1"/>
  <c r="S1205" i="4"/>
  <c r="R1205" i="4" s="1"/>
  <c r="S1221" i="4"/>
  <c r="R1221" i="4" s="1"/>
  <c r="T1221" i="4" s="1"/>
  <c r="S1237" i="4"/>
  <c r="R1237" i="4" s="1"/>
  <c r="S1253" i="4"/>
  <c r="S1269" i="4"/>
  <c r="S1285" i="4"/>
  <c r="S1301" i="4"/>
  <c r="R1301" i="4" s="1"/>
  <c r="S1317" i="4"/>
  <c r="R1317" i="4" s="1"/>
  <c r="S1333" i="4"/>
  <c r="R1333" i="4" s="1"/>
  <c r="S1349" i="4"/>
  <c r="R1349" i="4" s="1"/>
  <c r="S6" i="4"/>
  <c r="S22" i="4"/>
  <c r="R22" i="4" s="1"/>
  <c r="S38" i="4"/>
  <c r="S54" i="4"/>
  <c r="S70" i="4"/>
  <c r="S86" i="4"/>
  <c r="R86" i="4" s="1"/>
  <c r="S102" i="4"/>
  <c r="R102" i="4" s="1"/>
  <c r="S118" i="4"/>
  <c r="R118" i="4" s="1"/>
  <c r="S134" i="4"/>
  <c r="R134" i="4" s="1"/>
  <c r="S150" i="4"/>
  <c r="S166" i="4"/>
  <c r="S182" i="4"/>
  <c r="S198" i="4"/>
  <c r="R198" i="4" s="1"/>
  <c r="S214" i="4"/>
  <c r="R214" i="4" s="1"/>
  <c r="S230" i="4"/>
  <c r="R230" i="4" s="1"/>
  <c r="S246" i="4"/>
  <c r="R246" i="4" s="1"/>
  <c r="S262" i="4"/>
  <c r="S278" i="4"/>
  <c r="R278" i="4" s="1"/>
  <c r="S294" i="4"/>
  <c r="R294" i="4" s="1"/>
  <c r="S310" i="4"/>
  <c r="S326" i="4"/>
  <c r="S342" i="4"/>
  <c r="R342" i="4" s="1"/>
  <c r="T342" i="4" s="1"/>
  <c r="S358" i="4"/>
  <c r="R358" i="4" s="1"/>
  <c r="S374" i="4"/>
  <c r="R374" i="4" s="1"/>
  <c r="S390" i="4"/>
  <c r="R390" i="4" s="1"/>
  <c r="S406" i="4"/>
  <c r="S422" i="4"/>
  <c r="R422" i="4" s="1"/>
  <c r="T422" i="4" s="1"/>
  <c r="S438" i="4"/>
  <c r="S454" i="4"/>
  <c r="R454" i="4" s="1"/>
  <c r="S470" i="4"/>
  <c r="R470" i="4" s="1"/>
  <c r="T470" i="4" s="1"/>
  <c r="S486" i="4"/>
  <c r="R486" i="4" s="1"/>
  <c r="S502" i="4"/>
  <c r="S518" i="4"/>
  <c r="S534" i="4"/>
  <c r="R534" i="4" s="1"/>
  <c r="S550" i="4"/>
  <c r="R550" i="4" s="1"/>
  <c r="T550" i="4" s="1"/>
  <c r="S566" i="4"/>
  <c r="S582" i="4"/>
  <c r="S598" i="4"/>
  <c r="R598" i="4" s="1"/>
  <c r="S7" i="4"/>
  <c r="R7" i="4" s="1"/>
  <c r="T7" i="4" s="1"/>
  <c r="S23" i="4"/>
  <c r="S39" i="4"/>
  <c r="S55" i="4"/>
  <c r="S71" i="4"/>
  <c r="R71" i="4" s="1"/>
  <c r="S87" i="4"/>
  <c r="R87" i="4" s="1"/>
  <c r="S103" i="4"/>
  <c r="R103" i="4" s="1"/>
  <c r="S119" i="4"/>
  <c r="R119" i="4" s="1"/>
  <c r="S135" i="4"/>
  <c r="R135" i="4" s="1"/>
  <c r="S151" i="4"/>
  <c r="R151" i="4" s="1"/>
  <c r="S167" i="4"/>
  <c r="S183" i="4"/>
  <c r="R183" i="4" s="1"/>
  <c r="S199" i="4"/>
  <c r="R199" i="4" s="1"/>
  <c r="S215" i="4"/>
  <c r="S231" i="4"/>
  <c r="S247" i="4"/>
  <c r="R247" i="4" s="1"/>
  <c r="S263" i="4"/>
  <c r="R263" i="4" s="1"/>
  <c r="S279" i="4"/>
  <c r="R279" i="4" s="1"/>
  <c r="S295" i="4"/>
  <c r="R295" i="4" s="1"/>
  <c r="S311" i="4"/>
  <c r="S327" i="4"/>
  <c r="R327" i="4" s="1"/>
  <c r="S343" i="4"/>
  <c r="S359" i="4"/>
  <c r="R359" i="4" s="1"/>
  <c r="S375" i="4"/>
  <c r="R375" i="4" s="1"/>
  <c r="T375" i="4" s="1"/>
  <c r="S391" i="4"/>
  <c r="R391" i="4" s="1"/>
  <c r="S407" i="4"/>
  <c r="R407" i="4" s="1"/>
  <c r="S423" i="4"/>
  <c r="S439" i="4"/>
  <c r="R439" i="4" s="1"/>
  <c r="S455" i="4"/>
  <c r="R455" i="4" s="1"/>
  <c r="T455" i="4" s="1"/>
  <c r="S471" i="4"/>
  <c r="S487" i="4"/>
  <c r="S503" i="4"/>
  <c r="R503" i="4" s="1"/>
  <c r="T503" i="4" s="1"/>
  <c r="S519" i="4"/>
  <c r="R519" i="4" s="1"/>
  <c r="T519" i="4" s="1"/>
  <c r="S535" i="4"/>
  <c r="R535" i="4" s="1"/>
  <c r="S551" i="4"/>
  <c r="R551" i="4" s="1"/>
  <c r="S567" i="4"/>
  <c r="S583" i="4"/>
  <c r="R583" i="4" s="1"/>
  <c r="S631" i="4"/>
  <c r="S887" i="4"/>
  <c r="R887" i="4" s="1"/>
  <c r="S903" i="4"/>
  <c r="R903" i="4" s="1"/>
  <c r="S919" i="4"/>
  <c r="R919" i="4" s="1"/>
  <c r="S935" i="4"/>
  <c r="R935" i="4" s="1"/>
  <c r="S951" i="4"/>
  <c r="R951" i="4" s="1"/>
  <c r="S967" i="4"/>
  <c r="R967" i="4" s="1"/>
  <c r="S983" i="4"/>
  <c r="R983" i="4" s="1"/>
  <c r="S999" i="4"/>
  <c r="R999" i="4" s="1"/>
  <c r="T999" i="4" s="1"/>
  <c r="S1031" i="4"/>
  <c r="S1063" i="4"/>
  <c r="R1063" i="4" s="1"/>
  <c r="T1063" i="4" s="1"/>
  <c r="S1079" i="4"/>
  <c r="R1079" i="4" s="1"/>
  <c r="S1111" i="4"/>
  <c r="R1111" i="4" s="1"/>
  <c r="S1127" i="4"/>
  <c r="R1127" i="4" s="1"/>
  <c r="S1143" i="4"/>
  <c r="S1159" i="4"/>
  <c r="S1175" i="4"/>
  <c r="S1191" i="4"/>
  <c r="R1191" i="4" s="1"/>
  <c r="S1207" i="4"/>
  <c r="R1207" i="4" s="1"/>
  <c r="S1223" i="4"/>
  <c r="R1223" i="4" s="1"/>
  <c r="S1239" i="4"/>
  <c r="R1239" i="4" s="1"/>
  <c r="S1255" i="4"/>
  <c r="S1271" i="4"/>
  <c r="R1271" i="4" s="1"/>
  <c r="S1287" i="4"/>
  <c r="R1287" i="4" s="1"/>
  <c r="S1303" i="4"/>
  <c r="R1303" i="4" s="1"/>
  <c r="S1319" i="4"/>
  <c r="S1335" i="4"/>
  <c r="R1335" i="4" s="1"/>
  <c r="S1351" i="4"/>
  <c r="R1351" i="4" s="1"/>
  <c r="S8" i="4"/>
  <c r="R8" i="4" s="1"/>
  <c r="S24" i="4"/>
  <c r="R24" i="4" s="1"/>
  <c r="S40" i="4"/>
  <c r="S56" i="4"/>
  <c r="S72" i="4"/>
  <c r="R72" i="4" s="1"/>
  <c r="S88" i="4"/>
  <c r="R88" i="4" s="1"/>
  <c r="S104" i="4"/>
  <c r="R104" i="4" s="1"/>
  <c r="S120" i="4"/>
  <c r="R120" i="4" s="1"/>
  <c r="S136" i="4"/>
  <c r="R136" i="4" s="1"/>
  <c r="S152" i="4"/>
  <c r="S9" i="4"/>
  <c r="R9" i="4" s="1"/>
  <c r="S25" i="4"/>
  <c r="R25" i="4" s="1"/>
  <c r="S41" i="4"/>
  <c r="R41" i="4" s="1"/>
  <c r="S57" i="4"/>
  <c r="S73" i="4"/>
  <c r="R73" i="4" s="1"/>
  <c r="S89" i="4"/>
  <c r="R89" i="4" s="1"/>
  <c r="S105" i="4"/>
  <c r="R105" i="4" s="1"/>
  <c r="S10" i="4"/>
  <c r="R10" i="4" s="1"/>
  <c r="S26" i="4"/>
  <c r="S42" i="4"/>
  <c r="S58" i="4"/>
  <c r="S74" i="4"/>
  <c r="R74" i="4" s="1"/>
  <c r="S90" i="4"/>
  <c r="R90" i="4" s="1"/>
  <c r="S106" i="4"/>
  <c r="R106" i="4" s="1"/>
  <c r="S122" i="4"/>
  <c r="R122" i="4" s="1"/>
  <c r="S138" i="4"/>
  <c r="S154" i="4"/>
  <c r="R154" i="4" s="1"/>
  <c r="S170" i="4"/>
  <c r="R170" i="4" s="1"/>
  <c r="S186" i="4"/>
  <c r="S202" i="4"/>
  <c r="S218" i="4"/>
  <c r="R218" i="4" s="1"/>
  <c r="S234" i="4"/>
  <c r="R234" i="4" s="1"/>
  <c r="S250" i="4"/>
  <c r="R250" i="4" s="1"/>
  <c r="S266" i="4"/>
  <c r="R266" i="4" s="1"/>
  <c r="S282" i="4"/>
  <c r="S298" i="4"/>
  <c r="R298" i="4" s="1"/>
  <c r="S314" i="4"/>
  <c r="S330" i="4"/>
  <c r="R330" i="4" s="1"/>
  <c r="T330" i="4" s="1"/>
  <c r="S346" i="4"/>
  <c r="R346" i="4" s="1"/>
  <c r="S362" i="4"/>
  <c r="R362" i="4" s="1"/>
  <c r="S378" i="4"/>
  <c r="R378" i="4" s="1"/>
  <c r="S394" i="4"/>
  <c r="S410" i="4"/>
  <c r="R410" i="4" s="1"/>
  <c r="S426" i="4"/>
  <c r="R426" i="4" s="1"/>
  <c r="S442" i="4"/>
  <c r="R442" i="4" s="1"/>
  <c r="S458" i="4"/>
  <c r="S474" i="4"/>
  <c r="R474" i="4" s="1"/>
  <c r="S490" i="4"/>
  <c r="R490" i="4" s="1"/>
  <c r="S506" i="4"/>
  <c r="R506" i="4" s="1"/>
  <c r="T506" i="4" s="1"/>
  <c r="S522" i="4"/>
  <c r="R522" i="4" s="1"/>
  <c r="T522" i="4" s="1"/>
  <c r="S538" i="4"/>
  <c r="S554" i="4"/>
  <c r="S570" i="4"/>
  <c r="S586" i="4"/>
  <c r="R586" i="4" s="1"/>
  <c r="S602" i="4"/>
  <c r="R602" i="4" s="1"/>
  <c r="S618" i="4"/>
  <c r="R618" i="4" s="1"/>
  <c r="S634" i="4"/>
  <c r="R634" i="4" s="1"/>
  <c r="S650" i="4"/>
  <c r="S682" i="4"/>
  <c r="R682" i="4" s="1"/>
  <c r="T682" i="4" s="1"/>
  <c r="S890" i="4"/>
  <c r="R890" i="4" s="1"/>
  <c r="T890" i="4" s="1"/>
  <c r="S906" i="4"/>
  <c r="S922" i="4"/>
  <c r="S938" i="4"/>
  <c r="R938" i="4" s="1"/>
  <c r="S954" i="4"/>
  <c r="R954" i="4" s="1"/>
  <c r="S970" i="4"/>
  <c r="R970" i="4" s="1"/>
  <c r="S986" i="4"/>
  <c r="R986" i="4" s="1"/>
  <c r="S1002" i="4"/>
  <c r="R1002" i="4" s="1"/>
  <c r="T1002" i="4" s="1"/>
  <c r="V1002" i="4" s="1"/>
  <c r="S1034" i="4"/>
  <c r="S1050" i="4"/>
  <c r="S1066" i="4"/>
  <c r="R1066" i="4" s="1"/>
  <c r="T1066" i="4" s="1"/>
  <c r="S1082" i="4"/>
  <c r="R1082" i="4" s="1"/>
  <c r="S1098" i="4"/>
  <c r="R1098" i="4" s="1"/>
  <c r="S1114" i="4"/>
  <c r="R1114" i="4" s="1"/>
  <c r="S1130" i="4"/>
  <c r="S1146" i="4"/>
  <c r="R1146" i="4" s="1"/>
  <c r="S1162" i="4"/>
  <c r="R1162" i="4" s="1"/>
  <c r="S1178" i="4"/>
  <c r="R1178" i="4" s="1"/>
  <c r="S1194" i="4"/>
  <c r="S1210" i="4"/>
  <c r="R1210" i="4" s="1"/>
  <c r="T1210" i="4" s="1"/>
  <c r="S1226" i="4"/>
  <c r="R1226" i="4" s="1"/>
  <c r="S1242" i="4"/>
  <c r="R1242" i="4" s="1"/>
  <c r="S1258" i="4"/>
  <c r="R1258" i="4" s="1"/>
  <c r="S1274" i="4"/>
  <c r="S1290" i="4"/>
  <c r="S1306" i="4"/>
  <c r="R1306" i="4" s="1"/>
  <c r="S1322" i="4"/>
  <c r="R1322" i="4" s="1"/>
  <c r="S1338" i="4"/>
  <c r="S1354" i="4"/>
  <c r="R1354" i="4" s="1"/>
  <c r="S11" i="4"/>
  <c r="R11" i="4" s="1"/>
  <c r="T11" i="4" s="1"/>
  <c r="S27" i="4"/>
  <c r="S43" i="4"/>
  <c r="R43" i="4" s="1"/>
  <c r="S59" i="4"/>
  <c r="R59" i="4" s="1"/>
  <c r="S75" i="4"/>
  <c r="R75" i="4" s="1"/>
  <c r="S91" i="4"/>
  <c r="S107" i="4"/>
  <c r="R107" i="4" s="1"/>
  <c r="S123" i="4"/>
  <c r="R123" i="4" s="1"/>
  <c r="S139" i="4"/>
  <c r="R139" i="4" s="1"/>
  <c r="S155" i="4"/>
  <c r="R155" i="4" s="1"/>
  <c r="S171" i="4"/>
  <c r="S187" i="4"/>
  <c r="S203" i="4"/>
  <c r="S219" i="4"/>
  <c r="R219" i="4" s="1"/>
  <c r="S235" i="4"/>
  <c r="R235" i="4" s="1"/>
  <c r="S251" i="4"/>
  <c r="R251" i="4" s="1"/>
  <c r="S267" i="4"/>
  <c r="R267" i="4" s="1"/>
  <c r="T267" i="4" s="1"/>
  <c r="S283" i="4"/>
  <c r="S299" i="4"/>
  <c r="R299" i="4" s="1"/>
  <c r="S315" i="4"/>
  <c r="R315" i="4" s="1"/>
  <c r="S331" i="4"/>
  <c r="R331" i="4" s="1"/>
  <c r="S347" i="4"/>
  <c r="S363" i="4"/>
  <c r="R363" i="4" s="1"/>
  <c r="T363" i="4" s="1"/>
  <c r="S379" i="4"/>
  <c r="R379" i="4" s="1"/>
  <c r="S395" i="4"/>
  <c r="S411" i="4"/>
  <c r="R411" i="4" s="1"/>
  <c r="S427" i="4"/>
  <c r="S443" i="4"/>
  <c r="S459" i="4"/>
  <c r="S475" i="4"/>
  <c r="R475" i="4" s="1"/>
  <c r="S491" i="4"/>
  <c r="R491" i="4" s="1"/>
  <c r="T491" i="4" s="1"/>
  <c r="S507" i="4"/>
  <c r="R507" i="4" s="1"/>
  <c r="S523" i="4"/>
  <c r="R523" i="4" s="1"/>
  <c r="S539" i="4"/>
  <c r="S555" i="4"/>
  <c r="R555" i="4" s="1"/>
  <c r="S571" i="4"/>
  <c r="R571" i="4" s="1"/>
  <c r="S587" i="4"/>
  <c r="R587" i="4" s="1"/>
  <c r="S603" i="4"/>
  <c r="S635" i="4"/>
  <c r="R635" i="4" s="1"/>
  <c r="T635" i="4" s="1"/>
  <c r="S891" i="4"/>
  <c r="R891" i="4" s="1"/>
  <c r="S907" i="4"/>
  <c r="R907" i="4" s="1"/>
  <c r="S923" i="4"/>
  <c r="R923" i="4" s="1"/>
  <c r="S939" i="4"/>
  <c r="S955" i="4"/>
  <c r="S971" i="4"/>
  <c r="S987" i="4"/>
  <c r="R987" i="4" s="1"/>
  <c r="S1003" i="4"/>
  <c r="R1003" i="4" s="1"/>
  <c r="T1003" i="4" s="1"/>
  <c r="S1019" i="4"/>
  <c r="R1019" i="4" s="1"/>
  <c r="S1051" i="4"/>
  <c r="R1051" i="4" s="1"/>
  <c r="T1051" i="4" s="1"/>
  <c r="S1067" i="4"/>
  <c r="S1099" i="4"/>
  <c r="R1099" i="4" s="1"/>
  <c r="S1115" i="4"/>
  <c r="R1115" i="4" s="1"/>
  <c r="S1131" i="4"/>
  <c r="S1147" i="4"/>
  <c r="S1163" i="4"/>
  <c r="R1163" i="4" s="1"/>
  <c r="S1179" i="4"/>
  <c r="R1179" i="4" s="1"/>
  <c r="S1195" i="4"/>
  <c r="R1195" i="4" s="1"/>
  <c r="S1211" i="4"/>
  <c r="R1211" i="4" s="1"/>
  <c r="S1227" i="4"/>
  <c r="S1243" i="4"/>
  <c r="R1243" i="4" s="1"/>
  <c r="S1259" i="4"/>
  <c r="S1275" i="4"/>
  <c r="R1275" i="4" s="1"/>
  <c r="S1291" i="4"/>
  <c r="R1291" i="4" s="1"/>
  <c r="S1307" i="4"/>
  <c r="R1307" i="4" s="1"/>
  <c r="S1323" i="4"/>
  <c r="R1323" i="4" s="1"/>
  <c r="S1339" i="4"/>
  <c r="S12" i="4"/>
  <c r="R12" i="4" s="1"/>
  <c r="S28" i="4"/>
  <c r="R28" i="4" s="1"/>
  <c r="S44" i="4"/>
  <c r="R44" i="4" s="1"/>
  <c r="S60" i="4"/>
  <c r="S76" i="4"/>
  <c r="R76" i="4" s="1"/>
  <c r="S92" i="4"/>
  <c r="R92" i="4" s="1"/>
  <c r="S108" i="4"/>
  <c r="R108" i="4" s="1"/>
  <c r="S124" i="4"/>
  <c r="R124" i="4" s="1"/>
  <c r="S140" i="4"/>
  <c r="S156" i="4"/>
  <c r="S172" i="4"/>
  <c r="R172" i="4" s="1"/>
  <c r="S188" i="4"/>
  <c r="S204" i="4"/>
  <c r="R204" i="4" s="1"/>
  <c r="S220" i="4"/>
  <c r="R220" i="4" s="1"/>
  <c r="S236" i="4"/>
  <c r="R236" i="4" s="1"/>
  <c r="S252" i="4"/>
  <c r="S268" i="4"/>
  <c r="R268" i="4" s="1"/>
  <c r="S284" i="4"/>
  <c r="R284" i="4" s="1"/>
  <c r="S300" i="4"/>
  <c r="S316" i="4"/>
  <c r="S332" i="4"/>
  <c r="R332" i="4" s="1"/>
  <c r="S348" i="4"/>
  <c r="R348" i="4" s="1"/>
  <c r="S364" i="4"/>
  <c r="R364" i="4" s="1"/>
  <c r="S380" i="4"/>
  <c r="R380" i="4" s="1"/>
  <c r="S396" i="4"/>
  <c r="S412" i="4"/>
  <c r="R412" i="4" s="1"/>
  <c r="T412" i="4" s="1"/>
  <c r="S428" i="4"/>
  <c r="R428" i="4" s="1"/>
  <c r="S444" i="4"/>
  <c r="R444" i="4" s="1"/>
  <c r="S460" i="4"/>
  <c r="R460" i="4" s="1"/>
  <c r="S476" i="4"/>
  <c r="S492" i="4"/>
  <c r="R492" i="4" s="1"/>
  <c r="S508" i="4"/>
  <c r="S524" i="4"/>
  <c r="R524" i="4" s="1"/>
  <c r="S540" i="4"/>
  <c r="R540" i="4" s="1"/>
  <c r="S556" i="4"/>
  <c r="S572" i="4"/>
  <c r="S588" i="4"/>
  <c r="R588" i="4" s="1"/>
  <c r="T588" i="4" s="1"/>
  <c r="S604" i="4"/>
  <c r="R604" i="4" s="1"/>
  <c r="S620" i="4"/>
  <c r="R620" i="4" s="1"/>
  <c r="S636" i="4"/>
  <c r="R636" i="4" s="1"/>
  <c r="S668" i="4"/>
  <c r="S892" i="4"/>
  <c r="S908" i="4"/>
  <c r="S924" i="4"/>
  <c r="R924" i="4" s="1"/>
  <c r="S940" i="4"/>
  <c r="R940" i="4" s="1"/>
  <c r="S956" i="4"/>
  <c r="S972" i="4"/>
  <c r="R972" i="4" s="1"/>
  <c r="S988" i="4"/>
  <c r="S1020" i="4"/>
  <c r="R1020" i="4" s="1"/>
  <c r="S1036" i="4"/>
  <c r="R1036" i="4" s="1"/>
  <c r="S1052" i="4"/>
  <c r="R1052" i="4" s="1"/>
  <c r="S1068" i="4"/>
  <c r="S1084" i="4"/>
  <c r="R1084" i="4" s="1"/>
  <c r="T1084" i="4" s="1"/>
  <c r="S1100" i="4"/>
  <c r="R1100" i="4" s="1"/>
  <c r="S1116" i="4"/>
  <c r="R1116" i="4" s="1"/>
  <c r="S1132" i="4"/>
  <c r="R1132" i="4" s="1"/>
  <c r="S1148" i="4"/>
  <c r="S1164" i="4"/>
  <c r="S1180" i="4"/>
  <c r="S1196" i="4"/>
  <c r="R1196" i="4" s="1"/>
  <c r="S1212" i="4"/>
  <c r="R1212" i="4" s="1"/>
  <c r="T1212" i="4" s="1"/>
  <c r="S1228" i="4"/>
  <c r="R1228" i="4" s="1"/>
  <c r="S1244" i="4"/>
  <c r="R1244" i="4" s="1"/>
  <c r="S1260" i="4"/>
  <c r="S1276" i="4"/>
  <c r="R1276" i="4" s="1"/>
  <c r="S1292" i="4"/>
  <c r="R1292" i="4" s="1"/>
  <c r="S1308" i="4"/>
  <c r="S1324" i="4"/>
  <c r="S1340" i="4"/>
  <c r="R1340" i="4" s="1"/>
  <c r="S1356" i="4"/>
  <c r="R1356" i="4" s="1"/>
  <c r="S13" i="4"/>
  <c r="R13" i="4" s="1"/>
  <c r="T13" i="4" s="1"/>
  <c r="S29" i="4"/>
  <c r="R29" i="4" s="1"/>
  <c r="S45" i="4"/>
  <c r="S61" i="4"/>
  <c r="S77" i="4"/>
  <c r="R77" i="4" s="1"/>
  <c r="S93" i="4"/>
  <c r="R93" i="4" s="1"/>
  <c r="S109" i="4"/>
  <c r="R109" i="4" s="1"/>
  <c r="S125" i="4"/>
  <c r="R125" i="4" s="1"/>
  <c r="S141" i="4"/>
  <c r="R141" i="4" s="1"/>
  <c r="S157" i="4"/>
  <c r="S173" i="4"/>
  <c r="R173" i="4" s="1"/>
  <c r="S189" i="4"/>
  <c r="S205" i="4"/>
  <c r="R205" i="4" s="1"/>
  <c r="T205" i="4" s="1"/>
  <c r="S221" i="4"/>
  <c r="S237" i="4"/>
  <c r="R237" i="4" s="1"/>
  <c r="S253" i="4"/>
  <c r="R253" i="4" s="1"/>
  <c r="S269" i="4"/>
  <c r="R269" i="4" s="1"/>
  <c r="S285" i="4"/>
  <c r="R285" i="4" s="1"/>
  <c r="T285" i="4" s="1"/>
  <c r="S301" i="4"/>
  <c r="S317" i="4"/>
  <c r="S333" i="4"/>
  <c r="R333" i="4" s="1"/>
  <c r="S349" i="4"/>
  <c r="R349" i="4" s="1"/>
  <c r="S365" i="4"/>
  <c r="R365" i="4" s="1"/>
  <c r="S381" i="4"/>
  <c r="R381" i="4" s="1"/>
  <c r="S397" i="4"/>
  <c r="R397" i="4" s="1"/>
  <c r="S413" i="4"/>
  <c r="S429" i="4"/>
  <c r="R429" i="4" s="1"/>
  <c r="T429" i="4" s="1"/>
  <c r="S445" i="4"/>
  <c r="R445" i="4" s="1"/>
  <c r="T445" i="4" s="1"/>
  <c r="S461" i="4"/>
  <c r="R461" i="4" s="1"/>
  <c r="S477" i="4"/>
  <c r="S493" i="4"/>
  <c r="R493" i="4" s="1"/>
  <c r="T493" i="4" s="1"/>
  <c r="S509" i="4"/>
  <c r="R509" i="4" s="1"/>
  <c r="S525" i="4"/>
  <c r="R525" i="4" s="1"/>
  <c r="S541" i="4"/>
  <c r="R541" i="4" s="1"/>
  <c r="T541" i="4" s="1"/>
  <c r="S557" i="4"/>
  <c r="S573" i="4"/>
  <c r="S589" i="4"/>
  <c r="R589" i="4" s="1"/>
  <c r="S605" i="4"/>
  <c r="R605" i="4" s="1"/>
  <c r="S621" i="4"/>
  <c r="R621" i="4" s="1"/>
  <c r="T621" i="4" s="1"/>
  <c r="S637" i="4"/>
  <c r="R637" i="4" s="1"/>
  <c r="T637" i="4" s="1"/>
  <c r="S653" i="4"/>
  <c r="R653" i="4" s="1"/>
  <c r="S701" i="4"/>
  <c r="S893" i="4"/>
  <c r="R893" i="4" s="1"/>
  <c r="T893" i="4" s="1"/>
  <c r="S909" i="4"/>
  <c r="R909" i="4" s="1"/>
  <c r="T909" i="4" s="1"/>
  <c r="S925" i="4"/>
  <c r="R925" i="4" s="1"/>
  <c r="S941" i="4"/>
  <c r="S957" i="4"/>
  <c r="R957" i="4" s="1"/>
  <c r="S973" i="4"/>
  <c r="R973" i="4" s="1"/>
  <c r="S989" i="4"/>
  <c r="R989" i="4" s="1"/>
  <c r="S1005" i="4"/>
  <c r="R1005" i="4" s="1"/>
  <c r="T1005" i="4" s="1"/>
  <c r="S1021" i="4"/>
  <c r="S1037" i="4"/>
  <c r="R1037" i="4" s="1"/>
  <c r="S1069" i="4"/>
  <c r="S1085" i="4"/>
  <c r="R1085" i="4" s="1"/>
  <c r="S1101" i="4"/>
  <c r="R1101" i="4" s="1"/>
  <c r="S1117" i="4"/>
  <c r="R1117" i="4" s="1"/>
  <c r="S1133" i="4"/>
  <c r="R1133" i="4" s="1"/>
  <c r="S1149" i="4"/>
  <c r="R1149" i="4" s="1"/>
  <c r="S1165" i="4"/>
  <c r="R1165" i="4" s="1"/>
  <c r="S1181" i="4"/>
  <c r="R1181" i="4" s="1"/>
  <c r="S1197" i="4"/>
  <c r="R1197" i="4" s="1"/>
  <c r="S1213" i="4"/>
  <c r="S1229" i="4"/>
  <c r="R1229" i="4" s="1"/>
  <c r="S1245" i="4"/>
  <c r="R1245" i="4" s="1"/>
  <c r="S1261" i="4"/>
  <c r="R1261" i="4" s="1"/>
  <c r="S1277" i="4"/>
  <c r="R1277" i="4" s="1"/>
  <c r="S1293" i="4"/>
  <c r="R1293" i="4" s="1"/>
  <c r="S1309" i="4"/>
  <c r="S1325" i="4"/>
  <c r="S1341" i="4"/>
  <c r="R1341" i="4" s="1"/>
  <c r="S1357" i="4"/>
  <c r="R1357" i="4" s="1"/>
  <c r="S14" i="4"/>
  <c r="R14" i="4" s="1"/>
  <c r="S30" i="4"/>
  <c r="R30" i="4" s="1"/>
  <c r="S46" i="4"/>
  <c r="R46" i="4" s="1"/>
  <c r="T46" i="4" s="1"/>
  <c r="S62" i="4"/>
  <c r="R62" i="4" s="1"/>
  <c r="S78" i="4"/>
  <c r="R78" i="4" s="1"/>
  <c r="S94" i="4"/>
  <c r="R94" i="4" s="1"/>
  <c r="S110" i="4"/>
  <c r="S126" i="4"/>
  <c r="R126" i="4" s="1"/>
  <c r="S142" i="4"/>
  <c r="R142" i="4" s="1"/>
  <c r="S158" i="4"/>
  <c r="R158" i="4" s="1"/>
  <c r="S174" i="4"/>
  <c r="R174" i="4" s="1"/>
  <c r="S190" i="4"/>
  <c r="R190" i="4" s="1"/>
  <c r="S206" i="4"/>
  <c r="S222" i="4"/>
  <c r="R222" i="4" s="1"/>
  <c r="S238" i="4"/>
  <c r="R238" i="4" s="1"/>
  <c r="S254" i="4"/>
  <c r="R254" i="4" s="1"/>
  <c r="S270" i="4"/>
  <c r="R270" i="4" s="1"/>
  <c r="S286" i="4"/>
  <c r="R286" i="4" s="1"/>
  <c r="S302" i="4"/>
  <c r="R302" i="4" s="1"/>
  <c r="S318" i="4"/>
  <c r="R318" i="4" s="1"/>
  <c r="S334" i="4"/>
  <c r="R334" i="4" s="1"/>
  <c r="T334" i="4" s="1"/>
  <c r="S350" i="4"/>
  <c r="S366" i="4"/>
  <c r="S382" i="4"/>
  <c r="R382" i="4" s="1"/>
  <c r="S398" i="4"/>
  <c r="R398" i="4" s="1"/>
  <c r="T398" i="4" s="1"/>
  <c r="S414" i="4"/>
  <c r="R414" i="4" s="1"/>
  <c r="S430" i="4"/>
  <c r="R430" i="4" s="1"/>
  <c r="S446" i="4"/>
  <c r="R446" i="4" s="1"/>
  <c r="S462" i="4"/>
  <c r="S478" i="4"/>
  <c r="R478" i="4" s="1"/>
  <c r="S494" i="4"/>
  <c r="R494" i="4" s="1"/>
  <c r="S510" i="4"/>
  <c r="R510" i="4" s="1"/>
  <c r="T510" i="4" s="1"/>
  <c r="S526" i="4"/>
  <c r="R526" i="4" s="1"/>
  <c r="T526" i="4" s="1"/>
  <c r="S542" i="4"/>
  <c r="R542" i="4" s="1"/>
  <c r="T542" i="4" s="1"/>
  <c r="S558" i="4"/>
  <c r="R558" i="4" s="1"/>
  <c r="S574" i="4"/>
  <c r="R574" i="4" s="1"/>
  <c r="T574" i="4" s="1"/>
  <c r="S590" i="4"/>
  <c r="R590" i="4" s="1"/>
  <c r="T590" i="4" s="1"/>
  <c r="S606" i="4"/>
  <c r="R606" i="4" s="1"/>
  <c r="T606" i="4" s="1"/>
  <c r="S622" i="4"/>
  <c r="S894" i="4"/>
  <c r="R894" i="4" s="1"/>
  <c r="S910" i="4"/>
  <c r="R910" i="4" s="1"/>
  <c r="S926" i="4"/>
  <c r="R926" i="4" s="1"/>
  <c r="S942" i="4"/>
  <c r="R942" i="4" s="1"/>
  <c r="S958" i="4"/>
  <c r="R958" i="4" s="1"/>
  <c r="S974" i="4"/>
  <c r="S990" i="4"/>
  <c r="R990" i="4" s="1"/>
  <c r="S1006" i="4"/>
  <c r="R1006" i="4" s="1"/>
  <c r="T1006" i="4" s="1"/>
  <c r="S1022" i="4"/>
  <c r="R1022" i="4" s="1"/>
  <c r="S1038" i="4"/>
  <c r="R1038" i="4" s="1"/>
  <c r="S1070" i="4"/>
  <c r="R1070" i="4" s="1"/>
  <c r="S1086" i="4"/>
  <c r="S1102" i="4"/>
  <c r="R1102" i="4" s="1"/>
  <c r="S1118" i="4"/>
  <c r="R1118" i="4" s="1"/>
  <c r="T1118" i="4" s="1"/>
  <c r="S1134" i="4"/>
  <c r="R1134" i="4" s="1"/>
  <c r="S1150" i="4"/>
  <c r="S1166" i="4"/>
  <c r="R1166" i="4" s="1"/>
  <c r="S1182" i="4"/>
  <c r="R1182" i="4" s="1"/>
  <c r="S1198" i="4"/>
  <c r="R1198" i="4" s="1"/>
  <c r="S1214" i="4"/>
  <c r="R1214" i="4" s="1"/>
  <c r="S1230" i="4"/>
  <c r="S1246" i="4"/>
  <c r="S1262" i="4"/>
  <c r="S1278" i="4"/>
  <c r="R1278" i="4" s="1"/>
  <c r="S1294" i="4"/>
  <c r="S1310" i="4"/>
  <c r="R1310" i="4" s="1"/>
  <c r="S1326" i="4"/>
  <c r="R1326" i="4" s="1"/>
  <c r="S1342" i="4"/>
  <c r="S15" i="4"/>
  <c r="R15" i="4" s="1"/>
  <c r="S31" i="4"/>
  <c r="R31" i="4" s="1"/>
  <c r="S47" i="4"/>
  <c r="R47" i="4" s="1"/>
  <c r="S63" i="4"/>
  <c r="S79" i="4"/>
  <c r="R79" i="4" s="1"/>
  <c r="S95" i="4"/>
  <c r="R95" i="4" s="1"/>
  <c r="S111" i="4"/>
  <c r="R111" i="4" s="1"/>
  <c r="S127" i="4"/>
  <c r="R127" i="4" s="1"/>
  <c r="S143" i="4"/>
  <c r="S159" i="4"/>
  <c r="S175" i="4"/>
  <c r="S191" i="4"/>
  <c r="R191" i="4" s="1"/>
  <c r="S207" i="4"/>
  <c r="R207" i="4" s="1"/>
  <c r="S223" i="4"/>
  <c r="R223" i="4" s="1"/>
  <c r="S239" i="4"/>
  <c r="R239" i="4" s="1"/>
  <c r="S255" i="4"/>
  <c r="S271" i="4"/>
  <c r="R271" i="4" s="1"/>
  <c r="T271" i="4" s="1"/>
  <c r="S287" i="4"/>
  <c r="R287" i="4" s="1"/>
  <c r="S303" i="4"/>
  <c r="S319" i="4"/>
  <c r="S335" i="4"/>
  <c r="R335" i="4" s="1"/>
  <c r="S351" i="4"/>
  <c r="R351" i="4" s="1"/>
  <c r="S367" i="4"/>
  <c r="R367" i="4" s="1"/>
  <c r="S383" i="4"/>
  <c r="R383" i="4" s="1"/>
  <c r="S399" i="4"/>
  <c r="S415" i="4"/>
  <c r="S431" i="4"/>
  <c r="R431" i="4" s="1"/>
  <c r="S447" i="4"/>
  <c r="R447" i="4" s="1"/>
  <c r="S463" i="4"/>
  <c r="R463" i="4" s="1"/>
  <c r="S479" i="4"/>
  <c r="R479" i="4" s="1"/>
  <c r="S495" i="4"/>
  <c r="R495" i="4" s="1"/>
  <c r="T495" i="4" s="1"/>
  <c r="S511" i="4"/>
  <c r="S527" i="4"/>
  <c r="R527" i="4" s="1"/>
  <c r="S543" i="4"/>
  <c r="R543" i="4" s="1"/>
  <c r="S559" i="4"/>
  <c r="R559" i="4" s="1"/>
  <c r="T559" i="4" s="1"/>
  <c r="S575" i="4"/>
  <c r="S591" i="4"/>
  <c r="R591" i="4" s="1"/>
  <c r="S607" i="4"/>
  <c r="R607" i="4" s="1"/>
  <c r="S623" i="4"/>
  <c r="R623" i="4" s="1"/>
  <c r="T623" i="4" s="1"/>
  <c r="S639" i="4"/>
  <c r="R639" i="4" s="1"/>
  <c r="T639" i="4" s="1"/>
  <c r="S879" i="4"/>
  <c r="S895" i="4"/>
  <c r="R895" i="4" s="1"/>
  <c r="S911" i="4"/>
  <c r="R911" i="4" s="1"/>
  <c r="S927" i="4"/>
  <c r="R927" i="4" s="1"/>
  <c r="S943" i="4"/>
  <c r="R943" i="4" s="1"/>
  <c r="S959" i="4"/>
  <c r="R959" i="4" s="1"/>
  <c r="S975" i="4"/>
  <c r="R975" i="4" s="1"/>
  <c r="S991" i="4"/>
  <c r="S1007" i="4"/>
  <c r="R1007" i="4" s="1"/>
  <c r="S1023" i="4"/>
  <c r="R1023" i="4" s="1"/>
  <c r="S1039" i="4"/>
  <c r="R1039" i="4" s="1"/>
  <c r="S1055" i="4"/>
  <c r="S1071" i="4"/>
  <c r="R1071" i="4" s="1"/>
  <c r="S1087" i="4"/>
  <c r="R1087" i="4" s="1"/>
  <c r="S1103" i="4"/>
  <c r="S1119" i="4"/>
  <c r="R1119" i="4" s="1"/>
  <c r="S1135" i="4"/>
  <c r="S1151" i="4"/>
  <c r="R1151" i="4" s="1"/>
  <c r="S1167" i="4"/>
  <c r="R1167" i="4" s="1"/>
  <c r="S1183" i="4"/>
  <c r="R1183" i="4" s="1"/>
  <c r="S1199" i="4"/>
  <c r="R1199" i="4" s="1"/>
  <c r="S1215" i="4"/>
  <c r="R1215" i="4" s="1"/>
  <c r="S1231" i="4"/>
  <c r="R1231" i="4" s="1"/>
  <c r="S1247" i="4"/>
  <c r="S1263" i="4"/>
  <c r="R1263" i="4" s="1"/>
  <c r="S1279" i="4"/>
  <c r="R1279" i="4" s="1"/>
  <c r="S1295" i="4"/>
  <c r="R1295" i="4" s="1"/>
  <c r="S1311" i="4"/>
  <c r="S1327" i="4"/>
  <c r="R1327" i="4" s="1"/>
  <c r="S1343" i="4"/>
  <c r="R1343" i="4" s="1"/>
  <c r="S1359" i="4"/>
  <c r="R1359" i="4" s="1"/>
  <c r="S16" i="4"/>
  <c r="R16" i="4" s="1"/>
  <c r="S32" i="4"/>
  <c r="S48" i="4"/>
  <c r="R48" i="4" s="1"/>
  <c r="S64" i="4"/>
  <c r="R64" i="4" s="1"/>
  <c r="S80" i="4"/>
  <c r="R80" i="4" s="1"/>
  <c r="S96" i="4"/>
  <c r="R96" i="4" s="1"/>
  <c r="S112" i="4"/>
  <c r="R112" i="4" s="1"/>
  <c r="S128" i="4"/>
  <c r="R128" i="4" s="1"/>
  <c r="S144" i="4"/>
  <c r="S160" i="4"/>
  <c r="R160" i="4" s="1"/>
  <c r="S176" i="4"/>
  <c r="R176" i="4" s="1"/>
  <c r="S192" i="4"/>
  <c r="S208" i="4"/>
  <c r="S224" i="4"/>
  <c r="R224" i="4" s="1"/>
  <c r="S240" i="4"/>
  <c r="R240" i="4" s="1"/>
  <c r="S256" i="4"/>
  <c r="S272" i="4"/>
  <c r="R272" i="4" s="1"/>
  <c r="S288" i="4"/>
  <c r="S304" i="4"/>
  <c r="R304" i="4" s="1"/>
  <c r="T304" i="4" s="1"/>
  <c r="S320" i="4"/>
  <c r="R320" i="4" s="1"/>
  <c r="S336" i="4"/>
  <c r="R336" i="4" s="1"/>
  <c r="S352" i="4"/>
  <c r="R352" i="4" s="1"/>
  <c r="S368" i="4"/>
  <c r="R368" i="4" s="1"/>
  <c r="S384" i="4"/>
  <c r="R384" i="4" s="1"/>
  <c r="T384" i="4" s="1"/>
  <c r="S400" i="4"/>
  <c r="S416" i="4"/>
  <c r="R416" i="4" s="1"/>
  <c r="S432" i="4"/>
  <c r="R432" i="4" s="1"/>
  <c r="S448" i="4"/>
  <c r="R448" i="4" s="1"/>
  <c r="S464" i="4"/>
  <c r="S480" i="4"/>
  <c r="R480" i="4" s="1"/>
  <c r="T480" i="4" s="1"/>
  <c r="S496" i="4"/>
  <c r="R496" i="4" s="1"/>
  <c r="S512" i="4"/>
  <c r="R512" i="4" s="1"/>
  <c r="T512" i="4" s="1"/>
  <c r="S528" i="4"/>
  <c r="R528" i="4" s="1"/>
  <c r="T528" i="4" s="1"/>
  <c r="S544" i="4"/>
  <c r="S560" i="4"/>
  <c r="R560" i="4" s="1"/>
  <c r="S576" i="4"/>
  <c r="S592" i="4"/>
  <c r="R592" i="4" s="1"/>
  <c r="T592" i="4" s="1"/>
  <c r="S608" i="4"/>
  <c r="R608" i="4" s="1"/>
  <c r="T608" i="4" s="1"/>
  <c r="S624" i="4"/>
  <c r="R624" i="4" s="1"/>
  <c r="S640" i="4"/>
  <c r="R640" i="4" s="1"/>
  <c r="S656" i="4"/>
  <c r="S896" i="4"/>
  <c r="R896" i="4" s="1"/>
  <c r="T896" i="4" s="1"/>
  <c r="S912" i="4"/>
  <c r="R912" i="4" s="1"/>
  <c r="S928" i="4"/>
  <c r="R928" i="4" s="1"/>
  <c r="S944" i="4"/>
  <c r="S960" i="4"/>
  <c r="R960" i="4" s="1"/>
  <c r="S976" i="4"/>
  <c r="R976" i="4" s="1"/>
  <c r="S992" i="4"/>
  <c r="R992" i="4" s="1"/>
  <c r="S1024" i="4"/>
  <c r="R1024" i="4" s="1"/>
  <c r="S1040" i="4"/>
  <c r="S1056" i="4"/>
  <c r="S1072" i="4"/>
  <c r="R1072" i="4" s="1"/>
  <c r="S1088" i="4"/>
  <c r="R1088" i="4" s="1"/>
  <c r="S1104" i="4"/>
  <c r="S1120" i="4"/>
  <c r="R1120" i="4" s="1"/>
  <c r="S1136" i="4"/>
  <c r="R1136" i="4" s="1"/>
  <c r="S1152" i="4"/>
  <c r="S1168" i="4"/>
  <c r="R1168" i="4" s="1"/>
  <c r="T1168" i="4" s="1"/>
  <c r="S1184" i="4"/>
  <c r="R1184" i="4" s="1"/>
  <c r="S1200" i="4"/>
  <c r="R1200" i="4" s="1"/>
  <c r="T1200" i="4" s="1"/>
  <c r="S1216" i="4"/>
  <c r="S1232" i="4"/>
  <c r="R1232" i="4" s="1"/>
  <c r="S1248" i="4"/>
  <c r="R1248" i="4" s="1"/>
  <c r="S1264" i="4"/>
  <c r="R1264" i="4" s="1"/>
  <c r="S1280" i="4"/>
  <c r="R1280" i="4" s="1"/>
  <c r="S1296" i="4"/>
  <c r="S1312" i="4"/>
  <c r="S1328" i="4"/>
  <c r="R1328" i="4" s="1"/>
  <c r="S1344" i="4"/>
  <c r="R1344" i="4" s="1"/>
  <c r="S249" i="4"/>
  <c r="R249" i="4" s="1"/>
  <c r="S377" i="4"/>
  <c r="R377" i="4" s="1"/>
  <c r="S505" i="4"/>
  <c r="R505" i="4" s="1"/>
  <c r="S950" i="4"/>
  <c r="S1113" i="4"/>
  <c r="R1113" i="4" s="1"/>
  <c r="S1206" i="4"/>
  <c r="R1206" i="4" s="1"/>
  <c r="S1288" i="4"/>
  <c r="R1288" i="4" s="1"/>
  <c r="S1360" i="4"/>
  <c r="S1376" i="4"/>
  <c r="R1376" i="4" s="1"/>
  <c r="S1392" i="4"/>
  <c r="R1392" i="4" s="1"/>
  <c r="S1408" i="4"/>
  <c r="R1408" i="4" s="1"/>
  <c r="S1424" i="4"/>
  <c r="R1424" i="4" s="1"/>
  <c r="S1440" i="4"/>
  <c r="S1456" i="4"/>
  <c r="S1472" i="4"/>
  <c r="R1472" i="4" s="1"/>
  <c r="S1488" i="4"/>
  <c r="R1488" i="4" s="1"/>
  <c r="S1504" i="4"/>
  <c r="R1504" i="4" s="1"/>
  <c r="S1520" i="4"/>
  <c r="R1520" i="4" s="1"/>
  <c r="S1536" i="4"/>
  <c r="R1536" i="4" s="1"/>
  <c r="S1552" i="4"/>
  <c r="S1568" i="4"/>
  <c r="R1568" i="4" s="1"/>
  <c r="S1584" i="4"/>
  <c r="R1584" i="4" s="1"/>
  <c r="S1600" i="4"/>
  <c r="R1600" i="4" s="1"/>
  <c r="S1616" i="4"/>
  <c r="S1632" i="4"/>
  <c r="R1632" i="4" s="1"/>
  <c r="S1664" i="4"/>
  <c r="R1664" i="4" s="1"/>
  <c r="S1680" i="4"/>
  <c r="R1680" i="4" s="1"/>
  <c r="S1696" i="4"/>
  <c r="R1696" i="4" s="1"/>
  <c r="S1712" i="4"/>
  <c r="S1728" i="4"/>
  <c r="S1744" i="4"/>
  <c r="R1744" i="4" s="1"/>
  <c r="S1872" i="4"/>
  <c r="R1872" i="4" s="1"/>
  <c r="S1888" i="4"/>
  <c r="R1888" i="4" s="1"/>
  <c r="S264" i="4"/>
  <c r="R264" i="4" s="1"/>
  <c r="S392" i="4"/>
  <c r="R392" i="4" s="1"/>
  <c r="S520" i="4"/>
  <c r="S952" i="4"/>
  <c r="R952" i="4" s="1"/>
  <c r="S1126" i="4"/>
  <c r="R1126" i="4" s="1"/>
  <c r="S1208" i="4"/>
  <c r="S1289" i="4"/>
  <c r="S1361" i="4"/>
  <c r="R1361" i="4" s="1"/>
  <c r="S1377" i="4"/>
  <c r="R1377" i="4" s="1"/>
  <c r="S1393" i="4"/>
  <c r="R1393" i="4" s="1"/>
  <c r="S1409" i="4"/>
  <c r="R1409" i="4" s="1"/>
  <c r="S1425" i="4"/>
  <c r="S1441" i="4"/>
  <c r="S1457" i="4"/>
  <c r="R1457" i="4" s="1"/>
  <c r="S1473" i="4"/>
  <c r="R1473" i="4" s="1"/>
  <c r="S1489" i="4"/>
  <c r="R1489" i="4" s="1"/>
  <c r="S1505" i="4"/>
  <c r="R1505" i="4" s="1"/>
  <c r="S1521" i="4"/>
  <c r="R1521" i="4" s="1"/>
  <c r="S1537" i="4"/>
  <c r="S1553" i="4"/>
  <c r="R1553" i="4" s="1"/>
  <c r="S1569" i="4"/>
  <c r="R1569" i="4" s="1"/>
  <c r="S1585" i="4"/>
  <c r="S1601" i="4"/>
  <c r="S1617" i="4"/>
  <c r="R1617" i="4" s="1"/>
  <c r="S1633" i="4"/>
  <c r="R1633" i="4" s="1"/>
  <c r="S1649" i="4"/>
  <c r="R1649" i="4" s="1"/>
  <c r="S1665" i="4"/>
  <c r="R1665" i="4" s="1"/>
  <c r="S1681" i="4"/>
  <c r="S1697" i="4"/>
  <c r="S1713" i="4"/>
  <c r="R1713" i="4" s="1"/>
  <c r="S1729" i="4"/>
  <c r="S121" i="4"/>
  <c r="R121" i="4" s="1"/>
  <c r="S265" i="4"/>
  <c r="R265" i="4" s="1"/>
  <c r="S393" i="4"/>
  <c r="R393" i="4" s="1"/>
  <c r="T393" i="4" s="1"/>
  <c r="S521" i="4"/>
  <c r="S953" i="4"/>
  <c r="R953" i="4" s="1"/>
  <c r="S1128" i="4"/>
  <c r="R1128" i="4" s="1"/>
  <c r="T1128" i="4" s="1"/>
  <c r="S1209" i="4"/>
  <c r="R1209" i="4" s="1"/>
  <c r="S1302" i="4"/>
  <c r="S1362" i="4"/>
  <c r="R1362" i="4" s="1"/>
  <c r="S1378" i="4"/>
  <c r="R1378" i="4" s="1"/>
  <c r="S1394" i="4"/>
  <c r="R1394" i="4" s="1"/>
  <c r="S1410" i="4"/>
  <c r="R1410" i="4" s="1"/>
  <c r="S1426" i="4"/>
  <c r="S1442" i="4"/>
  <c r="S1458" i="4"/>
  <c r="S1474" i="4"/>
  <c r="S1490" i="4"/>
  <c r="S1506" i="4"/>
  <c r="R1506" i="4" s="1"/>
  <c r="S1522" i="4"/>
  <c r="R1522" i="4" s="1"/>
  <c r="S1538" i="4"/>
  <c r="S1554" i="4"/>
  <c r="R1554" i="4" s="1"/>
  <c r="S1570" i="4"/>
  <c r="R1570" i="4" s="1"/>
  <c r="S1586" i="4"/>
  <c r="R1586" i="4" s="1"/>
  <c r="S1602" i="4"/>
  <c r="S1618" i="4"/>
  <c r="R1618" i="4" s="1"/>
  <c r="S1634" i="4"/>
  <c r="R1634" i="4" s="1"/>
  <c r="S1650" i="4"/>
  <c r="R1650" i="4" s="1"/>
  <c r="S1666" i="4"/>
  <c r="R1666" i="4" s="1"/>
  <c r="S1682" i="4"/>
  <c r="S1698" i="4"/>
  <c r="S1730" i="4"/>
  <c r="R1730" i="4" s="1"/>
  <c r="S1874" i="4"/>
  <c r="R1874" i="4" s="1"/>
  <c r="S1890" i="4"/>
  <c r="R1890" i="4" s="1"/>
  <c r="S1906" i="4"/>
  <c r="R1906" i="4" s="1"/>
  <c r="S1922" i="4"/>
  <c r="R1922" i="4" s="1"/>
  <c r="S1938" i="4"/>
  <c r="S1954" i="4"/>
  <c r="R1954" i="4" s="1"/>
  <c r="S1970" i="4"/>
  <c r="R1970" i="4" s="1"/>
  <c r="S1986" i="4"/>
  <c r="S2002" i="4"/>
  <c r="S2018" i="4"/>
  <c r="R2018" i="4" s="1"/>
  <c r="S2034" i="4"/>
  <c r="R2034" i="4" s="1"/>
  <c r="S2050" i="4"/>
  <c r="R2050" i="4" s="1"/>
  <c r="S2066" i="4"/>
  <c r="R2066" i="4" s="1"/>
  <c r="S2082" i="4"/>
  <c r="S2098" i="4"/>
  <c r="S2114" i="4"/>
  <c r="R2114" i="4" s="1"/>
  <c r="S2130" i="4"/>
  <c r="R2130" i="4" s="1"/>
  <c r="S2146" i="4"/>
  <c r="R2146" i="4" s="1"/>
  <c r="S2162" i="4"/>
  <c r="R2162" i="4" s="1"/>
  <c r="S2178" i="4"/>
  <c r="R2178" i="4" s="1"/>
  <c r="S2194" i="4"/>
  <c r="S2210" i="4"/>
  <c r="R2210" i="4" s="1"/>
  <c r="S2226" i="4"/>
  <c r="R2226" i="4" s="1"/>
  <c r="S2242" i="4"/>
  <c r="R2242" i="4" s="1"/>
  <c r="S2258" i="4"/>
  <c r="S2274" i="4"/>
  <c r="R2274" i="4" s="1"/>
  <c r="S2290" i="4"/>
  <c r="R2290" i="4" s="1"/>
  <c r="S2306" i="4"/>
  <c r="R2306" i="4" s="1"/>
  <c r="S2322" i="4"/>
  <c r="R2322" i="4" s="1"/>
  <c r="S2338" i="4"/>
  <c r="S2354" i="4"/>
  <c r="S2370" i="4"/>
  <c r="R2370" i="4" s="1"/>
  <c r="S2386" i="4"/>
  <c r="R2386" i="4" s="1"/>
  <c r="S2402" i="4"/>
  <c r="R2402" i="4" s="1"/>
  <c r="S2418" i="4"/>
  <c r="R2418" i="4" s="1"/>
  <c r="S2434" i="4"/>
  <c r="R2434" i="4" s="1"/>
  <c r="S2450" i="4"/>
  <c r="S2466" i="4"/>
  <c r="R2466" i="4" s="1"/>
  <c r="S2482" i="4"/>
  <c r="R2482" i="4" s="1"/>
  <c r="S2498" i="4"/>
  <c r="R2498" i="4" s="1"/>
  <c r="S2514" i="4"/>
  <c r="S2530" i="4"/>
  <c r="R2530" i="4" s="1"/>
  <c r="S137" i="4"/>
  <c r="R137" i="4" s="1"/>
  <c r="S280" i="4"/>
  <c r="R280" i="4" s="1"/>
  <c r="S408" i="4"/>
  <c r="R408" i="4" s="1"/>
  <c r="S536" i="4"/>
  <c r="S664" i="4"/>
  <c r="S966" i="4"/>
  <c r="R966" i="4" s="1"/>
  <c r="S1048" i="4"/>
  <c r="R1048" i="4" s="1"/>
  <c r="S1129" i="4"/>
  <c r="R1129" i="4" s="1"/>
  <c r="S1222" i="4"/>
  <c r="R1222" i="4" s="1"/>
  <c r="S1304" i="4"/>
  <c r="R1304" i="4" s="1"/>
  <c r="S1363" i="4"/>
  <c r="S1379" i="4"/>
  <c r="R1379" i="4" s="1"/>
  <c r="S1395" i="4"/>
  <c r="R1395" i="4" s="1"/>
  <c r="S1411" i="4"/>
  <c r="S1427" i="4"/>
  <c r="S1443" i="4"/>
  <c r="R1443" i="4" s="1"/>
  <c r="S1459" i="4"/>
  <c r="R1459" i="4" s="1"/>
  <c r="S1475" i="4"/>
  <c r="R1475" i="4" s="1"/>
  <c r="S1491" i="4"/>
  <c r="R1491" i="4" s="1"/>
  <c r="S1507" i="4"/>
  <c r="S1523" i="4"/>
  <c r="R1523" i="4" s="1"/>
  <c r="S1539" i="4"/>
  <c r="S1555" i="4"/>
  <c r="R1555" i="4" s="1"/>
  <c r="S1571" i="4"/>
  <c r="R1571" i="4" s="1"/>
  <c r="S1587" i="4"/>
  <c r="R1587" i="4" s="1"/>
  <c r="S1603" i="4"/>
  <c r="R1603" i="4" s="1"/>
  <c r="S1619" i="4"/>
  <c r="S1635" i="4"/>
  <c r="R1635" i="4" s="1"/>
  <c r="S1651" i="4"/>
  <c r="R1651" i="4" s="1"/>
  <c r="T1651" i="4" s="1"/>
  <c r="S1667" i="4"/>
  <c r="R1667" i="4" s="1"/>
  <c r="T1667" i="4" s="1"/>
  <c r="S1683" i="4"/>
  <c r="S1715" i="4"/>
  <c r="R1715" i="4" s="1"/>
  <c r="S1731" i="4"/>
  <c r="R1731" i="4" s="1"/>
  <c r="T1731" i="4" s="1"/>
  <c r="S1875" i="4"/>
  <c r="R1875" i="4" s="1"/>
  <c r="S1891" i="4"/>
  <c r="R1891" i="4" s="1"/>
  <c r="S1907" i="4"/>
  <c r="S1923" i="4"/>
  <c r="S1939" i="4"/>
  <c r="S1955" i="4"/>
  <c r="R1955" i="4" s="1"/>
  <c r="S1971" i="4"/>
  <c r="R1971" i="4" s="1"/>
  <c r="S1987" i="4"/>
  <c r="R1987" i="4" s="1"/>
  <c r="S2003" i="4"/>
  <c r="R2003" i="4" s="1"/>
  <c r="S2019" i="4"/>
  <c r="S2035" i="4"/>
  <c r="R2035" i="4" s="1"/>
  <c r="S2051" i="4"/>
  <c r="R2051" i="4" s="1"/>
  <c r="S2067" i="4"/>
  <c r="S2083" i="4"/>
  <c r="R2083" i="4" s="1"/>
  <c r="S2099" i="4"/>
  <c r="R2099" i="4" s="1"/>
  <c r="S2115" i="4"/>
  <c r="R2115" i="4" s="1"/>
  <c r="S2131" i="4"/>
  <c r="R2131" i="4" s="1"/>
  <c r="S2147" i="4"/>
  <c r="R2147" i="4" s="1"/>
  <c r="S2163" i="4"/>
  <c r="S2179" i="4"/>
  <c r="S2195" i="4"/>
  <c r="R2195" i="4" s="1"/>
  <c r="S2211" i="4"/>
  <c r="R2211" i="4" s="1"/>
  <c r="S2227" i="4"/>
  <c r="R2227" i="4" s="1"/>
  <c r="S2243" i="4"/>
  <c r="R2243" i="4" s="1"/>
  <c r="S2259" i="4"/>
  <c r="R2259" i="4" s="1"/>
  <c r="S2275" i="4"/>
  <c r="S2291" i="4"/>
  <c r="R2291" i="4" s="1"/>
  <c r="S2307" i="4"/>
  <c r="R2307" i="4" s="1"/>
  <c r="S2323" i="4"/>
  <c r="R2323" i="4" s="1"/>
  <c r="S2339" i="4"/>
  <c r="R2339" i="4" s="1"/>
  <c r="S2355" i="4"/>
  <c r="R2355" i="4" s="1"/>
  <c r="S2371" i="4"/>
  <c r="R2371" i="4" s="1"/>
  <c r="S2387" i="4"/>
  <c r="R2387" i="4" s="1"/>
  <c r="S2403" i="4"/>
  <c r="R2403" i="4" s="1"/>
  <c r="S2419" i="4"/>
  <c r="S2435" i="4"/>
  <c r="S2451" i="4"/>
  <c r="R2451" i="4" s="1"/>
  <c r="S2467" i="4"/>
  <c r="R2467" i="4" s="1"/>
  <c r="S2483" i="4"/>
  <c r="R2483" i="4" s="1"/>
  <c r="S2499" i="4"/>
  <c r="R2499" i="4" s="1"/>
  <c r="S2515" i="4"/>
  <c r="R2515" i="4" s="1"/>
  <c r="S2531" i="4"/>
  <c r="S153" i="4"/>
  <c r="R153" i="4" s="1"/>
  <c r="T153" i="4" s="1"/>
  <c r="S281" i="4"/>
  <c r="R281" i="4" s="1"/>
  <c r="T281" i="4" s="1"/>
  <c r="S409" i="4"/>
  <c r="R409" i="4" s="1"/>
  <c r="S537" i="4"/>
  <c r="R537" i="4" s="1"/>
  <c r="T537" i="4" s="1"/>
  <c r="S886" i="4"/>
  <c r="R886" i="4" s="1"/>
  <c r="T886" i="4" s="1"/>
  <c r="S968" i="4"/>
  <c r="R968" i="4" s="1"/>
  <c r="S1142" i="4"/>
  <c r="R1142" i="4" s="1"/>
  <c r="S1224" i="4"/>
  <c r="R1224" i="4" s="1"/>
  <c r="S1305" i="4"/>
  <c r="S1364" i="4"/>
  <c r="R1364" i="4" s="1"/>
  <c r="S1380" i="4"/>
  <c r="R1380" i="4" s="1"/>
  <c r="S1396" i="4"/>
  <c r="R1396" i="4" s="1"/>
  <c r="S1412" i="4"/>
  <c r="R1412" i="4" s="1"/>
  <c r="S1428" i="4"/>
  <c r="R1428" i="4" s="1"/>
  <c r="S1444" i="4"/>
  <c r="R1444" i="4" s="1"/>
  <c r="S1460" i="4"/>
  <c r="S1476" i="4"/>
  <c r="R1476" i="4" s="1"/>
  <c r="S1492" i="4"/>
  <c r="R1492" i="4" s="1"/>
  <c r="S1508" i="4"/>
  <c r="R1508" i="4" s="1"/>
  <c r="S1524" i="4"/>
  <c r="S1540" i="4"/>
  <c r="R1540" i="4" s="1"/>
  <c r="S1556" i="4"/>
  <c r="R1556" i="4" s="1"/>
  <c r="S1572" i="4"/>
  <c r="R1572" i="4" s="1"/>
  <c r="S1588" i="4"/>
  <c r="R1588" i="4" s="1"/>
  <c r="S1604" i="4"/>
  <c r="S1620" i="4"/>
  <c r="R1620" i="4" s="1"/>
  <c r="S1636" i="4"/>
  <c r="R1636" i="4" s="1"/>
  <c r="T1636" i="4" s="1"/>
  <c r="S1652" i="4"/>
  <c r="R1652" i="4" s="1"/>
  <c r="S1684" i="4"/>
  <c r="R1684" i="4" s="1"/>
  <c r="S1700" i="4"/>
  <c r="R1700" i="4" s="1"/>
  <c r="S1732" i="4"/>
  <c r="R1732" i="4" s="1"/>
  <c r="S1748" i="4"/>
  <c r="S1876" i="4"/>
  <c r="R1876" i="4" s="1"/>
  <c r="S1892" i="4"/>
  <c r="R1892" i="4" s="1"/>
  <c r="S1908" i="4"/>
  <c r="R1908" i="4" s="1"/>
  <c r="S1924" i="4"/>
  <c r="S1940" i="4"/>
  <c r="R1940" i="4" s="1"/>
  <c r="S1956" i="4"/>
  <c r="R1956" i="4" s="1"/>
  <c r="S1972" i="4"/>
  <c r="R1972" i="4" s="1"/>
  <c r="S1988" i="4"/>
  <c r="R1988" i="4" s="1"/>
  <c r="S2004" i="4"/>
  <c r="S2020" i="4"/>
  <c r="S2036" i="4"/>
  <c r="R2036" i="4" s="1"/>
  <c r="S2052" i="4"/>
  <c r="R2052" i="4" s="1"/>
  <c r="S2068" i="4"/>
  <c r="R2068" i="4" s="1"/>
  <c r="S2084" i="4"/>
  <c r="R2084" i="4" s="1"/>
  <c r="S2100" i="4"/>
  <c r="R2100" i="4" s="1"/>
  <c r="S2116" i="4"/>
  <c r="S2132" i="4"/>
  <c r="R2132" i="4" s="1"/>
  <c r="S2148" i="4"/>
  <c r="R2148" i="4" s="1"/>
  <c r="S2164" i="4"/>
  <c r="S2180" i="4"/>
  <c r="S2196" i="4"/>
  <c r="R2196" i="4" s="1"/>
  <c r="S2212" i="4"/>
  <c r="R2212" i="4" s="1"/>
  <c r="S2228" i="4"/>
  <c r="R2228" i="4" s="1"/>
  <c r="S2244" i="4"/>
  <c r="R2244" i="4" s="1"/>
  <c r="S2260" i="4"/>
  <c r="S2276" i="4"/>
  <c r="S2292" i="4"/>
  <c r="R2292" i="4" s="1"/>
  <c r="S2308" i="4"/>
  <c r="R2308" i="4" s="1"/>
  <c r="S2324" i="4"/>
  <c r="R2324" i="4" s="1"/>
  <c r="S2340" i="4"/>
  <c r="R2340" i="4" s="1"/>
  <c r="S2356" i="4"/>
  <c r="R2356" i="4" s="1"/>
  <c r="S2372" i="4"/>
  <c r="S2388" i="4"/>
  <c r="R2388" i="4" s="1"/>
  <c r="S2404" i="4"/>
  <c r="R2404" i="4" s="1"/>
  <c r="S2420" i="4"/>
  <c r="S2436" i="4"/>
  <c r="S2452" i="4"/>
  <c r="R2452" i="4" s="1"/>
  <c r="S2468" i="4"/>
  <c r="R2468" i="4" s="1"/>
  <c r="S2484" i="4"/>
  <c r="R2484" i="4" s="1"/>
  <c r="S2500" i="4"/>
  <c r="R2500" i="4" s="1"/>
  <c r="S2516" i="4"/>
  <c r="S2532" i="4"/>
  <c r="R2532" i="4" s="1"/>
  <c r="S168" i="4"/>
  <c r="R168" i="4" s="1"/>
  <c r="S296" i="4"/>
  <c r="R296" i="4" s="1"/>
  <c r="T296" i="4" s="1"/>
  <c r="S424" i="4"/>
  <c r="R424" i="4" s="1"/>
  <c r="S888" i="4"/>
  <c r="R888" i="4" s="1"/>
  <c r="T888" i="4" s="1"/>
  <c r="S969" i="4"/>
  <c r="R969" i="4" s="1"/>
  <c r="S1062" i="4"/>
  <c r="S1144" i="4"/>
  <c r="R1144" i="4" s="1"/>
  <c r="S1225" i="4"/>
  <c r="R1225" i="4" s="1"/>
  <c r="S1318" i="4"/>
  <c r="S1365" i="4"/>
  <c r="S1381" i="4"/>
  <c r="R1381" i="4" s="1"/>
  <c r="S1397" i="4"/>
  <c r="R1397" i="4" s="1"/>
  <c r="S1413" i="4"/>
  <c r="R1413" i="4" s="1"/>
  <c r="S1429" i="4"/>
  <c r="R1429" i="4" s="1"/>
  <c r="S1445" i="4"/>
  <c r="S1461" i="4"/>
  <c r="S1477" i="4"/>
  <c r="R1477" i="4" s="1"/>
  <c r="S1493" i="4"/>
  <c r="R1493" i="4" s="1"/>
  <c r="S1509" i="4"/>
  <c r="R1509" i="4" s="1"/>
  <c r="S1525" i="4"/>
  <c r="R1525" i="4" s="1"/>
  <c r="S1541" i="4"/>
  <c r="R1541" i="4" s="1"/>
  <c r="S1557" i="4"/>
  <c r="S1573" i="4"/>
  <c r="R1573" i="4" s="1"/>
  <c r="S1589" i="4"/>
  <c r="R1589" i="4" s="1"/>
  <c r="S1605" i="4"/>
  <c r="R1605" i="4" s="1"/>
  <c r="S1621" i="4"/>
  <c r="S1637" i="4"/>
  <c r="R1637" i="4" s="1"/>
  <c r="S1653" i="4"/>
  <c r="R1653" i="4" s="1"/>
  <c r="S1669" i="4"/>
  <c r="R1669" i="4" s="1"/>
  <c r="S1685" i="4"/>
  <c r="R1685" i="4" s="1"/>
  <c r="S1733" i="4"/>
  <c r="S1765" i="4"/>
  <c r="S1877" i="4"/>
  <c r="R1877" i="4" s="1"/>
  <c r="S1893" i="4"/>
  <c r="R1893" i="4" s="1"/>
  <c r="S1909" i="4"/>
  <c r="R1909" i="4" s="1"/>
  <c r="S1925" i="4"/>
  <c r="R1925" i="4" s="1"/>
  <c r="S1941" i="4"/>
  <c r="R1941" i="4" s="1"/>
  <c r="S1957" i="4"/>
  <c r="S1973" i="4"/>
  <c r="R1973" i="4" s="1"/>
  <c r="S1989" i="4"/>
  <c r="R1989" i="4" s="1"/>
  <c r="S2005" i="4"/>
  <c r="R2005" i="4" s="1"/>
  <c r="S2021" i="4"/>
  <c r="S2037" i="4"/>
  <c r="R2037" i="4" s="1"/>
  <c r="S2053" i="4"/>
  <c r="R2053" i="4" s="1"/>
  <c r="S2069" i="4"/>
  <c r="R2069" i="4" s="1"/>
  <c r="S2085" i="4"/>
  <c r="R2085" i="4" s="1"/>
  <c r="S2101" i="4"/>
  <c r="R2101" i="4" s="1"/>
  <c r="S2117" i="4"/>
  <c r="S2133" i="4"/>
  <c r="R2133" i="4" s="1"/>
  <c r="S2149" i="4"/>
  <c r="R2149" i="4" s="1"/>
  <c r="S2165" i="4"/>
  <c r="R2165" i="4" s="1"/>
  <c r="S2181" i="4"/>
  <c r="R2181" i="4" s="1"/>
  <c r="S2197" i="4"/>
  <c r="R2197" i="4" s="1"/>
  <c r="S2213" i="4"/>
  <c r="S2229" i="4"/>
  <c r="R2229" i="4" s="1"/>
  <c r="S2245" i="4"/>
  <c r="R2245" i="4" s="1"/>
  <c r="S2261" i="4"/>
  <c r="R2261" i="4" s="1"/>
  <c r="S2277" i="4"/>
  <c r="S2293" i="4"/>
  <c r="R2293" i="4" s="1"/>
  <c r="S2309" i="4"/>
  <c r="R2309" i="4" s="1"/>
  <c r="S2325" i="4"/>
  <c r="S2341" i="4"/>
  <c r="R2341" i="4" s="1"/>
  <c r="S2357" i="4"/>
  <c r="R2357" i="4" s="1"/>
  <c r="S2373" i="4"/>
  <c r="S2389" i="4"/>
  <c r="R2389" i="4" s="1"/>
  <c r="S2405" i="4"/>
  <c r="R2405" i="4" s="1"/>
  <c r="S2421" i="4"/>
  <c r="R2421" i="4" s="1"/>
  <c r="S2437" i="4"/>
  <c r="R2437" i="4" s="1"/>
  <c r="S2453" i="4"/>
  <c r="R2453" i="4" s="1"/>
  <c r="S2469" i="4"/>
  <c r="S2485" i="4"/>
  <c r="R2485" i="4" s="1"/>
  <c r="S2501" i="4"/>
  <c r="R2501" i="4" s="1"/>
  <c r="S2517" i="4"/>
  <c r="S169" i="4"/>
  <c r="S297" i="4"/>
  <c r="R297" i="4" s="1"/>
  <c r="S425" i="4"/>
  <c r="R425" i="4" s="1"/>
  <c r="S889" i="4"/>
  <c r="R889" i="4" s="1"/>
  <c r="S982" i="4"/>
  <c r="R982" i="4" s="1"/>
  <c r="S1064" i="4"/>
  <c r="R1064" i="4" s="1"/>
  <c r="S1145" i="4"/>
  <c r="S1238" i="4"/>
  <c r="R1238" i="4" s="1"/>
  <c r="S1320" i="4"/>
  <c r="R1320" i="4" s="1"/>
  <c r="S1366" i="4"/>
  <c r="R1366" i="4" s="1"/>
  <c r="S1382" i="4"/>
  <c r="R1382" i="4" s="1"/>
  <c r="S1398" i="4"/>
  <c r="R1398" i="4" s="1"/>
  <c r="S1414" i="4"/>
  <c r="S1430" i="4"/>
  <c r="R1430" i="4" s="1"/>
  <c r="S1446" i="4"/>
  <c r="R1446" i="4" s="1"/>
  <c r="S1462" i="4"/>
  <c r="R1462" i="4" s="1"/>
  <c r="S1478" i="4"/>
  <c r="S1494" i="4"/>
  <c r="R1494" i="4" s="1"/>
  <c r="S1510" i="4"/>
  <c r="R1510" i="4" s="1"/>
  <c r="S1526" i="4"/>
  <c r="R1526" i="4" s="1"/>
  <c r="S1542" i="4"/>
  <c r="R1542" i="4" s="1"/>
  <c r="S1558" i="4"/>
  <c r="R1558" i="4" s="1"/>
  <c r="S1574" i="4"/>
  <c r="S1590" i="4"/>
  <c r="R1590" i="4" s="1"/>
  <c r="T1590" i="4" s="1"/>
  <c r="S1606" i="4"/>
  <c r="R1606" i="4" s="1"/>
  <c r="S1622" i="4"/>
  <c r="R1622" i="4" s="1"/>
  <c r="S1638" i="4"/>
  <c r="R1638" i="4" s="1"/>
  <c r="S1654" i="4"/>
  <c r="R1654" i="4" s="1"/>
  <c r="S1686" i="4"/>
  <c r="S1718" i="4"/>
  <c r="R1718" i="4" s="1"/>
  <c r="S1734" i="4"/>
  <c r="R1734" i="4" s="1"/>
  <c r="S1878" i="4"/>
  <c r="R1878" i="4" s="1"/>
  <c r="S1894" i="4"/>
  <c r="S1910" i="4"/>
  <c r="R1910" i="4" s="1"/>
  <c r="S1926" i="4"/>
  <c r="R1926" i="4" s="1"/>
  <c r="S1942" i="4"/>
  <c r="R1942" i="4" s="1"/>
  <c r="S1958" i="4"/>
  <c r="R1958" i="4" s="1"/>
  <c r="S1974" i="4"/>
  <c r="S1990" i="4"/>
  <c r="S2006" i="4"/>
  <c r="S2022" i="4"/>
  <c r="R2022" i="4" s="1"/>
  <c r="S2038" i="4"/>
  <c r="R2038" i="4" s="1"/>
  <c r="S2054" i="4"/>
  <c r="R2054" i="4" s="1"/>
  <c r="S2070" i="4"/>
  <c r="R2070" i="4" s="1"/>
  <c r="S2086" i="4"/>
  <c r="S2102" i="4"/>
  <c r="R2102" i="4" s="1"/>
  <c r="S2118" i="4"/>
  <c r="R2118" i="4" s="1"/>
  <c r="S2134" i="4"/>
  <c r="R2134" i="4" s="1"/>
  <c r="S2150" i="4"/>
  <c r="S2166" i="4"/>
  <c r="R2166" i="4" s="1"/>
  <c r="S2182" i="4"/>
  <c r="R2182" i="4" s="1"/>
  <c r="S2198" i="4"/>
  <c r="R2198" i="4" s="1"/>
  <c r="S2214" i="4"/>
  <c r="R2214" i="4" s="1"/>
  <c r="S2230" i="4"/>
  <c r="S2246" i="4"/>
  <c r="S2262" i="4"/>
  <c r="S2278" i="4"/>
  <c r="R2278" i="4" s="1"/>
  <c r="S2294" i="4"/>
  <c r="R2294" i="4" s="1"/>
  <c r="S2310" i="4"/>
  <c r="R2310" i="4" s="1"/>
  <c r="S2326" i="4"/>
  <c r="R2326" i="4" s="1"/>
  <c r="S2342" i="4"/>
  <c r="S2358" i="4"/>
  <c r="R2358" i="4" s="1"/>
  <c r="S2374" i="4"/>
  <c r="R2374" i="4" s="1"/>
  <c r="S2390" i="4"/>
  <c r="R2390" i="4" s="1"/>
  <c r="S2406" i="4"/>
  <c r="S2422" i="4"/>
  <c r="R2422" i="4" s="1"/>
  <c r="S2438" i="4"/>
  <c r="R2438" i="4" s="1"/>
  <c r="S2454" i="4"/>
  <c r="R2454" i="4" s="1"/>
  <c r="S2470" i="4"/>
  <c r="R2470" i="4" s="1"/>
  <c r="S2486" i="4"/>
  <c r="S2502" i="4"/>
  <c r="S2518" i="4"/>
  <c r="R2518" i="4" s="1"/>
  <c r="S184" i="4"/>
  <c r="R184" i="4" s="1"/>
  <c r="S312" i="4"/>
  <c r="R312" i="4" s="1"/>
  <c r="S440" i="4"/>
  <c r="R440" i="4" s="1"/>
  <c r="S568" i="4"/>
  <c r="R568" i="4" s="1"/>
  <c r="T568" i="4" s="1"/>
  <c r="S902" i="4"/>
  <c r="S984" i="4"/>
  <c r="R984" i="4" s="1"/>
  <c r="S1158" i="4"/>
  <c r="R1158" i="4" s="1"/>
  <c r="S1240" i="4"/>
  <c r="R1240" i="4" s="1"/>
  <c r="S1321" i="4"/>
  <c r="S1367" i="4"/>
  <c r="R1367" i="4" s="1"/>
  <c r="S1383" i="4"/>
  <c r="R1383" i="4" s="1"/>
  <c r="S1399" i="4"/>
  <c r="R1399" i="4" s="1"/>
  <c r="S1415" i="4"/>
  <c r="R1415" i="4" s="1"/>
  <c r="S1431" i="4"/>
  <c r="R1431" i="4" s="1"/>
  <c r="S1447" i="4"/>
  <c r="S1463" i="4"/>
  <c r="R1463" i="4" s="1"/>
  <c r="S1479" i="4"/>
  <c r="R1479" i="4" s="1"/>
  <c r="S1495" i="4"/>
  <c r="R1495" i="4" s="1"/>
  <c r="S1511" i="4"/>
  <c r="R1511" i="4" s="1"/>
  <c r="S1527" i="4"/>
  <c r="R1527" i="4" s="1"/>
  <c r="S1543" i="4"/>
  <c r="S1559" i="4"/>
  <c r="R1559" i="4" s="1"/>
  <c r="S1575" i="4"/>
  <c r="R1575" i="4" s="1"/>
  <c r="S1591" i="4"/>
  <c r="R1591" i="4" s="1"/>
  <c r="S1607" i="4"/>
  <c r="S1623" i="4"/>
  <c r="R1623" i="4" s="1"/>
  <c r="S1639" i="4"/>
  <c r="R1639" i="4" s="1"/>
  <c r="S1655" i="4"/>
  <c r="R1655" i="4" s="1"/>
  <c r="S1671" i="4"/>
  <c r="R1671" i="4" s="1"/>
  <c r="S1687" i="4"/>
  <c r="R1687" i="4" s="1"/>
  <c r="S1719" i="4"/>
  <c r="S1735" i="4"/>
  <c r="R1735" i="4" s="1"/>
  <c r="S1767" i="4"/>
  <c r="R1767" i="4" s="1"/>
  <c r="S1879" i="4"/>
  <c r="R1879" i="4" s="1"/>
  <c r="S185" i="4"/>
  <c r="R185" i="4" s="1"/>
  <c r="S313" i="4"/>
  <c r="R313" i="4" s="1"/>
  <c r="S441" i="4"/>
  <c r="S569" i="4"/>
  <c r="R569" i="4" s="1"/>
  <c r="S904" i="4"/>
  <c r="R904" i="4" s="1"/>
  <c r="S985" i="4"/>
  <c r="R985" i="4" s="1"/>
  <c r="S1078" i="4"/>
  <c r="R1078" i="4" s="1"/>
  <c r="S1160" i="4"/>
  <c r="R1160" i="4" s="1"/>
  <c r="S1241" i="4"/>
  <c r="R1241" i="4" s="1"/>
  <c r="S1334" i="4"/>
  <c r="R1334" i="4" s="1"/>
  <c r="S1368" i="4"/>
  <c r="R1368" i="4" s="1"/>
  <c r="S1384" i="4"/>
  <c r="S1400" i="4"/>
  <c r="S1416" i="4"/>
  <c r="R1416" i="4" s="1"/>
  <c r="T1416" i="4" s="1"/>
  <c r="S1432" i="4"/>
  <c r="R1432" i="4" s="1"/>
  <c r="S1448" i="4"/>
  <c r="R1448" i="4" s="1"/>
  <c r="S1464" i="4"/>
  <c r="R1464" i="4" s="1"/>
  <c r="S1480" i="4"/>
  <c r="R1480" i="4" s="1"/>
  <c r="T1480" i="4" s="1"/>
  <c r="S1496" i="4"/>
  <c r="S1512" i="4"/>
  <c r="R1512" i="4" s="1"/>
  <c r="S1528" i="4"/>
  <c r="R1528" i="4" s="1"/>
  <c r="S1544" i="4"/>
  <c r="R1544" i="4" s="1"/>
  <c r="S1560" i="4"/>
  <c r="S1576" i="4"/>
  <c r="R1576" i="4" s="1"/>
  <c r="S1592" i="4"/>
  <c r="R1592" i="4" s="1"/>
  <c r="S1624" i="4"/>
  <c r="R1624" i="4" s="1"/>
  <c r="S1640" i="4"/>
  <c r="R1640" i="4" s="1"/>
  <c r="S1656" i="4"/>
  <c r="S1688" i="4"/>
  <c r="S1704" i="4"/>
  <c r="R1704" i="4" s="1"/>
  <c r="T1704" i="4" s="1"/>
  <c r="S1720" i="4"/>
  <c r="R1720" i="4" s="1"/>
  <c r="S200" i="4"/>
  <c r="R200" i="4" s="1"/>
  <c r="S328" i="4"/>
  <c r="R328" i="4" s="1"/>
  <c r="S456" i="4"/>
  <c r="S584" i="4"/>
  <c r="S905" i="4"/>
  <c r="R905" i="4" s="1"/>
  <c r="S998" i="4"/>
  <c r="R998" i="4" s="1"/>
  <c r="T998" i="4" s="1"/>
  <c r="S1080" i="4"/>
  <c r="R1080" i="4" s="1"/>
  <c r="S1161" i="4"/>
  <c r="S1254" i="4"/>
  <c r="R1254" i="4" s="1"/>
  <c r="S1336" i="4"/>
  <c r="R1336" i="4" s="1"/>
  <c r="S1369" i="4"/>
  <c r="R1369" i="4" s="1"/>
  <c r="S1385" i="4"/>
  <c r="S1401" i="4"/>
  <c r="S1417" i="4"/>
  <c r="S1433" i="4"/>
  <c r="S1449" i="4"/>
  <c r="R1449" i="4" s="1"/>
  <c r="S1465" i="4"/>
  <c r="R1465" i="4" s="1"/>
  <c r="S1481" i="4"/>
  <c r="R1481" i="4" s="1"/>
  <c r="S1497" i="4"/>
  <c r="R1497" i="4" s="1"/>
  <c r="S1513" i="4"/>
  <c r="S1529" i="4"/>
  <c r="R1529" i="4" s="1"/>
  <c r="S1545" i="4"/>
  <c r="R1545" i="4" s="1"/>
  <c r="S1561" i="4"/>
  <c r="R1561" i="4" s="1"/>
  <c r="S1577" i="4"/>
  <c r="S1593" i="4"/>
  <c r="R1593" i="4" s="1"/>
  <c r="S1609" i="4"/>
  <c r="R1609" i="4" s="1"/>
  <c r="S1625" i="4"/>
  <c r="R1625" i="4" s="1"/>
  <c r="S1641" i="4"/>
  <c r="R1641" i="4" s="1"/>
  <c r="S1657" i="4"/>
  <c r="S1689" i="4"/>
  <c r="S1705" i="4"/>
  <c r="R1705" i="4" s="1"/>
  <c r="S1737" i="4"/>
  <c r="R1737" i="4" s="1"/>
  <c r="S1865" i="4"/>
  <c r="R1865" i="4" s="1"/>
  <c r="S1881" i="4"/>
  <c r="R1881" i="4" s="1"/>
  <c r="S1897" i="4"/>
  <c r="R1897" i="4" s="1"/>
  <c r="S1913" i="4"/>
  <c r="S1929" i="4"/>
  <c r="R1929" i="4" s="1"/>
  <c r="S1945" i="4"/>
  <c r="R1945" i="4" s="1"/>
  <c r="S1961" i="4"/>
  <c r="S1977" i="4"/>
  <c r="S1993" i="4"/>
  <c r="R1993" i="4" s="1"/>
  <c r="S2009" i="4"/>
  <c r="R2009" i="4" s="1"/>
  <c r="S2025" i="4"/>
  <c r="R2025" i="4" s="1"/>
  <c r="S2041" i="4"/>
  <c r="R2041" i="4" s="1"/>
  <c r="S2057" i="4"/>
  <c r="S2073" i="4"/>
  <c r="S2089" i="4"/>
  <c r="S2105" i="4"/>
  <c r="R2105" i="4" s="1"/>
  <c r="S2121" i="4"/>
  <c r="R2121" i="4" s="1"/>
  <c r="S2137" i="4"/>
  <c r="R2137" i="4" s="1"/>
  <c r="S2153" i="4"/>
  <c r="R2153" i="4" s="1"/>
  <c r="S2169" i="4"/>
  <c r="S2185" i="4"/>
  <c r="R2185" i="4" s="1"/>
  <c r="S2201" i="4"/>
  <c r="R2201" i="4" s="1"/>
  <c r="S2217" i="4"/>
  <c r="R2217" i="4" s="1"/>
  <c r="S2233" i="4"/>
  <c r="S2249" i="4"/>
  <c r="R2249" i="4" s="1"/>
  <c r="S2265" i="4"/>
  <c r="R2265" i="4" s="1"/>
  <c r="S2281" i="4"/>
  <c r="R2281" i="4" s="1"/>
  <c r="S2297" i="4"/>
  <c r="R2297" i="4" s="1"/>
  <c r="S2313" i="4"/>
  <c r="S2329" i="4"/>
  <c r="R2329" i="4" s="1"/>
  <c r="S2345" i="4"/>
  <c r="S2361" i="4"/>
  <c r="R2361" i="4" s="1"/>
  <c r="S2377" i="4"/>
  <c r="R2377" i="4" s="1"/>
  <c r="S2393" i="4"/>
  <c r="R2393" i="4" s="1"/>
  <c r="S2409" i="4"/>
  <c r="R2409" i="4" s="1"/>
  <c r="S2425" i="4"/>
  <c r="S2441" i="4"/>
  <c r="R2441" i="4" s="1"/>
  <c r="S2457" i="4"/>
  <c r="R2457" i="4" s="1"/>
  <c r="S2473" i="4"/>
  <c r="S2489" i="4"/>
  <c r="S2505" i="4"/>
  <c r="R2505" i="4" s="1"/>
  <c r="S2521" i="4"/>
  <c r="R2521" i="4" s="1"/>
  <c r="S201" i="4"/>
  <c r="R201" i="4" s="1"/>
  <c r="S329" i="4"/>
  <c r="R329" i="4" s="1"/>
  <c r="S457" i="4"/>
  <c r="S585" i="4"/>
  <c r="R585" i="4" s="1"/>
  <c r="S918" i="4"/>
  <c r="R918" i="4" s="1"/>
  <c r="S1000" i="4"/>
  <c r="R1000" i="4" s="1"/>
  <c r="T1000" i="4" s="1"/>
  <c r="S1081" i="4"/>
  <c r="R1081" i="4" s="1"/>
  <c r="S1174" i="4"/>
  <c r="R1174" i="4" s="1"/>
  <c r="S1256" i="4"/>
  <c r="R1256" i="4" s="1"/>
  <c r="S1337" i="4"/>
  <c r="S1370" i="4"/>
  <c r="R1370" i="4" s="1"/>
  <c r="S1386" i="4"/>
  <c r="R1386" i="4" s="1"/>
  <c r="S1402" i="4"/>
  <c r="R1402" i="4" s="1"/>
  <c r="S1418" i="4"/>
  <c r="R1418" i="4" s="1"/>
  <c r="S1434" i="4"/>
  <c r="R1434" i="4" s="1"/>
  <c r="S1450" i="4"/>
  <c r="R1450" i="4" s="1"/>
  <c r="S1466" i="4"/>
  <c r="R1466" i="4" s="1"/>
  <c r="S1482" i="4"/>
  <c r="R1482" i="4" s="1"/>
  <c r="S1498" i="4"/>
  <c r="S1514" i="4"/>
  <c r="S1530" i="4"/>
  <c r="R1530" i="4" s="1"/>
  <c r="S1546" i="4"/>
  <c r="R1546" i="4" s="1"/>
  <c r="S1562" i="4"/>
  <c r="R1562" i="4" s="1"/>
  <c r="S1578" i="4"/>
  <c r="R1578" i="4" s="1"/>
  <c r="S1594" i="4"/>
  <c r="R1594" i="4" s="1"/>
  <c r="S1610" i="4"/>
  <c r="S1626" i="4"/>
  <c r="R1626" i="4" s="1"/>
  <c r="S1642" i="4"/>
  <c r="R1642" i="4" s="1"/>
  <c r="S1658" i="4"/>
  <c r="S1690" i="4"/>
  <c r="S1706" i="4"/>
  <c r="R1706" i="4" s="1"/>
  <c r="S1754" i="4"/>
  <c r="R1754" i="4" s="1"/>
  <c r="S1866" i="4"/>
  <c r="R1866" i="4" s="1"/>
  <c r="S1882" i="4"/>
  <c r="R1882" i="4" s="1"/>
  <c r="S1898" i="4"/>
  <c r="S1914" i="4"/>
  <c r="S1930" i="4"/>
  <c r="R1930" i="4" s="1"/>
  <c r="S1946" i="4"/>
  <c r="R1946" i="4" s="1"/>
  <c r="S1962" i="4"/>
  <c r="R1962" i="4" s="1"/>
  <c r="S1978" i="4"/>
  <c r="R1978" i="4" s="1"/>
  <c r="S1994" i="4"/>
  <c r="R1994" i="4" s="1"/>
  <c r="S2010" i="4"/>
  <c r="S2026" i="4"/>
  <c r="R2026" i="4" s="1"/>
  <c r="S2042" i="4"/>
  <c r="R2042" i="4" s="1"/>
  <c r="S2058" i="4"/>
  <c r="R2058" i="4" s="1"/>
  <c r="S2074" i="4"/>
  <c r="S2090" i="4"/>
  <c r="R2090" i="4" s="1"/>
  <c r="S2106" i="4"/>
  <c r="R2106" i="4" s="1"/>
  <c r="S2122" i="4"/>
  <c r="R2122" i="4" s="1"/>
  <c r="S2138" i="4"/>
  <c r="R2138" i="4" s="1"/>
  <c r="S2154" i="4"/>
  <c r="S2170" i="4"/>
  <c r="S2186" i="4"/>
  <c r="R2186" i="4" s="1"/>
  <c r="S2202" i="4"/>
  <c r="R2202" i="4" s="1"/>
  <c r="S2218" i="4"/>
  <c r="R2218" i="4" s="1"/>
  <c r="S2234" i="4"/>
  <c r="R2234" i="4" s="1"/>
  <c r="S2250" i="4"/>
  <c r="R2250" i="4" s="1"/>
  <c r="S2266" i="4"/>
  <c r="S2282" i="4"/>
  <c r="R2282" i="4" s="1"/>
  <c r="S2298" i="4"/>
  <c r="R2298" i="4" s="1"/>
  <c r="S2314" i="4"/>
  <c r="R2314" i="4" s="1"/>
  <c r="S2330" i="4"/>
  <c r="S2346" i="4"/>
  <c r="R2346" i="4" s="1"/>
  <c r="S2362" i="4"/>
  <c r="R2362" i="4" s="1"/>
  <c r="S2378" i="4"/>
  <c r="R2378" i="4" s="1"/>
  <c r="S2394" i="4"/>
  <c r="R2394" i="4" s="1"/>
  <c r="S2410" i="4"/>
  <c r="S2426" i="4"/>
  <c r="S2442" i="4"/>
  <c r="R2442" i="4" s="1"/>
  <c r="S2458" i="4"/>
  <c r="R2458" i="4" s="1"/>
  <c r="S2474" i="4"/>
  <c r="R2474" i="4" s="1"/>
  <c r="S2490" i="4"/>
  <c r="R2490" i="4" s="1"/>
  <c r="S2506" i="4"/>
  <c r="R2506" i="4" s="1"/>
  <c r="S2522" i="4"/>
  <c r="S216" i="4"/>
  <c r="R216" i="4" s="1"/>
  <c r="S344" i="4"/>
  <c r="R344" i="4" s="1"/>
  <c r="S472" i="4"/>
  <c r="R472" i="4" s="1"/>
  <c r="S600" i="4"/>
  <c r="R600" i="4" s="1"/>
  <c r="S920" i="4"/>
  <c r="R920" i="4" s="1"/>
  <c r="S1001" i="4"/>
  <c r="R1001" i="4" s="1"/>
  <c r="T1001" i="4" s="1"/>
  <c r="S1094" i="4"/>
  <c r="R1094" i="4" s="1"/>
  <c r="S1176" i="4"/>
  <c r="R1176" i="4" s="1"/>
  <c r="S1257" i="4"/>
  <c r="R1257" i="4" s="1"/>
  <c r="S1350" i="4"/>
  <c r="S1371" i="4"/>
  <c r="R1371" i="4" s="1"/>
  <c r="S1387" i="4"/>
  <c r="R1387" i="4" s="1"/>
  <c r="S1403" i="4"/>
  <c r="R1403" i="4" s="1"/>
  <c r="S1419" i="4"/>
  <c r="R1419" i="4" s="1"/>
  <c r="S1435" i="4"/>
  <c r="R1435" i="4" s="1"/>
  <c r="S1451" i="4"/>
  <c r="R1451" i="4" s="1"/>
  <c r="S1467" i="4"/>
  <c r="R1467" i="4" s="1"/>
  <c r="S1483" i="4"/>
  <c r="R1483" i="4" s="1"/>
  <c r="S1499" i="4"/>
  <c r="R1499" i="4" s="1"/>
  <c r="S1515" i="4"/>
  <c r="S1531" i="4"/>
  <c r="R1531" i="4" s="1"/>
  <c r="S1547" i="4"/>
  <c r="R1547" i="4" s="1"/>
  <c r="S1563" i="4"/>
  <c r="R1563" i="4" s="1"/>
  <c r="S1579" i="4"/>
  <c r="R1579" i="4" s="1"/>
  <c r="S1595" i="4"/>
  <c r="R1595" i="4" s="1"/>
  <c r="S1627" i="4"/>
  <c r="S1643" i="4"/>
  <c r="R1643" i="4" s="1"/>
  <c r="S1659" i="4"/>
  <c r="R1659" i="4" s="1"/>
  <c r="S1675" i="4"/>
  <c r="R1675" i="4" s="1"/>
  <c r="S1691" i="4"/>
  <c r="S1707" i="4"/>
  <c r="R1707" i="4" s="1"/>
  <c r="S1739" i="4"/>
  <c r="S1755" i="4"/>
  <c r="R1755" i="4" s="1"/>
  <c r="S1867" i="4"/>
  <c r="R1867" i="4" s="1"/>
  <c r="S1883" i="4"/>
  <c r="R1883" i="4" s="1"/>
  <c r="S1899" i="4"/>
  <c r="S1915" i="4"/>
  <c r="R1915" i="4" s="1"/>
  <c r="S1931" i="4"/>
  <c r="R1931" i="4" s="1"/>
  <c r="S1947" i="4"/>
  <c r="R1947" i="4" s="1"/>
  <c r="S1963" i="4"/>
  <c r="R1963" i="4" s="1"/>
  <c r="S1979" i="4"/>
  <c r="S1995" i="4"/>
  <c r="R1995" i="4" s="1"/>
  <c r="S2011" i="4"/>
  <c r="R2011" i="4" s="1"/>
  <c r="S2027" i="4"/>
  <c r="R2027" i="4" s="1"/>
  <c r="S2043" i="4"/>
  <c r="R2043" i="4" s="1"/>
  <c r="S2059" i="4"/>
  <c r="R2059" i="4" s="1"/>
  <c r="S2075" i="4"/>
  <c r="R2075" i="4" s="1"/>
  <c r="S2091" i="4"/>
  <c r="S2107" i="4"/>
  <c r="R2107" i="4" s="1"/>
  <c r="S2123" i="4"/>
  <c r="S2139" i="4"/>
  <c r="R2139" i="4" s="1"/>
  <c r="S2155" i="4"/>
  <c r="S2171" i="4"/>
  <c r="R2171" i="4" s="1"/>
  <c r="S2187" i="4"/>
  <c r="R2187" i="4" s="1"/>
  <c r="S2203" i="4"/>
  <c r="R2203" i="4" s="1"/>
  <c r="S2219" i="4"/>
  <c r="R2219" i="4" s="1"/>
  <c r="S2235" i="4"/>
  <c r="S2251" i="4"/>
  <c r="R2251" i="4" s="1"/>
  <c r="S2267" i="4"/>
  <c r="S2283" i="4"/>
  <c r="R2283" i="4" s="1"/>
  <c r="S2299" i="4"/>
  <c r="R2299" i="4" s="1"/>
  <c r="S2315" i="4"/>
  <c r="R2315" i="4" s="1"/>
  <c r="S2331" i="4"/>
  <c r="R2331" i="4" s="1"/>
  <c r="S2347" i="4"/>
  <c r="S2363" i="4"/>
  <c r="R2363" i="4" s="1"/>
  <c r="S2379" i="4"/>
  <c r="R2379" i="4" s="1"/>
  <c r="S2395" i="4"/>
  <c r="R2395" i="4" s="1"/>
  <c r="S2411" i="4"/>
  <c r="S2427" i="4"/>
  <c r="R2427" i="4" s="1"/>
  <c r="S2443" i="4"/>
  <c r="R2443" i="4" s="1"/>
  <c r="S2459" i="4"/>
  <c r="S2475" i="4"/>
  <c r="R2475" i="4" s="1"/>
  <c r="S2491" i="4"/>
  <c r="S2507" i="4"/>
  <c r="S2523" i="4"/>
  <c r="R2523" i="4" s="1"/>
  <c r="S217" i="4"/>
  <c r="R217" i="4" s="1"/>
  <c r="S345" i="4"/>
  <c r="R345" i="4" s="1"/>
  <c r="T345" i="4" s="1"/>
  <c r="S473" i="4"/>
  <c r="R473" i="4" s="1"/>
  <c r="S601" i="4"/>
  <c r="R601" i="4" s="1"/>
  <c r="T601" i="4" s="1"/>
  <c r="S921" i="4"/>
  <c r="S1096" i="4"/>
  <c r="R1096" i="4" s="1"/>
  <c r="S1177" i="4"/>
  <c r="R1177" i="4" s="1"/>
  <c r="S1270" i="4"/>
  <c r="R1270" i="4" s="1"/>
  <c r="S1352" i="4"/>
  <c r="S1372" i="4"/>
  <c r="R1372" i="4" s="1"/>
  <c r="S1388" i="4"/>
  <c r="R1388" i="4" s="1"/>
  <c r="S1404" i="4"/>
  <c r="R1404" i="4" s="1"/>
  <c r="S1420" i="4"/>
  <c r="R1420" i="4" s="1"/>
  <c r="S1436" i="4"/>
  <c r="S1452" i="4"/>
  <c r="S1468" i="4"/>
  <c r="R1468" i="4" s="1"/>
  <c r="T1468" i="4" s="1"/>
  <c r="S1484" i="4"/>
  <c r="R1484" i="4" s="1"/>
  <c r="S1500" i="4"/>
  <c r="R1500" i="4" s="1"/>
  <c r="S1516" i="4"/>
  <c r="R1516" i="4" s="1"/>
  <c r="S1532" i="4"/>
  <c r="R1532" i="4" s="1"/>
  <c r="S1548" i="4"/>
  <c r="S1564" i="4"/>
  <c r="R1564" i="4" s="1"/>
  <c r="S1580" i="4"/>
  <c r="R1580" i="4" s="1"/>
  <c r="S1596" i="4"/>
  <c r="R1596" i="4" s="1"/>
  <c r="S1628" i="4"/>
  <c r="R1628" i="4" s="1"/>
  <c r="S1644" i="4"/>
  <c r="R1644" i="4" s="1"/>
  <c r="S1660" i="4"/>
  <c r="R1660" i="4" s="1"/>
  <c r="S1676" i="4"/>
  <c r="R1676" i="4" s="1"/>
  <c r="S1692" i="4"/>
  <c r="R1692" i="4" s="1"/>
  <c r="S1708" i="4"/>
  <c r="S1724" i="4"/>
  <c r="S1756" i="4"/>
  <c r="R1756" i="4" s="1"/>
  <c r="S1868" i="4"/>
  <c r="R1868" i="4" s="1"/>
  <c r="S1884" i="4"/>
  <c r="R1884" i="4" s="1"/>
  <c r="S1900" i="4"/>
  <c r="R1900" i="4" s="1"/>
  <c r="S1916" i="4"/>
  <c r="R1916" i="4" s="1"/>
  <c r="S1932" i="4"/>
  <c r="S1948" i="4"/>
  <c r="R1948" i="4" s="1"/>
  <c r="S1964" i="4"/>
  <c r="R1964" i="4" s="1"/>
  <c r="S1980" i="4"/>
  <c r="R1980" i="4" s="1"/>
  <c r="S1996" i="4"/>
  <c r="S2012" i="4"/>
  <c r="R2012" i="4" s="1"/>
  <c r="S2028" i="4"/>
  <c r="R2028" i="4" s="1"/>
  <c r="S2044" i="4"/>
  <c r="R2044" i="4" s="1"/>
  <c r="S2060" i="4"/>
  <c r="R2060" i="4" s="1"/>
  <c r="S2076" i="4"/>
  <c r="S2092" i="4"/>
  <c r="R2092" i="4" s="1"/>
  <c r="S2108" i="4"/>
  <c r="R2108" i="4" s="1"/>
  <c r="S2124" i="4"/>
  <c r="R2124" i="4" s="1"/>
  <c r="S2140" i="4"/>
  <c r="R2140" i="4" s="1"/>
  <c r="S2156" i="4"/>
  <c r="R2156" i="4" s="1"/>
  <c r="S2172" i="4"/>
  <c r="R2172" i="4" s="1"/>
  <c r="S2188" i="4"/>
  <c r="S2204" i="4"/>
  <c r="R2204" i="4" s="1"/>
  <c r="S2220" i="4"/>
  <c r="R2220" i="4" s="1"/>
  <c r="S2236" i="4"/>
  <c r="R2236" i="4" s="1"/>
  <c r="S2252" i="4"/>
  <c r="S2268" i="4"/>
  <c r="R2268" i="4" s="1"/>
  <c r="S2284" i="4"/>
  <c r="R2284" i="4" s="1"/>
  <c r="S2300" i="4"/>
  <c r="R2300" i="4" s="1"/>
  <c r="S2316" i="4"/>
  <c r="R2316" i="4" s="1"/>
  <c r="S2332" i="4"/>
  <c r="S2348" i="4"/>
  <c r="R2348" i="4" s="1"/>
  <c r="S2364" i="4"/>
  <c r="R2364" i="4" s="1"/>
  <c r="S2380" i="4"/>
  <c r="R2380" i="4" s="1"/>
  <c r="S2396" i="4"/>
  <c r="R2396" i="4" s="1"/>
  <c r="S2412" i="4"/>
  <c r="S2428" i="4"/>
  <c r="R2428" i="4" s="1"/>
  <c r="S2444" i="4"/>
  <c r="S2460" i="4"/>
  <c r="R2460" i="4" s="1"/>
  <c r="S2476" i="4"/>
  <c r="R2476" i="4" s="1"/>
  <c r="S2492" i="4"/>
  <c r="S2508" i="4"/>
  <c r="S2524" i="4"/>
  <c r="R2524" i="4" s="1"/>
  <c r="S232" i="4"/>
  <c r="R232" i="4" s="1"/>
  <c r="S360" i="4"/>
  <c r="R360" i="4" s="1"/>
  <c r="S488" i="4"/>
  <c r="R488" i="4" s="1"/>
  <c r="S616" i="4"/>
  <c r="S934" i="4"/>
  <c r="S1016" i="4"/>
  <c r="R1016" i="4" s="1"/>
  <c r="S1097" i="4"/>
  <c r="R1097" i="4" s="1"/>
  <c r="S1190" i="4"/>
  <c r="R1190" i="4" s="1"/>
  <c r="S1272" i="4"/>
  <c r="S1353" i="4"/>
  <c r="R1353" i="4" s="1"/>
  <c r="S1373" i="4"/>
  <c r="S1389" i="4"/>
  <c r="R1389" i="4" s="1"/>
  <c r="S1405" i="4"/>
  <c r="R1405" i="4" s="1"/>
  <c r="S1421" i="4"/>
  <c r="R1421" i="4" s="1"/>
  <c r="S1437" i="4"/>
  <c r="S1453" i="4"/>
  <c r="R1453" i="4" s="1"/>
  <c r="S1469" i="4"/>
  <c r="R1469" i="4" s="1"/>
  <c r="S1485" i="4"/>
  <c r="R1485" i="4" s="1"/>
  <c r="S1501" i="4"/>
  <c r="R1501" i="4" s="1"/>
  <c r="S1517" i="4"/>
  <c r="S1533" i="4"/>
  <c r="S1549" i="4"/>
  <c r="R1549" i="4" s="1"/>
  <c r="S1565" i="4"/>
  <c r="R1565" i="4" s="1"/>
  <c r="S1581" i="4"/>
  <c r="R1581" i="4" s="1"/>
  <c r="S1597" i="4"/>
  <c r="R1597" i="4" s="1"/>
  <c r="S1613" i="4"/>
  <c r="R1613" i="4" s="1"/>
  <c r="S1629" i="4"/>
  <c r="S1645" i="4"/>
  <c r="R1645" i="4" s="1"/>
  <c r="S1661" i="4"/>
  <c r="R1661" i="4" s="1"/>
  <c r="S1677" i="4"/>
  <c r="R1677" i="4" s="1"/>
  <c r="S1693" i="4"/>
  <c r="R1693" i="4" s="1"/>
  <c r="S1709" i="4"/>
  <c r="R1709" i="4" s="1"/>
  <c r="S1741" i="4"/>
  <c r="R1741" i="4" s="1"/>
  <c r="S1757" i="4"/>
  <c r="R1757" i="4" s="1"/>
  <c r="S1869" i="4"/>
  <c r="R1869" i="4" s="1"/>
  <c r="S1885" i="4"/>
  <c r="S1901" i="4"/>
  <c r="S1917" i="4"/>
  <c r="R1917" i="4" s="1"/>
  <c r="S1933" i="4"/>
  <c r="R1933" i="4" s="1"/>
  <c r="S1949" i="4"/>
  <c r="R1949" i="4" s="1"/>
  <c r="S1965" i="4"/>
  <c r="R1965" i="4" s="1"/>
  <c r="S1981" i="4"/>
  <c r="R1981" i="4" s="1"/>
  <c r="S1997" i="4"/>
  <c r="S2013" i="4"/>
  <c r="R2013" i="4" s="1"/>
  <c r="S2029" i="4"/>
  <c r="R2029" i="4" s="1"/>
  <c r="S2045" i="4"/>
  <c r="S2061" i="4"/>
  <c r="R2061" i="4" s="1"/>
  <c r="S2077" i="4"/>
  <c r="R2077" i="4" s="1"/>
  <c r="S2093" i="4"/>
  <c r="R2093" i="4" s="1"/>
  <c r="S2109" i="4"/>
  <c r="R2109" i="4" s="1"/>
  <c r="S2125" i="4"/>
  <c r="R2125" i="4" s="1"/>
  <c r="S2141" i="4"/>
  <c r="S2157" i="4"/>
  <c r="S2173" i="4"/>
  <c r="R2173" i="4" s="1"/>
  <c r="S2189" i="4"/>
  <c r="R2189" i="4" s="1"/>
  <c r="S2205" i="4"/>
  <c r="R2205" i="4" s="1"/>
  <c r="S2221" i="4"/>
  <c r="R2221" i="4" s="1"/>
  <c r="S2237" i="4"/>
  <c r="R2237" i="4" s="1"/>
  <c r="S2253" i="4"/>
  <c r="S2269" i="4"/>
  <c r="R2269" i="4" s="1"/>
  <c r="S2285" i="4"/>
  <c r="R2285" i="4" s="1"/>
  <c r="S2301" i="4"/>
  <c r="R2301" i="4" s="1"/>
  <c r="S2317" i="4"/>
  <c r="R2317" i="4" s="1"/>
  <c r="S2333" i="4"/>
  <c r="R2333" i="4" s="1"/>
  <c r="S2349" i="4"/>
  <c r="R2349" i="4" s="1"/>
  <c r="S2365" i="4"/>
  <c r="R2365" i="4" s="1"/>
  <c r="S2381" i="4"/>
  <c r="R2381" i="4" s="1"/>
  <c r="S2397" i="4"/>
  <c r="S2413" i="4"/>
  <c r="S2429" i="4"/>
  <c r="R2429" i="4" s="1"/>
  <c r="S2445" i="4"/>
  <c r="R2445" i="4" s="1"/>
  <c r="S2461" i="4"/>
  <c r="R2461" i="4" s="1"/>
  <c r="S2477" i="4"/>
  <c r="R2477" i="4" s="1"/>
  <c r="S2493" i="4"/>
  <c r="R2493" i="4" s="1"/>
  <c r="S2509" i="4"/>
  <c r="S2525" i="4"/>
  <c r="R2525" i="4" s="1"/>
  <c r="S233" i="4"/>
  <c r="R233" i="4" s="1"/>
  <c r="S361" i="4"/>
  <c r="R361" i="4" s="1"/>
  <c r="S489" i="4"/>
  <c r="R489" i="4" s="1"/>
  <c r="S617" i="4"/>
  <c r="R617" i="4" s="1"/>
  <c r="T617" i="4" s="1"/>
  <c r="S936" i="4"/>
  <c r="R936" i="4" s="1"/>
  <c r="S1017" i="4"/>
  <c r="R1017" i="4" s="1"/>
  <c r="S1110" i="4"/>
  <c r="R1110" i="4" s="1"/>
  <c r="S1192" i="4"/>
  <c r="S1273" i="4"/>
  <c r="S1355" i="4"/>
  <c r="R1355" i="4" s="1"/>
  <c r="S1374" i="4"/>
  <c r="R1374" i="4" s="1"/>
  <c r="S1390" i="4"/>
  <c r="S1406" i="4"/>
  <c r="R1406" i="4" s="1"/>
  <c r="S1422" i="4"/>
  <c r="R1422" i="4" s="1"/>
  <c r="S1438" i="4"/>
  <c r="S1454" i="4"/>
  <c r="R1454" i="4" s="1"/>
  <c r="S1470" i="4"/>
  <c r="R1470" i="4" s="1"/>
  <c r="S1486" i="4"/>
  <c r="R1486" i="4" s="1"/>
  <c r="T1486" i="4" s="1"/>
  <c r="S1502" i="4"/>
  <c r="R1502" i="4" s="1"/>
  <c r="S1518" i="4"/>
  <c r="R1518" i="4" s="1"/>
  <c r="S1534" i="4"/>
  <c r="R1534" i="4" s="1"/>
  <c r="S1550" i="4"/>
  <c r="R1550" i="4" s="1"/>
  <c r="S1566" i="4"/>
  <c r="R1566" i="4" s="1"/>
  <c r="S1582" i="4"/>
  <c r="S1598" i="4"/>
  <c r="S1614" i="4"/>
  <c r="R1614" i="4" s="1"/>
  <c r="S1630" i="4"/>
  <c r="R1630" i="4" s="1"/>
  <c r="S1646" i="4"/>
  <c r="R1646" i="4" s="1"/>
  <c r="S1662" i="4"/>
  <c r="R1662" i="4" s="1"/>
  <c r="S1678" i="4"/>
  <c r="R1678" i="4" s="1"/>
  <c r="S1694" i="4"/>
  <c r="S1710" i="4"/>
  <c r="R1710" i="4" s="1"/>
  <c r="S1870" i="4"/>
  <c r="R1870" i="4" s="1"/>
  <c r="S1886" i="4"/>
  <c r="R1886" i="4" s="1"/>
  <c r="S1902" i="4"/>
  <c r="S1918" i="4"/>
  <c r="R1918" i="4" s="1"/>
  <c r="S1934" i="4"/>
  <c r="R1934" i="4" s="1"/>
  <c r="S1950" i="4"/>
  <c r="R1950" i="4" s="1"/>
  <c r="S1966" i="4"/>
  <c r="R1966" i="4" s="1"/>
  <c r="S1982" i="4"/>
  <c r="R1982" i="4" s="1"/>
  <c r="S1998" i="4"/>
  <c r="S2014" i="4"/>
  <c r="R2014" i="4" s="1"/>
  <c r="S2030" i="4"/>
  <c r="R2030" i="4" s="1"/>
  <c r="S2046" i="4"/>
  <c r="R2046" i="4" s="1"/>
  <c r="S2062" i="4"/>
  <c r="R2062" i="4" s="1"/>
  <c r="S2078" i="4"/>
  <c r="R2078" i="4" s="1"/>
  <c r="S2094" i="4"/>
  <c r="R2094" i="4" s="1"/>
  <c r="S2110" i="4"/>
  <c r="R2110" i="4" s="1"/>
  <c r="S2126" i="4"/>
  <c r="R2126" i="4" s="1"/>
  <c r="S2142" i="4"/>
  <c r="R2142" i="4" s="1"/>
  <c r="S2158" i="4"/>
  <c r="S2174" i="4"/>
  <c r="R2174" i="4" s="1"/>
  <c r="S2190" i="4"/>
  <c r="R2190" i="4" s="1"/>
  <c r="S2206" i="4"/>
  <c r="R2206" i="4" s="1"/>
  <c r="S2222" i="4"/>
  <c r="R2222" i="4" s="1"/>
  <c r="S2238" i="4"/>
  <c r="R2238" i="4" s="1"/>
  <c r="S2254" i="4"/>
  <c r="S2270" i="4"/>
  <c r="S2286" i="4"/>
  <c r="R2286" i="4" s="1"/>
  <c r="S2302" i="4"/>
  <c r="R2302" i="4" s="1"/>
  <c r="S2318" i="4"/>
  <c r="R2318" i="4" s="1"/>
  <c r="S2334" i="4"/>
  <c r="R2334" i="4" s="1"/>
  <c r="S2350" i="4"/>
  <c r="S2366" i="4"/>
  <c r="R2366" i="4" s="1"/>
  <c r="S2382" i="4"/>
  <c r="R2382" i="4" s="1"/>
  <c r="S2398" i="4"/>
  <c r="R2398" i="4" s="1"/>
  <c r="S2414" i="4"/>
  <c r="R2414" i="4" s="1"/>
  <c r="S2430" i="4"/>
  <c r="R2430" i="4" s="1"/>
  <c r="S2446" i="4"/>
  <c r="R2446" i="4" s="1"/>
  <c r="S2462" i="4"/>
  <c r="R2462" i="4" s="1"/>
  <c r="S2478" i="4"/>
  <c r="R2478" i="4" s="1"/>
  <c r="S2494" i="4"/>
  <c r="R2494" i="4" s="1"/>
  <c r="S2510" i="4"/>
  <c r="S2526" i="4"/>
  <c r="R2526" i="4" s="1"/>
  <c r="S1407" i="4"/>
  <c r="R1407" i="4" s="1"/>
  <c r="S1663" i="4"/>
  <c r="R1663" i="4" s="1"/>
  <c r="S1871" i="4"/>
  <c r="R1871" i="4" s="1"/>
  <c r="S1928" i="4"/>
  <c r="R1928" i="4" s="1"/>
  <c r="S1983" i="4"/>
  <c r="S2032" i="4"/>
  <c r="R2032" i="4" s="1"/>
  <c r="S2081" i="4"/>
  <c r="R2081" i="4" s="1"/>
  <c r="S2135" i="4"/>
  <c r="R2135" i="4" s="1"/>
  <c r="S2184" i="4"/>
  <c r="S2239" i="4"/>
  <c r="R2239" i="4" s="1"/>
  <c r="S2288" i="4"/>
  <c r="R2288" i="4" s="1"/>
  <c r="S2337" i="4"/>
  <c r="R2337" i="4" s="1"/>
  <c r="S2391" i="4"/>
  <c r="R2391" i="4" s="1"/>
  <c r="S2440" i="4"/>
  <c r="R2440" i="4" s="1"/>
  <c r="S2495" i="4"/>
  <c r="S2536" i="4"/>
  <c r="R2536" i="4" s="1"/>
  <c r="S2552" i="4"/>
  <c r="R2552" i="4" s="1"/>
  <c r="S2568" i="4"/>
  <c r="R2568" i="4" s="1"/>
  <c r="S2584" i="4"/>
  <c r="R2584" i="4" s="1"/>
  <c r="S2600" i="4"/>
  <c r="R2600" i="4" s="1"/>
  <c r="S2616" i="4"/>
  <c r="S2632" i="4"/>
  <c r="R2632" i="4" s="1"/>
  <c r="S2648" i="4"/>
  <c r="R2648" i="4" s="1"/>
  <c r="S2664" i="4"/>
  <c r="S2680" i="4"/>
  <c r="S2696" i="4"/>
  <c r="R2696" i="4" s="1"/>
  <c r="S2728" i="4"/>
  <c r="R2728" i="4" s="1"/>
  <c r="S2798" i="4"/>
  <c r="R2798" i="4" s="1"/>
  <c r="S2814" i="4"/>
  <c r="S2830" i="4"/>
  <c r="S2846" i="4"/>
  <c r="S2862" i="4"/>
  <c r="R2862" i="4" s="1"/>
  <c r="S2878" i="4"/>
  <c r="R2878" i="4" s="1"/>
  <c r="S2894" i="4"/>
  <c r="R2894" i="4" s="1"/>
  <c r="S2910" i="4"/>
  <c r="R2910" i="4" s="1"/>
  <c r="S2926" i="4"/>
  <c r="R2926" i="4" s="1"/>
  <c r="S2942" i="4"/>
  <c r="S2958" i="4"/>
  <c r="R2958" i="4" s="1"/>
  <c r="S2974" i="4"/>
  <c r="R2974" i="4" s="1"/>
  <c r="S2990" i="4"/>
  <c r="R2990" i="4" s="1"/>
  <c r="S3006" i="4"/>
  <c r="S3022" i="4"/>
  <c r="R3022" i="4" s="1"/>
  <c r="S3038" i="4"/>
  <c r="R3038" i="4" s="1"/>
  <c r="S3054" i="4"/>
  <c r="R3054" i="4" s="1"/>
  <c r="S3070" i="4"/>
  <c r="R3070" i="4" s="1"/>
  <c r="S3086" i="4"/>
  <c r="S3102" i="4"/>
  <c r="S3118" i="4"/>
  <c r="R3118" i="4" s="1"/>
  <c r="S3134" i="4"/>
  <c r="S3150" i="4"/>
  <c r="R3150" i="4" s="1"/>
  <c r="S3166" i="4"/>
  <c r="R3166" i="4" s="1"/>
  <c r="S3182" i="4"/>
  <c r="R3182" i="4" s="1"/>
  <c r="S3198" i="4"/>
  <c r="S3214" i="4"/>
  <c r="R3214" i="4" s="1"/>
  <c r="S3230" i="4"/>
  <c r="R3230" i="4" s="1"/>
  <c r="S2780" i="4"/>
  <c r="R2780" i="4" s="1"/>
  <c r="T2780" i="4" s="1"/>
  <c r="S3261" i="4"/>
  <c r="S3277" i="4"/>
  <c r="R3277" i="4" s="1"/>
  <c r="S3293" i="4"/>
  <c r="R3293" i="4" s="1"/>
  <c r="S3309" i="4"/>
  <c r="R3309" i="4" s="1"/>
  <c r="S3325" i="4"/>
  <c r="R3325" i="4" s="1"/>
  <c r="S3341" i="4"/>
  <c r="S3357" i="4"/>
  <c r="S3372" i="4"/>
  <c r="S3388" i="4"/>
  <c r="R3388" i="4" s="1"/>
  <c r="S3404" i="4"/>
  <c r="S3420" i="4"/>
  <c r="R3420" i="4" s="1"/>
  <c r="S3436" i="4"/>
  <c r="R3436" i="4" s="1"/>
  <c r="S3452" i="4"/>
  <c r="R3452" i="4" s="1"/>
  <c r="S3468" i="4"/>
  <c r="R3468" i="4" s="1"/>
  <c r="S3484" i="4"/>
  <c r="R3484" i="4" s="1"/>
  <c r="S3501" i="4"/>
  <c r="R3501" i="4" s="1"/>
  <c r="S3517" i="4"/>
  <c r="R3517" i="4" s="1"/>
  <c r="S3533" i="4"/>
  <c r="R3533" i="4" s="1"/>
  <c r="S3549" i="4"/>
  <c r="R3549" i="4" s="1"/>
  <c r="S3565" i="4"/>
  <c r="R3565" i="4" s="1"/>
  <c r="S3581" i="4"/>
  <c r="R3581" i="4" s="1"/>
  <c r="S3597" i="4"/>
  <c r="S3614" i="4"/>
  <c r="S3630" i="4"/>
  <c r="S3646" i="4"/>
  <c r="R3646" i="4" s="1"/>
  <c r="S1423" i="4"/>
  <c r="R1423" i="4" s="1"/>
  <c r="S1679" i="4"/>
  <c r="R1679" i="4" s="1"/>
  <c r="S1873" i="4"/>
  <c r="R1873" i="4" s="1"/>
  <c r="S1935" i="4"/>
  <c r="S1984" i="4"/>
  <c r="R1984" i="4" s="1"/>
  <c r="S2033" i="4"/>
  <c r="R2033" i="4" s="1"/>
  <c r="S2087" i="4"/>
  <c r="R2087" i="4" s="1"/>
  <c r="S2136" i="4"/>
  <c r="R2136" i="4" s="1"/>
  <c r="S2191" i="4"/>
  <c r="R2191" i="4" s="1"/>
  <c r="S2240" i="4"/>
  <c r="R2240" i="4" s="1"/>
  <c r="S2289" i="4"/>
  <c r="R2289" i="4" s="1"/>
  <c r="S2343" i="4"/>
  <c r="R2343" i="4" s="1"/>
  <c r="S2392" i="4"/>
  <c r="S2447" i="4"/>
  <c r="S2496" i="4"/>
  <c r="S2537" i="4"/>
  <c r="R2537" i="4" s="1"/>
  <c r="S2553" i="4"/>
  <c r="R2553" i="4" s="1"/>
  <c r="S2569" i="4"/>
  <c r="R2569" i="4" s="1"/>
  <c r="S2585" i="4"/>
  <c r="R2585" i="4" s="1"/>
  <c r="S2601" i="4"/>
  <c r="S2617" i="4"/>
  <c r="R2617" i="4" s="1"/>
  <c r="S2633" i="4"/>
  <c r="R2633" i="4" s="1"/>
  <c r="S2649" i="4"/>
  <c r="R2649" i="4" s="1"/>
  <c r="S2665" i="4"/>
  <c r="S2681" i="4"/>
  <c r="R2681" i="4" s="1"/>
  <c r="S2761" i="4"/>
  <c r="R2761" i="4" s="1"/>
  <c r="S2799" i="4"/>
  <c r="R2799" i="4" s="1"/>
  <c r="S2815" i="4"/>
  <c r="R2815" i="4" s="1"/>
  <c r="S2831" i="4"/>
  <c r="R2831" i="4" s="1"/>
  <c r="S2847" i="4"/>
  <c r="S2863" i="4"/>
  <c r="R2863" i="4" s="1"/>
  <c r="S2879" i="4"/>
  <c r="R2879" i="4" s="1"/>
  <c r="S2895" i="4"/>
  <c r="R2895" i="4" s="1"/>
  <c r="S2911" i="4"/>
  <c r="R2911" i="4" s="1"/>
  <c r="S2927" i="4"/>
  <c r="R2927" i="4" s="1"/>
  <c r="S2943" i="4"/>
  <c r="R2943" i="4" s="1"/>
  <c r="S2959" i="4"/>
  <c r="R2959" i="4" s="1"/>
  <c r="S2975" i="4"/>
  <c r="R2975" i="4" s="1"/>
  <c r="S2991" i="4"/>
  <c r="R2991" i="4" s="1"/>
  <c r="S3007" i="4"/>
  <c r="S3023" i="4"/>
  <c r="R3023" i="4" s="1"/>
  <c r="S3039" i="4"/>
  <c r="R3039" i="4" s="1"/>
  <c r="S3055" i="4"/>
  <c r="R3055" i="4" s="1"/>
  <c r="S3071" i="4"/>
  <c r="R3071" i="4" s="1"/>
  <c r="S3087" i="4"/>
  <c r="R3087" i="4" s="1"/>
  <c r="S3103" i="4"/>
  <c r="S3119" i="4"/>
  <c r="R3119" i="4" s="1"/>
  <c r="S3135" i="4"/>
  <c r="R3135" i="4" s="1"/>
  <c r="S3151" i="4"/>
  <c r="R3151" i="4" s="1"/>
  <c r="S3167" i="4"/>
  <c r="R3167" i="4" s="1"/>
  <c r="S3183" i="4"/>
  <c r="R3183" i="4" s="1"/>
  <c r="S3199" i="4"/>
  <c r="R3199" i="4" s="1"/>
  <c r="S3215" i="4"/>
  <c r="R3215" i="4" s="1"/>
  <c r="S3231" i="4"/>
  <c r="R3231" i="4" s="1"/>
  <c r="S3246" i="4"/>
  <c r="R3246" i="4" s="1"/>
  <c r="S3262" i="4"/>
  <c r="S3278" i="4"/>
  <c r="R3278" i="4" s="1"/>
  <c r="S3294" i="4"/>
  <c r="R3294" i="4" s="1"/>
  <c r="S3310" i="4"/>
  <c r="R3310" i="4" s="1"/>
  <c r="S3326" i="4"/>
  <c r="R3326" i="4" s="1"/>
  <c r="S3342" i="4"/>
  <c r="R3342" i="4" s="1"/>
  <c r="S3358" i="4"/>
  <c r="S3373" i="4"/>
  <c r="R3373" i="4" s="1"/>
  <c r="S3389" i="4"/>
  <c r="R3389" i="4" s="1"/>
  <c r="S3405" i="4"/>
  <c r="R3405" i="4" s="1"/>
  <c r="S3421" i="4"/>
  <c r="R3421" i="4" s="1"/>
  <c r="S3437" i="4"/>
  <c r="S3453" i="4"/>
  <c r="R3453" i="4" s="1"/>
  <c r="S3469" i="4"/>
  <c r="R3469" i="4" s="1"/>
  <c r="S3485" i="4"/>
  <c r="R3485" i="4" s="1"/>
  <c r="S3502" i="4"/>
  <c r="R3502" i="4" s="1"/>
  <c r="S3518" i="4"/>
  <c r="S3534" i="4"/>
  <c r="R3534" i="4" s="1"/>
  <c r="S3550" i="4"/>
  <c r="R3550" i="4" s="1"/>
  <c r="S3566" i="4"/>
  <c r="R3566" i="4" s="1"/>
  <c r="S3582" i="4"/>
  <c r="R3582" i="4" s="1"/>
  <c r="S248" i="4"/>
  <c r="R248" i="4" s="1"/>
  <c r="S1439" i="4"/>
  <c r="S1695" i="4"/>
  <c r="R1695" i="4" s="1"/>
  <c r="S1880" i="4"/>
  <c r="R1880" i="4" s="1"/>
  <c r="S1936" i="4"/>
  <c r="R1936" i="4" s="1"/>
  <c r="S1985" i="4"/>
  <c r="R1985" i="4" s="1"/>
  <c r="S2039" i="4"/>
  <c r="R2039" i="4" s="1"/>
  <c r="S2088" i="4"/>
  <c r="R2088" i="4" s="1"/>
  <c r="S2143" i="4"/>
  <c r="R2143" i="4" s="1"/>
  <c r="S2192" i="4"/>
  <c r="R2192" i="4" s="1"/>
  <c r="S2241" i="4"/>
  <c r="R2241" i="4" s="1"/>
  <c r="S2295" i="4"/>
  <c r="R2295" i="4" s="1"/>
  <c r="S2344" i="4"/>
  <c r="R2344" i="4" s="1"/>
  <c r="S2399" i="4"/>
  <c r="R2399" i="4" s="1"/>
  <c r="S2448" i="4"/>
  <c r="R2448" i="4" s="1"/>
  <c r="S2497" i="4"/>
  <c r="R2497" i="4" s="1"/>
  <c r="S2538" i="4"/>
  <c r="R2538" i="4" s="1"/>
  <c r="S2554" i="4"/>
  <c r="S2570" i="4"/>
  <c r="S2586" i="4"/>
  <c r="R2586" i="4" s="1"/>
  <c r="S2602" i="4"/>
  <c r="R2602" i="4" s="1"/>
  <c r="S2618" i="4"/>
  <c r="R2618" i="4" s="1"/>
  <c r="S2634" i="4"/>
  <c r="R2634" i="4" s="1"/>
  <c r="S2650" i="4"/>
  <c r="R2650" i="4" s="1"/>
  <c r="S2666" i="4"/>
  <c r="R2666" i="4" s="1"/>
  <c r="S2682" i="4"/>
  <c r="R2682" i="4" s="1"/>
  <c r="S2698" i="4"/>
  <c r="S2746" i="4"/>
  <c r="S2800" i="4"/>
  <c r="R2800" i="4" s="1"/>
  <c r="S2816" i="4"/>
  <c r="R2816" i="4" s="1"/>
  <c r="S2832" i="4"/>
  <c r="R2832" i="4" s="1"/>
  <c r="S2848" i="4"/>
  <c r="R2848" i="4" s="1"/>
  <c r="S2864" i="4"/>
  <c r="S2880" i="4"/>
  <c r="S2896" i="4"/>
  <c r="R2896" i="4" s="1"/>
  <c r="S2912" i="4"/>
  <c r="R2912" i="4" s="1"/>
  <c r="S2928" i="4"/>
  <c r="R2928" i="4" s="1"/>
  <c r="S2944" i="4"/>
  <c r="R2944" i="4" s="1"/>
  <c r="S2960" i="4"/>
  <c r="R2960" i="4" s="1"/>
  <c r="S2976" i="4"/>
  <c r="S2992" i="4"/>
  <c r="R2992" i="4" s="1"/>
  <c r="S3008" i="4"/>
  <c r="R3008" i="4" s="1"/>
  <c r="S3024" i="4"/>
  <c r="R3024" i="4" s="1"/>
  <c r="S3040" i="4"/>
  <c r="S3056" i="4"/>
  <c r="R3056" i="4" s="1"/>
  <c r="S3072" i="4"/>
  <c r="R3072" i="4" s="1"/>
  <c r="S3088" i="4"/>
  <c r="R3088" i="4" s="1"/>
  <c r="S3104" i="4"/>
  <c r="R3104" i="4" s="1"/>
  <c r="S3120" i="4"/>
  <c r="R3120" i="4" s="1"/>
  <c r="S3136" i="4"/>
  <c r="S3152" i="4"/>
  <c r="R3152" i="4" s="1"/>
  <c r="S3168" i="4"/>
  <c r="R3168" i="4" s="1"/>
  <c r="S3184" i="4"/>
  <c r="R3184" i="4" s="1"/>
  <c r="S3200" i="4"/>
  <c r="R3200" i="4" s="1"/>
  <c r="S3216" i="4"/>
  <c r="R3216" i="4" s="1"/>
  <c r="S3232" i="4"/>
  <c r="S3247" i="4"/>
  <c r="R3247" i="4" s="1"/>
  <c r="S3263" i="4"/>
  <c r="R3263" i="4" s="1"/>
  <c r="S3279" i="4"/>
  <c r="R3279" i="4" s="1"/>
  <c r="S3295" i="4"/>
  <c r="R3295" i="4" s="1"/>
  <c r="S3311" i="4"/>
  <c r="R3311" i="4" s="1"/>
  <c r="S3327" i="4"/>
  <c r="R3327" i="4" s="1"/>
  <c r="S3343" i="4"/>
  <c r="R3343" i="4" s="1"/>
  <c r="S3359" i="4"/>
  <c r="R3359" i="4" s="1"/>
  <c r="S3374" i="4"/>
  <c r="R3374" i="4" s="1"/>
  <c r="S3390" i="4"/>
  <c r="S3406" i="4"/>
  <c r="R3406" i="4" s="1"/>
  <c r="S3422" i="4"/>
  <c r="R3422" i="4" s="1"/>
  <c r="S376" i="4"/>
  <c r="R376" i="4" s="1"/>
  <c r="S1455" i="4"/>
  <c r="R1455" i="4" s="1"/>
  <c r="S1711" i="4"/>
  <c r="R1711" i="4" s="1"/>
  <c r="S1887" i="4"/>
  <c r="S1937" i="4"/>
  <c r="R1937" i="4" s="1"/>
  <c r="S1991" i="4"/>
  <c r="R1991" i="4" s="1"/>
  <c r="S2040" i="4"/>
  <c r="R2040" i="4" s="1"/>
  <c r="S2095" i="4"/>
  <c r="R2095" i="4" s="1"/>
  <c r="S2144" i="4"/>
  <c r="R2144" i="4" s="1"/>
  <c r="S2193" i="4"/>
  <c r="R2193" i="4" s="1"/>
  <c r="S2247" i="4"/>
  <c r="R2247" i="4" s="1"/>
  <c r="S2296" i="4"/>
  <c r="R2296" i="4" s="1"/>
  <c r="S2351" i="4"/>
  <c r="R2351" i="4" s="1"/>
  <c r="S2400" i="4"/>
  <c r="S2449" i="4"/>
  <c r="R2449" i="4" s="1"/>
  <c r="S2503" i="4"/>
  <c r="R2503" i="4" s="1"/>
  <c r="S2539" i="4"/>
  <c r="R2539" i="4" s="1"/>
  <c r="S2555" i="4"/>
  <c r="R2555" i="4" s="1"/>
  <c r="S2571" i="4"/>
  <c r="R2571" i="4" s="1"/>
  <c r="S2587" i="4"/>
  <c r="S2603" i="4"/>
  <c r="R2603" i="4" s="1"/>
  <c r="S2619" i="4"/>
  <c r="R2619" i="4" s="1"/>
  <c r="S2635" i="4"/>
  <c r="R2635" i="4" s="1"/>
  <c r="S2667" i="4"/>
  <c r="R2667" i="4" s="1"/>
  <c r="S2683" i="4"/>
  <c r="R2683" i="4" s="1"/>
  <c r="S2699" i="4"/>
  <c r="R2699" i="4" s="1"/>
  <c r="S2731" i="4"/>
  <c r="R2731" i="4" s="1"/>
  <c r="S2747" i="4"/>
  <c r="R2747" i="4" s="1"/>
  <c r="S2801" i="4"/>
  <c r="S2817" i="4"/>
  <c r="R2817" i="4" s="1"/>
  <c r="S2833" i="4"/>
  <c r="R2833" i="4" s="1"/>
  <c r="S2849" i="4"/>
  <c r="R2849" i="4" s="1"/>
  <c r="S2865" i="4"/>
  <c r="R2865" i="4" s="1"/>
  <c r="S2881" i="4"/>
  <c r="R2881" i="4" s="1"/>
  <c r="S2897" i="4"/>
  <c r="R2897" i="4" s="1"/>
  <c r="S2913" i="4"/>
  <c r="S2929" i="4"/>
  <c r="R2929" i="4" s="1"/>
  <c r="S2945" i="4"/>
  <c r="R2945" i="4" s="1"/>
  <c r="S2961" i="4"/>
  <c r="R2961" i="4" s="1"/>
  <c r="S2977" i="4"/>
  <c r="R2977" i="4" s="1"/>
  <c r="S2993" i="4"/>
  <c r="R2993" i="4" s="1"/>
  <c r="S3009" i="4"/>
  <c r="R3009" i="4" s="1"/>
  <c r="S3025" i="4"/>
  <c r="R3025" i="4" s="1"/>
  <c r="S3041" i="4"/>
  <c r="R3041" i="4" s="1"/>
  <c r="S3057" i="4"/>
  <c r="S3073" i="4"/>
  <c r="S3089" i="4"/>
  <c r="R3089" i="4" s="1"/>
  <c r="S3105" i="4"/>
  <c r="R3105" i="4" s="1"/>
  <c r="S3121" i="4"/>
  <c r="R3121" i="4" s="1"/>
  <c r="S3137" i="4"/>
  <c r="R3137" i="4" s="1"/>
  <c r="S3153" i="4"/>
  <c r="R3153" i="4" s="1"/>
  <c r="S3169" i="4"/>
  <c r="S3185" i="4"/>
  <c r="R3185" i="4" s="1"/>
  <c r="S3201" i="4"/>
  <c r="R3201" i="4" s="1"/>
  <c r="S3217" i="4"/>
  <c r="S3233" i="4"/>
  <c r="S3248" i="4"/>
  <c r="R3248" i="4" s="1"/>
  <c r="S3264" i="4"/>
  <c r="R3264" i="4" s="1"/>
  <c r="S3280" i="4"/>
  <c r="R3280" i="4" s="1"/>
  <c r="S3296" i="4"/>
  <c r="R3296" i="4" s="1"/>
  <c r="S3312" i="4"/>
  <c r="S3328" i="4"/>
  <c r="R3328" i="4" s="1"/>
  <c r="S3344" i="4"/>
  <c r="R3344" i="4" s="1"/>
  <c r="S3360" i="4"/>
  <c r="R3360" i="4" s="1"/>
  <c r="S3375" i="4"/>
  <c r="R3375" i="4" s="1"/>
  <c r="S3391" i="4"/>
  <c r="R3391" i="4" s="1"/>
  <c r="S3407" i="4"/>
  <c r="R3407" i="4" s="1"/>
  <c r="S3423" i="4"/>
  <c r="S3439" i="4"/>
  <c r="R3439" i="4" s="1"/>
  <c r="S3455" i="4"/>
  <c r="R3455" i="4" s="1"/>
  <c r="S3471" i="4"/>
  <c r="R3471" i="4" s="1"/>
  <c r="S3487" i="4"/>
  <c r="R3487" i="4" s="1"/>
  <c r="S3504" i="4"/>
  <c r="R3504" i="4" s="1"/>
  <c r="T3504" i="4" s="1"/>
  <c r="S3520" i="4"/>
  <c r="R3520" i="4" s="1"/>
  <c r="S3536" i="4"/>
  <c r="R3536" i="4" s="1"/>
  <c r="S3552" i="4"/>
  <c r="R3552" i="4" s="1"/>
  <c r="S3568" i="4"/>
  <c r="S3584" i="4"/>
  <c r="R3584" i="4" s="1"/>
  <c r="S3600" i="4"/>
  <c r="R3600" i="4" s="1"/>
  <c r="S3617" i="4"/>
  <c r="R3617" i="4" s="1"/>
  <c r="S3633" i="4"/>
  <c r="S3649" i="4"/>
  <c r="R3649" i="4" s="1"/>
  <c r="S3665" i="4"/>
  <c r="R3665" i="4" s="1"/>
  <c r="S3681" i="4"/>
  <c r="S3697" i="4"/>
  <c r="R3697" i="4" s="1"/>
  <c r="S3713" i="4"/>
  <c r="R3713" i="4" s="1"/>
  <c r="S3729" i="4"/>
  <c r="R3729" i="4" s="1"/>
  <c r="S3745" i="4"/>
  <c r="R3745" i="4" s="1"/>
  <c r="S3761" i="4"/>
  <c r="R3761" i="4" s="1"/>
  <c r="S3777" i="4"/>
  <c r="R3777" i="4" s="1"/>
  <c r="S3793" i="4"/>
  <c r="R3793" i="4" s="1"/>
  <c r="S3808" i="4"/>
  <c r="R3808" i="4" s="1"/>
  <c r="S3825" i="4"/>
  <c r="S3841" i="4"/>
  <c r="S3857" i="4"/>
  <c r="R3857" i="4" s="1"/>
  <c r="S3873" i="4"/>
  <c r="R3873" i="4" s="1"/>
  <c r="S3889" i="4"/>
  <c r="S3905" i="4"/>
  <c r="R3905" i="4" s="1"/>
  <c r="S3920" i="4"/>
  <c r="R3920" i="4" s="1"/>
  <c r="S3936" i="4"/>
  <c r="S3952" i="4"/>
  <c r="R3952" i="4" s="1"/>
  <c r="S3968" i="4"/>
  <c r="R3968" i="4" s="1"/>
  <c r="S3984" i="4"/>
  <c r="R3984" i="4" s="1"/>
  <c r="S4000" i="4"/>
  <c r="R4000" i="4" s="1"/>
  <c r="S4015" i="4"/>
  <c r="R4015" i="4" s="1"/>
  <c r="S4031" i="4"/>
  <c r="R4031" i="4" s="1"/>
  <c r="S4047" i="4"/>
  <c r="R4047" i="4" s="1"/>
  <c r="S4063" i="4"/>
  <c r="R4063" i="4" s="1"/>
  <c r="S4079" i="4"/>
  <c r="R4079" i="4" s="1"/>
  <c r="S4095" i="4"/>
  <c r="R4095" i="4" s="1"/>
  <c r="S4111" i="4"/>
  <c r="R4111" i="4" s="1"/>
  <c r="S504" i="4"/>
  <c r="R504" i="4" s="1"/>
  <c r="S1471" i="4"/>
  <c r="R1471" i="4" s="1"/>
  <c r="S1889" i="4"/>
  <c r="R1889" i="4" s="1"/>
  <c r="S1943" i="4"/>
  <c r="R1943" i="4" s="1"/>
  <c r="S1992" i="4"/>
  <c r="R1992" i="4" s="1"/>
  <c r="S2047" i="4"/>
  <c r="R2047" i="4" s="1"/>
  <c r="S2096" i="4"/>
  <c r="S2145" i="4"/>
  <c r="R2145" i="4" s="1"/>
  <c r="S2199" i="4"/>
  <c r="R2199" i="4" s="1"/>
  <c r="S2248" i="4"/>
  <c r="R2248" i="4" s="1"/>
  <c r="S2303" i="4"/>
  <c r="R2303" i="4" s="1"/>
  <c r="S2352" i="4"/>
  <c r="R2352" i="4" s="1"/>
  <c r="S2401" i="4"/>
  <c r="R2401" i="4" s="1"/>
  <c r="S2455" i="4"/>
  <c r="R2455" i="4" s="1"/>
  <c r="S2504" i="4"/>
  <c r="S2540" i="4"/>
  <c r="R2540" i="4" s="1"/>
  <c r="S2556" i="4"/>
  <c r="R2556" i="4" s="1"/>
  <c r="S2572" i="4"/>
  <c r="R2572" i="4" s="1"/>
  <c r="S2588" i="4"/>
  <c r="R2588" i="4" s="1"/>
  <c r="S2604" i="4"/>
  <c r="R2604" i="4" s="1"/>
  <c r="S2620" i="4"/>
  <c r="R2620" i="4" s="1"/>
  <c r="S2652" i="4"/>
  <c r="R2652" i="4" s="1"/>
  <c r="S2668" i="4"/>
  <c r="R2668" i="4" s="1"/>
  <c r="S2700" i="4"/>
  <c r="R2700" i="4" s="1"/>
  <c r="S2786" i="4"/>
  <c r="R2786" i="4" s="1"/>
  <c r="S2802" i="4"/>
  <c r="R2802" i="4" s="1"/>
  <c r="S2818" i="4"/>
  <c r="R2818" i="4" s="1"/>
  <c r="S2834" i="4"/>
  <c r="R2834" i="4" s="1"/>
  <c r="S2850" i="4"/>
  <c r="R2850" i="4" s="1"/>
  <c r="S2866" i="4"/>
  <c r="S2882" i="4"/>
  <c r="R2882" i="4" s="1"/>
  <c r="S2898" i="4"/>
  <c r="S2914" i="4"/>
  <c r="R2914" i="4" s="1"/>
  <c r="S2930" i="4"/>
  <c r="R2930" i="4" s="1"/>
  <c r="S2946" i="4"/>
  <c r="R2946" i="4" s="1"/>
  <c r="S2962" i="4"/>
  <c r="R2962" i="4" s="1"/>
  <c r="S2978" i="4"/>
  <c r="S2994" i="4"/>
  <c r="R2994" i="4" s="1"/>
  <c r="S3010" i="4"/>
  <c r="R3010" i="4" s="1"/>
  <c r="S3026" i="4"/>
  <c r="R3026" i="4" s="1"/>
  <c r="S3042" i="4"/>
  <c r="R3042" i="4" s="1"/>
  <c r="S3058" i="4"/>
  <c r="R3058" i="4" s="1"/>
  <c r="S3074" i="4"/>
  <c r="R3074" i="4" s="1"/>
  <c r="S3090" i="4"/>
  <c r="R3090" i="4" s="1"/>
  <c r="S3106" i="4"/>
  <c r="R3106" i="4" s="1"/>
  <c r="S3122" i="4"/>
  <c r="S3138" i="4"/>
  <c r="R3138" i="4" s="1"/>
  <c r="S3154" i="4"/>
  <c r="R3154" i="4" s="1"/>
  <c r="S3170" i="4"/>
  <c r="R3170" i="4" s="1"/>
  <c r="S3186" i="4"/>
  <c r="R3186" i="4" s="1"/>
  <c r="S3202" i="4"/>
  <c r="R3202" i="4" s="1"/>
  <c r="S3218" i="4"/>
  <c r="R3218" i="4" s="1"/>
  <c r="S3234" i="4"/>
  <c r="S3249" i="4"/>
  <c r="R3249" i="4" s="1"/>
  <c r="S3265" i="4"/>
  <c r="R3265" i="4" s="1"/>
  <c r="S3281" i="4"/>
  <c r="R3281" i="4" s="1"/>
  <c r="S3297" i="4"/>
  <c r="R3297" i="4" s="1"/>
  <c r="S3313" i="4"/>
  <c r="R3313" i="4" s="1"/>
  <c r="S3329" i="4"/>
  <c r="R3329" i="4" s="1"/>
  <c r="S3345" i="4"/>
  <c r="R3345" i="4" s="1"/>
  <c r="S3361" i="4"/>
  <c r="R3361" i="4" s="1"/>
  <c r="S3376" i="4"/>
  <c r="S3392" i="4"/>
  <c r="R3392" i="4" s="1"/>
  <c r="S3408" i="4"/>
  <c r="R3408" i="4" s="1"/>
  <c r="S3424" i="4"/>
  <c r="R3424" i="4" s="1"/>
  <c r="S3440" i="4"/>
  <c r="R3440" i="4" s="1"/>
  <c r="S3456" i="4"/>
  <c r="R3456" i="4" s="1"/>
  <c r="S3472" i="4"/>
  <c r="R3472" i="4" s="1"/>
  <c r="S3488" i="4"/>
  <c r="S3505" i="4"/>
  <c r="R3505" i="4" s="1"/>
  <c r="S3521" i="4"/>
  <c r="R3521" i="4" s="1"/>
  <c r="S3537" i="4"/>
  <c r="R3537" i="4" s="1"/>
  <c r="S3553" i="4"/>
  <c r="S3569" i="4"/>
  <c r="R3569" i="4" s="1"/>
  <c r="S3585" i="4"/>
  <c r="R3585" i="4" s="1"/>
  <c r="S3601" i="4"/>
  <c r="R3601" i="4" s="1"/>
  <c r="S3618" i="4"/>
  <c r="R3618" i="4" s="1"/>
  <c r="S3634" i="4"/>
  <c r="S3650" i="4"/>
  <c r="R3650" i="4" s="1"/>
  <c r="S3666" i="4"/>
  <c r="R3666" i="4" s="1"/>
  <c r="S3682" i="4"/>
  <c r="R3682" i="4" s="1"/>
  <c r="S3698" i="4"/>
  <c r="R3698" i="4" s="1"/>
  <c r="S3714" i="4"/>
  <c r="R3714" i="4" s="1"/>
  <c r="S3730" i="4"/>
  <c r="R3730" i="4" s="1"/>
  <c r="S3746" i="4"/>
  <c r="S3762" i="4"/>
  <c r="R3762" i="4" s="1"/>
  <c r="S3778" i="4"/>
  <c r="R3778" i="4" s="1"/>
  <c r="S3794" i="4"/>
  <c r="R3794" i="4" s="1"/>
  <c r="S3809" i="4"/>
  <c r="S3826" i="4"/>
  <c r="R3826" i="4" s="1"/>
  <c r="S3842" i="4"/>
  <c r="R3842" i="4" s="1"/>
  <c r="S3858" i="4"/>
  <c r="R3858" i="4" s="1"/>
  <c r="S3874" i="4"/>
  <c r="S3890" i="4"/>
  <c r="S3906" i="4"/>
  <c r="R3906" i="4" s="1"/>
  <c r="S3921" i="4"/>
  <c r="R3921" i="4" s="1"/>
  <c r="S3937" i="4"/>
  <c r="R3937" i="4" s="1"/>
  <c r="S3953" i="4"/>
  <c r="R3953" i="4" s="1"/>
  <c r="S3969" i="4"/>
  <c r="R3969" i="4" s="1"/>
  <c r="S3985" i="4"/>
  <c r="R3985" i="4" s="1"/>
  <c r="S4001" i="4"/>
  <c r="S4016" i="4"/>
  <c r="R4016" i="4" s="1"/>
  <c r="S4032" i="4"/>
  <c r="R4032" i="4" s="1"/>
  <c r="S4048" i="4"/>
  <c r="R4048" i="4" s="1"/>
  <c r="S4064" i="4"/>
  <c r="R4064" i="4" s="1"/>
  <c r="S4080" i="4"/>
  <c r="R4080" i="4" s="1"/>
  <c r="S4096" i="4"/>
  <c r="R4096" i="4" s="1"/>
  <c r="S4112" i="4"/>
  <c r="R4112" i="4" s="1"/>
  <c r="S1487" i="4"/>
  <c r="R1487" i="4" s="1"/>
  <c r="S1895" i="4"/>
  <c r="S1944" i="4"/>
  <c r="S1999" i="4"/>
  <c r="R1999" i="4" s="1"/>
  <c r="S2048" i="4"/>
  <c r="R2048" i="4" s="1"/>
  <c r="S2097" i="4"/>
  <c r="R2097" i="4" s="1"/>
  <c r="S2151" i="4"/>
  <c r="R2151" i="4" s="1"/>
  <c r="S2200" i="4"/>
  <c r="R2200" i="4" s="1"/>
  <c r="S2255" i="4"/>
  <c r="S2304" i="4"/>
  <c r="R2304" i="4" s="1"/>
  <c r="S2353" i="4"/>
  <c r="R2353" i="4" s="1"/>
  <c r="S2407" i="4"/>
  <c r="R2407" i="4" s="1"/>
  <c r="S2456" i="4"/>
  <c r="R2456" i="4" s="1"/>
  <c r="S2511" i="4"/>
  <c r="R2511" i="4" s="1"/>
  <c r="S2541" i="4"/>
  <c r="R2541" i="4" s="1"/>
  <c r="S2557" i="4"/>
  <c r="S2573" i="4"/>
  <c r="R2573" i="4" s="1"/>
  <c r="S2589" i="4"/>
  <c r="S2605" i="4"/>
  <c r="S2621" i="4"/>
  <c r="R2621" i="4" s="1"/>
  <c r="S2637" i="4"/>
  <c r="R2637" i="4" s="1"/>
  <c r="S2653" i="4"/>
  <c r="R2653" i="4" s="1"/>
  <c r="S2685" i="4"/>
  <c r="R2685" i="4" s="1"/>
  <c r="S2701" i="4"/>
  <c r="R2701" i="4" s="1"/>
  <c r="S2787" i="4"/>
  <c r="S2803" i="4"/>
  <c r="R2803" i="4" s="1"/>
  <c r="S2819" i="4"/>
  <c r="R2819" i="4" s="1"/>
  <c r="S2835" i="4"/>
  <c r="R2835" i="4" s="1"/>
  <c r="S2851" i="4"/>
  <c r="R2851" i="4" s="1"/>
  <c r="S2867" i="4"/>
  <c r="R2867" i="4" s="1"/>
  <c r="S2883" i="4"/>
  <c r="R2883" i="4" s="1"/>
  <c r="S2899" i="4"/>
  <c r="R2899" i="4" s="1"/>
  <c r="S2915" i="4"/>
  <c r="R2915" i="4" s="1"/>
  <c r="S2931" i="4"/>
  <c r="S2947" i="4"/>
  <c r="S2963" i="4"/>
  <c r="R2963" i="4" s="1"/>
  <c r="S2979" i="4"/>
  <c r="R2979" i="4" s="1"/>
  <c r="S2995" i="4"/>
  <c r="R2995" i="4" s="1"/>
  <c r="S3011" i="4"/>
  <c r="R3011" i="4" s="1"/>
  <c r="S3027" i="4"/>
  <c r="R3027" i="4" s="1"/>
  <c r="S3043" i="4"/>
  <c r="S3059" i="4"/>
  <c r="R3059" i="4" s="1"/>
  <c r="S3075" i="4"/>
  <c r="R3075" i="4" s="1"/>
  <c r="S3091" i="4"/>
  <c r="R3091" i="4" s="1"/>
  <c r="S3107" i="4"/>
  <c r="R3107" i="4" s="1"/>
  <c r="S3123" i="4"/>
  <c r="R3123" i="4" s="1"/>
  <c r="S3139" i="4"/>
  <c r="R3139" i="4" s="1"/>
  <c r="S3155" i="4"/>
  <c r="R3155" i="4" s="1"/>
  <c r="S3171" i="4"/>
  <c r="R3171" i="4" s="1"/>
  <c r="S3187" i="4"/>
  <c r="S3203" i="4"/>
  <c r="R3203" i="4" s="1"/>
  <c r="S3219" i="4"/>
  <c r="R3219" i="4" s="1"/>
  <c r="S3235" i="4"/>
  <c r="R3235" i="4" s="1"/>
  <c r="S3250" i="4"/>
  <c r="S3266" i="4"/>
  <c r="R3266" i="4" s="1"/>
  <c r="S3282" i="4"/>
  <c r="R3282" i="4" s="1"/>
  <c r="S3298" i="4"/>
  <c r="S3314" i="4"/>
  <c r="R3314" i="4" s="1"/>
  <c r="S3330" i="4"/>
  <c r="R3330" i="4" s="1"/>
  <c r="S3346" i="4"/>
  <c r="R3346" i="4" s="1"/>
  <c r="S3362" i="4"/>
  <c r="S3377" i="4"/>
  <c r="R3377" i="4" s="1"/>
  <c r="S3393" i="4"/>
  <c r="R3393" i="4" s="1"/>
  <c r="S3409" i="4"/>
  <c r="R3409" i="4" s="1"/>
  <c r="S3425" i="4"/>
  <c r="R3425" i="4" s="1"/>
  <c r="S3441" i="4"/>
  <c r="S3457" i="4"/>
  <c r="R3457" i="4" s="1"/>
  <c r="S3473" i="4"/>
  <c r="S3489" i="4"/>
  <c r="R3489" i="4" s="1"/>
  <c r="S3506" i="4"/>
  <c r="R3506" i="4" s="1"/>
  <c r="S3522" i="4"/>
  <c r="R3522" i="4" s="1"/>
  <c r="S3538" i="4"/>
  <c r="R3538" i="4" s="1"/>
  <c r="S3554" i="4"/>
  <c r="S3570" i="4"/>
  <c r="R3570" i="4" s="1"/>
  <c r="S3586" i="4"/>
  <c r="R3586" i="4" s="1"/>
  <c r="S3602" i="4"/>
  <c r="R3602" i="4" s="1"/>
  <c r="S3619" i="4"/>
  <c r="S3635" i="4"/>
  <c r="R3635" i="4" s="1"/>
  <c r="S3651" i="4"/>
  <c r="R3651" i="4" s="1"/>
  <c r="S3667" i="4"/>
  <c r="R3667" i="4" s="1"/>
  <c r="S3683" i="4"/>
  <c r="R3683" i="4" s="1"/>
  <c r="S3699" i="4"/>
  <c r="S3715" i="4"/>
  <c r="R3715" i="4" s="1"/>
  <c r="S3731" i="4"/>
  <c r="R3731" i="4" s="1"/>
  <c r="S3747" i="4"/>
  <c r="R3747" i="4" s="1"/>
  <c r="S3763" i="4"/>
  <c r="R3763" i="4" s="1"/>
  <c r="S3779" i="4"/>
  <c r="R3779" i="4" s="1"/>
  <c r="S3795" i="4"/>
  <c r="R3795" i="4" s="1"/>
  <c r="S3810" i="4"/>
  <c r="S3827" i="4"/>
  <c r="R3827" i="4" s="1"/>
  <c r="S1503" i="4"/>
  <c r="R1503" i="4" s="1"/>
  <c r="S1896" i="4"/>
  <c r="R1896" i="4" s="1"/>
  <c r="S1951" i="4"/>
  <c r="R1951" i="4" s="1"/>
  <c r="S2000" i="4"/>
  <c r="R2000" i="4" s="1"/>
  <c r="S2049" i="4"/>
  <c r="R2049" i="4" s="1"/>
  <c r="S2103" i="4"/>
  <c r="R2103" i="4" s="1"/>
  <c r="S2152" i="4"/>
  <c r="R2152" i="4" s="1"/>
  <c r="S2207" i="4"/>
  <c r="S2256" i="4"/>
  <c r="S2305" i="4"/>
  <c r="R2305" i="4" s="1"/>
  <c r="S2359" i="4"/>
  <c r="R2359" i="4" s="1"/>
  <c r="S2408" i="4"/>
  <c r="S2463" i="4"/>
  <c r="R2463" i="4" s="1"/>
  <c r="S2512" i="4"/>
  <c r="R2512" i="4" s="1"/>
  <c r="S2542" i="4"/>
  <c r="S2558" i="4"/>
  <c r="R2558" i="4" s="1"/>
  <c r="S2574" i="4"/>
  <c r="R2574" i="4" s="1"/>
  <c r="S2590" i="4"/>
  <c r="R2590" i="4" s="1"/>
  <c r="S2606" i="4"/>
  <c r="R2606" i="4" s="1"/>
  <c r="S2622" i="4"/>
  <c r="R2622" i="4" s="1"/>
  <c r="S2654" i="4"/>
  <c r="R2654" i="4" s="1"/>
  <c r="S2670" i="4"/>
  <c r="R2670" i="4" s="1"/>
  <c r="S2702" i="4"/>
  <c r="R2702" i="4" s="1"/>
  <c r="S2788" i="4"/>
  <c r="S2804" i="4"/>
  <c r="S2820" i="4"/>
  <c r="R2820" i="4" s="1"/>
  <c r="S2836" i="4"/>
  <c r="R2836" i="4" s="1"/>
  <c r="S2852" i="4"/>
  <c r="R2852" i="4" s="1"/>
  <c r="S2868" i="4"/>
  <c r="R2868" i="4" s="1"/>
  <c r="S2884" i="4"/>
  <c r="R2884" i="4" s="1"/>
  <c r="S2900" i="4"/>
  <c r="S2916" i="4"/>
  <c r="R2916" i="4" s="1"/>
  <c r="S2932" i="4"/>
  <c r="R2932" i="4" s="1"/>
  <c r="S2948" i="4"/>
  <c r="R2948" i="4" s="1"/>
  <c r="S2964" i="4"/>
  <c r="R2964" i="4" s="1"/>
  <c r="S2980" i="4"/>
  <c r="R2980" i="4" s="1"/>
  <c r="S2996" i="4"/>
  <c r="R2996" i="4" s="1"/>
  <c r="S3012" i="4"/>
  <c r="R3012" i="4" s="1"/>
  <c r="S3028" i="4"/>
  <c r="R3028" i="4" s="1"/>
  <c r="T3028" i="4" s="1"/>
  <c r="S3044" i="4"/>
  <c r="S3060" i="4"/>
  <c r="S3076" i="4"/>
  <c r="R3076" i="4" s="1"/>
  <c r="S3092" i="4"/>
  <c r="R3092" i="4" s="1"/>
  <c r="S3108" i="4"/>
  <c r="R3108" i="4" s="1"/>
  <c r="S3124" i="4"/>
  <c r="R3124" i="4" s="1"/>
  <c r="S3140" i="4"/>
  <c r="R3140" i="4" s="1"/>
  <c r="S3156" i="4"/>
  <c r="S3172" i="4"/>
  <c r="R3172" i="4" s="1"/>
  <c r="S3188" i="4"/>
  <c r="R3188" i="4" s="1"/>
  <c r="S3204" i="4"/>
  <c r="R3204" i="4" s="1"/>
  <c r="S3220" i="4"/>
  <c r="R3220" i="4" s="1"/>
  <c r="S3236" i="4"/>
  <c r="R3236" i="4" s="1"/>
  <c r="S3251" i="4"/>
  <c r="R3251" i="4" s="1"/>
  <c r="S3267" i="4"/>
  <c r="R3267" i="4" s="1"/>
  <c r="S3283" i="4"/>
  <c r="R3283" i="4" s="1"/>
  <c r="S3299" i="4"/>
  <c r="S3315" i="4"/>
  <c r="S3331" i="4"/>
  <c r="R3331" i="4" s="1"/>
  <c r="S3347" i="4"/>
  <c r="R3347" i="4" s="1"/>
  <c r="S3363" i="4"/>
  <c r="R3363" i="4" s="1"/>
  <c r="S3378" i="4"/>
  <c r="R3378" i="4" s="1"/>
  <c r="S3394" i="4"/>
  <c r="R3394" i="4" s="1"/>
  <c r="S3410" i="4"/>
  <c r="S3426" i="4"/>
  <c r="R3426" i="4" s="1"/>
  <c r="S3442" i="4"/>
  <c r="R3442" i="4" s="1"/>
  <c r="S3458" i="4"/>
  <c r="R3458" i="4" s="1"/>
  <c r="S3474" i="4"/>
  <c r="R3474" i="4" s="1"/>
  <c r="S3490" i="4"/>
  <c r="R3490" i="4" s="1"/>
  <c r="S3507" i="4"/>
  <c r="R3507" i="4" s="1"/>
  <c r="S3523" i="4"/>
  <c r="R3523" i="4" s="1"/>
  <c r="S3539" i="4"/>
  <c r="R3539" i="4" s="1"/>
  <c r="S3555" i="4"/>
  <c r="S3571" i="4"/>
  <c r="S3587" i="4"/>
  <c r="R3587" i="4" s="1"/>
  <c r="S3603" i="4"/>
  <c r="R3603" i="4" s="1"/>
  <c r="S3620" i="4"/>
  <c r="R3620" i="4" s="1"/>
  <c r="S3636" i="4"/>
  <c r="R3636" i="4" s="1"/>
  <c r="S3652" i="4"/>
  <c r="R3652" i="4" s="1"/>
  <c r="S3668" i="4"/>
  <c r="S3684" i="4"/>
  <c r="R3684" i="4" s="1"/>
  <c r="S3700" i="4"/>
  <c r="R3700" i="4" s="1"/>
  <c r="S3716" i="4"/>
  <c r="R3716" i="4" s="1"/>
  <c r="S3732" i="4"/>
  <c r="R3732" i="4" s="1"/>
  <c r="S3748" i="4"/>
  <c r="R3748" i="4" s="1"/>
  <c r="S3764" i="4"/>
  <c r="R3764" i="4" s="1"/>
  <c r="S3780" i="4"/>
  <c r="R3780" i="4" s="1"/>
  <c r="S3796" i="4"/>
  <c r="R3796" i="4" s="1"/>
  <c r="S3811" i="4"/>
  <c r="S3828" i="4"/>
  <c r="S3844" i="4"/>
  <c r="R3844" i="4" s="1"/>
  <c r="S3860" i="4"/>
  <c r="R3860" i="4" s="1"/>
  <c r="S3876" i="4"/>
  <c r="R3876" i="4" s="1"/>
  <c r="S3892" i="4"/>
  <c r="R3892" i="4" s="1"/>
  <c r="S3908" i="4"/>
  <c r="R3908" i="4" s="1"/>
  <c r="S3923" i="4"/>
  <c r="S3939" i="4"/>
  <c r="R3939" i="4" s="1"/>
  <c r="S3955" i="4"/>
  <c r="R3955" i="4" s="1"/>
  <c r="S3971" i="4"/>
  <c r="R3971" i="4" s="1"/>
  <c r="S1519" i="4"/>
  <c r="R1519" i="4" s="1"/>
  <c r="S1903" i="4"/>
  <c r="R1903" i="4" s="1"/>
  <c r="S1952" i="4"/>
  <c r="R1952" i="4" s="1"/>
  <c r="S2001" i="4"/>
  <c r="R2001" i="4" s="1"/>
  <c r="S2055" i="4"/>
  <c r="R2055" i="4" s="1"/>
  <c r="S2104" i="4"/>
  <c r="R2104" i="4" s="1"/>
  <c r="S2159" i="4"/>
  <c r="S2208" i="4"/>
  <c r="R2208" i="4" s="1"/>
  <c r="S2257" i="4"/>
  <c r="R2257" i="4" s="1"/>
  <c r="S2311" i="4"/>
  <c r="R2311" i="4" s="1"/>
  <c r="S2360" i="4"/>
  <c r="R2360" i="4" s="1"/>
  <c r="S2415" i="4"/>
  <c r="R2415" i="4" s="1"/>
  <c r="S2464" i="4"/>
  <c r="R2464" i="4" s="1"/>
  <c r="S2513" i="4"/>
  <c r="R2513" i="4" s="1"/>
  <c r="S2543" i="4"/>
  <c r="R2543" i="4" s="1"/>
  <c r="S2559" i="4"/>
  <c r="R2559" i="4" s="1"/>
  <c r="S2575" i="4"/>
  <c r="R2575" i="4" s="1"/>
  <c r="T2575" i="4" s="1"/>
  <c r="S2591" i="4"/>
  <c r="R2591" i="4" s="1"/>
  <c r="S2607" i="4"/>
  <c r="R2607" i="4" s="1"/>
  <c r="S2623" i="4"/>
  <c r="R2623" i="4" s="1"/>
  <c r="S2639" i="4"/>
  <c r="R2639" i="4" s="1"/>
  <c r="S2655" i="4"/>
  <c r="R2655" i="4" s="1"/>
  <c r="S2671" i="4"/>
  <c r="S2687" i="4"/>
  <c r="R2687" i="4" s="1"/>
  <c r="S2703" i="4"/>
  <c r="R2703" i="4" s="1"/>
  <c r="S2719" i="4"/>
  <c r="R2719" i="4" s="1"/>
  <c r="S2789" i="4"/>
  <c r="R2789" i="4" s="1"/>
  <c r="S2805" i="4"/>
  <c r="R2805" i="4" s="1"/>
  <c r="S2821" i="4"/>
  <c r="R2821" i="4" s="1"/>
  <c r="S2837" i="4"/>
  <c r="S2853" i="4"/>
  <c r="R2853" i="4" s="1"/>
  <c r="S2869" i="4"/>
  <c r="R2869" i="4" s="1"/>
  <c r="S2885" i="4"/>
  <c r="R2885" i="4" s="1"/>
  <c r="S2901" i="4"/>
  <c r="R2901" i="4" s="1"/>
  <c r="S2917" i="4"/>
  <c r="R2917" i="4" s="1"/>
  <c r="S2933" i="4"/>
  <c r="R2933" i="4" s="1"/>
  <c r="S2949" i="4"/>
  <c r="R2949" i="4" s="1"/>
  <c r="S2965" i="4"/>
  <c r="S2981" i="4"/>
  <c r="R2981" i="4" s="1"/>
  <c r="S2997" i="4"/>
  <c r="R2997" i="4" s="1"/>
  <c r="S3013" i="4"/>
  <c r="R3013" i="4" s="1"/>
  <c r="S3029" i="4"/>
  <c r="R3029" i="4" s="1"/>
  <c r="S3045" i="4"/>
  <c r="R3045" i="4" s="1"/>
  <c r="S3061" i="4"/>
  <c r="R3061" i="4" s="1"/>
  <c r="S3077" i="4"/>
  <c r="R3077" i="4" s="1"/>
  <c r="S3093" i="4"/>
  <c r="R3093" i="4" s="1"/>
  <c r="S3109" i="4"/>
  <c r="R3109" i="4" s="1"/>
  <c r="S3125" i="4"/>
  <c r="S3141" i="4"/>
  <c r="R3141" i="4" s="1"/>
  <c r="S3157" i="4"/>
  <c r="R3157" i="4" s="1"/>
  <c r="S3173" i="4"/>
  <c r="R3173" i="4" s="1"/>
  <c r="S3189" i="4"/>
  <c r="R3189" i="4" s="1"/>
  <c r="S3205" i="4"/>
  <c r="R3205" i="4" s="1"/>
  <c r="S3221" i="4"/>
  <c r="S3237" i="4"/>
  <c r="R3237" i="4" s="1"/>
  <c r="S3252" i="4"/>
  <c r="R3252" i="4" s="1"/>
  <c r="S3268" i="4"/>
  <c r="R3268" i="4" s="1"/>
  <c r="S3284" i="4"/>
  <c r="R3284" i="4" s="1"/>
  <c r="S3300" i="4"/>
  <c r="R3300" i="4" s="1"/>
  <c r="S3316" i="4"/>
  <c r="R3316" i="4" s="1"/>
  <c r="S3332" i="4"/>
  <c r="R3332" i="4" s="1"/>
  <c r="S3348" i="4"/>
  <c r="R3348" i="4" s="1"/>
  <c r="S3364" i="4"/>
  <c r="R3364" i="4" s="1"/>
  <c r="S3379" i="4"/>
  <c r="R3379" i="4" s="1"/>
  <c r="S3395" i="4"/>
  <c r="R3395" i="4" s="1"/>
  <c r="S3411" i="4"/>
  <c r="R3411" i="4" s="1"/>
  <c r="S3427" i="4"/>
  <c r="R3427" i="4" s="1"/>
  <c r="S3443" i="4"/>
  <c r="R3443" i="4" s="1"/>
  <c r="S3459" i="4"/>
  <c r="R3459" i="4" s="1"/>
  <c r="S3475" i="4"/>
  <c r="S3491" i="4"/>
  <c r="R3491" i="4" s="1"/>
  <c r="S3508" i="4"/>
  <c r="S3524" i="4"/>
  <c r="R3524" i="4" s="1"/>
  <c r="S3540" i="4"/>
  <c r="R3540" i="4" s="1"/>
  <c r="S3556" i="4"/>
  <c r="R3556" i="4" s="1"/>
  <c r="S3572" i="4"/>
  <c r="R3572" i="4" s="1"/>
  <c r="S3588" i="4"/>
  <c r="R3588" i="4" s="1"/>
  <c r="S3604" i="4"/>
  <c r="R3604" i="4" s="1"/>
  <c r="S3621" i="4"/>
  <c r="R3621" i="4" s="1"/>
  <c r="S3637" i="4"/>
  <c r="R3637" i="4" s="1"/>
  <c r="S937" i="4"/>
  <c r="R937" i="4" s="1"/>
  <c r="S1535" i="4"/>
  <c r="R1535" i="4" s="1"/>
  <c r="S1791" i="4"/>
  <c r="R1791" i="4" s="1"/>
  <c r="S1904" i="4"/>
  <c r="R1904" i="4" s="1"/>
  <c r="S1953" i="4"/>
  <c r="R1953" i="4" s="1"/>
  <c r="S2007" i="4"/>
  <c r="S2056" i="4"/>
  <c r="R2056" i="4" s="1"/>
  <c r="S2111" i="4"/>
  <c r="R2111" i="4" s="1"/>
  <c r="S2160" i="4"/>
  <c r="R2160" i="4" s="1"/>
  <c r="S2209" i="4"/>
  <c r="R2209" i="4" s="1"/>
  <c r="S2263" i="4"/>
  <c r="R2263" i="4" s="1"/>
  <c r="S2312" i="4"/>
  <c r="R2312" i="4" s="1"/>
  <c r="S2367" i="4"/>
  <c r="R2367" i="4" s="1"/>
  <c r="S2416" i="4"/>
  <c r="R2416" i="4" s="1"/>
  <c r="T2416" i="4" s="1"/>
  <c r="S2465" i="4"/>
  <c r="R2465" i="4" s="1"/>
  <c r="S2519" i="4"/>
  <c r="S2544" i="4"/>
  <c r="R2544" i="4" s="1"/>
  <c r="S2560" i="4"/>
  <c r="R2560" i="4" s="1"/>
  <c r="S2576" i="4"/>
  <c r="R2576" i="4" s="1"/>
  <c r="S2592" i="4"/>
  <c r="R2592" i="4" s="1"/>
  <c r="S2608" i="4"/>
  <c r="R2608" i="4" s="1"/>
  <c r="S2624" i="4"/>
  <c r="S2656" i="4"/>
  <c r="S2672" i="4"/>
  <c r="R2672" i="4" s="1"/>
  <c r="T2672" i="4" s="1"/>
  <c r="S2688" i="4"/>
  <c r="R2688" i="4" s="1"/>
  <c r="S2704" i="4"/>
  <c r="R2704" i="4" s="1"/>
  <c r="S2790" i="4"/>
  <c r="R2790" i="4" s="1"/>
  <c r="S2806" i="4"/>
  <c r="R2806" i="4" s="1"/>
  <c r="S2822" i="4"/>
  <c r="S2838" i="4"/>
  <c r="R2838" i="4" s="1"/>
  <c r="S2854" i="4"/>
  <c r="R2854" i="4" s="1"/>
  <c r="S2870" i="4"/>
  <c r="S2886" i="4"/>
  <c r="S2902" i="4"/>
  <c r="R2902" i="4" s="1"/>
  <c r="S2918" i="4"/>
  <c r="R2918" i="4" s="1"/>
  <c r="S2934" i="4"/>
  <c r="R2934" i="4" s="1"/>
  <c r="S2950" i="4"/>
  <c r="R2950" i="4" s="1"/>
  <c r="S2966" i="4"/>
  <c r="S2982" i="4"/>
  <c r="S2998" i="4"/>
  <c r="R2998" i="4" s="1"/>
  <c r="S3014" i="4"/>
  <c r="R3014" i="4" s="1"/>
  <c r="S3030" i="4"/>
  <c r="R3030" i="4" s="1"/>
  <c r="S3046" i="4"/>
  <c r="R3046" i="4" s="1"/>
  <c r="S3062" i="4"/>
  <c r="R3062" i="4" s="1"/>
  <c r="S3078" i="4"/>
  <c r="S3094" i="4"/>
  <c r="R3094" i="4" s="1"/>
  <c r="S3110" i="4"/>
  <c r="R3110" i="4" s="1"/>
  <c r="S3126" i="4"/>
  <c r="R3126" i="4" s="1"/>
  <c r="S3142" i="4"/>
  <c r="S3158" i="4"/>
  <c r="R3158" i="4" s="1"/>
  <c r="S3174" i="4"/>
  <c r="R3174" i="4" s="1"/>
  <c r="S3190" i="4"/>
  <c r="R3190" i="4" s="1"/>
  <c r="S3206" i="4"/>
  <c r="R3206" i="4" s="1"/>
  <c r="S3222" i="4"/>
  <c r="S3238" i="4"/>
  <c r="R3238" i="4" s="1"/>
  <c r="S3253" i="4"/>
  <c r="R3253" i="4" s="1"/>
  <c r="S3269" i="4"/>
  <c r="R3269" i="4" s="1"/>
  <c r="S3285" i="4"/>
  <c r="R3285" i="4" s="1"/>
  <c r="S3301" i="4"/>
  <c r="R3301" i="4" s="1"/>
  <c r="S3317" i="4"/>
  <c r="R3317" i="4" s="1"/>
  <c r="S3333" i="4"/>
  <c r="S3349" i="4"/>
  <c r="R3349" i="4" s="1"/>
  <c r="S3365" i="4"/>
  <c r="R3365" i="4" s="1"/>
  <c r="S3380" i="4"/>
  <c r="R3380" i="4" s="1"/>
  <c r="S3396" i="4"/>
  <c r="R3396" i="4" s="1"/>
  <c r="S3412" i="4"/>
  <c r="R3412" i="4" s="1"/>
  <c r="S3428" i="4"/>
  <c r="R3428" i="4" s="1"/>
  <c r="S3444" i="4"/>
  <c r="R3444" i="4" s="1"/>
  <c r="S3460" i="4"/>
  <c r="R3460" i="4" s="1"/>
  <c r="S3476" i="4"/>
  <c r="S3492" i="4"/>
  <c r="R3492" i="4" s="1"/>
  <c r="S3509" i="4"/>
  <c r="R3509" i="4" s="1"/>
  <c r="S3525" i="4"/>
  <c r="R3525" i="4" s="1"/>
  <c r="S3541" i="4"/>
  <c r="R3541" i="4" s="1"/>
  <c r="S3557" i="4"/>
  <c r="R3557" i="4" s="1"/>
  <c r="S3573" i="4"/>
  <c r="R3573" i="4" s="1"/>
  <c r="S1030" i="4"/>
  <c r="S1551" i="4"/>
  <c r="R1551" i="4" s="1"/>
  <c r="S1905" i="4"/>
  <c r="R1905" i="4" s="1"/>
  <c r="S1959" i="4"/>
  <c r="R1959" i="4" s="1"/>
  <c r="S2008" i="4"/>
  <c r="R2008" i="4" s="1"/>
  <c r="S2063" i="4"/>
  <c r="R2063" i="4" s="1"/>
  <c r="S2112" i="4"/>
  <c r="R2112" i="4" s="1"/>
  <c r="S2161" i="4"/>
  <c r="R2161" i="4" s="1"/>
  <c r="S2215" i="4"/>
  <c r="R2215" i="4" s="1"/>
  <c r="S2264" i="4"/>
  <c r="R2264" i="4" s="1"/>
  <c r="S2319" i="4"/>
  <c r="S2368" i="4"/>
  <c r="S2417" i="4"/>
  <c r="R2417" i="4" s="1"/>
  <c r="S2471" i="4"/>
  <c r="R2471" i="4" s="1"/>
  <c r="T2471" i="4" s="1"/>
  <c r="S2520" i="4"/>
  <c r="R2520" i="4" s="1"/>
  <c r="S2545" i="4"/>
  <c r="R2545" i="4" s="1"/>
  <c r="S2561" i="4"/>
  <c r="R2561" i="4" s="1"/>
  <c r="S2577" i="4"/>
  <c r="R2577" i="4" s="1"/>
  <c r="S2593" i="4"/>
  <c r="R2593" i="4" s="1"/>
  <c r="S2609" i="4"/>
  <c r="R2609" i="4" s="1"/>
  <c r="S2625" i="4"/>
  <c r="R2625" i="4" s="1"/>
  <c r="S2641" i="4"/>
  <c r="R2641" i="4" s="1"/>
  <c r="S2657" i="4"/>
  <c r="R2657" i="4" s="1"/>
  <c r="S2673" i="4"/>
  <c r="R2673" i="4" s="1"/>
  <c r="S2689" i="4"/>
  <c r="R2689" i="4" s="1"/>
  <c r="S2705" i="4"/>
  <c r="R2705" i="4" s="1"/>
  <c r="S2791" i="4"/>
  <c r="S2807" i="4"/>
  <c r="R2807" i="4" s="1"/>
  <c r="S2823" i="4"/>
  <c r="R2823" i="4" s="1"/>
  <c r="S2839" i="4"/>
  <c r="R2839" i="4" s="1"/>
  <c r="S2855" i="4"/>
  <c r="R2855" i="4" s="1"/>
  <c r="S2871" i="4"/>
  <c r="R2871" i="4" s="1"/>
  <c r="T2871" i="4" s="1"/>
  <c r="S2887" i="4"/>
  <c r="R2887" i="4" s="1"/>
  <c r="S2903" i="4"/>
  <c r="R2903" i="4" s="1"/>
  <c r="S2919" i="4"/>
  <c r="R2919" i="4" s="1"/>
  <c r="S2935" i="4"/>
  <c r="R2935" i="4" s="1"/>
  <c r="S2951" i="4"/>
  <c r="R2951" i="4" s="1"/>
  <c r="S2967" i="4"/>
  <c r="R2967" i="4" s="1"/>
  <c r="S2983" i="4"/>
  <c r="R2983" i="4" s="1"/>
  <c r="S2999" i="4"/>
  <c r="R2999" i="4" s="1"/>
  <c r="S3015" i="4"/>
  <c r="R3015" i="4" s="1"/>
  <c r="S3031" i="4"/>
  <c r="S3047" i="4"/>
  <c r="S3063" i="4"/>
  <c r="R3063" i="4" s="1"/>
  <c r="S3079" i="4"/>
  <c r="R3079" i="4" s="1"/>
  <c r="S3095" i="4"/>
  <c r="R3095" i="4" s="1"/>
  <c r="S3111" i="4"/>
  <c r="R3111" i="4" s="1"/>
  <c r="S3127" i="4"/>
  <c r="R3127" i="4" s="1"/>
  <c r="S3143" i="4"/>
  <c r="R3143" i="4" s="1"/>
  <c r="S3159" i="4"/>
  <c r="R3159" i="4" s="1"/>
  <c r="S3175" i="4"/>
  <c r="S3191" i="4"/>
  <c r="R3191" i="4" s="1"/>
  <c r="S3207" i="4"/>
  <c r="R3207" i="4" s="1"/>
  <c r="S3223" i="4"/>
  <c r="R3223" i="4" s="1"/>
  <c r="S3239" i="4"/>
  <c r="R3239" i="4" s="1"/>
  <c r="S3254" i="4"/>
  <c r="R3254" i="4" s="1"/>
  <c r="S3270" i="4"/>
  <c r="R3270" i="4" s="1"/>
  <c r="S3286" i="4"/>
  <c r="S3302" i="4"/>
  <c r="S3318" i="4"/>
  <c r="R3318" i="4" s="1"/>
  <c r="S3334" i="4"/>
  <c r="R3334" i="4" s="1"/>
  <c r="S3350" i="4"/>
  <c r="R3350" i="4" s="1"/>
  <c r="S3366" i="4"/>
  <c r="R3366" i="4" s="1"/>
  <c r="S3381" i="4"/>
  <c r="R3381" i="4" s="1"/>
  <c r="S3397" i="4"/>
  <c r="R3397" i="4" s="1"/>
  <c r="S3413" i="4"/>
  <c r="R3413" i="4" s="1"/>
  <c r="S3429" i="4"/>
  <c r="R3429" i="4" s="1"/>
  <c r="S3445" i="4"/>
  <c r="R3445" i="4" s="1"/>
  <c r="S3461" i="4"/>
  <c r="R3461" i="4" s="1"/>
  <c r="S3477" i="4"/>
  <c r="R3477" i="4" s="1"/>
  <c r="S3493" i="4"/>
  <c r="R3493" i="4" s="1"/>
  <c r="S3510" i="4"/>
  <c r="R3510" i="4" s="1"/>
  <c r="S3526" i="4"/>
  <c r="R3526" i="4" s="1"/>
  <c r="S3542" i="4"/>
  <c r="S3558" i="4"/>
  <c r="S3574" i="4"/>
  <c r="S3590" i="4"/>
  <c r="R3590" i="4" s="1"/>
  <c r="S3606" i="4"/>
  <c r="R3606" i="4" s="1"/>
  <c r="S3623" i="4"/>
  <c r="R3623" i="4" s="1"/>
  <c r="S3639" i="4"/>
  <c r="R3639" i="4" s="1"/>
  <c r="S3655" i="4"/>
  <c r="R3655" i="4" s="1"/>
  <c r="S3671" i="4"/>
  <c r="R3671" i="4" s="1"/>
  <c r="S3687" i="4"/>
  <c r="R3687" i="4" s="1"/>
  <c r="S3702" i="4"/>
  <c r="R3702" i="4" s="1"/>
  <c r="S3719" i="4"/>
  <c r="S3735" i="4"/>
  <c r="R3735" i="4" s="1"/>
  <c r="S3751" i="4"/>
  <c r="R3751" i="4" s="1"/>
  <c r="S3767" i="4"/>
  <c r="R3767" i="4" s="1"/>
  <c r="S3783" i="4"/>
  <c r="R3783" i="4" s="1"/>
  <c r="S3799" i="4"/>
  <c r="S3814" i="4"/>
  <c r="S3831" i="4"/>
  <c r="R3831" i="4" s="1"/>
  <c r="S3847" i="4"/>
  <c r="R3847" i="4" s="1"/>
  <c r="S3863" i="4"/>
  <c r="R3863" i="4" s="1"/>
  <c r="S3879" i="4"/>
  <c r="S3895" i="4"/>
  <c r="R3895" i="4" s="1"/>
  <c r="S3910" i="4"/>
  <c r="R3910" i="4" s="1"/>
  <c r="S3926" i="4"/>
  <c r="R3926" i="4" s="1"/>
  <c r="T3926" i="4" s="1"/>
  <c r="S3942" i="4"/>
  <c r="R3942" i="4" s="1"/>
  <c r="S3958" i="4"/>
  <c r="R3958" i="4" s="1"/>
  <c r="S3974" i="4"/>
  <c r="R3974" i="4" s="1"/>
  <c r="S3990" i="4"/>
  <c r="R3990" i="4" s="1"/>
  <c r="S3821" i="4"/>
  <c r="R3821" i="4" s="1"/>
  <c r="S4021" i="4"/>
  <c r="R4021" i="4" s="1"/>
  <c r="S4037" i="4"/>
  <c r="R4037" i="4" s="1"/>
  <c r="S4053" i="4"/>
  <c r="S4069" i="4"/>
  <c r="S1112" i="4"/>
  <c r="R1112" i="4" s="1"/>
  <c r="S1567" i="4"/>
  <c r="R1567" i="4" s="1"/>
  <c r="S1911" i="4"/>
  <c r="R1911" i="4" s="1"/>
  <c r="S1960" i="4"/>
  <c r="R1960" i="4" s="1"/>
  <c r="S2015" i="4"/>
  <c r="R2015" i="4" s="1"/>
  <c r="S2064" i="4"/>
  <c r="S2113" i="4"/>
  <c r="R2113" i="4" s="1"/>
  <c r="S2167" i="4"/>
  <c r="R2167" i="4" s="1"/>
  <c r="S2216" i="4"/>
  <c r="R2216" i="4" s="1"/>
  <c r="S2271" i="4"/>
  <c r="R2271" i="4" s="1"/>
  <c r="S2320" i="4"/>
  <c r="R2320" i="4" s="1"/>
  <c r="S2369" i="4"/>
  <c r="R2369" i="4" s="1"/>
  <c r="S2423" i="4"/>
  <c r="R2423" i="4" s="1"/>
  <c r="S2472" i="4"/>
  <c r="R2472" i="4" s="1"/>
  <c r="S2527" i="4"/>
  <c r="S2546" i="4"/>
  <c r="S2562" i="4"/>
  <c r="R2562" i="4" s="1"/>
  <c r="S2578" i="4"/>
  <c r="R2578" i="4" s="1"/>
  <c r="S2594" i="4"/>
  <c r="R2594" i="4" s="1"/>
  <c r="S2610" i="4"/>
  <c r="R2610" i="4" s="1"/>
  <c r="S2626" i="4"/>
  <c r="R2626" i="4" s="1"/>
  <c r="S2658" i="4"/>
  <c r="S2674" i="4"/>
  <c r="R2674" i="4" s="1"/>
  <c r="S2690" i="4"/>
  <c r="R2690" i="4" s="1"/>
  <c r="S2722" i="4"/>
  <c r="R2722" i="4" s="1"/>
  <c r="S2738" i="4"/>
  <c r="R2738" i="4" s="1"/>
  <c r="S2792" i="4"/>
  <c r="R2792" i="4" s="1"/>
  <c r="S2808" i="4"/>
  <c r="S2824" i="4"/>
  <c r="R2824" i="4" s="1"/>
  <c r="S2840" i="4"/>
  <c r="R2840" i="4" s="1"/>
  <c r="S2856" i="4"/>
  <c r="S2872" i="4"/>
  <c r="S2888" i="4"/>
  <c r="R2888" i="4" s="1"/>
  <c r="S2904" i="4"/>
  <c r="R2904" i="4" s="1"/>
  <c r="S2920" i="4"/>
  <c r="R2920" i="4" s="1"/>
  <c r="S2936" i="4"/>
  <c r="R2936" i="4" s="1"/>
  <c r="S2952" i="4"/>
  <c r="R2952" i="4" s="1"/>
  <c r="S2968" i="4"/>
  <c r="R2968" i="4" s="1"/>
  <c r="S2984" i="4"/>
  <c r="R2984" i="4" s="1"/>
  <c r="S3000" i="4"/>
  <c r="R3000" i="4" s="1"/>
  <c r="S3016" i="4"/>
  <c r="R3016" i="4" s="1"/>
  <c r="S3032" i="4"/>
  <c r="R3032" i="4" s="1"/>
  <c r="S3048" i="4"/>
  <c r="R3048" i="4" s="1"/>
  <c r="S3064" i="4"/>
  <c r="R3064" i="4" s="1"/>
  <c r="S3080" i="4"/>
  <c r="R3080" i="4" s="1"/>
  <c r="S3096" i="4"/>
  <c r="R3096" i="4" s="1"/>
  <c r="S3112" i="4"/>
  <c r="S3128" i="4"/>
  <c r="R3128" i="4" s="1"/>
  <c r="S3144" i="4"/>
  <c r="R3144" i="4" s="1"/>
  <c r="S3160" i="4"/>
  <c r="R3160" i="4" s="1"/>
  <c r="S3176" i="4"/>
  <c r="R3176" i="4" s="1"/>
  <c r="S3192" i="4"/>
  <c r="R3192" i="4" s="1"/>
  <c r="S3208" i="4"/>
  <c r="R3208" i="4" s="1"/>
  <c r="S3224" i="4"/>
  <c r="S3240" i="4"/>
  <c r="R3240" i="4" s="1"/>
  <c r="S3255" i="4"/>
  <c r="R3255" i="4" s="1"/>
  <c r="S3271" i="4"/>
  <c r="R3271" i="4" s="1"/>
  <c r="S3287" i="4"/>
  <c r="R3287" i="4" s="1"/>
  <c r="S3303" i="4"/>
  <c r="R3303" i="4" s="1"/>
  <c r="S3319" i="4"/>
  <c r="R3319" i="4" s="1"/>
  <c r="S3335" i="4"/>
  <c r="R3335" i="4" s="1"/>
  <c r="S3351" i="4"/>
  <c r="R3351" i="4" s="1"/>
  <c r="S2781" i="4"/>
  <c r="R2781" i="4" s="1"/>
  <c r="T2781" i="4" s="1"/>
  <c r="S3382" i="4"/>
  <c r="R3382" i="4" s="1"/>
  <c r="S3398" i="4"/>
  <c r="R3398" i="4" s="1"/>
  <c r="S3414" i="4"/>
  <c r="R3414" i="4" s="1"/>
  <c r="S3430" i="4"/>
  <c r="R3430" i="4" s="1"/>
  <c r="S1193" i="4"/>
  <c r="R1193" i="4" s="1"/>
  <c r="S1583" i="4"/>
  <c r="R1583" i="4" s="1"/>
  <c r="S1912" i="4"/>
  <c r="S1967" i="4"/>
  <c r="R1967" i="4" s="1"/>
  <c r="S2016" i="4"/>
  <c r="R2016" i="4" s="1"/>
  <c r="S2065" i="4"/>
  <c r="R2065" i="4" s="1"/>
  <c r="S2119" i="4"/>
  <c r="R2119" i="4" s="1"/>
  <c r="S2168" i="4"/>
  <c r="R2168" i="4" s="1"/>
  <c r="T2168" i="4" s="1"/>
  <c r="S2223" i="4"/>
  <c r="R2223" i="4" s="1"/>
  <c r="S2272" i="4"/>
  <c r="R2272" i="4" s="1"/>
  <c r="S2321" i="4"/>
  <c r="R2321" i="4" s="1"/>
  <c r="S2375" i="4"/>
  <c r="S2424" i="4"/>
  <c r="R2424" i="4" s="1"/>
  <c r="S2479" i="4"/>
  <c r="R2479" i="4" s="1"/>
  <c r="S2528" i="4"/>
  <c r="R2528" i="4" s="1"/>
  <c r="S2547" i="4"/>
  <c r="R2547" i="4" s="1"/>
  <c r="S2563" i="4"/>
  <c r="R2563" i="4" s="1"/>
  <c r="S2579" i="4"/>
  <c r="R2579" i="4" s="1"/>
  <c r="S2595" i="4"/>
  <c r="R2595" i="4" s="1"/>
  <c r="S2611" i="4"/>
  <c r="R2611" i="4" s="1"/>
  <c r="S2627" i="4"/>
  <c r="R2627" i="4" s="1"/>
  <c r="S2643" i="4"/>
  <c r="R2643" i="4" s="1"/>
  <c r="S2659" i="4"/>
  <c r="S2691" i="4"/>
  <c r="R2691" i="4" s="1"/>
  <c r="T2691" i="4" s="1"/>
  <c r="S2707" i="4"/>
  <c r="R2707" i="4" s="1"/>
  <c r="S2739" i="4"/>
  <c r="R2739" i="4" s="1"/>
  <c r="S2793" i="4"/>
  <c r="R2793" i="4" s="1"/>
  <c r="S2809" i="4"/>
  <c r="R2809" i="4" s="1"/>
  <c r="S2825" i="4"/>
  <c r="S2841" i="4"/>
  <c r="R2841" i="4" s="1"/>
  <c r="S2857" i="4"/>
  <c r="R2857" i="4" s="1"/>
  <c r="S2873" i="4"/>
  <c r="R2873" i="4" s="1"/>
  <c r="S2889" i="4"/>
  <c r="R2889" i="4" s="1"/>
  <c r="S2905" i="4"/>
  <c r="R2905" i="4" s="1"/>
  <c r="S2921" i="4"/>
  <c r="S2937" i="4"/>
  <c r="R2937" i="4" s="1"/>
  <c r="S2953" i="4"/>
  <c r="R2953" i="4" s="1"/>
  <c r="S2969" i="4"/>
  <c r="R2969" i="4" s="1"/>
  <c r="S2985" i="4"/>
  <c r="R2985" i="4" s="1"/>
  <c r="S3001" i="4"/>
  <c r="R3001" i="4" s="1"/>
  <c r="S3017" i="4"/>
  <c r="R3017" i="4" s="1"/>
  <c r="S3033" i="4"/>
  <c r="R3033" i="4" s="1"/>
  <c r="S3049" i="4"/>
  <c r="R3049" i="4" s="1"/>
  <c r="S3065" i="4"/>
  <c r="R3065" i="4" s="1"/>
  <c r="S3081" i="4"/>
  <c r="S3097" i="4"/>
  <c r="R3097" i="4" s="1"/>
  <c r="S3113" i="4"/>
  <c r="R3113" i="4" s="1"/>
  <c r="S3129" i="4"/>
  <c r="R3129" i="4" s="1"/>
  <c r="S3145" i="4"/>
  <c r="R3145" i="4" s="1"/>
  <c r="S3161" i="4"/>
  <c r="R3161" i="4" s="1"/>
  <c r="S3177" i="4"/>
  <c r="S3193" i="4"/>
  <c r="R3193" i="4" s="1"/>
  <c r="S3209" i="4"/>
  <c r="R3209" i="4" s="1"/>
  <c r="S3225" i="4"/>
  <c r="R3225" i="4" s="1"/>
  <c r="S3241" i="4"/>
  <c r="R3241" i="4" s="1"/>
  <c r="S3256" i="4"/>
  <c r="R3256" i="4" s="1"/>
  <c r="S3272" i="4"/>
  <c r="R3272" i="4" s="1"/>
  <c r="S3288" i="4"/>
  <c r="R3288" i="4" s="1"/>
  <c r="S3304" i="4"/>
  <c r="R3304" i="4" s="1"/>
  <c r="S3320" i="4"/>
  <c r="R3320" i="4" s="1"/>
  <c r="S3336" i="4"/>
  <c r="S3352" i="4"/>
  <c r="R3352" i="4" s="1"/>
  <c r="S3367" i="4"/>
  <c r="R3367" i="4" s="1"/>
  <c r="S3383" i="4"/>
  <c r="R3383" i="4" s="1"/>
  <c r="S3399" i="4"/>
  <c r="R3399" i="4" s="1"/>
  <c r="S3415" i="4"/>
  <c r="R3415" i="4" s="1"/>
  <c r="S3431" i="4"/>
  <c r="S3447" i="4"/>
  <c r="R3447" i="4" s="1"/>
  <c r="S3463" i="4"/>
  <c r="R3463" i="4" s="1"/>
  <c r="S3479" i="4"/>
  <c r="R3479" i="4" s="1"/>
  <c r="S3495" i="4"/>
  <c r="R3495" i="4" s="1"/>
  <c r="S3512" i="4"/>
  <c r="R3512" i="4" s="1"/>
  <c r="S3528" i="4"/>
  <c r="R3528" i="4" s="1"/>
  <c r="S3544" i="4"/>
  <c r="R3544" i="4" s="1"/>
  <c r="S3560" i="4"/>
  <c r="R3560" i="4" s="1"/>
  <c r="S3576" i="4"/>
  <c r="R3576" i="4" s="1"/>
  <c r="S3592" i="4"/>
  <c r="S3608" i="4"/>
  <c r="R3608" i="4" s="1"/>
  <c r="S3625" i="4"/>
  <c r="R3625" i="4" s="1"/>
  <c r="S3641" i="4"/>
  <c r="R3641" i="4" s="1"/>
  <c r="S3657" i="4"/>
  <c r="R3657" i="4" s="1"/>
  <c r="S3673" i="4"/>
  <c r="R3673" i="4" s="1"/>
  <c r="S3689" i="4"/>
  <c r="S3704" i="4"/>
  <c r="R3704" i="4" s="1"/>
  <c r="S3721" i="4"/>
  <c r="R3721" i="4" s="1"/>
  <c r="S3737" i="4"/>
  <c r="R3737" i="4" s="1"/>
  <c r="S3753" i="4"/>
  <c r="R3753" i="4" s="1"/>
  <c r="S3769" i="4"/>
  <c r="R3769" i="4" s="1"/>
  <c r="S3785" i="4"/>
  <c r="R3785" i="4" s="1"/>
  <c r="S3801" i="4"/>
  <c r="R3801" i="4" s="1"/>
  <c r="S3816" i="4"/>
  <c r="R3816" i="4" s="1"/>
  <c r="S3833" i="4"/>
  <c r="R3833" i="4" s="1"/>
  <c r="S3849" i="4"/>
  <c r="S3865" i="4"/>
  <c r="R3865" i="4" s="1"/>
  <c r="S3881" i="4"/>
  <c r="R3881" i="4" s="1"/>
  <c r="S3897" i="4"/>
  <c r="R3897" i="4" s="1"/>
  <c r="S3912" i="4"/>
  <c r="R3912" i="4" s="1"/>
  <c r="S3928" i="4"/>
  <c r="R3928" i="4" s="1"/>
  <c r="S3944" i="4"/>
  <c r="S3960" i="4"/>
  <c r="R3960" i="4" s="1"/>
  <c r="S3976" i="4"/>
  <c r="R3976" i="4" s="1"/>
  <c r="S3992" i="4"/>
  <c r="R3992" i="4" s="1"/>
  <c r="S4007" i="4"/>
  <c r="R4007" i="4" s="1"/>
  <c r="S4023" i="4"/>
  <c r="R4023" i="4" s="1"/>
  <c r="S4039" i="4"/>
  <c r="R4039" i="4" s="1"/>
  <c r="S4055" i="4"/>
  <c r="R4055" i="4" s="1"/>
  <c r="S4071" i="4"/>
  <c r="R4071" i="4" s="1"/>
  <c r="S4087" i="4"/>
  <c r="R4087" i="4" s="1"/>
  <c r="S4103" i="4"/>
  <c r="S1286" i="4"/>
  <c r="R1286" i="4" s="1"/>
  <c r="S1599" i="4"/>
  <c r="R1599" i="4" s="1"/>
  <c r="S1919" i="4"/>
  <c r="R1919" i="4" s="1"/>
  <c r="S1968" i="4"/>
  <c r="R1968" i="4" s="1"/>
  <c r="S2017" i="4"/>
  <c r="R2017" i="4" s="1"/>
  <c r="S2071" i="4"/>
  <c r="S2120" i="4"/>
  <c r="R2120" i="4" s="1"/>
  <c r="S2175" i="4"/>
  <c r="R2175" i="4" s="1"/>
  <c r="S2224" i="4"/>
  <c r="R2224" i="4" s="1"/>
  <c r="S2273" i="4"/>
  <c r="R2273" i="4" s="1"/>
  <c r="S2327" i="4"/>
  <c r="R2327" i="4" s="1"/>
  <c r="S2376" i="4"/>
  <c r="R2376" i="4" s="1"/>
  <c r="S2431" i="4"/>
  <c r="R2431" i="4" s="1"/>
  <c r="S2480" i="4"/>
  <c r="R2480" i="4" s="1"/>
  <c r="S2529" i="4"/>
  <c r="S2548" i="4"/>
  <c r="R2548" i="4" s="1"/>
  <c r="S2564" i="4"/>
  <c r="R2564" i="4" s="1"/>
  <c r="S2580" i="4"/>
  <c r="R2580" i="4" s="1"/>
  <c r="S2596" i="4"/>
  <c r="R2596" i="4" s="1"/>
  <c r="T2596" i="4" s="1"/>
  <c r="S2612" i="4"/>
  <c r="R2612" i="4" s="1"/>
  <c r="S2628" i="4"/>
  <c r="R2628" i="4" s="1"/>
  <c r="S2644" i="4"/>
  <c r="R2644" i="4" s="1"/>
  <c r="S2660" i="4"/>
  <c r="R2660" i="4" s="1"/>
  <c r="S2676" i="4"/>
  <c r="R2676" i="4" s="1"/>
  <c r="S2692" i="4"/>
  <c r="R2692" i="4" s="1"/>
  <c r="S2708" i="4"/>
  <c r="R2708" i="4" s="1"/>
  <c r="S2794" i="4"/>
  <c r="R2794" i="4" s="1"/>
  <c r="S2810" i="4"/>
  <c r="R2810" i="4" s="1"/>
  <c r="S2826" i="4"/>
  <c r="R2826" i="4" s="1"/>
  <c r="S2842" i="4"/>
  <c r="R2842" i="4" s="1"/>
  <c r="S2858" i="4"/>
  <c r="R2858" i="4" s="1"/>
  <c r="S2874" i="4"/>
  <c r="S2890" i="4"/>
  <c r="R2890" i="4" s="1"/>
  <c r="S2906" i="4"/>
  <c r="R2906" i="4" s="1"/>
  <c r="S2922" i="4"/>
  <c r="R2922" i="4" s="1"/>
  <c r="S2938" i="4"/>
  <c r="R2938" i="4" s="1"/>
  <c r="S2954" i="4"/>
  <c r="R2954" i="4" s="1"/>
  <c r="S2970" i="4"/>
  <c r="S2986" i="4"/>
  <c r="R2986" i="4" s="1"/>
  <c r="S3002" i="4"/>
  <c r="R3002" i="4" s="1"/>
  <c r="S3018" i="4"/>
  <c r="R3018" i="4" s="1"/>
  <c r="S3034" i="4"/>
  <c r="R3034" i="4" s="1"/>
  <c r="S3050" i="4"/>
  <c r="R3050" i="4" s="1"/>
  <c r="S3066" i="4"/>
  <c r="R3066" i="4" s="1"/>
  <c r="S3082" i="4"/>
  <c r="R3082" i="4" s="1"/>
  <c r="S3098" i="4"/>
  <c r="R3098" i="4" s="1"/>
  <c r="S3114" i="4"/>
  <c r="R3114" i="4" s="1"/>
  <c r="S3130" i="4"/>
  <c r="S3146" i="4"/>
  <c r="S3162" i="4"/>
  <c r="R3162" i="4" s="1"/>
  <c r="S3178" i="4"/>
  <c r="R3178" i="4" s="1"/>
  <c r="S3194" i="4"/>
  <c r="R3194" i="4" s="1"/>
  <c r="S3210" i="4"/>
  <c r="R3210" i="4" s="1"/>
  <c r="S3226" i="4"/>
  <c r="S3242" i="4"/>
  <c r="R3242" i="4" s="1"/>
  <c r="S3257" i="4"/>
  <c r="R3257" i="4" s="1"/>
  <c r="S3273" i="4"/>
  <c r="R3273" i="4" s="1"/>
  <c r="S3289" i="4"/>
  <c r="R3289" i="4" s="1"/>
  <c r="S3305" i="4"/>
  <c r="R3305" i="4" s="1"/>
  <c r="S3321" i="4"/>
  <c r="R3321" i="4" s="1"/>
  <c r="S3337" i="4"/>
  <c r="R3337" i="4" s="1"/>
  <c r="S3353" i="4"/>
  <c r="R3353" i="4" s="1"/>
  <c r="S3368" i="4"/>
  <c r="R3368" i="4" s="1"/>
  <c r="S3384" i="4"/>
  <c r="S3400" i="4"/>
  <c r="R3400" i="4" s="1"/>
  <c r="S3416" i="4"/>
  <c r="R3416" i="4" s="1"/>
  <c r="S3432" i="4"/>
  <c r="R3432" i="4" s="1"/>
  <c r="S3448" i="4"/>
  <c r="R3448" i="4" s="1"/>
  <c r="S3464" i="4"/>
  <c r="R3464" i="4" s="1"/>
  <c r="S3480" i="4"/>
  <c r="S3497" i="4"/>
  <c r="R3497" i="4" s="1"/>
  <c r="S3513" i="4"/>
  <c r="R3513" i="4" s="1"/>
  <c r="S3529" i="4"/>
  <c r="R3529" i="4" s="1"/>
  <c r="S3545" i="4"/>
  <c r="R3545" i="4" s="1"/>
  <c r="S3561" i="4"/>
  <c r="R3561" i="4" s="1"/>
  <c r="S3577" i="4"/>
  <c r="R3577" i="4" s="1"/>
  <c r="S3593" i="4"/>
  <c r="R3593" i="4" s="1"/>
  <c r="S3609" i="4"/>
  <c r="R3609" i="4" s="1"/>
  <c r="S3626" i="4"/>
  <c r="R3626" i="4" s="1"/>
  <c r="S3642" i="4"/>
  <c r="S3658" i="4"/>
  <c r="R3658" i="4" s="1"/>
  <c r="S3674" i="4"/>
  <c r="R3674" i="4" s="1"/>
  <c r="S3690" i="4"/>
  <c r="R3690" i="4" s="1"/>
  <c r="S3705" i="4"/>
  <c r="R3705" i="4" s="1"/>
  <c r="S3722" i="4"/>
  <c r="R3722" i="4" s="1"/>
  <c r="S3738" i="4"/>
  <c r="S3754" i="4"/>
  <c r="R3754" i="4" s="1"/>
  <c r="S3770" i="4"/>
  <c r="R3770" i="4" s="1"/>
  <c r="S3786" i="4"/>
  <c r="R3786" i="4" s="1"/>
  <c r="S3802" i="4"/>
  <c r="R3802" i="4" s="1"/>
  <c r="S3817" i="4"/>
  <c r="R3817" i="4" s="1"/>
  <c r="S3834" i="4"/>
  <c r="R3834" i="4" s="1"/>
  <c r="S3850" i="4"/>
  <c r="S3866" i="4"/>
  <c r="R3866" i="4" s="1"/>
  <c r="S3882" i="4"/>
  <c r="R3882" i="4" s="1"/>
  <c r="S3898" i="4"/>
  <c r="S3913" i="4"/>
  <c r="R3913" i="4" s="1"/>
  <c r="S3929" i="4"/>
  <c r="R3929" i="4" s="1"/>
  <c r="S3945" i="4"/>
  <c r="R3945" i="4" s="1"/>
  <c r="S3961" i="4"/>
  <c r="R3961" i="4" s="1"/>
  <c r="S3977" i="4"/>
  <c r="R3977" i="4" s="1"/>
  <c r="S3993" i="4"/>
  <c r="S4008" i="4"/>
  <c r="R4008" i="4" s="1"/>
  <c r="S4024" i="4"/>
  <c r="R4024" i="4" s="1"/>
  <c r="S4040" i="4"/>
  <c r="R4040" i="4" s="1"/>
  <c r="S4056" i="4"/>
  <c r="R4056" i="4" s="1"/>
  <c r="S4072" i="4"/>
  <c r="R4072" i="4" s="1"/>
  <c r="S4088" i="4"/>
  <c r="R4088" i="4" s="1"/>
  <c r="S4104" i="4"/>
  <c r="R4104" i="4" s="1"/>
  <c r="S1358" i="4"/>
  <c r="R1358" i="4" s="1"/>
  <c r="S1615" i="4"/>
  <c r="R1615" i="4" s="1"/>
  <c r="S1920" i="4"/>
  <c r="S1969" i="4"/>
  <c r="R1969" i="4" s="1"/>
  <c r="S2023" i="4"/>
  <c r="R2023" i="4" s="1"/>
  <c r="S2072" i="4"/>
  <c r="R2072" i="4" s="1"/>
  <c r="S2127" i="4"/>
  <c r="R2127" i="4" s="1"/>
  <c r="S2176" i="4"/>
  <c r="R2176" i="4" s="1"/>
  <c r="S2225" i="4"/>
  <c r="R2225" i="4" s="1"/>
  <c r="S2279" i="4"/>
  <c r="R2279" i="4" s="1"/>
  <c r="S2328" i="4"/>
  <c r="R2328" i="4" s="1"/>
  <c r="S2383" i="4"/>
  <c r="R2383" i="4" s="1"/>
  <c r="S2432" i="4"/>
  <c r="R2432" i="4" s="1"/>
  <c r="S2481" i="4"/>
  <c r="R2481" i="4" s="1"/>
  <c r="S2533" i="4"/>
  <c r="R2533" i="4" s="1"/>
  <c r="S2549" i="4"/>
  <c r="R2549" i="4" s="1"/>
  <c r="S2565" i="4"/>
  <c r="R2565" i="4" s="1"/>
  <c r="S2581" i="4"/>
  <c r="S2597" i="4"/>
  <c r="S2613" i="4"/>
  <c r="R2613" i="4" s="1"/>
  <c r="S2629" i="4"/>
  <c r="R2629" i="4" s="1"/>
  <c r="S2661" i="4"/>
  <c r="R2661" i="4" s="1"/>
  <c r="S2677" i="4"/>
  <c r="R2677" i="4" s="1"/>
  <c r="S2693" i="4"/>
  <c r="R2693" i="4" s="1"/>
  <c r="S2709" i="4"/>
  <c r="S2795" i="4"/>
  <c r="R2795" i="4" s="1"/>
  <c r="S2811" i="4"/>
  <c r="R2811" i="4" s="1"/>
  <c r="S2827" i="4"/>
  <c r="R2827" i="4" s="1"/>
  <c r="S2843" i="4"/>
  <c r="R2843" i="4" s="1"/>
  <c r="S2859" i="4"/>
  <c r="R2859" i="4" s="1"/>
  <c r="S2875" i="4"/>
  <c r="R2875" i="4" s="1"/>
  <c r="S2891" i="4"/>
  <c r="R2891" i="4" s="1"/>
  <c r="S2907" i="4"/>
  <c r="R2907" i="4" s="1"/>
  <c r="S2923" i="4"/>
  <c r="S2939" i="4"/>
  <c r="S2955" i="4"/>
  <c r="R2955" i="4" s="1"/>
  <c r="S2971" i="4"/>
  <c r="R2971" i="4" s="1"/>
  <c r="S2987" i="4"/>
  <c r="R2987" i="4" s="1"/>
  <c r="S3003" i="4"/>
  <c r="R3003" i="4" s="1"/>
  <c r="S3019" i="4"/>
  <c r="R3019" i="4" s="1"/>
  <c r="S3035" i="4"/>
  <c r="R3035" i="4" s="1"/>
  <c r="S3051" i="4"/>
  <c r="R3051" i="4" s="1"/>
  <c r="S3067" i="4"/>
  <c r="R3067" i="4" s="1"/>
  <c r="S3083" i="4"/>
  <c r="R3083" i="4" s="1"/>
  <c r="S3099" i="4"/>
  <c r="R3099" i="4" s="1"/>
  <c r="S3115" i="4"/>
  <c r="R3115" i="4" s="1"/>
  <c r="S3131" i="4"/>
  <c r="R3131" i="4" s="1"/>
  <c r="S3147" i="4"/>
  <c r="R3147" i="4" s="1"/>
  <c r="S3163" i="4"/>
  <c r="R3163" i="4" s="1"/>
  <c r="S3179" i="4"/>
  <c r="S3195" i="4"/>
  <c r="S3211" i="4"/>
  <c r="R3211" i="4" s="1"/>
  <c r="S3227" i="4"/>
  <c r="R3227" i="4" s="1"/>
  <c r="S3243" i="4"/>
  <c r="R3243" i="4" s="1"/>
  <c r="S3258" i="4"/>
  <c r="R3258" i="4" s="1"/>
  <c r="S3274" i="4"/>
  <c r="R3274" i="4" s="1"/>
  <c r="S3290" i="4"/>
  <c r="R3290" i="4" s="1"/>
  <c r="S3306" i="4"/>
  <c r="R3306" i="4" s="1"/>
  <c r="S3322" i="4"/>
  <c r="R3322" i="4" s="1"/>
  <c r="S3338" i="4"/>
  <c r="R3338" i="4" s="1"/>
  <c r="S3354" i="4"/>
  <c r="R3354" i="4" s="1"/>
  <c r="S3369" i="4"/>
  <c r="R3369" i="4" s="1"/>
  <c r="S3385" i="4"/>
  <c r="R3385" i="4" s="1"/>
  <c r="S3401" i="4"/>
  <c r="R3401" i="4" s="1"/>
  <c r="S3417" i="4"/>
  <c r="R3417" i="4" s="1"/>
  <c r="S3433" i="4"/>
  <c r="S3449" i="4"/>
  <c r="S3465" i="4"/>
  <c r="R3465" i="4" s="1"/>
  <c r="S3481" i="4"/>
  <c r="R3481" i="4" s="1"/>
  <c r="S3498" i="4"/>
  <c r="R3498" i="4" s="1"/>
  <c r="S3514" i="4"/>
  <c r="R3514" i="4" s="1"/>
  <c r="S3530" i="4"/>
  <c r="R3530" i="4" s="1"/>
  <c r="S3546" i="4"/>
  <c r="R3546" i="4" s="1"/>
  <c r="S3562" i="4"/>
  <c r="R3562" i="4" s="1"/>
  <c r="S3578" i="4"/>
  <c r="R3578" i="4" s="1"/>
  <c r="S3594" i="4"/>
  <c r="R3594" i="4" s="1"/>
  <c r="S3610" i="4"/>
  <c r="R3610" i="4" s="1"/>
  <c r="S3627" i="4"/>
  <c r="R3627" i="4" s="1"/>
  <c r="S3643" i="4"/>
  <c r="R3643" i="4" s="1"/>
  <c r="S3659" i="4"/>
  <c r="R3659" i="4" s="1"/>
  <c r="S3675" i="4"/>
  <c r="R3675" i="4" s="1"/>
  <c r="S3691" i="4"/>
  <c r="S3706" i="4"/>
  <c r="R3706" i="4" s="1"/>
  <c r="S3723" i="4"/>
  <c r="R3723" i="4" s="1"/>
  <c r="S3739" i="4"/>
  <c r="R3739" i="4" s="1"/>
  <c r="S3755" i="4"/>
  <c r="R3755" i="4" s="1"/>
  <c r="S3771" i="4"/>
  <c r="R3771" i="4" s="1"/>
  <c r="S3787" i="4"/>
  <c r="R3787" i="4" s="1"/>
  <c r="S3803" i="4"/>
  <c r="S3818" i="4"/>
  <c r="R3818" i="4" s="1"/>
  <c r="S2128" i="4"/>
  <c r="R2128" i="4" s="1"/>
  <c r="S2534" i="4"/>
  <c r="R2534" i="4" s="1"/>
  <c r="S2662" i="4"/>
  <c r="R2662" i="4" s="1"/>
  <c r="S2796" i="4"/>
  <c r="R2796" i="4" s="1"/>
  <c r="S2924" i="4"/>
  <c r="R2924" i="4" s="1"/>
  <c r="S3052" i="4"/>
  <c r="R3052" i="4" s="1"/>
  <c r="S3180" i="4"/>
  <c r="R3180" i="4" s="1"/>
  <c r="S3307" i="4"/>
  <c r="S3434" i="4"/>
  <c r="S3499" i="4"/>
  <c r="R3499" i="4" s="1"/>
  <c r="S3563" i="4"/>
  <c r="S3612" i="4"/>
  <c r="R3612" i="4" s="1"/>
  <c r="S3654" i="4"/>
  <c r="R3654" i="4" s="1"/>
  <c r="S3686" i="4"/>
  <c r="R3686" i="4" s="1"/>
  <c r="S3718" i="4"/>
  <c r="R3718" i="4" s="1"/>
  <c r="T3718" i="4" s="1"/>
  <c r="S3750" i="4"/>
  <c r="R3750" i="4" s="1"/>
  <c r="S3782" i="4"/>
  <c r="R3782" i="4" s="1"/>
  <c r="S3813" i="4"/>
  <c r="R3813" i="4" s="1"/>
  <c r="S3843" i="4"/>
  <c r="R3843" i="4" s="1"/>
  <c r="S3869" i="4"/>
  <c r="R3869" i="4" s="1"/>
  <c r="S3894" i="4"/>
  <c r="R3894" i="4" s="1"/>
  <c r="S3918" i="4"/>
  <c r="R3918" i="4" s="1"/>
  <c r="S3946" i="4"/>
  <c r="R3946" i="4" s="1"/>
  <c r="S3970" i="4"/>
  <c r="S3995" i="4"/>
  <c r="R3995" i="4" s="1"/>
  <c r="S4017" i="4"/>
  <c r="R4017" i="4" s="1"/>
  <c r="S4041" i="4"/>
  <c r="R4041" i="4" s="1"/>
  <c r="S4062" i="4"/>
  <c r="R4062" i="4" s="1"/>
  <c r="S4085" i="4"/>
  <c r="R4085" i="4" s="1"/>
  <c r="S4107" i="4"/>
  <c r="R4107" i="4" s="1"/>
  <c r="S4125" i="4"/>
  <c r="S4141" i="4"/>
  <c r="R4141" i="4" s="1"/>
  <c r="S4157" i="4"/>
  <c r="R4157" i="4" s="1"/>
  <c r="S4173" i="4"/>
  <c r="R4173" i="4" s="1"/>
  <c r="S4189" i="4"/>
  <c r="R4189" i="4" s="1"/>
  <c r="S4205" i="4"/>
  <c r="R4205" i="4" s="1"/>
  <c r="S4221" i="4"/>
  <c r="R4221" i="4" s="1"/>
  <c r="S4237" i="4"/>
  <c r="R4237" i="4" s="1"/>
  <c r="S4253" i="4"/>
  <c r="R4253" i="4" s="1"/>
  <c r="S4269" i="4"/>
  <c r="S4285" i="4"/>
  <c r="S4301" i="4"/>
  <c r="R4301" i="4" s="1"/>
  <c r="S4317" i="4"/>
  <c r="R4317" i="4" s="1"/>
  <c r="S4333" i="4"/>
  <c r="R4333" i="4" s="1"/>
  <c r="S4349" i="4"/>
  <c r="R4349" i="4" s="1"/>
  <c r="S4365" i="4"/>
  <c r="R4365" i="4" s="1"/>
  <c r="S4381" i="4"/>
  <c r="R4381" i="4" s="1"/>
  <c r="S4397" i="4"/>
  <c r="R4397" i="4" s="1"/>
  <c r="S4413" i="4"/>
  <c r="R4413" i="4" s="1"/>
  <c r="S4429" i="4"/>
  <c r="R4429" i="4" s="1"/>
  <c r="S4445" i="4"/>
  <c r="R4445" i="4" s="1"/>
  <c r="T4445" i="4" s="1"/>
  <c r="S4461" i="4"/>
  <c r="R4461" i="4" s="1"/>
  <c r="S4477" i="4"/>
  <c r="R4477" i="4" s="1"/>
  <c r="S4493" i="4"/>
  <c r="R4493" i="4" s="1"/>
  <c r="S4509" i="4"/>
  <c r="R4509" i="4" s="1"/>
  <c r="S4524" i="4"/>
  <c r="S4540" i="4"/>
  <c r="S4556" i="4"/>
  <c r="R4556" i="4" s="1"/>
  <c r="S4572" i="4"/>
  <c r="R4572" i="4" s="1"/>
  <c r="S4588" i="4"/>
  <c r="R4588" i="4" s="1"/>
  <c r="S4604" i="4"/>
  <c r="R4604" i="4" s="1"/>
  <c r="S4620" i="4"/>
  <c r="R4620" i="4" s="1"/>
  <c r="S4636" i="4"/>
  <c r="R4636" i="4" s="1"/>
  <c r="S4652" i="4"/>
  <c r="R4652" i="4" s="1"/>
  <c r="S4668" i="4"/>
  <c r="R4668" i="4" s="1"/>
  <c r="S4684" i="4"/>
  <c r="R4684" i="4" s="1"/>
  <c r="S4700" i="4"/>
  <c r="R4700" i="4" s="1"/>
  <c r="S4716" i="4"/>
  <c r="R4716" i="4" s="1"/>
  <c r="S4732" i="4"/>
  <c r="R4732" i="4" s="1"/>
  <c r="S4748" i="4"/>
  <c r="R4748" i="4" s="1"/>
  <c r="S4764" i="4"/>
  <c r="R4764" i="4" s="1"/>
  <c r="S4780" i="4"/>
  <c r="S4796" i="4"/>
  <c r="S4811" i="4"/>
  <c r="R4811" i="4" s="1"/>
  <c r="S4827" i="4"/>
  <c r="R4827" i="4" s="1"/>
  <c r="S4843" i="4"/>
  <c r="R4843" i="4" s="1"/>
  <c r="S4859" i="4"/>
  <c r="R4859" i="4" s="1"/>
  <c r="S4875" i="4"/>
  <c r="R4875" i="4" s="1"/>
  <c r="S4891" i="4"/>
  <c r="R4891" i="4" s="1"/>
  <c r="S4907" i="4"/>
  <c r="R4907" i="4" s="1"/>
  <c r="S4923" i="4"/>
  <c r="R4923" i="4" s="1"/>
  <c r="S4939" i="4"/>
  <c r="R4939" i="4" s="1"/>
  <c r="S4955" i="4"/>
  <c r="R4955" i="4" s="1"/>
  <c r="S4971" i="4"/>
  <c r="R4971" i="4" s="1"/>
  <c r="S2129" i="4"/>
  <c r="R2129" i="4" s="1"/>
  <c r="S2535" i="4"/>
  <c r="R2535" i="4" s="1"/>
  <c r="S2663" i="4"/>
  <c r="R2663" i="4" s="1"/>
  <c r="S2797" i="4"/>
  <c r="S2925" i="4"/>
  <c r="R2925" i="4" s="1"/>
  <c r="S3053" i="4"/>
  <c r="S3181" i="4"/>
  <c r="R3181" i="4" s="1"/>
  <c r="S3308" i="4"/>
  <c r="R3308" i="4" s="1"/>
  <c r="S3435" i="4"/>
  <c r="R3435" i="4" s="1"/>
  <c r="S3500" i="4"/>
  <c r="R3500" i="4" s="1"/>
  <c r="S3564" i="4"/>
  <c r="R3564" i="4" s="1"/>
  <c r="S3615" i="4"/>
  <c r="R3615" i="4" s="1"/>
  <c r="S3656" i="4"/>
  <c r="R3656" i="4" s="1"/>
  <c r="S3688" i="4"/>
  <c r="R3688" i="4" s="1"/>
  <c r="S3720" i="4"/>
  <c r="R3720" i="4" s="1"/>
  <c r="T3720" i="4" s="1"/>
  <c r="S3752" i="4"/>
  <c r="R3752" i="4" s="1"/>
  <c r="S3784" i="4"/>
  <c r="R3784" i="4" s="1"/>
  <c r="S3815" i="4"/>
  <c r="R3815" i="4" s="1"/>
  <c r="S3845" i="4"/>
  <c r="R3845" i="4" s="1"/>
  <c r="S3870" i="4"/>
  <c r="S3896" i="4"/>
  <c r="R3896" i="4" s="1"/>
  <c r="S3919" i="4"/>
  <c r="R3919" i="4" s="1"/>
  <c r="S3947" i="4"/>
  <c r="R3947" i="4" s="1"/>
  <c r="S3972" i="4"/>
  <c r="R3972" i="4" s="1"/>
  <c r="S3996" i="4"/>
  <c r="R3996" i="4" s="1"/>
  <c r="S4018" i="4"/>
  <c r="R4018" i="4" s="1"/>
  <c r="S4042" i="4"/>
  <c r="S4065" i="4"/>
  <c r="R4065" i="4" s="1"/>
  <c r="S4086" i="4"/>
  <c r="R4086" i="4" s="1"/>
  <c r="S4108" i="4"/>
  <c r="R4108" i="4" s="1"/>
  <c r="S4126" i="4"/>
  <c r="R4126" i="4" s="1"/>
  <c r="S4142" i="4"/>
  <c r="R4142" i="4" s="1"/>
  <c r="S4158" i="4"/>
  <c r="R4158" i="4" s="1"/>
  <c r="S4174" i="4"/>
  <c r="R4174" i="4" s="1"/>
  <c r="S4190" i="4"/>
  <c r="R4190" i="4" s="1"/>
  <c r="S4206" i="4"/>
  <c r="S4222" i="4"/>
  <c r="R4222" i="4" s="1"/>
  <c r="S4238" i="4"/>
  <c r="R4238" i="4" s="1"/>
  <c r="S4254" i="4"/>
  <c r="R4254" i="4" s="1"/>
  <c r="S4270" i="4"/>
  <c r="R4270" i="4" s="1"/>
  <c r="S4286" i="4"/>
  <c r="R4286" i="4" s="1"/>
  <c r="T4286" i="4" s="1"/>
  <c r="S4302" i="4"/>
  <c r="R4302" i="4" s="1"/>
  <c r="S4318" i="4"/>
  <c r="R4318" i="4" s="1"/>
  <c r="S4334" i="4"/>
  <c r="R4334" i="4" s="1"/>
  <c r="S4350" i="4"/>
  <c r="R4350" i="4" s="1"/>
  <c r="S4366" i="4"/>
  <c r="R4366" i="4" s="1"/>
  <c r="S4382" i="4"/>
  <c r="R4382" i="4" s="1"/>
  <c r="S4398" i="4"/>
  <c r="R4398" i="4" s="1"/>
  <c r="S4414" i="4"/>
  <c r="R4414" i="4" s="1"/>
  <c r="S4430" i="4"/>
  <c r="R4430" i="4" s="1"/>
  <c r="S4446" i="4"/>
  <c r="R4446" i="4" s="1"/>
  <c r="S4462" i="4"/>
  <c r="S4478" i="4"/>
  <c r="R4478" i="4" s="1"/>
  <c r="S4494" i="4"/>
  <c r="R4494" i="4" s="1"/>
  <c r="S4510" i="4"/>
  <c r="R4510" i="4" s="1"/>
  <c r="S4525" i="4"/>
  <c r="R4525" i="4" s="1"/>
  <c r="S4541" i="4"/>
  <c r="R4541" i="4" s="1"/>
  <c r="S4557" i="4"/>
  <c r="R4557" i="4" s="1"/>
  <c r="S4573" i="4"/>
  <c r="R4573" i="4" s="1"/>
  <c r="S4589" i="4"/>
  <c r="S4605" i="4"/>
  <c r="R4605" i="4" s="1"/>
  <c r="S4621" i="4"/>
  <c r="R4621" i="4" s="1"/>
  <c r="S4637" i="4"/>
  <c r="R4637" i="4" s="1"/>
  <c r="S4653" i="4"/>
  <c r="R4653" i="4" s="1"/>
  <c r="S4669" i="4"/>
  <c r="R4669" i="4" s="1"/>
  <c r="S4685" i="4"/>
  <c r="R4685" i="4" s="1"/>
  <c r="S4701" i="4"/>
  <c r="R4701" i="4" s="1"/>
  <c r="S4717" i="4"/>
  <c r="S4733" i="4"/>
  <c r="R4733" i="4" s="1"/>
  <c r="T4733" i="4" s="1"/>
  <c r="S4749" i="4"/>
  <c r="R4749" i="4" s="1"/>
  <c r="S4765" i="4"/>
  <c r="R4765" i="4" s="1"/>
  <c r="S4781" i="4"/>
  <c r="R4781" i="4" s="1"/>
  <c r="S2783" i="4"/>
  <c r="R2783" i="4" s="1"/>
  <c r="S4828" i="4"/>
  <c r="R4828" i="4" s="1"/>
  <c r="S4844" i="4"/>
  <c r="S4876" i="4"/>
  <c r="R4876" i="4" s="1"/>
  <c r="S4892" i="4"/>
  <c r="R4892" i="4" s="1"/>
  <c r="S4908" i="4"/>
  <c r="R4908" i="4" s="1"/>
  <c r="S4924" i="4"/>
  <c r="R4924" i="4" s="1"/>
  <c r="S4940" i="4"/>
  <c r="R4940" i="4" s="1"/>
  <c r="S4956" i="4"/>
  <c r="R4956" i="4" s="1"/>
  <c r="S4972" i="4"/>
  <c r="R4972" i="4" s="1"/>
  <c r="T4972" i="4" s="1"/>
  <c r="S4988" i="4"/>
  <c r="R4988" i="4" s="1"/>
  <c r="S1375" i="4"/>
  <c r="S2177" i="4"/>
  <c r="S2550" i="4"/>
  <c r="R2550" i="4" s="1"/>
  <c r="T2550" i="4" s="1"/>
  <c r="S2812" i="4"/>
  <c r="R2812" i="4" s="1"/>
  <c r="T2812" i="4" s="1"/>
  <c r="S2940" i="4"/>
  <c r="R2940" i="4" s="1"/>
  <c r="S3068" i="4"/>
  <c r="R3068" i="4" s="1"/>
  <c r="S3196" i="4"/>
  <c r="R3196" i="4" s="1"/>
  <c r="S3323" i="4"/>
  <c r="S3438" i="4"/>
  <c r="R3438" i="4" s="1"/>
  <c r="S3503" i="4"/>
  <c r="R3503" i="4" s="1"/>
  <c r="S3567" i="4"/>
  <c r="R3567" i="4" s="1"/>
  <c r="S3616" i="4"/>
  <c r="R3616" i="4" s="1"/>
  <c r="S3660" i="4"/>
  <c r="R3660" i="4" s="1"/>
  <c r="S3692" i="4"/>
  <c r="R3692" i="4" s="1"/>
  <c r="S3724" i="4"/>
  <c r="R3724" i="4" s="1"/>
  <c r="S3756" i="4"/>
  <c r="R3756" i="4" s="1"/>
  <c r="S3788" i="4"/>
  <c r="R3788" i="4" s="1"/>
  <c r="S3819" i="4"/>
  <c r="R3819" i="4" s="1"/>
  <c r="S3846" i="4"/>
  <c r="R3846" i="4" s="1"/>
  <c r="S3871" i="4"/>
  <c r="R3871" i="4" s="1"/>
  <c r="S3899" i="4"/>
  <c r="R3899" i="4" s="1"/>
  <c r="S3922" i="4"/>
  <c r="R3922" i="4" s="1"/>
  <c r="S3948" i="4"/>
  <c r="R3948" i="4" s="1"/>
  <c r="S3973" i="4"/>
  <c r="S3997" i="4"/>
  <c r="R3997" i="4" s="1"/>
  <c r="S4019" i="4"/>
  <c r="R4019" i="4" s="1"/>
  <c r="S4043" i="4"/>
  <c r="R4043" i="4" s="1"/>
  <c r="S4066" i="4"/>
  <c r="R4066" i="4" s="1"/>
  <c r="S4089" i="4"/>
  <c r="R4089" i="4" s="1"/>
  <c r="S4109" i="4"/>
  <c r="R4109" i="4" s="1"/>
  <c r="S4127" i="4"/>
  <c r="R4127" i="4" s="1"/>
  <c r="S4143" i="4"/>
  <c r="R4143" i="4" s="1"/>
  <c r="S4159" i="4"/>
  <c r="S4175" i="4"/>
  <c r="R4175" i="4" s="1"/>
  <c r="S4191" i="4"/>
  <c r="R4191" i="4" s="1"/>
  <c r="S4207" i="4"/>
  <c r="R4207" i="4" s="1"/>
  <c r="S4223" i="4"/>
  <c r="R4223" i="4" s="1"/>
  <c r="S4239" i="4"/>
  <c r="R4239" i="4" s="1"/>
  <c r="S4255" i="4"/>
  <c r="R4255" i="4" s="1"/>
  <c r="S4271" i="4"/>
  <c r="S4287" i="4"/>
  <c r="R4287" i="4" s="1"/>
  <c r="T4287" i="4" s="1"/>
  <c r="S4303" i="4"/>
  <c r="R4303" i="4" s="1"/>
  <c r="S4319" i="4"/>
  <c r="R4319" i="4" s="1"/>
  <c r="S4335" i="4"/>
  <c r="R4335" i="4" s="1"/>
  <c r="S4351" i="4"/>
  <c r="R4351" i="4" s="1"/>
  <c r="S4367" i="4"/>
  <c r="R4367" i="4" s="1"/>
  <c r="S4383" i="4"/>
  <c r="R4383" i="4" s="1"/>
  <c r="S4399" i="4"/>
  <c r="R4399" i="4" s="1"/>
  <c r="S4415" i="4"/>
  <c r="S4431" i="4"/>
  <c r="R4431" i="4" s="1"/>
  <c r="S4447" i="4"/>
  <c r="R4447" i="4" s="1"/>
  <c r="T4447" i="4" s="1"/>
  <c r="S4463" i="4"/>
  <c r="R4463" i="4" s="1"/>
  <c r="S4479" i="4"/>
  <c r="R4479" i="4" s="1"/>
  <c r="S4495" i="4"/>
  <c r="R4495" i="4" s="1"/>
  <c r="S4511" i="4"/>
  <c r="R4511" i="4" s="1"/>
  <c r="S4526" i="4"/>
  <c r="S4542" i="4"/>
  <c r="R4542" i="4" s="1"/>
  <c r="S4558" i="4"/>
  <c r="R4558" i="4" s="1"/>
  <c r="S4574" i="4"/>
  <c r="R4574" i="4" s="1"/>
  <c r="S4590" i="4"/>
  <c r="R4590" i="4" s="1"/>
  <c r="S4606" i="4"/>
  <c r="R4606" i="4" s="1"/>
  <c r="S4622" i="4"/>
  <c r="R4622" i="4" s="1"/>
  <c r="S4638" i="4"/>
  <c r="R4638" i="4" s="1"/>
  <c r="S4654" i="4"/>
  <c r="R4654" i="4" s="1"/>
  <c r="S4670" i="4"/>
  <c r="S4686" i="4"/>
  <c r="R4686" i="4" s="1"/>
  <c r="S4702" i="4"/>
  <c r="R4702" i="4" s="1"/>
  <c r="S4718" i="4"/>
  <c r="R4718" i="4" s="1"/>
  <c r="S4734" i="4"/>
  <c r="R4734" i="4" s="1"/>
  <c r="S4750" i="4"/>
  <c r="R4750" i="4" s="1"/>
  <c r="S4766" i="4"/>
  <c r="R4766" i="4" s="1"/>
  <c r="S4782" i="4"/>
  <c r="S4797" i="4"/>
  <c r="R4797" i="4" s="1"/>
  <c r="T4797" i="4" s="1"/>
  <c r="S4813" i="4"/>
  <c r="R4813" i="4" s="1"/>
  <c r="S4829" i="4"/>
  <c r="R4829" i="4" s="1"/>
  <c r="S4845" i="4"/>
  <c r="R4845" i="4" s="1"/>
  <c r="S4861" i="4"/>
  <c r="R4861" i="4" s="1"/>
  <c r="S4877" i="4"/>
  <c r="R4877" i="4" s="1"/>
  <c r="S4893" i="4"/>
  <c r="R4893" i="4" s="1"/>
  <c r="S4909" i="4"/>
  <c r="R4909" i="4" s="1"/>
  <c r="S4925" i="4"/>
  <c r="S4941" i="4"/>
  <c r="R4941" i="4" s="1"/>
  <c r="S4957" i="4"/>
  <c r="R4957" i="4" s="1"/>
  <c r="S4973" i="4"/>
  <c r="R4973" i="4" s="1"/>
  <c r="S5005" i="4"/>
  <c r="R5005" i="4" s="1"/>
  <c r="S5021" i="4"/>
  <c r="R5021" i="4" s="1"/>
  <c r="S2785" i="4"/>
  <c r="R2785" i="4" s="1"/>
  <c r="S5051" i="4"/>
  <c r="S1391" i="4"/>
  <c r="R1391" i="4" s="1"/>
  <c r="S2183" i="4"/>
  <c r="R2183" i="4" s="1"/>
  <c r="S2551" i="4"/>
  <c r="R2551" i="4" s="1"/>
  <c r="S2679" i="4"/>
  <c r="R2679" i="4" s="1"/>
  <c r="S2813" i="4"/>
  <c r="R2813" i="4" s="1"/>
  <c r="S2941" i="4"/>
  <c r="R2941" i="4" s="1"/>
  <c r="S3069" i="4"/>
  <c r="R3069" i="4" s="1"/>
  <c r="S3197" i="4"/>
  <c r="R3197" i="4" s="1"/>
  <c r="S3324" i="4"/>
  <c r="R3324" i="4" s="1"/>
  <c r="S3446" i="4"/>
  <c r="S3511" i="4"/>
  <c r="R3511" i="4" s="1"/>
  <c r="S3575" i="4"/>
  <c r="R3575" i="4" s="1"/>
  <c r="S3622" i="4"/>
  <c r="R3622" i="4" s="1"/>
  <c r="S3661" i="4"/>
  <c r="R3661" i="4" s="1"/>
  <c r="S3693" i="4"/>
  <c r="R3693" i="4" s="1"/>
  <c r="S3725" i="4"/>
  <c r="R3725" i="4" s="1"/>
  <c r="S3757" i="4"/>
  <c r="R3757" i="4" s="1"/>
  <c r="S3789" i="4"/>
  <c r="R3789" i="4" s="1"/>
  <c r="S3820" i="4"/>
  <c r="R3820" i="4" s="1"/>
  <c r="S3848" i="4"/>
  <c r="R3848" i="4" s="1"/>
  <c r="S3872" i="4"/>
  <c r="R3872" i="4" s="1"/>
  <c r="S3900" i="4"/>
  <c r="R3900" i="4" s="1"/>
  <c r="S3924" i="4"/>
  <c r="R3924" i="4" s="1"/>
  <c r="S3949" i="4"/>
  <c r="R3949" i="4" s="1"/>
  <c r="S3975" i="4"/>
  <c r="R3975" i="4" s="1"/>
  <c r="S3998" i="4"/>
  <c r="R3998" i="4" s="1"/>
  <c r="S4020" i="4"/>
  <c r="R4020" i="4" s="1"/>
  <c r="S4044" i="4"/>
  <c r="R4044" i="4" s="1"/>
  <c r="S4067" i="4"/>
  <c r="R4067" i="4" s="1"/>
  <c r="S4090" i="4"/>
  <c r="R4090" i="4" s="1"/>
  <c r="S4110" i="4"/>
  <c r="R4110" i="4" s="1"/>
  <c r="S4128" i="4"/>
  <c r="S4144" i="4"/>
  <c r="R4144" i="4" s="1"/>
  <c r="S4160" i="4"/>
  <c r="R4160" i="4" s="1"/>
  <c r="S4176" i="4"/>
  <c r="R4176" i="4" s="1"/>
  <c r="S4192" i="4"/>
  <c r="R4192" i="4" s="1"/>
  <c r="S4208" i="4"/>
  <c r="R4208" i="4" s="1"/>
  <c r="S4224" i="4"/>
  <c r="R4224" i="4" s="1"/>
  <c r="S4240" i="4"/>
  <c r="R4240" i="4" s="1"/>
  <c r="S4256" i="4"/>
  <c r="R4256" i="4" s="1"/>
  <c r="S4272" i="4"/>
  <c r="R4272" i="4" s="1"/>
  <c r="S4288" i="4"/>
  <c r="S4304" i="4"/>
  <c r="R4304" i="4" s="1"/>
  <c r="S4320" i="4"/>
  <c r="R4320" i="4" s="1"/>
  <c r="S4336" i="4"/>
  <c r="R4336" i="4" s="1"/>
  <c r="S4352" i="4"/>
  <c r="R4352" i="4" s="1"/>
  <c r="S4368" i="4"/>
  <c r="R4368" i="4" s="1"/>
  <c r="T4368" i="4" s="1"/>
  <c r="S4384" i="4"/>
  <c r="R4384" i="4" s="1"/>
  <c r="S4400" i="4"/>
  <c r="R4400" i="4" s="1"/>
  <c r="S4416" i="4"/>
  <c r="R4416" i="4" s="1"/>
  <c r="S4432" i="4"/>
  <c r="R4432" i="4" s="1"/>
  <c r="S4448" i="4"/>
  <c r="R4448" i="4" s="1"/>
  <c r="S4464" i="4"/>
  <c r="R4464" i="4" s="1"/>
  <c r="S4480" i="4"/>
  <c r="R4480" i="4" s="1"/>
  <c r="S4496" i="4"/>
  <c r="R4496" i="4" s="1"/>
  <c r="S4512" i="4"/>
  <c r="R4512" i="4" s="1"/>
  <c r="S4527" i="4"/>
  <c r="R4527" i="4" s="1"/>
  <c r="S4543" i="4"/>
  <c r="R4543" i="4" s="1"/>
  <c r="S4559" i="4"/>
  <c r="R4559" i="4" s="1"/>
  <c r="S4575" i="4"/>
  <c r="R4575" i="4" s="1"/>
  <c r="S4591" i="4"/>
  <c r="R4591" i="4" s="1"/>
  <c r="S4607" i="4"/>
  <c r="R4607" i="4" s="1"/>
  <c r="S4623" i="4"/>
  <c r="R4623" i="4" s="1"/>
  <c r="S4639" i="4"/>
  <c r="S4655" i="4"/>
  <c r="R4655" i="4" s="1"/>
  <c r="S4671" i="4"/>
  <c r="R4671" i="4" s="1"/>
  <c r="S4687" i="4"/>
  <c r="R4687" i="4" s="1"/>
  <c r="S4703" i="4"/>
  <c r="R4703" i="4" s="1"/>
  <c r="S4719" i="4"/>
  <c r="R4719" i="4" s="1"/>
  <c r="S4735" i="4"/>
  <c r="R4735" i="4" s="1"/>
  <c r="S4751" i="4"/>
  <c r="R4751" i="4" s="1"/>
  <c r="S4767" i="4"/>
  <c r="R4767" i="4" s="1"/>
  <c r="S4783" i="4"/>
  <c r="R4783" i="4" s="1"/>
  <c r="S4798" i="4"/>
  <c r="S4814" i="4"/>
  <c r="R4814" i="4" s="1"/>
  <c r="S4830" i="4"/>
  <c r="R4830" i="4" s="1"/>
  <c r="S4846" i="4"/>
  <c r="R4846" i="4" s="1"/>
  <c r="S4862" i="4"/>
  <c r="R4862" i="4" s="1"/>
  <c r="T4862" i="4" s="1"/>
  <c r="S4878" i="4"/>
  <c r="R4878" i="4" s="1"/>
  <c r="S4894" i="4"/>
  <c r="S4910" i="4"/>
  <c r="R4910" i="4" s="1"/>
  <c r="S4926" i="4"/>
  <c r="R4926" i="4" s="1"/>
  <c r="S4942" i="4"/>
  <c r="R4942" i="4" s="1"/>
  <c r="T4942" i="4" s="1"/>
  <c r="S4958" i="4"/>
  <c r="R4958" i="4" s="1"/>
  <c r="S4974" i="4"/>
  <c r="R4974" i="4" s="1"/>
  <c r="S4990" i="4"/>
  <c r="R4990" i="4" s="1"/>
  <c r="S5006" i="4"/>
  <c r="R5006" i="4" s="1"/>
  <c r="S5022" i="4"/>
  <c r="R5022" i="4" s="1"/>
  <c r="S5052" i="4"/>
  <c r="S5068" i="4"/>
  <c r="R5068" i="4" s="1"/>
  <c r="S5084" i="4"/>
  <c r="R5084" i="4" s="1"/>
  <c r="S1631" i="4"/>
  <c r="R1631" i="4" s="1"/>
  <c r="S2231" i="4"/>
  <c r="R2231" i="4" s="1"/>
  <c r="S2566" i="4"/>
  <c r="R2566" i="4" s="1"/>
  <c r="S2828" i="4"/>
  <c r="R2828" i="4" s="1"/>
  <c r="S2956" i="4"/>
  <c r="R2956" i="4" s="1"/>
  <c r="S3084" i="4"/>
  <c r="R3084" i="4" s="1"/>
  <c r="S3212" i="4"/>
  <c r="R3212" i="4" s="1"/>
  <c r="S3339" i="4"/>
  <c r="S3450" i="4"/>
  <c r="R3450" i="4" s="1"/>
  <c r="S3515" i="4"/>
  <c r="R3515" i="4" s="1"/>
  <c r="S3579" i="4"/>
  <c r="R3579" i="4" s="1"/>
  <c r="S3624" i="4"/>
  <c r="R3624" i="4" s="1"/>
  <c r="S3662" i="4"/>
  <c r="R3662" i="4" s="1"/>
  <c r="S3694" i="4"/>
  <c r="R3694" i="4" s="1"/>
  <c r="S3726" i="4"/>
  <c r="R3726" i="4" s="1"/>
  <c r="S3758" i="4"/>
  <c r="R3758" i="4" s="1"/>
  <c r="S3790" i="4"/>
  <c r="R3790" i="4" s="1"/>
  <c r="S3822" i="4"/>
  <c r="S3851" i="4"/>
  <c r="R3851" i="4" s="1"/>
  <c r="S3875" i="4"/>
  <c r="R3875" i="4" s="1"/>
  <c r="S3901" i="4"/>
  <c r="R3901" i="4" s="1"/>
  <c r="S3925" i="4"/>
  <c r="R3925" i="4" s="1"/>
  <c r="S3950" i="4"/>
  <c r="R3950" i="4" s="1"/>
  <c r="S3978" i="4"/>
  <c r="R3978" i="4" s="1"/>
  <c r="S3999" i="4"/>
  <c r="R3999" i="4" s="1"/>
  <c r="S4022" i="4"/>
  <c r="R4022" i="4" s="1"/>
  <c r="T4022" i="4" s="1"/>
  <c r="S4045" i="4"/>
  <c r="R4045" i="4" s="1"/>
  <c r="S4068" i="4"/>
  <c r="R4068" i="4" s="1"/>
  <c r="S4091" i="4"/>
  <c r="R4091" i="4" s="1"/>
  <c r="S4113" i="4"/>
  <c r="R4113" i="4" s="1"/>
  <c r="S4129" i="4"/>
  <c r="R4129" i="4" s="1"/>
  <c r="S4145" i="4"/>
  <c r="R4145" i="4" s="1"/>
  <c r="S4161" i="4"/>
  <c r="R4161" i="4" s="1"/>
  <c r="S4177" i="4"/>
  <c r="R4177" i="4" s="1"/>
  <c r="S4193" i="4"/>
  <c r="R4193" i="4" s="1"/>
  <c r="S4209" i="4"/>
  <c r="R4209" i="4" s="1"/>
  <c r="S4225" i="4"/>
  <c r="R4225" i="4" s="1"/>
  <c r="S4241" i="4"/>
  <c r="R4241" i="4" s="1"/>
  <c r="S4257" i="4"/>
  <c r="R4257" i="4" s="1"/>
  <c r="S4273" i="4"/>
  <c r="R4273" i="4" s="1"/>
  <c r="S4289" i="4"/>
  <c r="R4289" i="4" s="1"/>
  <c r="S4305" i="4"/>
  <c r="R4305" i="4" s="1"/>
  <c r="S4321" i="4"/>
  <c r="R4321" i="4" s="1"/>
  <c r="S4337" i="4"/>
  <c r="R4337" i="4" s="1"/>
  <c r="S4353" i="4"/>
  <c r="R4353" i="4" s="1"/>
  <c r="S4369" i="4"/>
  <c r="R4369" i="4" s="1"/>
  <c r="S4385" i="4"/>
  <c r="R4385" i="4" s="1"/>
  <c r="S4401" i="4"/>
  <c r="R4401" i="4" s="1"/>
  <c r="S4417" i="4"/>
  <c r="R4417" i="4" s="1"/>
  <c r="S4433" i="4"/>
  <c r="R4433" i="4" s="1"/>
  <c r="S4449" i="4"/>
  <c r="R4449" i="4" s="1"/>
  <c r="S4465" i="4"/>
  <c r="R4465" i="4" s="1"/>
  <c r="S4481" i="4"/>
  <c r="R4481" i="4" s="1"/>
  <c r="S4497" i="4"/>
  <c r="R4497" i="4" s="1"/>
  <c r="S4513" i="4"/>
  <c r="R4513" i="4" s="1"/>
  <c r="S4528" i="4"/>
  <c r="S4544" i="4"/>
  <c r="R4544" i="4" s="1"/>
  <c r="S4560" i="4"/>
  <c r="R4560" i="4" s="1"/>
  <c r="S4576" i="4"/>
  <c r="R4576" i="4" s="1"/>
  <c r="S4592" i="4"/>
  <c r="R4592" i="4" s="1"/>
  <c r="S4608" i="4"/>
  <c r="R4608" i="4" s="1"/>
  <c r="S4624" i="4"/>
  <c r="R4624" i="4" s="1"/>
  <c r="S4640" i="4"/>
  <c r="R4640" i="4" s="1"/>
  <c r="S4656" i="4"/>
  <c r="R4656" i="4" s="1"/>
  <c r="S4672" i="4"/>
  <c r="R4672" i="4" s="1"/>
  <c r="S4688" i="4"/>
  <c r="R4688" i="4" s="1"/>
  <c r="S4704" i="4"/>
  <c r="R4704" i="4" s="1"/>
  <c r="S4720" i="4"/>
  <c r="R4720" i="4" s="1"/>
  <c r="S4736" i="4"/>
  <c r="R4736" i="4" s="1"/>
  <c r="T4736" i="4" s="1"/>
  <c r="S4752" i="4"/>
  <c r="R4752" i="4" s="1"/>
  <c r="S4768" i="4"/>
  <c r="R4768" i="4" s="1"/>
  <c r="S4784" i="4"/>
  <c r="R4784" i="4" s="1"/>
  <c r="S4799" i="4"/>
  <c r="R4799" i="4" s="1"/>
  <c r="S4815" i="4"/>
  <c r="R4815" i="4" s="1"/>
  <c r="S4831" i="4"/>
  <c r="R4831" i="4" s="1"/>
  <c r="S4847" i="4"/>
  <c r="R4847" i="4" s="1"/>
  <c r="S4879" i="4"/>
  <c r="R4879" i="4" s="1"/>
  <c r="S4895" i="4"/>
  <c r="R4895" i="4" s="1"/>
  <c r="S4911" i="4"/>
  <c r="R4911" i="4" s="1"/>
  <c r="S4927" i="4"/>
  <c r="R4927" i="4" s="1"/>
  <c r="S4959" i="4"/>
  <c r="R4959" i="4" s="1"/>
  <c r="S4975" i="4"/>
  <c r="R4975" i="4" s="1"/>
  <c r="S4991" i="4"/>
  <c r="R4991" i="4" s="1"/>
  <c r="S5007" i="4"/>
  <c r="R5007" i="4" s="1"/>
  <c r="S5023" i="4"/>
  <c r="S5037" i="4"/>
  <c r="R5037" i="4" s="1"/>
  <c r="S5053" i="4"/>
  <c r="R5053" i="4" s="1"/>
  <c r="S5069" i="4"/>
  <c r="R5069" i="4" s="1"/>
  <c r="S5085" i="4"/>
  <c r="R5085" i="4" s="1"/>
  <c r="S5101" i="4"/>
  <c r="R5101" i="4" s="1"/>
  <c r="S5133" i="4"/>
  <c r="R5133" i="4" s="1"/>
  <c r="S5149" i="4"/>
  <c r="R5149" i="4" s="1"/>
  <c r="T5149" i="4" s="1"/>
  <c r="S5181" i="4"/>
  <c r="R5181" i="4" s="1"/>
  <c r="S5197" i="4"/>
  <c r="S5229" i="4"/>
  <c r="S5245" i="4"/>
  <c r="R5245" i="4" s="1"/>
  <c r="S5261" i="4"/>
  <c r="R5261" i="4" s="1"/>
  <c r="S5277" i="4"/>
  <c r="R5277" i="4" s="1"/>
  <c r="S5309" i="4"/>
  <c r="R5309" i="4" s="1"/>
  <c r="S5325" i="4"/>
  <c r="R5325" i="4" s="1"/>
  <c r="S5357" i="4"/>
  <c r="R5357" i="4" s="1"/>
  <c r="S5373" i="4"/>
  <c r="R5373" i="4" s="1"/>
  <c r="S5405" i="4"/>
  <c r="R5405" i="4" s="1"/>
  <c r="S5453" i="4"/>
  <c r="R5453" i="4" s="1"/>
  <c r="S5469" i="4"/>
  <c r="R5469" i="4" s="1"/>
  <c r="T5469" i="4" s="1"/>
  <c r="S5517" i="4"/>
  <c r="R5517" i="4" s="1"/>
  <c r="S1647" i="4"/>
  <c r="R1647" i="4" s="1"/>
  <c r="S2232" i="4"/>
  <c r="R2232" i="4" s="1"/>
  <c r="S2567" i="4"/>
  <c r="R2567" i="4" s="1"/>
  <c r="S2695" i="4"/>
  <c r="S2829" i="4"/>
  <c r="R2829" i="4" s="1"/>
  <c r="S2957" i="4"/>
  <c r="R2957" i="4" s="1"/>
  <c r="S3085" i="4"/>
  <c r="R3085" i="4" s="1"/>
  <c r="S3213" i="4"/>
  <c r="R3213" i="4" s="1"/>
  <c r="S3340" i="4"/>
  <c r="R3340" i="4" s="1"/>
  <c r="S3451" i="4"/>
  <c r="R3451" i="4" s="1"/>
  <c r="S3516" i="4"/>
  <c r="S3580" i="4"/>
  <c r="R3580" i="4" s="1"/>
  <c r="S3628" i="4"/>
  <c r="R3628" i="4" s="1"/>
  <c r="S3663" i="4"/>
  <c r="R3663" i="4" s="1"/>
  <c r="S3695" i="4"/>
  <c r="R3695" i="4" s="1"/>
  <c r="S3727" i="4"/>
  <c r="R3727" i="4" s="1"/>
  <c r="S3759" i="4"/>
  <c r="R3759" i="4" s="1"/>
  <c r="S3791" i="4"/>
  <c r="R3791" i="4" s="1"/>
  <c r="S3823" i="4"/>
  <c r="R3823" i="4" s="1"/>
  <c r="S3852" i="4"/>
  <c r="S3877" i="4"/>
  <c r="S3902" i="4"/>
  <c r="R3902" i="4" s="1"/>
  <c r="S3927" i="4"/>
  <c r="R3927" i="4" s="1"/>
  <c r="T3927" i="4" s="1"/>
  <c r="S3951" i="4"/>
  <c r="R3951" i="4" s="1"/>
  <c r="S3979" i="4"/>
  <c r="R3979" i="4" s="1"/>
  <c r="S4002" i="4"/>
  <c r="R4002" i="4" s="1"/>
  <c r="S4046" i="4"/>
  <c r="S4070" i="4"/>
  <c r="R4070" i="4" s="1"/>
  <c r="S4092" i="4"/>
  <c r="R4092" i="4" s="1"/>
  <c r="S4114" i="4"/>
  <c r="R4114" i="4" s="1"/>
  <c r="S4130" i="4"/>
  <c r="R4130" i="4" s="1"/>
  <c r="S4146" i="4"/>
  <c r="R4146" i="4" s="1"/>
  <c r="S4162" i="4"/>
  <c r="R4162" i="4" s="1"/>
  <c r="S4178" i="4"/>
  <c r="R4178" i="4" s="1"/>
  <c r="S4194" i="4"/>
  <c r="R4194" i="4" s="1"/>
  <c r="S4210" i="4"/>
  <c r="S4226" i="4"/>
  <c r="R4226" i="4" s="1"/>
  <c r="S4242" i="4"/>
  <c r="R4242" i="4" s="1"/>
  <c r="S4258" i="4"/>
  <c r="R4258" i="4" s="1"/>
  <c r="S4274" i="4"/>
  <c r="R4274" i="4" s="1"/>
  <c r="S4290" i="4"/>
  <c r="R4290" i="4" s="1"/>
  <c r="S4306" i="4"/>
  <c r="R4306" i="4" s="1"/>
  <c r="S4322" i="4"/>
  <c r="S4338" i="4"/>
  <c r="R4338" i="4" s="1"/>
  <c r="S4354" i="4"/>
  <c r="R4354" i="4" s="1"/>
  <c r="S4370" i="4"/>
  <c r="R4370" i="4" s="1"/>
  <c r="S4386" i="4"/>
  <c r="R4386" i="4" s="1"/>
  <c r="S4402" i="4"/>
  <c r="R4402" i="4" s="1"/>
  <c r="S4418" i="4"/>
  <c r="R4418" i="4" s="1"/>
  <c r="S4434" i="4"/>
  <c r="R4434" i="4" s="1"/>
  <c r="S4450" i="4"/>
  <c r="R4450" i="4" s="1"/>
  <c r="S4466" i="4"/>
  <c r="S4482" i="4"/>
  <c r="R4482" i="4" s="1"/>
  <c r="S4498" i="4"/>
  <c r="R4498" i="4" s="1"/>
  <c r="S4514" i="4"/>
  <c r="R4514" i="4" s="1"/>
  <c r="S4529" i="4"/>
  <c r="R4529" i="4" s="1"/>
  <c r="S4545" i="4"/>
  <c r="R4545" i="4" s="1"/>
  <c r="S4561" i="4"/>
  <c r="R4561" i="4" s="1"/>
  <c r="S4577" i="4"/>
  <c r="S4593" i="4"/>
  <c r="R4593" i="4" s="1"/>
  <c r="S4609" i="4"/>
  <c r="R4609" i="4" s="1"/>
  <c r="S4625" i="4"/>
  <c r="R4625" i="4" s="1"/>
  <c r="S4641" i="4"/>
  <c r="R4641" i="4" s="1"/>
  <c r="S4657" i="4"/>
  <c r="R4657" i="4" s="1"/>
  <c r="S4673" i="4"/>
  <c r="R4673" i="4" s="1"/>
  <c r="S4689" i="4"/>
  <c r="R4689" i="4" s="1"/>
  <c r="S4705" i="4"/>
  <c r="R4705" i="4" s="1"/>
  <c r="S4721" i="4"/>
  <c r="S4737" i="4"/>
  <c r="R4737" i="4" s="1"/>
  <c r="S4753" i="4"/>
  <c r="R4753" i="4" s="1"/>
  <c r="S4769" i="4"/>
  <c r="R4769" i="4" s="1"/>
  <c r="S4785" i="4"/>
  <c r="R4785" i="4" s="1"/>
  <c r="S4800" i="4"/>
  <c r="R4800" i="4" s="1"/>
  <c r="T4800" i="4" s="1"/>
  <c r="S4816" i="4"/>
  <c r="R4816" i="4" s="1"/>
  <c r="S4832" i="4"/>
  <c r="S4848" i="4"/>
  <c r="R4848" i="4" s="1"/>
  <c r="S4864" i="4"/>
  <c r="R4864" i="4" s="1"/>
  <c r="S4880" i="4"/>
  <c r="R4880" i="4" s="1"/>
  <c r="S4896" i="4"/>
  <c r="R4896" i="4" s="1"/>
  <c r="S4912" i="4"/>
  <c r="R4912" i="4" s="1"/>
  <c r="S4928" i="4"/>
  <c r="R4928" i="4" s="1"/>
  <c r="S4944" i="4"/>
  <c r="R4944" i="4" s="1"/>
  <c r="S4960" i="4"/>
  <c r="R4960" i="4" s="1"/>
  <c r="S4976" i="4"/>
  <c r="S4992" i="4"/>
  <c r="R4992" i="4" s="1"/>
  <c r="S5008" i="4"/>
  <c r="R5008" i="4" s="1"/>
  <c r="S5024" i="4"/>
  <c r="R5024" i="4" s="1"/>
  <c r="S5038" i="4"/>
  <c r="R5038" i="4" s="1"/>
  <c r="S5054" i="4"/>
  <c r="R5054" i="4" s="1"/>
  <c r="S5070" i="4"/>
  <c r="R5070" i="4" s="1"/>
  <c r="S5086" i="4"/>
  <c r="S5102" i="4"/>
  <c r="R5102" i="4" s="1"/>
  <c r="S2280" i="4"/>
  <c r="R2280" i="4" s="1"/>
  <c r="S2582" i="4"/>
  <c r="R2582" i="4" s="1"/>
  <c r="S2710" i="4"/>
  <c r="R2710" i="4" s="1"/>
  <c r="S2844" i="4"/>
  <c r="R2844" i="4" s="1"/>
  <c r="S2972" i="4"/>
  <c r="R2972" i="4" s="1"/>
  <c r="S3100" i="4"/>
  <c r="R3100" i="4" s="1"/>
  <c r="S3228" i="4"/>
  <c r="R3228" i="4" s="1"/>
  <c r="S3355" i="4"/>
  <c r="R3355" i="4" s="1"/>
  <c r="S3454" i="4"/>
  <c r="R3454" i="4" s="1"/>
  <c r="S3519" i="4"/>
  <c r="R3519" i="4" s="1"/>
  <c r="S3583" i="4"/>
  <c r="R3583" i="4" s="1"/>
  <c r="S3629" i="4"/>
  <c r="R3629" i="4" s="1"/>
  <c r="S3664" i="4"/>
  <c r="R3664" i="4" s="1"/>
  <c r="S3696" i="4"/>
  <c r="R3696" i="4" s="1"/>
  <c r="S3728" i="4"/>
  <c r="R3728" i="4" s="1"/>
  <c r="S3760" i="4"/>
  <c r="R3760" i="4" s="1"/>
  <c r="S3792" i="4"/>
  <c r="R3792" i="4" s="1"/>
  <c r="S3824" i="4"/>
  <c r="R3824" i="4" s="1"/>
  <c r="S3853" i="4"/>
  <c r="R3853" i="4" s="1"/>
  <c r="S3878" i="4"/>
  <c r="R3878" i="4" s="1"/>
  <c r="S3903" i="4"/>
  <c r="R3903" i="4" s="1"/>
  <c r="S3930" i="4"/>
  <c r="R3930" i="4" s="1"/>
  <c r="S3954" i="4"/>
  <c r="R3954" i="4" s="1"/>
  <c r="S3980" i="4"/>
  <c r="R3980" i="4" s="1"/>
  <c r="S4003" i="4"/>
  <c r="S4026" i="4"/>
  <c r="R4026" i="4" s="1"/>
  <c r="S4049" i="4"/>
  <c r="R4049" i="4" s="1"/>
  <c r="S4073" i="4"/>
  <c r="R4073" i="4" s="1"/>
  <c r="S4093" i="4"/>
  <c r="R4093" i="4" s="1"/>
  <c r="S4115" i="4"/>
  <c r="R4115" i="4" s="1"/>
  <c r="T4115" i="4" s="1"/>
  <c r="S4131" i="4"/>
  <c r="R4131" i="4" s="1"/>
  <c r="S4147" i="4"/>
  <c r="R4147" i="4" s="1"/>
  <c r="S4163" i="4"/>
  <c r="R4163" i="4" s="1"/>
  <c r="S4179" i="4"/>
  <c r="R4179" i="4" s="1"/>
  <c r="S4195" i="4"/>
  <c r="R4195" i="4" s="1"/>
  <c r="S4211" i="4"/>
  <c r="R4211" i="4" s="1"/>
  <c r="S4227" i="4"/>
  <c r="R4227" i="4" s="1"/>
  <c r="S4243" i="4"/>
  <c r="R4243" i="4" s="1"/>
  <c r="S4259" i="4"/>
  <c r="R4259" i="4" s="1"/>
  <c r="S4275" i="4"/>
  <c r="R4275" i="4" s="1"/>
  <c r="S4291" i="4"/>
  <c r="S4307" i="4"/>
  <c r="R4307" i="4" s="1"/>
  <c r="S4323" i="4"/>
  <c r="R4323" i="4" s="1"/>
  <c r="S4339" i="4"/>
  <c r="R4339" i="4" s="1"/>
  <c r="S4355" i="4"/>
  <c r="R4355" i="4" s="1"/>
  <c r="S4371" i="4"/>
  <c r="R4371" i="4" s="1"/>
  <c r="S4387" i="4"/>
  <c r="R4387" i="4" s="1"/>
  <c r="S4403" i="4"/>
  <c r="R4403" i="4" s="1"/>
  <c r="S4419" i="4"/>
  <c r="R4419" i="4" s="1"/>
  <c r="S4435" i="4"/>
  <c r="R4435" i="4" s="1"/>
  <c r="S4451" i="4"/>
  <c r="R4451" i="4" s="1"/>
  <c r="S4467" i="4"/>
  <c r="R4467" i="4" s="1"/>
  <c r="S4483" i="4"/>
  <c r="R4483" i="4" s="1"/>
  <c r="S4499" i="4"/>
  <c r="R4499" i="4" s="1"/>
  <c r="S4515" i="4"/>
  <c r="R4515" i="4" s="1"/>
  <c r="S4530" i="4"/>
  <c r="R4530" i="4" s="1"/>
  <c r="S4546" i="4"/>
  <c r="S4562" i="4"/>
  <c r="R4562" i="4" s="1"/>
  <c r="S4578" i="4"/>
  <c r="R4578" i="4" s="1"/>
  <c r="S4594" i="4"/>
  <c r="R4594" i="4" s="1"/>
  <c r="S4610" i="4"/>
  <c r="R4610" i="4" s="1"/>
  <c r="S4626" i="4"/>
  <c r="R4626" i="4" s="1"/>
  <c r="S4642" i="4"/>
  <c r="R4642" i="4" s="1"/>
  <c r="S4658" i="4"/>
  <c r="R4658" i="4" s="1"/>
  <c r="S4674" i="4"/>
  <c r="R4674" i="4" s="1"/>
  <c r="S4690" i="4"/>
  <c r="R4690" i="4" s="1"/>
  <c r="S4706" i="4"/>
  <c r="R4706" i="4" s="1"/>
  <c r="S4722" i="4"/>
  <c r="R4722" i="4" s="1"/>
  <c r="S4738" i="4"/>
  <c r="R4738" i="4" s="1"/>
  <c r="S4754" i="4"/>
  <c r="S4770" i="4"/>
  <c r="R4770" i="4" s="1"/>
  <c r="S4786" i="4"/>
  <c r="R4786" i="4" s="1"/>
  <c r="S4801" i="4"/>
  <c r="R4801" i="4" s="1"/>
  <c r="S4817" i="4"/>
  <c r="R4817" i="4" s="1"/>
  <c r="S4833" i="4"/>
  <c r="R4833" i="4" s="1"/>
  <c r="S4849" i="4"/>
  <c r="R4849" i="4" s="1"/>
  <c r="S4865" i="4"/>
  <c r="R4865" i="4" s="1"/>
  <c r="S4881" i="4"/>
  <c r="R4881" i="4" s="1"/>
  <c r="S4897" i="4"/>
  <c r="R4897" i="4" s="1"/>
  <c r="S4913" i="4"/>
  <c r="R4913" i="4" s="1"/>
  <c r="S4929" i="4"/>
  <c r="R4929" i="4" s="1"/>
  <c r="S4945" i="4"/>
  <c r="R4945" i="4" s="1"/>
  <c r="S4961" i="4"/>
  <c r="R4961" i="4" s="1"/>
  <c r="S4977" i="4"/>
  <c r="R4977" i="4" s="1"/>
  <c r="T4977" i="4" s="1"/>
  <c r="S4993" i="4"/>
  <c r="R4993" i="4" s="1"/>
  <c r="S5009" i="4"/>
  <c r="R5009" i="4" s="1"/>
  <c r="S5025" i="4"/>
  <c r="R5025" i="4" s="1"/>
  <c r="S5039" i="4"/>
  <c r="R5039" i="4" s="1"/>
  <c r="S5055" i="4"/>
  <c r="R5055" i="4" s="1"/>
  <c r="S5071" i="4"/>
  <c r="R5071" i="4" s="1"/>
  <c r="S5087" i="4"/>
  <c r="R5087" i="4" s="1"/>
  <c r="T5087" i="4" s="1"/>
  <c r="S5103" i="4"/>
  <c r="R5103" i="4" s="1"/>
  <c r="S5119" i="4"/>
  <c r="R5119" i="4" s="1"/>
  <c r="S5135" i="4"/>
  <c r="R5135" i="4" s="1"/>
  <c r="S5151" i="4"/>
  <c r="R5151" i="4" s="1"/>
  <c r="S5167" i="4"/>
  <c r="R5167" i="4" s="1"/>
  <c r="S5183" i="4"/>
  <c r="R5183" i="4" s="1"/>
  <c r="S5199" i="4"/>
  <c r="S5215" i="4"/>
  <c r="R5215" i="4" s="1"/>
  <c r="S5231" i="4"/>
  <c r="R5231" i="4" s="1"/>
  <c r="S5247" i="4"/>
  <c r="R5247" i="4" s="1"/>
  <c r="S5279" i="4"/>
  <c r="R5279" i="4" s="1"/>
  <c r="S5295" i="4"/>
  <c r="R5295" i="4" s="1"/>
  <c r="S5311" i="4"/>
  <c r="S5327" i="4"/>
  <c r="R5327" i="4" s="1"/>
  <c r="S5359" i="4"/>
  <c r="R5359" i="4" s="1"/>
  <c r="S5375" i="4"/>
  <c r="R5375" i="4" s="1"/>
  <c r="S5407" i="4"/>
  <c r="R5407" i="4" s="1"/>
  <c r="S5439" i="4"/>
  <c r="R5439" i="4" s="1"/>
  <c r="S5503" i="4"/>
  <c r="R5503" i="4" s="1"/>
  <c r="S5519" i="4"/>
  <c r="S5535" i="4"/>
  <c r="R5535" i="4" s="1"/>
  <c r="S2287" i="4"/>
  <c r="R2287" i="4" s="1"/>
  <c r="S2583" i="4"/>
  <c r="R2583" i="4" s="1"/>
  <c r="S2711" i="4"/>
  <c r="R2711" i="4" s="1"/>
  <c r="S2845" i="4"/>
  <c r="R2845" i="4" s="1"/>
  <c r="S2973" i="4"/>
  <c r="R2973" i="4" s="1"/>
  <c r="S3101" i="4"/>
  <c r="R3101" i="4" s="1"/>
  <c r="S3229" i="4"/>
  <c r="R3229" i="4" s="1"/>
  <c r="S3356" i="4"/>
  <c r="S3462" i="4"/>
  <c r="S3527" i="4"/>
  <c r="R3527" i="4" s="1"/>
  <c r="S3589" i="4"/>
  <c r="R3589" i="4" s="1"/>
  <c r="S3631" i="4"/>
  <c r="R3631" i="4" s="1"/>
  <c r="S3669" i="4"/>
  <c r="R3669" i="4" s="1"/>
  <c r="S3701" i="4"/>
  <c r="R3701" i="4" s="1"/>
  <c r="S3733" i="4"/>
  <c r="S3765" i="4"/>
  <c r="R3765" i="4" s="1"/>
  <c r="S3797" i="4"/>
  <c r="R3797" i="4" s="1"/>
  <c r="S3829" i="4"/>
  <c r="R3829" i="4" s="1"/>
  <c r="T3829" i="4" s="1"/>
  <c r="S3854" i="4"/>
  <c r="R3854" i="4" s="1"/>
  <c r="S3880" i="4"/>
  <c r="R3880" i="4" s="1"/>
  <c r="S3904" i="4"/>
  <c r="R3904" i="4" s="1"/>
  <c r="S3931" i="4"/>
  <c r="R3931" i="4" s="1"/>
  <c r="S3956" i="4"/>
  <c r="R3956" i="4" s="1"/>
  <c r="S3981" i="4"/>
  <c r="S4004" i="4"/>
  <c r="S4027" i="4"/>
  <c r="R4027" i="4" s="1"/>
  <c r="S4050" i="4"/>
  <c r="R4050" i="4" s="1"/>
  <c r="S4074" i="4"/>
  <c r="R4074" i="4" s="1"/>
  <c r="S4094" i="4"/>
  <c r="R4094" i="4" s="1"/>
  <c r="S4116" i="4"/>
  <c r="R4116" i="4" s="1"/>
  <c r="S4132" i="4"/>
  <c r="R4132" i="4" s="1"/>
  <c r="S4148" i="4"/>
  <c r="R4148" i="4" s="1"/>
  <c r="S4164" i="4"/>
  <c r="R4164" i="4" s="1"/>
  <c r="S4180" i="4"/>
  <c r="R4180" i="4" s="1"/>
  <c r="S4196" i="4"/>
  <c r="R4196" i="4" s="1"/>
  <c r="S4212" i="4"/>
  <c r="R4212" i="4" s="1"/>
  <c r="S4228" i="4"/>
  <c r="R4228" i="4" s="1"/>
  <c r="S4244" i="4"/>
  <c r="R4244" i="4" s="1"/>
  <c r="S4260" i="4"/>
  <c r="R4260" i="4" s="1"/>
  <c r="S4276" i="4"/>
  <c r="S4292" i="4"/>
  <c r="S4308" i="4"/>
  <c r="R4308" i="4" s="1"/>
  <c r="S4324" i="4"/>
  <c r="R4324" i="4" s="1"/>
  <c r="S4340" i="4"/>
  <c r="R4340" i="4" s="1"/>
  <c r="S4356" i="4"/>
  <c r="R4356" i="4" s="1"/>
  <c r="S4372" i="4"/>
  <c r="R4372" i="4" s="1"/>
  <c r="S4388" i="4"/>
  <c r="R4388" i="4" s="1"/>
  <c r="S4404" i="4"/>
  <c r="R4404" i="4" s="1"/>
  <c r="S4420" i="4"/>
  <c r="R4420" i="4" s="1"/>
  <c r="S4436" i="4"/>
  <c r="R4436" i="4" s="1"/>
  <c r="S4452" i="4"/>
  <c r="R4452" i="4" s="1"/>
  <c r="S4468" i="4"/>
  <c r="R4468" i="4" s="1"/>
  <c r="S4484" i="4"/>
  <c r="R4484" i="4" s="1"/>
  <c r="S4500" i="4"/>
  <c r="R4500" i="4" s="1"/>
  <c r="S4516" i="4"/>
  <c r="R4516" i="4" s="1"/>
  <c r="S4531" i="4"/>
  <c r="S4547" i="4"/>
  <c r="S4563" i="4"/>
  <c r="R4563" i="4" s="1"/>
  <c r="S4579" i="4"/>
  <c r="R4579" i="4" s="1"/>
  <c r="S4595" i="4"/>
  <c r="R4595" i="4" s="1"/>
  <c r="S4611" i="4"/>
  <c r="R4611" i="4" s="1"/>
  <c r="S4627" i="4"/>
  <c r="R4627" i="4" s="1"/>
  <c r="S4643" i="4"/>
  <c r="R4643" i="4" s="1"/>
  <c r="S4659" i="4"/>
  <c r="R4659" i="4" s="1"/>
  <c r="S4675" i="4"/>
  <c r="R4675" i="4" s="1"/>
  <c r="S4691" i="4"/>
  <c r="R4691" i="4" s="1"/>
  <c r="S4707" i="4"/>
  <c r="R4707" i="4" s="1"/>
  <c r="S4723" i="4"/>
  <c r="R4723" i="4" s="1"/>
  <c r="S4739" i="4"/>
  <c r="R4739" i="4" s="1"/>
  <c r="S4755" i="4"/>
  <c r="R4755" i="4" s="1"/>
  <c r="S4771" i="4"/>
  <c r="R4771" i="4" s="1"/>
  <c r="S4787" i="4"/>
  <c r="S4802" i="4"/>
  <c r="S4818" i="4"/>
  <c r="R4818" i="4" s="1"/>
  <c r="S4834" i="4"/>
  <c r="R4834" i="4" s="1"/>
  <c r="S4850" i="4"/>
  <c r="R4850" i="4" s="1"/>
  <c r="S4866" i="4"/>
  <c r="R4866" i="4" s="1"/>
  <c r="S4882" i="4"/>
  <c r="R4882" i="4" s="1"/>
  <c r="S4898" i="4"/>
  <c r="R4898" i="4" s="1"/>
  <c r="S4914" i="4"/>
  <c r="R4914" i="4" s="1"/>
  <c r="S4930" i="4"/>
  <c r="R4930" i="4" s="1"/>
  <c r="S4946" i="4"/>
  <c r="R4946" i="4" s="1"/>
  <c r="S4962" i="4"/>
  <c r="R4962" i="4" s="1"/>
  <c r="S4978" i="4"/>
  <c r="R4978" i="4" s="1"/>
  <c r="S4994" i="4"/>
  <c r="R4994" i="4" s="1"/>
  <c r="S1921" i="4"/>
  <c r="R1921" i="4" s="1"/>
  <c r="S2335" i="4"/>
  <c r="R2335" i="4" s="1"/>
  <c r="S2598" i="4"/>
  <c r="S2860" i="4"/>
  <c r="R2860" i="4" s="1"/>
  <c r="S2988" i="4"/>
  <c r="R2988" i="4" s="1"/>
  <c r="S3116" i="4"/>
  <c r="R3116" i="4" s="1"/>
  <c r="S3244" i="4"/>
  <c r="R3244" i="4" s="1"/>
  <c r="S3370" i="4"/>
  <c r="R3370" i="4" s="1"/>
  <c r="S3466" i="4"/>
  <c r="R3466" i="4" s="1"/>
  <c r="S3531" i="4"/>
  <c r="R3531" i="4" s="1"/>
  <c r="S3591" i="4"/>
  <c r="R3591" i="4" s="1"/>
  <c r="S3632" i="4"/>
  <c r="R3632" i="4" s="1"/>
  <c r="S3670" i="4"/>
  <c r="R3670" i="4" s="1"/>
  <c r="S3496" i="4"/>
  <c r="R3496" i="4" s="1"/>
  <c r="S3734" i="4"/>
  <c r="R3734" i="4" s="1"/>
  <c r="S3766" i="4"/>
  <c r="R3766" i="4" s="1"/>
  <c r="S3798" i="4"/>
  <c r="R3798" i="4" s="1"/>
  <c r="S3830" i="4"/>
  <c r="R3830" i="4" s="1"/>
  <c r="S3855" i="4"/>
  <c r="S3883" i="4"/>
  <c r="R3883" i="4" s="1"/>
  <c r="S3907" i="4"/>
  <c r="R3907" i="4" s="1"/>
  <c r="S3932" i="4"/>
  <c r="R3932" i="4" s="1"/>
  <c r="S3957" i="4"/>
  <c r="R3957" i="4" s="1"/>
  <c r="S3982" i="4"/>
  <c r="R3982" i="4" s="1"/>
  <c r="S4005" i="4"/>
  <c r="R4005" i="4" s="1"/>
  <c r="S4028" i="4"/>
  <c r="R4028" i="4" s="1"/>
  <c r="S4051" i="4"/>
  <c r="R4051" i="4" s="1"/>
  <c r="S4075" i="4"/>
  <c r="R4075" i="4" s="1"/>
  <c r="S4097" i="4"/>
  <c r="S4117" i="4"/>
  <c r="R4117" i="4" s="1"/>
  <c r="T4117" i="4" s="1"/>
  <c r="S4133" i="4"/>
  <c r="R4133" i="4" s="1"/>
  <c r="S4149" i="4"/>
  <c r="R4149" i="4" s="1"/>
  <c r="S4165" i="4"/>
  <c r="R4165" i="4" s="1"/>
  <c r="S4181" i="4"/>
  <c r="R4181" i="4" s="1"/>
  <c r="S4197" i="4"/>
  <c r="S4213" i="4"/>
  <c r="R4213" i="4" s="1"/>
  <c r="S4229" i="4"/>
  <c r="R4229" i="4" s="1"/>
  <c r="S4245" i="4"/>
  <c r="R4245" i="4" s="1"/>
  <c r="S4261" i="4"/>
  <c r="R4261" i="4" s="1"/>
  <c r="S4277" i="4"/>
  <c r="R4277" i="4" s="1"/>
  <c r="S4293" i="4"/>
  <c r="R4293" i="4" s="1"/>
  <c r="S4309" i="4"/>
  <c r="S4325" i="4"/>
  <c r="R4325" i="4" s="1"/>
  <c r="S4341" i="4"/>
  <c r="R4341" i="4" s="1"/>
  <c r="S4357" i="4"/>
  <c r="R4357" i="4" s="1"/>
  <c r="S4373" i="4"/>
  <c r="R4373" i="4" s="1"/>
  <c r="S4389" i="4"/>
  <c r="R4389" i="4" s="1"/>
  <c r="S4405" i="4"/>
  <c r="R4405" i="4" s="1"/>
  <c r="S4421" i="4"/>
  <c r="R4421" i="4" s="1"/>
  <c r="S4437" i="4"/>
  <c r="R4437" i="4" s="1"/>
  <c r="S4453" i="4"/>
  <c r="R4453" i="4" s="1"/>
  <c r="S4469" i="4"/>
  <c r="R4469" i="4" s="1"/>
  <c r="S4485" i="4"/>
  <c r="R4485" i="4" s="1"/>
  <c r="S4501" i="4"/>
  <c r="R4501" i="4" s="1"/>
  <c r="S4517" i="4"/>
  <c r="R4517" i="4" s="1"/>
  <c r="S4532" i="4"/>
  <c r="R4532" i="4" s="1"/>
  <c r="S4548" i="4"/>
  <c r="R4548" i="4" s="1"/>
  <c r="S4564" i="4"/>
  <c r="R4564" i="4" s="1"/>
  <c r="S4580" i="4"/>
  <c r="R4580" i="4" s="1"/>
  <c r="S4596" i="4"/>
  <c r="R4596" i="4" s="1"/>
  <c r="S4612" i="4"/>
  <c r="R4612" i="4" s="1"/>
  <c r="S4628" i="4"/>
  <c r="R4628" i="4" s="1"/>
  <c r="S4644" i="4"/>
  <c r="R4644" i="4" s="1"/>
  <c r="S4660" i="4"/>
  <c r="R4660" i="4" s="1"/>
  <c r="S4676" i="4"/>
  <c r="R4676" i="4" s="1"/>
  <c r="S4692" i="4"/>
  <c r="R4692" i="4" s="1"/>
  <c r="S4708" i="4"/>
  <c r="S4724" i="4"/>
  <c r="R4724" i="4" s="1"/>
  <c r="S4740" i="4"/>
  <c r="R4740" i="4" s="1"/>
  <c r="S4756" i="4"/>
  <c r="R4756" i="4" s="1"/>
  <c r="S4772" i="4"/>
  <c r="R4772" i="4" s="1"/>
  <c r="S4788" i="4"/>
  <c r="R4788" i="4" s="1"/>
  <c r="S4803" i="4"/>
  <c r="R4803" i="4" s="1"/>
  <c r="S4819" i="4"/>
  <c r="S4835" i="4"/>
  <c r="R4835" i="4" s="1"/>
  <c r="S4851" i="4"/>
  <c r="R4851" i="4" s="1"/>
  <c r="S4867" i="4"/>
  <c r="R4867" i="4" s="1"/>
  <c r="S4883" i="4"/>
  <c r="R4883" i="4" s="1"/>
  <c r="S4899" i="4"/>
  <c r="R4899" i="4" s="1"/>
  <c r="S4915" i="4"/>
  <c r="R4915" i="4" s="1"/>
  <c r="S4931" i="4"/>
  <c r="R4931" i="4" s="1"/>
  <c r="S4947" i="4"/>
  <c r="R4947" i="4" s="1"/>
  <c r="S4963" i="4"/>
  <c r="S4979" i="4"/>
  <c r="R4979" i="4" s="1"/>
  <c r="S1927" i="4"/>
  <c r="R1927" i="4" s="1"/>
  <c r="S2336" i="4"/>
  <c r="R2336" i="4" s="1"/>
  <c r="S2599" i="4"/>
  <c r="R2599" i="4" s="1"/>
  <c r="S2727" i="4"/>
  <c r="R2727" i="4" s="1"/>
  <c r="S2861" i="4"/>
  <c r="R2861" i="4" s="1"/>
  <c r="S2989" i="4"/>
  <c r="R2989" i="4" s="1"/>
  <c r="S3117" i="4"/>
  <c r="R3117" i="4" s="1"/>
  <c r="S3245" i="4"/>
  <c r="R3245" i="4" s="1"/>
  <c r="S3371" i="4"/>
  <c r="R3371" i="4" s="1"/>
  <c r="S3467" i="4"/>
  <c r="R3467" i="4" s="1"/>
  <c r="S3532" i="4"/>
  <c r="R3532" i="4" s="1"/>
  <c r="S3595" i="4"/>
  <c r="R3595" i="4" s="1"/>
  <c r="S3638" i="4"/>
  <c r="R3638" i="4" s="1"/>
  <c r="S3672" i="4"/>
  <c r="R3672" i="4" s="1"/>
  <c r="S3703" i="4"/>
  <c r="S3736" i="4"/>
  <c r="R3736" i="4" s="1"/>
  <c r="S3768" i="4"/>
  <c r="R3768" i="4" s="1"/>
  <c r="S3800" i="4"/>
  <c r="R3800" i="4" s="1"/>
  <c r="S3832" i="4"/>
  <c r="R3832" i="4" s="1"/>
  <c r="S3856" i="4"/>
  <c r="R3856" i="4" s="1"/>
  <c r="S3884" i="4"/>
  <c r="R3884" i="4" s="1"/>
  <c r="S3909" i="4"/>
  <c r="R3909" i="4" s="1"/>
  <c r="S3933" i="4"/>
  <c r="R3933" i="4" s="1"/>
  <c r="S3959" i="4"/>
  <c r="R3959" i="4" s="1"/>
  <c r="S3983" i="4"/>
  <c r="R3983" i="4" s="1"/>
  <c r="S4006" i="4"/>
  <c r="R4006" i="4" s="1"/>
  <c r="S4029" i="4"/>
  <c r="R4029" i="4" s="1"/>
  <c r="S4052" i="4"/>
  <c r="R4052" i="4" s="1"/>
  <c r="S4076" i="4"/>
  <c r="R4076" i="4" s="1"/>
  <c r="S4098" i="4"/>
  <c r="R4098" i="4" s="1"/>
  <c r="S4118" i="4"/>
  <c r="S4134" i="4"/>
  <c r="R4134" i="4" s="1"/>
  <c r="S4150" i="4"/>
  <c r="R4150" i="4" s="1"/>
  <c r="S4166" i="4"/>
  <c r="R4166" i="4" s="1"/>
  <c r="S4182" i="4"/>
  <c r="R4182" i="4" s="1"/>
  <c r="S4198" i="4"/>
  <c r="R4198" i="4" s="1"/>
  <c r="S4214" i="4"/>
  <c r="R4214" i="4" s="1"/>
  <c r="S4230" i="4"/>
  <c r="R4230" i="4" s="1"/>
  <c r="S4246" i="4"/>
  <c r="R4246" i="4" s="1"/>
  <c r="S4262" i="4"/>
  <c r="R4262" i="4" s="1"/>
  <c r="S4278" i="4"/>
  <c r="R4278" i="4" s="1"/>
  <c r="S4294" i="4"/>
  <c r="R4294" i="4" s="1"/>
  <c r="S4310" i="4"/>
  <c r="R4310" i="4" s="1"/>
  <c r="S4326" i="4"/>
  <c r="R4326" i="4" s="1"/>
  <c r="S4342" i="4"/>
  <c r="R4342" i="4" s="1"/>
  <c r="S4358" i="4"/>
  <c r="R4358" i="4" s="1"/>
  <c r="S4374" i="4"/>
  <c r="S4390" i="4"/>
  <c r="R4390" i="4" s="1"/>
  <c r="S4406" i="4"/>
  <c r="R4406" i="4" s="1"/>
  <c r="S4422" i="4"/>
  <c r="R4422" i="4" s="1"/>
  <c r="S4438" i="4"/>
  <c r="R4438" i="4" s="1"/>
  <c r="S4454" i="4"/>
  <c r="R4454" i="4" s="1"/>
  <c r="S4470" i="4"/>
  <c r="R4470" i="4" s="1"/>
  <c r="S4486" i="4"/>
  <c r="R4486" i="4" s="1"/>
  <c r="S4502" i="4"/>
  <c r="R4502" i="4" s="1"/>
  <c r="T4502" i="4" s="1"/>
  <c r="S4518" i="4"/>
  <c r="R4518" i="4" s="1"/>
  <c r="T4518" i="4" s="1"/>
  <c r="S4533" i="4"/>
  <c r="R4533" i="4" s="1"/>
  <c r="S4549" i="4"/>
  <c r="R4549" i="4" s="1"/>
  <c r="S4565" i="4"/>
  <c r="R4565" i="4" s="1"/>
  <c r="S4581" i="4"/>
  <c r="R4581" i="4" s="1"/>
  <c r="S4597" i="4"/>
  <c r="R4597" i="4" s="1"/>
  <c r="S4613" i="4"/>
  <c r="R4613" i="4" s="1"/>
  <c r="S4629" i="4"/>
  <c r="S4645" i="4"/>
  <c r="R4645" i="4" s="1"/>
  <c r="S4661" i="4"/>
  <c r="R4661" i="4" s="1"/>
  <c r="S4677" i="4"/>
  <c r="R4677" i="4" s="1"/>
  <c r="S4693" i="4"/>
  <c r="R4693" i="4" s="1"/>
  <c r="S4709" i="4"/>
  <c r="R4709" i="4" s="1"/>
  <c r="S4725" i="4"/>
  <c r="R4725" i="4" s="1"/>
  <c r="S4741" i="4"/>
  <c r="R4741" i="4" s="1"/>
  <c r="S4757" i="4"/>
  <c r="R4757" i="4" s="1"/>
  <c r="S4773" i="4"/>
  <c r="R4773" i="4" s="1"/>
  <c r="S4789" i="4"/>
  <c r="R4789" i="4" s="1"/>
  <c r="S4804" i="4"/>
  <c r="R4804" i="4" s="1"/>
  <c r="S4820" i="4"/>
  <c r="R4820" i="4" s="1"/>
  <c r="S4836" i="4"/>
  <c r="R4836" i="4" s="1"/>
  <c r="S4852" i="4"/>
  <c r="R4852" i="4" s="1"/>
  <c r="S4868" i="4"/>
  <c r="R4868" i="4" s="1"/>
  <c r="S4884" i="4"/>
  <c r="S4900" i="4"/>
  <c r="R4900" i="4" s="1"/>
  <c r="S4916" i="4"/>
  <c r="R4916" i="4" s="1"/>
  <c r="T4916" i="4" s="1"/>
  <c r="S4932" i="4"/>
  <c r="R4932" i="4" s="1"/>
  <c r="S4948" i="4"/>
  <c r="R4948" i="4" s="1"/>
  <c r="S4964" i="4"/>
  <c r="R4964" i="4" s="1"/>
  <c r="S4980" i="4"/>
  <c r="R4980" i="4" s="1"/>
  <c r="S4996" i="4"/>
  <c r="R4996" i="4" s="1"/>
  <c r="S5012" i="4"/>
  <c r="R5012" i="4" s="1"/>
  <c r="S5028" i="4"/>
  <c r="R5028" i="4" s="1"/>
  <c r="S5058" i="4"/>
  <c r="R5058" i="4" s="1"/>
  <c r="S5074" i="4"/>
  <c r="R5074" i="4" s="1"/>
  <c r="S5106" i="4"/>
  <c r="R5106" i="4" s="1"/>
  <c r="S5122" i="4"/>
  <c r="R5122" i="4" s="1"/>
  <c r="S5138" i="4"/>
  <c r="R5138" i="4" s="1"/>
  <c r="S5154" i="4"/>
  <c r="R5154" i="4" s="1"/>
  <c r="S5186" i="4"/>
  <c r="S5202" i="4"/>
  <c r="R5202" i="4" s="1"/>
  <c r="T5202" i="4" s="1"/>
  <c r="S5218" i="4"/>
  <c r="R5218" i="4" s="1"/>
  <c r="S5234" i="4"/>
  <c r="R5234" i="4" s="1"/>
  <c r="S5250" i="4"/>
  <c r="R5250" i="4" s="1"/>
  <c r="S5282" i="4"/>
  <c r="R5282" i="4" s="1"/>
  <c r="S5298" i="4"/>
  <c r="R5298" i="4" s="1"/>
  <c r="S5314" i="4"/>
  <c r="R5314" i="4" s="1"/>
  <c r="T5314" i="4" s="1"/>
  <c r="S5362" i="4"/>
  <c r="R5362" i="4" s="1"/>
  <c r="S5378" i="4"/>
  <c r="R5378" i="4" s="1"/>
  <c r="S5394" i="4"/>
  <c r="R5394" i="4" s="1"/>
  <c r="S5410" i="4"/>
  <c r="R5410" i="4" s="1"/>
  <c r="S5426" i="4"/>
  <c r="R5426" i="4" s="1"/>
  <c r="S5442" i="4"/>
  <c r="R5442" i="4" s="1"/>
  <c r="S5458" i="4"/>
  <c r="R5458" i="4" s="1"/>
  <c r="S5490" i="4"/>
  <c r="R5490" i="4" s="1"/>
  <c r="S5506" i="4"/>
  <c r="R5506" i="4" s="1"/>
  <c r="S5554" i="4"/>
  <c r="R5554" i="4" s="1"/>
  <c r="S5602" i="4"/>
  <c r="R5602" i="4" s="1"/>
  <c r="S1975" i="4"/>
  <c r="R1975" i="4" s="1"/>
  <c r="S2384" i="4"/>
  <c r="R2384" i="4" s="1"/>
  <c r="S2614" i="4"/>
  <c r="R2614" i="4" s="1"/>
  <c r="T2614" i="4" s="1"/>
  <c r="S2742" i="4"/>
  <c r="R2742" i="4" s="1"/>
  <c r="S2876" i="4"/>
  <c r="S3004" i="4"/>
  <c r="R3004" i="4" s="1"/>
  <c r="S3132" i="4"/>
  <c r="R3132" i="4" s="1"/>
  <c r="S3259" i="4"/>
  <c r="R3259" i="4" s="1"/>
  <c r="S3386" i="4"/>
  <c r="R3386" i="4" s="1"/>
  <c r="S3470" i="4"/>
  <c r="R3470" i="4" s="1"/>
  <c r="S3535" i="4"/>
  <c r="R3535" i="4" s="1"/>
  <c r="S3596" i="4"/>
  <c r="R3596" i="4" s="1"/>
  <c r="S3640" i="4"/>
  <c r="R3640" i="4" s="1"/>
  <c r="S3676" i="4"/>
  <c r="R3676" i="4" s="1"/>
  <c r="S3707" i="4"/>
  <c r="S3740" i="4"/>
  <c r="R3740" i="4" s="1"/>
  <c r="S3772" i="4"/>
  <c r="R3772" i="4" s="1"/>
  <c r="S3804" i="4"/>
  <c r="R3804" i="4" s="1"/>
  <c r="S3835" i="4"/>
  <c r="R3835" i="4" s="1"/>
  <c r="S3859" i="4"/>
  <c r="R3859" i="4" s="1"/>
  <c r="S3885" i="4"/>
  <c r="S3712" i="4"/>
  <c r="R3712" i="4" s="1"/>
  <c r="T3712" i="4" s="1"/>
  <c r="S3934" i="4"/>
  <c r="R3934" i="4" s="1"/>
  <c r="S3962" i="4"/>
  <c r="R3962" i="4" s="1"/>
  <c r="S3986" i="4"/>
  <c r="R3986" i="4" s="1"/>
  <c r="S4009" i="4"/>
  <c r="R4009" i="4" s="1"/>
  <c r="S4030" i="4"/>
  <c r="R4030" i="4" s="1"/>
  <c r="S4054" i="4"/>
  <c r="R4054" i="4" s="1"/>
  <c r="S4077" i="4"/>
  <c r="R4077" i="4" s="1"/>
  <c r="S4099" i="4"/>
  <c r="R4099" i="4" s="1"/>
  <c r="S4119" i="4"/>
  <c r="R4119" i="4" s="1"/>
  <c r="S4135" i="4"/>
  <c r="R4135" i="4" s="1"/>
  <c r="S4151" i="4"/>
  <c r="R4151" i="4" s="1"/>
  <c r="S4167" i="4"/>
  <c r="R4167" i="4" s="1"/>
  <c r="S4183" i="4"/>
  <c r="R4183" i="4" s="1"/>
  <c r="S4199" i="4"/>
  <c r="R4199" i="4" s="1"/>
  <c r="S4215" i="4"/>
  <c r="S4231" i="4"/>
  <c r="R4231" i="4" s="1"/>
  <c r="S4247" i="4"/>
  <c r="R4247" i="4" s="1"/>
  <c r="S4263" i="4"/>
  <c r="R4263" i="4" s="1"/>
  <c r="S4279" i="4"/>
  <c r="R4279" i="4" s="1"/>
  <c r="S4295" i="4"/>
  <c r="R4295" i="4" s="1"/>
  <c r="S4311" i="4"/>
  <c r="R4311" i="4" s="1"/>
  <c r="S4327" i="4"/>
  <c r="R4327" i="4" s="1"/>
  <c r="S4343" i="4"/>
  <c r="R4343" i="4" s="1"/>
  <c r="S4359" i="4"/>
  <c r="R4359" i="4" s="1"/>
  <c r="S4375" i="4"/>
  <c r="R4375" i="4" s="1"/>
  <c r="S4391" i="4"/>
  <c r="R4391" i="4" s="1"/>
  <c r="S4407" i="4"/>
  <c r="R4407" i="4" s="1"/>
  <c r="S4423" i="4"/>
  <c r="R4423" i="4" s="1"/>
  <c r="S4439" i="4"/>
  <c r="R4439" i="4" s="1"/>
  <c r="S4455" i="4"/>
  <c r="R4455" i="4" s="1"/>
  <c r="S4471" i="4"/>
  <c r="S4487" i="4"/>
  <c r="R4487" i="4" s="1"/>
  <c r="S4503" i="4"/>
  <c r="R4503" i="4" s="1"/>
  <c r="S4519" i="4"/>
  <c r="R4519" i="4" s="1"/>
  <c r="S4534" i="4"/>
  <c r="R4534" i="4" s="1"/>
  <c r="S4550" i="4"/>
  <c r="R4550" i="4" s="1"/>
  <c r="S4566" i="4"/>
  <c r="R4566" i="4" s="1"/>
  <c r="S4582" i="4"/>
  <c r="R4582" i="4" s="1"/>
  <c r="S4598" i="4"/>
  <c r="R4598" i="4" s="1"/>
  <c r="S4614" i="4"/>
  <c r="R4614" i="4" s="1"/>
  <c r="S4630" i="4"/>
  <c r="R4630" i="4" s="1"/>
  <c r="S4646" i="4"/>
  <c r="R4646" i="4" s="1"/>
  <c r="S4662" i="4"/>
  <c r="R4662" i="4" s="1"/>
  <c r="S4678" i="4"/>
  <c r="R4678" i="4" s="1"/>
  <c r="S4694" i="4"/>
  <c r="R4694" i="4" s="1"/>
  <c r="S4710" i="4"/>
  <c r="R4710" i="4" s="1"/>
  <c r="S4726" i="4"/>
  <c r="R4726" i="4" s="1"/>
  <c r="S4742" i="4"/>
  <c r="R4742" i="4" s="1"/>
  <c r="S4758" i="4"/>
  <c r="R4758" i="4" s="1"/>
  <c r="S4774" i="4"/>
  <c r="R4774" i="4" s="1"/>
  <c r="S4790" i="4"/>
  <c r="R4790" i="4" s="1"/>
  <c r="S4805" i="4"/>
  <c r="R4805" i="4" s="1"/>
  <c r="S4821" i="4"/>
  <c r="R4821" i="4" s="1"/>
  <c r="S4837" i="4"/>
  <c r="R4837" i="4" s="1"/>
  <c r="S4853" i="4"/>
  <c r="R4853" i="4" s="1"/>
  <c r="S4869" i="4"/>
  <c r="R4869" i="4" s="1"/>
  <c r="S4885" i="4"/>
  <c r="S4901" i="4"/>
  <c r="R4901" i="4" s="1"/>
  <c r="S4917" i="4"/>
  <c r="R4917" i="4" s="1"/>
  <c r="S4933" i="4"/>
  <c r="R4933" i="4" s="1"/>
  <c r="S4965" i="4"/>
  <c r="R4965" i="4" s="1"/>
  <c r="S4997" i="4"/>
  <c r="R4997" i="4" s="1"/>
  <c r="S5013" i="4"/>
  <c r="S5029" i="4"/>
  <c r="R5029" i="4" s="1"/>
  <c r="S1976" i="4"/>
  <c r="R1976" i="4" s="1"/>
  <c r="S2385" i="4"/>
  <c r="R2385" i="4" s="1"/>
  <c r="T2385" i="4" s="1"/>
  <c r="S2615" i="4"/>
  <c r="R2615" i="4" s="1"/>
  <c r="T2615" i="4" s="1"/>
  <c r="S2743" i="4"/>
  <c r="R2743" i="4" s="1"/>
  <c r="S2877" i="4"/>
  <c r="R2877" i="4" s="1"/>
  <c r="S3005" i="4"/>
  <c r="R3005" i="4" s="1"/>
  <c r="S3133" i="4"/>
  <c r="R3133" i="4" s="1"/>
  <c r="S3260" i="4"/>
  <c r="R3260" i="4" s="1"/>
  <c r="S3387" i="4"/>
  <c r="S3478" i="4"/>
  <c r="R3478" i="4" s="1"/>
  <c r="S3543" i="4"/>
  <c r="R3543" i="4" s="1"/>
  <c r="S3598" i="4"/>
  <c r="R3598" i="4" s="1"/>
  <c r="S3644" i="4"/>
  <c r="R3644" i="4" s="1"/>
  <c r="S3677" i="4"/>
  <c r="R3677" i="4" s="1"/>
  <c r="S3708" i="4"/>
  <c r="R3708" i="4" s="1"/>
  <c r="S3741" i="4"/>
  <c r="R3741" i="4" s="1"/>
  <c r="S3773" i="4"/>
  <c r="R3773" i="4" s="1"/>
  <c r="S3805" i="4"/>
  <c r="R3805" i="4" s="1"/>
  <c r="S3836" i="4"/>
  <c r="R3836" i="4" s="1"/>
  <c r="S3861" i="4"/>
  <c r="R3861" i="4" s="1"/>
  <c r="S3886" i="4"/>
  <c r="R3886" i="4" s="1"/>
  <c r="S3911" i="4"/>
  <c r="R3911" i="4" s="1"/>
  <c r="S3935" i="4"/>
  <c r="R3935" i="4" s="1"/>
  <c r="S3963" i="4"/>
  <c r="R3963" i="4" s="1"/>
  <c r="S3987" i="4"/>
  <c r="R3987" i="4" s="1"/>
  <c r="S4010" i="4"/>
  <c r="R4010" i="4" s="1"/>
  <c r="S4033" i="4"/>
  <c r="R4033" i="4" s="1"/>
  <c r="S4057" i="4"/>
  <c r="R4057" i="4" s="1"/>
  <c r="S4078" i="4"/>
  <c r="R4078" i="4" s="1"/>
  <c r="S4100" i="4"/>
  <c r="R4100" i="4" s="1"/>
  <c r="S4120" i="4"/>
  <c r="R4120" i="4" s="1"/>
  <c r="S4136" i="4"/>
  <c r="R4136" i="4" s="1"/>
  <c r="S4152" i="4"/>
  <c r="R4152" i="4" s="1"/>
  <c r="S4168" i="4"/>
  <c r="R4168" i="4" s="1"/>
  <c r="S4184" i="4"/>
  <c r="R4184" i="4" s="1"/>
  <c r="S4200" i="4"/>
  <c r="R4200" i="4" s="1"/>
  <c r="S4216" i="4"/>
  <c r="R4216" i="4" s="1"/>
  <c r="S4232" i="4"/>
  <c r="R4232" i="4" s="1"/>
  <c r="S4248" i="4"/>
  <c r="R4248" i="4" s="1"/>
  <c r="S4264" i="4"/>
  <c r="R4264" i="4" s="1"/>
  <c r="S4280" i="4"/>
  <c r="R4280" i="4" s="1"/>
  <c r="S4296" i="4"/>
  <c r="R4296" i="4" s="1"/>
  <c r="S4312" i="4"/>
  <c r="R4312" i="4" s="1"/>
  <c r="S4328" i="4"/>
  <c r="R4328" i="4" s="1"/>
  <c r="S4344" i="4"/>
  <c r="R4344" i="4" s="1"/>
  <c r="S4360" i="4"/>
  <c r="R4360" i="4" s="1"/>
  <c r="S4376" i="4"/>
  <c r="R4376" i="4" s="1"/>
  <c r="S4392" i="4"/>
  <c r="R4392" i="4" s="1"/>
  <c r="S4408" i="4"/>
  <c r="R4408" i="4" s="1"/>
  <c r="S4424" i="4"/>
  <c r="R4424" i="4" s="1"/>
  <c r="S4440" i="4"/>
  <c r="R4440" i="4" s="1"/>
  <c r="S4456" i="4"/>
  <c r="R4456" i="4" s="1"/>
  <c r="S4472" i="4"/>
  <c r="R4472" i="4" s="1"/>
  <c r="S4488" i="4"/>
  <c r="R4488" i="4" s="1"/>
  <c r="S4504" i="4"/>
  <c r="R4504" i="4" s="1"/>
  <c r="S4520" i="4"/>
  <c r="R4520" i="4" s="1"/>
  <c r="S4535" i="4"/>
  <c r="R4535" i="4" s="1"/>
  <c r="S4551" i="4"/>
  <c r="R4551" i="4" s="1"/>
  <c r="S4567" i="4"/>
  <c r="R4567" i="4" s="1"/>
  <c r="S4583" i="4"/>
  <c r="R4583" i="4" s="1"/>
  <c r="S4599" i="4"/>
  <c r="R4599" i="4" s="1"/>
  <c r="S4615" i="4"/>
  <c r="R4615" i="4" s="1"/>
  <c r="S4631" i="4"/>
  <c r="S4647" i="4"/>
  <c r="R4647" i="4" s="1"/>
  <c r="T4647" i="4" s="1"/>
  <c r="S4663" i="4"/>
  <c r="R4663" i="4" s="1"/>
  <c r="T4663" i="4" s="1"/>
  <c r="S4679" i="4"/>
  <c r="R4679" i="4" s="1"/>
  <c r="S4695" i="4"/>
  <c r="R4695" i="4" s="1"/>
  <c r="S4711" i="4"/>
  <c r="R4711" i="4" s="1"/>
  <c r="S4727" i="4"/>
  <c r="R4727" i="4" s="1"/>
  <c r="S4743" i="4"/>
  <c r="R4743" i="4" s="1"/>
  <c r="S4759" i="4"/>
  <c r="R4759" i="4" s="1"/>
  <c r="S4775" i="4"/>
  <c r="R4775" i="4" s="1"/>
  <c r="S4791" i="4"/>
  <c r="R4791" i="4" s="1"/>
  <c r="S4822" i="4"/>
  <c r="R4822" i="4" s="1"/>
  <c r="S4838" i="4"/>
  <c r="R4838" i="4" s="1"/>
  <c r="S4854" i="4"/>
  <c r="R4854" i="4" s="1"/>
  <c r="S4870" i="4"/>
  <c r="R4870" i="4" s="1"/>
  <c r="S4886" i="4"/>
  <c r="R4886" i="4" s="1"/>
  <c r="S4902" i="4"/>
  <c r="S4918" i="4"/>
  <c r="R4918" i="4" s="1"/>
  <c r="S4934" i="4"/>
  <c r="R4934" i="4" s="1"/>
  <c r="S4950" i="4"/>
  <c r="R4950" i="4" s="1"/>
  <c r="S4966" i="4"/>
  <c r="R4966" i="4" s="1"/>
  <c r="S4982" i="4"/>
  <c r="R4982" i="4" s="1"/>
  <c r="S4998" i="4"/>
  <c r="R4998" i="4" s="1"/>
  <c r="S5014" i="4"/>
  <c r="R5014" i="4" s="1"/>
  <c r="S5030" i="4"/>
  <c r="R5030" i="4" s="1"/>
  <c r="S5044" i="4"/>
  <c r="S5060" i="4"/>
  <c r="R5060" i="4" s="1"/>
  <c r="S5092" i="4"/>
  <c r="R5092" i="4" s="1"/>
  <c r="S5108" i="4"/>
  <c r="R5108" i="4" s="1"/>
  <c r="S5124" i="4"/>
  <c r="R5124" i="4" s="1"/>
  <c r="S5140" i="4"/>
  <c r="R5140" i="4" s="1"/>
  <c r="S5156" i="4"/>
  <c r="R5156" i="4" s="1"/>
  <c r="S5172" i="4"/>
  <c r="R5172" i="4" s="1"/>
  <c r="S5188" i="4"/>
  <c r="R5188" i="4" s="1"/>
  <c r="S5204" i="4"/>
  <c r="R5204" i="4" s="1"/>
  <c r="S5220" i="4"/>
  <c r="R5220" i="4" s="1"/>
  <c r="S5236" i="4"/>
  <c r="R5236" i="4" s="1"/>
  <c r="S5252" i="4"/>
  <c r="R5252" i="4" s="1"/>
  <c r="S5268" i="4"/>
  <c r="R5268" i="4" s="1"/>
  <c r="S5284" i="4"/>
  <c r="R5284" i="4" s="1"/>
  <c r="S5316" i="4"/>
  <c r="R5316" i="4" s="1"/>
  <c r="S5332" i="4"/>
  <c r="R5332" i="4" s="1"/>
  <c r="S5348" i="4"/>
  <c r="R5348" i="4" s="1"/>
  <c r="S5364" i="4"/>
  <c r="R5364" i="4" s="1"/>
  <c r="S5380" i="4"/>
  <c r="R5380" i="4" s="1"/>
  <c r="S5412" i="4"/>
  <c r="R5412" i="4" s="1"/>
  <c r="S5428" i="4"/>
  <c r="R5428" i="4" s="1"/>
  <c r="S5444" i="4"/>
  <c r="R5444" i="4" s="1"/>
  <c r="S5460" i="4"/>
  <c r="S5492" i="4"/>
  <c r="R5492" i="4" s="1"/>
  <c r="S2024" i="4"/>
  <c r="R2024" i="4" s="1"/>
  <c r="S2433" i="4"/>
  <c r="R2433" i="4" s="1"/>
  <c r="S2630" i="4"/>
  <c r="R2630" i="4" s="1"/>
  <c r="S2892" i="4"/>
  <c r="R2892" i="4" s="1"/>
  <c r="S3020" i="4"/>
  <c r="R3020" i="4" s="1"/>
  <c r="S3148" i="4"/>
  <c r="R3148" i="4" s="1"/>
  <c r="S3275" i="4"/>
  <c r="R3275" i="4" s="1"/>
  <c r="S3402" i="4"/>
  <c r="S3482" i="4"/>
  <c r="R3482" i="4" s="1"/>
  <c r="S3547" i="4"/>
  <c r="R3547" i="4" s="1"/>
  <c r="S3599" i="4"/>
  <c r="S3645" i="4"/>
  <c r="R3645" i="4" s="1"/>
  <c r="S3678" i="4"/>
  <c r="R3678" i="4" s="1"/>
  <c r="S3709" i="4"/>
  <c r="R3709" i="4" s="1"/>
  <c r="S3742" i="4"/>
  <c r="S3774" i="4"/>
  <c r="R3774" i="4" s="1"/>
  <c r="S3806" i="4"/>
  <c r="R3806" i="4" s="1"/>
  <c r="S3837" i="4"/>
  <c r="R3837" i="4" s="1"/>
  <c r="S3862" i="4"/>
  <c r="R3862" i="4" s="1"/>
  <c r="S3887" i="4"/>
  <c r="R3887" i="4" s="1"/>
  <c r="S3914" i="4"/>
  <c r="R3914" i="4" s="1"/>
  <c r="S3938" i="4"/>
  <c r="R3938" i="4" s="1"/>
  <c r="S3964" i="4"/>
  <c r="R3964" i="4" s="1"/>
  <c r="S3988" i="4"/>
  <c r="R3988" i="4" s="1"/>
  <c r="S4011" i="4"/>
  <c r="R4011" i="4" s="1"/>
  <c r="S4034" i="4"/>
  <c r="R4034" i="4" s="1"/>
  <c r="S4058" i="4"/>
  <c r="R4058" i="4" s="1"/>
  <c r="S4081" i="4"/>
  <c r="R4081" i="4" s="1"/>
  <c r="S4101" i="4"/>
  <c r="R4101" i="4" s="1"/>
  <c r="S4121" i="4"/>
  <c r="R4121" i="4" s="1"/>
  <c r="S4137" i="4"/>
  <c r="S4153" i="4"/>
  <c r="R4153" i="4" s="1"/>
  <c r="S4169" i="4"/>
  <c r="R4169" i="4" s="1"/>
  <c r="S4185" i="4"/>
  <c r="R4185" i="4" s="1"/>
  <c r="S4201" i="4"/>
  <c r="R4201" i="4" s="1"/>
  <c r="S4217" i="4"/>
  <c r="R4217" i="4" s="1"/>
  <c r="S4233" i="4"/>
  <c r="R4233" i="4" s="1"/>
  <c r="S4249" i="4"/>
  <c r="R4249" i="4" s="1"/>
  <c r="S4265" i="4"/>
  <c r="R4265" i="4" s="1"/>
  <c r="S4281" i="4"/>
  <c r="R4281" i="4" s="1"/>
  <c r="S4297" i="4"/>
  <c r="R4297" i="4" s="1"/>
  <c r="S4313" i="4"/>
  <c r="R4313" i="4" s="1"/>
  <c r="S4329" i="4"/>
  <c r="R4329" i="4" s="1"/>
  <c r="S4345" i="4"/>
  <c r="R4345" i="4" s="1"/>
  <c r="S4361" i="4"/>
  <c r="R4361" i="4" s="1"/>
  <c r="S4377" i="4"/>
  <c r="R4377" i="4" s="1"/>
  <c r="S4393" i="4"/>
  <c r="S4409" i="4"/>
  <c r="R4409" i="4" s="1"/>
  <c r="S4425" i="4"/>
  <c r="R4425" i="4" s="1"/>
  <c r="S4441" i="4"/>
  <c r="R4441" i="4" s="1"/>
  <c r="S4457" i="4"/>
  <c r="R4457" i="4" s="1"/>
  <c r="S4473" i="4"/>
  <c r="R4473" i="4" s="1"/>
  <c r="S4489" i="4"/>
  <c r="R4489" i="4" s="1"/>
  <c r="S4505" i="4"/>
  <c r="R4505" i="4" s="1"/>
  <c r="S2782" i="4"/>
  <c r="R2782" i="4" s="1"/>
  <c r="S4536" i="4"/>
  <c r="R4536" i="4" s="1"/>
  <c r="S4552" i="4"/>
  <c r="R4552" i="4" s="1"/>
  <c r="S4568" i="4"/>
  <c r="R4568" i="4" s="1"/>
  <c r="S4584" i="4"/>
  <c r="R4584" i="4" s="1"/>
  <c r="S4600" i="4"/>
  <c r="R4600" i="4" s="1"/>
  <c r="S4616" i="4"/>
  <c r="R4616" i="4" s="1"/>
  <c r="S4632" i="4"/>
  <c r="R4632" i="4" s="1"/>
  <c r="S4648" i="4"/>
  <c r="S4664" i="4"/>
  <c r="R4664" i="4" s="1"/>
  <c r="S4680" i="4"/>
  <c r="R4680" i="4" s="1"/>
  <c r="S4696" i="4"/>
  <c r="R4696" i="4" s="1"/>
  <c r="S4712" i="4"/>
  <c r="R4712" i="4" s="1"/>
  <c r="S4728" i="4"/>
  <c r="R4728" i="4" s="1"/>
  <c r="S4744" i="4"/>
  <c r="R4744" i="4" s="1"/>
  <c r="S4760" i="4"/>
  <c r="R4760" i="4" s="1"/>
  <c r="S4776" i="4"/>
  <c r="R4776" i="4" s="1"/>
  <c r="S4792" i="4"/>
  <c r="S4807" i="4"/>
  <c r="R4807" i="4" s="1"/>
  <c r="S4823" i="4"/>
  <c r="R4823" i="4" s="1"/>
  <c r="S4839" i="4"/>
  <c r="R4839" i="4" s="1"/>
  <c r="S4855" i="4"/>
  <c r="R4855" i="4" s="1"/>
  <c r="S4871" i="4"/>
  <c r="R4871" i="4" s="1"/>
  <c r="S4887" i="4"/>
  <c r="R4887" i="4" s="1"/>
  <c r="S4903" i="4"/>
  <c r="S4919" i="4"/>
  <c r="R4919" i="4" s="1"/>
  <c r="S4935" i="4"/>
  <c r="R4935" i="4" s="1"/>
  <c r="S4951" i="4"/>
  <c r="R4951" i="4" s="1"/>
  <c r="S4967" i="4"/>
  <c r="R4967" i="4" s="1"/>
  <c r="S4983" i="4"/>
  <c r="R4983" i="4" s="1"/>
  <c r="S4999" i="4"/>
  <c r="R4999" i="4" s="1"/>
  <c r="S5015" i="4"/>
  <c r="R5015" i="4" s="1"/>
  <c r="S5031" i="4"/>
  <c r="R5031" i="4" s="1"/>
  <c r="S5045" i="4"/>
  <c r="R5045" i="4" s="1"/>
  <c r="S5061" i="4"/>
  <c r="R5061" i="4" s="1"/>
  <c r="S5077" i="4"/>
  <c r="R5077" i="4" s="1"/>
  <c r="S5093" i="4"/>
  <c r="R5093" i="4" s="1"/>
  <c r="T5093" i="4" s="1"/>
  <c r="S5109" i="4"/>
  <c r="R5109" i="4" s="1"/>
  <c r="S5125" i="4"/>
  <c r="R5125" i="4" s="1"/>
  <c r="S5141" i="4"/>
  <c r="R5141" i="4" s="1"/>
  <c r="S5157" i="4"/>
  <c r="S5189" i="4"/>
  <c r="R5189" i="4" s="1"/>
  <c r="S5221" i="4"/>
  <c r="R5221" i="4" s="1"/>
  <c r="S5237" i="4"/>
  <c r="R5237" i="4" s="1"/>
  <c r="S5253" i="4"/>
  <c r="R5253" i="4" s="1"/>
  <c r="T5253" i="4" s="1"/>
  <c r="S5285" i="4"/>
  <c r="R5285" i="4" s="1"/>
  <c r="S5301" i="4"/>
  <c r="R5301" i="4" s="1"/>
  <c r="S5317" i="4"/>
  <c r="R5317" i="4" s="1"/>
  <c r="T5317" i="4" s="1"/>
  <c r="S5349" i="4"/>
  <c r="R5349" i="4" s="1"/>
  <c r="S5365" i="4"/>
  <c r="R5365" i="4" s="1"/>
  <c r="S5381" i="4"/>
  <c r="R5381" i="4" s="1"/>
  <c r="S5397" i="4"/>
  <c r="R5397" i="4" s="1"/>
  <c r="S5413" i="4"/>
  <c r="R5413" i="4" s="1"/>
  <c r="S5445" i="4"/>
  <c r="R5445" i="4" s="1"/>
  <c r="S5461" i="4"/>
  <c r="R5461" i="4" s="1"/>
  <c r="S5493" i="4"/>
  <c r="R5493" i="4" s="1"/>
  <c r="S5509" i="4"/>
  <c r="R5509" i="4" s="1"/>
  <c r="T5509" i="4" s="1"/>
  <c r="S5557" i="4"/>
  <c r="R5557" i="4" s="1"/>
  <c r="S5589" i="4"/>
  <c r="R5589" i="4" s="1"/>
  <c r="S5637" i="4"/>
  <c r="R5637" i="4" s="1"/>
  <c r="S2031" i="4"/>
  <c r="R2031" i="4" s="1"/>
  <c r="S2439" i="4"/>
  <c r="R2439" i="4" s="1"/>
  <c r="S2631" i="4"/>
  <c r="R2631" i="4" s="1"/>
  <c r="S2893" i="4"/>
  <c r="R2893" i="4" s="1"/>
  <c r="S3021" i="4"/>
  <c r="R3021" i="4" s="1"/>
  <c r="S3149" i="4"/>
  <c r="R3149" i="4" s="1"/>
  <c r="T3149" i="4" s="1"/>
  <c r="S3276" i="4"/>
  <c r="R3276" i="4" s="1"/>
  <c r="S3403" i="4"/>
  <c r="R3403" i="4" s="1"/>
  <c r="S3483" i="4"/>
  <c r="R3483" i="4" s="1"/>
  <c r="S3548" i="4"/>
  <c r="R3548" i="4" s="1"/>
  <c r="S3605" i="4"/>
  <c r="R3605" i="4" s="1"/>
  <c r="S3647" i="4"/>
  <c r="R3647" i="4" s="1"/>
  <c r="S3679" i="4"/>
  <c r="S3710" i="4"/>
  <c r="R3710" i="4" s="1"/>
  <c r="S3743" i="4"/>
  <c r="R3743" i="4" s="1"/>
  <c r="S3775" i="4"/>
  <c r="R3775" i="4" s="1"/>
  <c r="S3807" i="4"/>
  <c r="R3807" i="4" s="1"/>
  <c r="S3838" i="4"/>
  <c r="R3838" i="4" s="1"/>
  <c r="S3864" i="4"/>
  <c r="R3864" i="4" s="1"/>
  <c r="S3888" i="4"/>
  <c r="R3888" i="4" s="1"/>
  <c r="S3915" i="4"/>
  <c r="R3915" i="4" s="1"/>
  <c r="S3940" i="4"/>
  <c r="R3940" i="4" s="1"/>
  <c r="S3965" i="4"/>
  <c r="R3965" i="4" s="1"/>
  <c r="S3989" i="4"/>
  <c r="R3989" i="4" s="1"/>
  <c r="S4012" i="4"/>
  <c r="R4012" i="4" s="1"/>
  <c r="S4035" i="4"/>
  <c r="R4035" i="4" s="1"/>
  <c r="S4059" i="4"/>
  <c r="R4059" i="4" s="1"/>
  <c r="S4082" i="4"/>
  <c r="R4082" i="4" s="1"/>
  <c r="S4102" i="4"/>
  <c r="S4122" i="4"/>
  <c r="R4122" i="4" s="1"/>
  <c r="S4138" i="4"/>
  <c r="R4138" i="4" s="1"/>
  <c r="S4154" i="4"/>
  <c r="R4154" i="4" s="1"/>
  <c r="S4170" i="4"/>
  <c r="R4170" i="4" s="1"/>
  <c r="S4186" i="4"/>
  <c r="R4186" i="4" s="1"/>
  <c r="S4202" i="4"/>
  <c r="R4202" i="4" s="1"/>
  <c r="S4218" i="4"/>
  <c r="R4218" i="4" s="1"/>
  <c r="S4234" i="4"/>
  <c r="R4234" i="4" s="1"/>
  <c r="S4250" i="4"/>
  <c r="R4250" i="4" s="1"/>
  <c r="S4266" i="4"/>
  <c r="R4266" i="4" s="1"/>
  <c r="S4282" i="4"/>
  <c r="R4282" i="4" s="1"/>
  <c r="S4298" i="4"/>
  <c r="R4298" i="4" s="1"/>
  <c r="S4314" i="4"/>
  <c r="R4314" i="4" s="1"/>
  <c r="S4330" i="4"/>
  <c r="R4330" i="4" s="1"/>
  <c r="S4346" i="4"/>
  <c r="R4346" i="4" s="1"/>
  <c r="S4362" i="4"/>
  <c r="S4378" i="4"/>
  <c r="R4378" i="4" s="1"/>
  <c r="S4394" i="4"/>
  <c r="R4394" i="4" s="1"/>
  <c r="S4410" i="4"/>
  <c r="R4410" i="4" s="1"/>
  <c r="S4426" i="4"/>
  <c r="R4426" i="4" s="1"/>
  <c r="S4442" i="4"/>
  <c r="R4442" i="4" s="1"/>
  <c r="S4458" i="4"/>
  <c r="R4458" i="4" s="1"/>
  <c r="S4474" i="4"/>
  <c r="R4474" i="4" s="1"/>
  <c r="S4490" i="4"/>
  <c r="R4490" i="4" s="1"/>
  <c r="S4506" i="4"/>
  <c r="S4521" i="4"/>
  <c r="R4521" i="4" s="1"/>
  <c r="S4537" i="4"/>
  <c r="R4537" i="4" s="1"/>
  <c r="S4553" i="4"/>
  <c r="R4553" i="4" s="1"/>
  <c r="S4569" i="4"/>
  <c r="R4569" i="4" s="1"/>
  <c r="S4585" i="4"/>
  <c r="R4585" i="4" s="1"/>
  <c r="S4601" i="4"/>
  <c r="R4601" i="4" s="1"/>
  <c r="S4617" i="4"/>
  <c r="S4633" i="4"/>
  <c r="R4633" i="4" s="1"/>
  <c r="S4649" i="4"/>
  <c r="R4649" i="4" s="1"/>
  <c r="S4665" i="4"/>
  <c r="R4665" i="4" s="1"/>
  <c r="S4681" i="4"/>
  <c r="R4681" i="4" s="1"/>
  <c r="S4697" i="4"/>
  <c r="R4697" i="4" s="1"/>
  <c r="S4713" i="4"/>
  <c r="R4713" i="4" s="1"/>
  <c r="S4729" i="4"/>
  <c r="R4729" i="4" s="1"/>
  <c r="S4745" i="4"/>
  <c r="R4745" i="4" s="1"/>
  <c r="S4761" i="4"/>
  <c r="R4761" i="4" s="1"/>
  <c r="S4777" i="4"/>
  <c r="R4777" i="4" s="1"/>
  <c r="S4793" i="4"/>
  <c r="R4793" i="4" s="1"/>
  <c r="S4808" i="4"/>
  <c r="R4808" i="4" s="1"/>
  <c r="S4824" i="4"/>
  <c r="R4824" i="4" s="1"/>
  <c r="S4840" i="4"/>
  <c r="R4840" i="4" s="1"/>
  <c r="S4856" i="4"/>
  <c r="R4856" i="4" s="1"/>
  <c r="S4872" i="4"/>
  <c r="S4888" i="4"/>
  <c r="R4888" i="4" s="1"/>
  <c r="S4904" i="4"/>
  <c r="R4904" i="4" s="1"/>
  <c r="S4920" i="4"/>
  <c r="R4920" i="4" s="1"/>
  <c r="S4936" i="4"/>
  <c r="R4936" i="4" s="1"/>
  <c r="S4952" i="4"/>
  <c r="R4952" i="4" s="1"/>
  <c r="S4968" i="4"/>
  <c r="R4968" i="4" s="1"/>
  <c r="S5000" i="4"/>
  <c r="R5000" i="4" s="1"/>
  <c r="S5016" i="4"/>
  <c r="R5016" i="4" s="1"/>
  <c r="S5032" i="4"/>
  <c r="S5062" i="4"/>
  <c r="R5062" i="4" s="1"/>
  <c r="S5078" i="4"/>
  <c r="R5078" i="4" s="1"/>
  <c r="S5094" i="4"/>
  <c r="R5094" i="4" s="1"/>
  <c r="S5110" i="4"/>
  <c r="R5110" i="4" s="1"/>
  <c r="S5126" i="4"/>
  <c r="R5126" i="4" s="1"/>
  <c r="S5142" i="4"/>
  <c r="R5142" i="4" s="1"/>
  <c r="S5158" i="4"/>
  <c r="S5174" i="4"/>
  <c r="R5174" i="4" s="1"/>
  <c r="S5190" i="4"/>
  <c r="R5190" i="4" s="1"/>
  <c r="S5206" i="4"/>
  <c r="R5206" i="4" s="1"/>
  <c r="S5222" i="4"/>
  <c r="R5222" i="4" s="1"/>
  <c r="S5238" i="4"/>
  <c r="R5238" i="4" s="1"/>
  <c r="S5254" i="4"/>
  <c r="R5254" i="4" s="1"/>
  <c r="S5286" i="4"/>
  <c r="R5286" i="4" s="1"/>
  <c r="S5318" i="4"/>
  <c r="R5318" i="4" s="1"/>
  <c r="S5350" i="4"/>
  <c r="S5366" i="4"/>
  <c r="R5366" i="4" s="1"/>
  <c r="S5382" i="4"/>
  <c r="R5382" i="4" s="1"/>
  <c r="S5462" i="4"/>
  <c r="S5494" i="4"/>
  <c r="R5494" i="4" s="1"/>
  <c r="S5510" i="4"/>
  <c r="R5510" i="4" s="1"/>
  <c r="S5542" i="4"/>
  <c r="R5542" i="4" s="1"/>
  <c r="S5558" i="4"/>
  <c r="R5558" i="4" s="1"/>
  <c r="T5558" i="4" s="1"/>
  <c r="S5590" i="4"/>
  <c r="R5590" i="4" s="1"/>
  <c r="S5622" i="4"/>
  <c r="R5622" i="4" s="1"/>
  <c r="S5686" i="4"/>
  <c r="R5686" i="4" s="1"/>
  <c r="T5686" i="4" s="1"/>
  <c r="S2079" i="4"/>
  <c r="R2079" i="4" s="1"/>
  <c r="S2487" i="4"/>
  <c r="R2487" i="4" s="1"/>
  <c r="S2646" i="4"/>
  <c r="R2646" i="4" s="1"/>
  <c r="S2908" i="4"/>
  <c r="R2908" i="4" s="1"/>
  <c r="S3036" i="4"/>
  <c r="R3036" i="4" s="1"/>
  <c r="S3164" i="4"/>
  <c r="R3164" i="4" s="1"/>
  <c r="S3291" i="4"/>
  <c r="R3291" i="4" s="1"/>
  <c r="S3418" i="4"/>
  <c r="R3418" i="4" s="1"/>
  <c r="S3486" i="4"/>
  <c r="R3486" i="4" s="1"/>
  <c r="S3551" i="4"/>
  <c r="R3551" i="4" s="1"/>
  <c r="S3607" i="4"/>
  <c r="R3607" i="4" s="1"/>
  <c r="S3648" i="4"/>
  <c r="R3648" i="4" s="1"/>
  <c r="S3680" i="4"/>
  <c r="S3711" i="4"/>
  <c r="R3711" i="4" s="1"/>
  <c r="S3744" i="4"/>
  <c r="R3744" i="4" s="1"/>
  <c r="S3776" i="4"/>
  <c r="R3776" i="4" s="1"/>
  <c r="S3613" i="4"/>
  <c r="R3613" i="4" s="1"/>
  <c r="S3839" i="4"/>
  <c r="R3839" i="4" s="1"/>
  <c r="S3867" i="4"/>
  <c r="R3867" i="4" s="1"/>
  <c r="S3891" i="4"/>
  <c r="R3891" i="4" s="1"/>
  <c r="S3916" i="4"/>
  <c r="R3916" i="4" s="1"/>
  <c r="S3941" i="4"/>
  <c r="R3941" i="4" s="1"/>
  <c r="S3966" i="4"/>
  <c r="R3966" i="4" s="1"/>
  <c r="S3991" i="4"/>
  <c r="R3991" i="4" s="1"/>
  <c r="S4013" i="4"/>
  <c r="R4013" i="4" s="1"/>
  <c r="S4036" i="4"/>
  <c r="R4036" i="4" s="1"/>
  <c r="S4060" i="4"/>
  <c r="R4060" i="4" s="1"/>
  <c r="S4083" i="4"/>
  <c r="R4083" i="4" s="1"/>
  <c r="S4105" i="4"/>
  <c r="S4123" i="4"/>
  <c r="R4123" i="4" s="1"/>
  <c r="S4139" i="4"/>
  <c r="R4139" i="4" s="1"/>
  <c r="S4155" i="4"/>
  <c r="R4155" i="4" s="1"/>
  <c r="S4171" i="4"/>
  <c r="R4171" i="4" s="1"/>
  <c r="S4187" i="4"/>
  <c r="R4187" i="4" s="1"/>
  <c r="S4203" i="4"/>
  <c r="R4203" i="4" s="1"/>
  <c r="S4219" i="4"/>
  <c r="R4219" i="4" s="1"/>
  <c r="S5683" i="4"/>
  <c r="R5683" i="4" s="1"/>
  <c r="T5683" i="4" s="1"/>
  <c r="S5559" i="4"/>
  <c r="R5559" i="4" s="1"/>
  <c r="S5454" i="4"/>
  <c r="R5454" i="4" s="1"/>
  <c r="S5431" i="4"/>
  <c r="R5431" i="4" s="1"/>
  <c r="S5403" i="4"/>
  <c r="R5403" i="4" s="1"/>
  <c r="S5377" i="4"/>
  <c r="R5377" i="4" s="1"/>
  <c r="S5353" i="4"/>
  <c r="R5353" i="4" s="1"/>
  <c r="S5326" i="4"/>
  <c r="R5326" i="4" s="1"/>
  <c r="S5303" i="4"/>
  <c r="R5303" i="4" s="1"/>
  <c r="S5275" i="4"/>
  <c r="R5275" i="4" s="1"/>
  <c r="S5249" i="4"/>
  <c r="R5249" i="4" s="1"/>
  <c r="S5225" i="4"/>
  <c r="R5225" i="4" s="1"/>
  <c r="S5198" i="4"/>
  <c r="R5198" i="4" s="1"/>
  <c r="T5198" i="4" s="1"/>
  <c r="S5147" i="4"/>
  <c r="R5147" i="4" s="1"/>
  <c r="S5121" i="4"/>
  <c r="R5121" i="4" s="1"/>
  <c r="S5096" i="4"/>
  <c r="R5096" i="4" s="1"/>
  <c r="S5064" i="4"/>
  <c r="R5064" i="4" s="1"/>
  <c r="S5026" i="4"/>
  <c r="R5026" i="4" s="1"/>
  <c r="S4954" i="4"/>
  <c r="R4954" i="4" s="1"/>
  <c r="S4826" i="4"/>
  <c r="R4826" i="4" s="1"/>
  <c r="S4699" i="4"/>
  <c r="R4699" i="4" s="1"/>
  <c r="S4571" i="4"/>
  <c r="R4571" i="4" s="1"/>
  <c r="S4444" i="4"/>
  <c r="R4444" i="4" s="1"/>
  <c r="T4444" i="4" s="1"/>
  <c r="S4316" i="4"/>
  <c r="R4316" i="4" s="1"/>
  <c r="S4156" i="4"/>
  <c r="S3781" i="4"/>
  <c r="R3781" i="4" s="1"/>
  <c r="S2080" i="4"/>
  <c r="R2080" i="4" s="1"/>
  <c r="S5555" i="4"/>
  <c r="R5555" i="4" s="1"/>
  <c r="S5402" i="4"/>
  <c r="R5402" i="4" s="1"/>
  <c r="S5376" i="4"/>
  <c r="R5376" i="4" s="1"/>
  <c r="S5352" i="4"/>
  <c r="R5352" i="4" s="1"/>
  <c r="S5324" i="4"/>
  <c r="R5324" i="4" s="1"/>
  <c r="S5274" i="4"/>
  <c r="R5274" i="4" s="1"/>
  <c r="S5248" i="4"/>
  <c r="R5248" i="4" s="1"/>
  <c r="S5224" i="4"/>
  <c r="R5224" i="4" s="1"/>
  <c r="S5196" i="4"/>
  <c r="R5196" i="4" s="1"/>
  <c r="S5171" i="4"/>
  <c r="R5171" i="4" s="1"/>
  <c r="S5146" i="4"/>
  <c r="R5146" i="4" s="1"/>
  <c r="S5095" i="4"/>
  <c r="R5095" i="4" s="1"/>
  <c r="S5063" i="4"/>
  <c r="R5063" i="4" s="1"/>
  <c r="S5020" i="4"/>
  <c r="R5020" i="4" s="1"/>
  <c r="S4953" i="4"/>
  <c r="R4953" i="4" s="1"/>
  <c r="S4825" i="4"/>
  <c r="R4825" i="4" s="1"/>
  <c r="S4698" i="4"/>
  <c r="R4698" i="4" s="1"/>
  <c r="S4570" i="4"/>
  <c r="R4570" i="4" s="1"/>
  <c r="S4443" i="4"/>
  <c r="R4443" i="4" s="1"/>
  <c r="S4315" i="4"/>
  <c r="R4315" i="4" s="1"/>
  <c r="S4140" i="4"/>
  <c r="R4140" i="4" s="1"/>
  <c r="S3749" i="4"/>
  <c r="R3749" i="4" s="1"/>
  <c r="S5769" i="4"/>
  <c r="S5451" i="4"/>
  <c r="R5451" i="4" s="1"/>
  <c r="S5401" i="4"/>
  <c r="R5401" i="4" s="1"/>
  <c r="S5374" i="4"/>
  <c r="R5374" i="4" s="1"/>
  <c r="S5351" i="4"/>
  <c r="R5351" i="4" s="1"/>
  <c r="S5323" i="4"/>
  <c r="R5323" i="4" s="1"/>
  <c r="S5246" i="4"/>
  <c r="R5246" i="4" s="1"/>
  <c r="S5223" i="4"/>
  <c r="S5195" i="4"/>
  <c r="R5195" i="4" s="1"/>
  <c r="S5169" i="4"/>
  <c r="R5169" i="4" s="1"/>
  <c r="S5145" i="4"/>
  <c r="R5145" i="4" s="1"/>
  <c r="S5118" i="4"/>
  <c r="R5118" i="4" s="1"/>
  <c r="S5091" i="4"/>
  <c r="R5091" i="4" s="1"/>
  <c r="S5059" i="4"/>
  <c r="R5059" i="4" s="1"/>
  <c r="S5019" i="4"/>
  <c r="R5019" i="4" s="1"/>
  <c r="S4938" i="4"/>
  <c r="R4938" i="4" s="1"/>
  <c r="S4810" i="4"/>
  <c r="R4810" i="4" s="1"/>
  <c r="S4683" i="4"/>
  <c r="R4683" i="4" s="1"/>
  <c r="S4555" i="4"/>
  <c r="R4555" i="4" s="1"/>
  <c r="S4428" i="4"/>
  <c r="R4428" i="4" s="1"/>
  <c r="S4300" i="4"/>
  <c r="R4300" i="4" s="1"/>
  <c r="S4124" i="4"/>
  <c r="R4124" i="4" s="1"/>
  <c r="S3717" i="4"/>
  <c r="R3717" i="4" s="1"/>
  <c r="U1055" i="4"/>
  <c r="R650" i="4"/>
  <c r="T650" i="4" s="1"/>
  <c r="R1739" i="4"/>
  <c r="T1739" i="4" s="1"/>
  <c r="R441" i="4"/>
  <c r="R556" i="4"/>
  <c r="R5001" i="4"/>
  <c r="R2557" i="4"/>
  <c r="R4903" i="4"/>
  <c r="R1629" i="4"/>
  <c r="R2587" i="4"/>
  <c r="R3944" i="4"/>
  <c r="R5646" i="4"/>
  <c r="R5199" i="4"/>
  <c r="R5155" i="4"/>
  <c r="R5050" i="4"/>
  <c r="R513" i="4"/>
  <c r="R1604" i="4"/>
  <c r="R5601" i="4"/>
  <c r="T5601" i="4" s="1"/>
  <c r="R1719" i="4"/>
  <c r="R1681" i="4"/>
  <c r="R5052" i="4"/>
  <c r="R2624" i="4"/>
  <c r="R132" i="4"/>
  <c r="R55" i="4"/>
  <c r="R2866" i="4"/>
  <c r="R1213" i="4"/>
  <c r="R902" i="4"/>
  <c r="R1708" i="4"/>
  <c r="R5239" i="4"/>
  <c r="R1688" i="4"/>
  <c r="R564" i="4"/>
  <c r="R539" i="4"/>
  <c r="T539" i="4" s="1"/>
  <c r="R4963" i="4"/>
  <c r="R4894" i="4"/>
  <c r="R511" i="4"/>
  <c r="R4715" i="4"/>
  <c r="R4118" i="4"/>
  <c r="R1445" i="4"/>
  <c r="R347" i="4"/>
  <c r="R3877" i="4"/>
  <c r="R2266" i="4"/>
  <c r="R1560" i="4"/>
  <c r="R2489" i="4"/>
  <c r="R4648" i="4"/>
  <c r="R458" i="4"/>
  <c r="R453" i="4"/>
  <c r="R4682" i="4"/>
  <c r="R1552" i="4"/>
  <c r="R4531" i="4"/>
  <c r="R4466" i="4"/>
  <c r="R4411" i="4"/>
  <c r="R443" i="4"/>
  <c r="R2372" i="4"/>
  <c r="R508" i="4"/>
  <c r="T508" i="4" s="1"/>
  <c r="R2508" i="4"/>
  <c r="R4650" i="4"/>
  <c r="R467" i="4"/>
  <c r="R1155" i="4"/>
  <c r="R300" i="4"/>
  <c r="R2256" i="4"/>
  <c r="R3810" i="4"/>
  <c r="R1350" i="4"/>
  <c r="R3568" i="4"/>
  <c r="R3473" i="4"/>
  <c r="R215" i="4"/>
  <c r="R3376" i="4"/>
  <c r="R1689" i="4"/>
  <c r="R5018" i="4"/>
  <c r="R5003" i="4"/>
  <c r="R2605" i="4"/>
  <c r="R4798" i="4"/>
  <c r="R4787" i="4"/>
  <c r="R4746" i="4"/>
  <c r="R2510" i="4"/>
  <c r="R4540" i="4"/>
  <c r="R4476" i="4"/>
  <c r="R4374" i="4"/>
  <c r="R4395" i="4"/>
  <c r="R4415" i="4"/>
  <c r="R2426" i="4"/>
  <c r="R4587" i="4"/>
  <c r="T4587" i="4" s="1"/>
  <c r="R2502" i="4"/>
  <c r="T2502" i="4" s="1"/>
  <c r="R1548" i="4"/>
  <c r="R4460" i="4"/>
  <c r="R1148" i="4"/>
  <c r="T1148" i="4" s="1"/>
  <c r="R2709" i="4"/>
  <c r="R5356" i="4"/>
  <c r="R5217" i="4"/>
  <c r="R1690" i="4"/>
  <c r="R5083" i="4"/>
  <c r="R533" i="4"/>
  <c r="T533" i="4" s="1"/>
  <c r="R4779" i="4"/>
  <c r="R5207" i="4"/>
  <c r="R5099" i="4"/>
  <c r="R1607" i="4"/>
  <c r="R4874" i="4"/>
  <c r="R2554" i="4"/>
  <c r="R1175" i="4"/>
  <c r="R2531" i="4"/>
  <c r="R476" i="4"/>
  <c r="R1161" i="4"/>
  <c r="R2408" i="4"/>
  <c r="R1452" i="4"/>
  <c r="R5010" i="4"/>
  <c r="R520" i="4"/>
  <c r="R4902" i="4"/>
  <c r="R4872" i="4"/>
  <c r="R4780" i="4"/>
  <c r="R2546" i="4"/>
  <c r="R2527" i="4"/>
  <c r="R1557" i="4"/>
  <c r="R4526" i="4"/>
  <c r="R4524" i="4"/>
  <c r="R4617" i="4"/>
  <c r="R1507" i="4"/>
  <c r="R2444" i="4"/>
  <c r="R1145" i="4"/>
  <c r="R402" i="4"/>
  <c r="R4276" i="4"/>
  <c r="R2164" i="4"/>
  <c r="R1309" i="4"/>
  <c r="R2073" i="4"/>
  <c r="R159" i="4"/>
  <c r="R462" i="4"/>
  <c r="T462" i="4" s="1"/>
  <c r="R4288" i="4"/>
  <c r="R399" i="4"/>
  <c r="R2425" i="4"/>
  <c r="R2325" i="4"/>
  <c r="R2330" i="4"/>
  <c r="R1427" i="4"/>
  <c r="R1425" i="4"/>
  <c r="R400" i="4"/>
  <c r="R389" i="4"/>
  <c r="R2412" i="4"/>
  <c r="R4206" i="4"/>
  <c r="R4103" i="4"/>
  <c r="R1441" i="4"/>
  <c r="R2338" i="4"/>
  <c r="R3719" i="4"/>
  <c r="R1365" i="4"/>
  <c r="R3809" i="4"/>
  <c r="R3681" i="4"/>
  <c r="R4267" i="4"/>
  <c r="R2354" i="4"/>
  <c r="R1442" i="4"/>
  <c r="R4038" i="4"/>
  <c r="R1400" i="4"/>
  <c r="R4269" i="4"/>
  <c r="R395" i="4"/>
  <c r="R4362" i="4"/>
  <c r="R1109" i="4"/>
  <c r="R1456" i="4"/>
  <c r="R4137" i="4"/>
  <c r="R1104" i="4"/>
  <c r="R1417" i="4"/>
  <c r="R2260" i="4"/>
  <c r="R3179" i="4"/>
  <c r="R150" i="4"/>
  <c r="R3146" i="4"/>
  <c r="R2976" i="4"/>
  <c r="R1990" i="4"/>
  <c r="R929" i="4"/>
  <c r="R1907" i="4"/>
  <c r="R1944" i="4"/>
  <c r="R2797" i="4"/>
  <c r="R38" i="4"/>
  <c r="R58" i="4"/>
  <c r="R1894" i="4"/>
  <c r="R5017" i="4"/>
  <c r="R4747" i="4"/>
  <c r="R1498" i="4"/>
  <c r="R4210" i="4"/>
  <c r="R4347" i="4"/>
  <c r="R4271" i="4"/>
  <c r="R4363" i="4"/>
  <c r="R2413" i="4"/>
  <c r="R4125" i="4"/>
  <c r="R4197" i="4"/>
  <c r="R314" i="4"/>
  <c r="R1390" i="4"/>
  <c r="R3825" i="4"/>
  <c r="R2180" i="4"/>
  <c r="R4471" i="4"/>
  <c r="R396" i="4"/>
  <c r="T396" i="4" s="1"/>
  <c r="R4283" i="4"/>
  <c r="R4204" i="4"/>
  <c r="T4204" i="4" s="1"/>
  <c r="R3898" i="4"/>
  <c r="R2254" i="4"/>
  <c r="R464" i="4"/>
  <c r="R1156" i="4"/>
  <c r="R997" i="4"/>
  <c r="R1537" i="4"/>
  <c r="R4462" i="4"/>
  <c r="R1143" i="4"/>
  <c r="R1496" i="4"/>
  <c r="R4309" i="4"/>
  <c r="R2332" i="4"/>
  <c r="R988" i="4"/>
  <c r="R1460" i="4"/>
  <c r="R4069" i="4"/>
  <c r="R1091" i="4"/>
  <c r="R2275" i="4"/>
  <c r="R4251" i="4"/>
  <c r="R1478" i="4"/>
  <c r="R4291" i="4"/>
  <c r="R386" i="4"/>
  <c r="R394" i="4"/>
  <c r="R1440" i="4"/>
  <c r="R4156" i="4"/>
  <c r="R2350" i="4"/>
  <c r="R1086" i="4"/>
  <c r="R301" i="4"/>
  <c r="R2262" i="4"/>
  <c r="R2255" i="4"/>
  <c r="R3634" i="4"/>
  <c r="R2347" i="4"/>
  <c r="R4159" i="4"/>
  <c r="R369" i="4"/>
  <c r="R1089" i="4"/>
  <c r="R1414" i="4"/>
  <c r="R3849" i="4"/>
  <c r="R2252" i="4"/>
  <c r="R4128" i="4"/>
  <c r="R1439" i="4"/>
  <c r="R4046" i="4"/>
  <c r="R2319" i="4"/>
  <c r="R3943" i="4"/>
  <c r="R1401" i="4"/>
  <c r="R339" i="4"/>
  <c r="R319" i="4"/>
  <c r="T319" i="4" s="1"/>
  <c r="R2169" i="4"/>
  <c r="R289" i="4"/>
  <c r="R962" i="4"/>
  <c r="R1329" i="4"/>
  <c r="R3437" i="4"/>
  <c r="R197" i="4"/>
  <c r="R1339" i="4"/>
  <c r="R1302" i="4"/>
  <c r="R3298" i="4"/>
  <c r="R3222" i="4"/>
  <c r="R3803" i="4"/>
  <c r="R1069" i="4"/>
  <c r="R2188" i="4"/>
  <c r="R262" i="4"/>
  <c r="R1375" i="4"/>
  <c r="R956" i="4"/>
  <c r="R2154" i="4"/>
  <c r="R3619" i="4"/>
  <c r="R2159" i="4"/>
  <c r="R3475" i="4"/>
  <c r="R226" i="4"/>
  <c r="R3165" i="4"/>
  <c r="R1314" i="4"/>
  <c r="R3195" i="4"/>
  <c r="R3217" i="4"/>
  <c r="R3299" i="4"/>
  <c r="R3554" i="4"/>
  <c r="R3592" i="4"/>
  <c r="R221" i="4"/>
  <c r="R1345" i="4"/>
  <c r="R3410" i="4"/>
  <c r="R950" i="4"/>
  <c r="R3336" i="4"/>
  <c r="R3177" i="4"/>
  <c r="R308" i="4"/>
  <c r="R1411" i="4"/>
  <c r="R2267" i="4"/>
  <c r="R3703" i="4"/>
  <c r="R3733" i="4"/>
  <c r="R3555" i="4"/>
  <c r="R3476" i="4"/>
  <c r="R3307" i="4"/>
  <c r="R1312" i="4"/>
  <c r="R186" i="4"/>
  <c r="R310" i="4"/>
  <c r="R2179" i="4"/>
  <c r="R3630" i="4"/>
  <c r="R3559" i="4"/>
  <c r="R1056" i="4"/>
  <c r="R3611" i="4"/>
  <c r="R3187" i="4"/>
  <c r="R1294" i="4"/>
  <c r="R2082" i="4"/>
  <c r="R3323" i="4"/>
  <c r="R2141" i="4"/>
  <c r="R3574" i="4"/>
  <c r="R208" i="4"/>
  <c r="R946" i="4"/>
  <c r="R3198" i="4"/>
  <c r="R3358" i="4"/>
  <c r="R140" i="4"/>
  <c r="R177" i="4"/>
  <c r="T177" i="4" s="1"/>
  <c r="R255" i="4"/>
  <c r="R2233" i="4"/>
  <c r="R1342" i="4"/>
  <c r="R231" i="4"/>
  <c r="T231" i="4" s="1"/>
  <c r="R3449" i="4"/>
  <c r="R3384" i="4"/>
  <c r="R2086" i="4"/>
  <c r="R1998" i="4"/>
  <c r="R2939" i="4"/>
  <c r="R3890" i="4"/>
  <c r="R3685" i="4"/>
  <c r="R3402" i="4"/>
  <c r="R3508" i="4"/>
  <c r="R3571" i="4"/>
  <c r="R3518" i="4"/>
  <c r="R947" i="4"/>
  <c r="R1296" i="4"/>
  <c r="R152" i="4"/>
  <c r="R3689" i="4"/>
  <c r="R3691" i="4"/>
  <c r="R291" i="4"/>
  <c r="R257" i="4"/>
  <c r="R2150" i="4"/>
  <c r="R2155" i="4"/>
  <c r="R3390" i="4"/>
  <c r="R3302" i="4"/>
  <c r="R3668" i="4"/>
  <c r="R974" i="4"/>
  <c r="R3642" i="4"/>
  <c r="R3814" i="4"/>
  <c r="R283" i="4"/>
  <c r="R3446" i="4"/>
  <c r="R2116" i="4"/>
  <c r="R212" i="4"/>
  <c r="R3362" i="4"/>
  <c r="R1305" i="4"/>
  <c r="R3232" i="4"/>
  <c r="R3233" i="4"/>
  <c r="R2213" i="4"/>
  <c r="R3822" i="4"/>
  <c r="R3799" i="4"/>
  <c r="R3746" i="4"/>
  <c r="R258" i="4"/>
  <c r="R2235" i="4"/>
  <c r="R2096" i="4"/>
  <c r="R3599" i="4"/>
  <c r="R3516" i="4"/>
  <c r="R3480" i="4"/>
  <c r="R3431" i="4"/>
  <c r="R2163" i="4"/>
  <c r="R1311" i="4"/>
  <c r="R939" i="4"/>
  <c r="R1247" i="4"/>
  <c r="R3053" i="4"/>
  <c r="R3081" i="4"/>
  <c r="R3060" i="4"/>
  <c r="R3136" i="4"/>
  <c r="R3086" i="4"/>
  <c r="R110" i="4"/>
  <c r="R1040" i="4"/>
  <c r="R1260" i="4"/>
  <c r="R2021" i="4"/>
  <c r="R1912" i="4"/>
  <c r="R2814" i="4"/>
  <c r="R40" i="4"/>
  <c r="R26" i="4"/>
  <c r="R36" i="4"/>
  <c r="R1935" i="4"/>
  <c r="R1697" i="4"/>
  <c r="R3112" i="4"/>
  <c r="R166" i="4"/>
  <c r="R1289" i="4"/>
  <c r="R2966" i="4"/>
  <c r="R1273" i="4"/>
  <c r="R3047" i="4"/>
  <c r="R130" i="4"/>
  <c r="R2822" i="4"/>
  <c r="R1230" i="4"/>
  <c r="R2791" i="4"/>
  <c r="R60" i="4"/>
  <c r="R2808" i="4"/>
  <c r="R5311" i="4"/>
  <c r="R1627" i="4"/>
  <c r="R981" i="4"/>
  <c r="R3811" i="4"/>
  <c r="R908" i="4"/>
  <c r="R3134" i="4"/>
  <c r="R1308" i="4"/>
  <c r="R1961" i="4"/>
  <c r="R3130" i="4"/>
  <c r="R1262" i="4"/>
  <c r="R2947" i="4"/>
  <c r="R2880" i="4"/>
  <c r="R931" i="4"/>
  <c r="R1235" i="4"/>
  <c r="R1923" i="4"/>
  <c r="R32" i="4"/>
  <c r="R1898" i="4"/>
  <c r="R1885" i="4"/>
  <c r="R3812" i="4"/>
  <c r="R148" i="4"/>
  <c r="R1044" i="4"/>
  <c r="R3315" i="4"/>
  <c r="R3043" i="4"/>
  <c r="R1251" i="4"/>
  <c r="R133" i="4"/>
  <c r="R27" i="4"/>
  <c r="R1012" i="4"/>
  <c r="R2898" i="4"/>
  <c r="R5306" i="4"/>
  <c r="R1610" i="4"/>
  <c r="R3372" i="4"/>
  <c r="R1272" i="4"/>
  <c r="R2010" i="4"/>
  <c r="R2931" i="4"/>
  <c r="R1983" i="4"/>
  <c r="R1914" i="4"/>
  <c r="R2856" i="4"/>
  <c r="R53" i="4"/>
  <c r="R1013" i="4"/>
  <c r="R1616" i="4"/>
  <c r="R906" i="4"/>
  <c r="R3125" i="4"/>
  <c r="R3142" i="4"/>
  <c r="R2825" i="4"/>
  <c r="R1939" i="4"/>
  <c r="R2846" i="4"/>
  <c r="R33" i="4"/>
  <c r="R35" i="4"/>
  <c r="R3339" i="4"/>
  <c r="R1030" i="4"/>
  <c r="R1031" i="4"/>
  <c r="R2804" i="4"/>
  <c r="R2787" i="4"/>
  <c r="R61" i="4"/>
  <c r="R5465" i="4"/>
  <c r="R4841" i="4"/>
  <c r="R2529" i="4"/>
  <c r="R169" i="4"/>
  <c r="R1274" i="4"/>
  <c r="R3078" i="4"/>
  <c r="R2978" i="4"/>
  <c r="R2970" i="4"/>
  <c r="R934" i="4"/>
  <c r="R2864" i="4"/>
  <c r="R2788" i="4"/>
  <c r="R56" i="4"/>
  <c r="R5350" i="4"/>
  <c r="R1979" i="4"/>
  <c r="R3102" i="4"/>
  <c r="R3040" i="4"/>
  <c r="R70" i="4"/>
  <c r="R2847" i="4"/>
  <c r="R39" i="4"/>
  <c r="R1887" i="4"/>
  <c r="R5460" i="4"/>
  <c r="R1194" i="4"/>
  <c r="R167" i="4"/>
  <c r="R2089" i="4"/>
  <c r="R3031" i="4"/>
  <c r="R3057" i="4"/>
  <c r="R2002" i="4"/>
  <c r="R45" i="4"/>
  <c r="R921" i="4"/>
  <c r="R1202" i="4"/>
  <c r="R5291" i="4"/>
  <c r="R4976" i="4"/>
  <c r="R2598" i="4"/>
  <c r="R179" i="4"/>
  <c r="R175" i="4"/>
  <c r="R1318" i="4"/>
  <c r="R3169" i="4"/>
  <c r="R2057" i="4"/>
  <c r="R941" i="4"/>
  <c r="R1259" i="4"/>
  <c r="R3103" i="4"/>
  <c r="R2801" i="4"/>
  <c r="R17" i="4"/>
  <c r="R54" i="4"/>
  <c r="R1957" i="4"/>
  <c r="R1203" i="4"/>
  <c r="R1683" i="4"/>
  <c r="R2616" i="4"/>
  <c r="R3923" i="4"/>
  <c r="T3923" i="4" s="1"/>
  <c r="R3226" i="4"/>
  <c r="R146" i="4"/>
  <c r="R1319" i="4"/>
  <c r="R2913" i="4"/>
  <c r="R99" i="4"/>
  <c r="R3006" i="4"/>
  <c r="R2006" i="4"/>
  <c r="R1920" i="4"/>
  <c r="R23" i="4"/>
  <c r="R1932" i="4"/>
  <c r="R922" i="4"/>
  <c r="R3855" i="4"/>
  <c r="R1246" i="4"/>
  <c r="R1269" i="4"/>
  <c r="R1996" i="4"/>
  <c r="R1986" i="4"/>
  <c r="R1974" i="4"/>
  <c r="R1227" i="4"/>
  <c r="R52" i="4"/>
  <c r="R2886" i="4"/>
  <c r="R1895" i="4"/>
  <c r="R5315" i="4"/>
  <c r="R1332" i="4"/>
  <c r="R913" i="4"/>
  <c r="R3250" i="4"/>
  <c r="R1236" i="4"/>
  <c r="T1236" i="4" s="1"/>
  <c r="R5370" i="4"/>
  <c r="R4890" i="4"/>
  <c r="R5592" i="4"/>
  <c r="R5259" i="4"/>
  <c r="T5259" i="4" s="1"/>
  <c r="R3699" i="4"/>
  <c r="R5112" i="4"/>
  <c r="R5051" i="4"/>
  <c r="R2397" i="4"/>
  <c r="R366" i="4"/>
  <c r="R3973" i="4"/>
  <c r="S3" i="6"/>
  <c r="R3" i="6" s="1"/>
  <c r="T3" i="6" s="1"/>
  <c r="S11" i="6"/>
  <c r="R11" i="6" s="1"/>
  <c r="T11" i="6" s="1"/>
  <c r="S19" i="6"/>
  <c r="R19" i="6" s="1"/>
  <c r="T19" i="6" s="1"/>
  <c r="S27" i="6"/>
  <c r="R27" i="6" s="1"/>
  <c r="T27" i="6" s="1"/>
  <c r="S35" i="6"/>
  <c r="R35" i="6" s="1"/>
  <c r="T35" i="6" s="1"/>
  <c r="S43" i="6"/>
  <c r="R43" i="6" s="1"/>
  <c r="T43" i="6" s="1"/>
  <c r="S51" i="6"/>
  <c r="R51" i="6" s="1"/>
  <c r="T51" i="6" s="1"/>
  <c r="S59" i="6"/>
  <c r="R59" i="6" s="1"/>
  <c r="T59" i="6" s="1"/>
  <c r="S67" i="6"/>
  <c r="R67" i="6" s="1"/>
  <c r="T67" i="6" s="1"/>
  <c r="S75" i="6"/>
  <c r="R75" i="6" s="1"/>
  <c r="T75" i="6" s="1"/>
  <c r="S83" i="6"/>
  <c r="R83" i="6" s="1"/>
  <c r="T83" i="6" s="1"/>
  <c r="S91" i="6"/>
  <c r="R91" i="6" s="1"/>
  <c r="T91" i="6" s="1"/>
  <c r="S99" i="6"/>
  <c r="R99" i="6" s="1"/>
  <c r="T99" i="6" s="1"/>
  <c r="S107" i="6"/>
  <c r="R107" i="6" s="1"/>
  <c r="T107" i="6" s="1"/>
  <c r="S115" i="6"/>
  <c r="R115" i="6" s="1"/>
  <c r="T115" i="6" s="1"/>
  <c r="S123" i="6"/>
  <c r="R123" i="6" s="1"/>
  <c r="T123" i="6" s="1"/>
  <c r="S131" i="6"/>
  <c r="R131" i="6" s="1"/>
  <c r="T131" i="6" s="1"/>
  <c r="R2019" i="4"/>
  <c r="R2045" i="4"/>
  <c r="R143" i="4"/>
  <c r="R2098" i="4"/>
  <c r="R3433" i="4"/>
  <c r="R2921" i="4"/>
  <c r="R1068" i="4"/>
  <c r="S4" i="6"/>
  <c r="R4" i="6" s="1"/>
  <c r="T4" i="6" s="1"/>
  <c r="S12" i="6"/>
  <c r="R12" i="6" s="1"/>
  <c r="T12" i="6" s="1"/>
  <c r="S20" i="6"/>
  <c r="R20" i="6" s="1"/>
  <c r="S28" i="6"/>
  <c r="R28" i="6" s="1"/>
  <c r="T28" i="6" s="1"/>
  <c r="S36" i="6"/>
  <c r="R36" i="6" s="1"/>
  <c r="T36" i="6" s="1"/>
  <c r="S44" i="6"/>
  <c r="R44" i="6" s="1"/>
  <c r="T44" i="6" s="1"/>
  <c r="S52" i="6"/>
  <c r="R52" i="6" s="1"/>
  <c r="T52" i="6" s="1"/>
  <c r="S60" i="6"/>
  <c r="R60" i="6" s="1"/>
  <c r="T60" i="6" s="1"/>
  <c r="S68" i="6"/>
  <c r="R68" i="6" s="1"/>
  <c r="T68" i="6" s="1"/>
  <c r="S76" i="6"/>
  <c r="R76" i="6" s="1"/>
  <c r="T76" i="6" s="1"/>
  <c r="S84" i="6"/>
  <c r="R84" i="6" s="1"/>
  <c r="T84" i="6" s="1"/>
  <c r="S92" i="6"/>
  <c r="R92" i="6" s="1"/>
  <c r="T92" i="6" s="1"/>
  <c r="S100" i="6"/>
  <c r="R100" i="6" s="1"/>
  <c r="T100" i="6" s="1"/>
  <c r="S108" i="6"/>
  <c r="R108" i="6" s="1"/>
  <c r="T108" i="6" s="1"/>
  <c r="S116" i="6"/>
  <c r="R116" i="6" s="1"/>
  <c r="T116" i="6" s="1"/>
  <c r="S124" i="6"/>
  <c r="R124" i="6" s="1"/>
  <c r="T124" i="6" s="1"/>
  <c r="S132" i="6"/>
  <c r="R132" i="6" s="1"/>
  <c r="T132" i="6" s="1"/>
  <c r="V132" i="6" s="1"/>
  <c r="W132" i="6" s="1"/>
  <c r="S5" i="6"/>
  <c r="R5" i="6" s="1"/>
  <c r="T5" i="6" s="1"/>
  <c r="S13" i="6"/>
  <c r="R13" i="6" s="1"/>
  <c r="T13" i="6" s="1"/>
  <c r="S21" i="6"/>
  <c r="R21" i="6" s="1"/>
  <c r="T21" i="6" s="1"/>
  <c r="S29" i="6"/>
  <c r="R29" i="6" s="1"/>
  <c r="T29" i="6" s="1"/>
  <c r="S37" i="6"/>
  <c r="R37" i="6" s="1"/>
  <c r="T37" i="6" s="1"/>
  <c r="S45" i="6"/>
  <c r="R45" i="6" s="1"/>
  <c r="T45" i="6" s="1"/>
  <c r="S53" i="6"/>
  <c r="R53" i="6" s="1"/>
  <c r="T53" i="6" s="1"/>
  <c r="S61" i="6"/>
  <c r="R61" i="6" s="1"/>
  <c r="T61" i="6" s="1"/>
  <c r="S69" i="6"/>
  <c r="R69" i="6" s="1"/>
  <c r="T69" i="6" s="1"/>
  <c r="S77" i="6"/>
  <c r="R77" i="6" s="1"/>
  <c r="T77" i="6" s="1"/>
  <c r="S85" i="6"/>
  <c r="R85" i="6" s="1"/>
  <c r="T85" i="6" s="1"/>
  <c r="S93" i="6"/>
  <c r="R93" i="6" s="1"/>
  <c r="T93" i="6" s="1"/>
  <c r="S101" i="6"/>
  <c r="R101" i="6" s="1"/>
  <c r="T101" i="6" s="1"/>
  <c r="S109" i="6"/>
  <c r="R109" i="6" s="1"/>
  <c r="T109" i="6" s="1"/>
  <c r="S117" i="6"/>
  <c r="R117" i="6" s="1"/>
  <c r="T117" i="6" s="1"/>
  <c r="S125" i="6"/>
  <c r="R125" i="6" s="1"/>
  <c r="T125" i="6" s="1"/>
  <c r="S133" i="6"/>
  <c r="R133" i="6" s="1"/>
  <c r="T133" i="6" s="1"/>
  <c r="S6" i="6"/>
  <c r="R6" i="6" s="1"/>
  <c r="T6" i="6" s="1"/>
  <c r="S14" i="6"/>
  <c r="R14" i="6" s="1"/>
  <c r="T14" i="6" s="1"/>
  <c r="S22" i="6"/>
  <c r="R22" i="6" s="1"/>
  <c r="T22" i="6" s="1"/>
  <c r="S30" i="6"/>
  <c r="R30" i="6" s="1"/>
  <c r="T30" i="6" s="1"/>
  <c r="S38" i="6"/>
  <c r="R38" i="6" s="1"/>
  <c r="T38" i="6" s="1"/>
  <c r="S46" i="6"/>
  <c r="R46" i="6" s="1"/>
  <c r="T46" i="6" s="1"/>
  <c r="S54" i="6"/>
  <c r="R54" i="6" s="1"/>
  <c r="T54" i="6" s="1"/>
  <c r="S62" i="6"/>
  <c r="R62" i="6" s="1"/>
  <c r="T62" i="6" s="1"/>
  <c r="S70" i="6"/>
  <c r="R70" i="6" s="1"/>
  <c r="T70" i="6" s="1"/>
  <c r="S78" i="6"/>
  <c r="R78" i="6" s="1"/>
  <c r="T78" i="6" s="1"/>
  <c r="S86" i="6"/>
  <c r="R86" i="6" s="1"/>
  <c r="T86" i="6" s="1"/>
  <c r="S94" i="6"/>
  <c r="R94" i="6" s="1"/>
  <c r="T94" i="6" s="1"/>
  <c r="S102" i="6"/>
  <c r="R102" i="6" s="1"/>
  <c r="T102" i="6" s="1"/>
  <c r="S110" i="6"/>
  <c r="R110" i="6" s="1"/>
  <c r="T110" i="6" s="1"/>
  <c r="S118" i="6"/>
  <c r="R118" i="6" s="1"/>
  <c r="T118" i="6" s="1"/>
  <c r="S126" i="6"/>
  <c r="R126" i="6" s="1"/>
  <c r="T126" i="6" s="1"/>
  <c r="S134" i="6"/>
  <c r="R134" i="6" s="1"/>
  <c r="T134" i="6" s="1"/>
  <c r="V134" i="6" s="1"/>
  <c r="W134" i="6" s="1"/>
  <c r="S7" i="6"/>
  <c r="R7" i="6" s="1"/>
  <c r="T7" i="6" s="1"/>
  <c r="S15" i="6"/>
  <c r="R15" i="6" s="1"/>
  <c r="T15" i="6" s="1"/>
  <c r="S23" i="6"/>
  <c r="R23" i="6" s="1"/>
  <c r="T23" i="6" s="1"/>
  <c r="S31" i="6"/>
  <c r="R31" i="6" s="1"/>
  <c r="T31" i="6" s="1"/>
  <c r="S39" i="6"/>
  <c r="R39" i="6" s="1"/>
  <c r="T39" i="6" s="1"/>
  <c r="S47" i="6"/>
  <c r="R47" i="6" s="1"/>
  <c r="T47" i="6" s="1"/>
  <c r="S55" i="6"/>
  <c r="R55" i="6" s="1"/>
  <c r="T55" i="6" s="1"/>
  <c r="S63" i="6"/>
  <c r="R63" i="6" s="1"/>
  <c r="T63" i="6" s="1"/>
  <c r="S71" i="6"/>
  <c r="R71" i="6" s="1"/>
  <c r="T71" i="6" s="1"/>
  <c r="S79" i="6"/>
  <c r="R79" i="6" s="1"/>
  <c r="T79" i="6" s="1"/>
  <c r="S87" i="6"/>
  <c r="R87" i="6" s="1"/>
  <c r="T87" i="6" s="1"/>
  <c r="S95" i="6"/>
  <c r="R95" i="6" s="1"/>
  <c r="S103" i="6"/>
  <c r="R103" i="6" s="1"/>
  <c r="T103" i="6" s="1"/>
  <c r="S111" i="6"/>
  <c r="R111" i="6" s="1"/>
  <c r="T111" i="6" s="1"/>
  <c r="S119" i="6"/>
  <c r="R119" i="6" s="1"/>
  <c r="T119" i="6" s="1"/>
  <c r="S127" i="6"/>
  <c r="R127" i="6" s="1"/>
  <c r="T127" i="6" s="1"/>
  <c r="S135" i="6"/>
  <c r="R135" i="6" s="1"/>
  <c r="T135" i="6" s="1"/>
  <c r="S8" i="6"/>
  <c r="R8" i="6" s="1"/>
  <c r="T8" i="6" s="1"/>
  <c r="S16" i="6"/>
  <c r="R16" i="6" s="1"/>
  <c r="S24" i="6"/>
  <c r="R24" i="6" s="1"/>
  <c r="T24" i="6" s="1"/>
  <c r="S32" i="6"/>
  <c r="R32" i="6" s="1"/>
  <c r="T32" i="6" s="1"/>
  <c r="S40" i="6"/>
  <c r="R40" i="6" s="1"/>
  <c r="T40" i="6" s="1"/>
  <c r="S48" i="6"/>
  <c r="R48" i="6" s="1"/>
  <c r="T48" i="6" s="1"/>
  <c r="S56" i="6"/>
  <c r="R56" i="6" s="1"/>
  <c r="T56" i="6" s="1"/>
  <c r="S64" i="6"/>
  <c r="R64" i="6" s="1"/>
  <c r="T64" i="6" s="1"/>
  <c r="S72" i="6"/>
  <c r="R72" i="6" s="1"/>
  <c r="T72" i="6" s="1"/>
  <c r="S80" i="6"/>
  <c r="R80" i="6" s="1"/>
  <c r="T80" i="6" s="1"/>
  <c r="S88" i="6"/>
  <c r="R88" i="6" s="1"/>
  <c r="T88" i="6" s="1"/>
  <c r="S96" i="6"/>
  <c r="R96" i="6" s="1"/>
  <c r="T96" i="6" s="1"/>
  <c r="S104" i="6"/>
  <c r="R104" i="6" s="1"/>
  <c r="T104" i="6" s="1"/>
  <c r="S112" i="6"/>
  <c r="R112" i="6" s="1"/>
  <c r="T112" i="6" s="1"/>
  <c r="S120" i="6"/>
  <c r="R120" i="6" s="1"/>
  <c r="T120" i="6" s="1"/>
  <c r="S128" i="6"/>
  <c r="R128" i="6" s="1"/>
  <c r="T128" i="6" s="1"/>
  <c r="S136" i="6"/>
  <c r="R136" i="6" s="1"/>
  <c r="T136" i="6" s="1"/>
  <c r="V136" i="6" s="1"/>
  <c r="W136" i="6" s="1"/>
  <c r="S1" i="6"/>
  <c r="R1" i="6" s="1"/>
  <c r="T1" i="6" s="1"/>
  <c r="S9" i="6"/>
  <c r="R9" i="6" s="1"/>
  <c r="T9" i="6" s="1"/>
  <c r="S17" i="6"/>
  <c r="R17" i="6" s="1"/>
  <c r="T17" i="6" s="1"/>
  <c r="S25" i="6"/>
  <c r="R25" i="6" s="1"/>
  <c r="T25" i="6" s="1"/>
  <c r="S33" i="6"/>
  <c r="R33" i="6" s="1"/>
  <c r="T33" i="6" s="1"/>
  <c r="S41" i="6"/>
  <c r="R41" i="6" s="1"/>
  <c r="T41" i="6" s="1"/>
  <c r="S49" i="6"/>
  <c r="R49" i="6" s="1"/>
  <c r="T49" i="6" s="1"/>
  <c r="S57" i="6"/>
  <c r="R57" i="6" s="1"/>
  <c r="T57" i="6" s="1"/>
  <c r="S65" i="6"/>
  <c r="R65" i="6" s="1"/>
  <c r="T65" i="6" s="1"/>
  <c r="S73" i="6"/>
  <c r="R73" i="6" s="1"/>
  <c r="T73" i="6" s="1"/>
  <c r="S81" i="6"/>
  <c r="R81" i="6" s="1"/>
  <c r="T81" i="6" s="1"/>
  <c r="S89" i="6"/>
  <c r="R89" i="6" s="1"/>
  <c r="T89" i="6" s="1"/>
  <c r="S97" i="6"/>
  <c r="R97" i="6" s="1"/>
  <c r="T97" i="6" s="1"/>
  <c r="S105" i="6"/>
  <c r="R105" i="6" s="1"/>
  <c r="T105" i="6" s="1"/>
  <c r="S113" i="6"/>
  <c r="R113" i="6" s="1"/>
  <c r="T113" i="6" s="1"/>
  <c r="S121" i="6"/>
  <c r="R121" i="6" s="1"/>
  <c r="T121" i="6" s="1"/>
  <c r="S129" i="6"/>
  <c r="R129" i="6" s="1"/>
  <c r="T129" i="6" s="1"/>
  <c r="S137" i="6"/>
  <c r="R137" i="6" s="1"/>
  <c r="T137" i="6" s="1"/>
  <c r="S2" i="6"/>
  <c r="R2" i="6" s="1"/>
  <c r="T2" i="6" s="1"/>
  <c r="S10" i="6"/>
  <c r="R10" i="6" s="1"/>
  <c r="T10" i="6" s="1"/>
  <c r="S18" i="6"/>
  <c r="R18" i="6" s="1"/>
  <c r="T18" i="6" s="1"/>
  <c r="S26" i="6"/>
  <c r="R26" i="6" s="1"/>
  <c r="T26" i="6" s="1"/>
  <c r="S34" i="6"/>
  <c r="R34" i="6" s="1"/>
  <c r="T34" i="6" s="1"/>
  <c r="S42" i="6"/>
  <c r="R42" i="6" s="1"/>
  <c r="T42" i="6" s="1"/>
  <c r="S50" i="6"/>
  <c r="R50" i="6" s="1"/>
  <c r="T50" i="6" s="1"/>
  <c r="S58" i="6"/>
  <c r="R58" i="6" s="1"/>
  <c r="T58" i="6" s="1"/>
  <c r="S66" i="6"/>
  <c r="R66" i="6" s="1"/>
  <c r="T66" i="6" s="1"/>
  <c r="S74" i="6"/>
  <c r="R74" i="6" s="1"/>
  <c r="T74" i="6" s="1"/>
  <c r="S82" i="6"/>
  <c r="R82" i="6" s="1"/>
  <c r="T82" i="6" s="1"/>
  <c r="S90" i="6"/>
  <c r="R90" i="6" s="1"/>
  <c r="T90" i="6" s="1"/>
  <c r="S98" i="6"/>
  <c r="R98" i="6" s="1"/>
  <c r="T98" i="6" s="1"/>
  <c r="S106" i="6"/>
  <c r="R106" i="6" s="1"/>
  <c r="T106" i="6" s="1"/>
  <c r="S114" i="6"/>
  <c r="R114" i="6" s="1"/>
  <c r="T114" i="6" s="1"/>
  <c r="S122" i="6"/>
  <c r="R122" i="6" s="1"/>
  <c r="T122" i="6" s="1"/>
  <c r="S130" i="6"/>
  <c r="R130" i="6" s="1"/>
  <c r="T130" i="6" s="1"/>
  <c r="S138" i="6"/>
  <c r="R138" i="6" s="1"/>
  <c r="T138" i="6" s="1"/>
  <c r="V138" i="6" s="1"/>
  <c r="W138" i="6" s="1"/>
  <c r="U1004" i="4"/>
  <c r="T95" i="6"/>
  <c r="U1" i="6"/>
  <c r="U3" i="6"/>
  <c r="U5" i="6"/>
  <c r="U7" i="6"/>
  <c r="U9" i="6"/>
  <c r="U11" i="6"/>
  <c r="U13" i="6"/>
  <c r="U15" i="6"/>
  <c r="U17" i="6"/>
  <c r="U19" i="6"/>
  <c r="U21" i="6"/>
  <c r="U23" i="6"/>
  <c r="U25" i="6"/>
  <c r="U27" i="6"/>
  <c r="U29" i="6"/>
  <c r="U31" i="6"/>
  <c r="U33" i="6"/>
  <c r="U35" i="6"/>
  <c r="U37" i="6"/>
  <c r="U39" i="6"/>
  <c r="U41" i="6"/>
  <c r="U43" i="6"/>
  <c r="U45" i="6"/>
  <c r="U47" i="6"/>
  <c r="U49" i="6"/>
  <c r="U51" i="6"/>
  <c r="U53" i="6"/>
  <c r="U55" i="6"/>
  <c r="U57" i="6"/>
  <c r="U59" i="6"/>
  <c r="U61" i="6"/>
  <c r="U63" i="6"/>
  <c r="U65" i="6"/>
  <c r="U67" i="6"/>
  <c r="U69" i="6"/>
  <c r="U71" i="6"/>
  <c r="U73" i="6"/>
  <c r="U75" i="6"/>
  <c r="U77" i="6"/>
  <c r="U79" i="6"/>
  <c r="U81" i="6"/>
  <c r="U83" i="6"/>
  <c r="U85" i="6"/>
  <c r="U87" i="6"/>
  <c r="U89" i="6"/>
  <c r="U91" i="6"/>
  <c r="U93" i="6"/>
  <c r="U95" i="6"/>
  <c r="U97" i="6"/>
  <c r="U99" i="6"/>
  <c r="U101" i="6"/>
  <c r="U103" i="6"/>
  <c r="U105" i="6"/>
  <c r="U107" i="6"/>
  <c r="U109" i="6"/>
  <c r="U111" i="6"/>
  <c r="U113" i="6"/>
  <c r="U115" i="6"/>
  <c r="U117" i="6"/>
  <c r="U119" i="6"/>
  <c r="U121" i="6"/>
  <c r="U123" i="6"/>
  <c r="U125" i="6"/>
  <c r="U127" i="6"/>
  <c r="U129" i="6"/>
  <c r="U131" i="6"/>
  <c r="U133" i="6"/>
  <c r="U135" i="6"/>
  <c r="U137" i="6"/>
  <c r="T16" i="6"/>
  <c r="T20" i="6"/>
  <c r="U2" i="6"/>
  <c r="U4" i="6"/>
  <c r="U6" i="6"/>
  <c r="U8" i="6"/>
  <c r="U10" i="6"/>
  <c r="U12" i="6"/>
  <c r="U14" i="6"/>
  <c r="U16" i="6"/>
  <c r="U18" i="6"/>
  <c r="U20" i="6"/>
  <c r="U22" i="6"/>
  <c r="U24" i="6"/>
  <c r="U26" i="6"/>
  <c r="U28" i="6"/>
  <c r="U30" i="6"/>
  <c r="U32" i="6"/>
  <c r="U34" i="6"/>
  <c r="U36" i="6"/>
  <c r="U38" i="6"/>
  <c r="U40" i="6"/>
  <c r="U42" i="6"/>
  <c r="U44" i="6"/>
  <c r="U46" i="6"/>
  <c r="U48" i="6"/>
  <c r="U50" i="6"/>
  <c r="U52" i="6"/>
  <c r="U54" i="6"/>
  <c r="U56" i="6"/>
  <c r="U58" i="6"/>
  <c r="U60" i="6"/>
  <c r="U62" i="6"/>
  <c r="U64" i="6"/>
  <c r="U66" i="6"/>
  <c r="U68" i="6"/>
  <c r="U70" i="6"/>
  <c r="U72" i="6"/>
  <c r="U74" i="6"/>
  <c r="U76" i="6"/>
  <c r="U78" i="6"/>
  <c r="U80" i="6"/>
  <c r="U82" i="6"/>
  <c r="U84" i="6"/>
  <c r="U86" i="6"/>
  <c r="U88" i="6"/>
  <c r="U90" i="6"/>
  <c r="U92" i="6"/>
  <c r="U94" i="6"/>
  <c r="U96" i="6"/>
  <c r="U98" i="6"/>
  <c r="U100" i="6"/>
  <c r="U102" i="6"/>
  <c r="U104" i="6"/>
  <c r="U106" i="6"/>
  <c r="U108" i="6"/>
  <c r="U110" i="6"/>
  <c r="U112" i="6"/>
  <c r="U114" i="6"/>
  <c r="U116" i="6"/>
  <c r="U118" i="6"/>
  <c r="U120" i="6"/>
  <c r="U122" i="6"/>
  <c r="U124" i="6"/>
  <c r="U126" i="6"/>
  <c r="U128" i="6"/>
  <c r="U130" i="6"/>
  <c r="U2672" i="4"/>
  <c r="U1704" i="4"/>
  <c r="U6206" i="4"/>
  <c r="R5067" i="4"/>
  <c r="R5687" i="4"/>
  <c r="R5418" i="4"/>
  <c r="R573" i="4"/>
  <c r="R5129" i="4"/>
  <c r="R4754" i="4"/>
  <c r="R63" i="4"/>
  <c r="R1902" i="4"/>
  <c r="R2870" i="4"/>
  <c r="R1021" i="4"/>
  <c r="R1025" i="4"/>
  <c r="R5367" i="4"/>
  <c r="R1601" i="4"/>
  <c r="R1748" i="4"/>
  <c r="R611" i="4"/>
  <c r="R413" i="4"/>
  <c r="R1426" i="4"/>
  <c r="R644" i="4"/>
  <c r="R3889" i="4"/>
  <c r="R5088" i="4"/>
  <c r="R1691" i="4"/>
  <c r="R182" i="4"/>
  <c r="R3224" i="4"/>
  <c r="R1765" i="4"/>
  <c r="R1533" i="4"/>
  <c r="R4084" i="4"/>
  <c r="R547" i="4"/>
  <c r="R5769" i="4"/>
  <c r="T5769" i="4" s="1"/>
  <c r="R661" i="4"/>
  <c r="R5415" i="4"/>
  <c r="R2313" i="4"/>
  <c r="R3462" i="4"/>
  <c r="R1729" i="4"/>
  <c r="R5184" i="4"/>
  <c r="R4639" i="4"/>
  <c r="R5201" i="4"/>
  <c r="R1602" i="4"/>
  <c r="R4782" i="4"/>
  <c r="R3742" i="4"/>
  <c r="U6200" i="4"/>
  <c r="R2965" i="4"/>
  <c r="R2982" i="4"/>
  <c r="R1938" i="4"/>
  <c r="R2872" i="4"/>
  <c r="R2900" i="4"/>
  <c r="R2258" i="4"/>
  <c r="U1833" i="4"/>
  <c r="R3333" i="4"/>
  <c r="R161" i="4"/>
  <c r="R1253" i="4"/>
  <c r="R2004" i="4"/>
  <c r="R3073" i="4"/>
  <c r="R4507" i="4"/>
  <c r="R3234" i="4"/>
  <c r="R2874" i="4"/>
  <c r="R3175" i="4"/>
  <c r="R69" i="4"/>
  <c r="R3261" i="4"/>
  <c r="R3356" i="4"/>
  <c r="R164" i="4"/>
  <c r="R2076" i="4"/>
  <c r="R3044" i="4"/>
  <c r="R1285" i="4"/>
  <c r="R2830" i="4"/>
  <c r="R2597" i="4"/>
  <c r="R1147" i="4"/>
  <c r="R3262" i="4"/>
  <c r="R1977" i="4"/>
  <c r="R21" i="4"/>
  <c r="R3357" i="4"/>
  <c r="R2074" i="4"/>
  <c r="R3341" i="4"/>
  <c r="R192" i="4"/>
  <c r="R3221" i="4"/>
  <c r="R194" i="4"/>
  <c r="R171" i="4"/>
  <c r="R1255" i="4"/>
  <c r="R1282" i="4"/>
  <c r="R5368" i="4"/>
  <c r="R3156" i="4"/>
  <c r="R3122" i="4"/>
  <c r="R3007" i="4"/>
  <c r="R1217" i="4"/>
  <c r="R1657" i="4"/>
  <c r="R2601" i="4"/>
  <c r="R4102" i="4"/>
  <c r="R2" i="4"/>
  <c r="R2117" i="4"/>
  <c r="R901" i="4"/>
  <c r="R2067" i="4"/>
  <c r="R3542" i="4"/>
  <c r="U4647" i="4"/>
  <c r="U6105" i="4"/>
  <c r="U1186" i="4"/>
  <c r="U1187" i="4" s="1"/>
  <c r="U1188" i="4" s="1"/>
  <c r="U1189" i="4" s="1"/>
  <c r="U15" i="4"/>
  <c r="R6211" i="4"/>
  <c r="T6211" i="4" s="1"/>
  <c r="R1216" i="4"/>
  <c r="R5717" i="4"/>
  <c r="R1050" i="4"/>
  <c r="R664" i="4"/>
  <c r="T664" i="4" s="1"/>
  <c r="R1233" i="4"/>
  <c r="R42" i="4"/>
  <c r="R1034" i="4"/>
  <c r="R1899" i="4"/>
  <c r="R1913" i="4"/>
  <c r="R2091" i="4"/>
  <c r="R3423" i="4"/>
  <c r="R3558" i="4"/>
  <c r="R6" i="4"/>
  <c r="R2020" i="4"/>
  <c r="R955" i="4"/>
  <c r="R157" i="4"/>
  <c r="R1924" i="4"/>
  <c r="R3488" i="4"/>
  <c r="R2942" i="4"/>
  <c r="R1267" i="4"/>
  <c r="R944" i="4"/>
  <c r="R3404" i="4"/>
  <c r="R2064" i="4"/>
  <c r="R1297" i="4"/>
  <c r="R1997" i="4"/>
  <c r="R1300" i="4"/>
  <c r="R1363" i="4"/>
  <c r="R4003" i="4"/>
  <c r="R3286" i="4"/>
  <c r="R2158" i="4"/>
  <c r="R1055" i="4"/>
  <c r="T1055" i="4" s="1"/>
  <c r="R964" i="4"/>
  <c r="R3633" i="4"/>
  <c r="R2230" i="4"/>
  <c r="R2253" i="4"/>
  <c r="R311" i="4"/>
  <c r="R4106" i="4"/>
  <c r="R3312" i="4"/>
  <c r="R3441" i="4"/>
  <c r="R2157" i="4"/>
  <c r="R1324" i="4"/>
  <c r="R206" i="4"/>
  <c r="R2170" i="4"/>
  <c r="R2207" i="4"/>
  <c r="R3597" i="4"/>
  <c r="R1360" i="4"/>
  <c r="R282" i="4"/>
  <c r="R3434" i="4"/>
  <c r="R961" i="4"/>
  <c r="R2184" i="4"/>
  <c r="R252" i="4"/>
  <c r="R2276" i="4"/>
  <c r="R4105" i="4"/>
  <c r="R3828" i="4"/>
  <c r="T3828" i="4" s="1"/>
  <c r="R4042" i="4"/>
  <c r="R971" i="4"/>
  <c r="R3874" i="4"/>
  <c r="R1103" i="4"/>
  <c r="R4097" i="4"/>
  <c r="R3852" i="4"/>
  <c r="R3993" i="4"/>
  <c r="R2270" i="4"/>
  <c r="R4053" i="4"/>
  <c r="R1062" i="4"/>
  <c r="T1062" i="4" s="1"/>
  <c r="R211" i="4"/>
  <c r="R3680" i="4"/>
  <c r="R1338" i="4"/>
  <c r="R3850" i="4"/>
  <c r="R3885" i="4"/>
  <c r="R3970" i="4"/>
  <c r="R1337" i="4"/>
  <c r="R2246" i="4"/>
  <c r="R244" i="4"/>
  <c r="R273" i="4"/>
  <c r="R3553" i="4"/>
  <c r="R3868" i="4"/>
  <c r="R202" i="4"/>
  <c r="R2177" i="4"/>
  <c r="R3563" i="4"/>
  <c r="R3614" i="4"/>
  <c r="R2123" i="4"/>
  <c r="R3738" i="4"/>
  <c r="R2373" i="4"/>
  <c r="R4577" i="4"/>
  <c r="R4603" i="4"/>
  <c r="R4618" i="4"/>
  <c r="R4721" i="4"/>
  <c r="R1436" i="4"/>
  <c r="R350" i="4"/>
  <c r="R4285" i="4"/>
  <c r="R2436" i="4"/>
  <c r="R4602" i="4"/>
  <c r="R1458" i="4"/>
  <c r="R1514" i="4"/>
  <c r="R4528" i="4"/>
  <c r="R437" i="4"/>
  <c r="R477" i="4"/>
  <c r="T477" i="4" s="1"/>
  <c r="R4717" i="4"/>
  <c r="R1131" i="4"/>
  <c r="R991" i="4"/>
  <c r="R438" i="4"/>
  <c r="T438" i="4" s="1"/>
  <c r="R1180" i="4"/>
  <c r="R4796" i="4"/>
  <c r="R978" i="4"/>
  <c r="R4252" i="4"/>
  <c r="R2411" i="4"/>
  <c r="R4379" i="4"/>
  <c r="R2447" i="4"/>
  <c r="R2459" i="4"/>
  <c r="R1515" i="4"/>
  <c r="R1157" i="4"/>
  <c r="R4631" i="4"/>
  <c r="R2516" i="4"/>
  <c r="R4795" i="4"/>
  <c r="R203" i="4"/>
  <c r="R1461" i="4"/>
  <c r="R2410" i="4"/>
  <c r="R1490" i="4"/>
  <c r="R1517" i="4"/>
  <c r="R2504" i="4"/>
  <c r="R4235" i="4"/>
  <c r="R4506" i="4"/>
  <c r="R4670" i="4"/>
  <c r="R4792" i="4"/>
  <c r="R1574" i="4"/>
  <c r="R309" i="4"/>
  <c r="R2342" i="4"/>
  <c r="R415" i="4"/>
  <c r="T415" i="4" s="1"/>
  <c r="R4393" i="4"/>
  <c r="R1159" i="4"/>
  <c r="R1543" i="4"/>
  <c r="R2419" i="4"/>
  <c r="R2496" i="4"/>
  <c r="R2517" i="4"/>
  <c r="R1169" i="4"/>
  <c r="R482" i="4"/>
  <c r="R2368" i="4"/>
  <c r="R2495" i="4"/>
  <c r="R2507" i="4"/>
  <c r="R4708" i="4"/>
  <c r="R388" i="4"/>
  <c r="R1437" i="4"/>
  <c r="R2435" i="4"/>
  <c r="R2450" i="4"/>
  <c r="R2469" i="4"/>
  <c r="R4547" i="4"/>
  <c r="R2491" i="4"/>
  <c r="R4714" i="4"/>
  <c r="R1598" i="4"/>
  <c r="R1438" i="4"/>
  <c r="R1164" i="4"/>
  <c r="R4546" i="4"/>
  <c r="R433" i="4"/>
  <c r="T433" i="4" s="1"/>
  <c r="R459" i="4"/>
  <c r="R1621" i="4"/>
  <c r="R538" i="4"/>
  <c r="R5114" i="4"/>
  <c r="R2659" i="4"/>
  <c r="R5265" i="4"/>
  <c r="R2695" i="4"/>
  <c r="R641" i="4"/>
  <c r="T641" i="4" s="1"/>
  <c r="R1150" i="4"/>
  <c r="R566" i="4"/>
  <c r="R5153" i="4"/>
  <c r="R5242" i="4"/>
  <c r="R5296" i="4"/>
  <c r="R498" i="4"/>
  <c r="T498" i="4" s="1"/>
  <c r="R5013" i="4"/>
  <c r="R5089" i="4"/>
  <c r="R567" i="4"/>
  <c r="R5158" i="4"/>
  <c r="R5507" i="4"/>
  <c r="T5507" i="4" s="1"/>
  <c r="R5544" i="4"/>
  <c r="R2581" i="4"/>
  <c r="R1192" i="4"/>
  <c r="R529" i="4"/>
  <c r="R5044" i="4"/>
  <c r="R5157" i="4"/>
  <c r="R584" i="4"/>
  <c r="T584" i="4" s="1"/>
  <c r="R5289" i="4"/>
  <c r="R5355" i="4"/>
  <c r="R5434" i="4"/>
  <c r="R5065" i="4"/>
  <c r="R5130" i="4"/>
  <c r="R2665" i="4"/>
  <c r="R5416" i="4"/>
  <c r="R5489" i="4"/>
  <c r="R500" i="4"/>
  <c r="R4819" i="4"/>
  <c r="R5011" i="4"/>
  <c r="R5104" i="4"/>
  <c r="R5107" i="4"/>
  <c r="R2664" i="4"/>
  <c r="R1682" i="4"/>
  <c r="T1682" i="4" s="1"/>
  <c r="R570" i="4"/>
  <c r="T570" i="4" s="1"/>
  <c r="R5360" i="4"/>
  <c r="R4322" i="4"/>
  <c r="R4844" i="4"/>
  <c r="R518" i="4"/>
  <c r="R5023" i="4"/>
  <c r="R4906" i="4"/>
  <c r="R5098" i="4"/>
  <c r="R1698" i="4"/>
  <c r="R5322" i="4"/>
  <c r="R1733" i="4"/>
  <c r="R5545" i="4"/>
  <c r="R544" i="4"/>
  <c r="R5040" i="4"/>
  <c r="R5079" i="4"/>
  <c r="R5100" i="4"/>
  <c r="R5128" i="4"/>
  <c r="R5166" i="4"/>
  <c r="R5180" i="4"/>
  <c r="R5229" i="4"/>
  <c r="R575" i="4"/>
  <c r="R5308" i="4"/>
  <c r="R5456" i="4"/>
  <c r="R5514" i="4"/>
  <c r="R4491" i="4"/>
  <c r="R4802" i="4"/>
  <c r="R521" i="4"/>
  <c r="T521" i="4" s="1"/>
  <c r="R2522" i="4"/>
  <c r="R471" i="4"/>
  <c r="R1585" i="4"/>
  <c r="R4885" i="4"/>
  <c r="R4925" i="4"/>
  <c r="R2671" i="4"/>
  <c r="R2680" i="4"/>
  <c r="R1124" i="4"/>
  <c r="R2589" i="4"/>
  <c r="R2656" i="4"/>
  <c r="R5340" i="4"/>
  <c r="R1724" i="4"/>
  <c r="R627" i="4"/>
  <c r="T627" i="4" s="1"/>
  <c r="R5512" i="4"/>
  <c r="R622" i="4"/>
  <c r="R545" i="4"/>
  <c r="R4937" i="4"/>
  <c r="R548" i="4"/>
  <c r="T548" i="4" s="1"/>
  <c r="R5075" i="4"/>
  <c r="R5271" i="4"/>
  <c r="R668" i="4"/>
  <c r="T668" i="4" s="1"/>
  <c r="R5363" i="4"/>
  <c r="R1728" i="4"/>
  <c r="R5436" i="4"/>
  <c r="R5728" i="4"/>
  <c r="T5728" i="4" s="1"/>
  <c r="R5080" i="4"/>
  <c r="R5233" i="4"/>
  <c r="R5262" i="4"/>
  <c r="R5086" i="4"/>
  <c r="R5127" i="4"/>
  <c r="R1656" i="4"/>
  <c r="R5132" i="4"/>
  <c r="R5399" i="4"/>
  <c r="R2746" i="4"/>
  <c r="R5566" i="4"/>
  <c r="R701" i="4"/>
  <c r="T701" i="4" s="1"/>
  <c r="R5276" i="4"/>
  <c r="R656" i="4"/>
  <c r="T656" i="4" s="1"/>
  <c r="R5251" i="4"/>
  <c r="R2698" i="4"/>
  <c r="R576" i="4"/>
  <c r="R5409" i="4"/>
  <c r="R658" i="4"/>
  <c r="T658" i="4" s="1"/>
  <c r="R1619" i="4"/>
  <c r="R660" i="4"/>
  <c r="T660" i="4" s="1"/>
  <c r="R2658" i="4"/>
  <c r="R557" i="4"/>
  <c r="T557" i="4" s="1"/>
  <c r="R5219" i="4"/>
  <c r="R676" i="4"/>
  <c r="T676" i="4" s="1"/>
  <c r="R892" i="4"/>
  <c r="T892" i="4" s="1"/>
  <c r="R582" i="4"/>
  <c r="T582" i="4" s="1"/>
  <c r="R5292" i="4"/>
  <c r="R5462" i="4"/>
  <c r="R5623" i="4"/>
  <c r="R2837" i="4"/>
  <c r="R5569" i="4"/>
  <c r="R5372" i="4"/>
  <c r="R879" i="4"/>
  <c r="T879" i="4" s="1"/>
  <c r="U2765" i="4"/>
  <c r="U2871" i="4"/>
  <c r="U890" i="4"/>
  <c r="U891" i="4" s="1"/>
  <c r="U4942" i="4"/>
  <c r="U6199" i="4"/>
  <c r="U1851" i="4"/>
  <c r="U2780" i="4"/>
  <c r="U6172" i="4"/>
  <c r="U1118" i="4"/>
  <c r="U1119" i="4" s="1"/>
  <c r="U825" i="4"/>
  <c r="R1901" i="4"/>
  <c r="R156" i="4"/>
  <c r="R1352" i="4"/>
  <c r="R288" i="4"/>
  <c r="R1433" i="4"/>
  <c r="R316" i="4"/>
  <c r="R3419" i="4"/>
  <c r="R404" i="4"/>
  <c r="T404" i="4" s="1"/>
  <c r="R2345" i="4"/>
  <c r="R4884" i="4"/>
  <c r="R2420" i="4"/>
  <c r="R4292" i="4"/>
  <c r="R5358" i="4"/>
  <c r="R5057" i="4"/>
  <c r="R5321" i="4"/>
  <c r="R5329" i="4"/>
  <c r="R5342" i="4"/>
  <c r="R2509" i="4"/>
  <c r="R5718" i="4"/>
  <c r="R5550" i="4"/>
  <c r="R5032" i="4"/>
  <c r="R616" i="4"/>
  <c r="R631" i="4"/>
  <c r="T631" i="4" s="1"/>
  <c r="R1686" i="4"/>
  <c r="R554" i="4"/>
  <c r="R5223" i="4"/>
  <c r="R610" i="4"/>
  <c r="T610" i="4" s="1"/>
  <c r="R1694" i="4"/>
  <c r="R2542" i="4"/>
  <c r="R1577" i="4"/>
  <c r="R565" i="4"/>
  <c r="R5714" i="4"/>
  <c r="R5312" i="4"/>
  <c r="R5288" i="4"/>
  <c r="R5197" i="4"/>
  <c r="R5186" i="4"/>
  <c r="R457" i="4"/>
  <c r="R1712" i="4"/>
  <c r="T1712" i="4" s="1"/>
  <c r="R2570" i="4"/>
  <c r="R5243" i="4"/>
  <c r="R5209" i="4"/>
  <c r="R5519" i="4"/>
  <c r="R5406" i="4"/>
  <c r="R5335" i="4"/>
  <c r="R603" i="4"/>
  <c r="T603" i="4" s="1"/>
  <c r="R5320" i="4"/>
  <c r="R5113" i="4"/>
  <c r="R4589" i="4"/>
  <c r="R2519" i="4"/>
  <c r="R487" i="4"/>
  <c r="R2492" i="4"/>
  <c r="R1138" i="4"/>
  <c r="R2406" i="4"/>
  <c r="R572" i="4"/>
  <c r="T572" i="4" s="1"/>
  <c r="R4922" i="4"/>
  <c r="R1152" i="4"/>
  <c r="R1173" i="4"/>
  <c r="R1538" i="4"/>
  <c r="R4832" i="4"/>
  <c r="R1582" i="4"/>
  <c r="R5136" i="4"/>
  <c r="R5081" i="4"/>
  <c r="R1658" i="4"/>
  <c r="R2486" i="4"/>
  <c r="R2277" i="4"/>
  <c r="R435" i="4"/>
  <c r="R427" i="4"/>
  <c r="R4985" i="4"/>
  <c r="R2514" i="4"/>
  <c r="R1539" i="4"/>
  <c r="R1474" i="4"/>
  <c r="R1513" i="4"/>
  <c r="R1130" i="4"/>
  <c r="R2375" i="4"/>
  <c r="R4014" i="4"/>
  <c r="R4215" i="4"/>
  <c r="R4001" i="4"/>
  <c r="R3936" i="4"/>
  <c r="R1139" i="4"/>
  <c r="R1447" i="4"/>
  <c r="R2400" i="4"/>
  <c r="R420" i="4"/>
  <c r="R406" i="4"/>
  <c r="R4629" i="4"/>
  <c r="R2473" i="4"/>
  <c r="R1524" i="4"/>
  <c r="R326" i="4"/>
  <c r="R417" i="4"/>
  <c r="R423" i="4"/>
  <c r="R3879" i="4"/>
  <c r="R1384" i="4"/>
  <c r="R1373" i="4"/>
  <c r="R2194" i="4"/>
  <c r="R303" i="4"/>
  <c r="R4061" i="4"/>
  <c r="R1135" i="4"/>
  <c r="R2392" i="4"/>
  <c r="R355" i="4"/>
  <c r="T355" i="4" s="1"/>
  <c r="R1347" i="4"/>
  <c r="R1385" i="4"/>
  <c r="R1290" i="4"/>
  <c r="R242" i="4"/>
  <c r="R3870" i="4"/>
  <c r="R3841" i="4"/>
  <c r="R3981" i="4"/>
  <c r="R3707" i="4"/>
  <c r="R3653" i="4"/>
  <c r="R292" i="4"/>
  <c r="R338" i="4"/>
  <c r="R343" i="4"/>
  <c r="R3679" i="4"/>
  <c r="R4004" i="4"/>
  <c r="R82" i="4"/>
  <c r="R256" i="4"/>
  <c r="T256" i="4" s="1"/>
  <c r="R1067" i="4"/>
  <c r="R277" i="4"/>
  <c r="R1325" i="4"/>
  <c r="R3387" i="4"/>
  <c r="R1321" i="4"/>
  <c r="R144" i="4"/>
  <c r="R138" i="4"/>
  <c r="R2923" i="4"/>
  <c r="R2007" i="4"/>
  <c r="R57" i="4"/>
  <c r="R2071" i="4"/>
  <c r="R2876" i="4"/>
  <c r="R1208" i="4"/>
  <c r="U879" i="4"/>
  <c r="U827" i="4"/>
  <c r="U654" i="4"/>
  <c r="U656" i="4" s="1"/>
  <c r="U6210" i="4"/>
  <c r="U735" i="4"/>
  <c r="U736" i="4" s="1"/>
  <c r="U1740" i="4"/>
  <c r="U603" i="4"/>
  <c r="U552" i="4"/>
  <c r="U557" i="4" s="1"/>
  <c r="U559" i="4" s="1"/>
  <c r="U553" i="4" s="1"/>
  <c r="U561" i="4" s="1"/>
  <c r="U594" i="4"/>
  <c r="U892" i="4"/>
  <c r="U1000" i="4"/>
  <c r="U1108" i="4"/>
  <c r="U1041" i="4"/>
  <c r="U105" i="4"/>
  <c r="U116" i="4" s="1"/>
  <c r="U2732" i="4"/>
  <c r="U6074" i="4"/>
  <c r="U6075" i="4" s="1"/>
  <c r="U2385" i="4"/>
  <c r="U1416" i="4"/>
  <c r="U4502" i="4"/>
  <c r="U2615" i="4"/>
  <c r="U882" i="4"/>
  <c r="U727" i="4"/>
  <c r="U729" i="4" s="1"/>
  <c r="U731" i="4" s="1"/>
  <c r="U733" i="4" s="1"/>
  <c r="U1803" i="4"/>
  <c r="U1804" i="4" s="1"/>
  <c r="U1823" i="4"/>
  <c r="U2779" i="4"/>
  <c r="U1763" i="4"/>
  <c r="U1764" i="4" s="1"/>
  <c r="U886" i="4"/>
  <c r="U887" i="4" s="1"/>
  <c r="U880" i="4"/>
  <c r="U881" i="4" s="1"/>
  <c r="U850" i="4"/>
  <c r="U852" i="4" s="1"/>
  <c r="U854" i="4" s="1"/>
  <c r="U832" i="4"/>
  <c r="U621" i="4"/>
  <c r="U623" i="4" s="1"/>
  <c r="U625" i="4" s="1"/>
  <c r="U627" i="4" s="1"/>
  <c r="U1001" i="4"/>
  <c r="U477" i="4"/>
  <c r="U1148" i="4"/>
  <c r="U1128" i="4"/>
  <c r="U1066" i="4"/>
  <c r="U1067" i="4" s="1"/>
  <c r="U1068" i="4" s="1"/>
  <c r="U1065" i="4"/>
  <c r="U1084" i="4"/>
  <c r="U222" i="4"/>
  <c r="U1053" i="4"/>
  <c r="U296" i="4"/>
  <c r="U297" i="4" s="1"/>
  <c r="U304" i="4" s="1"/>
  <c r="U305" i="4" s="1"/>
  <c r="U18" i="4"/>
  <c r="U19" i="4" s="1"/>
  <c r="U1005" i="4"/>
  <c r="U1006" i="4"/>
  <c r="U1007" i="4" s="1"/>
  <c r="U1009" i="4"/>
  <c r="U3" i="4"/>
  <c r="U1814" i="4"/>
  <c r="U2550" i="4"/>
  <c r="U5853" i="4"/>
  <c r="U3923" i="4"/>
  <c r="U721" i="4"/>
  <c r="U723" i="4" s="1"/>
  <c r="U725" i="4" s="1"/>
  <c r="U875" i="4"/>
  <c r="U876" i="4" s="1"/>
  <c r="U845" i="4"/>
  <c r="U846" i="4" s="1"/>
  <c r="U817" i="4"/>
  <c r="U820" i="4" s="1"/>
  <c r="U1859" i="4"/>
  <c r="U1813" i="4"/>
  <c r="U834" i="4"/>
  <c r="U836" i="4" s="1"/>
  <c r="U837" i="4" s="1"/>
  <c r="U830" i="4"/>
  <c r="U1863" i="4"/>
  <c r="U6109" i="4"/>
  <c r="U791" i="4"/>
  <c r="U793" i="4" s="1"/>
  <c r="U795" i="4" s="1"/>
  <c r="U797" i="4" s="1"/>
  <c r="U1843" i="4"/>
  <c r="U877" i="4"/>
  <c r="U855" i="4"/>
  <c r="U857" i="4" s="1"/>
  <c r="U838" i="4"/>
  <c r="U840" i="4" s="1"/>
  <c r="U884" i="4"/>
  <c r="U885" i="4" s="1"/>
  <c r="U893" i="4"/>
  <c r="U6201" i="4"/>
  <c r="U6202" i="4" s="1"/>
  <c r="U888" i="4"/>
  <c r="U867" i="4"/>
  <c r="U847" i="4"/>
  <c r="U695" i="4"/>
  <c r="U697" i="4" s="1"/>
  <c r="U699" i="4" s="1"/>
  <c r="U701" i="4" s="1"/>
  <c r="U686" i="4"/>
  <c r="U689" i="4" s="1"/>
  <c r="U691" i="4" s="1"/>
  <c r="U693" i="4" s="1"/>
  <c r="U687" i="4" s="1"/>
  <c r="U1864" i="4"/>
  <c r="U1824" i="4"/>
  <c r="U1808" i="4"/>
  <c r="U849" i="4"/>
  <c r="U1862" i="4"/>
  <c r="U805" i="4"/>
  <c r="U807" i="4" s="1"/>
  <c r="U809" i="4" s="1"/>
  <c r="U1861" i="4"/>
  <c r="U759" i="4"/>
  <c r="U761" i="4" s="1"/>
  <c r="U737" i="4"/>
  <c r="U777" i="4"/>
  <c r="U711" i="4"/>
  <c r="U713" i="4" s="1"/>
  <c r="U715" i="4" s="1"/>
  <c r="U717" i="4" s="1"/>
  <c r="U871" i="4"/>
  <c r="U872" i="4" s="1"/>
  <c r="U6211" i="4"/>
  <c r="U6195" i="4"/>
  <c r="U6160" i="4"/>
  <c r="U6126" i="4"/>
  <c r="U798" i="4"/>
  <c r="U800" i="4" s="1"/>
  <c r="U802" i="4" s="1"/>
  <c r="U804" i="4" s="1"/>
  <c r="U743" i="4"/>
  <c r="U745" i="4" s="1"/>
  <c r="U747" i="4" s="1"/>
  <c r="U751" i="4"/>
  <c r="U753" i="4" s="1"/>
  <c r="U755" i="4" s="1"/>
  <c r="U757" i="4" s="1"/>
  <c r="U1797" i="4"/>
  <c r="U1798" i="4" s="1"/>
  <c r="U1809" i="4"/>
  <c r="U2774" i="4"/>
  <c r="U1799" i="4"/>
  <c r="U612" i="4"/>
  <c r="U662" i="4"/>
  <c r="U1818" i="4"/>
  <c r="U703" i="4"/>
  <c r="U597" i="4"/>
  <c r="U599" i="4" s="1"/>
  <c r="U601" i="4" s="1"/>
  <c r="U606" i="4"/>
  <c r="U615" i="4"/>
  <c r="U617" i="4" s="1"/>
  <c r="U619" i="4" s="1"/>
  <c r="U608" i="4"/>
  <c r="U609" i="4" s="1"/>
  <c r="U1723" i="4"/>
  <c r="U584" i="4"/>
  <c r="U533" i="4"/>
  <c r="U537" i="4" s="1"/>
  <c r="U538" i="4" s="1"/>
  <c r="U1168" i="4"/>
  <c r="U563" i="4"/>
  <c r="U568" i="4" s="1"/>
  <c r="U570" i="4" s="1"/>
  <c r="U1003" i="4"/>
  <c r="U539" i="4"/>
  <c r="U998" i="4"/>
  <c r="U996" i="4"/>
  <c r="U997" i="4" s="1"/>
  <c r="U999" i="4"/>
  <c r="U462" i="4"/>
  <c r="U429" i="4"/>
  <c r="U433" i="4" s="1"/>
  <c r="U1480" i="4"/>
  <c r="AB441" i="4"/>
  <c r="AB407" i="4"/>
  <c r="U412" i="4"/>
  <c r="U387" i="4"/>
  <c r="U388" i="4" s="1"/>
  <c r="U393" i="4" s="1"/>
  <c r="U396" i="4" s="1"/>
  <c r="U389" i="4" s="1"/>
  <c r="U398" i="4" s="1"/>
  <c r="U386" i="4" s="1"/>
  <c r="U404" i="4" s="1"/>
  <c r="U345" i="4"/>
  <c r="AB296" i="4"/>
  <c r="AB330" i="4"/>
  <c r="AB304" i="4"/>
  <c r="AB323" i="4"/>
  <c r="AB334" i="4"/>
  <c r="U2168" i="4"/>
  <c r="U256" i="4"/>
  <c r="U1054" i="4"/>
  <c r="AB238" i="4"/>
  <c r="U1026" i="4"/>
  <c r="U11" i="4"/>
  <c r="U1212" i="4"/>
  <c r="U6184" i="4"/>
  <c r="U6185" i="4" s="1"/>
  <c r="U6186" i="4" s="1"/>
  <c r="U46" i="4"/>
  <c r="U1008" i="4"/>
  <c r="U5885" i="4"/>
  <c r="U2750" i="4"/>
  <c r="U1838" i="4"/>
  <c r="U1839" i="4" s="1"/>
  <c r="U1840" i="4" s="1"/>
  <c r="U1847" i="4"/>
  <c r="U1848" i="4" s="1"/>
  <c r="U1849" i="4" s="1"/>
  <c r="U1850" i="4" s="1"/>
  <c r="U5818" i="4"/>
  <c r="U2775" i="4"/>
  <c r="U2471" i="4"/>
  <c r="U2768" i="4"/>
  <c r="U2691" i="4"/>
  <c r="U2614" i="4"/>
  <c r="U1083" i="4"/>
  <c r="U2575" i="4"/>
  <c r="U2416" i="4"/>
  <c r="U1063" i="4"/>
  <c r="U2596" i="4"/>
  <c r="U497" i="4"/>
  <c r="U1590" i="4"/>
  <c r="U2781" i="4"/>
  <c r="U909" i="4"/>
  <c r="U2812" i="4"/>
  <c r="U1236" i="4"/>
  <c r="U896" i="4"/>
  <c r="U897" i="4" s="1"/>
  <c r="AB429" i="4" l="1"/>
  <c r="AB205" i="4"/>
  <c r="V892" i="4"/>
  <c r="V1055" i="4"/>
  <c r="W1055" i="4" s="1"/>
  <c r="V879" i="4"/>
  <c r="AB477" i="4"/>
  <c r="V608" i="4"/>
  <c r="V393" i="4"/>
  <c r="AB393" i="4" s="1"/>
  <c r="AB594" i="4"/>
  <c r="V1001" i="4"/>
  <c r="V559" i="4"/>
  <c r="V623" i="4"/>
  <c r="V396" i="4"/>
  <c r="AB396" i="4" s="1"/>
  <c r="V539" i="4"/>
  <c r="AB539" i="4" s="1"/>
  <c r="V2691" i="4"/>
  <c r="V2168" i="4"/>
  <c r="V617" i="4"/>
  <c r="V886" i="4"/>
  <c r="V557" i="4"/>
  <c r="AB557" i="4" s="1"/>
  <c r="V627" i="4"/>
  <c r="V1003" i="4"/>
  <c r="V561" i="4"/>
  <c r="AB561" i="4" s="1"/>
  <c r="V701" i="4"/>
  <c r="V625" i="4"/>
  <c r="V1006" i="4"/>
  <c r="V2416" i="4"/>
  <c r="V2471" i="4"/>
  <c r="V2614" i="4"/>
  <c r="V2780" i="4"/>
  <c r="V537" i="4"/>
  <c r="V6211" i="4"/>
  <c r="V597" i="4"/>
  <c r="AB597" i="4" s="1"/>
  <c r="V693" i="4"/>
  <c r="V404" i="4"/>
  <c r="AB404" i="4" s="1"/>
  <c r="V893" i="4"/>
  <c r="V570" i="4"/>
  <c r="V601" i="4"/>
  <c r="V999" i="4"/>
  <c r="V2672" i="4"/>
  <c r="V568" i="4"/>
  <c r="V888" i="4"/>
  <c r="V606" i="4"/>
  <c r="V890" i="4"/>
  <c r="V497" i="4"/>
  <c r="AB497" i="4" s="1"/>
  <c r="V1005" i="4"/>
  <c r="V909" i="4"/>
  <c r="V1000" i="4"/>
  <c r="V2812" i="4"/>
  <c r="V1066" i="4"/>
  <c r="V621" i="4"/>
  <c r="V412" i="4"/>
  <c r="AB412" i="4" s="1"/>
  <c r="V998" i="4"/>
  <c r="V2781" i="4"/>
  <c r="V2871" i="4"/>
  <c r="V656" i="4"/>
  <c r="V433" i="4"/>
  <c r="AB433" i="4" s="1"/>
  <c r="V896" i="4"/>
  <c r="W1641" i="4"/>
  <c r="AB1641" i="4"/>
  <c r="W1108" i="4"/>
  <c r="AB1108" i="4"/>
  <c r="W5853" i="4"/>
  <c r="AB5853" i="4"/>
  <c r="W3098" i="4"/>
  <c r="AB3098" i="4"/>
  <c r="W1599" i="4"/>
  <c r="AB1599" i="4"/>
  <c r="W686" i="4"/>
  <c r="AB686" i="4"/>
  <c r="W1002" i="4"/>
  <c r="AB1002" i="4"/>
  <c r="W1486" i="4"/>
  <c r="AB1486" i="4"/>
  <c r="W1084" i="4"/>
  <c r="AB1084" i="4"/>
  <c r="W3584" i="4"/>
  <c r="AB3584" i="4"/>
  <c r="W3393" i="4"/>
  <c r="AB3393" i="4"/>
  <c r="W4907" i="4"/>
  <c r="AB4907" i="4"/>
  <c r="W1740" i="4"/>
  <c r="AB1740" i="4"/>
  <c r="W1186" i="4"/>
  <c r="AB1186" i="4"/>
  <c r="W2250" i="4"/>
  <c r="AB2250" i="4"/>
  <c r="W2896" i="4"/>
  <c r="AB2896" i="4"/>
  <c r="W2413" i="4"/>
  <c r="AB2413" i="4"/>
  <c r="W1179" i="4"/>
  <c r="AB1179" i="4"/>
  <c r="W2592" i="4"/>
  <c r="AB2592" i="4"/>
  <c r="W1833" i="4"/>
  <c r="AB1833" i="4"/>
  <c r="W2255" i="4"/>
  <c r="AB2255" i="4"/>
  <c r="W4962" i="4"/>
  <c r="AB4962" i="4"/>
  <c r="W6017" i="4"/>
  <c r="AB6017" i="4"/>
  <c r="W996" i="4"/>
  <c r="AB996" i="4"/>
  <c r="W2687" i="4"/>
  <c r="AB2687" i="4"/>
  <c r="W6206" i="4"/>
  <c r="AB6206" i="4"/>
  <c r="W3339" i="4"/>
  <c r="AB3339" i="4"/>
  <c r="W1642" i="4"/>
  <c r="AB1642" i="4"/>
  <c r="W1382" i="4"/>
  <c r="AB1382" i="4"/>
  <c r="W2321" i="4"/>
  <c r="AB2321" i="4"/>
  <c r="W5997" i="4"/>
  <c r="AB5997" i="4"/>
  <c r="W603" i="4"/>
  <c r="AB603" i="4"/>
  <c r="W2550" i="4"/>
  <c r="AB2550" i="4"/>
  <c r="W1437" i="4"/>
  <c r="AB1437" i="4"/>
  <c r="W1723" i="4"/>
  <c r="AB1723" i="4"/>
  <c r="W1250" i="4"/>
  <c r="AB1250" i="4"/>
  <c r="W2727" i="4"/>
  <c r="AB2727" i="4"/>
  <c r="W1701" i="4"/>
  <c r="AB1701" i="4"/>
  <c r="W1610" i="4"/>
  <c r="AB1610" i="4"/>
  <c r="W2338" i="4"/>
  <c r="AB2338" i="4"/>
  <c r="W1592" i="4"/>
  <c r="AB1592" i="4"/>
  <c r="W1869" i="4"/>
  <c r="AB1869" i="4"/>
  <c r="W2467" i="4"/>
  <c r="AB2467" i="4"/>
  <c r="W1218" i="4"/>
  <c r="AB1218" i="4"/>
  <c r="W3840" i="4"/>
  <c r="AB3840" i="4"/>
  <c r="W1704" i="4"/>
  <c r="AB1704" i="4"/>
  <c r="W1360" i="4"/>
  <c r="AB1360" i="4"/>
  <c r="W1111" i="4"/>
  <c r="AB1111" i="4"/>
  <c r="W2499" i="4"/>
  <c r="AB2499" i="4"/>
  <c r="W1839" i="4"/>
  <c r="AB1839" i="4"/>
  <c r="W5793" i="4"/>
  <c r="AB5793" i="4"/>
  <c r="W3793" i="4"/>
  <c r="AB3793" i="4"/>
  <c r="W2267" i="4"/>
  <c r="AB2267" i="4"/>
  <c r="W3090" i="4"/>
  <c r="AB3090" i="4"/>
  <c r="W1224" i="4"/>
  <c r="AB1224" i="4"/>
  <c r="W1584" i="4"/>
  <c r="AB1584" i="4"/>
  <c r="W2705" i="4"/>
  <c r="AB2705" i="4"/>
  <c r="W4647" i="4"/>
  <c r="AB4647" i="4"/>
  <c r="W981" i="4"/>
  <c r="AB981" i="4"/>
  <c r="W1210" i="4"/>
  <c r="AB1210" i="4"/>
  <c r="W1478" i="4"/>
  <c r="AB1478" i="4"/>
  <c r="W1128" i="4"/>
  <c r="AB1128" i="4"/>
  <c r="W1647" i="4"/>
  <c r="AB1647" i="4"/>
  <c r="W612" i="4"/>
  <c r="AB612" i="4"/>
  <c r="W6069" i="4"/>
  <c r="AB6069" i="4"/>
  <c r="W1768" i="4"/>
  <c r="AB1768" i="4"/>
  <c r="W2279" i="4"/>
  <c r="AB2279" i="4"/>
  <c r="W3125" i="4"/>
  <c r="AB3125" i="4"/>
  <c r="W2564" i="4"/>
  <c r="AB2564" i="4"/>
  <c r="W920" i="4"/>
  <c r="AB920" i="4"/>
  <c r="W6198" i="4"/>
  <c r="AB6198" i="4"/>
  <c r="W2286" i="4"/>
  <c r="AB2286" i="4"/>
  <c r="W5671" i="4"/>
  <c r="AB5671" i="4"/>
  <c r="W2647" i="4"/>
  <c r="AB2647" i="4"/>
  <c r="R536" i="4"/>
  <c r="W296" i="4"/>
  <c r="W238" i="4"/>
  <c r="R3" i="4"/>
  <c r="T3" i="4" s="1"/>
  <c r="T4" i="4" s="1"/>
  <c r="R456" i="4"/>
  <c r="T456" i="4" s="1"/>
  <c r="R113" i="4"/>
  <c r="W445" i="4"/>
  <c r="W594" i="4"/>
  <c r="W477" i="4"/>
  <c r="R187" i="4"/>
  <c r="R91" i="4"/>
  <c r="R117" i="4"/>
  <c r="W304" i="4"/>
  <c r="W330" i="4"/>
  <c r="W205" i="4"/>
  <c r="R579" i="4"/>
  <c r="T579" i="4" s="1"/>
  <c r="T580" i="4" s="1"/>
  <c r="R502" i="4"/>
  <c r="W441" i="4"/>
  <c r="W18" i="4"/>
  <c r="W429" i="4"/>
  <c r="R189" i="4"/>
  <c r="R188" i="4"/>
  <c r="W107" i="4"/>
  <c r="W177" i="4"/>
  <c r="R317" i="4"/>
  <c r="W323" i="4"/>
  <c r="W334" i="4"/>
  <c r="W407" i="4"/>
  <c r="T2576" i="4"/>
  <c r="T2577" i="4" s="1"/>
  <c r="V57" i="6"/>
  <c r="W57" i="6" s="1"/>
  <c r="V25" i="6"/>
  <c r="W25" i="6" s="1"/>
  <c r="V118" i="6"/>
  <c r="W118" i="6" s="1"/>
  <c r="V128" i="6"/>
  <c r="W128" i="6" s="1"/>
  <c r="V75" i="6"/>
  <c r="W75" i="6" s="1"/>
  <c r="V101" i="6"/>
  <c r="W101" i="6" s="1"/>
  <c r="V53" i="6"/>
  <c r="W53" i="6" s="1"/>
  <c r="V17" i="6"/>
  <c r="W17" i="6" s="1"/>
  <c r="V37" i="6"/>
  <c r="W37" i="6" s="1"/>
  <c r="V125" i="6"/>
  <c r="W125" i="6" s="1"/>
  <c r="V41" i="6"/>
  <c r="W41" i="6" s="1"/>
  <c r="V16" i="6"/>
  <c r="W16" i="6" s="1"/>
  <c r="V85" i="6"/>
  <c r="W85" i="6" s="1"/>
  <c r="V117" i="6"/>
  <c r="W117" i="6" s="1"/>
  <c r="V115" i="6"/>
  <c r="W115" i="6" s="1"/>
  <c r="V80" i="6"/>
  <c r="W80" i="6" s="1"/>
  <c r="V34" i="6"/>
  <c r="W34" i="6" s="1"/>
  <c r="V93" i="6"/>
  <c r="W93" i="6" s="1"/>
  <c r="V90" i="6"/>
  <c r="W90" i="6" s="1"/>
  <c r="V78" i="6"/>
  <c r="W78" i="6" s="1"/>
  <c r="V55" i="6"/>
  <c r="W55" i="6" s="1"/>
  <c r="V21" i="6"/>
  <c r="W21" i="6" s="1"/>
  <c r="V84" i="6"/>
  <c r="W84" i="6" s="1"/>
  <c r="V51" i="6"/>
  <c r="W51" i="6" s="1"/>
  <c r="V135" i="6"/>
  <c r="W135" i="6" s="1"/>
  <c r="V131" i="6"/>
  <c r="W131" i="6" s="1"/>
  <c r="V20" i="6"/>
  <c r="W20" i="6" s="1"/>
  <c r="V3" i="6"/>
  <c r="W3" i="6" s="1"/>
  <c r="V127" i="6"/>
  <c r="W127" i="6" s="1"/>
  <c r="V95" i="6"/>
  <c r="W95" i="6" s="1"/>
  <c r="V31" i="6"/>
  <c r="W31" i="6" s="1"/>
  <c r="V103" i="6"/>
  <c r="W103" i="6" s="1"/>
  <c r="V111" i="6"/>
  <c r="W111" i="6" s="1"/>
  <c r="V96" i="6"/>
  <c r="W96" i="6" s="1"/>
  <c r="V32" i="6"/>
  <c r="W32" i="6" s="1"/>
  <c r="V124" i="6"/>
  <c r="W124" i="6" s="1"/>
  <c r="V92" i="6"/>
  <c r="W92" i="6" s="1"/>
  <c r="V122" i="6"/>
  <c r="W122" i="6" s="1"/>
  <c r="V58" i="6"/>
  <c r="W58" i="6" s="1"/>
  <c r="V62" i="6"/>
  <c r="W62" i="6" s="1"/>
  <c r="V71" i="6"/>
  <c r="W71" i="6" s="1"/>
  <c r="V113" i="6"/>
  <c r="W113" i="6" s="1"/>
  <c r="V81" i="6"/>
  <c r="W81" i="6" s="1"/>
  <c r="V49" i="6"/>
  <c r="W49" i="6" s="1"/>
  <c r="V116" i="6"/>
  <c r="W116" i="6" s="1"/>
  <c r="V114" i="6"/>
  <c r="W114" i="6" s="1"/>
  <c r="V48" i="6"/>
  <c r="W48" i="6" s="1"/>
  <c r="V107" i="6"/>
  <c r="W107" i="6" s="1"/>
  <c r="V43" i="6"/>
  <c r="W43" i="6" s="1"/>
  <c r="V11" i="6"/>
  <c r="W11" i="6" s="1"/>
  <c r="V46" i="6"/>
  <c r="W46" i="6" s="1"/>
  <c r="V63" i="6"/>
  <c r="W63" i="6" s="1"/>
  <c r="V108" i="6"/>
  <c r="W108" i="6" s="1"/>
  <c r="V126" i="6"/>
  <c r="W126" i="6" s="1"/>
  <c r="V106" i="6"/>
  <c r="W106" i="6" s="1"/>
  <c r="V133" i="6"/>
  <c r="W133" i="6" s="1"/>
  <c r="V69" i="6"/>
  <c r="W69" i="6" s="1"/>
  <c r="V5" i="6"/>
  <c r="W5" i="6" s="1"/>
  <c r="V121" i="6"/>
  <c r="W121" i="6" s="1"/>
  <c r="V89" i="6"/>
  <c r="W89" i="6" s="1"/>
  <c r="V110" i="6"/>
  <c r="W110" i="6" s="1"/>
  <c r="V119" i="6"/>
  <c r="W119" i="6" s="1"/>
  <c r="V102" i="6"/>
  <c r="W102" i="6" s="1"/>
  <c r="V100" i="6"/>
  <c r="W100" i="6" s="1"/>
  <c r="V94" i="6"/>
  <c r="W94" i="6" s="1"/>
  <c r="V130" i="6"/>
  <c r="W130" i="6" s="1"/>
  <c r="V98" i="6"/>
  <c r="W98" i="6" s="1"/>
  <c r="U1120" i="4"/>
  <c r="U1810" i="4"/>
  <c r="U1811" i="4" s="1"/>
  <c r="U1812" i="4" s="1"/>
  <c r="U1010" i="4"/>
  <c r="V68" i="6"/>
  <c r="W68" i="6" s="1"/>
  <c r="V36" i="6"/>
  <c r="W36" i="6" s="1"/>
  <c r="V4" i="6"/>
  <c r="W4" i="6" s="1"/>
  <c r="U1800" i="4"/>
  <c r="U1801" i="4" s="1"/>
  <c r="U1802" i="4" s="1"/>
  <c r="U1069" i="4"/>
  <c r="U1765" i="4"/>
  <c r="U1766" i="4" s="1"/>
  <c r="V66" i="6"/>
  <c r="W66" i="6" s="1"/>
  <c r="V2" i="6"/>
  <c r="W2" i="6" s="1"/>
  <c r="V137" i="6"/>
  <c r="W137" i="6" s="1"/>
  <c r="V105" i="6"/>
  <c r="W105" i="6" s="1"/>
  <c r="V73" i="6"/>
  <c r="W73" i="6" s="1"/>
  <c r="V9" i="6"/>
  <c r="W9" i="6" s="1"/>
  <c r="V64" i="6"/>
  <c r="W64" i="6" s="1"/>
  <c r="V39" i="6"/>
  <c r="W39" i="6" s="1"/>
  <c r="V7" i="6"/>
  <c r="W7" i="6" s="1"/>
  <c r="V30" i="6"/>
  <c r="W30" i="6" s="1"/>
  <c r="V60" i="6"/>
  <c r="W60" i="6" s="1"/>
  <c r="V28" i="6"/>
  <c r="W28" i="6" s="1"/>
  <c r="T2503" i="4"/>
  <c r="T2504" i="4" s="1"/>
  <c r="V26" i="6"/>
  <c r="W26" i="6" s="1"/>
  <c r="V129" i="6"/>
  <c r="W129" i="6" s="1"/>
  <c r="V97" i="6"/>
  <c r="W97" i="6" s="1"/>
  <c r="V65" i="6"/>
  <c r="W65" i="6" s="1"/>
  <c r="V33" i="6"/>
  <c r="W33" i="6" s="1"/>
  <c r="V1" i="6"/>
  <c r="W1" i="6" s="1"/>
  <c r="V120" i="6"/>
  <c r="W120" i="6" s="1"/>
  <c r="V88" i="6"/>
  <c r="W88" i="6" s="1"/>
  <c r="V56" i="6"/>
  <c r="W56" i="6" s="1"/>
  <c r="V24" i="6"/>
  <c r="W24" i="6" s="1"/>
  <c r="V112" i="6"/>
  <c r="W112" i="6" s="1"/>
  <c r="U231" i="4"/>
  <c r="U232" i="4" s="1"/>
  <c r="U223" i="4"/>
  <c r="V86" i="6"/>
  <c r="W86" i="6" s="1"/>
  <c r="V54" i="6"/>
  <c r="W54" i="6" s="1"/>
  <c r="V22" i="6"/>
  <c r="W22" i="6" s="1"/>
  <c r="V83" i="6"/>
  <c r="W83" i="6" s="1"/>
  <c r="V19" i="6"/>
  <c r="W19" i="6" s="1"/>
  <c r="V61" i="6"/>
  <c r="W61" i="6" s="1"/>
  <c r="V29" i="6"/>
  <c r="W29" i="6" s="1"/>
  <c r="V104" i="6"/>
  <c r="W104" i="6" s="1"/>
  <c r="V52" i="6"/>
  <c r="W52" i="6" s="1"/>
  <c r="V123" i="6"/>
  <c r="W123" i="6" s="1"/>
  <c r="V91" i="6"/>
  <c r="W91" i="6" s="1"/>
  <c r="V59" i="6"/>
  <c r="W59" i="6" s="1"/>
  <c r="V27" i="6"/>
  <c r="W27" i="6" s="1"/>
  <c r="V82" i="6"/>
  <c r="W82" i="6" s="1"/>
  <c r="V50" i="6"/>
  <c r="W50" i="6" s="1"/>
  <c r="V18" i="6"/>
  <c r="W18" i="6" s="1"/>
  <c r="V87" i="6"/>
  <c r="W87" i="6" s="1"/>
  <c r="V23" i="6"/>
  <c r="W23" i="6" s="1"/>
  <c r="V14" i="6"/>
  <c r="W14" i="6" s="1"/>
  <c r="V76" i="6"/>
  <c r="W76" i="6" s="1"/>
  <c r="V44" i="6"/>
  <c r="W44" i="6" s="1"/>
  <c r="V12" i="6"/>
  <c r="W12" i="6" s="1"/>
  <c r="V74" i="6"/>
  <c r="W74" i="6" s="1"/>
  <c r="V42" i="6"/>
  <c r="W42" i="6" s="1"/>
  <c r="V10" i="6"/>
  <c r="W10" i="6" s="1"/>
  <c r="V72" i="6"/>
  <c r="W72" i="6" s="1"/>
  <c r="V40" i="6"/>
  <c r="W40" i="6" s="1"/>
  <c r="V8" i="6"/>
  <c r="W8" i="6" s="1"/>
  <c r="V79" i="6"/>
  <c r="W79" i="6" s="1"/>
  <c r="V47" i="6"/>
  <c r="W47" i="6" s="1"/>
  <c r="V15" i="6"/>
  <c r="W15" i="6" s="1"/>
  <c r="V70" i="6"/>
  <c r="W70" i="6" s="1"/>
  <c r="V38" i="6"/>
  <c r="W38" i="6" s="1"/>
  <c r="V6" i="6"/>
  <c r="W6" i="6" s="1"/>
  <c r="V99" i="6"/>
  <c r="W99" i="6" s="1"/>
  <c r="V67" i="6"/>
  <c r="W67" i="6" s="1"/>
  <c r="V35" i="6"/>
  <c r="W35" i="6" s="1"/>
  <c r="V109" i="6"/>
  <c r="W109" i="6" s="1"/>
  <c r="V77" i="6"/>
  <c r="W77" i="6" s="1"/>
  <c r="V45" i="6"/>
  <c r="W45" i="6" s="1"/>
  <c r="V13" i="6"/>
  <c r="W13" i="6" s="1"/>
  <c r="AB458" i="4"/>
  <c r="AB274" i="4"/>
  <c r="U914" i="4"/>
  <c r="U915" i="4" s="1"/>
  <c r="U6115" i="4"/>
  <c r="U1683" i="4"/>
  <c r="U1684" i="4" s="1"/>
  <c r="U5666" i="4"/>
  <c r="U5257" i="4"/>
  <c r="U2748" i="4"/>
  <c r="U2749" i="4" s="1"/>
  <c r="U1241" i="4"/>
  <c r="U1242" i="4" s="1"/>
  <c r="U4590" i="4"/>
  <c r="U4591" i="4" s="1"/>
  <c r="U1565" i="4"/>
  <c r="U1190" i="4"/>
  <c r="U5787" i="4"/>
  <c r="U5788" i="4" s="1"/>
  <c r="U346" i="4"/>
  <c r="U352" i="4" s="1"/>
  <c r="U6118" i="4"/>
  <c r="U365" i="4"/>
  <c r="AB366" i="4"/>
  <c r="U658" i="4"/>
  <c r="V658" i="4" s="1"/>
  <c r="AB138" i="4"/>
  <c r="U1775" i="4"/>
  <c r="U6063" i="4"/>
  <c r="U6064" i="4" s="1"/>
  <c r="U1620" i="4"/>
  <c r="U588" i="4"/>
  <c r="U590" i="4" s="1"/>
  <c r="U592" i="4" s="1"/>
  <c r="U585" i="4" s="1"/>
  <c r="AB584" i="4"/>
  <c r="U2766" i="4"/>
  <c r="U2767" i="4" s="1"/>
  <c r="U4734" i="4"/>
  <c r="U4735" i="4" s="1"/>
  <c r="U6166" i="4"/>
  <c r="AB116" i="4"/>
  <c r="AB168" i="4"/>
  <c r="AB559" i="4"/>
  <c r="U1852" i="4"/>
  <c r="U1853" i="4" s="1"/>
  <c r="U1854" i="4" s="1"/>
  <c r="AB3" i="4"/>
  <c r="AB11" i="4"/>
  <c r="U883" i="4"/>
  <c r="U655" i="4"/>
  <c r="U595" i="4"/>
  <c r="U596" i="4" s="1"/>
  <c r="U598" i="4" s="1"/>
  <c r="U851" i="4"/>
  <c r="U853" i="4" s="1"/>
  <c r="U659" i="4"/>
  <c r="U661" i="4" s="1"/>
  <c r="U657" i="4"/>
  <c r="T1201" i="4"/>
  <c r="U728" i="4"/>
  <c r="U730" i="4" s="1"/>
  <c r="U732" i="4" s="1"/>
  <c r="T5370" i="4"/>
  <c r="T5371" i="4" s="1"/>
  <c r="U472" i="4"/>
  <c r="T320" i="4"/>
  <c r="T3928" i="4"/>
  <c r="T1274" i="4"/>
  <c r="T1275" i="4" s="1"/>
  <c r="T1598" i="4"/>
  <c r="T1599" i="4" s="1"/>
  <c r="T1386" i="4"/>
  <c r="T1387" i="4" s="1"/>
  <c r="T1388" i="4" s="1"/>
  <c r="T339" i="4"/>
  <c r="T611" i="4"/>
  <c r="U554" i="4"/>
  <c r="U558" i="4" s="1"/>
  <c r="U560" i="4" s="1"/>
  <c r="T222" i="4"/>
  <c r="T223" i="4" s="1"/>
  <c r="AB223" i="4" s="1"/>
  <c r="U540" i="4"/>
  <c r="U541" i="4" s="1"/>
  <c r="T5309" i="4"/>
  <c r="U738" i="4"/>
  <c r="T190" i="4"/>
  <c r="U1286" i="4"/>
  <c r="T1241" i="4"/>
  <c r="T1689" i="4"/>
  <c r="T1690" i="4" s="1"/>
  <c r="U622" i="4"/>
  <c r="U624" i="4" s="1"/>
  <c r="U626" i="4"/>
  <c r="U628" i="4" s="1"/>
  <c r="U613" i="4"/>
  <c r="T315" i="4"/>
  <c r="T5510" i="4"/>
  <c r="T4118" i="4"/>
  <c r="T359" i="4"/>
  <c r="T4206" i="4"/>
  <c r="T1228" i="4"/>
  <c r="T1229" i="4" s="1"/>
  <c r="T894" i="4"/>
  <c r="T547" i="4"/>
  <c r="T335" i="4"/>
  <c r="T41" i="4"/>
  <c r="T3267" i="4"/>
  <c r="T3268" i="4" s="1"/>
  <c r="T365" i="4"/>
  <c r="T366" i="4" s="1"/>
  <c r="T450" i="4"/>
  <c r="T372" i="4"/>
  <c r="T374" i="4" s="1"/>
  <c r="T511" i="4"/>
  <c r="T1496" i="4"/>
  <c r="T471" i="4"/>
  <c r="T65" i="4"/>
  <c r="T5687" i="4"/>
  <c r="T624" i="4"/>
  <c r="T4917" i="4"/>
  <c r="T891" i="4"/>
  <c r="V891" i="4" s="1"/>
  <c r="T47" i="4"/>
  <c r="T463" i="4"/>
  <c r="T33" i="4"/>
  <c r="T2574" i="4"/>
  <c r="T135" i="4"/>
  <c r="T644" i="4"/>
  <c r="T881" i="4"/>
  <c r="V881" i="4" s="1"/>
  <c r="T72" i="4"/>
  <c r="T73" i="4" s="1"/>
  <c r="T74" i="4" s="1"/>
  <c r="T56" i="4"/>
  <c r="T58" i="4" s="1"/>
  <c r="T5464" i="4"/>
  <c r="T5465" i="4" s="1"/>
  <c r="T5089" i="4"/>
  <c r="T5094" i="4"/>
  <c r="T331" i="4"/>
  <c r="T2446" i="4"/>
  <c r="T2447" i="4" s="1"/>
  <c r="T5368" i="4"/>
  <c r="T5369" i="4" s="1"/>
  <c r="T178" i="4"/>
  <c r="T179" i="4" s="1"/>
  <c r="T5088" i="4"/>
  <c r="T1631" i="4"/>
  <c r="T1632" i="4" s="1"/>
  <c r="T5260" i="4"/>
  <c r="T1430" i="4"/>
  <c r="T1431" i="4" s="1"/>
  <c r="T1553" i="4"/>
  <c r="T1554" i="4" s="1"/>
  <c r="T527" i="4"/>
  <c r="T1312" i="4"/>
  <c r="T1313" i="4" s="1"/>
  <c r="T499" i="4"/>
  <c r="T501" i="4" s="1"/>
  <c r="T1614" i="4"/>
  <c r="T1615" i="4" s="1"/>
  <c r="T1616" i="4" s="1"/>
  <c r="T5147" i="4"/>
  <c r="T5148" i="4" s="1"/>
  <c r="T1038" i="4"/>
  <c r="T1040" i="4" s="1"/>
  <c r="T887" i="4"/>
  <c r="V887" i="4" s="1"/>
  <c r="T1676" i="4"/>
  <c r="T1677" i="4" s="1"/>
  <c r="T1678" i="4" s="1"/>
  <c r="T3505" i="4"/>
  <c r="T435" i="4"/>
  <c r="T437" i="4" s="1"/>
  <c r="T4664" i="4"/>
  <c r="T4666" i="4" s="1"/>
  <c r="T602" i="4"/>
  <c r="T3620" i="4"/>
  <c r="T3621" i="4" s="1"/>
  <c r="T1767" i="4"/>
  <c r="T593" i="4"/>
  <c r="T103" i="4"/>
  <c r="T5415" i="4"/>
  <c r="T583" i="4"/>
  <c r="T626" i="4"/>
  <c r="V626" i="4" s="1"/>
  <c r="T531" i="4"/>
  <c r="T467" i="4"/>
  <c r="T636" i="4"/>
  <c r="T14" i="4"/>
  <c r="T494" i="4"/>
  <c r="T549" i="4"/>
  <c r="T1571" i="4"/>
  <c r="T1683" i="4"/>
  <c r="T1684" i="4" s="1"/>
  <c r="T4975" i="4"/>
  <c r="T2529" i="4"/>
  <c r="T5311" i="4"/>
  <c r="T3270" i="4"/>
  <c r="T3271" i="4" s="1"/>
  <c r="T273" i="4"/>
  <c r="T274" i="4" s="1"/>
  <c r="T469" i="4"/>
  <c r="T4588" i="4"/>
  <c r="T4589" i="4" s="1"/>
  <c r="T604" i="4"/>
  <c r="T457" i="4"/>
  <c r="T458" i="4" s="1"/>
  <c r="T496" i="4"/>
  <c r="T1709" i="4"/>
  <c r="T1710" i="4" s="1"/>
  <c r="T607" i="4"/>
  <c r="T416" i="4"/>
  <c r="T388" i="4"/>
  <c r="T389" i="4" s="1"/>
  <c r="V389" i="4" s="1"/>
  <c r="T5150" i="4"/>
  <c r="T5255" i="4"/>
  <c r="T5256" i="4" s="1"/>
  <c r="T154" i="4"/>
  <c r="T123" i="4"/>
  <c r="T124" i="4" s="1"/>
  <c r="T1530" i="4"/>
  <c r="T1531" i="4" s="1"/>
  <c r="T295" i="4"/>
  <c r="T5091" i="4"/>
  <c r="T5092" i="4" s="1"/>
  <c r="T897" i="4"/>
  <c r="V897" i="4" s="1"/>
  <c r="T1007" i="4"/>
  <c r="V1007" i="4" s="1"/>
  <c r="T206" i="4"/>
  <c r="T430" i="4"/>
  <c r="T472" i="4"/>
  <c r="T473" i="4" s="1"/>
  <c r="T5555" i="4"/>
  <c r="T5557" i="4" s="1"/>
  <c r="T195" i="4"/>
  <c r="T1728" i="4"/>
  <c r="T1729" i="4" s="1"/>
  <c r="T385" i="4"/>
  <c r="T344" i="4"/>
  <c r="T5145" i="4"/>
  <c r="T5146" i="4" s="1"/>
  <c r="T571" i="4"/>
  <c r="T5600" i="4"/>
  <c r="T885" i="4"/>
  <c r="V885" i="4" s="1"/>
  <c r="T1646" i="4"/>
  <c r="T1647" i="4" s="1"/>
  <c r="T376" i="4"/>
  <c r="T4732" i="4"/>
  <c r="T618" i="4"/>
  <c r="T924" i="4"/>
  <c r="T4590" i="4"/>
  <c r="T4591" i="4" s="1"/>
  <c r="T167" i="4"/>
  <c r="T1424" i="4"/>
  <c r="T1425" i="4" s="1"/>
  <c r="T997" i="4"/>
  <c r="V997" i="4" s="1"/>
  <c r="T1587" i="4"/>
  <c r="T1588" i="4" s="1"/>
  <c r="T1713" i="4"/>
  <c r="T523" i="4"/>
  <c r="T600" i="4"/>
  <c r="T551" i="4"/>
  <c r="T487" i="4"/>
  <c r="T488" i="4" s="1"/>
  <c r="T520" i="4"/>
  <c r="T573" i="4"/>
  <c r="T1245" i="4"/>
  <c r="T12" i="4"/>
  <c r="T272" i="4"/>
  <c r="T446" i="4"/>
  <c r="T478" i="4"/>
  <c r="T394" i="4"/>
  <c r="T395" i="4" s="1"/>
  <c r="T4446" i="4"/>
  <c r="T1536" i="4"/>
  <c r="T1537" i="4" s="1"/>
  <c r="T1187" i="4"/>
  <c r="T622" i="4"/>
  <c r="T5559" i="4"/>
  <c r="T578" i="4"/>
  <c r="T653" i="4"/>
  <c r="T616" i="4"/>
  <c r="T569" i="4"/>
  <c r="T5462" i="4"/>
  <c r="T5463" i="4" s="1"/>
  <c r="T1072" i="4"/>
  <c r="T1074" i="4" s="1"/>
  <c r="T534" i="4"/>
  <c r="T1202" i="4"/>
  <c r="T2782" i="4"/>
  <c r="T558" i="4"/>
  <c r="T237" i="4"/>
  <c r="T238" i="4" s="1"/>
  <c r="T305" i="4"/>
  <c r="V305" i="4" s="1"/>
  <c r="T346" i="4"/>
  <c r="T1024" i="4"/>
  <c r="T1025" i="4" s="1"/>
  <c r="T1094" i="4"/>
  <c r="T297" i="4"/>
  <c r="T4288" i="4"/>
  <c r="T4861" i="4"/>
  <c r="T538" i="4"/>
  <c r="T4519" i="4"/>
  <c r="T4520" i="4" s="1"/>
  <c r="T994" i="4"/>
  <c r="T260" i="4"/>
  <c r="T343" i="4"/>
  <c r="T4973" i="4"/>
  <c r="T1286" i="4"/>
  <c r="T5416" i="4"/>
  <c r="T1732" i="4"/>
  <c r="T1733" i="4" s="1"/>
  <c r="T5466" i="4"/>
  <c r="T5468" i="4" s="1"/>
  <c r="T105" i="4"/>
  <c r="T61" i="4"/>
  <c r="T62" i="4" s="1"/>
  <c r="T291" i="4"/>
  <c r="T321" i="4"/>
  <c r="T352" i="4"/>
  <c r="T354" i="4" s="1"/>
  <c r="T5366" i="4"/>
  <c r="T5367" i="4" s="1"/>
  <c r="T5257" i="4"/>
  <c r="T5315" i="4"/>
  <c r="T5316" i="4" s="1"/>
  <c r="T196" i="4"/>
  <c r="T197" i="4" s="1"/>
  <c r="AB197" i="4" s="1"/>
  <c r="T434" i="4"/>
  <c r="T4801" i="4"/>
  <c r="T482" i="4"/>
  <c r="T397" i="4"/>
  <c r="T613" i="4"/>
  <c r="T1604" i="4"/>
  <c r="T1605" i="4" s="1"/>
  <c r="T585" i="4"/>
  <c r="T529" i="4"/>
  <c r="T1064" i="4"/>
  <c r="T914" i="4"/>
  <c r="T4734" i="4"/>
  <c r="T1213" i="4"/>
  <c r="T257" i="4"/>
  <c r="T84" i="4"/>
  <c r="T85" i="4" s="1"/>
  <c r="T356" i="4"/>
  <c r="T1500" i="4"/>
  <c r="T1119" i="4"/>
  <c r="T1120" i="4" s="1"/>
  <c r="T492" i="4"/>
  <c r="T451" i="4"/>
  <c r="T1620" i="4"/>
  <c r="T1621" i="4" s="1"/>
  <c r="T620" i="4"/>
  <c r="T642" i="4"/>
  <c r="T5602" i="4"/>
  <c r="T5646" i="4"/>
  <c r="T591" i="4"/>
  <c r="T19" i="4"/>
  <c r="T129" i="4"/>
  <c r="T322" i="4"/>
  <c r="T323" i="4" s="1"/>
  <c r="T308" i="4"/>
  <c r="T309" i="4" s="1"/>
  <c r="T1694" i="4"/>
  <c r="T1695" i="4" s="1"/>
  <c r="T1696" i="4" s="1"/>
  <c r="T1697" i="4" s="1"/>
  <c r="T364" i="4"/>
  <c r="T2784" i="4"/>
  <c r="T2785" i="4" s="1"/>
  <c r="T28" i="4"/>
  <c r="T30" i="4" s="1"/>
  <c r="T37" i="4"/>
  <c r="T38" i="4" s="1"/>
  <c r="T1211" i="4"/>
  <c r="T137" i="4"/>
  <c r="T232" i="4"/>
  <c r="T3390" i="4"/>
  <c r="T3391" i="4" s="1"/>
  <c r="T282" i="4"/>
  <c r="T1449" i="4"/>
  <c r="T1450" i="4" s="1"/>
  <c r="T1331" i="4"/>
  <c r="T4116" i="4"/>
  <c r="T4205" i="4"/>
  <c r="T1462" i="4"/>
  <c r="T1463" i="4" s="1"/>
  <c r="T516" i="4"/>
  <c r="T4798" i="4"/>
  <c r="T4799" i="4" s="1"/>
  <c r="T560" i="4"/>
  <c r="T513" i="4"/>
  <c r="T514" i="4" s="1"/>
  <c r="T609" i="4"/>
  <c r="V609" i="4" s="1"/>
  <c r="T562" i="4"/>
  <c r="T628" i="4"/>
  <c r="T589" i="4"/>
  <c r="T5254" i="4"/>
  <c r="T405" i="4"/>
  <c r="T1237" i="4"/>
  <c r="T1238" i="4" s="1"/>
  <c r="T3387" i="4"/>
  <c r="T268" i="4"/>
  <c r="T1052" i="4"/>
  <c r="T4369" i="4"/>
  <c r="T4667" i="4"/>
  <c r="T4668" i="4" s="1"/>
  <c r="T1661" i="4"/>
  <c r="T1662" i="4" s="1"/>
  <c r="T4859" i="4"/>
  <c r="T640" i="4"/>
  <c r="T4370" i="4"/>
  <c r="T518" i="4"/>
  <c r="T509" i="4"/>
  <c r="T4978" i="4"/>
  <c r="T1190" i="4"/>
  <c r="T221" i="4"/>
  <c r="T184" i="4"/>
  <c r="T386" i="4"/>
  <c r="V386" i="4" s="1"/>
  <c r="T4364" i="4"/>
  <c r="T1075" i="4"/>
  <c r="T439" i="4"/>
  <c r="T413" i="4"/>
  <c r="T659" i="4"/>
  <c r="T575" i="4"/>
  <c r="T677" i="4"/>
  <c r="T598" i="4"/>
  <c r="T5199" i="4"/>
  <c r="T4961" i="4"/>
  <c r="T15" i="4"/>
  <c r="AB15" i="4" s="1"/>
  <c r="T3506" i="4"/>
  <c r="T3507" i="4" s="1"/>
  <c r="T423" i="4"/>
  <c r="T1067" i="4"/>
  <c r="T1068" i="4" s="1"/>
  <c r="T3713" i="4"/>
  <c r="T4448" i="4"/>
  <c r="T4592" i="4"/>
  <c r="T661" i="4"/>
  <c r="T5143" i="4"/>
  <c r="T5144" i="4" s="1"/>
  <c r="T540" i="4"/>
  <c r="V540" i="4" s="1"/>
  <c r="T504" i="4"/>
  <c r="T4284" i="4"/>
  <c r="T4285" i="4" s="1"/>
  <c r="T2711" i="4"/>
  <c r="T3269" i="4"/>
  <c r="T1349" i="4"/>
  <c r="T1350" i="4" s="1"/>
  <c r="T3719" i="4"/>
  <c r="T4023" i="4"/>
  <c r="T406" i="4"/>
  <c r="T486" i="4"/>
  <c r="T4523" i="4"/>
  <c r="T634" i="4"/>
  <c r="T5318" i="4"/>
  <c r="T543" i="4"/>
  <c r="T1565" i="4"/>
  <c r="T1566" i="4" s="1"/>
  <c r="T248" i="4"/>
  <c r="T249" i="4" s="1"/>
  <c r="T163" i="4"/>
  <c r="T1652" i="4"/>
  <c r="T4024" i="4"/>
  <c r="T148" i="4"/>
  <c r="T149" i="4" s="1"/>
  <c r="T70" i="4"/>
  <c r="T481" i="4"/>
  <c r="T507" i="4"/>
  <c r="T244" i="4"/>
  <c r="T889" i="4"/>
  <c r="U848" i="4"/>
  <c r="AB118" i="4"/>
  <c r="U704" i="4"/>
  <c r="U913" i="4"/>
  <c r="U534" i="4"/>
  <c r="U712" i="4"/>
  <c r="U714" i="4" s="1"/>
  <c r="U716" i="4" s="1"/>
  <c r="U828" i="4"/>
  <c r="U744" i="4"/>
  <c r="U746" i="4" s="1"/>
  <c r="U748" i="4" s="1"/>
  <c r="U2764" i="4"/>
  <c r="U6059" i="4"/>
  <c r="U6062" i="4" s="1"/>
  <c r="U856" i="4"/>
  <c r="U752" i="4"/>
  <c r="U754" i="4" s="1"/>
  <c r="U775" i="4"/>
  <c r="U776" i="4" s="1"/>
  <c r="U6173" i="4"/>
  <c r="U6174" i="4" s="1"/>
  <c r="U6176" i="4" s="1"/>
  <c r="AB552" i="4"/>
  <c r="U614" i="4"/>
  <c r="U868" i="4"/>
  <c r="U696" i="4"/>
  <c r="U698" i="4" s="1"/>
  <c r="U700" i="4" s="1"/>
  <c r="U645" i="4"/>
  <c r="U648" i="4" s="1"/>
  <c r="U629" i="4"/>
  <c r="U12" i="4"/>
  <c r="U586" i="4"/>
  <c r="AB586" i="4" s="1"/>
  <c r="U489" i="4"/>
  <c r="U492" i="4" s="1"/>
  <c r="U589" i="4"/>
  <c r="U591" i="4" s="1"/>
  <c r="U593" i="4" s="1"/>
  <c r="U839" i="4"/>
  <c r="U792" i="4"/>
  <c r="U794" i="4" s="1"/>
  <c r="U818" i="4"/>
  <c r="U821" i="4" s="1"/>
  <c r="U822" i="4" s="1"/>
  <c r="U2773" i="4"/>
  <c r="U670" i="4"/>
  <c r="U281" i="4"/>
  <c r="AB273" i="4"/>
  <c r="U719" i="4"/>
  <c r="U569" i="4"/>
  <c r="U571" i="4" s="1"/>
  <c r="AB210" i="4"/>
  <c r="U1468" i="4"/>
  <c r="U195" i="4"/>
  <c r="U678" i="4"/>
  <c r="U1072" i="4"/>
  <c r="U1073" i="4" s="1"/>
  <c r="U889" i="4"/>
  <c r="U3712" i="4"/>
  <c r="V3712" i="4" s="1"/>
  <c r="U2529" i="4"/>
  <c r="AB398" i="4"/>
  <c r="AB388" i="4"/>
  <c r="AB537" i="4"/>
  <c r="AB248" i="4"/>
  <c r="AB355" i="4"/>
  <c r="U6203" i="4"/>
  <c r="U6204" i="4" s="1"/>
  <c r="U6205" i="4" s="1"/>
  <c r="AB379" i="4"/>
  <c r="AB568" i="4"/>
  <c r="U6196" i="4"/>
  <c r="U6197" i="4" s="1"/>
  <c r="AB222" i="4"/>
  <c r="AB533" i="4"/>
  <c r="AB345" i="4"/>
  <c r="AB375" i="4"/>
  <c r="U1746" i="4"/>
  <c r="U2660" i="4"/>
  <c r="U13" i="4"/>
  <c r="AB451" i="4"/>
  <c r="U823" i="4"/>
  <c r="U824" i="4" s="1"/>
  <c r="U343" i="4"/>
  <c r="U718" i="4"/>
  <c r="U705" i="4"/>
  <c r="U706" i="4" s="1"/>
  <c r="U664" i="4"/>
  <c r="U666" i="4" s="1"/>
  <c r="U6007" i="4"/>
  <c r="U988" i="4"/>
  <c r="U989" i="4" s="1"/>
  <c r="U990" i="4" s="1"/>
  <c r="U244" i="4"/>
  <c r="U935" i="4"/>
  <c r="U1062" i="4"/>
  <c r="V1062" i="4" s="1"/>
  <c r="U6050" i="4"/>
  <c r="U6044" i="4" s="1"/>
  <c r="AB46" i="4"/>
  <c r="U147" i="4"/>
  <c r="AB462" i="4"/>
  <c r="AB570" i="4"/>
  <c r="U572" i="4"/>
  <c r="V572" i="4" s="1"/>
  <c r="U1228" i="4"/>
  <c r="U1229" i="4" s="1"/>
  <c r="U2557" i="4"/>
  <c r="U394" i="4"/>
  <c r="U397" i="4" s="1"/>
  <c r="U4" i="4"/>
  <c r="U5" i="4" s="1"/>
  <c r="U7" i="4" s="1"/>
  <c r="V7" i="4" s="1"/>
  <c r="U1051" i="4"/>
  <c r="V1051" i="4" s="1"/>
  <c r="U1085" i="4"/>
  <c r="U415" i="4"/>
  <c r="V415" i="4" s="1"/>
  <c r="U574" i="4"/>
  <c r="U577" i="4" s="1"/>
  <c r="U579" i="4" s="1"/>
  <c r="U582" i="4" s="1"/>
  <c r="V582" i="4" s="1"/>
  <c r="AB19" i="4"/>
  <c r="U28" i="4"/>
  <c r="AB74" i="4"/>
  <c r="U72" i="4"/>
  <c r="U1653" i="4"/>
  <c r="U562" i="4"/>
  <c r="U1195" i="4"/>
  <c r="U1530" i="4"/>
  <c r="U4786" i="4"/>
  <c r="AB178" i="4"/>
  <c r="AB256" i="4"/>
  <c r="U257" i="4"/>
  <c r="U258" i="4" s="1"/>
  <c r="U259" i="4" s="1"/>
  <c r="U945" i="4"/>
  <c r="U1075" i="4"/>
  <c r="U1076" i="4" s="1"/>
  <c r="U1709" i="4"/>
  <c r="U354" i="4"/>
  <c r="U600" i="4"/>
  <c r="U602" i="4" s="1"/>
  <c r="U637" i="4"/>
  <c r="U639" i="4" s="1"/>
  <c r="V639" i="4" s="1"/>
  <c r="U676" i="4"/>
  <c r="V676" i="4" s="1"/>
  <c r="U1631" i="4"/>
  <c r="U5924" i="4"/>
  <c r="U2769" i="4"/>
  <c r="U1158" i="4"/>
  <c r="U749" i="4"/>
  <c r="U542" i="4"/>
  <c r="U546" i="4" s="1"/>
  <c r="U547" i="4" s="1"/>
  <c r="U859" i="4"/>
  <c r="U860" i="4" s="1"/>
  <c r="U1736" i="4"/>
  <c r="U6081" i="4"/>
  <c r="U610" i="4"/>
  <c r="U611" i="4" s="1"/>
  <c r="U843" i="4"/>
  <c r="U778" i="4"/>
  <c r="U5879" i="4"/>
  <c r="U5880" i="4" s="1"/>
  <c r="U1129" i="4"/>
  <c r="U512" i="4"/>
  <c r="U513" i="4" s="1"/>
  <c r="AB513" i="4" s="1"/>
  <c r="U1689" i="4"/>
  <c r="U734" i="4"/>
  <c r="U522" i="4"/>
  <c r="U526" i="4" s="1"/>
  <c r="U528" i="4" s="1"/>
  <c r="U530" i="4" s="1"/>
  <c r="U532" i="4" s="1"/>
  <c r="V532" i="4" s="1"/>
  <c r="U878" i="4"/>
  <c r="U5993" i="4"/>
  <c r="U6076" i="4"/>
  <c r="U688" i="4"/>
  <c r="U863" i="4"/>
  <c r="U864" i="4" s="1"/>
  <c r="U1805" i="4"/>
  <c r="U739" i="4"/>
  <c r="U741" i="4" s="1"/>
  <c r="U858" i="4"/>
  <c r="U6183" i="4"/>
  <c r="U869" i="4"/>
  <c r="U724" i="4"/>
  <c r="U760" i="4"/>
  <c r="U6133" i="4"/>
  <c r="U6137" i="4" s="1"/>
  <c r="U1844" i="4"/>
  <c r="U811" i="4"/>
  <c r="U2751" i="4"/>
  <c r="U826" i="4"/>
  <c r="U702" i="4"/>
  <c r="U783" i="4"/>
  <c r="U784" i="4" s="1"/>
  <c r="U799" i="4"/>
  <c r="U1819" i="4"/>
  <c r="U663" i="4"/>
  <c r="U873" i="4"/>
  <c r="U779" i="4"/>
  <c r="U781" i="4" s="1"/>
  <c r="U767" i="4"/>
  <c r="U763" i="4"/>
  <c r="U765" i="4" s="1"/>
  <c r="AB563" i="4"/>
  <c r="AB167" i="4"/>
  <c r="AB249" i="4"/>
  <c r="AB231" i="4"/>
  <c r="AB387" i="4"/>
  <c r="V598" i="4" l="1"/>
  <c r="V343" i="4"/>
  <c r="V628" i="4"/>
  <c r="V560" i="4"/>
  <c r="V569" i="4"/>
  <c r="V492" i="4"/>
  <c r="V589" i="4"/>
  <c r="V593" i="4"/>
  <c r="V547" i="4"/>
  <c r="AB547" i="4" s="1"/>
  <c r="V600" i="4"/>
  <c r="V195" i="4"/>
  <c r="V592" i="4"/>
  <c r="V558" i="4"/>
  <c r="AB558" i="4" s="1"/>
  <c r="V2529" i="4"/>
  <c r="V546" i="4"/>
  <c r="AB546" i="4" s="1"/>
  <c r="V528" i="4"/>
  <c r="AB528" i="4" s="1"/>
  <c r="V571" i="4"/>
  <c r="AB571" i="4" s="1"/>
  <c r="V602" i="4"/>
  <c r="V590" i="4"/>
  <c r="AB590" i="4" s="1"/>
  <c r="V610" i="4"/>
  <c r="V637" i="4"/>
  <c r="V659" i="4"/>
  <c r="V354" i="4"/>
  <c r="AB354" i="4" s="1"/>
  <c r="V622" i="4"/>
  <c r="V624" i="4"/>
  <c r="V611" i="4"/>
  <c r="V661" i="4"/>
  <c r="V591" i="4"/>
  <c r="V645" i="4"/>
  <c r="V541" i="4"/>
  <c r="AB541" i="4" s="1"/>
  <c r="V4591" i="4"/>
  <c r="V526" i="4"/>
  <c r="AB526" i="4" s="1"/>
  <c r="V397" i="4"/>
  <c r="AB397" i="4" s="1"/>
  <c r="AB7" i="4"/>
  <c r="V889" i="4"/>
  <c r="V512" i="4"/>
  <c r="AB512" i="4" s="1"/>
  <c r="V530" i="4"/>
  <c r="AB530" i="4" s="1"/>
  <c r="V664" i="4"/>
  <c r="V588" i="4"/>
  <c r="AB588" i="4" s="1"/>
  <c r="V562" i="4"/>
  <c r="AB562" i="4" s="1"/>
  <c r="V12" i="4"/>
  <c r="T136" i="4"/>
  <c r="T576" i="4"/>
  <c r="T431" i="4"/>
  <c r="T432" i="4" s="1"/>
  <c r="T336" i="4"/>
  <c r="T337" i="4" s="1"/>
  <c r="T338" i="4" s="1"/>
  <c r="T150" i="4"/>
  <c r="T151" i="4" s="1"/>
  <c r="T152" i="4" s="1"/>
  <c r="T605" i="4"/>
  <c r="T464" i="4"/>
  <c r="T465" i="4" s="1"/>
  <c r="T283" i="4"/>
  <c r="T284" i="4" s="1"/>
  <c r="T586" i="4"/>
  <c r="T587" i="4" s="1"/>
  <c r="V585" i="4"/>
  <c r="AB585" i="4" s="1"/>
  <c r="T5" i="4"/>
  <c r="T6" i="4" s="1"/>
  <c r="V4" i="4"/>
  <c r="AB4" i="4" s="1"/>
  <c r="T544" i="4"/>
  <c r="T535" i="4"/>
  <c r="T536" i="4" s="1"/>
  <c r="V534" i="4"/>
  <c r="V613" i="4"/>
  <c r="V538" i="4"/>
  <c r="AB538" i="4" s="1"/>
  <c r="T581" i="4"/>
  <c r="T524" i="4"/>
  <c r="T180" i="4"/>
  <c r="T181" i="4" s="1"/>
  <c r="T182" i="4" s="1"/>
  <c r="T183" i="4" s="1"/>
  <c r="T505" i="4"/>
  <c r="T86" i="4"/>
  <c r="T87" i="4" s="1"/>
  <c r="T258" i="4"/>
  <c r="T259" i="4" s="1"/>
  <c r="V257" i="4"/>
  <c r="AB257" i="4" s="1"/>
  <c r="T447" i="4"/>
  <c r="T448" i="4" s="1"/>
  <c r="U6" i="4"/>
  <c r="AB1055" i="4"/>
  <c r="AB5" i="4"/>
  <c r="W2117" i="4"/>
  <c r="AB2117" i="4"/>
  <c r="W994" i="4"/>
  <c r="AB994" i="4"/>
  <c r="W1508" i="4"/>
  <c r="AB1508" i="4"/>
  <c r="W1776" i="4"/>
  <c r="AB1776" i="4"/>
  <c r="W1356" i="4"/>
  <c r="AB1356" i="4"/>
  <c r="W2218" i="4"/>
  <c r="AB2218" i="4"/>
  <c r="W5935" i="4"/>
  <c r="AB5935" i="4"/>
  <c r="W5195" i="4"/>
  <c r="AB5195" i="4"/>
  <c r="W2871" i="4"/>
  <c r="AB2871" i="4"/>
  <c r="W1412" i="4"/>
  <c r="AB1412" i="4"/>
  <c r="W1695" i="4"/>
  <c r="AB1695" i="4"/>
  <c r="W1191" i="4"/>
  <c r="AB1191" i="4"/>
  <c r="W4356" i="4"/>
  <c r="AB4356" i="4"/>
  <c r="W6074" i="4"/>
  <c r="AB6074" i="4"/>
  <c r="W1550" i="4"/>
  <c r="AB1550" i="4"/>
  <c r="W1755" i="4"/>
  <c r="AB1755" i="4"/>
  <c r="W5893" i="4"/>
  <c r="AB5893" i="4"/>
  <c r="W1590" i="4"/>
  <c r="AB1590" i="4"/>
  <c r="W5231" i="4"/>
  <c r="AB5231" i="4"/>
  <c r="W2042" i="4"/>
  <c r="AB2042" i="4"/>
  <c r="W2147" i="4"/>
  <c r="AB2147" i="4"/>
  <c r="W1068" i="4"/>
  <c r="AB1068" i="4"/>
  <c r="W1001" i="4"/>
  <c r="AB1001" i="4"/>
  <c r="W4841" i="4"/>
  <c r="AB4841" i="4"/>
  <c r="W1700" i="4"/>
  <c r="AB1700" i="4"/>
  <c r="W1457" i="4"/>
  <c r="AB1457" i="4"/>
  <c r="W1838" i="4"/>
  <c r="AB1838" i="4"/>
  <c r="W2691" i="4"/>
  <c r="AB2691" i="4"/>
  <c r="W6077" i="4"/>
  <c r="AB6077" i="4"/>
  <c r="W1120" i="4"/>
  <c r="AB1120" i="4"/>
  <c r="W5767" i="4"/>
  <c r="AB5767" i="4"/>
  <c r="W897" i="4"/>
  <c r="AB897" i="4"/>
  <c r="W5684" i="4"/>
  <c r="AB5684" i="4"/>
  <c r="W1000" i="4"/>
  <c r="AB1000" i="4"/>
  <c r="W1699" i="4"/>
  <c r="AB1699" i="4"/>
  <c r="W1648" i="4"/>
  <c r="AB1648" i="4"/>
  <c r="W888" i="4"/>
  <c r="AB888" i="4"/>
  <c r="W6072" i="4"/>
  <c r="AB6072" i="4"/>
  <c r="W617" i="4"/>
  <c r="AB617" i="4"/>
  <c r="W2615" i="4"/>
  <c r="AB2615" i="4"/>
  <c r="W5652" i="4"/>
  <c r="AB5652" i="4"/>
  <c r="W1241" i="4"/>
  <c r="AB1241" i="4"/>
  <c r="W5702" i="4"/>
  <c r="AB5702" i="4"/>
  <c r="W1014" i="4"/>
  <c r="AB1014" i="4"/>
  <c r="W4788" i="4"/>
  <c r="AB4788" i="4"/>
  <c r="W1794" i="4"/>
  <c r="AB1794" i="4"/>
  <c r="W4849" i="4"/>
  <c r="AB4849" i="4"/>
  <c r="W1140" i="4"/>
  <c r="AB1140" i="4"/>
  <c r="W1566" i="4"/>
  <c r="AB1566" i="4"/>
  <c r="W1168" i="4"/>
  <c r="AB1168" i="4"/>
  <c r="W2366" i="4"/>
  <c r="AB2366" i="4"/>
  <c r="W1750" i="4"/>
  <c r="AB1750" i="4"/>
  <c r="W2735" i="4"/>
  <c r="AB2735" i="4"/>
  <c r="W1098" i="4"/>
  <c r="AB1098" i="4"/>
  <c r="W1814" i="4"/>
  <c r="AB1814" i="4"/>
  <c r="W2677" i="4"/>
  <c r="AB2677" i="4"/>
  <c r="W1677" i="4"/>
  <c r="AB1677" i="4"/>
  <c r="W2546" i="4"/>
  <c r="AB2546" i="4"/>
  <c r="W2199" i="4"/>
  <c r="AB2199" i="4"/>
  <c r="W1671" i="4"/>
  <c r="AB1671" i="4"/>
  <c r="W1773" i="4"/>
  <c r="AB1773" i="4"/>
  <c r="W2781" i="4"/>
  <c r="AB2781" i="4"/>
  <c r="W2711" i="4"/>
  <c r="AB2711" i="4"/>
  <c r="W1007" i="4"/>
  <c r="AB1007" i="4"/>
  <c r="W1480" i="4"/>
  <c r="AB1480" i="4"/>
  <c r="W896" i="4"/>
  <c r="AB896" i="4"/>
  <c r="W2748" i="4"/>
  <c r="AB2748" i="4"/>
  <c r="W886" i="4"/>
  <c r="AB886" i="4"/>
  <c r="W2717" i="4"/>
  <c r="AB2717" i="4"/>
  <c r="W2696" i="4"/>
  <c r="AB2696" i="4"/>
  <c r="W3486" i="4"/>
  <c r="AB3486" i="4"/>
  <c r="W2316" i="4"/>
  <c r="AB2316" i="4"/>
  <c r="W1856" i="4"/>
  <c r="AB1856" i="4"/>
  <c r="W992" i="4"/>
  <c r="AB992" i="4"/>
  <c r="W970" i="4"/>
  <c r="AB970" i="4"/>
  <c r="W609" i="4"/>
  <c r="AB609" i="4"/>
  <c r="W1780" i="4"/>
  <c r="AB1780" i="4"/>
  <c r="W2987" i="4"/>
  <c r="AB2987" i="4"/>
  <c r="W6156" i="4"/>
  <c r="AB6156" i="4"/>
  <c r="W2350" i="4"/>
  <c r="AB2350" i="4"/>
  <c r="W4774" i="4"/>
  <c r="AB4774" i="4"/>
  <c r="W2901" i="4"/>
  <c r="AB2901" i="4"/>
  <c r="W1578" i="4"/>
  <c r="AB1578" i="4"/>
  <c r="W6184" i="4"/>
  <c r="AB6184" i="4"/>
  <c r="W1289" i="4"/>
  <c r="AB1289" i="4"/>
  <c r="W2168" i="4"/>
  <c r="AB2168" i="4"/>
  <c r="W1327" i="4"/>
  <c r="AB1327" i="4"/>
  <c r="W2520" i="4"/>
  <c r="AB2520" i="4"/>
  <c r="W3485" i="4"/>
  <c r="AB3485" i="4"/>
  <c r="W4729" i="4"/>
  <c r="AB4729" i="4"/>
  <c r="W1759" i="4"/>
  <c r="AB1759" i="4"/>
  <c r="W6187" i="4"/>
  <c r="AB6187" i="4"/>
  <c r="W1332" i="4"/>
  <c r="AB1332" i="4"/>
  <c r="W998" i="4"/>
  <c r="AB998" i="4"/>
  <c r="W1657" i="4"/>
  <c r="AB1657" i="4"/>
  <c r="W6023" i="4"/>
  <c r="AB6023" i="4"/>
  <c r="W3522" i="4"/>
  <c r="AB3522" i="4"/>
  <c r="W1803" i="4"/>
  <c r="AB1803" i="4"/>
  <c r="W1394" i="4"/>
  <c r="AB1394" i="4"/>
  <c r="W656" i="4"/>
  <c r="AB656" i="4"/>
  <c r="W2756" i="4"/>
  <c r="AB2756" i="4"/>
  <c r="W5977" i="4"/>
  <c r="AB5977" i="4"/>
  <c r="W2759" i="4"/>
  <c r="AB2759" i="4"/>
  <c r="W2768" i="4"/>
  <c r="AB2768" i="4"/>
  <c r="W1006" i="4"/>
  <c r="AB1006" i="4"/>
  <c r="W6211" i="4"/>
  <c r="AB6211" i="4"/>
  <c r="W608" i="4"/>
  <c r="AB608" i="4"/>
  <c r="W1632" i="4"/>
  <c r="AB1632" i="4"/>
  <c r="W5141" i="4"/>
  <c r="AB5141" i="4"/>
  <c r="W6001" i="4"/>
  <c r="AB6001" i="4"/>
  <c r="W3124" i="4"/>
  <c r="AB3124" i="4"/>
  <c r="W1790" i="4"/>
  <c r="AB1790" i="4"/>
  <c r="W1431" i="4"/>
  <c r="AB1431" i="4"/>
  <c r="W1966" i="4"/>
  <c r="AB1966" i="4"/>
  <c r="W1301" i="4"/>
  <c r="AB1301" i="4"/>
  <c r="W6002" i="4"/>
  <c r="AB6002" i="4"/>
  <c r="W5902" i="4"/>
  <c r="AB5902" i="4"/>
  <c r="W1687" i="4"/>
  <c r="AB1687" i="4"/>
  <c r="W1545" i="4"/>
  <c r="AB1545" i="4"/>
  <c r="W1853" i="4"/>
  <c r="AB1853" i="4"/>
  <c r="W4502" i="4"/>
  <c r="AB4502" i="4"/>
  <c r="W5610" i="4"/>
  <c r="AB5610" i="4"/>
  <c r="W1190" i="4"/>
  <c r="AB1190" i="4"/>
  <c r="W5925" i="4"/>
  <c r="AB5925" i="4"/>
  <c r="W701" i="4"/>
  <c r="AB701" i="4"/>
  <c r="W1216" i="4"/>
  <c r="AB1216" i="4"/>
  <c r="W1809" i="4"/>
  <c r="AB1809" i="4"/>
  <c r="W1810" i="4"/>
  <c r="AB1810" i="4"/>
  <c r="W2471" i="4"/>
  <c r="AB2471" i="4"/>
  <c r="W4989" i="4"/>
  <c r="AB4989" i="4"/>
  <c r="W676" i="4"/>
  <c r="AB676" i="4"/>
  <c r="W2750" i="4"/>
  <c r="AB2750" i="4"/>
  <c r="W606" i="4"/>
  <c r="AB606" i="4"/>
  <c r="W2385" i="4"/>
  <c r="AB2385" i="4"/>
  <c r="W5103" i="4"/>
  <c r="AB5103" i="4"/>
  <c r="W1005" i="4"/>
  <c r="AB1005" i="4"/>
  <c r="W4463" i="4"/>
  <c r="AB4463" i="4"/>
  <c r="W2186" i="4"/>
  <c r="AB2186" i="4"/>
  <c r="W1200" i="4"/>
  <c r="AB1200" i="4"/>
  <c r="W4734" i="4"/>
  <c r="AB4734" i="4"/>
  <c r="W1009" i="4"/>
  <c r="AB1009" i="4"/>
  <c r="W894" i="4"/>
  <c r="AB894" i="4"/>
  <c r="W879" i="4"/>
  <c r="AB879" i="4"/>
  <c r="W2503" i="4"/>
  <c r="AB2503" i="4"/>
  <c r="W1246" i="4"/>
  <c r="AB1246" i="4"/>
  <c r="W1797" i="4"/>
  <c r="AB1797" i="4"/>
  <c r="W1242" i="4"/>
  <c r="AB1242" i="4"/>
  <c r="W6047" i="4"/>
  <c r="AB6047" i="4"/>
  <c r="W1781" i="4"/>
  <c r="AB1781" i="4"/>
  <c r="W6131" i="4"/>
  <c r="AB6131" i="4"/>
  <c r="W5940" i="4"/>
  <c r="AB5940" i="4"/>
  <c r="W4747" i="4"/>
  <c r="AB4747" i="4"/>
  <c r="W6120" i="4"/>
  <c r="AB6120" i="4"/>
  <c r="W4162" i="4"/>
  <c r="AB4162" i="4"/>
  <c r="W2812" i="4"/>
  <c r="AB2812" i="4"/>
  <c r="W6179" i="4"/>
  <c r="AB6179" i="4"/>
  <c r="W5343" i="4"/>
  <c r="AB5343" i="4"/>
  <c r="W2575" i="4"/>
  <c r="AB2575" i="4"/>
  <c r="W5827" i="4"/>
  <c r="AB5827" i="4"/>
  <c r="W5787" i="4"/>
  <c r="AB5787" i="4"/>
  <c r="W5552" i="4"/>
  <c r="AB5552" i="4"/>
  <c r="W5818" i="4"/>
  <c r="AB5818" i="4"/>
  <c r="W999" i="4"/>
  <c r="AB999" i="4"/>
  <c r="W623" i="4"/>
  <c r="AB623" i="4"/>
  <c r="W1697" i="4"/>
  <c r="AB1697" i="4"/>
  <c r="W887" i="4"/>
  <c r="AB887" i="4"/>
  <c r="W1764" i="4"/>
  <c r="AB1764" i="4"/>
  <c r="W1416" i="4"/>
  <c r="AB1416" i="4"/>
  <c r="W4942" i="4"/>
  <c r="AB4942" i="4"/>
  <c r="W2668" i="4"/>
  <c r="AB2668" i="4"/>
  <c r="W1756" i="4"/>
  <c r="AB1756" i="4"/>
  <c r="W2533" i="4"/>
  <c r="AB2533" i="4"/>
  <c r="W2837" i="4"/>
  <c r="AB2837" i="4"/>
  <c r="W1030" i="4"/>
  <c r="AB1030" i="4"/>
  <c r="W1684" i="4"/>
  <c r="AB1684" i="4"/>
  <c r="W985" i="4"/>
  <c r="AB985" i="4"/>
  <c r="W890" i="4"/>
  <c r="AB890" i="4"/>
  <c r="W601" i="4"/>
  <c r="AB601" i="4"/>
  <c r="W2416" i="4"/>
  <c r="AB2416" i="4"/>
  <c r="W5851" i="4"/>
  <c r="AB5851" i="4"/>
  <c r="W892" i="4"/>
  <c r="AB892" i="4"/>
  <c r="W5949" i="4"/>
  <c r="AB5949" i="4"/>
  <c r="W5533" i="4"/>
  <c r="AB5533" i="4"/>
  <c r="W5680" i="4"/>
  <c r="AB5680" i="4"/>
  <c r="W3093" i="4"/>
  <c r="AB3093" i="4"/>
  <c r="W1063" i="4"/>
  <c r="AB1063" i="4"/>
  <c r="W2610" i="4"/>
  <c r="AB2610" i="4"/>
  <c r="W3207" i="4"/>
  <c r="AB3207" i="4"/>
  <c r="W4163" i="4"/>
  <c r="AB4163" i="4"/>
  <c r="W6191" i="4"/>
  <c r="AB6191" i="4"/>
  <c r="W1531" i="4"/>
  <c r="AB1531" i="4"/>
  <c r="W2775" i="4"/>
  <c r="AB2775" i="4"/>
  <c r="W6071" i="4"/>
  <c r="AB6071" i="4"/>
  <c r="W3923" i="4"/>
  <c r="AB3923" i="4"/>
  <c r="W4174" i="4"/>
  <c r="AB4174" i="4"/>
  <c r="W5750" i="4"/>
  <c r="AB5750" i="4"/>
  <c r="W891" i="4"/>
  <c r="AB891" i="4"/>
  <c r="W6172" i="4"/>
  <c r="AB6172" i="4"/>
  <c r="W2765" i="4"/>
  <c r="AB2765" i="4"/>
  <c r="W3693" i="4"/>
  <c r="AB3693" i="4"/>
  <c r="W5711" i="4"/>
  <c r="AB5711" i="4"/>
  <c r="W6121" i="4"/>
  <c r="AB6121" i="4"/>
  <c r="W1203" i="4"/>
  <c r="AB1203" i="4"/>
  <c r="W1198" i="4"/>
  <c r="AB1198" i="4"/>
  <c r="W1799" i="4"/>
  <c r="AB1799" i="4"/>
  <c r="W1148" i="4"/>
  <c r="AB1148" i="4"/>
  <c r="W1066" i="4"/>
  <c r="AB1066" i="4"/>
  <c r="W1430" i="4"/>
  <c r="AB1430" i="4"/>
  <c r="W2890" i="4"/>
  <c r="AB2890" i="4"/>
  <c r="W1530" i="4"/>
  <c r="AB1530" i="4"/>
  <c r="W3597" i="4"/>
  <c r="AB3597" i="4"/>
  <c r="W4130" i="4"/>
  <c r="AB4130" i="4"/>
  <c r="W840" i="4"/>
  <c r="AB840" i="4"/>
  <c r="W6054" i="4"/>
  <c r="AB6054" i="4"/>
  <c r="W2752" i="4"/>
  <c r="AB2752" i="4"/>
  <c r="W6082" i="4"/>
  <c r="AB6082" i="4"/>
  <c r="W1236" i="4"/>
  <c r="AB1236" i="4"/>
  <c r="W6033" i="4"/>
  <c r="AB6033" i="4"/>
  <c r="W5427" i="4"/>
  <c r="AB5427" i="4"/>
  <c r="W1003" i="4"/>
  <c r="AB1003" i="4"/>
  <c r="W1270" i="4"/>
  <c r="AB1270" i="4"/>
  <c r="W2614" i="4"/>
  <c r="AB2614" i="4"/>
  <c r="W1528" i="4"/>
  <c r="AB1528" i="4"/>
  <c r="W3712" i="4"/>
  <c r="AB3712" i="4"/>
  <c r="W2920" i="4"/>
  <c r="AB2920" i="4"/>
  <c r="W1212" i="4"/>
  <c r="AB1212" i="4"/>
  <c r="W5257" i="4"/>
  <c r="AB5257" i="4"/>
  <c r="W1245" i="4"/>
  <c r="AB1245" i="4"/>
  <c r="W997" i="4"/>
  <c r="AB997" i="4"/>
  <c r="W3405" i="4"/>
  <c r="AB3405" i="4"/>
  <c r="W2571" i="4"/>
  <c r="AB2571" i="4"/>
  <c r="W1848" i="4"/>
  <c r="AB1848" i="4"/>
  <c r="W1339" i="4"/>
  <c r="AB1339" i="4"/>
  <c r="W1474" i="4"/>
  <c r="AB1474" i="4"/>
  <c r="W4102" i="4"/>
  <c r="AB4102" i="4"/>
  <c r="W1015" i="4"/>
  <c r="AB1015" i="4"/>
  <c r="W2392" i="4"/>
  <c r="AB2392" i="4"/>
  <c r="W2672" i="4"/>
  <c r="AB2672" i="4"/>
  <c r="W1611" i="4"/>
  <c r="AB1611" i="4"/>
  <c r="W909" i="4"/>
  <c r="AB909" i="4"/>
  <c r="W1086" i="4"/>
  <c r="AB1086" i="4"/>
  <c r="W5091" i="4"/>
  <c r="AB5091" i="4"/>
  <c r="W5017" i="4"/>
  <c r="AB5017" i="4"/>
  <c r="W2449" i="4"/>
  <c r="AB2449" i="4"/>
  <c r="W1271" i="4"/>
  <c r="AB1271" i="4"/>
  <c r="W1118" i="4"/>
  <c r="AB1118" i="4"/>
  <c r="W1450" i="4"/>
  <c r="AB1450" i="4"/>
  <c r="W885" i="4"/>
  <c r="AB885" i="4"/>
  <c r="W6144" i="4"/>
  <c r="AB6144" i="4"/>
  <c r="W5617" i="4"/>
  <c r="AB5617" i="4"/>
  <c r="W4180" i="4"/>
  <c r="AB4180" i="4"/>
  <c r="W1851" i="4"/>
  <c r="AB1851" i="4"/>
  <c r="W2383" i="4"/>
  <c r="AB2383" i="4"/>
  <c r="W6116" i="4"/>
  <c r="AB6116" i="4"/>
  <c r="W1715" i="4"/>
  <c r="AB1715" i="4"/>
  <c r="W1375" i="4"/>
  <c r="AB1375" i="4"/>
  <c r="W1845" i="4"/>
  <c r="AB1845" i="4"/>
  <c r="W5286" i="4"/>
  <c r="AB5286" i="4"/>
  <c r="W1625" i="4"/>
  <c r="AB1625" i="4"/>
  <c r="W6045" i="4"/>
  <c r="AB6045" i="4"/>
  <c r="W5885" i="4"/>
  <c r="AB5885" i="4"/>
  <c r="W1655" i="4"/>
  <c r="AB1655" i="4"/>
  <c r="W1847" i="4"/>
  <c r="AB1847" i="4"/>
  <c r="W2479" i="4"/>
  <c r="AB2479" i="4"/>
  <c r="W1144" i="4"/>
  <c r="AB1144" i="4"/>
  <c r="W6185" i="4"/>
  <c r="AB6185" i="4"/>
  <c r="W1763" i="4"/>
  <c r="AB1763" i="4"/>
  <c r="W2780" i="4"/>
  <c r="AB2780" i="4"/>
  <c r="W1035" i="4"/>
  <c r="AB1035" i="4"/>
  <c r="W5411" i="4"/>
  <c r="AB5411" i="4"/>
  <c r="W1202" i="4"/>
  <c r="AB1202" i="4"/>
  <c r="W1690" i="4"/>
  <c r="AB1690" i="4"/>
  <c r="W1958" i="4"/>
  <c r="AB1958" i="4"/>
  <c r="W5328" i="4"/>
  <c r="AB5328" i="4"/>
  <c r="W1828" i="4"/>
  <c r="AB1828" i="4"/>
  <c r="W2443" i="4"/>
  <c r="AB2443" i="4"/>
  <c r="W5861" i="4"/>
  <c r="AB5861" i="4"/>
  <c r="W627" i="4"/>
  <c r="AB627" i="4"/>
  <c r="W1208" i="4"/>
  <c r="AB1208" i="4"/>
  <c r="W1678" i="4"/>
  <c r="AB1678" i="4"/>
  <c r="W881" i="4"/>
  <c r="AB881" i="4"/>
  <c r="W925" i="4"/>
  <c r="AB925" i="4"/>
  <c r="W1800" i="4"/>
  <c r="AB1800" i="4"/>
  <c r="W625" i="4"/>
  <c r="AB625" i="4"/>
  <c r="W5950" i="4"/>
  <c r="AB5950" i="4"/>
  <c r="W1824" i="4"/>
  <c r="AB1824" i="4"/>
  <c r="W1621" i="4"/>
  <c r="AB1621" i="4"/>
  <c r="W5667" i="4"/>
  <c r="AB5667" i="4"/>
  <c r="W2596" i="4"/>
  <c r="AB2596" i="4"/>
  <c r="W1843" i="4"/>
  <c r="AB1843" i="4"/>
  <c r="W2304" i="4"/>
  <c r="AB2304" i="4"/>
  <c r="W1593" i="4"/>
  <c r="AB1593" i="4"/>
  <c r="W3003" i="4"/>
  <c r="AB3003" i="4"/>
  <c r="W1806" i="4"/>
  <c r="AB1806" i="4"/>
  <c r="W5405" i="4"/>
  <c r="AB5405" i="4"/>
  <c r="W1747" i="4"/>
  <c r="AB1747" i="4"/>
  <c r="W1207" i="4"/>
  <c r="AB1207" i="4"/>
  <c r="W1615" i="4"/>
  <c r="AB1615" i="4"/>
  <c r="W1662" i="4"/>
  <c r="AB1662" i="4"/>
  <c r="W6204" i="4"/>
  <c r="AB6204" i="4"/>
  <c r="W924" i="4"/>
  <c r="AB924" i="4"/>
  <c r="W1542" i="4"/>
  <c r="AB1542" i="4"/>
  <c r="W5894" i="4"/>
  <c r="AB5894" i="4"/>
  <c r="W5788" i="4"/>
  <c r="AB5788" i="4"/>
  <c r="W1627" i="4"/>
  <c r="AB1627" i="4"/>
  <c r="W1506" i="4"/>
  <c r="AB1506" i="4"/>
  <c r="W1051" i="4"/>
  <c r="AB1051" i="4"/>
  <c r="W5534" i="4"/>
  <c r="AB5534" i="4"/>
  <c r="W6166" i="4"/>
  <c r="AB6166" i="4"/>
  <c r="W2695" i="4"/>
  <c r="AB2695" i="4"/>
  <c r="W2344" i="4"/>
  <c r="AB2344" i="4"/>
  <c r="W1058" i="4"/>
  <c r="AB1058" i="4"/>
  <c r="W4773" i="4"/>
  <c r="AB4773" i="4"/>
  <c r="W1196" i="4"/>
  <c r="AB1196" i="4"/>
  <c r="W1616" i="4"/>
  <c r="AB1616" i="4"/>
  <c r="W1197" i="4"/>
  <c r="AB1197" i="4"/>
  <c r="W5695" i="4"/>
  <c r="AB5695" i="4"/>
  <c r="W1491" i="4"/>
  <c r="AB1491" i="4"/>
  <c r="W1973" i="4"/>
  <c r="AB1973" i="4"/>
  <c r="W4578" i="4"/>
  <c r="AB4578" i="4"/>
  <c r="W4274" i="4"/>
  <c r="AB4274" i="4"/>
  <c r="W621" i="4"/>
  <c r="AB621" i="4"/>
  <c r="W693" i="4"/>
  <c r="AB693" i="4"/>
  <c r="W5250" i="4"/>
  <c r="AB5250" i="4"/>
  <c r="W2136" i="4"/>
  <c r="AB2136" i="4"/>
  <c r="W6063" i="4"/>
  <c r="AB6063" i="4"/>
  <c r="W893" i="4"/>
  <c r="AB893" i="4"/>
  <c r="W3725" i="4"/>
  <c r="AB3725" i="4"/>
  <c r="W2638" i="4"/>
  <c r="AB2638" i="4"/>
  <c r="W6201" i="4"/>
  <c r="AB6201" i="4"/>
  <c r="W5898" i="4"/>
  <c r="AB5898" i="4"/>
  <c r="W976" i="4"/>
  <c r="AB976" i="4"/>
  <c r="W1444" i="4"/>
  <c r="AB1444" i="4"/>
  <c r="W827" i="4"/>
  <c r="AB827" i="4"/>
  <c r="W345" i="4"/>
  <c r="W178" i="4"/>
  <c r="W570" i="4"/>
  <c r="W210" i="4"/>
  <c r="W537" i="4"/>
  <c r="W197" i="4"/>
  <c r="W223" i="4"/>
  <c r="W366" i="4"/>
  <c r="W231" i="4"/>
  <c r="W462" i="4"/>
  <c r="W412" i="4"/>
  <c r="W46" i="4"/>
  <c r="W568" i="4"/>
  <c r="W388" i="4"/>
  <c r="W586" i="4"/>
  <c r="W597" i="4"/>
  <c r="W387" i="4"/>
  <c r="W561" i="4"/>
  <c r="W379" i="4"/>
  <c r="W116" i="4"/>
  <c r="W19" i="4"/>
  <c r="W249" i="4"/>
  <c r="W557" i="4"/>
  <c r="W138" i="4"/>
  <c r="W167" i="4"/>
  <c r="W584" i="4"/>
  <c r="W513" i="4"/>
  <c r="W7" i="4"/>
  <c r="W451" i="4"/>
  <c r="W118" i="4"/>
  <c r="W393" i="4"/>
  <c r="W563" i="4"/>
  <c r="W273" i="4"/>
  <c r="W15" i="4"/>
  <c r="W396" i="4"/>
  <c r="W559" i="4"/>
  <c r="W274" i="4"/>
  <c r="W497" i="4"/>
  <c r="W433" i="4"/>
  <c r="W533" i="4"/>
  <c r="W398" i="4"/>
  <c r="W168" i="4"/>
  <c r="W355" i="4"/>
  <c r="T502" i="4"/>
  <c r="W3" i="4"/>
  <c r="W404" i="4"/>
  <c r="W539" i="4"/>
  <c r="W538" i="4"/>
  <c r="W11" i="4"/>
  <c r="W458" i="4"/>
  <c r="W222" i="4"/>
  <c r="W248" i="4"/>
  <c r="W552" i="4"/>
  <c r="W256" i="4"/>
  <c r="W74" i="4"/>
  <c r="W375" i="4"/>
  <c r="U347" i="4"/>
  <c r="AB592" i="4"/>
  <c r="T29" i="4"/>
  <c r="T4919" i="4"/>
  <c r="T4918" i="4"/>
  <c r="U5925" i="4"/>
  <c r="U1776" i="4"/>
  <c r="U1777" i="4" s="1"/>
  <c r="T341" i="4"/>
  <c r="T340" i="4"/>
  <c r="U1086" i="4"/>
  <c r="T4372" i="4"/>
  <c r="T4371" i="4"/>
  <c r="T3389" i="4"/>
  <c r="T3388" i="4"/>
  <c r="U1710" i="4"/>
  <c r="T185" i="4"/>
  <c r="T186" i="4" s="1"/>
  <c r="T316" i="4"/>
  <c r="T1246" i="4"/>
  <c r="T1332" i="4"/>
  <c r="T1333" i="4" s="1"/>
  <c r="T1334" i="4" s="1"/>
  <c r="T1203" i="4"/>
  <c r="T1204" i="4" s="1"/>
  <c r="T168" i="4"/>
  <c r="T169" i="4" s="1"/>
  <c r="T170" i="4" s="1"/>
  <c r="T171" i="4" s="1"/>
  <c r="T4208" i="4"/>
  <c r="T4207" i="4"/>
  <c r="T4521" i="4"/>
  <c r="T5418" i="4"/>
  <c r="T5417" i="4"/>
  <c r="T1242" i="4"/>
  <c r="T1194" i="4" s="1"/>
  <c r="U6123" i="4"/>
  <c r="U6119" i="4"/>
  <c r="T4735" i="4"/>
  <c r="V4735" i="4" s="1"/>
  <c r="T34" i="4"/>
  <c r="U1690" i="4"/>
  <c r="U1691" i="4" s="1"/>
  <c r="T5038" i="4"/>
  <c r="T1076" i="4"/>
  <c r="V1076" i="4" s="1"/>
  <c r="T1191" i="4"/>
  <c r="T1192" i="4" s="1"/>
  <c r="T915" i="4"/>
  <c r="V915" i="4" s="1"/>
  <c r="U344" i="4"/>
  <c r="U363" i="4" s="1"/>
  <c r="U353" i="4"/>
  <c r="U355" i="4" s="1"/>
  <c r="U1845" i="4"/>
  <c r="U1846" i="4" s="1"/>
  <c r="T4594" i="4"/>
  <c r="T4593" i="4"/>
  <c r="T4962" i="4"/>
  <c r="T4963" i="4" s="1"/>
  <c r="T138" i="4"/>
  <c r="T139" i="4" s="1"/>
  <c r="T140" i="4" s="1"/>
  <c r="T141" i="4" s="1"/>
  <c r="T361" i="4"/>
  <c r="T362" i="4" s="1"/>
  <c r="T360" i="4"/>
  <c r="U29" i="4"/>
  <c r="T245" i="4"/>
  <c r="T452" i="4"/>
  <c r="T292" i="4"/>
  <c r="T1351" i="4"/>
  <c r="T1352" i="4" s="1"/>
  <c r="T1353" i="4" s="1"/>
  <c r="U1531" i="4"/>
  <c r="U1532" i="4" s="1"/>
  <c r="T250" i="4"/>
  <c r="T251" i="4" s="1"/>
  <c r="T5312" i="4"/>
  <c r="T5313" i="4" s="1"/>
  <c r="T5310" i="4"/>
  <c r="T895" i="4"/>
  <c r="T358" i="4"/>
  <c r="T357" i="4"/>
  <c r="T5201" i="4"/>
  <c r="T5200" i="4"/>
  <c r="T4974" i="4"/>
  <c r="U1191" i="4"/>
  <c r="T484" i="4"/>
  <c r="T483" i="4"/>
  <c r="T261" i="4"/>
  <c r="T407" i="4"/>
  <c r="T408" i="4" s="1"/>
  <c r="U1820" i="4"/>
  <c r="U1747" i="4"/>
  <c r="U1748" i="4" s="1"/>
  <c r="T4365" i="4"/>
  <c r="T66" i="4"/>
  <c r="U1566" i="4"/>
  <c r="U1567" i="4" s="1"/>
  <c r="U1130" i="4"/>
  <c r="U1131" i="4" s="1"/>
  <c r="U1132" i="4" s="1"/>
  <c r="U1806" i="4"/>
  <c r="U1807" i="4" s="1"/>
  <c r="U1159" i="4"/>
  <c r="U1160" i="4" s="1"/>
  <c r="T3714" i="4"/>
  <c r="T1501" i="4"/>
  <c r="T1502" i="4" s="1"/>
  <c r="T1503" i="4" s="1"/>
  <c r="T4976" i="4"/>
  <c r="T925" i="4"/>
  <c r="T926" i="4" s="1"/>
  <c r="T1039" i="4"/>
  <c r="T995" i="4"/>
  <c r="T353" i="4"/>
  <c r="T373" i="4"/>
  <c r="T275" i="4"/>
  <c r="T276" i="4" s="1"/>
  <c r="T1555" i="4"/>
  <c r="T1556" i="4" s="1"/>
  <c r="T4665" i="4"/>
  <c r="U6116" i="4"/>
  <c r="T1497" i="4"/>
  <c r="T1498" i="4" s="1"/>
  <c r="T1499" i="4" s="1"/>
  <c r="T500" i="4"/>
  <c r="T1589" i="4"/>
  <c r="U366" i="4"/>
  <c r="T1532" i="4"/>
  <c r="T1533" i="4" s="1"/>
  <c r="T1534" i="4" s="1"/>
  <c r="T224" i="4"/>
  <c r="T225" i="4" s="1"/>
  <c r="U6167" i="4"/>
  <c r="T436" i="4"/>
  <c r="T1572" i="4"/>
  <c r="T1573" i="4" s="1"/>
  <c r="T1679" i="4"/>
  <c r="T1680" i="4" s="1"/>
  <c r="T5258" i="4"/>
  <c r="T125" i="4"/>
  <c r="T459" i="4"/>
  <c r="U480" i="4"/>
  <c r="U473" i="4"/>
  <c r="V473" i="4" s="1"/>
  <c r="T57" i="4"/>
  <c r="AB391" i="4"/>
  <c r="AB406" i="4"/>
  <c r="AB534" i="4"/>
  <c r="AB346" i="4"/>
  <c r="AB352" i="4"/>
  <c r="U148" i="4"/>
  <c r="AB147" i="4"/>
  <c r="T246" i="4"/>
  <c r="T247" i="4" s="1"/>
  <c r="T1373" i="4"/>
  <c r="T1374" i="4" s="1"/>
  <c r="T1375" i="4" s="1"/>
  <c r="AB137" i="4"/>
  <c r="T2616" i="4"/>
  <c r="T1254" i="4"/>
  <c r="T525" i="4"/>
  <c r="T1730" i="4"/>
  <c r="T1389" i="4"/>
  <c r="T1314" i="4"/>
  <c r="T1315" i="4" s="1"/>
  <c r="U123" i="4"/>
  <c r="AB124" i="4"/>
  <c r="U1024" i="4"/>
  <c r="T1567" i="4"/>
  <c r="T4366" i="4"/>
  <c r="T4367" i="4" s="1"/>
  <c r="T991" i="4"/>
  <c r="T992" i="4" s="1"/>
  <c r="T993" i="4" s="1"/>
  <c r="T1637" i="4"/>
  <c r="T1337" i="4"/>
  <c r="T417" i="4"/>
  <c r="T298" i="4"/>
  <c r="AB297" i="4"/>
  <c r="T349" i="4"/>
  <c r="T5589" i="4"/>
  <c r="T1711" i="4"/>
  <c r="T16" i="4"/>
  <c r="T367" i="4"/>
  <c r="AB365" i="4"/>
  <c r="AB224" i="4"/>
  <c r="T1548" i="4"/>
  <c r="T1549" i="4" s="1"/>
  <c r="T1550" i="4" s="1"/>
  <c r="T1177" i="4"/>
  <c r="T1178" i="4" s="1"/>
  <c r="T1179" i="4" s="1"/>
  <c r="U1496" i="4"/>
  <c r="U1497" i="4" s="1"/>
  <c r="T545" i="4"/>
  <c r="T399" i="4"/>
  <c r="T1260" i="4"/>
  <c r="T1261" i="4" s="1"/>
  <c r="T1262" i="4" s="1"/>
  <c r="T1698" i="4"/>
  <c r="T978" i="4"/>
  <c r="T4109" i="4"/>
  <c r="T1299" i="4"/>
  <c r="T1300" i="4" s="1"/>
  <c r="T1301" i="4" s="1"/>
  <c r="T1718" i="4"/>
  <c r="T67" i="4"/>
  <c r="T1691" i="4"/>
  <c r="U5464" i="4"/>
  <c r="T1633" i="4"/>
  <c r="AB372" i="4"/>
  <c r="T216" i="4"/>
  <c r="AB237" i="4"/>
  <c r="T1512" i="4"/>
  <c r="T1513" i="4" s="1"/>
  <c r="T1514" i="4" s="1"/>
  <c r="T97" i="4"/>
  <c r="T286" i="4"/>
  <c r="U1694" i="4"/>
  <c r="T233" i="4"/>
  <c r="AB232" i="4"/>
  <c r="AB258" i="4"/>
  <c r="T1582" i="4"/>
  <c r="T1583" i="4" s="1"/>
  <c r="T1584" i="4" s="1"/>
  <c r="T106" i="4"/>
  <c r="T107" i="4" s="1"/>
  <c r="AB105" i="4"/>
  <c r="AB447" i="4"/>
  <c r="T211" i="4"/>
  <c r="T2842" i="4"/>
  <c r="T2843" i="4" s="1"/>
  <c r="T2844" i="4" s="1"/>
  <c r="T1623" i="4"/>
  <c r="T1624" i="4" s="1"/>
  <c r="T1021" i="4"/>
  <c r="U660" i="4"/>
  <c r="V660" i="4" s="1"/>
  <c r="T1487" i="4"/>
  <c r="T1488" i="4" s="1"/>
  <c r="T5226" i="4"/>
  <c r="T910" i="4"/>
  <c r="T207" i="4"/>
  <c r="AB206" i="4"/>
  <c r="T5203" i="4"/>
  <c r="T5204" i="4" s="1"/>
  <c r="T1518" i="4"/>
  <c r="T1519" i="4" s="1"/>
  <c r="T1520" i="4" s="1"/>
  <c r="U1424" i="4"/>
  <c r="T4016" i="4"/>
  <c r="T1705" i="4"/>
  <c r="T1706" i="4" s="1"/>
  <c r="T1622" i="4"/>
  <c r="T901" i="4"/>
  <c r="T1138" i="4"/>
  <c r="T1139" i="4" s="1"/>
  <c r="T1140" i="4" s="1"/>
  <c r="T1607" i="4"/>
  <c r="T2551" i="4"/>
  <c r="T42" i="4"/>
  <c r="U6100" i="4"/>
  <c r="U6103" i="4" s="1"/>
  <c r="U5311" i="4"/>
  <c r="T1410" i="4"/>
  <c r="T1411" i="4" s="1"/>
  <c r="T1412" i="4" s="1"/>
  <c r="T324" i="4"/>
  <c r="AB322" i="4"/>
  <c r="T1056" i="4"/>
  <c r="T1404" i="4"/>
  <c r="T191" i="4"/>
  <c r="T3023" i="4"/>
  <c r="U1728" i="4"/>
  <c r="T972" i="4"/>
  <c r="T1109" i="4"/>
  <c r="T1110" i="4" s="1"/>
  <c r="T904" i="4"/>
  <c r="T269" i="4"/>
  <c r="T270" i="4" s="1"/>
  <c r="T39" i="4"/>
  <c r="T40" i="4" s="1"/>
  <c r="T130" i="4"/>
  <c r="T1280" i="4"/>
  <c r="T2530" i="4"/>
  <c r="T2531" i="4" s="1"/>
  <c r="T317" i="4"/>
  <c r="T318" i="4" s="1"/>
  <c r="AB309" i="4"/>
  <c r="U6019" i="4"/>
  <c r="U6020" i="4" s="1"/>
  <c r="AB244" i="4"/>
  <c r="U6146" i="4"/>
  <c r="T1069" i="4"/>
  <c r="T4202" i="4"/>
  <c r="T1149" i="4"/>
  <c r="T1150" i="4" s="1"/>
  <c r="T1354" i="4"/>
  <c r="T1355" i="4" s="1"/>
  <c r="T1356" i="4" s="1"/>
  <c r="T1432" i="4"/>
  <c r="T1433" i="4" s="1"/>
  <c r="AB185" i="4"/>
  <c r="AB554" i="4"/>
  <c r="U6113" i="4"/>
  <c r="U6114" i="4" s="1"/>
  <c r="U5952" i="4"/>
  <c r="U5953" i="4" s="1"/>
  <c r="U5954" i="4" s="1"/>
  <c r="T71" i="4"/>
  <c r="T1685" i="4"/>
  <c r="T1686" i="4" s="1"/>
  <c r="T1687" i="4" s="1"/>
  <c r="T564" i="4"/>
  <c r="T1239" i="4"/>
  <c r="T1096" i="4"/>
  <c r="T424" i="4"/>
  <c r="T1426" i="4"/>
  <c r="T1427" i="4" s="1"/>
  <c r="T104" i="4"/>
  <c r="T157" i="4"/>
  <c r="U1784" i="4"/>
  <c r="U282" i="4"/>
  <c r="U285" i="4" s="1"/>
  <c r="AB281" i="4"/>
  <c r="T414" i="4"/>
  <c r="T5021" i="4"/>
  <c r="T1464" i="4"/>
  <c r="T1465" i="4" s="1"/>
  <c r="T378" i="4"/>
  <c r="T379" i="4" s="1"/>
  <c r="T380" i="4" s="1"/>
  <c r="T1169" i="4"/>
  <c r="T1170" i="4" s="1"/>
  <c r="T1481" i="4"/>
  <c r="T1482" i="4" s="1"/>
  <c r="T898" i="4"/>
  <c r="T1469" i="4"/>
  <c r="T1470" i="4" s="1"/>
  <c r="T5451" i="4"/>
  <c r="T5403" i="4"/>
  <c r="T1600" i="4"/>
  <c r="T975" i="4"/>
  <c r="U1038" i="4"/>
  <c r="AB598" i="4"/>
  <c r="T1663" i="4"/>
  <c r="T1606" i="4"/>
  <c r="AB196" i="4"/>
  <c r="T1734" i="4"/>
  <c r="T5132" i="4"/>
  <c r="T1392" i="4"/>
  <c r="T1393" i="4" s="1"/>
  <c r="T1394" i="4" s="1"/>
  <c r="T3822" i="4"/>
  <c r="T78" i="4"/>
  <c r="T48" i="4"/>
  <c r="T3920" i="4"/>
  <c r="T1276" i="4"/>
  <c r="T1277" i="4" s="1"/>
  <c r="T20" i="4"/>
  <c r="T440" i="4"/>
  <c r="T916" i="4"/>
  <c r="T3381" i="4"/>
  <c r="T2448" i="4"/>
  <c r="U1386" i="4"/>
  <c r="U5147" i="4"/>
  <c r="U5148" i="4" s="1"/>
  <c r="V5148" i="4" s="1"/>
  <c r="U1815" i="4"/>
  <c r="U5706" i="4"/>
  <c r="U1553" i="4"/>
  <c r="U1349" i="4"/>
  <c r="T1029" i="4"/>
  <c r="T1222" i="4"/>
  <c r="T1223" i="4" s="1"/>
  <c r="T1224" i="4" s="1"/>
  <c r="T1188" i="4"/>
  <c r="T390" i="4"/>
  <c r="T391" i="4" s="1"/>
  <c r="T392" i="4" s="1"/>
  <c r="T1318" i="4"/>
  <c r="T1319" i="4" s="1"/>
  <c r="T1320" i="4" s="1"/>
  <c r="T1591" i="4"/>
  <c r="T1592" i="4" s="1"/>
  <c r="T1617" i="4"/>
  <c r="AB389" i="4"/>
  <c r="AB195" i="4"/>
  <c r="AB399" i="4"/>
  <c r="T474" i="4"/>
  <c r="AB472" i="4"/>
  <c r="AB386" i="4"/>
  <c r="AB305" i="4"/>
  <c r="T234" i="4"/>
  <c r="T479" i="4"/>
  <c r="T377" i="4"/>
  <c r="U650" i="4"/>
  <c r="V650" i="4" s="1"/>
  <c r="T489" i="4"/>
  <c r="AB487" i="4"/>
  <c r="U486" i="4"/>
  <c r="V486" i="4" s="1"/>
  <c r="U474" i="4"/>
  <c r="U475" i="4" s="1"/>
  <c r="U479" i="4" s="1"/>
  <c r="U481" i="4" s="1"/>
  <c r="U484" i="4" s="1"/>
  <c r="U829" i="4"/>
  <c r="U283" i="4"/>
  <c r="U284" i="4" s="1"/>
  <c r="U443" i="4"/>
  <c r="AB560" i="4"/>
  <c r="U298" i="4"/>
  <c r="U308" i="4" s="1"/>
  <c r="U295" i="4"/>
  <c r="U319" i="4" s="1"/>
  <c r="U665" i="4"/>
  <c r="U667" i="4" s="1"/>
  <c r="U587" i="4"/>
  <c r="U819" i="4"/>
  <c r="U6005" i="4"/>
  <c r="AB593" i="4"/>
  <c r="AB12" i="4"/>
  <c r="AB540" i="4"/>
  <c r="AB589" i="4"/>
  <c r="AB591" i="4"/>
  <c r="U806" i="4"/>
  <c r="U1040" i="4"/>
  <c r="V1040" i="4" s="1"/>
  <c r="U750" i="4"/>
  <c r="U529" i="4"/>
  <c r="U531" i="4" s="1"/>
  <c r="U680" i="4"/>
  <c r="U679" i="4"/>
  <c r="U30" i="4"/>
  <c r="U796" i="4"/>
  <c r="U870" i="4"/>
  <c r="U6014" i="4"/>
  <c r="U1052" i="4"/>
  <c r="V1052" i="4" s="1"/>
  <c r="U813" i="4"/>
  <c r="U814" i="4" s="1"/>
  <c r="U812" i="4"/>
  <c r="U457" i="4"/>
  <c r="U631" i="4"/>
  <c r="V631" i="4" s="1"/>
  <c r="U630" i="4"/>
  <c r="U720" i="4"/>
  <c r="U616" i="4"/>
  <c r="V616" i="4" s="1"/>
  <c r="U535" i="4"/>
  <c r="U536" i="4" s="1"/>
  <c r="U769" i="4"/>
  <c r="U770" i="4" s="1"/>
  <c r="U768" i="4"/>
  <c r="U740" i="4"/>
  <c r="U874" i="4"/>
  <c r="U672" i="4"/>
  <c r="U671" i="4"/>
  <c r="U494" i="4"/>
  <c r="V494" i="4" s="1"/>
  <c r="AB492" i="4"/>
  <c r="U501" i="4"/>
  <c r="AB501" i="4" s="1"/>
  <c r="U833" i="4"/>
  <c r="U756" i="4"/>
  <c r="U1064" i="4"/>
  <c r="V1064" i="4" s="1"/>
  <c r="U646" i="4"/>
  <c r="U649" i="4" s="1"/>
  <c r="U638" i="4"/>
  <c r="U6080" i="4"/>
  <c r="U1074" i="4"/>
  <c r="V1074" i="4" s="1"/>
  <c r="U762" i="4"/>
  <c r="U801" i="4"/>
  <c r="U5440" i="4"/>
  <c r="U1113" i="4"/>
  <c r="AB148" i="4"/>
  <c r="AB343" i="4"/>
  <c r="U815" i="4"/>
  <c r="AB390" i="4"/>
  <c r="U707" i="4"/>
  <c r="U708" i="4" s="1"/>
  <c r="U785" i="4"/>
  <c r="U786" i="4" s="1"/>
  <c r="U865" i="4"/>
  <c r="U47" i="4"/>
  <c r="AB522" i="4"/>
  <c r="AB347" i="4"/>
  <c r="U6150" i="4"/>
  <c r="U841" i="4"/>
  <c r="AB542" i="4"/>
  <c r="AB13" i="4"/>
  <c r="U14" i="4"/>
  <c r="V14" i="4" s="1"/>
  <c r="AB579" i="4"/>
  <c r="U523" i="4"/>
  <c r="V523" i="4" s="1"/>
  <c r="AB532" i="4"/>
  <c r="AB569" i="4"/>
  <c r="U573" i="4"/>
  <c r="V573" i="4" s="1"/>
  <c r="U726" i="4"/>
  <c r="U690" i="4"/>
  <c r="U1153" i="4"/>
  <c r="U604" i="4"/>
  <c r="V604" i="4" s="1"/>
  <c r="U861" i="4"/>
  <c r="U1194" i="4"/>
  <c r="AB499" i="4"/>
  <c r="U684" i="4"/>
  <c r="AB574" i="4"/>
  <c r="AB20" i="4"/>
  <c r="AB28" i="4"/>
  <c r="U515" i="4"/>
  <c r="U548" i="4"/>
  <c r="AB394" i="4"/>
  <c r="U831" i="4"/>
  <c r="U583" i="4"/>
  <c r="U83" i="4"/>
  <c r="U84" i="4" s="1"/>
  <c r="AB72" i="4"/>
  <c r="AB285" i="4"/>
  <c r="U780" i="4"/>
  <c r="AB184" i="4"/>
  <c r="AB572" i="4"/>
  <c r="U668" i="4"/>
  <c r="V668" i="4" s="1"/>
  <c r="AB600" i="4"/>
  <c r="U1089" i="4"/>
  <c r="U466" i="4"/>
  <c r="V466" i="4" s="1"/>
  <c r="AB415" i="4"/>
  <c r="U2634" i="4"/>
  <c r="U641" i="4"/>
  <c r="AB582" i="4"/>
  <c r="U575" i="4"/>
  <c r="U576" i="4" s="1"/>
  <c r="U1342" i="4"/>
  <c r="U1360" i="4"/>
  <c r="U521" i="4"/>
  <c r="AB503" i="4"/>
  <c r="U506" i="4"/>
  <c r="V506" i="4" s="1"/>
  <c r="U267" i="4"/>
  <c r="AB83" i="4"/>
  <c r="U771" i="4"/>
  <c r="U772" i="4" s="1"/>
  <c r="U6138" i="4"/>
  <c r="AB283" i="4"/>
  <c r="U5542" i="4"/>
  <c r="U5543" i="4" s="1"/>
  <c r="U5544" i="4" s="1"/>
  <c r="U2576" i="4"/>
  <c r="U291" i="4"/>
  <c r="U2784" i="4"/>
  <c r="U5881" i="4"/>
  <c r="V587" i="4" l="1"/>
  <c r="AB587" i="4" s="1"/>
  <c r="V536" i="4"/>
  <c r="V479" i="4"/>
  <c r="AB479" i="4" s="1"/>
  <c r="V282" i="4"/>
  <c r="V344" i="4"/>
  <c r="W541" i="4"/>
  <c r="V353" i="4"/>
  <c r="U642" i="4"/>
  <c r="V642" i="4" s="1"/>
  <c r="AB642" i="4" s="1"/>
  <c r="V641" i="4"/>
  <c r="V284" i="4"/>
  <c r="V295" i="4"/>
  <c r="AB295" i="4" s="1"/>
  <c r="V583" i="4"/>
  <c r="AB583" i="4" s="1"/>
  <c r="U549" i="4"/>
  <c r="V548" i="4"/>
  <c r="AB548" i="4" s="1"/>
  <c r="AB486" i="4"/>
  <c r="V363" i="4"/>
  <c r="AB363" i="4" s="1"/>
  <c r="V529" i="4"/>
  <c r="U516" i="4"/>
  <c r="V515" i="4"/>
  <c r="AB515" i="4" s="1"/>
  <c r="V531" i="4"/>
  <c r="AB531" i="4" s="1"/>
  <c r="AB473" i="4"/>
  <c r="V480" i="4"/>
  <c r="AB480" i="4" s="1"/>
  <c r="V29" i="4"/>
  <c r="V481" i="4"/>
  <c r="AB481" i="4" s="1"/>
  <c r="V319" i="4"/>
  <c r="AB319" i="4" s="1"/>
  <c r="AB14" i="4"/>
  <c r="V521" i="4"/>
  <c r="AB521" i="4" s="1"/>
  <c r="V575" i="4"/>
  <c r="V484" i="4"/>
  <c r="AB484" i="4" s="1"/>
  <c r="V6" i="4"/>
  <c r="AB6" i="4" s="1"/>
  <c r="V576" i="4"/>
  <c r="AB576" i="4" s="1"/>
  <c r="T208" i="4"/>
  <c r="T209" i="4" s="1"/>
  <c r="V259" i="4"/>
  <c r="AB259" i="4" s="1"/>
  <c r="T460" i="4"/>
  <c r="T461" i="4" s="1"/>
  <c r="T187" i="4"/>
  <c r="T188" i="4" s="1"/>
  <c r="T189" i="4" s="1"/>
  <c r="T1243" i="4"/>
  <c r="T1244" i="4" s="1"/>
  <c r="V1194" i="4"/>
  <c r="W5" i="4"/>
  <c r="W1691" i="4"/>
  <c r="AB1691" i="4"/>
  <c r="W3602" i="4"/>
  <c r="AB3602" i="4"/>
  <c r="W2529" i="4"/>
  <c r="AB2529" i="4"/>
  <c r="W6151" i="4"/>
  <c r="AB6151" i="4"/>
  <c r="W1749" i="4"/>
  <c r="AB1749" i="4"/>
  <c r="W2365" i="4"/>
  <c r="AB2365" i="4"/>
  <c r="W5674" i="4"/>
  <c r="AB5674" i="4"/>
  <c r="W5501" i="4"/>
  <c r="AB5501" i="4"/>
  <c r="W2667" i="4"/>
  <c r="AB2667" i="4"/>
  <c r="W5666" i="4"/>
  <c r="AB5666" i="4"/>
  <c r="W4965" i="4"/>
  <c r="AB4965" i="4"/>
  <c r="W5453" i="4"/>
  <c r="AB5453" i="4"/>
  <c r="W4387" i="4"/>
  <c r="AB4387" i="4"/>
  <c r="W1729" i="4"/>
  <c r="AB1729" i="4"/>
  <c r="W4964" i="4"/>
  <c r="AB4964" i="4"/>
  <c r="W5797" i="4"/>
  <c r="AB5797" i="4"/>
  <c r="W2970" i="4"/>
  <c r="AB2970" i="4"/>
  <c r="W2882" i="4"/>
  <c r="AB2882" i="4"/>
  <c r="W2570" i="4"/>
  <c r="AB2570" i="4"/>
  <c r="W658" i="4"/>
  <c r="AB658" i="4"/>
  <c r="W1805" i="4"/>
  <c r="AB1805" i="4"/>
  <c r="W6129" i="4"/>
  <c r="AB6129" i="4"/>
  <c r="W2498" i="4"/>
  <c r="AB2498" i="4"/>
  <c r="W1178" i="4"/>
  <c r="AB1178" i="4"/>
  <c r="W2810" i="4"/>
  <c r="AB2810" i="4"/>
  <c r="W2704" i="4"/>
  <c r="AB2704" i="4"/>
  <c r="W2526" i="4"/>
  <c r="AB2526" i="4"/>
  <c r="W1229" i="4"/>
  <c r="AB1229" i="4"/>
  <c r="W3907" i="4"/>
  <c r="AB3907" i="4"/>
  <c r="W622" i="4"/>
  <c r="AB622" i="4"/>
  <c r="W5544" i="4"/>
  <c r="AB5544" i="4"/>
  <c r="W6178" i="4"/>
  <c r="AB6178" i="4"/>
  <c r="W6147" i="4"/>
  <c r="AB6147" i="4"/>
  <c r="W1765" i="4"/>
  <c r="AB1765" i="4"/>
  <c r="W5953" i="4"/>
  <c r="AB5953" i="4"/>
  <c r="W6177" i="4"/>
  <c r="AB6177" i="4"/>
  <c r="W4564" i="4"/>
  <c r="AB4564" i="4"/>
  <c r="W1816" i="4"/>
  <c r="AB1816" i="4"/>
  <c r="W2754" i="4"/>
  <c r="AB2754" i="4"/>
  <c r="W4360" i="4"/>
  <c r="AB4360" i="4"/>
  <c r="W1281" i="4"/>
  <c r="AB1281" i="4"/>
  <c r="W4159" i="4"/>
  <c r="AB4159" i="4"/>
  <c r="W1139" i="4"/>
  <c r="AB1139" i="4"/>
  <c r="W911" i="4"/>
  <c r="AB911" i="4"/>
  <c r="W2726" i="4"/>
  <c r="AB2726" i="4"/>
  <c r="W5883" i="4"/>
  <c r="AB5883" i="4"/>
  <c r="W4742" i="4"/>
  <c r="AB4742" i="4"/>
  <c r="W4074" i="4"/>
  <c r="AB4074" i="4"/>
  <c r="W1709" i="4"/>
  <c r="AB1709" i="4"/>
  <c r="W1639" i="4"/>
  <c r="AB1639" i="4"/>
  <c r="W1255" i="4"/>
  <c r="AB1255" i="4"/>
  <c r="W4906" i="4"/>
  <c r="AB4906" i="4"/>
  <c r="W6092" i="4"/>
  <c r="AB6092" i="4"/>
  <c r="W6118" i="4"/>
  <c r="AB6118" i="4"/>
  <c r="W2751" i="4"/>
  <c r="AB2751" i="4"/>
  <c r="W1608" i="4"/>
  <c r="AB1608" i="4"/>
  <c r="W4655" i="4"/>
  <c r="AB4655" i="4"/>
  <c r="W1468" i="4"/>
  <c r="AB1468" i="4"/>
  <c r="W626" i="4"/>
  <c r="AB626" i="4"/>
  <c r="W2077" i="4"/>
  <c r="AB2077" i="4"/>
  <c r="W5123" i="4"/>
  <c r="AB5123" i="4"/>
  <c r="W3290" i="4"/>
  <c r="AB3290" i="4"/>
  <c r="W664" i="4"/>
  <c r="AB664" i="4"/>
  <c r="W965" i="4"/>
  <c r="AB965" i="4"/>
  <c r="W6196" i="4"/>
  <c r="AB6196" i="4"/>
  <c r="W660" i="4"/>
  <c r="AB660" i="4"/>
  <c r="W5543" i="4"/>
  <c r="AB5543" i="4"/>
  <c r="W1972" i="4"/>
  <c r="AB1972" i="4"/>
  <c r="W1532" i="4"/>
  <c r="AB1532" i="4"/>
  <c r="W5306" i="4"/>
  <c r="AB5306" i="4"/>
  <c r="W1070" i="4"/>
  <c r="AB1070" i="4"/>
  <c r="W628" i="4"/>
  <c r="AB628" i="4"/>
  <c r="W1840" i="4"/>
  <c r="AB1840" i="4"/>
  <c r="W6208" i="4"/>
  <c r="AB6208" i="4"/>
  <c r="W4848" i="4"/>
  <c r="AB4848" i="4"/>
  <c r="W6032" i="4"/>
  <c r="AB6032" i="4"/>
  <c r="W6007" i="4"/>
  <c r="AB6007" i="4"/>
  <c r="W5836" i="4"/>
  <c r="AB5836" i="4"/>
  <c r="W3846" i="4"/>
  <c r="AB3846" i="4"/>
  <c r="W1754" i="4"/>
  <c r="AB1754" i="4"/>
  <c r="W3291" i="4"/>
  <c r="AB3291" i="4"/>
  <c r="W1651" i="4"/>
  <c r="AB1651" i="4"/>
  <c r="W5177" i="4"/>
  <c r="AB5177" i="4"/>
  <c r="W5357" i="4"/>
  <c r="AB5357" i="4"/>
  <c r="W1286" i="4"/>
  <c r="AB1286" i="4"/>
  <c r="W1801" i="4"/>
  <c r="AB1801" i="4"/>
  <c r="W5271" i="4"/>
  <c r="AB5271" i="4"/>
  <c r="W3775" i="4"/>
  <c r="AB3775" i="4"/>
  <c r="W1637" i="4"/>
  <c r="AB1637" i="4"/>
  <c r="W3595" i="4"/>
  <c r="AB3595" i="4"/>
  <c r="W1829" i="4"/>
  <c r="AB1829" i="4"/>
  <c r="W915" i="4"/>
  <c r="AB915" i="4"/>
  <c r="W5862" i="4"/>
  <c r="AB5862" i="4"/>
  <c r="W631" i="4"/>
  <c r="AB631" i="4"/>
  <c r="W3171" i="4"/>
  <c r="AB3171" i="4"/>
  <c r="W2111" i="4"/>
  <c r="AB2111" i="4"/>
  <c r="W1256" i="4"/>
  <c r="AB1256" i="4"/>
  <c r="W3013" i="4"/>
  <c r="AB3013" i="4"/>
  <c r="W1449" i="4"/>
  <c r="AB1449" i="4"/>
  <c r="W1917" i="4"/>
  <c r="AB1917" i="4"/>
  <c r="W1443" i="4"/>
  <c r="AB1443" i="4"/>
  <c r="W6081" i="4"/>
  <c r="AB6081" i="4"/>
  <c r="W1228" i="4"/>
  <c r="AB1228" i="4"/>
  <c r="W5230" i="4"/>
  <c r="AB5230" i="4"/>
  <c r="W624" i="4"/>
  <c r="AB624" i="4"/>
  <c r="W3427" i="4"/>
  <c r="AB3427" i="4"/>
  <c r="W938" i="4"/>
  <c r="AB938" i="4"/>
  <c r="W1789" i="4"/>
  <c r="AB1789" i="4"/>
  <c r="W2591" i="4"/>
  <c r="AB2591" i="4"/>
  <c r="W1387" i="4"/>
  <c r="AB1387" i="4"/>
  <c r="W917" i="4"/>
  <c r="AB917" i="4"/>
  <c r="W6096" i="4"/>
  <c r="AB6096" i="4"/>
  <c r="W1646" i="4"/>
  <c r="AB1646" i="4"/>
  <c r="W1758" i="4"/>
  <c r="AB1758" i="4"/>
  <c r="W2468" i="4"/>
  <c r="AB2468" i="4"/>
  <c r="W3945" i="4"/>
  <c r="AB3945" i="4"/>
  <c r="W1946" i="4"/>
  <c r="AB1946" i="4"/>
  <c r="W5479" i="4"/>
  <c r="AB5479" i="4"/>
  <c r="W1673" i="4"/>
  <c r="AB1673" i="4"/>
  <c r="W2925" i="4"/>
  <c r="AB2925" i="4"/>
  <c r="W1032" i="4"/>
  <c r="AB1032" i="4"/>
  <c r="W1425" i="4"/>
  <c r="AB1425" i="4"/>
  <c r="W2628" i="4"/>
  <c r="AB2628" i="4"/>
  <c r="W1696" i="4"/>
  <c r="AB1696" i="4"/>
  <c r="W1513" i="4"/>
  <c r="AB1513" i="4"/>
  <c r="W1893" i="4"/>
  <c r="AB1893" i="4"/>
  <c r="W4538" i="4"/>
  <c r="AB4538" i="4"/>
  <c r="W1819" i="4"/>
  <c r="AB1819" i="4"/>
  <c r="W3806" i="4"/>
  <c r="AB3806" i="4"/>
  <c r="W2618" i="4"/>
  <c r="AB2618" i="4"/>
  <c r="W5757" i="4"/>
  <c r="AB5757" i="4"/>
  <c r="W1381" i="4"/>
  <c r="AB1381" i="4"/>
  <c r="W6041" i="4"/>
  <c r="AB6041" i="4"/>
  <c r="W1714" i="4"/>
  <c r="AB1714" i="4"/>
  <c r="W5147" i="4"/>
  <c r="AB5147" i="4"/>
  <c r="W6115" i="4"/>
  <c r="AB6115" i="4"/>
  <c r="W902" i="4"/>
  <c r="AB902" i="4"/>
  <c r="W914" i="4"/>
  <c r="AB914" i="4"/>
  <c r="W1337" i="4"/>
  <c r="AB1337" i="4"/>
  <c r="W1237" i="4"/>
  <c r="AB1237" i="4"/>
  <c r="W1830" i="4"/>
  <c r="AB1830" i="4"/>
  <c r="W929" i="4"/>
  <c r="AB929" i="4"/>
  <c r="W1656" i="4"/>
  <c r="AB1656" i="4"/>
  <c r="W1957" i="4"/>
  <c r="AB1957" i="4"/>
  <c r="W1892" i="4"/>
  <c r="AB1892" i="4"/>
  <c r="W1583" i="4"/>
  <c r="AB1583" i="4"/>
  <c r="W1514" i="4"/>
  <c r="AB1514" i="4"/>
  <c r="W2330" i="4"/>
  <c r="AB2330" i="4"/>
  <c r="W2616" i="4"/>
  <c r="AB2616" i="4"/>
  <c r="W5758" i="4"/>
  <c r="AB5758" i="4"/>
  <c r="W821" i="4"/>
  <c r="AB821" i="4"/>
  <c r="W1076" i="4"/>
  <c r="AB1076" i="4"/>
  <c r="W2766" i="4"/>
  <c r="AB2766" i="4"/>
  <c r="W4591" i="4"/>
  <c r="AB4591" i="4"/>
  <c r="W1736" i="4"/>
  <c r="AB1736" i="4"/>
  <c r="W1159" i="4"/>
  <c r="AB1159" i="4"/>
  <c r="W2478" i="4"/>
  <c r="AB2478" i="4"/>
  <c r="W1811" i="4"/>
  <c r="AB1811" i="4"/>
  <c r="W5187" i="4"/>
  <c r="AB5187" i="4"/>
  <c r="W2884" i="4"/>
  <c r="AB2884" i="4"/>
  <c r="W5924" i="4"/>
  <c r="AB5924" i="4"/>
  <c r="W904" i="4"/>
  <c r="AB904" i="4"/>
  <c r="W2320" i="4"/>
  <c r="AB2320" i="4"/>
  <c r="W3226" i="4"/>
  <c r="AB3226" i="4"/>
  <c r="W1482" i="4"/>
  <c r="AB1482" i="4"/>
  <c r="W4490" i="4"/>
  <c r="AB4490" i="4"/>
  <c r="W1085" i="4"/>
  <c r="AB1085" i="4"/>
  <c r="W1719" i="4"/>
  <c r="AB1719" i="4"/>
  <c r="W639" i="4"/>
  <c r="AB639" i="4"/>
  <c r="W1344" i="4"/>
  <c r="AB1344" i="4"/>
  <c r="W6048" i="4"/>
  <c r="AB6048" i="4"/>
  <c r="W4330" i="4"/>
  <c r="AB4330" i="4"/>
  <c r="W1293" i="4"/>
  <c r="AB1293" i="4"/>
  <c r="W6042" i="4"/>
  <c r="AB6042" i="4"/>
  <c r="W613" i="4"/>
  <c r="AB613" i="4"/>
  <c r="W1614" i="4"/>
  <c r="AB1614" i="4"/>
  <c r="W1187" i="4"/>
  <c r="AB1187" i="4"/>
  <c r="W4930" i="4"/>
  <c r="AB4930" i="4"/>
  <c r="W1746" i="4"/>
  <c r="AB1746" i="4"/>
  <c r="W1934" i="4"/>
  <c r="AB1934" i="4"/>
  <c r="W3672" i="4"/>
  <c r="AB3672" i="4"/>
  <c r="W5796" i="4"/>
  <c r="AB5796" i="4"/>
  <c r="W5828" i="4"/>
  <c r="AB5828" i="4"/>
  <c r="W1294" i="4"/>
  <c r="AB1294" i="4"/>
  <c r="W5738" i="4"/>
  <c r="AB5738" i="4"/>
  <c r="W4609" i="4"/>
  <c r="AB4609" i="4"/>
  <c r="W959" i="4"/>
  <c r="AB959" i="4"/>
  <c r="W1057" i="4"/>
  <c r="AB1057" i="4"/>
  <c r="W4041" i="4"/>
  <c r="AB4041" i="4"/>
  <c r="W1620" i="4"/>
  <c r="AB1620" i="4"/>
  <c r="W6008" i="4"/>
  <c r="AB6008" i="4"/>
  <c r="W954" i="4"/>
  <c r="AB954" i="4"/>
  <c r="W1873" i="4"/>
  <c r="AB1873" i="4"/>
  <c r="W4590" i="4"/>
  <c r="AB4590" i="4"/>
  <c r="W1935" i="4"/>
  <c r="AB1935" i="4"/>
  <c r="W1261" i="4"/>
  <c r="AB1261" i="4"/>
  <c r="W1565" i="4"/>
  <c r="AB1565" i="4"/>
  <c r="W986" i="4"/>
  <c r="AB986" i="4"/>
  <c r="W5048" i="4"/>
  <c r="AB5048" i="4"/>
  <c r="W5795" i="4"/>
  <c r="AB5795" i="4"/>
  <c r="W5148" i="4"/>
  <c r="AB5148" i="4"/>
  <c r="W2006" i="4"/>
  <c r="AB2006" i="4"/>
  <c r="W1027" i="4"/>
  <c r="AB1027" i="4"/>
  <c r="W5568" i="4"/>
  <c r="AB5568" i="4"/>
  <c r="W2391" i="4"/>
  <c r="AB2391" i="4"/>
  <c r="W1628" i="4"/>
  <c r="AB1628" i="4"/>
  <c r="W1320" i="4"/>
  <c r="AB1320" i="4"/>
  <c r="W2716" i="4"/>
  <c r="AB2716" i="4"/>
  <c r="W5655" i="4"/>
  <c r="AB5655" i="4"/>
  <c r="W1262" i="4"/>
  <c r="AB1262" i="4"/>
  <c r="W5973" i="4"/>
  <c r="AB5973" i="4"/>
  <c r="W5848" i="4"/>
  <c r="AB5848" i="4"/>
  <c r="W5943" i="4"/>
  <c r="AB5943" i="4"/>
  <c r="W4892" i="4"/>
  <c r="AB4892" i="4"/>
  <c r="W4750" i="4"/>
  <c r="AB4750" i="4"/>
  <c r="W1680" i="4"/>
  <c r="AB1680" i="4"/>
  <c r="W5625" i="4"/>
  <c r="AB5625" i="4"/>
  <c r="W1097" i="4"/>
  <c r="AB1097" i="4"/>
  <c r="W1405" i="4"/>
  <c r="AB1405" i="4"/>
  <c r="W1549" i="4"/>
  <c r="AB1549" i="4"/>
  <c r="W1280" i="4"/>
  <c r="AB1280" i="4"/>
  <c r="W5972" i="4"/>
  <c r="AB5972" i="4"/>
  <c r="W1074" i="4"/>
  <c r="AB1074" i="4"/>
  <c r="W2555" i="4"/>
  <c r="AB2555" i="4"/>
  <c r="W2742" i="4"/>
  <c r="AB2742" i="4"/>
  <c r="W2608" i="4"/>
  <c r="AB2608" i="4"/>
  <c r="W1633" i="4"/>
  <c r="AB1633" i="4"/>
  <c r="W610" i="4"/>
  <c r="AB610" i="4"/>
  <c r="W5443" i="4"/>
  <c r="AB5443" i="4"/>
  <c r="W1072" i="4"/>
  <c r="AB1072" i="4"/>
  <c r="W1052" i="4"/>
  <c r="AB1052" i="4"/>
  <c r="W6168" i="4"/>
  <c r="AB6168" i="4"/>
  <c r="W602" i="4"/>
  <c r="AB602" i="4"/>
  <c r="W659" i="4"/>
  <c r="AB659" i="4"/>
  <c r="W6170" i="4"/>
  <c r="AB6170" i="4"/>
  <c r="W5996" i="4"/>
  <c r="AB5996" i="4"/>
  <c r="W1223" i="4"/>
  <c r="AB1223" i="4"/>
  <c r="W1350" i="4"/>
  <c r="AB1350" i="4"/>
  <c r="W2777" i="4"/>
  <c r="AB2777" i="4"/>
  <c r="W2869" i="4"/>
  <c r="AB2869" i="4"/>
  <c r="W1855" i="4"/>
  <c r="AB1855" i="4"/>
  <c r="W2382" i="4"/>
  <c r="AB2382" i="4"/>
  <c r="W1686" i="4"/>
  <c r="AB1686" i="4"/>
  <c r="W4871" i="4"/>
  <c r="AB4871" i="4"/>
  <c r="W1150" i="4"/>
  <c r="AB1150" i="4"/>
  <c r="W905" i="4"/>
  <c r="AB905" i="4"/>
  <c r="W1013" i="4"/>
  <c r="AB1013" i="4"/>
  <c r="W3740" i="4"/>
  <c r="AB3740" i="4"/>
  <c r="W6111" i="4"/>
  <c r="AB6111" i="4"/>
  <c r="W2303" i="4"/>
  <c r="AB2303" i="4"/>
  <c r="W1232" i="4"/>
  <c r="AB1232" i="4"/>
  <c r="W2264" i="4"/>
  <c r="AB2264" i="4"/>
  <c r="W1130" i="4"/>
  <c r="AB1130" i="4"/>
  <c r="W818" i="4"/>
  <c r="AB818" i="4"/>
  <c r="W1507" i="4"/>
  <c r="AB1507" i="4"/>
  <c r="W4790" i="4"/>
  <c r="AB4790" i="4"/>
  <c r="W6000" i="4"/>
  <c r="AB6000" i="4"/>
  <c r="W948" i="4"/>
  <c r="AB948" i="4"/>
  <c r="W6190" i="4"/>
  <c r="AB6190" i="4"/>
  <c r="W1626" i="4"/>
  <c r="AB1626" i="4"/>
  <c r="W4975" i="4"/>
  <c r="AB4975" i="4"/>
  <c r="W1820" i="4"/>
  <c r="AB1820" i="4"/>
  <c r="W1710" i="4"/>
  <c r="AB1710" i="4"/>
  <c r="W1852" i="4"/>
  <c r="AB1852" i="4"/>
  <c r="W637" i="4"/>
  <c r="AB637" i="4"/>
  <c r="W1638" i="4"/>
  <c r="AB1638" i="4"/>
  <c r="W2166" i="4"/>
  <c r="AB2166" i="4"/>
  <c r="W4386" i="4"/>
  <c r="AB4386" i="4"/>
  <c r="W2041" i="4"/>
  <c r="AB2041" i="4"/>
  <c r="W1040" i="4"/>
  <c r="AB1040" i="4"/>
  <c r="W6113" i="4"/>
  <c r="AB6113" i="4"/>
  <c r="W2131" i="4"/>
  <c r="AB2131" i="4"/>
  <c r="W1598" i="4"/>
  <c r="AB1598" i="4"/>
  <c r="W2609" i="4"/>
  <c r="AB2609" i="4"/>
  <c r="W1767" i="4"/>
  <c r="AB1767" i="4"/>
  <c r="W5011" i="4"/>
  <c r="AB5011" i="4"/>
  <c r="W1402" i="4"/>
  <c r="AB1402" i="4"/>
  <c r="W4073" i="4"/>
  <c r="AB4073" i="4"/>
  <c r="W4415" i="4"/>
  <c r="AB4415" i="4"/>
  <c r="W1945" i="4"/>
  <c r="AB1945" i="4"/>
  <c r="W2217" i="4"/>
  <c r="AB2217" i="4"/>
  <c r="W5952" i="4"/>
  <c r="AB5952" i="4"/>
  <c r="W991" i="4"/>
  <c r="AB991" i="4"/>
  <c r="W5422" i="4"/>
  <c r="AB5422" i="4"/>
  <c r="W4682" i="4"/>
  <c r="AB4682" i="4"/>
  <c r="W5404" i="4"/>
  <c r="AB5404" i="4"/>
  <c r="W4836" i="4"/>
  <c r="AB4836" i="4"/>
  <c r="W4455" i="4"/>
  <c r="AB4455" i="4"/>
  <c r="W1782" i="4"/>
  <c r="AB1782" i="4"/>
  <c r="W4224" i="4"/>
  <c r="AB4224" i="4"/>
  <c r="W2254" i="4"/>
  <c r="AB2254" i="4"/>
  <c r="W5213" i="4"/>
  <c r="AB5213" i="4"/>
  <c r="W1683" i="4"/>
  <c r="AB1683" i="4"/>
  <c r="W3092" i="4"/>
  <c r="AB3092" i="4"/>
  <c r="W1631" i="4"/>
  <c r="AB1631" i="4"/>
  <c r="W1300" i="4"/>
  <c r="AB1300" i="4"/>
  <c r="W1369" i="4"/>
  <c r="AB1369" i="4"/>
  <c r="W5913" i="4"/>
  <c r="AB5913" i="4"/>
  <c r="W2314" i="4"/>
  <c r="AB2314" i="4"/>
  <c r="W1594" i="4"/>
  <c r="AB1594" i="4"/>
  <c r="W4961" i="4"/>
  <c r="AB4961" i="4"/>
  <c r="W3250" i="4"/>
  <c r="AB3250" i="4"/>
  <c r="W2442" i="4"/>
  <c r="AB2442" i="4"/>
  <c r="W6203" i="4"/>
  <c r="AB6203" i="4"/>
  <c r="W2061" i="4"/>
  <c r="AB2061" i="4"/>
  <c r="W5444" i="4"/>
  <c r="AB5444" i="4"/>
  <c r="W5816" i="4"/>
  <c r="AB5816" i="4"/>
  <c r="W2198" i="4"/>
  <c r="AB2198" i="4"/>
  <c r="W5519" i="4"/>
  <c r="AB5519" i="4"/>
  <c r="W2130" i="4"/>
  <c r="AB2130" i="4"/>
  <c r="W1793" i="4"/>
  <c r="AB1793" i="4"/>
  <c r="W2553" i="4"/>
  <c r="AB2553" i="4"/>
  <c r="W1706" i="4"/>
  <c r="AB1706" i="4"/>
  <c r="W933" i="4"/>
  <c r="AB933" i="4"/>
  <c r="W5381" i="4"/>
  <c r="AB5381" i="4"/>
  <c r="W2182" i="4"/>
  <c r="AB2182" i="4"/>
  <c r="W2697" i="4"/>
  <c r="AB2697" i="4"/>
  <c r="W1679" i="4"/>
  <c r="AB1679" i="4"/>
  <c r="W2076" i="4"/>
  <c r="AB2076" i="4"/>
  <c r="W6040" i="4"/>
  <c r="AB6040" i="4"/>
  <c r="W1676" i="4"/>
  <c r="AB1676" i="4"/>
  <c r="W5806" i="4"/>
  <c r="AB5806" i="4"/>
  <c r="W1094" i="4"/>
  <c r="AB1094" i="4"/>
  <c r="W1741" i="4"/>
  <c r="AB1741" i="4"/>
  <c r="W4973" i="4"/>
  <c r="AB4973" i="4"/>
  <c r="W1883" i="4"/>
  <c r="AB1883" i="4"/>
  <c r="W3596" i="4"/>
  <c r="AB3596" i="4"/>
  <c r="W1716" i="4"/>
  <c r="AB1716" i="4"/>
  <c r="W910" i="4"/>
  <c r="AB910" i="4"/>
  <c r="W1554" i="4"/>
  <c r="AB1554" i="4"/>
  <c r="W2686" i="4"/>
  <c r="AB2686" i="4"/>
  <c r="W2734" i="4"/>
  <c r="AB2734" i="4"/>
  <c r="W1170" i="4"/>
  <c r="AB1170" i="4"/>
  <c r="W3135" i="4"/>
  <c r="AB3135" i="4"/>
  <c r="W943" i="4"/>
  <c r="AB943" i="4"/>
  <c r="W1835" i="4"/>
  <c r="AB1835" i="4"/>
  <c r="W1067" i="4"/>
  <c r="AB1067" i="4"/>
  <c r="W2551" i="4"/>
  <c r="AB2551" i="4"/>
  <c r="W2380" i="4"/>
  <c r="AB2380" i="4"/>
  <c r="W2758" i="4"/>
  <c r="AB2758" i="4"/>
  <c r="W5397" i="4"/>
  <c r="AB5397" i="4"/>
  <c r="W3855" i="4"/>
  <c r="AB3855" i="4"/>
  <c r="W5626" i="4"/>
  <c r="AB5626" i="4"/>
  <c r="W1640" i="4"/>
  <c r="AB1640" i="4"/>
  <c r="W1418" i="4"/>
  <c r="AB1418" i="4"/>
  <c r="W5270" i="4"/>
  <c r="AB5270" i="4"/>
  <c r="W899" i="4"/>
  <c r="AB899" i="4"/>
  <c r="W922" i="4"/>
  <c r="AB922" i="4"/>
  <c r="W4353" i="4"/>
  <c r="AB4353" i="4"/>
  <c r="W1195" i="4"/>
  <c r="AB1195" i="4"/>
  <c r="W661" i="4"/>
  <c r="AB661" i="4"/>
  <c r="W6046" i="4"/>
  <c r="AB6046" i="4"/>
  <c r="W1158" i="4"/>
  <c r="AB1158" i="4"/>
  <c r="W1215" i="4"/>
  <c r="AB1215" i="4"/>
  <c r="W1326" i="4"/>
  <c r="AB1326" i="4"/>
  <c r="W5403" i="4"/>
  <c r="AB5403" i="4"/>
  <c r="W2146" i="4"/>
  <c r="AB2146" i="4"/>
  <c r="W1075" i="4"/>
  <c r="AB1075" i="4"/>
  <c r="W5160" i="4"/>
  <c r="AB5160" i="4"/>
  <c r="W3128" i="4"/>
  <c r="AB3128" i="4"/>
  <c r="W1110" i="4"/>
  <c r="AB1110" i="4"/>
  <c r="W2444" i="4"/>
  <c r="AB2444" i="4"/>
  <c r="W1306" i="4"/>
  <c r="AB1306" i="4"/>
  <c r="W1099" i="4"/>
  <c r="AB1099" i="4"/>
  <c r="W1064" i="4"/>
  <c r="AB1064" i="4"/>
  <c r="W889" i="4"/>
  <c r="AB889" i="4"/>
  <c r="W2949" i="4"/>
  <c r="AB2949" i="4"/>
  <c r="W1319" i="4"/>
  <c r="AB1319" i="4"/>
  <c r="W6162" i="4"/>
  <c r="AB6162" i="4"/>
  <c r="W1553" i="4"/>
  <c r="AB1553" i="4"/>
  <c r="W5983" i="4"/>
  <c r="AB5983" i="4"/>
  <c r="W3639" i="4"/>
  <c r="AB3639" i="4"/>
  <c r="W1661" i="4"/>
  <c r="AB1661" i="4"/>
  <c r="W2266" i="4"/>
  <c r="AB2266" i="4"/>
  <c r="W6140" i="4"/>
  <c r="AB6140" i="4"/>
  <c r="W5776" i="4"/>
  <c r="AB5776" i="4"/>
  <c r="W4813" i="4"/>
  <c r="AB4813" i="4"/>
  <c r="W3603" i="4"/>
  <c r="AB3603" i="4"/>
  <c r="W2656" i="4"/>
  <c r="AB2656" i="4"/>
  <c r="W1826" i="4"/>
  <c r="AB1826" i="4"/>
  <c r="W1446" i="4"/>
  <c r="AB1446" i="4"/>
  <c r="W1543" i="4"/>
  <c r="AB1543" i="4"/>
  <c r="W1119" i="4"/>
  <c r="AB1119" i="4"/>
  <c r="W1884" i="4"/>
  <c r="AB1884" i="4"/>
  <c r="W2265" i="4"/>
  <c r="AB2265" i="4"/>
  <c r="W1046" i="4"/>
  <c r="AB1046" i="4"/>
  <c r="W2771" i="4"/>
  <c r="AB2771" i="4"/>
  <c r="W5965" i="4"/>
  <c r="AB5965" i="4"/>
  <c r="W5643" i="4"/>
  <c r="AB5643" i="4"/>
  <c r="W5726" i="4"/>
  <c r="AB5726" i="4"/>
  <c r="W1560" i="4"/>
  <c r="AB1560" i="4"/>
  <c r="W4302" i="4"/>
  <c r="AB4302" i="4"/>
  <c r="W5916" i="4"/>
  <c r="AB5916" i="4"/>
  <c r="W1737" i="4"/>
  <c r="AB1737" i="4"/>
  <c r="W668" i="4"/>
  <c r="AB668" i="4"/>
  <c r="W1595" i="4"/>
  <c r="AB1595" i="4"/>
  <c r="W3880" i="4"/>
  <c r="AB3880" i="4"/>
  <c r="W4963" i="4"/>
  <c r="AB4963" i="4"/>
  <c r="W988" i="4"/>
  <c r="AB988" i="4"/>
  <c r="W5288" i="4"/>
  <c r="AB5288" i="4"/>
  <c r="W1295" i="4"/>
  <c r="AB1295" i="4"/>
  <c r="W1131" i="4"/>
  <c r="AB1131" i="4"/>
  <c r="W1400" i="4"/>
  <c r="AB1400" i="4"/>
  <c r="W5047" i="4"/>
  <c r="AB5047" i="4"/>
  <c r="W1362" i="4"/>
  <c r="AB1362" i="4"/>
  <c r="W1062" i="4"/>
  <c r="AB1062" i="4"/>
  <c r="W3542" i="4"/>
  <c r="AB3542" i="4"/>
  <c r="W611" i="4"/>
  <c r="AB611" i="4"/>
  <c r="W6163" i="4"/>
  <c r="AB6163" i="4"/>
  <c r="W5242" i="4"/>
  <c r="AB5242" i="4"/>
  <c r="W5749" i="4"/>
  <c r="AB5749" i="4"/>
  <c r="W5452" i="4"/>
  <c r="AB5452" i="4"/>
  <c r="W1785" i="4"/>
  <c r="AB1785" i="4"/>
  <c r="W6141" i="4"/>
  <c r="AB6141" i="4"/>
  <c r="W5954" i="4"/>
  <c r="AB5954" i="4"/>
  <c r="W5500" i="4"/>
  <c r="AB5500" i="4"/>
  <c r="W2676" i="4"/>
  <c r="AB2676" i="4"/>
  <c r="W1849" i="4"/>
  <c r="AB1849" i="4"/>
  <c r="W973" i="4"/>
  <c r="AB973" i="4"/>
  <c r="W4770" i="4"/>
  <c r="AB4770" i="4"/>
  <c r="W3410" i="4"/>
  <c r="AB3410" i="4"/>
  <c r="W3372" i="4"/>
  <c r="AB3372" i="4"/>
  <c r="W3524" i="4"/>
  <c r="AB3524" i="4"/>
  <c r="W1576" i="4"/>
  <c r="AB1576" i="4"/>
  <c r="W2414" i="4"/>
  <c r="AB2414" i="4"/>
  <c r="W1282" i="4"/>
  <c r="AB1282" i="4"/>
  <c r="W1248" i="4"/>
  <c r="AB1248" i="4"/>
  <c r="W2424" i="4"/>
  <c r="AB2424" i="4"/>
  <c r="W1844" i="4"/>
  <c r="AB1844" i="4"/>
  <c r="W1742" i="4"/>
  <c r="AB1742" i="4"/>
  <c r="W1338" i="4"/>
  <c r="AB1338" i="4"/>
  <c r="W1670" i="4"/>
  <c r="AB1670" i="4"/>
  <c r="W5188" i="4"/>
  <c r="AB5188" i="4"/>
  <c r="W5189" i="4"/>
  <c r="AB5189" i="4"/>
  <c r="W1160" i="4"/>
  <c r="AB1160" i="4"/>
  <c r="W645" i="4"/>
  <c r="AB645" i="4"/>
  <c r="W1031" i="4"/>
  <c r="AB1031" i="4"/>
  <c r="W1772" i="4"/>
  <c r="AB1772" i="4"/>
  <c r="W1411" i="4"/>
  <c r="AB1411" i="4"/>
  <c r="W5494" i="4"/>
  <c r="AB5494" i="4"/>
  <c r="W1475" i="4"/>
  <c r="AB1475" i="4"/>
  <c r="W3212" i="4"/>
  <c r="AB3212" i="4"/>
  <c r="W1497" i="4"/>
  <c r="AB1497" i="4"/>
  <c r="W2885" i="4"/>
  <c r="AB2885" i="4"/>
  <c r="W989" i="4"/>
  <c r="AB989" i="4"/>
  <c r="W4950" i="4"/>
  <c r="AB4950" i="4"/>
  <c r="W2642" i="4"/>
  <c r="AB2642" i="4"/>
  <c r="W4735" i="4"/>
  <c r="AB4735" i="4"/>
  <c r="W5356" i="4"/>
  <c r="AB5356" i="4"/>
  <c r="W5010" i="4"/>
  <c r="AB5010" i="4"/>
  <c r="W6019" i="4"/>
  <c r="AB6019" i="4"/>
  <c r="W1249" i="4"/>
  <c r="AB1249" i="4"/>
  <c r="W5451" i="4"/>
  <c r="AB5451" i="4"/>
  <c r="W1243" i="4"/>
  <c r="AB1243" i="4"/>
  <c r="W4509" i="4"/>
  <c r="AB4509" i="4"/>
  <c r="W5707" i="4"/>
  <c r="AB5707" i="4"/>
  <c r="W1129" i="4"/>
  <c r="AB1129" i="4"/>
  <c r="W1393" i="4"/>
  <c r="AB1393" i="4"/>
  <c r="W5346" i="4"/>
  <c r="AB5346" i="4"/>
  <c r="W4331" i="4"/>
  <c r="AB4331" i="4"/>
  <c r="W5901" i="4"/>
  <c r="AB5901" i="4"/>
  <c r="W1903" i="4"/>
  <c r="AB1903" i="4"/>
  <c r="W1355" i="4"/>
  <c r="AB1355" i="4"/>
  <c r="W4416" i="4"/>
  <c r="AB4416" i="4"/>
  <c r="W1902" i="4"/>
  <c r="AB1902" i="4"/>
  <c r="W6068" i="4"/>
  <c r="AB6068" i="4"/>
  <c r="W4125" i="4"/>
  <c r="AB4125" i="4"/>
  <c r="W4634" i="4"/>
  <c r="AB4634" i="4"/>
  <c r="W1775" i="4"/>
  <c r="AB1775" i="4"/>
  <c r="W2545" i="4"/>
  <c r="AB2545" i="4"/>
  <c r="W1689" i="4"/>
  <c r="AB1689" i="4"/>
  <c r="W980" i="4"/>
  <c r="AB980" i="4"/>
  <c r="W5991" i="4"/>
  <c r="AB5991" i="4"/>
  <c r="W3049" i="4"/>
  <c r="AB3049" i="4"/>
  <c r="W5675" i="4"/>
  <c r="AB5675" i="4"/>
  <c r="W1438" i="4"/>
  <c r="AB1438" i="4"/>
  <c r="W1374" i="4"/>
  <c r="AB1374" i="4"/>
  <c r="W1445" i="4"/>
  <c r="AB1445" i="4"/>
  <c r="W6098" i="4"/>
  <c r="AB6098" i="4"/>
  <c r="W528" i="4"/>
  <c r="W347" i="4"/>
  <c r="W390" i="4"/>
  <c r="W521" i="4"/>
  <c r="W184" i="4"/>
  <c r="W532" i="4"/>
  <c r="W522" i="4"/>
  <c r="W237" i="4"/>
  <c r="W137" i="4"/>
  <c r="W352" i="4"/>
  <c r="W592" i="4"/>
  <c r="W486" i="4"/>
  <c r="W598" i="4"/>
  <c r="W534" i="4"/>
  <c r="W588" i="4"/>
  <c r="W285" i="4"/>
  <c r="W499" i="4"/>
  <c r="W562" i="4"/>
  <c r="W472" i="4"/>
  <c r="W585" i="4"/>
  <c r="W386" i="4"/>
  <c r="W447" i="4"/>
  <c r="W124" i="4"/>
  <c r="W473" i="4"/>
  <c r="W590" i="4"/>
  <c r="W206" i="4"/>
  <c r="W12" i="4"/>
  <c r="W244" i="4"/>
  <c r="W20" i="4"/>
  <c r="W571" i="4"/>
  <c r="W579" i="4"/>
  <c r="W354" i="4"/>
  <c r="W593" i="4"/>
  <c r="W560" i="4"/>
  <c r="W399" i="4"/>
  <c r="W406" i="4"/>
  <c r="W512" i="4"/>
  <c r="W346" i="4"/>
  <c r="W72" i="4"/>
  <c r="W397" i="4"/>
  <c r="W14" i="4"/>
  <c r="W501" i="4"/>
  <c r="W487" i="4"/>
  <c r="W554" i="4"/>
  <c r="W309" i="4"/>
  <c r="W591" i="4"/>
  <c r="W283" i="4"/>
  <c r="W582" i="4"/>
  <c r="W574" i="4"/>
  <c r="W13" i="4"/>
  <c r="W492" i="4"/>
  <c r="W531" i="4"/>
  <c r="W589" i="4"/>
  <c r="W587" i="4"/>
  <c r="W105" i="4"/>
  <c r="W558" i="4"/>
  <c r="W28" i="4"/>
  <c r="W600" i="4"/>
  <c r="W257" i="4"/>
  <c r="W542" i="4"/>
  <c r="W372" i="4"/>
  <c r="W305" i="4"/>
  <c r="W415" i="4"/>
  <c r="W148" i="4"/>
  <c r="W389" i="4"/>
  <c r="W547" i="4"/>
  <c r="W185" i="4"/>
  <c r="W83" i="4"/>
  <c r="W4" i="4"/>
  <c r="W530" i="4"/>
  <c r="W391" i="4"/>
  <c r="W569" i="4"/>
  <c r="W258" i="4"/>
  <c r="W147" i="4"/>
  <c r="W196" i="4"/>
  <c r="W281" i="4"/>
  <c r="W259" i="4"/>
  <c r="W394" i="4"/>
  <c r="W195" i="4"/>
  <c r="W224" i="4"/>
  <c r="W297" i="4"/>
  <c r="W343" i="4"/>
  <c r="W322" i="4"/>
  <c r="W365" i="4"/>
  <c r="W526" i="4"/>
  <c r="W503" i="4"/>
  <c r="W572" i="4"/>
  <c r="W546" i="4"/>
  <c r="W540" i="4"/>
  <c r="W232" i="4"/>
  <c r="AB353" i="4"/>
  <c r="AB344" i="4"/>
  <c r="AB536" i="4"/>
  <c r="AB29" i="4"/>
  <c r="U348" i="4"/>
  <c r="U1821" i="4"/>
  <c r="U1822" i="4" s="1"/>
  <c r="AB282" i="4"/>
  <c r="T1193" i="4"/>
  <c r="T3024" i="4"/>
  <c r="T3025" i="4" s="1"/>
  <c r="T1405" i="4"/>
  <c r="T1406" i="4" s="1"/>
  <c r="T1407" i="4" s="1"/>
  <c r="T902" i="4"/>
  <c r="T903" i="4" s="1"/>
  <c r="T1625" i="4"/>
  <c r="T1626" i="4" s="1"/>
  <c r="T1719" i="4"/>
  <c r="T1720" i="4" s="1"/>
  <c r="T979" i="4"/>
  <c r="U1039" i="4"/>
  <c r="V1039" i="4" s="1"/>
  <c r="AB308" i="4"/>
  <c r="U309" i="4"/>
  <c r="T1034" i="4"/>
  <c r="T1030" i="4"/>
  <c r="U1816" i="4"/>
  <c r="U1817" i="4" s="1"/>
  <c r="T4964" i="4"/>
  <c r="T4965" i="4" s="1"/>
  <c r="T4966" i="4" s="1"/>
  <c r="T212" i="4"/>
  <c r="T3382" i="4"/>
  <c r="T3383" i="4" s="1"/>
  <c r="T5133" i="4"/>
  <c r="T5134" i="4" s="1"/>
  <c r="T5135" i="4" s="1"/>
  <c r="T5136" i="4" s="1"/>
  <c r="T288" i="4"/>
  <c r="T289" i="4" s="1"/>
  <c r="T287" i="4"/>
  <c r="T973" i="4"/>
  <c r="T974" i="4" s="1"/>
  <c r="T418" i="4"/>
  <c r="T419" i="4" s="1"/>
  <c r="T1535" i="4"/>
  <c r="T49" i="4"/>
  <c r="AB291" i="4"/>
  <c r="U292" i="4"/>
  <c r="U5707" i="4"/>
  <c r="T5404" i="4"/>
  <c r="T5405" i="4" s="1"/>
  <c r="T5406" i="4" s="1"/>
  <c r="T566" i="4"/>
  <c r="T567" i="4" s="1"/>
  <c r="T565" i="4"/>
  <c r="T1281" i="4"/>
  <c r="T1282" i="4" s="1"/>
  <c r="T4017" i="4"/>
  <c r="T4018" i="4" s="1"/>
  <c r="U1711" i="4"/>
  <c r="V1711" i="4" s="1"/>
  <c r="U450" i="4"/>
  <c r="U444" i="4"/>
  <c r="U447" i="4" s="1"/>
  <c r="T158" i="4"/>
  <c r="T159" i="4" s="1"/>
  <c r="T913" i="4"/>
  <c r="V913" i="4" s="1"/>
  <c r="T911" i="4"/>
  <c r="T912" i="4" s="1"/>
  <c r="T98" i="4"/>
  <c r="T99" i="4" s="1"/>
  <c r="T976" i="4"/>
  <c r="T977" i="4" s="1"/>
  <c r="T1681" i="4"/>
  <c r="AB440" i="4"/>
  <c r="T441" i="4"/>
  <c r="T442" i="4" s="1"/>
  <c r="U1729" i="4"/>
  <c r="U1730" i="4" s="1"/>
  <c r="V1730" i="4" s="1"/>
  <c r="U1025" i="4"/>
  <c r="V1025" i="4" s="1"/>
  <c r="T1255" i="4"/>
  <c r="T1256" i="4" s="1"/>
  <c r="T1257" i="4" s="1"/>
  <c r="U2785" i="4"/>
  <c r="V2785" i="4" s="1"/>
  <c r="T3823" i="4"/>
  <c r="T3824" i="4" s="1"/>
  <c r="T899" i="4"/>
  <c r="T900" i="4" s="1"/>
  <c r="T131" i="4"/>
  <c r="T217" i="4"/>
  <c r="T218" i="4" s="1"/>
  <c r="T1338" i="4"/>
  <c r="T1339" i="4" s="1"/>
  <c r="T425" i="4"/>
  <c r="U6147" i="4"/>
  <c r="U6148" i="4" s="1"/>
  <c r="T21" i="4"/>
  <c r="T2449" i="4"/>
  <c r="T917" i="4"/>
  <c r="T918" i="4" s="1"/>
  <c r="T3921" i="4"/>
  <c r="T3922" i="4" s="1"/>
  <c r="T400" i="4"/>
  <c r="T4110" i="4"/>
  <c r="T4111" i="4" s="1"/>
  <c r="AB457" i="4"/>
  <c r="U458" i="4"/>
  <c r="U1785" i="4"/>
  <c r="U1786" i="4" s="1"/>
  <c r="T907" i="4"/>
  <c r="T908" i="4" s="1"/>
  <c r="T905" i="4"/>
  <c r="T906" i="4" s="1"/>
  <c r="T192" i="4"/>
  <c r="T5590" i="4"/>
  <c r="T5591" i="4" s="1"/>
  <c r="T5592" i="4" s="1"/>
  <c r="AB30" i="4"/>
  <c r="U485" i="4"/>
  <c r="T2552" i="4"/>
  <c r="T1735" i="4"/>
  <c r="T2532" i="4"/>
  <c r="T1011" i="4"/>
  <c r="T1012" i="4" s="1"/>
  <c r="T1013" i="4" s="1"/>
  <c r="T142" i="4"/>
  <c r="T143" i="4" s="1"/>
  <c r="T5059" i="4"/>
  <c r="T94" i="4"/>
  <c r="T172" i="4"/>
  <c r="T173" i="4" s="1"/>
  <c r="T475" i="4"/>
  <c r="AB474" i="4"/>
  <c r="T219" i="4"/>
  <c r="T220" i="4" s="1"/>
  <c r="U1331" i="4"/>
  <c r="U1332" i="4" s="1"/>
  <c r="U1333" i="4" s="1"/>
  <c r="U1334" i="4" s="1"/>
  <c r="T1504" i="4"/>
  <c r="U5466" i="4"/>
  <c r="U6026" i="4"/>
  <c r="T3384" i="4"/>
  <c r="T22" i="4"/>
  <c r="T23" i="4" s="1"/>
  <c r="AB23" i="4"/>
  <c r="T277" i="4"/>
  <c r="T278" i="4" s="1"/>
  <c r="T310" i="4"/>
  <c r="T1568" i="4"/>
  <c r="T5074" i="4"/>
  <c r="T983" i="4"/>
  <c r="T252" i="4"/>
  <c r="T253" i="4" s="1"/>
  <c r="U6088" i="4"/>
  <c r="U129" i="4"/>
  <c r="T1335" i="4"/>
  <c r="T1336" i="4" s="1"/>
  <c r="T1240" i="4"/>
  <c r="T1398" i="4"/>
  <c r="T8" i="4"/>
  <c r="AB9" i="4"/>
  <c r="T1707" i="4"/>
  <c r="T1634" i="4"/>
  <c r="U1498" i="4"/>
  <c r="T1189" i="4"/>
  <c r="V1189" i="4" s="1"/>
  <c r="T235" i="4"/>
  <c r="AB234" i="4"/>
  <c r="T198" i="4"/>
  <c r="T199" i="4" s="1"/>
  <c r="AB199" i="4"/>
  <c r="T1171" i="4"/>
  <c r="U5315" i="4"/>
  <c r="T1692" i="4"/>
  <c r="T1538" i="4"/>
  <c r="T1539" i="4" s="1"/>
  <c r="AB336" i="4"/>
  <c r="T490" i="4"/>
  <c r="AB489" i="4"/>
  <c r="AB535" i="4"/>
  <c r="AB208" i="4"/>
  <c r="T3497" i="4"/>
  <c r="AB350" i="4"/>
  <c r="AB22" i="4"/>
  <c r="T227" i="4"/>
  <c r="T228" i="4" s="1"/>
  <c r="AB228" i="4"/>
  <c r="AB378" i="4"/>
  <c r="T325" i="4"/>
  <c r="AB324" i="4"/>
  <c r="T1205" i="4"/>
  <c r="T1540" i="4"/>
  <c r="T4786" i="4"/>
  <c r="T401" i="4"/>
  <c r="T402" i="4" s="1"/>
  <c r="T403" i="4" s="1"/>
  <c r="AB349" i="4"/>
  <c r="U260" i="4"/>
  <c r="U261" i="4" s="1"/>
  <c r="AB261" i="4"/>
  <c r="U33" i="4"/>
  <c r="U34" i="4" s="1"/>
  <c r="T427" i="4"/>
  <c r="T428" i="4" s="1"/>
  <c r="T931" i="4"/>
  <c r="T1287" i="4"/>
  <c r="T1288" i="4" s="1"/>
  <c r="T1289" i="4" s="1"/>
  <c r="T239" i="4"/>
  <c r="T240" i="4" s="1"/>
  <c r="T1121" i="4"/>
  <c r="AB410" i="4"/>
  <c r="U1368" i="4"/>
  <c r="T306" i="4"/>
  <c r="T307" i="4" s="1"/>
  <c r="T3924" i="4"/>
  <c r="T3925" i="4" s="1"/>
  <c r="T2682" i="4"/>
  <c r="T1601" i="4"/>
  <c r="T1483" i="4"/>
  <c r="T3026" i="4"/>
  <c r="T3027" i="4" s="1"/>
  <c r="U6104" i="4"/>
  <c r="T1557" i="4"/>
  <c r="T1558" i="4" s="1"/>
  <c r="T1022" i="4"/>
  <c r="T1023" i="4" s="1"/>
  <c r="U1312" i="4"/>
  <c r="U5368" i="4"/>
  <c r="T88" i="4"/>
  <c r="T409" i="4"/>
  <c r="AB409" i="4" s="1"/>
  <c r="T299" i="4"/>
  <c r="AB298" i="4"/>
  <c r="T2700" i="4"/>
  <c r="U1732" i="4"/>
  <c r="U1733" i="4" s="1"/>
  <c r="T1151" i="4"/>
  <c r="T5489" i="4"/>
  <c r="T226" i="4"/>
  <c r="AB225" i="4"/>
  <c r="U106" i="4"/>
  <c r="AB123" i="4"/>
  <c r="U268" i="4"/>
  <c r="AB267" i="4"/>
  <c r="T1111" i="4"/>
  <c r="T1112" i="4" s="1"/>
  <c r="T3617" i="4"/>
  <c r="T3618" i="4" s="1"/>
  <c r="T420" i="4"/>
  <c r="T421" i="4" s="1"/>
  <c r="U2577" i="4"/>
  <c r="U6052" i="4"/>
  <c r="U5240" i="4"/>
  <c r="T1688" i="4"/>
  <c r="T1434" i="4"/>
  <c r="T1585" i="4"/>
  <c r="T1471" i="4"/>
  <c r="T4648" i="4"/>
  <c r="T368" i="4"/>
  <c r="AB367" i="4"/>
  <c r="T443" i="4"/>
  <c r="T332" i="4"/>
  <c r="T333" i="4" s="1"/>
  <c r="T1664" i="4"/>
  <c r="T927" i="4"/>
  <c r="T1515" i="4"/>
  <c r="T17" i="4"/>
  <c r="U339" i="4"/>
  <c r="AB413" i="4"/>
  <c r="T1574" i="4"/>
  <c r="T1417" i="4"/>
  <c r="T1418" i="4" s="1"/>
  <c r="T1551" i="4"/>
  <c r="T1044" i="4"/>
  <c r="T1045" i="4" s="1"/>
  <c r="AB424" i="4"/>
  <c r="U652" i="4"/>
  <c r="U478" i="4"/>
  <c r="V478" i="4" s="1"/>
  <c r="U476" i="4"/>
  <c r="U299" i="4"/>
  <c r="U120" i="4"/>
  <c r="U121" i="4" s="1"/>
  <c r="U669" i="4"/>
  <c r="U816" i="4"/>
  <c r="U685" i="4"/>
  <c r="U808" i="4"/>
  <c r="AB529" i="4"/>
  <c r="U758" i="4"/>
  <c r="U633" i="4"/>
  <c r="U632" i="4"/>
  <c r="AB564" i="4"/>
  <c r="U566" i="4"/>
  <c r="U567" i="4" s="1"/>
  <c r="U862" i="4"/>
  <c r="U742" i="4"/>
  <c r="U427" i="4"/>
  <c r="U5945" i="4"/>
  <c r="U605" i="4"/>
  <c r="V605" i="4" s="1"/>
  <c r="U835" i="4"/>
  <c r="U321" i="4"/>
  <c r="U578" i="4"/>
  <c r="AB523" i="4"/>
  <c r="U524" i="4"/>
  <c r="AB524" i="4" s="1"/>
  <c r="U640" i="4"/>
  <c r="V640" i="4" s="1"/>
  <c r="U618" i="4"/>
  <c r="V618" i="4" s="1"/>
  <c r="U306" i="4"/>
  <c r="U307" i="4" s="1"/>
  <c r="U682" i="4"/>
  <c r="V682" i="4" s="1"/>
  <c r="U681" i="4"/>
  <c r="U5869" i="4"/>
  <c r="U498" i="4"/>
  <c r="V498" i="4" s="1"/>
  <c r="AB494" i="4"/>
  <c r="U722" i="4"/>
  <c r="U651" i="4"/>
  <c r="U842" i="4"/>
  <c r="U674" i="4"/>
  <c r="V674" i="4" s="1"/>
  <c r="U673" i="4"/>
  <c r="U866" i="4"/>
  <c r="AB211" i="4"/>
  <c r="AB573" i="4"/>
  <c r="U1636" i="4"/>
  <c r="V1636" i="4" s="1"/>
  <c r="U468" i="4"/>
  <c r="AB466" i="4"/>
  <c r="U5878" i="4"/>
  <c r="U467" i="4"/>
  <c r="U438" i="4"/>
  <c r="V438" i="4" s="1"/>
  <c r="U2502" i="4"/>
  <c r="U2503" i="4" s="1"/>
  <c r="U773" i="4"/>
  <c r="U456" i="4"/>
  <c r="V456" i="4" s="1"/>
  <c r="U1731" i="4"/>
  <c r="V1731" i="4" s="1"/>
  <c r="U4787" i="4"/>
  <c r="U1721" i="4"/>
  <c r="U514" i="4"/>
  <c r="AB356" i="4"/>
  <c r="U5469" i="4"/>
  <c r="V5469" i="4" s="1"/>
  <c r="U1133" i="4"/>
  <c r="U1154" i="4"/>
  <c r="U508" i="4"/>
  <c r="V508" i="4" s="1"/>
  <c r="AB506" i="4"/>
  <c r="U787" i="4"/>
  <c r="U788" i="4" s="1"/>
  <c r="U709" i="4"/>
  <c r="U5955" i="4"/>
  <c r="U803" i="4"/>
  <c r="U5985" i="4"/>
  <c r="U16" i="4"/>
  <c r="U17" i="4" s="1"/>
  <c r="AB37" i="4"/>
  <c r="U543" i="4"/>
  <c r="U692" i="4"/>
  <c r="U580" i="4"/>
  <c r="V580" i="4" s="1"/>
  <c r="AB575" i="4"/>
  <c r="U782" i="4"/>
  <c r="AB260" i="4"/>
  <c r="U4524" i="4"/>
  <c r="U4525" i="4" s="1"/>
  <c r="U517" i="4"/>
  <c r="U56" i="4"/>
  <c r="U57" i="4" s="1"/>
  <c r="V57" i="4" s="1"/>
  <c r="AB47" i="4"/>
  <c r="U764" i="4"/>
  <c r="U643" i="4"/>
  <c r="V643" i="4" s="1"/>
  <c r="U1712" i="4"/>
  <c r="U422" i="4"/>
  <c r="V422" i="4" s="1"/>
  <c r="AB418" i="4"/>
  <c r="U1017" i="4"/>
  <c r="AB187" i="4"/>
  <c r="U405" i="4"/>
  <c r="V405" i="4" s="1"/>
  <c r="AB402" i="4"/>
  <c r="U1114" i="4"/>
  <c r="U2622" i="4"/>
  <c r="AB284" i="4"/>
  <c r="U1523" i="4"/>
  <c r="AB84" i="4"/>
  <c r="U2635" i="4"/>
  <c r="U2636" i="4" s="1"/>
  <c r="U2637" i="4" s="1"/>
  <c r="U2638" i="4" s="1"/>
  <c r="U2647" i="4" s="1"/>
  <c r="U4802" i="4"/>
  <c r="U31" i="4"/>
  <c r="U32" i="4" s="1"/>
  <c r="U5035" i="4"/>
  <c r="W363" i="4" l="1"/>
  <c r="W6" i="4"/>
  <c r="W642" i="4"/>
  <c r="W480" i="4"/>
  <c r="V299" i="4"/>
  <c r="W319" i="4"/>
  <c r="V307" i="4"/>
  <c r="AB307" i="4" s="1"/>
  <c r="V567" i="4"/>
  <c r="V514" i="4"/>
  <c r="AB514" i="4" s="1"/>
  <c r="V578" i="4"/>
  <c r="AB578" i="4" s="1"/>
  <c r="W583" i="4"/>
  <c r="V321" i="4"/>
  <c r="AB321" i="4" s="1"/>
  <c r="V17" i="4"/>
  <c r="AB17" i="4" s="1"/>
  <c r="U544" i="4"/>
  <c r="AB544" i="4" s="1"/>
  <c r="V543" i="4"/>
  <c r="AB543" i="4" s="1"/>
  <c r="V516" i="4"/>
  <c r="W516" i="4" s="1"/>
  <c r="V268" i="4"/>
  <c r="AB268" i="4" s="1"/>
  <c r="V485" i="4"/>
  <c r="W485" i="4" s="1"/>
  <c r="U469" i="4"/>
  <c r="V469" i="4" s="1"/>
  <c r="AB469" i="4" s="1"/>
  <c r="V468" i="4"/>
  <c r="V292" i="4"/>
  <c r="AB292" i="4" s="1"/>
  <c r="V549" i="4"/>
  <c r="W549" i="4" s="1"/>
  <c r="AB57" i="4"/>
  <c r="V467" i="4"/>
  <c r="AB467" i="4" s="1"/>
  <c r="V450" i="4"/>
  <c r="AB450" i="4" s="1"/>
  <c r="U518" i="4"/>
  <c r="V517" i="4"/>
  <c r="V34" i="4"/>
  <c r="W34" i="4" s="1"/>
  <c r="W4127" i="4"/>
  <c r="AB4127" i="4"/>
  <c r="W4704" i="4"/>
  <c r="AB4704" i="4"/>
  <c r="W1607" i="4"/>
  <c r="AB1607" i="4"/>
  <c r="W6100" i="4"/>
  <c r="AB6100" i="4"/>
  <c r="W6189" i="4"/>
  <c r="AB6189" i="4"/>
  <c r="W5311" i="4"/>
  <c r="AB5311" i="4"/>
  <c r="W5706" i="4"/>
  <c r="AB5706" i="4"/>
  <c r="W2897" i="4"/>
  <c r="AB2897" i="4"/>
  <c r="W1544" i="4"/>
  <c r="AB1544" i="4"/>
  <c r="W5929" i="4"/>
  <c r="AB5929" i="4"/>
  <c r="W2630" i="4"/>
  <c r="AB2630" i="4"/>
  <c r="W5624" i="4"/>
  <c r="AB5624" i="4"/>
  <c r="W2784" i="4"/>
  <c r="AB2784" i="4"/>
  <c r="W5591" i="4"/>
  <c r="AB5591" i="4"/>
  <c r="W1456" i="4"/>
  <c r="AB1456" i="4"/>
  <c r="W650" i="4"/>
  <c r="AB650" i="4"/>
  <c r="W2547" i="4"/>
  <c r="AB2547" i="4"/>
  <c r="W3409" i="4"/>
  <c r="AB3409" i="4"/>
  <c r="W1388" i="4"/>
  <c r="AB1388" i="4"/>
  <c r="W1520" i="4"/>
  <c r="AB1520" i="4"/>
  <c r="W1109" i="4"/>
  <c r="AB1109" i="4"/>
  <c r="W969" i="4"/>
  <c r="AB969" i="4"/>
  <c r="W3805" i="4"/>
  <c r="AB3805" i="4"/>
  <c r="W1600" i="4"/>
  <c r="AB1600" i="4"/>
  <c r="W1254" i="4"/>
  <c r="AB1254" i="4"/>
  <c r="W5715" i="4"/>
  <c r="AB5715" i="4"/>
  <c r="W5315" i="4"/>
  <c r="AB5315" i="4"/>
  <c r="W5493" i="4"/>
  <c r="AB5493" i="4"/>
  <c r="W2757" i="4"/>
  <c r="AB2757" i="4"/>
  <c r="W1386" i="4"/>
  <c r="AB1386" i="4"/>
  <c r="W1777" i="4"/>
  <c r="AB1777" i="4"/>
  <c r="W3638" i="4"/>
  <c r="AB3638" i="4"/>
  <c r="W1307" i="4"/>
  <c r="AB1307" i="4"/>
  <c r="W978" i="4"/>
  <c r="AB978" i="4"/>
  <c r="W1562" i="4"/>
  <c r="AB1562" i="4"/>
  <c r="W3086" i="4"/>
  <c r="AB3086" i="4"/>
  <c r="W4158" i="4"/>
  <c r="AB4158" i="4"/>
  <c r="W1527" i="4"/>
  <c r="AB1527" i="4"/>
  <c r="W958" i="4"/>
  <c r="AB958" i="4"/>
  <c r="W2329" i="4"/>
  <c r="AB2329" i="4"/>
  <c r="W6139" i="4"/>
  <c r="AB6139" i="4"/>
  <c r="W1990" i="4"/>
  <c r="AB1990" i="4"/>
  <c r="W2181" i="4"/>
  <c r="AB2181" i="4"/>
  <c r="W1493" i="4"/>
  <c r="AB1493" i="4"/>
  <c r="W1025" i="4"/>
  <c r="AB1025" i="4"/>
  <c r="W1452" i="4"/>
  <c r="AB1452" i="4"/>
  <c r="W3170" i="4"/>
  <c r="AB3170" i="4"/>
  <c r="W6067" i="4"/>
  <c r="AB6067" i="4"/>
  <c r="W3005" i="4"/>
  <c r="AB3005" i="4"/>
  <c r="W6146" i="4"/>
  <c r="AB6146" i="4"/>
  <c r="W2733" i="4"/>
  <c r="AB2733" i="4"/>
  <c r="W1718" i="4"/>
  <c r="AB1718" i="4"/>
  <c r="W1432" i="4"/>
  <c r="AB1432" i="4"/>
  <c r="W1685" i="4"/>
  <c r="AB1685" i="4"/>
  <c r="W6155" i="4"/>
  <c r="AB6155" i="4"/>
  <c r="W1310" i="4"/>
  <c r="AB1310" i="4"/>
  <c r="W1206" i="4"/>
  <c r="AB1206" i="4"/>
  <c r="W942" i="4"/>
  <c r="AB942" i="4"/>
  <c r="W1623" i="4"/>
  <c r="AB1623" i="4"/>
  <c r="W5464" i="4"/>
  <c r="AB5464" i="4"/>
  <c r="W2678" i="4"/>
  <c r="AB2678" i="4"/>
  <c r="W1024" i="4"/>
  <c r="AB1024" i="4"/>
  <c r="W3479" i="4"/>
  <c r="AB3479" i="4"/>
  <c r="W1731" i="4"/>
  <c r="AB1731" i="4"/>
  <c r="W3699" i="4"/>
  <c r="AB3699" i="4"/>
  <c r="W6088" i="4"/>
  <c r="AB6088" i="4"/>
  <c r="W5970" i="4"/>
  <c r="AB5970" i="4"/>
  <c r="W2525" i="4"/>
  <c r="AB2525" i="4"/>
  <c r="W1643" i="4"/>
  <c r="AB1643" i="4"/>
  <c r="W3774" i="4"/>
  <c r="AB3774" i="4"/>
  <c r="W1096" i="4"/>
  <c r="AB1096" i="4"/>
  <c r="W2641" i="4"/>
  <c r="AB2641" i="4"/>
  <c r="W5866" i="4"/>
  <c r="AB5866" i="4"/>
  <c r="W947" i="4"/>
  <c r="AB947" i="4"/>
  <c r="W1891" i="4"/>
  <c r="AB1891" i="4"/>
  <c r="W2685" i="4"/>
  <c r="AB2685" i="4"/>
  <c r="W6011" i="4"/>
  <c r="AB6011" i="4"/>
  <c r="W5963" i="4"/>
  <c r="AB5963" i="4"/>
  <c r="W1354" i="4"/>
  <c r="AB1354" i="4"/>
  <c r="W1188" i="4"/>
  <c r="AB1188" i="4"/>
  <c r="W5737" i="4"/>
  <c r="AB5737" i="4"/>
  <c r="W984" i="4"/>
  <c r="AB984" i="4"/>
  <c r="W5208" i="4"/>
  <c r="AB5208" i="4"/>
  <c r="W2349" i="4"/>
  <c r="AB2349" i="4"/>
  <c r="W2197" i="4"/>
  <c r="AB2197" i="4"/>
  <c r="W1591" i="4"/>
  <c r="AB1591" i="4"/>
  <c r="W6110" i="4"/>
  <c r="AB6110" i="4"/>
  <c r="W6031" i="4"/>
  <c r="AB6031" i="4"/>
  <c r="W5355" i="4"/>
  <c r="AB5355" i="4"/>
  <c r="W604" i="4"/>
  <c r="AB604" i="4"/>
  <c r="W4949" i="4"/>
  <c r="AB4949" i="4"/>
  <c r="W1786" i="4"/>
  <c r="AB1786" i="4"/>
  <c r="W1439" i="4"/>
  <c r="AB1439" i="4"/>
  <c r="W2703" i="4"/>
  <c r="AB2703" i="4"/>
  <c r="W2024" i="4"/>
  <c r="AB2024" i="4"/>
  <c r="W2600" i="4"/>
  <c r="AB2600" i="4"/>
  <c r="W5942" i="4"/>
  <c r="AB5942" i="4"/>
  <c r="W4835" i="4"/>
  <c r="AB4835" i="4"/>
  <c r="W1189" i="4"/>
  <c r="AB1189" i="4"/>
  <c r="W1239" i="4"/>
  <c r="AB1239" i="4"/>
  <c r="W3731" i="4"/>
  <c r="AB3731" i="4"/>
  <c r="W4929" i="4"/>
  <c r="AB4929" i="4"/>
  <c r="W4537" i="4"/>
  <c r="AB4537" i="4"/>
  <c r="W1989" i="4"/>
  <c r="AB1989" i="4"/>
  <c r="W1056" i="4"/>
  <c r="AB1056" i="4"/>
  <c r="W6135" i="4"/>
  <c r="AB6135" i="4"/>
  <c r="W1609" i="4"/>
  <c r="AB1609" i="4"/>
  <c r="W1815" i="4"/>
  <c r="AB1815" i="4"/>
  <c r="W3997" i="4"/>
  <c r="AB3997" i="4"/>
  <c r="W1269" i="4"/>
  <c r="AB1269" i="4"/>
  <c r="W5865" i="4"/>
  <c r="AB5865" i="4"/>
  <c r="W2093" i="4"/>
  <c r="AB2093" i="4"/>
  <c r="W1389" i="4"/>
  <c r="AB1389" i="4"/>
  <c r="W5063" i="4"/>
  <c r="AB5063" i="4"/>
  <c r="W1944" i="4"/>
  <c r="AB1944" i="4"/>
  <c r="W2593" i="4"/>
  <c r="AB2593" i="4"/>
  <c r="W3012" i="4"/>
  <c r="AB3012" i="4"/>
  <c r="W1663" i="4"/>
  <c r="AB1663" i="4"/>
  <c r="W1476" i="4"/>
  <c r="AB1476" i="4"/>
  <c r="W1459" i="4"/>
  <c r="AB1459" i="4"/>
  <c r="W5914" i="4"/>
  <c r="AB5914" i="4"/>
  <c r="W1433" i="4"/>
  <c r="AB1433" i="4"/>
  <c r="W5756" i="4"/>
  <c r="AB5756" i="4"/>
  <c r="W5025" i="4"/>
  <c r="AB5025" i="4"/>
  <c r="W5900" i="4"/>
  <c r="AB5900" i="4"/>
  <c r="W5849" i="4"/>
  <c r="AB5849" i="4"/>
  <c r="W4189" i="4"/>
  <c r="AB4189" i="4"/>
  <c r="W1410" i="4"/>
  <c r="AB1410" i="4"/>
  <c r="W4457" i="4"/>
  <c r="AB4457" i="4"/>
  <c r="W4580" i="4"/>
  <c r="AB4580" i="4"/>
  <c r="W964" i="4"/>
  <c r="AB964" i="4"/>
  <c r="W1012" i="4"/>
  <c r="AB1012" i="4"/>
  <c r="W6057" i="4"/>
  <c r="AB6057" i="4"/>
  <c r="W5499" i="4"/>
  <c r="AB5499" i="4"/>
  <c r="W1730" i="4"/>
  <c r="AB1730" i="4"/>
  <c r="W1624" i="4"/>
  <c r="AB1624" i="4"/>
  <c r="W1268" i="4"/>
  <c r="AB1268" i="4"/>
  <c r="W1373" i="4"/>
  <c r="AB1373" i="4"/>
  <c r="W1177" i="4"/>
  <c r="AB1177" i="4"/>
  <c r="W5926" i="4"/>
  <c r="AB5926" i="4"/>
  <c r="W4891" i="4"/>
  <c r="AB4891" i="4"/>
  <c r="W3879" i="4"/>
  <c r="AB3879" i="4"/>
  <c r="W5863" i="4"/>
  <c r="AB5863" i="4"/>
  <c r="W616" i="4"/>
  <c r="AB616" i="4"/>
  <c r="W1728" i="4"/>
  <c r="AB1728" i="4"/>
  <c r="W2364" i="4"/>
  <c r="AB2364" i="4"/>
  <c r="W2770" i="4"/>
  <c r="AB2770" i="4"/>
  <c r="W3565" i="4"/>
  <c r="AB3565" i="4"/>
  <c r="W1784" i="4"/>
  <c r="AB1784" i="4"/>
  <c r="W2423" i="4"/>
  <c r="AB2423" i="4"/>
  <c r="W4812" i="4"/>
  <c r="AB4812" i="4"/>
  <c r="W2868" i="4"/>
  <c r="AB2868" i="4"/>
  <c r="W2412" i="4"/>
  <c r="AB2412" i="4"/>
  <c r="W5962" i="4"/>
  <c r="AB5962" i="4"/>
  <c r="W5773" i="4"/>
  <c r="AB5773" i="4"/>
  <c r="W2666" i="4"/>
  <c r="AB2666" i="4"/>
  <c r="W5990" i="4"/>
  <c r="AB5990" i="4"/>
  <c r="W1760" i="4"/>
  <c r="AB1760" i="4"/>
  <c r="W1496" i="4"/>
  <c r="AB1496" i="4"/>
  <c r="W4489" i="4"/>
  <c r="AB4489" i="4"/>
  <c r="W1567" i="4"/>
  <c r="AB1567" i="4"/>
  <c r="W3249" i="4"/>
  <c r="AB3249" i="4"/>
  <c r="W6086" i="4"/>
  <c r="AB6086" i="4"/>
  <c r="W1222" i="4"/>
  <c r="AB1222" i="4"/>
  <c r="W1487" i="4"/>
  <c r="AB1487" i="4"/>
  <c r="W972" i="4"/>
  <c r="AB972" i="4"/>
  <c r="W2263" i="4"/>
  <c r="AB2263" i="4"/>
  <c r="W1069" i="4"/>
  <c r="AB1069" i="4"/>
  <c r="W5585" i="4"/>
  <c r="AB5585" i="4"/>
  <c r="W2741" i="4"/>
  <c r="AB2741" i="4"/>
  <c r="W1331" i="4"/>
  <c r="AB1331" i="4"/>
  <c r="W6012" i="4"/>
  <c r="AB6012" i="4"/>
  <c r="W1791" i="4"/>
  <c r="AB1791" i="4"/>
  <c r="W3564" i="4"/>
  <c r="AB3564" i="4"/>
  <c r="W1582" i="4"/>
  <c r="AB1582" i="4"/>
  <c r="W5241" i="4"/>
  <c r="AB5241" i="4"/>
  <c r="W3127" i="4"/>
  <c r="AB3127" i="4"/>
  <c r="W1252" i="4"/>
  <c r="AB1252" i="4"/>
  <c r="W2285" i="4"/>
  <c r="AB2285" i="4"/>
  <c r="W3449" i="4"/>
  <c r="AB3449" i="4"/>
  <c r="W1288" i="4"/>
  <c r="AB1288" i="4"/>
  <c r="W907" i="4"/>
  <c r="AB907" i="4"/>
  <c r="W1383" i="4"/>
  <c r="AB1383" i="4"/>
  <c r="W1725" i="4"/>
  <c r="AB1725" i="4"/>
  <c r="W1169" i="4"/>
  <c r="AB1169" i="4"/>
  <c r="W1498" i="4"/>
  <c r="AB1498" i="4"/>
  <c r="W5345" i="4"/>
  <c r="AB5345" i="4"/>
  <c r="W1401" i="4"/>
  <c r="AB1401" i="4"/>
  <c r="W2607" i="4"/>
  <c r="AB2607" i="4"/>
  <c r="W1318" i="4"/>
  <c r="AB1318" i="4"/>
  <c r="W4905" i="4"/>
  <c r="AB4905" i="4"/>
  <c r="W1901" i="4"/>
  <c r="AB1901" i="4"/>
  <c r="W3331" i="4"/>
  <c r="AB3331" i="4"/>
  <c r="W5064" i="4"/>
  <c r="AB5064" i="4"/>
  <c r="W901" i="4"/>
  <c r="AB901" i="4"/>
  <c r="W1636" i="4"/>
  <c r="AB1636" i="4"/>
  <c r="W4769" i="4"/>
  <c r="AB4769" i="4"/>
  <c r="W3006" i="4"/>
  <c r="AB3006" i="4"/>
  <c r="W1795" i="4"/>
  <c r="AB1795" i="4"/>
  <c r="W5751" i="4"/>
  <c r="AB5751" i="4"/>
  <c r="W1882" i="4"/>
  <c r="AB1882" i="4"/>
  <c r="W5542" i="4"/>
  <c r="AB5542" i="4"/>
  <c r="W674" i="4"/>
  <c r="AB674" i="4"/>
  <c r="W1045" i="4"/>
  <c r="AB1045" i="4"/>
  <c r="W2694" i="4"/>
  <c r="AB2694" i="4"/>
  <c r="W6107" i="4"/>
  <c r="AB6107" i="4"/>
  <c r="W2005" i="4"/>
  <c r="AB2005" i="4"/>
  <c r="W2569" i="4"/>
  <c r="AB2569" i="4"/>
  <c r="W3048" i="4"/>
  <c r="AB3048" i="4"/>
  <c r="W3977" i="4"/>
  <c r="AB3977" i="4"/>
  <c r="W1349" i="4"/>
  <c r="AB1349" i="4"/>
  <c r="W4633" i="4"/>
  <c r="AB4633" i="4"/>
  <c r="W1634" i="4"/>
  <c r="AB1634" i="4"/>
  <c r="W4579" i="4"/>
  <c r="AB4579" i="4"/>
  <c r="W1743" i="4"/>
  <c r="AB1743" i="4"/>
  <c r="W1509" i="4"/>
  <c r="AB1509" i="4"/>
  <c r="W1125" i="4"/>
  <c r="AB1125" i="4"/>
  <c r="W6193" i="4"/>
  <c r="AB6193" i="4"/>
  <c r="W1426" i="4"/>
  <c r="AB1426" i="4"/>
  <c r="W5835" i="4"/>
  <c r="AB5835" i="4"/>
  <c r="W898" i="4"/>
  <c r="AB898" i="4"/>
  <c r="W6207" i="4"/>
  <c r="AB6207" i="4"/>
  <c r="W1512" i="4"/>
  <c r="AB1512" i="4"/>
  <c r="W1577" i="4"/>
  <c r="AB1577" i="4"/>
  <c r="W928" i="4"/>
  <c r="AB928" i="4"/>
  <c r="W2379" i="4"/>
  <c r="AB2379" i="4"/>
  <c r="W641" i="4"/>
  <c r="AB641" i="4"/>
  <c r="W3671" i="4"/>
  <c r="AB3671" i="4"/>
  <c r="W5122" i="4"/>
  <c r="AB5122" i="4"/>
  <c r="W4654" i="4"/>
  <c r="AB4654" i="4"/>
  <c r="W640" i="4"/>
  <c r="AB640" i="4"/>
  <c r="W6060" i="4"/>
  <c r="AB6060" i="4"/>
  <c r="W5424" i="4"/>
  <c r="AB5424" i="4"/>
  <c r="W2059" i="4"/>
  <c r="AB2059" i="4"/>
  <c r="W1034" i="4"/>
  <c r="AB1034" i="4"/>
  <c r="W3700" i="4"/>
  <c r="AB3700" i="4"/>
  <c r="W4681" i="4"/>
  <c r="AB4681" i="4"/>
  <c r="W2129" i="4"/>
  <c r="AB2129" i="4"/>
  <c r="W4847" i="4"/>
  <c r="AB4847" i="4"/>
  <c r="W932" i="4"/>
  <c r="AB932" i="4"/>
  <c r="W5159" i="4"/>
  <c r="AB5159" i="4"/>
  <c r="W1260" i="4"/>
  <c r="AB1260" i="4"/>
  <c r="W937" i="4"/>
  <c r="AB937" i="4"/>
  <c r="W6085" i="4"/>
  <c r="AB6085" i="4"/>
  <c r="W5299" i="4"/>
  <c r="AB5299" i="4"/>
  <c r="W1769" i="4"/>
  <c r="AB1769" i="4"/>
  <c r="W646" i="4"/>
  <c r="AB646" i="4"/>
  <c r="W1029" i="4"/>
  <c r="AB1029" i="4"/>
  <c r="W1042" i="4"/>
  <c r="AB1042" i="4"/>
  <c r="W1857" i="4"/>
  <c r="AB1857" i="4"/>
  <c r="W4184" i="4"/>
  <c r="AB4184" i="4"/>
  <c r="W5478" i="4"/>
  <c r="AB5478" i="4"/>
  <c r="W3112" i="4"/>
  <c r="AB3112" i="4"/>
  <c r="W1257" i="4"/>
  <c r="AB1257" i="4"/>
  <c r="W1021" i="4"/>
  <c r="AB1021" i="4"/>
  <c r="W5815" i="4"/>
  <c r="AB5815" i="4"/>
  <c r="W2441" i="4"/>
  <c r="AB2441" i="4"/>
  <c r="W4352" i="4"/>
  <c r="AB4352" i="4"/>
  <c r="W4253" i="4"/>
  <c r="AB4253" i="4"/>
  <c r="W2440" i="4"/>
  <c r="AB2440" i="4"/>
  <c r="W5469" i="4"/>
  <c r="AB5469" i="4"/>
  <c r="W1548" i="4"/>
  <c r="AB1548" i="4"/>
  <c r="W5396" i="4"/>
  <c r="AB5396" i="4"/>
  <c r="W1217" i="4"/>
  <c r="AB1217" i="4"/>
  <c r="W1421" i="4"/>
  <c r="AB1421" i="4"/>
  <c r="W1825" i="4"/>
  <c r="AB1825" i="4"/>
  <c r="W5673" i="4"/>
  <c r="AB5673" i="4"/>
  <c r="W1149" i="4"/>
  <c r="AB1149" i="4"/>
  <c r="W1299" i="4"/>
  <c r="AB1299" i="4"/>
  <c r="W5834" i="4"/>
  <c r="AB5834" i="4"/>
  <c r="W6161" i="4"/>
  <c r="AB6161" i="4"/>
  <c r="W2809" i="4"/>
  <c r="AB2809" i="4"/>
  <c r="W1724" i="4"/>
  <c r="AB1724" i="4"/>
  <c r="W4508" i="4"/>
  <c r="AB4508" i="4"/>
  <c r="W5654" i="4"/>
  <c r="AB5654" i="4"/>
  <c r="W2165" i="4"/>
  <c r="AB2165" i="4"/>
  <c r="W5635" i="4"/>
  <c r="AB5635" i="4"/>
  <c r="W2725" i="4"/>
  <c r="AB2725" i="4"/>
  <c r="W5287" i="4"/>
  <c r="AB5287" i="4"/>
  <c r="W1672" i="4"/>
  <c r="AB1672" i="4"/>
  <c r="W5364" i="4"/>
  <c r="AB5364" i="4"/>
  <c r="W6173" i="4"/>
  <c r="AB6173" i="4"/>
  <c r="W4563" i="4"/>
  <c r="AB4563" i="4"/>
  <c r="W5368" i="4"/>
  <c r="AB5368" i="4"/>
  <c r="W2760" i="4"/>
  <c r="AB2760" i="4"/>
  <c r="W3516" i="4"/>
  <c r="AB3516" i="4"/>
  <c r="W5176" i="4"/>
  <c r="AB5176" i="4"/>
  <c r="W1692" i="4"/>
  <c r="AB1692" i="4"/>
  <c r="W1392" i="4"/>
  <c r="AB1392" i="4"/>
  <c r="W2650" i="4"/>
  <c r="AB2650" i="4"/>
  <c r="W2606" i="4"/>
  <c r="AB2606" i="4"/>
  <c r="W5380" i="4"/>
  <c r="AB5380" i="4"/>
  <c r="W1333" i="4"/>
  <c r="AB1333" i="4"/>
  <c r="W2466" i="4"/>
  <c r="AB2466" i="4"/>
  <c r="W3908" i="4"/>
  <c r="AB3908" i="4"/>
  <c r="W5567" i="4"/>
  <c r="AB5567" i="4"/>
  <c r="W975" i="4"/>
  <c r="AB975" i="4"/>
  <c r="W6095" i="4"/>
  <c r="AB6095" i="4"/>
  <c r="W1458" i="4"/>
  <c r="AB1458" i="4"/>
  <c r="W953" i="4"/>
  <c r="AB953" i="4"/>
  <c r="W2023" i="4"/>
  <c r="AB2023" i="4"/>
  <c r="W1138" i="4"/>
  <c r="AB1138" i="4"/>
  <c r="W1771" i="4"/>
  <c r="AB1771" i="4"/>
  <c r="W2718" i="4"/>
  <c r="AB2718" i="4"/>
  <c r="W2500" i="4"/>
  <c r="AB2500" i="4"/>
  <c r="W1933" i="4"/>
  <c r="AB1933" i="4"/>
  <c r="W4223" i="4"/>
  <c r="AB4223" i="4"/>
  <c r="W2039" i="4"/>
  <c r="AB2039" i="4"/>
  <c r="W3480" i="4"/>
  <c r="AB3480" i="4"/>
  <c r="W2776" i="4"/>
  <c r="AB2776" i="4"/>
  <c r="W4868" i="4"/>
  <c r="AB4868" i="4"/>
  <c r="W1751" i="4"/>
  <c r="AB1751" i="4"/>
  <c r="W3812" i="4"/>
  <c r="AB3812" i="4"/>
  <c r="W1231" i="4"/>
  <c r="AB1231" i="4"/>
  <c r="W1492" i="4"/>
  <c r="AB1492" i="4"/>
  <c r="W5440" i="4"/>
  <c r="AB5440" i="4"/>
  <c r="W1694" i="4"/>
  <c r="AB1694" i="4"/>
  <c r="W3211" i="4"/>
  <c r="AB3211" i="4"/>
  <c r="W1406" i="4"/>
  <c r="AB1406" i="4"/>
  <c r="W2576" i="4"/>
  <c r="AB2576" i="4"/>
  <c r="W2060" i="4"/>
  <c r="AB2060" i="4"/>
  <c r="W3845" i="4"/>
  <c r="AB3845" i="4"/>
  <c r="W3330" i="4"/>
  <c r="AB3330" i="4"/>
  <c r="W6181" i="4"/>
  <c r="AB6181" i="4"/>
  <c r="W1617" i="4"/>
  <c r="AB1617" i="4"/>
  <c r="W1079" i="4"/>
  <c r="AB1079" i="4"/>
  <c r="W2658" i="4"/>
  <c r="AB2658" i="4"/>
  <c r="W2164" i="4"/>
  <c r="AB2164" i="4"/>
  <c r="W1705" i="4"/>
  <c r="AB1705" i="4"/>
  <c r="W2302" i="4"/>
  <c r="AB2302" i="4"/>
  <c r="W4040" i="4"/>
  <c r="AB4040" i="4"/>
  <c r="W1821" i="4"/>
  <c r="AB1821" i="4"/>
  <c r="W3134" i="4"/>
  <c r="AB3134" i="4"/>
  <c r="W1424" i="4"/>
  <c r="AB1424" i="4"/>
  <c r="W916" i="4"/>
  <c r="AB916" i="4"/>
  <c r="W1039" i="4"/>
  <c r="AB1039" i="4"/>
  <c r="W2262" i="4"/>
  <c r="AB2262" i="4"/>
  <c r="W4705" i="4"/>
  <c r="AB4705" i="4"/>
  <c r="W1956" i="4"/>
  <c r="AB1956" i="4"/>
  <c r="W4789" i="4"/>
  <c r="AB4789" i="4"/>
  <c r="W4744" i="4"/>
  <c r="AB4744" i="4"/>
  <c r="W2040" i="4"/>
  <c r="AB2040" i="4"/>
  <c r="W4254" i="4"/>
  <c r="AB4254" i="4"/>
  <c r="W2110" i="4"/>
  <c r="AB2110" i="4"/>
  <c r="W2577" i="4"/>
  <c r="AB2577" i="4"/>
  <c r="W2924" i="4"/>
  <c r="AB2924" i="4"/>
  <c r="W2238" i="4"/>
  <c r="AB2238" i="4"/>
  <c r="W1733" i="4"/>
  <c r="AB1733" i="4"/>
  <c r="W1313" i="4"/>
  <c r="AB1313" i="4"/>
  <c r="W1481" i="4"/>
  <c r="AB1481" i="4"/>
  <c r="W1370" i="4"/>
  <c r="AB1370" i="4"/>
  <c r="W2390" i="4"/>
  <c r="AB2390" i="4"/>
  <c r="W2477" i="4"/>
  <c r="AB2477" i="4"/>
  <c r="W2969" i="4"/>
  <c r="AB2969" i="4"/>
  <c r="W3448" i="4"/>
  <c r="AB3448" i="4"/>
  <c r="W1384" i="4"/>
  <c r="AB1384" i="4"/>
  <c r="W1658" i="4"/>
  <c r="AB1658" i="4"/>
  <c r="W5882" i="4"/>
  <c r="AB5882" i="4"/>
  <c r="W1834" i="4"/>
  <c r="AB1834" i="4"/>
  <c r="W6128" i="4"/>
  <c r="AB6128" i="4"/>
  <c r="W2554" i="4"/>
  <c r="AB2554" i="4"/>
  <c r="W1404" i="4"/>
  <c r="AB1404" i="4"/>
  <c r="W1702" i="4"/>
  <c r="AB1702" i="4"/>
  <c r="W2785" i="4"/>
  <c r="AB2785" i="4"/>
  <c r="W913" i="4"/>
  <c r="AB913" i="4"/>
  <c r="W1038" i="4"/>
  <c r="AB1038" i="4"/>
  <c r="W1192" i="4"/>
  <c r="AB1192" i="4"/>
  <c r="W1194" i="4"/>
  <c r="AB1194" i="4"/>
  <c r="W564" i="4"/>
  <c r="W187" i="4"/>
  <c r="W260" i="4"/>
  <c r="W576" i="4"/>
  <c r="W479" i="4"/>
  <c r="W267" i="4"/>
  <c r="W344" i="4"/>
  <c r="W23" i="4"/>
  <c r="W30" i="4"/>
  <c r="W466" i="4"/>
  <c r="W228" i="4"/>
  <c r="W336" i="4"/>
  <c r="W489" i="4"/>
  <c r="W308" i="4"/>
  <c r="W84" i="4"/>
  <c r="W418" i="4"/>
  <c r="W234" i="4"/>
  <c r="W402" i="4"/>
  <c r="W481" i="4"/>
  <c r="W575" i="4"/>
  <c r="W494" i="4"/>
  <c r="W22" i="4"/>
  <c r="W353" i="4"/>
  <c r="W529" i="4"/>
  <c r="W9" i="4"/>
  <c r="W282" i="4"/>
  <c r="W506" i="4"/>
  <c r="W367" i="4"/>
  <c r="W261" i="4"/>
  <c r="W535" i="4"/>
  <c r="W291" i="4"/>
  <c r="W536" i="4"/>
  <c r="W573" i="4"/>
  <c r="W424" i="4"/>
  <c r="W123" i="4"/>
  <c r="W410" i="4"/>
  <c r="W523" i="4"/>
  <c r="W524" i="4"/>
  <c r="W548" i="4"/>
  <c r="W544" i="4"/>
  <c r="W211" i="4"/>
  <c r="W295" i="4"/>
  <c r="W413" i="4"/>
  <c r="W225" i="4"/>
  <c r="W324" i="4"/>
  <c r="W350" i="4"/>
  <c r="W284" i="4"/>
  <c r="W474" i="4"/>
  <c r="W356" i="4"/>
  <c r="W47" i="4"/>
  <c r="W298" i="4"/>
  <c r="W29" i="4"/>
  <c r="W37" i="4"/>
  <c r="W57" i="4"/>
  <c r="W457" i="4"/>
  <c r="W440" i="4"/>
  <c r="W515" i="4"/>
  <c r="W409" i="4"/>
  <c r="W349" i="4"/>
  <c r="W378" i="4"/>
  <c r="W208" i="4"/>
  <c r="W199" i="4"/>
  <c r="W484" i="4"/>
  <c r="T1693" i="4"/>
  <c r="T5593" i="4"/>
  <c r="U1787" i="4"/>
  <c r="U1788" i="4" s="1"/>
  <c r="AB555" i="4"/>
  <c r="T932" i="4"/>
  <c r="T933" i="4" s="1"/>
  <c r="T934" i="4" s="1"/>
  <c r="U5468" i="4"/>
  <c r="V5468" i="4" s="1"/>
  <c r="U5467" i="4"/>
  <c r="T2533" i="4"/>
  <c r="U1018" i="4"/>
  <c r="AB443" i="4"/>
  <c r="T444" i="4"/>
  <c r="U5316" i="4"/>
  <c r="V5316" i="4" s="1"/>
  <c r="T4649" i="4"/>
  <c r="U6053" i="4"/>
  <c r="AB339" i="4"/>
  <c r="U340" i="4"/>
  <c r="T3498" i="4"/>
  <c r="T3499" i="4" s="1"/>
  <c r="T3500" i="4" s="1"/>
  <c r="AB8" i="4"/>
  <c r="T9" i="4"/>
  <c r="T10" i="4" s="1"/>
  <c r="U6094" i="4"/>
  <c r="U6089" i="4"/>
  <c r="T1635" i="4"/>
  <c r="T410" i="4"/>
  <c r="T411" i="4" s="1"/>
  <c r="T1122" i="4"/>
  <c r="T24" i="4"/>
  <c r="U6149" i="4"/>
  <c r="T1419" i="4"/>
  <c r="T928" i="4"/>
  <c r="T929" i="4" s="1"/>
  <c r="T930" i="4" s="1"/>
  <c r="T5407" i="4"/>
  <c r="T980" i="4"/>
  <c r="T981" i="4" s="1"/>
  <c r="T982" i="4" s="1"/>
  <c r="U1115" i="4"/>
  <c r="AB425" i="4"/>
  <c r="T426" i="4"/>
  <c r="U2623" i="4"/>
  <c r="T1206" i="4"/>
  <c r="T1207" i="4" s="1"/>
  <c r="T1208" i="4" s="1"/>
  <c r="T1209" i="4" s="1"/>
  <c r="T312" i="4"/>
  <c r="T311" i="4"/>
  <c r="T2553" i="4"/>
  <c r="T2554" i="4" s="1"/>
  <c r="T2555" i="4" s="1"/>
  <c r="T2556" i="4" s="1"/>
  <c r="T984" i="4"/>
  <c r="T985" i="4" s="1"/>
  <c r="U1155" i="4"/>
  <c r="T290" i="4"/>
  <c r="T1627" i="4"/>
  <c r="T1628" i="4" s="1"/>
  <c r="T1629" i="4" s="1"/>
  <c r="U5241" i="4"/>
  <c r="U117" i="4"/>
  <c r="U118" i="4" s="1"/>
  <c r="U107" i="4"/>
  <c r="U108" i="4" s="1"/>
  <c r="U6027" i="4"/>
  <c r="AB310" i="4"/>
  <c r="AB106" i="4"/>
  <c r="AB332" i="4"/>
  <c r="AB120" i="4"/>
  <c r="AB16" i="4"/>
  <c r="AB566" i="4"/>
  <c r="U1734" i="4"/>
  <c r="AB239" i="4"/>
  <c r="U1518" i="4"/>
  <c r="U1519" i="4" s="1"/>
  <c r="U1520" i="4" s="1"/>
  <c r="T5511" i="4"/>
  <c r="T935" i="4"/>
  <c r="T200" i="4"/>
  <c r="AB198" i="4"/>
  <c r="AB91" i="4"/>
  <c r="U1713" i="4"/>
  <c r="V1713" i="4" s="1"/>
  <c r="AB169" i="4"/>
  <c r="U5975" i="4"/>
  <c r="U6028" i="4"/>
  <c r="U213" i="4"/>
  <c r="AB214" i="4"/>
  <c r="T1575" i="4"/>
  <c r="T1576" i="4" s="1"/>
  <c r="T1577" i="4" s="1"/>
  <c r="T1578" i="4" s="1"/>
  <c r="T1390" i="4"/>
  <c r="AB121" i="4"/>
  <c r="T1466" i="4"/>
  <c r="T1467" i="4" s="1"/>
  <c r="T1541" i="4"/>
  <c r="T1542" i="4" s="1"/>
  <c r="T1543" i="4" s="1"/>
  <c r="T1544" i="4" s="1"/>
  <c r="T1545" i="4" s="1"/>
  <c r="T5004" i="4"/>
  <c r="T1123" i="4"/>
  <c r="T1124" i="4" s="1"/>
  <c r="T1125" i="4" s="1"/>
  <c r="U1462" i="4"/>
  <c r="U1463" i="4" s="1"/>
  <c r="T1324" i="4"/>
  <c r="T1325" i="4" s="1"/>
  <c r="T1326" i="4" s="1"/>
  <c r="T1258" i="4"/>
  <c r="T940" i="4"/>
  <c r="T2648" i="4"/>
  <c r="T2257" i="4"/>
  <c r="T2258" i="4" s="1"/>
  <c r="T1316" i="4"/>
  <c r="T1317" i="4" s="1"/>
  <c r="T1089" i="4"/>
  <c r="U2530" i="4"/>
  <c r="U2531" i="4" s="1"/>
  <c r="U5226" i="4"/>
  <c r="U5227" i="4" s="1"/>
  <c r="U1604" i="4"/>
  <c r="U1605" i="4" s="1"/>
  <c r="T1586" i="4"/>
  <c r="AB117" i="4"/>
  <c r="T1521" i="4"/>
  <c r="T1522" i="4" s="1"/>
  <c r="T1302" i="4"/>
  <c r="T1303" i="4" s="1"/>
  <c r="T1618" i="4"/>
  <c r="U5633" i="4"/>
  <c r="T4576" i="4"/>
  <c r="T3825" i="4"/>
  <c r="T3826" i="4" s="1"/>
  <c r="T3827" i="4" s="1"/>
  <c r="T229" i="4"/>
  <c r="T230" i="4" s="1"/>
  <c r="AB227" i="4"/>
  <c r="U5875" i="4"/>
  <c r="U5876" i="4" s="1"/>
  <c r="U1722" i="4"/>
  <c r="AB33" i="4"/>
  <c r="U130" i="4"/>
  <c r="AB129" i="4"/>
  <c r="T956" i="4"/>
  <c r="U1500" i="4"/>
  <c r="U1501" i="4" s="1"/>
  <c r="T100" i="4"/>
  <c r="T101" i="4" s="1"/>
  <c r="T102" i="4" s="1"/>
  <c r="T4019" i="4"/>
  <c r="T4020" i="4" s="1"/>
  <c r="T4021" i="4" s="1"/>
  <c r="T1428" i="4"/>
  <c r="T1429" i="4" s="1"/>
  <c r="AB139" i="4"/>
  <c r="U359" i="4"/>
  <c r="T1266" i="4"/>
  <c r="T1113" i="4"/>
  <c r="T1152" i="4"/>
  <c r="T5095" i="4"/>
  <c r="AB382" i="4"/>
  <c r="U5713" i="4"/>
  <c r="T1708" i="4"/>
  <c r="T476" i="4"/>
  <c r="AB475" i="4"/>
  <c r="U2504" i="4"/>
  <c r="U5589" i="4"/>
  <c r="U1274" i="4"/>
  <c r="U1275" i="4" s="1"/>
  <c r="AB567" i="4"/>
  <c r="T1552" i="4"/>
  <c r="T2692" i="4"/>
  <c r="T2693" i="4" s="1"/>
  <c r="T1283" i="4"/>
  <c r="T1284" i="4" s="1"/>
  <c r="T1285" i="4" s="1"/>
  <c r="T4865" i="4"/>
  <c r="T945" i="4"/>
  <c r="T1180" i="4"/>
  <c r="T1181" i="4" s="1"/>
  <c r="T4787" i="4"/>
  <c r="T2602" i="4"/>
  <c r="U6015" i="4"/>
  <c r="T4903" i="4"/>
  <c r="T4904" i="4" s="1"/>
  <c r="T4905" i="4" s="1"/>
  <c r="T4906" i="4" s="1"/>
  <c r="T4907" i="4" s="1"/>
  <c r="T1060" i="4"/>
  <c r="U6090" i="4"/>
  <c r="T967" i="4"/>
  <c r="T1141" i="4"/>
  <c r="T1142" i="4" s="1"/>
  <c r="T236" i="4"/>
  <c r="AB235" i="4"/>
  <c r="T254" i="4"/>
  <c r="T4112" i="4"/>
  <c r="T4113" i="4" s="1"/>
  <c r="T4114" i="4" s="1"/>
  <c r="T4967" i="4"/>
  <c r="T4968" i="4" s="1"/>
  <c r="T4969" i="4" s="1"/>
  <c r="T1505" i="4"/>
  <c r="T1506" i="4" s="1"/>
  <c r="T1507" i="4" s="1"/>
  <c r="T1508" i="4" s="1"/>
  <c r="T1509" i="4" s="1"/>
  <c r="U5896" i="4"/>
  <c r="T1435" i="4"/>
  <c r="U5789" i="4"/>
  <c r="U5931" i="4"/>
  <c r="U190" i="4"/>
  <c r="T1278" i="4"/>
  <c r="T1279" i="4" s="1"/>
  <c r="T279" i="4"/>
  <c r="T280" i="4" s="1"/>
  <c r="U5724" i="4"/>
  <c r="U5725" i="4" s="1"/>
  <c r="AB275" i="4"/>
  <c r="T5392" i="4"/>
  <c r="T1408" i="4"/>
  <c r="T1409" i="4" s="1"/>
  <c r="T300" i="4"/>
  <c r="T301" i="4" s="1"/>
  <c r="T4845" i="4"/>
  <c r="T4846" i="4" s="1"/>
  <c r="T4847" i="4" s="1"/>
  <c r="T4848" i="4" s="1"/>
  <c r="T4849" i="4" s="1"/>
  <c r="T1077" i="4"/>
  <c r="T1078" i="4" s="1"/>
  <c r="T1079" i="4" s="1"/>
  <c r="T2597" i="4"/>
  <c r="T4503" i="4"/>
  <c r="T4504" i="4" s="1"/>
  <c r="T1172" i="4"/>
  <c r="T1653" i="4"/>
  <c r="T1654" i="4" s="1"/>
  <c r="T1655" i="4" s="1"/>
  <c r="T1656" i="4" s="1"/>
  <c r="T1657" i="4" s="1"/>
  <c r="T1658" i="4" s="1"/>
  <c r="U5870" i="4"/>
  <c r="T1399" i="4"/>
  <c r="T3264" i="4"/>
  <c r="T3265" i="4" s="1"/>
  <c r="AB299" i="4"/>
  <c r="U482" i="4"/>
  <c r="AB478" i="4"/>
  <c r="U683" i="4"/>
  <c r="U635" i="4"/>
  <c r="V635" i="4" s="1"/>
  <c r="U312" i="4"/>
  <c r="U810" i="4"/>
  <c r="U5877" i="4"/>
  <c r="U844" i="4"/>
  <c r="U634" i="4"/>
  <c r="V634" i="4" s="1"/>
  <c r="U653" i="4"/>
  <c r="V653" i="4" s="1"/>
  <c r="U607" i="4"/>
  <c r="V607" i="4" s="1"/>
  <c r="U774" i="4"/>
  <c r="U320" i="4"/>
  <c r="AB306" i="4"/>
  <c r="U644" i="4"/>
  <c r="V644" i="4" s="1"/>
  <c r="U5956" i="4"/>
  <c r="AB580" i="4"/>
  <c r="U581" i="4"/>
  <c r="U620" i="4"/>
  <c r="V620" i="4" s="1"/>
  <c r="U434" i="4"/>
  <c r="V434" i="4" s="1"/>
  <c r="AB427" i="4"/>
  <c r="U490" i="4"/>
  <c r="V490" i="4" s="1"/>
  <c r="AB498" i="4"/>
  <c r="U527" i="4"/>
  <c r="U525" i="4"/>
  <c r="U675" i="4"/>
  <c r="U710" i="4"/>
  <c r="U5253" i="4"/>
  <c r="V5253" i="4" s="1"/>
  <c r="U272" i="4"/>
  <c r="V272" i="4" s="1"/>
  <c r="U789" i="4"/>
  <c r="U395" i="4"/>
  <c r="V395" i="4" s="1"/>
  <c r="AB405" i="4"/>
  <c r="AB56" i="4"/>
  <c r="U5937" i="4"/>
  <c r="U35" i="4"/>
  <c r="U36" i="4" s="1"/>
  <c r="AB31" i="4"/>
  <c r="U163" i="4"/>
  <c r="V163" i="4" s="1"/>
  <c r="AB170" i="4"/>
  <c r="U470" i="4"/>
  <c r="V470" i="4" s="1"/>
  <c r="AB468" i="4"/>
  <c r="U519" i="4"/>
  <c r="V519" i="4" s="1"/>
  <c r="AB517" i="4"/>
  <c r="U271" i="4"/>
  <c r="V271" i="4" s="1"/>
  <c r="U510" i="4"/>
  <c r="V510" i="4" s="1"/>
  <c r="AB508" i="4"/>
  <c r="U430" i="4"/>
  <c r="AB438" i="4"/>
  <c r="U5980" i="4"/>
  <c r="U5981" i="4" s="1"/>
  <c r="U122" i="4"/>
  <c r="U448" i="4"/>
  <c r="V448" i="4" s="1"/>
  <c r="AB456" i="4"/>
  <c r="U5708" i="4"/>
  <c r="U694" i="4"/>
  <c r="U5319" i="4"/>
  <c r="U4718" i="4"/>
  <c r="U4518" i="4"/>
  <c r="V4518" i="4" s="1"/>
  <c r="U5622" i="4"/>
  <c r="U550" i="4"/>
  <c r="V550" i="4" s="1"/>
  <c r="U221" i="4"/>
  <c r="AB229" i="4"/>
  <c r="AB422" i="4"/>
  <c r="U126" i="4"/>
  <c r="AB126" i="4" s="1"/>
  <c r="U766" i="4"/>
  <c r="U149" i="4"/>
  <c r="U5728" i="4"/>
  <c r="V5728" i="4" s="1"/>
  <c r="U1568" i="4"/>
  <c r="U341" i="4"/>
  <c r="AB337" i="4"/>
  <c r="AB90" i="4"/>
  <c r="U73" i="4"/>
  <c r="U74" i="4" s="1"/>
  <c r="U4522" i="4"/>
  <c r="V4522" i="4" s="1"/>
  <c r="U5599" i="4"/>
  <c r="U2288" i="4"/>
  <c r="U471" i="4"/>
  <c r="V471" i="4" s="1"/>
  <c r="U4731" i="4"/>
  <c r="V4731" i="4" s="1"/>
  <c r="U1533" i="4"/>
  <c r="W292" i="4" l="1"/>
  <c r="W467" i="4"/>
  <c r="W268" i="4"/>
  <c r="W450" i="4"/>
  <c r="W321" i="4"/>
  <c r="AB485" i="4"/>
  <c r="AB34" i="4"/>
  <c r="W578" i="4"/>
  <c r="AB549" i="4"/>
  <c r="W514" i="4"/>
  <c r="V527" i="4"/>
  <c r="AB527" i="4" s="1"/>
  <c r="V341" i="4"/>
  <c r="AB341" i="4" s="1"/>
  <c r="V525" i="4"/>
  <c r="AB525" i="4" s="1"/>
  <c r="V581" i="4"/>
  <c r="AB581" i="4" s="1"/>
  <c r="U150" i="4"/>
  <c r="U151" i="4" s="1"/>
  <c r="AB151" i="4" s="1"/>
  <c r="V149" i="4"/>
  <c r="AB149" i="4" s="1"/>
  <c r="U431" i="4"/>
  <c r="U432" i="4" s="1"/>
  <c r="V430" i="4"/>
  <c r="AB430" i="4" s="1"/>
  <c r="V340" i="4"/>
  <c r="AB340" i="4" s="1"/>
  <c r="AB516" i="4"/>
  <c r="V221" i="4"/>
  <c r="W221" i="4" s="1"/>
  <c r="V320" i="4"/>
  <c r="AB320" i="4" s="1"/>
  <c r="V518" i="4"/>
  <c r="W518" i="4" s="1"/>
  <c r="V476" i="4"/>
  <c r="AB476" i="4" s="1"/>
  <c r="V444" i="4"/>
  <c r="AB444" i="4" s="1"/>
  <c r="W3244" i="4"/>
  <c r="AB3244" i="4"/>
  <c r="W957" i="4"/>
  <c r="AB957" i="4"/>
  <c r="W4456" i="4"/>
  <c r="AB4456" i="4"/>
  <c r="W1251" i="4"/>
  <c r="AB1251" i="4"/>
  <c r="W1523" i="4"/>
  <c r="AB1523" i="4"/>
  <c r="W5119" i="4"/>
  <c r="AB5119" i="4"/>
  <c r="W4675" i="4"/>
  <c r="AB4675" i="4"/>
  <c r="W1329" i="4"/>
  <c r="AB1329" i="4"/>
  <c r="W5516" i="4"/>
  <c r="AB5516" i="4"/>
  <c r="W1408" i="4"/>
  <c r="AB1408" i="4"/>
  <c r="W5956" i="4"/>
  <c r="AB5956" i="4"/>
  <c r="W1171" i="4"/>
  <c r="AB1171" i="4"/>
  <c r="W5393" i="4"/>
  <c r="AB5393" i="4"/>
  <c r="W1407" i="4"/>
  <c r="AB1407" i="4"/>
  <c r="W2301" i="4"/>
  <c r="AB2301" i="4"/>
  <c r="W1309" i="4"/>
  <c r="AB1309" i="4"/>
  <c r="W4098" i="4"/>
  <c r="AB4098" i="4"/>
  <c r="W6010" i="4"/>
  <c r="AB6010" i="4"/>
  <c r="W4033" i="4"/>
  <c r="AB4033" i="4"/>
  <c r="W2827" i="4"/>
  <c r="AB2827" i="4"/>
  <c r="W2004" i="4"/>
  <c r="AB2004" i="4"/>
  <c r="W2389" i="4"/>
  <c r="AB2389" i="4"/>
  <c r="W5044" i="4"/>
  <c r="AB5044" i="4"/>
  <c r="W1287" i="4"/>
  <c r="AB1287" i="4"/>
  <c r="W4297" i="4"/>
  <c r="AB4297" i="4"/>
  <c r="W3801" i="4"/>
  <c r="AB3801" i="4"/>
  <c r="W1712" i="4"/>
  <c r="AB1712" i="4"/>
  <c r="W3000" i="4"/>
  <c r="AB3000" i="4"/>
  <c r="W1831" i="4"/>
  <c r="AB1831" i="4"/>
  <c r="W2022" i="4"/>
  <c r="AB2022" i="4"/>
  <c r="W5976" i="4"/>
  <c r="AB5976" i="4"/>
  <c r="W5468" i="4"/>
  <c r="AB5468" i="4"/>
  <c r="W3800" i="4"/>
  <c r="AB3800" i="4"/>
  <c r="W620" i="4"/>
  <c r="AB620" i="4"/>
  <c r="W968" i="4"/>
  <c r="AB968" i="4"/>
  <c r="W4699" i="4"/>
  <c r="AB4699" i="4"/>
  <c r="W6106" i="4"/>
  <c r="AB6106" i="4"/>
  <c r="W1915" i="4"/>
  <c r="AB1915" i="4"/>
  <c r="W644" i="4"/>
  <c r="AB644" i="4"/>
  <c r="W5875" i="4"/>
  <c r="AB5875" i="4"/>
  <c r="W4295" i="4"/>
  <c r="AB4295" i="4"/>
  <c r="W5423" i="4"/>
  <c r="AB5423" i="4"/>
  <c r="W4126" i="4"/>
  <c r="AB4126" i="4"/>
  <c r="W1726" i="4"/>
  <c r="AB1726" i="4"/>
  <c r="W3518" i="4"/>
  <c r="AB3518" i="4"/>
  <c r="W4004" i="4"/>
  <c r="AB4004" i="4"/>
  <c r="W2640" i="4"/>
  <c r="AB2640" i="4"/>
  <c r="W3976" i="4"/>
  <c r="AB3976" i="4"/>
  <c r="W3592" i="4"/>
  <c r="AB3592" i="4"/>
  <c r="W5490" i="4"/>
  <c r="AB5490" i="4"/>
  <c r="W5375" i="4"/>
  <c r="AB5375" i="4"/>
  <c r="W5267" i="4"/>
  <c r="AB5267" i="4"/>
  <c r="W5005" i="4"/>
  <c r="AB5005" i="4"/>
  <c r="W5265" i="4"/>
  <c r="AB5265" i="4"/>
  <c r="W1713" i="4"/>
  <c r="AB1713" i="4"/>
  <c r="W1519" i="4"/>
  <c r="AB1519" i="4"/>
  <c r="W2736" i="4"/>
  <c r="AB2736" i="4"/>
  <c r="W1205" i="4"/>
  <c r="AB1205" i="4"/>
  <c r="W1711" i="4"/>
  <c r="AB1711" i="4"/>
  <c r="W2839" i="4"/>
  <c r="AB2839" i="4"/>
  <c r="W6130" i="4"/>
  <c r="AB6130" i="4"/>
  <c r="W3770" i="4"/>
  <c r="AB3770" i="4"/>
  <c r="W2058" i="4"/>
  <c r="AB2058" i="4"/>
  <c r="W5771" i="4"/>
  <c r="AB5771" i="4"/>
  <c r="W5691" i="4"/>
  <c r="AB5691" i="4"/>
  <c r="W4486" i="4"/>
  <c r="AB4486" i="4"/>
  <c r="W2724" i="4"/>
  <c r="AB2724" i="4"/>
  <c r="W4379" i="4"/>
  <c r="AB4379" i="4"/>
  <c r="W1161" i="4"/>
  <c r="AB1161" i="4"/>
  <c r="W931" i="4"/>
  <c r="AB931" i="4"/>
  <c r="W1352" i="4"/>
  <c r="AB1352" i="4"/>
  <c r="W1669" i="4"/>
  <c r="AB1669" i="4"/>
  <c r="W4601" i="4"/>
  <c r="AB4601" i="4"/>
  <c r="W5589" i="4"/>
  <c r="AB5589" i="4"/>
  <c r="W1460" i="4"/>
  <c r="AB1460" i="4"/>
  <c r="W2598" i="4"/>
  <c r="AB2598" i="4"/>
  <c r="W4437" i="4"/>
  <c r="AB4437" i="4"/>
  <c r="W5342" i="4"/>
  <c r="AB5342" i="4"/>
  <c r="W6016" i="4"/>
  <c r="AB6016" i="4"/>
  <c r="W5590" i="4"/>
  <c r="AB5590" i="4"/>
  <c r="W1707" i="4"/>
  <c r="AB1707" i="4"/>
  <c r="W5846" i="4"/>
  <c r="AB5846" i="4"/>
  <c r="W1501" i="4"/>
  <c r="AB1501" i="4"/>
  <c r="W2867" i="4"/>
  <c r="AB2867" i="4"/>
  <c r="W2476" i="4"/>
  <c r="AB2476" i="4"/>
  <c r="W1463" i="4"/>
  <c r="AB1463" i="4"/>
  <c r="W5961" i="4"/>
  <c r="AB5961" i="4"/>
  <c r="W1664" i="4"/>
  <c r="AB1664" i="4"/>
  <c r="W1133" i="4"/>
  <c r="AB1133" i="4"/>
  <c r="W983" i="4"/>
  <c r="AB983" i="4"/>
  <c r="W1121" i="4"/>
  <c r="AB1121" i="4"/>
  <c r="W5998" i="4"/>
  <c r="AB5998" i="4"/>
  <c r="W1371" i="4"/>
  <c r="AB1371" i="4"/>
  <c r="W4888" i="4"/>
  <c r="AB4888" i="4"/>
  <c r="W5670" i="4"/>
  <c r="AB5670" i="4"/>
  <c r="W1471" i="4"/>
  <c r="AB1471" i="4"/>
  <c r="W3359" i="4"/>
  <c r="AB3359" i="4"/>
  <c r="W3256" i="4"/>
  <c r="AB3256" i="4"/>
  <c r="W5789" i="4"/>
  <c r="AB5789" i="4"/>
  <c r="W2998" i="4"/>
  <c r="AB2998" i="4"/>
  <c r="W5724" i="4"/>
  <c r="AB5724" i="4"/>
  <c r="W635" i="4"/>
  <c r="AB635" i="4"/>
  <c r="W1526" i="4"/>
  <c r="AB1526" i="4"/>
  <c r="W4327" i="4"/>
  <c r="AB4327" i="4"/>
  <c r="W1440" i="4"/>
  <c r="AB1440" i="4"/>
  <c r="W5154" i="4"/>
  <c r="AB5154" i="4"/>
  <c r="W4867" i="4"/>
  <c r="AB4867" i="4"/>
  <c r="W1971" i="4"/>
  <c r="AB1971" i="4"/>
  <c r="W4808" i="4"/>
  <c r="AB4808" i="4"/>
  <c r="W4531" i="4"/>
  <c r="AB4531" i="4"/>
  <c r="W3140" i="4"/>
  <c r="AB3140" i="4"/>
  <c r="W2923" i="4"/>
  <c r="AB2923" i="4"/>
  <c r="W5969" i="4"/>
  <c r="AB5969" i="4"/>
  <c r="W2682" i="4"/>
  <c r="AB2682" i="4"/>
  <c r="W2319" i="4"/>
  <c r="AB2319" i="4"/>
  <c r="W5316" i="4"/>
  <c r="AB5316" i="4"/>
  <c r="W1504" i="4"/>
  <c r="AB1504" i="4"/>
  <c r="W643" i="4"/>
  <c r="AB643" i="4"/>
  <c r="W2808" i="4"/>
  <c r="AB2808" i="4"/>
  <c r="W5466" i="4"/>
  <c r="AB5466" i="4"/>
  <c r="W5473" i="4"/>
  <c r="AB5473" i="4"/>
  <c r="W1916" i="4"/>
  <c r="AB1916" i="4"/>
  <c r="W2590" i="4"/>
  <c r="AB2590" i="4"/>
  <c r="W3558" i="4"/>
  <c r="AB3558" i="4"/>
  <c r="W2109" i="4"/>
  <c r="AB2109" i="4"/>
  <c r="W6052" i="4"/>
  <c r="AB6052" i="4"/>
  <c r="W5728" i="4"/>
  <c r="AB5728" i="4"/>
  <c r="W682" i="4"/>
  <c r="AB682" i="4"/>
  <c r="W5650" i="4"/>
  <c r="AB5650" i="4"/>
  <c r="W6030" i="4"/>
  <c r="AB6030" i="4"/>
  <c r="W5078" i="4"/>
  <c r="AB5078" i="4"/>
  <c r="W963" i="4"/>
  <c r="AB963" i="4"/>
  <c r="W2363" i="4"/>
  <c r="AB2363" i="4"/>
  <c r="W2163" i="4"/>
  <c r="AB2163" i="4"/>
  <c r="W1351" i="4"/>
  <c r="AB1351" i="4"/>
  <c r="W3938" i="4"/>
  <c r="AB3938" i="4"/>
  <c r="W5043" i="4"/>
  <c r="AB5043" i="4"/>
  <c r="W6066" i="4"/>
  <c r="AB6066" i="4"/>
  <c r="W1011" i="4"/>
  <c r="AB1011" i="4"/>
  <c r="W6164" i="4"/>
  <c r="AB6164" i="4"/>
  <c r="W2439" i="4"/>
  <c r="AB2439" i="4"/>
  <c r="W1574" i="4"/>
  <c r="AB1574" i="4"/>
  <c r="W5323" i="4"/>
  <c r="AB5323" i="4"/>
  <c r="W5514" i="4"/>
  <c r="AB5514" i="4"/>
  <c r="W1955" i="4"/>
  <c r="AB1955" i="4"/>
  <c r="W5988" i="4"/>
  <c r="AB5988" i="4"/>
  <c r="W2769" i="4"/>
  <c r="AB2769" i="4"/>
  <c r="W1451" i="4"/>
  <c r="AB1451" i="4"/>
  <c r="W3360" i="4"/>
  <c r="AB3360" i="4"/>
  <c r="W5210" i="4"/>
  <c r="AB5210" i="4"/>
  <c r="W946" i="4"/>
  <c r="AB946" i="4"/>
  <c r="W1368" i="4"/>
  <c r="AB1368" i="4"/>
  <c r="W1515" i="4"/>
  <c r="AB1515" i="4"/>
  <c r="W1316" i="4"/>
  <c r="AB1316" i="4"/>
  <c r="W605" i="4"/>
  <c r="AB605" i="4"/>
  <c r="W2253" i="4"/>
  <c r="AB2253" i="4"/>
  <c r="W1078" i="4"/>
  <c r="AB1078" i="4"/>
  <c r="W2145" i="4"/>
  <c r="AB2145" i="4"/>
  <c r="W3875" i="4"/>
  <c r="AB3875" i="4"/>
  <c r="W5134" i="4"/>
  <c r="AB5134" i="4"/>
  <c r="W3733" i="4"/>
  <c r="AB3733" i="4"/>
  <c r="W2422" i="4"/>
  <c r="AB2422" i="4"/>
  <c r="W1296" i="4"/>
  <c r="AB1296" i="4"/>
  <c r="W5714" i="4"/>
  <c r="AB5714" i="4"/>
  <c r="W4722" i="4"/>
  <c r="AB4722" i="4"/>
  <c r="W5754" i="4"/>
  <c r="AB5754" i="4"/>
  <c r="W1900" i="4"/>
  <c r="AB1900" i="4"/>
  <c r="W2237" i="4"/>
  <c r="AB2237" i="4"/>
  <c r="W3019" i="4"/>
  <c r="AB3019" i="4"/>
  <c r="W1932" i="4"/>
  <c r="AB1932" i="4"/>
  <c r="W1540" i="4"/>
  <c r="AB1540" i="4"/>
  <c r="W2348" i="4"/>
  <c r="AB2348" i="4"/>
  <c r="W979" i="4"/>
  <c r="AB979" i="4"/>
  <c r="W4602" i="4"/>
  <c r="AB4602" i="4"/>
  <c r="W2504" i="4"/>
  <c r="AB2504" i="4"/>
  <c r="W2328" i="4"/>
  <c r="AB2328" i="4"/>
  <c r="W4560" i="4"/>
  <c r="AB4560" i="4"/>
  <c r="W2523" i="4"/>
  <c r="AB2523" i="4"/>
  <c r="W6084" i="4"/>
  <c r="AB6084" i="4"/>
  <c r="W1398" i="4"/>
  <c r="AB1398" i="4"/>
  <c r="W2627" i="4"/>
  <c r="AB2627" i="4"/>
  <c r="W2715" i="4"/>
  <c r="AB2715" i="4"/>
  <c r="W3358" i="4"/>
  <c r="AB3358" i="4"/>
  <c r="W607" i="4"/>
  <c r="AB607" i="4"/>
  <c r="W5869" i="4"/>
  <c r="AB5869" i="4"/>
  <c r="W2465" i="4"/>
  <c r="AB2465" i="4"/>
  <c r="W5897" i="4"/>
  <c r="AB5897" i="4"/>
  <c r="W2128" i="4"/>
  <c r="AB2128" i="4"/>
  <c r="W2605" i="4"/>
  <c r="AB2605" i="4"/>
  <c r="W2502" i="4"/>
  <c r="AB2502" i="4"/>
  <c r="W6003" i="4"/>
  <c r="AB6003" i="4"/>
  <c r="W5753" i="4"/>
  <c r="AB5753" i="4"/>
  <c r="W2180" i="4"/>
  <c r="AB2180" i="4"/>
  <c r="W3122" i="4"/>
  <c r="AB3122" i="4"/>
  <c r="W1234" i="4"/>
  <c r="AB1234" i="4"/>
  <c r="W1605" i="4"/>
  <c r="AB1605" i="4"/>
  <c r="W5733" i="4"/>
  <c r="AB5733" i="4"/>
  <c r="W6154" i="4"/>
  <c r="AB6154" i="4"/>
  <c r="W5006" i="4"/>
  <c r="AB5006" i="4"/>
  <c r="W1732" i="4"/>
  <c r="AB1732" i="4"/>
  <c r="W2552" i="4"/>
  <c r="AB2552" i="4"/>
  <c r="W1841" i="4"/>
  <c r="AB1841" i="4"/>
  <c r="W3085" i="4"/>
  <c r="AB3085" i="4"/>
  <c r="W1275" i="4"/>
  <c r="AB1275" i="4"/>
  <c r="W4504" i="4"/>
  <c r="AB4504" i="4"/>
  <c r="W1601" i="4"/>
  <c r="AB1601" i="4"/>
  <c r="W1087" i="4"/>
  <c r="AB1087" i="4"/>
  <c r="W1044" i="4"/>
  <c r="AB1044" i="4"/>
  <c r="W4183" i="4"/>
  <c r="AB4183" i="4"/>
  <c r="W5879" i="4"/>
  <c r="AB5879" i="4"/>
  <c r="W3996" i="4"/>
  <c r="AB3996" i="4"/>
  <c r="W5226" i="4"/>
  <c r="AB5226" i="4"/>
  <c r="W5870" i="4"/>
  <c r="AB5870" i="4"/>
  <c r="W5896" i="4"/>
  <c r="AB5896" i="4"/>
  <c r="W1312" i="4"/>
  <c r="AB1312" i="4"/>
  <c r="W1420" i="4"/>
  <c r="AB1420" i="4"/>
  <c r="W2347" i="4"/>
  <c r="AB2347" i="4"/>
  <c r="W4768" i="4"/>
  <c r="AB4768" i="4"/>
  <c r="W2665" i="4"/>
  <c r="AB2665" i="4"/>
  <c r="W5298" i="4"/>
  <c r="AB5298" i="4"/>
  <c r="W2649" i="4"/>
  <c r="AB2649" i="4"/>
  <c r="W3039" i="4"/>
  <c r="AB3039" i="4"/>
  <c r="W936" i="4"/>
  <c r="AB936" i="4"/>
  <c r="W6026" i="4"/>
  <c r="AB6026" i="4"/>
  <c r="W5584" i="4"/>
  <c r="AB5584" i="4"/>
  <c r="W3365" i="4"/>
  <c r="AB3365" i="4"/>
  <c r="W2755" i="4"/>
  <c r="AB2755" i="4"/>
  <c r="W2411" i="4"/>
  <c r="AB2411" i="4"/>
  <c r="W952" i="4"/>
  <c r="AB952" i="4"/>
  <c r="W1836" i="4"/>
  <c r="AB1836" i="4"/>
  <c r="W1649" i="4"/>
  <c r="AB1649" i="4"/>
  <c r="W6056" i="4"/>
  <c r="AB6056" i="4"/>
  <c r="W6127" i="4"/>
  <c r="AB6127" i="4"/>
  <c r="W2963" i="4"/>
  <c r="AB2963" i="4"/>
  <c r="W5987" i="4"/>
  <c r="AB5987" i="4"/>
  <c r="W1988" i="4"/>
  <c r="AB1988" i="4"/>
  <c r="W3139" i="4"/>
  <c r="AB3139" i="4"/>
  <c r="W2216" i="4"/>
  <c r="AB2216" i="4"/>
  <c r="W3838" i="4"/>
  <c r="AB3838" i="4"/>
  <c r="W2693" i="4"/>
  <c r="AB2693" i="4"/>
  <c r="W5024" i="4"/>
  <c r="AB5024" i="4"/>
  <c r="W2497" i="4"/>
  <c r="AB2497" i="4"/>
  <c r="W2092" i="4"/>
  <c r="AB2092" i="4"/>
  <c r="W1890" i="4"/>
  <c r="AB1890" i="4"/>
  <c r="W2700" i="4"/>
  <c r="AB2700" i="4"/>
  <c r="W2284" i="4"/>
  <c r="AB2284" i="4"/>
  <c r="W5813" i="4"/>
  <c r="AB5813" i="4"/>
  <c r="W4603" i="4"/>
  <c r="AB4603" i="4"/>
  <c r="W4832" i="4"/>
  <c r="AB4832" i="4"/>
  <c r="W941" i="4"/>
  <c r="AB941" i="4"/>
  <c r="W1871" i="4"/>
  <c r="AB1871" i="4"/>
  <c r="W2740" i="4"/>
  <c r="AB2740" i="4"/>
  <c r="W4946" i="4"/>
  <c r="AB4946" i="4"/>
  <c r="W927" i="4"/>
  <c r="AB927" i="4"/>
  <c r="W5515" i="4"/>
  <c r="AB5515" i="4"/>
  <c r="W4787" i="4"/>
  <c r="AB4787" i="4"/>
  <c r="W5489" i="4"/>
  <c r="AB5489" i="4"/>
  <c r="W5392" i="4"/>
  <c r="AB5392" i="4"/>
  <c r="W1654" i="4"/>
  <c r="AB1654" i="4"/>
  <c r="W1954" i="4"/>
  <c r="AB1954" i="4"/>
  <c r="W5911" i="4"/>
  <c r="AB5911" i="4"/>
  <c r="W1612" i="4"/>
  <c r="AB1612" i="4"/>
  <c r="W4786" i="4"/>
  <c r="AB4786" i="4"/>
  <c r="W2544" i="4"/>
  <c r="AB2544" i="4"/>
  <c r="W3631" i="4"/>
  <c r="AB3631" i="4"/>
  <c r="W4701" i="4"/>
  <c r="AB4701" i="4"/>
  <c r="W1151" i="4"/>
  <c r="AB1151" i="4"/>
  <c r="W5928" i="4"/>
  <c r="AB5928" i="4"/>
  <c r="W1334" i="4"/>
  <c r="AB1334" i="4"/>
  <c r="W2531" i="4"/>
  <c r="AB2531" i="4"/>
  <c r="W4743" i="4"/>
  <c r="AB4743" i="4"/>
  <c r="W2196" i="4"/>
  <c r="AB2196" i="4"/>
  <c r="W2568" i="4"/>
  <c r="AB2568" i="4"/>
  <c r="W3169" i="4"/>
  <c r="AB3169" i="4"/>
  <c r="W5240" i="4"/>
  <c r="AB5240" i="4"/>
  <c r="W1419" i="4"/>
  <c r="AB1419" i="4"/>
  <c r="W6050" i="4"/>
  <c r="AB6050" i="4"/>
  <c r="W6015" i="4"/>
  <c r="AB6015" i="4"/>
  <c r="W3399" i="4"/>
  <c r="AB3399" i="4"/>
  <c r="W5227" i="4"/>
  <c r="AB5227" i="4"/>
  <c r="W2438" i="4"/>
  <c r="AB2438" i="4"/>
  <c r="W618" i="4"/>
  <c r="AB618" i="4"/>
  <c r="W1559" i="4"/>
  <c r="AB1559" i="4"/>
  <c r="W1721" i="4"/>
  <c r="AB1721" i="4"/>
  <c r="W4157" i="4"/>
  <c r="AB4157" i="4"/>
  <c r="W4380" i="4"/>
  <c r="AB4380" i="4"/>
  <c r="W5634" i="4"/>
  <c r="AB5634" i="4"/>
  <c r="W1315" i="4"/>
  <c r="AB1315" i="4"/>
  <c r="W5867" i="4"/>
  <c r="AB5867" i="4"/>
  <c r="W4522" i="4"/>
  <c r="AB4522" i="4"/>
  <c r="W4700" i="4"/>
  <c r="AB4700" i="4"/>
  <c r="W1494" i="4"/>
  <c r="AB1494" i="4"/>
  <c r="W1135" i="4"/>
  <c r="AB1135" i="4"/>
  <c r="W1551" i="4"/>
  <c r="AB1551" i="4"/>
  <c r="W2038" i="4"/>
  <c r="AB2038" i="4"/>
  <c r="W4925" i="4"/>
  <c r="AB4925" i="4"/>
  <c r="W5939" i="4"/>
  <c r="AB5939" i="4"/>
  <c r="W2675" i="4"/>
  <c r="AB2675" i="4"/>
  <c r="W2378" i="4"/>
  <c r="AB2378" i="4"/>
  <c r="W3998" i="4"/>
  <c r="AB3998" i="4"/>
  <c r="W2655" i="4"/>
  <c r="AB2655" i="4"/>
  <c r="W1124" i="4"/>
  <c r="AB1124" i="4"/>
  <c r="W2999" i="4"/>
  <c r="AB2999" i="4"/>
  <c r="W5606" i="4"/>
  <c r="AB5606" i="4"/>
  <c r="W469" i="4"/>
  <c r="W443" i="4"/>
  <c r="W56" i="4"/>
  <c r="W427" i="4"/>
  <c r="W382" i="4"/>
  <c r="W508" i="4"/>
  <c r="W239" i="4"/>
  <c r="W17" i="4"/>
  <c r="W478" i="4"/>
  <c r="W126" i="4"/>
  <c r="W405" i="4"/>
  <c r="W299" i="4"/>
  <c r="W139" i="4"/>
  <c r="W555" i="4"/>
  <c r="W498" i="4"/>
  <c r="W214" i="4"/>
  <c r="W129" i="4"/>
  <c r="W227" i="4"/>
  <c r="W517" i="4"/>
  <c r="W169" i="4"/>
  <c r="W566" i="4"/>
  <c r="W8" i="4"/>
  <c r="W16" i="4"/>
  <c r="W475" i="4"/>
  <c r="W422" i="4"/>
  <c r="W456" i="4"/>
  <c r="W120" i="4"/>
  <c r="W90" i="4"/>
  <c r="W468" i="4"/>
  <c r="W235" i="4"/>
  <c r="W567" i="4"/>
  <c r="W332" i="4"/>
  <c r="W339" i="4"/>
  <c r="W91" i="4"/>
  <c r="W307" i="4"/>
  <c r="W337" i="4"/>
  <c r="W306" i="4"/>
  <c r="W33" i="4"/>
  <c r="W121" i="4"/>
  <c r="W198" i="4"/>
  <c r="W106" i="4"/>
  <c r="W341" i="4"/>
  <c r="W275" i="4"/>
  <c r="W580" i="4"/>
  <c r="W229" i="4"/>
  <c r="W170" i="4"/>
  <c r="W543" i="4"/>
  <c r="W117" i="4"/>
  <c r="W425" i="4"/>
  <c r="W438" i="4"/>
  <c r="W31" i="4"/>
  <c r="W525" i="4"/>
  <c r="W310" i="4"/>
  <c r="T1630" i="4"/>
  <c r="U127" i="4"/>
  <c r="U5933" i="4"/>
  <c r="U5934" i="4" s="1"/>
  <c r="U5932" i="4"/>
  <c r="T968" i="4"/>
  <c r="T969" i="4" s="1"/>
  <c r="T970" i="4" s="1"/>
  <c r="T971" i="4" s="1"/>
  <c r="T1391" i="4"/>
  <c r="T957" i="4"/>
  <c r="T958" i="4" s="1"/>
  <c r="T959" i="4" s="1"/>
  <c r="T960" i="4" s="1"/>
  <c r="AB130" i="4"/>
  <c r="U131" i="4"/>
  <c r="U5790" i="4"/>
  <c r="AB359" i="4"/>
  <c r="U360" i="4"/>
  <c r="T4577" i="4"/>
  <c r="T4578" i="4" s="1"/>
  <c r="T4579" i="4" s="1"/>
  <c r="T4580" i="4" s="1"/>
  <c r="T4581" i="4" s="1"/>
  <c r="T2598" i="4"/>
  <c r="T2599" i="4" s="1"/>
  <c r="T2600" i="4" s="1"/>
  <c r="T2601" i="4" s="1"/>
  <c r="U5634" i="4"/>
  <c r="U5635" i="4" s="1"/>
  <c r="T1259" i="4"/>
  <c r="U124" i="4"/>
  <c r="U119" i="4"/>
  <c r="AB482" i="4"/>
  <c r="U483" i="4"/>
  <c r="U5714" i="4"/>
  <c r="U5715" i="4" s="1"/>
  <c r="T1327" i="4"/>
  <c r="T2649" i="4"/>
  <c r="T2650" i="4" s="1"/>
  <c r="AB213" i="4"/>
  <c r="U214" i="4"/>
  <c r="U215" i="4" s="1"/>
  <c r="T936" i="4"/>
  <c r="T937" i="4" s="1"/>
  <c r="T938" i="4" s="1"/>
  <c r="T939" i="4" s="1"/>
  <c r="T4788" i="4"/>
  <c r="T4789" i="4" s="1"/>
  <c r="T4790" i="4" s="1"/>
  <c r="T4791" i="4" s="1"/>
  <c r="T941" i="4"/>
  <c r="T942" i="4" s="1"/>
  <c r="T943" i="4" s="1"/>
  <c r="T944" i="4" s="1"/>
  <c r="U6029" i="4"/>
  <c r="T5457" i="4"/>
  <c r="T946" i="4"/>
  <c r="T947" i="4" s="1"/>
  <c r="T948" i="4" s="1"/>
  <c r="T949" i="4" s="1"/>
  <c r="T1400" i="4"/>
  <c r="T1401" i="4" s="1"/>
  <c r="T1402" i="4" s="1"/>
  <c r="T1403" i="4" s="1"/>
  <c r="T1619" i="4"/>
  <c r="U6021" i="4"/>
  <c r="U6022" i="4" s="1"/>
  <c r="U6016" i="4"/>
  <c r="U6017" i="4" s="1"/>
  <c r="U6018" i="4" s="1"/>
  <c r="U6091" i="4"/>
  <c r="T5005" i="4"/>
  <c r="AB301" i="4"/>
  <c r="U5441" i="4"/>
  <c r="T302" i="4"/>
  <c r="AB300" i="4"/>
  <c r="T369" i="4"/>
  <c r="T370" i="4" s="1"/>
  <c r="AB370" i="4"/>
  <c r="T5039" i="4"/>
  <c r="U216" i="4"/>
  <c r="AB217" i="4"/>
  <c r="U1464" i="4"/>
  <c r="T1048" i="4"/>
  <c r="U3713" i="4"/>
  <c r="U5283" i="4"/>
  <c r="T1230" i="4"/>
  <c r="T1665" i="4"/>
  <c r="U417" i="4"/>
  <c r="U315" i="4"/>
  <c r="U316" i="4" s="1"/>
  <c r="T1489" i="4"/>
  <c r="T1490" i="4" s="1"/>
  <c r="T1491" i="4" s="1"/>
  <c r="T1492" i="4" s="1"/>
  <c r="T1493" i="4" s="1"/>
  <c r="T1494" i="4" s="1"/>
  <c r="U1524" i="4"/>
  <c r="T1321" i="4"/>
  <c r="U5791" i="4"/>
  <c r="T961" i="4"/>
  <c r="T2738" i="4"/>
  <c r="T2739" i="4" s="1"/>
  <c r="T4866" i="4"/>
  <c r="T4867" i="4" s="1"/>
  <c r="T4868" i="4" s="1"/>
  <c r="T1379" i="4"/>
  <c r="T381" i="4"/>
  <c r="T2259" i="4"/>
  <c r="T2260" i="4" s="1"/>
  <c r="U5059" i="4"/>
  <c r="U5060" i="4" s="1"/>
  <c r="AB431" i="4"/>
  <c r="T2701" i="4"/>
  <c r="T2702" i="4" s="1"/>
  <c r="T2703" i="4" s="1"/>
  <c r="T2704" i="4" s="1"/>
  <c r="T2705" i="4" s="1"/>
  <c r="T1153" i="4"/>
  <c r="T174" i="4"/>
  <c r="U5709" i="4"/>
  <c r="U1469" i="4"/>
  <c r="T2722" i="4"/>
  <c r="T108" i="4"/>
  <c r="T109" i="4" s="1"/>
  <c r="T110" i="4" s="1"/>
  <c r="T1866" i="4"/>
  <c r="T1867" i="4" s="1"/>
  <c r="T326" i="4"/>
  <c r="T327" i="4" s="1"/>
  <c r="AB327" i="4"/>
  <c r="U5831" i="4"/>
  <c r="T1546" i="4"/>
  <c r="AB150" i="4"/>
  <c r="T1436" i="4"/>
  <c r="T1437" i="4" s="1"/>
  <c r="T1438" i="4" s="1"/>
  <c r="T1439" i="4" s="1"/>
  <c r="T1440" i="4" s="1"/>
  <c r="T1357" i="4"/>
  <c r="U1606" i="4"/>
  <c r="V1606" i="4" s="1"/>
  <c r="T3501" i="4"/>
  <c r="T3502" i="4" s="1"/>
  <c r="T3503" i="4" s="1"/>
  <c r="U1335" i="4"/>
  <c r="T1342" i="4"/>
  <c r="U5982" i="4"/>
  <c r="T255" i="4"/>
  <c r="T1247" i="4"/>
  <c r="T1376" i="4"/>
  <c r="U5132" i="4"/>
  <c r="T1114" i="4"/>
  <c r="T1115" i="4" s="1"/>
  <c r="T1472" i="4"/>
  <c r="T1473" i="4" s="1"/>
  <c r="T1474" i="4" s="1"/>
  <c r="T1475" i="4" s="1"/>
  <c r="T1476" i="4" s="1"/>
  <c r="U5959" i="4"/>
  <c r="T4766" i="4"/>
  <c r="T4767" i="4" s="1"/>
  <c r="T4768" i="4" s="1"/>
  <c r="T4769" i="4" s="1"/>
  <c r="T2673" i="4"/>
  <c r="T2674" i="4" s="1"/>
  <c r="T5290" i="4"/>
  <c r="T241" i="4"/>
  <c r="T242" i="4" s="1"/>
  <c r="AB242" i="4"/>
  <c r="AB250" i="4"/>
  <c r="AB312" i="4"/>
  <c r="T2683" i="4"/>
  <c r="U4798" i="4"/>
  <c r="U4799" i="4" s="1"/>
  <c r="V4799" i="4" s="1"/>
  <c r="T4850" i="4"/>
  <c r="T1214" i="4"/>
  <c r="AB140" i="4"/>
  <c r="T1413" i="4"/>
  <c r="T1414" i="4" s="1"/>
  <c r="T1415" i="4" s="1"/>
  <c r="T313" i="4"/>
  <c r="T314" i="4" s="1"/>
  <c r="T4625" i="4"/>
  <c r="U1735" i="4"/>
  <c r="V1735" i="4" s="1"/>
  <c r="U5765" i="4"/>
  <c r="U5036" i="4"/>
  <c r="U1454" i="4"/>
  <c r="U1455" i="4" s="1"/>
  <c r="U1456" i="4" s="1"/>
  <c r="T144" i="4"/>
  <c r="T145" i="4" s="1"/>
  <c r="AB145" i="4"/>
  <c r="T1484" i="4"/>
  <c r="T1485" i="4" s="1"/>
  <c r="T2450" i="4"/>
  <c r="T1290" i="4"/>
  <c r="T1291" i="4" s="1"/>
  <c r="T1516" i="4"/>
  <c r="T1173" i="4"/>
  <c r="U277" i="4"/>
  <c r="AB277" i="4" s="1"/>
  <c r="AB278" i="4"/>
  <c r="T5246" i="4"/>
  <c r="T1602" i="4"/>
  <c r="T4321" i="4"/>
  <c r="U1276" i="4"/>
  <c r="U2532" i="4"/>
  <c r="T950" i="4"/>
  <c r="U286" i="4"/>
  <c r="T1263" i="4"/>
  <c r="T1225" i="4"/>
  <c r="U191" i="4"/>
  <c r="AB190" i="4"/>
  <c r="U1417" i="4"/>
  <c r="U1418" i="4" s="1"/>
  <c r="U1557" i="4"/>
  <c r="U1558" i="4" s="1"/>
  <c r="U1559" i="4" s="1"/>
  <c r="U1560" i="4" s="1"/>
  <c r="U1561" i="4" s="1"/>
  <c r="T2386" i="4"/>
  <c r="T2653" i="4"/>
  <c r="T2654" i="4" s="1"/>
  <c r="T2655" i="4" s="1"/>
  <c r="T2656" i="4" s="1"/>
  <c r="T2657" i="4" s="1"/>
  <c r="T1395" i="4"/>
  <c r="T1886" i="4"/>
  <c r="T1887" i="4" s="1"/>
  <c r="AB315" i="4"/>
  <c r="AB550" i="4"/>
  <c r="U551" i="4"/>
  <c r="V551" i="4" s="1"/>
  <c r="U5729" i="4"/>
  <c r="U647" i="4"/>
  <c r="U288" i="4"/>
  <c r="AB288" i="4" s="1"/>
  <c r="U636" i="4"/>
  <c r="V636" i="4" s="1"/>
  <c r="U496" i="4"/>
  <c r="AB490" i="4"/>
  <c r="U5290" i="4"/>
  <c r="AB519" i="4"/>
  <c r="U520" i="4"/>
  <c r="AB434" i="4"/>
  <c r="U790" i="4"/>
  <c r="U677" i="4"/>
  <c r="V677" i="4" s="1"/>
  <c r="U4511" i="4"/>
  <c r="U4732" i="4"/>
  <c r="V4732" i="4" s="1"/>
  <c r="U453" i="4"/>
  <c r="AB448" i="4"/>
  <c r="U4733" i="4"/>
  <c r="V4733" i="4" s="1"/>
  <c r="U5986" i="4"/>
  <c r="U435" i="4"/>
  <c r="U361" i="4"/>
  <c r="U4800" i="4"/>
  <c r="V4800" i="4" s="1"/>
  <c r="U5354" i="4"/>
  <c r="U5355" i="4" s="1"/>
  <c r="U5601" i="4"/>
  <c r="V5601" i="4" s="1"/>
  <c r="U89" i="4"/>
  <c r="U90" i="4" s="1"/>
  <c r="U91" i="4" s="1"/>
  <c r="AB73" i="4"/>
  <c r="U5907" i="4"/>
  <c r="AB510" i="4"/>
  <c r="U459" i="4"/>
  <c r="AB470" i="4"/>
  <c r="U5296" i="4"/>
  <c r="U5297" i="4" s="1"/>
  <c r="U153" i="4"/>
  <c r="AB35" i="4"/>
  <c r="AB395" i="4"/>
  <c r="AB471" i="4"/>
  <c r="U2386" i="4"/>
  <c r="U2387" i="4" s="1"/>
  <c r="AB163" i="4"/>
  <c r="U103" i="4"/>
  <c r="U4916" i="4"/>
  <c r="V4916" i="4" s="1"/>
  <c r="AB271" i="4"/>
  <c r="U4663" i="4"/>
  <c r="V4663" i="4" s="1"/>
  <c r="U5173" i="4"/>
  <c r="U5769" i="4"/>
  <c r="V5769" i="4" s="1"/>
  <c r="U5600" i="4"/>
  <c r="V5600" i="4" s="1"/>
  <c r="AB272" i="4"/>
  <c r="U4736" i="4"/>
  <c r="V4736" i="4" s="1"/>
  <c r="W527" i="4" l="1"/>
  <c r="W340" i="4"/>
  <c r="W476" i="4"/>
  <c r="AB221" i="4"/>
  <c r="W581" i="4"/>
  <c r="W320" i="4"/>
  <c r="V316" i="4"/>
  <c r="AB316" i="4" s="1"/>
  <c r="V496" i="4"/>
  <c r="AB496" i="4" s="1"/>
  <c r="V483" i="4"/>
  <c r="AB483" i="4" s="1"/>
  <c r="V432" i="4"/>
  <c r="AB432" i="4" s="1"/>
  <c r="AB518" i="4"/>
  <c r="U154" i="4"/>
  <c r="V153" i="4"/>
  <c r="AB153" i="4" s="1"/>
  <c r="U460" i="4"/>
  <c r="V459" i="4"/>
  <c r="AB459" i="4" s="1"/>
  <c r="V360" i="4"/>
  <c r="AB360" i="4" s="1"/>
  <c r="V131" i="4"/>
  <c r="AB131" i="4" s="1"/>
  <c r="V520" i="4"/>
  <c r="AB520" i="4" s="1"/>
  <c r="W444" i="4"/>
  <c r="W1134" i="4"/>
  <c r="AB1134" i="4"/>
  <c r="W5968" i="4"/>
  <c r="AB5968" i="4"/>
  <c r="W4698" i="4"/>
  <c r="AB4698" i="4"/>
  <c r="W653" i="4"/>
  <c r="AB653" i="4"/>
  <c r="W1653" i="4"/>
  <c r="AB1653" i="4"/>
  <c r="W6153" i="4"/>
  <c r="AB6153" i="4"/>
  <c r="W5563" i="4"/>
  <c r="AB5563" i="4"/>
  <c r="W5059" i="4"/>
  <c r="AB5059" i="4"/>
  <c r="W4800" i="4"/>
  <c r="AB4800" i="4"/>
  <c r="W3940" i="4"/>
  <c r="AB3940" i="4"/>
  <c r="W1987" i="4"/>
  <c r="AB1987" i="4"/>
  <c r="W2532" i="4"/>
  <c r="AB2532" i="4"/>
  <c r="W1455" i="4"/>
  <c r="AB1455" i="4"/>
  <c r="W2589" i="4"/>
  <c r="AB2589" i="4"/>
  <c r="W2090" i="4"/>
  <c r="AB2090" i="4"/>
  <c r="W2602" i="4"/>
  <c r="AB2602" i="4"/>
  <c r="W5133" i="4"/>
  <c r="AB5133" i="4"/>
  <c r="W5838" i="4"/>
  <c r="AB5838" i="4"/>
  <c r="W1604" i="4"/>
  <c r="AB1604" i="4"/>
  <c r="W1541" i="4"/>
  <c r="AB1541" i="4"/>
  <c r="W4794" i="4"/>
  <c r="AB4794" i="4"/>
  <c r="W2475" i="4"/>
  <c r="AB2475" i="4"/>
  <c r="W2743" i="4"/>
  <c r="AB2743" i="4"/>
  <c r="W2567" i="4"/>
  <c r="AB2567" i="4"/>
  <c r="W5004" i="4"/>
  <c r="AB5004" i="4"/>
  <c r="W5934" i="4"/>
  <c r="AB5934" i="4"/>
  <c r="W5285" i="4"/>
  <c r="AB5285" i="4"/>
  <c r="W1413" i="4"/>
  <c r="AB1413" i="4"/>
  <c r="W2300" i="4"/>
  <c r="AB2300" i="4"/>
  <c r="W3255" i="4"/>
  <c r="AB3255" i="4"/>
  <c r="W1533" i="4"/>
  <c r="AB1533" i="4"/>
  <c r="W2879" i="4"/>
  <c r="AB2879" i="4"/>
  <c r="W5341" i="4"/>
  <c r="AB5341" i="4"/>
  <c r="W1761" i="4"/>
  <c r="AB1761" i="4"/>
  <c r="W5622" i="4"/>
  <c r="AB5622" i="4"/>
  <c r="W677" i="4"/>
  <c r="AB677" i="4"/>
  <c r="W2162" i="4"/>
  <c r="AB2162" i="4"/>
  <c r="W5692" i="4"/>
  <c r="AB5692" i="4"/>
  <c r="W1585" i="4"/>
  <c r="AB1585" i="4"/>
  <c r="W1414" i="4"/>
  <c r="AB1414" i="4"/>
  <c r="W2684" i="4"/>
  <c r="AB2684" i="4"/>
  <c r="W3903" i="4"/>
  <c r="AB3903" i="4"/>
  <c r="W4674" i="4"/>
  <c r="AB4674" i="4"/>
  <c r="W1606" i="4"/>
  <c r="AB1606" i="4"/>
  <c r="W3591" i="4"/>
  <c r="AB3591" i="4"/>
  <c r="W1123" i="4"/>
  <c r="AB1123" i="4"/>
  <c r="W962" i="4"/>
  <c r="AB962" i="4"/>
  <c r="W1575" i="4"/>
  <c r="AB1575" i="4"/>
  <c r="W2435" i="4"/>
  <c r="AB2435" i="4"/>
  <c r="W940" i="4"/>
  <c r="AB940" i="4"/>
  <c r="W1558" i="4"/>
  <c r="AB1558" i="4"/>
  <c r="W3666" i="4"/>
  <c r="AB3666" i="4"/>
  <c r="W3018" i="4"/>
  <c r="AB3018" i="4"/>
  <c r="W2195" i="4"/>
  <c r="AB2195" i="4"/>
  <c r="W4503" i="4"/>
  <c r="AB4503" i="4"/>
  <c r="W5669" i="4"/>
  <c r="AB5669" i="4"/>
  <c r="W5640" i="4"/>
  <c r="AB5640" i="4"/>
  <c r="W1165" i="4"/>
  <c r="AB1165" i="4"/>
  <c r="W5938" i="4"/>
  <c r="AB5938" i="4"/>
  <c r="W1462" i="4"/>
  <c r="AB1462" i="4"/>
  <c r="W1629" i="4"/>
  <c r="AB1629" i="4"/>
  <c r="W4630" i="4"/>
  <c r="AB4630" i="4"/>
  <c r="W1077" i="4"/>
  <c r="AB1077" i="4"/>
  <c r="W5513" i="4"/>
  <c r="AB5513" i="4"/>
  <c r="W4629" i="4"/>
  <c r="AB4629" i="4"/>
  <c r="W4903" i="4"/>
  <c r="AB4903" i="4"/>
  <c r="W1258" i="4"/>
  <c r="AB1258" i="4"/>
  <c r="W2714" i="4"/>
  <c r="AB2714" i="4"/>
  <c r="W4032" i="4"/>
  <c r="AB4032" i="4"/>
  <c r="W4945" i="4"/>
  <c r="AB4945" i="4"/>
  <c r="W1399" i="4"/>
  <c r="AB1399" i="4"/>
  <c r="W1887" i="4"/>
  <c r="AB1887" i="4"/>
  <c r="W1226" i="4"/>
  <c r="AB1226" i="4"/>
  <c r="W4831" i="4"/>
  <c r="AB4831" i="4"/>
  <c r="W2922" i="4"/>
  <c r="AB2922" i="4"/>
  <c r="W1465" i="4"/>
  <c r="AB1465" i="4"/>
  <c r="W4559" i="4"/>
  <c r="AB4559" i="4"/>
  <c r="W5077" i="4"/>
  <c r="AB5077" i="4"/>
  <c r="W3973" i="4"/>
  <c r="AB3973" i="4"/>
  <c r="W2723" i="4"/>
  <c r="AB2723" i="4"/>
  <c r="W4924" i="4"/>
  <c r="AB4924" i="4"/>
  <c r="W2179" i="4"/>
  <c r="AB2179" i="4"/>
  <c r="W4887" i="4"/>
  <c r="AB4887" i="4"/>
  <c r="W5377" i="4"/>
  <c r="AB5377" i="4"/>
  <c r="W2261" i="4"/>
  <c r="AB2261" i="4"/>
  <c r="W5633" i="4"/>
  <c r="AB5633" i="4"/>
  <c r="W636" i="4"/>
  <c r="AB636" i="4"/>
  <c r="W4217" i="4"/>
  <c r="AB4217" i="4"/>
  <c r="W1931" i="4"/>
  <c r="AB1931" i="4"/>
  <c r="W1568" i="4"/>
  <c r="AB1568" i="4"/>
  <c r="W3667" i="4"/>
  <c r="AB3667" i="4"/>
  <c r="W5442" i="4"/>
  <c r="AB5442" i="4"/>
  <c r="W5441" i="4"/>
  <c r="AB5441" i="4"/>
  <c r="W1422" i="4"/>
  <c r="AB1422" i="4"/>
  <c r="W5511" i="4"/>
  <c r="AB5511" i="4"/>
  <c r="W5283" i="4"/>
  <c r="AB5283" i="4"/>
  <c r="W5903" i="4"/>
  <c r="AB5903" i="4"/>
  <c r="W3323" i="4"/>
  <c r="AB3323" i="4"/>
  <c r="W2215" i="4"/>
  <c r="AB2215" i="4"/>
  <c r="W1291" i="4"/>
  <c r="AB1291" i="4"/>
  <c r="W2127" i="4"/>
  <c r="AB2127" i="4"/>
  <c r="W4485" i="4"/>
  <c r="AB4485" i="4"/>
  <c r="W2962" i="4"/>
  <c r="AB2962" i="4"/>
  <c r="W5975" i="4"/>
  <c r="AB5975" i="4"/>
  <c r="W3277" i="4"/>
  <c r="AB3277" i="4"/>
  <c r="W2144" i="4"/>
  <c r="AB2144" i="4"/>
  <c r="W2543" i="4"/>
  <c r="AB2543" i="4"/>
  <c r="W1358" i="4"/>
  <c r="AB1358" i="4"/>
  <c r="W2346" i="4"/>
  <c r="AB2346" i="4"/>
  <c r="W3769" i="4"/>
  <c r="AB3769" i="4"/>
  <c r="W2003" i="4"/>
  <c r="AB2003" i="4"/>
  <c r="W3837" i="4"/>
  <c r="AB3837" i="4"/>
  <c r="W4123" i="4"/>
  <c r="AB4123" i="4"/>
  <c r="W4215" i="4"/>
  <c r="AB4215" i="4"/>
  <c r="W2037" i="4"/>
  <c r="AB2037" i="4"/>
  <c r="W1778" i="4"/>
  <c r="AB1778" i="4"/>
  <c r="W1060" i="4"/>
  <c r="AB1060" i="4"/>
  <c r="W2283" i="4"/>
  <c r="AB2283" i="4"/>
  <c r="W1377" i="4"/>
  <c r="AB1377" i="4"/>
  <c r="W2496" i="4"/>
  <c r="AB2496" i="4"/>
  <c r="W5845" i="4"/>
  <c r="AB5845" i="4"/>
  <c r="W4736" i="4"/>
  <c r="AB4736" i="4"/>
  <c r="W1500" i="4"/>
  <c r="AB1500" i="4"/>
  <c r="W5989" i="4"/>
  <c r="AB5989" i="4"/>
  <c r="W2434" i="4"/>
  <c r="AB2434" i="4"/>
  <c r="W5837" i="4"/>
  <c r="AB5837" i="4"/>
  <c r="W1396" i="4"/>
  <c r="AB1396" i="4"/>
  <c r="W6021" i="4"/>
  <c r="AB6021" i="4"/>
  <c r="W1264" i="4"/>
  <c r="AB1264" i="4"/>
  <c r="W1274" i="4"/>
  <c r="AB1274" i="4"/>
  <c r="W1734" i="4"/>
  <c r="AB1734" i="4"/>
  <c r="W2620" i="4"/>
  <c r="AB2620" i="4"/>
  <c r="W5880" i="4"/>
  <c r="AB5880" i="4"/>
  <c r="W3442" i="4"/>
  <c r="AB3442" i="4"/>
  <c r="W2464" i="4"/>
  <c r="AB2464" i="4"/>
  <c r="W3732" i="4"/>
  <c r="AB3732" i="4"/>
  <c r="W2639" i="4"/>
  <c r="AB2639" i="4"/>
  <c r="W5651" i="4"/>
  <c r="AB5651" i="4"/>
  <c r="W2702" i="4"/>
  <c r="AB2702" i="4"/>
  <c r="W4276" i="4"/>
  <c r="AB4276" i="4"/>
  <c r="W1322" i="4"/>
  <c r="AB1322" i="4"/>
  <c r="W1505" i="4"/>
  <c r="AB1505" i="4"/>
  <c r="W1277" i="4"/>
  <c r="AB1277" i="4"/>
  <c r="W5601" i="4"/>
  <c r="AB5601" i="4"/>
  <c r="W5244" i="4"/>
  <c r="AB5244" i="4"/>
  <c r="W5792" i="4"/>
  <c r="AB5792" i="4"/>
  <c r="W1328" i="4"/>
  <c r="AB1328" i="4"/>
  <c r="W2236" i="4"/>
  <c r="AB2236" i="4"/>
  <c r="W935" i="4"/>
  <c r="AB935" i="4"/>
  <c r="W2089" i="4"/>
  <c r="AB2089" i="4"/>
  <c r="W1180" i="4"/>
  <c r="AB1180" i="4"/>
  <c r="W2057" i="4"/>
  <c r="AB2057" i="4"/>
  <c r="W5512" i="4"/>
  <c r="AB5512" i="4"/>
  <c r="W5981" i="4"/>
  <c r="AB5981" i="4"/>
  <c r="W1435" i="4"/>
  <c r="AB1435" i="4"/>
  <c r="W5832" i="4"/>
  <c r="AB5832" i="4"/>
  <c r="W4070" i="4"/>
  <c r="AB4070" i="4"/>
  <c r="W2108" i="4"/>
  <c r="AB2108" i="4"/>
  <c r="W1787" i="4"/>
  <c r="AB1787" i="4"/>
  <c r="W945" i="4"/>
  <c r="AB945" i="4"/>
  <c r="W2648" i="4"/>
  <c r="AB2648" i="4"/>
  <c r="W2597" i="4"/>
  <c r="AB2597" i="4"/>
  <c r="W956" i="4"/>
  <c r="AB956" i="4"/>
  <c r="W5798" i="4"/>
  <c r="AB5798" i="4"/>
  <c r="W1518" i="4"/>
  <c r="AB1518" i="4"/>
  <c r="W3121" i="4"/>
  <c r="AB3121" i="4"/>
  <c r="W4348" i="4"/>
  <c r="AB4348" i="4"/>
  <c r="W3874" i="4"/>
  <c r="AB3874" i="4"/>
  <c r="W5791" i="4"/>
  <c r="AB5791" i="4"/>
  <c r="W2536" i="4"/>
  <c r="AB2536" i="4"/>
  <c r="W5769" i="4"/>
  <c r="AB5769" i="4"/>
  <c r="W4731" i="4"/>
  <c r="AB4731" i="4"/>
  <c r="W3557" i="4"/>
  <c r="AB3557" i="4"/>
  <c r="W5023" i="4"/>
  <c r="AB5023" i="4"/>
  <c r="W2410" i="4"/>
  <c r="AB2410" i="4"/>
  <c r="W5420" i="4"/>
  <c r="AB5420" i="4"/>
  <c r="W5209" i="4"/>
  <c r="AB5209" i="4"/>
  <c r="W2522" i="4"/>
  <c r="AB2522" i="4"/>
  <c r="W1473" i="4"/>
  <c r="AB1473" i="4"/>
  <c r="W4453" i="4"/>
  <c r="AB4453" i="4"/>
  <c r="W5831" i="4"/>
  <c r="AB5831" i="4"/>
  <c r="W5710" i="4"/>
  <c r="AB5710" i="4"/>
  <c r="W5156" i="4"/>
  <c r="AB5156" i="4"/>
  <c r="W3630" i="4"/>
  <c r="AB3630" i="4"/>
  <c r="W1525" i="4"/>
  <c r="AB1525" i="4"/>
  <c r="W5284" i="4"/>
  <c r="AB5284" i="4"/>
  <c r="W5041" i="4"/>
  <c r="AB5041" i="4"/>
  <c r="W4182" i="4"/>
  <c r="AB4182" i="4"/>
  <c r="W3364" i="4"/>
  <c r="AB3364" i="4"/>
  <c r="W3357" i="4"/>
  <c r="AB3357" i="4"/>
  <c r="W2866" i="4"/>
  <c r="AB2866" i="4"/>
  <c r="W1347" i="4"/>
  <c r="AB1347" i="4"/>
  <c r="W1219" i="4"/>
  <c r="AB1219" i="4"/>
  <c r="W2807" i="4"/>
  <c r="AB2807" i="4"/>
  <c r="W4518" i="4"/>
  <c r="AB4518" i="4"/>
  <c r="W4733" i="4"/>
  <c r="AB4733" i="4"/>
  <c r="W634" i="4"/>
  <c r="AB634" i="4"/>
  <c r="W2654" i="4"/>
  <c r="AB2654" i="4"/>
  <c r="W3084" i="4"/>
  <c r="AB3084" i="4"/>
  <c r="W951" i="4"/>
  <c r="AB951" i="4"/>
  <c r="W4530" i="4"/>
  <c r="AB4530" i="4"/>
  <c r="W5811" i="4"/>
  <c r="AB5811" i="4"/>
  <c r="W5760" i="4"/>
  <c r="AB5760" i="4"/>
  <c r="W2674" i="4"/>
  <c r="AB2674" i="4"/>
  <c r="W2252" i="4"/>
  <c r="AB2252" i="4"/>
  <c r="W5910" i="4"/>
  <c r="AB5910" i="4"/>
  <c r="W5709" i="4"/>
  <c r="AB5709" i="4"/>
  <c r="W1380" i="4"/>
  <c r="AB1380" i="4"/>
  <c r="W2537" i="4"/>
  <c r="AB2537" i="4"/>
  <c r="W6090" i="4"/>
  <c r="AB6090" i="4"/>
  <c r="W6142" i="4"/>
  <c r="AB6142" i="4"/>
  <c r="W1390" i="4"/>
  <c r="AB1390" i="4"/>
  <c r="W3041" i="4"/>
  <c r="AB3041" i="4"/>
  <c r="W2377" i="4"/>
  <c r="AB2377" i="4"/>
  <c r="W1490" i="4"/>
  <c r="AB1490" i="4"/>
  <c r="W1899" i="4"/>
  <c r="AB1899" i="4"/>
  <c r="W5829" i="4"/>
  <c r="AB5829" i="4"/>
  <c r="W5713" i="4"/>
  <c r="AB5713" i="4"/>
  <c r="W5679" i="4"/>
  <c r="AB5679" i="4"/>
  <c r="W4296" i="4"/>
  <c r="AB4296" i="4"/>
  <c r="W2664" i="4"/>
  <c r="AB2664" i="4"/>
  <c r="W2036" i="4"/>
  <c r="AB2036" i="4"/>
  <c r="W3398" i="4"/>
  <c r="AB3398" i="4"/>
  <c r="W4216" i="4"/>
  <c r="AB4216" i="4"/>
  <c r="W1036" i="4"/>
  <c r="AB1036" i="4"/>
  <c r="W1752" i="4"/>
  <c r="AB1752" i="4"/>
  <c r="W4767" i="4"/>
  <c r="AB4767" i="4"/>
  <c r="W2021" i="4"/>
  <c r="AB2021" i="4"/>
  <c r="W2362" i="4"/>
  <c r="AB2362" i="4"/>
  <c r="W1953" i="4"/>
  <c r="AB1953" i="4"/>
  <c r="W4732" i="4"/>
  <c r="AB4732" i="4"/>
  <c r="W4740" i="4"/>
  <c r="AB4740" i="4"/>
  <c r="W4865" i="4"/>
  <c r="AB4865" i="4"/>
  <c r="W4718" i="4"/>
  <c r="AB4718" i="4"/>
  <c r="W5253" i="4"/>
  <c r="AB5253" i="4"/>
  <c r="W4381" i="4"/>
  <c r="AB4381" i="4"/>
  <c r="W1569" i="4"/>
  <c r="AB1569" i="4"/>
  <c r="W5325" i="4"/>
  <c r="AB5325" i="4"/>
  <c r="W1089" i="4"/>
  <c r="AB1089" i="4"/>
  <c r="W4904" i="4"/>
  <c r="AB4904" i="4"/>
  <c r="W1364" i="4"/>
  <c r="AB1364" i="4"/>
  <c r="W5098" i="4"/>
  <c r="AB5098" i="4"/>
  <c r="W2327" i="4"/>
  <c r="AB2327" i="4"/>
  <c r="W5475" i="4"/>
  <c r="AB5475" i="4"/>
  <c r="W1115" i="4"/>
  <c r="AB1115" i="4"/>
  <c r="W5266" i="4"/>
  <c r="AB5266" i="4"/>
  <c r="W2318" i="4"/>
  <c r="AB2318" i="4"/>
  <c r="W2692" i="4"/>
  <c r="AB2692" i="4"/>
  <c r="W1272" i="4"/>
  <c r="AB1272" i="4"/>
  <c r="W2626" i="4"/>
  <c r="AB2626" i="4"/>
  <c r="W5931" i="4"/>
  <c r="AB5931" i="4"/>
  <c r="W967" i="4"/>
  <c r="AB967" i="4"/>
  <c r="W3205" i="4"/>
  <c r="AB3205" i="4"/>
  <c r="W5344" i="4"/>
  <c r="AB5344" i="4"/>
  <c r="W5770" i="4"/>
  <c r="AB5770" i="4"/>
  <c r="W3934" i="4"/>
  <c r="AB3934" i="4"/>
  <c r="W1049" i="4"/>
  <c r="AB1049" i="4"/>
  <c r="W2388" i="4"/>
  <c r="AB2388" i="4"/>
  <c r="W1141" i="4"/>
  <c r="AB1141" i="4"/>
  <c r="W1113" i="4"/>
  <c r="AB1113" i="4"/>
  <c r="W5060" i="4"/>
  <c r="AB5060" i="4"/>
  <c r="W4798" i="4"/>
  <c r="AB4798" i="4"/>
  <c r="W4807" i="4"/>
  <c r="AB4807" i="4"/>
  <c r="W5607" i="4"/>
  <c r="AB5607" i="4"/>
  <c r="W2530" i="4"/>
  <c r="AB2530" i="4"/>
  <c r="W4799" i="4"/>
  <c r="AB4799" i="4"/>
  <c r="W1943" i="4"/>
  <c r="AB1943" i="4"/>
  <c r="W3517" i="4"/>
  <c r="AB3517" i="4"/>
  <c r="W4003" i="4"/>
  <c r="AB4003" i="4"/>
  <c r="W5734" i="4"/>
  <c r="AB5734" i="4"/>
  <c r="W4982" i="4"/>
  <c r="AB4982" i="4"/>
  <c r="W3160" i="4"/>
  <c r="AB3160" i="4"/>
  <c r="W2421" i="4"/>
  <c r="AB2421" i="4"/>
  <c r="W5904" i="4"/>
  <c r="AB5904" i="4"/>
  <c r="W2739" i="4"/>
  <c r="AB2739" i="4"/>
  <c r="W1881" i="4"/>
  <c r="AB1881" i="4"/>
  <c r="W4156" i="4"/>
  <c r="AB4156" i="4"/>
  <c r="W5933" i="4"/>
  <c r="AB5933" i="4"/>
  <c r="W1618" i="4"/>
  <c r="AB1618" i="4"/>
  <c r="W6028" i="4"/>
  <c r="AB6028" i="4"/>
  <c r="W1668" i="4"/>
  <c r="AB1668" i="4"/>
  <c r="W130" i="4"/>
  <c r="W288" i="4"/>
  <c r="W483" i="4"/>
  <c r="W150" i="4"/>
  <c r="W370" i="4"/>
  <c r="W482" i="4"/>
  <c r="W213" i="4"/>
  <c r="W145" i="4"/>
  <c r="W151" i="4"/>
  <c r="W312" i="4"/>
  <c r="W277" i="4"/>
  <c r="W250" i="4"/>
  <c r="W300" i="4"/>
  <c r="W519" i="4"/>
  <c r="W470" i="4"/>
  <c r="W550" i="4"/>
  <c r="W359" i="4"/>
  <c r="W271" i="4"/>
  <c r="W163" i="4"/>
  <c r="W510" i="4"/>
  <c r="W315" i="4"/>
  <c r="W242" i="4"/>
  <c r="W471" i="4"/>
  <c r="W272" i="4"/>
  <c r="W278" i="4"/>
  <c r="W301" i="4"/>
  <c r="W430" i="4"/>
  <c r="W140" i="4"/>
  <c r="W217" i="4"/>
  <c r="W35" i="4"/>
  <c r="W73" i="4"/>
  <c r="W490" i="4"/>
  <c r="W190" i="4"/>
  <c r="W434" i="4"/>
  <c r="W395" i="4"/>
  <c r="W149" i="4"/>
  <c r="W327" i="4"/>
  <c r="W431" i="4"/>
  <c r="W448" i="4"/>
  <c r="U152" i="4"/>
  <c r="U5298" i="4"/>
  <c r="U5299" i="4" s="1"/>
  <c r="AB453" i="4"/>
  <c r="U454" i="4"/>
  <c r="T951" i="4"/>
  <c r="T952" i="4" s="1"/>
  <c r="T953" i="4" s="1"/>
  <c r="T954" i="4" s="1"/>
  <c r="T955" i="4" s="1"/>
  <c r="U1457" i="4"/>
  <c r="T1396" i="4"/>
  <c r="T1397" i="4" s="1"/>
  <c r="U1525" i="4"/>
  <c r="U1526" i="4" s="1"/>
  <c r="U1527" i="4" s="1"/>
  <c r="U1528" i="4" s="1"/>
  <c r="U1529" i="4" s="1"/>
  <c r="U1562" i="4"/>
  <c r="U5442" i="4"/>
  <c r="U5792" i="4"/>
  <c r="U5793" i="4" s="1"/>
  <c r="U5794" i="4" s="1"/>
  <c r="T1215" i="4"/>
  <c r="T1216" i="4" s="1"/>
  <c r="T1217" i="4" s="1"/>
  <c r="T1218" i="4" s="1"/>
  <c r="T1219" i="4" s="1"/>
  <c r="T1220" i="4" s="1"/>
  <c r="T175" i="4"/>
  <c r="T176" i="4" s="1"/>
  <c r="T1231" i="4"/>
  <c r="T1232" i="4" s="1"/>
  <c r="T1233" i="4" s="1"/>
  <c r="AB435" i="4"/>
  <c r="U436" i="4"/>
  <c r="U1425" i="4"/>
  <c r="U1426" i="4" s="1"/>
  <c r="U1419" i="4"/>
  <c r="U5960" i="4"/>
  <c r="T962" i="4"/>
  <c r="T963" i="4" s="1"/>
  <c r="T964" i="4" s="1"/>
  <c r="T965" i="4" s="1"/>
  <c r="T966" i="4" s="1"/>
  <c r="U5284" i="4"/>
  <c r="U5285" i="4" s="1"/>
  <c r="U1465" i="4"/>
  <c r="U1466" i="4" s="1"/>
  <c r="U5037" i="4"/>
  <c r="AB417" i="4"/>
  <c r="U418" i="4"/>
  <c r="U419" i="4" s="1"/>
  <c r="T2658" i="4"/>
  <c r="T2659" i="4" s="1"/>
  <c r="U5983" i="4"/>
  <c r="U3714" i="4"/>
  <c r="V3714" i="4" s="1"/>
  <c r="U1277" i="4"/>
  <c r="U1278" i="4" s="1"/>
  <c r="U5766" i="4"/>
  <c r="U1336" i="4"/>
  <c r="V1336" i="4" s="1"/>
  <c r="U1470" i="4"/>
  <c r="V1470" i="4" s="1"/>
  <c r="AB127" i="4"/>
  <c r="U128" i="4"/>
  <c r="T1226" i="4"/>
  <c r="T1227" i="4" s="1"/>
  <c r="AB381" i="4"/>
  <c r="T382" i="4"/>
  <c r="T383" i="4" s="1"/>
  <c r="T5291" i="4"/>
  <c r="U5133" i="4"/>
  <c r="U5134" i="4" s="1"/>
  <c r="U5135" i="4" s="1"/>
  <c r="T1343" i="4"/>
  <c r="T1344" i="4" s="1"/>
  <c r="U125" i="4"/>
  <c r="T1264" i="4"/>
  <c r="T1265" i="4" s="1"/>
  <c r="T1603" i="4"/>
  <c r="T1666" i="4"/>
  <c r="U5710" i="4"/>
  <c r="T1377" i="4"/>
  <c r="T1378" i="4" s="1"/>
  <c r="T1358" i="4"/>
  <c r="T1359" i="4" s="1"/>
  <c r="U6023" i="4"/>
  <c r="AB191" i="4"/>
  <c r="U192" i="4"/>
  <c r="AB286" i="4"/>
  <c r="U287" i="4"/>
  <c r="T1380" i="4"/>
  <c r="T1381" i="4" s="1"/>
  <c r="AB216" i="4"/>
  <c r="U217" i="4"/>
  <c r="U218" i="4" s="1"/>
  <c r="U2388" i="4"/>
  <c r="T1517" i="4"/>
  <c r="T1248" i="4"/>
  <c r="T1249" i="4" s="1"/>
  <c r="T1322" i="4"/>
  <c r="T1323" i="4" s="1"/>
  <c r="T1304" i="4"/>
  <c r="T4524" i="4"/>
  <c r="T243" i="4"/>
  <c r="AB241" i="4"/>
  <c r="T1126" i="4"/>
  <c r="T1495" i="4"/>
  <c r="T371" i="4"/>
  <c r="AB369" i="4"/>
  <c r="U5255" i="4"/>
  <c r="U5256" i="4" s="1"/>
  <c r="V5256" i="4" s="1"/>
  <c r="U5841" i="4"/>
  <c r="U5095" i="4"/>
  <c r="U5096" i="4" s="1"/>
  <c r="T1547" i="4"/>
  <c r="T1510" i="4"/>
  <c r="U1521" i="4"/>
  <c r="T4209" i="4"/>
  <c r="U2257" i="4"/>
  <c r="U2258" i="4" s="1"/>
  <c r="U4016" i="4"/>
  <c r="U4519" i="4"/>
  <c r="U1502" i="4"/>
  <c r="T1906" i="4"/>
  <c r="T4970" i="4"/>
  <c r="T4971" i="4" s="1"/>
  <c r="U461" i="4"/>
  <c r="AB460" i="4"/>
  <c r="U5603" i="4"/>
  <c r="U5604" i="4" s="1"/>
  <c r="T1659" i="4"/>
  <c r="T2634" i="4"/>
  <c r="U3614" i="4"/>
  <c r="U5871" i="4"/>
  <c r="T2505" i="4"/>
  <c r="T2506" i="4" s="1"/>
  <c r="T2507" i="4" s="1"/>
  <c r="T2508" i="4" s="1"/>
  <c r="T2509" i="4" s="1"/>
  <c r="T2510" i="4" s="1"/>
  <c r="U172" i="4"/>
  <c r="AB173" i="4"/>
  <c r="U1536" i="4"/>
  <c r="U1537" i="4" s="1"/>
  <c r="T1017" i="4"/>
  <c r="T4406" i="4"/>
  <c r="T201" i="4"/>
  <c r="T202" i="4" s="1"/>
  <c r="AB202" i="4"/>
  <c r="T1868" i="4"/>
  <c r="T1869" i="4" s="1"/>
  <c r="T1865" i="4" s="1"/>
  <c r="U1534" i="4"/>
  <c r="U3920" i="4"/>
  <c r="U3921" i="4" s="1"/>
  <c r="U3922" i="4" s="1"/>
  <c r="V3922" i="4" s="1"/>
  <c r="T5303" i="4"/>
  <c r="T5304" i="4" s="1"/>
  <c r="U5804" i="4"/>
  <c r="U5805" i="4" s="1"/>
  <c r="AB154" i="4"/>
  <c r="T2660" i="4"/>
  <c r="U401" i="4"/>
  <c r="U5228" i="4"/>
  <c r="U5229" i="4" s="1"/>
  <c r="U5230" i="4" s="1"/>
  <c r="U5242" i="4" s="1"/>
  <c r="U5243" i="4" s="1"/>
  <c r="U1571" i="4"/>
  <c r="U1572" i="4" s="1"/>
  <c r="U5688" i="4"/>
  <c r="U5689" i="4" s="1"/>
  <c r="T1090" i="4"/>
  <c r="T1091" i="4" s="1"/>
  <c r="T5137" i="4"/>
  <c r="T5138" i="4" s="1"/>
  <c r="T5139" i="4" s="1"/>
  <c r="T5140" i="4" s="1"/>
  <c r="T5141" i="4" s="1"/>
  <c r="U4109" i="4"/>
  <c r="U4110" i="4" s="1"/>
  <c r="U4111" i="4" s="1"/>
  <c r="V4111" i="4" s="1"/>
  <c r="T2813" i="4"/>
  <c r="T5192" i="4"/>
  <c r="T5193" i="4" s="1"/>
  <c r="T4885" i="4"/>
  <c r="T4886" i="4" s="1"/>
  <c r="T4887" i="4" s="1"/>
  <c r="T4888" i="4" s="1"/>
  <c r="U48" i="4"/>
  <c r="U5580" i="4"/>
  <c r="U5581" i="4" s="1"/>
  <c r="U262" i="4"/>
  <c r="U263" i="4" s="1"/>
  <c r="T5261" i="4"/>
  <c r="U4199" i="4"/>
  <c r="U4200" i="4" s="1"/>
  <c r="U4201" i="4" s="1"/>
  <c r="T1163" i="4"/>
  <c r="T1164" i="4" s="1"/>
  <c r="T1165" i="4" s="1"/>
  <c r="T1174" i="4"/>
  <c r="T1292" i="4"/>
  <c r="T1143" i="4"/>
  <c r="T1144" i="4" s="1"/>
  <c r="T1145" i="4" s="1"/>
  <c r="T2603" i="4"/>
  <c r="T2604" i="4" s="1"/>
  <c r="T2605" i="4" s="1"/>
  <c r="T2606" i="4" s="1"/>
  <c r="T328" i="4"/>
  <c r="AB326" i="4"/>
  <c r="T2578" i="4"/>
  <c r="T2579" i="4" s="1"/>
  <c r="T2580" i="4" s="1"/>
  <c r="T2581" i="4" s="1"/>
  <c r="T2582" i="4" s="1"/>
  <c r="T2583" i="4" s="1"/>
  <c r="T303" i="4"/>
  <c r="AB302" i="4"/>
  <c r="U1587" i="4"/>
  <c r="U1588" i="4" s="1"/>
  <c r="U104" i="4"/>
  <c r="AB103" i="4"/>
  <c r="U317" i="4"/>
  <c r="U252" i="4"/>
  <c r="AB253" i="4"/>
  <c r="U109" i="4"/>
  <c r="AB108" i="4"/>
  <c r="T5458" i="4"/>
  <c r="T5459" i="4" s="1"/>
  <c r="T5460" i="4" s="1"/>
  <c r="T146" i="4"/>
  <c r="AB144" i="4"/>
  <c r="T1182" i="4"/>
  <c r="T1183" i="4" s="1"/>
  <c r="T4505" i="4"/>
  <c r="T4506" i="4" s="1"/>
  <c r="T4507" i="4" s="1"/>
  <c r="T2534" i="4"/>
  <c r="U246" i="4"/>
  <c r="T2387" i="4"/>
  <c r="T2388" i="4" s="1"/>
  <c r="T2389" i="4" s="1"/>
  <c r="T2390" i="4" s="1"/>
  <c r="T2391" i="4" s="1"/>
  <c r="T2392" i="4" s="1"/>
  <c r="T4355" i="4"/>
  <c r="T4356" i="4" s="1"/>
  <c r="T3469" i="4"/>
  <c r="T4908" i="4"/>
  <c r="T4909" i="4" s="1"/>
  <c r="U1739" i="4"/>
  <c r="V1739" i="4" s="1"/>
  <c r="T4696" i="4"/>
  <c r="T4595" i="4"/>
  <c r="AB262" i="4"/>
  <c r="U264" i="4"/>
  <c r="U2" i="4" s="1"/>
  <c r="U437" i="4"/>
  <c r="V437" i="4" s="1"/>
  <c r="U5719" i="4"/>
  <c r="U423" i="4"/>
  <c r="V423" i="4" s="1"/>
  <c r="U420" i="4"/>
  <c r="U164" i="4"/>
  <c r="AB164" i="4" s="1"/>
  <c r="U50" i="4"/>
  <c r="AB50" i="4" s="1"/>
  <c r="U545" i="4"/>
  <c r="AB551" i="4"/>
  <c r="U4797" i="4"/>
  <c r="V4797" i="4" s="1"/>
  <c r="U505" i="4"/>
  <c r="V505" i="4" s="1"/>
  <c r="U4587" i="4"/>
  <c r="V4587" i="4" s="1"/>
  <c r="U5908" i="4"/>
  <c r="U5623" i="4"/>
  <c r="U4373" i="4"/>
  <c r="U4555" i="4"/>
  <c r="AB89" i="4"/>
  <c r="U5259" i="4"/>
  <c r="V5259" i="4" s="1"/>
  <c r="U5808" i="4"/>
  <c r="U4972" i="4"/>
  <c r="V4972" i="4" s="1"/>
  <c r="U364" i="4"/>
  <c r="V364" i="4" s="1"/>
  <c r="AB361" i="4"/>
  <c r="U5844" i="4"/>
  <c r="U4696" i="4"/>
  <c r="U463" i="4"/>
  <c r="V463" i="4" s="1"/>
  <c r="U5254" i="4"/>
  <c r="V5254" i="4" s="1"/>
  <c r="AB133" i="4"/>
  <c r="U132" i="4"/>
  <c r="U5602" i="4"/>
  <c r="V5602" i="4" s="1"/>
  <c r="U4204" i="4"/>
  <c r="V4204" i="4" s="1"/>
  <c r="U3718" i="4"/>
  <c r="V3718" i="4" s="1"/>
  <c r="U2184" i="4"/>
  <c r="W316" i="4" l="1"/>
  <c r="W131" i="4"/>
  <c r="W432" i="4"/>
  <c r="W360" i="4"/>
  <c r="W496" i="4"/>
  <c r="W520" i="4"/>
  <c r="V218" i="4"/>
  <c r="AB218" i="4" s="1"/>
  <c r="V419" i="4"/>
  <c r="AB419" i="4" s="1"/>
  <c r="V287" i="4"/>
  <c r="AB287" i="4" s="1"/>
  <c r="V125" i="4"/>
  <c r="W125" i="4" s="1"/>
  <c r="V192" i="4"/>
  <c r="AB192" i="4" s="1"/>
  <c r="V104" i="4"/>
  <c r="AB104" i="4" s="1"/>
  <c r="V461" i="4"/>
  <c r="AB461" i="4" s="1"/>
  <c r="V152" i="4"/>
  <c r="AB152" i="4" s="1"/>
  <c r="V436" i="4"/>
  <c r="AB436" i="4" s="1"/>
  <c r="V545" i="4"/>
  <c r="W545" i="4" s="1"/>
  <c r="W4111" i="4"/>
  <c r="AB4111" i="4"/>
  <c r="W5324" i="4"/>
  <c r="AB5324" i="4"/>
  <c r="W2361" i="4"/>
  <c r="AB2361" i="4"/>
  <c r="W5912" i="4"/>
  <c r="AB5912" i="4"/>
  <c r="W2892" i="4"/>
  <c r="AB2892" i="4"/>
  <c r="W2235" i="4"/>
  <c r="AB2235" i="4"/>
  <c r="W3768" i="4"/>
  <c r="AB3768" i="4"/>
  <c r="W3921" i="4"/>
  <c r="AB3921" i="4"/>
  <c r="W1379" i="4"/>
  <c r="AB1379" i="4"/>
  <c r="W5173" i="4"/>
  <c r="AB5173" i="4"/>
  <c r="W5841" i="4"/>
  <c r="AB5841" i="4"/>
  <c r="W3902" i="4"/>
  <c r="AB3902" i="4"/>
  <c r="W2386" i="4"/>
  <c r="AB2386" i="4"/>
  <c r="W3441" i="4"/>
  <c r="AB3441" i="4"/>
  <c r="W4200" i="4"/>
  <c r="AB4200" i="4"/>
  <c r="W4886" i="4"/>
  <c r="AB4886" i="4"/>
  <c r="W5689" i="4"/>
  <c r="AB5689" i="4"/>
  <c r="W4558" i="4"/>
  <c r="AB4558" i="4"/>
  <c r="W3281" i="4"/>
  <c r="AB3281" i="4"/>
  <c r="W4981" i="4"/>
  <c r="AB4981" i="4"/>
  <c r="W2420" i="4"/>
  <c r="AB2420" i="4"/>
  <c r="W5648" i="4"/>
  <c r="AB5648" i="4"/>
  <c r="W5256" i="4"/>
  <c r="AB5256" i="4"/>
  <c r="W2673" i="4"/>
  <c r="AB2673" i="4"/>
  <c r="W3713" i="4"/>
  <c r="AB3713" i="4"/>
  <c r="W1335" i="4"/>
  <c r="AB1335" i="4"/>
  <c r="W4347" i="4"/>
  <c r="AB4347" i="4"/>
  <c r="W4411" i="4"/>
  <c r="AB4411" i="4"/>
  <c r="W5881" i="4"/>
  <c r="AB5881" i="4"/>
  <c r="W1537" i="4"/>
  <c r="AB1537" i="4"/>
  <c r="W6022" i="4"/>
  <c r="AB6022" i="4"/>
  <c r="W5039" i="4"/>
  <c r="AB5039" i="4"/>
  <c r="W4926" i="4"/>
  <c r="AB4926" i="4"/>
  <c r="W5394" i="4"/>
  <c r="AB5394" i="4"/>
  <c r="W1941" i="4"/>
  <c r="AB1941" i="4"/>
  <c r="W4676" i="4"/>
  <c r="AB4676" i="4"/>
  <c r="W5731" i="4"/>
  <c r="AB5731" i="4"/>
  <c r="W1290" i="4"/>
  <c r="AB1290" i="4"/>
  <c r="W2566" i="4"/>
  <c r="AB2566" i="4"/>
  <c r="W5474" i="4"/>
  <c r="AB5474" i="4"/>
  <c r="W2299" i="4"/>
  <c r="AB2299" i="4"/>
  <c r="W2345" i="4"/>
  <c r="AB2345" i="4"/>
  <c r="W2141" i="4"/>
  <c r="AB2141" i="4"/>
  <c r="W1342" i="4"/>
  <c r="AB1342" i="4"/>
  <c r="W5036" i="4"/>
  <c r="AB5036" i="4"/>
  <c r="W1214" i="4"/>
  <c r="AB1214" i="4"/>
  <c r="W5419" i="4"/>
  <c r="AB5419" i="4"/>
  <c r="W5765" i="4"/>
  <c r="AB5765" i="4"/>
  <c r="W5604" i="4"/>
  <c r="AB5604" i="4"/>
  <c r="W5008" i="4"/>
  <c r="AB5008" i="4"/>
  <c r="W6038" i="4"/>
  <c r="AB6038" i="4"/>
  <c r="W1173" i="4"/>
  <c r="AB1173" i="4"/>
  <c r="W1580" i="4"/>
  <c r="AB1580" i="4"/>
  <c r="W5492" i="4"/>
  <c r="AB5492" i="4"/>
  <c r="W2521" i="4"/>
  <c r="AB2521" i="4"/>
  <c r="W2663" i="4"/>
  <c r="AB2663" i="4"/>
  <c r="W3839" i="4"/>
  <c r="AB3839" i="4"/>
  <c r="W1346" i="4"/>
  <c r="AB1346" i="4"/>
  <c r="W1464" i="4"/>
  <c r="AB1464" i="4"/>
  <c r="W2762" i="4"/>
  <c r="AB2762" i="4"/>
  <c r="W1018" i="4"/>
  <c r="AB1018" i="4"/>
  <c r="W5580" i="4"/>
  <c r="AB5580" i="4"/>
  <c r="W1739" i="4"/>
  <c r="AB1739" i="4"/>
  <c r="W1363" i="4"/>
  <c r="AB1363" i="4"/>
  <c r="W2282" i="4"/>
  <c r="AB2282" i="4"/>
  <c r="W3276" i="4"/>
  <c r="AB3276" i="4"/>
  <c r="W2961" i="4"/>
  <c r="AB2961" i="4"/>
  <c r="W4412" i="4"/>
  <c r="AB4412" i="4"/>
  <c r="W5518" i="4"/>
  <c r="AB5518" i="4"/>
  <c r="W3120" i="4"/>
  <c r="AB3120" i="4"/>
  <c r="W1489" i="4"/>
  <c r="AB1489" i="4"/>
  <c r="W2588" i="4"/>
  <c r="AB2588" i="4"/>
  <c r="W1357" i="4"/>
  <c r="AB1357" i="4"/>
  <c r="W3714" i="4"/>
  <c r="AB3714" i="4"/>
  <c r="W1561" i="4"/>
  <c r="AB1561" i="4"/>
  <c r="W2462" i="4"/>
  <c r="AB2462" i="4"/>
  <c r="W2317" i="4"/>
  <c r="AB2317" i="4"/>
  <c r="W1572" i="4"/>
  <c r="AB1572" i="4"/>
  <c r="W4766" i="4"/>
  <c r="AB4766" i="4"/>
  <c r="W1276" i="4"/>
  <c r="AB1276" i="4"/>
  <c r="W5804" i="4"/>
  <c r="AB5804" i="4"/>
  <c r="W4697" i="4"/>
  <c r="AB4697" i="4"/>
  <c r="W5600" i="4"/>
  <c r="AB5600" i="4"/>
  <c r="W4984" i="4"/>
  <c r="AB4984" i="4"/>
  <c r="W2535" i="4"/>
  <c r="AB2535" i="4"/>
  <c r="W2126" i="4"/>
  <c r="AB2126" i="4"/>
  <c r="W2056" i="4"/>
  <c r="AB2056" i="4"/>
  <c r="W2374" i="4"/>
  <c r="AB2374" i="4"/>
  <c r="W1164" i="4"/>
  <c r="AB1164" i="4"/>
  <c r="W1942" i="4"/>
  <c r="AB1942" i="4"/>
  <c r="W3512" i="4"/>
  <c r="AB3512" i="4"/>
  <c r="W2075" i="4"/>
  <c r="AB2075" i="4"/>
  <c r="W3556" i="4"/>
  <c r="AB3556" i="4"/>
  <c r="W4739" i="4"/>
  <c r="AB4739" i="4"/>
  <c r="W4250" i="4"/>
  <c r="AB4250" i="4"/>
  <c r="W2212" i="4"/>
  <c r="AB2212" i="4"/>
  <c r="W5810" i="4"/>
  <c r="AB5810" i="4"/>
  <c r="W3438" i="4"/>
  <c r="AB3438" i="4"/>
  <c r="W2409" i="4"/>
  <c r="AB2409" i="4"/>
  <c r="W1516" i="4"/>
  <c r="AB1516" i="4"/>
  <c r="W1048" i="4"/>
  <c r="AB1048" i="4"/>
  <c r="W961" i="4"/>
  <c r="AB961" i="4"/>
  <c r="W3632" i="4"/>
  <c r="AB3632" i="4"/>
  <c r="W1546" i="4"/>
  <c r="AB1546" i="4"/>
  <c r="W5297" i="4"/>
  <c r="AB5297" i="4"/>
  <c r="W3695" i="4"/>
  <c r="AB3695" i="4"/>
  <c r="W1886" i="4"/>
  <c r="AB1886" i="4"/>
  <c r="W5132" i="4"/>
  <c r="AB5132" i="4"/>
  <c r="W1969" i="4"/>
  <c r="AB1969" i="4"/>
  <c r="W2326" i="4"/>
  <c r="AB2326" i="4"/>
  <c r="W1247" i="4"/>
  <c r="AB1247" i="4"/>
  <c r="W5255" i="4"/>
  <c r="AB5255" i="4"/>
  <c r="W2534" i="4"/>
  <c r="AB2534" i="4"/>
  <c r="W2582" i="4"/>
  <c r="AB2582" i="4"/>
  <c r="W2653" i="4"/>
  <c r="AB2653" i="4"/>
  <c r="W5229" i="4"/>
  <c r="AB5229" i="4"/>
  <c r="W1986" i="4"/>
  <c r="AB1986" i="4"/>
  <c r="W4599" i="4"/>
  <c r="AB4599" i="4"/>
  <c r="W5376" i="4"/>
  <c r="AB5376" i="4"/>
  <c r="W5759" i="4"/>
  <c r="AB5759" i="4"/>
  <c r="W2738" i="4"/>
  <c r="AB2738" i="4"/>
  <c r="W4532" i="4"/>
  <c r="AB4532" i="4"/>
  <c r="W1376" i="4"/>
  <c r="AB1376" i="4"/>
  <c r="W5982" i="4"/>
  <c r="AB5982" i="4"/>
  <c r="W1524" i="4"/>
  <c r="AB1524" i="4"/>
  <c r="W3665" i="4"/>
  <c r="AB3665" i="4"/>
  <c r="W5118" i="4"/>
  <c r="AB5118" i="4"/>
  <c r="W3083" i="4"/>
  <c r="AB3083" i="4"/>
  <c r="W5009" i="4"/>
  <c r="AB5009" i="4"/>
  <c r="W1321" i="4"/>
  <c r="AB1321" i="4"/>
  <c r="W2474" i="4"/>
  <c r="AB2474" i="4"/>
  <c r="W2683" i="4"/>
  <c r="AB2683" i="4"/>
  <c r="W1114" i="4"/>
  <c r="AB1114" i="4"/>
  <c r="W5291" i="4"/>
  <c r="AB5291" i="4"/>
  <c r="W5259" i="4"/>
  <c r="AB5259" i="4"/>
  <c r="W4866" i="4"/>
  <c r="AB4866" i="4"/>
  <c r="W3322" i="4"/>
  <c r="AB3322" i="4"/>
  <c r="W4506" i="4"/>
  <c r="AB4506" i="4"/>
  <c r="W4293" i="4"/>
  <c r="AB4293" i="4"/>
  <c r="W1557" i="4"/>
  <c r="AB1557" i="4"/>
  <c r="W5100" i="4"/>
  <c r="AB5100" i="4"/>
  <c r="W2722" i="4"/>
  <c r="AB2722" i="4"/>
  <c r="W4969" i="4"/>
  <c r="AB4969" i="4"/>
  <c r="W5873" i="4"/>
  <c r="AB5873" i="4"/>
  <c r="W3159" i="4"/>
  <c r="AB3159" i="4"/>
  <c r="W4017" i="4"/>
  <c r="AB4017" i="4"/>
  <c r="W5800" i="4"/>
  <c r="AB5800" i="4"/>
  <c r="W2178" i="4"/>
  <c r="AB2178" i="4"/>
  <c r="W5959" i="4"/>
  <c r="AB5959" i="4"/>
  <c r="W3400" i="4"/>
  <c r="AB3400" i="4"/>
  <c r="W2161" i="4"/>
  <c r="AB2161" i="4"/>
  <c r="W1735" i="4"/>
  <c r="AB1735" i="4"/>
  <c r="W4830" i="4"/>
  <c r="AB4830" i="4"/>
  <c r="W1952" i="4"/>
  <c r="AB1952" i="4"/>
  <c r="W5602" i="4"/>
  <c r="AB5602" i="4"/>
  <c r="W4916" i="4"/>
  <c r="AB4916" i="4"/>
  <c r="W4663" i="4"/>
  <c r="AB4663" i="4"/>
  <c r="W5941" i="4"/>
  <c r="AB5941" i="4"/>
  <c r="W3476" i="4"/>
  <c r="AB3476" i="4"/>
  <c r="W4452" i="4"/>
  <c r="AB4452" i="4"/>
  <c r="W2821" i="4"/>
  <c r="AB2821" i="4"/>
  <c r="W5581" i="4"/>
  <c r="AB5581" i="4"/>
  <c r="W4484" i="4"/>
  <c r="AB4484" i="4"/>
  <c r="W3664" i="4"/>
  <c r="AB3664" i="4"/>
  <c r="W1914" i="4"/>
  <c r="AB1914" i="4"/>
  <c r="W1454" i="4"/>
  <c r="AB1454" i="4"/>
  <c r="W5772" i="4"/>
  <c r="AB5772" i="4"/>
  <c r="W1305" i="4"/>
  <c r="AB1305" i="4"/>
  <c r="W1674" i="4"/>
  <c r="AB1674" i="4"/>
  <c r="W2657" i="4"/>
  <c r="AB2657" i="4"/>
  <c r="W1395" i="4"/>
  <c r="AB1395" i="4"/>
  <c r="W5564" i="4"/>
  <c r="AB5564" i="4"/>
  <c r="W1940" i="4"/>
  <c r="AB1940" i="4"/>
  <c r="W5263" i="4"/>
  <c r="AB5263" i="4"/>
  <c r="W1183" i="4"/>
  <c r="AB1183" i="4"/>
  <c r="W1878" i="4"/>
  <c r="AB1878" i="4"/>
  <c r="W1436" i="4"/>
  <c r="AB1436" i="4"/>
  <c r="W3590" i="4"/>
  <c r="AB3590" i="4"/>
  <c r="W4122" i="4"/>
  <c r="AB4122" i="4"/>
  <c r="W1898" i="4"/>
  <c r="AB1898" i="4"/>
  <c r="W1417" i="4"/>
  <c r="AB1417" i="4"/>
  <c r="W4092" i="4"/>
  <c r="AB4092" i="4"/>
  <c r="W2604" i="4"/>
  <c r="AB2604" i="4"/>
  <c r="W2194" i="4"/>
  <c r="AB2194" i="4"/>
  <c r="W4110" i="4"/>
  <c r="AB4110" i="4"/>
  <c r="W5395" i="4"/>
  <c r="AB5395" i="4"/>
  <c r="W1472" i="4"/>
  <c r="AB1472" i="4"/>
  <c r="W3239" i="4"/>
  <c r="AB3239" i="4"/>
  <c r="W4155" i="4"/>
  <c r="AB4155" i="4"/>
  <c r="W2260" i="4"/>
  <c r="AB2260" i="4"/>
  <c r="W3873" i="4"/>
  <c r="AB3873" i="4"/>
  <c r="W2857" i="4"/>
  <c r="AB2857" i="4"/>
  <c r="W1153" i="4"/>
  <c r="AB1153" i="4"/>
  <c r="W1665" i="4"/>
  <c r="AB1665" i="4"/>
  <c r="W1225" i="4"/>
  <c r="AB1225" i="4"/>
  <c r="W2258" i="4"/>
  <c r="AB2258" i="4"/>
  <c r="W2878" i="4"/>
  <c r="AB2878" i="4"/>
  <c r="W5967" i="4"/>
  <c r="AB5967" i="4"/>
  <c r="W2433" i="4"/>
  <c r="AB2433" i="4"/>
  <c r="W2107" i="4"/>
  <c r="AB2107" i="4"/>
  <c r="W5994" i="4"/>
  <c r="AB5994" i="4"/>
  <c r="W4809" i="4"/>
  <c r="AB4809" i="4"/>
  <c r="W5352" i="4"/>
  <c r="AB5352" i="4"/>
  <c r="W5096" i="4"/>
  <c r="AB5096" i="4"/>
  <c r="W5155" i="4"/>
  <c r="AB5155" i="4"/>
  <c r="W3615" i="4"/>
  <c r="AB3615" i="4"/>
  <c r="W4213" i="4"/>
  <c r="AB4213" i="4"/>
  <c r="W1602" i="4"/>
  <c r="AB1602" i="4"/>
  <c r="W2798" i="4"/>
  <c r="AB2798" i="4"/>
  <c r="W3726" i="4"/>
  <c r="AB3726" i="4"/>
  <c r="W1470" i="4"/>
  <c r="AB1470" i="4"/>
  <c r="W4093" i="4"/>
  <c r="AB4093" i="4"/>
  <c r="W3204" i="4"/>
  <c r="AB3204" i="4"/>
  <c r="W5206" i="4"/>
  <c r="AB5206" i="4"/>
  <c r="W2035" i="4"/>
  <c r="AB2035" i="4"/>
  <c r="W2701" i="4"/>
  <c r="AB2701" i="4"/>
  <c r="W1588" i="4"/>
  <c r="AB1588" i="4"/>
  <c r="W2713" i="4"/>
  <c r="AB2713" i="4"/>
  <c r="W3356" i="4"/>
  <c r="AB3356" i="4"/>
  <c r="W4069" i="4"/>
  <c r="AB4069" i="4"/>
  <c r="W1091" i="4"/>
  <c r="AB1091" i="4"/>
  <c r="W3933" i="4"/>
  <c r="AB3933" i="4"/>
  <c r="W3922" i="4"/>
  <c r="AB3922" i="4"/>
  <c r="W2637" i="4"/>
  <c r="AB2637" i="4"/>
  <c r="W3040" i="4"/>
  <c r="AB3040" i="4"/>
  <c r="W2002" i="4"/>
  <c r="AB2002" i="4"/>
  <c r="W2625" i="4"/>
  <c r="AB2625" i="4"/>
  <c r="W3439" i="4"/>
  <c r="AB3439" i="4"/>
  <c r="W5609" i="4"/>
  <c r="AB5609" i="4"/>
  <c r="W1263" i="4"/>
  <c r="AB1263" i="4"/>
  <c r="W1469" i="4"/>
  <c r="AB1469" i="4"/>
  <c r="W1230" i="4"/>
  <c r="AB1230" i="4"/>
  <c r="W950" i="4"/>
  <c r="AB950" i="4"/>
  <c r="W4944" i="4"/>
  <c r="AB4944" i="4"/>
  <c r="W5228" i="4"/>
  <c r="AB5228" i="4"/>
  <c r="W5296" i="4"/>
  <c r="AB5296" i="4"/>
  <c r="W2914" i="4"/>
  <c r="AB2914" i="4"/>
  <c r="W3972" i="4"/>
  <c r="AB3972" i="4"/>
  <c r="W2020" i="4"/>
  <c r="AB2020" i="4"/>
  <c r="W2619" i="4"/>
  <c r="AB2619" i="4"/>
  <c r="W1930" i="4"/>
  <c r="AB1930" i="4"/>
  <c r="W2893" i="4"/>
  <c r="AB2893" i="4"/>
  <c r="W5608" i="4"/>
  <c r="AB5608" i="4"/>
  <c r="W2542" i="4"/>
  <c r="AB2542" i="4"/>
  <c r="W2251" i="4"/>
  <c r="AB2251" i="4"/>
  <c r="W1145" i="4"/>
  <c r="AB1145" i="4"/>
  <c r="W1877" i="4"/>
  <c r="AB1877" i="4"/>
  <c r="W1880" i="4"/>
  <c r="AB1880" i="4"/>
  <c r="W4034" i="4"/>
  <c r="AB4034" i="4"/>
  <c r="W5678" i="4"/>
  <c r="AB5678" i="4"/>
  <c r="W5847" i="4"/>
  <c r="AB5847" i="4"/>
  <c r="W5354" i="4"/>
  <c r="AB5354" i="4"/>
  <c r="W2495" i="4"/>
  <c r="AB2495" i="4"/>
  <c r="W5290" i="4"/>
  <c r="AB5290" i="4"/>
  <c r="W1336" i="4"/>
  <c r="AB1336" i="4"/>
  <c r="W326" i="4"/>
  <c r="W104" i="4"/>
  <c r="W108" i="4"/>
  <c r="W302" i="4"/>
  <c r="W192" i="4"/>
  <c r="W453" i="4"/>
  <c r="W286" i="4"/>
  <c r="W202" i="4"/>
  <c r="W241" i="4"/>
  <c r="W191" i="4"/>
  <c r="W164" i="4"/>
  <c r="W262" i="4"/>
  <c r="W369" i="4"/>
  <c r="W253" i="4"/>
  <c r="W154" i="4"/>
  <c r="W89" i="4"/>
  <c r="W153" i="4"/>
  <c r="W460" i="4"/>
  <c r="W459" i="4"/>
  <c r="W361" i="4"/>
  <c r="W133" i="4"/>
  <c r="W381" i="4"/>
  <c r="W551" i="4"/>
  <c r="W144" i="4"/>
  <c r="W50" i="4"/>
  <c r="W216" i="4"/>
  <c r="W417" i="4"/>
  <c r="W103" i="4"/>
  <c r="W127" i="4"/>
  <c r="W435" i="4"/>
  <c r="W173" i="4"/>
  <c r="U5286" i="4"/>
  <c r="U5291" i="4" s="1"/>
  <c r="U5292" i="4" s="1"/>
  <c r="T1511" i="4"/>
  <c r="T5461" i="4"/>
  <c r="AB109" i="4"/>
  <c r="U110" i="4"/>
  <c r="U51" i="4"/>
  <c r="AB51" i="4" s="1"/>
  <c r="U49" i="4"/>
  <c r="U4017" i="4"/>
  <c r="U4018" i="4" s="1"/>
  <c r="V4018" i="4" s="1"/>
  <c r="AB401" i="4"/>
  <c r="U402" i="4"/>
  <c r="U403" i="4" s="1"/>
  <c r="T5292" i="4"/>
  <c r="T4596" i="4"/>
  <c r="T4508" i="4"/>
  <c r="T4509" i="4" s="1"/>
  <c r="T4510" i="4" s="1"/>
  <c r="U165" i="4"/>
  <c r="U1467" i="4"/>
  <c r="V1467" i="4" s="1"/>
  <c r="U5872" i="4"/>
  <c r="T1660" i="4"/>
  <c r="T1382" i="4"/>
  <c r="T1383" i="4" s="1"/>
  <c r="T1384" i="4" s="1"/>
  <c r="T1385" i="4" s="1"/>
  <c r="AB317" i="4"/>
  <c r="U318" i="4"/>
  <c r="U1420" i="4"/>
  <c r="U1421" i="4" s="1"/>
  <c r="U1422" i="4" s="1"/>
  <c r="U1423" i="4" s="1"/>
  <c r="U1522" i="4"/>
  <c r="V1522" i="4" s="1"/>
  <c r="AB420" i="4"/>
  <c r="U421" i="4"/>
  <c r="U1279" i="4"/>
  <c r="V1279" i="4" s="1"/>
  <c r="U1503" i="4"/>
  <c r="V1503" i="4" s="1"/>
  <c r="T4697" i="4"/>
  <c r="T4698" i="4" s="1"/>
  <c r="U3615" i="4"/>
  <c r="U3616" i="4" s="1"/>
  <c r="U5843" i="4"/>
  <c r="U5842" i="4"/>
  <c r="T1250" i="4"/>
  <c r="T1251" i="4" s="1"/>
  <c r="T1252" i="4" s="1"/>
  <c r="T1253" i="4" s="1"/>
  <c r="T2814" i="4"/>
  <c r="U4520" i="4"/>
  <c r="V4520" i="4" s="1"/>
  <c r="T1305" i="4"/>
  <c r="T1306" i="4" s="1"/>
  <c r="U1535" i="4"/>
  <c r="V1535" i="4" s="1"/>
  <c r="U5136" i="4"/>
  <c r="V5136" i="4" s="1"/>
  <c r="T1127" i="4"/>
  <c r="T1234" i="4"/>
  <c r="T1235" i="4" s="1"/>
  <c r="AB132" i="4"/>
  <c r="U133" i="4"/>
  <c r="U134" i="4" s="1"/>
  <c r="T1345" i="4"/>
  <c r="T1346" i="4" s="1"/>
  <c r="T1347" i="4" s="1"/>
  <c r="T1348" i="4" s="1"/>
  <c r="U5244" i="4"/>
  <c r="U5245" i="4" s="1"/>
  <c r="AB246" i="4"/>
  <c r="U247" i="4"/>
  <c r="AB48" i="4"/>
  <c r="U4374" i="4"/>
  <c r="T4669" i="4"/>
  <c r="T329" i="4"/>
  <c r="AB328" i="4"/>
  <c r="T1146" i="4"/>
  <c r="T1116" i="4"/>
  <c r="T4026" i="4"/>
  <c r="T4828" i="4"/>
  <c r="T4829" i="4" s="1"/>
  <c r="T4830" i="4" s="1"/>
  <c r="T4831" i="4" s="1"/>
  <c r="T4832" i="4" s="1"/>
  <c r="U5320" i="4"/>
  <c r="U5321" i="4" s="1"/>
  <c r="U5462" i="4"/>
  <c r="U5309" i="4"/>
  <c r="U3715" i="4"/>
  <c r="T5372" i="4"/>
  <c r="T5373" i="4" s="1"/>
  <c r="T1441" i="4"/>
  <c r="U5097" i="4"/>
  <c r="U5116" i="4"/>
  <c r="U1427" i="4"/>
  <c r="T2472" i="4"/>
  <c r="T2473" i="4" s="1"/>
  <c r="T2474" i="4" s="1"/>
  <c r="T2475" i="4" s="1"/>
  <c r="T2476" i="4" s="1"/>
  <c r="T2477" i="4" s="1"/>
  <c r="T2478" i="4" s="1"/>
  <c r="T2479" i="4" s="1"/>
  <c r="U4967" i="4"/>
  <c r="T4920" i="4"/>
  <c r="U6024" i="4"/>
  <c r="T1579" i="4"/>
  <c r="U5021" i="4"/>
  <c r="U5022" i="4" s="1"/>
  <c r="U5023" i="4" s="1"/>
  <c r="U5024" i="4" s="1"/>
  <c r="U5531" i="4"/>
  <c r="U5366" i="4"/>
  <c r="U5367" i="4" s="1"/>
  <c r="V5367" i="4" s="1"/>
  <c r="U2446" i="4"/>
  <c r="U2447" i="4" s="1"/>
  <c r="AB264" i="4"/>
  <c r="T5142" i="4"/>
  <c r="T5080" i="4"/>
  <c r="T5081" i="4" s="1"/>
  <c r="T5082" i="4" s="1"/>
  <c r="T4278" i="4"/>
  <c r="T4802" i="4"/>
  <c r="U4917" i="4"/>
  <c r="U1937" i="4"/>
  <c r="U5143" i="4"/>
  <c r="T5151" i="4"/>
  <c r="T5152" i="4" s="1"/>
  <c r="T2872" i="4"/>
  <c r="U1324" i="4"/>
  <c r="T4525" i="4"/>
  <c r="U219" i="4"/>
  <c r="U1361" i="4"/>
  <c r="U1362" i="4" s="1"/>
  <c r="T5040" i="4"/>
  <c r="U5690" i="4"/>
  <c r="U5691" i="4" s="1"/>
  <c r="U5692" i="4" s="1"/>
  <c r="U5605" i="4"/>
  <c r="U2259" i="4"/>
  <c r="U2260" i="4" s="1"/>
  <c r="U2261" i="4" s="1"/>
  <c r="U2262" i="4" s="1"/>
  <c r="T4869" i="4"/>
  <c r="T4870" i="4" s="1"/>
  <c r="T4871" i="4" s="1"/>
  <c r="T4872" i="4" s="1"/>
  <c r="T1875" i="4"/>
  <c r="T2323" i="4"/>
  <c r="T2324" i="4" s="1"/>
  <c r="U1343" i="4"/>
  <c r="U289" i="4"/>
  <c r="U290" i="4" s="1"/>
  <c r="T203" i="4"/>
  <c r="AB201" i="4"/>
  <c r="T1888" i="4"/>
  <c r="U61" i="4"/>
  <c r="AB252" i="4"/>
  <c r="U1563" i="4"/>
  <c r="T5233" i="4"/>
  <c r="T5234" i="4" s="1"/>
  <c r="U155" i="4"/>
  <c r="T4724" i="4"/>
  <c r="T4725" i="4" s="1"/>
  <c r="T4726" i="4" s="1"/>
  <c r="T4727" i="4" s="1"/>
  <c r="U4364" i="4"/>
  <c r="U1589" i="4"/>
  <c r="V1589" i="4" s="1"/>
  <c r="T5125" i="4"/>
  <c r="T5126" i="4" s="1"/>
  <c r="AB172" i="4"/>
  <c r="T1154" i="4"/>
  <c r="T1155" i="4" s="1"/>
  <c r="U5145" i="4"/>
  <c r="U5146" i="4" s="1"/>
  <c r="V5146" i="4" s="1"/>
  <c r="T4482" i="4"/>
  <c r="T4483" i="4" s="1"/>
  <c r="T4484" i="4" s="1"/>
  <c r="T4485" i="4" s="1"/>
  <c r="T4486" i="4" s="1"/>
  <c r="U5061" i="4"/>
  <c r="U5560" i="4"/>
  <c r="U5561" i="4" s="1"/>
  <c r="T111" i="4"/>
  <c r="T112" i="4" s="1"/>
  <c r="AB112" i="4"/>
  <c r="U5716" i="4"/>
  <c r="U1573" i="4"/>
  <c r="V1573" i="4" s="1"/>
  <c r="U142" i="4"/>
  <c r="AB143" i="4"/>
  <c r="U1266" i="4"/>
  <c r="U4801" i="4"/>
  <c r="V4801" i="4" s="1"/>
  <c r="AB423" i="4"/>
  <c r="U180" i="4"/>
  <c r="U4919" i="4"/>
  <c r="V4919" i="4" s="1"/>
  <c r="U439" i="4"/>
  <c r="AB437" i="4"/>
  <c r="U5909" i="4"/>
  <c r="AB463" i="4"/>
  <c r="U464" i="4"/>
  <c r="U507" i="4"/>
  <c r="V507" i="4" s="1"/>
  <c r="AB505" i="4"/>
  <c r="U58" i="4"/>
  <c r="U5809" i="4"/>
  <c r="U4977" i="4"/>
  <c r="V4977" i="4" s="1"/>
  <c r="U4444" i="4"/>
  <c r="V4444" i="4" s="1"/>
  <c r="U5034" i="4"/>
  <c r="V5034" i="4" s="1"/>
  <c r="U4089" i="4"/>
  <c r="U4090" i="4" s="1"/>
  <c r="U5507" i="4"/>
  <c r="U4179" i="4"/>
  <c r="U5636" i="4"/>
  <c r="U5637" i="4" s="1"/>
  <c r="AB61" i="4"/>
  <c r="U5260" i="4"/>
  <c r="V5260" i="4" s="1"/>
  <c r="U135" i="4"/>
  <c r="V135" i="4" s="1"/>
  <c r="AB289" i="4"/>
  <c r="U3720" i="4"/>
  <c r="V3720" i="4" s="1"/>
  <c r="U362" i="4"/>
  <c r="AB364" i="4"/>
  <c r="U5414" i="4"/>
  <c r="U5415" i="4" s="1"/>
  <c r="V5415" i="4" s="1"/>
  <c r="U5582" i="4"/>
  <c r="U5583" i="4" s="1"/>
  <c r="U5314" i="4"/>
  <c r="V5314" i="4" s="1"/>
  <c r="U3689" i="4"/>
  <c r="U5149" i="4"/>
  <c r="V5149" i="4" s="1"/>
  <c r="U4430" i="4"/>
  <c r="U4431" i="4" s="1"/>
  <c r="U4432" i="4" s="1"/>
  <c r="U1975" i="4"/>
  <c r="U5202" i="4"/>
  <c r="V5202" i="4" s="1"/>
  <c r="U5558" i="4"/>
  <c r="V5558" i="4" s="1"/>
  <c r="W218" i="4" l="1"/>
  <c r="W152" i="4"/>
  <c r="W436" i="4"/>
  <c r="W461" i="4"/>
  <c r="U52" i="4"/>
  <c r="U53" i="4" s="1"/>
  <c r="W287" i="4"/>
  <c r="AB545" i="4"/>
  <c r="W419" i="4"/>
  <c r="U5508" i="4"/>
  <c r="V5507" i="4"/>
  <c r="V403" i="4"/>
  <c r="AB403" i="4" s="1"/>
  <c r="AB125" i="4"/>
  <c r="V439" i="4"/>
  <c r="AB439" i="4" s="1"/>
  <c r="V421" i="4"/>
  <c r="AB421" i="4" s="1"/>
  <c r="V49" i="4"/>
  <c r="AB49" i="4" s="1"/>
  <c r="V110" i="4"/>
  <c r="AB110" i="4" s="1"/>
  <c r="V318" i="4"/>
  <c r="AB318" i="4" s="1"/>
  <c r="V362" i="4"/>
  <c r="AB362" i="4" s="1"/>
  <c r="V247" i="4"/>
  <c r="AB247" i="4" s="1"/>
  <c r="V290" i="4"/>
  <c r="W290" i="4" s="1"/>
  <c r="W2603" i="4"/>
  <c r="AB2603" i="4"/>
  <c r="W1155" i="4"/>
  <c r="AB1155" i="4"/>
  <c r="W5688" i="4"/>
  <c r="AB5688" i="4"/>
  <c r="W2473" i="4"/>
  <c r="AB2473" i="4"/>
  <c r="W4364" i="4"/>
  <c r="AB4364" i="4"/>
  <c r="W4204" i="4"/>
  <c r="AB4204" i="4"/>
  <c r="W1573" i="4"/>
  <c r="AB1573" i="4"/>
  <c r="W5620" i="4"/>
  <c r="AB5620" i="4"/>
  <c r="W5455" i="4"/>
  <c r="AB5455" i="4"/>
  <c r="W3321" i="4"/>
  <c r="AB3321" i="4"/>
  <c r="W4908" i="4"/>
  <c r="AB4908" i="4"/>
  <c r="W4247" i="4"/>
  <c r="AB4247" i="4"/>
  <c r="W3967" i="4"/>
  <c r="AB3967" i="4"/>
  <c r="W3280" i="4"/>
  <c r="AB3280" i="4"/>
  <c r="W2074" i="4"/>
  <c r="AB2074" i="4"/>
  <c r="W1233" i="4"/>
  <c r="AB1233" i="4"/>
  <c r="W3614" i="4"/>
  <c r="AB3614" i="4"/>
  <c r="W4018" i="4"/>
  <c r="AB4018" i="4"/>
  <c r="W1876" i="4"/>
  <c r="AB1876" i="4"/>
  <c r="W4557" i="4"/>
  <c r="AB4557" i="4"/>
  <c r="W5292" i="4"/>
  <c r="AB5292" i="4"/>
  <c r="W2360" i="4"/>
  <c r="AB2360" i="4"/>
  <c r="W3720" i="4"/>
  <c r="AB3720" i="4"/>
  <c r="W5202" i="4"/>
  <c r="AB5202" i="4"/>
  <c r="W4431" i="4"/>
  <c r="AB4431" i="4"/>
  <c r="W4919" i="4"/>
  <c r="AB4919" i="4"/>
  <c r="W3627" i="4"/>
  <c r="AB3627" i="4"/>
  <c r="W2001" i="4"/>
  <c r="AB2001" i="4"/>
  <c r="W5775" i="4"/>
  <c r="AB5775" i="4"/>
  <c r="W1536" i="4"/>
  <c r="AB1536" i="4"/>
  <c r="W3082" i="4"/>
  <c r="AB3082" i="4"/>
  <c r="W2125" i="4"/>
  <c r="AB2125" i="4"/>
  <c r="W1284" i="4"/>
  <c r="AB1284" i="4"/>
  <c r="W1365" i="4"/>
  <c r="AB1365" i="4"/>
  <c r="W5367" i="4"/>
  <c r="AB5367" i="4"/>
  <c r="W4943" i="4"/>
  <c r="AB4943" i="4"/>
  <c r="W5677" i="4"/>
  <c r="AB5677" i="4"/>
  <c r="W5517" i="4"/>
  <c r="AB5517" i="4"/>
  <c r="W5871" i="4"/>
  <c r="AB5871" i="4"/>
  <c r="W4016" i="4"/>
  <c r="AB4016" i="4"/>
  <c r="W5205" i="4"/>
  <c r="AB5205" i="4"/>
  <c r="W2387" i="4"/>
  <c r="AB2387" i="4"/>
  <c r="W4587" i="4"/>
  <c r="AB4587" i="4"/>
  <c r="W2509" i="4"/>
  <c r="AB2509" i="4"/>
  <c r="W5717" i="4"/>
  <c r="AB5717" i="4"/>
  <c r="W3034" i="4"/>
  <c r="AB3034" i="4"/>
  <c r="W1929" i="4"/>
  <c r="AB1929" i="4"/>
  <c r="W2960" i="4"/>
  <c r="AB2960" i="4"/>
  <c r="W3475" i="4"/>
  <c r="AB3475" i="4"/>
  <c r="W2019" i="4"/>
  <c r="AB2019" i="4"/>
  <c r="W5801" i="4"/>
  <c r="AB5801" i="4"/>
  <c r="W2213" i="4"/>
  <c r="AB2213" i="4"/>
  <c r="W4805" i="4"/>
  <c r="AB4805" i="4"/>
  <c r="W5532" i="4"/>
  <c r="AB5532" i="4"/>
  <c r="W4454" i="4"/>
  <c r="AB4454" i="4"/>
  <c r="W2913" i="4"/>
  <c r="AB2913" i="4"/>
  <c r="W2193" i="4"/>
  <c r="AB2193" i="4"/>
  <c r="W1126" i="4"/>
  <c r="AB1126" i="4"/>
  <c r="W1503" i="4"/>
  <c r="AB1503" i="4"/>
  <c r="W1467" i="4"/>
  <c r="AB1467" i="4"/>
  <c r="W5294" i="4"/>
  <c r="AB5294" i="4"/>
  <c r="W2634" i="4"/>
  <c r="AB2634" i="4"/>
  <c r="W5022" i="4"/>
  <c r="AB5022" i="4"/>
  <c r="W3920" i="4"/>
  <c r="AB3920" i="4"/>
  <c r="W3730" i="4"/>
  <c r="AB3730" i="4"/>
  <c r="W1502" i="4"/>
  <c r="AB1502" i="4"/>
  <c r="W2373" i="4"/>
  <c r="AB2373" i="4"/>
  <c r="W4597" i="4"/>
  <c r="AB4597" i="4"/>
  <c r="W1279" i="4"/>
  <c r="AB1279" i="4"/>
  <c r="W5145" i="4"/>
  <c r="AB5145" i="4"/>
  <c r="W2820" i="4"/>
  <c r="AB2820" i="4"/>
  <c r="W1985" i="4"/>
  <c r="AB1985" i="4"/>
  <c r="W6037" i="4"/>
  <c r="AB6037" i="4"/>
  <c r="W2407" i="4"/>
  <c r="AB2407" i="4"/>
  <c r="W4986" i="4"/>
  <c r="AB4986" i="4"/>
  <c r="W1535" i="4"/>
  <c r="AB1535" i="4"/>
  <c r="W1278" i="4"/>
  <c r="AB1278" i="4"/>
  <c r="W1968" i="4"/>
  <c r="AB1968" i="4"/>
  <c r="W5136" i="4"/>
  <c r="AB5136" i="4"/>
  <c r="W5149" i="4"/>
  <c r="AB5149" i="4"/>
  <c r="W2797" i="4"/>
  <c r="AB2797" i="4"/>
  <c r="W4292" i="4"/>
  <c r="AB4292" i="4"/>
  <c r="W2232" i="4"/>
  <c r="AB2232" i="4"/>
  <c r="W2177" i="4"/>
  <c r="AB2177" i="4"/>
  <c r="W2494" i="4"/>
  <c r="AB2494" i="4"/>
  <c r="W3238" i="4"/>
  <c r="AB3238" i="4"/>
  <c r="W4524" i="4"/>
  <c r="AB4524" i="4"/>
  <c r="W4795" i="4"/>
  <c r="AB4795" i="4"/>
  <c r="W2519" i="4"/>
  <c r="AB2519" i="4"/>
  <c r="W1534" i="4"/>
  <c r="AB1534" i="4"/>
  <c r="W4507" i="4"/>
  <c r="AB4507" i="4"/>
  <c r="W4885" i="4"/>
  <c r="AB4885" i="4"/>
  <c r="W1466" i="4"/>
  <c r="AB1466" i="4"/>
  <c r="W3555" i="4"/>
  <c r="AB3555" i="4"/>
  <c r="W5812" i="4"/>
  <c r="AB5812" i="4"/>
  <c r="W4801" i="4"/>
  <c r="AB4801" i="4"/>
  <c r="W1939" i="4"/>
  <c r="AB1939" i="4"/>
  <c r="W5309" i="4"/>
  <c r="AB5309" i="4"/>
  <c r="W1897" i="4"/>
  <c r="AB1897" i="4"/>
  <c r="W4124" i="4"/>
  <c r="AB4124" i="4"/>
  <c r="W1587" i="4"/>
  <c r="AB1587" i="4"/>
  <c r="W2160" i="4"/>
  <c r="AB2160" i="4"/>
  <c r="W2029" i="4"/>
  <c r="AB2029" i="4"/>
  <c r="W4983" i="4"/>
  <c r="AB4983" i="4"/>
  <c r="W3437" i="4"/>
  <c r="AB3437" i="4"/>
  <c r="W2660" i="4"/>
  <c r="AB2660" i="4"/>
  <c r="W4249" i="4"/>
  <c r="AB4249" i="4"/>
  <c r="W2298" i="4"/>
  <c r="AB2298" i="4"/>
  <c r="W5117" i="4"/>
  <c r="AB5117" i="4"/>
  <c r="W2088" i="4"/>
  <c r="AB2088" i="4"/>
  <c r="W5243" i="4"/>
  <c r="AB5243" i="4"/>
  <c r="W4209" i="4"/>
  <c r="AB4209" i="4"/>
  <c r="W4797" i="4"/>
  <c r="AB4797" i="4"/>
  <c r="W4870" i="4"/>
  <c r="AB4870" i="4"/>
  <c r="W5135" i="4"/>
  <c r="AB5135" i="4"/>
  <c r="W3872" i="4"/>
  <c r="AB3872" i="4"/>
  <c r="W5561" i="4"/>
  <c r="AB5561" i="4"/>
  <c r="W1589" i="4"/>
  <c r="AB1589" i="4"/>
  <c r="W5421" i="4"/>
  <c r="AB5421" i="4"/>
  <c r="W2257" i="4"/>
  <c r="AB2257" i="4"/>
  <c r="W5042" i="4"/>
  <c r="AB5042" i="4"/>
  <c r="W3119" i="4"/>
  <c r="AB3119" i="4"/>
  <c r="W1913" i="4"/>
  <c r="AB1913" i="4"/>
  <c r="W4154" i="4"/>
  <c r="AB4154" i="4"/>
  <c r="W4922" i="4"/>
  <c r="AB4922" i="4"/>
  <c r="W2581" i="4"/>
  <c r="AB2581" i="4"/>
  <c r="W1304" i="4"/>
  <c r="AB1304" i="4"/>
  <c r="W1522" i="4"/>
  <c r="AB1522" i="4"/>
  <c r="W4972" i="4"/>
  <c r="AB4972" i="4"/>
  <c r="W5351" i="4"/>
  <c r="AB5351" i="4"/>
  <c r="W1143" i="4"/>
  <c r="AB1143" i="4"/>
  <c r="W4199" i="4"/>
  <c r="AB4199" i="4"/>
  <c r="W5366" i="4"/>
  <c r="AB5366" i="4"/>
  <c r="W1267" i="4"/>
  <c r="AB1267" i="4"/>
  <c r="W4772" i="4"/>
  <c r="AB4772" i="4"/>
  <c r="W3473" i="4"/>
  <c r="AB3473" i="4"/>
  <c r="W2055" i="4"/>
  <c r="AB2055" i="4"/>
  <c r="W3799" i="4"/>
  <c r="AB3799" i="4"/>
  <c r="W4432" i="4"/>
  <c r="AB4432" i="4"/>
  <c r="W2324" i="4"/>
  <c r="AB2324" i="4"/>
  <c r="W2419" i="4"/>
  <c r="AB2419" i="4"/>
  <c r="W5401" i="4"/>
  <c r="AB5401" i="4"/>
  <c r="W1017" i="4"/>
  <c r="AB1017" i="4"/>
  <c r="W2234" i="4"/>
  <c r="AB2234" i="4"/>
  <c r="W5321" i="4"/>
  <c r="AB5321" i="4"/>
  <c r="W4673" i="4"/>
  <c r="AB4673" i="4"/>
  <c r="W4520" i="4"/>
  <c r="AB4520" i="4"/>
  <c r="W1521" i="4"/>
  <c r="AB1521" i="4"/>
  <c r="W5460" i="4"/>
  <c r="AB5460" i="4"/>
  <c r="W3901" i="4"/>
  <c r="AB3901" i="4"/>
  <c r="W5491" i="4"/>
  <c r="AB5491" i="4"/>
  <c r="W4598" i="4"/>
  <c r="AB4598" i="4"/>
  <c r="W4483" i="4"/>
  <c r="AB4483" i="4"/>
  <c r="W5406" i="4"/>
  <c r="AB5406" i="4"/>
  <c r="W3692" i="4"/>
  <c r="AB3692" i="4"/>
  <c r="W4628" i="4"/>
  <c r="AB4628" i="4"/>
  <c r="W2249" i="4"/>
  <c r="AB2249" i="4"/>
  <c r="W4325" i="4"/>
  <c r="AB4325" i="4"/>
  <c r="W2624" i="4"/>
  <c r="AB2624" i="4"/>
  <c r="W5019" i="4"/>
  <c r="AB5019" i="4"/>
  <c r="W3355" i="4"/>
  <c r="AB3355" i="4"/>
  <c r="W1325" i="4"/>
  <c r="AB1325" i="4"/>
  <c r="W1938" i="4"/>
  <c r="AB1938" i="4"/>
  <c r="W3663" i="4"/>
  <c r="AB3663" i="4"/>
  <c r="W4968" i="4"/>
  <c r="AB4968" i="4"/>
  <c r="W2587" i="4"/>
  <c r="AB2587" i="4"/>
  <c r="W5993" i="4"/>
  <c r="AB5993" i="4"/>
  <c r="W4519" i="4"/>
  <c r="AB4519" i="4"/>
  <c r="W5254" i="4"/>
  <c r="AB5254" i="4"/>
  <c r="W2835" i="4"/>
  <c r="AB2835" i="4"/>
  <c r="W3716" i="4"/>
  <c r="AB3716" i="4"/>
  <c r="W6157" i="4"/>
  <c r="AB6157" i="4"/>
  <c r="W5260" i="4"/>
  <c r="AB5260" i="4"/>
  <c r="W5261" i="4"/>
  <c r="AB5261" i="4"/>
  <c r="W2541" i="4"/>
  <c r="AB2541" i="4"/>
  <c r="W5415" i="4"/>
  <c r="AB5415" i="4"/>
  <c r="W4696" i="4"/>
  <c r="AB4696" i="4"/>
  <c r="W5062" i="4"/>
  <c r="AB5062" i="4"/>
  <c r="W5146" i="4"/>
  <c r="AB5146" i="4"/>
  <c r="W4505" i="4"/>
  <c r="AB4505" i="4"/>
  <c r="W1889" i="4"/>
  <c r="AB1889" i="4"/>
  <c r="W2432" i="4"/>
  <c r="AB2432" i="4"/>
  <c r="W5603" i="4"/>
  <c r="AB5603" i="4"/>
  <c r="W2281" i="4"/>
  <c r="AB2281" i="4"/>
  <c r="W5095" i="4"/>
  <c r="AB5095" i="4"/>
  <c r="W4829" i="4"/>
  <c r="AB4829" i="4"/>
  <c r="W3396" i="4"/>
  <c r="AB3396" i="4"/>
  <c r="W2698" i="4"/>
  <c r="AB2698" i="4"/>
  <c r="W1510" i="4"/>
  <c r="AB1510" i="4"/>
  <c r="W5102" i="4"/>
  <c r="AB5102" i="4"/>
  <c r="W1174" i="4"/>
  <c r="AB1174" i="4"/>
  <c r="W4109" i="4"/>
  <c r="AB4109" i="4"/>
  <c r="W3767" i="4"/>
  <c r="AB3767" i="4"/>
  <c r="W1090" i="4"/>
  <c r="AB1090" i="4"/>
  <c r="W3937" i="4"/>
  <c r="AB3937" i="4"/>
  <c r="W2856" i="4"/>
  <c r="AB2856" i="4"/>
  <c r="W3589" i="4"/>
  <c r="AB3589" i="4"/>
  <c r="W2315" i="4"/>
  <c r="AB2315" i="4"/>
  <c r="W4741" i="4"/>
  <c r="AB4741" i="4"/>
  <c r="W1163" i="4"/>
  <c r="AB1163" i="4"/>
  <c r="W4091" i="4"/>
  <c r="AB4091" i="4"/>
  <c r="W5152" i="4"/>
  <c r="AB5152" i="4"/>
  <c r="W1182" i="4"/>
  <c r="AB1182" i="4"/>
  <c r="W2447" i="4"/>
  <c r="AB2447" i="4"/>
  <c r="W5850" i="4"/>
  <c r="AB5850" i="4"/>
  <c r="W4030" i="4"/>
  <c r="AB4030" i="4"/>
  <c r="W5719" i="4"/>
  <c r="AB5719" i="4"/>
  <c r="W3161" i="4"/>
  <c r="AB3161" i="4"/>
  <c r="W5762" i="4"/>
  <c r="AB5762" i="4"/>
  <c r="W3283" i="4"/>
  <c r="AB3283" i="4"/>
  <c r="W5915" i="4"/>
  <c r="AB5915" i="4"/>
  <c r="W3835" i="4"/>
  <c r="AB3835" i="4"/>
  <c r="W2565" i="4"/>
  <c r="AB2565" i="4"/>
  <c r="W5101" i="4"/>
  <c r="AB5101" i="4"/>
  <c r="W3718" i="4"/>
  <c r="AB3718" i="4"/>
  <c r="W4627" i="4"/>
  <c r="AB4627" i="4"/>
  <c r="W1571" i="4"/>
  <c r="AB1571" i="4"/>
  <c r="W5647" i="4"/>
  <c r="AB5647" i="4"/>
  <c r="W2142" i="4"/>
  <c r="AB2142" i="4"/>
  <c r="W5471" i="4"/>
  <c r="AB5471" i="4"/>
  <c r="W2463" i="4"/>
  <c r="AB2463" i="4"/>
  <c r="W3511" i="4"/>
  <c r="AB3511" i="4"/>
  <c r="W5730" i="4"/>
  <c r="AB5730" i="4"/>
  <c r="W5623" i="4"/>
  <c r="AB5623" i="4"/>
  <c r="W2106" i="4"/>
  <c r="AB2106" i="4"/>
  <c r="W5373" i="4"/>
  <c r="AB5373" i="4"/>
  <c r="W4373" i="4"/>
  <c r="AB4373" i="4"/>
  <c r="W1659" i="4"/>
  <c r="AB1659" i="4"/>
  <c r="W2761" i="4"/>
  <c r="AB2761" i="4"/>
  <c r="W505" i="4"/>
  <c r="W364" i="4"/>
  <c r="W317" i="4"/>
  <c r="W403" i="4"/>
  <c r="W264" i="4"/>
  <c r="W401" i="4"/>
  <c r="W437" i="4"/>
  <c r="W201" i="4"/>
  <c r="W463" i="4"/>
  <c r="W423" i="4"/>
  <c r="W132" i="4"/>
  <c r="W289" i="4"/>
  <c r="W172" i="4"/>
  <c r="W252" i="4"/>
  <c r="W48" i="4"/>
  <c r="W112" i="4"/>
  <c r="W328" i="4"/>
  <c r="W246" i="4"/>
  <c r="W51" i="4"/>
  <c r="W61" i="4"/>
  <c r="W420" i="4"/>
  <c r="W109" i="4"/>
  <c r="W143" i="4"/>
  <c r="U5293" i="4"/>
  <c r="U5294" i="4" s="1"/>
  <c r="U5295" i="4" s="1"/>
  <c r="U4091" i="4"/>
  <c r="U6025" i="4"/>
  <c r="AB219" i="4"/>
  <c r="U220" i="4"/>
  <c r="U62" i="4"/>
  <c r="U3716" i="4"/>
  <c r="U3717" i="4" s="1"/>
  <c r="U1267" i="4"/>
  <c r="U5098" i="4"/>
  <c r="U5099" i="4" s="1"/>
  <c r="T1147" i="4"/>
  <c r="U4968" i="4"/>
  <c r="T1442" i="4"/>
  <c r="U5717" i="4"/>
  <c r="U5718" i="4" s="1"/>
  <c r="U5062" i="4"/>
  <c r="AB155" i="4"/>
  <c r="U156" i="4"/>
  <c r="U1344" i="4"/>
  <c r="U5144" i="4"/>
  <c r="V5144" i="4" s="1"/>
  <c r="U5312" i="4"/>
  <c r="U5310" i="4"/>
  <c r="V5310" i="4" s="1"/>
  <c r="U1938" i="4"/>
  <c r="U1939" i="4" s="1"/>
  <c r="U4365" i="4"/>
  <c r="V4365" i="4" s="1"/>
  <c r="U1564" i="4"/>
  <c r="U5532" i="4"/>
  <c r="AB142" i="4"/>
  <c r="U143" i="4"/>
  <c r="U1369" i="4"/>
  <c r="U1370" i="4" s="1"/>
  <c r="U1371" i="4" s="1"/>
  <c r="U1372" i="4" s="1"/>
  <c r="U1363" i="4"/>
  <c r="U1364" i="4" s="1"/>
  <c r="U1365" i="4" s="1"/>
  <c r="U4918" i="4"/>
  <c r="V4918" i="4" s="1"/>
  <c r="U5873" i="4"/>
  <c r="U5874" i="4" s="1"/>
  <c r="U5584" i="4"/>
  <c r="U5585" i="4" s="1"/>
  <c r="U5586" i="4" s="1"/>
  <c r="U5606" i="4"/>
  <c r="U5607" i="4" s="1"/>
  <c r="U5463" i="4"/>
  <c r="V5463" i="4" s="1"/>
  <c r="T1117" i="4"/>
  <c r="U1325" i="4"/>
  <c r="U1326" i="4" s="1"/>
  <c r="U1327" i="4" s="1"/>
  <c r="T1307" i="4"/>
  <c r="T1308" i="4" s="1"/>
  <c r="T1309" i="4" s="1"/>
  <c r="T1310" i="4" s="1"/>
  <c r="T1311" i="4" s="1"/>
  <c r="U4180" i="4"/>
  <c r="T1889" i="4"/>
  <c r="T1890" i="4" s="1"/>
  <c r="T1891" i="4" s="1"/>
  <c r="T1876" i="4"/>
  <c r="T1877" i="4" s="1"/>
  <c r="T4279" i="4"/>
  <c r="U5117" i="4"/>
  <c r="U5118" i="4" s="1"/>
  <c r="U5119" i="4" s="1"/>
  <c r="U5120" i="4" s="1"/>
  <c r="T2873" i="4"/>
  <c r="T1580" i="4"/>
  <c r="T1581" i="4" s="1"/>
  <c r="AB165" i="4"/>
  <c r="U166" i="4"/>
  <c r="U39" i="4"/>
  <c r="U4206" i="4"/>
  <c r="U4845" i="4"/>
  <c r="U4846" i="4" s="1"/>
  <c r="U3924" i="4"/>
  <c r="T5153" i="4"/>
  <c r="T5154" i="4" s="1"/>
  <c r="T5155" i="4" s="1"/>
  <c r="T5156" i="4" s="1"/>
  <c r="U5322" i="4"/>
  <c r="U5545" i="4"/>
  <c r="U5546" i="4" s="1"/>
  <c r="U5547" i="4" s="1"/>
  <c r="U465" i="4"/>
  <c r="AB464" i="4"/>
  <c r="AB175" i="4"/>
  <c r="U4366" i="4"/>
  <c r="T2134" i="4"/>
  <c r="T2135" i="4" s="1"/>
  <c r="T2136" i="4" s="1"/>
  <c r="T2137" i="4" s="1"/>
  <c r="T2992" i="4"/>
  <c r="T2417" i="4"/>
  <c r="T2418" i="4" s="1"/>
  <c r="T2419" i="4" s="1"/>
  <c r="T2420" i="4" s="1"/>
  <c r="T2421" i="4" s="1"/>
  <c r="T2422" i="4" s="1"/>
  <c r="T2423" i="4" s="1"/>
  <c r="T2424" i="4" s="1"/>
  <c r="T2425" i="4" s="1"/>
  <c r="U136" i="4"/>
  <c r="T5179" i="4"/>
  <c r="T5180" i="4" s="1"/>
  <c r="T4979" i="4"/>
  <c r="T4980" i="4" s="1"/>
  <c r="U5496" i="4"/>
  <c r="T3231" i="4"/>
  <c r="T1184" i="4"/>
  <c r="U5074" i="4"/>
  <c r="U5075" i="4" s="1"/>
  <c r="U5076" i="4" s="1"/>
  <c r="T4357" i="4"/>
  <c r="T4358" i="4" s="1"/>
  <c r="T2635" i="4"/>
  <c r="T2539" i="4"/>
  <c r="T2540" i="4" s="1"/>
  <c r="T2541" i="4" s="1"/>
  <c r="T2542" i="4" s="1"/>
  <c r="T2543" i="4" s="1"/>
  <c r="T2544" i="4" s="1"/>
  <c r="T2545" i="4" s="1"/>
  <c r="T2546" i="4" s="1"/>
  <c r="T2547" i="4" s="1"/>
  <c r="U3965" i="4"/>
  <c r="T113" i="4"/>
  <c r="AB111" i="4"/>
  <c r="T4889" i="4"/>
  <c r="T4890" i="4" s="1"/>
  <c r="T4891" i="4" s="1"/>
  <c r="T4892" i="4" s="1"/>
  <c r="T4893" i="4" s="1"/>
  <c r="T4191" i="4"/>
  <c r="T5399" i="4"/>
  <c r="T1960" i="4"/>
  <c r="T1961" i="4" s="1"/>
  <c r="T1962" i="4" s="1"/>
  <c r="T1963" i="4" s="1"/>
  <c r="T4555" i="4"/>
  <c r="T4556" i="4" s="1"/>
  <c r="T4557" i="4" s="1"/>
  <c r="T4558" i="4" s="1"/>
  <c r="T4559" i="4" s="1"/>
  <c r="T4560" i="4" s="1"/>
  <c r="U4202" i="4"/>
  <c r="T2622" i="4"/>
  <c r="T2623" i="4" s="1"/>
  <c r="T2624" i="4" s="1"/>
  <c r="T2625" i="4" s="1"/>
  <c r="T2626" i="4" s="1"/>
  <c r="T2627" i="4" s="1"/>
  <c r="T2628" i="4" s="1"/>
  <c r="T2629" i="4" s="1"/>
  <c r="T5262" i="4"/>
  <c r="U5457" i="4"/>
  <c r="U5555" i="4"/>
  <c r="U5556" i="4" s="1"/>
  <c r="U181" i="4"/>
  <c r="AB180" i="4"/>
  <c r="U5720" i="4"/>
  <c r="U5721" i="4" s="1"/>
  <c r="T1895" i="4"/>
  <c r="U1538" i="4"/>
  <c r="T2325" i="4"/>
  <c r="T2326" i="4" s="1"/>
  <c r="T2327" i="4" s="1"/>
  <c r="T2328" i="4" s="1"/>
  <c r="T2329" i="4" s="1"/>
  <c r="T2330" i="4" s="1"/>
  <c r="T2331" i="4" s="1"/>
  <c r="AB26" i="4"/>
  <c r="T4152" i="4"/>
  <c r="T4153" i="4" s="1"/>
  <c r="T4154" i="4" s="1"/>
  <c r="T4155" i="4" s="1"/>
  <c r="T4156" i="4" s="1"/>
  <c r="T4157" i="4" s="1"/>
  <c r="T4158" i="4" s="1"/>
  <c r="AB52" i="4"/>
  <c r="U3381" i="4"/>
  <c r="U3382" i="4" s="1"/>
  <c r="U3383" i="4" s="1"/>
  <c r="V3383" i="4" s="1"/>
  <c r="U265" i="4"/>
  <c r="T3195" i="4"/>
  <c r="T4242" i="4"/>
  <c r="U4284" i="4"/>
  <c r="U4285" i="4" s="1"/>
  <c r="V4285" i="4" s="1"/>
  <c r="U65" i="4"/>
  <c r="U66" i="4" s="1"/>
  <c r="U5174" i="4"/>
  <c r="U5370" i="4"/>
  <c r="AB58" i="4"/>
  <c r="T5028" i="4"/>
  <c r="T5029" i="4" s="1"/>
  <c r="U5562" i="4"/>
  <c r="U4595" i="4"/>
  <c r="T4062" i="4"/>
  <c r="T4063" i="4" s="1"/>
  <c r="T1175" i="4"/>
  <c r="T4657" i="4"/>
  <c r="T1166" i="4"/>
  <c r="T4737" i="4"/>
  <c r="T4738" i="4" s="1"/>
  <c r="T4739" i="4" s="1"/>
  <c r="T4740" i="4" s="1"/>
  <c r="T4741" i="4" s="1"/>
  <c r="T2661" i="4"/>
  <c r="T2662" i="4" s="1"/>
  <c r="T2663" i="4" s="1"/>
  <c r="T2664" i="4" s="1"/>
  <c r="T2665" i="4" s="1"/>
  <c r="T2666" i="4" s="1"/>
  <c r="T2667" i="4" s="1"/>
  <c r="T2668" i="4" s="1"/>
  <c r="U5300" i="4"/>
  <c r="U5301" i="4" s="1"/>
  <c r="U5302" i="4" s="1"/>
  <c r="T1092" i="4"/>
  <c r="T5374" i="4"/>
  <c r="T5375" i="4" s="1"/>
  <c r="T5376" i="4" s="1"/>
  <c r="T5377" i="4" s="1"/>
  <c r="T4582" i="4"/>
  <c r="T4583" i="4" s="1"/>
  <c r="T4584" i="4" s="1"/>
  <c r="T4585" i="4" s="1"/>
  <c r="T4586" i="4" s="1"/>
  <c r="U293" i="4"/>
  <c r="U3690" i="4"/>
  <c r="U4625" i="4"/>
  <c r="T3896" i="4"/>
  <c r="T5348" i="4"/>
  <c r="U63" i="4"/>
  <c r="AB63" i="4" s="1"/>
  <c r="T4792" i="4"/>
  <c r="U2448" i="4"/>
  <c r="T3583" i="4"/>
  <c r="U269" i="4"/>
  <c r="T204" i="4"/>
  <c r="AB203" i="4"/>
  <c r="U5150" i="4"/>
  <c r="V5150" i="4" s="1"/>
  <c r="U1866" i="4"/>
  <c r="U4978" i="4"/>
  <c r="V4978" i="4" s="1"/>
  <c r="U5557" i="4"/>
  <c r="V5557" i="4" s="1"/>
  <c r="U5559" i="4"/>
  <c r="V5559" i="4" s="1"/>
  <c r="U509" i="4"/>
  <c r="V509" i="4" s="1"/>
  <c r="AB507" i="4"/>
  <c r="AB135" i="4"/>
  <c r="U5317" i="4"/>
  <c r="V5317" i="4" s="1"/>
  <c r="U5642" i="4"/>
  <c r="V5642" i="4" s="1"/>
  <c r="U3829" i="4"/>
  <c r="V3829" i="4" s="1"/>
  <c r="U85" i="4"/>
  <c r="U5186" i="4"/>
  <c r="U5509" i="4"/>
  <c r="V5509" i="4" s="1"/>
  <c r="U5038" i="4"/>
  <c r="V5038" i="4" s="1"/>
  <c r="U3719" i="4"/>
  <c r="V3719" i="4" s="1"/>
  <c r="U4268" i="4"/>
  <c r="U4269" i="4" s="1"/>
  <c r="U41" i="4"/>
  <c r="AB65" i="4"/>
  <c r="U5087" i="4"/>
  <c r="U4858" i="4"/>
  <c r="V4858" i="4" s="1"/>
  <c r="U4115" i="4"/>
  <c r="U4289" i="4"/>
  <c r="Q3" i="1"/>
  <c r="S3" i="1" s="1"/>
  <c r="Q4" i="1"/>
  <c r="Q5" i="1"/>
  <c r="Q6" i="1"/>
  <c r="Q7" i="1"/>
  <c r="S7" i="1" s="1"/>
  <c r="Q8" i="1"/>
  <c r="Q9" i="1"/>
  <c r="Q10" i="1"/>
  <c r="Q11" i="1"/>
  <c r="S11" i="1" s="1"/>
  <c r="Q12" i="1"/>
  <c r="S12" i="1" s="1"/>
  <c r="Q13" i="1"/>
  <c r="Q14" i="1"/>
  <c r="Q15" i="1"/>
  <c r="Q16" i="1"/>
  <c r="Q17" i="1"/>
  <c r="S17" i="1" s="1"/>
  <c r="Q18" i="1"/>
  <c r="S18" i="1" s="1"/>
  <c r="Q19" i="1"/>
  <c r="S19" i="1" s="1"/>
  <c r="Q20" i="1"/>
  <c r="Q21" i="1"/>
  <c r="Q22" i="1"/>
  <c r="Q23" i="1"/>
  <c r="S23" i="1" s="1"/>
  <c r="Q24" i="1"/>
  <c r="Q25" i="1"/>
  <c r="Q26" i="1"/>
  <c r="Q27" i="1"/>
  <c r="S27" i="1" s="1"/>
  <c r="Q28" i="1"/>
  <c r="S28" i="1" s="1"/>
  <c r="Q29" i="1"/>
  <c r="Q30" i="1"/>
  <c r="Q31" i="1"/>
  <c r="Q32" i="1"/>
  <c r="Q33" i="1"/>
  <c r="S33" i="1" s="1"/>
  <c r="Q34" i="1"/>
  <c r="S34" i="1" s="1"/>
  <c r="Q35" i="1"/>
  <c r="S35" i="1" s="1"/>
  <c r="Q36" i="1"/>
  <c r="Q37" i="1"/>
  <c r="Q38" i="1"/>
  <c r="Q39" i="1"/>
  <c r="S39" i="1" s="1"/>
  <c r="Q40" i="1"/>
  <c r="Q41" i="1"/>
  <c r="Q42" i="1"/>
  <c r="Q43" i="1"/>
  <c r="S43" i="1" s="1"/>
  <c r="Q44" i="1"/>
  <c r="S44" i="1" s="1"/>
  <c r="Q45" i="1"/>
  <c r="Q46" i="1"/>
  <c r="Q47" i="1"/>
  <c r="Q48" i="1"/>
  <c r="Q49" i="1"/>
  <c r="S49" i="1" s="1"/>
  <c r="Q50" i="1"/>
  <c r="S50" i="1" s="1"/>
  <c r="Q51" i="1"/>
  <c r="S51" i="1" s="1"/>
  <c r="Q52" i="1"/>
  <c r="Q53" i="1"/>
  <c r="Q54" i="1"/>
  <c r="Q55" i="1"/>
  <c r="Q56" i="1"/>
  <c r="Q57" i="1"/>
  <c r="Q58" i="1"/>
  <c r="Q59" i="1"/>
  <c r="S59" i="1" s="1"/>
  <c r="Q60" i="1"/>
  <c r="S60" i="1" s="1"/>
  <c r="Q61" i="1"/>
  <c r="Q62" i="1"/>
  <c r="Q63" i="1"/>
  <c r="Q64" i="1"/>
  <c r="Q65" i="1"/>
  <c r="S65" i="1" s="1"/>
  <c r="Q66" i="1"/>
  <c r="S66" i="1" s="1"/>
  <c r="Q67" i="1"/>
  <c r="S67" i="1" s="1"/>
  <c r="Q68" i="1"/>
  <c r="Q69" i="1"/>
  <c r="Q70" i="1"/>
  <c r="Q71" i="1"/>
  <c r="S71" i="1" s="1"/>
  <c r="Q72" i="1"/>
  <c r="Q73" i="1"/>
  <c r="Q74" i="1"/>
  <c r="Q75" i="1"/>
  <c r="S75" i="1" s="1"/>
  <c r="Q76" i="1"/>
  <c r="S76" i="1" s="1"/>
  <c r="Q77" i="1"/>
  <c r="Q78" i="1"/>
  <c r="Q79" i="1"/>
  <c r="Q80" i="1"/>
  <c r="Q81" i="1"/>
  <c r="S81" i="1" s="1"/>
  <c r="Q82" i="1"/>
  <c r="S82" i="1" s="1"/>
  <c r="Q83" i="1"/>
  <c r="S83" i="1" s="1"/>
  <c r="Q84" i="1"/>
  <c r="Q85" i="1"/>
  <c r="Q86" i="1"/>
  <c r="Q87" i="1"/>
  <c r="S87" i="1" s="1"/>
  <c r="Q88" i="1"/>
  <c r="Q89" i="1"/>
  <c r="Q90" i="1"/>
  <c r="Q91" i="1"/>
  <c r="Q92" i="1"/>
  <c r="S92" i="1" s="1"/>
  <c r="Q93" i="1"/>
  <c r="Q94" i="1"/>
  <c r="Q95" i="1"/>
  <c r="Q96" i="1"/>
  <c r="Q97" i="1"/>
  <c r="S97" i="1" s="1"/>
  <c r="Q98" i="1"/>
  <c r="S98" i="1" s="1"/>
  <c r="Q99" i="1"/>
  <c r="Q100" i="1"/>
  <c r="Q101" i="1"/>
  <c r="Q102" i="1"/>
  <c r="Q103" i="1"/>
  <c r="S103" i="1" s="1"/>
  <c r="Q104" i="1"/>
  <c r="Q105" i="1"/>
  <c r="Q106" i="1"/>
  <c r="Q107" i="1"/>
  <c r="Q108" i="1"/>
  <c r="Q109" i="1"/>
  <c r="Q110" i="1"/>
  <c r="Q111" i="1"/>
  <c r="Q112" i="1"/>
  <c r="Q113" i="1"/>
  <c r="S113" i="1" s="1"/>
  <c r="Q114" i="1"/>
  <c r="S114" i="1" s="1"/>
  <c r="Q115" i="1"/>
  <c r="S115" i="1" s="1"/>
  <c r="Q116" i="1"/>
  <c r="Q117" i="1"/>
  <c r="Q118" i="1"/>
  <c r="Q119" i="1"/>
  <c r="S119" i="1" s="1"/>
  <c r="Q120" i="1"/>
  <c r="Q121" i="1"/>
  <c r="Q122" i="1"/>
  <c r="Q123" i="1"/>
  <c r="S123" i="1" s="1"/>
  <c r="Q124" i="1"/>
  <c r="S124" i="1" s="1"/>
  <c r="Q125" i="1"/>
  <c r="Q126" i="1"/>
  <c r="Q127" i="1"/>
  <c r="Q128" i="1"/>
  <c r="Q129" i="1"/>
  <c r="S129" i="1" s="1"/>
  <c r="Q130" i="1"/>
  <c r="S130" i="1" s="1"/>
  <c r="Q131" i="1"/>
  <c r="S131" i="1" s="1"/>
  <c r="Q132" i="1"/>
  <c r="Q133" i="1"/>
  <c r="Q134" i="1"/>
  <c r="Q135" i="1"/>
  <c r="S135" i="1" s="1"/>
  <c r="Q136" i="1"/>
  <c r="Q137" i="1"/>
  <c r="Q138" i="1"/>
  <c r="Q139" i="1"/>
  <c r="S139" i="1" s="1"/>
  <c r="Q140" i="1"/>
  <c r="S140" i="1" s="1"/>
  <c r="Q141" i="1"/>
  <c r="Q142" i="1"/>
  <c r="Q143" i="1"/>
  <c r="Q144" i="1"/>
  <c r="Q145" i="1"/>
  <c r="S145" i="1" s="1"/>
  <c r="Q146" i="1"/>
  <c r="S146" i="1" s="1"/>
  <c r="Q147" i="1"/>
  <c r="S147" i="1" s="1"/>
  <c r="Q148" i="1"/>
  <c r="Q149" i="1"/>
  <c r="Q150" i="1"/>
  <c r="Q151" i="1"/>
  <c r="S151" i="1" s="1"/>
  <c r="Q152" i="1"/>
  <c r="Q153" i="1"/>
  <c r="Q154" i="1"/>
  <c r="Q155" i="1"/>
  <c r="S155" i="1" s="1"/>
  <c r="Q156" i="1"/>
  <c r="S156" i="1" s="1"/>
  <c r="Q157" i="1"/>
  <c r="Q158" i="1"/>
  <c r="Q159" i="1"/>
  <c r="Q160" i="1"/>
  <c r="Q161" i="1"/>
  <c r="S161" i="1" s="1"/>
  <c r="Q162" i="1"/>
  <c r="S162" i="1" s="1"/>
  <c r="Q163" i="1"/>
  <c r="S163" i="1" s="1"/>
  <c r="Q164" i="1"/>
  <c r="Q165" i="1"/>
  <c r="Q166" i="1"/>
  <c r="Q167" i="1"/>
  <c r="S167" i="1" s="1"/>
  <c r="Q168" i="1"/>
  <c r="Q169" i="1"/>
  <c r="Q170" i="1"/>
  <c r="Q171" i="1"/>
  <c r="S171" i="1" s="1"/>
  <c r="Q172" i="1"/>
  <c r="S172" i="1" s="1"/>
  <c r="Q173" i="1"/>
  <c r="Q174" i="1"/>
  <c r="Q175" i="1"/>
  <c r="Q176" i="1"/>
  <c r="Q177" i="1"/>
  <c r="S177" i="1" s="1"/>
  <c r="Q178" i="1"/>
  <c r="S178" i="1" s="1"/>
  <c r="Q179" i="1"/>
  <c r="S179" i="1" s="1"/>
  <c r="Q180" i="1"/>
  <c r="Q181" i="1"/>
  <c r="Q182" i="1"/>
  <c r="Q183" i="1"/>
  <c r="S183" i="1" s="1"/>
  <c r="Q184" i="1"/>
  <c r="Q185" i="1"/>
  <c r="Q186" i="1"/>
  <c r="Q187" i="1"/>
  <c r="S187" i="1" s="1"/>
  <c r="Q188" i="1"/>
  <c r="S188" i="1" s="1"/>
  <c r="Q189" i="1"/>
  <c r="Q190" i="1"/>
  <c r="Q191" i="1"/>
  <c r="Q192" i="1"/>
  <c r="Q193" i="1"/>
  <c r="S193" i="1" s="1"/>
  <c r="Q194" i="1"/>
  <c r="S194" i="1" s="1"/>
  <c r="Q195" i="1"/>
  <c r="S195" i="1" s="1"/>
  <c r="Q196" i="1"/>
  <c r="Q197" i="1"/>
  <c r="Q198" i="1"/>
  <c r="Q199" i="1"/>
  <c r="S199" i="1" s="1"/>
  <c r="Q200" i="1"/>
  <c r="Q201" i="1"/>
  <c r="Q202" i="1"/>
  <c r="Q203" i="1"/>
  <c r="S203" i="1" s="1"/>
  <c r="Q204" i="1"/>
  <c r="S204" i="1" s="1"/>
  <c r="Q205" i="1"/>
  <c r="Q206" i="1"/>
  <c r="Q207" i="1"/>
  <c r="Q208" i="1"/>
  <c r="Q209" i="1"/>
  <c r="S209" i="1" s="1"/>
  <c r="Q210" i="1"/>
  <c r="S210" i="1" s="1"/>
  <c r="Q211" i="1"/>
  <c r="S211" i="1" s="1"/>
  <c r="Q212" i="1"/>
  <c r="Q213" i="1"/>
  <c r="Q214" i="1"/>
  <c r="Q215" i="1"/>
  <c r="S215" i="1" s="1"/>
  <c r="Q216" i="1"/>
  <c r="Q217" i="1"/>
  <c r="Q218" i="1"/>
  <c r="Q219" i="1"/>
  <c r="Q220" i="1"/>
  <c r="S220" i="1" s="1"/>
  <c r="Q221" i="1"/>
  <c r="Q222" i="1"/>
  <c r="Q223" i="1"/>
  <c r="Q224" i="1"/>
  <c r="Q225" i="1"/>
  <c r="S225" i="1" s="1"/>
  <c r="Q226" i="1"/>
  <c r="S226" i="1" s="1"/>
  <c r="Q227" i="1"/>
  <c r="S227" i="1" s="1"/>
  <c r="Q228" i="1"/>
  <c r="Q229" i="1"/>
  <c r="Q230" i="1"/>
  <c r="Q231" i="1"/>
  <c r="S231" i="1" s="1"/>
  <c r="Q232" i="1"/>
  <c r="Q233" i="1"/>
  <c r="Q234" i="1"/>
  <c r="Q235" i="1"/>
  <c r="Q236" i="1"/>
  <c r="Q237" i="1"/>
  <c r="Q238" i="1"/>
  <c r="Q239" i="1"/>
  <c r="Q240" i="1"/>
  <c r="Q241" i="1"/>
  <c r="S241" i="1" s="1"/>
  <c r="Q242" i="1"/>
  <c r="S242" i="1" s="1"/>
  <c r="Q243" i="1"/>
  <c r="S243" i="1" s="1"/>
  <c r="Q244" i="1"/>
  <c r="Q245" i="1"/>
  <c r="Q246" i="1"/>
  <c r="Q247" i="1"/>
  <c r="S247" i="1" s="1"/>
  <c r="Q248" i="1"/>
  <c r="Q249" i="1"/>
  <c r="Q250" i="1"/>
  <c r="Q251" i="1"/>
  <c r="S251" i="1" s="1"/>
  <c r="Q252" i="1"/>
  <c r="S252" i="1" s="1"/>
  <c r="Q253" i="1"/>
  <c r="S253" i="1" s="1"/>
  <c r="Q254" i="1"/>
  <c r="Q255" i="1"/>
  <c r="Q256" i="1"/>
  <c r="Q257" i="1"/>
  <c r="S257" i="1" s="1"/>
  <c r="Q258" i="1"/>
  <c r="S258" i="1" s="1"/>
  <c r="Q259" i="1"/>
  <c r="S259" i="1" s="1"/>
  <c r="Q260" i="1"/>
  <c r="Q261" i="1"/>
  <c r="Q262" i="1"/>
  <c r="Q263" i="1"/>
  <c r="S263" i="1" s="1"/>
  <c r="Q264" i="1"/>
  <c r="Q265" i="1"/>
  <c r="Q266" i="1"/>
  <c r="Q267" i="1"/>
  <c r="S267" i="1" s="1"/>
  <c r="Q268" i="1"/>
  <c r="S268" i="1" s="1"/>
  <c r="Q269" i="1"/>
  <c r="S269" i="1" s="1"/>
  <c r="Q270" i="1"/>
  <c r="Q271" i="1"/>
  <c r="Q272" i="1"/>
  <c r="Q273" i="1"/>
  <c r="S273" i="1" s="1"/>
  <c r="Q274" i="1"/>
  <c r="S274" i="1" s="1"/>
  <c r="Q275" i="1"/>
  <c r="S275" i="1" s="1"/>
  <c r="Q276" i="1"/>
  <c r="Q277" i="1"/>
  <c r="Q278" i="1"/>
  <c r="Q279" i="1"/>
  <c r="S279" i="1" s="1"/>
  <c r="Q280" i="1"/>
  <c r="Q281" i="1"/>
  <c r="Q282" i="1"/>
  <c r="Q283" i="1"/>
  <c r="S283" i="1" s="1"/>
  <c r="Q284" i="1"/>
  <c r="S284" i="1" s="1"/>
  <c r="Q285" i="1"/>
  <c r="S285" i="1" s="1"/>
  <c r="Q286" i="1"/>
  <c r="Q287" i="1"/>
  <c r="Q288" i="1"/>
  <c r="Q289" i="1"/>
  <c r="S289" i="1" s="1"/>
  <c r="Q290" i="1"/>
  <c r="S290" i="1" s="1"/>
  <c r="Q291" i="1"/>
  <c r="S291" i="1" s="1"/>
  <c r="Q292" i="1"/>
  <c r="Q293" i="1"/>
  <c r="Q294" i="1"/>
  <c r="Q295" i="1"/>
  <c r="S295" i="1" s="1"/>
  <c r="Q296" i="1"/>
  <c r="Q297" i="1"/>
  <c r="Q298" i="1"/>
  <c r="Q299" i="1"/>
  <c r="S299" i="1" s="1"/>
  <c r="Q300" i="1"/>
  <c r="S300" i="1" s="1"/>
  <c r="Q301" i="1"/>
  <c r="S301" i="1" s="1"/>
  <c r="Q302" i="1"/>
  <c r="Q303" i="1"/>
  <c r="Q304" i="1"/>
  <c r="Q305" i="1"/>
  <c r="S305" i="1" s="1"/>
  <c r="Q306" i="1"/>
  <c r="S306" i="1" s="1"/>
  <c r="Q307" i="1"/>
  <c r="Q308" i="1"/>
  <c r="Q309" i="1"/>
  <c r="Q310" i="1"/>
  <c r="Q311" i="1"/>
  <c r="S311" i="1" s="1"/>
  <c r="Q312" i="1"/>
  <c r="Q313" i="1"/>
  <c r="Q314" i="1"/>
  <c r="Q315" i="1"/>
  <c r="S315" i="1" s="1"/>
  <c r="Q316" i="1"/>
  <c r="S316" i="1" s="1"/>
  <c r="Q317" i="1"/>
  <c r="S317" i="1" s="1"/>
  <c r="Q318" i="1"/>
  <c r="Q319" i="1"/>
  <c r="Q320" i="1"/>
  <c r="Q321" i="1"/>
  <c r="S321" i="1" s="1"/>
  <c r="Q322" i="1"/>
  <c r="S322" i="1" s="1"/>
  <c r="Q323" i="1"/>
  <c r="S323" i="1" s="1"/>
  <c r="Q324" i="1"/>
  <c r="Q325" i="1"/>
  <c r="Q326" i="1"/>
  <c r="Q327" i="1"/>
  <c r="S327" i="1" s="1"/>
  <c r="Q328" i="1"/>
  <c r="Q329" i="1"/>
  <c r="Q330" i="1"/>
  <c r="Q331" i="1"/>
  <c r="S331" i="1" s="1"/>
  <c r="Q332" i="1"/>
  <c r="S332" i="1" s="1"/>
  <c r="Q333" i="1"/>
  <c r="S333" i="1" s="1"/>
  <c r="Q334" i="1"/>
  <c r="Q335" i="1"/>
  <c r="Q336" i="1"/>
  <c r="Q337" i="1"/>
  <c r="S337" i="1" s="1"/>
  <c r="Q338" i="1"/>
  <c r="S338" i="1" s="1"/>
  <c r="Q339" i="1"/>
  <c r="S339" i="1" s="1"/>
  <c r="Q340" i="1"/>
  <c r="Q341" i="1"/>
  <c r="Q342" i="1"/>
  <c r="Q343" i="1"/>
  <c r="S343" i="1" s="1"/>
  <c r="Q344" i="1"/>
  <c r="Q345" i="1"/>
  <c r="Q346" i="1"/>
  <c r="Q347" i="1"/>
  <c r="Q348" i="1"/>
  <c r="S348" i="1" s="1"/>
  <c r="Q349" i="1"/>
  <c r="S349" i="1" s="1"/>
  <c r="Q350" i="1"/>
  <c r="Q351" i="1"/>
  <c r="Q352" i="1"/>
  <c r="Q353" i="1"/>
  <c r="S353" i="1" s="1"/>
  <c r="Q354" i="1"/>
  <c r="S354" i="1" s="1"/>
  <c r="Q355" i="1"/>
  <c r="S355" i="1" s="1"/>
  <c r="Q356" i="1"/>
  <c r="Q357" i="1"/>
  <c r="Q358" i="1"/>
  <c r="Q359" i="1"/>
  <c r="S359" i="1" s="1"/>
  <c r="Q360" i="1"/>
  <c r="Q361" i="1"/>
  <c r="Q362" i="1"/>
  <c r="Q363" i="1"/>
  <c r="Q364" i="1"/>
  <c r="Q365" i="1"/>
  <c r="Q366" i="1"/>
  <c r="Q367" i="1"/>
  <c r="Q368" i="1"/>
  <c r="Q369" i="1"/>
  <c r="S369" i="1" s="1"/>
  <c r="Q370" i="1"/>
  <c r="S370" i="1" s="1"/>
  <c r="Q371" i="1"/>
  <c r="S371" i="1" s="1"/>
  <c r="Q372" i="1"/>
  <c r="Q373" i="1"/>
  <c r="Q374" i="1"/>
  <c r="Q375" i="1"/>
  <c r="S375" i="1" s="1"/>
  <c r="Q376" i="1"/>
  <c r="Q377" i="1"/>
  <c r="Q378" i="1"/>
  <c r="Q379" i="1"/>
  <c r="S379" i="1" s="1"/>
  <c r="Q380" i="1"/>
  <c r="S380" i="1" s="1"/>
  <c r="Q381" i="1"/>
  <c r="S381" i="1" s="1"/>
  <c r="Q382" i="1"/>
  <c r="Q383" i="1"/>
  <c r="Q384" i="1"/>
  <c r="Q385" i="1"/>
  <c r="S385" i="1" s="1"/>
  <c r="Q386" i="1"/>
  <c r="S386" i="1" s="1"/>
  <c r="Q387" i="1"/>
  <c r="S387" i="1" s="1"/>
  <c r="Q388" i="1"/>
  <c r="Q389" i="1"/>
  <c r="Q390" i="1"/>
  <c r="Q391" i="1"/>
  <c r="S391" i="1" s="1"/>
  <c r="Q392" i="1"/>
  <c r="Q393" i="1"/>
  <c r="Q394" i="1"/>
  <c r="Q395" i="1"/>
  <c r="S395" i="1" s="1"/>
  <c r="Q396" i="1"/>
  <c r="S396" i="1" s="1"/>
  <c r="Q397" i="1"/>
  <c r="S397" i="1" s="1"/>
  <c r="Q398" i="1"/>
  <c r="Q399" i="1"/>
  <c r="Q400" i="1"/>
  <c r="Q401" i="1"/>
  <c r="S401" i="1" s="1"/>
  <c r="Q402" i="1"/>
  <c r="S402" i="1" s="1"/>
  <c r="Q403" i="1"/>
  <c r="Q404" i="1"/>
  <c r="Q405" i="1"/>
  <c r="Q406" i="1"/>
  <c r="Q407" i="1"/>
  <c r="S407" i="1" s="1"/>
  <c r="Q408" i="1"/>
  <c r="Q409" i="1"/>
  <c r="Q410" i="1"/>
  <c r="Q411" i="1"/>
  <c r="S411" i="1" s="1"/>
  <c r="Q412" i="1"/>
  <c r="S412" i="1" s="1"/>
  <c r="Q413" i="1"/>
  <c r="S413" i="1" s="1"/>
  <c r="Q414" i="1"/>
  <c r="Q415" i="1"/>
  <c r="Q416" i="1"/>
  <c r="Q417" i="1"/>
  <c r="S417" i="1" s="1"/>
  <c r="Q418" i="1"/>
  <c r="S418" i="1" s="1"/>
  <c r="Q419" i="1"/>
  <c r="S419" i="1" s="1"/>
  <c r="Q420" i="1"/>
  <c r="Q421" i="1"/>
  <c r="Q422" i="1"/>
  <c r="Q423" i="1"/>
  <c r="S423" i="1" s="1"/>
  <c r="Q424" i="1"/>
  <c r="Q425" i="1"/>
  <c r="Q426" i="1"/>
  <c r="Q427" i="1"/>
  <c r="S427" i="1" s="1"/>
  <c r="Q428" i="1"/>
  <c r="S428" i="1" s="1"/>
  <c r="Q429" i="1"/>
  <c r="S429" i="1" s="1"/>
  <c r="Q430" i="1"/>
  <c r="Q431" i="1"/>
  <c r="Q432" i="1"/>
  <c r="Q433" i="1"/>
  <c r="S433" i="1" s="1"/>
  <c r="Q434" i="1"/>
  <c r="S434" i="1" s="1"/>
  <c r="Q435" i="1"/>
  <c r="S435" i="1" s="1"/>
  <c r="Q436" i="1"/>
  <c r="Q437" i="1"/>
  <c r="Q438" i="1"/>
  <c r="Q439" i="1"/>
  <c r="S439" i="1" s="1"/>
  <c r="Q440" i="1"/>
  <c r="Q441" i="1"/>
  <c r="Q442" i="1"/>
  <c r="Q443" i="1"/>
  <c r="S443" i="1" s="1"/>
  <c r="Q444" i="1"/>
  <c r="S444" i="1" s="1"/>
  <c r="Q445" i="1"/>
  <c r="S445" i="1" s="1"/>
  <c r="Q446" i="1"/>
  <c r="Q447" i="1"/>
  <c r="Q448" i="1"/>
  <c r="Q449" i="1"/>
  <c r="S449" i="1" s="1"/>
  <c r="Q450" i="1"/>
  <c r="S450" i="1" s="1"/>
  <c r="Q451" i="1"/>
  <c r="S451" i="1" s="1"/>
  <c r="Q452" i="1"/>
  <c r="Q453" i="1"/>
  <c r="Q454" i="1"/>
  <c r="Q455" i="1"/>
  <c r="S455" i="1" s="1"/>
  <c r="Q456" i="1"/>
  <c r="Q457" i="1"/>
  <c r="Q458" i="1"/>
  <c r="Q459" i="1"/>
  <c r="S459" i="1" s="1"/>
  <c r="Q460" i="1"/>
  <c r="S460" i="1" s="1"/>
  <c r="Q461" i="1"/>
  <c r="S461" i="1" s="1"/>
  <c r="Q462" i="1"/>
  <c r="Q463" i="1"/>
  <c r="Q464" i="1"/>
  <c r="Q465" i="1"/>
  <c r="S465" i="1" s="1"/>
  <c r="Q466" i="1"/>
  <c r="S466" i="1" s="1"/>
  <c r="Q467" i="1"/>
  <c r="S467" i="1" s="1"/>
  <c r="Q468" i="1"/>
  <c r="Q469" i="1"/>
  <c r="Q470" i="1"/>
  <c r="Q471" i="1"/>
  <c r="S471" i="1" s="1"/>
  <c r="Q472" i="1"/>
  <c r="Q473" i="1"/>
  <c r="Q474" i="1"/>
  <c r="Q475" i="1"/>
  <c r="Q476" i="1"/>
  <c r="S476" i="1" s="1"/>
  <c r="Q477" i="1"/>
  <c r="S477" i="1" s="1"/>
  <c r="Q478" i="1"/>
  <c r="Q479" i="1"/>
  <c r="Q480" i="1"/>
  <c r="Q481" i="1"/>
  <c r="S481" i="1" s="1"/>
  <c r="Q482" i="1"/>
  <c r="S482" i="1" s="1"/>
  <c r="Q483" i="1"/>
  <c r="S483" i="1" s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S497" i="1" s="1"/>
  <c r="Q498" i="1"/>
  <c r="S498" i="1" s="1"/>
  <c r="Q499" i="1"/>
  <c r="S499" i="1" s="1"/>
  <c r="Q500" i="1"/>
  <c r="Q501" i="1"/>
  <c r="Q502" i="1"/>
  <c r="Q503" i="1"/>
  <c r="S503" i="1" s="1"/>
  <c r="Q504" i="1"/>
  <c r="Q505" i="1"/>
  <c r="Q506" i="1"/>
  <c r="Q507" i="1"/>
  <c r="S507" i="1" s="1"/>
  <c r="Q508" i="1"/>
  <c r="S508" i="1" s="1"/>
  <c r="Q509" i="1"/>
  <c r="S509" i="1" s="1"/>
  <c r="Q510" i="1"/>
  <c r="Q511" i="1"/>
  <c r="Q512" i="1"/>
  <c r="Q513" i="1"/>
  <c r="S513" i="1" s="1"/>
  <c r="Q514" i="1"/>
  <c r="S514" i="1" s="1"/>
  <c r="Q515" i="1"/>
  <c r="S515" i="1" s="1"/>
  <c r="Q516" i="1"/>
  <c r="Q517" i="1"/>
  <c r="Q518" i="1"/>
  <c r="Q519" i="1"/>
  <c r="S519" i="1" s="1"/>
  <c r="Q520" i="1"/>
  <c r="Q521" i="1"/>
  <c r="Q522" i="1"/>
  <c r="Q523" i="1"/>
  <c r="S523" i="1" s="1"/>
  <c r="Q524" i="1"/>
  <c r="S524" i="1" s="1"/>
  <c r="Q525" i="1"/>
  <c r="S525" i="1" s="1"/>
  <c r="Q526" i="1"/>
  <c r="Q527" i="1"/>
  <c r="Q528" i="1"/>
  <c r="Q529" i="1"/>
  <c r="S529" i="1" s="1"/>
  <c r="Q530" i="1"/>
  <c r="S530" i="1" s="1"/>
  <c r="Q531" i="1"/>
  <c r="S531" i="1" s="1"/>
  <c r="Q532" i="1"/>
  <c r="Q533" i="1"/>
  <c r="Q534" i="1"/>
  <c r="Q535" i="1"/>
  <c r="S535" i="1" s="1"/>
  <c r="Q536" i="1"/>
  <c r="Q537" i="1"/>
  <c r="Q538" i="1"/>
  <c r="Q539" i="1"/>
  <c r="S539" i="1" s="1"/>
  <c r="Q540" i="1"/>
  <c r="S540" i="1" s="1"/>
  <c r="Q541" i="1"/>
  <c r="S541" i="1" s="1"/>
  <c r="Q542" i="1"/>
  <c r="Q543" i="1"/>
  <c r="Q544" i="1"/>
  <c r="Q545" i="1"/>
  <c r="S545" i="1" s="1"/>
  <c r="Q546" i="1"/>
  <c r="S546" i="1" s="1"/>
  <c r="Q547" i="1"/>
  <c r="S547" i="1" s="1"/>
  <c r="Q548" i="1"/>
  <c r="Q549" i="1"/>
  <c r="Q550" i="1"/>
  <c r="Q551" i="1"/>
  <c r="S551" i="1" s="1"/>
  <c r="Q552" i="1"/>
  <c r="Q553" i="1"/>
  <c r="Q554" i="1"/>
  <c r="Q555" i="1"/>
  <c r="S555" i="1" s="1"/>
  <c r="Q556" i="1"/>
  <c r="S556" i="1" s="1"/>
  <c r="Q557" i="1"/>
  <c r="S557" i="1" s="1"/>
  <c r="Q558" i="1"/>
  <c r="Q559" i="1"/>
  <c r="Q560" i="1"/>
  <c r="Q561" i="1"/>
  <c r="S561" i="1" s="1"/>
  <c r="Q562" i="1"/>
  <c r="S562" i="1" s="1"/>
  <c r="Q563" i="1"/>
  <c r="S563" i="1" s="1"/>
  <c r="Q564" i="1"/>
  <c r="Q565" i="1"/>
  <c r="Q566" i="1"/>
  <c r="Q567" i="1"/>
  <c r="S567" i="1" s="1"/>
  <c r="Q568" i="1"/>
  <c r="Q569" i="1"/>
  <c r="Q570" i="1"/>
  <c r="Q571" i="1"/>
  <c r="S571" i="1" s="1"/>
  <c r="Q572" i="1"/>
  <c r="S572" i="1" s="1"/>
  <c r="Q573" i="1"/>
  <c r="S573" i="1" s="1"/>
  <c r="Q574" i="1"/>
  <c r="Q575" i="1"/>
  <c r="Q576" i="1"/>
  <c r="Q577" i="1"/>
  <c r="S577" i="1" s="1"/>
  <c r="Q578" i="1"/>
  <c r="S578" i="1" s="1"/>
  <c r="Q579" i="1"/>
  <c r="S579" i="1" s="1"/>
  <c r="Q580" i="1"/>
  <c r="Q581" i="1"/>
  <c r="Q582" i="1"/>
  <c r="Q583" i="1"/>
  <c r="S583" i="1" s="1"/>
  <c r="Q584" i="1"/>
  <c r="Q585" i="1"/>
  <c r="Q586" i="1"/>
  <c r="Q587" i="1"/>
  <c r="S587" i="1" s="1"/>
  <c r="Q588" i="1"/>
  <c r="S588" i="1" s="1"/>
  <c r="Q589" i="1"/>
  <c r="S589" i="1" s="1"/>
  <c r="Q590" i="1"/>
  <c r="Q591" i="1"/>
  <c r="Q592" i="1"/>
  <c r="Q593" i="1"/>
  <c r="S593" i="1" s="1"/>
  <c r="Q594" i="1"/>
  <c r="S594" i="1" s="1"/>
  <c r="Q595" i="1"/>
  <c r="S595" i="1" s="1"/>
  <c r="Q596" i="1"/>
  <c r="Q597" i="1"/>
  <c r="Q598" i="1"/>
  <c r="Q599" i="1"/>
  <c r="Q600" i="1"/>
  <c r="Q601" i="1"/>
  <c r="Q602" i="1"/>
  <c r="Q603" i="1"/>
  <c r="Q604" i="1"/>
  <c r="S604" i="1" s="1"/>
  <c r="Q605" i="1"/>
  <c r="S605" i="1" s="1"/>
  <c r="Q606" i="1"/>
  <c r="Q607" i="1"/>
  <c r="Q608" i="1"/>
  <c r="Q609" i="1"/>
  <c r="S609" i="1" s="1"/>
  <c r="Q610" i="1"/>
  <c r="S610" i="1" s="1"/>
  <c r="Q611" i="1"/>
  <c r="S611" i="1" s="1"/>
  <c r="Q612" i="1"/>
  <c r="Q613" i="1"/>
  <c r="Q614" i="1"/>
  <c r="Q615" i="1"/>
  <c r="S615" i="1" s="1"/>
  <c r="Q616" i="1"/>
  <c r="Q617" i="1"/>
  <c r="Q618" i="1"/>
  <c r="Q619" i="1"/>
  <c r="Q620" i="1"/>
  <c r="Q621" i="1"/>
  <c r="Q622" i="1"/>
  <c r="Q623" i="1"/>
  <c r="Q624" i="1"/>
  <c r="Q625" i="1"/>
  <c r="S625" i="1" s="1"/>
  <c r="Q626" i="1"/>
  <c r="S626" i="1" s="1"/>
  <c r="Q627" i="1"/>
  <c r="S627" i="1" s="1"/>
  <c r="Q628" i="1"/>
  <c r="Q629" i="1"/>
  <c r="Q630" i="1"/>
  <c r="Q631" i="1"/>
  <c r="S631" i="1" s="1"/>
  <c r="Q632" i="1"/>
  <c r="Q633" i="1"/>
  <c r="Q634" i="1"/>
  <c r="Q635" i="1"/>
  <c r="S635" i="1" s="1"/>
  <c r="Q636" i="1"/>
  <c r="S636" i="1" s="1"/>
  <c r="Q637" i="1"/>
  <c r="S637" i="1" s="1"/>
  <c r="Q638" i="1"/>
  <c r="Q639" i="1"/>
  <c r="Q640" i="1"/>
  <c r="Q641" i="1"/>
  <c r="S641" i="1" s="1"/>
  <c r="Q642" i="1"/>
  <c r="S642" i="1" s="1"/>
  <c r="Q643" i="1"/>
  <c r="Q644" i="1"/>
  <c r="Q645" i="1"/>
  <c r="Q646" i="1"/>
  <c r="Q647" i="1"/>
  <c r="S647" i="1" s="1"/>
  <c r="Q648" i="1"/>
  <c r="Q649" i="1"/>
  <c r="Q650" i="1"/>
  <c r="Q651" i="1"/>
  <c r="S651" i="1" s="1"/>
  <c r="Q652" i="1"/>
  <c r="S652" i="1" s="1"/>
  <c r="Q653" i="1"/>
  <c r="S653" i="1" s="1"/>
  <c r="Q654" i="1"/>
  <c r="Q655" i="1"/>
  <c r="Q656" i="1"/>
  <c r="Q657" i="1"/>
  <c r="S657" i="1" s="1"/>
  <c r="Q658" i="1"/>
  <c r="S658" i="1" s="1"/>
  <c r="Q659" i="1"/>
  <c r="S659" i="1" s="1"/>
  <c r="Q660" i="1"/>
  <c r="Q661" i="1"/>
  <c r="Q662" i="1"/>
  <c r="Q663" i="1"/>
  <c r="Q664" i="1"/>
  <c r="Q665" i="1"/>
  <c r="Q666" i="1"/>
  <c r="Q667" i="1"/>
  <c r="S667" i="1" s="1"/>
  <c r="Q668" i="1"/>
  <c r="S668" i="1" s="1"/>
  <c r="Q669" i="1"/>
  <c r="S669" i="1" s="1"/>
  <c r="Q670" i="1"/>
  <c r="Q671" i="1"/>
  <c r="Q672" i="1"/>
  <c r="Q673" i="1"/>
  <c r="S673" i="1" s="1"/>
  <c r="Q674" i="1"/>
  <c r="S674" i="1" s="1"/>
  <c r="Q675" i="1"/>
  <c r="S675" i="1" s="1"/>
  <c r="Q676" i="1"/>
  <c r="Q677" i="1"/>
  <c r="Q678" i="1"/>
  <c r="Q679" i="1"/>
  <c r="S679" i="1" s="1"/>
  <c r="Q680" i="1"/>
  <c r="Q681" i="1"/>
  <c r="Q682" i="1"/>
  <c r="Q683" i="1"/>
  <c r="S683" i="1" s="1"/>
  <c r="Q684" i="1"/>
  <c r="S684" i="1" s="1"/>
  <c r="Q685" i="1"/>
  <c r="S685" i="1" s="1"/>
  <c r="Q686" i="1"/>
  <c r="Q687" i="1"/>
  <c r="Q688" i="1"/>
  <c r="Q689" i="1"/>
  <c r="S689" i="1" s="1"/>
  <c r="Q690" i="1"/>
  <c r="S690" i="1" s="1"/>
  <c r="Q691" i="1"/>
  <c r="S691" i="1" s="1"/>
  <c r="Q692" i="1"/>
  <c r="Q693" i="1"/>
  <c r="Q694" i="1"/>
  <c r="Q695" i="1"/>
  <c r="S695" i="1" s="1"/>
  <c r="Q696" i="1"/>
  <c r="Q697" i="1"/>
  <c r="Q698" i="1"/>
  <c r="Q699" i="1"/>
  <c r="S699" i="1" s="1"/>
  <c r="Q700" i="1"/>
  <c r="S700" i="1" s="1"/>
  <c r="Q701" i="1"/>
  <c r="S701" i="1" s="1"/>
  <c r="Q702" i="1"/>
  <c r="Q703" i="1"/>
  <c r="Q704" i="1"/>
  <c r="Q705" i="1"/>
  <c r="S705" i="1" s="1"/>
  <c r="Q706" i="1"/>
  <c r="S706" i="1" s="1"/>
  <c r="Q707" i="1"/>
  <c r="S707" i="1" s="1"/>
  <c r="Q708" i="1"/>
  <c r="Q709" i="1"/>
  <c r="Q710" i="1"/>
  <c r="Q711" i="1"/>
  <c r="S711" i="1" s="1"/>
  <c r="Q712" i="1"/>
  <c r="Q713" i="1"/>
  <c r="Q714" i="1"/>
  <c r="Q715" i="1"/>
  <c r="S715" i="1" s="1"/>
  <c r="Q716" i="1"/>
  <c r="S716" i="1" s="1"/>
  <c r="Q717" i="1"/>
  <c r="S717" i="1" s="1"/>
  <c r="Q718" i="1"/>
  <c r="Q719" i="1"/>
  <c r="Q720" i="1"/>
  <c r="Q721" i="1"/>
  <c r="S721" i="1" s="1"/>
  <c r="Q722" i="1"/>
  <c r="S722" i="1" s="1"/>
  <c r="Q723" i="1"/>
  <c r="S723" i="1" s="1"/>
  <c r="Q724" i="1"/>
  <c r="Q725" i="1"/>
  <c r="Q726" i="1"/>
  <c r="Q727" i="1"/>
  <c r="S727" i="1" s="1"/>
  <c r="Q728" i="1"/>
  <c r="Q729" i="1"/>
  <c r="Q730" i="1"/>
  <c r="Q731" i="1"/>
  <c r="Q732" i="1"/>
  <c r="S732" i="1" s="1"/>
  <c r="Q733" i="1"/>
  <c r="S733" i="1" s="1"/>
  <c r="Q734" i="1"/>
  <c r="Q735" i="1"/>
  <c r="Q736" i="1"/>
  <c r="Q737" i="1"/>
  <c r="S737" i="1" s="1"/>
  <c r="Q738" i="1"/>
  <c r="S738" i="1" s="1"/>
  <c r="Q739" i="1"/>
  <c r="S739" i="1" s="1"/>
  <c r="Q740" i="1"/>
  <c r="Q741" i="1"/>
  <c r="Q742" i="1"/>
  <c r="Q743" i="1"/>
  <c r="S743" i="1" s="1"/>
  <c r="Q744" i="1"/>
  <c r="Q745" i="1"/>
  <c r="Q746" i="1"/>
  <c r="Q747" i="1"/>
  <c r="Q748" i="1"/>
  <c r="Q749" i="1"/>
  <c r="Q750" i="1"/>
  <c r="Q751" i="1"/>
  <c r="Q752" i="1"/>
  <c r="Q753" i="1"/>
  <c r="S753" i="1" s="1"/>
  <c r="Q754" i="1"/>
  <c r="S754" i="1" s="1"/>
  <c r="Q755" i="1"/>
  <c r="S755" i="1" s="1"/>
  <c r="Q756" i="1"/>
  <c r="Q757" i="1"/>
  <c r="Q758" i="1"/>
  <c r="Q759" i="1"/>
  <c r="S759" i="1" s="1"/>
  <c r="Q760" i="1"/>
  <c r="Q761" i="1"/>
  <c r="Q762" i="1"/>
  <c r="Q763" i="1"/>
  <c r="S763" i="1" s="1"/>
  <c r="Q764" i="1"/>
  <c r="S764" i="1" s="1"/>
  <c r="Q765" i="1"/>
  <c r="S765" i="1" s="1"/>
  <c r="Q766" i="1"/>
  <c r="Q767" i="1"/>
  <c r="Q768" i="1"/>
  <c r="Q769" i="1"/>
  <c r="S769" i="1" s="1"/>
  <c r="Q770" i="1"/>
  <c r="S770" i="1" s="1"/>
  <c r="Q771" i="1"/>
  <c r="S771" i="1" s="1"/>
  <c r="Q772" i="1"/>
  <c r="Q773" i="1"/>
  <c r="Q774" i="1"/>
  <c r="Q775" i="1"/>
  <c r="S775" i="1" s="1"/>
  <c r="Q776" i="1"/>
  <c r="Q777" i="1"/>
  <c r="Q778" i="1"/>
  <c r="Q779" i="1"/>
  <c r="S779" i="1" s="1"/>
  <c r="Q780" i="1"/>
  <c r="S780" i="1" s="1"/>
  <c r="Q781" i="1"/>
  <c r="S781" i="1" s="1"/>
  <c r="Q782" i="1"/>
  <c r="Q783" i="1"/>
  <c r="Q784" i="1"/>
  <c r="Q785" i="1"/>
  <c r="S785" i="1" s="1"/>
  <c r="Q786" i="1"/>
  <c r="S786" i="1" s="1"/>
  <c r="Q787" i="1"/>
  <c r="S787" i="1" s="1"/>
  <c r="Q788" i="1"/>
  <c r="Q789" i="1"/>
  <c r="Q790" i="1"/>
  <c r="Q791" i="1"/>
  <c r="S791" i="1" s="1"/>
  <c r="Q792" i="1"/>
  <c r="Q793" i="1"/>
  <c r="Q794" i="1"/>
  <c r="Q795" i="1"/>
  <c r="S795" i="1" s="1"/>
  <c r="Q796" i="1"/>
  <c r="S796" i="1" s="1"/>
  <c r="Q797" i="1"/>
  <c r="S797" i="1" s="1"/>
  <c r="Q798" i="1"/>
  <c r="Q799" i="1"/>
  <c r="Q800" i="1"/>
  <c r="Q801" i="1"/>
  <c r="S801" i="1" s="1"/>
  <c r="Q802" i="1"/>
  <c r="S802" i="1" s="1"/>
  <c r="Q803" i="1"/>
  <c r="S803" i="1" s="1"/>
  <c r="Q804" i="1"/>
  <c r="Q805" i="1"/>
  <c r="Q806" i="1"/>
  <c r="Q807" i="1"/>
  <c r="S807" i="1" s="1"/>
  <c r="Q808" i="1"/>
  <c r="Q809" i="1"/>
  <c r="Q810" i="1"/>
  <c r="Q811" i="1"/>
  <c r="S811" i="1" s="1"/>
  <c r="Q812" i="1"/>
  <c r="S812" i="1" s="1"/>
  <c r="Q813" i="1"/>
  <c r="S813" i="1" s="1"/>
  <c r="Q814" i="1"/>
  <c r="Q815" i="1"/>
  <c r="Q816" i="1"/>
  <c r="Q817" i="1"/>
  <c r="S817" i="1" s="1"/>
  <c r="Q818" i="1"/>
  <c r="S818" i="1" s="1"/>
  <c r="Q819" i="1"/>
  <c r="S819" i="1" s="1"/>
  <c r="Q820" i="1"/>
  <c r="Q821" i="1"/>
  <c r="Q822" i="1"/>
  <c r="Q823" i="1"/>
  <c r="S823" i="1" s="1"/>
  <c r="Q824" i="1"/>
  <c r="Q825" i="1"/>
  <c r="Q826" i="1"/>
  <c r="Q827" i="1"/>
  <c r="S827" i="1" s="1"/>
  <c r="Q828" i="1"/>
  <c r="S828" i="1" s="1"/>
  <c r="Q829" i="1"/>
  <c r="S829" i="1" s="1"/>
  <c r="Q830" i="1"/>
  <c r="Q831" i="1"/>
  <c r="Q832" i="1"/>
  <c r="Q833" i="1"/>
  <c r="S833" i="1" s="1"/>
  <c r="Q834" i="1"/>
  <c r="S834" i="1" s="1"/>
  <c r="Q835" i="1"/>
  <c r="S835" i="1" s="1"/>
  <c r="Q836" i="1"/>
  <c r="Q837" i="1"/>
  <c r="Q838" i="1"/>
  <c r="Q839" i="1"/>
  <c r="S839" i="1" s="1"/>
  <c r="Q840" i="1"/>
  <c r="Q841" i="1"/>
  <c r="Q842" i="1"/>
  <c r="Q843" i="1"/>
  <c r="S843" i="1" s="1"/>
  <c r="Q844" i="1"/>
  <c r="S844" i="1" s="1"/>
  <c r="Q845" i="1"/>
  <c r="S845" i="1" s="1"/>
  <c r="Q846" i="1"/>
  <c r="Q847" i="1"/>
  <c r="Q848" i="1"/>
  <c r="Q849" i="1"/>
  <c r="S849" i="1" s="1"/>
  <c r="Q850" i="1"/>
  <c r="S850" i="1" s="1"/>
  <c r="Q851" i="1"/>
  <c r="S851" i="1" s="1"/>
  <c r="Q852" i="1"/>
  <c r="Q853" i="1"/>
  <c r="Q854" i="1"/>
  <c r="Q855" i="1"/>
  <c r="S855" i="1" s="1"/>
  <c r="Q856" i="1"/>
  <c r="Q857" i="1"/>
  <c r="Q858" i="1"/>
  <c r="Q859" i="1"/>
  <c r="Q860" i="1"/>
  <c r="S860" i="1" s="1"/>
  <c r="Q861" i="1"/>
  <c r="S861" i="1" s="1"/>
  <c r="Q862" i="1"/>
  <c r="Q863" i="1"/>
  <c r="Q864" i="1"/>
  <c r="Q865" i="1"/>
  <c r="S865" i="1" s="1"/>
  <c r="Q866" i="1"/>
  <c r="S866" i="1" s="1"/>
  <c r="Q867" i="1"/>
  <c r="S867" i="1" s="1"/>
  <c r="Q868" i="1"/>
  <c r="Q869" i="1"/>
  <c r="Q870" i="1"/>
  <c r="Q871" i="1"/>
  <c r="S871" i="1" s="1"/>
  <c r="Q872" i="1"/>
  <c r="Q873" i="1"/>
  <c r="Q874" i="1"/>
  <c r="Q875" i="1"/>
  <c r="Q876" i="1"/>
  <c r="Q877" i="1"/>
  <c r="Q878" i="1"/>
  <c r="Q879" i="1"/>
  <c r="Q880" i="1"/>
  <c r="Q881" i="1"/>
  <c r="S881" i="1" s="1"/>
  <c r="Q882" i="1"/>
  <c r="S882" i="1" s="1"/>
  <c r="Q883" i="1"/>
  <c r="S883" i="1" s="1"/>
  <c r="Q884" i="1"/>
  <c r="Q885" i="1"/>
  <c r="Q886" i="1"/>
  <c r="Q887" i="1"/>
  <c r="S887" i="1" s="1"/>
  <c r="Q888" i="1"/>
  <c r="Q889" i="1"/>
  <c r="Q890" i="1"/>
  <c r="Q891" i="1"/>
  <c r="S891" i="1" s="1"/>
  <c r="Q892" i="1"/>
  <c r="S892" i="1" s="1"/>
  <c r="Q893" i="1"/>
  <c r="S893" i="1" s="1"/>
  <c r="Q894" i="1"/>
  <c r="Q895" i="1"/>
  <c r="Q896" i="1"/>
  <c r="Q897" i="1"/>
  <c r="S897" i="1" s="1"/>
  <c r="Q898" i="1"/>
  <c r="S898" i="1" s="1"/>
  <c r="Q899" i="1"/>
  <c r="S899" i="1" s="1"/>
  <c r="Q900" i="1"/>
  <c r="Q901" i="1"/>
  <c r="Q902" i="1"/>
  <c r="Q903" i="1"/>
  <c r="S903" i="1" s="1"/>
  <c r="Q904" i="1"/>
  <c r="Q905" i="1"/>
  <c r="Q906" i="1"/>
  <c r="Q907" i="1"/>
  <c r="S907" i="1" s="1"/>
  <c r="Q908" i="1"/>
  <c r="S908" i="1" s="1"/>
  <c r="Q909" i="1"/>
  <c r="S909" i="1" s="1"/>
  <c r="Q910" i="1"/>
  <c r="Q911" i="1"/>
  <c r="Q912" i="1"/>
  <c r="Q913" i="1"/>
  <c r="S913" i="1" s="1"/>
  <c r="Q914" i="1"/>
  <c r="S914" i="1" s="1"/>
  <c r="Q915" i="1"/>
  <c r="S915" i="1" s="1"/>
  <c r="Q916" i="1"/>
  <c r="Q917" i="1"/>
  <c r="Q918" i="1"/>
  <c r="Q919" i="1"/>
  <c r="S919" i="1" s="1"/>
  <c r="Q920" i="1"/>
  <c r="Q921" i="1"/>
  <c r="Q922" i="1"/>
  <c r="Q923" i="1"/>
  <c r="S923" i="1" s="1"/>
  <c r="Q924" i="1"/>
  <c r="S924" i="1" s="1"/>
  <c r="Q925" i="1"/>
  <c r="S925" i="1" s="1"/>
  <c r="Q926" i="1"/>
  <c r="Q927" i="1"/>
  <c r="Q928" i="1"/>
  <c r="Q929" i="1"/>
  <c r="S929" i="1" s="1"/>
  <c r="Q930" i="1"/>
  <c r="S930" i="1" s="1"/>
  <c r="Q931" i="1"/>
  <c r="S931" i="1" s="1"/>
  <c r="Q932" i="1"/>
  <c r="Q933" i="1"/>
  <c r="Q934" i="1"/>
  <c r="Q935" i="1"/>
  <c r="S935" i="1" s="1"/>
  <c r="Q936" i="1"/>
  <c r="Q937" i="1"/>
  <c r="Q938" i="1"/>
  <c r="Q939" i="1"/>
  <c r="S939" i="1" s="1"/>
  <c r="Q940" i="1"/>
  <c r="S940" i="1" s="1"/>
  <c r="Q941" i="1"/>
  <c r="S941" i="1" s="1"/>
  <c r="Q942" i="1"/>
  <c r="Q943" i="1"/>
  <c r="Q944" i="1"/>
  <c r="Q945" i="1"/>
  <c r="S945" i="1" s="1"/>
  <c r="Q946" i="1"/>
  <c r="S946" i="1" s="1"/>
  <c r="Q947" i="1"/>
  <c r="S947" i="1" s="1"/>
  <c r="Q948" i="1"/>
  <c r="Q949" i="1"/>
  <c r="Q950" i="1"/>
  <c r="Q951" i="1"/>
  <c r="S951" i="1" s="1"/>
  <c r="Q952" i="1"/>
  <c r="Q953" i="1"/>
  <c r="Q954" i="1"/>
  <c r="Q955" i="1"/>
  <c r="S955" i="1" s="1"/>
  <c r="Q956" i="1"/>
  <c r="S956" i="1" s="1"/>
  <c r="Q957" i="1"/>
  <c r="S957" i="1" s="1"/>
  <c r="Q958" i="1"/>
  <c r="Q959" i="1"/>
  <c r="Q960" i="1"/>
  <c r="Q961" i="1"/>
  <c r="S961" i="1" s="1"/>
  <c r="Q962" i="1"/>
  <c r="S962" i="1" s="1"/>
  <c r="Q963" i="1"/>
  <c r="S963" i="1" s="1"/>
  <c r="Q964" i="1"/>
  <c r="Q965" i="1"/>
  <c r="Q966" i="1"/>
  <c r="Q967" i="1"/>
  <c r="S967" i="1" s="1"/>
  <c r="Q968" i="1"/>
  <c r="Q969" i="1"/>
  <c r="Q970" i="1"/>
  <c r="Q971" i="1"/>
  <c r="S971" i="1" s="1"/>
  <c r="Q972" i="1"/>
  <c r="S972" i="1" s="1"/>
  <c r="Q973" i="1"/>
  <c r="S973" i="1" s="1"/>
  <c r="Q974" i="1"/>
  <c r="Q975" i="1"/>
  <c r="Q976" i="1"/>
  <c r="Q977" i="1"/>
  <c r="S977" i="1" s="1"/>
  <c r="Q978" i="1"/>
  <c r="S978" i="1" s="1"/>
  <c r="Q979" i="1"/>
  <c r="S979" i="1" s="1"/>
  <c r="Q980" i="1"/>
  <c r="Q981" i="1"/>
  <c r="Q982" i="1"/>
  <c r="Q983" i="1"/>
  <c r="S983" i="1" s="1"/>
  <c r="Q984" i="1"/>
  <c r="Q985" i="1"/>
  <c r="Q986" i="1"/>
  <c r="Q987" i="1"/>
  <c r="Q988" i="1"/>
  <c r="S988" i="1" s="1"/>
  <c r="Q989" i="1"/>
  <c r="S989" i="1" s="1"/>
  <c r="Q990" i="1"/>
  <c r="Q991" i="1"/>
  <c r="Q992" i="1"/>
  <c r="Q993" i="1"/>
  <c r="S993" i="1" s="1"/>
  <c r="Q994" i="1"/>
  <c r="S994" i="1" s="1"/>
  <c r="Q995" i="1"/>
  <c r="S995" i="1" s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S1009" i="1" s="1"/>
  <c r="Q1010" i="1"/>
  <c r="S1010" i="1" s="1"/>
  <c r="Q1011" i="1"/>
  <c r="S1011" i="1" s="1"/>
  <c r="Q1012" i="1"/>
  <c r="Q1013" i="1"/>
  <c r="Q1014" i="1"/>
  <c r="Q1015" i="1"/>
  <c r="S1015" i="1" s="1"/>
  <c r="Q1016" i="1"/>
  <c r="Q1017" i="1"/>
  <c r="Q1018" i="1"/>
  <c r="Q1019" i="1"/>
  <c r="S1019" i="1" s="1"/>
  <c r="Q1020" i="1"/>
  <c r="S1020" i="1" s="1"/>
  <c r="Q1021" i="1"/>
  <c r="S1021" i="1" s="1"/>
  <c r="Q1022" i="1"/>
  <c r="Q1023" i="1"/>
  <c r="Q1024" i="1"/>
  <c r="Q1025" i="1"/>
  <c r="S1025" i="1" s="1"/>
  <c r="Q1026" i="1"/>
  <c r="S1026" i="1" s="1"/>
  <c r="Q1027" i="1"/>
  <c r="S1027" i="1" s="1"/>
  <c r="Q1028" i="1"/>
  <c r="Q1029" i="1"/>
  <c r="Q1030" i="1"/>
  <c r="Q1031" i="1"/>
  <c r="S1031" i="1" s="1"/>
  <c r="Q1032" i="1"/>
  <c r="Q1033" i="1"/>
  <c r="Q1034" i="1"/>
  <c r="Q1035" i="1"/>
  <c r="S1035" i="1" s="1"/>
  <c r="Q1036" i="1"/>
  <c r="S1036" i="1" s="1"/>
  <c r="Q1037" i="1"/>
  <c r="S1037" i="1" s="1"/>
  <c r="Q1038" i="1"/>
  <c r="Q1039" i="1"/>
  <c r="Q1040" i="1"/>
  <c r="Q1041" i="1"/>
  <c r="S1041" i="1" s="1"/>
  <c r="Q1042" i="1"/>
  <c r="S1042" i="1" s="1"/>
  <c r="Q1043" i="1"/>
  <c r="S1043" i="1" s="1"/>
  <c r="Q1044" i="1"/>
  <c r="Q1045" i="1"/>
  <c r="Q1046" i="1"/>
  <c r="Q1047" i="1"/>
  <c r="S1047" i="1" s="1"/>
  <c r="Q1048" i="1"/>
  <c r="Q1049" i="1"/>
  <c r="Q1050" i="1"/>
  <c r="Q1051" i="1"/>
  <c r="S1051" i="1" s="1"/>
  <c r="Q1052" i="1"/>
  <c r="S1052" i="1" s="1"/>
  <c r="Q1053" i="1"/>
  <c r="S1053" i="1" s="1"/>
  <c r="Q1054" i="1"/>
  <c r="Q1055" i="1"/>
  <c r="Q1056" i="1"/>
  <c r="Q1057" i="1"/>
  <c r="S1057" i="1" s="1"/>
  <c r="Q1058" i="1"/>
  <c r="S1058" i="1" s="1"/>
  <c r="Q1059" i="1"/>
  <c r="S1059" i="1" s="1"/>
  <c r="Q1060" i="1"/>
  <c r="Q1061" i="1"/>
  <c r="Q1062" i="1"/>
  <c r="Q1063" i="1"/>
  <c r="S1063" i="1" s="1"/>
  <c r="Q1064" i="1"/>
  <c r="Q1065" i="1"/>
  <c r="Q1066" i="1"/>
  <c r="Q1067" i="1"/>
  <c r="S1067" i="1" s="1"/>
  <c r="Q1068" i="1"/>
  <c r="S1068" i="1" s="1"/>
  <c r="Q1069" i="1"/>
  <c r="S1069" i="1" s="1"/>
  <c r="Q1070" i="1"/>
  <c r="Q1071" i="1"/>
  <c r="Q1072" i="1"/>
  <c r="Q1073" i="1"/>
  <c r="S1073" i="1" s="1"/>
  <c r="Q1074" i="1"/>
  <c r="S1074" i="1" s="1"/>
  <c r="Q1075" i="1"/>
  <c r="S1075" i="1" s="1"/>
  <c r="Q1076" i="1"/>
  <c r="Q1077" i="1"/>
  <c r="Q1078" i="1"/>
  <c r="Q1079" i="1"/>
  <c r="S1079" i="1" s="1"/>
  <c r="Q1080" i="1"/>
  <c r="Q1081" i="1"/>
  <c r="Q1082" i="1"/>
  <c r="Q1083" i="1"/>
  <c r="S1083" i="1" s="1"/>
  <c r="Q1084" i="1"/>
  <c r="S1084" i="1" s="1"/>
  <c r="Q1085" i="1"/>
  <c r="S1085" i="1" s="1"/>
  <c r="Q1086" i="1"/>
  <c r="Q1087" i="1"/>
  <c r="Q1088" i="1"/>
  <c r="Q1089" i="1"/>
  <c r="S1089" i="1" s="1"/>
  <c r="Q1090" i="1"/>
  <c r="S1090" i="1" s="1"/>
  <c r="Q1091" i="1"/>
  <c r="S1091" i="1" s="1"/>
  <c r="Q1092" i="1"/>
  <c r="Q1093" i="1"/>
  <c r="Q1094" i="1"/>
  <c r="Q1095" i="1"/>
  <c r="S1095" i="1" s="1"/>
  <c r="Q1096" i="1"/>
  <c r="Q1097" i="1"/>
  <c r="Q1098" i="1"/>
  <c r="Q1099" i="1"/>
  <c r="S1099" i="1" s="1"/>
  <c r="Q1100" i="1"/>
  <c r="S1100" i="1" s="1"/>
  <c r="Q1101" i="1"/>
  <c r="S1101" i="1" s="1"/>
  <c r="Q1102" i="1"/>
  <c r="Q1103" i="1"/>
  <c r="Q1104" i="1"/>
  <c r="Q1105" i="1"/>
  <c r="S1105" i="1" s="1"/>
  <c r="Q1106" i="1"/>
  <c r="S1106" i="1" s="1"/>
  <c r="Q1107" i="1"/>
  <c r="Q1108" i="1"/>
  <c r="Q1109" i="1"/>
  <c r="Q1110" i="1"/>
  <c r="Q1111" i="1"/>
  <c r="Q1112" i="1"/>
  <c r="Q1113" i="1"/>
  <c r="Q1114" i="1"/>
  <c r="Q1115" i="1"/>
  <c r="Q1116" i="1"/>
  <c r="S1116" i="1" s="1"/>
  <c r="Q1117" i="1"/>
  <c r="S1117" i="1" s="1"/>
  <c r="Q1118" i="1"/>
  <c r="Q1119" i="1"/>
  <c r="Q1120" i="1"/>
  <c r="Q1121" i="1"/>
  <c r="S1121" i="1" s="1"/>
  <c r="Q1122" i="1"/>
  <c r="S1122" i="1" s="1"/>
  <c r="Q1123" i="1"/>
  <c r="S1123" i="1" s="1"/>
  <c r="Q1124" i="1"/>
  <c r="Q1125" i="1"/>
  <c r="Q1126" i="1"/>
  <c r="Q1127" i="1"/>
  <c r="S1127" i="1" s="1"/>
  <c r="Q1128" i="1"/>
  <c r="Q1129" i="1"/>
  <c r="Q1130" i="1"/>
  <c r="Q1131" i="1"/>
  <c r="Q1132" i="1"/>
  <c r="Q1133" i="1"/>
  <c r="Q1134" i="1"/>
  <c r="Q1135" i="1"/>
  <c r="Q1136" i="1"/>
  <c r="Q1137" i="1"/>
  <c r="S1137" i="1" s="1"/>
  <c r="Q1138" i="1"/>
  <c r="S1138" i="1" s="1"/>
  <c r="Q1139" i="1"/>
  <c r="S1139" i="1" s="1"/>
  <c r="Q1140" i="1"/>
  <c r="Q1141" i="1"/>
  <c r="Q1142" i="1"/>
  <c r="Q1143" i="1"/>
  <c r="S1143" i="1" s="1"/>
  <c r="Q1144" i="1"/>
  <c r="Q1145" i="1"/>
  <c r="Q1146" i="1"/>
  <c r="Q1147" i="1"/>
  <c r="S1147" i="1" s="1"/>
  <c r="Q1148" i="1"/>
  <c r="S1148" i="1" s="1"/>
  <c r="Q1149" i="1"/>
  <c r="S1149" i="1" s="1"/>
  <c r="Q1150" i="1"/>
  <c r="Q1151" i="1"/>
  <c r="Q1152" i="1"/>
  <c r="Q1153" i="1"/>
  <c r="S1153" i="1" s="1"/>
  <c r="Q1154" i="1"/>
  <c r="S1154" i="1" s="1"/>
  <c r="Q1155" i="1"/>
  <c r="S1155" i="1" s="1"/>
  <c r="Q1156" i="1"/>
  <c r="Q1157" i="1"/>
  <c r="Q1158" i="1"/>
  <c r="Q1159" i="1"/>
  <c r="S1159" i="1" s="1"/>
  <c r="Q1160" i="1"/>
  <c r="Q1161" i="1"/>
  <c r="Q1162" i="1"/>
  <c r="Q1163" i="1"/>
  <c r="S1163" i="1" s="1"/>
  <c r="Q1164" i="1"/>
  <c r="S1164" i="1" s="1"/>
  <c r="Q1165" i="1"/>
  <c r="S1165" i="1" s="1"/>
  <c r="Q1166" i="1"/>
  <c r="Q1167" i="1"/>
  <c r="Q1168" i="1"/>
  <c r="Q1169" i="1"/>
  <c r="S1169" i="1" s="1"/>
  <c r="Q1170" i="1"/>
  <c r="S1170" i="1" s="1"/>
  <c r="Q1171" i="1"/>
  <c r="S1171" i="1" s="1"/>
  <c r="Q1172" i="1"/>
  <c r="Q1173" i="1"/>
  <c r="Q1174" i="1"/>
  <c r="Q1175" i="1"/>
  <c r="Q1176" i="1"/>
  <c r="Q1177" i="1"/>
  <c r="Q1178" i="1"/>
  <c r="Q1179" i="1"/>
  <c r="S1179" i="1" s="1"/>
  <c r="Q1180" i="1"/>
  <c r="S1180" i="1" s="1"/>
  <c r="Q1181" i="1"/>
  <c r="S1181" i="1" s="1"/>
  <c r="Q1182" i="1"/>
  <c r="Q1183" i="1"/>
  <c r="Q1184" i="1"/>
  <c r="Q1185" i="1"/>
  <c r="S1185" i="1" s="1"/>
  <c r="Q1186" i="1"/>
  <c r="S1186" i="1" s="1"/>
  <c r="Q1187" i="1"/>
  <c r="S1187" i="1" s="1"/>
  <c r="Q1188" i="1"/>
  <c r="Q1189" i="1"/>
  <c r="Q1190" i="1"/>
  <c r="Q1191" i="1"/>
  <c r="S1191" i="1" s="1"/>
  <c r="Q1192" i="1"/>
  <c r="Q1193" i="1"/>
  <c r="Q1194" i="1"/>
  <c r="Q1195" i="1"/>
  <c r="S1195" i="1" s="1"/>
  <c r="Q1196" i="1"/>
  <c r="S1196" i="1" s="1"/>
  <c r="Q1197" i="1"/>
  <c r="S1197" i="1" s="1"/>
  <c r="Q1198" i="1"/>
  <c r="Q1199" i="1"/>
  <c r="Q1200" i="1"/>
  <c r="Q1201" i="1"/>
  <c r="S1201" i="1" s="1"/>
  <c r="Q1202" i="1"/>
  <c r="S1202" i="1" s="1"/>
  <c r="Q1203" i="1"/>
  <c r="S1203" i="1" s="1"/>
  <c r="Q1204" i="1"/>
  <c r="Q1205" i="1"/>
  <c r="Q1206" i="1"/>
  <c r="Q1207" i="1"/>
  <c r="S1207" i="1" s="1"/>
  <c r="Q1208" i="1"/>
  <c r="Q1209" i="1"/>
  <c r="Q1210" i="1"/>
  <c r="Q1211" i="1"/>
  <c r="S1211" i="1" s="1"/>
  <c r="Q1212" i="1"/>
  <c r="S1212" i="1" s="1"/>
  <c r="Q1213" i="1"/>
  <c r="S1213" i="1" s="1"/>
  <c r="Q1214" i="1"/>
  <c r="Q1215" i="1"/>
  <c r="Q1216" i="1"/>
  <c r="Q1217" i="1"/>
  <c r="S1217" i="1" s="1"/>
  <c r="Q1218" i="1"/>
  <c r="S1218" i="1" s="1"/>
  <c r="Q1219" i="1"/>
  <c r="S1219" i="1" s="1"/>
  <c r="Q1220" i="1"/>
  <c r="Q1221" i="1"/>
  <c r="Q1222" i="1"/>
  <c r="Q1223" i="1"/>
  <c r="S1223" i="1" s="1"/>
  <c r="Q1224" i="1"/>
  <c r="Q1225" i="1"/>
  <c r="Q1226" i="1"/>
  <c r="Q1227" i="1"/>
  <c r="S1227" i="1" s="1"/>
  <c r="Q1228" i="1"/>
  <c r="S1228" i="1" s="1"/>
  <c r="Q1229" i="1"/>
  <c r="S1229" i="1" s="1"/>
  <c r="Q1230" i="1"/>
  <c r="Q1231" i="1"/>
  <c r="Q1232" i="1"/>
  <c r="Q1233" i="1"/>
  <c r="S1233" i="1" s="1"/>
  <c r="Q1234" i="1"/>
  <c r="S1234" i="1" s="1"/>
  <c r="Q1235" i="1"/>
  <c r="S1235" i="1" s="1"/>
  <c r="Q1236" i="1"/>
  <c r="Q1237" i="1"/>
  <c r="Q1238" i="1"/>
  <c r="Q1239" i="1"/>
  <c r="S1239" i="1" s="1"/>
  <c r="Q1240" i="1"/>
  <c r="Q1241" i="1"/>
  <c r="Q1242" i="1"/>
  <c r="Q1243" i="1"/>
  <c r="Q1244" i="1"/>
  <c r="S1244" i="1" s="1"/>
  <c r="Q1245" i="1"/>
  <c r="S1245" i="1" s="1"/>
  <c r="Q1246" i="1"/>
  <c r="Q1247" i="1"/>
  <c r="Q1248" i="1"/>
  <c r="Q1249" i="1"/>
  <c r="S1249" i="1" s="1"/>
  <c r="Q1250" i="1"/>
  <c r="S1250" i="1" s="1"/>
  <c r="Q1251" i="1"/>
  <c r="S1251" i="1" s="1"/>
  <c r="Q1252" i="1"/>
  <c r="Q1253" i="1"/>
  <c r="Q1254" i="1"/>
  <c r="Q1255" i="1"/>
  <c r="S1255" i="1" s="1"/>
  <c r="Q1256" i="1"/>
  <c r="Q1257" i="1"/>
  <c r="Q1258" i="1"/>
  <c r="Q1259" i="1"/>
  <c r="Q1260" i="1"/>
  <c r="Q1261" i="1"/>
  <c r="Q1262" i="1"/>
  <c r="Q1263" i="1"/>
  <c r="Q1264" i="1"/>
  <c r="Q1265" i="1"/>
  <c r="S1265" i="1" s="1"/>
  <c r="Q1266" i="1"/>
  <c r="S1266" i="1" s="1"/>
  <c r="Q1267" i="1"/>
  <c r="S1267" i="1" s="1"/>
  <c r="Q1268" i="1"/>
  <c r="Q1269" i="1"/>
  <c r="Q1270" i="1"/>
  <c r="Q1271" i="1"/>
  <c r="S1271" i="1" s="1"/>
  <c r="Q1272" i="1"/>
  <c r="Q1273" i="1"/>
  <c r="Q1274" i="1"/>
  <c r="Q1275" i="1"/>
  <c r="S1275" i="1" s="1"/>
  <c r="Q1276" i="1"/>
  <c r="S1276" i="1" s="1"/>
  <c r="Q1277" i="1"/>
  <c r="S1277" i="1" s="1"/>
  <c r="Q1278" i="1"/>
  <c r="Q1279" i="1"/>
  <c r="Q1280" i="1"/>
  <c r="Q1281" i="1"/>
  <c r="S1281" i="1" s="1"/>
  <c r="Q1282" i="1"/>
  <c r="S1282" i="1" s="1"/>
  <c r="Q1283" i="1"/>
  <c r="S1283" i="1" s="1"/>
  <c r="Q1284" i="1"/>
  <c r="Q1285" i="1"/>
  <c r="Q1286" i="1"/>
  <c r="Q1287" i="1"/>
  <c r="S1287" i="1" s="1"/>
  <c r="Q1288" i="1"/>
  <c r="Q1289" i="1"/>
  <c r="Q1290" i="1"/>
  <c r="Q1291" i="1"/>
  <c r="S1291" i="1" s="1"/>
  <c r="Q1292" i="1"/>
  <c r="S1292" i="1" s="1"/>
  <c r="Q1293" i="1"/>
  <c r="S1293" i="1" s="1"/>
  <c r="Q1294" i="1"/>
  <c r="Q1295" i="1"/>
  <c r="Q1296" i="1"/>
  <c r="Q1297" i="1"/>
  <c r="S1297" i="1" s="1"/>
  <c r="Q1298" i="1"/>
  <c r="S1298" i="1" s="1"/>
  <c r="Q1299" i="1"/>
  <c r="S1299" i="1" s="1"/>
  <c r="Q1300" i="1"/>
  <c r="Q1301" i="1"/>
  <c r="Q1302" i="1"/>
  <c r="Q1303" i="1"/>
  <c r="S1303" i="1" s="1"/>
  <c r="Q1304" i="1"/>
  <c r="Q1305" i="1"/>
  <c r="Q1306" i="1"/>
  <c r="Q1307" i="1"/>
  <c r="S1307" i="1" s="1"/>
  <c r="Q1308" i="1"/>
  <c r="S1308" i="1" s="1"/>
  <c r="Q1309" i="1"/>
  <c r="S1309" i="1" s="1"/>
  <c r="Q1310" i="1"/>
  <c r="Q1311" i="1"/>
  <c r="Q1312" i="1"/>
  <c r="Q1313" i="1"/>
  <c r="S1313" i="1" s="1"/>
  <c r="Q1314" i="1"/>
  <c r="S1314" i="1" s="1"/>
  <c r="Q1315" i="1"/>
  <c r="S1315" i="1" s="1"/>
  <c r="Q1316" i="1"/>
  <c r="Q1317" i="1"/>
  <c r="Q1318" i="1"/>
  <c r="Q1319" i="1"/>
  <c r="S1319" i="1" s="1"/>
  <c r="Q1320" i="1"/>
  <c r="Q1321" i="1"/>
  <c r="Q1322" i="1"/>
  <c r="Q1323" i="1"/>
  <c r="S1323" i="1" s="1"/>
  <c r="Q1324" i="1"/>
  <c r="S1324" i="1" s="1"/>
  <c r="Q1325" i="1"/>
  <c r="S1325" i="1" s="1"/>
  <c r="Q1326" i="1"/>
  <c r="Q1327" i="1"/>
  <c r="Q1328" i="1"/>
  <c r="Q1329" i="1"/>
  <c r="S1329" i="1" s="1"/>
  <c r="Q1330" i="1"/>
  <c r="S1330" i="1" s="1"/>
  <c r="Q1331" i="1"/>
  <c r="S1331" i="1" s="1"/>
  <c r="Q1332" i="1"/>
  <c r="Q1333" i="1"/>
  <c r="Q1334" i="1"/>
  <c r="Q1335" i="1"/>
  <c r="S1335" i="1" s="1"/>
  <c r="Q1336" i="1"/>
  <c r="Q1337" i="1"/>
  <c r="Q1338" i="1"/>
  <c r="Q1339" i="1"/>
  <c r="S1339" i="1" s="1"/>
  <c r="Q1340" i="1"/>
  <c r="S1340" i="1" s="1"/>
  <c r="Q1341" i="1"/>
  <c r="S1341" i="1" s="1"/>
  <c r="Q1342" i="1"/>
  <c r="Q1343" i="1"/>
  <c r="Q1344" i="1"/>
  <c r="Q1345" i="1"/>
  <c r="S1345" i="1" s="1"/>
  <c r="Q1346" i="1"/>
  <c r="S1346" i="1" s="1"/>
  <c r="Q1347" i="1"/>
  <c r="Q1348" i="1"/>
  <c r="Q1349" i="1"/>
  <c r="Q1350" i="1"/>
  <c r="Q1351" i="1"/>
  <c r="S1351" i="1" s="1"/>
  <c r="Q1352" i="1"/>
  <c r="Q1353" i="1"/>
  <c r="Q1354" i="1"/>
  <c r="Q1355" i="1"/>
  <c r="S1355" i="1" s="1"/>
  <c r="Q1356" i="1"/>
  <c r="S1356" i="1" s="1"/>
  <c r="Q1357" i="1"/>
  <c r="S1357" i="1" s="1"/>
  <c r="Q1358" i="1"/>
  <c r="Q1359" i="1"/>
  <c r="Q1360" i="1"/>
  <c r="Q1361" i="1"/>
  <c r="S1361" i="1" s="1"/>
  <c r="Q1362" i="1"/>
  <c r="S1362" i="1" s="1"/>
  <c r="Q1363" i="1"/>
  <c r="S1363" i="1" s="1"/>
  <c r="Q1364" i="1"/>
  <c r="Q1365" i="1"/>
  <c r="Q1366" i="1"/>
  <c r="Q1367" i="1"/>
  <c r="S1367" i="1" s="1"/>
  <c r="Q1368" i="1"/>
  <c r="Q1369" i="1"/>
  <c r="Q1370" i="1"/>
  <c r="Q1371" i="1"/>
  <c r="Q1372" i="1"/>
  <c r="S1372" i="1" s="1"/>
  <c r="Q1373" i="1"/>
  <c r="S1373" i="1" s="1"/>
  <c r="Q1374" i="1"/>
  <c r="Q1375" i="1"/>
  <c r="Q1376" i="1"/>
  <c r="Q1377" i="1"/>
  <c r="S1377" i="1" s="1"/>
  <c r="Q1378" i="1"/>
  <c r="S1378" i="1" s="1"/>
  <c r="Q1379" i="1"/>
  <c r="S1379" i="1" s="1"/>
  <c r="Q1380" i="1"/>
  <c r="Q1381" i="1"/>
  <c r="Q1382" i="1"/>
  <c r="Q1383" i="1"/>
  <c r="S1383" i="1" s="1"/>
  <c r="Q1384" i="1"/>
  <c r="Q1385" i="1"/>
  <c r="Q1386" i="1"/>
  <c r="Q1387" i="1"/>
  <c r="Q1388" i="1"/>
  <c r="Q1389" i="1"/>
  <c r="Q1390" i="1"/>
  <c r="Q1391" i="1"/>
  <c r="Q1392" i="1"/>
  <c r="Q1393" i="1"/>
  <c r="S1393" i="1" s="1"/>
  <c r="Q1394" i="1"/>
  <c r="S1394" i="1" s="1"/>
  <c r="Q1395" i="1"/>
  <c r="S1395" i="1" s="1"/>
  <c r="Q1396" i="1"/>
  <c r="Q1397" i="1"/>
  <c r="Q1398" i="1"/>
  <c r="Q1399" i="1"/>
  <c r="S1399" i="1" s="1"/>
  <c r="Q1400" i="1"/>
  <c r="Q1401" i="1"/>
  <c r="Q1402" i="1"/>
  <c r="Q1403" i="1"/>
  <c r="S1403" i="1" s="1"/>
  <c r="Q1404" i="1"/>
  <c r="S1404" i="1" s="1"/>
  <c r="Q1405" i="1"/>
  <c r="S1405" i="1" s="1"/>
  <c r="Q1406" i="1"/>
  <c r="Q1407" i="1"/>
  <c r="Q1408" i="1"/>
  <c r="Q1409" i="1"/>
  <c r="S1409" i="1" s="1"/>
  <c r="Q1410" i="1"/>
  <c r="S1410" i="1" s="1"/>
  <c r="Q1411" i="1"/>
  <c r="S1411" i="1" s="1"/>
  <c r="Q1412" i="1"/>
  <c r="Q1413" i="1"/>
  <c r="Q1414" i="1"/>
  <c r="Q1415" i="1"/>
  <c r="S1415" i="1" s="1"/>
  <c r="Q1416" i="1"/>
  <c r="Q1417" i="1"/>
  <c r="Q1418" i="1"/>
  <c r="Q1419" i="1"/>
  <c r="S1419" i="1" s="1"/>
  <c r="Q1420" i="1"/>
  <c r="S1420" i="1" s="1"/>
  <c r="Q1421" i="1"/>
  <c r="S1421" i="1" s="1"/>
  <c r="Q1422" i="1"/>
  <c r="Q1423" i="1"/>
  <c r="Q1424" i="1"/>
  <c r="Q1425" i="1"/>
  <c r="S1425" i="1" s="1"/>
  <c r="Q1426" i="1"/>
  <c r="S1426" i="1" s="1"/>
  <c r="Q1427" i="1"/>
  <c r="S1427" i="1" s="1"/>
  <c r="Q1428" i="1"/>
  <c r="Q1429" i="1"/>
  <c r="Q1430" i="1"/>
  <c r="Q1431" i="1"/>
  <c r="S1431" i="1" s="1"/>
  <c r="Q1432" i="1"/>
  <c r="Q1433" i="1"/>
  <c r="Q1434" i="1"/>
  <c r="Q1435" i="1"/>
  <c r="S1435" i="1" s="1"/>
  <c r="Q1436" i="1"/>
  <c r="S1436" i="1" s="1"/>
  <c r="Q1437" i="1"/>
  <c r="S1437" i="1" s="1"/>
  <c r="Q1438" i="1"/>
  <c r="Q1439" i="1"/>
  <c r="Q1440" i="1"/>
  <c r="Q1441" i="1"/>
  <c r="S1441" i="1" s="1"/>
  <c r="Q1442" i="1"/>
  <c r="S1442" i="1" s="1"/>
  <c r="Q1443" i="1"/>
  <c r="Q1444" i="1"/>
  <c r="Q1445" i="1"/>
  <c r="Q1446" i="1"/>
  <c r="Q1447" i="1"/>
  <c r="S1447" i="1" s="1"/>
  <c r="Q1448" i="1"/>
  <c r="Q1449" i="1"/>
  <c r="Q1450" i="1"/>
  <c r="Q1451" i="1"/>
  <c r="S1451" i="1" s="1"/>
  <c r="Q1452" i="1"/>
  <c r="S1452" i="1" s="1"/>
  <c r="Q1453" i="1"/>
  <c r="S1453" i="1" s="1"/>
  <c r="Q1454" i="1"/>
  <c r="Q1455" i="1"/>
  <c r="Q1456" i="1"/>
  <c r="Q1457" i="1"/>
  <c r="S1457" i="1" s="1"/>
  <c r="Q1458" i="1"/>
  <c r="S1458" i="1" s="1"/>
  <c r="Q1459" i="1"/>
  <c r="S1459" i="1" s="1"/>
  <c r="Q1460" i="1"/>
  <c r="Q1461" i="1"/>
  <c r="Q1462" i="1"/>
  <c r="Q1463" i="1"/>
  <c r="S1463" i="1" s="1"/>
  <c r="Q1464" i="1"/>
  <c r="Q1465" i="1"/>
  <c r="Q1466" i="1"/>
  <c r="Q1467" i="1"/>
  <c r="S1467" i="1" s="1"/>
  <c r="Q1468" i="1"/>
  <c r="S1468" i="1" s="1"/>
  <c r="Q1469" i="1"/>
  <c r="S1469" i="1" s="1"/>
  <c r="Q1470" i="1"/>
  <c r="Q1471" i="1"/>
  <c r="Q1472" i="1"/>
  <c r="Q1473" i="1"/>
  <c r="S1473" i="1" s="1"/>
  <c r="Q1474" i="1"/>
  <c r="S1474" i="1" s="1"/>
  <c r="Q1475" i="1"/>
  <c r="S1475" i="1" s="1"/>
  <c r="Q1476" i="1"/>
  <c r="Q1477" i="1"/>
  <c r="Q1478" i="1"/>
  <c r="Q1479" i="1"/>
  <c r="S1479" i="1" s="1"/>
  <c r="Q1480" i="1"/>
  <c r="Q1481" i="1"/>
  <c r="Q1482" i="1"/>
  <c r="Q1483" i="1"/>
  <c r="S1483" i="1" s="1"/>
  <c r="Q1484" i="1"/>
  <c r="S1484" i="1" s="1"/>
  <c r="Q1485" i="1"/>
  <c r="S1485" i="1" s="1"/>
  <c r="Q1486" i="1"/>
  <c r="Q1487" i="1"/>
  <c r="Q1488" i="1"/>
  <c r="Q1489" i="1"/>
  <c r="S1489" i="1" s="1"/>
  <c r="Q1490" i="1"/>
  <c r="S1490" i="1" s="1"/>
  <c r="Q1491" i="1"/>
  <c r="S1491" i="1" s="1"/>
  <c r="Q1492" i="1"/>
  <c r="Q1493" i="1"/>
  <c r="Q1494" i="1"/>
  <c r="Q1495" i="1"/>
  <c r="S1495" i="1" s="1"/>
  <c r="Q1496" i="1"/>
  <c r="Q1497" i="1"/>
  <c r="Q1498" i="1"/>
  <c r="Q1499" i="1"/>
  <c r="Q1500" i="1"/>
  <c r="S1500" i="1" s="1"/>
  <c r="Q1501" i="1"/>
  <c r="S1501" i="1" s="1"/>
  <c r="Q1502" i="1"/>
  <c r="Q1503" i="1"/>
  <c r="Q1504" i="1"/>
  <c r="Q1505" i="1"/>
  <c r="S1505" i="1" s="1"/>
  <c r="Q1506" i="1"/>
  <c r="S1506" i="1" s="1"/>
  <c r="Q1507" i="1"/>
  <c r="S1507" i="1" s="1"/>
  <c r="Q1508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S1522" i="1" s="1"/>
  <c r="Q2" i="1"/>
  <c r="S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2" i="1"/>
  <c r="M16" i="1"/>
  <c r="M3" i="1"/>
  <c r="M4" i="1"/>
  <c r="M17" i="1"/>
  <c r="M18" i="1"/>
  <c r="M5" i="1"/>
  <c r="M6" i="1"/>
  <c r="M19" i="1"/>
  <c r="M20" i="1"/>
  <c r="M7" i="1"/>
  <c r="M21" i="1"/>
  <c r="M8" i="1"/>
  <c r="M31" i="1"/>
  <c r="M54" i="1"/>
  <c r="M55" i="1"/>
  <c r="M32" i="1"/>
  <c r="M33" i="1"/>
  <c r="M56" i="1"/>
  <c r="M57" i="1"/>
  <c r="M34" i="1"/>
  <c r="M35" i="1"/>
  <c r="M58" i="1"/>
  <c r="M59" i="1"/>
  <c r="M36" i="1"/>
  <c r="M37" i="1"/>
  <c r="M60" i="1"/>
  <c r="M61" i="1"/>
  <c r="M38" i="1"/>
  <c r="M39" i="1"/>
  <c r="M62" i="1"/>
  <c r="M63" i="1"/>
  <c r="M40" i="1"/>
  <c r="M103" i="1"/>
  <c r="M76" i="1"/>
  <c r="M77" i="1"/>
  <c r="M104" i="1"/>
  <c r="M105" i="1"/>
  <c r="M78" i="1"/>
  <c r="M79" i="1"/>
  <c r="M106" i="1"/>
  <c r="M107" i="1"/>
  <c r="M80" i="1"/>
  <c r="M81" i="1"/>
  <c r="M108" i="1"/>
  <c r="M109" i="1"/>
  <c r="M82" i="1"/>
  <c r="M83" i="1"/>
  <c r="M110" i="1"/>
  <c r="M84" i="1"/>
  <c r="M111" i="1"/>
  <c r="M112" i="1"/>
  <c r="M85" i="1"/>
  <c r="M86" i="1"/>
  <c r="M113" i="1"/>
  <c r="M132" i="1"/>
  <c r="M162" i="1"/>
  <c r="M163" i="1"/>
  <c r="M133" i="1"/>
  <c r="M134" i="1"/>
  <c r="M164" i="1"/>
  <c r="M165" i="1"/>
  <c r="M135" i="1"/>
  <c r="M136" i="1"/>
  <c r="M166" i="1"/>
  <c r="M167" i="1"/>
  <c r="M137" i="1"/>
  <c r="M138" i="1"/>
  <c r="M168" i="1"/>
  <c r="M169" i="1"/>
  <c r="M139" i="1"/>
  <c r="M140" i="1"/>
  <c r="M170" i="1"/>
  <c r="M171" i="1"/>
  <c r="M141" i="1"/>
  <c r="M219" i="1"/>
  <c r="M190" i="1"/>
  <c r="M191" i="1"/>
  <c r="M220" i="1"/>
  <c r="M221" i="1"/>
  <c r="M192" i="1"/>
  <c r="M193" i="1"/>
  <c r="M222" i="1"/>
  <c r="M223" i="1"/>
  <c r="M194" i="1"/>
  <c r="M195" i="1"/>
  <c r="M224" i="1"/>
  <c r="M225" i="1"/>
  <c r="M196" i="1"/>
  <c r="M197" i="1"/>
  <c r="M226" i="1"/>
  <c r="M227" i="1"/>
  <c r="M198" i="1"/>
  <c r="M199" i="1"/>
  <c r="M228" i="1"/>
  <c r="M247" i="1"/>
  <c r="M277" i="1"/>
  <c r="M278" i="1"/>
  <c r="M248" i="1"/>
  <c r="M249" i="1"/>
  <c r="M279" i="1"/>
  <c r="M280" i="1"/>
  <c r="M250" i="1"/>
  <c r="M251" i="1"/>
  <c r="M281" i="1"/>
  <c r="M282" i="1"/>
  <c r="M252" i="1"/>
  <c r="M253" i="1"/>
  <c r="M283" i="1"/>
  <c r="M284" i="1"/>
  <c r="M254" i="1"/>
  <c r="M255" i="1"/>
  <c r="M285" i="1"/>
  <c r="M286" i="1"/>
  <c r="M256" i="1"/>
  <c r="M257" i="1"/>
  <c r="M287" i="1"/>
  <c r="M338" i="1"/>
  <c r="M307" i="1"/>
  <c r="M308" i="1"/>
  <c r="M339" i="1"/>
  <c r="M340" i="1"/>
  <c r="M309" i="1"/>
  <c r="M310" i="1"/>
  <c r="M341" i="1"/>
  <c r="M342" i="1"/>
  <c r="M311" i="1"/>
  <c r="M312" i="1"/>
  <c r="M343" i="1"/>
  <c r="M344" i="1"/>
  <c r="M313" i="1"/>
  <c r="M314" i="1"/>
  <c r="M345" i="1"/>
  <c r="M346" i="1"/>
  <c r="M315" i="1"/>
  <c r="M316" i="1"/>
  <c r="M347" i="1"/>
  <c r="M348" i="1"/>
  <c r="M317" i="1"/>
  <c r="M318" i="1"/>
  <c r="M349" i="1"/>
  <c r="M370" i="1"/>
  <c r="M402" i="1"/>
  <c r="M403" i="1"/>
  <c r="M371" i="1"/>
  <c r="M372" i="1"/>
  <c r="M404" i="1"/>
  <c r="M405" i="1"/>
  <c r="M373" i="1"/>
  <c r="M374" i="1"/>
  <c r="M406" i="1"/>
  <c r="M407" i="1"/>
  <c r="M375" i="1"/>
  <c r="M376" i="1"/>
  <c r="M408" i="1"/>
  <c r="M409" i="1"/>
  <c r="M377" i="1"/>
  <c r="M378" i="1"/>
  <c r="M410" i="1"/>
  <c r="M411" i="1"/>
  <c r="M379" i="1"/>
  <c r="M380" i="1"/>
  <c r="M412" i="1"/>
  <c r="M413" i="1"/>
  <c r="M381" i="1"/>
  <c r="M464" i="1"/>
  <c r="M434" i="1"/>
  <c r="M435" i="1"/>
  <c r="M465" i="1"/>
  <c r="M466" i="1"/>
  <c r="M436" i="1"/>
  <c r="M437" i="1"/>
  <c r="M467" i="1"/>
  <c r="M468" i="1"/>
  <c r="M438" i="1"/>
  <c r="M439" i="1"/>
  <c r="M469" i="1"/>
  <c r="M470" i="1"/>
  <c r="M440" i="1"/>
  <c r="M441" i="1"/>
  <c r="M471" i="1"/>
  <c r="M472" i="1"/>
  <c r="M442" i="1"/>
  <c r="M443" i="1"/>
  <c r="M473" i="1"/>
  <c r="M474" i="1"/>
  <c r="M444" i="1"/>
  <c r="M445" i="1"/>
  <c r="M475" i="1"/>
  <c r="M496" i="1"/>
  <c r="M526" i="1"/>
  <c r="M527" i="1"/>
  <c r="M497" i="1"/>
  <c r="M498" i="1"/>
  <c r="M528" i="1"/>
  <c r="M529" i="1"/>
  <c r="M499" i="1"/>
  <c r="M500" i="1"/>
  <c r="M530" i="1"/>
  <c r="M531" i="1"/>
  <c r="M501" i="1"/>
  <c r="M502" i="1"/>
  <c r="M532" i="1"/>
  <c r="M533" i="1"/>
  <c r="M503" i="1"/>
  <c r="M504" i="1"/>
  <c r="M534" i="1"/>
  <c r="M535" i="1"/>
  <c r="M505" i="1"/>
  <c r="M506" i="1"/>
  <c r="M536" i="1"/>
  <c r="M537" i="1"/>
  <c r="M507" i="1"/>
  <c r="M587" i="1"/>
  <c r="M557" i="1"/>
  <c r="M558" i="1"/>
  <c r="M588" i="1"/>
  <c r="M589" i="1"/>
  <c r="M559" i="1"/>
  <c r="M560" i="1"/>
  <c r="M590" i="1"/>
  <c r="M591" i="1"/>
  <c r="M561" i="1"/>
  <c r="M562" i="1"/>
  <c r="M592" i="1"/>
  <c r="M593" i="1"/>
  <c r="M563" i="1"/>
  <c r="M564" i="1"/>
  <c r="M594" i="1"/>
  <c r="M595" i="1"/>
  <c r="M565" i="1"/>
  <c r="M566" i="1"/>
  <c r="M596" i="1"/>
  <c r="M597" i="1"/>
  <c r="M567" i="1"/>
  <c r="M568" i="1"/>
  <c r="M598" i="1"/>
  <c r="M617" i="1"/>
  <c r="M645" i="1"/>
  <c r="M646" i="1"/>
  <c r="M618" i="1"/>
  <c r="M619" i="1"/>
  <c r="M647" i="1"/>
  <c r="M648" i="1"/>
  <c r="M620" i="1"/>
  <c r="M621" i="1"/>
  <c r="M649" i="1"/>
  <c r="M650" i="1"/>
  <c r="M622" i="1"/>
  <c r="M623" i="1"/>
  <c r="M651" i="1"/>
  <c r="M652" i="1"/>
  <c r="M624" i="1"/>
  <c r="M625" i="1"/>
  <c r="M653" i="1"/>
  <c r="M654" i="1"/>
  <c r="M626" i="1"/>
  <c r="M627" i="1"/>
  <c r="M655" i="1"/>
  <c r="M628" i="1"/>
  <c r="M702" i="1"/>
  <c r="M673" i="1"/>
  <c r="M674" i="1"/>
  <c r="M703" i="1"/>
  <c r="M704" i="1"/>
  <c r="M675" i="1"/>
  <c r="M676" i="1"/>
  <c r="M705" i="1"/>
  <c r="M706" i="1"/>
  <c r="M677" i="1"/>
  <c r="M678" i="1"/>
  <c r="M707" i="1"/>
  <c r="M708" i="1"/>
  <c r="M679" i="1"/>
  <c r="M680" i="1"/>
  <c r="M709" i="1"/>
  <c r="M710" i="1"/>
  <c r="M681" i="1"/>
  <c r="M682" i="1"/>
  <c r="M711" i="1"/>
  <c r="M712" i="1"/>
  <c r="M683" i="1"/>
  <c r="M713" i="1"/>
  <c r="M727" i="1"/>
  <c r="M751" i="1"/>
  <c r="M752" i="1"/>
  <c r="M728" i="1"/>
  <c r="M729" i="1"/>
  <c r="M753" i="1"/>
  <c r="M754" i="1"/>
  <c r="M730" i="1"/>
  <c r="M731" i="1"/>
  <c r="M755" i="1"/>
  <c r="M756" i="1"/>
  <c r="M732" i="1"/>
  <c r="M733" i="1"/>
  <c r="M757" i="1"/>
  <c r="M758" i="1"/>
  <c r="M734" i="1"/>
  <c r="M735" i="1"/>
  <c r="M759" i="1"/>
  <c r="M760" i="1"/>
  <c r="M736" i="1"/>
  <c r="M761" i="1"/>
  <c r="M796" i="1"/>
  <c r="M773" i="1"/>
  <c r="M774" i="1"/>
  <c r="M797" i="1"/>
  <c r="M798" i="1"/>
  <c r="M775" i="1"/>
  <c r="M776" i="1"/>
  <c r="M799" i="1"/>
  <c r="M800" i="1"/>
  <c r="M777" i="1"/>
  <c r="M778" i="1"/>
  <c r="M801" i="1"/>
  <c r="M802" i="1"/>
  <c r="M779" i="1"/>
  <c r="M780" i="1"/>
  <c r="M803" i="1"/>
  <c r="M804" i="1"/>
  <c r="M781" i="1"/>
  <c r="M782" i="1"/>
  <c r="M805" i="1"/>
  <c r="M817" i="1"/>
  <c r="M840" i="1"/>
  <c r="M841" i="1"/>
  <c r="M818" i="1"/>
  <c r="M819" i="1"/>
  <c r="M842" i="1"/>
  <c r="M843" i="1"/>
  <c r="M820" i="1"/>
  <c r="M821" i="1"/>
  <c r="M844" i="1"/>
  <c r="M845" i="1"/>
  <c r="M822" i="1"/>
  <c r="M823" i="1"/>
  <c r="M846" i="1"/>
  <c r="M847" i="1"/>
  <c r="M824" i="1"/>
  <c r="M825" i="1"/>
  <c r="M848" i="1"/>
  <c r="M849" i="1"/>
  <c r="M826" i="1"/>
  <c r="M885" i="1"/>
  <c r="M862" i="1"/>
  <c r="M863" i="1"/>
  <c r="M886" i="1"/>
  <c r="M887" i="1"/>
  <c r="M864" i="1"/>
  <c r="M865" i="1"/>
  <c r="M888" i="1"/>
  <c r="M889" i="1"/>
  <c r="M866" i="1"/>
  <c r="M867" i="1"/>
  <c r="M890" i="1"/>
  <c r="M891" i="1"/>
  <c r="M868" i="1"/>
  <c r="M869" i="1"/>
  <c r="M892" i="1"/>
  <c r="M893" i="1"/>
  <c r="M870" i="1"/>
  <c r="M871" i="1"/>
  <c r="M894" i="1"/>
  <c r="M906" i="1"/>
  <c r="M928" i="1"/>
  <c r="M929" i="1"/>
  <c r="M907" i="1"/>
  <c r="M908" i="1"/>
  <c r="M930" i="1"/>
  <c r="M931" i="1"/>
  <c r="M909" i="1"/>
  <c r="M910" i="1"/>
  <c r="M932" i="1"/>
  <c r="M933" i="1"/>
  <c r="M911" i="1"/>
  <c r="M912" i="1"/>
  <c r="M934" i="1"/>
  <c r="M935" i="1"/>
  <c r="M913" i="1"/>
  <c r="M914" i="1"/>
  <c r="M936" i="1"/>
  <c r="M937" i="1"/>
  <c r="M915" i="1"/>
  <c r="M975" i="1"/>
  <c r="M952" i="1"/>
  <c r="M953" i="1"/>
  <c r="M976" i="1"/>
  <c r="M977" i="1"/>
  <c r="M954" i="1"/>
  <c r="M955" i="1"/>
  <c r="M978" i="1"/>
  <c r="M979" i="1"/>
  <c r="M956" i="1"/>
  <c r="M957" i="1"/>
  <c r="M980" i="1"/>
  <c r="M981" i="1"/>
  <c r="M958" i="1"/>
  <c r="M959" i="1"/>
  <c r="M982" i="1"/>
  <c r="M983" i="1"/>
  <c r="M960" i="1"/>
  <c r="M961" i="1"/>
  <c r="M984" i="1"/>
  <c r="M998" i="1"/>
  <c r="M1020" i="1"/>
  <c r="M1021" i="1"/>
  <c r="M999" i="1"/>
  <c r="M1000" i="1"/>
  <c r="M1022" i="1"/>
  <c r="M1023" i="1"/>
  <c r="M1001" i="1"/>
  <c r="M1002" i="1"/>
  <c r="M1024" i="1"/>
  <c r="M1025" i="1"/>
  <c r="M1003" i="1"/>
  <c r="M1004" i="1"/>
  <c r="M1026" i="1"/>
  <c r="M1027" i="1"/>
  <c r="M1005" i="1"/>
  <c r="M1006" i="1"/>
  <c r="M1028" i="1"/>
  <c r="M1029" i="1"/>
  <c r="M1007" i="1"/>
  <c r="M1065" i="1"/>
  <c r="M1043" i="1"/>
  <c r="M1044" i="1"/>
  <c r="M1066" i="1"/>
  <c r="M1067" i="1"/>
  <c r="M1045" i="1"/>
  <c r="M1046" i="1"/>
  <c r="M1068" i="1"/>
  <c r="M1069" i="1"/>
  <c r="M1047" i="1"/>
  <c r="M1048" i="1"/>
  <c r="M1070" i="1"/>
  <c r="M1071" i="1"/>
  <c r="M1049" i="1"/>
  <c r="M1050" i="1"/>
  <c r="M1072" i="1"/>
  <c r="M1073" i="1"/>
  <c r="M1051" i="1"/>
  <c r="M1052" i="1"/>
  <c r="M1074" i="1"/>
  <c r="M1087" i="1"/>
  <c r="M1109" i="1"/>
  <c r="M1110" i="1"/>
  <c r="M1088" i="1"/>
  <c r="M1089" i="1"/>
  <c r="M1111" i="1"/>
  <c r="M1112" i="1"/>
  <c r="M1090" i="1"/>
  <c r="M1091" i="1"/>
  <c r="M1113" i="1"/>
  <c r="M1114" i="1"/>
  <c r="M1092" i="1"/>
  <c r="M1093" i="1"/>
  <c r="M1115" i="1"/>
  <c r="M1116" i="1"/>
  <c r="M1094" i="1"/>
  <c r="M1095" i="1"/>
  <c r="M1117" i="1"/>
  <c r="M1118" i="1"/>
  <c r="M1096" i="1"/>
  <c r="M1151" i="1"/>
  <c r="M1130" i="1"/>
  <c r="M1131" i="1"/>
  <c r="M1152" i="1"/>
  <c r="M1153" i="1"/>
  <c r="M1132" i="1"/>
  <c r="M1133" i="1"/>
  <c r="M1154" i="1"/>
  <c r="M1155" i="1"/>
  <c r="M1134" i="1"/>
  <c r="M1135" i="1"/>
  <c r="M1156" i="1"/>
  <c r="M1157" i="1"/>
  <c r="M1136" i="1"/>
  <c r="M1137" i="1"/>
  <c r="M1158" i="1"/>
  <c r="M1159" i="1"/>
  <c r="M1138" i="1"/>
  <c r="M1139" i="1"/>
  <c r="M1160" i="1"/>
  <c r="M1172" i="1"/>
  <c r="M1190" i="1"/>
  <c r="M1191" i="1"/>
  <c r="M1173" i="1"/>
  <c r="M1174" i="1"/>
  <c r="M1192" i="1"/>
  <c r="M1193" i="1"/>
  <c r="M1175" i="1"/>
  <c r="M1176" i="1"/>
  <c r="M1194" i="1"/>
  <c r="M1195" i="1"/>
  <c r="M1177" i="1"/>
  <c r="M1178" i="1"/>
  <c r="M1196" i="1"/>
  <c r="M1197" i="1"/>
  <c r="M1179" i="1"/>
  <c r="M1180" i="1"/>
  <c r="M1198" i="1"/>
  <c r="M1199" i="1"/>
  <c r="M1181" i="1"/>
  <c r="M1228" i="1"/>
  <c r="M1211" i="1"/>
  <c r="M1212" i="1"/>
  <c r="M1229" i="1"/>
  <c r="M1230" i="1"/>
  <c r="M1213" i="1"/>
  <c r="M1214" i="1"/>
  <c r="M1231" i="1"/>
  <c r="M1232" i="1"/>
  <c r="M1215" i="1"/>
  <c r="M1216" i="1"/>
  <c r="M1233" i="1"/>
  <c r="M1234" i="1"/>
  <c r="M1217" i="1"/>
  <c r="M1218" i="1"/>
  <c r="M1235" i="1"/>
  <c r="M1236" i="1"/>
  <c r="M1219" i="1"/>
  <c r="M1220" i="1"/>
  <c r="M1237" i="1"/>
  <c r="M1247" i="1"/>
  <c r="M1266" i="1"/>
  <c r="M1267" i="1"/>
  <c r="M1248" i="1"/>
  <c r="M1249" i="1"/>
  <c r="M1268" i="1"/>
  <c r="M1269" i="1"/>
  <c r="M1250" i="1"/>
  <c r="M1251" i="1"/>
  <c r="M1270" i="1"/>
  <c r="M1271" i="1"/>
  <c r="M1252" i="1"/>
  <c r="M1253" i="1"/>
  <c r="M1272" i="1"/>
  <c r="M1273" i="1"/>
  <c r="M1254" i="1"/>
  <c r="M1255" i="1"/>
  <c r="M1274" i="1"/>
  <c r="M1275" i="1"/>
  <c r="M1256" i="1"/>
  <c r="M1299" i="1"/>
  <c r="M1283" i="1"/>
  <c r="M1284" i="1"/>
  <c r="M1300" i="1"/>
  <c r="M1301" i="1"/>
  <c r="M1285" i="1"/>
  <c r="M1286" i="1"/>
  <c r="M1302" i="1"/>
  <c r="M1303" i="1"/>
  <c r="M1287" i="1"/>
  <c r="M1288" i="1"/>
  <c r="M1304" i="1"/>
  <c r="M1305" i="1"/>
  <c r="M1289" i="1"/>
  <c r="M1290" i="1"/>
  <c r="M1306" i="1"/>
  <c r="M1307" i="1"/>
  <c r="M1291" i="1"/>
  <c r="M1292" i="1"/>
  <c r="M1308" i="1"/>
  <c r="M1316" i="1"/>
  <c r="M1332" i="1"/>
  <c r="M1333" i="1"/>
  <c r="M1334" i="1"/>
  <c r="M1317" i="1"/>
  <c r="M1318" i="1"/>
  <c r="M1335" i="1"/>
  <c r="M1336" i="1"/>
  <c r="M1319" i="1"/>
  <c r="M1320" i="1"/>
  <c r="M1337" i="1"/>
  <c r="M1338" i="1"/>
  <c r="M1321" i="1"/>
  <c r="M1322" i="1"/>
  <c r="M1339" i="1"/>
  <c r="M1340" i="1"/>
  <c r="M1323" i="1"/>
  <c r="M1324" i="1"/>
  <c r="M1341" i="1"/>
  <c r="M1342" i="1"/>
  <c r="M1325" i="1"/>
  <c r="M1364" i="1"/>
  <c r="M1349" i="1"/>
  <c r="M1350" i="1"/>
  <c r="M1351" i="1"/>
  <c r="M1365" i="1"/>
  <c r="M1366" i="1"/>
  <c r="M1367" i="1"/>
  <c r="M1352" i="1"/>
  <c r="M1353" i="1"/>
  <c r="M1368" i="1"/>
  <c r="M1369" i="1"/>
  <c r="M1354" i="1"/>
  <c r="M1355" i="1"/>
  <c r="M1370" i="1"/>
  <c r="M1371" i="1"/>
  <c r="M1356" i="1"/>
  <c r="M1357" i="1"/>
  <c r="M1372" i="1"/>
  <c r="M1373" i="1"/>
  <c r="M1358" i="1"/>
  <c r="M1380" i="1"/>
  <c r="M1381" i="1"/>
  <c r="M1395" i="1"/>
  <c r="M1396" i="1"/>
  <c r="M1382" i="1"/>
  <c r="M1383" i="1"/>
  <c r="M1397" i="1"/>
  <c r="M1398" i="1"/>
  <c r="M1384" i="1"/>
  <c r="M1385" i="1"/>
  <c r="M1399" i="1"/>
  <c r="M1400" i="1"/>
  <c r="M1386" i="1"/>
  <c r="M1387" i="1"/>
  <c r="M1401" i="1"/>
  <c r="M1402" i="1"/>
  <c r="M1388" i="1"/>
  <c r="M1422" i="1"/>
  <c r="M1423" i="1"/>
  <c r="M1408" i="1"/>
  <c r="M1409" i="1"/>
  <c r="M1410" i="1"/>
  <c r="M1424" i="1"/>
  <c r="M1425" i="1"/>
  <c r="M1411" i="1"/>
  <c r="M1412" i="1"/>
  <c r="M1426" i="1"/>
  <c r="M1427" i="1"/>
  <c r="M1413" i="1"/>
  <c r="M1414" i="1"/>
  <c r="M1428" i="1"/>
  <c r="M1429" i="1"/>
  <c r="M1415" i="1"/>
  <c r="M1416" i="1"/>
  <c r="M1430" i="1"/>
  <c r="M1435" i="1"/>
  <c r="M1436" i="1"/>
  <c r="M1448" i="1"/>
  <c r="M1449" i="1"/>
  <c r="M1450" i="1"/>
  <c r="M1437" i="1"/>
  <c r="M1438" i="1"/>
  <c r="M1451" i="1"/>
  <c r="M1452" i="1"/>
  <c r="M1439" i="1"/>
  <c r="M1440" i="1"/>
  <c r="M1453" i="1"/>
  <c r="M1454" i="1"/>
  <c r="M1441" i="1"/>
  <c r="M1442" i="1"/>
  <c r="M1455" i="1"/>
  <c r="M1456" i="1"/>
  <c r="M1443" i="1"/>
  <c r="M1469" i="1"/>
  <c r="M1470" i="1"/>
  <c r="M1460" i="1"/>
  <c r="M1461" i="1"/>
  <c r="M1471" i="1"/>
  <c r="M1472" i="1"/>
  <c r="M1462" i="1"/>
  <c r="M1463" i="1"/>
  <c r="M1473" i="1"/>
  <c r="M1474" i="1"/>
  <c r="M1464" i="1"/>
  <c r="M1465" i="1"/>
  <c r="M1475" i="1"/>
  <c r="M1476" i="1"/>
  <c r="M1466" i="1"/>
  <c r="M1478" i="1"/>
  <c r="M1479" i="1"/>
  <c r="M1487" i="1"/>
  <c r="M1488" i="1"/>
  <c r="M1480" i="1"/>
  <c r="M1481" i="1"/>
  <c r="M1489" i="1"/>
  <c r="M1490" i="1"/>
  <c r="M1482" i="1"/>
  <c r="M1483" i="1"/>
  <c r="M1491" i="1"/>
  <c r="M1492" i="1"/>
  <c r="M1484" i="1"/>
  <c r="M1501" i="1"/>
  <c r="M1493" i="1"/>
  <c r="M1494" i="1"/>
  <c r="M1502" i="1"/>
  <c r="M1503" i="1"/>
  <c r="M1495" i="1"/>
  <c r="M1496" i="1"/>
  <c r="M1504" i="1"/>
  <c r="M1505" i="1"/>
  <c r="M1497" i="1"/>
  <c r="M1498" i="1"/>
  <c r="M1506" i="1"/>
  <c r="M1510" i="1"/>
  <c r="M1511" i="1"/>
  <c r="M1515" i="1"/>
  <c r="M1516" i="1"/>
  <c r="M1512" i="1"/>
  <c r="M1513" i="1"/>
  <c r="M1517" i="1"/>
  <c r="M1518" i="1"/>
  <c r="M1514" i="1"/>
  <c r="M1520" i="1"/>
  <c r="M1521" i="1"/>
  <c r="M1522" i="1"/>
  <c r="M15" i="1"/>
  <c r="M30" i="1"/>
  <c r="M75" i="1"/>
  <c r="M53" i="1"/>
  <c r="M102" i="1"/>
  <c r="M131" i="1"/>
  <c r="M189" i="1"/>
  <c r="M161" i="1"/>
  <c r="M218" i="1"/>
  <c r="M246" i="1"/>
  <c r="M306" i="1"/>
  <c r="M276" i="1"/>
  <c r="M337" i="1"/>
  <c r="M369" i="1"/>
  <c r="M433" i="1"/>
  <c r="M401" i="1"/>
  <c r="M463" i="1"/>
  <c r="M495" i="1"/>
  <c r="M556" i="1"/>
  <c r="M525" i="1"/>
  <c r="M586" i="1"/>
  <c r="M616" i="1"/>
  <c r="M672" i="1"/>
  <c r="M644" i="1"/>
  <c r="M701" i="1"/>
  <c r="M27" i="1"/>
  <c r="M14" i="1"/>
  <c r="M28" i="1"/>
  <c r="M29" i="1"/>
  <c r="M73" i="1"/>
  <c r="M50" i="1"/>
  <c r="M74" i="1"/>
  <c r="M51" i="1"/>
  <c r="M52" i="1"/>
  <c r="M100" i="1"/>
  <c r="M127" i="1"/>
  <c r="M101" i="1"/>
  <c r="M128" i="1"/>
  <c r="M129" i="1"/>
  <c r="M130" i="1"/>
  <c r="M187" i="1"/>
  <c r="M157" i="1"/>
  <c r="M188" i="1"/>
  <c r="M158" i="1"/>
  <c r="M159" i="1"/>
  <c r="M160" i="1"/>
  <c r="M215" i="1"/>
  <c r="M242" i="1"/>
  <c r="M216" i="1"/>
  <c r="M243" i="1"/>
  <c r="M244" i="1"/>
  <c r="M245" i="1"/>
  <c r="M217" i="1"/>
  <c r="M303" i="1"/>
  <c r="M272" i="1"/>
  <c r="M273" i="1"/>
  <c r="M274" i="1"/>
  <c r="M304" i="1"/>
  <c r="M275" i="1"/>
  <c r="M305" i="1"/>
  <c r="M366" i="1"/>
  <c r="M367" i="1"/>
  <c r="M335" i="1"/>
  <c r="M368" i="1"/>
  <c r="M336" i="1"/>
  <c r="M431" i="1"/>
  <c r="M399" i="1"/>
  <c r="M400" i="1"/>
  <c r="M432" i="1"/>
  <c r="M461" i="1"/>
  <c r="M493" i="1"/>
  <c r="M462" i="1"/>
  <c r="M494" i="1"/>
  <c r="M523" i="1"/>
  <c r="M554" i="1"/>
  <c r="M524" i="1"/>
  <c r="M555" i="1"/>
  <c r="M614" i="1"/>
  <c r="M584" i="1"/>
  <c r="M615" i="1"/>
  <c r="M585" i="1"/>
  <c r="M643" i="1"/>
  <c r="M671" i="1"/>
  <c r="M11" i="1"/>
  <c r="M24" i="1"/>
  <c r="M12" i="1"/>
  <c r="M25" i="1"/>
  <c r="M13" i="1"/>
  <c r="M26" i="1"/>
  <c r="M70" i="1"/>
  <c r="M47" i="1"/>
  <c r="M71" i="1"/>
  <c r="M48" i="1"/>
  <c r="M72" i="1"/>
  <c r="M49" i="1"/>
  <c r="M97" i="1"/>
  <c r="M124" i="1"/>
  <c r="M98" i="1"/>
  <c r="M125" i="1"/>
  <c r="M99" i="1"/>
  <c r="M126" i="1"/>
  <c r="M182" i="1"/>
  <c r="M152" i="1"/>
  <c r="M185" i="1"/>
  <c r="M155" i="1"/>
  <c r="M186" i="1"/>
  <c r="M156" i="1"/>
  <c r="M210" i="1"/>
  <c r="M239" i="1"/>
  <c r="M213" i="1"/>
  <c r="M240" i="1"/>
  <c r="M214" i="1"/>
  <c r="M241" i="1"/>
  <c r="M298" i="1"/>
  <c r="M268" i="1"/>
  <c r="M301" i="1"/>
  <c r="M270" i="1"/>
  <c r="M302" i="1"/>
  <c r="M271" i="1"/>
  <c r="M329" i="1"/>
  <c r="M360" i="1"/>
  <c r="M331" i="1"/>
  <c r="M364" i="1"/>
  <c r="M334" i="1"/>
  <c r="M365" i="1"/>
  <c r="M424" i="1"/>
  <c r="M392" i="1"/>
  <c r="M427" i="1"/>
  <c r="M396" i="1"/>
  <c r="M430" i="1"/>
  <c r="M398" i="1"/>
  <c r="M455" i="1"/>
  <c r="M486" i="1"/>
  <c r="M457" i="1"/>
  <c r="M490" i="1"/>
  <c r="M460" i="1"/>
  <c r="M492" i="1"/>
  <c r="M547" i="1"/>
  <c r="M517" i="1"/>
  <c r="M551" i="1"/>
  <c r="M521" i="1"/>
  <c r="M553" i="1"/>
  <c r="M522" i="1"/>
  <c r="M578" i="1"/>
  <c r="M608" i="1"/>
  <c r="M581" i="1"/>
  <c r="M612" i="1"/>
  <c r="M583" i="1"/>
  <c r="M613" i="1"/>
  <c r="M666" i="1"/>
  <c r="M638" i="1"/>
  <c r="M668" i="1"/>
  <c r="M641" i="1"/>
  <c r="M670" i="1"/>
  <c r="M642" i="1"/>
  <c r="M694" i="1"/>
  <c r="M722" i="1"/>
  <c r="M698" i="1"/>
  <c r="M725" i="1"/>
  <c r="M700" i="1"/>
  <c r="M726" i="1"/>
  <c r="M770" i="1"/>
  <c r="M746" i="1"/>
  <c r="M771" i="1"/>
  <c r="M749" i="1"/>
  <c r="M772" i="1"/>
  <c r="M750" i="1"/>
  <c r="M792" i="1"/>
  <c r="M814" i="1"/>
  <c r="M794" i="1"/>
  <c r="M816" i="1"/>
  <c r="M795" i="1"/>
  <c r="M858" i="1"/>
  <c r="M837" i="1"/>
  <c r="M861" i="1"/>
  <c r="M838" i="1"/>
  <c r="M839" i="1"/>
  <c r="M881" i="1"/>
  <c r="M903" i="1"/>
  <c r="M883" i="1"/>
  <c r="M904" i="1"/>
  <c r="M884" i="1"/>
  <c r="M905" i="1"/>
  <c r="M947" i="1"/>
  <c r="M925" i="1"/>
  <c r="M950" i="1"/>
  <c r="M927" i="1"/>
  <c r="M951" i="1"/>
  <c r="M971" i="1"/>
  <c r="M996" i="1"/>
  <c r="M974" i="1"/>
  <c r="M997" i="1"/>
  <c r="M1040" i="1"/>
  <c r="M1018" i="1"/>
  <c r="M1042" i="1"/>
  <c r="M1019" i="1"/>
  <c r="M1062" i="1"/>
  <c r="M1085" i="1"/>
  <c r="M1064" i="1"/>
  <c r="M1086" i="1"/>
  <c r="M1128" i="1"/>
  <c r="M1107" i="1"/>
  <c r="M1129" i="1"/>
  <c r="M1108" i="1"/>
  <c r="M1149" i="1"/>
  <c r="M1170" i="1"/>
  <c r="M1150" i="1"/>
  <c r="M1171" i="1"/>
  <c r="M1209" i="1"/>
  <c r="M1189" i="1"/>
  <c r="M1210" i="1"/>
  <c r="M1227" i="1"/>
  <c r="M1246" i="1"/>
  <c r="M1282" i="1"/>
  <c r="M1265" i="1"/>
  <c r="M1298" i="1"/>
  <c r="M1315" i="1"/>
  <c r="M1348" i="1"/>
  <c r="M1331" i="1"/>
  <c r="M1363" i="1"/>
  <c r="M1379" i="1"/>
  <c r="M1407" i="1"/>
  <c r="M1394" i="1"/>
  <c r="M1421" i="1"/>
  <c r="M22" i="1"/>
  <c r="M9" i="1"/>
  <c r="M23" i="1"/>
  <c r="M10" i="1"/>
  <c r="M42" i="1"/>
  <c r="M65" i="1"/>
  <c r="M44" i="1"/>
  <c r="M67" i="1"/>
  <c r="M116" i="1"/>
  <c r="M89" i="1"/>
  <c r="M119" i="1"/>
  <c r="M92" i="1"/>
  <c r="M144" i="1"/>
  <c r="M174" i="1"/>
  <c r="M147" i="1"/>
  <c r="M177" i="1"/>
  <c r="M231" i="1"/>
  <c r="M202" i="1"/>
  <c r="M234" i="1"/>
  <c r="M205" i="1"/>
  <c r="M260" i="1"/>
  <c r="M290" i="1"/>
  <c r="M263" i="1"/>
  <c r="M293" i="1"/>
  <c r="M352" i="1"/>
  <c r="M321" i="1"/>
  <c r="M355" i="1"/>
  <c r="M324" i="1"/>
  <c r="M384" i="1"/>
  <c r="M416" i="1"/>
  <c r="M387" i="1"/>
  <c r="M419" i="1"/>
  <c r="M478" i="1"/>
  <c r="M448" i="1"/>
  <c r="M481" i="1"/>
  <c r="M451" i="1"/>
  <c r="M510" i="1"/>
  <c r="M540" i="1"/>
  <c r="M513" i="1"/>
  <c r="M543" i="1"/>
  <c r="M601" i="1"/>
  <c r="M571" i="1"/>
  <c r="M604" i="1"/>
  <c r="M574" i="1"/>
  <c r="M631" i="1"/>
  <c r="M658" i="1"/>
  <c r="M634" i="1"/>
  <c r="M661" i="1"/>
  <c r="M716" i="1"/>
  <c r="M686" i="1"/>
  <c r="M719" i="1"/>
  <c r="M689" i="1"/>
  <c r="M739" i="1"/>
  <c r="M764" i="1"/>
  <c r="M742" i="1"/>
  <c r="M808" i="1"/>
  <c r="M785" i="1"/>
  <c r="M829" i="1"/>
  <c r="M852" i="1"/>
  <c r="M897" i="1"/>
  <c r="M874" i="1"/>
  <c r="M918" i="1"/>
  <c r="M940" i="1"/>
  <c r="M987" i="1"/>
  <c r="M964" i="1"/>
  <c r="M1010" i="1"/>
  <c r="M1032" i="1"/>
  <c r="M1077" i="1"/>
  <c r="M1055" i="1"/>
  <c r="M1099" i="1"/>
  <c r="M1121" i="1"/>
  <c r="M1163" i="1"/>
  <c r="M41" i="1"/>
  <c r="M64" i="1"/>
  <c r="M66" i="1"/>
  <c r="M43" i="1"/>
  <c r="M45" i="1"/>
  <c r="M68" i="1"/>
  <c r="M69" i="1"/>
  <c r="M46" i="1"/>
  <c r="M87" i="1"/>
  <c r="M114" i="1"/>
  <c r="M115" i="1"/>
  <c r="M88" i="1"/>
  <c r="M117" i="1"/>
  <c r="M90" i="1"/>
  <c r="M91" i="1"/>
  <c r="M118" i="1"/>
  <c r="M120" i="1"/>
  <c r="M93" i="1"/>
  <c r="M94" i="1"/>
  <c r="M121" i="1"/>
  <c r="M122" i="1"/>
  <c r="M95" i="1"/>
  <c r="M96" i="1"/>
  <c r="M123" i="1"/>
  <c r="M172" i="1"/>
  <c r="M142" i="1"/>
  <c r="M143" i="1"/>
  <c r="M173" i="1"/>
  <c r="M175" i="1"/>
  <c r="M145" i="1"/>
  <c r="M146" i="1"/>
  <c r="M176" i="1"/>
  <c r="M178" i="1"/>
  <c r="M148" i="1"/>
  <c r="M149" i="1"/>
  <c r="M179" i="1"/>
  <c r="M180" i="1"/>
  <c r="M150" i="1"/>
  <c r="M181" i="1"/>
  <c r="M151" i="1"/>
  <c r="M183" i="1"/>
  <c r="M153" i="1"/>
  <c r="M154" i="1"/>
  <c r="M184" i="1"/>
  <c r="M229" i="1"/>
  <c r="M200" i="1"/>
  <c r="M201" i="1"/>
  <c r="M230" i="1"/>
  <c r="M203" i="1"/>
  <c r="M232" i="1"/>
  <c r="M204" i="1"/>
  <c r="M233" i="1"/>
  <c r="M235" i="1"/>
  <c r="M206" i="1"/>
  <c r="M207" i="1"/>
  <c r="M236" i="1"/>
  <c r="M237" i="1"/>
  <c r="M208" i="1"/>
  <c r="M238" i="1"/>
  <c r="M209" i="1"/>
  <c r="M211" i="1"/>
  <c r="M212" i="1"/>
  <c r="M288" i="1"/>
  <c r="M258" i="1"/>
  <c r="M289" i="1"/>
  <c r="M259" i="1"/>
  <c r="M261" i="1"/>
  <c r="M291" i="1"/>
  <c r="M262" i="1"/>
  <c r="M292" i="1"/>
  <c r="M294" i="1"/>
  <c r="M264" i="1"/>
  <c r="M295" i="1"/>
  <c r="M265" i="1"/>
  <c r="M296" i="1"/>
  <c r="M266" i="1"/>
  <c r="M267" i="1"/>
  <c r="M297" i="1"/>
  <c r="M299" i="1"/>
  <c r="M300" i="1"/>
  <c r="M269" i="1"/>
  <c r="M350" i="1"/>
  <c r="M319" i="1"/>
  <c r="M320" i="1"/>
  <c r="M351" i="1"/>
  <c r="M353" i="1"/>
  <c r="M322" i="1"/>
  <c r="M323" i="1"/>
  <c r="M354" i="1"/>
  <c r="M325" i="1"/>
  <c r="M356" i="1"/>
  <c r="M326" i="1"/>
  <c r="M357" i="1"/>
  <c r="M358" i="1"/>
  <c r="M327" i="1"/>
  <c r="M328" i="1"/>
  <c r="M359" i="1"/>
  <c r="M361" i="1"/>
  <c r="M330" i="1"/>
  <c r="M362" i="1"/>
  <c r="M363" i="1"/>
  <c r="M332" i="1"/>
  <c r="M333" i="1"/>
  <c r="M382" i="1"/>
  <c r="M414" i="1"/>
  <c r="M415" i="1"/>
  <c r="M383" i="1"/>
  <c r="M417" i="1"/>
  <c r="M385" i="1"/>
  <c r="M386" i="1"/>
  <c r="M418" i="1"/>
  <c r="M420" i="1"/>
  <c r="M388" i="1"/>
  <c r="M421" i="1"/>
  <c r="M389" i="1"/>
  <c r="M390" i="1"/>
  <c r="M422" i="1"/>
  <c r="M423" i="1"/>
  <c r="M391" i="1"/>
  <c r="M393" i="1"/>
  <c r="M425" i="1"/>
  <c r="M394" i="1"/>
  <c r="M426" i="1"/>
  <c r="M428" i="1"/>
  <c r="M395" i="1"/>
  <c r="M429" i="1"/>
  <c r="M397" i="1"/>
  <c r="M446" i="1"/>
  <c r="M476" i="1"/>
  <c r="M477" i="1"/>
  <c r="M447" i="1"/>
  <c r="M479" i="1"/>
  <c r="M449" i="1"/>
  <c r="M450" i="1"/>
  <c r="M480" i="1"/>
  <c r="M482" i="1"/>
  <c r="M452" i="1"/>
  <c r="M483" i="1"/>
  <c r="M453" i="1"/>
  <c r="M484" i="1"/>
  <c r="M454" i="1"/>
  <c r="M485" i="1"/>
  <c r="M456" i="1"/>
  <c r="M487" i="1"/>
  <c r="M488" i="1"/>
  <c r="M458" i="1"/>
  <c r="M489" i="1"/>
  <c r="M459" i="1"/>
  <c r="M491" i="1"/>
  <c r="M508" i="1"/>
  <c r="M538" i="1"/>
  <c r="M509" i="1"/>
  <c r="M539" i="1"/>
  <c r="M541" i="1"/>
  <c r="M511" i="1"/>
  <c r="M512" i="1"/>
  <c r="M542" i="1"/>
  <c r="M514" i="1"/>
  <c r="M544" i="1"/>
  <c r="M545" i="1"/>
  <c r="M515" i="1"/>
  <c r="M546" i="1"/>
  <c r="M516" i="1"/>
  <c r="M518" i="1"/>
  <c r="M548" i="1"/>
  <c r="M549" i="1"/>
  <c r="M519" i="1"/>
  <c r="M550" i="1"/>
  <c r="M520" i="1"/>
  <c r="M552" i="1"/>
  <c r="M569" i="1"/>
  <c r="M599" i="1"/>
  <c r="M570" i="1"/>
  <c r="M600" i="1"/>
  <c r="M602" i="1"/>
  <c r="M572" i="1"/>
  <c r="M573" i="1"/>
  <c r="M603" i="1"/>
  <c r="M575" i="1"/>
  <c r="M605" i="1"/>
  <c r="M606" i="1"/>
  <c r="M576" i="1"/>
  <c r="M607" i="1"/>
  <c r="M577" i="1"/>
  <c r="M579" i="1"/>
  <c r="M609" i="1"/>
  <c r="M610" i="1"/>
  <c r="M580" i="1"/>
  <c r="M611" i="1"/>
  <c r="M582" i="1"/>
  <c r="M629" i="1"/>
  <c r="M656" i="1"/>
  <c r="M630" i="1"/>
  <c r="M657" i="1"/>
  <c r="M632" i="1"/>
  <c r="M659" i="1"/>
  <c r="M633" i="1"/>
  <c r="M660" i="1"/>
  <c r="M662" i="1"/>
  <c r="M635" i="1"/>
  <c r="M636" i="1"/>
  <c r="M663" i="1"/>
  <c r="M664" i="1"/>
  <c r="M665" i="1"/>
  <c r="M637" i="1"/>
  <c r="M639" i="1"/>
  <c r="M667" i="1"/>
  <c r="M640" i="1"/>
  <c r="M669" i="1"/>
  <c r="M684" i="1"/>
  <c r="M714" i="1"/>
  <c r="M715" i="1"/>
  <c r="M685" i="1"/>
  <c r="M717" i="1"/>
  <c r="M687" i="1"/>
  <c r="M718" i="1"/>
  <c r="M688" i="1"/>
  <c r="M720" i="1"/>
  <c r="M690" i="1"/>
  <c r="M691" i="1"/>
  <c r="M721" i="1"/>
  <c r="M692" i="1"/>
  <c r="M693" i="1"/>
  <c r="M695" i="1"/>
  <c r="M723" i="1"/>
  <c r="M696" i="1"/>
  <c r="M724" i="1"/>
  <c r="M697" i="1"/>
  <c r="M699" i="1"/>
  <c r="M737" i="1"/>
  <c r="M762" i="1"/>
  <c r="M738" i="1"/>
  <c r="M763" i="1"/>
  <c r="M765" i="1"/>
  <c r="M740" i="1"/>
  <c r="M741" i="1"/>
  <c r="M766" i="1"/>
  <c r="M767" i="1"/>
  <c r="M743" i="1"/>
  <c r="M768" i="1"/>
  <c r="M744" i="1"/>
  <c r="M769" i="1"/>
  <c r="M745" i="1"/>
  <c r="M747" i="1"/>
  <c r="M748" i="1"/>
  <c r="M806" i="1"/>
  <c r="M783" i="1"/>
  <c r="M807" i="1"/>
  <c r="M784" i="1"/>
  <c r="M809" i="1"/>
  <c r="M786" i="1"/>
  <c r="M787" i="1"/>
  <c r="M810" i="1"/>
  <c r="M811" i="1"/>
  <c r="M788" i="1"/>
  <c r="M812" i="1"/>
  <c r="M789" i="1"/>
  <c r="M790" i="1"/>
  <c r="M813" i="1"/>
  <c r="M791" i="1"/>
  <c r="M793" i="1"/>
  <c r="M815" i="1"/>
  <c r="M827" i="1"/>
  <c r="M850" i="1"/>
  <c r="M851" i="1"/>
  <c r="M828" i="1"/>
  <c r="M830" i="1"/>
  <c r="M853" i="1"/>
  <c r="M831" i="1"/>
  <c r="M854" i="1"/>
  <c r="M855" i="1"/>
  <c r="M832" i="1"/>
  <c r="M856" i="1"/>
  <c r="M833" i="1"/>
  <c r="M834" i="1"/>
  <c r="M857" i="1"/>
  <c r="M835" i="1"/>
  <c r="M836" i="1"/>
  <c r="M859" i="1"/>
  <c r="M860" i="1"/>
  <c r="M895" i="1"/>
  <c r="M872" i="1"/>
  <c r="M873" i="1"/>
  <c r="M896" i="1"/>
  <c r="M898" i="1"/>
  <c r="M875" i="1"/>
  <c r="M876" i="1"/>
  <c r="M899" i="1"/>
  <c r="M900" i="1"/>
  <c r="M877" i="1"/>
  <c r="M878" i="1"/>
  <c r="M901" i="1"/>
  <c r="M879" i="1"/>
  <c r="M880" i="1"/>
  <c r="M902" i="1"/>
  <c r="M882" i="1"/>
  <c r="M916" i="1"/>
  <c r="M938" i="1"/>
  <c r="M917" i="1"/>
  <c r="M939" i="1"/>
  <c r="M919" i="1"/>
  <c r="M941" i="1"/>
  <c r="M942" i="1"/>
  <c r="M920" i="1"/>
  <c r="M943" i="1"/>
  <c r="M921" i="1"/>
  <c r="M944" i="1"/>
  <c r="M922" i="1"/>
  <c r="M945" i="1"/>
  <c r="M923" i="1"/>
  <c r="M946" i="1"/>
  <c r="M948" i="1"/>
  <c r="M924" i="1"/>
  <c r="M926" i="1"/>
  <c r="M949" i="1"/>
  <c r="M985" i="1"/>
  <c r="M962" i="1"/>
  <c r="M963" i="1"/>
  <c r="M986" i="1"/>
  <c r="M965" i="1"/>
  <c r="M988" i="1"/>
  <c r="M966" i="1"/>
  <c r="M989" i="1"/>
  <c r="M967" i="1"/>
  <c r="M990" i="1"/>
  <c r="M968" i="1"/>
  <c r="M991" i="1"/>
  <c r="M992" i="1"/>
  <c r="M969" i="1"/>
  <c r="M993" i="1"/>
  <c r="M970" i="1"/>
  <c r="M994" i="1"/>
  <c r="M972" i="1"/>
  <c r="M995" i="1"/>
  <c r="M973" i="1"/>
  <c r="M1008" i="1"/>
  <c r="M1030" i="1"/>
  <c r="M1009" i="1"/>
  <c r="M1031" i="1"/>
  <c r="M1033" i="1"/>
  <c r="M1011" i="1"/>
  <c r="M1034" i="1"/>
  <c r="M1012" i="1"/>
  <c r="M1035" i="1"/>
  <c r="M1013" i="1"/>
  <c r="M1014" i="1"/>
  <c r="M1036" i="1"/>
  <c r="M1037" i="1"/>
  <c r="M1015" i="1"/>
  <c r="M1038" i="1"/>
  <c r="M1016" i="1"/>
  <c r="M1039" i="1"/>
  <c r="M1017" i="1"/>
  <c r="M1041" i="1"/>
  <c r="M1075" i="1"/>
  <c r="M1053" i="1"/>
  <c r="M1054" i="1"/>
  <c r="M1076" i="1"/>
  <c r="M1056" i="1"/>
  <c r="M1078" i="1"/>
  <c r="M1057" i="1"/>
  <c r="M1079" i="1"/>
  <c r="M1058" i="1"/>
  <c r="M1080" i="1"/>
  <c r="M1081" i="1"/>
  <c r="M1059" i="1"/>
  <c r="M1060" i="1"/>
  <c r="M1082" i="1"/>
  <c r="M1061" i="1"/>
  <c r="M1083" i="1"/>
  <c r="M1084" i="1"/>
  <c r="M1063" i="1"/>
  <c r="M1097" i="1"/>
  <c r="M1119" i="1"/>
  <c r="M1120" i="1"/>
  <c r="M1098" i="1"/>
  <c r="M1100" i="1"/>
  <c r="M1122" i="1"/>
  <c r="M1101" i="1"/>
  <c r="M1123" i="1"/>
  <c r="M1102" i="1"/>
  <c r="M1124" i="1"/>
  <c r="M1103" i="1"/>
  <c r="M1125" i="1"/>
  <c r="M1126" i="1"/>
  <c r="M1104" i="1"/>
  <c r="M1127" i="1"/>
  <c r="M1105" i="1"/>
  <c r="M1106" i="1"/>
  <c r="M1161" i="1"/>
  <c r="M1140" i="1"/>
  <c r="M1162" i="1"/>
  <c r="M1141" i="1"/>
  <c r="M1164" i="1"/>
  <c r="M1142" i="1"/>
  <c r="M1165" i="1"/>
  <c r="M1143" i="1"/>
  <c r="M1144" i="1"/>
  <c r="M1145" i="1"/>
  <c r="M1166" i="1"/>
  <c r="M1167" i="1"/>
  <c r="M1146" i="1"/>
  <c r="M1168" i="1"/>
  <c r="M1147" i="1"/>
  <c r="M1148" i="1"/>
  <c r="M1169" i="1"/>
  <c r="M1200" i="1"/>
  <c r="M1182" i="1"/>
  <c r="M1201" i="1"/>
  <c r="M1183" i="1"/>
  <c r="M1184" i="1"/>
  <c r="M1202" i="1"/>
  <c r="M1185" i="1"/>
  <c r="M1203" i="1"/>
  <c r="M1204" i="1"/>
  <c r="M1186" i="1"/>
  <c r="M1205" i="1"/>
  <c r="M1187" i="1"/>
  <c r="M1188" i="1"/>
  <c r="M1206" i="1"/>
  <c r="M1207" i="1"/>
  <c r="M1208" i="1"/>
  <c r="M1221" i="1"/>
  <c r="M1238" i="1"/>
  <c r="M1239" i="1"/>
  <c r="M1222" i="1"/>
  <c r="M1223" i="1"/>
  <c r="M1240" i="1"/>
  <c r="M1241" i="1"/>
  <c r="M1242" i="1"/>
  <c r="M1224" i="1"/>
  <c r="M1225" i="1"/>
  <c r="M1243" i="1"/>
  <c r="M1226" i="1"/>
  <c r="M1244" i="1"/>
  <c r="M1245" i="1"/>
  <c r="M1257" i="1"/>
  <c r="M1276" i="1"/>
  <c r="M1277" i="1"/>
  <c r="M1258" i="1"/>
  <c r="M1278" i="1"/>
  <c r="M1259" i="1"/>
  <c r="M1260" i="1"/>
  <c r="M1279" i="1"/>
  <c r="M1261" i="1"/>
  <c r="M1280" i="1"/>
  <c r="M1262" i="1"/>
  <c r="M1281" i="1"/>
  <c r="M1263" i="1"/>
  <c r="M1264" i="1"/>
  <c r="M1309" i="1"/>
  <c r="M1293" i="1"/>
  <c r="M1310" i="1"/>
  <c r="M1294" i="1"/>
  <c r="M1295" i="1"/>
  <c r="M1311" i="1"/>
  <c r="M1312" i="1"/>
  <c r="M1313" i="1"/>
  <c r="M1296" i="1"/>
  <c r="M1297" i="1"/>
  <c r="M1314" i="1"/>
  <c r="M1326" i="1"/>
  <c r="M1343" i="1"/>
  <c r="M1327" i="1"/>
  <c r="M1344" i="1"/>
  <c r="M1328" i="1"/>
  <c r="M1329" i="1"/>
  <c r="M1345" i="1"/>
  <c r="M1346" i="1"/>
  <c r="M1347" i="1"/>
  <c r="M1330" i="1"/>
  <c r="M1374" i="1"/>
  <c r="M1359" i="1"/>
  <c r="M1375" i="1"/>
  <c r="M1376" i="1"/>
  <c r="M1360" i="1"/>
  <c r="M1377" i="1"/>
  <c r="M1378" i="1"/>
  <c r="M1361" i="1"/>
  <c r="M1362" i="1"/>
  <c r="M1403" i="1"/>
  <c r="M1389" i="1"/>
  <c r="M1390" i="1"/>
  <c r="M1404" i="1"/>
  <c r="M1391" i="1"/>
  <c r="M1392" i="1"/>
  <c r="M1405" i="1"/>
  <c r="M1406" i="1"/>
  <c r="M1393" i="1"/>
  <c r="M1417" i="1"/>
  <c r="M1431" i="1"/>
  <c r="M1432" i="1"/>
  <c r="M1433" i="1"/>
  <c r="M1418" i="1"/>
  <c r="M1419" i="1"/>
  <c r="M1434" i="1"/>
  <c r="M1420" i="1"/>
  <c r="M1444" i="1"/>
  <c r="M1457" i="1"/>
  <c r="M1445" i="1"/>
  <c r="M1446" i="1"/>
  <c r="M1458" i="1"/>
  <c r="M1447" i="1"/>
  <c r="M1459" i="1"/>
  <c r="M1467" i="1"/>
  <c r="M1477" i="1"/>
  <c r="M1468" i="1"/>
  <c r="M1485" i="1"/>
  <c r="M1486" i="1"/>
  <c r="M1499" i="1"/>
  <c r="M1507" i="1"/>
  <c r="M1500" i="1"/>
  <c r="M1508" i="1"/>
  <c r="M1519" i="1"/>
  <c r="M2" i="1"/>
  <c r="J2" i="1"/>
  <c r="J3" i="1"/>
  <c r="J4" i="1"/>
  <c r="J5" i="1"/>
  <c r="J6" i="1"/>
  <c r="J7" i="1"/>
  <c r="J8" i="1"/>
  <c r="J9" i="1"/>
  <c r="S1010" i="4" s="1"/>
  <c r="R1010" i="4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N176" i="1" s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N192" i="1" s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N208" i="1" s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N224" i="1" s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N240" i="1" s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N256" i="1" s="1"/>
  <c r="J257" i="1"/>
  <c r="S4025" i="4" s="1"/>
  <c r="R4025" i="4" s="1"/>
  <c r="T4025" i="4" s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N272" i="1" s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N288" i="1" s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N309" i="1" s="1"/>
  <c r="J310" i="1"/>
  <c r="J311" i="1"/>
  <c r="J312" i="1"/>
  <c r="J313" i="1"/>
  <c r="J314" i="1"/>
  <c r="J315" i="1"/>
  <c r="J316" i="1"/>
  <c r="J317" i="1"/>
  <c r="J318" i="1"/>
  <c r="J319" i="1"/>
  <c r="J320" i="1"/>
  <c r="N320" i="1" s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N336" i="1" s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S1083" i="4" s="1"/>
  <c r="R1083" i="4" s="1"/>
  <c r="T1083" i="4" s="1"/>
  <c r="V1083" i="4" s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N369" i="1" s="1"/>
  <c r="J370" i="1"/>
  <c r="J371" i="1"/>
  <c r="J372" i="1"/>
  <c r="J373" i="1"/>
  <c r="N373" i="1" s="1"/>
  <c r="J374" i="1"/>
  <c r="J375" i="1"/>
  <c r="J376" i="1"/>
  <c r="J377" i="1"/>
  <c r="J378" i="1"/>
  <c r="J379" i="1"/>
  <c r="J380" i="1"/>
  <c r="J381" i="1"/>
  <c r="J382" i="1"/>
  <c r="J383" i="1"/>
  <c r="J384" i="1"/>
  <c r="N384" i="1" s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N400" i="1" s="1"/>
  <c r="J401" i="1"/>
  <c r="J402" i="1"/>
  <c r="J403" i="1"/>
  <c r="J404" i="1"/>
  <c r="J405" i="1"/>
  <c r="N405" i="1" s="1"/>
  <c r="J406" i="1"/>
  <c r="J407" i="1"/>
  <c r="J408" i="1"/>
  <c r="J409" i="1"/>
  <c r="J410" i="1"/>
  <c r="J411" i="1"/>
  <c r="J412" i="1"/>
  <c r="J413" i="1"/>
  <c r="J414" i="1"/>
  <c r="J415" i="1"/>
  <c r="J416" i="1"/>
  <c r="N416" i="1" s="1"/>
  <c r="J417" i="1"/>
  <c r="N417" i="1" s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N431" i="1" s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N447" i="1" s="1"/>
  <c r="J448" i="1"/>
  <c r="N448" i="1" s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N463" i="1" s="1"/>
  <c r="J464" i="1"/>
  <c r="N464" i="1" s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N480" i="1" s="1"/>
  <c r="J481" i="1"/>
  <c r="J482" i="1"/>
  <c r="J483" i="1"/>
  <c r="J484" i="1"/>
  <c r="J485" i="1"/>
  <c r="N485" i="1" s="1"/>
  <c r="J486" i="1"/>
  <c r="J487" i="1"/>
  <c r="J488" i="1"/>
  <c r="J489" i="1"/>
  <c r="J490" i="1"/>
  <c r="J491" i="1"/>
  <c r="J492" i="1"/>
  <c r="J493" i="1"/>
  <c r="J494" i="1"/>
  <c r="J495" i="1"/>
  <c r="N495" i="1" s="1"/>
  <c r="J496" i="1"/>
  <c r="N496" i="1" s="1"/>
  <c r="J497" i="1"/>
  <c r="N497" i="1" s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N512" i="1" s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N528" i="1" s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N544" i="1" s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N560" i="1" s="1"/>
  <c r="J561" i="1"/>
  <c r="N561" i="1" s="1"/>
  <c r="J562" i="1"/>
  <c r="J563" i="1"/>
  <c r="J564" i="1"/>
  <c r="J565" i="1"/>
  <c r="N565" i="1" s="1"/>
  <c r="J566" i="1"/>
  <c r="J567" i="1"/>
  <c r="J568" i="1"/>
  <c r="J569" i="1"/>
  <c r="J570" i="1"/>
  <c r="J571" i="1"/>
  <c r="J572" i="1"/>
  <c r="J573" i="1"/>
  <c r="J574" i="1"/>
  <c r="J575" i="1"/>
  <c r="J576" i="1"/>
  <c r="N576" i="1" s="1"/>
  <c r="J577" i="1"/>
  <c r="J578" i="1"/>
  <c r="J579" i="1"/>
  <c r="J580" i="1"/>
  <c r="J581" i="1"/>
  <c r="N581" i="1" s="1"/>
  <c r="J582" i="1"/>
  <c r="J583" i="1"/>
  <c r="J584" i="1"/>
  <c r="J585" i="1"/>
  <c r="J586" i="1"/>
  <c r="N586" i="1" s="1"/>
  <c r="J587" i="1"/>
  <c r="J588" i="1"/>
  <c r="J589" i="1"/>
  <c r="J590" i="1"/>
  <c r="J591" i="1"/>
  <c r="J592" i="1"/>
  <c r="J593" i="1"/>
  <c r="N593" i="1" s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N608" i="1" s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N640" i="1" s="1"/>
  <c r="J641" i="1"/>
  <c r="N641" i="1" s="1"/>
  <c r="J642" i="1"/>
  <c r="J643" i="1"/>
  <c r="J644" i="1"/>
  <c r="J645" i="1"/>
  <c r="N645" i="1" s="1"/>
  <c r="J646" i="1"/>
  <c r="J647" i="1"/>
  <c r="J648" i="1"/>
  <c r="J649" i="1"/>
  <c r="J650" i="1"/>
  <c r="J651" i="1"/>
  <c r="J652" i="1"/>
  <c r="J653" i="1"/>
  <c r="J654" i="1"/>
  <c r="J655" i="1"/>
  <c r="J656" i="1"/>
  <c r="N656" i="1" s="1"/>
  <c r="J657" i="1"/>
  <c r="N657" i="1" s="1"/>
  <c r="J658" i="1"/>
  <c r="J659" i="1"/>
  <c r="J660" i="1"/>
  <c r="J661" i="1"/>
  <c r="N661" i="1" s="1"/>
  <c r="J662" i="1"/>
  <c r="J663" i="1"/>
  <c r="J664" i="1"/>
  <c r="J665" i="1"/>
  <c r="J666" i="1"/>
  <c r="J667" i="1"/>
  <c r="J668" i="1"/>
  <c r="J669" i="1"/>
  <c r="J670" i="1"/>
  <c r="J671" i="1"/>
  <c r="N671" i="1" s="1"/>
  <c r="J672" i="1"/>
  <c r="N672" i="1" s="1"/>
  <c r="J673" i="1"/>
  <c r="N673" i="1" s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N687" i="1" s="1"/>
  <c r="J688" i="1"/>
  <c r="N688" i="1" s="1"/>
  <c r="J689" i="1"/>
  <c r="J690" i="1"/>
  <c r="J691" i="1"/>
  <c r="J692" i="1"/>
  <c r="J693" i="1"/>
  <c r="N693" i="1" s="1"/>
  <c r="J694" i="1"/>
  <c r="J695" i="1"/>
  <c r="J696" i="1"/>
  <c r="J697" i="1"/>
  <c r="J698" i="1"/>
  <c r="J699" i="1"/>
  <c r="J700" i="1"/>
  <c r="J701" i="1"/>
  <c r="J702" i="1"/>
  <c r="J703" i="1"/>
  <c r="N703" i="1" s="1"/>
  <c r="J704" i="1"/>
  <c r="N704" i="1" s="1"/>
  <c r="J705" i="1"/>
  <c r="N705" i="1" s="1"/>
  <c r="J706" i="1"/>
  <c r="J707" i="1"/>
  <c r="J708" i="1"/>
  <c r="J709" i="1"/>
  <c r="J710" i="1"/>
  <c r="J711" i="1"/>
  <c r="J712" i="1"/>
  <c r="J713" i="1"/>
  <c r="S4863" i="4" s="1"/>
  <c r="R4863" i="4" s="1"/>
  <c r="T4863" i="4" s="1"/>
  <c r="T4864" i="4" s="1"/>
  <c r="J714" i="1"/>
  <c r="N714" i="1" s="1"/>
  <c r="J715" i="1"/>
  <c r="N715" i="1" s="1"/>
  <c r="J716" i="1"/>
  <c r="N716" i="1" s="1"/>
  <c r="J717" i="1"/>
  <c r="J718" i="1"/>
  <c r="N718" i="1" s="1"/>
  <c r="J719" i="1"/>
  <c r="J720" i="1"/>
  <c r="N720" i="1" s="1"/>
  <c r="J721" i="1"/>
  <c r="N721" i="1" s="1"/>
  <c r="J722" i="1"/>
  <c r="J723" i="1"/>
  <c r="J724" i="1"/>
  <c r="J725" i="1"/>
  <c r="J726" i="1"/>
  <c r="J727" i="1"/>
  <c r="J728" i="1"/>
  <c r="J729" i="1"/>
  <c r="J730" i="1"/>
  <c r="N730" i="1" s="1"/>
  <c r="J731" i="1"/>
  <c r="N731" i="1" s="1"/>
  <c r="J732" i="1"/>
  <c r="J733" i="1"/>
  <c r="N733" i="1" s="1"/>
  <c r="J734" i="1"/>
  <c r="J735" i="1"/>
  <c r="J736" i="1"/>
  <c r="N736" i="1" s="1"/>
  <c r="J737" i="1"/>
  <c r="J738" i="1"/>
  <c r="J739" i="1"/>
  <c r="J740" i="1"/>
  <c r="N740" i="1" s="1"/>
  <c r="J741" i="1"/>
  <c r="N741" i="1" s="1"/>
  <c r="J742" i="1"/>
  <c r="N742" i="1" s="1"/>
  <c r="J743" i="1"/>
  <c r="J744" i="1"/>
  <c r="N744" i="1" s="1"/>
  <c r="J745" i="1"/>
  <c r="J746" i="1"/>
  <c r="J747" i="1"/>
  <c r="J748" i="1"/>
  <c r="N748" i="1" s="1"/>
  <c r="J749" i="1"/>
  <c r="J750" i="1"/>
  <c r="J751" i="1"/>
  <c r="J752" i="1"/>
  <c r="N752" i="1" s="1"/>
  <c r="J753" i="1"/>
  <c r="J754" i="1"/>
  <c r="J755" i="1"/>
  <c r="N755" i="1" s="1"/>
  <c r="J756" i="1"/>
  <c r="J757" i="1"/>
  <c r="J758" i="1"/>
  <c r="J759" i="1"/>
  <c r="J760" i="1"/>
  <c r="J761" i="1"/>
  <c r="S5036" i="4" s="1"/>
  <c r="R5036" i="4" s="1"/>
  <c r="T5036" i="4" s="1"/>
  <c r="T5037" i="4" s="1"/>
  <c r="V5037" i="4" s="1"/>
  <c r="J762" i="1"/>
  <c r="J763" i="1"/>
  <c r="N763" i="1" s="1"/>
  <c r="J764" i="1"/>
  <c r="J765" i="1"/>
  <c r="J766" i="1"/>
  <c r="J767" i="1"/>
  <c r="J768" i="1"/>
  <c r="J769" i="1"/>
  <c r="J770" i="1"/>
  <c r="N770" i="1" s="1"/>
  <c r="J771" i="1"/>
  <c r="J772" i="1"/>
  <c r="J773" i="1"/>
  <c r="J774" i="1"/>
  <c r="J775" i="1"/>
  <c r="J776" i="1"/>
  <c r="J777" i="1"/>
  <c r="J778" i="1"/>
  <c r="J779" i="1"/>
  <c r="J780" i="1"/>
  <c r="J781" i="1"/>
  <c r="J782" i="1"/>
  <c r="N782" i="1" s="1"/>
  <c r="J783" i="1"/>
  <c r="J784" i="1"/>
  <c r="N784" i="1" s="1"/>
  <c r="J785" i="1"/>
  <c r="J786" i="1"/>
  <c r="J787" i="1"/>
  <c r="N787" i="1" s="1"/>
  <c r="J788" i="1"/>
  <c r="J789" i="1"/>
  <c r="N789" i="1" s="1"/>
  <c r="J790" i="1"/>
  <c r="N790" i="1" s="1"/>
  <c r="J791" i="1"/>
  <c r="N791" i="1" s="1"/>
  <c r="J792" i="1"/>
  <c r="J793" i="1"/>
  <c r="J794" i="1"/>
  <c r="J795" i="1"/>
  <c r="J796" i="1"/>
  <c r="J797" i="1"/>
  <c r="J798" i="1"/>
  <c r="J799" i="1"/>
  <c r="J800" i="1"/>
  <c r="N800" i="1" s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N816" i="1" s="1"/>
  <c r="J817" i="1"/>
  <c r="N817" i="1" s="1"/>
  <c r="J818" i="1"/>
  <c r="J819" i="1"/>
  <c r="J820" i="1"/>
  <c r="J821" i="1"/>
  <c r="J822" i="1"/>
  <c r="J823" i="1"/>
  <c r="J824" i="1"/>
  <c r="J825" i="1"/>
  <c r="J826" i="1"/>
  <c r="J827" i="1"/>
  <c r="J828" i="1"/>
  <c r="N828" i="1" s="1"/>
  <c r="J829" i="1"/>
  <c r="J830" i="1"/>
  <c r="J831" i="1"/>
  <c r="J832" i="1"/>
  <c r="J833" i="1"/>
  <c r="J834" i="1"/>
  <c r="J835" i="1"/>
  <c r="J836" i="1"/>
  <c r="J837" i="1"/>
  <c r="N837" i="1" s="1"/>
  <c r="J838" i="1"/>
  <c r="J839" i="1"/>
  <c r="J840" i="1"/>
  <c r="J841" i="1"/>
  <c r="J842" i="1"/>
  <c r="J843" i="1"/>
  <c r="J844" i="1"/>
  <c r="J845" i="1"/>
  <c r="J846" i="1"/>
  <c r="J847" i="1"/>
  <c r="J848" i="1"/>
  <c r="J849" i="1"/>
  <c r="N849" i="1" s="1"/>
  <c r="J850" i="1"/>
  <c r="J851" i="1"/>
  <c r="J852" i="1"/>
  <c r="J853" i="1"/>
  <c r="N853" i="1" s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S619" i="4" s="1"/>
  <c r="R619" i="4" s="1"/>
  <c r="T619" i="4" s="1"/>
  <c r="V619" i="4" s="1"/>
  <c r="J869" i="1"/>
  <c r="N869" i="1" s="1"/>
  <c r="J870" i="1"/>
  <c r="J871" i="1"/>
  <c r="J872" i="1"/>
  <c r="J873" i="1"/>
  <c r="J874" i="1"/>
  <c r="J875" i="1"/>
  <c r="J876" i="1"/>
  <c r="N876" i="1" s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N892" i="1" s="1"/>
  <c r="J893" i="1"/>
  <c r="J894" i="1"/>
  <c r="J895" i="1"/>
  <c r="J896" i="1"/>
  <c r="J897" i="1"/>
  <c r="N897" i="1" s="1"/>
  <c r="J898" i="1"/>
  <c r="J899" i="1"/>
  <c r="N899" i="1" s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N912" i="1" s="1"/>
  <c r="J913" i="1"/>
  <c r="J914" i="1"/>
  <c r="J915" i="1"/>
  <c r="N915" i="1" s="1"/>
  <c r="J916" i="1"/>
  <c r="J917" i="1"/>
  <c r="N917" i="1" s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S5467" i="4" s="1"/>
  <c r="R5467" i="4" s="1"/>
  <c r="T5467" i="4" s="1"/>
  <c r="V5467" i="4" s="1"/>
  <c r="J937" i="1"/>
  <c r="J938" i="1"/>
  <c r="J939" i="1"/>
  <c r="J940" i="1"/>
  <c r="J941" i="1"/>
  <c r="J942" i="1"/>
  <c r="J943" i="1"/>
  <c r="J944" i="1"/>
  <c r="N944" i="1" s="1"/>
  <c r="J945" i="1"/>
  <c r="J946" i="1"/>
  <c r="J947" i="1"/>
  <c r="J948" i="1"/>
  <c r="J949" i="1"/>
  <c r="N949" i="1" s="1"/>
  <c r="J950" i="1"/>
  <c r="J951" i="1"/>
  <c r="J952" i="1"/>
  <c r="J953" i="1"/>
  <c r="J954" i="1"/>
  <c r="J955" i="1"/>
  <c r="J956" i="1"/>
  <c r="N956" i="1" s="1"/>
  <c r="J957" i="1"/>
  <c r="J958" i="1"/>
  <c r="J959" i="1"/>
  <c r="J960" i="1"/>
  <c r="N960" i="1" s="1"/>
  <c r="J961" i="1"/>
  <c r="N961" i="1" s="1"/>
  <c r="J962" i="1"/>
  <c r="J963" i="1"/>
  <c r="J964" i="1"/>
  <c r="J965" i="1"/>
  <c r="J966" i="1"/>
  <c r="J967" i="1"/>
  <c r="J968" i="1"/>
  <c r="J969" i="1"/>
  <c r="J970" i="1"/>
  <c r="J971" i="1"/>
  <c r="J972" i="1"/>
  <c r="N972" i="1" s="1"/>
  <c r="J973" i="1"/>
  <c r="J974" i="1"/>
  <c r="J975" i="1"/>
  <c r="J976" i="1"/>
  <c r="J977" i="1"/>
  <c r="J978" i="1"/>
  <c r="J979" i="1"/>
  <c r="N979" i="1" s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N992" i="1" s="1"/>
  <c r="J993" i="1"/>
  <c r="N993" i="1" s="1"/>
  <c r="J994" i="1"/>
  <c r="J995" i="1"/>
  <c r="J996" i="1"/>
  <c r="J997" i="1"/>
  <c r="N997" i="1" s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S5645" i="4" s="1"/>
  <c r="R5645" i="4" s="1"/>
  <c r="T5645" i="4" s="1"/>
  <c r="J1029" i="1"/>
  <c r="N1029" i="1" s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S5729" i="4" s="1"/>
  <c r="R5729" i="4" s="1"/>
  <c r="T5729" i="4" s="1"/>
  <c r="V5729" i="4" s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N1077" i="1" s="1"/>
  <c r="J1078" i="1"/>
  <c r="N1078" i="1" s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N1105" i="1" s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S5809" i="4" s="1"/>
  <c r="R5809" i="4" s="1"/>
  <c r="T5809" i="4" s="1"/>
  <c r="V5809" i="4" s="1"/>
  <c r="W5809" i="4" s="1"/>
  <c r="J1119" i="1"/>
  <c r="N1119" i="1" s="1"/>
  <c r="J1120" i="1"/>
  <c r="N1120" i="1" s="1"/>
  <c r="J1121" i="1"/>
  <c r="J1122" i="1"/>
  <c r="J1123" i="1"/>
  <c r="N1123" i="1" s="1"/>
  <c r="J1124" i="1"/>
  <c r="J1125" i="1"/>
  <c r="N1125" i="1" s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N1147" i="1" s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N1160" i="1" s="1"/>
  <c r="J1161" i="1"/>
  <c r="N1161" i="1" s="1"/>
  <c r="J1162" i="1"/>
  <c r="J1163" i="1"/>
  <c r="J1164" i="1"/>
  <c r="J1165" i="1"/>
  <c r="J1166" i="1"/>
  <c r="J1167" i="1"/>
  <c r="J1168" i="1"/>
  <c r="N1168" i="1" s="1"/>
  <c r="J1169" i="1"/>
  <c r="J1170" i="1"/>
  <c r="J1171" i="1"/>
  <c r="N1171" i="1" s="1"/>
  <c r="J1172" i="1"/>
  <c r="J1173" i="1"/>
  <c r="J1174" i="1"/>
  <c r="J1175" i="1"/>
  <c r="J1176" i="1"/>
  <c r="J1177" i="1"/>
  <c r="J1178" i="1"/>
  <c r="J1179" i="1"/>
  <c r="J1180" i="1"/>
  <c r="J1181" i="1"/>
  <c r="N1181" i="1" s="1"/>
  <c r="J1182" i="1"/>
  <c r="J1183" i="1"/>
  <c r="N1183" i="1" s="1"/>
  <c r="J1184" i="1"/>
  <c r="J1185" i="1"/>
  <c r="N1185" i="1" s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N1200" i="1" s="1"/>
  <c r="J1201" i="1"/>
  <c r="N1201" i="1" s="1"/>
  <c r="J1202" i="1"/>
  <c r="N1202" i="1" s="1"/>
  <c r="J1203" i="1"/>
  <c r="J1204" i="1"/>
  <c r="N1204" i="1" s="1"/>
  <c r="J1205" i="1"/>
  <c r="N1205" i="1" s="1"/>
  <c r="J1206" i="1"/>
  <c r="J1207" i="1"/>
  <c r="N1207" i="1" s="1"/>
  <c r="J1208" i="1"/>
  <c r="N1208" i="1" s="1"/>
  <c r="J1209" i="1"/>
  <c r="J1210" i="1"/>
  <c r="N1210" i="1" s="1"/>
  <c r="J1211" i="1"/>
  <c r="J1212" i="1"/>
  <c r="J1213" i="1"/>
  <c r="J1214" i="1"/>
  <c r="J1215" i="1"/>
  <c r="J1216" i="1"/>
  <c r="J1217" i="1"/>
  <c r="J1218" i="1"/>
  <c r="J1219" i="1"/>
  <c r="J1220" i="1"/>
  <c r="J1221" i="1"/>
  <c r="N1221" i="1" s="1"/>
  <c r="J1222" i="1"/>
  <c r="J1223" i="1"/>
  <c r="J1224" i="1"/>
  <c r="J1225" i="1"/>
  <c r="J1226" i="1"/>
  <c r="J1227" i="1"/>
  <c r="N1227" i="1" s="1"/>
  <c r="J1228" i="1"/>
  <c r="J1229" i="1"/>
  <c r="J1230" i="1"/>
  <c r="J1231" i="1"/>
  <c r="J1232" i="1"/>
  <c r="J1233" i="1"/>
  <c r="J1234" i="1"/>
  <c r="J1235" i="1"/>
  <c r="J1236" i="1"/>
  <c r="N1236" i="1" s="1"/>
  <c r="J1237" i="1"/>
  <c r="J1238" i="1"/>
  <c r="J1239" i="1"/>
  <c r="J1240" i="1"/>
  <c r="J1241" i="1"/>
  <c r="N1241" i="1" s="1"/>
  <c r="J1242" i="1"/>
  <c r="N1242" i="1" s="1"/>
  <c r="J1243" i="1"/>
  <c r="J1244" i="1"/>
  <c r="N1244" i="1" s="1"/>
  <c r="J1245" i="1"/>
  <c r="J1246" i="1"/>
  <c r="J1247" i="1"/>
  <c r="J1248" i="1"/>
  <c r="J1249" i="1"/>
  <c r="J1250" i="1"/>
  <c r="J1251" i="1"/>
  <c r="J1252" i="1"/>
  <c r="J1253" i="1"/>
  <c r="J1254" i="1"/>
  <c r="S774" i="4" s="1"/>
  <c r="R774" i="4" s="1"/>
  <c r="T774" i="4" s="1"/>
  <c r="V774" i="4" s="1"/>
  <c r="J1255" i="1"/>
  <c r="N1255" i="1" s="1"/>
  <c r="J1256" i="1"/>
  <c r="J1257" i="1"/>
  <c r="N1257" i="1" s="1"/>
  <c r="J1258" i="1"/>
  <c r="N1258" i="1" s="1"/>
  <c r="J1259" i="1"/>
  <c r="N1259" i="1" s="1"/>
  <c r="J1260" i="1"/>
  <c r="J1261" i="1"/>
  <c r="J1262" i="1"/>
  <c r="N1262" i="1" s="1"/>
  <c r="J1263" i="1"/>
  <c r="J1264" i="1"/>
  <c r="N1264" i="1" s="1"/>
  <c r="J1265" i="1"/>
  <c r="N1265" i="1" s="1"/>
  <c r="J1266" i="1"/>
  <c r="J1267" i="1"/>
  <c r="J1268" i="1"/>
  <c r="J1269" i="1"/>
  <c r="J1270" i="1"/>
  <c r="J1271" i="1"/>
  <c r="J1272" i="1"/>
  <c r="J1273" i="1"/>
  <c r="J1274" i="1"/>
  <c r="N1274" i="1" s="1"/>
  <c r="J1275" i="1"/>
  <c r="J1276" i="1"/>
  <c r="J1277" i="1"/>
  <c r="J1278" i="1"/>
  <c r="J1279" i="1"/>
  <c r="J1280" i="1"/>
  <c r="N1280" i="1" s="1"/>
  <c r="J1281" i="1"/>
  <c r="N1281" i="1" s="1"/>
  <c r="J1282" i="1"/>
  <c r="J1283" i="1"/>
  <c r="J1284" i="1"/>
  <c r="J1285" i="1"/>
  <c r="J1286" i="1"/>
  <c r="J1287" i="1"/>
  <c r="J1288" i="1"/>
  <c r="J1289" i="1"/>
  <c r="J1290" i="1"/>
  <c r="J1291" i="1"/>
  <c r="J1292" i="1"/>
  <c r="N1292" i="1" s="1"/>
  <c r="J1293" i="1"/>
  <c r="N1293" i="1" s="1"/>
  <c r="J1294" i="1"/>
  <c r="J1295" i="1"/>
  <c r="N1295" i="1" s="1"/>
  <c r="J1296" i="1"/>
  <c r="N1296" i="1" s="1"/>
  <c r="J1297" i="1"/>
  <c r="N1297" i="1" s="1"/>
  <c r="J1298" i="1"/>
  <c r="J1299" i="1"/>
  <c r="J1300" i="1"/>
  <c r="J1301" i="1"/>
  <c r="J1302" i="1"/>
  <c r="J1303" i="1"/>
  <c r="J1304" i="1"/>
  <c r="J1305" i="1"/>
  <c r="J1306" i="1"/>
  <c r="J1307" i="1"/>
  <c r="N1307" i="1" s="1"/>
  <c r="J1308" i="1"/>
  <c r="N1308" i="1" s="1"/>
  <c r="J1309" i="1"/>
  <c r="J1310" i="1"/>
  <c r="N1310" i="1" s="1"/>
  <c r="J1311" i="1"/>
  <c r="N1311" i="1" s="1"/>
  <c r="J1312" i="1"/>
  <c r="N1312" i="1" s="1"/>
  <c r="J1313" i="1"/>
  <c r="N1313" i="1" s="1"/>
  <c r="J1314" i="1"/>
  <c r="J1315" i="1"/>
  <c r="J1316" i="1"/>
  <c r="J1317" i="1"/>
  <c r="J1318" i="1"/>
  <c r="J1319" i="1"/>
  <c r="J1320" i="1"/>
  <c r="J1321" i="1"/>
  <c r="J1322" i="1"/>
  <c r="J1323" i="1"/>
  <c r="N1323" i="1" s="1"/>
  <c r="J1324" i="1"/>
  <c r="N1324" i="1" s="1"/>
  <c r="J1325" i="1"/>
  <c r="N1325" i="1" s="1"/>
  <c r="J1326" i="1"/>
  <c r="J1327" i="1"/>
  <c r="N1327" i="1" s="1"/>
  <c r="J1328" i="1"/>
  <c r="N1328" i="1" s="1"/>
  <c r="J1329" i="1"/>
  <c r="N1329" i="1" s="1"/>
  <c r="J1330" i="1"/>
  <c r="J1331" i="1"/>
  <c r="N1331" i="1" s="1"/>
  <c r="J1332" i="1"/>
  <c r="J1333" i="1"/>
  <c r="N1333" i="1" s="1"/>
  <c r="J1334" i="1"/>
  <c r="J1335" i="1"/>
  <c r="J1336" i="1"/>
  <c r="J1337" i="1"/>
  <c r="J1338" i="1"/>
  <c r="J1339" i="1"/>
  <c r="J1340" i="1"/>
  <c r="J1341" i="1"/>
  <c r="N1341" i="1" s="1"/>
  <c r="J1342" i="1"/>
  <c r="N1342" i="1" s="1"/>
  <c r="J1343" i="1"/>
  <c r="J1344" i="1"/>
  <c r="N1344" i="1" s="1"/>
  <c r="J1345" i="1"/>
  <c r="N1345" i="1" s="1"/>
  <c r="J1346" i="1"/>
  <c r="N1346" i="1" s="1"/>
  <c r="J1347" i="1"/>
  <c r="N1347" i="1" s="1"/>
  <c r="J1348" i="1"/>
  <c r="N1348" i="1" s="1"/>
  <c r="J1349" i="1"/>
  <c r="J1350" i="1"/>
  <c r="N1350" i="1" s="1"/>
  <c r="J1351" i="1"/>
  <c r="J1352" i="1"/>
  <c r="J1353" i="1"/>
  <c r="J1354" i="1"/>
  <c r="J1355" i="1"/>
  <c r="J1356" i="1"/>
  <c r="N1356" i="1" s="1"/>
  <c r="J1357" i="1"/>
  <c r="J1358" i="1"/>
  <c r="J1359" i="1"/>
  <c r="J1360" i="1"/>
  <c r="N1360" i="1" s="1"/>
  <c r="J1361" i="1"/>
  <c r="J1362" i="1"/>
  <c r="N1362" i="1" s="1"/>
  <c r="J1363" i="1"/>
  <c r="N1363" i="1" s="1"/>
  <c r="J1364" i="1"/>
  <c r="J1365" i="1"/>
  <c r="J1366" i="1"/>
  <c r="J1367" i="1"/>
  <c r="J1368" i="1"/>
  <c r="J1369" i="1"/>
  <c r="J1370" i="1"/>
  <c r="S816" i="4" s="1"/>
  <c r="R816" i="4" s="1"/>
  <c r="T816" i="4" s="1"/>
  <c r="V816" i="4" s="1"/>
  <c r="J1371" i="1"/>
  <c r="N1371" i="1" s="1"/>
  <c r="J1372" i="1"/>
  <c r="N1372" i="1" s="1"/>
  <c r="J1373" i="1"/>
  <c r="N1373" i="1" s="1"/>
  <c r="J1374" i="1"/>
  <c r="N1374" i="1" s="1"/>
  <c r="J1375" i="1"/>
  <c r="J1376" i="1"/>
  <c r="J1377" i="1"/>
  <c r="J1378" i="1"/>
  <c r="J1379" i="1"/>
  <c r="N1379" i="1" s="1"/>
  <c r="J1380" i="1"/>
  <c r="J1381" i="1"/>
  <c r="J1382" i="1"/>
  <c r="J1383" i="1"/>
  <c r="J1384" i="1"/>
  <c r="J1385" i="1"/>
  <c r="J1386" i="1"/>
  <c r="S831" i="4" s="1"/>
  <c r="R831" i="4" s="1"/>
  <c r="T831" i="4" s="1"/>
  <c r="V831" i="4" s="1"/>
  <c r="J1387" i="1"/>
  <c r="N1387" i="1" s="1"/>
  <c r="J1388" i="1"/>
  <c r="N1388" i="1" s="1"/>
  <c r="J1389" i="1"/>
  <c r="N1389" i="1" s="1"/>
  <c r="J1390" i="1"/>
  <c r="J1391" i="1"/>
  <c r="N1391" i="1" s="1"/>
  <c r="J1392" i="1"/>
  <c r="N1392" i="1" s="1"/>
  <c r="J1393" i="1"/>
  <c r="J1394" i="1"/>
  <c r="N1394" i="1" s="1"/>
  <c r="J1395" i="1"/>
  <c r="J1396" i="1"/>
  <c r="J1397" i="1"/>
  <c r="J1398" i="1"/>
  <c r="J1399" i="1"/>
  <c r="J1400" i="1"/>
  <c r="J1401" i="1"/>
  <c r="J1402" i="1"/>
  <c r="N1402" i="1" s="1"/>
  <c r="J1403" i="1"/>
  <c r="N1403" i="1" s="1"/>
  <c r="J1404" i="1"/>
  <c r="N1404" i="1" s="1"/>
  <c r="J1405" i="1"/>
  <c r="N1405" i="1" s="1"/>
  <c r="J1406" i="1"/>
  <c r="N1406" i="1" s="1"/>
  <c r="J1407" i="1"/>
  <c r="N1407" i="1" s="1"/>
  <c r="J1408" i="1"/>
  <c r="J1409" i="1"/>
  <c r="N1409" i="1" s="1"/>
  <c r="J1410" i="1"/>
  <c r="J1411" i="1"/>
  <c r="J1412" i="1"/>
  <c r="J1413" i="1"/>
  <c r="S836" i="4" s="1"/>
  <c r="R836" i="4" s="1"/>
  <c r="T836" i="4" s="1"/>
  <c r="V836" i="4" s="1"/>
  <c r="J1414" i="1"/>
  <c r="J1415" i="1"/>
  <c r="N1415" i="1" s="1"/>
  <c r="J1416" i="1"/>
  <c r="J1417" i="1"/>
  <c r="J1418" i="1"/>
  <c r="J1419" i="1"/>
  <c r="J1420" i="1"/>
  <c r="J1421" i="1"/>
  <c r="J1422" i="1"/>
  <c r="J1423" i="1"/>
  <c r="N1423" i="1" s="1"/>
  <c r="J1424" i="1"/>
  <c r="J1425" i="1"/>
  <c r="J1426" i="1"/>
  <c r="J1427" i="1"/>
  <c r="J1428" i="1"/>
  <c r="J1429" i="1"/>
  <c r="J1430" i="1"/>
  <c r="J1431" i="1"/>
  <c r="J1432" i="1"/>
  <c r="N1432" i="1" s="1"/>
  <c r="J1433" i="1"/>
  <c r="J1434" i="1"/>
  <c r="N1434" i="1" s="1"/>
  <c r="J1435" i="1"/>
  <c r="J1436" i="1"/>
  <c r="N1436" i="1" s="1"/>
  <c r="J1437" i="1"/>
  <c r="J1438" i="1"/>
  <c r="J1439" i="1"/>
  <c r="J1440" i="1"/>
  <c r="J1441" i="1"/>
  <c r="J1442" i="1"/>
  <c r="N1442" i="1" s="1"/>
  <c r="J1443" i="1"/>
  <c r="N1443" i="1" s="1"/>
  <c r="J1444" i="1"/>
  <c r="N1444" i="1" s="1"/>
  <c r="J1445" i="1"/>
  <c r="N1445" i="1" s="1"/>
  <c r="J1446" i="1"/>
  <c r="N1446" i="1" s="1"/>
  <c r="J1447" i="1"/>
  <c r="J1448" i="1"/>
  <c r="J1449" i="1"/>
  <c r="J1450" i="1"/>
  <c r="J1451" i="1"/>
  <c r="J1452" i="1"/>
  <c r="J1453" i="1"/>
  <c r="J1454" i="1"/>
  <c r="N1454" i="1" s="1"/>
  <c r="J1455" i="1"/>
  <c r="J1456" i="1"/>
  <c r="N1456" i="1" s="1"/>
  <c r="J1457" i="1"/>
  <c r="J1458" i="1"/>
  <c r="N1458" i="1" s="1"/>
  <c r="J1459" i="1"/>
  <c r="N1459" i="1" s="1"/>
  <c r="J1460" i="1"/>
  <c r="J1461" i="1"/>
  <c r="J1462" i="1"/>
  <c r="J1463" i="1"/>
  <c r="S858" i="4" s="1"/>
  <c r="R858" i="4" s="1"/>
  <c r="T858" i="4" s="1"/>
  <c r="V858" i="4" s="1"/>
  <c r="J1464" i="1"/>
  <c r="J1465" i="1"/>
  <c r="J1466" i="1"/>
  <c r="J1467" i="1"/>
  <c r="J1468" i="1"/>
  <c r="N1468" i="1" s="1"/>
  <c r="J1469" i="1"/>
  <c r="J1470" i="1"/>
  <c r="J1471" i="1"/>
  <c r="J1472" i="1"/>
  <c r="J1473" i="1"/>
  <c r="S862" i="4" s="1"/>
  <c r="R862" i="4" s="1"/>
  <c r="T862" i="4" s="1"/>
  <c r="V862" i="4" s="1"/>
  <c r="J1474" i="1"/>
  <c r="J1475" i="1"/>
  <c r="J1476" i="1"/>
  <c r="N1476" i="1" s="1"/>
  <c r="J1477" i="1"/>
  <c r="N1477" i="1" s="1"/>
  <c r="J1478" i="1"/>
  <c r="J1479" i="1"/>
  <c r="N1479" i="1" s="1"/>
  <c r="J1480" i="1"/>
  <c r="J1481" i="1"/>
  <c r="S869" i="4" s="1"/>
  <c r="R869" i="4" s="1"/>
  <c r="T869" i="4" s="1"/>
  <c r="V869" i="4" s="1"/>
  <c r="J1482" i="1"/>
  <c r="S870" i="4" s="1"/>
  <c r="R870" i="4" s="1"/>
  <c r="T870" i="4" s="1"/>
  <c r="V870" i="4" s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S874" i="4" s="1"/>
  <c r="R874" i="4" s="1"/>
  <c r="T874" i="4" s="1"/>
  <c r="V874" i="4" s="1"/>
  <c r="J1497" i="1"/>
  <c r="N1497" i="1" s="1"/>
  <c r="J1498" i="1"/>
  <c r="N1498" i="1" s="1"/>
  <c r="J1499" i="1"/>
  <c r="N1499" i="1" s="1"/>
  <c r="J1500" i="1"/>
  <c r="N1500" i="1" s="1"/>
  <c r="J1501" i="1"/>
  <c r="J1502" i="1"/>
  <c r="S876" i="4" s="1"/>
  <c r="R876" i="4" s="1"/>
  <c r="T876" i="4" s="1"/>
  <c r="V876" i="4" s="1"/>
  <c r="J1503" i="1"/>
  <c r="J1504" i="1"/>
  <c r="J1505" i="1"/>
  <c r="N1505" i="1" s="1"/>
  <c r="J1506" i="1"/>
  <c r="J1507" i="1"/>
  <c r="J1508" i="1"/>
  <c r="N1508" i="1" s="1"/>
  <c r="J1510" i="1"/>
  <c r="J1511" i="1"/>
  <c r="J1512" i="1"/>
  <c r="S883" i="4" s="1"/>
  <c r="R883" i="4" s="1"/>
  <c r="T883" i="4" s="1"/>
  <c r="V883" i="4" s="1"/>
  <c r="J1513" i="1"/>
  <c r="J1514" i="1"/>
  <c r="J1515" i="1"/>
  <c r="N1515" i="1" s="1"/>
  <c r="J1516" i="1"/>
  <c r="J1517" i="1"/>
  <c r="N1517" i="1" s="1"/>
  <c r="J1518" i="1"/>
  <c r="J1519" i="1"/>
  <c r="J1520" i="1"/>
  <c r="J1521" i="1"/>
  <c r="N1521" i="1" s="1"/>
  <c r="J1522" i="1"/>
  <c r="N1522" i="1" s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2" i="3"/>
  <c r="S4" i="1"/>
  <c r="S5" i="1"/>
  <c r="S6" i="1"/>
  <c r="S8" i="1"/>
  <c r="S9" i="1"/>
  <c r="S10" i="1"/>
  <c r="S13" i="1"/>
  <c r="S14" i="1"/>
  <c r="S15" i="1"/>
  <c r="S16" i="1"/>
  <c r="S20" i="1"/>
  <c r="S21" i="1"/>
  <c r="S22" i="1"/>
  <c r="S24" i="1"/>
  <c r="S25" i="1"/>
  <c r="S26" i="1"/>
  <c r="S29" i="1"/>
  <c r="S30" i="1"/>
  <c r="S31" i="1"/>
  <c r="S32" i="1"/>
  <c r="S36" i="1"/>
  <c r="S37" i="1"/>
  <c r="S38" i="1"/>
  <c r="S40" i="1"/>
  <c r="S41" i="1"/>
  <c r="S42" i="1"/>
  <c r="S45" i="1"/>
  <c r="S46" i="1"/>
  <c r="S47" i="1"/>
  <c r="S48" i="1"/>
  <c r="S52" i="1"/>
  <c r="S53" i="1"/>
  <c r="S54" i="1"/>
  <c r="S55" i="1"/>
  <c r="S56" i="1"/>
  <c r="S57" i="1"/>
  <c r="S58" i="1"/>
  <c r="S61" i="1"/>
  <c r="S62" i="1"/>
  <c r="S63" i="1"/>
  <c r="S64" i="1"/>
  <c r="S68" i="1"/>
  <c r="S69" i="1"/>
  <c r="S70" i="1"/>
  <c r="S72" i="1"/>
  <c r="S73" i="1"/>
  <c r="S74" i="1"/>
  <c r="S77" i="1"/>
  <c r="S78" i="1"/>
  <c r="S79" i="1"/>
  <c r="S80" i="1"/>
  <c r="S84" i="1"/>
  <c r="S85" i="1"/>
  <c r="S86" i="1"/>
  <c r="S88" i="1"/>
  <c r="S89" i="1"/>
  <c r="S90" i="1"/>
  <c r="S91" i="1"/>
  <c r="S93" i="1"/>
  <c r="S94" i="1"/>
  <c r="S95" i="1"/>
  <c r="S96" i="1"/>
  <c r="S99" i="1"/>
  <c r="S100" i="1"/>
  <c r="S101" i="1"/>
  <c r="S102" i="1"/>
  <c r="S104" i="1"/>
  <c r="S105" i="1"/>
  <c r="S106" i="1"/>
  <c r="S107" i="1"/>
  <c r="S108" i="1"/>
  <c r="S109" i="1"/>
  <c r="S110" i="1"/>
  <c r="S111" i="1"/>
  <c r="S112" i="1"/>
  <c r="S116" i="1"/>
  <c r="S117" i="1"/>
  <c r="S118" i="1"/>
  <c r="S120" i="1"/>
  <c r="S121" i="1"/>
  <c r="S122" i="1"/>
  <c r="S125" i="1"/>
  <c r="S126" i="1"/>
  <c r="S127" i="1"/>
  <c r="S128" i="1"/>
  <c r="S132" i="1"/>
  <c r="S133" i="1"/>
  <c r="S134" i="1"/>
  <c r="S136" i="1"/>
  <c r="S137" i="1"/>
  <c r="S138" i="1"/>
  <c r="S141" i="1"/>
  <c r="S142" i="1"/>
  <c r="S143" i="1"/>
  <c r="S144" i="1"/>
  <c r="S148" i="1"/>
  <c r="S149" i="1"/>
  <c r="S150" i="1"/>
  <c r="S152" i="1"/>
  <c r="S153" i="1"/>
  <c r="S154" i="1"/>
  <c r="S157" i="1"/>
  <c r="S158" i="1"/>
  <c r="S159" i="1"/>
  <c r="S160" i="1"/>
  <c r="S164" i="1"/>
  <c r="S165" i="1"/>
  <c r="S166" i="1"/>
  <c r="S168" i="1"/>
  <c r="S169" i="1"/>
  <c r="S170" i="1"/>
  <c r="S173" i="1"/>
  <c r="S174" i="1"/>
  <c r="S175" i="1"/>
  <c r="S176" i="1"/>
  <c r="S180" i="1"/>
  <c r="S181" i="1"/>
  <c r="S182" i="1"/>
  <c r="S184" i="1"/>
  <c r="S185" i="1"/>
  <c r="S186" i="1"/>
  <c r="S189" i="1"/>
  <c r="S190" i="1"/>
  <c r="S191" i="1"/>
  <c r="S192" i="1"/>
  <c r="S196" i="1"/>
  <c r="S197" i="1"/>
  <c r="S198" i="1"/>
  <c r="S200" i="1"/>
  <c r="S201" i="1"/>
  <c r="S202" i="1"/>
  <c r="S205" i="1"/>
  <c r="S206" i="1"/>
  <c r="S207" i="1"/>
  <c r="S208" i="1"/>
  <c r="S212" i="1"/>
  <c r="S213" i="1"/>
  <c r="S214" i="1"/>
  <c r="S216" i="1"/>
  <c r="S217" i="1"/>
  <c r="S218" i="1"/>
  <c r="S219" i="1"/>
  <c r="S221" i="1"/>
  <c r="S222" i="1"/>
  <c r="S223" i="1"/>
  <c r="S224" i="1"/>
  <c r="S228" i="1"/>
  <c r="S229" i="1"/>
  <c r="S230" i="1"/>
  <c r="S232" i="1"/>
  <c r="S233" i="1"/>
  <c r="S234" i="1"/>
  <c r="S235" i="1"/>
  <c r="S236" i="1"/>
  <c r="S237" i="1"/>
  <c r="S238" i="1"/>
  <c r="S239" i="1"/>
  <c r="S240" i="1"/>
  <c r="S244" i="1"/>
  <c r="S245" i="1"/>
  <c r="S246" i="1"/>
  <c r="S248" i="1"/>
  <c r="S249" i="1"/>
  <c r="S250" i="1"/>
  <c r="S254" i="1"/>
  <c r="S255" i="1"/>
  <c r="S256" i="1"/>
  <c r="S260" i="1"/>
  <c r="S261" i="1"/>
  <c r="S262" i="1"/>
  <c r="S264" i="1"/>
  <c r="S265" i="1"/>
  <c r="S266" i="1"/>
  <c r="S270" i="1"/>
  <c r="S271" i="1"/>
  <c r="S272" i="1"/>
  <c r="S276" i="1"/>
  <c r="S277" i="1"/>
  <c r="S278" i="1"/>
  <c r="S280" i="1"/>
  <c r="S281" i="1"/>
  <c r="S282" i="1"/>
  <c r="S286" i="1"/>
  <c r="S287" i="1"/>
  <c r="S288" i="1"/>
  <c r="S292" i="1"/>
  <c r="S293" i="1"/>
  <c r="S294" i="1"/>
  <c r="S296" i="1"/>
  <c r="S297" i="1"/>
  <c r="S298" i="1"/>
  <c r="S302" i="1"/>
  <c r="S303" i="1"/>
  <c r="S304" i="1"/>
  <c r="S307" i="1"/>
  <c r="S308" i="1"/>
  <c r="S309" i="1"/>
  <c r="S310" i="1"/>
  <c r="S312" i="1"/>
  <c r="S313" i="1"/>
  <c r="S314" i="1"/>
  <c r="S318" i="1"/>
  <c r="S319" i="1"/>
  <c r="S320" i="1"/>
  <c r="S324" i="1"/>
  <c r="S325" i="1"/>
  <c r="S326" i="1"/>
  <c r="S328" i="1"/>
  <c r="S329" i="1"/>
  <c r="S330" i="1"/>
  <c r="S334" i="1"/>
  <c r="S335" i="1"/>
  <c r="S336" i="1"/>
  <c r="S340" i="1"/>
  <c r="S341" i="1"/>
  <c r="S342" i="1"/>
  <c r="S344" i="1"/>
  <c r="S345" i="1"/>
  <c r="S346" i="1"/>
  <c r="S347" i="1"/>
  <c r="S350" i="1"/>
  <c r="S351" i="1"/>
  <c r="S352" i="1"/>
  <c r="S356" i="1"/>
  <c r="S357" i="1"/>
  <c r="S358" i="1"/>
  <c r="S360" i="1"/>
  <c r="S361" i="1"/>
  <c r="S362" i="1"/>
  <c r="S363" i="1"/>
  <c r="S364" i="1"/>
  <c r="S365" i="1"/>
  <c r="S366" i="1"/>
  <c r="S367" i="1"/>
  <c r="S368" i="1"/>
  <c r="S372" i="1"/>
  <c r="S373" i="1"/>
  <c r="S374" i="1"/>
  <c r="S376" i="1"/>
  <c r="S377" i="1"/>
  <c r="S378" i="1"/>
  <c r="S382" i="1"/>
  <c r="S383" i="1"/>
  <c r="S384" i="1"/>
  <c r="S388" i="1"/>
  <c r="S389" i="1"/>
  <c r="S390" i="1"/>
  <c r="S392" i="1"/>
  <c r="S393" i="1"/>
  <c r="S394" i="1"/>
  <c r="S398" i="1"/>
  <c r="S399" i="1"/>
  <c r="S400" i="1"/>
  <c r="S403" i="1"/>
  <c r="S404" i="1"/>
  <c r="S405" i="1"/>
  <c r="S406" i="1"/>
  <c r="S408" i="1"/>
  <c r="S409" i="1"/>
  <c r="S410" i="1"/>
  <c r="S414" i="1"/>
  <c r="S415" i="1"/>
  <c r="S416" i="1"/>
  <c r="S420" i="1"/>
  <c r="S421" i="1"/>
  <c r="S422" i="1"/>
  <c r="S424" i="1"/>
  <c r="S425" i="1"/>
  <c r="S426" i="1"/>
  <c r="S430" i="1"/>
  <c r="S431" i="1"/>
  <c r="S432" i="1"/>
  <c r="S436" i="1"/>
  <c r="S437" i="1"/>
  <c r="S438" i="1"/>
  <c r="S440" i="1"/>
  <c r="S441" i="1"/>
  <c r="S442" i="1"/>
  <c r="S446" i="1"/>
  <c r="S447" i="1"/>
  <c r="S448" i="1"/>
  <c r="S452" i="1"/>
  <c r="S453" i="1"/>
  <c r="S454" i="1"/>
  <c r="S456" i="1"/>
  <c r="S457" i="1"/>
  <c r="S458" i="1"/>
  <c r="S462" i="1"/>
  <c r="S463" i="1"/>
  <c r="S464" i="1"/>
  <c r="S468" i="1"/>
  <c r="S469" i="1"/>
  <c r="S470" i="1"/>
  <c r="S472" i="1"/>
  <c r="S473" i="1"/>
  <c r="S474" i="1"/>
  <c r="S475" i="1"/>
  <c r="S478" i="1"/>
  <c r="S479" i="1"/>
  <c r="S480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500" i="1"/>
  <c r="S501" i="1"/>
  <c r="S502" i="1"/>
  <c r="S504" i="1"/>
  <c r="S505" i="1"/>
  <c r="S506" i="1"/>
  <c r="S510" i="1"/>
  <c r="S511" i="1"/>
  <c r="S512" i="1"/>
  <c r="S516" i="1"/>
  <c r="S517" i="1"/>
  <c r="S518" i="1"/>
  <c r="S520" i="1"/>
  <c r="S521" i="1"/>
  <c r="S522" i="1"/>
  <c r="S526" i="1"/>
  <c r="S527" i="1"/>
  <c r="S528" i="1"/>
  <c r="S532" i="1"/>
  <c r="S533" i="1"/>
  <c r="S534" i="1"/>
  <c r="S536" i="1"/>
  <c r="S537" i="1"/>
  <c r="S538" i="1"/>
  <c r="S542" i="1"/>
  <c r="S543" i="1"/>
  <c r="S544" i="1"/>
  <c r="S548" i="1"/>
  <c r="S549" i="1"/>
  <c r="S550" i="1"/>
  <c r="S552" i="1"/>
  <c r="S553" i="1"/>
  <c r="S554" i="1"/>
  <c r="S558" i="1"/>
  <c r="S559" i="1"/>
  <c r="S560" i="1"/>
  <c r="S564" i="1"/>
  <c r="S565" i="1"/>
  <c r="S566" i="1"/>
  <c r="S568" i="1"/>
  <c r="S569" i="1"/>
  <c r="S570" i="1"/>
  <c r="S574" i="1"/>
  <c r="S575" i="1"/>
  <c r="S576" i="1"/>
  <c r="S580" i="1"/>
  <c r="S581" i="1"/>
  <c r="S582" i="1"/>
  <c r="S584" i="1"/>
  <c r="S585" i="1"/>
  <c r="S586" i="1"/>
  <c r="S590" i="1"/>
  <c r="S591" i="1"/>
  <c r="S592" i="1"/>
  <c r="S596" i="1"/>
  <c r="S597" i="1"/>
  <c r="S598" i="1"/>
  <c r="S599" i="1"/>
  <c r="S600" i="1"/>
  <c r="S601" i="1"/>
  <c r="S602" i="1"/>
  <c r="S603" i="1"/>
  <c r="S606" i="1"/>
  <c r="S607" i="1"/>
  <c r="S608" i="1"/>
  <c r="S612" i="1"/>
  <c r="S613" i="1"/>
  <c r="S614" i="1"/>
  <c r="S616" i="1"/>
  <c r="S617" i="1"/>
  <c r="S618" i="1"/>
  <c r="S619" i="1"/>
  <c r="S620" i="1"/>
  <c r="S621" i="1"/>
  <c r="S622" i="1"/>
  <c r="S623" i="1"/>
  <c r="S624" i="1"/>
  <c r="S628" i="1"/>
  <c r="S629" i="1"/>
  <c r="S630" i="1"/>
  <c r="S632" i="1"/>
  <c r="S633" i="1"/>
  <c r="S634" i="1"/>
  <c r="S638" i="1"/>
  <c r="S639" i="1"/>
  <c r="S640" i="1"/>
  <c r="S643" i="1"/>
  <c r="S644" i="1"/>
  <c r="S645" i="1"/>
  <c r="S646" i="1"/>
  <c r="S648" i="1"/>
  <c r="S649" i="1"/>
  <c r="S650" i="1"/>
  <c r="S654" i="1"/>
  <c r="S655" i="1"/>
  <c r="S656" i="1"/>
  <c r="S660" i="1"/>
  <c r="S661" i="1"/>
  <c r="S662" i="1"/>
  <c r="S663" i="1"/>
  <c r="S664" i="1"/>
  <c r="S665" i="1"/>
  <c r="S666" i="1"/>
  <c r="S670" i="1"/>
  <c r="S671" i="1"/>
  <c r="S672" i="1"/>
  <c r="S676" i="1"/>
  <c r="S677" i="1"/>
  <c r="S678" i="1"/>
  <c r="S680" i="1"/>
  <c r="S681" i="1"/>
  <c r="S682" i="1"/>
  <c r="S686" i="1"/>
  <c r="S687" i="1"/>
  <c r="S688" i="1"/>
  <c r="S692" i="1"/>
  <c r="S693" i="1"/>
  <c r="S694" i="1"/>
  <c r="S696" i="1"/>
  <c r="S697" i="1"/>
  <c r="S698" i="1"/>
  <c r="S702" i="1"/>
  <c r="S703" i="1"/>
  <c r="S704" i="1"/>
  <c r="S708" i="1"/>
  <c r="S709" i="1"/>
  <c r="S710" i="1"/>
  <c r="S712" i="1"/>
  <c r="S713" i="1"/>
  <c r="S714" i="1"/>
  <c r="S718" i="1"/>
  <c r="S719" i="1"/>
  <c r="S720" i="1"/>
  <c r="S724" i="1"/>
  <c r="S725" i="1"/>
  <c r="S726" i="1"/>
  <c r="S728" i="1"/>
  <c r="S729" i="1"/>
  <c r="S730" i="1"/>
  <c r="S731" i="1"/>
  <c r="S734" i="1"/>
  <c r="S735" i="1"/>
  <c r="S736" i="1"/>
  <c r="S740" i="1"/>
  <c r="S741" i="1"/>
  <c r="S742" i="1"/>
  <c r="S744" i="1"/>
  <c r="S745" i="1"/>
  <c r="S746" i="1"/>
  <c r="S747" i="1"/>
  <c r="S748" i="1"/>
  <c r="S749" i="1"/>
  <c r="S750" i="1"/>
  <c r="S751" i="1"/>
  <c r="S752" i="1"/>
  <c r="S756" i="1"/>
  <c r="S757" i="1"/>
  <c r="S758" i="1"/>
  <c r="S760" i="1"/>
  <c r="S761" i="1"/>
  <c r="S762" i="1"/>
  <c r="S766" i="1"/>
  <c r="S767" i="1"/>
  <c r="S768" i="1"/>
  <c r="S772" i="1"/>
  <c r="S773" i="1"/>
  <c r="S774" i="1"/>
  <c r="S776" i="1"/>
  <c r="S777" i="1"/>
  <c r="S778" i="1"/>
  <c r="S782" i="1"/>
  <c r="S783" i="1"/>
  <c r="S784" i="1"/>
  <c r="S788" i="1"/>
  <c r="S789" i="1"/>
  <c r="S790" i="1"/>
  <c r="S792" i="1"/>
  <c r="S793" i="1"/>
  <c r="S794" i="1"/>
  <c r="S798" i="1"/>
  <c r="S799" i="1"/>
  <c r="S800" i="1"/>
  <c r="S804" i="1"/>
  <c r="S805" i="1"/>
  <c r="S806" i="1"/>
  <c r="S808" i="1"/>
  <c r="S809" i="1"/>
  <c r="S810" i="1"/>
  <c r="S814" i="1"/>
  <c r="S815" i="1"/>
  <c r="S816" i="1"/>
  <c r="S820" i="1"/>
  <c r="S821" i="1"/>
  <c r="S822" i="1"/>
  <c r="S824" i="1"/>
  <c r="S825" i="1"/>
  <c r="S826" i="1"/>
  <c r="S830" i="1"/>
  <c r="S831" i="1"/>
  <c r="S832" i="1"/>
  <c r="S836" i="1"/>
  <c r="S837" i="1"/>
  <c r="S838" i="1"/>
  <c r="S840" i="1"/>
  <c r="S841" i="1"/>
  <c r="S842" i="1"/>
  <c r="S846" i="1"/>
  <c r="S847" i="1"/>
  <c r="S848" i="1"/>
  <c r="S852" i="1"/>
  <c r="S853" i="1"/>
  <c r="S854" i="1"/>
  <c r="S856" i="1"/>
  <c r="S857" i="1"/>
  <c r="S858" i="1"/>
  <c r="S859" i="1"/>
  <c r="S862" i="1"/>
  <c r="S863" i="1"/>
  <c r="S864" i="1"/>
  <c r="S868" i="1"/>
  <c r="S869" i="1"/>
  <c r="S870" i="1"/>
  <c r="S872" i="1"/>
  <c r="S873" i="1"/>
  <c r="S874" i="1"/>
  <c r="S875" i="1"/>
  <c r="S876" i="1"/>
  <c r="S877" i="1"/>
  <c r="S878" i="1"/>
  <c r="S879" i="1"/>
  <c r="S880" i="1"/>
  <c r="S884" i="1"/>
  <c r="S885" i="1"/>
  <c r="S886" i="1"/>
  <c r="S888" i="1"/>
  <c r="S889" i="1"/>
  <c r="S890" i="1"/>
  <c r="S894" i="1"/>
  <c r="S895" i="1"/>
  <c r="S896" i="1"/>
  <c r="S900" i="1"/>
  <c r="S901" i="1"/>
  <c r="S902" i="1"/>
  <c r="S904" i="1"/>
  <c r="S905" i="1"/>
  <c r="S906" i="1"/>
  <c r="S910" i="1"/>
  <c r="S911" i="1"/>
  <c r="S912" i="1"/>
  <c r="S916" i="1"/>
  <c r="S917" i="1"/>
  <c r="S918" i="1"/>
  <c r="S920" i="1"/>
  <c r="S921" i="1"/>
  <c r="S922" i="1"/>
  <c r="S926" i="1"/>
  <c r="S927" i="1"/>
  <c r="S928" i="1"/>
  <c r="S932" i="1"/>
  <c r="S933" i="1"/>
  <c r="S934" i="1"/>
  <c r="S936" i="1"/>
  <c r="S937" i="1"/>
  <c r="S938" i="1"/>
  <c r="S942" i="1"/>
  <c r="S943" i="1"/>
  <c r="S944" i="1"/>
  <c r="S948" i="1"/>
  <c r="S949" i="1"/>
  <c r="S950" i="1"/>
  <c r="S952" i="1"/>
  <c r="S953" i="1"/>
  <c r="S954" i="1"/>
  <c r="S958" i="1"/>
  <c r="S959" i="1"/>
  <c r="S960" i="1"/>
  <c r="S964" i="1"/>
  <c r="S965" i="1"/>
  <c r="S966" i="1"/>
  <c r="S968" i="1"/>
  <c r="S969" i="1"/>
  <c r="S970" i="1"/>
  <c r="S974" i="1"/>
  <c r="S975" i="1"/>
  <c r="S976" i="1"/>
  <c r="S980" i="1"/>
  <c r="S981" i="1"/>
  <c r="S982" i="1"/>
  <c r="S984" i="1"/>
  <c r="S985" i="1"/>
  <c r="S986" i="1"/>
  <c r="S987" i="1"/>
  <c r="S990" i="1"/>
  <c r="S991" i="1"/>
  <c r="S992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12" i="1"/>
  <c r="S1013" i="1"/>
  <c r="S1014" i="1"/>
  <c r="S1016" i="1"/>
  <c r="S1017" i="1"/>
  <c r="S1018" i="1"/>
  <c r="S1022" i="1"/>
  <c r="S1023" i="1"/>
  <c r="S1024" i="1"/>
  <c r="S1028" i="1"/>
  <c r="S1029" i="1"/>
  <c r="S1030" i="1"/>
  <c r="S1032" i="1"/>
  <c r="S1033" i="1"/>
  <c r="S1034" i="1"/>
  <c r="S1038" i="1"/>
  <c r="S1039" i="1"/>
  <c r="S1040" i="1"/>
  <c r="S1044" i="1"/>
  <c r="S1045" i="1"/>
  <c r="S1046" i="1"/>
  <c r="S1048" i="1"/>
  <c r="S1049" i="1"/>
  <c r="S1050" i="1"/>
  <c r="S1054" i="1"/>
  <c r="S1055" i="1"/>
  <c r="S1056" i="1"/>
  <c r="S1060" i="1"/>
  <c r="S1061" i="1"/>
  <c r="S1062" i="1"/>
  <c r="S1064" i="1"/>
  <c r="S1065" i="1"/>
  <c r="S1066" i="1"/>
  <c r="S1070" i="1"/>
  <c r="S1071" i="1"/>
  <c r="S1072" i="1"/>
  <c r="S1076" i="1"/>
  <c r="S1077" i="1"/>
  <c r="S1078" i="1"/>
  <c r="S1080" i="1"/>
  <c r="S1081" i="1"/>
  <c r="S1082" i="1"/>
  <c r="S1086" i="1"/>
  <c r="S1087" i="1"/>
  <c r="S1088" i="1"/>
  <c r="S1092" i="1"/>
  <c r="S1093" i="1"/>
  <c r="S1094" i="1"/>
  <c r="S1096" i="1"/>
  <c r="S1097" i="1"/>
  <c r="S1098" i="1"/>
  <c r="S1102" i="1"/>
  <c r="S1103" i="1"/>
  <c r="S1104" i="1"/>
  <c r="S1107" i="1"/>
  <c r="S1108" i="1"/>
  <c r="S1109" i="1"/>
  <c r="S1110" i="1"/>
  <c r="S1111" i="1"/>
  <c r="S1112" i="1"/>
  <c r="S1113" i="1"/>
  <c r="S1114" i="1"/>
  <c r="S1115" i="1"/>
  <c r="S1118" i="1"/>
  <c r="S1119" i="1"/>
  <c r="S1120" i="1"/>
  <c r="S1124" i="1"/>
  <c r="S1125" i="1"/>
  <c r="S1126" i="1"/>
  <c r="S1128" i="1"/>
  <c r="S1129" i="1"/>
  <c r="S1130" i="1"/>
  <c r="S1131" i="1"/>
  <c r="S1132" i="1"/>
  <c r="S1133" i="1"/>
  <c r="S1134" i="1"/>
  <c r="S1135" i="1"/>
  <c r="S1136" i="1"/>
  <c r="S1140" i="1"/>
  <c r="S1141" i="1"/>
  <c r="S1142" i="1"/>
  <c r="S1144" i="1"/>
  <c r="S1145" i="1"/>
  <c r="S1146" i="1"/>
  <c r="S1150" i="1"/>
  <c r="S1151" i="1"/>
  <c r="S1152" i="1"/>
  <c r="S1156" i="1"/>
  <c r="S1157" i="1"/>
  <c r="S1158" i="1"/>
  <c r="S1160" i="1"/>
  <c r="S1161" i="1"/>
  <c r="S1162" i="1"/>
  <c r="S1166" i="1"/>
  <c r="S1167" i="1"/>
  <c r="S1168" i="1"/>
  <c r="S1172" i="1"/>
  <c r="S1173" i="1"/>
  <c r="S1174" i="1"/>
  <c r="S1175" i="1"/>
  <c r="S1176" i="1"/>
  <c r="S1177" i="1"/>
  <c r="S1178" i="1"/>
  <c r="S1182" i="1"/>
  <c r="S1183" i="1"/>
  <c r="S1184" i="1"/>
  <c r="S1188" i="1"/>
  <c r="S1189" i="1"/>
  <c r="S1190" i="1"/>
  <c r="S1192" i="1"/>
  <c r="S1193" i="1"/>
  <c r="S1194" i="1"/>
  <c r="S1198" i="1"/>
  <c r="S1199" i="1"/>
  <c r="S1200" i="1"/>
  <c r="S1204" i="1"/>
  <c r="S1205" i="1"/>
  <c r="S1206" i="1"/>
  <c r="S1208" i="1"/>
  <c r="S1209" i="1"/>
  <c r="S1210" i="1"/>
  <c r="S1214" i="1"/>
  <c r="S1215" i="1"/>
  <c r="S1216" i="1"/>
  <c r="S1220" i="1"/>
  <c r="S1221" i="1"/>
  <c r="S1222" i="1"/>
  <c r="S1224" i="1"/>
  <c r="S1225" i="1"/>
  <c r="S1226" i="1"/>
  <c r="S1230" i="1"/>
  <c r="S1231" i="1"/>
  <c r="S1232" i="1"/>
  <c r="S1236" i="1"/>
  <c r="S1237" i="1"/>
  <c r="S1238" i="1"/>
  <c r="S1240" i="1"/>
  <c r="S1241" i="1"/>
  <c r="S1242" i="1"/>
  <c r="S1243" i="1"/>
  <c r="S1246" i="1"/>
  <c r="S1247" i="1"/>
  <c r="S1248" i="1"/>
  <c r="S1252" i="1"/>
  <c r="S1253" i="1"/>
  <c r="S1254" i="1"/>
  <c r="S1256" i="1"/>
  <c r="S1257" i="1"/>
  <c r="S1258" i="1"/>
  <c r="S1259" i="1"/>
  <c r="S1260" i="1"/>
  <c r="S1261" i="1"/>
  <c r="S1262" i="1"/>
  <c r="S1263" i="1"/>
  <c r="S1264" i="1"/>
  <c r="S1268" i="1"/>
  <c r="S1269" i="1"/>
  <c r="S1270" i="1"/>
  <c r="S1272" i="1"/>
  <c r="S1273" i="1"/>
  <c r="S1274" i="1"/>
  <c r="S1278" i="1"/>
  <c r="S1279" i="1"/>
  <c r="S1280" i="1"/>
  <c r="S1284" i="1"/>
  <c r="S1285" i="1"/>
  <c r="S1286" i="1"/>
  <c r="S1288" i="1"/>
  <c r="S1289" i="1"/>
  <c r="S1290" i="1"/>
  <c r="S1294" i="1"/>
  <c r="S1295" i="1"/>
  <c r="S1296" i="1"/>
  <c r="S1300" i="1"/>
  <c r="S1301" i="1"/>
  <c r="S1302" i="1"/>
  <c r="S1304" i="1"/>
  <c r="S1305" i="1"/>
  <c r="S1306" i="1"/>
  <c r="S1310" i="1"/>
  <c r="S1311" i="1"/>
  <c r="S1312" i="1"/>
  <c r="S1316" i="1"/>
  <c r="S1317" i="1"/>
  <c r="S1318" i="1"/>
  <c r="S1320" i="1"/>
  <c r="S1321" i="1"/>
  <c r="S1322" i="1"/>
  <c r="S1326" i="1"/>
  <c r="S1327" i="1"/>
  <c r="S1328" i="1"/>
  <c r="S1332" i="1"/>
  <c r="S1333" i="1"/>
  <c r="S1334" i="1"/>
  <c r="S1336" i="1"/>
  <c r="S1337" i="1"/>
  <c r="S1338" i="1"/>
  <c r="S1342" i="1"/>
  <c r="S1343" i="1"/>
  <c r="S1344" i="1"/>
  <c r="S1347" i="1"/>
  <c r="S1348" i="1"/>
  <c r="S1349" i="1"/>
  <c r="S1350" i="1"/>
  <c r="S1352" i="1"/>
  <c r="S1353" i="1"/>
  <c r="S1354" i="1"/>
  <c r="S1358" i="1"/>
  <c r="S1359" i="1"/>
  <c r="S1360" i="1"/>
  <c r="S1364" i="1"/>
  <c r="S1365" i="1"/>
  <c r="S1366" i="1"/>
  <c r="S1368" i="1"/>
  <c r="S1369" i="1"/>
  <c r="S1370" i="1"/>
  <c r="S1371" i="1"/>
  <c r="S1374" i="1"/>
  <c r="S1375" i="1"/>
  <c r="S1376" i="1"/>
  <c r="S1380" i="1"/>
  <c r="S1381" i="1"/>
  <c r="S1382" i="1"/>
  <c r="S1384" i="1"/>
  <c r="S1385" i="1"/>
  <c r="S1386" i="1"/>
  <c r="S1387" i="1"/>
  <c r="S1388" i="1"/>
  <c r="S1389" i="1"/>
  <c r="S1390" i="1"/>
  <c r="S1391" i="1"/>
  <c r="S1392" i="1"/>
  <c r="S1396" i="1"/>
  <c r="S1397" i="1"/>
  <c r="S1398" i="1"/>
  <c r="S1400" i="1"/>
  <c r="S1401" i="1"/>
  <c r="S1402" i="1"/>
  <c r="S1406" i="1"/>
  <c r="S1407" i="1"/>
  <c r="S1408" i="1"/>
  <c r="S1412" i="1"/>
  <c r="S1413" i="1"/>
  <c r="S1414" i="1"/>
  <c r="S1416" i="1"/>
  <c r="S1417" i="1"/>
  <c r="S1418" i="1"/>
  <c r="S1422" i="1"/>
  <c r="S1423" i="1"/>
  <c r="S1424" i="1"/>
  <c r="S1428" i="1"/>
  <c r="S1429" i="1"/>
  <c r="S1430" i="1"/>
  <c r="S1432" i="1"/>
  <c r="S1433" i="1"/>
  <c r="S1434" i="1"/>
  <c r="S1438" i="1"/>
  <c r="S1439" i="1"/>
  <c r="S1440" i="1"/>
  <c r="S1443" i="1"/>
  <c r="S1444" i="1"/>
  <c r="S1445" i="1"/>
  <c r="S1446" i="1"/>
  <c r="S1448" i="1"/>
  <c r="S1449" i="1"/>
  <c r="S1450" i="1"/>
  <c r="S1454" i="1"/>
  <c r="S1455" i="1"/>
  <c r="S1456" i="1"/>
  <c r="S1460" i="1"/>
  <c r="S1461" i="1"/>
  <c r="S1462" i="1"/>
  <c r="S1464" i="1"/>
  <c r="S1465" i="1"/>
  <c r="S1466" i="1"/>
  <c r="S1470" i="1"/>
  <c r="S1471" i="1"/>
  <c r="S1472" i="1"/>
  <c r="S1476" i="1"/>
  <c r="S1477" i="1"/>
  <c r="S1478" i="1"/>
  <c r="S1480" i="1"/>
  <c r="S1481" i="1"/>
  <c r="S1482" i="1"/>
  <c r="S1486" i="1"/>
  <c r="S1487" i="1"/>
  <c r="S1488" i="1"/>
  <c r="S1492" i="1"/>
  <c r="S1493" i="1"/>
  <c r="S1494" i="1"/>
  <c r="S1496" i="1"/>
  <c r="S1497" i="1"/>
  <c r="S1498" i="1"/>
  <c r="S1499" i="1"/>
  <c r="S1502" i="1"/>
  <c r="S1503" i="1"/>
  <c r="S1504" i="1"/>
  <c r="S1508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P2" i="1"/>
  <c r="T2" i="1" s="1"/>
  <c r="P3" i="1"/>
  <c r="T3" i="1" s="1"/>
  <c r="P4" i="1"/>
  <c r="T4" i="1" s="1"/>
  <c r="P5" i="1"/>
  <c r="T5" i="1" s="1"/>
  <c r="P6" i="1"/>
  <c r="T6" i="1" s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1" i="1"/>
  <c r="T41" i="1" s="1"/>
  <c r="P42" i="1"/>
  <c r="T42" i="1" s="1"/>
  <c r="P43" i="1"/>
  <c r="T43" i="1" s="1"/>
  <c r="P44" i="1"/>
  <c r="T44" i="1" s="1"/>
  <c r="P45" i="1"/>
  <c r="T45" i="1" s="1"/>
  <c r="P46" i="1"/>
  <c r="T46" i="1" s="1"/>
  <c r="P47" i="1"/>
  <c r="T47" i="1" s="1"/>
  <c r="P48" i="1"/>
  <c r="T48" i="1" s="1"/>
  <c r="P49" i="1"/>
  <c r="T49" i="1" s="1"/>
  <c r="P50" i="1"/>
  <c r="T50" i="1" s="1"/>
  <c r="P51" i="1"/>
  <c r="T51" i="1" s="1"/>
  <c r="P52" i="1"/>
  <c r="T52" i="1" s="1"/>
  <c r="P53" i="1"/>
  <c r="T53" i="1" s="1"/>
  <c r="P54" i="1"/>
  <c r="T54" i="1" s="1"/>
  <c r="P55" i="1"/>
  <c r="T55" i="1" s="1"/>
  <c r="P56" i="1"/>
  <c r="T56" i="1" s="1"/>
  <c r="P57" i="1"/>
  <c r="T57" i="1" s="1"/>
  <c r="P58" i="1"/>
  <c r="T58" i="1" s="1"/>
  <c r="P59" i="1"/>
  <c r="T59" i="1" s="1"/>
  <c r="P60" i="1"/>
  <c r="T60" i="1" s="1"/>
  <c r="P61" i="1"/>
  <c r="T61" i="1" s="1"/>
  <c r="P62" i="1"/>
  <c r="T62" i="1" s="1"/>
  <c r="P63" i="1"/>
  <c r="T63" i="1" s="1"/>
  <c r="P64" i="1"/>
  <c r="T64" i="1" s="1"/>
  <c r="P65" i="1"/>
  <c r="T65" i="1" s="1"/>
  <c r="P66" i="1"/>
  <c r="T66" i="1" s="1"/>
  <c r="P67" i="1"/>
  <c r="T67" i="1" s="1"/>
  <c r="P68" i="1"/>
  <c r="T68" i="1" s="1"/>
  <c r="P69" i="1"/>
  <c r="T69" i="1" s="1"/>
  <c r="P70" i="1"/>
  <c r="T70" i="1" s="1"/>
  <c r="P71" i="1"/>
  <c r="T71" i="1" s="1"/>
  <c r="P72" i="1"/>
  <c r="T72" i="1" s="1"/>
  <c r="P73" i="1"/>
  <c r="T73" i="1" s="1"/>
  <c r="P74" i="1"/>
  <c r="T74" i="1" s="1"/>
  <c r="P75" i="1"/>
  <c r="T75" i="1" s="1"/>
  <c r="P76" i="1"/>
  <c r="T76" i="1" s="1"/>
  <c r="P77" i="1"/>
  <c r="T77" i="1" s="1"/>
  <c r="P78" i="1"/>
  <c r="T78" i="1" s="1"/>
  <c r="P79" i="1"/>
  <c r="T79" i="1" s="1"/>
  <c r="P80" i="1"/>
  <c r="T80" i="1" s="1"/>
  <c r="P81" i="1"/>
  <c r="T81" i="1" s="1"/>
  <c r="P82" i="1"/>
  <c r="T82" i="1" s="1"/>
  <c r="P83" i="1"/>
  <c r="T83" i="1" s="1"/>
  <c r="P84" i="1"/>
  <c r="T84" i="1" s="1"/>
  <c r="P85" i="1"/>
  <c r="T85" i="1" s="1"/>
  <c r="P86" i="1"/>
  <c r="T86" i="1" s="1"/>
  <c r="P87" i="1"/>
  <c r="T87" i="1" s="1"/>
  <c r="P88" i="1"/>
  <c r="T88" i="1" s="1"/>
  <c r="P89" i="1"/>
  <c r="T89" i="1" s="1"/>
  <c r="P90" i="1"/>
  <c r="T90" i="1" s="1"/>
  <c r="P91" i="1"/>
  <c r="T91" i="1" s="1"/>
  <c r="P92" i="1"/>
  <c r="T92" i="1" s="1"/>
  <c r="P93" i="1"/>
  <c r="T93" i="1" s="1"/>
  <c r="P94" i="1"/>
  <c r="T94" i="1" s="1"/>
  <c r="P95" i="1"/>
  <c r="T95" i="1" s="1"/>
  <c r="P96" i="1"/>
  <c r="T96" i="1" s="1"/>
  <c r="P97" i="1"/>
  <c r="T97" i="1" s="1"/>
  <c r="P98" i="1"/>
  <c r="T98" i="1" s="1"/>
  <c r="P99" i="1"/>
  <c r="T99" i="1" s="1"/>
  <c r="P100" i="1"/>
  <c r="T100" i="1" s="1"/>
  <c r="P101" i="1"/>
  <c r="T101" i="1" s="1"/>
  <c r="P102" i="1"/>
  <c r="T102" i="1" s="1"/>
  <c r="P103" i="1"/>
  <c r="T103" i="1" s="1"/>
  <c r="P104" i="1"/>
  <c r="T104" i="1" s="1"/>
  <c r="P105" i="1"/>
  <c r="T105" i="1" s="1"/>
  <c r="P106" i="1"/>
  <c r="T106" i="1" s="1"/>
  <c r="P107" i="1"/>
  <c r="T107" i="1" s="1"/>
  <c r="P108" i="1"/>
  <c r="T108" i="1" s="1"/>
  <c r="P109" i="1"/>
  <c r="T109" i="1" s="1"/>
  <c r="P110" i="1"/>
  <c r="T110" i="1" s="1"/>
  <c r="P111" i="1"/>
  <c r="T111" i="1" s="1"/>
  <c r="P112" i="1"/>
  <c r="T112" i="1" s="1"/>
  <c r="P113" i="1"/>
  <c r="T113" i="1" s="1"/>
  <c r="P114" i="1"/>
  <c r="T114" i="1" s="1"/>
  <c r="P115" i="1"/>
  <c r="T115" i="1" s="1"/>
  <c r="P116" i="1"/>
  <c r="T116" i="1" s="1"/>
  <c r="P117" i="1"/>
  <c r="T117" i="1" s="1"/>
  <c r="P118" i="1"/>
  <c r="T118" i="1" s="1"/>
  <c r="P119" i="1"/>
  <c r="T119" i="1" s="1"/>
  <c r="P120" i="1"/>
  <c r="T120" i="1" s="1"/>
  <c r="P121" i="1"/>
  <c r="T121" i="1" s="1"/>
  <c r="P122" i="1"/>
  <c r="T122" i="1" s="1"/>
  <c r="P123" i="1"/>
  <c r="T123" i="1" s="1"/>
  <c r="P124" i="1"/>
  <c r="T124" i="1" s="1"/>
  <c r="P125" i="1"/>
  <c r="T125" i="1" s="1"/>
  <c r="P126" i="1"/>
  <c r="T126" i="1" s="1"/>
  <c r="P127" i="1"/>
  <c r="T127" i="1" s="1"/>
  <c r="P128" i="1"/>
  <c r="T128" i="1" s="1"/>
  <c r="P129" i="1"/>
  <c r="T129" i="1" s="1"/>
  <c r="P130" i="1"/>
  <c r="T130" i="1" s="1"/>
  <c r="P131" i="1"/>
  <c r="T131" i="1" s="1"/>
  <c r="P132" i="1"/>
  <c r="T132" i="1" s="1"/>
  <c r="P133" i="1"/>
  <c r="T133" i="1" s="1"/>
  <c r="P134" i="1"/>
  <c r="T134" i="1" s="1"/>
  <c r="P135" i="1"/>
  <c r="T135" i="1" s="1"/>
  <c r="P136" i="1"/>
  <c r="T136" i="1" s="1"/>
  <c r="P137" i="1"/>
  <c r="T137" i="1" s="1"/>
  <c r="P138" i="1"/>
  <c r="T138" i="1" s="1"/>
  <c r="P139" i="1"/>
  <c r="T139" i="1" s="1"/>
  <c r="P140" i="1"/>
  <c r="T140" i="1" s="1"/>
  <c r="P141" i="1"/>
  <c r="T141" i="1" s="1"/>
  <c r="P142" i="1"/>
  <c r="T142" i="1" s="1"/>
  <c r="P143" i="1"/>
  <c r="T143" i="1" s="1"/>
  <c r="P144" i="1"/>
  <c r="T144" i="1" s="1"/>
  <c r="P145" i="1"/>
  <c r="T145" i="1" s="1"/>
  <c r="P146" i="1"/>
  <c r="T146" i="1" s="1"/>
  <c r="P147" i="1"/>
  <c r="T147" i="1" s="1"/>
  <c r="P148" i="1"/>
  <c r="T148" i="1" s="1"/>
  <c r="P149" i="1"/>
  <c r="T149" i="1" s="1"/>
  <c r="P150" i="1"/>
  <c r="T150" i="1" s="1"/>
  <c r="P151" i="1"/>
  <c r="T151" i="1" s="1"/>
  <c r="P152" i="1"/>
  <c r="T152" i="1" s="1"/>
  <c r="P153" i="1"/>
  <c r="T153" i="1" s="1"/>
  <c r="P154" i="1"/>
  <c r="T154" i="1" s="1"/>
  <c r="P155" i="1"/>
  <c r="T155" i="1" s="1"/>
  <c r="P156" i="1"/>
  <c r="T156" i="1" s="1"/>
  <c r="P157" i="1"/>
  <c r="T157" i="1" s="1"/>
  <c r="P158" i="1"/>
  <c r="T158" i="1" s="1"/>
  <c r="P159" i="1"/>
  <c r="T159" i="1" s="1"/>
  <c r="P160" i="1"/>
  <c r="T160" i="1" s="1"/>
  <c r="P161" i="1"/>
  <c r="T161" i="1" s="1"/>
  <c r="P162" i="1"/>
  <c r="T162" i="1" s="1"/>
  <c r="P163" i="1"/>
  <c r="T163" i="1" s="1"/>
  <c r="P164" i="1"/>
  <c r="T164" i="1" s="1"/>
  <c r="P165" i="1"/>
  <c r="T165" i="1" s="1"/>
  <c r="P166" i="1"/>
  <c r="T166" i="1" s="1"/>
  <c r="P167" i="1"/>
  <c r="T167" i="1" s="1"/>
  <c r="P168" i="1"/>
  <c r="T168" i="1" s="1"/>
  <c r="P169" i="1"/>
  <c r="T169" i="1" s="1"/>
  <c r="P170" i="1"/>
  <c r="T170" i="1" s="1"/>
  <c r="P171" i="1"/>
  <c r="T171" i="1" s="1"/>
  <c r="P172" i="1"/>
  <c r="T172" i="1" s="1"/>
  <c r="P173" i="1"/>
  <c r="T173" i="1" s="1"/>
  <c r="P174" i="1"/>
  <c r="T174" i="1" s="1"/>
  <c r="P175" i="1"/>
  <c r="T175" i="1" s="1"/>
  <c r="P176" i="1"/>
  <c r="T176" i="1" s="1"/>
  <c r="P177" i="1"/>
  <c r="T177" i="1" s="1"/>
  <c r="P178" i="1"/>
  <c r="T178" i="1" s="1"/>
  <c r="P179" i="1"/>
  <c r="T179" i="1" s="1"/>
  <c r="P180" i="1"/>
  <c r="T180" i="1" s="1"/>
  <c r="P181" i="1"/>
  <c r="T181" i="1" s="1"/>
  <c r="P182" i="1"/>
  <c r="T182" i="1" s="1"/>
  <c r="P183" i="1"/>
  <c r="T183" i="1" s="1"/>
  <c r="P184" i="1"/>
  <c r="T184" i="1" s="1"/>
  <c r="P185" i="1"/>
  <c r="T185" i="1" s="1"/>
  <c r="P186" i="1"/>
  <c r="T186" i="1" s="1"/>
  <c r="P187" i="1"/>
  <c r="T187" i="1" s="1"/>
  <c r="P188" i="1"/>
  <c r="T188" i="1" s="1"/>
  <c r="P189" i="1"/>
  <c r="T189" i="1" s="1"/>
  <c r="P190" i="1"/>
  <c r="T190" i="1" s="1"/>
  <c r="P191" i="1"/>
  <c r="T191" i="1" s="1"/>
  <c r="P192" i="1"/>
  <c r="T192" i="1" s="1"/>
  <c r="P193" i="1"/>
  <c r="T193" i="1" s="1"/>
  <c r="P194" i="1"/>
  <c r="T194" i="1" s="1"/>
  <c r="P195" i="1"/>
  <c r="T195" i="1" s="1"/>
  <c r="P196" i="1"/>
  <c r="T196" i="1" s="1"/>
  <c r="P197" i="1"/>
  <c r="T197" i="1" s="1"/>
  <c r="P198" i="1"/>
  <c r="T198" i="1" s="1"/>
  <c r="P199" i="1"/>
  <c r="T199" i="1" s="1"/>
  <c r="P200" i="1"/>
  <c r="T200" i="1" s="1"/>
  <c r="P201" i="1"/>
  <c r="T201" i="1" s="1"/>
  <c r="P202" i="1"/>
  <c r="T202" i="1" s="1"/>
  <c r="P203" i="1"/>
  <c r="T203" i="1" s="1"/>
  <c r="P204" i="1"/>
  <c r="T204" i="1" s="1"/>
  <c r="P205" i="1"/>
  <c r="T205" i="1" s="1"/>
  <c r="P206" i="1"/>
  <c r="T206" i="1" s="1"/>
  <c r="P207" i="1"/>
  <c r="T207" i="1" s="1"/>
  <c r="P208" i="1"/>
  <c r="T208" i="1" s="1"/>
  <c r="P209" i="1"/>
  <c r="T209" i="1" s="1"/>
  <c r="P210" i="1"/>
  <c r="T210" i="1" s="1"/>
  <c r="P211" i="1"/>
  <c r="T211" i="1" s="1"/>
  <c r="P212" i="1"/>
  <c r="T212" i="1" s="1"/>
  <c r="P213" i="1"/>
  <c r="T213" i="1" s="1"/>
  <c r="P214" i="1"/>
  <c r="T214" i="1" s="1"/>
  <c r="P215" i="1"/>
  <c r="T215" i="1" s="1"/>
  <c r="P216" i="1"/>
  <c r="T216" i="1" s="1"/>
  <c r="P217" i="1"/>
  <c r="T217" i="1" s="1"/>
  <c r="P218" i="1"/>
  <c r="T218" i="1" s="1"/>
  <c r="P219" i="1"/>
  <c r="T219" i="1" s="1"/>
  <c r="P220" i="1"/>
  <c r="T220" i="1" s="1"/>
  <c r="P221" i="1"/>
  <c r="T221" i="1" s="1"/>
  <c r="P222" i="1"/>
  <c r="T222" i="1" s="1"/>
  <c r="P223" i="1"/>
  <c r="T223" i="1" s="1"/>
  <c r="P224" i="1"/>
  <c r="T224" i="1" s="1"/>
  <c r="P225" i="1"/>
  <c r="T225" i="1" s="1"/>
  <c r="P226" i="1"/>
  <c r="T226" i="1" s="1"/>
  <c r="P227" i="1"/>
  <c r="T227" i="1" s="1"/>
  <c r="P228" i="1"/>
  <c r="T228" i="1" s="1"/>
  <c r="P229" i="1"/>
  <c r="T229" i="1" s="1"/>
  <c r="P230" i="1"/>
  <c r="T230" i="1" s="1"/>
  <c r="P231" i="1"/>
  <c r="T231" i="1" s="1"/>
  <c r="P232" i="1"/>
  <c r="T232" i="1" s="1"/>
  <c r="P233" i="1"/>
  <c r="T233" i="1" s="1"/>
  <c r="P234" i="1"/>
  <c r="T234" i="1" s="1"/>
  <c r="P235" i="1"/>
  <c r="T235" i="1" s="1"/>
  <c r="P236" i="1"/>
  <c r="T236" i="1" s="1"/>
  <c r="P237" i="1"/>
  <c r="T237" i="1" s="1"/>
  <c r="P238" i="1"/>
  <c r="T238" i="1" s="1"/>
  <c r="P239" i="1"/>
  <c r="T239" i="1" s="1"/>
  <c r="P240" i="1"/>
  <c r="T240" i="1" s="1"/>
  <c r="P241" i="1"/>
  <c r="T241" i="1" s="1"/>
  <c r="P242" i="1"/>
  <c r="T242" i="1" s="1"/>
  <c r="P243" i="1"/>
  <c r="T243" i="1" s="1"/>
  <c r="P244" i="1"/>
  <c r="T244" i="1" s="1"/>
  <c r="P245" i="1"/>
  <c r="T245" i="1" s="1"/>
  <c r="P246" i="1"/>
  <c r="T246" i="1" s="1"/>
  <c r="P247" i="1"/>
  <c r="T247" i="1" s="1"/>
  <c r="P248" i="1"/>
  <c r="T248" i="1" s="1"/>
  <c r="P249" i="1"/>
  <c r="T249" i="1" s="1"/>
  <c r="P250" i="1"/>
  <c r="T250" i="1" s="1"/>
  <c r="P251" i="1"/>
  <c r="T251" i="1" s="1"/>
  <c r="P252" i="1"/>
  <c r="T252" i="1" s="1"/>
  <c r="P253" i="1"/>
  <c r="T253" i="1" s="1"/>
  <c r="P254" i="1"/>
  <c r="T254" i="1" s="1"/>
  <c r="P255" i="1"/>
  <c r="T255" i="1" s="1"/>
  <c r="P256" i="1"/>
  <c r="T256" i="1" s="1"/>
  <c r="P257" i="1"/>
  <c r="T257" i="1" s="1"/>
  <c r="P258" i="1"/>
  <c r="T258" i="1" s="1"/>
  <c r="P259" i="1"/>
  <c r="T259" i="1" s="1"/>
  <c r="P260" i="1"/>
  <c r="T260" i="1" s="1"/>
  <c r="P261" i="1"/>
  <c r="T261" i="1" s="1"/>
  <c r="P262" i="1"/>
  <c r="T262" i="1" s="1"/>
  <c r="P263" i="1"/>
  <c r="T263" i="1" s="1"/>
  <c r="P264" i="1"/>
  <c r="T264" i="1" s="1"/>
  <c r="P265" i="1"/>
  <c r="T265" i="1" s="1"/>
  <c r="P266" i="1"/>
  <c r="T266" i="1" s="1"/>
  <c r="P267" i="1"/>
  <c r="T267" i="1" s="1"/>
  <c r="P268" i="1"/>
  <c r="T268" i="1" s="1"/>
  <c r="P269" i="1"/>
  <c r="T269" i="1" s="1"/>
  <c r="P270" i="1"/>
  <c r="T270" i="1" s="1"/>
  <c r="P271" i="1"/>
  <c r="T271" i="1" s="1"/>
  <c r="P272" i="1"/>
  <c r="T272" i="1" s="1"/>
  <c r="P273" i="1"/>
  <c r="T273" i="1" s="1"/>
  <c r="P274" i="1"/>
  <c r="T274" i="1" s="1"/>
  <c r="P275" i="1"/>
  <c r="T275" i="1" s="1"/>
  <c r="P276" i="1"/>
  <c r="T276" i="1" s="1"/>
  <c r="P277" i="1"/>
  <c r="T277" i="1" s="1"/>
  <c r="P278" i="1"/>
  <c r="T278" i="1" s="1"/>
  <c r="P279" i="1"/>
  <c r="T279" i="1" s="1"/>
  <c r="P280" i="1"/>
  <c r="T280" i="1" s="1"/>
  <c r="P281" i="1"/>
  <c r="T281" i="1" s="1"/>
  <c r="P282" i="1"/>
  <c r="T282" i="1" s="1"/>
  <c r="P283" i="1"/>
  <c r="T283" i="1" s="1"/>
  <c r="P284" i="1"/>
  <c r="T284" i="1" s="1"/>
  <c r="P285" i="1"/>
  <c r="T285" i="1" s="1"/>
  <c r="P286" i="1"/>
  <c r="T286" i="1" s="1"/>
  <c r="P287" i="1"/>
  <c r="T287" i="1" s="1"/>
  <c r="P288" i="1"/>
  <c r="T288" i="1" s="1"/>
  <c r="P289" i="1"/>
  <c r="T289" i="1" s="1"/>
  <c r="P290" i="1"/>
  <c r="T290" i="1" s="1"/>
  <c r="P291" i="1"/>
  <c r="T291" i="1" s="1"/>
  <c r="P292" i="1"/>
  <c r="T292" i="1" s="1"/>
  <c r="P293" i="1"/>
  <c r="T293" i="1" s="1"/>
  <c r="P294" i="1"/>
  <c r="T294" i="1" s="1"/>
  <c r="P295" i="1"/>
  <c r="T295" i="1" s="1"/>
  <c r="P296" i="1"/>
  <c r="T296" i="1" s="1"/>
  <c r="P297" i="1"/>
  <c r="T297" i="1" s="1"/>
  <c r="P298" i="1"/>
  <c r="T298" i="1" s="1"/>
  <c r="P299" i="1"/>
  <c r="T299" i="1" s="1"/>
  <c r="P300" i="1"/>
  <c r="T300" i="1" s="1"/>
  <c r="P301" i="1"/>
  <c r="T301" i="1" s="1"/>
  <c r="P302" i="1"/>
  <c r="T302" i="1" s="1"/>
  <c r="P303" i="1"/>
  <c r="T303" i="1" s="1"/>
  <c r="P304" i="1"/>
  <c r="T304" i="1" s="1"/>
  <c r="P305" i="1"/>
  <c r="T305" i="1" s="1"/>
  <c r="P306" i="1"/>
  <c r="T306" i="1" s="1"/>
  <c r="P307" i="1"/>
  <c r="T307" i="1" s="1"/>
  <c r="P308" i="1"/>
  <c r="T308" i="1" s="1"/>
  <c r="P309" i="1"/>
  <c r="T309" i="1" s="1"/>
  <c r="P310" i="1"/>
  <c r="T310" i="1" s="1"/>
  <c r="P311" i="1"/>
  <c r="T311" i="1" s="1"/>
  <c r="P312" i="1"/>
  <c r="T312" i="1" s="1"/>
  <c r="P313" i="1"/>
  <c r="T313" i="1" s="1"/>
  <c r="P314" i="1"/>
  <c r="T314" i="1" s="1"/>
  <c r="P315" i="1"/>
  <c r="T315" i="1" s="1"/>
  <c r="P316" i="1"/>
  <c r="T316" i="1" s="1"/>
  <c r="P317" i="1"/>
  <c r="T317" i="1" s="1"/>
  <c r="P318" i="1"/>
  <c r="T318" i="1" s="1"/>
  <c r="P319" i="1"/>
  <c r="T319" i="1" s="1"/>
  <c r="P320" i="1"/>
  <c r="T320" i="1" s="1"/>
  <c r="P321" i="1"/>
  <c r="T321" i="1" s="1"/>
  <c r="P322" i="1"/>
  <c r="T322" i="1" s="1"/>
  <c r="P323" i="1"/>
  <c r="T323" i="1" s="1"/>
  <c r="P324" i="1"/>
  <c r="T324" i="1" s="1"/>
  <c r="P325" i="1"/>
  <c r="T325" i="1" s="1"/>
  <c r="P326" i="1"/>
  <c r="T326" i="1" s="1"/>
  <c r="P327" i="1"/>
  <c r="T327" i="1" s="1"/>
  <c r="P328" i="1"/>
  <c r="T328" i="1" s="1"/>
  <c r="P329" i="1"/>
  <c r="T329" i="1" s="1"/>
  <c r="P330" i="1"/>
  <c r="T330" i="1" s="1"/>
  <c r="P331" i="1"/>
  <c r="T331" i="1" s="1"/>
  <c r="P332" i="1"/>
  <c r="T332" i="1" s="1"/>
  <c r="P333" i="1"/>
  <c r="T333" i="1" s="1"/>
  <c r="P334" i="1"/>
  <c r="T334" i="1" s="1"/>
  <c r="P335" i="1"/>
  <c r="T335" i="1" s="1"/>
  <c r="P336" i="1"/>
  <c r="T336" i="1" s="1"/>
  <c r="P337" i="1"/>
  <c r="T337" i="1" s="1"/>
  <c r="P338" i="1"/>
  <c r="T338" i="1" s="1"/>
  <c r="P339" i="1"/>
  <c r="T339" i="1" s="1"/>
  <c r="P340" i="1"/>
  <c r="T340" i="1" s="1"/>
  <c r="P341" i="1"/>
  <c r="T341" i="1" s="1"/>
  <c r="P342" i="1"/>
  <c r="T342" i="1" s="1"/>
  <c r="P343" i="1"/>
  <c r="T343" i="1" s="1"/>
  <c r="P344" i="1"/>
  <c r="T344" i="1" s="1"/>
  <c r="P345" i="1"/>
  <c r="T345" i="1" s="1"/>
  <c r="P346" i="1"/>
  <c r="T346" i="1" s="1"/>
  <c r="P347" i="1"/>
  <c r="T347" i="1" s="1"/>
  <c r="P348" i="1"/>
  <c r="T348" i="1" s="1"/>
  <c r="P349" i="1"/>
  <c r="T349" i="1" s="1"/>
  <c r="P350" i="1"/>
  <c r="T350" i="1" s="1"/>
  <c r="P351" i="1"/>
  <c r="T351" i="1" s="1"/>
  <c r="P352" i="1"/>
  <c r="T352" i="1" s="1"/>
  <c r="P353" i="1"/>
  <c r="T353" i="1" s="1"/>
  <c r="P354" i="1"/>
  <c r="T354" i="1" s="1"/>
  <c r="P355" i="1"/>
  <c r="T355" i="1" s="1"/>
  <c r="P356" i="1"/>
  <c r="T356" i="1" s="1"/>
  <c r="P357" i="1"/>
  <c r="T357" i="1" s="1"/>
  <c r="P358" i="1"/>
  <c r="T358" i="1" s="1"/>
  <c r="P359" i="1"/>
  <c r="T359" i="1" s="1"/>
  <c r="P360" i="1"/>
  <c r="T360" i="1" s="1"/>
  <c r="P361" i="1"/>
  <c r="T361" i="1" s="1"/>
  <c r="P362" i="1"/>
  <c r="T362" i="1" s="1"/>
  <c r="P363" i="1"/>
  <c r="T363" i="1" s="1"/>
  <c r="P364" i="1"/>
  <c r="T364" i="1" s="1"/>
  <c r="P365" i="1"/>
  <c r="T365" i="1" s="1"/>
  <c r="P366" i="1"/>
  <c r="T366" i="1" s="1"/>
  <c r="P367" i="1"/>
  <c r="T367" i="1" s="1"/>
  <c r="P368" i="1"/>
  <c r="T368" i="1" s="1"/>
  <c r="P369" i="1"/>
  <c r="T369" i="1" s="1"/>
  <c r="P370" i="1"/>
  <c r="T370" i="1" s="1"/>
  <c r="P371" i="1"/>
  <c r="T371" i="1" s="1"/>
  <c r="P372" i="1"/>
  <c r="T372" i="1" s="1"/>
  <c r="P373" i="1"/>
  <c r="T373" i="1" s="1"/>
  <c r="P374" i="1"/>
  <c r="T374" i="1" s="1"/>
  <c r="P375" i="1"/>
  <c r="T375" i="1" s="1"/>
  <c r="P376" i="1"/>
  <c r="T376" i="1" s="1"/>
  <c r="P377" i="1"/>
  <c r="T377" i="1" s="1"/>
  <c r="P378" i="1"/>
  <c r="T378" i="1" s="1"/>
  <c r="P379" i="1"/>
  <c r="T379" i="1" s="1"/>
  <c r="P380" i="1"/>
  <c r="T380" i="1" s="1"/>
  <c r="P381" i="1"/>
  <c r="T381" i="1" s="1"/>
  <c r="P382" i="1"/>
  <c r="T382" i="1" s="1"/>
  <c r="P383" i="1"/>
  <c r="T383" i="1" s="1"/>
  <c r="P384" i="1"/>
  <c r="T384" i="1" s="1"/>
  <c r="P385" i="1"/>
  <c r="T385" i="1" s="1"/>
  <c r="P386" i="1"/>
  <c r="T386" i="1" s="1"/>
  <c r="P387" i="1"/>
  <c r="T387" i="1" s="1"/>
  <c r="P388" i="1"/>
  <c r="T388" i="1" s="1"/>
  <c r="P389" i="1"/>
  <c r="T389" i="1" s="1"/>
  <c r="P390" i="1"/>
  <c r="T390" i="1" s="1"/>
  <c r="P391" i="1"/>
  <c r="T391" i="1" s="1"/>
  <c r="P392" i="1"/>
  <c r="T392" i="1" s="1"/>
  <c r="P393" i="1"/>
  <c r="T393" i="1" s="1"/>
  <c r="P394" i="1"/>
  <c r="T394" i="1" s="1"/>
  <c r="P395" i="1"/>
  <c r="T395" i="1" s="1"/>
  <c r="P396" i="1"/>
  <c r="T396" i="1" s="1"/>
  <c r="P397" i="1"/>
  <c r="T397" i="1" s="1"/>
  <c r="P398" i="1"/>
  <c r="T398" i="1" s="1"/>
  <c r="P399" i="1"/>
  <c r="T399" i="1" s="1"/>
  <c r="P400" i="1"/>
  <c r="T400" i="1" s="1"/>
  <c r="P401" i="1"/>
  <c r="T401" i="1" s="1"/>
  <c r="P402" i="1"/>
  <c r="T402" i="1" s="1"/>
  <c r="P403" i="1"/>
  <c r="T403" i="1" s="1"/>
  <c r="P404" i="1"/>
  <c r="T404" i="1" s="1"/>
  <c r="P405" i="1"/>
  <c r="T405" i="1" s="1"/>
  <c r="P406" i="1"/>
  <c r="T406" i="1" s="1"/>
  <c r="P407" i="1"/>
  <c r="T407" i="1" s="1"/>
  <c r="P408" i="1"/>
  <c r="T408" i="1" s="1"/>
  <c r="P409" i="1"/>
  <c r="T409" i="1" s="1"/>
  <c r="P410" i="1"/>
  <c r="T410" i="1" s="1"/>
  <c r="P411" i="1"/>
  <c r="T411" i="1" s="1"/>
  <c r="P412" i="1"/>
  <c r="T412" i="1" s="1"/>
  <c r="P413" i="1"/>
  <c r="T413" i="1" s="1"/>
  <c r="P414" i="1"/>
  <c r="T414" i="1" s="1"/>
  <c r="P415" i="1"/>
  <c r="T415" i="1" s="1"/>
  <c r="P416" i="1"/>
  <c r="T416" i="1" s="1"/>
  <c r="P417" i="1"/>
  <c r="T417" i="1" s="1"/>
  <c r="P418" i="1"/>
  <c r="T418" i="1" s="1"/>
  <c r="P419" i="1"/>
  <c r="T419" i="1" s="1"/>
  <c r="P420" i="1"/>
  <c r="T420" i="1" s="1"/>
  <c r="P421" i="1"/>
  <c r="T421" i="1" s="1"/>
  <c r="P422" i="1"/>
  <c r="T422" i="1" s="1"/>
  <c r="P423" i="1"/>
  <c r="T423" i="1" s="1"/>
  <c r="P424" i="1"/>
  <c r="T424" i="1" s="1"/>
  <c r="P425" i="1"/>
  <c r="T425" i="1" s="1"/>
  <c r="P426" i="1"/>
  <c r="T426" i="1" s="1"/>
  <c r="P427" i="1"/>
  <c r="T427" i="1" s="1"/>
  <c r="P428" i="1"/>
  <c r="T428" i="1" s="1"/>
  <c r="P429" i="1"/>
  <c r="T429" i="1" s="1"/>
  <c r="P430" i="1"/>
  <c r="T430" i="1" s="1"/>
  <c r="P431" i="1"/>
  <c r="T431" i="1" s="1"/>
  <c r="P432" i="1"/>
  <c r="T432" i="1" s="1"/>
  <c r="P433" i="1"/>
  <c r="T433" i="1" s="1"/>
  <c r="P434" i="1"/>
  <c r="T434" i="1" s="1"/>
  <c r="P435" i="1"/>
  <c r="T435" i="1" s="1"/>
  <c r="P436" i="1"/>
  <c r="T436" i="1" s="1"/>
  <c r="P437" i="1"/>
  <c r="T437" i="1" s="1"/>
  <c r="P438" i="1"/>
  <c r="T438" i="1" s="1"/>
  <c r="P439" i="1"/>
  <c r="T439" i="1" s="1"/>
  <c r="P440" i="1"/>
  <c r="T440" i="1" s="1"/>
  <c r="P441" i="1"/>
  <c r="T441" i="1" s="1"/>
  <c r="P442" i="1"/>
  <c r="T442" i="1" s="1"/>
  <c r="P443" i="1"/>
  <c r="T443" i="1" s="1"/>
  <c r="P444" i="1"/>
  <c r="T444" i="1" s="1"/>
  <c r="P445" i="1"/>
  <c r="T445" i="1" s="1"/>
  <c r="P446" i="1"/>
  <c r="T446" i="1" s="1"/>
  <c r="P447" i="1"/>
  <c r="T447" i="1" s="1"/>
  <c r="P448" i="1"/>
  <c r="T448" i="1" s="1"/>
  <c r="P449" i="1"/>
  <c r="T449" i="1" s="1"/>
  <c r="P450" i="1"/>
  <c r="T450" i="1" s="1"/>
  <c r="P451" i="1"/>
  <c r="T451" i="1" s="1"/>
  <c r="P452" i="1"/>
  <c r="T452" i="1" s="1"/>
  <c r="P453" i="1"/>
  <c r="T453" i="1" s="1"/>
  <c r="P454" i="1"/>
  <c r="T454" i="1" s="1"/>
  <c r="P455" i="1"/>
  <c r="T455" i="1" s="1"/>
  <c r="P456" i="1"/>
  <c r="T456" i="1" s="1"/>
  <c r="P457" i="1"/>
  <c r="T457" i="1" s="1"/>
  <c r="P458" i="1"/>
  <c r="T458" i="1" s="1"/>
  <c r="P459" i="1"/>
  <c r="T459" i="1" s="1"/>
  <c r="P460" i="1"/>
  <c r="T460" i="1" s="1"/>
  <c r="P461" i="1"/>
  <c r="T461" i="1" s="1"/>
  <c r="P462" i="1"/>
  <c r="T462" i="1" s="1"/>
  <c r="P463" i="1"/>
  <c r="T463" i="1" s="1"/>
  <c r="P464" i="1"/>
  <c r="T464" i="1" s="1"/>
  <c r="P465" i="1"/>
  <c r="T465" i="1" s="1"/>
  <c r="P466" i="1"/>
  <c r="T466" i="1" s="1"/>
  <c r="P467" i="1"/>
  <c r="T467" i="1" s="1"/>
  <c r="P468" i="1"/>
  <c r="T468" i="1" s="1"/>
  <c r="P469" i="1"/>
  <c r="T469" i="1" s="1"/>
  <c r="P470" i="1"/>
  <c r="T470" i="1" s="1"/>
  <c r="P471" i="1"/>
  <c r="T471" i="1" s="1"/>
  <c r="P472" i="1"/>
  <c r="T472" i="1" s="1"/>
  <c r="P473" i="1"/>
  <c r="T473" i="1" s="1"/>
  <c r="P474" i="1"/>
  <c r="T474" i="1" s="1"/>
  <c r="P475" i="1"/>
  <c r="T475" i="1" s="1"/>
  <c r="P476" i="1"/>
  <c r="T476" i="1" s="1"/>
  <c r="P477" i="1"/>
  <c r="T477" i="1" s="1"/>
  <c r="P478" i="1"/>
  <c r="T478" i="1" s="1"/>
  <c r="P479" i="1"/>
  <c r="T479" i="1" s="1"/>
  <c r="P480" i="1"/>
  <c r="T480" i="1" s="1"/>
  <c r="P481" i="1"/>
  <c r="T481" i="1" s="1"/>
  <c r="P482" i="1"/>
  <c r="T482" i="1" s="1"/>
  <c r="P483" i="1"/>
  <c r="T483" i="1" s="1"/>
  <c r="P484" i="1"/>
  <c r="T484" i="1" s="1"/>
  <c r="P485" i="1"/>
  <c r="T485" i="1" s="1"/>
  <c r="P486" i="1"/>
  <c r="T486" i="1" s="1"/>
  <c r="P487" i="1"/>
  <c r="T487" i="1" s="1"/>
  <c r="P488" i="1"/>
  <c r="T488" i="1" s="1"/>
  <c r="P489" i="1"/>
  <c r="T489" i="1" s="1"/>
  <c r="P490" i="1"/>
  <c r="T490" i="1" s="1"/>
  <c r="P491" i="1"/>
  <c r="T491" i="1" s="1"/>
  <c r="P492" i="1"/>
  <c r="T492" i="1" s="1"/>
  <c r="P493" i="1"/>
  <c r="T493" i="1" s="1"/>
  <c r="P494" i="1"/>
  <c r="T494" i="1" s="1"/>
  <c r="P495" i="1"/>
  <c r="T495" i="1" s="1"/>
  <c r="P496" i="1"/>
  <c r="T496" i="1" s="1"/>
  <c r="P497" i="1"/>
  <c r="T497" i="1" s="1"/>
  <c r="P498" i="1"/>
  <c r="T498" i="1" s="1"/>
  <c r="P499" i="1"/>
  <c r="T499" i="1" s="1"/>
  <c r="P500" i="1"/>
  <c r="T500" i="1" s="1"/>
  <c r="P501" i="1"/>
  <c r="T501" i="1" s="1"/>
  <c r="P502" i="1"/>
  <c r="T502" i="1" s="1"/>
  <c r="P503" i="1"/>
  <c r="T503" i="1" s="1"/>
  <c r="P504" i="1"/>
  <c r="T504" i="1" s="1"/>
  <c r="P505" i="1"/>
  <c r="T505" i="1" s="1"/>
  <c r="P506" i="1"/>
  <c r="T506" i="1" s="1"/>
  <c r="P507" i="1"/>
  <c r="T507" i="1" s="1"/>
  <c r="P508" i="1"/>
  <c r="T508" i="1" s="1"/>
  <c r="P509" i="1"/>
  <c r="T509" i="1" s="1"/>
  <c r="P510" i="1"/>
  <c r="T510" i="1" s="1"/>
  <c r="P511" i="1"/>
  <c r="T511" i="1" s="1"/>
  <c r="P512" i="1"/>
  <c r="T512" i="1" s="1"/>
  <c r="P513" i="1"/>
  <c r="T513" i="1" s="1"/>
  <c r="P514" i="1"/>
  <c r="T514" i="1" s="1"/>
  <c r="P515" i="1"/>
  <c r="T515" i="1" s="1"/>
  <c r="P516" i="1"/>
  <c r="T516" i="1" s="1"/>
  <c r="P517" i="1"/>
  <c r="T517" i="1" s="1"/>
  <c r="P518" i="1"/>
  <c r="T518" i="1" s="1"/>
  <c r="P519" i="1"/>
  <c r="T519" i="1" s="1"/>
  <c r="P520" i="1"/>
  <c r="T520" i="1" s="1"/>
  <c r="P521" i="1"/>
  <c r="T521" i="1" s="1"/>
  <c r="P522" i="1"/>
  <c r="T522" i="1" s="1"/>
  <c r="P523" i="1"/>
  <c r="T523" i="1" s="1"/>
  <c r="P524" i="1"/>
  <c r="T524" i="1" s="1"/>
  <c r="P525" i="1"/>
  <c r="T525" i="1" s="1"/>
  <c r="P526" i="1"/>
  <c r="T526" i="1" s="1"/>
  <c r="P527" i="1"/>
  <c r="T527" i="1" s="1"/>
  <c r="P528" i="1"/>
  <c r="T528" i="1" s="1"/>
  <c r="P529" i="1"/>
  <c r="T529" i="1" s="1"/>
  <c r="P530" i="1"/>
  <c r="T530" i="1" s="1"/>
  <c r="P531" i="1"/>
  <c r="T531" i="1" s="1"/>
  <c r="P532" i="1"/>
  <c r="T532" i="1" s="1"/>
  <c r="P533" i="1"/>
  <c r="T533" i="1" s="1"/>
  <c r="P534" i="1"/>
  <c r="T534" i="1" s="1"/>
  <c r="P535" i="1"/>
  <c r="T535" i="1" s="1"/>
  <c r="P536" i="1"/>
  <c r="T536" i="1" s="1"/>
  <c r="P537" i="1"/>
  <c r="T537" i="1" s="1"/>
  <c r="P538" i="1"/>
  <c r="T538" i="1" s="1"/>
  <c r="P539" i="1"/>
  <c r="T539" i="1" s="1"/>
  <c r="P540" i="1"/>
  <c r="T540" i="1" s="1"/>
  <c r="P541" i="1"/>
  <c r="T541" i="1" s="1"/>
  <c r="P542" i="1"/>
  <c r="T542" i="1" s="1"/>
  <c r="P543" i="1"/>
  <c r="T543" i="1" s="1"/>
  <c r="P544" i="1"/>
  <c r="T544" i="1" s="1"/>
  <c r="P545" i="1"/>
  <c r="T545" i="1" s="1"/>
  <c r="P546" i="1"/>
  <c r="T546" i="1" s="1"/>
  <c r="P547" i="1"/>
  <c r="T547" i="1" s="1"/>
  <c r="P548" i="1"/>
  <c r="T548" i="1" s="1"/>
  <c r="P549" i="1"/>
  <c r="T549" i="1" s="1"/>
  <c r="P550" i="1"/>
  <c r="T550" i="1" s="1"/>
  <c r="P551" i="1"/>
  <c r="T551" i="1" s="1"/>
  <c r="P552" i="1"/>
  <c r="T552" i="1" s="1"/>
  <c r="P553" i="1"/>
  <c r="T553" i="1" s="1"/>
  <c r="P554" i="1"/>
  <c r="T554" i="1" s="1"/>
  <c r="P555" i="1"/>
  <c r="T555" i="1" s="1"/>
  <c r="P556" i="1"/>
  <c r="T556" i="1" s="1"/>
  <c r="P557" i="1"/>
  <c r="T557" i="1" s="1"/>
  <c r="P558" i="1"/>
  <c r="T558" i="1" s="1"/>
  <c r="P559" i="1"/>
  <c r="T559" i="1" s="1"/>
  <c r="P560" i="1"/>
  <c r="T560" i="1" s="1"/>
  <c r="P561" i="1"/>
  <c r="T561" i="1" s="1"/>
  <c r="P562" i="1"/>
  <c r="T562" i="1" s="1"/>
  <c r="P563" i="1"/>
  <c r="T563" i="1" s="1"/>
  <c r="P564" i="1"/>
  <c r="T564" i="1" s="1"/>
  <c r="P565" i="1"/>
  <c r="T565" i="1" s="1"/>
  <c r="P566" i="1"/>
  <c r="T566" i="1" s="1"/>
  <c r="P567" i="1"/>
  <c r="T567" i="1" s="1"/>
  <c r="P568" i="1"/>
  <c r="T568" i="1" s="1"/>
  <c r="P569" i="1"/>
  <c r="T569" i="1" s="1"/>
  <c r="P570" i="1"/>
  <c r="T570" i="1" s="1"/>
  <c r="P571" i="1"/>
  <c r="T571" i="1" s="1"/>
  <c r="P572" i="1"/>
  <c r="T572" i="1" s="1"/>
  <c r="P573" i="1"/>
  <c r="T573" i="1" s="1"/>
  <c r="P574" i="1"/>
  <c r="T574" i="1" s="1"/>
  <c r="P575" i="1"/>
  <c r="T575" i="1" s="1"/>
  <c r="P576" i="1"/>
  <c r="T576" i="1" s="1"/>
  <c r="P577" i="1"/>
  <c r="T577" i="1" s="1"/>
  <c r="P578" i="1"/>
  <c r="T578" i="1" s="1"/>
  <c r="P579" i="1"/>
  <c r="T579" i="1" s="1"/>
  <c r="P580" i="1"/>
  <c r="T580" i="1" s="1"/>
  <c r="P581" i="1"/>
  <c r="T581" i="1" s="1"/>
  <c r="P582" i="1"/>
  <c r="T582" i="1" s="1"/>
  <c r="P583" i="1"/>
  <c r="T583" i="1" s="1"/>
  <c r="P584" i="1"/>
  <c r="T584" i="1" s="1"/>
  <c r="P585" i="1"/>
  <c r="T585" i="1" s="1"/>
  <c r="P586" i="1"/>
  <c r="T586" i="1" s="1"/>
  <c r="P587" i="1"/>
  <c r="T587" i="1" s="1"/>
  <c r="P588" i="1"/>
  <c r="T588" i="1" s="1"/>
  <c r="P589" i="1"/>
  <c r="T589" i="1" s="1"/>
  <c r="P590" i="1"/>
  <c r="T590" i="1" s="1"/>
  <c r="P591" i="1"/>
  <c r="T591" i="1" s="1"/>
  <c r="P592" i="1"/>
  <c r="T592" i="1" s="1"/>
  <c r="P593" i="1"/>
  <c r="T593" i="1" s="1"/>
  <c r="P594" i="1"/>
  <c r="T594" i="1" s="1"/>
  <c r="P595" i="1"/>
  <c r="T595" i="1" s="1"/>
  <c r="P596" i="1"/>
  <c r="T596" i="1" s="1"/>
  <c r="P597" i="1"/>
  <c r="T597" i="1" s="1"/>
  <c r="P598" i="1"/>
  <c r="T598" i="1" s="1"/>
  <c r="P599" i="1"/>
  <c r="T599" i="1" s="1"/>
  <c r="P600" i="1"/>
  <c r="T600" i="1" s="1"/>
  <c r="P601" i="1"/>
  <c r="T601" i="1" s="1"/>
  <c r="P602" i="1"/>
  <c r="T602" i="1" s="1"/>
  <c r="P603" i="1"/>
  <c r="T603" i="1" s="1"/>
  <c r="P604" i="1"/>
  <c r="T604" i="1" s="1"/>
  <c r="P605" i="1"/>
  <c r="T605" i="1" s="1"/>
  <c r="P606" i="1"/>
  <c r="T606" i="1" s="1"/>
  <c r="P607" i="1"/>
  <c r="T607" i="1" s="1"/>
  <c r="P608" i="1"/>
  <c r="T608" i="1" s="1"/>
  <c r="P609" i="1"/>
  <c r="T609" i="1" s="1"/>
  <c r="P610" i="1"/>
  <c r="T610" i="1" s="1"/>
  <c r="P611" i="1"/>
  <c r="T611" i="1" s="1"/>
  <c r="P612" i="1"/>
  <c r="T612" i="1" s="1"/>
  <c r="P613" i="1"/>
  <c r="T613" i="1" s="1"/>
  <c r="P614" i="1"/>
  <c r="T614" i="1" s="1"/>
  <c r="P615" i="1"/>
  <c r="T615" i="1" s="1"/>
  <c r="P616" i="1"/>
  <c r="T616" i="1" s="1"/>
  <c r="P617" i="1"/>
  <c r="T617" i="1" s="1"/>
  <c r="P618" i="1"/>
  <c r="T618" i="1" s="1"/>
  <c r="P619" i="1"/>
  <c r="T619" i="1" s="1"/>
  <c r="P620" i="1"/>
  <c r="T620" i="1" s="1"/>
  <c r="P621" i="1"/>
  <c r="T621" i="1" s="1"/>
  <c r="P622" i="1"/>
  <c r="T622" i="1" s="1"/>
  <c r="P623" i="1"/>
  <c r="T623" i="1" s="1"/>
  <c r="P624" i="1"/>
  <c r="T624" i="1" s="1"/>
  <c r="P625" i="1"/>
  <c r="T625" i="1" s="1"/>
  <c r="P626" i="1"/>
  <c r="T626" i="1" s="1"/>
  <c r="P627" i="1"/>
  <c r="T627" i="1" s="1"/>
  <c r="P628" i="1"/>
  <c r="T628" i="1" s="1"/>
  <c r="P629" i="1"/>
  <c r="T629" i="1" s="1"/>
  <c r="P630" i="1"/>
  <c r="T630" i="1" s="1"/>
  <c r="P631" i="1"/>
  <c r="T631" i="1" s="1"/>
  <c r="P632" i="1"/>
  <c r="T632" i="1" s="1"/>
  <c r="P633" i="1"/>
  <c r="T633" i="1" s="1"/>
  <c r="P634" i="1"/>
  <c r="T634" i="1" s="1"/>
  <c r="P635" i="1"/>
  <c r="T635" i="1" s="1"/>
  <c r="P636" i="1"/>
  <c r="T636" i="1" s="1"/>
  <c r="P637" i="1"/>
  <c r="T637" i="1" s="1"/>
  <c r="P638" i="1"/>
  <c r="T638" i="1" s="1"/>
  <c r="P639" i="1"/>
  <c r="T639" i="1" s="1"/>
  <c r="P640" i="1"/>
  <c r="T640" i="1" s="1"/>
  <c r="P641" i="1"/>
  <c r="T641" i="1" s="1"/>
  <c r="P642" i="1"/>
  <c r="T642" i="1" s="1"/>
  <c r="P643" i="1"/>
  <c r="T643" i="1" s="1"/>
  <c r="P644" i="1"/>
  <c r="T644" i="1" s="1"/>
  <c r="P645" i="1"/>
  <c r="T645" i="1" s="1"/>
  <c r="P646" i="1"/>
  <c r="T646" i="1" s="1"/>
  <c r="P647" i="1"/>
  <c r="T647" i="1" s="1"/>
  <c r="P648" i="1"/>
  <c r="T648" i="1" s="1"/>
  <c r="P649" i="1"/>
  <c r="T649" i="1" s="1"/>
  <c r="P650" i="1"/>
  <c r="T650" i="1" s="1"/>
  <c r="P651" i="1"/>
  <c r="T651" i="1" s="1"/>
  <c r="P652" i="1"/>
  <c r="T652" i="1" s="1"/>
  <c r="P653" i="1"/>
  <c r="T653" i="1" s="1"/>
  <c r="P654" i="1"/>
  <c r="T654" i="1" s="1"/>
  <c r="P655" i="1"/>
  <c r="T655" i="1" s="1"/>
  <c r="P656" i="1"/>
  <c r="T656" i="1" s="1"/>
  <c r="P657" i="1"/>
  <c r="T657" i="1" s="1"/>
  <c r="P658" i="1"/>
  <c r="T658" i="1" s="1"/>
  <c r="P659" i="1"/>
  <c r="T659" i="1" s="1"/>
  <c r="P660" i="1"/>
  <c r="T660" i="1" s="1"/>
  <c r="P661" i="1"/>
  <c r="T661" i="1" s="1"/>
  <c r="P662" i="1"/>
  <c r="T662" i="1" s="1"/>
  <c r="P663" i="1"/>
  <c r="T663" i="1" s="1"/>
  <c r="P664" i="1"/>
  <c r="T664" i="1" s="1"/>
  <c r="P665" i="1"/>
  <c r="T665" i="1" s="1"/>
  <c r="P666" i="1"/>
  <c r="T666" i="1" s="1"/>
  <c r="P667" i="1"/>
  <c r="T667" i="1" s="1"/>
  <c r="P668" i="1"/>
  <c r="T668" i="1" s="1"/>
  <c r="P669" i="1"/>
  <c r="T669" i="1" s="1"/>
  <c r="P670" i="1"/>
  <c r="T670" i="1" s="1"/>
  <c r="P671" i="1"/>
  <c r="T671" i="1" s="1"/>
  <c r="P672" i="1"/>
  <c r="T672" i="1" s="1"/>
  <c r="P673" i="1"/>
  <c r="T673" i="1" s="1"/>
  <c r="P674" i="1"/>
  <c r="T674" i="1" s="1"/>
  <c r="P675" i="1"/>
  <c r="T675" i="1" s="1"/>
  <c r="P676" i="1"/>
  <c r="T676" i="1" s="1"/>
  <c r="P677" i="1"/>
  <c r="T677" i="1" s="1"/>
  <c r="P678" i="1"/>
  <c r="T678" i="1" s="1"/>
  <c r="P679" i="1"/>
  <c r="T679" i="1" s="1"/>
  <c r="P680" i="1"/>
  <c r="T680" i="1" s="1"/>
  <c r="P681" i="1"/>
  <c r="T681" i="1" s="1"/>
  <c r="P682" i="1"/>
  <c r="T682" i="1" s="1"/>
  <c r="P683" i="1"/>
  <c r="T683" i="1" s="1"/>
  <c r="P684" i="1"/>
  <c r="T684" i="1" s="1"/>
  <c r="P685" i="1"/>
  <c r="T685" i="1" s="1"/>
  <c r="P686" i="1"/>
  <c r="T686" i="1" s="1"/>
  <c r="P687" i="1"/>
  <c r="T687" i="1" s="1"/>
  <c r="P688" i="1"/>
  <c r="T688" i="1" s="1"/>
  <c r="P689" i="1"/>
  <c r="T689" i="1" s="1"/>
  <c r="P690" i="1"/>
  <c r="T690" i="1" s="1"/>
  <c r="P691" i="1"/>
  <c r="T691" i="1" s="1"/>
  <c r="P692" i="1"/>
  <c r="T692" i="1" s="1"/>
  <c r="P693" i="1"/>
  <c r="T693" i="1" s="1"/>
  <c r="P694" i="1"/>
  <c r="T694" i="1" s="1"/>
  <c r="P695" i="1"/>
  <c r="T695" i="1" s="1"/>
  <c r="P696" i="1"/>
  <c r="T696" i="1" s="1"/>
  <c r="P697" i="1"/>
  <c r="T697" i="1" s="1"/>
  <c r="P698" i="1"/>
  <c r="T698" i="1" s="1"/>
  <c r="P699" i="1"/>
  <c r="T699" i="1" s="1"/>
  <c r="P700" i="1"/>
  <c r="T700" i="1" s="1"/>
  <c r="P701" i="1"/>
  <c r="T701" i="1" s="1"/>
  <c r="P702" i="1"/>
  <c r="T702" i="1" s="1"/>
  <c r="P703" i="1"/>
  <c r="T703" i="1" s="1"/>
  <c r="P704" i="1"/>
  <c r="T704" i="1" s="1"/>
  <c r="P705" i="1"/>
  <c r="T705" i="1" s="1"/>
  <c r="P706" i="1"/>
  <c r="T706" i="1" s="1"/>
  <c r="P707" i="1"/>
  <c r="T707" i="1" s="1"/>
  <c r="P708" i="1"/>
  <c r="T708" i="1" s="1"/>
  <c r="P709" i="1"/>
  <c r="T709" i="1" s="1"/>
  <c r="P710" i="1"/>
  <c r="T710" i="1" s="1"/>
  <c r="P711" i="1"/>
  <c r="T711" i="1" s="1"/>
  <c r="P712" i="1"/>
  <c r="T712" i="1" s="1"/>
  <c r="P713" i="1"/>
  <c r="T713" i="1" s="1"/>
  <c r="P714" i="1"/>
  <c r="T714" i="1" s="1"/>
  <c r="P715" i="1"/>
  <c r="T715" i="1" s="1"/>
  <c r="P716" i="1"/>
  <c r="T716" i="1" s="1"/>
  <c r="P717" i="1"/>
  <c r="T717" i="1" s="1"/>
  <c r="P718" i="1"/>
  <c r="T718" i="1" s="1"/>
  <c r="P719" i="1"/>
  <c r="T719" i="1" s="1"/>
  <c r="P720" i="1"/>
  <c r="T720" i="1" s="1"/>
  <c r="P721" i="1"/>
  <c r="T721" i="1" s="1"/>
  <c r="P722" i="1"/>
  <c r="T722" i="1" s="1"/>
  <c r="P723" i="1"/>
  <c r="T723" i="1" s="1"/>
  <c r="P724" i="1"/>
  <c r="T724" i="1" s="1"/>
  <c r="P725" i="1"/>
  <c r="T725" i="1" s="1"/>
  <c r="P726" i="1"/>
  <c r="T726" i="1" s="1"/>
  <c r="P727" i="1"/>
  <c r="T727" i="1" s="1"/>
  <c r="P728" i="1"/>
  <c r="T728" i="1" s="1"/>
  <c r="P729" i="1"/>
  <c r="T729" i="1" s="1"/>
  <c r="P730" i="1"/>
  <c r="T730" i="1" s="1"/>
  <c r="P731" i="1"/>
  <c r="T731" i="1" s="1"/>
  <c r="P732" i="1"/>
  <c r="T732" i="1" s="1"/>
  <c r="P733" i="1"/>
  <c r="T733" i="1" s="1"/>
  <c r="P734" i="1"/>
  <c r="T734" i="1" s="1"/>
  <c r="P735" i="1"/>
  <c r="T735" i="1" s="1"/>
  <c r="P736" i="1"/>
  <c r="T736" i="1" s="1"/>
  <c r="P737" i="1"/>
  <c r="T737" i="1" s="1"/>
  <c r="P738" i="1"/>
  <c r="T738" i="1" s="1"/>
  <c r="P739" i="1"/>
  <c r="T739" i="1" s="1"/>
  <c r="P740" i="1"/>
  <c r="T740" i="1" s="1"/>
  <c r="P741" i="1"/>
  <c r="T741" i="1" s="1"/>
  <c r="P742" i="1"/>
  <c r="T742" i="1" s="1"/>
  <c r="P743" i="1"/>
  <c r="T743" i="1" s="1"/>
  <c r="P744" i="1"/>
  <c r="T744" i="1" s="1"/>
  <c r="P745" i="1"/>
  <c r="T745" i="1" s="1"/>
  <c r="P746" i="1"/>
  <c r="T746" i="1" s="1"/>
  <c r="P747" i="1"/>
  <c r="T747" i="1" s="1"/>
  <c r="P748" i="1"/>
  <c r="T748" i="1" s="1"/>
  <c r="P749" i="1"/>
  <c r="T749" i="1" s="1"/>
  <c r="P750" i="1"/>
  <c r="T750" i="1" s="1"/>
  <c r="P751" i="1"/>
  <c r="T751" i="1" s="1"/>
  <c r="P752" i="1"/>
  <c r="T752" i="1" s="1"/>
  <c r="P753" i="1"/>
  <c r="T753" i="1" s="1"/>
  <c r="P754" i="1"/>
  <c r="T754" i="1" s="1"/>
  <c r="P755" i="1"/>
  <c r="T755" i="1" s="1"/>
  <c r="P756" i="1"/>
  <c r="T756" i="1" s="1"/>
  <c r="P757" i="1"/>
  <c r="T757" i="1" s="1"/>
  <c r="P758" i="1"/>
  <c r="T758" i="1" s="1"/>
  <c r="P759" i="1"/>
  <c r="T759" i="1" s="1"/>
  <c r="P760" i="1"/>
  <c r="T760" i="1" s="1"/>
  <c r="P761" i="1"/>
  <c r="T761" i="1" s="1"/>
  <c r="P762" i="1"/>
  <c r="T762" i="1" s="1"/>
  <c r="P763" i="1"/>
  <c r="T763" i="1" s="1"/>
  <c r="P764" i="1"/>
  <c r="T764" i="1" s="1"/>
  <c r="P765" i="1"/>
  <c r="T765" i="1" s="1"/>
  <c r="P766" i="1"/>
  <c r="T766" i="1" s="1"/>
  <c r="P767" i="1"/>
  <c r="T767" i="1" s="1"/>
  <c r="P768" i="1"/>
  <c r="T768" i="1" s="1"/>
  <c r="P769" i="1"/>
  <c r="T769" i="1" s="1"/>
  <c r="P770" i="1"/>
  <c r="T770" i="1" s="1"/>
  <c r="P771" i="1"/>
  <c r="T771" i="1" s="1"/>
  <c r="P772" i="1"/>
  <c r="T772" i="1" s="1"/>
  <c r="P773" i="1"/>
  <c r="T773" i="1" s="1"/>
  <c r="P774" i="1"/>
  <c r="T774" i="1" s="1"/>
  <c r="P775" i="1"/>
  <c r="T775" i="1" s="1"/>
  <c r="P776" i="1"/>
  <c r="T776" i="1" s="1"/>
  <c r="P777" i="1"/>
  <c r="T777" i="1" s="1"/>
  <c r="P778" i="1"/>
  <c r="T778" i="1" s="1"/>
  <c r="P779" i="1"/>
  <c r="T779" i="1" s="1"/>
  <c r="P780" i="1"/>
  <c r="T780" i="1" s="1"/>
  <c r="P781" i="1"/>
  <c r="T781" i="1" s="1"/>
  <c r="P782" i="1"/>
  <c r="T782" i="1" s="1"/>
  <c r="P783" i="1"/>
  <c r="T783" i="1" s="1"/>
  <c r="P784" i="1"/>
  <c r="T784" i="1" s="1"/>
  <c r="P785" i="1"/>
  <c r="T785" i="1" s="1"/>
  <c r="P786" i="1"/>
  <c r="T786" i="1" s="1"/>
  <c r="P787" i="1"/>
  <c r="T787" i="1" s="1"/>
  <c r="P788" i="1"/>
  <c r="T788" i="1" s="1"/>
  <c r="P789" i="1"/>
  <c r="T789" i="1" s="1"/>
  <c r="P790" i="1"/>
  <c r="T790" i="1" s="1"/>
  <c r="P791" i="1"/>
  <c r="T791" i="1" s="1"/>
  <c r="P792" i="1"/>
  <c r="T792" i="1" s="1"/>
  <c r="P793" i="1"/>
  <c r="T793" i="1" s="1"/>
  <c r="P794" i="1"/>
  <c r="T794" i="1" s="1"/>
  <c r="P795" i="1"/>
  <c r="T795" i="1" s="1"/>
  <c r="P796" i="1"/>
  <c r="T796" i="1" s="1"/>
  <c r="P797" i="1"/>
  <c r="T797" i="1" s="1"/>
  <c r="P798" i="1"/>
  <c r="T798" i="1" s="1"/>
  <c r="P799" i="1"/>
  <c r="T799" i="1" s="1"/>
  <c r="P800" i="1"/>
  <c r="T800" i="1" s="1"/>
  <c r="P801" i="1"/>
  <c r="T801" i="1" s="1"/>
  <c r="P802" i="1"/>
  <c r="T802" i="1" s="1"/>
  <c r="P803" i="1"/>
  <c r="T803" i="1" s="1"/>
  <c r="P804" i="1"/>
  <c r="T804" i="1" s="1"/>
  <c r="P805" i="1"/>
  <c r="T805" i="1" s="1"/>
  <c r="P806" i="1"/>
  <c r="T806" i="1" s="1"/>
  <c r="P807" i="1"/>
  <c r="T807" i="1" s="1"/>
  <c r="P808" i="1"/>
  <c r="T808" i="1" s="1"/>
  <c r="P809" i="1"/>
  <c r="T809" i="1" s="1"/>
  <c r="P810" i="1"/>
  <c r="T810" i="1" s="1"/>
  <c r="P811" i="1"/>
  <c r="T811" i="1" s="1"/>
  <c r="P812" i="1"/>
  <c r="T812" i="1" s="1"/>
  <c r="P813" i="1"/>
  <c r="T813" i="1" s="1"/>
  <c r="P814" i="1"/>
  <c r="T814" i="1" s="1"/>
  <c r="P815" i="1"/>
  <c r="T815" i="1" s="1"/>
  <c r="P816" i="1"/>
  <c r="T816" i="1" s="1"/>
  <c r="P817" i="1"/>
  <c r="T817" i="1" s="1"/>
  <c r="P818" i="1"/>
  <c r="T818" i="1" s="1"/>
  <c r="P819" i="1"/>
  <c r="T819" i="1" s="1"/>
  <c r="P820" i="1"/>
  <c r="T820" i="1" s="1"/>
  <c r="P821" i="1"/>
  <c r="T821" i="1" s="1"/>
  <c r="P822" i="1"/>
  <c r="T822" i="1" s="1"/>
  <c r="P823" i="1"/>
  <c r="T823" i="1" s="1"/>
  <c r="P824" i="1"/>
  <c r="T824" i="1" s="1"/>
  <c r="P825" i="1"/>
  <c r="T825" i="1" s="1"/>
  <c r="P826" i="1"/>
  <c r="T826" i="1" s="1"/>
  <c r="P827" i="1"/>
  <c r="T827" i="1" s="1"/>
  <c r="P828" i="1"/>
  <c r="T828" i="1" s="1"/>
  <c r="P829" i="1"/>
  <c r="T829" i="1" s="1"/>
  <c r="P830" i="1"/>
  <c r="T830" i="1" s="1"/>
  <c r="P831" i="1"/>
  <c r="T831" i="1" s="1"/>
  <c r="P832" i="1"/>
  <c r="T832" i="1" s="1"/>
  <c r="P833" i="1"/>
  <c r="T833" i="1" s="1"/>
  <c r="P834" i="1"/>
  <c r="T834" i="1" s="1"/>
  <c r="P835" i="1"/>
  <c r="T835" i="1" s="1"/>
  <c r="P836" i="1"/>
  <c r="T836" i="1" s="1"/>
  <c r="P837" i="1"/>
  <c r="T837" i="1" s="1"/>
  <c r="P838" i="1"/>
  <c r="T838" i="1" s="1"/>
  <c r="P839" i="1"/>
  <c r="T839" i="1" s="1"/>
  <c r="P840" i="1"/>
  <c r="T840" i="1" s="1"/>
  <c r="P841" i="1"/>
  <c r="T841" i="1" s="1"/>
  <c r="P842" i="1"/>
  <c r="T842" i="1" s="1"/>
  <c r="P843" i="1"/>
  <c r="T843" i="1" s="1"/>
  <c r="P844" i="1"/>
  <c r="T844" i="1" s="1"/>
  <c r="P845" i="1"/>
  <c r="T845" i="1" s="1"/>
  <c r="P846" i="1"/>
  <c r="T846" i="1" s="1"/>
  <c r="P847" i="1"/>
  <c r="T847" i="1" s="1"/>
  <c r="P848" i="1"/>
  <c r="T848" i="1" s="1"/>
  <c r="P849" i="1"/>
  <c r="T849" i="1" s="1"/>
  <c r="P850" i="1"/>
  <c r="T850" i="1" s="1"/>
  <c r="P851" i="1"/>
  <c r="T851" i="1" s="1"/>
  <c r="P852" i="1"/>
  <c r="T852" i="1" s="1"/>
  <c r="P853" i="1"/>
  <c r="T853" i="1" s="1"/>
  <c r="P854" i="1"/>
  <c r="T854" i="1" s="1"/>
  <c r="P855" i="1"/>
  <c r="T855" i="1" s="1"/>
  <c r="P856" i="1"/>
  <c r="T856" i="1" s="1"/>
  <c r="P857" i="1"/>
  <c r="T857" i="1" s="1"/>
  <c r="P858" i="1"/>
  <c r="T858" i="1" s="1"/>
  <c r="P859" i="1"/>
  <c r="T859" i="1" s="1"/>
  <c r="P860" i="1"/>
  <c r="T860" i="1" s="1"/>
  <c r="P861" i="1"/>
  <c r="T861" i="1" s="1"/>
  <c r="P862" i="1"/>
  <c r="T862" i="1" s="1"/>
  <c r="P863" i="1"/>
  <c r="T863" i="1" s="1"/>
  <c r="P864" i="1"/>
  <c r="T864" i="1" s="1"/>
  <c r="P865" i="1"/>
  <c r="T865" i="1" s="1"/>
  <c r="P866" i="1"/>
  <c r="T866" i="1" s="1"/>
  <c r="P867" i="1"/>
  <c r="T867" i="1" s="1"/>
  <c r="P868" i="1"/>
  <c r="T868" i="1" s="1"/>
  <c r="P869" i="1"/>
  <c r="T869" i="1" s="1"/>
  <c r="P870" i="1"/>
  <c r="T870" i="1" s="1"/>
  <c r="P871" i="1"/>
  <c r="T871" i="1" s="1"/>
  <c r="P872" i="1"/>
  <c r="T872" i="1" s="1"/>
  <c r="P873" i="1"/>
  <c r="T873" i="1" s="1"/>
  <c r="P874" i="1"/>
  <c r="T874" i="1" s="1"/>
  <c r="P875" i="1"/>
  <c r="T875" i="1" s="1"/>
  <c r="P876" i="1"/>
  <c r="T876" i="1" s="1"/>
  <c r="P877" i="1"/>
  <c r="T877" i="1" s="1"/>
  <c r="P878" i="1"/>
  <c r="T878" i="1" s="1"/>
  <c r="P879" i="1"/>
  <c r="T879" i="1" s="1"/>
  <c r="P880" i="1"/>
  <c r="T880" i="1" s="1"/>
  <c r="P881" i="1"/>
  <c r="T881" i="1" s="1"/>
  <c r="P882" i="1"/>
  <c r="T882" i="1" s="1"/>
  <c r="P883" i="1"/>
  <c r="T883" i="1" s="1"/>
  <c r="P884" i="1"/>
  <c r="T884" i="1" s="1"/>
  <c r="P885" i="1"/>
  <c r="T885" i="1" s="1"/>
  <c r="P886" i="1"/>
  <c r="T886" i="1" s="1"/>
  <c r="P887" i="1"/>
  <c r="T887" i="1" s="1"/>
  <c r="P888" i="1"/>
  <c r="T888" i="1" s="1"/>
  <c r="P889" i="1"/>
  <c r="T889" i="1" s="1"/>
  <c r="P890" i="1"/>
  <c r="T890" i="1" s="1"/>
  <c r="P891" i="1"/>
  <c r="T891" i="1" s="1"/>
  <c r="P892" i="1"/>
  <c r="T892" i="1" s="1"/>
  <c r="P893" i="1"/>
  <c r="T893" i="1" s="1"/>
  <c r="P894" i="1"/>
  <c r="T894" i="1" s="1"/>
  <c r="P895" i="1"/>
  <c r="T895" i="1" s="1"/>
  <c r="P896" i="1"/>
  <c r="T896" i="1" s="1"/>
  <c r="P897" i="1"/>
  <c r="T897" i="1" s="1"/>
  <c r="P898" i="1"/>
  <c r="T898" i="1" s="1"/>
  <c r="P899" i="1"/>
  <c r="T899" i="1" s="1"/>
  <c r="P900" i="1"/>
  <c r="T900" i="1" s="1"/>
  <c r="P901" i="1"/>
  <c r="T901" i="1" s="1"/>
  <c r="P902" i="1"/>
  <c r="T902" i="1" s="1"/>
  <c r="P903" i="1"/>
  <c r="T903" i="1" s="1"/>
  <c r="P904" i="1"/>
  <c r="T904" i="1" s="1"/>
  <c r="P905" i="1"/>
  <c r="T905" i="1" s="1"/>
  <c r="P906" i="1"/>
  <c r="T906" i="1" s="1"/>
  <c r="P907" i="1"/>
  <c r="T907" i="1" s="1"/>
  <c r="P908" i="1"/>
  <c r="T908" i="1" s="1"/>
  <c r="P909" i="1"/>
  <c r="T909" i="1" s="1"/>
  <c r="P910" i="1"/>
  <c r="T910" i="1" s="1"/>
  <c r="P911" i="1"/>
  <c r="T911" i="1" s="1"/>
  <c r="P912" i="1"/>
  <c r="T912" i="1" s="1"/>
  <c r="P913" i="1"/>
  <c r="T913" i="1" s="1"/>
  <c r="P914" i="1"/>
  <c r="T914" i="1" s="1"/>
  <c r="P915" i="1"/>
  <c r="T915" i="1" s="1"/>
  <c r="P916" i="1"/>
  <c r="T916" i="1" s="1"/>
  <c r="P917" i="1"/>
  <c r="T917" i="1" s="1"/>
  <c r="P918" i="1"/>
  <c r="T918" i="1" s="1"/>
  <c r="P919" i="1"/>
  <c r="T919" i="1" s="1"/>
  <c r="P920" i="1"/>
  <c r="T920" i="1" s="1"/>
  <c r="P921" i="1"/>
  <c r="T921" i="1" s="1"/>
  <c r="P922" i="1"/>
  <c r="T922" i="1" s="1"/>
  <c r="P923" i="1"/>
  <c r="T923" i="1" s="1"/>
  <c r="P924" i="1"/>
  <c r="T924" i="1" s="1"/>
  <c r="P925" i="1"/>
  <c r="T925" i="1" s="1"/>
  <c r="P926" i="1"/>
  <c r="T926" i="1" s="1"/>
  <c r="P927" i="1"/>
  <c r="T927" i="1" s="1"/>
  <c r="P928" i="1"/>
  <c r="T928" i="1" s="1"/>
  <c r="P929" i="1"/>
  <c r="T929" i="1" s="1"/>
  <c r="P930" i="1"/>
  <c r="T930" i="1" s="1"/>
  <c r="P931" i="1"/>
  <c r="T931" i="1" s="1"/>
  <c r="P932" i="1"/>
  <c r="T932" i="1" s="1"/>
  <c r="P933" i="1"/>
  <c r="T933" i="1" s="1"/>
  <c r="P934" i="1"/>
  <c r="T934" i="1" s="1"/>
  <c r="P935" i="1"/>
  <c r="T935" i="1" s="1"/>
  <c r="P936" i="1"/>
  <c r="T936" i="1" s="1"/>
  <c r="P937" i="1"/>
  <c r="T937" i="1" s="1"/>
  <c r="P938" i="1"/>
  <c r="T938" i="1" s="1"/>
  <c r="P939" i="1"/>
  <c r="T939" i="1" s="1"/>
  <c r="P940" i="1"/>
  <c r="T940" i="1" s="1"/>
  <c r="P941" i="1"/>
  <c r="T941" i="1" s="1"/>
  <c r="P942" i="1"/>
  <c r="T942" i="1" s="1"/>
  <c r="P943" i="1"/>
  <c r="T943" i="1" s="1"/>
  <c r="P944" i="1"/>
  <c r="T944" i="1" s="1"/>
  <c r="P945" i="1"/>
  <c r="T945" i="1" s="1"/>
  <c r="P946" i="1"/>
  <c r="T946" i="1" s="1"/>
  <c r="P947" i="1"/>
  <c r="T947" i="1" s="1"/>
  <c r="P948" i="1"/>
  <c r="T948" i="1" s="1"/>
  <c r="P949" i="1"/>
  <c r="T949" i="1" s="1"/>
  <c r="P950" i="1"/>
  <c r="T950" i="1" s="1"/>
  <c r="P951" i="1"/>
  <c r="T951" i="1" s="1"/>
  <c r="P952" i="1"/>
  <c r="T952" i="1" s="1"/>
  <c r="P953" i="1"/>
  <c r="T953" i="1" s="1"/>
  <c r="P954" i="1"/>
  <c r="T954" i="1" s="1"/>
  <c r="P955" i="1"/>
  <c r="T955" i="1" s="1"/>
  <c r="P956" i="1"/>
  <c r="T956" i="1" s="1"/>
  <c r="P957" i="1"/>
  <c r="T957" i="1" s="1"/>
  <c r="P958" i="1"/>
  <c r="T958" i="1" s="1"/>
  <c r="P959" i="1"/>
  <c r="T959" i="1" s="1"/>
  <c r="P960" i="1"/>
  <c r="T960" i="1" s="1"/>
  <c r="P961" i="1"/>
  <c r="T961" i="1" s="1"/>
  <c r="P962" i="1"/>
  <c r="T962" i="1" s="1"/>
  <c r="P963" i="1"/>
  <c r="T963" i="1" s="1"/>
  <c r="P964" i="1"/>
  <c r="T964" i="1" s="1"/>
  <c r="P965" i="1"/>
  <c r="T965" i="1" s="1"/>
  <c r="P966" i="1"/>
  <c r="T966" i="1" s="1"/>
  <c r="P967" i="1"/>
  <c r="T967" i="1" s="1"/>
  <c r="P968" i="1"/>
  <c r="T968" i="1" s="1"/>
  <c r="P969" i="1"/>
  <c r="T969" i="1" s="1"/>
  <c r="P970" i="1"/>
  <c r="T970" i="1" s="1"/>
  <c r="P971" i="1"/>
  <c r="T971" i="1" s="1"/>
  <c r="P972" i="1"/>
  <c r="T972" i="1" s="1"/>
  <c r="P973" i="1"/>
  <c r="T973" i="1" s="1"/>
  <c r="P974" i="1"/>
  <c r="T974" i="1" s="1"/>
  <c r="P975" i="1"/>
  <c r="T975" i="1" s="1"/>
  <c r="P976" i="1"/>
  <c r="T976" i="1" s="1"/>
  <c r="P977" i="1"/>
  <c r="T977" i="1" s="1"/>
  <c r="P978" i="1"/>
  <c r="T978" i="1" s="1"/>
  <c r="P979" i="1"/>
  <c r="T979" i="1" s="1"/>
  <c r="P980" i="1"/>
  <c r="T980" i="1" s="1"/>
  <c r="P981" i="1"/>
  <c r="T981" i="1" s="1"/>
  <c r="P982" i="1"/>
  <c r="T982" i="1" s="1"/>
  <c r="P983" i="1"/>
  <c r="T983" i="1" s="1"/>
  <c r="P984" i="1"/>
  <c r="T984" i="1" s="1"/>
  <c r="P985" i="1"/>
  <c r="T985" i="1" s="1"/>
  <c r="P986" i="1"/>
  <c r="T986" i="1" s="1"/>
  <c r="P987" i="1"/>
  <c r="T987" i="1" s="1"/>
  <c r="P988" i="1"/>
  <c r="T988" i="1" s="1"/>
  <c r="P989" i="1"/>
  <c r="T989" i="1" s="1"/>
  <c r="P990" i="1"/>
  <c r="T990" i="1" s="1"/>
  <c r="P991" i="1"/>
  <c r="T991" i="1" s="1"/>
  <c r="P992" i="1"/>
  <c r="T992" i="1" s="1"/>
  <c r="P993" i="1"/>
  <c r="T993" i="1" s="1"/>
  <c r="P994" i="1"/>
  <c r="T994" i="1" s="1"/>
  <c r="P995" i="1"/>
  <c r="T995" i="1" s="1"/>
  <c r="P996" i="1"/>
  <c r="T996" i="1" s="1"/>
  <c r="P997" i="1"/>
  <c r="T997" i="1" s="1"/>
  <c r="P998" i="1"/>
  <c r="T998" i="1" s="1"/>
  <c r="P999" i="1"/>
  <c r="T999" i="1" s="1"/>
  <c r="P1000" i="1"/>
  <c r="T1000" i="1" s="1"/>
  <c r="P1001" i="1"/>
  <c r="T1001" i="1" s="1"/>
  <c r="P1002" i="1"/>
  <c r="T1002" i="1" s="1"/>
  <c r="P1003" i="1"/>
  <c r="T1003" i="1" s="1"/>
  <c r="P1004" i="1"/>
  <c r="T1004" i="1" s="1"/>
  <c r="P1005" i="1"/>
  <c r="T1005" i="1" s="1"/>
  <c r="P1006" i="1"/>
  <c r="T1006" i="1" s="1"/>
  <c r="P1007" i="1"/>
  <c r="T1007" i="1" s="1"/>
  <c r="P1008" i="1"/>
  <c r="T1008" i="1" s="1"/>
  <c r="P1009" i="1"/>
  <c r="T1009" i="1" s="1"/>
  <c r="P1010" i="1"/>
  <c r="T1010" i="1" s="1"/>
  <c r="P1011" i="1"/>
  <c r="T1011" i="1" s="1"/>
  <c r="P1012" i="1"/>
  <c r="T1012" i="1" s="1"/>
  <c r="P1013" i="1"/>
  <c r="T1013" i="1" s="1"/>
  <c r="P1014" i="1"/>
  <c r="T1014" i="1" s="1"/>
  <c r="P1015" i="1"/>
  <c r="T1015" i="1" s="1"/>
  <c r="P1016" i="1"/>
  <c r="T1016" i="1" s="1"/>
  <c r="P1017" i="1"/>
  <c r="T1017" i="1" s="1"/>
  <c r="P1018" i="1"/>
  <c r="T1018" i="1" s="1"/>
  <c r="P1019" i="1"/>
  <c r="T1019" i="1" s="1"/>
  <c r="P1020" i="1"/>
  <c r="T1020" i="1" s="1"/>
  <c r="P1021" i="1"/>
  <c r="T1021" i="1" s="1"/>
  <c r="P1022" i="1"/>
  <c r="T1022" i="1" s="1"/>
  <c r="P1023" i="1"/>
  <c r="T1023" i="1" s="1"/>
  <c r="P1024" i="1"/>
  <c r="T1024" i="1" s="1"/>
  <c r="P1025" i="1"/>
  <c r="T1025" i="1" s="1"/>
  <c r="P1026" i="1"/>
  <c r="T1026" i="1" s="1"/>
  <c r="P1027" i="1"/>
  <c r="T1027" i="1" s="1"/>
  <c r="P1028" i="1"/>
  <c r="T1028" i="1" s="1"/>
  <c r="P1029" i="1"/>
  <c r="T1029" i="1" s="1"/>
  <c r="P1030" i="1"/>
  <c r="T1030" i="1" s="1"/>
  <c r="P1031" i="1"/>
  <c r="T1031" i="1" s="1"/>
  <c r="P1032" i="1"/>
  <c r="T1032" i="1" s="1"/>
  <c r="P1033" i="1"/>
  <c r="T1033" i="1" s="1"/>
  <c r="P1034" i="1"/>
  <c r="T1034" i="1" s="1"/>
  <c r="P1035" i="1"/>
  <c r="T1035" i="1" s="1"/>
  <c r="P1036" i="1"/>
  <c r="T1036" i="1" s="1"/>
  <c r="P1037" i="1"/>
  <c r="T1037" i="1" s="1"/>
  <c r="P1038" i="1"/>
  <c r="T1038" i="1" s="1"/>
  <c r="P1039" i="1"/>
  <c r="T1039" i="1" s="1"/>
  <c r="P1040" i="1"/>
  <c r="T1040" i="1" s="1"/>
  <c r="P1041" i="1"/>
  <c r="T1041" i="1" s="1"/>
  <c r="P1042" i="1"/>
  <c r="T1042" i="1" s="1"/>
  <c r="P1043" i="1"/>
  <c r="T1043" i="1" s="1"/>
  <c r="P1044" i="1"/>
  <c r="T1044" i="1" s="1"/>
  <c r="P1045" i="1"/>
  <c r="T1045" i="1" s="1"/>
  <c r="P1046" i="1"/>
  <c r="T1046" i="1" s="1"/>
  <c r="P1047" i="1"/>
  <c r="T1047" i="1" s="1"/>
  <c r="P1048" i="1"/>
  <c r="T1048" i="1" s="1"/>
  <c r="P1049" i="1"/>
  <c r="T1049" i="1" s="1"/>
  <c r="P1050" i="1"/>
  <c r="T1050" i="1" s="1"/>
  <c r="P1051" i="1"/>
  <c r="T1051" i="1" s="1"/>
  <c r="P1052" i="1"/>
  <c r="T1052" i="1" s="1"/>
  <c r="P1053" i="1"/>
  <c r="T1053" i="1" s="1"/>
  <c r="P1054" i="1"/>
  <c r="T1054" i="1" s="1"/>
  <c r="P1055" i="1"/>
  <c r="T1055" i="1" s="1"/>
  <c r="P1056" i="1"/>
  <c r="T1056" i="1" s="1"/>
  <c r="P1057" i="1"/>
  <c r="T1057" i="1" s="1"/>
  <c r="P1058" i="1"/>
  <c r="T1058" i="1" s="1"/>
  <c r="P1059" i="1"/>
  <c r="T1059" i="1" s="1"/>
  <c r="P1060" i="1"/>
  <c r="T1060" i="1" s="1"/>
  <c r="P1061" i="1"/>
  <c r="T1061" i="1" s="1"/>
  <c r="P1062" i="1"/>
  <c r="T1062" i="1" s="1"/>
  <c r="P1063" i="1"/>
  <c r="T1063" i="1" s="1"/>
  <c r="P1064" i="1"/>
  <c r="T1064" i="1" s="1"/>
  <c r="P1065" i="1"/>
  <c r="T1065" i="1" s="1"/>
  <c r="P1066" i="1"/>
  <c r="T1066" i="1" s="1"/>
  <c r="P1067" i="1"/>
  <c r="T1067" i="1" s="1"/>
  <c r="P1068" i="1"/>
  <c r="T1068" i="1" s="1"/>
  <c r="P1069" i="1"/>
  <c r="T1069" i="1" s="1"/>
  <c r="P1070" i="1"/>
  <c r="T1070" i="1" s="1"/>
  <c r="P1071" i="1"/>
  <c r="T1071" i="1" s="1"/>
  <c r="P1072" i="1"/>
  <c r="T1072" i="1" s="1"/>
  <c r="P1073" i="1"/>
  <c r="T1073" i="1" s="1"/>
  <c r="P1074" i="1"/>
  <c r="T1074" i="1" s="1"/>
  <c r="P1075" i="1"/>
  <c r="T1075" i="1" s="1"/>
  <c r="P1076" i="1"/>
  <c r="T1076" i="1" s="1"/>
  <c r="P1077" i="1"/>
  <c r="T1077" i="1" s="1"/>
  <c r="P1078" i="1"/>
  <c r="T1078" i="1" s="1"/>
  <c r="P1079" i="1"/>
  <c r="T1079" i="1" s="1"/>
  <c r="P1080" i="1"/>
  <c r="T1080" i="1" s="1"/>
  <c r="P1081" i="1"/>
  <c r="T1081" i="1" s="1"/>
  <c r="P1082" i="1"/>
  <c r="T1082" i="1" s="1"/>
  <c r="P1083" i="1"/>
  <c r="T1083" i="1" s="1"/>
  <c r="P1084" i="1"/>
  <c r="T1084" i="1" s="1"/>
  <c r="P1085" i="1"/>
  <c r="T1085" i="1" s="1"/>
  <c r="P1086" i="1"/>
  <c r="T1086" i="1" s="1"/>
  <c r="P1087" i="1"/>
  <c r="T1087" i="1" s="1"/>
  <c r="P1088" i="1"/>
  <c r="T1088" i="1" s="1"/>
  <c r="P1089" i="1"/>
  <c r="T1089" i="1" s="1"/>
  <c r="P1090" i="1"/>
  <c r="T1090" i="1" s="1"/>
  <c r="P1091" i="1"/>
  <c r="T1091" i="1" s="1"/>
  <c r="P1092" i="1"/>
  <c r="T1092" i="1" s="1"/>
  <c r="P1093" i="1"/>
  <c r="T1093" i="1" s="1"/>
  <c r="P1094" i="1"/>
  <c r="T1094" i="1" s="1"/>
  <c r="P1095" i="1"/>
  <c r="T1095" i="1" s="1"/>
  <c r="P1096" i="1"/>
  <c r="T1096" i="1" s="1"/>
  <c r="P1097" i="1"/>
  <c r="T1097" i="1" s="1"/>
  <c r="P1098" i="1"/>
  <c r="T1098" i="1" s="1"/>
  <c r="P1099" i="1"/>
  <c r="T1099" i="1" s="1"/>
  <c r="P1100" i="1"/>
  <c r="T1100" i="1" s="1"/>
  <c r="P1101" i="1"/>
  <c r="T1101" i="1" s="1"/>
  <c r="P1102" i="1"/>
  <c r="T1102" i="1" s="1"/>
  <c r="P1103" i="1"/>
  <c r="T1103" i="1" s="1"/>
  <c r="P1104" i="1"/>
  <c r="T1104" i="1" s="1"/>
  <c r="P1105" i="1"/>
  <c r="T1105" i="1" s="1"/>
  <c r="P1106" i="1"/>
  <c r="T1106" i="1" s="1"/>
  <c r="P1107" i="1"/>
  <c r="T1107" i="1" s="1"/>
  <c r="P1108" i="1"/>
  <c r="T1108" i="1" s="1"/>
  <c r="P1109" i="1"/>
  <c r="T1109" i="1" s="1"/>
  <c r="P1110" i="1"/>
  <c r="T1110" i="1" s="1"/>
  <c r="P1111" i="1"/>
  <c r="T1111" i="1" s="1"/>
  <c r="P1112" i="1"/>
  <c r="T1112" i="1" s="1"/>
  <c r="P1113" i="1"/>
  <c r="T1113" i="1" s="1"/>
  <c r="P1114" i="1"/>
  <c r="T1114" i="1" s="1"/>
  <c r="P1115" i="1"/>
  <c r="T1115" i="1" s="1"/>
  <c r="P1116" i="1"/>
  <c r="T1116" i="1" s="1"/>
  <c r="P1117" i="1"/>
  <c r="T1117" i="1" s="1"/>
  <c r="P1118" i="1"/>
  <c r="T1118" i="1" s="1"/>
  <c r="P1119" i="1"/>
  <c r="T1119" i="1" s="1"/>
  <c r="P1120" i="1"/>
  <c r="T1120" i="1" s="1"/>
  <c r="P1121" i="1"/>
  <c r="T1121" i="1" s="1"/>
  <c r="P1122" i="1"/>
  <c r="T1122" i="1" s="1"/>
  <c r="P1123" i="1"/>
  <c r="T1123" i="1" s="1"/>
  <c r="P1124" i="1"/>
  <c r="T1124" i="1" s="1"/>
  <c r="P1125" i="1"/>
  <c r="T1125" i="1" s="1"/>
  <c r="P1126" i="1"/>
  <c r="T1126" i="1" s="1"/>
  <c r="P1127" i="1"/>
  <c r="T1127" i="1" s="1"/>
  <c r="P1128" i="1"/>
  <c r="T1128" i="1" s="1"/>
  <c r="P1129" i="1"/>
  <c r="T1129" i="1" s="1"/>
  <c r="P1130" i="1"/>
  <c r="T1130" i="1" s="1"/>
  <c r="P1131" i="1"/>
  <c r="T1131" i="1" s="1"/>
  <c r="P1132" i="1"/>
  <c r="T1132" i="1" s="1"/>
  <c r="P1133" i="1"/>
  <c r="T1133" i="1" s="1"/>
  <c r="P1134" i="1"/>
  <c r="T1134" i="1" s="1"/>
  <c r="P1135" i="1"/>
  <c r="T1135" i="1" s="1"/>
  <c r="P1136" i="1"/>
  <c r="T1136" i="1" s="1"/>
  <c r="P1137" i="1"/>
  <c r="T1137" i="1" s="1"/>
  <c r="P1138" i="1"/>
  <c r="T1138" i="1" s="1"/>
  <c r="P1139" i="1"/>
  <c r="T1139" i="1" s="1"/>
  <c r="P1140" i="1"/>
  <c r="T1140" i="1" s="1"/>
  <c r="P1141" i="1"/>
  <c r="T1141" i="1" s="1"/>
  <c r="P1142" i="1"/>
  <c r="T1142" i="1" s="1"/>
  <c r="P1143" i="1"/>
  <c r="T1143" i="1" s="1"/>
  <c r="P1144" i="1"/>
  <c r="T1144" i="1" s="1"/>
  <c r="P1145" i="1"/>
  <c r="T1145" i="1" s="1"/>
  <c r="P1146" i="1"/>
  <c r="T1146" i="1" s="1"/>
  <c r="P1147" i="1"/>
  <c r="T1147" i="1" s="1"/>
  <c r="P1148" i="1"/>
  <c r="T1148" i="1" s="1"/>
  <c r="P1149" i="1"/>
  <c r="T1149" i="1" s="1"/>
  <c r="P1150" i="1"/>
  <c r="T1150" i="1" s="1"/>
  <c r="P1151" i="1"/>
  <c r="T1151" i="1" s="1"/>
  <c r="P1152" i="1"/>
  <c r="T1152" i="1" s="1"/>
  <c r="P1153" i="1"/>
  <c r="T1153" i="1" s="1"/>
  <c r="P1154" i="1"/>
  <c r="T1154" i="1" s="1"/>
  <c r="P1155" i="1"/>
  <c r="T1155" i="1" s="1"/>
  <c r="P1156" i="1"/>
  <c r="T1156" i="1" s="1"/>
  <c r="P1157" i="1"/>
  <c r="T1157" i="1" s="1"/>
  <c r="P1158" i="1"/>
  <c r="T1158" i="1" s="1"/>
  <c r="P1159" i="1"/>
  <c r="T1159" i="1" s="1"/>
  <c r="P1160" i="1"/>
  <c r="T1160" i="1" s="1"/>
  <c r="P1161" i="1"/>
  <c r="T1161" i="1" s="1"/>
  <c r="P1162" i="1"/>
  <c r="T1162" i="1" s="1"/>
  <c r="P1163" i="1"/>
  <c r="T1163" i="1" s="1"/>
  <c r="P1164" i="1"/>
  <c r="T1164" i="1" s="1"/>
  <c r="P1165" i="1"/>
  <c r="T1165" i="1" s="1"/>
  <c r="P1166" i="1"/>
  <c r="T1166" i="1" s="1"/>
  <c r="P1167" i="1"/>
  <c r="T1167" i="1" s="1"/>
  <c r="P1168" i="1"/>
  <c r="T1168" i="1" s="1"/>
  <c r="P1169" i="1"/>
  <c r="T1169" i="1" s="1"/>
  <c r="P1170" i="1"/>
  <c r="T1170" i="1" s="1"/>
  <c r="P1171" i="1"/>
  <c r="T1171" i="1" s="1"/>
  <c r="P1172" i="1"/>
  <c r="T1172" i="1" s="1"/>
  <c r="P1173" i="1"/>
  <c r="T1173" i="1" s="1"/>
  <c r="P1174" i="1"/>
  <c r="T1174" i="1" s="1"/>
  <c r="P1175" i="1"/>
  <c r="T1175" i="1" s="1"/>
  <c r="P1176" i="1"/>
  <c r="T1176" i="1" s="1"/>
  <c r="P1177" i="1"/>
  <c r="T1177" i="1" s="1"/>
  <c r="P1178" i="1"/>
  <c r="T1178" i="1" s="1"/>
  <c r="P1179" i="1"/>
  <c r="T1179" i="1" s="1"/>
  <c r="P1180" i="1"/>
  <c r="T1180" i="1" s="1"/>
  <c r="P1181" i="1"/>
  <c r="T1181" i="1" s="1"/>
  <c r="P1182" i="1"/>
  <c r="T1182" i="1" s="1"/>
  <c r="P1183" i="1"/>
  <c r="T1183" i="1" s="1"/>
  <c r="P1184" i="1"/>
  <c r="T1184" i="1" s="1"/>
  <c r="P1185" i="1"/>
  <c r="T1185" i="1" s="1"/>
  <c r="P1186" i="1"/>
  <c r="T1186" i="1" s="1"/>
  <c r="P1187" i="1"/>
  <c r="T1187" i="1" s="1"/>
  <c r="P1188" i="1"/>
  <c r="T1188" i="1" s="1"/>
  <c r="P1189" i="1"/>
  <c r="T1189" i="1" s="1"/>
  <c r="P1190" i="1"/>
  <c r="T1190" i="1" s="1"/>
  <c r="P1191" i="1"/>
  <c r="T1191" i="1" s="1"/>
  <c r="P1192" i="1"/>
  <c r="T1192" i="1" s="1"/>
  <c r="P1193" i="1"/>
  <c r="T1193" i="1" s="1"/>
  <c r="P1194" i="1"/>
  <c r="T1194" i="1" s="1"/>
  <c r="P1195" i="1"/>
  <c r="T1195" i="1" s="1"/>
  <c r="P1196" i="1"/>
  <c r="T1196" i="1" s="1"/>
  <c r="P1197" i="1"/>
  <c r="T1197" i="1" s="1"/>
  <c r="P1198" i="1"/>
  <c r="T1198" i="1" s="1"/>
  <c r="P1199" i="1"/>
  <c r="T1199" i="1" s="1"/>
  <c r="P1200" i="1"/>
  <c r="T1200" i="1" s="1"/>
  <c r="P1201" i="1"/>
  <c r="T1201" i="1" s="1"/>
  <c r="P1202" i="1"/>
  <c r="T1202" i="1" s="1"/>
  <c r="P1203" i="1"/>
  <c r="T1203" i="1" s="1"/>
  <c r="P1204" i="1"/>
  <c r="T1204" i="1" s="1"/>
  <c r="P1205" i="1"/>
  <c r="T1205" i="1" s="1"/>
  <c r="P1206" i="1"/>
  <c r="T1206" i="1" s="1"/>
  <c r="P1207" i="1"/>
  <c r="T1207" i="1" s="1"/>
  <c r="P1208" i="1"/>
  <c r="T1208" i="1" s="1"/>
  <c r="P1209" i="1"/>
  <c r="T1209" i="1" s="1"/>
  <c r="P1210" i="1"/>
  <c r="T1210" i="1" s="1"/>
  <c r="P1211" i="1"/>
  <c r="T1211" i="1" s="1"/>
  <c r="P1212" i="1"/>
  <c r="T1212" i="1" s="1"/>
  <c r="P1213" i="1"/>
  <c r="T1213" i="1" s="1"/>
  <c r="P1214" i="1"/>
  <c r="T1214" i="1" s="1"/>
  <c r="P1215" i="1"/>
  <c r="T1215" i="1" s="1"/>
  <c r="P1216" i="1"/>
  <c r="T1216" i="1" s="1"/>
  <c r="P1217" i="1"/>
  <c r="T1217" i="1" s="1"/>
  <c r="P1218" i="1"/>
  <c r="T1218" i="1" s="1"/>
  <c r="P1219" i="1"/>
  <c r="T1219" i="1" s="1"/>
  <c r="P1220" i="1"/>
  <c r="T1220" i="1" s="1"/>
  <c r="P1221" i="1"/>
  <c r="T1221" i="1" s="1"/>
  <c r="P1222" i="1"/>
  <c r="T1222" i="1" s="1"/>
  <c r="P1223" i="1"/>
  <c r="T1223" i="1" s="1"/>
  <c r="P1224" i="1"/>
  <c r="T1224" i="1" s="1"/>
  <c r="P1225" i="1"/>
  <c r="T1225" i="1" s="1"/>
  <c r="P1226" i="1"/>
  <c r="T1226" i="1" s="1"/>
  <c r="P1227" i="1"/>
  <c r="T1227" i="1" s="1"/>
  <c r="P1228" i="1"/>
  <c r="T1228" i="1" s="1"/>
  <c r="P1229" i="1"/>
  <c r="T1229" i="1" s="1"/>
  <c r="P1230" i="1"/>
  <c r="T1230" i="1" s="1"/>
  <c r="P1231" i="1"/>
  <c r="T1231" i="1" s="1"/>
  <c r="P1232" i="1"/>
  <c r="T1232" i="1" s="1"/>
  <c r="P1233" i="1"/>
  <c r="T1233" i="1" s="1"/>
  <c r="P1234" i="1"/>
  <c r="T1234" i="1" s="1"/>
  <c r="P1235" i="1"/>
  <c r="T1235" i="1" s="1"/>
  <c r="P1236" i="1"/>
  <c r="T1236" i="1" s="1"/>
  <c r="P1237" i="1"/>
  <c r="T1237" i="1" s="1"/>
  <c r="P1238" i="1"/>
  <c r="T1238" i="1" s="1"/>
  <c r="P1239" i="1"/>
  <c r="T1239" i="1" s="1"/>
  <c r="P1240" i="1"/>
  <c r="T1240" i="1" s="1"/>
  <c r="P1241" i="1"/>
  <c r="T1241" i="1" s="1"/>
  <c r="P1242" i="1"/>
  <c r="T1242" i="1" s="1"/>
  <c r="P1243" i="1"/>
  <c r="T1243" i="1" s="1"/>
  <c r="P1244" i="1"/>
  <c r="T1244" i="1" s="1"/>
  <c r="P1245" i="1"/>
  <c r="T1245" i="1" s="1"/>
  <c r="P1246" i="1"/>
  <c r="T1246" i="1" s="1"/>
  <c r="P1247" i="1"/>
  <c r="T1247" i="1" s="1"/>
  <c r="P1248" i="1"/>
  <c r="T1248" i="1" s="1"/>
  <c r="P1249" i="1"/>
  <c r="T1249" i="1" s="1"/>
  <c r="P1250" i="1"/>
  <c r="T1250" i="1" s="1"/>
  <c r="P1251" i="1"/>
  <c r="T1251" i="1" s="1"/>
  <c r="P1252" i="1"/>
  <c r="T1252" i="1" s="1"/>
  <c r="P1253" i="1"/>
  <c r="T1253" i="1" s="1"/>
  <c r="P1254" i="1"/>
  <c r="T1254" i="1" s="1"/>
  <c r="P1255" i="1"/>
  <c r="T1255" i="1" s="1"/>
  <c r="P1256" i="1"/>
  <c r="T1256" i="1" s="1"/>
  <c r="P1257" i="1"/>
  <c r="T1257" i="1" s="1"/>
  <c r="P1258" i="1"/>
  <c r="T1258" i="1" s="1"/>
  <c r="P1259" i="1"/>
  <c r="T1259" i="1" s="1"/>
  <c r="P1260" i="1"/>
  <c r="T1260" i="1" s="1"/>
  <c r="P1261" i="1"/>
  <c r="T1261" i="1" s="1"/>
  <c r="P1262" i="1"/>
  <c r="T1262" i="1" s="1"/>
  <c r="P1263" i="1"/>
  <c r="T1263" i="1" s="1"/>
  <c r="P1264" i="1"/>
  <c r="T1264" i="1" s="1"/>
  <c r="P1265" i="1"/>
  <c r="T1265" i="1" s="1"/>
  <c r="P1266" i="1"/>
  <c r="T1266" i="1" s="1"/>
  <c r="P1267" i="1"/>
  <c r="T1267" i="1" s="1"/>
  <c r="P1268" i="1"/>
  <c r="T1268" i="1" s="1"/>
  <c r="P1269" i="1"/>
  <c r="T1269" i="1" s="1"/>
  <c r="P1270" i="1"/>
  <c r="T1270" i="1" s="1"/>
  <c r="P1271" i="1"/>
  <c r="T1271" i="1" s="1"/>
  <c r="P1272" i="1"/>
  <c r="T1272" i="1" s="1"/>
  <c r="P1273" i="1"/>
  <c r="T1273" i="1" s="1"/>
  <c r="P1274" i="1"/>
  <c r="T1274" i="1" s="1"/>
  <c r="P1275" i="1"/>
  <c r="T1275" i="1" s="1"/>
  <c r="P1276" i="1"/>
  <c r="T1276" i="1" s="1"/>
  <c r="P1277" i="1"/>
  <c r="T1277" i="1" s="1"/>
  <c r="P1278" i="1"/>
  <c r="T1278" i="1" s="1"/>
  <c r="P1279" i="1"/>
  <c r="T1279" i="1" s="1"/>
  <c r="P1280" i="1"/>
  <c r="T1280" i="1" s="1"/>
  <c r="P1281" i="1"/>
  <c r="T1281" i="1" s="1"/>
  <c r="P1282" i="1"/>
  <c r="T1282" i="1" s="1"/>
  <c r="P1283" i="1"/>
  <c r="T1283" i="1" s="1"/>
  <c r="P1284" i="1"/>
  <c r="T1284" i="1" s="1"/>
  <c r="P1285" i="1"/>
  <c r="T1285" i="1" s="1"/>
  <c r="P1286" i="1"/>
  <c r="T1286" i="1" s="1"/>
  <c r="P1287" i="1"/>
  <c r="T1287" i="1" s="1"/>
  <c r="P1288" i="1"/>
  <c r="T1288" i="1" s="1"/>
  <c r="P1289" i="1"/>
  <c r="T1289" i="1" s="1"/>
  <c r="P1290" i="1"/>
  <c r="T1290" i="1" s="1"/>
  <c r="P1291" i="1"/>
  <c r="T1291" i="1" s="1"/>
  <c r="P1292" i="1"/>
  <c r="T1292" i="1" s="1"/>
  <c r="P1293" i="1"/>
  <c r="T1293" i="1" s="1"/>
  <c r="P1294" i="1"/>
  <c r="T1294" i="1" s="1"/>
  <c r="P1295" i="1"/>
  <c r="T1295" i="1" s="1"/>
  <c r="P1296" i="1"/>
  <c r="T1296" i="1" s="1"/>
  <c r="P1297" i="1"/>
  <c r="T1297" i="1" s="1"/>
  <c r="P1298" i="1"/>
  <c r="T1298" i="1" s="1"/>
  <c r="P1299" i="1"/>
  <c r="T1299" i="1" s="1"/>
  <c r="P1300" i="1"/>
  <c r="T1300" i="1" s="1"/>
  <c r="P1301" i="1"/>
  <c r="T1301" i="1" s="1"/>
  <c r="P1302" i="1"/>
  <c r="T1302" i="1" s="1"/>
  <c r="P1303" i="1"/>
  <c r="T1303" i="1" s="1"/>
  <c r="P1304" i="1"/>
  <c r="T1304" i="1" s="1"/>
  <c r="P1305" i="1"/>
  <c r="T1305" i="1" s="1"/>
  <c r="P1306" i="1"/>
  <c r="T1306" i="1" s="1"/>
  <c r="P1307" i="1"/>
  <c r="T1307" i="1" s="1"/>
  <c r="P1308" i="1"/>
  <c r="T1308" i="1" s="1"/>
  <c r="P1309" i="1"/>
  <c r="T1309" i="1" s="1"/>
  <c r="P1310" i="1"/>
  <c r="T1310" i="1" s="1"/>
  <c r="P1311" i="1"/>
  <c r="T1311" i="1" s="1"/>
  <c r="P1312" i="1"/>
  <c r="T1312" i="1" s="1"/>
  <c r="P1313" i="1"/>
  <c r="T1313" i="1" s="1"/>
  <c r="P1314" i="1"/>
  <c r="T1314" i="1" s="1"/>
  <c r="P1315" i="1"/>
  <c r="T1315" i="1" s="1"/>
  <c r="P1316" i="1"/>
  <c r="T1316" i="1" s="1"/>
  <c r="P1317" i="1"/>
  <c r="T1317" i="1" s="1"/>
  <c r="P1318" i="1"/>
  <c r="T1318" i="1" s="1"/>
  <c r="P1319" i="1"/>
  <c r="T1319" i="1" s="1"/>
  <c r="P1320" i="1"/>
  <c r="T1320" i="1" s="1"/>
  <c r="P1321" i="1"/>
  <c r="T1321" i="1" s="1"/>
  <c r="P1322" i="1"/>
  <c r="T1322" i="1" s="1"/>
  <c r="P1323" i="1"/>
  <c r="T1323" i="1" s="1"/>
  <c r="P1324" i="1"/>
  <c r="T1324" i="1" s="1"/>
  <c r="P1325" i="1"/>
  <c r="T1325" i="1" s="1"/>
  <c r="P1326" i="1"/>
  <c r="T1326" i="1" s="1"/>
  <c r="P1327" i="1"/>
  <c r="T1327" i="1" s="1"/>
  <c r="P1328" i="1"/>
  <c r="T1328" i="1" s="1"/>
  <c r="P1329" i="1"/>
  <c r="T1329" i="1" s="1"/>
  <c r="P1330" i="1"/>
  <c r="T1330" i="1" s="1"/>
  <c r="P1331" i="1"/>
  <c r="T1331" i="1" s="1"/>
  <c r="P1332" i="1"/>
  <c r="T1332" i="1" s="1"/>
  <c r="P1333" i="1"/>
  <c r="T1333" i="1" s="1"/>
  <c r="P1334" i="1"/>
  <c r="T1334" i="1" s="1"/>
  <c r="P1335" i="1"/>
  <c r="T1335" i="1" s="1"/>
  <c r="P1336" i="1"/>
  <c r="T1336" i="1" s="1"/>
  <c r="P1337" i="1"/>
  <c r="T1337" i="1" s="1"/>
  <c r="P1338" i="1"/>
  <c r="T1338" i="1" s="1"/>
  <c r="P1339" i="1"/>
  <c r="T1339" i="1" s="1"/>
  <c r="P1340" i="1"/>
  <c r="T1340" i="1" s="1"/>
  <c r="P1341" i="1"/>
  <c r="T1341" i="1" s="1"/>
  <c r="P1342" i="1"/>
  <c r="T1342" i="1" s="1"/>
  <c r="P1343" i="1"/>
  <c r="T1343" i="1" s="1"/>
  <c r="P1344" i="1"/>
  <c r="T1344" i="1" s="1"/>
  <c r="P1345" i="1"/>
  <c r="T1345" i="1" s="1"/>
  <c r="P1346" i="1"/>
  <c r="T1346" i="1" s="1"/>
  <c r="P1347" i="1"/>
  <c r="T1347" i="1" s="1"/>
  <c r="P1348" i="1"/>
  <c r="T1348" i="1" s="1"/>
  <c r="P1349" i="1"/>
  <c r="T1349" i="1" s="1"/>
  <c r="P1350" i="1"/>
  <c r="T1350" i="1" s="1"/>
  <c r="P1351" i="1"/>
  <c r="T1351" i="1" s="1"/>
  <c r="P1352" i="1"/>
  <c r="T1352" i="1" s="1"/>
  <c r="P1353" i="1"/>
  <c r="T1353" i="1" s="1"/>
  <c r="P1354" i="1"/>
  <c r="T1354" i="1" s="1"/>
  <c r="P1355" i="1"/>
  <c r="T1355" i="1" s="1"/>
  <c r="P1356" i="1"/>
  <c r="T1356" i="1" s="1"/>
  <c r="P1357" i="1"/>
  <c r="T1357" i="1" s="1"/>
  <c r="P1358" i="1"/>
  <c r="T1358" i="1" s="1"/>
  <c r="P1359" i="1"/>
  <c r="T1359" i="1" s="1"/>
  <c r="P1360" i="1"/>
  <c r="T1360" i="1" s="1"/>
  <c r="P1361" i="1"/>
  <c r="T1361" i="1" s="1"/>
  <c r="P1362" i="1"/>
  <c r="T1362" i="1" s="1"/>
  <c r="P1363" i="1"/>
  <c r="T1363" i="1" s="1"/>
  <c r="P1364" i="1"/>
  <c r="T1364" i="1" s="1"/>
  <c r="P1365" i="1"/>
  <c r="T1365" i="1" s="1"/>
  <c r="P1366" i="1"/>
  <c r="T1366" i="1" s="1"/>
  <c r="P1367" i="1"/>
  <c r="T1367" i="1" s="1"/>
  <c r="P1368" i="1"/>
  <c r="T1368" i="1" s="1"/>
  <c r="P1369" i="1"/>
  <c r="T1369" i="1" s="1"/>
  <c r="P1370" i="1"/>
  <c r="T1370" i="1" s="1"/>
  <c r="P1371" i="1"/>
  <c r="T1371" i="1" s="1"/>
  <c r="P1372" i="1"/>
  <c r="T1372" i="1" s="1"/>
  <c r="P1373" i="1"/>
  <c r="T1373" i="1" s="1"/>
  <c r="P1374" i="1"/>
  <c r="T1374" i="1" s="1"/>
  <c r="P1375" i="1"/>
  <c r="T1375" i="1" s="1"/>
  <c r="P1376" i="1"/>
  <c r="T1376" i="1" s="1"/>
  <c r="P1377" i="1"/>
  <c r="T1377" i="1" s="1"/>
  <c r="P1378" i="1"/>
  <c r="T1378" i="1" s="1"/>
  <c r="P1379" i="1"/>
  <c r="T1379" i="1" s="1"/>
  <c r="P1380" i="1"/>
  <c r="T1380" i="1" s="1"/>
  <c r="P1381" i="1"/>
  <c r="T1381" i="1" s="1"/>
  <c r="P1382" i="1"/>
  <c r="T1382" i="1" s="1"/>
  <c r="P1383" i="1"/>
  <c r="T1383" i="1" s="1"/>
  <c r="P1384" i="1"/>
  <c r="T1384" i="1" s="1"/>
  <c r="P1385" i="1"/>
  <c r="T1385" i="1" s="1"/>
  <c r="P1386" i="1"/>
  <c r="T1386" i="1" s="1"/>
  <c r="P1387" i="1"/>
  <c r="T1387" i="1" s="1"/>
  <c r="P1388" i="1"/>
  <c r="T1388" i="1" s="1"/>
  <c r="P1389" i="1"/>
  <c r="T1389" i="1" s="1"/>
  <c r="P1390" i="1"/>
  <c r="T1390" i="1" s="1"/>
  <c r="P1391" i="1"/>
  <c r="T1391" i="1" s="1"/>
  <c r="P1392" i="1"/>
  <c r="T1392" i="1" s="1"/>
  <c r="P1393" i="1"/>
  <c r="T1393" i="1" s="1"/>
  <c r="P1394" i="1"/>
  <c r="T1394" i="1" s="1"/>
  <c r="P1395" i="1"/>
  <c r="T1395" i="1" s="1"/>
  <c r="P1396" i="1"/>
  <c r="T1396" i="1" s="1"/>
  <c r="P1397" i="1"/>
  <c r="T1397" i="1" s="1"/>
  <c r="P1398" i="1"/>
  <c r="T1398" i="1" s="1"/>
  <c r="P1399" i="1"/>
  <c r="T1399" i="1" s="1"/>
  <c r="P1400" i="1"/>
  <c r="T1400" i="1" s="1"/>
  <c r="P1401" i="1"/>
  <c r="T1401" i="1" s="1"/>
  <c r="P1402" i="1"/>
  <c r="T1402" i="1" s="1"/>
  <c r="P1403" i="1"/>
  <c r="T1403" i="1" s="1"/>
  <c r="P1404" i="1"/>
  <c r="T1404" i="1" s="1"/>
  <c r="P1405" i="1"/>
  <c r="T1405" i="1" s="1"/>
  <c r="P1406" i="1"/>
  <c r="T1406" i="1" s="1"/>
  <c r="P1407" i="1"/>
  <c r="T1407" i="1" s="1"/>
  <c r="P1408" i="1"/>
  <c r="T1408" i="1" s="1"/>
  <c r="P1409" i="1"/>
  <c r="T1409" i="1" s="1"/>
  <c r="P1410" i="1"/>
  <c r="T1410" i="1" s="1"/>
  <c r="P1411" i="1"/>
  <c r="T1411" i="1" s="1"/>
  <c r="P1412" i="1"/>
  <c r="T1412" i="1" s="1"/>
  <c r="P1413" i="1"/>
  <c r="T1413" i="1" s="1"/>
  <c r="P1414" i="1"/>
  <c r="T1414" i="1" s="1"/>
  <c r="P1415" i="1"/>
  <c r="T1415" i="1" s="1"/>
  <c r="P1416" i="1"/>
  <c r="T1416" i="1" s="1"/>
  <c r="P1417" i="1"/>
  <c r="T1417" i="1" s="1"/>
  <c r="P1418" i="1"/>
  <c r="T1418" i="1" s="1"/>
  <c r="P1419" i="1"/>
  <c r="T1419" i="1" s="1"/>
  <c r="P1420" i="1"/>
  <c r="T1420" i="1" s="1"/>
  <c r="P1421" i="1"/>
  <c r="T1421" i="1" s="1"/>
  <c r="P1422" i="1"/>
  <c r="T1422" i="1" s="1"/>
  <c r="P1423" i="1"/>
  <c r="T1423" i="1" s="1"/>
  <c r="P1424" i="1"/>
  <c r="T1424" i="1" s="1"/>
  <c r="P1425" i="1"/>
  <c r="T1425" i="1" s="1"/>
  <c r="P1426" i="1"/>
  <c r="T1426" i="1" s="1"/>
  <c r="P1427" i="1"/>
  <c r="T1427" i="1" s="1"/>
  <c r="P1428" i="1"/>
  <c r="T1428" i="1" s="1"/>
  <c r="P1429" i="1"/>
  <c r="T1429" i="1" s="1"/>
  <c r="P1430" i="1"/>
  <c r="T1430" i="1" s="1"/>
  <c r="P1431" i="1"/>
  <c r="T1431" i="1" s="1"/>
  <c r="P1432" i="1"/>
  <c r="T1432" i="1" s="1"/>
  <c r="P1433" i="1"/>
  <c r="T1433" i="1" s="1"/>
  <c r="P1434" i="1"/>
  <c r="T1434" i="1" s="1"/>
  <c r="P1435" i="1"/>
  <c r="T1435" i="1" s="1"/>
  <c r="P1436" i="1"/>
  <c r="T1436" i="1" s="1"/>
  <c r="P1437" i="1"/>
  <c r="T1437" i="1" s="1"/>
  <c r="P1438" i="1"/>
  <c r="T1438" i="1" s="1"/>
  <c r="P1439" i="1"/>
  <c r="T1439" i="1" s="1"/>
  <c r="P1440" i="1"/>
  <c r="T1440" i="1" s="1"/>
  <c r="P1441" i="1"/>
  <c r="T1441" i="1" s="1"/>
  <c r="P1442" i="1"/>
  <c r="T1442" i="1" s="1"/>
  <c r="P1443" i="1"/>
  <c r="T1443" i="1" s="1"/>
  <c r="P1444" i="1"/>
  <c r="T1444" i="1" s="1"/>
  <c r="P1445" i="1"/>
  <c r="T1445" i="1" s="1"/>
  <c r="P1446" i="1"/>
  <c r="T1446" i="1" s="1"/>
  <c r="P1447" i="1"/>
  <c r="T1447" i="1" s="1"/>
  <c r="P1448" i="1"/>
  <c r="T1448" i="1" s="1"/>
  <c r="P1449" i="1"/>
  <c r="T1449" i="1" s="1"/>
  <c r="P1450" i="1"/>
  <c r="T1450" i="1" s="1"/>
  <c r="P1451" i="1"/>
  <c r="T1451" i="1" s="1"/>
  <c r="P1452" i="1"/>
  <c r="T1452" i="1" s="1"/>
  <c r="P1453" i="1"/>
  <c r="T1453" i="1" s="1"/>
  <c r="P1454" i="1"/>
  <c r="T1454" i="1" s="1"/>
  <c r="P1455" i="1"/>
  <c r="T1455" i="1" s="1"/>
  <c r="P1456" i="1"/>
  <c r="T1456" i="1" s="1"/>
  <c r="P1457" i="1"/>
  <c r="T1457" i="1" s="1"/>
  <c r="P1458" i="1"/>
  <c r="T1458" i="1" s="1"/>
  <c r="P1459" i="1"/>
  <c r="T1459" i="1" s="1"/>
  <c r="P1460" i="1"/>
  <c r="T1460" i="1" s="1"/>
  <c r="P1461" i="1"/>
  <c r="T1461" i="1" s="1"/>
  <c r="P1462" i="1"/>
  <c r="T1462" i="1" s="1"/>
  <c r="P1463" i="1"/>
  <c r="T1463" i="1" s="1"/>
  <c r="P1464" i="1"/>
  <c r="T1464" i="1" s="1"/>
  <c r="P1465" i="1"/>
  <c r="T1465" i="1" s="1"/>
  <c r="P1466" i="1"/>
  <c r="T1466" i="1" s="1"/>
  <c r="P1467" i="1"/>
  <c r="T1467" i="1" s="1"/>
  <c r="P1468" i="1"/>
  <c r="T1468" i="1" s="1"/>
  <c r="P1469" i="1"/>
  <c r="T1469" i="1" s="1"/>
  <c r="P1470" i="1"/>
  <c r="T1470" i="1" s="1"/>
  <c r="P1471" i="1"/>
  <c r="T1471" i="1" s="1"/>
  <c r="P1472" i="1"/>
  <c r="T1472" i="1" s="1"/>
  <c r="P1473" i="1"/>
  <c r="T1473" i="1" s="1"/>
  <c r="P1474" i="1"/>
  <c r="T1474" i="1" s="1"/>
  <c r="P1475" i="1"/>
  <c r="T1475" i="1" s="1"/>
  <c r="P1476" i="1"/>
  <c r="T1476" i="1" s="1"/>
  <c r="P1477" i="1"/>
  <c r="T1477" i="1" s="1"/>
  <c r="P1478" i="1"/>
  <c r="T1478" i="1" s="1"/>
  <c r="P1479" i="1"/>
  <c r="T1479" i="1" s="1"/>
  <c r="P1480" i="1"/>
  <c r="T1480" i="1" s="1"/>
  <c r="P1481" i="1"/>
  <c r="T1481" i="1" s="1"/>
  <c r="P1482" i="1"/>
  <c r="T1482" i="1" s="1"/>
  <c r="P1483" i="1"/>
  <c r="T1483" i="1" s="1"/>
  <c r="P1484" i="1"/>
  <c r="T1484" i="1" s="1"/>
  <c r="P1485" i="1"/>
  <c r="T1485" i="1" s="1"/>
  <c r="P1486" i="1"/>
  <c r="T1486" i="1" s="1"/>
  <c r="P1487" i="1"/>
  <c r="T1487" i="1" s="1"/>
  <c r="P1488" i="1"/>
  <c r="T1488" i="1" s="1"/>
  <c r="P1489" i="1"/>
  <c r="T1489" i="1" s="1"/>
  <c r="P1490" i="1"/>
  <c r="T1490" i="1" s="1"/>
  <c r="P1491" i="1"/>
  <c r="T1491" i="1" s="1"/>
  <c r="P1492" i="1"/>
  <c r="T1492" i="1" s="1"/>
  <c r="P1493" i="1"/>
  <c r="T1493" i="1" s="1"/>
  <c r="P1494" i="1"/>
  <c r="T1494" i="1" s="1"/>
  <c r="P1495" i="1"/>
  <c r="T1495" i="1" s="1"/>
  <c r="P1496" i="1"/>
  <c r="T1496" i="1" s="1"/>
  <c r="P1497" i="1"/>
  <c r="T1497" i="1" s="1"/>
  <c r="P1498" i="1"/>
  <c r="T1498" i="1" s="1"/>
  <c r="P1499" i="1"/>
  <c r="T1499" i="1" s="1"/>
  <c r="P1500" i="1"/>
  <c r="T1500" i="1" s="1"/>
  <c r="P1501" i="1"/>
  <c r="T1501" i="1" s="1"/>
  <c r="P1502" i="1"/>
  <c r="T1502" i="1" s="1"/>
  <c r="P1503" i="1"/>
  <c r="T1503" i="1" s="1"/>
  <c r="P1504" i="1"/>
  <c r="T1504" i="1" s="1"/>
  <c r="P1505" i="1"/>
  <c r="T1505" i="1" s="1"/>
  <c r="P1506" i="1"/>
  <c r="T1506" i="1" s="1"/>
  <c r="P1507" i="1"/>
  <c r="T1507" i="1" s="1"/>
  <c r="P1508" i="1"/>
  <c r="T1508" i="1" s="1"/>
  <c r="P1510" i="1"/>
  <c r="T1510" i="1" s="1"/>
  <c r="P1511" i="1"/>
  <c r="T1511" i="1" s="1"/>
  <c r="P1512" i="1"/>
  <c r="T1512" i="1" s="1"/>
  <c r="P1513" i="1"/>
  <c r="T1513" i="1" s="1"/>
  <c r="P1514" i="1"/>
  <c r="T1514" i="1" s="1"/>
  <c r="P1515" i="1"/>
  <c r="T1515" i="1" s="1"/>
  <c r="P1516" i="1"/>
  <c r="T1516" i="1" s="1"/>
  <c r="P1517" i="1"/>
  <c r="T1517" i="1" s="1"/>
  <c r="P1518" i="1"/>
  <c r="T1518" i="1" s="1"/>
  <c r="P1519" i="1"/>
  <c r="T1519" i="1" s="1"/>
  <c r="P1520" i="1"/>
  <c r="T1520" i="1" s="1"/>
  <c r="P1521" i="1"/>
  <c r="T1521" i="1" s="1"/>
  <c r="P1522" i="1"/>
  <c r="T1522" i="1" s="1"/>
  <c r="K2" i="1"/>
  <c r="K16" i="1"/>
  <c r="K31" i="1"/>
  <c r="K54" i="1"/>
  <c r="K55" i="1"/>
  <c r="K32" i="1"/>
  <c r="K103" i="1"/>
  <c r="K76" i="1"/>
  <c r="K77" i="1"/>
  <c r="K104" i="1"/>
  <c r="K132" i="1"/>
  <c r="K162" i="1"/>
  <c r="K163" i="1"/>
  <c r="K133" i="1"/>
  <c r="K219" i="1"/>
  <c r="K190" i="1"/>
  <c r="K191" i="1"/>
  <c r="K220" i="1"/>
  <c r="K247" i="1"/>
  <c r="K277" i="1"/>
  <c r="K278" i="1"/>
  <c r="K248" i="1"/>
  <c r="K338" i="1"/>
  <c r="K307" i="1"/>
  <c r="K308" i="1"/>
  <c r="K370" i="1"/>
  <c r="K339" i="1"/>
  <c r="K402" i="1"/>
  <c r="K403" i="1"/>
  <c r="K464" i="1"/>
  <c r="K371" i="1"/>
  <c r="K434" i="1"/>
  <c r="K435" i="1"/>
  <c r="K496" i="1"/>
  <c r="K465" i="1"/>
  <c r="K526" i="1"/>
  <c r="K527" i="1"/>
  <c r="K587" i="1"/>
  <c r="K497" i="1"/>
  <c r="K557" i="1"/>
  <c r="K558" i="1"/>
  <c r="K617" i="1"/>
  <c r="K588" i="1"/>
  <c r="K645" i="1"/>
  <c r="K646" i="1"/>
  <c r="K702" i="1"/>
  <c r="K618" i="1"/>
  <c r="K673" i="1"/>
  <c r="K674" i="1"/>
  <c r="K727" i="1"/>
  <c r="K703" i="1"/>
  <c r="K751" i="1"/>
  <c r="K3" i="1"/>
  <c r="K4" i="1"/>
  <c r="K17" i="1"/>
  <c r="K18" i="1"/>
  <c r="K33" i="1"/>
  <c r="K56" i="1"/>
  <c r="K57" i="1"/>
  <c r="K34" i="1"/>
  <c r="K105" i="1"/>
  <c r="K78" i="1"/>
  <c r="K79" i="1"/>
  <c r="K106" i="1"/>
  <c r="K134" i="1"/>
  <c r="K164" i="1"/>
  <c r="K752" i="1"/>
  <c r="K796" i="1"/>
  <c r="K728" i="1"/>
  <c r="K773" i="1"/>
  <c r="K165" i="1"/>
  <c r="K135" i="1"/>
  <c r="K221" i="1"/>
  <c r="K192" i="1"/>
  <c r="K193" i="1"/>
  <c r="K222" i="1"/>
  <c r="K249" i="1"/>
  <c r="K279" i="1"/>
  <c r="K280" i="1"/>
  <c r="K250" i="1"/>
  <c r="K340" i="1"/>
  <c r="K309" i="1"/>
  <c r="K774" i="1"/>
  <c r="K817" i="1"/>
  <c r="K797" i="1"/>
  <c r="K840" i="1"/>
  <c r="K310" i="1"/>
  <c r="K372" i="1"/>
  <c r="K341" i="1"/>
  <c r="K404" i="1"/>
  <c r="K405" i="1"/>
  <c r="K466" i="1"/>
  <c r="K373" i="1"/>
  <c r="K436" i="1"/>
  <c r="K841" i="1"/>
  <c r="K885" i="1"/>
  <c r="K818" i="1"/>
  <c r="K862" i="1"/>
  <c r="K437" i="1"/>
  <c r="K498" i="1"/>
  <c r="K467" i="1"/>
  <c r="K528" i="1"/>
  <c r="K863" i="1"/>
  <c r="K906" i="1"/>
  <c r="K886" i="1"/>
  <c r="K928" i="1"/>
  <c r="K529" i="1"/>
  <c r="K589" i="1"/>
  <c r="K499" i="1"/>
  <c r="K559" i="1"/>
  <c r="K560" i="1"/>
  <c r="K619" i="1"/>
  <c r="K590" i="1"/>
  <c r="K647" i="1"/>
  <c r="K929" i="1"/>
  <c r="K975" i="1"/>
  <c r="K952" i="1"/>
  <c r="K907" i="1"/>
  <c r="K648" i="1"/>
  <c r="K704" i="1"/>
  <c r="K620" i="1"/>
  <c r="K675" i="1"/>
  <c r="K676" i="1"/>
  <c r="K729" i="1"/>
  <c r="K705" i="1"/>
  <c r="K753" i="1"/>
  <c r="K953" i="1"/>
  <c r="K998" i="1"/>
  <c r="K1020" i="1"/>
  <c r="K976" i="1"/>
  <c r="K5" i="1"/>
  <c r="K6" i="1"/>
  <c r="K19" i="1"/>
  <c r="K20" i="1"/>
  <c r="K35" i="1"/>
  <c r="K58" i="1"/>
  <c r="K59" i="1"/>
  <c r="K36" i="1"/>
  <c r="K107" i="1"/>
  <c r="K80" i="1"/>
  <c r="K81" i="1"/>
  <c r="K108" i="1"/>
  <c r="K136" i="1"/>
  <c r="K166" i="1"/>
  <c r="K754" i="1"/>
  <c r="K798" i="1"/>
  <c r="K730" i="1"/>
  <c r="K775" i="1"/>
  <c r="K167" i="1"/>
  <c r="K137" i="1"/>
  <c r="K223" i="1"/>
  <c r="K194" i="1"/>
  <c r="K1021" i="1"/>
  <c r="K1065" i="1"/>
  <c r="K1043" i="1"/>
  <c r="K999" i="1"/>
  <c r="K195" i="1"/>
  <c r="K224" i="1"/>
  <c r="K251" i="1"/>
  <c r="K281" i="1"/>
  <c r="K282" i="1"/>
  <c r="K252" i="1"/>
  <c r="K342" i="1"/>
  <c r="K311" i="1"/>
  <c r="K776" i="1"/>
  <c r="K819" i="1"/>
  <c r="K799" i="1"/>
  <c r="K842" i="1"/>
  <c r="K312" i="1"/>
  <c r="K374" i="1"/>
  <c r="K343" i="1"/>
  <c r="K406" i="1"/>
  <c r="K1044" i="1"/>
  <c r="K1087" i="1"/>
  <c r="K1109" i="1"/>
  <c r="K1066" i="1"/>
  <c r="K407" i="1"/>
  <c r="K468" i="1"/>
  <c r="K375" i="1"/>
  <c r="K438" i="1"/>
  <c r="K843" i="1"/>
  <c r="K887" i="1"/>
  <c r="K820" i="1"/>
  <c r="K864" i="1"/>
  <c r="K439" i="1"/>
  <c r="K500" i="1"/>
  <c r="K469" i="1"/>
  <c r="K530" i="1"/>
  <c r="K531" i="1"/>
  <c r="K591" i="1"/>
  <c r="K501" i="1"/>
  <c r="K561" i="1"/>
  <c r="K865" i="1"/>
  <c r="K908" i="1"/>
  <c r="K888" i="1"/>
  <c r="K930" i="1"/>
  <c r="K1110" i="1"/>
  <c r="K1151" i="1"/>
  <c r="K1130" i="1"/>
  <c r="K1088" i="1"/>
  <c r="K562" i="1"/>
  <c r="K621" i="1"/>
  <c r="K592" i="1"/>
  <c r="K649" i="1"/>
  <c r="K931" i="1"/>
  <c r="K977" i="1"/>
  <c r="K909" i="1"/>
  <c r="K954" i="1"/>
  <c r="K650" i="1"/>
  <c r="K706" i="1"/>
  <c r="K622" i="1"/>
  <c r="K677" i="1"/>
  <c r="K1131" i="1"/>
  <c r="K1172" i="1"/>
  <c r="K1190" i="1"/>
  <c r="K1152" i="1"/>
  <c r="K678" i="1"/>
  <c r="K731" i="1"/>
  <c r="K707" i="1"/>
  <c r="K755" i="1"/>
  <c r="K955" i="1"/>
  <c r="K1000" i="1"/>
  <c r="K1022" i="1"/>
  <c r="K978" i="1"/>
  <c r="K7" i="1"/>
  <c r="K21" i="1"/>
  <c r="K37" i="1"/>
  <c r="K60" i="1"/>
  <c r="K61" i="1"/>
  <c r="K38" i="1"/>
  <c r="K109" i="1"/>
  <c r="K82" i="1"/>
  <c r="K83" i="1"/>
  <c r="K110" i="1"/>
  <c r="K138" i="1"/>
  <c r="K168" i="1"/>
  <c r="K1191" i="1"/>
  <c r="K1228" i="1"/>
  <c r="K1211" i="1"/>
  <c r="K1173" i="1"/>
  <c r="K756" i="1"/>
  <c r="K800" i="1"/>
  <c r="K732" i="1"/>
  <c r="K777" i="1"/>
  <c r="K169" i="1"/>
  <c r="K139" i="1"/>
  <c r="K225" i="1"/>
  <c r="K196" i="1"/>
  <c r="K197" i="1"/>
  <c r="K226" i="1"/>
  <c r="K253" i="1"/>
  <c r="K283" i="1"/>
  <c r="K1023" i="1"/>
  <c r="K1067" i="1"/>
  <c r="K1045" i="1"/>
  <c r="K1001" i="1"/>
  <c r="K284" i="1"/>
  <c r="K254" i="1"/>
  <c r="K344" i="1"/>
  <c r="K313" i="1"/>
  <c r="K778" i="1"/>
  <c r="K821" i="1"/>
  <c r="K801" i="1"/>
  <c r="K844" i="1"/>
  <c r="K314" i="1"/>
  <c r="K376" i="1"/>
  <c r="K345" i="1"/>
  <c r="K408" i="1"/>
  <c r="K1212" i="1"/>
  <c r="K1247" i="1"/>
  <c r="K1266" i="1"/>
  <c r="K1229" i="1"/>
  <c r="K409" i="1"/>
  <c r="K470" i="1"/>
  <c r="K377" i="1"/>
  <c r="K440" i="1"/>
  <c r="K1046" i="1"/>
  <c r="K1089" i="1"/>
  <c r="K1111" i="1"/>
  <c r="K1068" i="1"/>
  <c r="K845" i="1"/>
  <c r="K889" i="1"/>
  <c r="K822" i="1"/>
  <c r="K866" i="1"/>
  <c r="K441" i="1"/>
  <c r="K502" i="1"/>
  <c r="K471" i="1"/>
  <c r="K532" i="1"/>
  <c r="K533" i="1"/>
  <c r="K593" i="1"/>
  <c r="K503" i="1"/>
  <c r="K563" i="1"/>
  <c r="K867" i="1"/>
  <c r="K910" i="1"/>
  <c r="K890" i="1"/>
  <c r="K932" i="1"/>
  <c r="K1267" i="1"/>
  <c r="K1299" i="1"/>
  <c r="K1112" i="1"/>
  <c r="K1153" i="1"/>
  <c r="K1283" i="1"/>
  <c r="K1248" i="1"/>
  <c r="K1132" i="1"/>
  <c r="K1090" i="1"/>
  <c r="K564" i="1"/>
  <c r="K623" i="1"/>
  <c r="K594" i="1"/>
  <c r="K651" i="1"/>
  <c r="K933" i="1"/>
  <c r="K979" i="1"/>
  <c r="K911" i="1"/>
  <c r="K956" i="1"/>
  <c r="K652" i="1"/>
  <c r="K708" i="1"/>
  <c r="K624" i="1"/>
  <c r="K679" i="1"/>
  <c r="K1133" i="1"/>
  <c r="K1174" i="1"/>
  <c r="K1192" i="1"/>
  <c r="K1154" i="1"/>
  <c r="K1284" i="1"/>
  <c r="K1316" i="1"/>
  <c r="K1332" i="1"/>
  <c r="K1333" i="1"/>
  <c r="K1300" i="1"/>
  <c r="K680" i="1"/>
  <c r="K733" i="1"/>
  <c r="K709" i="1"/>
  <c r="K757" i="1"/>
  <c r="K957" i="1"/>
  <c r="K1002" i="1"/>
  <c r="K1024" i="1"/>
  <c r="K980" i="1"/>
  <c r="K8" i="1"/>
  <c r="K39" i="1"/>
  <c r="K62" i="1"/>
  <c r="K63" i="1"/>
  <c r="K40" i="1"/>
  <c r="K84" i="1"/>
  <c r="K111" i="1"/>
  <c r="K112" i="1"/>
  <c r="K85" i="1"/>
  <c r="K86" i="1"/>
  <c r="K113" i="1"/>
  <c r="K140" i="1"/>
  <c r="K170" i="1"/>
  <c r="K758" i="1"/>
  <c r="K802" i="1"/>
  <c r="K734" i="1"/>
  <c r="K779" i="1"/>
  <c r="K171" i="1"/>
  <c r="K141" i="1"/>
  <c r="K227" i="1"/>
  <c r="K198" i="1"/>
  <c r="K1193" i="1"/>
  <c r="K1230" i="1"/>
  <c r="K1213" i="1"/>
  <c r="K1175" i="1"/>
  <c r="K199" i="1"/>
  <c r="K228" i="1"/>
  <c r="K255" i="1"/>
  <c r="K285" i="1"/>
  <c r="K1334" i="1"/>
  <c r="K1364" i="1"/>
  <c r="K1025" i="1"/>
  <c r="K1069" i="1"/>
  <c r="K1047" i="1"/>
  <c r="K1003" i="1"/>
  <c r="K1349" i="1"/>
  <c r="K1350" i="1"/>
  <c r="K1317" i="1"/>
  <c r="K286" i="1"/>
  <c r="K256" i="1"/>
  <c r="K346" i="1"/>
  <c r="K315" i="1"/>
  <c r="K780" i="1"/>
  <c r="K823" i="1"/>
  <c r="K803" i="1"/>
  <c r="K846" i="1"/>
  <c r="K316" i="1"/>
  <c r="K378" i="1"/>
  <c r="K347" i="1"/>
  <c r="K410" i="1"/>
  <c r="K1214" i="1"/>
  <c r="K1249" i="1"/>
  <c r="K411" i="1"/>
  <c r="K1268" i="1"/>
  <c r="K1231" i="1"/>
  <c r="K472" i="1"/>
  <c r="K379" i="1"/>
  <c r="K442" i="1"/>
  <c r="K1048" i="1"/>
  <c r="K1091" i="1"/>
  <c r="K1113" i="1"/>
  <c r="K1070" i="1"/>
  <c r="K847" i="1"/>
  <c r="K891" i="1"/>
  <c r="K824" i="1"/>
  <c r="K868" i="1"/>
  <c r="K443" i="1"/>
  <c r="K504" i="1"/>
  <c r="K473" i="1"/>
  <c r="K534" i="1"/>
  <c r="K1351" i="1"/>
  <c r="K1380" i="1"/>
  <c r="K1381" i="1"/>
  <c r="K1395" i="1"/>
  <c r="K1365" i="1"/>
  <c r="K1366" i="1"/>
  <c r="K535" i="1"/>
  <c r="K595" i="1"/>
  <c r="K505" i="1"/>
  <c r="K565" i="1"/>
  <c r="K869" i="1"/>
  <c r="K912" i="1"/>
  <c r="K892" i="1"/>
  <c r="K934" i="1"/>
  <c r="K1114" i="1"/>
  <c r="K1155" i="1"/>
  <c r="K1269" i="1"/>
  <c r="K1301" i="1"/>
  <c r="K1134" i="1"/>
  <c r="K1092" i="1"/>
  <c r="K1285" i="1"/>
  <c r="K1250" i="1"/>
  <c r="K566" i="1"/>
  <c r="K625" i="1"/>
  <c r="K596" i="1"/>
  <c r="K653" i="1"/>
  <c r="K935" i="1"/>
  <c r="K981" i="1"/>
  <c r="K913" i="1"/>
  <c r="K958" i="1"/>
  <c r="K1396" i="1"/>
  <c r="K1422" i="1"/>
  <c r="K1423" i="1"/>
  <c r="K1408" i="1"/>
  <c r="K1409" i="1"/>
  <c r="K654" i="1"/>
  <c r="K1382" i="1"/>
  <c r="K710" i="1"/>
  <c r="K626" i="1"/>
  <c r="K681" i="1"/>
  <c r="K1135" i="1"/>
  <c r="K1176" i="1"/>
  <c r="K1194" i="1"/>
  <c r="K1156" i="1"/>
  <c r="K1286" i="1"/>
  <c r="K1318" i="1"/>
  <c r="K1335" i="1"/>
  <c r="K1302" i="1"/>
  <c r="K682" i="1"/>
  <c r="K735" i="1"/>
  <c r="K711" i="1"/>
  <c r="K759" i="1"/>
  <c r="K959" i="1"/>
  <c r="K1004" i="1"/>
  <c r="K1026" i="1"/>
  <c r="K982" i="1"/>
  <c r="K760" i="1"/>
  <c r="K804" i="1"/>
  <c r="K736" i="1"/>
  <c r="K781" i="1"/>
  <c r="K1195" i="1"/>
  <c r="K1232" i="1"/>
  <c r="K1410" i="1"/>
  <c r="K1435" i="1"/>
  <c r="K1436" i="1"/>
  <c r="K1215" i="1"/>
  <c r="K1177" i="1"/>
  <c r="K1448" i="1"/>
  <c r="K1449" i="1"/>
  <c r="K1424" i="1"/>
  <c r="K257" i="1"/>
  <c r="K1027" i="1"/>
  <c r="K1071" i="1"/>
  <c r="K1049" i="1"/>
  <c r="K1005" i="1"/>
  <c r="K287" i="1"/>
  <c r="K348" i="1"/>
  <c r="K317" i="1"/>
  <c r="K1336" i="1"/>
  <c r="K1367" i="1"/>
  <c r="K1352" i="1"/>
  <c r="K1319" i="1"/>
  <c r="K782" i="1"/>
  <c r="K825" i="1"/>
  <c r="K805" i="1"/>
  <c r="K848" i="1"/>
  <c r="K318" i="1"/>
  <c r="K380" i="1"/>
  <c r="K349" i="1"/>
  <c r="K412" i="1"/>
  <c r="K413" i="1"/>
  <c r="K474" i="1"/>
  <c r="K381" i="1"/>
  <c r="K444" i="1"/>
  <c r="K1216" i="1"/>
  <c r="K1251" i="1"/>
  <c r="K1270" i="1"/>
  <c r="K1233" i="1"/>
  <c r="K1050" i="1"/>
  <c r="K1093" i="1"/>
  <c r="K849" i="1"/>
  <c r="K893" i="1"/>
  <c r="K1115" i="1"/>
  <c r="K1072" i="1"/>
  <c r="K826" i="1"/>
  <c r="K870" i="1"/>
  <c r="K445" i="1"/>
  <c r="K506" i="1"/>
  <c r="K475" i="1"/>
  <c r="K536" i="1"/>
  <c r="K1469" i="1"/>
  <c r="K1450" i="1"/>
  <c r="K1470" i="1"/>
  <c r="K1460" i="1"/>
  <c r="K1437" i="1"/>
  <c r="K1353" i="1"/>
  <c r="K1383" i="1"/>
  <c r="K1397" i="1"/>
  <c r="K1368" i="1"/>
  <c r="K537" i="1"/>
  <c r="K597" i="1"/>
  <c r="K507" i="1"/>
  <c r="K567" i="1"/>
  <c r="K871" i="1"/>
  <c r="K914" i="1"/>
  <c r="K894" i="1"/>
  <c r="K936" i="1"/>
  <c r="K1116" i="1"/>
  <c r="K1157" i="1"/>
  <c r="K1136" i="1"/>
  <c r="K1094" i="1"/>
  <c r="K1271" i="1"/>
  <c r="K1303" i="1"/>
  <c r="K1287" i="1"/>
  <c r="K1252" i="1"/>
  <c r="K568" i="1"/>
  <c r="K627" i="1"/>
  <c r="K598" i="1"/>
  <c r="K937" i="1"/>
  <c r="K983" i="1"/>
  <c r="K960" i="1"/>
  <c r="K915" i="1"/>
  <c r="K655" i="1"/>
  <c r="K712" i="1"/>
  <c r="K628" i="1"/>
  <c r="K683" i="1"/>
  <c r="K1461" i="1"/>
  <c r="K1478" i="1"/>
  <c r="K1479" i="1"/>
  <c r="K1487" i="1"/>
  <c r="K1471" i="1"/>
  <c r="K1398" i="1"/>
  <c r="K1425" i="1"/>
  <c r="K1411" i="1"/>
  <c r="K1384" i="1"/>
  <c r="K1137" i="1"/>
  <c r="K1178" i="1"/>
  <c r="K1196" i="1"/>
  <c r="K1158" i="1"/>
  <c r="K713" i="1"/>
  <c r="K761" i="1"/>
  <c r="K1288" i="1"/>
  <c r="K1320" i="1"/>
  <c r="K1337" i="1"/>
  <c r="K1304" i="1"/>
  <c r="K961" i="1"/>
  <c r="K1006" i="1"/>
  <c r="K1028" i="1"/>
  <c r="K984" i="1"/>
  <c r="K1197" i="1"/>
  <c r="K1234" i="1"/>
  <c r="K1217" i="1"/>
  <c r="K1179" i="1"/>
  <c r="K1412" i="1"/>
  <c r="K1438" i="1"/>
  <c r="K1488" i="1"/>
  <c r="K1501" i="1"/>
  <c r="K1451" i="1"/>
  <c r="K1426" i="1"/>
  <c r="K1493" i="1"/>
  <c r="K1480" i="1"/>
  <c r="K1029" i="1"/>
  <c r="K1073" i="1"/>
  <c r="K1051" i="1"/>
  <c r="K1007" i="1"/>
  <c r="K1338" i="1"/>
  <c r="K1369" i="1"/>
  <c r="K1354" i="1"/>
  <c r="K1321" i="1"/>
  <c r="K1218" i="1"/>
  <c r="K1253" i="1"/>
  <c r="K1272" i="1"/>
  <c r="K1235" i="1"/>
  <c r="K1052" i="1"/>
  <c r="K1095" i="1"/>
  <c r="K1117" i="1"/>
  <c r="K1074" i="1"/>
  <c r="K1452" i="1"/>
  <c r="K1472" i="1"/>
  <c r="K1462" i="1"/>
  <c r="K1439" i="1"/>
  <c r="K1355" i="1"/>
  <c r="K1385" i="1"/>
  <c r="K1510" i="1"/>
  <c r="K1494" i="1"/>
  <c r="K1399" i="1"/>
  <c r="K1370" i="1"/>
  <c r="K1502" i="1"/>
  <c r="K1118" i="1"/>
  <c r="K1159" i="1"/>
  <c r="K1138" i="1"/>
  <c r="K1096" i="1"/>
  <c r="K1273" i="1"/>
  <c r="K1305" i="1"/>
  <c r="K1289" i="1"/>
  <c r="K1254" i="1"/>
  <c r="K1463" i="1"/>
  <c r="K1481" i="1"/>
  <c r="K1400" i="1"/>
  <c r="K1427" i="1"/>
  <c r="K1489" i="1"/>
  <c r="K1473" i="1"/>
  <c r="K1413" i="1"/>
  <c r="K1386" i="1"/>
  <c r="K1139" i="1"/>
  <c r="K1180" i="1"/>
  <c r="K1198" i="1"/>
  <c r="K1160" i="1"/>
  <c r="K1520" i="1"/>
  <c r="K1290" i="1"/>
  <c r="K1322" i="1"/>
  <c r="K1339" i="1"/>
  <c r="K1306" i="1"/>
  <c r="K1199" i="1"/>
  <c r="K1236" i="1"/>
  <c r="K1219" i="1"/>
  <c r="K1181" i="1"/>
  <c r="K1414" i="1"/>
  <c r="K1440" i="1"/>
  <c r="K1453" i="1"/>
  <c r="K1428" i="1"/>
  <c r="K1490" i="1"/>
  <c r="K1503" i="1"/>
  <c r="K1495" i="1"/>
  <c r="K1482" i="1"/>
  <c r="K1340" i="1"/>
  <c r="K1371" i="1"/>
  <c r="K1356" i="1"/>
  <c r="K1323" i="1"/>
  <c r="K1220" i="1"/>
  <c r="K1255" i="1"/>
  <c r="K1274" i="1"/>
  <c r="K1237" i="1"/>
  <c r="K1454" i="1"/>
  <c r="K1474" i="1"/>
  <c r="K1464" i="1"/>
  <c r="K1441" i="1"/>
  <c r="K1357" i="1"/>
  <c r="K1387" i="1"/>
  <c r="K1401" i="1"/>
  <c r="K1372" i="1"/>
  <c r="K1496" i="1"/>
  <c r="K1511" i="1"/>
  <c r="K1515" i="1"/>
  <c r="K1504" i="1"/>
  <c r="K1275" i="1"/>
  <c r="K1307" i="1"/>
  <c r="K1291" i="1"/>
  <c r="K1256" i="1"/>
  <c r="K1402" i="1"/>
  <c r="K1429" i="1"/>
  <c r="K1465" i="1"/>
  <c r="K1483" i="1"/>
  <c r="K1415" i="1"/>
  <c r="K1388" i="1"/>
  <c r="K1491" i="1"/>
  <c r="K1475" i="1"/>
  <c r="K1292" i="1"/>
  <c r="K1324" i="1"/>
  <c r="K1341" i="1"/>
  <c r="K1308" i="1"/>
  <c r="K1516" i="1"/>
  <c r="K1512" i="1"/>
  <c r="K1416" i="1"/>
  <c r="K1442" i="1"/>
  <c r="K1455" i="1"/>
  <c r="K1430" i="1"/>
  <c r="K1492" i="1"/>
  <c r="K1505" i="1"/>
  <c r="K1342" i="1"/>
  <c r="K1373" i="1"/>
  <c r="K1497" i="1"/>
  <c r="K1484" i="1"/>
  <c r="K1358" i="1"/>
  <c r="K1325" i="1"/>
  <c r="K1456" i="1"/>
  <c r="K1476" i="1"/>
  <c r="K1466" i="1"/>
  <c r="K1443" i="1"/>
  <c r="K1498" i="1"/>
  <c r="K1513" i="1"/>
  <c r="K1517" i="1"/>
  <c r="K1506" i="1"/>
  <c r="K1518" i="1"/>
  <c r="K1521" i="1"/>
  <c r="K1514" i="1"/>
  <c r="K1522" i="1"/>
  <c r="K87" i="1"/>
  <c r="K114" i="1"/>
  <c r="K41" i="1"/>
  <c r="K64" i="1"/>
  <c r="K172" i="1"/>
  <c r="K142" i="1"/>
  <c r="K115" i="1"/>
  <c r="K88" i="1"/>
  <c r="K229" i="1"/>
  <c r="K200" i="1"/>
  <c r="K143" i="1"/>
  <c r="K173" i="1"/>
  <c r="K288" i="1"/>
  <c r="K258" i="1"/>
  <c r="K201" i="1"/>
  <c r="K230" i="1"/>
  <c r="K350" i="1"/>
  <c r="K319" i="1"/>
  <c r="K289" i="1"/>
  <c r="K259" i="1"/>
  <c r="K382" i="1"/>
  <c r="K414" i="1"/>
  <c r="K320" i="1"/>
  <c r="K351" i="1"/>
  <c r="K446" i="1"/>
  <c r="K476" i="1"/>
  <c r="K415" i="1"/>
  <c r="K383" i="1"/>
  <c r="K508" i="1"/>
  <c r="K538" i="1"/>
  <c r="K477" i="1"/>
  <c r="K447" i="1"/>
  <c r="K509" i="1"/>
  <c r="K539" i="1"/>
  <c r="K569" i="1"/>
  <c r="K599" i="1"/>
  <c r="K570" i="1"/>
  <c r="K600" i="1"/>
  <c r="K629" i="1"/>
  <c r="K656" i="1"/>
  <c r="K630" i="1"/>
  <c r="K657" i="1"/>
  <c r="K684" i="1"/>
  <c r="K714" i="1"/>
  <c r="K22" i="1"/>
  <c r="K42" i="1"/>
  <c r="K9" i="1"/>
  <c r="K715" i="1"/>
  <c r="K685" i="1"/>
  <c r="K737" i="1"/>
  <c r="K762" i="1"/>
  <c r="K116" i="1"/>
  <c r="K65" i="1"/>
  <c r="K144" i="1"/>
  <c r="K89" i="1"/>
  <c r="K231" i="1"/>
  <c r="K174" i="1"/>
  <c r="K117" i="1"/>
  <c r="K90" i="1"/>
  <c r="K66" i="1"/>
  <c r="K43" i="1"/>
  <c r="K175" i="1"/>
  <c r="K145" i="1"/>
  <c r="K91" i="1"/>
  <c r="K118" i="1"/>
  <c r="K260" i="1"/>
  <c r="K202" i="1"/>
  <c r="K738" i="1"/>
  <c r="K763" i="1"/>
  <c r="K806" i="1"/>
  <c r="K783" i="1"/>
  <c r="K203" i="1"/>
  <c r="K232" i="1"/>
  <c r="K146" i="1"/>
  <c r="K176" i="1"/>
  <c r="K352" i="1"/>
  <c r="K290" i="1"/>
  <c r="K261" i="1"/>
  <c r="K291" i="1"/>
  <c r="K204" i="1"/>
  <c r="K233" i="1"/>
  <c r="K384" i="1"/>
  <c r="K321" i="1"/>
  <c r="K353" i="1"/>
  <c r="K322" i="1"/>
  <c r="K262" i="1"/>
  <c r="K292" i="1"/>
  <c r="K807" i="1"/>
  <c r="K784" i="1"/>
  <c r="K827" i="1"/>
  <c r="K850" i="1"/>
  <c r="K478" i="1"/>
  <c r="K416" i="1"/>
  <c r="K417" i="1"/>
  <c r="K385" i="1"/>
  <c r="K323" i="1"/>
  <c r="K354" i="1"/>
  <c r="K510" i="1"/>
  <c r="K448" i="1"/>
  <c r="K479" i="1"/>
  <c r="K449" i="1"/>
  <c r="K386" i="1"/>
  <c r="K418" i="1"/>
  <c r="K851" i="1"/>
  <c r="K828" i="1"/>
  <c r="K895" i="1"/>
  <c r="K872" i="1"/>
  <c r="K601" i="1"/>
  <c r="K540" i="1"/>
  <c r="K541" i="1"/>
  <c r="K511" i="1"/>
  <c r="K450" i="1"/>
  <c r="K480" i="1"/>
  <c r="K631" i="1"/>
  <c r="K571" i="1"/>
  <c r="K602" i="1"/>
  <c r="K572" i="1"/>
  <c r="K512" i="1"/>
  <c r="K542" i="1"/>
  <c r="K873" i="1"/>
  <c r="K896" i="1"/>
  <c r="K916" i="1"/>
  <c r="K938" i="1"/>
  <c r="K23" i="1"/>
  <c r="K44" i="1"/>
  <c r="K10" i="1"/>
  <c r="K119" i="1"/>
  <c r="K67" i="1"/>
  <c r="K716" i="1"/>
  <c r="K658" i="1"/>
  <c r="K147" i="1"/>
  <c r="K92" i="1"/>
  <c r="K573" i="1"/>
  <c r="K603" i="1"/>
  <c r="K632" i="1"/>
  <c r="K659" i="1"/>
  <c r="K234" i="1"/>
  <c r="K177" i="1"/>
  <c r="K263" i="1"/>
  <c r="K205" i="1"/>
  <c r="K739" i="1"/>
  <c r="K686" i="1"/>
  <c r="K355" i="1"/>
  <c r="K293" i="1"/>
  <c r="K917" i="1"/>
  <c r="K939" i="1"/>
  <c r="K985" i="1"/>
  <c r="K962" i="1"/>
  <c r="K633" i="1"/>
  <c r="K660" i="1"/>
  <c r="K717" i="1"/>
  <c r="K687" i="1"/>
  <c r="K387" i="1"/>
  <c r="K324" i="1"/>
  <c r="K808" i="1"/>
  <c r="K764" i="1"/>
  <c r="K481" i="1"/>
  <c r="K419" i="1"/>
  <c r="K718" i="1"/>
  <c r="K688" i="1"/>
  <c r="K765" i="1"/>
  <c r="K740" i="1"/>
  <c r="K513" i="1"/>
  <c r="K451" i="1"/>
  <c r="K963" i="1"/>
  <c r="K986" i="1"/>
  <c r="K1008" i="1"/>
  <c r="K1030" i="1"/>
  <c r="K120" i="1"/>
  <c r="K93" i="1"/>
  <c r="K45" i="1"/>
  <c r="K68" i="1"/>
  <c r="K829" i="1"/>
  <c r="K785" i="1"/>
  <c r="K178" i="1"/>
  <c r="K148" i="1"/>
  <c r="K94" i="1"/>
  <c r="K121" i="1"/>
  <c r="K604" i="1"/>
  <c r="K543" i="1"/>
  <c r="K235" i="1"/>
  <c r="K206" i="1"/>
  <c r="K149" i="1"/>
  <c r="K179" i="1"/>
  <c r="K741" i="1"/>
  <c r="K766" i="1"/>
  <c r="K809" i="1"/>
  <c r="K786" i="1"/>
  <c r="K294" i="1"/>
  <c r="K264" i="1"/>
  <c r="K207" i="1"/>
  <c r="K236" i="1"/>
  <c r="K634" i="1"/>
  <c r="K574" i="1"/>
  <c r="K897" i="1"/>
  <c r="K852" i="1"/>
  <c r="K325" i="1"/>
  <c r="K356" i="1"/>
  <c r="K295" i="1"/>
  <c r="K265" i="1"/>
  <c r="K1009" i="1"/>
  <c r="K1031" i="1"/>
  <c r="K1075" i="1"/>
  <c r="K1053" i="1"/>
  <c r="K661" i="1"/>
  <c r="K719" i="1"/>
  <c r="K787" i="1"/>
  <c r="K810" i="1"/>
  <c r="K830" i="1"/>
  <c r="K853" i="1"/>
  <c r="K420" i="1"/>
  <c r="K388" i="1"/>
  <c r="K326" i="1"/>
  <c r="K357" i="1"/>
  <c r="K918" i="1"/>
  <c r="K874" i="1"/>
  <c r="K482" i="1"/>
  <c r="K452" i="1"/>
  <c r="K421" i="1"/>
  <c r="K389" i="1"/>
  <c r="K689" i="1"/>
  <c r="K742" i="1"/>
  <c r="K831" i="1"/>
  <c r="K854" i="1"/>
  <c r="K898" i="1"/>
  <c r="K875" i="1"/>
  <c r="K1054" i="1"/>
  <c r="K1076" i="1"/>
  <c r="K1097" i="1"/>
  <c r="K1119" i="1"/>
  <c r="K514" i="1"/>
  <c r="K544" i="1"/>
  <c r="K483" i="1"/>
  <c r="K453" i="1"/>
  <c r="K987" i="1"/>
  <c r="K940" i="1"/>
  <c r="K545" i="1"/>
  <c r="K575" i="1"/>
  <c r="K605" i="1"/>
  <c r="K515" i="1"/>
  <c r="K876" i="1"/>
  <c r="K899" i="1"/>
  <c r="K919" i="1"/>
  <c r="K941" i="1"/>
  <c r="K1120" i="1"/>
  <c r="K1098" i="1"/>
  <c r="K1161" i="1"/>
  <c r="K1140" i="1"/>
  <c r="K662" i="1"/>
  <c r="K606" i="1"/>
  <c r="K576" i="1"/>
  <c r="K635" i="1"/>
  <c r="K964" i="1"/>
  <c r="K1010" i="1"/>
  <c r="K636" i="1"/>
  <c r="K663" i="1"/>
  <c r="K720" i="1"/>
  <c r="K690" i="1"/>
  <c r="K942" i="1"/>
  <c r="K920" i="1"/>
  <c r="K965" i="1"/>
  <c r="K988" i="1"/>
  <c r="K1032" i="1"/>
  <c r="K1077" i="1"/>
  <c r="K1162" i="1"/>
  <c r="K1141" i="1"/>
  <c r="K1200" i="1"/>
  <c r="K1182" i="1"/>
  <c r="K691" i="1"/>
  <c r="K721" i="1"/>
  <c r="K767" i="1"/>
  <c r="K743" i="1"/>
  <c r="K122" i="1"/>
  <c r="K95" i="1"/>
  <c r="K69" i="1"/>
  <c r="K46" i="1"/>
  <c r="K180" i="1"/>
  <c r="K150" i="1"/>
  <c r="K96" i="1"/>
  <c r="K123" i="1"/>
  <c r="K966" i="1"/>
  <c r="K989" i="1"/>
  <c r="K1033" i="1"/>
  <c r="K1011" i="1"/>
  <c r="K1055" i="1"/>
  <c r="K1099" i="1"/>
  <c r="K237" i="1"/>
  <c r="K208" i="1"/>
  <c r="K181" i="1"/>
  <c r="K151" i="1"/>
  <c r="K768" i="1"/>
  <c r="K744" i="1"/>
  <c r="K811" i="1"/>
  <c r="K788" i="1"/>
  <c r="K296" i="1"/>
  <c r="K266" i="1"/>
  <c r="K238" i="1"/>
  <c r="K209" i="1"/>
  <c r="K358" i="1"/>
  <c r="K327" i="1"/>
  <c r="K267" i="1"/>
  <c r="K297" i="1"/>
  <c r="K1201" i="1"/>
  <c r="K1183" i="1"/>
  <c r="K1221" i="1"/>
  <c r="K1238" i="1"/>
  <c r="K1121" i="1"/>
  <c r="K1163" i="1"/>
  <c r="K1034" i="1"/>
  <c r="K1012" i="1"/>
  <c r="K1056" i="1"/>
  <c r="K1078" i="1"/>
  <c r="K390" i="1"/>
  <c r="K422" i="1"/>
  <c r="K328" i="1"/>
  <c r="K359" i="1"/>
  <c r="K812" i="1"/>
  <c r="K789" i="1"/>
  <c r="K855" i="1"/>
  <c r="K832" i="1"/>
  <c r="K484" i="1"/>
  <c r="K454" i="1"/>
  <c r="K423" i="1"/>
  <c r="K391" i="1"/>
  <c r="K11" i="1"/>
  <c r="K24" i="1"/>
  <c r="K70" i="1"/>
  <c r="K47" i="1"/>
  <c r="K97" i="1"/>
  <c r="K546" i="1"/>
  <c r="K485" i="1"/>
  <c r="K856" i="1"/>
  <c r="K833" i="1"/>
  <c r="K900" i="1"/>
  <c r="K877" i="1"/>
  <c r="K124" i="1"/>
  <c r="K182" i="1"/>
  <c r="K1057" i="1"/>
  <c r="K1079" i="1"/>
  <c r="K1100" i="1"/>
  <c r="K1122" i="1"/>
  <c r="K1239" i="1"/>
  <c r="K1222" i="1"/>
  <c r="K1257" i="1"/>
  <c r="K1276" i="1"/>
  <c r="K152" i="1"/>
  <c r="K210" i="1"/>
  <c r="K516" i="1"/>
  <c r="K607" i="1"/>
  <c r="K239" i="1"/>
  <c r="K298" i="1"/>
  <c r="K878" i="1"/>
  <c r="K901" i="1"/>
  <c r="K943" i="1"/>
  <c r="K921" i="1"/>
  <c r="K268" i="1"/>
  <c r="K329" i="1"/>
  <c r="K577" i="1"/>
  <c r="K664" i="1"/>
  <c r="K1101" i="1"/>
  <c r="K1123" i="1"/>
  <c r="K1164" i="1"/>
  <c r="K1142" i="1"/>
  <c r="K360" i="1"/>
  <c r="K424" i="1"/>
  <c r="K1277" i="1"/>
  <c r="K1258" i="1"/>
  <c r="K1309" i="1"/>
  <c r="K1293" i="1"/>
  <c r="K665" i="1"/>
  <c r="K692" i="1"/>
  <c r="K637" i="1"/>
  <c r="K944" i="1"/>
  <c r="K922" i="1"/>
  <c r="K967" i="1"/>
  <c r="K990" i="1"/>
  <c r="K392" i="1"/>
  <c r="K455" i="1"/>
  <c r="K693" i="1"/>
  <c r="K769" i="1"/>
  <c r="K183" i="1"/>
  <c r="K153" i="1"/>
  <c r="K486" i="1"/>
  <c r="K547" i="1"/>
  <c r="K1165" i="1"/>
  <c r="K1143" i="1"/>
  <c r="K1184" i="1"/>
  <c r="K1202" i="1"/>
  <c r="K211" i="1"/>
  <c r="K154" i="1"/>
  <c r="K184" i="1"/>
  <c r="K299" i="1"/>
  <c r="K212" i="1"/>
  <c r="K968" i="1"/>
  <c r="K991" i="1"/>
  <c r="K1035" i="1"/>
  <c r="K1013" i="1"/>
  <c r="K790" i="1"/>
  <c r="K813" i="1"/>
  <c r="K745" i="1"/>
  <c r="K1310" i="1"/>
  <c r="K1294" i="1"/>
  <c r="K1326" i="1"/>
  <c r="K1343" i="1"/>
  <c r="K517" i="1"/>
  <c r="K578" i="1"/>
  <c r="K300" i="1"/>
  <c r="K361" i="1"/>
  <c r="K269" i="1"/>
  <c r="K393" i="1"/>
  <c r="K425" i="1"/>
  <c r="K330" i="1"/>
  <c r="K362" i="1"/>
  <c r="K608" i="1"/>
  <c r="K666" i="1"/>
  <c r="K791" i="1"/>
  <c r="K834" i="1"/>
  <c r="K1185" i="1"/>
  <c r="K1203" i="1"/>
  <c r="K1223" i="1"/>
  <c r="K1240" i="1"/>
  <c r="K456" i="1"/>
  <c r="K487" i="1"/>
  <c r="K394" i="1"/>
  <c r="K426" i="1"/>
  <c r="K1014" i="1"/>
  <c r="K1036" i="1"/>
  <c r="K1058" i="1"/>
  <c r="K1080" i="1"/>
  <c r="K518" i="1"/>
  <c r="K548" i="1"/>
  <c r="K488" i="1"/>
  <c r="K638" i="1"/>
  <c r="K694" i="1"/>
  <c r="K857" i="1"/>
  <c r="K1327" i="1"/>
  <c r="K1374" i="1"/>
  <c r="K1359" i="1"/>
  <c r="K835" i="1"/>
  <c r="K879" i="1"/>
  <c r="K549" i="1"/>
  <c r="K579" i="1"/>
  <c r="K609" i="1"/>
  <c r="K1081" i="1"/>
  <c r="K1059" i="1"/>
  <c r="K1102" i="1"/>
  <c r="K1124" i="1"/>
  <c r="K1241" i="1"/>
  <c r="K1278" i="1"/>
  <c r="K1259" i="1"/>
  <c r="K722" i="1"/>
  <c r="K770" i="1"/>
  <c r="K639" i="1"/>
  <c r="K667" i="1"/>
  <c r="K610" i="1"/>
  <c r="K12" i="1"/>
  <c r="K880" i="1"/>
  <c r="K945" i="1"/>
  <c r="K923" i="1"/>
  <c r="K71" i="1"/>
  <c r="K25" i="1"/>
  <c r="K48" i="1"/>
  <c r="K98" i="1"/>
  <c r="K125" i="1"/>
  <c r="K185" i="1"/>
  <c r="K695" i="1"/>
  <c r="K723" i="1"/>
  <c r="K155" i="1"/>
  <c r="K213" i="1"/>
  <c r="K1103" i="1"/>
  <c r="K1125" i="1"/>
  <c r="K1144" i="1"/>
  <c r="K746" i="1"/>
  <c r="K792" i="1"/>
  <c r="K1375" i="1"/>
  <c r="K1403" i="1"/>
  <c r="K240" i="1"/>
  <c r="K301" i="1"/>
  <c r="K946" i="1"/>
  <c r="K992" i="1"/>
  <c r="K969" i="1"/>
  <c r="K696" i="1"/>
  <c r="K747" i="1"/>
  <c r="K1260" i="1"/>
  <c r="K1295" i="1"/>
  <c r="K1311" i="1"/>
  <c r="K270" i="1"/>
  <c r="K331" i="1"/>
  <c r="K814" i="1"/>
  <c r="K858" i="1"/>
  <c r="K363" i="1"/>
  <c r="K332" i="1"/>
  <c r="K364" i="1"/>
  <c r="K427" i="1"/>
  <c r="K793" i="1"/>
  <c r="K815" i="1"/>
  <c r="K1145" i="1"/>
  <c r="K1166" i="1"/>
  <c r="K1204" i="1"/>
  <c r="K1186" i="1"/>
  <c r="K993" i="1"/>
  <c r="K970" i="1"/>
  <c r="K1037" i="1"/>
  <c r="K1015" i="1"/>
  <c r="K428" i="1"/>
  <c r="K395" i="1"/>
  <c r="K333" i="1"/>
  <c r="K396" i="1"/>
  <c r="K457" i="1"/>
  <c r="K458" i="1"/>
  <c r="K489" i="1"/>
  <c r="K429" i="1"/>
  <c r="K397" i="1"/>
  <c r="K1389" i="1"/>
  <c r="K1417" i="1"/>
  <c r="K1431" i="1"/>
  <c r="K836" i="1"/>
  <c r="K859" i="1"/>
  <c r="K1312" i="1"/>
  <c r="K1344" i="1"/>
  <c r="K1328" i="1"/>
  <c r="K837" i="1"/>
  <c r="K881" i="1"/>
  <c r="K490" i="1"/>
  <c r="K519" i="1"/>
  <c r="K550" i="1"/>
  <c r="K459" i="1"/>
  <c r="K551" i="1"/>
  <c r="K491" i="1"/>
  <c r="K1038" i="1"/>
  <c r="K1060" i="1"/>
  <c r="K1082" i="1"/>
  <c r="K1205" i="1"/>
  <c r="K1187" i="1"/>
  <c r="K1242" i="1"/>
  <c r="K1224" i="1"/>
  <c r="K580" i="1"/>
  <c r="K520" i="1"/>
  <c r="K611" i="1"/>
  <c r="K552" i="1"/>
  <c r="K860" i="1"/>
  <c r="K902" i="1"/>
  <c r="K882" i="1"/>
  <c r="K521" i="1"/>
  <c r="K581" i="1"/>
  <c r="K903" i="1"/>
  <c r="K947" i="1"/>
  <c r="K582" i="1"/>
  <c r="K1126" i="1"/>
  <c r="K1104" i="1"/>
  <c r="K612" i="1"/>
  <c r="K668" i="1"/>
  <c r="K1432" i="1"/>
  <c r="K1444" i="1"/>
  <c r="K1457" i="1"/>
  <c r="K1329" i="1"/>
  <c r="K1376" i="1"/>
  <c r="K1360" i="1"/>
  <c r="K948" i="1"/>
  <c r="K924" i="1"/>
  <c r="K640" i="1"/>
  <c r="K669" i="1"/>
  <c r="K724" i="1"/>
  <c r="K697" i="1"/>
  <c r="K1225" i="1"/>
  <c r="K1243" i="1"/>
  <c r="K1279" i="1"/>
  <c r="K1261" i="1"/>
  <c r="K641" i="1"/>
  <c r="K698" i="1"/>
  <c r="K925" i="1"/>
  <c r="K971" i="1"/>
  <c r="K699" i="1"/>
  <c r="K748" i="1"/>
  <c r="K926" i="1"/>
  <c r="K994" i="1"/>
  <c r="K949" i="1"/>
  <c r="K972" i="1"/>
  <c r="K1167" i="1"/>
  <c r="K1146" i="1"/>
  <c r="K13" i="1"/>
  <c r="K26" i="1"/>
  <c r="K72" i="1"/>
  <c r="K725" i="1"/>
  <c r="K771" i="1"/>
  <c r="K1377" i="1"/>
  <c r="K1390" i="1"/>
  <c r="K1404" i="1"/>
  <c r="K49" i="1"/>
  <c r="K99" i="1"/>
  <c r="K1280" i="1"/>
  <c r="K1262" i="1"/>
  <c r="K1313" i="1"/>
  <c r="K1296" i="1"/>
  <c r="K1445" i="1"/>
  <c r="K1467" i="1"/>
  <c r="K126" i="1"/>
  <c r="K186" i="1"/>
  <c r="K995" i="1"/>
  <c r="K973" i="1"/>
  <c r="K1016" i="1"/>
  <c r="K1039" i="1"/>
  <c r="K996" i="1"/>
  <c r="K1040" i="1"/>
  <c r="K156" i="1"/>
  <c r="K214" i="1"/>
  <c r="K1168" i="1"/>
  <c r="K1147" i="1"/>
  <c r="K1188" i="1"/>
  <c r="K1206" i="1"/>
  <c r="K241" i="1"/>
  <c r="K302" i="1"/>
  <c r="K749" i="1"/>
  <c r="K794" i="1"/>
  <c r="K271" i="1"/>
  <c r="K334" i="1"/>
  <c r="K1017" i="1"/>
  <c r="K1041" i="1"/>
  <c r="K1061" i="1"/>
  <c r="K1083" i="1"/>
  <c r="K1345" i="1"/>
  <c r="K365" i="1"/>
  <c r="K430" i="1"/>
  <c r="K1391" i="1"/>
  <c r="K1433" i="1"/>
  <c r="K1418" i="1"/>
  <c r="K1018" i="1"/>
  <c r="K1062" i="1"/>
  <c r="K816" i="1"/>
  <c r="K861" i="1"/>
  <c r="K1485" i="1"/>
  <c r="K1477" i="1"/>
  <c r="K398" i="1"/>
  <c r="K460" i="1"/>
  <c r="K1084" i="1"/>
  <c r="K1063" i="1"/>
  <c r="K1127" i="1"/>
  <c r="K1105" i="1"/>
  <c r="K492" i="1"/>
  <c r="K553" i="1"/>
  <c r="K838" i="1"/>
  <c r="K883" i="1"/>
  <c r="K1226" i="1"/>
  <c r="K1244" i="1"/>
  <c r="K1281" i="1"/>
  <c r="K1263" i="1"/>
  <c r="K1085" i="1"/>
  <c r="K1128" i="1"/>
  <c r="K1346" i="1"/>
  <c r="K1378" i="1"/>
  <c r="K1361" i="1"/>
  <c r="K1106" i="1"/>
  <c r="K1148" i="1"/>
  <c r="K522" i="1"/>
  <c r="K583" i="1"/>
  <c r="K1419" i="1"/>
  <c r="K1446" i="1"/>
  <c r="K1458" i="1"/>
  <c r="K904" i="1"/>
  <c r="K950" i="1"/>
  <c r="K613" i="1"/>
  <c r="K670" i="1"/>
  <c r="K1486" i="1"/>
  <c r="K1499" i="1"/>
  <c r="K1507" i="1"/>
  <c r="K1169" i="1"/>
  <c r="K1207" i="1"/>
  <c r="K1264" i="1"/>
  <c r="K1297" i="1"/>
  <c r="K1107" i="1"/>
  <c r="K1149" i="1"/>
  <c r="K1362" i="1"/>
  <c r="K1392" i="1"/>
  <c r="K1405" i="1"/>
  <c r="K642" i="1"/>
  <c r="K700" i="1"/>
  <c r="K927" i="1"/>
  <c r="K974" i="1"/>
  <c r="K1447" i="1"/>
  <c r="K1459" i="1"/>
  <c r="K1468" i="1"/>
  <c r="K1208" i="1"/>
  <c r="K1245" i="1"/>
  <c r="K726" i="1"/>
  <c r="K772" i="1"/>
  <c r="K1314" i="1"/>
  <c r="K1347" i="1"/>
  <c r="K1330" i="1"/>
  <c r="K1170" i="1"/>
  <c r="K1209" i="1"/>
  <c r="K1500" i="1"/>
  <c r="K1508" i="1"/>
  <c r="K1519" i="1"/>
  <c r="K1406" i="1"/>
  <c r="K1434" i="1"/>
  <c r="K1393" i="1"/>
  <c r="K1420" i="1"/>
  <c r="K997" i="1"/>
  <c r="K1042" i="1"/>
  <c r="K750" i="1"/>
  <c r="K795" i="1"/>
  <c r="K1019" i="1"/>
  <c r="K1064" i="1"/>
  <c r="K1189" i="1"/>
  <c r="K1227" i="1"/>
  <c r="K839" i="1"/>
  <c r="K884" i="1"/>
  <c r="K1086" i="1"/>
  <c r="K1129" i="1"/>
  <c r="K1246" i="1"/>
  <c r="K1282" i="1"/>
  <c r="K905" i="1"/>
  <c r="K951" i="1"/>
  <c r="K1108" i="1"/>
  <c r="K1150" i="1"/>
  <c r="K1265" i="1"/>
  <c r="K1298" i="1"/>
  <c r="K1171" i="1"/>
  <c r="K1210" i="1"/>
  <c r="K1315" i="1"/>
  <c r="K1348" i="1"/>
  <c r="K1331" i="1"/>
  <c r="K1363" i="1"/>
  <c r="K1379" i="1"/>
  <c r="K1407" i="1"/>
  <c r="K1394" i="1"/>
  <c r="K1421" i="1"/>
  <c r="K73" i="1"/>
  <c r="K50" i="1"/>
  <c r="K27" i="1"/>
  <c r="K14" i="1"/>
  <c r="K100" i="1"/>
  <c r="K127" i="1"/>
  <c r="K74" i="1"/>
  <c r="K51" i="1"/>
  <c r="K187" i="1"/>
  <c r="K157" i="1"/>
  <c r="K101" i="1"/>
  <c r="K128" i="1"/>
  <c r="K215" i="1"/>
  <c r="K242" i="1"/>
  <c r="K188" i="1"/>
  <c r="K158" i="1"/>
  <c r="K303" i="1"/>
  <c r="K272" i="1"/>
  <c r="K216" i="1"/>
  <c r="K243" i="1"/>
  <c r="K366" i="1"/>
  <c r="K273" i="1"/>
  <c r="K28" i="1"/>
  <c r="K29" i="1"/>
  <c r="K129" i="1"/>
  <c r="K52" i="1"/>
  <c r="K159" i="1"/>
  <c r="K130" i="1"/>
  <c r="K160" i="1"/>
  <c r="K244" i="1"/>
  <c r="K245" i="1"/>
  <c r="K274" i="1"/>
  <c r="K304" i="1"/>
  <c r="K217" i="1"/>
  <c r="K275" i="1"/>
  <c r="K367" i="1"/>
  <c r="K335" i="1"/>
  <c r="K305" i="1"/>
  <c r="K431" i="1"/>
  <c r="K368" i="1"/>
  <c r="K399" i="1"/>
  <c r="K336" i="1"/>
  <c r="K461" i="1"/>
  <c r="K493" i="1"/>
  <c r="K400" i="1"/>
  <c r="K432" i="1"/>
  <c r="K523" i="1"/>
  <c r="K554" i="1"/>
  <c r="K462" i="1"/>
  <c r="K494" i="1"/>
  <c r="K614" i="1"/>
  <c r="K584" i="1"/>
  <c r="K524" i="1"/>
  <c r="K555" i="1"/>
  <c r="K643" i="1"/>
  <c r="K671" i="1"/>
  <c r="K615" i="1"/>
  <c r="K585" i="1"/>
  <c r="K15" i="1"/>
  <c r="K75" i="1"/>
  <c r="K30" i="1"/>
  <c r="K102" i="1"/>
  <c r="K53" i="1"/>
  <c r="K131" i="1"/>
  <c r="K189" i="1"/>
  <c r="K218" i="1"/>
  <c r="K161" i="1"/>
  <c r="K246" i="1"/>
  <c r="K306" i="1"/>
  <c r="K337" i="1"/>
  <c r="K276" i="1"/>
  <c r="K369" i="1"/>
  <c r="K433" i="1"/>
  <c r="K401" i="1"/>
  <c r="K463" i="1"/>
  <c r="K495" i="1"/>
  <c r="K556" i="1"/>
  <c r="K525" i="1"/>
  <c r="K586" i="1"/>
  <c r="K616" i="1"/>
  <c r="K672" i="1"/>
  <c r="K644" i="1"/>
  <c r="K701" i="1"/>
  <c r="L1506" i="1"/>
  <c r="L1510" i="1"/>
  <c r="L1480" i="1"/>
  <c r="L1481" i="1"/>
  <c r="L1489" i="1"/>
  <c r="L1490" i="1"/>
  <c r="L1455" i="1"/>
  <c r="L1456" i="1"/>
  <c r="L1443" i="1"/>
  <c r="L1469" i="1"/>
  <c r="L1428" i="1"/>
  <c r="L1429" i="1"/>
  <c r="L1415" i="1"/>
  <c r="L1416" i="1"/>
  <c r="L1399" i="1"/>
  <c r="L1400" i="1"/>
  <c r="L1386" i="1"/>
  <c r="L1387" i="1"/>
  <c r="L1353" i="1"/>
  <c r="L1368" i="1"/>
  <c r="L1369" i="1"/>
  <c r="L1354" i="1"/>
  <c r="L1318" i="1"/>
  <c r="L1335" i="1"/>
  <c r="L1336" i="1"/>
  <c r="L1283" i="1"/>
  <c r="L1319" i="1"/>
  <c r="L1284" i="1"/>
  <c r="L1300" i="1"/>
  <c r="L1219" i="1"/>
  <c r="L1301" i="1"/>
  <c r="L1220" i="1"/>
  <c r="L1237" i="1"/>
  <c r="L1196" i="1"/>
  <c r="L1247" i="1"/>
  <c r="L1197" i="1"/>
  <c r="L1179" i="1"/>
  <c r="L1134" i="1"/>
  <c r="L1180" i="1"/>
  <c r="L1135" i="1"/>
  <c r="L1156" i="1"/>
  <c r="L1112" i="1"/>
  <c r="L1157" i="1"/>
  <c r="L1090" i="1"/>
  <c r="L1091" i="1"/>
  <c r="L1066" i="1"/>
  <c r="L1113" i="1"/>
  <c r="L1067" i="1"/>
  <c r="L1045" i="1"/>
  <c r="L1021" i="1"/>
  <c r="L1046" i="1"/>
  <c r="L999" i="1"/>
  <c r="L1511" i="1"/>
  <c r="L1515" i="1"/>
  <c r="L1516" i="1"/>
  <c r="L1512" i="1"/>
  <c r="L1482" i="1"/>
  <c r="L1483" i="1"/>
  <c r="L1491" i="1"/>
  <c r="L1492" i="1"/>
  <c r="L1470" i="1"/>
  <c r="L1460" i="1"/>
  <c r="L1461" i="1"/>
  <c r="L1471" i="1"/>
  <c r="L1430" i="1"/>
  <c r="L1435" i="1"/>
  <c r="L1000" i="1"/>
  <c r="L953" i="1"/>
  <c r="L1022" i="1"/>
  <c r="L976" i="1"/>
  <c r="L1436" i="1"/>
  <c r="L1448" i="1"/>
  <c r="L1401" i="1"/>
  <c r="L1402" i="1"/>
  <c r="L1388" i="1"/>
  <c r="L1422" i="1"/>
  <c r="L1355" i="1"/>
  <c r="L1370" i="1"/>
  <c r="L1371" i="1"/>
  <c r="L1356" i="1"/>
  <c r="L1320" i="1"/>
  <c r="L1337" i="1"/>
  <c r="L977" i="1"/>
  <c r="L929" i="1"/>
  <c r="L954" i="1"/>
  <c r="L907" i="1"/>
  <c r="L1338" i="1"/>
  <c r="L1285" i="1"/>
  <c r="L1321" i="1"/>
  <c r="L1286" i="1"/>
  <c r="L1302" i="1"/>
  <c r="L1266" i="1"/>
  <c r="L1303" i="1"/>
  <c r="L1267" i="1"/>
  <c r="L908" i="1"/>
  <c r="L863" i="1"/>
  <c r="L930" i="1"/>
  <c r="L886" i="1"/>
  <c r="L1248" i="1"/>
  <c r="L1198" i="1"/>
  <c r="L1249" i="1"/>
  <c r="L1199" i="1"/>
  <c r="L887" i="1"/>
  <c r="L841" i="1"/>
  <c r="L864" i="1"/>
  <c r="L818" i="1"/>
  <c r="L1181" i="1"/>
  <c r="L1136" i="1"/>
  <c r="L1228" i="1"/>
  <c r="L1137" i="1"/>
  <c r="L1158" i="1"/>
  <c r="L1114" i="1"/>
  <c r="L1159" i="1"/>
  <c r="L1092" i="1"/>
  <c r="L819" i="1"/>
  <c r="L774" i="1"/>
  <c r="L797" i="1"/>
  <c r="L842" i="1"/>
  <c r="L1093" i="1"/>
  <c r="L1068" i="1"/>
  <c r="L1115" i="1"/>
  <c r="L1069" i="1"/>
  <c r="L1047" i="1"/>
  <c r="L1023" i="1"/>
  <c r="L1048" i="1"/>
  <c r="L1001" i="1"/>
  <c r="L798" i="1"/>
  <c r="L728" i="1"/>
  <c r="L729" i="1"/>
  <c r="L775" i="1"/>
  <c r="L1513" i="1"/>
  <c r="L1517" i="1"/>
  <c r="L1518" i="1"/>
  <c r="L1514" i="1"/>
  <c r="L1484" i="1"/>
  <c r="L1501" i="1"/>
  <c r="L1493" i="1"/>
  <c r="L1494" i="1"/>
  <c r="L1472" i="1"/>
  <c r="L1462" i="1"/>
  <c r="L1463" i="1"/>
  <c r="L1473" i="1"/>
  <c r="L1449" i="1"/>
  <c r="L1450" i="1"/>
  <c r="L1002" i="1"/>
  <c r="L955" i="1"/>
  <c r="L1024" i="1"/>
  <c r="L978" i="1"/>
  <c r="L1437" i="1"/>
  <c r="L1438" i="1"/>
  <c r="L1423" i="1"/>
  <c r="L1408" i="1"/>
  <c r="L753" i="1"/>
  <c r="L676" i="1"/>
  <c r="L705" i="1"/>
  <c r="L754" i="1"/>
  <c r="L1409" i="1"/>
  <c r="L1410" i="1"/>
  <c r="L1357" i="1"/>
  <c r="L1372" i="1"/>
  <c r="L1373" i="1"/>
  <c r="L1358" i="1"/>
  <c r="L1322" i="1"/>
  <c r="L1339" i="1"/>
  <c r="L979" i="1"/>
  <c r="L931" i="1"/>
  <c r="L956" i="1"/>
  <c r="L909" i="1"/>
  <c r="L1340" i="1"/>
  <c r="L1287" i="1"/>
  <c r="L1323" i="1"/>
  <c r="L1288" i="1"/>
  <c r="L706" i="1"/>
  <c r="L649" i="1"/>
  <c r="L650" i="1"/>
  <c r="L677" i="1"/>
  <c r="L1304" i="1"/>
  <c r="L1268" i="1"/>
  <c r="L1305" i="1"/>
  <c r="L1269" i="1"/>
  <c r="L910" i="1"/>
  <c r="L865" i="1"/>
  <c r="L932" i="1"/>
  <c r="L888" i="1"/>
  <c r="L1250" i="1"/>
  <c r="L1211" i="1"/>
  <c r="L1251" i="1"/>
  <c r="L1212" i="1"/>
  <c r="L1229" i="1"/>
  <c r="L1138" i="1"/>
  <c r="L1230" i="1"/>
  <c r="L1139" i="1"/>
  <c r="L889" i="1"/>
  <c r="L843" i="1"/>
  <c r="L866" i="1"/>
  <c r="L820" i="1"/>
  <c r="L622" i="1"/>
  <c r="L563" i="1"/>
  <c r="L564" i="1"/>
  <c r="L623" i="1"/>
  <c r="L1160" i="1"/>
  <c r="L1116" i="1"/>
  <c r="L1172" i="1"/>
  <c r="L1094" i="1"/>
  <c r="L821" i="1"/>
  <c r="L776" i="1"/>
  <c r="L844" i="1"/>
  <c r="L799" i="1"/>
  <c r="L1095" i="1"/>
  <c r="L1070" i="1"/>
  <c r="L1117" i="1"/>
  <c r="L1071" i="1"/>
  <c r="L594" i="1"/>
  <c r="L534" i="1"/>
  <c r="L535" i="1"/>
  <c r="L595" i="1"/>
  <c r="L1049" i="1"/>
  <c r="L1025" i="1"/>
  <c r="L1050" i="1"/>
  <c r="L1003" i="1"/>
  <c r="L800" i="1"/>
  <c r="L730" i="1"/>
  <c r="L731" i="1"/>
  <c r="L777" i="1"/>
  <c r="L1520" i="1"/>
  <c r="L1521" i="1"/>
  <c r="L1502" i="1"/>
  <c r="L1503" i="1"/>
  <c r="L1495" i="1"/>
  <c r="L1496" i="1"/>
  <c r="L1474" i="1"/>
  <c r="L1464" i="1"/>
  <c r="L1465" i="1"/>
  <c r="L1475" i="1"/>
  <c r="L1451" i="1"/>
  <c r="L1452" i="1"/>
  <c r="L505" i="1"/>
  <c r="L444" i="1"/>
  <c r="L445" i="1"/>
  <c r="L506" i="1"/>
  <c r="L1004" i="1"/>
  <c r="L957" i="1"/>
  <c r="L1026" i="1"/>
  <c r="L980" i="1"/>
  <c r="L1439" i="1"/>
  <c r="L1440" i="1"/>
  <c r="L1424" i="1"/>
  <c r="L1425" i="1"/>
  <c r="L1411" i="1"/>
  <c r="L1412" i="1"/>
  <c r="L1380" i="1"/>
  <c r="L1381" i="1"/>
  <c r="L755" i="1"/>
  <c r="L678" i="1"/>
  <c r="L707" i="1"/>
  <c r="L756" i="1"/>
  <c r="L1395" i="1"/>
  <c r="L1396" i="1"/>
  <c r="L1324" i="1"/>
  <c r="L1341" i="1"/>
  <c r="L981" i="1"/>
  <c r="L933" i="1"/>
  <c r="L958" i="1"/>
  <c r="L911" i="1"/>
  <c r="L1342" i="1"/>
  <c r="L1289" i="1"/>
  <c r="L1325" i="1"/>
  <c r="L1290" i="1"/>
  <c r="L475" i="1"/>
  <c r="L434" i="1"/>
  <c r="L435" i="1"/>
  <c r="L496" i="1"/>
  <c r="L1306" i="1"/>
  <c r="L1270" i="1"/>
  <c r="L1307" i="1"/>
  <c r="L1271" i="1"/>
  <c r="L708" i="1"/>
  <c r="L651" i="1"/>
  <c r="L652" i="1"/>
  <c r="L679" i="1"/>
  <c r="L912" i="1"/>
  <c r="L867" i="1"/>
  <c r="L934" i="1"/>
  <c r="L890" i="1"/>
  <c r="L1252" i="1"/>
  <c r="L1213" i="1"/>
  <c r="L1253" i="1"/>
  <c r="L1214" i="1"/>
  <c r="L1231" i="1"/>
  <c r="L1190" i="1"/>
  <c r="L1232" i="1"/>
  <c r="L1191" i="1"/>
  <c r="L891" i="1"/>
  <c r="L845" i="1"/>
  <c r="L868" i="1"/>
  <c r="L822" i="1"/>
  <c r="L465" i="1"/>
  <c r="L404" i="1"/>
  <c r="L624" i="1"/>
  <c r="L565" i="1"/>
  <c r="L405" i="1"/>
  <c r="L466" i="1"/>
  <c r="L566" i="1"/>
  <c r="L625" i="1"/>
  <c r="L1173" i="1"/>
  <c r="L1118" i="1"/>
  <c r="L1174" i="1"/>
  <c r="L1096" i="1"/>
  <c r="L823" i="1"/>
  <c r="L778" i="1"/>
  <c r="L846" i="1"/>
  <c r="L801" i="1"/>
  <c r="L1151" i="1"/>
  <c r="L1072" i="1"/>
  <c r="L1130" i="1"/>
  <c r="L1073" i="1"/>
  <c r="L596" i="1"/>
  <c r="L536" i="1"/>
  <c r="L537" i="1"/>
  <c r="L597" i="1"/>
  <c r="L373" i="1"/>
  <c r="L342" i="1"/>
  <c r="L311" i="1"/>
  <c r="L312" i="1"/>
  <c r="L374" i="1"/>
  <c r="L1051" i="1"/>
  <c r="L1027" i="1"/>
  <c r="L1052" i="1"/>
  <c r="L1005" i="1"/>
  <c r="L802" i="1"/>
  <c r="L732" i="1"/>
  <c r="L733" i="1"/>
  <c r="L779" i="1"/>
  <c r="L1522" i="1"/>
  <c r="L1504" i="1"/>
  <c r="L1505" i="1"/>
  <c r="L1497" i="1"/>
  <c r="L1498" i="1"/>
  <c r="L1476" i="1"/>
  <c r="L1466" i="1"/>
  <c r="L1478" i="1"/>
  <c r="L1479" i="1"/>
  <c r="L1487" i="1"/>
  <c r="L1488" i="1"/>
  <c r="L1453" i="1"/>
  <c r="L1454" i="1"/>
  <c r="L1006" i="1"/>
  <c r="L959" i="1"/>
  <c r="L1028" i="1"/>
  <c r="L982" i="1"/>
  <c r="L1441" i="1"/>
  <c r="L1442" i="1"/>
  <c r="L1426" i="1"/>
  <c r="L1427" i="1"/>
  <c r="L507" i="1"/>
  <c r="L526" i="1"/>
  <c r="L527" i="1"/>
  <c r="L587" i="1"/>
  <c r="L1413" i="1"/>
  <c r="L1414" i="1"/>
  <c r="L1382" i="1"/>
  <c r="L1383" i="1"/>
  <c r="L343" i="1"/>
  <c r="L282" i="1"/>
  <c r="L757" i="1"/>
  <c r="L680" i="1"/>
  <c r="L709" i="1"/>
  <c r="L758" i="1"/>
  <c r="L252" i="1"/>
  <c r="L253" i="1"/>
  <c r="L344" i="1"/>
  <c r="L1397" i="1"/>
  <c r="L1398" i="1"/>
  <c r="L1364" i="1"/>
  <c r="L1349" i="1"/>
  <c r="L983" i="1"/>
  <c r="L935" i="1"/>
  <c r="L960" i="1"/>
  <c r="L913" i="1"/>
  <c r="L1350" i="1"/>
  <c r="L1291" i="1"/>
  <c r="L1351" i="1"/>
  <c r="L1292" i="1"/>
  <c r="L497" i="1"/>
  <c r="L436" i="1"/>
  <c r="L1308" i="1"/>
  <c r="L437" i="1"/>
  <c r="L498" i="1"/>
  <c r="L1272" i="1"/>
  <c r="L1316" i="1"/>
  <c r="L1273" i="1"/>
  <c r="L710" i="1"/>
  <c r="L653" i="1"/>
  <c r="L654" i="1"/>
  <c r="L681" i="1"/>
  <c r="L914" i="1"/>
  <c r="L869" i="1"/>
  <c r="L936" i="1"/>
  <c r="L892" i="1"/>
  <c r="L1254" i="1"/>
  <c r="L1215" i="1"/>
  <c r="L1255" i="1"/>
  <c r="L1216" i="1"/>
  <c r="L283" i="1"/>
  <c r="L196" i="1"/>
  <c r="L197" i="1"/>
  <c r="L226" i="1"/>
  <c r="L284" i="1"/>
  <c r="L254" i="1"/>
  <c r="L1233" i="1"/>
  <c r="L1192" i="1"/>
  <c r="L1234" i="1"/>
  <c r="L1193" i="1"/>
  <c r="L893" i="1"/>
  <c r="L847" i="1"/>
  <c r="L870" i="1"/>
  <c r="L824" i="1"/>
  <c r="L626" i="1"/>
  <c r="L567" i="1"/>
  <c r="L467" i="1"/>
  <c r="L406" i="1"/>
  <c r="L568" i="1"/>
  <c r="L627" i="1"/>
  <c r="L407" i="1"/>
  <c r="L468" i="1"/>
  <c r="L1175" i="1"/>
  <c r="L1131" i="1"/>
  <c r="L1176" i="1"/>
  <c r="L1152" i="1"/>
  <c r="L825" i="1"/>
  <c r="L780" i="1"/>
  <c r="L848" i="1"/>
  <c r="L803" i="1"/>
  <c r="L227" i="1"/>
  <c r="L139" i="1"/>
  <c r="L140" i="1"/>
  <c r="L170" i="1"/>
  <c r="L171" i="1"/>
  <c r="L1153" i="1"/>
  <c r="L198" i="1"/>
  <c r="L1074" i="1"/>
  <c r="L1132" i="1"/>
  <c r="L1087" i="1"/>
  <c r="L598" i="1"/>
  <c r="L557" i="1"/>
  <c r="L558" i="1"/>
  <c r="L617" i="1"/>
  <c r="L375" i="1"/>
  <c r="L313" i="1"/>
  <c r="L314" i="1"/>
  <c r="L376" i="1"/>
  <c r="L1109" i="1"/>
  <c r="L1029" i="1"/>
  <c r="L1110" i="1"/>
  <c r="L1007" i="1"/>
  <c r="L804" i="1"/>
  <c r="L734" i="1"/>
  <c r="L735" i="1"/>
  <c r="L781" i="1"/>
  <c r="L1065" i="1"/>
  <c r="L961" i="1"/>
  <c r="L1043" i="1"/>
  <c r="L984" i="1"/>
  <c r="L588" i="1"/>
  <c r="L528" i="1"/>
  <c r="L141" i="1"/>
  <c r="L85" i="1"/>
  <c r="L86" i="1"/>
  <c r="L529" i="1"/>
  <c r="L589" i="1"/>
  <c r="L113" i="1"/>
  <c r="L132" i="1"/>
  <c r="L219" i="1"/>
  <c r="L1384" i="1"/>
  <c r="L759" i="1"/>
  <c r="L682" i="1"/>
  <c r="L711" i="1"/>
  <c r="L760" i="1"/>
  <c r="L1385" i="1"/>
  <c r="L1365" i="1"/>
  <c r="L1366" i="1"/>
  <c r="L345" i="1"/>
  <c r="L255" i="1"/>
  <c r="L285" i="1"/>
  <c r="L346" i="1"/>
  <c r="L998" i="1"/>
  <c r="L937" i="1"/>
  <c r="L1020" i="1"/>
  <c r="L915" i="1"/>
  <c r="L1367" i="1"/>
  <c r="L1332" i="1"/>
  <c r="L1352" i="1"/>
  <c r="L1333" i="1"/>
  <c r="L1334" i="1"/>
  <c r="L1274" i="1"/>
  <c r="L1317" i="1"/>
  <c r="L1275" i="1"/>
  <c r="L499" i="1"/>
  <c r="L438" i="1"/>
  <c r="L439" i="1"/>
  <c r="L500" i="1"/>
  <c r="L712" i="1"/>
  <c r="L655" i="1"/>
  <c r="L975" i="1"/>
  <c r="L871" i="1"/>
  <c r="L628" i="1"/>
  <c r="L683" i="1"/>
  <c r="L952" i="1"/>
  <c r="L894" i="1"/>
  <c r="L1256" i="1"/>
  <c r="L1217" i="1"/>
  <c r="L1299" i="1"/>
  <c r="L1218" i="1"/>
  <c r="L105" i="1"/>
  <c r="L162" i="1"/>
  <c r="L78" i="1"/>
  <c r="L79" i="1"/>
  <c r="L163" i="1"/>
  <c r="L286" i="1"/>
  <c r="L199" i="1"/>
  <c r="L228" i="1"/>
  <c r="L256" i="1"/>
  <c r="L1235" i="1"/>
  <c r="L1194" i="1"/>
  <c r="L1236" i="1"/>
  <c r="L1195" i="1"/>
  <c r="L906" i="1"/>
  <c r="L849" i="1"/>
  <c r="L928" i="1"/>
  <c r="L826" i="1"/>
  <c r="L702" i="1"/>
  <c r="L645" i="1"/>
  <c r="L646" i="1"/>
  <c r="L673" i="1"/>
  <c r="L469" i="1"/>
  <c r="L408" i="1"/>
  <c r="L409" i="1"/>
  <c r="L470" i="1"/>
  <c r="L1177" i="1"/>
  <c r="L1133" i="1"/>
  <c r="L1178" i="1"/>
  <c r="L885" i="1"/>
  <c r="L782" i="1"/>
  <c r="L805" i="1"/>
  <c r="L862" i="1"/>
  <c r="L1154" i="1"/>
  <c r="L1088" i="1"/>
  <c r="L1155" i="1"/>
  <c r="L1089" i="1"/>
  <c r="L106" i="1"/>
  <c r="L36" i="1"/>
  <c r="L37" i="1"/>
  <c r="L60" i="1"/>
  <c r="L107" i="1"/>
  <c r="L247" i="1"/>
  <c r="L190" i="1"/>
  <c r="L191" i="1"/>
  <c r="L277" i="1"/>
  <c r="L618" i="1"/>
  <c r="L559" i="1"/>
  <c r="L560" i="1"/>
  <c r="L619" i="1"/>
  <c r="L1111" i="1"/>
  <c r="L1044" i="1"/>
  <c r="L377" i="1"/>
  <c r="L315" i="1"/>
  <c r="L316" i="1"/>
  <c r="L378" i="1"/>
  <c r="L817" i="1"/>
  <c r="L736" i="1"/>
  <c r="L761" i="1"/>
  <c r="L840" i="1"/>
  <c r="L590" i="1"/>
  <c r="L530" i="1"/>
  <c r="L531" i="1"/>
  <c r="L591" i="1"/>
  <c r="L220" i="1"/>
  <c r="L133" i="1"/>
  <c r="L61" i="1"/>
  <c r="L8" i="1"/>
  <c r="L134" i="1"/>
  <c r="L221" i="1"/>
  <c r="L31" i="1"/>
  <c r="L38" i="1"/>
  <c r="L796" i="1"/>
  <c r="L713" i="1"/>
  <c r="L727" i="1"/>
  <c r="L773" i="1"/>
  <c r="L347" i="1"/>
  <c r="L257" i="1"/>
  <c r="L287" i="1"/>
  <c r="L348" i="1"/>
  <c r="L501" i="1"/>
  <c r="L440" i="1"/>
  <c r="L441" i="1"/>
  <c r="L502" i="1"/>
  <c r="L751" i="1"/>
  <c r="L674" i="1"/>
  <c r="L703" i="1"/>
  <c r="L752" i="1"/>
  <c r="L164" i="1"/>
  <c r="L80" i="1"/>
  <c r="L81" i="1"/>
  <c r="L165" i="1"/>
  <c r="L338" i="1"/>
  <c r="L278" i="1"/>
  <c r="L4" i="1"/>
  <c r="L54" i="1"/>
  <c r="L248" i="1"/>
  <c r="L307" i="1"/>
  <c r="L55" i="1"/>
  <c r="L704" i="1"/>
  <c r="L647" i="1"/>
  <c r="L648" i="1"/>
  <c r="L675" i="1"/>
  <c r="L471" i="1"/>
  <c r="L410" i="1"/>
  <c r="L411" i="1"/>
  <c r="L472" i="1"/>
  <c r="L108" i="1"/>
  <c r="L39" i="1"/>
  <c r="L249" i="1"/>
  <c r="L192" i="1"/>
  <c r="L62" i="1"/>
  <c r="L109" i="1"/>
  <c r="L193" i="1"/>
  <c r="L279" i="1"/>
  <c r="L620" i="1"/>
  <c r="L561" i="1"/>
  <c r="L562" i="1"/>
  <c r="L621" i="1"/>
  <c r="L2" i="1"/>
  <c r="L379" i="1"/>
  <c r="L317" i="1"/>
  <c r="L318" i="1"/>
  <c r="L380" i="1"/>
  <c r="L592" i="1"/>
  <c r="L532" i="1"/>
  <c r="L533" i="1"/>
  <c r="L593" i="1"/>
  <c r="L222" i="1"/>
  <c r="L135" i="1"/>
  <c r="L136" i="1"/>
  <c r="L223" i="1"/>
  <c r="L63" i="1"/>
  <c r="L32" i="1"/>
  <c r="L33" i="1"/>
  <c r="L40" i="1"/>
  <c r="L349" i="1"/>
  <c r="L308" i="1"/>
  <c r="L339" i="1"/>
  <c r="L370" i="1"/>
  <c r="L503" i="1"/>
  <c r="L442" i="1"/>
  <c r="L443" i="1"/>
  <c r="L504" i="1"/>
  <c r="L166" i="1"/>
  <c r="L82" i="1"/>
  <c r="L83" i="1"/>
  <c r="L167" i="1"/>
  <c r="L340" i="1"/>
  <c r="L280" i="1"/>
  <c r="L250" i="1"/>
  <c r="L309" i="1"/>
  <c r="L56" i="1"/>
  <c r="L17" i="1"/>
  <c r="L18" i="1"/>
  <c r="L57" i="1"/>
  <c r="L473" i="1"/>
  <c r="L412" i="1"/>
  <c r="L413" i="1"/>
  <c r="L474" i="1"/>
  <c r="L251" i="1"/>
  <c r="L194" i="1"/>
  <c r="L110" i="1"/>
  <c r="L103" i="1"/>
  <c r="L195" i="1"/>
  <c r="L281" i="1"/>
  <c r="L76" i="1"/>
  <c r="L84" i="1"/>
  <c r="L381" i="1"/>
  <c r="L402" i="1"/>
  <c r="L403" i="1"/>
  <c r="L464" i="1"/>
  <c r="L5" i="1"/>
  <c r="L6" i="1"/>
  <c r="L224" i="1"/>
  <c r="L137" i="1"/>
  <c r="L138" i="1"/>
  <c r="L225" i="1"/>
  <c r="L77" i="1"/>
  <c r="L34" i="1"/>
  <c r="L371" i="1"/>
  <c r="L310" i="1"/>
  <c r="L35" i="1"/>
  <c r="L104" i="1"/>
  <c r="L341" i="1"/>
  <c r="L372" i="1"/>
  <c r="L168" i="1"/>
  <c r="L111" i="1"/>
  <c r="L112" i="1"/>
  <c r="L169" i="1"/>
  <c r="L58" i="1"/>
  <c r="L19" i="1"/>
  <c r="L20" i="1"/>
  <c r="L59" i="1"/>
  <c r="L7" i="1"/>
  <c r="L16" i="1"/>
  <c r="L21" i="1"/>
  <c r="L3" i="1"/>
  <c r="L1431" i="1"/>
  <c r="L1432" i="1"/>
  <c r="L1468" i="1"/>
  <c r="L1485" i="1"/>
  <c r="L1330" i="1"/>
  <c r="L1374" i="1"/>
  <c r="L1433" i="1"/>
  <c r="L1418" i="1"/>
  <c r="L1310" i="1"/>
  <c r="L1294" i="1"/>
  <c r="L1359" i="1"/>
  <c r="L1375" i="1"/>
  <c r="L1226" i="1"/>
  <c r="L1244" i="1"/>
  <c r="L1295" i="1"/>
  <c r="L1311" i="1"/>
  <c r="L1202" i="1"/>
  <c r="L1185" i="1"/>
  <c r="L1245" i="1"/>
  <c r="L1257" i="1"/>
  <c r="L1105" i="1"/>
  <c r="L1106" i="1"/>
  <c r="L1203" i="1"/>
  <c r="L1204" i="1"/>
  <c r="L1059" i="1"/>
  <c r="L1060" i="1"/>
  <c r="L1161" i="1"/>
  <c r="L1140" i="1"/>
  <c r="L1013" i="1"/>
  <c r="L1014" i="1"/>
  <c r="L1082" i="1"/>
  <c r="L1061" i="1"/>
  <c r="L1036" i="1"/>
  <c r="L1037" i="1"/>
  <c r="L990" i="1"/>
  <c r="L968" i="1"/>
  <c r="L991" i="1"/>
  <c r="L992" i="1"/>
  <c r="L921" i="1"/>
  <c r="L944" i="1"/>
  <c r="L922" i="1"/>
  <c r="L945" i="1"/>
  <c r="L875" i="1"/>
  <c r="L876" i="1"/>
  <c r="L1055" i="1"/>
  <c r="L964" i="1"/>
  <c r="L1099" i="1"/>
  <c r="L899" i="1"/>
  <c r="L900" i="1"/>
  <c r="L854" i="1"/>
  <c r="L855" i="1"/>
  <c r="L874" i="1"/>
  <c r="L1010" i="1"/>
  <c r="L785" i="1"/>
  <c r="L918" i="1"/>
  <c r="L739" i="1"/>
  <c r="L829" i="1"/>
  <c r="L1419" i="1"/>
  <c r="L1434" i="1"/>
  <c r="L1486" i="1"/>
  <c r="L1499" i="1"/>
  <c r="L1376" i="1"/>
  <c r="L1360" i="1"/>
  <c r="L1420" i="1"/>
  <c r="L1444" i="1"/>
  <c r="L716" i="1"/>
  <c r="L764" i="1"/>
  <c r="L832" i="1"/>
  <c r="L856" i="1"/>
  <c r="L810" i="1"/>
  <c r="L811" i="1"/>
  <c r="L1312" i="1"/>
  <c r="L1313" i="1"/>
  <c r="L1377" i="1"/>
  <c r="L1378" i="1"/>
  <c r="L631" i="1"/>
  <c r="L686" i="1"/>
  <c r="L1276" i="1"/>
  <c r="L1277" i="1"/>
  <c r="L1296" i="1"/>
  <c r="L1297" i="1"/>
  <c r="L601" i="1"/>
  <c r="L658" i="1"/>
  <c r="L1186" i="1"/>
  <c r="L1205" i="1"/>
  <c r="L1258" i="1"/>
  <c r="L1278" i="1"/>
  <c r="L788" i="1"/>
  <c r="L812" i="1"/>
  <c r="L740" i="1"/>
  <c r="L741" i="1"/>
  <c r="L510" i="1"/>
  <c r="L571" i="1"/>
  <c r="L1162" i="1"/>
  <c r="L1141" i="1"/>
  <c r="L1187" i="1"/>
  <c r="L1188" i="1"/>
  <c r="L478" i="1"/>
  <c r="L540" i="1"/>
  <c r="L1083" i="1"/>
  <c r="L1084" i="1"/>
  <c r="L1164" i="1"/>
  <c r="L1142" i="1"/>
  <c r="L766" i="1"/>
  <c r="L767" i="1"/>
  <c r="L690" i="1"/>
  <c r="L691" i="1"/>
  <c r="L384" i="1"/>
  <c r="L448" i="1"/>
  <c r="L1015" i="1"/>
  <c r="L1038" i="1"/>
  <c r="L1063" i="1"/>
  <c r="L1097" i="1"/>
  <c r="L352" i="1"/>
  <c r="L416" i="1"/>
  <c r="L969" i="1"/>
  <c r="L993" i="1"/>
  <c r="L1016" i="1"/>
  <c r="L1039" i="1"/>
  <c r="L721" i="1"/>
  <c r="L692" i="1"/>
  <c r="L635" i="1"/>
  <c r="L636" i="1"/>
  <c r="L1121" i="1"/>
  <c r="L1032" i="1"/>
  <c r="L1163" i="1"/>
  <c r="L940" i="1"/>
  <c r="L1077" i="1"/>
  <c r="L260" i="1"/>
  <c r="L321" i="1"/>
  <c r="L852" i="1"/>
  <c r="L987" i="1"/>
  <c r="L970" i="1"/>
  <c r="L994" i="1"/>
  <c r="L923" i="1"/>
  <c r="L946" i="1"/>
  <c r="L742" i="1"/>
  <c r="L897" i="1"/>
  <c r="L719" i="1"/>
  <c r="L808" i="1"/>
  <c r="L202" i="1"/>
  <c r="L290" i="1"/>
  <c r="L634" i="1"/>
  <c r="L689" i="1"/>
  <c r="L663" i="1"/>
  <c r="L664" i="1"/>
  <c r="L605" i="1"/>
  <c r="L606" i="1"/>
  <c r="L948" i="1"/>
  <c r="L924" i="1"/>
  <c r="L877" i="1"/>
  <c r="L878" i="1"/>
  <c r="L604" i="1"/>
  <c r="L661" i="1"/>
  <c r="L177" i="1"/>
  <c r="L234" i="1"/>
  <c r="L513" i="1"/>
  <c r="L574" i="1"/>
  <c r="L901" i="1"/>
  <c r="L879" i="1"/>
  <c r="L833" i="1"/>
  <c r="L834" i="1"/>
  <c r="L481" i="1"/>
  <c r="L543" i="1"/>
  <c r="L576" i="1"/>
  <c r="L607" i="1"/>
  <c r="L515" i="1"/>
  <c r="L546" i="1"/>
  <c r="L1457" i="1"/>
  <c r="L1445" i="1"/>
  <c r="L1507" i="1"/>
  <c r="L1500" i="1"/>
  <c r="L174" i="1"/>
  <c r="L231" i="1"/>
  <c r="L1361" i="1"/>
  <c r="L1362" i="1"/>
  <c r="L1446" i="1"/>
  <c r="L1458" i="1"/>
  <c r="L387" i="1"/>
  <c r="L451" i="1"/>
  <c r="L1314" i="1"/>
  <c r="L1326" i="1"/>
  <c r="L1403" i="1"/>
  <c r="L1389" i="1"/>
  <c r="L857" i="1"/>
  <c r="L835" i="1"/>
  <c r="L789" i="1"/>
  <c r="L790" i="1"/>
  <c r="L1259" i="1"/>
  <c r="L1260" i="1"/>
  <c r="L1343" i="1"/>
  <c r="L1327" i="1"/>
  <c r="L355" i="1"/>
  <c r="L419" i="1"/>
  <c r="L92" i="1"/>
  <c r="L147" i="1"/>
  <c r="L1206" i="1"/>
  <c r="L1207" i="1"/>
  <c r="L1279" i="1"/>
  <c r="L1261" i="1"/>
  <c r="L516" i="1"/>
  <c r="L518" i="1"/>
  <c r="L456" i="1"/>
  <c r="L487" i="1"/>
  <c r="L324" i="1"/>
  <c r="L263" i="1"/>
  <c r="L813" i="1"/>
  <c r="L791" i="1"/>
  <c r="L743" i="1"/>
  <c r="L768" i="1"/>
  <c r="L1165" i="1"/>
  <c r="L1143" i="1"/>
  <c r="L1208" i="1"/>
  <c r="L1221" i="1"/>
  <c r="L89" i="1"/>
  <c r="L144" i="1"/>
  <c r="L1119" i="1"/>
  <c r="L1120" i="1"/>
  <c r="L1144" i="1"/>
  <c r="L1145" i="1"/>
  <c r="L293" i="1"/>
  <c r="L205" i="1"/>
  <c r="L744" i="1"/>
  <c r="L769" i="1"/>
  <c r="L693" i="1"/>
  <c r="L695" i="1"/>
  <c r="L488" i="1"/>
  <c r="L458" i="1"/>
  <c r="L429" i="1"/>
  <c r="L397" i="1"/>
  <c r="L1017" i="1"/>
  <c r="L1041" i="1"/>
  <c r="L1098" i="1"/>
  <c r="L1100" i="1"/>
  <c r="L67" i="1"/>
  <c r="L119" i="1"/>
  <c r="L1075" i="1"/>
  <c r="L972" i="1"/>
  <c r="L995" i="1"/>
  <c r="L1053" i="1"/>
  <c r="L723" i="1"/>
  <c r="L696" i="1"/>
  <c r="L665" i="1"/>
  <c r="L637" i="1"/>
  <c r="L446" i="1"/>
  <c r="L476" i="1"/>
  <c r="L385" i="1"/>
  <c r="L386" i="1"/>
  <c r="L926" i="1"/>
  <c r="L973" i="1"/>
  <c r="L1008" i="1"/>
  <c r="L949" i="1"/>
  <c r="L116" i="1"/>
  <c r="L65" i="1"/>
  <c r="L985" i="1"/>
  <c r="L962" i="1"/>
  <c r="L880" i="1"/>
  <c r="L902" i="1"/>
  <c r="L639" i="1"/>
  <c r="L667" i="1"/>
  <c r="L577" i="1"/>
  <c r="L579" i="1"/>
  <c r="L44" i="1"/>
  <c r="L10" i="1"/>
  <c r="L418" i="1"/>
  <c r="L420" i="1"/>
  <c r="L357" i="1"/>
  <c r="L358" i="1"/>
  <c r="L882" i="1"/>
  <c r="L916" i="1"/>
  <c r="L836" i="1"/>
  <c r="L859" i="1"/>
  <c r="L1447" i="1"/>
  <c r="L1459" i="1"/>
  <c r="L1508" i="1"/>
  <c r="L1519" i="1"/>
  <c r="L1390" i="1"/>
  <c r="L1404" i="1"/>
  <c r="L1467" i="1"/>
  <c r="L1477" i="1"/>
  <c r="L609" i="1"/>
  <c r="L610" i="1"/>
  <c r="L548" i="1"/>
  <c r="L549" i="1"/>
  <c r="L42" i="1"/>
  <c r="L9" i="1"/>
  <c r="L1344" i="1"/>
  <c r="L1328" i="1"/>
  <c r="L1391" i="1"/>
  <c r="L1392" i="1"/>
  <c r="L860" i="1"/>
  <c r="L895" i="1"/>
  <c r="L793" i="1"/>
  <c r="L815" i="1"/>
  <c r="L1280" i="1"/>
  <c r="L1262" i="1"/>
  <c r="L1329" i="1"/>
  <c r="L1345" i="1"/>
  <c r="L1238" i="1"/>
  <c r="L1239" i="1"/>
  <c r="L1281" i="1"/>
  <c r="L1263" i="1"/>
  <c r="L327" i="1"/>
  <c r="L328" i="1"/>
  <c r="L299" i="1"/>
  <c r="L300" i="1"/>
  <c r="L23" i="1"/>
  <c r="L22" i="1"/>
  <c r="L519" i="1"/>
  <c r="L550" i="1"/>
  <c r="L489" i="1"/>
  <c r="L459" i="1"/>
  <c r="L1166" i="1"/>
  <c r="L1167" i="1"/>
  <c r="L1222" i="1"/>
  <c r="L1223" i="1"/>
  <c r="L827" i="1"/>
  <c r="L850" i="1"/>
  <c r="L745" i="1"/>
  <c r="L747" i="1"/>
  <c r="L1122" i="1"/>
  <c r="L1101" i="1"/>
  <c r="L1146" i="1"/>
  <c r="L1168" i="1"/>
  <c r="L1331" i="1"/>
  <c r="L1363" i="1"/>
  <c r="L1246" i="1"/>
  <c r="L1282" i="1"/>
  <c r="L1150" i="1"/>
  <c r="L1054" i="1"/>
  <c r="L1123" i="1"/>
  <c r="L748" i="1"/>
  <c r="L806" i="1"/>
  <c r="L724" i="1"/>
  <c r="L697" i="1"/>
  <c r="L1171" i="1"/>
  <c r="L1128" i="1"/>
  <c r="L491" i="1"/>
  <c r="L508" i="1"/>
  <c r="L477" i="1"/>
  <c r="L447" i="1"/>
  <c r="L269" i="1"/>
  <c r="L350" i="1"/>
  <c r="L289" i="1"/>
  <c r="L259" i="1"/>
  <c r="L1107" i="1"/>
  <c r="L1042" i="1"/>
  <c r="L1076" i="1"/>
  <c r="L1030" i="1"/>
  <c r="L1019" i="1"/>
  <c r="L971" i="1"/>
  <c r="L699" i="1"/>
  <c r="L737" i="1"/>
  <c r="L640" i="1"/>
  <c r="L669" i="1"/>
  <c r="L996" i="1"/>
  <c r="L905" i="1"/>
  <c r="L1009" i="1"/>
  <c r="L963" i="1"/>
  <c r="L479" i="1"/>
  <c r="L449" i="1"/>
  <c r="L388" i="1"/>
  <c r="L421" i="1"/>
  <c r="L947" i="1"/>
  <c r="L839" i="1"/>
  <c r="L261" i="1"/>
  <c r="L291" i="1"/>
  <c r="L206" i="1"/>
  <c r="L207" i="1"/>
  <c r="L986" i="1"/>
  <c r="L938" i="1"/>
  <c r="L965" i="1"/>
  <c r="L684" i="1"/>
  <c r="L714" i="1"/>
  <c r="L580" i="1"/>
  <c r="L611" i="1"/>
  <c r="L881" i="1"/>
  <c r="L816" i="1"/>
  <c r="L917" i="1"/>
  <c r="L872" i="1"/>
  <c r="L1405" i="1"/>
  <c r="L1406" i="1"/>
  <c r="L795" i="1"/>
  <c r="L749" i="1"/>
  <c r="L389" i="1"/>
  <c r="L390" i="1"/>
  <c r="L359" i="1"/>
  <c r="L361" i="1"/>
  <c r="L1346" i="1"/>
  <c r="L1393" i="1"/>
  <c r="L1417" i="1"/>
  <c r="L1264" i="1"/>
  <c r="L1347" i="1"/>
  <c r="L582" i="1"/>
  <c r="L629" i="1"/>
  <c r="L520" i="1"/>
  <c r="L552" i="1"/>
  <c r="L851" i="1"/>
  <c r="L828" i="1"/>
  <c r="L873" i="1"/>
  <c r="L236" i="1"/>
  <c r="L237" i="1"/>
  <c r="L184" i="1"/>
  <c r="L229" i="1"/>
  <c r="L772" i="1"/>
  <c r="L725" i="1"/>
  <c r="L1309" i="1"/>
  <c r="L1240" i="1"/>
  <c r="L1293" i="1"/>
  <c r="L1147" i="1"/>
  <c r="L1148" i="1"/>
  <c r="L1241" i="1"/>
  <c r="L1242" i="1"/>
  <c r="L700" i="1"/>
  <c r="L641" i="1"/>
  <c r="L830" i="1"/>
  <c r="L783" i="1"/>
  <c r="L330" i="1"/>
  <c r="L362" i="1"/>
  <c r="L319" i="1"/>
  <c r="L320" i="1"/>
  <c r="L1102" i="1"/>
  <c r="L1124" i="1"/>
  <c r="L1169" i="1"/>
  <c r="L1200" i="1"/>
  <c r="L569" i="1"/>
  <c r="L599" i="1"/>
  <c r="L538" i="1"/>
  <c r="L509" i="1"/>
  <c r="L1056" i="1"/>
  <c r="L1078" i="1"/>
  <c r="L1103" i="1"/>
  <c r="L670" i="1"/>
  <c r="L612" i="1"/>
  <c r="L807" i="1"/>
  <c r="L200" i="1"/>
  <c r="L149" i="1"/>
  <c r="L179" i="1"/>
  <c r="L784" i="1"/>
  <c r="L762" i="1"/>
  <c r="L1057" i="1"/>
  <c r="L1031" i="1"/>
  <c r="L1033" i="1"/>
  <c r="L539" i="1"/>
  <c r="L541" i="1"/>
  <c r="L450" i="1"/>
  <c r="L480" i="1"/>
  <c r="L351" i="1"/>
  <c r="L262" i="1"/>
  <c r="L292" i="1"/>
  <c r="L583" i="1"/>
  <c r="L521" i="1"/>
  <c r="L988" i="1"/>
  <c r="L966" i="1"/>
  <c r="L1011" i="1"/>
  <c r="L1379" i="1"/>
  <c r="L738" i="1"/>
  <c r="L715" i="1"/>
  <c r="L685" i="1"/>
  <c r="L1265" i="1"/>
  <c r="L1407" i="1"/>
  <c r="L1298" i="1"/>
  <c r="L1209" i="1"/>
  <c r="L1189" i="1"/>
  <c r="L1129" i="1"/>
  <c r="L939" i="1"/>
  <c r="L919" i="1"/>
  <c r="L1108" i="1"/>
  <c r="L1062" i="1"/>
  <c r="L482" i="1"/>
  <c r="L452" i="1"/>
  <c r="L422" i="1"/>
  <c r="L553" i="1"/>
  <c r="L460" i="1"/>
  <c r="L180" i="1"/>
  <c r="L142" i="1"/>
  <c r="L1085" i="1"/>
  <c r="L974" i="1"/>
  <c r="L717" i="1"/>
  <c r="L656" i="1"/>
  <c r="L630" i="1"/>
  <c r="L941" i="1"/>
  <c r="L896" i="1"/>
  <c r="L294" i="1"/>
  <c r="L208" i="1"/>
  <c r="L238" i="1"/>
  <c r="L997" i="1"/>
  <c r="L925" i="1"/>
  <c r="L492" i="1"/>
  <c r="L398" i="1"/>
  <c r="L1224" i="1"/>
  <c r="L1225" i="1"/>
  <c r="L950" i="1"/>
  <c r="L903" i="1"/>
  <c r="L853" i="1"/>
  <c r="L831" i="1"/>
  <c r="L423" i="1"/>
  <c r="L391" i="1"/>
  <c r="L363" i="1"/>
  <c r="L332" i="1"/>
  <c r="L657" i="1"/>
  <c r="L632" i="1"/>
  <c r="L570" i="1"/>
  <c r="L600" i="1"/>
  <c r="L1182" i="1"/>
  <c r="L1201" i="1"/>
  <c r="L1243" i="1"/>
  <c r="L883" i="1"/>
  <c r="L858" i="1"/>
  <c r="L1125" i="1"/>
  <c r="L1126" i="1"/>
  <c r="L1183" i="1"/>
  <c r="L1184" i="1"/>
  <c r="L143" i="1"/>
  <c r="L93" i="1"/>
  <c r="L94" i="1"/>
  <c r="L809" i="1"/>
  <c r="L786" i="1"/>
  <c r="L209" i="1"/>
  <c r="L201" i="1"/>
  <c r="L230" i="1"/>
  <c r="L455" i="1"/>
  <c r="L365" i="1"/>
  <c r="L837" i="1"/>
  <c r="L1079" i="1"/>
  <c r="L1058" i="1"/>
  <c r="L1104" i="1"/>
  <c r="L750" i="1"/>
  <c r="L1127" i="1"/>
  <c r="L602" i="1"/>
  <c r="L511" i="1"/>
  <c r="L512" i="1"/>
  <c r="L333" i="1"/>
  <c r="L382" i="1"/>
  <c r="L353" i="1"/>
  <c r="L322" i="1"/>
  <c r="L1034" i="1"/>
  <c r="L1080" i="1"/>
  <c r="L1012" i="1"/>
  <c r="L1081" i="1"/>
  <c r="L787" i="1"/>
  <c r="L763" i="1"/>
  <c r="L765" i="1"/>
  <c r="L792" i="1"/>
  <c r="L726" i="1"/>
  <c r="L424" i="1"/>
  <c r="L329" i="1"/>
  <c r="L1035" i="1"/>
  <c r="L483" i="1"/>
  <c r="L453" i="1"/>
  <c r="L770" i="1"/>
  <c r="L642" i="1"/>
  <c r="L121" i="1"/>
  <c r="L115" i="1"/>
  <c r="L88" i="1"/>
  <c r="L203" i="1"/>
  <c r="L150" i="1"/>
  <c r="L181" i="1"/>
  <c r="L687" i="1"/>
  <c r="L718" i="1"/>
  <c r="L989" i="1"/>
  <c r="L967" i="1"/>
  <c r="L942" i="1"/>
  <c r="L920" i="1"/>
  <c r="L323" i="1"/>
  <c r="L354" i="1"/>
  <c r="L264" i="1"/>
  <c r="L295" i="1"/>
  <c r="L694" i="1"/>
  <c r="L613" i="1"/>
  <c r="L360" i="1"/>
  <c r="L301" i="1"/>
  <c r="L943" i="1"/>
  <c r="L898" i="1"/>
  <c r="L688" i="1"/>
  <c r="L659" i="1"/>
  <c r="L720" i="1"/>
  <c r="L633" i="1"/>
  <c r="L393" i="1"/>
  <c r="L425" i="1"/>
  <c r="L1394" i="1"/>
  <c r="L1421" i="1"/>
  <c r="L1315" i="1"/>
  <c r="L666" i="1"/>
  <c r="L522" i="1"/>
  <c r="L151" i="1"/>
  <c r="L173" i="1"/>
  <c r="L175" i="1"/>
  <c r="L1348" i="1"/>
  <c r="L1210" i="1"/>
  <c r="L265" i="1"/>
  <c r="L296" i="1"/>
  <c r="L211" i="1"/>
  <c r="L212" i="1"/>
  <c r="L117" i="1"/>
  <c r="L46" i="1"/>
  <c r="L1227" i="1"/>
  <c r="L1149" i="1"/>
  <c r="L660" i="1"/>
  <c r="L662" i="1"/>
  <c r="L572" i="1"/>
  <c r="L573" i="1"/>
  <c r="L270" i="1"/>
  <c r="L214" i="1"/>
  <c r="L1170" i="1"/>
  <c r="L1064" i="1"/>
  <c r="L394" i="1"/>
  <c r="L426" i="1"/>
  <c r="L414" i="1"/>
  <c r="L415" i="1"/>
  <c r="L1086" i="1"/>
  <c r="L1040" i="1"/>
  <c r="L578" i="1"/>
  <c r="L547" i="1"/>
  <c r="L1018" i="1"/>
  <c r="L927" i="1"/>
  <c r="L603" i="1"/>
  <c r="L575" i="1"/>
  <c r="L542" i="1"/>
  <c r="L514" i="1"/>
  <c r="L232" i="1"/>
  <c r="L951" i="1"/>
  <c r="L904" i="1"/>
  <c r="L145" i="1"/>
  <c r="L122" i="1"/>
  <c r="L95" i="1"/>
  <c r="L241" i="1"/>
  <c r="L210" i="1"/>
  <c r="L517" i="1"/>
  <c r="L486" i="1"/>
  <c r="L68" i="1"/>
  <c r="L87" i="1"/>
  <c r="L884" i="1"/>
  <c r="L861" i="1"/>
  <c r="L544" i="1"/>
  <c r="L545" i="1"/>
  <c r="L484" i="1"/>
  <c r="L454" i="1"/>
  <c r="L838" i="1"/>
  <c r="L814" i="1"/>
  <c r="L457" i="1"/>
  <c r="L392" i="1"/>
  <c r="L325" i="1"/>
  <c r="L356" i="1"/>
  <c r="L266" i="1"/>
  <c r="L267" i="1"/>
  <c r="L239" i="1"/>
  <c r="L185" i="1"/>
  <c r="L204" i="1"/>
  <c r="L183" i="1"/>
  <c r="L153" i="1"/>
  <c r="L485" i="1"/>
  <c r="L428" i="1"/>
  <c r="L794" i="1"/>
  <c r="L746" i="1"/>
  <c r="L96" i="1"/>
  <c r="L90" i="1"/>
  <c r="L91" i="1"/>
  <c r="L427" i="1"/>
  <c r="L331" i="1"/>
  <c r="L771" i="1"/>
  <c r="L722" i="1"/>
  <c r="L69" i="1"/>
  <c r="L64" i="1"/>
  <c r="L66" i="1"/>
  <c r="L395" i="1"/>
  <c r="L383" i="1"/>
  <c r="L297" i="1"/>
  <c r="L288" i="1"/>
  <c r="L155" i="1"/>
  <c r="L99" i="1"/>
  <c r="L154" i="1"/>
  <c r="L146" i="1"/>
  <c r="L176" i="1"/>
  <c r="L698" i="1"/>
  <c r="L638" i="1"/>
  <c r="L364" i="1"/>
  <c r="L302" i="1"/>
  <c r="L118" i="1"/>
  <c r="L120" i="1"/>
  <c r="L114" i="1"/>
  <c r="L417" i="1"/>
  <c r="L326" i="1"/>
  <c r="L668" i="1"/>
  <c r="L608" i="1"/>
  <c r="L258" i="1"/>
  <c r="L233" i="1"/>
  <c r="L235" i="1"/>
  <c r="L126" i="1"/>
  <c r="L124" i="1"/>
  <c r="L43" i="1"/>
  <c r="L45" i="1"/>
  <c r="L41" i="1"/>
  <c r="L178" i="1"/>
  <c r="L123" i="1"/>
  <c r="L148" i="1"/>
  <c r="L172" i="1"/>
  <c r="L271" i="1"/>
  <c r="L298" i="1"/>
  <c r="L581" i="1"/>
  <c r="L551" i="1"/>
  <c r="L268" i="1"/>
  <c r="L213" i="1"/>
  <c r="L98" i="1"/>
  <c r="L49" i="1"/>
  <c r="L490" i="1"/>
  <c r="L396" i="1"/>
  <c r="L240" i="1"/>
  <c r="L186" i="1"/>
  <c r="L97" i="1"/>
  <c r="L48" i="1"/>
  <c r="L430" i="1"/>
  <c r="L334" i="1"/>
  <c r="L156" i="1"/>
  <c r="L182" i="1"/>
  <c r="L72" i="1"/>
  <c r="L47" i="1"/>
  <c r="L152" i="1"/>
  <c r="L125" i="1"/>
  <c r="L71" i="1"/>
  <c r="L26" i="1"/>
  <c r="L70" i="1"/>
  <c r="L25" i="1"/>
  <c r="L13" i="1"/>
  <c r="L24" i="1"/>
  <c r="L12" i="1"/>
  <c r="L11" i="1"/>
  <c r="L554" i="1"/>
  <c r="L524" i="1"/>
  <c r="L615" i="1"/>
  <c r="L585" i="1"/>
  <c r="L432" i="1"/>
  <c r="L461" i="1"/>
  <c r="L555" i="1"/>
  <c r="L614" i="1"/>
  <c r="L335" i="1"/>
  <c r="L368" i="1"/>
  <c r="L493" i="1"/>
  <c r="L462" i="1"/>
  <c r="L273" i="1"/>
  <c r="L274" i="1"/>
  <c r="L336" i="1"/>
  <c r="L431" i="1"/>
  <c r="L216" i="1"/>
  <c r="L243" i="1"/>
  <c r="L304" i="1"/>
  <c r="L275" i="1"/>
  <c r="L158" i="1"/>
  <c r="L244" i="1"/>
  <c r="L643" i="1"/>
  <c r="L671" i="1"/>
  <c r="L494" i="1"/>
  <c r="L584" i="1"/>
  <c r="L399" i="1"/>
  <c r="L523" i="1"/>
  <c r="L400" i="1"/>
  <c r="L305" i="1"/>
  <c r="L366" i="1"/>
  <c r="L245" i="1"/>
  <c r="L217" i="1"/>
  <c r="L367" i="1"/>
  <c r="L303" i="1"/>
  <c r="L159" i="1"/>
  <c r="L160" i="1"/>
  <c r="L272" i="1"/>
  <c r="L130" i="1"/>
  <c r="L215" i="1"/>
  <c r="L187" i="1"/>
  <c r="L242" i="1"/>
  <c r="L127" i="1"/>
  <c r="L101" i="1"/>
  <c r="L157" i="1"/>
  <c r="L188" i="1"/>
  <c r="L74" i="1"/>
  <c r="L51" i="1"/>
  <c r="L128" i="1"/>
  <c r="L129" i="1"/>
  <c r="L28" i="1"/>
  <c r="L29" i="1"/>
  <c r="L52" i="1"/>
  <c r="L100" i="1"/>
  <c r="L27" i="1"/>
  <c r="L14" i="1"/>
  <c r="L73" i="1"/>
  <c r="L50" i="1"/>
  <c r="L644" i="1"/>
  <c r="L616" i="1"/>
  <c r="L701" i="1"/>
  <c r="L525" i="1"/>
  <c r="L672" i="1"/>
  <c r="L586" i="1"/>
  <c r="L495" i="1"/>
  <c r="L401" i="1"/>
  <c r="L556" i="1"/>
  <c r="L463" i="1"/>
  <c r="L369" i="1"/>
  <c r="L276" i="1"/>
  <c r="L433" i="1"/>
  <c r="L337" i="1"/>
  <c r="L246" i="1"/>
  <c r="L306" i="1"/>
  <c r="L161" i="1"/>
  <c r="L218" i="1"/>
  <c r="L131" i="1"/>
  <c r="L189" i="1"/>
  <c r="L53" i="1"/>
  <c r="L102" i="1"/>
  <c r="L30" i="1"/>
  <c r="L75" i="1"/>
  <c r="L15" i="1"/>
  <c r="W110" i="4" l="1"/>
  <c r="W318" i="4"/>
  <c r="W247" i="4"/>
  <c r="W362" i="4"/>
  <c r="W439" i="4"/>
  <c r="W421" i="4"/>
  <c r="W49" i="4"/>
  <c r="V465" i="4"/>
  <c r="AB465" i="4" s="1"/>
  <c r="V220" i="4"/>
  <c r="AB220" i="4" s="1"/>
  <c r="AB290" i="4"/>
  <c r="V62" i="4"/>
  <c r="AB62" i="4" s="1"/>
  <c r="U4116" i="4"/>
  <c r="V4116" i="4" s="1"/>
  <c r="V4115" i="4"/>
  <c r="U5088" i="4"/>
  <c r="V5088" i="4" s="1"/>
  <c r="V5087" i="4"/>
  <c r="V66" i="4"/>
  <c r="W66" i="4" s="1"/>
  <c r="V136" i="4"/>
  <c r="AB136" i="4" s="1"/>
  <c r="U86" i="4"/>
  <c r="U87" i="4" s="1"/>
  <c r="AB87" i="4" s="1"/>
  <c r="V85" i="4"/>
  <c r="N1511" i="1"/>
  <c r="S882" i="4"/>
  <c r="R882" i="4" s="1"/>
  <c r="T882" i="4" s="1"/>
  <c r="V882" i="4" s="1"/>
  <c r="N1270" i="1"/>
  <c r="S6047" i="4"/>
  <c r="R6047" i="4" s="1"/>
  <c r="S6020" i="4"/>
  <c r="R6020" i="4" s="1"/>
  <c r="S5952" i="4"/>
  <c r="R5952" i="4" s="1"/>
  <c r="T5952" i="4" s="1"/>
  <c r="S763" i="4"/>
  <c r="R763" i="4" s="1"/>
  <c r="T763" i="4" s="1"/>
  <c r="V763" i="4" s="1"/>
  <c r="S6049" i="4"/>
  <c r="R6049" i="4" s="1"/>
  <c r="N1510" i="1"/>
  <c r="S880" i="4"/>
  <c r="R880" i="4" s="1"/>
  <c r="T880" i="4" s="1"/>
  <c r="V880" i="4" s="1"/>
  <c r="S6208" i="4"/>
  <c r="R6208" i="4" s="1"/>
  <c r="S6202" i="4"/>
  <c r="R6202" i="4" s="1"/>
  <c r="S6209" i="4"/>
  <c r="R6209" i="4" s="1"/>
  <c r="S871" i="4"/>
  <c r="R871" i="4" s="1"/>
  <c r="T871" i="4" s="1"/>
  <c r="V871" i="4" s="1"/>
  <c r="S6192" i="4"/>
  <c r="R6192" i="4" s="1"/>
  <c r="S6206" i="4"/>
  <c r="R6206" i="4" s="1"/>
  <c r="T6206" i="4" s="1"/>
  <c r="S6189" i="4"/>
  <c r="R6189" i="4" s="1"/>
  <c r="T6189" i="4" s="1"/>
  <c r="N1461" i="1"/>
  <c r="S6194" i="4"/>
  <c r="R6194" i="4" s="1"/>
  <c r="S856" i="4"/>
  <c r="R856" i="4" s="1"/>
  <c r="T856" i="4" s="1"/>
  <c r="V856" i="4" s="1"/>
  <c r="W836" i="4"/>
  <c r="AB836" i="4"/>
  <c r="S6100" i="4"/>
  <c r="R6100" i="4" s="1"/>
  <c r="T6100" i="4" s="1"/>
  <c r="S6147" i="4"/>
  <c r="R6147" i="4" s="1"/>
  <c r="S820" i="4"/>
  <c r="R820" i="4" s="1"/>
  <c r="T820" i="4" s="1"/>
  <c r="V820" i="4" s="1"/>
  <c r="S6148" i="4"/>
  <c r="R6148" i="4" s="1"/>
  <c r="N1365" i="1"/>
  <c r="S6084" i="4"/>
  <c r="R6084" i="4" s="1"/>
  <c r="T6084" i="4" s="1"/>
  <c r="S6099" i="4"/>
  <c r="R6099" i="4" s="1"/>
  <c r="S6129" i="4"/>
  <c r="R6129" i="4" s="1"/>
  <c r="S6087" i="4"/>
  <c r="R6087" i="4" s="1"/>
  <c r="S812" i="4"/>
  <c r="R812" i="4" s="1"/>
  <c r="T812" i="4" s="1"/>
  <c r="V812" i="4" s="1"/>
  <c r="S6132" i="4"/>
  <c r="R6132" i="4" s="1"/>
  <c r="N1349" i="1"/>
  <c r="S6067" i="4"/>
  <c r="R6067" i="4" s="1"/>
  <c r="S805" i="4"/>
  <c r="R805" i="4" s="1"/>
  <c r="T805" i="4" s="1"/>
  <c r="V805" i="4" s="1"/>
  <c r="S1857" i="4"/>
  <c r="R1857" i="4" s="1"/>
  <c r="S6070" i="4"/>
  <c r="R6070" i="4" s="1"/>
  <c r="S6116" i="4"/>
  <c r="R6116" i="4" s="1"/>
  <c r="N1317" i="1"/>
  <c r="S1852" i="4"/>
  <c r="R1852" i="4" s="1"/>
  <c r="S6108" i="4"/>
  <c r="R6108" i="4" s="1"/>
  <c r="S799" i="4"/>
  <c r="R799" i="4" s="1"/>
  <c r="T799" i="4" s="1"/>
  <c r="V799" i="4" s="1"/>
  <c r="S6056" i="4"/>
  <c r="R6056" i="4" s="1"/>
  <c r="T6056" i="4" s="1"/>
  <c r="S785" i="4"/>
  <c r="R785" i="4" s="1"/>
  <c r="T785" i="4" s="1"/>
  <c r="V785" i="4" s="1"/>
  <c r="S6014" i="4"/>
  <c r="R6014" i="4" s="1"/>
  <c r="T6014" i="4" s="1"/>
  <c r="V6014" i="4" s="1"/>
  <c r="S6089" i="4"/>
  <c r="R6089" i="4" s="1"/>
  <c r="S5998" i="4"/>
  <c r="R5998" i="4" s="1"/>
  <c r="S6072" i="4"/>
  <c r="R6072" i="4" s="1"/>
  <c r="S777" i="4"/>
  <c r="R777" i="4" s="1"/>
  <c r="T777" i="4" s="1"/>
  <c r="V777" i="4" s="1"/>
  <c r="S5996" i="4"/>
  <c r="R5996" i="4" s="1"/>
  <c r="T5996" i="4" s="1"/>
  <c r="S6073" i="4"/>
  <c r="R6073" i="4" s="1"/>
  <c r="S762" i="4"/>
  <c r="R762" i="4" s="1"/>
  <c r="T762" i="4" s="1"/>
  <c r="V762" i="4" s="1"/>
  <c r="S6044" i="4"/>
  <c r="R6044" i="4" s="1"/>
  <c r="T6044" i="4" s="1"/>
  <c r="V6044" i="4" s="1"/>
  <c r="N1253" i="1"/>
  <c r="S6006" i="4"/>
  <c r="R6006" i="4" s="1"/>
  <c r="T6006" i="4" s="1"/>
  <c r="S773" i="4"/>
  <c r="R773" i="4" s="1"/>
  <c r="T773" i="4" s="1"/>
  <c r="V773" i="4" s="1"/>
  <c r="S5891" i="4"/>
  <c r="R5891" i="4" s="1"/>
  <c r="S5968" i="4"/>
  <c r="R5968" i="4" s="1"/>
  <c r="S5853" i="4"/>
  <c r="R5853" i="4" s="1"/>
  <c r="T5853" i="4" s="1"/>
  <c r="S5858" i="4"/>
  <c r="R5858" i="4" s="1"/>
  <c r="S5889" i="4"/>
  <c r="R5889" i="4" s="1"/>
  <c r="S5971" i="4"/>
  <c r="R5971" i="4" s="1"/>
  <c r="S736" i="4"/>
  <c r="R736" i="4" s="1"/>
  <c r="T736" i="4" s="1"/>
  <c r="V736" i="4" s="1"/>
  <c r="S1815" i="4"/>
  <c r="R1815" i="4" s="1"/>
  <c r="S1835" i="4"/>
  <c r="R1835" i="4" s="1"/>
  <c r="S5886" i="4"/>
  <c r="R5886" i="4" s="1"/>
  <c r="N1157" i="1"/>
  <c r="S725" i="4"/>
  <c r="R725" i="4" s="1"/>
  <c r="T725" i="4" s="1"/>
  <c r="V725" i="4" s="1"/>
  <c r="S5842" i="4"/>
  <c r="R5842" i="4" s="1"/>
  <c r="S5804" i="4"/>
  <c r="R5804" i="4" s="1"/>
  <c r="T5804" i="4" s="1"/>
  <c r="T5805" i="4" s="1"/>
  <c r="V5805" i="4" s="1"/>
  <c r="S5776" i="4"/>
  <c r="R5776" i="4" s="1"/>
  <c r="S1788" i="4"/>
  <c r="R1788" i="4" s="1"/>
  <c r="S5654" i="4"/>
  <c r="R5654" i="4" s="1"/>
  <c r="S5811" i="4"/>
  <c r="R5811" i="4" s="1"/>
  <c r="S5774" i="4"/>
  <c r="R5774" i="4" s="1"/>
  <c r="S1809" i="4"/>
  <c r="R1809" i="4" s="1"/>
  <c r="T1809" i="4" s="1"/>
  <c r="S695" i="4"/>
  <c r="R695" i="4" s="1"/>
  <c r="T695" i="4" s="1"/>
  <c r="V695" i="4" s="1"/>
  <c r="S1786" i="4"/>
  <c r="R1786" i="4" s="1"/>
  <c r="S5649" i="4"/>
  <c r="R5649" i="4" s="1"/>
  <c r="S5773" i="4"/>
  <c r="R5773" i="4" s="1"/>
  <c r="S5770" i="4"/>
  <c r="R5770" i="4" s="1"/>
  <c r="T5770" i="4" s="1"/>
  <c r="S2777" i="4"/>
  <c r="R2777" i="4" s="1"/>
  <c r="S5817" i="4"/>
  <c r="R5817" i="4" s="1"/>
  <c r="S5766" i="4"/>
  <c r="R5766" i="4" s="1"/>
  <c r="S709" i="4"/>
  <c r="R709" i="4" s="1"/>
  <c r="T709" i="4" s="1"/>
  <c r="V709" i="4" s="1"/>
  <c r="S5724" i="4"/>
  <c r="R5724" i="4" s="1"/>
  <c r="T5724" i="4" s="1"/>
  <c r="S5750" i="4"/>
  <c r="R5750" i="4" s="1"/>
  <c r="S1804" i="4"/>
  <c r="R1804" i="4" s="1"/>
  <c r="S5583" i="4"/>
  <c r="R5583" i="4" s="1"/>
  <c r="S1773" i="4"/>
  <c r="R1773" i="4" s="1"/>
  <c r="S2769" i="4"/>
  <c r="R2769" i="4" s="1"/>
  <c r="S5752" i="4"/>
  <c r="R5752" i="4" s="1"/>
  <c r="S680" i="4"/>
  <c r="R680" i="4" s="1"/>
  <c r="T680" i="4" s="1"/>
  <c r="V680" i="4" s="1"/>
  <c r="S5586" i="4"/>
  <c r="R5586" i="4" s="1"/>
  <c r="S5781" i="4"/>
  <c r="R5781" i="4" s="1"/>
  <c r="S5822" i="4"/>
  <c r="R5822" i="4" s="1"/>
  <c r="S5779" i="4"/>
  <c r="R5779" i="4" s="1"/>
  <c r="S5826" i="4"/>
  <c r="R5826" i="4" s="1"/>
  <c r="S5663" i="4"/>
  <c r="R5663" i="4" s="1"/>
  <c r="S696" i="4"/>
  <c r="R696" i="4" s="1"/>
  <c r="T696" i="4" s="1"/>
  <c r="V696" i="4" s="1"/>
  <c r="S5820" i="4"/>
  <c r="R5820" i="4" s="1"/>
  <c r="S1806" i="4"/>
  <c r="R1806" i="4" s="1"/>
  <c r="S5783" i="4"/>
  <c r="R5783" i="4" s="1"/>
  <c r="S5785" i="4"/>
  <c r="R5785" i="4" s="1"/>
  <c r="S5657" i="4"/>
  <c r="R5657" i="4" s="1"/>
  <c r="S1004" i="4"/>
  <c r="R1004" i="4" s="1"/>
  <c r="T1004" i="4" s="1"/>
  <c r="V1004" i="4" s="1"/>
  <c r="S1015" i="4"/>
  <c r="R1015" i="4" s="1"/>
  <c r="N1460" i="1"/>
  <c r="S855" i="4"/>
  <c r="R855" i="4" s="1"/>
  <c r="T855" i="4" s="1"/>
  <c r="V855" i="4" s="1"/>
  <c r="S6161" i="4"/>
  <c r="R6161" i="4" s="1"/>
  <c r="T6161" i="4" s="1"/>
  <c r="S6191" i="4"/>
  <c r="R6191" i="4" s="1"/>
  <c r="S6190" i="4"/>
  <c r="R6190" i="4" s="1"/>
  <c r="N1428" i="1"/>
  <c r="S6138" i="4"/>
  <c r="R6138" i="4" s="1"/>
  <c r="T6138" i="4" s="1"/>
  <c r="V6138" i="4" s="1"/>
  <c r="S844" i="4"/>
  <c r="R844" i="4" s="1"/>
  <c r="T844" i="4" s="1"/>
  <c r="V844" i="4" s="1"/>
  <c r="N1412" i="1"/>
  <c r="S6169" i="4"/>
  <c r="R6169" i="4" s="1"/>
  <c r="S835" i="4"/>
  <c r="R835" i="4" s="1"/>
  <c r="T835" i="4" s="1"/>
  <c r="V835" i="4" s="1"/>
  <c r="N1396" i="1"/>
  <c r="S6131" i="4"/>
  <c r="R6131" i="4" s="1"/>
  <c r="S6098" i="4"/>
  <c r="R6098" i="4" s="1"/>
  <c r="T6098" i="4" s="1"/>
  <c r="S6145" i="4"/>
  <c r="R6145" i="4" s="1"/>
  <c r="S818" i="4"/>
  <c r="R818" i="4" s="1"/>
  <c r="T818" i="4" s="1"/>
  <c r="S6128" i="4"/>
  <c r="R6128" i="4" s="1"/>
  <c r="S819" i="4"/>
  <c r="R819" i="4" s="1"/>
  <c r="S1863" i="4"/>
  <c r="R1863" i="4" s="1"/>
  <c r="T1863" i="4" s="1"/>
  <c r="V1863" i="4" s="1"/>
  <c r="S6152" i="4"/>
  <c r="R6152" i="4" s="1"/>
  <c r="S825" i="4"/>
  <c r="R825" i="4" s="1"/>
  <c r="T825" i="4" s="1"/>
  <c r="V825" i="4" s="1"/>
  <c r="S1862" i="4"/>
  <c r="R1862" i="4" s="1"/>
  <c r="T1862" i="4" s="1"/>
  <c r="V1862" i="4" s="1"/>
  <c r="S811" i="4"/>
  <c r="R811" i="4" s="1"/>
  <c r="T811" i="4" s="1"/>
  <c r="V811" i="4" s="1"/>
  <c r="S6096" i="4"/>
  <c r="R6096" i="4" s="1"/>
  <c r="S1860" i="4"/>
  <c r="R1860" i="4" s="1"/>
  <c r="T1860" i="4" s="1"/>
  <c r="V1860" i="4" s="1"/>
  <c r="S6031" i="4"/>
  <c r="R6031" i="4" s="1"/>
  <c r="S1849" i="4"/>
  <c r="R1849" i="4" s="1"/>
  <c r="S6082" i="4"/>
  <c r="R6082" i="4" s="1"/>
  <c r="S6097" i="4"/>
  <c r="R6097" i="4" s="1"/>
  <c r="S6034" i="4"/>
  <c r="R6034" i="4" s="1"/>
  <c r="S6081" i="4"/>
  <c r="R6081" i="4" s="1"/>
  <c r="S791" i="4"/>
  <c r="R791" i="4" s="1"/>
  <c r="T791" i="4" s="1"/>
  <c r="V791" i="4" s="1"/>
  <c r="S6068" i="4"/>
  <c r="R6068" i="4" s="1"/>
  <c r="S1858" i="4"/>
  <c r="R1858" i="4" s="1"/>
  <c r="S798" i="4"/>
  <c r="R798" i="4" s="1"/>
  <c r="T798" i="4" s="1"/>
  <c r="V798" i="4" s="1"/>
  <c r="S6105" i="4"/>
  <c r="R6105" i="4" s="1"/>
  <c r="T6105" i="4" s="1"/>
  <c r="V6105" i="4" s="1"/>
  <c r="S6066" i="4"/>
  <c r="R6066" i="4" s="1"/>
  <c r="T6066" i="4" s="1"/>
  <c r="T6067" i="4" s="1"/>
  <c r="S1856" i="4"/>
  <c r="R1856" i="4" s="1"/>
  <c r="S6037" i="4"/>
  <c r="R6037" i="4" s="1"/>
  <c r="S6035" i="4"/>
  <c r="R6035" i="4" s="1"/>
  <c r="T6035" i="4" s="1"/>
  <c r="S6013" i="4"/>
  <c r="R6013" i="4" s="1"/>
  <c r="S6010" i="4"/>
  <c r="R6010" i="4" s="1"/>
  <c r="T6010" i="4" s="1"/>
  <c r="S6086" i="4"/>
  <c r="R6086" i="4" s="1"/>
  <c r="S784" i="4"/>
  <c r="R784" i="4" s="1"/>
  <c r="T784" i="4" s="1"/>
  <c r="V784" i="4" s="1"/>
  <c r="S1844" i="4"/>
  <c r="R1844" i="4" s="1"/>
  <c r="N1284" i="1"/>
  <c r="S1851" i="4"/>
  <c r="R1851" i="4" s="1"/>
  <c r="T1851" i="4" s="1"/>
  <c r="S776" i="4"/>
  <c r="R776" i="4" s="1"/>
  <c r="T776" i="4" s="1"/>
  <c r="V776" i="4" s="1"/>
  <c r="S6057" i="4"/>
  <c r="R6057" i="4" s="1"/>
  <c r="T6057" i="4" s="1"/>
  <c r="S5993" i="4"/>
  <c r="R5993" i="4" s="1"/>
  <c r="T5993" i="4" s="1"/>
  <c r="S1854" i="4"/>
  <c r="R1854" i="4" s="1"/>
  <c r="N1268" i="1"/>
  <c r="S6043" i="4"/>
  <c r="R6043" i="4" s="1"/>
  <c r="S761" i="4"/>
  <c r="R761" i="4" s="1"/>
  <c r="T761" i="4" s="1"/>
  <c r="V761" i="4" s="1"/>
  <c r="S5951" i="4"/>
  <c r="R5951" i="4" s="1"/>
  <c r="S5949" i="4"/>
  <c r="R5949" i="4" s="1"/>
  <c r="T5949" i="4" s="1"/>
  <c r="S6041" i="4"/>
  <c r="R6041" i="4" s="1"/>
  <c r="N1252" i="1"/>
  <c r="S772" i="4"/>
  <c r="R772" i="4" s="1"/>
  <c r="T772" i="4" s="1"/>
  <c r="V772" i="4" s="1"/>
  <c r="S5983" i="4"/>
  <c r="R5983" i="4" s="1"/>
  <c r="S5982" i="4"/>
  <c r="R5982" i="4" s="1"/>
  <c r="S6064" i="4"/>
  <c r="R6064" i="4" s="1"/>
  <c r="S1820" i="4"/>
  <c r="R1820" i="4" s="1"/>
  <c r="S735" i="4"/>
  <c r="R735" i="4" s="1"/>
  <c r="T735" i="4" s="1"/>
  <c r="V735" i="4" s="1"/>
  <c r="S5847" i="4"/>
  <c r="R5847" i="4" s="1"/>
  <c r="S5966" i="4"/>
  <c r="R5966" i="4" s="1"/>
  <c r="S5963" i="4"/>
  <c r="R5963" i="4" s="1"/>
  <c r="S1822" i="4"/>
  <c r="R1822" i="4" s="1"/>
  <c r="S5962" i="4"/>
  <c r="R5962" i="4" s="1"/>
  <c r="S5881" i="4"/>
  <c r="R5881" i="4" s="1"/>
  <c r="S5883" i="4"/>
  <c r="R5883" i="4" s="1"/>
  <c r="S5936" i="4"/>
  <c r="R5936" i="4" s="1"/>
  <c r="S5801" i="4"/>
  <c r="R5801" i="4" s="1"/>
  <c r="S724" i="4"/>
  <c r="R724" i="4" s="1"/>
  <c r="T724" i="4" s="1"/>
  <c r="V724" i="4" s="1"/>
  <c r="S5933" i="4"/>
  <c r="R5933" i="4" s="1"/>
  <c r="S5720" i="4"/>
  <c r="R5720" i="4" s="1"/>
  <c r="S5869" i="4"/>
  <c r="R5869" i="4" s="1"/>
  <c r="T5869" i="4" s="1"/>
  <c r="S5874" i="4"/>
  <c r="R5874" i="4" s="1"/>
  <c r="S5764" i="4"/>
  <c r="R5764" i="4" s="1"/>
  <c r="S708" i="4"/>
  <c r="R708" i="4" s="1"/>
  <c r="T708" i="4" s="1"/>
  <c r="V708" i="4" s="1"/>
  <c r="S5704" i="4"/>
  <c r="R5704" i="4" s="1"/>
  <c r="S5700" i="4"/>
  <c r="R5700" i="4" s="1"/>
  <c r="S5744" i="4"/>
  <c r="R5744" i="4" s="1"/>
  <c r="S5702" i="4"/>
  <c r="R5702" i="4" s="1"/>
  <c r="S5748" i="4"/>
  <c r="R5748" i="4" s="1"/>
  <c r="S679" i="4"/>
  <c r="R679" i="4" s="1"/>
  <c r="T679" i="4" s="1"/>
  <c r="V679" i="4" s="1"/>
  <c r="S5698" i="4"/>
  <c r="R5698" i="4" s="1"/>
  <c r="S5577" i="4"/>
  <c r="R5577" i="4" s="1"/>
  <c r="S5742" i="4"/>
  <c r="R5742" i="4" s="1"/>
  <c r="S2774" i="4"/>
  <c r="R2774" i="4" s="1"/>
  <c r="T2774" i="4" s="1"/>
  <c r="V2774" i="4" s="1"/>
  <c r="S5570" i="4"/>
  <c r="R5570" i="4" s="1"/>
  <c r="S1794" i="4"/>
  <c r="R1794" i="4" s="1"/>
  <c r="S5501" i="4"/>
  <c r="R5501" i="4" s="1"/>
  <c r="S633" i="4"/>
  <c r="R633" i="4" s="1"/>
  <c r="T633" i="4" s="1"/>
  <c r="V633" i="4" s="1"/>
  <c r="S5300" i="4"/>
  <c r="R5300" i="4" s="1"/>
  <c r="S5455" i="4"/>
  <c r="R5455" i="4" s="1"/>
  <c r="S5297" i="4"/>
  <c r="R5297" i="4" s="1"/>
  <c r="S5452" i="4"/>
  <c r="R5452" i="4" s="1"/>
  <c r="T5452" i="4" s="1"/>
  <c r="T5453" i="4" s="1"/>
  <c r="T5454" i="4" s="1"/>
  <c r="W619" i="4"/>
  <c r="AB619" i="4"/>
  <c r="S1095" i="4"/>
  <c r="R1095" i="4" s="1"/>
  <c r="T1095" i="4" s="1"/>
  <c r="S1058" i="4"/>
  <c r="R1058" i="4" s="1"/>
  <c r="S1065" i="4"/>
  <c r="R1065" i="4" s="1"/>
  <c r="T1065" i="4" s="1"/>
  <c r="V1065" i="4" s="1"/>
  <c r="S1014" i="4"/>
  <c r="R1014" i="4" s="1"/>
  <c r="T1014" i="4" s="1"/>
  <c r="T1015" i="4" s="1"/>
  <c r="T1016" i="4" s="1"/>
  <c r="S1026" i="4"/>
  <c r="R1026" i="4" s="1"/>
  <c r="T1026" i="4" s="1"/>
  <c r="V1026" i="4" s="1"/>
  <c r="S1047" i="4"/>
  <c r="R1047" i="4" s="1"/>
  <c r="S5806" i="4"/>
  <c r="R5806" i="4" s="1"/>
  <c r="T5806" i="4" s="1"/>
  <c r="S726" i="4"/>
  <c r="R726" i="4" s="1"/>
  <c r="T726" i="4" s="1"/>
  <c r="V726" i="4" s="1"/>
  <c r="S843" i="4"/>
  <c r="R843" i="4" s="1"/>
  <c r="T843" i="4" s="1"/>
  <c r="V843" i="4" s="1"/>
  <c r="S6137" i="4"/>
  <c r="R6137" i="4" s="1"/>
  <c r="T6137" i="4" s="1"/>
  <c r="V6137" i="4" s="1"/>
  <c r="N1411" i="1"/>
  <c r="S6167" i="4"/>
  <c r="R6167" i="4" s="1"/>
  <c r="S6120" i="4"/>
  <c r="R6120" i="4" s="1"/>
  <c r="T6120" i="4" s="1"/>
  <c r="S834" i="4"/>
  <c r="R834" i="4" s="1"/>
  <c r="T834" i="4" s="1"/>
  <c r="V834" i="4" s="1"/>
  <c r="S6126" i="4"/>
  <c r="R6126" i="4" s="1"/>
  <c r="T6126" i="4" s="1"/>
  <c r="V6126" i="4" s="1"/>
  <c r="S6141" i="4"/>
  <c r="R6141" i="4" s="1"/>
  <c r="S817" i="4"/>
  <c r="R817" i="4" s="1"/>
  <c r="T817" i="4" s="1"/>
  <c r="V817" i="4" s="1"/>
  <c r="S6095" i="4"/>
  <c r="R6095" i="4" s="1"/>
  <c r="T6095" i="4" s="1"/>
  <c r="S6032" i="4"/>
  <c r="R6032" i="4" s="1"/>
  <c r="S6083" i="4"/>
  <c r="R6083" i="4" s="1"/>
  <c r="S6030" i="4"/>
  <c r="R6030" i="4" s="1"/>
  <c r="T6030" i="4" s="1"/>
  <c r="T6031" i="4" s="1"/>
  <c r="S783" i="4"/>
  <c r="R783" i="4" s="1"/>
  <c r="T783" i="4" s="1"/>
  <c r="V783" i="4" s="1"/>
  <c r="S1848" i="4"/>
  <c r="R1848" i="4" s="1"/>
  <c r="S1850" i="4"/>
  <c r="R1850" i="4" s="1"/>
  <c r="N1283" i="1"/>
  <c r="S5990" i="4"/>
  <c r="R5990" i="4" s="1"/>
  <c r="S1842" i="4"/>
  <c r="R1842" i="4" s="1"/>
  <c r="S5989" i="4"/>
  <c r="R5989" i="4" s="1"/>
  <c r="S1840" i="4"/>
  <c r="R1840" i="4" s="1"/>
  <c r="S775" i="4"/>
  <c r="R775" i="4" s="1"/>
  <c r="T775" i="4" s="1"/>
  <c r="V775" i="4" s="1"/>
  <c r="S1855" i="4"/>
  <c r="R1855" i="4" s="1"/>
  <c r="T1855" i="4" s="1"/>
  <c r="T1856" i="4" s="1"/>
  <c r="S6054" i="4"/>
  <c r="R6054" i="4" s="1"/>
  <c r="T6054" i="4" s="1"/>
  <c r="S6069" i="4"/>
  <c r="R6069" i="4" s="1"/>
  <c r="N1267" i="1"/>
  <c r="S1843" i="4"/>
  <c r="R1843" i="4" s="1"/>
  <c r="T1843" i="4" s="1"/>
  <c r="S1846" i="4"/>
  <c r="R1846" i="4" s="1"/>
  <c r="S5946" i="4"/>
  <c r="R5946" i="4" s="1"/>
  <c r="S6011" i="4"/>
  <c r="R6011" i="4" s="1"/>
  <c r="S6038" i="4"/>
  <c r="R6038" i="4" s="1"/>
  <c r="S760" i="4"/>
  <c r="R760" i="4" s="1"/>
  <c r="T760" i="4" s="1"/>
  <c r="V760" i="4" s="1"/>
  <c r="S6004" i="4"/>
  <c r="R6004" i="4" s="1"/>
  <c r="S771" i="4"/>
  <c r="R771" i="4" s="1"/>
  <c r="T771" i="4" s="1"/>
  <c r="V771" i="4" s="1"/>
  <c r="S6001" i="4"/>
  <c r="R6001" i="4" s="1"/>
  <c r="S5980" i="4"/>
  <c r="R5980" i="4" s="1"/>
  <c r="T5980" i="4" s="1"/>
  <c r="V5980" i="4" s="1"/>
  <c r="N1235" i="1"/>
  <c r="S5959" i="4"/>
  <c r="R5959" i="4" s="1"/>
  <c r="T5959" i="4" s="1"/>
  <c r="S6029" i="4"/>
  <c r="R6029" i="4" s="1"/>
  <c r="S758" i="4"/>
  <c r="R758" i="4" s="1"/>
  <c r="T758" i="4" s="1"/>
  <c r="V758" i="4" s="1"/>
  <c r="S5838" i="4"/>
  <c r="R5838" i="4" s="1"/>
  <c r="S5835" i="4"/>
  <c r="R5835" i="4" s="1"/>
  <c r="S5795" i="4"/>
  <c r="R5795" i="4" s="1"/>
  <c r="T5795" i="4" s="1"/>
  <c r="S723" i="4"/>
  <c r="R723" i="4" s="1"/>
  <c r="T723" i="4" s="1"/>
  <c r="V723" i="4" s="1"/>
  <c r="S5878" i="4"/>
  <c r="R5878" i="4" s="1"/>
  <c r="T5878" i="4" s="1"/>
  <c r="V5878" i="4" s="1"/>
  <c r="S5909" i="4"/>
  <c r="R5909" i="4" s="1"/>
  <c r="T5909" i="4" s="1"/>
  <c r="V5909" i="4" s="1"/>
  <c r="S5713" i="4"/>
  <c r="R5713" i="4" s="1"/>
  <c r="T5713" i="4" s="1"/>
  <c r="T5714" i="4" s="1"/>
  <c r="T5715" i="4" s="1"/>
  <c r="S5760" i="4"/>
  <c r="R5760" i="4" s="1"/>
  <c r="S707" i="4"/>
  <c r="R707" i="4" s="1"/>
  <c r="T707" i="4" s="1"/>
  <c r="V707" i="4" s="1"/>
  <c r="S5716" i="4"/>
  <c r="R5716" i="4" s="1"/>
  <c r="S5757" i="4"/>
  <c r="R5757" i="4" s="1"/>
  <c r="S5562" i="4"/>
  <c r="R5562" i="4" s="1"/>
  <c r="S1769" i="4"/>
  <c r="R1769" i="4" s="1"/>
  <c r="S5567" i="4"/>
  <c r="R5567" i="4" s="1"/>
  <c r="S5734" i="4"/>
  <c r="R5734" i="4" s="1"/>
  <c r="S678" i="4"/>
  <c r="R678" i="4" s="1"/>
  <c r="T678" i="4" s="1"/>
  <c r="V678" i="4" s="1"/>
  <c r="S5691" i="4"/>
  <c r="R5691" i="4" s="1"/>
  <c r="S2771" i="4"/>
  <c r="R2771" i="4" s="1"/>
  <c r="S1770" i="4"/>
  <c r="R1770" i="4" s="1"/>
  <c r="S5739" i="4"/>
  <c r="R5739" i="4" s="1"/>
  <c r="S5695" i="4"/>
  <c r="R5695" i="4" s="1"/>
  <c r="S5731" i="4"/>
  <c r="R5731" i="4" s="1"/>
  <c r="S5564" i="4"/>
  <c r="R5564" i="4" s="1"/>
  <c r="S1799" i="4"/>
  <c r="R1799" i="4" s="1"/>
  <c r="T1799" i="4" s="1"/>
  <c r="S5688" i="4"/>
  <c r="R5688" i="4" s="1"/>
  <c r="T5688" i="4" s="1"/>
  <c r="S5736" i="4"/>
  <c r="R5736" i="4" s="1"/>
  <c r="S5693" i="4"/>
  <c r="R5693" i="4" s="1"/>
  <c r="S5644" i="4"/>
  <c r="R5644" i="4" s="1"/>
  <c r="S5508" i="4"/>
  <c r="R5508" i="4" s="1"/>
  <c r="T5508" i="4" s="1"/>
  <c r="V5508" i="4" s="1"/>
  <c r="S669" i="4"/>
  <c r="R669" i="4" s="1"/>
  <c r="T669" i="4" s="1"/>
  <c r="V669" i="4" s="1"/>
  <c r="S5293" i="4"/>
  <c r="R5293" i="4" s="1"/>
  <c r="T5293" i="4" s="1"/>
  <c r="T5294" i="4" s="1"/>
  <c r="S5446" i="4"/>
  <c r="R5446" i="4" s="1"/>
  <c r="T5446" i="4" s="1"/>
  <c r="T5447" i="4" s="1"/>
  <c r="S5449" i="4"/>
  <c r="R5449" i="4" s="1"/>
  <c r="S5498" i="4"/>
  <c r="R5498" i="4" s="1"/>
  <c r="S1746" i="4"/>
  <c r="R1746" i="4" s="1"/>
  <c r="T1746" i="4" s="1"/>
  <c r="S632" i="4"/>
  <c r="R632" i="4" s="1"/>
  <c r="T632" i="4" s="1"/>
  <c r="V632" i="4" s="1"/>
  <c r="S5568" i="4"/>
  <c r="R5568" i="4" s="1"/>
  <c r="S5565" i="4"/>
  <c r="R5565" i="4" s="1"/>
  <c r="S2740" i="4"/>
  <c r="R2740" i="4" s="1"/>
  <c r="T2740" i="4" s="1"/>
  <c r="S5560" i="4"/>
  <c r="R5560" i="4" s="1"/>
  <c r="T5560" i="4" s="1"/>
  <c r="T5561" i="4" s="1"/>
  <c r="S1768" i="4"/>
  <c r="R1768" i="4" s="1"/>
  <c r="T1768" i="4" s="1"/>
  <c r="S2772" i="4"/>
  <c r="R2772" i="4" s="1"/>
  <c r="S2741" i="4"/>
  <c r="R2741" i="4" s="1"/>
  <c r="S5696" i="4"/>
  <c r="R5696" i="4" s="1"/>
  <c r="S5515" i="4"/>
  <c r="R5515" i="4" s="1"/>
  <c r="S5689" i="4"/>
  <c r="R5689" i="4" s="1"/>
  <c r="S2745" i="4"/>
  <c r="R2745" i="4" s="1"/>
  <c r="S5694" i="4"/>
  <c r="R5694" i="4" s="1"/>
  <c r="S2768" i="4"/>
  <c r="R2768" i="4" s="1"/>
  <c r="T2768" i="4" s="1"/>
  <c r="S5563" i="4"/>
  <c r="R5563" i="4" s="1"/>
  <c r="S670" i="4"/>
  <c r="R670" i="4" s="1"/>
  <c r="T670" i="4" s="1"/>
  <c r="V670" i="4" s="1"/>
  <c r="S5513" i="4"/>
  <c r="R5513" i="4" s="1"/>
  <c r="N1490" i="1"/>
  <c r="S866" i="4"/>
  <c r="R866" i="4" s="1"/>
  <c r="T866" i="4" s="1"/>
  <c r="V866" i="4" s="1"/>
  <c r="N1426" i="1"/>
  <c r="S842" i="4"/>
  <c r="R842" i="4" s="1"/>
  <c r="S6176" i="4"/>
  <c r="R6176" i="4" s="1"/>
  <c r="T6176" i="4" s="1"/>
  <c r="V6176" i="4" s="1"/>
  <c r="S6134" i="4"/>
  <c r="R6134" i="4" s="1"/>
  <c r="T6134" i="4" s="1"/>
  <c r="S6157" i="4"/>
  <c r="R6157" i="4" s="1"/>
  <c r="S6154" i="4"/>
  <c r="R6154" i="4" s="1"/>
  <c r="S833" i="4"/>
  <c r="R833" i="4" s="1"/>
  <c r="T833" i="4" s="1"/>
  <c r="V833" i="4" s="1"/>
  <c r="S6118" i="4"/>
  <c r="R6118" i="4" s="1"/>
  <c r="T6118" i="4" s="1"/>
  <c r="S5942" i="4"/>
  <c r="R5942" i="4" s="1"/>
  <c r="S1830" i="4"/>
  <c r="R1830" i="4" s="1"/>
  <c r="S5940" i="4"/>
  <c r="R5940" i="4" s="1"/>
  <c r="S1832" i="4"/>
  <c r="R1832" i="4" s="1"/>
  <c r="S759" i="4"/>
  <c r="R759" i="4" s="1"/>
  <c r="T759" i="4" s="1"/>
  <c r="V759" i="4" s="1"/>
  <c r="S6033" i="4"/>
  <c r="R6033" i="4" s="1"/>
  <c r="S6008" i="4"/>
  <c r="R6008" i="4" s="1"/>
  <c r="S1847" i="4"/>
  <c r="R1847" i="4" s="1"/>
  <c r="T1847" i="4" s="1"/>
  <c r="S5975" i="4"/>
  <c r="R5975" i="4" s="1"/>
  <c r="T5975" i="4" s="1"/>
  <c r="S770" i="4"/>
  <c r="R770" i="4" s="1"/>
  <c r="T770" i="4" s="1"/>
  <c r="V770" i="4" s="1"/>
  <c r="S6061" i="4"/>
  <c r="R6061" i="4" s="1"/>
  <c r="S5979" i="4"/>
  <c r="R5979" i="4" s="1"/>
  <c r="S5978" i="4"/>
  <c r="R5978" i="4" s="1"/>
  <c r="N1234" i="1"/>
  <c r="S5937" i="4"/>
  <c r="R5937" i="4" s="1"/>
  <c r="T5937" i="4" s="1"/>
  <c r="V5937" i="4" s="1"/>
  <c r="S757" i="4"/>
  <c r="R757" i="4" s="1"/>
  <c r="T757" i="4" s="1"/>
  <c r="V757" i="4" s="1"/>
  <c r="S6027" i="4"/>
  <c r="R6027" i="4" s="1"/>
  <c r="S5985" i="4"/>
  <c r="R5985" i="4" s="1"/>
  <c r="T5985" i="4" s="1"/>
  <c r="V5985" i="4" s="1"/>
  <c r="S750" i="4"/>
  <c r="R750" i="4" s="1"/>
  <c r="T750" i="4" s="1"/>
  <c r="V750" i="4" s="1"/>
  <c r="S5791" i="4"/>
  <c r="R5791" i="4" s="1"/>
  <c r="T5791" i="4" s="1"/>
  <c r="S722" i="4"/>
  <c r="R722" i="4" s="1"/>
  <c r="T722" i="4" s="1"/>
  <c r="V722" i="4" s="1"/>
  <c r="S5794" i="4"/>
  <c r="R5794" i="4" s="1"/>
  <c r="S5930" i="4"/>
  <c r="R5930" i="4" s="1"/>
  <c r="S5929" i="4"/>
  <c r="R5929" i="4" s="1"/>
  <c r="S1797" i="4"/>
  <c r="R1797" i="4" s="1"/>
  <c r="T1797" i="4" s="1"/>
  <c r="S706" i="4"/>
  <c r="R706" i="4" s="1"/>
  <c r="T706" i="4" s="1"/>
  <c r="V706" i="4" s="1"/>
  <c r="S5866" i="4"/>
  <c r="R5866" i="4" s="1"/>
  <c r="S5712" i="4"/>
  <c r="R5712" i="4" s="1"/>
  <c r="S1818" i="4"/>
  <c r="R1818" i="4" s="1"/>
  <c r="T1818" i="4" s="1"/>
  <c r="V1818" i="4" s="1"/>
  <c r="S5709" i="4"/>
  <c r="R5709" i="4" s="1"/>
  <c r="T5709" i="4" s="1"/>
  <c r="S5867" i="4"/>
  <c r="R5867" i="4" s="1"/>
  <c r="S1747" i="4"/>
  <c r="R1747" i="4" s="1"/>
  <c r="S1782" i="4"/>
  <c r="R1782" i="4" s="1"/>
  <c r="S2736" i="4"/>
  <c r="R2736" i="4" s="1"/>
  <c r="S657" i="4"/>
  <c r="R657" i="4" s="1"/>
  <c r="T657" i="4" s="1"/>
  <c r="V657" i="4" s="1"/>
  <c r="S5448" i="4"/>
  <c r="R5448" i="4" s="1"/>
  <c r="S5497" i="4"/>
  <c r="R5497" i="4" s="1"/>
  <c r="S5630" i="4"/>
  <c r="R5630" i="4" s="1"/>
  <c r="AB5809" i="4"/>
  <c r="S6091" i="4"/>
  <c r="R6091" i="4" s="1"/>
  <c r="S6015" i="4"/>
  <c r="R6015" i="4" s="1"/>
  <c r="T6015" i="4" s="1"/>
  <c r="S786" i="4"/>
  <c r="R786" i="4" s="1"/>
  <c r="T786" i="4" s="1"/>
  <c r="V786" i="4" s="1"/>
  <c r="S6018" i="4"/>
  <c r="R6018" i="4" s="1"/>
  <c r="S681" i="4"/>
  <c r="R681" i="4" s="1"/>
  <c r="T681" i="4" s="1"/>
  <c r="V681" i="4" s="1"/>
  <c r="S5587" i="4"/>
  <c r="R5587" i="4" s="1"/>
  <c r="T5587" i="4" s="1"/>
  <c r="S5755" i="4"/>
  <c r="R5755" i="4" s="1"/>
  <c r="S5754" i="4"/>
  <c r="R5754" i="4" s="1"/>
  <c r="N1489" i="1"/>
  <c r="S865" i="4"/>
  <c r="R865" i="4" s="1"/>
  <c r="T865" i="4" s="1"/>
  <c r="V865" i="4" s="1"/>
  <c r="W862" i="4"/>
  <c r="AB862" i="4"/>
  <c r="N1425" i="1"/>
  <c r="S840" i="4"/>
  <c r="R840" i="4" s="1"/>
  <c r="T840" i="4" s="1"/>
  <c r="S841" i="4"/>
  <c r="R841" i="4" s="1"/>
  <c r="S6175" i="4"/>
  <c r="R6175" i="4" s="1"/>
  <c r="T6175" i="4" s="1"/>
  <c r="S769" i="4"/>
  <c r="R769" i="4" s="1"/>
  <c r="T769" i="4" s="1"/>
  <c r="V769" i="4" s="1"/>
  <c r="S5972" i="4"/>
  <c r="R5972" i="4" s="1"/>
  <c r="T5972" i="4" s="1"/>
  <c r="N1233" i="1"/>
  <c r="S6021" i="4"/>
  <c r="R6021" i="4" s="1"/>
  <c r="T6021" i="4" s="1"/>
  <c r="S5958" i="4"/>
  <c r="R5958" i="4" s="1"/>
  <c r="S5935" i="4"/>
  <c r="R5935" i="4" s="1"/>
  <c r="S6025" i="4"/>
  <c r="R6025" i="4" s="1"/>
  <c r="S5934" i="4"/>
  <c r="R5934" i="4" s="1"/>
  <c r="S756" i="4"/>
  <c r="R756" i="4" s="1"/>
  <c r="T756" i="4" s="1"/>
  <c r="V756" i="4" s="1"/>
  <c r="S749" i="4"/>
  <c r="R749" i="4" s="1"/>
  <c r="T749" i="4" s="1"/>
  <c r="V749" i="4" s="1"/>
  <c r="S5907" i="4"/>
  <c r="R5907" i="4" s="1"/>
  <c r="T5907" i="4" s="1"/>
  <c r="V5907" i="4" s="1"/>
  <c r="N1153" i="1"/>
  <c r="S5927" i="4"/>
  <c r="R5927" i="4" s="1"/>
  <c r="S5787" i="4"/>
  <c r="R5787" i="4" s="1"/>
  <c r="T5787" i="4" s="1"/>
  <c r="S5925" i="4"/>
  <c r="R5925" i="4" s="1"/>
  <c r="S5789" i="4"/>
  <c r="R5789" i="4" s="1"/>
  <c r="S721" i="4"/>
  <c r="R721" i="4" s="1"/>
  <c r="T721" i="4" s="1"/>
  <c r="V721" i="4" s="1"/>
  <c r="N1137" i="1"/>
  <c r="S718" i="4"/>
  <c r="R718" i="4" s="1"/>
  <c r="T718" i="4" s="1"/>
  <c r="V718" i="4" s="1"/>
  <c r="S5767" i="4"/>
  <c r="R5767" i="4" s="1"/>
  <c r="T5767" i="4" s="1"/>
  <c r="S5708" i="4"/>
  <c r="R5708" i="4" s="1"/>
  <c r="S5864" i="4"/>
  <c r="R5864" i="4" s="1"/>
  <c r="S5862" i="4"/>
  <c r="R5862" i="4" s="1"/>
  <c r="S5706" i="4"/>
  <c r="R5706" i="4" s="1"/>
  <c r="T5706" i="4" s="1"/>
  <c r="S705" i="4"/>
  <c r="R705" i="4" s="1"/>
  <c r="T705" i="4" s="1"/>
  <c r="V705" i="4" s="1"/>
  <c r="S5595" i="4"/>
  <c r="R5595" i="4" s="1"/>
  <c r="S667" i="4"/>
  <c r="R667" i="4" s="1"/>
  <c r="T667" i="4" s="1"/>
  <c r="V667" i="4" s="1"/>
  <c r="S5682" i="4"/>
  <c r="R5682" i="4" s="1"/>
  <c r="S5504" i="4"/>
  <c r="R5504" i="4" s="1"/>
  <c r="T5504" i="4" s="1"/>
  <c r="S5679" i="4"/>
  <c r="R5679" i="4" s="1"/>
  <c r="S5641" i="4"/>
  <c r="R5641" i="4" s="1"/>
  <c r="S630" i="4"/>
  <c r="R630" i="4" s="1"/>
  <c r="T630" i="4" s="1"/>
  <c r="V630" i="4" s="1"/>
  <c r="S5435" i="4"/>
  <c r="R5435" i="4" s="1"/>
  <c r="S5430" i="4"/>
  <c r="R5430" i="4" s="1"/>
  <c r="S5483" i="4"/>
  <c r="R5483" i="4" s="1"/>
  <c r="S5433" i="4"/>
  <c r="R5433" i="4" s="1"/>
  <c r="S1742" i="4"/>
  <c r="R1742" i="4" s="1"/>
  <c r="S2697" i="4"/>
  <c r="R2697" i="4" s="1"/>
  <c r="S5482" i="4"/>
  <c r="R5482" i="4" s="1"/>
  <c r="S2733" i="4"/>
  <c r="R2733" i="4" s="1"/>
  <c r="T2733" i="4" s="1"/>
  <c r="S5280" i="4"/>
  <c r="R5280" i="4" s="1"/>
  <c r="S5438" i="4"/>
  <c r="R5438" i="4" s="1"/>
  <c r="S5488" i="4"/>
  <c r="R5488" i="4" s="1"/>
  <c r="S1740" i="4"/>
  <c r="R1740" i="4" s="1"/>
  <c r="T1740" i="4" s="1"/>
  <c r="S2694" i="4"/>
  <c r="R2694" i="4" s="1"/>
  <c r="T2694" i="4" s="1"/>
  <c r="T2695" i="4" s="1"/>
  <c r="T2696" i="4" s="1"/>
  <c r="S5485" i="4"/>
  <c r="R5485" i="4" s="1"/>
  <c r="S5273" i="4"/>
  <c r="R5273" i="4" s="1"/>
  <c r="S1028" i="4"/>
  <c r="R1028" i="4" s="1"/>
  <c r="S1018" i="4"/>
  <c r="R1018" i="4" s="1"/>
  <c r="T1018" i="4" s="1"/>
  <c r="T1019" i="4" s="1"/>
  <c r="S6109" i="4"/>
  <c r="R6109" i="4" s="1"/>
  <c r="T6109" i="4" s="1"/>
  <c r="V6109" i="4" s="1"/>
  <c r="S6059" i="4"/>
  <c r="R6059" i="4" s="1"/>
  <c r="T6059" i="4" s="1"/>
  <c r="V6059" i="4" s="1"/>
  <c r="S800" i="4"/>
  <c r="R800" i="4" s="1"/>
  <c r="T800" i="4" s="1"/>
  <c r="V800" i="4" s="1"/>
  <c r="N1504" i="1"/>
  <c r="S878" i="4"/>
  <c r="R878" i="4" s="1"/>
  <c r="T878" i="4" s="1"/>
  <c r="V878" i="4" s="1"/>
  <c r="N1488" i="1"/>
  <c r="S6200" i="4"/>
  <c r="R6200" i="4" s="1"/>
  <c r="T6200" i="4" s="1"/>
  <c r="V6200" i="4" s="1"/>
  <c r="S864" i="4"/>
  <c r="R864" i="4" s="1"/>
  <c r="T864" i="4" s="1"/>
  <c r="V864" i="4" s="1"/>
  <c r="S6181" i="4"/>
  <c r="R6181" i="4" s="1"/>
  <c r="T6181" i="4" s="1"/>
  <c r="N1472" i="1"/>
  <c r="S861" i="4"/>
  <c r="R861" i="4" s="1"/>
  <c r="T861" i="4" s="1"/>
  <c r="V861" i="4" s="1"/>
  <c r="N1440" i="1"/>
  <c r="S6160" i="4"/>
  <c r="R6160" i="4" s="1"/>
  <c r="T6160" i="4" s="1"/>
  <c r="V6160" i="4" s="1"/>
  <c r="S854" i="4"/>
  <c r="R854" i="4" s="1"/>
  <c r="T854" i="4" s="1"/>
  <c r="V854" i="4" s="1"/>
  <c r="N1424" i="1"/>
  <c r="S6173" i="4"/>
  <c r="R6173" i="4" s="1"/>
  <c r="S839" i="4"/>
  <c r="R839" i="4" s="1"/>
  <c r="T839" i="4" s="1"/>
  <c r="V839" i="4" s="1"/>
  <c r="S6130" i="4"/>
  <c r="R6130" i="4" s="1"/>
  <c r="S6127" i="4"/>
  <c r="R6127" i="4" s="1"/>
  <c r="T6127" i="4" s="1"/>
  <c r="S6174" i="4"/>
  <c r="R6174" i="4" s="1"/>
  <c r="N1408" i="1"/>
  <c r="S832" i="4"/>
  <c r="R832" i="4" s="1"/>
  <c r="T832" i="4" s="1"/>
  <c r="V832" i="4" s="1"/>
  <c r="S6115" i="4"/>
  <c r="R6115" i="4" s="1"/>
  <c r="T6115" i="4" s="1"/>
  <c r="S6117" i="4"/>
  <c r="R6117" i="4" s="1"/>
  <c r="S6164" i="4"/>
  <c r="R6164" i="4" s="1"/>
  <c r="S6163" i="4"/>
  <c r="R6163" i="4" s="1"/>
  <c r="N1248" i="1"/>
  <c r="S5969" i="4"/>
  <c r="R5969" i="4" s="1"/>
  <c r="S1837" i="4"/>
  <c r="R1837" i="4" s="1"/>
  <c r="S1834" i="4"/>
  <c r="R1834" i="4" s="1"/>
  <c r="S1853" i="4"/>
  <c r="R1853" i="4" s="1"/>
  <c r="S5994" i="4"/>
  <c r="R5994" i="4" s="1"/>
  <c r="S768" i="4"/>
  <c r="R768" i="4" s="1"/>
  <c r="T768" i="4" s="1"/>
  <c r="V768" i="4" s="1"/>
  <c r="S6058" i="4"/>
  <c r="R6058" i="4" s="1"/>
  <c r="N1232" i="1"/>
  <c r="S5953" i="4"/>
  <c r="R5953" i="4" s="1"/>
  <c r="S755" i="4"/>
  <c r="R755" i="4" s="1"/>
  <c r="T755" i="4" s="1"/>
  <c r="V755" i="4" s="1"/>
  <c r="S5931" i="4"/>
  <c r="R5931" i="4" s="1"/>
  <c r="T5931" i="4" s="1"/>
  <c r="T5933" i="4" s="1"/>
  <c r="N1216" i="1"/>
  <c r="S5984" i="4"/>
  <c r="R5984" i="4" s="1"/>
  <c r="S5956" i="4"/>
  <c r="R5956" i="4" s="1"/>
  <c r="S748" i="4"/>
  <c r="R748" i="4" s="1"/>
  <c r="T748" i="4" s="1"/>
  <c r="V748" i="4" s="1"/>
  <c r="N1152" i="1"/>
  <c r="S5823" i="4"/>
  <c r="R5823" i="4" s="1"/>
  <c r="S1826" i="4"/>
  <c r="R1826" i="4" s="1"/>
  <c r="S1807" i="4"/>
  <c r="R1807" i="4" s="1"/>
  <c r="S5819" i="4"/>
  <c r="R5819" i="4" s="1"/>
  <c r="S5821" i="4"/>
  <c r="R5821" i="4" s="1"/>
  <c r="S5920" i="4"/>
  <c r="R5920" i="4" s="1"/>
  <c r="S5778" i="4"/>
  <c r="R5778" i="4" s="1"/>
  <c r="S5825" i="4"/>
  <c r="R5825" i="4" s="1"/>
  <c r="S5919" i="4"/>
  <c r="R5919" i="4" s="1"/>
  <c r="S720" i="4"/>
  <c r="R720" i="4" s="1"/>
  <c r="T720" i="4" s="1"/>
  <c r="V720" i="4" s="1"/>
  <c r="S5784" i="4"/>
  <c r="R5784" i="4" s="1"/>
  <c r="S5923" i="4"/>
  <c r="R5923" i="4" s="1"/>
  <c r="N1136" i="1"/>
  <c r="S5765" i="4"/>
  <c r="R5765" i="4" s="1"/>
  <c r="T5765" i="4" s="1"/>
  <c r="T5766" i="4" s="1"/>
  <c r="V5766" i="4" s="1"/>
  <c r="S717" i="4"/>
  <c r="R717" i="4" s="1"/>
  <c r="T717" i="4" s="1"/>
  <c r="V717" i="4" s="1"/>
  <c r="S5876" i="4"/>
  <c r="R5876" i="4" s="1"/>
  <c r="N1088" i="1"/>
  <c r="S5703" i="4"/>
  <c r="R5703" i="4" s="1"/>
  <c r="S5743" i="4"/>
  <c r="R5743" i="4" s="1"/>
  <c r="S1795" i="4"/>
  <c r="R1795" i="4" s="1"/>
  <c r="S5697" i="4"/>
  <c r="R5697" i="4" s="1"/>
  <c r="S5747" i="4"/>
  <c r="R5747" i="4" s="1"/>
  <c r="S704" i="4"/>
  <c r="R704" i="4" s="1"/>
  <c r="T704" i="4" s="1"/>
  <c r="V704" i="4" s="1"/>
  <c r="S1816" i="4"/>
  <c r="R1816" i="4" s="1"/>
  <c r="S2773" i="4"/>
  <c r="R2773" i="4" s="1"/>
  <c r="T2773" i="4" s="1"/>
  <c r="V2773" i="4" s="1"/>
  <c r="S5856" i="4"/>
  <c r="R5856" i="4" s="1"/>
  <c r="S5741" i="4"/>
  <c r="R5741" i="4" s="1"/>
  <c r="S1796" i="4"/>
  <c r="R1796" i="4" s="1"/>
  <c r="S5855" i="4"/>
  <c r="R5855" i="4" s="1"/>
  <c r="S5745" i="4"/>
  <c r="R5745" i="4" s="1"/>
  <c r="S5860" i="4"/>
  <c r="R5860" i="4" s="1"/>
  <c r="S5685" i="4"/>
  <c r="R5685" i="4" s="1"/>
  <c r="S5643" i="4"/>
  <c r="R5643" i="4" s="1"/>
  <c r="T5643" i="4" s="1"/>
  <c r="S694" i="4"/>
  <c r="R694" i="4" s="1"/>
  <c r="T694" i="4" s="1"/>
  <c r="V694" i="4" s="1"/>
  <c r="N1024" i="1"/>
  <c r="S5634" i="4"/>
  <c r="R5634" i="4" s="1"/>
  <c r="S5675" i="4"/>
  <c r="R5675" i="4" s="1"/>
  <c r="S5499" i="4"/>
  <c r="R5499" i="4" s="1"/>
  <c r="T5499" i="4" s="1"/>
  <c r="T5500" i="4" s="1"/>
  <c r="S666" i="4"/>
  <c r="R666" i="4" s="1"/>
  <c r="T666" i="4" s="1"/>
  <c r="V666" i="4" s="1"/>
  <c r="S5502" i="4"/>
  <c r="R5502" i="4" s="1"/>
  <c r="S1743" i="4"/>
  <c r="R1743" i="4" s="1"/>
  <c r="S655" i="4"/>
  <c r="R655" i="4" s="1"/>
  <c r="T655" i="4" s="1"/>
  <c r="V655" i="4" s="1"/>
  <c r="S5618" i="4"/>
  <c r="R5618" i="4" s="1"/>
  <c r="S1745" i="4"/>
  <c r="R1745" i="4" s="1"/>
  <c r="S5429" i="4"/>
  <c r="R5429" i="4" s="1"/>
  <c r="S5484" i="4"/>
  <c r="R5484" i="4" s="1"/>
  <c r="S2732" i="4"/>
  <c r="R2732" i="4" s="1"/>
  <c r="T2732" i="4" s="1"/>
  <c r="V2732" i="4" s="1"/>
  <c r="S5616" i="4"/>
  <c r="R5616" i="4" s="1"/>
  <c r="S5614" i="4"/>
  <c r="R5614" i="4" s="1"/>
  <c r="S5432" i="4"/>
  <c r="R5432" i="4" s="1"/>
  <c r="S2734" i="4"/>
  <c r="R2734" i="4" s="1"/>
  <c r="S1775" i="4"/>
  <c r="R1775" i="4" s="1"/>
  <c r="T1775" i="4" s="1"/>
  <c r="S2737" i="4"/>
  <c r="R2737" i="4" s="1"/>
  <c r="S5437" i="4"/>
  <c r="R5437" i="4" s="1"/>
  <c r="S5487" i="4"/>
  <c r="R5487" i="4" s="1"/>
  <c r="S5621" i="4"/>
  <c r="R5621" i="4" s="1"/>
  <c r="N928" i="1"/>
  <c r="S595" i="4"/>
  <c r="R595" i="4" s="1"/>
  <c r="S5419" i="4"/>
  <c r="R5419" i="4" s="1"/>
  <c r="T5419" i="4" s="1"/>
  <c r="T5420" i="4" s="1"/>
  <c r="S2723" i="4"/>
  <c r="R2723" i="4" s="1"/>
  <c r="T2723" i="4" s="1"/>
  <c r="S2726" i="4"/>
  <c r="R2726" i="4" s="1"/>
  <c r="S1752" i="4"/>
  <c r="R1752" i="4" s="1"/>
  <c r="S5477" i="4"/>
  <c r="R5477" i="4" s="1"/>
  <c r="S1716" i="4"/>
  <c r="R1716" i="4" s="1"/>
  <c r="S5480" i="4"/>
  <c r="R5480" i="4" s="1"/>
  <c r="S5427" i="4"/>
  <c r="R5427" i="4" s="1"/>
  <c r="S5475" i="4"/>
  <c r="R5475" i="4" s="1"/>
  <c r="S5264" i="4"/>
  <c r="R5264" i="4" s="1"/>
  <c r="S5270" i="4"/>
  <c r="R5270" i="4" s="1"/>
  <c r="S5471" i="4"/>
  <c r="R5471" i="4" s="1"/>
  <c r="S5266" i="4"/>
  <c r="R5266" i="4" s="1"/>
  <c r="S629" i="4"/>
  <c r="R629" i="4" s="1"/>
  <c r="T629" i="4" s="1"/>
  <c r="V629" i="4" s="1"/>
  <c r="S1717" i="4"/>
  <c r="R1717" i="4" s="1"/>
  <c r="S2730" i="4"/>
  <c r="R2730" i="4" s="1"/>
  <c r="S5422" i="4"/>
  <c r="R5422" i="4" s="1"/>
  <c r="S1749" i="4"/>
  <c r="R1749" i="4" s="1"/>
  <c r="T1749" i="4" s="1"/>
  <c r="S5425" i="4"/>
  <c r="R5425" i="4" s="1"/>
  <c r="S5395" i="4"/>
  <c r="R5395" i="4" s="1"/>
  <c r="S1702" i="4"/>
  <c r="R1702" i="4" s="1"/>
  <c r="S5346" i="4"/>
  <c r="R5346" i="4" s="1"/>
  <c r="S5393" i="4"/>
  <c r="R5393" i="4" s="1"/>
  <c r="T5393" i="4" s="1"/>
  <c r="T5394" i="4" s="1"/>
  <c r="S615" i="4"/>
  <c r="R615" i="4" s="1"/>
  <c r="T615" i="4" s="1"/>
  <c r="V615" i="4" s="1"/>
  <c r="S5398" i="4"/>
  <c r="R5398" i="4" s="1"/>
  <c r="S5343" i="4"/>
  <c r="R5343" i="4" s="1"/>
  <c r="S1736" i="4"/>
  <c r="R1736" i="4" s="1"/>
  <c r="S5319" i="4"/>
  <c r="R5319" i="4" s="1"/>
  <c r="T5319" i="4" s="1"/>
  <c r="T5320" i="4" s="1"/>
  <c r="T5321" i="4" s="1"/>
  <c r="T5322" i="4" s="1"/>
  <c r="S5176" i="4"/>
  <c r="R5176" i="4" s="1"/>
  <c r="S5341" i="4"/>
  <c r="R5341" i="4" s="1"/>
  <c r="T5341" i="4" s="1"/>
  <c r="T5342" i="4" s="1"/>
  <c r="S2706" i="4"/>
  <c r="R2706" i="4" s="1"/>
  <c r="S1701" i="4"/>
  <c r="R1701" i="4" s="1"/>
  <c r="W1083" i="4"/>
  <c r="AB1083" i="4"/>
  <c r="S1041" i="4"/>
  <c r="R1041" i="4" s="1"/>
  <c r="T1041" i="4" s="1"/>
  <c r="V1041" i="4" s="1"/>
  <c r="S1032" i="4"/>
  <c r="R1032" i="4" s="1"/>
  <c r="S1059" i="4"/>
  <c r="R1059" i="4" s="1"/>
  <c r="S867" i="4"/>
  <c r="R867" i="4" s="1"/>
  <c r="T867" i="4" s="1"/>
  <c r="V867" i="4" s="1"/>
  <c r="S6201" i="4"/>
  <c r="R6201" i="4" s="1"/>
  <c r="T6201" i="4" s="1"/>
  <c r="S5944" i="4"/>
  <c r="R5944" i="4" s="1"/>
  <c r="S5812" i="4"/>
  <c r="R5812" i="4" s="1"/>
  <c r="S5913" i="4"/>
  <c r="R5913" i="4" s="1"/>
  <c r="S5916" i="4"/>
  <c r="R5916" i="4" s="1"/>
  <c r="S1811" i="4"/>
  <c r="R1811" i="4" s="1"/>
  <c r="S5910" i="4"/>
  <c r="R5910" i="4" s="1"/>
  <c r="T5910" i="4" s="1"/>
  <c r="S727" i="4"/>
  <c r="R727" i="4" s="1"/>
  <c r="T727" i="4" s="1"/>
  <c r="V727" i="4" s="1"/>
  <c r="S5815" i="4"/>
  <c r="R5815" i="4" s="1"/>
  <c r="S5939" i="4"/>
  <c r="R5939" i="4" s="1"/>
  <c r="S1828" i="4"/>
  <c r="R1828" i="4" s="1"/>
  <c r="T1828" i="4" s="1"/>
  <c r="S5915" i="4"/>
  <c r="R5915" i="4" s="1"/>
  <c r="N1520" i="1"/>
  <c r="S884" i="4"/>
  <c r="R884" i="4" s="1"/>
  <c r="T884" i="4" s="1"/>
  <c r="V884" i="4" s="1"/>
  <c r="S6207" i="4"/>
  <c r="R6207" i="4" s="1"/>
  <c r="N1503" i="1"/>
  <c r="S877" i="4"/>
  <c r="R877" i="4" s="1"/>
  <c r="T877" i="4" s="1"/>
  <c r="V877" i="4" s="1"/>
  <c r="N1487" i="1"/>
  <c r="S6199" i="4"/>
  <c r="R6199" i="4" s="1"/>
  <c r="S6177" i="4"/>
  <c r="R6177" i="4" s="1"/>
  <c r="T6177" i="4" s="1"/>
  <c r="S6198" i="4"/>
  <c r="R6198" i="4" s="1"/>
  <c r="T6198" i="4" s="1"/>
  <c r="S6180" i="4"/>
  <c r="R6180" i="4" s="1"/>
  <c r="S863" i="4"/>
  <c r="R863" i="4" s="1"/>
  <c r="T863" i="4" s="1"/>
  <c r="V863" i="4" s="1"/>
  <c r="N1471" i="1"/>
  <c r="S860" i="4"/>
  <c r="R860" i="4" s="1"/>
  <c r="T860" i="4" s="1"/>
  <c r="V860" i="4" s="1"/>
  <c r="S6172" i="4"/>
  <c r="R6172" i="4" s="1"/>
  <c r="T6172" i="4" s="1"/>
  <c r="S6197" i="4"/>
  <c r="R6197" i="4" s="1"/>
  <c r="S6196" i="4"/>
  <c r="R6196" i="4" s="1"/>
  <c r="T6196" i="4" s="1"/>
  <c r="N1439" i="1"/>
  <c r="S6168" i="4"/>
  <c r="R6168" i="4" s="1"/>
  <c r="S853" i="4"/>
  <c r="R853" i="4" s="1"/>
  <c r="T853" i="4" s="1"/>
  <c r="V853" i="4" s="1"/>
  <c r="S5991" i="4"/>
  <c r="R5991" i="4" s="1"/>
  <c r="S767" i="4"/>
  <c r="R767" i="4" s="1"/>
  <c r="T767" i="4" s="1"/>
  <c r="V767" i="4" s="1"/>
  <c r="S1839" i="4"/>
  <c r="R1839" i="4" s="1"/>
  <c r="S5987" i="4"/>
  <c r="R5987" i="4" s="1"/>
  <c r="T5987" i="4" s="1"/>
  <c r="S1841" i="4"/>
  <c r="R1841" i="4" s="1"/>
  <c r="S6055" i="4"/>
  <c r="R6055" i="4" s="1"/>
  <c r="S6016" i="4"/>
  <c r="R6016" i="4" s="1"/>
  <c r="S5928" i="4"/>
  <c r="R5928" i="4" s="1"/>
  <c r="T5928" i="4" s="1"/>
  <c r="S754" i="4"/>
  <c r="R754" i="4" s="1"/>
  <c r="T754" i="4" s="1"/>
  <c r="V754" i="4" s="1"/>
  <c r="S6017" i="4"/>
  <c r="R6017" i="4" s="1"/>
  <c r="S5900" i="4"/>
  <c r="R5900" i="4" s="1"/>
  <c r="T5900" i="4" s="1"/>
  <c r="S747" i="4"/>
  <c r="R747" i="4" s="1"/>
  <c r="T747" i="4" s="1"/>
  <c r="V747" i="4" s="1"/>
  <c r="S5903" i="4"/>
  <c r="R5903" i="4" s="1"/>
  <c r="S6002" i="4"/>
  <c r="R6002" i="4" s="1"/>
  <c r="N1151" i="1"/>
  <c r="S5917" i="4"/>
  <c r="R5917" i="4" s="1"/>
  <c r="S1810" i="4"/>
  <c r="R1810" i="4" s="1"/>
  <c r="S5911" i="4"/>
  <c r="R5911" i="4" s="1"/>
  <c r="S719" i="4"/>
  <c r="R719" i="4" s="1"/>
  <c r="T719" i="4" s="1"/>
  <c r="V719" i="4" s="1"/>
  <c r="S5810" i="4"/>
  <c r="R5810" i="4" s="1"/>
  <c r="T5810" i="4" s="1"/>
  <c r="T5811" i="4" s="1"/>
  <c r="S2776" i="4"/>
  <c r="R2776" i="4" s="1"/>
  <c r="S5816" i="4"/>
  <c r="R5816" i="4" s="1"/>
  <c r="S5772" i="4"/>
  <c r="R5772" i="4" s="1"/>
  <c r="S1812" i="4"/>
  <c r="R1812" i="4" s="1"/>
  <c r="S5814" i="4"/>
  <c r="R5814" i="4" s="1"/>
  <c r="S5813" i="4"/>
  <c r="R5813" i="4" s="1"/>
  <c r="S5914" i="4"/>
  <c r="R5914" i="4" s="1"/>
  <c r="S5873" i="4"/>
  <c r="R5873" i="4" s="1"/>
  <c r="S716" i="4"/>
  <c r="R716" i="4" s="1"/>
  <c r="T716" i="4" s="1"/>
  <c r="V716" i="4" s="1"/>
  <c r="S5763" i="4"/>
  <c r="R5763" i="4" s="1"/>
  <c r="S5840" i="4"/>
  <c r="R5840" i="4" s="1"/>
  <c r="T5840" i="4" s="1"/>
  <c r="N1087" i="1"/>
  <c r="S5735" i="4"/>
  <c r="R5735" i="4" s="1"/>
  <c r="S5692" i="4"/>
  <c r="R5692" i="4" s="1"/>
  <c r="S5733" i="4"/>
  <c r="R5733" i="4" s="1"/>
  <c r="S703" i="4"/>
  <c r="R703" i="4" s="1"/>
  <c r="T703" i="4" s="1"/>
  <c r="V703" i="4" s="1"/>
  <c r="S5852" i="4"/>
  <c r="R5852" i="4" s="1"/>
  <c r="S2779" i="4"/>
  <c r="R2779" i="4" s="1"/>
  <c r="T2779" i="4" s="1"/>
  <c r="V2779" i="4" s="1"/>
  <c r="S5690" i="4"/>
  <c r="R5690" i="4" s="1"/>
  <c r="S1800" i="4"/>
  <c r="R1800" i="4" s="1"/>
  <c r="S5846" i="4"/>
  <c r="R5846" i="4" s="1"/>
  <c r="S5738" i="4"/>
  <c r="R5738" i="4" s="1"/>
  <c r="S5730" i="4"/>
  <c r="R5730" i="4" s="1"/>
  <c r="T5730" i="4" s="1"/>
  <c r="S2770" i="4"/>
  <c r="R2770" i="4" s="1"/>
  <c r="S5849" i="4"/>
  <c r="R5849" i="4" s="1"/>
  <c r="S5496" i="4"/>
  <c r="R5496" i="4" s="1"/>
  <c r="T5496" i="4" s="1"/>
  <c r="S5671" i="4"/>
  <c r="R5671" i="4" s="1"/>
  <c r="S5670" i="4"/>
  <c r="R5670" i="4" s="1"/>
  <c r="S5628" i="4"/>
  <c r="R5628" i="4" s="1"/>
  <c r="T5628" i="4" s="1"/>
  <c r="S665" i="4"/>
  <c r="R665" i="4" s="1"/>
  <c r="T665" i="4" s="1"/>
  <c r="V665" i="4" s="1"/>
  <c r="S1780" i="4"/>
  <c r="R1780" i="4" s="1"/>
  <c r="T1780" i="4" s="1"/>
  <c r="S1783" i="4"/>
  <c r="R1783" i="4" s="1"/>
  <c r="S5611" i="4"/>
  <c r="R5611" i="4" s="1"/>
  <c r="S1750" i="4"/>
  <c r="R1750" i="4" s="1"/>
  <c r="S5476" i="4"/>
  <c r="R5476" i="4" s="1"/>
  <c r="S2724" i="4"/>
  <c r="R2724" i="4" s="1"/>
  <c r="S2725" i="4"/>
  <c r="R2725" i="4" s="1"/>
  <c r="S5423" i="4"/>
  <c r="R5423" i="4" s="1"/>
  <c r="S2729" i="4"/>
  <c r="R2729" i="4" s="1"/>
  <c r="S5473" i="4"/>
  <c r="R5473" i="4" s="1"/>
  <c r="S5421" i="4"/>
  <c r="R5421" i="4" s="1"/>
  <c r="S5604" i="4"/>
  <c r="R5604" i="4" s="1"/>
  <c r="S2754" i="4"/>
  <c r="R2754" i="4" s="1"/>
  <c r="T2754" i="4" s="1"/>
  <c r="S654" i="4"/>
  <c r="R654" i="4" s="1"/>
  <c r="T654" i="4" s="1"/>
  <c r="V654" i="4" s="1"/>
  <c r="S5609" i="4"/>
  <c r="R5609" i="4" s="1"/>
  <c r="S5479" i="4"/>
  <c r="R5479" i="4" s="1"/>
  <c r="S5470" i="4"/>
  <c r="R5470" i="4" s="1"/>
  <c r="T5470" i="4" s="1"/>
  <c r="S2759" i="4"/>
  <c r="R2759" i="4" s="1"/>
  <c r="S614" i="4"/>
  <c r="R614" i="4" s="1"/>
  <c r="T614" i="4" s="1"/>
  <c r="V614" i="4" s="1"/>
  <c r="S5386" i="4"/>
  <c r="R5386" i="4" s="1"/>
  <c r="S1725" i="4"/>
  <c r="R1725" i="4" s="1"/>
  <c r="S5336" i="4"/>
  <c r="R5336" i="4" s="1"/>
  <c r="S5385" i="4"/>
  <c r="R5385" i="4" s="1"/>
  <c r="S5170" i="4"/>
  <c r="R5170" i="4" s="1"/>
  <c r="S5391" i="4"/>
  <c r="R5391" i="4" s="1"/>
  <c r="S1723" i="4"/>
  <c r="R1723" i="4" s="1"/>
  <c r="T1723" i="4" s="1"/>
  <c r="T1724" i="4" s="1"/>
  <c r="S2678" i="4"/>
  <c r="R2678" i="4" s="1"/>
  <c r="S5331" i="4"/>
  <c r="R5331" i="4" s="1"/>
  <c r="S2713" i="4"/>
  <c r="R2713" i="4" s="1"/>
  <c r="T2713" i="4" s="1"/>
  <c r="S2717" i="4"/>
  <c r="R2717" i="4" s="1"/>
  <c r="S5339" i="4"/>
  <c r="R5339" i="4" s="1"/>
  <c r="S2721" i="4"/>
  <c r="R2721" i="4" s="1"/>
  <c r="S5388" i="4"/>
  <c r="R5388" i="4" s="1"/>
  <c r="S5165" i="4"/>
  <c r="R5165" i="4" s="1"/>
  <c r="S5162" i="4"/>
  <c r="R5162" i="4" s="1"/>
  <c r="S5334" i="4"/>
  <c r="R5334" i="4" s="1"/>
  <c r="S2675" i="4"/>
  <c r="R2675" i="4" s="1"/>
  <c r="T2675" i="4" s="1"/>
  <c r="T2676" i="4" s="1"/>
  <c r="T2677" i="4" s="1"/>
  <c r="S1674" i="4"/>
  <c r="R1674" i="4" s="1"/>
  <c r="S1611" i="4"/>
  <c r="R1611" i="4" s="1"/>
  <c r="S2636" i="4"/>
  <c r="R2636" i="4" s="1"/>
  <c r="S2645" i="4"/>
  <c r="R2645" i="4" s="1"/>
  <c r="S1668" i="4"/>
  <c r="R1668" i="4" s="1"/>
  <c r="T1668" i="4" s="1"/>
  <c r="T1669" i="4" s="1"/>
  <c r="S2640" i="4"/>
  <c r="R2640" i="4" s="1"/>
  <c r="S2638" i="4"/>
  <c r="R2638" i="4" s="1"/>
  <c r="S2642" i="4"/>
  <c r="R2642" i="4" s="1"/>
  <c r="S1612" i="4"/>
  <c r="R1612" i="4" s="1"/>
  <c r="S5041" i="4"/>
  <c r="R5041" i="4" s="1"/>
  <c r="T5041" i="4" s="1"/>
  <c r="S4984" i="4"/>
  <c r="R4984" i="4" s="1"/>
  <c r="S4812" i="4"/>
  <c r="R4812" i="4" s="1"/>
  <c r="S4806" i="4"/>
  <c r="R4806" i="4" s="1"/>
  <c r="S4989" i="4"/>
  <c r="R4989" i="4" s="1"/>
  <c r="S4981" i="4"/>
  <c r="R4981" i="4" s="1"/>
  <c r="T4981" i="4" s="1"/>
  <c r="T4982" i="4" s="1"/>
  <c r="T4983" i="4" s="1"/>
  <c r="S4809" i="4"/>
  <c r="R4809" i="4" s="1"/>
  <c r="S1608" i="4"/>
  <c r="R1608" i="4" s="1"/>
  <c r="T1608" i="4" s="1"/>
  <c r="T1609" i="4" s="1"/>
  <c r="T1610" i="4" s="1"/>
  <c r="S5046" i="4"/>
  <c r="R5046" i="4" s="1"/>
  <c r="S552" i="4"/>
  <c r="R552" i="4" s="1"/>
  <c r="T552" i="4" s="1"/>
  <c r="S1670" i="4"/>
  <c r="R1670" i="4" s="1"/>
  <c r="S2651" i="4"/>
  <c r="R2651" i="4" s="1"/>
  <c r="T2651" i="4" s="1"/>
  <c r="T2652" i="4" s="1"/>
  <c r="S5049" i="4"/>
  <c r="R5049" i="4" s="1"/>
  <c r="S4987" i="4"/>
  <c r="R4987" i="4" s="1"/>
  <c r="S5043" i="4"/>
  <c r="R5043" i="4" s="1"/>
  <c r="W774" i="4"/>
  <c r="AB774" i="4"/>
  <c r="W876" i="4"/>
  <c r="AB876" i="4"/>
  <c r="N1438" i="1"/>
  <c r="S6188" i="4"/>
  <c r="R6188" i="4" s="1"/>
  <c r="S852" i="4"/>
  <c r="R852" i="4" s="1"/>
  <c r="T852" i="4" s="1"/>
  <c r="V852" i="4" s="1"/>
  <c r="S6140" i="4"/>
  <c r="R6140" i="4" s="1"/>
  <c r="S1864" i="4"/>
  <c r="R1864" i="4" s="1"/>
  <c r="T1864" i="4" s="1"/>
  <c r="V1864" i="4" s="1"/>
  <c r="S838" i="4"/>
  <c r="R838" i="4" s="1"/>
  <c r="T838" i="4" s="1"/>
  <c r="V838" i="4" s="1"/>
  <c r="S6143" i="4"/>
  <c r="R6143" i="4" s="1"/>
  <c r="S6171" i="4"/>
  <c r="R6171" i="4" s="1"/>
  <c r="S753" i="4"/>
  <c r="R753" i="4" s="1"/>
  <c r="T753" i="4" s="1"/>
  <c r="V753" i="4" s="1"/>
  <c r="S5926" i="4"/>
  <c r="R5926" i="4" s="1"/>
  <c r="S5924" i="4"/>
  <c r="R5924" i="4" s="1"/>
  <c r="T5924" i="4" s="1"/>
  <c r="N1214" i="1"/>
  <c r="S746" i="4"/>
  <c r="R746" i="4" s="1"/>
  <c r="T746" i="4" s="1"/>
  <c r="V746" i="4" s="1"/>
  <c r="S5896" i="4"/>
  <c r="R5896" i="4" s="1"/>
  <c r="T5896" i="4" s="1"/>
  <c r="S5899" i="4"/>
  <c r="R5899" i="4" s="1"/>
  <c r="S715" i="4"/>
  <c r="R715" i="4" s="1"/>
  <c r="T715" i="4" s="1"/>
  <c r="V715" i="4" s="1"/>
  <c r="S5759" i="4"/>
  <c r="R5759" i="4" s="1"/>
  <c r="S5905" i="4"/>
  <c r="R5905" i="4" s="1"/>
  <c r="S5756" i="4"/>
  <c r="R5756" i="4" s="1"/>
  <c r="T5756" i="4" s="1"/>
  <c r="T5757" i="4" s="1"/>
  <c r="T5758" i="4" s="1"/>
  <c r="S5902" i="4"/>
  <c r="R5902" i="4" s="1"/>
  <c r="S5638" i="4"/>
  <c r="R5638" i="4" s="1"/>
  <c r="S5803" i="4"/>
  <c r="R5803" i="4" s="1"/>
  <c r="S5800" i="4"/>
  <c r="R5800" i="4" s="1"/>
  <c r="S692" i="4"/>
  <c r="R692" i="4" s="1"/>
  <c r="T692" i="4" s="1"/>
  <c r="V692" i="4" s="1"/>
  <c r="S5640" i="4"/>
  <c r="R5640" i="4" s="1"/>
  <c r="S5681" i="4"/>
  <c r="R5681" i="4" s="1"/>
  <c r="S5721" i="4"/>
  <c r="R5721" i="4" s="1"/>
  <c r="S652" i="4"/>
  <c r="R652" i="4" s="1"/>
  <c r="T652" i="4" s="1"/>
  <c r="V652" i="4" s="1"/>
  <c r="S5414" i="4"/>
  <c r="R5414" i="4" s="1"/>
  <c r="T5414" i="4" s="1"/>
  <c r="V5414" i="4" s="1"/>
  <c r="W5414" i="4" s="1"/>
  <c r="S5556" i="4"/>
  <c r="R5556" i="4" s="1"/>
  <c r="T5556" i="4" s="1"/>
  <c r="V5556" i="4" s="1"/>
  <c r="W5556" i="4" s="1"/>
  <c r="S1054" i="4"/>
  <c r="R1054" i="4" s="1"/>
  <c r="T1054" i="4" s="1"/>
  <c r="V1054" i="4" s="1"/>
  <c r="S1027" i="4"/>
  <c r="R1027" i="4" s="1"/>
  <c r="T1027" i="4" s="1"/>
  <c r="S1049" i="4"/>
  <c r="R1049" i="4" s="1"/>
  <c r="T1049" i="4" s="1"/>
  <c r="T1050" i="4" s="1"/>
  <c r="S822" i="4"/>
  <c r="R822" i="4" s="1"/>
  <c r="S821" i="4"/>
  <c r="R821" i="4" s="1"/>
  <c r="T821" i="4" s="1"/>
  <c r="S6149" i="4"/>
  <c r="R6149" i="4" s="1"/>
  <c r="S875" i="4"/>
  <c r="R875" i="4" s="1"/>
  <c r="T875" i="4" s="1"/>
  <c r="V875" i="4" s="1"/>
  <c r="S6210" i="4"/>
  <c r="R6210" i="4" s="1"/>
  <c r="T6210" i="4" s="1"/>
  <c r="V6210" i="4" s="1"/>
  <c r="N1469" i="1"/>
  <c r="S859" i="4"/>
  <c r="R859" i="4" s="1"/>
  <c r="T859" i="4" s="1"/>
  <c r="V859" i="4" s="1"/>
  <c r="S6195" i="4"/>
  <c r="R6195" i="4" s="1"/>
  <c r="T6195" i="4" s="1"/>
  <c r="V6195" i="4" s="1"/>
  <c r="S6170" i="4"/>
  <c r="R6170" i="4" s="1"/>
  <c r="T6170" i="4" s="1"/>
  <c r="S849" i="4"/>
  <c r="R849" i="4" s="1"/>
  <c r="T849" i="4" s="1"/>
  <c r="V849" i="4" s="1"/>
  <c r="S6150" i="4"/>
  <c r="R6150" i="4" s="1"/>
  <c r="T6150" i="4" s="1"/>
  <c r="V6150" i="4" s="1"/>
  <c r="S851" i="4"/>
  <c r="R851" i="4" s="1"/>
  <c r="T851" i="4" s="1"/>
  <c r="V851" i="4" s="1"/>
  <c r="S6185" i="4"/>
  <c r="R6185" i="4" s="1"/>
  <c r="S6153" i="4"/>
  <c r="R6153" i="4" s="1"/>
  <c r="T6153" i="4" s="1"/>
  <c r="S6156" i="4"/>
  <c r="R6156" i="4" s="1"/>
  <c r="S6186" i="4"/>
  <c r="R6186" i="4" s="1"/>
  <c r="S5921" i="4"/>
  <c r="R5921" i="4" s="1"/>
  <c r="S1845" i="4"/>
  <c r="R1845" i="4" s="1"/>
  <c r="S1825" i="4"/>
  <c r="R1825" i="4" s="1"/>
  <c r="S5947" i="4"/>
  <c r="R5947" i="4" s="1"/>
  <c r="S752" i="4"/>
  <c r="R752" i="4" s="1"/>
  <c r="T752" i="4" s="1"/>
  <c r="V752" i="4" s="1"/>
  <c r="S6012" i="4"/>
  <c r="R6012" i="4" s="1"/>
  <c r="S5945" i="4"/>
  <c r="R5945" i="4" s="1"/>
  <c r="S5999" i="4"/>
  <c r="R5999" i="4" s="1"/>
  <c r="S745" i="4"/>
  <c r="R745" i="4" s="1"/>
  <c r="T745" i="4" s="1"/>
  <c r="V745" i="4" s="1"/>
  <c r="S5893" i="4"/>
  <c r="R5893" i="4" s="1"/>
  <c r="T5893" i="4" s="1"/>
  <c r="S5997" i="4"/>
  <c r="R5997" i="4" s="1"/>
  <c r="N1197" i="1"/>
  <c r="S5960" i="4"/>
  <c r="R5960" i="4" s="1"/>
  <c r="S734" i="4"/>
  <c r="R734" i="4" s="1"/>
  <c r="T734" i="4" s="1"/>
  <c r="V734" i="4" s="1"/>
  <c r="S5843" i="4"/>
  <c r="R5843" i="4" s="1"/>
  <c r="N1133" i="1"/>
  <c r="S5898" i="4"/>
  <c r="R5898" i="4" s="1"/>
  <c r="S5897" i="4"/>
  <c r="R5897" i="4" s="1"/>
  <c r="S714" i="4"/>
  <c r="R714" i="4" s="1"/>
  <c r="T714" i="4" s="1"/>
  <c r="V714" i="4" s="1"/>
  <c r="S5753" i="4"/>
  <c r="R5753" i="4" s="1"/>
  <c r="T5753" i="4" s="1"/>
  <c r="N1117" i="1"/>
  <c r="S5808" i="4"/>
  <c r="R5808" i="4" s="1"/>
  <c r="T5808" i="4" s="1"/>
  <c r="V5808" i="4" s="1"/>
  <c r="S5797" i="4"/>
  <c r="R5797" i="4" s="1"/>
  <c r="S5676" i="4"/>
  <c r="R5676" i="4" s="1"/>
  <c r="S691" i="4"/>
  <c r="R691" i="4" s="1"/>
  <c r="T691" i="4" s="1"/>
  <c r="V691" i="4" s="1"/>
  <c r="S5674" i="4"/>
  <c r="R5674" i="4" s="1"/>
  <c r="S5799" i="4"/>
  <c r="R5799" i="4" s="1"/>
  <c r="S5636" i="4"/>
  <c r="R5636" i="4" s="1"/>
  <c r="S5633" i="4"/>
  <c r="R5633" i="4" s="1"/>
  <c r="T5633" i="4" s="1"/>
  <c r="S5486" i="4"/>
  <c r="R5486" i="4" s="1"/>
  <c r="S5481" i="4"/>
  <c r="R5481" i="4" s="1"/>
  <c r="S5615" i="4"/>
  <c r="R5615" i="4" s="1"/>
  <c r="S5617" i="4"/>
  <c r="R5617" i="4" s="1"/>
  <c r="S663" i="4"/>
  <c r="R663" i="4" s="1"/>
  <c r="T663" i="4" s="1"/>
  <c r="V663" i="4" s="1"/>
  <c r="S2735" i="4"/>
  <c r="R2735" i="4" s="1"/>
  <c r="S1776" i="4"/>
  <c r="R1776" i="4" s="1"/>
  <c r="S2767" i="4"/>
  <c r="R2767" i="4" s="1"/>
  <c r="S5613" i="4"/>
  <c r="R5613" i="4" s="1"/>
  <c r="S5665" i="4"/>
  <c r="R5665" i="4" s="1"/>
  <c r="S2765" i="4"/>
  <c r="R2765" i="4" s="1"/>
  <c r="T2765" i="4" s="1"/>
  <c r="S5620" i="4"/>
  <c r="R5620" i="4" s="1"/>
  <c r="S5659" i="4"/>
  <c r="R5659" i="4" s="1"/>
  <c r="S1778" i="4"/>
  <c r="R1778" i="4" s="1"/>
  <c r="S5662" i="4"/>
  <c r="R5662" i="4" s="1"/>
  <c r="S5411" i="4"/>
  <c r="R5411" i="4" s="1"/>
  <c r="S5505" i="4"/>
  <c r="R5505" i="4" s="1"/>
  <c r="S5408" i="4"/>
  <c r="R5408" i="4" s="1"/>
  <c r="T5408" i="4" s="1"/>
  <c r="T5409" i="4" s="1"/>
  <c r="T5410" i="4" s="1"/>
  <c r="S5598" i="4"/>
  <c r="R5598" i="4" s="1"/>
  <c r="S5596" i="4"/>
  <c r="R5596" i="4" s="1"/>
  <c r="S5553" i="4"/>
  <c r="R5553" i="4" s="1"/>
  <c r="S651" i="4"/>
  <c r="R651" i="4" s="1"/>
  <c r="T651" i="4" s="1"/>
  <c r="V651" i="4" s="1"/>
  <c r="N1452" i="1"/>
  <c r="S848" i="4"/>
  <c r="R848" i="4" s="1"/>
  <c r="T848" i="4" s="1"/>
  <c r="V848" i="4" s="1"/>
  <c r="S5938" i="4"/>
  <c r="R5938" i="4" s="1"/>
  <c r="T5938" i="4" s="1"/>
  <c r="S5943" i="4"/>
  <c r="R5943" i="4" s="1"/>
  <c r="S1829" i="4"/>
  <c r="R1829" i="4" s="1"/>
  <c r="S5912" i="4"/>
  <c r="R5912" i="4" s="1"/>
  <c r="S5941" i="4"/>
  <c r="R5941" i="4" s="1"/>
  <c r="S751" i="4"/>
  <c r="R751" i="4" s="1"/>
  <c r="T751" i="4" s="1"/>
  <c r="V751" i="4" s="1"/>
  <c r="S1831" i="4"/>
  <c r="R1831" i="4" s="1"/>
  <c r="S6007" i="4"/>
  <c r="R6007" i="4" s="1"/>
  <c r="S6009" i="4"/>
  <c r="R6009" i="4" s="1"/>
  <c r="N1212" i="1"/>
  <c r="S5885" i="4"/>
  <c r="R5885" i="4" s="1"/>
  <c r="T5885" i="4" s="1"/>
  <c r="S5890" i="4"/>
  <c r="R5890" i="4" s="1"/>
  <c r="S1836" i="4"/>
  <c r="R1836" i="4" s="1"/>
  <c r="S744" i="4"/>
  <c r="R744" i="4" s="1"/>
  <c r="T744" i="4" s="1"/>
  <c r="V744" i="4" s="1"/>
  <c r="S1833" i="4"/>
  <c r="R1833" i="4" s="1"/>
  <c r="T1833" i="4" s="1"/>
  <c r="S5967" i="4"/>
  <c r="R5967" i="4" s="1"/>
  <c r="T5967" i="4" s="1"/>
  <c r="S5995" i="4"/>
  <c r="R5995" i="4" s="1"/>
  <c r="S5970" i="4"/>
  <c r="R5970" i="4" s="1"/>
  <c r="N1196" i="1"/>
  <c r="S5841" i="4"/>
  <c r="R5841" i="4" s="1"/>
  <c r="T5841" i="4" s="1"/>
  <c r="S733" i="4"/>
  <c r="R733" i="4" s="1"/>
  <c r="T733" i="4" s="1"/>
  <c r="V733" i="4" s="1"/>
  <c r="S5908" i="4"/>
  <c r="R5908" i="4" s="1"/>
  <c r="T5908" i="4" s="1"/>
  <c r="V5908" i="4" s="1"/>
  <c r="S5986" i="4"/>
  <c r="R5986" i="4" s="1"/>
  <c r="T5986" i="4" s="1"/>
  <c r="V5986" i="4" s="1"/>
  <c r="S1823" i="4"/>
  <c r="R1823" i="4" s="1"/>
  <c r="T1823" i="4" s="1"/>
  <c r="V1823" i="4" s="1"/>
  <c r="S5749" i="4"/>
  <c r="R5749" i="4" s="1"/>
  <c r="T5749" i="4" s="1"/>
  <c r="T5750" i="4" s="1"/>
  <c r="S713" i="4"/>
  <c r="R713" i="4" s="1"/>
  <c r="T713" i="4" s="1"/>
  <c r="V713" i="4" s="1"/>
  <c r="S5895" i="4"/>
  <c r="R5895" i="4" s="1"/>
  <c r="S5894" i="4"/>
  <c r="R5894" i="4" s="1"/>
  <c r="S1803" i="4"/>
  <c r="R1803" i="4" s="1"/>
  <c r="T1803" i="4" s="1"/>
  <c r="S5751" i="4"/>
  <c r="R5751" i="4" s="1"/>
  <c r="S702" i="4"/>
  <c r="R702" i="4" s="1"/>
  <c r="T702" i="4" s="1"/>
  <c r="V702" i="4" s="1"/>
  <c r="S5684" i="4"/>
  <c r="R5684" i="4" s="1"/>
  <c r="T5684" i="4" s="1"/>
  <c r="S5807" i="4"/>
  <c r="R5807" i="4" s="1"/>
  <c r="S1781" i="4"/>
  <c r="R1781" i="4" s="1"/>
  <c r="S690" i="4"/>
  <c r="R690" i="4" s="1"/>
  <c r="T690" i="4" s="1"/>
  <c r="V690" i="4" s="1"/>
  <c r="S5631" i="4"/>
  <c r="R5631" i="4" s="1"/>
  <c r="S5629" i="4"/>
  <c r="R5629" i="4" s="1"/>
  <c r="S1808" i="4"/>
  <c r="R1808" i="4" s="1"/>
  <c r="T1808" i="4" s="1"/>
  <c r="V1808" i="4" s="1"/>
  <c r="S5793" i="4"/>
  <c r="R5793" i="4" s="1"/>
  <c r="S5792" i="4"/>
  <c r="R5792" i="4" s="1"/>
  <c r="S5632" i="4"/>
  <c r="R5632" i="4" s="1"/>
  <c r="W5729" i="4"/>
  <c r="AB5729" i="4"/>
  <c r="S1753" i="4"/>
  <c r="R1753" i="4" s="1"/>
  <c r="S5653" i="4"/>
  <c r="R5653" i="4" s="1"/>
  <c r="S5608" i="4"/>
  <c r="R5608" i="4" s="1"/>
  <c r="S5656" i="4"/>
  <c r="R5656" i="4" s="1"/>
  <c r="S662" i="4"/>
  <c r="R662" i="4" s="1"/>
  <c r="T662" i="4" s="1"/>
  <c r="V662" i="4" s="1"/>
  <c r="S5610" i="4"/>
  <c r="R5610" i="4" s="1"/>
  <c r="S2755" i="4"/>
  <c r="R2755" i="4" s="1"/>
  <c r="S5603" i="4"/>
  <c r="R5603" i="4" s="1"/>
  <c r="T5603" i="4" s="1"/>
  <c r="S2758" i="4"/>
  <c r="R2758" i="4" s="1"/>
  <c r="S5651" i="4"/>
  <c r="R5651" i="4" s="1"/>
  <c r="S2763" i="4"/>
  <c r="R2763" i="4" s="1"/>
  <c r="S1784" i="4"/>
  <c r="R1784" i="4" s="1"/>
  <c r="T1784" i="4" s="1"/>
  <c r="S1751" i="4"/>
  <c r="R1751" i="4" s="1"/>
  <c r="S5474" i="4"/>
  <c r="R5474" i="4" s="1"/>
  <c r="S5648" i="4"/>
  <c r="R5648" i="4" s="1"/>
  <c r="S5472" i="4"/>
  <c r="R5472" i="4" s="1"/>
  <c r="S5478" i="4"/>
  <c r="R5478" i="4" s="1"/>
  <c r="S5606" i="4"/>
  <c r="R5606" i="4" s="1"/>
  <c r="N844" i="1"/>
  <c r="S599" i="4"/>
  <c r="R599" i="4" s="1"/>
  <c r="T599" i="4" s="1"/>
  <c r="V599" i="4" s="1"/>
  <c r="S5244" i="4"/>
  <c r="R5244" i="4" s="1"/>
  <c r="S1722" i="4"/>
  <c r="R1722" i="4" s="1"/>
  <c r="S5241" i="4"/>
  <c r="R5241" i="4" s="1"/>
  <c r="S5076" i="4"/>
  <c r="R5076" i="4" s="1"/>
  <c r="S5302" i="4"/>
  <c r="R5302" i="4" s="1"/>
  <c r="S5299" i="4"/>
  <c r="R5299" i="4" s="1"/>
  <c r="S1721" i="4"/>
  <c r="R1721" i="4" s="1"/>
  <c r="T1721" i="4" s="1"/>
  <c r="S6166" i="4"/>
  <c r="R6166" i="4" s="1"/>
  <c r="T6166" i="4" s="1"/>
  <c r="T6167" i="4" s="1"/>
  <c r="V6167" i="4" s="1"/>
  <c r="S857" i="4"/>
  <c r="R857" i="4" s="1"/>
  <c r="T857" i="4" s="1"/>
  <c r="V857" i="4" s="1"/>
  <c r="S6187" i="4"/>
  <c r="R6187" i="4" s="1"/>
  <c r="T6187" i="4" s="1"/>
  <c r="N1286" i="1"/>
  <c r="S778" i="4"/>
  <c r="R778" i="4" s="1"/>
  <c r="T778" i="4" s="1"/>
  <c r="V778" i="4" s="1"/>
  <c r="S6074" i="4"/>
  <c r="R6074" i="4" s="1"/>
  <c r="T6074" i="4" s="1"/>
  <c r="S710" i="4"/>
  <c r="R710" i="4" s="1"/>
  <c r="T710" i="4" s="1"/>
  <c r="V710" i="4" s="1"/>
  <c r="S5726" i="4"/>
  <c r="R5726" i="4" s="1"/>
  <c r="T5726" i="4" s="1"/>
  <c r="S5768" i="4"/>
  <c r="R5768" i="4" s="1"/>
  <c r="S6146" i="4"/>
  <c r="R6146" i="4" s="1"/>
  <c r="T6146" i="4" s="1"/>
  <c r="T6147" i="4" s="1"/>
  <c r="S6183" i="4"/>
  <c r="R6183" i="4" s="1"/>
  <c r="T6183" i="4" s="1"/>
  <c r="V6183" i="4" s="1"/>
  <c r="S847" i="4"/>
  <c r="R847" i="4" s="1"/>
  <c r="T847" i="4" s="1"/>
  <c r="V847" i="4" s="1"/>
  <c r="N1435" i="1"/>
  <c r="S6162" i="4"/>
  <c r="R6162" i="4" s="1"/>
  <c r="S6151" i="4"/>
  <c r="R6151" i="4" s="1"/>
  <c r="T6151" i="4" s="1"/>
  <c r="S6165" i="4"/>
  <c r="R6165" i="4" s="1"/>
  <c r="S850" i="4"/>
  <c r="R850" i="4" s="1"/>
  <c r="T850" i="4" s="1"/>
  <c r="V850" i="4" s="1"/>
  <c r="N1355" i="1"/>
  <c r="S6078" i="4"/>
  <c r="R6078" i="4" s="1"/>
  <c r="S810" i="4"/>
  <c r="R810" i="4" s="1"/>
  <c r="T810" i="4" s="1"/>
  <c r="V810" i="4" s="1"/>
  <c r="S6077" i="4"/>
  <c r="R6077" i="4" s="1"/>
  <c r="T6077" i="4" s="1"/>
  <c r="N1339" i="1"/>
  <c r="S797" i="4"/>
  <c r="R797" i="4" s="1"/>
  <c r="T797" i="4" s="1"/>
  <c r="V797" i="4" s="1"/>
  <c r="S6094" i="4"/>
  <c r="R6094" i="4" s="1"/>
  <c r="T6094" i="4" s="1"/>
  <c r="V6094" i="4" s="1"/>
  <c r="N1211" i="1"/>
  <c r="S5964" i="4"/>
  <c r="R5964" i="4" s="1"/>
  <c r="S5882" i="4"/>
  <c r="R5882" i="4" s="1"/>
  <c r="S5880" i="4"/>
  <c r="R5880" i="4" s="1"/>
  <c r="S5988" i="4"/>
  <c r="R5988" i="4" s="1"/>
  <c r="S1821" i="4"/>
  <c r="R1821" i="4" s="1"/>
  <c r="S743" i="4"/>
  <c r="R743" i="4" s="1"/>
  <c r="T743" i="4" s="1"/>
  <c r="V743" i="4" s="1"/>
  <c r="S5965" i="4"/>
  <c r="R5965" i="4" s="1"/>
  <c r="S1838" i="4"/>
  <c r="R1838" i="4" s="1"/>
  <c r="T1838" i="4" s="1"/>
  <c r="S5992" i="4"/>
  <c r="R5992" i="4" s="1"/>
  <c r="S5961" i="4"/>
  <c r="R5961" i="4" s="1"/>
  <c r="T5961" i="4" s="1"/>
  <c r="N1195" i="1"/>
  <c r="S5906" i="4"/>
  <c r="R5906" i="4" s="1"/>
  <c r="T5906" i="4" s="1"/>
  <c r="S732" i="4"/>
  <c r="R732" i="4" s="1"/>
  <c r="T732" i="4" s="1"/>
  <c r="V732" i="4" s="1"/>
  <c r="N1179" i="1"/>
  <c r="S742" i="4"/>
  <c r="R742" i="4" s="1"/>
  <c r="T742" i="4" s="1"/>
  <c r="V742" i="4" s="1"/>
  <c r="S5877" i="4"/>
  <c r="R5877" i="4" s="1"/>
  <c r="S712" i="4"/>
  <c r="R712" i="4" s="1"/>
  <c r="T712" i="4" s="1"/>
  <c r="V712" i="4" s="1"/>
  <c r="S5854" i="4"/>
  <c r="R5854" i="4" s="1"/>
  <c r="S5859" i="4"/>
  <c r="R5859" i="4" s="1"/>
  <c r="S1817" i="4"/>
  <c r="R1817" i="4" s="1"/>
  <c r="S1814" i="4"/>
  <c r="R1814" i="4" s="1"/>
  <c r="T1814" i="4" s="1"/>
  <c r="S5857" i="4"/>
  <c r="R5857" i="4" s="1"/>
  <c r="S5888" i="4"/>
  <c r="R5888" i="4" s="1"/>
  <c r="S5746" i="4"/>
  <c r="R5746" i="4" s="1"/>
  <c r="S5887" i="4"/>
  <c r="R5887" i="4" s="1"/>
  <c r="S5892" i="4"/>
  <c r="R5892" i="4" s="1"/>
  <c r="S5740" i="4"/>
  <c r="R5740" i="4" s="1"/>
  <c r="S5627" i="4"/>
  <c r="R5627" i="4" s="1"/>
  <c r="S5790" i="4"/>
  <c r="R5790" i="4" s="1"/>
  <c r="S1789" i="4"/>
  <c r="R1789" i="4" s="1"/>
  <c r="T1789" i="4" s="1"/>
  <c r="S2760" i="4"/>
  <c r="R2760" i="4" s="1"/>
  <c r="S1792" i="4"/>
  <c r="R1792" i="4" s="1"/>
  <c r="S5788" i="4"/>
  <c r="R5788" i="4" s="1"/>
  <c r="S5624" i="4"/>
  <c r="R5624" i="4" s="1"/>
  <c r="S689" i="4"/>
  <c r="R689" i="4" s="1"/>
  <c r="T689" i="4" s="1"/>
  <c r="V689" i="4" s="1"/>
  <c r="S5639" i="4"/>
  <c r="R5639" i="4" s="1"/>
  <c r="S5551" i="4"/>
  <c r="R5551" i="4" s="1"/>
  <c r="S5719" i="4"/>
  <c r="R5719" i="4" s="1"/>
  <c r="T5719" i="4" s="1"/>
  <c r="S5549" i="4"/>
  <c r="R5549" i="4" s="1"/>
  <c r="S675" i="4"/>
  <c r="R675" i="4" s="1"/>
  <c r="T675" i="4" s="1"/>
  <c r="V675" i="4" s="1"/>
  <c r="S5597" i="4"/>
  <c r="R5597" i="4" s="1"/>
  <c r="S5552" i="4"/>
  <c r="R5552" i="4" s="1"/>
  <c r="S5723" i="4"/>
  <c r="R5723" i="4" s="1"/>
  <c r="S5536" i="4"/>
  <c r="R5536" i="4" s="1"/>
  <c r="T5536" i="4" s="1"/>
  <c r="S1763" i="4"/>
  <c r="R1763" i="4" s="1"/>
  <c r="T1763" i="4" s="1"/>
  <c r="S1766" i="4"/>
  <c r="R1766" i="4" s="1"/>
  <c r="S5588" i="4"/>
  <c r="R5588" i="4" s="1"/>
  <c r="S649" i="4"/>
  <c r="R649" i="4" s="1"/>
  <c r="T649" i="4" s="1"/>
  <c r="V649" i="4" s="1"/>
  <c r="S5538" i="4"/>
  <c r="R5538" i="4" s="1"/>
  <c r="S5400" i="4"/>
  <c r="R5400" i="4" s="1"/>
  <c r="S2712" i="4"/>
  <c r="R2712" i="4" s="1"/>
  <c r="T2712" i="4" s="1"/>
  <c r="S2716" i="4"/>
  <c r="R2716" i="4" s="1"/>
  <c r="S5384" i="4"/>
  <c r="R5384" i="4" s="1"/>
  <c r="S1726" i="4"/>
  <c r="R1726" i="4" s="1"/>
  <c r="S5390" i="4"/>
  <c r="R5390" i="4" s="1"/>
  <c r="S5525" i="4"/>
  <c r="R5525" i="4" s="1"/>
  <c r="S5527" i="4"/>
  <c r="R5527" i="4" s="1"/>
  <c r="S1758" i="4"/>
  <c r="R1758" i="4" s="1"/>
  <c r="T1758" i="4" s="1"/>
  <c r="S2720" i="4"/>
  <c r="R2720" i="4" s="1"/>
  <c r="S5523" i="4"/>
  <c r="R5523" i="4" s="1"/>
  <c r="S2714" i="4"/>
  <c r="R2714" i="4" s="1"/>
  <c r="S638" i="4"/>
  <c r="R638" i="4" s="1"/>
  <c r="T638" i="4" s="1"/>
  <c r="V638" i="4" s="1"/>
  <c r="S5333" i="4"/>
  <c r="R5333" i="4" s="1"/>
  <c r="S5338" i="4"/>
  <c r="R5338" i="4" s="1"/>
  <c r="S1727" i="4"/>
  <c r="R1727" i="4" s="1"/>
  <c r="S5387" i="4"/>
  <c r="R5387" i="4" s="1"/>
  <c r="S5330" i="4"/>
  <c r="R5330" i="4" s="1"/>
  <c r="S5530" i="4"/>
  <c r="R5530" i="4" s="1"/>
  <c r="S6106" i="4"/>
  <c r="R6106" i="4" s="1"/>
  <c r="T6106" i="4" s="1"/>
  <c r="S826" i="4"/>
  <c r="R826" i="4" s="1"/>
  <c r="T826" i="4" s="1"/>
  <c r="V826" i="4" s="1"/>
  <c r="S6158" i="4"/>
  <c r="R6158" i="4" s="1"/>
  <c r="S6155" i="4"/>
  <c r="R6155" i="4" s="1"/>
  <c r="W870" i="4"/>
  <c r="AB870" i="4"/>
  <c r="N1450" i="1"/>
  <c r="S6182" i="4"/>
  <c r="R6182" i="4" s="1"/>
  <c r="S6144" i="4"/>
  <c r="R6144" i="4" s="1"/>
  <c r="T6144" i="4" s="1"/>
  <c r="S846" i="4"/>
  <c r="R846" i="4" s="1"/>
  <c r="T846" i="4" s="1"/>
  <c r="V846" i="4" s="1"/>
  <c r="W831" i="4"/>
  <c r="AB831" i="4"/>
  <c r="W816" i="4"/>
  <c r="AB816" i="4"/>
  <c r="S6124" i="4"/>
  <c r="R6124" i="4" s="1"/>
  <c r="T6124" i="4" s="1"/>
  <c r="S6076" i="4"/>
  <c r="R6076" i="4" s="1"/>
  <c r="T6076" i="4" s="1"/>
  <c r="V6076" i="4" s="1"/>
  <c r="S809" i="4"/>
  <c r="R809" i="4" s="1"/>
  <c r="T809" i="4" s="1"/>
  <c r="V809" i="4" s="1"/>
  <c r="N1338" i="1"/>
  <c r="S6050" i="4"/>
  <c r="R6050" i="4" s="1"/>
  <c r="T6050" i="4" s="1"/>
  <c r="S796" i="4"/>
  <c r="R796" i="4" s="1"/>
  <c r="T796" i="4" s="1"/>
  <c r="V796" i="4" s="1"/>
  <c r="N1322" i="1"/>
  <c r="S804" i="4"/>
  <c r="R804" i="4" s="1"/>
  <c r="T804" i="4" s="1"/>
  <c r="V804" i="4" s="1"/>
  <c r="S6080" i="4"/>
  <c r="R6080" i="4" s="1"/>
  <c r="T6080" i="4" s="1"/>
  <c r="V6080" i="4" s="1"/>
  <c r="N1306" i="1"/>
  <c r="S790" i="4"/>
  <c r="R790" i="4" s="1"/>
  <c r="T790" i="4" s="1"/>
  <c r="V790" i="4" s="1"/>
  <c r="N1290" i="1"/>
  <c r="S782" i="4"/>
  <c r="R782" i="4" s="1"/>
  <c r="T782" i="4" s="1"/>
  <c r="V782" i="4" s="1"/>
  <c r="S6065" i="4"/>
  <c r="R6065" i="4" s="1"/>
  <c r="T6065" i="4" s="1"/>
  <c r="N1194" i="1"/>
  <c r="S5932" i="4"/>
  <c r="R5932" i="4" s="1"/>
  <c r="S731" i="4"/>
  <c r="R731" i="4" s="1"/>
  <c r="T731" i="4" s="1"/>
  <c r="V731" i="4" s="1"/>
  <c r="S5837" i="4"/>
  <c r="R5837" i="4" s="1"/>
  <c r="S5834" i="4"/>
  <c r="R5834" i="4" s="1"/>
  <c r="T5834" i="4" s="1"/>
  <c r="T5835" i="4" s="1"/>
  <c r="S5955" i="4"/>
  <c r="R5955" i="4" s="1"/>
  <c r="S5954" i="4"/>
  <c r="R5954" i="4" s="1"/>
  <c r="S5875" i="4"/>
  <c r="R5875" i="4" s="1"/>
  <c r="T5875" i="4" s="1"/>
  <c r="S741" i="4"/>
  <c r="R741" i="4" s="1"/>
  <c r="T741" i="4" s="1"/>
  <c r="V741" i="4" s="1"/>
  <c r="S5851" i="4"/>
  <c r="R5851" i="4" s="1"/>
  <c r="S1801" i="4"/>
  <c r="R1801" i="4" s="1"/>
  <c r="S5850" i="4"/>
  <c r="R5850" i="4" s="1"/>
  <c r="S5884" i="4"/>
  <c r="R5884" i="4" s="1"/>
  <c r="S5879" i="4"/>
  <c r="R5879" i="4" s="1"/>
  <c r="T5879" i="4" s="1"/>
  <c r="S5732" i="4"/>
  <c r="R5732" i="4" s="1"/>
  <c r="S5848" i="4"/>
  <c r="R5848" i="4" s="1"/>
  <c r="S711" i="4"/>
  <c r="R711" i="4" s="1"/>
  <c r="T711" i="4" s="1"/>
  <c r="V711" i="4" s="1"/>
  <c r="S1802" i="4"/>
  <c r="R1802" i="4" s="1"/>
  <c r="S5845" i="4"/>
  <c r="R5845" i="4" s="1"/>
  <c r="T5845" i="4" s="1"/>
  <c r="S1819" i="4"/>
  <c r="R1819" i="4" s="1"/>
  <c r="T1819" i="4" s="1"/>
  <c r="T1820" i="4" s="1"/>
  <c r="S5737" i="4"/>
  <c r="R5737" i="4" s="1"/>
  <c r="S5677" i="4"/>
  <c r="R5677" i="4" s="1"/>
  <c r="T5677" i="4" s="1"/>
  <c r="S700" i="4"/>
  <c r="R700" i="4" s="1"/>
  <c r="T700" i="4" s="1"/>
  <c r="V700" i="4" s="1"/>
  <c r="S5762" i="4"/>
  <c r="R5762" i="4" s="1"/>
  <c r="T5762" i="4" s="1"/>
  <c r="S5802" i="4"/>
  <c r="R5802" i="4" s="1"/>
  <c r="S5680" i="4"/>
  <c r="R5680" i="4" s="1"/>
  <c r="S5619" i="4"/>
  <c r="R5619" i="4" s="1"/>
  <c r="S5660" i="4"/>
  <c r="R5660" i="4" s="1"/>
  <c r="S5780" i="4"/>
  <c r="R5780" i="4" s="1"/>
  <c r="S1777" i="4"/>
  <c r="R1777" i="4" s="1"/>
  <c r="S1779" i="4"/>
  <c r="R1779" i="4" s="1"/>
  <c r="S1805" i="4"/>
  <c r="R1805" i="4" s="1"/>
  <c r="T1805" i="4" s="1"/>
  <c r="T1806" i="4" s="1"/>
  <c r="S688" i="4"/>
  <c r="R688" i="4" s="1"/>
  <c r="S5786" i="4"/>
  <c r="R5786" i="4" s="1"/>
  <c r="S2764" i="4"/>
  <c r="R2764" i="4" s="1"/>
  <c r="T2764" i="4" s="1"/>
  <c r="V2764" i="4" s="1"/>
  <c r="S5661" i="4"/>
  <c r="R5661" i="4" s="1"/>
  <c r="S5664" i="4"/>
  <c r="R5664" i="4" s="1"/>
  <c r="S2766" i="4"/>
  <c r="R2766" i="4" s="1"/>
  <c r="S5612" i="4"/>
  <c r="R5612" i="4" s="1"/>
  <c r="S5782" i="4"/>
  <c r="R5782" i="4" s="1"/>
  <c r="S5658" i="4"/>
  <c r="R5658" i="4" s="1"/>
  <c r="S5727" i="4"/>
  <c r="R5727" i="4" s="1"/>
  <c r="S685" i="4"/>
  <c r="R685" i="4" s="1"/>
  <c r="T685" i="4" s="1"/>
  <c r="V685" i="4" s="1"/>
  <c r="S5531" i="4"/>
  <c r="R5531" i="4" s="1"/>
  <c r="T5531" i="4" s="1"/>
  <c r="S5585" i="4"/>
  <c r="R5585" i="4" s="1"/>
  <c r="S648" i="4"/>
  <c r="R648" i="4" s="1"/>
  <c r="T648" i="4" s="1"/>
  <c r="V648" i="4" s="1"/>
  <c r="S5534" i="4"/>
  <c r="R5534" i="4" s="1"/>
  <c r="S1738" i="4"/>
  <c r="R1738" i="4" s="1"/>
  <c r="S5581" i="4"/>
  <c r="R5581" i="4" s="1"/>
  <c r="S2744" i="4"/>
  <c r="R2744" i="4" s="1"/>
  <c r="S1771" i="4"/>
  <c r="R1771" i="4" s="1"/>
  <c r="T1771" i="4" s="1"/>
  <c r="S5396" i="4"/>
  <c r="R5396" i="4" s="1"/>
  <c r="S1042" i="4"/>
  <c r="R1042" i="4" s="1"/>
  <c r="T1042" i="4" s="1"/>
  <c r="S1061" i="4"/>
  <c r="R1061" i="4" s="1"/>
  <c r="T1061" i="4" s="1"/>
  <c r="S1033" i="4"/>
  <c r="R1033" i="4" s="1"/>
  <c r="S1008" i="4"/>
  <c r="R1008" i="4" s="1"/>
  <c r="T1008" i="4" s="1"/>
  <c r="V1008" i="4" s="1"/>
  <c r="N1494" i="1"/>
  <c r="S6204" i="4"/>
  <c r="R6204" i="4" s="1"/>
  <c r="S6193" i="4"/>
  <c r="R6193" i="4" s="1"/>
  <c r="T6193" i="4" s="1"/>
  <c r="S872" i="4"/>
  <c r="R872" i="4" s="1"/>
  <c r="T872" i="4" s="1"/>
  <c r="V872" i="4" s="1"/>
  <c r="S792" i="4"/>
  <c r="R792" i="4" s="1"/>
  <c r="T792" i="4" s="1"/>
  <c r="V792" i="4" s="1"/>
  <c r="S6036" i="4"/>
  <c r="R6036" i="4" s="1"/>
  <c r="S1859" i="4"/>
  <c r="R1859" i="4" s="1"/>
  <c r="T1859" i="4" s="1"/>
  <c r="V1859" i="4" s="1"/>
  <c r="S6039" i="4"/>
  <c r="R6039" i="4" s="1"/>
  <c r="S6085" i="4"/>
  <c r="R6085" i="4" s="1"/>
  <c r="W869" i="4"/>
  <c r="AB869" i="4"/>
  <c r="N1385" i="1"/>
  <c r="S6113" i="4"/>
  <c r="R6113" i="4" s="1"/>
  <c r="T6113" i="4" s="1"/>
  <c r="S830" i="4"/>
  <c r="R830" i="4" s="1"/>
  <c r="T830" i="4" s="1"/>
  <c r="V830" i="4" s="1"/>
  <c r="N1369" i="1"/>
  <c r="S6092" i="4"/>
  <c r="R6092" i="4" s="1"/>
  <c r="T6092" i="4" s="1"/>
  <c r="S815" i="4"/>
  <c r="R815" i="4" s="1"/>
  <c r="T815" i="4" s="1"/>
  <c r="V815" i="4" s="1"/>
  <c r="N1353" i="1"/>
  <c r="S6075" i="4"/>
  <c r="R6075" i="4" s="1"/>
  <c r="S808" i="4"/>
  <c r="R808" i="4" s="1"/>
  <c r="T808" i="4" s="1"/>
  <c r="V808" i="4" s="1"/>
  <c r="S6123" i="4"/>
  <c r="R6123" i="4" s="1"/>
  <c r="T6123" i="4" s="1"/>
  <c r="V6123" i="4" s="1"/>
  <c r="S6045" i="4"/>
  <c r="R6045" i="4" s="1"/>
  <c r="T6045" i="4" s="1"/>
  <c r="S795" i="4"/>
  <c r="R795" i="4" s="1"/>
  <c r="T795" i="4" s="1"/>
  <c r="V795" i="4" s="1"/>
  <c r="S6063" i="4"/>
  <c r="R6063" i="4" s="1"/>
  <c r="T6063" i="4" s="1"/>
  <c r="S803" i="4"/>
  <c r="R803" i="4" s="1"/>
  <c r="T803" i="4" s="1"/>
  <c r="V803" i="4" s="1"/>
  <c r="S6052" i="4"/>
  <c r="R6052" i="4" s="1"/>
  <c r="T6052" i="4" s="1"/>
  <c r="S789" i="4"/>
  <c r="R789" i="4" s="1"/>
  <c r="T789" i="4" s="1"/>
  <c r="V789" i="4" s="1"/>
  <c r="N1289" i="1"/>
  <c r="S781" i="4"/>
  <c r="R781" i="4" s="1"/>
  <c r="T781" i="4" s="1"/>
  <c r="V781" i="4" s="1"/>
  <c r="N1273" i="1"/>
  <c r="S766" i="4"/>
  <c r="R766" i="4" s="1"/>
  <c r="T766" i="4" s="1"/>
  <c r="V766" i="4" s="1"/>
  <c r="S6028" i="4"/>
  <c r="R6028" i="4" s="1"/>
  <c r="T6028" i="4" s="1"/>
  <c r="S5831" i="4"/>
  <c r="R5831" i="4" s="1"/>
  <c r="T5831" i="4" s="1"/>
  <c r="S730" i="4"/>
  <c r="R730" i="4" s="1"/>
  <c r="T730" i="4" s="1"/>
  <c r="V730" i="4" s="1"/>
  <c r="S5870" i="4"/>
  <c r="R5870" i="4" s="1"/>
  <c r="T5870" i="4" s="1"/>
  <c r="S5872" i="4"/>
  <c r="R5872" i="4" s="1"/>
  <c r="S5981" i="4"/>
  <c r="R5981" i="4" s="1"/>
  <c r="T5981" i="4" s="1"/>
  <c r="T5982" i="4" s="1"/>
  <c r="T5983" i="4" s="1"/>
  <c r="S5871" i="4"/>
  <c r="R5871" i="4" s="1"/>
  <c r="S740" i="4"/>
  <c r="R740" i="4" s="1"/>
  <c r="T740" i="4" s="1"/>
  <c r="V740" i="4" s="1"/>
  <c r="S699" i="4"/>
  <c r="R699" i="4" s="1"/>
  <c r="T699" i="4" s="1"/>
  <c r="V699" i="4" s="1"/>
  <c r="S5796" i="4"/>
  <c r="R5796" i="4" s="1"/>
  <c r="S5836" i="4"/>
  <c r="R5836" i="4" s="1"/>
  <c r="S5673" i="4"/>
  <c r="R5673" i="4" s="1"/>
  <c r="T5673" i="4" s="1"/>
  <c r="S5798" i="4"/>
  <c r="R5798" i="4" s="1"/>
  <c r="S5839" i="4"/>
  <c r="R5839" i="4" s="1"/>
  <c r="S1785" i="4"/>
  <c r="R1785" i="4" s="1"/>
  <c r="S5775" i="4"/>
  <c r="R5775" i="4" s="1"/>
  <c r="S687" i="4"/>
  <c r="R687" i="4" s="1"/>
  <c r="S5650" i="4"/>
  <c r="R5650" i="4" s="1"/>
  <c r="S5655" i="4"/>
  <c r="R5655" i="4" s="1"/>
  <c r="S2756" i="4"/>
  <c r="R2756" i="4" s="1"/>
  <c r="S5647" i="4"/>
  <c r="R5647" i="4" s="1"/>
  <c r="T5647" i="4" s="1"/>
  <c r="S5771" i="4"/>
  <c r="R5771" i="4" s="1"/>
  <c r="S2757" i="4"/>
  <c r="R2757" i="4" s="1"/>
  <c r="S1787" i="4"/>
  <c r="R1787" i="4" s="1"/>
  <c r="S5777" i="4"/>
  <c r="R5777" i="4" s="1"/>
  <c r="S2775" i="4"/>
  <c r="R2775" i="4" s="1"/>
  <c r="T2775" i="4" s="1"/>
  <c r="S5605" i="4"/>
  <c r="R5605" i="4" s="1"/>
  <c r="S2762" i="4"/>
  <c r="R2762" i="4" s="1"/>
  <c r="S5652" i="4"/>
  <c r="R5652" i="4" s="1"/>
  <c r="S2778" i="4"/>
  <c r="R2778" i="4" s="1"/>
  <c r="S686" i="4"/>
  <c r="R686" i="4" s="1"/>
  <c r="T686" i="4" s="1"/>
  <c r="S5607" i="4"/>
  <c r="R5607" i="4" s="1"/>
  <c r="S5599" i="4"/>
  <c r="R5599" i="4" s="1"/>
  <c r="T5599" i="4" s="1"/>
  <c r="V5599" i="4" s="1"/>
  <c r="S684" i="4"/>
  <c r="R684" i="4" s="1"/>
  <c r="T684" i="4" s="1"/>
  <c r="V684" i="4" s="1"/>
  <c r="S5725" i="4"/>
  <c r="R5725" i="4" s="1"/>
  <c r="S1798" i="4"/>
  <c r="R1798" i="4" s="1"/>
  <c r="T1798" i="4" s="1"/>
  <c r="V1798" i="4" s="1"/>
  <c r="S2751" i="4"/>
  <c r="R2751" i="4" s="1"/>
  <c r="S5711" i="4"/>
  <c r="R5711" i="4" s="1"/>
  <c r="S2748" i="4"/>
  <c r="R2748" i="4" s="1"/>
  <c r="T2748" i="4" s="1"/>
  <c r="S1764" i="4"/>
  <c r="R1764" i="4" s="1"/>
  <c r="S5541" i="4"/>
  <c r="R5541" i="4" s="1"/>
  <c r="S5710" i="4"/>
  <c r="R5710" i="4" s="1"/>
  <c r="S673" i="4"/>
  <c r="R673" i="4" s="1"/>
  <c r="T673" i="4" s="1"/>
  <c r="V673" i="4" s="1"/>
  <c r="S5537" i="4"/>
  <c r="R5537" i="4" s="1"/>
  <c r="S5540" i="4"/>
  <c r="R5540" i="4" s="1"/>
  <c r="S1759" i="4"/>
  <c r="R1759" i="4" s="1"/>
  <c r="S646" i="4"/>
  <c r="R646" i="4" s="1"/>
  <c r="T646" i="4" s="1"/>
  <c r="S1761" i="4"/>
  <c r="R1761" i="4" s="1"/>
  <c r="S2715" i="4"/>
  <c r="R2715" i="4" s="1"/>
  <c r="S647" i="4"/>
  <c r="R647" i="4" s="1"/>
  <c r="S5524" i="4"/>
  <c r="R5524" i="4" s="1"/>
  <c r="S5576" i="4"/>
  <c r="R5576" i="4" s="1"/>
  <c r="S5389" i="4"/>
  <c r="R5389" i="4" s="1"/>
  <c r="S5572" i="4"/>
  <c r="R5572" i="4" s="1"/>
  <c r="S5383" i="4"/>
  <c r="R5383" i="4" s="1"/>
  <c r="S2718" i="4"/>
  <c r="R2718" i="4" s="1"/>
  <c r="S5526" i="4"/>
  <c r="R5526" i="4" s="1"/>
  <c r="S5522" i="4"/>
  <c r="R5522" i="4" s="1"/>
  <c r="S2750" i="4"/>
  <c r="R2750" i="4" s="1"/>
  <c r="T2750" i="4" s="1"/>
  <c r="S2753" i="4"/>
  <c r="R2753" i="4" s="1"/>
  <c r="S5574" i="4"/>
  <c r="R5574" i="4" s="1"/>
  <c r="S5529" i="4"/>
  <c r="R5529" i="4" s="1"/>
  <c r="S5579" i="4"/>
  <c r="R5579" i="4" s="1"/>
  <c r="W5037" i="4"/>
  <c r="AB5037" i="4"/>
  <c r="S1009" i="4"/>
  <c r="R1009" i="4" s="1"/>
  <c r="T1009" i="4" s="1"/>
  <c r="T1010" i="4" s="1"/>
  <c r="V1010" i="4" s="1"/>
  <c r="S1035" i="4"/>
  <c r="R1035" i="4" s="1"/>
  <c r="T1035" i="4" s="1"/>
  <c r="T1036" i="4" s="1"/>
  <c r="T1037" i="4" s="1"/>
  <c r="S1043" i="4"/>
  <c r="R1043" i="4" s="1"/>
  <c r="S6125" i="4"/>
  <c r="R6125" i="4" s="1"/>
  <c r="T6125" i="4" s="1"/>
  <c r="S837" i="4"/>
  <c r="R837" i="4" s="1"/>
  <c r="T837" i="4" s="1"/>
  <c r="V837" i="4" s="1"/>
  <c r="N1174" i="1"/>
  <c r="S737" i="4"/>
  <c r="R737" i="4" s="1"/>
  <c r="T737" i="4" s="1"/>
  <c r="V737" i="4" s="1"/>
  <c r="S5974" i="4"/>
  <c r="R5974" i="4" s="1"/>
  <c r="S5973" i="4"/>
  <c r="R5973" i="4" s="1"/>
  <c r="S5863" i="4"/>
  <c r="R5863" i="4" s="1"/>
  <c r="S5861" i="4"/>
  <c r="R5861" i="4" s="1"/>
  <c r="T5861" i="4" s="1"/>
  <c r="W874" i="4"/>
  <c r="AB874" i="4"/>
  <c r="S6184" i="4"/>
  <c r="R6184" i="4" s="1"/>
  <c r="T6184" i="4" s="1"/>
  <c r="S868" i="4"/>
  <c r="R868" i="4" s="1"/>
  <c r="T868" i="4" s="1"/>
  <c r="V868" i="4" s="1"/>
  <c r="S6203" i="4"/>
  <c r="R6203" i="4" s="1"/>
  <c r="S6205" i="4"/>
  <c r="R6205" i="4" s="1"/>
  <c r="N1448" i="1"/>
  <c r="S6178" i="4"/>
  <c r="R6178" i="4" s="1"/>
  <c r="S845" i="4"/>
  <c r="R845" i="4" s="1"/>
  <c r="T845" i="4" s="1"/>
  <c r="V845" i="4" s="1"/>
  <c r="S6179" i="4"/>
  <c r="R6179" i="4" s="1"/>
  <c r="S6139" i="4"/>
  <c r="R6139" i="4" s="1"/>
  <c r="T6139" i="4" s="1"/>
  <c r="S6142" i="4"/>
  <c r="R6142" i="4" s="1"/>
  <c r="S824" i="4"/>
  <c r="R824" i="4" s="1"/>
  <c r="T824" i="4" s="1"/>
  <c r="V824" i="4" s="1"/>
  <c r="S6104" i="4"/>
  <c r="R6104" i="4" s="1"/>
  <c r="T6104" i="4" s="1"/>
  <c r="V6104" i="4" s="1"/>
  <c r="S6110" i="4"/>
  <c r="R6110" i="4" s="1"/>
  <c r="T6110" i="4" s="1"/>
  <c r="S829" i="4"/>
  <c r="R829" i="4" s="1"/>
  <c r="S6090" i="4"/>
  <c r="R6090" i="4" s="1"/>
  <c r="T6090" i="4" s="1"/>
  <c r="T6091" i="4" s="1"/>
  <c r="V6091" i="4" s="1"/>
  <c r="S6136" i="4"/>
  <c r="R6136" i="4" s="1"/>
  <c r="S6135" i="4"/>
  <c r="R6135" i="4" s="1"/>
  <c r="T6135" i="4" s="1"/>
  <c r="S814" i="4"/>
  <c r="R814" i="4" s="1"/>
  <c r="T814" i="4" s="1"/>
  <c r="V814" i="4" s="1"/>
  <c r="S6122" i="4"/>
  <c r="R6122" i="4" s="1"/>
  <c r="S6121" i="4"/>
  <c r="R6121" i="4" s="1"/>
  <c r="S6071" i="4"/>
  <c r="R6071" i="4" s="1"/>
  <c r="T6071" i="4" s="1"/>
  <c r="S807" i="4"/>
  <c r="R807" i="4" s="1"/>
  <c r="T807" i="4" s="1"/>
  <c r="V807" i="4" s="1"/>
  <c r="S794" i="4"/>
  <c r="R794" i="4" s="1"/>
  <c r="T794" i="4" s="1"/>
  <c r="V794" i="4" s="1"/>
  <c r="S6102" i="4"/>
  <c r="R6102" i="4" s="1"/>
  <c r="T6102" i="4" s="1"/>
  <c r="S6062" i="4"/>
  <c r="R6062" i="4" s="1"/>
  <c r="T6062" i="4" s="1"/>
  <c r="V6062" i="4" s="1"/>
  <c r="S6114" i="4"/>
  <c r="R6114" i="4" s="1"/>
  <c r="S802" i="4"/>
  <c r="R802" i="4" s="1"/>
  <c r="T802" i="4" s="1"/>
  <c r="V802" i="4" s="1"/>
  <c r="N1304" i="1"/>
  <c r="S6022" i="4"/>
  <c r="R6022" i="4" s="1"/>
  <c r="S788" i="4"/>
  <c r="R788" i="4" s="1"/>
  <c r="T788" i="4" s="1"/>
  <c r="V788" i="4" s="1"/>
  <c r="S6023" i="4"/>
  <c r="R6023" i="4" s="1"/>
  <c r="S6079" i="4"/>
  <c r="R6079" i="4" s="1"/>
  <c r="S780" i="4"/>
  <c r="R780" i="4" s="1"/>
  <c r="T780" i="4" s="1"/>
  <c r="V780" i="4" s="1"/>
  <c r="S6053" i="4"/>
  <c r="R6053" i="4" s="1"/>
  <c r="S6026" i="4"/>
  <c r="R6026" i="4" s="1"/>
  <c r="T6026" i="4" s="1"/>
  <c r="S765" i="4"/>
  <c r="R765" i="4" s="1"/>
  <c r="T765" i="4" s="1"/>
  <c r="V765" i="4" s="1"/>
  <c r="N1192" i="1"/>
  <c r="S5827" i="4"/>
  <c r="R5827" i="4" s="1"/>
  <c r="T5827" i="4" s="1"/>
  <c r="S5950" i="4"/>
  <c r="R5950" i="4" s="1"/>
  <c r="T5950" i="4" s="1"/>
  <c r="T5951" i="4" s="1"/>
  <c r="S5829" i="4"/>
  <c r="R5829" i="4" s="1"/>
  <c r="S729" i="4"/>
  <c r="R729" i="4" s="1"/>
  <c r="T729" i="4" s="1"/>
  <c r="V729" i="4" s="1"/>
  <c r="S5901" i="4"/>
  <c r="R5901" i="4" s="1"/>
  <c r="S5904" i="4"/>
  <c r="R5904" i="4" s="1"/>
  <c r="S739" i="4"/>
  <c r="R739" i="4" s="1"/>
  <c r="T739" i="4" s="1"/>
  <c r="V739" i="4" s="1"/>
  <c r="S5672" i="4"/>
  <c r="R5672" i="4" s="1"/>
  <c r="S5669" i="4"/>
  <c r="R5669" i="4" s="1"/>
  <c r="T5669" i="4" s="1"/>
  <c r="S5832" i="4"/>
  <c r="R5832" i="4" s="1"/>
  <c r="S698" i="4"/>
  <c r="R698" i="4" s="1"/>
  <c r="T698" i="4" s="1"/>
  <c r="V698" i="4" s="1"/>
  <c r="S5833" i="4"/>
  <c r="R5833" i="4" s="1"/>
  <c r="S683" i="4"/>
  <c r="R683" i="4" s="1"/>
  <c r="T683" i="4" s="1"/>
  <c r="V683" i="4" s="1"/>
  <c r="S5678" i="4"/>
  <c r="R5678" i="4" s="1"/>
  <c r="S5594" i="4"/>
  <c r="R5594" i="4" s="1"/>
  <c r="T5594" i="4" s="1"/>
  <c r="S5722" i="4"/>
  <c r="R5722" i="4" s="1"/>
  <c r="S1772" i="4"/>
  <c r="R1772" i="4" s="1"/>
  <c r="S5533" i="4"/>
  <c r="R5533" i="4" s="1"/>
  <c r="S5580" i="4"/>
  <c r="R5580" i="4" s="1"/>
  <c r="T5580" i="4" s="1"/>
  <c r="S5584" i="4"/>
  <c r="R5584" i="4" s="1"/>
  <c r="S672" i="4"/>
  <c r="R672" i="4" s="1"/>
  <c r="T672" i="4" s="1"/>
  <c r="V672" i="4" s="1"/>
  <c r="S1774" i="4"/>
  <c r="R1774" i="4" s="1"/>
  <c r="S5707" i="4"/>
  <c r="R5707" i="4" s="1"/>
  <c r="S5582" i="4"/>
  <c r="R5582" i="4" s="1"/>
  <c r="W5467" i="4"/>
  <c r="AB5467" i="4"/>
  <c r="S1672" i="4"/>
  <c r="R1672" i="4" s="1"/>
  <c r="S5272" i="4"/>
  <c r="R5272" i="4" s="1"/>
  <c r="S553" i="4"/>
  <c r="R553" i="4" s="1"/>
  <c r="T553" i="4" s="1"/>
  <c r="S2684" i="4"/>
  <c r="R2684" i="4" s="1"/>
  <c r="T2684" i="4" s="1"/>
  <c r="T2685" i="4" s="1"/>
  <c r="S5205" i="4"/>
  <c r="R5205" i="4" s="1"/>
  <c r="T5205" i="4" s="1"/>
  <c r="T5206" i="4" s="1"/>
  <c r="T5207" i="4" s="1"/>
  <c r="S5267" i="4"/>
  <c r="R5267" i="4" s="1"/>
  <c r="S5047" i="4"/>
  <c r="R5047" i="4" s="1"/>
  <c r="S5208" i="4"/>
  <c r="R5208" i="4" s="1"/>
  <c r="S2686" i="4"/>
  <c r="R2686" i="4" s="1"/>
  <c r="S5269" i="4"/>
  <c r="R5269" i="4" s="1"/>
  <c r="S1714" i="4"/>
  <c r="R1714" i="4" s="1"/>
  <c r="T1714" i="4" s="1"/>
  <c r="T1715" i="4" s="1"/>
  <c r="S594" i="4"/>
  <c r="R594" i="4" s="1"/>
  <c r="T594" i="4" s="1"/>
  <c r="S1673" i="4"/>
  <c r="R1673" i="4" s="1"/>
  <c r="S5042" i="4"/>
  <c r="R5042" i="4" s="1"/>
  <c r="S5213" i="4"/>
  <c r="R5213" i="4" s="1"/>
  <c r="S5263" i="4"/>
  <c r="R5263" i="4" s="1"/>
  <c r="T5263" i="4" s="1"/>
  <c r="S5211" i="4"/>
  <c r="R5211" i="4" s="1"/>
  <c r="T2636" i="4"/>
  <c r="T2637" i="4" s="1"/>
  <c r="T2638" i="4" s="1"/>
  <c r="T2639" i="4" s="1"/>
  <c r="AB883" i="4"/>
  <c r="W883" i="4"/>
  <c r="N1495" i="1"/>
  <c r="S873" i="4"/>
  <c r="R873" i="4" s="1"/>
  <c r="T873" i="4" s="1"/>
  <c r="V873" i="4" s="1"/>
  <c r="W858" i="4"/>
  <c r="AB858" i="4"/>
  <c r="S6103" i="4"/>
  <c r="R6103" i="4" s="1"/>
  <c r="T6103" i="4" s="1"/>
  <c r="V6103" i="4" s="1"/>
  <c r="S823" i="4"/>
  <c r="R823" i="4" s="1"/>
  <c r="T823" i="4" s="1"/>
  <c r="V823" i="4" s="1"/>
  <c r="S827" i="4"/>
  <c r="R827" i="4" s="1"/>
  <c r="T827" i="4" s="1"/>
  <c r="S6159" i="4"/>
  <c r="R6159" i="4" s="1"/>
  <c r="T6159" i="4" s="1"/>
  <c r="S828" i="4"/>
  <c r="R828" i="4" s="1"/>
  <c r="N1367" i="1"/>
  <c r="S813" i="4"/>
  <c r="R813" i="4" s="1"/>
  <c r="T813" i="4" s="1"/>
  <c r="V813" i="4" s="1"/>
  <c r="S6088" i="4"/>
  <c r="R6088" i="4" s="1"/>
  <c r="T6088" i="4" s="1"/>
  <c r="S6133" i="4"/>
  <c r="R6133" i="4" s="1"/>
  <c r="T6133" i="4" s="1"/>
  <c r="V6133" i="4" s="1"/>
  <c r="S6107" i="4"/>
  <c r="R6107" i="4" s="1"/>
  <c r="S1861" i="4"/>
  <c r="R1861" i="4" s="1"/>
  <c r="T1861" i="4" s="1"/>
  <c r="V1861" i="4" s="1"/>
  <c r="S6119" i="4"/>
  <c r="R6119" i="4" s="1"/>
  <c r="S806" i="4"/>
  <c r="R806" i="4" s="1"/>
  <c r="T806" i="4" s="1"/>
  <c r="V806" i="4" s="1"/>
  <c r="S6042" i="4"/>
  <c r="R6042" i="4" s="1"/>
  <c r="S793" i="4"/>
  <c r="R793" i="4" s="1"/>
  <c r="T793" i="4" s="1"/>
  <c r="V793" i="4" s="1"/>
  <c r="S6040" i="4"/>
  <c r="R6040" i="4" s="1"/>
  <c r="T6040" i="4" s="1"/>
  <c r="S6101" i="4"/>
  <c r="R6101" i="4" s="1"/>
  <c r="S801" i="4"/>
  <c r="R801" i="4" s="1"/>
  <c r="T801" i="4" s="1"/>
  <c r="V801" i="4" s="1"/>
  <c r="S6060" i="4"/>
  <c r="R6060" i="4" s="1"/>
  <c r="T6060" i="4" s="1"/>
  <c r="S6112" i="4"/>
  <c r="R6112" i="4" s="1"/>
  <c r="S6111" i="4"/>
  <c r="R6111" i="4" s="1"/>
  <c r="N1303" i="1"/>
  <c r="S6046" i="4"/>
  <c r="R6046" i="4" s="1"/>
  <c r="S6093" i="4"/>
  <c r="R6093" i="4" s="1"/>
  <c r="S6019" i="4"/>
  <c r="R6019" i="4" s="1"/>
  <c r="T6019" i="4" s="1"/>
  <c r="S787" i="4"/>
  <c r="R787" i="4" s="1"/>
  <c r="T787" i="4" s="1"/>
  <c r="V787" i="4" s="1"/>
  <c r="S6048" i="4"/>
  <c r="R6048" i="4" s="1"/>
  <c r="S6000" i="4"/>
  <c r="R6000" i="4" s="1"/>
  <c r="T6000" i="4" s="1"/>
  <c r="T6001" i="4" s="1"/>
  <c r="S779" i="4"/>
  <c r="R779" i="4" s="1"/>
  <c r="T779" i="4" s="1"/>
  <c r="V779" i="4" s="1"/>
  <c r="S6003" i="4"/>
  <c r="R6003" i="4" s="1"/>
  <c r="S6005" i="4"/>
  <c r="R6005" i="4" s="1"/>
  <c r="T6005" i="4" s="1"/>
  <c r="V6005" i="4" s="1"/>
  <c r="S5957" i="4"/>
  <c r="R5957" i="4" s="1"/>
  <c r="S6051" i="4"/>
  <c r="R6051" i="4" s="1"/>
  <c r="S764" i="4"/>
  <c r="R764" i="4" s="1"/>
  <c r="T764" i="4" s="1"/>
  <c r="V764" i="4" s="1"/>
  <c r="S6024" i="4"/>
  <c r="R6024" i="4" s="1"/>
  <c r="S5922" i="4"/>
  <c r="R5922" i="4" s="1"/>
  <c r="S5948" i="4"/>
  <c r="R5948" i="4" s="1"/>
  <c r="S5818" i="4"/>
  <c r="R5818" i="4" s="1"/>
  <c r="T5818" i="4" s="1"/>
  <c r="S1827" i="4"/>
  <c r="R1827" i="4" s="1"/>
  <c r="S1824" i="4"/>
  <c r="R1824" i="4" s="1"/>
  <c r="T1824" i="4" s="1"/>
  <c r="S728" i="4"/>
  <c r="R728" i="4" s="1"/>
  <c r="T728" i="4" s="1"/>
  <c r="V728" i="4" s="1"/>
  <c r="S5824" i="4"/>
  <c r="R5824" i="4" s="1"/>
  <c r="S5918" i="4"/>
  <c r="R5918" i="4" s="1"/>
  <c r="N1175" i="1"/>
  <c r="S5976" i="4"/>
  <c r="R5976" i="4" s="1"/>
  <c r="S738" i="4"/>
  <c r="R738" i="4" s="1"/>
  <c r="T738" i="4" s="1"/>
  <c r="V738" i="4" s="1"/>
  <c r="S5868" i="4"/>
  <c r="R5868" i="4" s="1"/>
  <c r="S5865" i="4"/>
  <c r="R5865" i="4" s="1"/>
  <c r="T5865" i="4" s="1"/>
  <c r="S5977" i="4"/>
  <c r="R5977" i="4" s="1"/>
  <c r="N1159" i="1"/>
  <c r="S5844" i="4"/>
  <c r="R5844" i="4" s="1"/>
  <c r="T5844" i="4" s="1"/>
  <c r="V5844" i="4" s="1"/>
  <c r="S5828" i="4"/>
  <c r="R5828" i="4" s="1"/>
  <c r="S1813" i="4"/>
  <c r="R1813" i="4" s="1"/>
  <c r="T1813" i="4" s="1"/>
  <c r="V1813" i="4" s="1"/>
  <c r="S5666" i="4"/>
  <c r="R5666" i="4" s="1"/>
  <c r="T5666" i="4" s="1"/>
  <c r="T5667" i="4" s="1"/>
  <c r="S697" i="4"/>
  <c r="R697" i="4" s="1"/>
  <c r="T697" i="4" s="1"/>
  <c r="V697" i="4" s="1"/>
  <c r="S1790" i="4"/>
  <c r="R1790" i="4" s="1"/>
  <c r="S5830" i="4"/>
  <c r="R5830" i="4" s="1"/>
  <c r="S5668" i="4"/>
  <c r="R5668" i="4" s="1"/>
  <c r="S671" i="4"/>
  <c r="R671" i="4" s="1"/>
  <c r="T671" i="4" s="1"/>
  <c r="V671" i="4" s="1"/>
  <c r="S5701" i="4"/>
  <c r="R5701" i="4" s="1"/>
  <c r="S5699" i="4"/>
  <c r="R5699" i="4" s="1"/>
  <c r="S1793" i="4"/>
  <c r="R1793" i="4" s="1"/>
  <c r="T1793" i="4" s="1"/>
  <c r="S5578" i="4"/>
  <c r="R5578" i="4" s="1"/>
  <c r="S1760" i="4"/>
  <c r="R1760" i="4" s="1"/>
  <c r="S5528" i="4"/>
  <c r="R5528" i="4" s="1"/>
  <c r="S5575" i="4"/>
  <c r="R5575" i="4" s="1"/>
  <c r="S2749" i="4"/>
  <c r="R2749" i="4" s="1"/>
  <c r="S2752" i="4"/>
  <c r="R2752" i="4" s="1"/>
  <c r="S5573" i="4"/>
  <c r="R5573" i="4" s="1"/>
  <c r="S5521" i="4"/>
  <c r="R5521" i="4" s="1"/>
  <c r="S1762" i="4"/>
  <c r="R1762" i="4" s="1"/>
  <c r="S5571" i="4"/>
  <c r="R5571" i="4" s="1"/>
  <c r="S5705" i="4"/>
  <c r="R5705" i="4" s="1"/>
  <c r="S5173" i="4"/>
  <c r="R5173" i="4" s="1"/>
  <c r="T5173" i="4" s="1"/>
  <c r="T5174" i="4" s="1"/>
  <c r="S1703" i="4"/>
  <c r="R1703" i="4" s="1"/>
  <c r="S577" i="4"/>
  <c r="R577" i="4" s="1"/>
  <c r="T577" i="4" s="1"/>
  <c r="V577" i="4" s="1"/>
  <c r="S2669" i="4"/>
  <c r="R2669" i="4" s="1"/>
  <c r="S5123" i="4"/>
  <c r="R5123" i="4" s="1"/>
  <c r="S5117" i="4"/>
  <c r="R5117" i="4" s="1"/>
  <c r="S4949" i="4"/>
  <c r="R4949" i="4" s="1"/>
  <c r="S4943" i="4"/>
  <c r="R4943" i="4" s="1"/>
  <c r="T4943" i="4" s="1"/>
  <c r="T4944" i="4" s="1"/>
  <c r="T4945" i="4" s="1"/>
  <c r="T4946" i="4" s="1"/>
  <c r="T4947" i="4" s="1"/>
  <c r="T4948" i="4" s="1"/>
  <c r="S5175" i="4"/>
  <c r="R5175" i="4" s="1"/>
  <c r="S4921" i="4"/>
  <c r="R4921" i="4" s="1"/>
  <c r="T4921" i="4" s="1"/>
  <c r="T4922" i="4" s="1"/>
  <c r="T4923" i="4" s="1"/>
  <c r="T4924" i="4" s="1"/>
  <c r="T4925" i="4" s="1"/>
  <c r="T4926" i="4" s="1"/>
  <c r="S1648" i="4"/>
  <c r="R1648" i="4" s="1"/>
  <c r="T1648" i="4" s="1"/>
  <c r="T1649" i="4" s="1"/>
  <c r="T1650" i="4" s="1"/>
  <c r="S1699" i="4"/>
  <c r="R1699" i="4" s="1"/>
  <c r="T1699" i="4" s="1"/>
  <c r="T1700" i="4" s="1"/>
  <c r="S5178" i="4"/>
  <c r="R5178" i="4" s="1"/>
  <c r="S5120" i="4"/>
  <c r="R5120" i="4" s="1"/>
  <c r="S5090" i="4"/>
  <c r="R5090" i="4" s="1"/>
  <c r="T5090" i="4" s="1"/>
  <c r="S5035" i="4"/>
  <c r="R5035" i="4" s="1"/>
  <c r="T5035" i="4" s="1"/>
  <c r="V5035" i="4" s="1"/>
  <c r="S4860" i="4"/>
  <c r="R4860" i="4" s="1"/>
  <c r="T4860" i="4" s="1"/>
  <c r="S1046" i="4"/>
  <c r="R1046" i="4" s="1"/>
  <c r="T1046" i="4" s="1"/>
  <c r="T1047" i="4" s="1"/>
  <c r="S1053" i="4"/>
  <c r="R1053" i="4" s="1"/>
  <c r="T1053" i="4" s="1"/>
  <c r="V1053" i="4" s="1"/>
  <c r="S1073" i="4"/>
  <c r="R1073" i="4" s="1"/>
  <c r="T1073" i="4" s="1"/>
  <c r="V1073" i="4" s="1"/>
  <c r="W5507" i="4"/>
  <c r="AB5507" i="4"/>
  <c r="W4802" i="4"/>
  <c r="AB4802" i="4"/>
  <c r="W5502" i="4"/>
  <c r="AB5502" i="4"/>
  <c r="W4738" i="4"/>
  <c r="AB4738" i="4"/>
  <c r="W2105" i="4"/>
  <c r="AB2105" i="4"/>
  <c r="W3118" i="4"/>
  <c r="AB3118" i="4"/>
  <c r="W1154" i="4"/>
  <c r="AB1154" i="4"/>
  <c r="W2680" i="4"/>
  <c r="AB2680" i="4"/>
  <c r="W2730" i="4"/>
  <c r="AB2730" i="4"/>
  <c r="W1116" i="4"/>
  <c r="AB1116" i="4"/>
  <c r="W5114" i="4"/>
  <c r="AB5114" i="4"/>
  <c r="W2876" i="4"/>
  <c r="AB2876" i="4"/>
  <c r="W5947" i="4"/>
  <c r="AB5947" i="4"/>
  <c r="W4153" i="4"/>
  <c r="AB4153" i="4"/>
  <c r="W3623" i="4"/>
  <c r="AB3623" i="4"/>
  <c r="W2140" i="4"/>
  <c r="AB2140" i="4"/>
  <c r="W1912" i="4"/>
  <c r="AB1912" i="4"/>
  <c r="W4912" i="4"/>
  <c r="AB4912" i="4"/>
  <c r="W5891" i="4"/>
  <c r="AB5891" i="4"/>
  <c r="W5151" i="4"/>
  <c r="AB5151" i="4"/>
  <c r="W5463" i="4"/>
  <c r="AB5463" i="4"/>
  <c r="W5716" i="4"/>
  <c r="AB5716" i="4"/>
  <c r="W4179" i="4"/>
  <c r="AB4179" i="4"/>
  <c r="W5559" i="4"/>
  <c r="AB5559" i="4"/>
  <c r="W2231" i="4"/>
  <c r="AB2231" i="4"/>
  <c r="W4793" i="4"/>
  <c r="AB4793" i="4"/>
  <c r="W4410" i="4"/>
  <c r="AB4410" i="4"/>
  <c r="W1984" i="4"/>
  <c r="AB1984" i="4"/>
  <c r="W2959" i="4"/>
  <c r="AB2959" i="4"/>
  <c r="W4374" i="4"/>
  <c r="AB4374" i="4"/>
  <c r="W3871" i="4"/>
  <c r="AB3871" i="4"/>
  <c r="W3274" i="4"/>
  <c r="AB3274" i="4"/>
  <c r="W4607" i="4"/>
  <c r="AB4607" i="4"/>
  <c r="W5426" i="4"/>
  <c r="AB5426" i="4"/>
  <c r="W5497" i="4"/>
  <c r="AB5497" i="4"/>
  <c r="W2418" i="4"/>
  <c r="AB2418" i="4"/>
  <c r="W1579" i="4"/>
  <c r="AB1579" i="4"/>
  <c r="W5462" i="4"/>
  <c r="AB5462" i="4"/>
  <c r="W4116" i="4"/>
  <c r="AB4116" i="4"/>
  <c r="W5558" i="4"/>
  <c r="AB5558" i="4"/>
  <c r="W3202" i="4"/>
  <c r="AB3202" i="4"/>
  <c r="W2072" i="4"/>
  <c r="AB2072" i="4"/>
  <c r="W3033" i="4"/>
  <c r="AB3033" i="4"/>
  <c r="W4324" i="4"/>
  <c r="AB4324" i="4"/>
  <c r="W2580" i="4"/>
  <c r="AB2580" i="4"/>
  <c r="W2833" i="4"/>
  <c r="AB2833" i="4"/>
  <c r="W4451" i="4"/>
  <c r="AB4451" i="4"/>
  <c r="W4605" i="4"/>
  <c r="AB4605" i="4"/>
  <c r="W4556" i="4"/>
  <c r="AB4556" i="4"/>
  <c r="W3936" i="4"/>
  <c r="AB3936" i="4"/>
  <c r="W4482" i="4"/>
  <c r="AB4482" i="4"/>
  <c r="W2425" i="4"/>
  <c r="AB2425" i="4"/>
  <c r="W5233" i="4"/>
  <c r="AB5233" i="4"/>
  <c r="W3354" i="4"/>
  <c r="AB3354" i="4"/>
  <c r="W1563" i="4"/>
  <c r="AB1563" i="4"/>
  <c r="W1441" i="4"/>
  <c r="AB1441" i="4"/>
  <c r="W6024" i="4"/>
  <c r="AB6024" i="4"/>
  <c r="W5557" i="4"/>
  <c r="AB5557" i="4"/>
  <c r="W4525" i="4"/>
  <c r="AB4525" i="4"/>
  <c r="W4650" i="4"/>
  <c r="AB4650" i="4"/>
  <c r="W5207" i="4"/>
  <c r="AB5207" i="4"/>
  <c r="W4026" i="4"/>
  <c r="AB4026" i="4"/>
  <c r="W3766" i="4"/>
  <c r="AB3766" i="4"/>
  <c r="W5721" i="4"/>
  <c r="AB5721" i="4"/>
  <c r="W1427" i="4"/>
  <c r="AB1427" i="4"/>
  <c r="W4828" i="4"/>
  <c r="AB4828" i="4"/>
  <c r="W3966" i="4"/>
  <c r="AB3966" i="4"/>
  <c r="W2689" i="4"/>
  <c r="AB2689" i="4"/>
  <c r="W4980" i="4"/>
  <c r="AB4980" i="4"/>
  <c r="W1967" i="4"/>
  <c r="AB1967" i="4"/>
  <c r="W4366" i="4"/>
  <c r="AB4366" i="4"/>
  <c r="W5359" i="4"/>
  <c r="AB5359" i="4"/>
  <c r="W5605" i="4"/>
  <c r="AB5605" i="4"/>
  <c r="W4365" i="4"/>
  <c r="AB4365" i="4"/>
  <c r="W5088" i="4"/>
  <c r="AB5088" i="4"/>
  <c r="W5555" i="4"/>
  <c r="AB5555" i="4"/>
  <c r="W5637" i="4"/>
  <c r="AB5637" i="4"/>
  <c r="W3900" i="4"/>
  <c r="AB3900" i="4"/>
  <c r="W4920" i="4"/>
  <c r="AB4920" i="4"/>
  <c r="W5582" i="4"/>
  <c r="AB5582" i="4"/>
  <c r="W5560" i="4"/>
  <c r="AB5560" i="4"/>
  <c r="W3729" i="4"/>
  <c r="AB3729" i="4"/>
  <c r="W2472" i="4"/>
  <c r="AB2472" i="4"/>
  <c r="W3932" i="4"/>
  <c r="AB3932" i="4"/>
  <c r="W2280" i="4"/>
  <c r="AB2280" i="4"/>
  <c r="W2054" i="4"/>
  <c r="AB2054" i="4"/>
  <c r="W3081" i="4"/>
  <c r="AB3081" i="4"/>
  <c r="W5116" i="4"/>
  <c r="AB5116" i="4"/>
  <c r="W4967" i="4"/>
  <c r="AB4967" i="4"/>
  <c r="W4090" i="4"/>
  <c r="AB4090" i="4"/>
  <c r="W4284" i="4"/>
  <c r="AB4284" i="4"/>
  <c r="W4978" i="4"/>
  <c r="AB4978" i="4"/>
  <c r="W3585" i="4"/>
  <c r="AB3585" i="4"/>
  <c r="W1950" i="4"/>
  <c r="AB1950" i="4"/>
  <c r="W5732" i="4"/>
  <c r="AB5732" i="4"/>
  <c r="W2124" i="4"/>
  <c r="AB2124" i="4"/>
  <c r="W5319" i="4"/>
  <c r="AB5319" i="4"/>
  <c r="W5021" i="4"/>
  <c r="AB5021" i="4"/>
  <c r="W5630" i="4"/>
  <c r="AB5630" i="4"/>
  <c r="W2359" i="4"/>
  <c r="AB2359" i="4"/>
  <c r="W4270" i="4"/>
  <c r="AB4270" i="4"/>
  <c r="W5690" i="4"/>
  <c r="AB5690" i="4"/>
  <c r="W5234" i="4"/>
  <c r="AB5234" i="4"/>
  <c r="W4279" i="4"/>
  <c r="AB4279" i="4"/>
  <c r="W5583" i="4"/>
  <c r="AB5583" i="4"/>
  <c r="W1937" i="4"/>
  <c r="AB1937" i="4"/>
  <c r="W3829" i="4"/>
  <c r="AB3829" i="4"/>
  <c r="W4977" i="4"/>
  <c r="AB4977" i="4"/>
  <c r="W5349" i="4"/>
  <c r="AB5349" i="4"/>
  <c r="W1951" i="4"/>
  <c r="AB1951" i="4"/>
  <c r="W3382" i="4"/>
  <c r="AB3382" i="4"/>
  <c r="W2323" i="4"/>
  <c r="AB2323" i="4"/>
  <c r="W2563" i="4"/>
  <c r="AB2563" i="4"/>
  <c r="W2297" i="4"/>
  <c r="AB2297" i="4"/>
  <c r="W3831" i="4"/>
  <c r="AB3831" i="4"/>
  <c r="W5400" i="4"/>
  <c r="AB5400" i="4"/>
  <c r="W2915" i="4"/>
  <c r="AB2915" i="4"/>
  <c r="W5247" i="4"/>
  <c r="AB5247" i="4"/>
  <c r="W2311" i="4"/>
  <c r="AB2311" i="4"/>
  <c r="W5410" i="4"/>
  <c r="AB5410" i="4"/>
  <c r="W2372" i="4"/>
  <c r="AB2372" i="4"/>
  <c r="W5310" i="4"/>
  <c r="AB5310" i="4"/>
  <c r="W1146" i="4"/>
  <c r="AB1146" i="4"/>
  <c r="W3583" i="4"/>
  <c r="AB3583" i="4"/>
  <c r="W2176" i="4"/>
  <c r="AB2176" i="4"/>
  <c r="W2087" i="4"/>
  <c r="AB2087" i="4"/>
  <c r="W3279" i="4"/>
  <c r="AB3279" i="4"/>
  <c r="W4771" i="4"/>
  <c r="AB4771" i="4"/>
  <c r="W3383" i="4"/>
  <c r="AB3383" i="4"/>
  <c r="W2331" i="4"/>
  <c r="AB2331" i="4"/>
  <c r="W4985" i="4"/>
  <c r="AB4985" i="4"/>
  <c r="W4246" i="4"/>
  <c r="AB4246" i="4"/>
  <c r="W3436" i="4"/>
  <c r="AB3436" i="4"/>
  <c r="W2586" i="4"/>
  <c r="AB2586" i="4"/>
  <c r="W5075" i="4"/>
  <c r="AB5075" i="4"/>
  <c r="W2709" i="4"/>
  <c r="AB2709" i="4"/>
  <c r="W3499" i="4"/>
  <c r="AB3499" i="4"/>
  <c r="W5030" i="4"/>
  <c r="AB5030" i="4"/>
  <c r="W4846" i="4"/>
  <c r="AB4846" i="4"/>
  <c r="W1875" i="4"/>
  <c r="AB1875" i="4"/>
  <c r="W5872" i="4"/>
  <c r="AB5872" i="4"/>
  <c r="W5312" i="4"/>
  <c r="AB5312" i="4"/>
  <c r="W4242" i="4"/>
  <c r="AB4242" i="4"/>
  <c r="W5150" i="4"/>
  <c r="AB5150" i="4"/>
  <c r="W2720" i="4"/>
  <c r="AB2720" i="4"/>
  <c r="W3588" i="4"/>
  <c r="AB3588" i="4"/>
  <c r="W5372" i="4"/>
  <c r="AB5372" i="4"/>
  <c r="W5018" i="4"/>
  <c r="AB5018" i="4"/>
  <c r="W2028" i="4"/>
  <c r="AB2028" i="4"/>
  <c r="W6036" i="4"/>
  <c r="AB6036" i="4"/>
  <c r="W2211" i="4"/>
  <c r="AB2211" i="4"/>
  <c r="W2623" i="4"/>
  <c r="AB2623" i="4"/>
  <c r="W2457" i="4"/>
  <c r="AB2457" i="4"/>
  <c r="W2540" i="4"/>
  <c r="AB2540" i="4"/>
  <c r="W1928" i="4"/>
  <c r="AB1928" i="4"/>
  <c r="W2159" i="4"/>
  <c r="AB2159" i="4"/>
  <c r="W5144" i="4"/>
  <c r="AB5144" i="4"/>
  <c r="W5097" i="4"/>
  <c r="AB5097" i="4"/>
  <c r="W5314" i="4"/>
  <c r="AB5314" i="4"/>
  <c r="W4669" i="4"/>
  <c r="AB4669" i="4"/>
  <c r="W3897" i="4"/>
  <c r="AB3897" i="4"/>
  <c r="W2796" i="4"/>
  <c r="AB2796" i="4"/>
  <c r="W5454" i="4"/>
  <c r="AB5454" i="4"/>
  <c r="W5068" i="4"/>
  <c r="AB5068" i="4"/>
  <c r="W5121" i="4"/>
  <c r="AB5121" i="4"/>
  <c r="W3156" i="4"/>
  <c r="AB3156" i="4"/>
  <c r="W3554" i="4"/>
  <c r="AB3554" i="4"/>
  <c r="W1888" i="4"/>
  <c r="AB1888" i="4"/>
  <c r="W5763" i="4"/>
  <c r="AB5763" i="4"/>
  <c r="W5143" i="4"/>
  <c r="AB5143" i="4"/>
  <c r="W5293" i="4"/>
  <c r="AB5293" i="4"/>
  <c r="W4430" i="4"/>
  <c r="AB4430" i="4"/>
  <c r="W4948" i="4"/>
  <c r="AB4948" i="4"/>
  <c r="W5814" i="4"/>
  <c r="AB5814" i="4"/>
  <c r="W5175" i="4"/>
  <c r="AB5175" i="4"/>
  <c r="W3472" i="4"/>
  <c r="AB3472" i="4"/>
  <c r="W3798" i="4"/>
  <c r="AB3798" i="4"/>
  <c r="W3320" i="4"/>
  <c r="AB3320" i="4"/>
  <c r="W5774" i="4"/>
  <c r="AB5774" i="4"/>
  <c r="W5470" i="4"/>
  <c r="AB5470" i="4"/>
  <c r="W2636" i="4"/>
  <c r="AB2636" i="4"/>
  <c r="W3282" i="4"/>
  <c r="AB3282" i="4"/>
  <c r="W2508" i="4"/>
  <c r="AB2508" i="4"/>
  <c r="W5446" i="4"/>
  <c r="AB5446" i="4"/>
  <c r="W4067" i="4"/>
  <c r="AB4067" i="4"/>
  <c r="W4918" i="4"/>
  <c r="AB4918" i="4"/>
  <c r="W3719" i="4"/>
  <c r="AB3719" i="4"/>
  <c r="W4089" i="4"/>
  <c r="AB4089" i="4"/>
  <c r="W3586" i="4"/>
  <c r="AB3586" i="4"/>
  <c r="W4626" i="4"/>
  <c r="AB4626" i="4"/>
  <c r="W5301" i="4"/>
  <c r="AB5301" i="4"/>
  <c r="W2000" i="4"/>
  <c r="AB2000" i="4"/>
  <c r="W4515" i="4"/>
  <c r="AB4515" i="4"/>
  <c r="W2259" i="4"/>
  <c r="AB2259" i="4"/>
  <c r="W5566" i="4"/>
  <c r="AB5566" i="4"/>
  <c r="W4121" i="4"/>
  <c r="AB4121" i="4"/>
  <c r="W2643" i="4"/>
  <c r="AB2643" i="4"/>
  <c r="W5061" i="4"/>
  <c r="AB5061" i="4"/>
  <c r="W4187" i="4"/>
  <c r="AB4187" i="4"/>
  <c r="W5546" i="4"/>
  <c r="AB5546" i="4"/>
  <c r="W4917" i="4"/>
  <c r="AB4917" i="4"/>
  <c r="W1343" i="4"/>
  <c r="AB1343" i="4"/>
  <c r="W1266" i="4"/>
  <c r="AB1266" i="4"/>
  <c r="W4444" i="4"/>
  <c r="AB4444" i="4"/>
  <c r="W3689" i="4"/>
  <c r="AB3689" i="4"/>
  <c r="W4244" i="4"/>
  <c r="AB4244" i="4"/>
  <c r="W2446" i="4"/>
  <c r="AB2446" i="4"/>
  <c r="W4625" i="4"/>
  <c r="AB4625" i="4"/>
  <c r="W2018" i="4"/>
  <c r="AB2018" i="4"/>
  <c r="W2819" i="4"/>
  <c r="AB2819" i="4"/>
  <c r="W4214" i="4"/>
  <c r="AB4214" i="4"/>
  <c r="W5238" i="4"/>
  <c r="AB5238" i="4"/>
  <c r="W2855" i="4"/>
  <c r="AB2855" i="4"/>
  <c r="W3515" i="4"/>
  <c r="AB3515" i="4"/>
  <c r="W4869" i="4"/>
  <c r="AB4869" i="4"/>
  <c r="W2997" i="4"/>
  <c r="AB2997" i="4"/>
  <c r="W5531" i="4"/>
  <c r="AB5531" i="4"/>
  <c r="W5034" i="4"/>
  <c r="AB5034" i="4"/>
  <c r="W3896" i="4"/>
  <c r="AB3896" i="4"/>
  <c r="W5040" i="4"/>
  <c r="AB5040" i="4"/>
  <c r="W3691" i="4"/>
  <c r="AB3691" i="4"/>
  <c r="W2662" i="4"/>
  <c r="AB2662" i="4"/>
  <c r="W2437" i="4"/>
  <c r="AB2437" i="4"/>
  <c r="W4285" i="4"/>
  <c r="AB4285" i="4"/>
  <c r="W5619" i="4"/>
  <c r="AB5619" i="4"/>
  <c r="W5649" i="4"/>
  <c r="AB5649" i="4"/>
  <c r="W2244" i="4"/>
  <c r="AB2244" i="4"/>
  <c r="W3275" i="4"/>
  <c r="AB3275" i="4"/>
  <c r="W4890" i="4"/>
  <c r="AB4890" i="4"/>
  <c r="W2491" i="4"/>
  <c r="AB2491" i="4"/>
  <c r="W4294" i="4"/>
  <c r="AB4294" i="4"/>
  <c r="W2192" i="4"/>
  <c r="AB2192" i="4"/>
  <c r="W3662" i="4"/>
  <c r="AB3662" i="4"/>
  <c r="W3392" i="4"/>
  <c r="AB3392" i="4"/>
  <c r="W4608" i="4"/>
  <c r="AB4608" i="4"/>
  <c r="W1324" i="4"/>
  <c r="AB1324" i="4"/>
  <c r="W3715" i="4"/>
  <c r="AB3715" i="4"/>
  <c r="W5038" i="4"/>
  <c r="AB5038" i="4"/>
  <c r="W2746" i="4"/>
  <c r="AB2746" i="4"/>
  <c r="W4596" i="4"/>
  <c r="AB4596" i="4"/>
  <c r="W4243" i="4"/>
  <c r="AB4243" i="4"/>
  <c r="W2513" i="4"/>
  <c r="AB2513" i="4"/>
  <c r="W1896" i="4"/>
  <c r="AB1896" i="4"/>
  <c r="W5264" i="4"/>
  <c r="AB5264" i="4"/>
  <c r="W3995" i="4"/>
  <c r="AB3995" i="4"/>
  <c r="W5539" i="4"/>
  <c r="AB5539" i="4"/>
  <c r="W5529" i="4"/>
  <c r="AB5529" i="4"/>
  <c r="W2408" i="4"/>
  <c r="AB2408" i="4"/>
  <c r="W5320" i="4"/>
  <c r="AB5320" i="4"/>
  <c r="W65" i="4"/>
  <c r="W63" i="4"/>
  <c r="W175" i="4"/>
  <c r="W58" i="4"/>
  <c r="W464" i="4"/>
  <c r="W465" i="4"/>
  <c r="W52" i="4"/>
  <c r="W155" i="4"/>
  <c r="W135" i="4"/>
  <c r="W62" i="4"/>
  <c r="W507" i="4"/>
  <c r="W203" i="4"/>
  <c r="W180" i="4"/>
  <c r="W165" i="4"/>
  <c r="W142" i="4"/>
  <c r="W220" i="4"/>
  <c r="W111" i="4"/>
  <c r="W219" i="4"/>
  <c r="W26" i="4"/>
  <c r="T4280" i="4"/>
  <c r="T4281" i="4" s="1"/>
  <c r="T4282" i="4" s="1"/>
  <c r="U4270" i="4"/>
  <c r="U4271" i="4" s="1"/>
  <c r="U2449" i="4"/>
  <c r="T5349" i="4"/>
  <c r="T5350" i="4" s="1"/>
  <c r="U5371" i="4"/>
  <c r="V5371" i="4" s="1"/>
  <c r="U5323" i="4"/>
  <c r="U5324" i="4" s="1"/>
  <c r="U5325" i="4" s="1"/>
  <c r="AB269" i="4"/>
  <c r="U270" i="4"/>
  <c r="AB293" i="4"/>
  <c r="U294" i="4"/>
  <c r="T1020" i="4"/>
  <c r="U5175" i="4"/>
  <c r="T1896" i="4"/>
  <c r="T1897" i="4" s="1"/>
  <c r="T1898" i="4" s="1"/>
  <c r="T1899" i="4" s="1"/>
  <c r="T1900" i="4" s="1"/>
  <c r="T1901" i="4" s="1"/>
  <c r="U1328" i="4"/>
  <c r="U1329" i="4" s="1"/>
  <c r="U1330" i="4" s="1"/>
  <c r="U64" i="4"/>
  <c r="AB265" i="4"/>
  <c r="U266" i="4"/>
  <c r="U4207" i="4"/>
  <c r="V4207" i="4" s="1"/>
  <c r="T3897" i="4"/>
  <c r="T3898" i="4" s="1"/>
  <c r="T3899" i="4" s="1"/>
  <c r="T1176" i="4"/>
  <c r="T1185" i="4"/>
  <c r="U1867" i="4"/>
  <c r="U3925" i="4"/>
  <c r="V3925" i="4" s="1"/>
  <c r="T3584" i="4"/>
  <c r="T3585" i="4" s="1"/>
  <c r="T3586" i="4" s="1"/>
  <c r="T3587" i="4" s="1"/>
  <c r="T3588" i="4" s="1"/>
  <c r="T5400" i="4"/>
  <c r="T5401" i="4" s="1"/>
  <c r="T5402" i="4" s="1"/>
  <c r="T4793" i="4"/>
  <c r="T4794" i="4" s="1"/>
  <c r="T4795" i="4" s="1"/>
  <c r="T4796" i="4" s="1"/>
  <c r="U3691" i="4"/>
  <c r="U3692" i="4" s="1"/>
  <c r="U3693" i="4" s="1"/>
  <c r="T4243" i="4"/>
  <c r="U1539" i="4"/>
  <c r="V1539" i="4" s="1"/>
  <c r="U3966" i="4"/>
  <c r="U3967" i="4" s="1"/>
  <c r="U1350" i="4"/>
  <c r="U1351" i="4" s="1"/>
  <c r="U1352" i="4" s="1"/>
  <c r="U1353" i="4" s="1"/>
  <c r="V1353" i="4" s="1"/>
  <c r="U1345" i="4"/>
  <c r="U5563" i="4"/>
  <c r="U5564" i="4" s="1"/>
  <c r="T3196" i="4"/>
  <c r="U5100" i="4"/>
  <c r="U4203" i="4"/>
  <c r="U5077" i="4"/>
  <c r="U5078" i="4" s="1"/>
  <c r="U5079" i="4" s="1"/>
  <c r="U5497" i="4"/>
  <c r="AB39" i="4"/>
  <c r="U40" i="4"/>
  <c r="T4359" i="4"/>
  <c r="T4360" i="4" s="1"/>
  <c r="U4596" i="4"/>
  <c r="U4597" i="4" s="1"/>
  <c r="U4598" i="4" s="1"/>
  <c r="U4599" i="4" s="1"/>
  <c r="U4600" i="4" s="1"/>
  <c r="U5121" i="4"/>
  <c r="U5122" i="4" s="1"/>
  <c r="U4367" i="4"/>
  <c r="V4367" i="4" s="1"/>
  <c r="T1093" i="4"/>
  <c r="T1167" i="4"/>
  <c r="T2630" i="4"/>
  <c r="U4181" i="4"/>
  <c r="U42" i="4"/>
  <c r="AB41" i="4"/>
  <c r="U3993" i="4"/>
  <c r="T2584" i="4"/>
  <c r="T2585" i="4" s="1"/>
  <c r="T2586" i="4" s="1"/>
  <c r="T2587" i="4" s="1"/>
  <c r="T2588" i="4" s="1"/>
  <c r="T2589" i="4" s="1"/>
  <c r="T2590" i="4" s="1"/>
  <c r="T2591" i="4" s="1"/>
  <c r="T2592" i="4" s="1"/>
  <c r="T2593" i="4" s="1"/>
  <c r="U4648" i="4"/>
  <c r="T5127" i="4"/>
  <c r="T5128" i="4" s="1"/>
  <c r="T5129" i="4" s="1"/>
  <c r="T5130" i="4" s="1"/>
  <c r="U5628" i="4"/>
  <c r="U5629" i="4" s="1"/>
  <c r="T114" i="4"/>
  <c r="AB113" i="4"/>
  <c r="AB174" i="4"/>
  <c r="T3116" i="4"/>
  <c r="U4576" i="4"/>
  <c r="U3144" i="4"/>
  <c r="U3145" i="4" s="1"/>
  <c r="U3146" i="4" s="1"/>
  <c r="T4851" i="4"/>
  <c r="T4852" i="4" s="1"/>
  <c r="T4853" i="4" s="1"/>
  <c r="T4854" i="4" s="1"/>
  <c r="T4855" i="4" s="1"/>
  <c r="U5587" i="4"/>
  <c r="AB53" i="4"/>
  <c r="T3792" i="4"/>
  <c r="T3793" i="4" s="1"/>
  <c r="T3794" i="4" s="1"/>
  <c r="T1156" i="4"/>
  <c r="AB181" i="4"/>
  <c r="T3434" i="4"/>
  <c r="T3435" i="4" s="1"/>
  <c r="T3436" i="4" s="1"/>
  <c r="T3437" i="4" s="1"/>
  <c r="T3438" i="4" s="1"/>
  <c r="T4487" i="4"/>
  <c r="T4488" i="4" s="1"/>
  <c r="T4489" i="4" s="1"/>
  <c r="T4490" i="4" s="1"/>
  <c r="T4491" i="4" s="1"/>
  <c r="T2026" i="4"/>
  <c r="T2027" i="4" s="1"/>
  <c r="T2028" i="4" s="1"/>
  <c r="T2029" i="4" s="1"/>
  <c r="U3469" i="4"/>
  <c r="U3470" i="4" s="1"/>
  <c r="U3471" i="4" s="1"/>
  <c r="T3272" i="4"/>
  <c r="T3273" i="4" s="1"/>
  <c r="T3274" i="4" s="1"/>
  <c r="U157" i="4"/>
  <c r="U158" i="4" s="1"/>
  <c r="U159" i="4" s="1"/>
  <c r="AB158" i="4"/>
  <c r="U5638" i="4"/>
  <c r="T5066" i="4"/>
  <c r="T5067" i="4" s="1"/>
  <c r="T5068" i="4" s="1"/>
  <c r="U5536" i="4"/>
  <c r="U5537" i="4" s="1"/>
  <c r="U5693" i="4"/>
  <c r="U5694" i="4" s="1"/>
  <c r="U5361" i="4"/>
  <c r="U3822" i="4"/>
  <c r="AB86" i="4"/>
  <c r="U4112" i="4"/>
  <c r="U4019" i="4"/>
  <c r="T5945" i="4"/>
  <c r="U2842" i="4"/>
  <c r="U5408" i="4"/>
  <c r="U5409" i="4" s="1"/>
  <c r="U3501" i="4"/>
  <c r="T5235" i="4"/>
  <c r="U5548" i="4"/>
  <c r="U5504" i="4"/>
  <c r="T4449" i="4"/>
  <c r="T4450" i="4" s="1"/>
  <c r="T4451" i="4" s="1"/>
  <c r="T4452" i="4" s="1"/>
  <c r="T4453" i="4" s="1"/>
  <c r="T4454" i="4" s="1"/>
  <c r="T4833" i="4"/>
  <c r="T4834" i="4" s="1"/>
  <c r="T4835" i="4" s="1"/>
  <c r="T4836" i="4" s="1"/>
  <c r="T4837" i="4" s="1"/>
  <c r="T4119" i="4"/>
  <c r="T4120" i="4" s="1"/>
  <c r="T4121" i="4" s="1"/>
  <c r="T4122" i="4" s="1"/>
  <c r="T4123" i="4" s="1"/>
  <c r="T4124" i="4" s="1"/>
  <c r="T4125" i="4" s="1"/>
  <c r="T4126" i="4" s="1"/>
  <c r="T4127" i="4" s="1"/>
  <c r="T4658" i="4"/>
  <c r="T4659" i="4" s="1"/>
  <c r="U59" i="4"/>
  <c r="U2578" i="4"/>
  <c r="T3150" i="4"/>
  <c r="T2063" i="4"/>
  <c r="T2064" i="4" s="1"/>
  <c r="T2065" i="4" s="1"/>
  <c r="U75" i="4"/>
  <c r="U76" i="4" s="1"/>
  <c r="U77" i="4" s="1"/>
  <c r="AB76" i="4"/>
  <c r="T1948" i="4"/>
  <c r="U1428" i="4"/>
  <c r="T4439" i="4"/>
  <c r="T4440" i="4" s="1"/>
  <c r="T4441" i="4" s="1"/>
  <c r="T4442" i="4" s="1"/>
  <c r="U1906" i="4"/>
  <c r="U3497" i="4"/>
  <c r="T3660" i="4"/>
  <c r="T3661" i="4" s="1"/>
  <c r="T3662" i="4" s="1"/>
  <c r="T3663" i="4" s="1"/>
  <c r="U5416" i="4"/>
  <c r="U5417" i="4" s="1"/>
  <c r="V5417" i="4" s="1"/>
  <c r="U5510" i="4"/>
  <c r="V5510" i="4" s="1"/>
  <c r="U511" i="4"/>
  <c r="V511" i="4" s="1"/>
  <c r="AB509" i="4"/>
  <c r="U5418" i="4"/>
  <c r="V5418" i="4" s="1"/>
  <c r="U5318" i="4"/>
  <c r="V5318" i="4" s="1"/>
  <c r="AB157" i="4"/>
  <c r="U3828" i="4"/>
  <c r="V3828" i="4" s="1"/>
  <c r="U2829" i="4"/>
  <c r="U2887" i="4"/>
  <c r="U4860" i="4"/>
  <c r="AB85" i="4"/>
  <c r="U5645" i="4"/>
  <c r="V5645" i="4" s="1"/>
  <c r="U4117" i="4"/>
  <c r="V4117" i="4" s="1"/>
  <c r="N1457" i="1"/>
  <c r="N1393" i="1"/>
  <c r="N769" i="1"/>
  <c r="N1455" i="1"/>
  <c r="N1279" i="1"/>
  <c r="N1247" i="1"/>
  <c r="N1215" i="1"/>
  <c r="N1167" i="1"/>
  <c r="N767" i="1"/>
  <c r="N719" i="1"/>
  <c r="N1519" i="1"/>
  <c r="N1486" i="1"/>
  <c r="N1390" i="1"/>
  <c r="N1326" i="1"/>
  <c r="N1230" i="1"/>
  <c r="N1518" i="1"/>
  <c r="N1501" i="1"/>
  <c r="N1453" i="1"/>
  <c r="N1437" i="1"/>
  <c r="N1245" i="1"/>
  <c r="N765" i="1"/>
  <c r="N749" i="1"/>
  <c r="N685" i="1"/>
  <c r="N573" i="1"/>
  <c r="N1484" i="1"/>
  <c r="N1228" i="1"/>
  <c r="N1180" i="1"/>
  <c r="N1116" i="1"/>
  <c r="N1004" i="1"/>
  <c r="N988" i="1"/>
  <c r="N924" i="1"/>
  <c r="N908" i="1"/>
  <c r="N860" i="1"/>
  <c r="N780" i="1"/>
  <c r="N732" i="1"/>
  <c r="N684" i="1"/>
  <c r="N668" i="1"/>
  <c r="N652" i="1"/>
  <c r="N636" i="1"/>
  <c r="N620" i="1"/>
  <c r="N604" i="1"/>
  <c r="N588" i="1"/>
  <c r="N572" i="1"/>
  <c r="N540" i="1"/>
  <c r="N476" i="1"/>
  <c r="N460" i="1"/>
  <c r="N1483" i="1"/>
  <c r="N1467" i="1"/>
  <c r="N1451" i="1"/>
  <c r="N1291" i="1"/>
  <c r="N1275" i="1"/>
  <c r="N1243" i="1"/>
  <c r="N1163" i="1"/>
  <c r="N1115" i="1"/>
  <c r="N1003" i="1"/>
  <c r="N987" i="1"/>
  <c r="N923" i="1"/>
  <c r="N891" i="1"/>
  <c r="N747" i="1"/>
  <c r="N699" i="1"/>
  <c r="N683" i="1"/>
  <c r="N667" i="1"/>
  <c r="N651" i="1"/>
  <c r="N635" i="1"/>
  <c r="N603" i="1"/>
  <c r="N587" i="1"/>
  <c r="N539" i="1"/>
  <c r="N507" i="1"/>
  <c r="N491" i="1"/>
  <c r="N443" i="1"/>
  <c r="N1466" i="1"/>
  <c r="N1162" i="1"/>
  <c r="N794" i="1"/>
  <c r="N698" i="1"/>
  <c r="N570" i="1"/>
  <c r="N1481" i="1"/>
  <c r="N1417" i="1"/>
  <c r="N1337" i="1"/>
  <c r="N793" i="1"/>
  <c r="N777" i="1"/>
  <c r="N681" i="1"/>
  <c r="N585" i="1"/>
  <c r="N569" i="1"/>
  <c r="N1496" i="1"/>
  <c r="N1464" i="1"/>
  <c r="N1368" i="1"/>
  <c r="N1352" i="1"/>
  <c r="N1256" i="1"/>
  <c r="N1224" i="1"/>
  <c r="N696" i="1"/>
  <c r="N584" i="1"/>
  <c r="N552" i="1"/>
  <c r="N1383" i="1"/>
  <c r="N727" i="1"/>
  <c r="N695" i="1"/>
  <c r="N551" i="1"/>
  <c r="N304" i="1"/>
  <c r="N1414" i="1"/>
  <c r="N1366" i="1"/>
  <c r="N1334" i="1"/>
  <c r="N1222" i="1"/>
  <c r="N1190" i="1"/>
  <c r="N806" i="1"/>
  <c r="N726" i="1"/>
  <c r="N678" i="1"/>
  <c r="N662" i="1"/>
  <c r="N566" i="1"/>
  <c r="N502" i="1"/>
  <c r="N1493" i="1"/>
  <c r="N1381" i="1"/>
  <c r="N1237" i="1"/>
  <c r="N1189" i="1"/>
  <c r="N965" i="1"/>
  <c r="N933" i="1"/>
  <c r="N773" i="1"/>
  <c r="N709" i="1"/>
  <c r="N677" i="1"/>
  <c r="N613" i="1"/>
  <c r="N469" i="1"/>
  <c r="N1492" i="1"/>
  <c r="N692" i="1"/>
  <c r="N580" i="1"/>
  <c r="N564" i="1"/>
  <c r="N1507" i="1"/>
  <c r="N1395" i="1"/>
  <c r="N1299" i="1"/>
  <c r="N1139" i="1"/>
  <c r="N995" i="1"/>
  <c r="N771" i="1"/>
  <c r="N707" i="1"/>
  <c r="N627" i="1"/>
  <c r="N595" i="1"/>
  <c r="N563" i="1"/>
  <c r="N531" i="1"/>
  <c r="N515" i="1"/>
  <c r="N1506" i="1"/>
  <c r="N1474" i="1"/>
  <c r="N1410" i="1"/>
  <c r="N1218" i="1"/>
  <c r="N1138" i="1"/>
  <c r="N1090" i="1"/>
  <c r="N786" i="1"/>
  <c r="N706" i="1"/>
  <c r="N658" i="1"/>
  <c r="N578" i="1"/>
  <c r="N466" i="1"/>
  <c r="N450" i="1"/>
  <c r="N434" i="1"/>
  <c r="N418" i="1"/>
  <c r="N1473" i="1"/>
  <c r="N1361" i="1"/>
  <c r="N1249" i="1"/>
  <c r="N1217" i="1"/>
  <c r="N1169" i="1"/>
  <c r="N1089" i="1"/>
  <c r="N1073" i="1"/>
  <c r="N1057" i="1"/>
  <c r="N1025" i="1"/>
  <c r="N945" i="1"/>
  <c r="N833" i="1"/>
  <c r="N801" i="1"/>
  <c r="N753" i="1"/>
  <c r="N625" i="1"/>
  <c r="N577" i="1"/>
  <c r="N529" i="1"/>
  <c r="N513" i="1"/>
  <c r="N481" i="1"/>
  <c r="N401" i="1"/>
  <c r="N385" i="1"/>
  <c r="N353" i="1"/>
  <c r="N321" i="1"/>
  <c r="N305" i="1"/>
  <c r="N273" i="1"/>
  <c r="N209" i="1"/>
  <c r="N177" i="1"/>
  <c r="N161" i="1"/>
  <c r="N145" i="1"/>
  <c r="N1103" i="1"/>
  <c r="N1470" i="1"/>
  <c r="N1422" i="1"/>
  <c r="N1358" i="1"/>
  <c r="N1166" i="1"/>
  <c r="N1134" i="1"/>
  <c r="N1118" i="1"/>
  <c r="N1102" i="1"/>
  <c r="N1086" i="1"/>
  <c r="N734" i="1"/>
  <c r="N686" i="1"/>
  <c r="N510" i="1"/>
  <c r="N478" i="1"/>
  <c r="N446" i="1"/>
  <c r="N430" i="1"/>
  <c r="N414" i="1"/>
  <c r="N398" i="1"/>
  <c r="N1485" i="1"/>
  <c r="N1421" i="1"/>
  <c r="N1357" i="1"/>
  <c r="N1261" i="1"/>
  <c r="N1165" i="1"/>
  <c r="N1149" i="1"/>
  <c r="N1101" i="1"/>
  <c r="N717" i="1"/>
  <c r="N493" i="1"/>
  <c r="N461" i="1"/>
  <c r="N445" i="1"/>
  <c r="N429" i="1"/>
  <c r="N413" i="1"/>
  <c r="N1343" i="1"/>
  <c r="N1420" i="1"/>
  <c r="N1340" i="1"/>
  <c r="N1276" i="1"/>
  <c r="N1260" i="1"/>
  <c r="N1164" i="1"/>
  <c r="N1148" i="1"/>
  <c r="N1132" i="1"/>
  <c r="N1100" i="1"/>
  <c r="N1084" i="1"/>
  <c r="N1068" i="1"/>
  <c r="N1052" i="1"/>
  <c r="N1036" i="1"/>
  <c r="N1020" i="1"/>
  <c r="N940" i="1"/>
  <c r="N812" i="1"/>
  <c r="N796" i="1"/>
  <c r="N764" i="1"/>
  <c r="N700" i="1"/>
  <c r="N556" i="1"/>
  <c r="N524" i="1"/>
  <c r="N508" i="1"/>
  <c r="N492" i="1"/>
  <c r="N444" i="1"/>
  <c r="N428" i="1"/>
  <c r="N412" i="1"/>
  <c r="N396" i="1"/>
  <c r="N380" i="1"/>
  <c r="N364" i="1"/>
  <c r="N348" i="1"/>
  <c r="N332" i="1"/>
  <c r="N316" i="1"/>
  <c r="N300" i="1"/>
  <c r="N284" i="1"/>
  <c r="N268" i="1"/>
  <c r="N252" i="1"/>
  <c r="N236" i="1"/>
  <c r="N220" i="1"/>
  <c r="N204" i="1"/>
  <c r="N188" i="1"/>
  <c r="N172" i="1"/>
  <c r="N156" i="1"/>
  <c r="N140" i="1"/>
  <c r="N124" i="1"/>
  <c r="N108" i="1"/>
  <c r="N76" i="1"/>
  <c r="N60" i="1"/>
  <c r="N44" i="1"/>
  <c r="N28" i="1"/>
  <c r="N12" i="1"/>
  <c r="N1516" i="1"/>
  <c r="N1131" i="1"/>
  <c r="N1083" i="1"/>
  <c r="N1067" i="1"/>
  <c r="N1051" i="1"/>
  <c r="N1035" i="1"/>
  <c r="N1019" i="1"/>
  <c r="N971" i="1"/>
  <c r="N955" i="1"/>
  <c r="N939" i="1"/>
  <c r="N907" i="1"/>
  <c r="N875" i="1"/>
  <c r="N859" i="1"/>
  <c r="N843" i="1"/>
  <c r="N827" i="1"/>
  <c r="N811" i="1"/>
  <c r="N795" i="1"/>
  <c r="N779" i="1"/>
  <c r="N571" i="1"/>
  <c r="N555" i="1"/>
  <c r="N475" i="1"/>
  <c r="N459" i="1"/>
  <c r="N427" i="1"/>
  <c r="N411" i="1"/>
  <c r="N395" i="1"/>
  <c r="N379" i="1"/>
  <c r="N363" i="1"/>
  <c r="N347" i="1"/>
  <c r="N315" i="1"/>
  <c r="N299" i="1"/>
  <c r="N283" i="1"/>
  <c r="N267" i="1"/>
  <c r="N251" i="1"/>
  <c r="N235" i="1"/>
  <c r="N219" i="1"/>
  <c r="N203" i="1"/>
  <c r="N187" i="1"/>
  <c r="N171" i="1"/>
  <c r="N155" i="1"/>
  <c r="N139" i="1"/>
  <c r="N123" i="1"/>
  <c r="N107" i="1"/>
  <c r="N91" i="1"/>
  <c r="N75" i="1"/>
  <c r="N59" i="1"/>
  <c r="N43" i="1"/>
  <c r="N1482" i="1"/>
  <c r="N1386" i="1"/>
  <c r="N1370" i="1"/>
  <c r="N1146" i="1"/>
  <c r="N1114" i="1"/>
  <c r="N1098" i="1"/>
  <c r="N810" i="1"/>
  <c r="N778" i="1"/>
  <c r="N682" i="1"/>
  <c r="N666" i="1"/>
  <c r="N490" i="1"/>
  <c r="N474" i="1"/>
  <c r="N442" i="1"/>
  <c r="N1449" i="1"/>
  <c r="N1321" i="1"/>
  <c r="N1225" i="1"/>
  <c r="N1193" i="1"/>
  <c r="N1177" i="1"/>
  <c r="N1145" i="1"/>
  <c r="N1129" i="1"/>
  <c r="N1113" i="1"/>
  <c r="N1097" i="1"/>
  <c r="N1081" i="1"/>
  <c r="N761" i="1"/>
  <c r="N713" i="1"/>
  <c r="N697" i="1"/>
  <c r="N505" i="1"/>
  <c r="N489" i="1"/>
  <c r="N473" i="1"/>
  <c r="N457" i="1"/>
  <c r="N441" i="1"/>
  <c r="N425" i="1"/>
  <c r="N1513" i="1"/>
  <c r="N1480" i="1"/>
  <c r="N1272" i="1"/>
  <c r="N1176" i="1"/>
  <c r="N1128" i="1"/>
  <c r="N1080" i="1"/>
  <c r="N760" i="1"/>
  <c r="N728" i="1"/>
  <c r="N568" i="1"/>
  <c r="N504" i="1"/>
  <c r="N488" i="1"/>
  <c r="N456" i="1"/>
  <c r="N392" i="1"/>
  <c r="N1512" i="1"/>
  <c r="N1447" i="1"/>
  <c r="N1431" i="1"/>
  <c r="N1287" i="1"/>
  <c r="N1271" i="1"/>
  <c r="N1239" i="1"/>
  <c r="N1191" i="1"/>
  <c r="N1143" i="1"/>
  <c r="N1111" i="1"/>
  <c r="N759" i="1"/>
  <c r="N743" i="1"/>
  <c r="N663" i="1"/>
  <c r="N503" i="1"/>
  <c r="N487" i="1"/>
  <c r="N471" i="1"/>
  <c r="N455" i="1"/>
  <c r="N423" i="1"/>
  <c r="N407" i="1"/>
  <c r="N391" i="1"/>
  <c r="N375" i="1"/>
  <c r="N1238" i="1"/>
  <c r="N422" i="1"/>
  <c r="N1397" i="1"/>
  <c r="N1301" i="1"/>
  <c r="N1045" i="1"/>
  <c r="N805" i="1"/>
  <c r="N757" i="1"/>
  <c r="N597" i="1"/>
  <c r="N501" i="1"/>
  <c r="N453" i="1"/>
  <c r="N437" i="1"/>
  <c r="N421" i="1"/>
  <c r="N389" i="1"/>
  <c r="N325" i="1"/>
  <c r="N293" i="1"/>
  <c r="N261" i="1"/>
  <c r="N229" i="1"/>
  <c r="N197" i="1"/>
  <c r="N181" i="1"/>
  <c r="N165" i="1"/>
  <c r="N149" i="1"/>
  <c r="N1380" i="1"/>
  <c r="N1300" i="1"/>
  <c r="N1188" i="1"/>
  <c r="N1156" i="1"/>
  <c r="N1092" i="1"/>
  <c r="N804" i="1"/>
  <c r="N772" i="1"/>
  <c r="N724" i="1"/>
  <c r="N676" i="1"/>
  <c r="N548" i="1"/>
  <c r="N500" i="1"/>
  <c r="N484" i="1"/>
  <c r="N468" i="1"/>
  <c r="N436" i="1"/>
  <c r="N420" i="1"/>
  <c r="N1491" i="1"/>
  <c r="N1315" i="1"/>
  <c r="N1251" i="1"/>
  <c r="N1219" i="1"/>
  <c r="N1203" i="1"/>
  <c r="N1155" i="1"/>
  <c r="N1107" i="1"/>
  <c r="N1091" i="1"/>
  <c r="N1075" i="1"/>
  <c r="N1059" i="1"/>
  <c r="N1027" i="1"/>
  <c r="N947" i="1"/>
  <c r="N883" i="1"/>
  <c r="N867" i="1"/>
  <c r="N851" i="1"/>
  <c r="N835" i="1"/>
  <c r="N819" i="1"/>
  <c r="N803" i="1"/>
  <c r="N739" i="1"/>
  <c r="N691" i="1"/>
  <c r="N675" i="1"/>
  <c r="N611" i="1"/>
  <c r="N547" i="1"/>
  <c r="N499" i="1"/>
  <c r="N483" i="1"/>
  <c r="N467" i="1"/>
  <c r="N435" i="1"/>
  <c r="N419" i="1"/>
  <c r="N403" i="1"/>
  <c r="N371" i="1"/>
  <c r="N291" i="1"/>
  <c r="N275" i="1"/>
  <c r="N259" i="1"/>
  <c r="N243" i="1"/>
  <c r="N179" i="1"/>
  <c r="N163" i="1"/>
  <c r="N147" i="1"/>
  <c r="N1104" i="1"/>
  <c r="N1330" i="1"/>
  <c r="N1154" i="1"/>
  <c r="N1106" i="1"/>
  <c r="N802" i="1"/>
  <c r="N674" i="1"/>
  <c r="N1099" i="1"/>
  <c r="N331" i="1"/>
  <c r="N27" i="1"/>
  <c r="N1418" i="1"/>
  <c r="N1354" i="1"/>
  <c r="N1226" i="1"/>
  <c r="N1178" i="1"/>
  <c r="N1130" i="1"/>
  <c r="N1082" i="1"/>
  <c r="N1066" i="1"/>
  <c r="N1050" i="1"/>
  <c r="N1034" i="1"/>
  <c r="N1018" i="1"/>
  <c r="N1002" i="1"/>
  <c r="N986" i="1"/>
  <c r="N970" i="1"/>
  <c r="N954" i="1"/>
  <c r="N938" i="1"/>
  <c r="N922" i="1"/>
  <c r="N906" i="1"/>
  <c r="N890" i="1"/>
  <c r="N874" i="1"/>
  <c r="N858" i="1"/>
  <c r="N842" i="1"/>
  <c r="N826" i="1"/>
  <c r="N762" i="1"/>
  <c r="N746" i="1"/>
  <c r="N650" i="1"/>
  <c r="N634" i="1"/>
  <c r="N618" i="1"/>
  <c r="N602" i="1"/>
  <c r="N554" i="1"/>
  <c r="N538" i="1"/>
  <c r="N522" i="1"/>
  <c r="N506" i="1"/>
  <c r="N458" i="1"/>
  <c r="N426" i="1"/>
  <c r="N410" i="1"/>
  <c r="N394" i="1"/>
  <c r="N378" i="1"/>
  <c r="N362" i="1"/>
  <c r="N346" i="1"/>
  <c r="N330" i="1"/>
  <c r="N314" i="1"/>
  <c r="N298" i="1"/>
  <c r="N282" i="1"/>
  <c r="N266" i="1"/>
  <c r="N250" i="1"/>
  <c r="N234" i="1"/>
  <c r="N218" i="1"/>
  <c r="N202" i="1"/>
  <c r="N186" i="1"/>
  <c r="N170" i="1"/>
  <c r="N154" i="1"/>
  <c r="N138" i="1"/>
  <c r="N122" i="1"/>
  <c r="N106" i="1"/>
  <c r="N90" i="1"/>
  <c r="N74" i="1"/>
  <c r="N58" i="1"/>
  <c r="N42" i="1"/>
  <c r="N26" i="1"/>
  <c r="N10" i="1"/>
  <c r="N1465" i="1"/>
  <c r="N1401" i="1"/>
  <c r="N1305" i="1"/>
  <c r="N1209" i="1"/>
  <c r="N1065" i="1"/>
  <c r="N1049" i="1"/>
  <c r="N1033" i="1"/>
  <c r="N1017" i="1"/>
  <c r="N1001" i="1"/>
  <c r="N985" i="1"/>
  <c r="N969" i="1"/>
  <c r="N953" i="1"/>
  <c r="N937" i="1"/>
  <c r="N921" i="1"/>
  <c r="N905" i="1"/>
  <c r="N889" i="1"/>
  <c r="N873" i="1"/>
  <c r="N857" i="1"/>
  <c r="N841" i="1"/>
  <c r="N825" i="1"/>
  <c r="N809" i="1"/>
  <c r="N745" i="1"/>
  <c r="N729" i="1"/>
  <c r="N665" i="1"/>
  <c r="N649" i="1"/>
  <c r="N633" i="1"/>
  <c r="N617" i="1"/>
  <c r="N601" i="1"/>
  <c r="N553" i="1"/>
  <c r="N537" i="1"/>
  <c r="N521" i="1"/>
  <c r="N409" i="1"/>
  <c r="N393" i="1"/>
  <c r="N377" i="1"/>
  <c r="N361" i="1"/>
  <c r="N345" i="1"/>
  <c r="N329" i="1"/>
  <c r="N313" i="1"/>
  <c r="N297" i="1"/>
  <c r="N281" i="1"/>
  <c r="N265" i="1"/>
  <c r="N249" i="1"/>
  <c r="N233" i="1"/>
  <c r="N217" i="1"/>
  <c r="N201" i="1"/>
  <c r="N185" i="1"/>
  <c r="N169" i="1"/>
  <c r="N153" i="1"/>
  <c r="N137" i="1"/>
  <c r="N121" i="1"/>
  <c r="N105" i="1"/>
  <c r="N89" i="1"/>
  <c r="N73" i="1"/>
  <c r="N57" i="1"/>
  <c r="N41" i="1"/>
  <c r="N25" i="1"/>
  <c r="N9" i="1"/>
  <c r="N1419" i="1"/>
  <c r="N1416" i="1"/>
  <c r="N1400" i="1"/>
  <c r="N1384" i="1"/>
  <c r="N1336" i="1"/>
  <c r="N1320" i="1"/>
  <c r="N1288" i="1"/>
  <c r="N1240" i="1"/>
  <c r="N1144" i="1"/>
  <c r="N1112" i="1"/>
  <c r="N1096" i="1"/>
  <c r="N1064" i="1"/>
  <c r="N1048" i="1"/>
  <c r="N1032" i="1"/>
  <c r="N1016" i="1"/>
  <c r="N1000" i="1"/>
  <c r="N984" i="1"/>
  <c r="N968" i="1"/>
  <c r="N952" i="1"/>
  <c r="N936" i="1"/>
  <c r="N920" i="1"/>
  <c r="N904" i="1"/>
  <c r="N888" i="1"/>
  <c r="N872" i="1"/>
  <c r="N856" i="1"/>
  <c r="N840" i="1"/>
  <c r="N824" i="1"/>
  <c r="N808" i="1"/>
  <c r="N792" i="1"/>
  <c r="N776" i="1"/>
  <c r="N712" i="1"/>
  <c r="N680" i="1"/>
  <c r="N664" i="1"/>
  <c r="N648" i="1"/>
  <c r="N632" i="1"/>
  <c r="N616" i="1"/>
  <c r="N600" i="1"/>
  <c r="N536" i="1"/>
  <c r="N520" i="1"/>
  <c r="N472" i="1"/>
  <c r="N440" i="1"/>
  <c r="N424" i="1"/>
  <c r="N408" i="1"/>
  <c r="N376" i="1"/>
  <c r="N360" i="1"/>
  <c r="N344" i="1"/>
  <c r="N328" i="1"/>
  <c r="N312" i="1"/>
  <c r="N296" i="1"/>
  <c r="N280" i="1"/>
  <c r="N264" i="1"/>
  <c r="N248" i="1"/>
  <c r="N232" i="1"/>
  <c r="N216" i="1"/>
  <c r="N200" i="1"/>
  <c r="N184" i="1"/>
  <c r="N168" i="1"/>
  <c r="N152" i="1"/>
  <c r="N136" i="1"/>
  <c r="N120" i="1"/>
  <c r="N104" i="1"/>
  <c r="N88" i="1"/>
  <c r="N72" i="1"/>
  <c r="N56" i="1"/>
  <c r="N40" i="1"/>
  <c r="N24" i="1"/>
  <c r="N8" i="1"/>
  <c r="N619" i="1"/>
  <c r="N523" i="1"/>
  <c r="N1463" i="1"/>
  <c r="N1399" i="1"/>
  <c r="N1351" i="1"/>
  <c r="N1335" i="1"/>
  <c r="N1319" i="1"/>
  <c r="N1223" i="1"/>
  <c r="N1127" i="1"/>
  <c r="N1095" i="1"/>
  <c r="N1079" i="1"/>
  <c r="N1063" i="1"/>
  <c r="N1047" i="1"/>
  <c r="N1031" i="1"/>
  <c r="N1015" i="1"/>
  <c r="N999" i="1"/>
  <c r="N983" i="1"/>
  <c r="N967" i="1"/>
  <c r="N951" i="1"/>
  <c r="N935" i="1"/>
  <c r="N919" i="1"/>
  <c r="N903" i="1"/>
  <c r="N887" i="1"/>
  <c r="N871" i="1"/>
  <c r="N855" i="1"/>
  <c r="N839" i="1"/>
  <c r="N823" i="1"/>
  <c r="N807" i="1"/>
  <c r="N775" i="1"/>
  <c r="N711" i="1"/>
  <c r="N679" i="1"/>
  <c r="N647" i="1"/>
  <c r="N631" i="1"/>
  <c r="N615" i="1"/>
  <c r="N599" i="1"/>
  <c r="N583" i="1"/>
  <c r="N567" i="1"/>
  <c r="N535" i="1"/>
  <c r="N519" i="1"/>
  <c r="N439" i="1"/>
  <c r="N359" i="1"/>
  <c r="N343" i="1"/>
  <c r="N327" i="1"/>
  <c r="N311" i="1"/>
  <c r="N295" i="1"/>
  <c r="N279" i="1"/>
  <c r="N263" i="1"/>
  <c r="N247" i="1"/>
  <c r="N231" i="1"/>
  <c r="N215" i="1"/>
  <c r="N199" i="1"/>
  <c r="N183" i="1"/>
  <c r="N167" i="1"/>
  <c r="N151" i="1"/>
  <c r="N135" i="1"/>
  <c r="N119" i="1"/>
  <c r="N103" i="1"/>
  <c r="N87" i="1"/>
  <c r="N71" i="1"/>
  <c r="N55" i="1"/>
  <c r="N39" i="1"/>
  <c r="N23" i="1"/>
  <c r="N7" i="1"/>
  <c r="N11" i="1"/>
  <c r="N1478" i="1"/>
  <c r="N1462" i="1"/>
  <c r="N1430" i="1"/>
  <c r="N1398" i="1"/>
  <c r="N1382" i="1"/>
  <c r="N1302" i="1"/>
  <c r="N1254" i="1"/>
  <c r="N1206" i="1"/>
  <c r="N1158" i="1"/>
  <c r="N1142" i="1"/>
  <c r="N1126" i="1"/>
  <c r="N1110" i="1"/>
  <c r="N1094" i="1"/>
  <c r="N1062" i="1"/>
  <c r="N1046" i="1"/>
  <c r="N1030" i="1"/>
  <c r="N1014" i="1"/>
  <c r="N998" i="1"/>
  <c r="N982" i="1"/>
  <c r="N966" i="1"/>
  <c r="N950" i="1"/>
  <c r="N934" i="1"/>
  <c r="N918" i="1"/>
  <c r="N902" i="1"/>
  <c r="N886" i="1"/>
  <c r="N870" i="1"/>
  <c r="N854" i="1"/>
  <c r="N838" i="1"/>
  <c r="N822" i="1"/>
  <c r="N774" i="1"/>
  <c r="N758" i="1"/>
  <c r="N710" i="1"/>
  <c r="N694" i="1"/>
  <c r="N646" i="1"/>
  <c r="N630" i="1"/>
  <c r="N614" i="1"/>
  <c r="N598" i="1"/>
  <c r="N582" i="1"/>
  <c r="N550" i="1"/>
  <c r="N534" i="1"/>
  <c r="N518" i="1"/>
  <c r="N486" i="1"/>
  <c r="N470" i="1"/>
  <c r="N454" i="1"/>
  <c r="N438" i="1"/>
  <c r="N406" i="1"/>
  <c r="N390" i="1"/>
  <c r="N374" i="1"/>
  <c r="N358" i="1"/>
  <c r="N342" i="1"/>
  <c r="N326" i="1"/>
  <c r="N310" i="1"/>
  <c r="N294" i="1"/>
  <c r="N278" i="1"/>
  <c r="N262" i="1"/>
  <c r="N246" i="1"/>
  <c r="N230" i="1"/>
  <c r="N214" i="1"/>
  <c r="N198" i="1"/>
  <c r="N182" i="1"/>
  <c r="N166" i="1"/>
  <c r="N150" i="1"/>
  <c r="N134" i="1"/>
  <c r="N118" i="1"/>
  <c r="N102" i="1"/>
  <c r="N86" i="1"/>
  <c r="N70" i="1"/>
  <c r="N54" i="1"/>
  <c r="N38" i="1"/>
  <c r="N22" i="1"/>
  <c r="N6" i="1"/>
  <c r="N1413" i="1"/>
  <c r="N1285" i="1"/>
  <c r="N1269" i="1"/>
  <c r="N1173" i="1"/>
  <c r="N1141" i="1"/>
  <c r="N1109" i="1"/>
  <c r="N1093" i="1"/>
  <c r="N1061" i="1"/>
  <c r="N1013" i="1"/>
  <c r="N981" i="1"/>
  <c r="N901" i="1"/>
  <c r="N885" i="1"/>
  <c r="N821" i="1"/>
  <c r="N725" i="1"/>
  <c r="N629" i="1"/>
  <c r="N549" i="1"/>
  <c r="N533" i="1"/>
  <c r="N517" i="1"/>
  <c r="N357" i="1"/>
  <c r="N341" i="1"/>
  <c r="N277" i="1"/>
  <c r="N245" i="1"/>
  <c r="N213" i="1"/>
  <c r="N133" i="1"/>
  <c r="N117" i="1"/>
  <c r="N101" i="1"/>
  <c r="N85" i="1"/>
  <c r="N69" i="1"/>
  <c r="N53" i="1"/>
  <c r="N37" i="1"/>
  <c r="N21" i="1"/>
  <c r="N5" i="1"/>
  <c r="N92" i="1"/>
  <c r="N1364" i="1"/>
  <c r="N1332" i="1"/>
  <c r="N1316" i="1"/>
  <c r="N1220" i="1"/>
  <c r="N1172" i="1"/>
  <c r="N1140" i="1"/>
  <c r="N1124" i="1"/>
  <c r="N1108" i="1"/>
  <c r="N1076" i="1"/>
  <c r="N1060" i="1"/>
  <c r="N1044" i="1"/>
  <c r="N1028" i="1"/>
  <c r="N1012" i="1"/>
  <c r="N996" i="1"/>
  <c r="N980" i="1"/>
  <c r="N964" i="1"/>
  <c r="N948" i="1"/>
  <c r="N932" i="1"/>
  <c r="N916" i="1"/>
  <c r="N900" i="1"/>
  <c r="N884" i="1"/>
  <c r="N868" i="1"/>
  <c r="N852" i="1"/>
  <c r="N836" i="1"/>
  <c r="N820" i="1"/>
  <c r="N788" i="1"/>
  <c r="N756" i="1"/>
  <c r="N708" i="1"/>
  <c r="N660" i="1"/>
  <c r="N644" i="1"/>
  <c r="N628" i="1"/>
  <c r="N612" i="1"/>
  <c r="N596" i="1"/>
  <c r="N532" i="1"/>
  <c r="N516" i="1"/>
  <c r="N452" i="1"/>
  <c r="N404" i="1"/>
  <c r="N388" i="1"/>
  <c r="N372" i="1"/>
  <c r="N356" i="1"/>
  <c r="N340" i="1"/>
  <c r="N324" i="1"/>
  <c r="N308" i="1"/>
  <c r="N292" i="1"/>
  <c r="N276" i="1"/>
  <c r="N260" i="1"/>
  <c r="N244" i="1"/>
  <c r="N228" i="1"/>
  <c r="N212" i="1"/>
  <c r="N196" i="1"/>
  <c r="N180" i="1"/>
  <c r="N164" i="1"/>
  <c r="N148" i="1"/>
  <c r="N132" i="1"/>
  <c r="N116" i="1"/>
  <c r="N100" i="1"/>
  <c r="N84" i="1"/>
  <c r="N68" i="1"/>
  <c r="N52" i="1"/>
  <c r="N36" i="1"/>
  <c r="N20" i="1"/>
  <c r="N4" i="1"/>
  <c r="N1475" i="1"/>
  <c r="N1427" i="1"/>
  <c r="N1187" i="1"/>
  <c r="N1043" i="1"/>
  <c r="N1011" i="1"/>
  <c r="N963" i="1"/>
  <c r="N931" i="1"/>
  <c r="N723" i="1"/>
  <c r="N659" i="1"/>
  <c r="N643" i="1"/>
  <c r="N579" i="1"/>
  <c r="N451" i="1"/>
  <c r="N387" i="1"/>
  <c r="N355" i="1"/>
  <c r="N339" i="1"/>
  <c r="N323" i="1"/>
  <c r="N307" i="1"/>
  <c r="N227" i="1"/>
  <c r="N211" i="1"/>
  <c r="N195" i="1"/>
  <c r="N131" i="1"/>
  <c r="N115" i="1"/>
  <c r="N99" i="1"/>
  <c r="N83" i="1"/>
  <c r="N67" i="1"/>
  <c r="N51" i="1"/>
  <c r="N35" i="1"/>
  <c r="N19" i="1"/>
  <c r="N3" i="1"/>
  <c r="N1378" i="1"/>
  <c r="N1314" i="1"/>
  <c r="N1298" i="1"/>
  <c r="N1282" i="1"/>
  <c r="N1266" i="1"/>
  <c r="N1250" i="1"/>
  <c r="N1186" i="1"/>
  <c r="N1170" i="1"/>
  <c r="N1122" i="1"/>
  <c r="N1074" i="1"/>
  <c r="N1058" i="1"/>
  <c r="N1042" i="1"/>
  <c r="N1026" i="1"/>
  <c r="N1010" i="1"/>
  <c r="N994" i="1"/>
  <c r="N978" i="1"/>
  <c r="N962" i="1"/>
  <c r="N946" i="1"/>
  <c r="N930" i="1"/>
  <c r="N914" i="1"/>
  <c r="N898" i="1"/>
  <c r="N882" i="1"/>
  <c r="N866" i="1"/>
  <c r="N850" i="1"/>
  <c r="N834" i="1"/>
  <c r="N818" i="1"/>
  <c r="N754" i="1"/>
  <c r="N738" i="1"/>
  <c r="N722" i="1"/>
  <c r="N690" i="1"/>
  <c r="N642" i="1"/>
  <c r="N626" i="1"/>
  <c r="N610" i="1"/>
  <c r="N594" i="1"/>
  <c r="N562" i="1"/>
  <c r="N546" i="1"/>
  <c r="N530" i="1"/>
  <c r="N514" i="1"/>
  <c r="N498" i="1"/>
  <c r="N482" i="1"/>
  <c r="N402" i="1"/>
  <c r="N386" i="1"/>
  <c r="N370" i="1"/>
  <c r="N354" i="1"/>
  <c r="N338" i="1"/>
  <c r="N322" i="1"/>
  <c r="N306" i="1"/>
  <c r="N290" i="1"/>
  <c r="N274" i="1"/>
  <c r="N258" i="1"/>
  <c r="N242" i="1"/>
  <c r="N226" i="1"/>
  <c r="N210" i="1"/>
  <c r="N194" i="1"/>
  <c r="N178" i="1"/>
  <c r="N162" i="1"/>
  <c r="N146" i="1"/>
  <c r="N130" i="1"/>
  <c r="N114" i="1"/>
  <c r="N98" i="1"/>
  <c r="N82" i="1"/>
  <c r="N66" i="1"/>
  <c r="N50" i="1"/>
  <c r="N34" i="1"/>
  <c r="N18" i="1"/>
  <c r="N2" i="1"/>
  <c r="N1377" i="1"/>
  <c r="N1121" i="1"/>
  <c r="N1041" i="1"/>
  <c r="N1009" i="1"/>
  <c r="N977" i="1"/>
  <c r="N929" i="1"/>
  <c r="N913" i="1"/>
  <c r="N881" i="1"/>
  <c r="N865" i="1"/>
  <c r="N785" i="1"/>
  <c r="N737" i="1"/>
  <c r="N689" i="1"/>
  <c r="N609" i="1"/>
  <c r="N545" i="1"/>
  <c r="N465" i="1"/>
  <c r="N449" i="1"/>
  <c r="N433" i="1"/>
  <c r="N337" i="1"/>
  <c r="N289" i="1"/>
  <c r="N257" i="1"/>
  <c r="N241" i="1"/>
  <c r="N225" i="1"/>
  <c r="N193" i="1"/>
  <c r="N129" i="1"/>
  <c r="N113" i="1"/>
  <c r="N97" i="1"/>
  <c r="N81" i="1"/>
  <c r="N65" i="1"/>
  <c r="N49" i="1"/>
  <c r="N33" i="1"/>
  <c r="N17" i="1"/>
  <c r="N1514" i="1"/>
  <c r="N1376" i="1"/>
  <c r="N1184" i="1"/>
  <c r="N1072" i="1"/>
  <c r="N1056" i="1"/>
  <c r="N1040" i="1"/>
  <c r="N1008" i="1"/>
  <c r="N976" i="1"/>
  <c r="N896" i="1"/>
  <c r="N880" i="1"/>
  <c r="N864" i="1"/>
  <c r="N848" i="1"/>
  <c r="N832" i="1"/>
  <c r="N768" i="1"/>
  <c r="N624" i="1"/>
  <c r="N592" i="1"/>
  <c r="N432" i="1"/>
  <c r="N368" i="1"/>
  <c r="N352" i="1"/>
  <c r="N160" i="1"/>
  <c r="N144" i="1"/>
  <c r="N128" i="1"/>
  <c r="N112" i="1"/>
  <c r="N96" i="1"/>
  <c r="N80" i="1"/>
  <c r="N64" i="1"/>
  <c r="N48" i="1"/>
  <c r="N32" i="1"/>
  <c r="N16" i="1"/>
  <c r="N1441" i="1"/>
  <c r="N1375" i="1"/>
  <c r="N1359" i="1"/>
  <c r="N1263" i="1"/>
  <c r="N1231" i="1"/>
  <c r="N1199" i="1"/>
  <c r="N1135" i="1"/>
  <c r="N1071" i="1"/>
  <c r="N1055" i="1"/>
  <c r="N1039" i="1"/>
  <c r="N1023" i="1"/>
  <c r="N1007" i="1"/>
  <c r="N991" i="1"/>
  <c r="N975" i="1"/>
  <c r="N959" i="1"/>
  <c r="N943" i="1"/>
  <c r="N927" i="1"/>
  <c r="N911" i="1"/>
  <c r="N895" i="1"/>
  <c r="N879" i="1"/>
  <c r="N863" i="1"/>
  <c r="N847" i="1"/>
  <c r="N831" i="1"/>
  <c r="N815" i="1"/>
  <c r="N799" i="1"/>
  <c r="N783" i="1"/>
  <c r="N751" i="1"/>
  <c r="N735" i="1"/>
  <c r="N655" i="1"/>
  <c r="N639" i="1"/>
  <c r="N623" i="1"/>
  <c r="N607" i="1"/>
  <c r="N591" i="1"/>
  <c r="N575" i="1"/>
  <c r="N559" i="1"/>
  <c r="N543" i="1"/>
  <c r="N527" i="1"/>
  <c r="N511" i="1"/>
  <c r="N479" i="1"/>
  <c r="N415" i="1"/>
  <c r="N399" i="1"/>
  <c r="N383" i="1"/>
  <c r="N367" i="1"/>
  <c r="N351" i="1"/>
  <c r="N335" i="1"/>
  <c r="N319" i="1"/>
  <c r="N303" i="1"/>
  <c r="N287" i="1"/>
  <c r="N271" i="1"/>
  <c r="N255" i="1"/>
  <c r="N239" i="1"/>
  <c r="N223" i="1"/>
  <c r="N207" i="1"/>
  <c r="N191" i="1"/>
  <c r="N175" i="1"/>
  <c r="N159" i="1"/>
  <c r="N143" i="1"/>
  <c r="N127" i="1"/>
  <c r="N111" i="1"/>
  <c r="N95" i="1"/>
  <c r="N79" i="1"/>
  <c r="N63" i="1"/>
  <c r="N47" i="1"/>
  <c r="N31" i="1"/>
  <c r="N15" i="1"/>
  <c r="N1433" i="1"/>
  <c r="N1502" i="1"/>
  <c r="N1294" i="1"/>
  <c r="N1278" i="1"/>
  <c r="N1246" i="1"/>
  <c r="N1198" i="1"/>
  <c r="N1182" i="1"/>
  <c r="N1150" i="1"/>
  <c r="N1070" i="1"/>
  <c r="N1054" i="1"/>
  <c r="N1038" i="1"/>
  <c r="N1022" i="1"/>
  <c r="N1006" i="1"/>
  <c r="N990" i="1"/>
  <c r="N974" i="1"/>
  <c r="N958" i="1"/>
  <c r="N942" i="1"/>
  <c r="N926" i="1"/>
  <c r="N910" i="1"/>
  <c r="N894" i="1"/>
  <c r="N878" i="1"/>
  <c r="N862" i="1"/>
  <c r="N846" i="1"/>
  <c r="N830" i="1"/>
  <c r="N814" i="1"/>
  <c r="N798" i="1"/>
  <c r="N766" i="1"/>
  <c r="N750" i="1"/>
  <c r="N702" i="1"/>
  <c r="N670" i="1"/>
  <c r="N654" i="1"/>
  <c r="N638" i="1"/>
  <c r="N622" i="1"/>
  <c r="N606" i="1"/>
  <c r="N590" i="1"/>
  <c r="N574" i="1"/>
  <c r="N558" i="1"/>
  <c r="N542" i="1"/>
  <c r="N526" i="1"/>
  <c r="N494" i="1"/>
  <c r="N462" i="1"/>
  <c r="N382" i="1"/>
  <c r="N366" i="1"/>
  <c r="N350" i="1"/>
  <c r="N334" i="1"/>
  <c r="N318" i="1"/>
  <c r="N302" i="1"/>
  <c r="N286" i="1"/>
  <c r="N270" i="1"/>
  <c r="N254" i="1"/>
  <c r="N238" i="1"/>
  <c r="N222" i="1"/>
  <c r="N206" i="1"/>
  <c r="N190" i="1"/>
  <c r="N174" i="1"/>
  <c r="N158" i="1"/>
  <c r="N142" i="1"/>
  <c r="N126" i="1"/>
  <c r="N110" i="1"/>
  <c r="N94" i="1"/>
  <c r="N78" i="1"/>
  <c r="N62" i="1"/>
  <c r="N46" i="1"/>
  <c r="N30" i="1"/>
  <c r="N14" i="1"/>
  <c r="N1429" i="1"/>
  <c r="N1309" i="1"/>
  <c r="N1277" i="1"/>
  <c r="N1229" i="1"/>
  <c r="N1213" i="1"/>
  <c r="N1085" i="1"/>
  <c r="N1069" i="1"/>
  <c r="N1053" i="1"/>
  <c r="N1037" i="1"/>
  <c r="N1021" i="1"/>
  <c r="N1005" i="1"/>
  <c r="N989" i="1"/>
  <c r="N973" i="1"/>
  <c r="N957" i="1"/>
  <c r="N941" i="1"/>
  <c r="N925" i="1"/>
  <c r="N909" i="1"/>
  <c r="N893" i="1"/>
  <c r="N877" i="1"/>
  <c r="N861" i="1"/>
  <c r="N845" i="1"/>
  <c r="N829" i="1"/>
  <c r="N813" i="1"/>
  <c r="N797" i="1"/>
  <c r="N781" i="1"/>
  <c r="N701" i="1"/>
  <c r="N669" i="1"/>
  <c r="N653" i="1"/>
  <c r="N637" i="1"/>
  <c r="N621" i="1"/>
  <c r="N605" i="1"/>
  <c r="N589" i="1"/>
  <c r="N557" i="1"/>
  <c r="N541" i="1"/>
  <c r="N525" i="1"/>
  <c r="N509" i="1"/>
  <c r="N477" i="1"/>
  <c r="N397" i="1"/>
  <c r="N381" i="1"/>
  <c r="N365" i="1"/>
  <c r="N349" i="1"/>
  <c r="N333" i="1"/>
  <c r="N317" i="1"/>
  <c r="N301" i="1"/>
  <c r="N285" i="1"/>
  <c r="N269" i="1"/>
  <c r="N253" i="1"/>
  <c r="N237" i="1"/>
  <c r="N221" i="1"/>
  <c r="N205" i="1"/>
  <c r="N189" i="1"/>
  <c r="N173" i="1"/>
  <c r="N157" i="1"/>
  <c r="N141" i="1"/>
  <c r="N125" i="1"/>
  <c r="N109" i="1"/>
  <c r="N93" i="1"/>
  <c r="N77" i="1"/>
  <c r="N61" i="1"/>
  <c r="N45" i="1"/>
  <c r="N29" i="1"/>
  <c r="N13" i="1"/>
  <c r="N1318" i="1"/>
  <c r="T1829" i="4" l="1"/>
  <c r="T5501" i="4"/>
  <c r="T5502" i="4" s="1"/>
  <c r="T5503" i="4" s="1"/>
  <c r="T6128" i="4"/>
  <c r="T6129" i="4" s="1"/>
  <c r="T6130" i="4" s="1"/>
  <c r="T6131" i="4" s="1"/>
  <c r="T6132" i="4" s="1"/>
  <c r="T6121" i="4"/>
  <c r="T1810" i="4"/>
  <c r="W136" i="4"/>
  <c r="T6140" i="4"/>
  <c r="T6141" i="4" s="1"/>
  <c r="T6142" i="4" s="1"/>
  <c r="T6143" i="4" s="1"/>
  <c r="T5994" i="4"/>
  <c r="T5995" i="4" s="1"/>
  <c r="T5984" i="4"/>
  <c r="T5976" i="4"/>
  <c r="T6119" i="4"/>
  <c r="V6119" i="4" s="1"/>
  <c r="W6119" i="4" s="1"/>
  <c r="T5929" i="4"/>
  <c r="T5930" i="4" s="1"/>
  <c r="T6154" i="4"/>
  <c r="T6002" i="4"/>
  <c r="T6027" i="4"/>
  <c r="V6027" i="4" s="1"/>
  <c r="W6027" i="4" s="1"/>
  <c r="T6029" i="4"/>
  <c r="V6029" i="4" s="1"/>
  <c r="W6029" i="4" s="1"/>
  <c r="T5846" i="4"/>
  <c r="T5674" i="4"/>
  <c r="T5675" i="4" s="1"/>
  <c r="T5676" i="4" s="1"/>
  <c r="T5932" i="4"/>
  <c r="V5932" i="4" s="1"/>
  <c r="W5932" i="4" s="1"/>
  <c r="T5807" i="4"/>
  <c r="T5768" i="4"/>
  <c r="T1611" i="4"/>
  <c r="T1612" i="4" s="1"/>
  <c r="T1613" i="4" s="1"/>
  <c r="T6061" i="4"/>
  <c r="T5866" i="4"/>
  <c r="T5867" i="4" s="1"/>
  <c r="T5868" i="4" s="1"/>
  <c r="T6182" i="4"/>
  <c r="T6051" i="4"/>
  <c r="T5595" i="4"/>
  <c r="T5596" i="4" s="1"/>
  <c r="T5597" i="4" s="1"/>
  <c r="T5598" i="4" s="1"/>
  <c r="T6068" i="4"/>
  <c r="T5716" i="4"/>
  <c r="T5717" i="4" s="1"/>
  <c r="T5718" i="4" s="1"/>
  <c r="V5718" i="4" s="1"/>
  <c r="T1043" i="4"/>
  <c r="T1794" i="4"/>
  <c r="T1795" i="4" s="1"/>
  <c r="T1796" i="4" s="1"/>
  <c r="T6152" i="4"/>
  <c r="T5264" i="4"/>
  <c r="T5455" i="4"/>
  <c r="T5456" i="4" s="1"/>
  <c r="T5731" i="4"/>
  <c r="T5732" i="4" s="1"/>
  <c r="T5733" i="4" s="1"/>
  <c r="T5734" i="4" s="1"/>
  <c r="T5735" i="4" s="1"/>
  <c r="T5736" i="4" s="1"/>
  <c r="T5737" i="4" s="1"/>
  <c r="T5738" i="4" s="1"/>
  <c r="T5739" i="4" s="1"/>
  <c r="T5939" i="4"/>
  <c r="T5940" i="4" s="1"/>
  <c r="T5941" i="4" s="1"/>
  <c r="T5942" i="4" s="1"/>
  <c r="T5943" i="4" s="1"/>
  <c r="T5944" i="4" s="1"/>
  <c r="T6190" i="4"/>
  <c r="T6191" i="4" s="1"/>
  <c r="T6192" i="4" s="1"/>
  <c r="T6046" i="4"/>
  <c r="T6047" i="4" s="1"/>
  <c r="T6048" i="4" s="1"/>
  <c r="T6049" i="4" s="1"/>
  <c r="T1701" i="4"/>
  <c r="T1702" i="4" s="1"/>
  <c r="T1703" i="4" s="1"/>
  <c r="T5973" i="4"/>
  <c r="T5974" i="4" s="1"/>
  <c r="T5710" i="4"/>
  <c r="T5711" i="4" s="1"/>
  <c r="T5712" i="4" s="1"/>
  <c r="T1800" i="4"/>
  <c r="T1801" i="4" s="1"/>
  <c r="T1802" i="4" s="1"/>
  <c r="V1802" i="4" s="1"/>
  <c r="T1764" i="4"/>
  <c r="T1765" i="4" s="1"/>
  <c r="T1766" i="4" s="1"/>
  <c r="V1766" i="4" s="1"/>
  <c r="T6178" i="4"/>
  <c r="T6179" i="4" s="1"/>
  <c r="T6180" i="4" s="1"/>
  <c r="T6075" i="4"/>
  <c r="V6075" i="4" s="1"/>
  <c r="AB6075" i="4" s="1"/>
  <c r="T1028" i="4"/>
  <c r="AB5414" i="4"/>
  <c r="T5962" i="4"/>
  <c r="T2749" i="4"/>
  <c r="V2749" i="4" s="1"/>
  <c r="W2749" i="4" s="1"/>
  <c r="T5678" i="4"/>
  <c r="T5679" i="4" s="1"/>
  <c r="T5680" i="4" s="1"/>
  <c r="T5681" i="4" s="1"/>
  <c r="T5682" i="4" s="1"/>
  <c r="T6171" i="4"/>
  <c r="T5421" i="4"/>
  <c r="T6093" i="4"/>
  <c r="T1716" i="4"/>
  <c r="T1717" i="4" s="1"/>
  <c r="T2741" i="4"/>
  <c r="T2742" i="4" s="1"/>
  <c r="T2743" i="4" s="1"/>
  <c r="T2744" i="4" s="1"/>
  <c r="T2745" i="4" s="1"/>
  <c r="T2746" i="4" s="1"/>
  <c r="T2747" i="4" s="1"/>
  <c r="T5897" i="4"/>
  <c r="T5898" i="4" s="1"/>
  <c r="T5899" i="4" s="1"/>
  <c r="AB5556" i="4"/>
  <c r="T5411" i="4"/>
  <c r="T5412" i="4" s="1"/>
  <c r="T5413" i="4" s="1"/>
  <c r="T5471" i="4"/>
  <c r="T5472" i="4" s="1"/>
  <c r="T5473" i="4" s="1"/>
  <c r="T5474" i="4" s="1"/>
  <c r="T5475" i="4" s="1"/>
  <c r="T5476" i="4" s="1"/>
  <c r="T5477" i="4" s="1"/>
  <c r="T5478" i="4" s="1"/>
  <c r="T5479" i="4" s="1"/>
  <c r="T5480" i="4" s="1"/>
  <c r="T5727" i="4"/>
  <c r="T5877" i="4"/>
  <c r="V5877" i="4" s="1"/>
  <c r="W5877" i="4" s="1"/>
  <c r="T6107" i="4"/>
  <c r="T6108" i="4" s="1"/>
  <c r="T2640" i="4"/>
  <c r="T2641" i="4" s="1"/>
  <c r="T2642" i="4" s="1"/>
  <c r="T2643" i="4" s="1"/>
  <c r="T2766" i="4"/>
  <c r="T2767" i="4" s="1"/>
  <c r="V2767" i="4" s="1"/>
  <c r="T5497" i="4"/>
  <c r="T1781" i="4"/>
  <c r="T1782" i="4" s="1"/>
  <c r="T1783" i="4" s="1"/>
  <c r="T5796" i="4"/>
  <c r="T5797" i="4" s="1"/>
  <c r="T5798" i="4" s="1"/>
  <c r="T5648" i="4"/>
  <c r="T5649" i="4" s="1"/>
  <c r="T5650" i="4" s="1"/>
  <c r="T5651" i="4" s="1"/>
  <c r="T5652" i="4" s="1"/>
  <c r="T5653" i="4" s="1"/>
  <c r="T5654" i="4" s="1"/>
  <c r="T5655" i="4" s="1"/>
  <c r="T5656" i="4" s="1"/>
  <c r="T2734" i="4"/>
  <c r="T2735" i="4" s="1"/>
  <c r="T2736" i="4" s="1"/>
  <c r="T2737" i="4" s="1"/>
  <c r="T841" i="4"/>
  <c r="V841" i="4" s="1"/>
  <c r="T6036" i="4"/>
  <c r="T6037" i="4" s="1"/>
  <c r="T6038" i="4" s="1"/>
  <c r="T6039" i="4" s="1"/>
  <c r="AB66" i="4"/>
  <c r="V42" i="4"/>
  <c r="AB42" i="4" s="1"/>
  <c r="T1830" i="4"/>
  <c r="T1831" i="4" s="1"/>
  <c r="T1832" i="4" s="1"/>
  <c r="T5448" i="4"/>
  <c r="T5449" i="4" s="1"/>
  <c r="T2714" i="4"/>
  <c r="T2715" i="4" s="1"/>
  <c r="T2716" i="4" s="1"/>
  <c r="T2717" i="4" s="1"/>
  <c r="T2718" i="4" s="1"/>
  <c r="T2719" i="4" s="1"/>
  <c r="T2720" i="4" s="1"/>
  <c r="T2721" i="4" s="1"/>
  <c r="V4860" i="4"/>
  <c r="T5668" i="4"/>
  <c r="T5843" i="4"/>
  <c r="V5843" i="4" s="1"/>
  <c r="W5843" i="4" s="1"/>
  <c r="T5604" i="4"/>
  <c r="T5605" i="4" s="1"/>
  <c r="T1725" i="4"/>
  <c r="T1726" i="4" s="1"/>
  <c r="T1727" i="4" s="1"/>
  <c r="T5934" i="4"/>
  <c r="T5935" i="4" s="1"/>
  <c r="T5936" i="4" s="1"/>
  <c r="T5562" i="4"/>
  <c r="T5537" i="4"/>
  <c r="V159" i="4"/>
  <c r="AB159" i="4" s="1"/>
  <c r="T6111" i="4"/>
  <c r="T6112" i="4" s="1"/>
  <c r="T828" i="4"/>
  <c r="V828" i="4" s="1"/>
  <c r="T5343" i="4"/>
  <c r="T5344" i="4" s="1"/>
  <c r="T5345" i="4" s="1"/>
  <c r="T5346" i="4" s="1"/>
  <c r="T5347" i="4" s="1"/>
  <c r="V40" i="4"/>
  <c r="AB40" i="4" s="1"/>
  <c r="V270" i="4"/>
  <c r="AB270" i="4" s="1"/>
  <c r="T5871" i="4"/>
  <c r="T5872" i="4" s="1"/>
  <c r="T5873" i="4" s="1"/>
  <c r="T5874" i="4" s="1"/>
  <c r="V5874" i="4" s="1"/>
  <c r="T822" i="4"/>
  <c r="V822" i="4" s="1"/>
  <c r="W822" i="4" s="1"/>
  <c r="T5894" i="4"/>
  <c r="T5895" i="4" s="1"/>
  <c r="T6032" i="4"/>
  <c r="AB1010" i="4"/>
  <c r="W1010" i="4"/>
  <c r="W1808" i="4"/>
  <c r="AB1808" i="4"/>
  <c r="W6091" i="4"/>
  <c r="AB6091" i="4"/>
  <c r="W781" i="4"/>
  <c r="AB781" i="4"/>
  <c r="T6114" i="4"/>
  <c r="V6114" i="4" s="1"/>
  <c r="T5836" i="4"/>
  <c r="T5837" i="4" s="1"/>
  <c r="T5838" i="4" s="1"/>
  <c r="T5839" i="4" s="1"/>
  <c r="W809" i="4"/>
  <c r="AB809" i="4"/>
  <c r="T1821" i="4"/>
  <c r="T1822" i="4" s="1"/>
  <c r="V1822" i="4" s="1"/>
  <c r="W733" i="4"/>
  <c r="AB733" i="4"/>
  <c r="W849" i="4"/>
  <c r="AB849" i="4"/>
  <c r="T5763" i="4"/>
  <c r="T5764" i="4" s="1"/>
  <c r="W5766" i="4"/>
  <c r="AB5766" i="4"/>
  <c r="W749" i="4"/>
  <c r="AB749" i="4"/>
  <c r="W865" i="4"/>
  <c r="AB865" i="4"/>
  <c r="W6126" i="4"/>
  <c r="AB6126" i="4"/>
  <c r="W798" i="4"/>
  <c r="AB798" i="4"/>
  <c r="W1863" i="4"/>
  <c r="AB1863" i="4"/>
  <c r="T6162" i="4"/>
  <c r="T6163" i="4" s="1"/>
  <c r="T6164" i="4" s="1"/>
  <c r="T6165" i="4" s="1"/>
  <c r="T6089" i="4"/>
  <c r="V6089" i="4" s="1"/>
  <c r="W6133" i="4"/>
  <c r="AB6133" i="4"/>
  <c r="W6150" i="4"/>
  <c r="AB6150" i="4"/>
  <c r="W5907" i="4"/>
  <c r="AB5907" i="4"/>
  <c r="W678" i="4"/>
  <c r="AB678" i="4"/>
  <c r="W6105" i="4"/>
  <c r="AB6105" i="4"/>
  <c r="W697" i="4"/>
  <c r="AB697" i="4"/>
  <c r="W813" i="4"/>
  <c r="AB813" i="4"/>
  <c r="W788" i="4"/>
  <c r="AB788" i="4"/>
  <c r="W6076" i="4"/>
  <c r="AB6076" i="4"/>
  <c r="W691" i="4"/>
  <c r="AB691" i="4"/>
  <c r="W745" i="4"/>
  <c r="AB745" i="4"/>
  <c r="W716" i="4"/>
  <c r="AB716" i="4"/>
  <c r="W1041" i="4"/>
  <c r="AB1041" i="4"/>
  <c r="W864" i="4"/>
  <c r="AB864" i="4"/>
  <c r="W705" i="4"/>
  <c r="AB705" i="4"/>
  <c r="W756" i="4"/>
  <c r="AB756" i="4"/>
  <c r="W757" i="4"/>
  <c r="AB757" i="4"/>
  <c r="W669" i="4"/>
  <c r="AB669" i="4"/>
  <c r="T5960" i="4"/>
  <c r="V5960" i="4" s="1"/>
  <c r="W775" i="4"/>
  <c r="AB775" i="4"/>
  <c r="W834" i="4"/>
  <c r="AB834" i="4"/>
  <c r="T819" i="4"/>
  <c r="V819" i="4" s="1"/>
  <c r="AB855" i="4"/>
  <c r="W855" i="4"/>
  <c r="W680" i="4"/>
  <c r="AB680" i="4"/>
  <c r="W695" i="4"/>
  <c r="AB695" i="4"/>
  <c r="AB6014" i="4"/>
  <c r="W6014" i="4"/>
  <c r="W871" i="4"/>
  <c r="AB871" i="4"/>
  <c r="W751" i="4"/>
  <c r="AB751" i="4"/>
  <c r="W789" i="4"/>
  <c r="AB789" i="4"/>
  <c r="T1772" i="4"/>
  <c r="T1773" i="4" s="1"/>
  <c r="AB2764" i="4"/>
  <c r="W2764" i="4"/>
  <c r="W731" i="4"/>
  <c r="AB731" i="4"/>
  <c r="AB689" i="4"/>
  <c r="W689" i="4"/>
  <c r="T5880" i="4"/>
  <c r="T5881" i="4" s="1"/>
  <c r="T5882" i="4" s="1"/>
  <c r="T5883" i="4" s="1"/>
  <c r="T5884" i="4" s="1"/>
  <c r="W847" i="4"/>
  <c r="AB847" i="4"/>
  <c r="AB690" i="4"/>
  <c r="W690" i="4"/>
  <c r="W6195" i="4"/>
  <c r="AB6195" i="4"/>
  <c r="W753" i="4"/>
  <c r="AB753" i="4"/>
  <c r="T1670" i="4"/>
  <c r="T1671" i="4" s="1"/>
  <c r="T1672" i="4" s="1"/>
  <c r="T1673" i="4" s="1"/>
  <c r="T1674" i="4" s="1"/>
  <c r="T1675" i="4" s="1"/>
  <c r="W747" i="4"/>
  <c r="AB747" i="4"/>
  <c r="T6197" i="4"/>
  <c r="V6197" i="4" s="1"/>
  <c r="T1750" i="4"/>
  <c r="T1751" i="4" s="1"/>
  <c r="T1752" i="4" s="1"/>
  <c r="T1753" i="4" s="1"/>
  <c r="T2724" i="4"/>
  <c r="T2725" i="4" s="1"/>
  <c r="T2726" i="4" s="1"/>
  <c r="T2727" i="4" s="1"/>
  <c r="T2728" i="4" s="1"/>
  <c r="T2729" i="4" s="1"/>
  <c r="T2730" i="4" s="1"/>
  <c r="T2731" i="4" s="1"/>
  <c r="W6200" i="4"/>
  <c r="AB6200" i="4"/>
  <c r="T5707" i="4"/>
  <c r="T5754" i="4"/>
  <c r="T5755" i="4" s="1"/>
  <c r="W5937" i="4"/>
  <c r="AB5937" i="4"/>
  <c r="W833" i="4"/>
  <c r="AB833" i="4"/>
  <c r="AB5508" i="4"/>
  <c r="W5508" i="4"/>
  <c r="T1769" i="4"/>
  <c r="T1770" i="4" s="1"/>
  <c r="T5847" i="4"/>
  <c r="T6058" i="4"/>
  <c r="W785" i="4"/>
  <c r="AB785" i="4"/>
  <c r="T6099" i="4"/>
  <c r="W736" i="4"/>
  <c r="AB736" i="4"/>
  <c r="W1813" i="4"/>
  <c r="AB1813" i="4"/>
  <c r="T829" i="4"/>
  <c r="V829" i="4" s="1"/>
  <c r="W739" i="4"/>
  <c r="AB739" i="4"/>
  <c r="W6104" i="4"/>
  <c r="AB6104" i="4"/>
  <c r="W673" i="4"/>
  <c r="AB673" i="4"/>
  <c r="T6053" i="4"/>
  <c r="V6053" i="4" s="1"/>
  <c r="W6183" i="4"/>
  <c r="AB6183" i="4"/>
  <c r="T2755" i="4"/>
  <c r="T2756" i="4" s="1"/>
  <c r="T2757" i="4" s="1"/>
  <c r="T2758" i="4" s="1"/>
  <c r="T2759" i="4" s="1"/>
  <c r="T2760" i="4" s="1"/>
  <c r="T2761" i="4" s="1"/>
  <c r="T2762" i="4" s="1"/>
  <c r="T2763" i="4" s="1"/>
  <c r="W859" i="4"/>
  <c r="AB859" i="4"/>
  <c r="W692" i="4"/>
  <c r="AB692" i="4"/>
  <c r="T5901" i="4"/>
  <c r="T5902" i="4" s="1"/>
  <c r="T5903" i="4" s="1"/>
  <c r="T5904" i="4" s="1"/>
  <c r="T5905" i="4" s="1"/>
  <c r="W832" i="4"/>
  <c r="AB832" i="4"/>
  <c r="T5862" i="4"/>
  <c r="T5863" i="4" s="1"/>
  <c r="T5864" i="4" s="1"/>
  <c r="T5644" i="4"/>
  <c r="W5980" i="4"/>
  <c r="AB5980" i="4"/>
  <c r="W708" i="4"/>
  <c r="AB708" i="4"/>
  <c r="W735" i="4"/>
  <c r="AB735" i="4"/>
  <c r="W776" i="4"/>
  <c r="AB776" i="4"/>
  <c r="W791" i="4"/>
  <c r="AB791" i="4"/>
  <c r="T2769" i="4"/>
  <c r="T2770" i="4" s="1"/>
  <c r="T2771" i="4" s="1"/>
  <c r="T2772" i="4" s="1"/>
  <c r="T6085" i="4"/>
  <c r="T6202" i="4"/>
  <c r="W728" i="4"/>
  <c r="AB728" i="4"/>
  <c r="T1774" i="4"/>
  <c r="W802" i="4"/>
  <c r="AB802" i="4"/>
  <c r="W824" i="4"/>
  <c r="AB824" i="4"/>
  <c r="W803" i="4"/>
  <c r="AB803" i="4"/>
  <c r="W711" i="4"/>
  <c r="AB711" i="4"/>
  <c r="AB712" i="4"/>
  <c r="W712" i="4"/>
  <c r="T1722" i="4"/>
  <c r="V1722" i="4" s="1"/>
  <c r="W5808" i="4"/>
  <c r="AB5808" i="4"/>
  <c r="W860" i="4"/>
  <c r="AB860" i="4"/>
  <c r="T595" i="4"/>
  <c r="W655" i="4"/>
  <c r="AB655" i="4"/>
  <c r="W720" i="4"/>
  <c r="AB720" i="4"/>
  <c r="W755" i="4"/>
  <c r="AB755" i="4"/>
  <c r="AB878" i="4"/>
  <c r="W878" i="4"/>
  <c r="W1818" i="4"/>
  <c r="AB1818" i="4"/>
  <c r="T6145" i="4"/>
  <c r="W1004" i="4"/>
  <c r="AB1004" i="4"/>
  <c r="T5968" i="4"/>
  <c r="T5969" i="4" s="1"/>
  <c r="T5970" i="4" s="1"/>
  <c r="T5971" i="4" s="1"/>
  <c r="W799" i="4"/>
  <c r="AB799" i="4"/>
  <c r="W5844" i="4"/>
  <c r="AB5844" i="4"/>
  <c r="W672" i="4"/>
  <c r="AB672" i="4"/>
  <c r="W737" i="4"/>
  <c r="AB737" i="4"/>
  <c r="W699" i="4"/>
  <c r="AB699" i="4"/>
  <c r="AB649" i="4"/>
  <c r="W649" i="4"/>
  <c r="W662" i="4"/>
  <c r="AB662" i="4"/>
  <c r="W848" i="4"/>
  <c r="AB848" i="4"/>
  <c r="W752" i="4"/>
  <c r="AB752" i="4"/>
  <c r="W6210" i="4"/>
  <c r="AB6210" i="4"/>
  <c r="W838" i="4"/>
  <c r="AB838" i="4"/>
  <c r="W754" i="4"/>
  <c r="AB754" i="4"/>
  <c r="W727" i="4"/>
  <c r="AB727" i="4"/>
  <c r="W2773" i="4"/>
  <c r="AB2773" i="4"/>
  <c r="T5708" i="4"/>
  <c r="V5708" i="4" s="1"/>
  <c r="W681" i="4"/>
  <c r="AB681" i="4"/>
  <c r="W771" i="4"/>
  <c r="AB771" i="4"/>
  <c r="W6137" i="4"/>
  <c r="AB6137" i="4"/>
  <c r="W633" i="4"/>
  <c r="AB633" i="4"/>
  <c r="T6064" i="4"/>
  <c r="V6064" i="4" s="1"/>
  <c r="T6148" i="4"/>
  <c r="W880" i="4"/>
  <c r="AB880" i="4"/>
  <c r="W2732" i="4"/>
  <c r="AB2732" i="4"/>
  <c r="W5985" i="4"/>
  <c r="AB5985" i="4"/>
  <c r="AB764" i="4"/>
  <c r="W764" i="4"/>
  <c r="W801" i="4"/>
  <c r="AB801" i="4"/>
  <c r="W823" i="4"/>
  <c r="AB823" i="4"/>
  <c r="W729" i="4"/>
  <c r="AB729" i="4"/>
  <c r="W6062" i="4"/>
  <c r="AB6062" i="4"/>
  <c r="W740" i="4"/>
  <c r="AB740" i="4"/>
  <c r="W795" i="4"/>
  <c r="AB795" i="4"/>
  <c r="W1859" i="4"/>
  <c r="AB1859" i="4"/>
  <c r="W782" i="4"/>
  <c r="AB782" i="4"/>
  <c r="W742" i="4"/>
  <c r="AB742" i="4"/>
  <c r="W6094" i="4"/>
  <c r="AB6094" i="4"/>
  <c r="AB599" i="4"/>
  <c r="W599" i="4"/>
  <c r="W702" i="4"/>
  <c r="AB702" i="4"/>
  <c r="AB875" i="4"/>
  <c r="W875" i="4"/>
  <c r="W1864" i="4"/>
  <c r="AB1864" i="4"/>
  <c r="W863" i="4"/>
  <c r="AB863" i="4"/>
  <c r="T5911" i="4"/>
  <c r="T5912" i="4" s="1"/>
  <c r="W629" i="4"/>
  <c r="AB629" i="4"/>
  <c r="W800" i="4"/>
  <c r="AB800" i="4"/>
  <c r="T6022" i="4"/>
  <c r="T6023" i="4" s="1"/>
  <c r="T6024" i="4" s="1"/>
  <c r="T6025" i="4" s="1"/>
  <c r="V6025" i="4" s="1"/>
  <c r="W6176" i="4"/>
  <c r="AB6176" i="4"/>
  <c r="W707" i="4"/>
  <c r="AB707" i="4"/>
  <c r="W843" i="4"/>
  <c r="AB843" i="4"/>
  <c r="T1804" i="4"/>
  <c r="V1804" i="4" s="1"/>
  <c r="W773" i="4"/>
  <c r="AB773" i="4"/>
  <c r="T1852" i="4"/>
  <c r="T1853" i="4" s="1"/>
  <c r="T1854" i="4" s="1"/>
  <c r="V1854" i="4" s="1"/>
  <c r="W820" i="4"/>
  <c r="AB820" i="4"/>
  <c r="W698" i="4"/>
  <c r="AB698" i="4"/>
  <c r="W652" i="4"/>
  <c r="AB652" i="4"/>
  <c r="T4949" i="4"/>
  <c r="T4950" i="4" s="1"/>
  <c r="T4951" i="4" s="1"/>
  <c r="W6103" i="4"/>
  <c r="AB6103" i="4"/>
  <c r="W837" i="4"/>
  <c r="AB837" i="4"/>
  <c r="W648" i="4"/>
  <c r="AB648" i="4"/>
  <c r="W846" i="4"/>
  <c r="AB846" i="4"/>
  <c r="W638" i="4"/>
  <c r="AB638" i="4"/>
  <c r="T1790" i="4"/>
  <c r="T1791" i="4" s="1"/>
  <c r="T1792" i="4" s="1"/>
  <c r="W797" i="4"/>
  <c r="AB797" i="4"/>
  <c r="T5751" i="4"/>
  <c r="T5752" i="4" s="1"/>
  <c r="W744" i="4"/>
  <c r="AB744" i="4"/>
  <c r="W651" i="4"/>
  <c r="AB651" i="4"/>
  <c r="W714" i="4"/>
  <c r="AB714" i="4"/>
  <c r="T1825" i="4"/>
  <c r="T1826" i="4" s="1"/>
  <c r="T1827" i="4" s="1"/>
  <c r="T2678" i="4"/>
  <c r="T2679" i="4" s="1"/>
  <c r="T2680" i="4" s="1"/>
  <c r="T2681" i="4" s="1"/>
  <c r="AB666" i="4"/>
  <c r="W666" i="4"/>
  <c r="W704" i="4"/>
  <c r="AB704" i="4"/>
  <c r="W6059" i="4"/>
  <c r="AB6059" i="4"/>
  <c r="W718" i="4"/>
  <c r="AB718" i="4"/>
  <c r="W786" i="4"/>
  <c r="AB786" i="4"/>
  <c r="AB706" i="4"/>
  <c r="W706" i="4"/>
  <c r="W770" i="4"/>
  <c r="AB770" i="4"/>
  <c r="AB760" i="4"/>
  <c r="W760" i="4"/>
  <c r="W726" i="4"/>
  <c r="AB726" i="4"/>
  <c r="T5720" i="4"/>
  <c r="T5721" i="4" s="1"/>
  <c r="T5722" i="4" s="1"/>
  <c r="T5723" i="4" s="1"/>
  <c r="W784" i="4"/>
  <c r="AB784" i="4"/>
  <c r="W743" i="4"/>
  <c r="AB743" i="4"/>
  <c r="W794" i="4"/>
  <c r="AB794" i="4"/>
  <c r="W845" i="4"/>
  <c r="AB845" i="4"/>
  <c r="W6123" i="4"/>
  <c r="AB6123" i="4"/>
  <c r="AB792" i="4"/>
  <c r="W792" i="4"/>
  <c r="W790" i="4"/>
  <c r="AB790" i="4"/>
  <c r="W732" i="4"/>
  <c r="AB732" i="4"/>
  <c r="AB710" i="4"/>
  <c r="W710" i="4"/>
  <c r="W663" i="4"/>
  <c r="AB663" i="4"/>
  <c r="AB822" i="4"/>
  <c r="W852" i="4"/>
  <c r="AB852" i="4"/>
  <c r="W2779" i="4"/>
  <c r="AB2779" i="4"/>
  <c r="T6055" i="4"/>
  <c r="W768" i="4"/>
  <c r="AB768" i="4"/>
  <c r="W839" i="4"/>
  <c r="AB839" i="4"/>
  <c r="W6109" i="4"/>
  <c r="AB6109" i="4"/>
  <c r="T6016" i="4"/>
  <c r="T6017" i="4" s="1"/>
  <c r="T6018" i="4" s="1"/>
  <c r="V6018" i="4" s="1"/>
  <c r="T1848" i="4"/>
  <c r="T1849" i="4" s="1"/>
  <c r="T1850" i="4" s="1"/>
  <c r="V1850" i="4" s="1"/>
  <c r="AB772" i="4"/>
  <c r="W772" i="4"/>
  <c r="W835" i="4"/>
  <c r="AB835" i="4"/>
  <c r="T5725" i="4"/>
  <c r="V5725" i="4" s="1"/>
  <c r="AB5805" i="4"/>
  <c r="W5805" i="4"/>
  <c r="T6116" i="4"/>
  <c r="T6117" i="4" s="1"/>
  <c r="T6101" i="4"/>
  <c r="W763" i="4"/>
  <c r="AB763" i="4"/>
  <c r="W884" i="4"/>
  <c r="AB884" i="4"/>
  <c r="AB6005" i="4"/>
  <c r="W6005" i="4"/>
  <c r="AB793" i="4"/>
  <c r="W793" i="4"/>
  <c r="T5828" i="4"/>
  <c r="T5829" i="4" s="1"/>
  <c r="T5830" i="4" s="1"/>
  <c r="W807" i="4"/>
  <c r="AB807" i="4"/>
  <c r="W808" i="4"/>
  <c r="AB808" i="4"/>
  <c r="W872" i="4"/>
  <c r="AB872" i="4"/>
  <c r="T6188" i="4"/>
  <c r="W614" i="4"/>
  <c r="AB614" i="4"/>
  <c r="T2776" i="4"/>
  <c r="T2777" i="4" s="1"/>
  <c r="T2778" i="4" s="1"/>
  <c r="T6173" i="4"/>
  <c r="T6174" i="4" s="1"/>
  <c r="V6174" i="4" s="1"/>
  <c r="AB721" i="4"/>
  <c r="W721" i="4"/>
  <c r="W769" i="4"/>
  <c r="AB769" i="4"/>
  <c r="W866" i="4"/>
  <c r="AB866" i="4"/>
  <c r="W5909" i="4"/>
  <c r="AB5909" i="4"/>
  <c r="W783" i="4"/>
  <c r="AB783" i="4"/>
  <c r="W2774" i="4"/>
  <c r="AB2774" i="4"/>
  <c r="W724" i="4"/>
  <c r="AB724" i="4"/>
  <c r="T6011" i="4"/>
  <c r="W709" i="4"/>
  <c r="AB709" i="4"/>
  <c r="T5842" i="4"/>
  <c r="V5842" i="4" s="1"/>
  <c r="AB6044" i="4"/>
  <c r="W6044" i="4"/>
  <c r="T5953" i="4"/>
  <c r="T5954" i="4" s="1"/>
  <c r="T5955" i="4" s="1"/>
  <c r="W812" i="4"/>
  <c r="AB812" i="4"/>
  <c r="AB738" i="4"/>
  <c r="W738" i="4"/>
  <c r="T6003" i="4"/>
  <c r="T6004" i="4" s="1"/>
  <c r="W873" i="4"/>
  <c r="AB873" i="4"/>
  <c r="W1798" i="4"/>
  <c r="AB1798" i="4"/>
  <c r="W685" i="4"/>
  <c r="AB685" i="4"/>
  <c r="W6080" i="4"/>
  <c r="AB6080" i="4"/>
  <c r="W810" i="4"/>
  <c r="AB810" i="4"/>
  <c r="W778" i="4"/>
  <c r="AB778" i="4"/>
  <c r="T5759" i="4"/>
  <c r="T5760" i="4" s="1"/>
  <c r="T5761" i="4" s="1"/>
  <c r="W703" i="4"/>
  <c r="AB703" i="4"/>
  <c r="T5988" i="4"/>
  <c r="T5989" i="4" s="1"/>
  <c r="T5990" i="4" s="1"/>
  <c r="T5991" i="4" s="1"/>
  <c r="T5992" i="4" s="1"/>
  <c r="T6199" i="4"/>
  <c r="V6199" i="4" s="1"/>
  <c r="T5812" i="4"/>
  <c r="T5813" i="4" s="1"/>
  <c r="T5814" i="4" s="1"/>
  <c r="T5815" i="4" s="1"/>
  <c r="T5816" i="4" s="1"/>
  <c r="T5817" i="4" s="1"/>
  <c r="T1776" i="4"/>
  <c r="T1777" i="4" s="1"/>
  <c r="T1778" i="4" s="1"/>
  <c r="T1779" i="4" s="1"/>
  <c r="T5634" i="4"/>
  <c r="T5635" i="4" s="1"/>
  <c r="T5636" i="4" s="1"/>
  <c r="W630" i="4"/>
  <c r="AB630" i="4"/>
  <c r="W5878" i="4"/>
  <c r="AB5878" i="4"/>
  <c r="T6033" i="4"/>
  <c r="T6034" i="4" s="1"/>
  <c r="W1026" i="4"/>
  <c r="AB1026" i="4"/>
  <c r="T6041" i="4"/>
  <c r="T6042" i="4" s="1"/>
  <c r="T6043" i="4" s="1"/>
  <c r="W1860" i="4"/>
  <c r="AB1860" i="4"/>
  <c r="W696" i="4"/>
  <c r="AB696" i="4"/>
  <c r="W725" i="4"/>
  <c r="AB725" i="4"/>
  <c r="W762" i="4"/>
  <c r="AB762" i="4"/>
  <c r="T1857" i="4"/>
  <c r="T1858" i="4" s="1"/>
  <c r="T6020" i="4"/>
  <c r="V6020" i="4" s="1"/>
  <c r="W826" i="4"/>
  <c r="AB826" i="4"/>
  <c r="AB717" i="4"/>
  <c r="W717" i="4"/>
  <c r="W758" i="4"/>
  <c r="AB758" i="4"/>
  <c r="W1073" i="4"/>
  <c r="AB1073" i="4"/>
  <c r="T5977" i="4"/>
  <c r="T5978" i="4" s="1"/>
  <c r="T5979" i="4" s="1"/>
  <c r="W779" i="4"/>
  <c r="AB779" i="4"/>
  <c r="W806" i="4"/>
  <c r="AB806" i="4"/>
  <c r="T5208" i="4"/>
  <c r="T5209" i="4" s="1"/>
  <c r="T5210" i="4" s="1"/>
  <c r="T5211" i="4" s="1"/>
  <c r="T5212" i="4" s="1"/>
  <c r="T5213" i="4" s="1"/>
  <c r="T5214" i="4" s="1"/>
  <c r="W765" i="4"/>
  <c r="AB765" i="4"/>
  <c r="T6122" i="4"/>
  <c r="W730" i="4"/>
  <c r="AB730" i="4"/>
  <c r="W804" i="4"/>
  <c r="AB804" i="4"/>
  <c r="T1759" i="4"/>
  <c r="T1760" i="4" s="1"/>
  <c r="T1761" i="4" s="1"/>
  <c r="T1762" i="4" s="1"/>
  <c r="T6078" i="4"/>
  <c r="T6079" i="4" s="1"/>
  <c r="W713" i="4"/>
  <c r="AB713" i="4"/>
  <c r="AB715" i="4"/>
  <c r="W715" i="4"/>
  <c r="W719" i="4"/>
  <c r="AB719" i="4"/>
  <c r="T1839" i="4"/>
  <c r="T1840" i="4" s="1"/>
  <c r="T1841" i="4" s="1"/>
  <c r="T1842" i="4" s="1"/>
  <c r="T1807" i="4"/>
  <c r="V1807" i="4" s="1"/>
  <c r="T1834" i="4"/>
  <c r="T1835" i="4" s="1"/>
  <c r="T1836" i="4" s="1"/>
  <c r="T1837" i="4" s="1"/>
  <c r="W854" i="4"/>
  <c r="AB854" i="4"/>
  <c r="T5925" i="4"/>
  <c r="T5926" i="4" s="1"/>
  <c r="T5927" i="4" s="1"/>
  <c r="T842" i="4"/>
  <c r="V842" i="4" s="1"/>
  <c r="W632" i="4"/>
  <c r="AB632" i="4"/>
  <c r="AB723" i="4"/>
  <c r="W723" i="4"/>
  <c r="T6096" i="4"/>
  <c r="T6097" i="4" s="1"/>
  <c r="W844" i="4"/>
  <c r="AB844" i="4"/>
  <c r="W805" i="4"/>
  <c r="AB805" i="4"/>
  <c r="W856" i="4"/>
  <c r="AB856" i="4"/>
  <c r="W5035" i="4"/>
  <c r="AB5035" i="4"/>
  <c r="W830" i="4"/>
  <c r="AB830" i="4"/>
  <c r="W5908" i="4"/>
  <c r="AB5908" i="4"/>
  <c r="W667" i="4"/>
  <c r="AB667" i="4"/>
  <c r="W1053" i="4"/>
  <c r="AB1053" i="4"/>
  <c r="AB577" i="4"/>
  <c r="W577" i="4"/>
  <c r="T2686" i="4"/>
  <c r="T2687" i="4" s="1"/>
  <c r="T2688" i="4" s="1"/>
  <c r="T2689" i="4" s="1"/>
  <c r="T2690" i="4" s="1"/>
  <c r="T647" i="4"/>
  <c r="V647" i="4" s="1"/>
  <c r="W684" i="4"/>
  <c r="AB684" i="4"/>
  <c r="T5832" i="4"/>
  <c r="T5833" i="4" s="1"/>
  <c r="W815" i="4"/>
  <c r="AB815" i="4"/>
  <c r="W741" i="4"/>
  <c r="AB741" i="4"/>
  <c r="W734" i="4"/>
  <c r="AB734" i="4"/>
  <c r="T6155" i="4"/>
  <c r="T6156" i="4" s="1"/>
  <c r="T6157" i="4" s="1"/>
  <c r="T6158" i="4" s="1"/>
  <c r="W1054" i="4"/>
  <c r="AB1054" i="4"/>
  <c r="W665" i="4"/>
  <c r="AB665" i="4"/>
  <c r="W767" i="4"/>
  <c r="AB767" i="4"/>
  <c r="W877" i="4"/>
  <c r="AB877" i="4"/>
  <c r="W615" i="4"/>
  <c r="AB615" i="4"/>
  <c r="W694" i="4"/>
  <c r="AB694" i="4"/>
  <c r="W6160" i="4"/>
  <c r="AB6160" i="4"/>
  <c r="T5788" i="4"/>
  <c r="T5789" i="4" s="1"/>
  <c r="T5790" i="4" s="1"/>
  <c r="V5790" i="4" s="1"/>
  <c r="W722" i="4"/>
  <c r="AB722" i="4"/>
  <c r="W759" i="4"/>
  <c r="AB759" i="4"/>
  <c r="AB670" i="4"/>
  <c r="W670" i="4"/>
  <c r="T1747" i="4"/>
  <c r="T1748" i="4" s="1"/>
  <c r="V1748" i="4" s="1"/>
  <c r="W1065" i="4"/>
  <c r="AB1065" i="4"/>
  <c r="W811" i="4"/>
  <c r="AB811" i="4"/>
  <c r="W6138" i="4"/>
  <c r="AB6138" i="4"/>
  <c r="T5997" i="4"/>
  <c r="T5998" i="4" s="1"/>
  <c r="T5999" i="4" s="1"/>
  <c r="T6194" i="4"/>
  <c r="AB671" i="4"/>
  <c r="W671" i="4"/>
  <c r="AB1861" i="4"/>
  <c r="W1861" i="4"/>
  <c r="T554" i="4"/>
  <c r="T555" i="4" s="1"/>
  <c r="T556" i="4" s="1"/>
  <c r="V553" i="4"/>
  <c r="W683" i="4"/>
  <c r="AB683" i="4"/>
  <c r="W814" i="4"/>
  <c r="AB814" i="4"/>
  <c r="W868" i="4"/>
  <c r="AB868" i="4"/>
  <c r="W5599" i="4"/>
  <c r="AB5599" i="4"/>
  <c r="T687" i="4"/>
  <c r="W1008" i="4"/>
  <c r="AB1008" i="4"/>
  <c r="W796" i="4"/>
  <c r="AB796" i="4"/>
  <c r="W675" i="4"/>
  <c r="AB675" i="4"/>
  <c r="W850" i="4"/>
  <c r="AB850" i="4"/>
  <c r="W857" i="4"/>
  <c r="AB857" i="4"/>
  <c r="W1823" i="4"/>
  <c r="AB1823" i="4"/>
  <c r="T6185" i="4"/>
  <c r="T6186" i="4" s="1"/>
  <c r="V6186" i="4" s="1"/>
  <c r="T5042" i="4"/>
  <c r="T5043" i="4" s="1"/>
  <c r="T5629" i="4"/>
  <c r="T1811" i="4"/>
  <c r="T1812" i="4" s="1"/>
  <c r="V1812" i="4" s="1"/>
  <c r="W867" i="4"/>
  <c r="AB867" i="4"/>
  <c r="T5395" i="4"/>
  <c r="T5396" i="4" s="1"/>
  <c r="T5397" i="4" s="1"/>
  <c r="T5398" i="4" s="1"/>
  <c r="T2697" i="4"/>
  <c r="T2698" i="4" s="1"/>
  <c r="T2699" i="4" s="1"/>
  <c r="T5505" i="4"/>
  <c r="T5506" i="4" s="1"/>
  <c r="T5792" i="4"/>
  <c r="T5793" i="4" s="1"/>
  <c r="T5794" i="4" s="1"/>
  <c r="V5794" i="4" s="1"/>
  <c r="W679" i="4"/>
  <c r="AB679" i="4"/>
  <c r="AB761" i="4"/>
  <c r="W761" i="4"/>
  <c r="AB1862" i="4"/>
  <c r="W1862" i="4"/>
  <c r="T5771" i="4"/>
  <c r="T5772" i="4" s="1"/>
  <c r="T5773" i="4" s="1"/>
  <c r="T5774" i="4" s="1"/>
  <c r="T5775" i="4" s="1"/>
  <c r="T5776" i="4" s="1"/>
  <c r="T5777" i="4" s="1"/>
  <c r="W777" i="4"/>
  <c r="AB777" i="4"/>
  <c r="W882" i="4"/>
  <c r="AB882" i="4"/>
  <c r="W748" i="4"/>
  <c r="AB748" i="4"/>
  <c r="T5175" i="4"/>
  <c r="T5176" i="4" s="1"/>
  <c r="T5177" i="4" s="1"/>
  <c r="T5178" i="4" s="1"/>
  <c r="W787" i="4"/>
  <c r="AB787" i="4"/>
  <c r="W780" i="4"/>
  <c r="AB780" i="4"/>
  <c r="T6136" i="4"/>
  <c r="AB766" i="4"/>
  <c r="W766" i="4"/>
  <c r="W700" i="4"/>
  <c r="AB700" i="4"/>
  <c r="W6167" i="4"/>
  <c r="AB6167" i="4"/>
  <c r="T1785" i="4"/>
  <c r="T1786" i="4" s="1"/>
  <c r="T1787" i="4" s="1"/>
  <c r="T1788" i="4" s="1"/>
  <c r="V1788" i="4" s="1"/>
  <c r="W5986" i="4"/>
  <c r="AB5986" i="4"/>
  <c r="W851" i="4"/>
  <c r="AB851" i="4"/>
  <c r="W746" i="4"/>
  <c r="AB746" i="4"/>
  <c r="W654" i="4"/>
  <c r="AB654" i="4"/>
  <c r="T5670" i="4"/>
  <c r="T5671" i="4" s="1"/>
  <c r="T5672" i="4" s="1"/>
  <c r="AB853" i="4"/>
  <c r="W853" i="4"/>
  <c r="T6207" i="4"/>
  <c r="T6208" i="4" s="1"/>
  <c r="T6209" i="4" s="1"/>
  <c r="T5685" i="4"/>
  <c r="T5876" i="4"/>
  <c r="V5876" i="4" s="1"/>
  <c r="AB861" i="4"/>
  <c r="W861" i="4"/>
  <c r="W657" i="4"/>
  <c r="AB657" i="4"/>
  <c r="W750" i="4"/>
  <c r="AB750" i="4"/>
  <c r="W817" i="4"/>
  <c r="AB817" i="4"/>
  <c r="T6069" i="4"/>
  <c r="T6070" i="4" s="1"/>
  <c r="W825" i="4"/>
  <c r="AB825" i="4"/>
  <c r="T1815" i="4"/>
  <c r="T1816" i="4" s="1"/>
  <c r="T1817" i="4" s="1"/>
  <c r="V1817" i="4" s="1"/>
  <c r="T6072" i="4"/>
  <c r="T6073" i="4" s="1"/>
  <c r="W5318" i="4"/>
  <c r="AB5318" i="4"/>
  <c r="W3319" i="4"/>
  <c r="AB3319" i="4"/>
  <c r="W1927" i="4"/>
  <c r="AB1927" i="4"/>
  <c r="W3514" i="4"/>
  <c r="AB3514" i="4"/>
  <c r="W4291" i="4"/>
  <c r="AB4291" i="4"/>
  <c r="W2137" i="4"/>
  <c r="AB2137" i="4"/>
  <c r="W5153" i="4"/>
  <c r="AB5153" i="4"/>
  <c r="W3201" i="4"/>
  <c r="AB3201" i="4"/>
  <c r="W4202" i="4"/>
  <c r="AB4202" i="4"/>
  <c r="W3690" i="4"/>
  <c r="AB3690" i="4"/>
  <c r="W5317" i="4"/>
  <c r="AB5317" i="4"/>
  <c r="W4914" i="4"/>
  <c r="AB4914" i="4"/>
  <c r="W1983" i="4"/>
  <c r="AB1983" i="4"/>
  <c r="W4737" i="4"/>
  <c r="AB4737" i="4"/>
  <c r="W5472" i="4"/>
  <c r="AB5472" i="4"/>
  <c r="W4113" i="4"/>
  <c r="AB4113" i="4"/>
  <c r="W2191" i="4"/>
  <c r="AB2191" i="4"/>
  <c r="W2635" i="4"/>
  <c r="AB2635" i="4"/>
  <c r="W2459" i="4"/>
  <c r="AB2459" i="4"/>
  <c r="W3145" i="4"/>
  <c r="AB3145" i="4"/>
  <c r="W2376" i="4"/>
  <c r="AB2376" i="4"/>
  <c r="W4529" i="4"/>
  <c r="AB4529" i="4"/>
  <c r="W5616" i="4"/>
  <c r="AB5616" i="4"/>
  <c r="W5681" i="4"/>
  <c r="AB5681" i="4"/>
  <c r="W1175" i="4"/>
  <c r="AB1175" i="4"/>
  <c r="W4115" i="4"/>
  <c r="AB4115" i="4"/>
  <c r="W5418" i="4"/>
  <c r="AB5418" i="4"/>
  <c r="W1909" i="4"/>
  <c r="AB1909" i="4"/>
  <c r="W1949" i="4"/>
  <c r="AB1949" i="4"/>
  <c r="W2958" i="4"/>
  <c r="AB2958" i="4"/>
  <c r="W5505" i="4"/>
  <c r="AB5505" i="4"/>
  <c r="W2843" i="4"/>
  <c r="AB2843" i="4"/>
  <c r="W2708" i="4"/>
  <c r="AB2708" i="4"/>
  <c r="W5072" i="4"/>
  <c r="AB5072" i="4"/>
  <c r="W3870" i="4"/>
  <c r="AB3870" i="4"/>
  <c r="W2071" i="4"/>
  <c r="AB2071" i="4"/>
  <c r="W3553" i="4"/>
  <c r="AB3553" i="4"/>
  <c r="W4632" i="4"/>
  <c r="AB4632" i="4"/>
  <c r="W3728" i="4"/>
  <c r="AB3728" i="4"/>
  <c r="W4367" i="4"/>
  <c r="AB4367" i="4"/>
  <c r="W2719" i="4"/>
  <c r="AB2719" i="4"/>
  <c r="W4792" i="4"/>
  <c r="AB4792" i="4"/>
  <c r="W3469" i="4"/>
  <c r="AB3469" i="4"/>
  <c r="W5416" i="4"/>
  <c r="AB5416" i="4"/>
  <c r="W4659" i="4"/>
  <c r="AB4659" i="4"/>
  <c r="W4604" i="4"/>
  <c r="AB4604" i="4"/>
  <c r="W5537" i="4"/>
  <c r="AB5537" i="4"/>
  <c r="W2622" i="4"/>
  <c r="AB2622" i="4"/>
  <c r="W2027" i="4"/>
  <c r="AB2027" i="4"/>
  <c r="W4703" i="4"/>
  <c r="AB4703" i="4"/>
  <c r="W4577" i="4"/>
  <c r="AB4577" i="4"/>
  <c r="W1963" i="4"/>
  <c r="AB1963" i="4"/>
  <c r="W5425" i="4"/>
  <c r="AB5425" i="4"/>
  <c r="W5859" i="4"/>
  <c r="AB5859" i="4"/>
  <c r="W4207" i="4"/>
  <c r="AB4207" i="4"/>
  <c r="W5322" i="4"/>
  <c r="AB5322" i="4"/>
  <c r="W5642" i="4"/>
  <c r="AB5642" i="4"/>
  <c r="W4889" i="4"/>
  <c r="AB4889" i="4"/>
  <c r="W5113" i="4"/>
  <c r="AB5113" i="4"/>
  <c r="W2417" i="4"/>
  <c r="AB2417" i="4"/>
  <c r="W3797" i="4"/>
  <c r="AB3797" i="4"/>
  <c r="W5457" i="4"/>
  <c r="AB5457" i="4"/>
  <c r="W3273" i="4"/>
  <c r="AB3273" i="4"/>
  <c r="W4979" i="4"/>
  <c r="AB4979" i="4"/>
  <c r="W2585" i="4"/>
  <c r="AB2585" i="4"/>
  <c r="W5212" i="4"/>
  <c r="AB5212" i="4"/>
  <c r="W5120" i="4"/>
  <c r="AB5120" i="4"/>
  <c r="W5099" i="4"/>
  <c r="AB5099" i="4"/>
  <c r="W5399" i="4"/>
  <c r="AB5399" i="4"/>
  <c r="W4206" i="4"/>
  <c r="AB4206" i="4"/>
  <c r="W5371" i="4"/>
  <c r="AB5371" i="4"/>
  <c r="W2818" i="4"/>
  <c r="AB2818" i="4"/>
  <c r="W4672" i="4"/>
  <c r="AB4672" i="4"/>
  <c r="W4066" i="4"/>
  <c r="AB4066" i="4"/>
  <c r="W4152" i="4"/>
  <c r="AB4152" i="4"/>
  <c r="W2661" i="4"/>
  <c r="AB2661" i="4"/>
  <c r="W5067" i="4"/>
  <c r="AB5067" i="4"/>
  <c r="W2516" i="4"/>
  <c r="AB2516" i="4"/>
  <c r="W4845" i="4"/>
  <c r="AB4845" i="4"/>
  <c r="W2874" i="4"/>
  <c r="AB2874" i="4"/>
  <c r="W5370" i="4"/>
  <c r="AB5370" i="4"/>
  <c r="W5510" i="4"/>
  <c r="AB5510" i="4"/>
  <c r="W3765" i="4"/>
  <c r="AB3765" i="4"/>
  <c r="W3080" i="4"/>
  <c r="AB3080" i="4"/>
  <c r="W2158" i="4"/>
  <c r="AB2158" i="4"/>
  <c r="W2082" i="4"/>
  <c r="AB2082" i="4"/>
  <c r="W5015" i="4"/>
  <c r="AB5015" i="4"/>
  <c r="W4923" i="4"/>
  <c r="AB4923" i="4"/>
  <c r="W2206" i="4"/>
  <c r="AB2206" i="4"/>
  <c r="W5736" i="4"/>
  <c r="AB5736" i="4"/>
  <c r="W5032" i="4"/>
  <c r="AB5032" i="4"/>
  <c r="W2539" i="4"/>
  <c r="AB2539" i="4"/>
  <c r="W3994" i="4"/>
  <c r="AB3994" i="4"/>
  <c r="W4096" i="4"/>
  <c r="AB4096" i="4"/>
  <c r="W4595" i="4"/>
  <c r="AB4595" i="4"/>
  <c r="W6035" i="4"/>
  <c r="AB6035" i="4"/>
  <c r="W5087" i="4"/>
  <c r="AB5087" i="4"/>
  <c r="W5509" i="4"/>
  <c r="AB5509" i="4"/>
  <c r="W2795" i="4"/>
  <c r="AB2795" i="4"/>
  <c r="W3397" i="4"/>
  <c r="AB3397" i="4"/>
  <c r="W5249" i="4"/>
  <c r="AB5249" i="4"/>
  <c r="W5545" i="4"/>
  <c r="AB5545" i="4"/>
  <c r="W5946" i="4"/>
  <c r="AB5946" i="4"/>
  <c r="W2832" i="4"/>
  <c r="AB2832" i="4"/>
  <c r="W5300" i="4"/>
  <c r="AB5300" i="4"/>
  <c r="W3117" i="4"/>
  <c r="AB3117" i="4"/>
  <c r="W5629" i="4"/>
  <c r="AB5629" i="4"/>
  <c r="W5562" i="4"/>
  <c r="AB5562" i="4"/>
  <c r="W5348" i="4"/>
  <c r="AB5348" i="4"/>
  <c r="W4858" i="4"/>
  <c r="AB4858" i="4"/>
  <c r="W2912" i="4"/>
  <c r="AB2912" i="4"/>
  <c r="W4031" i="4"/>
  <c r="AB4031" i="4"/>
  <c r="W2490" i="4"/>
  <c r="AB2490" i="4"/>
  <c r="W2104" i="4"/>
  <c r="AB2104" i="4"/>
  <c r="W5186" i="4"/>
  <c r="AB5186" i="4"/>
  <c r="W2436" i="4"/>
  <c r="AB2436" i="4"/>
  <c r="W2507" i="4"/>
  <c r="AB2507" i="4"/>
  <c r="W3836" i="4"/>
  <c r="AB3836" i="4"/>
  <c r="W4358" i="4"/>
  <c r="AB4358" i="4"/>
  <c r="W3925" i="4"/>
  <c r="AB3925" i="4"/>
  <c r="W5720" i="4"/>
  <c r="AB5720" i="4"/>
  <c r="W2175" i="4"/>
  <c r="AB2175" i="4"/>
  <c r="W2729" i="4"/>
  <c r="AB2729" i="4"/>
  <c r="W2358" i="4"/>
  <c r="AB2358" i="4"/>
  <c r="W5236" i="4"/>
  <c r="AB5236" i="4"/>
  <c r="W4806" i="4"/>
  <c r="AB4806" i="4"/>
  <c r="W3381" i="4"/>
  <c r="AB3381" i="4"/>
  <c r="W3470" i="4"/>
  <c r="AB3470" i="4"/>
  <c r="W5046" i="4"/>
  <c r="AB5046" i="4"/>
  <c r="W2275" i="4"/>
  <c r="AB2275" i="4"/>
  <c r="W5262" i="4"/>
  <c r="AB5262" i="4"/>
  <c r="W2123" i="4"/>
  <c r="AB2123" i="4"/>
  <c r="W2243" i="4"/>
  <c r="AB2243" i="4"/>
  <c r="W2679" i="4"/>
  <c r="AB2679" i="4"/>
  <c r="W1353" i="4"/>
  <c r="AB1353" i="4"/>
  <c r="W3924" i="4"/>
  <c r="AB3924" i="4"/>
  <c r="W2448" i="4"/>
  <c r="AB2448" i="4"/>
  <c r="W4631" i="4"/>
  <c r="AB4631" i="4"/>
  <c r="W3038" i="4"/>
  <c r="AB3038" i="4"/>
  <c r="W2230" i="4"/>
  <c r="AB2230" i="4"/>
  <c r="W4120" i="4"/>
  <c r="AB4120" i="4"/>
  <c r="W4020" i="4"/>
  <c r="AB4020" i="4"/>
  <c r="W3823" i="4"/>
  <c r="AB3823" i="4"/>
  <c r="W5639" i="4"/>
  <c r="AB5639" i="4"/>
  <c r="W5174" i="4"/>
  <c r="AB5174" i="4"/>
  <c r="W3935" i="4"/>
  <c r="AB3935" i="4"/>
  <c r="W2296" i="4"/>
  <c r="AB2296" i="4"/>
  <c r="W1999" i="4"/>
  <c r="AB1999" i="4"/>
  <c r="W4212" i="4"/>
  <c r="AB4212" i="4"/>
  <c r="W1895" i="4"/>
  <c r="AB1895" i="4"/>
  <c r="W4271" i="4"/>
  <c r="AB4271" i="4"/>
  <c r="W5417" i="4"/>
  <c r="AB5417" i="4"/>
  <c r="W3153" i="4"/>
  <c r="AB3153" i="4"/>
  <c r="W3502" i="4"/>
  <c r="AB3502" i="4"/>
  <c r="W3353" i="4"/>
  <c r="AB3353" i="4"/>
  <c r="W4488" i="4"/>
  <c r="AB4488" i="4"/>
  <c r="W3629" i="4"/>
  <c r="AB3629" i="4"/>
  <c r="W5653" i="4"/>
  <c r="AB5653" i="4"/>
  <c r="W5327" i="4"/>
  <c r="AB5327" i="4"/>
  <c r="W2629" i="4"/>
  <c r="AB2629" i="4"/>
  <c r="W3965" i="4"/>
  <c r="AB3965" i="4"/>
  <c r="W2688" i="4"/>
  <c r="AB2688" i="4"/>
  <c r="W4269" i="4"/>
  <c r="AB4269" i="4"/>
  <c r="W2829" i="4"/>
  <c r="AB2829" i="4"/>
  <c r="W2053" i="4"/>
  <c r="AB2053" i="4"/>
  <c r="W5074" i="4"/>
  <c r="AB5074" i="4"/>
  <c r="W4834" i="4"/>
  <c r="AB4834" i="4"/>
  <c r="W4064" i="4"/>
  <c r="AB4064" i="4"/>
  <c r="W5358" i="4"/>
  <c r="AB5358" i="4"/>
  <c r="W2745" i="4"/>
  <c r="AB2745" i="4"/>
  <c r="W5890" i="4"/>
  <c r="AB5890" i="4"/>
  <c r="W2325" i="4"/>
  <c r="AB2325" i="4"/>
  <c r="W2560" i="4"/>
  <c r="AB2560" i="4"/>
  <c r="W4649" i="4"/>
  <c r="AB4649" i="4"/>
  <c r="W2086" i="4"/>
  <c r="AB2086" i="4"/>
  <c r="W5496" i="4"/>
  <c r="AB5496" i="4"/>
  <c r="W1539" i="4"/>
  <c r="AB1539" i="4"/>
  <c r="W1867" i="4"/>
  <c r="AB1867" i="4"/>
  <c r="W4268" i="4"/>
  <c r="AB4268" i="4"/>
  <c r="W3661" i="4"/>
  <c r="AB3661" i="4"/>
  <c r="W2854" i="4"/>
  <c r="AB2854" i="4"/>
  <c r="W4555" i="4"/>
  <c r="AB4555" i="4"/>
  <c r="W5409" i="4"/>
  <c r="AB5409" i="4"/>
  <c r="W4377" i="4"/>
  <c r="AB4377" i="4"/>
  <c r="W4186" i="4"/>
  <c r="AB4186" i="4"/>
  <c r="W2612" i="4"/>
  <c r="AB2612" i="4"/>
  <c r="W5374" i="4"/>
  <c r="AB5374" i="4"/>
  <c r="W2815" i="4"/>
  <c r="AB2815" i="4"/>
  <c r="W1166" i="4"/>
  <c r="AB1166" i="4"/>
  <c r="W1538" i="4"/>
  <c r="AB1538" i="4"/>
  <c r="W1866" i="4"/>
  <c r="AB1866" i="4"/>
  <c r="W1019" i="4"/>
  <c r="AB1019" i="4"/>
  <c r="W3828" i="4"/>
  <c r="AB3828" i="4"/>
  <c r="W3931" i="4"/>
  <c r="AB3931" i="4"/>
  <c r="W5922" i="4"/>
  <c r="AB5922" i="4"/>
  <c r="W5565" i="4"/>
  <c r="AB5565" i="4"/>
  <c r="W2402" i="4"/>
  <c r="AB2402" i="4"/>
  <c r="W2996" i="4"/>
  <c r="AB2996" i="4"/>
  <c r="W4196" i="4"/>
  <c r="AB4196" i="4"/>
  <c r="W2397" i="4"/>
  <c r="AB2397" i="4"/>
  <c r="W3435" i="4"/>
  <c r="AB3435" i="4"/>
  <c r="W2017" i="4"/>
  <c r="AB2017" i="4"/>
  <c r="W4409" i="4"/>
  <c r="AB4409" i="4"/>
  <c r="W3899" i="4"/>
  <c r="AB3899" i="4"/>
  <c r="W3236" i="4"/>
  <c r="AB3236" i="4"/>
  <c r="W5076" i="4"/>
  <c r="AB5076" i="4"/>
  <c r="W3498" i="4"/>
  <c r="AB3498" i="4"/>
  <c r="W2579" i="4"/>
  <c r="AB2579" i="4"/>
  <c r="W4450" i="4"/>
  <c r="AB4450" i="4"/>
  <c r="W5528" i="4"/>
  <c r="AB5528" i="4"/>
  <c r="W2083" i="4"/>
  <c r="AB2083" i="4"/>
  <c r="W5694" i="4"/>
  <c r="AB5694" i="4"/>
  <c r="W2310" i="4"/>
  <c r="AB2310" i="4"/>
  <c r="W5587" i="4"/>
  <c r="AB5587" i="4"/>
  <c r="W4947" i="4"/>
  <c r="AB4947" i="4"/>
  <c r="W1092" i="4"/>
  <c r="AB1092" i="4"/>
  <c r="W1184" i="4"/>
  <c r="AB1184" i="4"/>
  <c r="W86" i="4"/>
  <c r="W87" i="4"/>
  <c r="W40" i="4"/>
  <c r="W39" i="4"/>
  <c r="W53" i="4"/>
  <c r="W158" i="4"/>
  <c r="W174" i="4"/>
  <c r="W41" i="4"/>
  <c r="W157" i="4"/>
  <c r="W293" i="4"/>
  <c r="W159" i="4"/>
  <c r="W269" i="4"/>
  <c r="W509" i="4"/>
  <c r="W76" i="4"/>
  <c r="W113" i="4"/>
  <c r="W181" i="4"/>
  <c r="W85" i="4"/>
  <c r="W265" i="4"/>
  <c r="T2783" i="4"/>
  <c r="U1868" i="4"/>
  <c r="U1869" i="4" s="1"/>
  <c r="U1865" i="4" s="1"/>
  <c r="U3502" i="4"/>
  <c r="U3503" i="4" s="1"/>
  <c r="V3503" i="4" s="1"/>
  <c r="U5639" i="4"/>
  <c r="U5505" i="4"/>
  <c r="U4649" i="4"/>
  <c r="U4650" i="4" s="1"/>
  <c r="U2579" i="4"/>
  <c r="U2580" i="4" s="1"/>
  <c r="U2581" i="4" s="1"/>
  <c r="U2582" i="4" s="1"/>
  <c r="U2583" i="4" s="1"/>
  <c r="V2583" i="4" s="1"/>
  <c r="U3694" i="4"/>
  <c r="U4577" i="4"/>
  <c r="U4578" i="4" s="1"/>
  <c r="AB59" i="4"/>
  <c r="U60" i="4"/>
  <c r="T5946" i="4"/>
  <c r="T5947" i="4" s="1"/>
  <c r="T5948" i="4" s="1"/>
  <c r="U3994" i="4"/>
  <c r="U3995" i="4" s="1"/>
  <c r="U4601" i="4"/>
  <c r="U1429" i="4"/>
  <c r="V1429" i="4" s="1"/>
  <c r="U3823" i="4"/>
  <c r="U3824" i="4" s="1"/>
  <c r="V3824" i="4" s="1"/>
  <c r="T1157" i="4"/>
  <c r="U4182" i="4"/>
  <c r="U4183" i="4" s="1"/>
  <c r="U4184" i="4" s="1"/>
  <c r="U4185" i="4" s="1"/>
  <c r="U3498" i="4"/>
  <c r="U3499" i="4" s="1"/>
  <c r="U3500" i="4" s="1"/>
  <c r="V3500" i="4" s="1"/>
  <c r="U4113" i="4"/>
  <c r="U4114" i="4" s="1"/>
  <c r="V4114" i="4" s="1"/>
  <c r="T5351" i="4"/>
  <c r="T5352" i="4" s="1"/>
  <c r="T5353" i="4" s="1"/>
  <c r="U4020" i="4"/>
  <c r="U4021" i="4" s="1"/>
  <c r="V4021" i="4" s="1"/>
  <c r="U3472" i="4"/>
  <c r="U3473" i="4" s="1"/>
  <c r="U3474" i="4" s="1"/>
  <c r="U5588" i="4"/>
  <c r="U2843" i="4"/>
  <c r="U2844" i="4" s="1"/>
  <c r="V2844" i="4" s="1"/>
  <c r="T3117" i="4"/>
  <c r="T3118" i="4" s="1"/>
  <c r="T3119" i="4" s="1"/>
  <c r="T3120" i="4" s="1"/>
  <c r="T3121" i="4" s="1"/>
  <c r="T3122" i="4" s="1"/>
  <c r="T3123" i="4" s="1"/>
  <c r="U1346" i="4"/>
  <c r="U1347" i="4" s="1"/>
  <c r="U1348" i="4" s="1"/>
  <c r="V1348" i="4" s="1"/>
  <c r="T1949" i="4"/>
  <c r="T1950" i="4" s="1"/>
  <c r="T1951" i="4" s="1"/>
  <c r="T1952" i="4" s="1"/>
  <c r="T1953" i="4" s="1"/>
  <c r="T5236" i="4"/>
  <c r="T5237" i="4" s="1"/>
  <c r="T5238" i="4" s="1"/>
  <c r="U5246" i="4"/>
  <c r="U5247" i="4" s="1"/>
  <c r="U5248" i="4" s="1"/>
  <c r="U5249" i="4" s="1"/>
  <c r="U5250" i="4" s="1"/>
  <c r="U5258" i="4" s="1"/>
  <c r="V5258" i="4" s="1"/>
  <c r="T4289" i="4"/>
  <c r="T4290" i="4" s="1"/>
  <c r="T4291" i="4" s="1"/>
  <c r="T4292" i="4" s="1"/>
  <c r="T4293" i="4" s="1"/>
  <c r="T4294" i="4" s="1"/>
  <c r="T4295" i="4" s="1"/>
  <c r="T4296" i="4" s="1"/>
  <c r="T4297" i="4" s="1"/>
  <c r="U5089" i="4"/>
  <c r="U5090" i="4" s="1"/>
  <c r="V5090" i="4" s="1"/>
  <c r="U5125" i="4"/>
  <c r="U5126" i="4" s="1"/>
  <c r="T4100" i="4"/>
  <c r="T4101" i="4" s="1"/>
  <c r="T4102" i="4" s="1"/>
  <c r="U5458" i="4"/>
  <c r="T2371" i="4"/>
  <c r="T2241" i="4"/>
  <c r="T2242" i="4" s="1"/>
  <c r="T2243" i="4" s="1"/>
  <c r="T2244" i="4" s="1"/>
  <c r="T1964" i="4"/>
  <c r="T1965" i="4" s="1"/>
  <c r="T1966" i="4" s="1"/>
  <c r="T1967" i="4" s="1"/>
  <c r="T1968" i="4" s="1"/>
  <c r="U3617" i="4"/>
  <c r="T5013" i="4"/>
  <c r="T5014" i="4" s="1"/>
  <c r="T5015" i="4" s="1"/>
  <c r="U4062" i="4"/>
  <c r="U4063" i="4" s="1"/>
  <c r="U4064" i="4" s="1"/>
  <c r="U4065" i="4" s="1"/>
  <c r="T1907" i="4"/>
  <c r="T1908" i="4" s="1"/>
  <c r="T1909" i="4" s="1"/>
  <c r="T1910" i="4" s="1"/>
  <c r="T1911" i="4" s="1"/>
  <c r="T1912" i="4" s="1"/>
  <c r="T1913" i="4" s="1"/>
  <c r="U3968" i="4"/>
  <c r="U92" i="4"/>
  <c r="T2903" i="4"/>
  <c r="U4375" i="4"/>
  <c r="U4376" i="4" s="1"/>
  <c r="U4377" i="4" s="1"/>
  <c r="U4378" i="4" s="1"/>
  <c r="U4406" i="4"/>
  <c r="U4719" i="4"/>
  <c r="T3351" i="4"/>
  <c r="T3352" i="4" s="1"/>
  <c r="T3353" i="4" s="1"/>
  <c r="T3354" i="4" s="1"/>
  <c r="T3355" i="4" s="1"/>
  <c r="T3356" i="4" s="1"/>
  <c r="T4210" i="4"/>
  <c r="T4211" i="4" s="1"/>
  <c r="T4212" i="4" s="1"/>
  <c r="T5181" i="4"/>
  <c r="U2872" i="4"/>
  <c r="T2138" i="4"/>
  <c r="T2139" i="4" s="1"/>
  <c r="T2140" i="4" s="1"/>
  <c r="U3023" i="4"/>
  <c r="U3024" i="4" s="1"/>
  <c r="U3025" i="4" s="1"/>
  <c r="V3025" i="4" s="1"/>
  <c r="U4588" i="4"/>
  <c r="T2706" i="4"/>
  <c r="T5157" i="4"/>
  <c r="T5158" i="4" s="1"/>
  <c r="T5159" i="4" s="1"/>
  <c r="T5160" i="4" s="1"/>
  <c r="T5161" i="4" s="1"/>
  <c r="U4321" i="4"/>
  <c r="AB75" i="4"/>
  <c r="U2134" i="4"/>
  <c r="U2135" i="4" s="1"/>
  <c r="U2136" i="4" s="1"/>
  <c r="U2137" i="4" s="1"/>
  <c r="T5378" i="4"/>
  <c r="T5379" i="4" s="1"/>
  <c r="T5380" i="4" s="1"/>
  <c r="T5381" i="4" s="1"/>
  <c r="T5382" i="4" s="1"/>
  <c r="U67" i="4"/>
  <c r="AB68" i="4"/>
  <c r="U54" i="4"/>
  <c r="U5722" i="4"/>
  <c r="T4561" i="4"/>
  <c r="T4562" i="4" s="1"/>
  <c r="T4563" i="4" s="1"/>
  <c r="T4564" i="4" s="1"/>
  <c r="T4565" i="4" s="1"/>
  <c r="T4803" i="4"/>
  <c r="T4804" i="4" s="1"/>
  <c r="T4805" i="4" s="1"/>
  <c r="T4806" i="4" s="1"/>
  <c r="T4807" i="4" s="1"/>
  <c r="T4808" i="4" s="1"/>
  <c r="T4809" i="4" s="1"/>
  <c r="U182" i="4"/>
  <c r="T2548" i="4"/>
  <c r="T2203" i="4"/>
  <c r="T2204" i="4" s="1"/>
  <c r="T2205" i="4" s="1"/>
  <c r="T2206" i="4" s="1"/>
  <c r="T2207" i="4" s="1"/>
  <c r="U2505" i="4"/>
  <c r="T115" i="4"/>
  <c r="AB114" i="4"/>
  <c r="U2813" i="4"/>
  <c r="U3825" i="4"/>
  <c r="T3929" i="4"/>
  <c r="T3930" i="4" s="1"/>
  <c r="T3931" i="4" s="1"/>
  <c r="T3932" i="4" s="1"/>
  <c r="T3933" i="4" s="1"/>
  <c r="T4511" i="4"/>
  <c r="T4670" i="4"/>
  <c r="T4671" i="4" s="1"/>
  <c r="T4672" i="4" s="1"/>
  <c r="T4673" i="4" s="1"/>
  <c r="T4674" i="4" s="1"/>
  <c r="T4675" i="4" s="1"/>
  <c r="T4676" i="4" s="1"/>
  <c r="U5199" i="4"/>
  <c r="U2830" i="4"/>
  <c r="T2430" i="4"/>
  <c r="T2431" i="4" s="1"/>
  <c r="T2432" i="4" s="1"/>
  <c r="U4657" i="4"/>
  <c r="U502" i="4"/>
  <c r="AB511" i="4"/>
  <c r="U4118" i="4"/>
  <c r="V4118" i="4" s="1"/>
  <c r="U5646" i="4"/>
  <c r="V5646" i="4" s="1"/>
  <c r="AB92" i="4"/>
  <c r="U3116" i="4"/>
  <c r="U3117" i="4" s="1"/>
  <c r="U3118" i="4" s="1"/>
  <c r="U4345" i="4"/>
  <c r="U4346" i="4" s="1"/>
  <c r="U3926" i="4"/>
  <c r="V3926" i="4" s="1"/>
  <c r="U5198" i="4"/>
  <c r="V5198" i="4" s="1"/>
  <c r="U4205" i="4"/>
  <c r="V4205" i="4" s="1"/>
  <c r="U4862" i="4"/>
  <c r="V4862" i="4" s="1"/>
  <c r="U4523" i="4"/>
  <c r="V4523" i="4" s="1"/>
  <c r="U5093" i="4"/>
  <c r="V5093" i="4" s="1"/>
  <c r="AB6029" i="4" l="1"/>
  <c r="AB6119" i="4"/>
  <c r="AB5932" i="4"/>
  <c r="AB6027" i="4"/>
  <c r="W270" i="4"/>
  <c r="W5718" i="4"/>
  <c r="AB5718" i="4"/>
  <c r="T5800" i="4"/>
  <c r="T5801" i="4" s="1"/>
  <c r="T5802" i="4" s="1"/>
  <c r="T5803" i="4" s="1"/>
  <c r="T5799" i="4"/>
  <c r="W42" i="4"/>
  <c r="W6075" i="4"/>
  <c r="AB5877" i="4"/>
  <c r="AB2749" i="4"/>
  <c r="V502" i="4"/>
  <c r="AB502" i="4" s="1"/>
  <c r="AB5843" i="4"/>
  <c r="U1870" i="4"/>
  <c r="U1871" i="4" s="1"/>
  <c r="U1872" i="4" s="1"/>
  <c r="V1865" i="4"/>
  <c r="W1788" i="4"/>
  <c r="AB1788" i="4"/>
  <c r="W6174" i="4"/>
  <c r="AB6174" i="4"/>
  <c r="W1850" i="4"/>
  <c r="AB1850" i="4"/>
  <c r="W1817" i="4"/>
  <c r="AB1817" i="4"/>
  <c r="W1812" i="4"/>
  <c r="AB1812" i="4"/>
  <c r="W6025" i="4"/>
  <c r="AB6025" i="4"/>
  <c r="W5790" i="4"/>
  <c r="AB5790" i="4"/>
  <c r="AB1802" i="4"/>
  <c r="W1802" i="4"/>
  <c r="T5956" i="4"/>
  <c r="T5957" i="4" s="1"/>
  <c r="T5958" i="4" s="1"/>
  <c r="V5955" i="4"/>
  <c r="W6186" i="4"/>
  <c r="AB6186" i="4"/>
  <c r="W5842" i="4"/>
  <c r="AB5842" i="4"/>
  <c r="W5725" i="4"/>
  <c r="AB5725" i="4"/>
  <c r="W6199" i="4"/>
  <c r="AB6199" i="4"/>
  <c r="T688" i="4"/>
  <c r="V688" i="4" s="1"/>
  <c r="V687" i="4"/>
  <c r="T6149" i="4"/>
  <c r="V6149" i="4" s="1"/>
  <c r="V6148" i="4"/>
  <c r="W828" i="4"/>
  <c r="AB828" i="4"/>
  <c r="AB1807" i="4"/>
  <c r="W1807" i="4"/>
  <c r="W829" i="4"/>
  <c r="AB829" i="4"/>
  <c r="W6114" i="4"/>
  <c r="AB6114" i="4"/>
  <c r="W1822" i="4"/>
  <c r="AB1822" i="4"/>
  <c r="W6064" i="4"/>
  <c r="AB6064" i="4"/>
  <c r="T596" i="4"/>
  <c r="V596" i="4" s="1"/>
  <c r="V595" i="4"/>
  <c r="W819" i="4"/>
  <c r="AB819" i="4"/>
  <c r="W1766" i="4"/>
  <c r="AB1766" i="4"/>
  <c r="AB6018" i="4"/>
  <c r="W6018" i="4"/>
  <c r="W5794" i="4"/>
  <c r="AB5794" i="4"/>
  <c r="W6020" i="4"/>
  <c r="AB6020" i="4"/>
  <c r="W5874" i="4"/>
  <c r="AB5874" i="4"/>
  <c r="AB1804" i="4"/>
  <c r="W1804" i="4"/>
  <c r="W647" i="4"/>
  <c r="AB647" i="4"/>
  <c r="W5876" i="4"/>
  <c r="AB5876" i="4"/>
  <c r="AB6089" i="4"/>
  <c r="W6089" i="4"/>
  <c r="AB553" i="4"/>
  <c r="W553" i="4"/>
  <c r="W1722" i="4"/>
  <c r="AB1722" i="4"/>
  <c r="W5960" i="4"/>
  <c r="AB5960" i="4"/>
  <c r="AB5708" i="4"/>
  <c r="W5708" i="4"/>
  <c r="W1748" i="4"/>
  <c r="AB1748" i="4"/>
  <c r="W1854" i="4"/>
  <c r="AB1854" i="4"/>
  <c r="W6053" i="4"/>
  <c r="AB6053" i="4"/>
  <c r="W841" i="4"/>
  <c r="AB841" i="4"/>
  <c r="AB842" i="4"/>
  <c r="W842" i="4"/>
  <c r="T5637" i="4"/>
  <c r="T5638" i="4" s="1"/>
  <c r="T5639" i="4" s="1"/>
  <c r="T5640" i="4" s="1"/>
  <c r="T5641" i="4" s="1"/>
  <c r="V5636" i="4"/>
  <c r="W2767" i="4"/>
  <c r="AB2767" i="4"/>
  <c r="T6203" i="4"/>
  <c r="T6204" i="4" s="1"/>
  <c r="T6205" i="4" s="1"/>
  <c r="V6205" i="4" s="1"/>
  <c r="V6202" i="4"/>
  <c r="AB6197" i="4"/>
  <c r="W6197" i="4"/>
  <c r="W5089" i="4"/>
  <c r="AB5089" i="4"/>
  <c r="W4117" i="4"/>
  <c r="AB4117" i="4"/>
  <c r="W5361" i="4"/>
  <c r="AB5361" i="4"/>
  <c r="W5045" i="4"/>
  <c r="AB5045" i="4"/>
  <c r="W2157" i="4"/>
  <c r="AB2157" i="4"/>
  <c r="W3796" i="4"/>
  <c r="AB3796" i="4"/>
  <c r="W5525" i="4"/>
  <c r="AB5525" i="4"/>
  <c r="W2995" i="4"/>
  <c r="AB2995" i="4"/>
  <c r="W5258" i="4"/>
  <c r="AB5258" i="4"/>
  <c r="W4019" i="4"/>
  <c r="AB4019" i="4"/>
  <c r="W1428" i="4"/>
  <c r="AB1428" i="4"/>
  <c r="W4523" i="4"/>
  <c r="AB4523" i="4"/>
  <c r="W5785" i="4"/>
  <c r="AB5785" i="4"/>
  <c r="W2814" i="4"/>
  <c r="AB2814" i="4"/>
  <c r="W4653" i="4"/>
  <c r="AB4653" i="4"/>
  <c r="W5158" i="4"/>
  <c r="AB5158" i="4"/>
  <c r="W3024" i="4"/>
  <c r="AB3024" i="4"/>
  <c r="W3318" i="4"/>
  <c r="AB3318" i="4"/>
  <c r="W1906" i="4"/>
  <c r="AB1906" i="4"/>
  <c r="W3727" i="4"/>
  <c r="AB3727" i="4"/>
  <c r="W3618" i="4"/>
  <c r="AB3618" i="4"/>
  <c r="W5459" i="4"/>
  <c r="AB5459" i="4"/>
  <c r="W2229" i="4"/>
  <c r="AB2229" i="4"/>
  <c r="W2744" i="4"/>
  <c r="AB2744" i="4"/>
  <c r="W4218" i="4"/>
  <c r="AB4218" i="4"/>
  <c r="W4804" i="4"/>
  <c r="AB4804" i="4"/>
  <c r="W5379" i="4"/>
  <c r="AB5379" i="4"/>
  <c r="W3025" i="4"/>
  <c r="AB3025" i="4"/>
  <c r="W5858" i="4"/>
  <c r="AB5858" i="4"/>
  <c r="W4376" i="4"/>
  <c r="AB4376" i="4"/>
  <c r="W4528" i="4"/>
  <c r="AB4528" i="4"/>
  <c r="W4576" i="4"/>
  <c r="AB4576" i="4"/>
  <c r="W5350" i="4"/>
  <c r="AB5350" i="4"/>
  <c r="W4600" i="4"/>
  <c r="AB4600" i="4"/>
  <c r="W2584" i="4"/>
  <c r="AB2584" i="4"/>
  <c r="W5921" i="4"/>
  <c r="AB5921" i="4"/>
  <c r="W2453" i="4"/>
  <c r="AB2453" i="4"/>
  <c r="W4211" i="4"/>
  <c r="AB4211" i="4"/>
  <c r="W4378" i="4"/>
  <c r="AB4378" i="4"/>
  <c r="W3970" i="4"/>
  <c r="AB3970" i="4"/>
  <c r="W2489" i="4"/>
  <c r="AB2489" i="4"/>
  <c r="W4114" i="4"/>
  <c r="AB4114" i="4"/>
  <c r="W5504" i="4"/>
  <c r="AB5504" i="4"/>
  <c r="W4862" i="4"/>
  <c r="AB4862" i="4"/>
  <c r="W1868" i="4"/>
  <c r="AB1868" i="4"/>
  <c r="W4449" i="4"/>
  <c r="AB4449" i="4"/>
  <c r="W5548" i="4"/>
  <c r="AB5548" i="4"/>
  <c r="W2135" i="4"/>
  <c r="AB2135" i="4"/>
  <c r="W5184" i="4"/>
  <c r="AB5184" i="4"/>
  <c r="W4784" i="4"/>
  <c r="AB4784" i="4"/>
  <c r="W5126" i="4"/>
  <c r="AB5126" i="4"/>
  <c r="W5235" i="4"/>
  <c r="AB5235" i="4"/>
  <c r="W4112" i="4"/>
  <c r="AB4112" i="4"/>
  <c r="W3993" i="4"/>
  <c r="AB3993" i="4"/>
  <c r="W4657" i="4"/>
  <c r="AB4657" i="4"/>
  <c r="W4562" i="4"/>
  <c r="AB4562" i="4"/>
  <c r="W5326" i="4"/>
  <c r="AB5326" i="4"/>
  <c r="W4749" i="4"/>
  <c r="AB4749" i="4"/>
  <c r="W3552" i="4"/>
  <c r="AB3552" i="4"/>
  <c r="W1926" i="4"/>
  <c r="AB1926" i="4"/>
  <c r="W3869" i="4"/>
  <c r="AB3869" i="4"/>
  <c r="W5596" i="4"/>
  <c r="AB5596" i="4"/>
  <c r="W5638" i="4"/>
  <c r="AB5638" i="4"/>
  <c r="W4095" i="4"/>
  <c r="AB4095" i="4"/>
  <c r="W5196" i="4"/>
  <c r="AB5196" i="4"/>
  <c r="W3235" i="4"/>
  <c r="AB3235" i="4"/>
  <c r="W2016" i="4"/>
  <c r="AB2016" i="4"/>
  <c r="W5477" i="4"/>
  <c r="AB5477" i="4"/>
  <c r="W1962" i="4"/>
  <c r="AB1962" i="4"/>
  <c r="W2559" i="4"/>
  <c r="AB2559" i="4"/>
  <c r="W3628" i="4"/>
  <c r="AB3628" i="4"/>
  <c r="W2357" i="4"/>
  <c r="AB2357" i="4"/>
  <c r="W5693" i="4"/>
  <c r="AB5693" i="4"/>
  <c r="W5138" i="4"/>
  <c r="AB5138" i="4"/>
  <c r="W5090" i="4"/>
  <c r="AB5090" i="4"/>
  <c r="W1948" i="4"/>
  <c r="AB1948" i="4"/>
  <c r="W2728" i="4"/>
  <c r="AB2728" i="4"/>
  <c r="W5945" i="4"/>
  <c r="AB5945" i="4"/>
  <c r="W3503" i="4"/>
  <c r="AB3503" i="4"/>
  <c r="W4860" i="4"/>
  <c r="AB4860" i="4"/>
  <c r="W4671" i="4"/>
  <c r="AB4671" i="4"/>
  <c r="W4516" i="4"/>
  <c r="AB4516" i="4"/>
  <c r="W2506" i="4"/>
  <c r="AB2506" i="4"/>
  <c r="W3079" i="4"/>
  <c r="AB3079" i="4"/>
  <c r="W5031" i="4"/>
  <c r="AB5031" i="4"/>
  <c r="W2873" i="4"/>
  <c r="AB2873" i="4"/>
  <c r="W2026" i="4"/>
  <c r="AB2026" i="4"/>
  <c r="W2957" i="4"/>
  <c r="AB2957" i="4"/>
  <c r="W5615" i="4"/>
  <c r="AB5615" i="4"/>
  <c r="W3834" i="4"/>
  <c r="AB3834" i="4"/>
  <c r="W1348" i="4"/>
  <c r="AB1348" i="4"/>
  <c r="W3500" i="4"/>
  <c r="AB3500" i="4"/>
  <c r="W3501" i="4"/>
  <c r="AB3501" i="4"/>
  <c r="W2070" i="4"/>
  <c r="AB2070" i="4"/>
  <c r="W3200" i="4"/>
  <c r="AB3200" i="4"/>
  <c r="W3974" i="4"/>
  <c r="AB3974" i="4"/>
  <c r="W5628" i="4"/>
  <c r="AB5628" i="4"/>
  <c r="W4029" i="4"/>
  <c r="AB4029" i="4"/>
  <c r="W2081" i="4"/>
  <c r="AB2081" i="4"/>
  <c r="W2515" i="4"/>
  <c r="AB2515" i="4"/>
  <c r="W3352" i="4"/>
  <c r="AB3352" i="4"/>
  <c r="W3150" i="4"/>
  <c r="AB3150" i="4"/>
  <c r="W1982" i="4"/>
  <c r="AB1982" i="4"/>
  <c r="W2242" i="4"/>
  <c r="AB2242" i="4"/>
  <c r="W4290" i="4"/>
  <c r="AB4290" i="4"/>
  <c r="W1345" i="4"/>
  <c r="AB1345" i="4"/>
  <c r="W3497" i="4"/>
  <c r="AB3497" i="4"/>
  <c r="W4833" i="4"/>
  <c r="AB4833" i="4"/>
  <c r="W2817" i="4"/>
  <c r="AB2817" i="4"/>
  <c r="W5130" i="4"/>
  <c r="AB5130" i="4"/>
  <c r="W3395" i="4"/>
  <c r="AB3395" i="4"/>
  <c r="W2431" i="4"/>
  <c r="AB2431" i="4"/>
  <c r="W2172" i="4"/>
  <c r="AB2172" i="4"/>
  <c r="W5066" i="4"/>
  <c r="AB5066" i="4"/>
  <c r="W5110" i="4"/>
  <c r="AB5110" i="4"/>
  <c r="W3272" i="4"/>
  <c r="AB3272" i="4"/>
  <c r="W2404" i="4"/>
  <c r="AB2404" i="4"/>
  <c r="W2190" i="4"/>
  <c r="AB2190" i="4"/>
  <c r="W2052" i="4"/>
  <c r="AB2052" i="4"/>
  <c r="W2295" i="4"/>
  <c r="AB2295" i="4"/>
  <c r="W5825" i="4"/>
  <c r="AB5825" i="4"/>
  <c r="W2098" i="4"/>
  <c r="AB2098" i="4"/>
  <c r="W2844" i="4"/>
  <c r="AB2844" i="4"/>
  <c r="W4181" i="4"/>
  <c r="AB4181" i="4"/>
  <c r="W2276" i="4"/>
  <c r="AB2276" i="4"/>
  <c r="W3037" i="4"/>
  <c r="AB3037" i="4"/>
  <c r="W5211" i="4"/>
  <c r="AB5211" i="4"/>
  <c r="W4195" i="4"/>
  <c r="AB4195" i="4"/>
  <c r="W2707" i="4"/>
  <c r="AB2707" i="4"/>
  <c r="W4119" i="4"/>
  <c r="AB4119" i="4"/>
  <c r="W4641" i="4"/>
  <c r="AB4641" i="4"/>
  <c r="W2907" i="4"/>
  <c r="AB2907" i="4"/>
  <c r="W4487" i="4"/>
  <c r="AB4487" i="4"/>
  <c r="W2375" i="4"/>
  <c r="AB2375" i="4"/>
  <c r="W4606" i="4"/>
  <c r="AB4606" i="4"/>
  <c r="W2842" i="4"/>
  <c r="AB2842" i="4"/>
  <c r="W4913" i="4"/>
  <c r="AB4913" i="4"/>
  <c r="W2309" i="4"/>
  <c r="AB2309" i="4"/>
  <c r="W2207" i="4"/>
  <c r="AB2207" i="4"/>
  <c r="W3975" i="4"/>
  <c r="AB3975" i="4"/>
  <c r="W4988" i="4"/>
  <c r="AB4988" i="4"/>
  <c r="W3764" i="4"/>
  <c r="AB3764" i="4"/>
  <c r="W4720" i="4"/>
  <c r="AB4720" i="4"/>
  <c r="W4063" i="4"/>
  <c r="AB4063" i="4"/>
  <c r="W5269" i="4"/>
  <c r="AB5269" i="4"/>
  <c r="W1156" i="4"/>
  <c r="AB1156" i="4"/>
  <c r="W2583" i="4"/>
  <c r="AB2583" i="4"/>
  <c r="W2396" i="4"/>
  <c r="AB2396" i="4"/>
  <c r="W5305" i="4"/>
  <c r="AB5305" i="4"/>
  <c r="W2085" i="4"/>
  <c r="AB2085" i="4"/>
  <c r="W2794" i="4"/>
  <c r="AB2794" i="4"/>
  <c r="W4921" i="4"/>
  <c r="AB4921" i="4"/>
  <c r="W3660" i="4"/>
  <c r="AB3660" i="4"/>
  <c r="W4702" i="4"/>
  <c r="AB4702" i="4"/>
  <c r="W3144" i="4"/>
  <c r="AB3144" i="4"/>
  <c r="W4161" i="4"/>
  <c r="AB4161" i="4"/>
  <c r="W3824" i="4"/>
  <c r="AB3824" i="4"/>
  <c r="W2578" i="4"/>
  <c r="AB2578" i="4"/>
  <c r="W3434" i="4"/>
  <c r="AB3434" i="4"/>
  <c r="W5646" i="4"/>
  <c r="AB5646" i="4"/>
  <c r="W3930" i="4"/>
  <c r="AB3930" i="4"/>
  <c r="W5645" i="4"/>
  <c r="AB5645" i="4"/>
  <c r="W2831" i="4"/>
  <c r="AB2831" i="4"/>
  <c r="W5735" i="4"/>
  <c r="AB5735" i="4"/>
  <c r="W5536" i="4"/>
  <c r="AB5536" i="4"/>
  <c r="W2270" i="4"/>
  <c r="AB2270" i="4"/>
  <c r="W2853" i="4"/>
  <c r="AB2853" i="4"/>
  <c r="W2484" i="4"/>
  <c r="AB2484" i="4"/>
  <c r="W4407" i="4"/>
  <c r="AB4407" i="4"/>
  <c r="W5014" i="4"/>
  <c r="AB5014" i="4"/>
  <c r="W4883" i="4"/>
  <c r="AB4883" i="4"/>
  <c r="W5408" i="4"/>
  <c r="AB5408" i="4"/>
  <c r="W3471" i="4"/>
  <c r="AB3471" i="4"/>
  <c r="W3822" i="4"/>
  <c r="AB3822" i="4"/>
  <c r="W5888" i="4"/>
  <c r="AB5888" i="4"/>
  <c r="W4118" i="4"/>
  <c r="AB4118" i="4"/>
  <c r="W3826" i="4"/>
  <c r="AB3826" i="4"/>
  <c r="W3513" i="4"/>
  <c r="AB3513" i="4"/>
  <c r="W4322" i="4"/>
  <c r="AB4322" i="4"/>
  <c r="W5182" i="4"/>
  <c r="AB5182" i="4"/>
  <c r="W2122" i="4"/>
  <c r="AB2122" i="4"/>
  <c r="W2458" i="4"/>
  <c r="AB2458" i="4"/>
  <c r="W5248" i="4"/>
  <c r="AB5248" i="4"/>
  <c r="W4021" i="4"/>
  <c r="AB4021" i="4"/>
  <c r="W1429" i="4"/>
  <c r="AB1429" i="4"/>
  <c r="W4648" i="4"/>
  <c r="AB4648" i="4"/>
  <c r="W114" i="4"/>
  <c r="W59" i="4"/>
  <c r="W92" i="4"/>
  <c r="W75" i="4"/>
  <c r="W68" i="4"/>
  <c r="W511" i="4"/>
  <c r="U5200" i="4"/>
  <c r="V5200" i="4" s="1"/>
  <c r="T3124" i="4"/>
  <c r="U4322" i="4"/>
  <c r="U4323" i="4" s="1"/>
  <c r="U4589" i="4"/>
  <c r="V4589" i="4" s="1"/>
  <c r="T5182" i="4"/>
  <c r="T5183" i="4" s="1"/>
  <c r="T5184" i="4" s="1"/>
  <c r="T5185" i="4" s="1"/>
  <c r="U4407" i="4"/>
  <c r="U4408" i="4" s="1"/>
  <c r="U93" i="4"/>
  <c r="U4066" i="4"/>
  <c r="U4067" i="4" s="1"/>
  <c r="U4068" i="4" s="1"/>
  <c r="AB54" i="4"/>
  <c r="U55" i="4"/>
  <c r="U2506" i="4"/>
  <c r="U2507" i="4" s="1"/>
  <c r="U2508" i="4" s="1"/>
  <c r="U2509" i="4" s="1"/>
  <c r="U2510" i="4" s="1"/>
  <c r="V2510" i="4" s="1"/>
  <c r="U3475" i="4"/>
  <c r="U3476" i="4" s="1"/>
  <c r="AB67" i="4"/>
  <c r="U68" i="4"/>
  <c r="U69" i="4" s="1"/>
  <c r="U4186" i="4"/>
  <c r="U4187" i="4" s="1"/>
  <c r="U4188" i="4" s="1"/>
  <c r="T2707" i="4"/>
  <c r="T2708" i="4" s="1"/>
  <c r="T2709" i="4" s="1"/>
  <c r="T2710" i="4" s="1"/>
  <c r="U3618" i="4"/>
  <c r="U3619" i="4" s="1"/>
  <c r="U2831" i="4"/>
  <c r="U2832" i="4" s="1"/>
  <c r="U2833" i="4" s="1"/>
  <c r="U2834" i="4" s="1"/>
  <c r="U3826" i="4"/>
  <c r="U3827" i="4" s="1"/>
  <c r="V3827" i="4" s="1"/>
  <c r="T2549" i="4"/>
  <c r="T2372" i="4"/>
  <c r="T2373" i="4" s="1"/>
  <c r="T2374" i="4" s="1"/>
  <c r="T2375" i="4" s="1"/>
  <c r="T2376" i="4" s="1"/>
  <c r="T2377" i="4" s="1"/>
  <c r="T2378" i="4" s="1"/>
  <c r="T2379" i="4" s="1"/>
  <c r="T2380" i="4" s="1"/>
  <c r="T2381" i="4" s="1"/>
  <c r="U5459" i="4"/>
  <c r="U5460" i="4" s="1"/>
  <c r="U2814" i="4"/>
  <c r="U2815" i="4" s="1"/>
  <c r="U2816" i="4" s="1"/>
  <c r="AB182" i="4"/>
  <c r="U183" i="4"/>
  <c r="U3695" i="4"/>
  <c r="U4347" i="4"/>
  <c r="U4348" i="4" s="1"/>
  <c r="U3969" i="4"/>
  <c r="U3970" i="4" s="1"/>
  <c r="U3971" i="4" s="1"/>
  <c r="U5723" i="4"/>
  <c r="V5723" i="4" s="1"/>
  <c r="U2873" i="4"/>
  <c r="U2874" i="4" s="1"/>
  <c r="U2875" i="4" s="1"/>
  <c r="U4720" i="4"/>
  <c r="U4721" i="4" s="1"/>
  <c r="T4027" i="4"/>
  <c r="T4028" i="4" s="1"/>
  <c r="T4029" i="4" s="1"/>
  <c r="T4030" i="4" s="1"/>
  <c r="T4031" i="4" s="1"/>
  <c r="T4032" i="4" s="1"/>
  <c r="T4033" i="4" s="1"/>
  <c r="T4034" i="4" s="1"/>
  <c r="U4651" i="4"/>
  <c r="U4652" i="4" s="1"/>
  <c r="U4653" i="4" s="1"/>
  <c r="U4654" i="4" s="1"/>
  <c r="U4655" i="4" s="1"/>
  <c r="U4656" i="4" s="1"/>
  <c r="T4192" i="4"/>
  <c r="T4910" i="4"/>
  <c r="T4911" i="4" s="1"/>
  <c r="T4912" i="4" s="1"/>
  <c r="T4913" i="4" s="1"/>
  <c r="T4914" i="4" s="1"/>
  <c r="U78" i="4"/>
  <c r="AB79" i="4"/>
  <c r="T4927" i="4"/>
  <c r="T4928" i="4" s="1"/>
  <c r="T4929" i="4" s="1"/>
  <c r="T4930" i="4" s="1"/>
  <c r="T4931" i="4" s="1"/>
  <c r="U94" i="4"/>
  <c r="AB94" i="4" s="1"/>
  <c r="AB95" i="4"/>
  <c r="U3147" i="4"/>
  <c r="U5303" i="4"/>
  <c r="U5304" i="4" s="1"/>
  <c r="U5305" i="4" s="1"/>
  <c r="U5306" i="4" s="1"/>
  <c r="U5313" i="4" s="1"/>
  <c r="V5313" i="4" s="1"/>
  <c r="U4851" i="4"/>
  <c r="U4852" i="4" s="1"/>
  <c r="U1960" i="4"/>
  <c r="U1961" i="4" s="1"/>
  <c r="U1962" i="4" s="1"/>
  <c r="U1963" i="4" s="1"/>
  <c r="T2631" i="4"/>
  <c r="T3867" i="4"/>
  <c r="T3868" i="4" s="1"/>
  <c r="T3869" i="4" s="1"/>
  <c r="T3870" i="4" s="1"/>
  <c r="T3871" i="4" s="1"/>
  <c r="T3872" i="4" s="1"/>
  <c r="T3873" i="4" s="1"/>
  <c r="T3874" i="4" s="1"/>
  <c r="T3875" i="4" s="1"/>
  <c r="U5594" i="4"/>
  <c r="U5595" i="4" s="1"/>
  <c r="U5596" i="4" s="1"/>
  <c r="T2669" i="4"/>
  <c r="U4664" i="4"/>
  <c r="U5549" i="4"/>
  <c r="U5550" i="4" s="1"/>
  <c r="U5362" i="4"/>
  <c r="T2079" i="4"/>
  <c r="T4856" i="4"/>
  <c r="T4857" i="4" s="1"/>
  <c r="T5016" i="4"/>
  <c r="T2644" i="4"/>
  <c r="U97" i="4"/>
  <c r="AB97" i="4" s="1"/>
  <c r="AB98" i="4"/>
  <c r="U4592" i="4"/>
  <c r="U4593" i="4" s="1"/>
  <c r="V4593" i="4" s="1"/>
  <c r="T5886" i="4"/>
  <c r="T5887" i="4" s="1"/>
  <c r="T5888" i="4" s="1"/>
  <c r="U160" i="4"/>
  <c r="AB161" i="4"/>
  <c r="T4526" i="4"/>
  <c r="T4527" i="4" s="1"/>
  <c r="T4528" i="4" s="1"/>
  <c r="T4529" i="4" s="1"/>
  <c r="T4530" i="4" s="1"/>
  <c r="T4531" i="4" s="1"/>
  <c r="T4532" i="4" s="1"/>
  <c r="U3384" i="4"/>
  <c r="T2594" i="4"/>
  <c r="U4191" i="4"/>
  <c r="T3316" i="4"/>
  <c r="T3317" i="4" s="1"/>
  <c r="T3318" i="4" s="1"/>
  <c r="T3319" i="4" s="1"/>
  <c r="T3320" i="4" s="1"/>
  <c r="T3321" i="4" s="1"/>
  <c r="T3322" i="4" s="1"/>
  <c r="T3323" i="4" s="1"/>
  <c r="T3324" i="4" s="1"/>
  <c r="U5028" i="4"/>
  <c r="U5029" i="4" s="1"/>
  <c r="U5030" i="4" s="1"/>
  <c r="U5031" i="4" s="1"/>
  <c r="U5032" i="4" s="1"/>
  <c r="T5069" i="4"/>
  <c r="U5094" i="4"/>
  <c r="V5094" i="4" s="1"/>
  <c r="U4594" i="4"/>
  <c r="V4594" i="4" s="1"/>
  <c r="U4658" i="4"/>
  <c r="U4445" i="4"/>
  <c r="U4859" i="4"/>
  <c r="V4859" i="4" s="1"/>
  <c r="U4208" i="4"/>
  <c r="V4208" i="4" s="1"/>
  <c r="U3927" i="4"/>
  <c r="V3927" i="4" s="1"/>
  <c r="U5201" i="4"/>
  <c r="V5201" i="4" s="1"/>
  <c r="U4022" i="4"/>
  <c r="U70" i="4"/>
  <c r="V70" i="4" s="1"/>
  <c r="W502" i="4" l="1"/>
  <c r="V183" i="4"/>
  <c r="AB183" i="4" s="1"/>
  <c r="U4446" i="4"/>
  <c r="V4446" i="4" s="1"/>
  <c r="AB4446" i="4" s="1"/>
  <c r="V4445" i="4"/>
  <c r="U4023" i="4"/>
  <c r="V4023" i="4" s="1"/>
  <c r="W4023" i="4" s="1"/>
  <c r="V4022" i="4"/>
  <c r="AB6148" i="4"/>
  <c r="W6148" i="4"/>
  <c r="AB6149" i="4"/>
  <c r="W6149" i="4"/>
  <c r="AB595" i="4"/>
  <c r="W595" i="4"/>
  <c r="W687" i="4"/>
  <c r="AB687" i="4"/>
  <c r="AB596" i="4"/>
  <c r="W596" i="4"/>
  <c r="W688" i="4"/>
  <c r="AB688" i="4"/>
  <c r="W6202" i="4"/>
  <c r="AB6202" i="4"/>
  <c r="W6205" i="4"/>
  <c r="AB6205" i="4"/>
  <c r="W5636" i="4"/>
  <c r="AB5636" i="4"/>
  <c r="W5955" i="4"/>
  <c r="AB5955" i="4"/>
  <c r="W3804" i="4"/>
  <c r="AB3804" i="4"/>
  <c r="W4748" i="4"/>
  <c r="AB4748" i="4"/>
  <c r="W5029" i="4"/>
  <c r="AB5029" i="4"/>
  <c r="W4197" i="4"/>
  <c r="AB4197" i="4"/>
  <c r="W3626" i="4"/>
  <c r="AB3626" i="4"/>
  <c r="W4375" i="4"/>
  <c r="AB4375" i="4"/>
  <c r="W3984" i="4"/>
  <c r="AB3984" i="4"/>
  <c r="W3795" i="4"/>
  <c r="AB3795" i="4"/>
  <c r="W4511" i="4"/>
  <c r="AB4511" i="4"/>
  <c r="W3906" i="4"/>
  <c r="AB3906" i="4"/>
  <c r="W2034" i="4"/>
  <c r="AB2034" i="4"/>
  <c r="W2510" i="4"/>
  <c r="AB2510" i="4"/>
  <c r="W5200" i="4"/>
  <c r="AB5200" i="4"/>
  <c r="W2956" i="4"/>
  <c r="AB2956" i="4"/>
  <c r="W3199" i="4"/>
  <c r="AB3199" i="4"/>
  <c r="W2403" i="4"/>
  <c r="AB2403" i="4"/>
  <c r="W3983" i="4"/>
  <c r="AB3983" i="4"/>
  <c r="W3594" i="4"/>
  <c r="AB3594" i="4"/>
  <c r="W2189" i="4"/>
  <c r="AB2189" i="4"/>
  <c r="W5125" i="4"/>
  <c r="AB5125" i="4"/>
  <c r="W2793" i="4"/>
  <c r="AB2793" i="4"/>
  <c r="W4100" i="4"/>
  <c r="AB4100" i="4"/>
  <c r="W4803" i="4"/>
  <c r="AB4803" i="4"/>
  <c r="W4133" i="4"/>
  <c r="AB4133" i="4"/>
  <c r="W3968" i="4"/>
  <c r="AB3968" i="4"/>
  <c r="W2548" i="4"/>
  <c r="AB2548" i="4"/>
  <c r="W2505" i="4"/>
  <c r="AB2505" i="4"/>
  <c r="W5199" i="4"/>
  <c r="AB5199" i="4"/>
  <c r="W5614" i="4"/>
  <c r="AB5614" i="4"/>
  <c r="W4345" i="4"/>
  <c r="AB4345" i="4"/>
  <c r="W4191" i="4"/>
  <c r="AB4191" i="4"/>
  <c r="W3926" i="4"/>
  <c r="AB3926" i="4"/>
  <c r="W1994" i="4"/>
  <c r="AB1994" i="4"/>
  <c r="W5887" i="4"/>
  <c r="AB5887" i="4"/>
  <c r="W4289" i="4"/>
  <c r="AB4289" i="4"/>
  <c r="W4901" i="4"/>
  <c r="AB4901" i="4"/>
  <c r="W3670" i="4"/>
  <c r="AB3670" i="4"/>
  <c r="W4882" i="4"/>
  <c r="AB4882" i="4"/>
  <c r="W2134" i="4"/>
  <c r="AB2134" i="4"/>
  <c r="W4728" i="4"/>
  <c r="AB4728" i="4"/>
  <c r="W2452" i="4"/>
  <c r="AB2452" i="4"/>
  <c r="W3827" i="4"/>
  <c r="AB3827" i="4"/>
  <c r="W1865" i="4"/>
  <c r="AB1865" i="4"/>
  <c r="W5157" i="4"/>
  <c r="AB5157" i="4"/>
  <c r="W5304" i="4"/>
  <c r="AB5304" i="4"/>
  <c r="W5458" i="4"/>
  <c r="AB5458" i="4"/>
  <c r="W4251" i="4"/>
  <c r="AB4251" i="4"/>
  <c r="W5083" i="4"/>
  <c r="AB5083" i="4"/>
  <c r="W3036" i="4"/>
  <c r="AB3036" i="4"/>
  <c r="W2645" i="4"/>
  <c r="AB2645" i="4"/>
  <c r="W5476" i="4"/>
  <c r="AB5476" i="4"/>
  <c r="W2562" i="4"/>
  <c r="AB2562" i="4"/>
  <c r="W5595" i="4"/>
  <c r="AB5595" i="4"/>
  <c r="W5701" i="4"/>
  <c r="AB5701" i="4"/>
  <c r="W4855" i="4"/>
  <c r="AB4855" i="4"/>
  <c r="W3698" i="4"/>
  <c r="AB3698" i="4"/>
  <c r="W4194" i="4"/>
  <c r="AB4194" i="4"/>
  <c r="W4346" i="4"/>
  <c r="AB4346" i="4"/>
  <c r="W3825" i="4"/>
  <c r="AB3825" i="4"/>
  <c r="W4664" i="4"/>
  <c r="AB4664" i="4"/>
  <c r="W4107" i="4"/>
  <c r="AB4107" i="4"/>
  <c r="W4435" i="4"/>
  <c r="AB4435" i="4"/>
  <c r="W4561" i="4"/>
  <c r="AB4561" i="4"/>
  <c r="W2241" i="4"/>
  <c r="AB2241" i="4"/>
  <c r="W3158" i="4"/>
  <c r="AB3158" i="4"/>
  <c r="W2334" i="4"/>
  <c r="AB2334" i="4"/>
  <c r="W2294" i="4"/>
  <c r="AB2294" i="4"/>
  <c r="W4852" i="4"/>
  <c r="AB4852" i="4"/>
  <c r="W2313" i="4"/>
  <c r="AB2313" i="4"/>
  <c r="W4652" i="4"/>
  <c r="AB4652" i="4"/>
  <c r="W3694" i="4"/>
  <c r="AB3694" i="4"/>
  <c r="W2830" i="4"/>
  <c r="AB2830" i="4"/>
  <c r="W4065" i="4"/>
  <c r="AB4065" i="4"/>
  <c r="W4592" i="4"/>
  <c r="AB4592" i="4"/>
  <c r="W5198" i="4"/>
  <c r="AB5198" i="4"/>
  <c r="W5094" i="4"/>
  <c r="AB5094" i="4"/>
  <c r="W3023" i="4"/>
  <c r="AB3023" i="4"/>
  <c r="W2097" i="4"/>
  <c r="AB2097" i="4"/>
  <c r="W3510" i="4"/>
  <c r="AB3510" i="4"/>
  <c r="W5013" i="4"/>
  <c r="AB5013" i="4"/>
  <c r="W5664" i="4"/>
  <c r="AB5664" i="4"/>
  <c r="W2269" i="4"/>
  <c r="AB2269" i="4"/>
  <c r="W3868" i="4"/>
  <c r="AB3868" i="4"/>
  <c r="W3351" i="4"/>
  <c r="AB3351" i="4"/>
  <c r="W3833" i="4"/>
  <c r="AB3833" i="4"/>
  <c r="W5093" i="4"/>
  <c r="AB5093" i="4"/>
  <c r="W3289" i="4"/>
  <c r="AB3289" i="4"/>
  <c r="W3385" i="4"/>
  <c r="AB3385" i="4"/>
  <c r="W4593" i="4"/>
  <c r="AB4593" i="4"/>
  <c r="W3262" i="4"/>
  <c r="AB3262" i="4"/>
  <c r="W5550" i="4"/>
  <c r="AB5550" i="4"/>
  <c r="W4160" i="4"/>
  <c r="AB4160" i="4"/>
  <c r="W5856" i="4"/>
  <c r="AB5856" i="4"/>
  <c r="W4987" i="4"/>
  <c r="AB4987" i="4"/>
  <c r="W4028" i="4"/>
  <c r="AB4028" i="4"/>
  <c r="W3617" i="4"/>
  <c r="AB3617" i="4"/>
  <c r="W4594" i="4"/>
  <c r="AB4594" i="4"/>
  <c r="W2228" i="4"/>
  <c r="AB2228" i="4"/>
  <c r="W5183" i="4"/>
  <c r="AB5183" i="4"/>
  <c r="W3724" i="4"/>
  <c r="AB3724" i="4"/>
  <c r="W3394" i="4"/>
  <c r="AB3394" i="4"/>
  <c r="W2121" i="4"/>
  <c r="AB2121" i="4"/>
  <c r="W2356" i="4"/>
  <c r="AB2356" i="4"/>
  <c r="W4712" i="4"/>
  <c r="AB4712" i="4"/>
  <c r="W5268" i="4"/>
  <c r="AB5268" i="4"/>
  <c r="W4406" i="4"/>
  <c r="AB4406" i="4"/>
  <c r="W3317" i="4"/>
  <c r="AB3317" i="4"/>
  <c r="W2825" i="4"/>
  <c r="AB2825" i="4"/>
  <c r="W5109" i="4"/>
  <c r="AB5109" i="4"/>
  <c r="W5824" i="4"/>
  <c r="AB5824" i="4"/>
  <c r="W4640" i="4"/>
  <c r="AB4640" i="4"/>
  <c r="W5363" i="4"/>
  <c r="AB5363" i="4"/>
  <c r="W2632" i="4"/>
  <c r="AB2632" i="4"/>
  <c r="W2156" i="4"/>
  <c r="AB2156" i="4"/>
  <c r="W4928" i="4"/>
  <c r="AB4928" i="4"/>
  <c r="W4101" i="4"/>
  <c r="AB4101" i="4"/>
  <c r="W4252" i="4"/>
  <c r="AB4252" i="4"/>
  <c r="W2813" i="4"/>
  <c r="AB2813" i="4"/>
  <c r="W2706" i="4"/>
  <c r="AB2706" i="4"/>
  <c r="W5920" i="4"/>
  <c r="AB5920" i="4"/>
  <c r="W3927" i="4"/>
  <c r="AB3927" i="4"/>
  <c r="W3593" i="4"/>
  <c r="AB3593" i="4"/>
  <c r="W4205" i="4"/>
  <c r="AB4205" i="4"/>
  <c r="W3078" i="4"/>
  <c r="AB3078" i="4"/>
  <c r="W5524" i="4"/>
  <c r="AB5524" i="4"/>
  <c r="W4002" i="4"/>
  <c r="AB4002" i="4"/>
  <c r="W3551" i="4"/>
  <c r="AB3551" i="4"/>
  <c r="W2670" i="4"/>
  <c r="AB2670" i="4"/>
  <c r="W2015" i="4"/>
  <c r="AB2015" i="4"/>
  <c r="W2428" i="4"/>
  <c r="AB2428" i="4"/>
  <c r="W1872" i="4"/>
  <c r="AB1872" i="4"/>
  <c r="W5181" i="4"/>
  <c r="AB5181" i="4"/>
  <c r="W2067" i="4"/>
  <c r="AB2067" i="4"/>
  <c r="W2274" i="4"/>
  <c r="AB2274" i="4"/>
  <c r="W4062" i="4"/>
  <c r="AB4062" i="4"/>
  <c r="W1925" i="4"/>
  <c r="AB1925" i="4"/>
  <c r="W5070" i="4"/>
  <c r="AB5070" i="4"/>
  <c r="W4208" i="4"/>
  <c r="AB4208" i="4"/>
  <c r="W5784" i="4"/>
  <c r="AB5784" i="4"/>
  <c r="W1981" i="4"/>
  <c r="AB1981" i="4"/>
  <c r="W4585" i="4"/>
  <c r="AB4585" i="4"/>
  <c r="W3234" i="4"/>
  <c r="AB3234" i="4"/>
  <c r="W4210" i="4"/>
  <c r="AB4210" i="4"/>
  <c r="W2205" i="4"/>
  <c r="AB2205" i="4"/>
  <c r="W4645" i="4"/>
  <c r="AB4645" i="4"/>
  <c r="W5438" i="4"/>
  <c r="AB5438" i="4"/>
  <c r="W4719" i="4"/>
  <c r="AB4719" i="4"/>
  <c r="W1870" i="4"/>
  <c r="AB1870" i="4"/>
  <c r="W4185" i="4"/>
  <c r="AB4185" i="4"/>
  <c r="W4589" i="4"/>
  <c r="AB4589" i="4"/>
  <c r="W3116" i="4"/>
  <c r="AB3116" i="4"/>
  <c r="W5246" i="4"/>
  <c r="AB5246" i="4"/>
  <c r="W4959" i="4"/>
  <c r="AB4959" i="4"/>
  <c r="W2483" i="4"/>
  <c r="AB2483" i="4"/>
  <c r="W4527" i="4"/>
  <c r="AB4527" i="4"/>
  <c r="W2171" i="4"/>
  <c r="AB2171" i="4"/>
  <c r="W2514" i="4"/>
  <c r="AB2514" i="4"/>
  <c r="W2883" i="4"/>
  <c r="AB2883" i="4"/>
  <c r="W5578" i="4"/>
  <c r="AB5578" i="4"/>
  <c r="W3763" i="4"/>
  <c r="AB3763" i="4"/>
  <c r="W4670" i="4"/>
  <c r="AB4670" i="4"/>
  <c r="W4462" i="4"/>
  <c r="AB4462" i="4"/>
  <c r="W4588" i="4"/>
  <c r="AB4588" i="4"/>
  <c r="W5190" i="4"/>
  <c r="AB5190" i="4"/>
  <c r="W2430" i="4"/>
  <c r="AB2430" i="4"/>
  <c r="W4422" i="4"/>
  <c r="AB4422" i="4"/>
  <c r="W2080" i="4"/>
  <c r="AB2080" i="4"/>
  <c r="W2461" i="4"/>
  <c r="AB2461" i="4"/>
  <c r="W1911" i="4"/>
  <c r="AB1911" i="4"/>
  <c r="W2852" i="4"/>
  <c r="AB2852" i="4"/>
  <c r="W5313" i="4"/>
  <c r="AB5313" i="4"/>
  <c r="W5378" i="4"/>
  <c r="AB5378" i="4"/>
  <c r="W2488" i="4"/>
  <c r="AB2488" i="4"/>
  <c r="W5723" i="4"/>
  <c r="AB5723" i="4"/>
  <c r="W4321" i="4"/>
  <c r="AB4321" i="4"/>
  <c r="W2872" i="4"/>
  <c r="AB2872" i="4"/>
  <c r="W2880" i="4"/>
  <c r="AB2880" i="4"/>
  <c r="W2903" i="4"/>
  <c r="AB2903" i="4"/>
  <c r="W2395" i="4"/>
  <c r="AB2395" i="4"/>
  <c r="W4783" i="4"/>
  <c r="AB4783" i="4"/>
  <c r="W2051" i="4"/>
  <c r="AB2051" i="4"/>
  <c r="W5140" i="4"/>
  <c r="AB5140" i="4"/>
  <c r="W3929" i="4"/>
  <c r="AB3929" i="4"/>
  <c r="W1961" i="4"/>
  <c r="AB1961" i="4"/>
  <c r="W4414" i="4"/>
  <c r="AB4414" i="4"/>
  <c r="W4911" i="4"/>
  <c r="AB4911" i="4"/>
  <c r="W4716" i="4"/>
  <c r="AB4716" i="4"/>
  <c r="W5722" i="4"/>
  <c r="AB5722" i="4"/>
  <c r="W2371" i="4"/>
  <c r="AB2371" i="4"/>
  <c r="W3474" i="4"/>
  <c r="AB3474" i="4"/>
  <c r="W54" i="4"/>
  <c r="W95" i="4"/>
  <c r="W94" i="4"/>
  <c r="W182" i="4"/>
  <c r="W98" i="4"/>
  <c r="W97" i="4"/>
  <c r="W79" i="4"/>
  <c r="W67" i="4"/>
  <c r="W161" i="4"/>
  <c r="T2645" i="4"/>
  <c r="T2646" i="4" s="1"/>
  <c r="U5465" i="4"/>
  <c r="V5465" i="4" s="1"/>
  <c r="U5461" i="4"/>
  <c r="V5461" i="4" s="1"/>
  <c r="U3972" i="4"/>
  <c r="U3973" i="4" s="1"/>
  <c r="U3974" i="4" s="1"/>
  <c r="T2080" i="4"/>
  <c r="T2081" i="4" s="1"/>
  <c r="T2082" i="4" s="1"/>
  <c r="T4193" i="4"/>
  <c r="T2382" i="4"/>
  <c r="T2383" i="4" s="1"/>
  <c r="T2384" i="4" s="1"/>
  <c r="U95" i="4"/>
  <c r="AB160" i="4"/>
  <c r="U161" i="4"/>
  <c r="U162" i="4" s="1"/>
  <c r="U4409" i="4"/>
  <c r="U4410" i="4" s="1"/>
  <c r="U4411" i="4" s="1"/>
  <c r="U4412" i="4" s="1"/>
  <c r="U4413" i="4" s="1"/>
  <c r="U4414" i="4" s="1"/>
  <c r="T5017" i="4"/>
  <c r="T5018" i="4" s="1"/>
  <c r="T5019" i="4" s="1"/>
  <c r="U3148" i="4"/>
  <c r="AB78" i="4"/>
  <c r="U79" i="4"/>
  <c r="U2835" i="4"/>
  <c r="U3385" i="4"/>
  <c r="U3386" i="4" s="1"/>
  <c r="T2632" i="4"/>
  <c r="T2633" i="4" s="1"/>
  <c r="U4324" i="4"/>
  <c r="U4325" i="4" s="1"/>
  <c r="U4326" i="4" s="1"/>
  <c r="U5363" i="4"/>
  <c r="U5364" i="4" s="1"/>
  <c r="U4722" i="4"/>
  <c r="U4723" i="4" s="1"/>
  <c r="U2817" i="4"/>
  <c r="U2818" i="4" s="1"/>
  <c r="U2819" i="4" s="1"/>
  <c r="U2820" i="4" s="1"/>
  <c r="U2821" i="4" s="1"/>
  <c r="U4659" i="4"/>
  <c r="U4660" i="4" s="1"/>
  <c r="U2876" i="4"/>
  <c r="U2877" i="4" s="1"/>
  <c r="U4069" i="4"/>
  <c r="U4070" i="4" s="1"/>
  <c r="U4071" i="4" s="1"/>
  <c r="T3125" i="4"/>
  <c r="T3126" i="4" s="1"/>
  <c r="T3127" i="4" s="1"/>
  <c r="T3128" i="4" s="1"/>
  <c r="T3129" i="4" s="1"/>
  <c r="U4666" i="4"/>
  <c r="V4666" i="4" s="1"/>
  <c r="U4665" i="4"/>
  <c r="V4665" i="4" s="1"/>
  <c r="T5070" i="4"/>
  <c r="T5071" i="4" s="1"/>
  <c r="T5072" i="4" s="1"/>
  <c r="T2595" i="4"/>
  <c r="U4189" i="4"/>
  <c r="T2670" i="4"/>
  <c r="T2671" i="4" s="1"/>
  <c r="T5918" i="4"/>
  <c r="U5137" i="4"/>
  <c r="U5138" i="4" s="1"/>
  <c r="U5139" i="4" s="1"/>
  <c r="U5140" i="4" s="1"/>
  <c r="U5141" i="4" s="1"/>
  <c r="T2426" i="4"/>
  <c r="U3260" i="4"/>
  <c r="T2393" i="4"/>
  <c r="T2169" i="4"/>
  <c r="T2170" i="4" s="1"/>
  <c r="T2171" i="4" s="1"/>
  <c r="T2172" i="4" s="1"/>
  <c r="T2332" i="4"/>
  <c r="U3696" i="4"/>
  <c r="U4272" i="4"/>
  <c r="U4667" i="4"/>
  <c r="T4103" i="4"/>
  <c r="U2450" i="4"/>
  <c r="U3264" i="4"/>
  <c r="T1992" i="4"/>
  <c r="T1993" i="4" s="1"/>
  <c r="T1994" i="4" s="1"/>
  <c r="U5033" i="4"/>
  <c r="U3026" i="4"/>
  <c r="T2272" i="4"/>
  <c r="T2273" i="4" s="1"/>
  <c r="T2274" i="4" s="1"/>
  <c r="T2275" i="4" s="1"/>
  <c r="T2276" i="4" s="1"/>
  <c r="U43" i="4"/>
  <c r="AB44" i="4"/>
  <c r="T3508" i="4"/>
  <c r="T3509" i="4" s="1"/>
  <c r="T3510" i="4" s="1"/>
  <c r="T3511" i="4" s="1"/>
  <c r="T3512" i="4" s="1"/>
  <c r="T3513" i="4" s="1"/>
  <c r="T3514" i="4" s="1"/>
  <c r="T3515" i="4" s="1"/>
  <c r="T3516" i="4" s="1"/>
  <c r="T3517" i="4" s="1"/>
  <c r="T3518" i="4" s="1"/>
  <c r="U3792" i="4"/>
  <c r="T2308" i="4"/>
  <c r="U2138" i="4"/>
  <c r="U5179" i="4"/>
  <c r="T2095" i="4"/>
  <c r="T2096" i="4" s="1"/>
  <c r="T2097" i="4" s="1"/>
  <c r="T2098" i="4" s="1"/>
  <c r="U2203" i="4"/>
  <c r="U2204" i="4" s="1"/>
  <c r="U2205" i="4" s="1"/>
  <c r="U2206" i="4" s="1"/>
  <c r="U2207" i="4" s="1"/>
  <c r="U4433" i="4"/>
  <c r="U4434" i="4" s="1"/>
  <c r="U4435" i="4" s="1"/>
  <c r="U4436" i="4" s="1"/>
  <c r="U5251" i="4"/>
  <c r="U2992" i="4"/>
  <c r="U2993" i="4" s="1"/>
  <c r="U2994" i="4" s="1"/>
  <c r="U3620" i="4"/>
  <c r="T5612" i="4"/>
  <c r="T5613" i="4" s="1"/>
  <c r="T5614" i="4" s="1"/>
  <c r="T5615" i="4" s="1"/>
  <c r="T5616" i="4" s="1"/>
  <c r="T5617" i="4" s="1"/>
  <c r="T4915" i="4"/>
  <c r="T3830" i="4"/>
  <c r="T3831" i="4" s="1"/>
  <c r="T3832" i="4" s="1"/>
  <c r="T3833" i="4" s="1"/>
  <c r="T3834" i="4" s="1"/>
  <c r="T3835" i="4" s="1"/>
  <c r="T3836" i="4" s="1"/>
  <c r="T3837" i="4" s="1"/>
  <c r="T3838" i="4" s="1"/>
  <c r="T3839" i="4" s="1"/>
  <c r="T3840" i="4" s="1"/>
  <c r="U5127" i="4"/>
  <c r="T3761" i="4"/>
  <c r="T3762" i="4" s="1"/>
  <c r="T3763" i="4" s="1"/>
  <c r="T3764" i="4" s="1"/>
  <c r="T3765" i="4" s="1"/>
  <c r="T3766" i="4" s="1"/>
  <c r="T3767" i="4" s="1"/>
  <c r="T3768" i="4" s="1"/>
  <c r="T3769" i="4" s="1"/>
  <c r="T3770" i="4" s="1"/>
  <c r="T5889" i="4"/>
  <c r="T4810" i="4"/>
  <c r="T4811" i="4" s="1"/>
  <c r="T4812" i="4" s="1"/>
  <c r="T4813" i="4" s="1"/>
  <c r="T4814" i="4" s="1"/>
  <c r="U4853" i="4"/>
  <c r="T4006" i="4"/>
  <c r="T4007" i="4" s="1"/>
  <c r="T4008" i="4" s="1"/>
  <c r="T4009" i="4" s="1"/>
  <c r="T5854" i="4"/>
  <c r="AB70" i="4"/>
  <c r="U3928" i="4"/>
  <c r="V3928" i="4" s="1"/>
  <c r="U4286" i="4"/>
  <c r="V4286" i="4" s="1"/>
  <c r="U4447" i="4"/>
  <c r="V4447" i="4" s="1"/>
  <c r="U4861" i="4"/>
  <c r="V4861" i="4" s="1"/>
  <c r="AB4023" i="4" l="1"/>
  <c r="W183" i="4"/>
  <c r="W4446" i="4"/>
  <c r="W3982" i="4"/>
  <c r="AB3982" i="4"/>
  <c r="W4859" i="4"/>
  <c r="AB4859" i="4"/>
  <c r="W4445" i="4"/>
  <c r="AB4445" i="4"/>
  <c r="W5224" i="4"/>
  <c r="AB5224" i="4"/>
  <c r="W3363" i="4"/>
  <c r="AB3363" i="4"/>
  <c r="W3723" i="4"/>
  <c r="AB3723" i="4"/>
  <c r="W4434" i="4"/>
  <c r="AB4434" i="4"/>
  <c r="W3509" i="4"/>
  <c r="AB3509" i="4"/>
  <c r="W2482" i="4"/>
  <c r="AB2482" i="4"/>
  <c r="W3035" i="4"/>
  <c r="AB3035" i="4"/>
  <c r="W4658" i="4"/>
  <c r="AB4658" i="4"/>
  <c r="W3265" i="4"/>
  <c r="AB3265" i="4"/>
  <c r="W4273" i="4"/>
  <c r="AB4273" i="4"/>
  <c r="W4500" i="4"/>
  <c r="AB4500" i="4"/>
  <c r="W5782" i="4"/>
  <c r="AB5782" i="4"/>
  <c r="W2669" i="4"/>
  <c r="AB2669" i="4"/>
  <c r="W3971" i="4"/>
  <c r="AB3971" i="4"/>
  <c r="W4811" i="4"/>
  <c r="AB4811" i="4"/>
  <c r="W5057" i="4"/>
  <c r="AB5057" i="4"/>
  <c r="W4651" i="4"/>
  <c r="AB4651" i="4"/>
  <c r="W1910" i="4"/>
  <c r="AB1910" i="4"/>
  <c r="W2170" i="4"/>
  <c r="AB2170" i="4"/>
  <c r="W3316" i="4"/>
  <c r="AB3316" i="4"/>
  <c r="W2816" i="4"/>
  <c r="AB2816" i="4"/>
  <c r="W3147" i="4"/>
  <c r="AB3147" i="4"/>
  <c r="W5461" i="4"/>
  <c r="AB5461" i="4"/>
  <c r="W4958" i="4"/>
  <c r="AB4958" i="4"/>
  <c r="W2247" i="4"/>
  <c r="AB2247" i="4"/>
  <c r="W2451" i="4"/>
  <c r="AB2451" i="4"/>
  <c r="W3944" i="4"/>
  <c r="AB3944" i="4"/>
  <c r="W1924" i="4"/>
  <c r="AB1924" i="4"/>
  <c r="W4188" i="4"/>
  <c r="AB4188" i="4"/>
  <c r="W5465" i="4"/>
  <c r="AB5465" i="4"/>
  <c r="W2493" i="4"/>
  <c r="AB2493" i="4"/>
  <c r="W3287" i="4"/>
  <c r="AB3287" i="4"/>
  <c r="W2911" i="4"/>
  <c r="AB2911" i="4"/>
  <c r="W2014" i="4"/>
  <c r="AB2014" i="4"/>
  <c r="W4843" i="4"/>
  <c r="AB4843" i="4"/>
  <c r="W2427" i="4"/>
  <c r="AB2427" i="4"/>
  <c r="W4721" i="4"/>
  <c r="AB4721" i="4"/>
  <c r="W5016" i="4"/>
  <c r="AB5016" i="4"/>
  <c r="W5303" i="4"/>
  <c r="AB5303" i="4"/>
  <c r="W4072" i="4"/>
  <c r="AB4072" i="4"/>
  <c r="W5663" i="4"/>
  <c r="AB5663" i="4"/>
  <c r="W2993" i="4"/>
  <c r="AB2993" i="4"/>
  <c r="W2204" i="4"/>
  <c r="AB2204" i="4"/>
  <c r="W4623" i="4"/>
  <c r="AB4623" i="4"/>
  <c r="W3625" i="4"/>
  <c r="AB3625" i="4"/>
  <c r="W5437" i="4"/>
  <c r="AB5437" i="4"/>
  <c r="W1960" i="4"/>
  <c r="AB1960" i="4"/>
  <c r="W1980" i="4"/>
  <c r="AB1980" i="4"/>
  <c r="W2594" i="4"/>
  <c r="AB2594" i="4"/>
  <c r="W2644" i="4"/>
  <c r="AB2644" i="4"/>
  <c r="W2992" i="4"/>
  <c r="AB2992" i="4"/>
  <c r="W3077" i="4"/>
  <c r="AB3077" i="4"/>
  <c r="W2050" i="4"/>
  <c r="AB2050" i="4"/>
  <c r="W2792" i="4"/>
  <c r="AB2792" i="4"/>
  <c r="W2824" i="4"/>
  <c r="AB2824" i="4"/>
  <c r="W2293" i="4"/>
  <c r="AB2293" i="4"/>
  <c r="W2394" i="4"/>
  <c r="AB2394" i="4"/>
  <c r="W4727" i="4"/>
  <c r="AB4727" i="4"/>
  <c r="W5362" i="4"/>
  <c r="AB5362" i="4"/>
  <c r="W4408" i="4"/>
  <c r="AB4408" i="4"/>
  <c r="W5201" i="4"/>
  <c r="AB5201" i="4"/>
  <c r="W3928" i="4"/>
  <c r="AB3928" i="4"/>
  <c r="W5704" i="4"/>
  <c r="AB5704" i="4"/>
  <c r="W2561" i="4"/>
  <c r="AB2561" i="4"/>
  <c r="W3832" i="4"/>
  <c r="AB3832" i="4"/>
  <c r="W5549" i="4"/>
  <c r="AB5549" i="4"/>
  <c r="W5339" i="4"/>
  <c r="AB5339" i="4"/>
  <c r="W3867" i="4"/>
  <c r="AB3867" i="4"/>
  <c r="W4927" i="4"/>
  <c r="AB4927" i="4"/>
  <c r="W3408" i="4"/>
  <c r="AB3408" i="4"/>
  <c r="W4413" i="4"/>
  <c r="AB4413" i="4"/>
  <c r="W5069" i="4"/>
  <c r="AB5069" i="4"/>
  <c r="W3991" i="4"/>
  <c r="AB3991" i="4"/>
  <c r="W4397" i="4"/>
  <c r="AB4397" i="4"/>
  <c r="W4461" i="4"/>
  <c r="AB4461" i="4"/>
  <c r="W2955" i="4"/>
  <c r="AB2955" i="4"/>
  <c r="W4105" i="4"/>
  <c r="AB4105" i="4"/>
  <c r="W4900" i="4"/>
  <c r="AB4900" i="4"/>
  <c r="W4711" i="4"/>
  <c r="AB4711" i="4"/>
  <c r="W4851" i="4"/>
  <c r="AB4851" i="4"/>
  <c r="W4665" i="4"/>
  <c r="AB4665" i="4"/>
  <c r="W4323" i="4"/>
  <c r="AB4323" i="4"/>
  <c r="W5128" i="4"/>
  <c r="AB5128" i="4"/>
  <c r="W5855" i="4"/>
  <c r="AB5855" i="4"/>
  <c r="W2460" i="4"/>
  <c r="AB2460" i="4"/>
  <c r="W5747" i="4"/>
  <c r="AB5747" i="4"/>
  <c r="W4027" i="4"/>
  <c r="AB4027" i="4"/>
  <c r="W4221" i="4"/>
  <c r="AB4221" i="4"/>
  <c r="W4385" i="4"/>
  <c r="AB4385" i="4"/>
  <c r="W2312" i="4"/>
  <c r="AB2312" i="4"/>
  <c r="W2273" i="4"/>
  <c r="AB2273" i="4"/>
  <c r="W4301" i="4"/>
  <c r="AB4301" i="4"/>
  <c r="W2851" i="4"/>
  <c r="AB2851" i="4"/>
  <c r="W5139" i="4"/>
  <c r="AB5139" i="4"/>
  <c r="W4666" i="4"/>
  <c r="AB4666" i="4"/>
  <c r="W3762" i="4"/>
  <c r="AB3762" i="4"/>
  <c r="W4639" i="4"/>
  <c r="AB4639" i="4"/>
  <c r="W4514" i="4"/>
  <c r="AB4514" i="4"/>
  <c r="W2401" i="4"/>
  <c r="AB2401" i="4"/>
  <c r="W2355" i="4"/>
  <c r="AB2355" i="4"/>
  <c r="W5700" i="4"/>
  <c r="AB5700" i="4"/>
  <c r="W5594" i="4"/>
  <c r="AB5594" i="4"/>
  <c r="W2631" i="4"/>
  <c r="AB2631" i="4"/>
  <c r="W4746" i="4"/>
  <c r="AB4746" i="4"/>
  <c r="W4910" i="4"/>
  <c r="AB4910" i="4"/>
  <c r="W4879" i="4"/>
  <c r="AB4879" i="4"/>
  <c r="W4001" i="4"/>
  <c r="AB4001" i="4"/>
  <c r="W3157" i="4"/>
  <c r="AB3157" i="4"/>
  <c r="W2096" i="4"/>
  <c r="AB2096" i="4"/>
  <c r="W2155" i="4"/>
  <c r="AB2155" i="4"/>
  <c r="W3803" i="4"/>
  <c r="AB3803" i="4"/>
  <c r="W5194" i="4"/>
  <c r="AB5194" i="4"/>
  <c r="W4132" i="4"/>
  <c r="AB4132" i="4"/>
  <c r="W5577" i="4"/>
  <c r="AB5577" i="4"/>
  <c r="W3550" i="4"/>
  <c r="AB3550" i="4"/>
  <c r="W2381" i="4"/>
  <c r="AB2381" i="4"/>
  <c r="W4266" i="4"/>
  <c r="AB4266" i="4"/>
  <c r="W5886" i="4"/>
  <c r="AB5886" i="4"/>
  <c r="W4679" i="4"/>
  <c r="AB4679" i="4"/>
  <c r="W4780" i="4"/>
  <c r="AB4780" i="4"/>
  <c r="W3794" i="4"/>
  <c r="AB3794" i="4"/>
  <c r="W4526" i="4"/>
  <c r="AB4526" i="4"/>
  <c r="W3697" i="4"/>
  <c r="AB3697" i="4"/>
  <c r="W3261" i="4"/>
  <c r="AB3261" i="4"/>
  <c r="W4584" i="4"/>
  <c r="AB4584" i="4"/>
  <c r="W4068" i="4"/>
  <c r="AB4068" i="4"/>
  <c r="W3384" i="4"/>
  <c r="AB3384" i="4"/>
  <c r="W5108" i="4"/>
  <c r="AB5108" i="4"/>
  <c r="W5028" i="4"/>
  <c r="AB5028" i="4"/>
  <c r="W2227" i="4"/>
  <c r="AB2227" i="4"/>
  <c r="W5919" i="4"/>
  <c r="AB5919" i="4"/>
  <c r="W4192" i="4"/>
  <c r="AB4192" i="4"/>
  <c r="W2120" i="4"/>
  <c r="AB2120" i="4"/>
  <c r="W5180" i="4"/>
  <c r="AB5180" i="4"/>
  <c r="W4854" i="4"/>
  <c r="AB4854" i="4"/>
  <c r="W5822" i="4"/>
  <c r="AB5822" i="4"/>
  <c r="W5613" i="4"/>
  <c r="AB5613" i="4"/>
  <c r="W5082" i="4"/>
  <c r="AB5082" i="4"/>
  <c r="W2518" i="4"/>
  <c r="AB2518" i="4"/>
  <c r="W3905" i="4"/>
  <c r="AB3905" i="4"/>
  <c r="W3610" i="4"/>
  <c r="AB3610" i="4"/>
  <c r="W2875" i="4"/>
  <c r="AB2875" i="4"/>
  <c r="W2834" i="4"/>
  <c r="AB2834" i="4"/>
  <c r="W2033" i="4"/>
  <c r="AB2033" i="4"/>
  <c r="W3669" i="4"/>
  <c r="AB3669" i="4"/>
  <c r="W4022" i="4"/>
  <c r="AB4022" i="4"/>
  <c r="W2066" i="4"/>
  <c r="AB2066" i="4"/>
  <c r="W2188" i="4"/>
  <c r="AB2188" i="4"/>
  <c r="W2139" i="4"/>
  <c r="AB2139" i="4"/>
  <c r="W4421" i="4"/>
  <c r="AB4421" i="4"/>
  <c r="W1993" i="4"/>
  <c r="AB1993" i="4"/>
  <c r="W3197" i="4"/>
  <c r="AB3197" i="4"/>
  <c r="W2333" i="4"/>
  <c r="AB2333" i="4"/>
  <c r="W4087" i="4"/>
  <c r="AB4087" i="4"/>
  <c r="W5523" i="4"/>
  <c r="AB5523" i="4"/>
  <c r="W2079" i="4"/>
  <c r="AB2079" i="4"/>
  <c r="W78" i="4"/>
  <c r="W44" i="4"/>
  <c r="W160" i="4"/>
  <c r="W70" i="4"/>
  <c r="U5128" i="4"/>
  <c r="U5129" i="4" s="1"/>
  <c r="U5252" i="4"/>
  <c r="T2333" i="4"/>
  <c r="T2334" i="4" s="1"/>
  <c r="T2335" i="4" s="1"/>
  <c r="T2309" i="4"/>
  <c r="T2310" i="4" s="1"/>
  <c r="T2311" i="4" s="1"/>
  <c r="T2312" i="4" s="1"/>
  <c r="T2313" i="4" s="1"/>
  <c r="T2314" i="4" s="1"/>
  <c r="T2315" i="4" s="1"/>
  <c r="T2316" i="4" s="1"/>
  <c r="T2317" i="4" s="1"/>
  <c r="T2318" i="4" s="1"/>
  <c r="T2319" i="4" s="1"/>
  <c r="T2320" i="4" s="1"/>
  <c r="T2321" i="4" s="1"/>
  <c r="T2322" i="4" s="1"/>
  <c r="T5919" i="4"/>
  <c r="T5920" i="4" s="1"/>
  <c r="T5921" i="4" s="1"/>
  <c r="T5922" i="4" s="1"/>
  <c r="T5923" i="4" s="1"/>
  <c r="U4273" i="4"/>
  <c r="U4274" i="4" s="1"/>
  <c r="T5890" i="4"/>
  <c r="T5891" i="4" s="1"/>
  <c r="T5892" i="4" s="1"/>
  <c r="U4437" i="4"/>
  <c r="U4438" i="4" s="1"/>
  <c r="U3265" i="4"/>
  <c r="U3266" i="4" s="1"/>
  <c r="T2427" i="4"/>
  <c r="T2428" i="4" s="1"/>
  <c r="T2429" i="4" s="1"/>
  <c r="U2878" i="4"/>
  <c r="U2879" i="4" s="1"/>
  <c r="U2880" i="4" s="1"/>
  <c r="U3261" i="4"/>
  <c r="U3262" i="4" s="1"/>
  <c r="U3263" i="4" s="1"/>
  <c r="T4194" i="4"/>
  <c r="T4195" i="4" s="1"/>
  <c r="U3793" i="4"/>
  <c r="U2451" i="4"/>
  <c r="U2452" i="4" s="1"/>
  <c r="U2453" i="4" s="1"/>
  <c r="U2454" i="4" s="1"/>
  <c r="T5855" i="4"/>
  <c r="T5856" i="4" s="1"/>
  <c r="T5857" i="4" s="1"/>
  <c r="U5180" i="4"/>
  <c r="U4072" i="4"/>
  <c r="U3975" i="4"/>
  <c r="U3976" i="4" s="1"/>
  <c r="U3977" i="4" s="1"/>
  <c r="U3978" i="4" s="1"/>
  <c r="U3697" i="4"/>
  <c r="U3698" i="4" s="1"/>
  <c r="T2394" i="4"/>
  <c r="T2395" i="4" s="1"/>
  <c r="T2396" i="4" s="1"/>
  <c r="T2397" i="4" s="1"/>
  <c r="T2398" i="4" s="1"/>
  <c r="U3621" i="4"/>
  <c r="V3621" i="4" s="1"/>
  <c r="U2139" i="4"/>
  <c r="U2140" i="4" s="1"/>
  <c r="U2141" i="4" s="1"/>
  <c r="U2142" i="4" s="1"/>
  <c r="U2143" i="4" s="1"/>
  <c r="U5369" i="4"/>
  <c r="V5369" i="4" s="1"/>
  <c r="U5365" i="4"/>
  <c r="U4854" i="4"/>
  <c r="U4855" i="4" s="1"/>
  <c r="U4856" i="4" s="1"/>
  <c r="U4668" i="4"/>
  <c r="V4668" i="4" s="1"/>
  <c r="U2995" i="4"/>
  <c r="U2996" i="4" s="1"/>
  <c r="U2997" i="4" s="1"/>
  <c r="AB43" i="4"/>
  <c r="U44" i="4"/>
  <c r="U45" i="4" s="1"/>
  <c r="U3027" i="4"/>
  <c r="V3027" i="4" s="1"/>
  <c r="T4104" i="4"/>
  <c r="U4327" i="4"/>
  <c r="U4328" i="4" s="1"/>
  <c r="T3721" i="4"/>
  <c r="T3722" i="4" s="1"/>
  <c r="T3723" i="4" s="1"/>
  <c r="T3724" i="4" s="1"/>
  <c r="T3725" i="4" s="1"/>
  <c r="T3726" i="4" s="1"/>
  <c r="T3727" i="4" s="1"/>
  <c r="T3728" i="4" s="1"/>
  <c r="T3729" i="4" s="1"/>
  <c r="T3730" i="4" s="1"/>
  <c r="T3731" i="4" s="1"/>
  <c r="T3732" i="4" s="1"/>
  <c r="T3733" i="4" s="1"/>
  <c r="T2208" i="4"/>
  <c r="T2209" i="4" s="1"/>
  <c r="T2210" i="4" s="1"/>
  <c r="T2211" i="4" s="1"/>
  <c r="U80" i="4"/>
  <c r="T2557" i="4"/>
  <c r="T2558" i="4" s="1"/>
  <c r="T2559" i="4" s="1"/>
  <c r="T2560" i="4" s="1"/>
  <c r="T2561" i="4" s="1"/>
  <c r="T2562" i="4" s="1"/>
  <c r="T2563" i="4" s="1"/>
  <c r="T2564" i="4" s="1"/>
  <c r="T2565" i="4" s="1"/>
  <c r="T2566" i="4" s="1"/>
  <c r="T2567" i="4" s="1"/>
  <c r="T2568" i="4" s="1"/>
  <c r="T2569" i="4" s="1"/>
  <c r="T2570" i="4" s="1"/>
  <c r="T2571" i="4" s="1"/>
  <c r="U3231" i="4"/>
  <c r="T2245" i="4"/>
  <c r="T2455" i="4"/>
  <c r="T2456" i="4" s="1"/>
  <c r="T2457" i="4" s="1"/>
  <c r="T2458" i="4" s="1"/>
  <c r="T2459" i="4" s="1"/>
  <c r="T2460" i="4" s="1"/>
  <c r="T2461" i="4" s="1"/>
  <c r="T2462" i="4" s="1"/>
  <c r="T2463" i="4" s="1"/>
  <c r="T2464" i="4" s="1"/>
  <c r="T2465" i="4" s="1"/>
  <c r="T2466" i="4" s="1"/>
  <c r="T2467" i="4" s="1"/>
  <c r="T2468" i="4" s="1"/>
  <c r="T2353" i="4"/>
  <c r="T2354" i="4" s="1"/>
  <c r="T2355" i="4" s="1"/>
  <c r="T2356" i="4" s="1"/>
  <c r="T2357" i="4" s="1"/>
  <c r="T2358" i="4" s="1"/>
  <c r="T2359" i="4" s="1"/>
  <c r="T2360" i="4" s="1"/>
  <c r="T2361" i="4" s="1"/>
  <c r="T2362" i="4" s="1"/>
  <c r="T2363" i="4" s="1"/>
  <c r="T2364" i="4" s="1"/>
  <c r="T2365" i="4" s="1"/>
  <c r="T2366" i="4" s="1"/>
  <c r="U3195" i="4"/>
  <c r="T4512" i="4"/>
  <c r="T3702" i="4"/>
  <c r="T3703" i="4" s="1"/>
  <c r="T3704" i="4" s="1"/>
  <c r="T3705" i="4" s="1"/>
  <c r="T3622" i="4"/>
  <c r="T3623" i="4" s="1"/>
  <c r="T3624" i="4" s="1"/>
  <c r="T3625" i="4" s="1"/>
  <c r="T3626" i="4" s="1"/>
  <c r="T3627" i="4" s="1"/>
  <c r="T3628" i="4" s="1"/>
  <c r="T3629" i="4" s="1"/>
  <c r="T3630" i="4" s="1"/>
  <c r="T3631" i="4" s="1"/>
  <c r="T3632" i="4" s="1"/>
  <c r="U4024" i="4"/>
  <c r="U3387" i="4"/>
  <c r="T2480" i="4"/>
  <c r="T4298" i="4"/>
  <c r="T4299" i="4" s="1"/>
  <c r="U5203" i="4"/>
  <c r="U5142" i="4"/>
  <c r="V5142" i="4" s="1"/>
  <c r="U5597" i="4"/>
  <c r="U4582" i="4"/>
  <c r="T5618" i="4"/>
  <c r="U5192" i="4"/>
  <c r="U5080" i="4"/>
  <c r="U5081" i="4" s="1"/>
  <c r="U5082" i="4" s="1"/>
  <c r="U5083" i="4" s="1"/>
  <c r="U5084" i="4" s="1"/>
  <c r="T3548" i="4"/>
  <c r="T3549" i="4" s="1"/>
  <c r="T3550" i="4" s="1"/>
  <c r="T3551" i="4" s="1"/>
  <c r="T3552" i="4" s="1"/>
  <c r="T3553" i="4" s="1"/>
  <c r="T3554" i="4" s="1"/>
  <c r="T3555" i="4" s="1"/>
  <c r="T3556" i="4" s="1"/>
  <c r="T3557" i="4" s="1"/>
  <c r="T3558" i="4" s="1"/>
  <c r="U5307" i="4"/>
  <c r="T3075" i="4"/>
  <c r="T3076" i="4" s="1"/>
  <c r="T3077" i="4" s="1"/>
  <c r="T3078" i="4" s="1"/>
  <c r="T3079" i="4" s="1"/>
  <c r="T3080" i="4" s="1"/>
  <c r="T3081" i="4" s="1"/>
  <c r="T3082" i="4" s="1"/>
  <c r="T3083" i="4" s="1"/>
  <c r="T3084" i="4" s="1"/>
  <c r="T3085" i="4" s="1"/>
  <c r="T3086" i="4" s="1"/>
  <c r="U2822" i="4"/>
  <c r="U1964" i="4"/>
  <c r="U1907" i="4"/>
  <c r="T5521" i="4"/>
  <c r="T5522" i="4" s="1"/>
  <c r="T5523" i="4" s="1"/>
  <c r="T5524" i="4" s="1"/>
  <c r="T5525" i="4" s="1"/>
  <c r="U3367" i="4"/>
  <c r="U4448" i="4"/>
  <c r="V4448" i="4" s="1"/>
  <c r="U3028" i="4"/>
  <c r="V3028" i="4" s="1"/>
  <c r="U4287" i="4"/>
  <c r="V4287" i="4" s="1"/>
  <c r="U3149" i="4"/>
  <c r="V3149" i="4" s="1"/>
  <c r="W2517" i="4" l="1"/>
  <c r="AB2517" i="4"/>
  <c r="W2095" i="4"/>
  <c r="AB2095" i="4"/>
  <c r="W4638" i="4"/>
  <c r="AB4638" i="4"/>
  <c r="W5854" i="4"/>
  <c r="AB5854" i="4"/>
  <c r="W4436" i="4"/>
  <c r="AB4436" i="4"/>
  <c r="W2119" i="4"/>
  <c r="AB2119" i="4"/>
  <c r="W4000" i="4"/>
  <c r="AB4000" i="4"/>
  <c r="W3668" i="4"/>
  <c r="AB3668" i="4"/>
  <c r="W4299" i="4"/>
  <c r="AB4299" i="4"/>
  <c r="W4660" i="4"/>
  <c r="AB4660" i="4"/>
  <c r="W4086" i="4"/>
  <c r="AB4086" i="4"/>
  <c r="W5821" i="4"/>
  <c r="AB5821" i="4"/>
  <c r="W5369" i="4"/>
  <c r="AB5369" i="4"/>
  <c r="W2823" i="4"/>
  <c r="AB2823" i="4"/>
  <c r="W4810" i="4"/>
  <c r="AB4810" i="4"/>
  <c r="W2032" i="4"/>
  <c r="AB2032" i="4"/>
  <c r="W4513" i="4"/>
  <c r="AB4513" i="4"/>
  <c r="W2910" i="4"/>
  <c r="AB2910" i="4"/>
  <c r="W4726" i="4"/>
  <c r="AB4726" i="4"/>
  <c r="W2450" i="4"/>
  <c r="AB2450" i="4"/>
  <c r="W5889" i="4"/>
  <c r="AB5889" i="4"/>
  <c r="W4177" i="4"/>
  <c r="AB4177" i="4"/>
  <c r="W4861" i="4"/>
  <c r="AB4861" i="4"/>
  <c r="W4583" i="4"/>
  <c r="AB4583" i="4"/>
  <c r="W3447" i="4"/>
  <c r="AB3447" i="4"/>
  <c r="W2481" i="4"/>
  <c r="AB2481" i="4"/>
  <c r="W2246" i="4"/>
  <c r="AB2246" i="4"/>
  <c r="W5487" i="4"/>
  <c r="AB5487" i="4"/>
  <c r="W4326" i="4"/>
  <c r="AB4326" i="4"/>
  <c r="W2138" i="4"/>
  <c r="AB2138" i="4"/>
  <c r="W5081" i="4"/>
  <c r="AB5081" i="4"/>
  <c r="W4448" i="4"/>
  <c r="AB4448" i="4"/>
  <c r="W2272" i="4"/>
  <c r="AB2272" i="4"/>
  <c r="W4878" i="4"/>
  <c r="AB4878" i="4"/>
  <c r="W4622" i="4"/>
  <c r="AB4622" i="4"/>
  <c r="W3904" i="4"/>
  <c r="AB3904" i="4"/>
  <c r="W4384" i="4"/>
  <c r="AB4384" i="4"/>
  <c r="W3621" i="4"/>
  <c r="AB3621" i="4"/>
  <c r="W3792" i="4"/>
  <c r="AB3792" i="4"/>
  <c r="W4286" i="4"/>
  <c r="AB4286" i="4"/>
  <c r="W3028" i="4"/>
  <c r="AB3028" i="4"/>
  <c r="W4447" i="4"/>
  <c r="AB4447" i="4"/>
  <c r="W3508" i="4"/>
  <c r="AB3508" i="4"/>
  <c r="W3329" i="4"/>
  <c r="AB3329" i="4"/>
  <c r="W1923" i="4"/>
  <c r="AB1923" i="4"/>
  <c r="W5390" i="4"/>
  <c r="AB5390" i="4"/>
  <c r="W1992" i="4"/>
  <c r="AB1992" i="4"/>
  <c r="W4897" i="4"/>
  <c r="AB4897" i="4"/>
  <c r="W2400" i="4"/>
  <c r="AB2400" i="4"/>
  <c r="W2187" i="4"/>
  <c r="AB2187" i="4"/>
  <c r="W4103" i="4"/>
  <c r="AB4103" i="4"/>
  <c r="W3620" i="4"/>
  <c r="AB3620" i="4"/>
  <c r="W5918" i="4"/>
  <c r="AB5918" i="4"/>
  <c r="W5193" i="4"/>
  <c r="AB5193" i="4"/>
  <c r="W4680" i="4"/>
  <c r="AB4680" i="4"/>
  <c r="W4955" i="4"/>
  <c r="AB4955" i="4"/>
  <c r="W3196" i="4"/>
  <c r="AB3196" i="4"/>
  <c r="W4433" i="4"/>
  <c r="AB4433" i="4"/>
  <c r="W3990" i="4"/>
  <c r="AB3990" i="4"/>
  <c r="W3027" i="4"/>
  <c r="AB3027" i="4"/>
  <c r="W4193" i="4"/>
  <c r="AB4193" i="4"/>
  <c r="W3387" i="4"/>
  <c r="AB3387" i="4"/>
  <c r="W2226" i="4"/>
  <c r="AB2226" i="4"/>
  <c r="W5338" i="4"/>
  <c r="AB5338" i="4"/>
  <c r="W5522" i="4"/>
  <c r="AB5522" i="4"/>
  <c r="W3076" i="4"/>
  <c r="AB3076" i="4"/>
  <c r="W2954" i="4"/>
  <c r="AB2954" i="4"/>
  <c r="W5137" i="4"/>
  <c r="AB5137" i="4"/>
  <c r="W3362" i="4"/>
  <c r="AB3362" i="4"/>
  <c r="W4222" i="4"/>
  <c r="AB4222" i="4"/>
  <c r="W4265" i="4"/>
  <c r="AB4265" i="4"/>
  <c r="W3026" i="4"/>
  <c r="AB3026" i="4"/>
  <c r="W2393" i="4"/>
  <c r="AB2393" i="4"/>
  <c r="W2308" i="4"/>
  <c r="AB2308" i="4"/>
  <c r="W3149" i="4"/>
  <c r="AB3149" i="4"/>
  <c r="W5699" i="4"/>
  <c r="AB5699" i="4"/>
  <c r="W2203" i="4"/>
  <c r="AB2203" i="4"/>
  <c r="W5142" i="4"/>
  <c r="AB5142" i="4"/>
  <c r="W5746" i="4"/>
  <c r="AB5746" i="4"/>
  <c r="W2354" i="4"/>
  <c r="AB2354" i="4"/>
  <c r="W3232" i="4"/>
  <c r="AB3232" i="4"/>
  <c r="W5223" i="4"/>
  <c r="AB5223" i="4"/>
  <c r="W3260" i="4"/>
  <c r="AB3260" i="4"/>
  <c r="W5660" i="4"/>
  <c r="AB5660" i="4"/>
  <c r="W5107" i="4"/>
  <c r="AB5107" i="4"/>
  <c r="W5781" i="4"/>
  <c r="AB5781" i="4"/>
  <c r="W4842" i="4"/>
  <c r="AB4842" i="4"/>
  <c r="W3696" i="4"/>
  <c r="AB3696" i="4"/>
  <c r="W2332" i="4"/>
  <c r="AB2332" i="4"/>
  <c r="W1908" i="4"/>
  <c r="AB1908" i="4"/>
  <c r="W4272" i="4"/>
  <c r="AB4272" i="4"/>
  <c r="W4535" i="4"/>
  <c r="AB4535" i="4"/>
  <c r="W4745" i="4"/>
  <c r="AB4745" i="4"/>
  <c r="W4710" i="4"/>
  <c r="AB4710" i="4"/>
  <c r="W2154" i="4"/>
  <c r="AB2154" i="4"/>
  <c r="W1979" i="4"/>
  <c r="AB1979" i="4"/>
  <c r="W2877" i="4"/>
  <c r="AB2877" i="4"/>
  <c r="W4396" i="4"/>
  <c r="AB4396" i="4"/>
  <c r="W4329" i="4"/>
  <c r="AB4329" i="4"/>
  <c r="W5434" i="4"/>
  <c r="AB5434" i="4"/>
  <c r="W2850" i="4"/>
  <c r="AB2850" i="4"/>
  <c r="W2791" i="4"/>
  <c r="AB2791" i="4"/>
  <c r="W3761" i="4"/>
  <c r="AB3761" i="4"/>
  <c r="W5056" i="4"/>
  <c r="AB5056" i="4"/>
  <c r="W3407" i="4"/>
  <c r="AB3407" i="4"/>
  <c r="W2292" i="4"/>
  <c r="AB2292" i="4"/>
  <c r="W2994" i="4"/>
  <c r="AB2994" i="4"/>
  <c r="W5251" i="4"/>
  <c r="AB5251" i="4"/>
  <c r="W5574" i="4"/>
  <c r="AB5574" i="4"/>
  <c r="W2013" i="4"/>
  <c r="AB2013" i="4"/>
  <c r="W5002" i="4"/>
  <c r="AB5002" i="4"/>
  <c r="W3549" i="4"/>
  <c r="AB3549" i="4"/>
  <c r="W4420" i="4"/>
  <c r="AB4420" i="4"/>
  <c r="W4779" i="4"/>
  <c r="AB4779" i="4"/>
  <c r="W3286" i="4"/>
  <c r="AB3286" i="4"/>
  <c r="W3032" i="4"/>
  <c r="AB3032" i="4"/>
  <c r="W4038" i="4"/>
  <c r="AB4038" i="4"/>
  <c r="W3981" i="4"/>
  <c r="AB3981" i="4"/>
  <c r="W3710" i="4"/>
  <c r="AB3710" i="4"/>
  <c r="W4668" i="4"/>
  <c r="AB4668" i="4"/>
  <c r="W4071" i="4"/>
  <c r="AB4071" i="4"/>
  <c r="W2426" i="4"/>
  <c r="AB2426" i="4"/>
  <c r="W2169" i="4"/>
  <c r="AB2169" i="4"/>
  <c r="W2049" i="4"/>
  <c r="AB2049" i="4"/>
  <c r="W4499" i="4"/>
  <c r="AB4499" i="4"/>
  <c r="W2492" i="4"/>
  <c r="AB2492" i="4"/>
  <c r="W3624" i="4"/>
  <c r="AB3624" i="4"/>
  <c r="W5281" i="4"/>
  <c r="AB5281" i="4"/>
  <c r="W3830" i="4"/>
  <c r="AB3830" i="4"/>
  <c r="W3802" i="4"/>
  <c r="AB3802" i="4"/>
  <c r="W4667" i="4"/>
  <c r="AB4667" i="4"/>
  <c r="W5127" i="4"/>
  <c r="AB5127" i="4"/>
  <c r="W4131" i="4"/>
  <c r="AB4131" i="4"/>
  <c r="W3878" i="4"/>
  <c r="AB3878" i="4"/>
  <c r="W5612" i="4"/>
  <c r="AB5612" i="4"/>
  <c r="W3942" i="4"/>
  <c r="AB3942" i="4"/>
  <c r="W3155" i="4"/>
  <c r="AB3155" i="4"/>
  <c r="W2456" i="4"/>
  <c r="AB2456" i="4"/>
  <c r="W2065" i="4"/>
  <c r="AB2065" i="4"/>
  <c r="W4459" i="4"/>
  <c r="AB4459" i="4"/>
  <c r="W5179" i="4"/>
  <c r="AB5179" i="4"/>
  <c r="W3264" i="4"/>
  <c r="AB3264" i="4"/>
  <c r="W1965" i="4"/>
  <c r="AB1965" i="4"/>
  <c r="W5171" i="4"/>
  <c r="AB5171" i="4"/>
  <c r="W4574" i="4"/>
  <c r="AB4574" i="4"/>
  <c r="W2558" i="4"/>
  <c r="AB2558" i="4"/>
  <c r="W3722" i="4"/>
  <c r="AB3722" i="4"/>
  <c r="W4853" i="4"/>
  <c r="AB4853" i="4"/>
  <c r="W43" i="4"/>
  <c r="U2823" i="4"/>
  <c r="U2824" i="4" s="1"/>
  <c r="U2825" i="4" s="1"/>
  <c r="U2826" i="4" s="1"/>
  <c r="T2246" i="4"/>
  <c r="T2247" i="4" s="1"/>
  <c r="T2248" i="4" s="1"/>
  <c r="U5204" i="4"/>
  <c r="V5204" i="4" s="1"/>
  <c r="U4275" i="4"/>
  <c r="T5619" i="4"/>
  <c r="T5620" i="4" s="1"/>
  <c r="U5193" i="4"/>
  <c r="U5194" i="4" s="1"/>
  <c r="U5195" i="4" s="1"/>
  <c r="U5196" i="4" s="1"/>
  <c r="U5197" i="4" s="1"/>
  <c r="U3389" i="4"/>
  <c r="V3389" i="4" s="1"/>
  <c r="U3388" i="4"/>
  <c r="V3388" i="4" s="1"/>
  <c r="T4513" i="4"/>
  <c r="T4514" i="4" s="1"/>
  <c r="T4515" i="4" s="1"/>
  <c r="T4516" i="4" s="1"/>
  <c r="T4517" i="4" s="1"/>
  <c r="U4025" i="4"/>
  <c r="V4025" i="4" s="1"/>
  <c r="T2481" i="4"/>
  <c r="T2482" i="4" s="1"/>
  <c r="T2483" i="4" s="1"/>
  <c r="T2484" i="4" s="1"/>
  <c r="T2485" i="4" s="1"/>
  <c r="U4857" i="4"/>
  <c r="V4857" i="4" s="1"/>
  <c r="U3232" i="4"/>
  <c r="U3233" i="4" s="1"/>
  <c r="U4583" i="4"/>
  <c r="U4584" i="4" s="1"/>
  <c r="U4585" i="4" s="1"/>
  <c r="U4586" i="4" s="1"/>
  <c r="V4586" i="4" s="1"/>
  <c r="U3196" i="4"/>
  <c r="U3197" i="4" s="1"/>
  <c r="U3198" i="4" s="1"/>
  <c r="U5308" i="4"/>
  <c r="U2144" i="4"/>
  <c r="U2145" i="4" s="1"/>
  <c r="U2146" i="4" s="1"/>
  <c r="U2147" i="4" s="1"/>
  <c r="U2148" i="4" s="1"/>
  <c r="T5858" i="4"/>
  <c r="T5859" i="4" s="1"/>
  <c r="T5860" i="4" s="1"/>
  <c r="U1965" i="4"/>
  <c r="U1966" i="4" s="1"/>
  <c r="U1967" i="4" s="1"/>
  <c r="U1968" i="4" s="1"/>
  <c r="U1969" i="4" s="1"/>
  <c r="U1970" i="4" s="1"/>
  <c r="T4105" i="4"/>
  <c r="T4106" i="4" s="1"/>
  <c r="T4107" i="4" s="1"/>
  <c r="U4329" i="4"/>
  <c r="U4330" i="4" s="1"/>
  <c r="U5598" i="4"/>
  <c r="V5598" i="4" s="1"/>
  <c r="U5130" i="4"/>
  <c r="U5131" i="4" s="1"/>
  <c r="U1908" i="4"/>
  <c r="U1909" i="4" s="1"/>
  <c r="U1910" i="4" s="1"/>
  <c r="U1911" i="4" s="1"/>
  <c r="U1912" i="4" s="1"/>
  <c r="U1913" i="4" s="1"/>
  <c r="U1914" i="4" s="1"/>
  <c r="U1915" i="4" s="1"/>
  <c r="U1916" i="4" s="1"/>
  <c r="U3794" i="4"/>
  <c r="U3795" i="4" s="1"/>
  <c r="U3796" i="4" s="1"/>
  <c r="U3797" i="4" s="1"/>
  <c r="U3798" i="4" s="1"/>
  <c r="U3799" i="4" s="1"/>
  <c r="U5551" i="4"/>
  <c r="U3390" i="4"/>
  <c r="T4533" i="4"/>
  <c r="T4300" i="4"/>
  <c r="T4301" i="4" s="1"/>
  <c r="T4302" i="4" s="1"/>
  <c r="T4303" i="4" s="1"/>
  <c r="U4661" i="4"/>
  <c r="T3979" i="4"/>
  <c r="T3980" i="4" s="1"/>
  <c r="T3981" i="4" s="1"/>
  <c r="T3982" i="4" s="1"/>
  <c r="T3983" i="4" s="1"/>
  <c r="T4333" i="4"/>
  <c r="T4334" i="4" s="1"/>
  <c r="T4335" i="4" s="1"/>
  <c r="T4336" i="4" s="1"/>
  <c r="U3477" i="4"/>
  <c r="T2184" i="4"/>
  <c r="T2185" i="4" s="1"/>
  <c r="T2186" i="4" s="1"/>
  <c r="T2187" i="4" s="1"/>
  <c r="T2188" i="4" s="1"/>
  <c r="T2189" i="4" s="1"/>
  <c r="T2190" i="4" s="1"/>
  <c r="T2191" i="4" s="1"/>
  <c r="T2192" i="4" s="1"/>
  <c r="T2193" i="4" s="1"/>
  <c r="T2194" i="4" s="1"/>
  <c r="T2195" i="4" s="1"/>
  <c r="T2196" i="4" s="1"/>
  <c r="T2197" i="4" s="1"/>
  <c r="T2198" i="4" s="1"/>
  <c r="T2199" i="4" s="1"/>
  <c r="T2030" i="4"/>
  <c r="T2277" i="4"/>
  <c r="T4418" i="4"/>
  <c r="T4419" i="4" s="1"/>
  <c r="T4420" i="4" s="1"/>
  <c r="T4421" i="4" s="1"/>
  <c r="U2063" i="4"/>
  <c r="U2064" i="4" s="1"/>
  <c r="U2065" i="4" s="1"/>
  <c r="U2066" i="4" s="1"/>
  <c r="U2067" i="4" s="1"/>
  <c r="U4863" i="4"/>
  <c r="T3876" i="4"/>
  <c r="T3877" i="4" s="1"/>
  <c r="T3878" i="4" s="1"/>
  <c r="T3879" i="4" s="1"/>
  <c r="T3880" i="4" s="1"/>
  <c r="T3881" i="4" s="1"/>
  <c r="T4010" i="4"/>
  <c r="T4011" i="4" s="1"/>
  <c r="T4012" i="4" s="1"/>
  <c r="T2486" i="4"/>
  <c r="T2487" i="4" s="1"/>
  <c r="T2488" i="4" s="1"/>
  <c r="T2489" i="4" s="1"/>
  <c r="T2490" i="4" s="1"/>
  <c r="T2491" i="4" s="1"/>
  <c r="T2492" i="4" s="1"/>
  <c r="T2493" i="4" s="1"/>
  <c r="T2494" i="4" s="1"/>
  <c r="T2495" i="4" s="1"/>
  <c r="T2496" i="4" s="1"/>
  <c r="T2497" i="4" s="1"/>
  <c r="T2498" i="4" s="1"/>
  <c r="T2499" i="4" s="1"/>
  <c r="T2500" i="4" s="1"/>
  <c r="U81" i="4"/>
  <c r="U82" i="4" s="1"/>
  <c r="AB80" i="4"/>
  <c r="T3482" i="4"/>
  <c r="T3483" i="4" s="1"/>
  <c r="T3484" i="4" s="1"/>
  <c r="T3485" i="4" s="1"/>
  <c r="T2173" i="4"/>
  <c r="U4724" i="4"/>
  <c r="U4725" i="4" s="1"/>
  <c r="U4726" i="4" s="1"/>
  <c r="U4727" i="4" s="1"/>
  <c r="U4728" i="4" s="1"/>
  <c r="U4729" i="4" s="1"/>
  <c r="T4838" i="4"/>
  <c r="T4839" i="4" s="1"/>
  <c r="T5105" i="4"/>
  <c r="T5106" i="4" s="1"/>
  <c r="T5107" i="4" s="1"/>
  <c r="T5108" i="4" s="1"/>
  <c r="T5109" i="4" s="1"/>
  <c r="T5110" i="4" s="1"/>
  <c r="T4128" i="4"/>
  <c r="T4129" i="4" s="1"/>
  <c r="T4130" i="4" s="1"/>
  <c r="T4131" i="4" s="1"/>
  <c r="T4132" i="4" s="1"/>
  <c r="T4133" i="4" s="1"/>
  <c r="T4134" i="4" s="1"/>
  <c r="T5697" i="4"/>
  <c r="T4677" i="4"/>
  <c r="T4678" i="4" s="1"/>
  <c r="T4679" i="4" s="1"/>
  <c r="T4680" i="4" s="1"/>
  <c r="T4681" i="4" s="1"/>
  <c r="T4682" i="4" s="1"/>
  <c r="T4683" i="4" s="1"/>
  <c r="T5819" i="4"/>
  <c r="T5820" i="4" s="1"/>
  <c r="T5821" i="4" s="1"/>
  <c r="T5822" i="4" s="1"/>
  <c r="T4636" i="4"/>
  <c r="T4637" i="4" s="1"/>
  <c r="T4638" i="4" s="1"/>
  <c r="T4639" i="4" s="1"/>
  <c r="T4640" i="4" s="1"/>
  <c r="T4641" i="4" s="1"/>
  <c r="T2511" i="4"/>
  <c r="T2512" i="4" s="1"/>
  <c r="T2513" i="4" s="1"/>
  <c r="T2514" i="4" s="1"/>
  <c r="T2515" i="4" s="1"/>
  <c r="T2516" i="4" s="1"/>
  <c r="T2517" i="4" s="1"/>
  <c r="T2518" i="4" s="1"/>
  <c r="T2519" i="4" s="1"/>
  <c r="T2520" i="4" s="1"/>
  <c r="T2521" i="4" s="1"/>
  <c r="T2522" i="4" s="1"/>
  <c r="T2523" i="4" s="1"/>
  <c r="T2524" i="4" s="1"/>
  <c r="U88" i="4"/>
  <c r="V88" i="4" s="1"/>
  <c r="U4288" i="4"/>
  <c r="V4288" i="4" s="1"/>
  <c r="U4368" i="4"/>
  <c r="U3504" i="4"/>
  <c r="U4369" i="4" l="1"/>
  <c r="V4369" i="4" s="1"/>
  <c r="W4369" i="4" s="1"/>
  <c r="V4368" i="4"/>
  <c r="U3505" i="4"/>
  <c r="V3505" i="4" s="1"/>
  <c r="W3505" i="4" s="1"/>
  <c r="V3504" i="4"/>
  <c r="W3611" i="4"/>
  <c r="AB3611" i="4"/>
  <c r="W4573" i="4"/>
  <c r="AB4573" i="4"/>
  <c r="W5659" i="4"/>
  <c r="AB5659" i="4"/>
  <c r="W2487" i="4"/>
  <c r="AB2487" i="4"/>
  <c r="W2064" i="4"/>
  <c r="AB2064" i="4"/>
  <c r="W4940" i="4"/>
  <c r="AB4940" i="4"/>
  <c r="W4382" i="4"/>
  <c r="AB4382" i="4"/>
  <c r="W3126" i="4"/>
  <c r="AB3126" i="4"/>
  <c r="W5597" i="4"/>
  <c r="AB5597" i="4"/>
  <c r="W2185" i="4"/>
  <c r="AB2185" i="4"/>
  <c r="W3980" i="4"/>
  <c r="AB3980" i="4"/>
  <c r="W2291" i="4"/>
  <c r="AB2291" i="4"/>
  <c r="W3231" i="4"/>
  <c r="AB3231" i="4"/>
  <c r="W5204" i="4"/>
  <c r="AB5204" i="4"/>
  <c r="W3361" i="4"/>
  <c r="AB3361" i="4"/>
  <c r="W5486" i="4"/>
  <c r="AB5486" i="4"/>
  <c r="W4857" i="4"/>
  <c r="AB4857" i="4"/>
  <c r="W5203" i="4"/>
  <c r="AB5203" i="4"/>
  <c r="W3773" i="4"/>
  <c r="AB3773" i="4"/>
  <c r="W4287" i="4"/>
  <c r="AB4287" i="4"/>
  <c r="W4678" i="4"/>
  <c r="AB4678" i="4"/>
  <c r="W5573" i="4"/>
  <c r="AB5573" i="4"/>
  <c r="W4328" i="4"/>
  <c r="AB4328" i="4"/>
  <c r="W5335" i="4"/>
  <c r="AB5335" i="4"/>
  <c r="W2790" i="4"/>
  <c r="AB2790" i="4"/>
  <c r="W3844" i="4"/>
  <c r="AB3844" i="4"/>
  <c r="W3406" i="4"/>
  <c r="AB3406" i="4"/>
  <c r="W4104" i="4"/>
  <c r="AB4104" i="4"/>
  <c r="W4856" i="4"/>
  <c r="AB4856" i="4"/>
  <c r="W1978" i="4"/>
  <c r="AB1978" i="4"/>
  <c r="W4339" i="4"/>
  <c r="AB4339" i="4"/>
  <c r="W4428" i="4"/>
  <c r="AB4428" i="4"/>
  <c r="W4282" i="4"/>
  <c r="AB4282" i="4"/>
  <c r="W4419" i="4"/>
  <c r="AB4419" i="4"/>
  <c r="W4709" i="4"/>
  <c r="AB4709" i="4"/>
  <c r="W4298" i="4"/>
  <c r="AB4298" i="4"/>
  <c r="W2103" i="4"/>
  <c r="AB2103" i="4"/>
  <c r="W2245" i="4"/>
  <c r="AB2245" i="4"/>
  <c r="W2174" i="4"/>
  <c r="AB2174" i="4"/>
  <c r="W3941" i="4"/>
  <c r="AB3941" i="4"/>
  <c r="W5433" i="4"/>
  <c r="AB5433" i="4"/>
  <c r="W5744" i="4"/>
  <c r="AB5744" i="4"/>
  <c r="W1964" i="4"/>
  <c r="AB1964" i="4"/>
  <c r="W2480" i="4"/>
  <c r="AB2480" i="4"/>
  <c r="W2909" i="4"/>
  <c r="AB2909" i="4"/>
  <c r="W5698" i="4"/>
  <c r="AB5698" i="4"/>
  <c r="W3285" i="4"/>
  <c r="AB3285" i="4"/>
  <c r="W2210" i="4"/>
  <c r="AB2210" i="4"/>
  <c r="W4220" i="4"/>
  <c r="AB4220" i="4"/>
  <c r="W2278" i="4"/>
  <c r="AB2278" i="4"/>
  <c r="W3478" i="4"/>
  <c r="AB3478" i="4"/>
  <c r="W5780" i="4"/>
  <c r="AB5780" i="4"/>
  <c r="W4176" i="4"/>
  <c r="AB4176" i="4"/>
  <c r="W4025" i="4"/>
  <c r="AB4025" i="4"/>
  <c r="W2822" i="4"/>
  <c r="AB2822" i="4"/>
  <c r="W4012" i="4"/>
  <c r="AB4012" i="4"/>
  <c r="W2153" i="4"/>
  <c r="AB2153" i="4"/>
  <c r="W3521" i="4"/>
  <c r="AB3521" i="4"/>
  <c r="W2455" i="4"/>
  <c r="AB2455" i="4"/>
  <c r="W4536" i="4"/>
  <c r="AB4536" i="4"/>
  <c r="W2012" i="4"/>
  <c r="AB2012" i="4"/>
  <c r="W5857" i="4"/>
  <c r="AB5857" i="4"/>
  <c r="W4024" i="4"/>
  <c r="AB4024" i="4"/>
  <c r="W5106" i="4"/>
  <c r="AB5106" i="4"/>
  <c r="W4351" i="4"/>
  <c r="AB4351" i="4"/>
  <c r="W2512" i="4"/>
  <c r="AB2512" i="4"/>
  <c r="W3075" i="4"/>
  <c r="AB3075" i="4"/>
  <c r="W4839" i="4"/>
  <c r="AB4839" i="4"/>
  <c r="W2953" i="4"/>
  <c r="AB2953" i="4"/>
  <c r="W4496" i="4"/>
  <c r="AB4496" i="4"/>
  <c r="W2557" i="4"/>
  <c r="AB2557" i="4"/>
  <c r="W4262" i="4"/>
  <c r="AB4262" i="4"/>
  <c r="W3446" i="4"/>
  <c r="AB3446" i="4"/>
  <c r="W4129" i="4"/>
  <c r="AB4129" i="4"/>
  <c r="W1997" i="4"/>
  <c r="AB1997" i="4"/>
  <c r="W3877" i="4"/>
  <c r="AB3877" i="4"/>
  <c r="W5280" i="4"/>
  <c r="AB5280" i="4"/>
  <c r="W2406" i="4"/>
  <c r="AB2406" i="4"/>
  <c r="W2225" i="4"/>
  <c r="AB2225" i="4"/>
  <c r="W2143" i="4"/>
  <c r="AB2143" i="4"/>
  <c r="W4512" i="4"/>
  <c r="AB4512" i="4"/>
  <c r="W4618" i="4"/>
  <c r="AB4618" i="4"/>
  <c r="W4725" i="4"/>
  <c r="AB4725" i="4"/>
  <c r="W3721" i="4"/>
  <c r="AB3721" i="4"/>
  <c r="W2031" i="4"/>
  <c r="AB2031" i="4"/>
  <c r="W4039" i="4"/>
  <c r="AB4039" i="4"/>
  <c r="W3388" i="4"/>
  <c r="AB3388" i="4"/>
  <c r="W4288" i="4"/>
  <c r="AB4288" i="4"/>
  <c r="W5220" i="4"/>
  <c r="AB5220" i="4"/>
  <c r="W4260" i="4"/>
  <c r="AB4260" i="4"/>
  <c r="W3328" i="4"/>
  <c r="AB3328" i="4"/>
  <c r="W5307" i="4"/>
  <c r="AB5307" i="4"/>
  <c r="W3389" i="4"/>
  <c r="AB3389" i="4"/>
  <c r="W2118" i="4"/>
  <c r="AB2118" i="4"/>
  <c r="W4637" i="4"/>
  <c r="AB4637" i="4"/>
  <c r="W5170" i="4"/>
  <c r="AB5170" i="4"/>
  <c r="W3622" i="4"/>
  <c r="AB3622" i="4"/>
  <c r="W1922" i="4"/>
  <c r="AB1922" i="4"/>
  <c r="W4778" i="4"/>
  <c r="AB4778" i="4"/>
  <c r="W5053" i="4"/>
  <c r="AB5053" i="4"/>
  <c r="W1907" i="4"/>
  <c r="AB1907" i="4"/>
  <c r="W3123" i="4"/>
  <c r="AB3123" i="4"/>
  <c r="W4458" i="4"/>
  <c r="AB4458" i="4"/>
  <c r="W4954" i="4"/>
  <c r="AB4954" i="4"/>
  <c r="W2048" i="4"/>
  <c r="AB2048" i="4"/>
  <c r="W4877" i="4"/>
  <c r="AB4877" i="4"/>
  <c r="W5080" i="4"/>
  <c r="AB5080" i="4"/>
  <c r="W2849" i="4"/>
  <c r="AB2849" i="4"/>
  <c r="W3195" i="4"/>
  <c r="AB3195" i="4"/>
  <c r="W5192" i="4"/>
  <c r="AB5192" i="4"/>
  <c r="W4896" i="4"/>
  <c r="AB4896" i="4"/>
  <c r="W5820" i="4"/>
  <c r="AB5820" i="4"/>
  <c r="W4083" i="4"/>
  <c r="AB4083" i="4"/>
  <c r="W3154" i="4"/>
  <c r="AB3154" i="4"/>
  <c r="W3031" i="4"/>
  <c r="AB3031" i="4"/>
  <c r="W3818" i="4"/>
  <c r="AB3818" i="4"/>
  <c r="W3548" i="4"/>
  <c r="AB3548" i="4"/>
  <c r="W4395" i="4"/>
  <c r="AB4395" i="4"/>
  <c r="W5553" i="4"/>
  <c r="AB5553" i="4"/>
  <c r="W5129" i="4"/>
  <c r="AB5129" i="4"/>
  <c r="W4586" i="4"/>
  <c r="AB4586" i="4"/>
  <c r="W4013" i="4"/>
  <c r="AB4013" i="4"/>
  <c r="W5521" i="4"/>
  <c r="AB5521" i="4"/>
  <c r="W2353" i="4"/>
  <c r="AB2353" i="4"/>
  <c r="W5389" i="4"/>
  <c r="AB5389" i="4"/>
  <c r="W3913" i="4"/>
  <c r="AB3913" i="4"/>
  <c r="W3987" i="4"/>
  <c r="AB3987" i="4"/>
  <c r="W5001" i="4"/>
  <c r="AB5001" i="4"/>
  <c r="W3709" i="4"/>
  <c r="AB3709" i="4"/>
  <c r="W5551" i="4"/>
  <c r="AB5551" i="4"/>
  <c r="W5598" i="4"/>
  <c r="AB5598" i="4"/>
  <c r="W4582" i="4"/>
  <c r="AB4582" i="4"/>
  <c r="W5618" i="4"/>
  <c r="AB5618" i="4"/>
  <c r="W80" i="4"/>
  <c r="U3199" i="4"/>
  <c r="U3200" i="4" s="1"/>
  <c r="U3201" i="4" s="1"/>
  <c r="U3202" i="4" s="1"/>
  <c r="U3203" i="4" s="1"/>
  <c r="T2031" i="4"/>
  <c r="T2032" i="4" s="1"/>
  <c r="T2033" i="4" s="1"/>
  <c r="T2034" i="4" s="1"/>
  <c r="T2035" i="4" s="1"/>
  <c r="U3234" i="4"/>
  <c r="U3235" i="4" s="1"/>
  <c r="U3236" i="4" s="1"/>
  <c r="U3237" i="4" s="1"/>
  <c r="U1971" i="4"/>
  <c r="U1972" i="4" s="1"/>
  <c r="U3478" i="4"/>
  <c r="U4276" i="4"/>
  <c r="U4277" i="4" s="1"/>
  <c r="U3391" i="4"/>
  <c r="V3391" i="4" s="1"/>
  <c r="U4864" i="4"/>
  <c r="V4864" i="4" s="1"/>
  <c r="T2278" i="4"/>
  <c r="T2279" i="4" s="1"/>
  <c r="T3486" i="4"/>
  <c r="T3487" i="4" s="1"/>
  <c r="T3488" i="4" s="1"/>
  <c r="T2249" i="4"/>
  <c r="T2250" i="4" s="1"/>
  <c r="T2251" i="4" s="1"/>
  <c r="T2252" i="4" s="1"/>
  <c r="T2253" i="4" s="1"/>
  <c r="T2254" i="4" s="1"/>
  <c r="T2255" i="4" s="1"/>
  <c r="T2256" i="4" s="1"/>
  <c r="T4135" i="4"/>
  <c r="T2525" i="4"/>
  <c r="T2526" i="4" s="1"/>
  <c r="T5698" i="4"/>
  <c r="T5699" i="4" s="1"/>
  <c r="T5700" i="4" s="1"/>
  <c r="T5701" i="4" s="1"/>
  <c r="T5702" i="4" s="1"/>
  <c r="T5703" i="4" s="1"/>
  <c r="T5704" i="4" s="1"/>
  <c r="T5705" i="4" s="1"/>
  <c r="T2174" i="4"/>
  <c r="T2175" i="4" s="1"/>
  <c r="T2176" i="4" s="1"/>
  <c r="T2177" i="4" s="1"/>
  <c r="T2178" i="4" s="1"/>
  <c r="T2179" i="4" s="1"/>
  <c r="T2180" i="4" s="1"/>
  <c r="T2181" i="4" s="1"/>
  <c r="T2182" i="4" s="1"/>
  <c r="T2183" i="4" s="1"/>
  <c r="U2827" i="4"/>
  <c r="U2828" i="4" s="1"/>
  <c r="U4662" i="4"/>
  <c r="T3706" i="4"/>
  <c r="U4349" i="4"/>
  <c r="U4350" i="4" s="1"/>
  <c r="U4351" i="4" s="1"/>
  <c r="U4352" i="4" s="1"/>
  <c r="T4952" i="4"/>
  <c r="T4953" i="4" s="1"/>
  <c r="T4954" i="4" s="1"/>
  <c r="T4955" i="4" s="1"/>
  <c r="U71" i="4"/>
  <c r="AB81" i="4"/>
  <c r="T3151" i="4"/>
  <c r="T3152" i="4" s="1"/>
  <c r="T3153" i="4" s="1"/>
  <c r="T3154" i="4" s="1"/>
  <c r="T3155" i="4" s="1"/>
  <c r="T3156" i="4" s="1"/>
  <c r="T3157" i="4" s="1"/>
  <c r="T3158" i="4" s="1"/>
  <c r="T3159" i="4" s="1"/>
  <c r="T3160" i="4" s="1"/>
  <c r="T3161" i="4" s="1"/>
  <c r="T3029" i="4"/>
  <c r="T3030" i="4" s="1"/>
  <c r="T3031" i="4" s="1"/>
  <c r="T3032" i="4" s="1"/>
  <c r="T3033" i="4" s="1"/>
  <c r="T3034" i="4" s="1"/>
  <c r="T3035" i="4" s="1"/>
  <c r="T3036" i="4" s="1"/>
  <c r="T3037" i="4" s="1"/>
  <c r="T3038" i="4" s="1"/>
  <c r="T3039" i="4" s="1"/>
  <c r="T3040" i="4" s="1"/>
  <c r="T3041" i="4" s="1"/>
  <c r="T2572" i="4"/>
  <c r="T2469" i="4"/>
  <c r="T2399" i="4"/>
  <c r="T2400" i="4" s="1"/>
  <c r="T2401" i="4" s="1"/>
  <c r="T2402" i="4" s="1"/>
  <c r="T2403" i="4" s="1"/>
  <c r="T2404" i="4" s="1"/>
  <c r="T2405" i="4" s="1"/>
  <c r="T2406" i="4" s="1"/>
  <c r="T2407" i="4" s="1"/>
  <c r="T2408" i="4" s="1"/>
  <c r="T2409" i="4" s="1"/>
  <c r="T2410" i="4" s="1"/>
  <c r="T2411" i="4" s="1"/>
  <c r="T2412" i="4" s="1"/>
  <c r="T2413" i="4" s="1"/>
  <c r="T2414" i="4" s="1"/>
  <c r="U2208" i="4"/>
  <c r="T5526" i="4"/>
  <c r="T3519" i="4"/>
  <c r="T3520" i="4" s="1"/>
  <c r="T3521" i="4" s="1"/>
  <c r="T3522" i="4" s="1"/>
  <c r="T5657" i="4"/>
  <c r="T5658" i="4" s="1"/>
  <c r="T5659" i="4" s="1"/>
  <c r="T5660" i="4" s="1"/>
  <c r="T2501" i="4"/>
  <c r="T3771" i="4"/>
  <c r="T3772" i="4" s="1"/>
  <c r="T3773" i="4" s="1"/>
  <c r="T3774" i="4" s="1"/>
  <c r="T3775" i="4" s="1"/>
  <c r="T3776" i="4" s="1"/>
  <c r="T2951" i="4"/>
  <c r="T2952" i="4" s="1"/>
  <c r="T2953" i="4" s="1"/>
  <c r="T2954" i="4" s="1"/>
  <c r="T2955" i="4" s="1"/>
  <c r="T2956" i="4" s="1"/>
  <c r="T2957" i="4" s="1"/>
  <c r="T2958" i="4" s="1"/>
  <c r="T2959" i="4" s="1"/>
  <c r="T2960" i="4" s="1"/>
  <c r="T2961" i="4" s="1"/>
  <c r="T2962" i="4" s="1"/>
  <c r="T2963" i="4" s="1"/>
  <c r="T4776" i="4"/>
  <c r="T4777" i="4" s="1"/>
  <c r="T4778" i="4" s="1"/>
  <c r="T4779" i="4" s="1"/>
  <c r="T4780" i="4" s="1"/>
  <c r="T5823" i="4"/>
  <c r="T4840" i="4"/>
  <c r="T1995" i="4"/>
  <c r="T4707" i="4"/>
  <c r="T4708" i="4" s="1"/>
  <c r="T4709" i="4" s="1"/>
  <c r="T4710" i="4" s="1"/>
  <c r="T4711" i="4" s="1"/>
  <c r="T4712" i="4" s="1"/>
  <c r="U5085" i="4"/>
  <c r="T5778" i="4"/>
  <c r="T5779" i="4" s="1"/>
  <c r="T5780" i="4" s="1"/>
  <c r="T5781" i="4" s="1"/>
  <c r="T5782" i="4" s="1"/>
  <c r="U4730" i="4"/>
  <c r="U4278" i="4"/>
  <c r="U4279" i="4" s="1"/>
  <c r="T1920" i="4"/>
  <c r="T4534" i="4"/>
  <c r="T4535" i="4" s="1"/>
  <c r="T4536" i="4" s="1"/>
  <c r="T4537" i="4" s="1"/>
  <c r="T4538" i="4" s="1"/>
  <c r="T4539" i="4" s="1"/>
  <c r="T4894" i="4"/>
  <c r="T4895" i="4" s="1"/>
  <c r="T4896" i="4" s="1"/>
  <c r="T4897" i="4" s="1"/>
  <c r="U96" i="4"/>
  <c r="AB88" i="4"/>
  <c r="AB4369" i="4" l="1"/>
  <c r="AB3505" i="4"/>
  <c r="V71" i="4"/>
  <c r="AB71" i="4" s="1"/>
  <c r="W2011" i="4"/>
  <c r="AB2011" i="4"/>
  <c r="W3605" i="4"/>
  <c r="AB3605" i="4"/>
  <c r="W3091" i="4"/>
  <c r="AB3091" i="4"/>
  <c r="W3687" i="4"/>
  <c r="AB3687" i="4"/>
  <c r="W3979" i="4"/>
  <c r="AB3979" i="4"/>
  <c r="W3404" i="4"/>
  <c r="AB3404" i="4"/>
  <c r="W5483" i="4"/>
  <c r="AB5483" i="4"/>
  <c r="W4661" i="4"/>
  <c r="AB4661" i="4"/>
  <c r="W4864" i="4"/>
  <c r="AB4864" i="4"/>
  <c r="W4037" i="4"/>
  <c r="AB4037" i="4"/>
  <c r="W3327" i="4"/>
  <c r="AB3327" i="4"/>
  <c r="W3705" i="4"/>
  <c r="AB3705" i="4"/>
  <c r="W4863" i="4"/>
  <c r="AB4863" i="4"/>
  <c r="W4533" i="4"/>
  <c r="AB4533" i="4"/>
  <c r="W5779" i="4"/>
  <c r="AB5779" i="4"/>
  <c r="W3772" i="4"/>
  <c r="AB3772" i="4"/>
  <c r="W4939" i="4"/>
  <c r="AB4939" i="4"/>
  <c r="W4383" i="4"/>
  <c r="AB4383" i="4"/>
  <c r="W4764" i="4"/>
  <c r="AB4764" i="4"/>
  <c r="W2826" i="4"/>
  <c r="AB2826" i="4"/>
  <c r="W3391" i="4"/>
  <c r="AB3391" i="4"/>
  <c r="W2290" i="4"/>
  <c r="AB2290" i="4"/>
  <c r="W2063" i="4"/>
  <c r="AB2063" i="4"/>
  <c r="W2405" i="4"/>
  <c r="AB2405" i="4"/>
  <c r="W3563" i="4"/>
  <c r="AB3563" i="4"/>
  <c r="W3390" i="4"/>
  <c r="AB3390" i="4"/>
  <c r="W4495" i="4"/>
  <c r="AB4495" i="4"/>
  <c r="W2173" i="4"/>
  <c r="AB2173" i="4"/>
  <c r="W3210" i="4"/>
  <c r="AB3210" i="4"/>
  <c r="W4394" i="4"/>
  <c r="AB4394" i="4"/>
  <c r="W4173" i="4"/>
  <c r="AB4173" i="4"/>
  <c r="W4636" i="4"/>
  <c r="AB4636" i="4"/>
  <c r="W5527" i="4"/>
  <c r="AB5527" i="4"/>
  <c r="W3986" i="4"/>
  <c r="AB3986" i="4"/>
  <c r="W4275" i="4"/>
  <c r="AB4275" i="4"/>
  <c r="W2184" i="4"/>
  <c r="AB2184" i="4"/>
  <c r="W2224" i="4"/>
  <c r="AB2224" i="4"/>
  <c r="W4418" i="4"/>
  <c r="AB4418" i="4"/>
  <c r="W2152" i="4"/>
  <c r="AB2152" i="4"/>
  <c r="W2848" i="4"/>
  <c r="AB2848" i="4"/>
  <c r="W4337" i="4"/>
  <c r="AB4337" i="4"/>
  <c r="W4427" i="4"/>
  <c r="AB4427" i="4"/>
  <c r="W5697" i="4"/>
  <c r="AB5697" i="4"/>
  <c r="W5432" i="4"/>
  <c r="AB5432" i="4"/>
  <c r="W4708" i="4"/>
  <c r="AB4708" i="4"/>
  <c r="W2047" i="4"/>
  <c r="AB2047" i="4"/>
  <c r="W2511" i="4"/>
  <c r="AB2511" i="4"/>
  <c r="W1921" i="4"/>
  <c r="AB1921" i="4"/>
  <c r="W2789" i="4"/>
  <c r="AB2789" i="4"/>
  <c r="W4300" i="4"/>
  <c r="AB4300" i="4"/>
  <c r="W5277" i="4"/>
  <c r="AB5277" i="4"/>
  <c r="W3141" i="4"/>
  <c r="AB3141" i="4"/>
  <c r="W2116" i="4"/>
  <c r="AB2116" i="4"/>
  <c r="W4953" i="4"/>
  <c r="AB4953" i="4"/>
  <c r="W4343" i="4"/>
  <c r="AB4343" i="4"/>
  <c r="W3378" i="4"/>
  <c r="AB3378" i="4"/>
  <c r="W4259" i="4"/>
  <c r="AB4259" i="4"/>
  <c r="W4777" i="4"/>
  <c r="AB4777" i="4"/>
  <c r="W2486" i="4"/>
  <c r="AB2486" i="4"/>
  <c r="W4442" i="4"/>
  <c r="AB4442" i="4"/>
  <c r="W4998" i="4"/>
  <c r="AB4998" i="4"/>
  <c r="W2524" i="4"/>
  <c r="AB2524" i="4"/>
  <c r="W1970" i="4"/>
  <c r="AB1970" i="4"/>
  <c r="W3445" i="4"/>
  <c r="AB3445" i="4"/>
  <c r="W4617" i="4"/>
  <c r="AB4617" i="4"/>
  <c r="W4876" i="4"/>
  <c r="AB4876" i="4"/>
  <c r="W4281" i="4"/>
  <c r="AB4281" i="4"/>
  <c r="W2908" i="4"/>
  <c r="AB2908" i="4"/>
  <c r="W3912" i="4"/>
  <c r="AB3912" i="4"/>
  <c r="W4350" i="4"/>
  <c r="AB4350" i="4"/>
  <c r="W3918" i="4"/>
  <c r="AB3918" i="4"/>
  <c r="W5219" i="4"/>
  <c r="AB5219" i="4"/>
  <c r="W5334" i="4"/>
  <c r="AB5334" i="4"/>
  <c r="W3843" i="4"/>
  <c r="AB3843" i="4"/>
  <c r="W5658" i="4"/>
  <c r="AB5658" i="4"/>
  <c r="W2209" i="4"/>
  <c r="AB2209" i="4"/>
  <c r="W3030" i="4"/>
  <c r="AB3030" i="4"/>
  <c r="W4134" i="4"/>
  <c r="AB4134" i="4"/>
  <c r="W3233" i="4"/>
  <c r="AB3233" i="4"/>
  <c r="W4826" i="4"/>
  <c r="AB4826" i="4"/>
  <c r="W3739" i="4"/>
  <c r="AB3739" i="4"/>
  <c r="W1996" i="4"/>
  <c r="AB1996" i="4"/>
  <c r="W3876" i="4"/>
  <c r="AB3876" i="4"/>
  <c r="W5167" i="4"/>
  <c r="AB5167" i="4"/>
  <c r="W3636" i="4"/>
  <c r="AB3636" i="4"/>
  <c r="W4895" i="4"/>
  <c r="AB4895" i="4"/>
  <c r="W4724" i="4"/>
  <c r="AB4724" i="4"/>
  <c r="W2952" i="4"/>
  <c r="AB2952" i="4"/>
  <c r="W3520" i="4"/>
  <c r="AB3520" i="4"/>
  <c r="W5386" i="4"/>
  <c r="AB5386" i="4"/>
  <c r="W3943" i="4"/>
  <c r="AB3943" i="4"/>
  <c r="W3707" i="4"/>
  <c r="AB3707" i="4"/>
  <c r="W2248" i="4"/>
  <c r="AB2248" i="4"/>
  <c r="W2030" i="4"/>
  <c r="AB2030" i="4"/>
  <c r="W3284" i="4"/>
  <c r="AB3284" i="4"/>
  <c r="W3152" i="4"/>
  <c r="AB3152" i="4"/>
  <c r="W1977" i="4"/>
  <c r="AB1977" i="4"/>
  <c r="W4570" i="4"/>
  <c r="AB4570" i="4"/>
  <c r="W2102" i="4"/>
  <c r="AB2102" i="4"/>
  <c r="W4082" i="4"/>
  <c r="AB4082" i="4"/>
  <c r="W3477" i="4"/>
  <c r="AB3477" i="4"/>
  <c r="W3198" i="4"/>
  <c r="AB3198" i="4"/>
  <c r="W5819" i="4"/>
  <c r="AB5819" i="4"/>
  <c r="W4838" i="4"/>
  <c r="AB4838" i="4"/>
  <c r="W4368" i="4"/>
  <c r="AB4368" i="4"/>
  <c r="W5572" i="4"/>
  <c r="AB5572" i="4"/>
  <c r="W3504" i="4"/>
  <c r="AB3504" i="4"/>
  <c r="W3004" i="4"/>
  <c r="AB3004" i="4"/>
  <c r="W4128" i="4"/>
  <c r="AB4128" i="4"/>
  <c r="W5105" i="4"/>
  <c r="AB5105" i="4"/>
  <c r="W5743" i="4"/>
  <c r="AB5743" i="4"/>
  <c r="W5052" i="4"/>
  <c r="AB5052" i="4"/>
  <c r="W4677" i="4"/>
  <c r="AB4677" i="4"/>
  <c r="W4460" i="4"/>
  <c r="AB4460" i="4"/>
  <c r="W2277" i="4"/>
  <c r="AB2277" i="4"/>
  <c r="W81" i="4"/>
  <c r="W88" i="4"/>
  <c r="T2470" i="4"/>
  <c r="T5824" i="4"/>
  <c r="T5825" i="4" s="1"/>
  <c r="T5826" i="4" s="1"/>
  <c r="T5527" i="4"/>
  <c r="T5528" i="4" s="1"/>
  <c r="T5529" i="4" s="1"/>
  <c r="U1973" i="4"/>
  <c r="U1974" i="4" s="1"/>
  <c r="T3707" i="4"/>
  <c r="T3708" i="4" s="1"/>
  <c r="T2573" i="4"/>
  <c r="T2280" i="4"/>
  <c r="T2281" i="4" s="1"/>
  <c r="T2282" i="4" s="1"/>
  <c r="T2283" i="4" s="1"/>
  <c r="T2284" i="4" s="1"/>
  <c r="T2285" i="4" s="1"/>
  <c r="T2286" i="4" s="1"/>
  <c r="T2287" i="4" s="1"/>
  <c r="U3238" i="4"/>
  <c r="U3239" i="4" s="1"/>
  <c r="T1921" i="4"/>
  <c r="T1922" i="4" s="1"/>
  <c r="T1923" i="4" s="1"/>
  <c r="T1924" i="4" s="1"/>
  <c r="T1925" i="4" s="1"/>
  <c r="T1926" i="4" s="1"/>
  <c r="T1927" i="4" s="1"/>
  <c r="T1928" i="4" s="1"/>
  <c r="T1929" i="4" s="1"/>
  <c r="T1930" i="4" s="1"/>
  <c r="T1931" i="4" s="1"/>
  <c r="T1932" i="4" s="1"/>
  <c r="T1933" i="4" s="1"/>
  <c r="T1996" i="4"/>
  <c r="T1997" i="4" s="1"/>
  <c r="T1998" i="4" s="1"/>
  <c r="U2209" i="4"/>
  <c r="U2210" i="4" s="1"/>
  <c r="U2211" i="4" s="1"/>
  <c r="U2212" i="4" s="1"/>
  <c r="U2213" i="4" s="1"/>
  <c r="U2214" i="4" s="1"/>
  <c r="U5086" i="4"/>
  <c r="T4841" i="4"/>
  <c r="T4842" i="4" s="1"/>
  <c r="T4843" i="4" s="1"/>
  <c r="T4844" i="4" s="1"/>
  <c r="U3204" i="4"/>
  <c r="U3205" i="4" s="1"/>
  <c r="T3599" i="4"/>
  <c r="T3600" i="4" s="1"/>
  <c r="T3601" i="4" s="1"/>
  <c r="T3602" i="4" s="1"/>
  <c r="T3603" i="4" s="1"/>
  <c r="T3604" i="4" s="1"/>
  <c r="T3605" i="4" s="1"/>
  <c r="T5050" i="4"/>
  <c r="T5051" i="4" s="1"/>
  <c r="T5052" i="4" s="1"/>
  <c r="T5053" i="4" s="1"/>
  <c r="T3325" i="4"/>
  <c r="T3326" i="4" s="1"/>
  <c r="T3327" i="4" s="1"/>
  <c r="T3328" i="4" s="1"/>
  <c r="T3329" i="4" s="1"/>
  <c r="T3330" i="4" s="1"/>
  <c r="T3331" i="4" s="1"/>
  <c r="T3332" i="4" s="1"/>
  <c r="T3910" i="4"/>
  <c r="T3911" i="4" s="1"/>
  <c r="T3912" i="4" s="1"/>
  <c r="T3913" i="4" s="1"/>
  <c r="T5570" i="4"/>
  <c r="T5571" i="4" s="1"/>
  <c r="T5572" i="4" s="1"/>
  <c r="T5573" i="4" s="1"/>
  <c r="T5574" i="4" s="1"/>
  <c r="T5111" i="4"/>
  <c r="T4035" i="4"/>
  <c r="T4036" i="4" s="1"/>
  <c r="T4037" i="4" s="1"/>
  <c r="T4038" i="4" s="1"/>
  <c r="T4039" i="4" s="1"/>
  <c r="T4040" i="4" s="1"/>
  <c r="T4041" i="4" s="1"/>
  <c r="T4042" i="4" s="1"/>
  <c r="T2415" i="4"/>
  <c r="T3841" i="4"/>
  <c r="T3842" i="4" s="1"/>
  <c r="T3843" i="4" s="1"/>
  <c r="T3844" i="4" s="1"/>
  <c r="T3845" i="4" s="1"/>
  <c r="T3846" i="4" s="1"/>
  <c r="T3847" i="4" s="1"/>
  <c r="T3523" i="4"/>
  <c r="T3524" i="4" s="1"/>
  <c r="T3525" i="4" s="1"/>
  <c r="U2068" i="4"/>
  <c r="T2288" i="4"/>
  <c r="T2289" i="4" s="1"/>
  <c r="T2290" i="4" s="1"/>
  <c r="T2291" i="4" s="1"/>
  <c r="T2292" i="4" s="1"/>
  <c r="T2293" i="4" s="1"/>
  <c r="T2294" i="4" s="1"/>
  <c r="T2295" i="4" s="1"/>
  <c r="T2296" i="4" s="1"/>
  <c r="T2297" i="4" s="1"/>
  <c r="T2298" i="4" s="1"/>
  <c r="T2299" i="4" s="1"/>
  <c r="T2300" i="4" s="1"/>
  <c r="T2301" i="4" s="1"/>
  <c r="T2302" i="4" s="1"/>
  <c r="T2303" i="4" s="1"/>
  <c r="T2304" i="4" s="1"/>
  <c r="T1975" i="4"/>
  <c r="T3130" i="4"/>
  <c r="T3131" i="4" s="1"/>
  <c r="T3132" i="4" s="1"/>
  <c r="T5481" i="4"/>
  <c r="T5482" i="4" s="1"/>
  <c r="T5483" i="4" s="1"/>
  <c r="T4642" i="4"/>
  <c r="U3506" i="4"/>
  <c r="T2527" i="4"/>
  <c r="U4280" i="4"/>
  <c r="T5783" i="4"/>
  <c r="U4370" i="4"/>
  <c r="U4372" i="4"/>
  <c r="V4372" i="4" s="1"/>
  <c r="W71" i="4" l="1"/>
  <c r="W3494" i="4"/>
  <c r="AB3494" i="4"/>
  <c r="W2101" i="4"/>
  <c r="AB2101" i="4"/>
  <c r="W2046" i="4"/>
  <c r="AB2046" i="4"/>
  <c r="W3242" i="4"/>
  <c r="AB3242" i="4"/>
  <c r="W3519" i="4"/>
  <c r="AB3519" i="4"/>
  <c r="W3151" i="4"/>
  <c r="AB3151" i="4"/>
  <c r="W3989" i="4"/>
  <c r="AB3989" i="4"/>
  <c r="W4840" i="4"/>
  <c r="AB4840" i="4"/>
  <c r="W4393" i="4"/>
  <c r="AB4393" i="4"/>
  <c r="W3637" i="4"/>
  <c r="AB3637" i="4"/>
  <c r="W4763" i="4"/>
  <c r="AB4763" i="4"/>
  <c r="W2115" i="4"/>
  <c r="AB2115" i="4"/>
  <c r="W4569" i="4"/>
  <c r="AB4569" i="4"/>
  <c r="W4081" i="4"/>
  <c r="AB4081" i="4"/>
  <c r="W3771" i="4"/>
  <c r="AB3771" i="4"/>
  <c r="W2399" i="4"/>
  <c r="AB2399" i="4"/>
  <c r="W3029" i="4"/>
  <c r="AB3029" i="4"/>
  <c r="W5085" i="4"/>
  <c r="AB5085" i="4"/>
  <c r="W5526" i="4"/>
  <c r="AB5526" i="4"/>
  <c r="W4424" i="4"/>
  <c r="AB4424" i="4"/>
  <c r="W4707" i="4"/>
  <c r="AB4707" i="4"/>
  <c r="W2369" i="4"/>
  <c r="AB2369" i="4"/>
  <c r="W3133" i="4"/>
  <c r="AB3133" i="4"/>
  <c r="W4014" i="4"/>
  <c r="AB4014" i="4"/>
  <c r="W4494" i="4"/>
  <c r="AB4494" i="4"/>
  <c r="W2906" i="4"/>
  <c r="AB2906" i="4"/>
  <c r="W4036" i="4"/>
  <c r="AB4036" i="4"/>
  <c r="W3326" i="4"/>
  <c r="AB3326" i="4"/>
  <c r="W2208" i="4"/>
  <c r="AB2208" i="4"/>
  <c r="W5823" i="4"/>
  <c r="AB5823" i="4"/>
  <c r="W3209" i="4"/>
  <c r="AB3209" i="4"/>
  <c r="W2151" i="4"/>
  <c r="AB2151" i="4"/>
  <c r="W3604" i="4"/>
  <c r="AB3604" i="4"/>
  <c r="W4426" i="4"/>
  <c r="AB4426" i="4"/>
  <c r="W4776" i="4"/>
  <c r="AB4776" i="4"/>
  <c r="W4441" i="4"/>
  <c r="AB4441" i="4"/>
  <c r="W1995" i="4"/>
  <c r="AB1995" i="4"/>
  <c r="W2469" i="4"/>
  <c r="AB2469" i="4"/>
  <c r="W2223" i="4"/>
  <c r="AB2223" i="4"/>
  <c r="W4258" i="4"/>
  <c r="AB4258" i="4"/>
  <c r="W5051" i="4"/>
  <c r="AB5051" i="4"/>
  <c r="W4172" i="4"/>
  <c r="AB4172" i="4"/>
  <c r="W2951" i="4"/>
  <c r="AB2951" i="4"/>
  <c r="W4372" i="4"/>
  <c r="AB4372" i="4"/>
  <c r="W5166" i="4"/>
  <c r="AB5166" i="4"/>
  <c r="W4616" i="4"/>
  <c r="AB4616" i="4"/>
  <c r="W4952" i="4"/>
  <c r="AB4952" i="4"/>
  <c r="W5218" i="4"/>
  <c r="AB5218" i="4"/>
  <c r="W1920" i="4"/>
  <c r="AB1920" i="4"/>
  <c r="W4336" i="4"/>
  <c r="AB4336" i="4"/>
  <c r="W5112" i="4"/>
  <c r="AB5112" i="4"/>
  <c r="W3704" i="4"/>
  <c r="AB3704" i="4"/>
  <c r="W5333" i="4"/>
  <c r="AB5333" i="4"/>
  <c r="W1976" i="4"/>
  <c r="AB1976" i="4"/>
  <c r="W5385" i="4"/>
  <c r="AB5385" i="4"/>
  <c r="W3444" i="4"/>
  <c r="AB3444" i="4"/>
  <c r="W5276" i="4"/>
  <c r="AB5276" i="4"/>
  <c r="W5431" i="4"/>
  <c r="AB5431" i="4"/>
  <c r="W3819" i="4"/>
  <c r="AB3819" i="4"/>
  <c r="W3738" i="4"/>
  <c r="AB3738" i="4"/>
  <c r="W4997" i="4"/>
  <c r="AB4997" i="4"/>
  <c r="W4894" i="4"/>
  <c r="AB4894" i="4"/>
  <c r="W4936" i="4"/>
  <c r="AB4936" i="4"/>
  <c r="W3562" i="4"/>
  <c r="AB3562" i="4"/>
  <c r="W5742" i="4"/>
  <c r="AB5742" i="4"/>
  <c r="W3237" i="4"/>
  <c r="AB3237" i="4"/>
  <c r="W4643" i="4"/>
  <c r="AB4643" i="4"/>
  <c r="W2010" i="4"/>
  <c r="AB2010" i="4"/>
  <c r="W5778" i="4"/>
  <c r="AB5778" i="4"/>
  <c r="W4349" i="4"/>
  <c r="AB4349" i="4"/>
  <c r="W2289" i="4"/>
  <c r="AB2289" i="4"/>
  <c r="W5657" i="4"/>
  <c r="AB5657" i="4"/>
  <c r="W2788" i="4"/>
  <c r="AB2788" i="4"/>
  <c r="W2847" i="4"/>
  <c r="AB2847" i="4"/>
  <c r="W3842" i="4"/>
  <c r="AB3842" i="4"/>
  <c r="W5571" i="4"/>
  <c r="AB5571" i="4"/>
  <c r="W5482" i="4"/>
  <c r="AB5482" i="4"/>
  <c r="W3288" i="4"/>
  <c r="AB3288" i="4"/>
  <c r="W2572" i="4"/>
  <c r="AB2572" i="4"/>
  <c r="W3686" i="4"/>
  <c r="AB3686" i="4"/>
  <c r="W4278" i="4"/>
  <c r="AB4278" i="4"/>
  <c r="W3403" i="4"/>
  <c r="AB3403" i="4"/>
  <c r="W4825" i="4"/>
  <c r="AB4825" i="4"/>
  <c r="W2069" i="4"/>
  <c r="AB2069" i="4"/>
  <c r="W3089" i="4"/>
  <c r="AB3089" i="4"/>
  <c r="W3911" i="4"/>
  <c r="AB3911" i="4"/>
  <c r="W3203" i="4"/>
  <c r="AB3203" i="4"/>
  <c r="W4875" i="4"/>
  <c r="AB4875" i="4"/>
  <c r="W3142" i="4"/>
  <c r="AB3142" i="4"/>
  <c r="W3002" i="4"/>
  <c r="AB3002" i="4"/>
  <c r="W4534" i="4"/>
  <c r="AB4534" i="4"/>
  <c r="W3706" i="4"/>
  <c r="AB3706" i="4"/>
  <c r="U3507" i="4"/>
  <c r="V3507" i="4" s="1"/>
  <c r="T3709" i="4"/>
  <c r="T3710" i="4" s="1"/>
  <c r="T5784" i="4"/>
  <c r="T5785" i="4" s="1"/>
  <c r="T5786" i="4" s="1"/>
  <c r="U2215" i="4"/>
  <c r="U2216" i="4" s="1"/>
  <c r="U2217" i="4" s="1"/>
  <c r="U2218" i="4" s="1"/>
  <c r="U2219" i="4" s="1"/>
  <c r="T1976" i="4"/>
  <c r="T1977" i="4" s="1"/>
  <c r="T1978" i="4" s="1"/>
  <c r="T1979" i="4" s="1"/>
  <c r="T1980" i="4" s="1"/>
  <c r="T1981" i="4" s="1"/>
  <c r="T1982" i="4" s="1"/>
  <c r="T1983" i="4" s="1"/>
  <c r="T1984" i="4" s="1"/>
  <c r="T1985" i="4" s="1"/>
  <c r="T1986" i="4" s="1"/>
  <c r="T1987" i="4" s="1"/>
  <c r="T1988" i="4" s="1"/>
  <c r="T1989" i="4" s="1"/>
  <c r="T1990" i="4" s="1"/>
  <c r="T1991" i="4" s="1"/>
  <c r="T1999" i="4"/>
  <c r="T2000" i="4" s="1"/>
  <c r="T2001" i="4" s="1"/>
  <c r="T2002" i="4" s="1"/>
  <c r="T2003" i="4" s="1"/>
  <c r="T2004" i="4" s="1"/>
  <c r="T2005" i="4" s="1"/>
  <c r="T2006" i="4" s="1"/>
  <c r="T2007" i="4" s="1"/>
  <c r="T2528" i="4"/>
  <c r="T4643" i="4"/>
  <c r="T4644" i="4" s="1"/>
  <c r="T4645" i="4" s="1"/>
  <c r="T5112" i="4"/>
  <c r="T5113" i="4" s="1"/>
  <c r="T5114" i="4" s="1"/>
  <c r="U4281" i="4"/>
  <c r="U4282" i="4" s="1"/>
  <c r="U4283" i="4" s="1"/>
  <c r="U2069" i="4"/>
  <c r="U2070" i="4" s="1"/>
  <c r="U2071" i="4" s="1"/>
  <c r="U2072" i="4" s="1"/>
  <c r="U2073" i="4" s="1"/>
  <c r="U4371" i="4"/>
  <c r="V4371" i="4" s="1"/>
  <c r="T2367" i="4"/>
  <c r="T4713" i="4"/>
  <c r="T4492" i="4"/>
  <c r="T4493" i="4" s="1"/>
  <c r="T4494" i="4" s="1"/>
  <c r="T4495" i="4" s="1"/>
  <c r="T4496" i="4" s="1"/>
  <c r="T3246" i="4"/>
  <c r="T3247" i="4" s="1"/>
  <c r="T3248" i="4" s="1"/>
  <c r="T3249" i="4" s="1"/>
  <c r="T3250" i="4" s="1"/>
  <c r="T3251" i="4" s="1"/>
  <c r="T3252" i="4" s="1"/>
  <c r="T5661" i="4"/>
  <c r="T2786" i="4"/>
  <c r="T2787" i="4" s="1"/>
  <c r="T2788" i="4" s="1"/>
  <c r="T2789" i="4" s="1"/>
  <c r="T2790" i="4" s="1"/>
  <c r="T2791" i="4" s="1"/>
  <c r="T2792" i="4" s="1"/>
  <c r="T2793" i="4" s="1"/>
  <c r="T2794" i="4" s="1"/>
  <c r="T2795" i="4" s="1"/>
  <c r="T2796" i="4" s="1"/>
  <c r="T2797" i="4" s="1"/>
  <c r="T2798" i="4" s="1"/>
  <c r="T2149" i="4"/>
  <c r="T2150" i="4" s="1"/>
  <c r="T2151" i="4" s="1"/>
  <c r="T2152" i="4" s="1"/>
  <c r="T2153" i="4" s="1"/>
  <c r="T2154" i="4" s="1"/>
  <c r="T2155" i="4" s="1"/>
  <c r="T2156" i="4" s="1"/>
  <c r="T2157" i="4" s="1"/>
  <c r="T2158" i="4" s="1"/>
  <c r="T2159" i="4" s="1"/>
  <c r="T2160" i="4" s="1"/>
  <c r="T2161" i="4" s="1"/>
  <c r="T2162" i="4" s="1"/>
  <c r="T2163" i="4" s="1"/>
  <c r="T2164" i="4" s="1"/>
  <c r="T2165" i="4" s="1"/>
  <c r="T2166" i="4" s="1"/>
  <c r="T2904" i="4"/>
  <c r="T2905" i="4" s="1"/>
  <c r="T2906" i="4" s="1"/>
  <c r="T2907" i="4" s="1"/>
  <c r="T2908" i="4" s="1"/>
  <c r="T2909" i="4" s="1"/>
  <c r="T2910" i="4" s="1"/>
  <c r="T2911" i="4" s="1"/>
  <c r="T2912" i="4" s="1"/>
  <c r="T2913" i="4" s="1"/>
  <c r="T2914" i="4" s="1"/>
  <c r="T2915" i="4" s="1"/>
  <c r="T2200" i="4"/>
  <c r="T3489" i="4"/>
  <c r="T3490" i="4" s="1"/>
  <c r="T3491" i="4" s="1"/>
  <c r="T3492" i="4" s="1"/>
  <c r="U4439" i="4"/>
  <c r="U3206" i="4"/>
  <c r="U3207" i="4" s="1"/>
  <c r="U3208" i="4" s="1"/>
  <c r="U3209" i="4" s="1"/>
  <c r="U3210" i="4" s="1"/>
  <c r="T3008" i="4"/>
  <c r="T3009" i="4" s="1"/>
  <c r="T3010" i="4" s="1"/>
  <c r="T2099" i="4"/>
  <c r="T4873" i="4"/>
  <c r="T4874" i="4" s="1"/>
  <c r="T4875" i="4" s="1"/>
  <c r="T4876" i="4" s="1"/>
  <c r="T4877" i="4" s="1"/>
  <c r="T4878" i="4" s="1"/>
  <c r="T4879" i="4" s="1"/>
  <c r="T3087" i="4"/>
  <c r="T3088" i="4" s="1"/>
  <c r="T3089" i="4" s="1"/>
  <c r="T3090" i="4" s="1"/>
  <c r="T3091" i="4" s="1"/>
  <c r="T4781" i="4"/>
  <c r="T2044" i="4"/>
  <c r="T2045" i="4" s="1"/>
  <c r="T2046" i="4" s="1"/>
  <c r="T2047" i="4" s="1"/>
  <c r="T2048" i="4" s="1"/>
  <c r="T2049" i="4" s="1"/>
  <c r="T2050" i="4" s="1"/>
  <c r="T2051" i="4" s="1"/>
  <c r="T2052" i="4" s="1"/>
  <c r="T2053" i="4" s="1"/>
  <c r="T2054" i="4" s="1"/>
  <c r="T2055" i="4" s="1"/>
  <c r="T2056" i="4" s="1"/>
  <c r="T2057" i="4" s="1"/>
  <c r="T2058" i="4" s="1"/>
  <c r="T2059" i="4" s="1"/>
  <c r="T2060" i="4" s="1"/>
  <c r="T2061" i="4" s="1"/>
  <c r="U3702" i="4"/>
  <c r="U3240" i="4"/>
  <c r="U3241" i="4" s="1"/>
  <c r="U3242" i="4" s="1"/>
  <c r="U3243" i="4" s="1"/>
  <c r="T4256" i="4"/>
  <c r="T4257" i="4" s="1"/>
  <c r="T4258" i="4" s="1"/>
  <c r="T4259" i="4" s="1"/>
  <c r="T4260" i="4" s="1"/>
  <c r="T4261" i="4" s="1"/>
  <c r="T4262" i="4" s="1"/>
  <c r="T5429" i="4"/>
  <c r="T5430" i="4" s="1"/>
  <c r="T5431" i="4" s="1"/>
  <c r="T5432" i="4" s="1"/>
  <c r="T5433" i="4" s="1"/>
  <c r="T5434" i="4" s="1"/>
  <c r="T5740" i="4"/>
  <c r="T5741" i="4" s="1"/>
  <c r="T5742" i="4" s="1"/>
  <c r="T5743" i="4" s="1"/>
  <c r="T5744" i="4" s="1"/>
  <c r="T4898" i="4"/>
  <c r="T2113" i="4"/>
  <c r="T2114" i="4" s="1"/>
  <c r="T2115" i="4" s="1"/>
  <c r="T2116" i="4" s="1"/>
  <c r="T2117" i="4" s="1"/>
  <c r="T2118" i="4" s="1"/>
  <c r="T2119" i="4" s="1"/>
  <c r="T2120" i="4" s="1"/>
  <c r="T2121" i="4" s="1"/>
  <c r="T2122" i="4" s="1"/>
  <c r="T2123" i="4" s="1"/>
  <c r="T2124" i="4" s="1"/>
  <c r="T2125" i="4" s="1"/>
  <c r="T2126" i="4" s="1"/>
  <c r="T2127" i="4" s="1"/>
  <c r="T2128" i="4" s="1"/>
  <c r="T2129" i="4" s="1"/>
  <c r="T2130" i="4" s="1"/>
  <c r="T2131" i="4" s="1"/>
  <c r="U3267" i="4"/>
  <c r="T4956" i="4"/>
  <c r="T2845" i="4"/>
  <c r="T2846" i="4" s="1"/>
  <c r="T2847" i="4" s="1"/>
  <c r="T2848" i="4" s="1"/>
  <c r="T2849" i="4" s="1"/>
  <c r="T2850" i="4" s="1"/>
  <c r="T2851" i="4" s="1"/>
  <c r="T2852" i="4" s="1"/>
  <c r="T2853" i="4" s="1"/>
  <c r="T2854" i="4" s="1"/>
  <c r="T2855" i="4" s="1"/>
  <c r="T2856" i="4" s="1"/>
  <c r="T2857" i="4" s="1"/>
  <c r="T2008" i="4"/>
  <c r="T5383" i="4"/>
  <c r="T5384" i="4" s="1"/>
  <c r="T5385" i="4" s="1"/>
  <c r="T5386" i="4" s="1"/>
  <c r="W3814" i="4" l="1"/>
  <c r="AB3814" i="4"/>
  <c r="W3168" i="4"/>
  <c r="AB3168" i="4"/>
  <c r="W4257" i="4"/>
  <c r="AB4257" i="4"/>
  <c r="W2968" i="4"/>
  <c r="AB2968" i="4"/>
  <c r="W2787" i="4"/>
  <c r="AB2787" i="4"/>
  <c r="W4694" i="4"/>
  <c r="AB4694" i="4"/>
  <c r="W3137" i="4"/>
  <c r="AB3137" i="4"/>
  <c r="W5217" i="4"/>
  <c r="AB5217" i="4"/>
  <c r="W3088" i="4"/>
  <c r="AB3088" i="4"/>
  <c r="W4440" i="4"/>
  <c r="AB4440" i="4"/>
  <c r="W4371" i="4"/>
  <c r="AB4371" i="4"/>
  <c r="W2214" i="4"/>
  <c r="AB2214" i="4"/>
  <c r="W3402" i="4"/>
  <c r="AB3402" i="4"/>
  <c r="W4957" i="4"/>
  <c r="AB4957" i="4"/>
  <c r="W5165" i="4"/>
  <c r="AB5165" i="4"/>
  <c r="W4035" i="4"/>
  <c r="AB4035" i="4"/>
  <c r="W4370" i="4"/>
  <c r="AB4370" i="4"/>
  <c r="W4009" i="4"/>
  <c r="AB4009" i="4"/>
  <c r="W3682" i="4"/>
  <c r="AB3682" i="4"/>
  <c r="W4874" i="4"/>
  <c r="AB4874" i="4"/>
  <c r="W5570" i="4"/>
  <c r="AB5570" i="4"/>
  <c r="W5662" i="4"/>
  <c r="AB5662" i="4"/>
  <c r="W5783" i="4"/>
  <c r="AB5783" i="4"/>
  <c r="W3493" i="4"/>
  <c r="AB3493" i="4"/>
  <c r="W3737" i="4"/>
  <c r="AB3737" i="4"/>
  <c r="W3241" i="4"/>
  <c r="AB3241" i="4"/>
  <c r="W2068" i="4"/>
  <c r="AB2068" i="4"/>
  <c r="W4080" i="4"/>
  <c r="AB4080" i="4"/>
  <c r="W2100" i="4"/>
  <c r="AB2100" i="4"/>
  <c r="W2201" i="4"/>
  <c r="AB2201" i="4"/>
  <c r="W3708" i="4"/>
  <c r="AB3708" i="4"/>
  <c r="W3014" i="4"/>
  <c r="AB3014" i="4"/>
  <c r="W4150" i="4"/>
  <c r="AB4150" i="4"/>
  <c r="W2114" i="4"/>
  <c r="AB2114" i="4"/>
  <c r="W5332" i="4"/>
  <c r="AB5332" i="4"/>
  <c r="W4493" i="4"/>
  <c r="AB4493" i="4"/>
  <c r="W4280" i="4"/>
  <c r="AB4280" i="4"/>
  <c r="W3507" i="4"/>
  <c r="AB3507" i="4"/>
  <c r="W3047" i="4"/>
  <c r="AB3047" i="4"/>
  <c r="W2222" i="4"/>
  <c r="AB2222" i="4"/>
  <c r="W4392" i="4"/>
  <c r="AB4392" i="4"/>
  <c r="W5050" i="4"/>
  <c r="AB5050" i="4"/>
  <c r="W2905" i="4"/>
  <c r="AB2905" i="4"/>
  <c r="W3506" i="4"/>
  <c r="AB3506" i="4"/>
  <c r="W3561" i="4"/>
  <c r="AB3561" i="4"/>
  <c r="W4171" i="4"/>
  <c r="AB4171" i="4"/>
  <c r="W4899" i="4"/>
  <c r="AB4899" i="4"/>
  <c r="W3703" i="4"/>
  <c r="AB3703" i="4"/>
  <c r="W4404" i="4"/>
  <c r="AB4404" i="4"/>
  <c r="W4361" i="4"/>
  <c r="AB4361" i="4"/>
  <c r="W5111" i="4"/>
  <c r="AB5111" i="4"/>
  <c r="W3635" i="4"/>
  <c r="AB3635" i="4"/>
  <c r="W3379" i="4"/>
  <c r="AB3379" i="4"/>
  <c r="W3841" i="4"/>
  <c r="AB3841" i="4"/>
  <c r="W2288" i="4"/>
  <c r="AB2288" i="4"/>
  <c r="W4714" i="4"/>
  <c r="AB4714" i="4"/>
  <c r="W5384" i="4"/>
  <c r="AB5384" i="4"/>
  <c r="W4568" i="4"/>
  <c r="AB4568" i="4"/>
  <c r="W4996" i="4"/>
  <c r="AB4996" i="4"/>
  <c r="W3021" i="4"/>
  <c r="AB3021" i="4"/>
  <c r="W3601" i="4"/>
  <c r="AB3601" i="4"/>
  <c r="W2150" i="4"/>
  <c r="AB2150" i="4"/>
  <c r="W4642" i="4"/>
  <c r="AB4642" i="4"/>
  <c r="W4615" i="4"/>
  <c r="AB4615" i="4"/>
  <c r="W5741" i="4"/>
  <c r="AB5741" i="4"/>
  <c r="W2045" i="4"/>
  <c r="AB2045" i="4"/>
  <c r="W3963" i="4"/>
  <c r="AB3963" i="4"/>
  <c r="W4480" i="4"/>
  <c r="AB4480" i="4"/>
  <c r="W2846" i="4"/>
  <c r="AB2846" i="4"/>
  <c r="W3132" i="4"/>
  <c r="AB3132" i="4"/>
  <c r="W3894" i="4"/>
  <c r="AB3894" i="4"/>
  <c r="W4935" i="4"/>
  <c r="AB4935" i="4"/>
  <c r="W2527" i="4"/>
  <c r="AB2527" i="4"/>
  <c r="W2009" i="4"/>
  <c r="AB2009" i="4"/>
  <c r="W5430" i="4"/>
  <c r="AB5430" i="4"/>
  <c r="W5275" i="4"/>
  <c r="AB5275" i="4"/>
  <c r="W3208" i="4"/>
  <c r="AB3208" i="4"/>
  <c r="W5481" i="4"/>
  <c r="AB5481" i="4"/>
  <c r="W2368" i="4"/>
  <c r="AB2368" i="4"/>
  <c r="W4760" i="4"/>
  <c r="AB4760" i="4"/>
  <c r="W3910" i="4"/>
  <c r="AB3910" i="4"/>
  <c r="W3015" i="4"/>
  <c r="AB3015" i="4"/>
  <c r="W4335" i="4"/>
  <c r="AB4335" i="4"/>
  <c r="W3443" i="4"/>
  <c r="AB3443" i="4"/>
  <c r="W3523" i="4"/>
  <c r="AB3523" i="4"/>
  <c r="W4782" i="4"/>
  <c r="AB4782" i="4"/>
  <c r="W4822" i="4"/>
  <c r="AB4822" i="4"/>
  <c r="W3325" i="4"/>
  <c r="AB3325" i="4"/>
  <c r="W4319" i="4"/>
  <c r="AB4319" i="4"/>
  <c r="W1975" i="4"/>
  <c r="AB1975" i="4"/>
  <c r="T2009" i="4"/>
  <c r="T2010" i="4" s="1"/>
  <c r="T2011" i="4" s="1"/>
  <c r="T2012" i="4" s="1"/>
  <c r="T2013" i="4" s="1"/>
  <c r="T2014" i="4" s="1"/>
  <c r="T2015" i="4" s="1"/>
  <c r="T2016" i="4" s="1"/>
  <c r="T2017" i="4" s="1"/>
  <c r="T2018" i="4" s="1"/>
  <c r="T2019" i="4" s="1"/>
  <c r="T2020" i="4" s="1"/>
  <c r="T2021" i="4" s="1"/>
  <c r="T2022" i="4" s="1"/>
  <c r="T2023" i="4" s="1"/>
  <c r="T2024" i="4" s="1"/>
  <c r="T2025" i="4" s="1"/>
  <c r="T4899" i="4"/>
  <c r="T4900" i="4" s="1"/>
  <c r="T4901" i="4" s="1"/>
  <c r="T4902" i="4" s="1"/>
  <c r="U4440" i="4"/>
  <c r="U4441" i="4" s="1"/>
  <c r="U4442" i="4" s="1"/>
  <c r="U4443" i="4" s="1"/>
  <c r="T4714" i="4"/>
  <c r="T4715" i="4" s="1"/>
  <c r="T4716" i="4" s="1"/>
  <c r="T3493" i="4"/>
  <c r="T3494" i="4" s="1"/>
  <c r="U2074" i="4"/>
  <c r="U2075" i="4" s="1"/>
  <c r="U2076" i="4" s="1"/>
  <c r="U3244" i="4"/>
  <c r="U3245" i="4" s="1"/>
  <c r="T4782" i="4"/>
  <c r="T4783" i="4" s="1"/>
  <c r="T4784" i="4" s="1"/>
  <c r="T4785" i="4" s="1"/>
  <c r="T2201" i="4"/>
  <c r="T2202" i="4" s="1"/>
  <c r="T2368" i="4"/>
  <c r="T2369" i="4" s="1"/>
  <c r="T2370" i="4" s="1"/>
  <c r="T4957" i="4"/>
  <c r="T4958" i="4" s="1"/>
  <c r="T4959" i="4" s="1"/>
  <c r="T4960" i="4" s="1"/>
  <c r="T5662" i="4"/>
  <c r="T5663" i="4" s="1"/>
  <c r="T5664" i="4" s="1"/>
  <c r="T5665" i="4" s="1"/>
  <c r="U3703" i="4"/>
  <c r="U3704" i="4" s="1"/>
  <c r="U3705" i="4" s="1"/>
  <c r="T2100" i="4"/>
  <c r="T2101" i="4" s="1"/>
  <c r="T2102" i="4" s="1"/>
  <c r="T2103" i="4" s="1"/>
  <c r="T2104" i="4" s="1"/>
  <c r="T2105" i="4" s="1"/>
  <c r="T2106" i="4" s="1"/>
  <c r="T2107" i="4" s="1"/>
  <c r="T2108" i="4" s="1"/>
  <c r="T2109" i="4" s="1"/>
  <c r="T2110" i="4" s="1"/>
  <c r="T2111" i="4" s="1"/>
  <c r="T2112" i="4" s="1"/>
  <c r="U3269" i="4"/>
  <c r="V3269" i="4" s="1"/>
  <c r="U3268" i="4"/>
  <c r="V3268" i="4" s="1"/>
  <c r="U4333" i="4"/>
  <c r="U4334" i="4" s="1"/>
  <c r="U4335" i="4" s="1"/>
  <c r="U4336" i="4" s="1"/>
  <c r="U4337" i="4" s="1"/>
  <c r="U4338" i="4" s="1"/>
  <c r="T2220" i="4"/>
  <c r="T2221" i="4" s="1"/>
  <c r="T2222" i="4" s="1"/>
  <c r="T2223" i="4" s="1"/>
  <c r="T2224" i="4" s="1"/>
  <c r="T2225" i="4" s="1"/>
  <c r="T2226" i="4" s="1"/>
  <c r="T2227" i="4" s="1"/>
  <c r="T2228" i="4" s="1"/>
  <c r="T2229" i="4" s="1"/>
  <c r="T2230" i="4" s="1"/>
  <c r="T2231" i="4" s="1"/>
  <c r="T2232" i="4" s="1"/>
  <c r="T2233" i="4" s="1"/>
  <c r="T2234" i="4" s="1"/>
  <c r="T2235" i="4" s="1"/>
  <c r="T2236" i="4" s="1"/>
  <c r="T2237" i="4" s="1"/>
  <c r="T2238" i="4" s="1"/>
  <c r="T5484" i="4"/>
  <c r="T5215" i="4"/>
  <c r="T5216" i="4" s="1"/>
  <c r="T5217" i="4" s="1"/>
  <c r="T5218" i="4" s="1"/>
  <c r="T5219" i="4" s="1"/>
  <c r="T5220" i="4" s="1"/>
  <c r="U100" i="4"/>
  <c r="AB101" i="4"/>
  <c r="U3599" i="4"/>
  <c r="T5575" i="4"/>
  <c r="T3559" i="4"/>
  <c r="T3560" i="4" s="1"/>
  <c r="T3561" i="4" s="1"/>
  <c r="T3562" i="4" s="1"/>
  <c r="T3563" i="4" s="1"/>
  <c r="T3564" i="4" s="1"/>
  <c r="T3565" i="4" s="1"/>
  <c r="T3566" i="4" s="1"/>
  <c r="T5745" i="4"/>
  <c r="T5330" i="4"/>
  <c r="T5331" i="4" s="1"/>
  <c r="T5332" i="4" s="1"/>
  <c r="T5333" i="4" s="1"/>
  <c r="T5334" i="4" s="1"/>
  <c r="T5335" i="4" s="1"/>
  <c r="T3633" i="4"/>
  <c r="T3634" i="4" s="1"/>
  <c r="T3635" i="4" s="1"/>
  <c r="T3636" i="4" s="1"/>
  <c r="T3637" i="4" s="1"/>
  <c r="T3638" i="4" s="1"/>
  <c r="T3639" i="4" s="1"/>
  <c r="T3640" i="4" s="1"/>
  <c r="T4566" i="4"/>
  <c r="T4567" i="4" s="1"/>
  <c r="T4568" i="4" s="1"/>
  <c r="T4569" i="4" s="1"/>
  <c r="T4570" i="4" s="1"/>
  <c r="T3734" i="4"/>
  <c r="T3735" i="4" s="1"/>
  <c r="U3130" i="4"/>
  <c r="U3131" i="4" s="1"/>
  <c r="U3132" i="4" s="1"/>
  <c r="U3133" i="4" s="1"/>
  <c r="U3270" i="4"/>
  <c r="T2062" i="4"/>
  <c r="T5054" i="4"/>
  <c r="T2167" i="4"/>
  <c r="T3253" i="4"/>
  <c r="T3254" i="4" s="1"/>
  <c r="T5273" i="4"/>
  <c r="T5274" i="4" s="1"/>
  <c r="T5275" i="4" s="1"/>
  <c r="T5276" i="4" s="1"/>
  <c r="T5277" i="4" s="1"/>
  <c r="W3813" i="4" l="1"/>
  <c r="AB3813" i="4"/>
  <c r="W4934" i="4"/>
  <c r="AB4934" i="4"/>
  <c r="W3045" i="4"/>
  <c r="AB3045" i="4"/>
  <c r="W2099" i="4"/>
  <c r="AB2099" i="4"/>
  <c r="W2073" i="4"/>
  <c r="AB2073" i="4"/>
  <c r="W4079" i="4"/>
  <c r="AB4079" i="4"/>
  <c r="W2786" i="4"/>
  <c r="AB2786" i="4"/>
  <c r="W3790" i="4"/>
  <c r="AB3790" i="4"/>
  <c r="W5485" i="4"/>
  <c r="AB5485" i="4"/>
  <c r="W5383" i="4"/>
  <c r="AB5383" i="4"/>
  <c r="W4479" i="4"/>
  <c r="AB4479" i="4"/>
  <c r="W4873" i="4"/>
  <c r="AB4873" i="4"/>
  <c r="W3374" i="4"/>
  <c r="AB3374" i="4"/>
  <c r="W3702" i="4"/>
  <c r="AB3702" i="4"/>
  <c r="W3492" i="4"/>
  <c r="AB3492" i="4"/>
  <c r="W4391" i="4"/>
  <c r="AB4391" i="4"/>
  <c r="W3560" i="4"/>
  <c r="AB3560" i="4"/>
  <c r="W3916" i="4"/>
  <c r="AB3916" i="4"/>
  <c r="W3681" i="4"/>
  <c r="AB3681" i="4"/>
  <c r="W5661" i="4"/>
  <c r="AB5661" i="4"/>
  <c r="W4713" i="4"/>
  <c r="AB4713" i="4"/>
  <c r="W5164" i="4"/>
  <c r="AB5164" i="4"/>
  <c r="W2845" i="4"/>
  <c r="AB2845" i="4"/>
  <c r="W4567" i="4"/>
  <c r="AB4567" i="4"/>
  <c r="W5576" i="4"/>
  <c r="AB5576" i="4"/>
  <c r="W4995" i="4"/>
  <c r="AB4995" i="4"/>
  <c r="W5274" i="4"/>
  <c r="AB5274" i="4"/>
  <c r="W3167" i="4"/>
  <c r="AB3167" i="4"/>
  <c r="W4956" i="4"/>
  <c r="AB4956" i="4"/>
  <c r="W4439" i="4"/>
  <c r="AB4439" i="4"/>
  <c r="W3488" i="4"/>
  <c r="AB3488" i="4"/>
  <c r="W2904" i="4"/>
  <c r="AB2904" i="4"/>
  <c r="W3401" i="4"/>
  <c r="AB3401" i="4"/>
  <c r="W3600" i="4"/>
  <c r="AB3600" i="4"/>
  <c r="W2221" i="4"/>
  <c r="AB2221" i="4"/>
  <c r="W2113" i="4"/>
  <c r="AB2113" i="4"/>
  <c r="W3206" i="4"/>
  <c r="AB3206" i="4"/>
  <c r="W2367" i="4"/>
  <c r="AB2367" i="4"/>
  <c r="W4898" i="4"/>
  <c r="AB4898" i="4"/>
  <c r="W3240" i="4"/>
  <c r="AB3240" i="4"/>
  <c r="W4334" i="4"/>
  <c r="AB4334" i="4"/>
  <c r="W4759" i="4"/>
  <c r="AB4759" i="4"/>
  <c r="W2149" i="4"/>
  <c r="AB2149" i="4"/>
  <c r="W5055" i="4"/>
  <c r="AB5055" i="4"/>
  <c r="W5429" i="4"/>
  <c r="AB5429" i="4"/>
  <c r="W3962" i="4"/>
  <c r="AB3962" i="4"/>
  <c r="W2200" i="4"/>
  <c r="AB2200" i="4"/>
  <c r="W2008" i="4"/>
  <c r="AB2008" i="4"/>
  <c r="W5740" i="4"/>
  <c r="AB5740" i="4"/>
  <c r="W3634" i="4"/>
  <c r="AB3634" i="4"/>
  <c r="W2044" i="4"/>
  <c r="AB2044" i="4"/>
  <c r="W3735" i="4"/>
  <c r="AB3735" i="4"/>
  <c r="W3314" i="4"/>
  <c r="AB3314" i="4"/>
  <c r="W3609" i="4"/>
  <c r="AB3609" i="4"/>
  <c r="W4553" i="4"/>
  <c r="AB4553" i="4"/>
  <c r="W4693" i="4"/>
  <c r="AB4693" i="4"/>
  <c r="W3087" i="4"/>
  <c r="AB3087" i="4"/>
  <c r="W5216" i="4"/>
  <c r="AB5216" i="4"/>
  <c r="W3267" i="4"/>
  <c r="AB3267" i="4"/>
  <c r="W4781" i="4"/>
  <c r="AB4781" i="4"/>
  <c r="W2967" i="4"/>
  <c r="AB2967" i="4"/>
  <c r="W4318" i="4"/>
  <c r="AB4318" i="4"/>
  <c r="W3131" i="4"/>
  <c r="AB3131" i="4"/>
  <c r="W4492" i="4"/>
  <c r="AB4492" i="4"/>
  <c r="W4256" i="4"/>
  <c r="AB4256" i="4"/>
  <c r="W4614" i="4"/>
  <c r="AB4614" i="4"/>
  <c r="W5331" i="4"/>
  <c r="AB5331" i="4"/>
  <c r="W3268" i="4"/>
  <c r="AB3268" i="4"/>
  <c r="W4149" i="4"/>
  <c r="AB4149" i="4"/>
  <c r="W4821" i="4"/>
  <c r="AB4821" i="4"/>
  <c r="W3893" i="4"/>
  <c r="AB3893" i="4"/>
  <c r="W3011" i="4"/>
  <c r="AB3011" i="4"/>
  <c r="W4008" i="4"/>
  <c r="AB4008" i="4"/>
  <c r="W4170" i="4"/>
  <c r="AB4170" i="4"/>
  <c r="W3269" i="4"/>
  <c r="AB3269" i="4"/>
  <c r="W3243" i="4"/>
  <c r="AB3243" i="4"/>
  <c r="W101" i="4"/>
  <c r="AB100" i="4"/>
  <c r="U101" i="4"/>
  <c r="U102" i="4" s="1"/>
  <c r="T5746" i="4"/>
  <c r="T5747" i="4" s="1"/>
  <c r="T5748" i="4" s="1"/>
  <c r="T3255" i="4"/>
  <c r="T3256" i="4" s="1"/>
  <c r="T3257" i="4" s="1"/>
  <c r="T3258" i="4" s="1"/>
  <c r="T5576" i="4"/>
  <c r="T5577" i="4" s="1"/>
  <c r="T5578" i="4" s="1"/>
  <c r="T5579" i="4" s="1"/>
  <c r="U4339" i="4"/>
  <c r="U3600" i="4"/>
  <c r="U3601" i="4" s="1"/>
  <c r="T5485" i="4"/>
  <c r="T5486" i="4" s="1"/>
  <c r="T5487" i="4" s="1"/>
  <c r="T5488" i="4" s="1"/>
  <c r="T5055" i="4"/>
  <c r="T5056" i="4" s="1"/>
  <c r="T5057" i="4" s="1"/>
  <c r="T5058" i="4" s="1"/>
  <c r="U3271" i="4"/>
  <c r="V3271" i="4" s="1"/>
  <c r="T2132" i="4"/>
  <c r="T3736" i="4"/>
  <c r="T3737" i="4" s="1"/>
  <c r="T3738" i="4" s="1"/>
  <c r="T3739" i="4" s="1"/>
  <c r="T3740" i="4" s="1"/>
  <c r="T3741" i="4" s="1"/>
  <c r="T4389" i="4"/>
  <c r="T4390" i="4" s="1"/>
  <c r="T4391" i="4" s="1"/>
  <c r="T4392" i="4" s="1"/>
  <c r="T4393" i="4" s="1"/>
  <c r="T4394" i="4" s="1"/>
  <c r="T4395" i="4" s="1"/>
  <c r="T4396" i="4" s="1"/>
  <c r="T4397" i="4" s="1"/>
  <c r="T3914" i="4"/>
  <c r="U4006" i="4"/>
  <c r="U4007" i="4" s="1"/>
  <c r="U4008" i="4" s="1"/>
  <c r="U4009" i="4" s="1"/>
  <c r="T5387" i="4"/>
  <c r="T4932" i="4"/>
  <c r="T4933" i="4" s="1"/>
  <c r="T4934" i="4" s="1"/>
  <c r="T4935" i="4" s="1"/>
  <c r="T4936" i="4" s="1"/>
  <c r="T4497" i="4"/>
  <c r="T5162" i="4"/>
  <c r="T5163" i="4" s="1"/>
  <c r="T5164" i="4" s="1"/>
  <c r="T5165" i="4" s="1"/>
  <c r="T5166" i="4" s="1"/>
  <c r="T5167" i="4" s="1"/>
  <c r="T2305" i="4"/>
  <c r="T4263" i="4"/>
  <c r="U4355" i="4"/>
  <c r="U4356" i="4" s="1"/>
  <c r="T5435" i="4"/>
  <c r="T4880" i="4"/>
  <c r="V102" i="4" l="1"/>
  <c r="AB102" i="4" s="1"/>
  <c r="W3373" i="4"/>
  <c r="AB3373" i="4"/>
  <c r="W5215" i="4"/>
  <c r="AB5215" i="4"/>
  <c r="W5575" i="4"/>
  <c r="AB5575" i="4"/>
  <c r="W3044" i="4"/>
  <c r="AB3044" i="4"/>
  <c r="W4007" i="4"/>
  <c r="AB4007" i="4"/>
  <c r="W3254" i="4"/>
  <c r="AB3254" i="4"/>
  <c r="W4312" i="4"/>
  <c r="AB4312" i="4"/>
  <c r="W3608" i="4"/>
  <c r="AB3608" i="4"/>
  <c r="W4690" i="4"/>
  <c r="AB4690" i="4"/>
  <c r="W5745" i="4"/>
  <c r="AB5745" i="4"/>
  <c r="W4881" i="4"/>
  <c r="AB4881" i="4"/>
  <c r="W3271" i="4"/>
  <c r="AB3271" i="4"/>
  <c r="W4566" i="4"/>
  <c r="AB4566" i="4"/>
  <c r="W3955" i="4"/>
  <c r="AB3955" i="4"/>
  <c r="W3546" i="4"/>
  <c r="AB3546" i="4"/>
  <c r="W2921" i="4"/>
  <c r="AB2921" i="4"/>
  <c r="W4994" i="4"/>
  <c r="AB4994" i="4"/>
  <c r="W3270" i="4"/>
  <c r="AB3270" i="4"/>
  <c r="W3467" i="4"/>
  <c r="AB3467" i="4"/>
  <c r="W4060" i="4"/>
  <c r="AB4060" i="4"/>
  <c r="W5330" i="4"/>
  <c r="AB5330" i="4"/>
  <c r="W4933" i="4"/>
  <c r="AB4933" i="4"/>
  <c r="W2806" i="4"/>
  <c r="AB2806" i="4"/>
  <c r="W4143" i="4"/>
  <c r="AB4143" i="4"/>
  <c r="W3789" i="4"/>
  <c r="AB3789" i="4"/>
  <c r="W4552" i="4"/>
  <c r="AB4552" i="4"/>
  <c r="W5054" i="4"/>
  <c r="AB5054" i="4"/>
  <c r="W3633" i="4"/>
  <c r="AB3633" i="4"/>
  <c r="W5273" i="4"/>
  <c r="AB5273" i="4"/>
  <c r="W5388" i="4"/>
  <c r="AB5388" i="4"/>
  <c r="W4613" i="4"/>
  <c r="AB4613" i="4"/>
  <c r="W3313" i="4"/>
  <c r="AB3313" i="4"/>
  <c r="W3559" i="4"/>
  <c r="AB3559" i="4"/>
  <c r="W4169" i="4"/>
  <c r="AB4169" i="4"/>
  <c r="W3487" i="4"/>
  <c r="AB3487" i="4"/>
  <c r="W5484" i="4"/>
  <c r="AB5484" i="4"/>
  <c r="W3010" i="4"/>
  <c r="AB3010" i="4"/>
  <c r="W4333" i="4"/>
  <c r="AB4333" i="4"/>
  <c r="W3890" i="4"/>
  <c r="AB3890" i="4"/>
  <c r="W3461" i="4"/>
  <c r="AB3461" i="4"/>
  <c r="W4758" i="4"/>
  <c r="AB4758" i="4"/>
  <c r="W2220" i="4"/>
  <c r="AB2220" i="4"/>
  <c r="W5436" i="4"/>
  <c r="AB5436" i="4"/>
  <c r="W2306" i="4"/>
  <c r="AB2306" i="4"/>
  <c r="W4362" i="4"/>
  <c r="AB4362" i="4"/>
  <c r="W3349" i="4"/>
  <c r="AB3349" i="4"/>
  <c r="W4498" i="4"/>
  <c r="AB4498" i="4"/>
  <c r="W4473" i="4"/>
  <c r="AB4473" i="4"/>
  <c r="W3865" i="4"/>
  <c r="AB3865" i="4"/>
  <c r="W3599" i="4"/>
  <c r="AB3599" i="4"/>
  <c r="W5163" i="4"/>
  <c r="AB5163" i="4"/>
  <c r="W3130" i="4"/>
  <c r="AB3130" i="4"/>
  <c r="W4820" i="4"/>
  <c r="AB4820" i="4"/>
  <c r="W4390" i="4"/>
  <c r="AB4390" i="4"/>
  <c r="W4078" i="4"/>
  <c r="AB4078" i="4"/>
  <c r="W3165" i="4"/>
  <c r="AB3165" i="4"/>
  <c r="W2966" i="4"/>
  <c r="AB2966" i="4"/>
  <c r="W4338" i="4"/>
  <c r="AB4338" i="4"/>
  <c r="W2865" i="4"/>
  <c r="AB2865" i="4"/>
  <c r="W3915" i="4"/>
  <c r="AB3915" i="4"/>
  <c r="W4264" i="4"/>
  <c r="AB4264" i="4"/>
  <c r="W3810" i="4"/>
  <c r="AB3810" i="4"/>
  <c r="W3680" i="4"/>
  <c r="AB3680" i="4"/>
  <c r="W3734" i="4"/>
  <c r="AB3734" i="4"/>
  <c r="W102" i="4"/>
  <c r="W100" i="4"/>
  <c r="T3915" i="4"/>
  <c r="T3916" i="4" s="1"/>
  <c r="T3917" i="4" s="1"/>
  <c r="T3918" i="4" s="1"/>
  <c r="T2306" i="4"/>
  <c r="T2307" i="4" s="1"/>
  <c r="T4498" i="4"/>
  <c r="T4499" i="4" s="1"/>
  <c r="T4500" i="4" s="1"/>
  <c r="T4501" i="4" s="1"/>
  <c r="T2133" i="4"/>
  <c r="T4881" i="4"/>
  <c r="T4882" i="4" s="1"/>
  <c r="T4883" i="4" s="1"/>
  <c r="T4884" i="4" s="1"/>
  <c r="T4264" i="4"/>
  <c r="T4265" i="4" s="1"/>
  <c r="T4266" i="4" s="1"/>
  <c r="T5436" i="4"/>
  <c r="T5437" i="4" s="1"/>
  <c r="T5438" i="4" s="1"/>
  <c r="T5439" i="4" s="1"/>
  <c r="T5388" i="4"/>
  <c r="T5389" i="4" s="1"/>
  <c r="T5390" i="4" s="1"/>
  <c r="T5391" i="4" s="1"/>
  <c r="T4076" i="4"/>
  <c r="T4077" i="4" s="1"/>
  <c r="T4078" i="4" s="1"/>
  <c r="T4079" i="4" s="1"/>
  <c r="T4080" i="4" s="1"/>
  <c r="T4081" i="4" s="1"/>
  <c r="T4082" i="4" s="1"/>
  <c r="T4083" i="4" s="1"/>
  <c r="T5278" i="4"/>
  <c r="T2964" i="4"/>
  <c r="T2965" i="4" s="1"/>
  <c r="T2966" i="4" s="1"/>
  <c r="T2967" i="4" s="1"/>
  <c r="T2968" i="4" s="1"/>
  <c r="T2969" i="4" s="1"/>
  <c r="T2970" i="4" s="1"/>
  <c r="T2971" i="4" s="1"/>
  <c r="T5336" i="4"/>
  <c r="T2239" i="4"/>
  <c r="U3008" i="4"/>
  <c r="U3009" i="4" s="1"/>
  <c r="U3010" i="4" s="1"/>
  <c r="U3011" i="4" s="1"/>
  <c r="T3606" i="4"/>
  <c r="T3042" i="4"/>
  <c r="T3043" i="4" s="1"/>
  <c r="T3044" i="4" s="1"/>
  <c r="T3045" i="4" s="1"/>
  <c r="T3808" i="4"/>
  <c r="T3809" i="4" s="1"/>
  <c r="T3810" i="4" s="1"/>
  <c r="T3811" i="4" s="1"/>
  <c r="T5221" i="4"/>
  <c r="T4611" i="4"/>
  <c r="T4612" i="4" s="1"/>
  <c r="T4613" i="4" s="1"/>
  <c r="T4614" i="4" s="1"/>
  <c r="T4615" i="4" s="1"/>
  <c r="T4616" i="4" s="1"/>
  <c r="T4617" i="4" s="1"/>
  <c r="T4618" i="4" s="1"/>
  <c r="T4571" i="4"/>
  <c r="U4340" i="4"/>
  <c r="W5435" i="4" l="1"/>
  <c r="AB5435" i="4"/>
  <c r="W4263" i="4"/>
  <c r="AB4263" i="4"/>
  <c r="W4547" i="4"/>
  <c r="AB4547" i="4"/>
  <c r="W3736" i="4"/>
  <c r="AB3736" i="4"/>
  <c r="W3164" i="4"/>
  <c r="AB3164" i="4"/>
  <c r="W4880" i="4"/>
  <c r="AB4880" i="4"/>
  <c r="W3679" i="4"/>
  <c r="AB3679" i="4"/>
  <c r="W4355" i="4"/>
  <c r="AB4355" i="4"/>
  <c r="W3889" i="4"/>
  <c r="AB3889" i="4"/>
  <c r="W4819" i="4"/>
  <c r="AB4819" i="4"/>
  <c r="W5222" i="4"/>
  <c r="AB5222" i="4"/>
  <c r="W3607" i="4"/>
  <c r="AB3607" i="4"/>
  <c r="W4142" i="4"/>
  <c r="AB4142" i="4"/>
  <c r="W2132" i="4"/>
  <c r="AB2132" i="4"/>
  <c r="W4689" i="4"/>
  <c r="AB4689" i="4"/>
  <c r="W3460" i="4"/>
  <c r="AB3460" i="4"/>
  <c r="W4311" i="4"/>
  <c r="AB4311" i="4"/>
  <c r="W3258" i="4"/>
  <c r="AB3258" i="4"/>
  <c r="W3370" i="4"/>
  <c r="AB3370" i="4"/>
  <c r="W2864" i="4"/>
  <c r="AB2864" i="4"/>
  <c r="W4006" i="4"/>
  <c r="AB4006" i="4"/>
  <c r="W3009" i="4"/>
  <c r="AB3009" i="4"/>
  <c r="W4077" i="4"/>
  <c r="AB4077" i="4"/>
  <c r="W4497" i="4"/>
  <c r="AB4497" i="4"/>
  <c r="W4993" i="4"/>
  <c r="AB4993" i="4"/>
  <c r="W4168" i="4"/>
  <c r="AB4168" i="4"/>
  <c r="W3432" i="4"/>
  <c r="AB3432" i="4"/>
  <c r="W2805" i="4"/>
  <c r="AB2805" i="4"/>
  <c r="W4932" i="4"/>
  <c r="AB4932" i="4"/>
  <c r="W3786" i="4"/>
  <c r="AB3786" i="4"/>
  <c r="W4472" i="4"/>
  <c r="AB4472" i="4"/>
  <c r="W2305" i="4"/>
  <c r="AB2305" i="4"/>
  <c r="W3114" i="4"/>
  <c r="AB3114" i="4"/>
  <c r="W4612" i="4"/>
  <c r="AB4612" i="4"/>
  <c r="W3809" i="4"/>
  <c r="AB3809" i="4"/>
  <c r="W4341" i="4"/>
  <c r="AB4341" i="4"/>
  <c r="W3954" i="4"/>
  <c r="AB3954" i="4"/>
  <c r="W4389" i="4"/>
  <c r="AB4389" i="4"/>
  <c r="W4059" i="4"/>
  <c r="AB4059" i="4"/>
  <c r="W5279" i="4"/>
  <c r="AB5279" i="4"/>
  <c r="W4757" i="4"/>
  <c r="AB4757" i="4"/>
  <c r="W3229" i="4"/>
  <c r="AB3229" i="4"/>
  <c r="W3348" i="4"/>
  <c r="AB3348" i="4"/>
  <c r="W5337" i="4"/>
  <c r="AB5337" i="4"/>
  <c r="W5162" i="4"/>
  <c r="AB5162" i="4"/>
  <c r="W3914" i="4"/>
  <c r="AB3914" i="4"/>
  <c r="W3864" i="4"/>
  <c r="AB3864" i="4"/>
  <c r="W3545" i="4"/>
  <c r="AB3545" i="4"/>
  <c r="W2918" i="4"/>
  <c r="AB2918" i="4"/>
  <c r="W3484" i="4"/>
  <c r="AB3484" i="4"/>
  <c r="W3312" i="4"/>
  <c r="AB3312" i="4"/>
  <c r="W4572" i="4"/>
  <c r="AB4572" i="4"/>
  <c r="W3043" i="4"/>
  <c r="AB3043" i="4"/>
  <c r="W2965" i="4"/>
  <c r="AB2965" i="4"/>
  <c r="W5387" i="4"/>
  <c r="AB5387" i="4"/>
  <c r="T5337" i="4"/>
  <c r="T5338" i="4" s="1"/>
  <c r="T5339" i="4" s="1"/>
  <c r="T5340" i="4" s="1"/>
  <c r="T4572" i="4"/>
  <c r="T4573" i="4" s="1"/>
  <c r="T4574" i="4" s="1"/>
  <c r="T4575" i="4" s="1"/>
  <c r="T3607" i="4"/>
  <c r="T3608" i="4" s="1"/>
  <c r="T3609" i="4" s="1"/>
  <c r="T5279" i="4"/>
  <c r="T5280" i="4" s="1"/>
  <c r="T5281" i="4" s="1"/>
  <c r="T5282" i="4" s="1"/>
  <c r="T3812" i="4"/>
  <c r="T3813" i="4" s="1"/>
  <c r="T3814" i="4" s="1"/>
  <c r="U4341" i="4"/>
  <c r="U4342" i="4" s="1"/>
  <c r="T5222" i="4"/>
  <c r="T5223" i="4" s="1"/>
  <c r="T5224" i="4" s="1"/>
  <c r="T5225" i="4" s="1"/>
  <c r="T2240" i="4"/>
  <c r="T4937" i="4"/>
  <c r="U3482" i="4"/>
  <c r="U3483" i="4" s="1"/>
  <c r="U3484" i="4" s="1"/>
  <c r="U3485" i="4" s="1"/>
  <c r="U3486" i="4" s="1"/>
  <c r="U3487" i="4" s="1"/>
  <c r="U3488" i="4" s="1"/>
  <c r="T3162" i="4"/>
  <c r="T3163" i="4" s="1"/>
  <c r="T3164" i="4" s="1"/>
  <c r="T3165" i="4" s="1"/>
  <c r="U4010" i="4"/>
  <c r="T4991" i="4"/>
  <c r="T4992" i="4" s="1"/>
  <c r="T4993" i="4" s="1"/>
  <c r="T4994" i="4" s="1"/>
  <c r="T4995" i="4" s="1"/>
  <c r="T4996" i="4" s="1"/>
  <c r="T4997" i="4" s="1"/>
  <c r="T4998" i="4" s="1"/>
  <c r="U4357" i="4"/>
  <c r="T2916" i="4"/>
  <c r="T2917" i="4" s="1"/>
  <c r="T2918" i="4" s="1"/>
  <c r="T3046" i="4"/>
  <c r="T3047" i="4" s="1"/>
  <c r="T3048" i="4" s="1"/>
  <c r="T3049" i="4" s="1"/>
  <c r="T3050" i="4" s="1"/>
  <c r="T5168" i="4"/>
  <c r="W5336" i="4" l="1"/>
  <c r="AB5336" i="4"/>
  <c r="W4992" i="4"/>
  <c r="AB4992" i="4"/>
  <c r="W3228" i="4"/>
  <c r="AB3228" i="4"/>
  <c r="W2917" i="4"/>
  <c r="AB2917" i="4"/>
  <c r="W3808" i="4"/>
  <c r="AB3808" i="4"/>
  <c r="W4402" i="4"/>
  <c r="AB4402" i="4"/>
  <c r="W2239" i="4"/>
  <c r="AB2239" i="4"/>
  <c r="W3678" i="4"/>
  <c r="AB3678" i="4"/>
  <c r="W4340" i="4"/>
  <c r="AB4340" i="4"/>
  <c r="W4011" i="4"/>
  <c r="AB4011" i="4"/>
  <c r="W3785" i="4"/>
  <c r="AB3785" i="4"/>
  <c r="W3483" i="4"/>
  <c r="AB3483" i="4"/>
  <c r="W3811" i="4"/>
  <c r="AB3811" i="4"/>
  <c r="W3581" i="4"/>
  <c r="AB3581" i="4"/>
  <c r="W2863" i="4"/>
  <c r="AB2863" i="4"/>
  <c r="W4051" i="4"/>
  <c r="AB4051" i="4"/>
  <c r="W3042" i="4"/>
  <c r="AB3042" i="4"/>
  <c r="W3369" i="4"/>
  <c r="AB3369" i="4"/>
  <c r="W4688" i="4"/>
  <c r="AB4688" i="4"/>
  <c r="W2964" i="4"/>
  <c r="AB2964" i="4"/>
  <c r="W3304" i="4"/>
  <c r="AB3304" i="4"/>
  <c r="W3163" i="4"/>
  <c r="AB3163" i="4"/>
  <c r="W3537" i="4"/>
  <c r="AB3537" i="4"/>
  <c r="W5278" i="4"/>
  <c r="AB5278" i="4"/>
  <c r="W4818" i="4"/>
  <c r="AB4818" i="4"/>
  <c r="W3342" i="4"/>
  <c r="AB3342" i="4"/>
  <c r="W4141" i="4"/>
  <c r="AB4141" i="4"/>
  <c r="W3008" i="4"/>
  <c r="AB3008" i="4"/>
  <c r="W2804" i="4"/>
  <c r="AB2804" i="4"/>
  <c r="W4546" i="4"/>
  <c r="AB4546" i="4"/>
  <c r="W3257" i="4"/>
  <c r="AB3257" i="4"/>
  <c r="W4611" i="4"/>
  <c r="AB4611" i="4"/>
  <c r="W3113" i="4"/>
  <c r="AB3113" i="4"/>
  <c r="W4359" i="4"/>
  <c r="AB4359" i="4"/>
  <c r="W3658" i="4"/>
  <c r="AB3658" i="4"/>
  <c r="W3953" i="4"/>
  <c r="AB3953" i="4"/>
  <c r="W3459" i="4"/>
  <c r="AB3459" i="4"/>
  <c r="W3606" i="4"/>
  <c r="AB3606" i="4"/>
  <c r="W4167" i="4"/>
  <c r="AB4167" i="4"/>
  <c r="W5221" i="4"/>
  <c r="AB5221" i="4"/>
  <c r="W4076" i="4"/>
  <c r="AB4076" i="4"/>
  <c r="W3856" i="4"/>
  <c r="AB3856" i="4"/>
  <c r="W3431" i="4"/>
  <c r="AB3431" i="4"/>
  <c r="W3888" i="4"/>
  <c r="AB3888" i="4"/>
  <c r="W4310" i="4"/>
  <c r="AB4310" i="4"/>
  <c r="W4357" i="4"/>
  <c r="AB4357" i="4"/>
  <c r="W5169" i="4"/>
  <c r="AB5169" i="4"/>
  <c r="W4471" i="4"/>
  <c r="AB4471" i="4"/>
  <c r="W4756" i="4"/>
  <c r="AB4756" i="4"/>
  <c r="W4938" i="4"/>
  <c r="AB4938" i="4"/>
  <c r="W4571" i="4"/>
  <c r="AB4571" i="4"/>
  <c r="T4938" i="4"/>
  <c r="T4939" i="4" s="1"/>
  <c r="T4940" i="4" s="1"/>
  <c r="T4941" i="4" s="1"/>
  <c r="T5169" i="4"/>
  <c r="T5170" i="4" s="1"/>
  <c r="T5171" i="4" s="1"/>
  <c r="T5172" i="4" s="1"/>
  <c r="U4011" i="4"/>
  <c r="U4012" i="4" s="1"/>
  <c r="U4013" i="4" s="1"/>
  <c r="U4014" i="4" s="1"/>
  <c r="U4015" i="4" s="1"/>
  <c r="U4343" i="4"/>
  <c r="U4344" i="4" s="1"/>
  <c r="T3214" i="4"/>
  <c r="T3215" i="4" s="1"/>
  <c r="T3216" i="4" s="1"/>
  <c r="T3217" i="4" s="1"/>
  <c r="T3218" i="4" s="1"/>
  <c r="T3219" i="4" s="1"/>
  <c r="T3220" i="4" s="1"/>
  <c r="T3221" i="4" s="1"/>
  <c r="T3222" i="4" s="1"/>
  <c r="T4084" i="4"/>
  <c r="T4165" i="4"/>
  <c r="T4166" i="4" s="1"/>
  <c r="T4167" i="4" s="1"/>
  <c r="T4168" i="4" s="1"/>
  <c r="T4169" i="4" s="1"/>
  <c r="T4170" i="4" s="1"/>
  <c r="T4171" i="4" s="1"/>
  <c r="T4172" i="4" s="1"/>
  <c r="T4173" i="4" s="1"/>
  <c r="T4174" i="4" s="1"/>
  <c r="T3166" i="4"/>
  <c r="T3167" i="4" s="1"/>
  <c r="T3168" i="4" s="1"/>
  <c r="T3169" i="4" s="1"/>
  <c r="T3170" i="4" s="1"/>
  <c r="T3171" i="4" s="1"/>
  <c r="T3172" i="4" s="1"/>
  <c r="T3367" i="4"/>
  <c r="T3368" i="4" s="1"/>
  <c r="T3369" i="4" s="1"/>
  <c r="T3370" i="4" s="1"/>
  <c r="T3371" i="4" s="1"/>
  <c r="T2919" i="4"/>
  <c r="T2920" i="4" s="1"/>
  <c r="T2921" i="4" s="1"/>
  <c r="T2922" i="4" s="1"/>
  <c r="T2923" i="4" s="1"/>
  <c r="T2924" i="4" s="1"/>
  <c r="T2925" i="4" s="1"/>
  <c r="T2926" i="4" s="1"/>
  <c r="W3817" i="4" l="1"/>
  <c r="AB3817" i="4"/>
  <c r="W3759" i="4"/>
  <c r="AB3759" i="4"/>
  <c r="W4010" i="4"/>
  <c r="AB4010" i="4"/>
  <c r="W3046" i="4"/>
  <c r="AB3046" i="4"/>
  <c r="W3580" i="4"/>
  <c r="AB3580" i="4"/>
  <c r="W4309" i="4"/>
  <c r="AB4309" i="4"/>
  <c r="W3536" i="4"/>
  <c r="AB3536" i="4"/>
  <c r="W5168" i="4"/>
  <c r="AB5168" i="4"/>
  <c r="W4140" i="4"/>
  <c r="AB4140" i="4"/>
  <c r="W4166" i="4"/>
  <c r="AB4166" i="4"/>
  <c r="W4545" i="4"/>
  <c r="AB4545" i="4"/>
  <c r="W3222" i="4"/>
  <c r="AB3222" i="4"/>
  <c r="W4937" i="4"/>
  <c r="AB4937" i="4"/>
  <c r="W3368" i="4"/>
  <c r="AB3368" i="4"/>
  <c r="W3887" i="4"/>
  <c r="AB3887" i="4"/>
  <c r="W3657" i="4"/>
  <c r="AB3657" i="4"/>
  <c r="W3107" i="4"/>
  <c r="AB3107" i="4"/>
  <c r="W4085" i="4"/>
  <c r="AB4085" i="4"/>
  <c r="W3952" i="4"/>
  <c r="AB3952" i="4"/>
  <c r="W3303" i="4"/>
  <c r="AB3303" i="4"/>
  <c r="W4817" i="4"/>
  <c r="AB4817" i="4"/>
  <c r="W2862" i="4"/>
  <c r="AB2862" i="4"/>
  <c r="W4050" i="4"/>
  <c r="AB4050" i="4"/>
  <c r="W4342" i="4"/>
  <c r="AB4342" i="4"/>
  <c r="W3341" i="4"/>
  <c r="AB3341" i="4"/>
  <c r="W4755" i="4"/>
  <c r="AB4755" i="4"/>
  <c r="W2916" i="4"/>
  <c r="AB2916" i="4"/>
  <c r="W3458" i="4"/>
  <c r="AB3458" i="4"/>
  <c r="W4470" i="4"/>
  <c r="AB4470" i="4"/>
  <c r="W2803" i="4"/>
  <c r="AB2803" i="4"/>
  <c r="W3854" i="4"/>
  <c r="AB3854" i="4"/>
  <c r="W4621" i="4"/>
  <c r="AB4621" i="4"/>
  <c r="W4687" i="4"/>
  <c r="AB4687" i="4"/>
  <c r="W4401" i="4"/>
  <c r="AB4401" i="4"/>
  <c r="W3162" i="4"/>
  <c r="AB3162" i="4"/>
  <c r="W3482" i="4"/>
  <c r="AB3482" i="4"/>
  <c r="W3784" i="4"/>
  <c r="AB3784" i="4"/>
  <c r="W4991" i="4"/>
  <c r="AB4991" i="4"/>
  <c r="W3677" i="4"/>
  <c r="AB3677" i="4"/>
  <c r="W3424" i="4"/>
  <c r="AB3424" i="4"/>
  <c r="W3252" i="4"/>
  <c r="AB3252" i="4"/>
  <c r="T3372" i="4"/>
  <c r="T3373" i="4" s="1"/>
  <c r="T3374" i="4" s="1"/>
  <c r="T4085" i="4"/>
  <c r="T4086" i="4" s="1"/>
  <c r="T4087" i="4" s="1"/>
  <c r="T3815" i="4"/>
  <c r="T4619" i="4"/>
  <c r="T4999" i="4"/>
  <c r="T4815" i="4"/>
  <c r="T4816" i="4" s="1"/>
  <c r="T4817" i="4" s="1"/>
  <c r="T4818" i="4" s="1"/>
  <c r="T4819" i="4" s="1"/>
  <c r="T4820" i="4" s="1"/>
  <c r="T4821" i="4" s="1"/>
  <c r="T4822" i="4" s="1"/>
  <c r="T4175" i="4"/>
  <c r="W3302" i="4" l="1"/>
  <c r="AB3302" i="4"/>
  <c r="W3535" i="4"/>
  <c r="AB3535" i="4"/>
  <c r="W3783" i="4"/>
  <c r="AB3783" i="4"/>
  <c r="W3758" i="4"/>
  <c r="AB3758" i="4"/>
  <c r="W3650" i="4"/>
  <c r="AB3650" i="4"/>
  <c r="W3457" i="4"/>
  <c r="AB3457" i="4"/>
  <c r="W3886" i="4"/>
  <c r="AB3886" i="4"/>
  <c r="W4469" i="4"/>
  <c r="AB4469" i="4"/>
  <c r="W3491" i="4"/>
  <c r="AB3491" i="4"/>
  <c r="W4686" i="4"/>
  <c r="AB4686" i="4"/>
  <c r="W4544" i="4"/>
  <c r="AB4544" i="4"/>
  <c r="W3423" i="4"/>
  <c r="AB3423" i="4"/>
  <c r="W3575" i="4"/>
  <c r="AB3575" i="4"/>
  <c r="W3340" i="4"/>
  <c r="AB3340" i="4"/>
  <c r="W3106" i="4"/>
  <c r="AB3106" i="4"/>
  <c r="W4165" i="4"/>
  <c r="AB4165" i="4"/>
  <c r="W3367" i="4"/>
  <c r="AB3367" i="4"/>
  <c r="W3251" i="4"/>
  <c r="AB3251" i="4"/>
  <c r="W4139" i="4"/>
  <c r="AB4139" i="4"/>
  <c r="W4084" i="4"/>
  <c r="AB4084" i="4"/>
  <c r="W5000" i="4"/>
  <c r="AB5000" i="4"/>
  <c r="W4754" i="4"/>
  <c r="AB4754" i="4"/>
  <c r="W2861" i="4"/>
  <c r="AB2861" i="4"/>
  <c r="W2990" i="4"/>
  <c r="AB2990" i="4"/>
  <c r="W4400" i="4"/>
  <c r="AB4400" i="4"/>
  <c r="W2802" i="4"/>
  <c r="AB2802" i="4"/>
  <c r="W3853" i="4"/>
  <c r="AB3853" i="4"/>
  <c r="W3166" i="4"/>
  <c r="AB3166" i="4"/>
  <c r="W4049" i="4"/>
  <c r="AB4049" i="4"/>
  <c r="W3371" i="4"/>
  <c r="AB3371" i="4"/>
  <c r="W4816" i="4"/>
  <c r="AB4816" i="4"/>
  <c r="W3221" i="4"/>
  <c r="AB3221" i="4"/>
  <c r="W3951" i="4"/>
  <c r="AB3951" i="4"/>
  <c r="W3816" i="4"/>
  <c r="AB3816" i="4"/>
  <c r="W3676" i="4"/>
  <c r="AB3676" i="4"/>
  <c r="W4308" i="4"/>
  <c r="AB4308" i="4"/>
  <c r="W4620" i="4"/>
  <c r="AB4620" i="4"/>
  <c r="W2919" i="4"/>
  <c r="AB2919" i="4"/>
  <c r="T3816" i="4"/>
  <c r="T3817" i="4" s="1"/>
  <c r="T3818" i="4" s="1"/>
  <c r="T3819" i="4" s="1"/>
  <c r="T3820" i="4" s="1"/>
  <c r="T3821" i="4" s="1"/>
  <c r="T5000" i="4"/>
  <c r="T5001" i="4" s="1"/>
  <c r="T5002" i="4" s="1"/>
  <c r="T5003" i="4" s="1"/>
  <c r="T4176" i="4"/>
  <c r="T4177" i="4" s="1"/>
  <c r="T4178" i="4" s="1"/>
  <c r="T4620" i="4"/>
  <c r="T4621" i="4" s="1"/>
  <c r="T4622" i="4" s="1"/>
  <c r="T4623" i="4" s="1"/>
  <c r="T4624" i="4" s="1"/>
  <c r="T4752" i="4"/>
  <c r="T4753" i="4" s="1"/>
  <c r="T4754" i="4" s="1"/>
  <c r="T4755" i="4" s="1"/>
  <c r="T4756" i="4" s="1"/>
  <c r="T4757" i="4" s="1"/>
  <c r="T4758" i="4" s="1"/>
  <c r="T4759" i="4" s="1"/>
  <c r="T4760" i="4" s="1"/>
  <c r="T4684" i="4"/>
  <c r="T4685" i="4" s="1"/>
  <c r="T4686" i="4" s="1"/>
  <c r="T4687" i="4" s="1"/>
  <c r="T4688" i="4" s="1"/>
  <c r="T4689" i="4" s="1"/>
  <c r="T4690" i="4" s="1"/>
  <c r="T4398" i="4"/>
  <c r="T3674" i="4"/>
  <c r="T3675" i="4" s="1"/>
  <c r="T3676" i="4" s="1"/>
  <c r="T3677" i="4" s="1"/>
  <c r="T3678" i="4" s="1"/>
  <c r="T3679" i="4" s="1"/>
  <c r="T3680" i="4" s="1"/>
  <c r="T3681" i="4" s="1"/>
  <c r="T3682" i="4" s="1"/>
  <c r="U3489" i="4"/>
  <c r="W3073" i="4" l="1"/>
  <c r="AB3073" i="4"/>
  <c r="W3248" i="4"/>
  <c r="AB3248" i="4"/>
  <c r="W4468" i="4"/>
  <c r="AB4468" i="4"/>
  <c r="W4307" i="4"/>
  <c r="AB4307" i="4"/>
  <c r="W4753" i="4"/>
  <c r="AB4753" i="4"/>
  <c r="W4685" i="4"/>
  <c r="AB4685" i="4"/>
  <c r="W4999" i="4"/>
  <c r="AB4999" i="4"/>
  <c r="W4399" i="4"/>
  <c r="AB4399" i="4"/>
  <c r="W3456" i="4"/>
  <c r="AB3456" i="4"/>
  <c r="W3815" i="4"/>
  <c r="AB3815" i="4"/>
  <c r="W4543" i="4"/>
  <c r="AB4543" i="4"/>
  <c r="W2860" i="4"/>
  <c r="AB2860" i="4"/>
  <c r="W3649" i="4"/>
  <c r="AB3649" i="4"/>
  <c r="W3105" i="4"/>
  <c r="AB3105" i="4"/>
  <c r="W3220" i="4"/>
  <c r="AB3220" i="4"/>
  <c r="W4815" i="4"/>
  <c r="AB4815" i="4"/>
  <c r="W3534" i="4"/>
  <c r="AB3534" i="4"/>
  <c r="W3301" i="4"/>
  <c r="AB3301" i="4"/>
  <c r="W2989" i="4"/>
  <c r="AB2989" i="4"/>
  <c r="W4048" i="4"/>
  <c r="AB4048" i="4"/>
  <c r="W3377" i="4"/>
  <c r="AB3377" i="4"/>
  <c r="W3752" i="4"/>
  <c r="AB3752" i="4"/>
  <c r="W3852" i="4"/>
  <c r="AB3852" i="4"/>
  <c r="W4619" i="4"/>
  <c r="AB4619" i="4"/>
  <c r="W3422" i="4"/>
  <c r="AB3422" i="4"/>
  <c r="W3782" i="4"/>
  <c r="AB3782" i="4"/>
  <c r="W3574" i="4"/>
  <c r="AB3574" i="4"/>
  <c r="W3885" i="4"/>
  <c r="AB3885" i="4"/>
  <c r="W3337" i="4"/>
  <c r="AB3337" i="4"/>
  <c r="W2801" i="4"/>
  <c r="AB2801" i="4"/>
  <c r="W3227" i="4"/>
  <c r="AB3227" i="4"/>
  <c r="W3950" i="4"/>
  <c r="AB3950" i="4"/>
  <c r="W3490" i="4"/>
  <c r="AB3490" i="4"/>
  <c r="W3675" i="4"/>
  <c r="AB3675" i="4"/>
  <c r="W4138" i="4"/>
  <c r="AB4138" i="4"/>
  <c r="W4175" i="4"/>
  <c r="AB4175" i="4"/>
  <c r="T4399" i="4"/>
  <c r="T4400" i="4" s="1"/>
  <c r="T4401" i="4" s="1"/>
  <c r="T4402" i="4" s="1"/>
  <c r="T4403" i="4" s="1"/>
  <c r="T4404" i="4" s="1"/>
  <c r="U3490" i="4"/>
  <c r="U3491" i="4" s="1"/>
  <c r="T4136" i="4"/>
  <c r="T4137" i="4" s="1"/>
  <c r="T4138" i="4" s="1"/>
  <c r="T4139" i="4" s="1"/>
  <c r="T4140" i="4" s="1"/>
  <c r="T4141" i="4" s="1"/>
  <c r="T4142" i="4" s="1"/>
  <c r="T4143" i="4" s="1"/>
  <c r="T4823" i="4"/>
  <c r="T2799" i="4"/>
  <c r="T2858" i="4"/>
  <c r="U3246" i="4"/>
  <c r="U3247" i="4" s="1"/>
  <c r="U3248" i="4" s="1"/>
  <c r="T3223" i="4"/>
  <c r="T3375" i="4"/>
  <c r="W3781" i="4" l="1"/>
  <c r="AB3781" i="4"/>
  <c r="W3224" i="4"/>
  <c r="AB3224" i="4"/>
  <c r="W3376" i="4"/>
  <c r="AB3376" i="4"/>
  <c r="W2800" i="4"/>
  <c r="AB2800" i="4"/>
  <c r="W3072" i="4"/>
  <c r="AB3072" i="4"/>
  <c r="W3455" i="4"/>
  <c r="AB3455" i="4"/>
  <c r="W3949" i="4"/>
  <c r="AB3949" i="4"/>
  <c r="W3300" i="4"/>
  <c r="AB3300" i="4"/>
  <c r="W3884" i="4"/>
  <c r="AB3884" i="4"/>
  <c r="W3533" i="4"/>
  <c r="AB3533" i="4"/>
  <c r="W4467" i="4"/>
  <c r="AB4467" i="4"/>
  <c r="W3336" i="4"/>
  <c r="AB3336" i="4"/>
  <c r="W3674" i="4"/>
  <c r="AB3674" i="4"/>
  <c r="W4398" i="4"/>
  <c r="AB4398" i="4"/>
  <c r="W4542" i="4"/>
  <c r="AB4542" i="4"/>
  <c r="W3851" i="4"/>
  <c r="AB3851" i="4"/>
  <c r="W4684" i="4"/>
  <c r="AB4684" i="4"/>
  <c r="W3219" i="4"/>
  <c r="AB3219" i="4"/>
  <c r="W3648" i="4"/>
  <c r="AB3648" i="4"/>
  <c r="W3751" i="4"/>
  <c r="AB3751" i="4"/>
  <c r="W4752" i="4"/>
  <c r="AB4752" i="4"/>
  <c r="W4824" i="4"/>
  <c r="AB4824" i="4"/>
  <c r="W4137" i="4"/>
  <c r="AB4137" i="4"/>
  <c r="W2983" i="4"/>
  <c r="AB2983" i="4"/>
  <c r="W3247" i="4"/>
  <c r="AB3247" i="4"/>
  <c r="W2948" i="4"/>
  <c r="AB2948" i="4"/>
  <c r="W3489" i="4"/>
  <c r="AB3489" i="4"/>
  <c r="W3421" i="4"/>
  <c r="AB3421" i="4"/>
  <c r="W3573" i="4"/>
  <c r="AB3573" i="4"/>
  <c r="W3193" i="4"/>
  <c r="AB3193" i="4"/>
  <c r="W4306" i="4"/>
  <c r="AB4306" i="4"/>
  <c r="W3104" i="4"/>
  <c r="AB3104" i="4"/>
  <c r="W2859" i="4"/>
  <c r="AB2859" i="4"/>
  <c r="W4047" i="4"/>
  <c r="AB4047" i="4"/>
  <c r="T3376" i="4"/>
  <c r="T3377" i="4" s="1"/>
  <c r="T3378" i="4" s="1"/>
  <c r="T3379" i="4" s="1"/>
  <c r="T3380" i="4" s="1"/>
  <c r="T3224" i="4"/>
  <c r="T3225" i="4" s="1"/>
  <c r="T2859" i="4"/>
  <c r="T2860" i="4" s="1"/>
  <c r="T2861" i="4" s="1"/>
  <c r="T2862" i="4" s="1"/>
  <c r="T2863" i="4" s="1"/>
  <c r="T2864" i="4" s="1"/>
  <c r="T2865" i="4" s="1"/>
  <c r="T2866" i="4" s="1"/>
  <c r="T2867" i="4" s="1"/>
  <c r="T2868" i="4" s="1"/>
  <c r="T2869" i="4" s="1"/>
  <c r="T2870" i="4" s="1"/>
  <c r="T2800" i="4"/>
  <c r="T2801" i="4" s="1"/>
  <c r="T2802" i="4" s="1"/>
  <c r="T2803" i="4" s="1"/>
  <c r="T2804" i="4" s="1"/>
  <c r="T2805" i="4" s="1"/>
  <c r="T2806" i="4" s="1"/>
  <c r="T2807" i="4" s="1"/>
  <c r="T2808" i="4" s="1"/>
  <c r="T2809" i="4" s="1"/>
  <c r="T2810" i="4" s="1"/>
  <c r="T2811" i="4" s="1"/>
  <c r="T4824" i="4"/>
  <c r="T4825" i="4" s="1"/>
  <c r="T4826" i="4" s="1"/>
  <c r="T4827" i="4" s="1"/>
  <c r="T4304" i="4"/>
  <c r="T4305" i="4" s="1"/>
  <c r="T4306" i="4" s="1"/>
  <c r="T4307" i="4" s="1"/>
  <c r="T4308" i="4" s="1"/>
  <c r="T4309" i="4" s="1"/>
  <c r="T4310" i="4" s="1"/>
  <c r="T4311" i="4" s="1"/>
  <c r="T4312" i="4" s="1"/>
  <c r="T3882" i="4"/>
  <c r="T3883" i="4" s="1"/>
  <c r="T3884" i="4" s="1"/>
  <c r="T3885" i="4" s="1"/>
  <c r="T3886" i="4" s="1"/>
  <c r="T3887" i="4" s="1"/>
  <c r="T3888" i="4" s="1"/>
  <c r="T3889" i="4" s="1"/>
  <c r="T3890" i="4" s="1"/>
  <c r="T4691" i="4"/>
  <c r="T4540" i="4"/>
  <c r="T4541" i="4" s="1"/>
  <c r="T4542" i="4" s="1"/>
  <c r="T4543" i="4" s="1"/>
  <c r="T4544" i="4" s="1"/>
  <c r="T4545" i="4" s="1"/>
  <c r="T4546" i="4" s="1"/>
  <c r="T4547" i="4" s="1"/>
  <c r="T4465" i="4"/>
  <c r="T4466" i="4" s="1"/>
  <c r="T4467" i="4" s="1"/>
  <c r="T4468" i="4" s="1"/>
  <c r="T4469" i="4" s="1"/>
  <c r="T4470" i="4" s="1"/>
  <c r="T4471" i="4" s="1"/>
  <c r="T4472" i="4" s="1"/>
  <c r="T4473" i="4" s="1"/>
  <c r="T4761" i="4"/>
  <c r="T3947" i="4"/>
  <c r="T3948" i="4" s="1"/>
  <c r="T3949" i="4" s="1"/>
  <c r="T3950" i="4" s="1"/>
  <c r="T3951" i="4" s="1"/>
  <c r="T3952" i="4" s="1"/>
  <c r="T3953" i="4" s="1"/>
  <c r="T3954" i="4" s="1"/>
  <c r="T3955" i="4" s="1"/>
  <c r="W4692" i="4" l="1"/>
  <c r="AB4692" i="4"/>
  <c r="W3948" i="4"/>
  <c r="AB3948" i="4"/>
  <c r="W3420" i="4"/>
  <c r="AB3420" i="4"/>
  <c r="W3850" i="4"/>
  <c r="AB3850" i="4"/>
  <c r="W3572" i="4"/>
  <c r="AB3572" i="4"/>
  <c r="W4136" i="4"/>
  <c r="AB4136" i="4"/>
  <c r="W3883" i="4"/>
  <c r="AB3883" i="4"/>
  <c r="W3103" i="4"/>
  <c r="AB3103" i="4"/>
  <c r="W4762" i="4"/>
  <c r="AB4762" i="4"/>
  <c r="W3192" i="4"/>
  <c r="AB3192" i="4"/>
  <c r="W4305" i="4"/>
  <c r="AB4305" i="4"/>
  <c r="W3299" i="4"/>
  <c r="AB3299" i="4"/>
  <c r="W2858" i="4"/>
  <c r="AB2858" i="4"/>
  <c r="W3223" i="4"/>
  <c r="AB3223" i="4"/>
  <c r="W3454" i="4"/>
  <c r="AB3454" i="4"/>
  <c r="W3375" i="4"/>
  <c r="AB3375" i="4"/>
  <c r="W2799" i="4"/>
  <c r="AB2799" i="4"/>
  <c r="W2982" i="4"/>
  <c r="AB2982" i="4"/>
  <c r="W3647" i="4"/>
  <c r="AB3647" i="4"/>
  <c r="W2947" i="4"/>
  <c r="AB2947" i="4"/>
  <c r="W3071" i="4"/>
  <c r="AB3071" i="4"/>
  <c r="W3335" i="4"/>
  <c r="AB3335" i="4"/>
  <c r="W4466" i="4"/>
  <c r="AB4466" i="4"/>
  <c r="W3218" i="4"/>
  <c r="AB3218" i="4"/>
  <c r="W4046" i="4"/>
  <c r="AB4046" i="4"/>
  <c r="W3750" i="4"/>
  <c r="AB3750" i="4"/>
  <c r="W3246" i="4"/>
  <c r="AB3246" i="4"/>
  <c r="W4541" i="4"/>
  <c r="AB4541" i="4"/>
  <c r="W3685" i="4"/>
  <c r="AB3685" i="4"/>
  <c r="W4823" i="4"/>
  <c r="AB4823" i="4"/>
  <c r="W3532" i="4"/>
  <c r="AB3532" i="4"/>
  <c r="W3780" i="4"/>
  <c r="AB3780" i="4"/>
  <c r="T3226" i="4"/>
  <c r="T3227" i="4" s="1"/>
  <c r="T3228" i="4" s="1"/>
  <c r="T3229" i="4" s="1"/>
  <c r="T4762" i="4"/>
  <c r="T4763" i="4" s="1"/>
  <c r="T4764" i="4" s="1"/>
  <c r="T4765" i="4" s="1"/>
  <c r="T4692" i="4"/>
  <c r="T4693" i="4" s="1"/>
  <c r="T4694" i="4" s="1"/>
  <c r="T4695" i="4" s="1"/>
  <c r="T3683" i="4"/>
  <c r="T3333" i="4"/>
  <c r="T3334" i="4" s="1"/>
  <c r="T3335" i="4" s="1"/>
  <c r="T3336" i="4" s="1"/>
  <c r="T3337" i="4" s="1"/>
  <c r="T3338" i="4" s="1"/>
  <c r="T3848" i="4"/>
  <c r="T3849" i="4" s="1"/>
  <c r="T3850" i="4" s="1"/>
  <c r="T3851" i="4" s="1"/>
  <c r="T3852" i="4" s="1"/>
  <c r="T3853" i="4" s="1"/>
  <c r="T3854" i="4" s="1"/>
  <c r="T3855" i="4" s="1"/>
  <c r="W2946" i="4" l="1"/>
  <c r="AB2946" i="4"/>
  <c r="W3453" i="4"/>
  <c r="AB3453" i="4"/>
  <c r="W3571" i="4"/>
  <c r="AB3571" i="4"/>
  <c r="W3749" i="4"/>
  <c r="AB3749" i="4"/>
  <c r="W3183" i="4"/>
  <c r="AB3183" i="4"/>
  <c r="W3217" i="4"/>
  <c r="AB3217" i="4"/>
  <c r="W4540" i="4"/>
  <c r="AB4540" i="4"/>
  <c r="W3684" i="4"/>
  <c r="AB3684" i="4"/>
  <c r="W4465" i="4"/>
  <c r="AB4465" i="4"/>
  <c r="W4691" i="4"/>
  <c r="AB4691" i="4"/>
  <c r="W4304" i="4"/>
  <c r="AB4304" i="4"/>
  <c r="W3947" i="4"/>
  <c r="AB3947" i="4"/>
  <c r="W3298" i="4"/>
  <c r="AB3298" i="4"/>
  <c r="W3882" i="4"/>
  <c r="AB3882" i="4"/>
  <c r="W4148" i="4"/>
  <c r="AB4148" i="4"/>
  <c r="W3102" i="4"/>
  <c r="AB3102" i="4"/>
  <c r="W3334" i="4"/>
  <c r="AB3334" i="4"/>
  <c r="W3646" i="4"/>
  <c r="AB3646" i="4"/>
  <c r="W4761" i="4"/>
  <c r="AB4761" i="4"/>
  <c r="W3849" i="4"/>
  <c r="AB3849" i="4"/>
  <c r="W2981" i="4"/>
  <c r="AB2981" i="4"/>
  <c r="W3531" i="4"/>
  <c r="AB3531" i="4"/>
  <c r="W3070" i="4"/>
  <c r="AB3070" i="4"/>
  <c r="W4045" i="4"/>
  <c r="AB4045" i="4"/>
  <c r="W3419" i="4"/>
  <c r="AB3419" i="4"/>
  <c r="W3779" i="4"/>
  <c r="AB3779" i="4"/>
  <c r="W3225" i="4"/>
  <c r="AB3225" i="4"/>
  <c r="T3856" i="4"/>
  <c r="T3339" i="4"/>
  <c r="T3340" i="4" s="1"/>
  <c r="T3341" i="4" s="1"/>
  <c r="T3342" i="4" s="1"/>
  <c r="T3684" i="4"/>
  <c r="T3685" i="4" s="1"/>
  <c r="T3686" i="4" s="1"/>
  <c r="T3687" i="4" s="1"/>
  <c r="T3688" i="4" s="1"/>
  <c r="T3451" i="4"/>
  <c r="T3452" i="4" s="1"/>
  <c r="T3453" i="4" s="1"/>
  <c r="T3454" i="4" s="1"/>
  <c r="T3455" i="4" s="1"/>
  <c r="T3456" i="4" s="1"/>
  <c r="T3457" i="4" s="1"/>
  <c r="T3458" i="4" s="1"/>
  <c r="T3459" i="4" s="1"/>
  <c r="T3460" i="4" s="1"/>
  <c r="T3461" i="4" s="1"/>
  <c r="T3891" i="4"/>
  <c r="T3777" i="4"/>
  <c r="T3778" i="4" s="1"/>
  <c r="T3779" i="4" s="1"/>
  <c r="T3780" i="4" s="1"/>
  <c r="T3781" i="4" s="1"/>
  <c r="T3782" i="4" s="1"/>
  <c r="T3783" i="4" s="1"/>
  <c r="T3784" i="4" s="1"/>
  <c r="T3785" i="4" s="1"/>
  <c r="T3786" i="4" s="1"/>
  <c r="T4043" i="4"/>
  <c r="T4044" i="4" s="1"/>
  <c r="T4045" i="4" s="1"/>
  <c r="T4046" i="4" s="1"/>
  <c r="T4047" i="4" s="1"/>
  <c r="T4048" i="4" s="1"/>
  <c r="T4049" i="4" s="1"/>
  <c r="T4050" i="4" s="1"/>
  <c r="T4051" i="4" s="1"/>
  <c r="W3063" i="4" l="1"/>
  <c r="AB3063" i="4"/>
  <c r="W3101" i="4"/>
  <c r="AB3101" i="4"/>
  <c r="W3645" i="4"/>
  <c r="AB3645" i="4"/>
  <c r="W3452" i="4"/>
  <c r="AB3452" i="4"/>
  <c r="W3418" i="4"/>
  <c r="AB3418" i="4"/>
  <c r="W2980" i="4"/>
  <c r="AB2980" i="4"/>
  <c r="W3748" i="4"/>
  <c r="AB3748" i="4"/>
  <c r="W3338" i="4"/>
  <c r="AB3338" i="4"/>
  <c r="W3182" i="4"/>
  <c r="AB3182" i="4"/>
  <c r="W3778" i="4"/>
  <c r="AB3778" i="4"/>
  <c r="W3216" i="4"/>
  <c r="AB3216" i="4"/>
  <c r="W3892" i="4"/>
  <c r="AB3892" i="4"/>
  <c r="W4044" i="4"/>
  <c r="AB4044" i="4"/>
  <c r="W4317" i="4"/>
  <c r="AB4317" i="4"/>
  <c r="W2939" i="4"/>
  <c r="AB2939" i="4"/>
  <c r="W3570" i="4"/>
  <c r="AB3570" i="4"/>
  <c r="W3961" i="4"/>
  <c r="AB3961" i="4"/>
  <c r="W4478" i="4"/>
  <c r="AB4478" i="4"/>
  <c r="W4147" i="4"/>
  <c r="AB4147" i="4"/>
  <c r="W3683" i="4"/>
  <c r="AB3683" i="4"/>
  <c r="W4551" i="4"/>
  <c r="AB4551" i="4"/>
  <c r="W3297" i="4"/>
  <c r="AB3297" i="4"/>
  <c r="W3848" i="4"/>
  <c r="AB3848" i="4"/>
  <c r="W3333" i="4"/>
  <c r="AB3333" i="4"/>
  <c r="W3530" i="4"/>
  <c r="AB3530" i="4"/>
  <c r="T3892" i="4"/>
  <c r="T3893" i="4" s="1"/>
  <c r="T3894" i="4" s="1"/>
  <c r="T3895" i="4" s="1"/>
  <c r="U3214" i="4"/>
  <c r="W3181" i="4" l="1"/>
  <c r="AB3181" i="4"/>
  <c r="W3417" i="4"/>
  <c r="AB3417" i="4"/>
  <c r="W4550" i="4"/>
  <c r="AB4550" i="4"/>
  <c r="W3529" i="4"/>
  <c r="AB3529" i="4"/>
  <c r="W3777" i="4"/>
  <c r="AB3777" i="4"/>
  <c r="W3347" i="4"/>
  <c r="AB3347" i="4"/>
  <c r="W4043" i="4"/>
  <c r="AB4043" i="4"/>
  <c r="W3569" i="4"/>
  <c r="AB3569" i="4"/>
  <c r="W4316" i="4"/>
  <c r="AB4316" i="4"/>
  <c r="W3960" i="4"/>
  <c r="AB3960" i="4"/>
  <c r="W4146" i="4"/>
  <c r="AB4146" i="4"/>
  <c r="W3100" i="4"/>
  <c r="AB3100" i="4"/>
  <c r="W3863" i="4"/>
  <c r="AB3863" i="4"/>
  <c r="W3451" i="4"/>
  <c r="AB3451" i="4"/>
  <c r="W3062" i="4"/>
  <c r="AB3062" i="4"/>
  <c r="W2979" i="4"/>
  <c r="AB2979" i="4"/>
  <c r="W4477" i="4"/>
  <c r="AB4477" i="4"/>
  <c r="W3891" i="4"/>
  <c r="AB3891" i="4"/>
  <c r="W3215" i="4"/>
  <c r="AB3215" i="4"/>
  <c r="W3747" i="4"/>
  <c r="AB3747" i="4"/>
  <c r="W3644" i="4"/>
  <c r="AB3644" i="4"/>
  <c r="W2938" i="4"/>
  <c r="AB2938" i="4"/>
  <c r="W3296" i="4"/>
  <c r="AB3296" i="4"/>
  <c r="U3215" i="4"/>
  <c r="U3216" i="4" s="1"/>
  <c r="U3217" i="4" s="1"/>
  <c r="U3218" i="4" s="1"/>
  <c r="U3219" i="4" s="1"/>
  <c r="U3220" i="4" s="1"/>
  <c r="U3221" i="4" s="1"/>
  <c r="U3222" i="4" s="1"/>
  <c r="T4144" i="4"/>
  <c r="T3787" i="4"/>
  <c r="T4548" i="4"/>
  <c r="T3567" i="4"/>
  <c r="T3568" i="4" s="1"/>
  <c r="T3569" i="4" s="1"/>
  <c r="T3570" i="4" s="1"/>
  <c r="T3571" i="4" s="1"/>
  <c r="T3572" i="4" s="1"/>
  <c r="T3573" i="4" s="1"/>
  <c r="T3574" i="4" s="1"/>
  <c r="T3575" i="4" s="1"/>
  <c r="W2937" i="4" l="1"/>
  <c r="AB2937" i="4"/>
  <c r="W4058" i="4"/>
  <c r="AB4058" i="4"/>
  <c r="W3788" i="4"/>
  <c r="AB3788" i="4"/>
  <c r="W3862" i="4"/>
  <c r="AB3862" i="4"/>
  <c r="W3295" i="4"/>
  <c r="AB3295" i="4"/>
  <c r="W3061" i="4"/>
  <c r="AB3061" i="4"/>
  <c r="W3528" i="4"/>
  <c r="AB3528" i="4"/>
  <c r="W3416" i="4"/>
  <c r="AB3416" i="4"/>
  <c r="W3746" i="4"/>
  <c r="AB3746" i="4"/>
  <c r="W3346" i="4"/>
  <c r="AB3346" i="4"/>
  <c r="W4315" i="4"/>
  <c r="AB4315" i="4"/>
  <c r="W3643" i="4"/>
  <c r="AB3643" i="4"/>
  <c r="W4145" i="4"/>
  <c r="AB4145" i="4"/>
  <c r="W4549" i="4"/>
  <c r="AB4549" i="4"/>
  <c r="W4476" i="4"/>
  <c r="AB4476" i="4"/>
  <c r="W3214" i="4"/>
  <c r="AB3214" i="4"/>
  <c r="W3959" i="4"/>
  <c r="AB3959" i="4"/>
  <c r="W3465" i="4"/>
  <c r="AB3465" i="4"/>
  <c r="W3568" i="4"/>
  <c r="AB3568" i="4"/>
  <c r="W3180" i="4"/>
  <c r="AB3180" i="4"/>
  <c r="W2978" i="4"/>
  <c r="AB2978" i="4"/>
  <c r="T4549" i="4"/>
  <c r="T4550" i="4" s="1"/>
  <c r="T4551" i="4" s="1"/>
  <c r="T4552" i="4" s="1"/>
  <c r="T4553" i="4" s="1"/>
  <c r="T4554" i="4" s="1"/>
  <c r="T3788" i="4"/>
  <c r="T3789" i="4" s="1"/>
  <c r="T3790" i="4" s="1"/>
  <c r="T3791" i="4" s="1"/>
  <c r="T4145" i="4"/>
  <c r="T4146" i="4" s="1"/>
  <c r="T4147" i="4" s="1"/>
  <c r="T4148" i="4" s="1"/>
  <c r="T4149" i="4" s="1"/>
  <c r="T4150" i="4" s="1"/>
  <c r="T4151" i="4" s="1"/>
  <c r="T3526" i="4"/>
  <c r="T3527" i="4" s="1"/>
  <c r="T3528" i="4" s="1"/>
  <c r="T3529" i="4" s="1"/>
  <c r="T3530" i="4" s="1"/>
  <c r="T3531" i="4" s="1"/>
  <c r="T3532" i="4" s="1"/>
  <c r="T3533" i="4" s="1"/>
  <c r="T3534" i="4" s="1"/>
  <c r="T3535" i="4" s="1"/>
  <c r="T3536" i="4" s="1"/>
  <c r="T3537" i="4" s="1"/>
  <c r="T3293" i="4"/>
  <c r="T3294" i="4" s="1"/>
  <c r="T3295" i="4" s="1"/>
  <c r="T3296" i="4" s="1"/>
  <c r="T3297" i="4" s="1"/>
  <c r="T3298" i="4" s="1"/>
  <c r="T3299" i="4" s="1"/>
  <c r="T3300" i="4" s="1"/>
  <c r="T3301" i="4" s="1"/>
  <c r="T3302" i="4" s="1"/>
  <c r="T3303" i="4" s="1"/>
  <c r="T3304" i="4" s="1"/>
  <c r="T3641" i="4"/>
  <c r="T3642" i="4" s="1"/>
  <c r="T3643" i="4" s="1"/>
  <c r="T3644" i="4" s="1"/>
  <c r="T3645" i="4" s="1"/>
  <c r="T3646" i="4" s="1"/>
  <c r="T3647" i="4" s="1"/>
  <c r="T3648" i="4" s="1"/>
  <c r="T3649" i="4" s="1"/>
  <c r="T3650" i="4" s="1"/>
  <c r="T4474" i="4"/>
  <c r="T4313" i="4"/>
  <c r="W3787" i="4" l="1"/>
  <c r="AB3787" i="4"/>
  <c r="W3464" i="4"/>
  <c r="AB3464" i="4"/>
  <c r="W4144" i="4"/>
  <c r="AB4144" i="4"/>
  <c r="W3642" i="4"/>
  <c r="AB3642" i="4"/>
  <c r="W3179" i="4"/>
  <c r="AB3179" i="4"/>
  <c r="W3527" i="4"/>
  <c r="AB3527" i="4"/>
  <c r="W3861" i="4"/>
  <c r="AB3861" i="4"/>
  <c r="W4548" i="4"/>
  <c r="AB4548" i="4"/>
  <c r="W3060" i="4"/>
  <c r="AB3060" i="4"/>
  <c r="W3958" i="4"/>
  <c r="AB3958" i="4"/>
  <c r="W4057" i="4"/>
  <c r="AB4057" i="4"/>
  <c r="W3345" i="4"/>
  <c r="AB3345" i="4"/>
  <c r="W2936" i="4"/>
  <c r="AB2936" i="4"/>
  <c r="W4314" i="4"/>
  <c r="AB4314" i="4"/>
  <c r="W3567" i="4"/>
  <c r="AB3567" i="4"/>
  <c r="W3745" i="4"/>
  <c r="AB3745" i="4"/>
  <c r="W3294" i="4"/>
  <c r="AB3294" i="4"/>
  <c r="W2977" i="4"/>
  <c r="AB2977" i="4"/>
  <c r="W4475" i="4"/>
  <c r="AB4475" i="4"/>
  <c r="W3415" i="4"/>
  <c r="AB3415" i="4"/>
  <c r="T4475" i="4"/>
  <c r="T4476" i="4" s="1"/>
  <c r="T4477" i="4" s="1"/>
  <c r="T4478" i="4" s="1"/>
  <c r="T4479" i="4" s="1"/>
  <c r="T4480" i="4" s="1"/>
  <c r="T4481" i="4" s="1"/>
  <c r="T4314" i="4"/>
  <c r="T4315" i="4" s="1"/>
  <c r="T4316" i="4" s="1"/>
  <c r="T4317" i="4" s="1"/>
  <c r="T4318" i="4" s="1"/>
  <c r="T4319" i="4" s="1"/>
  <c r="T4320" i="4" s="1"/>
  <c r="T3343" i="4"/>
  <c r="T3462" i="4"/>
  <c r="T3956" i="4"/>
  <c r="W3641" i="4" l="1"/>
  <c r="AB3641" i="4"/>
  <c r="W3860" i="4"/>
  <c r="AB3860" i="4"/>
  <c r="W3344" i="4"/>
  <c r="AB3344" i="4"/>
  <c r="W3579" i="4"/>
  <c r="AB3579" i="4"/>
  <c r="W3059" i="4"/>
  <c r="AB3059" i="4"/>
  <c r="W4056" i="4"/>
  <c r="AB4056" i="4"/>
  <c r="W4313" i="4"/>
  <c r="AB4313" i="4"/>
  <c r="W3526" i="4"/>
  <c r="AB3526" i="4"/>
  <c r="W3957" i="4"/>
  <c r="AB3957" i="4"/>
  <c r="W3744" i="4"/>
  <c r="AB3744" i="4"/>
  <c r="W3463" i="4"/>
  <c r="AB3463" i="4"/>
  <c r="W4474" i="4"/>
  <c r="AB4474" i="4"/>
  <c r="W3178" i="4"/>
  <c r="AB3178" i="4"/>
  <c r="W3293" i="4"/>
  <c r="AB3293" i="4"/>
  <c r="W3414" i="4"/>
  <c r="AB3414" i="4"/>
  <c r="W2976" i="4"/>
  <c r="AB2976" i="4"/>
  <c r="W2935" i="4"/>
  <c r="AB2935" i="4"/>
  <c r="T3344" i="4"/>
  <c r="T3345" i="4" s="1"/>
  <c r="T3346" i="4" s="1"/>
  <c r="T3347" i="4" s="1"/>
  <c r="T3348" i="4" s="1"/>
  <c r="T3349" i="4" s="1"/>
  <c r="T3350" i="4" s="1"/>
  <c r="T3957" i="4"/>
  <c r="T3958" i="4" s="1"/>
  <c r="T3959" i="4" s="1"/>
  <c r="T3960" i="4" s="1"/>
  <c r="T3961" i="4" s="1"/>
  <c r="T3962" i="4" s="1"/>
  <c r="T3963" i="4" s="1"/>
  <c r="T3964" i="4" s="1"/>
  <c r="T3463" i="4"/>
  <c r="T3464" i="4" s="1"/>
  <c r="T3465" i="4" s="1"/>
  <c r="T3466" i="4" s="1"/>
  <c r="T3467" i="4" s="1"/>
  <c r="T3468" i="4" s="1"/>
  <c r="T3412" i="4"/>
  <c r="T3413" i="4" s="1"/>
  <c r="T3414" i="4" s="1"/>
  <c r="T3415" i="4" s="1"/>
  <c r="T3416" i="4" s="1"/>
  <c r="T3417" i="4" s="1"/>
  <c r="T3418" i="4" s="1"/>
  <c r="T3419" i="4" s="1"/>
  <c r="T3420" i="4" s="1"/>
  <c r="T3421" i="4" s="1"/>
  <c r="T3422" i="4" s="1"/>
  <c r="T3423" i="4" s="1"/>
  <c r="T3424" i="4" s="1"/>
  <c r="T3857" i="4"/>
  <c r="T3742" i="4"/>
  <c r="T3743" i="4" s="1"/>
  <c r="T3744" i="4" s="1"/>
  <c r="T3745" i="4" s="1"/>
  <c r="T3746" i="4" s="1"/>
  <c r="T3747" i="4" s="1"/>
  <c r="T3748" i="4" s="1"/>
  <c r="T3749" i="4" s="1"/>
  <c r="T3750" i="4" s="1"/>
  <c r="T3751" i="4" s="1"/>
  <c r="T3752" i="4" s="1"/>
  <c r="T3576" i="4"/>
  <c r="W3858" i="4" l="1"/>
  <c r="AB3858" i="4"/>
  <c r="W3058" i="4"/>
  <c r="AB3058" i="4"/>
  <c r="W2934" i="4"/>
  <c r="AB2934" i="4"/>
  <c r="W3462" i="4"/>
  <c r="AB3462" i="4"/>
  <c r="W3956" i="4"/>
  <c r="AB3956" i="4"/>
  <c r="W3413" i="4"/>
  <c r="AB3413" i="4"/>
  <c r="W2975" i="4"/>
  <c r="AB2975" i="4"/>
  <c r="W3343" i="4"/>
  <c r="AB3343" i="4"/>
  <c r="W3656" i="4"/>
  <c r="AB3656" i="4"/>
  <c r="W3544" i="4"/>
  <c r="AB3544" i="4"/>
  <c r="W4055" i="4"/>
  <c r="AB4055" i="4"/>
  <c r="W3577" i="4"/>
  <c r="AB3577" i="4"/>
  <c r="W3743" i="4"/>
  <c r="AB3743" i="4"/>
  <c r="W3177" i="4"/>
  <c r="AB3177" i="4"/>
  <c r="W3311" i="4"/>
  <c r="AB3311" i="4"/>
  <c r="T3577" i="4"/>
  <c r="T3578" i="4" s="1"/>
  <c r="T3579" i="4" s="1"/>
  <c r="T3580" i="4" s="1"/>
  <c r="T3581" i="4" s="1"/>
  <c r="T3582" i="4" s="1"/>
  <c r="T3858" i="4"/>
  <c r="T3859" i="4" s="1"/>
  <c r="W3176" i="4" l="1"/>
  <c r="AB3176" i="4"/>
  <c r="W3576" i="4"/>
  <c r="AB3576" i="4"/>
  <c r="W3543" i="4"/>
  <c r="AB3543" i="4"/>
  <c r="W3742" i="4"/>
  <c r="AB3742" i="4"/>
  <c r="W3057" i="4"/>
  <c r="AB3057" i="4"/>
  <c r="W2933" i="4"/>
  <c r="AB2933" i="4"/>
  <c r="W3412" i="4"/>
  <c r="AB3412" i="4"/>
  <c r="W3310" i="4"/>
  <c r="AB3310" i="4"/>
  <c r="W3655" i="4"/>
  <c r="AB3655" i="4"/>
  <c r="W4054" i="4"/>
  <c r="AB4054" i="4"/>
  <c r="W2974" i="4"/>
  <c r="AB2974" i="4"/>
  <c r="W3857" i="4"/>
  <c r="AB3857" i="4"/>
  <c r="T3860" i="4"/>
  <c r="T3861" i="4" s="1"/>
  <c r="T3862" i="4" s="1"/>
  <c r="T3863" i="4" s="1"/>
  <c r="T3864" i="4" s="1"/>
  <c r="T3865" i="4" s="1"/>
  <c r="T3866" i="4" s="1"/>
  <c r="T4052" i="4"/>
  <c r="T2972" i="4"/>
  <c r="T2973" i="4" s="1"/>
  <c r="T2974" i="4" s="1"/>
  <c r="T2975" i="4" s="1"/>
  <c r="T2976" i="4" s="1"/>
  <c r="T2977" i="4" s="1"/>
  <c r="T2978" i="4" s="1"/>
  <c r="T2979" i="4" s="1"/>
  <c r="T2980" i="4" s="1"/>
  <c r="T2981" i="4" s="1"/>
  <c r="T2982" i="4" s="1"/>
  <c r="T2983" i="4" s="1"/>
  <c r="W3175" i="4" l="1"/>
  <c r="AB3175" i="4"/>
  <c r="W3056" i="4"/>
  <c r="AB3056" i="4"/>
  <c r="W3430" i="4"/>
  <c r="AB3430" i="4"/>
  <c r="W4053" i="4"/>
  <c r="AB4053" i="4"/>
  <c r="W3757" i="4"/>
  <c r="AB3757" i="4"/>
  <c r="W3859" i="4"/>
  <c r="AB3859" i="4"/>
  <c r="W2932" i="4"/>
  <c r="AB2932" i="4"/>
  <c r="W3654" i="4"/>
  <c r="AB3654" i="4"/>
  <c r="W3309" i="4"/>
  <c r="AB3309" i="4"/>
  <c r="W3541" i="4"/>
  <c r="AB3541" i="4"/>
  <c r="W2973" i="4"/>
  <c r="AB2973" i="4"/>
  <c r="T4053" i="4"/>
  <c r="T4054" i="4" s="1"/>
  <c r="T4055" i="4" s="1"/>
  <c r="T4056" i="4" s="1"/>
  <c r="T4057" i="4" s="1"/>
  <c r="T4058" i="4" s="1"/>
  <c r="T4059" i="4" s="1"/>
  <c r="T4060" i="4" s="1"/>
  <c r="T4061" i="4" s="1"/>
  <c r="T3173" i="4"/>
  <c r="T3174" i="4" s="1"/>
  <c r="T3175" i="4" s="1"/>
  <c r="T3176" i="4" s="1"/>
  <c r="T3177" i="4" s="1"/>
  <c r="T3178" i="4" s="1"/>
  <c r="T3179" i="4" s="1"/>
  <c r="T3180" i="4" s="1"/>
  <c r="T3181" i="4" s="1"/>
  <c r="T3182" i="4" s="1"/>
  <c r="T3183" i="4" s="1"/>
  <c r="W3308" i="4" l="1"/>
  <c r="AB3308" i="4"/>
  <c r="W3055" i="4"/>
  <c r="AB3055" i="4"/>
  <c r="W3540" i="4"/>
  <c r="AB3540" i="4"/>
  <c r="W3756" i="4"/>
  <c r="AB3756" i="4"/>
  <c r="W3429" i="4"/>
  <c r="AB3429" i="4"/>
  <c r="W4052" i="4"/>
  <c r="AB4052" i="4"/>
  <c r="W3653" i="4"/>
  <c r="AB3653" i="4"/>
  <c r="W2931" i="4"/>
  <c r="AB2931" i="4"/>
  <c r="W2972" i="4"/>
  <c r="AB2972" i="4"/>
  <c r="W3174" i="4"/>
  <c r="AB3174" i="4"/>
  <c r="T3651" i="4"/>
  <c r="T3538" i="4"/>
  <c r="W3428" i="4" l="1"/>
  <c r="AB3428" i="4"/>
  <c r="W2988" i="4"/>
  <c r="AB2988" i="4"/>
  <c r="W3173" i="4"/>
  <c r="AB3173" i="4"/>
  <c r="W3307" i="4"/>
  <c r="AB3307" i="4"/>
  <c r="W3755" i="4"/>
  <c r="AB3755" i="4"/>
  <c r="W3652" i="4"/>
  <c r="AB3652" i="4"/>
  <c r="W3054" i="4"/>
  <c r="AB3054" i="4"/>
  <c r="W2930" i="4"/>
  <c r="AB2930" i="4"/>
  <c r="W3539" i="4"/>
  <c r="AB3539" i="4"/>
  <c r="T3652" i="4"/>
  <c r="T3653" i="4" s="1"/>
  <c r="T3654" i="4" s="1"/>
  <c r="T3655" i="4" s="1"/>
  <c r="T3656" i="4" s="1"/>
  <c r="T3657" i="4" s="1"/>
  <c r="T3658" i="4" s="1"/>
  <c r="T3659" i="4" s="1"/>
  <c r="T3539" i="4"/>
  <c r="T3540" i="4" s="1"/>
  <c r="T3541" i="4" s="1"/>
  <c r="T3542" i="4" s="1"/>
  <c r="T3543" i="4" s="1"/>
  <c r="T3544" i="4" s="1"/>
  <c r="T3545" i="4" s="1"/>
  <c r="T3546" i="4" s="1"/>
  <c r="T3547" i="4" s="1"/>
  <c r="T3305" i="4"/>
  <c r="T3753" i="4"/>
  <c r="T3425" i="4"/>
  <c r="W3053" i="4" l="1"/>
  <c r="AB3053" i="4"/>
  <c r="W3426" i="4"/>
  <c r="AB3426" i="4"/>
  <c r="W2929" i="4"/>
  <c r="AB2929" i="4"/>
  <c r="W3191" i="4"/>
  <c r="AB3191" i="4"/>
  <c r="W2986" i="4"/>
  <c r="AB2986" i="4"/>
  <c r="W3306" i="4"/>
  <c r="AB3306" i="4"/>
  <c r="W3538" i="4"/>
  <c r="AB3538" i="4"/>
  <c r="W3754" i="4"/>
  <c r="AB3754" i="4"/>
  <c r="W3651" i="4"/>
  <c r="AB3651" i="4"/>
  <c r="T3426" i="4"/>
  <c r="T3427" i="4" s="1"/>
  <c r="T3428" i="4" s="1"/>
  <c r="T3429" i="4" s="1"/>
  <c r="T3430" i="4" s="1"/>
  <c r="T3431" i="4" s="1"/>
  <c r="T3432" i="4" s="1"/>
  <c r="T3433" i="4" s="1"/>
  <c r="T3754" i="4"/>
  <c r="T3755" i="4" s="1"/>
  <c r="T3756" i="4" s="1"/>
  <c r="T3757" i="4" s="1"/>
  <c r="T3758" i="4" s="1"/>
  <c r="T3759" i="4" s="1"/>
  <c r="T3760" i="4" s="1"/>
  <c r="T3306" i="4"/>
  <c r="T3307" i="4" s="1"/>
  <c r="T3308" i="4" s="1"/>
  <c r="T3309" i="4" s="1"/>
  <c r="T3310" i="4" s="1"/>
  <c r="T3311" i="4" s="1"/>
  <c r="T3312" i="4" s="1"/>
  <c r="T3313" i="4" s="1"/>
  <c r="T3314" i="4" s="1"/>
  <c r="T3315" i="4" s="1"/>
  <c r="T2927" i="4"/>
  <c r="T2928" i="4" s="1"/>
  <c r="T2929" i="4" s="1"/>
  <c r="T2930" i="4" s="1"/>
  <c r="T2931" i="4" s="1"/>
  <c r="T2932" i="4" s="1"/>
  <c r="T2933" i="4" s="1"/>
  <c r="T2934" i="4" s="1"/>
  <c r="T2935" i="4" s="1"/>
  <c r="T2936" i="4" s="1"/>
  <c r="T2937" i="4" s="1"/>
  <c r="T2938" i="4" s="1"/>
  <c r="T2939" i="4" s="1"/>
  <c r="T2984" i="4"/>
  <c r="T3051" i="4"/>
  <c r="T3052" i="4" s="1"/>
  <c r="T3053" i="4" s="1"/>
  <c r="T3054" i="4" s="1"/>
  <c r="T3055" i="4" s="1"/>
  <c r="T3056" i="4" s="1"/>
  <c r="T3057" i="4" s="1"/>
  <c r="T3058" i="4" s="1"/>
  <c r="T3059" i="4" s="1"/>
  <c r="T3060" i="4" s="1"/>
  <c r="T3061" i="4" s="1"/>
  <c r="T3062" i="4" s="1"/>
  <c r="T3063" i="4" s="1"/>
  <c r="W3052" i="4" l="1"/>
  <c r="AB3052" i="4"/>
  <c r="W2928" i="4"/>
  <c r="AB2928" i="4"/>
  <c r="W3753" i="4"/>
  <c r="AB3753" i="4"/>
  <c r="W2985" i="4"/>
  <c r="AB2985" i="4"/>
  <c r="W3190" i="4"/>
  <c r="AB3190" i="4"/>
  <c r="W3305" i="4"/>
  <c r="AB3305" i="4"/>
  <c r="W3425" i="4"/>
  <c r="AB3425" i="4"/>
  <c r="T2985" i="4"/>
  <c r="T2986" i="4" s="1"/>
  <c r="T2987" i="4" s="1"/>
  <c r="T2988" i="4" s="1"/>
  <c r="T2989" i="4" s="1"/>
  <c r="T2990" i="4" s="1"/>
  <c r="T2991" i="4" s="1"/>
  <c r="W2927" i="4" l="1"/>
  <c r="AB2927" i="4"/>
  <c r="W2984" i="4"/>
  <c r="AB2984" i="4"/>
  <c r="W3189" i="4"/>
  <c r="AB3189" i="4"/>
  <c r="W3051" i="4"/>
  <c r="AB3051" i="4"/>
  <c r="W3188" i="4" l="1"/>
  <c r="AB3188" i="4"/>
  <c r="W2945" i="4"/>
  <c r="AB2945" i="4"/>
  <c r="W3069" i="4"/>
  <c r="AB3069" i="4"/>
  <c r="W2944" i="4" l="1"/>
  <c r="AB2944" i="4"/>
  <c r="W3187" i="4"/>
  <c r="AB3187" i="4"/>
  <c r="W3068" i="4"/>
  <c r="AB3068" i="4"/>
  <c r="W3067" i="4" l="1"/>
  <c r="AB3067" i="4"/>
  <c r="W2943" i="4"/>
  <c r="AB2943" i="4"/>
  <c r="W3186" i="4"/>
  <c r="AB3186" i="4"/>
  <c r="T3184" i="4"/>
  <c r="W2942" i="4" l="1"/>
  <c r="AB2942" i="4"/>
  <c r="W3185" i="4"/>
  <c r="AB3185" i="4"/>
  <c r="W3066" i="4"/>
  <c r="AB3066" i="4"/>
  <c r="T3185" i="4"/>
  <c r="T3186" i="4" s="1"/>
  <c r="T3187" i="4" s="1"/>
  <c r="T3188" i="4" s="1"/>
  <c r="T3189" i="4" s="1"/>
  <c r="T3190" i="4" s="1"/>
  <c r="T3191" i="4" s="1"/>
  <c r="T3192" i="4" s="1"/>
  <c r="T3193" i="4" s="1"/>
  <c r="T3194" i="4" s="1"/>
  <c r="T2940" i="4"/>
  <c r="T3064" i="4"/>
  <c r="U3095" i="4"/>
  <c r="T2887" i="4"/>
  <c r="T2888" i="4" s="1"/>
  <c r="T2889" i="4" s="1"/>
  <c r="T3095" i="4"/>
  <c r="T3096" i="4" s="1"/>
  <c r="T3097" i="4" s="1"/>
  <c r="T3098" i="4" s="1"/>
  <c r="T3099" i="4" s="1"/>
  <c r="T3100" i="4" s="1"/>
  <c r="T3101" i="4" s="1"/>
  <c r="T3102" i="4" s="1"/>
  <c r="T3103" i="4" s="1"/>
  <c r="T3104" i="4" s="1"/>
  <c r="T3105" i="4" s="1"/>
  <c r="T3106" i="4" s="1"/>
  <c r="T3107" i="4" s="1"/>
  <c r="T3108" i="4" s="1"/>
  <c r="T3109" i="4" s="1"/>
  <c r="T3110" i="4" s="1"/>
  <c r="T3111" i="4" s="1"/>
  <c r="T3112" i="4" s="1"/>
  <c r="T3113" i="4" s="1"/>
  <c r="T3114" i="4" s="1"/>
  <c r="T3115" i="4" s="1"/>
  <c r="T4226" i="4"/>
  <c r="T4227" i="4" s="1"/>
  <c r="T4228" i="4" s="1"/>
  <c r="T4229" i="4" s="1"/>
  <c r="U2888" i="4"/>
  <c r="U2900" i="4"/>
  <c r="U2901" i="4" s="1"/>
  <c r="U2902" i="4" s="1"/>
  <c r="T1477" i="4"/>
  <c r="T1478" i="4" s="1"/>
  <c r="T1479" i="4" s="1"/>
  <c r="T1080" i="4"/>
  <c r="T1081" i="4" s="1"/>
  <c r="U1021" i="4"/>
  <c r="U1022" i="4" s="1"/>
  <c r="U1023" i="4" s="1"/>
  <c r="V1023" i="4" s="1"/>
  <c r="U2336" i="4"/>
  <c r="T1360" i="4"/>
  <c r="T1361" i="4" s="1"/>
  <c r="T1070" i="4"/>
  <c r="T1071" i="4" s="1"/>
  <c r="T6168" i="4"/>
  <c r="T6169" i="4" s="1"/>
  <c r="T919" i="4"/>
  <c r="T920" i="4" s="1"/>
  <c r="T921" i="4" s="1"/>
  <c r="T922" i="4" s="1"/>
  <c r="T923" i="4" s="1"/>
  <c r="U1070" i="4"/>
  <c r="U1071" i="4" s="1"/>
  <c r="U6168" i="4"/>
  <c r="U6169" i="4" s="1"/>
  <c r="U919" i="4"/>
  <c r="U920" i="4" s="1"/>
  <c r="U921" i="4" s="1"/>
  <c r="T1102" i="4"/>
  <c r="T1103" i="4" s="1"/>
  <c r="T2336" i="4"/>
  <c r="T2337" i="4" s="1"/>
  <c r="T2338" i="4" s="1"/>
  <c r="T2339" i="4" s="1"/>
  <c r="T2340" i="4" s="1"/>
  <c r="T2341" i="4" s="1"/>
  <c r="T2342" i="4" s="1"/>
  <c r="T2343" i="4" s="1"/>
  <c r="V6169" i="4" l="1"/>
  <c r="V1071" i="4"/>
  <c r="W4234" i="4"/>
  <c r="AB4234" i="4"/>
  <c r="W2895" i="4"/>
  <c r="AB2895" i="4"/>
  <c r="W3065" i="4"/>
  <c r="AB3065" i="4"/>
  <c r="W2336" i="4"/>
  <c r="AB2336" i="4"/>
  <c r="W4236" i="4"/>
  <c r="AB4236" i="4"/>
  <c r="W2941" i="4"/>
  <c r="AB2941" i="4"/>
  <c r="W3095" i="4"/>
  <c r="AB3095" i="4"/>
  <c r="W4228" i="4"/>
  <c r="AB4228" i="4"/>
  <c r="W3108" i="4"/>
  <c r="AB3108" i="4"/>
  <c r="W1023" i="4"/>
  <c r="AB1023" i="4"/>
  <c r="W4233" i="4"/>
  <c r="AB4233" i="4"/>
  <c r="W3184" i="4"/>
  <c r="AB3184" i="4"/>
  <c r="W1103" i="4"/>
  <c r="AB1103" i="4"/>
  <c r="W2900" i="4"/>
  <c r="AB2900" i="4"/>
  <c r="W2342" i="4"/>
  <c r="AB2342" i="4"/>
  <c r="W919" i="4"/>
  <c r="AB919" i="4"/>
  <c r="W2888" i="4"/>
  <c r="AB2888" i="4"/>
  <c r="W1105" i="4"/>
  <c r="AB1105" i="4"/>
  <c r="W4235" i="4"/>
  <c r="AB4235" i="4"/>
  <c r="W4226" i="4"/>
  <c r="AB4226" i="4"/>
  <c r="W1022" i="4"/>
  <c r="AB1022" i="4"/>
  <c r="W1102" i="4"/>
  <c r="AB1102" i="4"/>
  <c r="W1483" i="4"/>
  <c r="AB1483" i="4"/>
  <c r="W3097" i="4"/>
  <c r="AB3097" i="4"/>
  <c r="W2340" i="4"/>
  <c r="AB2340" i="4"/>
  <c r="W1104" i="4"/>
  <c r="AB1104" i="4"/>
  <c r="W3099" i="4"/>
  <c r="AB3099" i="4"/>
  <c r="W3096" i="4"/>
  <c r="AB3096" i="4"/>
  <c r="W1080" i="4"/>
  <c r="AB1080" i="4"/>
  <c r="W4238" i="4"/>
  <c r="AB4238" i="4"/>
  <c r="W2887" i="4"/>
  <c r="AB2887" i="4"/>
  <c r="W3109" i="4"/>
  <c r="AB3109" i="4"/>
  <c r="W4237" i="4"/>
  <c r="AB4237" i="4"/>
  <c r="W4227" i="4"/>
  <c r="AB4227" i="4"/>
  <c r="W2889" i="4"/>
  <c r="AB2889" i="4"/>
  <c r="U3096" i="4"/>
  <c r="U3097" i="4" s="1"/>
  <c r="U3098" i="4" s="1"/>
  <c r="U3099" i="4" s="1"/>
  <c r="U2889" i="4"/>
  <c r="U2890" i="4" s="1"/>
  <c r="U2891" i="4" s="1"/>
  <c r="U2892" i="4" s="1"/>
  <c r="U2893" i="4" s="1"/>
  <c r="T2344" i="4"/>
  <c r="T4230" i="4"/>
  <c r="T2890" i="4"/>
  <c r="T2891" i="4" s="1"/>
  <c r="T1362" i="4"/>
  <c r="T1363" i="4" s="1"/>
  <c r="T1364" i="4" s="1"/>
  <c r="T1365" i="4" s="1"/>
  <c r="T1366" i="4" s="1"/>
  <c r="T1104" i="4"/>
  <c r="T1105" i="4" s="1"/>
  <c r="T1106" i="4" s="1"/>
  <c r="T3065" i="4"/>
  <c r="T3066" i="4" s="1"/>
  <c r="T3067" i="4" s="1"/>
  <c r="T3068" i="4" s="1"/>
  <c r="T3069" i="4" s="1"/>
  <c r="T3070" i="4" s="1"/>
  <c r="T3071" i="4" s="1"/>
  <c r="T3072" i="4" s="1"/>
  <c r="T3073" i="4" s="1"/>
  <c r="T3074" i="4" s="1"/>
  <c r="T1082" i="4"/>
  <c r="T2941" i="4"/>
  <c r="T2942" i="4" s="1"/>
  <c r="T2943" i="4" s="1"/>
  <c r="T2944" i="4" s="1"/>
  <c r="T2945" i="4" s="1"/>
  <c r="T2946" i="4" s="1"/>
  <c r="T2947" i="4" s="1"/>
  <c r="T2948" i="4" s="1"/>
  <c r="T2949" i="4" s="1"/>
  <c r="T2950" i="4" s="1"/>
  <c r="U2337" i="4"/>
  <c r="W2343" i="4" l="1"/>
  <c r="AB2343" i="4"/>
  <c r="W2891" i="4"/>
  <c r="AB2891" i="4"/>
  <c r="W6169" i="4"/>
  <c r="AB6169" i="4"/>
  <c r="W1081" i="4"/>
  <c r="AB1081" i="4"/>
  <c r="W2940" i="4"/>
  <c r="AB2940" i="4"/>
  <c r="W4229" i="4"/>
  <c r="AB4229" i="4"/>
  <c r="W1071" i="4"/>
  <c r="AB1071" i="4"/>
  <c r="W3064" i="4"/>
  <c r="AB3064" i="4"/>
  <c r="W1361" i="4"/>
  <c r="AB1361" i="4"/>
  <c r="W921" i="4"/>
  <c r="AB921" i="4"/>
  <c r="T1107" i="4"/>
  <c r="T2352" i="4"/>
  <c r="T2345" i="4"/>
  <c r="T2346" i="4" s="1"/>
  <c r="U2338" i="4"/>
  <c r="U2339" i="4" s="1"/>
  <c r="T1367" i="4"/>
  <c r="T4231" i="4"/>
  <c r="W2337" i="4" l="1"/>
  <c r="AB2337" i="4"/>
  <c r="W1106" i="4"/>
  <c r="AB1106" i="4"/>
  <c r="W4230" i="4"/>
  <c r="AB4230" i="4"/>
  <c r="W1366" i="4"/>
  <c r="AB1366" i="4"/>
  <c r="U2340" i="4"/>
  <c r="U2341" i="4" s="1"/>
  <c r="T4232" i="4"/>
  <c r="W2339" i="4" l="1"/>
  <c r="AB2339" i="4"/>
  <c r="W4231" i="4"/>
  <c r="AB4231" i="4"/>
  <c r="U2342" i="4"/>
  <c r="U2343" i="4" s="1"/>
  <c r="U2344" i="4" s="1"/>
  <c r="U2352" i="4" s="1"/>
  <c r="V2352" i="4" s="1"/>
  <c r="T4233" i="4"/>
  <c r="T4234" i="4" s="1"/>
  <c r="T4235" i="4" s="1"/>
  <c r="T4236" i="4" s="1"/>
  <c r="T4237" i="4" s="1"/>
  <c r="T4238" i="4" s="1"/>
  <c r="T4239" i="4" s="1"/>
  <c r="T4240" i="4" s="1"/>
  <c r="W2341" i="4" l="1"/>
  <c r="AB2341" i="4"/>
  <c r="W2352" i="4"/>
  <c r="AB2352" i="4"/>
  <c r="W4232" i="4"/>
  <c r="AB4232" i="4"/>
  <c r="T4241" i="4"/>
  <c r="U4226" i="4"/>
  <c r="U4227" i="4" s="1"/>
  <c r="U4228" i="4" s="1"/>
  <c r="U4229" i="4" s="1"/>
  <c r="U4230" i="4" s="1"/>
  <c r="U4231" i="4" s="1"/>
  <c r="U4232" i="4" s="1"/>
  <c r="U4233" i="4" s="1"/>
  <c r="U4234" i="4" s="1"/>
  <c r="U4235" i="4" s="1"/>
  <c r="U4236" i="4" s="1"/>
  <c r="U4237" i="4" s="1"/>
  <c r="U4238" i="4" s="1"/>
  <c r="U4239" i="4" s="1"/>
  <c r="U4240" i="4" s="1"/>
  <c r="U4241" i="4" s="1"/>
  <c r="U1102" i="4"/>
  <c r="U1103" i="4" s="1"/>
  <c r="U1104" i="4" s="1"/>
  <c r="U1105" i="4" s="1"/>
  <c r="U1106" i="4" s="1"/>
  <c r="U1107" i="4" s="1"/>
  <c r="V1107" i="4" s="1"/>
  <c r="U1366" i="4"/>
  <c r="U1367" i="4" s="1"/>
  <c r="V1367" i="4" s="1"/>
  <c r="U1077" i="4"/>
  <c r="U1078" i="4" s="1"/>
  <c r="U1079" i="4" s="1"/>
  <c r="U1080" i="4" s="1"/>
  <c r="U1081" i="4" s="1"/>
  <c r="U1082" i="4" s="1"/>
  <c r="V1082" i="4" s="1"/>
  <c r="U2927" i="4"/>
  <c r="U2928" i="4" s="1"/>
  <c r="U2929" i="4" s="1"/>
  <c r="U2930" i="4" s="1"/>
  <c r="U2931" i="4" s="1"/>
  <c r="U2932" i="4" s="1"/>
  <c r="U2933" i="4" s="1"/>
  <c r="U2934" i="4" s="1"/>
  <c r="U2935" i="4" s="1"/>
  <c r="U2936" i="4" s="1"/>
  <c r="U2937" i="4" s="1"/>
  <c r="U2938" i="4" s="1"/>
  <c r="U2939" i="4" s="1"/>
  <c r="U2940" i="4" s="1"/>
  <c r="U2941" i="4" s="1"/>
  <c r="U2942" i="4" s="1"/>
  <c r="U2943" i="4" s="1"/>
  <c r="U2944" i="4" s="1"/>
  <c r="U2945" i="4" s="1"/>
  <c r="U2946" i="4" s="1"/>
  <c r="U2947" i="4" s="1"/>
  <c r="U2948" i="4" s="1"/>
  <c r="U2949" i="4" s="1"/>
  <c r="U2950" i="4" s="1"/>
  <c r="V2950" i="4" s="1"/>
  <c r="U3051" i="4"/>
  <c r="U3052" i="4" s="1"/>
  <c r="U3053" i="4" s="1"/>
  <c r="U3054" i="4" s="1"/>
  <c r="U3055" i="4" s="1"/>
  <c r="U3056" i="4" s="1"/>
  <c r="U3057" i="4" s="1"/>
  <c r="U3058" i="4" s="1"/>
  <c r="U3059" i="4" s="1"/>
  <c r="U3060" i="4" s="1"/>
  <c r="U3061" i="4" s="1"/>
  <c r="U3062" i="4" s="1"/>
  <c r="U3063" i="4" s="1"/>
  <c r="U3064" i="4" s="1"/>
  <c r="U3065" i="4" s="1"/>
  <c r="U3066" i="4" s="1"/>
  <c r="U3067" i="4" s="1"/>
  <c r="U3068" i="4" s="1"/>
  <c r="U3069" i="4" s="1"/>
  <c r="U3070" i="4" s="1"/>
  <c r="U3071" i="4" s="1"/>
  <c r="U3072" i="4" s="1"/>
  <c r="U3073" i="4" s="1"/>
  <c r="U3074" i="4" s="1"/>
  <c r="V3074" i="4" s="1"/>
  <c r="T2900" i="4"/>
  <c r="T2901" i="4" s="1"/>
  <c r="T2902" i="4" s="1"/>
  <c r="V2902" i="4" s="1"/>
  <c r="U3173" i="4"/>
  <c r="U3174" i="4" s="1"/>
  <c r="U3175" i="4" s="1"/>
  <c r="U3176" i="4" s="1"/>
  <c r="U3177" i="4" s="1"/>
  <c r="U3178" i="4" s="1"/>
  <c r="U3179" i="4" s="1"/>
  <c r="U3180" i="4" s="1"/>
  <c r="U3181" i="4" s="1"/>
  <c r="U3182" i="4" s="1"/>
  <c r="U3183" i="4" s="1"/>
  <c r="U3184" i="4" s="1"/>
  <c r="U3185" i="4" s="1"/>
  <c r="U3186" i="4" s="1"/>
  <c r="U3187" i="4" s="1"/>
  <c r="U3188" i="4" s="1"/>
  <c r="U3189" i="4" s="1"/>
  <c r="U3190" i="4" s="1"/>
  <c r="U3191" i="4" s="1"/>
  <c r="U3192" i="4" s="1"/>
  <c r="U3193" i="4" s="1"/>
  <c r="U3194" i="4" s="1"/>
  <c r="V3194" i="4" s="1"/>
  <c r="U1471" i="4"/>
  <c r="U1472" i="4" s="1"/>
  <c r="U1473" i="4" s="1"/>
  <c r="U1474" i="4" s="1"/>
  <c r="U1475" i="4" s="1"/>
  <c r="U1476" i="4" s="1"/>
  <c r="U1477" i="4" s="1"/>
  <c r="U1478" i="4" s="1"/>
  <c r="U1479" i="4" s="1"/>
  <c r="V1479" i="4" s="1"/>
  <c r="U922" i="4"/>
  <c r="U923" i="4" s="1"/>
  <c r="V923" i="4" s="1"/>
  <c r="U3100" i="4"/>
  <c r="U3101" i="4" s="1"/>
  <c r="U3102" i="4" s="1"/>
  <c r="U3103" i="4" s="1"/>
  <c r="U3104" i="4" s="1"/>
  <c r="U3105" i="4" s="1"/>
  <c r="U3106" i="4" s="1"/>
  <c r="U3107" i="4" s="1"/>
  <c r="U3108" i="4" s="1"/>
  <c r="U3109" i="4" s="1"/>
  <c r="U3110" i="4" s="1"/>
  <c r="U3111" i="4" s="1"/>
  <c r="U3112" i="4" s="1"/>
  <c r="U3113" i="4" s="1"/>
  <c r="U3114" i="4" s="1"/>
  <c r="U3115" i="4" s="1"/>
  <c r="V3115" i="4" s="1"/>
  <c r="U1481" i="4"/>
  <c r="U1482" i="4" s="1"/>
  <c r="U1483" i="4" s="1"/>
  <c r="U1484" i="4" s="1"/>
  <c r="U1485" i="4" s="1"/>
  <c r="V1485" i="4" s="1"/>
  <c r="U4209" i="4"/>
  <c r="U4210" i="4" s="1"/>
  <c r="U4211" i="4" s="1"/>
  <c r="U4212" i="4" s="1"/>
  <c r="U4213" i="4" s="1"/>
  <c r="U4214" i="4" s="1"/>
  <c r="U4215" i="4" s="1"/>
  <c r="U4216" i="4" s="1"/>
  <c r="U4217" i="4" s="1"/>
  <c r="U4218" i="4" s="1"/>
  <c r="U4219" i="4" s="1"/>
  <c r="U4220" i="4" s="1"/>
  <c r="U4221" i="4" s="1"/>
  <c r="U4222" i="4" s="1"/>
  <c r="U4223" i="4" s="1"/>
  <c r="U4224" i="4" s="1"/>
  <c r="U4225" i="4" s="1"/>
  <c r="T1097" i="4"/>
  <c r="T1098" i="4" s="1"/>
  <c r="T1099" i="4" s="1"/>
  <c r="T1100" i="4" s="1"/>
  <c r="T1101" i="4" s="1"/>
  <c r="T4213" i="4"/>
  <c r="T4214" i="4" s="1"/>
  <c r="T4215" i="4" s="1"/>
  <c r="T4216" i="4" s="1"/>
  <c r="T4217" i="4" s="1"/>
  <c r="T4218" i="4" s="1"/>
  <c r="T4219" i="4" s="1"/>
  <c r="T4220" i="4" s="1"/>
  <c r="T4221" i="4" s="1"/>
  <c r="T4222" i="4" s="1"/>
  <c r="T4223" i="4" s="1"/>
  <c r="T4224" i="4" s="1"/>
  <c r="T4225" i="4" s="1"/>
  <c r="V4225" i="4" s="1"/>
  <c r="T2892" i="4"/>
  <c r="T2893" i="4" s="1"/>
  <c r="T2894" i="4" s="1"/>
  <c r="T2895" i="4" s="1"/>
  <c r="T2896" i="4" s="1"/>
  <c r="T2897" i="4" s="1"/>
  <c r="T2898" i="4" s="1"/>
  <c r="T2899" i="4" s="1"/>
  <c r="U1096" i="4"/>
  <c r="U1097" i="4" s="1"/>
  <c r="U1098" i="4" s="1"/>
  <c r="U1099" i="4" s="1"/>
  <c r="U1100" i="4" s="1"/>
  <c r="U1101" i="4" s="1"/>
  <c r="U2972" i="4"/>
  <c r="U2973" i="4" s="1"/>
  <c r="U2974" i="4" s="1"/>
  <c r="U2975" i="4" s="1"/>
  <c r="U2976" i="4" s="1"/>
  <c r="U2977" i="4" s="1"/>
  <c r="U2978" i="4" s="1"/>
  <c r="U2979" i="4" s="1"/>
  <c r="U2980" i="4" s="1"/>
  <c r="U2981" i="4" s="1"/>
  <c r="U2982" i="4" s="1"/>
  <c r="U2983" i="4" s="1"/>
  <c r="U2984" i="4" s="1"/>
  <c r="U2985" i="4" s="1"/>
  <c r="U2986" i="4" s="1"/>
  <c r="U2987" i="4" s="1"/>
  <c r="U2988" i="4" s="1"/>
  <c r="U2989" i="4" s="1"/>
  <c r="U2990" i="4" s="1"/>
  <c r="U2991" i="4" s="1"/>
  <c r="V2991" i="4" s="1"/>
  <c r="U3412" i="4"/>
  <c r="U3413" i="4" s="1"/>
  <c r="U3414" i="4" s="1"/>
  <c r="U3415" i="4" s="1"/>
  <c r="U3416" i="4" s="1"/>
  <c r="U3417" i="4" s="1"/>
  <c r="U3418" i="4" s="1"/>
  <c r="U3419" i="4" s="1"/>
  <c r="U3420" i="4" s="1"/>
  <c r="U3421" i="4" s="1"/>
  <c r="U3422" i="4" s="1"/>
  <c r="U3423" i="4" s="1"/>
  <c r="U3424" i="4" s="1"/>
  <c r="U3425" i="4" s="1"/>
  <c r="U3426" i="4" s="1"/>
  <c r="U3427" i="4" s="1"/>
  <c r="U3428" i="4" s="1"/>
  <c r="U3429" i="4" s="1"/>
  <c r="U3430" i="4" s="1"/>
  <c r="U3431" i="4" s="1"/>
  <c r="U3432" i="4" s="1"/>
  <c r="U3433" i="4" s="1"/>
  <c r="V3433" i="4" s="1"/>
  <c r="U3742" i="4"/>
  <c r="U3743" i="4" s="1"/>
  <c r="U3744" i="4" s="1"/>
  <c r="U3745" i="4" s="1"/>
  <c r="U3746" i="4" s="1"/>
  <c r="U3747" i="4" s="1"/>
  <c r="U3748" i="4" s="1"/>
  <c r="U3749" i="4" s="1"/>
  <c r="U3750" i="4" s="1"/>
  <c r="U3751" i="4" s="1"/>
  <c r="U3752" i="4" s="1"/>
  <c r="U3753" i="4" s="1"/>
  <c r="U3754" i="4" s="1"/>
  <c r="U3755" i="4" s="1"/>
  <c r="U3756" i="4" s="1"/>
  <c r="U3757" i="4" s="1"/>
  <c r="U3758" i="4" s="1"/>
  <c r="U3759" i="4" s="1"/>
  <c r="U3760" i="4" s="1"/>
  <c r="V3760" i="4" s="1"/>
  <c r="U3293" i="4"/>
  <c r="U3294" i="4" s="1"/>
  <c r="U3295" i="4" s="1"/>
  <c r="U3296" i="4" s="1"/>
  <c r="U3297" i="4" s="1"/>
  <c r="U3298" i="4" s="1"/>
  <c r="U3299" i="4" s="1"/>
  <c r="U3300" i="4" s="1"/>
  <c r="U3301" i="4" s="1"/>
  <c r="U3302" i="4" s="1"/>
  <c r="U3303" i="4" s="1"/>
  <c r="U3304" i="4" s="1"/>
  <c r="U3305" i="4" s="1"/>
  <c r="U3306" i="4" s="1"/>
  <c r="U3307" i="4" s="1"/>
  <c r="U3308" i="4" s="1"/>
  <c r="U3309" i="4" s="1"/>
  <c r="U3310" i="4" s="1"/>
  <c r="U3311" i="4" s="1"/>
  <c r="U3312" i="4" s="1"/>
  <c r="U3313" i="4" s="1"/>
  <c r="U3314" i="4" s="1"/>
  <c r="U3315" i="4" s="1"/>
  <c r="V3315" i="4" s="1"/>
  <c r="U3641" i="4"/>
  <c r="U3642" i="4" s="1"/>
  <c r="U3643" i="4" s="1"/>
  <c r="U3644" i="4" s="1"/>
  <c r="U3645" i="4" s="1"/>
  <c r="U3646" i="4" s="1"/>
  <c r="U3647" i="4" s="1"/>
  <c r="U3648" i="4" s="1"/>
  <c r="U3649" i="4" s="1"/>
  <c r="U3650" i="4" s="1"/>
  <c r="U3651" i="4" s="1"/>
  <c r="U3652" i="4" s="1"/>
  <c r="U3653" i="4" s="1"/>
  <c r="U3654" i="4" s="1"/>
  <c r="U3655" i="4" s="1"/>
  <c r="U3656" i="4" s="1"/>
  <c r="U3657" i="4" s="1"/>
  <c r="U3658" i="4" s="1"/>
  <c r="U3659" i="4" s="1"/>
  <c r="V3659" i="4" s="1"/>
  <c r="U3526" i="4"/>
  <c r="U3527" i="4" s="1"/>
  <c r="U3528" i="4" s="1"/>
  <c r="U3529" i="4" s="1"/>
  <c r="U3530" i="4" s="1"/>
  <c r="U3531" i="4" s="1"/>
  <c r="U3532" i="4" s="1"/>
  <c r="U3533" i="4" s="1"/>
  <c r="U3534" i="4" s="1"/>
  <c r="U3535" i="4" s="1"/>
  <c r="U3536" i="4" s="1"/>
  <c r="U3537" i="4" s="1"/>
  <c r="U3538" i="4" s="1"/>
  <c r="U3539" i="4" s="1"/>
  <c r="U3540" i="4" s="1"/>
  <c r="U3541" i="4" s="1"/>
  <c r="U3542" i="4" s="1"/>
  <c r="U3543" i="4" s="1"/>
  <c r="U3544" i="4" s="1"/>
  <c r="U3545" i="4" s="1"/>
  <c r="U3546" i="4" s="1"/>
  <c r="U3547" i="4" s="1"/>
  <c r="V3547" i="4" s="1"/>
  <c r="U4043" i="4"/>
  <c r="U4044" i="4" s="1"/>
  <c r="U4045" i="4" s="1"/>
  <c r="U4046" i="4" s="1"/>
  <c r="U4047" i="4" s="1"/>
  <c r="U4048" i="4" s="1"/>
  <c r="U4049" i="4" s="1"/>
  <c r="U4050" i="4" s="1"/>
  <c r="U4051" i="4" s="1"/>
  <c r="U4052" i="4" s="1"/>
  <c r="U4053" i="4" s="1"/>
  <c r="U4054" i="4" s="1"/>
  <c r="U4055" i="4" s="1"/>
  <c r="U4056" i="4" s="1"/>
  <c r="U4057" i="4" s="1"/>
  <c r="U4058" i="4" s="1"/>
  <c r="U4059" i="4" s="1"/>
  <c r="U4060" i="4" s="1"/>
  <c r="U4061" i="4" s="1"/>
  <c r="V4061" i="4" s="1"/>
  <c r="U3848" i="4"/>
  <c r="U3849" i="4" s="1"/>
  <c r="U3850" i="4" s="1"/>
  <c r="U3851" i="4" s="1"/>
  <c r="U3852" i="4" s="1"/>
  <c r="U3853" i="4" s="1"/>
  <c r="U3854" i="4" s="1"/>
  <c r="U3855" i="4" s="1"/>
  <c r="U3856" i="4" s="1"/>
  <c r="U3857" i="4" s="1"/>
  <c r="U3858" i="4" s="1"/>
  <c r="U3859" i="4" s="1"/>
  <c r="U3860" i="4" s="1"/>
  <c r="U3861" i="4" s="1"/>
  <c r="U3862" i="4" s="1"/>
  <c r="U3863" i="4" s="1"/>
  <c r="U3864" i="4" s="1"/>
  <c r="U3865" i="4" s="1"/>
  <c r="U3866" i="4" s="1"/>
  <c r="V3866" i="4" s="1"/>
  <c r="U3567" i="4"/>
  <c r="U3568" i="4" s="1"/>
  <c r="U3569" i="4" s="1"/>
  <c r="U3570" i="4" s="1"/>
  <c r="U3571" i="4" s="1"/>
  <c r="U3572" i="4" s="1"/>
  <c r="U3573" i="4" s="1"/>
  <c r="U3574" i="4" s="1"/>
  <c r="U3575" i="4" s="1"/>
  <c r="U3576" i="4" s="1"/>
  <c r="U3577" i="4" s="1"/>
  <c r="U3578" i="4" s="1"/>
  <c r="U3579" i="4" s="1"/>
  <c r="U3580" i="4" s="1"/>
  <c r="U3581" i="4" s="1"/>
  <c r="U3582" i="4" s="1"/>
  <c r="V3582" i="4" s="1"/>
  <c r="U3451" i="4"/>
  <c r="U3452" i="4" s="1"/>
  <c r="U3453" i="4" s="1"/>
  <c r="U3454" i="4" s="1"/>
  <c r="U3455" i="4" s="1"/>
  <c r="U3456" i="4" s="1"/>
  <c r="U3457" i="4" s="1"/>
  <c r="U3458" i="4" s="1"/>
  <c r="U3459" i="4" s="1"/>
  <c r="U3460" i="4" s="1"/>
  <c r="U3461" i="4" s="1"/>
  <c r="U3462" i="4" s="1"/>
  <c r="U3463" i="4" s="1"/>
  <c r="U3464" i="4" s="1"/>
  <c r="U3465" i="4" s="1"/>
  <c r="U3466" i="4" s="1"/>
  <c r="U3467" i="4" s="1"/>
  <c r="U3468" i="4" s="1"/>
  <c r="V3468" i="4" s="1"/>
  <c r="U3333" i="4"/>
  <c r="U3334" i="4" s="1"/>
  <c r="U3335" i="4" s="1"/>
  <c r="U3336" i="4" s="1"/>
  <c r="U3337" i="4" s="1"/>
  <c r="U3338" i="4" s="1"/>
  <c r="U3339" i="4" s="1"/>
  <c r="U3340" i="4" s="1"/>
  <c r="U3341" i="4" s="1"/>
  <c r="U3342" i="4" s="1"/>
  <c r="U3343" i="4" s="1"/>
  <c r="U3344" i="4" s="1"/>
  <c r="U3345" i="4" s="1"/>
  <c r="U3346" i="4" s="1"/>
  <c r="U3347" i="4" s="1"/>
  <c r="U3348" i="4" s="1"/>
  <c r="U3349" i="4" s="1"/>
  <c r="U3350" i="4" s="1"/>
  <c r="V3350" i="4" s="1"/>
  <c r="U3947" i="4"/>
  <c r="U3948" i="4" s="1"/>
  <c r="U3949" i="4" s="1"/>
  <c r="U3950" i="4" s="1"/>
  <c r="U3951" i="4" s="1"/>
  <c r="U3952" i="4" s="1"/>
  <c r="U3953" i="4" s="1"/>
  <c r="U3954" i="4" s="1"/>
  <c r="U3955" i="4" s="1"/>
  <c r="U3956" i="4" s="1"/>
  <c r="U3957" i="4" s="1"/>
  <c r="U3958" i="4" s="1"/>
  <c r="U3959" i="4" s="1"/>
  <c r="U3960" i="4" s="1"/>
  <c r="U3961" i="4" s="1"/>
  <c r="U3962" i="4" s="1"/>
  <c r="U3963" i="4" s="1"/>
  <c r="U3964" i="4" s="1"/>
  <c r="V3964" i="4" s="1"/>
  <c r="U4465" i="4"/>
  <c r="U4466" i="4" s="1"/>
  <c r="U4467" i="4" s="1"/>
  <c r="U4468" i="4" s="1"/>
  <c r="U4469" i="4" s="1"/>
  <c r="U4470" i="4" s="1"/>
  <c r="U4471" i="4" s="1"/>
  <c r="U4472" i="4" s="1"/>
  <c r="U4473" i="4" s="1"/>
  <c r="U4474" i="4" s="1"/>
  <c r="U4475" i="4" s="1"/>
  <c r="U4476" i="4" s="1"/>
  <c r="U4477" i="4" s="1"/>
  <c r="U4478" i="4" s="1"/>
  <c r="U4479" i="4" s="1"/>
  <c r="U4480" i="4" s="1"/>
  <c r="U4481" i="4" s="1"/>
  <c r="V4481" i="4" s="1"/>
  <c r="U4304" i="4"/>
  <c r="U4305" i="4" s="1"/>
  <c r="U4306" i="4" s="1"/>
  <c r="U4307" i="4" s="1"/>
  <c r="U4308" i="4" s="1"/>
  <c r="U4309" i="4" s="1"/>
  <c r="U4310" i="4" s="1"/>
  <c r="U4311" i="4" s="1"/>
  <c r="U4312" i="4" s="1"/>
  <c r="U4313" i="4" s="1"/>
  <c r="U4314" i="4" s="1"/>
  <c r="U4315" i="4" s="1"/>
  <c r="U4316" i="4" s="1"/>
  <c r="U4317" i="4" s="1"/>
  <c r="U4318" i="4" s="1"/>
  <c r="U4319" i="4" s="1"/>
  <c r="U4320" i="4" s="1"/>
  <c r="V4320" i="4" s="1"/>
  <c r="U4540" i="4"/>
  <c r="U4541" i="4" s="1"/>
  <c r="U4542" i="4" s="1"/>
  <c r="U4543" i="4" s="1"/>
  <c r="U4544" i="4" s="1"/>
  <c r="U4545" i="4" s="1"/>
  <c r="U4546" i="4" s="1"/>
  <c r="U4547" i="4" s="1"/>
  <c r="U4548" i="4" s="1"/>
  <c r="U4549" i="4" s="1"/>
  <c r="U4550" i="4" s="1"/>
  <c r="U4551" i="4" s="1"/>
  <c r="U4552" i="4" s="1"/>
  <c r="U4553" i="4" s="1"/>
  <c r="U4554" i="4" s="1"/>
  <c r="V4554" i="4" s="1"/>
  <c r="U3777" i="4"/>
  <c r="U3778" i="4" s="1"/>
  <c r="U3779" i="4" s="1"/>
  <c r="U3780" i="4" s="1"/>
  <c r="U3781" i="4" s="1"/>
  <c r="U3782" i="4" s="1"/>
  <c r="U3783" i="4" s="1"/>
  <c r="U3784" i="4" s="1"/>
  <c r="U3785" i="4" s="1"/>
  <c r="U3786" i="4" s="1"/>
  <c r="U3787" i="4" s="1"/>
  <c r="U3788" i="4" s="1"/>
  <c r="U3789" i="4" s="1"/>
  <c r="U3790" i="4" s="1"/>
  <c r="U3791" i="4" s="1"/>
  <c r="V3791" i="4" s="1"/>
  <c r="U4136" i="4"/>
  <c r="U4137" i="4" s="1"/>
  <c r="U4138" i="4" s="1"/>
  <c r="U4139" i="4" s="1"/>
  <c r="U4140" i="4" s="1"/>
  <c r="U4141" i="4" s="1"/>
  <c r="U4142" i="4" s="1"/>
  <c r="U4143" i="4" s="1"/>
  <c r="U4144" i="4" s="1"/>
  <c r="U4145" i="4" s="1"/>
  <c r="U4146" i="4" s="1"/>
  <c r="U4147" i="4" s="1"/>
  <c r="U4148" i="4" s="1"/>
  <c r="U4149" i="4" s="1"/>
  <c r="U4150" i="4" s="1"/>
  <c r="U4151" i="4" s="1"/>
  <c r="V4151" i="4" s="1"/>
  <c r="U3882" i="4"/>
  <c r="U3883" i="4" s="1"/>
  <c r="U3884" i="4" s="1"/>
  <c r="U3885" i="4" s="1"/>
  <c r="U3886" i="4" s="1"/>
  <c r="U3887" i="4" s="1"/>
  <c r="U3888" i="4" s="1"/>
  <c r="U3889" i="4" s="1"/>
  <c r="U3890" i="4" s="1"/>
  <c r="U3891" i="4" s="1"/>
  <c r="U3892" i="4" s="1"/>
  <c r="U3893" i="4" s="1"/>
  <c r="U3894" i="4" s="1"/>
  <c r="U3895" i="4" s="1"/>
  <c r="V3895" i="4" s="1"/>
  <c r="U3674" i="4"/>
  <c r="U3675" i="4" s="1"/>
  <c r="U3676" i="4" s="1"/>
  <c r="U3677" i="4" s="1"/>
  <c r="U3678" i="4" s="1"/>
  <c r="U3679" i="4" s="1"/>
  <c r="U3680" i="4" s="1"/>
  <c r="U3681" i="4" s="1"/>
  <c r="U3682" i="4" s="1"/>
  <c r="U3683" i="4" s="1"/>
  <c r="U3684" i="4" s="1"/>
  <c r="U3685" i="4" s="1"/>
  <c r="U3686" i="4" s="1"/>
  <c r="U3687" i="4" s="1"/>
  <c r="U3688" i="4" s="1"/>
  <c r="V3688" i="4" s="1"/>
  <c r="U4752" i="4"/>
  <c r="U4753" i="4" s="1"/>
  <c r="U4754" i="4" s="1"/>
  <c r="U4755" i="4" s="1"/>
  <c r="U4756" i="4" s="1"/>
  <c r="U4757" i="4" s="1"/>
  <c r="U4758" i="4" s="1"/>
  <c r="U4759" i="4" s="1"/>
  <c r="U4760" i="4" s="1"/>
  <c r="U4761" i="4" s="1"/>
  <c r="U4762" i="4" s="1"/>
  <c r="U4763" i="4" s="1"/>
  <c r="U4764" i="4" s="1"/>
  <c r="U4765" i="4" s="1"/>
  <c r="V4765" i="4" s="1"/>
  <c r="U4684" i="4"/>
  <c r="U4685" i="4" s="1"/>
  <c r="U4686" i="4" s="1"/>
  <c r="U4687" i="4" s="1"/>
  <c r="U4688" i="4" s="1"/>
  <c r="U4689" i="4" s="1"/>
  <c r="U4690" i="4" s="1"/>
  <c r="U4691" i="4" s="1"/>
  <c r="U4692" i="4" s="1"/>
  <c r="U4693" i="4" s="1"/>
  <c r="U4694" i="4" s="1"/>
  <c r="U4695" i="4" s="1"/>
  <c r="V4695" i="4" s="1"/>
  <c r="U3368" i="4"/>
  <c r="U3369" i="4" s="1"/>
  <c r="U3370" i="4" s="1"/>
  <c r="U3371" i="4" s="1"/>
  <c r="U3372" i="4" s="1"/>
  <c r="U3373" i="4" s="1"/>
  <c r="U3374" i="4" s="1"/>
  <c r="U3375" i="4" s="1"/>
  <c r="U3376" i="4" s="1"/>
  <c r="U3377" i="4" s="1"/>
  <c r="U3378" i="4" s="1"/>
  <c r="U3379" i="4" s="1"/>
  <c r="U3380" i="4" s="1"/>
  <c r="V3380" i="4" s="1"/>
  <c r="U2845" i="4"/>
  <c r="U2846" i="4" s="1"/>
  <c r="U2847" i="4" s="1"/>
  <c r="U2848" i="4" s="1"/>
  <c r="U2849" i="4" s="1"/>
  <c r="U2850" i="4" s="1"/>
  <c r="U2851" i="4" s="1"/>
  <c r="U2852" i="4" s="1"/>
  <c r="U2853" i="4" s="1"/>
  <c r="U2854" i="4" s="1"/>
  <c r="U2855" i="4" s="1"/>
  <c r="U2856" i="4" s="1"/>
  <c r="U2857" i="4" s="1"/>
  <c r="U2858" i="4" s="1"/>
  <c r="U2859" i="4" s="1"/>
  <c r="U2860" i="4" s="1"/>
  <c r="U2861" i="4" s="1"/>
  <c r="U2862" i="4" s="1"/>
  <c r="U2863" i="4" s="1"/>
  <c r="U2864" i="4" s="1"/>
  <c r="U2865" i="4" s="1"/>
  <c r="U2866" i="4" s="1"/>
  <c r="U2867" i="4" s="1"/>
  <c r="U2868" i="4" s="1"/>
  <c r="U2869" i="4" s="1"/>
  <c r="U2870" i="4" s="1"/>
  <c r="V2870" i="4" s="1"/>
  <c r="U2786" i="4"/>
  <c r="U2787" i="4" s="1"/>
  <c r="U2788" i="4" s="1"/>
  <c r="U2789" i="4" s="1"/>
  <c r="U2790" i="4" s="1"/>
  <c r="U2791" i="4" s="1"/>
  <c r="U2792" i="4" s="1"/>
  <c r="U2793" i="4" s="1"/>
  <c r="U2794" i="4" s="1"/>
  <c r="U2795" i="4" s="1"/>
  <c r="U2796" i="4" s="1"/>
  <c r="U2797" i="4" s="1"/>
  <c r="U2798" i="4" s="1"/>
  <c r="U2799" i="4" s="1"/>
  <c r="U2800" i="4" s="1"/>
  <c r="U2801" i="4" s="1"/>
  <c r="U2802" i="4" s="1"/>
  <c r="U2803" i="4" s="1"/>
  <c r="U2804" i="4" s="1"/>
  <c r="U2805" i="4" s="1"/>
  <c r="U2806" i="4" s="1"/>
  <c r="U2807" i="4" s="1"/>
  <c r="U2808" i="4" s="1"/>
  <c r="U2809" i="4" s="1"/>
  <c r="U2810" i="4" s="1"/>
  <c r="U2811" i="4" s="1"/>
  <c r="V2811" i="4" s="1"/>
  <c r="U4815" i="4"/>
  <c r="U4816" i="4" s="1"/>
  <c r="U4817" i="4" s="1"/>
  <c r="U4818" i="4" s="1"/>
  <c r="U4819" i="4" s="1"/>
  <c r="U4820" i="4" s="1"/>
  <c r="U4821" i="4" s="1"/>
  <c r="U4822" i="4" s="1"/>
  <c r="U4823" i="4" s="1"/>
  <c r="U4824" i="4" s="1"/>
  <c r="U4825" i="4" s="1"/>
  <c r="U4826" i="4" s="1"/>
  <c r="U4827" i="4" s="1"/>
  <c r="V4827" i="4" s="1"/>
  <c r="U3249" i="4"/>
  <c r="U3250" i="4" s="1"/>
  <c r="U3251" i="4" s="1"/>
  <c r="U3252" i="4" s="1"/>
  <c r="U3253" i="4" s="1"/>
  <c r="U3254" i="4" s="1"/>
  <c r="U3255" i="4" s="1"/>
  <c r="U3256" i="4" s="1"/>
  <c r="U3257" i="4" s="1"/>
  <c r="U3258" i="4" s="1"/>
  <c r="U3259" i="4" s="1"/>
  <c r="U3808" i="4"/>
  <c r="U3809" i="4" s="1"/>
  <c r="U3810" i="4" s="1"/>
  <c r="U3811" i="4" s="1"/>
  <c r="U3812" i="4" s="1"/>
  <c r="U3813" i="4" s="1"/>
  <c r="U3814" i="4" s="1"/>
  <c r="U3815" i="4" s="1"/>
  <c r="U3816" i="4" s="1"/>
  <c r="U3817" i="4" s="1"/>
  <c r="U3818" i="4" s="1"/>
  <c r="U3819" i="4" s="1"/>
  <c r="U3820" i="4" s="1"/>
  <c r="U4991" i="4"/>
  <c r="U4992" i="4" s="1"/>
  <c r="U4993" i="4" s="1"/>
  <c r="U4994" i="4" s="1"/>
  <c r="U4995" i="4" s="1"/>
  <c r="U4996" i="4" s="1"/>
  <c r="U4997" i="4" s="1"/>
  <c r="U4998" i="4" s="1"/>
  <c r="U4999" i="4" s="1"/>
  <c r="U5000" i="4" s="1"/>
  <c r="U5001" i="4" s="1"/>
  <c r="U5002" i="4" s="1"/>
  <c r="U5003" i="4" s="1"/>
  <c r="V5003" i="4" s="1"/>
  <c r="U4165" i="4"/>
  <c r="U4166" i="4" s="1"/>
  <c r="U4167" i="4" s="1"/>
  <c r="U4168" i="4" s="1"/>
  <c r="U4169" i="4" s="1"/>
  <c r="U4170" i="4" s="1"/>
  <c r="U4171" i="4" s="1"/>
  <c r="U4172" i="4" s="1"/>
  <c r="U4173" i="4" s="1"/>
  <c r="U4174" i="4" s="1"/>
  <c r="U4175" i="4" s="1"/>
  <c r="U4176" i="4" s="1"/>
  <c r="U4177" i="4" s="1"/>
  <c r="U4178" i="4" s="1"/>
  <c r="V4178" i="4" s="1"/>
  <c r="U4611" i="4"/>
  <c r="U4612" i="4" s="1"/>
  <c r="U4613" i="4" s="1"/>
  <c r="U4614" i="4" s="1"/>
  <c r="U4615" i="4" s="1"/>
  <c r="U4616" i="4" s="1"/>
  <c r="U4617" i="4" s="1"/>
  <c r="U4618" i="4" s="1"/>
  <c r="U4619" i="4" s="1"/>
  <c r="U4620" i="4" s="1"/>
  <c r="U4621" i="4" s="1"/>
  <c r="U4622" i="4" s="1"/>
  <c r="U4623" i="4" s="1"/>
  <c r="U4624" i="4" s="1"/>
  <c r="V4624" i="4" s="1"/>
  <c r="U4932" i="4"/>
  <c r="U4933" i="4" s="1"/>
  <c r="U4934" i="4" s="1"/>
  <c r="U4935" i="4" s="1"/>
  <c r="U4936" i="4" s="1"/>
  <c r="U4937" i="4" s="1"/>
  <c r="U4938" i="4" s="1"/>
  <c r="U4939" i="4" s="1"/>
  <c r="U4940" i="4" s="1"/>
  <c r="U4941" i="4" s="1"/>
  <c r="V4941" i="4" s="1"/>
  <c r="U5162" i="4"/>
  <c r="U5163" i="4" s="1"/>
  <c r="U5164" i="4" s="1"/>
  <c r="U5165" i="4" s="1"/>
  <c r="U5166" i="4" s="1"/>
  <c r="U5167" i="4" s="1"/>
  <c r="U5168" i="4" s="1"/>
  <c r="U5169" i="4" s="1"/>
  <c r="U5170" i="4" s="1"/>
  <c r="U5171" i="4" s="1"/>
  <c r="U5172" i="4" s="1"/>
  <c r="V5172" i="4" s="1"/>
  <c r="U3150" i="4"/>
  <c r="U3151" i="4" s="1"/>
  <c r="U3152" i="4" s="1"/>
  <c r="U3153" i="4" s="1"/>
  <c r="U3154" i="4" s="1"/>
  <c r="U3155" i="4" s="1"/>
  <c r="U3156" i="4" s="1"/>
  <c r="U3157" i="4" s="1"/>
  <c r="U3158" i="4" s="1"/>
  <c r="U3159" i="4" s="1"/>
  <c r="U3160" i="4" s="1"/>
  <c r="U3161" i="4" s="1"/>
  <c r="U3162" i="4" s="1"/>
  <c r="U3163" i="4" s="1"/>
  <c r="U3164" i="4" s="1"/>
  <c r="U3165" i="4" s="1"/>
  <c r="U3166" i="4" s="1"/>
  <c r="U3167" i="4" s="1"/>
  <c r="U3168" i="4" s="1"/>
  <c r="U3169" i="4" s="1"/>
  <c r="U3170" i="4" s="1"/>
  <c r="U3171" i="4" s="1"/>
  <c r="U3172" i="4" s="1"/>
  <c r="V3172" i="4" s="1"/>
  <c r="U2903" i="4"/>
  <c r="U2904" i="4" s="1"/>
  <c r="U2905" i="4" s="1"/>
  <c r="U2906" i="4" s="1"/>
  <c r="U2907" i="4" s="1"/>
  <c r="U2908" i="4" s="1"/>
  <c r="U2909" i="4" s="1"/>
  <c r="U2910" i="4" s="1"/>
  <c r="U2911" i="4" s="1"/>
  <c r="U2912" i="4" s="1"/>
  <c r="U2913" i="4" s="1"/>
  <c r="U2914" i="4" s="1"/>
  <c r="U2915" i="4" s="1"/>
  <c r="U2916" i="4" s="1"/>
  <c r="U2917" i="4" s="1"/>
  <c r="U2918" i="4" s="1"/>
  <c r="U2919" i="4" s="1"/>
  <c r="U2920" i="4" s="1"/>
  <c r="U2921" i="4" s="1"/>
  <c r="U2922" i="4" s="1"/>
  <c r="U2923" i="4" s="1"/>
  <c r="U2924" i="4" s="1"/>
  <c r="U2925" i="4" s="1"/>
  <c r="U2926" i="4" s="1"/>
  <c r="V2926" i="4" s="1"/>
  <c r="U5330" i="4"/>
  <c r="U5331" i="4" s="1"/>
  <c r="U5332" i="4" s="1"/>
  <c r="U5333" i="4" s="1"/>
  <c r="U5334" i="4" s="1"/>
  <c r="U5335" i="4" s="1"/>
  <c r="U5336" i="4" s="1"/>
  <c r="U5337" i="4" s="1"/>
  <c r="U5338" i="4" s="1"/>
  <c r="U5339" i="4" s="1"/>
  <c r="U5340" i="4" s="1"/>
  <c r="V5340" i="4" s="1"/>
  <c r="U3029" i="4"/>
  <c r="U3030" i="4" s="1"/>
  <c r="U3031" i="4" s="1"/>
  <c r="U3032" i="4" s="1"/>
  <c r="U3033" i="4" s="1"/>
  <c r="U3034" i="4" s="1"/>
  <c r="U3035" i="4" s="1"/>
  <c r="U3036" i="4" s="1"/>
  <c r="U3037" i="4" s="1"/>
  <c r="U3038" i="4" s="1"/>
  <c r="U3039" i="4" s="1"/>
  <c r="U3040" i="4" s="1"/>
  <c r="U3041" i="4" s="1"/>
  <c r="U3042" i="4" s="1"/>
  <c r="U3043" i="4" s="1"/>
  <c r="U3044" i="4" s="1"/>
  <c r="U3045" i="4" s="1"/>
  <c r="U3046" i="4" s="1"/>
  <c r="U3047" i="4" s="1"/>
  <c r="U3048" i="4" s="1"/>
  <c r="U3049" i="4" s="1"/>
  <c r="U3050" i="4" s="1"/>
  <c r="V3050" i="4" s="1"/>
  <c r="U5215" i="4"/>
  <c r="U5216" i="4" s="1"/>
  <c r="U5217" i="4" s="1"/>
  <c r="U5218" i="4" s="1"/>
  <c r="U5219" i="4" s="1"/>
  <c r="U5220" i="4" s="1"/>
  <c r="U5221" i="4" s="1"/>
  <c r="U5222" i="4" s="1"/>
  <c r="U5223" i="4" s="1"/>
  <c r="U5224" i="4" s="1"/>
  <c r="U5225" i="4" s="1"/>
  <c r="V5225" i="4" s="1"/>
  <c r="U4566" i="4"/>
  <c r="U4567" i="4" s="1"/>
  <c r="U4568" i="4" s="1"/>
  <c r="U4569" i="4" s="1"/>
  <c r="U4570" i="4" s="1"/>
  <c r="U4571" i="4" s="1"/>
  <c r="U4572" i="4" s="1"/>
  <c r="U4573" i="4" s="1"/>
  <c r="U4574" i="4" s="1"/>
  <c r="U4575" i="4" s="1"/>
  <c r="V4575" i="4" s="1"/>
  <c r="U2220" i="4"/>
  <c r="U2221" i="4" s="1"/>
  <c r="U2222" i="4" s="1"/>
  <c r="U2223" i="4" s="1"/>
  <c r="U2224" i="4" s="1"/>
  <c r="U2225" i="4" s="1"/>
  <c r="U2226" i="4" s="1"/>
  <c r="U2227" i="4" s="1"/>
  <c r="U2228" i="4" s="1"/>
  <c r="U2229" i="4" s="1"/>
  <c r="U2230" i="4" s="1"/>
  <c r="U2231" i="4" s="1"/>
  <c r="U2232" i="4" s="1"/>
  <c r="U2233" i="4" s="1"/>
  <c r="U2234" i="4" s="1"/>
  <c r="U2235" i="4" s="1"/>
  <c r="U2236" i="4" s="1"/>
  <c r="U2237" i="4" s="1"/>
  <c r="U2238" i="4" s="1"/>
  <c r="U2239" i="4" s="1"/>
  <c r="U2240" i="4" s="1"/>
  <c r="V2240" i="4" s="1"/>
  <c r="U5273" i="4"/>
  <c r="U5274" i="4" s="1"/>
  <c r="U5275" i="4" s="1"/>
  <c r="U5276" i="4" s="1"/>
  <c r="U5277" i="4" s="1"/>
  <c r="U5278" i="4" s="1"/>
  <c r="U5279" i="4" s="1"/>
  <c r="U5280" i="4" s="1"/>
  <c r="U5281" i="4" s="1"/>
  <c r="U5282" i="4" s="1"/>
  <c r="V5282" i="4" s="1"/>
  <c r="U5383" i="4"/>
  <c r="U5384" i="4" s="1"/>
  <c r="U5385" i="4" s="1"/>
  <c r="U5386" i="4" s="1"/>
  <c r="U5387" i="4" s="1"/>
  <c r="U5388" i="4" s="1"/>
  <c r="U5389" i="4" s="1"/>
  <c r="U5390" i="4" s="1"/>
  <c r="U5391" i="4" s="1"/>
  <c r="V5391" i="4" s="1"/>
  <c r="U2289" i="4"/>
  <c r="U2290" i="4" s="1"/>
  <c r="U2291" i="4" s="1"/>
  <c r="U2292" i="4" s="1"/>
  <c r="U2293" i="4" s="1"/>
  <c r="U2294" i="4" s="1"/>
  <c r="U2295" i="4" s="1"/>
  <c r="U2296" i="4" s="1"/>
  <c r="U2297" i="4" s="1"/>
  <c r="U2298" i="4" s="1"/>
  <c r="U2299" i="4" s="1"/>
  <c r="U2300" i="4" s="1"/>
  <c r="U2301" i="4" s="1"/>
  <c r="U2302" i="4" s="1"/>
  <c r="U2303" i="4" s="1"/>
  <c r="U2304" i="4" s="1"/>
  <c r="U2305" i="4" s="1"/>
  <c r="U2306" i="4" s="1"/>
  <c r="U2307" i="4" s="1"/>
  <c r="V2307" i="4" s="1"/>
  <c r="U2951" i="4"/>
  <c r="U2952" i="4" s="1"/>
  <c r="U2953" i="4" s="1"/>
  <c r="U2954" i="4" s="1"/>
  <c r="U2955" i="4" s="1"/>
  <c r="U2956" i="4" s="1"/>
  <c r="U2957" i="4" s="1"/>
  <c r="U2958" i="4" s="1"/>
  <c r="U2959" i="4" s="1"/>
  <c r="U2960" i="4" s="1"/>
  <c r="U2961" i="4" s="1"/>
  <c r="U2962" i="4" s="1"/>
  <c r="U2963" i="4" s="1"/>
  <c r="U2964" i="4" s="1"/>
  <c r="U2965" i="4" s="1"/>
  <c r="U2966" i="4" s="1"/>
  <c r="U2967" i="4" s="1"/>
  <c r="U2968" i="4" s="1"/>
  <c r="U2969" i="4" s="1"/>
  <c r="U2970" i="4" s="1"/>
  <c r="U2971" i="4" s="1"/>
  <c r="V2971" i="4" s="1"/>
  <c r="U4492" i="4"/>
  <c r="U4493" i="4" s="1"/>
  <c r="U4494" i="4" s="1"/>
  <c r="U4495" i="4" s="1"/>
  <c r="U4496" i="4" s="1"/>
  <c r="U4497" i="4" s="1"/>
  <c r="U4498" i="4" s="1"/>
  <c r="U4499" i="4" s="1"/>
  <c r="U4500" i="4" s="1"/>
  <c r="U4501" i="4" s="1"/>
  <c r="V4501" i="4" s="1"/>
  <c r="U3012" i="4"/>
  <c r="U3013" i="4" s="1"/>
  <c r="U3014" i="4" s="1"/>
  <c r="U3015" i="4" s="1"/>
  <c r="U3016" i="4" s="1"/>
  <c r="U3017" i="4" s="1"/>
  <c r="U3018" i="4" s="1"/>
  <c r="U3019" i="4" s="1"/>
  <c r="U3020" i="4" s="1"/>
  <c r="U3021" i="4" s="1"/>
  <c r="U3022" i="4" s="1"/>
  <c r="U2113" i="4"/>
  <c r="U2114" i="4" s="1"/>
  <c r="U2115" i="4" s="1"/>
  <c r="U2116" i="4" s="1"/>
  <c r="U2117" i="4" s="1"/>
  <c r="U2118" i="4" s="1"/>
  <c r="U2119" i="4" s="1"/>
  <c r="U2120" i="4" s="1"/>
  <c r="U2121" i="4" s="1"/>
  <c r="U2122" i="4" s="1"/>
  <c r="U2123" i="4" s="1"/>
  <c r="U2124" i="4" s="1"/>
  <c r="U2125" i="4" s="1"/>
  <c r="U2126" i="4" s="1"/>
  <c r="U2127" i="4" s="1"/>
  <c r="U2128" i="4" s="1"/>
  <c r="U2129" i="4" s="1"/>
  <c r="U2130" i="4" s="1"/>
  <c r="U2131" i="4" s="1"/>
  <c r="U2132" i="4" s="1"/>
  <c r="U2133" i="4" s="1"/>
  <c r="V2133" i="4" s="1"/>
  <c r="U5429" i="4"/>
  <c r="U5430" i="4" s="1"/>
  <c r="U5431" i="4" s="1"/>
  <c r="U5432" i="4" s="1"/>
  <c r="U5433" i="4" s="1"/>
  <c r="U5434" i="4" s="1"/>
  <c r="U5435" i="4" s="1"/>
  <c r="U5436" i="4" s="1"/>
  <c r="U5437" i="4" s="1"/>
  <c r="U5438" i="4" s="1"/>
  <c r="U5439" i="4" s="1"/>
  <c r="V5439" i="4" s="1"/>
  <c r="U4873" i="4"/>
  <c r="U4874" i="4" s="1"/>
  <c r="U4875" i="4" s="1"/>
  <c r="U4876" i="4" s="1"/>
  <c r="U4877" i="4" s="1"/>
  <c r="U4878" i="4" s="1"/>
  <c r="U4879" i="4" s="1"/>
  <c r="U4880" i="4" s="1"/>
  <c r="U4881" i="4" s="1"/>
  <c r="U4882" i="4" s="1"/>
  <c r="U4883" i="4" s="1"/>
  <c r="U4884" i="4" s="1"/>
  <c r="V4884" i="4" s="1"/>
  <c r="U5740" i="4"/>
  <c r="U5741" i="4" s="1"/>
  <c r="U5742" i="4" s="1"/>
  <c r="U5743" i="4" s="1"/>
  <c r="U5744" i="4" s="1"/>
  <c r="U5745" i="4" s="1"/>
  <c r="U5746" i="4" s="1"/>
  <c r="U5747" i="4" s="1"/>
  <c r="U5748" i="4" s="1"/>
  <c r="V5748" i="4" s="1"/>
  <c r="U5481" i="4"/>
  <c r="U5482" i="4" s="1"/>
  <c r="U5483" i="4" s="1"/>
  <c r="U5484" i="4" s="1"/>
  <c r="U5485" i="4" s="1"/>
  <c r="U5486" i="4" s="1"/>
  <c r="U5487" i="4" s="1"/>
  <c r="U5488" i="4" s="1"/>
  <c r="V5488" i="4" s="1"/>
  <c r="U3721" i="4"/>
  <c r="U3722" i="4" s="1"/>
  <c r="U3723" i="4" s="1"/>
  <c r="U3724" i="4" s="1"/>
  <c r="U3725" i="4" s="1"/>
  <c r="U3726" i="4" s="1"/>
  <c r="U3727" i="4" s="1"/>
  <c r="U3728" i="4" s="1"/>
  <c r="U3729" i="4" s="1"/>
  <c r="U3730" i="4" s="1"/>
  <c r="U3731" i="4" s="1"/>
  <c r="U3732" i="4" s="1"/>
  <c r="U3733" i="4" s="1"/>
  <c r="U3734" i="4" s="1"/>
  <c r="U3735" i="4" s="1"/>
  <c r="U3736" i="4" s="1"/>
  <c r="U3737" i="4" s="1"/>
  <c r="U3738" i="4" s="1"/>
  <c r="U3739" i="4" s="1"/>
  <c r="U3740" i="4" s="1"/>
  <c r="U3741" i="4" s="1"/>
  <c r="V3741" i="4" s="1"/>
  <c r="U4358" i="4"/>
  <c r="U4359" i="4" s="1"/>
  <c r="U4360" i="4" s="1"/>
  <c r="U4361" i="4" s="1"/>
  <c r="U4362" i="4" s="1"/>
  <c r="U4363" i="4" s="1"/>
  <c r="U3223" i="4"/>
  <c r="U3224" i="4" s="1"/>
  <c r="U3225" i="4" s="1"/>
  <c r="U3226" i="4" s="1"/>
  <c r="U3227" i="4" s="1"/>
  <c r="U3228" i="4" s="1"/>
  <c r="U3229" i="4" s="1"/>
  <c r="U3230" i="4" s="1"/>
  <c r="U5050" i="4"/>
  <c r="U5051" i="4" s="1"/>
  <c r="U5052" i="4" s="1"/>
  <c r="U5053" i="4" s="1"/>
  <c r="U5054" i="4" s="1"/>
  <c r="U5055" i="4" s="1"/>
  <c r="U5056" i="4" s="1"/>
  <c r="U5057" i="4" s="1"/>
  <c r="U5058" i="4" s="1"/>
  <c r="V5058" i="4" s="1"/>
  <c r="U5570" i="4"/>
  <c r="U5571" i="4" s="1"/>
  <c r="U5572" i="4" s="1"/>
  <c r="U5573" i="4" s="1"/>
  <c r="U5574" i="4" s="1"/>
  <c r="U5575" i="4" s="1"/>
  <c r="U5576" i="4" s="1"/>
  <c r="U5577" i="4" s="1"/>
  <c r="U5578" i="4" s="1"/>
  <c r="U5579" i="4" s="1"/>
  <c r="V5579" i="4" s="1"/>
  <c r="T3259" i="4"/>
  <c r="V3259" i="4" s="1"/>
  <c r="U4776" i="4"/>
  <c r="U4777" i="4" s="1"/>
  <c r="U4778" i="4" s="1"/>
  <c r="U4779" i="4" s="1"/>
  <c r="U4780" i="4" s="1"/>
  <c r="U4781" i="4" s="1"/>
  <c r="U4782" i="4" s="1"/>
  <c r="U4783" i="4" s="1"/>
  <c r="U4784" i="4" s="1"/>
  <c r="U4785" i="4" s="1"/>
  <c r="V4785" i="4" s="1"/>
  <c r="U2353" i="4"/>
  <c r="U2354" i="4" s="1"/>
  <c r="U2355" i="4" s="1"/>
  <c r="U2356" i="4" s="1"/>
  <c r="U2357" i="4" s="1"/>
  <c r="U2358" i="4" s="1"/>
  <c r="U2359" i="4" s="1"/>
  <c r="U2360" i="4" s="1"/>
  <c r="U2361" i="4" s="1"/>
  <c r="U2362" i="4" s="1"/>
  <c r="U2363" i="4" s="1"/>
  <c r="U2364" i="4" s="1"/>
  <c r="U2365" i="4" s="1"/>
  <c r="U2366" i="4" s="1"/>
  <c r="U2367" i="4" s="1"/>
  <c r="U2368" i="4" s="1"/>
  <c r="U2369" i="4" s="1"/>
  <c r="U2370" i="4" s="1"/>
  <c r="V2370" i="4" s="1"/>
  <c r="U2008" i="4"/>
  <c r="U2009" i="4" s="1"/>
  <c r="U2010" i="4" s="1"/>
  <c r="U2011" i="4" s="1"/>
  <c r="U2012" i="4" s="1"/>
  <c r="U2013" i="4" s="1"/>
  <c r="U2014" i="4" s="1"/>
  <c r="U2015" i="4" s="1"/>
  <c r="U2016" i="4" s="1"/>
  <c r="U2017" i="4" s="1"/>
  <c r="U2018" i="4" s="1"/>
  <c r="U2019" i="4" s="1"/>
  <c r="U2020" i="4" s="1"/>
  <c r="U2021" i="4" s="1"/>
  <c r="U2022" i="4" s="1"/>
  <c r="U2023" i="4" s="1"/>
  <c r="U2024" i="4" s="1"/>
  <c r="U2025" i="4" s="1"/>
  <c r="V2025" i="4" s="1"/>
  <c r="U4952" i="4"/>
  <c r="U4953" i="4" s="1"/>
  <c r="U4954" i="4" s="1"/>
  <c r="U4955" i="4" s="1"/>
  <c r="U4956" i="4" s="1"/>
  <c r="U4957" i="4" s="1"/>
  <c r="U4958" i="4" s="1"/>
  <c r="U4959" i="4" s="1"/>
  <c r="U4960" i="4" s="1"/>
  <c r="V4960" i="4" s="1"/>
  <c r="U2185" i="4"/>
  <c r="U2186" i="4" s="1"/>
  <c r="U2187" i="4" s="1"/>
  <c r="U2188" i="4" s="1"/>
  <c r="U2189" i="4" s="1"/>
  <c r="U2190" i="4" s="1"/>
  <c r="U2191" i="4" s="1"/>
  <c r="U2192" i="4" s="1"/>
  <c r="U2193" i="4" s="1"/>
  <c r="U2194" i="4" s="1"/>
  <c r="U2195" i="4" s="1"/>
  <c r="U2196" i="4" s="1"/>
  <c r="U2197" i="4" s="1"/>
  <c r="U2198" i="4" s="1"/>
  <c r="U2199" i="4" s="1"/>
  <c r="U2200" i="4" s="1"/>
  <c r="U2201" i="4" s="1"/>
  <c r="U2202" i="4" s="1"/>
  <c r="V2202" i="4" s="1"/>
  <c r="U2149" i="4"/>
  <c r="U2150" i="4" s="1"/>
  <c r="U2151" i="4" s="1"/>
  <c r="U2152" i="4" s="1"/>
  <c r="U2153" i="4" s="1"/>
  <c r="U2154" i="4" s="1"/>
  <c r="U2155" i="4" s="1"/>
  <c r="U2156" i="4" s="1"/>
  <c r="U2157" i="4" s="1"/>
  <c r="U2158" i="4" s="1"/>
  <c r="U2159" i="4" s="1"/>
  <c r="U2160" i="4" s="1"/>
  <c r="U2161" i="4" s="1"/>
  <c r="U2162" i="4" s="1"/>
  <c r="U2163" i="4" s="1"/>
  <c r="U2164" i="4" s="1"/>
  <c r="U2165" i="4" s="1"/>
  <c r="U2166" i="4" s="1"/>
  <c r="U2167" i="4" s="1"/>
  <c r="V2167" i="4" s="1"/>
  <c r="U3622" i="4"/>
  <c r="U3623" i="4" s="1"/>
  <c r="U3624" i="4" s="1"/>
  <c r="U3625" i="4" s="1"/>
  <c r="U3626" i="4" s="1"/>
  <c r="U3627" i="4" s="1"/>
  <c r="U3628" i="4" s="1"/>
  <c r="U3629" i="4" s="1"/>
  <c r="U3630" i="4" s="1"/>
  <c r="U3631" i="4" s="1"/>
  <c r="U3632" i="4" s="1"/>
  <c r="U3633" i="4" s="1"/>
  <c r="U3634" i="4" s="1"/>
  <c r="U3635" i="4" s="1"/>
  <c r="U3636" i="4" s="1"/>
  <c r="U3637" i="4" s="1"/>
  <c r="U3638" i="4" s="1"/>
  <c r="U3639" i="4" s="1"/>
  <c r="U3640" i="4" s="1"/>
  <c r="V3640" i="4" s="1"/>
  <c r="U5657" i="4"/>
  <c r="U5658" i="4" s="1"/>
  <c r="U5659" i="4" s="1"/>
  <c r="U5660" i="4" s="1"/>
  <c r="U5661" i="4" s="1"/>
  <c r="U5662" i="4" s="1"/>
  <c r="U5663" i="4" s="1"/>
  <c r="U5664" i="4" s="1"/>
  <c r="U5665" i="4" s="1"/>
  <c r="V5665" i="4" s="1"/>
  <c r="U2079" i="4"/>
  <c r="U2080" i="4" s="1"/>
  <c r="U2081" i="4" s="1"/>
  <c r="U2082" i="4" s="1"/>
  <c r="U2083" i="4" s="1"/>
  <c r="U2084" i="4" s="1"/>
  <c r="U2085" i="4" s="1"/>
  <c r="U2086" i="4" s="1"/>
  <c r="U2087" i="4" s="1"/>
  <c r="U2088" i="4" s="1"/>
  <c r="U2089" i="4" s="1"/>
  <c r="U2090" i="4" s="1"/>
  <c r="U2091" i="4" s="1"/>
  <c r="U2092" i="4" s="1"/>
  <c r="U2093" i="4" s="1"/>
  <c r="U2094" i="4" s="1"/>
  <c r="U3548" i="4"/>
  <c r="U3549" i="4" s="1"/>
  <c r="U3550" i="4" s="1"/>
  <c r="U3551" i="4" s="1"/>
  <c r="U3552" i="4" s="1"/>
  <c r="U3553" i="4" s="1"/>
  <c r="U3554" i="4" s="1"/>
  <c r="U3555" i="4" s="1"/>
  <c r="U3556" i="4" s="1"/>
  <c r="U3557" i="4" s="1"/>
  <c r="U3558" i="4" s="1"/>
  <c r="U3559" i="4" s="1"/>
  <c r="U3560" i="4" s="1"/>
  <c r="U3561" i="4" s="1"/>
  <c r="U3562" i="4" s="1"/>
  <c r="U3563" i="4" s="1"/>
  <c r="U3564" i="4" s="1"/>
  <c r="U3565" i="4" s="1"/>
  <c r="U3566" i="4" s="1"/>
  <c r="V3566" i="4" s="1"/>
  <c r="U3134" i="4"/>
  <c r="U3135" i="4" s="1"/>
  <c r="U3136" i="4" s="1"/>
  <c r="U3137" i="4" s="1"/>
  <c r="U3138" i="4" s="1"/>
  <c r="U3139" i="4" s="1"/>
  <c r="U3140" i="4" s="1"/>
  <c r="U3141" i="4" s="1"/>
  <c r="U3142" i="4" s="1"/>
  <c r="U3143" i="4" s="1"/>
  <c r="U4894" i="4"/>
  <c r="U4895" i="4" s="1"/>
  <c r="U4896" i="4" s="1"/>
  <c r="U4897" i="4" s="1"/>
  <c r="U4898" i="4" s="1"/>
  <c r="U4899" i="4" s="1"/>
  <c r="U4900" i="4" s="1"/>
  <c r="U4901" i="4" s="1"/>
  <c r="U4902" i="4" s="1"/>
  <c r="V4902" i="4" s="1"/>
  <c r="U2095" i="4"/>
  <c r="U2096" i="4" s="1"/>
  <c r="U2097" i="4" s="1"/>
  <c r="U2098" i="4" s="1"/>
  <c r="U2099" i="4" s="1"/>
  <c r="U2100" i="4" s="1"/>
  <c r="U2101" i="4" s="1"/>
  <c r="U2102" i="4" s="1"/>
  <c r="U2103" i="4" s="1"/>
  <c r="U2104" i="4" s="1"/>
  <c r="U2105" i="4" s="1"/>
  <c r="U2106" i="4" s="1"/>
  <c r="U2107" i="4" s="1"/>
  <c r="U2108" i="4" s="1"/>
  <c r="U2109" i="4" s="1"/>
  <c r="U2110" i="4" s="1"/>
  <c r="U2111" i="4" s="1"/>
  <c r="U2112" i="4" s="1"/>
  <c r="V2112" i="4" s="1"/>
  <c r="T3230" i="4"/>
  <c r="U2044" i="4"/>
  <c r="U2045" i="4" s="1"/>
  <c r="U2046" i="4" s="1"/>
  <c r="U2047" i="4" s="1"/>
  <c r="U2048" i="4" s="1"/>
  <c r="U2049" i="4" s="1"/>
  <c r="U2050" i="4" s="1"/>
  <c r="U2051" i="4" s="1"/>
  <c r="U2052" i="4" s="1"/>
  <c r="U2053" i="4" s="1"/>
  <c r="U2054" i="4" s="1"/>
  <c r="U2055" i="4" s="1"/>
  <c r="U2056" i="4" s="1"/>
  <c r="U2057" i="4" s="1"/>
  <c r="U2058" i="4" s="1"/>
  <c r="U2059" i="4" s="1"/>
  <c r="U2060" i="4" s="1"/>
  <c r="U2061" i="4" s="1"/>
  <c r="U2062" i="4" s="1"/>
  <c r="V2062" i="4" s="1"/>
  <c r="U1976" i="4"/>
  <c r="U1977" i="4" s="1"/>
  <c r="U1978" i="4" s="1"/>
  <c r="U1979" i="4" s="1"/>
  <c r="U1980" i="4" s="1"/>
  <c r="U1981" i="4" s="1"/>
  <c r="U1982" i="4" s="1"/>
  <c r="U1983" i="4" s="1"/>
  <c r="U1984" i="4" s="1"/>
  <c r="U1985" i="4" s="1"/>
  <c r="U1986" i="4" s="1"/>
  <c r="U1987" i="4" s="1"/>
  <c r="U1988" i="4" s="1"/>
  <c r="U1989" i="4" s="1"/>
  <c r="U1990" i="4" s="1"/>
  <c r="U1991" i="4" s="1"/>
  <c r="V1991" i="4" s="1"/>
  <c r="T4361" i="4"/>
  <c r="T4362" i="4" s="1"/>
  <c r="T4363" i="4" s="1"/>
  <c r="T3011" i="4"/>
  <c r="T3012" i="4" s="1"/>
  <c r="T3013" i="4" s="1"/>
  <c r="T3014" i="4" s="1"/>
  <c r="T3015" i="4" s="1"/>
  <c r="T3016" i="4" s="1"/>
  <c r="T3017" i="4" s="1"/>
  <c r="T3018" i="4" s="1"/>
  <c r="T3019" i="4" s="1"/>
  <c r="T3020" i="4" s="1"/>
  <c r="T3021" i="4" s="1"/>
  <c r="T3022" i="4" s="1"/>
  <c r="V3022" i="4" s="1"/>
  <c r="U5778" i="4"/>
  <c r="U5779" i="4" s="1"/>
  <c r="U5780" i="4" s="1"/>
  <c r="U5781" i="4" s="1"/>
  <c r="U5782" i="4" s="1"/>
  <c r="U5783" i="4" s="1"/>
  <c r="U5784" i="4" s="1"/>
  <c r="U5785" i="4" s="1"/>
  <c r="U5786" i="4" s="1"/>
  <c r="V5786" i="4" s="1"/>
  <c r="U2511" i="4"/>
  <c r="U2512" i="4" s="1"/>
  <c r="U2513" i="4" s="1"/>
  <c r="U2514" i="4" s="1"/>
  <c r="U2515" i="4" s="1"/>
  <c r="U2516" i="4" s="1"/>
  <c r="U2517" i="4" s="1"/>
  <c r="U2518" i="4" s="1"/>
  <c r="U2519" i="4" s="1"/>
  <c r="U2520" i="4" s="1"/>
  <c r="U2521" i="4" s="1"/>
  <c r="U2522" i="4" s="1"/>
  <c r="U2523" i="4" s="1"/>
  <c r="U2524" i="4" s="1"/>
  <c r="U2525" i="4" s="1"/>
  <c r="U2526" i="4" s="1"/>
  <c r="U2527" i="4" s="1"/>
  <c r="U2528" i="4" s="1"/>
  <c r="V2528" i="4" s="1"/>
  <c r="U1992" i="4"/>
  <c r="U1993" i="4" s="1"/>
  <c r="U1994" i="4" s="1"/>
  <c r="U1995" i="4" s="1"/>
  <c r="U1996" i="4" s="1"/>
  <c r="U1997" i="4" s="1"/>
  <c r="U1998" i="4" s="1"/>
  <c r="U2272" i="4"/>
  <c r="U2273" i="4" s="1"/>
  <c r="U2274" i="4" s="1"/>
  <c r="U2275" i="4" s="1"/>
  <c r="U2276" i="4" s="1"/>
  <c r="U2277" i="4" s="1"/>
  <c r="U2278" i="4" s="1"/>
  <c r="U2279" i="4" s="1"/>
  <c r="U2280" i="4" s="1"/>
  <c r="U2281" i="4" s="1"/>
  <c r="U2282" i="4" s="1"/>
  <c r="U2283" i="4" s="1"/>
  <c r="U2284" i="4" s="1"/>
  <c r="U2285" i="4" s="1"/>
  <c r="U2286" i="4" s="1"/>
  <c r="U2287" i="4" s="1"/>
  <c r="V2287" i="4" s="1"/>
  <c r="U4389" i="4"/>
  <c r="U4390" i="4" s="1"/>
  <c r="U4391" i="4" s="1"/>
  <c r="U4392" i="4" s="1"/>
  <c r="U4393" i="4" s="1"/>
  <c r="U4394" i="4" s="1"/>
  <c r="U4395" i="4" s="1"/>
  <c r="U4396" i="4" s="1"/>
  <c r="U4397" i="4" s="1"/>
  <c r="U4398" i="4" s="1"/>
  <c r="U4399" i="4" s="1"/>
  <c r="U4400" i="4" s="1"/>
  <c r="U4401" i="4" s="1"/>
  <c r="U4402" i="4" s="1"/>
  <c r="U4403" i="4" s="1"/>
  <c r="U4404" i="4" s="1"/>
  <c r="U4405" i="4" s="1"/>
  <c r="U3830" i="4"/>
  <c r="U3831" i="4" s="1"/>
  <c r="U3832" i="4" s="1"/>
  <c r="U3833" i="4" s="1"/>
  <c r="U3834" i="4" s="1"/>
  <c r="U3835" i="4" s="1"/>
  <c r="U3836" i="4" s="1"/>
  <c r="U3837" i="4" s="1"/>
  <c r="U3838" i="4" s="1"/>
  <c r="U3839" i="4" s="1"/>
  <c r="U3840" i="4" s="1"/>
  <c r="U3841" i="4" s="1"/>
  <c r="U3842" i="4" s="1"/>
  <c r="U3843" i="4" s="1"/>
  <c r="U3844" i="4" s="1"/>
  <c r="U3845" i="4" s="1"/>
  <c r="U3846" i="4" s="1"/>
  <c r="U3847" i="4" s="1"/>
  <c r="V3847" i="4" s="1"/>
  <c r="U2455" i="4"/>
  <c r="U2456" i="4" s="1"/>
  <c r="U2457" i="4" s="1"/>
  <c r="U2458" i="4" s="1"/>
  <c r="U2459" i="4" s="1"/>
  <c r="U2460" i="4" s="1"/>
  <c r="U2461" i="4" s="1"/>
  <c r="U2462" i="4" s="1"/>
  <c r="U2463" i="4" s="1"/>
  <c r="U2464" i="4" s="1"/>
  <c r="U2465" i="4" s="1"/>
  <c r="U2466" i="4" s="1"/>
  <c r="U2467" i="4" s="1"/>
  <c r="U2468" i="4" s="1"/>
  <c r="U2469" i="4" s="1"/>
  <c r="U2470" i="4" s="1"/>
  <c r="V2470" i="4" s="1"/>
  <c r="U3508" i="4"/>
  <c r="U3509" i="4" s="1"/>
  <c r="U3510" i="4" s="1"/>
  <c r="U3511" i="4" s="1"/>
  <c r="U3512" i="4" s="1"/>
  <c r="U3513" i="4" s="1"/>
  <c r="U3514" i="4" s="1"/>
  <c r="U3515" i="4" s="1"/>
  <c r="U3516" i="4" s="1"/>
  <c r="U3517" i="4" s="1"/>
  <c r="U3518" i="4" s="1"/>
  <c r="U3519" i="4" s="1"/>
  <c r="U3520" i="4" s="1"/>
  <c r="U3521" i="4" s="1"/>
  <c r="U3522" i="4" s="1"/>
  <c r="U3523" i="4" s="1"/>
  <c r="U3524" i="4" s="1"/>
  <c r="U3525" i="4" s="1"/>
  <c r="V3525" i="4" s="1"/>
  <c r="U5819" i="4"/>
  <c r="U5820" i="4" s="1"/>
  <c r="U5821" i="4" s="1"/>
  <c r="U5822" i="4" s="1"/>
  <c r="U5823" i="4" s="1"/>
  <c r="U5824" i="4" s="1"/>
  <c r="U5825" i="4" s="1"/>
  <c r="U5826" i="4" s="1"/>
  <c r="V5826" i="4" s="1"/>
  <c r="T3392" i="4"/>
  <c r="T3393" i="4" s="1"/>
  <c r="T3394" i="4" s="1"/>
  <c r="T3395" i="4" s="1"/>
  <c r="T3396" i="4" s="1"/>
  <c r="T3397" i="4" s="1"/>
  <c r="T3398" i="4" s="1"/>
  <c r="T3399" i="4" s="1"/>
  <c r="T3400" i="4" s="1"/>
  <c r="T3401" i="4" s="1"/>
  <c r="T3402" i="4" s="1"/>
  <c r="T3403" i="4" s="1"/>
  <c r="T3404" i="4" s="1"/>
  <c r="T3405" i="4" s="1"/>
  <c r="T3406" i="4" s="1"/>
  <c r="T3407" i="4" s="1"/>
  <c r="T3408" i="4" s="1"/>
  <c r="T3133" i="4"/>
  <c r="T3134" i="4" s="1"/>
  <c r="T3135" i="4" s="1"/>
  <c r="T3136" i="4" s="1"/>
  <c r="T3137" i="4" s="1"/>
  <c r="T3138" i="4" s="1"/>
  <c r="T3139" i="4" s="1"/>
  <c r="T3140" i="4" s="1"/>
  <c r="T3141" i="4" s="1"/>
  <c r="T3142" i="4" s="1"/>
  <c r="T3143" i="4" s="1"/>
  <c r="V3143" i="4" s="1"/>
  <c r="U4026" i="4"/>
  <c r="U4027" i="4" s="1"/>
  <c r="U4028" i="4" s="1"/>
  <c r="U4029" i="4" s="1"/>
  <c r="U4030" i="4" s="1"/>
  <c r="U4031" i="4" s="1"/>
  <c r="U4032" i="4" s="1"/>
  <c r="U4033" i="4" s="1"/>
  <c r="U4034" i="4" s="1"/>
  <c r="U4035" i="4" s="1"/>
  <c r="U4036" i="4" s="1"/>
  <c r="U4037" i="4" s="1"/>
  <c r="U4038" i="4" s="1"/>
  <c r="U4039" i="4" s="1"/>
  <c r="U4040" i="4" s="1"/>
  <c r="U4041" i="4" s="1"/>
  <c r="U4042" i="4" s="1"/>
  <c r="V4042" i="4" s="1"/>
  <c r="U3316" i="4"/>
  <c r="U3317" i="4" s="1"/>
  <c r="U3318" i="4" s="1"/>
  <c r="U3319" i="4" s="1"/>
  <c r="U3320" i="4" s="1"/>
  <c r="U3321" i="4" s="1"/>
  <c r="U3322" i="4" s="1"/>
  <c r="U3323" i="4" s="1"/>
  <c r="U3324" i="4" s="1"/>
  <c r="U3325" i="4" s="1"/>
  <c r="U3326" i="4" s="1"/>
  <c r="U3327" i="4" s="1"/>
  <c r="U3328" i="4" s="1"/>
  <c r="U3329" i="4" s="1"/>
  <c r="U3330" i="4" s="1"/>
  <c r="U3331" i="4" s="1"/>
  <c r="U3332" i="4" s="1"/>
  <c r="V3332" i="4" s="1"/>
  <c r="U2399" i="4"/>
  <c r="U2400" i="4" s="1"/>
  <c r="U2401" i="4" s="1"/>
  <c r="U2402" i="4" s="1"/>
  <c r="U2403" i="4" s="1"/>
  <c r="U2404" i="4" s="1"/>
  <c r="U2405" i="4" s="1"/>
  <c r="U2406" i="4" s="1"/>
  <c r="U2407" i="4" s="1"/>
  <c r="U2408" i="4" s="1"/>
  <c r="U2409" i="4" s="1"/>
  <c r="U2410" i="4" s="1"/>
  <c r="U2411" i="4" s="1"/>
  <c r="U2412" i="4" s="1"/>
  <c r="U2413" i="4" s="1"/>
  <c r="U2414" i="4" s="1"/>
  <c r="U2415" i="4" s="1"/>
  <c r="V2415" i="4" s="1"/>
  <c r="U2558" i="4"/>
  <c r="U2559" i="4" s="1"/>
  <c r="U2560" i="4" s="1"/>
  <c r="U2561" i="4" s="1"/>
  <c r="U2562" i="4" s="1"/>
  <c r="U2563" i="4" s="1"/>
  <c r="U2564" i="4" s="1"/>
  <c r="U2565" i="4" s="1"/>
  <c r="U2566" i="4" s="1"/>
  <c r="U2567" i="4" s="1"/>
  <c r="U2568" i="4" s="1"/>
  <c r="U2569" i="4" s="1"/>
  <c r="U2570" i="4" s="1"/>
  <c r="U2571" i="4" s="1"/>
  <c r="U2572" i="4" s="1"/>
  <c r="U2573" i="4" s="1"/>
  <c r="V2573" i="4" s="1"/>
  <c r="U4838" i="4"/>
  <c r="U4839" i="4" s="1"/>
  <c r="U4840" i="4" s="1"/>
  <c r="U4841" i="4" s="1"/>
  <c r="U4842" i="4" s="1"/>
  <c r="U4843" i="4" s="1"/>
  <c r="U4844" i="4" s="1"/>
  <c r="V4844" i="4" s="1"/>
  <c r="U4418" i="4"/>
  <c r="U4419" i="4" s="1"/>
  <c r="U4420" i="4" s="1"/>
  <c r="U4421" i="4" s="1"/>
  <c r="U4422" i="4" s="1"/>
  <c r="U4423" i="4" s="1"/>
  <c r="U4424" i="4" s="1"/>
  <c r="U4425" i="4" s="1"/>
  <c r="U4426" i="4" s="1"/>
  <c r="U4427" i="4" s="1"/>
  <c r="U4428" i="4" s="1"/>
  <c r="U4429" i="4" s="1"/>
  <c r="U4526" i="4"/>
  <c r="U4527" i="4" s="1"/>
  <c r="U4528" i="4" s="1"/>
  <c r="U4529" i="4" s="1"/>
  <c r="U4530" i="4" s="1"/>
  <c r="U4531" i="4" s="1"/>
  <c r="U4532" i="4" s="1"/>
  <c r="U4533" i="4" s="1"/>
  <c r="U4534" i="4" s="1"/>
  <c r="U4535" i="4" s="1"/>
  <c r="U4536" i="4" s="1"/>
  <c r="U4537" i="4" s="1"/>
  <c r="U4538" i="4" s="1"/>
  <c r="U4539" i="4" s="1"/>
  <c r="V4539" i="4" s="1"/>
  <c r="T4405" i="4"/>
  <c r="T4337" i="4"/>
  <c r="T4338" i="4" s="1"/>
  <c r="T4339" i="4" s="1"/>
  <c r="T4340" i="4" s="1"/>
  <c r="T4341" i="4" s="1"/>
  <c r="T4342" i="4" s="1"/>
  <c r="T4343" i="4" s="1"/>
  <c r="T4344" i="4" s="1"/>
  <c r="V4344" i="4" s="1"/>
  <c r="U3492" i="4"/>
  <c r="U3493" i="4" s="1"/>
  <c r="U3494" i="4" s="1"/>
  <c r="U3495" i="4" s="1"/>
  <c r="U3496" i="4" s="1"/>
  <c r="U2169" i="4"/>
  <c r="U2170" i="4" s="1"/>
  <c r="U2171" i="4" s="1"/>
  <c r="U2172" i="4" s="1"/>
  <c r="U2173" i="4" s="1"/>
  <c r="U2174" i="4" s="1"/>
  <c r="U2175" i="4" s="1"/>
  <c r="U2176" i="4" s="1"/>
  <c r="U2177" i="4" s="1"/>
  <c r="U2178" i="4" s="1"/>
  <c r="U2179" i="4" s="1"/>
  <c r="U2180" i="4" s="1"/>
  <c r="U2181" i="4" s="1"/>
  <c r="U2182" i="4" s="1"/>
  <c r="U2183" i="4" s="1"/>
  <c r="V2183" i="4" s="1"/>
  <c r="U2486" i="4"/>
  <c r="U2487" i="4" s="1"/>
  <c r="U2488" i="4" s="1"/>
  <c r="U2489" i="4" s="1"/>
  <c r="U2490" i="4" s="1"/>
  <c r="U2491" i="4" s="1"/>
  <c r="U2492" i="4" s="1"/>
  <c r="U2493" i="4" s="1"/>
  <c r="U2494" i="4" s="1"/>
  <c r="U2495" i="4" s="1"/>
  <c r="U2496" i="4" s="1"/>
  <c r="U2497" i="4" s="1"/>
  <c r="U2498" i="4" s="1"/>
  <c r="U2499" i="4" s="1"/>
  <c r="U2500" i="4" s="1"/>
  <c r="U2501" i="4" s="1"/>
  <c r="V2501" i="4" s="1"/>
  <c r="T4422" i="4"/>
  <c r="T4423" i="4" s="1"/>
  <c r="T4424" i="4" s="1"/>
  <c r="T4425" i="4" s="1"/>
  <c r="T4426" i="4" s="1"/>
  <c r="T4427" i="4" s="1"/>
  <c r="T4428" i="4" s="1"/>
  <c r="T4429" i="4" s="1"/>
  <c r="V4429" i="4" s="1"/>
  <c r="T3984" i="4"/>
  <c r="T3985" i="4" s="1"/>
  <c r="T3986" i="4" s="1"/>
  <c r="T3987" i="4" s="1"/>
  <c r="T3988" i="4" s="1"/>
  <c r="T3989" i="4" s="1"/>
  <c r="T3990" i="4" s="1"/>
  <c r="T3991" i="4" s="1"/>
  <c r="T3992" i="4" s="1"/>
  <c r="U2241" i="4"/>
  <c r="U2242" i="4" s="1"/>
  <c r="U2243" i="4" s="1"/>
  <c r="U2244" i="4" s="1"/>
  <c r="U2245" i="4" s="1"/>
  <c r="U2246" i="4" s="1"/>
  <c r="U2247" i="4" s="1"/>
  <c r="U2248" i="4" s="1"/>
  <c r="U2249" i="4" s="1"/>
  <c r="U2250" i="4" s="1"/>
  <c r="U2251" i="4" s="1"/>
  <c r="U2252" i="4" s="1"/>
  <c r="U2253" i="4" s="1"/>
  <c r="U2254" i="4" s="1"/>
  <c r="U2255" i="4" s="1"/>
  <c r="U2256" i="4" s="1"/>
  <c r="V2256" i="4" s="1"/>
  <c r="U2263" i="4"/>
  <c r="U2264" i="4" s="1"/>
  <c r="U2265" i="4" s="1"/>
  <c r="U2266" i="4" s="1"/>
  <c r="U2267" i="4" s="1"/>
  <c r="U2268" i="4" s="1"/>
  <c r="U2269" i="4" s="1"/>
  <c r="U2270" i="4" s="1"/>
  <c r="U2271" i="4" s="1"/>
  <c r="T95" i="4"/>
  <c r="T96" i="4" s="1"/>
  <c r="U3434" i="4"/>
  <c r="U3435" i="4" s="1"/>
  <c r="U3436" i="4" s="1"/>
  <c r="U3437" i="4" s="1"/>
  <c r="U3438" i="4" s="1"/>
  <c r="U3439" i="4" s="1"/>
  <c r="U3440" i="4" s="1"/>
  <c r="U3441" i="4" s="1"/>
  <c r="U3442" i="4" s="1"/>
  <c r="U3443" i="4" s="1"/>
  <c r="U3444" i="4" s="1"/>
  <c r="U3445" i="4" s="1"/>
  <c r="U3446" i="4" s="1"/>
  <c r="U3447" i="4" s="1"/>
  <c r="U3448" i="4" s="1"/>
  <c r="U3449" i="4" s="1"/>
  <c r="U3450" i="4" s="1"/>
  <c r="U4119" i="4"/>
  <c r="U4120" i="4" s="1"/>
  <c r="U4121" i="4" s="1"/>
  <c r="U4122" i="4" s="1"/>
  <c r="U4123" i="4" s="1"/>
  <c r="U4124" i="4" s="1"/>
  <c r="U4125" i="4" s="1"/>
  <c r="U4126" i="4" s="1"/>
  <c r="U4127" i="4" s="1"/>
  <c r="U4128" i="4" s="1"/>
  <c r="U4129" i="4" s="1"/>
  <c r="U4130" i="4" s="1"/>
  <c r="U4131" i="4" s="1"/>
  <c r="U4132" i="4" s="1"/>
  <c r="U4133" i="4" s="1"/>
  <c r="U4134" i="4" s="1"/>
  <c r="U4135" i="4" s="1"/>
  <c r="V4135" i="4" s="1"/>
  <c r="U2998" i="4"/>
  <c r="U2999" i="4" s="1"/>
  <c r="U3000" i="4" s="1"/>
  <c r="U3001" i="4" s="1"/>
  <c r="U3002" i="4" s="1"/>
  <c r="U3003" i="4" s="1"/>
  <c r="U3004" i="4" s="1"/>
  <c r="U3005" i="4" s="1"/>
  <c r="U3006" i="4" s="1"/>
  <c r="U3007" i="4" s="1"/>
  <c r="U3761" i="4"/>
  <c r="U3762" i="4" s="1"/>
  <c r="U3763" i="4" s="1"/>
  <c r="U3764" i="4" s="1"/>
  <c r="U3765" i="4" s="1"/>
  <c r="U3766" i="4" s="1"/>
  <c r="U3767" i="4" s="1"/>
  <c r="U3768" i="4" s="1"/>
  <c r="U3769" i="4" s="1"/>
  <c r="U3770" i="4" s="1"/>
  <c r="U3771" i="4" s="1"/>
  <c r="U3772" i="4" s="1"/>
  <c r="U3773" i="4" s="1"/>
  <c r="U3774" i="4" s="1"/>
  <c r="U3775" i="4" s="1"/>
  <c r="U3776" i="4" s="1"/>
  <c r="V3776" i="4" s="1"/>
  <c r="U5697" i="4"/>
  <c r="U5698" i="4" s="1"/>
  <c r="U5699" i="4" s="1"/>
  <c r="U5700" i="4" s="1"/>
  <c r="U5701" i="4" s="1"/>
  <c r="U5702" i="4" s="1"/>
  <c r="U5703" i="4" s="1"/>
  <c r="U5704" i="4" s="1"/>
  <c r="U5705" i="4" s="1"/>
  <c r="V5705" i="4" s="1"/>
  <c r="T4728" i="4"/>
  <c r="T4729" i="4" s="1"/>
  <c r="T4730" i="4" s="1"/>
  <c r="V4730" i="4" s="1"/>
  <c r="T3275" i="4"/>
  <c r="T3276" i="4" s="1"/>
  <c r="T3277" i="4" s="1"/>
  <c r="T3278" i="4" s="1"/>
  <c r="T3279" i="4" s="1"/>
  <c r="T3280" i="4" s="1"/>
  <c r="T3281" i="4" s="1"/>
  <c r="T3282" i="4" s="1"/>
  <c r="T3283" i="4" s="1"/>
  <c r="T3284" i="4" s="1"/>
  <c r="T3285" i="4" s="1"/>
  <c r="T3286" i="4" s="1"/>
  <c r="T3287" i="4" s="1"/>
  <c r="T3288" i="4" s="1"/>
  <c r="T3289" i="4" s="1"/>
  <c r="T3290" i="4" s="1"/>
  <c r="T3291" i="4" s="1"/>
  <c r="T3292" i="4" s="1"/>
  <c r="U3910" i="4"/>
  <c r="U3911" i="4" s="1"/>
  <c r="U3912" i="4" s="1"/>
  <c r="U3913" i="4" s="1"/>
  <c r="U3914" i="4" s="1"/>
  <c r="U3915" i="4" s="1"/>
  <c r="U3916" i="4" s="1"/>
  <c r="U3917" i="4" s="1"/>
  <c r="U3918" i="4" s="1"/>
  <c r="U3919" i="4" s="1"/>
  <c r="T4013" i="4"/>
  <c r="T4014" i="4" s="1"/>
  <c r="T4015" i="4" s="1"/>
  <c r="V4015" i="4" s="1"/>
  <c r="U3602" i="4"/>
  <c r="U3603" i="4" s="1"/>
  <c r="U3604" i="4" s="1"/>
  <c r="U3605" i="4" s="1"/>
  <c r="U3606" i="4" s="1"/>
  <c r="U3607" i="4" s="1"/>
  <c r="U3608" i="4" s="1"/>
  <c r="U3609" i="4" s="1"/>
  <c r="U3610" i="4" s="1"/>
  <c r="U3611" i="4" s="1"/>
  <c r="U3612" i="4" s="1"/>
  <c r="U3613" i="4" s="1"/>
  <c r="U3867" i="4"/>
  <c r="U3868" i="4" s="1"/>
  <c r="U3869" i="4" s="1"/>
  <c r="U3870" i="4" s="1"/>
  <c r="U3871" i="4" s="1"/>
  <c r="U3872" i="4" s="1"/>
  <c r="U3873" i="4" s="1"/>
  <c r="U3874" i="4" s="1"/>
  <c r="U3875" i="4" s="1"/>
  <c r="U3876" i="4" s="1"/>
  <c r="U3877" i="4" s="1"/>
  <c r="U3878" i="4" s="1"/>
  <c r="U3879" i="4" s="1"/>
  <c r="U3880" i="4" s="1"/>
  <c r="U3881" i="4" s="1"/>
  <c r="V3881" i="4" s="1"/>
  <c r="U2472" i="4"/>
  <c r="U2473" i="4" s="1"/>
  <c r="U2474" i="4" s="1"/>
  <c r="U2475" i="4" s="1"/>
  <c r="U2476" i="4" s="1"/>
  <c r="U2477" i="4" s="1"/>
  <c r="U2478" i="4" s="1"/>
  <c r="U2479" i="4" s="1"/>
  <c r="U2480" i="4" s="1"/>
  <c r="U2481" i="4" s="1"/>
  <c r="U2482" i="4" s="1"/>
  <c r="U2483" i="4" s="1"/>
  <c r="U2484" i="4" s="1"/>
  <c r="U2485" i="4" s="1"/>
  <c r="V2485" i="4" s="1"/>
  <c r="T3495" i="4"/>
  <c r="T3496" i="4" s="1"/>
  <c r="V3496" i="4" s="1"/>
  <c r="U4353" i="4"/>
  <c r="U4354" i="4" s="1"/>
  <c r="T5083" i="4"/>
  <c r="T5084" i="4" s="1"/>
  <c r="T5085" i="4" s="1"/>
  <c r="T5086" i="4" s="1"/>
  <c r="V5086" i="4" s="1"/>
  <c r="U5854" i="4"/>
  <c r="U5855" i="4" s="1"/>
  <c r="U5856" i="4" s="1"/>
  <c r="U5857" i="4" s="1"/>
  <c r="U5858" i="4" s="1"/>
  <c r="U5859" i="4" s="1"/>
  <c r="U5860" i="4" s="1"/>
  <c r="V5860" i="4" s="1"/>
  <c r="U4290" i="4"/>
  <c r="U4291" i="4" s="1"/>
  <c r="U4292" i="4" s="1"/>
  <c r="U4293" i="4" s="1"/>
  <c r="U4294" i="4" s="1"/>
  <c r="U4295" i="4" s="1"/>
  <c r="U4296" i="4" s="1"/>
  <c r="U4297" i="4" s="1"/>
  <c r="U4298" i="4" s="1"/>
  <c r="U4299" i="4" s="1"/>
  <c r="U4300" i="4" s="1"/>
  <c r="U4301" i="4" s="1"/>
  <c r="U4302" i="4" s="1"/>
  <c r="U4303" i="4" s="1"/>
  <c r="V4303" i="4" s="1"/>
  <c r="U4512" i="4"/>
  <c r="U4513" i="4" s="1"/>
  <c r="U4514" i="4" s="1"/>
  <c r="U4515" i="4" s="1"/>
  <c r="U4516" i="4" s="1"/>
  <c r="U4517" i="4" s="1"/>
  <c r="V4517" i="4" s="1"/>
  <c r="U3979" i="4"/>
  <c r="U3980" i="4" s="1"/>
  <c r="U3981" i="4" s="1"/>
  <c r="U3982" i="4" s="1"/>
  <c r="U3983" i="4" s="1"/>
  <c r="U3984" i="4" s="1"/>
  <c r="U3985" i="4" s="1"/>
  <c r="U3986" i="4" s="1"/>
  <c r="U3987" i="4" s="1"/>
  <c r="U3988" i="4" s="1"/>
  <c r="U3989" i="4" s="1"/>
  <c r="U3990" i="4" s="1"/>
  <c r="U3991" i="4" s="1"/>
  <c r="U3992" i="4" s="1"/>
  <c r="T3919" i="4"/>
  <c r="T3934" i="4"/>
  <c r="T3935" i="4" s="1"/>
  <c r="T3936" i="4" s="1"/>
  <c r="T3937" i="4" s="1"/>
  <c r="T3938" i="4" s="1"/>
  <c r="T3939" i="4" s="1"/>
  <c r="T3940" i="4" s="1"/>
  <c r="T3941" i="4" s="1"/>
  <c r="T3942" i="4" s="1"/>
  <c r="T3943" i="4" s="1"/>
  <c r="T3944" i="4" s="1"/>
  <c r="T3945" i="4" s="1"/>
  <c r="T3946" i="4" s="1"/>
  <c r="U2323" i="4"/>
  <c r="U2324" i="4" s="1"/>
  <c r="U2325" i="4" s="1"/>
  <c r="U2326" i="4" s="1"/>
  <c r="U2327" i="4" s="1"/>
  <c r="U2328" i="4" s="1"/>
  <c r="U2329" i="4" s="1"/>
  <c r="U2330" i="4" s="1"/>
  <c r="U2331" i="4" s="1"/>
  <c r="U2332" i="4" s="1"/>
  <c r="U2333" i="4" s="1"/>
  <c r="U2334" i="4" s="1"/>
  <c r="U2335" i="4" s="1"/>
  <c r="V2335" i="4" s="1"/>
  <c r="U3119" i="4"/>
  <c r="U3120" i="4" s="1"/>
  <c r="U3121" i="4" s="1"/>
  <c r="U3122" i="4" s="1"/>
  <c r="U3123" i="4" s="1"/>
  <c r="U3124" i="4" s="1"/>
  <c r="U3125" i="4" s="1"/>
  <c r="U3126" i="4" s="1"/>
  <c r="U3127" i="4" s="1"/>
  <c r="U3128" i="4" s="1"/>
  <c r="U3129" i="4" s="1"/>
  <c r="V3129" i="4" s="1"/>
  <c r="U5091" i="4"/>
  <c r="U5092" i="4" s="1"/>
  <c r="V5092" i="4" s="1"/>
  <c r="T4455" i="4"/>
  <c r="T4456" i="4" s="1"/>
  <c r="T4457" i="4" s="1"/>
  <c r="T4458" i="4" s="1"/>
  <c r="T4459" i="4" s="1"/>
  <c r="T4460" i="4" s="1"/>
  <c r="T4461" i="4" s="1"/>
  <c r="T4462" i="4" s="1"/>
  <c r="T4463" i="4" s="1"/>
  <c r="T4464" i="4" s="1"/>
  <c r="U2417" i="4"/>
  <c r="U2418" i="4" s="1"/>
  <c r="U2419" i="4" s="1"/>
  <c r="U2420" i="4" s="1"/>
  <c r="U2421" i="4" s="1"/>
  <c r="U2422" i="4" s="1"/>
  <c r="U2423" i="4" s="1"/>
  <c r="U2424" i="4" s="1"/>
  <c r="U2425" i="4" s="1"/>
  <c r="U2426" i="4" s="1"/>
  <c r="U2427" i="4" s="1"/>
  <c r="U2428" i="4" s="1"/>
  <c r="U2429" i="4" s="1"/>
  <c r="V2429" i="4" s="1"/>
  <c r="U4256" i="4"/>
  <c r="U4257" i="4" s="1"/>
  <c r="U4258" i="4" s="1"/>
  <c r="U4259" i="4" s="1"/>
  <c r="U4260" i="4" s="1"/>
  <c r="U4261" i="4" s="1"/>
  <c r="U4262" i="4" s="1"/>
  <c r="U4263" i="4" s="1"/>
  <c r="U4264" i="4" s="1"/>
  <c r="U4265" i="4" s="1"/>
  <c r="U4266" i="4" s="1"/>
  <c r="U4267" i="4" s="1"/>
  <c r="U2389" i="4"/>
  <c r="U2390" i="4" s="1"/>
  <c r="U2391" i="4" s="1"/>
  <c r="U2392" i="4" s="1"/>
  <c r="U2393" i="4" s="1"/>
  <c r="U2394" i="4" s="1"/>
  <c r="U2395" i="4" s="1"/>
  <c r="U2396" i="4" s="1"/>
  <c r="U2397" i="4" s="1"/>
  <c r="U2398" i="4" s="1"/>
  <c r="V2398" i="4" s="1"/>
  <c r="T3439" i="4"/>
  <c r="T3440" i="4" s="1"/>
  <c r="T3441" i="4" s="1"/>
  <c r="T3442" i="4" s="1"/>
  <c r="T3443" i="4" s="1"/>
  <c r="T3444" i="4" s="1"/>
  <c r="T3445" i="4" s="1"/>
  <c r="T3446" i="4" s="1"/>
  <c r="T3447" i="4" s="1"/>
  <c r="T3448" i="4" s="1"/>
  <c r="T3449" i="4" s="1"/>
  <c r="T3450" i="4" s="1"/>
  <c r="U4379" i="4"/>
  <c r="U4380" i="4" s="1"/>
  <c r="U4381" i="4" s="1"/>
  <c r="U4382" i="4" s="1"/>
  <c r="U4383" i="4" s="1"/>
  <c r="U4384" i="4" s="1"/>
  <c r="U4385" i="4" s="1"/>
  <c r="U4386" i="4" s="1"/>
  <c r="U4387" i="4" s="1"/>
  <c r="U4388" i="4" s="1"/>
  <c r="U2308" i="4"/>
  <c r="U2309" i="4" s="1"/>
  <c r="U2310" i="4" s="1"/>
  <c r="U2311" i="4" s="1"/>
  <c r="U2312" i="4" s="1"/>
  <c r="U2313" i="4" s="1"/>
  <c r="U2314" i="4" s="1"/>
  <c r="U2315" i="4" s="1"/>
  <c r="U2316" i="4" s="1"/>
  <c r="U2317" i="4" s="1"/>
  <c r="U2318" i="4" s="1"/>
  <c r="U2319" i="4" s="1"/>
  <c r="U2320" i="4" s="1"/>
  <c r="U2321" i="4" s="1"/>
  <c r="U2322" i="4" s="1"/>
  <c r="V2322" i="4" s="1"/>
  <c r="T4443" i="4"/>
  <c r="V4443" i="4" s="1"/>
  <c r="T4660" i="4"/>
  <c r="T4661" i="4" s="1"/>
  <c r="T4662" i="4" s="1"/>
  <c r="V4662" i="4" s="1"/>
  <c r="T79" i="4"/>
  <c r="T80" i="4" s="1"/>
  <c r="T81" i="4" s="1"/>
  <c r="T82" i="4" s="1"/>
  <c r="U5886" i="4"/>
  <c r="U5887" i="4" s="1"/>
  <c r="U5888" i="4" s="1"/>
  <c r="U5889" i="4" s="1"/>
  <c r="U5890" i="4" s="1"/>
  <c r="U5891" i="4" s="1"/>
  <c r="U5892" i="4" s="1"/>
  <c r="V5892" i="4" s="1"/>
  <c r="U5918" i="4"/>
  <c r="U5919" i="4" s="1"/>
  <c r="U5920" i="4" s="1"/>
  <c r="U5921" i="4" s="1"/>
  <c r="U5922" i="4" s="1"/>
  <c r="U5923" i="4" s="1"/>
  <c r="V5923" i="4" s="1"/>
  <c r="U2371" i="4"/>
  <c r="U2372" i="4" s="1"/>
  <c r="U2373" i="4" s="1"/>
  <c r="U2374" i="4" s="1"/>
  <c r="U2375" i="4" s="1"/>
  <c r="U2376" i="4" s="1"/>
  <c r="U2377" i="4" s="1"/>
  <c r="U2378" i="4" s="1"/>
  <c r="U2379" i="4" s="1"/>
  <c r="U2380" i="4" s="1"/>
  <c r="U2381" i="4" s="1"/>
  <c r="U2382" i="4" s="1"/>
  <c r="U2383" i="4" s="1"/>
  <c r="U2384" i="4" s="1"/>
  <c r="V2384" i="4" s="1"/>
  <c r="U4910" i="4"/>
  <c r="U4911" i="4" s="1"/>
  <c r="U4912" i="4" s="1"/>
  <c r="U4913" i="4" s="1"/>
  <c r="U4914" i="4" s="1"/>
  <c r="U4915" i="4" s="1"/>
  <c r="V4915" i="4" s="1"/>
  <c r="U2661" i="4"/>
  <c r="U2662" i="4" s="1"/>
  <c r="U2663" i="4" s="1"/>
  <c r="U2664" i="4" s="1"/>
  <c r="U2665" i="4" s="1"/>
  <c r="U2666" i="4" s="1"/>
  <c r="U2667" i="4" s="1"/>
  <c r="U2668" i="4" s="1"/>
  <c r="U2669" i="4" s="1"/>
  <c r="U2670" i="4" s="1"/>
  <c r="U2671" i="4" s="1"/>
  <c r="V2671" i="4" s="1"/>
  <c r="U4803" i="4"/>
  <c r="U4804" i="4" s="1"/>
  <c r="U4805" i="4" s="1"/>
  <c r="U4806" i="4" s="1"/>
  <c r="U4807" i="4" s="1"/>
  <c r="U4808" i="4" s="1"/>
  <c r="U4809" i="4" s="1"/>
  <c r="U4810" i="4" s="1"/>
  <c r="U4811" i="4" s="1"/>
  <c r="U4812" i="4" s="1"/>
  <c r="U4813" i="4" s="1"/>
  <c r="U4814" i="4" s="1"/>
  <c r="V4814" i="4" s="1"/>
  <c r="U2584" i="4"/>
  <c r="U2585" i="4" s="1"/>
  <c r="U2586" i="4" s="1"/>
  <c r="U2587" i="4" s="1"/>
  <c r="U2588" i="4" s="1"/>
  <c r="U2589" i="4" s="1"/>
  <c r="U2590" i="4" s="1"/>
  <c r="U2591" i="4" s="1"/>
  <c r="U2592" i="4" s="1"/>
  <c r="U2593" i="4" s="1"/>
  <c r="U2594" i="4" s="1"/>
  <c r="U2595" i="4" s="1"/>
  <c r="V2595" i="4" s="1"/>
  <c r="U2597" i="4"/>
  <c r="U2598" i="4" s="1"/>
  <c r="U2599" i="4" s="1"/>
  <c r="U2600" i="4" s="1"/>
  <c r="U2601" i="4" s="1"/>
  <c r="V2601" i="4" s="1"/>
  <c r="T4283" i="4"/>
  <c r="V4283" i="4" s="1"/>
  <c r="U2624" i="4"/>
  <c r="U2625" i="4" s="1"/>
  <c r="U2626" i="4" s="1"/>
  <c r="U2627" i="4" s="1"/>
  <c r="U2628" i="4" s="1"/>
  <c r="U2629" i="4" s="1"/>
  <c r="U2630" i="4" s="1"/>
  <c r="U2631" i="4" s="1"/>
  <c r="U2632" i="4" s="1"/>
  <c r="U2633" i="4" s="1"/>
  <c r="V2633" i="4" s="1"/>
  <c r="T3610" i="4"/>
  <c r="T3611" i="4" s="1"/>
  <c r="T3612" i="4" s="1"/>
  <c r="T3613" i="4" s="1"/>
  <c r="V3613" i="4" s="1"/>
  <c r="T5305" i="4"/>
  <c r="T5306" i="4" s="1"/>
  <c r="T5307" i="4" s="1"/>
  <c r="T5308" i="4" s="1"/>
  <c r="V5308" i="4" s="1"/>
  <c r="T5548" i="4"/>
  <c r="T5549" i="4" s="1"/>
  <c r="T5550" i="4" s="1"/>
  <c r="T5551" i="4" s="1"/>
  <c r="T5552" i="4" s="1"/>
  <c r="T5553" i="4" s="1"/>
  <c r="T5554" i="4" s="1"/>
  <c r="U5552" i="4"/>
  <c r="U5553" i="4" s="1"/>
  <c r="U5554" i="4" s="1"/>
  <c r="U2639" i="4"/>
  <c r="U2640" i="4" s="1"/>
  <c r="U2641" i="4" s="1"/>
  <c r="U2642" i="4" s="1"/>
  <c r="U2643" i="4" s="1"/>
  <c r="U2644" i="4" s="1"/>
  <c r="U2645" i="4" s="1"/>
  <c r="U2646" i="4" s="1"/>
  <c r="V2646" i="4" s="1"/>
  <c r="U5538" i="4"/>
  <c r="U5539" i="4" s="1"/>
  <c r="U5540" i="4" s="1"/>
  <c r="U5541" i="4" s="1"/>
  <c r="T5030" i="4"/>
  <c r="T5031" i="4" s="1"/>
  <c r="T5032" i="4" s="1"/>
  <c r="T5033" i="4" s="1"/>
  <c r="V5033" i="4" s="1"/>
  <c r="U3706" i="4"/>
  <c r="U3707" i="4" s="1"/>
  <c r="U3708" i="4" s="1"/>
  <c r="U3709" i="4" s="1"/>
  <c r="U3710" i="4" s="1"/>
  <c r="U3711" i="4" s="1"/>
  <c r="T3357" i="4"/>
  <c r="T3358" i="4" s="1"/>
  <c r="T3359" i="4" s="1"/>
  <c r="T3360" i="4" s="1"/>
  <c r="T3361" i="4" s="1"/>
  <c r="T3362" i="4" s="1"/>
  <c r="T3363" i="4" s="1"/>
  <c r="T3364" i="4" s="1"/>
  <c r="T3365" i="4" s="1"/>
  <c r="T3366" i="4" s="1"/>
  <c r="U3996" i="4"/>
  <c r="U3997" i="4" s="1"/>
  <c r="U3998" i="4" s="1"/>
  <c r="U3999" i="4" s="1"/>
  <c r="U4000" i="4" s="1"/>
  <c r="U4001" i="4" s="1"/>
  <c r="U4002" i="4" s="1"/>
  <c r="U4003" i="4" s="1"/>
  <c r="U4004" i="4" s="1"/>
  <c r="U4005" i="4" s="1"/>
  <c r="U2700" i="4"/>
  <c r="U2701" i="4" s="1"/>
  <c r="U2702" i="4" s="1"/>
  <c r="U2703" i="4" s="1"/>
  <c r="U2704" i="4" s="1"/>
  <c r="U2705" i="4" s="1"/>
  <c r="U2706" i="4" s="1"/>
  <c r="U2707" i="4" s="1"/>
  <c r="U2708" i="4" s="1"/>
  <c r="U2709" i="4" s="1"/>
  <c r="U2710" i="4" s="1"/>
  <c r="V2710" i="4" s="1"/>
  <c r="U5711" i="4"/>
  <c r="U5712" i="4" s="1"/>
  <c r="V5712" i="4" s="1"/>
  <c r="U5181" i="4"/>
  <c r="U5182" i="4" s="1"/>
  <c r="U5183" i="4" s="1"/>
  <c r="U5184" i="4" s="1"/>
  <c r="U5185" i="4" s="1"/>
  <c r="V5185" i="4" s="1"/>
  <c r="T4742" i="4"/>
  <c r="T4743" i="4" s="1"/>
  <c r="T4744" i="4" s="1"/>
  <c r="T4745" i="4" s="1"/>
  <c r="T4746" i="4" s="1"/>
  <c r="T4747" i="4" s="1"/>
  <c r="T4748" i="4" s="1"/>
  <c r="T4749" i="4" s="1"/>
  <c r="T4750" i="4" s="1"/>
  <c r="T4751" i="4" s="1"/>
  <c r="U4076" i="4"/>
  <c r="U4077" i="4" s="1"/>
  <c r="U4078" i="4" s="1"/>
  <c r="U4079" i="4" s="1"/>
  <c r="U4080" i="4" s="1"/>
  <c r="U4081" i="4" s="1"/>
  <c r="U4082" i="4" s="1"/>
  <c r="U4083" i="4" s="1"/>
  <c r="U4084" i="4" s="1"/>
  <c r="U4085" i="4" s="1"/>
  <c r="U4086" i="4" s="1"/>
  <c r="U4087" i="4" s="1"/>
  <c r="U4088" i="4" s="1"/>
  <c r="T3711" i="4"/>
  <c r="U2539" i="4"/>
  <c r="U2540" i="4" s="1"/>
  <c r="U2541" i="4" s="1"/>
  <c r="U2542" i="4" s="1"/>
  <c r="U2543" i="4" s="1"/>
  <c r="U2544" i="4" s="1"/>
  <c r="U2545" i="4" s="1"/>
  <c r="U2546" i="4" s="1"/>
  <c r="U2547" i="4" s="1"/>
  <c r="U2548" i="4" s="1"/>
  <c r="U2549" i="4" s="1"/>
  <c r="V2549" i="4" s="1"/>
  <c r="U2551" i="4"/>
  <c r="U2552" i="4" s="1"/>
  <c r="U2553" i="4" s="1"/>
  <c r="U2554" i="4" s="1"/>
  <c r="U2555" i="4" s="1"/>
  <c r="U2556" i="4" s="1"/>
  <c r="V2556" i="4" s="1"/>
  <c r="U4920" i="4"/>
  <c r="U4921" i="4" s="1"/>
  <c r="U4922" i="4" s="1"/>
  <c r="U4923" i="4" s="1"/>
  <c r="U4924" i="4" s="1"/>
  <c r="U4925" i="4" s="1"/>
  <c r="U4926" i="4" s="1"/>
  <c r="U4927" i="4" s="1"/>
  <c r="U4928" i="4" s="1"/>
  <c r="U4929" i="4" s="1"/>
  <c r="U4930" i="4" s="1"/>
  <c r="U4931" i="4" s="1"/>
  <c r="V4931" i="4" s="1"/>
  <c r="T3795" i="4"/>
  <c r="T3796" i="4" s="1"/>
  <c r="T3797" i="4" s="1"/>
  <c r="T3798" i="4" s="1"/>
  <c r="T3799" i="4" s="1"/>
  <c r="T3800" i="4" s="1"/>
  <c r="T3801" i="4" s="1"/>
  <c r="T3802" i="4" s="1"/>
  <c r="T3803" i="4" s="1"/>
  <c r="T3804" i="4" s="1"/>
  <c r="T3805" i="4" s="1"/>
  <c r="T3806" i="4" s="1"/>
  <c r="T3807" i="4" s="1"/>
  <c r="U3896" i="4"/>
  <c r="U3897" i="4" s="1"/>
  <c r="U3898" i="4" s="1"/>
  <c r="U3899" i="4" s="1"/>
  <c r="U3900" i="4" s="1"/>
  <c r="U3901" i="4" s="1"/>
  <c r="U3902" i="4" s="1"/>
  <c r="U3903" i="4" s="1"/>
  <c r="U3904" i="4" s="1"/>
  <c r="U3905" i="4" s="1"/>
  <c r="U3906" i="4" s="1"/>
  <c r="U3907" i="4" s="1"/>
  <c r="U3908" i="4" s="1"/>
  <c r="U3909" i="4" s="1"/>
  <c r="U3075" i="4"/>
  <c r="U3076" i="4" s="1"/>
  <c r="U3077" i="4" s="1"/>
  <c r="U3078" i="4" s="1"/>
  <c r="U3079" i="4" s="1"/>
  <c r="U3080" i="4" s="1"/>
  <c r="U3081" i="4" s="1"/>
  <c r="U3082" i="4" s="1"/>
  <c r="U3083" i="4" s="1"/>
  <c r="U3084" i="4" s="1"/>
  <c r="U3085" i="4" s="1"/>
  <c r="U3086" i="4" s="1"/>
  <c r="U3087" i="4" s="1"/>
  <c r="U3088" i="4" s="1"/>
  <c r="U3089" i="4" s="1"/>
  <c r="U3090" i="4" s="1"/>
  <c r="U3091" i="4" s="1"/>
  <c r="U3092" i="4" s="1"/>
  <c r="U3093" i="4" s="1"/>
  <c r="U3094" i="4" s="1"/>
  <c r="T3664" i="4"/>
  <c r="T3665" i="4" s="1"/>
  <c r="T3666" i="4" s="1"/>
  <c r="T3667" i="4" s="1"/>
  <c r="T3668" i="4" s="1"/>
  <c r="T3669" i="4" s="1"/>
  <c r="T3670" i="4" s="1"/>
  <c r="T3671" i="4" s="1"/>
  <c r="T3672" i="4" s="1"/>
  <c r="T3673" i="4" s="1"/>
  <c r="T5247" i="4"/>
  <c r="T5248" i="4" s="1"/>
  <c r="T5249" i="4" s="1"/>
  <c r="T5250" i="4" s="1"/>
  <c r="T5251" i="4" s="1"/>
  <c r="T5252" i="4" s="1"/>
  <c r="V5252" i="4" s="1"/>
  <c r="U4602" i="4"/>
  <c r="U4603" i="4" s="1"/>
  <c r="U4604" i="4" s="1"/>
  <c r="U4605" i="4" s="1"/>
  <c r="U4606" i="4" s="1"/>
  <c r="U4607" i="4" s="1"/>
  <c r="U4608" i="4" s="1"/>
  <c r="U4609" i="4" s="1"/>
  <c r="U4610" i="4" s="1"/>
  <c r="U4100" i="4"/>
  <c r="U4101" i="4" s="1"/>
  <c r="U4102" i="4" s="1"/>
  <c r="U4103" i="4" s="1"/>
  <c r="U4104" i="4" s="1"/>
  <c r="U4105" i="4" s="1"/>
  <c r="U4106" i="4" s="1"/>
  <c r="U4107" i="4" s="1"/>
  <c r="U4108" i="4" s="1"/>
  <c r="U5410" i="4"/>
  <c r="U5411" i="4" s="1"/>
  <c r="U5412" i="4" s="1"/>
  <c r="U5413" i="4" s="1"/>
  <c r="V5413" i="4" s="1"/>
  <c r="U4636" i="4"/>
  <c r="U4637" i="4" s="1"/>
  <c r="U4638" i="4" s="1"/>
  <c r="U4639" i="4" s="1"/>
  <c r="U4640" i="4" s="1"/>
  <c r="U4641" i="4" s="1"/>
  <c r="U4642" i="4" s="1"/>
  <c r="U4643" i="4" s="1"/>
  <c r="U4644" i="4" s="1"/>
  <c r="U4645" i="4" s="1"/>
  <c r="U4646" i="4" s="1"/>
  <c r="T3266" i="4"/>
  <c r="V3266" i="4" s="1"/>
  <c r="T3147" i="4"/>
  <c r="T3148" i="4" s="1"/>
  <c r="V3148" i="4" s="1"/>
  <c r="U4556" i="4"/>
  <c r="U4557" i="4" s="1"/>
  <c r="U4558" i="4" s="1"/>
  <c r="U4559" i="4" s="1"/>
  <c r="U4560" i="4" s="1"/>
  <c r="U4561" i="4" s="1"/>
  <c r="U4562" i="4" s="1"/>
  <c r="U4563" i="4" s="1"/>
  <c r="U4564" i="4" s="1"/>
  <c r="U4565" i="4" s="1"/>
  <c r="V4565" i="4" s="1"/>
  <c r="U3351" i="4"/>
  <c r="U3352" i="4" s="1"/>
  <c r="U3353" i="4" s="1"/>
  <c r="U3354" i="4" s="1"/>
  <c r="U3355" i="4" s="1"/>
  <c r="U3356" i="4" s="1"/>
  <c r="U3357" i="4" s="1"/>
  <c r="U3358" i="4" s="1"/>
  <c r="U3359" i="4" s="1"/>
  <c r="U3360" i="4" s="1"/>
  <c r="U3361" i="4" s="1"/>
  <c r="U3362" i="4" s="1"/>
  <c r="U3363" i="4" s="1"/>
  <c r="U3364" i="4" s="1"/>
  <c r="U3365" i="4" s="1"/>
  <c r="U3366" i="4" s="1"/>
  <c r="T3197" i="4"/>
  <c r="T3198" i="4" s="1"/>
  <c r="T3199" i="4" s="1"/>
  <c r="T3200" i="4" s="1"/>
  <c r="T3201" i="4" s="1"/>
  <c r="T3202" i="4" s="1"/>
  <c r="T3203" i="4" s="1"/>
  <c r="T3204" i="4" s="1"/>
  <c r="T3205" i="4" s="1"/>
  <c r="T3206" i="4" s="1"/>
  <c r="T3207" i="4" s="1"/>
  <c r="T3208" i="4" s="1"/>
  <c r="T3209" i="4" s="1"/>
  <c r="T3210" i="4" s="1"/>
  <c r="T3211" i="4" s="1"/>
  <c r="T3212" i="4" s="1"/>
  <c r="T3213" i="4" s="1"/>
  <c r="U4707" i="4"/>
  <c r="U4708" i="4" s="1"/>
  <c r="U4709" i="4" s="1"/>
  <c r="U4710" i="4" s="1"/>
  <c r="U4711" i="4" s="1"/>
  <c r="U4712" i="4" s="1"/>
  <c r="U4713" i="4" s="1"/>
  <c r="U4714" i="4" s="1"/>
  <c r="U4715" i="4" s="1"/>
  <c r="U4716" i="4" s="1"/>
  <c r="U4717" i="4" s="1"/>
  <c r="U5372" i="4"/>
  <c r="U5373" i="4" s="1"/>
  <c r="U5374" i="4" s="1"/>
  <c r="U5375" i="4" s="1"/>
  <c r="U5376" i="4" s="1"/>
  <c r="U5377" i="4" s="1"/>
  <c r="U5378" i="4" s="1"/>
  <c r="U5379" i="4" s="1"/>
  <c r="U5380" i="4" s="1"/>
  <c r="U5381" i="4" s="1"/>
  <c r="U5382" i="4" s="1"/>
  <c r="V5382" i="4" s="1"/>
  <c r="U5946" i="4"/>
  <c r="U5947" i="4" s="1"/>
  <c r="U5948" i="4" s="1"/>
  <c r="V5948" i="4" s="1"/>
  <c r="T2433" i="4"/>
  <c r="T2434" i="4" s="1"/>
  <c r="T2435" i="4" s="1"/>
  <c r="T2436" i="4" s="1"/>
  <c r="T2437" i="4" s="1"/>
  <c r="T2438" i="4" s="1"/>
  <c r="T2439" i="4" s="1"/>
  <c r="T2440" i="4" s="1"/>
  <c r="T2441" i="4" s="1"/>
  <c r="T2442" i="4" s="1"/>
  <c r="T2443" i="4" s="1"/>
  <c r="T2444" i="4" s="1"/>
  <c r="T2445" i="4" s="1"/>
  <c r="U2430" i="4"/>
  <c r="U2431" i="4" s="1"/>
  <c r="U2432" i="4" s="1"/>
  <c r="U2433" i="4" s="1"/>
  <c r="U2434" i="4" s="1"/>
  <c r="U2435" i="4" s="1"/>
  <c r="U2436" i="4" s="1"/>
  <c r="U2437" i="4" s="1"/>
  <c r="U2438" i="4" s="1"/>
  <c r="U2439" i="4" s="1"/>
  <c r="U2440" i="4" s="1"/>
  <c r="U2441" i="4" s="1"/>
  <c r="U2442" i="4" s="1"/>
  <c r="U2443" i="4" s="1"/>
  <c r="U2444" i="4" s="1"/>
  <c r="U2445" i="4" s="1"/>
  <c r="U3583" i="4"/>
  <c r="U3584" i="4" s="1"/>
  <c r="U3585" i="4" s="1"/>
  <c r="U3586" i="4" s="1"/>
  <c r="U3587" i="4" s="1"/>
  <c r="U3588" i="4" s="1"/>
  <c r="U3589" i="4" s="1"/>
  <c r="U3590" i="4" s="1"/>
  <c r="U3591" i="4" s="1"/>
  <c r="U3592" i="4" s="1"/>
  <c r="U3593" i="4" s="1"/>
  <c r="U3594" i="4" s="1"/>
  <c r="U3595" i="4" s="1"/>
  <c r="U3596" i="4" s="1"/>
  <c r="U3597" i="4" s="1"/>
  <c r="U3598" i="4" s="1"/>
  <c r="U2738" i="4"/>
  <c r="U2739" i="4" s="1"/>
  <c r="U2740" i="4" s="1"/>
  <c r="U2741" i="4" s="1"/>
  <c r="U2742" i="4" s="1"/>
  <c r="U2743" i="4" s="1"/>
  <c r="U2744" i="4" s="1"/>
  <c r="U2745" i="4" s="1"/>
  <c r="U2746" i="4" s="1"/>
  <c r="U2747" i="4" s="1"/>
  <c r="V2747" i="4" s="1"/>
  <c r="U2894" i="4"/>
  <c r="U2895" i="4" s="1"/>
  <c r="U2896" i="4" s="1"/>
  <c r="U2897" i="4" s="1"/>
  <c r="U2898" i="4" s="1"/>
  <c r="U2899" i="4" s="1"/>
  <c r="T43" i="4"/>
  <c r="T44" i="4" s="1"/>
  <c r="T45" i="4" s="1"/>
  <c r="U2722" i="4"/>
  <c r="U2723" i="4" s="1"/>
  <c r="U2724" i="4" s="1"/>
  <c r="U2725" i="4" s="1"/>
  <c r="U2726" i="4" s="1"/>
  <c r="U2727" i="4" s="1"/>
  <c r="U2728" i="4" s="1"/>
  <c r="U2729" i="4" s="1"/>
  <c r="U2730" i="4" s="1"/>
  <c r="U2731" i="4" s="1"/>
  <c r="V2731" i="4" s="1"/>
  <c r="T4088" i="4"/>
  <c r="T2066" i="4"/>
  <c r="T2067" i="4" s="1"/>
  <c r="T2068" i="4" s="1"/>
  <c r="T2069" i="4" s="1"/>
  <c r="T2070" i="4" s="1"/>
  <c r="T2071" i="4" s="1"/>
  <c r="T2072" i="4" s="1"/>
  <c r="T2073" i="4" s="1"/>
  <c r="T2074" i="4" s="1"/>
  <c r="T2075" i="4" s="1"/>
  <c r="T2076" i="4" s="1"/>
  <c r="T2077" i="4" s="1"/>
  <c r="T2078" i="4" s="1"/>
  <c r="U5470" i="4"/>
  <c r="U5471" i="4" s="1"/>
  <c r="U5472" i="4" s="1"/>
  <c r="U5473" i="4" s="1"/>
  <c r="U5474" i="4" s="1"/>
  <c r="U5475" i="4" s="1"/>
  <c r="U5476" i="4" s="1"/>
  <c r="U5477" i="4" s="1"/>
  <c r="U5478" i="4" s="1"/>
  <c r="U5479" i="4" s="1"/>
  <c r="U5480" i="4" s="1"/>
  <c r="V5480" i="4" s="1"/>
  <c r="U2836" i="4"/>
  <c r="U2837" i="4" s="1"/>
  <c r="U2838" i="4" s="1"/>
  <c r="U2839" i="4" s="1"/>
  <c r="U2840" i="4" s="1"/>
  <c r="U2841" i="4" s="1"/>
  <c r="U98" i="4"/>
  <c r="U99" i="4" s="1"/>
  <c r="T4267" i="4"/>
  <c r="V4267" i="4" s="1"/>
  <c r="U1156" i="4"/>
  <c r="U1157" i="4" s="1"/>
  <c r="V1157" i="4" s="1"/>
  <c r="U5151" i="4"/>
  <c r="U5152" i="4" s="1"/>
  <c r="U5153" i="4" s="1"/>
  <c r="U5154" i="4" s="1"/>
  <c r="U5155" i="4" s="1"/>
  <c r="U5156" i="4" s="1"/>
  <c r="U5157" i="4" s="1"/>
  <c r="U5158" i="4" s="1"/>
  <c r="U5159" i="4" s="1"/>
  <c r="U5160" i="4" s="1"/>
  <c r="U5161" i="4" s="1"/>
  <c r="V5161" i="4" s="1"/>
  <c r="U3392" i="4"/>
  <c r="U3393" i="4" s="1"/>
  <c r="U3394" i="4" s="1"/>
  <c r="U3395" i="4" s="1"/>
  <c r="U3396" i="4" s="1"/>
  <c r="U3397" i="4" s="1"/>
  <c r="U3398" i="4" s="1"/>
  <c r="U3399" i="4" s="1"/>
  <c r="U3400" i="4" s="1"/>
  <c r="U3401" i="4" s="1"/>
  <c r="U3402" i="4" s="1"/>
  <c r="U3403" i="4" s="1"/>
  <c r="U3404" i="4" s="1"/>
  <c r="U3405" i="4" s="1"/>
  <c r="U3406" i="4" s="1"/>
  <c r="U3407" i="4" s="1"/>
  <c r="U3408" i="4" s="1"/>
  <c r="U3409" i="4" s="1"/>
  <c r="U3410" i="4" s="1"/>
  <c r="U3411" i="4" s="1"/>
  <c r="U5348" i="4"/>
  <c r="U5349" i="4" s="1"/>
  <c r="U5350" i="4" s="1"/>
  <c r="U5351" i="4" s="1"/>
  <c r="U5352" i="4" s="1"/>
  <c r="U5353" i="4" s="1"/>
  <c r="V5353" i="4" s="1"/>
  <c r="U111" i="4"/>
  <c r="U112" i="4" s="1"/>
  <c r="U113" i="4" s="1"/>
  <c r="U114" i="4" s="1"/>
  <c r="U115" i="4" s="1"/>
  <c r="U5630" i="4"/>
  <c r="U5631" i="4" s="1"/>
  <c r="U5632" i="4" s="1"/>
  <c r="T89" i="4"/>
  <c r="T90" i="4" s="1"/>
  <c r="T91" i="4" s="1"/>
  <c r="T92" i="4" s="1"/>
  <c r="T93" i="4" s="1"/>
  <c r="U2673" i="4"/>
  <c r="U2674" i="4" s="1"/>
  <c r="U2675" i="4" s="1"/>
  <c r="U2676" i="4" s="1"/>
  <c r="U2677" i="4" s="1"/>
  <c r="U2678" i="4" s="1"/>
  <c r="U2679" i="4" s="1"/>
  <c r="U2680" i="4" s="1"/>
  <c r="U2681" i="4" s="1"/>
  <c r="V2681" i="4" s="1"/>
  <c r="U4792" i="4"/>
  <c r="U4793" i="4" s="1"/>
  <c r="U4794" i="4" s="1"/>
  <c r="U4795" i="4" s="1"/>
  <c r="U4796" i="4" s="1"/>
  <c r="V4796" i="4" s="1"/>
  <c r="U4242" i="4"/>
  <c r="U4243" i="4" s="1"/>
  <c r="U4244" i="4" s="1"/>
  <c r="U4245" i="4" s="1"/>
  <c r="U4246" i="4" s="1"/>
  <c r="U4247" i="4" s="1"/>
  <c r="U4248" i="4" s="1"/>
  <c r="U4249" i="4" s="1"/>
  <c r="U4250" i="4" s="1"/>
  <c r="U4251" i="4" s="1"/>
  <c r="U4252" i="4" s="1"/>
  <c r="U4253" i="4" s="1"/>
  <c r="U4254" i="4" s="1"/>
  <c r="U4255" i="4" s="1"/>
  <c r="T5186" i="4"/>
  <c r="T5187" i="4" s="1"/>
  <c r="T5188" i="4" s="1"/>
  <c r="T5189" i="4" s="1"/>
  <c r="T5190" i="4" s="1"/>
  <c r="T5191" i="4" s="1"/>
  <c r="V5191" i="4" s="1"/>
  <c r="U5187" i="4"/>
  <c r="U5188" i="4" s="1"/>
  <c r="U5189" i="4" s="1"/>
  <c r="U5190" i="4" s="1"/>
  <c r="U5191" i="4" s="1"/>
  <c r="U4482" i="4"/>
  <c r="U4483" i="4" s="1"/>
  <c r="U4484" i="4" s="1"/>
  <c r="U4485" i="4" s="1"/>
  <c r="U4486" i="4" s="1"/>
  <c r="U4487" i="4" s="1"/>
  <c r="U4488" i="4" s="1"/>
  <c r="U4489" i="4" s="1"/>
  <c r="U4490" i="4" s="1"/>
  <c r="U4491" i="4" s="1"/>
  <c r="V4491" i="4" s="1"/>
  <c r="U4503" i="4"/>
  <c r="U4504" i="4" s="1"/>
  <c r="U4505" i="4" s="1"/>
  <c r="U4506" i="4" s="1"/>
  <c r="U4507" i="4" s="1"/>
  <c r="U4508" i="4" s="1"/>
  <c r="U4509" i="4" s="1"/>
  <c r="U4510" i="4" s="1"/>
  <c r="V4510" i="4" s="1"/>
  <c r="U5205" i="4"/>
  <c r="U5206" i="4" s="1"/>
  <c r="U5207" i="4" s="1"/>
  <c r="U5208" i="4" s="1"/>
  <c r="U5209" i="4" s="1"/>
  <c r="U5210" i="4" s="1"/>
  <c r="U5211" i="4" s="1"/>
  <c r="U5212" i="4" s="1"/>
  <c r="U5213" i="4" s="1"/>
  <c r="U5214" i="4" s="1"/>
  <c r="V5214" i="4" s="1"/>
  <c r="T4984" i="4"/>
  <c r="T4985" i="4" s="1"/>
  <c r="T4986" i="4" s="1"/>
  <c r="T4987" i="4" s="1"/>
  <c r="T4988" i="4" s="1"/>
  <c r="T4989" i="4" s="1"/>
  <c r="T4990" i="4" s="1"/>
  <c r="T50" i="4"/>
  <c r="T51" i="4" s="1"/>
  <c r="T52" i="4" s="1"/>
  <c r="T53" i="4" s="1"/>
  <c r="T54" i="4" s="1"/>
  <c r="T55" i="4" s="1"/>
  <c r="T3232" i="4"/>
  <c r="T3233" i="4" s="1"/>
  <c r="T3234" i="4" s="1"/>
  <c r="T3235" i="4" s="1"/>
  <c r="T3236" i="4" s="1"/>
  <c r="T3237" i="4" s="1"/>
  <c r="T3238" i="4" s="1"/>
  <c r="T3239" i="4" s="1"/>
  <c r="T3240" i="4" s="1"/>
  <c r="T3241" i="4" s="1"/>
  <c r="T3242" i="4" s="1"/>
  <c r="T3243" i="4" s="1"/>
  <c r="T3244" i="4" s="1"/>
  <c r="T3245" i="4" s="1"/>
  <c r="V3245" i="4" s="1"/>
  <c r="U1173" i="4"/>
  <c r="U1174" i="4" s="1"/>
  <c r="U1175" i="4" s="1"/>
  <c r="U1176" i="4" s="1"/>
  <c r="V1176" i="4" s="1"/>
  <c r="T3385" i="4"/>
  <c r="T3386" i="4" s="1"/>
  <c r="V3386" i="4" s="1"/>
  <c r="T3260" i="4"/>
  <c r="T3261" i="4" s="1"/>
  <c r="T3262" i="4" s="1"/>
  <c r="T3263" i="4" s="1"/>
  <c r="V3263" i="4" s="1"/>
  <c r="U1090" i="4"/>
  <c r="U1091" i="4" s="1"/>
  <c r="U1092" i="4" s="1"/>
  <c r="U1093" i="4" s="1"/>
  <c r="V1093" i="4" s="1"/>
  <c r="T5075" i="4"/>
  <c r="T5076" i="4" s="1"/>
  <c r="T5077" i="4" s="1"/>
  <c r="T5078" i="4" s="1"/>
  <c r="T5079" i="4" s="1"/>
  <c r="V5079" i="4" s="1"/>
  <c r="U5677" i="4"/>
  <c r="U5678" i="4" s="1"/>
  <c r="U5679" i="4" s="1"/>
  <c r="U5680" i="4" s="1"/>
  <c r="U5681" i="4" s="1"/>
  <c r="U5682" i="4" s="1"/>
  <c r="V5682" i="4" s="1"/>
  <c r="U5687" i="4"/>
  <c r="V5687" i="4" s="1"/>
  <c r="U2881" i="4"/>
  <c r="U2882" i="4" s="1"/>
  <c r="U2883" i="4" s="1"/>
  <c r="U2884" i="4" s="1"/>
  <c r="U2885" i="4" s="1"/>
  <c r="U2886" i="4" s="1"/>
  <c r="T5265" i="4"/>
  <c r="T5266" i="4" s="1"/>
  <c r="T5267" i="4" s="1"/>
  <c r="T5268" i="4" s="1"/>
  <c r="T5269" i="4" s="1"/>
  <c r="T5270" i="4" s="1"/>
  <c r="T5271" i="4" s="1"/>
  <c r="T5272" i="4" s="1"/>
  <c r="U2682" i="4"/>
  <c r="U2683" i="4" s="1"/>
  <c r="U2684" i="4" s="1"/>
  <c r="U2685" i="4" s="1"/>
  <c r="U2686" i="4" s="1"/>
  <c r="U2687" i="4" s="1"/>
  <c r="U2688" i="4" s="1"/>
  <c r="U2689" i="4" s="1"/>
  <c r="U2690" i="4" s="1"/>
  <c r="V2690" i="4" s="1"/>
  <c r="U5730" i="4"/>
  <c r="U5731" i="4" s="1"/>
  <c r="U5732" i="4" s="1"/>
  <c r="U5733" i="4" s="1"/>
  <c r="U5734" i="4" s="1"/>
  <c r="U5735" i="4" s="1"/>
  <c r="U5736" i="4" s="1"/>
  <c r="U5737" i="4" s="1"/>
  <c r="U5738" i="4" s="1"/>
  <c r="U5739" i="4" s="1"/>
  <c r="V5739" i="4" s="1"/>
  <c r="U4092" i="4"/>
  <c r="U4093" i="4" s="1"/>
  <c r="U4094" i="4" s="1"/>
  <c r="U4095" i="4" s="1"/>
  <c r="U4096" i="4" s="1"/>
  <c r="U4097" i="4" s="1"/>
  <c r="U4098" i="4" s="1"/>
  <c r="U4099" i="4" s="1"/>
  <c r="T4646" i="4"/>
  <c r="V4646" i="4" s="1"/>
  <c r="T4064" i="4"/>
  <c r="T4065" i="4" s="1"/>
  <c r="T4066" i="4" s="1"/>
  <c r="T4067" i="4" s="1"/>
  <c r="T4068" i="4" s="1"/>
  <c r="T4069" i="4" s="1"/>
  <c r="T4070" i="4" s="1"/>
  <c r="T4071" i="4" s="1"/>
  <c r="T4072" i="4" s="1"/>
  <c r="T4717" i="4"/>
  <c r="V4717" i="4" s="1"/>
  <c r="T4196" i="4"/>
  <c r="T4197" i="4" s="1"/>
  <c r="T4198" i="4" s="1"/>
  <c r="U4192" i="4"/>
  <c r="U4193" i="4" s="1"/>
  <c r="U4194" i="4" s="1"/>
  <c r="U4195" i="4" s="1"/>
  <c r="U4196" i="4" s="1"/>
  <c r="U4197" i="4" s="1"/>
  <c r="U4198" i="4" s="1"/>
  <c r="T2993" i="4"/>
  <c r="T2994" i="4" s="1"/>
  <c r="T2995" i="4" s="1"/>
  <c r="T2996" i="4" s="1"/>
  <c r="T2997" i="4" s="1"/>
  <c r="T2998" i="4" s="1"/>
  <c r="T2999" i="4" s="1"/>
  <c r="T3000" i="4" s="1"/>
  <c r="T3001" i="4" s="1"/>
  <c r="T3002" i="4" s="1"/>
  <c r="T3003" i="4" s="1"/>
  <c r="T3004" i="4" s="1"/>
  <c r="T3005" i="4" s="1"/>
  <c r="T3006" i="4" s="1"/>
  <c r="T3007" i="4" s="1"/>
  <c r="V3007" i="4" s="1"/>
  <c r="T4159" i="4"/>
  <c r="T4160" i="4" s="1"/>
  <c r="T4161" i="4" s="1"/>
  <c r="T4162" i="4" s="1"/>
  <c r="T4163" i="4" s="1"/>
  <c r="T4164" i="4" s="1"/>
  <c r="T160" i="4"/>
  <c r="T161" i="4" s="1"/>
  <c r="T162" i="4" s="1"/>
  <c r="U1163" i="4"/>
  <c r="U1164" i="4" s="1"/>
  <c r="U1165" i="4" s="1"/>
  <c r="U1166" i="4" s="1"/>
  <c r="U1167" i="4" s="1"/>
  <c r="V1167" i="4" s="1"/>
  <c r="U1019" i="4"/>
  <c r="U1020" i="4" s="1"/>
  <c r="V1020" i="4" s="1"/>
  <c r="U6035" i="4"/>
  <c r="U6036" i="4" s="1"/>
  <c r="U6037" i="4" s="1"/>
  <c r="U6038" i="4" s="1"/>
  <c r="U6039" i="4" s="1"/>
  <c r="V6039" i="4" s="1"/>
  <c r="U5399" i="4"/>
  <c r="U5400" i="4" s="1"/>
  <c r="U5401" i="4" s="1"/>
  <c r="U5402" i="4" s="1"/>
  <c r="V5402" i="4" s="1"/>
  <c r="T4108" i="4"/>
  <c r="V4108" i="4" s="1"/>
  <c r="T5194" i="4"/>
  <c r="T5195" i="4" s="1"/>
  <c r="T5196" i="4" s="1"/>
  <c r="T5197" i="4" s="1"/>
  <c r="V5197" i="4" s="1"/>
  <c r="U4847" i="4"/>
  <c r="U4848" i="4" s="1"/>
  <c r="U4849" i="4" s="1"/>
  <c r="U4850" i="4" s="1"/>
  <c r="V4850" i="4" s="1"/>
  <c r="U4828" i="4"/>
  <c r="U4829" i="4" s="1"/>
  <c r="U4830" i="4" s="1"/>
  <c r="U4831" i="4" s="1"/>
  <c r="U4832" i="4" s="1"/>
  <c r="U4833" i="4" s="1"/>
  <c r="U4834" i="4" s="1"/>
  <c r="U4835" i="4" s="1"/>
  <c r="U4836" i="4" s="1"/>
  <c r="U4837" i="4" s="1"/>
  <c r="V4837" i="4" s="1"/>
  <c r="U2713" i="4"/>
  <c r="U2714" i="4" s="1"/>
  <c r="U2715" i="4" s="1"/>
  <c r="U2716" i="4" s="1"/>
  <c r="U2717" i="4" s="1"/>
  <c r="U2718" i="4" s="1"/>
  <c r="U2719" i="4" s="1"/>
  <c r="U2720" i="4" s="1"/>
  <c r="U2721" i="4" s="1"/>
  <c r="V2721" i="4" s="1"/>
  <c r="T3900" i="4"/>
  <c r="T3901" i="4" s="1"/>
  <c r="T3902" i="4" s="1"/>
  <c r="T3903" i="4" s="1"/>
  <c r="T3904" i="4" s="1"/>
  <c r="T3905" i="4" s="1"/>
  <c r="T3906" i="4" s="1"/>
  <c r="T3907" i="4" s="1"/>
  <c r="T3908" i="4" s="1"/>
  <c r="T3909" i="4" s="1"/>
  <c r="U1182" i="4"/>
  <c r="U1183" i="4" s="1"/>
  <c r="U1184" i="4" s="1"/>
  <c r="U1185" i="4" s="1"/>
  <c r="V1185" i="4" s="1"/>
  <c r="U5590" i="4"/>
  <c r="U5591" i="4" s="1"/>
  <c r="U5592" i="4" s="1"/>
  <c r="U5593" i="4" s="1"/>
  <c r="V5593" i="4" s="1"/>
  <c r="U4626" i="4"/>
  <c r="U4627" i="4" s="1"/>
  <c r="U4628" i="4" s="1"/>
  <c r="U4629" i="4" s="1"/>
  <c r="U4630" i="4" s="1"/>
  <c r="U4631" i="4" s="1"/>
  <c r="U4632" i="4" s="1"/>
  <c r="U4633" i="4" s="1"/>
  <c r="U4634" i="4" s="1"/>
  <c r="U4635" i="4" s="1"/>
  <c r="T5323" i="4"/>
  <c r="T5324" i="4" s="1"/>
  <c r="T5325" i="4" s="1"/>
  <c r="T5326" i="4" s="1"/>
  <c r="T5327" i="4" s="1"/>
  <c r="T5328" i="4" s="1"/>
  <c r="T5329" i="4" s="1"/>
  <c r="U1116" i="4"/>
  <c r="U1117" i="4" s="1"/>
  <c r="V1117" i="4" s="1"/>
  <c r="T3619" i="4"/>
  <c r="V3619" i="4" s="1"/>
  <c r="T4244" i="4"/>
  <c r="T4245" i="4" s="1"/>
  <c r="T4246" i="4" s="1"/>
  <c r="T4247" i="4" s="1"/>
  <c r="T4248" i="4" s="1"/>
  <c r="T4249" i="4" s="1"/>
  <c r="T4250" i="4" s="1"/>
  <c r="T4251" i="4" s="1"/>
  <c r="T4252" i="4" s="1"/>
  <c r="T4253" i="4" s="1"/>
  <c r="T4254" i="4" s="1"/>
  <c r="T4255" i="4" s="1"/>
  <c r="V4255" i="4" s="1"/>
  <c r="U3660" i="4"/>
  <c r="U3661" i="4" s="1"/>
  <c r="U3662" i="4" s="1"/>
  <c r="U3663" i="4" s="1"/>
  <c r="U3664" i="4" s="1"/>
  <c r="U3665" i="4" s="1"/>
  <c r="U3666" i="4" s="1"/>
  <c r="U3667" i="4" s="1"/>
  <c r="U3668" i="4" s="1"/>
  <c r="U3669" i="4" s="1"/>
  <c r="U3670" i="4" s="1"/>
  <c r="U3671" i="4" s="1"/>
  <c r="U3672" i="4" s="1"/>
  <c r="U3673" i="4" s="1"/>
  <c r="U5762" i="4"/>
  <c r="U5763" i="4" s="1"/>
  <c r="U5764" i="4" s="1"/>
  <c r="V5764" i="4" s="1"/>
  <c r="T59" i="4"/>
  <c r="T60" i="4" s="1"/>
  <c r="U4697" i="4"/>
  <c r="U4698" i="4" s="1"/>
  <c r="U4699" i="4" s="1"/>
  <c r="U4700" i="4" s="1"/>
  <c r="U4701" i="4" s="1"/>
  <c r="U4702" i="4" s="1"/>
  <c r="U4703" i="4" s="1"/>
  <c r="U4704" i="4" s="1"/>
  <c r="U4705" i="4" s="1"/>
  <c r="U4706" i="4" s="1"/>
  <c r="U1337" i="4"/>
  <c r="U1338" i="4" s="1"/>
  <c r="U1339" i="4" s="1"/>
  <c r="U1340" i="4" s="1"/>
  <c r="U1341" i="4" s="1"/>
  <c r="T2815" i="4"/>
  <c r="T2816" i="4" s="1"/>
  <c r="T2817" i="4" s="1"/>
  <c r="T2818" i="4" s="1"/>
  <c r="T2819" i="4" s="1"/>
  <c r="T2820" i="4" s="1"/>
  <c r="T2821" i="4" s="1"/>
  <c r="T2822" i="4" s="1"/>
  <c r="T2823" i="4" s="1"/>
  <c r="T2824" i="4" s="1"/>
  <c r="T2825" i="4" s="1"/>
  <c r="T2826" i="4" s="1"/>
  <c r="T2827" i="4" s="1"/>
  <c r="T2828" i="4" s="1"/>
  <c r="V2828" i="4" s="1"/>
  <c r="T5044" i="4"/>
  <c r="T5045" i="4" s="1"/>
  <c r="T5046" i="4" s="1"/>
  <c r="T5047" i="4" s="1"/>
  <c r="T5048" i="4" s="1"/>
  <c r="T5049" i="4" s="1"/>
  <c r="U3272" i="4"/>
  <c r="U3273" i="4" s="1"/>
  <c r="U3274" i="4" s="1"/>
  <c r="U3275" i="4" s="1"/>
  <c r="U3276" i="4" s="1"/>
  <c r="U3277" i="4" s="1"/>
  <c r="U3278" i="4" s="1"/>
  <c r="U3279" i="4" s="1"/>
  <c r="U3280" i="4" s="1"/>
  <c r="U3281" i="4" s="1"/>
  <c r="U3282" i="4" s="1"/>
  <c r="U3283" i="4" s="1"/>
  <c r="U3284" i="4" s="1"/>
  <c r="U3285" i="4" s="1"/>
  <c r="U3286" i="4" s="1"/>
  <c r="U3287" i="4" s="1"/>
  <c r="U3288" i="4" s="1"/>
  <c r="U3289" i="4" s="1"/>
  <c r="U3290" i="4" s="1"/>
  <c r="U3291" i="4" s="1"/>
  <c r="U3292" i="4" s="1"/>
  <c r="T2261" i="4"/>
  <c r="T2262" i="4" s="1"/>
  <c r="T2263" i="4" s="1"/>
  <c r="T2264" i="4" s="1"/>
  <c r="T2265" i="4" s="1"/>
  <c r="T2266" i="4" s="1"/>
  <c r="T2267" i="4" s="1"/>
  <c r="T2268" i="4" s="1"/>
  <c r="T2269" i="4" s="1"/>
  <c r="T2270" i="4" s="1"/>
  <c r="T2271" i="4" s="1"/>
  <c r="V2271" i="4" s="1"/>
  <c r="T2451" i="4"/>
  <c r="T2452" i="4" s="1"/>
  <c r="T2453" i="4" s="1"/>
  <c r="T2454" i="4" s="1"/>
  <c r="V2454" i="4" s="1"/>
  <c r="U4885" i="4"/>
  <c r="U4886" i="4" s="1"/>
  <c r="U4887" i="4" s="1"/>
  <c r="U4888" i="4" s="1"/>
  <c r="U4889" i="4" s="1"/>
  <c r="U4890" i="4" s="1"/>
  <c r="U4891" i="4" s="1"/>
  <c r="U4892" i="4" s="1"/>
  <c r="U4893" i="4" s="1"/>
  <c r="V4893" i="4" s="1"/>
  <c r="U4903" i="4"/>
  <c r="U4904" i="4" s="1"/>
  <c r="U4905" i="4" s="1"/>
  <c r="U4906" i="4" s="1"/>
  <c r="U4907" i="4" s="1"/>
  <c r="U4908" i="4" s="1"/>
  <c r="U4909" i="4" s="1"/>
  <c r="V4909" i="4" s="1"/>
  <c r="U4865" i="4"/>
  <c r="U4866" i="4" s="1"/>
  <c r="U4867" i="4" s="1"/>
  <c r="U4868" i="4" s="1"/>
  <c r="U4869" i="4" s="1"/>
  <c r="U4870" i="4" s="1"/>
  <c r="U4871" i="4" s="1"/>
  <c r="U4872" i="4" s="1"/>
  <c r="V4872" i="4" s="1"/>
  <c r="U4943" i="4"/>
  <c r="U4944" i="4" s="1"/>
  <c r="U4945" i="4" s="1"/>
  <c r="U4946" i="4" s="1"/>
  <c r="U4947" i="4" s="1"/>
  <c r="U4948" i="4" s="1"/>
  <c r="U4949" i="4" s="1"/>
  <c r="U4950" i="4" s="1"/>
  <c r="U4951" i="4" s="1"/>
  <c r="V4951" i="4" s="1"/>
  <c r="U201" i="4"/>
  <c r="U202" i="4" s="1"/>
  <c r="U203" i="4" s="1"/>
  <c r="U204" i="4" s="1"/>
  <c r="U1143" i="4"/>
  <c r="U1144" i="4" s="1"/>
  <c r="U1145" i="4" s="1"/>
  <c r="U1146" i="4" s="1"/>
  <c r="U1147" i="4" s="1"/>
  <c r="V1147" i="4" s="1"/>
  <c r="T2607" i="4"/>
  <c r="T2608" i="4" s="1"/>
  <c r="T2609" i="4" s="1"/>
  <c r="T2610" i="4" s="1"/>
  <c r="T2611" i="4" s="1"/>
  <c r="T2612" i="4" s="1"/>
  <c r="T2613" i="4" s="1"/>
  <c r="U173" i="4"/>
  <c r="U174" i="4" s="1"/>
  <c r="U175" i="4" s="1"/>
  <c r="U176" i="4" s="1"/>
  <c r="T5022" i="4"/>
  <c r="T5023" i="4" s="1"/>
  <c r="T5024" i="4" s="1"/>
  <c r="T5025" i="4" s="1"/>
  <c r="T5026" i="4" s="1"/>
  <c r="T5027" i="4" s="1"/>
  <c r="U5025" i="4"/>
  <c r="U5026" i="4" s="1"/>
  <c r="U5027" i="4" s="1"/>
  <c r="T3589" i="4"/>
  <c r="T3590" i="4" s="1"/>
  <c r="T3591" i="4" s="1"/>
  <c r="T3592" i="4" s="1"/>
  <c r="T3593" i="4" s="1"/>
  <c r="T3594" i="4" s="1"/>
  <c r="T3595" i="4" s="1"/>
  <c r="T3596" i="4" s="1"/>
  <c r="T3597" i="4" s="1"/>
  <c r="T3598" i="4" s="1"/>
  <c r="V3598" i="4" s="1"/>
  <c r="T4597" i="4"/>
  <c r="T4598" i="4" s="1"/>
  <c r="T4599" i="4" s="1"/>
  <c r="T4600" i="4" s="1"/>
  <c r="T4601" i="4" s="1"/>
  <c r="T4602" i="4" s="1"/>
  <c r="T4603" i="4" s="1"/>
  <c r="T4604" i="4" s="1"/>
  <c r="T4605" i="4" s="1"/>
  <c r="T4606" i="4" s="1"/>
  <c r="T4607" i="4" s="1"/>
  <c r="T4608" i="4" s="1"/>
  <c r="U5066" i="4"/>
  <c r="U5067" i="4" s="1"/>
  <c r="U5068" i="4" s="1"/>
  <c r="U5069" i="4" s="1"/>
  <c r="U5070" i="4" s="1"/>
  <c r="U5071" i="4" s="1"/>
  <c r="U5072" i="4" s="1"/>
  <c r="U5073" i="4" s="1"/>
  <c r="U5647" i="4"/>
  <c r="U5648" i="4" s="1"/>
  <c r="U5649" i="4" s="1"/>
  <c r="U5650" i="4" s="1"/>
  <c r="U5651" i="4" s="1"/>
  <c r="U5652" i="4" s="1"/>
  <c r="U5653" i="4" s="1"/>
  <c r="U5654" i="4" s="1"/>
  <c r="U5655" i="4" s="1"/>
  <c r="U5656" i="4" s="1"/>
  <c r="V5656" i="4" s="1"/>
  <c r="T5131" i="4"/>
  <c r="V5131" i="4" s="1"/>
  <c r="U1435" i="4"/>
  <c r="U1436" i="4" s="1"/>
  <c r="U1437" i="4" s="1"/>
  <c r="U1438" i="4" s="1"/>
  <c r="U1439" i="4" s="1"/>
  <c r="U1440" i="4" s="1"/>
  <c r="U1441" i="4" s="1"/>
  <c r="U1442" i="4" s="1"/>
  <c r="V1442" i="4" s="1"/>
  <c r="U1443" i="4"/>
  <c r="U1444" i="4" s="1"/>
  <c r="U1445" i="4" s="1"/>
  <c r="U1446" i="4" s="1"/>
  <c r="U1447" i="4" s="1"/>
  <c r="U1448" i="4" s="1"/>
  <c r="U1304" i="4"/>
  <c r="U1305" i="4" s="1"/>
  <c r="U1306" i="4" s="1"/>
  <c r="U1307" i="4" s="1"/>
  <c r="U1308" i="4" s="1"/>
  <c r="U1309" i="4" s="1"/>
  <c r="U1310" i="4" s="1"/>
  <c r="U1311" i="4" s="1"/>
  <c r="V1311" i="4" s="1"/>
  <c r="T68" i="4"/>
  <c r="T69" i="4" s="1"/>
  <c r="T5588" i="4"/>
  <c r="V5588" i="4" s="1"/>
  <c r="U1574" i="4"/>
  <c r="U1575" i="4" s="1"/>
  <c r="U1576" i="4" s="1"/>
  <c r="U1577" i="4" s="1"/>
  <c r="U1578" i="4" s="1"/>
  <c r="U1579" i="4" s="1"/>
  <c r="U1580" i="4" s="1"/>
  <c r="U1581" i="4" s="1"/>
  <c r="V1581" i="4" s="1"/>
  <c r="T5581" i="4"/>
  <c r="T5582" i="4" s="1"/>
  <c r="T5583" i="4" s="1"/>
  <c r="T5584" i="4" s="1"/>
  <c r="T5585" i="4" s="1"/>
  <c r="T5586" i="4" s="1"/>
  <c r="V5586" i="4" s="1"/>
  <c r="T293" i="4"/>
  <c r="T294" i="4" s="1"/>
  <c r="T5422" i="4"/>
  <c r="T5423" i="4" s="1"/>
  <c r="T5424" i="4" s="1"/>
  <c r="T5425" i="4" s="1"/>
  <c r="T5426" i="4" s="1"/>
  <c r="T5427" i="4" s="1"/>
  <c r="T5428" i="4" s="1"/>
  <c r="U1230" i="4"/>
  <c r="U1231" i="4" s="1"/>
  <c r="U1232" i="4" s="1"/>
  <c r="U1233" i="4" s="1"/>
  <c r="U1234" i="4" s="1"/>
  <c r="U1235" i="4" s="1"/>
  <c r="V1235" i="4" s="1"/>
  <c r="U1237" i="4"/>
  <c r="U1238" i="4" s="1"/>
  <c r="U1239" i="4" s="1"/>
  <c r="U1240" i="4" s="1"/>
  <c r="V1240" i="4" s="1"/>
  <c r="U2692" i="4"/>
  <c r="U2693" i="4" s="1"/>
  <c r="U2694" i="4" s="1"/>
  <c r="U2695" i="4" s="1"/>
  <c r="U2696" i="4" s="1"/>
  <c r="U2697" i="4" s="1"/>
  <c r="U2698" i="4" s="1"/>
  <c r="U2699" i="4" s="1"/>
  <c r="V2699" i="4" s="1"/>
  <c r="T264" i="4"/>
  <c r="T2" i="4" s="1"/>
  <c r="U6153" i="4"/>
  <c r="U6154" i="4" s="1"/>
  <c r="U6155" i="4" s="1"/>
  <c r="U6156" i="4" s="1"/>
  <c r="U6157" i="4" s="1"/>
  <c r="U6158" i="4" s="1"/>
  <c r="V6158" i="4" s="1"/>
  <c r="U1654" i="4"/>
  <c r="U1655" i="4" s="1"/>
  <c r="U1656" i="4" s="1"/>
  <c r="U1657" i="4" s="1"/>
  <c r="U1658" i="4" s="1"/>
  <c r="U1659" i="4" s="1"/>
  <c r="U1660" i="4" s="1"/>
  <c r="V1660" i="4" s="1"/>
  <c r="U5004" i="4"/>
  <c r="U5005" i="4" s="1"/>
  <c r="U5006" i="4" s="1"/>
  <c r="U5007" i="4" s="1"/>
  <c r="U5008" i="4" s="1"/>
  <c r="U5009" i="4" s="1"/>
  <c r="U5010" i="4" s="1"/>
  <c r="U5011" i="4" s="1"/>
  <c r="U5012" i="4" s="1"/>
  <c r="U5994" i="4"/>
  <c r="U5995" i="4" s="1"/>
  <c r="V5995" i="4" s="1"/>
  <c r="U5506" i="4"/>
  <c r="V5506" i="4" s="1"/>
  <c r="T2874" i="4"/>
  <c r="T2875" i="4" s="1"/>
  <c r="T2876" i="4" s="1"/>
  <c r="T2877" i="4" s="1"/>
  <c r="T2878" i="4" s="1"/>
  <c r="T2879" i="4" s="1"/>
  <c r="T2880" i="4" s="1"/>
  <c r="T2881" i="4" s="1"/>
  <c r="T2882" i="4" s="1"/>
  <c r="T2883" i="4" s="1"/>
  <c r="T2884" i="4" s="1"/>
  <c r="T2885" i="4" s="1"/>
  <c r="T2886" i="4" s="1"/>
  <c r="V2886" i="4" s="1"/>
  <c r="U2602" i="4"/>
  <c r="U2603" i="4" s="1"/>
  <c r="U2604" i="4" s="1"/>
  <c r="U2605" i="4" s="1"/>
  <c r="U2606" i="4" s="1"/>
  <c r="U2607" i="4" s="1"/>
  <c r="U2608" i="4" s="1"/>
  <c r="U2609" i="4" s="1"/>
  <c r="U2610" i="4" s="1"/>
  <c r="U2611" i="4" s="1"/>
  <c r="U2612" i="4" s="1"/>
  <c r="U2613" i="4" s="1"/>
  <c r="T5563" i="4"/>
  <c r="T5564" i="4" s="1"/>
  <c r="T5565" i="4" s="1"/>
  <c r="T5566" i="4" s="1"/>
  <c r="T5567" i="4" s="1"/>
  <c r="T5568" i="4" s="1"/>
  <c r="T5569" i="4" s="1"/>
  <c r="U2754" i="4"/>
  <c r="U2755" i="4" s="1"/>
  <c r="U2756" i="4" s="1"/>
  <c r="U2757" i="4" s="1"/>
  <c r="U2758" i="4" s="1"/>
  <c r="U2759" i="4" s="1"/>
  <c r="U2760" i="4" s="1"/>
  <c r="U2761" i="4" s="1"/>
  <c r="U2762" i="4" s="1"/>
  <c r="U2763" i="4" s="1"/>
  <c r="V2763" i="4" s="1"/>
  <c r="U4449" i="4"/>
  <c r="U4450" i="4" s="1"/>
  <c r="U4451" i="4" s="1"/>
  <c r="U4452" i="4" s="1"/>
  <c r="U4453" i="4" s="1"/>
  <c r="U4454" i="4" s="1"/>
  <c r="U4455" i="4" s="1"/>
  <c r="U4456" i="4" s="1"/>
  <c r="U4457" i="4" s="1"/>
  <c r="U4458" i="4" s="1"/>
  <c r="U4459" i="4" s="1"/>
  <c r="U4460" i="4" s="1"/>
  <c r="U4461" i="4" s="1"/>
  <c r="U4462" i="4" s="1"/>
  <c r="U4463" i="4" s="1"/>
  <c r="U4464" i="4" s="1"/>
  <c r="U5770" i="4"/>
  <c r="U5771" i="4" s="1"/>
  <c r="U5772" i="4" s="1"/>
  <c r="U5773" i="4" s="1"/>
  <c r="U5774" i="4" s="1"/>
  <c r="U5775" i="4" s="1"/>
  <c r="U5776" i="4" s="1"/>
  <c r="U5777" i="4" s="1"/>
  <c r="V5777" i="4" s="1"/>
  <c r="U3929" i="4"/>
  <c r="U3930" i="4" s="1"/>
  <c r="U3931" i="4" s="1"/>
  <c r="U3932" i="4" s="1"/>
  <c r="U3933" i="4" s="1"/>
  <c r="U3934" i="4" s="1"/>
  <c r="U3935" i="4" s="1"/>
  <c r="U3936" i="4" s="1"/>
  <c r="U3937" i="4" s="1"/>
  <c r="U3938" i="4" s="1"/>
  <c r="U3939" i="4" s="1"/>
  <c r="U3940" i="4" s="1"/>
  <c r="U3941" i="4" s="1"/>
  <c r="U3942" i="4" s="1"/>
  <c r="U3943" i="4" s="1"/>
  <c r="U3944" i="4" s="1"/>
  <c r="U3945" i="4" s="1"/>
  <c r="U3946" i="4" s="1"/>
  <c r="U326" i="4"/>
  <c r="U327" i="4" s="1"/>
  <c r="U328" i="4" s="1"/>
  <c r="U329" i="4" s="1"/>
  <c r="U1123" i="4"/>
  <c r="U1124" i="4" s="1"/>
  <c r="U1125" i="4" s="1"/>
  <c r="U1126" i="4" s="1"/>
  <c r="U1127" i="4" s="1"/>
  <c r="V1127" i="4" s="1"/>
  <c r="U5446" i="4"/>
  <c r="U5447" i="4" s="1"/>
  <c r="U5448" i="4" s="1"/>
  <c r="U5449" i="4" s="1"/>
  <c r="U5450" i="4" s="1"/>
  <c r="U5233" i="4"/>
  <c r="U5234" i="4" s="1"/>
  <c r="U5235" i="4" s="1"/>
  <c r="U5236" i="4" s="1"/>
  <c r="U5237" i="4" s="1"/>
  <c r="U5238" i="4" s="1"/>
  <c r="U5239" i="4" s="1"/>
  <c r="U5356" i="4"/>
  <c r="U5357" i="4" s="1"/>
  <c r="U5358" i="4" s="1"/>
  <c r="U5359" i="4" s="1"/>
  <c r="U5360" i="4" s="1"/>
  <c r="T75" i="4"/>
  <c r="T76" i="4" s="1"/>
  <c r="T77" i="4" s="1"/>
  <c r="U5810" i="4"/>
  <c r="U5811" i="4" s="1"/>
  <c r="U5812" i="4" s="1"/>
  <c r="U5813" i="4" s="1"/>
  <c r="U5814" i="4" s="1"/>
  <c r="U5815" i="4" s="1"/>
  <c r="U5816" i="4" s="1"/>
  <c r="U5817" i="4" s="1"/>
  <c r="V5817" i="4" s="1"/>
  <c r="T4203" i="4"/>
  <c r="V4203" i="4" s="1"/>
  <c r="U1245" i="4"/>
  <c r="U1246" i="4" s="1"/>
  <c r="U1247" i="4" s="1"/>
  <c r="U1248" i="4" s="1"/>
  <c r="U1249" i="4" s="1"/>
  <c r="U1250" i="4" s="1"/>
  <c r="U1251" i="4" s="1"/>
  <c r="U1252" i="4" s="1"/>
  <c r="U1253" i="4" s="1"/>
  <c r="V1253" i="4" s="1"/>
  <c r="T4373" i="4"/>
  <c r="T4374" i="4" s="1"/>
  <c r="T4375" i="4" s="1"/>
  <c r="T4376" i="4" s="1"/>
  <c r="T4377" i="4" s="1"/>
  <c r="T4378" i="4" s="1"/>
  <c r="T4379" i="4" s="1"/>
  <c r="T4380" i="4" s="1"/>
  <c r="T4381" i="4" s="1"/>
  <c r="T4382" i="4" s="1"/>
  <c r="T4383" i="4" s="1"/>
  <c r="T4384" i="4" s="1"/>
  <c r="T4385" i="4" s="1"/>
  <c r="T4386" i="4" s="1"/>
  <c r="T4387" i="4" s="1"/>
  <c r="T4388" i="4" s="1"/>
  <c r="V4388" i="4" s="1"/>
  <c r="U22" i="4"/>
  <c r="U23" i="4" s="1"/>
  <c r="U24" i="4" s="1"/>
  <c r="U25" i="4" s="1"/>
  <c r="U26" i="4" s="1"/>
  <c r="U27" i="4" s="1"/>
  <c r="AB24" i="4"/>
  <c r="T5073" i="4"/>
  <c r="U5800" i="4"/>
  <c r="U5801" i="4" s="1"/>
  <c r="U5802" i="4" s="1"/>
  <c r="U5803" i="4" s="1"/>
  <c r="V5803" i="4" s="1"/>
  <c r="T63" i="4"/>
  <c r="T64" i="4" s="1"/>
  <c r="T3144" i="4"/>
  <c r="T3145" i="4" s="1"/>
  <c r="T3146" i="4" s="1"/>
  <c r="V3146" i="4" s="1"/>
  <c r="U1504" i="4"/>
  <c r="U1505" i="4" s="1"/>
  <c r="U1506" i="4" s="1"/>
  <c r="U1507" i="4" s="1"/>
  <c r="U1508" i="4" s="1"/>
  <c r="U1509" i="4" s="1"/>
  <c r="U1510" i="4" s="1"/>
  <c r="U1511" i="4" s="1"/>
  <c r="V1511" i="4" s="1"/>
  <c r="U1512" i="4"/>
  <c r="U1513" i="4" s="1"/>
  <c r="U1514" i="4" s="1"/>
  <c r="U1515" i="4" s="1"/>
  <c r="U1516" i="4" s="1"/>
  <c r="U1517" i="4" s="1"/>
  <c r="V1517" i="4" s="1"/>
  <c r="U1379" i="4"/>
  <c r="U1380" i="4" s="1"/>
  <c r="U1381" i="4" s="1"/>
  <c r="U1382" i="4" s="1"/>
  <c r="U1383" i="4" s="1"/>
  <c r="U1384" i="4" s="1"/>
  <c r="U1385" i="4" s="1"/>
  <c r="V1385" i="4" s="1"/>
  <c r="U1387" i="4"/>
  <c r="U1388" i="4" s="1"/>
  <c r="U1389" i="4" s="1"/>
  <c r="U1390" i="4" s="1"/>
  <c r="U1391" i="4" s="1"/>
  <c r="V1391" i="4" s="1"/>
  <c r="T5239" i="4"/>
  <c r="V5239" i="4" s="1"/>
  <c r="U5403" i="4"/>
  <c r="U5404" i="4" s="1"/>
  <c r="U5405" i="4" s="1"/>
  <c r="U5406" i="4" s="1"/>
  <c r="U5407" i="4" s="1"/>
  <c r="V5407" i="4" s="1"/>
  <c r="T4699" i="4"/>
  <c r="T4700" i="4" s="1"/>
  <c r="T4701" i="4" s="1"/>
  <c r="T4702" i="4" s="1"/>
  <c r="T4703" i="4" s="1"/>
  <c r="T4704" i="4" s="1"/>
  <c r="T4705" i="4" s="1"/>
  <c r="T4706" i="4" s="1"/>
  <c r="V4706" i="4" s="1"/>
  <c r="U1661" i="4"/>
  <c r="U1662" i="4" s="1"/>
  <c r="U1663" i="4" s="1"/>
  <c r="U1664" i="4" s="1"/>
  <c r="U1665" i="4" s="1"/>
  <c r="U1666" i="4" s="1"/>
  <c r="V1666" i="4" s="1"/>
  <c r="U1667" i="4"/>
  <c r="V1667" i="4" s="1"/>
  <c r="U144" i="4"/>
  <c r="U145" i="4" s="1"/>
  <c r="U146" i="4" s="1"/>
  <c r="U1540" i="4"/>
  <c r="U1541" i="4" s="1"/>
  <c r="U1542" i="4" s="1"/>
  <c r="U1543" i="4" s="1"/>
  <c r="U1544" i="4" s="1"/>
  <c r="U1545" i="4" s="1"/>
  <c r="U1546" i="4" s="1"/>
  <c r="U1547" i="4" s="1"/>
  <c r="V1547" i="4" s="1"/>
  <c r="T5542" i="4"/>
  <c r="T5543" i="4" s="1"/>
  <c r="T5544" i="4" s="1"/>
  <c r="T5545" i="4" s="1"/>
  <c r="T5546" i="4" s="1"/>
  <c r="T5547" i="4" s="1"/>
  <c r="V5547" i="4" s="1"/>
  <c r="T5498" i="4"/>
  <c r="U5498" i="4"/>
  <c r="T3470" i="4"/>
  <c r="T3471" i="4" s="1"/>
  <c r="T3472" i="4" s="1"/>
  <c r="T3473" i="4" s="1"/>
  <c r="T3474" i="4" s="1"/>
  <c r="T3475" i="4" s="1"/>
  <c r="T3476" i="4" s="1"/>
  <c r="T3477" i="4" s="1"/>
  <c r="T3478" i="4" s="1"/>
  <c r="T3479" i="4" s="1"/>
  <c r="T3480" i="4" s="1"/>
  <c r="T3481" i="4" s="1"/>
  <c r="U1260" i="4"/>
  <c r="U1261" i="4" s="1"/>
  <c r="U1262" i="4" s="1"/>
  <c r="U1263" i="4" s="1"/>
  <c r="U1264" i="4" s="1"/>
  <c r="U1265" i="4" s="1"/>
  <c r="V1265" i="4" s="1"/>
  <c r="U5906" i="4"/>
  <c r="V5906" i="4" s="1"/>
  <c r="U1373" i="4"/>
  <c r="U1374" i="4" s="1"/>
  <c r="U1375" i="4" s="1"/>
  <c r="U1376" i="4" s="1"/>
  <c r="U1377" i="4" s="1"/>
  <c r="U1378" i="4" s="1"/>
  <c r="V1378" i="4" s="1"/>
  <c r="U1287" i="4"/>
  <c r="U1288" i="4" s="1"/>
  <c r="U1289" i="4" s="1"/>
  <c r="U1290" i="4" s="1"/>
  <c r="U1291" i="4" s="1"/>
  <c r="U1292" i="4" s="1"/>
  <c r="V1292" i="4" s="1"/>
  <c r="U1318" i="4"/>
  <c r="U1319" i="4" s="1"/>
  <c r="U1320" i="4" s="1"/>
  <c r="U1321" i="4" s="1"/>
  <c r="U1322" i="4" s="1"/>
  <c r="U1323" i="4" s="1"/>
  <c r="V1323" i="4" s="1"/>
  <c r="U5624" i="4"/>
  <c r="U5625" i="4" s="1"/>
  <c r="U5626" i="4" s="1"/>
  <c r="U5627" i="4" s="1"/>
  <c r="U1392" i="4"/>
  <c r="U1393" i="4" s="1"/>
  <c r="U1394" i="4" s="1"/>
  <c r="U1395" i="4" s="1"/>
  <c r="U1396" i="4" s="1"/>
  <c r="U1397" i="4" s="1"/>
  <c r="V1397" i="4" s="1"/>
  <c r="U5840" i="4"/>
  <c r="V5840" i="4" s="1"/>
  <c r="U5806" i="4"/>
  <c r="U5807" i="4" s="1"/>
  <c r="V5807" i="4" s="1"/>
  <c r="U5105" i="4"/>
  <c r="U5106" i="4" s="1"/>
  <c r="U5107" i="4" s="1"/>
  <c r="U5108" i="4" s="1"/>
  <c r="U5109" i="4" s="1"/>
  <c r="U5110" i="4" s="1"/>
  <c r="U5111" i="4" s="1"/>
  <c r="U5112" i="4" s="1"/>
  <c r="U5113" i="4" s="1"/>
  <c r="U5114" i="4" s="1"/>
  <c r="U5115" i="4" s="1"/>
  <c r="U4979" i="4"/>
  <c r="U4980" i="4" s="1"/>
  <c r="U4981" i="4" s="1"/>
  <c r="U4982" i="4" s="1"/>
  <c r="U4983" i="4" s="1"/>
  <c r="U4984" i="4" s="1"/>
  <c r="U4985" i="4" s="1"/>
  <c r="U4986" i="4" s="1"/>
  <c r="U4987" i="4" s="1"/>
  <c r="U4988" i="4" s="1"/>
  <c r="U4989" i="4" s="1"/>
  <c r="U4990" i="4" s="1"/>
  <c r="U381" i="4"/>
  <c r="U382" i="4" s="1"/>
  <c r="U383" i="4" s="1"/>
  <c r="U950" i="4"/>
  <c r="U951" i="4" s="1"/>
  <c r="U952" i="4" s="1"/>
  <c r="U953" i="4" s="1"/>
  <c r="U954" i="4" s="1"/>
  <c r="U955" i="4" s="1"/>
  <c r="V955" i="4" s="1"/>
  <c r="U3800" i="4"/>
  <c r="U3801" i="4" s="1"/>
  <c r="U3802" i="4" s="1"/>
  <c r="U3803" i="4" s="1"/>
  <c r="U3804" i="4" s="1"/>
  <c r="U3805" i="4" s="1"/>
  <c r="U3806" i="4" s="1"/>
  <c r="U3807" i="4" s="1"/>
  <c r="T155" i="4"/>
  <c r="T156" i="4" s="1"/>
  <c r="T4407" i="4"/>
  <c r="T4408" i="4" s="1"/>
  <c r="T4409" i="4" s="1"/>
  <c r="T4410" i="4" s="1"/>
  <c r="T4411" i="4" s="1"/>
  <c r="T4412" i="4" s="1"/>
  <c r="T4413" i="4" s="1"/>
  <c r="T4414" i="4" s="1"/>
  <c r="T4415" i="4" s="1"/>
  <c r="T4416" i="4" s="1"/>
  <c r="T4417" i="4" s="1"/>
  <c r="U5451" i="4"/>
  <c r="U5452" i="4" s="1"/>
  <c r="U5453" i="4" s="1"/>
  <c r="U5454" i="4" s="1"/>
  <c r="U5455" i="4" s="1"/>
  <c r="U5456" i="4" s="1"/>
  <c r="V5456" i="4" s="1"/>
  <c r="T5296" i="4"/>
  <c r="T5297" i="4" s="1"/>
  <c r="T5298" i="4" s="1"/>
  <c r="T5299" i="4" s="1"/>
  <c r="T5300" i="4" s="1"/>
  <c r="T5301" i="4" s="1"/>
  <c r="T5302" i="4" s="1"/>
  <c r="V5302" i="4" s="1"/>
  <c r="T25" i="4"/>
  <c r="T26" i="4" s="1"/>
  <c r="T27" i="4" s="1"/>
  <c r="U1948" i="4"/>
  <c r="U1949" i="4" s="1"/>
  <c r="U1950" i="4" s="1"/>
  <c r="U1951" i="4" s="1"/>
  <c r="U1952" i="4" s="1"/>
  <c r="U1953" i="4" s="1"/>
  <c r="U1954" i="4" s="1"/>
  <c r="U1955" i="4" s="1"/>
  <c r="U1956" i="4" s="1"/>
  <c r="U1957" i="4" s="1"/>
  <c r="U1958" i="4" s="1"/>
  <c r="U1959" i="4" s="1"/>
  <c r="U4669" i="4"/>
  <c r="U4670" i="4" s="1"/>
  <c r="U4671" i="4" s="1"/>
  <c r="U4672" i="4" s="1"/>
  <c r="U4673" i="4" s="1"/>
  <c r="U4674" i="4" s="1"/>
  <c r="U4675" i="4" s="1"/>
  <c r="U4676" i="4" s="1"/>
  <c r="U4677" i="4" s="1"/>
  <c r="U4678" i="4" s="1"/>
  <c r="U4679" i="4" s="1"/>
  <c r="U4680" i="4" s="1"/>
  <c r="U4681" i="4" s="1"/>
  <c r="U4682" i="4" s="1"/>
  <c r="U4683" i="4" s="1"/>
  <c r="V4683" i="4" s="1"/>
  <c r="U177" i="4"/>
  <c r="U178" i="4" s="1"/>
  <c r="U179" i="4" s="1"/>
  <c r="T4770" i="4"/>
  <c r="T4771" i="4" s="1"/>
  <c r="T4772" i="4" s="1"/>
  <c r="T4773" i="4" s="1"/>
  <c r="T4774" i="4" s="1"/>
  <c r="T4775" i="4" s="1"/>
  <c r="T1559" i="4"/>
  <c r="T1560" i="4" s="1"/>
  <c r="T1561" i="4" s="1"/>
  <c r="T1562" i="4" s="1"/>
  <c r="T1563" i="4" s="1"/>
  <c r="T1564" i="4" s="1"/>
  <c r="V1564" i="4" s="1"/>
  <c r="U1280" i="4"/>
  <c r="U1281" i="4" s="1"/>
  <c r="U1282" i="4" s="1"/>
  <c r="U1283" i="4" s="1"/>
  <c r="U1284" i="4" s="1"/>
  <c r="U1285" i="4" s="1"/>
  <c r="V1285" i="4" s="1"/>
  <c r="AB25" i="4"/>
  <c r="T1420" i="4"/>
  <c r="T1421" i="4" s="1"/>
  <c r="T1422" i="4" s="1"/>
  <c r="T1423" i="4" s="1"/>
  <c r="V1423" i="4" s="1"/>
  <c r="U5967" i="4"/>
  <c r="U5968" i="4" s="1"/>
  <c r="U5969" i="4" s="1"/>
  <c r="U5970" i="4" s="1"/>
  <c r="U5971" i="4" s="1"/>
  <c r="V5971" i="4" s="1"/>
  <c r="U369" i="4"/>
  <c r="U370" i="4" s="1"/>
  <c r="U371" i="4" s="1"/>
  <c r="U961" i="4"/>
  <c r="U962" i="4" s="1"/>
  <c r="U963" i="4" s="1"/>
  <c r="U964" i="4" s="1"/>
  <c r="U965" i="4" s="1"/>
  <c r="U966" i="4" s="1"/>
  <c r="V966" i="4" s="1"/>
  <c r="U241" i="4"/>
  <c r="U242" i="4" s="1"/>
  <c r="U243" i="4" s="1"/>
  <c r="U300" i="4"/>
  <c r="U301" i="4" s="1"/>
  <c r="U302" i="4" s="1"/>
  <c r="U303" i="4" s="1"/>
  <c r="U5900" i="4"/>
  <c r="U5901" i="4" s="1"/>
  <c r="U5902" i="4" s="1"/>
  <c r="U5903" i="4" s="1"/>
  <c r="U5904" i="4" s="1"/>
  <c r="U5905" i="4" s="1"/>
  <c r="V5905" i="4" s="1"/>
  <c r="U1048" i="4"/>
  <c r="U1049" i="4" s="1"/>
  <c r="U1050" i="4" s="1"/>
  <c r="V1050" i="4" s="1"/>
  <c r="U4969" i="4"/>
  <c r="U4970" i="4" s="1"/>
  <c r="U4971" i="4" s="1"/>
  <c r="V4971" i="4" s="1"/>
  <c r="T5354" i="4"/>
  <c r="T5355" i="4" s="1"/>
  <c r="T5356" i="4" s="1"/>
  <c r="T5357" i="4" s="1"/>
  <c r="T5358" i="4" s="1"/>
  <c r="T5359" i="4" s="1"/>
  <c r="T5360" i="4" s="1"/>
  <c r="U1214" i="4"/>
  <c r="U1215" i="4" s="1"/>
  <c r="U1216" i="4" s="1"/>
  <c r="U1217" i="4" s="1"/>
  <c r="U1218" i="4" s="1"/>
  <c r="U1219" i="4" s="1"/>
  <c r="U1220" i="4" s="1"/>
  <c r="V1220" i="4" s="1"/>
  <c r="U1222" i="4"/>
  <c r="U1223" i="4" s="1"/>
  <c r="U1224" i="4" s="1"/>
  <c r="U1225" i="4" s="1"/>
  <c r="U1226" i="4" s="1"/>
  <c r="U1227" i="4" s="1"/>
  <c r="V1227" i="4" s="1"/>
  <c r="T5622" i="4"/>
  <c r="T5623" i="4" s="1"/>
  <c r="T5624" i="4" s="1"/>
  <c r="T5625" i="4" s="1"/>
  <c r="T5626" i="4" s="1"/>
  <c r="T5627" i="4" s="1"/>
  <c r="V5627" i="4" s="1"/>
  <c r="T5630" i="4"/>
  <c r="T5631" i="4" s="1"/>
  <c r="T5632" i="4" s="1"/>
  <c r="V5632" i="4" s="1"/>
  <c r="U5499" i="4"/>
  <c r="U5500" i="4" s="1"/>
  <c r="U5501" i="4" s="1"/>
  <c r="U5502" i="4" s="1"/>
  <c r="U5503" i="4" s="1"/>
  <c r="V5503" i="4" s="1"/>
  <c r="U253" i="4"/>
  <c r="U254" i="4" s="1"/>
  <c r="U255" i="4" s="1"/>
  <c r="T3689" i="4"/>
  <c r="T3690" i="4" s="1"/>
  <c r="T3691" i="4" s="1"/>
  <c r="T3692" i="4" s="1"/>
  <c r="T3693" i="4" s="1"/>
  <c r="T3694" i="4" s="1"/>
  <c r="T3695" i="4" s="1"/>
  <c r="T3696" i="4" s="1"/>
  <c r="T3697" i="4" s="1"/>
  <c r="T3698" i="4" s="1"/>
  <c r="T3699" i="4" s="1"/>
  <c r="T3700" i="4" s="1"/>
  <c r="T3701" i="4" s="1"/>
  <c r="U5341" i="4"/>
  <c r="U5342" i="4" s="1"/>
  <c r="U5343" i="4" s="1"/>
  <c r="U5344" i="4" s="1"/>
  <c r="U5345" i="4" s="1"/>
  <c r="U5346" i="4" s="1"/>
  <c r="U5347" i="4" s="1"/>
  <c r="V5347" i="4" s="1"/>
  <c r="U5834" i="4"/>
  <c r="U5835" i="4" s="1"/>
  <c r="U5836" i="4" s="1"/>
  <c r="U5837" i="4" s="1"/>
  <c r="U5838" i="4" s="1"/>
  <c r="U5839" i="4" s="1"/>
  <c r="V5839" i="4" s="1"/>
  <c r="U1668" i="4"/>
  <c r="U1669" i="4" s="1"/>
  <c r="U1670" i="4" s="1"/>
  <c r="U1671" i="4" s="1"/>
  <c r="U1672" i="4" s="1"/>
  <c r="U1673" i="4" s="1"/>
  <c r="U1674" i="4" s="1"/>
  <c r="U1675" i="4" s="1"/>
  <c r="V1675" i="4" s="1"/>
  <c r="U1676" i="4"/>
  <c r="U1677" i="4" s="1"/>
  <c r="U1678" i="4" s="1"/>
  <c r="U1679" i="4" s="1"/>
  <c r="U1680" i="4" s="1"/>
  <c r="U1681" i="4" s="1"/>
  <c r="V1681" i="4" s="1"/>
  <c r="U413" i="4"/>
  <c r="U414" i="4" s="1"/>
  <c r="U416" i="4"/>
  <c r="T2083" i="4"/>
  <c r="T2084" i="4" s="1"/>
  <c r="T2085" i="4" s="1"/>
  <c r="T2086" i="4" s="1"/>
  <c r="T2087" i="4" s="1"/>
  <c r="T2088" i="4" s="1"/>
  <c r="T2089" i="4" s="1"/>
  <c r="T2090" i="4" s="1"/>
  <c r="T2091" i="4" s="1"/>
  <c r="T2092" i="4" s="1"/>
  <c r="T2093" i="4" s="1"/>
  <c r="T2094" i="4" s="1"/>
  <c r="V2094" i="4" s="1"/>
  <c r="T5115" i="4"/>
  <c r="U1598" i="4"/>
  <c r="U1599" i="4" s="1"/>
  <c r="U1600" i="4" s="1"/>
  <c r="U1601" i="4" s="1"/>
  <c r="U1602" i="4" s="1"/>
  <c r="U1603" i="4" s="1"/>
  <c r="V1603" i="4" s="1"/>
  <c r="T5530" i="4"/>
  <c r="U5521" i="4"/>
  <c r="U5522" i="4" s="1"/>
  <c r="U5523" i="4" s="1"/>
  <c r="U5524" i="4" s="1"/>
  <c r="U5525" i="4" s="1"/>
  <c r="U5526" i="4" s="1"/>
  <c r="U5527" i="4" s="1"/>
  <c r="U5528" i="4" s="1"/>
  <c r="U5529" i="4" s="1"/>
  <c r="U5530" i="4" s="1"/>
  <c r="U1354" i="4"/>
  <c r="U1355" i="4" s="1"/>
  <c r="U1356" i="4" s="1"/>
  <c r="U1357" i="4" s="1"/>
  <c r="U1358" i="4" s="1"/>
  <c r="U1359" i="4" s="1"/>
  <c r="V1359" i="4" s="1"/>
  <c r="U1489" i="4"/>
  <c r="U1490" i="4" s="1"/>
  <c r="U1491" i="4" s="1"/>
  <c r="U1492" i="4" s="1"/>
  <c r="U1493" i="4" s="1"/>
  <c r="U1494" i="4" s="1"/>
  <c r="U1495" i="4" s="1"/>
  <c r="V1495" i="4" s="1"/>
  <c r="U1499" i="4"/>
  <c r="V1499" i="4" s="1"/>
  <c r="U1430" i="4"/>
  <c r="U1431" i="4" s="1"/>
  <c r="U1432" i="4" s="1"/>
  <c r="U1433" i="4" s="1"/>
  <c r="U1434" i="4" s="1"/>
  <c r="V1434" i="4" s="1"/>
  <c r="U2653" i="4"/>
  <c r="U2654" i="4" s="1"/>
  <c r="U2655" i="4" s="1"/>
  <c r="U2656" i="4" s="1"/>
  <c r="U2657" i="4" s="1"/>
  <c r="U2658" i="4" s="1"/>
  <c r="U2659" i="4" s="1"/>
  <c r="V2659" i="4" s="1"/>
  <c r="U2616" i="4"/>
  <c r="U2617" i="4" s="1"/>
  <c r="U2618" i="4" s="1"/>
  <c r="U2619" i="4" s="1"/>
  <c r="U2620" i="4" s="1"/>
  <c r="U2621" i="4" s="1"/>
  <c r="T1454" i="4"/>
  <c r="T1455" i="4" s="1"/>
  <c r="T1456" i="4" s="1"/>
  <c r="T1457" i="4" s="1"/>
  <c r="T1458" i="4" s="1"/>
  <c r="T1459" i="4" s="1"/>
  <c r="T1460" i="4" s="1"/>
  <c r="T1461" i="4" s="1"/>
  <c r="V1461" i="4" s="1"/>
  <c r="U1458" i="4"/>
  <c r="U1459" i="4" s="1"/>
  <c r="U1460" i="4" s="1"/>
  <c r="U1461" i="4" s="1"/>
  <c r="T5621" i="4"/>
  <c r="U5612" i="4"/>
  <c r="U5613" i="4" s="1"/>
  <c r="U5614" i="4" s="1"/>
  <c r="U5615" i="4" s="1"/>
  <c r="U5616" i="4" s="1"/>
  <c r="U5617" i="4" s="1"/>
  <c r="U5618" i="4" s="1"/>
  <c r="U5619" i="4" s="1"/>
  <c r="U5620" i="4" s="1"/>
  <c r="U5621" i="4" s="1"/>
  <c r="U278" i="4"/>
  <c r="U279" i="4" s="1"/>
  <c r="U280" i="4" s="1"/>
  <c r="AB279" i="4"/>
  <c r="T164" i="4"/>
  <c r="T165" i="4" s="1"/>
  <c r="T166" i="4" s="1"/>
  <c r="T1328" i="4"/>
  <c r="T1329" i="4" s="1"/>
  <c r="T1330" i="4" s="1"/>
  <c r="V1330" i="4" s="1"/>
  <c r="U4579" i="4"/>
  <c r="U4580" i="4" s="1"/>
  <c r="U4581" i="4" s="1"/>
  <c r="V4581" i="4" s="1"/>
  <c r="U2648" i="4"/>
  <c r="U2649" i="4" s="1"/>
  <c r="U2650" i="4" s="1"/>
  <c r="U2651" i="4" s="1"/>
  <c r="U2652" i="4" s="1"/>
  <c r="V2652" i="4" s="1"/>
  <c r="U4961" i="4"/>
  <c r="U4962" i="4" s="1"/>
  <c r="U4963" i="4" s="1"/>
  <c r="U4964" i="4" s="1"/>
  <c r="U4965" i="4" s="1"/>
  <c r="U4966" i="4" s="1"/>
  <c r="V4966" i="4" s="1"/>
  <c r="U956" i="4"/>
  <c r="U957" i="4" s="1"/>
  <c r="U958" i="4" s="1"/>
  <c r="U959" i="4" s="1"/>
  <c r="U960" i="4" s="1"/>
  <c r="V960" i="4" s="1"/>
  <c r="U5756" i="4"/>
  <c r="U5757" i="4" s="1"/>
  <c r="U5758" i="4" s="1"/>
  <c r="U5759" i="4" s="1"/>
  <c r="U5760" i="4" s="1"/>
  <c r="U5761" i="4" s="1"/>
  <c r="V5761" i="4" s="1"/>
  <c r="T4626" i="4"/>
  <c r="T4627" i="4" s="1"/>
  <c r="T4628" i="4" s="1"/>
  <c r="T4629" i="4" s="1"/>
  <c r="T4630" i="4" s="1"/>
  <c r="T4631" i="4" s="1"/>
  <c r="T4632" i="4" s="1"/>
  <c r="T4633" i="4" s="1"/>
  <c r="T4634" i="4" s="1"/>
  <c r="T4635" i="4" s="1"/>
  <c r="U5489" i="4"/>
  <c r="U5490" i="4" s="1"/>
  <c r="U5491" i="4" s="1"/>
  <c r="U5492" i="4" s="1"/>
  <c r="U5493" i="4" s="1"/>
  <c r="U5494" i="4" s="1"/>
  <c r="U5495" i="4" s="1"/>
  <c r="U137" i="4"/>
  <c r="U138" i="4" s="1"/>
  <c r="U139" i="4" s="1"/>
  <c r="U140" i="4" s="1"/>
  <c r="U141" i="4" s="1"/>
  <c r="U1614" i="4"/>
  <c r="U1615" i="4" s="1"/>
  <c r="U1616" i="4" s="1"/>
  <c r="U1617" i="4" s="1"/>
  <c r="U1618" i="4" s="1"/>
  <c r="U1619" i="4" s="1"/>
  <c r="V1619" i="4" s="1"/>
  <c r="U1621" i="4"/>
  <c r="U1622" i="4" s="1"/>
  <c r="V1622" i="4" s="1"/>
  <c r="U1758" i="4"/>
  <c r="U1759" i="4" s="1"/>
  <c r="U1760" i="4" s="1"/>
  <c r="U1761" i="4" s="1"/>
  <c r="U1762" i="4" s="1"/>
  <c r="V1762" i="4" s="1"/>
  <c r="T5361" i="4"/>
  <c r="T5362" i="4" s="1"/>
  <c r="T5363" i="4" s="1"/>
  <c r="T5364" i="4" s="1"/>
  <c r="T5365" i="4" s="1"/>
  <c r="V5365" i="4" s="1"/>
  <c r="T4089" i="4"/>
  <c r="T4090" i="4" s="1"/>
  <c r="T4091" i="4" s="1"/>
  <c r="T4092" i="4" s="1"/>
  <c r="T4093" i="4" s="1"/>
  <c r="T4094" i="4" s="1"/>
  <c r="T4095" i="4" s="1"/>
  <c r="T4096" i="4" s="1"/>
  <c r="T4097" i="4" s="1"/>
  <c r="T4098" i="4" s="1"/>
  <c r="T4099" i="4" s="1"/>
  <c r="V4099" i="4" s="1"/>
  <c r="T5020" i="4"/>
  <c r="U5013" i="4"/>
  <c r="U5014" i="4" s="1"/>
  <c r="U5015" i="4" s="1"/>
  <c r="U5016" i="4" s="1"/>
  <c r="U5017" i="4" s="1"/>
  <c r="U5018" i="4" s="1"/>
  <c r="U5019" i="4" s="1"/>
  <c r="U5020" i="4" s="1"/>
  <c r="T2829" i="4"/>
  <c r="T2830" i="4" s="1"/>
  <c r="T2831" i="4" s="1"/>
  <c r="T2832" i="4" s="1"/>
  <c r="T2833" i="4" s="1"/>
  <c r="T2834" i="4" s="1"/>
  <c r="T2835" i="4" s="1"/>
  <c r="T2836" i="4" s="1"/>
  <c r="T2837" i="4" s="1"/>
  <c r="T2838" i="4" s="1"/>
  <c r="T2839" i="4" s="1"/>
  <c r="T2840" i="4" s="1"/>
  <c r="T2841" i="4" s="1"/>
  <c r="V2841" i="4" s="1"/>
  <c r="U1623" i="4"/>
  <c r="U1624" i="4" s="1"/>
  <c r="U1625" i="4" s="1"/>
  <c r="U1626" i="4" s="1"/>
  <c r="U1627" i="4" s="1"/>
  <c r="U1628" i="4" s="1"/>
  <c r="U1629" i="4" s="1"/>
  <c r="U1630" i="4" s="1"/>
  <c r="V1630" i="4" s="1"/>
  <c r="U5101" i="4"/>
  <c r="U5102" i="4" s="1"/>
  <c r="U5103" i="4" s="1"/>
  <c r="U5104" i="4" s="1"/>
  <c r="U5987" i="4"/>
  <c r="U5988" i="4" s="1"/>
  <c r="U5989" i="4" s="1"/>
  <c r="U5990" i="4" s="1"/>
  <c r="U5991" i="4" s="1"/>
  <c r="U5992" i="4" s="1"/>
  <c r="V5992" i="4" s="1"/>
  <c r="U503" i="4"/>
  <c r="U504" i="4" s="1"/>
  <c r="U1060" i="4"/>
  <c r="U1061" i="4" s="1"/>
  <c r="V1061" i="4" s="1"/>
  <c r="U313" i="4"/>
  <c r="U314" i="4" s="1"/>
  <c r="T5913" i="4"/>
  <c r="T5914" i="4" s="1"/>
  <c r="T5915" i="4" s="1"/>
  <c r="T5916" i="4" s="1"/>
  <c r="T5917" i="4" s="1"/>
  <c r="T5512" i="4"/>
  <c r="T5513" i="4" s="1"/>
  <c r="T5514" i="4" s="1"/>
  <c r="T5515" i="4" s="1"/>
  <c r="T5516" i="4" s="1"/>
  <c r="T5517" i="4" s="1"/>
  <c r="T5518" i="4" s="1"/>
  <c r="T5519" i="4" s="1"/>
  <c r="T5520" i="4" s="1"/>
  <c r="V5520" i="4" s="1"/>
  <c r="U5669" i="4"/>
  <c r="U5670" i="4" s="1"/>
  <c r="U5671" i="4" s="1"/>
  <c r="U5672" i="4" s="1"/>
  <c r="V5672" i="4" s="1"/>
  <c r="U5684" i="4"/>
  <c r="U5685" i="4" s="1"/>
  <c r="V5685" i="4" s="1"/>
  <c r="U5882" i="4"/>
  <c r="U5883" i="4" s="1"/>
  <c r="U5884" i="4" s="1"/>
  <c r="V5884" i="4" s="1"/>
  <c r="U5565" i="4"/>
  <c r="U5566" i="4" s="1"/>
  <c r="U5567" i="4" s="1"/>
  <c r="U5568" i="4" s="1"/>
  <c r="U5569" i="4" s="1"/>
  <c r="U4152" i="4"/>
  <c r="U4153" i="4" s="1"/>
  <c r="U4154" i="4" s="1"/>
  <c r="U4155" i="4" s="1"/>
  <c r="U4156" i="4" s="1"/>
  <c r="U4157" i="4" s="1"/>
  <c r="U4158" i="4" s="1"/>
  <c r="U4159" i="4" s="1"/>
  <c r="U4160" i="4" s="1"/>
  <c r="U4161" i="4" s="1"/>
  <c r="U4162" i="4" s="1"/>
  <c r="U4163" i="4" s="1"/>
  <c r="U4164" i="4" s="1"/>
  <c r="U167" i="4"/>
  <c r="U168" i="4" s="1"/>
  <c r="U169" i="4" s="1"/>
  <c r="U170" i="4" s="1"/>
  <c r="U171" i="4" s="1"/>
  <c r="U1254" i="4"/>
  <c r="U1255" i="4" s="1"/>
  <c r="U1256" i="4" s="1"/>
  <c r="U1257" i="4" s="1"/>
  <c r="U1258" i="4" s="1"/>
  <c r="U1259" i="4" s="1"/>
  <c r="V1259" i="4" s="1"/>
  <c r="U967" i="4"/>
  <c r="U968" i="4" s="1"/>
  <c r="U969" i="4" s="1"/>
  <c r="U970" i="4" s="1"/>
  <c r="U971" i="4" s="1"/>
  <c r="V971" i="4" s="1"/>
  <c r="U4788" i="4"/>
  <c r="U4789" i="4" s="1"/>
  <c r="U4790" i="4" s="1"/>
  <c r="U4791" i="4" s="1"/>
  <c r="V4791" i="4" s="1"/>
  <c r="U4737" i="4"/>
  <c r="U4738" i="4" s="1"/>
  <c r="U4739" i="4" s="1"/>
  <c r="U4740" i="4" s="1"/>
  <c r="U4741" i="4" s="1"/>
  <c r="U4742" i="4" s="1"/>
  <c r="U4743" i="4" s="1"/>
  <c r="U4744" i="4" s="1"/>
  <c r="U4745" i="4" s="1"/>
  <c r="U4746" i="4" s="1"/>
  <c r="U4747" i="4" s="1"/>
  <c r="U4748" i="4" s="1"/>
  <c r="U4749" i="4" s="1"/>
  <c r="U4750" i="4" s="1"/>
  <c r="U4751" i="4" s="1"/>
  <c r="U4766" i="4"/>
  <c r="U4767" i="4" s="1"/>
  <c r="U4768" i="4" s="1"/>
  <c r="U4769" i="4" s="1"/>
  <c r="U4770" i="4" s="1"/>
  <c r="U4771" i="4" s="1"/>
  <c r="U4772" i="4" s="1"/>
  <c r="U4773" i="4" s="1"/>
  <c r="U4774" i="4" s="1"/>
  <c r="U4775" i="4" s="1"/>
  <c r="T3993" i="4"/>
  <c r="T3994" i="4" s="1"/>
  <c r="T3995" i="4" s="1"/>
  <c r="T3996" i="4" s="1"/>
  <c r="T3997" i="4" s="1"/>
  <c r="T3998" i="4" s="1"/>
  <c r="T3999" i="4" s="1"/>
  <c r="T4000" i="4" s="1"/>
  <c r="T4001" i="4" s="1"/>
  <c r="T4002" i="4" s="1"/>
  <c r="T4003" i="4" s="1"/>
  <c r="T4004" i="4" s="1"/>
  <c r="T4005" i="4" s="1"/>
  <c r="V4005" i="4" s="1"/>
  <c r="T4322" i="4"/>
  <c r="T4323" i="4" s="1"/>
  <c r="T4324" i="4" s="1"/>
  <c r="T4325" i="4" s="1"/>
  <c r="T4326" i="4" s="1"/>
  <c r="T4327" i="4" s="1"/>
  <c r="T4328" i="4" s="1"/>
  <c r="T4329" i="4" s="1"/>
  <c r="T4330" i="4" s="1"/>
  <c r="T4331" i="4" s="1"/>
  <c r="T4332" i="4" s="1"/>
  <c r="U946" i="4"/>
  <c r="U947" i="4" s="1"/>
  <c r="U948" i="4" s="1"/>
  <c r="U949" i="4" s="1"/>
  <c r="V949" i="4" s="1"/>
  <c r="U6139" i="4"/>
  <c r="U6140" i="4" s="1"/>
  <c r="U6141" i="4" s="1"/>
  <c r="U6142" i="4" s="1"/>
  <c r="U6143" i="4" s="1"/>
  <c r="V6143" i="4" s="1"/>
  <c r="U936" i="4"/>
  <c r="U937" i="4" s="1"/>
  <c r="U938" i="4" s="1"/>
  <c r="U939" i="4" s="1"/>
  <c r="V939" i="4" s="1"/>
  <c r="U1778" i="4"/>
  <c r="U1779" i="4" s="1"/>
  <c r="V1779" i="4" s="1"/>
  <c r="T5096" i="4"/>
  <c r="T5097" i="4" s="1"/>
  <c r="T5098" i="4" s="1"/>
  <c r="T5099" i="4" s="1"/>
  <c r="T5100" i="4" s="1"/>
  <c r="T5101" i="4" s="1"/>
  <c r="T5102" i="4" s="1"/>
  <c r="T5103" i="4" s="1"/>
  <c r="T5104" i="4" s="1"/>
  <c r="U1034" i="4"/>
  <c r="U1035" i="4" s="1"/>
  <c r="U1036" i="4" s="1"/>
  <c r="U1037" i="4" s="1"/>
  <c r="V1037" i="4" s="1"/>
  <c r="U1398" i="4"/>
  <c r="U1399" i="4" s="1"/>
  <c r="U1400" i="4" s="1"/>
  <c r="U1401" i="4" s="1"/>
  <c r="U1402" i="4" s="1"/>
  <c r="U1403" i="4" s="1"/>
  <c r="V1403" i="4" s="1"/>
  <c r="U5938" i="4"/>
  <c r="U5939" i="4" s="1"/>
  <c r="U5940" i="4" s="1"/>
  <c r="U5941" i="4" s="1"/>
  <c r="U5942" i="4" s="1"/>
  <c r="U5943" i="4" s="1"/>
  <c r="U5944" i="4" s="1"/>
  <c r="V5944" i="4" s="1"/>
  <c r="U5753" i="4"/>
  <c r="U5754" i="4" s="1"/>
  <c r="U5755" i="4" s="1"/>
  <c r="V5755" i="4" s="1"/>
  <c r="T213" i="4"/>
  <c r="T214" i="4" s="1"/>
  <c r="T215" i="4" s="1"/>
  <c r="T3715" i="4"/>
  <c r="T3716" i="4" s="1"/>
  <c r="T3717" i="4" s="1"/>
  <c r="V3717" i="4" s="1"/>
  <c r="T5295" i="4"/>
  <c r="V5295" i="4" s="1"/>
  <c r="T262" i="4"/>
  <c r="T263" i="4" s="1"/>
  <c r="T5848" i="4"/>
  <c r="T5849" i="4" s="1"/>
  <c r="T5850" i="4" s="1"/>
  <c r="T5851" i="4" s="1"/>
  <c r="T5852" i="4" s="1"/>
  <c r="U940" i="4"/>
  <c r="U941" i="4" s="1"/>
  <c r="U942" i="4" s="1"/>
  <c r="U943" i="4" s="1"/>
  <c r="U944" i="4" s="1"/>
  <c r="V944" i="4" s="1"/>
  <c r="U5392" i="4"/>
  <c r="U5393" i="4" s="1"/>
  <c r="U5394" i="4" s="1"/>
  <c r="U5395" i="4" s="1"/>
  <c r="U5396" i="4" s="1"/>
  <c r="U5397" i="4" s="1"/>
  <c r="U5398" i="4" s="1"/>
  <c r="V5398" i="4" s="1"/>
  <c r="U1875" i="4"/>
  <c r="U1876" i="4" s="1"/>
  <c r="U1877" i="4" s="1"/>
  <c r="U1878" i="4" s="1"/>
  <c r="U1879" i="4" s="1"/>
  <c r="U1880" i="4" s="1"/>
  <c r="U1881" i="4" s="1"/>
  <c r="U1882" i="4" s="1"/>
  <c r="U1883" i="4" s="1"/>
  <c r="U1884" i="4" s="1"/>
  <c r="U1885" i="4" s="1"/>
  <c r="U1749" i="4"/>
  <c r="U1750" i="4" s="1"/>
  <c r="U1751" i="4" s="1"/>
  <c r="U1752" i="4" s="1"/>
  <c r="U1753" i="4" s="1"/>
  <c r="V1753" i="4" s="1"/>
  <c r="U1410" i="4"/>
  <c r="U1411" i="4" s="1"/>
  <c r="U1412" i="4" s="1"/>
  <c r="U1413" i="4" s="1"/>
  <c r="U1414" i="4" s="1"/>
  <c r="U1415" i="4" s="1"/>
  <c r="V1415" i="4" s="1"/>
  <c r="U1920" i="4"/>
  <c r="U1921" i="4" s="1"/>
  <c r="U1922" i="4" s="1"/>
  <c r="U1923" i="4" s="1"/>
  <c r="U1924" i="4" s="1"/>
  <c r="U1925" i="4" s="1"/>
  <c r="U1926" i="4" s="1"/>
  <c r="U1927" i="4" s="1"/>
  <c r="U1928" i="4" s="1"/>
  <c r="U1929" i="4" s="1"/>
  <c r="U1930" i="4" s="1"/>
  <c r="U1931" i="4" s="1"/>
  <c r="U1932" i="4" s="1"/>
  <c r="U1933" i="4" s="1"/>
  <c r="U1934" i="4" s="1"/>
  <c r="U1935" i="4" s="1"/>
  <c r="U1936" i="4" s="1"/>
  <c r="U5640" i="4"/>
  <c r="U5641" i="4" s="1"/>
  <c r="V5641" i="4" s="1"/>
  <c r="U5643" i="4"/>
  <c r="U5644" i="4" s="1"/>
  <c r="V5644" i="4" s="1"/>
  <c r="T5689" i="4"/>
  <c r="T5690" i="4" s="1"/>
  <c r="T5691" i="4" s="1"/>
  <c r="T5692" i="4" s="1"/>
  <c r="T5693" i="4" s="1"/>
  <c r="T5694" i="4" s="1"/>
  <c r="T5695" i="4" s="1"/>
  <c r="T5696" i="4" s="1"/>
  <c r="T5450" i="4"/>
  <c r="V5450" i="4" s="1"/>
  <c r="T1267" i="4"/>
  <c r="T1268" i="4" s="1"/>
  <c r="T1269" i="4" s="1"/>
  <c r="T1270" i="4" s="1"/>
  <c r="T1271" i="4" s="1"/>
  <c r="T1272" i="4" s="1"/>
  <c r="T1273" i="4" s="1"/>
  <c r="U1268" i="4"/>
  <c r="U1269" i="4" s="1"/>
  <c r="U1270" i="4" s="1"/>
  <c r="U1271" i="4" s="1"/>
  <c r="U1272" i="4" s="1"/>
  <c r="U1273" i="4" s="1"/>
  <c r="U1632" i="4"/>
  <c r="U1633" i="4" s="1"/>
  <c r="U1634" i="4" s="1"/>
  <c r="U1635" i="4" s="1"/>
  <c r="V1635" i="4" s="1"/>
  <c r="U1940" i="4"/>
  <c r="U1941" i="4" s="1"/>
  <c r="U1942" i="4" s="1"/>
  <c r="U1943" i="4" s="1"/>
  <c r="U1944" i="4" s="1"/>
  <c r="U1945" i="4" s="1"/>
  <c r="U1946" i="4" s="1"/>
  <c r="U1947" i="4" s="1"/>
  <c r="T1293" i="4"/>
  <c r="T1294" i="4" s="1"/>
  <c r="T1295" i="4" s="1"/>
  <c r="T1296" i="4" s="1"/>
  <c r="T1297" i="4" s="1"/>
  <c r="T1298" i="4" s="1"/>
  <c r="U1293" i="4"/>
  <c r="U1294" i="4" s="1"/>
  <c r="U1295" i="4" s="1"/>
  <c r="U1296" i="4" s="1"/>
  <c r="U1297" i="4" s="1"/>
  <c r="U1298" i="4" s="1"/>
  <c r="U6030" i="4"/>
  <c r="U6031" i="4" s="1"/>
  <c r="U6032" i="4" s="1"/>
  <c r="U6033" i="4" s="1"/>
  <c r="U6034" i="4" s="1"/>
  <c r="V6034" i="4" s="1"/>
  <c r="U1607" i="4"/>
  <c r="U1608" i="4" s="1"/>
  <c r="U1609" i="4" s="1"/>
  <c r="U1610" i="4" s="1"/>
  <c r="U1611" i="4" s="1"/>
  <c r="U1612" i="4" s="1"/>
  <c r="U1613" i="4" s="1"/>
  <c r="V1613" i="4" s="1"/>
  <c r="U1724" i="4"/>
  <c r="U1725" i="4" s="1"/>
  <c r="U1726" i="4" s="1"/>
  <c r="U1727" i="4" s="1"/>
  <c r="V1727" i="4" s="1"/>
  <c r="T5606" i="4"/>
  <c r="T5607" i="4" s="1"/>
  <c r="T5608" i="4" s="1"/>
  <c r="T5609" i="4" s="1"/>
  <c r="T5610" i="4" s="1"/>
  <c r="T5611" i="4" s="1"/>
  <c r="U5795" i="4"/>
  <c r="U5796" i="4" s="1"/>
  <c r="U5797" i="4" s="1"/>
  <c r="U5798" i="4" s="1"/>
  <c r="U5799" i="4" s="1"/>
  <c r="V5799" i="4" s="1"/>
  <c r="U248" i="4"/>
  <c r="U249" i="4" s="1"/>
  <c r="U250" i="4" s="1"/>
  <c r="U251" i="4" s="1"/>
  <c r="U409" i="4"/>
  <c r="U410" i="4" s="1"/>
  <c r="U411" i="4" s="1"/>
  <c r="U234" i="4"/>
  <c r="U235" i="4" s="1"/>
  <c r="U236" i="4" s="1"/>
  <c r="U1169" i="4"/>
  <c r="U1170" i="4" s="1"/>
  <c r="U1171" i="4" s="1"/>
  <c r="U1172" i="4" s="1"/>
  <c r="V1172" i="4" s="1"/>
  <c r="U1646" i="4"/>
  <c r="U1647" i="4" s="1"/>
  <c r="U1648" i="4" s="1"/>
  <c r="U1649" i="4" s="1"/>
  <c r="U1650" i="4" s="1"/>
  <c r="V1650" i="4" s="1"/>
  <c r="U1651" i="4"/>
  <c r="U1652" i="4" s="1"/>
  <c r="V1652" i="4" s="1"/>
  <c r="U1834" i="4"/>
  <c r="U1835" i="4" s="1"/>
  <c r="U1836" i="4" s="1"/>
  <c r="U1837" i="4" s="1"/>
  <c r="V1837" i="4" s="1"/>
  <c r="T132" i="4"/>
  <c r="T133" i="4" s="1"/>
  <c r="T134" i="4" s="1"/>
  <c r="T4199" i="4"/>
  <c r="T4200" i="4" s="1"/>
  <c r="T4201" i="4" s="1"/>
  <c r="V4201" i="4" s="1"/>
  <c r="U273" i="4"/>
  <c r="U274" i="4" s="1"/>
  <c r="U275" i="4" s="1"/>
  <c r="U276" i="4" s="1"/>
  <c r="U5865" i="4"/>
  <c r="U5866" i="4" s="1"/>
  <c r="U5867" i="4" s="1"/>
  <c r="U5868" i="4" s="1"/>
  <c r="V5868" i="4" s="1"/>
  <c r="U6051" i="4"/>
  <c r="V6051" i="4" s="1"/>
  <c r="U931" i="4"/>
  <c r="U932" i="4" s="1"/>
  <c r="U933" i="4" s="1"/>
  <c r="U934" i="4" s="1"/>
  <c r="V934" i="4" s="1"/>
  <c r="T5006" i="4"/>
  <c r="T5007" i="4" s="1"/>
  <c r="T5008" i="4" s="1"/>
  <c r="T5009" i="4" s="1"/>
  <c r="T5010" i="4" s="1"/>
  <c r="T5011" i="4" s="1"/>
  <c r="T5012" i="4" s="1"/>
  <c r="V5012" i="4" s="1"/>
  <c r="T4179" i="4"/>
  <c r="T4180" i="4" s="1"/>
  <c r="T4181" i="4" s="1"/>
  <c r="T4182" i="4" s="1"/>
  <c r="T4183" i="4" s="1"/>
  <c r="T4184" i="4" s="1"/>
  <c r="T4185" i="4" s="1"/>
  <c r="T4186" i="4" s="1"/>
  <c r="T4187" i="4" s="1"/>
  <c r="T4188" i="4" s="1"/>
  <c r="T4189" i="4" s="1"/>
  <c r="T4190" i="4" s="1"/>
  <c r="U1011" i="4"/>
  <c r="U1012" i="4" s="1"/>
  <c r="U1013" i="4" s="1"/>
  <c r="U1014" i="4" s="1"/>
  <c r="U1015" i="4" s="1"/>
  <c r="U1016" i="4" s="1"/>
  <c r="V1016" i="4" s="1"/>
  <c r="U1828" i="4"/>
  <c r="U1829" i="4" s="1"/>
  <c r="U1830" i="4" s="1"/>
  <c r="U1831" i="4" s="1"/>
  <c r="U1832" i="4" s="1"/>
  <c r="V1832" i="4" s="1"/>
  <c r="U978" i="4"/>
  <c r="U979" i="4" s="1"/>
  <c r="U980" i="4" s="1"/>
  <c r="U981" i="4" s="1"/>
  <c r="U982" i="4" s="1"/>
  <c r="V982" i="4" s="1"/>
  <c r="U2770" i="4"/>
  <c r="U2771" i="4" s="1"/>
  <c r="U2772" i="4" s="1"/>
  <c r="V2772" i="4" s="1"/>
  <c r="U5039" i="4"/>
  <c r="U5040" i="4" s="1"/>
  <c r="U5041" i="4" s="1"/>
  <c r="U5042" i="4" s="1"/>
  <c r="U5043" i="4" s="1"/>
  <c r="U5044" i="4" s="1"/>
  <c r="U5045" i="4" s="1"/>
  <c r="U5046" i="4" s="1"/>
  <c r="U5047" i="4" s="1"/>
  <c r="U5048" i="4" s="1"/>
  <c r="U5049" i="4" s="1"/>
  <c r="T1569" i="4"/>
  <c r="T1570" i="4" s="1"/>
  <c r="V1570" i="4" s="1"/>
  <c r="U1569" i="4"/>
  <c r="U1570" i="4" s="1"/>
  <c r="U196" i="4"/>
  <c r="U197" i="4" s="1"/>
  <c r="U198" i="4" s="1"/>
  <c r="U199" i="4" s="1"/>
  <c r="U200" i="4" s="1"/>
  <c r="T120" i="4"/>
  <c r="T121" i="4" s="1"/>
  <c r="T122" i="4" s="1"/>
  <c r="U8" i="4"/>
  <c r="U9" i="4" s="1"/>
  <c r="U10" i="4" s="1"/>
  <c r="U1205" i="4"/>
  <c r="U1206" i="4" s="1"/>
  <c r="U1207" i="4" s="1"/>
  <c r="U1208" i="4" s="1"/>
  <c r="U1209" i="4" s="1"/>
  <c r="V1209" i="4" s="1"/>
  <c r="U1121" i="4"/>
  <c r="U1122" i="4" s="1"/>
  <c r="V1122" i="4" s="1"/>
  <c r="U927" i="4"/>
  <c r="U928" i="4" s="1"/>
  <c r="U929" i="4" s="1"/>
  <c r="U930" i="4" s="1"/>
  <c r="V930" i="4" s="1"/>
  <c r="U5928" i="4"/>
  <c r="U5929" i="4" s="1"/>
  <c r="U5930" i="4" s="1"/>
  <c r="V5930" i="4" s="1"/>
  <c r="T1937" i="4"/>
  <c r="T1938" i="4" s="1"/>
  <c r="T1939" i="4" s="1"/>
  <c r="T1940" i="4" s="1"/>
  <c r="T1941" i="4" s="1"/>
  <c r="T1942" i="4" s="1"/>
  <c r="T1943" i="4" s="1"/>
  <c r="T1944" i="4" s="1"/>
  <c r="T1945" i="4" s="1"/>
  <c r="T1946" i="4" s="1"/>
  <c r="T1947" i="4" s="1"/>
  <c r="V1947" i="4" s="1"/>
  <c r="U6161" i="4"/>
  <c r="U6162" i="4" s="1"/>
  <c r="U6163" i="4" s="1"/>
  <c r="U6164" i="4" s="1"/>
  <c r="U6165" i="4" s="1"/>
  <c r="V6165" i="4" s="1"/>
  <c r="U5749" i="4"/>
  <c r="U5750" i="4" s="1"/>
  <c r="U5751" i="4" s="1"/>
  <c r="U5752" i="4" s="1"/>
  <c r="V5752" i="4" s="1"/>
  <c r="U424" i="4"/>
  <c r="U425" i="4" s="1"/>
  <c r="U426" i="4" s="1"/>
  <c r="AB313" i="4"/>
  <c r="U1299" i="4"/>
  <c r="U1300" i="4" s="1"/>
  <c r="U1301" i="4" s="1"/>
  <c r="U1302" i="4" s="1"/>
  <c r="U1303" i="4" s="1"/>
  <c r="V1303" i="4" s="1"/>
  <c r="U2733" i="4"/>
  <c r="U2734" i="4" s="1"/>
  <c r="U2735" i="4" s="1"/>
  <c r="U2736" i="4" s="1"/>
  <c r="U2737" i="4" s="1"/>
  <c r="V2737" i="4" s="1"/>
  <c r="U227" i="4"/>
  <c r="U228" i="4" s="1"/>
  <c r="U229" i="4" s="1"/>
  <c r="U230" i="4" s="1"/>
  <c r="U2533" i="4"/>
  <c r="U2534" i="4" s="1"/>
  <c r="U2535" i="4" s="1"/>
  <c r="U2536" i="4" s="1"/>
  <c r="U2537" i="4" s="1"/>
  <c r="U2538" i="4" s="1"/>
  <c r="AB254" i="4"/>
  <c r="U5511" i="4"/>
  <c r="U5512" i="4" s="1"/>
  <c r="U5513" i="4" s="1"/>
  <c r="U5514" i="4" s="1"/>
  <c r="U5515" i="4" s="1"/>
  <c r="U5516" i="4" s="1"/>
  <c r="U5517" i="4" s="1"/>
  <c r="U5518" i="4" s="1"/>
  <c r="U5519" i="4" s="1"/>
  <c r="U5520" i="4" s="1"/>
  <c r="U5261" i="4"/>
  <c r="U5262" i="4" s="1"/>
  <c r="U5263" i="4" s="1"/>
  <c r="U5264" i="4" s="1"/>
  <c r="U5265" i="4" s="1"/>
  <c r="U5266" i="4" s="1"/>
  <c r="U5267" i="4" s="1"/>
  <c r="U5268" i="4" s="1"/>
  <c r="U5269" i="4" s="1"/>
  <c r="U5270" i="4" s="1"/>
  <c r="U5271" i="4" s="1"/>
  <c r="U5272" i="4" s="1"/>
  <c r="U6066" i="4"/>
  <c r="U6067" i="4" s="1"/>
  <c r="U6068" i="4" s="1"/>
  <c r="U6069" i="4" s="1"/>
  <c r="U6070" i="4" s="1"/>
  <c r="V6070" i="4" s="1"/>
  <c r="U6071" i="4"/>
  <c r="U6072" i="4" s="1"/>
  <c r="U6073" i="4" s="1"/>
  <c r="V6073" i="4" s="1"/>
  <c r="U5608" i="4"/>
  <c r="U5609" i="4" s="1"/>
  <c r="U5610" i="4" s="1"/>
  <c r="U5611" i="4" s="1"/>
  <c r="T5538" i="4"/>
  <c r="T5539" i="4" s="1"/>
  <c r="T5540" i="4" s="1"/>
  <c r="T5541" i="4" s="1"/>
  <c r="U1841" i="4"/>
  <c r="U1842" i="4" s="1"/>
  <c r="V1842" i="4" s="1"/>
  <c r="U5326" i="4"/>
  <c r="U5327" i="4" s="1"/>
  <c r="U5328" i="4" s="1"/>
  <c r="U5329" i="4" s="1"/>
  <c r="U1404" i="4"/>
  <c r="U1405" i="4" s="1"/>
  <c r="U1406" i="4" s="1"/>
  <c r="U1407" i="4" s="1"/>
  <c r="U1408" i="4" s="1"/>
  <c r="U1409" i="4" s="1"/>
  <c r="V1409" i="4" s="1"/>
  <c r="U1582" i="4"/>
  <c r="U1583" i="4" s="1"/>
  <c r="U1584" i="4" s="1"/>
  <c r="U1585" i="4" s="1"/>
  <c r="U1586" i="4" s="1"/>
  <c r="V1586" i="4" s="1"/>
  <c r="T2535" i="4"/>
  <c r="T2536" i="4" s="1"/>
  <c r="T2537" i="4" s="1"/>
  <c r="T2538" i="4" s="1"/>
  <c r="T4650" i="4"/>
  <c r="T4651" i="4" s="1"/>
  <c r="T4652" i="4" s="1"/>
  <c r="T4653" i="4" s="1"/>
  <c r="T4654" i="4" s="1"/>
  <c r="T4655" i="4" s="1"/>
  <c r="T4656" i="4" s="1"/>
  <c r="V4656" i="4" s="1"/>
  <c r="T1133" i="4"/>
  <c r="T1134" i="4" s="1"/>
  <c r="T1135" i="4" s="1"/>
  <c r="T1136" i="4" s="1"/>
  <c r="T1137" i="4" s="1"/>
  <c r="U5976" i="4"/>
  <c r="U5977" i="4" s="1"/>
  <c r="U5978" i="4" s="1"/>
  <c r="U5979" i="4" s="1"/>
  <c r="V5979" i="4" s="1"/>
  <c r="U1149" i="4"/>
  <c r="U1150" i="4" s="1"/>
  <c r="U1151" i="4" s="1"/>
  <c r="U1152" i="4" s="1"/>
  <c r="V1152" i="4" s="1"/>
  <c r="T4430" i="4"/>
  <c r="T4431" i="4" s="1"/>
  <c r="T4432" i="4" s="1"/>
  <c r="T4433" i="4" s="1"/>
  <c r="T4434" i="4" s="1"/>
  <c r="T4435" i="4" s="1"/>
  <c r="T4436" i="4" s="1"/>
  <c r="T4437" i="4" s="1"/>
  <c r="T4438" i="4" s="1"/>
  <c r="V4438" i="4" s="1"/>
  <c r="U6056" i="4"/>
  <c r="U6057" i="4" s="1"/>
  <c r="U6058" i="4" s="1"/>
  <c r="V6058" i="4" s="1"/>
  <c r="U6127" i="4"/>
  <c r="U6128" i="4" s="1"/>
  <c r="U6129" i="4" s="1"/>
  <c r="U6130" i="4" s="1"/>
  <c r="U6131" i="4" s="1"/>
  <c r="U6132" i="4" s="1"/>
  <c r="V6132" i="4" s="1"/>
  <c r="U5176" i="4"/>
  <c r="U5177" i="4" s="1"/>
  <c r="U5178" i="4" s="1"/>
  <c r="V5178" i="4" s="1"/>
  <c r="T3614" i="4"/>
  <c r="T3615" i="4" s="1"/>
  <c r="T3616" i="4" s="1"/>
  <c r="V3616" i="4" s="1"/>
  <c r="U1548" i="4"/>
  <c r="U1549" i="4" s="1"/>
  <c r="U1550" i="4" s="1"/>
  <c r="U1551" i="4" s="1"/>
  <c r="U1552" i="4" s="1"/>
  <c r="V1552" i="4" s="1"/>
  <c r="U1554" i="4"/>
  <c r="U1555" i="4" s="1"/>
  <c r="U1556" i="4" s="1"/>
  <c r="V1556" i="4" s="1"/>
  <c r="U5996" i="4"/>
  <c r="U5997" i="4" s="1"/>
  <c r="U5998" i="4" s="1"/>
  <c r="U5999" i="4" s="1"/>
  <c r="V5999" i="4" s="1"/>
  <c r="U1705" i="4"/>
  <c r="U1706" i="4" s="1"/>
  <c r="U1707" i="4" s="1"/>
  <c r="U1708" i="4" s="1"/>
  <c r="V1708" i="4" s="1"/>
  <c r="U1313" i="4"/>
  <c r="U1314" i="4" s="1"/>
  <c r="U1315" i="4" s="1"/>
  <c r="U1316" i="4" s="1"/>
  <c r="U1317" i="4" s="1"/>
  <c r="V1317" i="4" s="1"/>
  <c r="T193" i="4"/>
  <c r="T194" i="4" s="1"/>
  <c r="V194" i="4" s="1"/>
  <c r="U193" i="4"/>
  <c r="U194" i="4" s="1"/>
  <c r="U2026" i="4"/>
  <c r="U2027" i="4" s="1"/>
  <c r="U2028" i="4" s="1"/>
  <c r="U2029" i="4" s="1"/>
  <c r="U2030" i="4" s="1"/>
  <c r="U2031" i="4" s="1"/>
  <c r="U2032" i="4" s="1"/>
  <c r="U2033" i="4" s="1"/>
  <c r="U2034" i="4" s="1"/>
  <c r="U2035" i="4" s="1"/>
  <c r="U2036" i="4" s="1"/>
  <c r="U2037" i="4" s="1"/>
  <c r="U2038" i="4" s="1"/>
  <c r="U2039" i="4" s="1"/>
  <c r="U2040" i="4" s="1"/>
  <c r="U2041" i="4" s="1"/>
  <c r="U2042" i="4" s="1"/>
  <c r="U2043" i="4" s="1"/>
  <c r="T350" i="4"/>
  <c r="T351" i="4" s="1"/>
  <c r="V351" i="4" s="1"/>
  <c r="U349" i="4"/>
  <c r="U350" i="4" s="1"/>
  <c r="U351" i="4" s="1"/>
  <c r="U6106" i="4"/>
  <c r="U6107" i="4" s="1"/>
  <c r="U6108" i="4" s="1"/>
  <c r="V6108" i="4" s="1"/>
  <c r="U555" i="4"/>
  <c r="U556" i="4" s="1"/>
  <c r="T35" i="4"/>
  <c r="T36" i="4" s="1"/>
  <c r="U6189" i="4"/>
  <c r="U6190" i="4" s="1"/>
  <c r="U6191" i="4" s="1"/>
  <c r="U6192" i="4" s="1"/>
  <c r="V6192" i="4" s="1"/>
  <c r="T6012" i="4"/>
  <c r="T6013" i="4" s="1"/>
  <c r="U5827" i="4"/>
  <c r="U5828" i="4" s="1"/>
  <c r="U5829" i="4" s="1"/>
  <c r="U5830" i="4" s="1"/>
  <c r="V5830" i="4" s="1"/>
  <c r="T1638" i="4"/>
  <c r="T1639" i="4" s="1"/>
  <c r="T1640" i="4" s="1"/>
  <c r="T1641" i="4" s="1"/>
  <c r="T1642" i="4" s="1"/>
  <c r="T1643" i="4" s="1"/>
  <c r="T1644" i="4" s="1"/>
  <c r="T1645" i="4" s="1"/>
  <c r="V1645" i="4" s="1"/>
  <c r="U1637" i="4"/>
  <c r="U1638" i="4" s="1"/>
  <c r="U1639" i="4" s="1"/>
  <c r="U1640" i="4" s="1"/>
  <c r="U1641" i="4" s="1"/>
  <c r="U1642" i="4" s="1"/>
  <c r="U1643" i="4" s="1"/>
  <c r="U1644" i="4" s="1"/>
  <c r="U1645" i="4" s="1"/>
  <c r="U910" i="4"/>
  <c r="U911" i="4" s="1"/>
  <c r="U912" i="4" s="1"/>
  <c r="V912" i="4" s="1"/>
  <c r="U975" i="4"/>
  <c r="U976" i="4" s="1"/>
  <c r="U977" i="4" s="1"/>
  <c r="V977" i="4" s="1"/>
  <c r="U907" i="4"/>
  <c r="U908" i="4" s="1"/>
  <c r="V908" i="4" s="1"/>
  <c r="U6000" i="4"/>
  <c r="U6001" i="4" s="1"/>
  <c r="U6002" i="4" s="1"/>
  <c r="U6003" i="4" s="1"/>
  <c r="U6004" i="4" s="1"/>
  <c r="V6004" i="4" s="1"/>
  <c r="U6006" i="4"/>
  <c r="V6006" i="4" s="1"/>
  <c r="T2617" i="4"/>
  <c r="T2618" i="4" s="1"/>
  <c r="T2619" i="4" s="1"/>
  <c r="T2620" i="4" s="1"/>
  <c r="T2621" i="4" s="1"/>
  <c r="U332" i="4"/>
  <c r="U333" i="4" s="1"/>
  <c r="U336" i="4"/>
  <c r="U337" i="4" s="1"/>
  <c r="U338" i="4" s="1"/>
  <c r="T1368" i="4"/>
  <c r="T1369" i="4" s="1"/>
  <c r="T1370" i="4" s="1"/>
  <c r="T1371" i="4" s="1"/>
  <c r="T1372" i="4" s="1"/>
  <c r="V1372" i="4" s="1"/>
  <c r="U187" i="4"/>
  <c r="U188" i="4" s="1"/>
  <c r="U189" i="4" s="1"/>
  <c r="U1138" i="4"/>
  <c r="U1139" i="4" s="1"/>
  <c r="U1140" i="4" s="1"/>
  <c r="U1141" i="4" s="1"/>
  <c r="U1142" i="4" s="1"/>
  <c r="V1142" i="4" s="1"/>
  <c r="T5240" i="4"/>
  <c r="T5241" i="4" s="1"/>
  <c r="T5242" i="4" s="1"/>
  <c r="T5243" i="4" s="1"/>
  <c r="T5244" i="4" s="1"/>
  <c r="T5245" i="4" s="1"/>
  <c r="V5245" i="4" s="1"/>
  <c r="U1767" i="4"/>
  <c r="U1768" i="4" s="1"/>
  <c r="U1769" i="4" s="1"/>
  <c r="U1770" i="4" s="1"/>
  <c r="V1770" i="4" s="1"/>
  <c r="U1771" i="4"/>
  <c r="U1772" i="4" s="1"/>
  <c r="U1773" i="4" s="1"/>
  <c r="U1774" i="4" s="1"/>
  <c r="V1774" i="4" s="1"/>
  <c r="U428" i="4"/>
  <c r="U310" i="4"/>
  <c r="U311" i="4" s="1"/>
  <c r="U1177" i="4"/>
  <c r="U1178" i="4" s="1"/>
  <c r="U1179" i="4" s="1"/>
  <c r="U1180" i="4" s="1"/>
  <c r="U1181" i="4" s="1"/>
  <c r="V1181" i="4" s="1"/>
  <c r="T5490" i="4"/>
  <c r="T5491" i="4" s="1"/>
  <c r="T5492" i="4" s="1"/>
  <c r="T5493" i="4" s="1"/>
  <c r="T5494" i="4" s="1"/>
  <c r="T5495" i="4" s="1"/>
  <c r="V5495" i="4" s="1"/>
  <c r="U1134" i="4"/>
  <c r="U1135" i="4" s="1"/>
  <c r="U1136" i="4" s="1"/>
  <c r="U1137" i="4" s="1"/>
  <c r="U399" i="4"/>
  <c r="U400" i="4" s="1"/>
  <c r="U1793" i="4"/>
  <c r="U1794" i="4" s="1"/>
  <c r="U1795" i="4" s="1"/>
  <c r="U1796" i="4" s="1"/>
  <c r="V1796" i="4" s="1"/>
  <c r="U1044" i="4"/>
  <c r="U1045" i="4" s="1"/>
  <c r="U1046" i="4" s="1"/>
  <c r="U1047" i="4" s="1"/>
  <c r="V1047" i="4" s="1"/>
  <c r="U224" i="4"/>
  <c r="U225" i="4" s="1"/>
  <c r="U226" i="4" s="1"/>
  <c r="U233" i="4"/>
  <c r="T126" i="4"/>
  <c r="T127" i="4" s="1"/>
  <c r="T128" i="4" s="1"/>
  <c r="AB193" i="4"/>
  <c r="T3965" i="4"/>
  <c r="T3966" i="4" s="1"/>
  <c r="T3967" i="4" s="1"/>
  <c r="T3968" i="4" s="1"/>
  <c r="T3969" i="4" s="1"/>
  <c r="T3970" i="4" s="1"/>
  <c r="T3971" i="4" s="1"/>
  <c r="T3972" i="4" s="1"/>
  <c r="T3973" i="4" s="1"/>
  <c r="T3974" i="4" s="1"/>
  <c r="T3975" i="4" s="1"/>
  <c r="T3976" i="4" s="1"/>
  <c r="T3977" i="4" s="1"/>
  <c r="T3978" i="4" s="1"/>
  <c r="V3978" i="4" s="1"/>
  <c r="U6207" i="4"/>
  <c r="U6208" i="4" s="1"/>
  <c r="U6209" i="4" s="1"/>
  <c r="V6209" i="4" s="1"/>
  <c r="U1192" i="4"/>
  <c r="U1193" i="4" s="1"/>
  <c r="V1193" i="4" s="1"/>
  <c r="T5060" i="4"/>
  <c r="T5061" i="4" s="1"/>
  <c r="T5062" i="4" s="1"/>
  <c r="T5063" i="4" s="1"/>
  <c r="T5064" i="4" s="1"/>
  <c r="T5065" i="4" s="1"/>
  <c r="U1825" i="4"/>
  <c r="U1826" i="4" s="1"/>
  <c r="U1827" i="4" s="1"/>
  <c r="V1827" i="4" s="1"/>
  <c r="T1340" i="4"/>
  <c r="T1341" i="4" s="1"/>
  <c r="V1341" i="4" s="1"/>
  <c r="T1523" i="4"/>
  <c r="T1524" i="4" s="1"/>
  <c r="T1525" i="4" s="1"/>
  <c r="T1526" i="4" s="1"/>
  <c r="T1527" i="4" s="1"/>
  <c r="T1528" i="4" s="1"/>
  <c r="T1529" i="4" s="1"/>
  <c r="V1529" i="4" s="1"/>
  <c r="U367" i="4"/>
  <c r="U368" i="4" s="1"/>
  <c r="U375" i="4"/>
  <c r="U376" i="4" s="1"/>
  <c r="U1109" i="4"/>
  <c r="U1110" i="4" s="1"/>
  <c r="U1111" i="4" s="1"/>
  <c r="U1112" i="4" s="1"/>
  <c r="V1112" i="4" s="1"/>
  <c r="T1878" i="4"/>
  <c r="T1879" i="4" s="1"/>
  <c r="T1880" i="4" s="1"/>
  <c r="T1881" i="4" s="1"/>
  <c r="T1882" i="4" s="1"/>
  <c r="T1883" i="4" s="1"/>
  <c r="T1884" i="4" s="1"/>
  <c r="T1885" i="4" s="1"/>
  <c r="V1885" i="4" s="1"/>
  <c r="U916" i="4"/>
  <c r="U917" i="4" s="1"/>
  <c r="U918" i="4" s="1"/>
  <c r="V918" i="4" s="1"/>
  <c r="U5832" i="4"/>
  <c r="U5833" i="4" s="1"/>
  <c r="V5833" i="4" s="1"/>
  <c r="U1042" i="4"/>
  <c r="U1043" i="4" s="1"/>
  <c r="V1043" i="4" s="1"/>
  <c r="U5893" i="4"/>
  <c r="U5894" i="4" s="1"/>
  <c r="U5895" i="4" s="1"/>
  <c r="V5895" i="4" s="1"/>
  <c r="U5897" i="4"/>
  <c r="U5898" i="4" s="1"/>
  <c r="U5899" i="4" s="1"/>
  <c r="V5899" i="4" s="1"/>
  <c r="U5673" i="4"/>
  <c r="U5674" i="4" s="1"/>
  <c r="U5675" i="4" s="1"/>
  <c r="U5676" i="4" s="1"/>
  <c r="V5676" i="4" s="1"/>
  <c r="U5683" i="4"/>
  <c r="V5683" i="4" s="1"/>
  <c r="U440" i="4"/>
  <c r="U441" i="4" s="1"/>
  <c r="U442" i="4" s="1"/>
  <c r="T1593" i="4"/>
  <c r="T1594" i="4" s="1"/>
  <c r="T1595" i="4" s="1"/>
  <c r="T1596" i="4" s="1"/>
  <c r="T1597" i="4" s="1"/>
  <c r="U1591" i="4"/>
  <c r="U1592" i="4" s="1"/>
  <c r="U1593" i="4" s="1"/>
  <c r="U1594" i="4" s="1"/>
  <c r="U1595" i="4" s="1"/>
  <c r="U1596" i="4" s="1"/>
  <c r="U1597" i="4" s="1"/>
  <c r="T1741" i="4"/>
  <c r="T1742" i="4" s="1"/>
  <c r="T1743" i="4" s="1"/>
  <c r="T1744" i="4" s="1"/>
  <c r="T1745" i="4" s="1"/>
  <c r="U1741" i="4"/>
  <c r="U1742" i="4" s="1"/>
  <c r="U1743" i="4" s="1"/>
  <c r="U1744" i="4" s="1"/>
  <c r="U1745" i="4" s="1"/>
  <c r="U6177" i="4"/>
  <c r="U6178" i="4" s="1"/>
  <c r="U6179" i="4" s="1"/>
  <c r="U6180" i="4" s="1"/>
  <c r="V6180" i="4" s="1"/>
  <c r="U1682" i="4"/>
  <c r="V1682" i="4" s="1"/>
  <c r="U898" i="4"/>
  <c r="U899" i="4" s="1"/>
  <c r="U900" i="4" s="1"/>
  <c r="V900" i="4" s="1"/>
  <c r="U6110" i="4"/>
  <c r="U6111" i="4" s="1"/>
  <c r="U6112" i="4" s="1"/>
  <c r="V6112" i="4" s="1"/>
  <c r="U322" i="4"/>
  <c r="U323" i="4" s="1"/>
  <c r="U324" i="4" s="1"/>
  <c r="U325" i="4" s="1"/>
  <c r="T5963" i="4"/>
  <c r="T5964" i="4" s="1"/>
  <c r="T5965" i="4" s="1"/>
  <c r="T5966" i="4" s="1"/>
  <c r="U6095" i="4"/>
  <c r="U6096" i="4" s="1"/>
  <c r="U6097" i="4" s="1"/>
  <c r="V6097" i="4" s="1"/>
  <c r="U1692" i="4"/>
  <c r="U1693" i="4" s="1"/>
  <c r="V1693" i="4" s="1"/>
  <c r="U5972" i="4"/>
  <c r="U5973" i="4" s="1"/>
  <c r="U5974" i="4" s="1"/>
  <c r="V5974" i="4" s="1"/>
  <c r="T1451" i="4"/>
  <c r="T1452" i="4" s="1"/>
  <c r="T1453" i="4" s="1"/>
  <c r="U1449" i="4"/>
  <c r="U1450" i="4" s="1"/>
  <c r="U1451" i="4" s="1"/>
  <c r="U1452" i="4" s="1"/>
  <c r="U1453" i="4" s="1"/>
  <c r="T2036" i="4"/>
  <c r="T2037" i="4" s="1"/>
  <c r="T2038" i="4" s="1"/>
  <c r="T2039" i="4" s="1"/>
  <c r="T2040" i="4" s="1"/>
  <c r="T2041" i="4" s="1"/>
  <c r="T2042" i="4" s="1"/>
  <c r="T2043" i="4" s="1"/>
  <c r="T2141" i="4"/>
  <c r="T2142" i="4" s="1"/>
  <c r="T2143" i="4" s="1"/>
  <c r="T2144" i="4" s="1"/>
  <c r="T2145" i="4" s="1"/>
  <c r="T2146" i="4" s="1"/>
  <c r="T2147" i="4" s="1"/>
  <c r="T2148" i="4" s="1"/>
  <c r="V2148" i="4" s="1"/>
  <c r="U1243" i="4"/>
  <c r="U1244" i="4" s="1"/>
  <c r="V1244" i="4" s="1"/>
  <c r="U20" i="4"/>
  <c r="U21" i="4" s="1"/>
  <c r="T2212" i="4"/>
  <c r="T2213" i="4" s="1"/>
  <c r="T2214" i="4" s="1"/>
  <c r="T2215" i="4" s="1"/>
  <c r="T2216" i="4" s="1"/>
  <c r="T2217" i="4" s="1"/>
  <c r="T2218" i="4" s="1"/>
  <c r="T2219" i="4" s="1"/>
  <c r="V2219" i="4" s="1"/>
  <c r="U1718" i="4"/>
  <c r="U1719" i="4" s="1"/>
  <c r="U1720" i="4" s="1"/>
  <c r="V1720" i="4" s="1"/>
  <c r="U1855" i="4"/>
  <c r="U1856" i="4" s="1"/>
  <c r="U1857" i="4" s="1"/>
  <c r="U1858" i="4" s="1"/>
  <c r="V1858" i="4" s="1"/>
  <c r="U904" i="4"/>
  <c r="U905" i="4" s="1"/>
  <c r="U906" i="4" s="1"/>
  <c r="V906" i="4" s="1"/>
  <c r="U1685" i="4"/>
  <c r="U1686" i="4" s="1"/>
  <c r="U1687" i="4" s="1"/>
  <c r="U1688" i="4" s="1"/>
  <c r="V1688" i="4" s="1"/>
  <c r="U901" i="4"/>
  <c r="U902" i="4" s="1"/>
  <c r="U903" i="4" s="1"/>
  <c r="V903" i="4" s="1"/>
  <c r="U6181" i="4"/>
  <c r="U6182" i="4" s="1"/>
  <c r="V6182" i="4" s="1"/>
  <c r="U6010" i="4"/>
  <c r="U6011" i="4" s="1"/>
  <c r="U6012" i="4" s="1"/>
  <c r="U6013" i="4" s="1"/>
  <c r="U2776" i="4"/>
  <c r="U2777" i="4" s="1"/>
  <c r="U2778" i="4" s="1"/>
  <c r="V2778" i="4" s="1"/>
  <c r="U972" i="4"/>
  <c r="U973" i="4" s="1"/>
  <c r="U974" i="4" s="1"/>
  <c r="V974" i="4" s="1"/>
  <c r="U6193" i="4"/>
  <c r="U6194" i="4" s="1"/>
  <c r="V6194" i="4" s="1"/>
  <c r="T6086" i="4"/>
  <c r="T6087" i="4" s="1"/>
  <c r="U6084" i="4"/>
  <c r="U6085" i="4" s="1"/>
  <c r="U6086" i="4" s="1"/>
  <c r="U6087" i="4" s="1"/>
  <c r="T4268" i="4"/>
  <c r="T4269" i="4" s="1"/>
  <c r="T4270" i="4" s="1"/>
  <c r="T4271" i="4" s="1"/>
  <c r="T4272" i="4" s="1"/>
  <c r="T4273" i="4" s="1"/>
  <c r="T4274" i="4" s="1"/>
  <c r="T4275" i="4" s="1"/>
  <c r="T4276" i="4" s="1"/>
  <c r="T4277" i="4" s="1"/>
  <c r="V4277" i="4" s="1"/>
  <c r="U5984" i="4"/>
  <c r="V5984" i="4" s="1"/>
  <c r="U1789" i="4"/>
  <c r="U1790" i="4" s="1"/>
  <c r="U1791" i="4" s="1"/>
  <c r="U1792" i="4" s="1"/>
  <c r="V1792" i="4" s="1"/>
  <c r="U356" i="4"/>
  <c r="U357" i="4" s="1"/>
  <c r="U451" i="4"/>
  <c r="U452" i="4" s="1"/>
  <c r="U455" i="4"/>
  <c r="T453" i="4"/>
  <c r="T454" i="4" s="1"/>
  <c r="U5667" i="4"/>
  <c r="U5668" i="4" s="1"/>
  <c r="V5668" i="4" s="1"/>
  <c r="U924" i="4"/>
  <c r="U925" i="4" s="1"/>
  <c r="U926" i="4" s="1"/>
  <c r="V926" i="4" s="1"/>
  <c r="U5935" i="4"/>
  <c r="U5936" i="4" s="1"/>
  <c r="V5936" i="4" s="1"/>
  <c r="U2711" i="4"/>
  <c r="U2712" i="4" s="1"/>
  <c r="V2712" i="4" s="1"/>
  <c r="U6098" i="4"/>
  <c r="U6099" i="4" s="1"/>
  <c r="V6099" i="4" s="1"/>
  <c r="U5726" i="4"/>
  <c r="U5727" i="4" s="1"/>
  <c r="V5727" i="4" s="1"/>
  <c r="U208" i="4"/>
  <c r="U209" i="4" s="1"/>
  <c r="U2345" i="4"/>
  <c r="U2346" i="4" s="1"/>
  <c r="U2347" i="4" s="1"/>
  <c r="U2348" i="4" s="1"/>
  <c r="U2349" i="4" s="1"/>
  <c r="U2350" i="4" s="1"/>
  <c r="U2351" i="4" s="1"/>
  <c r="U6060" i="4"/>
  <c r="U6061" i="4" s="1"/>
  <c r="V6061" i="4" s="1"/>
  <c r="U5767" i="4"/>
  <c r="U5768" i="4" s="1"/>
  <c r="V5768" i="4" s="1"/>
  <c r="U994" i="4"/>
  <c r="U995" i="4" s="1"/>
  <c r="V995" i="4" s="1"/>
  <c r="U6134" i="4"/>
  <c r="U6135" i="4" s="1"/>
  <c r="U6136" i="4" s="1"/>
  <c r="V6136" i="4" s="1"/>
  <c r="U5419" i="4"/>
  <c r="U5420" i="4" s="1"/>
  <c r="U5421" i="4" s="1"/>
  <c r="U5422" i="4" s="1"/>
  <c r="U5423" i="4" s="1"/>
  <c r="U5424" i="4" s="1"/>
  <c r="U5425" i="4" s="1"/>
  <c r="U5426" i="4" s="1"/>
  <c r="U5427" i="4" s="1"/>
  <c r="U5428" i="4" s="1"/>
  <c r="U184" i="4"/>
  <c r="U185" i="4" s="1"/>
  <c r="U186" i="4" s="1"/>
  <c r="T1158" i="4"/>
  <c r="T1159" i="4" s="1"/>
  <c r="T1160" i="4" s="1"/>
  <c r="T1161" i="4" s="1"/>
  <c r="T1162" i="4" s="1"/>
  <c r="U1161" i="4"/>
  <c r="U1162" i="4" s="1"/>
  <c r="T2347" i="4"/>
  <c r="T2348" i="4" s="1"/>
  <c r="T2349" i="4" s="1"/>
  <c r="T2350" i="4" s="1"/>
  <c r="T2351" i="4" s="1"/>
  <c r="U1027" i="4"/>
  <c r="U1028" i="4" s="1"/>
  <c r="V1028" i="4" s="1"/>
  <c r="U334" i="4"/>
  <c r="U335" i="4" s="1"/>
  <c r="T5116" i="4"/>
  <c r="T5117" i="4" s="1"/>
  <c r="T5118" i="4" s="1"/>
  <c r="T5119" i="4" s="1"/>
  <c r="T5120" i="4" s="1"/>
  <c r="T5121" i="4" s="1"/>
  <c r="T5122" i="4" s="1"/>
  <c r="T5123" i="4" s="1"/>
  <c r="T5124" i="4" s="1"/>
  <c r="T4718" i="4"/>
  <c r="T4719" i="4" s="1"/>
  <c r="T4720" i="4" s="1"/>
  <c r="T4721" i="4" s="1"/>
  <c r="T4722" i="4" s="1"/>
  <c r="T4723" i="4" s="1"/>
  <c r="V4723" i="4" s="1"/>
  <c r="U237" i="4"/>
  <c r="U238" i="4" s="1"/>
  <c r="U239" i="4" s="1"/>
  <c r="U240" i="4" s="1"/>
  <c r="U1094" i="4"/>
  <c r="U1095" i="4" s="1"/>
  <c r="V1095" i="4" s="1"/>
  <c r="U245" i="4"/>
  <c r="U894" i="4"/>
  <c r="U895" i="4" s="1"/>
  <c r="V895" i="4" s="1"/>
  <c r="U4973" i="4"/>
  <c r="U4974" i="4" s="1"/>
  <c r="V4974" i="4" s="1"/>
  <c r="U1695" i="4"/>
  <c r="U1696" i="4" s="1"/>
  <c r="U1697" i="4" s="1"/>
  <c r="U1698" i="4" s="1"/>
  <c r="V1698" i="4" s="1"/>
  <c r="U1699" i="4"/>
  <c r="U1700" i="4" s="1"/>
  <c r="U1701" i="4" s="1"/>
  <c r="U1702" i="4" s="1"/>
  <c r="U1703" i="4" s="1"/>
  <c r="V1703" i="4" s="1"/>
  <c r="T347" i="4"/>
  <c r="T348" i="4" s="1"/>
  <c r="U372" i="4"/>
  <c r="U373" i="4" s="1"/>
  <c r="U4975" i="4"/>
  <c r="U4976" i="4" s="1"/>
  <c r="V4976" i="4" s="1"/>
  <c r="U210" i="4"/>
  <c r="U211" i="4" s="1"/>
  <c r="U212" i="4" s="1"/>
  <c r="T1085" i="4"/>
  <c r="T1086" i="4" s="1"/>
  <c r="T1087" i="4" s="1"/>
  <c r="T1088" i="4" s="1"/>
  <c r="U1087" i="4"/>
  <c r="U1088" i="4" s="1"/>
  <c r="U2782" i="4"/>
  <c r="V2782" i="4" s="1"/>
  <c r="T5227" i="4"/>
  <c r="T5228" i="4" s="1"/>
  <c r="T5229" i="4" s="1"/>
  <c r="T5230" i="4" s="1"/>
  <c r="T5231" i="4" s="1"/>
  <c r="T5232" i="4" s="1"/>
  <c r="T4345" i="4"/>
  <c r="T4346" i="4" s="1"/>
  <c r="T4347" i="4" s="1"/>
  <c r="T4348" i="4" s="1"/>
  <c r="T4349" i="4" s="1"/>
  <c r="T4350" i="4" s="1"/>
  <c r="T4351" i="4" s="1"/>
  <c r="T4352" i="4" s="1"/>
  <c r="T4353" i="4" s="1"/>
  <c r="T4354" i="4" s="1"/>
  <c r="V4354" i="4" s="1"/>
  <c r="T31" i="4"/>
  <c r="T32" i="4" s="1"/>
  <c r="T1443" i="4"/>
  <c r="T1444" i="4" s="1"/>
  <c r="T1445" i="4" s="1"/>
  <c r="T1446" i="4" s="1"/>
  <c r="T1447" i="4" s="1"/>
  <c r="T1448" i="4" s="1"/>
  <c r="V1448" i="4" s="1"/>
  <c r="U6117" i="4"/>
  <c r="V6117" i="4" s="1"/>
  <c r="U6120" i="4"/>
  <c r="U6121" i="4" s="1"/>
  <c r="U6122" i="4" s="1"/>
  <c r="V6122" i="4" s="1"/>
  <c r="U1714" i="4"/>
  <c r="U1715" i="4" s="1"/>
  <c r="U1716" i="4" s="1"/>
  <c r="U1717" i="4" s="1"/>
  <c r="V1717" i="4" s="1"/>
  <c r="U564" i="4"/>
  <c r="U565" i="4" s="1"/>
  <c r="U991" i="4"/>
  <c r="U992" i="4" s="1"/>
  <c r="U993" i="4" s="1"/>
  <c r="V993" i="4" s="1"/>
  <c r="U358" i="4"/>
  <c r="AB188" i="4"/>
  <c r="U1200" i="4"/>
  <c r="U1201" i="4" s="1"/>
  <c r="V1201" i="4" s="1"/>
  <c r="U378" i="4"/>
  <c r="U379" i="4" s="1"/>
  <c r="U380" i="4" s="1"/>
  <c r="U1202" i="4"/>
  <c r="U1203" i="4" s="1"/>
  <c r="U1204" i="4" s="1"/>
  <c r="V1204" i="4" s="1"/>
  <c r="U1196" i="4"/>
  <c r="U1197" i="4" s="1"/>
  <c r="U1198" i="4" s="1"/>
  <c r="U1199" i="4" s="1"/>
  <c r="U1487" i="4"/>
  <c r="U1488" i="4" s="1"/>
  <c r="V1488" i="4" s="1"/>
  <c r="U390" i="4"/>
  <c r="U391" i="4" s="1"/>
  <c r="U392" i="4" s="1"/>
  <c r="U5861" i="4"/>
  <c r="U5862" i="4" s="1"/>
  <c r="U5863" i="4" s="1"/>
  <c r="U5864" i="4" s="1"/>
  <c r="V5864" i="4" s="1"/>
  <c r="U6054" i="4"/>
  <c r="U6055" i="4" s="1"/>
  <c r="V6055" i="4" s="1"/>
  <c r="U377" i="4"/>
  <c r="T1129" i="4"/>
  <c r="T1130" i="4" s="1"/>
  <c r="T1131" i="4" s="1"/>
  <c r="T1132" i="4" s="1"/>
  <c r="V1132" i="4" s="1"/>
  <c r="T1954" i="4"/>
  <c r="T1955" i="4" s="1"/>
  <c r="T1956" i="4" s="1"/>
  <c r="T1957" i="4" s="1"/>
  <c r="T1958" i="4" s="1"/>
  <c r="T1959" i="4" s="1"/>
  <c r="V1959" i="4" s="1"/>
  <c r="U5957" i="4"/>
  <c r="U5958" i="4" s="1"/>
  <c r="V5958" i="4" s="1"/>
  <c r="U6092" i="4"/>
  <c r="U6093" i="4" s="1"/>
  <c r="V6093" i="4" s="1"/>
  <c r="U6144" i="4"/>
  <c r="U6145" i="4" s="1"/>
  <c r="V6145" i="4" s="1"/>
  <c r="U499" i="4"/>
  <c r="U500" i="4" s="1"/>
  <c r="U6124" i="4"/>
  <c r="V6124" i="4" s="1"/>
  <c r="U5949" i="4"/>
  <c r="U5950" i="4" s="1"/>
  <c r="U5951" i="4" s="1"/>
  <c r="V5951" i="4" s="1"/>
  <c r="U406" i="4"/>
  <c r="U407" i="4" s="1"/>
  <c r="U408" i="4" s="1"/>
  <c r="U5926" i="4"/>
  <c r="U5927" i="4" s="1"/>
  <c r="V5927" i="4" s="1"/>
  <c r="U6077" i="4"/>
  <c r="U6078" i="4" s="1"/>
  <c r="U6079" i="4" s="1"/>
  <c r="V6079" i="4" s="1"/>
  <c r="U6187" i="4"/>
  <c r="U6188" i="4" s="1"/>
  <c r="V6188" i="4" s="1"/>
  <c r="U6040" i="4"/>
  <c r="U6041" i="4" s="1"/>
  <c r="U6042" i="4" s="1"/>
  <c r="U6043" i="4" s="1"/>
  <c r="V6043" i="4" s="1"/>
  <c r="U1780" i="4"/>
  <c r="U1781" i="4" s="1"/>
  <c r="U1782" i="4" s="1"/>
  <c r="U1783" i="4" s="1"/>
  <c r="V1783" i="4" s="1"/>
  <c r="U37" i="4"/>
  <c r="U38" i="4" s="1"/>
  <c r="U374" i="4"/>
  <c r="U6065" i="4"/>
  <c r="V6065" i="4" s="1"/>
  <c r="U4190" i="4"/>
  <c r="T5283" i="4"/>
  <c r="T5284" i="4" s="1"/>
  <c r="T5285" i="4" s="1"/>
  <c r="T5286" i="4" s="1"/>
  <c r="T5287" i="4" s="1"/>
  <c r="T5288" i="4" s="1"/>
  <c r="T5289" i="4" s="1"/>
  <c r="V5289" i="4" s="1"/>
  <c r="U5287" i="4"/>
  <c r="U5288" i="4" s="1"/>
  <c r="U5289" i="4" s="1"/>
  <c r="T4073" i="4"/>
  <c r="T4074" i="4" s="1"/>
  <c r="T4075" i="4" s="1"/>
  <c r="U4073" i="4"/>
  <c r="U4074" i="4" s="1"/>
  <c r="U4075" i="4" s="1"/>
  <c r="U4415" i="4"/>
  <c r="U4416" i="4" s="1"/>
  <c r="U4417" i="4" s="1"/>
  <c r="U3479" i="4"/>
  <c r="U3480" i="4" s="1"/>
  <c r="U3481" i="4" s="1"/>
  <c r="T5440" i="4"/>
  <c r="T5441" i="4" s="1"/>
  <c r="T5442" i="4" s="1"/>
  <c r="T5443" i="4" s="1"/>
  <c r="T5444" i="4" s="1"/>
  <c r="T5445" i="4" s="1"/>
  <c r="V5445" i="4" s="1"/>
  <c r="U5443" i="4"/>
  <c r="U5444" i="4" s="1"/>
  <c r="U5445" i="4" s="1"/>
  <c r="U6151" i="4"/>
  <c r="U6152" i="4" s="1"/>
  <c r="V6152" i="4" s="1"/>
  <c r="U6101" i="4"/>
  <c r="V6101" i="4" s="1"/>
  <c r="U6125" i="4"/>
  <c r="V6125" i="4" s="1"/>
  <c r="T1844" i="4"/>
  <c r="T1845" i="4" s="1"/>
  <c r="T1846" i="4" s="1"/>
  <c r="V1846" i="4" s="1"/>
  <c r="T1754" i="4"/>
  <c r="T1755" i="4" s="1"/>
  <c r="T1756" i="4" s="1"/>
  <c r="T1757" i="4" s="1"/>
  <c r="U1754" i="4"/>
  <c r="U1755" i="4" s="1"/>
  <c r="U1756" i="4" s="1"/>
  <c r="U1757" i="4" s="1"/>
  <c r="U5123" i="4"/>
  <c r="U5124" i="4" s="1"/>
  <c r="U5961" i="4"/>
  <c r="U5962" i="4" s="1"/>
  <c r="U5963" i="4" s="1"/>
  <c r="U5964" i="4" s="1"/>
  <c r="U5965" i="4" s="1"/>
  <c r="U5966" i="4" s="1"/>
  <c r="T1870" i="4"/>
  <c r="T1871" i="4" s="1"/>
  <c r="T1872" i="4" s="1"/>
  <c r="T1873" i="4" s="1"/>
  <c r="T1874" i="4" s="1"/>
  <c r="U1213" i="4"/>
  <c r="V1213" i="4" s="1"/>
  <c r="T3409" i="4"/>
  <c r="T3410" i="4" s="1"/>
  <c r="T3411" i="4" s="1"/>
  <c r="U6170" i="4"/>
  <c r="U6171" i="4" s="1"/>
  <c r="V6171" i="4" s="1"/>
  <c r="U487" i="4"/>
  <c r="U488" i="4" s="1"/>
  <c r="U5910" i="4"/>
  <c r="U5911" i="4" s="1"/>
  <c r="U5912" i="4" s="1"/>
  <c r="U5913" i="4" s="1"/>
  <c r="U5914" i="4" s="1"/>
  <c r="U5915" i="4" s="1"/>
  <c r="U5916" i="4" s="1"/>
  <c r="U5917" i="4" s="1"/>
  <c r="T117" i="4"/>
  <c r="T118" i="4" s="1"/>
  <c r="T119" i="4" s="1"/>
  <c r="U385" i="4"/>
  <c r="U5686" i="4"/>
  <c r="V5686" i="4" s="1"/>
  <c r="T1969" i="4"/>
  <c r="T1970" i="4" s="1"/>
  <c r="T1971" i="4" s="1"/>
  <c r="T1972" i="4" s="1"/>
  <c r="T1973" i="4" s="1"/>
  <c r="T1974" i="4" s="1"/>
  <c r="V1974" i="4" s="1"/>
  <c r="U3699" i="4"/>
  <c r="U3700" i="4" s="1"/>
  <c r="U3701" i="4" s="1"/>
  <c r="U205" i="4"/>
  <c r="U206" i="4" s="1"/>
  <c r="U207" i="4" s="1"/>
  <c r="U1210" i="4"/>
  <c r="U1211" i="4" s="1"/>
  <c r="V1211" i="4" s="1"/>
  <c r="U384" i="4"/>
  <c r="U5063" i="4"/>
  <c r="U5064" i="4" s="1"/>
  <c r="U5065" i="4" s="1"/>
  <c r="T1914" i="4"/>
  <c r="T1915" i="4" s="1"/>
  <c r="T1916" i="4" s="1"/>
  <c r="T1917" i="4" s="1"/>
  <c r="T1918" i="4" s="1"/>
  <c r="T1919" i="4" s="1"/>
  <c r="U2574" i="4"/>
  <c r="V2574" i="4" s="1"/>
  <c r="U330" i="4"/>
  <c r="U331" i="4" s="1"/>
  <c r="U6045" i="4"/>
  <c r="U6046" i="4" s="1"/>
  <c r="U6047" i="4" s="1"/>
  <c r="U6048" i="4" s="1"/>
  <c r="U6049" i="4" s="1"/>
  <c r="V6049" i="4" s="1"/>
  <c r="T1195" i="4"/>
  <c r="T1196" i="4" s="1"/>
  <c r="T1197" i="4" s="1"/>
  <c r="T1198" i="4" s="1"/>
  <c r="T1199" i="4" s="1"/>
  <c r="U342" i="4"/>
  <c r="U493" i="4"/>
  <c r="U495" i="4"/>
  <c r="T1057" i="4"/>
  <c r="T1058" i="4" s="1"/>
  <c r="T1059" i="4" s="1"/>
  <c r="T1934" i="4"/>
  <c r="T1935" i="4" s="1"/>
  <c r="T1936" i="4" s="1"/>
  <c r="U5845" i="4"/>
  <c r="U5846" i="4" s="1"/>
  <c r="U5847" i="4" s="1"/>
  <c r="U5848" i="4" s="1"/>
  <c r="U5849" i="4" s="1"/>
  <c r="U5850" i="4" s="1"/>
  <c r="U5851" i="4" s="1"/>
  <c r="U5852" i="4" s="1"/>
  <c r="T1892" i="4"/>
  <c r="T1893" i="4" s="1"/>
  <c r="T1894" i="4" s="1"/>
  <c r="T1902" i="4"/>
  <c r="T1903" i="4" s="1"/>
  <c r="T1904" i="4" s="1"/>
  <c r="T1905" i="4" s="1"/>
  <c r="U1895" i="4"/>
  <c r="U1896" i="4" s="1"/>
  <c r="U1897" i="4" s="1"/>
  <c r="U1898" i="4" s="1"/>
  <c r="U1899" i="4" s="1"/>
  <c r="U1900" i="4" s="1"/>
  <c r="U1901" i="4" s="1"/>
  <c r="U1902" i="4" s="1"/>
  <c r="U1903" i="4" s="1"/>
  <c r="U1904" i="4" s="1"/>
  <c r="U1905" i="4" s="1"/>
  <c r="U6159" i="4"/>
  <c r="V6159" i="4" s="1"/>
  <c r="U3211" i="4"/>
  <c r="U3212" i="4" s="1"/>
  <c r="U3213" i="4" s="1"/>
  <c r="U6175" i="4"/>
  <c r="V6175" i="4" s="1"/>
  <c r="U1873" i="4"/>
  <c r="U1874" i="4" s="1"/>
  <c r="U6102" i="4"/>
  <c r="V6102" i="4" s="1"/>
  <c r="U4331" i="4"/>
  <c r="U4332" i="4" s="1"/>
  <c r="U1221" i="4"/>
  <c r="V1221" i="4" s="1"/>
  <c r="T986" i="4"/>
  <c r="T987" i="4" s="1"/>
  <c r="U983" i="4"/>
  <c r="U984" i="4" s="1"/>
  <c r="U985" i="4" s="1"/>
  <c r="U986" i="4" s="1"/>
  <c r="U987" i="4" s="1"/>
  <c r="T3092" i="4"/>
  <c r="T3093" i="4" s="1"/>
  <c r="T3094" i="4" s="1"/>
  <c r="U5695" i="4"/>
  <c r="U5696" i="4" s="1"/>
  <c r="U445" i="4"/>
  <c r="U446" i="4" s="1"/>
  <c r="U1886" i="4"/>
  <c r="U1887" i="4" s="1"/>
  <c r="U1888" i="4" s="1"/>
  <c r="U1889" i="4" s="1"/>
  <c r="U1890" i="4" s="1"/>
  <c r="U1891" i="4" s="1"/>
  <c r="U1892" i="4" s="1"/>
  <c r="U1893" i="4" s="1"/>
  <c r="U1894" i="4" s="1"/>
  <c r="T988" i="4"/>
  <c r="T989" i="4" s="1"/>
  <c r="T990" i="4" s="1"/>
  <c r="V990" i="4" s="1"/>
  <c r="T6007" i="4"/>
  <c r="T6008" i="4" s="1"/>
  <c r="T6009" i="4" s="1"/>
  <c r="T2751" i="4"/>
  <c r="T2752" i="4" s="1"/>
  <c r="T2753" i="4" s="1"/>
  <c r="T6081" i="4"/>
  <c r="T6082" i="4" s="1"/>
  <c r="T6083" i="4" s="1"/>
  <c r="T5532" i="4"/>
  <c r="T5533" i="4" s="1"/>
  <c r="T5534" i="4" s="1"/>
  <c r="T5535" i="4" s="1"/>
  <c r="T4609" i="4"/>
  <c r="T4610" i="4" s="1"/>
  <c r="V4610" i="4" s="1"/>
  <c r="U449" i="4"/>
  <c r="U1917" i="4"/>
  <c r="U1918" i="4" s="1"/>
  <c r="U1919" i="4" s="1"/>
  <c r="U5533" i="4"/>
  <c r="U5534" i="4" s="1"/>
  <c r="U5535" i="4" s="1"/>
  <c r="T1031" i="4"/>
  <c r="T1032" i="4" s="1"/>
  <c r="T1033" i="4" s="1"/>
  <c r="U1029" i="4"/>
  <c r="U1030" i="4" s="1"/>
  <c r="U1031" i="4" s="1"/>
  <c r="U1032" i="4" s="1"/>
  <c r="U1033" i="4" s="1"/>
  <c r="U491" i="4"/>
  <c r="U2077" i="4"/>
  <c r="U2078" i="4" s="1"/>
  <c r="T1736" i="4"/>
  <c r="T1737" i="4" s="1"/>
  <c r="T1738" i="4" s="1"/>
  <c r="U1737" i="4"/>
  <c r="U1738" i="4" s="1"/>
  <c r="U6082" i="4"/>
  <c r="U6083" i="4" s="1"/>
  <c r="U5231" i="4"/>
  <c r="U5232" i="4" s="1"/>
  <c r="U2752" i="4"/>
  <c r="U2753" i="4" s="1"/>
  <c r="U1056" i="4"/>
  <c r="U1057" i="4" s="1"/>
  <c r="U1058" i="4" s="1"/>
  <c r="U1059" i="4" s="1"/>
  <c r="U6008" i="4"/>
  <c r="U6009" i="4" s="1"/>
  <c r="V2538" i="4" l="1"/>
  <c r="V2753" i="4"/>
  <c r="V4635" i="4"/>
  <c r="V4198" i="4"/>
  <c r="V5554" i="4"/>
  <c r="V3992" i="4"/>
  <c r="V1199" i="4"/>
  <c r="V6083" i="4"/>
  <c r="V2043" i="4"/>
  <c r="V6013" i="4"/>
  <c r="V3411" i="4"/>
  <c r="V1273" i="4"/>
  <c r="V5535" i="4"/>
  <c r="V5569" i="4"/>
  <c r="V4164" i="4"/>
  <c r="V5027" i="4"/>
  <c r="V3909" i="4"/>
  <c r="V1298" i="4"/>
  <c r="V1919" i="4"/>
  <c r="V1088" i="4"/>
  <c r="V2351" i="4"/>
  <c r="V5498" i="4"/>
  <c r="V2621" i="4"/>
  <c r="V371" i="4"/>
  <c r="AB371" i="4" s="1"/>
  <c r="V115" i="4"/>
  <c r="AB115" i="4" s="1"/>
  <c r="V1162" i="4"/>
  <c r="V455" i="4"/>
  <c r="AB455" i="4" s="1"/>
  <c r="V376" i="4"/>
  <c r="AB376" i="4" s="1"/>
  <c r="V141" i="4"/>
  <c r="AB141" i="4" s="1"/>
  <c r="V383" i="4"/>
  <c r="AB383" i="4" s="1"/>
  <c r="V5329" i="4"/>
  <c r="V2445" i="4"/>
  <c r="V493" i="4"/>
  <c r="AB493" i="4" s="1"/>
  <c r="V212" i="4"/>
  <c r="AB212" i="4" s="1"/>
  <c r="V251" i="4"/>
  <c r="AB251" i="4" s="1"/>
  <c r="V488" i="4"/>
  <c r="AB488" i="4" s="1"/>
  <c r="V373" i="4"/>
  <c r="AB373" i="4" s="1"/>
  <c r="V186" i="4"/>
  <c r="AB186" i="4" s="1"/>
  <c r="V452" i="4"/>
  <c r="AB452" i="4" s="1"/>
  <c r="V368" i="4"/>
  <c r="W368" i="4" s="1"/>
  <c r="V4190" i="4"/>
  <c r="V5611" i="4"/>
  <c r="V5917" i="4"/>
  <c r="V3701" i="4"/>
  <c r="V146" i="4"/>
  <c r="AB146" i="4" s="1"/>
  <c r="V3807" i="4"/>
  <c r="V3230" i="4"/>
  <c r="V358" i="4"/>
  <c r="AB358" i="4" s="1"/>
  <c r="V357" i="4"/>
  <c r="AB357" i="4" s="1"/>
  <c r="V314" i="4"/>
  <c r="AB314" i="4" s="1"/>
  <c r="V255" i="4"/>
  <c r="W255" i="4" s="1"/>
  <c r="V500" i="4"/>
  <c r="AB500" i="4" s="1"/>
  <c r="V449" i="4"/>
  <c r="AB449" i="4" s="1"/>
  <c r="V4075" i="4"/>
  <c r="V21" i="4"/>
  <c r="AB21" i="4" s="1"/>
  <c r="V1745" i="4"/>
  <c r="V311" i="4"/>
  <c r="AB311" i="4" s="1"/>
  <c r="V5541" i="4"/>
  <c r="V4332" i="4"/>
  <c r="V1874" i="4"/>
  <c r="V565" i="4"/>
  <c r="AB565" i="4" s="1"/>
  <c r="V428" i="4"/>
  <c r="W428" i="4" s="1"/>
  <c r="V504" i="4"/>
  <c r="AB504" i="4" s="1"/>
  <c r="V4990" i="4"/>
  <c r="V3213" i="4"/>
  <c r="V3450" i="4"/>
  <c r="V408" i="4"/>
  <c r="AB408" i="4" s="1"/>
  <c r="V1597" i="4"/>
  <c r="V5065" i="4"/>
  <c r="V5852" i="4"/>
  <c r="V4775" i="4"/>
  <c r="V99" i="4"/>
  <c r="AB99" i="4" s="1"/>
  <c r="V442" i="4"/>
  <c r="W442" i="4" s="1"/>
  <c r="V276" i="4"/>
  <c r="AB276" i="4" s="1"/>
  <c r="V179" i="4"/>
  <c r="AB179" i="4" s="1"/>
  <c r="V5049" i="4"/>
  <c r="V245" i="4"/>
  <c r="AB245" i="4" s="1"/>
  <c r="V6087" i="4"/>
  <c r="V10" i="4"/>
  <c r="AB10" i="4" s="1"/>
  <c r="V5530" i="4"/>
  <c r="V4751" i="4"/>
  <c r="V380" i="4"/>
  <c r="AB380" i="4" s="1"/>
  <c r="V426" i="4"/>
  <c r="AB426" i="4" s="1"/>
  <c r="V1033" i="4"/>
  <c r="V1905" i="4"/>
  <c r="V1757" i="4"/>
  <c r="V374" i="4"/>
  <c r="AB374" i="4" s="1"/>
  <c r="V377" i="4"/>
  <c r="AB377" i="4" s="1"/>
  <c r="V209" i="4"/>
  <c r="AB209" i="4" s="1"/>
  <c r="V1453" i="4"/>
  <c r="V5360" i="4"/>
  <c r="V2078" i="4"/>
  <c r="V4464" i="4"/>
  <c r="V2899" i="4"/>
  <c r="V4241" i="4"/>
  <c r="W4241" i="4" s="1"/>
  <c r="V384" i="4"/>
  <c r="AB384" i="4" s="1"/>
  <c r="V6009" i="4"/>
  <c r="V1894" i="4"/>
  <c r="V207" i="4"/>
  <c r="AB207" i="4" s="1"/>
  <c r="V38" i="4"/>
  <c r="AB38" i="4" s="1"/>
  <c r="V240" i="4"/>
  <c r="AB240" i="4" s="1"/>
  <c r="V189" i="4"/>
  <c r="AB189" i="4" s="1"/>
  <c r="V556" i="4"/>
  <c r="AB556" i="4" s="1"/>
  <c r="V200" i="4"/>
  <c r="AB200" i="4" s="1"/>
  <c r="V5115" i="4"/>
  <c r="V27" i="4"/>
  <c r="AB27" i="4" s="1"/>
  <c r="V5272" i="4"/>
  <c r="V4088" i="4"/>
  <c r="V171" i="4"/>
  <c r="AB171" i="4" s="1"/>
  <c r="V5020" i="4"/>
  <c r="V329" i="4"/>
  <c r="AB329" i="4" s="1"/>
  <c r="V3292" i="4"/>
  <c r="V4405" i="4"/>
  <c r="V1101" i="4"/>
  <c r="V342" i="4"/>
  <c r="AB342" i="4" s="1"/>
  <c r="V331" i="4"/>
  <c r="AB331" i="4" s="1"/>
  <c r="V1936" i="4"/>
  <c r="V392" i="4"/>
  <c r="AB392" i="4" s="1"/>
  <c r="V5232" i="4"/>
  <c r="V5124" i="4"/>
  <c r="V233" i="4"/>
  <c r="AB233" i="4" s="1"/>
  <c r="V338" i="4"/>
  <c r="AB338" i="4" s="1"/>
  <c r="V230" i="4"/>
  <c r="AB230" i="4" s="1"/>
  <c r="V280" i="4"/>
  <c r="AB280" i="4" s="1"/>
  <c r="V416" i="4"/>
  <c r="AB416" i="4" s="1"/>
  <c r="V5428" i="4"/>
  <c r="V176" i="4"/>
  <c r="AB176" i="4" s="1"/>
  <c r="V987" i="4"/>
  <c r="V1738" i="4"/>
  <c r="V1059" i="4"/>
  <c r="V335" i="4"/>
  <c r="AB335" i="4" s="1"/>
  <c r="V5966" i="4"/>
  <c r="V226" i="4"/>
  <c r="AB226" i="4" s="1"/>
  <c r="V333" i="4"/>
  <c r="AB333" i="4" s="1"/>
  <c r="V1137" i="4"/>
  <c r="V5696" i="4"/>
  <c r="V414" i="4"/>
  <c r="AB414" i="4" s="1"/>
  <c r="V303" i="4"/>
  <c r="AB303" i="4" s="1"/>
  <c r="V4417" i="4"/>
  <c r="V3481" i="4"/>
  <c r="V2613" i="4"/>
  <c r="V3366" i="4"/>
  <c r="V3946" i="4"/>
  <c r="V491" i="4"/>
  <c r="AB491" i="4" s="1"/>
  <c r="V400" i="4"/>
  <c r="AB400" i="4" s="1"/>
  <c r="V446" i="4"/>
  <c r="AB446" i="4" s="1"/>
  <c r="V3094" i="4"/>
  <c r="V495" i="4"/>
  <c r="AB495" i="4" s="1"/>
  <c r="V385" i="4"/>
  <c r="W385" i="4" s="1"/>
  <c r="V325" i="4"/>
  <c r="AB325" i="4" s="1"/>
  <c r="V236" i="4"/>
  <c r="AB236" i="4" s="1"/>
  <c r="V5621" i="4"/>
  <c r="V243" i="4"/>
  <c r="AB243" i="4" s="1"/>
  <c r="V3919" i="4"/>
  <c r="V411" i="4"/>
  <c r="AB411" i="4" s="1"/>
  <c r="V5104" i="4"/>
  <c r="V5073" i="4"/>
  <c r="V204" i="4"/>
  <c r="AB204" i="4" s="1"/>
  <c r="V3673" i="4"/>
  <c r="V4363" i="4"/>
  <c r="V69" i="4"/>
  <c r="AB69" i="4" s="1"/>
  <c r="V96" i="4"/>
  <c r="AB96" i="4" s="1"/>
  <c r="V348" i="4"/>
  <c r="AB348" i="4" s="1"/>
  <c r="V454" i="4"/>
  <c r="AB454" i="4" s="1"/>
  <c r="V55" i="4"/>
  <c r="AB55" i="4" s="1"/>
  <c r="V77" i="4"/>
  <c r="AB77" i="4" s="1"/>
  <c r="V263" i="4"/>
  <c r="AB263" i="4" s="1"/>
  <c r="V36" i="4"/>
  <c r="W36" i="4" s="1"/>
  <c r="V122" i="4"/>
  <c r="AB122" i="4" s="1"/>
  <c r="V134" i="4"/>
  <c r="AB134" i="4" s="1"/>
  <c r="V32" i="4"/>
  <c r="AB32" i="4" s="1"/>
  <c r="V215" i="4"/>
  <c r="AB215" i="4" s="1"/>
  <c r="V166" i="4"/>
  <c r="AB166" i="4" s="1"/>
  <c r="V128" i="4"/>
  <c r="AB128" i="4" s="1"/>
  <c r="V60" i="4"/>
  <c r="AB60" i="4" s="1"/>
  <c r="V45" i="4"/>
  <c r="W45" i="4" s="1"/>
  <c r="V64" i="4"/>
  <c r="AB64" i="4" s="1"/>
  <c r="V294" i="4"/>
  <c r="AB294" i="4" s="1"/>
  <c r="V156" i="4"/>
  <c r="AB156" i="4" s="1"/>
  <c r="V93" i="4"/>
  <c r="AB93" i="4" s="1"/>
  <c r="V82" i="4"/>
  <c r="AB82" i="4" s="1"/>
  <c r="V119" i="4"/>
  <c r="AB119" i="4" s="1"/>
  <c r="V162" i="4"/>
  <c r="AB162" i="4" s="1"/>
  <c r="U3821" i="4"/>
  <c r="V3821" i="4" s="1"/>
  <c r="W1107" i="4"/>
  <c r="AB1107" i="4"/>
  <c r="W995" i="4"/>
  <c r="AB995" i="4"/>
  <c r="W5957" i="4"/>
  <c r="AB5957" i="4"/>
  <c r="W6093" i="4"/>
  <c r="AB6093" i="4"/>
  <c r="W1201" i="4"/>
  <c r="AB1201" i="4"/>
  <c r="W6099" i="4"/>
  <c r="AB6099" i="4"/>
  <c r="W6194" i="4"/>
  <c r="AB6194" i="4"/>
  <c r="W2148" i="4"/>
  <c r="AB2148" i="4"/>
  <c r="W1529" i="4"/>
  <c r="AB1529" i="4"/>
  <c r="W6004" i="4"/>
  <c r="AB6004" i="4"/>
  <c r="W1586" i="4"/>
  <c r="AB1586" i="4"/>
  <c r="W2772" i="4"/>
  <c r="AB2772" i="4"/>
  <c r="W5644" i="4"/>
  <c r="AB5644" i="4"/>
  <c r="W5944" i="4"/>
  <c r="AB5944" i="4"/>
  <c r="W4581" i="4"/>
  <c r="AB4581" i="4"/>
  <c r="W1564" i="4"/>
  <c r="AB1564" i="4"/>
  <c r="W5807" i="4"/>
  <c r="AB5807" i="4"/>
  <c r="W1667" i="4"/>
  <c r="AB1667" i="4"/>
  <c r="W3898" i="4"/>
  <c r="AB3898" i="4"/>
  <c r="W2763" i="4"/>
  <c r="AB2763" i="4"/>
  <c r="W4837" i="4"/>
  <c r="AB4837" i="4"/>
  <c r="W3245" i="4"/>
  <c r="AB3245" i="4"/>
  <c r="W5161" i="4"/>
  <c r="AB5161" i="4"/>
  <c r="W5948" i="4"/>
  <c r="AB5948" i="4"/>
  <c r="W5923" i="4"/>
  <c r="AB5923" i="4"/>
  <c r="W3917" i="4"/>
  <c r="AB3917" i="4"/>
  <c r="W2112" i="4"/>
  <c r="AB2112" i="4"/>
  <c r="W5058" i="4"/>
  <c r="AB5058" i="4"/>
  <c r="W2240" i="4"/>
  <c r="AB2240" i="4"/>
  <c r="W2811" i="4"/>
  <c r="AB2811" i="4"/>
  <c r="W3866" i="4"/>
  <c r="AB3866" i="4"/>
  <c r="W1484" i="4"/>
  <c r="AB1484" i="4"/>
  <c r="W990" i="4"/>
  <c r="AB990" i="4"/>
  <c r="W6102" i="4"/>
  <c r="AB6102" i="4"/>
  <c r="W6101" i="4"/>
  <c r="AB6101" i="4"/>
  <c r="W6134" i="4"/>
  <c r="AB6134" i="4"/>
  <c r="W5958" i="4"/>
  <c r="AB5958" i="4"/>
  <c r="W2712" i="4"/>
  <c r="AB2712" i="4"/>
  <c r="W974" i="4"/>
  <c r="AB974" i="4"/>
  <c r="W3939" i="4"/>
  <c r="AB3939" i="4"/>
  <c r="W908" i="4"/>
  <c r="AB908" i="4"/>
  <c r="W1317" i="4"/>
  <c r="AB1317" i="4"/>
  <c r="W1409" i="4"/>
  <c r="AB1409" i="4"/>
  <c r="W982" i="4"/>
  <c r="AB982" i="4"/>
  <c r="W5641" i="4"/>
  <c r="AB5641" i="4"/>
  <c r="W1403" i="4"/>
  <c r="AB1403" i="4"/>
  <c r="W1330" i="4"/>
  <c r="AB1330" i="4"/>
  <c r="W3278" i="4"/>
  <c r="AB3278" i="4"/>
  <c r="W1227" i="4"/>
  <c r="AB1227" i="4"/>
  <c r="W5840" i="4"/>
  <c r="AB5840" i="4"/>
  <c r="W1666" i="4"/>
  <c r="AB1666" i="4"/>
  <c r="W5026" i="4"/>
  <c r="AB5026" i="4"/>
  <c r="W2611" i="4"/>
  <c r="AB2611" i="4"/>
  <c r="W4850" i="4"/>
  <c r="AB4850" i="4"/>
  <c r="W1157" i="4"/>
  <c r="AB1157" i="4"/>
  <c r="W5382" i="4"/>
  <c r="AB5382" i="4"/>
  <c r="W3578" i="4"/>
  <c r="AB3578" i="4"/>
  <c r="W2646" i="4"/>
  <c r="AB2646" i="4"/>
  <c r="W5892" i="4"/>
  <c r="AB5892" i="4"/>
  <c r="W4015" i="4"/>
  <c r="AB4015" i="4"/>
  <c r="W2501" i="4"/>
  <c r="AB2501" i="4"/>
  <c r="W5826" i="4"/>
  <c r="AB5826" i="4"/>
  <c r="W4902" i="4"/>
  <c r="AB4902" i="4"/>
  <c r="W4575" i="4"/>
  <c r="AB4575" i="4"/>
  <c r="W2870" i="4"/>
  <c r="AB2870" i="4"/>
  <c r="W4061" i="4"/>
  <c r="AB4061" i="4"/>
  <c r="W4219" i="4"/>
  <c r="AB4219" i="4"/>
  <c r="W5978" i="4"/>
  <c r="AB5978" i="4"/>
  <c r="W6175" i="4"/>
  <c r="AB6175" i="4"/>
  <c r="W6152" i="4"/>
  <c r="AB6152" i="4"/>
  <c r="W1028" i="4"/>
  <c r="AB1028" i="4"/>
  <c r="W5936" i="4"/>
  <c r="AB5936" i="4"/>
  <c r="W2778" i="4"/>
  <c r="AB2778" i="4"/>
  <c r="W1340" i="4"/>
  <c r="AB1340" i="4"/>
  <c r="W1181" i="4"/>
  <c r="AB1181" i="4"/>
  <c r="W977" i="4"/>
  <c r="AB977" i="4"/>
  <c r="W1708" i="4"/>
  <c r="AB1708" i="4"/>
  <c r="W5752" i="4"/>
  <c r="AB5752" i="4"/>
  <c r="W1832" i="4"/>
  <c r="AB1832" i="4"/>
  <c r="W4248" i="4"/>
  <c r="AB4248" i="4"/>
  <c r="W1037" i="4"/>
  <c r="AB1037" i="4"/>
  <c r="W5447" i="4"/>
  <c r="AB5447" i="4"/>
  <c r="W5802" i="4"/>
  <c r="AB5802" i="4"/>
  <c r="W1220" i="4"/>
  <c r="AB1220" i="4"/>
  <c r="W1397" i="4"/>
  <c r="AB1397" i="4"/>
  <c r="W5586" i="4"/>
  <c r="AB5586" i="4"/>
  <c r="W1147" i="4"/>
  <c r="AB1147" i="4"/>
  <c r="W5764" i="4"/>
  <c r="AB5764" i="4"/>
  <c r="W5197" i="4"/>
  <c r="AB5197" i="4"/>
  <c r="W4931" i="4"/>
  <c r="AB4931" i="4"/>
  <c r="W3985" i="4"/>
  <c r="AB3985" i="4"/>
  <c r="W2183" i="4"/>
  <c r="AB2183" i="4"/>
  <c r="W3525" i="4"/>
  <c r="AB3525" i="4"/>
  <c r="W5225" i="4"/>
  <c r="AB5225" i="4"/>
  <c r="W3380" i="4"/>
  <c r="AB3380" i="4"/>
  <c r="W3547" i="4"/>
  <c r="AB3547" i="4"/>
  <c r="W6049" i="4"/>
  <c r="AB6049" i="4"/>
  <c r="W993" i="4"/>
  <c r="AB993" i="4"/>
  <c r="W926" i="4"/>
  <c r="AB926" i="4"/>
  <c r="W3017" i="4"/>
  <c r="AB3017" i="4"/>
  <c r="W1827" i="4"/>
  <c r="AB1827" i="4"/>
  <c r="W912" i="4"/>
  <c r="AB912" i="4"/>
  <c r="W5999" i="4"/>
  <c r="AB5999" i="4"/>
  <c r="W1842" i="4"/>
  <c r="AB1842" i="4"/>
  <c r="W6165" i="4"/>
  <c r="AB6165" i="4"/>
  <c r="W1016" i="4"/>
  <c r="AB1016" i="4"/>
  <c r="W5799" i="4"/>
  <c r="AB5799" i="4"/>
  <c r="W5884" i="4"/>
  <c r="AB5884" i="4"/>
  <c r="W5365" i="4"/>
  <c r="AB5365" i="4"/>
  <c r="W1603" i="4"/>
  <c r="AB1603" i="4"/>
  <c r="W4683" i="4"/>
  <c r="AB4683" i="4"/>
  <c r="W5407" i="4"/>
  <c r="AB5407" i="4"/>
  <c r="W1253" i="4"/>
  <c r="AB1253" i="4"/>
  <c r="W1581" i="4"/>
  <c r="AB1581" i="4"/>
  <c r="W5214" i="4"/>
  <c r="AB5214" i="4"/>
  <c r="W2556" i="4"/>
  <c r="AB2556" i="4"/>
  <c r="W4662" i="4"/>
  <c r="AB4662" i="4"/>
  <c r="W2470" i="4"/>
  <c r="AB2470" i="4"/>
  <c r="W3138" i="4"/>
  <c r="AB3138" i="4"/>
  <c r="W3741" i="4"/>
  <c r="AB3741" i="4"/>
  <c r="W3050" i="4"/>
  <c r="AB3050" i="4"/>
  <c r="W4695" i="4"/>
  <c r="AB4695" i="4"/>
  <c r="W3659" i="4"/>
  <c r="AB3659" i="4"/>
  <c r="W4239" i="4"/>
  <c r="AB4239" i="4"/>
  <c r="W1783" i="4"/>
  <c r="AB1783" i="4"/>
  <c r="W2091" i="4"/>
  <c r="AB2091" i="4"/>
  <c r="W2898" i="4"/>
  <c r="AB2898" i="4"/>
  <c r="W6159" i="4"/>
  <c r="AB6159" i="4"/>
  <c r="W6171" i="4"/>
  <c r="AB6171" i="4"/>
  <c r="W6043" i="4"/>
  <c r="AB6043" i="4"/>
  <c r="W4976" i="4"/>
  <c r="AB4976" i="4"/>
  <c r="W5668" i="4"/>
  <c r="AB5668" i="4"/>
  <c r="W5974" i="4"/>
  <c r="AB5974" i="4"/>
  <c r="W5683" i="4"/>
  <c r="AB5683" i="4"/>
  <c r="W1556" i="4"/>
  <c r="AB1556" i="4"/>
  <c r="W1879" i="4"/>
  <c r="AB1879" i="4"/>
  <c r="W1415" i="4"/>
  <c r="AB1415" i="4"/>
  <c r="W1779" i="4"/>
  <c r="AB1779" i="4"/>
  <c r="W1762" i="4"/>
  <c r="AB1762" i="4"/>
  <c r="W3587" i="4"/>
  <c r="AB3587" i="4"/>
  <c r="W1323" i="4"/>
  <c r="AB1323" i="4"/>
  <c r="W4203" i="4"/>
  <c r="AB4203" i="4"/>
  <c r="W5588" i="4"/>
  <c r="AB5588" i="4"/>
  <c r="W4951" i="4"/>
  <c r="AB4951" i="4"/>
  <c r="W5402" i="4"/>
  <c r="AB5402" i="4"/>
  <c r="W5739" i="4"/>
  <c r="AB5739" i="4"/>
  <c r="W4510" i="4"/>
  <c r="AB4510" i="4"/>
  <c r="W2549" i="4"/>
  <c r="AB2549" i="4"/>
  <c r="W5308" i="4"/>
  <c r="AB5308" i="4"/>
  <c r="W4443" i="4"/>
  <c r="AB4443" i="4"/>
  <c r="W4425" i="4"/>
  <c r="AB4425" i="4"/>
  <c r="W4730" i="4"/>
  <c r="AB4730" i="4"/>
  <c r="W4403" i="4"/>
  <c r="AB4403" i="4"/>
  <c r="W3847" i="4"/>
  <c r="AB3847" i="4"/>
  <c r="W3566" i="4"/>
  <c r="AB3566" i="4"/>
  <c r="W5488" i="4"/>
  <c r="AB5488" i="4"/>
  <c r="W5340" i="4"/>
  <c r="AB5340" i="4"/>
  <c r="W4765" i="4"/>
  <c r="AB4765" i="4"/>
  <c r="W3315" i="4"/>
  <c r="AB3315" i="4"/>
  <c r="W1485" i="4"/>
  <c r="AB1485" i="4"/>
  <c r="W5448" i="4"/>
  <c r="AB5448" i="4"/>
  <c r="W1132" i="4"/>
  <c r="AB1132" i="4"/>
  <c r="W4097" i="4"/>
  <c r="AB4097" i="4"/>
  <c r="W6182" i="4"/>
  <c r="AB6182" i="4"/>
  <c r="W1693" i="4"/>
  <c r="AB1693" i="4"/>
  <c r="W5676" i="4"/>
  <c r="AB5676" i="4"/>
  <c r="W1193" i="4"/>
  <c r="AB1193" i="4"/>
  <c r="W1774" i="4"/>
  <c r="AB1774" i="4"/>
  <c r="W1552" i="4"/>
  <c r="AB1552" i="4"/>
  <c r="W3440" i="4"/>
  <c r="AB3440" i="4"/>
  <c r="W1727" i="4"/>
  <c r="AB1727" i="4"/>
  <c r="W1753" i="4"/>
  <c r="AB1753" i="4"/>
  <c r="W939" i="4"/>
  <c r="AB939" i="4"/>
  <c r="W5672" i="4"/>
  <c r="AB5672" i="4"/>
  <c r="W1622" i="4"/>
  <c r="AB1622" i="4"/>
  <c r="W4971" i="4"/>
  <c r="AB4971" i="4"/>
  <c r="W1292" i="4"/>
  <c r="AB1292" i="4"/>
  <c r="W1391" i="4"/>
  <c r="AB1391" i="4"/>
  <c r="W5817" i="4"/>
  <c r="AB5817" i="4"/>
  <c r="W5506" i="4"/>
  <c r="AB5506" i="4"/>
  <c r="W5084" i="4"/>
  <c r="AB5084" i="4"/>
  <c r="W3619" i="4"/>
  <c r="AB3619" i="4"/>
  <c r="W6039" i="4"/>
  <c r="AB6039" i="4"/>
  <c r="W2690" i="4"/>
  <c r="AB2690" i="4"/>
  <c r="W4491" i="4"/>
  <c r="AB4491" i="4"/>
  <c r="W5480" i="4"/>
  <c r="AB5480" i="4"/>
  <c r="W4565" i="4"/>
  <c r="AB4565" i="4"/>
  <c r="W2322" i="4"/>
  <c r="AB2322" i="4"/>
  <c r="W4517" i="4"/>
  <c r="AB4517" i="4"/>
  <c r="W5705" i="4"/>
  <c r="AB5705" i="4"/>
  <c r="W4344" i="4"/>
  <c r="AB4344" i="4"/>
  <c r="W5748" i="4"/>
  <c r="AB5748" i="4"/>
  <c r="W2926" i="4"/>
  <c r="AB2926" i="4"/>
  <c r="W3688" i="4"/>
  <c r="AB3688" i="4"/>
  <c r="W3760" i="4"/>
  <c r="AB3760" i="4"/>
  <c r="W3115" i="4"/>
  <c r="AB3115" i="4"/>
  <c r="W2574" i="4"/>
  <c r="AB2574" i="4"/>
  <c r="W1213" i="4"/>
  <c r="AB1213" i="4"/>
  <c r="W6188" i="4"/>
  <c r="AB6188" i="4"/>
  <c r="W1717" i="4"/>
  <c r="AB1717" i="4"/>
  <c r="W2838" i="4"/>
  <c r="AB2838" i="4"/>
  <c r="W903" i="4"/>
  <c r="AB903" i="4"/>
  <c r="W6097" i="4"/>
  <c r="AB6097" i="4"/>
  <c r="W5899" i="4"/>
  <c r="AB5899" i="4"/>
  <c r="W6209" i="4"/>
  <c r="AB6209" i="4"/>
  <c r="W1770" i="4"/>
  <c r="AB1770" i="4"/>
  <c r="W5830" i="4"/>
  <c r="AB5830" i="4"/>
  <c r="W3616" i="4"/>
  <c r="AB3616" i="4"/>
  <c r="W5930" i="4"/>
  <c r="AB5930" i="4"/>
  <c r="W934" i="4"/>
  <c r="AB934" i="4"/>
  <c r="W1613" i="4"/>
  <c r="AB1613" i="4"/>
  <c r="W6143" i="4"/>
  <c r="AB6143" i="4"/>
  <c r="W1619" i="4"/>
  <c r="AB1619" i="4"/>
  <c r="W1050" i="4"/>
  <c r="AB1050" i="4"/>
  <c r="W5302" i="4"/>
  <c r="AB5302" i="4"/>
  <c r="W1378" i="4"/>
  <c r="AB1378" i="4"/>
  <c r="W1385" i="4"/>
  <c r="AB1385" i="4"/>
  <c r="W3324" i="4"/>
  <c r="AB3324" i="4"/>
  <c r="W5995" i="4"/>
  <c r="AB5995" i="4"/>
  <c r="W1311" i="4"/>
  <c r="AB1311" i="4"/>
  <c r="W4872" i="4"/>
  <c r="AB4872" i="4"/>
  <c r="W1117" i="4"/>
  <c r="AB1117" i="4"/>
  <c r="W5412" i="4"/>
  <c r="AB5412" i="4"/>
  <c r="W3148" i="4"/>
  <c r="AB3148" i="4"/>
  <c r="W2633" i="4"/>
  <c r="AB2633" i="4"/>
  <c r="W4423" i="4"/>
  <c r="AB4423" i="4"/>
  <c r="W3136" i="4"/>
  <c r="AB3136" i="4"/>
  <c r="W2287" i="4"/>
  <c r="AB2287" i="4"/>
  <c r="W5665" i="4"/>
  <c r="AB5665" i="4"/>
  <c r="W4884" i="4"/>
  <c r="AB4884" i="4"/>
  <c r="W3172" i="4"/>
  <c r="AB3172" i="4"/>
  <c r="W3895" i="4"/>
  <c r="AB3895" i="4"/>
  <c r="W3433" i="4"/>
  <c r="AB3433" i="4"/>
  <c r="W923" i="4"/>
  <c r="AB923" i="4"/>
  <c r="W6079" i="4"/>
  <c r="AB6079" i="4"/>
  <c r="W6055" i="4"/>
  <c r="AB6055" i="4"/>
  <c r="W6122" i="4"/>
  <c r="AB6122" i="4"/>
  <c r="W1703" i="4"/>
  <c r="AB1703" i="4"/>
  <c r="W1688" i="4"/>
  <c r="AB1688" i="4"/>
  <c r="W5895" i="4"/>
  <c r="AB5895" i="4"/>
  <c r="W3978" i="4"/>
  <c r="AB3978" i="4"/>
  <c r="W5245" i="4"/>
  <c r="AB5245" i="4"/>
  <c r="W5178" i="4"/>
  <c r="AB5178" i="4"/>
  <c r="W6073" i="4"/>
  <c r="AB6073" i="4"/>
  <c r="W930" i="4"/>
  <c r="AB930" i="4"/>
  <c r="W6051" i="4"/>
  <c r="AB6051" i="4"/>
  <c r="W6034" i="4"/>
  <c r="AB6034" i="4"/>
  <c r="W4970" i="4"/>
  <c r="AB4970" i="4"/>
  <c r="W949" i="4"/>
  <c r="AB949" i="4"/>
  <c r="W5905" i="4"/>
  <c r="AB5905" i="4"/>
  <c r="W5456" i="4"/>
  <c r="AB5456" i="4"/>
  <c r="W5906" i="4"/>
  <c r="AB5906" i="4"/>
  <c r="W1517" i="4"/>
  <c r="AB1517" i="4"/>
  <c r="W4909" i="4"/>
  <c r="AB4909" i="4"/>
  <c r="W2084" i="4"/>
  <c r="AB2084" i="4"/>
  <c r="W1020" i="4"/>
  <c r="AB1020" i="4"/>
  <c r="W3266" i="4"/>
  <c r="AB3266" i="4"/>
  <c r="W4283" i="4"/>
  <c r="AB4283" i="4"/>
  <c r="W3001" i="4"/>
  <c r="AB3001" i="4"/>
  <c r="W3776" i="4"/>
  <c r="AB3776" i="4"/>
  <c r="W4539" i="4"/>
  <c r="AB4539" i="4"/>
  <c r="W3640" i="4"/>
  <c r="AB3640" i="4"/>
  <c r="W5439" i="4"/>
  <c r="AB5439" i="4"/>
  <c r="W5172" i="4"/>
  <c r="AB5172" i="4"/>
  <c r="W4151" i="4"/>
  <c r="AB4151" i="4"/>
  <c r="W2991" i="4"/>
  <c r="AB2991" i="4"/>
  <c r="W1479" i="4"/>
  <c r="AB1479" i="4"/>
  <c r="W1698" i="4"/>
  <c r="AB1698" i="4"/>
  <c r="W6136" i="4"/>
  <c r="AB6136" i="4"/>
  <c r="W906" i="4"/>
  <c r="AB906" i="4"/>
  <c r="W1043" i="4"/>
  <c r="AB1043" i="4"/>
  <c r="W1142" i="4"/>
  <c r="AB1142" i="4"/>
  <c r="W6132" i="4"/>
  <c r="AB6132" i="4"/>
  <c r="W6070" i="4"/>
  <c r="AB6070" i="4"/>
  <c r="W1122" i="4"/>
  <c r="AB1122" i="4"/>
  <c r="W5868" i="4"/>
  <c r="AB5868" i="4"/>
  <c r="W5398" i="4"/>
  <c r="AB5398" i="4"/>
  <c r="W1681" i="4"/>
  <c r="AB1681" i="4"/>
  <c r="W1265" i="4"/>
  <c r="AB1265" i="4"/>
  <c r="W1511" i="4"/>
  <c r="AB1511" i="4"/>
  <c r="W5007" i="4"/>
  <c r="AB5007" i="4"/>
  <c r="W1442" i="4"/>
  <c r="AB1442" i="4"/>
  <c r="W4893" i="4"/>
  <c r="AB4893" i="4"/>
  <c r="W1167" i="4"/>
  <c r="AB1167" i="4"/>
  <c r="W5687" i="4"/>
  <c r="AB5687" i="4"/>
  <c r="W2731" i="4"/>
  <c r="AB2731" i="4"/>
  <c r="W5185" i="4"/>
  <c r="AB5185" i="4"/>
  <c r="W2599" i="4"/>
  <c r="AB2599" i="4"/>
  <c r="W2398" i="4"/>
  <c r="AB2398" i="4"/>
  <c r="W4303" i="4"/>
  <c r="AB4303" i="4"/>
  <c r="W2528" i="4"/>
  <c r="AB2528" i="4"/>
  <c r="W2167" i="4"/>
  <c r="AB2167" i="4"/>
  <c r="W2133" i="4"/>
  <c r="AB2133" i="4"/>
  <c r="W4941" i="4"/>
  <c r="AB4941" i="4"/>
  <c r="W3791" i="4"/>
  <c r="AB3791" i="4"/>
  <c r="W3110" i="4"/>
  <c r="AB3110" i="4"/>
  <c r="W3194" i="4"/>
  <c r="AB3194" i="4"/>
  <c r="W2651" i="4"/>
  <c r="AB2651" i="4"/>
  <c r="W2881" i="4"/>
  <c r="AB2881" i="4"/>
  <c r="W5864" i="4"/>
  <c r="AB5864" i="4"/>
  <c r="W6117" i="4"/>
  <c r="AB6117" i="4"/>
  <c r="W6192" i="4"/>
  <c r="AB6192" i="4"/>
  <c r="W5631" i="4"/>
  <c r="AB5631" i="4"/>
  <c r="W1918" i="4"/>
  <c r="AB1918" i="4"/>
  <c r="W1447" i="4"/>
  <c r="AB1447" i="4"/>
  <c r="W5927" i="4"/>
  <c r="AB5927" i="4"/>
  <c r="W1596" i="4"/>
  <c r="AB1596" i="4"/>
  <c r="W5685" i="4"/>
  <c r="AB5685" i="4"/>
  <c r="W4974" i="4"/>
  <c r="AB4974" i="4"/>
  <c r="W1297" i="4"/>
  <c r="AB1297" i="4"/>
  <c r="W6112" i="4"/>
  <c r="AB6112" i="4"/>
  <c r="W5833" i="4"/>
  <c r="AB5833" i="4"/>
  <c r="W6058" i="4"/>
  <c r="AB6058" i="4"/>
  <c r="W1209" i="4"/>
  <c r="AB1209" i="4"/>
  <c r="W944" i="4"/>
  <c r="AB944" i="4"/>
  <c r="W1061" i="4"/>
  <c r="AB1061" i="4"/>
  <c r="W1283" i="4"/>
  <c r="AB1283" i="4"/>
  <c r="W1675" i="4"/>
  <c r="AB1675" i="4"/>
  <c r="W4245" i="4"/>
  <c r="AB4245" i="4"/>
  <c r="W3146" i="4"/>
  <c r="AB3146" i="4"/>
  <c r="W1660" i="4"/>
  <c r="AB1660" i="4"/>
  <c r="W5131" i="4"/>
  <c r="AB5131" i="4"/>
  <c r="W2454" i="4"/>
  <c r="AB2454" i="4"/>
  <c r="W5682" i="4"/>
  <c r="AB5682" i="4"/>
  <c r="W5413" i="4"/>
  <c r="AB5413" i="4"/>
  <c r="W5712" i="4"/>
  <c r="AB5712" i="4"/>
  <c r="W2601" i="4"/>
  <c r="AB2601" i="4"/>
  <c r="W5860" i="4"/>
  <c r="AB5860" i="4"/>
  <c r="W3020" i="4"/>
  <c r="AB3020" i="4"/>
  <c r="W4844" i="4"/>
  <c r="AB4844" i="4"/>
  <c r="W3466" i="4"/>
  <c r="AB3466" i="4"/>
  <c r="W2202" i="4"/>
  <c r="AB2202" i="4"/>
  <c r="W4624" i="4"/>
  <c r="AB4624" i="4"/>
  <c r="W4554" i="4"/>
  <c r="AB4554" i="4"/>
  <c r="W1477" i="4"/>
  <c r="AB1477" i="4"/>
  <c r="W2902" i="4"/>
  <c r="AB2902" i="4"/>
  <c r="W4240" i="4"/>
  <c r="AB4240" i="4"/>
  <c r="W1555" i="4"/>
  <c r="AB1555" i="4"/>
  <c r="W895" i="4"/>
  <c r="AB895" i="4"/>
  <c r="W1792" i="4"/>
  <c r="AB1792" i="4"/>
  <c r="W1858" i="4"/>
  <c r="AB1858" i="4"/>
  <c r="W900" i="4"/>
  <c r="AB900" i="4"/>
  <c r="W918" i="4"/>
  <c r="AB918" i="4"/>
  <c r="W1372" i="4"/>
  <c r="AB1372" i="4"/>
  <c r="W4438" i="4"/>
  <c r="AB4438" i="4"/>
  <c r="W4201" i="4"/>
  <c r="AB4201" i="4"/>
  <c r="W2659" i="4"/>
  <c r="AB2659" i="4"/>
  <c r="W5839" i="4"/>
  <c r="AB5839" i="4"/>
  <c r="W966" i="4"/>
  <c r="AB966" i="4"/>
  <c r="W5071" i="4"/>
  <c r="AB5071" i="4"/>
  <c r="W6158" i="4"/>
  <c r="AB6158" i="4"/>
  <c r="W5656" i="4"/>
  <c r="AB5656" i="4"/>
  <c r="W5593" i="4"/>
  <c r="AB5593" i="4"/>
  <c r="W5079" i="4"/>
  <c r="AB5079" i="4"/>
  <c r="W2681" i="4"/>
  <c r="AB2681" i="4"/>
  <c r="W2710" i="4"/>
  <c r="AB2710" i="4"/>
  <c r="W2595" i="4"/>
  <c r="AB2595" i="4"/>
  <c r="W2429" i="4"/>
  <c r="AB2429" i="4"/>
  <c r="W5086" i="4"/>
  <c r="AB5086" i="4"/>
  <c r="W4135" i="4"/>
  <c r="AB4135" i="4"/>
  <c r="W2573" i="4"/>
  <c r="AB2573" i="4"/>
  <c r="W5786" i="4"/>
  <c r="AB5786" i="4"/>
  <c r="W4960" i="4"/>
  <c r="AB4960" i="4"/>
  <c r="W3016" i="4"/>
  <c r="AB3016" i="4"/>
  <c r="W4178" i="4"/>
  <c r="AB4178" i="4"/>
  <c r="W4320" i="4"/>
  <c r="AB4320" i="4"/>
  <c r="W1100" i="4"/>
  <c r="AB1100" i="4"/>
  <c r="W3074" i="4"/>
  <c r="AB3074" i="4"/>
  <c r="W1221" i="4"/>
  <c r="AB1221" i="4"/>
  <c r="W1211" i="4"/>
  <c r="AB1211" i="4"/>
  <c r="W5951" i="4"/>
  <c r="AB5951" i="4"/>
  <c r="W1488" i="4"/>
  <c r="AB1488" i="4"/>
  <c r="W5768" i="4"/>
  <c r="AB5768" i="4"/>
  <c r="W5984" i="4"/>
  <c r="AB5984" i="4"/>
  <c r="W1720" i="4"/>
  <c r="AB1720" i="4"/>
  <c r="W1682" i="4"/>
  <c r="AB1682" i="4"/>
  <c r="W6108" i="4"/>
  <c r="AB6108" i="4"/>
  <c r="W1152" i="4"/>
  <c r="AB1152" i="4"/>
  <c r="W1635" i="4"/>
  <c r="AB1635" i="4"/>
  <c r="W5449" i="4"/>
  <c r="AB5449" i="4"/>
  <c r="W5761" i="4"/>
  <c r="AB5761" i="4"/>
  <c r="W1434" i="4"/>
  <c r="AB1434" i="4"/>
  <c r="W5347" i="4"/>
  <c r="AB5347" i="4"/>
  <c r="W1127" i="4"/>
  <c r="AB1127" i="4"/>
  <c r="W1185" i="4"/>
  <c r="AB1185" i="4"/>
  <c r="W4715" i="4"/>
  <c r="AB4715" i="4"/>
  <c r="W1093" i="4"/>
  <c r="AB1093" i="4"/>
  <c r="W2747" i="4"/>
  <c r="AB2747" i="4"/>
  <c r="W3999" i="4"/>
  <c r="AB3999" i="4"/>
  <c r="W4261" i="4"/>
  <c r="AB4261" i="4"/>
  <c r="W2025" i="4"/>
  <c r="AB2025" i="4"/>
  <c r="W4501" i="4"/>
  <c r="AB4501" i="4"/>
  <c r="W5003" i="4"/>
  <c r="AB5003" i="4"/>
  <c r="W4481" i="4"/>
  <c r="AB4481" i="4"/>
  <c r="W2950" i="4"/>
  <c r="AB2950" i="4"/>
  <c r="W6078" i="4"/>
  <c r="AB6078" i="4"/>
  <c r="W1238" i="4"/>
  <c r="AB1238" i="4"/>
  <c r="W3969" i="4"/>
  <c r="AB3969" i="4"/>
  <c r="W6065" i="4"/>
  <c r="AB6065" i="4"/>
  <c r="W1644" i="4"/>
  <c r="AB1644" i="4"/>
  <c r="W1314" i="4"/>
  <c r="AB1314" i="4"/>
  <c r="W1095" i="4"/>
  <c r="AB1095" i="4"/>
  <c r="W6061" i="4"/>
  <c r="AB6061" i="4"/>
  <c r="W4277" i="4"/>
  <c r="AB4277" i="4"/>
  <c r="W2219" i="4"/>
  <c r="AB2219" i="4"/>
  <c r="W6180" i="4"/>
  <c r="AB6180" i="4"/>
  <c r="W1112" i="4"/>
  <c r="AB1112" i="4"/>
  <c r="W1047" i="4"/>
  <c r="AB1047" i="4"/>
  <c r="W1302" i="4"/>
  <c r="AB1302" i="4"/>
  <c r="W5979" i="4"/>
  <c r="AB5979" i="4"/>
  <c r="W1837" i="4"/>
  <c r="AB1837" i="4"/>
  <c r="W5295" i="4"/>
  <c r="AB5295" i="4"/>
  <c r="W4791" i="4"/>
  <c r="AB4791" i="4"/>
  <c r="W5992" i="4"/>
  <c r="AB5992" i="4"/>
  <c r="W960" i="4"/>
  <c r="AB960" i="4"/>
  <c r="W1499" i="4"/>
  <c r="AB1499" i="4"/>
  <c r="W5971" i="4"/>
  <c r="AB5971" i="4"/>
  <c r="W955" i="4"/>
  <c r="AB955" i="4"/>
  <c r="W5547" i="4"/>
  <c r="AB5547" i="4"/>
  <c r="W5803" i="4"/>
  <c r="AB5803" i="4"/>
  <c r="W5592" i="4"/>
  <c r="AB5592" i="4"/>
  <c r="W4094" i="4"/>
  <c r="AB4094" i="4"/>
  <c r="W4106" i="4"/>
  <c r="AB4106" i="4"/>
  <c r="W3263" i="4"/>
  <c r="AB3263" i="4"/>
  <c r="W5703" i="4"/>
  <c r="AB5703" i="4"/>
  <c r="W5252" i="4"/>
  <c r="AB5252" i="4"/>
  <c r="W4814" i="4"/>
  <c r="AB4814" i="4"/>
  <c r="W5092" i="4"/>
  <c r="AB5092" i="4"/>
  <c r="W3988" i="4"/>
  <c r="AB3988" i="4"/>
  <c r="W2415" i="4"/>
  <c r="AB2415" i="4"/>
  <c r="W2370" i="4"/>
  <c r="AB2370" i="4"/>
  <c r="W2971" i="4"/>
  <c r="AB2971" i="4"/>
  <c r="W3820" i="4"/>
  <c r="AB3820" i="4"/>
  <c r="W3964" i="4"/>
  <c r="AB3964" i="4"/>
  <c r="W2894" i="4"/>
  <c r="AB2894" i="4"/>
  <c r="W1082" i="4"/>
  <c r="AB1082" i="4"/>
  <c r="W5964" i="4"/>
  <c r="AB5964" i="4"/>
  <c r="W1744" i="4"/>
  <c r="AB1744" i="4"/>
  <c r="W1846" i="4"/>
  <c r="AB1846" i="4"/>
  <c r="W6124" i="4"/>
  <c r="AB6124" i="4"/>
  <c r="W1204" i="4"/>
  <c r="AB1204" i="4"/>
  <c r="W1796" i="4"/>
  <c r="AB1796" i="4"/>
  <c r="W1652" i="4"/>
  <c r="AB1652" i="4"/>
  <c r="W3717" i="4"/>
  <c r="AB3717" i="4"/>
  <c r="W971" i="4"/>
  <c r="AB971" i="4"/>
  <c r="W2233" i="4"/>
  <c r="AB2233" i="4"/>
  <c r="W1495" i="4"/>
  <c r="AB1495" i="4"/>
  <c r="W1423" i="4"/>
  <c r="AB1423" i="4"/>
  <c r="W1547" i="4"/>
  <c r="AB1547" i="4"/>
  <c r="W2699" i="4"/>
  <c r="AB2699" i="4"/>
  <c r="W2268" i="4"/>
  <c r="AB2268" i="4"/>
  <c r="W4644" i="4"/>
  <c r="AB4644" i="4"/>
  <c r="W5540" i="4"/>
  <c r="AB5540" i="4"/>
  <c r="W2671" i="4"/>
  <c r="AB2671" i="4"/>
  <c r="W3129" i="4"/>
  <c r="AB3129" i="4"/>
  <c r="W3332" i="4"/>
  <c r="AB3332" i="4"/>
  <c r="W1991" i="4"/>
  <c r="AB1991" i="4"/>
  <c r="W4785" i="4"/>
  <c r="AB4785" i="4"/>
  <c r="W2307" i="4"/>
  <c r="AB2307" i="4"/>
  <c r="W3350" i="4"/>
  <c r="AB3350" i="4"/>
  <c r="W1367" i="4"/>
  <c r="AB1367" i="4"/>
  <c r="W2617" i="4"/>
  <c r="AB2617" i="4"/>
  <c r="W2836" i="4"/>
  <c r="AB2836" i="4"/>
  <c r="W1974" i="4"/>
  <c r="AB1974" i="4"/>
  <c r="W1244" i="4"/>
  <c r="AB1244" i="4"/>
  <c r="W4656" i="4"/>
  <c r="AB4656" i="4"/>
  <c r="W2737" i="4"/>
  <c r="AB2737" i="4"/>
  <c r="W1650" i="4"/>
  <c r="AB1650" i="4"/>
  <c r="W1259" i="4"/>
  <c r="AB1259" i="4"/>
  <c r="W1630" i="4"/>
  <c r="AB1630" i="4"/>
  <c r="W4966" i="4"/>
  <c r="AB4966" i="4"/>
  <c r="W1359" i="4"/>
  <c r="AB1359" i="4"/>
  <c r="W5503" i="4"/>
  <c r="AB5503" i="4"/>
  <c r="W5777" i="4"/>
  <c r="AB5777" i="4"/>
  <c r="W2828" i="4"/>
  <c r="AB2828" i="4"/>
  <c r="W3386" i="4"/>
  <c r="AB3386" i="4"/>
  <c r="W5353" i="4"/>
  <c r="AB5353" i="4"/>
  <c r="W4915" i="4"/>
  <c r="AB4915" i="4"/>
  <c r="W2335" i="4"/>
  <c r="AB2335" i="4"/>
  <c r="W2485" i="4"/>
  <c r="AB2485" i="4"/>
  <c r="W2256" i="4"/>
  <c r="AB2256" i="4"/>
  <c r="W4042" i="4"/>
  <c r="AB4042" i="4"/>
  <c r="W2062" i="4"/>
  <c r="AB2062" i="4"/>
  <c r="W5391" i="4"/>
  <c r="AB5391" i="4"/>
  <c r="W3253" i="4"/>
  <c r="AB3253" i="4"/>
  <c r="W3468" i="4"/>
  <c r="AB3468" i="4"/>
  <c r="W1308" i="4"/>
  <c r="AB1308" i="4"/>
  <c r="W1136" i="4"/>
  <c r="AB1136" i="4"/>
  <c r="W5686" i="4"/>
  <c r="AB5686" i="4"/>
  <c r="W6125" i="4"/>
  <c r="AB6125" i="4"/>
  <c r="W3111" i="4"/>
  <c r="AB3111" i="4"/>
  <c r="W6145" i="4"/>
  <c r="AB6145" i="4"/>
  <c r="W5538" i="4"/>
  <c r="AB5538" i="4"/>
  <c r="W4723" i="4"/>
  <c r="AB4723" i="4"/>
  <c r="W5727" i="4"/>
  <c r="AB5727" i="4"/>
  <c r="W2840" i="4"/>
  <c r="AB2840" i="4"/>
  <c r="W1240" i="4"/>
  <c r="AB1240" i="4"/>
  <c r="W6006" i="4"/>
  <c r="AB6006" i="4"/>
  <c r="W1303" i="4"/>
  <c r="AB1303" i="4"/>
  <c r="W1172" i="4"/>
  <c r="AB1172" i="4"/>
  <c r="W5755" i="4"/>
  <c r="AB5755" i="4"/>
  <c r="W2652" i="4"/>
  <c r="AB2652" i="4"/>
  <c r="W1285" i="4"/>
  <c r="AB1285" i="4"/>
  <c r="W5237" i="4"/>
  <c r="AB5237" i="4"/>
  <c r="W1235" i="4"/>
  <c r="AB1235" i="4"/>
  <c r="W2721" i="4"/>
  <c r="AB2721" i="4"/>
  <c r="W1176" i="4"/>
  <c r="AB1176" i="4"/>
  <c r="W5033" i="4"/>
  <c r="AB5033" i="4"/>
  <c r="W2384" i="4"/>
  <c r="AB2384" i="4"/>
  <c r="W3881" i="4"/>
  <c r="AB3881" i="4"/>
  <c r="W5579" i="4"/>
  <c r="AB5579" i="4"/>
  <c r="W5282" i="4"/>
  <c r="AB5282" i="4"/>
  <c r="W4827" i="4"/>
  <c r="AB4827" i="4"/>
  <c r="W3582" i="4"/>
  <c r="AB3582" i="4"/>
  <c r="W254" i="4"/>
  <c r="W122" i="4"/>
  <c r="W263" i="4"/>
  <c r="W371" i="4"/>
  <c r="W64" i="4"/>
  <c r="W93" i="4"/>
  <c r="W207" i="4"/>
  <c r="W374" i="4"/>
  <c r="W240" i="4"/>
  <c r="W21" i="4"/>
  <c r="W376" i="4"/>
  <c r="W200" i="4"/>
  <c r="W500" i="4"/>
  <c r="W233" i="4"/>
  <c r="W209" i="4"/>
  <c r="W333" i="4"/>
  <c r="W383" i="4"/>
  <c r="W115" i="4"/>
  <c r="W226" i="4"/>
  <c r="W495" i="4"/>
  <c r="W215" i="4"/>
  <c r="W25" i="4"/>
  <c r="W146" i="4"/>
  <c r="W24" i="4"/>
  <c r="W171" i="4"/>
  <c r="W342" i="4"/>
  <c r="W119" i="4"/>
  <c r="W188" i="4"/>
  <c r="W335" i="4"/>
  <c r="W313" i="4"/>
  <c r="W236" i="4"/>
  <c r="W38" i="4"/>
  <c r="W426" i="4"/>
  <c r="W55" i="4"/>
  <c r="W488" i="4"/>
  <c r="W311" i="4"/>
  <c r="W251" i="4"/>
  <c r="W166" i="4"/>
  <c r="W82" i="4"/>
  <c r="W156" i="4"/>
  <c r="W565" i="4"/>
  <c r="W279" i="4"/>
  <c r="W99" i="4"/>
  <c r="W245" i="4"/>
  <c r="W446" i="4"/>
  <c r="W331" i="4"/>
  <c r="W373" i="4"/>
  <c r="W454" i="4"/>
  <c r="W280" i="4"/>
  <c r="W377" i="4"/>
  <c r="W348" i="4"/>
  <c r="W186" i="4"/>
  <c r="W416" i="4"/>
  <c r="W556" i="4"/>
  <c r="W452" i="4"/>
  <c r="W325" i="4"/>
  <c r="W193" i="4"/>
  <c r="W141" i="4"/>
  <c r="W414" i="4"/>
  <c r="W77" i="4"/>
  <c r="W449" i="4"/>
  <c r="W408" i="4"/>
  <c r="W392" i="4"/>
  <c r="W189" i="4"/>
  <c r="W243" i="4"/>
  <c r="W162" i="4"/>
  <c r="U2783" i="4"/>
  <c r="V2783" i="4" s="1"/>
  <c r="U4521" i="4"/>
  <c r="V4521" i="4" s="1"/>
  <c r="AB194" i="4"/>
  <c r="T265" i="4"/>
  <c r="T266" i="4" s="1"/>
  <c r="V2" i="4"/>
  <c r="AB351" i="4"/>
  <c r="U1999" i="4"/>
  <c r="U2000" i="4" s="1"/>
  <c r="U2001" i="4" s="1"/>
  <c r="U2002" i="4" s="1"/>
  <c r="U2003" i="4" s="1"/>
  <c r="U2004" i="4" s="1"/>
  <c r="U2005" i="4" s="1"/>
  <c r="U2006" i="4" s="1"/>
  <c r="U2007" i="4" s="1"/>
  <c r="V2007" i="4" s="1"/>
  <c r="W358" i="4" l="1"/>
  <c r="W329" i="4"/>
  <c r="W400" i="4"/>
  <c r="W380" i="4"/>
  <c r="W69" i="4"/>
  <c r="W96" i="4"/>
  <c r="W493" i="4"/>
  <c r="W491" i="4"/>
  <c r="W294" i="4"/>
  <c r="W314" i="4"/>
  <c r="W357" i="4"/>
  <c r="W212" i="4"/>
  <c r="W455" i="4"/>
  <c r="W411" i="4"/>
  <c r="W230" i="4"/>
  <c r="W179" i="4"/>
  <c r="W32" i="4"/>
  <c r="W276" i="4"/>
  <c r="W134" i="4"/>
  <c r="W338" i="4"/>
  <c r="W204" i="4"/>
  <c r="W10" i="4"/>
  <c r="AB4241" i="4"/>
  <c r="W504" i="4"/>
  <c r="W128" i="4"/>
  <c r="AB442" i="4"/>
  <c r="AB255" i="4"/>
  <c r="AB368" i="4"/>
  <c r="W176" i="4"/>
  <c r="AB428" i="4"/>
  <c r="W384" i="4"/>
  <c r="W303" i="4"/>
  <c r="W60" i="4"/>
  <c r="AB385" i="4"/>
  <c r="AB45" i="4"/>
  <c r="AB36" i="4"/>
  <c r="V266" i="4"/>
  <c r="AB266" i="4" s="1"/>
  <c r="W1905" i="4"/>
  <c r="AB1905" i="4"/>
  <c r="W3496" i="4"/>
  <c r="AB3496" i="4"/>
  <c r="AB3613" i="4"/>
  <c r="W3613" i="4"/>
  <c r="AB3821" i="4"/>
  <c r="W3821" i="4"/>
  <c r="W2" i="4"/>
  <c r="AB2" i="4"/>
  <c r="W2886" i="4"/>
  <c r="AB2886" i="4"/>
  <c r="W3259" i="4"/>
  <c r="AB3259" i="4"/>
  <c r="W5289" i="4"/>
  <c r="AB5289" i="4"/>
  <c r="W3292" i="4"/>
  <c r="AB3292" i="4"/>
  <c r="W5627" i="4"/>
  <c r="AB5627" i="4"/>
  <c r="W1959" i="4"/>
  <c r="AB1959" i="4"/>
  <c r="W3673" i="4"/>
  <c r="AB3673" i="4"/>
  <c r="W1874" i="4"/>
  <c r="AB1874" i="4"/>
  <c r="W5917" i="4"/>
  <c r="AB5917" i="4"/>
  <c r="W3094" i="4"/>
  <c r="AB3094" i="4"/>
  <c r="W3992" i="4"/>
  <c r="AB3992" i="4"/>
  <c r="W2094" i="4"/>
  <c r="AB2094" i="4"/>
  <c r="W1453" i="4"/>
  <c r="AB1453" i="4"/>
  <c r="W5852" i="4"/>
  <c r="AB5852" i="4"/>
  <c r="W4717" i="4"/>
  <c r="AB4717" i="4"/>
  <c r="W987" i="4"/>
  <c r="AB987" i="4"/>
  <c r="W4088" i="4"/>
  <c r="AB4088" i="4"/>
  <c r="W4005" i="4"/>
  <c r="AB4005" i="4"/>
  <c r="W1448" i="4"/>
  <c r="AB1448" i="4"/>
  <c r="W4635" i="4"/>
  <c r="AB4635" i="4"/>
  <c r="W1570" i="4"/>
  <c r="AB1570" i="4"/>
  <c r="W5495" i="4"/>
  <c r="AB5495" i="4"/>
  <c r="W4521" i="4"/>
  <c r="AB4521" i="4"/>
  <c r="W4990" i="4"/>
  <c r="AB4990" i="4"/>
  <c r="W3919" i="4"/>
  <c r="AB3919" i="4"/>
  <c r="W1645" i="4"/>
  <c r="AB1645" i="4"/>
  <c r="W3450" i="4"/>
  <c r="AB3450" i="4"/>
  <c r="W5621" i="4"/>
  <c r="AB5621" i="4"/>
  <c r="W5027" i="4"/>
  <c r="AB5027" i="4"/>
  <c r="W1738" i="4"/>
  <c r="AB1738" i="4"/>
  <c r="W4388" i="4"/>
  <c r="AB4388" i="4"/>
  <c r="W3143" i="4"/>
  <c r="AB3143" i="4"/>
  <c r="W5569" i="4"/>
  <c r="AB5569" i="4"/>
  <c r="W2783" i="4"/>
  <c r="AB2783" i="4"/>
  <c r="W5360" i="4"/>
  <c r="AB5360" i="4"/>
  <c r="W4610" i="4"/>
  <c r="AB4610" i="4"/>
  <c r="W1894" i="4"/>
  <c r="AB1894" i="4"/>
  <c r="W3366" i="4"/>
  <c r="AB3366" i="4"/>
  <c r="W4332" i="4"/>
  <c r="AB4332" i="4"/>
  <c r="W5329" i="4"/>
  <c r="AB5329" i="4"/>
  <c r="W1597" i="4"/>
  <c r="AB1597" i="4"/>
  <c r="W5450" i="4"/>
  <c r="AB5450" i="4"/>
  <c r="W2841" i="4"/>
  <c r="AB2841" i="4"/>
  <c r="W3213" i="4"/>
  <c r="AB3213" i="4"/>
  <c r="W4108" i="4"/>
  <c r="AB4108" i="4"/>
  <c r="W5535" i="4"/>
  <c r="AB5535" i="4"/>
  <c r="W4099" i="4"/>
  <c r="AB4099" i="4"/>
  <c r="W6087" i="4"/>
  <c r="AB6087" i="4"/>
  <c r="W6013" i="4"/>
  <c r="AB6013" i="4"/>
  <c r="W2538" i="4"/>
  <c r="AB2538" i="4"/>
  <c r="W6083" i="4"/>
  <c r="AB6083" i="4"/>
  <c r="W3007" i="4"/>
  <c r="AB3007" i="4"/>
  <c r="W3230" i="4"/>
  <c r="AB3230" i="4"/>
  <c r="W1059" i="4"/>
  <c r="AB1059" i="4"/>
  <c r="W4255" i="4"/>
  <c r="AB4255" i="4"/>
  <c r="W4706" i="4"/>
  <c r="AB4706" i="4"/>
  <c r="W5012" i="4"/>
  <c r="AB5012" i="4"/>
  <c r="W5520" i="4"/>
  <c r="AB5520" i="4"/>
  <c r="W1273" i="4"/>
  <c r="AB1273" i="4"/>
  <c r="W2621" i="4"/>
  <c r="AB2621" i="4"/>
  <c r="W4363" i="4"/>
  <c r="AB4363" i="4"/>
  <c r="W2351" i="4"/>
  <c r="AB2351" i="4"/>
  <c r="W6009" i="4"/>
  <c r="AB6009" i="4"/>
  <c r="W4417" i="4"/>
  <c r="AB4417" i="4"/>
  <c r="W4405" i="4"/>
  <c r="AB4405" i="4"/>
  <c r="W5104" i="4"/>
  <c r="AB5104" i="4"/>
  <c r="W2445" i="4"/>
  <c r="AB2445" i="4"/>
  <c r="W1885" i="4"/>
  <c r="AB1885" i="4"/>
  <c r="W5020" i="4"/>
  <c r="AB5020" i="4"/>
  <c r="W1341" i="4"/>
  <c r="AB1341" i="4"/>
  <c r="W3495" i="4"/>
  <c r="AB3495" i="4"/>
  <c r="W4429" i="4"/>
  <c r="AB4429" i="4"/>
  <c r="W1298" i="4"/>
  <c r="AB1298" i="4"/>
  <c r="W5498" i="4"/>
  <c r="AB5498" i="4"/>
  <c r="W2007" i="4"/>
  <c r="AB2007" i="4"/>
  <c r="W1199" i="4"/>
  <c r="AB1199" i="4"/>
  <c r="W5966" i="4"/>
  <c r="AB5966" i="4"/>
  <c r="W1745" i="4"/>
  <c r="AB1745" i="4"/>
  <c r="W2899" i="4"/>
  <c r="AB2899" i="4"/>
  <c r="W1998" i="4"/>
  <c r="AB1998" i="4"/>
  <c r="W1936" i="4"/>
  <c r="AB1936" i="4"/>
  <c r="W4164" i="4"/>
  <c r="AB4164" i="4"/>
  <c r="W1162" i="4"/>
  <c r="AB1162" i="4"/>
  <c r="W1461" i="4"/>
  <c r="AB1461" i="4"/>
  <c r="W5554" i="4"/>
  <c r="AB5554" i="4"/>
  <c r="W1947" i="4"/>
  <c r="AB1947" i="4"/>
  <c r="W3022" i="4"/>
  <c r="AB3022" i="4"/>
  <c r="W5239" i="4"/>
  <c r="AB5239" i="4"/>
  <c r="W1757" i="4"/>
  <c r="AB1757" i="4"/>
  <c r="W1033" i="4"/>
  <c r="AB1033" i="4"/>
  <c r="W4225" i="4"/>
  <c r="AB4225" i="4"/>
  <c r="W4267" i="4"/>
  <c r="AB4267" i="4"/>
  <c r="W4796" i="4"/>
  <c r="AB4796" i="4"/>
  <c r="W5445" i="4"/>
  <c r="AB5445" i="4"/>
  <c r="W3481" i="4"/>
  <c r="AB3481" i="4"/>
  <c r="W3612" i="4"/>
  <c r="AB3612" i="4"/>
  <c r="W3909" i="4"/>
  <c r="AB3909" i="4"/>
  <c r="W4190" i="4"/>
  <c r="AB4190" i="4"/>
  <c r="W5611" i="4"/>
  <c r="AB5611" i="4"/>
  <c r="W5065" i="4"/>
  <c r="AB5065" i="4"/>
  <c r="W3711" i="4"/>
  <c r="AB3711" i="4"/>
  <c r="W4075" i="4"/>
  <c r="AB4075" i="4"/>
  <c r="W2078" i="4"/>
  <c r="AB2078" i="4"/>
  <c r="W3411" i="4"/>
  <c r="AB3411" i="4"/>
  <c r="W5541" i="4"/>
  <c r="AB5541" i="4"/>
  <c r="W5191" i="4"/>
  <c r="AB5191" i="4"/>
  <c r="W2271" i="4"/>
  <c r="AB2271" i="4"/>
  <c r="W4354" i="4"/>
  <c r="AB4354" i="4"/>
  <c r="W1137" i="4"/>
  <c r="AB1137" i="4"/>
  <c r="W2753" i="4"/>
  <c r="AB2753" i="4"/>
  <c r="W1088" i="4"/>
  <c r="AB1088" i="4"/>
  <c r="W4751" i="4"/>
  <c r="AB4751" i="4"/>
  <c r="W5272" i="4"/>
  <c r="AB5272" i="4"/>
  <c r="W2043" i="4"/>
  <c r="AB2043" i="4"/>
  <c r="W3946" i="4"/>
  <c r="AB3946" i="4"/>
  <c r="W2782" i="4"/>
  <c r="AB2782" i="4"/>
  <c r="W4646" i="4"/>
  <c r="AB4646" i="4"/>
  <c r="W4464" i="4"/>
  <c r="AB4464" i="4"/>
  <c r="W2613" i="4"/>
  <c r="AB2613" i="4"/>
  <c r="W3807" i="4"/>
  <c r="AB3807" i="4"/>
  <c r="W5428" i="4"/>
  <c r="AB5428" i="4"/>
  <c r="W5696" i="4"/>
  <c r="AB5696" i="4"/>
  <c r="W5632" i="4"/>
  <c r="AB5632" i="4"/>
  <c r="W4198" i="4"/>
  <c r="AB4198" i="4"/>
  <c r="W1904" i="4"/>
  <c r="AB1904" i="4"/>
  <c r="W5115" i="4"/>
  <c r="AB5115" i="4"/>
  <c r="W3598" i="4"/>
  <c r="AB3598" i="4"/>
  <c r="W5232" i="4"/>
  <c r="AB5232" i="4"/>
  <c r="W5124" i="4"/>
  <c r="AB5124" i="4"/>
  <c r="W1919" i="4"/>
  <c r="AB1919" i="4"/>
  <c r="W3701" i="4"/>
  <c r="AB3701" i="4"/>
  <c r="W5530" i="4"/>
  <c r="AB5530" i="4"/>
  <c r="W5073" i="4"/>
  <c r="AB5073" i="4"/>
  <c r="W4775" i="4"/>
  <c r="AB4775" i="4"/>
  <c r="W1101" i="4"/>
  <c r="AB1101" i="4"/>
  <c r="W5049" i="4"/>
  <c r="AB5049" i="4"/>
  <c r="W27" i="4"/>
  <c r="W266" i="4"/>
  <c r="W351" i="4"/>
  <c r="W194" i="4"/>
</calcChain>
</file>

<file path=xl/sharedStrings.xml><?xml version="1.0" encoding="utf-8"?>
<sst xmlns="http://schemas.openxmlformats.org/spreadsheetml/2006/main" count="42430" uniqueCount="6426">
  <si>
    <t>X2Pi</t>
  </si>
  <si>
    <t>e</t>
  </si>
  <si>
    <t>f</t>
  </si>
  <si>
    <t>A2Delta</t>
  </si>
  <si>
    <t>B2Sigma</t>
  </si>
  <si>
    <t>C2Sigma</t>
  </si>
  <si>
    <t>D2Pi</t>
  </si>
  <si>
    <t>E2Sigma</t>
  </si>
  <si>
    <t>State</t>
  </si>
  <si>
    <t>J</t>
  </si>
  <si>
    <t>e/f</t>
  </si>
  <si>
    <t>F1/F2</t>
  </si>
  <si>
    <t>Ener</t>
  </si>
  <si>
    <t>unc</t>
  </si>
  <si>
    <t>NCD</t>
  </si>
  <si>
    <t>par</t>
  </si>
  <si>
    <t>v</t>
  </si>
  <si>
    <t>nn</t>
  </si>
  <si>
    <t>States</t>
  </si>
  <si>
    <t>Label</t>
  </si>
  <si>
    <t>X</t>
  </si>
  <si>
    <t>B</t>
  </si>
  <si>
    <t>C</t>
  </si>
  <si>
    <t>D</t>
  </si>
  <si>
    <t>E</t>
  </si>
  <si>
    <t>A</t>
  </si>
  <si>
    <t>N</t>
  </si>
  <si>
    <t>shift</t>
  </si>
  <si>
    <t>Lambda</t>
  </si>
  <si>
    <t>Sigma</t>
  </si>
  <si>
    <t>Omega</t>
  </si>
  <si>
    <t>W</t>
  </si>
  <si>
    <t>Ground</t>
  </si>
  <si>
    <t>Excited</t>
  </si>
  <si>
    <t>state</t>
  </si>
  <si>
    <t>F</t>
  </si>
  <si>
    <t>F2</t>
  </si>
  <si>
    <t>F1</t>
  </si>
  <si>
    <t>E-ZPE</t>
  </si>
  <si>
    <t>X2Pi-e</t>
  </si>
  <si>
    <t>R</t>
  </si>
  <si>
    <t>nu</t>
  </si>
  <si>
    <t>State'</t>
  </si>
  <si>
    <t>v'</t>
  </si>
  <si>
    <t>J'</t>
  </si>
  <si>
    <t>State"</t>
  </si>
  <si>
    <t>v"</t>
  </si>
  <si>
    <t>J"</t>
  </si>
  <si>
    <t>e/f"</t>
  </si>
  <si>
    <t>F"</t>
  </si>
  <si>
    <t>Source</t>
  </si>
  <si>
    <t>TAG</t>
  </si>
  <si>
    <t>TAG'</t>
  </si>
  <si>
    <t>TAG"</t>
  </si>
  <si>
    <t>E'</t>
  </si>
  <si>
    <t>E"</t>
  </si>
  <si>
    <t>87Bernath.146</t>
  </si>
  <si>
    <t>91BeBrOlHa.212</t>
  </si>
  <si>
    <t>91BeBrOlHa.422</t>
  </si>
  <si>
    <t>95Zachwiej.24</t>
  </si>
  <si>
    <t>95Zachwiej.52</t>
  </si>
  <si>
    <t>95Zachwiej.119</t>
  </si>
  <si>
    <t>95Zachwiej.120</t>
  </si>
  <si>
    <t>95Zachwiej.359</t>
  </si>
  <si>
    <t>95Zachwiej.424</t>
  </si>
  <si>
    <t>95Zachwiej.429</t>
  </si>
  <si>
    <t>95Zachwiej.695</t>
  </si>
  <si>
    <t>95Zachwiej.878</t>
  </si>
  <si>
    <t>95Zachwiej.973</t>
  </si>
  <si>
    <t>95Zachwiej.974</t>
  </si>
  <si>
    <t>95Zachwiej.975</t>
  </si>
  <si>
    <t>95Zachwiej.976</t>
  </si>
  <si>
    <t>95Zachwiej.977</t>
  </si>
  <si>
    <t>95Zachwiej.994</t>
  </si>
  <si>
    <t>95Zachwiej.995</t>
  </si>
  <si>
    <t>95Zachwiej.996</t>
  </si>
  <si>
    <t>95Zachwiej.997</t>
  </si>
  <si>
    <t>95Zachwiej.998</t>
  </si>
  <si>
    <t>95Zachwiej.999</t>
  </si>
  <si>
    <t>95Zachwiej.1000</t>
  </si>
  <si>
    <t>95Zachwiej.1001</t>
  </si>
  <si>
    <t>95Zachwiej.1002</t>
  </si>
  <si>
    <t>95Zachwiej.1003</t>
  </si>
  <si>
    <t>95Zachwiej.1004</t>
  </si>
  <si>
    <t>95Zachwiej.1005</t>
  </si>
  <si>
    <t>95Zachwiej.1006</t>
  </si>
  <si>
    <t>95Zachwiej.1007</t>
  </si>
  <si>
    <t>95Zachwiej.1008</t>
  </si>
  <si>
    <t>95Zachwiej.1009</t>
  </si>
  <si>
    <t>95Zachwiej.1010</t>
  </si>
  <si>
    <t>95Zachwiej.1011</t>
  </si>
  <si>
    <t>95Zachwiej.1012</t>
  </si>
  <si>
    <t>95Zachwiej.1013</t>
  </si>
  <si>
    <t>95Zachwiej.1014</t>
  </si>
  <si>
    <t>95Zachwiej.1015</t>
  </si>
  <si>
    <t>95Zachwiej.297</t>
  </si>
  <si>
    <t>95Zachwiej.319</t>
  </si>
  <si>
    <t>95Zachwiej.320</t>
  </si>
  <si>
    <t>95Zachwiej.900</t>
  </si>
  <si>
    <t>95Zachwiej.901</t>
  </si>
  <si>
    <t>84BrBr.79</t>
  </si>
  <si>
    <t>91Para.6</t>
  </si>
  <si>
    <t>91Para.16</t>
  </si>
  <si>
    <t>91Para.17</t>
  </si>
  <si>
    <t>91Para.30</t>
  </si>
  <si>
    <t>91Para.31</t>
  </si>
  <si>
    <t>91Para.50</t>
  </si>
  <si>
    <t>91Para.58</t>
  </si>
  <si>
    <t>91Para.59</t>
  </si>
  <si>
    <t>96KePaRyZa.38</t>
  </si>
  <si>
    <t>96KePaRyZa.105</t>
  </si>
  <si>
    <t>96KePaRyZa.202</t>
  </si>
  <si>
    <t>86UbMeTeDy.1</t>
  </si>
  <si>
    <t>86UbMeTeDy.2</t>
  </si>
  <si>
    <t>86UbMeTeDy.3</t>
  </si>
  <si>
    <t>99LiKuHsLe.5</t>
  </si>
  <si>
    <t>99LiKuHsLe.13</t>
  </si>
  <si>
    <t>99LiKuHsLe.14</t>
  </si>
  <si>
    <t>99LiKuHsLe.15</t>
  </si>
  <si>
    <t>99LiKuHsLe.16</t>
  </si>
  <si>
    <t>99LiKuHsLe.41</t>
  </si>
  <si>
    <t>99LiKuHsLe.63</t>
  </si>
  <si>
    <t>99LiKuHsLe.95</t>
  </si>
  <si>
    <t>32Heimer.12</t>
  </si>
  <si>
    <t>32Heimer.14</t>
  </si>
  <si>
    <t>32Heimer.16</t>
  </si>
  <si>
    <t>32Heimer.21</t>
  </si>
  <si>
    <t>32Heimer.22</t>
  </si>
  <si>
    <t>32Heimer.27</t>
  </si>
  <si>
    <t>32Heimer.39</t>
  </si>
  <si>
    <t>32Heimer.40</t>
  </si>
  <si>
    <t>32Heimer.49</t>
  </si>
  <si>
    <t>32Heimer.53</t>
  </si>
  <si>
    <t>32Heimer.61</t>
  </si>
  <si>
    <t>32Heimer.64</t>
  </si>
  <si>
    <t>32Heimer.66</t>
  </si>
  <si>
    <t>32Heimer.67</t>
  </si>
  <si>
    <t>32Heimer.68</t>
  </si>
  <si>
    <t>32Heimer.77</t>
  </si>
  <si>
    <t>32Heimer.78</t>
  </si>
  <si>
    <t>32Heimer.79</t>
  </si>
  <si>
    <t>32Heimer.80</t>
  </si>
  <si>
    <t>32Heimer.118</t>
  </si>
  <si>
    <t>32Heimer.119</t>
  </si>
  <si>
    <t>32Heimer.120</t>
  </si>
  <si>
    <t>32Heimer.132</t>
  </si>
  <si>
    <t>32Heimer.142</t>
  </si>
  <si>
    <t>32Heimer.147</t>
  </si>
  <si>
    <t>32Heimer.159</t>
  </si>
  <si>
    <t>97BeKeRy.11</t>
  </si>
  <si>
    <t>97BeKeRy.21</t>
  </si>
  <si>
    <t>97BeKeRy.24</t>
  </si>
  <si>
    <t>97BeKeRy.26</t>
  </si>
  <si>
    <t>97BeKeRy.38</t>
  </si>
  <si>
    <t>97BeKeRy.39</t>
  </si>
  <si>
    <t>97BeKeRy.45</t>
  </si>
  <si>
    <t>97BeKeRy.50</t>
  </si>
  <si>
    <t>97BeKeRy.53</t>
  </si>
  <si>
    <t>97BeKeRy.57</t>
  </si>
  <si>
    <t>97BeKeRy.59</t>
  </si>
  <si>
    <t>97BeKeRy.60</t>
  </si>
  <si>
    <t>19MeLiUb.29</t>
  </si>
  <si>
    <t>98KuHsHuLe.12</t>
  </si>
  <si>
    <t>98KuHsHuLe.24</t>
  </si>
  <si>
    <t>98KuHsHuLe.40</t>
  </si>
  <si>
    <t>98KuHsHuLe.51</t>
  </si>
  <si>
    <t>98KuHsHuLe.52</t>
  </si>
  <si>
    <t>98KuHsHuLe.53</t>
  </si>
  <si>
    <t>98KuHsHuLe.63</t>
  </si>
  <si>
    <t>98KuHsHuLe.64</t>
  </si>
  <si>
    <t>98KuHsHuLe.65</t>
  </si>
  <si>
    <t>98KuHsHuLe.77</t>
  </si>
  <si>
    <t>98KuHsHuLe.81</t>
  </si>
  <si>
    <t>98KuHsHuLe.88</t>
  </si>
  <si>
    <t>98KuHsHuLe.93</t>
  </si>
  <si>
    <t>98KuHsHuLe.102</t>
  </si>
  <si>
    <t>98KuHsHuLe.103</t>
  </si>
  <si>
    <t>98KuHsHuLe.104</t>
  </si>
  <si>
    <t>98KuHsHuLe.110</t>
  </si>
  <si>
    <t>98KuHsHuLe.111</t>
  </si>
  <si>
    <t>87ChPaChCo.33</t>
  </si>
  <si>
    <t>87ChPaChCo.54</t>
  </si>
  <si>
    <t>87ChPaChCo.59</t>
  </si>
  <si>
    <t>87ChPaChCo.107</t>
  </si>
  <si>
    <t>87ChPaChCo.116</t>
  </si>
  <si>
    <t>87ChPaChCo.144</t>
  </si>
  <si>
    <t>87ChPaChCo.147</t>
  </si>
  <si>
    <t>90BeKePaRy.1</t>
  </si>
  <si>
    <t>90BeKePaRy.82</t>
  </si>
  <si>
    <t>90BeKePaRy.97</t>
  </si>
  <si>
    <t>90BeKePaRy.103</t>
  </si>
  <si>
    <t>90BeKePaRy.107</t>
  </si>
  <si>
    <t>90BeKePaRy.110</t>
  </si>
  <si>
    <t>90BeKePaRy.113</t>
  </si>
  <si>
    <t>90BeKePaRy.138</t>
  </si>
  <si>
    <t>90BeKePaRy.140</t>
  </si>
  <si>
    <t>90BeKePaRy.224</t>
  </si>
  <si>
    <t>90BeKePaRy.225</t>
  </si>
  <si>
    <t>90BeKePaRy.227</t>
  </si>
  <si>
    <t>90BeKePaRy.248</t>
  </si>
  <si>
    <t>90BeKePaRy.268</t>
  </si>
  <si>
    <t>90BeKePaRy.282</t>
  </si>
  <si>
    <t>90BeKePaRy.311</t>
  </si>
  <si>
    <t>90BeKePaRy.330</t>
  </si>
  <si>
    <t>90BeKePaRy.333</t>
  </si>
  <si>
    <t>90BeKePaRy.336</t>
  </si>
  <si>
    <t>90BeKePaRy.338</t>
  </si>
  <si>
    <t>90BeKePaRy.339</t>
  </si>
  <si>
    <t>90BeKePaRy.353</t>
  </si>
  <si>
    <t>90BeKePaRy.356</t>
  </si>
  <si>
    <t>90BeKePaRy.359</t>
  </si>
  <si>
    <t>90BeKePaRy.368</t>
  </si>
  <si>
    <t>90BeKePaRy.389</t>
  </si>
  <si>
    <t>90BeKePaRy.390</t>
  </si>
  <si>
    <t>90BeKePaRy.396</t>
  </si>
  <si>
    <t>90BeKePaRy.416</t>
  </si>
  <si>
    <t>90BeKePaRy.418</t>
  </si>
  <si>
    <t>90BeKePaRy.421</t>
  </si>
  <si>
    <t>90BeKePaRy.425</t>
  </si>
  <si>
    <t>90BeKePaRy.430</t>
  </si>
  <si>
    <t>90BeKePaRy.432</t>
  </si>
  <si>
    <t>90BeKePaRy.435</t>
  </si>
  <si>
    <t>90BeKePaRy.448</t>
  </si>
  <si>
    <t>90BeKePaRy.459</t>
  </si>
  <si>
    <t>90BeKePaRy.464</t>
  </si>
  <si>
    <t>90BeKePaRy.483</t>
  </si>
  <si>
    <t>90BeKePaRy.484</t>
  </si>
  <si>
    <t>90BeKePaRy.485</t>
  </si>
  <si>
    <t>90BeKePaRy.490</t>
  </si>
  <si>
    <t>90BeKePaRy.492</t>
  </si>
  <si>
    <t>90BeKePaRy.496</t>
  </si>
  <si>
    <t>90BeKePaRy.500</t>
  </si>
  <si>
    <t>90BeKePaRy.501</t>
  </si>
  <si>
    <t>90BeKePaRy.503</t>
  </si>
  <si>
    <t>90BeKePaRy.504</t>
  </si>
  <si>
    <t>90BeKePaRy.505</t>
  </si>
  <si>
    <t>90BeKePaRy.510</t>
  </si>
  <si>
    <t>90BeKePaRy.511</t>
  </si>
  <si>
    <t>90BeKePaRy.513</t>
  </si>
  <si>
    <t>90BeKePaRy.518</t>
  </si>
  <si>
    <t>90BeKePaRy.519</t>
  </si>
  <si>
    <t>90BeKePaRy.520</t>
  </si>
  <si>
    <t>90BeKePaRy.524</t>
  </si>
  <si>
    <t>90BeKePaRy.530</t>
  </si>
  <si>
    <t>90BeKePaRy.537</t>
  </si>
  <si>
    <t>90BeKePaRy.557</t>
  </si>
  <si>
    <t>85ChChCo.12</t>
  </si>
  <si>
    <t>85ChChCo.26</t>
  </si>
  <si>
    <t>14MaPlVaCo.9</t>
  </si>
  <si>
    <t>14MaPlVaCo.10</t>
  </si>
  <si>
    <t>14MaPlVaCo.19</t>
  </si>
  <si>
    <t>14MaPlVaCo.20</t>
  </si>
  <si>
    <t>14MaPlVaCo.30</t>
  </si>
  <si>
    <t>14MaPlVaCo.31</t>
  </si>
  <si>
    <t>14MaPlVaCo.32</t>
  </si>
  <si>
    <t>14MaPlVaCo.33</t>
  </si>
  <si>
    <t>14MaPlVaCo.34</t>
  </si>
  <si>
    <t>14MaPlVaCo.36</t>
  </si>
  <si>
    <t>14MaPlVaCo.37</t>
  </si>
  <si>
    <t>14MaPlVaCo.39</t>
  </si>
  <si>
    <t>14MaPlVaCo.40</t>
  </si>
  <si>
    <t>14MaPlVaCo.41</t>
  </si>
  <si>
    <t>14MaPlVaCo.43</t>
  </si>
  <si>
    <t>14MaPlVaCo.45</t>
  </si>
  <si>
    <t>14MaPlVaCo.46</t>
  </si>
  <si>
    <t>14MaPlVaCo.47</t>
  </si>
  <si>
    <t>14MaPlVaCo.48</t>
  </si>
  <si>
    <t>14MaPlVaCo.49</t>
  </si>
  <si>
    <t>14MaPlVaCo.59</t>
  </si>
  <si>
    <t>14MaPlVaCo.69</t>
  </si>
  <si>
    <t>14MaPlVaCo.85</t>
  </si>
  <si>
    <t>14MaPlVaCo.86</t>
  </si>
  <si>
    <t>14MaPlVaCo.87</t>
  </si>
  <si>
    <t>14MaPlVaCo.89</t>
  </si>
  <si>
    <t>14MaPlVaCo.90</t>
  </si>
  <si>
    <t>14MaPlVaCo.94</t>
  </si>
  <si>
    <t>14MaPlVaCo.97</t>
  </si>
  <si>
    <t>14MaPlVaCo.99</t>
  </si>
  <si>
    <t>14MaPlVaCo.105</t>
  </si>
  <si>
    <t>14MaPlVaCo.106</t>
  </si>
  <si>
    <t>14MaPlVaCo.107</t>
  </si>
  <si>
    <t>14MaPlVaCo.108</t>
  </si>
  <si>
    <t>14MaPlVaCo.109</t>
  </si>
  <si>
    <t>14MaPlVaCo.110</t>
  </si>
  <si>
    <t>14MaPlVaCo.111</t>
  </si>
  <si>
    <t>14MaPlVaCo.114</t>
  </si>
  <si>
    <t>14MaPlVaCo.115</t>
  </si>
  <si>
    <t>14MaPlVaCo.117</t>
  </si>
  <si>
    <t>14MaPlVaCo.127</t>
  </si>
  <si>
    <t>14MaPlVaCo.183</t>
  </si>
  <si>
    <t>14MaPlVaCo.195</t>
  </si>
  <si>
    <t>14MaPlVaCo.197</t>
  </si>
  <si>
    <t>14MaPlVaCo.207</t>
  </si>
  <si>
    <t>14MaPlVaCo.208</t>
  </si>
  <si>
    <t>14MaPlVaCo.217</t>
  </si>
  <si>
    <t>14MaPlVaCo.218</t>
  </si>
  <si>
    <t>14MaPlVaCo.220</t>
  </si>
  <si>
    <t>14MaPlVaCo.221</t>
  </si>
  <si>
    <t>14MaPlVaCo.223</t>
  </si>
  <si>
    <t>14MaPlVaCo.227</t>
  </si>
  <si>
    <t>14MaPlVaCo.229</t>
  </si>
  <si>
    <t>14MaPlVaCo.230</t>
  </si>
  <si>
    <t>14MaPlVaCo.231</t>
  </si>
  <si>
    <t>14MaPlVaCo.232</t>
  </si>
  <si>
    <t>14MaPlVaCo.233</t>
  </si>
  <si>
    <t>14MaPlVaCo.234</t>
  </si>
  <si>
    <t>14MaPlVaCo.235</t>
  </si>
  <si>
    <t>14MaPlVaCo.236</t>
  </si>
  <si>
    <t>14MaPlVaCo.237</t>
  </si>
  <si>
    <t>14MaPlVaCo.238</t>
  </si>
  <si>
    <t>14MaPlVaCo.239</t>
  </si>
  <si>
    <t>14MaPlVaCo.240</t>
  </si>
  <si>
    <t>14MaPlVaCo.244</t>
  </si>
  <si>
    <t>14MaPlVaCo.245</t>
  </si>
  <si>
    <t>14MaPlVaCo.246</t>
  </si>
  <si>
    <t>14MaPlVaCo.247</t>
  </si>
  <si>
    <t>14MaPlVaCo.248</t>
  </si>
  <si>
    <t>14MaPlVaCo.250</t>
  </si>
  <si>
    <t>14MaPlVaCo.251</t>
  </si>
  <si>
    <t>14MaPlVaCo.253</t>
  </si>
  <si>
    <t>14MaPlVaCo.254</t>
  </si>
  <si>
    <t>14MaPlVaCo.255</t>
  </si>
  <si>
    <t>14MaPlVaCo.296</t>
  </si>
  <si>
    <t>14MaPlVaCo.298</t>
  </si>
  <si>
    <t>14MaPlVaCo.301</t>
  </si>
  <si>
    <t>14MaPlVaCo.302</t>
  </si>
  <si>
    <t>14MaPlVaCo.305</t>
  </si>
  <si>
    <t>14MaPlVaCo.306</t>
  </si>
  <si>
    <t>14MaPlVaCo.307</t>
  </si>
  <si>
    <t>14MaPlVaCo.308</t>
  </si>
  <si>
    <t>14MaPlVaCo.315</t>
  </si>
  <si>
    <t>14MaPlVaCo.317</t>
  </si>
  <si>
    <t>14MaPlVaCo.318</t>
  </si>
  <si>
    <t>14MaPlVaCo.319</t>
  </si>
  <si>
    <t>14MaPlVaCo.324</t>
  </si>
  <si>
    <t>14MaPlVaCo.326</t>
  </si>
  <si>
    <t>14MaPlVaCo.328</t>
  </si>
  <si>
    <t>14MaPlVaCo.329</t>
  </si>
  <si>
    <t>14MaPlVaCo.381</t>
  </si>
  <si>
    <t>14MaPlVaCo.382</t>
  </si>
  <si>
    <t>14MaPlVaCo.389</t>
  </si>
  <si>
    <t>14MaPlVaCo.390</t>
  </si>
  <si>
    <t>14MaPlVaCo.392</t>
  </si>
  <si>
    <t>14MaPlVaCo.393</t>
  </si>
  <si>
    <t>14MaPlVaCo.395</t>
  </si>
  <si>
    <t>14MaPlVaCo.405</t>
  </si>
  <si>
    <t>14MaPlVaCo.406</t>
  </si>
  <si>
    <t>14MaPlVaCo.407</t>
  </si>
  <si>
    <t>14MaPlVaCo.414</t>
  </si>
  <si>
    <t>14MaPlVaCo.416</t>
  </si>
  <si>
    <t>14MaPlVaCo.417</t>
  </si>
  <si>
    <t>14MaPlVaCo.418</t>
  </si>
  <si>
    <t>14MaPlVaCo.419</t>
  </si>
  <si>
    <t>14MaPlVaCo.421</t>
  </si>
  <si>
    <t>14MaPlVaCo.422</t>
  </si>
  <si>
    <t>14MaPlVaCo.423</t>
  </si>
  <si>
    <t>14MaPlVaCo.424</t>
  </si>
  <si>
    <t>14MaPlVaCo.425</t>
  </si>
  <si>
    <t>14MaPlVaCo.544</t>
  </si>
  <si>
    <t>14MaPlVaCo.545</t>
  </si>
  <si>
    <t>14MaPlVaCo.546</t>
  </si>
  <si>
    <t>14MaPlVaCo.547</t>
  </si>
  <si>
    <t>14MaPlVaCo.548</t>
  </si>
  <si>
    <t>14MaPlVaCo.549</t>
  </si>
  <si>
    <t>14MaPlVaCo.550</t>
  </si>
  <si>
    <t>14MaPlVaCo.551</t>
  </si>
  <si>
    <t>14MaPlVaCo.552</t>
  </si>
  <si>
    <t>14MaPlVaCo.553</t>
  </si>
  <si>
    <t>14MaPlVaCo.554</t>
  </si>
  <si>
    <t>14MaPlVaCo.565</t>
  </si>
  <si>
    <t>14MaPlVaCo.572</t>
  </si>
  <si>
    <t>14MaPlVaCo.573</t>
  </si>
  <si>
    <t>14MaPlVaCo.581</t>
  </si>
  <si>
    <t>14MaPlVaCo.600</t>
  </si>
  <si>
    <t>14MaPlVaCo.608</t>
  </si>
  <si>
    <t>14MaPlVaCo.617</t>
  </si>
  <si>
    <t>14MaPlVaCo.630</t>
  </si>
  <si>
    <t>14MaPlVaCo.631</t>
  </si>
  <si>
    <t>14MaPlVaCo.636</t>
  </si>
  <si>
    <t>14MaPlVaCo.642</t>
  </si>
  <si>
    <t>14MaPlVaCo.645</t>
  </si>
  <si>
    <t>14MaPlVaCo.646</t>
  </si>
  <si>
    <t>14MaPlVaCo.651</t>
  </si>
  <si>
    <t>14MaPlVaCo.661</t>
  </si>
  <si>
    <t>10CoBe.6</t>
  </si>
  <si>
    <t>13TrHeToLe.1</t>
  </si>
  <si>
    <t>97BeKeRy.61</t>
  </si>
  <si>
    <t>41Gero.250</t>
  </si>
  <si>
    <t>41Gero.251</t>
  </si>
  <si>
    <t>41Gero.367</t>
  </si>
  <si>
    <t>41Gero.368</t>
  </si>
  <si>
    <t>41Gero.375</t>
  </si>
  <si>
    <t>41Gero.524</t>
  </si>
  <si>
    <t>41Gero.525</t>
  </si>
  <si>
    <t>41Gero.626</t>
  </si>
  <si>
    <t>41Gero.785</t>
  </si>
  <si>
    <t>41Gero.786</t>
  </si>
  <si>
    <t>41Gero.863</t>
  </si>
  <si>
    <t>41Gero.926</t>
  </si>
  <si>
    <t>41Gero.927</t>
  </si>
  <si>
    <t>41Gero.928</t>
  </si>
  <si>
    <t>41Gero.1020</t>
  </si>
  <si>
    <t>69HeJo.14</t>
  </si>
  <si>
    <t>69HeJo.81</t>
  </si>
  <si>
    <t>91Para.51</t>
  </si>
  <si>
    <t>69HeJo.106</t>
  </si>
  <si>
    <t>69HeJo.115</t>
  </si>
  <si>
    <t>69HeJo.68</t>
  </si>
  <si>
    <t>69HeJo.78</t>
  </si>
  <si>
    <t>69HeJo.92</t>
  </si>
  <si>
    <t>F2Sigma</t>
  </si>
  <si>
    <t>69HeJo.148</t>
  </si>
  <si>
    <t>41Gero.1</t>
  </si>
  <si>
    <t>41Gero.2</t>
  </si>
  <si>
    <t>41Gero.3</t>
  </si>
  <si>
    <t>41Gero.4</t>
  </si>
  <si>
    <t>41Gero.5</t>
  </si>
  <si>
    <t>41Gero.6</t>
  </si>
  <si>
    <t>41Gero.7</t>
  </si>
  <si>
    <t>41Gero.8</t>
  </si>
  <si>
    <t>41Gero.9</t>
  </si>
  <si>
    <t>41Gero.10</t>
  </si>
  <si>
    <t>41Gero.11</t>
  </si>
  <si>
    <t>41Gero.12</t>
  </si>
  <si>
    <t>41Gero.13</t>
  </si>
  <si>
    <t>41Gero.14</t>
  </si>
  <si>
    <t>41Gero.15</t>
  </si>
  <si>
    <t>41Gero.16</t>
  </si>
  <si>
    <t>41Gero.17</t>
  </si>
  <si>
    <t>41Gero.18</t>
  </si>
  <si>
    <t>41Gero.19</t>
  </si>
  <si>
    <t>41Gero.20</t>
  </si>
  <si>
    <t>41Gero.21</t>
  </si>
  <si>
    <t>41Gero.22</t>
  </si>
  <si>
    <t>41Gero.23</t>
  </si>
  <si>
    <t>41Gero.24</t>
  </si>
  <si>
    <t>41Gero.25</t>
  </si>
  <si>
    <t>41Gero.26</t>
  </si>
  <si>
    <t>41Gero.27</t>
  </si>
  <si>
    <t>41Gero.28</t>
  </si>
  <si>
    <t>41Gero.29</t>
  </si>
  <si>
    <t>41Gero.30</t>
  </si>
  <si>
    <t>41Gero.31</t>
  </si>
  <si>
    <t>41Gero.32</t>
  </si>
  <si>
    <t>41Gero.33</t>
  </si>
  <si>
    <t>41Gero.34</t>
  </si>
  <si>
    <t>41Gero.35</t>
  </si>
  <si>
    <t>41Gero.36</t>
  </si>
  <si>
    <t>41Gero.37</t>
  </si>
  <si>
    <t>41Gero.38</t>
  </si>
  <si>
    <t>41Gero.39</t>
  </si>
  <si>
    <t>41Gero.40</t>
  </si>
  <si>
    <t>41Gero.41</t>
  </si>
  <si>
    <t>41Gero.42</t>
  </si>
  <si>
    <t>41Gero.43</t>
  </si>
  <si>
    <t>41Gero.44</t>
  </si>
  <si>
    <t>41Gero.45</t>
  </si>
  <si>
    <t>41Gero.46</t>
  </si>
  <si>
    <t>41Gero.47</t>
  </si>
  <si>
    <t>41Gero.48</t>
  </si>
  <si>
    <t>41Gero.49</t>
  </si>
  <si>
    <t>41Gero.50</t>
  </si>
  <si>
    <t>41Gero.51</t>
  </si>
  <si>
    <t>41Gero.52</t>
  </si>
  <si>
    <t>41Gero.53</t>
  </si>
  <si>
    <t>41Gero.54</t>
  </si>
  <si>
    <t>41Gero.55</t>
  </si>
  <si>
    <t>41Gero.56</t>
  </si>
  <si>
    <t>41Gero.57</t>
  </si>
  <si>
    <t>41Gero.58</t>
  </si>
  <si>
    <t>41Gero.59</t>
  </si>
  <si>
    <t>41Gero.60</t>
  </si>
  <si>
    <t>41Gero.61</t>
  </si>
  <si>
    <t>41Gero.62</t>
  </si>
  <si>
    <t>41Gero.63</t>
  </si>
  <si>
    <t>41Gero.64</t>
  </si>
  <si>
    <t>41Gero.65</t>
  </si>
  <si>
    <t>41Gero.66</t>
  </si>
  <si>
    <t>41Gero.67</t>
  </si>
  <si>
    <t>41Gero.68</t>
  </si>
  <si>
    <t>41Gero.69</t>
  </si>
  <si>
    <t>41Gero.70</t>
  </si>
  <si>
    <t>41Gero.71</t>
  </si>
  <si>
    <t>41Gero.72</t>
  </si>
  <si>
    <t>41Gero.73</t>
  </si>
  <si>
    <t>41Gero.74</t>
  </si>
  <si>
    <t>41Gero.75</t>
  </si>
  <si>
    <t>41Gero.76</t>
  </si>
  <si>
    <t>41Gero.77</t>
  </si>
  <si>
    <t>41Gero.78</t>
  </si>
  <si>
    <t>41Gero.79</t>
  </si>
  <si>
    <t>41Gero.80</t>
  </si>
  <si>
    <t>41Gero.81</t>
  </si>
  <si>
    <t>41Gero.82</t>
  </si>
  <si>
    <t>41Gero.83</t>
  </si>
  <si>
    <t>41Gero.84</t>
  </si>
  <si>
    <t>41Gero.85</t>
  </si>
  <si>
    <t>41Gero.86</t>
  </si>
  <si>
    <t>41Gero.87</t>
  </si>
  <si>
    <t>41Gero.88</t>
  </si>
  <si>
    <t>41Gero.89</t>
  </si>
  <si>
    <t>41Gero.90</t>
  </si>
  <si>
    <t>41Gero.91</t>
  </si>
  <si>
    <t>41Gero.92</t>
  </si>
  <si>
    <t>41Gero.93</t>
  </si>
  <si>
    <t>41Gero.94</t>
  </si>
  <si>
    <t>41Gero.95</t>
  </si>
  <si>
    <t>41Gero.96</t>
  </si>
  <si>
    <t>41Gero.97</t>
  </si>
  <si>
    <t>41Gero.98</t>
  </si>
  <si>
    <t>41Gero.99</t>
  </si>
  <si>
    <t>41Gero.100</t>
  </si>
  <si>
    <t>41Gero.101</t>
  </si>
  <si>
    <t>41Gero.102</t>
  </si>
  <si>
    <t>41Gero.103</t>
  </si>
  <si>
    <t>41Gero.104</t>
  </si>
  <si>
    <t>41Gero.105</t>
  </si>
  <si>
    <t>41Gero.106</t>
  </si>
  <si>
    <t>41Gero.107</t>
  </si>
  <si>
    <t>41Gero.108</t>
  </si>
  <si>
    <t>41Gero.109</t>
  </si>
  <si>
    <t>41Gero.110</t>
  </si>
  <si>
    <t>41Gero.111</t>
  </si>
  <si>
    <t>41Gero.112</t>
  </si>
  <si>
    <t>41Gero.113</t>
  </si>
  <si>
    <t>41Gero.114</t>
  </si>
  <si>
    <t>41Gero.115</t>
  </si>
  <si>
    <t>41Gero.116</t>
  </si>
  <si>
    <t>41Gero.117</t>
  </si>
  <si>
    <t>41Gero.118</t>
  </si>
  <si>
    <t>41Gero.119</t>
  </si>
  <si>
    <t>41Gero.120</t>
  </si>
  <si>
    <t>41Gero.121</t>
  </si>
  <si>
    <t>41Gero.122</t>
  </si>
  <si>
    <t>41Gero.123</t>
  </si>
  <si>
    <t>41Gero.124</t>
  </si>
  <si>
    <t>41Gero.125</t>
  </si>
  <si>
    <t>41Gero.126</t>
  </si>
  <si>
    <t>41Gero.127</t>
  </si>
  <si>
    <t>41Gero.128</t>
  </si>
  <si>
    <t>41Gero.129</t>
  </si>
  <si>
    <t>41Gero.130</t>
  </si>
  <si>
    <t>41Gero.131</t>
  </si>
  <si>
    <t>41Gero.132</t>
  </si>
  <si>
    <t>41Gero.133</t>
  </si>
  <si>
    <t>41Gero.134</t>
  </si>
  <si>
    <t>41Gero.135</t>
  </si>
  <si>
    <t>41Gero.136</t>
  </si>
  <si>
    <t>41Gero.137</t>
  </si>
  <si>
    <t>41Gero.138</t>
  </si>
  <si>
    <t>41Gero.139</t>
  </si>
  <si>
    <t>41Gero.140</t>
  </si>
  <si>
    <t>41Gero.141</t>
  </si>
  <si>
    <t>41Gero.142</t>
  </si>
  <si>
    <t>41Gero.143</t>
  </si>
  <si>
    <t>41Gero.144</t>
  </si>
  <si>
    <t>41Gero.145</t>
  </si>
  <si>
    <t>41Gero.146</t>
  </si>
  <si>
    <t>41Gero.147</t>
  </si>
  <si>
    <t>41Gero.148</t>
  </si>
  <si>
    <t>41Gero.149</t>
  </si>
  <si>
    <t>41Gero.150</t>
  </si>
  <si>
    <t>41Gero.151</t>
  </si>
  <si>
    <t>41Gero.152</t>
  </si>
  <si>
    <t>41Gero.153</t>
  </si>
  <si>
    <t>41Gero.154</t>
  </si>
  <si>
    <t>41Gero.155</t>
  </si>
  <si>
    <t>41Gero.156</t>
  </si>
  <si>
    <t>41Gero.157</t>
  </si>
  <si>
    <t>41Gero.158</t>
  </si>
  <si>
    <t>41Gero.159</t>
  </si>
  <si>
    <t>41Gero.160</t>
  </si>
  <si>
    <t>41Gero.161</t>
  </si>
  <si>
    <t>41Gero.162</t>
  </si>
  <si>
    <t>41Gero.163</t>
  </si>
  <si>
    <t>41Gero.164</t>
  </si>
  <si>
    <t>41Gero.165</t>
  </si>
  <si>
    <t>41Gero.166</t>
  </si>
  <si>
    <t>41Gero.167</t>
  </si>
  <si>
    <t>41Gero.168</t>
  </si>
  <si>
    <t>41Gero.169</t>
  </si>
  <si>
    <t>41Gero.170</t>
  </si>
  <si>
    <t>41Gero.171</t>
  </si>
  <si>
    <t>41Gero.172</t>
  </si>
  <si>
    <t>41Gero.173</t>
  </si>
  <si>
    <t>41Gero.174</t>
  </si>
  <si>
    <t>41Gero.175</t>
  </si>
  <si>
    <t>41Gero.176</t>
  </si>
  <si>
    <t>41Gero.177</t>
  </si>
  <si>
    <t>41Gero.178</t>
  </si>
  <si>
    <t>41Gero.179</t>
  </si>
  <si>
    <t>41Gero.180</t>
  </si>
  <si>
    <t>41Gero.181</t>
  </si>
  <si>
    <t>41Gero.182</t>
  </si>
  <si>
    <t>41Gero.183</t>
  </si>
  <si>
    <t>41Gero.184</t>
  </si>
  <si>
    <t>41Gero.185</t>
  </si>
  <si>
    <t>41Gero.186</t>
  </si>
  <si>
    <t>41Gero.187</t>
  </si>
  <si>
    <t>41Gero.188</t>
  </si>
  <si>
    <t>41Gero.189</t>
  </si>
  <si>
    <t>41Gero.190</t>
  </si>
  <si>
    <t>41Gero.191</t>
  </si>
  <si>
    <t>41Gero.192</t>
  </si>
  <si>
    <t>41Gero.193</t>
  </si>
  <si>
    <t>41Gero.194</t>
  </si>
  <si>
    <t>41Gero.195</t>
  </si>
  <si>
    <t>41Gero.196</t>
  </si>
  <si>
    <t>41Gero.197</t>
  </si>
  <si>
    <t>41Gero.198</t>
  </si>
  <si>
    <t>41Gero.199</t>
  </si>
  <si>
    <t>41Gero.200</t>
  </si>
  <si>
    <t>41Gero.201</t>
  </si>
  <si>
    <t>41Gero.202</t>
  </si>
  <si>
    <t>41Gero.203</t>
  </si>
  <si>
    <t>41Gero.204</t>
  </si>
  <si>
    <t>41Gero.205</t>
  </si>
  <si>
    <t>41Gero.206</t>
  </si>
  <si>
    <t>41Gero.207</t>
  </si>
  <si>
    <t>41Gero.208</t>
  </si>
  <si>
    <t>41Gero.209</t>
  </si>
  <si>
    <t>41Gero.210</t>
  </si>
  <si>
    <t>41Gero.211</t>
  </si>
  <si>
    <t>41Gero.212</t>
  </si>
  <si>
    <t>41Gero.213</t>
  </si>
  <si>
    <t>41Gero.214</t>
  </si>
  <si>
    <t>41Gero.215</t>
  </si>
  <si>
    <t>41Gero.216</t>
  </si>
  <si>
    <t>41Gero.217</t>
  </si>
  <si>
    <t>41Gero.218</t>
  </si>
  <si>
    <t>41Gero.219</t>
  </si>
  <si>
    <t>41Gero.220</t>
  </si>
  <si>
    <t>41Gero.221</t>
  </si>
  <si>
    <t>41Gero.222</t>
  </si>
  <si>
    <t>41Gero.223</t>
  </si>
  <si>
    <t>41Gero.224</t>
  </si>
  <si>
    <t>41Gero.225</t>
  </si>
  <si>
    <t>41Gero.226</t>
  </si>
  <si>
    <t>41Gero.227</t>
  </si>
  <si>
    <t>41Gero.228</t>
  </si>
  <si>
    <t>41Gero.229</t>
  </si>
  <si>
    <t>41Gero.230</t>
  </si>
  <si>
    <t>41Gero.231</t>
  </si>
  <si>
    <t>41Gero.232</t>
  </si>
  <si>
    <t>41Gero.233</t>
  </si>
  <si>
    <t>41Gero.234</t>
  </si>
  <si>
    <t>41Gero.235</t>
  </si>
  <si>
    <t>41Gero.236</t>
  </si>
  <si>
    <t>41Gero.237</t>
  </si>
  <si>
    <t>41Gero.238</t>
  </si>
  <si>
    <t>41Gero.239</t>
  </si>
  <si>
    <t>41Gero.240</t>
  </si>
  <si>
    <t>41Gero.241</t>
  </si>
  <si>
    <t>41Gero.242</t>
  </si>
  <si>
    <t>41Gero.243</t>
  </si>
  <si>
    <t>41Gero.244</t>
  </si>
  <si>
    <t>41Gero.245</t>
  </si>
  <si>
    <t>41Gero.246</t>
  </si>
  <si>
    <t>41Gero.247</t>
  </si>
  <si>
    <t>41Gero.248</t>
  </si>
  <si>
    <t>41Gero.249</t>
  </si>
  <si>
    <t>41Gero.252</t>
  </si>
  <si>
    <t>41Gero.253</t>
  </si>
  <si>
    <t>41Gero.254</t>
  </si>
  <si>
    <t>41Gero.255</t>
  </si>
  <si>
    <t>41Gero.256</t>
  </si>
  <si>
    <t>41Gero.257</t>
  </si>
  <si>
    <t>41Gero.258</t>
  </si>
  <si>
    <t>41Gero.259</t>
  </si>
  <si>
    <t>41Gero.260</t>
  </si>
  <si>
    <t>41Gero.261</t>
  </si>
  <si>
    <t>41Gero.262</t>
  </si>
  <si>
    <t>41Gero.263</t>
  </si>
  <si>
    <t>41Gero.264</t>
  </si>
  <si>
    <t>41Gero.265</t>
  </si>
  <si>
    <t>41Gero.266</t>
  </si>
  <si>
    <t>41Gero.267</t>
  </si>
  <si>
    <t>41Gero.268</t>
  </si>
  <si>
    <t>41Gero.269</t>
  </si>
  <si>
    <t>41Gero.270</t>
  </si>
  <si>
    <t>41Gero.271</t>
  </si>
  <si>
    <t>41Gero.272</t>
  </si>
  <si>
    <t>41Gero.273</t>
  </si>
  <si>
    <t>41Gero.274</t>
  </si>
  <si>
    <t>41Gero.275</t>
  </si>
  <si>
    <t>41Gero.276</t>
  </si>
  <si>
    <t>41Gero.277</t>
  </si>
  <si>
    <t>41Gero.278</t>
  </si>
  <si>
    <t>41Gero.279</t>
  </si>
  <si>
    <t>41Gero.280</t>
  </si>
  <si>
    <t>41Gero.281</t>
  </si>
  <si>
    <t>41Gero.282</t>
  </si>
  <si>
    <t>41Gero.283</t>
  </si>
  <si>
    <t>41Gero.284</t>
  </si>
  <si>
    <t>41Gero.285</t>
  </si>
  <si>
    <t>41Gero.286</t>
  </si>
  <si>
    <t>41Gero.287</t>
  </si>
  <si>
    <t>41Gero.288</t>
  </si>
  <si>
    <t>41Gero.289</t>
  </si>
  <si>
    <t>41Gero.290</t>
  </si>
  <si>
    <t>41Gero.291</t>
  </si>
  <si>
    <t>41Gero.292</t>
  </si>
  <si>
    <t>41Gero.293</t>
  </si>
  <si>
    <t>41Gero.294</t>
  </si>
  <si>
    <t>41Gero.295</t>
  </si>
  <si>
    <t>41Gero.296</t>
  </si>
  <si>
    <t>41Gero.297</t>
  </si>
  <si>
    <t>41Gero.298</t>
  </si>
  <si>
    <t>41Gero.299</t>
  </si>
  <si>
    <t>41Gero.300</t>
  </si>
  <si>
    <t>41Gero.301</t>
  </si>
  <si>
    <t>41Gero.302</t>
  </si>
  <si>
    <t>41Gero.303</t>
  </si>
  <si>
    <t>41Gero.304</t>
  </si>
  <si>
    <t>41Gero.305</t>
  </si>
  <si>
    <t>41Gero.306</t>
  </si>
  <si>
    <t>41Gero.307</t>
  </si>
  <si>
    <t>41Gero.308</t>
  </si>
  <si>
    <t>41Gero.309</t>
  </si>
  <si>
    <t>41Gero.310</t>
  </si>
  <si>
    <t>41Gero.311</t>
  </si>
  <si>
    <t>41Gero.312</t>
  </si>
  <si>
    <t>41Gero.313</t>
  </si>
  <si>
    <t>41Gero.314</t>
  </si>
  <si>
    <t>41Gero.315</t>
  </si>
  <si>
    <t>41Gero.316</t>
  </si>
  <si>
    <t>41Gero.317</t>
  </si>
  <si>
    <t>41Gero.318</t>
  </si>
  <si>
    <t>41Gero.319</t>
  </si>
  <si>
    <t>41Gero.320</t>
  </si>
  <si>
    <t>41Gero.321</t>
  </si>
  <si>
    <t>41Gero.322</t>
  </si>
  <si>
    <t>41Gero.323</t>
  </si>
  <si>
    <t>41Gero.324</t>
  </si>
  <si>
    <t>41Gero.325</t>
  </si>
  <si>
    <t>41Gero.326</t>
  </si>
  <si>
    <t>41Gero.327</t>
  </si>
  <si>
    <t>41Gero.328</t>
  </si>
  <si>
    <t>41Gero.329</t>
  </si>
  <si>
    <t>41Gero.330</t>
  </si>
  <si>
    <t>41Gero.331</t>
  </si>
  <si>
    <t>41Gero.332</t>
  </si>
  <si>
    <t>41Gero.333</t>
  </si>
  <si>
    <t>41Gero.334</t>
  </si>
  <si>
    <t>41Gero.335</t>
  </si>
  <si>
    <t>41Gero.336</t>
  </si>
  <si>
    <t>41Gero.337</t>
  </si>
  <si>
    <t>41Gero.338</t>
  </si>
  <si>
    <t>41Gero.339</t>
  </si>
  <si>
    <t>41Gero.340</t>
  </si>
  <si>
    <t>41Gero.341</t>
  </si>
  <si>
    <t>41Gero.342</t>
  </si>
  <si>
    <t>41Gero.343</t>
  </si>
  <si>
    <t>41Gero.344</t>
  </si>
  <si>
    <t>41Gero.345</t>
  </si>
  <si>
    <t>41Gero.346</t>
  </si>
  <si>
    <t>41Gero.347</t>
  </si>
  <si>
    <t>41Gero.348</t>
  </si>
  <si>
    <t>41Gero.349</t>
  </si>
  <si>
    <t>41Gero.350</t>
  </si>
  <si>
    <t>41Gero.351</t>
  </si>
  <si>
    <t>41Gero.352</t>
  </si>
  <si>
    <t>41Gero.353</t>
  </si>
  <si>
    <t>41Gero.354</t>
  </si>
  <si>
    <t>41Gero.355</t>
  </si>
  <si>
    <t>41Gero.356</t>
  </si>
  <si>
    <t>41Gero.357</t>
  </si>
  <si>
    <t>41Gero.358</t>
  </si>
  <si>
    <t>41Gero.359</t>
  </si>
  <si>
    <t>41Gero.360</t>
  </si>
  <si>
    <t>41Gero.361</t>
  </si>
  <si>
    <t>41Gero.362</t>
  </si>
  <si>
    <t>41Gero.363</t>
  </si>
  <si>
    <t>41Gero.364</t>
  </si>
  <si>
    <t>41Gero.365</t>
  </si>
  <si>
    <t>41Gero.366</t>
  </si>
  <si>
    <t>41Gero.369</t>
  </si>
  <si>
    <t>41Gero.370</t>
  </si>
  <si>
    <t>41Gero.371</t>
  </si>
  <si>
    <t>41Gero.372</t>
  </si>
  <si>
    <t>41Gero.373</t>
  </si>
  <si>
    <t>41Gero.374</t>
  </si>
  <si>
    <t>41Gero.376</t>
  </si>
  <si>
    <t>41Gero.377</t>
  </si>
  <si>
    <t>41Gero.378</t>
  </si>
  <si>
    <t>41Gero.379</t>
  </si>
  <si>
    <t>41Gero.380</t>
  </si>
  <si>
    <t>41Gero.381</t>
  </si>
  <si>
    <t>41Gero.382</t>
  </si>
  <si>
    <t>41Gero.383</t>
  </si>
  <si>
    <t>41Gero.384</t>
  </si>
  <si>
    <t>41Gero.385</t>
  </si>
  <si>
    <t>41Gero.386</t>
  </si>
  <si>
    <t>41Gero.387</t>
  </si>
  <si>
    <t>41Gero.388</t>
  </si>
  <si>
    <t>41Gero.389</t>
  </si>
  <si>
    <t>41Gero.390</t>
  </si>
  <si>
    <t>41Gero.391</t>
  </si>
  <si>
    <t>41Gero.392</t>
  </si>
  <si>
    <t>41Gero.393</t>
  </si>
  <si>
    <t>41Gero.394</t>
  </si>
  <si>
    <t>41Gero.395</t>
  </si>
  <si>
    <t>41Gero.396</t>
  </si>
  <si>
    <t>41Gero.397</t>
  </si>
  <si>
    <t>41Gero.398</t>
  </si>
  <si>
    <t>41Gero.399</t>
  </si>
  <si>
    <t>41Gero.400</t>
  </si>
  <si>
    <t>41Gero.401</t>
  </si>
  <si>
    <t>41Gero.402</t>
  </si>
  <si>
    <t>41Gero.403</t>
  </si>
  <si>
    <t>41Gero.404</t>
  </si>
  <si>
    <t>41Gero.405</t>
  </si>
  <si>
    <t>41Gero.406</t>
  </si>
  <si>
    <t>41Gero.407</t>
  </si>
  <si>
    <t>41Gero.408</t>
  </si>
  <si>
    <t>41Gero.409</t>
  </si>
  <si>
    <t>41Gero.410</t>
  </si>
  <si>
    <t>41Gero.411</t>
  </si>
  <si>
    <t>41Gero.412</t>
  </si>
  <si>
    <t>41Gero.413</t>
  </si>
  <si>
    <t>41Gero.414</t>
  </si>
  <si>
    <t>41Gero.415</t>
  </si>
  <si>
    <t>41Gero.416</t>
  </si>
  <si>
    <t>41Gero.417</t>
  </si>
  <si>
    <t>41Gero.418</t>
  </si>
  <si>
    <t>41Gero.419</t>
  </si>
  <si>
    <t>41Gero.420</t>
  </si>
  <si>
    <t>41Gero.421</t>
  </si>
  <si>
    <t>41Gero.422</t>
  </si>
  <si>
    <t>41Gero.423</t>
  </si>
  <si>
    <t>41Gero.424</t>
  </si>
  <si>
    <t>41Gero.425</t>
  </si>
  <si>
    <t>41Gero.426</t>
  </si>
  <si>
    <t>41Gero.427</t>
  </si>
  <si>
    <t>41Gero.428</t>
  </si>
  <si>
    <t>41Gero.429</t>
  </si>
  <si>
    <t>41Gero.430</t>
  </si>
  <si>
    <t>41Gero.431</t>
  </si>
  <si>
    <t>41Gero.432</t>
  </si>
  <si>
    <t>41Gero.433</t>
  </si>
  <si>
    <t>41Gero.434</t>
  </si>
  <si>
    <t>41Gero.435</t>
  </si>
  <si>
    <t>41Gero.436</t>
  </si>
  <si>
    <t>41Gero.437</t>
  </si>
  <si>
    <t>41Gero.438</t>
  </si>
  <si>
    <t>41Gero.439</t>
  </si>
  <si>
    <t>41Gero.440</t>
  </si>
  <si>
    <t>41Gero.441</t>
  </si>
  <si>
    <t>41Gero.442</t>
  </si>
  <si>
    <t>41Gero.443</t>
  </si>
  <si>
    <t>41Gero.444</t>
  </si>
  <si>
    <t>41Gero.445</t>
  </si>
  <si>
    <t>41Gero.446</t>
  </si>
  <si>
    <t>41Gero.447</t>
  </si>
  <si>
    <t>41Gero.448</t>
  </si>
  <si>
    <t>41Gero.449</t>
  </si>
  <si>
    <t>41Gero.450</t>
  </si>
  <si>
    <t>41Gero.451</t>
  </si>
  <si>
    <t>41Gero.452</t>
  </si>
  <si>
    <t>41Gero.453</t>
  </si>
  <si>
    <t>41Gero.454</t>
  </si>
  <si>
    <t>41Gero.455</t>
  </si>
  <si>
    <t>41Gero.456</t>
  </si>
  <si>
    <t>41Gero.457</t>
  </si>
  <si>
    <t>41Gero.458</t>
  </si>
  <si>
    <t>41Gero.459</t>
  </si>
  <si>
    <t>41Gero.460</t>
  </si>
  <si>
    <t>41Gero.461</t>
  </si>
  <si>
    <t>41Gero.462</t>
  </si>
  <si>
    <t>41Gero.463</t>
  </si>
  <si>
    <t>41Gero.464</t>
  </si>
  <si>
    <t>41Gero.465</t>
  </si>
  <si>
    <t>41Gero.466</t>
  </si>
  <si>
    <t>41Gero.467</t>
  </si>
  <si>
    <t>41Gero.468</t>
  </si>
  <si>
    <t>41Gero.469</t>
  </si>
  <si>
    <t>41Gero.470</t>
  </si>
  <si>
    <t>41Gero.471</t>
  </si>
  <si>
    <t>41Gero.472</t>
  </si>
  <si>
    <t>41Gero.473</t>
  </si>
  <si>
    <t>41Gero.474</t>
  </si>
  <si>
    <t>41Gero.475</t>
  </si>
  <si>
    <t>41Gero.476</t>
  </si>
  <si>
    <t>41Gero.477</t>
  </si>
  <si>
    <t>41Gero.478</t>
  </si>
  <si>
    <t>41Gero.479</t>
  </si>
  <si>
    <t>41Gero.480</t>
  </si>
  <si>
    <t>41Gero.481</t>
  </si>
  <si>
    <t>41Gero.482</t>
  </si>
  <si>
    <t>41Gero.483</t>
  </si>
  <si>
    <t>41Gero.484</t>
  </si>
  <si>
    <t>41Gero.485</t>
  </si>
  <si>
    <t>41Gero.486</t>
  </si>
  <si>
    <t>41Gero.487</t>
  </si>
  <si>
    <t>41Gero.488</t>
  </si>
  <si>
    <t>41Gero.489</t>
  </si>
  <si>
    <t>41Gero.490</t>
  </si>
  <si>
    <t>41Gero.491</t>
  </si>
  <si>
    <t>41Gero.492</t>
  </si>
  <si>
    <t>41Gero.493</t>
  </si>
  <si>
    <t>41Gero.494</t>
  </si>
  <si>
    <t>41Gero.495</t>
  </si>
  <si>
    <t>41Gero.496</t>
  </si>
  <si>
    <t>41Gero.497</t>
  </si>
  <si>
    <t>41Gero.498</t>
  </si>
  <si>
    <t>41Gero.499</t>
  </si>
  <si>
    <t>41Gero.500</t>
  </si>
  <si>
    <t>41Gero.501</t>
  </si>
  <si>
    <t>41Gero.502</t>
  </si>
  <si>
    <t>41Gero.503</t>
  </si>
  <si>
    <t>41Gero.504</t>
  </si>
  <si>
    <t>41Gero.505</t>
  </si>
  <si>
    <t>41Gero.506</t>
  </si>
  <si>
    <t>41Gero.507</t>
  </si>
  <si>
    <t>41Gero.508</t>
  </si>
  <si>
    <t>41Gero.509</t>
  </si>
  <si>
    <t>41Gero.510</t>
  </si>
  <si>
    <t>41Gero.511</t>
  </si>
  <si>
    <t>41Gero.512</t>
  </si>
  <si>
    <t>41Gero.513</t>
  </si>
  <si>
    <t>41Gero.514</t>
  </si>
  <si>
    <t>41Gero.515</t>
  </si>
  <si>
    <t>41Gero.516</t>
  </si>
  <si>
    <t>41Gero.517</t>
  </si>
  <si>
    <t>41Gero.518</t>
  </si>
  <si>
    <t>41Gero.519</t>
  </si>
  <si>
    <t>41Gero.520</t>
  </si>
  <si>
    <t>41Gero.521</t>
  </si>
  <si>
    <t>41Gero.522</t>
  </si>
  <si>
    <t>41Gero.523</t>
  </si>
  <si>
    <t>41Gero.526</t>
  </si>
  <si>
    <t>41Gero.527</t>
  </si>
  <si>
    <t>41Gero.528</t>
  </si>
  <si>
    <t>41Gero.529</t>
  </si>
  <si>
    <t>41Gero.530</t>
  </si>
  <si>
    <t>41Gero.531</t>
  </si>
  <si>
    <t>41Gero.532</t>
  </si>
  <si>
    <t>41Gero.533</t>
  </si>
  <si>
    <t>41Gero.534</t>
  </si>
  <si>
    <t>41Gero.535</t>
  </si>
  <si>
    <t>41Gero.536</t>
  </si>
  <si>
    <t>41Gero.537</t>
  </si>
  <si>
    <t>41Gero.538</t>
  </si>
  <si>
    <t>41Gero.539</t>
  </si>
  <si>
    <t>41Gero.540</t>
  </si>
  <si>
    <t>41Gero.541</t>
  </si>
  <si>
    <t>41Gero.542</t>
  </si>
  <si>
    <t>41Gero.543</t>
  </si>
  <si>
    <t>41Gero.544</t>
  </si>
  <si>
    <t>41Gero.545</t>
  </si>
  <si>
    <t>41Gero.546</t>
  </si>
  <si>
    <t>41Gero.547</t>
  </si>
  <si>
    <t>41Gero.548</t>
  </si>
  <si>
    <t>41Gero.549</t>
  </si>
  <si>
    <t>41Gero.550</t>
  </si>
  <si>
    <t>41Gero.551</t>
  </si>
  <si>
    <t>41Gero.552</t>
  </si>
  <si>
    <t>41Gero.553</t>
  </si>
  <si>
    <t>41Gero.554</t>
  </si>
  <si>
    <t>41Gero.555</t>
  </si>
  <si>
    <t>41Gero.556</t>
  </si>
  <si>
    <t>41Gero.557</t>
  </si>
  <si>
    <t>41Gero.558</t>
  </si>
  <si>
    <t>41Gero.559</t>
  </si>
  <si>
    <t>41Gero.560</t>
  </si>
  <si>
    <t>41Gero.561</t>
  </si>
  <si>
    <t>41Gero.562</t>
  </si>
  <si>
    <t>41Gero.563</t>
  </si>
  <si>
    <t>41Gero.564</t>
  </si>
  <si>
    <t>41Gero.565</t>
  </si>
  <si>
    <t>41Gero.566</t>
  </si>
  <si>
    <t>41Gero.567</t>
  </si>
  <si>
    <t>41Gero.568</t>
  </si>
  <si>
    <t>41Gero.569</t>
  </si>
  <si>
    <t>41Gero.570</t>
  </si>
  <si>
    <t>41Gero.571</t>
  </si>
  <si>
    <t>41Gero.572</t>
  </si>
  <si>
    <t>41Gero.573</t>
  </si>
  <si>
    <t>41Gero.574</t>
  </si>
  <si>
    <t>41Gero.575</t>
  </si>
  <si>
    <t>41Gero.576</t>
  </si>
  <si>
    <t>41Gero.577</t>
  </si>
  <si>
    <t>41Gero.578</t>
  </si>
  <si>
    <t>41Gero.579</t>
  </si>
  <si>
    <t>41Gero.580</t>
  </si>
  <si>
    <t>41Gero.581</t>
  </si>
  <si>
    <t>41Gero.582</t>
  </si>
  <si>
    <t>41Gero.583</t>
  </si>
  <si>
    <t>41Gero.584</t>
  </si>
  <si>
    <t>41Gero.585</t>
  </si>
  <si>
    <t>41Gero.586</t>
  </si>
  <si>
    <t>41Gero.587</t>
  </si>
  <si>
    <t>41Gero.588</t>
  </si>
  <si>
    <t>41Gero.589</t>
  </si>
  <si>
    <t>41Gero.590</t>
  </si>
  <si>
    <t>41Gero.591</t>
  </si>
  <si>
    <t>41Gero.592</t>
  </si>
  <si>
    <t>41Gero.593</t>
  </si>
  <si>
    <t>41Gero.594</t>
  </si>
  <si>
    <t>41Gero.595</t>
  </si>
  <si>
    <t>41Gero.596</t>
  </si>
  <si>
    <t>41Gero.597</t>
  </si>
  <si>
    <t>41Gero.598</t>
  </si>
  <si>
    <t>41Gero.599</t>
  </si>
  <si>
    <t>41Gero.600</t>
  </si>
  <si>
    <t>41Gero.601</t>
  </si>
  <si>
    <t>41Gero.602</t>
  </si>
  <si>
    <t>41Gero.603</t>
  </si>
  <si>
    <t>41Gero.604</t>
  </si>
  <si>
    <t>41Gero.605</t>
  </si>
  <si>
    <t>41Gero.606</t>
  </si>
  <si>
    <t>41Gero.607</t>
  </si>
  <si>
    <t>41Gero.608</t>
  </si>
  <si>
    <t>41Gero.609</t>
  </si>
  <si>
    <t>41Gero.610</t>
  </si>
  <si>
    <t>41Gero.611</t>
  </si>
  <si>
    <t>41Gero.612</t>
  </si>
  <si>
    <t>41Gero.613</t>
  </si>
  <si>
    <t>41Gero.614</t>
  </si>
  <si>
    <t>41Gero.615</t>
  </si>
  <si>
    <t>41Gero.616</t>
  </si>
  <si>
    <t>41Gero.617</t>
  </si>
  <si>
    <t>41Gero.618</t>
  </si>
  <si>
    <t>41Gero.619</t>
  </si>
  <si>
    <t>41Gero.620</t>
  </si>
  <si>
    <t>41Gero.621</t>
  </si>
  <si>
    <t>41Gero.622</t>
  </si>
  <si>
    <t>41Gero.623</t>
  </si>
  <si>
    <t>41Gero.624</t>
  </si>
  <si>
    <t>41Gero.625</t>
  </si>
  <si>
    <t>41Gero.627</t>
  </si>
  <si>
    <t>41Gero.628</t>
  </si>
  <si>
    <t>41Gero.629</t>
  </si>
  <si>
    <t>41Gero.630</t>
  </si>
  <si>
    <t>41Gero.631</t>
  </si>
  <si>
    <t>41Gero.632</t>
  </si>
  <si>
    <t>41Gero.633</t>
  </si>
  <si>
    <t>41Gero.634</t>
  </si>
  <si>
    <t>41Gero.635</t>
  </si>
  <si>
    <t>41Gero.636</t>
  </si>
  <si>
    <t>41Gero.637</t>
  </si>
  <si>
    <t>41Gero.638</t>
  </si>
  <si>
    <t>41Gero.639</t>
  </si>
  <si>
    <t>41Gero.640</t>
  </si>
  <si>
    <t>41Gero.641</t>
  </si>
  <si>
    <t>41Gero.642</t>
  </si>
  <si>
    <t>41Gero.643</t>
  </si>
  <si>
    <t>41Gero.644</t>
  </si>
  <si>
    <t>41Gero.645</t>
  </si>
  <si>
    <t>41Gero.646</t>
  </si>
  <si>
    <t>41Gero.647</t>
  </si>
  <si>
    <t>41Gero.648</t>
  </si>
  <si>
    <t>41Gero.649</t>
  </si>
  <si>
    <t>41Gero.650</t>
  </si>
  <si>
    <t>41Gero.651</t>
  </si>
  <si>
    <t>41Gero.652</t>
  </si>
  <si>
    <t>41Gero.653</t>
  </si>
  <si>
    <t>41Gero.654</t>
  </si>
  <si>
    <t>41Gero.655</t>
  </si>
  <si>
    <t>41Gero.656</t>
  </si>
  <si>
    <t>41Gero.657</t>
  </si>
  <si>
    <t>41Gero.658</t>
  </si>
  <si>
    <t>41Gero.659</t>
  </si>
  <si>
    <t>41Gero.660</t>
  </si>
  <si>
    <t>41Gero.661</t>
  </si>
  <si>
    <t>41Gero.662</t>
  </si>
  <si>
    <t>41Gero.663</t>
  </si>
  <si>
    <t>41Gero.664</t>
  </si>
  <si>
    <t>41Gero.665</t>
  </si>
  <si>
    <t>41Gero.666</t>
  </si>
  <si>
    <t>41Gero.667</t>
  </si>
  <si>
    <t>41Gero.668</t>
  </si>
  <si>
    <t>41Gero.669</t>
  </si>
  <si>
    <t>41Gero.670</t>
  </si>
  <si>
    <t>41Gero.671</t>
  </si>
  <si>
    <t>41Gero.672</t>
  </si>
  <si>
    <t>41Gero.673</t>
  </si>
  <si>
    <t>41Gero.674</t>
  </si>
  <si>
    <t>41Gero.675</t>
  </si>
  <si>
    <t>41Gero.676</t>
  </si>
  <si>
    <t>41Gero.677</t>
  </si>
  <si>
    <t>41Gero.678</t>
  </si>
  <si>
    <t>41Gero.679</t>
  </si>
  <si>
    <t>41Gero.680</t>
  </si>
  <si>
    <t>41Gero.681</t>
  </si>
  <si>
    <t>41Gero.682</t>
  </si>
  <si>
    <t>41Gero.683</t>
  </si>
  <si>
    <t>41Gero.684</t>
  </si>
  <si>
    <t>41Gero.685</t>
  </si>
  <si>
    <t>41Gero.686</t>
  </si>
  <si>
    <t>41Gero.687</t>
  </si>
  <si>
    <t>41Gero.688</t>
  </si>
  <si>
    <t>41Gero.689</t>
  </si>
  <si>
    <t>41Gero.690</t>
  </si>
  <si>
    <t>41Gero.691</t>
  </si>
  <si>
    <t>41Gero.692</t>
  </si>
  <si>
    <t>41Gero.693</t>
  </si>
  <si>
    <t>41Gero.694</t>
  </si>
  <si>
    <t>41Gero.695</t>
  </si>
  <si>
    <t>41Gero.696</t>
  </si>
  <si>
    <t>41Gero.697</t>
  </si>
  <si>
    <t>41Gero.698</t>
  </si>
  <si>
    <t>41Gero.699</t>
  </si>
  <si>
    <t>41Gero.700</t>
  </si>
  <si>
    <t>41Gero.701</t>
  </si>
  <si>
    <t>41Gero.702</t>
  </si>
  <si>
    <t>41Gero.703</t>
  </si>
  <si>
    <t>41Gero.704</t>
  </si>
  <si>
    <t>41Gero.705</t>
  </si>
  <si>
    <t>41Gero.706</t>
  </si>
  <si>
    <t>41Gero.707</t>
  </si>
  <si>
    <t>41Gero.708</t>
  </si>
  <si>
    <t>41Gero.709</t>
  </si>
  <si>
    <t>41Gero.710</t>
  </si>
  <si>
    <t>41Gero.711</t>
  </si>
  <si>
    <t>41Gero.712</t>
  </si>
  <si>
    <t>41Gero.713</t>
  </si>
  <si>
    <t>41Gero.714</t>
  </si>
  <si>
    <t>41Gero.715</t>
  </si>
  <si>
    <t>41Gero.716</t>
  </si>
  <si>
    <t>41Gero.717</t>
  </si>
  <si>
    <t>41Gero.718</t>
  </si>
  <si>
    <t>41Gero.719</t>
  </si>
  <si>
    <t>41Gero.720</t>
  </si>
  <si>
    <t>41Gero.721</t>
  </si>
  <si>
    <t>41Gero.722</t>
  </si>
  <si>
    <t>41Gero.723</t>
  </si>
  <si>
    <t>41Gero.724</t>
  </si>
  <si>
    <t>41Gero.725</t>
  </si>
  <si>
    <t>41Gero.726</t>
  </si>
  <si>
    <t>41Gero.727</t>
  </si>
  <si>
    <t>41Gero.728</t>
  </si>
  <si>
    <t>41Gero.729</t>
  </si>
  <si>
    <t>41Gero.730</t>
  </si>
  <si>
    <t>41Gero.731</t>
  </si>
  <si>
    <t>41Gero.732</t>
  </si>
  <si>
    <t>41Gero.733</t>
  </si>
  <si>
    <t>41Gero.734</t>
  </si>
  <si>
    <t>41Gero.735</t>
  </si>
  <si>
    <t>41Gero.736</t>
  </si>
  <si>
    <t>41Gero.737</t>
  </si>
  <si>
    <t>41Gero.738</t>
  </si>
  <si>
    <t>41Gero.739</t>
  </si>
  <si>
    <t>41Gero.740</t>
  </si>
  <si>
    <t>41Gero.741</t>
  </si>
  <si>
    <t>41Gero.742</t>
  </si>
  <si>
    <t>41Gero.743</t>
  </si>
  <si>
    <t>41Gero.744</t>
  </si>
  <si>
    <t>41Gero.745</t>
  </si>
  <si>
    <t>41Gero.746</t>
  </si>
  <si>
    <t>41Gero.747</t>
  </si>
  <si>
    <t>41Gero.748</t>
  </si>
  <si>
    <t>41Gero.749</t>
  </si>
  <si>
    <t>41Gero.750</t>
  </si>
  <si>
    <t>41Gero.751</t>
  </si>
  <si>
    <t>41Gero.752</t>
  </si>
  <si>
    <t>41Gero.753</t>
  </si>
  <si>
    <t>41Gero.754</t>
  </si>
  <si>
    <t>41Gero.755</t>
  </si>
  <si>
    <t>41Gero.756</t>
  </si>
  <si>
    <t>41Gero.757</t>
  </si>
  <si>
    <t>41Gero.758</t>
  </si>
  <si>
    <t>41Gero.759</t>
  </si>
  <si>
    <t>41Gero.760</t>
  </si>
  <si>
    <t>41Gero.761</t>
  </si>
  <si>
    <t>41Gero.762</t>
  </si>
  <si>
    <t>41Gero.763</t>
  </si>
  <si>
    <t>41Gero.764</t>
  </si>
  <si>
    <t>41Gero.765</t>
  </si>
  <si>
    <t>41Gero.766</t>
  </si>
  <si>
    <t>41Gero.767</t>
  </si>
  <si>
    <t>41Gero.768</t>
  </si>
  <si>
    <t>41Gero.769</t>
  </si>
  <si>
    <t>41Gero.770</t>
  </si>
  <si>
    <t>41Gero.771</t>
  </si>
  <si>
    <t>41Gero.772</t>
  </si>
  <si>
    <t>41Gero.773</t>
  </si>
  <si>
    <t>41Gero.774</t>
  </si>
  <si>
    <t>41Gero.775</t>
  </si>
  <si>
    <t>41Gero.776</t>
  </si>
  <si>
    <t>41Gero.777</t>
  </si>
  <si>
    <t>41Gero.778</t>
  </si>
  <si>
    <t>41Gero.779</t>
  </si>
  <si>
    <t>41Gero.780</t>
  </si>
  <si>
    <t>41Gero.781</t>
  </si>
  <si>
    <t>41Gero.782</t>
  </si>
  <si>
    <t>41Gero.783</t>
  </si>
  <si>
    <t>41Gero.784</t>
  </si>
  <si>
    <t>41Gero.787</t>
  </si>
  <si>
    <t>41Gero.788</t>
  </si>
  <si>
    <t>41Gero.789</t>
  </si>
  <si>
    <t>41Gero.790</t>
  </si>
  <si>
    <t>41Gero.791</t>
  </si>
  <si>
    <t>41Gero.792</t>
  </si>
  <si>
    <t>41Gero.793</t>
  </si>
  <si>
    <t>41Gero.794</t>
  </si>
  <si>
    <t>41Gero.795</t>
  </si>
  <si>
    <t>41Gero.796</t>
  </si>
  <si>
    <t>41Gero.797</t>
  </si>
  <si>
    <t>41Gero.798</t>
  </si>
  <si>
    <t>41Gero.799</t>
  </si>
  <si>
    <t>41Gero.800</t>
  </si>
  <si>
    <t>41Gero.801</t>
  </si>
  <si>
    <t>41Gero.802</t>
  </si>
  <si>
    <t>41Gero.803</t>
  </si>
  <si>
    <t>41Gero.804</t>
  </si>
  <si>
    <t>41Gero.805</t>
  </si>
  <si>
    <t>41Gero.806</t>
  </si>
  <si>
    <t>41Gero.807</t>
  </si>
  <si>
    <t>41Gero.808</t>
  </si>
  <si>
    <t>41Gero.809</t>
  </si>
  <si>
    <t>41Gero.810</t>
  </si>
  <si>
    <t>41Gero.811</t>
  </si>
  <si>
    <t>41Gero.812</t>
  </si>
  <si>
    <t>41Gero.813</t>
  </si>
  <si>
    <t>41Gero.814</t>
  </si>
  <si>
    <t>41Gero.815</t>
  </si>
  <si>
    <t>41Gero.816</t>
  </si>
  <si>
    <t>41Gero.817</t>
  </si>
  <si>
    <t>41Gero.818</t>
  </si>
  <si>
    <t>41Gero.819</t>
  </si>
  <si>
    <t>41Gero.820</t>
  </si>
  <si>
    <t>41Gero.821</t>
  </si>
  <si>
    <t>41Gero.822</t>
  </si>
  <si>
    <t>41Gero.823</t>
  </si>
  <si>
    <t>41Gero.824</t>
  </si>
  <si>
    <t>41Gero.825</t>
  </si>
  <si>
    <t>41Gero.826</t>
  </si>
  <si>
    <t>41Gero.827</t>
  </si>
  <si>
    <t>41Gero.828</t>
  </si>
  <si>
    <t>41Gero.829</t>
  </si>
  <si>
    <t>41Gero.830</t>
  </si>
  <si>
    <t>41Gero.831</t>
  </si>
  <si>
    <t>41Gero.832</t>
  </si>
  <si>
    <t>41Gero.833</t>
  </si>
  <si>
    <t>41Gero.834</t>
  </si>
  <si>
    <t>41Gero.835</t>
  </si>
  <si>
    <t>41Gero.836</t>
  </si>
  <si>
    <t>41Gero.837</t>
  </si>
  <si>
    <t>41Gero.838</t>
  </si>
  <si>
    <t>41Gero.839</t>
  </si>
  <si>
    <t>41Gero.840</t>
  </si>
  <si>
    <t>41Gero.841</t>
  </si>
  <si>
    <t>41Gero.842</t>
  </si>
  <si>
    <t>41Gero.843</t>
  </si>
  <si>
    <t>41Gero.844</t>
  </si>
  <si>
    <t>41Gero.845</t>
  </si>
  <si>
    <t>41Gero.846</t>
  </si>
  <si>
    <t>41Gero.847</t>
  </si>
  <si>
    <t>41Gero.848</t>
  </si>
  <si>
    <t>41Gero.849</t>
  </si>
  <si>
    <t>41Gero.850</t>
  </si>
  <si>
    <t>41Gero.851</t>
  </si>
  <si>
    <t>41Gero.852</t>
  </si>
  <si>
    <t>41Gero.853</t>
  </si>
  <si>
    <t>41Gero.854</t>
  </si>
  <si>
    <t>41Gero.855</t>
  </si>
  <si>
    <t>41Gero.856</t>
  </si>
  <si>
    <t>41Gero.857</t>
  </si>
  <si>
    <t>41Gero.858</t>
  </si>
  <si>
    <t>41Gero.859</t>
  </si>
  <si>
    <t>41Gero.860</t>
  </si>
  <si>
    <t>41Gero.861</t>
  </si>
  <si>
    <t>41Gero.862</t>
  </si>
  <si>
    <t>41Gero.864</t>
  </si>
  <si>
    <t>41Gero.865</t>
  </si>
  <si>
    <t>41Gero.866</t>
  </si>
  <si>
    <t>41Gero.867</t>
  </si>
  <si>
    <t>41Gero.868</t>
  </si>
  <si>
    <t>41Gero.869</t>
  </si>
  <si>
    <t>41Gero.870</t>
  </si>
  <si>
    <t>41Gero.871</t>
  </si>
  <si>
    <t>41Gero.872</t>
  </si>
  <si>
    <t>41Gero.873</t>
  </si>
  <si>
    <t>41Gero.874</t>
  </si>
  <si>
    <t>41Gero.875</t>
  </si>
  <si>
    <t>41Gero.876</t>
  </si>
  <si>
    <t>41Gero.877</t>
  </si>
  <si>
    <t>41Gero.878</t>
  </si>
  <si>
    <t>41Gero.879</t>
  </si>
  <si>
    <t>41Gero.880</t>
  </si>
  <si>
    <t>41Gero.881</t>
  </si>
  <si>
    <t>41Gero.882</t>
  </si>
  <si>
    <t>41Gero.883</t>
  </si>
  <si>
    <t>41Gero.884</t>
  </si>
  <si>
    <t>41Gero.885</t>
  </si>
  <si>
    <t>41Gero.886</t>
  </si>
  <si>
    <t>41Gero.887</t>
  </si>
  <si>
    <t>41Gero.888</t>
  </si>
  <si>
    <t>41Gero.889</t>
  </si>
  <si>
    <t>41Gero.890</t>
  </si>
  <si>
    <t>41Gero.891</t>
  </si>
  <si>
    <t>41Gero.892</t>
  </si>
  <si>
    <t>41Gero.893</t>
  </si>
  <si>
    <t>41Gero.894</t>
  </si>
  <si>
    <t>41Gero.895</t>
  </si>
  <si>
    <t>41Gero.896</t>
  </si>
  <si>
    <t>41Gero.897</t>
  </si>
  <si>
    <t>41Gero.898</t>
  </si>
  <si>
    <t>41Gero.899</t>
  </si>
  <si>
    <t>41Gero.900</t>
  </si>
  <si>
    <t>41Gero.901</t>
  </si>
  <si>
    <t>41Gero.902</t>
  </si>
  <si>
    <t>41Gero.903</t>
  </si>
  <si>
    <t>41Gero.904</t>
  </si>
  <si>
    <t>41Gero.905</t>
  </si>
  <si>
    <t>41Gero.906</t>
  </si>
  <si>
    <t>41Gero.907</t>
  </si>
  <si>
    <t>41Gero.908</t>
  </si>
  <si>
    <t>41Gero.909</t>
  </si>
  <si>
    <t>41Gero.910</t>
  </si>
  <si>
    <t>41Gero.911</t>
  </si>
  <si>
    <t>41Gero.912</t>
  </si>
  <si>
    <t>41Gero.913</t>
  </si>
  <si>
    <t>41Gero.914</t>
  </si>
  <si>
    <t>41Gero.915</t>
  </si>
  <si>
    <t>41Gero.916</t>
  </si>
  <si>
    <t>41Gero.917</t>
  </si>
  <si>
    <t>41Gero.918</t>
  </si>
  <si>
    <t>41Gero.919</t>
  </si>
  <si>
    <t>41Gero.920</t>
  </si>
  <si>
    <t>41Gero.921</t>
  </si>
  <si>
    <t>41Gero.922</t>
  </si>
  <si>
    <t>41Gero.923</t>
  </si>
  <si>
    <t>41Gero.924</t>
  </si>
  <si>
    <t>41Gero.925</t>
  </si>
  <si>
    <t>41Gero.929</t>
  </si>
  <si>
    <t>41Gero.930</t>
  </si>
  <si>
    <t>41Gero.931</t>
  </si>
  <si>
    <t>41Gero.932</t>
  </si>
  <si>
    <t>41Gero.933</t>
  </si>
  <si>
    <t>41Gero.934</t>
  </si>
  <si>
    <t>41Gero.935</t>
  </si>
  <si>
    <t>41Gero.936</t>
  </si>
  <si>
    <t>41Gero.937</t>
  </si>
  <si>
    <t>41Gero.938</t>
  </si>
  <si>
    <t>41Gero.939</t>
  </si>
  <si>
    <t>41Gero.940</t>
  </si>
  <si>
    <t>41Gero.941</t>
  </si>
  <si>
    <t>41Gero.942</t>
  </si>
  <si>
    <t>41Gero.943</t>
  </si>
  <si>
    <t>41Gero.944</t>
  </si>
  <si>
    <t>41Gero.945</t>
  </si>
  <si>
    <t>41Gero.946</t>
  </si>
  <si>
    <t>41Gero.947</t>
  </si>
  <si>
    <t>41Gero.948</t>
  </si>
  <si>
    <t>41Gero.949</t>
  </si>
  <si>
    <t>41Gero.950</t>
  </si>
  <si>
    <t>41Gero.951</t>
  </si>
  <si>
    <t>41Gero.952</t>
  </si>
  <si>
    <t>41Gero.953</t>
  </si>
  <si>
    <t>41Gero.954</t>
  </si>
  <si>
    <t>41Gero.955</t>
  </si>
  <si>
    <t>41Gero.956</t>
  </si>
  <si>
    <t>41Gero.957</t>
  </si>
  <si>
    <t>41Gero.958</t>
  </si>
  <si>
    <t>41Gero.959</t>
  </si>
  <si>
    <t>41Gero.960</t>
  </si>
  <si>
    <t>41Gero.961</t>
  </si>
  <si>
    <t>41Gero.962</t>
  </si>
  <si>
    <t>41Gero.963</t>
  </si>
  <si>
    <t>41Gero.964</t>
  </si>
  <si>
    <t>41Gero.965</t>
  </si>
  <si>
    <t>41Gero.966</t>
  </si>
  <si>
    <t>41Gero.967</t>
  </si>
  <si>
    <t>41Gero.968</t>
  </si>
  <si>
    <t>41Gero.969</t>
  </si>
  <si>
    <t>41Gero.970</t>
  </si>
  <si>
    <t>41Gero.971</t>
  </si>
  <si>
    <t>41Gero.972</t>
  </si>
  <si>
    <t>41Gero.973</t>
  </si>
  <si>
    <t>41Gero.974</t>
  </si>
  <si>
    <t>41Gero.975</t>
  </si>
  <si>
    <t>41Gero.976</t>
  </si>
  <si>
    <t>41Gero.977</t>
  </si>
  <si>
    <t>41Gero.978</t>
  </si>
  <si>
    <t>41Gero.979</t>
  </si>
  <si>
    <t>41Gero.980</t>
  </si>
  <si>
    <t>41Gero.981</t>
  </si>
  <si>
    <t>41Gero.982</t>
  </si>
  <si>
    <t>41Gero.983</t>
  </si>
  <si>
    <t>41Gero.984</t>
  </si>
  <si>
    <t>41Gero.985</t>
  </si>
  <si>
    <t>41Gero.986</t>
  </si>
  <si>
    <t>41Gero.987</t>
  </si>
  <si>
    <t>41Gero.988</t>
  </si>
  <si>
    <t>41Gero.989</t>
  </si>
  <si>
    <t>41Gero.990</t>
  </si>
  <si>
    <t>41Gero.991</t>
  </si>
  <si>
    <t>41Gero.992</t>
  </si>
  <si>
    <t>41Gero.993</t>
  </si>
  <si>
    <t>41Gero.994</t>
  </si>
  <si>
    <t>41Gero.995</t>
  </si>
  <si>
    <t>41Gero.996</t>
  </si>
  <si>
    <t>41Gero.997</t>
  </si>
  <si>
    <t>41Gero.998</t>
  </si>
  <si>
    <t>41Gero.999</t>
  </si>
  <si>
    <t>41Gero.1000</t>
  </si>
  <si>
    <t>41Gero.1001</t>
  </si>
  <si>
    <t>41Gero.1002</t>
  </si>
  <si>
    <t>41Gero.1003</t>
  </si>
  <si>
    <t>41Gero.1004</t>
  </si>
  <si>
    <t>41Gero.1005</t>
  </si>
  <si>
    <t>41Gero.1006</t>
  </si>
  <si>
    <t>41Gero.1007</t>
  </si>
  <si>
    <t>41Gero.1008</t>
  </si>
  <si>
    <t>41Gero.1009</t>
  </si>
  <si>
    <t>41Gero.1010</t>
  </si>
  <si>
    <t>41Gero.1011</t>
  </si>
  <si>
    <t>41Gero.1012</t>
  </si>
  <si>
    <t>41Gero.1013</t>
  </si>
  <si>
    <t>41Gero.1014</t>
  </si>
  <si>
    <t>41Gero.1015</t>
  </si>
  <si>
    <t>41Gero.1016</t>
  </si>
  <si>
    <t>41Gero.1017</t>
  </si>
  <si>
    <t>41Gero.1018</t>
  </si>
  <si>
    <t>41Gero.1019</t>
  </si>
  <si>
    <t>41Gero.1021</t>
  </si>
  <si>
    <t>41Gero.1022</t>
  </si>
  <si>
    <t>41Gero.1023</t>
  </si>
  <si>
    <t>41Gero.1024</t>
  </si>
  <si>
    <t>41Gero.1025</t>
  </si>
  <si>
    <t>41Gero.1026</t>
  </si>
  <si>
    <t>41Gero.1027</t>
  </si>
  <si>
    <t>41Gero.1028</t>
  </si>
  <si>
    <t>41Gero.1029</t>
  </si>
  <si>
    <t>41Gero.1030</t>
  </si>
  <si>
    <t>41Gero.1031</t>
  </si>
  <si>
    <t>41Gero.1032</t>
  </si>
  <si>
    <t>41Gero.1033</t>
  </si>
  <si>
    <t>41Gero.1034</t>
  </si>
  <si>
    <t>41Gero.1035</t>
  </si>
  <si>
    <t>41Gero.1036</t>
  </si>
  <si>
    <t>41Gero.1037</t>
  </si>
  <si>
    <t>41Gero.1038</t>
  </si>
  <si>
    <t>41Gero.1039</t>
  </si>
  <si>
    <t>41Gero.1040</t>
  </si>
  <si>
    <t>41Gero.1041</t>
  </si>
  <si>
    <t>41Gero.1042</t>
  </si>
  <si>
    <t>41Gero.1043</t>
  </si>
  <si>
    <t>41Gero.1044</t>
  </si>
  <si>
    <t>41Gero.1045</t>
  </si>
  <si>
    <t>41Gero.1046</t>
  </si>
  <si>
    <t>41Gero.1047</t>
  </si>
  <si>
    <t>41Gero.1048</t>
  </si>
  <si>
    <t>41Gero.1049</t>
  </si>
  <si>
    <t>41Gero.1050</t>
  </si>
  <si>
    <t>41Gero.1051</t>
  </si>
  <si>
    <t>41Gero.1052</t>
  </si>
  <si>
    <t>41Gero.1053</t>
  </si>
  <si>
    <t>41Gero.1054</t>
  </si>
  <si>
    <t>41Gero.1055</t>
  </si>
  <si>
    <t>41Gero.1056</t>
  </si>
  <si>
    <t>41Gero.1057</t>
  </si>
  <si>
    <t>41Gero.1058</t>
  </si>
  <si>
    <t>41Gero.1059</t>
  </si>
  <si>
    <t>41Gero.1060</t>
  </si>
  <si>
    <t>41Gero.1061</t>
  </si>
  <si>
    <t>41Gero.1062</t>
  </si>
  <si>
    <t>41Gero.1063</t>
  </si>
  <si>
    <t>41Gero.1064</t>
  </si>
  <si>
    <t>41Gero.1065</t>
  </si>
  <si>
    <t>41Gero.1066</t>
  </si>
  <si>
    <t>41Gero.1067</t>
  </si>
  <si>
    <t>41Gero.1068</t>
  </si>
  <si>
    <t>41Gero.1069</t>
  </si>
  <si>
    <t>41Gero.1070</t>
  </si>
  <si>
    <t>41Gero.1071</t>
  </si>
  <si>
    <t>41Gero.1072</t>
  </si>
  <si>
    <t>41Gero.1073</t>
  </si>
  <si>
    <t>41Gero.1074</t>
  </si>
  <si>
    <t>41Gero.1075</t>
  </si>
  <si>
    <t>41Gero.1076</t>
  </si>
  <si>
    <t>41Gero.1077</t>
  </si>
  <si>
    <t>41Gero.1078</t>
  </si>
  <si>
    <t>41Gero.1079</t>
  </si>
  <si>
    <t>41Gero.1080</t>
  </si>
  <si>
    <t>41Gero.1081</t>
  </si>
  <si>
    <t>41Gero.1082</t>
  </si>
  <si>
    <t>41Gero.1083</t>
  </si>
  <si>
    <t>41Gero.1084</t>
  </si>
  <si>
    <t>41Gero.1085</t>
  </si>
  <si>
    <t>41Gero.1086</t>
  </si>
  <si>
    <t>41Gero.1087</t>
  </si>
  <si>
    <t>41Gero.1088</t>
  </si>
  <si>
    <t>41Gero.1089</t>
  </si>
  <si>
    <t>41Gero.1090</t>
  </si>
  <si>
    <t>41Gero.1091</t>
  </si>
  <si>
    <t>41Gero.1092</t>
  </si>
  <si>
    <t>41Gero.1093</t>
  </si>
  <si>
    <t>41Gero.1094</t>
  </si>
  <si>
    <t>41Gero.1095</t>
  </si>
  <si>
    <t>41Gero.1096</t>
  </si>
  <si>
    <t>41Gero.1097</t>
  </si>
  <si>
    <t>41Gero.1098</t>
  </si>
  <si>
    <t>41Gero.1099</t>
  </si>
  <si>
    <t>41Gero.1100</t>
  </si>
  <si>
    <t>41Gero.1101</t>
  </si>
  <si>
    <t>41Gero.1102</t>
  </si>
  <si>
    <t>41Gero.1103</t>
  </si>
  <si>
    <t>41Gero.1104</t>
  </si>
  <si>
    <t>41Gero.1105</t>
  </si>
  <si>
    <t>41Gero.1106</t>
  </si>
  <si>
    <t>41Gero.1107</t>
  </si>
  <si>
    <t>41Gero.1108</t>
  </si>
  <si>
    <t>69HeJo.1</t>
  </si>
  <si>
    <t>69HeJo.2</t>
  </si>
  <si>
    <t>69HeJo.3</t>
  </si>
  <si>
    <t>69HeJo.4</t>
  </si>
  <si>
    <t>69HeJo.5</t>
  </si>
  <si>
    <t>69HeJo.6</t>
  </si>
  <si>
    <t>69HeJo.7</t>
  </si>
  <si>
    <t>69HeJo.8</t>
  </si>
  <si>
    <t>69HeJo.9</t>
  </si>
  <si>
    <t>69HeJo.10</t>
  </si>
  <si>
    <t>69HeJo.11</t>
  </si>
  <si>
    <t>69HeJo.12</t>
  </si>
  <si>
    <t>69HeJo.13</t>
  </si>
  <si>
    <t>69HeJo.15</t>
  </si>
  <si>
    <t>69HeJo.16</t>
  </si>
  <si>
    <t>69HeJo.17</t>
  </si>
  <si>
    <t>69HeJo.18</t>
  </si>
  <si>
    <t>69HeJo.19</t>
  </si>
  <si>
    <t>69HeJo.20</t>
  </si>
  <si>
    <t>69HeJo.21</t>
  </si>
  <si>
    <t>69HeJo.22</t>
  </si>
  <si>
    <t>69HeJo.23</t>
  </si>
  <si>
    <t>69HeJo.24</t>
  </si>
  <si>
    <t>69HeJo.25</t>
  </si>
  <si>
    <t>69HeJo.26</t>
  </si>
  <si>
    <t>69HeJo.27</t>
  </si>
  <si>
    <t>69HeJo.28</t>
  </si>
  <si>
    <t>69HeJo.29</t>
  </si>
  <si>
    <t>69HeJo.30</t>
  </si>
  <si>
    <t>69HeJo.31</t>
  </si>
  <si>
    <t>69HeJo.32</t>
  </si>
  <si>
    <t>69HeJo.33</t>
  </si>
  <si>
    <t>69HeJo.34</t>
  </si>
  <si>
    <t>69HeJo.35</t>
  </si>
  <si>
    <t>69HeJo.36</t>
  </si>
  <si>
    <t>69HeJo.37</t>
  </si>
  <si>
    <t>69HeJo.38</t>
  </si>
  <si>
    <t>69HeJo.39</t>
  </si>
  <si>
    <t>69HeJo.40</t>
  </si>
  <si>
    <t>69HeJo.41</t>
  </si>
  <si>
    <t>69HeJo.42</t>
  </si>
  <si>
    <t>69HeJo.43</t>
  </si>
  <si>
    <t>69HeJo.44</t>
  </si>
  <si>
    <t>69HeJo.45</t>
  </si>
  <si>
    <t>69HeJo.46</t>
  </si>
  <si>
    <t>69HeJo.47</t>
  </si>
  <si>
    <t>69HeJo.48</t>
  </si>
  <si>
    <t>69HeJo.49</t>
  </si>
  <si>
    <t>69HeJo.50</t>
  </si>
  <si>
    <t>69HeJo.51</t>
  </si>
  <si>
    <t>69HeJo.52</t>
  </si>
  <si>
    <t>69HeJo.53</t>
  </si>
  <si>
    <t>69HeJo.54</t>
  </si>
  <si>
    <t>69HeJo.55</t>
  </si>
  <si>
    <t>69HeJo.56</t>
  </si>
  <si>
    <t>69HeJo.57</t>
  </si>
  <si>
    <t>69HeJo.58</t>
  </si>
  <si>
    <t>69HeJo.59</t>
  </si>
  <si>
    <t>69HeJo.60</t>
  </si>
  <si>
    <t>69HeJo.61</t>
  </si>
  <si>
    <t>69HeJo.62</t>
  </si>
  <si>
    <t>69HeJo.63</t>
  </si>
  <si>
    <t>69HeJo.64</t>
  </si>
  <si>
    <t>69HeJo.65</t>
  </si>
  <si>
    <t>69HeJo.66</t>
  </si>
  <si>
    <t>69HeJo.67</t>
  </si>
  <si>
    <t>69HeJo.69</t>
  </si>
  <si>
    <t>69HeJo.70</t>
  </si>
  <si>
    <t>69HeJo.71</t>
  </si>
  <si>
    <t>69HeJo.72</t>
  </si>
  <si>
    <t>69HeJo.73</t>
  </si>
  <si>
    <t>69HeJo.74</t>
  </si>
  <si>
    <t>69HeJo.75</t>
  </si>
  <si>
    <t>69HeJo.76</t>
  </si>
  <si>
    <t>69HeJo.77</t>
  </si>
  <si>
    <t>69HeJo.79</t>
  </si>
  <si>
    <t>69HeJo.80</t>
  </si>
  <si>
    <t>69HeJo.82</t>
  </si>
  <si>
    <t>69HeJo.83</t>
  </si>
  <si>
    <t>69HeJo.84</t>
  </si>
  <si>
    <t>69HeJo.85</t>
  </si>
  <si>
    <t>69HeJo.86</t>
  </si>
  <si>
    <t>69HeJo.87</t>
  </si>
  <si>
    <t>69HeJo.88</t>
  </si>
  <si>
    <t>69HeJo.89</t>
  </si>
  <si>
    <t>69HeJo.90</t>
  </si>
  <si>
    <t>69HeJo.91</t>
  </si>
  <si>
    <t>69HeJo.93</t>
  </si>
  <si>
    <t>69HeJo.94</t>
  </si>
  <si>
    <t>69HeJo.95</t>
  </si>
  <si>
    <t>69HeJo.96</t>
  </si>
  <si>
    <t>69HeJo.97</t>
  </si>
  <si>
    <t>69HeJo.98</t>
  </si>
  <si>
    <t>69HeJo.99</t>
  </si>
  <si>
    <t>69HeJo.100</t>
  </si>
  <si>
    <t>69HeJo.101</t>
  </si>
  <si>
    <t>69HeJo.102</t>
  </si>
  <si>
    <t>69HeJo.103</t>
  </si>
  <si>
    <t>69HeJo.104</t>
  </si>
  <si>
    <t>69HeJo.105</t>
  </si>
  <si>
    <t>69HeJo.107</t>
  </si>
  <si>
    <t>69HeJo.108</t>
  </si>
  <si>
    <t>69HeJo.109</t>
  </si>
  <si>
    <t>69HeJo.110</t>
  </si>
  <si>
    <t>69HeJo.111</t>
  </si>
  <si>
    <t>69HeJo.112</t>
  </si>
  <si>
    <t>69HeJo.113</t>
  </si>
  <si>
    <t>69HeJo.114</t>
  </si>
  <si>
    <t>69HeJo.116</t>
  </si>
  <si>
    <t>69HeJo.117</t>
  </si>
  <si>
    <t>69HeJo.118</t>
  </si>
  <si>
    <t>69HeJo.119</t>
  </si>
  <si>
    <t>69HeJo.120</t>
  </si>
  <si>
    <t>69HeJo.121</t>
  </si>
  <si>
    <t>69HeJo.122</t>
  </si>
  <si>
    <t>69HeJo.123</t>
  </si>
  <si>
    <t>69HeJo.124</t>
  </si>
  <si>
    <t>69HeJo.125</t>
  </si>
  <si>
    <t>69HeJo.126</t>
  </si>
  <si>
    <t>69HeJo.127</t>
  </si>
  <si>
    <t>69HeJo.128</t>
  </si>
  <si>
    <t>69HeJo.129</t>
  </si>
  <si>
    <t>69HeJo.130</t>
  </si>
  <si>
    <t>69HeJo.131</t>
  </si>
  <si>
    <t>69HeJo.132</t>
  </si>
  <si>
    <t>69HeJo.133</t>
  </si>
  <si>
    <t>69HeJo.134</t>
  </si>
  <si>
    <t>69HeJo.135</t>
  </si>
  <si>
    <t>69HeJo.136</t>
  </si>
  <si>
    <t>69HeJo.137</t>
  </si>
  <si>
    <t>69HeJo.138</t>
  </si>
  <si>
    <t>69HeJo.139</t>
  </si>
  <si>
    <t>69HeJo.140</t>
  </si>
  <si>
    <t>69HeJo.141</t>
  </si>
  <si>
    <t>69HeJo.142</t>
  </si>
  <si>
    <t>69HeJo.143</t>
  </si>
  <si>
    <t>69HeJo.144</t>
  </si>
  <si>
    <t>69HeJo.145</t>
  </si>
  <si>
    <t>69HeJo.146</t>
  </si>
  <si>
    <t>69HeJo.147</t>
  </si>
  <si>
    <t>69HeJo.149</t>
  </si>
  <si>
    <t>69HeJo.150</t>
  </si>
  <si>
    <t>87Bernath.1</t>
  </si>
  <si>
    <t>87Bernath.2</t>
  </si>
  <si>
    <t>87Bernath.3</t>
  </si>
  <si>
    <t>87Bernath.4</t>
  </si>
  <si>
    <t>87Bernath.5</t>
  </si>
  <si>
    <t>87Bernath.6</t>
  </si>
  <si>
    <t>87Bernath.7</t>
  </si>
  <si>
    <t>87Bernath.8</t>
  </si>
  <si>
    <t>87Bernath.9</t>
  </si>
  <si>
    <t>87Bernath.10</t>
  </si>
  <si>
    <t>87Bernath.11</t>
  </si>
  <si>
    <t>87Bernath.12</t>
  </si>
  <si>
    <t>87Bernath.13</t>
  </si>
  <si>
    <t>87Bernath.14</t>
  </si>
  <si>
    <t>87Bernath.15</t>
  </si>
  <si>
    <t>87Bernath.16</t>
  </si>
  <si>
    <t>87Bernath.17</t>
  </si>
  <si>
    <t>87Bernath.18</t>
  </si>
  <si>
    <t>87Bernath.19</t>
  </si>
  <si>
    <t>87Bernath.20</t>
  </si>
  <si>
    <t>87Bernath.21</t>
  </si>
  <si>
    <t>87Bernath.22</t>
  </si>
  <si>
    <t>87Bernath.23</t>
  </si>
  <si>
    <t>87Bernath.24</t>
  </si>
  <si>
    <t>87Bernath.25</t>
  </si>
  <si>
    <t>87Bernath.26</t>
  </si>
  <si>
    <t>87Bernath.27</t>
  </si>
  <si>
    <t>87Bernath.28</t>
  </si>
  <si>
    <t>87Bernath.29</t>
  </si>
  <si>
    <t>87Bernath.30</t>
  </si>
  <si>
    <t>87Bernath.31</t>
  </si>
  <si>
    <t>87Bernath.32</t>
  </si>
  <si>
    <t>87Bernath.33</t>
  </si>
  <si>
    <t>87Bernath.34</t>
  </si>
  <si>
    <t>87Bernath.35</t>
  </si>
  <si>
    <t>87Bernath.36</t>
  </si>
  <si>
    <t>87Bernath.37</t>
  </si>
  <si>
    <t>87Bernath.38</t>
  </si>
  <si>
    <t>87Bernath.39</t>
  </si>
  <si>
    <t>87Bernath.40</t>
  </si>
  <si>
    <t>87Bernath.41</t>
  </si>
  <si>
    <t>87Bernath.42</t>
  </si>
  <si>
    <t>87Bernath.43</t>
  </si>
  <si>
    <t>87Bernath.44</t>
  </si>
  <si>
    <t>87Bernath.45</t>
  </si>
  <si>
    <t>87Bernath.46</t>
  </si>
  <si>
    <t>87Bernath.47</t>
  </si>
  <si>
    <t>87Bernath.48</t>
  </si>
  <si>
    <t>87Bernath.49</t>
  </si>
  <si>
    <t>87Bernath.50</t>
  </si>
  <si>
    <t>87Bernath.51</t>
  </si>
  <si>
    <t>87Bernath.52</t>
  </si>
  <si>
    <t>87Bernath.53</t>
  </si>
  <si>
    <t>87Bernath.54</t>
  </si>
  <si>
    <t>87Bernath.55</t>
  </si>
  <si>
    <t>87Bernath.56</t>
  </si>
  <si>
    <t>87Bernath.57</t>
  </si>
  <si>
    <t>87Bernath.58</t>
  </si>
  <si>
    <t>87Bernath.59</t>
  </si>
  <si>
    <t>87Bernath.60</t>
  </si>
  <si>
    <t>87Bernath.61</t>
  </si>
  <si>
    <t>87Bernath.62</t>
  </si>
  <si>
    <t>87Bernath.63</t>
  </si>
  <si>
    <t>87Bernath.64</t>
  </si>
  <si>
    <t>87Bernath.65</t>
  </si>
  <si>
    <t>87Bernath.66</t>
  </si>
  <si>
    <t>87Bernath.67</t>
  </si>
  <si>
    <t>87Bernath.68</t>
  </si>
  <si>
    <t>87Bernath.69</t>
  </si>
  <si>
    <t>87Bernath.70</t>
  </si>
  <si>
    <t>87Bernath.71</t>
  </si>
  <si>
    <t>87Bernath.72</t>
  </si>
  <si>
    <t>87Bernath.73</t>
  </si>
  <si>
    <t>87Bernath.74</t>
  </si>
  <si>
    <t>87Bernath.75</t>
  </si>
  <si>
    <t>87Bernath.76</t>
  </si>
  <si>
    <t>87Bernath.77</t>
  </si>
  <si>
    <t>87Bernath.78</t>
  </si>
  <si>
    <t>87Bernath.79</t>
  </si>
  <si>
    <t>87Bernath.80</t>
  </si>
  <si>
    <t>87Bernath.81</t>
  </si>
  <si>
    <t>87Bernath.82</t>
  </si>
  <si>
    <t>87Bernath.83</t>
  </si>
  <si>
    <t>87Bernath.84</t>
  </si>
  <si>
    <t>87Bernath.85</t>
  </si>
  <si>
    <t>87Bernath.86</t>
  </si>
  <si>
    <t>87Bernath.87</t>
  </si>
  <si>
    <t>87Bernath.88</t>
  </si>
  <si>
    <t>87Bernath.89</t>
  </si>
  <si>
    <t>87Bernath.90</t>
  </si>
  <si>
    <t>87Bernath.91</t>
  </si>
  <si>
    <t>87Bernath.92</t>
  </si>
  <si>
    <t>87Bernath.93</t>
  </si>
  <si>
    <t>87Bernath.94</t>
  </si>
  <si>
    <t>87Bernath.95</t>
  </si>
  <si>
    <t>87Bernath.96</t>
  </si>
  <si>
    <t>87Bernath.97</t>
  </si>
  <si>
    <t>87Bernath.98</t>
  </si>
  <si>
    <t>87Bernath.99</t>
  </si>
  <si>
    <t>87Bernath.100</t>
  </si>
  <si>
    <t>87Bernath.101</t>
  </si>
  <si>
    <t>87Bernath.102</t>
  </si>
  <si>
    <t>87Bernath.103</t>
  </si>
  <si>
    <t>87Bernath.104</t>
  </si>
  <si>
    <t>87Bernath.105</t>
  </si>
  <si>
    <t>87Bernath.106</t>
  </si>
  <si>
    <t>87Bernath.107</t>
  </si>
  <si>
    <t>87Bernath.108</t>
  </si>
  <si>
    <t>87Bernath.109</t>
  </si>
  <si>
    <t>87Bernath.110</t>
  </si>
  <si>
    <t>87Bernath.111</t>
  </si>
  <si>
    <t>87Bernath.112</t>
  </si>
  <si>
    <t>87Bernath.113</t>
  </si>
  <si>
    <t>87Bernath.114</t>
  </si>
  <si>
    <t>87Bernath.115</t>
  </si>
  <si>
    <t>87Bernath.116</t>
  </si>
  <si>
    <t>87Bernath.117</t>
  </si>
  <si>
    <t>87Bernath.118</t>
  </si>
  <si>
    <t>87Bernath.119</t>
  </si>
  <si>
    <t>87Bernath.120</t>
  </si>
  <si>
    <t>87Bernath.121</t>
  </si>
  <si>
    <t>87Bernath.122</t>
  </si>
  <si>
    <t>87Bernath.123</t>
  </si>
  <si>
    <t>87Bernath.124</t>
  </si>
  <si>
    <t>87Bernath.125</t>
  </si>
  <si>
    <t>87Bernath.126</t>
  </si>
  <si>
    <t>87Bernath.127</t>
  </si>
  <si>
    <t>87Bernath.128</t>
  </si>
  <si>
    <t>87Bernath.129</t>
  </si>
  <si>
    <t>87Bernath.130</t>
  </si>
  <si>
    <t>87Bernath.131</t>
  </si>
  <si>
    <t>87Bernath.132</t>
  </si>
  <si>
    <t>87Bernath.133</t>
  </si>
  <si>
    <t>87Bernath.134</t>
  </si>
  <si>
    <t>87Bernath.135</t>
  </si>
  <si>
    <t>87Bernath.136</t>
  </si>
  <si>
    <t>87Bernath.137</t>
  </si>
  <si>
    <t>87Bernath.138</t>
  </si>
  <si>
    <t>87Bernath.139</t>
  </si>
  <si>
    <t>87Bernath.140</t>
  </si>
  <si>
    <t>87Bernath.141</t>
  </si>
  <si>
    <t>87Bernath.142</t>
  </si>
  <si>
    <t>87Bernath.143</t>
  </si>
  <si>
    <t>87Bernath.144</t>
  </si>
  <si>
    <t>87Bernath.145</t>
  </si>
  <si>
    <t>87Bernath.147</t>
  </si>
  <si>
    <t>87Bernath.148</t>
  </si>
  <si>
    <t>87Bernath.149</t>
  </si>
  <si>
    <t>87Bernath.150</t>
  </si>
  <si>
    <t>87Bernath.151</t>
  </si>
  <si>
    <t>87Bernath.152</t>
  </si>
  <si>
    <t>87Bernath.153</t>
  </si>
  <si>
    <t>87Bernath.154</t>
  </si>
  <si>
    <t>87Bernath.155</t>
  </si>
  <si>
    <t>87Bernath.156</t>
  </si>
  <si>
    <t>87Bernath.157</t>
  </si>
  <si>
    <t>87Bernath.158</t>
  </si>
  <si>
    <t>87Bernath.159</t>
  </si>
  <si>
    <t>87Bernath.160</t>
  </si>
  <si>
    <t>87Bernath.161</t>
  </si>
  <si>
    <t>87Bernath.162</t>
  </si>
  <si>
    <t>87Bernath.163</t>
  </si>
  <si>
    <t>87Bernath.164</t>
  </si>
  <si>
    <t>87Bernath.165</t>
  </si>
  <si>
    <t>87Bernath.166</t>
  </si>
  <si>
    <t>87Bernath.167</t>
  </si>
  <si>
    <t>87Bernath.168</t>
  </si>
  <si>
    <t>87Bernath.169</t>
  </si>
  <si>
    <t>87Bernath.170</t>
  </si>
  <si>
    <t>87Bernath.171</t>
  </si>
  <si>
    <t>87Bernath.172</t>
  </si>
  <si>
    <t>87Bernath.173</t>
  </si>
  <si>
    <t>87Bernath.174</t>
  </si>
  <si>
    <t>87Bernath.175</t>
  </si>
  <si>
    <t>87Bernath.176</t>
  </si>
  <si>
    <t>87Bernath.177</t>
  </si>
  <si>
    <t>87Bernath.178</t>
  </si>
  <si>
    <t>87Bernath.179</t>
  </si>
  <si>
    <t>87Bernath.180</t>
  </si>
  <si>
    <t>87Bernath.181</t>
  </si>
  <si>
    <t>87Bernath.182</t>
  </si>
  <si>
    <t>87Bernath.183</t>
  </si>
  <si>
    <t>95Zachwiej_C.1</t>
  </si>
  <si>
    <t>95Zachwiej_C.2</t>
  </si>
  <si>
    <t>95Zachwiej_C.3</t>
  </si>
  <si>
    <t>95Zachwiej_C.4</t>
  </si>
  <si>
    <t>95Zachwiej_C.5</t>
  </si>
  <si>
    <t>95Zachwiej_C.6</t>
  </si>
  <si>
    <t>95Zachwiej_C.7</t>
  </si>
  <si>
    <t>95Zachwiej_C.8</t>
  </si>
  <si>
    <t>95Zachwiej_C.9</t>
  </si>
  <si>
    <t>95Zachwiej_C.10</t>
  </si>
  <si>
    <t>95Zachwiej_C.11</t>
  </si>
  <si>
    <t>95Zachwiej_C.12</t>
  </si>
  <si>
    <t>95Zachwiej_C.13</t>
  </si>
  <si>
    <t>95Zachwiej_C.14</t>
  </si>
  <si>
    <t>95Zachwiej_C.15</t>
  </si>
  <si>
    <t>95Zachwiej_C.16</t>
  </si>
  <si>
    <t>95Zachwiej_C.17</t>
  </si>
  <si>
    <t>95Zachwiej_C.18</t>
  </si>
  <si>
    <t>95Zachwiej_C.19</t>
  </si>
  <si>
    <t>95Zachwiej_C.20</t>
  </si>
  <si>
    <t>95Zachwiej_C.21</t>
  </si>
  <si>
    <t>95Zachwiej_C.22</t>
  </si>
  <si>
    <t>95Zachwiej_C.23</t>
  </si>
  <si>
    <t>95Zachwiej_C.24</t>
  </si>
  <si>
    <t>95Zachwiej_C.25</t>
  </si>
  <si>
    <t>95Zachwiej_C.26</t>
  </si>
  <si>
    <t>95Zachwiej_C.27</t>
  </si>
  <si>
    <t>95Zachwiej_C.28</t>
  </si>
  <si>
    <t>95Zachwiej_C.29</t>
  </si>
  <si>
    <t>95Zachwiej_C.30</t>
  </si>
  <si>
    <t>95Zachwiej_C.31</t>
  </si>
  <si>
    <t>95Zachwiej_C.32</t>
  </si>
  <si>
    <t>95Zachwiej_C.33</t>
  </si>
  <si>
    <t>95Zachwiej_C.34</t>
  </si>
  <si>
    <t>95Zachwiej_C.35</t>
  </si>
  <si>
    <t>95Zachwiej_C.36</t>
  </si>
  <si>
    <t>95Zachwiej_C.37</t>
  </si>
  <si>
    <t>95Zachwiej_C.38</t>
  </si>
  <si>
    <t>95Zachwiej_C.39</t>
  </si>
  <si>
    <t>95Zachwiej_C.40</t>
  </si>
  <si>
    <t>95Zachwiej_C.41</t>
  </si>
  <si>
    <t>95Zachwiej_C.42</t>
  </si>
  <si>
    <t>95Zachwiej_C.43</t>
  </si>
  <si>
    <t>95Zachwiej_C.44</t>
  </si>
  <si>
    <t>95Zachwiej_C.45</t>
  </si>
  <si>
    <t>95Zachwiej_C.46</t>
  </si>
  <si>
    <t>95Zachwiej_C.47</t>
  </si>
  <si>
    <t>95Zachwiej_C.48</t>
  </si>
  <si>
    <t>95Zachwiej_C.49</t>
  </si>
  <si>
    <t>95Zachwiej_C.50</t>
  </si>
  <si>
    <t>95Zachwiej_C.51</t>
  </si>
  <si>
    <t>95Zachwiej_C.52</t>
  </si>
  <si>
    <t>95Zachwiej_C.53</t>
  </si>
  <si>
    <t>95Zachwiej_C.54</t>
  </si>
  <si>
    <t>95Zachwiej_C.55</t>
  </si>
  <si>
    <t>95Zachwiej_C.56</t>
  </si>
  <si>
    <t>95Zachwiej_C.57</t>
  </si>
  <si>
    <t>95Zachwiej_C.58</t>
  </si>
  <si>
    <t>95Zachwiej_C.59</t>
  </si>
  <si>
    <t>95Zachwiej_C.60</t>
  </si>
  <si>
    <t>95Zachwiej_C.61</t>
  </si>
  <si>
    <t>95Zachwiej_C.62</t>
  </si>
  <si>
    <t>95Zachwiej_C.63</t>
  </si>
  <si>
    <t>95Zachwiej_C.64</t>
  </si>
  <si>
    <t>95Zachwiej_C.65</t>
  </si>
  <si>
    <t>95Zachwiej_C.66</t>
  </si>
  <si>
    <t>95Zachwiej_C.67</t>
  </si>
  <si>
    <t>95Zachwiej_C.68</t>
  </si>
  <si>
    <t>95Zachwiej_C.69</t>
  </si>
  <si>
    <t>95Zachwiej_C.70</t>
  </si>
  <si>
    <t>95Zachwiej_C.71</t>
  </si>
  <si>
    <t>95Zachwiej_C.72</t>
  </si>
  <si>
    <t>95Zachwiej_C.73</t>
  </si>
  <si>
    <t>95Zachwiej_C.74</t>
  </si>
  <si>
    <t>95Zachwiej_C.75</t>
  </si>
  <si>
    <t>95Zachwiej_C.76</t>
  </si>
  <si>
    <t>95Zachwiej_C.77</t>
  </si>
  <si>
    <t>95Zachwiej_C.78</t>
  </si>
  <si>
    <t>95Zachwiej_C.79</t>
  </si>
  <si>
    <t>95Zachwiej_C.80</t>
  </si>
  <si>
    <t>95Zachwiej_C.81</t>
  </si>
  <si>
    <t>95Zachwiej_C.82</t>
  </si>
  <si>
    <t>95Zachwiej_C.83</t>
  </si>
  <si>
    <t>95Zachwiej_C.84</t>
  </si>
  <si>
    <t>95Zachwiej_C.85</t>
  </si>
  <si>
    <t>95Zachwiej_C.86</t>
  </si>
  <si>
    <t>95Zachwiej_C.87</t>
  </si>
  <si>
    <t>95Zachwiej_C.88</t>
  </si>
  <si>
    <t>95Zachwiej_C.89</t>
  </si>
  <si>
    <t>95Zachwiej_C.90</t>
  </si>
  <si>
    <t>95Zachwiej_C.91</t>
  </si>
  <si>
    <t>95Zachwiej_C.92</t>
  </si>
  <si>
    <t>95Zachwiej_C.93</t>
  </si>
  <si>
    <t>95Zachwiej_C.94</t>
  </si>
  <si>
    <t>95Zachwiej_C.95</t>
  </si>
  <si>
    <t>95Zachwiej_C.96</t>
  </si>
  <si>
    <t>95Zachwiej_C.97</t>
  </si>
  <si>
    <t>95Zachwiej_C.98</t>
  </si>
  <si>
    <t>95Zachwiej_C.99</t>
  </si>
  <si>
    <t>95Zachwiej_C.100</t>
  </si>
  <si>
    <t>95Zachwiej_C.101</t>
  </si>
  <si>
    <t>95Zachwiej_C.102</t>
  </si>
  <si>
    <t>95Zachwiej_C.103</t>
  </si>
  <si>
    <t>95Zachwiej_C.104</t>
  </si>
  <si>
    <t>95Zachwiej_C.105</t>
  </si>
  <si>
    <t>95Zachwiej_C.106</t>
  </si>
  <si>
    <t>95Zachwiej_C.107</t>
  </si>
  <si>
    <t>95Zachwiej_C.108</t>
  </si>
  <si>
    <t>95Zachwiej_C.109</t>
  </si>
  <si>
    <t>95Zachwiej_C.110</t>
  </si>
  <si>
    <t>95Zachwiej_C.111</t>
  </si>
  <si>
    <t>95Zachwiej_C.112</t>
  </si>
  <si>
    <t>95Zachwiej_C.113</t>
  </si>
  <si>
    <t>95Zachwiej_C.114</t>
  </si>
  <si>
    <t>95Zachwiej_C.115</t>
  </si>
  <si>
    <t>95Zachwiej_C.116</t>
  </si>
  <si>
    <t>95Zachwiej_C.117</t>
  </si>
  <si>
    <t>95Zachwiej_C.118</t>
  </si>
  <si>
    <t>95Zachwiej_C.119</t>
  </si>
  <si>
    <t>95Zachwiej_C.120</t>
  </si>
  <si>
    <t>95Zachwiej_C.121</t>
  </si>
  <si>
    <t>95Zachwiej_C.122</t>
  </si>
  <si>
    <t>95Zachwiej_C.123</t>
  </si>
  <si>
    <t>95Zachwiej_C.124</t>
  </si>
  <si>
    <t>95Zachwiej_C.125</t>
  </si>
  <si>
    <t>95Zachwiej_C.126</t>
  </si>
  <si>
    <t>95Zachwiej_C.127</t>
  </si>
  <si>
    <t>95Zachwiej_C.128</t>
  </si>
  <si>
    <t>95Zachwiej_C.129</t>
  </si>
  <si>
    <t>95Zachwiej_C.130</t>
  </si>
  <si>
    <t>95Zachwiej_C.131</t>
  </si>
  <si>
    <t>95Zachwiej_C.132</t>
  </si>
  <si>
    <t>95Zachwiej_C.133</t>
  </si>
  <si>
    <t>95Zachwiej_C.134</t>
  </si>
  <si>
    <t>95Zachwiej_C.135</t>
  </si>
  <si>
    <t>95Zachwiej_C.136</t>
  </si>
  <si>
    <t>95Zachwiej_C.137</t>
  </si>
  <si>
    <t>95Zachwiej_C.138</t>
  </si>
  <si>
    <t>84LuAm.1</t>
  </si>
  <si>
    <t>84LuAm.2</t>
  </si>
  <si>
    <t>84LuAm.3</t>
  </si>
  <si>
    <t>84LuAm.4</t>
  </si>
  <si>
    <t>84LuAm.5</t>
  </si>
  <si>
    <t>84LuAm.6</t>
  </si>
  <si>
    <t>84LuAm.7</t>
  </si>
  <si>
    <t>84LuAm.8</t>
  </si>
  <si>
    <t>84LuAm.9</t>
  </si>
  <si>
    <t>84LuAm.10</t>
  </si>
  <si>
    <t>84LuAm.11</t>
  </si>
  <si>
    <t>84LuAm.12</t>
  </si>
  <si>
    <t>84LuAm.13</t>
  </si>
  <si>
    <t>84LuAm.14</t>
  </si>
  <si>
    <t>84LuAm.15</t>
  </si>
  <si>
    <t>84LuAm.16</t>
  </si>
  <si>
    <t>84LuAm.17</t>
  </si>
  <si>
    <t>84LuAm.18</t>
  </si>
  <si>
    <t>84LuAm.19</t>
  </si>
  <si>
    <t>84LuAm.20</t>
  </si>
  <si>
    <t>84LuAm.21</t>
  </si>
  <si>
    <t>84LuAm.22</t>
  </si>
  <si>
    <t>84LuAm.23</t>
  </si>
  <si>
    <t>84LuAm.24</t>
  </si>
  <si>
    <t>84LuAm.25</t>
  </si>
  <si>
    <t>84LuAm.26</t>
  </si>
  <si>
    <t>84LuAm.27</t>
  </si>
  <si>
    <t>84LuAm.28</t>
  </si>
  <si>
    <t>84LuAm.29</t>
  </si>
  <si>
    <t>84LuAm.30</t>
  </si>
  <si>
    <t>84LuAm.31</t>
  </si>
  <si>
    <t>84LuAm.32</t>
  </si>
  <si>
    <t>84LuAm.33</t>
  </si>
  <si>
    <t>84LuAm.34</t>
  </si>
  <si>
    <t>84LuAm.35</t>
  </si>
  <si>
    <t>84LuAm.36</t>
  </si>
  <si>
    <t>84LuAm.37</t>
  </si>
  <si>
    <t>84LuAm.38</t>
  </si>
  <si>
    <t>84LuAm.39</t>
  </si>
  <si>
    <t>84LuAm.40</t>
  </si>
  <si>
    <t>84LuAm.41</t>
  </si>
  <si>
    <t>84LuAm.42</t>
  </si>
  <si>
    <t>84LuAm.43</t>
  </si>
  <si>
    <t>84LuAm.44</t>
  </si>
  <si>
    <t>84LuAm.45</t>
  </si>
  <si>
    <t>84LuAm.46</t>
  </si>
  <si>
    <t>84LuAm.47</t>
  </si>
  <si>
    <t>84LuAm.48</t>
  </si>
  <si>
    <t>84LuAm.49</t>
  </si>
  <si>
    <t>84LuAm.50</t>
  </si>
  <si>
    <t>84LuAm.51</t>
  </si>
  <si>
    <t>84LuAm.52</t>
  </si>
  <si>
    <t>84LuAm.53</t>
  </si>
  <si>
    <t>84LuAm.54</t>
  </si>
  <si>
    <t>89MeGrSaFa.1</t>
  </si>
  <si>
    <t>89MeGrSaFa.2</t>
  </si>
  <si>
    <t>89MeGrSaFa.3</t>
  </si>
  <si>
    <t>89MeGrSaFa.4</t>
  </si>
  <si>
    <t>89MeGrSaFa.5</t>
  </si>
  <si>
    <t>89MeGrSaFa.6</t>
  </si>
  <si>
    <t>89MeGrSaFa.7</t>
  </si>
  <si>
    <t>89MeGrSaFa.8</t>
  </si>
  <si>
    <t>89MeGrSaFa.9</t>
  </si>
  <si>
    <t>89MeGrSaFa.10</t>
  </si>
  <si>
    <t>89MeGrSaFa.11</t>
  </si>
  <si>
    <t>89MeGrSaFa.12</t>
  </si>
  <si>
    <t>89MeGrSaFa.13</t>
  </si>
  <si>
    <t>89MeGrSaFa.14</t>
  </si>
  <si>
    <t>89MeGrSaFa.15</t>
  </si>
  <si>
    <t>89MeGrSaFa.16</t>
  </si>
  <si>
    <t>89MeGrSaFa.17</t>
  </si>
  <si>
    <t>89MeGrSaFa.18</t>
  </si>
  <si>
    <t>89MeGrSaFa.19</t>
  </si>
  <si>
    <t>89MeGrSaFa.20</t>
  </si>
  <si>
    <t>89MeGrSaFa.21</t>
  </si>
  <si>
    <t>89MeGrSaFa.22</t>
  </si>
  <si>
    <t>89MeGrSaFa.23</t>
  </si>
  <si>
    <t>89MeGrSaFa.24</t>
  </si>
  <si>
    <t>89MeGrSaFa.25</t>
  </si>
  <si>
    <t>89MeGrSaFa.26</t>
  </si>
  <si>
    <t>89MeGrSaFa.27</t>
  </si>
  <si>
    <t>89MeGrSaFa.28</t>
  </si>
  <si>
    <t>89MeGrSaFa.29</t>
  </si>
  <si>
    <t>89MeGrSaFa.30</t>
  </si>
  <si>
    <t>89MeGrSaFa.31</t>
  </si>
  <si>
    <t>89MeGrSaFa.32</t>
  </si>
  <si>
    <t>89MeGrSaFa.33</t>
  </si>
  <si>
    <t>89MeGrSaFa.34</t>
  </si>
  <si>
    <t>89MeGrSaFa.35</t>
  </si>
  <si>
    <t>89MeGrSaFa.36</t>
  </si>
  <si>
    <t>89MeGrSaFa.37</t>
  </si>
  <si>
    <t>89MeGrSaFa.38</t>
  </si>
  <si>
    <t>89MeGrSaFa.39</t>
  </si>
  <si>
    <t>89MeGrSaFa.40</t>
  </si>
  <si>
    <t>89MeGrSaFa.41</t>
  </si>
  <si>
    <t>89MeGrSaFa.42</t>
  </si>
  <si>
    <t>89MeGrSaFa.43</t>
  </si>
  <si>
    <t>89MeGrSaFa.44</t>
  </si>
  <si>
    <t>89MeGrSaFa.45</t>
  </si>
  <si>
    <t>89MeGrSaFa.46</t>
  </si>
  <si>
    <t>89MeGrSaFa.47</t>
  </si>
  <si>
    <t>89MeGrSaFa.48</t>
  </si>
  <si>
    <t>89MeGrSaFa.49</t>
  </si>
  <si>
    <t>89MeGrSaFa.50</t>
  </si>
  <si>
    <t>89MeGrSaFa.51</t>
  </si>
  <si>
    <t>89MeGrSaFa.52</t>
  </si>
  <si>
    <t>89MeGrSaFa.53</t>
  </si>
  <si>
    <t>89MeGrSaFa.54</t>
  </si>
  <si>
    <t>89MeGrSaFa.55</t>
  </si>
  <si>
    <t>89MeGrSaFa.56</t>
  </si>
  <si>
    <t>89MeGrSaFa.57</t>
  </si>
  <si>
    <t>89MeGrSaFa.58</t>
  </si>
  <si>
    <t>89MeGrSaFa.59</t>
  </si>
  <si>
    <t>89MeGrSaFa.60</t>
  </si>
  <si>
    <t>89MeGrSaFa.61</t>
  </si>
  <si>
    <t>89MeGrSaFa.62</t>
  </si>
  <si>
    <t>89MeGrSaFa.63</t>
  </si>
  <si>
    <t>89MeGrSaFa.64</t>
  </si>
  <si>
    <t>89MeGrSaFa.65</t>
  </si>
  <si>
    <t>89MeGrSaFa.66</t>
  </si>
  <si>
    <t>89MeGrSaFa.67</t>
  </si>
  <si>
    <t>89MeGrSaFa.68</t>
  </si>
  <si>
    <t>89MeGrSaFa.69</t>
  </si>
  <si>
    <t>89MeGrSaFa.70</t>
  </si>
  <si>
    <t>89MeGrSaFa.71</t>
  </si>
  <si>
    <t>89MeGrSaFa.72</t>
  </si>
  <si>
    <t>89MeGrSaFa.73</t>
  </si>
  <si>
    <t>89MeGrSaFa.74</t>
  </si>
  <si>
    <t>89MeGrSaFa.75</t>
  </si>
  <si>
    <t>89MeGrSaFa.76</t>
  </si>
  <si>
    <t>89MeGrSaFa.77</t>
  </si>
  <si>
    <t>89MeGrSaFa.78</t>
  </si>
  <si>
    <t>89MeGrSaFa.79</t>
  </si>
  <si>
    <t>89MeGrSaFa.80</t>
  </si>
  <si>
    <t>89MeGrSaFa.81</t>
  </si>
  <si>
    <t>89MeGrSaFa.82</t>
  </si>
  <si>
    <t>89MeGrSaFa.83</t>
  </si>
  <si>
    <t>89MeGrSaFa.84</t>
  </si>
  <si>
    <t>89MeGrSaFa.85</t>
  </si>
  <si>
    <t>89MeGrSaFa.86</t>
  </si>
  <si>
    <t>89MeGrSaFa.87</t>
  </si>
  <si>
    <t>89MeGrSaFa.88</t>
  </si>
  <si>
    <t>89MeGrSaFa.89</t>
  </si>
  <si>
    <t>89MeGrSaFa.90</t>
  </si>
  <si>
    <t>89MeGrSaFa.91</t>
  </si>
  <si>
    <t>89MeGrSaFa.92</t>
  </si>
  <si>
    <t>89MeGrSaFa.93</t>
  </si>
  <si>
    <t>89MeGrSaFa.94</t>
  </si>
  <si>
    <t>89MeGrSaFa.95</t>
  </si>
  <si>
    <t>89MeGrSaFa.96</t>
  </si>
  <si>
    <t>89MeGrSaFa.97</t>
  </si>
  <si>
    <t>89MeGrSaFa.98</t>
  </si>
  <si>
    <t>89MeGrSaFa.99</t>
  </si>
  <si>
    <t>89MeGrSaFa.100</t>
  </si>
  <si>
    <t>89MeGrSaFa.101</t>
  </si>
  <si>
    <t>89MeGrSaFa.102</t>
  </si>
  <si>
    <t>89MeGrSaFa.103</t>
  </si>
  <si>
    <t>89MeGrSaFa.104</t>
  </si>
  <si>
    <t>89MeGrSaFa.105</t>
  </si>
  <si>
    <t>89MeGrSaFa.106</t>
  </si>
  <si>
    <t>89MeGrSaFa.107</t>
  </si>
  <si>
    <t>89MeGrSaFa.108</t>
  </si>
  <si>
    <t>89MeGrSaFa.109</t>
  </si>
  <si>
    <t>89MeGrSaFa.110</t>
  </si>
  <si>
    <t>89MeGrSaFa.111</t>
  </si>
  <si>
    <t>89MeGrSaFa.112</t>
  </si>
  <si>
    <t>89MeGrSaFa.113</t>
  </si>
  <si>
    <t>89MeGrSaFa.114</t>
  </si>
  <si>
    <t>89MeGrSaFa.115</t>
  </si>
  <si>
    <t>89MeGrSaFa.116</t>
  </si>
  <si>
    <t>89MeGrSaFa.117</t>
  </si>
  <si>
    <t>89MeGrSaFa.118</t>
  </si>
  <si>
    <t>89MeGrSaFa.119</t>
  </si>
  <si>
    <t>89MeGrSaFa.120</t>
  </si>
  <si>
    <t>89MeGrSaFa.121</t>
  </si>
  <si>
    <t>89MeGrSaFa.122</t>
  </si>
  <si>
    <t>89MeGrSaFa.123</t>
  </si>
  <si>
    <t>89MeGrSaFa.124</t>
  </si>
  <si>
    <t>89MeGrSaFa.125</t>
  </si>
  <si>
    <t>89MeGrSaFa.126</t>
  </si>
  <si>
    <t>89MeGrSaFa.127</t>
  </si>
  <si>
    <t>89MeGrSaFa.128</t>
  </si>
  <si>
    <t>89MeGrSaFa.129</t>
  </si>
  <si>
    <t>89MeGrSaFa.130</t>
  </si>
  <si>
    <t>89MeGrSaFa.131</t>
  </si>
  <si>
    <t>89MeGrSaFa.132</t>
  </si>
  <si>
    <t>89MeGrSaFa.133</t>
  </si>
  <si>
    <t>89MeGrSaFa.134</t>
  </si>
  <si>
    <t>89MeGrSaFa.135</t>
  </si>
  <si>
    <t>89MeGrSaFa.136</t>
  </si>
  <si>
    <t>89MeGrSaFa.137</t>
  </si>
  <si>
    <t>89MeGrSaFa.138</t>
  </si>
  <si>
    <t>89MeGrSaFa.139</t>
  </si>
  <si>
    <t>89MeGrSaFa.140</t>
  </si>
  <si>
    <t>89MeGrSaFa.141</t>
  </si>
  <si>
    <t>89MeGrSaFa.142</t>
  </si>
  <si>
    <t>89MeGrSaFa.143</t>
  </si>
  <si>
    <t>89MeGrSaFa.144</t>
  </si>
  <si>
    <t>89MeGrSaFa.145</t>
  </si>
  <si>
    <t>89MeGrSaFa.146</t>
  </si>
  <si>
    <t>89MeGrSaFa.147</t>
  </si>
  <si>
    <t>89MeGrSaFa.148</t>
  </si>
  <si>
    <t>89MeGrSaFa.149</t>
  </si>
  <si>
    <t>89MeGrSaFa.150</t>
  </si>
  <si>
    <t>89MeGrSaFa.151</t>
  </si>
  <si>
    <t>89MeGrSaFa.152</t>
  </si>
  <si>
    <t>89MeGrSaFa.153</t>
  </si>
  <si>
    <t>89MeGrSaFa.154</t>
  </si>
  <si>
    <t>89MeGrSaFa.155</t>
  </si>
  <si>
    <t>89MeGrSaFa.156</t>
  </si>
  <si>
    <t>89MeGrSaFa.157</t>
  </si>
  <si>
    <t>89MeGrSaFa.158</t>
  </si>
  <si>
    <t>89MeGrSaFa.159</t>
  </si>
  <si>
    <t>89MeGrSaFa.160</t>
  </si>
  <si>
    <t>89MeGrSaFa.161</t>
  </si>
  <si>
    <t>89MeGrSaFa.162</t>
  </si>
  <si>
    <t>89MeGrSaFa.163</t>
  </si>
  <si>
    <t>89MeGrSaFa.164</t>
  </si>
  <si>
    <t>89MeGrSaFa.165</t>
  </si>
  <si>
    <t>89MeGrSaFa.166</t>
  </si>
  <si>
    <t>89MeGrSaFa.167</t>
  </si>
  <si>
    <t>89MeGrSaFa.168</t>
  </si>
  <si>
    <t>89MeGrSaFa.169</t>
  </si>
  <si>
    <t>89MeGrSaFa.170</t>
  </si>
  <si>
    <t>89MeGrSaFa.171</t>
  </si>
  <si>
    <t>89MeGrSaFa.172</t>
  </si>
  <si>
    <t>89MeGrSaFa.173</t>
  </si>
  <si>
    <t>89MeGrSaFa.174</t>
  </si>
  <si>
    <t>89MeGrSaFa.175</t>
  </si>
  <si>
    <t>89MeGrSaFa.176</t>
  </si>
  <si>
    <t>89MeGrSaFa.177</t>
  </si>
  <si>
    <t>89MeGrSaFa.178</t>
  </si>
  <si>
    <t>89MeGrSaFa.179</t>
  </si>
  <si>
    <t>89MeGrSaFa.180</t>
  </si>
  <si>
    <t>89MeGrSaFa.181</t>
  </si>
  <si>
    <t>89MeGrSaFa.182</t>
  </si>
  <si>
    <t>89MeGrSaFa.183</t>
  </si>
  <si>
    <t>89MeGrSaFa.184</t>
  </si>
  <si>
    <t>89MeGrSaFa.185</t>
  </si>
  <si>
    <t>89MeGrSaFa.186</t>
  </si>
  <si>
    <t>89MeGrSaFa.187</t>
  </si>
  <si>
    <t>89MeGrSaFa.188</t>
  </si>
  <si>
    <t>89MeGrSaFa.189</t>
  </si>
  <si>
    <t>89MeGrSaFa.190</t>
  </si>
  <si>
    <t>89MeGrSaFa.191</t>
  </si>
  <si>
    <t>89MeGrSaFa.192</t>
  </si>
  <si>
    <t>89MeGrSaFa.193</t>
  </si>
  <si>
    <t>89MeGrSaFa.194</t>
  </si>
  <si>
    <t>89MeGrSaFa.195</t>
  </si>
  <si>
    <t>89MeGrSaFa.196</t>
  </si>
  <si>
    <t>89MeGrSaFa.197</t>
  </si>
  <si>
    <t>89MeGrSaFa.198</t>
  </si>
  <si>
    <t>89MeGrSaFa.199</t>
  </si>
  <si>
    <t>89MeGrSaFa.200</t>
  </si>
  <si>
    <t>89MeGrSaFa.201</t>
  </si>
  <si>
    <t>89MeGrSaFa.202</t>
  </si>
  <si>
    <t>89MeGrSaFa.203</t>
  </si>
  <si>
    <t>89MeGrSaFa.204</t>
  </si>
  <si>
    <t>89MeGrSaFa.205</t>
  </si>
  <si>
    <t>89MeGrSaFa.206</t>
  </si>
  <si>
    <t>89MeGrSaFa.207</t>
  </si>
  <si>
    <t>89MeGrSaFa.208</t>
  </si>
  <si>
    <t>89MeGrSaFa.209</t>
  </si>
  <si>
    <t>89MeGrSaFa.210</t>
  </si>
  <si>
    <t>89MeGrSaFa.211</t>
  </si>
  <si>
    <t>89MeGrSaFa.212</t>
  </si>
  <si>
    <t>89MeGrSaFa.213</t>
  </si>
  <si>
    <t>89MeGrSaFa.214</t>
  </si>
  <si>
    <t>89MeGrSaFa.215</t>
  </si>
  <si>
    <t>89MeGrSaFa.216</t>
  </si>
  <si>
    <t>89MeGrSaFa.217</t>
  </si>
  <si>
    <t>89MeGrSaFa.218</t>
  </si>
  <si>
    <t>89MeGrSaFa.219</t>
  </si>
  <si>
    <t>89MeGrSaFa.220</t>
  </si>
  <si>
    <t>89MeGrSaFa.221</t>
  </si>
  <si>
    <t>89MeGrSaFa.222</t>
  </si>
  <si>
    <t>89MeGrSaFa.223</t>
  </si>
  <si>
    <t>89MeGrSaFa.224</t>
  </si>
  <si>
    <t>89MeGrSaFa.225</t>
  </si>
  <si>
    <t>89MeGrSaFa.226</t>
  </si>
  <si>
    <t>89MeGrSaFa.227</t>
  </si>
  <si>
    <t>89MeGrSaFa.228</t>
  </si>
  <si>
    <t>89MeGrSaFa.229</t>
  </si>
  <si>
    <t>89MeGrSaFa.230</t>
  </si>
  <si>
    <t>89MeGrSaFa.231</t>
  </si>
  <si>
    <t>89MeGrSaFa.232</t>
  </si>
  <si>
    <t>89MeGrSaFa.233</t>
  </si>
  <si>
    <t>89MeGrSaFa.234</t>
  </si>
  <si>
    <t>89MeGrSaFa.235</t>
  </si>
  <si>
    <t>89MeGrSaFa.236</t>
  </si>
  <si>
    <t>89MeGrSaFa.237</t>
  </si>
  <si>
    <t>89MeGrSaFa.238</t>
  </si>
  <si>
    <t>89MeGrSaFa.239</t>
  </si>
  <si>
    <t>89MeGrSaFa.240</t>
  </si>
  <si>
    <t>89MeGrSaFa.241</t>
  </si>
  <si>
    <t>89MeGrSaFa.242</t>
  </si>
  <si>
    <t>89MeGrSaFa.243</t>
  </si>
  <si>
    <t>89MeGrSaFa.244</t>
  </si>
  <si>
    <t>89MeGrSaFa.245</t>
  </si>
  <si>
    <t>89MeGrSaFa.246</t>
  </si>
  <si>
    <t>89MeGrSaFa.247</t>
  </si>
  <si>
    <t>89MeGrSaFa.248</t>
  </si>
  <si>
    <t>89MeGrSaFa.249</t>
  </si>
  <si>
    <t>89MeGrSaFa.250</t>
  </si>
  <si>
    <t>89MeGrSaFa.251</t>
  </si>
  <si>
    <t>89MeGrSaFa.252</t>
  </si>
  <si>
    <t>89MeGrSaFa.253</t>
  </si>
  <si>
    <t>89MeGrSaFa.254</t>
  </si>
  <si>
    <t>89MeGrSaFa.255</t>
  </si>
  <si>
    <t>89MeGrSaFa.256</t>
  </si>
  <si>
    <t>89MeGrSaFa.257</t>
  </si>
  <si>
    <t>89MeGrSaFa.258</t>
  </si>
  <si>
    <t>89MeGrSaFa.259</t>
  </si>
  <si>
    <t>89MeGrSaFa.260</t>
  </si>
  <si>
    <t>89MeGrSaFa.261</t>
  </si>
  <si>
    <t>89MeGrSaFa.262</t>
  </si>
  <si>
    <t>89MeGrSaFa.263</t>
  </si>
  <si>
    <t>89MeGrSaFa.264</t>
  </si>
  <si>
    <t>89MeGrSaFa.265</t>
  </si>
  <si>
    <t>89MeGrSaFa.266</t>
  </si>
  <si>
    <t>89MeGrSaFa.267</t>
  </si>
  <si>
    <t>89MeGrSaFa.268</t>
  </si>
  <si>
    <t>89MeGrSaFa.269</t>
  </si>
  <si>
    <t>89MeGrSaFa.270</t>
  </si>
  <si>
    <t>89MeGrSaFa.271</t>
  </si>
  <si>
    <t>89MeGrSaFa.272</t>
  </si>
  <si>
    <t>89MeGrSaFa.273</t>
  </si>
  <si>
    <t>89MeGrSaFa.274</t>
  </si>
  <si>
    <t>89MeGrSaFa.275</t>
  </si>
  <si>
    <t>89MeGrSaFa.276</t>
  </si>
  <si>
    <t>89MeGrSaFa.277</t>
  </si>
  <si>
    <t>89MeGrSaFa.278</t>
  </si>
  <si>
    <t>89MeGrSaFa.279</t>
  </si>
  <si>
    <t>89MeGrSaFa.280</t>
  </si>
  <si>
    <t>89MeGrSaFa.281</t>
  </si>
  <si>
    <t>89MeGrSaFa.282</t>
  </si>
  <si>
    <t>89MeGrSaFa.283</t>
  </si>
  <si>
    <t>89MeGrSaFa.284</t>
  </si>
  <si>
    <t>89MeGrSaFa.285</t>
  </si>
  <si>
    <t>89MeGrSaFa.286</t>
  </si>
  <si>
    <t>89MeGrSaFa.287</t>
  </si>
  <si>
    <t>89MeGrSaFa.288</t>
  </si>
  <si>
    <t>89MeGrSaFa.289</t>
  </si>
  <si>
    <t>89MeGrSaFa.290</t>
  </si>
  <si>
    <t>89MeGrSaFa.291</t>
  </si>
  <si>
    <t>89MeGrSaFa.292</t>
  </si>
  <si>
    <t>89MeGrSaFa.293</t>
  </si>
  <si>
    <t>89MeGrSaFa.294</t>
  </si>
  <si>
    <t>89MeGrSaFa.295</t>
  </si>
  <si>
    <t>89MeGrSaFa.296</t>
  </si>
  <si>
    <t>89MeGrSaFa.297</t>
  </si>
  <si>
    <t>89MeGrSaFa.298</t>
  </si>
  <si>
    <t>89MeGrSaFa.299</t>
  </si>
  <si>
    <t>89MeGrSaFa.300</t>
  </si>
  <si>
    <t>89MeGrSaFa.301</t>
  </si>
  <si>
    <t>89MeGrSaFa.302</t>
  </si>
  <si>
    <t>89MeGrSaFa.303</t>
  </si>
  <si>
    <t>89MeGrSaFa.304</t>
  </si>
  <si>
    <t>89MeGrSaFa.305</t>
  </si>
  <si>
    <t>89MeGrSaFa.306</t>
  </si>
  <si>
    <t>89MeGrSaFa.307</t>
  </si>
  <si>
    <t>89MeGrSaFa.308</t>
  </si>
  <si>
    <t>89MeGrSaFa.309</t>
  </si>
  <si>
    <t>89MeGrSaFa.310</t>
  </si>
  <si>
    <t>89MeGrSaFa.311</t>
  </si>
  <si>
    <t>89MeGrSaFa.312</t>
  </si>
  <si>
    <t>89MeGrSaFa.313</t>
  </si>
  <si>
    <t>89MeGrSaFa.314</t>
  </si>
  <si>
    <t>89MeGrSaFa.315</t>
  </si>
  <si>
    <t>89MeGrSaFa.316</t>
  </si>
  <si>
    <t>89MeGrSaFa.317</t>
  </si>
  <si>
    <t>89MeGrSaFa.318</t>
  </si>
  <si>
    <t>89MeGrSaFa.319</t>
  </si>
  <si>
    <t>89MeGrSaFa.320</t>
  </si>
  <si>
    <t>89MeGrSaFa.321</t>
  </si>
  <si>
    <t>89MeGrSaFa.322</t>
  </si>
  <si>
    <t>89MeGrSaFa.323</t>
  </si>
  <si>
    <t>89MeGrSaFa.324</t>
  </si>
  <si>
    <t>89MeGrSaFa.325</t>
  </si>
  <si>
    <t>89MeGrSaFa.326</t>
  </si>
  <si>
    <t>89MeGrSaFa.327</t>
  </si>
  <si>
    <t>89MeGrSaFa.328</t>
  </si>
  <si>
    <t>89MeGrSaFa.329</t>
  </si>
  <si>
    <t>89MeGrSaFa.330</t>
  </si>
  <si>
    <t>89MeGrSaFa.331</t>
  </si>
  <si>
    <t>89MeGrSaFa.332</t>
  </si>
  <si>
    <t>89MeGrSaFa.333</t>
  </si>
  <si>
    <t>89MeGrSaFa.334</t>
  </si>
  <si>
    <t>89MeGrSaFa.335</t>
  </si>
  <si>
    <t>89MeGrSaFa.336</t>
  </si>
  <si>
    <t>89MeGrSaFa.337</t>
  </si>
  <si>
    <t>89MeGrSaFa.338</t>
  </si>
  <si>
    <t>89MeGrSaFa.339</t>
  </si>
  <si>
    <t>89MeGrSaFa.340</t>
  </si>
  <si>
    <t>89MeGrSaFa.341</t>
  </si>
  <si>
    <t>89MeGrSaFa.342</t>
  </si>
  <si>
    <t>89MeGrSaFa.343</t>
  </si>
  <si>
    <t>89MeGrSaFa.344</t>
  </si>
  <si>
    <t>89MeGrSaFa.345</t>
  </si>
  <si>
    <t>89MeGrSaFa.346</t>
  </si>
  <si>
    <t>89MeGrSaFa.347</t>
  </si>
  <si>
    <t>89MeGrSaFa.348</t>
  </si>
  <si>
    <t>89MeGrSaFa.349</t>
  </si>
  <si>
    <t>89MeGrSaFa.350</t>
  </si>
  <si>
    <t>89MeGrSaFa.351</t>
  </si>
  <si>
    <t>89MeGrSaFa.352</t>
  </si>
  <si>
    <t>89MeGrSaFa.353</t>
  </si>
  <si>
    <t>89MeGrSaFa.354</t>
  </si>
  <si>
    <t>89MeGrSaFa.355</t>
  </si>
  <si>
    <t>89MeGrSaFa.356</t>
  </si>
  <si>
    <t>89MeGrSaFa.357</t>
  </si>
  <si>
    <t>89MeGrSaFa.358</t>
  </si>
  <si>
    <t>89MeGrSaFa.359</t>
  </si>
  <si>
    <t>89MeGrSaFa.360</t>
  </si>
  <si>
    <t>89MeGrSaFa.361</t>
  </si>
  <si>
    <t>89MeGrSaFa.362</t>
  </si>
  <si>
    <t>89MeGrSaFa.363</t>
  </si>
  <si>
    <t>89MeGrSaFa.364</t>
  </si>
  <si>
    <t>89MeGrSaFa.365</t>
  </si>
  <si>
    <t>89MeGrSaFa.366</t>
  </si>
  <si>
    <t>89MeGrSaFa.367</t>
  </si>
  <si>
    <t>89MeGrSaFa.368</t>
  </si>
  <si>
    <t>89MeGrSaFa.369</t>
  </si>
  <si>
    <t>89MeGrSaFa.370</t>
  </si>
  <si>
    <t>89MeGrSaFa.371</t>
  </si>
  <si>
    <t>89MeGrSaFa.372</t>
  </si>
  <si>
    <t>89MeGrSaFa.373</t>
  </si>
  <si>
    <t>89MeGrSaFa.374</t>
  </si>
  <si>
    <t>89MeGrSaFa.375</t>
  </si>
  <si>
    <t>89MeGrSaFa.376</t>
  </si>
  <si>
    <t>89MeGrSaFa.377</t>
  </si>
  <si>
    <t>89MeGrSaFa.378</t>
  </si>
  <si>
    <t>01DaEvBr.1</t>
  </si>
  <si>
    <t>01DaEvBr.2</t>
  </si>
  <si>
    <t>01DaEvBr.3</t>
  </si>
  <si>
    <t>01DaEvBr.4</t>
  </si>
  <si>
    <t>01DaEvBr.5</t>
  </si>
  <si>
    <t>01DaEvBr.6</t>
  </si>
  <si>
    <t>01DaEvBr.7</t>
  </si>
  <si>
    <t>01DaEvBr.8</t>
  </si>
  <si>
    <t>83BoDeDe.1</t>
  </si>
  <si>
    <t>83BoDeDe.2</t>
  </si>
  <si>
    <t>83BoDeDe.3</t>
  </si>
  <si>
    <t>83BoDeDe.4</t>
  </si>
  <si>
    <t>83BoDeDe.5</t>
  </si>
  <si>
    <t>10CoBe.1</t>
  </si>
  <si>
    <t>10CoBe.2</t>
  </si>
  <si>
    <t>10CoBe.3</t>
  </si>
  <si>
    <t>10CoBe.4</t>
  </si>
  <si>
    <t>10CoBe.5</t>
  </si>
  <si>
    <t>10CoBe.7</t>
  </si>
  <si>
    <t>10CoBe.8</t>
  </si>
  <si>
    <t>10CoBe.9</t>
  </si>
  <si>
    <t>10CoBe.10</t>
  </si>
  <si>
    <t>10CoBe.11</t>
  </si>
  <si>
    <t>10CoBe.12</t>
  </si>
  <si>
    <t>10CoBe.13</t>
  </si>
  <si>
    <t>10CoBe.14</t>
  </si>
  <si>
    <t>10CoBe.15</t>
  </si>
  <si>
    <t>10CoBe.16</t>
  </si>
  <si>
    <t>10CoBe.17</t>
  </si>
  <si>
    <t>10CoBe.18</t>
  </si>
  <si>
    <t>10CoBe.19</t>
  </si>
  <si>
    <t>10CoBe.20</t>
  </si>
  <si>
    <t>10CoBe.21</t>
  </si>
  <si>
    <t>10CoBe.22</t>
  </si>
  <si>
    <t>10CoBe.23</t>
  </si>
  <si>
    <t>10CoBe.24</t>
  </si>
  <si>
    <t>10CoBe.25</t>
  </si>
  <si>
    <t>10CoBe.26</t>
  </si>
  <si>
    <t>10CoBe.27</t>
  </si>
  <si>
    <t>10CoBe.28</t>
  </si>
  <si>
    <t>10CoBe.29</t>
  </si>
  <si>
    <t>10CoBe.30</t>
  </si>
  <si>
    <t>10CoBe.31</t>
  </si>
  <si>
    <t>10CoBe.32</t>
  </si>
  <si>
    <t>10CoBe.33</t>
  </si>
  <si>
    <t>10CoBe.34</t>
  </si>
  <si>
    <t>10CoBe.35</t>
  </si>
  <si>
    <t>10CoBe.36</t>
  </si>
  <si>
    <t>10CoBe.37</t>
  </si>
  <si>
    <t>10CoBe.38</t>
  </si>
  <si>
    <t>10CoBe.39</t>
  </si>
  <si>
    <t>10CoBe.40</t>
  </si>
  <si>
    <t>10CoBe.41</t>
  </si>
  <si>
    <t>10CoBe.42</t>
  </si>
  <si>
    <t>10CoBe.43</t>
  </si>
  <si>
    <t>10CoBe.44</t>
  </si>
  <si>
    <t>10CoBe.45</t>
  </si>
  <si>
    <t>10CoBe.46</t>
  </si>
  <si>
    <t>10CoBe.47</t>
  </si>
  <si>
    <t>10CoBe.48</t>
  </si>
  <si>
    <t>10CoBe.49</t>
  </si>
  <si>
    <t>10CoBe.50</t>
  </si>
  <si>
    <t>10CoBe.51</t>
  </si>
  <si>
    <t>10CoBe.52</t>
  </si>
  <si>
    <t>10CoBe.53</t>
  </si>
  <si>
    <t>10CoBe.54</t>
  </si>
  <si>
    <t>10CoBe.55</t>
  </si>
  <si>
    <t>10CoBe.56</t>
  </si>
  <si>
    <t>10CoBe.57</t>
  </si>
  <si>
    <t>10CoBe.58</t>
  </si>
  <si>
    <t>10CoBe.59</t>
  </si>
  <si>
    <t>10CoBe.60</t>
  </si>
  <si>
    <t>10CoBe.61</t>
  </si>
  <si>
    <t>10CoBe.62</t>
  </si>
  <si>
    <t>10CoBe.63</t>
  </si>
  <si>
    <t>10CoBe.64</t>
  </si>
  <si>
    <t>10CoBe.65</t>
  </si>
  <si>
    <t>10CoBe.66</t>
  </si>
  <si>
    <t>10CoBe.67</t>
  </si>
  <si>
    <t>10CoBe.68</t>
  </si>
  <si>
    <t>10CoBe.69</t>
  </si>
  <si>
    <t>10CoBe.70</t>
  </si>
  <si>
    <t>10CoBe.71</t>
  </si>
  <si>
    <t>10CoBe.72</t>
  </si>
  <si>
    <t>10CoBe.73</t>
  </si>
  <si>
    <t>10CoBe.74</t>
  </si>
  <si>
    <t>10CoBe.75</t>
  </si>
  <si>
    <t>10CoBe.76</t>
  </si>
  <si>
    <t>10CoBe.77</t>
  </si>
  <si>
    <t>10CoBe.78</t>
  </si>
  <si>
    <t>10CoBe.79</t>
  </si>
  <si>
    <t>10CoBe.80</t>
  </si>
  <si>
    <t>10CoBe.81</t>
  </si>
  <si>
    <t>10CoBe.82</t>
  </si>
  <si>
    <t>10CoBe.83</t>
  </si>
  <si>
    <t>10CoBe.84</t>
  </si>
  <si>
    <t>10CoBe.85</t>
  </si>
  <si>
    <t>10CoBe.86</t>
  </si>
  <si>
    <t>10CoBe.87</t>
  </si>
  <si>
    <t>10CoBe.88</t>
  </si>
  <si>
    <t>10CoBe.89</t>
  </si>
  <si>
    <t>10CoBe.90</t>
  </si>
  <si>
    <t>10CoBe.91</t>
  </si>
  <si>
    <t>10CoBe.92</t>
  </si>
  <si>
    <t>10CoBe.93</t>
  </si>
  <si>
    <t>10CoBe.94</t>
  </si>
  <si>
    <t>10CoBe.95</t>
  </si>
  <si>
    <t>10CoBe.96</t>
  </si>
  <si>
    <t>10CoBe.97</t>
  </si>
  <si>
    <t>10CoBe.98</t>
  </si>
  <si>
    <t>10CoBe.99</t>
  </si>
  <si>
    <t>10CoBe.100</t>
  </si>
  <si>
    <t>10CoBe.101</t>
  </si>
  <si>
    <t>10CoBe.102</t>
  </si>
  <si>
    <t>10CoBe.103</t>
  </si>
  <si>
    <t>10CoBe.104</t>
  </si>
  <si>
    <t>10CoBe.105</t>
  </si>
  <si>
    <t>10CoBe.106</t>
  </si>
  <si>
    <t>10CoBe.107</t>
  </si>
  <si>
    <t>10CoBe.108</t>
  </si>
  <si>
    <t>10CoBe.109</t>
  </si>
  <si>
    <t>10CoBe.110</t>
  </si>
  <si>
    <t>10CoBe.111</t>
  </si>
  <si>
    <t>10CoBe.112</t>
  </si>
  <si>
    <t>10CoBe.113</t>
  </si>
  <si>
    <t>10CoBe.114</t>
  </si>
  <si>
    <t>10CoBe.115</t>
  </si>
  <si>
    <t>10CoBe.116</t>
  </si>
  <si>
    <t>10CoBe.117</t>
  </si>
  <si>
    <t>10CoBe.118</t>
  </si>
  <si>
    <t>10CoBe.119</t>
  </si>
  <si>
    <t>10CoBe.120</t>
  </si>
  <si>
    <t>10CoBe.121</t>
  </si>
  <si>
    <t>10CoBe.122</t>
  </si>
  <si>
    <t>10CoBe.123</t>
  </si>
  <si>
    <t>10CoBe.124</t>
  </si>
  <si>
    <t>10CoBe.125</t>
  </si>
  <si>
    <t>10CoBe.126</t>
  </si>
  <si>
    <t>10CoBe.127</t>
  </si>
  <si>
    <t>10CoBe.128</t>
  </si>
  <si>
    <t>10CoBe.129</t>
  </si>
  <si>
    <t>10CoBe.130</t>
  </si>
  <si>
    <t>10CoBe.131</t>
  </si>
  <si>
    <t>10CoBe.132</t>
  </si>
  <si>
    <t>10CoBe.133</t>
  </si>
  <si>
    <t>10CoBe.134</t>
  </si>
  <si>
    <t>10CoBe.135</t>
  </si>
  <si>
    <t>10CoBe.136</t>
  </si>
  <si>
    <t>10CoBe.137</t>
  </si>
  <si>
    <t>10CoBe.138</t>
  </si>
  <si>
    <t>10CoBe.139</t>
  </si>
  <si>
    <t>10CoBe.140</t>
  </si>
  <si>
    <t>10CoBe.141</t>
  </si>
  <si>
    <t>10CoBe.142</t>
  </si>
  <si>
    <t>10CoBe.143</t>
  </si>
  <si>
    <t>10CoBe.144</t>
  </si>
  <si>
    <t>10CoBe.145</t>
  </si>
  <si>
    <t>10CoBe.146</t>
  </si>
  <si>
    <t>10CoBe.147</t>
  </si>
  <si>
    <t>10CoBe.148</t>
  </si>
  <si>
    <t>10CoBe.149</t>
  </si>
  <si>
    <t>10CoBe.150</t>
  </si>
  <si>
    <t>10CoBe.151</t>
  </si>
  <si>
    <t>10CoBe.152</t>
  </si>
  <si>
    <t>10CoBe.153</t>
  </si>
  <si>
    <t>10CoBe.154</t>
  </si>
  <si>
    <t>10CoBe.155</t>
  </si>
  <si>
    <t>10CoBe.156</t>
  </si>
  <si>
    <t>10CoBe.157</t>
  </si>
  <si>
    <t>10CoBe.158</t>
  </si>
  <si>
    <t>10CoBe.159</t>
  </si>
  <si>
    <t>10CoBe.160</t>
  </si>
  <si>
    <t>10CoBe.161</t>
  </si>
  <si>
    <t>10CoBe.162</t>
  </si>
  <si>
    <t>10CoBe.163</t>
  </si>
  <si>
    <t>10CoBe.164</t>
  </si>
  <si>
    <t>10CoBe.165</t>
  </si>
  <si>
    <t>10CoBe.166</t>
  </si>
  <si>
    <t>10CoBe.167</t>
  </si>
  <si>
    <t>10CoBe.168</t>
  </si>
  <si>
    <t>10CoBe.169</t>
  </si>
  <si>
    <t>10CoBe.170</t>
  </si>
  <si>
    <t>10CoBe.171</t>
  </si>
  <si>
    <t>10CoBe.172</t>
  </si>
  <si>
    <t>10CoBe.173</t>
  </si>
  <si>
    <t>10CoBe.174</t>
  </si>
  <si>
    <t>10CoBe.175</t>
  </si>
  <si>
    <t>10CoBe.176</t>
  </si>
  <si>
    <t>10CoBe.177</t>
  </si>
  <si>
    <t>10CoBe.178</t>
  </si>
  <si>
    <t>10CoBe.179</t>
  </si>
  <si>
    <t>10CoBe.180</t>
  </si>
  <si>
    <t>10CoBe.181</t>
  </si>
  <si>
    <t>10CoBe.182</t>
  </si>
  <si>
    <t>10CoBe.183</t>
  </si>
  <si>
    <t>10CoBe.184</t>
  </si>
  <si>
    <t>10CoBe.185</t>
  </si>
  <si>
    <t>10CoBe.186</t>
  </si>
  <si>
    <t>10CoBe.187</t>
  </si>
  <si>
    <t>10CoBe.188</t>
  </si>
  <si>
    <t>10CoBe.189</t>
  </si>
  <si>
    <t>10CoBe.190</t>
  </si>
  <si>
    <t>10CoBe.191</t>
  </si>
  <si>
    <t>10CoBe.192</t>
  </si>
  <si>
    <t>10CoBe.193</t>
  </si>
  <si>
    <t>10CoBe.194</t>
  </si>
  <si>
    <t>10CoBe.195</t>
  </si>
  <si>
    <t>10CoBe.196</t>
  </si>
  <si>
    <t>10CoBe.197</t>
  </si>
  <si>
    <t>10CoBe.198</t>
  </si>
  <si>
    <t>10CoBe.199</t>
  </si>
  <si>
    <t>10CoBe.200</t>
  </si>
  <si>
    <t>10CoBe.201</t>
  </si>
  <si>
    <t>10CoBe.202</t>
  </si>
  <si>
    <t>10CoBe.203</t>
  </si>
  <si>
    <t>10CoBe.204</t>
  </si>
  <si>
    <t>10CoBe.205</t>
  </si>
  <si>
    <t>83BrBr.1</t>
  </si>
  <si>
    <t>83BrBr.2</t>
  </si>
  <si>
    <t>83BrBr.3</t>
  </si>
  <si>
    <t>83BrBr.4</t>
  </si>
  <si>
    <t>06McMoBrTh.1</t>
  </si>
  <si>
    <t>06McMoBrTh.2</t>
  </si>
  <si>
    <t>06McMoBrTh.3</t>
  </si>
  <si>
    <t>13TrHeHiTa.1</t>
  </si>
  <si>
    <t>13TrHeHiTa.2</t>
  </si>
  <si>
    <t>85StWoBr.1</t>
  </si>
  <si>
    <t>13TrHeToLe.2</t>
  </si>
  <si>
    <t>00Amano.1</t>
  </si>
  <si>
    <t>00Amano.2</t>
  </si>
  <si>
    <t>91BeBrOlHa.1</t>
  </si>
  <si>
    <t>91BeBrOlHa.2</t>
  </si>
  <si>
    <t>91BeBrOlHa.3</t>
  </si>
  <si>
    <t>91BeBrOlHa.4</t>
  </si>
  <si>
    <t>91BeBrOlHa.5</t>
  </si>
  <si>
    <t>91BeBrOlHa.6</t>
  </si>
  <si>
    <t>91BeBrOlHa.7</t>
  </si>
  <si>
    <t>91BeBrOlHa.8</t>
  </si>
  <si>
    <t>91BeBrOlHa.9</t>
  </si>
  <si>
    <t>91BeBrOlHa.10</t>
  </si>
  <si>
    <t>91BeBrOlHa.11</t>
  </si>
  <si>
    <t>91BeBrOlHa.12</t>
  </si>
  <si>
    <t>91BeBrOlHa.13</t>
  </si>
  <si>
    <t>91BeBrOlHa.14</t>
  </si>
  <si>
    <t>91BeBrOlHa.15</t>
  </si>
  <si>
    <t>91BeBrOlHa.16</t>
  </si>
  <si>
    <t>91BeBrOlHa.17</t>
  </si>
  <si>
    <t>91BeBrOlHa.18</t>
  </si>
  <si>
    <t>91BeBrOlHa.19</t>
  </si>
  <si>
    <t>91BeBrOlHa.20</t>
  </si>
  <si>
    <t>91BeBrOlHa.21</t>
  </si>
  <si>
    <t>91BeBrOlHa.22</t>
  </si>
  <si>
    <t>91BeBrOlHa.23</t>
  </si>
  <si>
    <t>91BeBrOlHa.24</t>
  </si>
  <si>
    <t>91BeBrOlHa.25</t>
  </si>
  <si>
    <t>91BeBrOlHa.26</t>
  </si>
  <si>
    <t>91BeBrOlHa.27</t>
  </si>
  <si>
    <t>91BeBrOlHa.28</t>
  </si>
  <si>
    <t>91BeBrOlHa.29</t>
  </si>
  <si>
    <t>91BeBrOlHa.30</t>
  </si>
  <si>
    <t>91BeBrOlHa.31</t>
  </si>
  <si>
    <t>91BeBrOlHa.32</t>
  </si>
  <si>
    <t>91BeBrOlHa.33</t>
  </si>
  <si>
    <t>91BeBrOlHa.34</t>
  </si>
  <si>
    <t>91BeBrOlHa.35</t>
  </si>
  <si>
    <t>91BeBrOlHa.36</t>
  </si>
  <si>
    <t>91BeBrOlHa.37</t>
  </si>
  <si>
    <t>91BeBrOlHa.38</t>
  </si>
  <si>
    <t>91BeBrOlHa.39</t>
  </si>
  <si>
    <t>91BeBrOlHa.40</t>
  </si>
  <si>
    <t>91BeBrOlHa.41</t>
  </si>
  <si>
    <t>91BeBrOlHa.42</t>
  </si>
  <si>
    <t>91BeBrOlHa.43</t>
  </si>
  <si>
    <t>91BeBrOlHa.44</t>
  </si>
  <si>
    <t>91BeBrOlHa.45</t>
  </si>
  <si>
    <t>91BeBrOlHa.46</t>
  </si>
  <si>
    <t>91BeBrOlHa.47</t>
  </si>
  <si>
    <t>91BeBrOlHa.48</t>
  </si>
  <si>
    <t>91BeBrOlHa.49</t>
  </si>
  <si>
    <t>91BeBrOlHa.50</t>
  </si>
  <si>
    <t>91BeBrOlHa.51</t>
  </si>
  <si>
    <t>91BeBrOlHa.52</t>
  </si>
  <si>
    <t>91BeBrOlHa.53</t>
  </si>
  <si>
    <t>91BeBrOlHa.54</t>
  </si>
  <si>
    <t>91BeBrOlHa.55</t>
  </si>
  <si>
    <t>91BeBrOlHa.56</t>
  </si>
  <si>
    <t>91BeBrOlHa.57</t>
  </si>
  <si>
    <t>91BeBrOlHa.58</t>
  </si>
  <si>
    <t>91BeBrOlHa.59</t>
  </si>
  <si>
    <t>91BeBrOlHa.60</t>
  </si>
  <si>
    <t>91BeBrOlHa.61</t>
  </si>
  <si>
    <t>91BeBrOlHa.62</t>
  </si>
  <si>
    <t>91BeBrOlHa.63</t>
  </si>
  <si>
    <t>91BeBrOlHa.64</t>
  </si>
  <si>
    <t>91BeBrOlHa.65</t>
  </si>
  <si>
    <t>91BeBrOlHa.66</t>
  </si>
  <si>
    <t>91BeBrOlHa.67</t>
  </si>
  <si>
    <t>91BeBrOlHa.68</t>
  </si>
  <si>
    <t>91BeBrOlHa.69</t>
  </si>
  <si>
    <t>91BeBrOlHa.70</t>
  </si>
  <si>
    <t>91BeBrOlHa.71</t>
  </si>
  <si>
    <t>91BeBrOlHa.72</t>
  </si>
  <si>
    <t>91BeBrOlHa.73</t>
  </si>
  <si>
    <t>91BeBrOlHa.74</t>
  </si>
  <si>
    <t>91BeBrOlHa.75</t>
  </si>
  <si>
    <t>91BeBrOlHa.76</t>
  </si>
  <si>
    <t>91BeBrOlHa.77</t>
  </si>
  <si>
    <t>91BeBrOlHa.78</t>
  </si>
  <si>
    <t>91BeBrOlHa.79</t>
  </si>
  <si>
    <t>91BeBrOlHa.80</t>
  </si>
  <si>
    <t>91BeBrOlHa.81</t>
  </si>
  <si>
    <t>91BeBrOlHa.82</t>
  </si>
  <si>
    <t>91BeBrOlHa.83</t>
  </si>
  <si>
    <t>91BeBrOlHa.84</t>
  </si>
  <si>
    <t>91BeBrOlHa.85</t>
  </si>
  <si>
    <t>91BeBrOlHa.86</t>
  </si>
  <si>
    <t>91BeBrOlHa.87</t>
  </si>
  <si>
    <t>91BeBrOlHa.88</t>
  </si>
  <si>
    <t>91BeBrOlHa.89</t>
  </si>
  <si>
    <t>91BeBrOlHa.90</t>
  </si>
  <si>
    <t>91BeBrOlHa.91</t>
  </si>
  <si>
    <t>91BeBrOlHa.92</t>
  </si>
  <si>
    <t>91BeBrOlHa.93</t>
  </si>
  <si>
    <t>91BeBrOlHa.94</t>
  </si>
  <si>
    <t>91BeBrOlHa.95</t>
  </si>
  <si>
    <t>91BeBrOlHa.96</t>
  </si>
  <si>
    <t>91BeBrOlHa.97</t>
  </si>
  <si>
    <t>91BeBrOlHa.98</t>
  </si>
  <si>
    <t>91BeBrOlHa.99</t>
  </si>
  <si>
    <t>91BeBrOlHa.100</t>
  </si>
  <si>
    <t>91BeBrOlHa.101</t>
  </si>
  <si>
    <t>91BeBrOlHa.102</t>
  </si>
  <si>
    <t>91BeBrOlHa.103</t>
  </si>
  <si>
    <t>91BeBrOlHa.104</t>
  </si>
  <si>
    <t>91BeBrOlHa.105</t>
  </si>
  <si>
    <t>91BeBrOlHa.106</t>
  </si>
  <si>
    <t>91BeBrOlHa.107</t>
  </si>
  <si>
    <t>91BeBrOlHa.108</t>
  </si>
  <si>
    <t>91BeBrOlHa.109</t>
  </si>
  <si>
    <t>91BeBrOlHa.110</t>
  </si>
  <si>
    <t>91BeBrOlHa.111</t>
  </si>
  <si>
    <t>91BeBrOlHa.112</t>
  </si>
  <si>
    <t>91BeBrOlHa.113</t>
  </si>
  <si>
    <t>91BeBrOlHa.114</t>
  </si>
  <si>
    <t>91BeBrOlHa.115</t>
  </si>
  <si>
    <t>91BeBrOlHa.116</t>
  </si>
  <si>
    <t>91BeBrOlHa.117</t>
  </si>
  <si>
    <t>91BeBrOlHa.118</t>
  </si>
  <si>
    <t>91BeBrOlHa.119</t>
  </si>
  <si>
    <t>91BeBrOlHa.120</t>
  </si>
  <si>
    <t>91BeBrOlHa.121</t>
  </si>
  <si>
    <t>91BeBrOlHa.122</t>
  </si>
  <si>
    <t>91BeBrOlHa.123</t>
  </si>
  <si>
    <t>91BeBrOlHa.124</t>
  </si>
  <si>
    <t>91BeBrOlHa.125</t>
  </si>
  <si>
    <t>91BeBrOlHa.126</t>
  </si>
  <si>
    <t>91BeBrOlHa.127</t>
  </si>
  <si>
    <t>91BeBrOlHa.128</t>
  </si>
  <si>
    <t>91BeBrOlHa.129</t>
  </si>
  <si>
    <t>91BeBrOlHa.130</t>
  </si>
  <si>
    <t>91BeBrOlHa.131</t>
  </si>
  <si>
    <t>91BeBrOlHa.132</t>
  </si>
  <si>
    <t>91BeBrOlHa.133</t>
  </si>
  <si>
    <t>91BeBrOlHa.134</t>
  </si>
  <si>
    <t>91BeBrOlHa.135</t>
  </si>
  <si>
    <t>91BeBrOlHa.136</t>
  </si>
  <si>
    <t>91BeBrOlHa.137</t>
  </si>
  <si>
    <t>91BeBrOlHa.138</t>
  </si>
  <si>
    <t>91BeBrOlHa.139</t>
  </si>
  <si>
    <t>91BeBrOlHa.140</t>
  </si>
  <si>
    <t>91BeBrOlHa.141</t>
  </si>
  <si>
    <t>91BeBrOlHa.142</t>
  </si>
  <si>
    <t>91BeBrOlHa.143</t>
  </si>
  <si>
    <t>91BeBrOlHa.144</t>
  </si>
  <si>
    <t>91BeBrOlHa.145</t>
  </si>
  <si>
    <t>91BeBrOlHa.146</t>
  </si>
  <si>
    <t>91BeBrOlHa.147</t>
  </si>
  <si>
    <t>91BeBrOlHa.148</t>
  </si>
  <si>
    <t>91BeBrOlHa.149</t>
  </si>
  <si>
    <t>91BeBrOlHa.150</t>
  </si>
  <si>
    <t>91BeBrOlHa.151</t>
  </si>
  <si>
    <t>91BeBrOlHa.152</t>
  </si>
  <si>
    <t>91BeBrOlHa.153</t>
  </si>
  <si>
    <t>91BeBrOlHa.154</t>
  </si>
  <si>
    <t>91BeBrOlHa.155</t>
  </si>
  <si>
    <t>91BeBrOlHa.156</t>
  </si>
  <si>
    <t>91BeBrOlHa.157</t>
  </si>
  <si>
    <t>91BeBrOlHa.158</t>
  </si>
  <si>
    <t>91BeBrOlHa.159</t>
  </si>
  <si>
    <t>91BeBrOlHa.160</t>
  </si>
  <si>
    <t>91BeBrOlHa.161</t>
  </si>
  <si>
    <t>91BeBrOlHa.162</t>
  </si>
  <si>
    <t>91BeBrOlHa.163</t>
  </si>
  <si>
    <t>91BeBrOlHa.164</t>
  </si>
  <si>
    <t>91BeBrOlHa.165</t>
  </si>
  <si>
    <t>91BeBrOlHa.166</t>
  </si>
  <si>
    <t>91BeBrOlHa.167</t>
  </si>
  <si>
    <t>91BeBrOlHa.168</t>
  </si>
  <si>
    <t>91BeBrOlHa.169</t>
  </si>
  <si>
    <t>91BeBrOlHa.170</t>
  </si>
  <si>
    <t>91BeBrOlHa.171</t>
  </si>
  <si>
    <t>91BeBrOlHa.172</t>
  </si>
  <si>
    <t>91BeBrOlHa.173</t>
  </si>
  <si>
    <t>91BeBrOlHa.174</t>
  </si>
  <si>
    <t>91BeBrOlHa.175</t>
  </si>
  <si>
    <t>91BeBrOlHa.176</t>
  </si>
  <si>
    <t>91BeBrOlHa.177</t>
  </si>
  <si>
    <t>91BeBrOlHa.178</t>
  </si>
  <si>
    <t>91BeBrOlHa.179</t>
  </si>
  <si>
    <t>91BeBrOlHa.180</t>
  </si>
  <si>
    <t>91BeBrOlHa.181</t>
  </si>
  <si>
    <t>91BeBrOlHa.182</t>
  </si>
  <si>
    <t>91BeBrOlHa.183</t>
  </si>
  <si>
    <t>91BeBrOlHa.184</t>
  </si>
  <si>
    <t>91BeBrOlHa.185</t>
  </si>
  <si>
    <t>91BeBrOlHa.186</t>
  </si>
  <si>
    <t>91BeBrOlHa.187</t>
  </si>
  <si>
    <t>91BeBrOlHa.188</t>
  </si>
  <si>
    <t>91BeBrOlHa.189</t>
  </si>
  <si>
    <t>91BeBrOlHa.190</t>
  </si>
  <si>
    <t>91BeBrOlHa.191</t>
  </si>
  <si>
    <t>91BeBrOlHa.192</t>
  </si>
  <si>
    <t>91BeBrOlHa.193</t>
  </si>
  <si>
    <t>91BeBrOlHa.194</t>
  </si>
  <si>
    <t>91BeBrOlHa.195</t>
  </si>
  <si>
    <t>91BeBrOlHa.196</t>
  </si>
  <si>
    <t>91BeBrOlHa.197</t>
  </si>
  <si>
    <t>91BeBrOlHa.198</t>
  </si>
  <si>
    <t>91BeBrOlHa.199</t>
  </si>
  <si>
    <t>91BeBrOlHa.200</t>
  </si>
  <si>
    <t>91BeBrOlHa.201</t>
  </si>
  <si>
    <t>91BeBrOlHa.202</t>
  </si>
  <si>
    <t>91BeBrOlHa.203</t>
  </si>
  <si>
    <t>91BeBrOlHa.204</t>
  </si>
  <si>
    <t>91BeBrOlHa.205</t>
  </si>
  <si>
    <t>91BeBrOlHa.206</t>
  </si>
  <si>
    <t>91BeBrOlHa.207</t>
  </si>
  <si>
    <t>91BeBrOlHa.208</t>
  </si>
  <si>
    <t>91BeBrOlHa.209</t>
  </si>
  <si>
    <t>91BeBrOlHa.210</t>
  </si>
  <si>
    <t>91BeBrOlHa.211</t>
  </si>
  <si>
    <t>91BeBrOlHa.213</t>
  </si>
  <si>
    <t>91BeBrOlHa.214</t>
  </si>
  <si>
    <t>91BeBrOlHa.215</t>
  </si>
  <si>
    <t>91BeBrOlHa.216</t>
  </si>
  <si>
    <t>91BeBrOlHa.217</t>
  </si>
  <si>
    <t>91BeBrOlHa.218</t>
  </si>
  <si>
    <t>91BeBrOlHa.219</t>
  </si>
  <si>
    <t>91BeBrOlHa.220</t>
  </si>
  <si>
    <t>91BeBrOlHa.221</t>
  </si>
  <si>
    <t>91BeBrOlHa.222</t>
  </si>
  <si>
    <t>91BeBrOlHa.223</t>
  </si>
  <si>
    <t>91BeBrOlHa.224</t>
  </si>
  <si>
    <t>91BeBrOlHa.225</t>
  </si>
  <si>
    <t>91BeBrOlHa.226</t>
  </si>
  <si>
    <t>91BeBrOlHa.227</t>
  </si>
  <si>
    <t>91BeBrOlHa.228</t>
  </si>
  <si>
    <t>91BeBrOlHa.229</t>
  </si>
  <si>
    <t>91BeBrOlHa.230</t>
  </si>
  <si>
    <t>91BeBrOlHa.231</t>
  </si>
  <si>
    <t>91BeBrOlHa.232</t>
  </si>
  <si>
    <t>91BeBrOlHa.233</t>
  </si>
  <si>
    <t>91BeBrOlHa.234</t>
  </si>
  <si>
    <t>91BeBrOlHa.235</t>
  </si>
  <si>
    <t>91BeBrOlHa.236</t>
  </si>
  <si>
    <t>91BeBrOlHa.237</t>
  </si>
  <si>
    <t>91BeBrOlHa.238</t>
  </si>
  <si>
    <t>91BeBrOlHa.239</t>
  </si>
  <si>
    <t>91BeBrOlHa.240</t>
  </si>
  <si>
    <t>91BeBrOlHa.241</t>
  </si>
  <si>
    <t>91BeBrOlHa.242</t>
  </si>
  <si>
    <t>91BeBrOlHa.243</t>
  </si>
  <si>
    <t>91BeBrOlHa.244</t>
  </si>
  <si>
    <t>91BeBrOlHa.245</t>
  </si>
  <si>
    <t>91BeBrOlHa.246</t>
  </si>
  <si>
    <t>91BeBrOlHa.247</t>
  </si>
  <si>
    <t>91BeBrOlHa.248</t>
  </si>
  <si>
    <t>91BeBrOlHa.249</t>
  </si>
  <si>
    <t>91BeBrOlHa.250</t>
  </si>
  <si>
    <t>91BeBrOlHa.251</t>
  </si>
  <si>
    <t>91BeBrOlHa.252</t>
  </si>
  <si>
    <t>91BeBrOlHa.253</t>
  </si>
  <si>
    <t>91BeBrOlHa.254</t>
  </si>
  <si>
    <t>91BeBrOlHa.255</t>
  </si>
  <si>
    <t>91BeBrOlHa.256</t>
  </si>
  <si>
    <t>91BeBrOlHa.257</t>
  </si>
  <si>
    <t>91BeBrOlHa.258</t>
  </si>
  <si>
    <t>91BeBrOlHa.259</t>
  </si>
  <si>
    <t>91BeBrOlHa.260</t>
  </si>
  <si>
    <t>91BeBrOlHa.261</t>
  </si>
  <si>
    <t>91BeBrOlHa.262</t>
  </si>
  <si>
    <t>91BeBrOlHa.263</t>
  </si>
  <si>
    <t>91BeBrOlHa.264</t>
  </si>
  <si>
    <t>91BeBrOlHa.265</t>
  </si>
  <si>
    <t>91BeBrOlHa.266</t>
  </si>
  <si>
    <t>91BeBrOlHa.267</t>
  </si>
  <si>
    <t>91BeBrOlHa.268</t>
  </si>
  <si>
    <t>91BeBrOlHa.269</t>
  </si>
  <si>
    <t>91BeBrOlHa.270</t>
  </si>
  <si>
    <t>91BeBrOlHa.271</t>
  </si>
  <si>
    <t>91BeBrOlHa.272</t>
  </si>
  <si>
    <t>91BeBrOlHa.273</t>
  </si>
  <si>
    <t>91BeBrOlHa.274</t>
  </si>
  <si>
    <t>91BeBrOlHa.275</t>
  </si>
  <si>
    <t>91BeBrOlHa.276</t>
  </si>
  <si>
    <t>91BeBrOlHa.277</t>
  </si>
  <si>
    <t>91BeBrOlHa.278</t>
  </si>
  <si>
    <t>91BeBrOlHa.279</t>
  </si>
  <si>
    <t>91BeBrOlHa.280</t>
  </si>
  <si>
    <t>91BeBrOlHa.281</t>
  </si>
  <si>
    <t>91BeBrOlHa.282</t>
  </si>
  <si>
    <t>91BeBrOlHa.283</t>
  </si>
  <si>
    <t>91BeBrOlHa.284</t>
  </si>
  <si>
    <t>91BeBrOlHa.285</t>
  </si>
  <si>
    <t>91BeBrOlHa.286</t>
  </si>
  <si>
    <t>91BeBrOlHa.287</t>
  </si>
  <si>
    <t>91BeBrOlHa.288</t>
  </si>
  <si>
    <t>91BeBrOlHa.289</t>
  </si>
  <si>
    <t>91BeBrOlHa.290</t>
  </si>
  <si>
    <t>91BeBrOlHa.291</t>
  </si>
  <si>
    <t>91BeBrOlHa.292</t>
  </si>
  <si>
    <t>91BeBrOlHa.293</t>
  </si>
  <si>
    <t>91BeBrOlHa.294</t>
  </si>
  <si>
    <t>91BeBrOlHa.295</t>
  </si>
  <si>
    <t>91BeBrOlHa.296</t>
  </si>
  <si>
    <t>91BeBrOlHa.297</t>
  </si>
  <si>
    <t>91BeBrOlHa.298</t>
  </si>
  <si>
    <t>91BeBrOlHa.299</t>
  </si>
  <si>
    <t>91BeBrOlHa.300</t>
  </si>
  <si>
    <t>91BeBrOlHa.301</t>
  </si>
  <si>
    <t>91BeBrOlHa.302</t>
  </si>
  <si>
    <t>91BeBrOlHa.303</t>
  </si>
  <si>
    <t>91BeBrOlHa.304</t>
  </si>
  <si>
    <t>91BeBrOlHa.305</t>
  </si>
  <si>
    <t>91BeBrOlHa.306</t>
  </si>
  <si>
    <t>91BeBrOlHa.307</t>
  </si>
  <si>
    <t>91BeBrOlHa.308</t>
  </si>
  <si>
    <t>91BeBrOlHa.309</t>
  </si>
  <si>
    <t>91BeBrOlHa.310</t>
  </si>
  <si>
    <t>91BeBrOlHa.311</t>
  </si>
  <si>
    <t>91BeBrOlHa.312</t>
  </si>
  <si>
    <t>91BeBrOlHa.313</t>
  </si>
  <si>
    <t>91BeBrOlHa.314</t>
  </si>
  <si>
    <t>91BeBrOlHa.315</t>
  </si>
  <si>
    <t>91BeBrOlHa.316</t>
  </si>
  <si>
    <t>91BeBrOlHa.317</t>
  </si>
  <si>
    <t>91BeBrOlHa.318</t>
  </si>
  <si>
    <t>91BeBrOlHa.319</t>
  </si>
  <si>
    <t>91BeBrOlHa.320</t>
  </si>
  <si>
    <t>91BeBrOlHa.321</t>
  </si>
  <si>
    <t>91BeBrOlHa.322</t>
  </si>
  <si>
    <t>91BeBrOlHa.323</t>
  </si>
  <si>
    <t>91BeBrOlHa.324</t>
  </si>
  <si>
    <t>91BeBrOlHa.325</t>
  </si>
  <si>
    <t>91BeBrOlHa.326</t>
  </si>
  <si>
    <t>91BeBrOlHa.327</t>
  </si>
  <si>
    <t>91BeBrOlHa.328</t>
  </si>
  <si>
    <t>91BeBrOlHa.329</t>
  </si>
  <si>
    <t>91BeBrOlHa.330</t>
  </si>
  <si>
    <t>91BeBrOlHa.331</t>
  </si>
  <si>
    <t>91BeBrOlHa.332</t>
  </si>
  <si>
    <t>91BeBrOlHa.333</t>
  </si>
  <si>
    <t>91BeBrOlHa.334</t>
  </si>
  <si>
    <t>91BeBrOlHa.335</t>
  </si>
  <si>
    <t>91BeBrOlHa.336</t>
  </si>
  <si>
    <t>91BeBrOlHa.337</t>
  </si>
  <si>
    <t>91BeBrOlHa.338</t>
  </si>
  <si>
    <t>91BeBrOlHa.339</t>
  </si>
  <si>
    <t>91BeBrOlHa.340</t>
  </si>
  <si>
    <t>91BeBrOlHa.341</t>
  </si>
  <si>
    <t>91BeBrOlHa.342</t>
  </si>
  <si>
    <t>91BeBrOlHa.343</t>
  </si>
  <si>
    <t>91BeBrOlHa.344</t>
  </si>
  <si>
    <t>91BeBrOlHa.345</t>
  </si>
  <si>
    <t>91BeBrOlHa.346</t>
  </si>
  <si>
    <t>91BeBrOlHa.347</t>
  </si>
  <si>
    <t>91BeBrOlHa.348</t>
  </si>
  <si>
    <t>91BeBrOlHa.349</t>
  </si>
  <si>
    <t>91BeBrOlHa.350</t>
  </si>
  <si>
    <t>91BeBrOlHa.351</t>
  </si>
  <si>
    <t>91BeBrOlHa.352</t>
  </si>
  <si>
    <t>91BeBrOlHa.353</t>
  </si>
  <si>
    <t>91BeBrOlHa.354</t>
  </si>
  <si>
    <t>91BeBrOlHa.355</t>
  </si>
  <si>
    <t>91BeBrOlHa.356</t>
  </si>
  <si>
    <t>91BeBrOlHa.357</t>
  </si>
  <si>
    <t>91BeBrOlHa.358</t>
  </si>
  <si>
    <t>91BeBrOlHa.359</t>
  </si>
  <si>
    <t>91BeBrOlHa.360</t>
  </si>
  <si>
    <t>91BeBrOlHa.361</t>
  </si>
  <si>
    <t>91BeBrOlHa.362</t>
  </si>
  <si>
    <t>91BeBrOlHa.363</t>
  </si>
  <si>
    <t>91BeBrOlHa.364</t>
  </si>
  <si>
    <t>91BeBrOlHa.365</t>
  </si>
  <si>
    <t>91BeBrOlHa.366</t>
  </si>
  <si>
    <t>91BeBrOlHa.367</t>
  </si>
  <si>
    <t>91BeBrOlHa.368</t>
  </si>
  <si>
    <t>91BeBrOlHa.369</t>
  </si>
  <si>
    <t>91BeBrOlHa.370</t>
  </si>
  <si>
    <t>91BeBrOlHa.371</t>
  </si>
  <si>
    <t>91BeBrOlHa.372</t>
  </si>
  <si>
    <t>91BeBrOlHa.373</t>
  </si>
  <si>
    <t>91BeBrOlHa.374</t>
  </si>
  <si>
    <t>91BeBrOlHa.375</t>
  </si>
  <si>
    <t>91BeBrOlHa.376</t>
  </si>
  <si>
    <t>91BeBrOlHa.377</t>
  </si>
  <si>
    <t>91BeBrOlHa.378</t>
  </si>
  <si>
    <t>91BeBrOlHa.379</t>
  </si>
  <si>
    <t>91BeBrOlHa.380</t>
  </si>
  <si>
    <t>91BeBrOlHa.381</t>
  </si>
  <si>
    <t>91BeBrOlHa.382</t>
  </si>
  <si>
    <t>91BeBrOlHa.383</t>
  </si>
  <si>
    <t>91BeBrOlHa.384</t>
  </si>
  <si>
    <t>91BeBrOlHa.385</t>
  </si>
  <si>
    <t>91BeBrOlHa.386</t>
  </si>
  <si>
    <t>91BeBrOlHa.387</t>
  </si>
  <si>
    <t>91BeBrOlHa.388</t>
  </si>
  <si>
    <t>91BeBrOlHa.389</t>
  </si>
  <si>
    <t>91BeBrOlHa.390</t>
  </si>
  <si>
    <t>91BeBrOlHa.391</t>
  </si>
  <si>
    <t>91BeBrOlHa.392</t>
  </si>
  <si>
    <t>91BeBrOlHa.393</t>
  </si>
  <si>
    <t>91BeBrOlHa.394</t>
  </si>
  <si>
    <t>91BeBrOlHa.395</t>
  </si>
  <si>
    <t>91BeBrOlHa.396</t>
  </si>
  <si>
    <t>91BeBrOlHa.397</t>
  </si>
  <si>
    <t>91BeBrOlHa.398</t>
  </si>
  <si>
    <t>91BeBrOlHa.399</t>
  </si>
  <si>
    <t>91BeBrOlHa.400</t>
  </si>
  <si>
    <t>91BeBrOlHa.401</t>
  </si>
  <si>
    <t>91BeBrOlHa.402</t>
  </si>
  <si>
    <t>91BeBrOlHa.403</t>
  </si>
  <si>
    <t>91BeBrOlHa.404</t>
  </si>
  <si>
    <t>91BeBrOlHa.405</t>
  </si>
  <si>
    <t>91BeBrOlHa.406</t>
  </si>
  <si>
    <t>91BeBrOlHa.407</t>
  </si>
  <si>
    <t>91BeBrOlHa.408</t>
  </si>
  <si>
    <t>91BeBrOlHa.409</t>
  </si>
  <si>
    <t>91BeBrOlHa.410</t>
  </si>
  <si>
    <t>91BeBrOlHa.411</t>
  </si>
  <si>
    <t>91BeBrOlHa.412</t>
  </si>
  <si>
    <t>91BeBrOlHa.413</t>
  </si>
  <si>
    <t>91BeBrOlHa.414</t>
  </si>
  <si>
    <t>91BeBrOlHa.415</t>
  </si>
  <si>
    <t>91BeBrOlHa.416</t>
  </si>
  <si>
    <t>91BeBrOlHa.417</t>
  </si>
  <si>
    <t>91BeBrOlHa.418</t>
  </si>
  <si>
    <t>91BeBrOlHa.419</t>
  </si>
  <si>
    <t>91BeBrOlHa.420</t>
  </si>
  <si>
    <t>91BeBrOlHa.421</t>
  </si>
  <si>
    <t>91BeBrOlHa.423</t>
  </si>
  <si>
    <t>91BeBrOlHa.424</t>
  </si>
  <si>
    <t>91BeBrOlHa.425</t>
  </si>
  <si>
    <t>91BeBrOlHa.426</t>
  </si>
  <si>
    <t>91BeBrOlHa.427</t>
  </si>
  <si>
    <t>91BeBrOlHa.428</t>
  </si>
  <si>
    <t>91BeBrOlHa.429</t>
  </si>
  <si>
    <t>91BeBrOlHa.430</t>
  </si>
  <si>
    <t>91BeBrOlHa.431</t>
  </si>
  <si>
    <t>91BeBrOlHa.432</t>
  </si>
  <si>
    <t>91BeBrOlHa.433</t>
  </si>
  <si>
    <t>91BeBrOlHa.434</t>
  </si>
  <si>
    <t>91BeBrOlHa.435</t>
  </si>
  <si>
    <t>91BeBrOlHa.436</t>
  </si>
  <si>
    <t>91BeBrOlHa.437</t>
  </si>
  <si>
    <t>91BeBrOlHa.438</t>
  </si>
  <si>
    <t>91BeBrOlHa.439</t>
  </si>
  <si>
    <t>91BeBrOlHa.440</t>
  </si>
  <si>
    <t>91BeBrOlHa.441</t>
  </si>
  <si>
    <t>91BeBrOlHa.442</t>
  </si>
  <si>
    <t>91BeBrOlHa.443</t>
  </si>
  <si>
    <t>91BeBrOlHa.444</t>
  </si>
  <si>
    <t>91BeBrOlHa.445</t>
  </si>
  <si>
    <t>91BeBrOlHa.446</t>
  </si>
  <si>
    <t>91BeBrOlHa.447</t>
  </si>
  <si>
    <t>91BeBrOlHa.448</t>
  </si>
  <si>
    <t>91BeBrOlHa.449</t>
  </si>
  <si>
    <t>91BeBrOlHa.450</t>
  </si>
  <si>
    <t>91BeBrOlHa.451</t>
  </si>
  <si>
    <t>91BeBrOlHa.452</t>
  </si>
  <si>
    <t>91BeBrOlHa.453</t>
  </si>
  <si>
    <t>91BeBrOlHa.454</t>
  </si>
  <si>
    <t>91BeBrOlHa.455</t>
  </si>
  <si>
    <t>91BeBrOlHa.456</t>
  </si>
  <si>
    <t>91BeBrOlHa.457</t>
  </si>
  <si>
    <t>91BeBrOlHa.458</t>
  </si>
  <si>
    <t>91BeBrOlHa.459</t>
  </si>
  <si>
    <t>91BeBrOlHa.460</t>
  </si>
  <si>
    <t>91BeBrOlHa.461</t>
  </si>
  <si>
    <t>91BeBrOlHa.462</t>
  </si>
  <si>
    <t>91BeBrOlHa.463</t>
  </si>
  <si>
    <t>91BeBrOlHa.464</t>
  </si>
  <si>
    <t>91BeBrOlHa.465</t>
  </si>
  <si>
    <t>91BeBrOlHa.466</t>
  </si>
  <si>
    <t>91BeBrOlHa.467</t>
  </si>
  <si>
    <t>91BeBrOlHa.468</t>
  </si>
  <si>
    <t>91BeBrOlHa.469</t>
  </si>
  <si>
    <t>91BeBrOlHa.470</t>
  </si>
  <si>
    <t>91BeBrOlHa.471</t>
  </si>
  <si>
    <t>91BeBrOlHa.472</t>
  </si>
  <si>
    <t>91BeBrOlHa.473</t>
  </si>
  <si>
    <t>91BeBrOlHa.474</t>
  </si>
  <si>
    <t>91BeBrOlHa.475</t>
  </si>
  <si>
    <t>91BeBrOlHa.476</t>
  </si>
  <si>
    <t>91BeBrOlHa.477</t>
  </si>
  <si>
    <t>91BeBrOlHa.478</t>
  </si>
  <si>
    <t>91BeBrOlHa.479</t>
  </si>
  <si>
    <t>91BeBrOlHa.480</t>
  </si>
  <si>
    <t>91BeBrOlHa.481</t>
  </si>
  <si>
    <t>91BeBrOlHa.482</t>
  </si>
  <si>
    <t>91BeBrOlHa.483</t>
  </si>
  <si>
    <t>91BeBrOlHa.484</t>
  </si>
  <si>
    <t>91BeBrOlHa.485</t>
  </si>
  <si>
    <t>91BeBrOlHa.486</t>
  </si>
  <si>
    <t>91BeBrOlHa.487</t>
  </si>
  <si>
    <t>91BeBrOlHa.488</t>
  </si>
  <si>
    <t>91BeBrOlHa.489</t>
  </si>
  <si>
    <t>91BeBrOlHa.490</t>
  </si>
  <si>
    <t>91BeBrOlHa.491</t>
  </si>
  <si>
    <t>91BeBrOlHa.492</t>
  </si>
  <si>
    <t>91BeBrOlHa.493</t>
  </si>
  <si>
    <t>91BeBrOlHa.494</t>
  </si>
  <si>
    <t>91BeBrOlHa.495</t>
  </si>
  <si>
    <t>91BeBrOlHa.496</t>
  </si>
  <si>
    <t>91BeBrOlHa.497</t>
  </si>
  <si>
    <t>91BeBrOlHa.498</t>
  </si>
  <si>
    <t>91BeBrOlHa.499</t>
  </si>
  <si>
    <t>91BeBrOlHa.500</t>
  </si>
  <si>
    <t>91BeBrOlHa.501</t>
  </si>
  <si>
    <t>91BeBrOlHa.502</t>
  </si>
  <si>
    <t>91BeBrOlHa.503</t>
  </si>
  <si>
    <t>91BeBrOlHa.504</t>
  </si>
  <si>
    <t>91BeBrOlHa.505</t>
  </si>
  <si>
    <t>91BeBrOlHa.506</t>
  </si>
  <si>
    <t>91BeBrOlHa.507</t>
  </si>
  <si>
    <t>91BeBrOlHa.508</t>
  </si>
  <si>
    <t>91BeBrOlHa.509</t>
  </si>
  <si>
    <t>91BeBrOlHa.510</t>
  </si>
  <si>
    <t>91BeBrOlHa.511</t>
  </si>
  <si>
    <t>91BeBrOlHa.512</t>
  </si>
  <si>
    <t>91BeBrOlHa.513</t>
  </si>
  <si>
    <t>91BeBrOlHa.514</t>
  </si>
  <si>
    <t>91BeBrOlHa.515</t>
  </si>
  <si>
    <t>91BeBrOlHa.516</t>
  </si>
  <si>
    <t>91BeBrOlHa.517</t>
  </si>
  <si>
    <t>91BeBrOlHa.518</t>
  </si>
  <si>
    <t>91BeBrOlHa.519</t>
  </si>
  <si>
    <t>91BeBrOlHa.520</t>
  </si>
  <si>
    <t>91BeBrOlHa.521</t>
  </si>
  <si>
    <t>91BeBrOlHa.522</t>
  </si>
  <si>
    <t>91BeBrOlHa.523</t>
  </si>
  <si>
    <t>91BeBrOlHa.524</t>
  </si>
  <si>
    <t>91BeBrOlHa.525</t>
  </si>
  <si>
    <t>91BeBrOlHa.526</t>
  </si>
  <si>
    <t>91BeBrOlHa.527</t>
  </si>
  <si>
    <t>91BeBrOlHa.528</t>
  </si>
  <si>
    <t>91BeBrOlHa.529</t>
  </si>
  <si>
    <t>91BeBrOlHa.530</t>
  </si>
  <si>
    <t>91BeBrOlHa.531</t>
  </si>
  <si>
    <t>91BeBrOlHa.532</t>
  </si>
  <si>
    <t>91BeBrOlHa.533</t>
  </si>
  <si>
    <t>91BeBrOlHa.534</t>
  </si>
  <si>
    <t>91BeBrOlHa.535</t>
  </si>
  <si>
    <t>91BeBrOlHa.536</t>
  </si>
  <si>
    <t>91BeBrOlHa.537</t>
  </si>
  <si>
    <t>91BeBrOlHa.538</t>
  </si>
  <si>
    <t>91BeBrOlHa.539</t>
  </si>
  <si>
    <t>91BeBrOlHa.540</t>
  </si>
  <si>
    <t>91BeBrOlHa.541</t>
  </si>
  <si>
    <t>91BeBrOlHa.542</t>
  </si>
  <si>
    <t>91BeBrOlHa.543</t>
  </si>
  <si>
    <t>91BeBrOlHa.544</t>
  </si>
  <si>
    <t>91BeBrOlHa.545</t>
  </si>
  <si>
    <t>91BeBrOlHa.546</t>
  </si>
  <si>
    <t>91BeBrOlHa.547</t>
  </si>
  <si>
    <t>91BeBrOlHa.548</t>
  </si>
  <si>
    <t>91BeBrOlHa.549</t>
  </si>
  <si>
    <t>91BeBrOlHa.550</t>
  </si>
  <si>
    <t>91BeBrOlHa.551</t>
  </si>
  <si>
    <t>91BeBrOlHa.552</t>
  </si>
  <si>
    <t>91BeBrOlHa.553</t>
  </si>
  <si>
    <t>91BeBrOlHa.554</t>
  </si>
  <si>
    <t>91BeBrOlHa.555</t>
  </si>
  <si>
    <t>91BeBrOlHa.556</t>
  </si>
  <si>
    <t>91BeBrOlHa.557</t>
  </si>
  <si>
    <t>91BeBrOlHa.558</t>
  </si>
  <si>
    <t>91BeBrOlHa.559</t>
  </si>
  <si>
    <t>91BeBrOlHa.560</t>
  </si>
  <si>
    <t>91BeBrOlHa.561</t>
  </si>
  <si>
    <t>91BeBrOlHa.562</t>
  </si>
  <si>
    <t>91BeBrOlHa.563</t>
  </si>
  <si>
    <t>91BeBrOlHa.564</t>
  </si>
  <si>
    <t>91BeBrOlHa.565</t>
  </si>
  <si>
    <t>91BeBrOlHa.566</t>
  </si>
  <si>
    <t>91BeBrOlHa.567</t>
  </si>
  <si>
    <t>91BeBrOlHa.568</t>
  </si>
  <si>
    <t>91BeBrOlHa.569</t>
  </si>
  <si>
    <t>91BeBrOlHa.570</t>
  </si>
  <si>
    <t>91BeBrOlHa.571</t>
  </si>
  <si>
    <t>91BeBrOlHa.572</t>
  </si>
  <si>
    <t>95Zachwiej.1</t>
  </si>
  <si>
    <t>95Zachwiej.2</t>
  </si>
  <si>
    <t>95Zachwiej.3</t>
  </si>
  <si>
    <t>95Zachwiej.4</t>
  </si>
  <si>
    <t>95Zachwiej.5</t>
  </si>
  <si>
    <t>95Zachwiej.6</t>
  </si>
  <si>
    <t>95Zachwiej.7</t>
  </si>
  <si>
    <t>95Zachwiej.8</t>
  </si>
  <si>
    <t>95Zachwiej.9</t>
  </si>
  <si>
    <t>95Zachwiej.10</t>
  </si>
  <si>
    <t>95Zachwiej.11</t>
  </si>
  <si>
    <t>95Zachwiej.12</t>
  </si>
  <si>
    <t>95Zachwiej.13</t>
  </si>
  <si>
    <t>95Zachwiej.14</t>
  </si>
  <si>
    <t>95Zachwiej.15</t>
  </si>
  <si>
    <t>95Zachwiej.16</t>
  </si>
  <si>
    <t>95Zachwiej.17</t>
  </si>
  <si>
    <t>95Zachwiej.18</t>
  </si>
  <si>
    <t>95Zachwiej.19</t>
  </si>
  <si>
    <t>95Zachwiej.20</t>
  </si>
  <si>
    <t>95Zachwiej.21</t>
  </si>
  <si>
    <t>95Zachwiej.22</t>
  </si>
  <si>
    <t>95Zachwiej.23</t>
  </si>
  <si>
    <t>95Zachwiej.25</t>
  </si>
  <si>
    <t>95Zachwiej.26</t>
  </si>
  <si>
    <t>95Zachwiej.27</t>
  </si>
  <si>
    <t>95Zachwiej.28</t>
  </si>
  <si>
    <t>95Zachwiej.29</t>
  </si>
  <si>
    <t>95Zachwiej.30</t>
  </si>
  <si>
    <t>95Zachwiej.31</t>
  </si>
  <si>
    <t>95Zachwiej.32</t>
  </si>
  <si>
    <t>95Zachwiej.33</t>
  </si>
  <si>
    <t>95Zachwiej.34</t>
  </si>
  <si>
    <t>95Zachwiej.35</t>
  </si>
  <si>
    <t>95Zachwiej.36</t>
  </si>
  <si>
    <t>95Zachwiej.37</t>
  </si>
  <si>
    <t>95Zachwiej.38</t>
  </si>
  <si>
    <t>95Zachwiej.39</t>
  </si>
  <si>
    <t>95Zachwiej.40</t>
  </si>
  <si>
    <t>95Zachwiej.41</t>
  </si>
  <si>
    <t>95Zachwiej.42</t>
  </si>
  <si>
    <t>95Zachwiej.43</t>
  </si>
  <si>
    <t>95Zachwiej.44</t>
  </si>
  <si>
    <t>95Zachwiej.45</t>
  </si>
  <si>
    <t>95Zachwiej.46</t>
  </si>
  <si>
    <t>95Zachwiej.47</t>
  </si>
  <si>
    <t>95Zachwiej.48</t>
  </si>
  <si>
    <t>95Zachwiej.49</t>
  </si>
  <si>
    <t>95Zachwiej.50</t>
  </si>
  <si>
    <t>95Zachwiej.51</t>
  </si>
  <si>
    <t>95Zachwiej.53</t>
  </si>
  <si>
    <t>95Zachwiej.54</t>
  </si>
  <si>
    <t>95Zachwiej.55</t>
  </si>
  <si>
    <t>95Zachwiej.56</t>
  </si>
  <si>
    <t>95Zachwiej.57</t>
  </si>
  <si>
    <t>95Zachwiej.58</t>
  </si>
  <si>
    <t>95Zachwiej.59</t>
  </si>
  <si>
    <t>95Zachwiej.60</t>
  </si>
  <si>
    <t>95Zachwiej.61</t>
  </si>
  <si>
    <t>95Zachwiej.62</t>
  </si>
  <si>
    <t>95Zachwiej.63</t>
  </si>
  <si>
    <t>95Zachwiej.64</t>
  </si>
  <si>
    <t>95Zachwiej.65</t>
  </si>
  <si>
    <t>95Zachwiej.66</t>
  </si>
  <si>
    <t>95Zachwiej.67</t>
  </si>
  <si>
    <t>95Zachwiej.68</t>
  </si>
  <si>
    <t>95Zachwiej.69</t>
  </si>
  <si>
    <t>95Zachwiej.70</t>
  </si>
  <si>
    <t>95Zachwiej.71</t>
  </si>
  <si>
    <t>95Zachwiej.72</t>
  </si>
  <si>
    <t>95Zachwiej.73</t>
  </si>
  <si>
    <t>95Zachwiej.74</t>
  </si>
  <si>
    <t>95Zachwiej.75</t>
  </si>
  <si>
    <t>95Zachwiej.76</t>
  </si>
  <si>
    <t>95Zachwiej.77</t>
  </si>
  <si>
    <t>95Zachwiej.78</t>
  </si>
  <si>
    <t>95Zachwiej.79</t>
  </si>
  <si>
    <t>95Zachwiej.80</t>
  </si>
  <si>
    <t>95Zachwiej.81</t>
  </si>
  <si>
    <t>95Zachwiej.82</t>
  </si>
  <si>
    <t>95Zachwiej.83</t>
  </si>
  <si>
    <t>95Zachwiej.84</t>
  </si>
  <si>
    <t>95Zachwiej.85</t>
  </si>
  <si>
    <t>95Zachwiej.86</t>
  </si>
  <si>
    <t>95Zachwiej.87</t>
  </si>
  <si>
    <t>95Zachwiej.88</t>
  </si>
  <si>
    <t>95Zachwiej.89</t>
  </si>
  <si>
    <t>95Zachwiej.90</t>
  </si>
  <si>
    <t>95Zachwiej.91</t>
  </si>
  <si>
    <t>95Zachwiej.92</t>
  </si>
  <si>
    <t>95Zachwiej.93</t>
  </si>
  <si>
    <t>95Zachwiej.94</t>
  </si>
  <si>
    <t>95Zachwiej.95</t>
  </si>
  <si>
    <t>95Zachwiej.96</t>
  </si>
  <si>
    <t>95Zachwiej.97</t>
  </si>
  <si>
    <t>95Zachwiej.98</t>
  </si>
  <si>
    <t>95Zachwiej.99</t>
  </si>
  <si>
    <t>95Zachwiej.100</t>
  </si>
  <si>
    <t>95Zachwiej.101</t>
  </si>
  <si>
    <t>95Zachwiej.102</t>
  </si>
  <si>
    <t>95Zachwiej.103</t>
  </si>
  <si>
    <t>95Zachwiej.104</t>
  </si>
  <si>
    <t>95Zachwiej.105</t>
  </si>
  <si>
    <t>95Zachwiej.106</t>
  </si>
  <si>
    <t>95Zachwiej.107</t>
  </si>
  <si>
    <t>95Zachwiej.108</t>
  </si>
  <si>
    <t>95Zachwiej.109</t>
  </si>
  <si>
    <t>95Zachwiej.110</t>
  </si>
  <si>
    <t>95Zachwiej.111</t>
  </si>
  <si>
    <t>95Zachwiej.112</t>
  </si>
  <si>
    <t>95Zachwiej.113</t>
  </si>
  <si>
    <t>95Zachwiej.114</t>
  </si>
  <si>
    <t>95Zachwiej.115</t>
  </si>
  <si>
    <t>95Zachwiej.116</t>
  </si>
  <si>
    <t>95Zachwiej.117</t>
  </si>
  <si>
    <t>95Zachwiej.118</t>
  </si>
  <si>
    <t>95Zachwiej.121</t>
  </si>
  <si>
    <t>95Zachwiej.122</t>
  </si>
  <si>
    <t>95Zachwiej.123</t>
  </si>
  <si>
    <t>95Zachwiej.124</t>
  </si>
  <si>
    <t>95Zachwiej.125</t>
  </si>
  <si>
    <t>95Zachwiej.126</t>
  </si>
  <si>
    <t>95Zachwiej.127</t>
  </si>
  <si>
    <t>95Zachwiej.128</t>
  </si>
  <si>
    <t>95Zachwiej.129</t>
  </si>
  <si>
    <t>95Zachwiej.130</t>
  </si>
  <si>
    <t>95Zachwiej.131</t>
  </si>
  <si>
    <t>95Zachwiej.132</t>
  </si>
  <si>
    <t>95Zachwiej.133</t>
  </si>
  <si>
    <t>95Zachwiej.134</t>
  </si>
  <si>
    <t>95Zachwiej.135</t>
  </si>
  <si>
    <t>95Zachwiej.136</t>
  </si>
  <si>
    <t>95Zachwiej.137</t>
  </si>
  <si>
    <t>95Zachwiej.138</t>
  </si>
  <si>
    <t>95Zachwiej.139</t>
  </si>
  <si>
    <t>95Zachwiej.140</t>
  </si>
  <si>
    <t>95Zachwiej.141</t>
  </si>
  <si>
    <t>95Zachwiej.142</t>
  </si>
  <si>
    <t>95Zachwiej.143</t>
  </si>
  <si>
    <t>95Zachwiej.144</t>
  </si>
  <si>
    <t>95Zachwiej.145</t>
  </si>
  <si>
    <t>95Zachwiej.146</t>
  </si>
  <si>
    <t>95Zachwiej.147</t>
  </si>
  <si>
    <t>95Zachwiej.148</t>
  </si>
  <si>
    <t>95Zachwiej.149</t>
  </si>
  <si>
    <t>95Zachwiej.150</t>
  </si>
  <si>
    <t>95Zachwiej.151</t>
  </si>
  <si>
    <t>95Zachwiej.152</t>
  </si>
  <si>
    <t>95Zachwiej.153</t>
  </si>
  <si>
    <t>95Zachwiej.154</t>
  </si>
  <si>
    <t>95Zachwiej.155</t>
  </si>
  <si>
    <t>95Zachwiej.156</t>
  </si>
  <si>
    <t>95Zachwiej.157</t>
  </si>
  <si>
    <t>95Zachwiej.158</t>
  </si>
  <si>
    <t>95Zachwiej.159</t>
  </si>
  <si>
    <t>95Zachwiej.160</t>
  </si>
  <si>
    <t>95Zachwiej.161</t>
  </si>
  <si>
    <t>95Zachwiej.162</t>
  </si>
  <si>
    <t>95Zachwiej.163</t>
  </si>
  <si>
    <t>95Zachwiej.164</t>
  </si>
  <si>
    <t>95Zachwiej.165</t>
  </si>
  <si>
    <t>95Zachwiej.166</t>
  </si>
  <si>
    <t>95Zachwiej.167</t>
  </si>
  <si>
    <t>95Zachwiej.168</t>
  </si>
  <si>
    <t>95Zachwiej.169</t>
  </si>
  <si>
    <t>95Zachwiej.170</t>
  </si>
  <si>
    <t>95Zachwiej.171</t>
  </si>
  <si>
    <t>95Zachwiej.172</t>
  </si>
  <si>
    <t>95Zachwiej.173</t>
  </si>
  <si>
    <t>95Zachwiej.174</t>
  </si>
  <si>
    <t>95Zachwiej.175</t>
  </si>
  <si>
    <t>95Zachwiej.176</t>
  </si>
  <si>
    <t>95Zachwiej.177</t>
  </si>
  <si>
    <t>95Zachwiej.178</t>
  </si>
  <si>
    <t>95Zachwiej.179</t>
  </si>
  <si>
    <t>95Zachwiej.180</t>
  </si>
  <si>
    <t>95Zachwiej.181</t>
  </si>
  <si>
    <t>95Zachwiej.182</t>
  </si>
  <si>
    <t>95Zachwiej.183</t>
  </si>
  <si>
    <t>95Zachwiej.184</t>
  </si>
  <si>
    <t>95Zachwiej.185</t>
  </si>
  <si>
    <t>95Zachwiej.186</t>
  </si>
  <si>
    <t>95Zachwiej.187</t>
  </si>
  <si>
    <t>95Zachwiej.188</t>
  </si>
  <si>
    <t>95Zachwiej.189</t>
  </si>
  <si>
    <t>95Zachwiej.190</t>
  </si>
  <si>
    <t>95Zachwiej.191</t>
  </si>
  <si>
    <t>95Zachwiej.192</t>
  </si>
  <si>
    <t>95Zachwiej.193</t>
  </si>
  <si>
    <t>95Zachwiej.194</t>
  </si>
  <si>
    <t>95Zachwiej.195</t>
  </si>
  <si>
    <t>95Zachwiej.196</t>
  </si>
  <si>
    <t>95Zachwiej.197</t>
  </si>
  <si>
    <t>95Zachwiej.198</t>
  </si>
  <si>
    <t>95Zachwiej.199</t>
  </si>
  <si>
    <t>95Zachwiej.200</t>
  </si>
  <si>
    <t>95Zachwiej.201</t>
  </si>
  <si>
    <t>95Zachwiej.202</t>
  </si>
  <si>
    <t>95Zachwiej.203</t>
  </si>
  <si>
    <t>95Zachwiej.204</t>
  </si>
  <si>
    <t>95Zachwiej.205</t>
  </si>
  <si>
    <t>95Zachwiej.206</t>
  </si>
  <si>
    <t>95Zachwiej.207</t>
  </si>
  <si>
    <t>95Zachwiej.208</t>
  </si>
  <si>
    <t>95Zachwiej.209</t>
  </si>
  <si>
    <t>95Zachwiej.210</t>
  </si>
  <si>
    <t>95Zachwiej.211</t>
  </si>
  <si>
    <t>95Zachwiej.212</t>
  </si>
  <si>
    <t>95Zachwiej.213</t>
  </si>
  <si>
    <t>95Zachwiej.214</t>
  </si>
  <si>
    <t>95Zachwiej.215</t>
  </si>
  <si>
    <t>95Zachwiej.216</t>
  </si>
  <si>
    <t>95Zachwiej.217</t>
  </si>
  <si>
    <t>95Zachwiej.218</t>
  </si>
  <si>
    <t>95Zachwiej.219</t>
  </si>
  <si>
    <t>95Zachwiej.220</t>
  </si>
  <si>
    <t>95Zachwiej.221</t>
  </si>
  <si>
    <t>95Zachwiej.222</t>
  </si>
  <si>
    <t>95Zachwiej.223</t>
  </si>
  <si>
    <t>95Zachwiej.224</t>
  </si>
  <si>
    <t>95Zachwiej.225</t>
  </si>
  <si>
    <t>95Zachwiej.226</t>
  </si>
  <si>
    <t>95Zachwiej.227</t>
  </si>
  <si>
    <t>95Zachwiej.228</t>
  </si>
  <si>
    <t>95Zachwiej.229</t>
  </si>
  <si>
    <t>95Zachwiej.230</t>
  </si>
  <si>
    <t>95Zachwiej.231</t>
  </si>
  <si>
    <t>95Zachwiej.232</t>
  </si>
  <si>
    <t>95Zachwiej.233</t>
  </si>
  <si>
    <t>95Zachwiej.234</t>
  </si>
  <si>
    <t>95Zachwiej.235</t>
  </si>
  <si>
    <t>95Zachwiej.236</t>
  </si>
  <si>
    <t>95Zachwiej.237</t>
  </si>
  <si>
    <t>95Zachwiej.238</t>
  </si>
  <si>
    <t>95Zachwiej.239</t>
  </si>
  <si>
    <t>95Zachwiej.240</t>
  </si>
  <si>
    <t>95Zachwiej.241</t>
  </si>
  <si>
    <t>95Zachwiej.242</t>
  </si>
  <si>
    <t>95Zachwiej.243</t>
  </si>
  <si>
    <t>95Zachwiej.244</t>
  </si>
  <si>
    <t>95Zachwiej.245</t>
  </si>
  <si>
    <t>95Zachwiej.246</t>
  </si>
  <si>
    <t>95Zachwiej.247</t>
  </si>
  <si>
    <t>95Zachwiej.248</t>
  </si>
  <si>
    <t>95Zachwiej.249</t>
  </si>
  <si>
    <t>95Zachwiej.250</t>
  </si>
  <si>
    <t>95Zachwiej.251</t>
  </si>
  <si>
    <t>95Zachwiej.252</t>
  </si>
  <si>
    <t>95Zachwiej.253</t>
  </si>
  <si>
    <t>95Zachwiej.254</t>
  </si>
  <si>
    <t>95Zachwiej.255</t>
  </si>
  <si>
    <t>95Zachwiej.256</t>
  </si>
  <si>
    <t>95Zachwiej.257</t>
  </si>
  <si>
    <t>95Zachwiej.258</t>
  </si>
  <si>
    <t>95Zachwiej.259</t>
  </si>
  <si>
    <t>95Zachwiej.260</t>
  </si>
  <si>
    <t>95Zachwiej.261</t>
  </si>
  <si>
    <t>95Zachwiej.262</t>
  </si>
  <si>
    <t>95Zachwiej.263</t>
  </si>
  <si>
    <t>95Zachwiej.264</t>
  </si>
  <si>
    <t>95Zachwiej.265</t>
  </si>
  <si>
    <t>95Zachwiej.266</t>
  </si>
  <si>
    <t>95Zachwiej.267</t>
  </si>
  <si>
    <t>95Zachwiej.268</t>
  </si>
  <si>
    <t>95Zachwiej.269</t>
  </si>
  <si>
    <t>95Zachwiej.270</t>
  </si>
  <si>
    <t>95Zachwiej.271</t>
  </si>
  <si>
    <t>95Zachwiej.272</t>
  </si>
  <si>
    <t>95Zachwiej.273</t>
  </si>
  <si>
    <t>95Zachwiej.274</t>
  </si>
  <si>
    <t>95Zachwiej.275</t>
  </si>
  <si>
    <t>95Zachwiej.276</t>
  </si>
  <si>
    <t>95Zachwiej.277</t>
  </si>
  <si>
    <t>95Zachwiej.278</t>
  </si>
  <si>
    <t>95Zachwiej.279</t>
  </si>
  <si>
    <t>95Zachwiej.280</t>
  </si>
  <si>
    <t>95Zachwiej.281</t>
  </si>
  <si>
    <t>95Zachwiej.282</t>
  </si>
  <si>
    <t>95Zachwiej.283</t>
  </si>
  <si>
    <t>95Zachwiej.284</t>
  </si>
  <si>
    <t>95Zachwiej.285</t>
  </si>
  <si>
    <t>95Zachwiej.286</t>
  </si>
  <si>
    <t>95Zachwiej.287</t>
  </si>
  <si>
    <t>95Zachwiej.288</t>
  </si>
  <si>
    <t>95Zachwiej.289</t>
  </si>
  <si>
    <t>95Zachwiej.290</t>
  </si>
  <si>
    <t>95Zachwiej.291</t>
  </si>
  <si>
    <t>95Zachwiej.292</t>
  </si>
  <si>
    <t>95Zachwiej.293</t>
  </si>
  <si>
    <t>95Zachwiej.294</t>
  </si>
  <si>
    <t>95Zachwiej.295</t>
  </si>
  <si>
    <t>95Zachwiej.296</t>
  </si>
  <si>
    <t>95Zachwiej.298</t>
  </si>
  <si>
    <t>95Zachwiej.299</t>
  </si>
  <si>
    <t>95Zachwiej.300</t>
  </si>
  <si>
    <t>95Zachwiej.301</t>
  </si>
  <si>
    <t>95Zachwiej.302</t>
  </si>
  <si>
    <t>95Zachwiej.303</t>
  </si>
  <si>
    <t>95Zachwiej.304</t>
  </si>
  <si>
    <t>95Zachwiej.305</t>
  </si>
  <si>
    <t>95Zachwiej.306</t>
  </si>
  <si>
    <t>95Zachwiej.307</t>
  </si>
  <si>
    <t>95Zachwiej.308</t>
  </si>
  <si>
    <t>95Zachwiej.309</t>
  </si>
  <si>
    <t>95Zachwiej.310</t>
  </si>
  <si>
    <t>95Zachwiej.311</t>
  </si>
  <si>
    <t>95Zachwiej.312</t>
  </si>
  <si>
    <t>95Zachwiej.313</t>
  </si>
  <si>
    <t>95Zachwiej.314</t>
  </si>
  <si>
    <t>95Zachwiej.315</t>
  </si>
  <si>
    <t>95Zachwiej.316</t>
  </si>
  <si>
    <t>95Zachwiej.317</t>
  </si>
  <si>
    <t>95Zachwiej.318</t>
  </si>
  <si>
    <t>95Zachwiej.321</t>
  </si>
  <si>
    <t>95Zachwiej.322</t>
  </si>
  <si>
    <t>95Zachwiej.323</t>
  </si>
  <si>
    <t>95Zachwiej.324</t>
  </si>
  <si>
    <t>95Zachwiej.325</t>
  </si>
  <si>
    <t>95Zachwiej.326</t>
  </si>
  <si>
    <t>95Zachwiej.327</t>
  </si>
  <si>
    <t>95Zachwiej.328</t>
  </si>
  <si>
    <t>95Zachwiej.329</t>
  </si>
  <si>
    <t>95Zachwiej.330</t>
  </si>
  <si>
    <t>95Zachwiej.331</t>
  </si>
  <si>
    <t>95Zachwiej.332</t>
  </si>
  <si>
    <t>95Zachwiej.333</t>
  </si>
  <si>
    <t>95Zachwiej.334</t>
  </si>
  <si>
    <t>95Zachwiej.335</t>
  </si>
  <si>
    <t>95Zachwiej.336</t>
  </si>
  <si>
    <t>95Zachwiej.337</t>
  </si>
  <si>
    <t>95Zachwiej.338</t>
  </si>
  <si>
    <t>95Zachwiej.339</t>
  </si>
  <si>
    <t>95Zachwiej.340</t>
  </si>
  <si>
    <t>95Zachwiej.341</t>
  </si>
  <si>
    <t>95Zachwiej.342</t>
  </si>
  <si>
    <t>95Zachwiej.343</t>
  </si>
  <si>
    <t>95Zachwiej.344</t>
  </si>
  <si>
    <t>95Zachwiej.345</t>
  </si>
  <si>
    <t>95Zachwiej.346</t>
  </si>
  <si>
    <t>95Zachwiej.347</t>
  </si>
  <si>
    <t>95Zachwiej.348</t>
  </si>
  <si>
    <t>95Zachwiej.349</t>
  </si>
  <si>
    <t>95Zachwiej.350</t>
  </si>
  <si>
    <t>95Zachwiej.351</t>
  </si>
  <si>
    <t>95Zachwiej.352</t>
  </si>
  <si>
    <t>95Zachwiej.353</t>
  </si>
  <si>
    <t>95Zachwiej.354</t>
  </si>
  <si>
    <t>95Zachwiej.355</t>
  </si>
  <si>
    <t>95Zachwiej.356</t>
  </si>
  <si>
    <t>95Zachwiej.357</t>
  </si>
  <si>
    <t>95Zachwiej.358</t>
  </si>
  <si>
    <t>95Zachwiej.360</t>
  </si>
  <si>
    <t>95Zachwiej.361</t>
  </si>
  <si>
    <t>95Zachwiej.362</t>
  </si>
  <si>
    <t>95Zachwiej.363</t>
  </si>
  <si>
    <t>95Zachwiej.364</t>
  </si>
  <si>
    <t>95Zachwiej.365</t>
  </si>
  <si>
    <t>95Zachwiej.366</t>
  </si>
  <si>
    <t>95Zachwiej.367</t>
  </si>
  <si>
    <t>95Zachwiej.368</t>
  </si>
  <si>
    <t>95Zachwiej.369</t>
  </si>
  <si>
    <t>95Zachwiej.370</t>
  </si>
  <si>
    <t>95Zachwiej.371</t>
  </si>
  <si>
    <t>95Zachwiej.372</t>
  </si>
  <si>
    <t>95Zachwiej.373</t>
  </si>
  <si>
    <t>95Zachwiej.374</t>
  </si>
  <si>
    <t>95Zachwiej.375</t>
  </si>
  <si>
    <t>95Zachwiej.376</t>
  </si>
  <si>
    <t>95Zachwiej.377</t>
  </si>
  <si>
    <t>95Zachwiej.378</t>
  </si>
  <si>
    <t>95Zachwiej.379</t>
  </si>
  <si>
    <t>95Zachwiej.380</t>
  </si>
  <si>
    <t>95Zachwiej.381</t>
  </si>
  <si>
    <t>95Zachwiej.382</t>
  </si>
  <si>
    <t>95Zachwiej.383</t>
  </si>
  <si>
    <t>95Zachwiej.384</t>
  </si>
  <si>
    <t>95Zachwiej.385</t>
  </si>
  <si>
    <t>95Zachwiej.386</t>
  </si>
  <si>
    <t>95Zachwiej.387</t>
  </si>
  <si>
    <t>95Zachwiej.388</t>
  </si>
  <si>
    <t>95Zachwiej.389</t>
  </si>
  <si>
    <t>95Zachwiej.390</t>
  </si>
  <si>
    <t>95Zachwiej.391</t>
  </si>
  <si>
    <t>95Zachwiej.392</t>
  </si>
  <si>
    <t>95Zachwiej.393</t>
  </si>
  <si>
    <t>95Zachwiej.394</t>
  </si>
  <si>
    <t>95Zachwiej.395</t>
  </si>
  <si>
    <t>95Zachwiej.396</t>
  </si>
  <si>
    <t>95Zachwiej.397</t>
  </si>
  <si>
    <t>95Zachwiej.398</t>
  </si>
  <si>
    <t>95Zachwiej.399</t>
  </si>
  <si>
    <t>95Zachwiej.400</t>
  </si>
  <si>
    <t>95Zachwiej.401</t>
  </si>
  <si>
    <t>95Zachwiej.402</t>
  </si>
  <si>
    <t>95Zachwiej.403</t>
  </si>
  <si>
    <t>95Zachwiej.404</t>
  </si>
  <si>
    <t>95Zachwiej.405</t>
  </si>
  <si>
    <t>95Zachwiej.406</t>
  </si>
  <si>
    <t>95Zachwiej.407</t>
  </si>
  <si>
    <t>95Zachwiej.408</t>
  </si>
  <si>
    <t>95Zachwiej.409</t>
  </si>
  <si>
    <t>95Zachwiej.410</t>
  </si>
  <si>
    <t>95Zachwiej.411</t>
  </si>
  <si>
    <t>95Zachwiej.412</t>
  </si>
  <si>
    <t>95Zachwiej.413</t>
  </si>
  <si>
    <t>95Zachwiej.414</t>
  </si>
  <si>
    <t>95Zachwiej.415</t>
  </si>
  <si>
    <t>95Zachwiej.416</t>
  </si>
  <si>
    <t>95Zachwiej.417</t>
  </si>
  <si>
    <t>95Zachwiej.418</t>
  </si>
  <si>
    <t>95Zachwiej.419</t>
  </si>
  <si>
    <t>95Zachwiej.420</t>
  </si>
  <si>
    <t>95Zachwiej.421</t>
  </si>
  <si>
    <t>95Zachwiej.422</t>
  </si>
  <si>
    <t>95Zachwiej.423</t>
  </si>
  <si>
    <t>95Zachwiej.425</t>
  </si>
  <si>
    <t>95Zachwiej.426</t>
  </si>
  <si>
    <t>95Zachwiej.427</t>
  </si>
  <si>
    <t>95Zachwiej.428</t>
  </si>
  <si>
    <t>95Zachwiej.430</t>
  </si>
  <si>
    <t>95Zachwiej.431</t>
  </si>
  <si>
    <t>95Zachwiej.432</t>
  </si>
  <si>
    <t>95Zachwiej.433</t>
  </si>
  <si>
    <t>95Zachwiej.434</t>
  </si>
  <si>
    <t>95Zachwiej.435</t>
  </si>
  <si>
    <t>95Zachwiej.436</t>
  </si>
  <si>
    <t>95Zachwiej.437</t>
  </si>
  <si>
    <t>95Zachwiej.438</t>
  </si>
  <si>
    <t>95Zachwiej.439</t>
  </si>
  <si>
    <t>95Zachwiej.440</t>
  </si>
  <si>
    <t>95Zachwiej.441</t>
  </si>
  <si>
    <t>95Zachwiej.442</t>
  </si>
  <si>
    <t>95Zachwiej.443</t>
  </si>
  <si>
    <t>95Zachwiej.444</t>
  </si>
  <si>
    <t>95Zachwiej.445</t>
  </si>
  <si>
    <t>95Zachwiej.446</t>
  </si>
  <si>
    <t>95Zachwiej.447</t>
  </si>
  <si>
    <t>95Zachwiej.448</t>
  </si>
  <si>
    <t>95Zachwiej.449</t>
  </si>
  <si>
    <t>95Zachwiej.450</t>
  </si>
  <si>
    <t>95Zachwiej.451</t>
  </si>
  <si>
    <t>95Zachwiej.452</t>
  </si>
  <si>
    <t>95Zachwiej.453</t>
  </si>
  <si>
    <t>95Zachwiej.454</t>
  </si>
  <si>
    <t>95Zachwiej.455</t>
  </si>
  <si>
    <t>95Zachwiej.456</t>
  </si>
  <si>
    <t>95Zachwiej.457</t>
  </si>
  <si>
    <t>95Zachwiej.458</t>
  </si>
  <si>
    <t>95Zachwiej.459</t>
  </si>
  <si>
    <t>95Zachwiej.460</t>
  </si>
  <si>
    <t>95Zachwiej.461</t>
  </si>
  <si>
    <t>95Zachwiej.462</t>
  </si>
  <si>
    <t>95Zachwiej.463</t>
  </si>
  <si>
    <t>95Zachwiej.464</t>
  </si>
  <si>
    <t>95Zachwiej.465</t>
  </si>
  <si>
    <t>95Zachwiej.466</t>
  </si>
  <si>
    <t>95Zachwiej.467</t>
  </si>
  <si>
    <t>95Zachwiej.468</t>
  </si>
  <si>
    <t>95Zachwiej.469</t>
  </si>
  <si>
    <t>95Zachwiej.470</t>
  </si>
  <si>
    <t>95Zachwiej.471</t>
  </si>
  <si>
    <t>95Zachwiej.472</t>
  </si>
  <si>
    <t>95Zachwiej.473</t>
  </si>
  <si>
    <t>95Zachwiej.474</t>
  </si>
  <si>
    <t>95Zachwiej.475</t>
  </si>
  <si>
    <t>95Zachwiej.476</t>
  </si>
  <si>
    <t>95Zachwiej.477</t>
  </si>
  <si>
    <t>95Zachwiej.478</t>
  </si>
  <si>
    <t>95Zachwiej.479</t>
  </si>
  <si>
    <t>95Zachwiej.480</t>
  </si>
  <si>
    <t>95Zachwiej.481</t>
  </si>
  <si>
    <t>95Zachwiej.482</t>
  </si>
  <si>
    <t>95Zachwiej.483</t>
  </si>
  <si>
    <t>95Zachwiej.484</t>
  </si>
  <si>
    <t>95Zachwiej.485</t>
  </si>
  <si>
    <t>95Zachwiej.486</t>
  </si>
  <si>
    <t>95Zachwiej.487</t>
  </si>
  <si>
    <t>95Zachwiej.488</t>
  </si>
  <si>
    <t>95Zachwiej.489</t>
  </si>
  <si>
    <t>95Zachwiej.490</t>
  </si>
  <si>
    <t>95Zachwiej.491</t>
  </si>
  <si>
    <t>95Zachwiej.492</t>
  </si>
  <si>
    <t>95Zachwiej.493</t>
  </si>
  <si>
    <t>95Zachwiej.494</t>
  </si>
  <si>
    <t>95Zachwiej.495</t>
  </si>
  <si>
    <t>95Zachwiej.496</t>
  </si>
  <si>
    <t>95Zachwiej.497</t>
  </si>
  <si>
    <t>95Zachwiej.498</t>
  </si>
  <si>
    <t>95Zachwiej.499</t>
  </si>
  <si>
    <t>95Zachwiej.500</t>
  </si>
  <si>
    <t>95Zachwiej.501</t>
  </si>
  <si>
    <t>95Zachwiej.502</t>
  </si>
  <si>
    <t>95Zachwiej.503</t>
  </si>
  <si>
    <t>95Zachwiej.504</t>
  </si>
  <si>
    <t>95Zachwiej.505</t>
  </si>
  <si>
    <t>95Zachwiej.506</t>
  </si>
  <si>
    <t>95Zachwiej.507</t>
  </si>
  <si>
    <t>95Zachwiej.508</t>
  </si>
  <si>
    <t>95Zachwiej.509</t>
  </si>
  <si>
    <t>95Zachwiej.510</t>
  </si>
  <si>
    <t>95Zachwiej.511</t>
  </si>
  <si>
    <t>95Zachwiej.512</t>
  </si>
  <si>
    <t>95Zachwiej.513</t>
  </si>
  <si>
    <t>95Zachwiej.514</t>
  </si>
  <si>
    <t>95Zachwiej.515</t>
  </si>
  <si>
    <t>95Zachwiej.516</t>
  </si>
  <si>
    <t>95Zachwiej.517</t>
  </si>
  <si>
    <t>95Zachwiej.518</t>
  </si>
  <si>
    <t>95Zachwiej.519</t>
  </si>
  <si>
    <t>95Zachwiej.520</t>
  </si>
  <si>
    <t>95Zachwiej.521</t>
  </si>
  <si>
    <t>95Zachwiej.522</t>
  </si>
  <si>
    <t>95Zachwiej.523</t>
  </si>
  <si>
    <t>95Zachwiej.524</t>
  </si>
  <si>
    <t>95Zachwiej.525</t>
  </si>
  <si>
    <t>95Zachwiej.526</t>
  </si>
  <si>
    <t>95Zachwiej.527</t>
  </si>
  <si>
    <t>95Zachwiej.528</t>
  </si>
  <si>
    <t>95Zachwiej.529</t>
  </si>
  <si>
    <t>95Zachwiej.530</t>
  </si>
  <si>
    <t>95Zachwiej.531</t>
  </si>
  <si>
    <t>95Zachwiej.532</t>
  </si>
  <si>
    <t>95Zachwiej.533</t>
  </si>
  <si>
    <t>95Zachwiej.534</t>
  </si>
  <si>
    <t>95Zachwiej.535</t>
  </si>
  <si>
    <t>95Zachwiej.536</t>
  </si>
  <si>
    <t>95Zachwiej.537</t>
  </si>
  <si>
    <t>95Zachwiej.538</t>
  </si>
  <si>
    <t>95Zachwiej.539</t>
  </si>
  <si>
    <t>95Zachwiej.540</t>
  </si>
  <si>
    <t>95Zachwiej.541</t>
  </si>
  <si>
    <t>95Zachwiej.542</t>
  </si>
  <si>
    <t>95Zachwiej.543</t>
  </si>
  <si>
    <t>95Zachwiej.544</t>
  </si>
  <si>
    <t>95Zachwiej.545</t>
  </si>
  <si>
    <t>95Zachwiej.546</t>
  </si>
  <si>
    <t>95Zachwiej.547</t>
  </si>
  <si>
    <t>95Zachwiej.548</t>
  </si>
  <si>
    <t>95Zachwiej.549</t>
  </si>
  <si>
    <t>95Zachwiej.550</t>
  </si>
  <si>
    <t>95Zachwiej.551</t>
  </si>
  <si>
    <t>95Zachwiej.552</t>
  </si>
  <si>
    <t>95Zachwiej.553</t>
  </si>
  <si>
    <t>95Zachwiej.554</t>
  </si>
  <si>
    <t>95Zachwiej.555</t>
  </si>
  <si>
    <t>95Zachwiej.556</t>
  </si>
  <si>
    <t>95Zachwiej.557</t>
  </si>
  <si>
    <t>95Zachwiej.558</t>
  </si>
  <si>
    <t>95Zachwiej.559</t>
  </si>
  <si>
    <t>95Zachwiej.560</t>
  </si>
  <si>
    <t>95Zachwiej.561</t>
  </si>
  <si>
    <t>95Zachwiej.562</t>
  </si>
  <si>
    <t>95Zachwiej.563</t>
  </si>
  <si>
    <t>95Zachwiej.564</t>
  </si>
  <si>
    <t>95Zachwiej.565</t>
  </si>
  <si>
    <t>95Zachwiej.566</t>
  </si>
  <si>
    <t>95Zachwiej.567</t>
  </si>
  <si>
    <t>95Zachwiej.568</t>
  </si>
  <si>
    <t>95Zachwiej.569</t>
  </si>
  <si>
    <t>95Zachwiej.570</t>
  </si>
  <si>
    <t>95Zachwiej.571</t>
  </si>
  <si>
    <t>95Zachwiej.572</t>
  </si>
  <si>
    <t>95Zachwiej.573</t>
  </si>
  <si>
    <t>95Zachwiej.574</t>
  </si>
  <si>
    <t>95Zachwiej.575</t>
  </si>
  <si>
    <t>95Zachwiej.576</t>
  </si>
  <si>
    <t>95Zachwiej.577</t>
  </si>
  <si>
    <t>95Zachwiej.578</t>
  </si>
  <si>
    <t>95Zachwiej.579</t>
  </si>
  <si>
    <t>95Zachwiej.580</t>
  </si>
  <si>
    <t>95Zachwiej.581</t>
  </si>
  <si>
    <t>95Zachwiej.582</t>
  </si>
  <si>
    <t>95Zachwiej.583</t>
  </si>
  <si>
    <t>95Zachwiej.584</t>
  </si>
  <si>
    <t>95Zachwiej.585</t>
  </si>
  <si>
    <t>95Zachwiej.586</t>
  </si>
  <si>
    <t>95Zachwiej.587</t>
  </si>
  <si>
    <t>95Zachwiej.588</t>
  </si>
  <si>
    <t>95Zachwiej.589</t>
  </si>
  <si>
    <t>95Zachwiej.590</t>
  </si>
  <si>
    <t>95Zachwiej.591</t>
  </si>
  <si>
    <t>95Zachwiej.592</t>
  </si>
  <si>
    <t>95Zachwiej.593</t>
  </si>
  <si>
    <t>95Zachwiej.594</t>
  </si>
  <si>
    <t>95Zachwiej.595</t>
  </si>
  <si>
    <t>95Zachwiej.596</t>
  </si>
  <si>
    <t>95Zachwiej.597</t>
  </si>
  <si>
    <t>95Zachwiej.598</t>
  </si>
  <si>
    <t>95Zachwiej.599</t>
  </si>
  <si>
    <t>95Zachwiej.600</t>
  </si>
  <si>
    <t>95Zachwiej.601</t>
  </si>
  <si>
    <t>95Zachwiej.602</t>
  </si>
  <si>
    <t>95Zachwiej.603</t>
  </si>
  <si>
    <t>95Zachwiej.604</t>
  </si>
  <si>
    <t>95Zachwiej.605</t>
  </si>
  <si>
    <t>95Zachwiej.606</t>
  </si>
  <si>
    <t>95Zachwiej.607</t>
  </si>
  <si>
    <t>95Zachwiej.608</t>
  </si>
  <si>
    <t>95Zachwiej.609</t>
  </si>
  <si>
    <t>95Zachwiej.610</t>
  </si>
  <si>
    <t>95Zachwiej.611</t>
  </si>
  <si>
    <t>95Zachwiej.612</t>
  </si>
  <si>
    <t>95Zachwiej.613</t>
  </si>
  <si>
    <t>95Zachwiej.614</t>
  </si>
  <si>
    <t>95Zachwiej.615</t>
  </si>
  <si>
    <t>95Zachwiej.616</t>
  </si>
  <si>
    <t>95Zachwiej.617</t>
  </si>
  <si>
    <t>95Zachwiej.618</t>
  </si>
  <si>
    <t>95Zachwiej.619</t>
  </si>
  <si>
    <t>95Zachwiej.620</t>
  </si>
  <si>
    <t>95Zachwiej.621</t>
  </si>
  <si>
    <t>95Zachwiej.622</t>
  </si>
  <si>
    <t>95Zachwiej.623</t>
  </si>
  <si>
    <t>95Zachwiej.624</t>
  </si>
  <si>
    <t>95Zachwiej.625</t>
  </si>
  <si>
    <t>95Zachwiej.626</t>
  </si>
  <si>
    <t>95Zachwiej.627</t>
  </si>
  <si>
    <t>95Zachwiej.628</t>
  </si>
  <si>
    <t>95Zachwiej.629</t>
  </si>
  <si>
    <t>95Zachwiej.630</t>
  </si>
  <si>
    <t>95Zachwiej.631</t>
  </si>
  <si>
    <t>95Zachwiej.632</t>
  </si>
  <si>
    <t>95Zachwiej.633</t>
  </si>
  <si>
    <t>95Zachwiej.634</t>
  </si>
  <si>
    <t>95Zachwiej.635</t>
  </si>
  <si>
    <t>95Zachwiej.636</t>
  </si>
  <si>
    <t>95Zachwiej.637</t>
  </si>
  <si>
    <t>95Zachwiej.638</t>
  </si>
  <si>
    <t>95Zachwiej.639</t>
  </si>
  <si>
    <t>95Zachwiej.640</t>
  </si>
  <si>
    <t>95Zachwiej.641</t>
  </si>
  <si>
    <t>95Zachwiej.642</t>
  </si>
  <si>
    <t>95Zachwiej.643</t>
  </si>
  <si>
    <t>95Zachwiej.644</t>
  </si>
  <si>
    <t>95Zachwiej.645</t>
  </si>
  <si>
    <t>95Zachwiej.646</t>
  </si>
  <si>
    <t>95Zachwiej.647</t>
  </si>
  <si>
    <t>95Zachwiej.648</t>
  </si>
  <si>
    <t>95Zachwiej.649</t>
  </si>
  <si>
    <t>95Zachwiej.650</t>
  </si>
  <si>
    <t>95Zachwiej.651</t>
  </si>
  <si>
    <t>95Zachwiej.652</t>
  </si>
  <si>
    <t>95Zachwiej.653</t>
  </si>
  <si>
    <t>95Zachwiej.654</t>
  </si>
  <si>
    <t>95Zachwiej.655</t>
  </si>
  <si>
    <t>95Zachwiej.656</t>
  </si>
  <si>
    <t>95Zachwiej.657</t>
  </si>
  <si>
    <t>95Zachwiej.658</t>
  </si>
  <si>
    <t>95Zachwiej.659</t>
  </si>
  <si>
    <t>95Zachwiej.660</t>
  </si>
  <si>
    <t>95Zachwiej.661</t>
  </si>
  <si>
    <t>95Zachwiej.662</t>
  </si>
  <si>
    <t>95Zachwiej.663</t>
  </si>
  <si>
    <t>95Zachwiej.664</t>
  </si>
  <si>
    <t>95Zachwiej.665</t>
  </si>
  <si>
    <t>95Zachwiej.666</t>
  </si>
  <si>
    <t>95Zachwiej.667</t>
  </si>
  <si>
    <t>95Zachwiej.668</t>
  </si>
  <si>
    <t>95Zachwiej.669</t>
  </si>
  <si>
    <t>95Zachwiej.670</t>
  </si>
  <si>
    <t>95Zachwiej.671</t>
  </si>
  <si>
    <t>95Zachwiej.672</t>
  </si>
  <si>
    <t>95Zachwiej.673</t>
  </si>
  <si>
    <t>95Zachwiej.674</t>
  </si>
  <si>
    <t>95Zachwiej.675</t>
  </si>
  <si>
    <t>95Zachwiej.676</t>
  </si>
  <si>
    <t>95Zachwiej.677</t>
  </si>
  <si>
    <t>95Zachwiej.678</t>
  </si>
  <si>
    <t>95Zachwiej.679</t>
  </si>
  <si>
    <t>95Zachwiej.680</t>
  </si>
  <si>
    <t>95Zachwiej.681</t>
  </si>
  <si>
    <t>95Zachwiej.682</t>
  </si>
  <si>
    <t>95Zachwiej.683</t>
  </si>
  <si>
    <t>95Zachwiej.684</t>
  </si>
  <si>
    <t>95Zachwiej.685</t>
  </si>
  <si>
    <t>95Zachwiej.686</t>
  </si>
  <si>
    <t>95Zachwiej.687</t>
  </si>
  <si>
    <t>95Zachwiej.688</t>
  </si>
  <si>
    <t>95Zachwiej.689</t>
  </si>
  <si>
    <t>95Zachwiej.690</t>
  </si>
  <si>
    <t>95Zachwiej.691</t>
  </si>
  <si>
    <t>95Zachwiej.692</t>
  </si>
  <si>
    <t>95Zachwiej.693</t>
  </si>
  <si>
    <t>95Zachwiej.694</t>
  </si>
  <si>
    <t>95Zachwiej.696</t>
  </si>
  <si>
    <t>95Zachwiej.697</t>
  </si>
  <si>
    <t>95Zachwiej.698</t>
  </si>
  <si>
    <t>95Zachwiej.699</t>
  </si>
  <si>
    <t>95Zachwiej.700</t>
  </si>
  <si>
    <t>95Zachwiej.701</t>
  </si>
  <si>
    <t>95Zachwiej.702</t>
  </si>
  <si>
    <t>95Zachwiej.703</t>
  </si>
  <si>
    <t>95Zachwiej.704</t>
  </si>
  <si>
    <t>95Zachwiej.705</t>
  </si>
  <si>
    <t>95Zachwiej.706</t>
  </si>
  <si>
    <t>95Zachwiej.707</t>
  </si>
  <si>
    <t>95Zachwiej.708</t>
  </si>
  <si>
    <t>95Zachwiej.709</t>
  </si>
  <si>
    <t>95Zachwiej.710</t>
  </si>
  <si>
    <t>95Zachwiej.711</t>
  </si>
  <si>
    <t>95Zachwiej.712</t>
  </si>
  <si>
    <t>95Zachwiej.713</t>
  </si>
  <si>
    <t>95Zachwiej.714</t>
  </si>
  <si>
    <t>95Zachwiej.715</t>
  </si>
  <si>
    <t>95Zachwiej.716</t>
  </si>
  <si>
    <t>95Zachwiej.717</t>
  </si>
  <si>
    <t>95Zachwiej.718</t>
  </si>
  <si>
    <t>95Zachwiej.719</t>
  </si>
  <si>
    <t>95Zachwiej.720</t>
  </si>
  <si>
    <t>95Zachwiej.721</t>
  </si>
  <si>
    <t>95Zachwiej.722</t>
  </si>
  <si>
    <t>95Zachwiej.723</t>
  </si>
  <si>
    <t>95Zachwiej.724</t>
  </si>
  <si>
    <t>95Zachwiej.725</t>
  </si>
  <si>
    <t>95Zachwiej.726</t>
  </si>
  <si>
    <t>95Zachwiej.727</t>
  </si>
  <si>
    <t>95Zachwiej.728</t>
  </si>
  <si>
    <t>95Zachwiej.729</t>
  </si>
  <si>
    <t>95Zachwiej.730</t>
  </si>
  <si>
    <t>95Zachwiej.731</t>
  </si>
  <si>
    <t>95Zachwiej.732</t>
  </si>
  <si>
    <t>95Zachwiej.733</t>
  </si>
  <si>
    <t>95Zachwiej.734</t>
  </si>
  <si>
    <t>95Zachwiej.735</t>
  </si>
  <si>
    <t>95Zachwiej.736</t>
  </si>
  <si>
    <t>95Zachwiej.737</t>
  </si>
  <si>
    <t>95Zachwiej.738</t>
  </si>
  <si>
    <t>95Zachwiej.739</t>
  </si>
  <si>
    <t>95Zachwiej.740</t>
  </si>
  <si>
    <t>95Zachwiej.741</t>
  </si>
  <si>
    <t>95Zachwiej.742</t>
  </si>
  <si>
    <t>95Zachwiej.743</t>
  </si>
  <si>
    <t>95Zachwiej.744</t>
  </si>
  <si>
    <t>95Zachwiej.745</t>
  </si>
  <si>
    <t>95Zachwiej.746</t>
  </si>
  <si>
    <t>95Zachwiej.747</t>
  </si>
  <si>
    <t>95Zachwiej.748</t>
  </si>
  <si>
    <t>95Zachwiej.749</t>
  </si>
  <si>
    <t>95Zachwiej.750</t>
  </si>
  <si>
    <t>95Zachwiej.751</t>
  </si>
  <si>
    <t>95Zachwiej.752</t>
  </si>
  <si>
    <t>95Zachwiej.753</t>
  </si>
  <si>
    <t>95Zachwiej.754</t>
  </si>
  <si>
    <t>95Zachwiej.755</t>
  </si>
  <si>
    <t>95Zachwiej.756</t>
  </si>
  <si>
    <t>95Zachwiej.757</t>
  </si>
  <si>
    <t>95Zachwiej.758</t>
  </si>
  <si>
    <t>95Zachwiej.759</t>
  </si>
  <si>
    <t>95Zachwiej.760</t>
  </si>
  <si>
    <t>95Zachwiej.761</t>
  </si>
  <si>
    <t>95Zachwiej.762</t>
  </si>
  <si>
    <t>95Zachwiej.763</t>
  </si>
  <si>
    <t>95Zachwiej.764</t>
  </si>
  <si>
    <t>95Zachwiej.765</t>
  </si>
  <si>
    <t>95Zachwiej.766</t>
  </si>
  <si>
    <t>95Zachwiej.767</t>
  </si>
  <si>
    <t>95Zachwiej.768</t>
  </si>
  <si>
    <t>95Zachwiej.769</t>
  </si>
  <si>
    <t>95Zachwiej.770</t>
  </si>
  <si>
    <t>95Zachwiej.771</t>
  </si>
  <si>
    <t>95Zachwiej.772</t>
  </si>
  <si>
    <t>95Zachwiej.773</t>
  </si>
  <si>
    <t>95Zachwiej.774</t>
  </si>
  <si>
    <t>95Zachwiej.775</t>
  </si>
  <si>
    <t>95Zachwiej.776</t>
  </si>
  <si>
    <t>95Zachwiej.777</t>
  </si>
  <si>
    <t>95Zachwiej.778</t>
  </si>
  <si>
    <t>95Zachwiej.779</t>
  </si>
  <si>
    <t>95Zachwiej.780</t>
  </si>
  <si>
    <t>95Zachwiej.781</t>
  </si>
  <si>
    <t>95Zachwiej.782</t>
  </si>
  <si>
    <t>95Zachwiej.783</t>
  </si>
  <si>
    <t>95Zachwiej.784</t>
  </si>
  <si>
    <t>95Zachwiej.785</t>
  </si>
  <si>
    <t>95Zachwiej.786</t>
  </si>
  <si>
    <t>95Zachwiej.787</t>
  </si>
  <si>
    <t>95Zachwiej.788</t>
  </si>
  <si>
    <t>95Zachwiej.789</t>
  </si>
  <si>
    <t>95Zachwiej.790</t>
  </si>
  <si>
    <t>95Zachwiej.791</t>
  </si>
  <si>
    <t>95Zachwiej.792</t>
  </si>
  <si>
    <t>95Zachwiej.793</t>
  </si>
  <si>
    <t>95Zachwiej.794</t>
  </si>
  <si>
    <t>95Zachwiej.795</t>
  </si>
  <si>
    <t>95Zachwiej.796</t>
  </si>
  <si>
    <t>95Zachwiej.797</t>
  </si>
  <si>
    <t>95Zachwiej.798</t>
  </si>
  <si>
    <t>95Zachwiej.799</t>
  </si>
  <si>
    <t>95Zachwiej.800</t>
  </si>
  <si>
    <t>95Zachwiej.801</t>
  </si>
  <si>
    <t>95Zachwiej.802</t>
  </si>
  <si>
    <t>95Zachwiej.803</t>
  </si>
  <si>
    <t>95Zachwiej.804</t>
  </si>
  <si>
    <t>95Zachwiej.805</t>
  </si>
  <si>
    <t>95Zachwiej.806</t>
  </si>
  <si>
    <t>95Zachwiej.807</t>
  </si>
  <si>
    <t>95Zachwiej.808</t>
  </si>
  <si>
    <t>95Zachwiej.809</t>
  </si>
  <si>
    <t>95Zachwiej.810</t>
  </si>
  <si>
    <t>95Zachwiej.811</t>
  </si>
  <si>
    <t>95Zachwiej.812</t>
  </si>
  <si>
    <t>95Zachwiej.813</t>
  </si>
  <si>
    <t>95Zachwiej.814</t>
  </si>
  <si>
    <t>95Zachwiej.815</t>
  </si>
  <si>
    <t>95Zachwiej.816</t>
  </si>
  <si>
    <t>95Zachwiej.817</t>
  </si>
  <si>
    <t>95Zachwiej.818</t>
  </si>
  <si>
    <t>95Zachwiej.819</t>
  </si>
  <si>
    <t>95Zachwiej.820</t>
  </si>
  <si>
    <t>95Zachwiej.821</t>
  </si>
  <si>
    <t>95Zachwiej.822</t>
  </si>
  <si>
    <t>95Zachwiej.823</t>
  </si>
  <si>
    <t>95Zachwiej.824</t>
  </si>
  <si>
    <t>95Zachwiej.825</t>
  </si>
  <si>
    <t>95Zachwiej.826</t>
  </si>
  <si>
    <t>95Zachwiej.827</t>
  </si>
  <si>
    <t>95Zachwiej.828</t>
  </si>
  <si>
    <t>95Zachwiej.829</t>
  </si>
  <si>
    <t>95Zachwiej.830</t>
  </si>
  <si>
    <t>95Zachwiej.831</t>
  </si>
  <si>
    <t>95Zachwiej.832</t>
  </si>
  <si>
    <t>95Zachwiej.833</t>
  </si>
  <si>
    <t>95Zachwiej.834</t>
  </si>
  <si>
    <t>95Zachwiej.835</t>
  </si>
  <si>
    <t>95Zachwiej.836</t>
  </si>
  <si>
    <t>95Zachwiej.837</t>
  </si>
  <si>
    <t>95Zachwiej.838</t>
  </si>
  <si>
    <t>95Zachwiej.839</t>
  </si>
  <si>
    <t>95Zachwiej.840</t>
  </si>
  <si>
    <t>95Zachwiej.841</t>
  </si>
  <si>
    <t>95Zachwiej.842</t>
  </si>
  <si>
    <t>95Zachwiej.843</t>
  </si>
  <si>
    <t>95Zachwiej.844</t>
  </si>
  <si>
    <t>95Zachwiej.845</t>
  </si>
  <si>
    <t>95Zachwiej.846</t>
  </si>
  <si>
    <t>95Zachwiej.847</t>
  </si>
  <si>
    <t>95Zachwiej.848</t>
  </si>
  <si>
    <t>95Zachwiej.849</t>
  </si>
  <si>
    <t>95Zachwiej.850</t>
  </si>
  <si>
    <t>95Zachwiej.851</t>
  </si>
  <si>
    <t>95Zachwiej.852</t>
  </si>
  <si>
    <t>95Zachwiej.853</t>
  </si>
  <si>
    <t>95Zachwiej.854</t>
  </si>
  <si>
    <t>95Zachwiej.855</t>
  </si>
  <si>
    <t>95Zachwiej.856</t>
  </si>
  <si>
    <t>95Zachwiej.857</t>
  </si>
  <si>
    <t>95Zachwiej.858</t>
  </si>
  <si>
    <t>95Zachwiej.859</t>
  </si>
  <si>
    <t>95Zachwiej.860</t>
  </si>
  <si>
    <t>95Zachwiej.861</t>
  </si>
  <si>
    <t>95Zachwiej.862</t>
  </si>
  <si>
    <t>95Zachwiej.863</t>
  </si>
  <si>
    <t>95Zachwiej.864</t>
  </si>
  <si>
    <t>95Zachwiej.865</t>
  </si>
  <si>
    <t>95Zachwiej.866</t>
  </si>
  <si>
    <t>95Zachwiej.867</t>
  </si>
  <si>
    <t>95Zachwiej.868</t>
  </si>
  <si>
    <t>95Zachwiej.869</t>
  </si>
  <si>
    <t>95Zachwiej.870</t>
  </si>
  <si>
    <t>95Zachwiej.871</t>
  </si>
  <si>
    <t>95Zachwiej.872</t>
  </si>
  <si>
    <t>95Zachwiej.873</t>
  </si>
  <si>
    <t>95Zachwiej.874</t>
  </si>
  <si>
    <t>95Zachwiej.875</t>
  </si>
  <si>
    <t>95Zachwiej.876</t>
  </si>
  <si>
    <t>95Zachwiej.877</t>
  </si>
  <si>
    <t>95Zachwiej.879</t>
  </si>
  <si>
    <t>95Zachwiej.880</t>
  </si>
  <si>
    <t>95Zachwiej.881</t>
  </si>
  <si>
    <t>95Zachwiej.882</t>
  </si>
  <si>
    <t>95Zachwiej.883</t>
  </si>
  <si>
    <t>95Zachwiej.884</t>
  </si>
  <si>
    <t>95Zachwiej.885</t>
  </si>
  <si>
    <t>95Zachwiej.886</t>
  </si>
  <si>
    <t>95Zachwiej.887</t>
  </si>
  <si>
    <t>95Zachwiej.888</t>
  </si>
  <si>
    <t>95Zachwiej.889</t>
  </si>
  <si>
    <t>95Zachwiej.890</t>
  </si>
  <si>
    <t>95Zachwiej.891</t>
  </si>
  <si>
    <t>95Zachwiej.892</t>
  </si>
  <si>
    <t>95Zachwiej.893</t>
  </si>
  <si>
    <t>95Zachwiej.894</t>
  </si>
  <si>
    <t>95Zachwiej.895</t>
  </si>
  <si>
    <t>95Zachwiej.896</t>
  </si>
  <si>
    <t>95Zachwiej.897</t>
  </si>
  <si>
    <t>95Zachwiej.898</t>
  </si>
  <si>
    <t>95Zachwiej.899</t>
  </si>
  <si>
    <t>95Zachwiej.902</t>
  </si>
  <si>
    <t>95Zachwiej.903</t>
  </si>
  <si>
    <t>95Zachwiej.904</t>
  </si>
  <si>
    <t>95Zachwiej.905</t>
  </si>
  <si>
    <t>95Zachwiej.906</t>
  </si>
  <si>
    <t>95Zachwiej.907</t>
  </si>
  <si>
    <t>95Zachwiej.908</t>
  </si>
  <si>
    <t>95Zachwiej.909</t>
  </si>
  <si>
    <t>95Zachwiej.910</t>
  </si>
  <si>
    <t>95Zachwiej.911</t>
  </si>
  <si>
    <t>95Zachwiej.912</t>
  </si>
  <si>
    <t>95Zachwiej.913</t>
  </si>
  <si>
    <t>95Zachwiej.914</t>
  </si>
  <si>
    <t>95Zachwiej.915</t>
  </si>
  <si>
    <t>95Zachwiej.916</t>
  </si>
  <si>
    <t>95Zachwiej.917</t>
  </si>
  <si>
    <t>95Zachwiej.918</t>
  </si>
  <si>
    <t>95Zachwiej.919</t>
  </si>
  <si>
    <t>95Zachwiej.920</t>
  </si>
  <si>
    <t>95Zachwiej.921</t>
  </si>
  <si>
    <t>95Zachwiej.922</t>
  </si>
  <si>
    <t>95Zachwiej.923</t>
  </si>
  <si>
    <t>95Zachwiej.924</t>
  </si>
  <si>
    <t>95Zachwiej.925</t>
  </si>
  <si>
    <t>95Zachwiej.926</t>
  </si>
  <si>
    <t>95Zachwiej.927</t>
  </si>
  <si>
    <t>95Zachwiej.928</t>
  </si>
  <si>
    <t>95Zachwiej.929</t>
  </si>
  <si>
    <t>95Zachwiej.930</t>
  </si>
  <si>
    <t>95Zachwiej.931</t>
  </si>
  <si>
    <t>95Zachwiej.932</t>
  </si>
  <si>
    <t>95Zachwiej.933</t>
  </si>
  <si>
    <t>95Zachwiej.934</t>
  </si>
  <si>
    <t>95Zachwiej.935</t>
  </si>
  <si>
    <t>95Zachwiej.936</t>
  </si>
  <si>
    <t>95Zachwiej.937</t>
  </si>
  <si>
    <t>95Zachwiej.938</t>
  </si>
  <si>
    <t>95Zachwiej.939</t>
  </si>
  <si>
    <t>95Zachwiej.940</t>
  </si>
  <si>
    <t>95Zachwiej.941</t>
  </si>
  <si>
    <t>95Zachwiej.942</t>
  </si>
  <si>
    <t>95Zachwiej.943</t>
  </si>
  <si>
    <t>95Zachwiej.944</t>
  </si>
  <si>
    <t>95Zachwiej.945</t>
  </si>
  <si>
    <t>95Zachwiej.946</t>
  </si>
  <si>
    <t>95Zachwiej.947</t>
  </si>
  <si>
    <t>95Zachwiej.948</t>
  </si>
  <si>
    <t>95Zachwiej.949</t>
  </si>
  <si>
    <t>95Zachwiej.950</t>
  </si>
  <si>
    <t>95Zachwiej.951</t>
  </si>
  <si>
    <t>95Zachwiej.952</t>
  </si>
  <si>
    <t>95Zachwiej.953</t>
  </si>
  <si>
    <t>95Zachwiej.954</t>
  </si>
  <si>
    <t>95Zachwiej.955</t>
  </si>
  <si>
    <t>95Zachwiej.956</t>
  </si>
  <si>
    <t>95Zachwiej.957</t>
  </si>
  <si>
    <t>95Zachwiej.958</t>
  </si>
  <si>
    <t>95Zachwiej.959</t>
  </si>
  <si>
    <t>95Zachwiej.960</t>
  </si>
  <si>
    <t>95Zachwiej.961</t>
  </si>
  <si>
    <t>95Zachwiej.962</t>
  </si>
  <si>
    <t>95Zachwiej.963</t>
  </si>
  <si>
    <t>95Zachwiej.964</t>
  </si>
  <si>
    <t>95Zachwiej.965</t>
  </si>
  <si>
    <t>95Zachwiej.966</t>
  </si>
  <si>
    <t>95Zachwiej.967</t>
  </si>
  <si>
    <t>95Zachwiej.968</t>
  </si>
  <si>
    <t>95Zachwiej.969</t>
  </si>
  <si>
    <t>95Zachwiej.970</t>
  </si>
  <si>
    <t>95Zachwiej.971</t>
  </si>
  <si>
    <t>95Zachwiej.972</t>
  </si>
  <si>
    <t>95Zachwiej.978</t>
  </si>
  <si>
    <t>95Zachwiej.979</t>
  </si>
  <si>
    <t>95Zachwiej.980</t>
  </si>
  <si>
    <t>95Zachwiej.981</t>
  </si>
  <si>
    <t>95Zachwiej.982</t>
  </si>
  <si>
    <t>95Zachwiej.983</t>
  </si>
  <si>
    <t>95Zachwiej.984</t>
  </si>
  <si>
    <t>95Zachwiej.985</t>
  </si>
  <si>
    <t>95Zachwiej.986</t>
  </si>
  <si>
    <t>95Zachwiej.987</t>
  </si>
  <si>
    <t>95Zachwiej.988</t>
  </si>
  <si>
    <t>95Zachwiej.989</t>
  </si>
  <si>
    <t>95Zachwiej.990</t>
  </si>
  <si>
    <t>95Zachwiej.991</t>
  </si>
  <si>
    <t>95Zachwiej.992</t>
  </si>
  <si>
    <t>95Zachwiej.993</t>
  </si>
  <si>
    <t>84BrBr.1</t>
  </si>
  <si>
    <t>84BrBr.2</t>
  </si>
  <si>
    <t>84BrBr.3</t>
  </si>
  <si>
    <t>84BrBr.4</t>
  </si>
  <si>
    <t>84BrBr.5</t>
  </si>
  <si>
    <t>84BrBr.6</t>
  </si>
  <si>
    <t>84BrBr.7</t>
  </si>
  <si>
    <t>84BrBr.8</t>
  </si>
  <si>
    <t>84BrBr.9</t>
  </si>
  <si>
    <t>84BrBr.10</t>
  </si>
  <si>
    <t>84BrBr.11</t>
  </si>
  <si>
    <t>84BrBr.12</t>
  </si>
  <si>
    <t>84BrBr.13</t>
  </si>
  <si>
    <t>84BrBr.14</t>
  </si>
  <si>
    <t>84BrBr.15</t>
  </si>
  <si>
    <t>84BrBr.16</t>
  </si>
  <si>
    <t>84BrBr.17</t>
  </si>
  <si>
    <t>84BrBr.18</t>
  </si>
  <si>
    <t>84BrBr.19</t>
  </si>
  <si>
    <t>84BrBr.20</t>
  </si>
  <si>
    <t>84BrBr.21</t>
  </si>
  <si>
    <t>84BrBr.22</t>
  </si>
  <si>
    <t>84BrBr.23</t>
  </si>
  <si>
    <t>84BrBr.24</t>
  </si>
  <si>
    <t>84BrBr.25</t>
  </si>
  <si>
    <t>84BrBr.26</t>
  </si>
  <si>
    <t>84BrBr.27</t>
  </si>
  <si>
    <t>84BrBr.28</t>
  </si>
  <si>
    <t>84BrBr.29</t>
  </si>
  <si>
    <t>84BrBr.30</t>
  </si>
  <si>
    <t>84BrBr.31</t>
  </si>
  <si>
    <t>84BrBr.32</t>
  </si>
  <si>
    <t>84BrBr.33</t>
  </si>
  <si>
    <t>84BrBr.34</t>
  </si>
  <si>
    <t>84BrBr.35</t>
  </si>
  <si>
    <t>84BrBr.36</t>
  </si>
  <si>
    <t>84BrBr.37</t>
  </si>
  <si>
    <t>84BrBr.38</t>
  </si>
  <si>
    <t>84BrBr.39</t>
  </si>
  <si>
    <t>84BrBr.40</t>
  </si>
  <si>
    <t>84BrBr.41</t>
  </si>
  <si>
    <t>84BrBr.42</t>
  </si>
  <si>
    <t>84BrBr.43</t>
  </si>
  <si>
    <t>84BrBr.44</t>
  </si>
  <si>
    <t>84BrBr.45</t>
  </si>
  <si>
    <t>84BrBr.46</t>
  </si>
  <si>
    <t>84BrBr.47</t>
  </si>
  <si>
    <t>84BrBr.48</t>
  </si>
  <si>
    <t>84BrBr.49</t>
  </si>
  <si>
    <t>84BrBr.50</t>
  </si>
  <si>
    <t>84BrBr.51</t>
  </si>
  <si>
    <t>84BrBr.52</t>
  </si>
  <si>
    <t>84BrBr.53</t>
  </si>
  <si>
    <t>84BrBr.54</t>
  </si>
  <si>
    <t>84BrBr.55</t>
  </si>
  <si>
    <t>84BrBr.56</t>
  </si>
  <si>
    <t>84BrBr.57</t>
  </si>
  <si>
    <t>84BrBr.58</t>
  </si>
  <si>
    <t>84BrBr.59</t>
  </si>
  <si>
    <t>84BrBr.60</t>
  </si>
  <si>
    <t>84BrBr.61</t>
  </si>
  <si>
    <t>84BrBr.62</t>
  </si>
  <si>
    <t>84BrBr.63</t>
  </si>
  <si>
    <t>84BrBr.64</t>
  </si>
  <si>
    <t>84BrBr.65</t>
  </si>
  <si>
    <t>84BrBr.66</t>
  </si>
  <si>
    <t>84BrBr.67</t>
  </si>
  <si>
    <t>84BrBr.68</t>
  </si>
  <si>
    <t>84BrBr.69</t>
  </si>
  <si>
    <t>84BrBr.70</t>
  </si>
  <si>
    <t>84BrBr.71</t>
  </si>
  <si>
    <t>84BrBr.72</t>
  </si>
  <si>
    <t>84BrBr.73</t>
  </si>
  <si>
    <t>84BrBr.74</t>
  </si>
  <si>
    <t>84BrBr.75</t>
  </si>
  <si>
    <t>84BrBr.76</t>
  </si>
  <si>
    <t>84BrBr.77</t>
  </si>
  <si>
    <t>84BrBr.78</t>
  </si>
  <si>
    <t>84BrBr.80</t>
  </si>
  <si>
    <t>84BrBr.81</t>
  </si>
  <si>
    <t>84BrBr.82</t>
  </si>
  <si>
    <t>91Para.1</t>
  </si>
  <si>
    <t>91Para.2</t>
  </si>
  <si>
    <t>91Para.3</t>
  </si>
  <si>
    <t>91Para.4</t>
  </si>
  <si>
    <t>91Para.5</t>
  </si>
  <si>
    <t>91Para.7</t>
  </si>
  <si>
    <t>91Para.8</t>
  </si>
  <si>
    <t>91Para.9</t>
  </si>
  <si>
    <t>91Para.10</t>
  </si>
  <si>
    <t>91Para.11</t>
  </si>
  <si>
    <t>91Para.12</t>
  </si>
  <si>
    <t>91Para.13</t>
  </si>
  <si>
    <t>91Para.14</t>
  </si>
  <si>
    <t>91Para.15</t>
  </si>
  <si>
    <t>91Para.18</t>
  </si>
  <si>
    <t>91Para.19</t>
  </si>
  <si>
    <t>91Para.20</t>
  </si>
  <si>
    <t>91Para.21</t>
  </si>
  <si>
    <t>91Para.22</t>
  </si>
  <si>
    <t>91Para.23</t>
  </si>
  <si>
    <t>91Para.24</t>
  </si>
  <si>
    <t>91Para.25</t>
  </si>
  <si>
    <t>91Para.26</t>
  </si>
  <si>
    <t>91Para.27</t>
  </si>
  <si>
    <t>91Para.28</t>
  </si>
  <si>
    <t>91Para.29</t>
  </si>
  <si>
    <t>91Para.32</t>
  </si>
  <si>
    <t>91Para.33</t>
  </si>
  <si>
    <t>91Para.34</t>
  </si>
  <si>
    <t>91Para.35</t>
  </si>
  <si>
    <t>91Para.36</t>
  </si>
  <si>
    <t>91Para.37</t>
  </si>
  <si>
    <t>91Para.38</t>
  </si>
  <si>
    <t>91Para.39</t>
  </si>
  <si>
    <t>91Para.40</t>
  </si>
  <si>
    <t>91Para.41</t>
  </si>
  <si>
    <t>91Para.42</t>
  </si>
  <si>
    <t>91Para.43</t>
  </si>
  <si>
    <t>91Para.44</t>
  </si>
  <si>
    <t>91Para.45</t>
  </si>
  <si>
    <t>91Para.46</t>
  </si>
  <si>
    <t>91Para.47</t>
  </si>
  <si>
    <t>91Para.48</t>
  </si>
  <si>
    <t>91Para.49</t>
  </si>
  <si>
    <t>91Para.52</t>
  </si>
  <si>
    <t>91Para.53</t>
  </si>
  <si>
    <t>91Para.54</t>
  </si>
  <si>
    <t>91Para.55</t>
  </si>
  <si>
    <t>91Para.56</t>
  </si>
  <si>
    <t>91Para.57</t>
  </si>
  <si>
    <t>96KePaRyZa.1</t>
  </si>
  <si>
    <t>96KePaRyZa.2</t>
  </si>
  <si>
    <t>96KePaRyZa.3</t>
  </si>
  <si>
    <t>96KePaRyZa.4</t>
  </si>
  <si>
    <t>96KePaRyZa.5</t>
  </si>
  <si>
    <t>96KePaRyZa.6</t>
  </si>
  <si>
    <t>96KePaRyZa.7</t>
  </si>
  <si>
    <t>96KePaRyZa.8</t>
  </si>
  <si>
    <t>96KePaRyZa.9</t>
  </si>
  <si>
    <t>96KePaRyZa.10</t>
  </si>
  <si>
    <t>96KePaRyZa.11</t>
  </si>
  <si>
    <t>96KePaRyZa.12</t>
  </si>
  <si>
    <t>96KePaRyZa.13</t>
  </si>
  <si>
    <t>96KePaRyZa.14</t>
  </si>
  <si>
    <t>96KePaRyZa.15</t>
  </si>
  <si>
    <t>96KePaRyZa.16</t>
  </si>
  <si>
    <t>96KePaRyZa.17</t>
  </si>
  <si>
    <t>96KePaRyZa.18</t>
  </si>
  <si>
    <t>96KePaRyZa.19</t>
  </si>
  <si>
    <t>96KePaRyZa.20</t>
  </si>
  <si>
    <t>96KePaRyZa.21</t>
  </si>
  <si>
    <t>96KePaRyZa.22</t>
  </si>
  <si>
    <t>96KePaRyZa.23</t>
  </si>
  <si>
    <t>96KePaRyZa.24</t>
  </si>
  <si>
    <t>96KePaRyZa.25</t>
  </si>
  <si>
    <t>96KePaRyZa.26</t>
  </si>
  <si>
    <t>96KePaRyZa.27</t>
  </si>
  <si>
    <t>96KePaRyZa.28</t>
  </si>
  <si>
    <t>96KePaRyZa.29</t>
  </si>
  <si>
    <t>96KePaRyZa.30</t>
  </si>
  <si>
    <t>96KePaRyZa.31</t>
  </si>
  <si>
    <t>96KePaRyZa.32</t>
  </si>
  <si>
    <t>96KePaRyZa.33</t>
  </si>
  <si>
    <t>96KePaRyZa.34</t>
  </si>
  <si>
    <t>96KePaRyZa.35</t>
  </si>
  <si>
    <t>96KePaRyZa.36</t>
  </si>
  <si>
    <t>96KePaRyZa.37</t>
  </si>
  <si>
    <t>96KePaRyZa.39</t>
  </si>
  <si>
    <t>96KePaRyZa.40</t>
  </si>
  <si>
    <t>96KePaRyZa.41</t>
  </si>
  <si>
    <t>96KePaRyZa.42</t>
  </si>
  <si>
    <t>96KePaRyZa.43</t>
  </si>
  <si>
    <t>96KePaRyZa.44</t>
  </si>
  <si>
    <t>96KePaRyZa.45</t>
  </si>
  <si>
    <t>96KePaRyZa.46</t>
  </si>
  <si>
    <t>96KePaRyZa.47</t>
  </si>
  <si>
    <t>96KePaRyZa.48</t>
  </si>
  <si>
    <t>96KePaRyZa.49</t>
  </si>
  <si>
    <t>96KePaRyZa.50</t>
  </si>
  <si>
    <t>96KePaRyZa.51</t>
  </si>
  <si>
    <t>96KePaRyZa.52</t>
  </si>
  <si>
    <t>96KePaRyZa.53</t>
  </si>
  <si>
    <t>96KePaRyZa.54</t>
  </si>
  <si>
    <t>96KePaRyZa.55</t>
  </si>
  <si>
    <t>96KePaRyZa.56</t>
  </si>
  <si>
    <t>96KePaRyZa.57</t>
  </si>
  <si>
    <t>96KePaRyZa.58</t>
  </si>
  <si>
    <t>96KePaRyZa.59</t>
  </si>
  <si>
    <t>96KePaRyZa.60</t>
  </si>
  <si>
    <t>96KePaRyZa.61</t>
  </si>
  <si>
    <t>96KePaRyZa.62</t>
  </si>
  <si>
    <t>96KePaRyZa.63</t>
  </si>
  <si>
    <t>96KePaRyZa.64</t>
  </si>
  <si>
    <t>96KePaRyZa.65</t>
  </si>
  <si>
    <t>96KePaRyZa.66</t>
  </si>
  <si>
    <t>96KePaRyZa.67</t>
  </si>
  <si>
    <t>96KePaRyZa.68</t>
  </si>
  <si>
    <t>96KePaRyZa.69</t>
  </si>
  <si>
    <t>96KePaRyZa.70</t>
  </si>
  <si>
    <t>96KePaRyZa.71</t>
  </si>
  <si>
    <t>96KePaRyZa.72</t>
  </si>
  <si>
    <t>96KePaRyZa.73</t>
  </si>
  <si>
    <t>96KePaRyZa.74</t>
  </si>
  <si>
    <t>96KePaRyZa.75</t>
  </si>
  <si>
    <t>96KePaRyZa.76</t>
  </si>
  <si>
    <t>96KePaRyZa.77</t>
  </si>
  <si>
    <t>96KePaRyZa.78</t>
  </si>
  <si>
    <t>96KePaRyZa.79</t>
  </si>
  <si>
    <t>96KePaRyZa.80</t>
  </si>
  <si>
    <t>96KePaRyZa.81</t>
  </si>
  <si>
    <t>96KePaRyZa.82</t>
  </si>
  <si>
    <t>96KePaRyZa.83</t>
  </si>
  <si>
    <t>96KePaRyZa.84</t>
  </si>
  <si>
    <t>96KePaRyZa.85</t>
  </si>
  <si>
    <t>96KePaRyZa.86</t>
  </si>
  <si>
    <t>96KePaRyZa.87</t>
  </si>
  <si>
    <t>96KePaRyZa.88</t>
  </si>
  <si>
    <t>96KePaRyZa.89</t>
  </si>
  <si>
    <t>96KePaRyZa.90</t>
  </si>
  <si>
    <t>96KePaRyZa.91</t>
  </si>
  <si>
    <t>96KePaRyZa.92</t>
  </si>
  <si>
    <t>96KePaRyZa.93</t>
  </si>
  <si>
    <t>96KePaRyZa.94</t>
  </si>
  <si>
    <t>96KePaRyZa.95</t>
  </si>
  <si>
    <t>96KePaRyZa.96</t>
  </si>
  <si>
    <t>96KePaRyZa.97</t>
  </si>
  <si>
    <t>96KePaRyZa.98</t>
  </si>
  <si>
    <t>96KePaRyZa.99</t>
  </si>
  <si>
    <t>96KePaRyZa.100</t>
  </si>
  <si>
    <t>96KePaRyZa.101</t>
  </si>
  <si>
    <t>96KePaRyZa.102</t>
  </si>
  <si>
    <t>96KePaRyZa.103</t>
  </si>
  <si>
    <t>96KePaRyZa.104</t>
  </si>
  <si>
    <t>96KePaRyZa.106</t>
  </si>
  <si>
    <t>96KePaRyZa.107</t>
  </si>
  <si>
    <t>96KePaRyZa.108</t>
  </si>
  <si>
    <t>96KePaRyZa.109</t>
  </si>
  <si>
    <t>96KePaRyZa.110</t>
  </si>
  <si>
    <t>96KePaRyZa.111</t>
  </si>
  <si>
    <t>96KePaRyZa.112</t>
  </si>
  <si>
    <t>96KePaRyZa.113</t>
  </si>
  <si>
    <t>96KePaRyZa.114</t>
  </si>
  <si>
    <t>96KePaRyZa.115</t>
  </si>
  <si>
    <t>96KePaRyZa.116</t>
  </si>
  <si>
    <t>96KePaRyZa.117</t>
  </si>
  <si>
    <t>96KePaRyZa.118</t>
  </si>
  <si>
    <t>96KePaRyZa.119</t>
  </si>
  <si>
    <t>96KePaRyZa.120</t>
  </si>
  <si>
    <t>96KePaRyZa.121</t>
  </si>
  <si>
    <t>96KePaRyZa.122</t>
  </si>
  <si>
    <t>96KePaRyZa.123</t>
  </si>
  <si>
    <t>96KePaRyZa.124</t>
  </si>
  <si>
    <t>96KePaRyZa.125</t>
  </si>
  <si>
    <t>96KePaRyZa.126</t>
  </si>
  <si>
    <t>96KePaRyZa.127</t>
  </si>
  <si>
    <t>96KePaRyZa.128</t>
  </si>
  <si>
    <t>96KePaRyZa.129</t>
  </si>
  <si>
    <t>96KePaRyZa.130</t>
  </si>
  <si>
    <t>96KePaRyZa.131</t>
  </si>
  <si>
    <t>96KePaRyZa.132</t>
  </si>
  <si>
    <t>96KePaRyZa.133</t>
  </si>
  <si>
    <t>96KePaRyZa.134</t>
  </si>
  <si>
    <t>96KePaRyZa.135</t>
  </si>
  <si>
    <t>96KePaRyZa.136</t>
  </si>
  <si>
    <t>96KePaRyZa.137</t>
  </si>
  <si>
    <t>96KePaRyZa.138</t>
  </si>
  <si>
    <t>96KePaRyZa.139</t>
  </si>
  <si>
    <t>96KePaRyZa.140</t>
  </si>
  <si>
    <t>96KePaRyZa.141</t>
  </si>
  <si>
    <t>96KePaRyZa.142</t>
  </si>
  <si>
    <t>96KePaRyZa.143</t>
  </si>
  <si>
    <t>96KePaRyZa.144</t>
  </si>
  <si>
    <t>96KePaRyZa.145</t>
  </si>
  <si>
    <t>96KePaRyZa.146</t>
  </si>
  <si>
    <t>96KePaRyZa.147</t>
  </si>
  <si>
    <t>96KePaRyZa.148</t>
  </si>
  <si>
    <t>96KePaRyZa.149</t>
  </si>
  <si>
    <t>96KePaRyZa.150</t>
  </si>
  <si>
    <t>96KePaRyZa.151</t>
  </si>
  <si>
    <t>96KePaRyZa.152</t>
  </si>
  <si>
    <t>96KePaRyZa.153</t>
  </si>
  <si>
    <t>96KePaRyZa.154</t>
  </si>
  <si>
    <t>96KePaRyZa.155</t>
  </si>
  <si>
    <t>96KePaRyZa.156</t>
  </si>
  <si>
    <t>96KePaRyZa.157</t>
  </si>
  <si>
    <t>96KePaRyZa.158</t>
  </si>
  <si>
    <t>96KePaRyZa.159</t>
  </si>
  <si>
    <t>96KePaRyZa.160</t>
  </si>
  <si>
    <t>96KePaRyZa.161</t>
  </si>
  <si>
    <t>96KePaRyZa.162</t>
  </si>
  <si>
    <t>96KePaRyZa.163</t>
  </si>
  <si>
    <t>96KePaRyZa.164</t>
  </si>
  <si>
    <t>96KePaRyZa.165</t>
  </si>
  <si>
    <t>96KePaRyZa.166</t>
  </si>
  <si>
    <t>96KePaRyZa.167</t>
  </si>
  <si>
    <t>96KePaRyZa.168</t>
  </si>
  <si>
    <t>96KePaRyZa.169</t>
  </si>
  <si>
    <t>96KePaRyZa.170</t>
  </si>
  <si>
    <t>96KePaRyZa.171</t>
  </si>
  <si>
    <t>96KePaRyZa.172</t>
  </si>
  <si>
    <t>96KePaRyZa.173</t>
  </si>
  <si>
    <t>96KePaRyZa.174</t>
  </si>
  <si>
    <t>96KePaRyZa.175</t>
  </si>
  <si>
    <t>96KePaRyZa.176</t>
  </si>
  <si>
    <t>96KePaRyZa.177</t>
  </si>
  <si>
    <t>96KePaRyZa.178</t>
  </si>
  <si>
    <t>96KePaRyZa.179</t>
  </si>
  <si>
    <t>96KePaRyZa.180</t>
  </si>
  <si>
    <t>96KePaRyZa.181</t>
  </si>
  <si>
    <t>96KePaRyZa.182</t>
  </si>
  <si>
    <t>96KePaRyZa.183</t>
  </si>
  <si>
    <t>96KePaRyZa.184</t>
  </si>
  <si>
    <t>96KePaRyZa.185</t>
  </si>
  <si>
    <t>96KePaRyZa.186</t>
  </si>
  <si>
    <t>96KePaRyZa.187</t>
  </si>
  <si>
    <t>96KePaRyZa.188</t>
  </si>
  <si>
    <t>96KePaRyZa.189</t>
  </si>
  <si>
    <t>96KePaRyZa.190</t>
  </si>
  <si>
    <t>96KePaRyZa.191</t>
  </si>
  <si>
    <t>96KePaRyZa.192</t>
  </si>
  <si>
    <t>96KePaRyZa.193</t>
  </si>
  <si>
    <t>96KePaRyZa.194</t>
  </si>
  <si>
    <t>96KePaRyZa.195</t>
  </si>
  <si>
    <t>96KePaRyZa.196</t>
  </si>
  <si>
    <t>96KePaRyZa.197</t>
  </si>
  <si>
    <t>96KePaRyZa.198</t>
  </si>
  <si>
    <t>96KePaRyZa.199</t>
  </si>
  <si>
    <t>96KePaRyZa.200</t>
  </si>
  <si>
    <t>96KePaRyZa.201</t>
  </si>
  <si>
    <t>96KePaRyZa.203</t>
  </si>
  <si>
    <t>96KePaRyZa.204</t>
  </si>
  <si>
    <t>96KePaRyZa.205</t>
  </si>
  <si>
    <t>96KePaRyZa.206</t>
  </si>
  <si>
    <t>96KePaRyZa.207</t>
  </si>
  <si>
    <t>96KePaRyZa.208</t>
  </si>
  <si>
    <t>96KePaRyZa.209</t>
  </si>
  <si>
    <t>96KePaRyZa.210</t>
  </si>
  <si>
    <t>96KePaRyZa.211</t>
  </si>
  <si>
    <t>96KePaRyZa.212</t>
  </si>
  <si>
    <t>96KePaRyZa.213</t>
  </si>
  <si>
    <t>96KePaRyZa.214</t>
  </si>
  <si>
    <t>96KePaRyZa.215</t>
  </si>
  <si>
    <t>96KePaRyZa.216</t>
  </si>
  <si>
    <t>96KePaRyZa.217</t>
  </si>
  <si>
    <t>96KePaRyZa.218</t>
  </si>
  <si>
    <t>96KePaRyZa.219</t>
  </si>
  <si>
    <t>96KePaRyZa.220</t>
  </si>
  <si>
    <t>96KePaRyZa.221</t>
  </si>
  <si>
    <t>96KePaRyZa.222</t>
  </si>
  <si>
    <t>96KePaRyZa.223</t>
  </si>
  <si>
    <t>96KePaRyZa.224</t>
  </si>
  <si>
    <t>96KePaRyZa.225</t>
  </si>
  <si>
    <t>96KePaRyZa.226</t>
  </si>
  <si>
    <t>96KePaRyZa.227</t>
  </si>
  <si>
    <t>96KePaRyZa.228</t>
  </si>
  <si>
    <t>96KePaRyZa.229</t>
  </si>
  <si>
    <t>96KePaRyZa.230</t>
  </si>
  <si>
    <t>96KePaRyZa.231</t>
  </si>
  <si>
    <t>86UbMeTeDy.4</t>
  </si>
  <si>
    <t>86UbMeTeDy.5</t>
  </si>
  <si>
    <t>86UbMeTeDy.6</t>
  </si>
  <si>
    <t>86UbMeTeDy.7</t>
  </si>
  <si>
    <t>86UbMeTeDy.8</t>
  </si>
  <si>
    <t>86UbMeTeDy.9</t>
  </si>
  <si>
    <t>86UbMeTeDy.10</t>
  </si>
  <si>
    <t>86UbMeTeDy.11</t>
  </si>
  <si>
    <t>86UbMeTeDy.12</t>
  </si>
  <si>
    <t>86UbMeTeDy.13</t>
  </si>
  <si>
    <t>86UbMeTeDy.14</t>
  </si>
  <si>
    <t>86UbMeTeDy.15</t>
  </si>
  <si>
    <t>86UbMeTeDy.16</t>
  </si>
  <si>
    <t>86UbMeTeDy.17</t>
  </si>
  <si>
    <t>86UbMeTeDy.18</t>
  </si>
  <si>
    <t>86UbMeTeDy.19</t>
  </si>
  <si>
    <t>86UbMeTeDy.20</t>
  </si>
  <si>
    <t>86UbMeTeDy.21</t>
  </si>
  <si>
    <t>86UbMeTeDy.22</t>
  </si>
  <si>
    <t>86UbMeTeDy.23</t>
  </si>
  <si>
    <t>86UbMeTeDy.24</t>
  </si>
  <si>
    <t>86UbMeTeDy.25</t>
  </si>
  <si>
    <t>86UbMeTeDy.26</t>
  </si>
  <si>
    <t>86UbMeTeDy.27</t>
  </si>
  <si>
    <t>86UbMeTeDy.28</t>
  </si>
  <si>
    <t>86UbMeTeDy.29</t>
  </si>
  <si>
    <t>86UbMeTeDy.30</t>
  </si>
  <si>
    <t>86UbMeTeDy.31</t>
  </si>
  <si>
    <t>86UbMeTeDy.32</t>
  </si>
  <si>
    <t>86UbMeTeDy.33</t>
  </si>
  <si>
    <t>86UbMeTeDy.34</t>
  </si>
  <si>
    <t>86UbMeTeDy.35</t>
  </si>
  <si>
    <t>99LiKuHsLe.1</t>
  </si>
  <si>
    <t>99LiKuHsLe.2</t>
  </si>
  <si>
    <t>99LiKuHsLe.3</t>
  </si>
  <si>
    <t>99LiKuHsLe.4</t>
  </si>
  <si>
    <t>99LiKuHsLe.6</t>
  </si>
  <si>
    <t>99LiKuHsLe.7</t>
  </si>
  <si>
    <t>99LiKuHsLe.8</t>
  </si>
  <si>
    <t>99LiKuHsLe.9</t>
  </si>
  <si>
    <t>99LiKuHsLe.10</t>
  </si>
  <si>
    <t>99LiKuHsLe.11</t>
  </si>
  <si>
    <t>99LiKuHsLe.12</t>
  </si>
  <si>
    <t>99LiKuHsLe.17</t>
  </si>
  <si>
    <t>99LiKuHsLe.18</t>
  </si>
  <si>
    <t>99LiKuHsLe.19</t>
  </si>
  <si>
    <t>99LiKuHsLe.20</t>
  </si>
  <si>
    <t>99LiKuHsLe.21</t>
  </si>
  <si>
    <t>99LiKuHsLe.22</t>
  </si>
  <si>
    <t>99LiKuHsLe.23</t>
  </si>
  <si>
    <t>99LiKuHsLe.24</t>
  </si>
  <si>
    <t>99LiKuHsLe.25</t>
  </si>
  <si>
    <t>99LiKuHsLe.26</t>
  </si>
  <si>
    <t>99LiKuHsLe.27</t>
  </si>
  <si>
    <t>99LiKuHsLe.28</t>
  </si>
  <si>
    <t>99LiKuHsLe.29</t>
  </si>
  <si>
    <t>99LiKuHsLe.30</t>
  </si>
  <si>
    <t>99LiKuHsLe.31</t>
  </si>
  <si>
    <t>99LiKuHsLe.32</t>
  </si>
  <si>
    <t>99LiKuHsLe.33</t>
  </si>
  <si>
    <t>99LiKuHsLe.34</t>
  </si>
  <si>
    <t>99LiKuHsLe.35</t>
  </si>
  <si>
    <t>99LiKuHsLe.36</t>
  </si>
  <si>
    <t>99LiKuHsLe.37</t>
  </si>
  <si>
    <t>99LiKuHsLe.38</t>
  </si>
  <si>
    <t>99LiKuHsLe.39</t>
  </si>
  <si>
    <t>99LiKuHsLe.40</t>
  </si>
  <si>
    <t>99LiKuHsLe.42</t>
  </si>
  <si>
    <t>99LiKuHsLe.43</t>
  </si>
  <si>
    <t>99LiKuHsLe.44</t>
  </si>
  <si>
    <t>99LiKuHsLe.45</t>
  </si>
  <si>
    <t>99LiKuHsLe.46</t>
  </si>
  <si>
    <t>99LiKuHsLe.47</t>
  </si>
  <si>
    <t>99LiKuHsLe.48</t>
  </si>
  <si>
    <t>99LiKuHsLe.49</t>
  </si>
  <si>
    <t>99LiKuHsLe.50</t>
  </si>
  <si>
    <t>99LiKuHsLe.51</t>
  </si>
  <si>
    <t>99LiKuHsLe.52</t>
  </si>
  <si>
    <t>99LiKuHsLe.53</t>
  </si>
  <si>
    <t>99LiKuHsLe.54</t>
  </si>
  <si>
    <t>99LiKuHsLe.55</t>
  </si>
  <si>
    <t>99LiKuHsLe.56</t>
  </si>
  <si>
    <t>99LiKuHsLe.57</t>
  </si>
  <si>
    <t>99LiKuHsLe.58</t>
  </si>
  <si>
    <t>99LiKuHsLe.59</t>
  </si>
  <si>
    <t>99LiKuHsLe.60</t>
  </si>
  <si>
    <t>99LiKuHsLe.61</t>
  </si>
  <si>
    <t>99LiKuHsLe.62</t>
  </si>
  <si>
    <t>99LiKuHsLe.64</t>
  </si>
  <si>
    <t>99LiKuHsLe.65</t>
  </si>
  <si>
    <t>99LiKuHsLe.66</t>
  </si>
  <si>
    <t>99LiKuHsLe.67</t>
  </si>
  <si>
    <t>99LiKuHsLe.68</t>
  </si>
  <si>
    <t>99LiKuHsLe.69</t>
  </si>
  <si>
    <t>99LiKuHsLe.70</t>
  </si>
  <si>
    <t>99LiKuHsLe.71</t>
  </si>
  <si>
    <t>99LiKuHsLe.72</t>
  </si>
  <si>
    <t>99LiKuHsLe.73</t>
  </si>
  <si>
    <t>99LiKuHsLe.74</t>
  </si>
  <si>
    <t>99LiKuHsLe.75</t>
  </si>
  <si>
    <t>99LiKuHsLe.76</t>
  </si>
  <si>
    <t>99LiKuHsLe.77</t>
  </si>
  <si>
    <t>99LiKuHsLe.78</t>
  </si>
  <si>
    <t>99LiKuHsLe.79</t>
  </si>
  <si>
    <t>99LiKuHsLe.80</t>
  </si>
  <si>
    <t>99LiKuHsLe.81</t>
  </si>
  <si>
    <t>99LiKuHsLe.82</t>
  </si>
  <si>
    <t>99LiKuHsLe.83</t>
  </si>
  <si>
    <t>99LiKuHsLe.84</t>
  </si>
  <si>
    <t>99LiKuHsLe.85</t>
  </si>
  <si>
    <t>99LiKuHsLe.86</t>
  </si>
  <si>
    <t>99LiKuHsLe.87</t>
  </si>
  <si>
    <t>99LiKuHsLe.88</t>
  </si>
  <si>
    <t>99LiKuHsLe.89</t>
  </si>
  <si>
    <t>99LiKuHsLe.90</t>
  </si>
  <si>
    <t>99LiKuHsLe.91</t>
  </si>
  <si>
    <t>99LiKuHsLe.92</t>
  </si>
  <si>
    <t>99LiKuHsLe.93</t>
  </si>
  <si>
    <t>99LiKuHsLe.94</t>
  </si>
  <si>
    <t>99LiKuHsLe.96</t>
  </si>
  <si>
    <t>99LiKuHsLe.97</t>
  </si>
  <si>
    <t>99LiKuHsLe.98</t>
  </si>
  <si>
    <t>99LiKuHsLe.99</t>
  </si>
  <si>
    <t>99LiKuHsLe.100</t>
  </si>
  <si>
    <t>99LiKuHsLe.101</t>
  </si>
  <si>
    <t>99LiKuHsLe.102</t>
  </si>
  <si>
    <t>99LiKuHsLe.103</t>
  </si>
  <si>
    <t>99LiKuHsLe.104</t>
  </si>
  <si>
    <t>99LiKuHsLe.105</t>
  </si>
  <si>
    <t>99LiKuHsLe.106</t>
  </si>
  <si>
    <t>99LiKuHsLe.107</t>
  </si>
  <si>
    <t>99LiKuHsLe.108</t>
  </si>
  <si>
    <t>99LiKuHsLe.109</t>
  </si>
  <si>
    <t>99LiKuHsLe.110</t>
  </si>
  <si>
    <t>99LiKuHsLe.111</t>
  </si>
  <si>
    <t>99LiKuHsLe.112</t>
  </si>
  <si>
    <t>99LiKuHsLe.113</t>
  </si>
  <si>
    <t>99LiKuHsLe.114</t>
  </si>
  <si>
    <t>99LiKuHsLe.115</t>
  </si>
  <si>
    <t>99LiKuHsLe.116</t>
  </si>
  <si>
    <t>99LiKuHsLe.117</t>
  </si>
  <si>
    <t>99LiKuHsLe.118</t>
  </si>
  <si>
    <t>99LiKuHsLe.119</t>
  </si>
  <si>
    <t>99LiKuHsLe.120</t>
  </si>
  <si>
    <t>99LiKuHsLe.121</t>
  </si>
  <si>
    <t>99LiKuHsLe.122</t>
  </si>
  <si>
    <t>99LiKuHsLe.123</t>
  </si>
  <si>
    <t>99LiKuHsLe.124</t>
  </si>
  <si>
    <t>32Heimer.1</t>
  </si>
  <si>
    <t>32Heimer.2</t>
  </si>
  <si>
    <t>32Heimer.3</t>
  </si>
  <si>
    <t>32Heimer.4</t>
  </si>
  <si>
    <t>32Heimer.5</t>
  </si>
  <si>
    <t>32Heimer.6</t>
  </si>
  <si>
    <t>32Heimer.7</t>
  </si>
  <si>
    <t>32Heimer.8</t>
  </si>
  <si>
    <t>32Heimer.9</t>
  </si>
  <si>
    <t>32Heimer.10</t>
  </si>
  <si>
    <t>32Heimer.11</t>
  </si>
  <si>
    <t>32Heimer.13</t>
  </si>
  <si>
    <t>32Heimer.15</t>
  </si>
  <si>
    <t>32Heimer.17</t>
  </si>
  <si>
    <t>32Heimer.18</t>
  </si>
  <si>
    <t>32Heimer.19</t>
  </si>
  <si>
    <t>32Heimer.20</t>
  </si>
  <si>
    <t>32Heimer.23</t>
  </si>
  <si>
    <t>32Heimer.24</t>
  </si>
  <si>
    <t>32Heimer.25</t>
  </si>
  <si>
    <t>32Heimer.26</t>
  </si>
  <si>
    <t>32Heimer.28</t>
  </si>
  <si>
    <t>32Heimer.29</t>
  </si>
  <si>
    <t>32Heimer.30</t>
  </si>
  <si>
    <t>32Heimer.31</t>
  </si>
  <si>
    <t>32Heimer.32</t>
  </si>
  <si>
    <t>32Heimer.33</t>
  </si>
  <si>
    <t>32Heimer.34</t>
  </si>
  <si>
    <t>32Heimer.35</t>
  </si>
  <si>
    <t>32Heimer.36</t>
  </si>
  <si>
    <t>32Heimer.37</t>
  </si>
  <si>
    <t>32Heimer.38</t>
  </si>
  <si>
    <t>32Heimer.41</t>
  </si>
  <si>
    <t>32Heimer.42</t>
  </si>
  <si>
    <t>32Heimer.43</t>
  </si>
  <si>
    <t>32Heimer.44</t>
  </si>
  <si>
    <t>32Heimer.45</t>
  </si>
  <si>
    <t>32Heimer.46</t>
  </si>
  <si>
    <t>32Heimer.47</t>
  </si>
  <si>
    <t>32Heimer.48</t>
  </si>
  <si>
    <t>32Heimer.50</t>
  </si>
  <si>
    <t>32Heimer.51</t>
  </si>
  <si>
    <t>32Heimer.52</t>
  </si>
  <si>
    <t>32Heimer.54</t>
  </si>
  <si>
    <t>32Heimer.55</t>
  </si>
  <si>
    <t>32Heimer.56</t>
  </si>
  <si>
    <t>32Heimer.57</t>
  </si>
  <si>
    <t>32Heimer.58</t>
  </si>
  <si>
    <t>32Heimer.59</t>
  </si>
  <si>
    <t>32Heimer.60</t>
  </si>
  <si>
    <t>32Heimer.62</t>
  </si>
  <si>
    <t>32Heimer.63</t>
  </si>
  <si>
    <t>32Heimer.65</t>
  </si>
  <si>
    <t>32Heimer.69</t>
  </si>
  <si>
    <t>32Heimer.70</t>
  </si>
  <si>
    <t>32Heimer.71</t>
  </si>
  <si>
    <t>32Heimer.72</t>
  </si>
  <si>
    <t>32Heimer.73</t>
  </si>
  <si>
    <t>32Heimer.74</t>
  </si>
  <si>
    <t>32Heimer.75</t>
  </si>
  <si>
    <t>32Heimer.76</t>
  </si>
  <si>
    <t>32Heimer.81</t>
  </si>
  <si>
    <t>32Heimer.82</t>
  </si>
  <si>
    <t>32Heimer.83</t>
  </si>
  <si>
    <t>32Heimer.84</t>
  </si>
  <si>
    <t>32Heimer.85</t>
  </si>
  <si>
    <t>32Heimer.86</t>
  </si>
  <si>
    <t>32Heimer.87</t>
  </si>
  <si>
    <t>32Heimer.88</t>
  </si>
  <si>
    <t>32Heimer.89</t>
  </si>
  <si>
    <t>32Heimer.90</t>
  </si>
  <si>
    <t>32Heimer.91</t>
  </si>
  <si>
    <t>32Heimer.92</t>
  </si>
  <si>
    <t>32Heimer.93</t>
  </si>
  <si>
    <t>32Heimer.94</t>
  </si>
  <si>
    <t>32Heimer.95</t>
  </si>
  <si>
    <t>32Heimer.96</t>
  </si>
  <si>
    <t>32Heimer.97</t>
  </si>
  <si>
    <t>32Heimer.98</t>
  </si>
  <si>
    <t>32Heimer.99</t>
  </si>
  <si>
    <t>32Heimer.100</t>
  </si>
  <si>
    <t>32Heimer.101</t>
  </si>
  <si>
    <t>32Heimer.102</t>
  </si>
  <si>
    <t>32Heimer.103</t>
  </si>
  <si>
    <t>32Heimer.104</t>
  </si>
  <si>
    <t>32Heimer.105</t>
  </si>
  <si>
    <t>32Heimer.106</t>
  </si>
  <si>
    <t>32Heimer.107</t>
  </si>
  <si>
    <t>32Heimer.108</t>
  </si>
  <si>
    <t>32Heimer.109</t>
  </si>
  <si>
    <t>32Heimer.110</t>
  </si>
  <si>
    <t>32Heimer.111</t>
  </si>
  <si>
    <t>32Heimer.112</t>
  </si>
  <si>
    <t>32Heimer.113</t>
  </si>
  <si>
    <t>32Heimer.114</t>
  </si>
  <si>
    <t>32Heimer.115</t>
  </si>
  <si>
    <t>32Heimer.116</t>
  </si>
  <si>
    <t>32Heimer.117</t>
  </si>
  <si>
    <t>32Heimer.121</t>
  </si>
  <si>
    <t>32Heimer.122</t>
  </si>
  <si>
    <t>32Heimer.123</t>
  </si>
  <si>
    <t>32Heimer.124</t>
  </si>
  <si>
    <t>32Heimer.125</t>
  </si>
  <si>
    <t>32Heimer.126</t>
  </si>
  <si>
    <t>32Heimer.127</t>
  </si>
  <si>
    <t>32Heimer.128</t>
  </si>
  <si>
    <t>32Heimer.129</t>
  </si>
  <si>
    <t>32Heimer.130</t>
  </si>
  <si>
    <t>32Heimer.131</t>
  </si>
  <si>
    <t>32Heimer.133</t>
  </si>
  <si>
    <t>32Heimer.134</t>
  </si>
  <si>
    <t>32Heimer.135</t>
  </si>
  <si>
    <t>32Heimer.136</t>
  </si>
  <si>
    <t>32Heimer.137</t>
  </si>
  <si>
    <t>32Heimer.138</t>
  </si>
  <si>
    <t>32Heimer.139</t>
  </si>
  <si>
    <t>32Heimer.140</t>
  </si>
  <si>
    <t>32Heimer.141</t>
  </si>
  <si>
    <t>32Heimer.143</t>
  </si>
  <si>
    <t>32Heimer.144</t>
  </si>
  <si>
    <t>32Heimer.145</t>
  </si>
  <si>
    <t>32Heimer.146</t>
  </si>
  <si>
    <t>32Heimer.148</t>
  </si>
  <si>
    <t>32Heimer.149</t>
  </si>
  <si>
    <t>32Heimer.150</t>
  </si>
  <si>
    <t>32Heimer.151</t>
  </si>
  <si>
    <t>32Heimer.152</t>
  </si>
  <si>
    <t>32Heimer.153</t>
  </si>
  <si>
    <t>32Heimer.154</t>
  </si>
  <si>
    <t>32Heimer.155</t>
  </si>
  <si>
    <t>32Heimer.156</t>
  </si>
  <si>
    <t>32Heimer.157</t>
  </si>
  <si>
    <t>32Heimer.158</t>
  </si>
  <si>
    <t>97BeKeRy.1</t>
  </si>
  <si>
    <t>97BeKeRy.2</t>
  </si>
  <si>
    <t>97BeKeRy.3</t>
  </si>
  <si>
    <t>97BeKeRy.4</t>
  </si>
  <si>
    <t>97BeKeRy.5</t>
  </si>
  <si>
    <t>97BeKeRy.6</t>
  </si>
  <si>
    <t>97BeKeRy.7</t>
  </si>
  <si>
    <t>97BeKeRy.8</t>
  </si>
  <si>
    <t>97BeKeRy.9</t>
  </si>
  <si>
    <t>97BeKeRy.10</t>
  </si>
  <si>
    <t>97BeKeRy.12</t>
  </si>
  <si>
    <t>97BeKeRy.13</t>
  </si>
  <si>
    <t>97BeKeRy.14</t>
  </si>
  <si>
    <t>97BeKeRy.15</t>
  </si>
  <si>
    <t>97BeKeRy.16</t>
  </si>
  <si>
    <t>97BeKeRy.17</t>
  </si>
  <si>
    <t>97BeKeRy.18</t>
  </si>
  <si>
    <t>97BeKeRy.19</t>
  </si>
  <si>
    <t>97BeKeRy.20</t>
  </si>
  <si>
    <t>97BeKeRy.22</t>
  </si>
  <si>
    <t>97BeKeRy.23</t>
  </si>
  <si>
    <t>97BeKeRy.25</t>
  </si>
  <si>
    <t>97BeKeRy.27</t>
  </si>
  <si>
    <t>97BeKeRy.28</t>
  </si>
  <si>
    <t>97BeKeRy.29</t>
  </si>
  <si>
    <t>97BeKeRy.30</t>
  </si>
  <si>
    <t>97BeKeRy.31</t>
  </si>
  <si>
    <t>97BeKeRy.32</t>
  </si>
  <si>
    <t>97BeKeRy.33</t>
  </si>
  <si>
    <t>97BeKeRy.34</t>
  </si>
  <si>
    <t>97BeKeRy.35</t>
  </si>
  <si>
    <t>97BeKeRy.36</t>
  </si>
  <si>
    <t>97BeKeRy.37</t>
  </si>
  <si>
    <t>97BeKeRy.40</t>
  </si>
  <si>
    <t>97BeKeRy.41</t>
  </si>
  <si>
    <t>97BeKeRy.42</t>
  </si>
  <si>
    <t>97BeKeRy.43</t>
  </si>
  <si>
    <t>97BeKeRy.44</t>
  </si>
  <si>
    <t>97BeKeRy.46</t>
  </si>
  <si>
    <t>97BeKeRy.47</t>
  </si>
  <si>
    <t>97BeKeRy.48</t>
  </si>
  <si>
    <t>97BeKeRy.49</t>
  </si>
  <si>
    <t>97BeKeRy.51</t>
  </si>
  <si>
    <t>97BeKeRy.52</t>
  </si>
  <si>
    <t>97BeKeRy.54</t>
  </si>
  <si>
    <t>97BeKeRy.55</t>
  </si>
  <si>
    <t>97BeKeRy.56</t>
  </si>
  <si>
    <t>97BeKeRy.58</t>
  </si>
  <si>
    <t>97BeKeRy.62</t>
  </si>
  <si>
    <t>97BeKeRy.63</t>
  </si>
  <si>
    <t>19MeLiUb.1</t>
  </si>
  <si>
    <t>19MeLiUb.2</t>
  </si>
  <si>
    <t>19MeLiUb.3</t>
  </si>
  <si>
    <t>19MeLiUb.4</t>
  </si>
  <si>
    <t>19MeLiUb.5</t>
  </si>
  <si>
    <t>19MeLiUb.6</t>
  </si>
  <si>
    <t>19MeLiUb.7</t>
  </si>
  <si>
    <t>19MeLiUb.8</t>
  </si>
  <si>
    <t>19MeLiUb.9</t>
  </si>
  <si>
    <t>19MeLiUb.10</t>
  </si>
  <si>
    <t>19MeLiUb.11</t>
  </si>
  <si>
    <t>19MeLiUb.12</t>
  </si>
  <si>
    <t>19MeLiUb.13</t>
  </si>
  <si>
    <t>19MeLiUb.14</t>
  </si>
  <si>
    <t>19MeLiUb.15</t>
  </si>
  <si>
    <t>19MeLiUb.16</t>
  </si>
  <si>
    <t>19MeLiUb.17</t>
  </si>
  <si>
    <t>19MeLiUb.18</t>
  </si>
  <si>
    <t>19MeLiUb.19</t>
  </si>
  <si>
    <t>19MeLiUb.20</t>
  </si>
  <si>
    <t>19MeLiUb.21</t>
  </si>
  <si>
    <t>19MeLiUb.22</t>
  </si>
  <si>
    <t>19MeLiUb.23</t>
  </si>
  <si>
    <t>19MeLiUb.24</t>
  </si>
  <si>
    <t>19MeLiUb.25</t>
  </si>
  <si>
    <t>19MeLiUb.26</t>
  </si>
  <si>
    <t>19MeLiUb.27</t>
  </si>
  <si>
    <t>19MeLiUb.28</t>
  </si>
  <si>
    <t>19MeLiUb.30</t>
  </si>
  <si>
    <t>19MeLiUb.31</t>
  </si>
  <si>
    <t>19MeLiUb.32</t>
  </si>
  <si>
    <t>19MeLiUb.33</t>
  </si>
  <si>
    <t>19MeLiUb.34</t>
  </si>
  <si>
    <t>19MeLiUb.35</t>
  </si>
  <si>
    <t>19MeLiUb.36</t>
  </si>
  <si>
    <t>19MeLiUb.37</t>
  </si>
  <si>
    <t>19MeLiUb.38</t>
  </si>
  <si>
    <t>19MeLiUb.39</t>
  </si>
  <si>
    <t>19MeLiUb.40</t>
  </si>
  <si>
    <t>19MeLiUb.41</t>
  </si>
  <si>
    <t>19MeLiUb.42</t>
  </si>
  <si>
    <t>19MeLiUb.43</t>
  </si>
  <si>
    <t>19MeLiUb.44</t>
  </si>
  <si>
    <t>19MeLiUb.45</t>
  </si>
  <si>
    <t>19MeLiUb.46</t>
  </si>
  <si>
    <t>19MeLiUb.47</t>
  </si>
  <si>
    <t>19MeLiUb.48</t>
  </si>
  <si>
    <t>19MeLiUb.49</t>
  </si>
  <si>
    <t>19MeLiUb.50</t>
  </si>
  <si>
    <t>19MeLiUb.51</t>
  </si>
  <si>
    <t>19MeLiUb.52</t>
  </si>
  <si>
    <t>19MeLiUb.53</t>
  </si>
  <si>
    <t>19MeLiUb.54</t>
  </si>
  <si>
    <t>19MeLiUb.55</t>
  </si>
  <si>
    <t>19MeLiUb.56</t>
  </si>
  <si>
    <t>19MeLiUb.57</t>
  </si>
  <si>
    <t>19MeLiUb.58</t>
  </si>
  <si>
    <t>19MeLiUb.59</t>
  </si>
  <si>
    <t>19MeLiUb.60</t>
  </si>
  <si>
    <t>19MeLiUb.61</t>
  </si>
  <si>
    <t>19MeLiUb.62</t>
  </si>
  <si>
    <t>19MeLiUb.63</t>
  </si>
  <si>
    <t>19MeLiUb.64</t>
  </si>
  <si>
    <t>19MeLiUb.65</t>
  </si>
  <si>
    <t>19MeLiUb.66</t>
  </si>
  <si>
    <t>19MeLiUb.67</t>
  </si>
  <si>
    <t>19MeLiUb.68</t>
  </si>
  <si>
    <t>19MeLiUb.69</t>
  </si>
  <si>
    <t>19MeLiUb.70</t>
  </si>
  <si>
    <t>19MeLiUb.71</t>
  </si>
  <si>
    <t>19MeLiUb.72</t>
  </si>
  <si>
    <t>19MeLiUb.73</t>
  </si>
  <si>
    <t>19MeLiUb.74</t>
  </si>
  <si>
    <t>19MeLiUb.75</t>
  </si>
  <si>
    <t>19MeLiUb.76</t>
  </si>
  <si>
    <t>19MeLiUb.77</t>
  </si>
  <si>
    <t>19MeLiUb.78</t>
  </si>
  <si>
    <t>19MeLiUb.79</t>
  </si>
  <si>
    <t>19MeLiUb.80</t>
  </si>
  <si>
    <t>19MeLiUb.81</t>
  </si>
  <si>
    <t>19MeLiUb.82</t>
  </si>
  <si>
    <t>19MeLiUb.83</t>
  </si>
  <si>
    <t>19MeLiUb.84</t>
  </si>
  <si>
    <t>19MeLiUb.85</t>
  </si>
  <si>
    <t>19MeLiUb.86</t>
  </si>
  <si>
    <t>19MeLiUb.87</t>
  </si>
  <si>
    <t>19MeLiUb.88</t>
  </si>
  <si>
    <t>19MeLiUb.89</t>
  </si>
  <si>
    <t>19MeLiUb.90</t>
  </si>
  <si>
    <t>19MeLiUb.91</t>
  </si>
  <si>
    <t>19MeLiUb.92</t>
  </si>
  <si>
    <t>19MeLiUb.93</t>
  </si>
  <si>
    <t>19MeLiUb.94</t>
  </si>
  <si>
    <t>19MeLiUb.95</t>
  </si>
  <si>
    <t>19MeLiUb.96</t>
  </si>
  <si>
    <t>19MeLiUb.97</t>
  </si>
  <si>
    <t>19MeLiUb.98</t>
  </si>
  <si>
    <t>19MeLiUb.99</t>
  </si>
  <si>
    <t>19MeLiUb.100</t>
  </si>
  <si>
    <t>19MeLiUb.101</t>
  </si>
  <si>
    <t>19MeLiUb.102</t>
  </si>
  <si>
    <t>19MeLiUb.103</t>
  </si>
  <si>
    <t>19MeLiUb.104</t>
  </si>
  <si>
    <t>19MeLiUb.105</t>
  </si>
  <si>
    <t>19MeLiUb.106</t>
  </si>
  <si>
    <t>19MeLiUb.107</t>
  </si>
  <si>
    <t>19MeLiUb.108</t>
  </si>
  <si>
    <t>19MeLiUb.109</t>
  </si>
  <si>
    <t>19MeLiUb.110</t>
  </si>
  <si>
    <t>19MeLiUb.111</t>
  </si>
  <si>
    <t>19MeLiUb.112</t>
  </si>
  <si>
    <t>19MeLiUb.113</t>
  </si>
  <si>
    <t>19MeLiUb.114</t>
  </si>
  <si>
    <t>19MeLiUb.115</t>
  </si>
  <si>
    <t>19MeLiUb.116</t>
  </si>
  <si>
    <t>19MeLiUb.117</t>
  </si>
  <si>
    <t>19MeLiUb.118</t>
  </si>
  <si>
    <t>19MeLiUb.119</t>
  </si>
  <si>
    <t>19MeLiUb.120</t>
  </si>
  <si>
    <t>19MeLiUb.121</t>
  </si>
  <si>
    <t>19MeLiUb.122</t>
  </si>
  <si>
    <t>19MeLiUb.123</t>
  </si>
  <si>
    <t>19MeLiUb.124</t>
  </si>
  <si>
    <t>19MeLiUb.125</t>
  </si>
  <si>
    <t>19MeLiUb.126</t>
  </si>
  <si>
    <t>19MeLiUb.127</t>
  </si>
  <si>
    <t>19MeLiUb.128</t>
  </si>
  <si>
    <t>19MeLiUb.129</t>
  </si>
  <si>
    <t>19MeLiUb.130</t>
  </si>
  <si>
    <t>19MeLiUb.131</t>
  </si>
  <si>
    <t>19MeLiUb.132</t>
  </si>
  <si>
    <t>19MeLiUb.133</t>
  </si>
  <si>
    <t>19MeLiUb.134</t>
  </si>
  <si>
    <t>19MeLiUb.135</t>
  </si>
  <si>
    <t>19MeLiUb.136</t>
  </si>
  <si>
    <t>19MeLiUb.137</t>
  </si>
  <si>
    <t>19MeLiUb.138</t>
  </si>
  <si>
    <t>19MeLiUb.139</t>
  </si>
  <si>
    <t>19MeLiUb.140</t>
  </si>
  <si>
    <t>19MeLiUb.141</t>
  </si>
  <si>
    <t>19MeLiUb.142</t>
  </si>
  <si>
    <t>19MeLiUb.143</t>
  </si>
  <si>
    <t>19MeLiUb.144</t>
  </si>
  <si>
    <t>19MeLiUb.145</t>
  </si>
  <si>
    <t>19MeLiUb.146</t>
  </si>
  <si>
    <t>19MeLiUb.147</t>
  </si>
  <si>
    <t>19MeLiUb.148</t>
  </si>
  <si>
    <t>19MeLiUb.149</t>
  </si>
  <si>
    <t>19MeLiUb.150</t>
  </si>
  <si>
    <t>19MeLiUb.151</t>
  </si>
  <si>
    <t>19MeLiUb.152</t>
  </si>
  <si>
    <t>19MeLiUb.153</t>
  </si>
  <si>
    <t>19MeLiUb.154</t>
  </si>
  <si>
    <t>19MeLiUb.155</t>
  </si>
  <si>
    <t>19MeLiUb.156</t>
  </si>
  <si>
    <t>19MeLiUb.157</t>
  </si>
  <si>
    <t>19MeLiUb.158</t>
  </si>
  <si>
    <t>19MeLiUb.159</t>
  </si>
  <si>
    <t>19MeLiUb.160</t>
  </si>
  <si>
    <t>19MeLiUb.161</t>
  </si>
  <si>
    <t>19MeLiUb.162</t>
  </si>
  <si>
    <t>19MeLiUb.163</t>
  </si>
  <si>
    <t>19MeLiUb.164</t>
  </si>
  <si>
    <t>19MeLiUb.165</t>
  </si>
  <si>
    <t>19MeLiUb.166</t>
  </si>
  <si>
    <t>19MeLiUb.167</t>
  </si>
  <si>
    <t>19MeLiUb.168</t>
  </si>
  <si>
    <t>19MeLiUb.169</t>
  </si>
  <si>
    <t>19MeLiUb.170</t>
  </si>
  <si>
    <t>19MeLiUb.171</t>
  </si>
  <si>
    <t>19MeLiUb.172</t>
  </si>
  <si>
    <t>19MeLiUb.173</t>
  </si>
  <si>
    <t>19MeLiUb.174</t>
  </si>
  <si>
    <t>19MeLiUb.175</t>
  </si>
  <si>
    <t>19MeLiUb.176</t>
  </si>
  <si>
    <t>19MeLiUb.177</t>
  </si>
  <si>
    <t>19MeLiUb.178</t>
  </si>
  <si>
    <t>19MeLiUb.179</t>
  </si>
  <si>
    <t>19MeLiUb.180</t>
  </si>
  <si>
    <t>19MeLiUb.181</t>
  </si>
  <si>
    <t>19MeLiUb.182</t>
  </si>
  <si>
    <t>19MeLiUb.183</t>
  </si>
  <si>
    <t>19MeLiUb.184</t>
  </si>
  <si>
    <t>19MeLiUb.185</t>
  </si>
  <si>
    <t>19MeLiUb.186</t>
  </si>
  <si>
    <t>19MeLiUb.187</t>
  </si>
  <si>
    <t>19MeLiUb.188</t>
  </si>
  <si>
    <t>19MeLiUb.189</t>
  </si>
  <si>
    <t>19MeLiUb.190</t>
  </si>
  <si>
    <t>19MeLiUb.191</t>
  </si>
  <si>
    <t>19MeLiUb.192</t>
  </si>
  <si>
    <t>19MeLiUb.193</t>
  </si>
  <si>
    <t>19MeLiUb.194</t>
  </si>
  <si>
    <t>19MeLiUb.195</t>
  </si>
  <si>
    <t>19MeLiUb.196</t>
  </si>
  <si>
    <t>19MeLiUb.197</t>
  </si>
  <si>
    <t>19MeLiUb.198</t>
  </si>
  <si>
    <t>19MeLiUb.199</t>
  </si>
  <si>
    <t>19MeLiUb.200</t>
  </si>
  <si>
    <t>19MeLiUb.201</t>
  </si>
  <si>
    <t>19MeLiUb.202</t>
  </si>
  <si>
    <t>19MeLiUb.203</t>
  </si>
  <si>
    <t>19MeLiUb.204</t>
  </si>
  <si>
    <t>19MeLiUb.205</t>
  </si>
  <si>
    <t>19MeLiUb.206</t>
  </si>
  <si>
    <t>19MeLiUb.207</t>
  </si>
  <si>
    <t>19MeLiUb.208</t>
  </si>
  <si>
    <t>19MeLiUb.209</t>
  </si>
  <si>
    <t>19MeLiUb.210</t>
  </si>
  <si>
    <t>19MeLiUb.211</t>
  </si>
  <si>
    <t>19MeLiUb.212</t>
  </si>
  <si>
    <t>19MeLiUb.213</t>
  </si>
  <si>
    <t>98KuHsHuLe.1</t>
  </si>
  <si>
    <t>98KuHsHuLe.2</t>
  </si>
  <si>
    <t>98KuHsHuLe.3</t>
  </si>
  <si>
    <t>98KuHsHuLe.4</t>
  </si>
  <si>
    <t>98KuHsHuLe.5</t>
  </si>
  <si>
    <t>98KuHsHuLe.6</t>
  </si>
  <si>
    <t>98KuHsHuLe.7</t>
  </si>
  <si>
    <t>98KuHsHuLe.8</t>
  </si>
  <si>
    <t>98KuHsHuLe.9</t>
  </si>
  <si>
    <t>98KuHsHuLe.10</t>
  </si>
  <si>
    <t>98KuHsHuLe.11</t>
  </si>
  <si>
    <t>98KuHsHuLe.13</t>
  </si>
  <si>
    <t>98KuHsHuLe.14</t>
  </si>
  <si>
    <t>98KuHsHuLe.15</t>
  </si>
  <si>
    <t>98KuHsHuLe.16</t>
  </si>
  <si>
    <t>98KuHsHuLe.17</t>
  </si>
  <si>
    <t>98KuHsHuLe.18</t>
  </si>
  <si>
    <t>98KuHsHuLe.19</t>
  </si>
  <si>
    <t>98KuHsHuLe.20</t>
  </si>
  <si>
    <t>98KuHsHuLe.21</t>
  </si>
  <si>
    <t>98KuHsHuLe.22</t>
  </si>
  <si>
    <t>98KuHsHuLe.23</t>
  </si>
  <si>
    <t>98KuHsHuLe.25</t>
  </si>
  <si>
    <t>98KuHsHuLe.26</t>
  </si>
  <si>
    <t>98KuHsHuLe.27</t>
  </si>
  <si>
    <t>98KuHsHuLe.28</t>
  </si>
  <si>
    <t>98KuHsHuLe.29</t>
  </si>
  <si>
    <t>98KuHsHuLe.30</t>
  </si>
  <si>
    <t>98KuHsHuLe.31</t>
  </si>
  <si>
    <t>98KuHsHuLe.32</t>
  </si>
  <si>
    <t>98KuHsHuLe.33</t>
  </si>
  <si>
    <t>98KuHsHuLe.34</t>
  </si>
  <si>
    <t>98KuHsHuLe.35</t>
  </si>
  <si>
    <t>98KuHsHuLe.36</t>
  </si>
  <si>
    <t>98KuHsHuLe.37</t>
  </si>
  <si>
    <t>98KuHsHuLe.38</t>
  </si>
  <si>
    <t>98KuHsHuLe.39</t>
  </si>
  <si>
    <t>98KuHsHuLe.41</t>
  </si>
  <si>
    <t>98KuHsHuLe.42</t>
  </si>
  <si>
    <t>98KuHsHuLe.43</t>
  </si>
  <si>
    <t>98KuHsHuLe.44</t>
  </si>
  <si>
    <t>98KuHsHuLe.45</t>
  </si>
  <si>
    <t>98KuHsHuLe.46</t>
  </si>
  <si>
    <t>98KuHsHuLe.47</t>
  </si>
  <si>
    <t>98KuHsHuLe.48</t>
  </si>
  <si>
    <t>98KuHsHuLe.49</t>
  </si>
  <si>
    <t>98KuHsHuLe.50</t>
  </si>
  <si>
    <t>98KuHsHuLe.54</t>
  </si>
  <si>
    <t>98KuHsHuLe.55</t>
  </si>
  <si>
    <t>98KuHsHuLe.56</t>
  </si>
  <si>
    <t>98KuHsHuLe.57</t>
  </si>
  <si>
    <t>98KuHsHuLe.58</t>
  </si>
  <si>
    <t>98KuHsHuLe.59</t>
  </si>
  <si>
    <t>98KuHsHuLe.60</t>
  </si>
  <si>
    <t>98KuHsHuLe.61</t>
  </si>
  <si>
    <t>98KuHsHuLe.62</t>
  </si>
  <si>
    <t>98KuHsHuLe.66</t>
  </si>
  <si>
    <t>98KuHsHuLe.67</t>
  </si>
  <si>
    <t>98KuHsHuLe.68</t>
  </si>
  <si>
    <t>98KuHsHuLe.69</t>
  </si>
  <si>
    <t>98KuHsHuLe.70</t>
  </si>
  <si>
    <t>98KuHsHuLe.71</t>
  </si>
  <si>
    <t>98KuHsHuLe.72</t>
  </si>
  <si>
    <t>98KuHsHuLe.73</t>
  </si>
  <si>
    <t>98KuHsHuLe.74</t>
  </si>
  <si>
    <t>98KuHsHuLe.75</t>
  </si>
  <si>
    <t>98KuHsHuLe.76</t>
  </si>
  <si>
    <t>98KuHsHuLe.78</t>
  </si>
  <si>
    <t>98KuHsHuLe.79</t>
  </si>
  <si>
    <t>98KuHsHuLe.80</t>
  </si>
  <si>
    <t>98KuHsHuLe.82</t>
  </si>
  <si>
    <t>98KuHsHuLe.83</t>
  </si>
  <si>
    <t>98KuHsHuLe.84</t>
  </si>
  <si>
    <t>98KuHsHuLe.85</t>
  </si>
  <si>
    <t>98KuHsHuLe.86</t>
  </si>
  <si>
    <t>98KuHsHuLe.87</t>
  </si>
  <si>
    <t>98KuHsHuLe.89</t>
  </si>
  <si>
    <t>98KuHsHuLe.90</t>
  </si>
  <si>
    <t>98KuHsHuLe.91</t>
  </si>
  <si>
    <t>98KuHsHuLe.92</t>
  </si>
  <si>
    <t>98KuHsHuLe.94</t>
  </si>
  <si>
    <t>98KuHsHuLe.95</t>
  </si>
  <si>
    <t>98KuHsHuLe.96</t>
  </si>
  <si>
    <t>98KuHsHuLe.97</t>
  </si>
  <si>
    <t>98KuHsHuLe.98</t>
  </si>
  <si>
    <t>98KuHsHuLe.99</t>
  </si>
  <si>
    <t>98KuHsHuLe.100</t>
  </si>
  <si>
    <t>98KuHsHuLe.101</t>
  </si>
  <si>
    <t>98KuHsHuLe.105</t>
  </si>
  <si>
    <t>98KuHsHuLe.106</t>
  </si>
  <si>
    <t>98KuHsHuLe.107</t>
  </si>
  <si>
    <t>98KuHsHuLe.108</t>
  </si>
  <si>
    <t>98KuHsHuLe.109</t>
  </si>
  <si>
    <t>87ChPaChCo.1</t>
  </si>
  <si>
    <t>87ChPaChCo.2</t>
  </si>
  <si>
    <t>87ChPaChCo.3</t>
  </si>
  <si>
    <t>87ChPaChCo.4</t>
  </si>
  <si>
    <t>87ChPaChCo.5</t>
  </si>
  <si>
    <t>87ChPaChCo.6</t>
  </si>
  <si>
    <t>87ChPaChCo.7</t>
  </si>
  <si>
    <t>87ChPaChCo.8</t>
  </si>
  <si>
    <t>87ChPaChCo.9</t>
  </si>
  <si>
    <t>87ChPaChCo.10</t>
  </si>
  <si>
    <t>87ChPaChCo.11</t>
  </si>
  <si>
    <t>87ChPaChCo.12</t>
  </si>
  <si>
    <t>87ChPaChCo.13</t>
  </si>
  <si>
    <t>87ChPaChCo.14</t>
  </si>
  <si>
    <t>87ChPaChCo.15</t>
  </si>
  <si>
    <t>87ChPaChCo.16</t>
  </si>
  <si>
    <t>87ChPaChCo.17</t>
  </si>
  <si>
    <t>87ChPaChCo.18</t>
  </si>
  <si>
    <t>87ChPaChCo.19</t>
  </si>
  <si>
    <t>87ChPaChCo.20</t>
  </si>
  <si>
    <t>87ChPaChCo.21</t>
  </si>
  <si>
    <t>87ChPaChCo.22</t>
  </si>
  <si>
    <t>87ChPaChCo.23</t>
  </si>
  <si>
    <t>87ChPaChCo.24</t>
  </si>
  <si>
    <t>87ChPaChCo.25</t>
  </si>
  <si>
    <t>87ChPaChCo.26</t>
  </si>
  <si>
    <t>87ChPaChCo.27</t>
  </si>
  <si>
    <t>87ChPaChCo.28</t>
  </si>
  <si>
    <t>87ChPaChCo.29</t>
  </si>
  <si>
    <t>87ChPaChCo.30</t>
  </si>
  <si>
    <t>87ChPaChCo.31</t>
  </si>
  <si>
    <t>87ChPaChCo.32</t>
  </si>
  <si>
    <t>87ChPaChCo.34</t>
  </si>
  <si>
    <t>87ChPaChCo.35</t>
  </si>
  <si>
    <t>87ChPaChCo.36</t>
  </si>
  <si>
    <t>87ChPaChCo.37</t>
  </si>
  <si>
    <t>87ChPaChCo.38</t>
  </si>
  <si>
    <t>87ChPaChCo.39</t>
  </si>
  <si>
    <t>87ChPaChCo.40</t>
  </si>
  <si>
    <t>87ChPaChCo.41</t>
  </si>
  <si>
    <t>87ChPaChCo.42</t>
  </si>
  <si>
    <t>87ChPaChCo.43</t>
  </si>
  <si>
    <t>87ChPaChCo.44</t>
  </si>
  <si>
    <t>87ChPaChCo.45</t>
  </si>
  <si>
    <t>87ChPaChCo.46</t>
  </si>
  <si>
    <t>87ChPaChCo.47</t>
  </si>
  <si>
    <t>87ChPaChCo.48</t>
  </si>
  <si>
    <t>87ChPaChCo.49</t>
  </si>
  <si>
    <t>87ChPaChCo.50</t>
  </si>
  <si>
    <t>87ChPaChCo.51</t>
  </si>
  <si>
    <t>87ChPaChCo.52</t>
  </si>
  <si>
    <t>87ChPaChCo.53</t>
  </si>
  <si>
    <t>87ChPaChCo.55</t>
  </si>
  <si>
    <t>87ChPaChCo.56</t>
  </si>
  <si>
    <t>87ChPaChCo.57</t>
  </si>
  <si>
    <t>87ChPaChCo.58</t>
  </si>
  <si>
    <t>87ChPaChCo.60</t>
  </si>
  <si>
    <t>87ChPaChCo.61</t>
  </si>
  <si>
    <t>87ChPaChCo.62</t>
  </si>
  <si>
    <t>87ChPaChCo.63</t>
  </si>
  <si>
    <t>87ChPaChCo.64</t>
  </si>
  <si>
    <t>87ChPaChCo.65</t>
  </si>
  <si>
    <t>87ChPaChCo.66</t>
  </si>
  <si>
    <t>87ChPaChCo.67</t>
  </si>
  <si>
    <t>87ChPaChCo.68</t>
  </si>
  <si>
    <t>87ChPaChCo.69</t>
  </si>
  <si>
    <t>87ChPaChCo.70</t>
  </si>
  <si>
    <t>87ChPaChCo.71</t>
  </si>
  <si>
    <t>87ChPaChCo.72</t>
  </si>
  <si>
    <t>87ChPaChCo.73</t>
  </si>
  <si>
    <t>87ChPaChCo.74</t>
  </si>
  <si>
    <t>87ChPaChCo.75</t>
  </si>
  <si>
    <t>87ChPaChCo.76</t>
  </si>
  <si>
    <t>87ChPaChCo.77</t>
  </si>
  <si>
    <t>87ChPaChCo.78</t>
  </si>
  <si>
    <t>87ChPaChCo.79</t>
  </si>
  <si>
    <t>87ChPaChCo.80</t>
  </si>
  <si>
    <t>87ChPaChCo.81</t>
  </si>
  <si>
    <t>87ChPaChCo.82</t>
  </si>
  <si>
    <t>87ChPaChCo.83</t>
  </si>
  <si>
    <t>87ChPaChCo.84</t>
  </si>
  <si>
    <t>87ChPaChCo.85</t>
  </si>
  <si>
    <t>87ChPaChCo.86</t>
  </si>
  <si>
    <t>87ChPaChCo.87</t>
  </si>
  <si>
    <t>87ChPaChCo.88</t>
  </si>
  <si>
    <t>87ChPaChCo.89</t>
  </si>
  <si>
    <t>87ChPaChCo.90</t>
  </si>
  <si>
    <t>87ChPaChCo.91</t>
  </si>
  <si>
    <t>87ChPaChCo.92</t>
  </si>
  <si>
    <t>87ChPaChCo.93</t>
  </si>
  <si>
    <t>87ChPaChCo.94</t>
  </si>
  <si>
    <t>87ChPaChCo.95</t>
  </si>
  <si>
    <t>87ChPaChCo.96</t>
  </si>
  <si>
    <t>87ChPaChCo.97</t>
  </si>
  <si>
    <t>87ChPaChCo.98</t>
  </si>
  <si>
    <t>87ChPaChCo.99</t>
  </si>
  <si>
    <t>87ChPaChCo.100</t>
  </si>
  <si>
    <t>87ChPaChCo.101</t>
  </si>
  <si>
    <t>87ChPaChCo.102</t>
  </si>
  <si>
    <t>87ChPaChCo.103</t>
  </si>
  <si>
    <t>87ChPaChCo.104</t>
  </si>
  <si>
    <t>87ChPaChCo.105</t>
  </si>
  <si>
    <t>87ChPaChCo.106</t>
  </si>
  <si>
    <t>87ChPaChCo.108</t>
  </si>
  <si>
    <t>87ChPaChCo.109</t>
  </si>
  <si>
    <t>87ChPaChCo.110</t>
  </si>
  <si>
    <t>87ChPaChCo.111</t>
  </si>
  <si>
    <t>87ChPaChCo.112</t>
  </si>
  <si>
    <t>87ChPaChCo.113</t>
  </si>
  <si>
    <t>87ChPaChCo.114</t>
  </si>
  <si>
    <t>87ChPaChCo.115</t>
  </si>
  <si>
    <t>87ChPaChCo.117</t>
  </si>
  <si>
    <t>87ChPaChCo.118</t>
  </si>
  <si>
    <t>87ChPaChCo.119</t>
  </si>
  <si>
    <t>87ChPaChCo.120</t>
  </si>
  <si>
    <t>87ChPaChCo.121</t>
  </si>
  <si>
    <t>87ChPaChCo.122</t>
  </si>
  <si>
    <t>87ChPaChCo.123</t>
  </si>
  <si>
    <t>87ChPaChCo.124</t>
  </si>
  <si>
    <t>87ChPaChCo.125</t>
  </si>
  <si>
    <t>87ChPaChCo.126</t>
  </si>
  <si>
    <t>87ChPaChCo.127</t>
  </si>
  <si>
    <t>87ChPaChCo.128</t>
  </si>
  <si>
    <t>87ChPaChCo.129</t>
  </si>
  <si>
    <t>87ChPaChCo.130</t>
  </si>
  <si>
    <t>87ChPaChCo.131</t>
  </si>
  <si>
    <t>87ChPaChCo.132</t>
  </si>
  <si>
    <t>87ChPaChCo.133</t>
  </si>
  <si>
    <t>87ChPaChCo.134</t>
  </si>
  <si>
    <t>87ChPaChCo.135</t>
  </si>
  <si>
    <t>87ChPaChCo.136</t>
  </si>
  <si>
    <t>87ChPaChCo.137</t>
  </si>
  <si>
    <t>87ChPaChCo.138</t>
  </si>
  <si>
    <t>87ChPaChCo.139</t>
  </si>
  <si>
    <t>87ChPaChCo.140</t>
  </si>
  <si>
    <t>87ChPaChCo.141</t>
  </si>
  <si>
    <t>87ChPaChCo.142</t>
  </si>
  <si>
    <t>87ChPaChCo.143</t>
  </si>
  <si>
    <t>87ChPaChCo.145</t>
  </si>
  <si>
    <t>87ChPaChCo.146</t>
  </si>
  <si>
    <t>87ChPaChCo.148</t>
  </si>
  <si>
    <t>87ChPaChCo.149</t>
  </si>
  <si>
    <t>87ChPaChCo.150</t>
  </si>
  <si>
    <t>87ChPaChCo.151</t>
  </si>
  <si>
    <t>87ChPaChCo.152</t>
  </si>
  <si>
    <t>87ChPaChCo.153</t>
  </si>
  <si>
    <t>87ChPaChCo.154</t>
  </si>
  <si>
    <t>87ChPaChCo.155</t>
  </si>
  <si>
    <t>87ChPaChCo.156</t>
  </si>
  <si>
    <t>87ChPaChCo.157</t>
  </si>
  <si>
    <t>90BeKePaRy.2</t>
  </si>
  <si>
    <t>90BeKePaRy.3</t>
  </si>
  <si>
    <t>90BeKePaRy.4</t>
  </si>
  <si>
    <t>90BeKePaRy.5</t>
  </si>
  <si>
    <t>90BeKePaRy.6</t>
  </si>
  <si>
    <t>90BeKePaRy.7</t>
  </si>
  <si>
    <t>90BeKePaRy.8</t>
  </si>
  <si>
    <t>90BeKePaRy.9</t>
  </si>
  <si>
    <t>90BeKePaRy.10</t>
  </si>
  <si>
    <t>90BeKePaRy.11</t>
  </si>
  <si>
    <t>90BeKePaRy.12</t>
  </si>
  <si>
    <t>90BeKePaRy.13</t>
  </si>
  <si>
    <t>90BeKePaRy.14</t>
  </si>
  <si>
    <t>90BeKePaRy.15</t>
  </si>
  <si>
    <t>90BeKePaRy.16</t>
  </si>
  <si>
    <t>90BeKePaRy.17</t>
  </si>
  <si>
    <t>90BeKePaRy.18</t>
  </si>
  <si>
    <t>90BeKePaRy.19</t>
  </si>
  <si>
    <t>90BeKePaRy.20</t>
  </si>
  <si>
    <t>90BeKePaRy.21</t>
  </si>
  <si>
    <t>90BeKePaRy.22</t>
  </si>
  <si>
    <t>90BeKePaRy.23</t>
  </si>
  <si>
    <t>90BeKePaRy.24</t>
  </si>
  <si>
    <t>90BeKePaRy.25</t>
  </si>
  <si>
    <t>90BeKePaRy.26</t>
  </si>
  <si>
    <t>90BeKePaRy.27</t>
  </si>
  <si>
    <t>90BeKePaRy.28</t>
  </si>
  <si>
    <t>90BeKePaRy.29</t>
  </si>
  <si>
    <t>90BeKePaRy.30</t>
  </si>
  <si>
    <t>90BeKePaRy.31</t>
  </si>
  <si>
    <t>90BeKePaRy.32</t>
  </si>
  <si>
    <t>90BeKePaRy.33</t>
  </si>
  <si>
    <t>90BeKePaRy.34</t>
  </si>
  <si>
    <t>90BeKePaRy.35</t>
  </si>
  <si>
    <t>90BeKePaRy.36</t>
  </si>
  <si>
    <t>90BeKePaRy.37</t>
  </si>
  <si>
    <t>90BeKePaRy.38</t>
  </si>
  <si>
    <t>90BeKePaRy.39</t>
  </si>
  <si>
    <t>90BeKePaRy.40</t>
  </si>
  <si>
    <t>90BeKePaRy.41</t>
  </si>
  <si>
    <t>90BeKePaRy.42</t>
  </si>
  <si>
    <t>90BeKePaRy.43</t>
  </si>
  <si>
    <t>90BeKePaRy.44</t>
  </si>
  <si>
    <t>90BeKePaRy.45</t>
  </si>
  <si>
    <t>90BeKePaRy.46</t>
  </si>
  <si>
    <t>90BeKePaRy.47</t>
  </si>
  <si>
    <t>90BeKePaRy.48</t>
  </si>
  <si>
    <t>90BeKePaRy.49</t>
  </si>
  <si>
    <t>90BeKePaRy.50</t>
  </si>
  <si>
    <t>90BeKePaRy.51</t>
  </si>
  <si>
    <t>90BeKePaRy.52</t>
  </si>
  <si>
    <t>90BeKePaRy.53</t>
  </si>
  <si>
    <t>90BeKePaRy.54</t>
  </si>
  <si>
    <t>90BeKePaRy.55</t>
  </si>
  <si>
    <t>90BeKePaRy.56</t>
  </si>
  <si>
    <t>90BeKePaRy.57</t>
  </si>
  <si>
    <t>90BeKePaRy.58</t>
  </si>
  <si>
    <t>90BeKePaRy.59</t>
  </si>
  <si>
    <t>90BeKePaRy.60</t>
  </si>
  <si>
    <t>90BeKePaRy.61</t>
  </si>
  <si>
    <t>90BeKePaRy.62</t>
  </si>
  <si>
    <t>90BeKePaRy.63</t>
  </si>
  <si>
    <t>90BeKePaRy.64</t>
  </si>
  <si>
    <t>90BeKePaRy.65</t>
  </si>
  <si>
    <t>90BeKePaRy.66</t>
  </si>
  <si>
    <t>90BeKePaRy.67</t>
  </si>
  <si>
    <t>90BeKePaRy.68</t>
  </si>
  <si>
    <t>90BeKePaRy.69</t>
  </si>
  <si>
    <t>90BeKePaRy.70</t>
  </si>
  <si>
    <t>90BeKePaRy.71</t>
  </si>
  <si>
    <t>90BeKePaRy.72</t>
  </si>
  <si>
    <t>90BeKePaRy.73</t>
  </si>
  <si>
    <t>90BeKePaRy.74</t>
  </si>
  <si>
    <t>90BeKePaRy.75</t>
  </si>
  <si>
    <t>90BeKePaRy.76</t>
  </si>
  <si>
    <t>90BeKePaRy.77</t>
  </si>
  <si>
    <t>90BeKePaRy.78</t>
  </si>
  <si>
    <t>90BeKePaRy.79</t>
  </si>
  <si>
    <t>90BeKePaRy.80</t>
  </si>
  <si>
    <t>90BeKePaRy.81</t>
  </si>
  <si>
    <t>90BeKePaRy.83</t>
  </si>
  <si>
    <t>90BeKePaRy.84</t>
  </si>
  <si>
    <t>90BeKePaRy.85</t>
  </si>
  <si>
    <t>90BeKePaRy.86</t>
  </si>
  <si>
    <t>90BeKePaRy.87</t>
  </si>
  <si>
    <t>90BeKePaRy.88</t>
  </si>
  <si>
    <t>90BeKePaRy.89</t>
  </si>
  <si>
    <t>90BeKePaRy.90</t>
  </si>
  <si>
    <t>90BeKePaRy.91</t>
  </si>
  <si>
    <t>90BeKePaRy.92</t>
  </si>
  <si>
    <t>90BeKePaRy.93</t>
  </si>
  <si>
    <t>90BeKePaRy.94</t>
  </si>
  <si>
    <t>90BeKePaRy.95</t>
  </si>
  <si>
    <t>90BeKePaRy.96</t>
  </si>
  <si>
    <t>90BeKePaRy.98</t>
  </si>
  <si>
    <t>90BeKePaRy.99</t>
  </si>
  <si>
    <t>90BeKePaRy.100</t>
  </si>
  <si>
    <t>90BeKePaRy.101</t>
  </si>
  <si>
    <t>90BeKePaRy.102</t>
  </si>
  <si>
    <t>90BeKePaRy.104</t>
  </si>
  <si>
    <t>90BeKePaRy.105</t>
  </si>
  <si>
    <t>90BeKePaRy.106</t>
  </si>
  <si>
    <t>90BeKePaRy.108</t>
  </si>
  <si>
    <t>90BeKePaRy.109</t>
  </si>
  <si>
    <t>90BeKePaRy.111</t>
  </si>
  <si>
    <t>90BeKePaRy.112</t>
  </si>
  <si>
    <t>90BeKePaRy.114</t>
  </si>
  <si>
    <t>90BeKePaRy.115</t>
  </si>
  <si>
    <t>90BeKePaRy.116</t>
  </si>
  <si>
    <t>90BeKePaRy.117</t>
  </si>
  <si>
    <t>90BeKePaRy.118</t>
  </si>
  <si>
    <t>90BeKePaRy.119</t>
  </si>
  <si>
    <t>90BeKePaRy.120</t>
  </si>
  <si>
    <t>90BeKePaRy.121</t>
  </si>
  <si>
    <t>90BeKePaRy.122</t>
  </si>
  <si>
    <t>90BeKePaRy.123</t>
  </si>
  <si>
    <t>90BeKePaRy.124</t>
  </si>
  <si>
    <t>90BeKePaRy.125</t>
  </si>
  <si>
    <t>90BeKePaRy.126</t>
  </si>
  <si>
    <t>90BeKePaRy.127</t>
  </si>
  <si>
    <t>90BeKePaRy.128</t>
  </si>
  <si>
    <t>90BeKePaRy.129</t>
  </si>
  <si>
    <t>90BeKePaRy.130</t>
  </si>
  <si>
    <t>90BeKePaRy.131</t>
  </si>
  <si>
    <t>90BeKePaRy.132</t>
  </si>
  <si>
    <t>90BeKePaRy.133</t>
  </si>
  <si>
    <t>90BeKePaRy.134</t>
  </si>
  <si>
    <t>90BeKePaRy.135</t>
  </si>
  <si>
    <t>90BeKePaRy.136</t>
  </si>
  <si>
    <t>90BeKePaRy.137</t>
  </si>
  <si>
    <t>90BeKePaRy.139</t>
  </si>
  <si>
    <t>90BeKePaRy.141</t>
  </si>
  <si>
    <t>90BeKePaRy.142</t>
  </si>
  <si>
    <t>90BeKePaRy.143</t>
  </si>
  <si>
    <t>90BeKePaRy.144</t>
  </si>
  <si>
    <t>90BeKePaRy.145</t>
  </si>
  <si>
    <t>90BeKePaRy.146</t>
  </si>
  <si>
    <t>90BeKePaRy.147</t>
  </si>
  <si>
    <t>90BeKePaRy.148</t>
  </si>
  <si>
    <t>90BeKePaRy.149</t>
  </si>
  <si>
    <t>90BeKePaRy.150</t>
  </si>
  <si>
    <t>90BeKePaRy.151</t>
  </si>
  <si>
    <t>90BeKePaRy.152</t>
  </si>
  <si>
    <t>90BeKePaRy.153</t>
  </si>
  <si>
    <t>90BeKePaRy.154</t>
  </si>
  <si>
    <t>90BeKePaRy.155</t>
  </si>
  <si>
    <t>90BeKePaRy.156</t>
  </si>
  <si>
    <t>90BeKePaRy.157</t>
  </si>
  <si>
    <t>90BeKePaRy.158</t>
  </si>
  <si>
    <t>90BeKePaRy.159</t>
  </si>
  <si>
    <t>90BeKePaRy.160</t>
  </si>
  <si>
    <t>90BeKePaRy.161</t>
  </si>
  <si>
    <t>90BeKePaRy.162</t>
  </si>
  <si>
    <t>90BeKePaRy.163</t>
  </si>
  <si>
    <t>90BeKePaRy.164</t>
  </si>
  <si>
    <t>90BeKePaRy.165</t>
  </si>
  <si>
    <t>90BeKePaRy.166</t>
  </si>
  <si>
    <t>90BeKePaRy.167</t>
  </si>
  <si>
    <t>90BeKePaRy.168</t>
  </si>
  <si>
    <t>90BeKePaRy.169</t>
  </si>
  <si>
    <t>90BeKePaRy.170</t>
  </si>
  <si>
    <t>90BeKePaRy.171</t>
  </si>
  <si>
    <t>90BeKePaRy.172</t>
  </si>
  <si>
    <t>90BeKePaRy.173</t>
  </si>
  <si>
    <t>90BeKePaRy.174</t>
  </si>
  <si>
    <t>90BeKePaRy.175</t>
  </si>
  <si>
    <t>90BeKePaRy.176</t>
  </si>
  <si>
    <t>90BeKePaRy.177</t>
  </si>
  <si>
    <t>90BeKePaRy.178</t>
  </si>
  <si>
    <t>90BeKePaRy.179</t>
  </si>
  <si>
    <t>90BeKePaRy.180</t>
  </si>
  <si>
    <t>90BeKePaRy.181</t>
  </si>
  <si>
    <t>90BeKePaRy.182</t>
  </si>
  <si>
    <t>90BeKePaRy.183</t>
  </si>
  <si>
    <t>90BeKePaRy.184</t>
  </si>
  <si>
    <t>90BeKePaRy.185</t>
  </si>
  <si>
    <t>90BeKePaRy.186</t>
  </si>
  <si>
    <t>90BeKePaRy.187</t>
  </si>
  <si>
    <t>90BeKePaRy.188</t>
  </si>
  <si>
    <t>90BeKePaRy.189</t>
  </si>
  <si>
    <t>90BeKePaRy.190</t>
  </si>
  <si>
    <t>90BeKePaRy.191</t>
  </si>
  <si>
    <t>90BeKePaRy.192</t>
  </si>
  <si>
    <t>90BeKePaRy.193</t>
  </si>
  <si>
    <t>90BeKePaRy.194</t>
  </si>
  <si>
    <t>90BeKePaRy.195</t>
  </si>
  <si>
    <t>90BeKePaRy.196</t>
  </si>
  <si>
    <t>90BeKePaRy.197</t>
  </si>
  <si>
    <t>90BeKePaRy.198</t>
  </si>
  <si>
    <t>90BeKePaRy.199</t>
  </si>
  <si>
    <t>90BeKePaRy.200</t>
  </si>
  <si>
    <t>90BeKePaRy.201</t>
  </si>
  <si>
    <t>90BeKePaRy.202</t>
  </si>
  <si>
    <t>90BeKePaRy.203</t>
  </si>
  <si>
    <t>90BeKePaRy.204</t>
  </si>
  <si>
    <t>90BeKePaRy.205</t>
  </si>
  <si>
    <t>90BeKePaRy.206</t>
  </si>
  <si>
    <t>90BeKePaRy.207</t>
  </si>
  <si>
    <t>90BeKePaRy.208</t>
  </si>
  <si>
    <t>90BeKePaRy.209</t>
  </si>
  <si>
    <t>90BeKePaRy.210</t>
  </si>
  <si>
    <t>90BeKePaRy.211</t>
  </si>
  <si>
    <t>90BeKePaRy.212</t>
  </si>
  <si>
    <t>90BeKePaRy.213</t>
  </si>
  <si>
    <t>90BeKePaRy.214</t>
  </si>
  <si>
    <t>90BeKePaRy.215</t>
  </si>
  <si>
    <t>90BeKePaRy.216</t>
  </si>
  <si>
    <t>90BeKePaRy.217</t>
  </si>
  <si>
    <t>90BeKePaRy.218</t>
  </si>
  <si>
    <t>90BeKePaRy.219</t>
  </si>
  <si>
    <t>90BeKePaRy.220</t>
  </si>
  <si>
    <t>90BeKePaRy.221</t>
  </si>
  <si>
    <t>90BeKePaRy.222</t>
  </si>
  <si>
    <t>90BeKePaRy.223</t>
  </si>
  <si>
    <t>90BeKePaRy.226</t>
  </si>
  <si>
    <t>90BeKePaRy.228</t>
  </si>
  <si>
    <t>90BeKePaRy.229</t>
  </si>
  <si>
    <t>90BeKePaRy.230</t>
  </si>
  <si>
    <t>90BeKePaRy.231</t>
  </si>
  <si>
    <t>90BeKePaRy.232</t>
  </si>
  <si>
    <t>90BeKePaRy.233</t>
  </si>
  <si>
    <t>90BeKePaRy.234</t>
  </si>
  <si>
    <t>90BeKePaRy.235</t>
  </si>
  <si>
    <t>90BeKePaRy.236</t>
  </si>
  <si>
    <t>90BeKePaRy.237</t>
  </si>
  <si>
    <t>90BeKePaRy.238</t>
  </si>
  <si>
    <t>90BeKePaRy.239</t>
  </si>
  <si>
    <t>90BeKePaRy.240</t>
  </si>
  <si>
    <t>90BeKePaRy.241</t>
  </si>
  <si>
    <t>90BeKePaRy.242</t>
  </si>
  <si>
    <t>90BeKePaRy.243</t>
  </si>
  <si>
    <t>90BeKePaRy.244</t>
  </si>
  <si>
    <t>90BeKePaRy.245</t>
  </si>
  <si>
    <t>90BeKePaRy.246</t>
  </si>
  <si>
    <t>90BeKePaRy.247</t>
  </si>
  <si>
    <t>90BeKePaRy.249</t>
  </si>
  <si>
    <t>90BeKePaRy.250</t>
  </si>
  <si>
    <t>90BeKePaRy.251</t>
  </si>
  <si>
    <t>90BeKePaRy.252</t>
  </si>
  <si>
    <t>90BeKePaRy.253</t>
  </si>
  <si>
    <t>90BeKePaRy.254</t>
  </si>
  <si>
    <t>90BeKePaRy.255</t>
  </si>
  <si>
    <t>90BeKePaRy.256</t>
  </si>
  <si>
    <t>90BeKePaRy.257</t>
  </si>
  <si>
    <t>90BeKePaRy.258</t>
  </si>
  <si>
    <t>90BeKePaRy.259</t>
  </si>
  <si>
    <t>90BeKePaRy.260</t>
  </si>
  <si>
    <t>90BeKePaRy.261</t>
  </si>
  <si>
    <t>90BeKePaRy.262</t>
  </si>
  <si>
    <t>90BeKePaRy.263</t>
  </si>
  <si>
    <t>90BeKePaRy.264</t>
  </si>
  <si>
    <t>90BeKePaRy.265</t>
  </si>
  <si>
    <t>90BeKePaRy.266</t>
  </si>
  <si>
    <t>90BeKePaRy.267</t>
  </si>
  <si>
    <t>90BeKePaRy.269</t>
  </si>
  <si>
    <t>90BeKePaRy.270</t>
  </si>
  <si>
    <t>90BeKePaRy.271</t>
  </si>
  <si>
    <t>90BeKePaRy.272</t>
  </si>
  <si>
    <t>90BeKePaRy.273</t>
  </si>
  <si>
    <t>90BeKePaRy.274</t>
  </si>
  <si>
    <t>90BeKePaRy.275</t>
  </si>
  <si>
    <t>90BeKePaRy.276</t>
  </si>
  <si>
    <t>90BeKePaRy.277</t>
  </si>
  <si>
    <t>90BeKePaRy.278</t>
  </si>
  <si>
    <t>90BeKePaRy.279</t>
  </si>
  <si>
    <t>90BeKePaRy.280</t>
  </si>
  <si>
    <t>90BeKePaRy.281</t>
  </si>
  <si>
    <t>90BeKePaRy.283</t>
  </si>
  <si>
    <t>90BeKePaRy.284</t>
  </si>
  <si>
    <t>90BeKePaRy.285</t>
  </si>
  <si>
    <t>90BeKePaRy.286</t>
  </si>
  <si>
    <t>90BeKePaRy.287</t>
  </si>
  <si>
    <t>90BeKePaRy.288</t>
  </si>
  <si>
    <t>90BeKePaRy.289</t>
  </si>
  <si>
    <t>90BeKePaRy.290</t>
  </si>
  <si>
    <t>90BeKePaRy.291</t>
  </si>
  <si>
    <t>90BeKePaRy.292</t>
  </si>
  <si>
    <t>90BeKePaRy.293</t>
  </si>
  <si>
    <t>90BeKePaRy.294</t>
  </si>
  <si>
    <t>90BeKePaRy.295</t>
  </si>
  <si>
    <t>90BeKePaRy.296</t>
  </si>
  <si>
    <t>90BeKePaRy.297</t>
  </si>
  <si>
    <t>90BeKePaRy.298</t>
  </si>
  <si>
    <t>90BeKePaRy.299</t>
  </si>
  <si>
    <t>90BeKePaRy.300</t>
  </si>
  <si>
    <t>90BeKePaRy.301</t>
  </si>
  <si>
    <t>90BeKePaRy.302</t>
  </si>
  <si>
    <t>90BeKePaRy.303</t>
  </si>
  <si>
    <t>90BeKePaRy.304</t>
  </si>
  <si>
    <t>90BeKePaRy.305</t>
  </si>
  <si>
    <t>90BeKePaRy.306</t>
  </si>
  <si>
    <t>90BeKePaRy.307</t>
  </si>
  <si>
    <t>90BeKePaRy.308</t>
  </si>
  <si>
    <t>90BeKePaRy.309</t>
  </si>
  <si>
    <t>90BeKePaRy.310</t>
  </si>
  <si>
    <t>90BeKePaRy.312</t>
  </si>
  <si>
    <t>90BeKePaRy.313</t>
  </si>
  <si>
    <t>90BeKePaRy.314</t>
  </si>
  <si>
    <t>90BeKePaRy.315</t>
  </si>
  <si>
    <t>90BeKePaRy.316</t>
  </si>
  <si>
    <t>90BeKePaRy.317</t>
  </si>
  <si>
    <t>90BeKePaRy.318</t>
  </si>
  <si>
    <t>90BeKePaRy.319</t>
  </si>
  <si>
    <t>90BeKePaRy.320</t>
  </si>
  <si>
    <t>90BeKePaRy.321</t>
  </si>
  <si>
    <t>90BeKePaRy.322</t>
  </si>
  <si>
    <t>90BeKePaRy.323</t>
  </si>
  <si>
    <t>90BeKePaRy.324</t>
  </si>
  <si>
    <t>90BeKePaRy.325</t>
  </si>
  <si>
    <t>90BeKePaRy.326</t>
  </si>
  <si>
    <t>90BeKePaRy.327</t>
  </si>
  <si>
    <t>90BeKePaRy.328</t>
  </si>
  <si>
    <t>90BeKePaRy.329</t>
  </si>
  <si>
    <t>90BeKePaRy.331</t>
  </si>
  <si>
    <t>90BeKePaRy.332</t>
  </si>
  <si>
    <t>90BeKePaRy.334</t>
  </si>
  <si>
    <t>90BeKePaRy.335</t>
  </si>
  <si>
    <t>90BeKePaRy.337</t>
  </si>
  <si>
    <t>90BeKePaRy.340</t>
  </si>
  <si>
    <t>90BeKePaRy.341</t>
  </si>
  <si>
    <t>90BeKePaRy.342</t>
  </si>
  <si>
    <t>90BeKePaRy.343</t>
  </si>
  <si>
    <t>90BeKePaRy.344</t>
  </si>
  <si>
    <t>90BeKePaRy.345</t>
  </si>
  <si>
    <t>90BeKePaRy.346</t>
  </si>
  <si>
    <t>90BeKePaRy.347</t>
  </si>
  <si>
    <t>90BeKePaRy.348</t>
  </si>
  <si>
    <t>90BeKePaRy.349</t>
  </si>
  <si>
    <t>90BeKePaRy.350</t>
  </si>
  <si>
    <t>90BeKePaRy.351</t>
  </si>
  <si>
    <t>90BeKePaRy.352</t>
  </si>
  <si>
    <t>90BeKePaRy.354</t>
  </si>
  <si>
    <t>90BeKePaRy.355</t>
  </si>
  <si>
    <t>90BeKePaRy.357</t>
  </si>
  <si>
    <t>90BeKePaRy.358</t>
  </si>
  <si>
    <t>90BeKePaRy.360</t>
  </si>
  <si>
    <t>90BeKePaRy.361</t>
  </si>
  <si>
    <t>90BeKePaRy.362</t>
  </si>
  <si>
    <t>90BeKePaRy.363</t>
  </si>
  <si>
    <t>90BeKePaRy.364</t>
  </si>
  <si>
    <t>90BeKePaRy.365</t>
  </si>
  <si>
    <t>90BeKePaRy.366</t>
  </si>
  <si>
    <t>90BeKePaRy.367</t>
  </si>
  <si>
    <t>90BeKePaRy.369</t>
  </si>
  <si>
    <t>90BeKePaRy.370</t>
  </si>
  <si>
    <t>90BeKePaRy.371</t>
  </si>
  <si>
    <t>90BeKePaRy.372</t>
  </si>
  <si>
    <t>90BeKePaRy.373</t>
  </si>
  <si>
    <t>90BeKePaRy.374</t>
  </si>
  <si>
    <t>90BeKePaRy.375</t>
  </si>
  <si>
    <t>90BeKePaRy.376</t>
  </si>
  <si>
    <t>90BeKePaRy.377</t>
  </si>
  <si>
    <t>90BeKePaRy.378</t>
  </si>
  <si>
    <t>90BeKePaRy.379</t>
  </si>
  <si>
    <t>90BeKePaRy.380</t>
  </si>
  <si>
    <t>90BeKePaRy.381</t>
  </si>
  <si>
    <t>90BeKePaRy.382</t>
  </si>
  <si>
    <t>90BeKePaRy.383</t>
  </si>
  <si>
    <t>90BeKePaRy.384</t>
  </si>
  <si>
    <t>90BeKePaRy.385</t>
  </si>
  <si>
    <t>90BeKePaRy.386</t>
  </si>
  <si>
    <t>90BeKePaRy.387</t>
  </si>
  <si>
    <t>90BeKePaRy.388</t>
  </si>
  <si>
    <t>90BeKePaRy.391</t>
  </si>
  <si>
    <t>90BeKePaRy.392</t>
  </si>
  <si>
    <t>90BeKePaRy.393</t>
  </si>
  <si>
    <t>90BeKePaRy.394</t>
  </si>
  <si>
    <t>90BeKePaRy.395</t>
  </si>
  <si>
    <t>90BeKePaRy.397</t>
  </si>
  <si>
    <t>90BeKePaRy.398</t>
  </si>
  <si>
    <t>90BeKePaRy.399</t>
  </si>
  <si>
    <t>90BeKePaRy.400</t>
  </si>
  <si>
    <t>90BeKePaRy.401</t>
  </si>
  <si>
    <t>90BeKePaRy.402</t>
  </si>
  <si>
    <t>90BeKePaRy.403</t>
  </si>
  <si>
    <t>90BeKePaRy.404</t>
  </si>
  <si>
    <t>90BeKePaRy.405</t>
  </si>
  <si>
    <t>90BeKePaRy.406</t>
  </si>
  <si>
    <t>90BeKePaRy.407</t>
  </si>
  <si>
    <t>90BeKePaRy.408</t>
  </si>
  <si>
    <t>90BeKePaRy.409</t>
  </si>
  <si>
    <t>90BeKePaRy.410</t>
  </si>
  <si>
    <t>90BeKePaRy.411</t>
  </si>
  <si>
    <t>90BeKePaRy.412</t>
  </si>
  <si>
    <t>90BeKePaRy.413</t>
  </si>
  <si>
    <t>90BeKePaRy.414</t>
  </si>
  <si>
    <t>90BeKePaRy.415</t>
  </si>
  <si>
    <t>90BeKePaRy.417</t>
  </si>
  <si>
    <t>90BeKePaRy.419</t>
  </si>
  <si>
    <t>90BeKePaRy.420</t>
  </si>
  <si>
    <t>90BeKePaRy.422</t>
  </si>
  <si>
    <t>90BeKePaRy.423</t>
  </si>
  <si>
    <t>90BeKePaRy.424</t>
  </si>
  <si>
    <t>90BeKePaRy.426</t>
  </si>
  <si>
    <t>90BeKePaRy.427</t>
  </si>
  <si>
    <t>90BeKePaRy.428</t>
  </si>
  <si>
    <t>90BeKePaRy.429</t>
  </si>
  <si>
    <t>90BeKePaRy.431</t>
  </si>
  <si>
    <t>90BeKePaRy.433</t>
  </si>
  <si>
    <t>90BeKePaRy.434</t>
  </si>
  <si>
    <t>90BeKePaRy.436</t>
  </si>
  <si>
    <t>90BeKePaRy.437</t>
  </si>
  <si>
    <t>90BeKePaRy.438</t>
  </si>
  <si>
    <t>90BeKePaRy.439</t>
  </si>
  <si>
    <t>90BeKePaRy.440</t>
  </si>
  <si>
    <t>90BeKePaRy.441</t>
  </si>
  <si>
    <t>90BeKePaRy.442</t>
  </si>
  <si>
    <t>90BeKePaRy.443</t>
  </si>
  <si>
    <t>90BeKePaRy.444</t>
  </si>
  <si>
    <t>90BeKePaRy.445</t>
  </si>
  <si>
    <t>90BeKePaRy.446</t>
  </si>
  <si>
    <t>90BeKePaRy.447</t>
  </si>
  <si>
    <t>90BeKePaRy.449</t>
  </si>
  <si>
    <t>90BeKePaRy.450</t>
  </si>
  <si>
    <t>90BeKePaRy.451</t>
  </si>
  <si>
    <t>90BeKePaRy.452</t>
  </si>
  <si>
    <t>90BeKePaRy.453</t>
  </si>
  <si>
    <t>90BeKePaRy.454</t>
  </si>
  <si>
    <t>90BeKePaRy.455</t>
  </si>
  <si>
    <t>90BeKePaRy.456</t>
  </si>
  <si>
    <t>90BeKePaRy.457</t>
  </si>
  <si>
    <t>90BeKePaRy.458</t>
  </si>
  <si>
    <t>90BeKePaRy.460</t>
  </si>
  <si>
    <t>90BeKePaRy.461</t>
  </si>
  <si>
    <t>90BeKePaRy.462</t>
  </si>
  <si>
    <t>90BeKePaRy.463</t>
  </si>
  <si>
    <t>90BeKePaRy.465</t>
  </si>
  <si>
    <t>90BeKePaRy.466</t>
  </si>
  <si>
    <t>90BeKePaRy.467</t>
  </si>
  <si>
    <t>90BeKePaRy.468</t>
  </si>
  <si>
    <t>90BeKePaRy.469</t>
  </si>
  <si>
    <t>90BeKePaRy.470</t>
  </si>
  <si>
    <t>90BeKePaRy.471</t>
  </si>
  <si>
    <t>90BeKePaRy.472</t>
  </si>
  <si>
    <t>90BeKePaRy.473</t>
  </si>
  <si>
    <t>90BeKePaRy.474</t>
  </si>
  <si>
    <t>90BeKePaRy.475</t>
  </si>
  <si>
    <t>90BeKePaRy.476</t>
  </si>
  <si>
    <t>90BeKePaRy.477</t>
  </si>
  <si>
    <t>90BeKePaRy.478</t>
  </si>
  <si>
    <t>90BeKePaRy.479</t>
  </si>
  <si>
    <t>90BeKePaRy.480</t>
  </si>
  <si>
    <t>90BeKePaRy.481</t>
  </si>
  <si>
    <t>90BeKePaRy.482</t>
  </si>
  <si>
    <t>90BeKePaRy.486</t>
  </si>
  <si>
    <t>90BeKePaRy.487</t>
  </si>
  <si>
    <t>90BeKePaRy.488</t>
  </si>
  <si>
    <t>90BeKePaRy.489</t>
  </si>
  <si>
    <t>90BeKePaRy.491</t>
  </si>
  <si>
    <t>90BeKePaRy.493</t>
  </si>
  <si>
    <t>90BeKePaRy.494</t>
  </si>
  <si>
    <t>90BeKePaRy.495</t>
  </si>
  <si>
    <t>90BeKePaRy.497</t>
  </si>
  <si>
    <t>90BeKePaRy.498</t>
  </si>
  <si>
    <t>90BeKePaRy.499</t>
  </si>
  <si>
    <t>90BeKePaRy.502</t>
  </si>
  <si>
    <t>90BeKePaRy.506</t>
  </si>
  <si>
    <t>90BeKePaRy.507</t>
  </si>
  <si>
    <t>90BeKePaRy.508</t>
  </si>
  <si>
    <t>90BeKePaRy.509</t>
  </si>
  <si>
    <t>90BeKePaRy.512</t>
  </si>
  <si>
    <t>90BeKePaRy.514</t>
  </si>
  <si>
    <t>90BeKePaRy.515</t>
  </si>
  <si>
    <t>90BeKePaRy.516</t>
  </si>
  <si>
    <t>90BeKePaRy.517</t>
  </si>
  <si>
    <t>90BeKePaRy.521</t>
  </si>
  <si>
    <t>90BeKePaRy.522</t>
  </si>
  <si>
    <t>90BeKePaRy.523</t>
  </si>
  <si>
    <t>90BeKePaRy.525</t>
  </si>
  <si>
    <t>90BeKePaRy.526</t>
  </si>
  <si>
    <t>90BeKePaRy.527</t>
  </si>
  <si>
    <t>90BeKePaRy.528</t>
  </si>
  <si>
    <t>90BeKePaRy.529</t>
  </si>
  <si>
    <t>90BeKePaRy.531</t>
  </si>
  <si>
    <t>90BeKePaRy.532</t>
  </si>
  <si>
    <t>90BeKePaRy.533</t>
  </si>
  <si>
    <t>90BeKePaRy.534</t>
  </si>
  <si>
    <t>90BeKePaRy.535</t>
  </si>
  <si>
    <t>90BeKePaRy.536</t>
  </si>
  <si>
    <t>90BeKePaRy.538</t>
  </si>
  <si>
    <t>90BeKePaRy.539</t>
  </si>
  <si>
    <t>90BeKePaRy.540</t>
  </si>
  <si>
    <t>90BeKePaRy.541</t>
  </si>
  <si>
    <t>90BeKePaRy.542</t>
  </si>
  <si>
    <t>90BeKePaRy.543</t>
  </si>
  <si>
    <t>90BeKePaRy.544</t>
  </si>
  <si>
    <t>90BeKePaRy.545</t>
  </si>
  <si>
    <t>90BeKePaRy.546</t>
  </si>
  <si>
    <t>90BeKePaRy.547</t>
  </si>
  <si>
    <t>90BeKePaRy.548</t>
  </si>
  <si>
    <t>90BeKePaRy.549</t>
  </si>
  <si>
    <t>90BeKePaRy.550</t>
  </si>
  <si>
    <t>90BeKePaRy.551</t>
  </si>
  <si>
    <t>90BeKePaRy.552</t>
  </si>
  <si>
    <t>90BeKePaRy.553</t>
  </si>
  <si>
    <t>90BeKePaRy.554</t>
  </si>
  <si>
    <t>90BeKePaRy.555</t>
  </si>
  <si>
    <t>90BeKePaRy.556</t>
  </si>
  <si>
    <t>85ChChCo.1</t>
  </si>
  <si>
    <t>85ChChCo.2</t>
  </si>
  <si>
    <t>85ChChCo.3</t>
  </si>
  <si>
    <t>85ChChCo.4</t>
  </si>
  <si>
    <t>85ChChCo.5</t>
  </si>
  <si>
    <t>85ChChCo.6</t>
  </si>
  <si>
    <t>85ChChCo.7</t>
  </si>
  <si>
    <t>85ChChCo.8</t>
  </si>
  <si>
    <t>85ChChCo.9</t>
  </si>
  <si>
    <t>85ChChCo.10</t>
  </si>
  <si>
    <t>85ChChCo.11</t>
  </si>
  <si>
    <t>85ChChCo.13</t>
  </si>
  <si>
    <t>85ChChCo.14</t>
  </si>
  <si>
    <t>85ChChCo.15</t>
  </si>
  <si>
    <t>85ChChCo.16</t>
  </si>
  <si>
    <t>85ChChCo.17</t>
  </si>
  <si>
    <t>85ChChCo.18</t>
  </si>
  <si>
    <t>85ChChCo.19</t>
  </si>
  <si>
    <t>85ChChCo.20</t>
  </si>
  <si>
    <t>85ChChCo.21</t>
  </si>
  <si>
    <t>85ChChCo.22</t>
  </si>
  <si>
    <t>85ChChCo.23</t>
  </si>
  <si>
    <t>85ChChCo.24</t>
  </si>
  <si>
    <t>85ChChCo.25</t>
  </si>
  <si>
    <t>85ChChCo.27</t>
  </si>
  <si>
    <t>85ChChCo.28</t>
  </si>
  <si>
    <t>85ChChCo.29</t>
  </si>
  <si>
    <t>85ChChCo.30</t>
  </si>
  <si>
    <t>85ChChCo.31</t>
  </si>
  <si>
    <t>85ChChCo.32</t>
  </si>
  <si>
    <t>85ChChCo.33</t>
  </si>
  <si>
    <t>85ChChCo.34</t>
  </si>
  <si>
    <t>85ChChCo.35</t>
  </si>
  <si>
    <t>85ChChCo.36</t>
  </si>
  <si>
    <t>85ChChCo.37</t>
  </si>
  <si>
    <t>85ChChCo.38</t>
  </si>
  <si>
    <t>85ChChCo.39</t>
  </si>
  <si>
    <t>85ChChCo.40</t>
  </si>
  <si>
    <t>85ChChCo.41</t>
  </si>
  <si>
    <t>85ChChCo.42</t>
  </si>
  <si>
    <t>85ChChCo.43</t>
  </si>
  <si>
    <t>85ChChCo.44</t>
  </si>
  <si>
    <t>85ChChCo.45</t>
  </si>
  <si>
    <t>85ChChCo.46</t>
  </si>
  <si>
    <t>85ChChCo.47</t>
  </si>
  <si>
    <t>85ChChCo.48</t>
  </si>
  <si>
    <t>14MaPlVaCo.1</t>
  </si>
  <si>
    <t>14MaPlVaCo.2</t>
  </si>
  <si>
    <t>14MaPlVaCo.3</t>
  </si>
  <si>
    <t>14MaPlVaCo.4</t>
  </si>
  <si>
    <t>14MaPlVaCo.5</t>
  </si>
  <si>
    <t>14MaPlVaCo.6</t>
  </si>
  <si>
    <t>14MaPlVaCo.7</t>
  </si>
  <si>
    <t>14MaPlVaCo.8</t>
  </si>
  <si>
    <t>14MaPlVaCo.11</t>
  </si>
  <si>
    <t>14MaPlVaCo.12</t>
  </si>
  <si>
    <t>14MaPlVaCo.13</t>
  </si>
  <si>
    <t>14MaPlVaCo.14</t>
  </si>
  <si>
    <t>14MaPlVaCo.15</t>
  </si>
  <si>
    <t>14MaPlVaCo.16</t>
  </si>
  <si>
    <t>14MaPlVaCo.17</t>
  </si>
  <si>
    <t>14MaPlVaCo.18</t>
  </si>
  <si>
    <t>14MaPlVaCo.21</t>
  </si>
  <si>
    <t>14MaPlVaCo.22</t>
  </si>
  <si>
    <t>14MaPlVaCo.23</t>
  </si>
  <si>
    <t>14MaPlVaCo.24</t>
  </si>
  <si>
    <t>14MaPlVaCo.25</t>
  </si>
  <si>
    <t>14MaPlVaCo.26</t>
  </si>
  <si>
    <t>14MaPlVaCo.27</t>
  </si>
  <si>
    <t>14MaPlVaCo.28</t>
  </si>
  <si>
    <t>14MaPlVaCo.29</t>
  </si>
  <si>
    <t>14MaPlVaCo.35</t>
  </si>
  <si>
    <t>14MaPlVaCo.38</t>
  </si>
  <si>
    <t>14MaPlVaCo.42</t>
  </si>
  <si>
    <t>14MaPlVaCo.44</t>
  </si>
  <si>
    <t>14MaPlVaCo.50</t>
  </si>
  <si>
    <t>14MaPlVaCo.51</t>
  </si>
  <si>
    <t>14MaPlVaCo.52</t>
  </si>
  <si>
    <t>14MaPlVaCo.53</t>
  </si>
  <si>
    <t>14MaPlVaCo.54</t>
  </si>
  <si>
    <t>14MaPlVaCo.55</t>
  </si>
  <si>
    <t>14MaPlVaCo.56</t>
  </si>
  <si>
    <t>14MaPlVaCo.57</t>
  </si>
  <si>
    <t>14MaPlVaCo.58</t>
  </si>
  <si>
    <t>14MaPlVaCo.60</t>
  </si>
  <si>
    <t>14MaPlVaCo.61</t>
  </si>
  <si>
    <t>14MaPlVaCo.62</t>
  </si>
  <si>
    <t>14MaPlVaCo.63</t>
  </si>
  <si>
    <t>14MaPlVaCo.64</t>
  </si>
  <si>
    <t>14MaPlVaCo.65</t>
  </si>
  <si>
    <t>14MaPlVaCo.66</t>
  </si>
  <si>
    <t>14MaPlVaCo.67</t>
  </si>
  <si>
    <t>14MaPlVaCo.68</t>
  </si>
  <si>
    <t>14MaPlVaCo.70</t>
  </si>
  <si>
    <t>14MaPlVaCo.71</t>
  </si>
  <si>
    <t>14MaPlVaCo.72</t>
  </si>
  <si>
    <t>14MaPlVaCo.73</t>
  </si>
  <si>
    <t>14MaPlVaCo.74</t>
  </si>
  <si>
    <t>14MaPlVaCo.75</t>
  </si>
  <si>
    <t>14MaPlVaCo.76</t>
  </si>
  <si>
    <t>14MaPlVaCo.77</t>
  </si>
  <si>
    <t>14MaPlVaCo.78</t>
  </si>
  <si>
    <t>14MaPlVaCo.79</t>
  </si>
  <si>
    <t>14MaPlVaCo.80</t>
  </si>
  <si>
    <t>14MaPlVaCo.81</t>
  </si>
  <si>
    <t>14MaPlVaCo.82</t>
  </si>
  <si>
    <t>14MaPlVaCo.83</t>
  </si>
  <si>
    <t>14MaPlVaCo.84</t>
  </si>
  <si>
    <t>14MaPlVaCo.88</t>
  </si>
  <si>
    <t>14MaPlVaCo.91</t>
  </si>
  <si>
    <t>14MaPlVaCo.92</t>
  </si>
  <si>
    <t>14MaPlVaCo.93</t>
  </si>
  <si>
    <t>14MaPlVaCo.95</t>
  </si>
  <si>
    <t>14MaPlVaCo.96</t>
  </si>
  <si>
    <t>14MaPlVaCo.98</t>
  </si>
  <si>
    <t>14MaPlVaCo.100</t>
  </si>
  <si>
    <t>14MaPlVaCo.101</t>
  </si>
  <si>
    <t>14MaPlVaCo.102</t>
  </si>
  <si>
    <t>14MaPlVaCo.103</t>
  </si>
  <si>
    <t>14MaPlVaCo.104</t>
  </si>
  <si>
    <t>14MaPlVaCo.112</t>
  </si>
  <si>
    <t>14MaPlVaCo.113</t>
  </si>
  <si>
    <t>14MaPlVaCo.116</t>
  </si>
  <si>
    <t>14MaPlVaCo.118</t>
  </si>
  <si>
    <t>14MaPlVaCo.119</t>
  </si>
  <si>
    <t>14MaPlVaCo.120</t>
  </si>
  <si>
    <t>14MaPlVaCo.121</t>
  </si>
  <si>
    <t>14MaPlVaCo.122</t>
  </si>
  <si>
    <t>14MaPlVaCo.123</t>
  </si>
  <si>
    <t>14MaPlVaCo.124</t>
  </si>
  <si>
    <t>14MaPlVaCo.125</t>
  </si>
  <si>
    <t>14MaPlVaCo.126</t>
  </si>
  <si>
    <t>14MaPlVaCo.128</t>
  </si>
  <si>
    <t>14MaPlVaCo.129</t>
  </si>
  <si>
    <t>14MaPlVaCo.130</t>
  </si>
  <si>
    <t>14MaPlVaCo.131</t>
  </si>
  <si>
    <t>14MaPlVaCo.132</t>
  </si>
  <si>
    <t>14MaPlVaCo.133</t>
  </si>
  <si>
    <t>14MaPlVaCo.134</t>
  </si>
  <si>
    <t>14MaPlVaCo.135</t>
  </si>
  <si>
    <t>14MaPlVaCo.136</t>
  </si>
  <si>
    <t>14MaPlVaCo.137</t>
  </si>
  <si>
    <t>14MaPlVaCo.138</t>
  </si>
  <si>
    <t>14MaPlVaCo.139</t>
  </si>
  <si>
    <t>14MaPlVaCo.140</t>
  </si>
  <si>
    <t>14MaPlVaCo.141</t>
  </si>
  <si>
    <t>14MaPlVaCo.142</t>
  </si>
  <si>
    <t>14MaPlVaCo.143</t>
  </si>
  <si>
    <t>14MaPlVaCo.144</t>
  </si>
  <si>
    <t>14MaPlVaCo.145</t>
  </si>
  <si>
    <t>14MaPlVaCo.146</t>
  </si>
  <si>
    <t>14MaPlVaCo.147</t>
  </si>
  <si>
    <t>14MaPlVaCo.148</t>
  </si>
  <si>
    <t>14MaPlVaCo.149</t>
  </si>
  <si>
    <t>14MaPlVaCo.150</t>
  </si>
  <si>
    <t>14MaPlVaCo.151</t>
  </si>
  <si>
    <t>14MaPlVaCo.152</t>
  </si>
  <si>
    <t>14MaPlVaCo.153</t>
  </si>
  <si>
    <t>14MaPlVaCo.154</t>
  </si>
  <si>
    <t>14MaPlVaCo.155</t>
  </si>
  <si>
    <t>14MaPlVaCo.156</t>
  </si>
  <si>
    <t>14MaPlVaCo.157</t>
  </si>
  <si>
    <t>14MaPlVaCo.158</t>
  </si>
  <si>
    <t>14MaPlVaCo.159</t>
  </si>
  <si>
    <t>14MaPlVaCo.160</t>
  </si>
  <si>
    <t>14MaPlVaCo.161</t>
  </si>
  <si>
    <t>14MaPlVaCo.162</t>
  </si>
  <si>
    <t>14MaPlVaCo.163</t>
  </si>
  <si>
    <t>14MaPlVaCo.164</t>
  </si>
  <si>
    <t>14MaPlVaCo.165</t>
  </si>
  <si>
    <t>14MaPlVaCo.166</t>
  </si>
  <si>
    <t>14MaPlVaCo.167</t>
  </si>
  <si>
    <t>14MaPlVaCo.168</t>
  </si>
  <si>
    <t>14MaPlVaCo.169</t>
  </si>
  <si>
    <t>14MaPlVaCo.170</t>
  </si>
  <si>
    <t>14MaPlVaCo.171</t>
  </si>
  <si>
    <t>14MaPlVaCo.172</t>
  </si>
  <si>
    <t>14MaPlVaCo.173</t>
  </si>
  <si>
    <t>14MaPlVaCo.174</t>
  </si>
  <si>
    <t>14MaPlVaCo.175</t>
  </si>
  <si>
    <t>14MaPlVaCo.176</t>
  </si>
  <si>
    <t>14MaPlVaCo.177</t>
  </si>
  <si>
    <t>14MaPlVaCo.178</t>
  </si>
  <si>
    <t>14MaPlVaCo.179</t>
  </si>
  <si>
    <t>14MaPlVaCo.180</t>
  </si>
  <si>
    <t>14MaPlVaCo.181</t>
  </si>
  <si>
    <t>14MaPlVaCo.182</t>
  </si>
  <si>
    <t>14MaPlVaCo.184</t>
  </si>
  <si>
    <t>14MaPlVaCo.185</t>
  </si>
  <si>
    <t>14MaPlVaCo.186</t>
  </si>
  <si>
    <t>14MaPlVaCo.187</t>
  </si>
  <si>
    <t>14MaPlVaCo.188</t>
  </si>
  <si>
    <t>14MaPlVaCo.189</t>
  </si>
  <si>
    <t>14MaPlVaCo.190</t>
  </si>
  <si>
    <t>14MaPlVaCo.191</t>
  </si>
  <si>
    <t>14MaPlVaCo.192</t>
  </si>
  <si>
    <t>14MaPlVaCo.193</t>
  </si>
  <si>
    <t>14MaPlVaCo.194</t>
  </si>
  <si>
    <t>14MaPlVaCo.196</t>
  </si>
  <si>
    <t>14MaPlVaCo.198</t>
  </si>
  <si>
    <t>14MaPlVaCo.199</t>
  </si>
  <si>
    <t>14MaPlVaCo.200</t>
  </si>
  <si>
    <t>14MaPlVaCo.201</t>
  </si>
  <si>
    <t>14MaPlVaCo.202</t>
  </si>
  <si>
    <t>14MaPlVaCo.203</t>
  </si>
  <si>
    <t>14MaPlVaCo.204</t>
  </si>
  <si>
    <t>14MaPlVaCo.205</t>
  </si>
  <si>
    <t>14MaPlVaCo.206</t>
  </si>
  <si>
    <t>14MaPlVaCo.209</t>
  </si>
  <si>
    <t>14MaPlVaCo.210</t>
  </si>
  <si>
    <t>14MaPlVaCo.211</t>
  </si>
  <si>
    <t>14MaPlVaCo.212</t>
  </si>
  <si>
    <t>14MaPlVaCo.213</t>
  </si>
  <si>
    <t>14MaPlVaCo.214</t>
  </si>
  <si>
    <t>14MaPlVaCo.215</t>
  </si>
  <si>
    <t>14MaPlVaCo.216</t>
  </si>
  <si>
    <t>14MaPlVaCo.219</t>
  </si>
  <si>
    <t>14MaPlVaCo.222</t>
  </si>
  <si>
    <t>14MaPlVaCo.224</t>
  </si>
  <si>
    <t>14MaPlVaCo.225</t>
  </si>
  <si>
    <t>14MaPlVaCo.226</t>
  </si>
  <si>
    <t>14MaPlVaCo.228</t>
  </si>
  <si>
    <t>14MaPlVaCo.241</t>
  </si>
  <si>
    <t>14MaPlVaCo.242</t>
  </si>
  <si>
    <t>14MaPlVaCo.243</t>
  </si>
  <si>
    <t>14MaPlVaCo.249</t>
  </si>
  <si>
    <t>14MaPlVaCo.252</t>
  </si>
  <si>
    <t>14MaPlVaCo.256</t>
  </si>
  <si>
    <t>14MaPlVaCo.257</t>
  </si>
  <si>
    <t>14MaPlVaCo.258</t>
  </si>
  <si>
    <t>14MaPlVaCo.259</t>
  </si>
  <si>
    <t>14MaPlVaCo.260</t>
  </si>
  <si>
    <t>14MaPlVaCo.261</t>
  </si>
  <si>
    <t>14MaPlVaCo.262</t>
  </si>
  <si>
    <t>14MaPlVaCo.263</t>
  </si>
  <si>
    <t>14MaPlVaCo.264</t>
  </si>
  <si>
    <t>14MaPlVaCo.265</t>
  </si>
  <si>
    <t>14MaPlVaCo.266</t>
  </si>
  <si>
    <t>14MaPlVaCo.267</t>
  </si>
  <si>
    <t>14MaPlVaCo.268</t>
  </si>
  <si>
    <t>14MaPlVaCo.269</t>
  </si>
  <si>
    <t>14MaPlVaCo.270</t>
  </si>
  <si>
    <t>14MaPlVaCo.271</t>
  </si>
  <si>
    <t>14MaPlVaCo.272</t>
  </si>
  <si>
    <t>14MaPlVaCo.273</t>
  </si>
  <si>
    <t>14MaPlVaCo.274</t>
  </si>
  <si>
    <t>14MaPlVaCo.275</t>
  </si>
  <si>
    <t>14MaPlVaCo.276</t>
  </si>
  <si>
    <t>14MaPlVaCo.277</t>
  </si>
  <si>
    <t>14MaPlVaCo.278</t>
  </si>
  <si>
    <t>14MaPlVaCo.279</t>
  </si>
  <si>
    <t>14MaPlVaCo.280</t>
  </si>
  <si>
    <t>14MaPlVaCo.281</t>
  </si>
  <si>
    <t>14MaPlVaCo.282</t>
  </si>
  <si>
    <t>14MaPlVaCo.283</t>
  </si>
  <si>
    <t>14MaPlVaCo.284</t>
  </si>
  <si>
    <t>14MaPlVaCo.285</t>
  </si>
  <si>
    <t>14MaPlVaCo.286</t>
  </si>
  <si>
    <t>14MaPlVaCo.287</t>
  </si>
  <si>
    <t>14MaPlVaCo.288</t>
  </si>
  <si>
    <t>14MaPlVaCo.289</t>
  </si>
  <si>
    <t>14MaPlVaCo.290</t>
  </si>
  <si>
    <t>14MaPlVaCo.291</t>
  </si>
  <si>
    <t>14MaPlVaCo.292</t>
  </si>
  <si>
    <t>14MaPlVaCo.293</t>
  </si>
  <si>
    <t>14MaPlVaCo.294</t>
  </si>
  <si>
    <t>14MaPlVaCo.295</t>
  </si>
  <si>
    <t>14MaPlVaCo.297</t>
  </si>
  <si>
    <t>14MaPlVaCo.299</t>
  </si>
  <si>
    <t>14MaPlVaCo.300</t>
  </si>
  <si>
    <t>14MaPlVaCo.303</t>
  </si>
  <si>
    <t>14MaPlVaCo.304</t>
  </si>
  <si>
    <t>14MaPlVaCo.309</t>
  </si>
  <si>
    <t>14MaPlVaCo.310</t>
  </si>
  <si>
    <t>14MaPlVaCo.311</t>
  </si>
  <si>
    <t>14MaPlVaCo.312</t>
  </si>
  <si>
    <t>14MaPlVaCo.313</t>
  </si>
  <si>
    <t>14MaPlVaCo.314</t>
  </si>
  <si>
    <t>14MaPlVaCo.316</t>
  </si>
  <si>
    <t>14MaPlVaCo.320</t>
  </si>
  <si>
    <t>14MaPlVaCo.321</t>
  </si>
  <si>
    <t>14MaPlVaCo.322</t>
  </si>
  <si>
    <t>14MaPlVaCo.323</t>
  </si>
  <si>
    <t>14MaPlVaCo.325</t>
  </si>
  <si>
    <t>14MaPlVaCo.327</t>
  </si>
  <si>
    <t>14MaPlVaCo.330</t>
  </si>
  <si>
    <t>14MaPlVaCo.331</t>
  </si>
  <si>
    <t>14MaPlVaCo.332</t>
  </si>
  <si>
    <t>14MaPlVaCo.333</t>
  </si>
  <si>
    <t>14MaPlVaCo.334</t>
  </si>
  <si>
    <t>14MaPlVaCo.335</t>
  </si>
  <si>
    <t>14MaPlVaCo.336</t>
  </si>
  <si>
    <t>14MaPlVaCo.337</t>
  </si>
  <si>
    <t>14MaPlVaCo.338</t>
  </si>
  <si>
    <t>14MaPlVaCo.339</t>
  </si>
  <si>
    <t>14MaPlVaCo.340</t>
  </si>
  <si>
    <t>14MaPlVaCo.341</t>
  </si>
  <si>
    <t>14MaPlVaCo.342</t>
  </si>
  <si>
    <t>14MaPlVaCo.343</t>
  </si>
  <si>
    <t>14MaPlVaCo.344</t>
  </si>
  <si>
    <t>14MaPlVaCo.345</t>
  </si>
  <si>
    <t>14MaPlVaCo.346</t>
  </si>
  <si>
    <t>14MaPlVaCo.347</t>
  </si>
  <si>
    <t>14MaPlVaCo.348</t>
  </si>
  <si>
    <t>14MaPlVaCo.349</t>
  </si>
  <si>
    <t>14MaPlVaCo.350</t>
  </si>
  <si>
    <t>14MaPlVaCo.351</t>
  </si>
  <si>
    <t>14MaPlVaCo.352</t>
  </si>
  <si>
    <t>14MaPlVaCo.353</t>
  </si>
  <si>
    <t>14MaPlVaCo.354</t>
  </si>
  <si>
    <t>14MaPlVaCo.355</t>
  </si>
  <si>
    <t>14MaPlVaCo.356</t>
  </si>
  <si>
    <t>14MaPlVaCo.357</t>
  </si>
  <si>
    <t>14MaPlVaCo.358</t>
  </si>
  <si>
    <t>14MaPlVaCo.359</t>
  </si>
  <si>
    <t>14MaPlVaCo.360</t>
  </si>
  <si>
    <t>14MaPlVaCo.361</t>
  </si>
  <si>
    <t>14MaPlVaCo.362</t>
  </si>
  <si>
    <t>14MaPlVaCo.363</t>
  </si>
  <si>
    <t>14MaPlVaCo.364</t>
  </si>
  <si>
    <t>14MaPlVaCo.365</t>
  </si>
  <si>
    <t>14MaPlVaCo.366</t>
  </si>
  <si>
    <t>14MaPlVaCo.367</t>
  </si>
  <si>
    <t>14MaPlVaCo.368</t>
  </si>
  <si>
    <t>14MaPlVaCo.369</t>
  </si>
  <si>
    <t>14MaPlVaCo.370</t>
  </si>
  <si>
    <t>14MaPlVaCo.371</t>
  </si>
  <si>
    <t>14MaPlVaCo.372</t>
  </si>
  <si>
    <t>14MaPlVaCo.373</t>
  </si>
  <si>
    <t>14MaPlVaCo.374</t>
  </si>
  <si>
    <t>14MaPlVaCo.375</t>
  </si>
  <si>
    <t>14MaPlVaCo.376</t>
  </si>
  <si>
    <t>14MaPlVaCo.377</t>
  </si>
  <si>
    <t>14MaPlVaCo.378</t>
  </si>
  <si>
    <t>14MaPlVaCo.379</t>
  </si>
  <si>
    <t>14MaPlVaCo.380</t>
  </si>
  <si>
    <t>14MaPlVaCo.383</t>
  </si>
  <si>
    <t>14MaPlVaCo.384</t>
  </si>
  <si>
    <t>14MaPlVaCo.385</t>
  </si>
  <si>
    <t>14MaPlVaCo.386</t>
  </si>
  <si>
    <t>14MaPlVaCo.387</t>
  </si>
  <si>
    <t>14MaPlVaCo.388</t>
  </si>
  <si>
    <t>14MaPlVaCo.391</t>
  </si>
  <si>
    <t>14MaPlVaCo.394</t>
  </si>
  <si>
    <t>14MaPlVaCo.396</t>
  </si>
  <si>
    <t>14MaPlVaCo.397</t>
  </si>
  <si>
    <t>14MaPlVaCo.398</t>
  </si>
  <si>
    <t>14MaPlVaCo.399</t>
  </si>
  <si>
    <t>14MaPlVaCo.400</t>
  </si>
  <si>
    <t>14MaPlVaCo.401</t>
  </si>
  <si>
    <t>14MaPlVaCo.402</t>
  </si>
  <si>
    <t>14MaPlVaCo.403</t>
  </si>
  <si>
    <t>14MaPlVaCo.404</t>
  </si>
  <si>
    <t>14MaPlVaCo.408</t>
  </si>
  <si>
    <t>14MaPlVaCo.409</t>
  </si>
  <si>
    <t>14MaPlVaCo.410</t>
  </si>
  <si>
    <t>14MaPlVaCo.411</t>
  </si>
  <si>
    <t>14MaPlVaCo.412</t>
  </si>
  <si>
    <t>14MaPlVaCo.413</t>
  </si>
  <si>
    <t>14MaPlVaCo.415</t>
  </si>
  <si>
    <t>14MaPlVaCo.420</t>
  </si>
  <si>
    <t>14MaPlVaCo.426</t>
  </si>
  <si>
    <t>14MaPlVaCo.427</t>
  </si>
  <si>
    <t>14MaPlVaCo.428</t>
  </si>
  <si>
    <t>14MaPlVaCo.429</t>
  </si>
  <si>
    <t>14MaPlVaCo.430</t>
  </si>
  <si>
    <t>14MaPlVaCo.431</t>
  </si>
  <si>
    <t>14MaPlVaCo.432</t>
  </si>
  <si>
    <t>14MaPlVaCo.433</t>
  </si>
  <si>
    <t>14MaPlVaCo.434</t>
  </si>
  <si>
    <t>14MaPlVaCo.435</t>
  </si>
  <si>
    <t>14MaPlVaCo.436</t>
  </si>
  <si>
    <t>14MaPlVaCo.437</t>
  </si>
  <si>
    <t>14MaPlVaCo.438</t>
  </si>
  <si>
    <t>14MaPlVaCo.439</t>
  </si>
  <si>
    <t>14MaPlVaCo.440</t>
  </si>
  <si>
    <t>14MaPlVaCo.441</t>
  </si>
  <si>
    <t>14MaPlVaCo.442</t>
  </si>
  <si>
    <t>14MaPlVaCo.443</t>
  </si>
  <si>
    <t>14MaPlVaCo.444</t>
  </si>
  <si>
    <t>14MaPlVaCo.445</t>
  </si>
  <si>
    <t>14MaPlVaCo.446</t>
  </si>
  <si>
    <t>14MaPlVaCo.447</t>
  </si>
  <si>
    <t>14MaPlVaCo.448</t>
  </si>
  <si>
    <t>14MaPlVaCo.449</t>
  </si>
  <si>
    <t>14MaPlVaCo.450</t>
  </si>
  <si>
    <t>14MaPlVaCo.451</t>
  </si>
  <si>
    <t>14MaPlVaCo.452</t>
  </si>
  <si>
    <t>14MaPlVaCo.453</t>
  </si>
  <si>
    <t>14MaPlVaCo.454</t>
  </si>
  <si>
    <t>14MaPlVaCo.455</t>
  </si>
  <si>
    <t>14MaPlVaCo.456</t>
  </si>
  <si>
    <t>14MaPlVaCo.457</t>
  </si>
  <si>
    <t>14MaPlVaCo.458</t>
  </si>
  <si>
    <t>14MaPlVaCo.459</t>
  </si>
  <si>
    <t>14MaPlVaCo.460</t>
  </si>
  <si>
    <t>14MaPlVaCo.461</t>
  </si>
  <si>
    <t>14MaPlVaCo.462</t>
  </si>
  <si>
    <t>14MaPlVaCo.463</t>
  </si>
  <si>
    <t>14MaPlVaCo.464</t>
  </si>
  <si>
    <t>14MaPlVaCo.465</t>
  </si>
  <si>
    <t>14MaPlVaCo.466</t>
  </si>
  <si>
    <t>14MaPlVaCo.467</t>
  </si>
  <si>
    <t>14MaPlVaCo.468</t>
  </si>
  <si>
    <t>14MaPlVaCo.469</t>
  </si>
  <si>
    <t>14MaPlVaCo.470</t>
  </si>
  <si>
    <t>14MaPlVaCo.471</t>
  </si>
  <si>
    <t>14MaPlVaCo.472</t>
  </si>
  <si>
    <t>14MaPlVaCo.473</t>
  </si>
  <si>
    <t>14MaPlVaCo.474</t>
  </si>
  <si>
    <t>14MaPlVaCo.475</t>
  </si>
  <si>
    <t>14MaPlVaCo.476</t>
  </si>
  <si>
    <t>14MaPlVaCo.477</t>
  </si>
  <si>
    <t>14MaPlVaCo.478</t>
  </si>
  <si>
    <t>14MaPlVaCo.479</t>
  </si>
  <si>
    <t>14MaPlVaCo.480</t>
  </si>
  <si>
    <t>14MaPlVaCo.481</t>
  </si>
  <si>
    <t>14MaPlVaCo.482</t>
  </si>
  <si>
    <t>14MaPlVaCo.483</t>
  </si>
  <si>
    <t>14MaPlVaCo.484</t>
  </si>
  <si>
    <t>14MaPlVaCo.485</t>
  </si>
  <si>
    <t>14MaPlVaCo.486</t>
  </si>
  <si>
    <t>14MaPlVaCo.487</t>
  </si>
  <si>
    <t>14MaPlVaCo.488</t>
  </si>
  <si>
    <t>14MaPlVaCo.489</t>
  </si>
  <si>
    <t>14MaPlVaCo.490</t>
  </si>
  <si>
    <t>14MaPlVaCo.491</t>
  </si>
  <si>
    <t>14MaPlVaCo.492</t>
  </si>
  <si>
    <t>14MaPlVaCo.493</t>
  </si>
  <si>
    <t>14MaPlVaCo.494</t>
  </si>
  <si>
    <t>14MaPlVaCo.495</t>
  </si>
  <si>
    <t>14MaPlVaCo.496</t>
  </si>
  <si>
    <t>14MaPlVaCo.497</t>
  </si>
  <si>
    <t>14MaPlVaCo.498</t>
  </si>
  <si>
    <t>14MaPlVaCo.499</t>
  </si>
  <si>
    <t>14MaPlVaCo.500</t>
  </si>
  <si>
    <t>14MaPlVaCo.501</t>
  </si>
  <si>
    <t>14MaPlVaCo.502</t>
  </si>
  <si>
    <t>14MaPlVaCo.503</t>
  </si>
  <si>
    <t>14MaPlVaCo.504</t>
  </si>
  <si>
    <t>14MaPlVaCo.505</t>
  </si>
  <si>
    <t>14MaPlVaCo.506</t>
  </si>
  <si>
    <t>14MaPlVaCo.507</t>
  </si>
  <si>
    <t>14MaPlVaCo.508</t>
  </si>
  <si>
    <t>14MaPlVaCo.509</t>
  </si>
  <si>
    <t>14MaPlVaCo.510</t>
  </si>
  <si>
    <t>14MaPlVaCo.511</t>
  </si>
  <si>
    <t>14MaPlVaCo.512</t>
  </si>
  <si>
    <t>14MaPlVaCo.513</t>
  </si>
  <si>
    <t>14MaPlVaCo.514</t>
  </si>
  <si>
    <t>14MaPlVaCo.515</t>
  </si>
  <si>
    <t>14MaPlVaCo.516</t>
  </si>
  <si>
    <t>14MaPlVaCo.517</t>
  </si>
  <si>
    <t>14MaPlVaCo.518</t>
  </si>
  <si>
    <t>14MaPlVaCo.519</t>
  </si>
  <si>
    <t>14MaPlVaCo.520</t>
  </si>
  <si>
    <t>14MaPlVaCo.521</t>
  </si>
  <si>
    <t>14MaPlVaCo.522</t>
  </si>
  <si>
    <t>14MaPlVaCo.523</t>
  </si>
  <si>
    <t>14MaPlVaCo.524</t>
  </si>
  <si>
    <t>14MaPlVaCo.525</t>
  </si>
  <si>
    <t>14MaPlVaCo.526</t>
  </si>
  <si>
    <t>14MaPlVaCo.527</t>
  </si>
  <si>
    <t>14MaPlVaCo.528</t>
  </si>
  <si>
    <t>14MaPlVaCo.529</t>
  </si>
  <si>
    <t>14MaPlVaCo.530</t>
  </si>
  <si>
    <t>14MaPlVaCo.531</t>
  </si>
  <si>
    <t>14MaPlVaCo.532</t>
  </si>
  <si>
    <t>14MaPlVaCo.533</t>
  </si>
  <si>
    <t>14MaPlVaCo.534</t>
  </si>
  <si>
    <t>14MaPlVaCo.535</t>
  </si>
  <si>
    <t>14MaPlVaCo.536</t>
  </si>
  <si>
    <t>14MaPlVaCo.537</t>
  </si>
  <si>
    <t>14MaPlVaCo.538</t>
  </si>
  <si>
    <t>14MaPlVaCo.539</t>
  </si>
  <si>
    <t>14MaPlVaCo.540</t>
  </si>
  <si>
    <t>14MaPlVaCo.541</t>
  </si>
  <si>
    <t>14MaPlVaCo.542</t>
  </si>
  <si>
    <t>14MaPlVaCo.543</t>
  </si>
  <si>
    <t>14MaPlVaCo.555</t>
  </si>
  <si>
    <t>14MaPlVaCo.556</t>
  </si>
  <si>
    <t>14MaPlVaCo.557</t>
  </si>
  <si>
    <t>14MaPlVaCo.558</t>
  </si>
  <si>
    <t>14MaPlVaCo.559</t>
  </si>
  <si>
    <t>14MaPlVaCo.560</t>
  </si>
  <si>
    <t>14MaPlVaCo.561</t>
  </si>
  <si>
    <t>14MaPlVaCo.562</t>
  </si>
  <si>
    <t>14MaPlVaCo.563</t>
  </si>
  <si>
    <t>14MaPlVaCo.564</t>
  </si>
  <si>
    <t>14MaPlVaCo.566</t>
  </si>
  <si>
    <t>14MaPlVaCo.567</t>
  </si>
  <si>
    <t>14MaPlVaCo.568</t>
  </si>
  <si>
    <t>14MaPlVaCo.569</t>
  </si>
  <si>
    <t>14MaPlVaCo.570</t>
  </si>
  <si>
    <t>14MaPlVaCo.571</t>
  </si>
  <si>
    <t>14MaPlVaCo.574</t>
  </si>
  <si>
    <t>14MaPlVaCo.575</t>
  </si>
  <si>
    <t>14MaPlVaCo.576</t>
  </si>
  <si>
    <t>14MaPlVaCo.577</t>
  </si>
  <si>
    <t>14MaPlVaCo.578</t>
  </si>
  <si>
    <t>14MaPlVaCo.579</t>
  </si>
  <si>
    <t>14MaPlVaCo.580</t>
  </si>
  <si>
    <t>14MaPlVaCo.582</t>
  </si>
  <si>
    <t>14MaPlVaCo.583</t>
  </si>
  <si>
    <t>14MaPlVaCo.584</t>
  </si>
  <si>
    <t>14MaPlVaCo.585</t>
  </si>
  <si>
    <t>14MaPlVaCo.586</t>
  </si>
  <si>
    <t>14MaPlVaCo.587</t>
  </si>
  <si>
    <t>14MaPlVaCo.588</t>
  </si>
  <si>
    <t>14MaPlVaCo.589</t>
  </si>
  <si>
    <t>14MaPlVaCo.590</t>
  </si>
  <si>
    <t>14MaPlVaCo.591</t>
  </si>
  <si>
    <t>14MaPlVaCo.592</t>
  </si>
  <si>
    <t>14MaPlVaCo.593</t>
  </si>
  <si>
    <t>14MaPlVaCo.594</t>
  </si>
  <si>
    <t>14MaPlVaCo.595</t>
  </si>
  <si>
    <t>14MaPlVaCo.596</t>
  </si>
  <si>
    <t>14MaPlVaCo.597</t>
  </si>
  <si>
    <t>14MaPlVaCo.598</t>
  </si>
  <si>
    <t>14MaPlVaCo.599</t>
  </si>
  <si>
    <t>14MaPlVaCo.601</t>
  </si>
  <si>
    <t>14MaPlVaCo.602</t>
  </si>
  <si>
    <t>14MaPlVaCo.603</t>
  </si>
  <si>
    <t>14MaPlVaCo.604</t>
  </si>
  <si>
    <t>14MaPlVaCo.605</t>
  </si>
  <si>
    <t>14MaPlVaCo.606</t>
  </si>
  <si>
    <t>14MaPlVaCo.607</t>
  </si>
  <si>
    <t>14MaPlVaCo.609</t>
  </si>
  <si>
    <t>14MaPlVaCo.610</t>
  </si>
  <si>
    <t>14MaPlVaCo.611</t>
  </si>
  <si>
    <t>14MaPlVaCo.612</t>
  </si>
  <si>
    <t>14MaPlVaCo.613</t>
  </si>
  <si>
    <t>14MaPlVaCo.614</t>
  </si>
  <si>
    <t>14MaPlVaCo.615</t>
  </si>
  <si>
    <t>14MaPlVaCo.616</t>
  </si>
  <si>
    <t>14MaPlVaCo.618</t>
  </si>
  <si>
    <t>14MaPlVaCo.619</t>
  </si>
  <si>
    <t>14MaPlVaCo.620</t>
  </si>
  <si>
    <t>14MaPlVaCo.621</t>
  </si>
  <si>
    <t>14MaPlVaCo.622</t>
  </si>
  <si>
    <t>14MaPlVaCo.623</t>
  </si>
  <si>
    <t>14MaPlVaCo.624</t>
  </si>
  <si>
    <t>14MaPlVaCo.625</t>
  </si>
  <si>
    <t>14MaPlVaCo.626</t>
  </si>
  <si>
    <t>14MaPlVaCo.627</t>
  </si>
  <si>
    <t>14MaPlVaCo.628</t>
  </si>
  <si>
    <t>14MaPlVaCo.629</t>
  </si>
  <si>
    <t>14MaPlVaCo.632</t>
  </si>
  <si>
    <t>14MaPlVaCo.633</t>
  </si>
  <si>
    <t>14MaPlVaCo.634</t>
  </si>
  <si>
    <t>14MaPlVaCo.635</t>
  </si>
  <si>
    <t>14MaPlVaCo.637</t>
  </si>
  <si>
    <t>14MaPlVaCo.638</t>
  </si>
  <si>
    <t>14MaPlVaCo.639</t>
  </si>
  <si>
    <t>14MaPlVaCo.640</t>
  </si>
  <si>
    <t>14MaPlVaCo.641</t>
  </si>
  <si>
    <t>14MaPlVaCo.643</t>
  </si>
  <si>
    <t>14MaPlVaCo.644</t>
  </si>
  <si>
    <t>14MaPlVaCo.647</t>
  </si>
  <si>
    <t>14MaPlVaCo.648</t>
  </si>
  <si>
    <t>14MaPlVaCo.649</t>
  </si>
  <si>
    <t>14MaPlVaCo.650</t>
  </si>
  <si>
    <t>14MaPlVaCo.652</t>
  </si>
  <si>
    <t>14MaPlVaCo.653</t>
  </si>
  <si>
    <t>14MaPlVaCo.654</t>
  </si>
  <si>
    <t>14MaPlVaCo.655</t>
  </si>
  <si>
    <t>14MaPlVaCo.656</t>
  </si>
  <si>
    <t>14MaPlVaCo.657</t>
  </si>
  <si>
    <t>14MaPlVaCo.658</t>
  </si>
  <si>
    <t>14MaPlVaCo.659</t>
  </si>
  <si>
    <t>14MaPlVaCo.660</t>
  </si>
  <si>
    <t>14MaPlVaCo.662</t>
  </si>
  <si>
    <t>14MaPlVaCo.663</t>
  </si>
  <si>
    <t>14MaPlVaCo.664</t>
  </si>
  <si>
    <t>14MaPlVaCo.665</t>
  </si>
  <si>
    <t>14MaPlVaCo.666</t>
  </si>
  <si>
    <t>14MaPlVaCo.667</t>
  </si>
  <si>
    <t>14MaPlVaCo.668</t>
  </si>
  <si>
    <t>14MaPlVaCo.669</t>
  </si>
  <si>
    <t>14MaPlVaCo.670</t>
  </si>
  <si>
    <t>14MaPlVaCo.671</t>
  </si>
  <si>
    <t>14MaPlVaCo.672</t>
  </si>
  <si>
    <t>14MaPlVaCo.673</t>
  </si>
  <si>
    <t>14MaPlVaCo.674</t>
  </si>
  <si>
    <t>14MaPlVaCo.675</t>
  </si>
  <si>
    <t>14MaPlVaCo.676</t>
  </si>
  <si>
    <t>14MaPlVaCo.677</t>
  </si>
  <si>
    <t>14MaPlVaCo.678</t>
  </si>
  <si>
    <t>14MaPlVaCo.679</t>
  </si>
  <si>
    <t>minus</t>
  </si>
  <si>
    <t>Esum</t>
  </si>
  <si>
    <t>Nsum</t>
  </si>
  <si>
    <t>Eave</t>
  </si>
  <si>
    <t>Energy</t>
  </si>
  <si>
    <t>MARVEL</t>
  </si>
  <si>
    <t>X2Pi-a</t>
  </si>
  <si>
    <t>C2Sigma-tmp</t>
  </si>
  <si>
    <t>B2Sigma-tmp</t>
  </si>
  <si>
    <t>A2Delta-tmp</t>
  </si>
  <si>
    <t>From bernath</t>
  </si>
  <si>
    <t>B2Sigma-a</t>
  </si>
  <si>
    <t>+</t>
  </si>
  <si>
    <t>(</t>
  </si>
  <si>
    <t>)(</t>
  </si>
  <si>
    <t>)</t>
  </si>
  <si>
    <t>-</t>
  </si>
  <si>
    <t>obd</t>
  </si>
  <si>
    <t>calc</t>
  </si>
  <si>
    <t>TAG-duo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</si>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</sst>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11" fontId="0" fillId="0" borderId="0" xfId="0" applyNumberFormat="1"/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07AE-FC06-4AE7-BC68-BCC64D67F027}">
  <dimension ref="A1:U1522"/>
  <sheetViews>
    <sheetView topLeftCell="E1" workbookViewId="0">
      <selection activeCell="J1" sqref="J1:T9"/>
    </sheetView>
  </sheetViews>
  <sheetFormatPr defaultRowHeight="14.4"/>
  <cols>
    <col min="1" max="1" width="19.26171875" customWidth="1"/>
    <col min="5" max="5" width="8.83984375" style="2"/>
    <col min="7" max="7" width="14.3671875" customWidth="1"/>
    <col min="8" max="8" width="12.62890625" customWidth="1"/>
    <col min="10" max="10" width="13.83984375" customWidth="1"/>
    <col min="11" max="11" width="6.41796875" customWidth="1"/>
    <col min="12" max="12" width="5.05078125" customWidth="1"/>
    <col min="13" max="13" width="7.734375" customWidth="1"/>
    <col min="14" max="14" width="16" customWidth="1"/>
    <col min="15" max="15" width="8.83984375" style="2"/>
    <col min="16" max="16" width="5.15625" customWidth="1"/>
    <col min="17" max="17" width="4.9453125" customWidth="1"/>
    <col min="20" max="20" width="11.47265625" style="7" customWidth="1"/>
  </cols>
  <sheetData>
    <row r="1" spans="1:20">
      <c r="A1" t="s">
        <v>51</v>
      </c>
      <c r="B1" t="s">
        <v>8</v>
      </c>
      <c r="C1" t="s">
        <v>16</v>
      </c>
      <c r="D1" t="s">
        <v>9</v>
      </c>
      <c r="E1" s="2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38</v>
      </c>
      <c r="K1" t="s">
        <v>9</v>
      </c>
      <c r="L1" t="s">
        <v>15</v>
      </c>
      <c r="M1" t="s">
        <v>17</v>
      </c>
      <c r="N1" t="s">
        <v>24</v>
      </c>
      <c r="O1" s="2" t="s">
        <v>8</v>
      </c>
      <c r="P1" t="s">
        <v>16</v>
      </c>
      <c r="Q1" t="s">
        <v>28</v>
      </c>
      <c r="R1" t="s">
        <v>29</v>
      </c>
      <c r="S1" t="s">
        <v>30</v>
      </c>
      <c r="T1" s="7" t="s">
        <v>31</v>
      </c>
    </row>
    <row r="2" spans="1:20" s="4" customFormat="1">
      <c r="A2" s="4" t="str">
        <f>B2&amp;"-"&amp;D2&amp;"-"&amp;E2&amp;"-"&amp;C2&amp;"-"&amp;F2</f>
        <v>X2Pi-0.5-e-0-1</v>
      </c>
      <c r="B2" s="3" t="s">
        <v>0</v>
      </c>
      <c r="C2" s="4">
        <v>0</v>
      </c>
      <c r="D2" s="4">
        <v>0.5</v>
      </c>
      <c r="E2" s="5" t="s">
        <v>1</v>
      </c>
      <c r="F2" s="4">
        <v>1</v>
      </c>
      <c r="G2" s="4">
        <v>14.275727325</v>
      </c>
      <c r="H2" s="4">
        <v>5.0000000000000001E-3</v>
      </c>
      <c r="I2" s="4">
        <v>23</v>
      </c>
      <c r="J2">
        <f t="shared" ref="J2:J65" si="0">G2-G$2</f>
        <v>0</v>
      </c>
      <c r="K2">
        <f t="shared" ref="K2:K65" si="1">D2</f>
        <v>0.5</v>
      </c>
      <c r="L2">
        <f t="shared" ref="L2:L65" si="2">IF(E2="e",(-1)^(D2-0.5),(-1)^(D2+0.5))</f>
        <v>1</v>
      </c>
      <c r="M2">
        <f>C2+1+VLOOKUP(B2,states!A$2:C$10,3,FALSE)</f>
        <v>1</v>
      </c>
      <c r="N2">
        <f>J2</f>
        <v>0</v>
      </c>
      <c r="O2" s="2" t="str">
        <f>VLOOKUP(B2,states!A$2:C$10,2,FALSE)</f>
        <v>X</v>
      </c>
      <c r="P2">
        <f t="shared" ref="P2:P65" si="3">C2</f>
        <v>0</v>
      </c>
      <c r="Q2">
        <f>VLOOKUP(B2,states!A$2:D$10,4,FALSE)</f>
        <v>1</v>
      </c>
      <c r="R2">
        <v>0.5</v>
      </c>
      <c r="S2">
        <f t="shared" ref="S2:S65" si="4">IF(Q2=0,R2,IF(F2=1,0.5,1.5))</f>
        <v>0.5</v>
      </c>
      <c r="T2" s="7">
        <f>0.01*I2/H2/D2^(1/5)*IF(P2=0,100,1)</f>
        <v>5284.0124329863611</v>
      </c>
    </row>
    <row r="3" spans="1:20">
      <c r="A3" s="4" t="str">
        <f t="shared" ref="A3:A66" si="5">B3&amp;"-"&amp;D3&amp;"-"&amp;E3&amp;"-"&amp;C3&amp;"-"&amp;F3</f>
        <v>X2Pi-e-0.5-e-1-2</v>
      </c>
      <c r="B3" s="1" t="s">
        <v>39</v>
      </c>
      <c r="C3">
        <v>1</v>
      </c>
      <c r="D3">
        <v>0.5</v>
      </c>
      <c r="E3" s="2" t="s">
        <v>1</v>
      </c>
      <c r="F3">
        <v>2</v>
      </c>
      <c r="G3">
        <v>2746.0771354230001</v>
      </c>
      <c r="H3">
        <v>5.0990200000000001E-3</v>
      </c>
      <c r="I3">
        <v>7</v>
      </c>
      <c r="J3">
        <f t="shared" si="0"/>
        <v>2731.8014080980001</v>
      </c>
      <c r="K3">
        <f t="shared" si="1"/>
        <v>0.5</v>
      </c>
      <c r="L3">
        <f t="shared" si="2"/>
        <v>1</v>
      </c>
      <c r="M3">
        <f>C3+1+VLOOKUP(B3,states!A$2:C$10,3,FALSE)</f>
        <v>10002</v>
      </c>
      <c r="N3">
        <f t="shared" ref="N3:N66" si="6">J3</f>
        <v>2731.8014080980001</v>
      </c>
      <c r="O3" s="2" t="str">
        <f>VLOOKUP(B3,states!A$2:C$10,2,FALSE)</f>
        <v>R</v>
      </c>
      <c r="P3">
        <f t="shared" si="3"/>
        <v>1</v>
      </c>
      <c r="Q3">
        <f>VLOOKUP(B3,states!A$2:D$10,4,FALSE)</f>
        <v>1</v>
      </c>
      <c r="R3">
        <v>0.5</v>
      </c>
      <c r="S3">
        <f t="shared" si="4"/>
        <v>1.5</v>
      </c>
      <c r="T3" s="7">
        <f t="shared" ref="T3:T66" si="7">0.01*I3/H3/D3^(1/5)*IF(P3=0,100,1)</f>
        <v>15.769478223225731</v>
      </c>
    </row>
    <row r="4" spans="1:20">
      <c r="A4" s="4" t="str">
        <f t="shared" si="5"/>
        <v>X2Pi-0.5-e-1-1</v>
      </c>
      <c r="B4" s="1" t="s">
        <v>0</v>
      </c>
      <c r="C4">
        <v>1</v>
      </c>
      <c r="D4">
        <v>0.5</v>
      </c>
      <c r="E4" s="2" t="s">
        <v>1</v>
      </c>
      <c r="F4">
        <v>1</v>
      </c>
      <c r="G4">
        <v>2746.0988873000001</v>
      </c>
      <c r="H4">
        <v>1.1946652E-2</v>
      </c>
      <c r="I4">
        <v>6</v>
      </c>
      <c r="J4">
        <f t="shared" si="0"/>
        <v>2731.8231599750002</v>
      </c>
      <c r="K4">
        <f t="shared" si="1"/>
        <v>0.5</v>
      </c>
      <c r="L4">
        <f t="shared" si="2"/>
        <v>1</v>
      </c>
      <c r="M4">
        <f>C4+1+VLOOKUP(B4,states!A$2:C$10,3,FALSE)</f>
        <v>2</v>
      </c>
      <c r="N4">
        <f t="shared" si="6"/>
        <v>2731.8231599750002</v>
      </c>
      <c r="O4" s="2" t="str">
        <f>VLOOKUP(B4,states!A$2:C$10,2,FALSE)</f>
        <v>X</v>
      </c>
      <c r="P4">
        <f t="shared" si="3"/>
        <v>1</v>
      </c>
      <c r="Q4">
        <f>VLOOKUP(B4,states!A$2:D$10,4,FALSE)</f>
        <v>1</v>
      </c>
      <c r="R4">
        <v>0.5</v>
      </c>
      <c r="S4">
        <f t="shared" si="4"/>
        <v>0.5</v>
      </c>
      <c r="T4" s="7">
        <f t="shared" si="7"/>
        <v>5.7691394459152319</v>
      </c>
    </row>
    <row r="5" spans="1:20">
      <c r="A5" s="4" t="str">
        <f t="shared" si="5"/>
        <v>X2Pi-e-0.5-e-2-2</v>
      </c>
      <c r="B5" s="1" t="s">
        <v>39</v>
      </c>
      <c r="C5">
        <v>2</v>
      </c>
      <c r="D5">
        <v>0.5</v>
      </c>
      <c r="E5" s="2" t="s">
        <v>1</v>
      </c>
      <c r="F5">
        <v>2</v>
      </c>
      <c r="G5">
        <v>5351.866632282</v>
      </c>
      <c r="H5">
        <v>7.141428E-3</v>
      </c>
      <c r="I5">
        <v>3</v>
      </c>
      <c r="J5">
        <f t="shared" si="0"/>
        <v>5337.590904957</v>
      </c>
      <c r="K5">
        <f t="shared" si="1"/>
        <v>0.5</v>
      </c>
      <c r="L5">
        <f t="shared" si="2"/>
        <v>1</v>
      </c>
      <c r="M5">
        <f>C5+1+VLOOKUP(B5,states!A$2:C$10,3,FALSE)</f>
        <v>10003</v>
      </c>
      <c r="N5">
        <f t="shared" si="6"/>
        <v>5337.590904957</v>
      </c>
      <c r="O5" s="2" t="str">
        <f>VLOOKUP(B5,states!A$2:C$10,2,FALSE)</f>
        <v>R</v>
      </c>
      <c r="P5">
        <f t="shared" si="3"/>
        <v>2</v>
      </c>
      <c r="Q5">
        <f>VLOOKUP(B5,states!A$2:D$10,4,FALSE)</f>
        <v>1</v>
      </c>
      <c r="R5">
        <v>0.5</v>
      </c>
      <c r="S5">
        <f t="shared" si="4"/>
        <v>1.5</v>
      </c>
      <c r="T5" s="7">
        <f t="shared" si="7"/>
        <v>4.825498576742782</v>
      </c>
    </row>
    <row r="6" spans="1:20">
      <c r="A6" s="4" t="str">
        <f t="shared" si="5"/>
        <v>X2Pi-0.5-e-2-1</v>
      </c>
      <c r="B6" s="1" t="s">
        <v>0</v>
      </c>
      <c r="C6">
        <v>2</v>
      </c>
      <c r="D6">
        <v>0.5</v>
      </c>
      <c r="E6" s="2" t="s">
        <v>1</v>
      </c>
      <c r="F6">
        <v>1</v>
      </c>
      <c r="G6">
        <v>5351.8732904259996</v>
      </c>
      <c r="H6">
        <v>7.141428E-3</v>
      </c>
      <c r="I6">
        <v>5</v>
      </c>
      <c r="J6">
        <f t="shared" si="0"/>
        <v>5337.5975631009997</v>
      </c>
      <c r="K6">
        <f t="shared" si="1"/>
        <v>0.5</v>
      </c>
      <c r="L6">
        <f t="shared" si="2"/>
        <v>1</v>
      </c>
      <c r="M6">
        <f>C6+1+VLOOKUP(B6,states!A$2:C$10,3,FALSE)</f>
        <v>3</v>
      </c>
      <c r="N6">
        <f t="shared" si="6"/>
        <v>5337.5975631009997</v>
      </c>
      <c r="O6" s="2" t="str">
        <f>VLOOKUP(B6,states!A$2:C$10,2,FALSE)</f>
        <v>X</v>
      </c>
      <c r="P6">
        <f t="shared" si="3"/>
        <v>2</v>
      </c>
      <c r="Q6">
        <f>VLOOKUP(B6,states!A$2:D$10,4,FALSE)</f>
        <v>1</v>
      </c>
      <c r="R6">
        <v>0.5</v>
      </c>
      <c r="S6">
        <f t="shared" si="4"/>
        <v>0.5</v>
      </c>
      <c r="T6" s="7">
        <f t="shared" si="7"/>
        <v>8.0424976279046376</v>
      </c>
    </row>
    <row r="7" spans="1:20">
      <c r="A7" s="4" t="str">
        <f t="shared" si="5"/>
        <v>X2Pi-0.5-e-3-1</v>
      </c>
      <c r="B7" s="1" t="s">
        <v>0</v>
      </c>
      <c r="C7">
        <v>3</v>
      </c>
      <c r="D7">
        <v>0.5</v>
      </c>
      <c r="E7" s="2" t="s">
        <v>1</v>
      </c>
      <c r="F7">
        <v>1</v>
      </c>
      <c r="G7">
        <v>7833.0461280460004</v>
      </c>
      <c r="H7">
        <v>1.4656496999999999E-2</v>
      </c>
      <c r="I7">
        <v>1</v>
      </c>
      <c r="J7">
        <f t="shared" si="0"/>
        <v>7818.7704007210004</v>
      </c>
      <c r="K7">
        <f t="shared" si="1"/>
        <v>0.5</v>
      </c>
      <c r="L7">
        <f t="shared" si="2"/>
        <v>1</v>
      </c>
      <c r="M7">
        <f>C7+1+VLOOKUP(B7,states!A$2:C$10,3,FALSE)</f>
        <v>4</v>
      </c>
      <c r="N7">
        <f t="shared" si="6"/>
        <v>7818.7704007210004</v>
      </c>
      <c r="O7" s="2" t="str">
        <f>VLOOKUP(B7,states!A$2:C$10,2,FALSE)</f>
        <v>X</v>
      </c>
      <c r="P7">
        <f t="shared" si="3"/>
        <v>3</v>
      </c>
      <c r="Q7">
        <f>VLOOKUP(B7,states!A$2:D$10,4,FALSE)</f>
        <v>1</v>
      </c>
      <c r="R7">
        <v>0.5</v>
      </c>
      <c r="S7">
        <f t="shared" si="4"/>
        <v>0.5</v>
      </c>
      <c r="T7" s="7">
        <f t="shared" si="7"/>
        <v>0.78374686324913456</v>
      </c>
    </row>
    <row r="8" spans="1:20">
      <c r="A8" s="4" t="str">
        <f t="shared" si="5"/>
        <v>X2Pi-0.5-e-4-1</v>
      </c>
      <c r="B8" s="1" t="s">
        <v>0</v>
      </c>
      <c r="C8">
        <v>4</v>
      </c>
      <c r="D8">
        <v>0.5</v>
      </c>
      <c r="E8" s="2" t="s">
        <v>1</v>
      </c>
      <c r="F8">
        <v>1</v>
      </c>
      <c r="G8">
        <v>10190.707586633</v>
      </c>
      <c r="H8">
        <v>1.1203543E-2</v>
      </c>
      <c r="I8">
        <v>1</v>
      </c>
      <c r="J8">
        <f t="shared" si="0"/>
        <v>10176.431859307999</v>
      </c>
      <c r="K8">
        <f t="shared" si="1"/>
        <v>0.5</v>
      </c>
      <c r="L8">
        <f t="shared" si="2"/>
        <v>1</v>
      </c>
      <c r="M8">
        <f>C8+1+VLOOKUP(B8,states!A$2:C$10,3,FALSE)</f>
        <v>5</v>
      </c>
      <c r="N8">
        <f t="shared" si="6"/>
        <v>10176.431859307999</v>
      </c>
      <c r="O8" s="2" t="str">
        <f>VLOOKUP(B8,states!A$2:C$10,2,FALSE)</f>
        <v>X</v>
      </c>
      <c r="P8">
        <f t="shared" si="3"/>
        <v>4</v>
      </c>
      <c r="Q8">
        <f>VLOOKUP(B8,states!A$2:D$10,4,FALSE)</f>
        <v>1</v>
      </c>
      <c r="R8">
        <v>0.5</v>
      </c>
      <c r="S8">
        <f t="shared" si="4"/>
        <v>0.5</v>
      </c>
      <c r="T8" s="7">
        <f t="shared" si="7"/>
        <v>1.0252991888343135</v>
      </c>
    </row>
    <row r="9" spans="1:20">
      <c r="A9" s="4" t="str">
        <f t="shared" si="5"/>
        <v>B2Sigma-0.5-e-0-2</v>
      </c>
      <c r="B9" s="1" t="s">
        <v>4</v>
      </c>
      <c r="C9">
        <v>0</v>
      </c>
      <c r="D9">
        <v>0.5</v>
      </c>
      <c r="E9" s="2" t="s">
        <v>1</v>
      </c>
      <c r="F9">
        <v>2</v>
      </c>
      <c r="G9">
        <v>25737.798534781999</v>
      </c>
      <c r="H9">
        <v>8.6292000000000001E-3</v>
      </c>
      <c r="I9">
        <v>10</v>
      </c>
      <c r="J9">
        <f t="shared" si="0"/>
        <v>25723.522807457</v>
      </c>
      <c r="K9">
        <f t="shared" si="1"/>
        <v>0.5</v>
      </c>
      <c r="L9">
        <f t="shared" si="2"/>
        <v>1</v>
      </c>
      <c r="M9">
        <f>C9+1+VLOOKUP(B9,states!A$2:C$10,3,FALSE)</f>
        <v>51</v>
      </c>
      <c r="N9">
        <f t="shared" si="6"/>
        <v>25723.522807457</v>
      </c>
      <c r="O9" s="2" t="str">
        <f>VLOOKUP(B9,states!A$2:C$10,2,FALSE)</f>
        <v>B</v>
      </c>
      <c r="P9">
        <f t="shared" si="3"/>
        <v>0</v>
      </c>
      <c r="Q9">
        <f>VLOOKUP(B9,states!A$2:D$10,4,FALSE)</f>
        <v>0</v>
      </c>
      <c r="R9">
        <v>0.5</v>
      </c>
      <c r="S9">
        <f t="shared" si="4"/>
        <v>0.5</v>
      </c>
      <c r="T9" s="7">
        <f t="shared" si="7"/>
        <v>1331.1759548938894</v>
      </c>
    </row>
    <row r="10" spans="1:20">
      <c r="A10" s="4" t="str">
        <f t="shared" si="5"/>
        <v>B2Sigma-0.5-e-1-2</v>
      </c>
      <c r="B10" s="1" t="s">
        <v>4</v>
      </c>
      <c r="C10">
        <v>1</v>
      </c>
      <c r="D10">
        <v>0.5</v>
      </c>
      <c r="E10" s="2" t="s">
        <v>1</v>
      </c>
      <c r="F10">
        <v>2</v>
      </c>
      <c r="G10">
        <v>27529.844125566</v>
      </c>
      <c r="H10">
        <v>8.6602539999999992E-3</v>
      </c>
      <c r="I10">
        <v>11</v>
      </c>
      <c r="J10">
        <f t="shared" si="0"/>
        <v>27515.568398241001</v>
      </c>
      <c r="K10">
        <f t="shared" si="1"/>
        <v>0.5</v>
      </c>
      <c r="L10">
        <f t="shared" si="2"/>
        <v>1</v>
      </c>
      <c r="M10">
        <f>C10+1+VLOOKUP(B10,states!A$2:C$10,3,FALSE)</f>
        <v>52</v>
      </c>
      <c r="N10">
        <f t="shared" si="6"/>
        <v>27515.568398241001</v>
      </c>
      <c r="O10" s="2" t="str">
        <f>VLOOKUP(B10,states!A$2:C$10,2,FALSE)</f>
        <v>B</v>
      </c>
      <c r="P10">
        <f t="shared" si="3"/>
        <v>1</v>
      </c>
      <c r="Q10">
        <f>VLOOKUP(B10,states!A$2:D$10,4,FALSE)</f>
        <v>0</v>
      </c>
      <c r="R10">
        <v>0.5</v>
      </c>
      <c r="S10">
        <f t="shared" si="4"/>
        <v>0.5</v>
      </c>
      <c r="T10" s="7">
        <f t="shared" si="7"/>
        <v>14.590428762213424</v>
      </c>
    </row>
    <row r="11" spans="1:20">
      <c r="A11" s="4" t="str">
        <f t="shared" si="5"/>
        <v>C2Sigma-0.5-e-0-1</v>
      </c>
      <c r="B11" s="1" t="s">
        <v>5</v>
      </c>
      <c r="C11">
        <v>0</v>
      </c>
      <c r="D11">
        <v>0.5</v>
      </c>
      <c r="E11" s="2" t="s">
        <v>1</v>
      </c>
      <c r="F11">
        <v>1</v>
      </c>
      <c r="G11">
        <v>31791.655942909001</v>
      </c>
      <c r="H11">
        <v>6.4031239999999996E-3</v>
      </c>
      <c r="I11">
        <v>4</v>
      </c>
      <c r="J11">
        <f t="shared" si="0"/>
        <v>31777.380215584002</v>
      </c>
      <c r="K11">
        <f t="shared" si="1"/>
        <v>0.5</v>
      </c>
      <c r="L11">
        <f t="shared" si="2"/>
        <v>1</v>
      </c>
      <c r="M11">
        <f>C11+1+VLOOKUP(B11,states!A$2:C$10,3,FALSE)</f>
        <v>101</v>
      </c>
      <c r="N11">
        <f t="shared" si="6"/>
        <v>31777.380215584002</v>
      </c>
      <c r="O11" s="2" t="str">
        <f>VLOOKUP(B11,states!A$2:C$10,2,FALSE)</f>
        <v>C</v>
      </c>
      <c r="P11">
        <f t="shared" si="3"/>
        <v>0</v>
      </c>
      <c r="Q11">
        <f>VLOOKUP(B11,states!A$2:D$10,4,FALSE)</f>
        <v>0</v>
      </c>
      <c r="R11">
        <v>0.5</v>
      </c>
      <c r="S11">
        <f t="shared" si="4"/>
        <v>0.5</v>
      </c>
      <c r="T11" s="7">
        <f t="shared" si="7"/>
        <v>717.58620010921868</v>
      </c>
    </row>
    <row r="12" spans="1:20">
      <c r="A12" s="4" t="str">
        <f t="shared" si="5"/>
        <v>C2Sigma-0.5-e-1-1</v>
      </c>
      <c r="B12" s="1" t="s">
        <v>5</v>
      </c>
      <c r="C12">
        <v>1</v>
      </c>
      <c r="D12">
        <v>0.5</v>
      </c>
      <c r="E12" s="2" t="s">
        <v>1</v>
      </c>
      <c r="F12">
        <v>1</v>
      </c>
      <c r="G12">
        <v>34403.214489732003</v>
      </c>
      <c r="H12">
        <v>5.0259326999999999E-2</v>
      </c>
      <c r="I12">
        <v>2</v>
      </c>
      <c r="J12">
        <f t="shared" si="0"/>
        <v>34388.938762407</v>
      </c>
      <c r="K12">
        <f t="shared" si="1"/>
        <v>0.5</v>
      </c>
      <c r="L12">
        <f t="shared" si="2"/>
        <v>1</v>
      </c>
      <c r="M12">
        <f>C12+1+VLOOKUP(B12,states!A$2:C$10,3,FALSE)</f>
        <v>102</v>
      </c>
      <c r="N12">
        <f t="shared" si="6"/>
        <v>34388.938762407</v>
      </c>
      <c r="O12" s="2" t="str">
        <f>VLOOKUP(B12,states!A$2:C$10,2,FALSE)</f>
        <v>C</v>
      </c>
      <c r="P12">
        <f t="shared" si="3"/>
        <v>1</v>
      </c>
      <c r="Q12">
        <f>VLOOKUP(B12,states!A$2:D$10,4,FALSE)</f>
        <v>0</v>
      </c>
      <c r="R12">
        <v>0.5</v>
      </c>
      <c r="S12">
        <f t="shared" si="4"/>
        <v>0.5</v>
      </c>
      <c r="T12" s="7">
        <f t="shared" si="7"/>
        <v>0.45710853032195797</v>
      </c>
    </row>
    <row r="13" spans="1:20">
      <c r="A13" s="4" t="str">
        <f t="shared" si="5"/>
        <v>C2Sigma-0.5-e-2-1</v>
      </c>
      <c r="B13" s="1" t="s">
        <v>5</v>
      </c>
      <c r="C13">
        <v>2</v>
      </c>
      <c r="D13">
        <v>0.5</v>
      </c>
      <c r="E13" s="2" t="s">
        <v>1</v>
      </c>
      <c r="F13">
        <v>1</v>
      </c>
      <c r="G13">
        <v>36772.925937542001</v>
      </c>
      <c r="H13">
        <v>0.12909767599999999</v>
      </c>
      <c r="I13">
        <v>3</v>
      </c>
      <c r="J13">
        <f t="shared" si="0"/>
        <v>36758.650210216998</v>
      </c>
      <c r="K13">
        <f t="shared" si="1"/>
        <v>0.5</v>
      </c>
      <c r="L13">
        <f t="shared" si="2"/>
        <v>1</v>
      </c>
      <c r="M13">
        <f>C13+1+VLOOKUP(B13,states!A$2:C$10,3,FALSE)</f>
        <v>103</v>
      </c>
      <c r="N13">
        <f t="shared" si="6"/>
        <v>36758.650210216998</v>
      </c>
      <c r="O13" s="2" t="str">
        <f>VLOOKUP(B13,states!A$2:C$10,2,FALSE)</f>
        <v>C</v>
      </c>
      <c r="P13">
        <f t="shared" si="3"/>
        <v>2</v>
      </c>
      <c r="Q13">
        <f>VLOOKUP(B13,states!A$2:D$10,4,FALSE)</f>
        <v>0</v>
      </c>
      <c r="R13">
        <v>0.5</v>
      </c>
      <c r="S13">
        <f t="shared" si="4"/>
        <v>0.5</v>
      </c>
      <c r="T13" s="7">
        <f t="shared" si="7"/>
        <v>0.26693703339718561</v>
      </c>
    </row>
    <row r="14" spans="1:20">
      <c r="A14" s="4" t="str">
        <f t="shared" si="5"/>
        <v>D2Pi-0.5-e-0-2</v>
      </c>
      <c r="B14" s="1" t="s">
        <v>6</v>
      </c>
      <c r="C14">
        <v>0</v>
      </c>
      <c r="D14">
        <v>0.5</v>
      </c>
      <c r="E14" s="2" t="s">
        <v>1</v>
      </c>
      <c r="F14">
        <v>2</v>
      </c>
      <c r="G14">
        <v>59023.00549127</v>
      </c>
      <c r="H14">
        <v>0.21481641000000001</v>
      </c>
      <c r="I14">
        <v>1</v>
      </c>
      <c r="J14">
        <f t="shared" si="0"/>
        <v>59008.729763944997</v>
      </c>
      <c r="K14">
        <f t="shared" si="1"/>
        <v>0.5</v>
      </c>
      <c r="L14">
        <f t="shared" si="2"/>
        <v>1</v>
      </c>
      <c r="M14">
        <f>C14+1+VLOOKUP(B14,states!A$2:C$10,3,FALSE)</f>
        <v>151</v>
      </c>
      <c r="N14">
        <f t="shared" si="6"/>
        <v>59008.729763944997</v>
      </c>
      <c r="O14" s="2" t="str">
        <f>VLOOKUP(B14,states!A$2:C$10,2,FALSE)</f>
        <v>D</v>
      </c>
      <c r="P14">
        <f t="shared" si="3"/>
        <v>0</v>
      </c>
      <c r="Q14">
        <f>VLOOKUP(B14,states!A$2:D$10,4,FALSE)</f>
        <v>1</v>
      </c>
      <c r="R14">
        <v>0.5</v>
      </c>
      <c r="S14">
        <f t="shared" si="4"/>
        <v>1.5</v>
      </c>
      <c r="T14" s="7">
        <f t="shared" si="7"/>
        <v>5.347349185274231</v>
      </c>
    </row>
    <row r="15" spans="1:20">
      <c r="A15" s="4" t="str">
        <f t="shared" si="5"/>
        <v>E2Sigma-0.5-e-2-1</v>
      </c>
      <c r="B15" s="1" t="s">
        <v>7</v>
      </c>
      <c r="C15">
        <v>2</v>
      </c>
      <c r="D15">
        <v>0.5</v>
      </c>
      <c r="E15" s="2" t="s">
        <v>1</v>
      </c>
      <c r="F15">
        <v>1</v>
      </c>
      <c r="G15">
        <v>68793.135671322001</v>
      </c>
      <c r="H15">
        <v>0.50002499899999997</v>
      </c>
      <c r="I15">
        <v>5</v>
      </c>
      <c r="J15">
        <f t="shared" si="0"/>
        <v>68778.859943996998</v>
      </c>
      <c r="K15">
        <f t="shared" si="1"/>
        <v>0.5</v>
      </c>
      <c r="L15">
        <f t="shared" si="2"/>
        <v>1</v>
      </c>
      <c r="M15">
        <f>C15+1+VLOOKUP(B15,states!A$2:C$10,3,FALSE)</f>
        <v>203</v>
      </c>
      <c r="N15">
        <f t="shared" si="6"/>
        <v>68778.859943996998</v>
      </c>
      <c r="O15" s="2" t="str">
        <f>VLOOKUP(B15,states!A$2:C$10,2,FALSE)</f>
        <v>E</v>
      </c>
      <c r="P15">
        <f t="shared" si="3"/>
        <v>2</v>
      </c>
      <c r="Q15">
        <f>VLOOKUP(B15,states!A$2:D$10,4,FALSE)</f>
        <v>0</v>
      </c>
      <c r="R15">
        <v>0.5</v>
      </c>
      <c r="S15">
        <f t="shared" si="4"/>
        <v>0.5</v>
      </c>
      <c r="T15" s="7">
        <f t="shared" si="7"/>
        <v>0.11486409252480545</v>
      </c>
    </row>
    <row r="16" spans="1:20">
      <c r="A16" s="4" t="str">
        <f t="shared" si="5"/>
        <v>X2Pi-0.5-f-0-2</v>
      </c>
      <c r="B16" s="1" t="s">
        <v>0</v>
      </c>
      <c r="C16">
        <v>0</v>
      </c>
      <c r="D16">
        <v>0.5</v>
      </c>
      <c r="E16" s="2" t="s">
        <v>2</v>
      </c>
      <c r="F16">
        <v>2</v>
      </c>
      <c r="G16">
        <v>14.386342353</v>
      </c>
      <c r="H16">
        <v>5.0000000000000001E-3</v>
      </c>
      <c r="I16">
        <v>26</v>
      </c>
      <c r="J16">
        <f t="shared" si="0"/>
        <v>0.11061502799999978</v>
      </c>
      <c r="K16">
        <f t="shared" si="1"/>
        <v>0.5</v>
      </c>
      <c r="L16">
        <f t="shared" si="2"/>
        <v>-1</v>
      </c>
      <c r="M16">
        <f>C16+1+VLOOKUP(B16,states!A$2:C$10,3,FALSE)</f>
        <v>1</v>
      </c>
      <c r="N16">
        <f t="shared" si="6"/>
        <v>0.11061502799999978</v>
      </c>
      <c r="O16" s="2" t="str">
        <f>VLOOKUP(B16,states!A$2:C$10,2,FALSE)</f>
        <v>X</v>
      </c>
      <c r="P16">
        <f t="shared" si="3"/>
        <v>0</v>
      </c>
      <c r="Q16">
        <f>VLOOKUP(B16,states!A$2:D$10,4,FALSE)</f>
        <v>1</v>
      </c>
      <c r="R16">
        <v>0.5</v>
      </c>
      <c r="S16">
        <f t="shared" si="4"/>
        <v>1.5</v>
      </c>
      <c r="T16" s="7">
        <f t="shared" si="7"/>
        <v>5973.231445984582</v>
      </c>
    </row>
    <row r="17" spans="1:20">
      <c r="A17" s="4" t="str">
        <f t="shared" si="5"/>
        <v>X2Pi-0.5-f-1-2</v>
      </c>
      <c r="B17" s="1" t="s">
        <v>0</v>
      </c>
      <c r="C17">
        <v>1</v>
      </c>
      <c r="D17">
        <v>0.5</v>
      </c>
      <c r="E17" s="2" t="s">
        <v>2</v>
      </c>
      <c r="F17">
        <v>2</v>
      </c>
      <c r="G17">
        <v>2746.182651484</v>
      </c>
      <c r="H17">
        <v>5.0990200000000001E-3</v>
      </c>
      <c r="I17">
        <v>5</v>
      </c>
      <c r="J17">
        <f t="shared" si="0"/>
        <v>2731.906924159</v>
      </c>
      <c r="K17">
        <f t="shared" si="1"/>
        <v>0.5</v>
      </c>
      <c r="L17">
        <f t="shared" si="2"/>
        <v>-1</v>
      </c>
      <c r="M17">
        <f>C17+1+VLOOKUP(B17,states!A$2:C$10,3,FALSE)</f>
        <v>2</v>
      </c>
      <c r="N17">
        <f t="shared" si="6"/>
        <v>2731.906924159</v>
      </c>
      <c r="O17" s="2" t="str">
        <f>VLOOKUP(B17,states!A$2:C$10,2,FALSE)</f>
        <v>X</v>
      </c>
      <c r="P17">
        <f t="shared" si="3"/>
        <v>1</v>
      </c>
      <c r="Q17">
        <f>VLOOKUP(B17,states!A$2:D$10,4,FALSE)</f>
        <v>1</v>
      </c>
      <c r="R17">
        <v>0.5</v>
      </c>
      <c r="S17">
        <f t="shared" si="4"/>
        <v>1.5</v>
      </c>
      <c r="T17" s="7">
        <f t="shared" si="7"/>
        <v>11.263913016589806</v>
      </c>
    </row>
    <row r="18" spans="1:20">
      <c r="A18" s="4" t="str">
        <f t="shared" si="5"/>
        <v>X2Pi-e-0.5-f-1-1</v>
      </c>
      <c r="B18" s="1" t="s">
        <v>39</v>
      </c>
      <c r="C18">
        <v>1</v>
      </c>
      <c r="D18">
        <v>0.5</v>
      </c>
      <c r="E18" s="2" t="s">
        <v>2</v>
      </c>
      <c r="F18">
        <v>1</v>
      </c>
      <c r="G18">
        <v>2746.2037342180001</v>
      </c>
      <c r="H18">
        <v>7.0710679999999998E-3</v>
      </c>
      <c r="I18">
        <v>8</v>
      </c>
      <c r="J18">
        <f t="shared" si="0"/>
        <v>2731.9280068930002</v>
      </c>
      <c r="K18">
        <f t="shared" si="1"/>
        <v>0.5</v>
      </c>
      <c r="L18">
        <f t="shared" si="2"/>
        <v>-1</v>
      </c>
      <c r="M18">
        <f>C18+1+VLOOKUP(B18,states!A$2:C$10,3,FALSE)</f>
        <v>10002</v>
      </c>
      <c r="N18">
        <f t="shared" si="6"/>
        <v>2731.9280068930002</v>
      </c>
      <c r="O18" s="2" t="str">
        <f>VLOOKUP(B18,states!A$2:C$10,2,FALSE)</f>
        <v>R</v>
      </c>
      <c r="P18">
        <f t="shared" si="3"/>
        <v>1</v>
      </c>
      <c r="Q18">
        <f>VLOOKUP(B18,states!A$2:D$10,4,FALSE)</f>
        <v>1</v>
      </c>
      <c r="R18">
        <v>0.5</v>
      </c>
      <c r="S18">
        <f t="shared" si="4"/>
        <v>0.5</v>
      </c>
      <c r="T18" s="7">
        <f t="shared" si="7"/>
        <v>12.996037995924068</v>
      </c>
    </row>
    <row r="19" spans="1:20">
      <c r="A19" s="4" t="str">
        <f t="shared" si="5"/>
        <v>X2Pi-0.5-f-2-2</v>
      </c>
      <c r="B19" s="1" t="s">
        <v>0</v>
      </c>
      <c r="C19">
        <v>2</v>
      </c>
      <c r="D19">
        <v>0.5</v>
      </c>
      <c r="E19" s="2" t="s">
        <v>2</v>
      </c>
      <c r="F19">
        <v>2</v>
      </c>
      <c r="G19">
        <v>5351.9724311199998</v>
      </c>
      <c r="H19">
        <v>8.7177980000000006E-3</v>
      </c>
      <c r="I19">
        <v>4</v>
      </c>
      <c r="J19">
        <f t="shared" si="0"/>
        <v>5337.6967037949998</v>
      </c>
      <c r="K19">
        <f t="shared" si="1"/>
        <v>0.5</v>
      </c>
      <c r="L19">
        <f t="shared" si="2"/>
        <v>-1</v>
      </c>
      <c r="M19">
        <f>C19+1+VLOOKUP(B19,states!A$2:C$10,3,FALSE)</f>
        <v>3</v>
      </c>
      <c r="N19">
        <f t="shared" si="6"/>
        <v>5337.6967037949998</v>
      </c>
      <c r="O19" s="2" t="str">
        <f>VLOOKUP(B19,states!A$2:C$10,2,FALSE)</f>
        <v>X</v>
      </c>
      <c r="P19">
        <f t="shared" si="3"/>
        <v>2</v>
      </c>
      <c r="Q19">
        <f>VLOOKUP(B19,states!A$2:D$10,4,FALSE)</f>
        <v>1</v>
      </c>
      <c r="R19">
        <v>0.5</v>
      </c>
      <c r="S19">
        <f t="shared" si="4"/>
        <v>1.5</v>
      </c>
      <c r="T19" s="7">
        <f t="shared" si="7"/>
        <v>5.2705894538828959</v>
      </c>
    </row>
    <row r="20" spans="1:20">
      <c r="A20" s="4" t="str">
        <f t="shared" si="5"/>
        <v>X2Pi-e-0.5-f-2-1</v>
      </c>
      <c r="B20" s="1" t="s">
        <v>39</v>
      </c>
      <c r="C20">
        <v>2</v>
      </c>
      <c r="D20">
        <v>0.5</v>
      </c>
      <c r="E20" s="2" t="s">
        <v>2</v>
      </c>
      <c r="F20">
        <v>1</v>
      </c>
      <c r="G20">
        <v>5351.9806608839999</v>
      </c>
      <c r="H20">
        <v>7.141428E-3</v>
      </c>
      <c r="I20">
        <v>3</v>
      </c>
      <c r="J20">
        <f t="shared" si="0"/>
        <v>5337.704933559</v>
      </c>
      <c r="K20">
        <f t="shared" si="1"/>
        <v>0.5</v>
      </c>
      <c r="L20">
        <f t="shared" si="2"/>
        <v>-1</v>
      </c>
      <c r="M20">
        <f>C20+1+VLOOKUP(B20,states!A$2:C$10,3,FALSE)</f>
        <v>10003</v>
      </c>
      <c r="N20">
        <f t="shared" si="6"/>
        <v>5337.704933559</v>
      </c>
      <c r="O20" s="2" t="str">
        <f>VLOOKUP(B20,states!A$2:C$10,2,FALSE)</f>
        <v>R</v>
      </c>
      <c r="P20">
        <f t="shared" si="3"/>
        <v>2</v>
      </c>
      <c r="Q20">
        <f>VLOOKUP(B20,states!A$2:D$10,4,FALSE)</f>
        <v>1</v>
      </c>
      <c r="R20">
        <v>0.5</v>
      </c>
      <c r="S20">
        <f t="shared" si="4"/>
        <v>0.5</v>
      </c>
      <c r="T20" s="7">
        <f t="shared" si="7"/>
        <v>4.825498576742782</v>
      </c>
    </row>
    <row r="21" spans="1:20">
      <c r="A21" s="4" t="str">
        <f t="shared" si="5"/>
        <v>X2Pi-0.5-f-3-1</v>
      </c>
      <c r="B21" s="1" t="s">
        <v>0</v>
      </c>
      <c r="C21">
        <v>3</v>
      </c>
      <c r="D21">
        <v>0.5</v>
      </c>
      <c r="E21" s="2" t="s">
        <v>2</v>
      </c>
      <c r="F21">
        <v>1</v>
      </c>
      <c r="G21">
        <v>7833.1653199570001</v>
      </c>
      <c r="H21">
        <v>1.1224972E-2</v>
      </c>
      <c r="I21">
        <v>2</v>
      </c>
      <c r="J21">
        <f t="shared" si="0"/>
        <v>7818.8895926320001</v>
      </c>
      <c r="K21">
        <f t="shared" si="1"/>
        <v>0.5</v>
      </c>
      <c r="L21">
        <f t="shared" si="2"/>
        <v>-1</v>
      </c>
      <c r="M21">
        <f>C21+1+VLOOKUP(B21,states!A$2:C$10,3,FALSE)</f>
        <v>4</v>
      </c>
      <c r="N21">
        <f t="shared" si="6"/>
        <v>7818.8895926320001</v>
      </c>
      <c r="O21" s="2" t="str">
        <f>VLOOKUP(B21,states!A$2:C$10,2,FALSE)</f>
        <v>X</v>
      </c>
      <c r="P21">
        <f t="shared" si="3"/>
        <v>3</v>
      </c>
      <c r="Q21">
        <f>VLOOKUP(B21,states!A$2:D$10,4,FALSE)</f>
        <v>1</v>
      </c>
      <c r="R21">
        <v>0.5</v>
      </c>
      <c r="S21">
        <f t="shared" si="4"/>
        <v>0.5</v>
      </c>
      <c r="T21" s="7">
        <f t="shared" si="7"/>
        <v>2.0466836888270814</v>
      </c>
    </row>
    <row r="22" spans="1:20">
      <c r="A22" s="4" t="str">
        <f t="shared" si="5"/>
        <v>B2Sigma-0.5-f-0-2</v>
      </c>
      <c r="B22" s="1" t="s">
        <v>4</v>
      </c>
      <c r="C22">
        <v>0</v>
      </c>
      <c r="D22">
        <v>0.5</v>
      </c>
      <c r="E22" s="2" t="s">
        <v>2</v>
      </c>
      <c r="F22">
        <v>2</v>
      </c>
      <c r="G22">
        <v>25712.50549127</v>
      </c>
      <c r="H22">
        <v>7.0710679999999998E-3</v>
      </c>
      <c r="I22">
        <v>11</v>
      </c>
      <c r="J22">
        <f t="shared" si="0"/>
        <v>25698.229763945001</v>
      </c>
      <c r="K22">
        <f t="shared" si="1"/>
        <v>0.5</v>
      </c>
      <c r="L22">
        <f t="shared" si="2"/>
        <v>-1</v>
      </c>
      <c r="M22">
        <f>C22+1+VLOOKUP(B22,states!A$2:C$10,3,FALSE)</f>
        <v>51</v>
      </c>
      <c r="N22">
        <f t="shared" si="6"/>
        <v>25698.229763945001</v>
      </c>
      <c r="O22" s="2" t="str">
        <f>VLOOKUP(B22,states!A$2:C$10,2,FALSE)</f>
        <v>B</v>
      </c>
      <c r="P22">
        <f t="shared" si="3"/>
        <v>0</v>
      </c>
      <c r="Q22">
        <f>VLOOKUP(B22,states!A$2:D$10,4,FALSE)</f>
        <v>0</v>
      </c>
      <c r="R22">
        <v>0.5</v>
      </c>
      <c r="S22">
        <f t="shared" si="4"/>
        <v>0.5</v>
      </c>
      <c r="T22" s="7">
        <f t="shared" si="7"/>
        <v>1786.9552244395593</v>
      </c>
    </row>
    <row r="23" spans="1:20">
      <c r="A23" s="4" t="str">
        <f t="shared" si="5"/>
        <v>B2Sigma-0.5-f-1-1</v>
      </c>
      <c r="B23" s="1" t="s">
        <v>4</v>
      </c>
      <c r="C23">
        <v>1</v>
      </c>
      <c r="D23">
        <v>0.5</v>
      </c>
      <c r="E23" s="2" t="s">
        <v>2</v>
      </c>
      <c r="F23">
        <v>1</v>
      </c>
      <c r="G23">
        <v>27507.520262417002</v>
      </c>
      <c r="H23">
        <v>7.0710679999999998E-3</v>
      </c>
      <c r="I23">
        <v>10</v>
      </c>
      <c r="J23">
        <f t="shared" si="0"/>
        <v>27493.244535092002</v>
      </c>
      <c r="K23">
        <f t="shared" si="1"/>
        <v>0.5</v>
      </c>
      <c r="L23">
        <f t="shared" si="2"/>
        <v>-1</v>
      </c>
      <c r="M23">
        <f>C23+1+VLOOKUP(B23,states!A$2:C$10,3,FALSE)</f>
        <v>52</v>
      </c>
      <c r="N23">
        <f t="shared" si="6"/>
        <v>27493.244535092002</v>
      </c>
      <c r="O23" s="2" t="str">
        <f>VLOOKUP(B23,states!A$2:C$10,2,FALSE)</f>
        <v>B</v>
      </c>
      <c r="P23">
        <f t="shared" si="3"/>
        <v>1</v>
      </c>
      <c r="Q23">
        <f>VLOOKUP(B23,states!A$2:D$10,4,FALSE)</f>
        <v>0</v>
      </c>
      <c r="R23">
        <v>0.5</v>
      </c>
      <c r="S23">
        <f t="shared" si="4"/>
        <v>0.5</v>
      </c>
      <c r="T23" s="7">
        <f t="shared" si="7"/>
        <v>16.245047494905084</v>
      </c>
    </row>
    <row r="24" spans="1:20">
      <c r="A24" s="4" t="str">
        <f t="shared" si="5"/>
        <v>C2Sigma-0.5-f-0-2</v>
      </c>
      <c r="B24" s="1" t="s">
        <v>5</v>
      </c>
      <c r="C24">
        <v>0</v>
      </c>
      <c r="D24">
        <v>0.5</v>
      </c>
      <c r="E24" s="2" t="s">
        <v>2</v>
      </c>
      <c r="F24">
        <v>2</v>
      </c>
      <c r="G24">
        <v>31820.105319040998</v>
      </c>
      <c r="H24">
        <v>5.3851649999999999E-3</v>
      </c>
      <c r="I24">
        <v>4</v>
      </c>
      <c r="J24">
        <f t="shared" si="0"/>
        <v>31805.829591715999</v>
      </c>
      <c r="K24">
        <f t="shared" si="1"/>
        <v>0.5</v>
      </c>
      <c r="L24">
        <f t="shared" si="2"/>
        <v>-1</v>
      </c>
      <c r="M24">
        <f>C24+1+VLOOKUP(B24,states!A$2:C$10,3,FALSE)</f>
        <v>101</v>
      </c>
      <c r="N24">
        <f t="shared" si="6"/>
        <v>31805.829591715999</v>
      </c>
      <c r="O24" s="2" t="str">
        <f>VLOOKUP(B24,states!A$2:C$10,2,FALSE)</f>
        <v>C</v>
      </c>
      <c r="P24">
        <f t="shared" si="3"/>
        <v>0</v>
      </c>
      <c r="Q24">
        <f>VLOOKUP(B24,states!A$2:D$10,4,FALSE)</f>
        <v>0</v>
      </c>
      <c r="R24">
        <v>0.5</v>
      </c>
      <c r="S24">
        <f t="shared" si="4"/>
        <v>0.5</v>
      </c>
      <c r="T24" s="7">
        <f t="shared" si="7"/>
        <v>853.23168742055998</v>
      </c>
    </row>
    <row r="25" spans="1:20">
      <c r="A25" s="4" t="str">
        <f t="shared" si="5"/>
        <v>C2Sigma-0.5-f-1-2</v>
      </c>
      <c r="B25" s="1" t="s">
        <v>5</v>
      </c>
      <c r="C25">
        <v>1</v>
      </c>
      <c r="D25">
        <v>0.5</v>
      </c>
      <c r="E25" s="2" t="s">
        <v>2</v>
      </c>
      <c r="F25">
        <v>2</v>
      </c>
      <c r="G25">
        <v>34430.191618864003</v>
      </c>
      <c r="H25">
        <v>5.0259326999999999E-2</v>
      </c>
      <c r="I25">
        <v>2</v>
      </c>
      <c r="J25">
        <f t="shared" si="0"/>
        <v>34415.915891539</v>
      </c>
      <c r="K25">
        <f t="shared" si="1"/>
        <v>0.5</v>
      </c>
      <c r="L25">
        <f t="shared" si="2"/>
        <v>-1</v>
      </c>
      <c r="M25">
        <f>C25+1+VLOOKUP(B25,states!A$2:C$10,3,FALSE)</f>
        <v>102</v>
      </c>
      <c r="N25">
        <f t="shared" si="6"/>
        <v>34415.915891539</v>
      </c>
      <c r="O25" s="2" t="str">
        <f>VLOOKUP(B25,states!A$2:C$10,2,FALSE)</f>
        <v>C</v>
      </c>
      <c r="P25">
        <f t="shared" si="3"/>
        <v>1</v>
      </c>
      <c r="Q25">
        <f>VLOOKUP(B25,states!A$2:D$10,4,FALSE)</f>
        <v>0</v>
      </c>
      <c r="R25">
        <v>0.5</v>
      </c>
      <c r="S25">
        <f t="shared" si="4"/>
        <v>0.5</v>
      </c>
      <c r="T25" s="7">
        <f t="shared" si="7"/>
        <v>0.45710853032195797</v>
      </c>
    </row>
    <row r="26" spans="1:20">
      <c r="A26" s="4" t="str">
        <f t="shared" si="5"/>
        <v>C2Sigma-0.5-f-2-2</v>
      </c>
      <c r="B26" s="1" t="s">
        <v>5</v>
      </c>
      <c r="C26">
        <v>2</v>
      </c>
      <c r="D26">
        <v>0.5</v>
      </c>
      <c r="E26" s="2" t="s">
        <v>2</v>
      </c>
      <c r="F26">
        <v>2</v>
      </c>
      <c r="G26">
        <v>36797.975441355004</v>
      </c>
      <c r="H26">
        <v>8.1403857999999996E-2</v>
      </c>
      <c r="I26">
        <v>2</v>
      </c>
      <c r="J26">
        <f t="shared" si="0"/>
        <v>36783.699714030001</v>
      </c>
      <c r="K26">
        <f t="shared" si="1"/>
        <v>0.5</v>
      </c>
      <c r="L26">
        <f t="shared" si="2"/>
        <v>-1</v>
      </c>
      <c r="M26">
        <f>C26+1+VLOOKUP(B26,states!A$2:C$10,3,FALSE)</f>
        <v>103</v>
      </c>
      <c r="N26">
        <f t="shared" si="6"/>
        <v>36783.699714030001</v>
      </c>
      <c r="O26" s="2" t="str">
        <f>VLOOKUP(B26,states!A$2:C$10,2,FALSE)</f>
        <v>C</v>
      </c>
      <c r="P26">
        <f t="shared" si="3"/>
        <v>2</v>
      </c>
      <c r="Q26">
        <f>VLOOKUP(B26,states!A$2:D$10,4,FALSE)</f>
        <v>0</v>
      </c>
      <c r="R26">
        <v>0.5</v>
      </c>
      <c r="S26">
        <f t="shared" si="4"/>
        <v>0.5</v>
      </c>
      <c r="T26" s="7">
        <f t="shared" si="7"/>
        <v>0.28222209197923642</v>
      </c>
    </row>
    <row r="27" spans="1:20">
      <c r="A27" s="4" t="str">
        <f t="shared" si="5"/>
        <v>D2Pi-0.5-f-0-2</v>
      </c>
      <c r="B27" s="1" t="s">
        <v>6</v>
      </c>
      <c r="C27">
        <v>0</v>
      </c>
      <c r="D27">
        <v>0.5</v>
      </c>
      <c r="E27" s="2" t="s">
        <v>2</v>
      </c>
      <c r="F27">
        <v>2</v>
      </c>
      <c r="G27">
        <v>59022.859785751003</v>
      </c>
      <c r="H27">
        <v>0.22965443599999999</v>
      </c>
      <c r="I27">
        <v>1</v>
      </c>
      <c r="J27">
        <f t="shared" si="0"/>
        <v>59008.584058426</v>
      </c>
      <c r="K27">
        <f t="shared" si="1"/>
        <v>0.5</v>
      </c>
      <c r="L27">
        <f t="shared" si="2"/>
        <v>-1</v>
      </c>
      <c r="M27">
        <f>C27+1+VLOOKUP(B27,states!A$2:C$10,3,FALSE)</f>
        <v>151</v>
      </c>
      <c r="N27">
        <f t="shared" si="6"/>
        <v>59008.584058426</v>
      </c>
      <c r="O27" s="2" t="str">
        <f>VLOOKUP(B27,states!A$2:C$10,2,FALSE)</f>
        <v>D</v>
      </c>
      <c r="P27">
        <f t="shared" si="3"/>
        <v>0</v>
      </c>
      <c r="Q27">
        <f>VLOOKUP(B27,states!A$2:D$10,4,FALSE)</f>
        <v>1</v>
      </c>
      <c r="R27">
        <v>0.5</v>
      </c>
      <c r="S27">
        <f t="shared" si="4"/>
        <v>1.5</v>
      </c>
      <c r="T27" s="7">
        <f t="shared" si="7"/>
        <v>5.0018557229046303</v>
      </c>
    </row>
    <row r="28" spans="1:20">
      <c r="A28" s="4" t="str">
        <f t="shared" si="5"/>
        <v>D2Pi-0.5-f-2-1</v>
      </c>
      <c r="B28" s="1" t="s">
        <v>6</v>
      </c>
      <c r="C28">
        <v>2</v>
      </c>
      <c r="D28">
        <v>0.5</v>
      </c>
      <c r="E28" s="2" t="s">
        <v>2</v>
      </c>
      <c r="F28">
        <v>1</v>
      </c>
      <c r="G28">
        <v>64202</v>
      </c>
      <c r="H28">
        <v>0.1</v>
      </c>
      <c r="I28">
        <v>1</v>
      </c>
      <c r="J28">
        <f t="shared" si="0"/>
        <v>64187.724272674997</v>
      </c>
      <c r="K28">
        <f t="shared" si="1"/>
        <v>0.5</v>
      </c>
      <c r="L28">
        <f t="shared" si="2"/>
        <v>-1</v>
      </c>
      <c r="M28">
        <f>C28+1+VLOOKUP(B28,states!A$2:C$10,3,FALSE)</f>
        <v>153</v>
      </c>
      <c r="N28">
        <f t="shared" si="6"/>
        <v>64187.724272674997</v>
      </c>
      <c r="O28" s="2" t="str">
        <f>VLOOKUP(B28,states!A$2:C$10,2,FALSE)</f>
        <v>D</v>
      </c>
      <c r="P28">
        <f t="shared" si="3"/>
        <v>2</v>
      </c>
      <c r="Q28">
        <f>VLOOKUP(B28,states!A$2:D$10,4,FALSE)</f>
        <v>1</v>
      </c>
      <c r="R28">
        <v>0.5</v>
      </c>
      <c r="S28">
        <f t="shared" si="4"/>
        <v>0.5</v>
      </c>
      <c r="T28" s="7">
        <f t="shared" si="7"/>
        <v>0.11486983549970349</v>
      </c>
    </row>
    <row r="29" spans="1:20">
      <c r="A29" s="4" t="str">
        <f t="shared" si="5"/>
        <v>D2Pi-0.5-f-2-2</v>
      </c>
      <c r="B29" s="1" t="s">
        <v>6</v>
      </c>
      <c r="C29">
        <v>2</v>
      </c>
      <c r="D29">
        <v>0.5</v>
      </c>
      <c r="E29" s="2" t="s">
        <v>2</v>
      </c>
      <c r="F29">
        <v>2</v>
      </c>
      <c r="G29">
        <v>64253.959785751002</v>
      </c>
      <c r="H29">
        <v>0.10012492200000001</v>
      </c>
      <c r="I29">
        <v>1</v>
      </c>
      <c r="J29">
        <f t="shared" si="0"/>
        <v>64239.684058425999</v>
      </c>
      <c r="K29">
        <f t="shared" si="1"/>
        <v>0.5</v>
      </c>
      <c r="L29">
        <f t="shared" si="2"/>
        <v>-1</v>
      </c>
      <c r="M29">
        <f>C29+1+VLOOKUP(B29,states!A$2:C$10,3,FALSE)</f>
        <v>153</v>
      </c>
      <c r="N29">
        <f t="shared" si="6"/>
        <v>64239.684058425999</v>
      </c>
      <c r="O29" s="2" t="str">
        <f>VLOOKUP(B29,states!A$2:C$10,2,FALSE)</f>
        <v>D</v>
      </c>
      <c r="P29">
        <f t="shared" si="3"/>
        <v>2</v>
      </c>
      <c r="Q29">
        <f>VLOOKUP(B29,states!A$2:D$10,4,FALSE)</f>
        <v>1</v>
      </c>
      <c r="R29">
        <v>0.5</v>
      </c>
      <c r="S29">
        <f t="shared" si="4"/>
        <v>1.5</v>
      </c>
      <c r="T29" s="7">
        <f t="shared" si="7"/>
        <v>0.11472651684033622</v>
      </c>
    </row>
    <row r="30" spans="1:20">
      <c r="A30" s="4" t="str">
        <f t="shared" si="5"/>
        <v>E2Sigma-0.5-f-2-2</v>
      </c>
      <c r="B30" s="1" t="s">
        <v>7</v>
      </c>
      <c r="C30">
        <v>2</v>
      </c>
      <c r="D30">
        <v>0.5</v>
      </c>
      <c r="E30" s="2" t="s">
        <v>2</v>
      </c>
      <c r="F30">
        <v>2</v>
      </c>
      <c r="G30">
        <v>68816.323292781002</v>
      </c>
      <c r="H30">
        <v>0.50002499899999997</v>
      </c>
      <c r="I30">
        <v>2</v>
      </c>
      <c r="J30">
        <f t="shared" si="0"/>
        <v>68802.047565456</v>
      </c>
      <c r="K30">
        <f t="shared" si="1"/>
        <v>0.5</v>
      </c>
      <c r="L30">
        <f t="shared" si="2"/>
        <v>-1</v>
      </c>
      <c r="M30">
        <f>C30+1+VLOOKUP(B30,states!A$2:C$10,3,FALSE)</f>
        <v>203</v>
      </c>
      <c r="N30">
        <f t="shared" si="6"/>
        <v>68802.047565456</v>
      </c>
      <c r="O30" s="2" t="str">
        <f>VLOOKUP(B30,states!A$2:C$10,2,FALSE)</f>
        <v>E</v>
      </c>
      <c r="P30">
        <f t="shared" si="3"/>
        <v>2</v>
      </c>
      <c r="Q30">
        <f>VLOOKUP(B30,states!A$2:D$10,4,FALSE)</f>
        <v>0</v>
      </c>
      <c r="R30">
        <v>0.5</v>
      </c>
      <c r="S30">
        <f t="shared" si="4"/>
        <v>0.5</v>
      </c>
      <c r="T30" s="7">
        <f t="shared" si="7"/>
        <v>4.5945637009922179E-2</v>
      </c>
    </row>
    <row r="31" spans="1:20">
      <c r="A31" s="4" t="str">
        <f t="shared" si="5"/>
        <v>X2Pi-1.5-f-0-1</v>
      </c>
      <c r="B31" s="1" t="s">
        <v>0</v>
      </c>
      <c r="C31">
        <v>0</v>
      </c>
      <c r="D31">
        <v>1.5</v>
      </c>
      <c r="E31" s="2" t="s">
        <v>2</v>
      </c>
      <c r="F31">
        <v>1</v>
      </c>
      <c r="G31">
        <v>32.156844462000002</v>
      </c>
      <c r="H31">
        <v>5.0000000000000001E-3</v>
      </c>
      <c r="I31">
        <v>39</v>
      </c>
      <c r="J31">
        <f t="shared" si="0"/>
        <v>17.881117137000004</v>
      </c>
      <c r="K31">
        <f t="shared" si="1"/>
        <v>1.5</v>
      </c>
      <c r="L31">
        <f t="shared" si="2"/>
        <v>1</v>
      </c>
      <c r="M31">
        <f>C31+1+VLOOKUP(B31,states!A$2:C$10,3,FALSE)</f>
        <v>1</v>
      </c>
      <c r="N31">
        <f t="shared" si="6"/>
        <v>17.881117137000004</v>
      </c>
      <c r="O31" s="2" t="str">
        <f>VLOOKUP(B31,states!A$2:C$10,2,FALSE)</f>
        <v>X</v>
      </c>
      <c r="P31">
        <f t="shared" si="3"/>
        <v>0</v>
      </c>
      <c r="Q31">
        <f>VLOOKUP(B31,states!A$2:D$10,4,FALSE)</f>
        <v>1</v>
      </c>
      <c r="R31">
        <v>0.5</v>
      </c>
      <c r="S31">
        <f t="shared" si="4"/>
        <v>0.5</v>
      </c>
      <c r="T31" s="7">
        <f t="shared" si="7"/>
        <v>7192.4417095574772</v>
      </c>
    </row>
    <row r="32" spans="1:20">
      <c r="A32" s="4" t="str">
        <f t="shared" si="5"/>
        <v>X2Pi-1.5-f-0-2</v>
      </c>
      <c r="B32" s="1" t="s">
        <v>0</v>
      </c>
      <c r="C32">
        <v>0</v>
      </c>
      <c r="D32">
        <v>1.5</v>
      </c>
      <c r="E32" s="2" t="s">
        <v>2</v>
      </c>
      <c r="F32">
        <v>2</v>
      </c>
      <c r="G32">
        <v>81.459785750999998</v>
      </c>
      <c r="H32">
        <v>5.0000000000000001E-3</v>
      </c>
      <c r="I32">
        <v>37</v>
      </c>
      <c r="J32">
        <f t="shared" si="0"/>
        <v>67.184058425999993</v>
      </c>
      <c r="K32">
        <f t="shared" si="1"/>
        <v>1.5</v>
      </c>
      <c r="L32">
        <f t="shared" si="2"/>
        <v>1</v>
      </c>
      <c r="M32">
        <f>C32+1+VLOOKUP(B32,states!A$2:C$10,3,FALSE)</f>
        <v>1</v>
      </c>
      <c r="N32">
        <f t="shared" si="6"/>
        <v>67.184058425999993</v>
      </c>
      <c r="O32" s="2" t="str">
        <f>VLOOKUP(B32,states!A$2:C$10,2,FALSE)</f>
        <v>X</v>
      </c>
      <c r="P32">
        <f t="shared" si="3"/>
        <v>0</v>
      </c>
      <c r="Q32">
        <f>VLOOKUP(B32,states!A$2:D$10,4,FALSE)</f>
        <v>1</v>
      </c>
      <c r="R32">
        <v>0.5</v>
      </c>
      <c r="S32">
        <f t="shared" si="4"/>
        <v>1.5</v>
      </c>
      <c r="T32" s="7">
        <f t="shared" si="7"/>
        <v>6823.598544964786</v>
      </c>
    </row>
    <row r="33" spans="1:20">
      <c r="A33" s="4" t="str">
        <f t="shared" si="5"/>
        <v>X2Pi-1.5-f-1-1</v>
      </c>
      <c r="B33" s="1" t="s">
        <v>0</v>
      </c>
      <c r="C33">
        <v>1</v>
      </c>
      <c r="D33">
        <v>1.5</v>
      </c>
      <c r="E33" s="2" t="s">
        <v>2</v>
      </c>
      <c r="F33">
        <v>1</v>
      </c>
      <c r="G33">
        <v>2763.9285408659998</v>
      </c>
      <c r="H33">
        <v>5.0990200000000001E-3</v>
      </c>
      <c r="I33">
        <v>22</v>
      </c>
      <c r="J33">
        <f t="shared" si="0"/>
        <v>2749.6528135409999</v>
      </c>
      <c r="K33">
        <f t="shared" si="1"/>
        <v>1.5</v>
      </c>
      <c r="L33">
        <f t="shared" si="2"/>
        <v>1</v>
      </c>
      <c r="M33">
        <f>C33+1+VLOOKUP(B33,states!A$2:C$10,3,FALSE)</f>
        <v>2</v>
      </c>
      <c r="N33">
        <f t="shared" si="6"/>
        <v>2749.6528135409999</v>
      </c>
      <c r="O33" s="2" t="str">
        <f>VLOOKUP(B33,states!A$2:C$10,2,FALSE)</f>
        <v>X</v>
      </c>
      <c r="P33">
        <f t="shared" si="3"/>
        <v>1</v>
      </c>
      <c r="Q33">
        <f>VLOOKUP(B33,states!A$2:D$10,4,FALSE)</f>
        <v>1</v>
      </c>
      <c r="R33">
        <v>0.5</v>
      </c>
      <c r="S33">
        <f t="shared" si="4"/>
        <v>0.5</v>
      </c>
      <c r="T33" s="7">
        <f t="shared" si="7"/>
        <v>39.784848956462241</v>
      </c>
    </row>
    <row r="34" spans="1:20">
      <c r="A34" s="4" t="str">
        <f t="shared" si="5"/>
        <v>X2Pi-1.5-f-1-2</v>
      </c>
      <c r="B34" s="1" t="s">
        <v>0</v>
      </c>
      <c r="C34">
        <v>1</v>
      </c>
      <c r="D34">
        <v>1.5</v>
      </c>
      <c r="E34" s="2" t="s">
        <v>2</v>
      </c>
      <c r="F34">
        <v>2</v>
      </c>
      <c r="G34">
        <v>2811.3943247460002</v>
      </c>
      <c r="H34">
        <v>5.0990200000000001E-3</v>
      </c>
      <c r="I34">
        <v>29</v>
      </c>
      <c r="J34">
        <f t="shared" si="0"/>
        <v>2797.1185974210002</v>
      </c>
      <c r="K34">
        <f t="shared" si="1"/>
        <v>1.5</v>
      </c>
      <c r="L34">
        <f t="shared" si="2"/>
        <v>1</v>
      </c>
      <c r="M34">
        <f>C34+1+VLOOKUP(B34,states!A$2:C$10,3,FALSE)</f>
        <v>2</v>
      </c>
      <c r="N34">
        <f t="shared" si="6"/>
        <v>2797.1185974210002</v>
      </c>
      <c r="O34" s="2" t="str">
        <f>VLOOKUP(B34,states!A$2:C$10,2,FALSE)</f>
        <v>X</v>
      </c>
      <c r="P34">
        <f t="shared" si="3"/>
        <v>1</v>
      </c>
      <c r="Q34">
        <f>VLOOKUP(B34,states!A$2:D$10,4,FALSE)</f>
        <v>1</v>
      </c>
      <c r="R34">
        <v>0.5</v>
      </c>
      <c r="S34">
        <f t="shared" si="4"/>
        <v>1.5</v>
      </c>
      <c r="T34" s="7">
        <f t="shared" si="7"/>
        <v>52.443664533518408</v>
      </c>
    </row>
    <row r="35" spans="1:20">
      <c r="A35" s="4" t="str">
        <f t="shared" si="5"/>
        <v>X2Pi-1.5-f-2-1</v>
      </c>
      <c r="B35" s="1" t="s">
        <v>0</v>
      </c>
      <c r="C35">
        <v>2</v>
      </c>
      <c r="D35">
        <v>1.5</v>
      </c>
      <c r="E35" s="2" t="s">
        <v>2</v>
      </c>
      <c r="F35">
        <v>1</v>
      </c>
      <c r="G35">
        <v>5369.6446618210002</v>
      </c>
      <c r="H35">
        <v>7.141428E-3</v>
      </c>
      <c r="I35">
        <v>16</v>
      </c>
      <c r="J35">
        <f t="shared" si="0"/>
        <v>5355.3689344960003</v>
      </c>
      <c r="K35">
        <f t="shared" si="1"/>
        <v>1.5</v>
      </c>
      <c r="L35">
        <f t="shared" si="2"/>
        <v>1</v>
      </c>
      <c r="M35">
        <f>C35+1+VLOOKUP(B35,states!A$2:C$10,3,FALSE)</f>
        <v>3</v>
      </c>
      <c r="N35">
        <f t="shared" si="6"/>
        <v>5355.3689344960003</v>
      </c>
      <c r="O35" s="2" t="str">
        <f>VLOOKUP(B35,states!A$2:C$10,2,FALSE)</f>
        <v>X</v>
      </c>
      <c r="P35">
        <f t="shared" si="3"/>
        <v>2</v>
      </c>
      <c r="Q35">
        <f>VLOOKUP(B35,states!A$2:D$10,4,FALSE)</f>
        <v>1</v>
      </c>
      <c r="R35">
        <v>0.5</v>
      </c>
      <c r="S35">
        <f t="shared" si="4"/>
        <v>0.5</v>
      </c>
      <c r="T35" s="7">
        <f t="shared" si="7"/>
        <v>20.659350740086779</v>
      </c>
    </row>
    <row r="36" spans="1:20">
      <c r="A36" s="4" t="str">
        <f t="shared" si="5"/>
        <v>X2Pi-1.5-f-2-2</v>
      </c>
      <c r="B36" s="1" t="s">
        <v>0</v>
      </c>
      <c r="C36">
        <v>2</v>
      </c>
      <c r="D36">
        <v>1.5</v>
      </c>
      <c r="E36" s="2" t="s">
        <v>2</v>
      </c>
      <c r="F36">
        <v>2</v>
      </c>
      <c r="G36">
        <v>5415.3208885929998</v>
      </c>
      <c r="H36">
        <v>7.141428E-3</v>
      </c>
      <c r="I36">
        <v>21</v>
      </c>
      <c r="J36">
        <f t="shared" si="0"/>
        <v>5401.0451612679999</v>
      </c>
      <c r="K36">
        <f t="shared" si="1"/>
        <v>1.5</v>
      </c>
      <c r="L36">
        <f t="shared" si="2"/>
        <v>1</v>
      </c>
      <c r="M36">
        <f>C36+1+VLOOKUP(B36,states!A$2:C$10,3,FALSE)</f>
        <v>3</v>
      </c>
      <c r="N36">
        <f t="shared" si="6"/>
        <v>5401.0451612679999</v>
      </c>
      <c r="O36" s="2" t="str">
        <f>VLOOKUP(B36,states!A$2:C$10,2,FALSE)</f>
        <v>X</v>
      </c>
      <c r="P36">
        <f t="shared" si="3"/>
        <v>2</v>
      </c>
      <c r="Q36">
        <f>VLOOKUP(B36,states!A$2:D$10,4,FALSE)</f>
        <v>1</v>
      </c>
      <c r="R36">
        <v>0.5</v>
      </c>
      <c r="S36">
        <f t="shared" si="4"/>
        <v>1.5</v>
      </c>
      <c r="T36" s="7">
        <f t="shared" si="7"/>
        <v>27.115397846363898</v>
      </c>
    </row>
    <row r="37" spans="1:20">
      <c r="A37" s="4" t="str">
        <f t="shared" si="5"/>
        <v>X2Pi-1.5-f-3-1</v>
      </c>
      <c r="B37" s="1" t="s">
        <v>0</v>
      </c>
      <c r="C37">
        <v>3</v>
      </c>
      <c r="D37">
        <v>1.5</v>
      </c>
      <c r="E37" s="2" t="s">
        <v>2</v>
      </c>
      <c r="F37">
        <v>1</v>
      </c>
      <c r="G37">
        <v>7850.7383423470001</v>
      </c>
      <c r="H37">
        <v>1.1224972E-2</v>
      </c>
      <c r="I37">
        <v>9</v>
      </c>
      <c r="J37">
        <f t="shared" si="0"/>
        <v>7836.4626150220001</v>
      </c>
      <c r="K37">
        <f t="shared" si="1"/>
        <v>1.5</v>
      </c>
      <c r="L37">
        <f t="shared" si="2"/>
        <v>1</v>
      </c>
      <c r="M37">
        <f>C37+1+VLOOKUP(B37,states!A$2:C$10,3,FALSE)</f>
        <v>4</v>
      </c>
      <c r="N37">
        <f t="shared" si="6"/>
        <v>7836.4626150220001</v>
      </c>
      <c r="O37" s="2" t="str">
        <f>VLOOKUP(B37,states!A$2:C$10,2,FALSE)</f>
        <v>X</v>
      </c>
      <c r="P37">
        <f t="shared" si="3"/>
        <v>3</v>
      </c>
      <c r="Q37">
        <f>VLOOKUP(B37,states!A$2:D$10,4,FALSE)</f>
        <v>1</v>
      </c>
      <c r="R37">
        <v>0.5</v>
      </c>
      <c r="S37">
        <f t="shared" si="4"/>
        <v>0.5</v>
      </c>
      <c r="T37" s="7">
        <f t="shared" si="7"/>
        <v>7.3933112735920856</v>
      </c>
    </row>
    <row r="38" spans="1:20">
      <c r="A38" s="4" t="str">
        <f t="shared" si="5"/>
        <v>X2Pi-1.5-f-3-2</v>
      </c>
      <c r="B38" s="1" t="s">
        <v>0</v>
      </c>
      <c r="C38">
        <v>3</v>
      </c>
      <c r="D38">
        <v>1.5</v>
      </c>
      <c r="E38" s="2" t="s">
        <v>2</v>
      </c>
      <c r="F38">
        <v>2</v>
      </c>
      <c r="G38">
        <v>7894.6786115280001</v>
      </c>
      <c r="H38">
        <v>8.7177980000000006E-3</v>
      </c>
      <c r="I38">
        <v>6</v>
      </c>
      <c r="J38">
        <f t="shared" si="0"/>
        <v>7880.4028842030002</v>
      </c>
      <c r="K38">
        <f t="shared" si="1"/>
        <v>1.5</v>
      </c>
      <c r="L38">
        <f t="shared" si="2"/>
        <v>1</v>
      </c>
      <c r="M38">
        <f>C38+1+VLOOKUP(B38,states!A$2:C$10,3,FALSE)</f>
        <v>4</v>
      </c>
      <c r="N38">
        <f t="shared" si="6"/>
        <v>7880.4028842030002</v>
      </c>
      <c r="O38" s="2" t="str">
        <f>VLOOKUP(B38,states!A$2:C$10,2,FALSE)</f>
        <v>X</v>
      </c>
      <c r="P38">
        <f t="shared" si="3"/>
        <v>3</v>
      </c>
      <c r="Q38">
        <f>VLOOKUP(B38,states!A$2:D$10,4,FALSE)</f>
        <v>1</v>
      </c>
      <c r="R38">
        <v>0.5</v>
      </c>
      <c r="S38">
        <f t="shared" si="4"/>
        <v>1.5</v>
      </c>
      <c r="T38" s="7">
        <f t="shared" si="7"/>
        <v>6.3463818144104351</v>
      </c>
    </row>
    <row r="39" spans="1:20">
      <c r="A39" s="4" t="str">
        <f t="shared" si="5"/>
        <v>X2Pi-1.5-f-4-1</v>
      </c>
      <c r="B39" s="1" t="s">
        <v>0</v>
      </c>
      <c r="C39">
        <v>4</v>
      </c>
      <c r="D39">
        <v>1.5</v>
      </c>
      <c r="E39" s="2" t="s">
        <v>2</v>
      </c>
      <c r="F39">
        <v>1</v>
      </c>
      <c r="G39">
        <v>10208.273807621999</v>
      </c>
      <c r="H39">
        <v>2.1817423999999998E-2</v>
      </c>
      <c r="I39">
        <v>2</v>
      </c>
      <c r="J39">
        <f t="shared" si="0"/>
        <v>10193.998080296999</v>
      </c>
      <c r="K39">
        <f t="shared" si="1"/>
        <v>1.5</v>
      </c>
      <c r="L39">
        <f t="shared" si="2"/>
        <v>1</v>
      </c>
      <c r="M39">
        <f>C39+1+VLOOKUP(B39,states!A$2:C$10,3,FALSE)</f>
        <v>5</v>
      </c>
      <c r="N39">
        <f t="shared" si="6"/>
        <v>10193.998080296999</v>
      </c>
      <c r="O39" s="2" t="str">
        <f>VLOOKUP(B39,states!A$2:C$10,2,FALSE)</f>
        <v>X</v>
      </c>
      <c r="P39">
        <f t="shared" si="3"/>
        <v>4</v>
      </c>
      <c r="Q39">
        <f>VLOOKUP(B39,states!A$2:D$10,4,FALSE)</f>
        <v>1</v>
      </c>
      <c r="R39">
        <v>0.5</v>
      </c>
      <c r="S39">
        <f t="shared" si="4"/>
        <v>0.5</v>
      </c>
      <c r="T39" s="7">
        <f t="shared" si="7"/>
        <v>0.84529494543602202</v>
      </c>
    </row>
    <row r="40" spans="1:20">
      <c r="A40" s="4" t="str">
        <f t="shared" si="5"/>
        <v>X2Pi-1.5-f-4-2</v>
      </c>
      <c r="B40" s="1" t="s">
        <v>0</v>
      </c>
      <c r="C40">
        <v>4</v>
      </c>
      <c r="D40">
        <v>1.5</v>
      </c>
      <c r="E40" s="2" t="s">
        <v>2</v>
      </c>
      <c r="F40">
        <v>2</v>
      </c>
      <c r="G40">
        <v>10250.527434371001</v>
      </c>
      <c r="H40">
        <v>1.0049875999999999E-2</v>
      </c>
      <c r="I40">
        <v>3</v>
      </c>
      <c r="J40">
        <f t="shared" si="0"/>
        <v>10236.251707046</v>
      </c>
      <c r="K40">
        <f t="shared" si="1"/>
        <v>1.5</v>
      </c>
      <c r="L40">
        <f t="shared" si="2"/>
        <v>1</v>
      </c>
      <c r="M40">
        <f>C40+1+VLOOKUP(B40,states!A$2:C$10,3,FALSE)</f>
        <v>5</v>
      </c>
      <c r="N40">
        <f t="shared" si="6"/>
        <v>10236.251707046</v>
      </c>
      <c r="O40" s="2" t="str">
        <f>VLOOKUP(B40,states!A$2:C$10,2,FALSE)</f>
        <v>X</v>
      </c>
      <c r="P40">
        <f t="shared" si="3"/>
        <v>4</v>
      </c>
      <c r="Q40">
        <f>VLOOKUP(B40,states!A$2:D$10,4,FALSE)</f>
        <v>1</v>
      </c>
      <c r="R40">
        <v>0.5</v>
      </c>
      <c r="S40">
        <f t="shared" si="4"/>
        <v>1.5</v>
      </c>
      <c r="T40" s="7">
        <f t="shared" si="7"/>
        <v>2.7525948921610413</v>
      </c>
    </row>
    <row r="41" spans="1:20">
      <c r="A41" s="4" t="str">
        <f t="shared" si="5"/>
        <v>A2Delta-1.5-f-0-2</v>
      </c>
      <c r="B41" s="1" t="s">
        <v>3</v>
      </c>
      <c r="C41">
        <v>0</v>
      </c>
      <c r="D41">
        <v>1.5</v>
      </c>
      <c r="E41" s="2" t="s">
        <v>2</v>
      </c>
      <c r="F41">
        <v>2</v>
      </c>
      <c r="G41">
        <v>23261.913037069</v>
      </c>
      <c r="H41">
        <v>5.0990200000000001E-3</v>
      </c>
      <c r="I41">
        <v>26</v>
      </c>
      <c r="J41">
        <f t="shared" si="0"/>
        <v>23247.637309744001</v>
      </c>
      <c r="K41">
        <f t="shared" si="1"/>
        <v>1.5</v>
      </c>
      <c r="L41">
        <f t="shared" si="2"/>
        <v>1</v>
      </c>
      <c r="M41">
        <f>C41+1+VLOOKUP(B41,states!A$2:C$10,3,FALSE)</f>
        <v>251</v>
      </c>
      <c r="N41">
        <f t="shared" si="6"/>
        <v>23247.637309744001</v>
      </c>
      <c r="O41" s="2" t="str">
        <f>VLOOKUP(B41,states!A$2:C$10,2,FALSE)</f>
        <v>A</v>
      </c>
      <c r="P41">
        <f t="shared" si="3"/>
        <v>0</v>
      </c>
      <c r="Q41">
        <f>VLOOKUP(B41,states!A$2:D$10,4,FALSE)</f>
        <v>2</v>
      </c>
      <c r="R41">
        <v>0.5</v>
      </c>
      <c r="S41">
        <f t="shared" si="4"/>
        <v>1.5</v>
      </c>
      <c r="T41" s="7">
        <f t="shared" si="7"/>
        <v>4701.8457857637204</v>
      </c>
    </row>
    <row r="42" spans="1:20">
      <c r="A42" s="4" t="str">
        <f t="shared" si="5"/>
        <v>B2Sigma-1.5-f-0-1</v>
      </c>
      <c r="B42" s="1" t="s">
        <v>4</v>
      </c>
      <c r="C42">
        <v>0</v>
      </c>
      <c r="D42">
        <v>1.5</v>
      </c>
      <c r="E42" s="2" t="s">
        <v>2</v>
      </c>
      <c r="F42">
        <v>1</v>
      </c>
      <c r="G42">
        <v>25737.764718825001</v>
      </c>
      <c r="H42">
        <v>7.0710679999999998E-3</v>
      </c>
      <c r="I42">
        <v>13</v>
      </c>
      <c r="J42">
        <f t="shared" si="0"/>
        <v>25723.488991500002</v>
      </c>
      <c r="K42">
        <f t="shared" si="1"/>
        <v>1.5</v>
      </c>
      <c r="L42">
        <f t="shared" si="2"/>
        <v>1</v>
      </c>
      <c r="M42">
        <f>C42+1+VLOOKUP(B42,states!A$2:C$10,3,FALSE)</f>
        <v>51</v>
      </c>
      <c r="N42">
        <f t="shared" si="6"/>
        <v>25723.488991500002</v>
      </c>
      <c r="O42" s="2" t="str">
        <f>VLOOKUP(B42,states!A$2:C$10,2,FALSE)</f>
        <v>B</v>
      </c>
      <c r="P42">
        <f t="shared" si="3"/>
        <v>0</v>
      </c>
      <c r="Q42">
        <f>VLOOKUP(B42,states!A$2:D$10,4,FALSE)</f>
        <v>0</v>
      </c>
      <c r="R42">
        <v>0.5</v>
      </c>
      <c r="S42">
        <f t="shared" si="4"/>
        <v>0.5</v>
      </c>
      <c r="T42" s="7">
        <f t="shared" si="7"/>
        <v>1695.2747236008001</v>
      </c>
    </row>
    <row r="43" spans="1:20">
      <c r="A43" s="4" t="str">
        <f t="shared" si="5"/>
        <v>A2Delta-1.5-f-1-2</v>
      </c>
      <c r="B43" s="1" t="s">
        <v>3</v>
      </c>
      <c r="C43">
        <v>1</v>
      </c>
      <c r="D43">
        <v>1.5</v>
      </c>
      <c r="E43" s="2" t="s">
        <v>2</v>
      </c>
      <c r="F43">
        <v>2</v>
      </c>
      <c r="G43">
        <v>25998.163683948002</v>
      </c>
      <c r="H43">
        <v>7.141428E-3</v>
      </c>
      <c r="I43">
        <v>13</v>
      </c>
      <c r="J43">
        <f t="shared" si="0"/>
        <v>25983.887956623003</v>
      </c>
      <c r="K43">
        <f t="shared" si="1"/>
        <v>1.5</v>
      </c>
      <c r="L43">
        <f t="shared" si="2"/>
        <v>1</v>
      </c>
      <c r="M43">
        <f>C43+1+VLOOKUP(B43,states!A$2:C$10,3,FALSE)</f>
        <v>252</v>
      </c>
      <c r="N43">
        <f t="shared" si="6"/>
        <v>25983.887956623003</v>
      </c>
      <c r="O43" s="2" t="str">
        <f>VLOOKUP(B43,states!A$2:C$10,2,FALSE)</f>
        <v>A</v>
      </c>
      <c r="P43">
        <f t="shared" si="3"/>
        <v>1</v>
      </c>
      <c r="Q43">
        <f>VLOOKUP(B43,states!A$2:D$10,4,FALSE)</f>
        <v>2</v>
      </c>
      <c r="R43">
        <v>0.5</v>
      </c>
      <c r="S43">
        <f t="shared" si="4"/>
        <v>1.5</v>
      </c>
      <c r="T43" s="7">
        <f t="shared" si="7"/>
        <v>16.785722476320508</v>
      </c>
    </row>
    <row r="44" spans="1:20">
      <c r="A44" s="4" t="str">
        <f t="shared" si="5"/>
        <v>B2Sigma-1.5-f-1-1</v>
      </c>
      <c r="B44" s="1" t="s">
        <v>4</v>
      </c>
      <c r="C44">
        <v>1</v>
      </c>
      <c r="D44">
        <v>1.5</v>
      </c>
      <c r="E44" s="2" t="s">
        <v>2</v>
      </c>
      <c r="F44">
        <v>1</v>
      </c>
      <c r="G44">
        <v>27529.812182793001</v>
      </c>
      <c r="H44">
        <v>7.9343710000000008E-3</v>
      </c>
      <c r="I44">
        <v>12</v>
      </c>
      <c r="J44">
        <f t="shared" si="0"/>
        <v>27515.536455468002</v>
      </c>
      <c r="K44">
        <f t="shared" si="1"/>
        <v>1.5</v>
      </c>
      <c r="L44">
        <f t="shared" si="2"/>
        <v>1</v>
      </c>
      <c r="M44">
        <f>C44+1+VLOOKUP(B44,states!A$2:C$10,3,FALSE)</f>
        <v>52</v>
      </c>
      <c r="N44">
        <f t="shared" si="6"/>
        <v>27515.536455468002</v>
      </c>
      <c r="O44" s="2" t="str">
        <f>VLOOKUP(B44,states!A$2:C$10,2,FALSE)</f>
        <v>B</v>
      </c>
      <c r="P44">
        <f t="shared" si="3"/>
        <v>1</v>
      </c>
      <c r="Q44">
        <f>VLOOKUP(B44,states!A$2:D$10,4,FALSE)</f>
        <v>0</v>
      </c>
      <c r="R44">
        <v>0.5</v>
      </c>
      <c r="S44">
        <f t="shared" si="4"/>
        <v>0.5</v>
      </c>
      <c r="T44" s="7">
        <f t="shared" si="7"/>
        <v>13.946026645062013</v>
      </c>
    </row>
    <row r="45" spans="1:20">
      <c r="A45" s="4" t="str">
        <f t="shared" si="5"/>
        <v>A2Delta-1.5-f-2-2</v>
      </c>
      <c r="B45" s="1" t="s">
        <v>3</v>
      </c>
      <c r="C45">
        <v>2</v>
      </c>
      <c r="D45">
        <v>1.5</v>
      </c>
      <c r="E45" s="2" t="s">
        <v>2</v>
      </c>
      <c r="F45">
        <v>2</v>
      </c>
      <c r="G45">
        <v>28540.771051989999</v>
      </c>
      <c r="H45">
        <v>1.3326905E-2</v>
      </c>
      <c r="I45">
        <v>11</v>
      </c>
      <c r="J45">
        <f t="shared" si="0"/>
        <v>28526.495324665</v>
      </c>
      <c r="K45">
        <f t="shared" si="1"/>
        <v>1.5</v>
      </c>
      <c r="L45">
        <f t="shared" si="2"/>
        <v>1</v>
      </c>
      <c r="M45">
        <f>C45+1+VLOOKUP(B45,states!A$2:C$10,3,FALSE)</f>
        <v>253</v>
      </c>
      <c r="N45">
        <f t="shared" si="6"/>
        <v>28526.495324665</v>
      </c>
      <c r="O45" s="2" t="str">
        <f>VLOOKUP(B45,states!A$2:C$10,2,FALSE)</f>
        <v>A</v>
      </c>
      <c r="P45">
        <f t="shared" si="3"/>
        <v>2</v>
      </c>
      <c r="Q45">
        <f>VLOOKUP(B45,states!A$2:D$10,4,FALSE)</f>
        <v>2</v>
      </c>
      <c r="R45">
        <v>0.5</v>
      </c>
      <c r="S45">
        <f t="shared" si="4"/>
        <v>1.5</v>
      </c>
      <c r="T45" s="7">
        <f t="shared" si="7"/>
        <v>7.6110597519071428</v>
      </c>
    </row>
    <row r="46" spans="1:20">
      <c r="A46" s="4" t="str">
        <f t="shared" si="5"/>
        <v>A2Delta-1.5-f-3-2</v>
      </c>
      <c r="B46" s="1" t="s">
        <v>3</v>
      </c>
      <c r="C46">
        <v>3</v>
      </c>
      <c r="D46">
        <v>1.5</v>
      </c>
      <c r="E46" s="2" t="s">
        <v>2</v>
      </c>
      <c r="F46">
        <v>2</v>
      </c>
      <c r="G46">
        <v>30869.284505543001</v>
      </c>
      <c r="H46">
        <v>1.2288205999999999E-2</v>
      </c>
      <c r="I46">
        <v>3</v>
      </c>
      <c r="J46">
        <f t="shared" si="0"/>
        <v>30855.008778218002</v>
      </c>
      <c r="K46">
        <f t="shared" si="1"/>
        <v>1.5</v>
      </c>
      <c r="L46">
        <f t="shared" si="2"/>
        <v>1</v>
      </c>
      <c r="M46">
        <f>C46+1+VLOOKUP(B46,states!A$2:C$10,3,FALSE)</f>
        <v>254</v>
      </c>
      <c r="N46">
        <f t="shared" si="6"/>
        <v>30855.008778218002</v>
      </c>
      <c r="O46" s="2" t="str">
        <f>VLOOKUP(B46,states!A$2:C$10,2,FALSE)</f>
        <v>A</v>
      </c>
      <c r="P46">
        <f t="shared" si="3"/>
        <v>3</v>
      </c>
      <c r="Q46">
        <f>VLOOKUP(B46,states!A$2:D$10,4,FALSE)</f>
        <v>2</v>
      </c>
      <c r="R46">
        <v>0.5</v>
      </c>
      <c r="S46">
        <f t="shared" si="4"/>
        <v>1.5</v>
      </c>
      <c r="T46" s="7">
        <f t="shared" si="7"/>
        <v>2.2512022783839911</v>
      </c>
    </row>
    <row r="47" spans="1:20">
      <c r="A47" s="4" t="str">
        <f t="shared" si="5"/>
        <v>C2Sigma-1.5-f-0-2</v>
      </c>
      <c r="B47" s="1" t="s">
        <v>5</v>
      </c>
      <c r="C47">
        <v>0</v>
      </c>
      <c r="D47">
        <v>1.5</v>
      </c>
      <c r="E47" s="2" t="s">
        <v>2</v>
      </c>
      <c r="F47">
        <v>2</v>
      </c>
      <c r="G47">
        <v>31877.060803624001</v>
      </c>
      <c r="H47">
        <v>5.3851649999999999E-3</v>
      </c>
      <c r="I47">
        <v>6</v>
      </c>
      <c r="J47">
        <f t="shared" si="0"/>
        <v>31862.785076299002</v>
      </c>
      <c r="K47">
        <f t="shared" si="1"/>
        <v>1.5</v>
      </c>
      <c r="L47">
        <f t="shared" si="2"/>
        <v>1</v>
      </c>
      <c r="M47">
        <f>C47+1+VLOOKUP(B47,states!A$2:C$10,3,FALSE)</f>
        <v>101</v>
      </c>
      <c r="N47">
        <f t="shared" si="6"/>
        <v>31862.785076299002</v>
      </c>
      <c r="O47" s="2" t="str">
        <f>VLOOKUP(B47,states!A$2:C$10,2,FALSE)</f>
        <v>C</v>
      </c>
      <c r="P47">
        <f t="shared" si="3"/>
        <v>0</v>
      </c>
      <c r="Q47">
        <f>VLOOKUP(B47,states!A$2:D$10,4,FALSE)</f>
        <v>0</v>
      </c>
      <c r="R47">
        <v>0.5</v>
      </c>
      <c r="S47">
        <f t="shared" si="4"/>
        <v>0.5</v>
      </c>
      <c r="T47" s="7">
        <f t="shared" si="7"/>
        <v>1027.3868059549461</v>
      </c>
    </row>
    <row r="48" spans="1:20">
      <c r="A48" s="4" t="str">
        <f t="shared" si="5"/>
        <v>C2Sigma-1.5-f-1-2</v>
      </c>
      <c r="B48" s="1" t="s">
        <v>5</v>
      </c>
      <c r="C48">
        <v>1</v>
      </c>
      <c r="D48">
        <v>1.5</v>
      </c>
      <c r="E48" s="2" t="s">
        <v>2</v>
      </c>
      <c r="F48">
        <v>2</v>
      </c>
      <c r="G48">
        <v>34484.185089469</v>
      </c>
      <c r="H48">
        <v>5.0259326999999999E-2</v>
      </c>
      <c r="I48">
        <v>4</v>
      </c>
      <c r="J48">
        <f t="shared" si="0"/>
        <v>34469.909362143997</v>
      </c>
      <c r="K48">
        <f t="shared" si="1"/>
        <v>1.5</v>
      </c>
      <c r="L48">
        <f t="shared" si="2"/>
        <v>1</v>
      </c>
      <c r="M48">
        <f>C48+1+VLOOKUP(B48,states!A$2:C$10,3,FALSE)</f>
        <v>102</v>
      </c>
      <c r="N48">
        <f t="shared" si="6"/>
        <v>34469.909362143997</v>
      </c>
      <c r="O48" s="2" t="str">
        <f>VLOOKUP(B48,states!A$2:C$10,2,FALSE)</f>
        <v>C</v>
      </c>
      <c r="P48">
        <f t="shared" si="3"/>
        <v>1</v>
      </c>
      <c r="Q48">
        <f>VLOOKUP(B48,states!A$2:D$10,4,FALSE)</f>
        <v>0</v>
      </c>
      <c r="R48">
        <v>0.5</v>
      </c>
      <c r="S48">
        <f t="shared" si="4"/>
        <v>0.5</v>
      </c>
      <c r="T48" s="7">
        <f t="shared" si="7"/>
        <v>0.73388003104914468</v>
      </c>
    </row>
    <row r="49" spans="1:20">
      <c r="A49" s="4" t="str">
        <f t="shared" si="5"/>
        <v>C2Sigma-1.5-f-2-2</v>
      </c>
      <c r="B49" s="1" t="s">
        <v>5</v>
      </c>
      <c r="C49">
        <v>2</v>
      </c>
      <c r="D49">
        <v>1.5</v>
      </c>
      <c r="E49" s="2" t="s">
        <v>2</v>
      </c>
      <c r="F49">
        <v>2</v>
      </c>
      <c r="G49">
        <v>36848.411822381</v>
      </c>
      <c r="H49">
        <v>6.4287885000000003E-2</v>
      </c>
      <c r="I49">
        <v>4</v>
      </c>
      <c r="J49">
        <f t="shared" si="0"/>
        <v>36834.136095055997</v>
      </c>
      <c r="K49">
        <f t="shared" si="1"/>
        <v>1.5</v>
      </c>
      <c r="L49">
        <f t="shared" si="2"/>
        <v>1</v>
      </c>
      <c r="M49">
        <f>C49+1+VLOOKUP(B49,states!A$2:C$10,3,FALSE)</f>
        <v>103</v>
      </c>
      <c r="N49">
        <f t="shared" si="6"/>
        <v>36834.136095055997</v>
      </c>
      <c r="O49" s="2" t="str">
        <f>VLOOKUP(B49,states!A$2:C$10,2,FALSE)</f>
        <v>C</v>
      </c>
      <c r="P49">
        <f t="shared" si="3"/>
        <v>2</v>
      </c>
      <c r="Q49">
        <f>VLOOKUP(B49,states!A$2:D$10,4,FALSE)</f>
        <v>0</v>
      </c>
      <c r="R49">
        <v>0.5</v>
      </c>
      <c r="S49">
        <f t="shared" si="4"/>
        <v>0.5</v>
      </c>
      <c r="T49" s="7">
        <f t="shared" si="7"/>
        <v>0.57373666063627871</v>
      </c>
    </row>
    <row r="50" spans="1:20">
      <c r="A50" s="4" t="str">
        <f t="shared" si="5"/>
        <v>D2Pi-1.5-f-0-1</v>
      </c>
      <c r="B50" s="1" t="s">
        <v>6</v>
      </c>
      <c r="C50">
        <v>0</v>
      </c>
      <c r="D50">
        <v>1.5</v>
      </c>
      <c r="E50" s="2" t="s">
        <v>2</v>
      </c>
      <c r="F50">
        <v>1</v>
      </c>
      <c r="G50">
        <v>58999.800890926999</v>
      </c>
      <c r="H50">
        <v>0.13019604400000001</v>
      </c>
      <c r="I50">
        <v>5</v>
      </c>
      <c r="J50">
        <f t="shared" si="0"/>
        <v>58985.525163601997</v>
      </c>
      <c r="K50">
        <f t="shared" si="1"/>
        <v>1.5</v>
      </c>
      <c r="L50">
        <f t="shared" si="2"/>
        <v>1</v>
      </c>
      <c r="M50">
        <f>C50+1+VLOOKUP(B50,states!A$2:C$10,3,FALSE)</f>
        <v>151</v>
      </c>
      <c r="N50">
        <f t="shared" si="6"/>
        <v>58985.525163601997</v>
      </c>
      <c r="O50" s="2" t="str">
        <f>VLOOKUP(B50,states!A$2:C$10,2,FALSE)</f>
        <v>D</v>
      </c>
      <c r="P50">
        <f t="shared" si="3"/>
        <v>0</v>
      </c>
      <c r="Q50">
        <f>VLOOKUP(B50,states!A$2:D$10,4,FALSE)</f>
        <v>1</v>
      </c>
      <c r="R50">
        <v>0.5</v>
      </c>
      <c r="S50">
        <f t="shared" si="4"/>
        <v>0.5</v>
      </c>
      <c r="T50" s="7">
        <f t="shared" si="7"/>
        <v>35.412286086116715</v>
      </c>
    </row>
    <row r="51" spans="1:20">
      <c r="A51" s="4" t="str">
        <f t="shared" si="5"/>
        <v>D2Pi-1.5-f-0-2</v>
      </c>
      <c r="B51" s="1" t="s">
        <v>6</v>
      </c>
      <c r="C51">
        <v>0</v>
      </c>
      <c r="D51">
        <v>1.5</v>
      </c>
      <c r="E51" s="2" t="s">
        <v>2</v>
      </c>
      <c r="F51">
        <v>2</v>
      </c>
      <c r="G51">
        <v>59072.824587538002</v>
      </c>
      <c r="H51">
        <v>0.45772731</v>
      </c>
      <c r="I51">
        <v>4</v>
      </c>
      <c r="J51">
        <f t="shared" si="0"/>
        <v>59058.548860212999</v>
      </c>
      <c r="K51">
        <f t="shared" si="1"/>
        <v>1.5</v>
      </c>
      <c r="L51">
        <f t="shared" si="2"/>
        <v>1</v>
      </c>
      <c r="M51">
        <f>C51+1+VLOOKUP(B51,states!A$2:C$10,3,FALSE)</f>
        <v>151</v>
      </c>
      <c r="N51">
        <f t="shared" si="6"/>
        <v>59058.548860212999</v>
      </c>
      <c r="O51" s="2" t="str">
        <f>VLOOKUP(B51,states!A$2:C$10,2,FALSE)</f>
        <v>D</v>
      </c>
      <c r="P51">
        <f t="shared" si="3"/>
        <v>0</v>
      </c>
      <c r="Q51">
        <f>VLOOKUP(B51,states!A$2:D$10,4,FALSE)</f>
        <v>1</v>
      </c>
      <c r="R51">
        <v>0.5</v>
      </c>
      <c r="S51">
        <f t="shared" si="4"/>
        <v>1.5</v>
      </c>
      <c r="T51" s="7">
        <f t="shared" si="7"/>
        <v>8.058141966506021</v>
      </c>
    </row>
    <row r="52" spans="1:20">
      <c r="A52" s="4" t="str">
        <f t="shared" si="5"/>
        <v>D2Pi-1.5-f-2-2</v>
      </c>
      <c r="B52" s="1" t="s">
        <v>6</v>
      </c>
      <c r="C52">
        <v>2</v>
      </c>
      <c r="D52">
        <v>1.5</v>
      </c>
      <c r="E52" s="2" t="s">
        <v>2</v>
      </c>
      <c r="F52">
        <v>2</v>
      </c>
      <c r="G52">
        <v>64301.339257820997</v>
      </c>
      <c r="H52">
        <v>0.74341681400000004</v>
      </c>
      <c r="I52">
        <v>2</v>
      </c>
      <c r="J52">
        <f t="shared" si="0"/>
        <v>64287.063530495994</v>
      </c>
      <c r="K52">
        <f t="shared" si="1"/>
        <v>1.5</v>
      </c>
      <c r="L52">
        <f t="shared" si="2"/>
        <v>1</v>
      </c>
      <c r="M52">
        <f>C52+1+VLOOKUP(B52,states!A$2:C$10,3,FALSE)</f>
        <v>153</v>
      </c>
      <c r="N52">
        <f t="shared" si="6"/>
        <v>64287.063530495994</v>
      </c>
      <c r="O52" s="2" t="str">
        <f>VLOOKUP(B52,states!A$2:C$10,2,FALSE)</f>
        <v>D</v>
      </c>
      <c r="P52">
        <f t="shared" si="3"/>
        <v>2</v>
      </c>
      <c r="Q52">
        <f>VLOOKUP(B52,states!A$2:D$10,4,FALSE)</f>
        <v>1</v>
      </c>
      <c r="R52">
        <v>0.5</v>
      </c>
      <c r="S52">
        <f t="shared" si="4"/>
        <v>1.5</v>
      </c>
      <c r="T52" s="7">
        <f t="shared" si="7"/>
        <v>2.4807292332285822E-2</v>
      </c>
    </row>
    <row r="53" spans="1:20">
      <c r="A53" s="4" t="str">
        <f t="shared" si="5"/>
        <v>E2Sigma-1.5-f-2-2</v>
      </c>
      <c r="B53" s="1" t="s">
        <v>7</v>
      </c>
      <c r="C53">
        <v>2</v>
      </c>
      <c r="D53">
        <v>1.5</v>
      </c>
      <c r="E53" s="2" t="s">
        <v>2</v>
      </c>
      <c r="F53">
        <v>2</v>
      </c>
      <c r="G53">
        <v>68865.767161341995</v>
      </c>
      <c r="H53">
        <v>1.0000125</v>
      </c>
      <c r="I53">
        <v>4</v>
      </c>
      <c r="J53">
        <f t="shared" si="0"/>
        <v>68851.491434016993</v>
      </c>
      <c r="K53">
        <f t="shared" si="1"/>
        <v>1.5</v>
      </c>
      <c r="L53">
        <f t="shared" si="2"/>
        <v>1</v>
      </c>
      <c r="M53">
        <f>C53+1+VLOOKUP(B53,states!A$2:C$10,3,FALSE)</f>
        <v>203</v>
      </c>
      <c r="N53">
        <f t="shared" si="6"/>
        <v>68851.491434016993</v>
      </c>
      <c r="O53" s="2" t="str">
        <f>VLOOKUP(B53,states!A$2:C$10,2,FALSE)</f>
        <v>E</v>
      </c>
      <c r="P53">
        <f t="shared" si="3"/>
        <v>2</v>
      </c>
      <c r="Q53">
        <f>VLOOKUP(B53,states!A$2:D$10,4,FALSE)</f>
        <v>0</v>
      </c>
      <c r="R53">
        <v>0.5</v>
      </c>
      <c r="S53">
        <f t="shared" si="4"/>
        <v>0.5</v>
      </c>
      <c r="T53" s="7">
        <f t="shared" si="7"/>
        <v>3.6883855411076479E-2</v>
      </c>
    </row>
    <row r="54" spans="1:20">
      <c r="A54" s="4" t="str">
        <f t="shared" si="5"/>
        <v>X2Pi-1.5-e-0-1</v>
      </c>
      <c r="B54" s="1" t="s">
        <v>0</v>
      </c>
      <c r="C54">
        <v>0</v>
      </c>
      <c r="D54">
        <v>1.5</v>
      </c>
      <c r="E54" s="2" t="s">
        <v>1</v>
      </c>
      <c r="F54">
        <v>1</v>
      </c>
      <c r="G54">
        <v>32.180635354000003</v>
      </c>
      <c r="H54">
        <v>5.0000000000000001E-3</v>
      </c>
      <c r="I54">
        <v>28</v>
      </c>
      <c r="J54">
        <f t="shared" si="0"/>
        <v>17.904908029000005</v>
      </c>
      <c r="K54">
        <f t="shared" si="1"/>
        <v>1.5</v>
      </c>
      <c r="L54">
        <f t="shared" si="2"/>
        <v>-1</v>
      </c>
      <c r="M54">
        <f>C54+1+VLOOKUP(B54,states!A$2:C$10,3,FALSE)</f>
        <v>1</v>
      </c>
      <c r="N54">
        <f t="shared" si="6"/>
        <v>17.904908029000005</v>
      </c>
      <c r="O54" s="2" t="str">
        <f>VLOOKUP(B54,states!A$2:C$10,2,FALSE)</f>
        <v>X</v>
      </c>
      <c r="P54">
        <f t="shared" si="3"/>
        <v>0</v>
      </c>
      <c r="Q54">
        <f>VLOOKUP(B54,states!A$2:D$10,4,FALSE)</f>
        <v>1</v>
      </c>
      <c r="R54">
        <v>0.5</v>
      </c>
      <c r="S54">
        <f t="shared" si="4"/>
        <v>0.5</v>
      </c>
      <c r="T54" s="7">
        <f t="shared" si="7"/>
        <v>5163.804304297676</v>
      </c>
    </row>
    <row r="55" spans="1:20">
      <c r="A55" s="4" t="str">
        <f t="shared" si="5"/>
        <v>X2Pi-1.5-e-0-2</v>
      </c>
      <c r="B55" s="1" t="s">
        <v>0</v>
      </c>
      <c r="C55">
        <v>0</v>
      </c>
      <c r="D55">
        <v>1.5</v>
      </c>
      <c r="E55" s="2" t="s">
        <v>1</v>
      </c>
      <c r="F55">
        <v>2</v>
      </c>
      <c r="G55">
        <v>81.215056079999997</v>
      </c>
      <c r="H55">
        <v>5.0000000000000001E-3</v>
      </c>
      <c r="I55">
        <v>45</v>
      </c>
      <c r="J55">
        <f t="shared" si="0"/>
        <v>66.939328754999991</v>
      </c>
      <c r="K55">
        <f t="shared" si="1"/>
        <v>1.5</v>
      </c>
      <c r="L55">
        <f t="shared" si="2"/>
        <v>-1</v>
      </c>
      <c r="M55">
        <f>C55+1+VLOOKUP(B55,states!A$2:C$10,3,FALSE)</f>
        <v>1</v>
      </c>
      <c r="N55">
        <f t="shared" si="6"/>
        <v>66.939328754999991</v>
      </c>
      <c r="O55" s="2" t="str">
        <f>VLOOKUP(B55,states!A$2:C$10,2,FALSE)</f>
        <v>X</v>
      </c>
      <c r="P55">
        <f t="shared" si="3"/>
        <v>0</v>
      </c>
      <c r="Q55">
        <f>VLOOKUP(B55,states!A$2:D$10,4,FALSE)</f>
        <v>1</v>
      </c>
      <c r="R55">
        <v>0.5</v>
      </c>
      <c r="S55">
        <f t="shared" si="4"/>
        <v>1.5</v>
      </c>
      <c r="T55" s="7">
        <f t="shared" si="7"/>
        <v>8298.9712033355499</v>
      </c>
    </row>
    <row r="56" spans="1:20">
      <c r="A56" s="4" t="str">
        <f t="shared" si="5"/>
        <v>X2Pi-1.5-e-1-1</v>
      </c>
      <c r="B56" s="1" t="s">
        <v>0</v>
      </c>
      <c r="C56">
        <v>1</v>
      </c>
      <c r="D56">
        <v>1.5</v>
      </c>
      <c r="E56" s="2" t="s">
        <v>1</v>
      </c>
      <c r="F56">
        <v>1</v>
      </c>
      <c r="G56">
        <v>2763.9482544379998</v>
      </c>
      <c r="H56">
        <v>5.0990200000000001E-3</v>
      </c>
      <c r="I56">
        <v>22</v>
      </c>
      <c r="J56">
        <f t="shared" si="0"/>
        <v>2749.6725271129999</v>
      </c>
      <c r="K56">
        <f t="shared" si="1"/>
        <v>1.5</v>
      </c>
      <c r="L56">
        <f t="shared" si="2"/>
        <v>-1</v>
      </c>
      <c r="M56">
        <f>C56+1+VLOOKUP(B56,states!A$2:C$10,3,FALSE)</f>
        <v>2</v>
      </c>
      <c r="N56">
        <f t="shared" si="6"/>
        <v>2749.6725271129999</v>
      </c>
      <c r="O56" s="2" t="str">
        <f>VLOOKUP(B56,states!A$2:C$10,2,FALSE)</f>
        <v>X</v>
      </c>
      <c r="P56">
        <f t="shared" si="3"/>
        <v>1</v>
      </c>
      <c r="Q56">
        <f>VLOOKUP(B56,states!A$2:D$10,4,FALSE)</f>
        <v>1</v>
      </c>
      <c r="R56">
        <v>0.5</v>
      </c>
      <c r="S56">
        <f t="shared" si="4"/>
        <v>0.5</v>
      </c>
      <c r="T56" s="7">
        <f t="shared" si="7"/>
        <v>39.784848956462241</v>
      </c>
    </row>
    <row r="57" spans="1:20">
      <c r="A57" s="4" t="str">
        <f t="shared" si="5"/>
        <v>X2Pi-1.5-e-1-2</v>
      </c>
      <c r="B57" s="1" t="s">
        <v>0</v>
      </c>
      <c r="C57">
        <v>1</v>
      </c>
      <c r="D57">
        <v>1.5</v>
      </c>
      <c r="E57" s="2" t="s">
        <v>1</v>
      </c>
      <c r="F57">
        <v>2</v>
      </c>
      <c r="G57">
        <v>2811.1614701950002</v>
      </c>
      <c r="H57">
        <v>5.0990200000000001E-3</v>
      </c>
      <c r="I57">
        <v>26</v>
      </c>
      <c r="J57">
        <f t="shared" si="0"/>
        <v>2796.8857428700003</v>
      </c>
      <c r="K57">
        <f t="shared" si="1"/>
        <v>1.5</v>
      </c>
      <c r="L57">
        <f t="shared" si="2"/>
        <v>-1</v>
      </c>
      <c r="M57">
        <f>C57+1+VLOOKUP(B57,states!A$2:C$10,3,FALSE)</f>
        <v>2</v>
      </c>
      <c r="N57">
        <f t="shared" si="6"/>
        <v>2796.8857428700003</v>
      </c>
      <c r="O57" s="2" t="str">
        <f>VLOOKUP(B57,states!A$2:C$10,2,FALSE)</f>
        <v>X</v>
      </c>
      <c r="P57">
        <f t="shared" si="3"/>
        <v>1</v>
      </c>
      <c r="Q57">
        <f>VLOOKUP(B57,states!A$2:D$10,4,FALSE)</f>
        <v>1</v>
      </c>
      <c r="R57">
        <v>0.5</v>
      </c>
      <c r="S57">
        <f t="shared" si="4"/>
        <v>1.5</v>
      </c>
      <c r="T57" s="7">
        <f t="shared" si="7"/>
        <v>47.018457857637202</v>
      </c>
    </row>
    <row r="58" spans="1:20">
      <c r="A58" s="4" t="str">
        <f t="shared" si="5"/>
        <v>X2Pi-1.5-e-2-1</v>
      </c>
      <c r="B58" s="1" t="s">
        <v>0</v>
      </c>
      <c r="C58">
        <v>2</v>
      </c>
      <c r="D58">
        <v>1.5</v>
      </c>
      <c r="E58" s="2" t="s">
        <v>1</v>
      </c>
      <c r="F58">
        <v>1</v>
      </c>
      <c r="G58">
        <v>5369.6550523530004</v>
      </c>
      <c r="H58">
        <v>7.141428E-3</v>
      </c>
      <c r="I58">
        <v>17</v>
      </c>
      <c r="J58">
        <f t="shared" si="0"/>
        <v>5355.3793250280005</v>
      </c>
      <c r="K58">
        <f t="shared" si="1"/>
        <v>1.5</v>
      </c>
      <c r="L58">
        <f t="shared" si="2"/>
        <v>-1</v>
      </c>
      <c r="M58">
        <f>C58+1+VLOOKUP(B58,states!A$2:C$10,3,FALSE)</f>
        <v>3</v>
      </c>
      <c r="N58">
        <f t="shared" si="6"/>
        <v>5355.3793250280005</v>
      </c>
      <c r="O58" s="2" t="str">
        <f>VLOOKUP(B58,states!A$2:C$10,2,FALSE)</f>
        <v>X</v>
      </c>
      <c r="P58">
        <f t="shared" si="3"/>
        <v>2</v>
      </c>
      <c r="Q58">
        <f>VLOOKUP(B58,states!A$2:D$10,4,FALSE)</f>
        <v>1</v>
      </c>
      <c r="R58">
        <v>0.5</v>
      </c>
      <c r="S58">
        <f t="shared" si="4"/>
        <v>0.5</v>
      </c>
      <c r="T58" s="7">
        <f t="shared" si="7"/>
        <v>21.950560161342207</v>
      </c>
    </row>
    <row r="59" spans="1:20">
      <c r="A59" s="4" t="str">
        <f t="shared" si="5"/>
        <v>X2Pi-1.5-e-2-2</v>
      </c>
      <c r="B59" s="1" t="s">
        <v>0</v>
      </c>
      <c r="C59">
        <v>2</v>
      </c>
      <c r="D59">
        <v>1.5</v>
      </c>
      <c r="E59" s="2" t="s">
        <v>1</v>
      </c>
      <c r="F59">
        <v>2</v>
      </c>
      <c r="G59">
        <v>5415.1015710390002</v>
      </c>
      <c r="H59">
        <v>7.141428E-3</v>
      </c>
      <c r="I59">
        <v>19</v>
      </c>
      <c r="J59">
        <f t="shared" si="0"/>
        <v>5400.8258437140003</v>
      </c>
      <c r="K59">
        <f t="shared" si="1"/>
        <v>1.5</v>
      </c>
      <c r="L59">
        <f t="shared" si="2"/>
        <v>-1</v>
      </c>
      <c r="M59">
        <f>C59+1+VLOOKUP(B59,states!A$2:C$10,3,FALSE)</f>
        <v>3</v>
      </c>
      <c r="N59">
        <f t="shared" si="6"/>
        <v>5400.8258437140003</v>
      </c>
      <c r="O59" s="2" t="str">
        <f>VLOOKUP(B59,states!A$2:C$10,2,FALSE)</f>
        <v>X</v>
      </c>
      <c r="P59">
        <f t="shared" si="3"/>
        <v>2</v>
      </c>
      <c r="Q59">
        <f>VLOOKUP(B59,states!A$2:D$10,4,FALSE)</f>
        <v>1</v>
      </c>
      <c r="R59">
        <v>0.5</v>
      </c>
      <c r="S59">
        <f t="shared" si="4"/>
        <v>1.5</v>
      </c>
      <c r="T59" s="7">
        <f t="shared" si="7"/>
        <v>24.53297900385305</v>
      </c>
    </row>
    <row r="60" spans="1:20">
      <c r="A60" s="4" t="str">
        <f t="shared" si="5"/>
        <v>X2Pi-1.5-e-3-1</v>
      </c>
      <c r="B60" s="1" t="s">
        <v>0</v>
      </c>
      <c r="C60">
        <v>3</v>
      </c>
      <c r="D60">
        <v>1.5</v>
      </c>
      <c r="E60" s="2" t="s">
        <v>1</v>
      </c>
      <c r="F60">
        <v>1</v>
      </c>
      <c r="G60">
        <v>7850.7428093600001</v>
      </c>
      <c r="H60">
        <v>1.3082752E-2</v>
      </c>
      <c r="I60">
        <v>9</v>
      </c>
      <c r="J60">
        <f t="shared" si="0"/>
        <v>7836.4670820350002</v>
      </c>
      <c r="K60">
        <f t="shared" si="1"/>
        <v>1.5</v>
      </c>
      <c r="L60">
        <f t="shared" si="2"/>
        <v>-1</v>
      </c>
      <c r="M60">
        <f>C60+1+VLOOKUP(B60,states!A$2:C$10,3,FALSE)</f>
        <v>4</v>
      </c>
      <c r="N60">
        <f t="shared" si="6"/>
        <v>7836.4670820350002</v>
      </c>
      <c r="O60" s="2" t="str">
        <f>VLOOKUP(B60,states!A$2:C$10,2,FALSE)</f>
        <v>X</v>
      </c>
      <c r="P60">
        <f t="shared" si="3"/>
        <v>3</v>
      </c>
      <c r="Q60">
        <f>VLOOKUP(B60,states!A$2:D$10,4,FALSE)</f>
        <v>1</v>
      </c>
      <c r="R60">
        <v>0.5</v>
      </c>
      <c r="S60">
        <f t="shared" si="4"/>
        <v>0.5</v>
      </c>
      <c r="T60" s="7">
        <f t="shared" si="7"/>
        <v>6.3434445622263187</v>
      </c>
    </row>
    <row r="61" spans="1:20">
      <c r="A61" s="4" t="str">
        <f t="shared" si="5"/>
        <v>X2Pi-1.5-e-3-2</v>
      </c>
      <c r="B61" s="1" t="s">
        <v>0</v>
      </c>
      <c r="C61">
        <v>3</v>
      </c>
      <c r="D61">
        <v>1.5</v>
      </c>
      <c r="E61" s="2" t="s">
        <v>1</v>
      </c>
      <c r="F61">
        <v>2</v>
      </c>
      <c r="G61">
        <v>7894.4649866330001</v>
      </c>
      <c r="H61">
        <v>1.0025935E-2</v>
      </c>
      <c r="I61">
        <v>8</v>
      </c>
      <c r="J61">
        <f t="shared" si="0"/>
        <v>7880.1892593080001</v>
      </c>
      <c r="K61">
        <f t="shared" si="1"/>
        <v>1.5</v>
      </c>
      <c r="L61">
        <f t="shared" si="2"/>
        <v>-1</v>
      </c>
      <c r="M61">
        <f>C61+1+VLOOKUP(B61,states!A$2:C$10,3,FALSE)</f>
        <v>4</v>
      </c>
      <c r="N61">
        <f t="shared" si="6"/>
        <v>7880.1892593080001</v>
      </c>
      <c r="O61" s="2" t="str">
        <f>VLOOKUP(B61,states!A$2:C$10,2,FALSE)</f>
        <v>X</v>
      </c>
      <c r="P61">
        <f t="shared" si="3"/>
        <v>3</v>
      </c>
      <c r="Q61">
        <f>VLOOKUP(B61,states!A$2:D$10,4,FALSE)</f>
        <v>1</v>
      </c>
      <c r="R61">
        <v>0.5</v>
      </c>
      <c r="S61">
        <f t="shared" si="4"/>
        <v>1.5</v>
      </c>
      <c r="T61" s="7">
        <f t="shared" si="7"/>
        <v>7.3577808871230692</v>
      </c>
    </row>
    <row r="62" spans="1:20">
      <c r="A62" s="4" t="str">
        <f t="shared" si="5"/>
        <v>X2Pi-1.5-e-4-1</v>
      </c>
      <c r="B62" s="1" t="s">
        <v>0</v>
      </c>
      <c r="C62">
        <v>4</v>
      </c>
      <c r="D62">
        <v>1.5</v>
      </c>
      <c r="E62" s="2" t="s">
        <v>1</v>
      </c>
      <c r="F62">
        <v>1</v>
      </c>
      <c r="G62">
        <v>10208.283730028999</v>
      </c>
      <c r="H62">
        <v>2.1817423999999998E-2</v>
      </c>
      <c r="I62">
        <v>2</v>
      </c>
      <c r="J62">
        <f t="shared" si="0"/>
        <v>10194.008002703998</v>
      </c>
      <c r="K62">
        <f t="shared" si="1"/>
        <v>1.5</v>
      </c>
      <c r="L62">
        <f t="shared" si="2"/>
        <v>-1</v>
      </c>
      <c r="M62">
        <f>C62+1+VLOOKUP(B62,states!A$2:C$10,3,FALSE)</f>
        <v>5</v>
      </c>
      <c r="N62">
        <f t="shared" si="6"/>
        <v>10194.008002703998</v>
      </c>
      <c r="O62" s="2" t="str">
        <f>VLOOKUP(B62,states!A$2:C$10,2,FALSE)</f>
        <v>X</v>
      </c>
      <c r="P62">
        <f t="shared" si="3"/>
        <v>4</v>
      </c>
      <c r="Q62">
        <f>VLOOKUP(B62,states!A$2:D$10,4,FALSE)</f>
        <v>1</v>
      </c>
      <c r="R62">
        <v>0.5</v>
      </c>
      <c r="S62">
        <f t="shared" si="4"/>
        <v>0.5</v>
      </c>
      <c r="T62" s="7">
        <f t="shared" si="7"/>
        <v>0.84529494543602202</v>
      </c>
    </row>
    <row r="63" spans="1:20">
      <c r="A63" s="4" t="str">
        <f t="shared" si="5"/>
        <v>X2Pi-1.5-e-4-2</v>
      </c>
      <c r="B63" s="1" t="s">
        <v>0</v>
      </c>
      <c r="C63">
        <v>4</v>
      </c>
      <c r="D63">
        <v>1.5</v>
      </c>
      <c r="E63" s="2" t="s">
        <v>1</v>
      </c>
      <c r="F63">
        <v>2</v>
      </c>
      <c r="G63">
        <v>10250.329490885</v>
      </c>
      <c r="H63">
        <v>1.0049875999999999E-2</v>
      </c>
      <c r="I63">
        <v>2</v>
      </c>
      <c r="J63">
        <f t="shared" si="0"/>
        <v>10236.053763559999</v>
      </c>
      <c r="K63">
        <f t="shared" si="1"/>
        <v>1.5</v>
      </c>
      <c r="L63">
        <f t="shared" si="2"/>
        <v>-1</v>
      </c>
      <c r="M63">
        <f>C63+1+VLOOKUP(B63,states!A$2:C$10,3,FALSE)</f>
        <v>5</v>
      </c>
      <c r="N63">
        <f t="shared" si="6"/>
        <v>10236.053763559999</v>
      </c>
      <c r="O63" s="2" t="str">
        <f>VLOOKUP(B63,states!A$2:C$10,2,FALSE)</f>
        <v>X</v>
      </c>
      <c r="P63">
        <f t="shared" si="3"/>
        <v>4</v>
      </c>
      <c r="Q63">
        <f>VLOOKUP(B63,states!A$2:D$10,4,FALSE)</f>
        <v>1</v>
      </c>
      <c r="R63">
        <v>0.5</v>
      </c>
      <c r="S63">
        <f t="shared" si="4"/>
        <v>1.5</v>
      </c>
      <c r="T63" s="7">
        <f t="shared" si="7"/>
        <v>1.8350632614406941</v>
      </c>
    </row>
    <row r="64" spans="1:20">
      <c r="A64" s="4" t="str">
        <f t="shared" si="5"/>
        <v>A2Delta-1.5-e-0-2</v>
      </c>
      <c r="B64" s="1" t="s">
        <v>3</v>
      </c>
      <c r="C64">
        <v>0</v>
      </c>
      <c r="D64">
        <v>1.5</v>
      </c>
      <c r="E64" s="2" t="s">
        <v>1</v>
      </c>
      <c r="F64">
        <v>2</v>
      </c>
      <c r="G64">
        <v>23261.913371675</v>
      </c>
      <c r="H64">
        <v>5.1419839999999996E-3</v>
      </c>
      <c r="I64">
        <v>26</v>
      </c>
      <c r="J64">
        <f t="shared" si="0"/>
        <v>23247.637644350001</v>
      </c>
      <c r="K64">
        <f t="shared" si="1"/>
        <v>1.5</v>
      </c>
      <c r="L64">
        <f t="shared" si="2"/>
        <v>-1</v>
      </c>
      <c r="M64">
        <f>C64+1+VLOOKUP(B64,states!A$2:C$10,3,FALSE)</f>
        <v>251</v>
      </c>
      <c r="N64">
        <f t="shared" si="6"/>
        <v>23247.637644350001</v>
      </c>
      <c r="O64" s="2" t="str">
        <f>VLOOKUP(B64,states!A$2:C$10,2,FALSE)</f>
        <v>A</v>
      </c>
      <c r="P64">
        <f t="shared" si="3"/>
        <v>0</v>
      </c>
      <c r="Q64">
        <f>VLOOKUP(B64,states!A$2:D$10,4,FALSE)</f>
        <v>2</v>
      </c>
      <c r="R64">
        <v>0.5</v>
      </c>
      <c r="S64">
        <f t="shared" si="4"/>
        <v>1.5</v>
      </c>
      <c r="T64" s="7">
        <f t="shared" si="7"/>
        <v>4662.5593736824012</v>
      </c>
    </row>
    <row r="65" spans="1:20">
      <c r="A65" s="4" t="str">
        <f t="shared" si="5"/>
        <v>B2Sigma-1.5-e-0-2</v>
      </c>
      <c r="B65" s="1" t="s">
        <v>4</v>
      </c>
      <c r="C65">
        <v>0</v>
      </c>
      <c r="D65">
        <v>1.5</v>
      </c>
      <c r="E65" s="2" t="s">
        <v>1</v>
      </c>
      <c r="F65">
        <v>2</v>
      </c>
      <c r="G65">
        <v>25788.315894093001</v>
      </c>
      <c r="H65">
        <v>7.0710679999999998E-3</v>
      </c>
      <c r="I65">
        <v>16</v>
      </c>
      <c r="J65">
        <f t="shared" si="0"/>
        <v>25774.040166768002</v>
      </c>
      <c r="K65">
        <f t="shared" si="1"/>
        <v>1.5</v>
      </c>
      <c r="L65">
        <f t="shared" si="2"/>
        <v>-1</v>
      </c>
      <c r="M65">
        <f>C65+1+VLOOKUP(B65,states!A$2:C$10,3,FALSE)</f>
        <v>51</v>
      </c>
      <c r="N65">
        <f t="shared" si="6"/>
        <v>25774.040166768002</v>
      </c>
      <c r="O65" s="2" t="str">
        <f>VLOOKUP(B65,states!A$2:C$10,2,FALSE)</f>
        <v>B</v>
      </c>
      <c r="P65">
        <f t="shared" si="3"/>
        <v>0</v>
      </c>
      <c r="Q65">
        <f>VLOOKUP(B65,states!A$2:D$10,4,FALSE)</f>
        <v>0</v>
      </c>
      <c r="R65">
        <v>0.5</v>
      </c>
      <c r="S65">
        <f t="shared" si="4"/>
        <v>0.5</v>
      </c>
      <c r="T65" s="7">
        <f t="shared" si="7"/>
        <v>2086.4919675086771</v>
      </c>
    </row>
    <row r="66" spans="1:20">
      <c r="A66" s="4" t="str">
        <f t="shared" si="5"/>
        <v>A2Delta-1.5-e-1-2</v>
      </c>
      <c r="B66" s="1" t="s">
        <v>3</v>
      </c>
      <c r="C66">
        <v>1</v>
      </c>
      <c r="D66">
        <v>1.5</v>
      </c>
      <c r="E66" s="2" t="s">
        <v>1</v>
      </c>
      <c r="F66">
        <v>2</v>
      </c>
      <c r="G66">
        <v>25998.160341220999</v>
      </c>
      <c r="H66">
        <v>7.141428E-3</v>
      </c>
      <c r="I66">
        <v>16</v>
      </c>
      <c r="J66">
        <f t="shared" ref="J66:J129" si="8">G66-G$2</f>
        <v>25983.884613896</v>
      </c>
      <c r="K66">
        <f t="shared" ref="K66:K129" si="9">D66</f>
        <v>1.5</v>
      </c>
      <c r="L66">
        <f t="shared" ref="L66:L129" si="10">IF(E66="e",(-1)^(D66-0.5),(-1)^(D66+0.5))</f>
        <v>-1</v>
      </c>
      <c r="M66">
        <f>C66+1+VLOOKUP(B66,states!A$2:C$10,3,FALSE)</f>
        <v>252</v>
      </c>
      <c r="N66">
        <f t="shared" si="6"/>
        <v>25983.884613896</v>
      </c>
      <c r="O66" s="2" t="str">
        <f>VLOOKUP(B66,states!A$2:C$10,2,FALSE)</f>
        <v>A</v>
      </c>
      <c r="P66">
        <f t="shared" ref="P66:P129" si="11">C66</f>
        <v>1</v>
      </c>
      <c r="Q66">
        <f>VLOOKUP(B66,states!A$2:D$10,4,FALSE)</f>
        <v>2</v>
      </c>
      <c r="R66">
        <v>0.5</v>
      </c>
      <c r="S66">
        <f t="shared" ref="S66:S129" si="12">IF(Q66=0,R66,IF(F66=1,0.5,1.5))</f>
        <v>1.5</v>
      </c>
      <c r="T66" s="7">
        <f t="shared" si="7"/>
        <v>20.659350740086779</v>
      </c>
    </row>
    <row r="67" spans="1:20">
      <c r="A67" s="4" t="str">
        <f t="shared" ref="A67:A130" si="13">B67&amp;"-"&amp;D67&amp;"-"&amp;E67&amp;"-"&amp;C67&amp;"-"&amp;F67</f>
        <v>B2Sigma-1.5-e-1-2</v>
      </c>
      <c r="B67" s="1" t="s">
        <v>4</v>
      </c>
      <c r="C67">
        <v>1</v>
      </c>
      <c r="D67">
        <v>1.5</v>
      </c>
      <c r="E67" s="2" t="s">
        <v>1</v>
      </c>
      <c r="F67">
        <v>2</v>
      </c>
      <c r="G67">
        <v>27574.386503491001</v>
      </c>
      <c r="H67">
        <v>1.0416376E-2</v>
      </c>
      <c r="I67">
        <v>17</v>
      </c>
      <c r="J67">
        <f t="shared" si="8"/>
        <v>27560.110776166002</v>
      </c>
      <c r="K67">
        <f t="shared" si="9"/>
        <v>1.5</v>
      </c>
      <c r="L67">
        <f t="shared" si="10"/>
        <v>-1</v>
      </c>
      <c r="M67">
        <f>C67+1+VLOOKUP(B67,states!A$2:C$10,3,FALSE)</f>
        <v>52</v>
      </c>
      <c r="N67">
        <f t="shared" ref="N67:N130" si="14">J67</f>
        <v>27560.110776166002</v>
      </c>
      <c r="O67" s="2" t="str">
        <f>VLOOKUP(B67,states!A$2:C$10,2,FALSE)</f>
        <v>B</v>
      </c>
      <c r="P67">
        <f t="shared" si="11"/>
        <v>1</v>
      </c>
      <c r="Q67">
        <f>VLOOKUP(B67,states!A$2:D$10,4,FALSE)</f>
        <v>0</v>
      </c>
      <c r="R67">
        <v>0.5</v>
      </c>
      <c r="S67">
        <f t="shared" si="12"/>
        <v>0.5</v>
      </c>
      <c r="T67" s="7">
        <f t="shared" ref="T67:T130" si="15">0.01*I67/H67/D67^(1/5)*IF(P67=0,100,1)</f>
        <v>15.049221048845947</v>
      </c>
    </row>
    <row r="68" spans="1:20">
      <c r="A68" s="4" t="str">
        <f t="shared" si="13"/>
        <v>A2Delta-1.5-e-2-2</v>
      </c>
      <c r="B68" s="1" t="s">
        <v>3</v>
      </c>
      <c r="C68">
        <v>2</v>
      </c>
      <c r="D68">
        <v>1.5</v>
      </c>
      <c r="E68" s="2" t="s">
        <v>1</v>
      </c>
      <c r="F68">
        <v>2</v>
      </c>
      <c r="G68">
        <v>28540.781714998</v>
      </c>
      <c r="H68">
        <v>8.7177980000000006E-3</v>
      </c>
      <c r="I68">
        <v>11</v>
      </c>
      <c r="J68">
        <f t="shared" si="8"/>
        <v>28526.505987673001</v>
      </c>
      <c r="K68">
        <f t="shared" si="9"/>
        <v>1.5</v>
      </c>
      <c r="L68">
        <f t="shared" si="10"/>
        <v>-1</v>
      </c>
      <c r="M68">
        <f>C68+1+VLOOKUP(B68,states!A$2:C$10,3,FALSE)</f>
        <v>253</v>
      </c>
      <c r="N68">
        <f t="shared" si="14"/>
        <v>28526.505987673001</v>
      </c>
      <c r="O68" s="2" t="str">
        <f>VLOOKUP(B68,states!A$2:C$10,2,FALSE)</f>
        <v>A</v>
      </c>
      <c r="P68">
        <f t="shared" si="11"/>
        <v>2</v>
      </c>
      <c r="Q68">
        <f>VLOOKUP(B68,states!A$2:D$10,4,FALSE)</f>
        <v>2</v>
      </c>
      <c r="R68">
        <v>0.5</v>
      </c>
      <c r="S68">
        <f t="shared" si="12"/>
        <v>1.5</v>
      </c>
      <c r="T68" s="7">
        <f t="shared" si="15"/>
        <v>11.635033326419132</v>
      </c>
    </row>
    <row r="69" spans="1:20">
      <c r="A69" s="4" t="str">
        <f t="shared" si="13"/>
        <v>A2Delta-1.5-e-3-2</v>
      </c>
      <c r="B69" s="1" t="s">
        <v>3</v>
      </c>
      <c r="C69">
        <v>3</v>
      </c>
      <c r="D69">
        <v>1.5</v>
      </c>
      <c r="E69" s="2" t="s">
        <v>1</v>
      </c>
      <c r="F69">
        <v>2</v>
      </c>
      <c r="G69">
        <v>30869.283628046</v>
      </c>
      <c r="H69">
        <v>1.0715077999999999E-2</v>
      </c>
      <c r="I69">
        <v>3</v>
      </c>
      <c r="J69">
        <f t="shared" si="8"/>
        <v>30855.007900721001</v>
      </c>
      <c r="K69">
        <f t="shared" si="9"/>
        <v>1.5</v>
      </c>
      <c r="L69">
        <f t="shared" si="10"/>
        <v>-1</v>
      </c>
      <c r="M69">
        <f>C69+1+VLOOKUP(B69,states!A$2:C$10,3,FALSE)</f>
        <v>254</v>
      </c>
      <c r="N69">
        <f t="shared" si="14"/>
        <v>30855.007900721001</v>
      </c>
      <c r="O69" s="2" t="str">
        <f>VLOOKUP(B69,states!A$2:C$10,2,FALSE)</f>
        <v>A</v>
      </c>
      <c r="P69">
        <f t="shared" si="11"/>
        <v>3</v>
      </c>
      <c r="Q69">
        <f>VLOOKUP(B69,states!A$2:D$10,4,FALSE)</f>
        <v>2</v>
      </c>
      <c r="R69">
        <v>0.5</v>
      </c>
      <c r="S69">
        <f t="shared" si="12"/>
        <v>1.5</v>
      </c>
      <c r="T69" s="7">
        <f t="shared" si="15"/>
        <v>2.5817112432081069</v>
      </c>
    </row>
    <row r="70" spans="1:20">
      <c r="A70" s="4" t="str">
        <f t="shared" si="13"/>
        <v>C2Sigma-1.5-e-0-1</v>
      </c>
      <c r="B70" s="1" t="s">
        <v>5</v>
      </c>
      <c r="C70">
        <v>0</v>
      </c>
      <c r="D70">
        <v>1.5</v>
      </c>
      <c r="E70" s="2" t="s">
        <v>1</v>
      </c>
      <c r="F70">
        <v>1</v>
      </c>
      <c r="G70">
        <v>31820.176142331002</v>
      </c>
      <c r="H70">
        <v>5.3851649999999999E-3</v>
      </c>
      <c r="I70">
        <v>6</v>
      </c>
      <c r="J70">
        <f t="shared" si="8"/>
        <v>31805.900415006003</v>
      </c>
      <c r="K70">
        <f t="shared" si="9"/>
        <v>1.5</v>
      </c>
      <c r="L70">
        <f t="shared" si="10"/>
        <v>-1</v>
      </c>
      <c r="M70">
        <f>C70+1+VLOOKUP(B70,states!A$2:C$10,3,FALSE)</f>
        <v>101</v>
      </c>
      <c r="N70">
        <f t="shared" si="14"/>
        <v>31805.900415006003</v>
      </c>
      <c r="O70" s="2" t="str">
        <f>VLOOKUP(B70,states!A$2:C$10,2,FALSE)</f>
        <v>C</v>
      </c>
      <c r="P70">
        <f t="shared" si="11"/>
        <v>0</v>
      </c>
      <c r="Q70">
        <f>VLOOKUP(B70,states!A$2:D$10,4,FALSE)</f>
        <v>0</v>
      </c>
      <c r="R70">
        <v>0.5</v>
      </c>
      <c r="S70">
        <f t="shared" si="12"/>
        <v>0.5</v>
      </c>
      <c r="T70" s="7">
        <f t="shared" si="15"/>
        <v>1027.3868059549461</v>
      </c>
    </row>
    <row r="71" spans="1:20">
      <c r="A71" s="4" t="str">
        <f t="shared" si="13"/>
        <v>C2Sigma-1.5-e-1-1</v>
      </c>
      <c r="B71" s="1" t="s">
        <v>5</v>
      </c>
      <c r="C71">
        <v>1</v>
      </c>
      <c r="D71">
        <v>1.5</v>
      </c>
      <c r="E71" s="2" t="s">
        <v>1</v>
      </c>
      <c r="F71">
        <v>1</v>
      </c>
      <c r="G71">
        <v>34430.127447254999</v>
      </c>
      <c r="H71">
        <v>0.200064989</v>
      </c>
      <c r="I71">
        <v>1</v>
      </c>
      <c r="J71">
        <f t="shared" si="8"/>
        <v>34415.851719929997</v>
      </c>
      <c r="K71">
        <f t="shared" si="9"/>
        <v>1.5</v>
      </c>
      <c r="L71">
        <f t="shared" si="10"/>
        <v>-1</v>
      </c>
      <c r="M71">
        <f>C71+1+VLOOKUP(B71,states!A$2:C$10,3,FALSE)</f>
        <v>102</v>
      </c>
      <c r="N71">
        <f t="shared" si="14"/>
        <v>34415.851719929997</v>
      </c>
      <c r="O71" s="2" t="str">
        <f>VLOOKUP(B71,states!A$2:C$10,2,FALSE)</f>
        <v>C</v>
      </c>
      <c r="P71">
        <f t="shared" si="11"/>
        <v>1</v>
      </c>
      <c r="Q71">
        <f>VLOOKUP(B71,states!A$2:D$10,4,FALSE)</f>
        <v>0</v>
      </c>
      <c r="R71">
        <v>0.5</v>
      </c>
      <c r="S71">
        <f t="shared" si="12"/>
        <v>0.5</v>
      </c>
      <c r="T71" s="7">
        <f t="shared" si="15"/>
        <v>4.6090418722974452E-2</v>
      </c>
    </row>
    <row r="72" spans="1:20">
      <c r="A72" s="4" t="str">
        <f t="shared" si="13"/>
        <v>C2Sigma-1.5-e-2-1</v>
      </c>
      <c r="B72" s="1" t="s">
        <v>5</v>
      </c>
      <c r="C72">
        <v>2</v>
      </c>
      <c r="D72">
        <v>1.5</v>
      </c>
      <c r="E72" s="2" t="s">
        <v>1</v>
      </c>
      <c r="F72">
        <v>1</v>
      </c>
      <c r="G72">
        <v>36798.069224420004</v>
      </c>
      <c r="H72">
        <v>5.0507425000000002E-2</v>
      </c>
      <c r="I72">
        <v>6</v>
      </c>
      <c r="J72">
        <f t="shared" si="8"/>
        <v>36783.793497095001</v>
      </c>
      <c r="K72">
        <f t="shared" si="9"/>
        <v>1.5</v>
      </c>
      <c r="L72">
        <f t="shared" si="10"/>
        <v>-1</v>
      </c>
      <c r="M72">
        <f>C72+1+VLOOKUP(B72,states!A$2:C$10,3,FALSE)</f>
        <v>103</v>
      </c>
      <c r="N72">
        <f t="shared" si="14"/>
        <v>36783.793497095001</v>
      </c>
      <c r="O72" s="2" t="str">
        <f>VLOOKUP(B72,states!A$2:C$10,2,FALSE)</f>
        <v>C</v>
      </c>
      <c r="P72">
        <f t="shared" si="11"/>
        <v>2</v>
      </c>
      <c r="Q72">
        <f>VLOOKUP(B72,states!A$2:D$10,4,FALSE)</f>
        <v>0</v>
      </c>
      <c r="R72">
        <v>0.5</v>
      </c>
      <c r="S72">
        <f t="shared" si="12"/>
        <v>0.5</v>
      </c>
      <c r="T72" s="7">
        <f t="shared" si="15"/>
        <v>1.0954126980122956</v>
      </c>
    </row>
    <row r="73" spans="1:20">
      <c r="A73" s="4" t="str">
        <f t="shared" si="13"/>
        <v>D2Pi-1.5-e-0-1</v>
      </c>
      <c r="B73" s="1" t="s">
        <v>6</v>
      </c>
      <c r="C73">
        <v>0</v>
      </c>
      <c r="D73">
        <v>1.5</v>
      </c>
      <c r="E73" s="2" t="s">
        <v>1</v>
      </c>
      <c r="F73">
        <v>1</v>
      </c>
      <c r="G73">
        <v>58999.264718824998</v>
      </c>
      <c r="H73">
        <v>0.35327077400000001</v>
      </c>
      <c r="I73">
        <v>1</v>
      </c>
      <c r="J73">
        <f t="shared" si="8"/>
        <v>58984.988991499995</v>
      </c>
      <c r="K73">
        <f t="shared" si="9"/>
        <v>1.5</v>
      </c>
      <c r="L73">
        <f t="shared" si="10"/>
        <v>-1</v>
      </c>
      <c r="M73">
        <f>C73+1+VLOOKUP(B73,states!A$2:C$10,3,FALSE)</f>
        <v>151</v>
      </c>
      <c r="N73">
        <f t="shared" si="14"/>
        <v>58984.988991499995</v>
      </c>
      <c r="O73" s="2" t="str">
        <f>VLOOKUP(B73,states!A$2:C$10,2,FALSE)</f>
        <v>D</v>
      </c>
      <c r="P73">
        <f t="shared" si="11"/>
        <v>0</v>
      </c>
      <c r="Q73">
        <f>VLOOKUP(B73,states!A$2:D$10,4,FALSE)</f>
        <v>1</v>
      </c>
      <c r="R73">
        <v>0.5</v>
      </c>
      <c r="S73">
        <f t="shared" si="12"/>
        <v>0.5</v>
      </c>
      <c r="T73" s="7">
        <f t="shared" si="15"/>
        <v>2.6102015206095932</v>
      </c>
    </row>
    <row r="74" spans="1:20">
      <c r="A74" s="4" t="str">
        <f t="shared" si="13"/>
        <v>D2Pi-1.5-e-0-2</v>
      </c>
      <c r="B74" s="1" t="s">
        <v>6</v>
      </c>
      <c r="C74">
        <v>0</v>
      </c>
      <c r="D74">
        <v>1.5</v>
      </c>
      <c r="E74" s="2" t="s">
        <v>1</v>
      </c>
      <c r="F74">
        <v>2</v>
      </c>
      <c r="G74">
        <v>59071.698534782001</v>
      </c>
      <c r="H74">
        <v>0.10037162500000001</v>
      </c>
      <c r="I74">
        <v>1</v>
      </c>
      <c r="J74">
        <f t="shared" si="8"/>
        <v>59057.422807456998</v>
      </c>
      <c r="K74">
        <f t="shared" si="9"/>
        <v>1.5</v>
      </c>
      <c r="L74">
        <f t="shared" si="10"/>
        <v>-1</v>
      </c>
      <c r="M74">
        <f>C74+1+VLOOKUP(B74,states!A$2:C$10,3,FALSE)</f>
        <v>151</v>
      </c>
      <c r="N74">
        <f t="shared" si="14"/>
        <v>59057.422807456998</v>
      </c>
      <c r="O74" s="2" t="str">
        <f>VLOOKUP(B74,states!A$2:C$10,2,FALSE)</f>
        <v>D</v>
      </c>
      <c r="P74">
        <f t="shared" si="11"/>
        <v>0</v>
      </c>
      <c r="Q74">
        <f>VLOOKUP(B74,states!A$2:D$10,4,FALSE)</f>
        <v>1</v>
      </c>
      <c r="R74">
        <v>0.5</v>
      </c>
      <c r="S74">
        <f t="shared" si="12"/>
        <v>1.5</v>
      </c>
      <c r="T74" s="7">
        <f t="shared" si="15"/>
        <v>9.1869381558954313</v>
      </c>
    </row>
    <row r="75" spans="1:20">
      <c r="A75" s="4" t="str">
        <f t="shared" si="13"/>
        <v>E2Sigma-1.5-e-2-1</v>
      </c>
      <c r="B75" s="1" t="s">
        <v>7</v>
      </c>
      <c r="C75">
        <v>2</v>
      </c>
      <c r="D75">
        <v>1.5</v>
      </c>
      <c r="E75" s="2" t="s">
        <v>1</v>
      </c>
      <c r="F75">
        <v>1</v>
      </c>
      <c r="G75">
        <v>68816.282238625994</v>
      </c>
      <c r="H75">
        <v>0.50002499899999997</v>
      </c>
      <c r="I75">
        <v>4</v>
      </c>
      <c r="J75">
        <f t="shared" si="8"/>
        <v>68802.006511300991</v>
      </c>
      <c r="K75">
        <f t="shared" si="9"/>
        <v>1.5</v>
      </c>
      <c r="L75">
        <f t="shared" si="10"/>
        <v>-1</v>
      </c>
      <c r="M75">
        <f>C75+1+VLOOKUP(B75,states!A$2:C$10,3,FALSE)</f>
        <v>203</v>
      </c>
      <c r="N75">
        <f t="shared" si="14"/>
        <v>68802.006511300991</v>
      </c>
      <c r="O75" s="2" t="str">
        <f>VLOOKUP(B75,states!A$2:C$10,2,FALSE)</f>
        <v>E</v>
      </c>
      <c r="P75">
        <f t="shared" si="11"/>
        <v>2</v>
      </c>
      <c r="Q75">
        <f>VLOOKUP(B75,states!A$2:D$10,4,FALSE)</f>
        <v>0</v>
      </c>
      <c r="R75">
        <v>0.5</v>
      </c>
      <c r="S75">
        <f t="shared" si="12"/>
        <v>0.5</v>
      </c>
      <c r="T75" s="7">
        <f t="shared" si="15"/>
        <v>7.3764944818827172E-2</v>
      </c>
    </row>
    <row r="76" spans="1:20">
      <c r="A76" s="4" t="str">
        <f t="shared" si="13"/>
        <v>X2Pi-2.5-e-0-1</v>
      </c>
      <c r="B76" s="1" t="s">
        <v>0</v>
      </c>
      <c r="C76">
        <v>0</v>
      </c>
      <c r="D76">
        <v>2.5</v>
      </c>
      <c r="E76" s="2" t="s">
        <v>1</v>
      </c>
      <c r="F76">
        <v>1</v>
      </c>
      <c r="G76">
        <v>87.587633912000001</v>
      </c>
      <c r="H76">
        <v>5.0000000000000001E-3</v>
      </c>
      <c r="I76">
        <v>38</v>
      </c>
      <c r="J76">
        <f t="shared" si="8"/>
        <v>73.311906586999996</v>
      </c>
      <c r="K76">
        <f t="shared" si="9"/>
        <v>2.5</v>
      </c>
      <c r="L76">
        <f t="shared" si="10"/>
        <v>1</v>
      </c>
      <c r="M76">
        <f>C76+1+VLOOKUP(B76,states!A$2:C$10,3,FALSE)</f>
        <v>1</v>
      </c>
      <c r="N76">
        <f t="shared" si="14"/>
        <v>73.311906586999996</v>
      </c>
      <c r="O76" s="2" t="str">
        <f>VLOOKUP(B76,states!A$2:C$10,2,FALSE)</f>
        <v>X</v>
      </c>
      <c r="P76">
        <f t="shared" si="11"/>
        <v>0</v>
      </c>
      <c r="Q76">
        <f>VLOOKUP(B76,states!A$2:D$10,4,FALSE)</f>
        <v>1</v>
      </c>
      <c r="R76">
        <v>0.5</v>
      </c>
      <c r="S76">
        <f t="shared" si="12"/>
        <v>0.5</v>
      </c>
      <c r="T76" s="7">
        <f t="shared" si="15"/>
        <v>6327.4043762542351</v>
      </c>
    </row>
    <row r="77" spans="1:20">
      <c r="A77" s="4" t="str">
        <f t="shared" si="13"/>
        <v>X2Pi-2.5-e-0-2</v>
      </c>
      <c r="B77" s="1" t="s">
        <v>0</v>
      </c>
      <c r="C77">
        <v>0</v>
      </c>
      <c r="D77">
        <v>2.5</v>
      </c>
      <c r="E77" s="2" t="s">
        <v>1</v>
      </c>
      <c r="F77">
        <v>2</v>
      </c>
      <c r="G77">
        <v>167.47085823800001</v>
      </c>
      <c r="H77">
        <v>5.0000000000000001E-3</v>
      </c>
      <c r="I77">
        <v>51</v>
      </c>
      <c r="J77">
        <f t="shared" si="8"/>
        <v>153.19513091300001</v>
      </c>
      <c r="K77">
        <f t="shared" si="9"/>
        <v>2.5</v>
      </c>
      <c r="L77">
        <f t="shared" si="10"/>
        <v>1</v>
      </c>
      <c r="M77">
        <f>C77+1+VLOOKUP(B77,states!A$2:C$10,3,FALSE)</f>
        <v>1</v>
      </c>
      <c r="N77">
        <f t="shared" si="14"/>
        <v>153.19513091300001</v>
      </c>
      <c r="O77" s="2" t="str">
        <f>VLOOKUP(B77,states!A$2:C$10,2,FALSE)</f>
        <v>X</v>
      </c>
      <c r="P77">
        <f t="shared" si="11"/>
        <v>0</v>
      </c>
      <c r="Q77">
        <f>VLOOKUP(B77,states!A$2:D$10,4,FALSE)</f>
        <v>1</v>
      </c>
      <c r="R77">
        <v>0.5</v>
      </c>
      <c r="S77">
        <f t="shared" si="12"/>
        <v>1.5</v>
      </c>
      <c r="T77" s="7">
        <f t="shared" si="15"/>
        <v>8492.0427154991066</v>
      </c>
    </row>
    <row r="78" spans="1:20">
      <c r="A78" s="4" t="str">
        <f t="shared" si="13"/>
        <v>X2Pi-2.5-e-1-1</v>
      </c>
      <c r="B78" s="1" t="s">
        <v>0</v>
      </c>
      <c r="C78">
        <v>1</v>
      </c>
      <c r="D78">
        <v>2.5</v>
      </c>
      <c r="E78" s="2" t="s">
        <v>1</v>
      </c>
      <c r="F78">
        <v>1</v>
      </c>
      <c r="G78">
        <v>2817.2874472550002</v>
      </c>
      <c r="H78">
        <v>5.0990200000000001E-3</v>
      </c>
      <c r="I78">
        <v>29</v>
      </c>
      <c r="J78">
        <f t="shared" si="8"/>
        <v>2803.0117199300003</v>
      </c>
      <c r="K78">
        <f t="shared" si="9"/>
        <v>2.5</v>
      </c>
      <c r="L78">
        <f t="shared" si="10"/>
        <v>1</v>
      </c>
      <c r="M78">
        <f>C78+1+VLOOKUP(B78,states!A$2:C$10,3,FALSE)</f>
        <v>2</v>
      </c>
      <c r="N78">
        <f t="shared" si="14"/>
        <v>2803.0117199300003</v>
      </c>
      <c r="O78" s="2" t="str">
        <f>VLOOKUP(B78,states!A$2:C$10,2,FALSE)</f>
        <v>X</v>
      </c>
      <c r="P78">
        <f t="shared" si="11"/>
        <v>1</v>
      </c>
      <c r="Q78">
        <f>VLOOKUP(B78,states!A$2:D$10,4,FALSE)</f>
        <v>1</v>
      </c>
      <c r="R78">
        <v>0.5</v>
      </c>
      <c r="S78">
        <f t="shared" si="12"/>
        <v>0.5</v>
      </c>
      <c r="T78" s="7">
        <f t="shared" si="15"/>
        <v>47.350359509580898</v>
      </c>
    </row>
    <row r="79" spans="1:20">
      <c r="A79" s="4" t="str">
        <f t="shared" si="13"/>
        <v>X2Pi-2.5-e-1-2</v>
      </c>
      <c r="B79" s="1" t="s">
        <v>0</v>
      </c>
      <c r="C79">
        <v>1</v>
      </c>
      <c r="D79">
        <v>2.5</v>
      </c>
      <c r="E79" s="2" t="s">
        <v>1</v>
      </c>
      <c r="F79">
        <v>2</v>
      </c>
      <c r="G79">
        <v>2894.1877029450002</v>
      </c>
      <c r="H79">
        <v>5.0990200000000001E-3</v>
      </c>
      <c r="I79">
        <v>33</v>
      </c>
      <c r="J79">
        <f t="shared" si="8"/>
        <v>2879.9119756200002</v>
      </c>
      <c r="K79">
        <f t="shared" si="9"/>
        <v>2.5</v>
      </c>
      <c r="L79">
        <f t="shared" si="10"/>
        <v>1</v>
      </c>
      <c r="M79">
        <f>C79+1+VLOOKUP(B79,states!A$2:C$10,3,FALSE)</f>
        <v>2</v>
      </c>
      <c r="N79">
        <f t="shared" si="14"/>
        <v>2879.9119756200002</v>
      </c>
      <c r="O79" s="2" t="str">
        <f>VLOOKUP(B79,states!A$2:C$10,2,FALSE)</f>
        <v>X</v>
      </c>
      <c r="P79">
        <f t="shared" si="11"/>
        <v>1</v>
      </c>
      <c r="Q79">
        <f>VLOOKUP(B79,states!A$2:D$10,4,FALSE)</f>
        <v>1</v>
      </c>
      <c r="R79">
        <v>0.5</v>
      </c>
      <c r="S79">
        <f t="shared" si="12"/>
        <v>1.5</v>
      </c>
      <c r="T79" s="7">
        <f t="shared" si="15"/>
        <v>53.881443579867913</v>
      </c>
    </row>
    <row r="80" spans="1:20">
      <c r="A80" s="4" t="str">
        <f t="shared" si="13"/>
        <v>X2Pi-2.5-e-2-1</v>
      </c>
      <c r="B80" s="1" t="s">
        <v>0</v>
      </c>
      <c r="C80">
        <v>2</v>
      </c>
      <c r="D80">
        <v>2.5</v>
      </c>
      <c r="E80" s="2" t="s">
        <v>1</v>
      </c>
      <c r="F80">
        <v>1</v>
      </c>
      <c r="G80">
        <v>5420.9501946259998</v>
      </c>
      <c r="H80">
        <v>7.141428E-3</v>
      </c>
      <c r="I80">
        <v>20</v>
      </c>
      <c r="J80">
        <f t="shared" si="8"/>
        <v>5406.6744673009998</v>
      </c>
      <c r="K80">
        <f t="shared" si="9"/>
        <v>2.5</v>
      </c>
      <c r="L80">
        <f t="shared" si="10"/>
        <v>1</v>
      </c>
      <c r="M80">
        <f>C80+1+VLOOKUP(B80,states!A$2:C$10,3,FALSE)</f>
        <v>3</v>
      </c>
      <c r="N80">
        <f t="shared" si="14"/>
        <v>5406.6744673009998</v>
      </c>
      <c r="O80" s="2" t="str">
        <f>VLOOKUP(B80,states!A$2:C$10,2,FALSE)</f>
        <v>X</v>
      </c>
      <c r="P80">
        <f t="shared" si="11"/>
        <v>2</v>
      </c>
      <c r="Q80">
        <f>VLOOKUP(B80,states!A$2:D$10,4,FALSE)</f>
        <v>1</v>
      </c>
      <c r="R80">
        <v>0.5</v>
      </c>
      <c r="S80">
        <f t="shared" si="12"/>
        <v>0.5</v>
      </c>
      <c r="T80" s="7">
        <f t="shared" si="15"/>
        <v>23.316154903525547</v>
      </c>
    </row>
    <row r="81" spans="1:20">
      <c r="A81" s="4" t="str">
        <f t="shared" si="13"/>
        <v>X2Pi-2.5-e-2-2</v>
      </c>
      <c r="B81" s="1" t="s">
        <v>0</v>
      </c>
      <c r="C81">
        <v>2</v>
      </c>
      <c r="D81">
        <v>2.5</v>
      </c>
      <c r="E81" s="2" t="s">
        <v>1</v>
      </c>
      <c r="F81">
        <v>2</v>
      </c>
      <c r="G81">
        <v>5494.9167783120001</v>
      </c>
      <c r="H81">
        <v>7.141428E-3</v>
      </c>
      <c r="I81">
        <v>23</v>
      </c>
      <c r="J81">
        <f t="shared" si="8"/>
        <v>5480.6410509870002</v>
      </c>
      <c r="K81">
        <f t="shared" si="9"/>
        <v>2.5</v>
      </c>
      <c r="L81">
        <f t="shared" si="10"/>
        <v>1</v>
      </c>
      <c r="M81">
        <f>C81+1+VLOOKUP(B81,states!A$2:C$10,3,FALSE)</f>
        <v>3</v>
      </c>
      <c r="N81">
        <f t="shared" si="14"/>
        <v>5480.6410509870002</v>
      </c>
      <c r="O81" s="2" t="str">
        <f>VLOOKUP(B81,states!A$2:C$10,2,FALSE)</f>
        <v>X</v>
      </c>
      <c r="P81">
        <f t="shared" si="11"/>
        <v>2</v>
      </c>
      <c r="Q81">
        <f>VLOOKUP(B81,states!A$2:D$10,4,FALSE)</f>
        <v>1</v>
      </c>
      <c r="R81">
        <v>0.5</v>
      </c>
      <c r="S81">
        <f t="shared" si="12"/>
        <v>1.5</v>
      </c>
      <c r="T81" s="7">
        <f t="shared" si="15"/>
        <v>26.813578139054378</v>
      </c>
    </row>
    <row r="82" spans="1:20">
      <c r="A82" s="4" t="str">
        <f t="shared" si="13"/>
        <v>X2Pi-2.5-e-3-1</v>
      </c>
      <c r="B82" s="1" t="s">
        <v>0</v>
      </c>
      <c r="C82">
        <v>3</v>
      </c>
      <c r="D82">
        <v>2.5</v>
      </c>
      <c r="E82" s="2" t="s">
        <v>1</v>
      </c>
      <c r="F82">
        <v>1</v>
      </c>
      <c r="G82">
        <v>7900.0169177119997</v>
      </c>
      <c r="H82">
        <v>8.7177980000000006E-3</v>
      </c>
      <c r="I82">
        <v>11</v>
      </c>
      <c r="J82">
        <f t="shared" si="8"/>
        <v>7885.7411903869997</v>
      </c>
      <c r="K82">
        <f t="shared" si="9"/>
        <v>2.5</v>
      </c>
      <c r="L82">
        <f t="shared" si="10"/>
        <v>1</v>
      </c>
      <c r="M82">
        <f>C82+1+VLOOKUP(B82,states!A$2:C$10,3,FALSE)</f>
        <v>4</v>
      </c>
      <c r="N82">
        <f t="shared" si="14"/>
        <v>7885.7411903869997</v>
      </c>
      <c r="O82" s="2" t="str">
        <f>VLOOKUP(B82,states!A$2:C$10,2,FALSE)</f>
        <v>X</v>
      </c>
      <c r="P82">
        <f t="shared" si="11"/>
        <v>3</v>
      </c>
      <c r="Q82">
        <f>VLOOKUP(B82,states!A$2:D$10,4,FALSE)</f>
        <v>1</v>
      </c>
      <c r="R82">
        <v>0.5</v>
      </c>
      <c r="S82">
        <f t="shared" si="12"/>
        <v>0.5</v>
      </c>
      <c r="T82" s="7">
        <f t="shared" si="15"/>
        <v>10.505044142363248</v>
      </c>
    </row>
    <row r="83" spans="1:20">
      <c r="A83" s="4" t="str">
        <f t="shared" si="13"/>
        <v>X2Pi-2.5-e-3-2</v>
      </c>
      <c r="B83" s="1" t="s">
        <v>0</v>
      </c>
      <c r="C83">
        <v>3</v>
      </c>
      <c r="D83">
        <v>2.5</v>
      </c>
      <c r="E83" s="2" t="s">
        <v>1</v>
      </c>
      <c r="F83">
        <v>2</v>
      </c>
      <c r="G83">
        <v>7971.092027095</v>
      </c>
      <c r="H83">
        <v>8.7177980000000006E-3</v>
      </c>
      <c r="I83">
        <v>9</v>
      </c>
      <c r="J83">
        <f t="shared" si="8"/>
        <v>7956.8162997700001</v>
      </c>
      <c r="K83">
        <f t="shared" si="9"/>
        <v>2.5</v>
      </c>
      <c r="L83">
        <f t="shared" si="10"/>
        <v>1</v>
      </c>
      <c r="M83">
        <f>C83+1+VLOOKUP(B83,states!A$2:C$10,3,FALSE)</f>
        <v>4</v>
      </c>
      <c r="N83">
        <f t="shared" si="14"/>
        <v>7956.8162997700001</v>
      </c>
      <c r="O83" s="2" t="str">
        <f>VLOOKUP(B83,states!A$2:C$10,2,FALSE)</f>
        <v>X</v>
      </c>
      <c r="P83">
        <f t="shared" si="11"/>
        <v>3</v>
      </c>
      <c r="Q83">
        <f>VLOOKUP(B83,states!A$2:D$10,4,FALSE)</f>
        <v>1</v>
      </c>
      <c r="R83">
        <v>0.5</v>
      </c>
      <c r="S83">
        <f t="shared" si="12"/>
        <v>1.5</v>
      </c>
      <c r="T83" s="7">
        <f t="shared" si="15"/>
        <v>8.5950361164790205</v>
      </c>
    </row>
    <row r="84" spans="1:20">
      <c r="A84" s="4" t="str">
        <f t="shared" si="13"/>
        <v>X2Pi-2.5-e-4-1</v>
      </c>
      <c r="B84" s="1" t="s">
        <v>0</v>
      </c>
      <c r="C84">
        <v>4</v>
      </c>
      <c r="D84">
        <v>2.5</v>
      </c>
      <c r="E84" s="2" t="s">
        <v>1</v>
      </c>
      <c r="F84">
        <v>1</v>
      </c>
      <c r="G84">
        <v>10255.201582419</v>
      </c>
      <c r="H84">
        <v>0.70717819500000001</v>
      </c>
      <c r="I84">
        <v>1</v>
      </c>
      <c r="J84">
        <f t="shared" si="8"/>
        <v>10240.925855093999</v>
      </c>
      <c r="K84">
        <f t="shared" si="9"/>
        <v>2.5</v>
      </c>
      <c r="L84">
        <f t="shared" si="10"/>
        <v>1</v>
      </c>
      <c r="M84">
        <f>C84+1+VLOOKUP(B84,states!A$2:C$10,3,FALSE)</f>
        <v>5</v>
      </c>
      <c r="N84">
        <f t="shared" si="14"/>
        <v>10240.925855093999</v>
      </c>
      <c r="O84" s="2" t="str">
        <f>VLOOKUP(B84,states!A$2:C$10,2,FALSE)</f>
        <v>X</v>
      </c>
      <c r="P84">
        <f t="shared" si="11"/>
        <v>4</v>
      </c>
      <c r="Q84">
        <f>VLOOKUP(B84,states!A$2:D$10,4,FALSE)</f>
        <v>1</v>
      </c>
      <c r="R84">
        <v>0.5</v>
      </c>
      <c r="S84">
        <f t="shared" si="12"/>
        <v>0.5</v>
      </c>
      <c r="T84" s="7">
        <f t="shared" si="15"/>
        <v>1.1772891377142549E-2</v>
      </c>
    </row>
    <row r="85" spans="1:20">
      <c r="A85" s="4" t="str">
        <f t="shared" si="13"/>
        <v>X2Pi-2.5-e-4-1</v>
      </c>
      <c r="B85" s="1" t="s">
        <v>0</v>
      </c>
      <c r="C85">
        <v>4</v>
      </c>
      <c r="D85">
        <v>2.5</v>
      </c>
      <c r="E85" s="2" t="s">
        <v>1</v>
      </c>
      <c r="F85">
        <v>1</v>
      </c>
      <c r="G85">
        <v>10255.543555091001</v>
      </c>
      <c r="H85">
        <v>1.2089598999999999E-2</v>
      </c>
      <c r="I85">
        <v>3</v>
      </c>
      <c r="J85">
        <f t="shared" si="8"/>
        <v>10241.267827766</v>
      </c>
      <c r="K85">
        <f t="shared" si="9"/>
        <v>2.5</v>
      </c>
      <c r="L85">
        <f t="shared" si="10"/>
        <v>1</v>
      </c>
      <c r="M85">
        <f>C85+1+VLOOKUP(B85,states!A$2:C$10,3,FALSE)</f>
        <v>5</v>
      </c>
      <c r="N85">
        <f t="shared" si="14"/>
        <v>10241.267827766</v>
      </c>
      <c r="O85" s="2" t="str">
        <f>VLOOKUP(B85,states!A$2:C$10,2,FALSE)</f>
        <v>X</v>
      </c>
      <c r="P85">
        <f t="shared" si="11"/>
        <v>4</v>
      </c>
      <c r="Q85">
        <f>VLOOKUP(B85,states!A$2:D$10,4,FALSE)</f>
        <v>1</v>
      </c>
      <c r="R85">
        <v>0.5</v>
      </c>
      <c r="S85">
        <f t="shared" si="12"/>
        <v>0.5</v>
      </c>
      <c r="T85" s="7">
        <f t="shared" si="15"/>
        <v>2.0659573755966756</v>
      </c>
    </row>
    <row r="86" spans="1:20">
      <c r="A86" s="4" t="str">
        <f t="shared" si="13"/>
        <v>X2Pi-2.5-e-4-2</v>
      </c>
      <c r="B86" s="1" t="s">
        <v>0</v>
      </c>
      <c r="C86">
        <v>4</v>
      </c>
      <c r="D86">
        <v>2.5</v>
      </c>
      <c r="E86" s="2" t="s">
        <v>1</v>
      </c>
      <c r="F86">
        <v>2</v>
      </c>
      <c r="G86">
        <v>10323.760557436</v>
      </c>
      <c r="H86">
        <v>1.0049875999999999E-2</v>
      </c>
      <c r="I86">
        <v>3</v>
      </c>
      <c r="J86">
        <f t="shared" si="8"/>
        <v>10309.484830111</v>
      </c>
      <c r="K86">
        <f t="shared" si="9"/>
        <v>2.5</v>
      </c>
      <c r="L86">
        <f t="shared" si="10"/>
        <v>1</v>
      </c>
      <c r="M86">
        <f>C86+1+VLOOKUP(B86,states!A$2:C$10,3,FALSE)</f>
        <v>5</v>
      </c>
      <c r="N86">
        <f t="shared" si="14"/>
        <v>10309.484830111</v>
      </c>
      <c r="O86" s="2" t="str">
        <f>VLOOKUP(B86,states!A$2:C$10,2,FALSE)</f>
        <v>X</v>
      </c>
      <c r="P86">
        <f t="shared" si="11"/>
        <v>4</v>
      </c>
      <c r="Q86">
        <f>VLOOKUP(B86,states!A$2:D$10,4,FALSE)</f>
        <v>1</v>
      </c>
      <c r="R86">
        <v>0.5</v>
      </c>
      <c r="S86">
        <f t="shared" si="12"/>
        <v>1.5</v>
      </c>
      <c r="T86" s="7">
        <f t="shared" si="15"/>
        <v>2.4852641188862621</v>
      </c>
    </row>
    <row r="87" spans="1:20">
      <c r="A87" s="4" t="str">
        <f t="shared" si="13"/>
        <v>A2Delta-2.5-e-0-1</v>
      </c>
      <c r="B87" s="1" t="s">
        <v>3</v>
      </c>
      <c r="C87">
        <v>0</v>
      </c>
      <c r="D87">
        <v>2.5</v>
      </c>
      <c r="E87" s="2" t="s">
        <v>1</v>
      </c>
      <c r="F87">
        <v>1</v>
      </c>
      <c r="G87">
        <v>23260.177121324999</v>
      </c>
      <c r="H87">
        <v>5.5901700000000002E-3</v>
      </c>
      <c r="I87">
        <v>23</v>
      </c>
      <c r="J87">
        <f t="shared" si="8"/>
        <v>23245.901394</v>
      </c>
      <c r="K87">
        <f t="shared" si="9"/>
        <v>2.5</v>
      </c>
      <c r="L87">
        <f t="shared" si="10"/>
        <v>1</v>
      </c>
      <c r="M87">
        <f>C87+1+VLOOKUP(B87,states!A$2:C$10,3,FALSE)</f>
        <v>251</v>
      </c>
      <c r="N87">
        <f t="shared" si="14"/>
        <v>23245.901394</v>
      </c>
      <c r="O87" s="2" t="str">
        <f>VLOOKUP(B87,states!A$2:C$10,2,FALSE)</f>
        <v>A</v>
      </c>
      <c r="P87">
        <f t="shared" si="11"/>
        <v>0</v>
      </c>
      <c r="Q87">
        <f>VLOOKUP(B87,states!A$2:D$10,4,FALSE)</f>
        <v>2</v>
      </c>
      <c r="R87">
        <v>0.5</v>
      </c>
      <c r="S87">
        <f t="shared" si="12"/>
        <v>0.5</v>
      </c>
      <c r="T87" s="7">
        <f t="shared" si="15"/>
        <v>3425.4278081423431</v>
      </c>
    </row>
    <row r="88" spans="1:20">
      <c r="A88" s="4" t="str">
        <f t="shared" si="13"/>
        <v>A2Delta-2.5-e-0-2</v>
      </c>
      <c r="B88" s="1" t="s">
        <v>3</v>
      </c>
      <c r="C88">
        <v>0</v>
      </c>
      <c r="D88">
        <v>2.5</v>
      </c>
      <c r="E88" s="2" t="s">
        <v>1</v>
      </c>
      <c r="F88">
        <v>2</v>
      </c>
      <c r="G88">
        <v>23348.839567982999</v>
      </c>
      <c r="H88">
        <v>7.0710679999999998E-3</v>
      </c>
      <c r="I88">
        <v>23</v>
      </c>
      <c r="J88">
        <f t="shared" si="8"/>
        <v>23334.563840658</v>
      </c>
      <c r="K88">
        <f t="shared" si="9"/>
        <v>2.5</v>
      </c>
      <c r="L88">
        <f t="shared" si="10"/>
        <v>1</v>
      </c>
      <c r="M88">
        <f>C88+1+VLOOKUP(B88,states!A$2:C$10,3,FALSE)</f>
        <v>251</v>
      </c>
      <c r="N88">
        <f t="shared" si="14"/>
        <v>23334.563840658</v>
      </c>
      <c r="O88" s="2" t="str">
        <f>VLOOKUP(B88,states!A$2:C$10,2,FALSE)</f>
        <v>A</v>
      </c>
      <c r="P88">
        <f t="shared" si="11"/>
        <v>0</v>
      </c>
      <c r="Q88">
        <f>VLOOKUP(B88,states!A$2:D$10,4,FALSE)</f>
        <v>2</v>
      </c>
      <c r="R88">
        <v>0.5</v>
      </c>
      <c r="S88">
        <f t="shared" si="12"/>
        <v>1.5</v>
      </c>
      <c r="T88" s="7">
        <f t="shared" si="15"/>
        <v>2708.0384137506639</v>
      </c>
    </row>
    <row r="89" spans="1:20">
      <c r="A89" s="4" t="str">
        <f t="shared" si="13"/>
        <v>B2Sigma-2.5-e-0-2</v>
      </c>
      <c r="B89" s="1" t="s">
        <v>4</v>
      </c>
      <c r="C89">
        <v>0</v>
      </c>
      <c r="D89">
        <v>2.5</v>
      </c>
      <c r="E89" s="2" t="s">
        <v>1</v>
      </c>
      <c r="F89">
        <v>2</v>
      </c>
      <c r="G89">
        <v>25863.945620102</v>
      </c>
      <c r="H89">
        <v>7.0710679999999998E-3</v>
      </c>
      <c r="I89">
        <v>15</v>
      </c>
      <c r="J89">
        <f t="shared" si="8"/>
        <v>25849.669892777001</v>
      </c>
      <c r="K89">
        <f t="shared" si="9"/>
        <v>2.5</v>
      </c>
      <c r="L89">
        <f t="shared" si="10"/>
        <v>1</v>
      </c>
      <c r="M89">
        <f>C89+1+VLOOKUP(B89,states!A$2:C$10,3,FALSE)</f>
        <v>51</v>
      </c>
      <c r="N89">
        <f t="shared" si="14"/>
        <v>25849.669892777001</v>
      </c>
      <c r="O89" s="2" t="str">
        <f>VLOOKUP(B89,states!A$2:C$10,2,FALSE)</f>
        <v>B</v>
      </c>
      <c r="P89">
        <f t="shared" si="11"/>
        <v>0</v>
      </c>
      <c r="Q89">
        <f>VLOOKUP(B89,states!A$2:D$10,4,FALSE)</f>
        <v>0</v>
      </c>
      <c r="R89">
        <v>0.5</v>
      </c>
      <c r="S89">
        <f t="shared" si="12"/>
        <v>0.5</v>
      </c>
      <c r="T89" s="7">
        <f t="shared" si="15"/>
        <v>1766.1120089678245</v>
      </c>
    </row>
    <row r="90" spans="1:20">
      <c r="A90" s="4" t="str">
        <f t="shared" si="13"/>
        <v>A2Delta-2.5-e-1-1</v>
      </c>
      <c r="B90" s="1" t="s">
        <v>3</v>
      </c>
      <c r="C90">
        <v>1</v>
      </c>
      <c r="D90">
        <v>2.5</v>
      </c>
      <c r="E90" s="2" t="s">
        <v>1</v>
      </c>
      <c r="F90">
        <v>1</v>
      </c>
      <c r="G90">
        <v>25996.475496718002</v>
      </c>
      <c r="H90">
        <v>7.6687669999999999E-3</v>
      </c>
      <c r="I90">
        <v>21</v>
      </c>
      <c r="J90">
        <f t="shared" si="8"/>
        <v>25982.199769393002</v>
      </c>
      <c r="K90">
        <f t="shared" si="9"/>
        <v>2.5</v>
      </c>
      <c r="L90">
        <f t="shared" si="10"/>
        <v>1</v>
      </c>
      <c r="M90">
        <f>C90+1+VLOOKUP(B90,states!A$2:C$10,3,FALSE)</f>
        <v>252</v>
      </c>
      <c r="N90">
        <f t="shared" si="14"/>
        <v>25982.199769393002</v>
      </c>
      <c r="O90" s="2" t="str">
        <f>VLOOKUP(B90,states!A$2:C$10,2,FALSE)</f>
        <v>A</v>
      </c>
      <c r="P90">
        <f t="shared" si="11"/>
        <v>1</v>
      </c>
      <c r="Q90">
        <f>VLOOKUP(B90,states!A$2:D$10,4,FALSE)</f>
        <v>2</v>
      </c>
      <c r="R90">
        <v>0.5</v>
      </c>
      <c r="S90">
        <f t="shared" si="12"/>
        <v>0.5</v>
      </c>
      <c r="T90" s="7">
        <f t="shared" si="15"/>
        <v>22.79847249947656</v>
      </c>
    </row>
    <row r="91" spans="1:20">
      <c r="A91" s="4" t="str">
        <f t="shared" si="13"/>
        <v>A2Delta-2.5-e-1-2</v>
      </c>
      <c r="B91" s="1" t="s">
        <v>3</v>
      </c>
      <c r="C91">
        <v>1</v>
      </c>
      <c r="D91">
        <v>2.5</v>
      </c>
      <c r="E91" s="2" t="s">
        <v>1</v>
      </c>
      <c r="F91">
        <v>2</v>
      </c>
      <c r="G91">
        <v>26081.086988272</v>
      </c>
      <c r="H91">
        <v>7.141428E-3</v>
      </c>
      <c r="I91">
        <v>19</v>
      </c>
      <c r="J91">
        <f t="shared" si="8"/>
        <v>26066.811260947001</v>
      </c>
      <c r="K91">
        <f t="shared" si="9"/>
        <v>2.5</v>
      </c>
      <c r="L91">
        <f t="shared" si="10"/>
        <v>1</v>
      </c>
      <c r="M91">
        <f>C91+1+VLOOKUP(B91,states!A$2:C$10,3,FALSE)</f>
        <v>252</v>
      </c>
      <c r="N91">
        <f t="shared" si="14"/>
        <v>26066.811260947001</v>
      </c>
      <c r="O91" s="2" t="str">
        <f>VLOOKUP(B91,states!A$2:C$10,2,FALSE)</f>
        <v>A</v>
      </c>
      <c r="P91">
        <f t="shared" si="11"/>
        <v>1</v>
      </c>
      <c r="Q91">
        <f>VLOOKUP(B91,states!A$2:D$10,4,FALSE)</f>
        <v>2</v>
      </c>
      <c r="R91">
        <v>0.5</v>
      </c>
      <c r="S91">
        <f t="shared" si="12"/>
        <v>1.5</v>
      </c>
      <c r="T91" s="7">
        <f t="shared" si="15"/>
        <v>22.150347158349266</v>
      </c>
    </row>
    <row r="92" spans="1:20">
      <c r="A92" s="4" t="str">
        <f t="shared" si="13"/>
        <v>B2Sigma-2.5-e-1-2</v>
      </c>
      <c r="B92" s="1" t="s">
        <v>4</v>
      </c>
      <c r="C92">
        <v>1</v>
      </c>
      <c r="D92">
        <v>2.5</v>
      </c>
      <c r="E92" s="2" t="s">
        <v>1</v>
      </c>
      <c r="F92">
        <v>2</v>
      </c>
      <c r="G92">
        <v>27641.00633597</v>
      </c>
      <c r="H92">
        <v>7.141428E-3</v>
      </c>
      <c r="I92">
        <v>17</v>
      </c>
      <c r="J92">
        <f t="shared" si="8"/>
        <v>27626.730608645001</v>
      </c>
      <c r="K92">
        <f t="shared" si="9"/>
        <v>2.5</v>
      </c>
      <c r="L92">
        <f t="shared" si="10"/>
        <v>1</v>
      </c>
      <c r="M92">
        <f>C92+1+VLOOKUP(B92,states!A$2:C$10,3,FALSE)</f>
        <v>52</v>
      </c>
      <c r="N92">
        <f t="shared" si="14"/>
        <v>27626.730608645001</v>
      </c>
      <c r="O92" s="2" t="str">
        <f>VLOOKUP(B92,states!A$2:C$10,2,FALSE)</f>
        <v>B</v>
      </c>
      <c r="P92">
        <f t="shared" si="11"/>
        <v>1</v>
      </c>
      <c r="Q92">
        <f>VLOOKUP(B92,states!A$2:D$10,4,FALSE)</f>
        <v>0</v>
      </c>
      <c r="R92">
        <v>0.5</v>
      </c>
      <c r="S92">
        <f t="shared" si="12"/>
        <v>0.5</v>
      </c>
      <c r="T92" s="7">
        <f t="shared" si="15"/>
        <v>19.818731667996715</v>
      </c>
    </row>
    <row r="93" spans="1:20">
      <c r="A93" s="4" t="str">
        <f t="shared" si="13"/>
        <v>A2Delta-2.5-e-2-1</v>
      </c>
      <c r="B93" s="1" t="s">
        <v>3</v>
      </c>
      <c r="C93">
        <v>2</v>
      </c>
      <c r="D93">
        <v>2.5</v>
      </c>
      <c r="E93" s="2" t="s">
        <v>1</v>
      </c>
      <c r="F93">
        <v>1</v>
      </c>
      <c r="G93">
        <v>28539.137888499001</v>
      </c>
      <c r="H93">
        <v>8.7177980000000006E-3</v>
      </c>
      <c r="I93">
        <v>15</v>
      </c>
      <c r="J93">
        <f t="shared" si="8"/>
        <v>28524.862161174002</v>
      </c>
      <c r="K93">
        <f t="shared" si="9"/>
        <v>2.5</v>
      </c>
      <c r="L93">
        <f t="shared" si="10"/>
        <v>1</v>
      </c>
      <c r="M93">
        <f>C93+1+VLOOKUP(B93,states!A$2:C$10,3,FALSE)</f>
        <v>253</v>
      </c>
      <c r="N93">
        <f t="shared" si="14"/>
        <v>28524.862161174002</v>
      </c>
      <c r="O93" s="2" t="str">
        <f>VLOOKUP(B93,states!A$2:C$10,2,FALSE)</f>
        <v>A</v>
      </c>
      <c r="P93">
        <f t="shared" si="11"/>
        <v>2</v>
      </c>
      <c r="Q93">
        <f>VLOOKUP(B93,states!A$2:D$10,4,FALSE)</f>
        <v>2</v>
      </c>
      <c r="R93">
        <v>0.5</v>
      </c>
      <c r="S93">
        <f t="shared" si="12"/>
        <v>0.5</v>
      </c>
      <c r="T93" s="7">
        <f t="shared" si="15"/>
        <v>14.3250601941317</v>
      </c>
    </row>
    <row r="94" spans="1:20">
      <c r="A94" s="4" t="str">
        <f t="shared" si="13"/>
        <v>A2Delta-2.5-e-2-2</v>
      </c>
      <c r="B94" s="1" t="s">
        <v>3</v>
      </c>
      <c r="C94">
        <v>2</v>
      </c>
      <c r="D94">
        <v>2.5</v>
      </c>
      <c r="E94" s="2" t="s">
        <v>1</v>
      </c>
      <c r="F94">
        <v>2</v>
      </c>
      <c r="G94">
        <v>28619.365960567</v>
      </c>
      <c r="H94">
        <v>8.7177980000000006E-3</v>
      </c>
      <c r="I94">
        <v>10</v>
      </c>
      <c r="J94">
        <f t="shared" si="8"/>
        <v>28605.090233242001</v>
      </c>
      <c r="K94">
        <f t="shared" si="9"/>
        <v>2.5</v>
      </c>
      <c r="L94">
        <f t="shared" si="10"/>
        <v>1</v>
      </c>
      <c r="M94">
        <f>C94+1+VLOOKUP(B94,states!A$2:C$10,3,FALSE)</f>
        <v>253</v>
      </c>
      <c r="N94">
        <f t="shared" si="14"/>
        <v>28605.090233242001</v>
      </c>
      <c r="O94" s="2" t="str">
        <f>VLOOKUP(B94,states!A$2:C$10,2,FALSE)</f>
        <v>A</v>
      </c>
      <c r="P94">
        <f t="shared" si="11"/>
        <v>2</v>
      </c>
      <c r="Q94">
        <f>VLOOKUP(B94,states!A$2:D$10,4,FALSE)</f>
        <v>2</v>
      </c>
      <c r="R94">
        <v>0.5</v>
      </c>
      <c r="S94">
        <f t="shared" si="12"/>
        <v>1.5</v>
      </c>
      <c r="T94" s="7">
        <f t="shared" si="15"/>
        <v>9.5500401294211343</v>
      </c>
    </row>
    <row r="95" spans="1:20">
      <c r="A95" s="4" t="str">
        <f t="shared" si="13"/>
        <v>A2Delta-2.5-e-3-1</v>
      </c>
      <c r="B95" s="1" t="s">
        <v>3</v>
      </c>
      <c r="C95">
        <v>3</v>
      </c>
      <c r="D95">
        <v>2.5</v>
      </c>
      <c r="E95" s="2" t="s">
        <v>1</v>
      </c>
      <c r="F95">
        <v>1</v>
      </c>
      <c r="G95">
        <v>30867.705462613001</v>
      </c>
      <c r="H95">
        <v>1.0049875999999999E-2</v>
      </c>
      <c r="I95">
        <v>3</v>
      </c>
      <c r="J95">
        <f t="shared" si="8"/>
        <v>30853.429735288002</v>
      </c>
      <c r="K95">
        <f t="shared" si="9"/>
        <v>2.5</v>
      </c>
      <c r="L95">
        <f t="shared" si="10"/>
        <v>1</v>
      </c>
      <c r="M95">
        <f>C95+1+VLOOKUP(B95,states!A$2:C$10,3,FALSE)</f>
        <v>254</v>
      </c>
      <c r="N95">
        <f t="shared" si="14"/>
        <v>30853.429735288002</v>
      </c>
      <c r="O95" s="2" t="str">
        <f>VLOOKUP(B95,states!A$2:C$10,2,FALSE)</f>
        <v>A</v>
      </c>
      <c r="P95">
        <f t="shared" si="11"/>
        <v>3</v>
      </c>
      <c r="Q95">
        <f>VLOOKUP(B95,states!A$2:D$10,4,FALSE)</f>
        <v>2</v>
      </c>
      <c r="R95">
        <v>0.5</v>
      </c>
      <c r="S95">
        <f t="shared" si="12"/>
        <v>0.5</v>
      </c>
      <c r="T95" s="7">
        <f t="shared" si="15"/>
        <v>2.4852641188862621</v>
      </c>
    </row>
    <row r="96" spans="1:20">
      <c r="A96" s="4" t="str">
        <f t="shared" si="13"/>
        <v>A2Delta-2.5-e-3-2</v>
      </c>
      <c r="B96" s="1" t="s">
        <v>3</v>
      </c>
      <c r="C96">
        <v>3</v>
      </c>
      <c r="D96">
        <v>2.5</v>
      </c>
      <c r="E96" s="2" t="s">
        <v>1</v>
      </c>
      <c r="F96">
        <v>2</v>
      </c>
      <c r="G96">
        <v>30943.039975451</v>
      </c>
      <c r="H96">
        <v>1.2461188E-2</v>
      </c>
      <c r="I96">
        <v>2</v>
      </c>
      <c r="J96">
        <f t="shared" si="8"/>
        <v>30928.764248126001</v>
      </c>
      <c r="K96">
        <f t="shared" si="9"/>
        <v>2.5</v>
      </c>
      <c r="L96">
        <f t="shared" si="10"/>
        <v>1</v>
      </c>
      <c r="M96">
        <f>C96+1+VLOOKUP(B96,states!A$2:C$10,3,FALSE)</f>
        <v>254</v>
      </c>
      <c r="N96">
        <f t="shared" si="14"/>
        <v>30928.764248126001</v>
      </c>
      <c r="O96" s="2" t="str">
        <f>VLOOKUP(B96,states!A$2:C$10,2,FALSE)</f>
        <v>A</v>
      </c>
      <c r="P96">
        <f t="shared" si="11"/>
        <v>3</v>
      </c>
      <c r="Q96">
        <f>VLOOKUP(B96,states!A$2:D$10,4,FALSE)</f>
        <v>2</v>
      </c>
      <c r="R96">
        <v>0.5</v>
      </c>
      <c r="S96">
        <f t="shared" si="12"/>
        <v>1.5</v>
      </c>
      <c r="T96" s="7">
        <f t="shared" si="15"/>
        <v>1.3362340852282675</v>
      </c>
    </row>
    <row r="97" spans="1:20">
      <c r="A97" s="4" t="str">
        <f t="shared" si="13"/>
        <v>C2Sigma-2.5-e-0-1</v>
      </c>
      <c r="B97" s="1" t="s">
        <v>5</v>
      </c>
      <c r="C97">
        <v>0</v>
      </c>
      <c r="D97">
        <v>2.5</v>
      </c>
      <c r="E97" s="2" t="s">
        <v>1</v>
      </c>
      <c r="F97">
        <v>1</v>
      </c>
      <c r="G97">
        <v>31877.164543955001</v>
      </c>
      <c r="H97">
        <v>5.3851649999999999E-3</v>
      </c>
      <c r="I97">
        <v>7</v>
      </c>
      <c r="J97">
        <f t="shared" si="8"/>
        <v>31862.888816630002</v>
      </c>
      <c r="K97">
        <f t="shared" si="9"/>
        <v>2.5</v>
      </c>
      <c r="L97">
        <f t="shared" si="10"/>
        <v>1</v>
      </c>
      <c r="M97">
        <f>C97+1+VLOOKUP(B97,states!A$2:C$10,3,FALSE)</f>
        <v>101</v>
      </c>
      <c r="N97">
        <f t="shared" si="14"/>
        <v>31862.888816630002</v>
      </c>
      <c r="O97" s="2" t="str">
        <f>VLOOKUP(B97,states!A$2:C$10,2,FALSE)</f>
        <v>C</v>
      </c>
      <c r="P97">
        <f t="shared" si="11"/>
        <v>0</v>
      </c>
      <c r="Q97">
        <f>VLOOKUP(B97,states!A$2:D$10,4,FALSE)</f>
        <v>0</v>
      </c>
      <c r="R97">
        <v>0.5</v>
      </c>
      <c r="S97">
        <f t="shared" si="12"/>
        <v>0.5</v>
      </c>
      <c r="T97" s="7">
        <f t="shared" si="15"/>
        <v>1082.2087070336956</v>
      </c>
    </row>
    <row r="98" spans="1:20">
      <c r="A98" s="4" t="str">
        <f t="shared" si="13"/>
        <v>C2Sigma-2.5-e-1-1</v>
      </c>
      <c r="B98" s="1" t="s">
        <v>5</v>
      </c>
      <c r="C98">
        <v>1</v>
      </c>
      <c r="D98">
        <v>2.5</v>
      </c>
      <c r="E98" s="2" t="s">
        <v>1</v>
      </c>
      <c r="F98">
        <v>1</v>
      </c>
      <c r="G98">
        <v>34484.285542855003</v>
      </c>
      <c r="H98">
        <v>5.0259326999999999E-2</v>
      </c>
      <c r="I98">
        <v>6</v>
      </c>
      <c r="J98">
        <f t="shared" si="8"/>
        <v>34470.00981553</v>
      </c>
      <c r="K98">
        <f t="shared" si="9"/>
        <v>2.5</v>
      </c>
      <c r="L98">
        <f t="shared" si="10"/>
        <v>1</v>
      </c>
      <c r="M98">
        <f>C98+1+VLOOKUP(B98,states!A$2:C$10,3,FALSE)</f>
        <v>102</v>
      </c>
      <c r="N98">
        <f t="shared" si="14"/>
        <v>34470.00981553</v>
      </c>
      <c r="O98" s="2" t="str">
        <f>VLOOKUP(B98,states!A$2:C$10,2,FALSE)</f>
        <v>C</v>
      </c>
      <c r="P98">
        <f t="shared" si="11"/>
        <v>1</v>
      </c>
      <c r="Q98">
        <f>VLOOKUP(B98,states!A$2:D$10,4,FALSE)</f>
        <v>0</v>
      </c>
      <c r="R98">
        <v>0.5</v>
      </c>
      <c r="S98">
        <f t="shared" si="12"/>
        <v>0.5</v>
      </c>
      <c r="T98" s="7">
        <f t="shared" si="15"/>
        <v>0.99390890061286308</v>
      </c>
    </row>
    <row r="99" spans="1:20">
      <c r="A99" s="4" t="str">
        <f t="shared" si="13"/>
        <v>C2Sigma-2.5-e-2-1</v>
      </c>
      <c r="B99" s="1" t="s">
        <v>5</v>
      </c>
      <c r="C99">
        <v>2</v>
      </c>
      <c r="D99">
        <v>2.5</v>
      </c>
      <c r="E99" s="2" t="s">
        <v>1</v>
      </c>
      <c r="F99">
        <v>1</v>
      </c>
      <c r="G99">
        <v>36848.493218597003</v>
      </c>
      <c r="H99">
        <v>8.7177980000000006E-3</v>
      </c>
      <c r="I99">
        <v>6</v>
      </c>
      <c r="J99">
        <f t="shared" si="8"/>
        <v>36834.217491272</v>
      </c>
      <c r="K99">
        <f t="shared" si="9"/>
        <v>2.5</v>
      </c>
      <c r="L99">
        <f t="shared" si="10"/>
        <v>1</v>
      </c>
      <c r="M99">
        <f>C99+1+VLOOKUP(B99,states!A$2:C$10,3,FALSE)</f>
        <v>103</v>
      </c>
      <c r="N99">
        <f t="shared" si="14"/>
        <v>36834.217491272</v>
      </c>
      <c r="O99" s="2" t="str">
        <f>VLOOKUP(B99,states!A$2:C$10,2,FALSE)</f>
        <v>C</v>
      </c>
      <c r="P99">
        <f t="shared" si="11"/>
        <v>2</v>
      </c>
      <c r="Q99">
        <f>VLOOKUP(B99,states!A$2:D$10,4,FALSE)</f>
        <v>0</v>
      </c>
      <c r="R99">
        <v>0.5</v>
      </c>
      <c r="S99">
        <f t="shared" si="12"/>
        <v>0.5</v>
      </c>
      <c r="T99" s="7">
        <f t="shared" si="15"/>
        <v>5.7300240776526801</v>
      </c>
    </row>
    <row r="100" spans="1:20">
      <c r="A100" s="4" t="str">
        <f t="shared" si="13"/>
        <v>D2Pi-2.5-e-0-1</v>
      </c>
      <c r="B100" s="1" t="s">
        <v>6</v>
      </c>
      <c r="C100">
        <v>0</v>
      </c>
      <c r="D100">
        <v>2.5</v>
      </c>
      <c r="E100" s="2" t="s">
        <v>1</v>
      </c>
      <c r="F100">
        <v>1</v>
      </c>
      <c r="G100">
        <v>59056.546118593003</v>
      </c>
      <c r="H100">
        <v>0.77303234099999996</v>
      </c>
      <c r="I100">
        <v>1</v>
      </c>
      <c r="J100">
        <f t="shared" si="8"/>
        <v>59042.270391268001</v>
      </c>
      <c r="K100">
        <f t="shared" si="9"/>
        <v>2.5</v>
      </c>
      <c r="L100">
        <f t="shared" si="10"/>
        <v>1</v>
      </c>
      <c r="M100">
        <f>C100+1+VLOOKUP(B100,states!A$2:C$10,3,FALSE)</f>
        <v>151</v>
      </c>
      <c r="N100">
        <f t="shared" si="14"/>
        <v>59042.270391268001</v>
      </c>
      <c r="O100" s="2" t="str">
        <f>VLOOKUP(B100,states!A$2:C$10,2,FALSE)</f>
        <v>D</v>
      </c>
      <c r="P100">
        <f t="shared" si="11"/>
        <v>0</v>
      </c>
      <c r="Q100">
        <f>VLOOKUP(B100,states!A$2:D$10,4,FALSE)</f>
        <v>1</v>
      </c>
      <c r="R100">
        <v>0.5</v>
      </c>
      <c r="S100">
        <f t="shared" si="12"/>
        <v>0.5</v>
      </c>
      <c r="T100" s="7">
        <f t="shared" si="15"/>
        <v>1.0769966057628022</v>
      </c>
    </row>
    <row r="101" spans="1:20">
      <c r="A101" s="4" t="str">
        <f t="shared" si="13"/>
        <v>D2Pi-2.5-e-0-2</v>
      </c>
      <c r="B101" s="1" t="s">
        <v>6</v>
      </c>
      <c r="C101">
        <v>0</v>
      </c>
      <c r="D101">
        <v>2.5</v>
      </c>
      <c r="E101" s="2" t="s">
        <v>1</v>
      </c>
      <c r="F101">
        <v>2</v>
      </c>
      <c r="G101">
        <v>59151.670152892002</v>
      </c>
      <c r="H101">
        <v>0.303682334</v>
      </c>
      <c r="I101">
        <v>2</v>
      </c>
      <c r="J101">
        <f t="shared" si="8"/>
        <v>59137.394425566999</v>
      </c>
      <c r="K101">
        <f t="shared" si="9"/>
        <v>2.5</v>
      </c>
      <c r="L101">
        <f t="shared" si="10"/>
        <v>1</v>
      </c>
      <c r="M101">
        <f>C101+1+VLOOKUP(B101,states!A$2:C$10,3,FALSE)</f>
        <v>151</v>
      </c>
      <c r="N101">
        <f t="shared" si="14"/>
        <v>59137.394425566999</v>
      </c>
      <c r="O101" s="2" t="str">
        <f>VLOOKUP(B101,states!A$2:C$10,2,FALSE)</f>
        <v>D</v>
      </c>
      <c r="P101">
        <f t="shared" si="11"/>
        <v>0</v>
      </c>
      <c r="Q101">
        <f>VLOOKUP(B101,states!A$2:D$10,4,FALSE)</f>
        <v>1</v>
      </c>
      <c r="R101">
        <v>0.5</v>
      </c>
      <c r="S101">
        <f t="shared" si="12"/>
        <v>1.5</v>
      </c>
      <c r="T101" s="7">
        <f t="shared" si="15"/>
        <v>5.483053271066292</v>
      </c>
    </row>
    <row r="102" spans="1:20">
      <c r="A102" s="4" t="str">
        <f t="shared" si="13"/>
        <v>E2Sigma-2.5-e-2-1</v>
      </c>
      <c r="B102" s="1" t="s">
        <v>7</v>
      </c>
      <c r="C102">
        <v>2</v>
      </c>
      <c r="D102">
        <v>2.5</v>
      </c>
      <c r="E102" s="2" t="s">
        <v>1</v>
      </c>
      <c r="F102">
        <v>1</v>
      </c>
      <c r="G102">
        <v>68864.926816969004</v>
      </c>
      <c r="H102">
        <v>0.50002499899999997</v>
      </c>
      <c r="I102">
        <v>5</v>
      </c>
      <c r="J102">
        <f t="shared" si="8"/>
        <v>68850.651089644001</v>
      </c>
      <c r="K102">
        <f t="shared" si="9"/>
        <v>2.5</v>
      </c>
      <c r="L102">
        <f t="shared" si="10"/>
        <v>1</v>
      </c>
      <c r="M102">
        <f>C102+1+VLOOKUP(B102,states!A$2:C$10,3,FALSE)</f>
        <v>203</v>
      </c>
      <c r="N102">
        <f t="shared" si="14"/>
        <v>68850.651089644001</v>
      </c>
      <c r="O102" s="2" t="str">
        <f>VLOOKUP(B102,states!A$2:C$10,2,FALSE)</f>
        <v>E</v>
      </c>
      <c r="P102">
        <f t="shared" si="11"/>
        <v>2</v>
      </c>
      <c r="Q102">
        <f>VLOOKUP(B102,states!A$2:D$10,4,FALSE)</f>
        <v>0</v>
      </c>
      <c r="R102">
        <v>0.5</v>
      </c>
      <c r="S102">
        <f t="shared" si="12"/>
        <v>0.5</v>
      </c>
      <c r="T102" s="7">
        <f t="shared" si="15"/>
        <v>8.3251158348772197E-2</v>
      </c>
    </row>
    <row r="103" spans="1:20">
      <c r="A103" s="4" t="str">
        <f t="shared" si="13"/>
        <v>X2Pi-2.5-f-0-1</v>
      </c>
      <c r="B103" s="1" t="s">
        <v>0</v>
      </c>
      <c r="C103">
        <v>0</v>
      </c>
      <c r="D103">
        <v>2.5</v>
      </c>
      <c r="E103" s="2" t="s">
        <v>2</v>
      </c>
      <c r="F103">
        <v>1</v>
      </c>
      <c r="G103">
        <v>87.425551632999998</v>
      </c>
      <c r="H103">
        <v>5.0000000000000001E-3</v>
      </c>
      <c r="I103">
        <v>49</v>
      </c>
      <c r="J103">
        <f t="shared" si="8"/>
        <v>73.149824307999992</v>
      </c>
      <c r="K103">
        <f t="shared" si="9"/>
        <v>2.5</v>
      </c>
      <c r="L103">
        <f t="shared" si="10"/>
        <v>-1</v>
      </c>
      <c r="M103">
        <f>C103+1+VLOOKUP(B103,states!A$2:C$10,3,FALSE)</f>
        <v>1</v>
      </c>
      <c r="N103">
        <f t="shared" si="14"/>
        <v>73.149824307999992</v>
      </c>
      <c r="O103" s="2" t="str">
        <f>VLOOKUP(B103,states!A$2:C$10,2,FALSE)</f>
        <v>X</v>
      </c>
      <c r="P103">
        <f t="shared" si="11"/>
        <v>0</v>
      </c>
      <c r="Q103">
        <f>VLOOKUP(B103,states!A$2:D$10,4,FALSE)</f>
        <v>1</v>
      </c>
      <c r="R103">
        <v>0.5</v>
      </c>
      <c r="S103">
        <f t="shared" si="12"/>
        <v>0.5</v>
      </c>
      <c r="T103" s="7">
        <f t="shared" si="15"/>
        <v>8159.0214325383558</v>
      </c>
    </row>
    <row r="104" spans="1:20">
      <c r="A104" s="4" t="str">
        <f t="shared" si="13"/>
        <v>X2Pi-2.5-f-0-2</v>
      </c>
      <c r="B104" s="1" t="s">
        <v>0</v>
      </c>
      <c r="C104">
        <v>0</v>
      </c>
      <c r="D104">
        <v>2.5</v>
      </c>
      <c r="E104" s="2" t="s">
        <v>2</v>
      </c>
      <c r="F104">
        <v>2</v>
      </c>
      <c r="G104">
        <v>167.963459562</v>
      </c>
      <c r="H104">
        <v>5.0000000000000001E-3</v>
      </c>
      <c r="I104">
        <v>47</v>
      </c>
      <c r="J104">
        <f t="shared" si="8"/>
        <v>153.68773223700001</v>
      </c>
      <c r="K104">
        <f t="shared" si="9"/>
        <v>2.5</v>
      </c>
      <c r="L104">
        <f t="shared" si="10"/>
        <v>-1</v>
      </c>
      <c r="M104">
        <f>C104+1+VLOOKUP(B104,states!A$2:C$10,3,FALSE)</f>
        <v>1</v>
      </c>
      <c r="N104">
        <f t="shared" si="14"/>
        <v>153.68773223700001</v>
      </c>
      <c r="O104" s="2" t="str">
        <f>VLOOKUP(B104,states!A$2:C$10,2,FALSE)</f>
        <v>X</v>
      </c>
      <c r="P104">
        <f t="shared" si="11"/>
        <v>0</v>
      </c>
      <c r="Q104">
        <f>VLOOKUP(B104,states!A$2:D$10,4,FALSE)</f>
        <v>1</v>
      </c>
      <c r="R104">
        <v>0.5</v>
      </c>
      <c r="S104">
        <f t="shared" si="12"/>
        <v>1.5</v>
      </c>
      <c r="T104" s="7">
        <f t="shared" si="15"/>
        <v>7826.0001495776069</v>
      </c>
    </row>
    <row r="105" spans="1:20">
      <c r="A105" s="4" t="str">
        <f t="shared" si="13"/>
        <v>X2Pi-2.5-f-1-1</v>
      </c>
      <c r="B105" s="1" t="s">
        <v>0</v>
      </c>
      <c r="C105">
        <v>1</v>
      </c>
      <c r="D105">
        <v>2.5</v>
      </c>
      <c r="E105" s="2" t="s">
        <v>2</v>
      </c>
      <c r="F105">
        <v>1</v>
      </c>
      <c r="G105">
        <v>2817.1331021730002</v>
      </c>
      <c r="H105">
        <v>5.0990200000000001E-3</v>
      </c>
      <c r="I105">
        <v>31</v>
      </c>
      <c r="J105">
        <f t="shared" si="8"/>
        <v>2802.8573748480003</v>
      </c>
      <c r="K105">
        <f t="shared" si="9"/>
        <v>2.5</v>
      </c>
      <c r="L105">
        <f t="shared" si="10"/>
        <v>-1</v>
      </c>
      <c r="M105">
        <f>C105+1+VLOOKUP(B105,states!A$2:C$10,3,FALSE)</f>
        <v>2</v>
      </c>
      <c r="N105">
        <f t="shared" si="14"/>
        <v>2802.8573748480003</v>
      </c>
      <c r="O105" s="2" t="str">
        <f>VLOOKUP(B105,states!A$2:C$10,2,FALSE)</f>
        <v>X</v>
      </c>
      <c r="P105">
        <f t="shared" si="11"/>
        <v>1</v>
      </c>
      <c r="Q105">
        <f>VLOOKUP(B105,states!A$2:D$10,4,FALSE)</f>
        <v>1</v>
      </c>
      <c r="R105">
        <v>0.5</v>
      </c>
      <c r="S105">
        <f t="shared" si="12"/>
        <v>0.5</v>
      </c>
      <c r="T105" s="7">
        <f t="shared" si="15"/>
        <v>50.615901544724409</v>
      </c>
    </row>
    <row r="106" spans="1:20">
      <c r="A106" s="4" t="str">
        <f t="shared" si="13"/>
        <v>X2Pi-2.5-f-1-2</v>
      </c>
      <c r="B106" s="1" t="s">
        <v>0</v>
      </c>
      <c r="C106">
        <v>1</v>
      </c>
      <c r="D106">
        <v>2.5</v>
      </c>
      <c r="E106" s="2" t="s">
        <v>2</v>
      </c>
      <c r="F106">
        <v>2</v>
      </c>
      <c r="G106">
        <v>2894.6598853280002</v>
      </c>
      <c r="H106">
        <v>5.0990200000000001E-3</v>
      </c>
      <c r="I106">
        <v>35</v>
      </c>
      <c r="J106">
        <f t="shared" si="8"/>
        <v>2880.3841580030003</v>
      </c>
      <c r="K106">
        <f t="shared" si="9"/>
        <v>2.5</v>
      </c>
      <c r="L106">
        <f t="shared" si="10"/>
        <v>-1</v>
      </c>
      <c r="M106">
        <f>C106+1+VLOOKUP(B106,states!A$2:C$10,3,FALSE)</f>
        <v>2</v>
      </c>
      <c r="N106">
        <f t="shared" si="14"/>
        <v>2880.3841580030003</v>
      </c>
      <c r="O106" s="2" t="str">
        <f>VLOOKUP(B106,states!A$2:C$10,2,FALSE)</f>
        <v>X</v>
      </c>
      <c r="P106">
        <f t="shared" si="11"/>
        <v>1</v>
      </c>
      <c r="Q106">
        <f>VLOOKUP(B106,states!A$2:D$10,4,FALSE)</f>
        <v>1</v>
      </c>
      <c r="R106">
        <v>0.5</v>
      </c>
      <c r="S106">
        <f t="shared" si="12"/>
        <v>1.5</v>
      </c>
      <c r="T106" s="7">
        <f t="shared" si="15"/>
        <v>57.146985615011431</v>
      </c>
    </row>
    <row r="107" spans="1:20">
      <c r="A107" s="4" t="str">
        <f t="shared" si="13"/>
        <v>X2Pi-2.5-f-2-1</v>
      </c>
      <c r="B107" s="1" t="s">
        <v>0</v>
      </c>
      <c r="C107">
        <v>2</v>
      </c>
      <c r="D107">
        <v>2.5</v>
      </c>
      <c r="E107" s="2" t="s">
        <v>2</v>
      </c>
      <c r="F107">
        <v>1</v>
      </c>
      <c r="G107">
        <v>5420.8036311559999</v>
      </c>
      <c r="H107">
        <v>7.141428E-3</v>
      </c>
      <c r="I107">
        <v>21</v>
      </c>
      <c r="J107">
        <f t="shared" si="8"/>
        <v>5406.527903831</v>
      </c>
      <c r="K107">
        <f t="shared" si="9"/>
        <v>2.5</v>
      </c>
      <c r="L107">
        <f t="shared" si="10"/>
        <v>-1</v>
      </c>
      <c r="M107">
        <f>C107+1+VLOOKUP(B107,states!A$2:C$10,3,FALSE)</f>
        <v>3</v>
      </c>
      <c r="N107">
        <f t="shared" si="14"/>
        <v>5406.527903831</v>
      </c>
      <c r="O107" s="2" t="str">
        <f>VLOOKUP(B107,states!A$2:C$10,2,FALSE)</f>
        <v>X</v>
      </c>
      <c r="P107">
        <f t="shared" si="11"/>
        <v>2</v>
      </c>
      <c r="Q107">
        <f>VLOOKUP(B107,states!A$2:D$10,4,FALSE)</f>
        <v>1</v>
      </c>
      <c r="R107">
        <v>0.5</v>
      </c>
      <c r="S107">
        <f t="shared" si="12"/>
        <v>0.5</v>
      </c>
      <c r="T107" s="7">
        <f t="shared" si="15"/>
        <v>24.48196264870182</v>
      </c>
    </row>
    <row r="108" spans="1:20">
      <c r="A108" s="4" t="str">
        <f t="shared" si="13"/>
        <v>X2Pi-2.5-f-2-2</v>
      </c>
      <c r="B108" s="1" t="s">
        <v>0</v>
      </c>
      <c r="C108">
        <v>2</v>
      </c>
      <c r="D108">
        <v>2.5</v>
      </c>
      <c r="E108" s="2" t="s">
        <v>2</v>
      </c>
      <c r="F108">
        <v>2</v>
      </c>
      <c r="G108">
        <v>5495.3697067679996</v>
      </c>
      <c r="H108">
        <v>7.141428E-3</v>
      </c>
      <c r="I108">
        <v>25</v>
      </c>
      <c r="J108">
        <f t="shared" si="8"/>
        <v>5481.0939794429996</v>
      </c>
      <c r="K108">
        <f t="shared" si="9"/>
        <v>2.5</v>
      </c>
      <c r="L108">
        <f t="shared" si="10"/>
        <v>-1</v>
      </c>
      <c r="M108">
        <f>C108+1+VLOOKUP(B108,states!A$2:C$10,3,FALSE)</f>
        <v>3</v>
      </c>
      <c r="N108">
        <f t="shared" si="14"/>
        <v>5481.0939794429996</v>
      </c>
      <c r="O108" s="2" t="str">
        <f>VLOOKUP(B108,states!A$2:C$10,2,FALSE)</f>
        <v>X</v>
      </c>
      <c r="P108">
        <f t="shared" si="11"/>
        <v>2</v>
      </c>
      <c r="Q108">
        <f>VLOOKUP(B108,states!A$2:D$10,4,FALSE)</f>
        <v>1</v>
      </c>
      <c r="R108">
        <v>0.5</v>
      </c>
      <c r="S108">
        <f t="shared" si="12"/>
        <v>1.5</v>
      </c>
      <c r="T108" s="7">
        <f t="shared" si="15"/>
        <v>29.145193629406933</v>
      </c>
    </row>
    <row r="109" spans="1:20">
      <c r="A109" s="4" t="str">
        <f t="shared" si="13"/>
        <v>X2Pi-2.5-f-3-1</v>
      </c>
      <c r="B109" s="1" t="s">
        <v>0</v>
      </c>
      <c r="C109">
        <v>3</v>
      </c>
      <c r="D109">
        <v>2.5</v>
      </c>
      <c r="E109" s="2" t="s">
        <v>2</v>
      </c>
      <c r="F109">
        <v>1</v>
      </c>
      <c r="G109">
        <v>7899.8810058839999</v>
      </c>
      <c r="H109">
        <v>8.7177980000000006E-3</v>
      </c>
      <c r="I109">
        <v>9</v>
      </c>
      <c r="J109">
        <f t="shared" si="8"/>
        <v>7885.605278559</v>
      </c>
      <c r="K109">
        <f t="shared" si="9"/>
        <v>2.5</v>
      </c>
      <c r="L109">
        <f t="shared" si="10"/>
        <v>-1</v>
      </c>
      <c r="M109">
        <f>C109+1+VLOOKUP(B109,states!A$2:C$10,3,FALSE)</f>
        <v>4</v>
      </c>
      <c r="N109">
        <f t="shared" si="14"/>
        <v>7885.605278559</v>
      </c>
      <c r="O109" s="2" t="str">
        <f>VLOOKUP(B109,states!A$2:C$10,2,FALSE)</f>
        <v>X</v>
      </c>
      <c r="P109">
        <f t="shared" si="11"/>
        <v>3</v>
      </c>
      <c r="Q109">
        <f>VLOOKUP(B109,states!A$2:D$10,4,FALSE)</f>
        <v>1</v>
      </c>
      <c r="R109">
        <v>0.5</v>
      </c>
      <c r="S109">
        <f t="shared" si="12"/>
        <v>0.5</v>
      </c>
      <c r="T109" s="7">
        <f t="shared" si="15"/>
        <v>8.5950361164790205</v>
      </c>
    </row>
    <row r="110" spans="1:20">
      <c r="A110" s="4" t="str">
        <f t="shared" si="13"/>
        <v>X2Pi-2.5-f-3-2</v>
      </c>
      <c r="B110" s="1" t="s">
        <v>0</v>
      </c>
      <c r="C110">
        <v>3</v>
      </c>
      <c r="D110">
        <v>2.5</v>
      </c>
      <c r="E110" s="2" t="s">
        <v>2</v>
      </c>
      <c r="F110">
        <v>2</v>
      </c>
      <c r="G110">
        <v>7971.5213642680001</v>
      </c>
      <c r="H110">
        <v>8.7177980000000006E-3</v>
      </c>
      <c r="I110">
        <v>8</v>
      </c>
      <c r="J110">
        <f t="shared" si="8"/>
        <v>7957.2456369430001</v>
      </c>
      <c r="K110">
        <f t="shared" si="9"/>
        <v>2.5</v>
      </c>
      <c r="L110">
        <f t="shared" si="10"/>
        <v>-1</v>
      </c>
      <c r="M110">
        <f>C110+1+VLOOKUP(B110,states!A$2:C$10,3,FALSE)</f>
        <v>4</v>
      </c>
      <c r="N110">
        <f t="shared" si="14"/>
        <v>7957.2456369430001</v>
      </c>
      <c r="O110" s="2" t="str">
        <f>VLOOKUP(B110,states!A$2:C$10,2,FALSE)</f>
        <v>X</v>
      </c>
      <c r="P110">
        <f t="shared" si="11"/>
        <v>3</v>
      </c>
      <c r="Q110">
        <f>VLOOKUP(B110,states!A$2:D$10,4,FALSE)</f>
        <v>1</v>
      </c>
      <c r="R110">
        <v>0.5</v>
      </c>
      <c r="S110">
        <f t="shared" si="12"/>
        <v>1.5</v>
      </c>
      <c r="T110" s="7">
        <f t="shared" si="15"/>
        <v>7.6400321035369076</v>
      </c>
    </row>
    <row r="111" spans="1:20">
      <c r="A111" s="4" t="str">
        <f t="shared" si="13"/>
        <v>X2Pi-2.5-f-4-1</v>
      </c>
      <c r="B111" s="1" t="s">
        <v>0</v>
      </c>
      <c r="C111">
        <v>4</v>
      </c>
      <c r="D111">
        <v>2.5</v>
      </c>
      <c r="E111" s="2" t="s">
        <v>2</v>
      </c>
      <c r="F111">
        <v>1</v>
      </c>
      <c r="G111">
        <v>10255.412473431001</v>
      </c>
      <c r="H111">
        <v>1.0049875999999999E-2</v>
      </c>
      <c r="I111">
        <v>3</v>
      </c>
      <c r="J111">
        <f t="shared" si="8"/>
        <v>10241.136746106</v>
      </c>
      <c r="K111">
        <f t="shared" si="9"/>
        <v>2.5</v>
      </c>
      <c r="L111">
        <f t="shared" si="10"/>
        <v>-1</v>
      </c>
      <c r="M111">
        <f>C111+1+VLOOKUP(B111,states!A$2:C$10,3,FALSE)</f>
        <v>5</v>
      </c>
      <c r="N111">
        <f t="shared" si="14"/>
        <v>10241.136746106</v>
      </c>
      <c r="O111" s="2" t="str">
        <f>VLOOKUP(B111,states!A$2:C$10,2,FALSE)</f>
        <v>X</v>
      </c>
      <c r="P111">
        <f t="shared" si="11"/>
        <v>4</v>
      </c>
      <c r="Q111">
        <f>VLOOKUP(B111,states!A$2:D$10,4,FALSE)</f>
        <v>1</v>
      </c>
      <c r="R111">
        <v>0.5</v>
      </c>
      <c r="S111">
        <f t="shared" si="12"/>
        <v>0.5</v>
      </c>
      <c r="T111" s="7">
        <f t="shared" si="15"/>
        <v>2.4852641188862621</v>
      </c>
    </row>
    <row r="112" spans="1:20">
      <c r="A112" s="4" t="str">
        <f t="shared" si="13"/>
        <v>X2Pi-2.5-f-4-1</v>
      </c>
      <c r="B112" s="1" t="s">
        <v>0</v>
      </c>
      <c r="C112">
        <v>4</v>
      </c>
      <c r="D112">
        <v>2.5</v>
      </c>
      <c r="E112" s="2" t="s">
        <v>2</v>
      </c>
      <c r="F112">
        <v>1</v>
      </c>
      <c r="G112">
        <v>10255.518879103</v>
      </c>
      <c r="H112">
        <v>0.70717819500000001</v>
      </c>
      <c r="I112">
        <v>1</v>
      </c>
      <c r="J112">
        <f t="shared" si="8"/>
        <v>10241.243151777999</v>
      </c>
      <c r="K112">
        <f t="shared" si="9"/>
        <v>2.5</v>
      </c>
      <c r="L112">
        <f t="shared" si="10"/>
        <v>-1</v>
      </c>
      <c r="M112">
        <f>C112+1+VLOOKUP(B112,states!A$2:C$10,3,FALSE)</f>
        <v>5</v>
      </c>
      <c r="N112">
        <f t="shared" si="14"/>
        <v>10241.243151777999</v>
      </c>
      <c r="O112" s="2" t="str">
        <f>VLOOKUP(B112,states!A$2:C$10,2,FALSE)</f>
        <v>X</v>
      </c>
      <c r="P112">
        <f t="shared" si="11"/>
        <v>4</v>
      </c>
      <c r="Q112">
        <f>VLOOKUP(B112,states!A$2:D$10,4,FALSE)</f>
        <v>1</v>
      </c>
      <c r="R112">
        <v>0.5</v>
      </c>
      <c r="S112">
        <f t="shared" si="12"/>
        <v>0.5</v>
      </c>
      <c r="T112" s="7">
        <f t="shared" si="15"/>
        <v>1.1772891377142549E-2</v>
      </c>
    </row>
    <row r="113" spans="1:20">
      <c r="A113" s="4" t="str">
        <f t="shared" si="13"/>
        <v>X2Pi-2.5-f-4-2</v>
      </c>
      <c r="B113" s="1" t="s">
        <v>0</v>
      </c>
      <c r="C113">
        <v>4</v>
      </c>
      <c r="D113">
        <v>2.5</v>
      </c>
      <c r="E113" s="2" t="s">
        <v>2</v>
      </c>
      <c r="F113">
        <v>2</v>
      </c>
      <c r="G113">
        <v>10324.17318421</v>
      </c>
      <c r="H113">
        <v>1.0049875999999999E-2</v>
      </c>
      <c r="I113">
        <v>3</v>
      </c>
      <c r="J113">
        <f t="shared" si="8"/>
        <v>10309.897456884999</v>
      </c>
      <c r="K113">
        <f t="shared" si="9"/>
        <v>2.5</v>
      </c>
      <c r="L113">
        <f t="shared" si="10"/>
        <v>-1</v>
      </c>
      <c r="M113">
        <f>C113+1+VLOOKUP(B113,states!A$2:C$10,3,FALSE)</f>
        <v>5</v>
      </c>
      <c r="N113">
        <f t="shared" si="14"/>
        <v>10309.897456884999</v>
      </c>
      <c r="O113" s="2" t="str">
        <f>VLOOKUP(B113,states!A$2:C$10,2,FALSE)</f>
        <v>X</v>
      </c>
      <c r="P113">
        <f t="shared" si="11"/>
        <v>4</v>
      </c>
      <c r="Q113">
        <f>VLOOKUP(B113,states!A$2:D$10,4,FALSE)</f>
        <v>1</v>
      </c>
      <c r="R113">
        <v>0.5</v>
      </c>
      <c r="S113">
        <f t="shared" si="12"/>
        <v>1.5</v>
      </c>
      <c r="T113" s="7">
        <f t="shared" si="15"/>
        <v>2.4852641188862621</v>
      </c>
    </row>
    <row r="114" spans="1:20">
      <c r="A114" s="4" t="str">
        <f t="shared" si="13"/>
        <v>A2Delta-2.5-f-0-1</v>
      </c>
      <c r="B114" s="1" t="s">
        <v>3</v>
      </c>
      <c r="C114">
        <v>0</v>
      </c>
      <c r="D114">
        <v>2.5</v>
      </c>
      <c r="E114" s="2" t="s">
        <v>2</v>
      </c>
      <c r="F114">
        <v>1</v>
      </c>
      <c r="G114">
        <v>23260.177532064001</v>
      </c>
      <c r="H114">
        <v>6.4031239999999996E-3</v>
      </c>
      <c r="I114">
        <v>22</v>
      </c>
      <c r="J114">
        <f t="shared" si="8"/>
        <v>23245.901804739002</v>
      </c>
      <c r="K114">
        <f t="shared" si="9"/>
        <v>2.5</v>
      </c>
      <c r="L114">
        <f t="shared" si="10"/>
        <v>-1</v>
      </c>
      <c r="M114">
        <f>C114+1+VLOOKUP(B114,states!A$2:C$10,3,FALSE)</f>
        <v>251</v>
      </c>
      <c r="N114">
        <f t="shared" si="14"/>
        <v>23245.901804739002</v>
      </c>
      <c r="O114" s="2" t="str">
        <f>VLOOKUP(B114,states!A$2:C$10,2,FALSE)</f>
        <v>A</v>
      </c>
      <c r="P114">
        <f t="shared" si="11"/>
        <v>0</v>
      </c>
      <c r="Q114">
        <f>VLOOKUP(B114,states!A$2:D$10,4,FALSE)</f>
        <v>2</v>
      </c>
      <c r="R114">
        <v>0.5</v>
      </c>
      <c r="S114">
        <f t="shared" si="12"/>
        <v>0.5</v>
      </c>
      <c r="T114" s="7">
        <f t="shared" si="15"/>
        <v>2860.5053662620321</v>
      </c>
    </row>
    <row r="115" spans="1:20">
      <c r="A115" s="4" t="str">
        <f t="shared" si="13"/>
        <v>A2Delta-2.5-f-0-2</v>
      </c>
      <c r="B115" s="1" t="s">
        <v>3</v>
      </c>
      <c r="C115">
        <v>0</v>
      </c>
      <c r="D115">
        <v>2.5</v>
      </c>
      <c r="E115" s="2" t="s">
        <v>2</v>
      </c>
      <c r="F115">
        <v>2</v>
      </c>
      <c r="G115">
        <v>23348.839127365001</v>
      </c>
      <c r="H115">
        <v>7.0710679999999998E-3</v>
      </c>
      <c r="I115">
        <v>24</v>
      </c>
      <c r="J115">
        <f t="shared" si="8"/>
        <v>23334.563400040002</v>
      </c>
      <c r="K115">
        <f t="shared" si="9"/>
        <v>2.5</v>
      </c>
      <c r="L115">
        <f t="shared" si="10"/>
        <v>-1</v>
      </c>
      <c r="M115">
        <f>C115+1+VLOOKUP(B115,states!A$2:C$10,3,FALSE)</f>
        <v>251</v>
      </c>
      <c r="N115">
        <f t="shared" si="14"/>
        <v>23334.563400040002</v>
      </c>
      <c r="O115" s="2" t="str">
        <f>VLOOKUP(B115,states!A$2:C$10,2,FALSE)</f>
        <v>A</v>
      </c>
      <c r="P115">
        <f t="shared" si="11"/>
        <v>0</v>
      </c>
      <c r="Q115">
        <f>VLOOKUP(B115,states!A$2:D$10,4,FALSE)</f>
        <v>2</v>
      </c>
      <c r="R115">
        <v>0.5</v>
      </c>
      <c r="S115">
        <f t="shared" si="12"/>
        <v>1.5</v>
      </c>
      <c r="T115" s="7">
        <f t="shared" si="15"/>
        <v>2825.7792143485185</v>
      </c>
    </row>
    <row r="116" spans="1:20">
      <c r="A116" s="4" t="str">
        <f t="shared" si="13"/>
        <v>B2Sigma-2.5-f-0-1</v>
      </c>
      <c r="B116" s="1" t="s">
        <v>4</v>
      </c>
      <c r="C116">
        <v>0</v>
      </c>
      <c r="D116">
        <v>2.5</v>
      </c>
      <c r="E116" s="2" t="s">
        <v>2</v>
      </c>
      <c r="F116">
        <v>1</v>
      </c>
      <c r="G116">
        <v>25788.246118593001</v>
      </c>
      <c r="H116">
        <v>7.0710679999999998E-3</v>
      </c>
      <c r="I116">
        <v>18</v>
      </c>
      <c r="J116">
        <f t="shared" si="8"/>
        <v>25773.970391268002</v>
      </c>
      <c r="K116">
        <f t="shared" si="9"/>
        <v>2.5</v>
      </c>
      <c r="L116">
        <f t="shared" si="10"/>
        <v>-1</v>
      </c>
      <c r="M116">
        <f>C116+1+VLOOKUP(B116,states!A$2:C$10,3,FALSE)</f>
        <v>51</v>
      </c>
      <c r="N116">
        <f t="shared" si="14"/>
        <v>25773.970391268002</v>
      </c>
      <c r="O116" s="2" t="str">
        <f>VLOOKUP(B116,states!A$2:C$10,2,FALSE)</f>
        <v>B</v>
      </c>
      <c r="P116">
        <f t="shared" si="11"/>
        <v>0</v>
      </c>
      <c r="Q116">
        <f>VLOOKUP(B116,states!A$2:D$10,4,FALSE)</f>
        <v>0</v>
      </c>
      <c r="R116">
        <v>0.5</v>
      </c>
      <c r="S116">
        <f t="shared" si="12"/>
        <v>0.5</v>
      </c>
      <c r="T116" s="7">
        <f t="shared" si="15"/>
        <v>2119.3344107613893</v>
      </c>
    </row>
    <row r="117" spans="1:20">
      <c r="A117" s="4" t="str">
        <f t="shared" si="13"/>
        <v>A2Delta-2.5-f-1-1</v>
      </c>
      <c r="B117" s="1" t="s">
        <v>3</v>
      </c>
      <c r="C117">
        <v>1</v>
      </c>
      <c r="D117">
        <v>2.5</v>
      </c>
      <c r="E117" s="2" t="s">
        <v>2</v>
      </c>
      <c r="F117">
        <v>1</v>
      </c>
      <c r="G117">
        <v>25996.468354020999</v>
      </c>
      <c r="H117">
        <v>7.141428E-3</v>
      </c>
      <c r="I117">
        <v>19</v>
      </c>
      <c r="J117">
        <f t="shared" si="8"/>
        <v>25982.192626696</v>
      </c>
      <c r="K117">
        <f t="shared" si="9"/>
        <v>2.5</v>
      </c>
      <c r="L117">
        <f t="shared" si="10"/>
        <v>-1</v>
      </c>
      <c r="M117">
        <f>C117+1+VLOOKUP(B117,states!A$2:C$10,3,FALSE)</f>
        <v>252</v>
      </c>
      <c r="N117">
        <f t="shared" si="14"/>
        <v>25982.192626696</v>
      </c>
      <c r="O117" s="2" t="str">
        <f>VLOOKUP(B117,states!A$2:C$10,2,FALSE)</f>
        <v>A</v>
      </c>
      <c r="P117">
        <f t="shared" si="11"/>
        <v>1</v>
      </c>
      <c r="Q117">
        <f>VLOOKUP(B117,states!A$2:D$10,4,FALSE)</f>
        <v>2</v>
      </c>
      <c r="R117">
        <v>0.5</v>
      </c>
      <c r="S117">
        <f t="shared" si="12"/>
        <v>0.5</v>
      </c>
      <c r="T117" s="7">
        <f t="shared" si="15"/>
        <v>22.150347158349266</v>
      </c>
    </row>
    <row r="118" spans="1:20">
      <c r="A118" s="4" t="str">
        <f t="shared" si="13"/>
        <v>A2Delta-2.5-f-1-2</v>
      </c>
      <c r="B118" s="1" t="s">
        <v>3</v>
      </c>
      <c r="C118">
        <v>1</v>
      </c>
      <c r="D118">
        <v>2.5</v>
      </c>
      <c r="E118" s="2" t="s">
        <v>2</v>
      </c>
      <c r="F118">
        <v>2</v>
      </c>
      <c r="G118">
        <v>26081.088492269999</v>
      </c>
      <c r="H118">
        <v>7.141428E-3</v>
      </c>
      <c r="I118">
        <v>20</v>
      </c>
      <c r="J118">
        <f t="shared" si="8"/>
        <v>26066.812764945</v>
      </c>
      <c r="K118">
        <f t="shared" si="9"/>
        <v>2.5</v>
      </c>
      <c r="L118">
        <f t="shared" si="10"/>
        <v>-1</v>
      </c>
      <c r="M118">
        <f>C118+1+VLOOKUP(B118,states!A$2:C$10,3,FALSE)</f>
        <v>252</v>
      </c>
      <c r="N118">
        <f t="shared" si="14"/>
        <v>26066.812764945</v>
      </c>
      <c r="O118" s="2" t="str">
        <f>VLOOKUP(B118,states!A$2:C$10,2,FALSE)</f>
        <v>A</v>
      </c>
      <c r="P118">
        <f t="shared" si="11"/>
        <v>1</v>
      </c>
      <c r="Q118">
        <f>VLOOKUP(B118,states!A$2:D$10,4,FALSE)</f>
        <v>2</v>
      </c>
      <c r="R118">
        <v>0.5</v>
      </c>
      <c r="S118">
        <f t="shared" si="12"/>
        <v>1.5</v>
      </c>
      <c r="T118" s="7">
        <f t="shared" si="15"/>
        <v>23.316154903525547</v>
      </c>
    </row>
    <row r="119" spans="1:20">
      <c r="A119" s="4" t="str">
        <f t="shared" si="13"/>
        <v>B2Sigma-2.5-f-1-1</v>
      </c>
      <c r="B119" s="1" t="s">
        <v>4</v>
      </c>
      <c r="C119">
        <v>1</v>
      </c>
      <c r="D119">
        <v>2.5</v>
      </c>
      <c r="E119" s="2" t="s">
        <v>2</v>
      </c>
      <c r="F119">
        <v>1</v>
      </c>
      <c r="G119">
        <v>27574.335212566999</v>
      </c>
      <c r="H119">
        <v>7.141428E-3</v>
      </c>
      <c r="I119">
        <v>18</v>
      </c>
      <c r="J119">
        <f t="shared" si="8"/>
        <v>27560.059485242</v>
      </c>
      <c r="K119">
        <f t="shared" si="9"/>
        <v>2.5</v>
      </c>
      <c r="L119">
        <f t="shared" si="10"/>
        <v>-1</v>
      </c>
      <c r="M119">
        <f>C119+1+VLOOKUP(B119,states!A$2:C$10,3,FALSE)</f>
        <v>52</v>
      </c>
      <c r="N119">
        <f t="shared" si="14"/>
        <v>27560.059485242</v>
      </c>
      <c r="O119" s="2" t="str">
        <f>VLOOKUP(B119,states!A$2:C$10,2,FALSE)</f>
        <v>B</v>
      </c>
      <c r="P119">
        <f t="shared" si="11"/>
        <v>1</v>
      </c>
      <c r="Q119">
        <f>VLOOKUP(B119,states!A$2:D$10,4,FALSE)</f>
        <v>0</v>
      </c>
      <c r="R119">
        <v>0.5</v>
      </c>
      <c r="S119">
        <f t="shared" si="12"/>
        <v>0.5</v>
      </c>
      <c r="T119" s="7">
        <f t="shared" si="15"/>
        <v>20.984539413172989</v>
      </c>
    </row>
    <row r="120" spans="1:20">
      <c r="A120" s="4" t="str">
        <f t="shared" si="13"/>
        <v>A2Delta-2.5-f-2-1</v>
      </c>
      <c r="B120" s="1" t="s">
        <v>3</v>
      </c>
      <c r="C120">
        <v>2</v>
      </c>
      <c r="D120">
        <v>2.5</v>
      </c>
      <c r="E120" s="2" t="s">
        <v>2</v>
      </c>
      <c r="F120">
        <v>1</v>
      </c>
      <c r="G120">
        <v>28539.130328851999</v>
      </c>
      <c r="H120">
        <v>8.7177980000000006E-3</v>
      </c>
      <c r="I120">
        <v>12</v>
      </c>
      <c r="J120">
        <f t="shared" si="8"/>
        <v>28524.854601527</v>
      </c>
      <c r="K120">
        <f t="shared" si="9"/>
        <v>2.5</v>
      </c>
      <c r="L120">
        <f t="shared" si="10"/>
        <v>-1</v>
      </c>
      <c r="M120">
        <f>C120+1+VLOOKUP(B120,states!A$2:C$10,3,FALSE)</f>
        <v>253</v>
      </c>
      <c r="N120">
        <f t="shared" si="14"/>
        <v>28524.854601527</v>
      </c>
      <c r="O120" s="2" t="str">
        <f>VLOOKUP(B120,states!A$2:C$10,2,FALSE)</f>
        <v>A</v>
      </c>
      <c r="P120">
        <f t="shared" si="11"/>
        <v>2</v>
      </c>
      <c r="Q120">
        <f>VLOOKUP(B120,states!A$2:D$10,4,FALSE)</f>
        <v>2</v>
      </c>
      <c r="R120">
        <v>0.5</v>
      </c>
      <c r="S120">
        <f t="shared" si="12"/>
        <v>0.5</v>
      </c>
      <c r="T120" s="7">
        <f t="shared" si="15"/>
        <v>11.46004815530536</v>
      </c>
    </row>
    <row r="121" spans="1:20">
      <c r="A121" s="4" t="str">
        <f t="shared" si="13"/>
        <v>A2Delta-2.5-f-2-2</v>
      </c>
      <c r="B121" s="1" t="s">
        <v>3</v>
      </c>
      <c r="C121">
        <v>2</v>
      </c>
      <c r="D121">
        <v>2.5</v>
      </c>
      <c r="E121" s="2" t="s">
        <v>2</v>
      </c>
      <c r="F121">
        <v>2</v>
      </c>
      <c r="G121">
        <v>28619.377134615999</v>
      </c>
      <c r="H121">
        <v>1.0977503E-2</v>
      </c>
      <c r="I121">
        <v>9</v>
      </c>
      <c r="J121">
        <f t="shared" si="8"/>
        <v>28605.101407291</v>
      </c>
      <c r="K121">
        <f t="shared" si="9"/>
        <v>2.5</v>
      </c>
      <c r="L121">
        <f t="shared" si="10"/>
        <v>-1</v>
      </c>
      <c r="M121">
        <f>C121+1+VLOOKUP(B121,states!A$2:C$10,3,FALSE)</f>
        <v>253</v>
      </c>
      <c r="N121">
        <f t="shared" si="14"/>
        <v>28605.101407291</v>
      </c>
      <c r="O121" s="2" t="str">
        <f>VLOOKUP(B121,states!A$2:C$10,2,FALSE)</f>
        <v>A</v>
      </c>
      <c r="P121">
        <f t="shared" si="11"/>
        <v>2</v>
      </c>
      <c r="Q121">
        <f>VLOOKUP(B121,states!A$2:D$10,4,FALSE)</f>
        <v>2</v>
      </c>
      <c r="R121">
        <v>0.5</v>
      </c>
      <c r="S121">
        <f t="shared" si="12"/>
        <v>1.5</v>
      </c>
      <c r="T121" s="7">
        <f t="shared" si="15"/>
        <v>6.8257588876239508</v>
      </c>
    </row>
    <row r="122" spans="1:20">
      <c r="A122" s="4" t="str">
        <f t="shared" si="13"/>
        <v>A2Delta-2.5-f-3-1</v>
      </c>
      <c r="B122" s="1" t="s">
        <v>3</v>
      </c>
      <c r="C122">
        <v>3</v>
      </c>
      <c r="D122">
        <v>2.5</v>
      </c>
      <c r="E122" s="2" t="s">
        <v>2</v>
      </c>
      <c r="F122">
        <v>1</v>
      </c>
      <c r="G122">
        <v>30867.703740632998</v>
      </c>
      <c r="H122">
        <v>1.0049875999999999E-2</v>
      </c>
      <c r="I122">
        <v>3</v>
      </c>
      <c r="J122">
        <f t="shared" si="8"/>
        <v>30853.428013307999</v>
      </c>
      <c r="K122">
        <f t="shared" si="9"/>
        <v>2.5</v>
      </c>
      <c r="L122">
        <f t="shared" si="10"/>
        <v>-1</v>
      </c>
      <c r="M122">
        <f>C122+1+VLOOKUP(B122,states!A$2:C$10,3,FALSE)</f>
        <v>254</v>
      </c>
      <c r="N122">
        <f t="shared" si="14"/>
        <v>30853.428013307999</v>
      </c>
      <c r="O122" s="2" t="str">
        <f>VLOOKUP(B122,states!A$2:C$10,2,FALSE)</f>
        <v>A</v>
      </c>
      <c r="P122">
        <f t="shared" si="11"/>
        <v>3</v>
      </c>
      <c r="Q122">
        <f>VLOOKUP(B122,states!A$2:D$10,4,FALSE)</f>
        <v>2</v>
      </c>
      <c r="R122">
        <v>0.5</v>
      </c>
      <c r="S122">
        <f t="shared" si="12"/>
        <v>0.5</v>
      </c>
      <c r="T122" s="7">
        <f t="shared" si="15"/>
        <v>2.4852641188862621</v>
      </c>
    </row>
    <row r="123" spans="1:20">
      <c r="A123" s="4" t="str">
        <f t="shared" si="13"/>
        <v>A2Delta-2.5-f-3-2</v>
      </c>
      <c r="B123" s="1" t="s">
        <v>3</v>
      </c>
      <c r="C123">
        <v>3</v>
      </c>
      <c r="D123">
        <v>2.5</v>
      </c>
      <c r="E123" s="2" t="s">
        <v>2</v>
      </c>
      <c r="F123">
        <v>2</v>
      </c>
      <c r="G123">
        <v>30943.046169312001</v>
      </c>
      <c r="H123">
        <v>1.0049875999999999E-2</v>
      </c>
      <c r="I123">
        <v>2</v>
      </c>
      <c r="J123">
        <f t="shared" si="8"/>
        <v>30928.770441987002</v>
      </c>
      <c r="K123">
        <f t="shared" si="9"/>
        <v>2.5</v>
      </c>
      <c r="L123">
        <f t="shared" si="10"/>
        <v>-1</v>
      </c>
      <c r="M123">
        <f>C123+1+VLOOKUP(B123,states!A$2:C$10,3,FALSE)</f>
        <v>254</v>
      </c>
      <c r="N123">
        <f t="shared" si="14"/>
        <v>30928.770441987002</v>
      </c>
      <c r="O123" s="2" t="str">
        <f>VLOOKUP(B123,states!A$2:C$10,2,FALSE)</f>
        <v>A</v>
      </c>
      <c r="P123">
        <f t="shared" si="11"/>
        <v>3</v>
      </c>
      <c r="Q123">
        <f>VLOOKUP(B123,states!A$2:D$10,4,FALSE)</f>
        <v>2</v>
      </c>
      <c r="R123">
        <v>0.5</v>
      </c>
      <c r="S123">
        <f t="shared" si="12"/>
        <v>1.5</v>
      </c>
      <c r="T123" s="7">
        <f t="shared" si="15"/>
        <v>1.6568427459241748</v>
      </c>
    </row>
    <row r="124" spans="1:20">
      <c r="A124" s="4" t="str">
        <f t="shared" si="13"/>
        <v>C2Sigma-2.5-f-0-2</v>
      </c>
      <c r="B124" s="1" t="s">
        <v>5</v>
      </c>
      <c r="C124">
        <v>0</v>
      </c>
      <c r="D124">
        <v>2.5</v>
      </c>
      <c r="E124" s="2" t="s">
        <v>2</v>
      </c>
      <c r="F124">
        <v>2</v>
      </c>
      <c r="G124">
        <v>31962.402747742999</v>
      </c>
      <c r="H124">
        <v>5.3851649999999999E-3</v>
      </c>
      <c r="I124">
        <v>7</v>
      </c>
      <c r="J124">
        <f t="shared" si="8"/>
        <v>31948.127020418</v>
      </c>
      <c r="K124">
        <f t="shared" si="9"/>
        <v>2.5</v>
      </c>
      <c r="L124">
        <f t="shared" si="10"/>
        <v>-1</v>
      </c>
      <c r="M124">
        <f>C124+1+VLOOKUP(B124,states!A$2:C$10,3,FALSE)</f>
        <v>101</v>
      </c>
      <c r="N124">
        <f t="shared" si="14"/>
        <v>31948.127020418</v>
      </c>
      <c r="O124" s="2" t="str">
        <f>VLOOKUP(B124,states!A$2:C$10,2,FALSE)</f>
        <v>C</v>
      </c>
      <c r="P124">
        <f t="shared" si="11"/>
        <v>0</v>
      </c>
      <c r="Q124">
        <f>VLOOKUP(B124,states!A$2:D$10,4,FALSE)</f>
        <v>0</v>
      </c>
      <c r="R124">
        <v>0.5</v>
      </c>
      <c r="S124">
        <f t="shared" si="12"/>
        <v>0.5</v>
      </c>
      <c r="T124" s="7">
        <f t="shared" si="15"/>
        <v>1082.2087070336956</v>
      </c>
    </row>
    <row r="125" spans="1:20">
      <c r="A125" s="4" t="str">
        <f t="shared" si="13"/>
        <v>C2Sigma-2.5-f-1-2</v>
      </c>
      <c r="B125" s="1" t="s">
        <v>5</v>
      </c>
      <c r="C125">
        <v>1</v>
      </c>
      <c r="D125">
        <v>2.5</v>
      </c>
      <c r="E125" s="2" t="s">
        <v>2</v>
      </c>
      <c r="F125">
        <v>2</v>
      </c>
      <c r="G125">
        <v>34565.064632235</v>
      </c>
      <c r="H125">
        <v>5.0259326999999999E-2</v>
      </c>
      <c r="I125">
        <v>6</v>
      </c>
      <c r="J125">
        <f t="shared" si="8"/>
        <v>34550.788904909998</v>
      </c>
      <c r="K125">
        <f t="shared" si="9"/>
        <v>2.5</v>
      </c>
      <c r="L125">
        <f t="shared" si="10"/>
        <v>-1</v>
      </c>
      <c r="M125">
        <f>C125+1+VLOOKUP(B125,states!A$2:C$10,3,FALSE)</f>
        <v>102</v>
      </c>
      <c r="N125">
        <f t="shared" si="14"/>
        <v>34550.788904909998</v>
      </c>
      <c r="O125" s="2" t="str">
        <f>VLOOKUP(B125,states!A$2:C$10,2,FALSE)</f>
        <v>C</v>
      </c>
      <c r="P125">
        <f t="shared" si="11"/>
        <v>1</v>
      </c>
      <c r="Q125">
        <f>VLOOKUP(B125,states!A$2:D$10,4,FALSE)</f>
        <v>0</v>
      </c>
      <c r="R125">
        <v>0.5</v>
      </c>
      <c r="S125">
        <f t="shared" si="12"/>
        <v>0.5</v>
      </c>
      <c r="T125" s="7">
        <f t="shared" si="15"/>
        <v>0.99390890061286308</v>
      </c>
    </row>
    <row r="126" spans="1:20">
      <c r="A126" s="4" t="str">
        <f t="shared" si="13"/>
        <v>C2Sigma-2.5-f-2-2</v>
      </c>
      <c r="B126" s="1" t="s">
        <v>5</v>
      </c>
      <c r="C126">
        <v>2</v>
      </c>
      <c r="D126">
        <v>2.5</v>
      </c>
      <c r="E126" s="2" t="s">
        <v>2</v>
      </c>
      <c r="F126">
        <v>2</v>
      </c>
      <c r="G126">
        <v>36923.807682817998</v>
      </c>
      <c r="H126">
        <v>5.0507425000000002E-2</v>
      </c>
      <c r="I126">
        <v>6</v>
      </c>
      <c r="J126">
        <f t="shared" si="8"/>
        <v>36909.531955492996</v>
      </c>
      <c r="K126">
        <f t="shared" si="9"/>
        <v>2.5</v>
      </c>
      <c r="L126">
        <f t="shared" si="10"/>
        <v>-1</v>
      </c>
      <c r="M126">
        <f>C126+1+VLOOKUP(B126,states!A$2:C$10,3,FALSE)</f>
        <v>103</v>
      </c>
      <c r="N126">
        <f t="shared" si="14"/>
        <v>36909.531955492996</v>
      </c>
      <c r="O126" s="2" t="str">
        <f>VLOOKUP(B126,states!A$2:C$10,2,FALSE)</f>
        <v>C</v>
      </c>
      <c r="P126">
        <f t="shared" si="11"/>
        <v>2</v>
      </c>
      <c r="Q126">
        <f>VLOOKUP(B126,states!A$2:D$10,4,FALSE)</f>
        <v>0</v>
      </c>
      <c r="R126">
        <v>0.5</v>
      </c>
      <c r="S126">
        <f t="shared" si="12"/>
        <v>0.5</v>
      </c>
      <c r="T126" s="7">
        <f t="shared" si="15"/>
        <v>0.98902671130259323</v>
      </c>
    </row>
    <row r="127" spans="1:20">
      <c r="A127" s="4" t="str">
        <f t="shared" si="13"/>
        <v>D2Pi-2.5-f-0-1</v>
      </c>
      <c r="B127" s="1" t="s">
        <v>6</v>
      </c>
      <c r="C127">
        <v>0</v>
      </c>
      <c r="D127">
        <v>2.5</v>
      </c>
      <c r="E127" s="2" t="s">
        <v>2</v>
      </c>
      <c r="F127">
        <v>1</v>
      </c>
      <c r="G127">
        <v>59057.233963610997</v>
      </c>
      <c r="H127">
        <v>0.53104707900000003</v>
      </c>
      <c r="I127">
        <v>4</v>
      </c>
      <c r="J127">
        <f t="shared" si="8"/>
        <v>59042.958236285995</v>
      </c>
      <c r="K127">
        <f t="shared" si="9"/>
        <v>2.5</v>
      </c>
      <c r="L127">
        <f t="shared" si="10"/>
        <v>-1</v>
      </c>
      <c r="M127">
        <f>C127+1+VLOOKUP(B127,states!A$2:C$10,3,FALSE)</f>
        <v>151</v>
      </c>
      <c r="N127">
        <f t="shared" si="14"/>
        <v>59042.958236285995</v>
      </c>
      <c r="O127" s="2" t="str">
        <f>VLOOKUP(B127,states!A$2:C$10,2,FALSE)</f>
        <v>D</v>
      </c>
      <c r="P127">
        <f t="shared" si="11"/>
        <v>0</v>
      </c>
      <c r="Q127">
        <f>VLOOKUP(B127,states!A$2:D$10,4,FALSE)</f>
        <v>1</v>
      </c>
      <c r="R127">
        <v>0.5</v>
      </c>
      <c r="S127">
        <f t="shared" si="12"/>
        <v>0.5</v>
      </c>
      <c r="T127" s="7">
        <f t="shared" si="15"/>
        <v>6.2710312537233497</v>
      </c>
    </row>
    <row r="128" spans="1:20">
      <c r="A128" s="4" t="str">
        <f t="shared" si="13"/>
        <v>D2Pi-2.5-f-0-2</v>
      </c>
      <c r="B128" s="1" t="s">
        <v>6</v>
      </c>
      <c r="C128">
        <v>0</v>
      </c>
      <c r="D128">
        <v>2.5</v>
      </c>
      <c r="E128" s="2" t="s">
        <v>2</v>
      </c>
      <c r="F128">
        <v>2</v>
      </c>
      <c r="G128">
        <v>59152.451693226998</v>
      </c>
      <c r="H128">
        <v>0.30954038499999997</v>
      </c>
      <c r="I128">
        <v>3</v>
      </c>
      <c r="J128">
        <f t="shared" si="8"/>
        <v>59138.175965901995</v>
      </c>
      <c r="K128">
        <f t="shared" si="9"/>
        <v>2.5</v>
      </c>
      <c r="L128">
        <f t="shared" si="10"/>
        <v>-1</v>
      </c>
      <c r="M128">
        <f>C128+1+VLOOKUP(B128,states!A$2:C$10,3,FALSE)</f>
        <v>151</v>
      </c>
      <c r="N128">
        <f t="shared" si="14"/>
        <v>59138.175965901995</v>
      </c>
      <c r="O128" s="2" t="str">
        <f>VLOOKUP(B128,states!A$2:C$10,2,FALSE)</f>
        <v>D</v>
      </c>
      <c r="P128">
        <f t="shared" si="11"/>
        <v>0</v>
      </c>
      <c r="Q128">
        <f>VLOOKUP(B128,states!A$2:D$10,4,FALSE)</f>
        <v>1</v>
      </c>
      <c r="R128">
        <v>0.5</v>
      </c>
      <c r="S128">
        <f t="shared" si="12"/>
        <v>1.5</v>
      </c>
      <c r="T128" s="7">
        <f t="shared" si="15"/>
        <v>8.0689297527546184</v>
      </c>
    </row>
    <row r="129" spans="1:20">
      <c r="A129" s="4" t="str">
        <f t="shared" si="13"/>
        <v>D2Pi-2.5-f-2-1</v>
      </c>
      <c r="B129" s="1" t="s">
        <v>6</v>
      </c>
      <c r="C129">
        <v>2</v>
      </c>
      <c r="D129">
        <v>2.5</v>
      </c>
      <c r="E129" s="2" t="s">
        <v>2</v>
      </c>
      <c r="F129">
        <v>1</v>
      </c>
      <c r="G129">
        <v>64287.812427935001</v>
      </c>
      <c r="H129">
        <v>0.158978646</v>
      </c>
      <c r="I129">
        <v>2</v>
      </c>
      <c r="J129">
        <f t="shared" si="8"/>
        <v>64273.536700609999</v>
      </c>
      <c r="K129">
        <f t="shared" si="9"/>
        <v>2.5</v>
      </c>
      <c r="L129">
        <f t="shared" si="10"/>
        <v>-1</v>
      </c>
      <c r="M129">
        <f>C129+1+VLOOKUP(B129,states!A$2:C$10,3,FALSE)</f>
        <v>153</v>
      </c>
      <c r="N129">
        <f t="shared" si="14"/>
        <v>64273.536700609999</v>
      </c>
      <c r="O129" s="2" t="str">
        <f>VLOOKUP(B129,states!A$2:C$10,2,FALSE)</f>
        <v>D</v>
      </c>
      <c r="P129">
        <f t="shared" si="11"/>
        <v>2</v>
      </c>
      <c r="Q129">
        <f>VLOOKUP(B129,states!A$2:D$10,4,FALSE)</f>
        <v>1</v>
      </c>
      <c r="R129">
        <v>0.5</v>
      </c>
      <c r="S129">
        <f t="shared" si="12"/>
        <v>0.5</v>
      </c>
      <c r="T129" s="7">
        <f t="shared" si="15"/>
        <v>0.10473774036317721</v>
      </c>
    </row>
    <row r="130" spans="1:20">
      <c r="A130" s="4" t="str">
        <f t="shared" si="13"/>
        <v>D2Pi-2.5-f-2-2</v>
      </c>
      <c r="B130" s="1" t="s">
        <v>6</v>
      </c>
      <c r="C130">
        <v>2</v>
      </c>
      <c r="D130">
        <v>2.5</v>
      </c>
      <c r="E130" s="2" t="s">
        <v>2</v>
      </c>
      <c r="F130">
        <v>2</v>
      </c>
      <c r="G130">
        <v>64366.559785751</v>
      </c>
      <c r="H130">
        <v>0.10012492200000001</v>
      </c>
      <c r="I130">
        <v>1</v>
      </c>
      <c r="J130">
        <f t="shared" ref="J130:J193" si="16">G130-G$2</f>
        <v>64352.284058425998</v>
      </c>
      <c r="K130">
        <f t="shared" ref="K130:K193" si="17">D130</f>
        <v>2.5</v>
      </c>
      <c r="L130">
        <f t="shared" ref="L130:L193" si="18">IF(E130="e",(-1)^(D130-0.5),(-1)^(D130+0.5))</f>
        <v>-1</v>
      </c>
      <c r="M130">
        <f>C130+1+VLOOKUP(B130,states!A$2:C$10,3,FALSE)</f>
        <v>153</v>
      </c>
      <c r="N130">
        <f t="shared" si="14"/>
        <v>64352.284058425998</v>
      </c>
      <c r="O130" s="2" t="str">
        <f>VLOOKUP(B130,states!A$2:C$10,2,FALSE)</f>
        <v>D</v>
      </c>
      <c r="P130">
        <f t="shared" ref="P130:P193" si="19">C130</f>
        <v>2</v>
      </c>
      <c r="Q130">
        <f>VLOOKUP(B130,states!A$2:D$10,4,FALSE)</f>
        <v>1</v>
      </c>
      <c r="R130">
        <v>0.5</v>
      </c>
      <c r="S130">
        <f t="shared" ref="S130:S193" si="20">IF(Q130=0,R130,IF(F130=1,0.5,1.5))</f>
        <v>1.5</v>
      </c>
      <c r="T130" s="7">
        <f t="shared" si="15"/>
        <v>8.3151446290452347E-2</v>
      </c>
    </row>
    <row r="131" spans="1:20">
      <c r="A131" s="4" t="str">
        <f t="shared" ref="A131:A194" si="21">B131&amp;"-"&amp;D131&amp;"-"&amp;E131&amp;"-"&amp;C131&amp;"-"&amp;F131</f>
        <v>E2Sigma-2.5-f-2-2</v>
      </c>
      <c r="B131" s="1" t="s">
        <v>7</v>
      </c>
      <c r="C131">
        <v>2</v>
      </c>
      <c r="D131">
        <v>2.5</v>
      </c>
      <c r="E131" s="2" t="s">
        <v>2</v>
      </c>
      <c r="F131">
        <v>2</v>
      </c>
      <c r="G131">
        <v>68938.451771414999</v>
      </c>
      <c r="H131">
        <v>0.50002499899999997</v>
      </c>
      <c r="I131">
        <v>5</v>
      </c>
      <c r="J131">
        <f t="shared" si="16"/>
        <v>68924.176044089996</v>
      </c>
      <c r="K131">
        <f t="shared" si="17"/>
        <v>2.5</v>
      </c>
      <c r="L131">
        <f t="shared" si="18"/>
        <v>-1</v>
      </c>
      <c r="M131">
        <f>C131+1+VLOOKUP(B131,states!A$2:C$10,3,FALSE)</f>
        <v>203</v>
      </c>
      <c r="N131">
        <f t="shared" ref="N131:N194" si="22">J131</f>
        <v>68924.176044089996</v>
      </c>
      <c r="O131" s="2" t="str">
        <f>VLOOKUP(B131,states!A$2:C$10,2,FALSE)</f>
        <v>E</v>
      </c>
      <c r="P131">
        <f t="shared" si="19"/>
        <v>2</v>
      </c>
      <c r="Q131">
        <f>VLOOKUP(B131,states!A$2:D$10,4,FALSE)</f>
        <v>0</v>
      </c>
      <c r="R131">
        <v>0.5</v>
      </c>
      <c r="S131">
        <f t="shared" si="20"/>
        <v>0.5</v>
      </c>
      <c r="T131" s="7">
        <f t="shared" ref="T131:T194" si="23">0.01*I131/H131/D131^(1/5)*IF(P131=0,100,1)</f>
        <v>8.3251158348772197E-2</v>
      </c>
    </row>
    <row r="132" spans="1:20">
      <c r="A132" s="4" t="str">
        <f t="shared" si="21"/>
        <v>X2Pi-3.5-f-0-1</v>
      </c>
      <c r="B132" s="1" t="s">
        <v>0</v>
      </c>
      <c r="C132">
        <v>0</v>
      </c>
      <c r="D132">
        <v>3.5</v>
      </c>
      <c r="E132" s="2" t="s">
        <v>2</v>
      </c>
      <c r="F132">
        <v>1</v>
      </c>
      <c r="G132">
        <v>171.66801140800001</v>
      </c>
      <c r="H132">
        <v>5.0000000000000001E-3</v>
      </c>
      <c r="I132">
        <v>51</v>
      </c>
      <c r="J132">
        <f t="shared" si="16"/>
        <v>157.39228408300002</v>
      </c>
      <c r="K132">
        <f t="shared" si="17"/>
        <v>3.5</v>
      </c>
      <c r="L132">
        <f t="shared" si="18"/>
        <v>1</v>
      </c>
      <c r="M132">
        <f>C132+1+VLOOKUP(B132,states!A$2:C$10,3,FALSE)</f>
        <v>1</v>
      </c>
      <c r="N132">
        <f t="shared" si="22"/>
        <v>157.39228408300002</v>
      </c>
      <c r="O132" s="2" t="str">
        <f>VLOOKUP(B132,states!A$2:C$10,2,FALSE)</f>
        <v>X</v>
      </c>
      <c r="P132">
        <f t="shared" si="19"/>
        <v>0</v>
      </c>
      <c r="Q132">
        <f>VLOOKUP(B132,states!A$2:D$10,4,FALSE)</f>
        <v>1</v>
      </c>
      <c r="R132">
        <v>0.5</v>
      </c>
      <c r="S132">
        <f t="shared" si="20"/>
        <v>0.5</v>
      </c>
      <c r="T132" s="7">
        <f t="shared" si="23"/>
        <v>7939.3795238219427</v>
      </c>
    </row>
    <row r="133" spans="1:20">
      <c r="A133" s="4" t="str">
        <f t="shared" si="21"/>
        <v>X2Pi-3.5-f-0-2</v>
      </c>
      <c r="B133" s="1" t="s">
        <v>0</v>
      </c>
      <c r="C133">
        <v>0</v>
      </c>
      <c r="D133">
        <v>3.5</v>
      </c>
      <c r="E133" s="2" t="s">
        <v>2</v>
      </c>
      <c r="F133">
        <v>2</v>
      </c>
      <c r="G133">
        <v>281.93668372600001</v>
      </c>
      <c r="H133">
        <v>5.0000000000000001E-3</v>
      </c>
      <c r="I133">
        <v>49</v>
      </c>
      <c r="J133">
        <f t="shared" si="16"/>
        <v>267.66095640100002</v>
      </c>
      <c r="K133">
        <f t="shared" si="17"/>
        <v>3.5</v>
      </c>
      <c r="L133">
        <f t="shared" si="18"/>
        <v>1</v>
      </c>
      <c r="M133">
        <f>C133+1+VLOOKUP(B133,states!A$2:C$10,3,FALSE)</f>
        <v>1</v>
      </c>
      <c r="N133">
        <f t="shared" si="22"/>
        <v>267.66095640100002</v>
      </c>
      <c r="O133" s="2" t="str">
        <f>VLOOKUP(B133,states!A$2:C$10,2,FALSE)</f>
        <v>X</v>
      </c>
      <c r="P133">
        <f t="shared" si="19"/>
        <v>0</v>
      </c>
      <c r="Q133">
        <f>VLOOKUP(B133,states!A$2:D$10,4,FALSE)</f>
        <v>1</v>
      </c>
      <c r="R133">
        <v>0.5</v>
      </c>
      <c r="S133">
        <f t="shared" si="20"/>
        <v>1.5</v>
      </c>
      <c r="T133" s="7">
        <f t="shared" si="23"/>
        <v>7628.0313072014733</v>
      </c>
    </row>
    <row r="134" spans="1:20">
      <c r="A134" s="4" t="str">
        <f t="shared" si="21"/>
        <v>X2Pi-3.5-f-1-1</v>
      </c>
      <c r="B134" s="1" t="s">
        <v>0</v>
      </c>
      <c r="C134">
        <v>1</v>
      </c>
      <c r="D134">
        <v>3.5</v>
      </c>
      <c r="E134" s="2" t="s">
        <v>2</v>
      </c>
      <c r="F134">
        <v>1</v>
      </c>
      <c r="G134">
        <v>2898.2237204170001</v>
      </c>
      <c r="H134">
        <v>5.0990200000000001E-3</v>
      </c>
      <c r="I134">
        <v>34</v>
      </c>
      <c r="J134">
        <f t="shared" si="16"/>
        <v>2883.9479930920002</v>
      </c>
      <c r="K134">
        <f t="shared" si="17"/>
        <v>3.5</v>
      </c>
      <c r="L134">
        <f t="shared" si="18"/>
        <v>1</v>
      </c>
      <c r="M134">
        <f>C134+1+VLOOKUP(B134,states!A$2:C$10,3,FALSE)</f>
        <v>2</v>
      </c>
      <c r="N134">
        <f t="shared" si="22"/>
        <v>2883.9479930920002</v>
      </c>
      <c r="O134" s="2" t="str">
        <f>VLOOKUP(B134,states!A$2:C$10,2,FALSE)</f>
        <v>X</v>
      </c>
      <c r="P134">
        <f t="shared" si="19"/>
        <v>1</v>
      </c>
      <c r="Q134">
        <f>VLOOKUP(B134,states!A$2:D$10,4,FALSE)</f>
        <v>1</v>
      </c>
      <c r="R134">
        <v>0.5</v>
      </c>
      <c r="S134">
        <f t="shared" si="20"/>
        <v>0.5</v>
      </c>
      <c r="T134" s="7">
        <f t="shared" si="23"/>
        <v>51.901342635917899</v>
      </c>
    </row>
    <row r="135" spans="1:20">
      <c r="A135" s="4" t="str">
        <f t="shared" si="21"/>
        <v>X2Pi-3.5-f-1-2</v>
      </c>
      <c r="B135" s="1" t="s">
        <v>0</v>
      </c>
      <c r="C135">
        <v>1</v>
      </c>
      <c r="D135">
        <v>3.5</v>
      </c>
      <c r="E135" s="2" t="s">
        <v>2</v>
      </c>
      <c r="F135">
        <v>2</v>
      </c>
      <c r="G135">
        <v>3004.363516071</v>
      </c>
      <c r="H135">
        <v>5.0990200000000001E-3</v>
      </c>
      <c r="I135">
        <v>32</v>
      </c>
      <c r="J135">
        <f t="shared" si="16"/>
        <v>2990.0877887460001</v>
      </c>
      <c r="K135">
        <f t="shared" si="17"/>
        <v>3.5</v>
      </c>
      <c r="L135">
        <f t="shared" si="18"/>
        <v>1</v>
      </c>
      <c r="M135">
        <f>C135+1+VLOOKUP(B135,states!A$2:C$10,3,FALSE)</f>
        <v>2</v>
      </c>
      <c r="N135">
        <f t="shared" si="22"/>
        <v>2990.0877887460001</v>
      </c>
      <c r="O135" s="2" t="str">
        <f>VLOOKUP(B135,states!A$2:C$10,2,FALSE)</f>
        <v>X</v>
      </c>
      <c r="P135">
        <f t="shared" si="19"/>
        <v>1</v>
      </c>
      <c r="Q135">
        <f>VLOOKUP(B135,states!A$2:D$10,4,FALSE)</f>
        <v>1</v>
      </c>
      <c r="R135">
        <v>0.5</v>
      </c>
      <c r="S135">
        <f t="shared" si="20"/>
        <v>1.5</v>
      </c>
      <c r="T135" s="7">
        <f t="shared" si="23"/>
        <v>48.848322480863906</v>
      </c>
    </row>
    <row r="136" spans="1:20">
      <c r="A136" s="4" t="str">
        <f t="shared" si="21"/>
        <v>X2Pi-3.5-f-2-1</v>
      </c>
      <c r="B136" s="1" t="s">
        <v>0</v>
      </c>
      <c r="C136">
        <v>2</v>
      </c>
      <c r="D136">
        <v>3.5</v>
      </c>
      <c r="E136" s="2" t="s">
        <v>2</v>
      </c>
      <c r="F136">
        <v>1</v>
      </c>
      <c r="G136">
        <v>5498.7745236399996</v>
      </c>
      <c r="H136">
        <v>7.141428E-3</v>
      </c>
      <c r="I136">
        <v>20</v>
      </c>
      <c r="J136">
        <f t="shared" si="16"/>
        <v>5484.4987963149997</v>
      </c>
      <c r="K136">
        <f t="shared" si="17"/>
        <v>3.5</v>
      </c>
      <c r="L136">
        <f t="shared" si="18"/>
        <v>1</v>
      </c>
      <c r="M136">
        <f>C136+1+VLOOKUP(B136,states!A$2:C$10,3,FALSE)</f>
        <v>3</v>
      </c>
      <c r="N136">
        <f t="shared" si="22"/>
        <v>5484.4987963149997</v>
      </c>
      <c r="O136" s="2" t="str">
        <f>VLOOKUP(B136,states!A$2:C$10,2,FALSE)</f>
        <v>X</v>
      </c>
      <c r="P136">
        <f t="shared" si="19"/>
        <v>2</v>
      </c>
      <c r="Q136">
        <f>VLOOKUP(B136,states!A$2:D$10,4,FALSE)</f>
        <v>1</v>
      </c>
      <c r="R136">
        <v>0.5</v>
      </c>
      <c r="S136">
        <f t="shared" si="20"/>
        <v>0.5</v>
      </c>
      <c r="T136" s="7">
        <f t="shared" si="23"/>
        <v>21.798736654662651</v>
      </c>
    </row>
    <row r="137" spans="1:20">
      <c r="A137" s="4" t="str">
        <f t="shared" si="21"/>
        <v>X2Pi-3.5-f-2-2</v>
      </c>
      <c r="B137" s="1" t="s">
        <v>0</v>
      </c>
      <c r="C137">
        <v>2</v>
      </c>
      <c r="D137">
        <v>3.5</v>
      </c>
      <c r="E137" s="2" t="s">
        <v>2</v>
      </c>
      <c r="F137">
        <v>2</v>
      </c>
      <c r="G137">
        <v>5600.8378855800001</v>
      </c>
      <c r="H137">
        <v>7.141428E-3</v>
      </c>
      <c r="I137">
        <v>27</v>
      </c>
      <c r="J137">
        <f t="shared" si="16"/>
        <v>5586.5621582550002</v>
      </c>
      <c r="K137">
        <f t="shared" si="17"/>
        <v>3.5</v>
      </c>
      <c r="L137">
        <f t="shared" si="18"/>
        <v>1</v>
      </c>
      <c r="M137">
        <f>C137+1+VLOOKUP(B137,states!A$2:C$10,3,FALSE)</f>
        <v>3</v>
      </c>
      <c r="N137">
        <f t="shared" si="22"/>
        <v>5586.5621582550002</v>
      </c>
      <c r="O137" s="2" t="str">
        <f>VLOOKUP(B137,states!A$2:C$10,2,FALSE)</f>
        <v>X</v>
      </c>
      <c r="P137">
        <f t="shared" si="19"/>
        <v>2</v>
      </c>
      <c r="Q137">
        <f>VLOOKUP(B137,states!A$2:D$10,4,FALSE)</f>
        <v>1</v>
      </c>
      <c r="R137">
        <v>0.5</v>
      </c>
      <c r="S137">
        <f t="shared" si="20"/>
        <v>1.5</v>
      </c>
      <c r="T137" s="7">
        <f t="shared" si="23"/>
        <v>29.428294483794577</v>
      </c>
    </row>
    <row r="138" spans="1:20">
      <c r="A138" s="4" t="str">
        <f t="shared" si="21"/>
        <v>X2Pi-3.5-f-3-1</v>
      </c>
      <c r="B138" s="1" t="s">
        <v>0</v>
      </c>
      <c r="C138">
        <v>3</v>
      </c>
      <c r="D138">
        <v>3.5</v>
      </c>
      <c r="E138" s="2" t="s">
        <v>2</v>
      </c>
      <c r="F138">
        <v>1</v>
      </c>
      <c r="G138">
        <v>7974.7453267479996</v>
      </c>
      <c r="H138">
        <v>8.7177980000000006E-3</v>
      </c>
      <c r="I138">
        <v>10</v>
      </c>
      <c r="J138">
        <f t="shared" si="16"/>
        <v>7960.4695994229996</v>
      </c>
      <c r="K138">
        <f t="shared" si="17"/>
        <v>3.5</v>
      </c>
      <c r="L138">
        <f t="shared" si="18"/>
        <v>1</v>
      </c>
      <c r="M138">
        <f>C138+1+VLOOKUP(B138,states!A$2:C$10,3,FALSE)</f>
        <v>4</v>
      </c>
      <c r="N138">
        <f t="shared" si="22"/>
        <v>7960.4695994229996</v>
      </c>
      <c r="O138" s="2" t="str">
        <f>VLOOKUP(B138,states!A$2:C$10,2,FALSE)</f>
        <v>X</v>
      </c>
      <c r="P138">
        <f t="shared" si="19"/>
        <v>3</v>
      </c>
      <c r="Q138">
        <f>VLOOKUP(B138,states!A$2:D$10,4,FALSE)</f>
        <v>1</v>
      </c>
      <c r="R138">
        <v>0.5</v>
      </c>
      <c r="S138">
        <f t="shared" si="20"/>
        <v>0.5</v>
      </c>
      <c r="T138" s="7">
        <f t="shared" si="23"/>
        <v>8.9285223350113281</v>
      </c>
    </row>
    <row r="139" spans="1:20">
      <c r="A139" s="4" t="str">
        <f t="shared" si="21"/>
        <v>X2Pi-3.5-f-3-2</v>
      </c>
      <c r="B139" s="1" t="s">
        <v>0</v>
      </c>
      <c r="C139">
        <v>3</v>
      </c>
      <c r="D139">
        <v>3.5</v>
      </c>
      <c r="E139" s="2" t="s">
        <v>2</v>
      </c>
      <c r="F139">
        <v>2</v>
      </c>
      <c r="G139">
        <v>8072.779941711</v>
      </c>
      <c r="H139">
        <v>8.7177980000000006E-3</v>
      </c>
      <c r="I139">
        <v>7</v>
      </c>
      <c r="J139">
        <f t="shared" si="16"/>
        <v>8058.5042143860001</v>
      </c>
      <c r="K139">
        <f t="shared" si="17"/>
        <v>3.5</v>
      </c>
      <c r="L139">
        <f t="shared" si="18"/>
        <v>1</v>
      </c>
      <c r="M139">
        <f>C139+1+VLOOKUP(B139,states!A$2:C$10,3,FALSE)</f>
        <v>4</v>
      </c>
      <c r="N139">
        <f t="shared" si="22"/>
        <v>8058.5042143860001</v>
      </c>
      <c r="O139" s="2" t="str">
        <f>VLOOKUP(B139,states!A$2:C$10,2,FALSE)</f>
        <v>X</v>
      </c>
      <c r="P139">
        <f t="shared" si="19"/>
        <v>3</v>
      </c>
      <c r="Q139">
        <f>VLOOKUP(B139,states!A$2:D$10,4,FALSE)</f>
        <v>1</v>
      </c>
      <c r="R139">
        <v>0.5</v>
      </c>
      <c r="S139">
        <f t="shared" si="20"/>
        <v>1.5</v>
      </c>
      <c r="T139" s="7">
        <f t="shared" si="23"/>
        <v>6.2499656345079293</v>
      </c>
    </row>
    <row r="140" spans="1:20">
      <c r="A140" s="4" t="str">
        <f t="shared" si="21"/>
        <v>X2Pi-3.5-f-4-1</v>
      </c>
      <c r="B140" s="1" t="s">
        <v>0</v>
      </c>
      <c r="C140">
        <v>4</v>
      </c>
      <c r="D140">
        <v>3.5</v>
      </c>
      <c r="E140" s="2" t="s">
        <v>2</v>
      </c>
      <c r="F140">
        <v>1</v>
      </c>
      <c r="G140">
        <v>10327.201582419</v>
      </c>
      <c r="H140">
        <v>1.0049875999999999E-2</v>
      </c>
      <c r="I140">
        <v>4</v>
      </c>
      <c r="J140">
        <f t="shared" si="16"/>
        <v>10312.925855093999</v>
      </c>
      <c r="K140">
        <f t="shared" si="17"/>
        <v>3.5</v>
      </c>
      <c r="L140">
        <f t="shared" si="18"/>
        <v>1</v>
      </c>
      <c r="M140">
        <f>C140+1+VLOOKUP(B140,states!A$2:C$10,3,FALSE)</f>
        <v>5</v>
      </c>
      <c r="N140">
        <f t="shared" si="22"/>
        <v>10312.925855093999</v>
      </c>
      <c r="O140" s="2" t="str">
        <f>VLOOKUP(B140,states!A$2:C$10,2,FALSE)</f>
        <v>X</v>
      </c>
      <c r="P140">
        <f t="shared" si="19"/>
        <v>4</v>
      </c>
      <c r="Q140">
        <f>VLOOKUP(B140,states!A$2:D$10,4,FALSE)</f>
        <v>1</v>
      </c>
      <c r="R140">
        <v>0.5</v>
      </c>
      <c r="S140">
        <f t="shared" si="20"/>
        <v>0.5</v>
      </c>
      <c r="T140" s="7">
        <f t="shared" si="23"/>
        <v>3.0980304296338419</v>
      </c>
    </row>
    <row r="141" spans="1:20">
      <c r="A141" s="4" t="str">
        <f t="shared" si="21"/>
        <v>X2Pi-3.5-f-4-2</v>
      </c>
      <c r="B141" s="1" t="s">
        <v>0</v>
      </c>
      <c r="C141">
        <v>4</v>
      </c>
      <c r="D141">
        <v>3.5</v>
      </c>
      <c r="E141" s="2" t="s">
        <v>2</v>
      </c>
      <c r="F141">
        <v>2</v>
      </c>
      <c r="G141">
        <v>10421.229724745001</v>
      </c>
      <c r="H141">
        <v>1.0049875999999999E-2</v>
      </c>
      <c r="I141">
        <v>3</v>
      </c>
      <c r="J141">
        <f t="shared" si="16"/>
        <v>10406.95399742</v>
      </c>
      <c r="K141">
        <f t="shared" si="17"/>
        <v>3.5</v>
      </c>
      <c r="L141">
        <f t="shared" si="18"/>
        <v>1</v>
      </c>
      <c r="M141">
        <f>C141+1+VLOOKUP(B141,states!A$2:C$10,3,FALSE)</f>
        <v>5</v>
      </c>
      <c r="N141">
        <f t="shared" si="22"/>
        <v>10406.95399742</v>
      </c>
      <c r="O141" s="2" t="str">
        <f>VLOOKUP(B141,states!A$2:C$10,2,FALSE)</f>
        <v>X</v>
      </c>
      <c r="P141">
        <f t="shared" si="19"/>
        <v>4</v>
      </c>
      <c r="Q141">
        <f>VLOOKUP(B141,states!A$2:D$10,4,FALSE)</f>
        <v>1</v>
      </c>
      <c r="R141">
        <v>0.5</v>
      </c>
      <c r="S141">
        <f t="shared" si="20"/>
        <v>1.5</v>
      </c>
      <c r="T141" s="7">
        <f t="shared" si="23"/>
        <v>2.3235228222253812</v>
      </c>
    </row>
    <row r="142" spans="1:20">
      <c r="A142" s="4" t="str">
        <f t="shared" si="21"/>
        <v>A2Delta-3.5-f-0-1</v>
      </c>
      <c r="B142" s="1" t="s">
        <v>3</v>
      </c>
      <c r="C142">
        <v>0</v>
      </c>
      <c r="D142">
        <v>3.5</v>
      </c>
      <c r="E142" s="2" t="s">
        <v>2</v>
      </c>
      <c r="F142">
        <v>1</v>
      </c>
      <c r="G142">
        <v>23347.689586203</v>
      </c>
      <c r="H142">
        <v>7.0007139999999999E-3</v>
      </c>
      <c r="I142">
        <v>21</v>
      </c>
      <c r="J142">
        <f t="shared" si="16"/>
        <v>23333.413858878001</v>
      </c>
      <c r="K142">
        <f t="shared" si="17"/>
        <v>3.5</v>
      </c>
      <c r="L142">
        <f t="shared" si="18"/>
        <v>1</v>
      </c>
      <c r="M142">
        <f>C142+1+VLOOKUP(B142,states!A$2:C$10,3,FALSE)</f>
        <v>251</v>
      </c>
      <c r="N142">
        <f t="shared" si="22"/>
        <v>23333.413858878001</v>
      </c>
      <c r="O142" s="2" t="str">
        <f>VLOOKUP(B142,states!A$2:C$10,2,FALSE)</f>
        <v>A</v>
      </c>
      <c r="P142">
        <f t="shared" si="19"/>
        <v>0</v>
      </c>
      <c r="Q142">
        <f>VLOOKUP(B142,states!A$2:D$10,4,FALSE)</f>
        <v>2</v>
      </c>
      <c r="R142">
        <v>0.5</v>
      </c>
      <c r="S142">
        <f t="shared" si="20"/>
        <v>0.5</v>
      </c>
      <c r="T142" s="7">
        <f t="shared" si="23"/>
        <v>2334.8734675598212</v>
      </c>
    </row>
    <row r="143" spans="1:20">
      <c r="A143" s="4" t="str">
        <f t="shared" si="21"/>
        <v>A2Delta-3.5-f-0-2</v>
      </c>
      <c r="B143" s="1" t="s">
        <v>3</v>
      </c>
      <c r="C143">
        <v>0</v>
      </c>
      <c r="D143">
        <v>3.5</v>
      </c>
      <c r="E143" s="2" t="s">
        <v>2</v>
      </c>
      <c r="F143">
        <v>2</v>
      </c>
      <c r="G143">
        <v>23464.867520227999</v>
      </c>
      <c r="H143">
        <v>7.0710679999999998E-3</v>
      </c>
      <c r="I143">
        <v>23</v>
      </c>
      <c r="J143">
        <f t="shared" si="16"/>
        <v>23450.591792903</v>
      </c>
      <c r="K143">
        <f t="shared" si="17"/>
        <v>3.5</v>
      </c>
      <c r="L143">
        <f t="shared" si="18"/>
        <v>1</v>
      </c>
      <c r="M143">
        <f>C143+1+VLOOKUP(B143,states!A$2:C$10,3,FALSE)</f>
        <v>251</v>
      </c>
      <c r="N143">
        <f t="shared" si="22"/>
        <v>23450.591792903</v>
      </c>
      <c r="O143" s="2" t="str">
        <f>VLOOKUP(B143,states!A$2:C$10,2,FALSE)</f>
        <v>A</v>
      </c>
      <c r="P143">
        <f t="shared" si="19"/>
        <v>0</v>
      </c>
      <c r="Q143">
        <f>VLOOKUP(B143,states!A$2:D$10,4,FALSE)</f>
        <v>2</v>
      </c>
      <c r="R143">
        <v>0.5</v>
      </c>
      <c r="S143">
        <f t="shared" si="20"/>
        <v>1.5</v>
      </c>
      <c r="T143" s="7">
        <f t="shared" si="23"/>
        <v>2531.7989383890704</v>
      </c>
    </row>
    <row r="144" spans="1:20">
      <c r="A144" s="4" t="str">
        <f t="shared" si="21"/>
        <v>B2Sigma-3.5-f-0-1</v>
      </c>
      <c r="B144" s="1" t="s">
        <v>4</v>
      </c>
      <c r="C144">
        <v>0</v>
      </c>
      <c r="D144">
        <v>3.5</v>
      </c>
      <c r="E144" s="2" t="s">
        <v>2</v>
      </c>
      <c r="F144">
        <v>1</v>
      </c>
      <c r="G144">
        <v>25863.845016239</v>
      </c>
      <c r="H144">
        <v>7.0710679999999998E-3</v>
      </c>
      <c r="I144">
        <v>19</v>
      </c>
      <c r="J144">
        <f t="shared" si="16"/>
        <v>25849.569288914001</v>
      </c>
      <c r="K144">
        <f t="shared" si="17"/>
        <v>3.5</v>
      </c>
      <c r="L144">
        <f t="shared" si="18"/>
        <v>1</v>
      </c>
      <c r="M144">
        <f>C144+1+VLOOKUP(B144,states!A$2:C$10,3,FALSE)</f>
        <v>51</v>
      </c>
      <c r="N144">
        <f t="shared" si="22"/>
        <v>25849.569288914001</v>
      </c>
      <c r="O144" s="2" t="str">
        <f>VLOOKUP(B144,states!A$2:C$10,2,FALSE)</f>
        <v>B</v>
      </c>
      <c r="P144">
        <f t="shared" si="19"/>
        <v>0</v>
      </c>
      <c r="Q144">
        <f>VLOOKUP(B144,states!A$2:D$10,4,FALSE)</f>
        <v>0</v>
      </c>
      <c r="R144">
        <v>0.5</v>
      </c>
      <c r="S144">
        <f t="shared" si="20"/>
        <v>0.5</v>
      </c>
      <c r="T144" s="7">
        <f t="shared" si="23"/>
        <v>2091.4860795387976</v>
      </c>
    </row>
    <row r="145" spans="1:20">
      <c r="A145" s="4" t="str">
        <f t="shared" si="21"/>
        <v>A2Delta-3.5-f-1-1</v>
      </c>
      <c r="B145" s="1" t="s">
        <v>3</v>
      </c>
      <c r="C145">
        <v>1</v>
      </c>
      <c r="D145">
        <v>3.5</v>
      </c>
      <c r="E145" s="2" t="s">
        <v>2</v>
      </c>
      <c r="F145">
        <v>1</v>
      </c>
      <c r="G145">
        <v>26079.962652252001</v>
      </c>
      <c r="H145">
        <v>7.141428E-3</v>
      </c>
      <c r="I145">
        <v>17</v>
      </c>
      <c r="J145">
        <f t="shared" si="16"/>
        <v>26065.686924927002</v>
      </c>
      <c r="K145">
        <f t="shared" si="17"/>
        <v>3.5</v>
      </c>
      <c r="L145">
        <f t="shared" si="18"/>
        <v>1</v>
      </c>
      <c r="M145">
        <f>C145+1+VLOOKUP(B145,states!A$2:C$10,3,FALSE)</f>
        <v>252</v>
      </c>
      <c r="N145">
        <f t="shared" si="22"/>
        <v>26065.686924927002</v>
      </c>
      <c r="O145" s="2" t="str">
        <f>VLOOKUP(B145,states!A$2:C$10,2,FALSE)</f>
        <v>A</v>
      </c>
      <c r="P145">
        <f t="shared" si="19"/>
        <v>1</v>
      </c>
      <c r="Q145">
        <f>VLOOKUP(B145,states!A$2:D$10,4,FALSE)</f>
        <v>2</v>
      </c>
      <c r="R145">
        <v>0.5</v>
      </c>
      <c r="S145">
        <f t="shared" si="20"/>
        <v>0.5</v>
      </c>
      <c r="T145" s="7">
        <f t="shared" si="23"/>
        <v>18.528926156463253</v>
      </c>
    </row>
    <row r="146" spans="1:20">
      <c r="A146" s="4" t="str">
        <f t="shared" si="21"/>
        <v>A2Delta-3.5-f-1-2</v>
      </c>
      <c r="B146" s="1" t="s">
        <v>3</v>
      </c>
      <c r="C146">
        <v>1</v>
      </c>
      <c r="D146">
        <v>3.5</v>
      </c>
      <c r="E146" s="2" t="s">
        <v>2</v>
      </c>
      <c r="F146">
        <v>2</v>
      </c>
      <c r="G146">
        <v>26191.764009523002</v>
      </c>
      <c r="H146">
        <v>7.141428E-3</v>
      </c>
      <c r="I146">
        <v>16</v>
      </c>
      <c r="J146">
        <f t="shared" si="16"/>
        <v>26177.488282198003</v>
      </c>
      <c r="K146">
        <f t="shared" si="17"/>
        <v>3.5</v>
      </c>
      <c r="L146">
        <f t="shared" si="18"/>
        <v>1</v>
      </c>
      <c r="M146">
        <f>C146+1+VLOOKUP(B146,states!A$2:C$10,3,FALSE)</f>
        <v>252</v>
      </c>
      <c r="N146">
        <f t="shared" si="22"/>
        <v>26177.488282198003</v>
      </c>
      <c r="O146" s="2" t="str">
        <f>VLOOKUP(B146,states!A$2:C$10,2,FALSE)</f>
        <v>A</v>
      </c>
      <c r="P146">
        <f t="shared" si="19"/>
        <v>1</v>
      </c>
      <c r="Q146">
        <f>VLOOKUP(B146,states!A$2:D$10,4,FALSE)</f>
        <v>2</v>
      </c>
      <c r="R146">
        <v>0.5</v>
      </c>
      <c r="S146">
        <f t="shared" si="20"/>
        <v>1.5</v>
      </c>
      <c r="T146" s="7">
        <f t="shared" si="23"/>
        <v>17.438989323730119</v>
      </c>
    </row>
    <row r="147" spans="1:20">
      <c r="A147" s="4" t="str">
        <f t="shared" si="21"/>
        <v>B2Sigma-3.5-f-1-1</v>
      </c>
      <c r="B147" s="1" t="s">
        <v>4</v>
      </c>
      <c r="C147">
        <v>1</v>
      </c>
      <c r="D147">
        <v>3.5</v>
      </c>
      <c r="E147" s="2" t="s">
        <v>2</v>
      </c>
      <c r="F147">
        <v>1</v>
      </c>
      <c r="G147">
        <v>27640.925130691001</v>
      </c>
      <c r="H147">
        <v>8.1192120000000007E-3</v>
      </c>
      <c r="I147">
        <v>16</v>
      </c>
      <c r="J147">
        <f t="shared" si="16"/>
        <v>27626.649403366002</v>
      </c>
      <c r="K147">
        <f t="shared" si="17"/>
        <v>3.5</v>
      </c>
      <c r="L147">
        <f t="shared" si="18"/>
        <v>1</v>
      </c>
      <c r="M147">
        <f>C147+1+VLOOKUP(B147,states!A$2:C$10,3,FALSE)</f>
        <v>52</v>
      </c>
      <c r="N147">
        <f t="shared" si="22"/>
        <v>27626.649403366002</v>
      </c>
      <c r="O147" s="2" t="str">
        <f>VLOOKUP(B147,states!A$2:C$10,2,FALSE)</f>
        <v>B</v>
      </c>
      <c r="P147">
        <f t="shared" si="19"/>
        <v>1</v>
      </c>
      <c r="Q147">
        <f>VLOOKUP(B147,states!A$2:D$10,4,FALSE)</f>
        <v>0</v>
      </c>
      <c r="R147">
        <v>0.5</v>
      </c>
      <c r="S147">
        <f t="shared" si="20"/>
        <v>0.5</v>
      </c>
      <c r="T147" s="7">
        <f t="shared" si="23"/>
        <v>15.338839119878546</v>
      </c>
    </row>
    <row r="148" spans="1:20">
      <c r="A148" s="4" t="str">
        <f t="shared" si="21"/>
        <v>A2Delta-3.5-f-2-1</v>
      </c>
      <c r="B148" s="1" t="s">
        <v>3</v>
      </c>
      <c r="C148">
        <v>2</v>
      </c>
      <c r="D148">
        <v>3.5</v>
      </c>
      <c r="E148" s="2" t="s">
        <v>2</v>
      </c>
      <c r="F148">
        <v>1</v>
      </c>
      <c r="G148">
        <v>28618.270082767001</v>
      </c>
      <c r="H148">
        <v>8.7177980000000006E-3</v>
      </c>
      <c r="I148">
        <v>16</v>
      </c>
      <c r="J148">
        <f t="shared" si="16"/>
        <v>28603.994355442002</v>
      </c>
      <c r="K148">
        <f t="shared" si="17"/>
        <v>3.5</v>
      </c>
      <c r="L148">
        <f t="shared" si="18"/>
        <v>1</v>
      </c>
      <c r="M148">
        <f>C148+1+VLOOKUP(B148,states!A$2:C$10,3,FALSE)</f>
        <v>253</v>
      </c>
      <c r="N148">
        <f t="shared" si="22"/>
        <v>28603.994355442002</v>
      </c>
      <c r="O148" s="2" t="str">
        <f>VLOOKUP(B148,states!A$2:C$10,2,FALSE)</f>
        <v>A</v>
      </c>
      <c r="P148">
        <f t="shared" si="19"/>
        <v>2</v>
      </c>
      <c r="Q148">
        <f>VLOOKUP(B148,states!A$2:D$10,4,FALSE)</f>
        <v>2</v>
      </c>
      <c r="R148">
        <v>0.5</v>
      </c>
      <c r="S148">
        <f t="shared" si="20"/>
        <v>0.5</v>
      </c>
      <c r="T148" s="7">
        <f t="shared" si="23"/>
        <v>14.285635736018124</v>
      </c>
    </row>
    <row r="149" spans="1:20">
      <c r="A149" s="4" t="str">
        <f t="shared" si="21"/>
        <v>A2Delta-3.5-f-2-2</v>
      </c>
      <c r="B149" s="1" t="s">
        <v>3</v>
      </c>
      <c r="C149">
        <v>2</v>
      </c>
      <c r="D149">
        <v>3.5</v>
      </c>
      <c r="E149" s="2" t="s">
        <v>2</v>
      </c>
      <c r="F149">
        <v>2</v>
      </c>
      <c r="G149">
        <v>28724.231965917999</v>
      </c>
      <c r="H149">
        <v>8.7177980000000006E-3</v>
      </c>
      <c r="I149">
        <v>12</v>
      </c>
      <c r="J149">
        <f t="shared" si="16"/>
        <v>28709.956238593</v>
      </c>
      <c r="K149">
        <f t="shared" si="17"/>
        <v>3.5</v>
      </c>
      <c r="L149">
        <f t="shared" si="18"/>
        <v>1</v>
      </c>
      <c r="M149">
        <f>C149+1+VLOOKUP(B149,states!A$2:C$10,3,FALSE)</f>
        <v>253</v>
      </c>
      <c r="N149">
        <f t="shared" si="22"/>
        <v>28709.956238593</v>
      </c>
      <c r="O149" s="2" t="str">
        <f>VLOOKUP(B149,states!A$2:C$10,2,FALSE)</f>
        <v>A</v>
      </c>
      <c r="P149">
        <f t="shared" si="19"/>
        <v>2</v>
      </c>
      <c r="Q149">
        <f>VLOOKUP(B149,states!A$2:D$10,4,FALSE)</f>
        <v>2</v>
      </c>
      <c r="R149">
        <v>0.5</v>
      </c>
      <c r="S149">
        <f t="shared" si="20"/>
        <v>1.5</v>
      </c>
      <c r="T149" s="7">
        <f t="shared" si="23"/>
        <v>10.714226802013592</v>
      </c>
    </row>
    <row r="150" spans="1:20">
      <c r="A150" s="4" t="str">
        <f t="shared" si="21"/>
        <v>A2Delta-3.5-f-3-1</v>
      </c>
      <c r="B150" s="1" t="s">
        <v>3</v>
      </c>
      <c r="C150">
        <v>3</v>
      </c>
      <c r="D150">
        <v>3.5</v>
      </c>
      <c r="E150" s="2" t="s">
        <v>2</v>
      </c>
      <c r="F150">
        <v>1</v>
      </c>
      <c r="G150">
        <v>30941.984941428</v>
      </c>
      <c r="H150">
        <v>1.0049875999999999E-2</v>
      </c>
      <c r="I150">
        <v>3</v>
      </c>
      <c r="J150">
        <f t="shared" si="16"/>
        <v>30927.709214103001</v>
      </c>
      <c r="K150">
        <f t="shared" si="17"/>
        <v>3.5</v>
      </c>
      <c r="L150">
        <f t="shared" si="18"/>
        <v>1</v>
      </c>
      <c r="M150">
        <f>C150+1+VLOOKUP(B150,states!A$2:C$10,3,FALSE)</f>
        <v>254</v>
      </c>
      <c r="N150">
        <f t="shared" si="22"/>
        <v>30927.709214103001</v>
      </c>
      <c r="O150" s="2" t="str">
        <f>VLOOKUP(B150,states!A$2:C$10,2,FALSE)</f>
        <v>A</v>
      </c>
      <c r="P150">
        <f t="shared" si="19"/>
        <v>3</v>
      </c>
      <c r="Q150">
        <f>VLOOKUP(B150,states!A$2:D$10,4,FALSE)</f>
        <v>2</v>
      </c>
      <c r="R150">
        <v>0.5</v>
      </c>
      <c r="S150">
        <f t="shared" si="20"/>
        <v>0.5</v>
      </c>
      <c r="T150" s="7">
        <f t="shared" si="23"/>
        <v>2.3235228222253812</v>
      </c>
    </row>
    <row r="151" spans="1:20">
      <c r="A151" s="4" t="str">
        <f t="shared" si="21"/>
        <v>A2Delta-3.5-f-3-2</v>
      </c>
      <c r="B151" s="1" t="s">
        <v>3</v>
      </c>
      <c r="C151">
        <v>3</v>
      </c>
      <c r="D151">
        <v>3.5</v>
      </c>
      <c r="E151" s="2" t="s">
        <v>2</v>
      </c>
      <c r="F151">
        <v>2</v>
      </c>
      <c r="G151">
        <v>31041.447048982001</v>
      </c>
      <c r="H151">
        <v>1.0049875999999999E-2</v>
      </c>
      <c r="I151">
        <v>3</v>
      </c>
      <c r="J151">
        <f t="shared" si="16"/>
        <v>31027.171321657002</v>
      </c>
      <c r="K151">
        <f t="shared" si="17"/>
        <v>3.5</v>
      </c>
      <c r="L151">
        <f t="shared" si="18"/>
        <v>1</v>
      </c>
      <c r="M151">
        <f>C151+1+VLOOKUP(B151,states!A$2:C$10,3,FALSE)</f>
        <v>254</v>
      </c>
      <c r="N151">
        <f t="shared" si="22"/>
        <v>31027.171321657002</v>
      </c>
      <c r="O151" s="2" t="str">
        <f>VLOOKUP(B151,states!A$2:C$10,2,FALSE)</f>
        <v>A</v>
      </c>
      <c r="P151">
        <f t="shared" si="19"/>
        <v>3</v>
      </c>
      <c r="Q151">
        <f>VLOOKUP(B151,states!A$2:D$10,4,FALSE)</f>
        <v>2</v>
      </c>
      <c r="R151">
        <v>0.5</v>
      </c>
      <c r="S151">
        <f t="shared" si="20"/>
        <v>1.5</v>
      </c>
      <c r="T151" s="7">
        <f t="shared" si="23"/>
        <v>2.3235228222253812</v>
      </c>
    </row>
    <row r="152" spans="1:20">
      <c r="A152" s="4" t="str">
        <f t="shared" si="21"/>
        <v>C2Sigma-3.5-f-0-2</v>
      </c>
      <c r="B152" s="1" t="s">
        <v>5</v>
      </c>
      <c r="C152">
        <v>0</v>
      </c>
      <c r="D152">
        <v>3.5</v>
      </c>
      <c r="E152" s="2" t="s">
        <v>2</v>
      </c>
      <c r="F152">
        <v>2</v>
      </c>
      <c r="G152">
        <v>32076.02262041</v>
      </c>
      <c r="H152">
        <v>5.3851649999999999E-3</v>
      </c>
      <c r="I152">
        <v>8</v>
      </c>
      <c r="J152">
        <f t="shared" si="16"/>
        <v>32061.746893085001</v>
      </c>
      <c r="K152">
        <f t="shared" si="17"/>
        <v>3.5</v>
      </c>
      <c r="L152">
        <f t="shared" si="18"/>
        <v>1</v>
      </c>
      <c r="M152">
        <f>C152+1+VLOOKUP(B152,states!A$2:C$10,3,FALSE)</f>
        <v>101</v>
      </c>
      <c r="N152">
        <f t="shared" si="22"/>
        <v>32061.746893085001</v>
      </c>
      <c r="O152" s="2" t="str">
        <f>VLOOKUP(B152,states!A$2:C$10,2,FALSE)</f>
        <v>C</v>
      </c>
      <c r="P152">
        <f t="shared" si="19"/>
        <v>0</v>
      </c>
      <c r="Q152">
        <f>VLOOKUP(B152,states!A$2:D$10,4,FALSE)</f>
        <v>0</v>
      </c>
      <c r="R152">
        <v>0.5</v>
      </c>
      <c r="S152">
        <f t="shared" si="20"/>
        <v>0.5</v>
      </c>
      <c r="T152" s="7">
        <f t="shared" si="23"/>
        <v>1156.3182061105585</v>
      </c>
    </row>
    <row r="153" spans="1:20">
      <c r="A153" s="4" t="str">
        <f t="shared" si="21"/>
        <v>A2Delta-3.5-f-4-1</v>
      </c>
      <c r="B153" s="1" t="s">
        <v>3</v>
      </c>
      <c r="C153">
        <v>4</v>
      </c>
      <c r="D153">
        <v>3.5</v>
      </c>
      <c r="E153" s="2" t="s">
        <v>2</v>
      </c>
      <c r="F153">
        <v>1</v>
      </c>
      <c r="G153">
        <v>33022.358879102998</v>
      </c>
      <c r="H153">
        <v>0.50010098999999997</v>
      </c>
      <c r="I153">
        <v>2</v>
      </c>
      <c r="J153">
        <f t="shared" si="16"/>
        <v>33008.083151777995</v>
      </c>
      <c r="K153">
        <f t="shared" si="17"/>
        <v>3.5</v>
      </c>
      <c r="L153">
        <f t="shared" si="18"/>
        <v>1</v>
      </c>
      <c r="M153">
        <f>C153+1+VLOOKUP(B153,states!A$2:C$10,3,FALSE)</f>
        <v>255</v>
      </c>
      <c r="N153">
        <f t="shared" si="22"/>
        <v>33008.083151777995</v>
      </c>
      <c r="O153" s="2" t="str">
        <f>VLOOKUP(B153,states!A$2:C$10,2,FALSE)</f>
        <v>A</v>
      </c>
      <c r="P153">
        <f t="shared" si="19"/>
        <v>4</v>
      </c>
      <c r="Q153">
        <f>VLOOKUP(B153,states!A$2:D$10,4,FALSE)</f>
        <v>2</v>
      </c>
      <c r="R153">
        <v>0.5</v>
      </c>
      <c r="S153">
        <f t="shared" si="20"/>
        <v>0.5</v>
      </c>
      <c r="T153" s="7">
        <f t="shared" si="23"/>
        <v>3.1128534320684742E-2</v>
      </c>
    </row>
    <row r="154" spans="1:20">
      <c r="A154" s="4" t="str">
        <f t="shared" si="21"/>
        <v>A2Delta-3.5-f-4-2</v>
      </c>
      <c r="B154" s="1" t="s">
        <v>3</v>
      </c>
      <c r="C154">
        <v>4</v>
      </c>
      <c r="D154">
        <v>3.5</v>
      </c>
      <c r="E154" s="2" t="s">
        <v>2</v>
      </c>
      <c r="F154">
        <v>2</v>
      </c>
      <c r="G154">
        <v>33114.219815085999</v>
      </c>
      <c r="H154">
        <v>0.50014807500000003</v>
      </c>
      <c r="I154">
        <v>1</v>
      </c>
      <c r="J154">
        <f t="shared" si="16"/>
        <v>33099.944087760996</v>
      </c>
      <c r="K154">
        <f t="shared" si="17"/>
        <v>3.5</v>
      </c>
      <c r="L154">
        <f t="shared" si="18"/>
        <v>1</v>
      </c>
      <c r="M154">
        <f>C154+1+VLOOKUP(B154,states!A$2:C$10,3,FALSE)</f>
        <v>255</v>
      </c>
      <c r="N154">
        <f t="shared" si="22"/>
        <v>33099.944087760996</v>
      </c>
      <c r="O154" s="2" t="str">
        <f>VLOOKUP(B154,states!A$2:C$10,2,FALSE)</f>
        <v>A</v>
      </c>
      <c r="P154">
        <f t="shared" si="19"/>
        <v>4</v>
      </c>
      <c r="Q154">
        <f>VLOOKUP(B154,states!A$2:D$10,4,FALSE)</f>
        <v>2</v>
      </c>
      <c r="R154">
        <v>0.5</v>
      </c>
      <c r="S154">
        <f t="shared" si="20"/>
        <v>1.5</v>
      </c>
      <c r="T154" s="7">
        <f t="shared" si="23"/>
        <v>1.5562801907238586E-2</v>
      </c>
    </row>
    <row r="155" spans="1:20">
      <c r="A155" s="4" t="str">
        <f t="shared" si="21"/>
        <v>C2Sigma-3.5-f-1-2</v>
      </c>
      <c r="B155" s="1" t="s">
        <v>5</v>
      </c>
      <c r="C155">
        <v>1</v>
      </c>
      <c r="D155">
        <v>3.5</v>
      </c>
      <c r="E155" s="2" t="s">
        <v>2</v>
      </c>
      <c r="F155">
        <v>2</v>
      </c>
      <c r="G155">
        <v>34672.716809400998</v>
      </c>
      <c r="H155">
        <v>5.0259326999999999E-2</v>
      </c>
      <c r="I155">
        <v>6</v>
      </c>
      <c r="J155">
        <f t="shared" si="16"/>
        <v>34658.441082075995</v>
      </c>
      <c r="K155">
        <f t="shared" si="17"/>
        <v>3.5</v>
      </c>
      <c r="L155">
        <f t="shared" si="18"/>
        <v>1</v>
      </c>
      <c r="M155">
        <f>C155+1+VLOOKUP(B155,states!A$2:C$10,3,FALSE)</f>
        <v>102</v>
      </c>
      <c r="N155">
        <f t="shared" si="22"/>
        <v>34658.441082075995</v>
      </c>
      <c r="O155" s="2" t="str">
        <f>VLOOKUP(B155,states!A$2:C$10,2,FALSE)</f>
        <v>C</v>
      </c>
      <c r="P155">
        <f t="shared" si="19"/>
        <v>1</v>
      </c>
      <c r="Q155">
        <f>VLOOKUP(B155,states!A$2:D$10,4,FALSE)</f>
        <v>0</v>
      </c>
      <c r="R155">
        <v>0.5</v>
      </c>
      <c r="S155">
        <f t="shared" si="20"/>
        <v>0.5</v>
      </c>
      <c r="T155" s="7">
        <f t="shared" si="23"/>
        <v>0.9292251862638401</v>
      </c>
    </row>
    <row r="156" spans="1:20">
      <c r="A156" s="4" t="str">
        <f t="shared" si="21"/>
        <v>C2Sigma-3.5-f-2-2</v>
      </c>
      <c r="B156" s="1" t="s">
        <v>5</v>
      </c>
      <c r="C156">
        <v>2</v>
      </c>
      <c r="D156">
        <v>3.5</v>
      </c>
      <c r="E156" s="2" t="s">
        <v>2</v>
      </c>
      <c r="F156">
        <v>2</v>
      </c>
      <c r="G156">
        <v>37024.120360674002</v>
      </c>
      <c r="H156">
        <v>5.0507425000000002E-2</v>
      </c>
      <c r="I156">
        <v>6</v>
      </c>
      <c r="J156">
        <f t="shared" si="16"/>
        <v>37009.844633348999</v>
      </c>
      <c r="K156">
        <f t="shared" si="17"/>
        <v>3.5</v>
      </c>
      <c r="L156">
        <f t="shared" si="18"/>
        <v>1</v>
      </c>
      <c r="M156">
        <f>C156+1+VLOOKUP(B156,states!A$2:C$10,3,FALSE)</f>
        <v>103</v>
      </c>
      <c r="N156">
        <f t="shared" si="22"/>
        <v>37009.844633348999</v>
      </c>
      <c r="O156" s="2" t="str">
        <f>VLOOKUP(B156,states!A$2:C$10,2,FALSE)</f>
        <v>C</v>
      </c>
      <c r="P156">
        <f t="shared" si="19"/>
        <v>2</v>
      </c>
      <c r="Q156">
        <f>VLOOKUP(B156,states!A$2:D$10,4,FALSE)</f>
        <v>0</v>
      </c>
      <c r="R156">
        <v>0.5</v>
      </c>
      <c r="S156">
        <f t="shared" si="20"/>
        <v>0.5</v>
      </c>
      <c r="T156" s="7">
        <f t="shared" si="23"/>
        <v>0.92466073043854924</v>
      </c>
    </row>
    <row r="157" spans="1:20">
      <c r="A157" s="4" t="str">
        <f t="shared" si="21"/>
        <v>D2Pi-3.5-f-0-1</v>
      </c>
      <c r="B157" s="1" t="s">
        <v>6</v>
      </c>
      <c r="C157">
        <v>0</v>
      </c>
      <c r="D157">
        <v>3.5</v>
      </c>
      <c r="E157" s="2" t="s">
        <v>2</v>
      </c>
      <c r="F157">
        <v>1</v>
      </c>
      <c r="G157">
        <v>59140.323874608002</v>
      </c>
      <c r="H157">
        <v>0.35746994300000001</v>
      </c>
      <c r="I157">
        <v>4</v>
      </c>
      <c r="J157">
        <f t="shared" si="16"/>
        <v>59126.048147283</v>
      </c>
      <c r="K157">
        <f t="shared" si="17"/>
        <v>3.5</v>
      </c>
      <c r="L157">
        <f t="shared" si="18"/>
        <v>1</v>
      </c>
      <c r="M157">
        <f>C157+1+VLOOKUP(B157,states!A$2:C$10,3,FALSE)</f>
        <v>151</v>
      </c>
      <c r="N157">
        <f t="shared" si="22"/>
        <v>59126.048147283</v>
      </c>
      <c r="O157" s="2" t="str">
        <f>VLOOKUP(B157,states!A$2:C$10,2,FALSE)</f>
        <v>D</v>
      </c>
      <c r="P157">
        <f t="shared" si="19"/>
        <v>0</v>
      </c>
      <c r="Q157">
        <f>VLOOKUP(B157,states!A$2:D$10,4,FALSE)</f>
        <v>1</v>
      </c>
      <c r="R157">
        <v>0.5</v>
      </c>
      <c r="S157">
        <f t="shared" si="20"/>
        <v>0.5</v>
      </c>
      <c r="T157" s="7">
        <f t="shared" si="23"/>
        <v>8.709773303107287</v>
      </c>
    </row>
    <row r="158" spans="1:20">
      <c r="A158" s="4" t="str">
        <f t="shared" si="21"/>
        <v>D2Pi-3.5-f-0-2</v>
      </c>
      <c r="B158" s="1" t="s">
        <v>6</v>
      </c>
      <c r="C158">
        <v>0</v>
      </c>
      <c r="D158">
        <v>3.5</v>
      </c>
      <c r="E158" s="2" t="s">
        <v>2</v>
      </c>
      <c r="F158">
        <v>2</v>
      </c>
      <c r="G158">
        <v>59259.642295505</v>
      </c>
      <c r="H158">
        <v>0.677136921</v>
      </c>
      <c r="I158">
        <v>2</v>
      </c>
      <c r="J158">
        <f t="shared" si="16"/>
        <v>59245.366568179998</v>
      </c>
      <c r="K158">
        <f t="shared" si="17"/>
        <v>3.5</v>
      </c>
      <c r="L158">
        <f t="shared" si="18"/>
        <v>1</v>
      </c>
      <c r="M158">
        <f>C158+1+VLOOKUP(B158,states!A$2:C$10,3,FALSE)</f>
        <v>151</v>
      </c>
      <c r="N158">
        <f t="shared" si="22"/>
        <v>59245.366568179998</v>
      </c>
      <c r="O158" s="2" t="str">
        <f>VLOOKUP(B158,states!A$2:C$10,2,FALSE)</f>
        <v>D</v>
      </c>
      <c r="P158">
        <f t="shared" si="19"/>
        <v>0</v>
      </c>
      <c r="Q158">
        <f>VLOOKUP(B158,states!A$2:D$10,4,FALSE)</f>
        <v>1</v>
      </c>
      <c r="R158">
        <v>0.5</v>
      </c>
      <c r="S158">
        <f t="shared" si="20"/>
        <v>1.5</v>
      </c>
      <c r="T158" s="7">
        <f t="shared" si="23"/>
        <v>2.299004876005486</v>
      </c>
    </row>
    <row r="159" spans="1:20">
      <c r="A159" s="4" t="str">
        <f t="shared" si="21"/>
        <v>D2Pi-3.5-f-2-1</v>
      </c>
      <c r="B159" s="1" t="s">
        <v>6</v>
      </c>
      <c r="C159">
        <v>2</v>
      </c>
      <c r="D159">
        <v>3.5</v>
      </c>
      <c r="E159" s="2" t="s">
        <v>2</v>
      </c>
      <c r="F159">
        <v>1</v>
      </c>
      <c r="G159">
        <v>64364.525551633</v>
      </c>
      <c r="H159">
        <v>0.10012492200000001</v>
      </c>
      <c r="I159">
        <v>1</v>
      </c>
      <c r="J159">
        <f t="shared" si="16"/>
        <v>64350.249824307997</v>
      </c>
      <c r="K159">
        <f t="shared" si="17"/>
        <v>3.5</v>
      </c>
      <c r="L159">
        <f t="shared" si="18"/>
        <v>1</v>
      </c>
      <c r="M159">
        <f>C159+1+VLOOKUP(B159,states!A$2:C$10,3,FALSE)</f>
        <v>153</v>
      </c>
      <c r="N159">
        <f t="shared" si="22"/>
        <v>64350.249824307997</v>
      </c>
      <c r="O159" s="2" t="str">
        <f>VLOOKUP(B159,states!A$2:C$10,2,FALSE)</f>
        <v>D</v>
      </c>
      <c r="P159">
        <f t="shared" si="19"/>
        <v>2</v>
      </c>
      <c r="Q159">
        <f>VLOOKUP(B159,states!A$2:D$10,4,FALSE)</f>
        <v>1</v>
      </c>
      <c r="R159">
        <v>0.5</v>
      </c>
      <c r="S159">
        <f t="shared" si="20"/>
        <v>0.5</v>
      </c>
      <c r="T159" s="7">
        <f t="shared" si="23"/>
        <v>7.7739939867435881E-2</v>
      </c>
    </row>
    <row r="160" spans="1:20">
      <c r="A160" s="4" t="str">
        <f t="shared" si="21"/>
        <v>D2Pi-3.5-f-2-2</v>
      </c>
      <c r="B160" s="1" t="s">
        <v>6</v>
      </c>
      <c r="C160">
        <v>2</v>
      </c>
      <c r="D160">
        <v>3.5</v>
      </c>
      <c r="E160" s="2" t="s">
        <v>2</v>
      </c>
      <c r="F160">
        <v>2</v>
      </c>
      <c r="G160">
        <v>64463.263459561997</v>
      </c>
      <c r="H160">
        <v>0.10012492200000001</v>
      </c>
      <c r="I160">
        <v>1</v>
      </c>
      <c r="J160">
        <f t="shared" si="16"/>
        <v>64448.987732236994</v>
      </c>
      <c r="K160">
        <f t="shared" si="17"/>
        <v>3.5</v>
      </c>
      <c r="L160">
        <f t="shared" si="18"/>
        <v>1</v>
      </c>
      <c r="M160">
        <f>C160+1+VLOOKUP(B160,states!A$2:C$10,3,FALSE)</f>
        <v>153</v>
      </c>
      <c r="N160">
        <f t="shared" si="22"/>
        <v>64448.987732236994</v>
      </c>
      <c r="O160" s="2" t="str">
        <f>VLOOKUP(B160,states!A$2:C$10,2,FALSE)</f>
        <v>D</v>
      </c>
      <c r="P160">
        <f t="shared" si="19"/>
        <v>2</v>
      </c>
      <c r="Q160">
        <f>VLOOKUP(B160,states!A$2:D$10,4,FALSE)</f>
        <v>1</v>
      </c>
      <c r="R160">
        <v>0.5</v>
      </c>
      <c r="S160">
        <f t="shared" si="20"/>
        <v>1.5</v>
      </c>
      <c r="T160" s="7">
        <f t="shared" si="23"/>
        <v>7.7739939867435881E-2</v>
      </c>
    </row>
    <row r="161" spans="1:20">
      <c r="A161" s="4" t="str">
        <f t="shared" si="21"/>
        <v>E2Sigma-3.5-f-2-2</v>
      </c>
      <c r="B161" s="1" t="s">
        <v>7</v>
      </c>
      <c r="C161">
        <v>2</v>
      </c>
      <c r="D161">
        <v>3.5</v>
      </c>
      <c r="E161" s="2" t="s">
        <v>2</v>
      </c>
      <c r="F161">
        <v>2</v>
      </c>
      <c r="G161">
        <v>69035.490138006993</v>
      </c>
      <c r="H161">
        <v>0.50002499899999997</v>
      </c>
      <c r="I161">
        <v>6</v>
      </c>
      <c r="J161">
        <f t="shared" si="16"/>
        <v>69021.214410681991</v>
      </c>
      <c r="K161">
        <f t="shared" si="17"/>
        <v>3.5</v>
      </c>
      <c r="L161">
        <f t="shared" si="18"/>
        <v>1</v>
      </c>
      <c r="M161">
        <f>C161+1+VLOOKUP(B161,states!A$2:C$10,3,FALSE)</f>
        <v>203</v>
      </c>
      <c r="N161">
        <f t="shared" si="22"/>
        <v>69021.214410681991</v>
      </c>
      <c r="O161" s="2" t="str">
        <f>VLOOKUP(B161,states!A$2:C$10,2,FALSE)</f>
        <v>E</v>
      </c>
      <c r="P161">
        <f t="shared" si="19"/>
        <v>2</v>
      </c>
      <c r="Q161">
        <f>VLOOKUP(B161,states!A$2:D$10,4,FALSE)</f>
        <v>0</v>
      </c>
      <c r="R161">
        <v>0.5</v>
      </c>
      <c r="S161">
        <f t="shared" si="20"/>
        <v>0.5</v>
      </c>
      <c r="T161" s="7">
        <f t="shared" si="23"/>
        <v>9.3399795183180936E-2</v>
      </c>
    </row>
    <row r="162" spans="1:20">
      <c r="A162" s="4" t="str">
        <f t="shared" si="21"/>
        <v>X2Pi-3.5-e-0-1</v>
      </c>
      <c r="B162" s="1" t="s">
        <v>0</v>
      </c>
      <c r="C162">
        <v>0</v>
      </c>
      <c r="D162">
        <v>3.5</v>
      </c>
      <c r="E162" s="2" t="s">
        <v>1</v>
      </c>
      <c r="F162">
        <v>1</v>
      </c>
      <c r="G162">
        <v>172.044119279</v>
      </c>
      <c r="H162">
        <v>5.0000000000000001E-3</v>
      </c>
      <c r="I162">
        <v>42</v>
      </c>
      <c r="J162">
        <f t="shared" si="16"/>
        <v>157.76839195400001</v>
      </c>
      <c r="K162">
        <f t="shared" si="17"/>
        <v>3.5</v>
      </c>
      <c r="L162">
        <f t="shared" si="18"/>
        <v>-1</v>
      </c>
      <c r="M162">
        <f>C162+1+VLOOKUP(B162,states!A$2:C$10,3,FALSE)</f>
        <v>1</v>
      </c>
      <c r="N162">
        <f t="shared" si="22"/>
        <v>157.76839195400001</v>
      </c>
      <c r="O162" s="2" t="str">
        <f>VLOOKUP(B162,states!A$2:C$10,2,FALSE)</f>
        <v>X</v>
      </c>
      <c r="P162">
        <f t="shared" si="19"/>
        <v>0</v>
      </c>
      <c r="Q162">
        <f>VLOOKUP(B162,states!A$2:D$10,4,FALSE)</f>
        <v>1</v>
      </c>
      <c r="R162">
        <v>0.5</v>
      </c>
      <c r="S162">
        <f t="shared" si="20"/>
        <v>0.5</v>
      </c>
      <c r="T162" s="7">
        <f t="shared" si="23"/>
        <v>6538.3125490298353</v>
      </c>
    </row>
    <row r="163" spans="1:20">
      <c r="A163" s="4" t="str">
        <f t="shared" si="21"/>
        <v>X2Pi-3.5-e-0-2</v>
      </c>
      <c r="B163" s="1" t="s">
        <v>0</v>
      </c>
      <c r="C163">
        <v>0</v>
      </c>
      <c r="D163">
        <v>3.5</v>
      </c>
      <c r="E163" s="2" t="s">
        <v>1</v>
      </c>
      <c r="F163">
        <v>2</v>
      </c>
      <c r="G163">
        <v>281.12230704699999</v>
      </c>
      <c r="H163">
        <v>5.0000000000000001E-3</v>
      </c>
      <c r="I163">
        <v>47</v>
      </c>
      <c r="J163">
        <f t="shared" si="16"/>
        <v>266.846579722</v>
      </c>
      <c r="K163">
        <f t="shared" si="17"/>
        <v>3.5</v>
      </c>
      <c r="L163">
        <f t="shared" si="18"/>
        <v>-1</v>
      </c>
      <c r="M163">
        <f>C163+1+VLOOKUP(B163,states!A$2:C$10,3,FALSE)</f>
        <v>1</v>
      </c>
      <c r="N163">
        <f t="shared" si="22"/>
        <v>266.846579722</v>
      </c>
      <c r="O163" s="2" t="str">
        <f>VLOOKUP(B163,states!A$2:C$10,2,FALSE)</f>
        <v>X</v>
      </c>
      <c r="P163">
        <f t="shared" si="19"/>
        <v>0</v>
      </c>
      <c r="Q163">
        <f>VLOOKUP(B163,states!A$2:D$10,4,FALSE)</f>
        <v>1</v>
      </c>
      <c r="R163">
        <v>0.5</v>
      </c>
      <c r="S163">
        <f t="shared" si="20"/>
        <v>1.5</v>
      </c>
      <c r="T163" s="7">
        <f t="shared" si="23"/>
        <v>7316.6830905810057</v>
      </c>
    </row>
    <row r="164" spans="1:20">
      <c r="A164" s="4" t="str">
        <f t="shared" si="21"/>
        <v>X2Pi-3.5-e-1-1</v>
      </c>
      <c r="B164" s="1" t="s">
        <v>0</v>
      </c>
      <c r="C164">
        <v>1</v>
      </c>
      <c r="D164">
        <v>3.5</v>
      </c>
      <c r="E164" s="2" t="s">
        <v>1</v>
      </c>
      <c r="F164">
        <v>1</v>
      </c>
      <c r="G164">
        <v>2898.5849190130002</v>
      </c>
      <c r="H164">
        <v>5.2458139999999997E-3</v>
      </c>
      <c r="I164">
        <v>32</v>
      </c>
      <c r="J164">
        <f t="shared" si="16"/>
        <v>2884.3091916880003</v>
      </c>
      <c r="K164">
        <f t="shared" si="17"/>
        <v>3.5</v>
      </c>
      <c r="L164">
        <f t="shared" si="18"/>
        <v>-1</v>
      </c>
      <c r="M164">
        <f>C164+1+VLOOKUP(B164,states!A$2:C$10,3,FALSE)</f>
        <v>2</v>
      </c>
      <c r="N164">
        <f t="shared" si="22"/>
        <v>2884.3091916880003</v>
      </c>
      <c r="O164" s="2" t="str">
        <f>VLOOKUP(B164,states!A$2:C$10,2,FALSE)</f>
        <v>X</v>
      </c>
      <c r="P164">
        <f t="shared" si="19"/>
        <v>1</v>
      </c>
      <c r="Q164">
        <f>VLOOKUP(B164,states!A$2:D$10,4,FALSE)</f>
        <v>1</v>
      </c>
      <c r="R164">
        <v>0.5</v>
      </c>
      <c r="S164">
        <f t="shared" si="20"/>
        <v>0.5</v>
      </c>
      <c r="T164" s="7">
        <f t="shared" si="23"/>
        <v>47.481396270697871</v>
      </c>
    </row>
    <row r="165" spans="1:20">
      <c r="A165" s="4" t="str">
        <f t="shared" si="21"/>
        <v>X2Pi-3.5-e-1-2</v>
      </c>
      <c r="B165" s="1" t="s">
        <v>0</v>
      </c>
      <c r="C165">
        <v>1</v>
      </c>
      <c r="D165">
        <v>3.5</v>
      </c>
      <c r="E165" s="2" t="s">
        <v>1</v>
      </c>
      <c r="F165">
        <v>2</v>
      </c>
      <c r="G165">
        <v>3003.5808567419999</v>
      </c>
      <c r="H165">
        <v>5.0990200000000001E-3</v>
      </c>
      <c r="I165">
        <v>34</v>
      </c>
      <c r="J165">
        <f t="shared" si="16"/>
        <v>2989.305129417</v>
      </c>
      <c r="K165">
        <f t="shared" si="17"/>
        <v>3.5</v>
      </c>
      <c r="L165">
        <f t="shared" si="18"/>
        <v>-1</v>
      </c>
      <c r="M165">
        <f>C165+1+VLOOKUP(B165,states!A$2:C$10,3,FALSE)</f>
        <v>2</v>
      </c>
      <c r="N165">
        <f t="shared" si="22"/>
        <v>2989.305129417</v>
      </c>
      <c r="O165" s="2" t="str">
        <f>VLOOKUP(B165,states!A$2:C$10,2,FALSE)</f>
        <v>X</v>
      </c>
      <c r="P165">
        <f t="shared" si="19"/>
        <v>1</v>
      </c>
      <c r="Q165">
        <f>VLOOKUP(B165,states!A$2:D$10,4,FALSE)</f>
        <v>1</v>
      </c>
      <c r="R165">
        <v>0.5</v>
      </c>
      <c r="S165">
        <f t="shared" si="20"/>
        <v>1.5</v>
      </c>
      <c r="T165" s="7">
        <f t="shared" si="23"/>
        <v>51.901342635917899</v>
      </c>
    </row>
    <row r="166" spans="1:20">
      <c r="A166" s="4" t="str">
        <f t="shared" si="21"/>
        <v>X2Pi-3.5-e-2-1</v>
      </c>
      <c r="B166" s="1" t="s">
        <v>0</v>
      </c>
      <c r="C166">
        <v>2</v>
      </c>
      <c r="D166">
        <v>3.5</v>
      </c>
      <c r="E166" s="2" t="s">
        <v>1</v>
      </c>
      <c r="F166">
        <v>1</v>
      </c>
      <c r="G166">
        <v>5499.1180824249996</v>
      </c>
      <c r="H166">
        <v>7.141428E-3</v>
      </c>
      <c r="I166">
        <v>26</v>
      </c>
      <c r="J166">
        <f t="shared" si="16"/>
        <v>5484.8423550999996</v>
      </c>
      <c r="K166">
        <f t="shared" si="17"/>
        <v>3.5</v>
      </c>
      <c r="L166">
        <f t="shared" si="18"/>
        <v>-1</v>
      </c>
      <c r="M166">
        <f>C166+1+VLOOKUP(B166,states!A$2:C$10,3,FALSE)</f>
        <v>3</v>
      </c>
      <c r="N166">
        <f t="shared" si="22"/>
        <v>5484.8423550999996</v>
      </c>
      <c r="O166" s="2" t="str">
        <f>VLOOKUP(B166,states!A$2:C$10,2,FALSE)</f>
        <v>X</v>
      </c>
      <c r="P166">
        <f t="shared" si="19"/>
        <v>2</v>
      </c>
      <c r="Q166">
        <f>VLOOKUP(B166,states!A$2:D$10,4,FALSE)</f>
        <v>1</v>
      </c>
      <c r="R166">
        <v>0.5</v>
      </c>
      <c r="S166">
        <f t="shared" si="20"/>
        <v>0.5</v>
      </c>
      <c r="T166" s="7">
        <f t="shared" si="23"/>
        <v>28.338357651061443</v>
      </c>
    </row>
    <row r="167" spans="1:20">
      <c r="A167" s="4" t="str">
        <f t="shared" si="21"/>
        <v>X2Pi-3.5-e-2-2</v>
      </c>
      <c r="B167" s="1" t="s">
        <v>0</v>
      </c>
      <c r="C167">
        <v>2</v>
      </c>
      <c r="D167">
        <v>3.5</v>
      </c>
      <c r="E167" s="2" t="s">
        <v>1</v>
      </c>
      <c r="F167">
        <v>2</v>
      </c>
      <c r="G167">
        <v>5600.0854495570002</v>
      </c>
      <c r="H167">
        <v>8.2267820000000002E-3</v>
      </c>
      <c r="I167">
        <v>22</v>
      </c>
      <c r="J167">
        <f t="shared" si="16"/>
        <v>5585.8097222320002</v>
      </c>
      <c r="K167">
        <f t="shared" si="17"/>
        <v>3.5</v>
      </c>
      <c r="L167">
        <f t="shared" si="18"/>
        <v>-1</v>
      </c>
      <c r="M167">
        <f>C167+1+VLOOKUP(B167,states!A$2:C$10,3,FALSE)</f>
        <v>3</v>
      </c>
      <c r="N167">
        <f t="shared" si="22"/>
        <v>5585.8097222320002</v>
      </c>
      <c r="O167" s="2" t="str">
        <f>VLOOKUP(B167,states!A$2:C$10,2,FALSE)</f>
        <v>X</v>
      </c>
      <c r="P167">
        <f t="shared" si="19"/>
        <v>2</v>
      </c>
      <c r="Q167">
        <f>VLOOKUP(B167,states!A$2:D$10,4,FALSE)</f>
        <v>1</v>
      </c>
      <c r="R167">
        <v>0.5</v>
      </c>
      <c r="S167">
        <f t="shared" si="20"/>
        <v>1.5</v>
      </c>
      <c r="T167" s="7">
        <f t="shared" si="23"/>
        <v>20.815127852088164</v>
      </c>
    </row>
    <row r="168" spans="1:20">
      <c r="A168" s="4" t="str">
        <f t="shared" si="21"/>
        <v>X2Pi-3.5-e-3-1</v>
      </c>
      <c r="B168" s="1" t="s">
        <v>0</v>
      </c>
      <c r="C168">
        <v>3</v>
      </c>
      <c r="D168">
        <v>3.5</v>
      </c>
      <c r="E168" s="2" t="s">
        <v>1</v>
      </c>
      <c r="F168">
        <v>1</v>
      </c>
      <c r="G168">
        <v>7975.0848663979996</v>
      </c>
      <c r="H168">
        <v>1.1007197999999999E-2</v>
      </c>
      <c r="I168">
        <v>10</v>
      </c>
      <c r="J168">
        <f t="shared" si="16"/>
        <v>7960.8091390729996</v>
      </c>
      <c r="K168">
        <f t="shared" si="17"/>
        <v>3.5</v>
      </c>
      <c r="L168">
        <f t="shared" si="18"/>
        <v>-1</v>
      </c>
      <c r="M168">
        <f>C168+1+VLOOKUP(B168,states!A$2:C$10,3,FALSE)</f>
        <v>4</v>
      </c>
      <c r="N168">
        <f t="shared" si="22"/>
        <v>7960.8091390729996</v>
      </c>
      <c r="O168" s="2" t="str">
        <f>VLOOKUP(B168,states!A$2:C$10,2,FALSE)</f>
        <v>X</v>
      </c>
      <c r="P168">
        <f t="shared" si="19"/>
        <v>3</v>
      </c>
      <c r="Q168">
        <f>VLOOKUP(B168,states!A$2:D$10,4,FALSE)</f>
        <v>1</v>
      </c>
      <c r="R168">
        <v>0.5</v>
      </c>
      <c r="S168">
        <f t="shared" si="20"/>
        <v>0.5</v>
      </c>
      <c r="T168" s="7">
        <f t="shared" si="23"/>
        <v>7.0714685204279135</v>
      </c>
    </row>
    <row r="169" spans="1:20">
      <c r="A169" s="4" t="str">
        <f t="shared" si="21"/>
        <v>X2Pi-3.5-e-3-2</v>
      </c>
      <c r="B169" s="1" t="s">
        <v>0</v>
      </c>
      <c r="C169">
        <v>3</v>
      </c>
      <c r="D169">
        <v>3.5</v>
      </c>
      <c r="E169" s="2" t="s">
        <v>1</v>
      </c>
      <c r="F169">
        <v>2</v>
      </c>
      <c r="G169">
        <v>8072.0601903119996</v>
      </c>
      <c r="H169">
        <v>8.7177980000000006E-3</v>
      </c>
      <c r="I169">
        <v>6</v>
      </c>
      <c r="J169">
        <f t="shared" si="16"/>
        <v>8057.7844629869996</v>
      </c>
      <c r="K169">
        <f t="shared" si="17"/>
        <v>3.5</v>
      </c>
      <c r="L169">
        <f t="shared" si="18"/>
        <v>-1</v>
      </c>
      <c r="M169">
        <f>C169+1+VLOOKUP(B169,states!A$2:C$10,3,FALSE)</f>
        <v>4</v>
      </c>
      <c r="N169">
        <f t="shared" si="22"/>
        <v>8057.7844629869996</v>
      </c>
      <c r="O169" s="2" t="str">
        <f>VLOOKUP(B169,states!A$2:C$10,2,FALSE)</f>
        <v>X</v>
      </c>
      <c r="P169">
        <f t="shared" si="19"/>
        <v>3</v>
      </c>
      <c r="Q169">
        <f>VLOOKUP(B169,states!A$2:D$10,4,FALSE)</f>
        <v>1</v>
      </c>
      <c r="R169">
        <v>0.5</v>
      </c>
      <c r="S169">
        <f t="shared" si="20"/>
        <v>1.5</v>
      </c>
      <c r="T169" s="7">
        <f t="shared" si="23"/>
        <v>5.3571134010067958</v>
      </c>
    </row>
    <row r="170" spans="1:20">
      <c r="A170" s="4" t="str">
        <f t="shared" si="21"/>
        <v>X2Pi-3.5-e-4-1</v>
      </c>
      <c r="B170" s="1" t="s">
        <v>0</v>
      </c>
      <c r="C170">
        <v>4</v>
      </c>
      <c r="D170">
        <v>3.5</v>
      </c>
      <c r="E170" s="2" t="s">
        <v>1</v>
      </c>
      <c r="F170">
        <v>1</v>
      </c>
      <c r="G170">
        <v>10327.518879103</v>
      </c>
      <c r="H170">
        <v>1.0049875999999999E-2</v>
      </c>
      <c r="I170">
        <v>4</v>
      </c>
      <c r="J170">
        <f t="shared" si="16"/>
        <v>10313.243151777999</v>
      </c>
      <c r="K170">
        <f t="shared" si="17"/>
        <v>3.5</v>
      </c>
      <c r="L170">
        <f t="shared" si="18"/>
        <v>-1</v>
      </c>
      <c r="M170">
        <f>C170+1+VLOOKUP(B170,states!A$2:C$10,3,FALSE)</f>
        <v>5</v>
      </c>
      <c r="N170">
        <f t="shared" si="22"/>
        <v>10313.243151777999</v>
      </c>
      <c r="O170" s="2" t="str">
        <f>VLOOKUP(B170,states!A$2:C$10,2,FALSE)</f>
        <v>X</v>
      </c>
      <c r="P170">
        <f t="shared" si="19"/>
        <v>4</v>
      </c>
      <c r="Q170">
        <f>VLOOKUP(B170,states!A$2:D$10,4,FALSE)</f>
        <v>1</v>
      </c>
      <c r="R170">
        <v>0.5</v>
      </c>
      <c r="S170">
        <f t="shared" si="20"/>
        <v>0.5</v>
      </c>
      <c r="T170" s="7">
        <f t="shared" si="23"/>
        <v>3.0980304296338419</v>
      </c>
    </row>
    <row r="171" spans="1:20">
      <c r="A171" s="4" t="str">
        <f t="shared" si="21"/>
        <v>X2Pi-3.5-e-4-2</v>
      </c>
      <c r="B171" s="1" t="s">
        <v>0</v>
      </c>
      <c r="C171">
        <v>4</v>
      </c>
      <c r="D171">
        <v>3.5</v>
      </c>
      <c r="E171" s="2" t="s">
        <v>1</v>
      </c>
      <c r="F171">
        <v>2</v>
      </c>
      <c r="G171">
        <v>10420.559815086001</v>
      </c>
      <c r="H171">
        <v>1.2169513999999999E-2</v>
      </c>
      <c r="I171">
        <v>4</v>
      </c>
      <c r="J171">
        <f t="shared" si="16"/>
        <v>10406.284087761</v>
      </c>
      <c r="K171">
        <f t="shared" si="17"/>
        <v>3.5</v>
      </c>
      <c r="L171">
        <f t="shared" si="18"/>
        <v>-1</v>
      </c>
      <c r="M171">
        <f>C171+1+VLOOKUP(B171,states!A$2:C$10,3,FALSE)</f>
        <v>5</v>
      </c>
      <c r="N171">
        <f t="shared" si="22"/>
        <v>10406.284087761</v>
      </c>
      <c r="O171" s="2" t="str">
        <f>VLOOKUP(B171,states!A$2:C$10,2,FALSE)</f>
        <v>X</v>
      </c>
      <c r="P171">
        <f t="shared" si="19"/>
        <v>4</v>
      </c>
      <c r="Q171">
        <f>VLOOKUP(B171,states!A$2:D$10,4,FALSE)</f>
        <v>1</v>
      </c>
      <c r="R171">
        <v>0.5</v>
      </c>
      <c r="S171">
        <f t="shared" si="20"/>
        <v>1.5</v>
      </c>
      <c r="T171" s="7">
        <f t="shared" si="23"/>
        <v>2.5584276958017251</v>
      </c>
    </row>
    <row r="172" spans="1:20">
      <c r="A172" s="4" t="str">
        <f t="shared" si="21"/>
        <v>A2Delta-3.5-e-0-1</v>
      </c>
      <c r="B172" s="1" t="s">
        <v>3</v>
      </c>
      <c r="C172">
        <v>0</v>
      </c>
      <c r="D172">
        <v>3.5</v>
      </c>
      <c r="E172" s="2" t="s">
        <v>1</v>
      </c>
      <c r="F172">
        <v>1</v>
      </c>
      <c r="G172">
        <v>23347.684800827999</v>
      </c>
      <c r="H172">
        <v>7.0710679999999998E-3</v>
      </c>
      <c r="I172">
        <v>23</v>
      </c>
      <c r="J172">
        <f t="shared" si="16"/>
        <v>23333.409073503</v>
      </c>
      <c r="K172">
        <f t="shared" si="17"/>
        <v>3.5</v>
      </c>
      <c r="L172">
        <f t="shared" si="18"/>
        <v>-1</v>
      </c>
      <c r="M172">
        <f>C172+1+VLOOKUP(B172,states!A$2:C$10,3,FALSE)</f>
        <v>251</v>
      </c>
      <c r="N172">
        <f t="shared" si="22"/>
        <v>23333.409073503</v>
      </c>
      <c r="O172" s="2" t="str">
        <f>VLOOKUP(B172,states!A$2:C$10,2,FALSE)</f>
        <v>A</v>
      </c>
      <c r="P172">
        <f t="shared" si="19"/>
        <v>0</v>
      </c>
      <c r="Q172">
        <f>VLOOKUP(B172,states!A$2:D$10,4,FALSE)</f>
        <v>2</v>
      </c>
      <c r="R172">
        <v>0.5</v>
      </c>
      <c r="S172">
        <f t="shared" si="20"/>
        <v>0.5</v>
      </c>
      <c r="T172" s="7">
        <f t="shared" si="23"/>
        <v>2531.7989383890704</v>
      </c>
    </row>
    <row r="173" spans="1:20">
      <c r="A173" s="4" t="str">
        <f t="shared" si="21"/>
        <v>A2Delta-3.5-e-0-2</v>
      </c>
      <c r="B173" s="1" t="s">
        <v>3</v>
      </c>
      <c r="C173">
        <v>0</v>
      </c>
      <c r="D173">
        <v>3.5</v>
      </c>
      <c r="E173" s="2" t="s">
        <v>1</v>
      </c>
      <c r="F173">
        <v>2</v>
      </c>
      <c r="G173">
        <v>23464.869020484999</v>
      </c>
      <c r="H173">
        <v>5.2497619999999998E-3</v>
      </c>
      <c r="I173">
        <v>22</v>
      </c>
      <c r="J173">
        <f t="shared" si="16"/>
        <v>23450.59329316</v>
      </c>
      <c r="K173">
        <f t="shared" si="17"/>
        <v>3.5</v>
      </c>
      <c r="L173">
        <f t="shared" si="18"/>
        <v>-1</v>
      </c>
      <c r="M173">
        <f>C173+1+VLOOKUP(B173,states!A$2:C$10,3,FALSE)</f>
        <v>251</v>
      </c>
      <c r="N173">
        <f t="shared" si="22"/>
        <v>23450.59329316</v>
      </c>
      <c r="O173" s="2" t="str">
        <f>VLOOKUP(B173,states!A$2:C$10,2,FALSE)</f>
        <v>A</v>
      </c>
      <c r="P173">
        <f t="shared" si="19"/>
        <v>0</v>
      </c>
      <c r="Q173">
        <f>VLOOKUP(B173,states!A$2:D$10,4,FALSE)</f>
        <v>2</v>
      </c>
      <c r="R173">
        <v>0.5</v>
      </c>
      <c r="S173">
        <f t="shared" si="20"/>
        <v>1.5</v>
      </c>
      <c r="T173" s="7">
        <f t="shared" si="23"/>
        <v>3261.8910941345071</v>
      </c>
    </row>
    <row r="174" spans="1:20">
      <c r="A174" s="4" t="str">
        <f t="shared" si="21"/>
        <v>B2Sigma-3.5-e-0-2</v>
      </c>
      <c r="B174" s="1" t="s">
        <v>4</v>
      </c>
      <c r="C174">
        <v>0</v>
      </c>
      <c r="D174">
        <v>3.5</v>
      </c>
      <c r="E174" s="2" t="s">
        <v>1</v>
      </c>
      <c r="F174">
        <v>2</v>
      </c>
      <c r="G174">
        <v>25964.532196124001</v>
      </c>
      <c r="H174">
        <v>7.0710679999999998E-3</v>
      </c>
      <c r="I174">
        <v>21</v>
      </c>
      <c r="J174">
        <f t="shared" si="16"/>
        <v>25950.256468799002</v>
      </c>
      <c r="K174">
        <f t="shared" si="17"/>
        <v>3.5</v>
      </c>
      <c r="L174">
        <f t="shared" si="18"/>
        <v>-1</v>
      </c>
      <c r="M174">
        <f>C174+1+VLOOKUP(B174,states!A$2:C$10,3,FALSE)</f>
        <v>51</v>
      </c>
      <c r="N174">
        <f t="shared" si="22"/>
        <v>25950.256468799002</v>
      </c>
      <c r="O174" s="2" t="str">
        <f>VLOOKUP(B174,states!A$2:C$10,2,FALSE)</f>
        <v>B</v>
      </c>
      <c r="P174">
        <f t="shared" si="19"/>
        <v>0</v>
      </c>
      <c r="Q174">
        <f>VLOOKUP(B174,states!A$2:D$10,4,FALSE)</f>
        <v>0</v>
      </c>
      <c r="R174">
        <v>0.5</v>
      </c>
      <c r="S174">
        <f t="shared" si="20"/>
        <v>0.5</v>
      </c>
      <c r="T174" s="7">
        <f t="shared" si="23"/>
        <v>2311.6425089639338</v>
      </c>
    </row>
    <row r="175" spans="1:20">
      <c r="A175" s="4" t="str">
        <f t="shared" si="21"/>
        <v>A2Delta-3.5-e-1-1</v>
      </c>
      <c r="B175" s="1" t="s">
        <v>3</v>
      </c>
      <c r="C175">
        <v>1</v>
      </c>
      <c r="D175">
        <v>3.5</v>
      </c>
      <c r="E175" s="2" t="s">
        <v>1</v>
      </c>
      <c r="F175">
        <v>1</v>
      </c>
      <c r="G175">
        <v>26079.960129999999</v>
      </c>
      <c r="H175">
        <v>7.141428E-3</v>
      </c>
      <c r="I175">
        <v>18</v>
      </c>
      <c r="J175">
        <f t="shared" si="16"/>
        <v>26065.684402675</v>
      </c>
      <c r="K175">
        <f t="shared" si="17"/>
        <v>3.5</v>
      </c>
      <c r="L175">
        <f t="shared" si="18"/>
        <v>-1</v>
      </c>
      <c r="M175">
        <f>C175+1+VLOOKUP(B175,states!A$2:C$10,3,FALSE)</f>
        <v>252</v>
      </c>
      <c r="N175">
        <f t="shared" si="22"/>
        <v>26065.684402675</v>
      </c>
      <c r="O175" s="2" t="str">
        <f>VLOOKUP(B175,states!A$2:C$10,2,FALSE)</f>
        <v>A</v>
      </c>
      <c r="P175">
        <f t="shared" si="19"/>
        <v>1</v>
      </c>
      <c r="Q175">
        <f>VLOOKUP(B175,states!A$2:D$10,4,FALSE)</f>
        <v>2</v>
      </c>
      <c r="R175">
        <v>0.5</v>
      </c>
      <c r="S175">
        <f t="shared" si="20"/>
        <v>0.5</v>
      </c>
      <c r="T175" s="7">
        <f t="shared" si="23"/>
        <v>19.618862989196383</v>
      </c>
    </row>
    <row r="176" spans="1:20">
      <c r="A176" s="4" t="str">
        <f t="shared" si="21"/>
        <v>A2Delta-3.5-e-1-2</v>
      </c>
      <c r="B176" s="1" t="s">
        <v>3</v>
      </c>
      <c r="C176">
        <v>1</v>
      </c>
      <c r="D176">
        <v>3.5</v>
      </c>
      <c r="E176" s="2" t="s">
        <v>1</v>
      </c>
      <c r="F176">
        <v>2</v>
      </c>
      <c r="G176">
        <v>26191.767339882001</v>
      </c>
      <c r="H176">
        <v>7.141428E-3</v>
      </c>
      <c r="I176">
        <v>15</v>
      </c>
      <c r="J176">
        <f t="shared" si="16"/>
        <v>26177.491612557002</v>
      </c>
      <c r="K176">
        <f t="shared" si="17"/>
        <v>3.5</v>
      </c>
      <c r="L176">
        <f t="shared" si="18"/>
        <v>-1</v>
      </c>
      <c r="M176">
        <f>C176+1+VLOOKUP(B176,states!A$2:C$10,3,FALSE)</f>
        <v>252</v>
      </c>
      <c r="N176">
        <f t="shared" si="22"/>
        <v>26177.491612557002</v>
      </c>
      <c r="O176" s="2" t="str">
        <f>VLOOKUP(B176,states!A$2:C$10,2,FALSE)</f>
        <v>A</v>
      </c>
      <c r="P176">
        <f t="shared" si="19"/>
        <v>1</v>
      </c>
      <c r="Q176">
        <f>VLOOKUP(B176,states!A$2:D$10,4,FALSE)</f>
        <v>2</v>
      </c>
      <c r="R176">
        <v>0.5</v>
      </c>
      <c r="S176">
        <f t="shared" si="20"/>
        <v>1.5</v>
      </c>
      <c r="T176" s="7">
        <f t="shared" si="23"/>
        <v>16.349052490996986</v>
      </c>
    </row>
    <row r="177" spans="1:20">
      <c r="A177" s="4" t="str">
        <f t="shared" si="21"/>
        <v>B2Sigma-3.5-e-1-2</v>
      </c>
      <c r="B177" s="1" t="s">
        <v>4</v>
      </c>
      <c r="C177">
        <v>1</v>
      </c>
      <c r="D177">
        <v>3.5</v>
      </c>
      <c r="E177" s="2" t="s">
        <v>1</v>
      </c>
      <c r="F177">
        <v>2</v>
      </c>
      <c r="G177">
        <v>27729.460601530001</v>
      </c>
      <c r="H177">
        <v>8.7266670000000005E-3</v>
      </c>
      <c r="I177">
        <v>19</v>
      </c>
      <c r="J177">
        <f t="shared" si="16"/>
        <v>27715.184874205002</v>
      </c>
      <c r="K177">
        <f t="shared" si="17"/>
        <v>3.5</v>
      </c>
      <c r="L177">
        <f t="shared" si="18"/>
        <v>-1</v>
      </c>
      <c r="M177">
        <f>C177+1+VLOOKUP(B177,states!A$2:C$10,3,FALSE)</f>
        <v>52</v>
      </c>
      <c r="N177">
        <f t="shared" si="22"/>
        <v>27715.184874205002</v>
      </c>
      <c r="O177" s="2" t="str">
        <f>VLOOKUP(B177,states!A$2:C$10,2,FALSE)</f>
        <v>B</v>
      </c>
      <c r="P177">
        <f t="shared" si="19"/>
        <v>1</v>
      </c>
      <c r="Q177">
        <f>VLOOKUP(B177,states!A$2:D$10,4,FALSE)</f>
        <v>0</v>
      </c>
      <c r="R177">
        <v>0.5</v>
      </c>
      <c r="S177">
        <f t="shared" si="20"/>
        <v>0.5</v>
      </c>
      <c r="T177" s="7">
        <f t="shared" si="23"/>
        <v>16.946951556043384</v>
      </c>
    </row>
    <row r="178" spans="1:20">
      <c r="A178" s="4" t="str">
        <f t="shared" si="21"/>
        <v>A2Delta-3.5-e-2-1</v>
      </c>
      <c r="B178" s="1" t="s">
        <v>3</v>
      </c>
      <c r="C178">
        <v>2</v>
      </c>
      <c r="D178">
        <v>3.5</v>
      </c>
      <c r="E178" s="2" t="s">
        <v>1</v>
      </c>
      <c r="F178">
        <v>1</v>
      </c>
      <c r="G178">
        <v>28618.264409329</v>
      </c>
      <c r="H178">
        <v>8.7177980000000006E-3</v>
      </c>
      <c r="I178">
        <v>15</v>
      </c>
      <c r="J178">
        <f t="shared" si="16"/>
        <v>28603.988682004001</v>
      </c>
      <c r="K178">
        <f t="shared" si="17"/>
        <v>3.5</v>
      </c>
      <c r="L178">
        <f t="shared" si="18"/>
        <v>-1</v>
      </c>
      <c r="M178">
        <f>C178+1+VLOOKUP(B178,states!A$2:C$10,3,FALSE)</f>
        <v>253</v>
      </c>
      <c r="N178">
        <f t="shared" si="22"/>
        <v>28603.988682004001</v>
      </c>
      <c r="O178" s="2" t="str">
        <f>VLOOKUP(B178,states!A$2:C$10,2,FALSE)</f>
        <v>A</v>
      </c>
      <c r="P178">
        <f t="shared" si="19"/>
        <v>2</v>
      </c>
      <c r="Q178">
        <f>VLOOKUP(B178,states!A$2:D$10,4,FALSE)</f>
        <v>2</v>
      </c>
      <c r="R178">
        <v>0.5</v>
      </c>
      <c r="S178">
        <f t="shared" si="20"/>
        <v>0.5</v>
      </c>
      <c r="T178" s="7">
        <f t="shared" si="23"/>
        <v>13.392783502516989</v>
      </c>
    </row>
    <row r="179" spans="1:20">
      <c r="A179" s="4" t="str">
        <f t="shared" si="21"/>
        <v>A2Delta-3.5-e-2-2</v>
      </c>
      <c r="B179" s="1" t="s">
        <v>3</v>
      </c>
      <c r="C179">
        <v>2</v>
      </c>
      <c r="D179">
        <v>3.5</v>
      </c>
      <c r="E179" s="2" t="s">
        <v>1</v>
      </c>
      <c r="F179">
        <v>2</v>
      </c>
      <c r="G179">
        <v>28724.239600047</v>
      </c>
      <c r="H179">
        <v>9.6270420000000006E-3</v>
      </c>
      <c r="I179">
        <v>9</v>
      </c>
      <c r="J179">
        <f t="shared" si="16"/>
        <v>28709.963872722001</v>
      </c>
      <c r="K179">
        <f t="shared" si="17"/>
        <v>3.5</v>
      </c>
      <c r="L179">
        <f t="shared" si="18"/>
        <v>-1</v>
      </c>
      <c r="M179">
        <f>C179+1+VLOOKUP(B179,states!A$2:C$10,3,FALSE)</f>
        <v>253</v>
      </c>
      <c r="N179">
        <f t="shared" si="22"/>
        <v>28709.963872722001</v>
      </c>
      <c r="O179" s="2" t="str">
        <f>VLOOKUP(B179,states!A$2:C$10,2,FALSE)</f>
        <v>A</v>
      </c>
      <c r="P179">
        <f t="shared" si="19"/>
        <v>2</v>
      </c>
      <c r="Q179">
        <f>VLOOKUP(B179,states!A$2:D$10,4,FALSE)</f>
        <v>2</v>
      </c>
      <c r="R179">
        <v>0.5</v>
      </c>
      <c r="S179">
        <f t="shared" si="20"/>
        <v>1.5</v>
      </c>
      <c r="T179" s="7">
        <f t="shared" si="23"/>
        <v>7.2767261989306125</v>
      </c>
    </row>
    <row r="180" spans="1:20">
      <c r="A180" s="4" t="str">
        <f t="shared" si="21"/>
        <v>A2Delta-3.5-e-3-1</v>
      </c>
      <c r="B180" s="1" t="s">
        <v>3</v>
      </c>
      <c r="C180">
        <v>3</v>
      </c>
      <c r="D180">
        <v>3.5</v>
      </c>
      <c r="E180" s="2" t="s">
        <v>1</v>
      </c>
      <c r="F180">
        <v>1</v>
      </c>
      <c r="G180">
        <v>30941.980369845998</v>
      </c>
      <c r="H180">
        <v>1.0049875999999999E-2</v>
      </c>
      <c r="I180">
        <v>4</v>
      </c>
      <c r="J180">
        <f t="shared" si="16"/>
        <v>30927.704642520999</v>
      </c>
      <c r="K180">
        <f t="shared" si="17"/>
        <v>3.5</v>
      </c>
      <c r="L180">
        <f t="shared" si="18"/>
        <v>-1</v>
      </c>
      <c r="M180">
        <f>C180+1+VLOOKUP(B180,states!A$2:C$10,3,FALSE)</f>
        <v>254</v>
      </c>
      <c r="N180">
        <f t="shared" si="22"/>
        <v>30927.704642520999</v>
      </c>
      <c r="O180" s="2" t="str">
        <f>VLOOKUP(B180,states!A$2:C$10,2,FALSE)</f>
        <v>A</v>
      </c>
      <c r="P180">
        <f t="shared" si="19"/>
        <v>3</v>
      </c>
      <c r="Q180">
        <f>VLOOKUP(B180,states!A$2:D$10,4,FALSE)</f>
        <v>2</v>
      </c>
      <c r="R180">
        <v>0.5</v>
      </c>
      <c r="S180">
        <f t="shared" si="20"/>
        <v>0.5</v>
      </c>
      <c r="T180" s="7">
        <f t="shared" si="23"/>
        <v>3.0980304296338419</v>
      </c>
    </row>
    <row r="181" spans="1:20">
      <c r="A181" s="4" t="str">
        <f t="shared" si="21"/>
        <v>A2Delta-3.5-e-3-2</v>
      </c>
      <c r="B181" s="1" t="s">
        <v>3</v>
      </c>
      <c r="C181">
        <v>3</v>
      </c>
      <c r="D181">
        <v>3.5</v>
      </c>
      <c r="E181" s="2" t="s">
        <v>1</v>
      </c>
      <c r="F181">
        <v>2</v>
      </c>
      <c r="G181">
        <v>31041.443858334002</v>
      </c>
      <c r="H181">
        <v>1.0049875999999999E-2</v>
      </c>
      <c r="I181">
        <v>3</v>
      </c>
      <c r="J181">
        <f t="shared" si="16"/>
        <v>31027.168131009003</v>
      </c>
      <c r="K181">
        <f t="shared" si="17"/>
        <v>3.5</v>
      </c>
      <c r="L181">
        <f t="shared" si="18"/>
        <v>-1</v>
      </c>
      <c r="M181">
        <f>C181+1+VLOOKUP(B181,states!A$2:C$10,3,FALSE)</f>
        <v>254</v>
      </c>
      <c r="N181">
        <f t="shared" si="22"/>
        <v>31027.168131009003</v>
      </c>
      <c r="O181" s="2" t="str">
        <f>VLOOKUP(B181,states!A$2:C$10,2,FALSE)</f>
        <v>A</v>
      </c>
      <c r="P181">
        <f t="shared" si="19"/>
        <v>3</v>
      </c>
      <c r="Q181">
        <f>VLOOKUP(B181,states!A$2:D$10,4,FALSE)</f>
        <v>2</v>
      </c>
      <c r="R181">
        <v>0.5</v>
      </c>
      <c r="S181">
        <f t="shared" si="20"/>
        <v>1.5</v>
      </c>
      <c r="T181" s="7">
        <f t="shared" si="23"/>
        <v>2.3235228222253812</v>
      </c>
    </row>
    <row r="182" spans="1:20">
      <c r="A182" s="4" t="str">
        <f t="shared" si="21"/>
        <v>C2Sigma-3.5-e-0-1</v>
      </c>
      <c r="B182" s="1" t="s">
        <v>5</v>
      </c>
      <c r="C182">
        <v>0</v>
      </c>
      <c r="D182">
        <v>3.5</v>
      </c>
      <c r="E182" s="2" t="s">
        <v>1</v>
      </c>
      <c r="F182">
        <v>1</v>
      </c>
      <c r="G182">
        <v>31962.547614357001</v>
      </c>
      <c r="H182">
        <v>6.4031239999999996E-3</v>
      </c>
      <c r="I182">
        <v>7</v>
      </c>
      <c r="J182">
        <f t="shared" si="16"/>
        <v>31948.271887032002</v>
      </c>
      <c r="K182">
        <f t="shared" si="17"/>
        <v>3.5</v>
      </c>
      <c r="L182">
        <f t="shared" si="18"/>
        <v>-1</v>
      </c>
      <c r="M182">
        <f>C182+1+VLOOKUP(B182,states!A$2:C$10,3,FALSE)</f>
        <v>101</v>
      </c>
      <c r="N182">
        <f t="shared" si="22"/>
        <v>31948.271887032002</v>
      </c>
      <c r="O182" s="2" t="str">
        <f>VLOOKUP(B182,states!A$2:C$10,2,FALSE)</f>
        <v>C</v>
      </c>
      <c r="P182">
        <f t="shared" si="19"/>
        <v>0</v>
      </c>
      <c r="Q182">
        <f>VLOOKUP(B182,states!A$2:D$10,4,FALSE)</f>
        <v>0</v>
      </c>
      <c r="R182">
        <v>0.5</v>
      </c>
      <c r="S182">
        <f t="shared" si="20"/>
        <v>0.5</v>
      </c>
      <c r="T182" s="7">
        <f t="shared" si="23"/>
        <v>850.92742087427894</v>
      </c>
    </row>
    <row r="183" spans="1:20">
      <c r="A183" s="4" t="str">
        <f t="shared" si="21"/>
        <v>A2Delta-3.5-e-4-1</v>
      </c>
      <c r="B183" s="1" t="s">
        <v>3</v>
      </c>
      <c r="C183">
        <v>4</v>
      </c>
      <c r="D183">
        <v>3.5</v>
      </c>
      <c r="E183" s="2" t="s">
        <v>1</v>
      </c>
      <c r="F183">
        <v>1</v>
      </c>
      <c r="G183">
        <v>33022.041582418999</v>
      </c>
      <c r="H183">
        <v>0.50010098999999997</v>
      </c>
      <c r="I183">
        <v>2</v>
      </c>
      <c r="J183">
        <f t="shared" si="16"/>
        <v>33007.765855093996</v>
      </c>
      <c r="K183">
        <f t="shared" si="17"/>
        <v>3.5</v>
      </c>
      <c r="L183">
        <f t="shared" si="18"/>
        <v>-1</v>
      </c>
      <c r="M183">
        <f>C183+1+VLOOKUP(B183,states!A$2:C$10,3,FALSE)</f>
        <v>255</v>
      </c>
      <c r="N183">
        <f t="shared" si="22"/>
        <v>33007.765855093996</v>
      </c>
      <c r="O183" s="2" t="str">
        <f>VLOOKUP(B183,states!A$2:C$10,2,FALSE)</f>
        <v>A</v>
      </c>
      <c r="P183">
        <f t="shared" si="19"/>
        <v>4</v>
      </c>
      <c r="Q183">
        <f>VLOOKUP(B183,states!A$2:D$10,4,FALSE)</f>
        <v>2</v>
      </c>
      <c r="R183">
        <v>0.5</v>
      </c>
      <c r="S183">
        <f t="shared" si="20"/>
        <v>0.5</v>
      </c>
      <c r="T183" s="7">
        <f t="shared" si="23"/>
        <v>3.1128534320684742E-2</v>
      </c>
    </row>
    <row r="184" spans="1:20">
      <c r="A184" s="4" t="str">
        <f t="shared" si="21"/>
        <v>A2Delta-3.5-e-4-2</v>
      </c>
      <c r="B184" s="1" t="s">
        <v>3</v>
      </c>
      <c r="C184">
        <v>4</v>
      </c>
      <c r="D184">
        <v>3.5</v>
      </c>
      <c r="E184" s="2" t="s">
        <v>1</v>
      </c>
      <c r="F184">
        <v>2</v>
      </c>
      <c r="G184">
        <v>33114.429724745001</v>
      </c>
      <c r="H184">
        <v>0.50010098999999997</v>
      </c>
      <c r="I184">
        <v>1</v>
      </c>
      <c r="J184">
        <f t="shared" si="16"/>
        <v>33100.153997419999</v>
      </c>
      <c r="K184">
        <f t="shared" si="17"/>
        <v>3.5</v>
      </c>
      <c r="L184">
        <f t="shared" si="18"/>
        <v>-1</v>
      </c>
      <c r="M184">
        <f>C184+1+VLOOKUP(B184,states!A$2:C$10,3,FALSE)</f>
        <v>255</v>
      </c>
      <c r="N184">
        <f t="shared" si="22"/>
        <v>33100.153997419999</v>
      </c>
      <c r="O184" s="2" t="str">
        <f>VLOOKUP(B184,states!A$2:C$10,2,FALSE)</f>
        <v>A</v>
      </c>
      <c r="P184">
        <f t="shared" si="19"/>
        <v>4</v>
      </c>
      <c r="Q184">
        <f>VLOOKUP(B184,states!A$2:D$10,4,FALSE)</f>
        <v>2</v>
      </c>
      <c r="R184">
        <v>0.5</v>
      </c>
      <c r="S184">
        <f t="shared" si="20"/>
        <v>1.5</v>
      </c>
      <c r="T184" s="7">
        <f t="shared" si="23"/>
        <v>1.5564267160342371E-2</v>
      </c>
    </row>
    <row r="185" spans="1:20">
      <c r="A185" s="4" t="str">
        <f t="shared" si="21"/>
        <v>C2Sigma-3.5-e-1-1</v>
      </c>
      <c r="B185" s="1" t="s">
        <v>5</v>
      </c>
      <c r="C185">
        <v>1</v>
      </c>
      <c r="D185">
        <v>3.5</v>
      </c>
      <c r="E185" s="2" t="s">
        <v>1</v>
      </c>
      <c r="F185">
        <v>1</v>
      </c>
      <c r="G185">
        <v>34565.165934709999</v>
      </c>
      <c r="H185">
        <v>5.0259326999999999E-2</v>
      </c>
      <c r="I185">
        <v>6</v>
      </c>
      <c r="J185">
        <f t="shared" si="16"/>
        <v>34550.890207384997</v>
      </c>
      <c r="K185">
        <f t="shared" si="17"/>
        <v>3.5</v>
      </c>
      <c r="L185">
        <f t="shared" si="18"/>
        <v>-1</v>
      </c>
      <c r="M185">
        <f>C185+1+VLOOKUP(B185,states!A$2:C$10,3,FALSE)</f>
        <v>102</v>
      </c>
      <c r="N185">
        <f t="shared" si="22"/>
        <v>34550.890207384997</v>
      </c>
      <c r="O185" s="2" t="str">
        <f>VLOOKUP(B185,states!A$2:C$10,2,FALSE)</f>
        <v>C</v>
      </c>
      <c r="P185">
        <f t="shared" si="19"/>
        <v>1</v>
      </c>
      <c r="Q185">
        <f>VLOOKUP(B185,states!A$2:D$10,4,FALSE)</f>
        <v>0</v>
      </c>
      <c r="R185">
        <v>0.5</v>
      </c>
      <c r="S185">
        <f t="shared" si="20"/>
        <v>0.5</v>
      </c>
      <c r="T185" s="7">
        <f t="shared" si="23"/>
        <v>0.9292251862638401</v>
      </c>
    </row>
    <row r="186" spans="1:20">
      <c r="A186" s="4" t="str">
        <f t="shared" si="21"/>
        <v>C2Sigma-3.5-e-2-1</v>
      </c>
      <c r="B186" s="1" t="s">
        <v>5</v>
      </c>
      <c r="C186">
        <v>2</v>
      </c>
      <c r="D186">
        <v>3.5</v>
      </c>
      <c r="E186" s="2" t="s">
        <v>1</v>
      </c>
      <c r="F186">
        <v>1</v>
      </c>
      <c r="G186">
        <v>36923.931860817</v>
      </c>
      <c r="H186">
        <v>5.0507425000000002E-2</v>
      </c>
      <c r="I186">
        <v>5</v>
      </c>
      <c r="J186">
        <f t="shared" si="16"/>
        <v>36909.656133491997</v>
      </c>
      <c r="K186">
        <f t="shared" si="17"/>
        <v>3.5</v>
      </c>
      <c r="L186">
        <f t="shared" si="18"/>
        <v>-1</v>
      </c>
      <c r="M186">
        <f>C186+1+VLOOKUP(B186,states!A$2:C$10,3,FALSE)</f>
        <v>103</v>
      </c>
      <c r="N186">
        <f t="shared" si="22"/>
        <v>36909.656133491997</v>
      </c>
      <c r="O186" s="2" t="str">
        <f>VLOOKUP(B186,states!A$2:C$10,2,FALSE)</f>
        <v>C</v>
      </c>
      <c r="P186">
        <f t="shared" si="19"/>
        <v>2</v>
      </c>
      <c r="Q186">
        <f>VLOOKUP(B186,states!A$2:D$10,4,FALSE)</f>
        <v>0</v>
      </c>
      <c r="R186">
        <v>0.5</v>
      </c>
      <c r="S186">
        <f t="shared" si="20"/>
        <v>0.5</v>
      </c>
      <c r="T186" s="7">
        <f t="shared" si="23"/>
        <v>0.77055060869879111</v>
      </c>
    </row>
    <row r="187" spans="1:20">
      <c r="A187" s="4" t="str">
        <f t="shared" si="21"/>
        <v>D2Pi-3.5-e-0-1</v>
      </c>
      <c r="B187" s="1" t="s">
        <v>6</v>
      </c>
      <c r="C187">
        <v>0</v>
      </c>
      <c r="D187">
        <v>3.5</v>
      </c>
      <c r="E187" s="2" t="s">
        <v>1</v>
      </c>
      <c r="F187">
        <v>1</v>
      </c>
      <c r="G187">
        <v>59140.045016238997</v>
      </c>
      <c r="H187">
        <v>1.247020048</v>
      </c>
      <c r="I187">
        <v>1</v>
      </c>
      <c r="J187">
        <f t="shared" si="16"/>
        <v>59125.769288913994</v>
      </c>
      <c r="K187">
        <f t="shared" si="17"/>
        <v>3.5</v>
      </c>
      <c r="L187">
        <f t="shared" si="18"/>
        <v>-1</v>
      </c>
      <c r="M187">
        <f>C187+1+VLOOKUP(B187,states!A$2:C$10,3,FALSE)</f>
        <v>151</v>
      </c>
      <c r="N187">
        <f t="shared" si="22"/>
        <v>59125.769288913994</v>
      </c>
      <c r="O187" s="2" t="str">
        <f>VLOOKUP(B187,states!A$2:C$10,2,FALSE)</f>
        <v>D</v>
      </c>
      <c r="P187">
        <f t="shared" si="19"/>
        <v>0</v>
      </c>
      <c r="Q187">
        <f>VLOOKUP(B187,states!A$2:D$10,4,FALSE)</f>
        <v>1</v>
      </c>
      <c r="R187">
        <v>0.5</v>
      </c>
      <c r="S187">
        <f t="shared" si="20"/>
        <v>0.5</v>
      </c>
      <c r="T187" s="7">
        <f t="shared" si="23"/>
        <v>0.62418446503690117</v>
      </c>
    </row>
    <row r="188" spans="1:20">
      <c r="A188" s="4" t="str">
        <f t="shared" si="21"/>
        <v>D2Pi-3.5-e-0-2</v>
      </c>
      <c r="B188" s="1" t="s">
        <v>6</v>
      </c>
      <c r="C188">
        <v>0</v>
      </c>
      <c r="D188">
        <v>3.5</v>
      </c>
      <c r="E188" s="2" t="s">
        <v>1</v>
      </c>
      <c r="F188">
        <v>2</v>
      </c>
      <c r="G188">
        <v>59259.466539116002</v>
      </c>
      <c r="H188">
        <v>0.53304690200000004</v>
      </c>
      <c r="I188">
        <v>2</v>
      </c>
      <c r="J188">
        <f t="shared" si="16"/>
        <v>59245.190811790999</v>
      </c>
      <c r="K188">
        <f t="shared" si="17"/>
        <v>3.5</v>
      </c>
      <c r="L188">
        <f t="shared" si="18"/>
        <v>-1</v>
      </c>
      <c r="M188">
        <f>C188+1+VLOOKUP(B188,states!A$2:C$10,3,FALSE)</f>
        <v>151</v>
      </c>
      <c r="N188">
        <f t="shared" si="22"/>
        <v>59245.190811790999</v>
      </c>
      <c r="O188" s="2" t="str">
        <f>VLOOKUP(B188,states!A$2:C$10,2,FALSE)</f>
        <v>D</v>
      </c>
      <c r="P188">
        <f t="shared" si="19"/>
        <v>0</v>
      </c>
      <c r="Q188">
        <f>VLOOKUP(B188,states!A$2:D$10,4,FALSE)</f>
        <v>1</v>
      </c>
      <c r="R188">
        <v>0.5</v>
      </c>
      <c r="S188">
        <f t="shared" si="20"/>
        <v>1.5</v>
      </c>
      <c r="T188" s="7">
        <f t="shared" si="23"/>
        <v>2.9204579883335322</v>
      </c>
    </row>
    <row r="189" spans="1:20">
      <c r="A189" s="4" t="str">
        <f t="shared" si="21"/>
        <v>E2Sigma-3.5-e-2-1</v>
      </c>
      <c r="B189" s="1" t="s">
        <v>7</v>
      </c>
      <c r="C189">
        <v>2</v>
      </c>
      <c r="D189">
        <v>3.5</v>
      </c>
      <c r="E189" s="2" t="s">
        <v>1</v>
      </c>
      <c r="F189">
        <v>1</v>
      </c>
      <c r="G189">
        <v>68938.483554837003</v>
      </c>
      <c r="H189">
        <v>0.50002499899999997</v>
      </c>
      <c r="I189">
        <v>5</v>
      </c>
      <c r="J189">
        <f t="shared" si="16"/>
        <v>68924.207827512</v>
      </c>
      <c r="K189">
        <f t="shared" si="17"/>
        <v>3.5</v>
      </c>
      <c r="L189">
        <f t="shared" si="18"/>
        <v>-1</v>
      </c>
      <c r="M189">
        <f>C189+1+VLOOKUP(B189,states!A$2:C$10,3,FALSE)</f>
        <v>203</v>
      </c>
      <c r="N189">
        <f t="shared" si="22"/>
        <v>68924.207827512</v>
      </c>
      <c r="O189" s="2" t="str">
        <f>VLOOKUP(B189,states!A$2:C$10,2,FALSE)</f>
        <v>E</v>
      </c>
      <c r="P189">
        <f t="shared" si="19"/>
        <v>2</v>
      </c>
      <c r="Q189">
        <f>VLOOKUP(B189,states!A$2:D$10,4,FALSE)</f>
        <v>0</v>
      </c>
      <c r="R189">
        <v>0.5</v>
      </c>
      <c r="S189">
        <f t="shared" si="20"/>
        <v>0.5</v>
      </c>
      <c r="T189" s="7">
        <f t="shared" si="23"/>
        <v>7.7833162652650778E-2</v>
      </c>
    </row>
    <row r="190" spans="1:20">
      <c r="A190" s="4" t="str">
        <f t="shared" si="21"/>
        <v>X2Pi-4.5-e-0-1</v>
      </c>
      <c r="B190" s="1" t="s">
        <v>0</v>
      </c>
      <c r="C190">
        <v>0</v>
      </c>
      <c r="D190">
        <v>4.5</v>
      </c>
      <c r="E190" s="2" t="s">
        <v>1</v>
      </c>
      <c r="F190">
        <v>1</v>
      </c>
      <c r="G190">
        <v>284.97093821999999</v>
      </c>
      <c r="H190">
        <v>5.0000000000000001E-3</v>
      </c>
      <c r="I190">
        <v>39</v>
      </c>
      <c r="J190">
        <f t="shared" si="16"/>
        <v>270.695210895</v>
      </c>
      <c r="K190">
        <f t="shared" si="17"/>
        <v>4.5</v>
      </c>
      <c r="L190">
        <f t="shared" si="18"/>
        <v>1</v>
      </c>
      <c r="M190">
        <f>C190+1+VLOOKUP(B190,states!A$2:C$10,3,FALSE)</f>
        <v>1</v>
      </c>
      <c r="N190">
        <f t="shared" si="22"/>
        <v>270.695210895</v>
      </c>
      <c r="O190" s="2" t="str">
        <f>VLOOKUP(B190,states!A$2:C$10,2,FALSE)</f>
        <v>X</v>
      </c>
      <c r="P190">
        <f t="shared" si="19"/>
        <v>0</v>
      </c>
      <c r="Q190">
        <f>VLOOKUP(B190,states!A$2:D$10,4,FALSE)</f>
        <v>1</v>
      </c>
      <c r="R190">
        <v>0.5</v>
      </c>
      <c r="S190">
        <f t="shared" si="20"/>
        <v>0.5</v>
      </c>
      <c r="T190" s="7">
        <f t="shared" si="23"/>
        <v>5773.6718907995919</v>
      </c>
    </row>
    <row r="191" spans="1:20">
      <c r="A191" s="4" t="str">
        <f t="shared" si="21"/>
        <v>X2Pi-4.5-e-0-2</v>
      </c>
      <c r="B191" s="1" t="s">
        <v>0</v>
      </c>
      <c r="C191">
        <v>0</v>
      </c>
      <c r="D191">
        <v>4.5</v>
      </c>
      <c r="E191" s="2" t="s">
        <v>1</v>
      </c>
      <c r="F191">
        <v>2</v>
      </c>
      <c r="G191">
        <v>422.50261525500002</v>
      </c>
      <c r="H191">
        <v>5.0000000000000001E-3</v>
      </c>
      <c r="I191">
        <v>46</v>
      </c>
      <c r="J191">
        <f t="shared" si="16"/>
        <v>408.22688793000003</v>
      </c>
      <c r="K191">
        <f t="shared" si="17"/>
        <v>4.5</v>
      </c>
      <c r="L191">
        <f t="shared" si="18"/>
        <v>1</v>
      </c>
      <c r="M191">
        <f>C191+1+VLOOKUP(B191,states!A$2:C$10,3,FALSE)</f>
        <v>1</v>
      </c>
      <c r="N191">
        <f t="shared" si="22"/>
        <v>408.22688793000003</v>
      </c>
      <c r="O191" s="2" t="str">
        <f>VLOOKUP(B191,states!A$2:C$10,2,FALSE)</f>
        <v>X</v>
      </c>
      <c r="P191">
        <f t="shared" si="19"/>
        <v>0</v>
      </c>
      <c r="Q191">
        <f>VLOOKUP(B191,states!A$2:D$10,4,FALSE)</f>
        <v>1</v>
      </c>
      <c r="R191">
        <v>0.5</v>
      </c>
      <c r="S191">
        <f t="shared" si="20"/>
        <v>1.5</v>
      </c>
      <c r="T191" s="7">
        <f t="shared" si="23"/>
        <v>6809.9719737636206</v>
      </c>
    </row>
    <row r="192" spans="1:20">
      <c r="A192" s="4" t="str">
        <f t="shared" si="21"/>
        <v>X2Pi-4.5-e-1-1</v>
      </c>
      <c r="B192" s="1" t="s">
        <v>0</v>
      </c>
      <c r="C192">
        <v>1</v>
      </c>
      <c r="D192">
        <v>4.5</v>
      </c>
      <c r="E192" s="2" t="s">
        <v>1</v>
      </c>
      <c r="F192">
        <v>1</v>
      </c>
      <c r="G192">
        <v>3007.281623846</v>
      </c>
      <c r="H192">
        <v>5.0990200000000001E-3</v>
      </c>
      <c r="I192">
        <v>32</v>
      </c>
      <c r="J192">
        <f t="shared" si="16"/>
        <v>2993.0058965210001</v>
      </c>
      <c r="K192">
        <f t="shared" si="17"/>
        <v>4.5</v>
      </c>
      <c r="L192">
        <f t="shared" si="18"/>
        <v>1</v>
      </c>
      <c r="M192">
        <f>C192+1+VLOOKUP(B192,states!A$2:C$10,3,FALSE)</f>
        <v>2</v>
      </c>
      <c r="N192">
        <f t="shared" si="22"/>
        <v>2993.0058965210001</v>
      </c>
      <c r="O192" s="2" t="str">
        <f>VLOOKUP(B192,states!A$2:C$10,2,FALSE)</f>
        <v>X</v>
      </c>
      <c r="P192">
        <f t="shared" si="19"/>
        <v>1</v>
      </c>
      <c r="Q192">
        <f>VLOOKUP(B192,states!A$2:D$10,4,FALSE)</f>
        <v>1</v>
      </c>
      <c r="R192">
        <v>0.5</v>
      </c>
      <c r="S192">
        <f t="shared" si="20"/>
        <v>0.5</v>
      </c>
      <c r="T192" s="7">
        <f t="shared" si="23"/>
        <v>46.453748051935101</v>
      </c>
    </row>
    <row r="193" spans="1:20">
      <c r="A193" s="4" t="str">
        <f t="shared" si="21"/>
        <v>X2Pi-4.5-e-1-2</v>
      </c>
      <c r="B193" s="1" t="s">
        <v>0</v>
      </c>
      <c r="C193">
        <v>1</v>
      </c>
      <c r="D193">
        <v>4.5</v>
      </c>
      <c r="E193" s="2" t="s">
        <v>1</v>
      </c>
      <c r="F193">
        <v>2</v>
      </c>
      <c r="G193">
        <v>3139.6603471120002</v>
      </c>
      <c r="H193">
        <v>5.0990200000000001E-3</v>
      </c>
      <c r="I193">
        <v>34</v>
      </c>
      <c r="J193">
        <f t="shared" si="16"/>
        <v>3125.3846197870002</v>
      </c>
      <c r="K193">
        <f t="shared" si="17"/>
        <v>4.5</v>
      </c>
      <c r="L193">
        <f t="shared" si="18"/>
        <v>1</v>
      </c>
      <c r="M193">
        <f>C193+1+VLOOKUP(B193,states!A$2:C$10,3,FALSE)</f>
        <v>2</v>
      </c>
      <c r="N193">
        <f t="shared" si="22"/>
        <v>3125.3846197870002</v>
      </c>
      <c r="O193" s="2" t="str">
        <f>VLOOKUP(B193,states!A$2:C$10,2,FALSE)</f>
        <v>X</v>
      </c>
      <c r="P193">
        <f t="shared" si="19"/>
        <v>1</v>
      </c>
      <c r="Q193">
        <f>VLOOKUP(B193,states!A$2:D$10,4,FALSE)</f>
        <v>1</v>
      </c>
      <c r="R193">
        <v>0.5</v>
      </c>
      <c r="S193">
        <f t="shared" si="20"/>
        <v>1.5</v>
      </c>
      <c r="T193" s="7">
        <f t="shared" si="23"/>
        <v>49.357107305181046</v>
      </c>
    </row>
    <row r="194" spans="1:20">
      <c r="A194" s="4" t="str">
        <f t="shared" si="21"/>
        <v>X2Pi-4.5-e-2-1</v>
      </c>
      <c r="B194" s="1" t="s">
        <v>0</v>
      </c>
      <c r="C194">
        <v>2</v>
      </c>
      <c r="D194">
        <v>4.5</v>
      </c>
      <c r="E194" s="2" t="s">
        <v>1</v>
      </c>
      <c r="F194">
        <v>1</v>
      </c>
      <c r="G194">
        <v>5603.6251312329996</v>
      </c>
      <c r="H194">
        <v>7.141428E-3</v>
      </c>
      <c r="I194">
        <v>25</v>
      </c>
      <c r="J194">
        <f t="shared" ref="J194:J257" si="24">G194-G$2</f>
        <v>5589.3494039079997</v>
      </c>
      <c r="K194">
        <f t="shared" ref="K194:K257" si="25">D194</f>
        <v>4.5</v>
      </c>
      <c r="L194">
        <f t="shared" ref="L194:L257" si="26">IF(E194="e",(-1)^(D194-0.5),(-1)^(D194+0.5))</f>
        <v>1</v>
      </c>
      <c r="M194">
        <f>C194+1+VLOOKUP(B194,states!A$2:C$10,3,FALSE)</f>
        <v>3</v>
      </c>
      <c r="N194">
        <f t="shared" si="22"/>
        <v>5589.3494039079997</v>
      </c>
      <c r="O194" s="2" t="str">
        <f>VLOOKUP(B194,states!A$2:C$10,2,FALSE)</f>
        <v>X</v>
      </c>
      <c r="P194">
        <f t="shared" ref="P194:P257" si="27">C194</f>
        <v>2</v>
      </c>
      <c r="Q194">
        <f>VLOOKUP(B194,states!A$2:D$10,4,FALSE)</f>
        <v>1</v>
      </c>
      <c r="R194">
        <v>0.5</v>
      </c>
      <c r="S194">
        <f t="shared" ref="S194:S257" si="28">IF(Q194=0,R194,IF(F194=1,0.5,1.5))</f>
        <v>0.5</v>
      </c>
      <c r="T194" s="7">
        <f t="shared" si="23"/>
        <v>25.912686684452559</v>
      </c>
    </row>
    <row r="195" spans="1:20">
      <c r="A195" s="4" t="str">
        <f t="shared" ref="A195:A258" si="29">B195&amp;"-"&amp;D195&amp;"-"&amp;E195&amp;"-"&amp;C195&amp;"-"&amp;F195</f>
        <v>X2Pi-4.5-e-2-2</v>
      </c>
      <c r="B195" s="1" t="s">
        <v>0</v>
      </c>
      <c r="C195">
        <v>2</v>
      </c>
      <c r="D195">
        <v>4.5</v>
      </c>
      <c r="E195" s="2" t="s">
        <v>1</v>
      </c>
      <c r="F195">
        <v>2</v>
      </c>
      <c r="G195">
        <v>5730.9026580540003</v>
      </c>
      <c r="H195">
        <v>7.141428E-3</v>
      </c>
      <c r="I195">
        <v>22</v>
      </c>
      <c r="J195">
        <f t="shared" si="24"/>
        <v>5716.6269307290004</v>
      </c>
      <c r="K195">
        <f t="shared" si="25"/>
        <v>4.5</v>
      </c>
      <c r="L195">
        <f t="shared" si="26"/>
        <v>1</v>
      </c>
      <c r="M195">
        <f>C195+1+VLOOKUP(B195,states!A$2:C$10,3,FALSE)</f>
        <v>3</v>
      </c>
      <c r="N195">
        <f t="shared" ref="N195:N258" si="30">J195</f>
        <v>5716.6269307290004</v>
      </c>
      <c r="O195" s="2" t="str">
        <f>VLOOKUP(B195,states!A$2:C$10,2,FALSE)</f>
        <v>X</v>
      </c>
      <c r="P195">
        <f t="shared" si="27"/>
        <v>2</v>
      </c>
      <c r="Q195">
        <f>VLOOKUP(B195,states!A$2:D$10,4,FALSE)</f>
        <v>1</v>
      </c>
      <c r="R195">
        <v>0.5</v>
      </c>
      <c r="S195">
        <f t="shared" si="28"/>
        <v>1.5</v>
      </c>
      <c r="T195" s="7">
        <f t="shared" ref="T195:T258" si="31">0.01*I195/H195/D195^(1/5)*IF(P195=0,100,1)</f>
        <v>22.803164282318249</v>
      </c>
    </row>
    <row r="196" spans="1:20">
      <c r="A196" s="4" t="str">
        <f t="shared" si="29"/>
        <v>X2Pi-4.5-e-3-1</v>
      </c>
      <c r="B196" s="1" t="s">
        <v>0</v>
      </c>
      <c r="C196">
        <v>3</v>
      </c>
      <c r="D196">
        <v>4.5</v>
      </c>
      <c r="E196" s="2" t="s">
        <v>1</v>
      </c>
      <c r="F196">
        <v>1</v>
      </c>
      <c r="G196">
        <v>8075.4258562659998</v>
      </c>
      <c r="H196">
        <v>8.7177980000000006E-3</v>
      </c>
      <c r="I196">
        <v>10</v>
      </c>
      <c r="J196">
        <f t="shared" si="24"/>
        <v>8061.1501289409998</v>
      </c>
      <c r="K196">
        <f t="shared" si="25"/>
        <v>4.5</v>
      </c>
      <c r="L196">
        <f t="shared" si="26"/>
        <v>1</v>
      </c>
      <c r="M196">
        <f>C196+1+VLOOKUP(B196,states!A$2:C$10,3,FALSE)</f>
        <v>4</v>
      </c>
      <c r="N196">
        <f t="shared" si="30"/>
        <v>8061.1501289409998</v>
      </c>
      <c r="O196" s="2" t="str">
        <f>VLOOKUP(B196,states!A$2:C$10,2,FALSE)</f>
        <v>X</v>
      </c>
      <c r="P196">
        <f t="shared" si="27"/>
        <v>3</v>
      </c>
      <c r="Q196">
        <f>VLOOKUP(B196,states!A$2:D$10,4,FALSE)</f>
        <v>1</v>
      </c>
      <c r="R196">
        <v>0.5</v>
      </c>
      <c r="S196">
        <f t="shared" si="28"/>
        <v>0.5</v>
      </c>
      <c r="T196" s="7">
        <f t="shared" si="31"/>
        <v>8.4908407487109319</v>
      </c>
    </row>
    <row r="197" spans="1:20">
      <c r="A197" s="4" t="str">
        <f t="shared" si="29"/>
        <v>X2Pi-4.5-e-3-2</v>
      </c>
      <c r="B197" s="1" t="s">
        <v>0</v>
      </c>
      <c r="C197">
        <v>3</v>
      </c>
      <c r="D197">
        <v>4.5</v>
      </c>
      <c r="E197" s="2" t="s">
        <v>1</v>
      </c>
      <c r="F197">
        <v>2</v>
      </c>
      <c r="G197">
        <v>8197.6557038499996</v>
      </c>
      <c r="H197">
        <v>8.7177980000000006E-3</v>
      </c>
      <c r="I197">
        <v>9</v>
      </c>
      <c r="J197">
        <f t="shared" si="24"/>
        <v>8183.3799765249996</v>
      </c>
      <c r="K197">
        <f t="shared" si="25"/>
        <v>4.5</v>
      </c>
      <c r="L197">
        <f t="shared" si="26"/>
        <v>1</v>
      </c>
      <c r="M197">
        <f>C197+1+VLOOKUP(B197,states!A$2:C$10,3,FALSE)</f>
        <v>4</v>
      </c>
      <c r="N197">
        <f t="shared" si="30"/>
        <v>8183.3799765249996</v>
      </c>
      <c r="O197" s="2" t="str">
        <f>VLOOKUP(B197,states!A$2:C$10,2,FALSE)</f>
        <v>X</v>
      </c>
      <c r="P197">
        <f t="shared" si="27"/>
        <v>3</v>
      </c>
      <c r="Q197">
        <f>VLOOKUP(B197,states!A$2:D$10,4,FALSE)</f>
        <v>1</v>
      </c>
      <c r="R197">
        <v>0.5</v>
      </c>
      <c r="S197">
        <f t="shared" si="28"/>
        <v>1.5</v>
      </c>
      <c r="T197" s="7">
        <f t="shared" si="31"/>
        <v>7.6417566738398381</v>
      </c>
    </row>
    <row r="198" spans="1:20">
      <c r="A198" s="4" t="str">
        <f t="shared" si="29"/>
        <v>X2Pi-4.5-e-4-1</v>
      </c>
      <c r="B198" s="1" t="s">
        <v>0</v>
      </c>
      <c r="C198">
        <v>4</v>
      </c>
      <c r="D198">
        <v>4.5</v>
      </c>
      <c r="E198" s="2" t="s">
        <v>1</v>
      </c>
      <c r="F198">
        <v>1</v>
      </c>
      <c r="G198">
        <v>10423.715778588001</v>
      </c>
      <c r="H198">
        <v>1.1984061000000001E-2</v>
      </c>
      <c r="I198">
        <v>3</v>
      </c>
      <c r="J198">
        <f t="shared" si="24"/>
        <v>10409.440051263</v>
      </c>
      <c r="K198">
        <f t="shared" si="25"/>
        <v>4.5</v>
      </c>
      <c r="L198">
        <f t="shared" si="26"/>
        <v>1</v>
      </c>
      <c r="M198">
        <f>C198+1+VLOOKUP(B198,states!A$2:C$10,3,FALSE)</f>
        <v>5</v>
      </c>
      <c r="N198">
        <f t="shared" si="30"/>
        <v>10409.440051263</v>
      </c>
      <c r="O198" s="2" t="str">
        <f>VLOOKUP(B198,states!A$2:C$10,2,FALSE)</f>
        <v>X</v>
      </c>
      <c r="P198">
        <f t="shared" si="27"/>
        <v>4</v>
      </c>
      <c r="Q198">
        <f>VLOOKUP(B198,states!A$2:D$10,4,FALSE)</f>
        <v>1</v>
      </c>
      <c r="R198">
        <v>0.5</v>
      </c>
      <c r="S198">
        <f t="shared" si="28"/>
        <v>0.5</v>
      </c>
      <c r="T198" s="7">
        <f t="shared" si="31"/>
        <v>1.8529971058416006</v>
      </c>
    </row>
    <row r="199" spans="1:20">
      <c r="A199" s="4" t="str">
        <f t="shared" si="29"/>
        <v>X2Pi-4.5-e-4-2</v>
      </c>
      <c r="B199" s="1" t="s">
        <v>0</v>
      </c>
      <c r="C199">
        <v>4</v>
      </c>
      <c r="D199">
        <v>4.5</v>
      </c>
      <c r="E199" s="2" t="s">
        <v>1</v>
      </c>
      <c r="F199">
        <v>2</v>
      </c>
      <c r="G199">
        <v>10540.929222582001</v>
      </c>
      <c r="H199">
        <v>1.0049875999999999E-2</v>
      </c>
      <c r="I199">
        <v>3</v>
      </c>
      <c r="J199">
        <f t="shared" si="24"/>
        <v>10526.653495257</v>
      </c>
      <c r="K199">
        <f t="shared" si="25"/>
        <v>4.5</v>
      </c>
      <c r="L199">
        <f t="shared" si="26"/>
        <v>1</v>
      </c>
      <c r="M199">
        <f>C199+1+VLOOKUP(B199,states!A$2:C$10,3,FALSE)</f>
        <v>5</v>
      </c>
      <c r="N199">
        <f t="shared" si="30"/>
        <v>10526.653495257</v>
      </c>
      <c r="O199" s="2" t="str">
        <f>VLOOKUP(B199,states!A$2:C$10,2,FALSE)</f>
        <v>X</v>
      </c>
      <c r="P199">
        <f t="shared" si="27"/>
        <v>4</v>
      </c>
      <c r="Q199">
        <f>VLOOKUP(B199,states!A$2:D$10,4,FALSE)</f>
        <v>1</v>
      </c>
      <c r="R199">
        <v>0.5</v>
      </c>
      <c r="S199">
        <f t="shared" si="28"/>
        <v>1.5</v>
      </c>
      <c r="T199" s="7">
        <f t="shared" si="31"/>
        <v>2.2096223226265876</v>
      </c>
    </row>
    <row r="200" spans="1:20">
      <c r="A200" s="4" t="str">
        <f t="shared" si="29"/>
        <v>A2Delta-4.5-e-0-1</v>
      </c>
      <c r="B200" s="1" t="s">
        <v>3</v>
      </c>
      <c r="C200">
        <v>0</v>
      </c>
      <c r="D200">
        <v>4.5</v>
      </c>
      <c r="E200" s="2" t="s">
        <v>1</v>
      </c>
      <c r="F200">
        <v>1</v>
      </c>
      <c r="G200">
        <v>23464.050711578999</v>
      </c>
      <c r="H200">
        <v>7.0710679999999998E-3</v>
      </c>
      <c r="I200">
        <v>19</v>
      </c>
      <c r="J200">
        <f t="shared" si="24"/>
        <v>23449.774984254</v>
      </c>
      <c r="K200">
        <f t="shared" si="25"/>
        <v>4.5</v>
      </c>
      <c r="L200">
        <f t="shared" si="26"/>
        <v>1</v>
      </c>
      <c r="M200">
        <f>C200+1+VLOOKUP(B200,states!A$2:C$10,3,FALSE)</f>
        <v>251</v>
      </c>
      <c r="N200">
        <f t="shared" si="30"/>
        <v>23449.774984254</v>
      </c>
      <c r="O200" s="2" t="str">
        <f>VLOOKUP(B200,states!A$2:C$10,2,FALSE)</f>
        <v>A</v>
      </c>
      <c r="P200">
        <f t="shared" si="27"/>
        <v>0</v>
      </c>
      <c r="Q200">
        <f>VLOOKUP(B200,states!A$2:D$10,4,FALSE)</f>
        <v>2</v>
      </c>
      <c r="R200">
        <v>0.5</v>
      </c>
      <c r="S200">
        <f t="shared" si="28"/>
        <v>0.5</v>
      </c>
      <c r="T200" s="7">
        <f t="shared" si="31"/>
        <v>1988.9601619602338</v>
      </c>
    </row>
    <row r="201" spans="1:20">
      <c r="A201" s="4" t="str">
        <f t="shared" si="29"/>
        <v>A2Delta-4.5-e-0-2</v>
      </c>
      <c r="B201" s="1" t="s">
        <v>3</v>
      </c>
      <c r="C201">
        <v>0</v>
      </c>
      <c r="D201">
        <v>4.5</v>
      </c>
      <c r="E201" s="2" t="s">
        <v>1</v>
      </c>
      <c r="F201">
        <v>2</v>
      </c>
      <c r="G201">
        <v>23609.746376062001</v>
      </c>
      <c r="H201">
        <v>5.0990200000000001E-3</v>
      </c>
      <c r="I201">
        <v>21</v>
      </c>
      <c r="J201">
        <f t="shared" si="24"/>
        <v>23595.470648737002</v>
      </c>
      <c r="K201">
        <f t="shared" si="25"/>
        <v>4.5</v>
      </c>
      <c r="L201">
        <f t="shared" si="26"/>
        <v>1</v>
      </c>
      <c r="M201">
        <f>C201+1+VLOOKUP(B201,states!A$2:C$10,3,FALSE)</f>
        <v>251</v>
      </c>
      <c r="N201">
        <f t="shared" si="30"/>
        <v>23595.470648737002</v>
      </c>
      <c r="O201" s="2" t="str">
        <f>VLOOKUP(B201,states!A$2:C$10,2,FALSE)</f>
        <v>A</v>
      </c>
      <c r="P201">
        <f t="shared" si="27"/>
        <v>0</v>
      </c>
      <c r="Q201">
        <f>VLOOKUP(B201,states!A$2:D$10,4,FALSE)</f>
        <v>2</v>
      </c>
      <c r="R201">
        <v>0.5</v>
      </c>
      <c r="S201">
        <f t="shared" si="28"/>
        <v>1.5</v>
      </c>
      <c r="T201" s="7">
        <f t="shared" si="31"/>
        <v>3048.5272159082406</v>
      </c>
    </row>
    <row r="202" spans="1:20">
      <c r="A202" s="4" t="str">
        <f t="shared" si="29"/>
        <v>B2Sigma-4.5-e-0-2</v>
      </c>
      <c r="B202" s="1" t="s">
        <v>4</v>
      </c>
      <c r="C202">
        <v>0</v>
      </c>
      <c r="D202">
        <v>4.5</v>
      </c>
      <c r="E202" s="2" t="s">
        <v>1</v>
      </c>
      <c r="F202">
        <v>2</v>
      </c>
      <c r="G202">
        <v>26089.873893155</v>
      </c>
      <c r="H202">
        <v>7.0710679999999998E-3</v>
      </c>
      <c r="I202">
        <v>20</v>
      </c>
      <c r="J202">
        <f t="shared" si="24"/>
        <v>26075.598165830001</v>
      </c>
      <c r="K202">
        <f t="shared" si="25"/>
        <v>4.5</v>
      </c>
      <c r="L202">
        <f t="shared" si="26"/>
        <v>1</v>
      </c>
      <c r="M202">
        <f>C202+1+VLOOKUP(B202,states!A$2:C$10,3,FALSE)</f>
        <v>51</v>
      </c>
      <c r="N202">
        <f t="shared" si="30"/>
        <v>26075.598165830001</v>
      </c>
      <c r="O202" s="2" t="str">
        <f>VLOOKUP(B202,states!A$2:C$10,2,FALSE)</f>
        <v>B</v>
      </c>
      <c r="P202">
        <f t="shared" si="27"/>
        <v>0</v>
      </c>
      <c r="Q202">
        <f>VLOOKUP(B202,states!A$2:D$10,4,FALSE)</f>
        <v>0</v>
      </c>
      <c r="R202">
        <v>0.5</v>
      </c>
      <c r="S202">
        <f t="shared" si="28"/>
        <v>0.5</v>
      </c>
      <c r="T202" s="7">
        <f t="shared" si="31"/>
        <v>2093.6422757476143</v>
      </c>
    </row>
    <row r="203" spans="1:20">
      <c r="A203" s="4" t="str">
        <f t="shared" si="29"/>
        <v>A2Delta-4.5-e-1-1</v>
      </c>
      <c r="B203" s="1" t="s">
        <v>3</v>
      </c>
      <c r="C203">
        <v>1</v>
      </c>
      <c r="D203">
        <v>4.5</v>
      </c>
      <c r="E203" s="2" t="s">
        <v>1</v>
      </c>
      <c r="F203">
        <v>1</v>
      </c>
      <c r="G203">
        <v>26190.96508451</v>
      </c>
      <c r="H203">
        <v>7.141428E-3</v>
      </c>
      <c r="I203">
        <v>17</v>
      </c>
      <c r="J203">
        <f t="shared" si="24"/>
        <v>26176.689357185001</v>
      </c>
      <c r="K203">
        <f t="shared" si="25"/>
        <v>4.5</v>
      </c>
      <c r="L203">
        <f t="shared" si="26"/>
        <v>1</v>
      </c>
      <c r="M203">
        <f>C203+1+VLOOKUP(B203,states!A$2:C$10,3,FALSE)</f>
        <v>252</v>
      </c>
      <c r="N203">
        <f t="shared" si="30"/>
        <v>26176.689357185001</v>
      </c>
      <c r="O203" s="2" t="str">
        <f>VLOOKUP(B203,states!A$2:C$10,2,FALSE)</f>
        <v>A</v>
      </c>
      <c r="P203">
        <f t="shared" si="27"/>
        <v>1</v>
      </c>
      <c r="Q203">
        <f>VLOOKUP(B203,states!A$2:D$10,4,FALSE)</f>
        <v>2</v>
      </c>
      <c r="R203">
        <v>0.5</v>
      </c>
      <c r="S203">
        <f t="shared" si="28"/>
        <v>0.5</v>
      </c>
      <c r="T203" s="7">
        <f t="shared" si="31"/>
        <v>17.620626945427741</v>
      </c>
    </row>
    <row r="204" spans="1:20">
      <c r="A204" s="4" t="str">
        <f t="shared" si="29"/>
        <v>A2Delta-4.5-e-1-2</v>
      </c>
      <c r="B204" s="1" t="s">
        <v>3</v>
      </c>
      <c r="C204">
        <v>1</v>
      </c>
      <c r="D204">
        <v>4.5</v>
      </c>
      <c r="E204" s="2" t="s">
        <v>1</v>
      </c>
      <c r="F204">
        <v>2</v>
      </c>
      <c r="G204">
        <v>26329.946916190998</v>
      </c>
      <c r="H204">
        <v>7.141428E-3</v>
      </c>
      <c r="I204">
        <v>18</v>
      </c>
      <c r="J204">
        <f t="shared" si="24"/>
        <v>26315.671188865999</v>
      </c>
      <c r="K204">
        <f t="shared" si="25"/>
        <v>4.5</v>
      </c>
      <c r="L204">
        <f t="shared" si="26"/>
        <v>1</v>
      </c>
      <c r="M204">
        <f>C204+1+VLOOKUP(B204,states!A$2:C$10,3,FALSE)</f>
        <v>252</v>
      </c>
      <c r="N204">
        <f t="shared" si="30"/>
        <v>26315.671188865999</v>
      </c>
      <c r="O204" s="2" t="str">
        <f>VLOOKUP(B204,states!A$2:C$10,2,FALSE)</f>
        <v>A</v>
      </c>
      <c r="P204">
        <f t="shared" si="27"/>
        <v>1</v>
      </c>
      <c r="Q204">
        <f>VLOOKUP(B204,states!A$2:D$10,4,FALSE)</f>
        <v>2</v>
      </c>
      <c r="R204">
        <v>0.5</v>
      </c>
      <c r="S204">
        <f t="shared" si="28"/>
        <v>1.5</v>
      </c>
      <c r="T204" s="7">
        <f t="shared" si="31"/>
        <v>18.657134412805842</v>
      </c>
    </row>
    <row r="205" spans="1:20">
      <c r="A205" s="4" t="str">
        <f t="shared" si="29"/>
        <v>B2Sigma-4.5-e-1-2</v>
      </c>
      <c r="B205" s="1" t="s">
        <v>4</v>
      </c>
      <c r="C205">
        <v>1</v>
      </c>
      <c r="D205">
        <v>4.5</v>
      </c>
      <c r="E205" s="2" t="s">
        <v>1</v>
      </c>
      <c r="F205">
        <v>2</v>
      </c>
      <c r="G205">
        <v>27839.431844444</v>
      </c>
      <c r="H205">
        <v>9.733406E-3</v>
      </c>
      <c r="I205">
        <v>20</v>
      </c>
      <c r="J205">
        <f t="shared" si="24"/>
        <v>27825.156117119001</v>
      </c>
      <c r="K205">
        <f t="shared" si="25"/>
        <v>4.5</v>
      </c>
      <c r="L205">
        <f t="shared" si="26"/>
        <v>1</v>
      </c>
      <c r="M205">
        <f>C205+1+VLOOKUP(B205,states!A$2:C$10,3,FALSE)</f>
        <v>52</v>
      </c>
      <c r="N205">
        <f t="shared" si="30"/>
        <v>27825.156117119001</v>
      </c>
      <c r="O205" s="2" t="str">
        <f>VLOOKUP(B205,states!A$2:C$10,2,FALSE)</f>
        <v>B</v>
      </c>
      <c r="P205">
        <f t="shared" si="27"/>
        <v>1</v>
      </c>
      <c r="Q205">
        <f>VLOOKUP(B205,states!A$2:D$10,4,FALSE)</f>
        <v>0</v>
      </c>
      <c r="R205">
        <v>0.5</v>
      </c>
      <c r="S205">
        <f t="shared" si="28"/>
        <v>0.5</v>
      </c>
      <c r="T205" s="7">
        <f t="shared" si="31"/>
        <v>15.209770248447597</v>
      </c>
    </row>
    <row r="206" spans="1:20">
      <c r="A206" s="4" t="str">
        <f t="shared" si="29"/>
        <v>A2Delta-4.5-e-2-1</v>
      </c>
      <c r="B206" s="1" t="s">
        <v>3</v>
      </c>
      <c r="C206">
        <v>2</v>
      </c>
      <c r="D206">
        <v>4.5</v>
      </c>
      <c r="E206" s="2" t="s">
        <v>1</v>
      </c>
      <c r="F206">
        <v>1</v>
      </c>
      <c r="G206">
        <v>28723.460805807001</v>
      </c>
      <c r="H206">
        <v>8.7177980000000006E-3</v>
      </c>
      <c r="I206">
        <v>13</v>
      </c>
      <c r="J206">
        <f t="shared" si="24"/>
        <v>28709.185078482002</v>
      </c>
      <c r="K206">
        <f t="shared" si="25"/>
        <v>4.5</v>
      </c>
      <c r="L206">
        <f t="shared" si="26"/>
        <v>1</v>
      </c>
      <c r="M206">
        <f>C206+1+VLOOKUP(B206,states!A$2:C$10,3,FALSE)</f>
        <v>253</v>
      </c>
      <c r="N206">
        <f t="shared" si="30"/>
        <v>28709.185078482002</v>
      </c>
      <c r="O206" s="2" t="str">
        <f>VLOOKUP(B206,states!A$2:C$10,2,FALSE)</f>
        <v>A</v>
      </c>
      <c r="P206">
        <f t="shared" si="27"/>
        <v>2</v>
      </c>
      <c r="Q206">
        <f>VLOOKUP(B206,states!A$2:D$10,4,FALSE)</f>
        <v>2</v>
      </c>
      <c r="R206">
        <v>0.5</v>
      </c>
      <c r="S206">
        <f t="shared" si="28"/>
        <v>0.5</v>
      </c>
      <c r="T206" s="7">
        <f t="shared" si="31"/>
        <v>11.038092973324211</v>
      </c>
    </row>
    <row r="207" spans="1:20">
      <c r="A207" s="4" t="str">
        <f t="shared" si="29"/>
        <v>A2Delta-4.5-e-2-2</v>
      </c>
      <c r="B207" s="1" t="s">
        <v>3</v>
      </c>
      <c r="C207">
        <v>2</v>
      </c>
      <c r="D207">
        <v>4.5</v>
      </c>
      <c r="E207" s="2" t="s">
        <v>1</v>
      </c>
      <c r="F207">
        <v>2</v>
      </c>
      <c r="G207">
        <v>28855.143433714002</v>
      </c>
      <c r="H207">
        <v>9.2284359999999996E-3</v>
      </c>
      <c r="I207">
        <v>11</v>
      </c>
      <c r="J207">
        <f t="shared" si="24"/>
        <v>28840.867706389003</v>
      </c>
      <c r="K207">
        <f t="shared" si="25"/>
        <v>4.5</v>
      </c>
      <c r="L207">
        <f t="shared" si="26"/>
        <v>1</v>
      </c>
      <c r="M207">
        <f>C207+1+VLOOKUP(B207,states!A$2:C$10,3,FALSE)</f>
        <v>253</v>
      </c>
      <c r="N207">
        <f t="shared" si="30"/>
        <v>28840.867706389003</v>
      </c>
      <c r="O207" s="2" t="str">
        <f>VLOOKUP(B207,states!A$2:C$10,2,FALSE)</f>
        <v>A</v>
      </c>
      <c r="P207">
        <f t="shared" si="27"/>
        <v>2</v>
      </c>
      <c r="Q207">
        <f>VLOOKUP(B207,states!A$2:D$10,4,FALSE)</f>
        <v>2</v>
      </c>
      <c r="R207">
        <v>0.5</v>
      </c>
      <c r="S207">
        <f t="shared" si="28"/>
        <v>1.5</v>
      </c>
      <c r="T207" s="7">
        <f t="shared" si="31"/>
        <v>8.8231178010199933</v>
      </c>
    </row>
    <row r="208" spans="1:20">
      <c r="A208" s="4" t="str">
        <f t="shared" si="29"/>
        <v>A2Delta-4.5-e-3-1</v>
      </c>
      <c r="B208" s="1" t="s">
        <v>3</v>
      </c>
      <c r="C208">
        <v>3</v>
      </c>
      <c r="D208">
        <v>4.5</v>
      </c>
      <c r="E208" s="2" t="s">
        <v>1</v>
      </c>
      <c r="F208">
        <v>1</v>
      </c>
      <c r="G208">
        <v>31040.691356137999</v>
      </c>
      <c r="H208">
        <v>1.0049875999999999E-2</v>
      </c>
      <c r="I208">
        <v>4</v>
      </c>
      <c r="J208">
        <f t="shared" si="24"/>
        <v>31026.415628813</v>
      </c>
      <c r="K208">
        <f t="shared" si="25"/>
        <v>4.5</v>
      </c>
      <c r="L208">
        <f t="shared" si="26"/>
        <v>1</v>
      </c>
      <c r="M208">
        <f>C208+1+VLOOKUP(B208,states!A$2:C$10,3,FALSE)</f>
        <v>254</v>
      </c>
      <c r="N208">
        <f t="shared" si="30"/>
        <v>31026.415628813</v>
      </c>
      <c r="O208" s="2" t="str">
        <f>VLOOKUP(B208,states!A$2:C$10,2,FALSE)</f>
        <v>A</v>
      </c>
      <c r="P208">
        <f t="shared" si="27"/>
        <v>3</v>
      </c>
      <c r="Q208">
        <f>VLOOKUP(B208,states!A$2:D$10,4,FALSE)</f>
        <v>2</v>
      </c>
      <c r="R208">
        <v>0.5</v>
      </c>
      <c r="S208">
        <f t="shared" si="28"/>
        <v>0.5</v>
      </c>
      <c r="T208" s="7">
        <f t="shared" si="31"/>
        <v>2.9461630968354502</v>
      </c>
    </row>
    <row r="209" spans="1:20">
      <c r="A209" s="4" t="str">
        <f t="shared" si="29"/>
        <v>A2Delta-4.5-e-3-2</v>
      </c>
      <c r="B209" s="1" t="s">
        <v>3</v>
      </c>
      <c r="C209">
        <v>3</v>
      </c>
      <c r="D209">
        <v>4.5</v>
      </c>
      <c r="E209" s="2" t="s">
        <v>1</v>
      </c>
      <c r="F209">
        <v>2</v>
      </c>
      <c r="G209">
        <v>31164.257169674998</v>
      </c>
      <c r="H209">
        <v>1.0049875999999999E-2</v>
      </c>
      <c r="I209">
        <v>3</v>
      </c>
      <c r="J209">
        <f t="shared" si="24"/>
        <v>31149.981442349999</v>
      </c>
      <c r="K209">
        <f t="shared" si="25"/>
        <v>4.5</v>
      </c>
      <c r="L209">
        <f t="shared" si="26"/>
        <v>1</v>
      </c>
      <c r="M209">
        <f>C209+1+VLOOKUP(B209,states!A$2:C$10,3,FALSE)</f>
        <v>254</v>
      </c>
      <c r="N209">
        <f t="shared" si="30"/>
        <v>31149.981442349999</v>
      </c>
      <c r="O209" s="2" t="str">
        <f>VLOOKUP(B209,states!A$2:C$10,2,FALSE)</f>
        <v>A</v>
      </c>
      <c r="P209">
        <f t="shared" si="27"/>
        <v>3</v>
      </c>
      <c r="Q209">
        <f>VLOOKUP(B209,states!A$2:D$10,4,FALSE)</f>
        <v>2</v>
      </c>
      <c r="R209">
        <v>0.5</v>
      </c>
      <c r="S209">
        <f t="shared" si="28"/>
        <v>1.5</v>
      </c>
      <c r="T209" s="7">
        <f t="shared" si="31"/>
        <v>2.2096223226265876</v>
      </c>
    </row>
    <row r="210" spans="1:20">
      <c r="A210" s="4" t="str">
        <f t="shared" si="29"/>
        <v>C2Sigma-4.5-e-0-1</v>
      </c>
      <c r="B210" s="1" t="s">
        <v>5</v>
      </c>
      <c r="C210">
        <v>0</v>
      </c>
      <c r="D210">
        <v>4.5</v>
      </c>
      <c r="E210" s="2" t="s">
        <v>1</v>
      </c>
      <c r="F210">
        <v>1</v>
      </c>
      <c r="G210">
        <v>32076.210880875999</v>
      </c>
      <c r="H210">
        <v>5.3851649999999999E-3</v>
      </c>
      <c r="I210">
        <v>7</v>
      </c>
      <c r="J210">
        <f t="shared" si="24"/>
        <v>32061.935153551</v>
      </c>
      <c r="K210">
        <f t="shared" si="25"/>
        <v>4.5</v>
      </c>
      <c r="L210">
        <f t="shared" si="26"/>
        <v>1</v>
      </c>
      <c r="M210">
        <f>C210+1+VLOOKUP(B210,states!A$2:C$10,3,FALSE)</f>
        <v>101</v>
      </c>
      <c r="N210">
        <f t="shared" si="30"/>
        <v>32061.935153551</v>
      </c>
      <c r="O210" s="2" t="str">
        <f>VLOOKUP(B210,states!A$2:C$10,2,FALSE)</f>
        <v>C</v>
      </c>
      <c r="P210">
        <f t="shared" si="27"/>
        <v>0</v>
      </c>
      <c r="Q210">
        <f>VLOOKUP(B210,states!A$2:D$10,4,FALSE)</f>
        <v>0</v>
      </c>
      <c r="R210">
        <v>0.5</v>
      </c>
      <c r="S210">
        <f t="shared" si="28"/>
        <v>0.5</v>
      </c>
      <c r="T210" s="7">
        <f t="shared" si="31"/>
        <v>962.18043733481636</v>
      </c>
    </row>
    <row r="211" spans="1:20">
      <c r="A211" s="4" t="str">
        <f t="shared" si="29"/>
        <v>A2Delta-4.5-e-4-1</v>
      </c>
      <c r="B211" s="1" t="s">
        <v>3</v>
      </c>
      <c r="C211">
        <v>4</v>
      </c>
      <c r="D211">
        <v>4.5</v>
      </c>
      <c r="E211" s="2" t="s">
        <v>1</v>
      </c>
      <c r="F211">
        <v>1</v>
      </c>
      <c r="G211">
        <v>33113.584297622001</v>
      </c>
      <c r="H211">
        <v>0.50010098999999997</v>
      </c>
      <c r="I211">
        <v>1</v>
      </c>
      <c r="J211">
        <f t="shared" si="24"/>
        <v>33099.308570296998</v>
      </c>
      <c r="K211">
        <f t="shared" si="25"/>
        <v>4.5</v>
      </c>
      <c r="L211">
        <f t="shared" si="26"/>
        <v>1</v>
      </c>
      <c r="M211">
        <f>C211+1+VLOOKUP(B211,states!A$2:C$10,3,FALSE)</f>
        <v>255</v>
      </c>
      <c r="N211">
        <f t="shared" si="30"/>
        <v>33099.308570296998</v>
      </c>
      <c r="O211" s="2" t="str">
        <f>VLOOKUP(B211,states!A$2:C$10,2,FALSE)</f>
        <v>A</v>
      </c>
      <c r="P211">
        <f t="shared" si="27"/>
        <v>4</v>
      </c>
      <c r="Q211">
        <f>VLOOKUP(B211,states!A$2:D$10,4,FALSE)</f>
        <v>2</v>
      </c>
      <c r="R211">
        <v>0.5</v>
      </c>
      <c r="S211">
        <f t="shared" si="28"/>
        <v>0.5</v>
      </c>
      <c r="T211" s="7">
        <f t="shared" si="31"/>
        <v>1.4801297333450723E-2</v>
      </c>
    </row>
    <row r="212" spans="1:20">
      <c r="A212" s="4" t="str">
        <f t="shared" si="29"/>
        <v>A2Delta-4.5-e-4-2</v>
      </c>
      <c r="B212" s="1" t="s">
        <v>3</v>
      </c>
      <c r="C212">
        <v>4</v>
      </c>
      <c r="D212">
        <v>4.5</v>
      </c>
      <c r="E212" s="2" t="s">
        <v>1</v>
      </c>
      <c r="F212">
        <v>2</v>
      </c>
      <c r="G212">
        <v>33227.789270114998</v>
      </c>
      <c r="H212">
        <v>0.50010098999999997</v>
      </c>
      <c r="I212">
        <v>1</v>
      </c>
      <c r="J212">
        <f t="shared" si="24"/>
        <v>33213.513542789995</v>
      </c>
      <c r="K212">
        <f t="shared" si="25"/>
        <v>4.5</v>
      </c>
      <c r="L212">
        <f t="shared" si="26"/>
        <v>1</v>
      </c>
      <c r="M212">
        <f>C212+1+VLOOKUP(B212,states!A$2:C$10,3,FALSE)</f>
        <v>255</v>
      </c>
      <c r="N212">
        <f t="shared" si="30"/>
        <v>33213.513542789995</v>
      </c>
      <c r="O212" s="2" t="str">
        <f>VLOOKUP(B212,states!A$2:C$10,2,FALSE)</f>
        <v>A</v>
      </c>
      <c r="P212">
        <f t="shared" si="27"/>
        <v>4</v>
      </c>
      <c r="Q212">
        <f>VLOOKUP(B212,states!A$2:D$10,4,FALSE)</f>
        <v>2</v>
      </c>
      <c r="R212">
        <v>0.5</v>
      </c>
      <c r="S212">
        <f t="shared" si="28"/>
        <v>1.5</v>
      </c>
      <c r="T212" s="7">
        <f t="shared" si="31"/>
        <v>1.4801297333450723E-2</v>
      </c>
    </row>
    <row r="213" spans="1:20">
      <c r="A213" s="4" t="str">
        <f t="shared" si="29"/>
        <v>C2Sigma-4.5-e-1-1</v>
      </c>
      <c r="B213" s="1" t="s">
        <v>5</v>
      </c>
      <c r="C213">
        <v>1</v>
      </c>
      <c r="D213">
        <v>4.5</v>
      </c>
      <c r="E213" s="2" t="s">
        <v>1</v>
      </c>
      <c r="F213">
        <v>1</v>
      </c>
      <c r="G213">
        <v>34672.899504936999</v>
      </c>
      <c r="H213">
        <v>5.0259326999999999E-2</v>
      </c>
      <c r="I213">
        <v>5</v>
      </c>
      <c r="J213">
        <f t="shared" si="24"/>
        <v>34658.623777611996</v>
      </c>
      <c r="K213">
        <f t="shared" si="25"/>
        <v>4.5</v>
      </c>
      <c r="L213">
        <f t="shared" si="26"/>
        <v>1</v>
      </c>
      <c r="M213">
        <f>C213+1+VLOOKUP(B213,states!A$2:C$10,3,FALSE)</f>
        <v>102</v>
      </c>
      <c r="N213">
        <f t="shared" si="30"/>
        <v>34658.623777611996</v>
      </c>
      <c r="O213" s="2" t="str">
        <f>VLOOKUP(B213,states!A$2:C$10,2,FALSE)</f>
        <v>C</v>
      </c>
      <c r="P213">
        <f t="shared" si="27"/>
        <v>1</v>
      </c>
      <c r="Q213">
        <f>VLOOKUP(B213,states!A$2:D$10,4,FALSE)</f>
        <v>0</v>
      </c>
      <c r="R213">
        <v>0.5</v>
      </c>
      <c r="S213">
        <f t="shared" si="28"/>
        <v>0.5</v>
      </c>
      <c r="T213" s="7">
        <f t="shared" si="31"/>
        <v>0.73639500283629611</v>
      </c>
    </row>
    <row r="214" spans="1:20">
      <c r="A214" s="4" t="str">
        <f t="shared" si="29"/>
        <v>C2Sigma-4.5-e-2-1</v>
      </c>
      <c r="B214" s="1" t="s">
        <v>5</v>
      </c>
      <c r="C214">
        <v>2</v>
      </c>
      <c r="D214">
        <v>4.5</v>
      </c>
      <c r="E214" s="2" t="s">
        <v>1</v>
      </c>
      <c r="F214">
        <v>1</v>
      </c>
      <c r="G214">
        <v>37024.256550976999</v>
      </c>
      <c r="H214">
        <v>5.0507425000000002E-2</v>
      </c>
      <c r="I214">
        <v>5</v>
      </c>
      <c r="J214">
        <f t="shared" si="24"/>
        <v>37009.980823651997</v>
      </c>
      <c r="K214">
        <f t="shared" si="25"/>
        <v>4.5</v>
      </c>
      <c r="L214">
        <f t="shared" si="26"/>
        <v>1</v>
      </c>
      <c r="M214">
        <f>C214+1+VLOOKUP(B214,states!A$2:C$10,3,FALSE)</f>
        <v>103</v>
      </c>
      <c r="N214">
        <f t="shared" si="30"/>
        <v>37009.980823651997</v>
      </c>
      <c r="O214" s="2" t="str">
        <f>VLOOKUP(B214,states!A$2:C$10,2,FALSE)</f>
        <v>C</v>
      </c>
      <c r="P214">
        <f t="shared" si="27"/>
        <v>2</v>
      </c>
      <c r="Q214">
        <f>VLOOKUP(B214,states!A$2:D$10,4,FALSE)</f>
        <v>0</v>
      </c>
      <c r="R214">
        <v>0.5</v>
      </c>
      <c r="S214">
        <f t="shared" si="28"/>
        <v>0.5</v>
      </c>
      <c r="T214" s="7">
        <f t="shared" si="31"/>
        <v>0.73277774997864831</v>
      </c>
    </row>
    <row r="215" spans="1:20">
      <c r="A215" s="4" t="str">
        <f t="shared" si="29"/>
        <v>D2Pi-4.5-e-0-1</v>
      </c>
      <c r="B215" s="1" t="s">
        <v>6</v>
      </c>
      <c r="C215">
        <v>0</v>
      </c>
      <c r="D215">
        <v>4.5</v>
      </c>
      <c r="E215" s="2" t="s">
        <v>1</v>
      </c>
      <c r="F215">
        <v>1</v>
      </c>
      <c r="G215">
        <v>59248.805754961002</v>
      </c>
      <c r="H215">
        <v>2.28301095</v>
      </c>
      <c r="I215">
        <v>1</v>
      </c>
      <c r="J215">
        <f t="shared" si="24"/>
        <v>59234.530027635999</v>
      </c>
      <c r="K215">
        <f t="shared" si="25"/>
        <v>4.5</v>
      </c>
      <c r="L215">
        <f t="shared" si="26"/>
        <v>1</v>
      </c>
      <c r="M215">
        <f>C215+1+VLOOKUP(B215,states!A$2:C$10,3,FALSE)</f>
        <v>151</v>
      </c>
      <c r="N215">
        <f t="shared" si="30"/>
        <v>59234.530027635999</v>
      </c>
      <c r="O215" s="2" t="str">
        <f>VLOOKUP(B215,states!A$2:C$10,2,FALSE)</f>
        <v>D</v>
      </c>
      <c r="P215">
        <f t="shared" si="27"/>
        <v>0</v>
      </c>
      <c r="Q215">
        <f>VLOOKUP(B215,states!A$2:D$10,4,FALSE)</f>
        <v>1</v>
      </c>
      <c r="R215">
        <v>0.5</v>
      </c>
      <c r="S215">
        <f t="shared" si="28"/>
        <v>0.5</v>
      </c>
      <c r="T215" s="7">
        <f t="shared" si="31"/>
        <v>0.32422724252562463</v>
      </c>
    </row>
    <row r="216" spans="1:20">
      <c r="A216" s="4" t="str">
        <f t="shared" si="29"/>
        <v>D2Pi-4.5-e-0-2</v>
      </c>
      <c r="B216" s="1" t="s">
        <v>6</v>
      </c>
      <c r="C216">
        <v>0</v>
      </c>
      <c r="D216">
        <v>4.5</v>
      </c>
      <c r="E216" s="2" t="s">
        <v>1</v>
      </c>
      <c r="F216">
        <v>2</v>
      </c>
      <c r="G216">
        <v>59394.932196123998</v>
      </c>
      <c r="H216">
        <v>0.20582149999999999</v>
      </c>
      <c r="I216">
        <v>1</v>
      </c>
      <c r="J216">
        <f t="shared" si="24"/>
        <v>59380.656468798996</v>
      </c>
      <c r="K216">
        <f t="shared" si="25"/>
        <v>4.5</v>
      </c>
      <c r="L216">
        <f t="shared" si="26"/>
        <v>1</v>
      </c>
      <c r="M216">
        <f>C216+1+VLOOKUP(B216,states!A$2:C$10,3,FALSE)</f>
        <v>151</v>
      </c>
      <c r="N216">
        <f t="shared" si="30"/>
        <v>59380.656468798996</v>
      </c>
      <c r="O216" s="2" t="str">
        <f>VLOOKUP(B216,states!A$2:C$10,2,FALSE)</f>
        <v>D</v>
      </c>
      <c r="P216">
        <f t="shared" si="27"/>
        <v>0</v>
      </c>
      <c r="Q216">
        <f>VLOOKUP(B216,states!A$2:D$10,4,FALSE)</f>
        <v>1</v>
      </c>
      <c r="R216">
        <v>0.5</v>
      </c>
      <c r="S216">
        <f t="shared" si="28"/>
        <v>1.5</v>
      </c>
      <c r="T216" s="7">
        <f t="shared" si="31"/>
        <v>3.5963898085200361</v>
      </c>
    </row>
    <row r="217" spans="1:20">
      <c r="A217" s="4" t="str">
        <f t="shared" si="29"/>
        <v>D2Pi-4.5-e-2-2</v>
      </c>
      <c r="B217" s="1" t="s">
        <v>6</v>
      </c>
      <c r="C217">
        <v>2</v>
      </c>
      <c r="D217">
        <v>4.5</v>
      </c>
      <c r="E217" s="2" t="s">
        <v>1</v>
      </c>
      <c r="F217">
        <v>2</v>
      </c>
      <c r="G217">
        <v>64598.963459562001</v>
      </c>
      <c r="H217">
        <v>0.50002499899999997</v>
      </c>
      <c r="I217">
        <v>1</v>
      </c>
      <c r="J217">
        <f t="shared" si="24"/>
        <v>64584.687732236998</v>
      </c>
      <c r="K217">
        <f t="shared" si="25"/>
        <v>4.5</v>
      </c>
      <c r="L217">
        <f t="shared" si="26"/>
        <v>1</v>
      </c>
      <c r="M217">
        <f>C217+1+VLOOKUP(B217,states!A$2:C$10,3,FALSE)</f>
        <v>153</v>
      </c>
      <c r="N217">
        <f t="shared" si="30"/>
        <v>64584.687732236998</v>
      </c>
      <c r="O217" s="2" t="str">
        <f>VLOOKUP(B217,states!A$2:C$10,2,FALSE)</f>
        <v>D</v>
      </c>
      <c r="P217">
        <f t="shared" si="27"/>
        <v>2</v>
      </c>
      <c r="Q217">
        <f>VLOOKUP(B217,states!A$2:D$10,4,FALSE)</f>
        <v>1</v>
      </c>
      <c r="R217">
        <v>0.5</v>
      </c>
      <c r="S217">
        <f t="shared" si="28"/>
        <v>1.5</v>
      </c>
      <c r="T217" s="7">
        <f t="shared" si="31"/>
        <v>1.4803546751755639E-2</v>
      </c>
    </row>
    <row r="218" spans="1:20">
      <c r="A218" s="4" t="str">
        <f t="shared" si="29"/>
        <v>E2Sigma-4.5-e-2-1</v>
      </c>
      <c r="B218" s="1" t="s">
        <v>7</v>
      </c>
      <c r="C218">
        <v>2</v>
      </c>
      <c r="D218">
        <v>4.5</v>
      </c>
      <c r="E218" s="2" t="s">
        <v>1</v>
      </c>
      <c r="F218">
        <v>1</v>
      </c>
      <c r="G218">
        <v>69035.334849524996</v>
      </c>
      <c r="H218">
        <v>0.50002499899999997</v>
      </c>
      <c r="I218">
        <v>5</v>
      </c>
      <c r="J218">
        <f t="shared" si="24"/>
        <v>69021.059122199993</v>
      </c>
      <c r="K218">
        <f t="shared" si="25"/>
        <v>4.5</v>
      </c>
      <c r="L218">
        <f t="shared" si="26"/>
        <v>1</v>
      </c>
      <c r="M218">
        <f>C218+1+VLOOKUP(B218,states!A$2:C$10,3,FALSE)</f>
        <v>203</v>
      </c>
      <c r="N218">
        <f t="shared" si="30"/>
        <v>69021.059122199993</v>
      </c>
      <c r="O218" s="2" t="str">
        <f>VLOOKUP(B218,states!A$2:C$10,2,FALSE)</f>
        <v>E</v>
      </c>
      <c r="P218">
        <f t="shared" si="27"/>
        <v>2</v>
      </c>
      <c r="Q218">
        <f>VLOOKUP(B218,states!A$2:D$10,4,FALSE)</f>
        <v>0</v>
      </c>
      <c r="R218">
        <v>0.5</v>
      </c>
      <c r="S218">
        <f t="shared" si="28"/>
        <v>0.5</v>
      </c>
      <c r="T218" s="7">
        <f t="shared" si="31"/>
        <v>7.4017733758778195E-2</v>
      </c>
    </row>
    <row r="219" spans="1:20">
      <c r="A219" s="4" t="str">
        <f t="shared" si="29"/>
        <v>X2Pi-4.5-f-0-1</v>
      </c>
      <c r="B219" s="1" t="s">
        <v>0</v>
      </c>
      <c r="C219">
        <v>0</v>
      </c>
      <c r="D219">
        <v>4.5</v>
      </c>
      <c r="E219" s="2" t="s">
        <v>2</v>
      </c>
      <c r="F219">
        <v>1</v>
      </c>
      <c r="G219">
        <v>284.306778237</v>
      </c>
      <c r="H219">
        <v>5.0000000000000001E-3</v>
      </c>
      <c r="I219">
        <v>46</v>
      </c>
      <c r="J219">
        <f t="shared" si="24"/>
        <v>270.03105091200001</v>
      </c>
      <c r="K219">
        <f t="shared" si="25"/>
        <v>4.5</v>
      </c>
      <c r="L219">
        <f t="shared" si="26"/>
        <v>-1</v>
      </c>
      <c r="M219">
        <f>C219+1+VLOOKUP(B219,states!A$2:C$10,3,FALSE)</f>
        <v>1</v>
      </c>
      <c r="N219">
        <f t="shared" si="30"/>
        <v>270.03105091200001</v>
      </c>
      <c r="O219" s="2" t="str">
        <f>VLOOKUP(B219,states!A$2:C$10,2,FALSE)</f>
        <v>X</v>
      </c>
      <c r="P219">
        <f t="shared" si="27"/>
        <v>0</v>
      </c>
      <c r="Q219">
        <f>VLOOKUP(B219,states!A$2:D$10,4,FALSE)</f>
        <v>1</v>
      </c>
      <c r="R219">
        <v>0.5</v>
      </c>
      <c r="S219">
        <f t="shared" si="28"/>
        <v>0.5</v>
      </c>
      <c r="T219" s="7">
        <f t="shared" si="31"/>
        <v>6809.9719737636206</v>
      </c>
    </row>
    <row r="220" spans="1:20">
      <c r="A220" s="4" t="str">
        <f t="shared" si="29"/>
        <v>X2Pi-4.5-f-0-2</v>
      </c>
      <c r="B220" s="1" t="s">
        <v>0</v>
      </c>
      <c r="C220">
        <v>0</v>
      </c>
      <c r="D220">
        <v>4.5</v>
      </c>
      <c r="E220" s="2" t="s">
        <v>2</v>
      </c>
      <c r="F220">
        <v>2</v>
      </c>
      <c r="G220">
        <v>423.71315754199998</v>
      </c>
      <c r="H220">
        <v>5.0000000000000001E-3</v>
      </c>
      <c r="I220">
        <v>44</v>
      </c>
      <c r="J220">
        <f t="shared" si="24"/>
        <v>409.43743021699999</v>
      </c>
      <c r="K220">
        <f t="shared" si="25"/>
        <v>4.5</v>
      </c>
      <c r="L220">
        <f t="shared" si="26"/>
        <v>-1</v>
      </c>
      <c r="M220">
        <f>C220+1+VLOOKUP(B220,states!A$2:C$10,3,FALSE)</f>
        <v>1</v>
      </c>
      <c r="N220">
        <f t="shared" si="30"/>
        <v>409.43743021699999</v>
      </c>
      <c r="O220" s="2" t="str">
        <f>VLOOKUP(B220,states!A$2:C$10,2,FALSE)</f>
        <v>X</v>
      </c>
      <c r="P220">
        <f t="shared" si="27"/>
        <v>0</v>
      </c>
      <c r="Q220">
        <f>VLOOKUP(B220,states!A$2:D$10,4,FALSE)</f>
        <v>1</v>
      </c>
      <c r="R220">
        <v>0.5</v>
      </c>
      <c r="S220">
        <f t="shared" si="28"/>
        <v>1.5</v>
      </c>
      <c r="T220" s="7">
        <f t="shared" si="31"/>
        <v>6513.886235773899</v>
      </c>
    </row>
    <row r="221" spans="1:20">
      <c r="A221" s="4" t="str">
        <f t="shared" si="29"/>
        <v>X2Pi-4.5-f-1-1</v>
      </c>
      <c r="B221" s="1" t="s">
        <v>0</v>
      </c>
      <c r="C221">
        <v>1</v>
      </c>
      <c r="D221">
        <v>4.5</v>
      </c>
      <c r="E221" s="2" t="s">
        <v>2</v>
      </c>
      <c r="F221">
        <v>1</v>
      </c>
      <c r="G221">
        <v>3006.6422621430002</v>
      </c>
      <c r="H221">
        <v>5.0990200000000001E-3</v>
      </c>
      <c r="I221">
        <v>38</v>
      </c>
      <c r="J221">
        <f t="shared" si="24"/>
        <v>2992.3665348180002</v>
      </c>
      <c r="K221">
        <f t="shared" si="25"/>
        <v>4.5</v>
      </c>
      <c r="L221">
        <f t="shared" si="26"/>
        <v>-1</v>
      </c>
      <c r="M221">
        <f>C221+1+VLOOKUP(B221,states!A$2:C$10,3,FALSE)</f>
        <v>2</v>
      </c>
      <c r="N221">
        <f t="shared" si="30"/>
        <v>2992.3665348180002</v>
      </c>
      <c r="O221" s="2" t="str">
        <f>VLOOKUP(B221,states!A$2:C$10,2,FALSE)</f>
        <v>X</v>
      </c>
      <c r="P221">
        <f t="shared" si="27"/>
        <v>1</v>
      </c>
      <c r="Q221">
        <f>VLOOKUP(B221,states!A$2:D$10,4,FALSE)</f>
        <v>1</v>
      </c>
      <c r="R221">
        <v>0.5</v>
      </c>
      <c r="S221">
        <f t="shared" si="28"/>
        <v>0.5</v>
      </c>
      <c r="T221" s="7">
        <f t="shared" si="31"/>
        <v>55.163825811672929</v>
      </c>
    </row>
    <row r="222" spans="1:20">
      <c r="A222" s="4" t="str">
        <f t="shared" si="29"/>
        <v>X2Pi-4.5-f-1-2</v>
      </c>
      <c r="B222" s="1" t="s">
        <v>0</v>
      </c>
      <c r="C222">
        <v>1</v>
      </c>
      <c r="D222">
        <v>4.5</v>
      </c>
      <c r="E222" s="2" t="s">
        <v>2</v>
      </c>
      <c r="F222">
        <v>2</v>
      </c>
      <c r="G222">
        <v>3140.8227449569999</v>
      </c>
      <c r="H222">
        <v>5.0990200000000001E-3</v>
      </c>
      <c r="I222">
        <v>33</v>
      </c>
      <c r="J222">
        <f t="shared" si="24"/>
        <v>3126.547017632</v>
      </c>
      <c r="K222">
        <f t="shared" si="25"/>
        <v>4.5</v>
      </c>
      <c r="L222">
        <f t="shared" si="26"/>
        <v>-1</v>
      </c>
      <c r="M222">
        <f>C222+1+VLOOKUP(B222,states!A$2:C$10,3,FALSE)</f>
        <v>2</v>
      </c>
      <c r="N222">
        <f t="shared" si="30"/>
        <v>3126.547017632</v>
      </c>
      <c r="O222" s="2" t="str">
        <f>VLOOKUP(B222,states!A$2:C$10,2,FALSE)</f>
        <v>X</v>
      </c>
      <c r="P222">
        <f t="shared" si="27"/>
        <v>1</v>
      </c>
      <c r="Q222">
        <f>VLOOKUP(B222,states!A$2:D$10,4,FALSE)</f>
        <v>1</v>
      </c>
      <c r="R222">
        <v>0.5</v>
      </c>
      <c r="S222">
        <f t="shared" si="28"/>
        <v>1.5</v>
      </c>
      <c r="T222" s="7">
        <f t="shared" si="31"/>
        <v>47.90542767855807</v>
      </c>
    </row>
    <row r="223" spans="1:20">
      <c r="A223" s="4" t="str">
        <f t="shared" si="29"/>
        <v>X2Pi-4.5-f-2-1</v>
      </c>
      <c r="B223" s="1" t="s">
        <v>0</v>
      </c>
      <c r="C223">
        <v>2</v>
      </c>
      <c r="D223">
        <v>4.5</v>
      </c>
      <c r="E223" s="2" t="s">
        <v>2</v>
      </c>
      <c r="F223">
        <v>1</v>
      </c>
      <c r="G223">
        <v>5603.011910444</v>
      </c>
      <c r="H223">
        <v>7.141428E-3</v>
      </c>
      <c r="I223">
        <v>24</v>
      </c>
      <c r="J223">
        <f t="shared" si="24"/>
        <v>5588.7361831190001</v>
      </c>
      <c r="K223">
        <f t="shared" si="25"/>
        <v>4.5</v>
      </c>
      <c r="L223">
        <f t="shared" si="26"/>
        <v>-1</v>
      </c>
      <c r="M223">
        <f>C223+1+VLOOKUP(B223,states!A$2:C$10,3,FALSE)</f>
        <v>3</v>
      </c>
      <c r="N223">
        <f t="shared" si="30"/>
        <v>5588.7361831190001</v>
      </c>
      <c r="O223" s="2" t="str">
        <f>VLOOKUP(B223,states!A$2:C$10,2,FALSE)</f>
        <v>X</v>
      </c>
      <c r="P223">
        <f t="shared" si="27"/>
        <v>2</v>
      </c>
      <c r="Q223">
        <f>VLOOKUP(B223,states!A$2:D$10,4,FALSE)</f>
        <v>1</v>
      </c>
      <c r="R223">
        <v>0.5</v>
      </c>
      <c r="S223">
        <f t="shared" si="28"/>
        <v>0.5</v>
      </c>
      <c r="T223" s="7">
        <f t="shared" si="31"/>
        <v>24.876179217074455</v>
      </c>
    </row>
    <row r="224" spans="1:20">
      <c r="A224" s="4" t="str">
        <f t="shared" si="29"/>
        <v>X2Pi-4.5-f-2-2</v>
      </c>
      <c r="B224" s="1" t="s">
        <v>0</v>
      </c>
      <c r="C224">
        <v>2</v>
      </c>
      <c r="D224">
        <v>4.5</v>
      </c>
      <c r="E224" s="2" t="s">
        <v>2</v>
      </c>
      <c r="F224">
        <v>2</v>
      </c>
      <c r="G224">
        <v>5732.0259256970003</v>
      </c>
      <c r="H224">
        <v>7.141428E-3</v>
      </c>
      <c r="I224">
        <v>26</v>
      </c>
      <c r="J224">
        <f t="shared" si="24"/>
        <v>5717.7501983720003</v>
      </c>
      <c r="K224">
        <f t="shared" si="25"/>
        <v>4.5</v>
      </c>
      <c r="L224">
        <f t="shared" si="26"/>
        <v>-1</v>
      </c>
      <c r="M224">
        <f>C224+1+VLOOKUP(B224,states!A$2:C$10,3,FALSE)</f>
        <v>3</v>
      </c>
      <c r="N224">
        <f t="shared" si="30"/>
        <v>5717.7501983720003</v>
      </c>
      <c r="O224" s="2" t="str">
        <f>VLOOKUP(B224,states!A$2:C$10,2,FALSE)</f>
        <v>X</v>
      </c>
      <c r="P224">
        <f t="shared" si="27"/>
        <v>2</v>
      </c>
      <c r="Q224">
        <f>VLOOKUP(B224,states!A$2:D$10,4,FALSE)</f>
        <v>1</v>
      </c>
      <c r="R224">
        <v>0.5</v>
      </c>
      <c r="S224">
        <f t="shared" si="28"/>
        <v>1.5</v>
      </c>
      <c r="T224" s="7">
        <f t="shared" si="31"/>
        <v>26.94919415183066</v>
      </c>
    </row>
    <row r="225" spans="1:20">
      <c r="A225" s="4" t="str">
        <f t="shared" si="29"/>
        <v>X2Pi-4.5-f-3-1</v>
      </c>
      <c r="B225" s="1" t="s">
        <v>0</v>
      </c>
      <c r="C225">
        <v>3</v>
      </c>
      <c r="D225">
        <v>4.5</v>
      </c>
      <c r="E225" s="2" t="s">
        <v>2</v>
      </c>
      <c r="F225">
        <v>1</v>
      </c>
      <c r="G225">
        <v>8074.8399912060004</v>
      </c>
      <c r="H225">
        <v>8.7177980000000006E-3</v>
      </c>
      <c r="I225">
        <v>12</v>
      </c>
      <c r="J225">
        <f t="shared" si="24"/>
        <v>8060.5642638810004</v>
      </c>
      <c r="K225">
        <f t="shared" si="25"/>
        <v>4.5</v>
      </c>
      <c r="L225">
        <f t="shared" si="26"/>
        <v>-1</v>
      </c>
      <c r="M225">
        <f>C225+1+VLOOKUP(B225,states!A$2:C$10,3,FALSE)</f>
        <v>4</v>
      </c>
      <c r="N225">
        <f t="shared" si="30"/>
        <v>8060.5642638810004</v>
      </c>
      <c r="O225" s="2" t="str">
        <f>VLOOKUP(B225,states!A$2:C$10,2,FALSE)</f>
        <v>X</v>
      </c>
      <c r="P225">
        <f t="shared" si="27"/>
        <v>3</v>
      </c>
      <c r="Q225">
        <f>VLOOKUP(B225,states!A$2:D$10,4,FALSE)</f>
        <v>1</v>
      </c>
      <c r="R225">
        <v>0.5</v>
      </c>
      <c r="S225">
        <f t="shared" si="28"/>
        <v>0.5</v>
      </c>
      <c r="T225" s="7">
        <f t="shared" si="31"/>
        <v>10.189008898453116</v>
      </c>
    </row>
    <row r="226" spans="1:20">
      <c r="A226" s="4" t="str">
        <f t="shared" si="29"/>
        <v>X2Pi-4.5-f-3-2</v>
      </c>
      <c r="B226" s="1" t="s">
        <v>0</v>
      </c>
      <c r="C226">
        <v>3</v>
      </c>
      <c r="D226">
        <v>4.5</v>
      </c>
      <c r="E226" s="2" t="s">
        <v>2</v>
      </c>
      <c r="F226">
        <v>2</v>
      </c>
      <c r="G226">
        <v>8198.7287923660006</v>
      </c>
      <c r="H226">
        <v>8.7177980000000006E-3</v>
      </c>
      <c r="I226">
        <v>9</v>
      </c>
      <c r="J226">
        <f t="shared" si="24"/>
        <v>8184.4530650410006</v>
      </c>
      <c r="K226">
        <f t="shared" si="25"/>
        <v>4.5</v>
      </c>
      <c r="L226">
        <f t="shared" si="26"/>
        <v>-1</v>
      </c>
      <c r="M226">
        <f>C226+1+VLOOKUP(B226,states!A$2:C$10,3,FALSE)</f>
        <v>4</v>
      </c>
      <c r="N226">
        <f t="shared" si="30"/>
        <v>8184.4530650410006</v>
      </c>
      <c r="O226" s="2" t="str">
        <f>VLOOKUP(B226,states!A$2:C$10,2,FALSE)</f>
        <v>X</v>
      </c>
      <c r="P226">
        <f t="shared" si="27"/>
        <v>3</v>
      </c>
      <c r="Q226">
        <f>VLOOKUP(B226,states!A$2:D$10,4,FALSE)</f>
        <v>1</v>
      </c>
      <c r="R226">
        <v>0.5</v>
      </c>
      <c r="S226">
        <f t="shared" si="28"/>
        <v>1.5</v>
      </c>
      <c r="T226" s="7">
        <f t="shared" si="31"/>
        <v>7.6417566738398381</v>
      </c>
    </row>
    <row r="227" spans="1:20">
      <c r="A227" s="4" t="str">
        <f t="shared" si="29"/>
        <v>X2Pi-4.5-f-4-1</v>
      </c>
      <c r="B227" s="1" t="s">
        <v>0</v>
      </c>
      <c r="C227">
        <v>4</v>
      </c>
      <c r="D227">
        <v>4.5</v>
      </c>
      <c r="E227" s="2" t="s">
        <v>2</v>
      </c>
      <c r="F227">
        <v>1</v>
      </c>
      <c r="G227">
        <v>10423.153028547</v>
      </c>
      <c r="H227">
        <v>1.0049875999999999E-2</v>
      </c>
      <c r="I227">
        <v>2</v>
      </c>
      <c r="J227">
        <f t="shared" si="24"/>
        <v>10408.877301221999</v>
      </c>
      <c r="K227">
        <f t="shared" si="25"/>
        <v>4.5</v>
      </c>
      <c r="L227">
        <f t="shared" si="26"/>
        <v>-1</v>
      </c>
      <c r="M227">
        <f>C227+1+VLOOKUP(B227,states!A$2:C$10,3,FALSE)</f>
        <v>5</v>
      </c>
      <c r="N227">
        <f t="shared" si="30"/>
        <v>10408.877301221999</v>
      </c>
      <c r="O227" s="2" t="str">
        <f>VLOOKUP(B227,states!A$2:C$10,2,FALSE)</f>
        <v>X</v>
      </c>
      <c r="P227">
        <f t="shared" si="27"/>
        <v>4</v>
      </c>
      <c r="Q227">
        <f>VLOOKUP(B227,states!A$2:D$10,4,FALSE)</f>
        <v>1</v>
      </c>
      <c r="R227">
        <v>0.5</v>
      </c>
      <c r="S227">
        <f t="shared" si="28"/>
        <v>0.5</v>
      </c>
      <c r="T227" s="7">
        <f t="shared" si="31"/>
        <v>1.4730815484177251</v>
      </c>
    </row>
    <row r="228" spans="1:20">
      <c r="A228" s="4" t="str">
        <f t="shared" si="29"/>
        <v>X2Pi-4.5-f-4-2</v>
      </c>
      <c r="B228" s="1" t="s">
        <v>0</v>
      </c>
      <c r="C228">
        <v>4</v>
      </c>
      <c r="D228">
        <v>4.5</v>
      </c>
      <c r="E228" s="2" t="s">
        <v>2</v>
      </c>
      <c r="F228">
        <v>2</v>
      </c>
      <c r="G228">
        <v>10541.959270115</v>
      </c>
      <c r="H228">
        <v>1.0049875999999999E-2</v>
      </c>
      <c r="I228">
        <v>3</v>
      </c>
      <c r="J228">
        <f t="shared" si="24"/>
        <v>10527.683542789999</v>
      </c>
      <c r="K228">
        <f t="shared" si="25"/>
        <v>4.5</v>
      </c>
      <c r="L228">
        <f t="shared" si="26"/>
        <v>-1</v>
      </c>
      <c r="M228">
        <f>C228+1+VLOOKUP(B228,states!A$2:C$10,3,FALSE)</f>
        <v>5</v>
      </c>
      <c r="N228">
        <f t="shared" si="30"/>
        <v>10527.683542789999</v>
      </c>
      <c r="O228" s="2" t="str">
        <f>VLOOKUP(B228,states!A$2:C$10,2,FALSE)</f>
        <v>X</v>
      </c>
      <c r="P228">
        <f t="shared" si="27"/>
        <v>4</v>
      </c>
      <c r="Q228">
        <f>VLOOKUP(B228,states!A$2:D$10,4,FALSE)</f>
        <v>1</v>
      </c>
      <c r="R228">
        <v>0.5</v>
      </c>
      <c r="S228">
        <f t="shared" si="28"/>
        <v>1.5</v>
      </c>
      <c r="T228" s="7">
        <f t="shared" si="31"/>
        <v>2.2096223226265876</v>
      </c>
    </row>
    <row r="229" spans="1:20">
      <c r="A229" s="4" t="str">
        <f t="shared" si="29"/>
        <v>A2Delta-4.5-f-0-1</v>
      </c>
      <c r="B229" s="1" t="s">
        <v>3</v>
      </c>
      <c r="C229">
        <v>0</v>
      </c>
      <c r="D229">
        <v>4.5</v>
      </c>
      <c r="E229" s="2" t="s">
        <v>2</v>
      </c>
      <c r="F229">
        <v>1</v>
      </c>
      <c r="G229">
        <v>23464.04961496</v>
      </c>
      <c r="H229">
        <v>7.0710679999999998E-3</v>
      </c>
      <c r="I229">
        <v>17</v>
      </c>
      <c r="J229">
        <f t="shared" si="24"/>
        <v>23449.773887635001</v>
      </c>
      <c r="K229">
        <f t="shared" si="25"/>
        <v>4.5</v>
      </c>
      <c r="L229">
        <f t="shared" si="26"/>
        <v>-1</v>
      </c>
      <c r="M229">
        <f>C229+1+VLOOKUP(B229,states!A$2:C$10,3,FALSE)</f>
        <v>251</v>
      </c>
      <c r="N229">
        <f t="shared" si="30"/>
        <v>23449.773887635001</v>
      </c>
      <c r="O229" s="2" t="str">
        <f>VLOOKUP(B229,states!A$2:C$10,2,FALSE)</f>
        <v>A</v>
      </c>
      <c r="P229">
        <f t="shared" si="27"/>
        <v>0</v>
      </c>
      <c r="Q229">
        <f>VLOOKUP(B229,states!A$2:D$10,4,FALSE)</f>
        <v>2</v>
      </c>
      <c r="R229">
        <v>0.5</v>
      </c>
      <c r="S229">
        <f t="shared" si="28"/>
        <v>0.5</v>
      </c>
      <c r="T229" s="7">
        <f t="shared" si="31"/>
        <v>1779.5959343854727</v>
      </c>
    </row>
    <row r="230" spans="1:20">
      <c r="A230" s="4" t="str">
        <f t="shared" si="29"/>
        <v>A2Delta-4.5-f-0-2</v>
      </c>
      <c r="B230" s="1" t="s">
        <v>3</v>
      </c>
      <c r="C230">
        <v>0</v>
      </c>
      <c r="D230">
        <v>4.5</v>
      </c>
      <c r="E230" s="2" t="s">
        <v>2</v>
      </c>
      <c r="F230">
        <v>2</v>
      </c>
      <c r="G230">
        <v>23609.747341300001</v>
      </c>
      <c r="H230">
        <v>5.1419839999999996E-3</v>
      </c>
      <c r="I230">
        <v>21</v>
      </c>
      <c r="J230">
        <f t="shared" si="24"/>
        <v>23595.471613975002</v>
      </c>
      <c r="K230">
        <f t="shared" si="25"/>
        <v>4.5</v>
      </c>
      <c r="L230">
        <f t="shared" si="26"/>
        <v>-1</v>
      </c>
      <c r="M230">
        <f>C230+1+VLOOKUP(B230,states!A$2:C$10,3,FALSE)</f>
        <v>251</v>
      </c>
      <c r="N230">
        <f t="shared" si="30"/>
        <v>23595.471613975002</v>
      </c>
      <c r="O230" s="2" t="str">
        <f>VLOOKUP(B230,states!A$2:C$10,2,FALSE)</f>
        <v>A</v>
      </c>
      <c r="P230">
        <f t="shared" si="27"/>
        <v>0</v>
      </c>
      <c r="Q230">
        <f>VLOOKUP(B230,states!A$2:D$10,4,FALSE)</f>
        <v>2</v>
      </c>
      <c r="R230">
        <v>0.5</v>
      </c>
      <c r="S230">
        <f t="shared" si="28"/>
        <v>1.5</v>
      </c>
      <c r="T230" s="7">
        <f t="shared" si="31"/>
        <v>3023.05515623161</v>
      </c>
    </row>
    <row r="231" spans="1:20">
      <c r="A231" s="4" t="str">
        <f t="shared" si="29"/>
        <v>B2Sigma-4.5-f-0-1</v>
      </c>
      <c r="B231" s="1" t="s">
        <v>4</v>
      </c>
      <c r="C231">
        <v>0</v>
      </c>
      <c r="D231">
        <v>4.5</v>
      </c>
      <c r="E231" s="2" t="s">
        <v>2</v>
      </c>
      <c r="F231">
        <v>1</v>
      </c>
      <c r="G231">
        <v>25964.405754961001</v>
      </c>
      <c r="H231">
        <v>7.0710679999999998E-3</v>
      </c>
      <c r="I231">
        <v>18</v>
      </c>
      <c r="J231">
        <f t="shared" si="24"/>
        <v>25950.130027636002</v>
      </c>
      <c r="K231">
        <f t="shared" si="25"/>
        <v>4.5</v>
      </c>
      <c r="L231">
        <f t="shared" si="26"/>
        <v>-1</v>
      </c>
      <c r="M231">
        <f>C231+1+VLOOKUP(B231,states!A$2:C$10,3,FALSE)</f>
        <v>51</v>
      </c>
      <c r="N231">
        <f t="shared" si="30"/>
        <v>25950.130027636002</v>
      </c>
      <c r="O231" s="2" t="str">
        <f>VLOOKUP(B231,states!A$2:C$10,2,FALSE)</f>
        <v>B</v>
      </c>
      <c r="P231">
        <f t="shared" si="27"/>
        <v>0</v>
      </c>
      <c r="Q231">
        <f>VLOOKUP(B231,states!A$2:D$10,4,FALSE)</f>
        <v>0</v>
      </c>
      <c r="R231">
        <v>0.5</v>
      </c>
      <c r="S231">
        <f t="shared" si="28"/>
        <v>0.5</v>
      </c>
      <c r="T231" s="7">
        <f t="shared" si="31"/>
        <v>1884.2780481728532</v>
      </c>
    </row>
    <row r="232" spans="1:20">
      <c r="A232" s="4" t="str">
        <f t="shared" si="29"/>
        <v>A2Delta-4.5-f-1-1</v>
      </c>
      <c r="B232" s="1" t="s">
        <v>3</v>
      </c>
      <c r="C232">
        <v>1</v>
      </c>
      <c r="D232">
        <v>4.5</v>
      </c>
      <c r="E232" s="2" t="s">
        <v>2</v>
      </c>
      <c r="F232">
        <v>1</v>
      </c>
      <c r="G232">
        <v>26190.966956169999</v>
      </c>
      <c r="H232">
        <v>7.141428E-3</v>
      </c>
      <c r="I232">
        <v>19</v>
      </c>
      <c r="J232">
        <f t="shared" si="24"/>
        <v>26176.691228845</v>
      </c>
      <c r="K232">
        <f t="shared" si="25"/>
        <v>4.5</v>
      </c>
      <c r="L232">
        <f t="shared" si="26"/>
        <v>-1</v>
      </c>
      <c r="M232">
        <f>C232+1+VLOOKUP(B232,states!A$2:C$10,3,FALSE)</f>
        <v>252</v>
      </c>
      <c r="N232">
        <f t="shared" si="30"/>
        <v>26176.691228845</v>
      </c>
      <c r="O232" s="2" t="str">
        <f>VLOOKUP(B232,states!A$2:C$10,2,FALSE)</f>
        <v>A</v>
      </c>
      <c r="P232">
        <f t="shared" si="27"/>
        <v>1</v>
      </c>
      <c r="Q232">
        <f>VLOOKUP(B232,states!A$2:D$10,4,FALSE)</f>
        <v>2</v>
      </c>
      <c r="R232">
        <v>0.5</v>
      </c>
      <c r="S232">
        <f t="shared" si="28"/>
        <v>0.5</v>
      </c>
      <c r="T232" s="7">
        <f t="shared" si="31"/>
        <v>19.693641880183943</v>
      </c>
    </row>
    <row r="233" spans="1:20">
      <c r="A233" s="4" t="str">
        <f t="shared" si="29"/>
        <v>A2Delta-4.5-f-1-2</v>
      </c>
      <c r="B233" s="1" t="s">
        <v>3</v>
      </c>
      <c r="C233">
        <v>1</v>
      </c>
      <c r="D233">
        <v>4.5</v>
      </c>
      <c r="E233" s="2" t="s">
        <v>2</v>
      </c>
      <c r="F233">
        <v>2</v>
      </c>
      <c r="G233">
        <v>26329.949171249998</v>
      </c>
      <c r="H233">
        <v>7.141428E-3</v>
      </c>
      <c r="I233">
        <v>15</v>
      </c>
      <c r="J233">
        <f t="shared" si="24"/>
        <v>26315.673443924999</v>
      </c>
      <c r="K233">
        <f t="shared" si="25"/>
        <v>4.5</v>
      </c>
      <c r="L233">
        <f t="shared" si="26"/>
        <v>-1</v>
      </c>
      <c r="M233">
        <f>C233+1+VLOOKUP(B233,states!A$2:C$10,3,FALSE)</f>
        <v>252</v>
      </c>
      <c r="N233">
        <f t="shared" si="30"/>
        <v>26315.673443924999</v>
      </c>
      <c r="O233" s="2" t="str">
        <f>VLOOKUP(B233,states!A$2:C$10,2,FALSE)</f>
        <v>A</v>
      </c>
      <c r="P233">
        <f t="shared" si="27"/>
        <v>1</v>
      </c>
      <c r="Q233">
        <f>VLOOKUP(B233,states!A$2:D$10,4,FALSE)</f>
        <v>2</v>
      </c>
      <c r="R233">
        <v>0.5</v>
      </c>
      <c r="S233">
        <f t="shared" si="28"/>
        <v>1.5</v>
      </c>
      <c r="T233" s="7">
        <f t="shared" si="31"/>
        <v>15.547612010671534</v>
      </c>
    </row>
    <row r="234" spans="1:20">
      <c r="A234" s="4" t="str">
        <f t="shared" si="29"/>
        <v>B2Sigma-4.5-f-1-1</v>
      </c>
      <c r="B234" s="1" t="s">
        <v>4</v>
      </c>
      <c r="C234">
        <v>1</v>
      </c>
      <c r="D234">
        <v>4.5</v>
      </c>
      <c r="E234" s="2" t="s">
        <v>2</v>
      </c>
      <c r="F234">
        <v>1</v>
      </c>
      <c r="G234">
        <v>27729.355518617998</v>
      </c>
      <c r="H234">
        <v>1.1224972E-2</v>
      </c>
      <c r="I234">
        <v>19</v>
      </c>
      <c r="J234">
        <f t="shared" si="24"/>
        <v>27715.079791292999</v>
      </c>
      <c r="K234">
        <f t="shared" si="25"/>
        <v>4.5</v>
      </c>
      <c r="L234">
        <f t="shared" si="26"/>
        <v>-1</v>
      </c>
      <c r="M234">
        <f>C234+1+VLOOKUP(B234,states!A$2:C$10,3,FALSE)</f>
        <v>52</v>
      </c>
      <c r="N234">
        <f t="shared" si="30"/>
        <v>27715.079791292999</v>
      </c>
      <c r="O234" s="2" t="str">
        <f>VLOOKUP(B234,states!A$2:C$10,2,FALSE)</f>
        <v>B</v>
      </c>
      <c r="P234">
        <f t="shared" si="27"/>
        <v>1</v>
      </c>
      <c r="Q234">
        <f>VLOOKUP(B234,states!A$2:D$10,4,FALSE)</f>
        <v>0</v>
      </c>
      <c r="R234">
        <v>0.5</v>
      </c>
      <c r="S234">
        <f t="shared" si="28"/>
        <v>0.5</v>
      </c>
      <c r="T234" s="7">
        <f t="shared" si="31"/>
        <v>12.529271836501531</v>
      </c>
    </row>
    <row r="235" spans="1:20">
      <c r="A235" s="4" t="str">
        <f t="shared" si="29"/>
        <v>A2Delta-4.5-f-2-1</v>
      </c>
      <c r="B235" s="1" t="s">
        <v>3</v>
      </c>
      <c r="C235">
        <v>2</v>
      </c>
      <c r="D235">
        <v>4.5</v>
      </c>
      <c r="E235" s="2" t="s">
        <v>2</v>
      </c>
      <c r="F235">
        <v>1</v>
      </c>
      <c r="G235">
        <v>28723.449756730999</v>
      </c>
      <c r="H235">
        <v>8.7177980000000006E-3</v>
      </c>
      <c r="I235">
        <v>14</v>
      </c>
      <c r="J235">
        <f t="shared" si="24"/>
        <v>28709.174029406</v>
      </c>
      <c r="K235">
        <f t="shared" si="25"/>
        <v>4.5</v>
      </c>
      <c r="L235">
        <f t="shared" si="26"/>
        <v>-1</v>
      </c>
      <c r="M235">
        <f>C235+1+VLOOKUP(B235,states!A$2:C$10,3,FALSE)</f>
        <v>253</v>
      </c>
      <c r="N235">
        <f t="shared" si="30"/>
        <v>28709.174029406</v>
      </c>
      <c r="O235" s="2" t="str">
        <f>VLOOKUP(B235,states!A$2:C$10,2,FALSE)</f>
        <v>A</v>
      </c>
      <c r="P235">
        <f t="shared" si="27"/>
        <v>2</v>
      </c>
      <c r="Q235">
        <f>VLOOKUP(B235,states!A$2:D$10,4,FALSE)</f>
        <v>2</v>
      </c>
      <c r="R235">
        <v>0.5</v>
      </c>
      <c r="S235">
        <f t="shared" si="28"/>
        <v>0.5</v>
      </c>
      <c r="T235" s="7">
        <f t="shared" si="31"/>
        <v>11.887177048195303</v>
      </c>
    </row>
    <row r="236" spans="1:20">
      <c r="A236" s="4" t="str">
        <f t="shared" si="29"/>
        <v>A2Delta-4.5-f-2-2</v>
      </c>
      <c r="B236" s="1" t="s">
        <v>3</v>
      </c>
      <c r="C236">
        <v>2</v>
      </c>
      <c r="D236">
        <v>4.5</v>
      </c>
      <c r="E236" s="2" t="s">
        <v>2</v>
      </c>
      <c r="F236">
        <v>2</v>
      </c>
      <c r="G236">
        <v>28855.151821263</v>
      </c>
      <c r="H236">
        <v>9.6599700000000004E-3</v>
      </c>
      <c r="I236">
        <v>12</v>
      </c>
      <c r="J236">
        <f t="shared" si="24"/>
        <v>28840.876093938001</v>
      </c>
      <c r="K236">
        <f t="shared" si="25"/>
        <v>4.5</v>
      </c>
      <c r="L236">
        <f t="shared" si="26"/>
        <v>-1</v>
      </c>
      <c r="M236">
        <f>C236+1+VLOOKUP(B236,states!A$2:C$10,3,FALSE)</f>
        <v>253</v>
      </c>
      <c r="N236">
        <f t="shared" si="30"/>
        <v>28840.876093938001</v>
      </c>
      <c r="O236" s="2" t="str">
        <f>VLOOKUP(B236,states!A$2:C$10,2,FALSE)</f>
        <v>A</v>
      </c>
      <c r="P236">
        <f t="shared" si="27"/>
        <v>2</v>
      </c>
      <c r="Q236">
        <f>VLOOKUP(B236,states!A$2:D$10,4,FALSE)</f>
        <v>2</v>
      </c>
      <c r="R236">
        <v>0.5</v>
      </c>
      <c r="S236">
        <f t="shared" si="28"/>
        <v>1.5</v>
      </c>
      <c r="T236" s="7">
        <f t="shared" si="31"/>
        <v>9.1952378109783766</v>
      </c>
    </row>
    <row r="237" spans="1:20">
      <c r="A237" s="4" t="str">
        <f t="shared" si="29"/>
        <v>A2Delta-4.5-f-3-1</v>
      </c>
      <c r="B237" s="1" t="s">
        <v>3</v>
      </c>
      <c r="C237">
        <v>3</v>
      </c>
      <c r="D237">
        <v>4.5</v>
      </c>
      <c r="E237" s="2" t="s">
        <v>2</v>
      </c>
      <c r="F237">
        <v>1</v>
      </c>
      <c r="G237">
        <v>31040.687037787</v>
      </c>
      <c r="H237">
        <v>1.0049875999999999E-2</v>
      </c>
      <c r="I237">
        <v>3</v>
      </c>
      <c r="J237">
        <f t="shared" si="24"/>
        <v>31026.411310462001</v>
      </c>
      <c r="K237">
        <f t="shared" si="25"/>
        <v>4.5</v>
      </c>
      <c r="L237">
        <f t="shared" si="26"/>
        <v>-1</v>
      </c>
      <c r="M237">
        <f>C237+1+VLOOKUP(B237,states!A$2:C$10,3,FALSE)</f>
        <v>254</v>
      </c>
      <c r="N237">
        <f t="shared" si="30"/>
        <v>31026.411310462001</v>
      </c>
      <c r="O237" s="2" t="str">
        <f>VLOOKUP(B237,states!A$2:C$10,2,FALSE)</f>
        <v>A</v>
      </c>
      <c r="P237">
        <f t="shared" si="27"/>
        <v>3</v>
      </c>
      <c r="Q237">
        <f>VLOOKUP(B237,states!A$2:D$10,4,FALSE)</f>
        <v>2</v>
      </c>
      <c r="R237">
        <v>0.5</v>
      </c>
      <c r="S237">
        <f t="shared" si="28"/>
        <v>0.5</v>
      </c>
      <c r="T237" s="7">
        <f t="shared" si="31"/>
        <v>2.2096223226265876</v>
      </c>
    </row>
    <row r="238" spans="1:20">
      <c r="A238" s="4" t="str">
        <f t="shared" si="29"/>
        <v>A2Delta-4.5-f-3-2</v>
      </c>
      <c r="B238" s="1" t="s">
        <v>3</v>
      </c>
      <c r="C238">
        <v>3</v>
      </c>
      <c r="D238">
        <v>4.5</v>
      </c>
      <c r="E238" s="2" t="s">
        <v>2</v>
      </c>
      <c r="F238">
        <v>2</v>
      </c>
      <c r="G238">
        <v>31164.240728732999</v>
      </c>
      <c r="H238">
        <v>1.0049875999999999E-2</v>
      </c>
      <c r="I238">
        <v>3</v>
      </c>
      <c r="J238">
        <f t="shared" si="24"/>
        <v>31149.965001408</v>
      </c>
      <c r="K238">
        <f t="shared" si="25"/>
        <v>4.5</v>
      </c>
      <c r="L238">
        <f t="shared" si="26"/>
        <v>-1</v>
      </c>
      <c r="M238">
        <f>C238+1+VLOOKUP(B238,states!A$2:C$10,3,FALSE)</f>
        <v>254</v>
      </c>
      <c r="N238">
        <f t="shared" si="30"/>
        <v>31149.965001408</v>
      </c>
      <c r="O238" s="2" t="str">
        <f>VLOOKUP(B238,states!A$2:C$10,2,FALSE)</f>
        <v>A</v>
      </c>
      <c r="P238">
        <f t="shared" si="27"/>
        <v>3</v>
      </c>
      <c r="Q238">
        <f>VLOOKUP(B238,states!A$2:D$10,4,FALSE)</f>
        <v>2</v>
      </c>
      <c r="R238">
        <v>0.5</v>
      </c>
      <c r="S238">
        <f t="shared" si="28"/>
        <v>1.5</v>
      </c>
      <c r="T238" s="7">
        <f t="shared" si="31"/>
        <v>2.2096223226265876</v>
      </c>
    </row>
    <row r="239" spans="1:20">
      <c r="A239" s="4" t="str">
        <f t="shared" si="29"/>
        <v>C2Sigma-4.5-f-0-2</v>
      </c>
      <c r="B239" s="1" t="s">
        <v>5</v>
      </c>
      <c r="C239">
        <v>0</v>
      </c>
      <c r="D239">
        <v>4.5</v>
      </c>
      <c r="E239" s="2" t="s">
        <v>2</v>
      </c>
      <c r="F239">
        <v>2</v>
      </c>
      <c r="G239">
        <v>32217.766049801001</v>
      </c>
      <c r="H239">
        <v>5.3851649999999999E-3</v>
      </c>
      <c r="I239">
        <v>7</v>
      </c>
      <c r="J239">
        <f t="shared" si="24"/>
        <v>32203.490322476002</v>
      </c>
      <c r="K239">
        <f t="shared" si="25"/>
        <v>4.5</v>
      </c>
      <c r="L239">
        <f t="shared" si="26"/>
        <v>-1</v>
      </c>
      <c r="M239">
        <f>C239+1+VLOOKUP(B239,states!A$2:C$10,3,FALSE)</f>
        <v>101</v>
      </c>
      <c r="N239">
        <f t="shared" si="30"/>
        <v>32203.490322476002</v>
      </c>
      <c r="O239" s="2" t="str">
        <f>VLOOKUP(B239,states!A$2:C$10,2,FALSE)</f>
        <v>C</v>
      </c>
      <c r="P239">
        <f t="shared" si="27"/>
        <v>0</v>
      </c>
      <c r="Q239">
        <f>VLOOKUP(B239,states!A$2:D$10,4,FALSE)</f>
        <v>0</v>
      </c>
      <c r="R239">
        <v>0.5</v>
      </c>
      <c r="S239">
        <f t="shared" si="28"/>
        <v>0.5</v>
      </c>
      <c r="T239" s="7">
        <f t="shared" si="31"/>
        <v>962.18043733481636</v>
      </c>
    </row>
    <row r="240" spans="1:20">
      <c r="A240" s="4" t="str">
        <f t="shared" si="29"/>
        <v>C2Sigma-4.5-f-1-2</v>
      </c>
      <c r="B240" s="1" t="s">
        <v>5</v>
      </c>
      <c r="C240">
        <v>1</v>
      </c>
      <c r="D240">
        <v>4.5</v>
      </c>
      <c r="E240" s="2" t="s">
        <v>2</v>
      </c>
      <c r="F240">
        <v>2</v>
      </c>
      <c r="G240">
        <v>34806.939256536003</v>
      </c>
      <c r="H240">
        <v>5.0259326999999999E-2</v>
      </c>
      <c r="I240">
        <v>5</v>
      </c>
      <c r="J240">
        <f t="shared" si="24"/>
        <v>34792.663529211</v>
      </c>
      <c r="K240">
        <f t="shared" si="25"/>
        <v>4.5</v>
      </c>
      <c r="L240">
        <f t="shared" si="26"/>
        <v>-1</v>
      </c>
      <c r="M240">
        <f>C240+1+VLOOKUP(B240,states!A$2:C$10,3,FALSE)</f>
        <v>102</v>
      </c>
      <c r="N240">
        <f t="shared" si="30"/>
        <v>34792.663529211</v>
      </c>
      <c r="O240" s="2" t="str">
        <f>VLOOKUP(B240,states!A$2:C$10,2,FALSE)</f>
        <v>C</v>
      </c>
      <c r="P240">
        <f t="shared" si="27"/>
        <v>1</v>
      </c>
      <c r="Q240">
        <f>VLOOKUP(B240,states!A$2:D$10,4,FALSE)</f>
        <v>0</v>
      </c>
      <c r="R240">
        <v>0.5</v>
      </c>
      <c r="S240">
        <f t="shared" si="28"/>
        <v>0.5</v>
      </c>
      <c r="T240" s="7">
        <f t="shared" si="31"/>
        <v>0.73639500283629611</v>
      </c>
    </row>
    <row r="241" spans="1:20">
      <c r="A241" s="4" t="str">
        <f t="shared" si="29"/>
        <v>C2Sigma-4.5-f-2-2</v>
      </c>
      <c r="B241" s="1" t="s">
        <v>5</v>
      </c>
      <c r="C241">
        <v>2</v>
      </c>
      <c r="D241">
        <v>4.5</v>
      </c>
      <c r="E241" s="2" t="s">
        <v>2</v>
      </c>
      <c r="F241">
        <v>2</v>
      </c>
      <c r="G241">
        <v>37149.200772122</v>
      </c>
      <c r="H241">
        <v>5.0507425000000002E-2</v>
      </c>
      <c r="I241">
        <v>6</v>
      </c>
      <c r="J241">
        <f t="shared" si="24"/>
        <v>37134.925044796997</v>
      </c>
      <c r="K241">
        <f t="shared" si="25"/>
        <v>4.5</v>
      </c>
      <c r="L241">
        <f t="shared" si="26"/>
        <v>-1</v>
      </c>
      <c r="M241">
        <f>C241+1+VLOOKUP(B241,states!A$2:C$10,3,FALSE)</f>
        <v>103</v>
      </c>
      <c r="N241">
        <f t="shared" si="30"/>
        <v>37134.925044796997</v>
      </c>
      <c r="O241" s="2" t="str">
        <f>VLOOKUP(B241,states!A$2:C$10,2,FALSE)</f>
        <v>C</v>
      </c>
      <c r="P241">
        <f t="shared" si="27"/>
        <v>2</v>
      </c>
      <c r="Q241">
        <f>VLOOKUP(B241,states!A$2:D$10,4,FALSE)</f>
        <v>0</v>
      </c>
      <c r="R241">
        <v>0.5</v>
      </c>
      <c r="S241">
        <f t="shared" si="28"/>
        <v>0.5</v>
      </c>
      <c r="T241" s="7">
        <f t="shared" si="31"/>
        <v>0.87933329997437792</v>
      </c>
    </row>
    <row r="242" spans="1:20">
      <c r="A242" s="4" t="str">
        <f t="shared" si="29"/>
        <v>D2Pi-4.5-f-0-1</v>
      </c>
      <c r="B242" s="1" t="s">
        <v>6</v>
      </c>
      <c r="C242">
        <v>0</v>
      </c>
      <c r="D242">
        <v>4.5</v>
      </c>
      <c r="E242" s="2" t="s">
        <v>2</v>
      </c>
      <c r="F242">
        <v>1</v>
      </c>
      <c r="G242">
        <v>59250.525356789003</v>
      </c>
      <c r="H242">
        <v>0.68003676400000002</v>
      </c>
      <c r="I242">
        <v>4</v>
      </c>
      <c r="J242">
        <f t="shared" si="24"/>
        <v>59236.249629464</v>
      </c>
      <c r="K242">
        <f t="shared" si="25"/>
        <v>4.5</v>
      </c>
      <c r="L242">
        <f t="shared" si="26"/>
        <v>-1</v>
      </c>
      <c r="M242">
        <f>C242+1+VLOOKUP(B242,states!A$2:C$10,3,FALSE)</f>
        <v>151</v>
      </c>
      <c r="N242">
        <f t="shared" si="30"/>
        <v>59236.249629464</v>
      </c>
      <c r="O242" s="2" t="str">
        <f>VLOOKUP(B242,states!A$2:C$10,2,FALSE)</f>
        <v>D</v>
      </c>
      <c r="P242">
        <f t="shared" si="27"/>
        <v>0</v>
      </c>
      <c r="Q242">
        <f>VLOOKUP(B242,states!A$2:D$10,4,FALSE)</f>
        <v>1</v>
      </c>
      <c r="R242">
        <v>0.5</v>
      </c>
      <c r="S242">
        <f t="shared" si="28"/>
        <v>0.5</v>
      </c>
      <c r="T242" s="7">
        <f t="shared" si="31"/>
        <v>4.3539666333351743</v>
      </c>
    </row>
    <row r="243" spans="1:20">
      <c r="A243" s="4" t="str">
        <f t="shared" si="29"/>
        <v>D2Pi-4.5-f-0-2</v>
      </c>
      <c r="B243" s="1" t="s">
        <v>6</v>
      </c>
      <c r="C243">
        <v>0</v>
      </c>
      <c r="D243">
        <v>4.5</v>
      </c>
      <c r="E243" s="2" t="s">
        <v>2</v>
      </c>
      <c r="F243">
        <v>2</v>
      </c>
      <c r="G243">
        <v>59395.595207136997</v>
      </c>
      <c r="H243">
        <v>0.52942361100000002</v>
      </c>
      <c r="I243">
        <v>2</v>
      </c>
      <c r="J243">
        <f t="shared" si="24"/>
        <v>59381.319479811995</v>
      </c>
      <c r="K243">
        <f t="shared" si="25"/>
        <v>4.5</v>
      </c>
      <c r="L243">
        <f t="shared" si="26"/>
        <v>-1</v>
      </c>
      <c r="M243">
        <f>C243+1+VLOOKUP(B243,states!A$2:C$10,3,FALSE)</f>
        <v>151</v>
      </c>
      <c r="N243">
        <f t="shared" si="30"/>
        <v>59381.319479811995</v>
      </c>
      <c r="O243" s="2" t="str">
        <f>VLOOKUP(B243,states!A$2:C$10,2,FALSE)</f>
        <v>D</v>
      </c>
      <c r="P243">
        <f t="shared" si="27"/>
        <v>0</v>
      </c>
      <c r="Q243">
        <f>VLOOKUP(B243,states!A$2:D$10,4,FALSE)</f>
        <v>1</v>
      </c>
      <c r="R243">
        <v>0.5</v>
      </c>
      <c r="S243">
        <f t="shared" si="28"/>
        <v>1.5</v>
      </c>
      <c r="T243" s="7">
        <f t="shared" si="31"/>
        <v>2.7963027322342322</v>
      </c>
    </row>
    <row r="244" spans="1:20">
      <c r="A244" s="4" t="str">
        <f t="shared" si="29"/>
        <v>D2Pi-4.5-f-2-1</v>
      </c>
      <c r="B244" s="1" t="s">
        <v>6</v>
      </c>
      <c r="C244">
        <v>2</v>
      </c>
      <c r="D244">
        <v>4.5</v>
      </c>
      <c r="E244" s="2" t="s">
        <v>2</v>
      </c>
      <c r="F244">
        <v>1</v>
      </c>
      <c r="G244">
        <v>64466.968011407997</v>
      </c>
      <c r="H244">
        <v>0.10012492200000001</v>
      </c>
      <c r="I244">
        <v>1</v>
      </c>
      <c r="J244">
        <f t="shared" si="24"/>
        <v>64452.692284082994</v>
      </c>
      <c r="K244">
        <f t="shared" si="25"/>
        <v>4.5</v>
      </c>
      <c r="L244">
        <f t="shared" si="26"/>
        <v>-1</v>
      </c>
      <c r="M244">
        <f>C244+1+VLOOKUP(B244,states!A$2:C$10,3,FALSE)</f>
        <v>153</v>
      </c>
      <c r="N244">
        <f t="shared" si="30"/>
        <v>64452.692284082994</v>
      </c>
      <c r="O244" s="2" t="str">
        <f>VLOOKUP(B244,states!A$2:C$10,2,FALSE)</f>
        <v>D</v>
      </c>
      <c r="P244">
        <f t="shared" si="27"/>
        <v>2</v>
      </c>
      <c r="Q244">
        <f>VLOOKUP(B244,states!A$2:D$10,4,FALSE)</f>
        <v>1</v>
      </c>
      <c r="R244">
        <v>0.5</v>
      </c>
      <c r="S244">
        <f t="shared" si="28"/>
        <v>0.5</v>
      </c>
      <c r="T244" s="7">
        <f t="shared" si="31"/>
        <v>7.392908081109982E-2</v>
      </c>
    </row>
    <row r="245" spans="1:20">
      <c r="A245" s="4" t="str">
        <f t="shared" si="29"/>
        <v>D2Pi-4.5-f-2-2</v>
      </c>
      <c r="B245" s="1" t="s">
        <v>6</v>
      </c>
      <c r="C245">
        <v>2</v>
      </c>
      <c r="D245">
        <v>4.5</v>
      </c>
      <c r="E245" s="2" t="s">
        <v>2</v>
      </c>
      <c r="F245">
        <v>2</v>
      </c>
      <c r="G245">
        <v>64588.836683725996</v>
      </c>
      <c r="H245">
        <v>0.10012492200000001</v>
      </c>
      <c r="I245">
        <v>1</v>
      </c>
      <c r="J245">
        <f t="shared" si="24"/>
        <v>64574.560956400994</v>
      </c>
      <c r="K245">
        <f t="shared" si="25"/>
        <v>4.5</v>
      </c>
      <c r="L245">
        <f t="shared" si="26"/>
        <v>-1</v>
      </c>
      <c r="M245">
        <f>C245+1+VLOOKUP(B245,states!A$2:C$10,3,FALSE)</f>
        <v>153</v>
      </c>
      <c r="N245">
        <f t="shared" si="30"/>
        <v>64574.560956400994</v>
      </c>
      <c r="O245" s="2" t="str">
        <f>VLOOKUP(B245,states!A$2:C$10,2,FALSE)</f>
        <v>D</v>
      </c>
      <c r="P245">
        <f t="shared" si="27"/>
        <v>2</v>
      </c>
      <c r="Q245">
        <f>VLOOKUP(B245,states!A$2:D$10,4,FALSE)</f>
        <v>1</v>
      </c>
      <c r="R245">
        <v>0.5</v>
      </c>
      <c r="S245">
        <f t="shared" si="28"/>
        <v>1.5</v>
      </c>
      <c r="T245" s="7">
        <f t="shared" si="31"/>
        <v>7.392908081109982E-2</v>
      </c>
    </row>
    <row r="246" spans="1:20">
      <c r="A246" s="4" t="str">
        <f t="shared" si="29"/>
        <v>E2Sigma-4.5-f-2-2</v>
      </c>
      <c r="B246" s="1" t="s">
        <v>7</v>
      </c>
      <c r="C246">
        <v>2</v>
      </c>
      <c r="D246">
        <v>4.5</v>
      </c>
      <c r="E246" s="2" t="s">
        <v>2</v>
      </c>
      <c r="F246">
        <v>2</v>
      </c>
      <c r="G246">
        <v>69154.969440663001</v>
      </c>
      <c r="H246">
        <v>0.66931867599999995</v>
      </c>
      <c r="I246">
        <v>6</v>
      </c>
      <c r="J246">
        <f t="shared" si="24"/>
        <v>69140.693713337998</v>
      </c>
      <c r="K246">
        <f t="shared" si="25"/>
        <v>4.5</v>
      </c>
      <c r="L246">
        <f t="shared" si="26"/>
        <v>-1</v>
      </c>
      <c r="M246">
        <f>C246+1+VLOOKUP(B246,states!A$2:C$10,3,FALSE)</f>
        <v>203</v>
      </c>
      <c r="N246">
        <f t="shared" si="30"/>
        <v>69140.693713337998</v>
      </c>
      <c r="O246" s="2" t="str">
        <f>VLOOKUP(B246,states!A$2:C$10,2,FALSE)</f>
        <v>E</v>
      </c>
      <c r="P246">
        <f t="shared" si="27"/>
        <v>2</v>
      </c>
      <c r="Q246">
        <f>VLOOKUP(B246,states!A$2:D$10,4,FALSE)</f>
        <v>0</v>
      </c>
      <c r="R246">
        <v>0.5</v>
      </c>
      <c r="S246">
        <f t="shared" si="28"/>
        <v>0.5</v>
      </c>
      <c r="T246" s="7">
        <f t="shared" si="31"/>
        <v>6.6355328621456849E-2</v>
      </c>
    </row>
    <row r="247" spans="1:20">
      <c r="A247" s="4" t="str">
        <f t="shared" si="29"/>
        <v>X2Pi-5.5-f-0-1</v>
      </c>
      <c r="B247" s="1" t="s">
        <v>0</v>
      </c>
      <c r="C247">
        <v>0</v>
      </c>
      <c r="D247">
        <v>5.5</v>
      </c>
      <c r="E247" s="2" t="s">
        <v>2</v>
      </c>
      <c r="F247">
        <v>1</v>
      </c>
      <c r="G247">
        <v>425.06246672200001</v>
      </c>
      <c r="H247">
        <v>5.0000000000000001E-3</v>
      </c>
      <c r="I247">
        <v>48</v>
      </c>
      <c r="J247">
        <f t="shared" si="24"/>
        <v>410.78673939700002</v>
      </c>
      <c r="K247">
        <f t="shared" si="25"/>
        <v>5.5</v>
      </c>
      <c r="L247">
        <f t="shared" si="26"/>
        <v>1</v>
      </c>
      <c r="M247">
        <f>C247+1+VLOOKUP(B247,states!A$2:C$10,3,FALSE)</f>
        <v>1</v>
      </c>
      <c r="N247">
        <f t="shared" si="30"/>
        <v>410.78673939700002</v>
      </c>
      <c r="O247" s="2" t="str">
        <f>VLOOKUP(B247,states!A$2:C$10,2,FALSE)</f>
        <v>X</v>
      </c>
      <c r="P247">
        <f t="shared" si="27"/>
        <v>0</v>
      </c>
      <c r="Q247">
        <f>VLOOKUP(B247,states!A$2:D$10,4,FALSE)</f>
        <v>1</v>
      </c>
      <c r="R247">
        <v>0.5</v>
      </c>
      <c r="S247">
        <f t="shared" si="28"/>
        <v>0.5</v>
      </c>
      <c r="T247" s="7">
        <f t="shared" si="31"/>
        <v>6826.5094402603045</v>
      </c>
    </row>
    <row r="248" spans="1:20">
      <c r="A248" s="4" t="str">
        <f t="shared" si="29"/>
        <v>X2Pi-5.5-f-0-2</v>
      </c>
      <c r="B248" s="1" t="s">
        <v>0</v>
      </c>
      <c r="C248">
        <v>0</v>
      </c>
      <c r="D248">
        <v>5.5</v>
      </c>
      <c r="E248" s="2" t="s">
        <v>2</v>
      </c>
      <c r="F248">
        <v>2</v>
      </c>
      <c r="G248">
        <v>593.25543570900004</v>
      </c>
      <c r="H248">
        <v>5.0000000000000001E-3</v>
      </c>
      <c r="I248">
        <v>39</v>
      </c>
      <c r="J248">
        <f t="shared" si="24"/>
        <v>578.97970838399999</v>
      </c>
      <c r="K248">
        <f t="shared" si="25"/>
        <v>5.5</v>
      </c>
      <c r="L248">
        <f t="shared" si="26"/>
        <v>1</v>
      </c>
      <c r="M248">
        <f>C248+1+VLOOKUP(B248,states!A$2:C$10,3,FALSE)</f>
        <v>1</v>
      </c>
      <c r="N248">
        <f t="shared" si="30"/>
        <v>578.97970838399999</v>
      </c>
      <c r="O248" s="2" t="str">
        <f>VLOOKUP(B248,states!A$2:C$10,2,FALSE)</f>
        <v>X</v>
      </c>
      <c r="P248">
        <f t="shared" si="27"/>
        <v>0</v>
      </c>
      <c r="Q248">
        <f>VLOOKUP(B248,states!A$2:D$10,4,FALSE)</f>
        <v>1</v>
      </c>
      <c r="R248">
        <v>0.5</v>
      </c>
      <c r="S248">
        <f t="shared" si="28"/>
        <v>1.5</v>
      </c>
      <c r="T248" s="7">
        <f t="shared" si="31"/>
        <v>5546.5389202114975</v>
      </c>
    </row>
    <row r="249" spans="1:20">
      <c r="A249" s="4" t="str">
        <f t="shared" si="29"/>
        <v>X2Pi-5.5-f-1-1</v>
      </c>
      <c r="B249" s="1" t="s">
        <v>0</v>
      </c>
      <c r="C249">
        <v>1</v>
      </c>
      <c r="D249">
        <v>5.5</v>
      </c>
      <c r="E249" s="2" t="s">
        <v>2</v>
      </c>
      <c r="F249">
        <v>1</v>
      </c>
      <c r="G249">
        <v>3142.1216593680001</v>
      </c>
      <c r="H249">
        <v>5.0990200000000001E-3</v>
      </c>
      <c r="I249">
        <v>30</v>
      </c>
      <c r="J249">
        <f t="shared" si="24"/>
        <v>3127.8459320430002</v>
      </c>
      <c r="K249">
        <f t="shared" si="25"/>
        <v>5.5</v>
      </c>
      <c r="L249">
        <f t="shared" si="26"/>
        <v>1</v>
      </c>
      <c r="M249">
        <f>C249+1+VLOOKUP(B249,states!A$2:C$10,3,FALSE)</f>
        <v>2</v>
      </c>
      <c r="N249">
        <f t="shared" si="30"/>
        <v>3127.8459320430002</v>
      </c>
      <c r="O249" s="2" t="str">
        <f>VLOOKUP(B249,states!A$2:C$10,2,FALSE)</f>
        <v>X</v>
      </c>
      <c r="P249">
        <f t="shared" si="27"/>
        <v>1</v>
      </c>
      <c r="Q249">
        <f>VLOOKUP(B249,states!A$2:D$10,4,FALSE)</f>
        <v>1</v>
      </c>
      <c r="R249">
        <v>0.5</v>
      </c>
      <c r="S249">
        <f t="shared" si="28"/>
        <v>0.5</v>
      </c>
      <c r="T249" s="7">
        <f t="shared" si="31"/>
        <v>41.837141256189327</v>
      </c>
    </row>
    <row r="250" spans="1:20">
      <c r="A250" s="4" t="str">
        <f t="shared" si="29"/>
        <v>X2Pi-5.5-f-1-2</v>
      </c>
      <c r="B250" s="1" t="s">
        <v>0</v>
      </c>
      <c r="C250">
        <v>1</v>
      </c>
      <c r="D250">
        <v>5.5</v>
      </c>
      <c r="E250" s="2" t="s">
        <v>2</v>
      </c>
      <c r="F250">
        <v>2</v>
      </c>
      <c r="G250">
        <v>3303.9986212819999</v>
      </c>
      <c r="H250">
        <v>5.0990200000000001E-3</v>
      </c>
      <c r="I250">
        <v>29</v>
      </c>
      <c r="J250">
        <f t="shared" si="24"/>
        <v>3289.722893957</v>
      </c>
      <c r="K250">
        <f t="shared" si="25"/>
        <v>5.5</v>
      </c>
      <c r="L250">
        <f t="shared" si="26"/>
        <v>1</v>
      </c>
      <c r="M250">
        <f>C250+1+VLOOKUP(B250,states!A$2:C$10,3,FALSE)</f>
        <v>2</v>
      </c>
      <c r="N250">
        <f t="shared" si="30"/>
        <v>3289.722893957</v>
      </c>
      <c r="O250" s="2" t="str">
        <f>VLOOKUP(B250,states!A$2:C$10,2,FALSE)</f>
        <v>X</v>
      </c>
      <c r="P250">
        <f t="shared" si="27"/>
        <v>1</v>
      </c>
      <c r="Q250">
        <f>VLOOKUP(B250,states!A$2:D$10,4,FALSE)</f>
        <v>1</v>
      </c>
      <c r="R250">
        <v>0.5</v>
      </c>
      <c r="S250">
        <f t="shared" si="28"/>
        <v>1.5</v>
      </c>
      <c r="T250" s="7">
        <f t="shared" si="31"/>
        <v>40.442569880983015</v>
      </c>
    </row>
    <row r="251" spans="1:20">
      <c r="A251" s="4" t="str">
        <f t="shared" si="29"/>
        <v>X2Pi-5.5-f-2-1</v>
      </c>
      <c r="B251" s="1" t="s">
        <v>0</v>
      </c>
      <c r="C251">
        <v>2</v>
      </c>
      <c r="D251">
        <v>5.5</v>
      </c>
      <c r="E251" s="2" t="s">
        <v>2</v>
      </c>
      <c r="F251">
        <v>1</v>
      </c>
      <c r="G251">
        <v>5733.2609602230004</v>
      </c>
      <c r="H251">
        <v>7.141428E-3</v>
      </c>
      <c r="I251">
        <v>23</v>
      </c>
      <c r="J251">
        <f t="shared" si="24"/>
        <v>5718.9852328980005</v>
      </c>
      <c r="K251">
        <f t="shared" si="25"/>
        <v>5.5</v>
      </c>
      <c r="L251">
        <f t="shared" si="26"/>
        <v>1</v>
      </c>
      <c r="M251">
        <f>C251+1+VLOOKUP(B251,states!A$2:C$10,3,FALSE)</f>
        <v>3</v>
      </c>
      <c r="N251">
        <f t="shared" si="30"/>
        <v>5718.9852328980005</v>
      </c>
      <c r="O251" s="2" t="str">
        <f>VLOOKUP(B251,states!A$2:C$10,2,FALSE)</f>
        <v>X</v>
      </c>
      <c r="P251">
        <f t="shared" si="27"/>
        <v>2</v>
      </c>
      <c r="Q251">
        <f>VLOOKUP(B251,states!A$2:D$10,4,FALSE)</f>
        <v>1</v>
      </c>
      <c r="R251">
        <v>0.5</v>
      </c>
      <c r="S251">
        <f t="shared" si="28"/>
        <v>0.5</v>
      </c>
      <c r="T251" s="7">
        <f t="shared" si="31"/>
        <v>22.901832612875626</v>
      </c>
    </row>
    <row r="252" spans="1:20">
      <c r="A252" s="4" t="str">
        <f t="shared" si="29"/>
        <v>X2Pi-5.5-f-2-2</v>
      </c>
      <c r="B252" s="1" t="s">
        <v>0</v>
      </c>
      <c r="C252">
        <v>2</v>
      </c>
      <c r="D252">
        <v>5.5</v>
      </c>
      <c r="E252" s="2" t="s">
        <v>2</v>
      </c>
      <c r="F252">
        <v>2</v>
      </c>
      <c r="G252">
        <v>5888.8876180879997</v>
      </c>
      <c r="H252">
        <v>7.141428E-3</v>
      </c>
      <c r="I252">
        <v>22</v>
      </c>
      <c r="J252">
        <f t="shared" si="24"/>
        <v>5874.6118907629998</v>
      </c>
      <c r="K252">
        <f t="shared" si="25"/>
        <v>5.5</v>
      </c>
      <c r="L252">
        <f t="shared" si="26"/>
        <v>1</v>
      </c>
      <c r="M252">
        <f>C252+1+VLOOKUP(B252,states!A$2:C$10,3,FALSE)</f>
        <v>3</v>
      </c>
      <c r="N252">
        <f t="shared" si="30"/>
        <v>5874.6118907629998</v>
      </c>
      <c r="O252" s="2" t="str">
        <f>VLOOKUP(B252,states!A$2:C$10,2,FALSE)</f>
        <v>X</v>
      </c>
      <c r="P252">
        <f t="shared" si="27"/>
        <v>2</v>
      </c>
      <c r="Q252">
        <f>VLOOKUP(B252,states!A$2:D$10,4,FALSE)</f>
        <v>1</v>
      </c>
      <c r="R252">
        <v>0.5</v>
      </c>
      <c r="S252">
        <f t="shared" si="28"/>
        <v>1.5</v>
      </c>
      <c r="T252" s="7">
        <f t="shared" si="31"/>
        <v>21.9061007601419</v>
      </c>
    </row>
    <row r="253" spans="1:20">
      <c r="A253" s="4" t="str">
        <f t="shared" si="29"/>
        <v>X2Pi-5.5-f-3-1</v>
      </c>
      <c r="B253" s="1" t="s">
        <v>0</v>
      </c>
      <c r="C253">
        <v>3</v>
      </c>
      <c r="D253">
        <v>5.5</v>
      </c>
      <c r="E253" s="2" t="s">
        <v>2</v>
      </c>
      <c r="F253">
        <v>1</v>
      </c>
      <c r="G253">
        <v>8199.8886303470008</v>
      </c>
      <c r="H253">
        <v>8.7177980000000006E-3</v>
      </c>
      <c r="I253">
        <v>10</v>
      </c>
      <c r="J253">
        <f t="shared" si="24"/>
        <v>8185.6129030220009</v>
      </c>
      <c r="K253">
        <f t="shared" si="25"/>
        <v>5.5</v>
      </c>
      <c r="L253">
        <f t="shared" si="26"/>
        <v>1</v>
      </c>
      <c r="M253">
        <f>C253+1+VLOOKUP(B253,states!A$2:C$10,3,FALSE)</f>
        <v>4</v>
      </c>
      <c r="N253">
        <f t="shared" si="30"/>
        <v>8185.6129030220009</v>
      </c>
      <c r="O253" s="2" t="str">
        <f>VLOOKUP(B253,states!A$2:C$10,2,FALSE)</f>
        <v>X</v>
      </c>
      <c r="P253">
        <f t="shared" si="27"/>
        <v>3</v>
      </c>
      <c r="Q253">
        <f>VLOOKUP(B253,states!A$2:D$10,4,FALSE)</f>
        <v>1</v>
      </c>
      <c r="R253">
        <v>0.5</v>
      </c>
      <c r="S253">
        <f t="shared" si="28"/>
        <v>0.5</v>
      </c>
      <c r="T253" s="7">
        <f t="shared" si="31"/>
        <v>8.1568158996164897</v>
      </c>
    </row>
    <row r="254" spans="1:20">
      <c r="A254" s="4" t="str">
        <f t="shared" si="29"/>
        <v>X2Pi-5.5-f-3-2</v>
      </c>
      <c r="B254" s="1" t="s">
        <v>0</v>
      </c>
      <c r="C254">
        <v>3</v>
      </c>
      <c r="D254">
        <v>5.5</v>
      </c>
      <c r="E254" s="2" t="s">
        <v>2</v>
      </c>
      <c r="F254">
        <v>2</v>
      </c>
      <c r="G254">
        <v>8349.3196406400002</v>
      </c>
      <c r="H254">
        <v>8.7177980000000006E-3</v>
      </c>
      <c r="I254">
        <v>7</v>
      </c>
      <c r="J254">
        <f t="shared" si="24"/>
        <v>8335.0439133149994</v>
      </c>
      <c r="K254">
        <f t="shared" si="25"/>
        <v>5.5</v>
      </c>
      <c r="L254">
        <f t="shared" si="26"/>
        <v>1</v>
      </c>
      <c r="M254">
        <f>C254+1+VLOOKUP(B254,states!A$2:C$10,3,FALSE)</f>
        <v>4</v>
      </c>
      <c r="N254">
        <f t="shared" si="30"/>
        <v>8335.0439133149994</v>
      </c>
      <c r="O254" s="2" t="str">
        <f>VLOOKUP(B254,states!A$2:C$10,2,FALSE)</f>
        <v>X</v>
      </c>
      <c r="P254">
        <f t="shared" si="27"/>
        <v>3</v>
      </c>
      <c r="Q254">
        <f>VLOOKUP(B254,states!A$2:D$10,4,FALSE)</f>
        <v>1</v>
      </c>
      <c r="R254">
        <v>0.5</v>
      </c>
      <c r="S254">
        <f t="shared" si="28"/>
        <v>1.5</v>
      </c>
      <c r="T254" s="7">
        <f t="shared" si="31"/>
        <v>5.7097711297315428</v>
      </c>
    </row>
    <row r="255" spans="1:20">
      <c r="A255" s="4" t="str">
        <f t="shared" si="29"/>
        <v>X2Pi-5.5-f-4-1</v>
      </c>
      <c r="B255" s="1" t="s">
        <v>0</v>
      </c>
      <c r="C255">
        <v>4</v>
      </c>
      <c r="D255">
        <v>5.5</v>
      </c>
      <c r="E255" s="2" t="s">
        <v>2</v>
      </c>
      <c r="F255">
        <v>1</v>
      </c>
      <c r="G255">
        <v>10543.037635506</v>
      </c>
      <c r="H255">
        <v>1.0049875999999999E-2</v>
      </c>
      <c r="I255">
        <v>4</v>
      </c>
      <c r="J255">
        <f t="shared" si="24"/>
        <v>10528.761908180999</v>
      </c>
      <c r="K255">
        <f t="shared" si="25"/>
        <v>5.5</v>
      </c>
      <c r="L255">
        <f t="shared" si="26"/>
        <v>1</v>
      </c>
      <c r="M255">
        <f>C255+1+VLOOKUP(B255,states!A$2:C$10,3,FALSE)</f>
        <v>5</v>
      </c>
      <c r="N255">
        <f t="shared" si="30"/>
        <v>10528.761908180999</v>
      </c>
      <c r="O255" s="2" t="str">
        <f>VLOOKUP(B255,states!A$2:C$10,2,FALSE)</f>
        <v>X</v>
      </c>
      <c r="P255">
        <f t="shared" si="27"/>
        <v>4</v>
      </c>
      <c r="Q255">
        <f>VLOOKUP(B255,states!A$2:D$10,4,FALSE)</f>
        <v>1</v>
      </c>
      <c r="R255">
        <v>0.5</v>
      </c>
      <c r="S255">
        <f t="shared" si="28"/>
        <v>0.5</v>
      </c>
      <c r="T255" s="7">
        <f t="shared" si="31"/>
        <v>2.8302627151238422</v>
      </c>
    </row>
    <row r="256" spans="1:20">
      <c r="A256" s="4" t="str">
        <f t="shared" si="29"/>
        <v>X2Pi-5.5-f-4-2</v>
      </c>
      <c r="B256" s="1" t="s">
        <v>0</v>
      </c>
      <c r="C256">
        <v>4</v>
      </c>
      <c r="D256">
        <v>5.5</v>
      </c>
      <c r="E256" s="2" t="s">
        <v>2</v>
      </c>
      <c r="F256">
        <v>2</v>
      </c>
      <c r="G256">
        <v>10686.299616127</v>
      </c>
      <c r="H256">
        <v>1.0049875999999999E-2</v>
      </c>
      <c r="I256">
        <v>3</v>
      </c>
      <c r="J256">
        <f t="shared" si="24"/>
        <v>10672.023888801999</v>
      </c>
      <c r="K256">
        <f t="shared" si="25"/>
        <v>5.5</v>
      </c>
      <c r="L256">
        <f t="shared" si="26"/>
        <v>1</v>
      </c>
      <c r="M256">
        <f>C256+1+VLOOKUP(B256,states!A$2:C$10,3,FALSE)</f>
        <v>5</v>
      </c>
      <c r="N256">
        <f t="shared" si="30"/>
        <v>10672.023888801999</v>
      </c>
      <c r="O256" s="2" t="str">
        <f>VLOOKUP(B256,states!A$2:C$10,2,FALSE)</f>
        <v>X</v>
      </c>
      <c r="P256">
        <f t="shared" si="27"/>
        <v>4</v>
      </c>
      <c r="Q256">
        <f>VLOOKUP(B256,states!A$2:D$10,4,FALSE)</f>
        <v>1</v>
      </c>
      <c r="R256">
        <v>0.5</v>
      </c>
      <c r="S256">
        <f t="shared" si="28"/>
        <v>1.5</v>
      </c>
      <c r="T256" s="7">
        <f t="shared" si="31"/>
        <v>2.1226970363428816</v>
      </c>
    </row>
    <row r="257" spans="1:20">
      <c r="A257" s="4" t="str">
        <f t="shared" si="29"/>
        <v>X2Pi-5.5-f-5-1</v>
      </c>
      <c r="B257" s="1" t="s">
        <v>0</v>
      </c>
      <c r="C257">
        <v>5</v>
      </c>
      <c r="D257">
        <v>5.5</v>
      </c>
      <c r="E257" s="2" t="s">
        <v>2</v>
      </c>
      <c r="F257">
        <v>1</v>
      </c>
      <c r="G257">
        <v>12762.870297621999</v>
      </c>
      <c r="H257">
        <v>0.707460953</v>
      </c>
      <c r="I257">
        <v>1</v>
      </c>
      <c r="J257">
        <f t="shared" si="24"/>
        <v>12748.594570296998</v>
      </c>
      <c r="K257">
        <f t="shared" si="25"/>
        <v>5.5</v>
      </c>
      <c r="L257">
        <f t="shared" si="26"/>
        <v>1</v>
      </c>
      <c r="M257">
        <f>C257+1+VLOOKUP(B257,states!A$2:C$10,3,FALSE)</f>
        <v>6</v>
      </c>
      <c r="N257">
        <f t="shared" si="30"/>
        <v>12748.594570296998</v>
      </c>
      <c r="O257" s="2" t="str">
        <f>VLOOKUP(B257,states!A$2:C$10,2,FALSE)</f>
        <v>X</v>
      </c>
      <c r="P257">
        <f t="shared" si="27"/>
        <v>5</v>
      </c>
      <c r="Q257">
        <f>VLOOKUP(B257,states!A$2:D$10,4,FALSE)</f>
        <v>1</v>
      </c>
      <c r="R257">
        <v>0.5</v>
      </c>
      <c r="S257">
        <f t="shared" si="28"/>
        <v>0.5</v>
      </c>
      <c r="T257" s="7">
        <f t="shared" si="31"/>
        <v>1.0051363687918596E-2</v>
      </c>
    </row>
    <row r="258" spans="1:20">
      <c r="A258" s="4" t="str">
        <f t="shared" si="29"/>
        <v>A2Delta-5.5-f-0-1</v>
      </c>
      <c r="B258" s="1" t="s">
        <v>3</v>
      </c>
      <c r="C258">
        <v>0</v>
      </c>
      <c r="D258">
        <v>5.5</v>
      </c>
      <c r="E258" s="2" t="s">
        <v>2</v>
      </c>
      <c r="F258">
        <v>1</v>
      </c>
      <c r="G258">
        <v>23609.154710598999</v>
      </c>
      <c r="H258">
        <v>5.3141320000000001E-3</v>
      </c>
      <c r="I258">
        <v>20</v>
      </c>
      <c r="J258">
        <f t="shared" ref="J258:J321" si="32">G258-G$2</f>
        <v>23594.878983274</v>
      </c>
      <c r="K258">
        <f t="shared" ref="K258:K321" si="33">D258</f>
        <v>5.5</v>
      </c>
      <c r="L258">
        <f t="shared" ref="L258:L321" si="34">IF(E258="e",(-1)^(D258-0.5),(-1)^(D258+0.5))</f>
        <v>1</v>
      </c>
      <c r="M258">
        <f>C258+1+VLOOKUP(B258,states!A$2:C$10,3,FALSE)</f>
        <v>251</v>
      </c>
      <c r="N258">
        <f t="shared" si="30"/>
        <v>23594.878983274</v>
      </c>
      <c r="O258" s="2" t="str">
        <f>VLOOKUP(B258,states!A$2:C$10,2,FALSE)</f>
        <v>A</v>
      </c>
      <c r="P258">
        <f t="shared" ref="P258:P321" si="35">C258</f>
        <v>0</v>
      </c>
      <c r="Q258">
        <f>VLOOKUP(B258,states!A$2:D$10,4,FALSE)</f>
        <v>2</v>
      </c>
      <c r="R258">
        <v>0.5</v>
      </c>
      <c r="S258">
        <f t="shared" ref="S258:S321" si="36">IF(Q258=0,R258,IF(F258=1,0.5,1.5))</f>
        <v>0.5</v>
      </c>
      <c r="T258" s="7">
        <f t="shared" si="31"/>
        <v>2676.2403845461436</v>
      </c>
    </row>
    <row r="259" spans="1:20">
      <c r="A259" s="4" t="str">
        <f t="shared" ref="A259:A322" si="37">B259&amp;"-"&amp;D259&amp;"-"&amp;E259&amp;"-"&amp;C259&amp;"-"&amp;F259</f>
        <v>A2Delta-5.5-f-0-2</v>
      </c>
      <c r="B259" s="1" t="s">
        <v>3</v>
      </c>
      <c r="C259">
        <v>0</v>
      </c>
      <c r="D259">
        <v>5.5</v>
      </c>
      <c r="E259" s="2" t="s">
        <v>2</v>
      </c>
      <c r="F259">
        <v>2</v>
      </c>
      <c r="G259">
        <v>23783.252844310002</v>
      </c>
      <c r="H259">
        <v>7.0710679999999998E-3</v>
      </c>
      <c r="I259">
        <v>19</v>
      </c>
      <c r="J259">
        <f t="shared" si="32"/>
        <v>23768.977116985003</v>
      </c>
      <c r="K259">
        <f t="shared" si="33"/>
        <v>5.5</v>
      </c>
      <c r="L259">
        <f t="shared" si="34"/>
        <v>1</v>
      </c>
      <c r="M259">
        <f>C259+1+VLOOKUP(B259,states!A$2:C$10,3,FALSE)</f>
        <v>251</v>
      </c>
      <c r="N259">
        <f t="shared" ref="N259:N322" si="38">J259</f>
        <v>23768.977116985003</v>
      </c>
      <c r="O259" s="2" t="str">
        <f>VLOOKUP(B259,states!A$2:C$10,2,FALSE)</f>
        <v>A</v>
      </c>
      <c r="P259">
        <f t="shared" si="35"/>
        <v>0</v>
      </c>
      <c r="Q259">
        <f>VLOOKUP(B259,states!A$2:D$10,4,FALSE)</f>
        <v>2</v>
      </c>
      <c r="R259">
        <v>0.5</v>
      </c>
      <c r="S259">
        <f t="shared" si="36"/>
        <v>1.5</v>
      </c>
      <c r="T259" s="7">
        <f t="shared" ref="T259:T322" si="39">0.01*I259/H259/D259^(1/5)*IF(P259=0,100,1)</f>
        <v>1910.7155996588522</v>
      </c>
    </row>
    <row r="260" spans="1:20">
      <c r="A260" s="4" t="str">
        <f t="shared" si="37"/>
        <v>B2Sigma-5.5-f-0-1</v>
      </c>
      <c r="B260" s="1" t="s">
        <v>4</v>
      </c>
      <c r="C260">
        <v>0</v>
      </c>
      <c r="D260">
        <v>5.5</v>
      </c>
      <c r="E260" s="2" t="s">
        <v>2</v>
      </c>
      <c r="F260">
        <v>1</v>
      </c>
      <c r="G260">
        <v>26089.722367613002</v>
      </c>
      <c r="H260">
        <v>7.0710679999999998E-3</v>
      </c>
      <c r="I260">
        <v>20</v>
      </c>
      <c r="J260">
        <f t="shared" si="32"/>
        <v>26075.446640288003</v>
      </c>
      <c r="K260">
        <f t="shared" si="33"/>
        <v>5.5</v>
      </c>
      <c r="L260">
        <f t="shared" si="34"/>
        <v>1</v>
      </c>
      <c r="M260">
        <f>C260+1+VLOOKUP(B260,states!A$2:C$10,3,FALSE)</f>
        <v>51</v>
      </c>
      <c r="N260">
        <f t="shared" si="38"/>
        <v>26075.446640288003</v>
      </c>
      <c r="O260" s="2" t="str">
        <f>VLOOKUP(B260,states!A$2:C$10,2,FALSE)</f>
        <v>B</v>
      </c>
      <c r="P260">
        <f t="shared" si="35"/>
        <v>0</v>
      </c>
      <c r="Q260">
        <f>VLOOKUP(B260,states!A$2:D$10,4,FALSE)</f>
        <v>0</v>
      </c>
      <c r="R260">
        <v>0.5</v>
      </c>
      <c r="S260">
        <f t="shared" si="36"/>
        <v>0.5</v>
      </c>
      <c r="T260" s="7">
        <f t="shared" si="39"/>
        <v>2011.2795785882654</v>
      </c>
    </row>
    <row r="261" spans="1:20">
      <c r="A261" s="4" t="str">
        <f t="shared" si="37"/>
        <v>A2Delta-5.5-f-1-1</v>
      </c>
      <c r="B261" s="1" t="s">
        <v>3</v>
      </c>
      <c r="C261">
        <v>1</v>
      </c>
      <c r="D261">
        <v>5.5</v>
      </c>
      <c r="E261" s="2" t="s">
        <v>2</v>
      </c>
      <c r="F261">
        <v>1</v>
      </c>
      <c r="G261">
        <v>26329.362048261999</v>
      </c>
      <c r="H261">
        <v>7.141428E-3</v>
      </c>
      <c r="I261">
        <v>16</v>
      </c>
      <c r="J261">
        <f t="shared" si="32"/>
        <v>26315.086320937</v>
      </c>
      <c r="K261">
        <f t="shared" si="33"/>
        <v>5.5</v>
      </c>
      <c r="L261">
        <f t="shared" si="34"/>
        <v>1</v>
      </c>
      <c r="M261">
        <f>C261+1+VLOOKUP(B261,states!A$2:C$10,3,FALSE)</f>
        <v>252</v>
      </c>
      <c r="N261">
        <f t="shared" si="38"/>
        <v>26315.086320937</v>
      </c>
      <c r="O261" s="2" t="str">
        <f>VLOOKUP(B261,states!A$2:C$10,2,FALSE)</f>
        <v>A</v>
      </c>
      <c r="P261">
        <f t="shared" si="35"/>
        <v>1</v>
      </c>
      <c r="Q261">
        <f>VLOOKUP(B261,states!A$2:D$10,4,FALSE)</f>
        <v>2</v>
      </c>
      <c r="R261">
        <v>0.5</v>
      </c>
      <c r="S261">
        <f t="shared" si="36"/>
        <v>0.5</v>
      </c>
      <c r="T261" s="7">
        <f t="shared" si="39"/>
        <v>15.931709643739563</v>
      </c>
    </row>
    <row r="262" spans="1:20">
      <c r="A262" s="4" t="str">
        <f t="shared" si="37"/>
        <v>A2Delta-5.5-f-1-2</v>
      </c>
      <c r="B262" s="1" t="s">
        <v>3</v>
      </c>
      <c r="C262">
        <v>1</v>
      </c>
      <c r="D262">
        <v>5.5</v>
      </c>
      <c r="E262" s="2" t="s">
        <v>2</v>
      </c>
      <c r="F262">
        <v>2</v>
      </c>
      <c r="G262">
        <v>26495.404263789002</v>
      </c>
      <c r="H262">
        <v>7.141428E-3</v>
      </c>
      <c r="I262">
        <v>15</v>
      </c>
      <c r="J262">
        <f t="shared" si="32"/>
        <v>26481.128536464003</v>
      </c>
      <c r="K262">
        <f t="shared" si="33"/>
        <v>5.5</v>
      </c>
      <c r="L262">
        <f t="shared" si="34"/>
        <v>1</v>
      </c>
      <c r="M262">
        <f>C262+1+VLOOKUP(B262,states!A$2:C$10,3,FALSE)</f>
        <v>252</v>
      </c>
      <c r="N262">
        <f t="shared" si="38"/>
        <v>26481.128536464003</v>
      </c>
      <c r="O262" s="2" t="str">
        <f>VLOOKUP(B262,states!A$2:C$10,2,FALSE)</f>
        <v>A</v>
      </c>
      <c r="P262">
        <f t="shared" si="35"/>
        <v>1</v>
      </c>
      <c r="Q262">
        <f>VLOOKUP(B262,states!A$2:D$10,4,FALSE)</f>
        <v>2</v>
      </c>
      <c r="R262">
        <v>0.5</v>
      </c>
      <c r="S262">
        <f t="shared" si="36"/>
        <v>1.5</v>
      </c>
      <c r="T262" s="7">
        <f t="shared" si="39"/>
        <v>14.935977791005842</v>
      </c>
    </row>
    <row r="263" spans="1:20">
      <c r="A263" s="4" t="str">
        <f t="shared" si="37"/>
        <v>B2Sigma-5.5-f-1-1</v>
      </c>
      <c r="B263" s="1" t="s">
        <v>4</v>
      </c>
      <c r="C263">
        <v>1</v>
      </c>
      <c r="D263">
        <v>5.5</v>
      </c>
      <c r="E263" s="2" t="s">
        <v>2</v>
      </c>
      <c r="F263">
        <v>1</v>
      </c>
      <c r="G263">
        <v>27839.305109067998</v>
      </c>
      <c r="H263">
        <v>1.2406293000000001E-2</v>
      </c>
      <c r="I263">
        <v>21</v>
      </c>
      <c r="J263">
        <f t="shared" si="32"/>
        <v>27825.029381742999</v>
      </c>
      <c r="K263">
        <f t="shared" si="33"/>
        <v>5.5</v>
      </c>
      <c r="L263">
        <f t="shared" si="34"/>
        <v>1</v>
      </c>
      <c r="M263">
        <f>C263+1+VLOOKUP(B263,states!A$2:C$10,3,FALSE)</f>
        <v>52</v>
      </c>
      <c r="N263">
        <f t="shared" si="38"/>
        <v>27825.029381742999</v>
      </c>
      <c r="O263" s="2" t="str">
        <f>VLOOKUP(B263,states!A$2:C$10,2,FALSE)</f>
        <v>B</v>
      </c>
      <c r="P263">
        <f t="shared" si="35"/>
        <v>1</v>
      </c>
      <c r="Q263">
        <f>VLOOKUP(B263,states!A$2:D$10,4,FALSE)</f>
        <v>0</v>
      </c>
      <c r="R263">
        <v>0.5</v>
      </c>
      <c r="S263">
        <f t="shared" si="36"/>
        <v>0.5</v>
      </c>
      <c r="T263" s="7">
        <f t="shared" si="39"/>
        <v>12.036624800469742</v>
      </c>
    </row>
    <row r="264" spans="1:20">
      <c r="A264" s="4" t="str">
        <f t="shared" si="37"/>
        <v>A2Delta-5.5-f-2-1</v>
      </c>
      <c r="B264" s="1" t="s">
        <v>3</v>
      </c>
      <c r="C264">
        <v>2</v>
      </c>
      <c r="D264">
        <v>5.5</v>
      </c>
      <c r="E264" s="2" t="s">
        <v>2</v>
      </c>
      <c r="F264">
        <v>1</v>
      </c>
      <c r="G264">
        <v>28854.576499462</v>
      </c>
      <c r="H264">
        <v>8.7177980000000006E-3</v>
      </c>
      <c r="I264">
        <v>15</v>
      </c>
      <c r="J264">
        <f t="shared" si="32"/>
        <v>28840.300772137001</v>
      </c>
      <c r="K264">
        <f t="shared" si="33"/>
        <v>5.5</v>
      </c>
      <c r="L264">
        <f t="shared" si="34"/>
        <v>1</v>
      </c>
      <c r="M264">
        <f>C264+1+VLOOKUP(B264,states!A$2:C$10,3,FALSE)</f>
        <v>253</v>
      </c>
      <c r="N264">
        <f t="shared" si="38"/>
        <v>28840.300772137001</v>
      </c>
      <c r="O264" s="2" t="str">
        <f>VLOOKUP(B264,states!A$2:C$10,2,FALSE)</f>
        <v>A</v>
      </c>
      <c r="P264">
        <f t="shared" si="35"/>
        <v>2</v>
      </c>
      <c r="Q264">
        <f>VLOOKUP(B264,states!A$2:D$10,4,FALSE)</f>
        <v>2</v>
      </c>
      <c r="R264">
        <v>0.5</v>
      </c>
      <c r="S264">
        <f t="shared" si="36"/>
        <v>0.5</v>
      </c>
      <c r="T264" s="7">
        <f t="shared" si="39"/>
        <v>12.235223849424735</v>
      </c>
    </row>
    <row r="265" spans="1:20">
      <c r="A265" s="4" t="str">
        <f t="shared" si="37"/>
        <v>A2Delta-5.5-f-2-2</v>
      </c>
      <c r="B265" s="1" t="s">
        <v>3</v>
      </c>
      <c r="C265">
        <v>2</v>
      </c>
      <c r="D265">
        <v>5.5</v>
      </c>
      <c r="E265" s="2" t="s">
        <v>2</v>
      </c>
      <c r="F265">
        <v>2</v>
      </c>
      <c r="G265">
        <v>29011.854302092001</v>
      </c>
      <c r="H265">
        <v>1.1433593000000001E-2</v>
      </c>
      <c r="I265">
        <v>11</v>
      </c>
      <c r="J265">
        <f t="shared" si="32"/>
        <v>28997.578574767002</v>
      </c>
      <c r="K265">
        <f t="shared" si="33"/>
        <v>5.5</v>
      </c>
      <c r="L265">
        <f t="shared" si="34"/>
        <v>1</v>
      </c>
      <c r="M265">
        <f>C265+1+VLOOKUP(B265,states!A$2:C$10,3,FALSE)</f>
        <v>253</v>
      </c>
      <c r="N265">
        <f t="shared" si="38"/>
        <v>28997.578574767002</v>
      </c>
      <c r="O265" s="2" t="str">
        <f>VLOOKUP(B265,states!A$2:C$10,2,FALSE)</f>
        <v>A</v>
      </c>
      <c r="P265">
        <f t="shared" si="35"/>
        <v>2</v>
      </c>
      <c r="Q265">
        <f>VLOOKUP(B265,states!A$2:D$10,4,FALSE)</f>
        <v>2</v>
      </c>
      <c r="R265">
        <v>0.5</v>
      </c>
      <c r="S265">
        <f t="shared" si="36"/>
        <v>1.5</v>
      </c>
      <c r="T265" s="7">
        <f t="shared" si="39"/>
        <v>6.8412808353112906</v>
      </c>
    </row>
    <row r="266" spans="1:20">
      <c r="A266" s="4" t="str">
        <f t="shared" si="37"/>
        <v>A2Delta-5.5-f-3-1</v>
      </c>
      <c r="B266" s="1" t="s">
        <v>3</v>
      </c>
      <c r="C266">
        <v>3</v>
      </c>
      <c r="D266">
        <v>5.5</v>
      </c>
      <c r="E266" s="2" t="s">
        <v>2</v>
      </c>
      <c r="F266">
        <v>1</v>
      </c>
      <c r="G266">
        <v>31163.697755727</v>
      </c>
      <c r="H266">
        <v>1.0049875999999999E-2</v>
      </c>
      <c r="I266">
        <v>3</v>
      </c>
      <c r="J266">
        <f t="shared" si="32"/>
        <v>31149.422028402001</v>
      </c>
      <c r="K266">
        <f t="shared" si="33"/>
        <v>5.5</v>
      </c>
      <c r="L266">
        <f t="shared" si="34"/>
        <v>1</v>
      </c>
      <c r="M266">
        <f>C266+1+VLOOKUP(B266,states!A$2:C$10,3,FALSE)</f>
        <v>254</v>
      </c>
      <c r="N266">
        <f t="shared" si="38"/>
        <v>31149.422028402001</v>
      </c>
      <c r="O266" s="2" t="str">
        <f>VLOOKUP(B266,states!A$2:C$10,2,FALSE)</f>
        <v>A</v>
      </c>
      <c r="P266">
        <f t="shared" si="35"/>
        <v>3</v>
      </c>
      <c r="Q266">
        <f>VLOOKUP(B266,states!A$2:D$10,4,FALSE)</f>
        <v>2</v>
      </c>
      <c r="R266">
        <v>0.5</v>
      </c>
      <c r="S266">
        <f t="shared" si="36"/>
        <v>0.5</v>
      </c>
      <c r="T266" s="7">
        <f t="shared" si="39"/>
        <v>2.1226970363428816</v>
      </c>
    </row>
    <row r="267" spans="1:20">
      <c r="A267" s="4" t="str">
        <f t="shared" si="37"/>
        <v>A2Delta-5.5-f-3-2</v>
      </c>
      <c r="B267" s="1" t="s">
        <v>3</v>
      </c>
      <c r="C267">
        <v>3</v>
      </c>
      <c r="D267">
        <v>5.5</v>
      </c>
      <c r="E267" s="2" t="s">
        <v>2</v>
      </c>
      <c r="F267">
        <v>2</v>
      </c>
      <c r="G267">
        <v>31311.169545168999</v>
      </c>
      <c r="H267">
        <v>1.0049875999999999E-2</v>
      </c>
      <c r="I267">
        <v>3</v>
      </c>
      <c r="J267">
        <f t="shared" si="32"/>
        <v>31296.893817844</v>
      </c>
      <c r="K267">
        <f t="shared" si="33"/>
        <v>5.5</v>
      </c>
      <c r="L267">
        <f t="shared" si="34"/>
        <v>1</v>
      </c>
      <c r="M267">
        <f>C267+1+VLOOKUP(B267,states!A$2:C$10,3,FALSE)</f>
        <v>254</v>
      </c>
      <c r="N267">
        <f t="shared" si="38"/>
        <v>31296.893817844</v>
      </c>
      <c r="O267" s="2" t="str">
        <f>VLOOKUP(B267,states!A$2:C$10,2,FALSE)</f>
        <v>A</v>
      </c>
      <c r="P267">
        <f t="shared" si="35"/>
        <v>3</v>
      </c>
      <c r="Q267">
        <f>VLOOKUP(B267,states!A$2:D$10,4,FALSE)</f>
        <v>2</v>
      </c>
      <c r="R267">
        <v>0.5</v>
      </c>
      <c r="S267">
        <f t="shared" si="36"/>
        <v>1.5</v>
      </c>
      <c r="T267" s="7">
        <f t="shared" si="39"/>
        <v>2.1226970363428816</v>
      </c>
    </row>
    <row r="268" spans="1:20">
      <c r="A268" s="4" t="str">
        <f t="shared" si="37"/>
        <v>C2Sigma-5.5-f-0-2</v>
      </c>
      <c r="B268" s="1" t="s">
        <v>5</v>
      </c>
      <c r="C268">
        <v>0</v>
      </c>
      <c r="D268">
        <v>5.5</v>
      </c>
      <c r="E268" s="2" t="s">
        <v>2</v>
      </c>
      <c r="F268">
        <v>2</v>
      </c>
      <c r="G268">
        <v>32387.443475156</v>
      </c>
      <c r="H268">
        <v>5.3851649999999999E-3</v>
      </c>
      <c r="I268">
        <v>7</v>
      </c>
      <c r="J268">
        <f t="shared" si="32"/>
        <v>32373.167747831001</v>
      </c>
      <c r="K268">
        <f t="shared" si="33"/>
        <v>5.5</v>
      </c>
      <c r="L268">
        <f t="shared" si="34"/>
        <v>1</v>
      </c>
      <c r="M268">
        <f>C268+1+VLOOKUP(B268,states!A$2:C$10,3,FALSE)</f>
        <v>101</v>
      </c>
      <c r="N268">
        <f t="shared" si="38"/>
        <v>32373.167747831001</v>
      </c>
      <c r="O268" s="2" t="str">
        <f>VLOOKUP(B268,states!A$2:C$10,2,FALSE)</f>
        <v>C</v>
      </c>
      <c r="P268">
        <f t="shared" si="35"/>
        <v>0</v>
      </c>
      <c r="Q268">
        <f>VLOOKUP(B268,states!A$2:D$10,4,FALSE)</f>
        <v>0</v>
      </c>
      <c r="R268">
        <v>0.5</v>
      </c>
      <c r="S268">
        <f t="shared" si="36"/>
        <v>0.5</v>
      </c>
      <c r="T268" s="7">
        <f t="shared" si="39"/>
        <v>924.3288058069046</v>
      </c>
    </row>
    <row r="269" spans="1:20">
      <c r="A269" s="4" t="str">
        <f t="shared" si="37"/>
        <v>A2Delta-5.5-f-4-2</v>
      </c>
      <c r="B269" s="1" t="s">
        <v>3</v>
      </c>
      <c r="C269">
        <v>4</v>
      </c>
      <c r="D269">
        <v>5.5</v>
      </c>
      <c r="E269" s="2" t="s">
        <v>2</v>
      </c>
      <c r="F269">
        <v>2</v>
      </c>
      <c r="G269">
        <v>33363.231552416</v>
      </c>
      <c r="H269">
        <v>0.50047577399999998</v>
      </c>
      <c r="I269">
        <v>1</v>
      </c>
      <c r="J269">
        <f t="shared" si="32"/>
        <v>33348.955825090998</v>
      </c>
      <c r="K269">
        <f t="shared" si="33"/>
        <v>5.5</v>
      </c>
      <c r="L269">
        <f t="shared" si="34"/>
        <v>1</v>
      </c>
      <c r="M269">
        <f>C269+1+VLOOKUP(B269,states!A$2:C$10,3,FALSE)</f>
        <v>255</v>
      </c>
      <c r="N269">
        <f t="shared" si="38"/>
        <v>33348.955825090998</v>
      </c>
      <c r="O269" s="2" t="str">
        <f>VLOOKUP(B269,states!A$2:C$10,2,FALSE)</f>
        <v>A</v>
      </c>
      <c r="P269">
        <f t="shared" si="35"/>
        <v>4</v>
      </c>
      <c r="Q269">
        <f>VLOOKUP(B269,states!A$2:D$10,4,FALSE)</f>
        <v>2</v>
      </c>
      <c r="R269">
        <v>0.5</v>
      </c>
      <c r="S269">
        <f t="shared" si="36"/>
        <v>1.5</v>
      </c>
      <c r="T269" s="7">
        <f t="shared" si="39"/>
        <v>1.4208374716664076E-2</v>
      </c>
    </row>
    <row r="270" spans="1:20">
      <c r="A270" s="4" t="str">
        <f t="shared" si="37"/>
        <v>C2Sigma-5.5-f-1-2</v>
      </c>
      <c r="B270" s="1" t="s">
        <v>5</v>
      </c>
      <c r="C270">
        <v>1</v>
      </c>
      <c r="D270">
        <v>5.5</v>
      </c>
      <c r="E270" s="2" t="s">
        <v>2</v>
      </c>
      <c r="F270">
        <v>2</v>
      </c>
      <c r="G270">
        <v>34967.660133076999</v>
      </c>
      <c r="H270">
        <v>5.0259326999999999E-2</v>
      </c>
      <c r="I270">
        <v>6</v>
      </c>
      <c r="J270">
        <f t="shared" si="32"/>
        <v>34953.384405751996</v>
      </c>
      <c r="K270">
        <f t="shared" si="33"/>
        <v>5.5</v>
      </c>
      <c r="L270">
        <f t="shared" si="34"/>
        <v>1</v>
      </c>
      <c r="M270">
        <f>C270+1+VLOOKUP(B270,states!A$2:C$10,3,FALSE)</f>
        <v>102</v>
      </c>
      <c r="N270">
        <f t="shared" si="38"/>
        <v>34953.384405751996</v>
      </c>
      <c r="O270" s="2" t="str">
        <f>VLOOKUP(B270,states!A$2:C$10,2,FALSE)</f>
        <v>C</v>
      </c>
      <c r="P270">
        <f t="shared" si="35"/>
        <v>1</v>
      </c>
      <c r="Q270">
        <f>VLOOKUP(B270,states!A$2:D$10,4,FALSE)</f>
        <v>0</v>
      </c>
      <c r="R270">
        <v>0.5</v>
      </c>
      <c r="S270">
        <f t="shared" si="36"/>
        <v>0.5</v>
      </c>
      <c r="T270" s="7">
        <f t="shared" si="39"/>
        <v>0.84891077036560603</v>
      </c>
    </row>
    <row r="271" spans="1:20">
      <c r="A271" s="4" t="str">
        <f t="shared" si="37"/>
        <v>C2Sigma-5.5-f-2-2</v>
      </c>
      <c r="B271" s="1" t="s">
        <v>5</v>
      </c>
      <c r="C271">
        <v>2</v>
      </c>
      <c r="D271">
        <v>5.5</v>
      </c>
      <c r="E271" s="2" t="s">
        <v>2</v>
      </c>
      <c r="F271">
        <v>2</v>
      </c>
      <c r="G271">
        <v>37298.701503548997</v>
      </c>
      <c r="H271">
        <v>9.6364983000000001E-2</v>
      </c>
      <c r="I271">
        <v>6</v>
      </c>
      <c r="J271">
        <f t="shared" si="32"/>
        <v>37284.425776223994</v>
      </c>
      <c r="K271">
        <f t="shared" si="33"/>
        <v>5.5</v>
      </c>
      <c r="L271">
        <f t="shared" si="34"/>
        <v>1</v>
      </c>
      <c r="M271">
        <f>C271+1+VLOOKUP(B271,states!A$2:C$10,3,FALSE)</f>
        <v>103</v>
      </c>
      <c r="N271">
        <f t="shared" si="38"/>
        <v>37284.425776223994</v>
      </c>
      <c r="O271" s="2" t="str">
        <f>VLOOKUP(B271,states!A$2:C$10,2,FALSE)</f>
        <v>C</v>
      </c>
      <c r="P271">
        <f t="shared" si="35"/>
        <v>2</v>
      </c>
      <c r="Q271">
        <f>VLOOKUP(B271,states!A$2:D$10,4,FALSE)</f>
        <v>0</v>
      </c>
      <c r="R271">
        <v>0.5</v>
      </c>
      <c r="S271">
        <f t="shared" si="36"/>
        <v>0.5</v>
      </c>
      <c r="T271" s="7">
        <f t="shared" si="39"/>
        <v>0.44275091089495555</v>
      </c>
    </row>
    <row r="272" spans="1:20">
      <c r="A272" s="4" t="str">
        <f t="shared" si="37"/>
        <v>D2Pi-5.5-f-0-1</v>
      </c>
      <c r="B272" s="1" t="s">
        <v>6</v>
      </c>
      <c r="C272">
        <v>0</v>
      </c>
      <c r="D272">
        <v>5.5</v>
      </c>
      <c r="E272" s="2" t="s">
        <v>2</v>
      </c>
      <c r="F272">
        <v>1</v>
      </c>
      <c r="G272">
        <v>59387.756266598997</v>
      </c>
      <c r="H272">
        <v>0.10012492200000001</v>
      </c>
      <c r="I272">
        <v>2</v>
      </c>
      <c r="J272">
        <f t="shared" si="32"/>
        <v>59373.480539273995</v>
      </c>
      <c r="K272">
        <f t="shared" si="33"/>
        <v>5.5</v>
      </c>
      <c r="L272">
        <f t="shared" si="34"/>
        <v>1</v>
      </c>
      <c r="M272">
        <f>C272+1+VLOOKUP(B272,states!A$2:C$10,3,FALSE)</f>
        <v>151</v>
      </c>
      <c r="N272">
        <f t="shared" si="38"/>
        <v>59373.480539273995</v>
      </c>
      <c r="O272" s="2" t="str">
        <f>VLOOKUP(B272,states!A$2:C$10,2,FALSE)</f>
        <v>D</v>
      </c>
      <c r="P272">
        <f t="shared" si="35"/>
        <v>0</v>
      </c>
      <c r="Q272">
        <f>VLOOKUP(B272,states!A$2:D$10,4,FALSE)</f>
        <v>1</v>
      </c>
      <c r="R272">
        <v>0.5</v>
      </c>
      <c r="S272">
        <f t="shared" si="36"/>
        <v>0.5</v>
      </c>
      <c r="T272" s="7">
        <f t="shared" si="39"/>
        <v>14.204150558248593</v>
      </c>
    </row>
    <row r="273" spans="1:20">
      <c r="A273" s="4" t="str">
        <f t="shared" si="37"/>
        <v>D2Pi-5.5-f-0-2</v>
      </c>
      <c r="B273" s="1" t="s">
        <v>6</v>
      </c>
      <c r="C273">
        <v>0</v>
      </c>
      <c r="D273">
        <v>5.5</v>
      </c>
      <c r="E273" s="2" t="s">
        <v>2</v>
      </c>
      <c r="F273">
        <v>2</v>
      </c>
      <c r="G273">
        <v>59558.913157542003</v>
      </c>
      <c r="H273">
        <v>0.10012492200000001</v>
      </c>
      <c r="I273">
        <v>1</v>
      </c>
      <c r="J273">
        <f t="shared" si="32"/>
        <v>59544.637430217001</v>
      </c>
      <c r="K273">
        <f t="shared" si="33"/>
        <v>5.5</v>
      </c>
      <c r="L273">
        <f t="shared" si="34"/>
        <v>1</v>
      </c>
      <c r="M273">
        <f>C273+1+VLOOKUP(B273,states!A$2:C$10,3,FALSE)</f>
        <v>151</v>
      </c>
      <c r="N273">
        <f t="shared" si="38"/>
        <v>59544.637430217001</v>
      </c>
      <c r="O273" s="2" t="str">
        <f>VLOOKUP(B273,states!A$2:C$10,2,FALSE)</f>
        <v>D</v>
      </c>
      <c r="P273">
        <f t="shared" si="35"/>
        <v>0</v>
      </c>
      <c r="Q273">
        <f>VLOOKUP(B273,states!A$2:D$10,4,FALSE)</f>
        <v>1</v>
      </c>
      <c r="R273">
        <v>0.5</v>
      </c>
      <c r="S273">
        <f t="shared" si="36"/>
        <v>1.5</v>
      </c>
      <c r="T273" s="7">
        <f t="shared" si="39"/>
        <v>7.1020752791242963</v>
      </c>
    </row>
    <row r="274" spans="1:20">
      <c r="A274" s="4" t="str">
        <f t="shared" si="37"/>
        <v>D2Pi-5.5-f-2-1</v>
      </c>
      <c r="B274" s="1" t="s">
        <v>6</v>
      </c>
      <c r="C274">
        <v>2</v>
      </c>
      <c r="D274">
        <v>5.5</v>
      </c>
      <c r="E274" s="2" t="s">
        <v>2</v>
      </c>
      <c r="F274">
        <v>1</v>
      </c>
      <c r="G274">
        <v>64591.211381745998</v>
      </c>
      <c r="H274">
        <v>0.10012492200000001</v>
      </c>
      <c r="I274">
        <v>2</v>
      </c>
      <c r="J274">
        <f t="shared" si="32"/>
        <v>64576.935654420995</v>
      </c>
      <c r="K274">
        <f t="shared" si="33"/>
        <v>5.5</v>
      </c>
      <c r="L274">
        <f t="shared" si="34"/>
        <v>1</v>
      </c>
      <c r="M274">
        <f>C274+1+VLOOKUP(B274,states!A$2:C$10,3,FALSE)</f>
        <v>153</v>
      </c>
      <c r="N274">
        <f t="shared" si="38"/>
        <v>64576.935654420995</v>
      </c>
      <c r="O274" s="2" t="str">
        <f>VLOOKUP(B274,states!A$2:C$10,2,FALSE)</f>
        <v>D</v>
      </c>
      <c r="P274">
        <f t="shared" si="35"/>
        <v>2</v>
      </c>
      <c r="Q274">
        <f>VLOOKUP(B274,states!A$2:D$10,4,FALSE)</f>
        <v>1</v>
      </c>
      <c r="R274">
        <v>0.5</v>
      </c>
      <c r="S274">
        <f t="shared" si="36"/>
        <v>0.5</v>
      </c>
      <c r="T274" s="7">
        <f t="shared" si="39"/>
        <v>0.14204150558248593</v>
      </c>
    </row>
    <row r="275" spans="1:20">
      <c r="A275" s="4" t="str">
        <f t="shared" si="37"/>
        <v>D2Pi-5.5-f-2-2</v>
      </c>
      <c r="B275" s="1" t="s">
        <v>6</v>
      </c>
      <c r="C275">
        <v>2</v>
      </c>
      <c r="D275">
        <v>5.5</v>
      </c>
      <c r="E275" s="2" t="s">
        <v>2</v>
      </c>
      <c r="F275">
        <v>2</v>
      </c>
      <c r="G275">
        <v>64741.206940702003</v>
      </c>
      <c r="H275">
        <v>0.52762369200000003</v>
      </c>
      <c r="I275">
        <v>6</v>
      </c>
      <c r="J275">
        <f t="shared" si="32"/>
        <v>64726.931213377</v>
      </c>
      <c r="K275">
        <f t="shared" si="33"/>
        <v>5.5</v>
      </c>
      <c r="L275">
        <f t="shared" si="34"/>
        <v>1</v>
      </c>
      <c r="M275">
        <f>C275+1+VLOOKUP(B275,states!A$2:C$10,3,FALSE)</f>
        <v>153</v>
      </c>
      <c r="N275">
        <f t="shared" si="38"/>
        <v>64726.931213377</v>
      </c>
      <c r="O275" s="2" t="str">
        <f>VLOOKUP(B275,states!A$2:C$10,2,FALSE)</f>
        <v>D</v>
      </c>
      <c r="P275">
        <f t="shared" si="35"/>
        <v>2</v>
      </c>
      <c r="Q275">
        <f>VLOOKUP(B275,states!A$2:D$10,4,FALSE)</f>
        <v>1</v>
      </c>
      <c r="R275">
        <v>0.5</v>
      </c>
      <c r="S275">
        <f t="shared" si="36"/>
        <v>1.5</v>
      </c>
      <c r="T275" s="7">
        <f t="shared" si="39"/>
        <v>8.0863851734745265E-2</v>
      </c>
    </row>
    <row r="276" spans="1:20">
      <c r="A276" s="4" t="str">
        <f t="shared" si="37"/>
        <v>E2Sigma-5.5-f-2-2</v>
      </c>
      <c r="B276" s="1" t="s">
        <v>7</v>
      </c>
      <c r="C276">
        <v>2</v>
      </c>
      <c r="D276">
        <v>5.5</v>
      </c>
      <c r="E276" s="2" t="s">
        <v>2</v>
      </c>
      <c r="F276">
        <v>2</v>
      </c>
      <c r="G276">
        <v>69301.393421162007</v>
      </c>
      <c r="H276">
        <v>2.0500060979999999</v>
      </c>
      <c r="I276">
        <v>3</v>
      </c>
      <c r="J276">
        <f t="shared" si="32"/>
        <v>69287.117693837004</v>
      </c>
      <c r="K276">
        <f t="shared" si="33"/>
        <v>5.5</v>
      </c>
      <c r="L276">
        <f t="shared" si="34"/>
        <v>1</v>
      </c>
      <c r="M276">
        <f>C276+1+VLOOKUP(B276,states!A$2:C$10,3,FALSE)</f>
        <v>203</v>
      </c>
      <c r="N276">
        <f t="shared" si="38"/>
        <v>69287.117693837004</v>
      </c>
      <c r="O276" s="2" t="str">
        <f>VLOOKUP(B276,states!A$2:C$10,2,FALSE)</f>
        <v>E</v>
      </c>
      <c r="P276">
        <f t="shared" si="35"/>
        <v>2</v>
      </c>
      <c r="Q276">
        <f>VLOOKUP(B276,states!A$2:D$10,4,FALSE)</f>
        <v>0</v>
      </c>
      <c r="R276">
        <v>0.5</v>
      </c>
      <c r="S276">
        <f t="shared" si="36"/>
        <v>0.5</v>
      </c>
      <c r="T276" s="7">
        <f t="shared" si="39"/>
        <v>1.0406233435903396E-2</v>
      </c>
    </row>
    <row r="277" spans="1:20">
      <c r="A277" s="4" t="str">
        <f t="shared" si="37"/>
        <v>X2Pi-5.5-e-0-1</v>
      </c>
      <c r="B277" s="1" t="s">
        <v>0</v>
      </c>
      <c r="C277">
        <v>0</v>
      </c>
      <c r="D277">
        <v>5.5</v>
      </c>
      <c r="E277" s="2" t="s">
        <v>1</v>
      </c>
      <c r="F277">
        <v>1</v>
      </c>
      <c r="G277">
        <v>426.09234525400001</v>
      </c>
      <c r="H277">
        <v>5.0000000000000001E-3</v>
      </c>
      <c r="I277">
        <v>37</v>
      </c>
      <c r="J277">
        <f t="shared" si="32"/>
        <v>411.81661792900002</v>
      </c>
      <c r="K277">
        <f t="shared" si="33"/>
        <v>5.5</v>
      </c>
      <c r="L277">
        <f t="shared" si="34"/>
        <v>-1</v>
      </c>
      <c r="M277">
        <f>C277+1+VLOOKUP(B277,states!A$2:C$10,3,FALSE)</f>
        <v>1</v>
      </c>
      <c r="N277">
        <f t="shared" si="38"/>
        <v>411.81661792900002</v>
      </c>
      <c r="O277" s="2" t="str">
        <f>VLOOKUP(B277,states!A$2:C$10,2,FALSE)</f>
        <v>X</v>
      </c>
      <c r="P277">
        <f t="shared" si="35"/>
        <v>0</v>
      </c>
      <c r="Q277">
        <f>VLOOKUP(B277,states!A$2:D$10,4,FALSE)</f>
        <v>1</v>
      </c>
      <c r="R277">
        <v>0.5</v>
      </c>
      <c r="S277">
        <f t="shared" si="36"/>
        <v>0.5</v>
      </c>
      <c r="T277" s="7">
        <f t="shared" si="39"/>
        <v>5262.1010268673181</v>
      </c>
    </row>
    <row r="278" spans="1:20">
      <c r="A278" s="4" t="str">
        <f t="shared" si="37"/>
        <v>X2Pi-5.5-e-0-2</v>
      </c>
      <c r="B278" s="1" t="s">
        <v>0</v>
      </c>
      <c r="C278">
        <v>0</v>
      </c>
      <c r="D278">
        <v>5.5</v>
      </c>
      <c r="E278" s="2" t="s">
        <v>1</v>
      </c>
      <c r="F278">
        <v>2</v>
      </c>
      <c r="G278">
        <v>591.57725765600003</v>
      </c>
      <c r="H278">
        <v>5.0000000000000001E-3</v>
      </c>
      <c r="I278">
        <v>43</v>
      </c>
      <c r="J278">
        <f t="shared" si="32"/>
        <v>577.30153033099998</v>
      </c>
      <c r="K278">
        <f t="shared" si="33"/>
        <v>5.5</v>
      </c>
      <c r="L278">
        <f t="shared" si="34"/>
        <v>-1</v>
      </c>
      <c r="M278">
        <f>C278+1+VLOOKUP(B278,states!A$2:C$10,3,FALSE)</f>
        <v>1</v>
      </c>
      <c r="N278">
        <f t="shared" si="38"/>
        <v>577.30153033099998</v>
      </c>
      <c r="O278" s="2" t="str">
        <f>VLOOKUP(B278,states!A$2:C$10,2,FALSE)</f>
        <v>X</v>
      </c>
      <c r="P278">
        <f t="shared" si="35"/>
        <v>0</v>
      </c>
      <c r="Q278">
        <f>VLOOKUP(B278,states!A$2:D$10,4,FALSE)</f>
        <v>1</v>
      </c>
      <c r="R278">
        <v>0.5</v>
      </c>
      <c r="S278">
        <f t="shared" si="36"/>
        <v>1.5</v>
      </c>
      <c r="T278" s="7">
        <f t="shared" si="39"/>
        <v>6115.4147068998564</v>
      </c>
    </row>
    <row r="279" spans="1:20">
      <c r="A279" s="4" t="str">
        <f t="shared" si="37"/>
        <v>X2Pi-5.5-e-1-1</v>
      </c>
      <c r="B279" s="1" t="s">
        <v>0</v>
      </c>
      <c r="C279">
        <v>1</v>
      </c>
      <c r="D279">
        <v>5.5</v>
      </c>
      <c r="E279" s="2" t="s">
        <v>1</v>
      </c>
      <c r="F279">
        <v>1</v>
      </c>
      <c r="G279">
        <v>3143.1110729500001</v>
      </c>
      <c r="H279">
        <v>5.0990200000000001E-3</v>
      </c>
      <c r="I279">
        <v>31</v>
      </c>
      <c r="J279">
        <f t="shared" si="32"/>
        <v>3128.8353456250002</v>
      </c>
      <c r="K279">
        <f t="shared" si="33"/>
        <v>5.5</v>
      </c>
      <c r="L279">
        <f t="shared" si="34"/>
        <v>-1</v>
      </c>
      <c r="M279">
        <f>C279+1+VLOOKUP(B279,states!A$2:C$10,3,FALSE)</f>
        <v>2</v>
      </c>
      <c r="N279">
        <f t="shared" si="38"/>
        <v>3128.8353456250002</v>
      </c>
      <c r="O279" s="2" t="str">
        <f>VLOOKUP(B279,states!A$2:C$10,2,FALSE)</f>
        <v>X</v>
      </c>
      <c r="P279">
        <f t="shared" si="35"/>
        <v>1</v>
      </c>
      <c r="Q279">
        <f>VLOOKUP(B279,states!A$2:D$10,4,FALSE)</f>
        <v>1</v>
      </c>
      <c r="R279">
        <v>0.5</v>
      </c>
      <c r="S279">
        <f t="shared" si="36"/>
        <v>0.5</v>
      </c>
      <c r="T279" s="7">
        <f t="shared" si="39"/>
        <v>43.231712631395638</v>
      </c>
    </row>
    <row r="280" spans="1:20">
      <c r="A280" s="4" t="str">
        <f t="shared" si="37"/>
        <v>X2Pi-5.5-e-1-2</v>
      </c>
      <c r="B280" s="1" t="s">
        <v>0</v>
      </c>
      <c r="C280">
        <v>1</v>
      </c>
      <c r="D280">
        <v>5.5</v>
      </c>
      <c r="E280" s="2" t="s">
        <v>1</v>
      </c>
      <c r="F280">
        <v>2</v>
      </c>
      <c r="G280">
        <v>3302.3852384490001</v>
      </c>
      <c r="H280">
        <v>5.0990200000000001E-3</v>
      </c>
      <c r="I280">
        <v>30</v>
      </c>
      <c r="J280">
        <f t="shared" si="32"/>
        <v>3288.1095111240002</v>
      </c>
      <c r="K280">
        <f t="shared" si="33"/>
        <v>5.5</v>
      </c>
      <c r="L280">
        <f t="shared" si="34"/>
        <v>-1</v>
      </c>
      <c r="M280">
        <f>C280+1+VLOOKUP(B280,states!A$2:C$10,3,FALSE)</f>
        <v>2</v>
      </c>
      <c r="N280">
        <f t="shared" si="38"/>
        <v>3288.1095111240002</v>
      </c>
      <c r="O280" s="2" t="str">
        <f>VLOOKUP(B280,states!A$2:C$10,2,FALSE)</f>
        <v>X</v>
      </c>
      <c r="P280">
        <f t="shared" si="35"/>
        <v>1</v>
      </c>
      <c r="Q280">
        <f>VLOOKUP(B280,states!A$2:D$10,4,FALSE)</f>
        <v>1</v>
      </c>
      <c r="R280">
        <v>0.5</v>
      </c>
      <c r="S280">
        <f t="shared" si="36"/>
        <v>1.5</v>
      </c>
      <c r="T280" s="7">
        <f t="shared" si="39"/>
        <v>41.837141256189327</v>
      </c>
    </row>
    <row r="281" spans="1:20">
      <c r="A281" s="4" t="str">
        <f t="shared" si="37"/>
        <v>X2Pi-5.5-e-2-1</v>
      </c>
      <c r="B281" s="1" t="s">
        <v>0</v>
      </c>
      <c r="C281">
        <v>2</v>
      </c>
      <c r="D281">
        <v>5.5</v>
      </c>
      <c r="E281" s="2" t="s">
        <v>1</v>
      </c>
      <c r="F281">
        <v>1</v>
      </c>
      <c r="G281">
        <v>5734.2117041729998</v>
      </c>
      <c r="H281">
        <v>7.141428E-3</v>
      </c>
      <c r="I281">
        <v>25</v>
      </c>
      <c r="J281">
        <f t="shared" si="32"/>
        <v>5719.9359768479999</v>
      </c>
      <c r="K281">
        <f t="shared" si="33"/>
        <v>5.5</v>
      </c>
      <c r="L281">
        <f t="shared" si="34"/>
        <v>-1</v>
      </c>
      <c r="M281">
        <f>C281+1+VLOOKUP(B281,states!A$2:C$10,3,FALSE)</f>
        <v>3</v>
      </c>
      <c r="N281">
        <f t="shared" si="38"/>
        <v>5719.9359768479999</v>
      </c>
      <c r="O281" s="2" t="str">
        <f>VLOOKUP(B281,states!A$2:C$10,2,FALSE)</f>
        <v>X</v>
      </c>
      <c r="P281">
        <f t="shared" si="35"/>
        <v>2</v>
      </c>
      <c r="Q281">
        <f>VLOOKUP(B281,states!A$2:D$10,4,FALSE)</f>
        <v>1</v>
      </c>
      <c r="R281">
        <v>0.5</v>
      </c>
      <c r="S281">
        <f t="shared" si="36"/>
        <v>0.5</v>
      </c>
      <c r="T281" s="7">
        <f t="shared" si="39"/>
        <v>24.893296318343069</v>
      </c>
    </row>
    <row r="282" spans="1:20">
      <c r="A282" s="4" t="str">
        <f t="shared" si="37"/>
        <v>X2Pi-5.5-e-2-2</v>
      </c>
      <c r="B282" s="1" t="s">
        <v>0</v>
      </c>
      <c r="C282">
        <v>2</v>
      </c>
      <c r="D282">
        <v>5.5</v>
      </c>
      <c r="E282" s="2" t="s">
        <v>1</v>
      </c>
      <c r="F282">
        <v>2</v>
      </c>
      <c r="G282">
        <v>5887.3379222929998</v>
      </c>
      <c r="H282">
        <v>7.141428E-3</v>
      </c>
      <c r="I282">
        <v>21</v>
      </c>
      <c r="J282">
        <f t="shared" si="32"/>
        <v>5873.0621949679999</v>
      </c>
      <c r="K282">
        <f t="shared" si="33"/>
        <v>5.5</v>
      </c>
      <c r="L282">
        <f t="shared" si="34"/>
        <v>-1</v>
      </c>
      <c r="M282">
        <f>C282+1+VLOOKUP(B282,states!A$2:C$10,3,FALSE)</f>
        <v>3</v>
      </c>
      <c r="N282">
        <f t="shared" si="38"/>
        <v>5873.0621949679999</v>
      </c>
      <c r="O282" s="2" t="str">
        <f>VLOOKUP(B282,states!A$2:C$10,2,FALSE)</f>
        <v>X</v>
      </c>
      <c r="P282">
        <f t="shared" si="35"/>
        <v>2</v>
      </c>
      <c r="Q282">
        <f>VLOOKUP(B282,states!A$2:D$10,4,FALSE)</f>
        <v>1</v>
      </c>
      <c r="R282">
        <v>0.5</v>
      </c>
      <c r="S282">
        <f t="shared" si="36"/>
        <v>1.5</v>
      </c>
      <c r="T282" s="7">
        <f t="shared" si="39"/>
        <v>20.910368907408177</v>
      </c>
    </row>
    <row r="283" spans="1:20">
      <c r="A283" s="4" t="str">
        <f t="shared" si="37"/>
        <v>X2Pi-5.5-e-3-1</v>
      </c>
      <c r="B283" s="1" t="s">
        <v>0</v>
      </c>
      <c r="C283">
        <v>3</v>
      </c>
      <c r="D283">
        <v>5.5</v>
      </c>
      <c r="E283" s="2" t="s">
        <v>1</v>
      </c>
      <c r="F283">
        <v>1</v>
      </c>
      <c r="G283">
        <v>8200.8015005630004</v>
      </c>
      <c r="H283">
        <v>8.7177980000000006E-3</v>
      </c>
      <c r="I283">
        <v>13</v>
      </c>
      <c r="J283">
        <f t="shared" si="32"/>
        <v>8186.5257732380005</v>
      </c>
      <c r="K283">
        <f t="shared" si="33"/>
        <v>5.5</v>
      </c>
      <c r="L283">
        <f t="shared" si="34"/>
        <v>-1</v>
      </c>
      <c r="M283">
        <f>C283+1+VLOOKUP(B283,states!A$2:C$10,3,FALSE)</f>
        <v>4</v>
      </c>
      <c r="N283">
        <f t="shared" si="38"/>
        <v>8186.5257732380005</v>
      </c>
      <c r="O283" s="2" t="str">
        <f>VLOOKUP(B283,states!A$2:C$10,2,FALSE)</f>
        <v>X</v>
      </c>
      <c r="P283">
        <f t="shared" si="35"/>
        <v>3</v>
      </c>
      <c r="Q283">
        <f>VLOOKUP(B283,states!A$2:D$10,4,FALSE)</f>
        <v>1</v>
      </c>
      <c r="R283">
        <v>0.5</v>
      </c>
      <c r="S283">
        <f t="shared" si="36"/>
        <v>0.5</v>
      </c>
      <c r="T283" s="7">
        <f t="shared" si="39"/>
        <v>10.603860669501437</v>
      </c>
    </row>
    <row r="284" spans="1:20">
      <c r="A284" s="4" t="str">
        <f t="shared" si="37"/>
        <v>X2Pi-5.5-e-3-2</v>
      </c>
      <c r="B284" s="1" t="s">
        <v>0</v>
      </c>
      <c r="C284">
        <v>3</v>
      </c>
      <c r="D284">
        <v>5.5</v>
      </c>
      <c r="E284" s="2" t="s">
        <v>1</v>
      </c>
      <c r="F284">
        <v>2</v>
      </c>
      <c r="G284">
        <v>8347.8257548509991</v>
      </c>
      <c r="H284">
        <v>8.7177980000000006E-3</v>
      </c>
      <c r="I284">
        <v>8</v>
      </c>
      <c r="J284">
        <f t="shared" si="32"/>
        <v>8333.5500275259983</v>
      </c>
      <c r="K284">
        <f t="shared" si="33"/>
        <v>5.5</v>
      </c>
      <c r="L284">
        <f t="shared" si="34"/>
        <v>-1</v>
      </c>
      <c r="M284">
        <f>C284+1+VLOOKUP(B284,states!A$2:C$10,3,FALSE)</f>
        <v>4</v>
      </c>
      <c r="N284">
        <f t="shared" si="38"/>
        <v>8333.5500275259983</v>
      </c>
      <c r="O284" s="2" t="str">
        <f>VLOOKUP(B284,states!A$2:C$10,2,FALSE)</f>
        <v>X</v>
      </c>
      <c r="P284">
        <f t="shared" si="35"/>
        <v>3</v>
      </c>
      <c r="Q284">
        <f>VLOOKUP(B284,states!A$2:D$10,4,FALSE)</f>
        <v>1</v>
      </c>
      <c r="R284">
        <v>0.5</v>
      </c>
      <c r="S284">
        <f t="shared" si="36"/>
        <v>1.5</v>
      </c>
      <c r="T284" s="7">
        <f t="shared" si="39"/>
        <v>6.5254527196931917</v>
      </c>
    </row>
    <row r="285" spans="1:20">
      <c r="A285" s="4" t="str">
        <f t="shared" si="37"/>
        <v>X2Pi-5.5-e-4-1</v>
      </c>
      <c r="B285" s="1" t="s">
        <v>0</v>
      </c>
      <c r="C285">
        <v>4</v>
      </c>
      <c r="D285">
        <v>5.5</v>
      </c>
      <c r="E285" s="2" t="s">
        <v>1</v>
      </c>
      <c r="F285">
        <v>1</v>
      </c>
      <c r="G285">
        <v>10543.904297622001</v>
      </c>
      <c r="H285">
        <v>1.0049875999999999E-2</v>
      </c>
      <c r="I285">
        <v>4</v>
      </c>
      <c r="J285">
        <f t="shared" si="32"/>
        <v>10529.628570297</v>
      </c>
      <c r="K285">
        <f t="shared" si="33"/>
        <v>5.5</v>
      </c>
      <c r="L285">
        <f t="shared" si="34"/>
        <v>-1</v>
      </c>
      <c r="M285">
        <f>C285+1+VLOOKUP(B285,states!A$2:C$10,3,FALSE)</f>
        <v>5</v>
      </c>
      <c r="N285">
        <f t="shared" si="38"/>
        <v>10529.628570297</v>
      </c>
      <c r="O285" s="2" t="str">
        <f>VLOOKUP(B285,states!A$2:C$10,2,FALSE)</f>
        <v>X</v>
      </c>
      <c r="P285">
        <f t="shared" si="35"/>
        <v>4</v>
      </c>
      <c r="Q285">
        <f>VLOOKUP(B285,states!A$2:D$10,4,FALSE)</f>
        <v>1</v>
      </c>
      <c r="R285">
        <v>0.5</v>
      </c>
      <c r="S285">
        <f t="shared" si="36"/>
        <v>0.5</v>
      </c>
      <c r="T285" s="7">
        <f t="shared" si="39"/>
        <v>2.8302627151238422</v>
      </c>
    </row>
    <row r="286" spans="1:20">
      <c r="A286" s="4" t="str">
        <f t="shared" si="37"/>
        <v>X2Pi-5.5-e-4-2</v>
      </c>
      <c r="B286" s="1" t="s">
        <v>0</v>
      </c>
      <c r="C286">
        <v>4</v>
      </c>
      <c r="D286">
        <v>5.5</v>
      </c>
      <c r="E286" s="2" t="s">
        <v>1</v>
      </c>
      <c r="F286">
        <v>2</v>
      </c>
      <c r="G286">
        <v>10684.861552416</v>
      </c>
      <c r="H286">
        <v>2.1817423999999998E-2</v>
      </c>
      <c r="I286">
        <v>4</v>
      </c>
      <c r="J286">
        <f t="shared" si="32"/>
        <v>10670.585825090999</v>
      </c>
      <c r="K286">
        <f t="shared" si="33"/>
        <v>5.5</v>
      </c>
      <c r="L286">
        <f t="shared" si="34"/>
        <v>-1</v>
      </c>
      <c r="M286">
        <f>C286+1+VLOOKUP(B286,states!A$2:C$10,3,FALSE)</f>
        <v>5</v>
      </c>
      <c r="N286">
        <f t="shared" si="38"/>
        <v>10670.585825090999</v>
      </c>
      <c r="O286" s="2" t="str">
        <f>VLOOKUP(B286,states!A$2:C$10,2,FALSE)</f>
        <v>X</v>
      </c>
      <c r="P286">
        <f t="shared" si="35"/>
        <v>4</v>
      </c>
      <c r="Q286">
        <f>VLOOKUP(B286,states!A$2:D$10,4,FALSE)</f>
        <v>1</v>
      </c>
      <c r="R286">
        <v>0.5</v>
      </c>
      <c r="S286">
        <f t="shared" si="36"/>
        <v>1.5</v>
      </c>
      <c r="T286" s="7">
        <f t="shared" si="39"/>
        <v>1.3037189603327111</v>
      </c>
    </row>
    <row r="287" spans="1:20">
      <c r="A287" s="4" t="str">
        <f t="shared" si="37"/>
        <v>X2Pi-5.5-e-5-2</v>
      </c>
      <c r="B287" s="1" t="s">
        <v>0</v>
      </c>
      <c r="C287">
        <v>5</v>
      </c>
      <c r="D287">
        <v>5.5</v>
      </c>
      <c r="E287" s="2" t="s">
        <v>1</v>
      </c>
      <c r="F287">
        <v>2</v>
      </c>
      <c r="G287">
        <v>12898.903222581999</v>
      </c>
      <c r="H287">
        <v>2.2383028999999999E-2</v>
      </c>
      <c r="I287">
        <v>1</v>
      </c>
      <c r="J287">
        <f t="shared" si="32"/>
        <v>12884.627495256998</v>
      </c>
      <c r="K287">
        <f t="shared" si="33"/>
        <v>5.5</v>
      </c>
      <c r="L287">
        <f t="shared" si="34"/>
        <v>-1</v>
      </c>
      <c r="M287">
        <f>C287+1+VLOOKUP(B287,states!A$2:C$10,3,FALSE)</f>
        <v>6</v>
      </c>
      <c r="N287">
        <f t="shared" si="38"/>
        <v>12884.627495256998</v>
      </c>
      <c r="O287" s="2" t="str">
        <f>VLOOKUP(B287,states!A$2:C$10,2,FALSE)</f>
        <v>X</v>
      </c>
      <c r="P287">
        <f t="shared" si="35"/>
        <v>5</v>
      </c>
      <c r="Q287">
        <f>VLOOKUP(B287,states!A$2:D$10,4,FALSE)</f>
        <v>1</v>
      </c>
      <c r="R287">
        <v>0.5</v>
      </c>
      <c r="S287">
        <f t="shared" si="36"/>
        <v>1.5</v>
      </c>
      <c r="T287" s="7">
        <f t="shared" si="39"/>
        <v>0.31769370149162945</v>
      </c>
    </row>
    <row r="288" spans="1:20">
      <c r="A288" s="4" t="str">
        <f t="shared" si="37"/>
        <v>A2Delta-5.5-e-0-1</v>
      </c>
      <c r="B288" s="1" t="s">
        <v>3</v>
      </c>
      <c r="C288">
        <v>0</v>
      </c>
      <c r="D288">
        <v>5.5</v>
      </c>
      <c r="E288" s="2" t="s">
        <v>1</v>
      </c>
      <c r="F288">
        <v>1</v>
      </c>
      <c r="G288">
        <v>23609.154652652</v>
      </c>
      <c r="H288">
        <v>7.0007139999999999E-3</v>
      </c>
      <c r="I288">
        <v>19</v>
      </c>
      <c r="J288">
        <f t="shared" si="32"/>
        <v>23594.878925327001</v>
      </c>
      <c r="K288">
        <f t="shared" si="33"/>
        <v>5.5</v>
      </c>
      <c r="L288">
        <f t="shared" si="34"/>
        <v>-1</v>
      </c>
      <c r="M288">
        <f>C288+1+VLOOKUP(B288,states!A$2:C$10,3,FALSE)</f>
        <v>251</v>
      </c>
      <c r="N288">
        <f t="shared" si="38"/>
        <v>23594.878925327001</v>
      </c>
      <c r="O288" s="2" t="str">
        <f>VLOOKUP(B288,states!A$2:C$10,2,FALSE)</f>
        <v>A</v>
      </c>
      <c r="P288">
        <f t="shared" si="35"/>
        <v>0</v>
      </c>
      <c r="Q288">
        <f>VLOOKUP(B288,states!A$2:D$10,4,FALSE)</f>
        <v>2</v>
      </c>
      <c r="R288">
        <v>0.5</v>
      </c>
      <c r="S288">
        <f t="shared" si="36"/>
        <v>0.5</v>
      </c>
      <c r="T288" s="7">
        <f t="shared" si="39"/>
        <v>1929.9174246867565</v>
      </c>
    </row>
    <row r="289" spans="1:20">
      <c r="A289" s="4" t="str">
        <f t="shared" si="37"/>
        <v>A2Delta-5.5-e-0-2</v>
      </c>
      <c r="B289" s="1" t="s">
        <v>3</v>
      </c>
      <c r="C289">
        <v>0</v>
      </c>
      <c r="D289">
        <v>5.5</v>
      </c>
      <c r="E289" s="2" t="s">
        <v>1</v>
      </c>
      <c r="F289">
        <v>2</v>
      </c>
      <c r="G289">
        <v>23783.250512072998</v>
      </c>
      <c r="H289">
        <v>5.3141320000000001E-3</v>
      </c>
      <c r="I289">
        <v>19</v>
      </c>
      <c r="J289">
        <f t="shared" si="32"/>
        <v>23768.974784747999</v>
      </c>
      <c r="K289">
        <f t="shared" si="33"/>
        <v>5.5</v>
      </c>
      <c r="L289">
        <f t="shared" si="34"/>
        <v>-1</v>
      </c>
      <c r="M289">
        <f>C289+1+VLOOKUP(B289,states!A$2:C$10,3,FALSE)</f>
        <v>251</v>
      </c>
      <c r="N289">
        <f t="shared" si="38"/>
        <v>23768.974784747999</v>
      </c>
      <c r="O289" s="2" t="str">
        <f>VLOOKUP(B289,states!A$2:C$10,2,FALSE)</f>
        <v>A</v>
      </c>
      <c r="P289">
        <f t="shared" si="35"/>
        <v>0</v>
      </c>
      <c r="Q289">
        <f>VLOOKUP(B289,states!A$2:D$10,4,FALSE)</f>
        <v>2</v>
      </c>
      <c r="R289">
        <v>0.5</v>
      </c>
      <c r="S289">
        <f t="shared" si="36"/>
        <v>1.5</v>
      </c>
      <c r="T289" s="7">
        <f t="shared" si="39"/>
        <v>2542.4283653188363</v>
      </c>
    </row>
    <row r="290" spans="1:20">
      <c r="A290" s="4" t="str">
        <f t="shared" si="37"/>
        <v>B2Sigma-5.5-e-0-2</v>
      </c>
      <c r="B290" s="1" t="s">
        <v>4</v>
      </c>
      <c r="C290">
        <v>0</v>
      </c>
      <c r="D290">
        <v>5.5</v>
      </c>
      <c r="E290" s="2" t="s">
        <v>1</v>
      </c>
      <c r="F290">
        <v>2</v>
      </c>
      <c r="G290">
        <v>26239.712784162999</v>
      </c>
      <c r="H290">
        <v>7.0710679999999998E-3</v>
      </c>
      <c r="I290">
        <v>15</v>
      </c>
      <c r="J290">
        <f t="shared" si="32"/>
        <v>26225.437056838</v>
      </c>
      <c r="K290">
        <f t="shared" si="33"/>
        <v>5.5</v>
      </c>
      <c r="L290">
        <f t="shared" si="34"/>
        <v>-1</v>
      </c>
      <c r="M290">
        <f>C290+1+VLOOKUP(B290,states!A$2:C$10,3,FALSE)</f>
        <v>51</v>
      </c>
      <c r="N290">
        <f t="shared" si="38"/>
        <v>26225.437056838</v>
      </c>
      <c r="O290" s="2" t="str">
        <f>VLOOKUP(B290,states!A$2:C$10,2,FALSE)</f>
        <v>B</v>
      </c>
      <c r="P290">
        <f t="shared" si="35"/>
        <v>0</v>
      </c>
      <c r="Q290">
        <f>VLOOKUP(B290,states!A$2:D$10,4,FALSE)</f>
        <v>0</v>
      </c>
      <c r="R290">
        <v>0.5</v>
      </c>
      <c r="S290">
        <f t="shared" si="36"/>
        <v>0.5</v>
      </c>
      <c r="T290" s="7">
        <f t="shared" si="39"/>
        <v>1508.459683941199</v>
      </c>
    </row>
    <row r="291" spans="1:20">
      <c r="A291" s="4" t="str">
        <f t="shared" si="37"/>
        <v>A2Delta-5.5-e-1-1</v>
      </c>
      <c r="B291" s="1" t="s">
        <v>3</v>
      </c>
      <c r="C291">
        <v>1</v>
      </c>
      <c r="D291">
        <v>5.5</v>
      </c>
      <c r="E291" s="2" t="s">
        <v>1</v>
      </c>
      <c r="F291">
        <v>1</v>
      </c>
      <c r="G291">
        <v>26329.365631230001</v>
      </c>
      <c r="H291">
        <v>7.141428E-3</v>
      </c>
      <c r="I291">
        <v>14</v>
      </c>
      <c r="J291">
        <f t="shared" si="32"/>
        <v>26315.089903905002</v>
      </c>
      <c r="K291">
        <f t="shared" si="33"/>
        <v>5.5</v>
      </c>
      <c r="L291">
        <f t="shared" si="34"/>
        <v>-1</v>
      </c>
      <c r="M291">
        <f>C291+1+VLOOKUP(B291,states!A$2:C$10,3,FALSE)</f>
        <v>252</v>
      </c>
      <c r="N291">
        <f t="shared" si="38"/>
        <v>26315.089903905002</v>
      </c>
      <c r="O291" s="2" t="str">
        <f>VLOOKUP(B291,states!A$2:C$10,2,FALSE)</f>
        <v>A</v>
      </c>
      <c r="P291">
        <f t="shared" si="35"/>
        <v>1</v>
      </c>
      <c r="Q291">
        <f>VLOOKUP(B291,states!A$2:D$10,4,FALSE)</f>
        <v>2</v>
      </c>
      <c r="R291">
        <v>0.5</v>
      </c>
      <c r="S291">
        <f t="shared" si="36"/>
        <v>0.5</v>
      </c>
      <c r="T291" s="7">
        <f t="shared" si="39"/>
        <v>13.94024593827212</v>
      </c>
    </row>
    <row r="292" spans="1:20">
      <c r="A292" s="4" t="str">
        <f t="shared" si="37"/>
        <v>A2Delta-5.5-e-1-2</v>
      </c>
      <c r="B292" s="1" t="s">
        <v>3</v>
      </c>
      <c r="C292">
        <v>1</v>
      </c>
      <c r="D292">
        <v>5.5</v>
      </c>
      <c r="E292" s="2" t="s">
        <v>1</v>
      </c>
      <c r="F292">
        <v>2</v>
      </c>
      <c r="G292">
        <v>26495.404924402999</v>
      </c>
      <c r="H292">
        <v>7.141428E-3</v>
      </c>
      <c r="I292">
        <v>15</v>
      </c>
      <c r="J292">
        <f t="shared" si="32"/>
        <v>26481.129197078</v>
      </c>
      <c r="K292">
        <f t="shared" si="33"/>
        <v>5.5</v>
      </c>
      <c r="L292">
        <f t="shared" si="34"/>
        <v>-1</v>
      </c>
      <c r="M292">
        <f>C292+1+VLOOKUP(B292,states!A$2:C$10,3,FALSE)</f>
        <v>252</v>
      </c>
      <c r="N292">
        <f t="shared" si="38"/>
        <v>26481.129197078</v>
      </c>
      <c r="O292" s="2" t="str">
        <f>VLOOKUP(B292,states!A$2:C$10,2,FALSE)</f>
        <v>A</v>
      </c>
      <c r="P292">
        <f t="shared" si="35"/>
        <v>1</v>
      </c>
      <c r="Q292">
        <f>VLOOKUP(B292,states!A$2:D$10,4,FALSE)</f>
        <v>2</v>
      </c>
      <c r="R292">
        <v>0.5</v>
      </c>
      <c r="S292">
        <f t="shared" si="36"/>
        <v>1.5</v>
      </c>
      <c r="T292" s="7">
        <f t="shared" si="39"/>
        <v>14.935977791005842</v>
      </c>
    </row>
    <row r="293" spans="1:20">
      <c r="A293" s="4" t="str">
        <f t="shared" si="37"/>
        <v>B2Sigma-5.5-e-1-2</v>
      </c>
      <c r="B293" s="1" t="s">
        <v>4</v>
      </c>
      <c r="C293">
        <v>1</v>
      </c>
      <c r="D293">
        <v>5.5</v>
      </c>
      <c r="E293" s="2" t="s">
        <v>1</v>
      </c>
      <c r="F293">
        <v>2</v>
      </c>
      <c r="G293">
        <v>27970.490505279002</v>
      </c>
      <c r="H293">
        <v>1.4377427E-2</v>
      </c>
      <c r="I293">
        <v>18</v>
      </c>
      <c r="J293">
        <f t="shared" si="32"/>
        <v>27956.214777954003</v>
      </c>
      <c r="K293">
        <f t="shared" si="33"/>
        <v>5.5</v>
      </c>
      <c r="L293">
        <f t="shared" si="34"/>
        <v>-1</v>
      </c>
      <c r="M293">
        <f>C293+1+VLOOKUP(B293,states!A$2:C$10,3,FALSE)</f>
        <v>52</v>
      </c>
      <c r="N293">
        <f t="shared" si="38"/>
        <v>27956.214777954003</v>
      </c>
      <c r="O293" s="2" t="str">
        <f>VLOOKUP(B293,states!A$2:C$10,2,FALSE)</f>
        <v>B</v>
      </c>
      <c r="P293">
        <f t="shared" si="35"/>
        <v>1</v>
      </c>
      <c r="Q293">
        <f>VLOOKUP(B293,states!A$2:D$10,4,FALSE)</f>
        <v>0</v>
      </c>
      <c r="R293">
        <v>0.5</v>
      </c>
      <c r="S293">
        <f t="shared" si="36"/>
        <v>0.5</v>
      </c>
      <c r="T293" s="7">
        <f t="shared" si="39"/>
        <v>8.9026396729317909</v>
      </c>
    </row>
    <row r="294" spans="1:20">
      <c r="A294" s="4" t="str">
        <f t="shared" si="37"/>
        <v>A2Delta-5.5-e-2-1</v>
      </c>
      <c r="B294" s="1" t="s">
        <v>3</v>
      </c>
      <c r="C294">
        <v>2</v>
      </c>
      <c r="D294">
        <v>5.5</v>
      </c>
      <c r="E294" s="2" t="s">
        <v>1</v>
      </c>
      <c r="F294">
        <v>1</v>
      </c>
      <c r="G294">
        <v>28854.575393277999</v>
      </c>
      <c r="H294">
        <v>1.1146270999999999E-2</v>
      </c>
      <c r="I294">
        <v>12</v>
      </c>
      <c r="J294">
        <f t="shared" si="32"/>
        <v>28840.299665953</v>
      </c>
      <c r="K294">
        <f t="shared" si="33"/>
        <v>5.5</v>
      </c>
      <c r="L294">
        <f t="shared" si="34"/>
        <v>-1</v>
      </c>
      <c r="M294">
        <f>C294+1+VLOOKUP(B294,states!A$2:C$10,3,FALSE)</f>
        <v>253</v>
      </c>
      <c r="N294">
        <f t="shared" si="38"/>
        <v>28840.299665953</v>
      </c>
      <c r="O294" s="2" t="str">
        <f>VLOOKUP(B294,states!A$2:C$10,2,FALSE)</f>
        <v>A</v>
      </c>
      <c r="P294">
        <f t="shared" si="35"/>
        <v>2</v>
      </c>
      <c r="Q294">
        <f>VLOOKUP(B294,states!A$2:D$10,4,FALSE)</f>
        <v>2</v>
      </c>
      <c r="R294">
        <v>0.5</v>
      </c>
      <c r="S294">
        <f t="shared" si="36"/>
        <v>0.5</v>
      </c>
      <c r="T294" s="7">
        <f t="shared" si="39"/>
        <v>7.6555978230974118</v>
      </c>
    </row>
    <row r="295" spans="1:20">
      <c r="A295" s="4" t="str">
        <f t="shared" si="37"/>
        <v>A2Delta-5.5-e-2-2</v>
      </c>
      <c r="B295" s="1" t="s">
        <v>3</v>
      </c>
      <c r="C295">
        <v>2</v>
      </c>
      <c r="D295">
        <v>5.5</v>
      </c>
      <c r="E295" s="2" t="s">
        <v>1</v>
      </c>
      <c r="F295">
        <v>2</v>
      </c>
      <c r="G295">
        <v>29011.847270661001</v>
      </c>
      <c r="H295">
        <v>2.1378085000000002E-2</v>
      </c>
      <c r="I295">
        <v>9</v>
      </c>
      <c r="J295">
        <f t="shared" si="32"/>
        <v>28997.571543336002</v>
      </c>
      <c r="K295">
        <f t="shared" si="33"/>
        <v>5.5</v>
      </c>
      <c r="L295">
        <f t="shared" si="34"/>
        <v>-1</v>
      </c>
      <c r="M295">
        <f>C295+1+VLOOKUP(B295,states!A$2:C$10,3,FALSE)</f>
        <v>253</v>
      </c>
      <c r="N295">
        <f t="shared" si="38"/>
        <v>28997.571543336002</v>
      </c>
      <c r="O295" s="2" t="str">
        <f>VLOOKUP(B295,states!A$2:C$10,2,FALSE)</f>
        <v>A</v>
      </c>
      <c r="P295">
        <f t="shared" si="35"/>
        <v>2</v>
      </c>
      <c r="Q295">
        <f>VLOOKUP(B295,states!A$2:D$10,4,FALSE)</f>
        <v>2</v>
      </c>
      <c r="R295">
        <v>0.5</v>
      </c>
      <c r="S295">
        <f t="shared" si="36"/>
        <v>1.5</v>
      </c>
      <c r="T295" s="7">
        <f t="shared" si="39"/>
        <v>2.9936510217093977</v>
      </c>
    </row>
    <row r="296" spans="1:20">
      <c r="A296" s="4" t="str">
        <f t="shared" si="37"/>
        <v>A2Delta-5.5-e-3-1</v>
      </c>
      <c r="B296" s="1" t="s">
        <v>3</v>
      </c>
      <c r="C296">
        <v>3</v>
      </c>
      <c r="D296">
        <v>5.5</v>
      </c>
      <c r="E296" s="2" t="s">
        <v>1</v>
      </c>
      <c r="F296">
        <v>1</v>
      </c>
      <c r="G296">
        <v>31163.690384663001</v>
      </c>
      <c r="H296">
        <v>1.0049875999999999E-2</v>
      </c>
      <c r="I296">
        <v>2</v>
      </c>
      <c r="J296">
        <f t="shared" si="32"/>
        <v>31149.414657338002</v>
      </c>
      <c r="K296">
        <f t="shared" si="33"/>
        <v>5.5</v>
      </c>
      <c r="L296">
        <f t="shared" si="34"/>
        <v>-1</v>
      </c>
      <c r="M296">
        <f>C296+1+VLOOKUP(B296,states!A$2:C$10,3,FALSE)</f>
        <v>254</v>
      </c>
      <c r="N296">
        <f t="shared" si="38"/>
        <v>31149.414657338002</v>
      </c>
      <c r="O296" s="2" t="str">
        <f>VLOOKUP(B296,states!A$2:C$10,2,FALSE)</f>
        <v>A</v>
      </c>
      <c r="P296">
        <f t="shared" si="35"/>
        <v>3</v>
      </c>
      <c r="Q296">
        <f>VLOOKUP(B296,states!A$2:D$10,4,FALSE)</f>
        <v>2</v>
      </c>
      <c r="R296">
        <v>0.5</v>
      </c>
      <c r="S296">
        <f t="shared" si="36"/>
        <v>0.5</v>
      </c>
      <c r="T296" s="7">
        <f t="shared" si="39"/>
        <v>1.4151313575619211</v>
      </c>
    </row>
    <row r="297" spans="1:20">
      <c r="A297" s="4" t="str">
        <f t="shared" si="37"/>
        <v>A2Delta-5.5-e-3-2</v>
      </c>
      <c r="B297" s="1" t="s">
        <v>3</v>
      </c>
      <c r="C297">
        <v>3</v>
      </c>
      <c r="D297">
        <v>5.5</v>
      </c>
      <c r="E297" s="2" t="s">
        <v>1</v>
      </c>
      <c r="F297">
        <v>2</v>
      </c>
      <c r="G297">
        <v>31311.172473628001</v>
      </c>
      <c r="H297">
        <v>1.0049875999999999E-2</v>
      </c>
      <c r="I297">
        <v>3</v>
      </c>
      <c r="J297">
        <f t="shared" si="32"/>
        <v>31296.896746303002</v>
      </c>
      <c r="K297">
        <f t="shared" si="33"/>
        <v>5.5</v>
      </c>
      <c r="L297">
        <f t="shared" si="34"/>
        <v>-1</v>
      </c>
      <c r="M297">
        <f>C297+1+VLOOKUP(B297,states!A$2:C$10,3,FALSE)</f>
        <v>254</v>
      </c>
      <c r="N297">
        <f t="shared" si="38"/>
        <v>31296.896746303002</v>
      </c>
      <c r="O297" s="2" t="str">
        <f>VLOOKUP(B297,states!A$2:C$10,2,FALSE)</f>
        <v>A</v>
      </c>
      <c r="P297">
        <f t="shared" si="35"/>
        <v>3</v>
      </c>
      <c r="Q297">
        <f>VLOOKUP(B297,states!A$2:D$10,4,FALSE)</f>
        <v>2</v>
      </c>
      <c r="R297">
        <v>0.5</v>
      </c>
      <c r="S297">
        <f t="shared" si="36"/>
        <v>1.5</v>
      </c>
      <c r="T297" s="7">
        <f t="shared" si="39"/>
        <v>2.1226970363428816</v>
      </c>
    </row>
    <row r="298" spans="1:20">
      <c r="A298" s="4" t="str">
        <f t="shared" si="37"/>
        <v>C2Sigma-5.5-e-0-1</v>
      </c>
      <c r="B298" s="1" t="s">
        <v>5</v>
      </c>
      <c r="C298">
        <v>0</v>
      </c>
      <c r="D298">
        <v>5.5</v>
      </c>
      <c r="E298" s="2" t="s">
        <v>1</v>
      </c>
      <c r="F298">
        <v>1</v>
      </c>
      <c r="G298">
        <v>32217.992543097</v>
      </c>
      <c r="H298">
        <v>5.3851649999999999E-3</v>
      </c>
      <c r="I298">
        <v>8</v>
      </c>
      <c r="J298">
        <f t="shared" si="32"/>
        <v>32203.716815772001</v>
      </c>
      <c r="K298">
        <f t="shared" si="33"/>
        <v>5.5</v>
      </c>
      <c r="L298">
        <f t="shared" si="34"/>
        <v>-1</v>
      </c>
      <c r="M298">
        <f>C298+1+VLOOKUP(B298,states!A$2:C$10,3,FALSE)</f>
        <v>101</v>
      </c>
      <c r="N298">
        <f t="shared" si="38"/>
        <v>32203.716815772001</v>
      </c>
      <c r="O298" s="2" t="str">
        <f>VLOOKUP(B298,states!A$2:C$10,2,FALSE)</f>
        <v>C</v>
      </c>
      <c r="P298">
        <f t="shared" si="35"/>
        <v>0</v>
      </c>
      <c r="Q298">
        <f>VLOOKUP(B298,states!A$2:D$10,4,FALSE)</f>
        <v>0</v>
      </c>
      <c r="R298">
        <v>0.5</v>
      </c>
      <c r="S298">
        <f t="shared" si="36"/>
        <v>0.5</v>
      </c>
      <c r="T298" s="7">
        <f t="shared" si="39"/>
        <v>1056.3757780650337</v>
      </c>
    </row>
    <row r="299" spans="1:20">
      <c r="A299" s="4" t="str">
        <f t="shared" si="37"/>
        <v>A2Delta-5.5-e-4-1</v>
      </c>
      <c r="B299" s="1" t="s">
        <v>3</v>
      </c>
      <c r="C299">
        <v>4</v>
      </c>
      <c r="D299">
        <v>5.5</v>
      </c>
      <c r="E299" s="2" t="s">
        <v>1</v>
      </c>
      <c r="F299">
        <v>1</v>
      </c>
      <c r="G299">
        <v>33227.217635506</v>
      </c>
      <c r="H299">
        <v>0.50010098999999997</v>
      </c>
      <c r="I299">
        <v>1</v>
      </c>
      <c r="J299">
        <f t="shared" si="32"/>
        <v>33212.941908180997</v>
      </c>
      <c r="K299">
        <f t="shared" si="33"/>
        <v>5.5</v>
      </c>
      <c r="L299">
        <f t="shared" si="34"/>
        <v>-1</v>
      </c>
      <c r="M299">
        <f>C299+1+VLOOKUP(B299,states!A$2:C$10,3,FALSE)</f>
        <v>255</v>
      </c>
      <c r="N299">
        <f t="shared" si="38"/>
        <v>33212.941908180997</v>
      </c>
      <c r="O299" s="2" t="str">
        <f>VLOOKUP(B299,states!A$2:C$10,2,FALSE)</f>
        <v>A</v>
      </c>
      <c r="P299">
        <f t="shared" si="35"/>
        <v>4</v>
      </c>
      <c r="Q299">
        <f>VLOOKUP(B299,states!A$2:D$10,4,FALSE)</f>
        <v>2</v>
      </c>
      <c r="R299">
        <v>0.5</v>
      </c>
      <c r="S299">
        <f t="shared" si="36"/>
        <v>0.5</v>
      </c>
      <c r="T299" s="7">
        <f t="shared" si="39"/>
        <v>1.4219022709002205E-2</v>
      </c>
    </row>
    <row r="300" spans="1:20">
      <c r="A300" s="4" t="str">
        <f t="shared" si="37"/>
        <v>A2Delta-5.5-e-4-2</v>
      </c>
      <c r="B300" s="1" t="s">
        <v>3</v>
      </c>
      <c r="C300">
        <v>4</v>
      </c>
      <c r="D300">
        <v>5.5</v>
      </c>
      <c r="E300" s="2" t="s">
        <v>1</v>
      </c>
      <c r="F300">
        <v>2</v>
      </c>
      <c r="G300">
        <v>33361.426364218998</v>
      </c>
      <c r="H300">
        <v>0.50010098999999997</v>
      </c>
      <c r="I300">
        <v>1</v>
      </c>
      <c r="J300">
        <f t="shared" si="32"/>
        <v>33347.150636893995</v>
      </c>
      <c r="K300">
        <f t="shared" si="33"/>
        <v>5.5</v>
      </c>
      <c r="L300">
        <f t="shared" si="34"/>
        <v>-1</v>
      </c>
      <c r="M300">
        <f>C300+1+VLOOKUP(B300,states!A$2:C$10,3,FALSE)</f>
        <v>255</v>
      </c>
      <c r="N300">
        <f t="shared" si="38"/>
        <v>33347.150636893995</v>
      </c>
      <c r="O300" s="2" t="str">
        <f>VLOOKUP(B300,states!A$2:C$10,2,FALSE)</f>
        <v>A</v>
      </c>
      <c r="P300">
        <f t="shared" si="35"/>
        <v>4</v>
      </c>
      <c r="Q300">
        <f>VLOOKUP(B300,states!A$2:D$10,4,FALSE)</f>
        <v>2</v>
      </c>
      <c r="R300">
        <v>0.5</v>
      </c>
      <c r="S300">
        <f t="shared" si="36"/>
        <v>1.5</v>
      </c>
      <c r="T300" s="7">
        <f t="shared" si="39"/>
        <v>1.4219022709002205E-2</v>
      </c>
    </row>
    <row r="301" spans="1:20">
      <c r="A301" s="4" t="str">
        <f t="shared" si="37"/>
        <v>C2Sigma-5.5-e-1-1</v>
      </c>
      <c r="B301" s="1" t="s">
        <v>5</v>
      </c>
      <c r="C301">
        <v>1</v>
      </c>
      <c r="D301">
        <v>5.5</v>
      </c>
      <c r="E301" s="2" t="s">
        <v>1</v>
      </c>
      <c r="F301">
        <v>1</v>
      </c>
      <c r="G301">
        <v>34807.180493833002</v>
      </c>
      <c r="H301">
        <v>5.0259326999999999E-2</v>
      </c>
      <c r="I301">
        <v>5</v>
      </c>
      <c r="J301">
        <f t="shared" si="32"/>
        <v>34792.904766508</v>
      </c>
      <c r="K301">
        <f t="shared" si="33"/>
        <v>5.5</v>
      </c>
      <c r="L301">
        <f t="shared" si="34"/>
        <v>-1</v>
      </c>
      <c r="M301">
        <f>C301+1+VLOOKUP(B301,states!A$2:C$10,3,FALSE)</f>
        <v>102</v>
      </c>
      <c r="N301">
        <f t="shared" si="38"/>
        <v>34792.904766508</v>
      </c>
      <c r="O301" s="2" t="str">
        <f>VLOOKUP(B301,states!A$2:C$10,2,FALSE)</f>
        <v>C</v>
      </c>
      <c r="P301">
        <f t="shared" si="35"/>
        <v>1</v>
      </c>
      <c r="Q301">
        <f>VLOOKUP(B301,states!A$2:D$10,4,FALSE)</f>
        <v>0</v>
      </c>
      <c r="R301">
        <v>0.5</v>
      </c>
      <c r="S301">
        <f t="shared" si="36"/>
        <v>0.5</v>
      </c>
      <c r="T301" s="7">
        <f t="shared" si="39"/>
        <v>0.70742564197133839</v>
      </c>
    </row>
    <row r="302" spans="1:20">
      <c r="A302" s="4" t="str">
        <f t="shared" si="37"/>
        <v>C2Sigma-5.5-e-2-1</v>
      </c>
      <c r="B302" s="1" t="s">
        <v>5</v>
      </c>
      <c r="C302">
        <v>2</v>
      </c>
      <c r="D302">
        <v>5.5</v>
      </c>
      <c r="E302" s="2" t="s">
        <v>1</v>
      </c>
      <c r="F302">
        <v>1</v>
      </c>
      <c r="G302">
        <v>37149.408586238998</v>
      </c>
      <c r="H302">
        <v>5.0507425000000002E-2</v>
      </c>
      <c r="I302">
        <v>6</v>
      </c>
      <c r="J302">
        <f t="shared" si="32"/>
        <v>37135.132858913996</v>
      </c>
      <c r="K302">
        <f t="shared" si="33"/>
        <v>5.5</v>
      </c>
      <c r="L302">
        <f t="shared" si="34"/>
        <v>-1</v>
      </c>
      <c r="M302">
        <f>C302+1+VLOOKUP(B302,states!A$2:C$10,3,FALSE)</f>
        <v>103</v>
      </c>
      <c r="N302">
        <f t="shared" si="38"/>
        <v>37135.132858913996</v>
      </c>
      <c r="O302" s="2" t="str">
        <f>VLOOKUP(B302,states!A$2:C$10,2,FALSE)</f>
        <v>C</v>
      </c>
      <c r="P302">
        <f t="shared" si="35"/>
        <v>2</v>
      </c>
      <c r="Q302">
        <f>VLOOKUP(B302,states!A$2:D$10,4,FALSE)</f>
        <v>0</v>
      </c>
      <c r="R302">
        <v>0.5</v>
      </c>
      <c r="S302">
        <f t="shared" si="36"/>
        <v>0.5</v>
      </c>
      <c r="T302" s="7">
        <f t="shared" si="39"/>
        <v>0.84474082774219628</v>
      </c>
    </row>
    <row r="303" spans="1:20">
      <c r="A303" s="4" t="str">
        <f t="shared" si="37"/>
        <v>D2Pi-5.5-e-0-1</v>
      </c>
      <c r="B303" s="1" t="s">
        <v>6</v>
      </c>
      <c r="C303">
        <v>0</v>
      </c>
      <c r="D303">
        <v>5.5</v>
      </c>
      <c r="E303" s="2" t="s">
        <v>1</v>
      </c>
      <c r="F303">
        <v>1</v>
      </c>
      <c r="G303">
        <v>59384.522367612997</v>
      </c>
      <c r="H303">
        <v>4.1430060339999999</v>
      </c>
      <c r="I303">
        <v>1</v>
      </c>
      <c r="J303">
        <f t="shared" si="32"/>
        <v>59370.246640287995</v>
      </c>
      <c r="K303">
        <f t="shared" si="33"/>
        <v>5.5</v>
      </c>
      <c r="L303">
        <f t="shared" si="34"/>
        <v>-1</v>
      </c>
      <c r="M303">
        <f>C303+1+VLOOKUP(B303,states!A$2:C$10,3,FALSE)</f>
        <v>151</v>
      </c>
      <c r="N303">
        <f t="shared" si="38"/>
        <v>59370.246640287995</v>
      </c>
      <c r="O303" s="2" t="str">
        <f>VLOOKUP(B303,states!A$2:C$10,2,FALSE)</f>
        <v>D</v>
      </c>
      <c r="P303">
        <f t="shared" si="35"/>
        <v>0</v>
      </c>
      <c r="Q303">
        <f>VLOOKUP(B303,states!A$2:D$10,4,FALSE)</f>
        <v>1</v>
      </c>
      <c r="R303">
        <v>0.5</v>
      </c>
      <c r="S303">
        <f t="shared" si="36"/>
        <v>0.5</v>
      </c>
      <c r="T303" s="7">
        <f t="shared" si="39"/>
        <v>0.17163738781087384</v>
      </c>
    </row>
    <row r="304" spans="1:20">
      <c r="A304" s="4" t="str">
        <f t="shared" si="37"/>
        <v>D2Pi-5.5-e-2-1</v>
      </c>
      <c r="B304" s="1" t="s">
        <v>6</v>
      </c>
      <c r="C304">
        <v>2</v>
      </c>
      <c r="D304">
        <v>5.5</v>
      </c>
      <c r="E304" s="2" t="s">
        <v>1</v>
      </c>
      <c r="F304">
        <v>1</v>
      </c>
      <c r="G304">
        <v>64592.768011407999</v>
      </c>
      <c r="H304">
        <v>0.94881317399999998</v>
      </c>
      <c r="I304">
        <v>1</v>
      </c>
      <c r="J304">
        <f t="shared" si="32"/>
        <v>64578.492284082997</v>
      </c>
      <c r="K304">
        <f t="shared" si="33"/>
        <v>5.5</v>
      </c>
      <c r="L304">
        <f t="shared" si="34"/>
        <v>-1</v>
      </c>
      <c r="M304">
        <f>C304+1+VLOOKUP(B304,states!A$2:C$10,3,FALSE)</f>
        <v>153</v>
      </c>
      <c r="N304">
        <f t="shared" si="38"/>
        <v>64578.492284082997</v>
      </c>
      <c r="O304" s="2" t="str">
        <f>VLOOKUP(B304,states!A$2:C$10,2,FALSE)</f>
        <v>D</v>
      </c>
      <c r="P304">
        <f t="shared" si="35"/>
        <v>2</v>
      </c>
      <c r="Q304">
        <f>VLOOKUP(B304,states!A$2:D$10,4,FALSE)</f>
        <v>1</v>
      </c>
      <c r="R304">
        <v>0.5</v>
      </c>
      <c r="S304">
        <f t="shared" si="36"/>
        <v>0.5</v>
      </c>
      <c r="T304" s="7">
        <f t="shared" si="39"/>
        <v>7.4945706156526069E-3</v>
      </c>
    </row>
    <row r="305" spans="1:20">
      <c r="A305" s="4" t="str">
        <f t="shared" si="37"/>
        <v>D2Pi-5.5-e-2-2</v>
      </c>
      <c r="B305" s="1" t="s">
        <v>6</v>
      </c>
      <c r="C305">
        <v>2</v>
      </c>
      <c r="D305">
        <v>5.5</v>
      </c>
      <c r="E305" s="2" t="s">
        <v>1</v>
      </c>
      <c r="F305">
        <v>2</v>
      </c>
      <c r="G305">
        <v>64749.155948685999</v>
      </c>
      <c r="H305">
        <v>0.85681458899999996</v>
      </c>
      <c r="I305">
        <v>4</v>
      </c>
      <c r="J305">
        <f t="shared" si="32"/>
        <v>64734.880221360996</v>
      </c>
      <c r="K305">
        <f t="shared" si="33"/>
        <v>5.5</v>
      </c>
      <c r="L305">
        <f t="shared" si="34"/>
        <v>-1</v>
      </c>
      <c r="M305">
        <f>C305+1+VLOOKUP(B305,states!A$2:C$10,3,FALSE)</f>
        <v>153</v>
      </c>
      <c r="N305">
        <f t="shared" si="38"/>
        <v>64734.880221360996</v>
      </c>
      <c r="O305" s="2" t="str">
        <f>VLOOKUP(B305,states!A$2:C$10,2,FALSE)</f>
        <v>D</v>
      </c>
      <c r="P305">
        <f t="shared" si="35"/>
        <v>2</v>
      </c>
      <c r="Q305">
        <f>VLOOKUP(B305,states!A$2:D$10,4,FALSE)</f>
        <v>1</v>
      </c>
      <c r="R305">
        <v>0.5</v>
      </c>
      <c r="S305">
        <f t="shared" si="36"/>
        <v>1.5</v>
      </c>
      <c r="T305" s="7">
        <f t="shared" si="39"/>
        <v>3.3197134712207775E-2</v>
      </c>
    </row>
    <row r="306" spans="1:20">
      <c r="A306" s="4" t="str">
        <f t="shared" si="37"/>
        <v>E2Sigma-5.5-e-2-1</v>
      </c>
      <c r="B306" s="1" t="s">
        <v>7</v>
      </c>
      <c r="C306">
        <v>2</v>
      </c>
      <c r="D306">
        <v>5.5</v>
      </c>
      <c r="E306" s="2" t="s">
        <v>1</v>
      </c>
      <c r="F306">
        <v>1</v>
      </c>
      <c r="G306">
        <v>69155.243980650004</v>
      </c>
      <c r="H306">
        <v>0.70351776799999999</v>
      </c>
      <c r="I306">
        <v>5</v>
      </c>
      <c r="J306">
        <f t="shared" si="32"/>
        <v>69140.968253325002</v>
      </c>
      <c r="K306">
        <f t="shared" si="33"/>
        <v>5.5</v>
      </c>
      <c r="L306">
        <f t="shared" si="34"/>
        <v>-1</v>
      </c>
      <c r="M306">
        <f>C306+1+VLOOKUP(B306,states!A$2:C$10,3,FALSE)</f>
        <v>203</v>
      </c>
      <c r="N306">
        <f t="shared" si="38"/>
        <v>69140.968253325002</v>
      </c>
      <c r="O306" s="2" t="str">
        <f>VLOOKUP(B306,states!A$2:C$10,2,FALSE)</f>
        <v>E</v>
      </c>
      <c r="P306">
        <f t="shared" si="35"/>
        <v>2</v>
      </c>
      <c r="Q306">
        <f>VLOOKUP(B306,states!A$2:D$10,4,FALSE)</f>
        <v>0</v>
      </c>
      <c r="R306">
        <v>0.5</v>
      </c>
      <c r="S306">
        <f t="shared" si="36"/>
        <v>0.5</v>
      </c>
      <c r="T306" s="7">
        <f t="shared" si="39"/>
        <v>5.0538505614576637E-2</v>
      </c>
    </row>
    <row r="307" spans="1:20">
      <c r="A307" s="4" t="str">
        <f t="shared" si="37"/>
        <v>X2Pi-6.5-e-0-1</v>
      </c>
      <c r="B307" s="1" t="s">
        <v>0</v>
      </c>
      <c r="C307">
        <v>0</v>
      </c>
      <c r="D307">
        <v>6.5</v>
      </c>
      <c r="E307" s="2" t="s">
        <v>1</v>
      </c>
      <c r="F307">
        <v>1</v>
      </c>
      <c r="G307">
        <v>595.17338203700001</v>
      </c>
      <c r="H307">
        <v>5.0000000000000001E-3</v>
      </c>
      <c r="I307">
        <v>42</v>
      </c>
      <c r="J307">
        <f t="shared" si="32"/>
        <v>580.89765471199996</v>
      </c>
      <c r="K307">
        <f t="shared" si="33"/>
        <v>6.5</v>
      </c>
      <c r="L307">
        <f t="shared" si="34"/>
        <v>1</v>
      </c>
      <c r="M307">
        <f>C307+1+VLOOKUP(B307,states!A$2:C$10,3,FALSE)</f>
        <v>1</v>
      </c>
      <c r="N307">
        <f t="shared" si="38"/>
        <v>580.89765471199996</v>
      </c>
      <c r="O307" s="2" t="str">
        <f>VLOOKUP(B307,states!A$2:C$10,2,FALSE)</f>
        <v>X</v>
      </c>
      <c r="P307">
        <f t="shared" si="35"/>
        <v>0</v>
      </c>
      <c r="Q307">
        <f>VLOOKUP(B307,states!A$2:D$10,4,FALSE)</f>
        <v>1</v>
      </c>
      <c r="R307">
        <v>0.5</v>
      </c>
      <c r="S307">
        <f t="shared" si="36"/>
        <v>0.5</v>
      </c>
      <c r="T307" s="7">
        <f t="shared" si="39"/>
        <v>5776.9234764573866</v>
      </c>
    </row>
    <row r="308" spans="1:20">
      <c r="A308" s="4" t="str">
        <f t="shared" si="37"/>
        <v>X2Pi-6.5-e-0-2</v>
      </c>
      <c r="B308" s="1" t="s">
        <v>0</v>
      </c>
      <c r="C308">
        <v>0</v>
      </c>
      <c r="D308">
        <v>6.5</v>
      </c>
      <c r="E308" s="2" t="s">
        <v>1</v>
      </c>
      <c r="F308">
        <v>2</v>
      </c>
      <c r="G308">
        <v>788.19364940299999</v>
      </c>
      <c r="H308">
        <v>5.0000000000000001E-3</v>
      </c>
      <c r="I308">
        <v>44</v>
      </c>
      <c r="J308">
        <f t="shared" si="32"/>
        <v>773.91792207799995</v>
      </c>
      <c r="K308">
        <f t="shared" si="33"/>
        <v>6.5</v>
      </c>
      <c r="L308">
        <f t="shared" si="34"/>
        <v>1</v>
      </c>
      <c r="M308">
        <f>C308+1+VLOOKUP(B308,states!A$2:C$10,3,FALSE)</f>
        <v>1</v>
      </c>
      <c r="N308">
        <f t="shared" si="38"/>
        <v>773.91792207799995</v>
      </c>
      <c r="O308" s="2" t="str">
        <f>VLOOKUP(B308,states!A$2:C$10,2,FALSE)</f>
        <v>X</v>
      </c>
      <c r="P308">
        <f t="shared" si="35"/>
        <v>0</v>
      </c>
      <c r="Q308">
        <f>VLOOKUP(B308,states!A$2:D$10,4,FALSE)</f>
        <v>1</v>
      </c>
      <c r="R308">
        <v>0.5</v>
      </c>
      <c r="S308">
        <f t="shared" si="36"/>
        <v>1.5</v>
      </c>
      <c r="T308" s="7">
        <f t="shared" si="39"/>
        <v>6052.0150705744054</v>
      </c>
    </row>
    <row r="309" spans="1:20">
      <c r="A309" s="4" t="str">
        <f t="shared" si="37"/>
        <v>X2Pi-6.5-e-1-1</v>
      </c>
      <c r="B309" s="1" t="s">
        <v>0</v>
      </c>
      <c r="C309">
        <v>1</v>
      </c>
      <c r="D309">
        <v>6.5</v>
      </c>
      <c r="E309" s="2" t="s">
        <v>1</v>
      </c>
      <c r="F309">
        <v>1</v>
      </c>
      <c r="G309">
        <v>3305.847469503</v>
      </c>
      <c r="H309">
        <v>5.0990200000000001E-3</v>
      </c>
      <c r="I309">
        <v>27</v>
      </c>
      <c r="J309">
        <f t="shared" si="32"/>
        <v>3291.571742178</v>
      </c>
      <c r="K309">
        <f t="shared" si="33"/>
        <v>6.5</v>
      </c>
      <c r="L309">
        <f t="shared" si="34"/>
        <v>1</v>
      </c>
      <c r="M309">
        <f>C309+1+VLOOKUP(B309,states!A$2:C$10,3,FALSE)</f>
        <v>2</v>
      </c>
      <c r="N309">
        <f t="shared" si="38"/>
        <v>3291.571742178</v>
      </c>
      <c r="O309" s="2" t="str">
        <f>VLOOKUP(B309,states!A$2:C$10,2,FALSE)</f>
        <v>X</v>
      </c>
      <c r="P309">
        <f t="shared" si="35"/>
        <v>1</v>
      </c>
      <c r="Q309">
        <f>VLOOKUP(B309,states!A$2:D$10,4,FALSE)</f>
        <v>1</v>
      </c>
      <c r="R309">
        <v>0.5</v>
      </c>
      <c r="S309">
        <f t="shared" si="36"/>
        <v>0.5</v>
      </c>
      <c r="T309" s="7">
        <f t="shared" si="39"/>
        <v>36.416179193058163</v>
      </c>
    </row>
    <row r="310" spans="1:20">
      <c r="A310" s="4" t="str">
        <f t="shared" si="37"/>
        <v>X2Pi-6.5-e-1-2</v>
      </c>
      <c r="B310" s="1" t="s">
        <v>0</v>
      </c>
      <c r="C310">
        <v>1</v>
      </c>
      <c r="D310">
        <v>6.5</v>
      </c>
      <c r="E310" s="2" t="s">
        <v>1</v>
      </c>
      <c r="F310">
        <v>2</v>
      </c>
      <c r="G310">
        <v>3491.609489468</v>
      </c>
      <c r="H310">
        <v>5.0990200000000001E-3</v>
      </c>
      <c r="I310">
        <v>26</v>
      </c>
      <c r="J310">
        <f t="shared" si="32"/>
        <v>3477.3337621430001</v>
      </c>
      <c r="K310">
        <f t="shared" si="33"/>
        <v>6.5</v>
      </c>
      <c r="L310">
        <f t="shared" si="34"/>
        <v>1</v>
      </c>
      <c r="M310">
        <f>C310+1+VLOOKUP(B310,states!A$2:C$10,3,FALSE)</f>
        <v>2</v>
      </c>
      <c r="N310">
        <f t="shared" si="38"/>
        <v>3477.3337621430001</v>
      </c>
      <c r="O310" s="2" t="str">
        <f>VLOOKUP(B310,states!A$2:C$10,2,FALSE)</f>
        <v>X</v>
      </c>
      <c r="P310">
        <f t="shared" si="35"/>
        <v>1</v>
      </c>
      <c r="Q310">
        <f>VLOOKUP(B310,states!A$2:D$10,4,FALSE)</f>
        <v>1</v>
      </c>
      <c r="R310">
        <v>0.5</v>
      </c>
      <c r="S310">
        <f t="shared" si="36"/>
        <v>1.5</v>
      </c>
      <c r="T310" s="7">
        <f t="shared" si="39"/>
        <v>35.067431815537489</v>
      </c>
    </row>
    <row r="311" spans="1:20">
      <c r="A311" s="4" t="str">
        <f t="shared" si="37"/>
        <v>X2Pi-6.5-e-2-1</v>
      </c>
      <c r="B311" s="1" t="s">
        <v>0</v>
      </c>
      <c r="C311">
        <v>2</v>
      </c>
      <c r="D311">
        <v>6.5</v>
      </c>
      <c r="E311" s="2" t="s">
        <v>1</v>
      </c>
      <c r="F311">
        <v>1</v>
      </c>
      <c r="G311">
        <v>5890.6544672620003</v>
      </c>
      <c r="H311">
        <v>7.141428E-3</v>
      </c>
      <c r="I311">
        <v>22</v>
      </c>
      <c r="J311">
        <f t="shared" si="32"/>
        <v>5876.3787399370003</v>
      </c>
      <c r="K311">
        <f t="shared" si="33"/>
        <v>6.5</v>
      </c>
      <c r="L311">
        <f t="shared" si="34"/>
        <v>1</v>
      </c>
      <c r="M311">
        <f>C311+1+VLOOKUP(B311,states!A$2:C$10,3,FALSE)</f>
        <v>3</v>
      </c>
      <c r="N311">
        <f t="shared" si="38"/>
        <v>5876.3787399370003</v>
      </c>
      <c r="O311" s="2" t="str">
        <f>VLOOKUP(B311,states!A$2:C$10,2,FALSE)</f>
        <v>X</v>
      </c>
      <c r="P311">
        <f t="shared" si="35"/>
        <v>2</v>
      </c>
      <c r="Q311">
        <f>VLOOKUP(B311,states!A$2:D$10,4,FALSE)</f>
        <v>1</v>
      </c>
      <c r="R311">
        <v>0.5</v>
      </c>
      <c r="S311">
        <f t="shared" si="36"/>
        <v>0.5</v>
      </c>
      <c r="T311" s="7">
        <f t="shared" si="39"/>
        <v>21.186291700253804</v>
      </c>
    </row>
    <row r="312" spans="1:20">
      <c r="A312" s="4" t="str">
        <f t="shared" si="37"/>
        <v>X2Pi-6.5-e-2-2</v>
      </c>
      <c r="B312" s="1" t="s">
        <v>0</v>
      </c>
      <c r="C312">
        <v>2</v>
      </c>
      <c r="D312">
        <v>6.5</v>
      </c>
      <c r="E312" s="2" t="s">
        <v>1</v>
      </c>
      <c r="F312">
        <v>2</v>
      </c>
      <c r="G312">
        <v>6069.2275234850003</v>
      </c>
      <c r="H312">
        <v>7.141428E-3</v>
      </c>
      <c r="I312">
        <v>18</v>
      </c>
      <c r="J312">
        <f t="shared" si="32"/>
        <v>6054.9517961600004</v>
      </c>
      <c r="K312">
        <f t="shared" si="33"/>
        <v>6.5</v>
      </c>
      <c r="L312">
        <f t="shared" si="34"/>
        <v>1</v>
      </c>
      <c r="M312">
        <f>C312+1+VLOOKUP(B312,states!A$2:C$10,3,FALSE)</f>
        <v>3</v>
      </c>
      <c r="N312">
        <f t="shared" si="38"/>
        <v>6054.9517961600004</v>
      </c>
      <c r="O312" s="2" t="str">
        <f>VLOOKUP(B312,states!A$2:C$10,2,FALSE)</f>
        <v>X</v>
      </c>
      <c r="P312">
        <f t="shared" si="35"/>
        <v>2</v>
      </c>
      <c r="Q312">
        <f>VLOOKUP(B312,states!A$2:D$10,4,FALSE)</f>
        <v>1</v>
      </c>
      <c r="R312">
        <v>0.5</v>
      </c>
      <c r="S312">
        <f t="shared" si="36"/>
        <v>1.5</v>
      </c>
      <c r="T312" s="7">
        <f t="shared" si="39"/>
        <v>17.334238663844022</v>
      </c>
    </row>
    <row r="313" spans="1:20">
      <c r="A313" s="4" t="str">
        <f t="shared" si="37"/>
        <v>X2Pi-6.5-e-3-1</v>
      </c>
      <c r="B313" s="1" t="s">
        <v>0</v>
      </c>
      <c r="C313">
        <v>3</v>
      </c>
      <c r="D313">
        <v>6.5</v>
      </c>
      <c r="E313" s="2" t="s">
        <v>1</v>
      </c>
      <c r="F313">
        <v>1</v>
      </c>
      <c r="G313">
        <v>8350.9921389779993</v>
      </c>
      <c r="H313">
        <v>8.7177980000000006E-3</v>
      </c>
      <c r="I313">
        <v>11</v>
      </c>
      <c r="J313">
        <f t="shared" si="32"/>
        <v>8336.7164116529984</v>
      </c>
      <c r="K313">
        <f t="shared" si="33"/>
        <v>6.5</v>
      </c>
      <c r="L313">
        <f t="shared" si="34"/>
        <v>1</v>
      </c>
      <c r="M313">
        <f>C313+1+VLOOKUP(B313,states!A$2:C$10,3,FALSE)</f>
        <v>4</v>
      </c>
      <c r="N313">
        <f t="shared" si="38"/>
        <v>8336.7164116529984</v>
      </c>
      <c r="O313" s="2" t="str">
        <f>VLOOKUP(B313,states!A$2:C$10,2,FALSE)</f>
        <v>X</v>
      </c>
      <c r="P313">
        <f t="shared" si="35"/>
        <v>3</v>
      </c>
      <c r="Q313">
        <f>VLOOKUP(B313,states!A$2:D$10,4,FALSE)</f>
        <v>1</v>
      </c>
      <c r="R313">
        <v>0.5</v>
      </c>
      <c r="S313">
        <f t="shared" si="36"/>
        <v>0.5</v>
      </c>
      <c r="T313" s="7">
        <f t="shared" si="39"/>
        <v>8.6776716301731316</v>
      </c>
    </row>
    <row r="314" spans="1:20">
      <c r="A314" s="4" t="str">
        <f t="shared" si="37"/>
        <v>X2Pi-6.5-e-3-2</v>
      </c>
      <c r="B314" s="1" t="s">
        <v>0</v>
      </c>
      <c r="C314">
        <v>3</v>
      </c>
      <c r="D314">
        <v>6.5</v>
      </c>
      <c r="E314" s="2" t="s">
        <v>1</v>
      </c>
      <c r="F314">
        <v>2</v>
      </c>
      <c r="G314">
        <v>8522.4314009829995</v>
      </c>
      <c r="H314">
        <v>8.7177980000000006E-3</v>
      </c>
      <c r="I314">
        <v>8</v>
      </c>
      <c r="J314">
        <f t="shared" si="32"/>
        <v>8508.1556736579987</v>
      </c>
      <c r="K314">
        <f t="shared" si="33"/>
        <v>6.5</v>
      </c>
      <c r="L314">
        <f t="shared" si="34"/>
        <v>1</v>
      </c>
      <c r="M314">
        <f>C314+1+VLOOKUP(B314,states!A$2:C$10,3,FALSE)</f>
        <v>4</v>
      </c>
      <c r="N314">
        <f t="shared" si="38"/>
        <v>8508.1556736579987</v>
      </c>
      <c r="O314" s="2" t="str">
        <f>VLOOKUP(B314,states!A$2:C$10,2,FALSE)</f>
        <v>X</v>
      </c>
      <c r="P314">
        <f t="shared" si="35"/>
        <v>3</v>
      </c>
      <c r="Q314">
        <f>VLOOKUP(B314,states!A$2:D$10,4,FALSE)</f>
        <v>1</v>
      </c>
      <c r="R314">
        <v>0.5</v>
      </c>
      <c r="S314">
        <f t="shared" si="36"/>
        <v>1.5</v>
      </c>
      <c r="T314" s="7">
        <f t="shared" si="39"/>
        <v>6.311033912853186</v>
      </c>
    </row>
    <row r="315" spans="1:20">
      <c r="A315" s="4" t="str">
        <f t="shared" si="37"/>
        <v>X2Pi-6.5-e-4-1</v>
      </c>
      <c r="B315" s="1" t="s">
        <v>0</v>
      </c>
      <c r="C315">
        <v>4</v>
      </c>
      <c r="D315">
        <v>6.5</v>
      </c>
      <c r="E315" s="2" t="s">
        <v>1</v>
      </c>
      <c r="F315">
        <v>1</v>
      </c>
      <c r="G315">
        <v>10687.871010684001</v>
      </c>
      <c r="H315">
        <v>1.0049875999999999E-2</v>
      </c>
      <c r="I315">
        <v>3</v>
      </c>
      <c r="J315">
        <f t="shared" si="32"/>
        <v>10673.595283359</v>
      </c>
      <c r="K315">
        <f t="shared" si="33"/>
        <v>6.5</v>
      </c>
      <c r="L315">
        <f t="shared" si="34"/>
        <v>1</v>
      </c>
      <c r="M315">
        <f>C315+1+VLOOKUP(B315,states!A$2:C$10,3,FALSE)</f>
        <v>5</v>
      </c>
      <c r="N315">
        <f t="shared" si="38"/>
        <v>10673.595283359</v>
      </c>
      <c r="O315" s="2" t="str">
        <f>VLOOKUP(B315,states!A$2:C$10,2,FALSE)</f>
        <v>X</v>
      </c>
      <c r="P315">
        <f t="shared" si="35"/>
        <v>4</v>
      </c>
      <c r="Q315">
        <f>VLOOKUP(B315,states!A$2:D$10,4,FALSE)</f>
        <v>1</v>
      </c>
      <c r="R315">
        <v>0.5</v>
      </c>
      <c r="S315">
        <f t="shared" si="36"/>
        <v>0.5</v>
      </c>
      <c r="T315" s="7">
        <f t="shared" si="39"/>
        <v>2.0529476740585038</v>
      </c>
    </row>
    <row r="316" spans="1:20">
      <c r="A316" s="4" t="str">
        <f t="shared" si="37"/>
        <v>X2Pi-6.5-e-4-2</v>
      </c>
      <c r="B316" s="1" t="s">
        <v>0</v>
      </c>
      <c r="C316">
        <v>4</v>
      </c>
      <c r="D316">
        <v>6.5</v>
      </c>
      <c r="E316" s="2" t="s">
        <v>1</v>
      </c>
      <c r="F316">
        <v>2</v>
      </c>
      <c r="G316">
        <v>10852.216364219001</v>
      </c>
      <c r="H316">
        <v>1.0049875999999999E-2</v>
      </c>
      <c r="I316">
        <v>5</v>
      </c>
      <c r="J316">
        <f t="shared" si="32"/>
        <v>10837.940636894</v>
      </c>
      <c r="K316">
        <f t="shared" si="33"/>
        <v>6.5</v>
      </c>
      <c r="L316">
        <f t="shared" si="34"/>
        <v>1</v>
      </c>
      <c r="M316">
        <f>C316+1+VLOOKUP(B316,states!A$2:C$10,3,FALSE)</f>
        <v>5</v>
      </c>
      <c r="N316">
        <f t="shared" si="38"/>
        <v>10837.940636894</v>
      </c>
      <c r="O316" s="2" t="str">
        <f>VLOOKUP(B316,states!A$2:C$10,2,FALSE)</f>
        <v>X</v>
      </c>
      <c r="P316">
        <f t="shared" si="35"/>
        <v>4</v>
      </c>
      <c r="Q316">
        <f>VLOOKUP(B316,states!A$2:D$10,4,FALSE)</f>
        <v>1</v>
      </c>
      <c r="R316">
        <v>0.5</v>
      </c>
      <c r="S316">
        <f t="shared" si="36"/>
        <v>1.5</v>
      </c>
      <c r="T316" s="7">
        <f t="shared" si="39"/>
        <v>3.4215794567641735</v>
      </c>
    </row>
    <row r="317" spans="1:20">
      <c r="A317" s="4" t="str">
        <f t="shared" si="37"/>
        <v>X2Pi-6.5-e-5-1</v>
      </c>
      <c r="B317" s="1" t="s">
        <v>0</v>
      </c>
      <c r="C317">
        <v>5</v>
      </c>
      <c r="D317">
        <v>6.5</v>
      </c>
      <c r="E317" s="2" t="s">
        <v>1</v>
      </c>
      <c r="F317">
        <v>1</v>
      </c>
      <c r="G317">
        <v>12901.760297622001</v>
      </c>
      <c r="H317">
        <v>2.2383028999999999E-2</v>
      </c>
      <c r="I317">
        <v>2</v>
      </c>
      <c r="J317">
        <f t="shared" si="32"/>
        <v>12887.484570297</v>
      </c>
      <c r="K317">
        <f t="shared" si="33"/>
        <v>6.5</v>
      </c>
      <c r="L317">
        <f t="shared" si="34"/>
        <v>1</v>
      </c>
      <c r="M317">
        <f>C317+1+VLOOKUP(B317,states!A$2:C$10,3,FALSE)</f>
        <v>6</v>
      </c>
      <c r="N317">
        <f t="shared" si="38"/>
        <v>12887.484570297</v>
      </c>
      <c r="O317" s="2" t="str">
        <f>VLOOKUP(B317,states!A$2:C$10,2,FALSE)</f>
        <v>X</v>
      </c>
      <c r="P317">
        <f t="shared" si="35"/>
        <v>5</v>
      </c>
      <c r="Q317">
        <f>VLOOKUP(B317,states!A$2:D$10,4,FALSE)</f>
        <v>1</v>
      </c>
      <c r="R317">
        <v>0.5</v>
      </c>
      <c r="S317">
        <f t="shared" si="36"/>
        <v>0.5</v>
      </c>
      <c r="T317" s="7">
        <f t="shared" si="39"/>
        <v>0.61450930997100173</v>
      </c>
    </row>
    <row r="318" spans="1:20">
      <c r="A318" s="4" t="str">
        <f t="shared" si="37"/>
        <v>X2Pi-6.5-e-5-2</v>
      </c>
      <c r="B318" s="1" t="s">
        <v>0</v>
      </c>
      <c r="C318">
        <v>5</v>
      </c>
      <c r="D318">
        <v>6.5</v>
      </c>
      <c r="E318" s="2" t="s">
        <v>1</v>
      </c>
      <c r="F318">
        <v>2</v>
      </c>
      <c r="G318">
        <v>13058.994452416</v>
      </c>
      <c r="H318">
        <v>2.9597297000000002E-2</v>
      </c>
      <c r="I318">
        <v>1</v>
      </c>
      <c r="J318">
        <f t="shared" si="32"/>
        <v>13044.718725090999</v>
      </c>
      <c r="K318">
        <f t="shared" si="33"/>
        <v>6.5</v>
      </c>
      <c r="L318">
        <f t="shared" si="34"/>
        <v>1</v>
      </c>
      <c r="M318">
        <f>C318+1+VLOOKUP(B318,states!A$2:C$10,3,FALSE)</f>
        <v>6</v>
      </c>
      <c r="N318">
        <f t="shared" si="38"/>
        <v>13044.718725090999</v>
      </c>
      <c r="O318" s="2" t="str">
        <f>VLOOKUP(B318,states!A$2:C$10,2,FALSE)</f>
        <v>X</v>
      </c>
      <c r="P318">
        <f t="shared" si="35"/>
        <v>5</v>
      </c>
      <c r="Q318">
        <f>VLOOKUP(B318,states!A$2:D$10,4,FALSE)</f>
        <v>1</v>
      </c>
      <c r="R318">
        <v>0.5</v>
      </c>
      <c r="S318">
        <f t="shared" si="36"/>
        <v>1.5</v>
      </c>
      <c r="T318" s="7">
        <f t="shared" si="39"/>
        <v>0.23236209215069403</v>
      </c>
    </row>
    <row r="319" spans="1:20">
      <c r="A319" s="4" t="str">
        <f t="shared" si="37"/>
        <v>A2Delta-6.5-e-0-1</v>
      </c>
      <c r="B319" s="1" t="s">
        <v>3</v>
      </c>
      <c r="C319">
        <v>0</v>
      </c>
      <c r="D319">
        <v>6.5</v>
      </c>
      <c r="E319" s="2" t="s">
        <v>1</v>
      </c>
      <c r="F319">
        <v>1</v>
      </c>
      <c r="G319">
        <v>23782.830095827001</v>
      </c>
      <c r="H319">
        <v>7.0710679999999998E-3</v>
      </c>
      <c r="I319">
        <v>17</v>
      </c>
      <c r="J319">
        <f t="shared" si="32"/>
        <v>23768.554368502002</v>
      </c>
      <c r="K319">
        <f t="shared" si="33"/>
        <v>6.5</v>
      </c>
      <c r="L319">
        <f t="shared" si="34"/>
        <v>1</v>
      </c>
      <c r="M319">
        <f>C319+1+VLOOKUP(B319,states!A$2:C$10,3,FALSE)</f>
        <v>251</v>
      </c>
      <c r="N319">
        <f t="shared" si="38"/>
        <v>23768.554368502002</v>
      </c>
      <c r="O319" s="2" t="str">
        <f>VLOOKUP(B319,states!A$2:C$10,2,FALSE)</f>
        <v>A</v>
      </c>
      <c r="P319">
        <f t="shared" si="35"/>
        <v>0</v>
      </c>
      <c r="Q319">
        <f>VLOOKUP(B319,states!A$2:D$10,4,FALSE)</f>
        <v>2</v>
      </c>
      <c r="R319">
        <v>0.5</v>
      </c>
      <c r="S319">
        <f t="shared" si="36"/>
        <v>0.5</v>
      </c>
      <c r="T319" s="7">
        <f t="shared" si="39"/>
        <v>1653.4125750131782</v>
      </c>
    </row>
    <row r="320" spans="1:20">
      <c r="A320" s="4" t="str">
        <f t="shared" si="37"/>
        <v>A2Delta-6.5-e-0-2</v>
      </c>
      <c r="B320" s="1" t="s">
        <v>3</v>
      </c>
      <c r="C320">
        <v>0</v>
      </c>
      <c r="D320">
        <v>6.5</v>
      </c>
      <c r="E320" s="2" t="s">
        <v>1</v>
      </c>
      <c r="F320">
        <v>2</v>
      </c>
      <c r="G320">
        <v>23985.147667855999</v>
      </c>
      <c r="H320">
        <v>5.0990200000000001E-3</v>
      </c>
      <c r="I320">
        <v>17</v>
      </c>
      <c r="J320">
        <f t="shared" si="32"/>
        <v>23970.871940531</v>
      </c>
      <c r="K320">
        <f t="shared" si="33"/>
        <v>6.5</v>
      </c>
      <c r="L320">
        <f t="shared" si="34"/>
        <v>1</v>
      </c>
      <c r="M320">
        <f>C320+1+VLOOKUP(B320,states!A$2:C$10,3,FALSE)</f>
        <v>251</v>
      </c>
      <c r="N320">
        <f t="shared" si="38"/>
        <v>23970.871940531</v>
      </c>
      <c r="O320" s="2" t="str">
        <f>VLOOKUP(B320,states!A$2:C$10,2,FALSE)</f>
        <v>A</v>
      </c>
      <c r="P320">
        <f t="shared" si="35"/>
        <v>0</v>
      </c>
      <c r="Q320">
        <f>VLOOKUP(B320,states!A$2:D$10,4,FALSE)</f>
        <v>2</v>
      </c>
      <c r="R320">
        <v>0.5</v>
      </c>
      <c r="S320">
        <f t="shared" si="36"/>
        <v>1.5</v>
      </c>
      <c r="T320" s="7">
        <f t="shared" si="39"/>
        <v>2292.8705417851438</v>
      </c>
    </row>
    <row r="321" spans="1:20">
      <c r="A321" s="4" t="str">
        <f t="shared" si="37"/>
        <v>B2Sigma-6.5-e-0-2</v>
      </c>
      <c r="B321" s="1" t="s">
        <v>4</v>
      </c>
      <c r="C321">
        <v>0</v>
      </c>
      <c r="D321">
        <v>6.5</v>
      </c>
      <c r="E321" s="2" t="s">
        <v>1</v>
      </c>
      <c r="F321">
        <v>2</v>
      </c>
      <c r="G321">
        <v>26413.716533569001</v>
      </c>
      <c r="H321">
        <v>7.0710679999999998E-3</v>
      </c>
      <c r="I321">
        <v>14</v>
      </c>
      <c r="J321">
        <f t="shared" si="32"/>
        <v>26399.440806244002</v>
      </c>
      <c r="K321">
        <f t="shared" si="33"/>
        <v>6.5</v>
      </c>
      <c r="L321">
        <f t="shared" si="34"/>
        <v>1</v>
      </c>
      <c r="M321">
        <f>C321+1+VLOOKUP(B321,states!A$2:C$10,3,FALSE)</f>
        <v>51</v>
      </c>
      <c r="N321">
        <f t="shared" si="38"/>
        <v>26399.440806244002</v>
      </c>
      <c r="O321" s="2" t="str">
        <f>VLOOKUP(B321,states!A$2:C$10,2,FALSE)</f>
        <v>B</v>
      </c>
      <c r="P321">
        <f t="shared" si="35"/>
        <v>0</v>
      </c>
      <c r="Q321">
        <f>VLOOKUP(B321,states!A$2:D$10,4,FALSE)</f>
        <v>0</v>
      </c>
      <c r="R321">
        <v>0.5</v>
      </c>
      <c r="S321">
        <f t="shared" si="36"/>
        <v>0.5</v>
      </c>
      <c r="T321" s="7">
        <f t="shared" si="39"/>
        <v>1361.6338853049704</v>
      </c>
    </row>
    <row r="322" spans="1:20">
      <c r="A322" s="4" t="str">
        <f t="shared" si="37"/>
        <v>A2Delta-6.5-e-1-1</v>
      </c>
      <c r="B322" s="1" t="s">
        <v>3</v>
      </c>
      <c r="C322">
        <v>1</v>
      </c>
      <c r="D322">
        <v>6.5</v>
      </c>
      <c r="E322" s="2" t="s">
        <v>1</v>
      </c>
      <c r="F322">
        <v>1</v>
      </c>
      <c r="G322">
        <v>26494.982686456999</v>
      </c>
      <c r="H322">
        <v>7.141428E-3</v>
      </c>
      <c r="I322">
        <v>15</v>
      </c>
      <c r="J322">
        <f t="shared" ref="J322:J385" si="40">G322-G$2</f>
        <v>26480.706959132</v>
      </c>
      <c r="K322">
        <f t="shared" ref="K322:K385" si="41">D322</f>
        <v>6.5</v>
      </c>
      <c r="L322">
        <f t="shared" ref="L322:L385" si="42">IF(E322="e",(-1)^(D322-0.5),(-1)^(D322+0.5))</f>
        <v>1</v>
      </c>
      <c r="M322">
        <f>C322+1+VLOOKUP(B322,states!A$2:C$10,3,FALSE)</f>
        <v>252</v>
      </c>
      <c r="N322">
        <f t="shared" si="38"/>
        <v>26480.706959132</v>
      </c>
      <c r="O322" s="2" t="str">
        <f>VLOOKUP(B322,states!A$2:C$10,2,FALSE)</f>
        <v>A</v>
      </c>
      <c r="P322">
        <f t="shared" ref="P322:P385" si="43">C322</f>
        <v>1</v>
      </c>
      <c r="Q322">
        <f>VLOOKUP(B322,states!A$2:D$10,4,FALSE)</f>
        <v>2</v>
      </c>
      <c r="R322">
        <v>0.5</v>
      </c>
      <c r="S322">
        <f t="shared" ref="S322:S385" si="44">IF(Q322=0,R322,IF(F322=1,0.5,1.5))</f>
        <v>0.5</v>
      </c>
      <c r="T322" s="7">
        <f t="shared" si="39"/>
        <v>14.445198886536684</v>
      </c>
    </row>
    <row r="323" spans="1:20">
      <c r="A323" s="4" t="str">
        <f t="shared" ref="A323:A386" si="45">B323&amp;"-"&amp;D323&amp;"-"&amp;E323&amp;"-"&amp;C323&amp;"-"&amp;F323</f>
        <v>A2Delta-6.5-e-1-2</v>
      </c>
      <c r="B323" s="1" t="s">
        <v>3</v>
      </c>
      <c r="C323">
        <v>1</v>
      </c>
      <c r="D323">
        <v>6.5</v>
      </c>
      <c r="E323" s="2" t="s">
        <v>1</v>
      </c>
      <c r="F323">
        <v>2</v>
      </c>
      <c r="G323">
        <v>26687.886351825</v>
      </c>
      <c r="H323">
        <v>7.141428E-3</v>
      </c>
      <c r="I323">
        <v>14</v>
      </c>
      <c r="J323">
        <f t="shared" si="40"/>
        <v>26673.610624500001</v>
      </c>
      <c r="K323">
        <f t="shared" si="41"/>
        <v>6.5</v>
      </c>
      <c r="L323">
        <f t="shared" si="42"/>
        <v>1</v>
      </c>
      <c r="M323">
        <f>C323+1+VLOOKUP(B323,states!A$2:C$10,3,FALSE)</f>
        <v>252</v>
      </c>
      <c r="N323">
        <f t="shared" ref="N323:N386" si="46">J323</f>
        <v>26673.610624500001</v>
      </c>
      <c r="O323" s="2" t="str">
        <f>VLOOKUP(B323,states!A$2:C$10,2,FALSE)</f>
        <v>A</v>
      </c>
      <c r="P323">
        <f t="shared" si="43"/>
        <v>1</v>
      </c>
      <c r="Q323">
        <f>VLOOKUP(B323,states!A$2:D$10,4,FALSE)</f>
        <v>2</v>
      </c>
      <c r="R323">
        <v>0.5</v>
      </c>
      <c r="S323">
        <f t="shared" si="44"/>
        <v>1.5</v>
      </c>
      <c r="T323" s="7">
        <f t="shared" ref="T323:T386" si="47">0.01*I323/H323/D323^(1/5)*IF(P323=0,100,1)</f>
        <v>13.482185627434241</v>
      </c>
    </row>
    <row r="324" spans="1:20">
      <c r="A324" s="4" t="str">
        <f t="shared" si="45"/>
        <v>B2Sigma-6.5-e-1-2</v>
      </c>
      <c r="B324" s="1" t="s">
        <v>4</v>
      </c>
      <c r="C324">
        <v>1</v>
      </c>
      <c r="D324">
        <v>6.5</v>
      </c>
      <c r="E324" s="2" t="s">
        <v>1</v>
      </c>
      <c r="F324">
        <v>2</v>
      </c>
      <c r="G324">
        <v>28122.042234029999</v>
      </c>
      <c r="H324">
        <v>5.0249377999999997E-2</v>
      </c>
      <c r="I324">
        <v>14</v>
      </c>
      <c r="J324">
        <f t="shared" si="40"/>
        <v>28107.766506705</v>
      </c>
      <c r="K324">
        <f t="shared" si="41"/>
        <v>6.5</v>
      </c>
      <c r="L324">
        <f t="shared" si="42"/>
        <v>1</v>
      </c>
      <c r="M324">
        <f>C324+1+VLOOKUP(B324,states!A$2:C$10,3,FALSE)</f>
        <v>52</v>
      </c>
      <c r="N324">
        <f t="shared" si="46"/>
        <v>28107.766506705</v>
      </c>
      <c r="O324" s="2" t="str">
        <f>VLOOKUP(B324,states!A$2:C$10,2,FALSE)</f>
        <v>B</v>
      </c>
      <c r="P324">
        <f t="shared" si="43"/>
        <v>1</v>
      </c>
      <c r="Q324">
        <f>VLOOKUP(B324,states!A$2:D$10,4,FALSE)</f>
        <v>0</v>
      </c>
      <c r="R324">
        <v>0.5</v>
      </c>
      <c r="S324">
        <f t="shared" si="44"/>
        <v>0.5</v>
      </c>
      <c r="T324" s="7">
        <f t="shared" si="47"/>
        <v>1.9160845720509505</v>
      </c>
    </row>
    <row r="325" spans="1:20">
      <c r="A325" s="4" t="str">
        <f t="shared" si="45"/>
        <v>A2Delta-6.5-e-2-1</v>
      </c>
      <c r="B325" s="1" t="s">
        <v>3</v>
      </c>
      <c r="C325">
        <v>2</v>
      </c>
      <c r="D325">
        <v>6.5</v>
      </c>
      <c r="E325" s="2" t="s">
        <v>1</v>
      </c>
      <c r="F325">
        <v>1</v>
      </c>
      <c r="G325">
        <v>29011.446411116998</v>
      </c>
      <c r="H325">
        <v>8.7177980000000006E-3</v>
      </c>
      <c r="I325">
        <v>14</v>
      </c>
      <c r="J325">
        <f t="shared" si="40"/>
        <v>28997.170683791999</v>
      </c>
      <c r="K325">
        <f t="shared" si="41"/>
        <v>6.5</v>
      </c>
      <c r="L325">
        <f t="shared" si="42"/>
        <v>1</v>
      </c>
      <c r="M325">
        <f>C325+1+VLOOKUP(B325,states!A$2:C$10,3,FALSE)</f>
        <v>253</v>
      </c>
      <c r="N325">
        <f t="shared" si="46"/>
        <v>28997.170683791999</v>
      </c>
      <c r="O325" s="2" t="str">
        <f>VLOOKUP(B325,states!A$2:C$10,2,FALSE)</f>
        <v>A</v>
      </c>
      <c r="P325">
        <f t="shared" si="43"/>
        <v>2</v>
      </c>
      <c r="Q325">
        <f>VLOOKUP(B325,states!A$2:D$10,4,FALSE)</f>
        <v>2</v>
      </c>
      <c r="R325">
        <v>0.5</v>
      </c>
      <c r="S325">
        <f t="shared" si="44"/>
        <v>0.5</v>
      </c>
      <c r="T325" s="7">
        <f t="shared" si="47"/>
        <v>11.044309347493076</v>
      </c>
    </row>
    <row r="326" spans="1:20">
      <c r="A326" s="4" t="str">
        <f t="shared" si="45"/>
        <v>A2Delta-6.5-e-2-2</v>
      </c>
      <c r="B326" s="1" t="s">
        <v>3</v>
      </c>
      <c r="C326">
        <v>2</v>
      </c>
      <c r="D326">
        <v>6.5</v>
      </c>
      <c r="E326" s="2" t="s">
        <v>1</v>
      </c>
      <c r="F326">
        <v>2</v>
      </c>
      <c r="G326">
        <v>29194.115289953999</v>
      </c>
      <c r="H326">
        <v>8.7177980000000006E-3</v>
      </c>
      <c r="I326">
        <v>10</v>
      </c>
      <c r="J326">
        <f t="shared" si="40"/>
        <v>29179.839562629</v>
      </c>
      <c r="K326">
        <f t="shared" si="41"/>
        <v>6.5</v>
      </c>
      <c r="L326">
        <f t="shared" si="42"/>
        <v>1</v>
      </c>
      <c r="M326">
        <f>C326+1+VLOOKUP(B326,states!A$2:C$10,3,FALSE)</f>
        <v>253</v>
      </c>
      <c r="N326">
        <f t="shared" si="46"/>
        <v>29179.839562629</v>
      </c>
      <c r="O326" s="2" t="str">
        <f>VLOOKUP(B326,states!A$2:C$10,2,FALSE)</f>
        <v>A</v>
      </c>
      <c r="P326">
        <f t="shared" si="43"/>
        <v>2</v>
      </c>
      <c r="Q326">
        <f>VLOOKUP(B326,states!A$2:D$10,4,FALSE)</f>
        <v>2</v>
      </c>
      <c r="R326">
        <v>0.5</v>
      </c>
      <c r="S326">
        <f t="shared" si="44"/>
        <v>1.5</v>
      </c>
      <c r="T326" s="7">
        <f t="shared" si="47"/>
        <v>7.8887923910664828</v>
      </c>
    </row>
    <row r="327" spans="1:20">
      <c r="A327" s="4" t="str">
        <f t="shared" si="45"/>
        <v>A2Delta-6.5-e-3-1</v>
      </c>
      <c r="B327" s="1" t="s">
        <v>3</v>
      </c>
      <c r="C327">
        <v>3</v>
      </c>
      <c r="D327">
        <v>6.5</v>
      </c>
      <c r="E327" s="2" t="s">
        <v>1</v>
      </c>
      <c r="F327">
        <v>1</v>
      </c>
      <c r="G327">
        <v>31310.764837446</v>
      </c>
      <c r="H327">
        <v>1.0049875999999999E-2</v>
      </c>
      <c r="I327">
        <v>3</v>
      </c>
      <c r="J327">
        <f t="shared" si="40"/>
        <v>31296.489110121001</v>
      </c>
      <c r="K327">
        <f t="shared" si="41"/>
        <v>6.5</v>
      </c>
      <c r="L327">
        <f t="shared" si="42"/>
        <v>1</v>
      </c>
      <c r="M327">
        <f>C327+1+VLOOKUP(B327,states!A$2:C$10,3,FALSE)</f>
        <v>254</v>
      </c>
      <c r="N327">
        <f t="shared" si="46"/>
        <v>31296.489110121001</v>
      </c>
      <c r="O327" s="2" t="str">
        <f>VLOOKUP(B327,states!A$2:C$10,2,FALSE)</f>
        <v>A</v>
      </c>
      <c r="P327">
        <f t="shared" si="43"/>
        <v>3</v>
      </c>
      <c r="Q327">
        <f>VLOOKUP(B327,states!A$2:D$10,4,FALSE)</f>
        <v>2</v>
      </c>
      <c r="R327">
        <v>0.5</v>
      </c>
      <c r="S327">
        <f t="shared" si="44"/>
        <v>0.5</v>
      </c>
      <c r="T327" s="7">
        <f t="shared" si="47"/>
        <v>2.0529476740585038</v>
      </c>
    </row>
    <row r="328" spans="1:20">
      <c r="A328" s="4" t="str">
        <f t="shared" si="45"/>
        <v>A2Delta-6.5-e-3-2</v>
      </c>
      <c r="B328" s="1" t="s">
        <v>3</v>
      </c>
      <c r="C328">
        <v>3</v>
      </c>
      <c r="D328">
        <v>6.5</v>
      </c>
      <c r="E328" s="2" t="s">
        <v>1</v>
      </c>
      <c r="F328">
        <v>2</v>
      </c>
      <c r="G328">
        <v>31481.962171571002</v>
      </c>
      <c r="H328">
        <v>1.1248905999999999E-2</v>
      </c>
      <c r="I328">
        <v>2</v>
      </c>
      <c r="J328">
        <f t="shared" si="40"/>
        <v>31467.686444246003</v>
      </c>
      <c r="K328">
        <f t="shared" si="41"/>
        <v>6.5</v>
      </c>
      <c r="L328">
        <f t="shared" si="42"/>
        <v>1</v>
      </c>
      <c r="M328">
        <f>C328+1+VLOOKUP(B328,states!A$2:C$10,3,FALSE)</f>
        <v>254</v>
      </c>
      <c r="N328">
        <f t="shared" si="46"/>
        <v>31467.686444246003</v>
      </c>
      <c r="O328" s="2" t="str">
        <f>VLOOKUP(B328,states!A$2:C$10,2,FALSE)</f>
        <v>A</v>
      </c>
      <c r="P328">
        <f t="shared" si="43"/>
        <v>3</v>
      </c>
      <c r="Q328">
        <f>VLOOKUP(B328,states!A$2:D$10,4,FALSE)</f>
        <v>2</v>
      </c>
      <c r="R328">
        <v>0.5</v>
      </c>
      <c r="S328">
        <f t="shared" si="44"/>
        <v>1.5</v>
      </c>
      <c r="T328" s="7">
        <f t="shared" si="47"/>
        <v>1.2227482126573839</v>
      </c>
    </row>
    <row r="329" spans="1:20">
      <c r="A329" s="4" t="str">
        <f t="shared" si="45"/>
        <v>C2Sigma-6.5-e-0-1</v>
      </c>
      <c r="B329" s="1" t="s">
        <v>5</v>
      </c>
      <c r="C329">
        <v>0</v>
      </c>
      <c r="D329">
        <v>6.5</v>
      </c>
      <c r="E329" s="2" t="s">
        <v>1</v>
      </c>
      <c r="F329">
        <v>1</v>
      </c>
      <c r="G329">
        <v>32387.708260952</v>
      </c>
      <c r="H329">
        <v>5.3851649999999999E-3</v>
      </c>
      <c r="I329">
        <v>6</v>
      </c>
      <c r="J329">
        <f t="shared" si="40"/>
        <v>32373.432533627001</v>
      </c>
      <c r="K329">
        <f t="shared" si="41"/>
        <v>6.5</v>
      </c>
      <c r="L329">
        <f t="shared" si="42"/>
        <v>1</v>
      </c>
      <c r="M329">
        <f>C329+1+VLOOKUP(B329,states!A$2:C$10,3,FALSE)</f>
        <v>101</v>
      </c>
      <c r="N329">
        <f t="shared" si="46"/>
        <v>32373.432533627001</v>
      </c>
      <c r="O329" s="2" t="str">
        <f>VLOOKUP(B329,states!A$2:C$10,2,FALSE)</f>
        <v>C</v>
      </c>
      <c r="P329">
        <f t="shared" si="43"/>
        <v>0</v>
      </c>
      <c r="Q329">
        <f>VLOOKUP(B329,states!A$2:D$10,4,FALSE)</f>
        <v>0</v>
      </c>
      <c r="R329">
        <v>0.5</v>
      </c>
      <c r="S329">
        <f t="shared" si="44"/>
        <v>0.5</v>
      </c>
      <c r="T329" s="7">
        <f t="shared" si="47"/>
        <v>766.24837154576994</v>
      </c>
    </row>
    <row r="330" spans="1:20">
      <c r="A330" s="4" t="str">
        <f t="shared" si="45"/>
        <v>A2Delta-6.5-e-4-2</v>
      </c>
      <c r="B330" s="1" t="s">
        <v>3</v>
      </c>
      <c r="C330">
        <v>4</v>
      </c>
      <c r="D330">
        <v>6.5</v>
      </c>
      <c r="E330" s="2" t="s">
        <v>1</v>
      </c>
      <c r="F330">
        <v>2</v>
      </c>
      <c r="G330">
        <v>33520.850604427003</v>
      </c>
      <c r="H330">
        <v>0.50047577399999998</v>
      </c>
      <c r="I330">
        <v>1</v>
      </c>
      <c r="J330">
        <f t="shared" si="40"/>
        <v>33506.574877102001</v>
      </c>
      <c r="K330">
        <f t="shared" si="41"/>
        <v>6.5</v>
      </c>
      <c r="L330">
        <f t="shared" si="42"/>
        <v>1</v>
      </c>
      <c r="M330">
        <f>C330+1+VLOOKUP(B330,states!A$2:C$10,3,FALSE)</f>
        <v>255</v>
      </c>
      <c r="N330">
        <f t="shared" si="46"/>
        <v>33506.574877102001</v>
      </c>
      <c r="O330" s="2" t="str">
        <f>VLOOKUP(B330,states!A$2:C$10,2,FALSE)</f>
        <v>A</v>
      </c>
      <c r="P330">
        <f t="shared" si="43"/>
        <v>4</v>
      </c>
      <c r="Q330">
        <f>VLOOKUP(B330,states!A$2:D$10,4,FALSE)</f>
        <v>2</v>
      </c>
      <c r="R330">
        <v>0.5</v>
      </c>
      <c r="S330">
        <f t="shared" si="44"/>
        <v>1.5</v>
      </c>
      <c r="T330" s="7">
        <f t="shared" si="47"/>
        <v>1.3741504005197783E-2</v>
      </c>
    </row>
    <row r="331" spans="1:20">
      <c r="A331" s="4" t="str">
        <f t="shared" si="45"/>
        <v>C2Sigma-6.5-e-1-1</v>
      </c>
      <c r="B331" s="1" t="s">
        <v>5</v>
      </c>
      <c r="C331">
        <v>1</v>
      </c>
      <c r="D331">
        <v>6.5</v>
      </c>
      <c r="E331" s="2" t="s">
        <v>1</v>
      </c>
      <c r="F331">
        <v>1</v>
      </c>
      <c r="G331">
        <v>34967.900374500998</v>
      </c>
      <c r="H331">
        <v>5.0259326999999999E-2</v>
      </c>
      <c r="I331">
        <v>6</v>
      </c>
      <c r="J331">
        <f t="shared" si="40"/>
        <v>34953.624647175995</v>
      </c>
      <c r="K331">
        <f t="shared" si="41"/>
        <v>6.5</v>
      </c>
      <c r="L331">
        <f t="shared" si="42"/>
        <v>1</v>
      </c>
      <c r="M331">
        <f>C331+1+VLOOKUP(B331,states!A$2:C$10,3,FALSE)</f>
        <v>102</v>
      </c>
      <c r="N331">
        <f t="shared" si="46"/>
        <v>34953.624647175995</v>
      </c>
      <c r="O331" s="2" t="str">
        <f>VLOOKUP(B331,states!A$2:C$10,2,FALSE)</f>
        <v>C</v>
      </c>
      <c r="P331">
        <f t="shared" si="43"/>
        <v>1</v>
      </c>
      <c r="Q331">
        <f>VLOOKUP(B331,states!A$2:D$10,4,FALSE)</f>
        <v>0</v>
      </c>
      <c r="R331">
        <v>0.5</v>
      </c>
      <c r="S331">
        <f t="shared" si="44"/>
        <v>0.5</v>
      </c>
      <c r="T331" s="7">
        <f t="shared" si="47"/>
        <v>0.82101654718840067</v>
      </c>
    </row>
    <row r="332" spans="1:20">
      <c r="A332" s="4" t="str">
        <f t="shared" si="45"/>
        <v>A2Delta-6.5-e-5-1</v>
      </c>
      <c r="B332" s="1" t="s">
        <v>3</v>
      </c>
      <c r="C332">
        <v>5</v>
      </c>
      <c r="D332">
        <v>6.5</v>
      </c>
      <c r="E332" s="2" t="s">
        <v>1</v>
      </c>
      <c r="F332">
        <v>1</v>
      </c>
      <c r="G332">
        <v>35125.985386524</v>
      </c>
      <c r="H332">
        <v>0.50050074899999997</v>
      </c>
      <c r="I332">
        <v>1</v>
      </c>
      <c r="J332">
        <f t="shared" si="40"/>
        <v>35111.709659198998</v>
      </c>
      <c r="K332">
        <f t="shared" si="41"/>
        <v>6.5</v>
      </c>
      <c r="L332">
        <f t="shared" si="42"/>
        <v>1</v>
      </c>
      <c r="M332">
        <f>C332+1+VLOOKUP(B332,states!A$2:C$10,3,FALSE)</f>
        <v>256</v>
      </c>
      <c r="N332">
        <f t="shared" si="46"/>
        <v>35111.709659198998</v>
      </c>
      <c r="O332" s="2" t="str">
        <f>VLOOKUP(B332,states!A$2:C$10,2,FALSE)</f>
        <v>A</v>
      </c>
      <c r="P332">
        <f t="shared" si="43"/>
        <v>5</v>
      </c>
      <c r="Q332">
        <f>VLOOKUP(B332,states!A$2:D$10,4,FALSE)</f>
        <v>2</v>
      </c>
      <c r="R332">
        <v>0.5</v>
      </c>
      <c r="S332">
        <f t="shared" si="44"/>
        <v>0.5</v>
      </c>
      <c r="T332" s="7">
        <f t="shared" si="47"/>
        <v>1.3740818303801302E-2</v>
      </c>
    </row>
    <row r="333" spans="1:20">
      <c r="A333" s="4" t="str">
        <f t="shared" si="45"/>
        <v>A2Delta-6.5-e-5-2</v>
      </c>
      <c r="B333" s="1" t="s">
        <v>3</v>
      </c>
      <c r="C333">
        <v>5</v>
      </c>
      <c r="D333">
        <v>6.5</v>
      </c>
      <c r="E333" s="2" t="s">
        <v>1</v>
      </c>
      <c r="F333">
        <v>2</v>
      </c>
      <c r="G333">
        <v>35266.973616126998</v>
      </c>
      <c r="H333">
        <v>0.50050074899999997</v>
      </c>
      <c r="I333">
        <v>1</v>
      </c>
      <c r="J333">
        <f t="shared" si="40"/>
        <v>35252.697888801995</v>
      </c>
      <c r="K333">
        <f t="shared" si="41"/>
        <v>6.5</v>
      </c>
      <c r="L333">
        <f t="shared" si="42"/>
        <v>1</v>
      </c>
      <c r="M333">
        <f>C333+1+VLOOKUP(B333,states!A$2:C$10,3,FALSE)</f>
        <v>256</v>
      </c>
      <c r="N333">
        <f t="shared" si="46"/>
        <v>35252.697888801995</v>
      </c>
      <c r="O333" s="2" t="str">
        <f>VLOOKUP(B333,states!A$2:C$10,2,FALSE)</f>
        <v>A</v>
      </c>
      <c r="P333">
        <f t="shared" si="43"/>
        <v>5</v>
      </c>
      <c r="Q333">
        <f>VLOOKUP(B333,states!A$2:D$10,4,FALSE)</f>
        <v>2</v>
      </c>
      <c r="R333">
        <v>0.5</v>
      </c>
      <c r="S333">
        <f t="shared" si="44"/>
        <v>1.5</v>
      </c>
      <c r="T333" s="7">
        <f t="shared" si="47"/>
        <v>1.3740818303801302E-2</v>
      </c>
    </row>
    <row r="334" spans="1:20">
      <c r="A334" s="4" t="str">
        <f t="shared" si="45"/>
        <v>C2Sigma-6.5-e-2-1</v>
      </c>
      <c r="B334" s="1" t="s">
        <v>5</v>
      </c>
      <c r="C334">
        <v>2</v>
      </c>
      <c r="D334">
        <v>6.5</v>
      </c>
      <c r="E334" s="2" t="s">
        <v>1</v>
      </c>
      <c r="F334">
        <v>1</v>
      </c>
      <c r="G334">
        <v>37298.972706747001</v>
      </c>
      <c r="H334">
        <v>5.0507425000000002E-2</v>
      </c>
      <c r="I334">
        <v>6</v>
      </c>
      <c r="J334">
        <f t="shared" si="40"/>
        <v>37284.696979421999</v>
      </c>
      <c r="K334">
        <f t="shared" si="41"/>
        <v>6.5</v>
      </c>
      <c r="L334">
        <f t="shared" si="42"/>
        <v>1</v>
      </c>
      <c r="M334">
        <f>C334+1+VLOOKUP(B334,states!A$2:C$10,3,FALSE)</f>
        <v>103</v>
      </c>
      <c r="N334">
        <f t="shared" si="46"/>
        <v>37284.696979421999</v>
      </c>
      <c r="O334" s="2" t="str">
        <f>VLOOKUP(B334,states!A$2:C$10,2,FALSE)</f>
        <v>C</v>
      </c>
      <c r="P334">
        <f t="shared" si="43"/>
        <v>2</v>
      </c>
      <c r="Q334">
        <f>VLOOKUP(B334,states!A$2:D$10,4,FALSE)</f>
        <v>0</v>
      </c>
      <c r="R334">
        <v>0.5</v>
      </c>
      <c r="S334">
        <f t="shared" si="44"/>
        <v>0.5</v>
      </c>
      <c r="T334" s="7">
        <f t="shared" si="47"/>
        <v>0.81698362404246017</v>
      </c>
    </row>
    <row r="335" spans="1:20">
      <c r="A335" s="4" t="str">
        <f t="shared" si="45"/>
        <v>D2Pi-6.5-e-2-1</v>
      </c>
      <c r="B335" s="1" t="s">
        <v>6</v>
      </c>
      <c r="C335">
        <v>2</v>
      </c>
      <c r="D335">
        <v>6.5</v>
      </c>
      <c r="E335" s="2" t="s">
        <v>1</v>
      </c>
      <c r="F335">
        <v>1</v>
      </c>
      <c r="G335">
        <v>64742.488935512003</v>
      </c>
      <c r="H335">
        <v>1.2580099360000001</v>
      </c>
      <c r="I335">
        <v>5</v>
      </c>
      <c r="J335">
        <f t="shared" si="40"/>
        <v>64728.213208187</v>
      </c>
      <c r="K335">
        <f t="shared" si="41"/>
        <v>6.5</v>
      </c>
      <c r="L335">
        <f t="shared" si="42"/>
        <v>1</v>
      </c>
      <c r="M335">
        <f>C335+1+VLOOKUP(B335,states!A$2:C$10,3,FALSE)</f>
        <v>153</v>
      </c>
      <c r="N335">
        <f t="shared" si="46"/>
        <v>64728.213208187</v>
      </c>
      <c r="O335" s="2" t="str">
        <f>VLOOKUP(B335,states!A$2:C$10,2,FALSE)</f>
        <v>D</v>
      </c>
      <c r="P335">
        <f t="shared" si="43"/>
        <v>2</v>
      </c>
      <c r="Q335">
        <f>VLOOKUP(B335,states!A$2:D$10,4,FALSE)</f>
        <v>1</v>
      </c>
      <c r="R335">
        <v>0.5</v>
      </c>
      <c r="S335">
        <f t="shared" si="44"/>
        <v>0.5</v>
      </c>
      <c r="T335" s="7">
        <f t="shared" si="47"/>
        <v>2.7334004510300863E-2</v>
      </c>
    </row>
    <row r="336" spans="1:20">
      <c r="A336" s="4" t="str">
        <f t="shared" si="45"/>
        <v>D2Pi-6.5-e-2-2</v>
      </c>
      <c r="B336" s="1" t="s">
        <v>6</v>
      </c>
      <c r="C336">
        <v>2</v>
      </c>
      <c r="D336">
        <v>6.5</v>
      </c>
      <c r="E336" s="2" t="s">
        <v>1</v>
      </c>
      <c r="F336">
        <v>2</v>
      </c>
      <c r="G336">
        <v>64921.121472022001</v>
      </c>
      <c r="H336">
        <v>3.6200034529999998</v>
      </c>
      <c r="I336">
        <v>5</v>
      </c>
      <c r="J336">
        <f t="shared" si="40"/>
        <v>64906.845744696999</v>
      </c>
      <c r="K336">
        <f t="shared" si="41"/>
        <v>6.5</v>
      </c>
      <c r="L336">
        <f t="shared" si="42"/>
        <v>1</v>
      </c>
      <c r="M336">
        <f>C336+1+VLOOKUP(B336,states!A$2:C$10,3,FALSE)</f>
        <v>153</v>
      </c>
      <c r="N336">
        <f t="shared" si="46"/>
        <v>64906.845744696999</v>
      </c>
      <c r="O336" s="2" t="str">
        <f>VLOOKUP(B336,states!A$2:C$10,2,FALSE)</f>
        <v>D</v>
      </c>
      <c r="P336">
        <f t="shared" si="43"/>
        <v>2</v>
      </c>
      <c r="Q336">
        <f>VLOOKUP(B336,states!A$2:D$10,4,FALSE)</f>
        <v>1</v>
      </c>
      <c r="R336">
        <v>0.5</v>
      </c>
      <c r="S336">
        <f t="shared" si="44"/>
        <v>1.5</v>
      </c>
      <c r="T336" s="7">
        <f t="shared" si="47"/>
        <v>9.4990100730788733E-3</v>
      </c>
    </row>
    <row r="337" spans="1:20">
      <c r="A337" s="4" t="str">
        <f t="shared" si="45"/>
        <v>E2Sigma-6.5-e-2-1</v>
      </c>
      <c r="B337" s="1" t="s">
        <v>7</v>
      </c>
      <c r="C337">
        <v>2</v>
      </c>
      <c r="D337">
        <v>6.5</v>
      </c>
      <c r="E337" s="2" t="s">
        <v>1</v>
      </c>
      <c r="F337">
        <v>1</v>
      </c>
      <c r="G337">
        <v>69300.775845586002</v>
      </c>
      <c r="H337">
        <v>1.0000125</v>
      </c>
      <c r="I337">
        <v>3</v>
      </c>
      <c r="J337">
        <f t="shared" si="40"/>
        <v>69286.500118260999</v>
      </c>
      <c r="K337">
        <f t="shared" si="41"/>
        <v>6.5</v>
      </c>
      <c r="L337">
        <f t="shared" si="42"/>
        <v>1</v>
      </c>
      <c r="M337">
        <f>C337+1+VLOOKUP(B337,states!A$2:C$10,3,FALSE)</f>
        <v>203</v>
      </c>
      <c r="N337">
        <f t="shared" si="46"/>
        <v>69286.500118260999</v>
      </c>
      <c r="O337" s="2" t="str">
        <f>VLOOKUP(B337,states!A$2:C$10,2,FALSE)</f>
        <v>E</v>
      </c>
      <c r="P337">
        <f t="shared" si="43"/>
        <v>2</v>
      </c>
      <c r="Q337">
        <f>VLOOKUP(B337,states!A$2:D$10,4,FALSE)</f>
        <v>0</v>
      </c>
      <c r="R337">
        <v>0.5</v>
      </c>
      <c r="S337">
        <f t="shared" si="44"/>
        <v>0.5</v>
      </c>
      <c r="T337" s="7">
        <f t="shared" si="47"/>
        <v>2.0631611663630586E-2</v>
      </c>
    </row>
    <row r="338" spans="1:20">
      <c r="A338" s="4" t="str">
        <f t="shared" si="45"/>
        <v>X2Pi-6.5-f-0-1</v>
      </c>
      <c r="B338" s="1" t="s">
        <v>0</v>
      </c>
      <c r="C338">
        <v>0</v>
      </c>
      <c r="D338">
        <v>6.5</v>
      </c>
      <c r="E338" s="2" t="s">
        <v>2</v>
      </c>
      <c r="F338">
        <v>1</v>
      </c>
      <c r="G338">
        <v>593.71030957799996</v>
      </c>
      <c r="H338">
        <v>5.0000000000000001E-3</v>
      </c>
      <c r="I338">
        <v>45</v>
      </c>
      <c r="J338">
        <f t="shared" si="40"/>
        <v>579.43458225299992</v>
      </c>
      <c r="K338">
        <f t="shared" si="41"/>
        <v>6.5</v>
      </c>
      <c r="L338">
        <f t="shared" si="42"/>
        <v>-1</v>
      </c>
      <c r="M338">
        <f>C338+1+VLOOKUP(B338,states!A$2:C$10,3,FALSE)</f>
        <v>1</v>
      </c>
      <c r="N338">
        <f t="shared" si="46"/>
        <v>579.43458225299992</v>
      </c>
      <c r="O338" s="2" t="str">
        <f>VLOOKUP(B338,states!A$2:C$10,2,FALSE)</f>
        <v>X</v>
      </c>
      <c r="P338">
        <f t="shared" si="43"/>
        <v>0</v>
      </c>
      <c r="Q338">
        <f>VLOOKUP(B338,states!A$2:D$10,4,FALSE)</f>
        <v>1</v>
      </c>
      <c r="R338">
        <v>0.5</v>
      </c>
      <c r="S338">
        <f t="shared" si="44"/>
        <v>0.5</v>
      </c>
      <c r="T338" s="7">
        <f t="shared" si="47"/>
        <v>6189.5608676329139</v>
      </c>
    </row>
    <row r="339" spans="1:20">
      <c r="A339" s="4" t="str">
        <f t="shared" si="45"/>
        <v>X2Pi-6.5-f-0-2</v>
      </c>
      <c r="B339" s="1" t="s">
        <v>0</v>
      </c>
      <c r="C339">
        <v>0</v>
      </c>
      <c r="D339">
        <v>6.5</v>
      </c>
      <c r="E339" s="2" t="s">
        <v>2</v>
      </c>
      <c r="F339">
        <v>2</v>
      </c>
      <c r="G339">
        <v>790.40887461499995</v>
      </c>
      <c r="H339">
        <v>5.0000000000000001E-3</v>
      </c>
      <c r="I339">
        <v>37</v>
      </c>
      <c r="J339">
        <f t="shared" si="40"/>
        <v>776.1331472899999</v>
      </c>
      <c r="K339">
        <f t="shared" si="41"/>
        <v>6.5</v>
      </c>
      <c r="L339">
        <f t="shared" si="42"/>
        <v>-1</v>
      </c>
      <c r="M339">
        <f>C339+1+VLOOKUP(B339,states!A$2:C$10,3,FALSE)</f>
        <v>1</v>
      </c>
      <c r="N339">
        <f t="shared" si="46"/>
        <v>776.1331472899999</v>
      </c>
      <c r="O339" s="2" t="str">
        <f>VLOOKUP(B339,states!A$2:C$10,2,FALSE)</f>
        <v>X</v>
      </c>
      <c r="P339">
        <f t="shared" si="43"/>
        <v>0</v>
      </c>
      <c r="Q339">
        <f>VLOOKUP(B339,states!A$2:D$10,4,FALSE)</f>
        <v>1</v>
      </c>
      <c r="R339">
        <v>0.5</v>
      </c>
      <c r="S339">
        <f t="shared" si="44"/>
        <v>1.5</v>
      </c>
      <c r="T339" s="7">
        <f t="shared" si="47"/>
        <v>5089.1944911648397</v>
      </c>
    </row>
    <row r="340" spans="1:20">
      <c r="A340" s="4" t="str">
        <f t="shared" si="45"/>
        <v>X2Pi-6.5-f-1-1</v>
      </c>
      <c r="B340" s="1" t="s">
        <v>0</v>
      </c>
      <c r="C340">
        <v>1</v>
      </c>
      <c r="D340">
        <v>6.5</v>
      </c>
      <c r="E340" s="2" t="s">
        <v>2</v>
      </c>
      <c r="F340">
        <v>1</v>
      </c>
      <c r="G340">
        <v>3304.4368328969999</v>
      </c>
      <c r="H340">
        <v>5.0990200000000001E-3</v>
      </c>
      <c r="I340">
        <v>28</v>
      </c>
      <c r="J340">
        <f t="shared" si="40"/>
        <v>3290.161105572</v>
      </c>
      <c r="K340">
        <f t="shared" si="41"/>
        <v>6.5</v>
      </c>
      <c r="L340">
        <f t="shared" si="42"/>
        <v>-1</v>
      </c>
      <c r="M340">
        <f>C340+1+VLOOKUP(B340,states!A$2:C$10,3,FALSE)</f>
        <v>2</v>
      </c>
      <c r="N340">
        <f t="shared" si="46"/>
        <v>3290.161105572</v>
      </c>
      <c r="O340" s="2" t="str">
        <f>VLOOKUP(B340,states!A$2:C$10,2,FALSE)</f>
        <v>X</v>
      </c>
      <c r="P340">
        <f t="shared" si="43"/>
        <v>1</v>
      </c>
      <c r="Q340">
        <f>VLOOKUP(B340,states!A$2:D$10,4,FALSE)</f>
        <v>1</v>
      </c>
      <c r="R340">
        <v>0.5</v>
      </c>
      <c r="S340">
        <f t="shared" si="44"/>
        <v>0.5</v>
      </c>
      <c r="T340" s="7">
        <f t="shared" si="47"/>
        <v>37.764926570578837</v>
      </c>
    </row>
    <row r="341" spans="1:20">
      <c r="A341" s="4" t="str">
        <f t="shared" si="45"/>
        <v>X2Pi-6.5-f-1-2</v>
      </c>
      <c r="B341" s="1" t="s">
        <v>0</v>
      </c>
      <c r="C341">
        <v>1</v>
      </c>
      <c r="D341">
        <v>6.5</v>
      </c>
      <c r="E341" s="2" t="s">
        <v>2</v>
      </c>
      <c r="F341">
        <v>2</v>
      </c>
      <c r="G341">
        <v>3493.7407687660002</v>
      </c>
      <c r="H341">
        <v>5.0990200000000001E-3</v>
      </c>
      <c r="I341">
        <v>26</v>
      </c>
      <c r="J341">
        <f t="shared" si="40"/>
        <v>3479.4650414410003</v>
      </c>
      <c r="K341">
        <f t="shared" si="41"/>
        <v>6.5</v>
      </c>
      <c r="L341">
        <f t="shared" si="42"/>
        <v>-1</v>
      </c>
      <c r="M341">
        <f>C341+1+VLOOKUP(B341,states!A$2:C$10,3,FALSE)</f>
        <v>2</v>
      </c>
      <c r="N341">
        <f t="shared" si="46"/>
        <v>3479.4650414410003</v>
      </c>
      <c r="O341" s="2" t="str">
        <f>VLOOKUP(B341,states!A$2:C$10,2,FALSE)</f>
        <v>X</v>
      </c>
      <c r="P341">
        <f t="shared" si="43"/>
        <v>1</v>
      </c>
      <c r="Q341">
        <f>VLOOKUP(B341,states!A$2:D$10,4,FALSE)</f>
        <v>1</v>
      </c>
      <c r="R341">
        <v>0.5</v>
      </c>
      <c r="S341">
        <f t="shared" si="44"/>
        <v>1.5</v>
      </c>
      <c r="T341" s="7">
        <f t="shared" si="47"/>
        <v>35.067431815537489</v>
      </c>
    </row>
    <row r="342" spans="1:20">
      <c r="A342" s="4" t="str">
        <f t="shared" si="45"/>
        <v>X2Pi-6.5-f-2-1</v>
      </c>
      <c r="B342" s="1" t="s">
        <v>0</v>
      </c>
      <c r="C342">
        <v>2</v>
      </c>
      <c r="D342">
        <v>6.5</v>
      </c>
      <c r="E342" s="2" t="s">
        <v>2</v>
      </c>
      <c r="F342">
        <v>1</v>
      </c>
      <c r="G342">
        <v>5889.3002704629998</v>
      </c>
      <c r="H342">
        <v>7.141428E-3</v>
      </c>
      <c r="I342">
        <v>21</v>
      </c>
      <c r="J342">
        <f t="shared" si="40"/>
        <v>5875.0245431379999</v>
      </c>
      <c r="K342">
        <f t="shared" si="41"/>
        <v>6.5</v>
      </c>
      <c r="L342">
        <f t="shared" si="42"/>
        <v>-1</v>
      </c>
      <c r="M342">
        <f>C342+1+VLOOKUP(B342,states!A$2:C$10,3,FALSE)</f>
        <v>3</v>
      </c>
      <c r="N342">
        <f t="shared" si="46"/>
        <v>5875.0245431379999</v>
      </c>
      <c r="O342" s="2" t="str">
        <f>VLOOKUP(B342,states!A$2:C$10,2,FALSE)</f>
        <v>X</v>
      </c>
      <c r="P342">
        <f t="shared" si="43"/>
        <v>2</v>
      </c>
      <c r="Q342">
        <f>VLOOKUP(B342,states!A$2:D$10,4,FALSE)</f>
        <v>1</v>
      </c>
      <c r="R342">
        <v>0.5</v>
      </c>
      <c r="S342">
        <f t="shared" si="44"/>
        <v>0.5</v>
      </c>
      <c r="T342" s="7">
        <f t="shared" si="47"/>
        <v>20.223278441151358</v>
      </c>
    </row>
    <row r="343" spans="1:20">
      <c r="A343" s="4" t="str">
        <f t="shared" si="45"/>
        <v>X2Pi-6.5-f-2-2</v>
      </c>
      <c r="B343" s="1" t="s">
        <v>0</v>
      </c>
      <c r="C343">
        <v>2</v>
      </c>
      <c r="D343">
        <v>6.5</v>
      </c>
      <c r="E343" s="2" t="s">
        <v>2</v>
      </c>
      <c r="F343">
        <v>2</v>
      </c>
      <c r="G343">
        <v>6071.2789577780004</v>
      </c>
      <c r="H343">
        <v>7.141428E-3</v>
      </c>
      <c r="I343">
        <v>20</v>
      </c>
      <c r="J343">
        <f t="shared" si="40"/>
        <v>6057.0032304530005</v>
      </c>
      <c r="K343">
        <f t="shared" si="41"/>
        <v>6.5</v>
      </c>
      <c r="L343">
        <f t="shared" si="42"/>
        <v>-1</v>
      </c>
      <c r="M343">
        <f>C343+1+VLOOKUP(B343,states!A$2:C$10,3,FALSE)</f>
        <v>3</v>
      </c>
      <c r="N343">
        <f t="shared" si="46"/>
        <v>6057.0032304530005</v>
      </c>
      <c r="O343" s="2" t="str">
        <f>VLOOKUP(B343,states!A$2:C$10,2,FALSE)</f>
        <v>X</v>
      </c>
      <c r="P343">
        <f t="shared" si="43"/>
        <v>2</v>
      </c>
      <c r="Q343">
        <f>VLOOKUP(B343,states!A$2:D$10,4,FALSE)</f>
        <v>1</v>
      </c>
      <c r="R343">
        <v>0.5</v>
      </c>
      <c r="S343">
        <f t="shared" si="44"/>
        <v>1.5</v>
      </c>
      <c r="T343" s="7">
        <f t="shared" si="47"/>
        <v>19.260265182048915</v>
      </c>
    </row>
    <row r="344" spans="1:20">
      <c r="A344" s="4" t="str">
        <f t="shared" si="45"/>
        <v>X2Pi-6.5-f-3-1</v>
      </c>
      <c r="B344" s="1" t="s">
        <v>0</v>
      </c>
      <c r="C344">
        <v>3</v>
      </c>
      <c r="D344">
        <v>6.5</v>
      </c>
      <c r="E344" s="2" t="s">
        <v>2</v>
      </c>
      <c r="F344">
        <v>1</v>
      </c>
      <c r="G344">
        <v>8349.6937932769997</v>
      </c>
      <c r="H344">
        <v>8.7177980000000006E-3</v>
      </c>
      <c r="I344">
        <v>9</v>
      </c>
      <c r="J344">
        <f t="shared" si="40"/>
        <v>8335.4180659519989</v>
      </c>
      <c r="K344">
        <f t="shared" si="41"/>
        <v>6.5</v>
      </c>
      <c r="L344">
        <f t="shared" si="42"/>
        <v>-1</v>
      </c>
      <c r="M344">
        <f>C344+1+VLOOKUP(B344,states!A$2:C$10,3,FALSE)</f>
        <v>4</v>
      </c>
      <c r="N344">
        <f t="shared" si="46"/>
        <v>8335.4180659519989</v>
      </c>
      <c r="O344" s="2" t="str">
        <f>VLOOKUP(B344,states!A$2:C$10,2,FALSE)</f>
        <v>X</v>
      </c>
      <c r="P344">
        <f t="shared" si="43"/>
        <v>3</v>
      </c>
      <c r="Q344">
        <f>VLOOKUP(B344,states!A$2:D$10,4,FALSE)</f>
        <v>1</v>
      </c>
      <c r="R344">
        <v>0.5</v>
      </c>
      <c r="S344">
        <f t="shared" si="44"/>
        <v>0.5</v>
      </c>
      <c r="T344" s="7">
        <f t="shared" si="47"/>
        <v>7.099913151959834</v>
      </c>
    </row>
    <row r="345" spans="1:20">
      <c r="A345" s="4" t="str">
        <f t="shared" si="45"/>
        <v>X2Pi-6.5-f-3-2</v>
      </c>
      <c r="B345" s="1" t="s">
        <v>0</v>
      </c>
      <c r="C345">
        <v>3</v>
      </c>
      <c r="D345">
        <v>6.5</v>
      </c>
      <c r="E345" s="2" t="s">
        <v>2</v>
      </c>
      <c r="F345">
        <v>2</v>
      </c>
      <c r="G345">
        <v>8524.4013882910003</v>
      </c>
      <c r="H345">
        <v>8.7177980000000006E-3</v>
      </c>
      <c r="I345">
        <v>9</v>
      </c>
      <c r="J345">
        <f t="shared" si="40"/>
        <v>8510.1256609659995</v>
      </c>
      <c r="K345">
        <f t="shared" si="41"/>
        <v>6.5</v>
      </c>
      <c r="L345">
        <f t="shared" si="42"/>
        <v>-1</v>
      </c>
      <c r="M345">
        <f>C345+1+VLOOKUP(B345,states!A$2:C$10,3,FALSE)</f>
        <v>4</v>
      </c>
      <c r="N345">
        <f t="shared" si="46"/>
        <v>8510.1256609659995</v>
      </c>
      <c r="O345" s="2" t="str">
        <f>VLOOKUP(B345,states!A$2:C$10,2,FALSE)</f>
        <v>X</v>
      </c>
      <c r="P345">
        <f t="shared" si="43"/>
        <v>3</v>
      </c>
      <c r="Q345">
        <f>VLOOKUP(B345,states!A$2:D$10,4,FALSE)</f>
        <v>1</v>
      </c>
      <c r="R345">
        <v>0.5</v>
      </c>
      <c r="S345">
        <f t="shared" si="44"/>
        <v>1.5</v>
      </c>
      <c r="T345" s="7">
        <f t="shared" si="47"/>
        <v>7.099913151959834</v>
      </c>
    </row>
    <row r="346" spans="1:20">
      <c r="A346" s="4" t="str">
        <f t="shared" si="45"/>
        <v>X2Pi-6.5-f-4-1</v>
      </c>
      <c r="B346" s="1" t="s">
        <v>0</v>
      </c>
      <c r="C346">
        <v>4</v>
      </c>
      <c r="D346">
        <v>6.5</v>
      </c>
      <c r="E346" s="2" t="s">
        <v>2</v>
      </c>
      <c r="F346">
        <v>1</v>
      </c>
      <c r="G346">
        <v>10686.627041578</v>
      </c>
      <c r="H346">
        <v>1.0049875999999999E-2</v>
      </c>
      <c r="I346">
        <v>3</v>
      </c>
      <c r="J346">
        <f t="shared" si="40"/>
        <v>10672.351314252999</v>
      </c>
      <c r="K346">
        <f t="shared" si="41"/>
        <v>6.5</v>
      </c>
      <c r="L346">
        <f t="shared" si="42"/>
        <v>-1</v>
      </c>
      <c r="M346">
        <f>C346+1+VLOOKUP(B346,states!A$2:C$10,3,FALSE)</f>
        <v>5</v>
      </c>
      <c r="N346">
        <f t="shared" si="46"/>
        <v>10672.351314252999</v>
      </c>
      <c r="O346" s="2" t="str">
        <f>VLOOKUP(B346,states!A$2:C$10,2,FALSE)</f>
        <v>X</v>
      </c>
      <c r="P346">
        <f t="shared" si="43"/>
        <v>4</v>
      </c>
      <c r="Q346">
        <f>VLOOKUP(B346,states!A$2:D$10,4,FALSE)</f>
        <v>1</v>
      </c>
      <c r="R346">
        <v>0.5</v>
      </c>
      <c r="S346">
        <f t="shared" si="44"/>
        <v>0.5</v>
      </c>
      <c r="T346" s="7">
        <f t="shared" si="47"/>
        <v>2.0529476740585038</v>
      </c>
    </row>
    <row r="347" spans="1:20">
      <c r="A347" s="4" t="str">
        <f t="shared" si="45"/>
        <v>X2Pi-6.5-f-4-2</v>
      </c>
      <c r="B347" s="1" t="s">
        <v>0</v>
      </c>
      <c r="C347">
        <v>4</v>
      </c>
      <c r="D347">
        <v>6.5</v>
      </c>
      <c r="E347" s="2" t="s">
        <v>2</v>
      </c>
      <c r="F347">
        <v>2</v>
      </c>
      <c r="G347">
        <v>10854.100604427</v>
      </c>
      <c r="H347">
        <v>2.1817423999999998E-2</v>
      </c>
      <c r="I347">
        <v>3</v>
      </c>
      <c r="J347">
        <f t="shared" si="40"/>
        <v>10839.824877101999</v>
      </c>
      <c r="K347">
        <f t="shared" si="41"/>
        <v>6.5</v>
      </c>
      <c r="L347">
        <f t="shared" si="42"/>
        <v>-1</v>
      </c>
      <c r="M347">
        <f>C347+1+VLOOKUP(B347,states!A$2:C$10,3,FALSE)</f>
        <v>5</v>
      </c>
      <c r="N347">
        <f t="shared" si="46"/>
        <v>10839.824877101999</v>
      </c>
      <c r="O347" s="2" t="str">
        <f>VLOOKUP(B347,states!A$2:C$10,2,FALSE)</f>
        <v>X</v>
      </c>
      <c r="P347">
        <f t="shared" si="43"/>
        <v>4</v>
      </c>
      <c r="Q347">
        <f>VLOOKUP(B347,states!A$2:D$10,4,FALSE)</f>
        <v>1</v>
      </c>
      <c r="R347">
        <v>0.5</v>
      </c>
      <c r="S347">
        <f t="shared" si="44"/>
        <v>1.5</v>
      </c>
      <c r="T347" s="7">
        <f t="shared" si="47"/>
        <v>0.9456602007082221</v>
      </c>
    </row>
    <row r="348" spans="1:20">
      <c r="A348" s="4" t="str">
        <f t="shared" si="45"/>
        <v>X2Pi-6.5-f-5-1</v>
      </c>
      <c r="B348" s="1" t="s">
        <v>0</v>
      </c>
      <c r="C348">
        <v>5</v>
      </c>
      <c r="D348">
        <v>6.5</v>
      </c>
      <c r="E348" s="2" t="s">
        <v>2</v>
      </c>
      <c r="F348">
        <v>1</v>
      </c>
      <c r="G348">
        <v>12900.565386524</v>
      </c>
      <c r="H348">
        <v>2.2383028999999999E-2</v>
      </c>
      <c r="I348">
        <v>3</v>
      </c>
      <c r="J348">
        <f t="shared" si="40"/>
        <v>12886.289659198999</v>
      </c>
      <c r="K348">
        <f t="shared" si="41"/>
        <v>6.5</v>
      </c>
      <c r="L348">
        <f t="shared" si="42"/>
        <v>-1</v>
      </c>
      <c r="M348">
        <f>C348+1+VLOOKUP(B348,states!A$2:C$10,3,FALSE)</f>
        <v>6</v>
      </c>
      <c r="N348">
        <f t="shared" si="46"/>
        <v>12886.289659198999</v>
      </c>
      <c r="O348" s="2" t="str">
        <f>VLOOKUP(B348,states!A$2:C$10,2,FALSE)</f>
        <v>X</v>
      </c>
      <c r="P348">
        <f t="shared" si="43"/>
        <v>5</v>
      </c>
      <c r="Q348">
        <f>VLOOKUP(B348,states!A$2:D$10,4,FALSE)</f>
        <v>1</v>
      </c>
      <c r="R348">
        <v>0.5</v>
      </c>
      <c r="S348">
        <f t="shared" si="44"/>
        <v>0.5</v>
      </c>
      <c r="T348" s="7">
        <f t="shared" si="47"/>
        <v>0.92176396495650259</v>
      </c>
    </row>
    <row r="349" spans="1:20">
      <c r="A349" s="4" t="str">
        <f t="shared" si="45"/>
        <v>X2Pi-6.5-f-5-2</v>
      </c>
      <c r="B349" s="1" t="s">
        <v>0</v>
      </c>
      <c r="C349">
        <v>5</v>
      </c>
      <c r="D349">
        <v>6.5</v>
      </c>
      <c r="E349" s="2" t="s">
        <v>2</v>
      </c>
      <c r="F349">
        <v>2</v>
      </c>
      <c r="G349">
        <v>13060.803616126999</v>
      </c>
      <c r="H349">
        <v>2.2383028999999999E-2</v>
      </c>
      <c r="I349">
        <v>2</v>
      </c>
      <c r="J349">
        <f t="shared" si="40"/>
        <v>13046.527888801998</v>
      </c>
      <c r="K349">
        <f t="shared" si="41"/>
        <v>6.5</v>
      </c>
      <c r="L349">
        <f t="shared" si="42"/>
        <v>-1</v>
      </c>
      <c r="M349">
        <f>C349+1+VLOOKUP(B349,states!A$2:C$10,3,FALSE)</f>
        <v>6</v>
      </c>
      <c r="N349">
        <f t="shared" si="46"/>
        <v>13046.527888801998</v>
      </c>
      <c r="O349" s="2" t="str">
        <f>VLOOKUP(B349,states!A$2:C$10,2,FALSE)</f>
        <v>X</v>
      </c>
      <c r="P349">
        <f t="shared" si="43"/>
        <v>5</v>
      </c>
      <c r="Q349">
        <f>VLOOKUP(B349,states!A$2:D$10,4,FALSE)</f>
        <v>1</v>
      </c>
      <c r="R349">
        <v>0.5</v>
      </c>
      <c r="S349">
        <f t="shared" si="44"/>
        <v>1.5</v>
      </c>
      <c r="T349" s="7">
        <f t="shared" si="47"/>
        <v>0.61450930997100173</v>
      </c>
    </row>
    <row r="350" spans="1:20">
      <c r="A350" s="4" t="str">
        <f t="shared" si="45"/>
        <v>A2Delta-6.5-f-0-1</v>
      </c>
      <c r="B350" s="1" t="s">
        <v>3</v>
      </c>
      <c r="C350">
        <v>0</v>
      </c>
      <c r="D350">
        <v>6.5</v>
      </c>
      <c r="E350" s="2" t="s">
        <v>2</v>
      </c>
      <c r="F350">
        <v>1</v>
      </c>
      <c r="G350">
        <v>23782.827888596999</v>
      </c>
      <c r="H350">
        <v>7.0710679999999998E-3</v>
      </c>
      <c r="I350">
        <v>18</v>
      </c>
      <c r="J350">
        <f t="shared" si="40"/>
        <v>23768.552161272</v>
      </c>
      <c r="K350">
        <f t="shared" si="41"/>
        <v>6.5</v>
      </c>
      <c r="L350">
        <f t="shared" si="42"/>
        <v>-1</v>
      </c>
      <c r="M350">
        <f>C350+1+VLOOKUP(B350,states!A$2:C$10,3,FALSE)</f>
        <v>251</v>
      </c>
      <c r="N350">
        <f t="shared" si="46"/>
        <v>23768.552161272</v>
      </c>
      <c r="O350" s="2" t="str">
        <f>VLOOKUP(B350,states!A$2:C$10,2,FALSE)</f>
        <v>A</v>
      </c>
      <c r="P350">
        <f t="shared" si="43"/>
        <v>0</v>
      </c>
      <c r="Q350">
        <f>VLOOKUP(B350,states!A$2:D$10,4,FALSE)</f>
        <v>2</v>
      </c>
      <c r="R350">
        <v>0.5</v>
      </c>
      <c r="S350">
        <f t="shared" si="44"/>
        <v>0.5</v>
      </c>
      <c r="T350" s="7">
        <f t="shared" si="47"/>
        <v>1750.6721382492472</v>
      </c>
    </row>
    <row r="351" spans="1:20">
      <c r="A351" s="4" t="str">
        <f t="shared" si="45"/>
        <v>A2Delta-6.5-f-0-2</v>
      </c>
      <c r="B351" s="1" t="s">
        <v>3</v>
      </c>
      <c r="C351">
        <v>0</v>
      </c>
      <c r="D351">
        <v>6.5</v>
      </c>
      <c r="E351" s="2" t="s">
        <v>2</v>
      </c>
      <c r="F351">
        <v>2</v>
      </c>
      <c r="G351">
        <v>23985.149209735999</v>
      </c>
      <c r="H351">
        <v>5.0990200000000001E-3</v>
      </c>
      <c r="I351">
        <v>18</v>
      </c>
      <c r="J351">
        <f t="shared" si="40"/>
        <v>23970.873482411</v>
      </c>
      <c r="K351">
        <f t="shared" si="41"/>
        <v>6.5</v>
      </c>
      <c r="L351">
        <f t="shared" si="42"/>
        <v>-1</v>
      </c>
      <c r="M351">
        <f>C351+1+VLOOKUP(B351,states!A$2:C$10,3,FALSE)</f>
        <v>251</v>
      </c>
      <c r="N351">
        <f t="shared" si="46"/>
        <v>23970.873482411</v>
      </c>
      <c r="O351" s="2" t="str">
        <f>VLOOKUP(B351,states!A$2:C$10,2,FALSE)</f>
        <v>A</v>
      </c>
      <c r="P351">
        <f t="shared" si="43"/>
        <v>0</v>
      </c>
      <c r="Q351">
        <f>VLOOKUP(B351,states!A$2:D$10,4,FALSE)</f>
        <v>2</v>
      </c>
      <c r="R351">
        <v>0.5</v>
      </c>
      <c r="S351">
        <f t="shared" si="44"/>
        <v>1.5</v>
      </c>
      <c r="T351" s="7">
        <f t="shared" si="47"/>
        <v>2427.7452795372105</v>
      </c>
    </row>
    <row r="352" spans="1:20">
      <c r="A352" s="4" t="str">
        <f t="shared" si="45"/>
        <v>B2Sigma-6.5-f-0-1</v>
      </c>
      <c r="B352" s="1" t="s">
        <v>4</v>
      </c>
      <c r="C352">
        <v>0</v>
      </c>
      <c r="D352">
        <v>6.5</v>
      </c>
      <c r="E352" s="2" t="s">
        <v>2</v>
      </c>
      <c r="F352">
        <v>1</v>
      </c>
      <c r="G352">
        <v>26239.527813899</v>
      </c>
      <c r="H352">
        <v>7.0710679999999998E-3</v>
      </c>
      <c r="I352">
        <v>16</v>
      </c>
      <c r="J352">
        <f t="shared" si="40"/>
        <v>26225.252086574001</v>
      </c>
      <c r="K352">
        <f t="shared" si="41"/>
        <v>6.5</v>
      </c>
      <c r="L352">
        <f t="shared" si="42"/>
        <v>-1</v>
      </c>
      <c r="M352">
        <f>C352+1+VLOOKUP(B352,states!A$2:C$10,3,FALSE)</f>
        <v>51</v>
      </c>
      <c r="N352">
        <f t="shared" si="46"/>
        <v>26225.252086574001</v>
      </c>
      <c r="O352" s="2" t="str">
        <f>VLOOKUP(B352,states!A$2:C$10,2,FALSE)</f>
        <v>B</v>
      </c>
      <c r="P352">
        <f t="shared" si="43"/>
        <v>0</v>
      </c>
      <c r="Q352">
        <f>VLOOKUP(B352,states!A$2:D$10,4,FALSE)</f>
        <v>0</v>
      </c>
      <c r="R352">
        <v>0.5</v>
      </c>
      <c r="S352">
        <f t="shared" si="44"/>
        <v>0.5</v>
      </c>
      <c r="T352" s="7">
        <f t="shared" si="47"/>
        <v>1556.1530117771088</v>
      </c>
    </row>
    <row r="353" spans="1:20">
      <c r="A353" s="4" t="str">
        <f t="shared" si="45"/>
        <v>A2Delta-6.5-f-1-1</v>
      </c>
      <c r="B353" s="1" t="s">
        <v>3</v>
      </c>
      <c r="C353">
        <v>1</v>
      </c>
      <c r="D353">
        <v>6.5</v>
      </c>
      <c r="E353" s="2" t="s">
        <v>2</v>
      </c>
      <c r="F353">
        <v>1</v>
      </c>
      <c r="G353">
        <v>26494.980676059</v>
      </c>
      <c r="H353">
        <v>7.141428E-3</v>
      </c>
      <c r="I353">
        <v>13</v>
      </c>
      <c r="J353">
        <f t="shared" si="40"/>
        <v>26480.704948734001</v>
      </c>
      <c r="K353">
        <f t="shared" si="41"/>
        <v>6.5</v>
      </c>
      <c r="L353">
        <f t="shared" si="42"/>
        <v>-1</v>
      </c>
      <c r="M353">
        <f>C353+1+VLOOKUP(B353,states!A$2:C$10,3,FALSE)</f>
        <v>252</v>
      </c>
      <c r="N353">
        <f t="shared" si="46"/>
        <v>26480.704948734001</v>
      </c>
      <c r="O353" s="2" t="str">
        <f>VLOOKUP(B353,states!A$2:C$10,2,FALSE)</f>
        <v>A</v>
      </c>
      <c r="P353">
        <f t="shared" si="43"/>
        <v>1</v>
      </c>
      <c r="Q353">
        <f>VLOOKUP(B353,states!A$2:D$10,4,FALSE)</f>
        <v>2</v>
      </c>
      <c r="R353">
        <v>0.5</v>
      </c>
      <c r="S353">
        <f t="shared" si="44"/>
        <v>0.5</v>
      </c>
      <c r="T353" s="7">
        <f t="shared" si="47"/>
        <v>12.519172368331793</v>
      </c>
    </row>
    <row r="354" spans="1:20">
      <c r="A354" s="4" t="str">
        <f t="shared" si="45"/>
        <v>A2Delta-6.5-f-1-2</v>
      </c>
      <c r="B354" s="1" t="s">
        <v>3</v>
      </c>
      <c r="C354">
        <v>1</v>
      </c>
      <c r="D354">
        <v>6.5</v>
      </c>
      <c r="E354" s="2" t="s">
        <v>2</v>
      </c>
      <c r="F354">
        <v>2</v>
      </c>
      <c r="G354">
        <v>26687.890079921999</v>
      </c>
      <c r="H354">
        <v>7.141428E-3</v>
      </c>
      <c r="I354">
        <v>14</v>
      </c>
      <c r="J354">
        <f t="shared" si="40"/>
        <v>26673.614352597</v>
      </c>
      <c r="K354">
        <f t="shared" si="41"/>
        <v>6.5</v>
      </c>
      <c r="L354">
        <f t="shared" si="42"/>
        <v>-1</v>
      </c>
      <c r="M354">
        <f>C354+1+VLOOKUP(B354,states!A$2:C$10,3,FALSE)</f>
        <v>252</v>
      </c>
      <c r="N354">
        <f t="shared" si="46"/>
        <v>26673.614352597</v>
      </c>
      <c r="O354" s="2" t="str">
        <f>VLOOKUP(B354,states!A$2:C$10,2,FALSE)</f>
        <v>A</v>
      </c>
      <c r="P354">
        <f t="shared" si="43"/>
        <v>1</v>
      </c>
      <c r="Q354">
        <f>VLOOKUP(B354,states!A$2:D$10,4,FALSE)</f>
        <v>2</v>
      </c>
      <c r="R354">
        <v>0.5</v>
      </c>
      <c r="S354">
        <f t="shared" si="44"/>
        <v>1.5</v>
      </c>
      <c r="T354" s="7">
        <f t="shared" si="47"/>
        <v>13.482185627434241</v>
      </c>
    </row>
    <row r="355" spans="1:20">
      <c r="A355" s="4" t="str">
        <f t="shared" si="45"/>
        <v>B2Sigma-6.5-f-1-1</v>
      </c>
      <c r="B355" s="1" t="s">
        <v>4</v>
      </c>
      <c r="C355">
        <v>1</v>
      </c>
      <c r="D355">
        <v>6.5</v>
      </c>
      <c r="E355" s="2" t="s">
        <v>2</v>
      </c>
      <c r="F355">
        <v>1</v>
      </c>
      <c r="G355">
        <v>27970.352081730001</v>
      </c>
      <c r="H355">
        <v>1.562178E-2</v>
      </c>
      <c r="I355">
        <v>20</v>
      </c>
      <c r="J355">
        <f t="shared" si="40"/>
        <v>27956.076354405002</v>
      </c>
      <c r="K355">
        <f t="shared" si="41"/>
        <v>6.5</v>
      </c>
      <c r="L355">
        <f t="shared" si="42"/>
        <v>-1</v>
      </c>
      <c r="M355">
        <f>C355+1+VLOOKUP(B355,states!A$2:C$10,3,FALSE)</f>
        <v>52</v>
      </c>
      <c r="N355">
        <f t="shared" si="46"/>
        <v>27956.076354405002</v>
      </c>
      <c r="O355" s="2" t="str">
        <f>VLOOKUP(B355,states!A$2:C$10,2,FALSE)</f>
        <v>B</v>
      </c>
      <c r="P355">
        <f t="shared" si="43"/>
        <v>1</v>
      </c>
      <c r="Q355">
        <f>VLOOKUP(B355,states!A$2:D$10,4,FALSE)</f>
        <v>0</v>
      </c>
      <c r="R355">
        <v>0.5</v>
      </c>
      <c r="S355">
        <f t="shared" si="44"/>
        <v>0.5</v>
      </c>
      <c r="T355" s="7">
        <f t="shared" si="47"/>
        <v>8.8047454936959291</v>
      </c>
    </row>
    <row r="356" spans="1:20">
      <c r="A356" s="4" t="str">
        <f t="shared" si="45"/>
        <v>A2Delta-6.5-f-2-1</v>
      </c>
      <c r="B356" s="1" t="s">
        <v>3</v>
      </c>
      <c r="C356">
        <v>2</v>
      </c>
      <c r="D356">
        <v>6.5</v>
      </c>
      <c r="E356" s="2" t="s">
        <v>2</v>
      </c>
      <c r="F356">
        <v>1</v>
      </c>
      <c r="G356">
        <v>29011.451061348002</v>
      </c>
      <c r="H356">
        <v>8.7177980000000006E-3</v>
      </c>
      <c r="I356">
        <v>13</v>
      </c>
      <c r="J356">
        <f t="shared" si="40"/>
        <v>28997.175334023003</v>
      </c>
      <c r="K356">
        <f t="shared" si="41"/>
        <v>6.5</v>
      </c>
      <c r="L356">
        <f t="shared" si="42"/>
        <v>-1</v>
      </c>
      <c r="M356">
        <f>C356+1+VLOOKUP(B356,states!A$2:C$10,3,FALSE)</f>
        <v>253</v>
      </c>
      <c r="N356">
        <f t="shared" si="46"/>
        <v>28997.175334023003</v>
      </c>
      <c r="O356" s="2" t="str">
        <f>VLOOKUP(B356,states!A$2:C$10,2,FALSE)</f>
        <v>A</v>
      </c>
      <c r="P356">
        <f t="shared" si="43"/>
        <v>2</v>
      </c>
      <c r="Q356">
        <f>VLOOKUP(B356,states!A$2:D$10,4,FALSE)</f>
        <v>2</v>
      </c>
      <c r="R356">
        <v>0.5</v>
      </c>
      <c r="S356">
        <f t="shared" si="44"/>
        <v>0.5</v>
      </c>
      <c r="T356" s="7">
        <f t="shared" si="47"/>
        <v>10.255430108386427</v>
      </c>
    </row>
    <row r="357" spans="1:20">
      <c r="A357" s="4" t="str">
        <f t="shared" si="45"/>
        <v>A2Delta-6.5-f-2-2</v>
      </c>
      <c r="B357" s="1" t="s">
        <v>3</v>
      </c>
      <c r="C357">
        <v>2</v>
      </c>
      <c r="D357">
        <v>6.5</v>
      </c>
      <c r="E357" s="2" t="s">
        <v>2</v>
      </c>
      <c r="F357">
        <v>2</v>
      </c>
      <c r="G357">
        <v>29194.116520398002</v>
      </c>
      <c r="H357">
        <v>1.0976743000000001E-2</v>
      </c>
      <c r="I357">
        <v>9</v>
      </c>
      <c r="J357">
        <f t="shared" si="40"/>
        <v>29179.840793073003</v>
      </c>
      <c r="K357">
        <f t="shared" si="41"/>
        <v>6.5</v>
      </c>
      <c r="L357">
        <f t="shared" si="42"/>
        <v>-1</v>
      </c>
      <c r="M357">
        <f>C357+1+VLOOKUP(B357,states!A$2:C$10,3,FALSE)</f>
        <v>253</v>
      </c>
      <c r="N357">
        <f t="shared" si="46"/>
        <v>29179.840793073003</v>
      </c>
      <c r="O357" s="2" t="str">
        <f>VLOOKUP(B357,states!A$2:C$10,2,FALSE)</f>
        <v>A</v>
      </c>
      <c r="P357">
        <f t="shared" si="43"/>
        <v>2</v>
      </c>
      <c r="Q357">
        <f>VLOOKUP(B357,states!A$2:D$10,4,FALSE)</f>
        <v>2</v>
      </c>
      <c r="R357">
        <v>0.5</v>
      </c>
      <c r="S357">
        <f t="shared" si="44"/>
        <v>1.5</v>
      </c>
      <c r="T357" s="7">
        <f t="shared" si="47"/>
        <v>5.638795467501529</v>
      </c>
    </row>
    <row r="358" spans="1:20">
      <c r="A358" s="4" t="str">
        <f t="shared" si="45"/>
        <v>A2Delta-6.5-f-3-1</v>
      </c>
      <c r="B358" s="1" t="s">
        <v>3</v>
      </c>
      <c r="C358">
        <v>3</v>
      </c>
      <c r="D358">
        <v>6.5</v>
      </c>
      <c r="E358" s="2" t="s">
        <v>2</v>
      </c>
      <c r="F358">
        <v>1</v>
      </c>
      <c r="G358">
        <v>31310.760069639</v>
      </c>
      <c r="H358">
        <v>1.0049875999999999E-2</v>
      </c>
      <c r="I358">
        <v>3</v>
      </c>
      <c r="J358">
        <f t="shared" si="40"/>
        <v>31296.484342314001</v>
      </c>
      <c r="K358">
        <f t="shared" si="41"/>
        <v>6.5</v>
      </c>
      <c r="L358">
        <f t="shared" si="42"/>
        <v>-1</v>
      </c>
      <c r="M358">
        <f>C358+1+VLOOKUP(B358,states!A$2:C$10,3,FALSE)</f>
        <v>254</v>
      </c>
      <c r="N358">
        <f t="shared" si="46"/>
        <v>31296.484342314001</v>
      </c>
      <c r="O358" s="2" t="str">
        <f>VLOOKUP(B358,states!A$2:C$10,2,FALSE)</f>
        <v>A</v>
      </c>
      <c r="P358">
        <f t="shared" si="43"/>
        <v>3</v>
      </c>
      <c r="Q358">
        <f>VLOOKUP(B358,states!A$2:D$10,4,FALSE)</f>
        <v>2</v>
      </c>
      <c r="R358">
        <v>0.5</v>
      </c>
      <c r="S358">
        <f t="shared" si="44"/>
        <v>0.5</v>
      </c>
      <c r="T358" s="7">
        <f t="shared" si="47"/>
        <v>2.0529476740585038</v>
      </c>
    </row>
    <row r="359" spans="1:20">
      <c r="A359" s="4" t="str">
        <f t="shared" si="45"/>
        <v>A2Delta-6.5-f-3-2</v>
      </c>
      <c r="B359" s="1" t="s">
        <v>3</v>
      </c>
      <c r="C359">
        <v>3</v>
      </c>
      <c r="D359">
        <v>6.5</v>
      </c>
      <c r="E359" s="2" t="s">
        <v>2</v>
      </c>
      <c r="F359">
        <v>2</v>
      </c>
      <c r="G359">
        <v>31481.963930102</v>
      </c>
      <c r="H359">
        <v>1.0049875999999999E-2</v>
      </c>
      <c r="I359">
        <v>3</v>
      </c>
      <c r="J359">
        <f t="shared" si="40"/>
        <v>31467.688202777001</v>
      </c>
      <c r="K359">
        <f t="shared" si="41"/>
        <v>6.5</v>
      </c>
      <c r="L359">
        <f t="shared" si="42"/>
        <v>-1</v>
      </c>
      <c r="M359">
        <f>C359+1+VLOOKUP(B359,states!A$2:C$10,3,FALSE)</f>
        <v>254</v>
      </c>
      <c r="N359">
        <f t="shared" si="46"/>
        <v>31467.688202777001</v>
      </c>
      <c r="O359" s="2" t="str">
        <f>VLOOKUP(B359,states!A$2:C$10,2,FALSE)</f>
        <v>A</v>
      </c>
      <c r="P359">
        <f t="shared" si="43"/>
        <v>3</v>
      </c>
      <c r="Q359">
        <f>VLOOKUP(B359,states!A$2:D$10,4,FALSE)</f>
        <v>2</v>
      </c>
      <c r="R359">
        <v>0.5</v>
      </c>
      <c r="S359">
        <f t="shared" si="44"/>
        <v>1.5</v>
      </c>
      <c r="T359" s="7">
        <f t="shared" si="47"/>
        <v>2.0529476740585038</v>
      </c>
    </row>
    <row r="360" spans="1:20">
      <c r="A360" s="4" t="str">
        <f t="shared" si="45"/>
        <v>C2Sigma-6.5-f-0-2</v>
      </c>
      <c r="B360" s="1" t="s">
        <v>5</v>
      </c>
      <c r="C360">
        <v>0</v>
      </c>
      <c r="D360">
        <v>6.5</v>
      </c>
      <c r="E360" s="2" t="s">
        <v>2</v>
      </c>
      <c r="F360">
        <v>2</v>
      </c>
      <c r="G360">
        <v>32584.826484453999</v>
      </c>
      <c r="H360">
        <v>6.4031239999999996E-3</v>
      </c>
      <c r="I360">
        <v>7</v>
      </c>
      <c r="J360">
        <f t="shared" si="40"/>
        <v>32570.550757129</v>
      </c>
      <c r="K360">
        <f t="shared" si="41"/>
        <v>6.5</v>
      </c>
      <c r="L360">
        <f t="shared" si="42"/>
        <v>-1</v>
      </c>
      <c r="M360">
        <f>C360+1+VLOOKUP(B360,states!A$2:C$10,3,FALSE)</f>
        <v>101</v>
      </c>
      <c r="N360">
        <f t="shared" si="46"/>
        <v>32570.550757129</v>
      </c>
      <c r="O360" s="2" t="str">
        <f>VLOOKUP(B360,states!A$2:C$10,2,FALSE)</f>
        <v>C</v>
      </c>
      <c r="P360">
        <f t="shared" si="43"/>
        <v>0</v>
      </c>
      <c r="Q360">
        <f>VLOOKUP(B360,states!A$2:D$10,4,FALSE)</f>
        <v>0</v>
      </c>
      <c r="R360">
        <v>0.5</v>
      </c>
      <c r="S360">
        <f t="shared" si="44"/>
        <v>0.5</v>
      </c>
      <c r="T360" s="7">
        <f t="shared" si="47"/>
        <v>751.8365874294833</v>
      </c>
    </row>
    <row r="361" spans="1:20">
      <c r="A361" s="4" t="str">
        <f t="shared" si="45"/>
        <v>A2Delta-6.5-f-4-1</v>
      </c>
      <c r="B361" s="1" t="s">
        <v>3</v>
      </c>
      <c r="C361">
        <v>4</v>
      </c>
      <c r="D361">
        <v>6.5</v>
      </c>
      <c r="E361" s="2" t="s">
        <v>2</v>
      </c>
      <c r="F361">
        <v>1</v>
      </c>
      <c r="G361">
        <v>33362.916140670997</v>
      </c>
      <c r="H361">
        <v>0.50011641100000004</v>
      </c>
      <c r="I361">
        <v>1</v>
      </c>
      <c r="J361">
        <f t="shared" si="40"/>
        <v>33348.640413345995</v>
      </c>
      <c r="K361">
        <f t="shared" si="41"/>
        <v>6.5</v>
      </c>
      <c r="L361">
        <f t="shared" si="42"/>
        <v>-1</v>
      </c>
      <c r="M361">
        <f>C361+1+VLOOKUP(B361,states!A$2:C$10,3,FALSE)</f>
        <v>255</v>
      </c>
      <c r="N361">
        <f t="shared" si="46"/>
        <v>33348.640413345995</v>
      </c>
      <c r="O361" s="2" t="str">
        <f>VLOOKUP(B361,states!A$2:C$10,2,FALSE)</f>
        <v>A</v>
      </c>
      <c r="P361">
        <f t="shared" si="43"/>
        <v>4</v>
      </c>
      <c r="Q361">
        <f>VLOOKUP(B361,states!A$2:D$10,4,FALSE)</f>
        <v>2</v>
      </c>
      <c r="R361">
        <v>0.5</v>
      </c>
      <c r="S361">
        <f t="shared" si="44"/>
        <v>0.5</v>
      </c>
      <c r="T361" s="7">
        <f t="shared" si="47"/>
        <v>1.3751378082502996E-2</v>
      </c>
    </row>
    <row r="362" spans="1:20">
      <c r="A362" s="4" t="str">
        <f t="shared" si="45"/>
        <v>A2Delta-6.5-f-4-2</v>
      </c>
      <c r="B362" s="1" t="s">
        <v>3</v>
      </c>
      <c r="C362">
        <v>4</v>
      </c>
      <c r="D362">
        <v>6.5</v>
      </c>
      <c r="E362" s="2" t="s">
        <v>2</v>
      </c>
      <c r="F362">
        <v>2</v>
      </c>
      <c r="G362">
        <v>33520.866364219</v>
      </c>
      <c r="H362">
        <v>0.50010098999999997</v>
      </c>
      <c r="I362">
        <v>1</v>
      </c>
      <c r="J362">
        <f t="shared" si="40"/>
        <v>33506.590636893998</v>
      </c>
      <c r="K362">
        <f t="shared" si="41"/>
        <v>6.5</v>
      </c>
      <c r="L362">
        <f t="shared" si="42"/>
        <v>-1</v>
      </c>
      <c r="M362">
        <f>C362+1+VLOOKUP(B362,states!A$2:C$10,3,FALSE)</f>
        <v>255</v>
      </c>
      <c r="N362">
        <f t="shared" si="46"/>
        <v>33506.590636893998</v>
      </c>
      <c r="O362" s="2" t="str">
        <f>VLOOKUP(B362,states!A$2:C$10,2,FALSE)</f>
        <v>A</v>
      </c>
      <c r="P362">
        <f t="shared" si="43"/>
        <v>4</v>
      </c>
      <c r="Q362">
        <f>VLOOKUP(B362,states!A$2:D$10,4,FALSE)</f>
        <v>2</v>
      </c>
      <c r="R362">
        <v>0.5</v>
      </c>
      <c r="S362">
        <f t="shared" si="44"/>
        <v>1.5</v>
      </c>
      <c r="T362" s="7">
        <f t="shared" si="47"/>
        <v>1.3751802116859358E-2</v>
      </c>
    </row>
    <row r="363" spans="1:20">
      <c r="A363" s="4" t="str">
        <f t="shared" si="45"/>
        <v>A2Delta-6.5-f-5-1</v>
      </c>
      <c r="B363" s="1" t="s">
        <v>3</v>
      </c>
      <c r="C363">
        <v>5</v>
      </c>
      <c r="D363">
        <v>6.5</v>
      </c>
      <c r="E363" s="2" t="s">
        <v>2</v>
      </c>
      <c r="F363">
        <v>1</v>
      </c>
      <c r="G363">
        <v>35125.060297622003</v>
      </c>
      <c r="H363">
        <v>0.50050074899999997</v>
      </c>
      <c r="I363">
        <v>2</v>
      </c>
      <c r="J363">
        <f t="shared" si="40"/>
        <v>35110.784570297001</v>
      </c>
      <c r="K363">
        <f t="shared" si="41"/>
        <v>6.5</v>
      </c>
      <c r="L363">
        <f t="shared" si="42"/>
        <v>-1</v>
      </c>
      <c r="M363">
        <f>C363+1+VLOOKUP(B363,states!A$2:C$10,3,FALSE)</f>
        <v>256</v>
      </c>
      <c r="N363">
        <f t="shared" si="46"/>
        <v>35110.784570297001</v>
      </c>
      <c r="O363" s="2" t="str">
        <f>VLOOKUP(B363,states!A$2:C$10,2,FALSE)</f>
        <v>A</v>
      </c>
      <c r="P363">
        <f t="shared" si="43"/>
        <v>5</v>
      </c>
      <c r="Q363">
        <f>VLOOKUP(B363,states!A$2:D$10,4,FALSE)</f>
        <v>2</v>
      </c>
      <c r="R363">
        <v>0.5</v>
      </c>
      <c r="S363">
        <f t="shared" si="44"/>
        <v>0.5</v>
      </c>
      <c r="T363" s="7">
        <f t="shared" si="47"/>
        <v>2.7481636607602604E-2</v>
      </c>
    </row>
    <row r="364" spans="1:20">
      <c r="A364" s="4" t="str">
        <f t="shared" si="45"/>
        <v>C2Sigma-6.5-f-1-2</v>
      </c>
      <c r="B364" s="1" t="s">
        <v>5</v>
      </c>
      <c r="C364">
        <v>1</v>
      </c>
      <c r="D364">
        <v>6.5</v>
      </c>
      <c r="E364" s="2" t="s">
        <v>2</v>
      </c>
      <c r="F364">
        <v>2</v>
      </c>
      <c r="G364">
        <v>35154.508923535999</v>
      </c>
      <c r="H364">
        <v>5.0259326999999999E-2</v>
      </c>
      <c r="I364">
        <v>6</v>
      </c>
      <c r="J364">
        <f t="shared" si="40"/>
        <v>35140.233196210997</v>
      </c>
      <c r="K364">
        <f t="shared" si="41"/>
        <v>6.5</v>
      </c>
      <c r="L364">
        <f t="shared" si="42"/>
        <v>-1</v>
      </c>
      <c r="M364">
        <f>C364+1+VLOOKUP(B364,states!A$2:C$10,3,FALSE)</f>
        <v>102</v>
      </c>
      <c r="N364">
        <f t="shared" si="46"/>
        <v>35140.233196210997</v>
      </c>
      <c r="O364" s="2" t="str">
        <f>VLOOKUP(B364,states!A$2:C$10,2,FALSE)</f>
        <v>C</v>
      </c>
      <c r="P364">
        <f t="shared" si="43"/>
        <v>1</v>
      </c>
      <c r="Q364">
        <f>VLOOKUP(B364,states!A$2:D$10,4,FALSE)</f>
        <v>0</v>
      </c>
      <c r="R364">
        <v>0.5</v>
      </c>
      <c r="S364">
        <f t="shared" si="44"/>
        <v>0.5</v>
      </c>
      <c r="T364" s="7">
        <f t="shared" si="47"/>
        <v>0.82101654718840067</v>
      </c>
    </row>
    <row r="365" spans="1:20">
      <c r="A365" s="4" t="str">
        <f t="shared" si="45"/>
        <v>C2Sigma-6.5-f-2-2</v>
      </c>
      <c r="B365" s="1" t="s">
        <v>5</v>
      </c>
      <c r="C365">
        <v>2</v>
      </c>
      <c r="D365">
        <v>6.5</v>
      </c>
      <c r="E365" s="2" t="s">
        <v>2</v>
      </c>
      <c r="F365">
        <v>2</v>
      </c>
      <c r="G365">
        <v>37472.462241913003</v>
      </c>
      <c r="H365">
        <v>5.0507425000000002E-2</v>
      </c>
      <c r="I365">
        <v>5</v>
      </c>
      <c r="J365">
        <f t="shared" si="40"/>
        <v>37458.186514588</v>
      </c>
      <c r="K365">
        <f t="shared" si="41"/>
        <v>6.5</v>
      </c>
      <c r="L365">
        <f t="shared" si="42"/>
        <v>-1</v>
      </c>
      <c r="M365">
        <f>C365+1+VLOOKUP(B365,states!A$2:C$10,3,FALSE)</f>
        <v>103</v>
      </c>
      <c r="N365">
        <f t="shared" si="46"/>
        <v>37458.186514588</v>
      </c>
      <c r="O365" s="2" t="str">
        <f>VLOOKUP(B365,states!A$2:C$10,2,FALSE)</f>
        <v>C</v>
      </c>
      <c r="P365">
        <f t="shared" si="43"/>
        <v>2</v>
      </c>
      <c r="Q365">
        <f>VLOOKUP(B365,states!A$2:D$10,4,FALSE)</f>
        <v>0</v>
      </c>
      <c r="R365">
        <v>0.5</v>
      </c>
      <c r="S365">
        <f t="shared" si="44"/>
        <v>0.5</v>
      </c>
      <c r="T365" s="7">
        <f t="shared" si="47"/>
        <v>0.68081968670205029</v>
      </c>
    </row>
    <row r="366" spans="1:20">
      <c r="A366" s="4" t="str">
        <f t="shared" si="45"/>
        <v>D2Pi-6.5-f-0-1</v>
      </c>
      <c r="B366" s="1" t="s">
        <v>6</v>
      </c>
      <c r="C366">
        <v>0</v>
      </c>
      <c r="D366">
        <v>6.5</v>
      </c>
      <c r="E366" s="2" t="s">
        <v>2</v>
      </c>
      <c r="F366">
        <v>1</v>
      </c>
      <c r="G366">
        <v>59551.092417166998</v>
      </c>
      <c r="H366">
        <v>0.10012492200000001</v>
      </c>
      <c r="I366">
        <v>2</v>
      </c>
      <c r="J366">
        <f t="shared" si="40"/>
        <v>59536.816689841995</v>
      </c>
      <c r="K366">
        <f t="shared" si="41"/>
        <v>6.5</v>
      </c>
      <c r="L366">
        <f t="shared" si="42"/>
        <v>-1</v>
      </c>
      <c r="M366">
        <f>C366+1+VLOOKUP(B366,states!A$2:C$10,3,FALSE)</f>
        <v>151</v>
      </c>
      <c r="N366">
        <f t="shared" si="46"/>
        <v>59536.816689841995</v>
      </c>
      <c r="O366" s="2" t="str">
        <f>VLOOKUP(B366,states!A$2:C$10,2,FALSE)</f>
        <v>D</v>
      </c>
      <c r="P366">
        <f t="shared" si="43"/>
        <v>0</v>
      </c>
      <c r="Q366">
        <f>VLOOKUP(B366,states!A$2:D$10,4,FALSE)</f>
        <v>1</v>
      </c>
      <c r="R366">
        <v>0.5</v>
      </c>
      <c r="S366">
        <f t="shared" si="44"/>
        <v>0.5</v>
      </c>
      <c r="T366" s="7">
        <f t="shared" si="47"/>
        <v>13.737418647727806</v>
      </c>
    </row>
    <row r="367" spans="1:20">
      <c r="A367" s="4" t="str">
        <f t="shared" si="45"/>
        <v>D2Pi-6.5-f-2-1</v>
      </c>
      <c r="B367" s="1" t="s">
        <v>6</v>
      </c>
      <c r="C367">
        <v>2</v>
      </c>
      <c r="D367">
        <v>6.5</v>
      </c>
      <c r="E367" s="2" t="s">
        <v>2</v>
      </c>
      <c r="F367">
        <v>1</v>
      </c>
      <c r="G367">
        <v>64742.369271820004</v>
      </c>
      <c r="H367">
        <v>0.10012492200000001</v>
      </c>
      <c r="I367">
        <v>6</v>
      </c>
      <c r="J367">
        <f t="shared" si="40"/>
        <v>64728.093544495001</v>
      </c>
      <c r="K367">
        <f t="shared" si="41"/>
        <v>6.5</v>
      </c>
      <c r="L367">
        <f t="shared" si="42"/>
        <v>-1</v>
      </c>
      <c r="M367">
        <f>C367+1+VLOOKUP(B367,states!A$2:C$10,3,FALSE)</f>
        <v>153</v>
      </c>
      <c r="N367">
        <f t="shared" si="46"/>
        <v>64728.093544495001</v>
      </c>
      <c r="O367" s="2" t="str">
        <f>VLOOKUP(B367,states!A$2:C$10,2,FALSE)</f>
        <v>D</v>
      </c>
      <c r="P367">
        <f t="shared" si="43"/>
        <v>2</v>
      </c>
      <c r="Q367">
        <f>VLOOKUP(B367,states!A$2:D$10,4,FALSE)</f>
        <v>1</v>
      </c>
      <c r="R367">
        <v>0.5</v>
      </c>
      <c r="S367">
        <f t="shared" si="44"/>
        <v>0.5</v>
      </c>
      <c r="T367" s="7">
        <f t="shared" si="47"/>
        <v>0.41212255943183412</v>
      </c>
    </row>
    <row r="368" spans="1:20">
      <c r="A368" s="4" t="str">
        <f t="shared" si="45"/>
        <v>D2Pi-6.5-f-2-2</v>
      </c>
      <c r="B368" s="1" t="s">
        <v>6</v>
      </c>
      <c r="C368">
        <v>2</v>
      </c>
      <c r="D368">
        <v>6.5</v>
      </c>
      <c r="E368" s="2" t="s">
        <v>2</v>
      </c>
      <c r="F368">
        <v>2</v>
      </c>
      <c r="G368">
        <v>64918.964464981</v>
      </c>
      <c r="H368">
        <v>0.10012492200000001</v>
      </c>
      <c r="I368">
        <v>6</v>
      </c>
      <c r="J368">
        <f t="shared" si="40"/>
        <v>64904.688737655997</v>
      </c>
      <c r="K368">
        <f t="shared" si="41"/>
        <v>6.5</v>
      </c>
      <c r="L368">
        <f t="shared" si="42"/>
        <v>-1</v>
      </c>
      <c r="M368">
        <f>C368+1+VLOOKUP(B368,states!A$2:C$10,3,FALSE)</f>
        <v>153</v>
      </c>
      <c r="N368">
        <f t="shared" si="46"/>
        <v>64904.688737655997</v>
      </c>
      <c r="O368" s="2" t="str">
        <f>VLOOKUP(B368,states!A$2:C$10,2,FALSE)</f>
        <v>D</v>
      </c>
      <c r="P368">
        <f t="shared" si="43"/>
        <v>2</v>
      </c>
      <c r="Q368">
        <f>VLOOKUP(B368,states!A$2:D$10,4,FALSE)</f>
        <v>1</v>
      </c>
      <c r="R368">
        <v>0.5</v>
      </c>
      <c r="S368">
        <f t="shared" si="44"/>
        <v>1.5</v>
      </c>
      <c r="T368" s="7">
        <f t="shared" si="47"/>
        <v>0.41212255943183412</v>
      </c>
    </row>
    <row r="369" spans="1:20">
      <c r="A369" s="4" t="str">
        <f t="shared" si="45"/>
        <v>E2Sigma-6.5-f-2-2</v>
      </c>
      <c r="B369" s="1" t="s">
        <v>7</v>
      </c>
      <c r="C369">
        <v>2</v>
      </c>
      <c r="D369">
        <v>6.5</v>
      </c>
      <c r="E369" s="2" t="s">
        <v>2</v>
      </c>
      <c r="F369">
        <v>2</v>
      </c>
      <c r="G369">
        <v>69467.188050031997</v>
      </c>
      <c r="H369">
        <v>1.0000125</v>
      </c>
      <c r="I369">
        <v>3</v>
      </c>
      <c r="J369">
        <f t="shared" si="40"/>
        <v>69452.912322706994</v>
      </c>
      <c r="K369">
        <f t="shared" si="41"/>
        <v>6.5</v>
      </c>
      <c r="L369">
        <f t="shared" si="42"/>
        <v>-1</v>
      </c>
      <c r="M369">
        <f>C369+1+VLOOKUP(B369,states!A$2:C$10,3,FALSE)</f>
        <v>203</v>
      </c>
      <c r="N369">
        <f t="shared" si="46"/>
        <v>69452.912322706994</v>
      </c>
      <c r="O369" s="2" t="str">
        <f>VLOOKUP(B369,states!A$2:C$10,2,FALSE)</f>
        <v>E</v>
      </c>
      <c r="P369">
        <f t="shared" si="43"/>
        <v>2</v>
      </c>
      <c r="Q369">
        <f>VLOOKUP(B369,states!A$2:D$10,4,FALSE)</f>
        <v>0</v>
      </c>
      <c r="R369">
        <v>0.5</v>
      </c>
      <c r="S369">
        <f t="shared" si="44"/>
        <v>0.5</v>
      </c>
      <c r="T369" s="7">
        <f t="shared" si="47"/>
        <v>2.0631611663630586E-2</v>
      </c>
    </row>
    <row r="370" spans="1:20">
      <c r="A370" s="4" t="str">
        <f t="shared" si="45"/>
        <v>X2Pi-7.5-f-0-1</v>
      </c>
      <c r="B370" s="1" t="s">
        <v>0</v>
      </c>
      <c r="C370">
        <v>0</v>
      </c>
      <c r="D370">
        <v>7.5</v>
      </c>
      <c r="E370" s="2" t="s">
        <v>2</v>
      </c>
      <c r="F370">
        <v>1</v>
      </c>
      <c r="G370">
        <v>790.01664956800005</v>
      </c>
      <c r="H370">
        <v>5.0000000000000001E-3</v>
      </c>
      <c r="I370">
        <v>43</v>
      </c>
      <c r="J370">
        <f t="shared" si="40"/>
        <v>775.740922243</v>
      </c>
      <c r="K370">
        <f t="shared" si="41"/>
        <v>7.5</v>
      </c>
      <c r="L370">
        <f t="shared" si="42"/>
        <v>1</v>
      </c>
      <c r="M370">
        <f>C370+1+VLOOKUP(B370,states!A$2:C$10,3,FALSE)</f>
        <v>1</v>
      </c>
      <c r="N370">
        <f t="shared" si="46"/>
        <v>775.740922243</v>
      </c>
      <c r="O370" s="2" t="str">
        <f>VLOOKUP(B370,states!A$2:C$10,2,FALSE)</f>
        <v>X</v>
      </c>
      <c r="P370">
        <f t="shared" si="43"/>
        <v>0</v>
      </c>
      <c r="Q370">
        <f>VLOOKUP(B370,states!A$2:D$10,4,FALSE)</f>
        <v>1</v>
      </c>
      <c r="R370">
        <v>0.5</v>
      </c>
      <c r="S370">
        <f t="shared" si="44"/>
        <v>0.5</v>
      </c>
      <c r="T370" s="7">
        <f t="shared" si="47"/>
        <v>5747.5955328411128</v>
      </c>
    </row>
    <row r="371" spans="1:20">
      <c r="A371" s="4" t="str">
        <f t="shared" si="45"/>
        <v>X2Pi-7.5-f-0-2</v>
      </c>
      <c r="B371" s="1" t="s">
        <v>0</v>
      </c>
      <c r="C371">
        <v>0</v>
      </c>
      <c r="D371">
        <v>7.5</v>
      </c>
      <c r="E371" s="2" t="s">
        <v>2</v>
      </c>
      <c r="F371">
        <v>2</v>
      </c>
      <c r="G371">
        <v>1014.96094348</v>
      </c>
      <c r="H371">
        <v>5.0000000000000001E-3</v>
      </c>
      <c r="I371">
        <v>35</v>
      </c>
      <c r="J371">
        <f t="shared" si="40"/>
        <v>1000.6852161549999</v>
      </c>
      <c r="K371">
        <f t="shared" si="41"/>
        <v>7.5</v>
      </c>
      <c r="L371">
        <f t="shared" si="42"/>
        <v>1</v>
      </c>
      <c r="M371">
        <f>C371+1+VLOOKUP(B371,states!A$2:C$10,3,FALSE)</f>
        <v>1</v>
      </c>
      <c r="N371">
        <f t="shared" si="46"/>
        <v>1000.6852161549999</v>
      </c>
      <c r="O371" s="2" t="str">
        <f>VLOOKUP(B371,states!A$2:C$10,2,FALSE)</f>
        <v>X</v>
      </c>
      <c r="P371">
        <f t="shared" si="43"/>
        <v>0</v>
      </c>
      <c r="Q371">
        <f>VLOOKUP(B371,states!A$2:D$10,4,FALSE)</f>
        <v>1</v>
      </c>
      <c r="R371">
        <v>0.5</v>
      </c>
      <c r="S371">
        <f t="shared" si="44"/>
        <v>1.5</v>
      </c>
      <c r="T371" s="7">
        <f t="shared" si="47"/>
        <v>4678.2754337078823</v>
      </c>
    </row>
    <row r="372" spans="1:20">
      <c r="A372" s="4" t="str">
        <f t="shared" si="45"/>
        <v>X2Pi-7.5-f-1-1</v>
      </c>
      <c r="B372" s="1" t="s">
        <v>0</v>
      </c>
      <c r="C372">
        <v>1</v>
      </c>
      <c r="D372">
        <v>7.5</v>
      </c>
      <c r="E372" s="2" t="s">
        <v>2</v>
      </c>
      <c r="F372">
        <v>1</v>
      </c>
      <c r="G372">
        <v>3493.3608462900002</v>
      </c>
      <c r="H372">
        <v>5.0990200000000001E-3</v>
      </c>
      <c r="I372">
        <v>27</v>
      </c>
      <c r="J372">
        <f t="shared" si="40"/>
        <v>3479.0851189650002</v>
      </c>
      <c r="K372">
        <f t="shared" si="41"/>
        <v>7.5</v>
      </c>
      <c r="L372">
        <f t="shared" si="42"/>
        <v>1</v>
      </c>
      <c r="M372">
        <f>C372+1+VLOOKUP(B372,states!A$2:C$10,3,FALSE)</f>
        <v>2</v>
      </c>
      <c r="N372">
        <f t="shared" si="46"/>
        <v>3479.0851189650002</v>
      </c>
      <c r="O372" s="2" t="str">
        <f>VLOOKUP(B372,states!A$2:C$10,2,FALSE)</f>
        <v>X</v>
      </c>
      <c r="P372">
        <f t="shared" si="43"/>
        <v>1</v>
      </c>
      <c r="Q372">
        <f>VLOOKUP(B372,states!A$2:D$10,4,FALSE)</f>
        <v>1</v>
      </c>
      <c r="R372">
        <v>0.5</v>
      </c>
      <c r="S372">
        <f t="shared" si="44"/>
        <v>0.5</v>
      </c>
      <c r="T372" s="7">
        <f t="shared" si="47"/>
        <v>35.388715229344584</v>
      </c>
    </row>
    <row r="373" spans="1:20">
      <c r="A373" s="4" t="str">
        <f t="shared" si="45"/>
        <v>X2Pi-7.5-f-1-2</v>
      </c>
      <c r="B373" s="1" t="s">
        <v>0</v>
      </c>
      <c r="C373">
        <v>1</v>
      </c>
      <c r="D373">
        <v>7.5</v>
      </c>
      <c r="E373" s="2" t="s">
        <v>2</v>
      </c>
      <c r="F373">
        <v>2</v>
      </c>
      <c r="G373">
        <v>3709.8332480939998</v>
      </c>
      <c r="H373">
        <v>5.0990200000000001E-3</v>
      </c>
      <c r="I373">
        <v>24</v>
      </c>
      <c r="J373">
        <f t="shared" si="40"/>
        <v>3695.5575207689999</v>
      </c>
      <c r="K373">
        <f t="shared" si="41"/>
        <v>7.5</v>
      </c>
      <c r="L373">
        <f t="shared" si="42"/>
        <v>1</v>
      </c>
      <c r="M373">
        <f>C373+1+VLOOKUP(B373,states!A$2:C$10,3,FALSE)</f>
        <v>2</v>
      </c>
      <c r="N373">
        <f t="shared" si="46"/>
        <v>3695.5575207689999</v>
      </c>
      <c r="O373" s="2" t="str">
        <f>VLOOKUP(B373,states!A$2:C$10,2,FALSE)</f>
        <v>X</v>
      </c>
      <c r="P373">
        <f t="shared" si="43"/>
        <v>1</v>
      </c>
      <c r="Q373">
        <f>VLOOKUP(B373,states!A$2:D$10,4,FALSE)</f>
        <v>1</v>
      </c>
      <c r="R373">
        <v>0.5</v>
      </c>
      <c r="S373">
        <f t="shared" si="44"/>
        <v>1.5</v>
      </c>
      <c r="T373" s="7">
        <f t="shared" si="47"/>
        <v>31.456635759417402</v>
      </c>
    </row>
    <row r="374" spans="1:20">
      <c r="A374" s="4" t="str">
        <f t="shared" si="45"/>
        <v>X2Pi-7.5-f-2-1</v>
      </c>
      <c r="B374" s="1" t="s">
        <v>0</v>
      </c>
      <c r="C374">
        <v>2</v>
      </c>
      <c r="D374">
        <v>7.5</v>
      </c>
      <c r="E374" s="2" t="s">
        <v>2</v>
      </c>
      <c r="F374">
        <v>1</v>
      </c>
      <c r="G374">
        <v>6070.902523709</v>
      </c>
      <c r="H374">
        <v>7.141428E-3</v>
      </c>
      <c r="I374">
        <v>19</v>
      </c>
      <c r="J374">
        <f t="shared" si="40"/>
        <v>6056.626796384</v>
      </c>
      <c r="K374">
        <f t="shared" si="41"/>
        <v>7.5</v>
      </c>
      <c r="L374">
        <f t="shared" si="42"/>
        <v>1</v>
      </c>
      <c r="M374">
        <f>C374+1+VLOOKUP(B374,states!A$2:C$10,3,FALSE)</f>
        <v>3</v>
      </c>
      <c r="N374">
        <f t="shared" si="46"/>
        <v>6056.626796384</v>
      </c>
      <c r="O374" s="2" t="str">
        <f>VLOOKUP(B374,states!A$2:C$10,2,FALSE)</f>
        <v>X</v>
      </c>
      <c r="P374">
        <f t="shared" si="43"/>
        <v>2</v>
      </c>
      <c r="Q374">
        <f>VLOOKUP(B374,states!A$2:D$10,4,FALSE)</f>
        <v>1</v>
      </c>
      <c r="R374">
        <v>0.5</v>
      </c>
      <c r="S374">
        <f t="shared" si="44"/>
        <v>0.5</v>
      </c>
      <c r="T374" s="7">
        <f t="shared" si="47"/>
        <v>17.781004271424578</v>
      </c>
    </row>
    <row r="375" spans="1:20">
      <c r="A375" s="4" t="str">
        <f t="shared" si="45"/>
        <v>X2Pi-7.5-f-2-2</v>
      </c>
      <c r="B375" s="1" t="s">
        <v>0</v>
      </c>
      <c r="C375">
        <v>2</v>
      </c>
      <c r="D375">
        <v>7.5</v>
      </c>
      <c r="E375" s="2" t="s">
        <v>2</v>
      </c>
      <c r="F375">
        <v>2</v>
      </c>
      <c r="G375">
        <v>6278.9800234149998</v>
      </c>
      <c r="H375">
        <v>7.141428E-3</v>
      </c>
      <c r="I375">
        <v>14</v>
      </c>
      <c r="J375">
        <f t="shared" si="40"/>
        <v>6264.7042960899998</v>
      </c>
      <c r="K375">
        <f t="shared" si="41"/>
        <v>7.5</v>
      </c>
      <c r="L375">
        <f t="shared" si="42"/>
        <v>1</v>
      </c>
      <c r="M375">
        <f>C375+1+VLOOKUP(B375,states!A$2:C$10,3,FALSE)</f>
        <v>3</v>
      </c>
      <c r="N375">
        <f t="shared" si="46"/>
        <v>6264.7042960899998</v>
      </c>
      <c r="O375" s="2" t="str">
        <f>VLOOKUP(B375,states!A$2:C$10,2,FALSE)</f>
        <v>X</v>
      </c>
      <c r="P375">
        <f t="shared" si="43"/>
        <v>2</v>
      </c>
      <c r="Q375">
        <f>VLOOKUP(B375,states!A$2:D$10,4,FALSE)</f>
        <v>1</v>
      </c>
      <c r="R375">
        <v>0.5</v>
      </c>
      <c r="S375">
        <f t="shared" si="44"/>
        <v>1.5</v>
      </c>
      <c r="T375" s="7">
        <f t="shared" si="47"/>
        <v>13.101792621049691</v>
      </c>
    </row>
    <row r="376" spans="1:20">
      <c r="A376" s="4" t="str">
        <f t="shared" si="45"/>
        <v>X2Pi-7.5-f-3-1</v>
      </c>
      <c r="B376" s="1" t="s">
        <v>0</v>
      </c>
      <c r="C376">
        <v>3</v>
      </c>
      <c r="D376">
        <v>7.5</v>
      </c>
      <c r="E376" s="2" t="s">
        <v>2</v>
      </c>
      <c r="F376">
        <v>1</v>
      </c>
      <c r="G376">
        <v>8524.0276395929995</v>
      </c>
      <c r="H376">
        <v>8.7177980000000006E-3</v>
      </c>
      <c r="I376">
        <v>9</v>
      </c>
      <c r="J376">
        <f t="shared" si="40"/>
        <v>8509.7519122679987</v>
      </c>
      <c r="K376">
        <f t="shared" si="41"/>
        <v>7.5</v>
      </c>
      <c r="L376">
        <f t="shared" si="42"/>
        <v>1</v>
      </c>
      <c r="M376">
        <f>C376+1+VLOOKUP(B376,states!A$2:C$10,3,FALSE)</f>
        <v>4</v>
      </c>
      <c r="N376">
        <f t="shared" si="46"/>
        <v>8509.7519122679987</v>
      </c>
      <c r="O376" s="2" t="str">
        <f>VLOOKUP(B376,states!A$2:C$10,2,FALSE)</f>
        <v>X</v>
      </c>
      <c r="P376">
        <f t="shared" si="43"/>
        <v>3</v>
      </c>
      <c r="Q376">
        <f>VLOOKUP(B376,states!A$2:D$10,4,FALSE)</f>
        <v>1</v>
      </c>
      <c r="R376">
        <v>0.5</v>
      </c>
      <c r="S376">
        <f t="shared" si="44"/>
        <v>0.5</v>
      </c>
      <c r="T376" s="7">
        <f t="shared" si="47"/>
        <v>6.8995927155279571</v>
      </c>
    </row>
    <row r="377" spans="1:20">
      <c r="A377" s="4" t="str">
        <f t="shared" si="45"/>
        <v>X2Pi-7.5-f-3-2</v>
      </c>
      <c r="B377" s="1" t="s">
        <v>0</v>
      </c>
      <c r="C377">
        <v>3</v>
      </c>
      <c r="D377">
        <v>7.5</v>
      </c>
      <c r="E377" s="2" t="s">
        <v>2</v>
      </c>
      <c r="F377">
        <v>2</v>
      </c>
      <c r="G377">
        <v>8723.7776044269995</v>
      </c>
      <c r="H377">
        <v>8.7177980000000006E-3</v>
      </c>
      <c r="I377">
        <v>7</v>
      </c>
      <c r="J377">
        <f t="shared" si="40"/>
        <v>8709.5018771019986</v>
      </c>
      <c r="K377">
        <f t="shared" si="41"/>
        <v>7.5</v>
      </c>
      <c r="L377">
        <f t="shared" si="42"/>
        <v>1</v>
      </c>
      <c r="M377">
        <f>C377+1+VLOOKUP(B377,states!A$2:C$10,3,FALSE)</f>
        <v>4</v>
      </c>
      <c r="N377">
        <f t="shared" si="46"/>
        <v>8709.5018771019986</v>
      </c>
      <c r="O377" s="2" t="str">
        <f>VLOOKUP(B377,states!A$2:C$10,2,FALSE)</f>
        <v>X</v>
      </c>
      <c r="P377">
        <f t="shared" si="43"/>
        <v>3</v>
      </c>
      <c r="Q377">
        <f>VLOOKUP(B377,states!A$2:D$10,4,FALSE)</f>
        <v>1</v>
      </c>
      <c r="R377">
        <v>0.5</v>
      </c>
      <c r="S377">
        <f t="shared" si="44"/>
        <v>1.5</v>
      </c>
      <c r="T377" s="7">
        <f t="shared" si="47"/>
        <v>5.3663498898550781</v>
      </c>
    </row>
    <row r="378" spans="1:20">
      <c r="A378" s="4" t="str">
        <f t="shared" si="45"/>
        <v>X2Pi-7.5-f-4-1</v>
      </c>
      <c r="B378" s="1" t="s">
        <v>0</v>
      </c>
      <c r="C378">
        <v>4</v>
      </c>
      <c r="D378">
        <v>7.5</v>
      </c>
      <c r="E378" s="2" t="s">
        <v>2</v>
      </c>
      <c r="F378">
        <v>1</v>
      </c>
      <c r="G378">
        <v>10853.706140671</v>
      </c>
      <c r="H378">
        <v>1.0790002999999999E-2</v>
      </c>
      <c r="I378">
        <v>6</v>
      </c>
      <c r="J378">
        <f t="shared" si="40"/>
        <v>10839.430413345999</v>
      </c>
      <c r="K378">
        <f t="shared" si="41"/>
        <v>7.5</v>
      </c>
      <c r="L378">
        <f t="shared" si="42"/>
        <v>1</v>
      </c>
      <c r="M378">
        <f>C378+1+VLOOKUP(B378,states!A$2:C$10,3,FALSE)</f>
        <v>5</v>
      </c>
      <c r="N378">
        <f t="shared" si="46"/>
        <v>10839.430413345999</v>
      </c>
      <c r="O378" s="2" t="str">
        <f>VLOOKUP(B378,states!A$2:C$10,2,FALSE)</f>
        <v>X</v>
      </c>
      <c r="P378">
        <f t="shared" si="43"/>
        <v>4</v>
      </c>
      <c r="Q378">
        <f>VLOOKUP(B378,states!A$2:D$10,4,FALSE)</f>
        <v>1</v>
      </c>
      <c r="R378">
        <v>0.5</v>
      </c>
      <c r="S378">
        <f t="shared" si="44"/>
        <v>0.5</v>
      </c>
      <c r="T378" s="7">
        <f t="shared" si="47"/>
        <v>3.7163570499003691</v>
      </c>
    </row>
    <row r="379" spans="1:20">
      <c r="A379" s="4" t="str">
        <f t="shared" si="45"/>
        <v>X2Pi-7.5-f-4-2</v>
      </c>
      <c r="B379" s="1" t="s">
        <v>0</v>
      </c>
      <c r="C379">
        <v>4</v>
      </c>
      <c r="D379">
        <v>7.5</v>
      </c>
      <c r="E379" s="2" t="s">
        <v>2</v>
      </c>
      <c r="F379">
        <v>2</v>
      </c>
      <c r="G379">
        <v>11045.155835853</v>
      </c>
      <c r="H379">
        <v>1.0049875999999999E-2</v>
      </c>
      <c r="I379">
        <v>5</v>
      </c>
      <c r="J379">
        <f t="shared" si="40"/>
        <v>11030.880108527999</v>
      </c>
      <c r="K379">
        <f t="shared" si="41"/>
        <v>7.5</v>
      </c>
      <c r="L379">
        <f t="shared" si="42"/>
        <v>1</v>
      </c>
      <c r="M379">
        <f>C379+1+VLOOKUP(B379,states!A$2:C$10,3,FALSE)</f>
        <v>5</v>
      </c>
      <c r="N379">
        <f t="shared" si="46"/>
        <v>11030.880108527999</v>
      </c>
      <c r="O379" s="2" t="str">
        <f>VLOOKUP(B379,states!A$2:C$10,2,FALSE)</f>
        <v>X</v>
      </c>
      <c r="P379">
        <f t="shared" si="43"/>
        <v>4</v>
      </c>
      <c r="Q379">
        <f>VLOOKUP(B379,states!A$2:D$10,4,FALSE)</f>
        <v>1</v>
      </c>
      <c r="R379">
        <v>0.5</v>
      </c>
      <c r="S379">
        <f t="shared" si="44"/>
        <v>1.5</v>
      </c>
      <c r="T379" s="7">
        <f t="shared" si="47"/>
        <v>3.3250413336357032</v>
      </c>
    </row>
    <row r="380" spans="1:20">
      <c r="A380" s="4" t="str">
        <f t="shared" si="45"/>
        <v>X2Pi-7.5-f-5-1</v>
      </c>
      <c r="B380" s="1" t="s">
        <v>0</v>
      </c>
      <c r="C380">
        <v>5</v>
      </c>
      <c r="D380">
        <v>7.5</v>
      </c>
      <c r="E380" s="2" t="s">
        <v>2</v>
      </c>
      <c r="F380">
        <v>1</v>
      </c>
      <c r="G380">
        <v>13060.392253034001</v>
      </c>
      <c r="H380">
        <v>2.2383028999999999E-2</v>
      </c>
      <c r="I380">
        <v>3</v>
      </c>
      <c r="J380">
        <f t="shared" si="40"/>
        <v>13046.116525709</v>
      </c>
      <c r="K380">
        <f t="shared" si="41"/>
        <v>7.5</v>
      </c>
      <c r="L380">
        <f t="shared" si="42"/>
        <v>1</v>
      </c>
      <c r="M380">
        <f>C380+1+VLOOKUP(B380,states!A$2:C$10,3,FALSE)</f>
        <v>6</v>
      </c>
      <c r="N380">
        <f t="shared" si="46"/>
        <v>13046.116525709</v>
      </c>
      <c r="O380" s="2" t="str">
        <f>VLOOKUP(B380,states!A$2:C$10,2,FALSE)</f>
        <v>X</v>
      </c>
      <c r="P380">
        <f t="shared" si="43"/>
        <v>5</v>
      </c>
      <c r="Q380">
        <f>VLOOKUP(B380,states!A$2:D$10,4,FALSE)</f>
        <v>1</v>
      </c>
      <c r="R380">
        <v>0.5</v>
      </c>
      <c r="S380">
        <f t="shared" si="44"/>
        <v>0.5</v>
      </c>
      <c r="T380" s="7">
        <f t="shared" si="47"/>
        <v>0.89575686377156849</v>
      </c>
    </row>
    <row r="381" spans="1:20">
      <c r="A381" s="4" t="str">
        <f t="shared" si="45"/>
        <v>X2Pi-7.5-f-5-2</v>
      </c>
      <c r="B381" s="1" t="s">
        <v>0</v>
      </c>
      <c r="C381">
        <v>5</v>
      </c>
      <c r="D381">
        <v>7.5</v>
      </c>
      <c r="E381" s="2" t="s">
        <v>2</v>
      </c>
      <c r="F381">
        <v>2</v>
      </c>
      <c r="G381">
        <v>13243.549604427</v>
      </c>
      <c r="H381">
        <v>2.9597297000000002E-2</v>
      </c>
      <c r="I381">
        <v>2</v>
      </c>
      <c r="J381">
        <f t="shared" si="40"/>
        <v>13229.273877101999</v>
      </c>
      <c r="K381">
        <f t="shared" si="41"/>
        <v>7.5</v>
      </c>
      <c r="L381">
        <f t="shared" si="42"/>
        <v>1</v>
      </c>
      <c r="M381">
        <f>C381+1+VLOOKUP(B381,states!A$2:C$10,3,FALSE)</f>
        <v>6</v>
      </c>
      <c r="N381">
        <f t="shared" si="46"/>
        <v>13229.273877101999</v>
      </c>
      <c r="O381" s="2" t="str">
        <f>VLOOKUP(B381,states!A$2:C$10,2,FALSE)</f>
        <v>X</v>
      </c>
      <c r="P381">
        <f t="shared" si="43"/>
        <v>5</v>
      </c>
      <c r="Q381">
        <f>VLOOKUP(B381,states!A$2:D$10,4,FALSE)</f>
        <v>1</v>
      </c>
      <c r="R381">
        <v>0.5</v>
      </c>
      <c r="S381">
        <f t="shared" si="44"/>
        <v>1.5</v>
      </c>
      <c r="T381" s="7">
        <f t="shared" si="47"/>
        <v>0.45161222793978034</v>
      </c>
    </row>
    <row r="382" spans="1:20">
      <c r="A382" s="4" t="str">
        <f t="shared" si="45"/>
        <v>A2Delta-7.5-f-0-1</v>
      </c>
      <c r="B382" s="1" t="s">
        <v>3</v>
      </c>
      <c r="C382">
        <v>0</v>
      </c>
      <c r="D382">
        <v>7.5</v>
      </c>
      <c r="E382" s="2" t="s">
        <v>2</v>
      </c>
      <c r="F382">
        <v>1</v>
      </c>
      <c r="G382">
        <v>23984.859406092</v>
      </c>
      <c r="H382">
        <v>5.0990200000000001E-3</v>
      </c>
      <c r="I382">
        <v>16</v>
      </c>
      <c r="J382">
        <f t="shared" si="40"/>
        <v>23970.583678767001</v>
      </c>
      <c r="K382">
        <f t="shared" si="41"/>
        <v>7.5</v>
      </c>
      <c r="L382">
        <f t="shared" si="42"/>
        <v>1</v>
      </c>
      <c r="M382">
        <f>C382+1+VLOOKUP(B382,states!A$2:C$10,3,FALSE)</f>
        <v>251</v>
      </c>
      <c r="N382">
        <f t="shared" si="46"/>
        <v>23970.583678767001</v>
      </c>
      <c r="O382" s="2" t="str">
        <f>VLOOKUP(B382,states!A$2:C$10,2,FALSE)</f>
        <v>A</v>
      </c>
      <c r="P382">
        <f t="shared" si="43"/>
        <v>0</v>
      </c>
      <c r="Q382">
        <f>VLOOKUP(B382,states!A$2:D$10,4,FALSE)</f>
        <v>2</v>
      </c>
      <c r="R382">
        <v>0.5</v>
      </c>
      <c r="S382">
        <f t="shared" si="44"/>
        <v>0.5</v>
      </c>
      <c r="T382" s="7">
        <f t="shared" si="47"/>
        <v>2097.1090506278269</v>
      </c>
    </row>
    <row r="383" spans="1:20">
      <c r="A383" s="4" t="str">
        <f t="shared" si="45"/>
        <v>A2Delta-7.5-f-0-2</v>
      </c>
      <c r="B383" s="1" t="s">
        <v>3</v>
      </c>
      <c r="C383">
        <v>0</v>
      </c>
      <c r="D383">
        <v>7.5</v>
      </c>
      <c r="E383" s="2" t="s">
        <v>2</v>
      </c>
      <c r="F383">
        <v>2</v>
      </c>
      <c r="G383">
        <v>24215.166684963999</v>
      </c>
      <c r="H383">
        <v>5.2497619999999998E-3</v>
      </c>
      <c r="I383">
        <v>16</v>
      </c>
      <c r="J383">
        <f t="shared" si="40"/>
        <v>24200.890957639</v>
      </c>
      <c r="K383">
        <f t="shared" si="41"/>
        <v>7.5</v>
      </c>
      <c r="L383">
        <f t="shared" si="42"/>
        <v>1</v>
      </c>
      <c r="M383">
        <f>C383+1+VLOOKUP(B383,states!A$2:C$10,3,FALSE)</f>
        <v>251</v>
      </c>
      <c r="N383">
        <f t="shared" si="46"/>
        <v>24200.890957639</v>
      </c>
      <c r="O383" s="2" t="str">
        <f>VLOOKUP(B383,states!A$2:C$10,2,FALSE)</f>
        <v>A</v>
      </c>
      <c r="P383">
        <f t="shared" si="43"/>
        <v>0</v>
      </c>
      <c r="Q383">
        <f>VLOOKUP(B383,states!A$2:D$10,4,FALSE)</f>
        <v>2</v>
      </c>
      <c r="R383">
        <v>0.5</v>
      </c>
      <c r="S383">
        <f t="shared" si="44"/>
        <v>1.5</v>
      </c>
      <c r="T383" s="7">
        <f t="shared" si="47"/>
        <v>2036.8925279531343</v>
      </c>
    </row>
    <row r="384" spans="1:20">
      <c r="A384" s="4" t="str">
        <f t="shared" si="45"/>
        <v>B2Sigma-7.5-f-0-1</v>
      </c>
      <c r="B384" s="1" t="s">
        <v>4</v>
      </c>
      <c r="C384">
        <v>0</v>
      </c>
      <c r="D384">
        <v>7.5</v>
      </c>
      <c r="E384" s="2" t="s">
        <v>2</v>
      </c>
      <c r="F384">
        <v>1</v>
      </c>
      <c r="G384">
        <v>26413.509651859</v>
      </c>
      <c r="H384">
        <v>7.0710679999999998E-3</v>
      </c>
      <c r="I384">
        <v>14</v>
      </c>
      <c r="J384">
        <f t="shared" si="40"/>
        <v>26399.233924534001</v>
      </c>
      <c r="K384">
        <f t="shared" si="41"/>
        <v>7.5</v>
      </c>
      <c r="L384">
        <f t="shared" si="42"/>
        <v>1</v>
      </c>
      <c r="M384">
        <f>C384+1+VLOOKUP(B384,states!A$2:C$10,3,FALSE)</f>
        <v>51</v>
      </c>
      <c r="N384">
        <f t="shared" si="46"/>
        <v>26399.233924534001</v>
      </c>
      <c r="O384" s="2" t="str">
        <f>VLOOKUP(B384,states!A$2:C$10,2,FALSE)</f>
        <v>B</v>
      </c>
      <c r="P384">
        <f t="shared" si="43"/>
        <v>0</v>
      </c>
      <c r="Q384">
        <f>VLOOKUP(B384,states!A$2:D$10,4,FALSE)</f>
        <v>0</v>
      </c>
      <c r="R384">
        <v>0.5</v>
      </c>
      <c r="S384">
        <f t="shared" si="44"/>
        <v>0.5</v>
      </c>
      <c r="T384" s="7">
        <f t="shared" si="47"/>
        <v>1323.2160781675082</v>
      </c>
    </row>
    <row r="385" spans="1:20">
      <c r="A385" s="4" t="str">
        <f t="shared" si="45"/>
        <v>A2Delta-7.5-f-1-1</v>
      </c>
      <c r="B385" s="1" t="s">
        <v>3</v>
      </c>
      <c r="C385">
        <v>1</v>
      </c>
      <c r="D385">
        <v>7.5</v>
      </c>
      <c r="E385" s="2" t="s">
        <v>2</v>
      </c>
      <c r="F385">
        <v>1</v>
      </c>
      <c r="G385">
        <v>26687.603038599002</v>
      </c>
      <c r="H385">
        <v>7.141428E-3</v>
      </c>
      <c r="I385">
        <v>13</v>
      </c>
      <c r="J385">
        <f t="shared" si="40"/>
        <v>26673.327311274003</v>
      </c>
      <c r="K385">
        <f t="shared" si="41"/>
        <v>7.5</v>
      </c>
      <c r="L385">
        <f t="shared" si="42"/>
        <v>1</v>
      </c>
      <c r="M385">
        <f>C385+1+VLOOKUP(B385,states!A$2:C$10,3,FALSE)</f>
        <v>252</v>
      </c>
      <c r="N385">
        <f t="shared" si="46"/>
        <v>26673.327311274003</v>
      </c>
      <c r="O385" s="2" t="str">
        <f>VLOOKUP(B385,states!A$2:C$10,2,FALSE)</f>
        <v>A</v>
      </c>
      <c r="P385">
        <f t="shared" si="43"/>
        <v>1</v>
      </c>
      <c r="Q385">
        <f>VLOOKUP(B385,states!A$2:D$10,4,FALSE)</f>
        <v>2</v>
      </c>
      <c r="R385">
        <v>0.5</v>
      </c>
      <c r="S385">
        <f t="shared" si="44"/>
        <v>0.5</v>
      </c>
      <c r="T385" s="7">
        <f t="shared" si="47"/>
        <v>12.165950290974711</v>
      </c>
    </row>
    <row r="386" spans="1:20">
      <c r="A386" s="4" t="str">
        <f t="shared" si="45"/>
        <v>A2Delta-7.5-f-1-2</v>
      </c>
      <c r="B386" s="1" t="s">
        <v>3</v>
      </c>
      <c r="C386">
        <v>1</v>
      </c>
      <c r="D386">
        <v>7.5</v>
      </c>
      <c r="E386" s="2" t="s">
        <v>2</v>
      </c>
      <c r="F386">
        <v>2</v>
      </c>
      <c r="G386">
        <v>26907.134775757</v>
      </c>
      <c r="H386">
        <v>7.141428E-3</v>
      </c>
      <c r="I386">
        <v>13</v>
      </c>
      <c r="J386">
        <f t="shared" ref="J386:J449" si="48">G386-G$2</f>
        <v>26892.859048432001</v>
      </c>
      <c r="K386">
        <f t="shared" ref="K386:K449" si="49">D386</f>
        <v>7.5</v>
      </c>
      <c r="L386">
        <f t="shared" ref="L386:L449" si="50">IF(E386="e",(-1)^(D386-0.5),(-1)^(D386+0.5))</f>
        <v>1</v>
      </c>
      <c r="M386">
        <f>C386+1+VLOOKUP(B386,states!A$2:C$10,3,FALSE)</f>
        <v>252</v>
      </c>
      <c r="N386">
        <f t="shared" si="46"/>
        <v>26892.859048432001</v>
      </c>
      <c r="O386" s="2" t="str">
        <f>VLOOKUP(B386,states!A$2:C$10,2,FALSE)</f>
        <v>A</v>
      </c>
      <c r="P386">
        <f t="shared" ref="P386:P449" si="51">C386</f>
        <v>1</v>
      </c>
      <c r="Q386">
        <f>VLOOKUP(B386,states!A$2:D$10,4,FALSE)</f>
        <v>2</v>
      </c>
      <c r="R386">
        <v>0.5</v>
      </c>
      <c r="S386">
        <f t="shared" ref="S386:S449" si="52">IF(Q386=0,R386,IF(F386=1,0.5,1.5))</f>
        <v>1.5</v>
      </c>
      <c r="T386" s="7">
        <f t="shared" si="47"/>
        <v>12.165950290974711</v>
      </c>
    </row>
    <row r="387" spans="1:20">
      <c r="A387" s="4" t="str">
        <f t="shared" ref="A387:A450" si="53">B387&amp;"-"&amp;D387&amp;"-"&amp;E387&amp;"-"&amp;C387&amp;"-"&amp;F387</f>
        <v>B2Sigma-7.5-f-1-1</v>
      </c>
      <c r="B387" s="1" t="s">
        <v>4</v>
      </c>
      <c r="C387">
        <v>1</v>
      </c>
      <c r="D387">
        <v>7.5</v>
      </c>
      <c r="E387" s="2" t="s">
        <v>2</v>
      </c>
      <c r="F387">
        <v>1</v>
      </c>
      <c r="G387">
        <v>28121.907881322</v>
      </c>
      <c r="H387">
        <v>5.0249377999999997E-2</v>
      </c>
      <c r="I387">
        <v>18</v>
      </c>
      <c r="J387">
        <f t="shared" si="48"/>
        <v>28107.632153997001</v>
      </c>
      <c r="K387">
        <f t="shared" si="49"/>
        <v>7.5</v>
      </c>
      <c r="L387">
        <f t="shared" si="50"/>
        <v>1</v>
      </c>
      <c r="M387">
        <f>C387+1+VLOOKUP(B387,states!A$2:C$10,3,FALSE)</f>
        <v>52</v>
      </c>
      <c r="N387">
        <f t="shared" ref="N387:N450" si="54">J387</f>
        <v>28107.632153997001</v>
      </c>
      <c r="O387" s="2" t="str">
        <f>VLOOKUP(B387,states!A$2:C$10,2,FALSE)</f>
        <v>B</v>
      </c>
      <c r="P387">
        <f t="shared" si="51"/>
        <v>1</v>
      </c>
      <c r="Q387">
        <f>VLOOKUP(B387,states!A$2:D$10,4,FALSE)</f>
        <v>0</v>
      </c>
      <c r="R387">
        <v>0.5</v>
      </c>
      <c r="S387">
        <f t="shared" si="52"/>
        <v>0.5</v>
      </c>
      <c r="T387" s="7">
        <f t="shared" ref="T387:T450" si="55">0.01*I387/H387/D387^(1/5)*IF(P387=0,100,1)</f>
        <v>2.3940298555036521</v>
      </c>
    </row>
    <row r="388" spans="1:20">
      <c r="A388" s="4" t="str">
        <f t="shared" si="53"/>
        <v>A2Delta-7.5-f-2-1</v>
      </c>
      <c r="B388" s="1" t="s">
        <v>3</v>
      </c>
      <c r="C388">
        <v>2</v>
      </c>
      <c r="D388">
        <v>7.5</v>
      </c>
      <c r="E388" s="2" t="s">
        <v>2</v>
      </c>
      <c r="F388">
        <v>1</v>
      </c>
      <c r="G388">
        <v>29193.825673337</v>
      </c>
      <c r="H388">
        <v>8.7177980000000006E-3</v>
      </c>
      <c r="I388">
        <v>11</v>
      </c>
      <c r="J388">
        <f t="shared" si="48"/>
        <v>29179.549946012001</v>
      </c>
      <c r="K388">
        <f t="shared" si="49"/>
        <v>7.5</v>
      </c>
      <c r="L388">
        <f t="shared" si="50"/>
        <v>1</v>
      </c>
      <c r="M388">
        <f>C388+1+VLOOKUP(B388,states!A$2:C$10,3,FALSE)</f>
        <v>253</v>
      </c>
      <c r="N388">
        <f t="shared" si="54"/>
        <v>29179.549946012001</v>
      </c>
      <c r="O388" s="2" t="str">
        <f>VLOOKUP(B388,states!A$2:C$10,2,FALSE)</f>
        <v>A</v>
      </c>
      <c r="P388">
        <f t="shared" si="51"/>
        <v>2</v>
      </c>
      <c r="Q388">
        <f>VLOOKUP(B388,states!A$2:D$10,4,FALSE)</f>
        <v>2</v>
      </c>
      <c r="R388">
        <v>0.5</v>
      </c>
      <c r="S388">
        <f t="shared" si="52"/>
        <v>0.5</v>
      </c>
      <c r="T388" s="7">
        <f t="shared" si="55"/>
        <v>8.432835541200836</v>
      </c>
    </row>
    <row r="389" spans="1:20">
      <c r="A389" s="4" t="str">
        <f t="shared" si="53"/>
        <v>A2Delta-7.5-f-2-2</v>
      </c>
      <c r="B389" s="1" t="s">
        <v>3</v>
      </c>
      <c r="C389">
        <v>2</v>
      </c>
      <c r="D389">
        <v>7.5</v>
      </c>
      <c r="E389" s="2" t="s">
        <v>2</v>
      </c>
      <c r="F389">
        <v>2</v>
      </c>
      <c r="G389">
        <v>29401.649022259</v>
      </c>
      <c r="H389">
        <v>1.2288205999999999E-2</v>
      </c>
      <c r="I389">
        <v>7</v>
      </c>
      <c r="J389">
        <f t="shared" si="48"/>
        <v>29387.373294934001</v>
      </c>
      <c r="K389">
        <f t="shared" si="49"/>
        <v>7.5</v>
      </c>
      <c r="L389">
        <f t="shared" si="50"/>
        <v>1</v>
      </c>
      <c r="M389">
        <f>C389+1+VLOOKUP(B389,states!A$2:C$10,3,FALSE)</f>
        <v>253</v>
      </c>
      <c r="N389">
        <f t="shared" si="54"/>
        <v>29387.373294934001</v>
      </c>
      <c r="O389" s="2" t="str">
        <f>VLOOKUP(B389,states!A$2:C$10,2,FALSE)</f>
        <v>A</v>
      </c>
      <c r="P389">
        <f t="shared" si="51"/>
        <v>2</v>
      </c>
      <c r="Q389">
        <f>VLOOKUP(B389,states!A$2:D$10,4,FALSE)</f>
        <v>2</v>
      </c>
      <c r="R389">
        <v>0.5</v>
      </c>
      <c r="S389">
        <f t="shared" si="52"/>
        <v>1.5</v>
      </c>
      <c r="T389" s="7">
        <f t="shared" si="55"/>
        <v>3.8071264704610934</v>
      </c>
    </row>
    <row r="390" spans="1:20">
      <c r="A390" s="4" t="str">
        <f t="shared" si="53"/>
        <v>A2Delta-7.5-f-3-1</v>
      </c>
      <c r="B390" s="1" t="s">
        <v>3</v>
      </c>
      <c r="C390">
        <v>3</v>
      </c>
      <c r="D390">
        <v>7.5</v>
      </c>
      <c r="E390" s="2" t="s">
        <v>2</v>
      </c>
      <c r="F390">
        <v>1</v>
      </c>
      <c r="G390">
        <v>31481.675429911</v>
      </c>
      <c r="H390">
        <v>1.0049875999999999E-2</v>
      </c>
      <c r="I390">
        <v>3</v>
      </c>
      <c r="J390">
        <f t="shared" si="48"/>
        <v>31467.399702586001</v>
      </c>
      <c r="K390">
        <f t="shared" si="49"/>
        <v>7.5</v>
      </c>
      <c r="L390">
        <f t="shared" si="50"/>
        <v>1</v>
      </c>
      <c r="M390">
        <f>C390+1+VLOOKUP(B390,states!A$2:C$10,3,FALSE)</f>
        <v>254</v>
      </c>
      <c r="N390">
        <f t="shared" si="54"/>
        <v>31467.399702586001</v>
      </c>
      <c r="O390" s="2" t="str">
        <f>VLOOKUP(B390,states!A$2:C$10,2,FALSE)</f>
        <v>A</v>
      </c>
      <c r="P390">
        <f t="shared" si="51"/>
        <v>3</v>
      </c>
      <c r="Q390">
        <f>VLOOKUP(B390,states!A$2:D$10,4,FALSE)</f>
        <v>2</v>
      </c>
      <c r="R390">
        <v>0.5</v>
      </c>
      <c r="S390">
        <f t="shared" si="52"/>
        <v>0.5</v>
      </c>
      <c r="T390" s="7">
        <f t="shared" si="55"/>
        <v>1.9950248001814217</v>
      </c>
    </row>
    <row r="391" spans="1:20">
      <c r="A391" s="4" t="str">
        <f t="shared" si="53"/>
        <v>A2Delta-7.5-f-3-2</v>
      </c>
      <c r="B391" s="1" t="s">
        <v>3</v>
      </c>
      <c r="C391">
        <v>3</v>
      </c>
      <c r="D391">
        <v>7.5</v>
      </c>
      <c r="E391" s="2" t="s">
        <v>2</v>
      </c>
      <c r="F391">
        <v>2</v>
      </c>
      <c r="G391">
        <v>31676.309947792</v>
      </c>
      <c r="H391">
        <v>1.0049875999999999E-2</v>
      </c>
      <c r="I391">
        <v>2</v>
      </c>
      <c r="J391">
        <f t="shared" si="48"/>
        <v>31662.034220467001</v>
      </c>
      <c r="K391">
        <f t="shared" si="49"/>
        <v>7.5</v>
      </c>
      <c r="L391">
        <f t="shared" si="50"/>
        <v>1</v>
      </c>
      <c r="M391">
        <f>C391+1+VLOOKUP(B391,states!A$2:C$10,3,FALSE)</f>
        <v>254</v>
      </c>
      <c r="N391">
        <f t="shared" si="54"/>
        <v>31662.034220467001</v>
      </c>
      <c r="O391" s="2" t="str">
        <f>VLOOKUP(B391,states!A$2:C$10,2,FALSE)</f>
        <v>A</v>
      </c>
      <c r="P391">
        <f t="shared" si="51"/>
        <v>3</v>
      </c>
      <c r="Q391">
        <f>VLOOKUP(B391,states!A$2:D$10,4,FALSE)</f>
        <v>2</v>
      </c>
      <c r="R391">
        <v>0.5</v>
      </c>
      <c r="S391">
        <f t="shared" si="52"/>
        <v>1.5</v>
      </c>
      <c r="T391" s="7">
        <f t="shared" si="55"/>
        <v>1.3300165334542813</v>
      </c>
    </row>
    <row r="392" spans="1:20">
      <c r="A392" s="4" t="str">
        <f t="shared" si="53"/>
        <v>C2Sigma-7.5-f-0-2</v>
      </c>
      <c r="B392" s="1" t="s">
        <v>5</v>
      </c>
      <c r="C392">
        <v>0</v>
      </c>
      <c r="D392">
        <v>7.5</v>
      </c>
      <c r="E392" s="2" t="s">
        <v>2</v>
      </c>
      <c r="F392">
        <v>2</v>
      </c>
      <c r="G392">
        <v>32809.649608608997</v>
      </c>
      <c r="H392">
        <v>5.3851649999999999E-3</v>
      </c>
      <c r="I392">
        <v>8</v>
      </c>
      <c r="J392">
        <f t="shared" si="48"/>
        <v>32795.373881283995</v>
      </c>
      <c r="K392">
        <f t="shared" si="49"/>
        <v>7.5</v>
      </c>
      <c r="L392">
        <f t="shared" si="50"/>
        <v>1</v>
      </c>
      <c r="M392">
        <f>C392+1+VLOOKUP(B392,states!A$2:C$10,3,FALSE)</f>
        <v>101</v>
      </c>
      <c r="N392">
        <f t="shared" si="54"/>
        <v>32795.373881283995</v>
      </c>
      <c r="O392" s="2" t="str">
        <f>VLOOKUP(B392,states!A$2:C$10,2,FALSE)</f>
        <v>C</v>
      </c>
      <c r="P392">
        <f t="shared" si="51"/>
        <v>0</v>
      </c>
      <c r="Q392">
        <f>VLOOKUP(B392,states!A$2:D$10,4,FALSE)</f>
        <v>0</v>
      </c>
      <c r="R392">
        <v>0.5</v>
      </c>
      <c r="S392">
        <f t="shared" si="52"/>
        <v>0.5</v>
      </c>
      <c r="T392" s="7">
        <f t="shared" si="55"/>
        <v>992.83875158257013</v>
      </c>
    </row>
    <row r="393" spans="1:20">
      <c r="A393" s="4" t="str">
        <f t="shared" si="53"/>
        <v>A2Delta-7.5-f-4-1</v>
      </c>
      <c r="B393" s="1" t="s">
        <v>3</v>
      </c>
      <c r="C393">
        <v>4</v>
      </c>
      <c r="D393">
        <v>7.5</v>
      </c>
      <c r="E393" s="2" t="s">
        <v>2</v>
      </c>
      <c r="F393">
        <v>1</v>
      </c>
      <c r="G393">
        <v>33520.383784641999</v>
      </c>
      <c r="H393">
        <v>0.50010098999999997</v>
      </c>
      <c r="I393">
        <v>1</v>
      </c>
      <c r="J393">
        <f t="shared" si="48"/>
        <v>33506.108057316997</v>
      </c>
      <c r="K393">
        <f t="shared" si="49"/>
        <v>7.5</v>
      </c>
      <c r="L393">
        <f t="shared" si="50"/>
        <v>1</v>
      </c>
      <c r="M393">
        <f>C393+1+VLOOKUP(B393,states!A$2:C$10,3,FALSE)</f>
        <v>255</v>
      </c>
      <c r="N393">
        <f t="shared" si="54"/>
        <v>33506.108057316997</v>
      </c>
      <c r="O393" s="2" t="str">
        <f>VLOOKUP(B393,states!A$2:C$10,2,FALSE)</f>
        <v>A</v>
      </c>
      <c r="P393">
        <f t="shared" si="51"/>
        <v>4</v>
      </c>
      <c r="Q393">
        <f>VLOOKUP(B393,states!A$2:D$10,4,FALSE)</f>
        <v>2</v>
      </c>
      <c r="R393">
        <v>0.5</v>
      </c>
      <c r="S393">
        <f t="shared" si="52"/>
        <v>0.5</v>
      </c>
      <c r="T393" s="7">
        <f t="shared" si="55"/>
        <v>1.3363802018433695E-2</v>
      </c>
    </row>
    <row r="394" spans="1:20">
      <c r="A394" s="4" t="str">
        <f t="shared" si="53"/>
        <v>A2Delta-7.5-f-4-2</v>
      </c>
      <c r="B394" s="1" t="s">
        <v>3</v>
      </c>
      <c r="C394">
        <v>4</v>
      </c>
      <c r="D394">
        <v>7.5</v>
      </c>
      <c r="E394" s="2" t="s">
        <v>2</v>
      </c>
      <c r="F394">
        <v>2</v>
      </c>
      <c r="G394">
        <v>33699.790404013998</v>
      </c>
      <c r="H394">
        <v>0.50010098999999997</v>
      </c>
      <c r="I394">
        <v>1</v>
      </c>
      <c r="J394">
        <f t="shared" si="48"/>
        <v>33685.514676688996</v>
      </c>
      <c r="K394">
        <f t="shared" si="49"/>
        <v>7.5</v>
      </c>
      <c r="L394">
        <f t="shared" si="50"/>
        <v>1</v>
      </c>
      <c r="M394">
        <f>C394+1+VLOOKUP(B394,states!A$2:C$10,3,FALSE)</f>
        <v>255</v>
      </c>
      <c r="N394">
        <f t="shared" si="54"/>
        <v>33685.514676688996</v>
      </c>
      <c r="O394" s="2" t="str">
        <f>VLOOKUP(B394,states!A$2:C$10,2,FALSE)</f>
        <v>A</v>
      </c>
      <c r="P394">
        <f t="shared" si="51"/>
        <v>4</v>
      </c>
      <c r="Q394">
        <f>VLOOKUP(B394,states!A$2:D$10,4,FALSE)</f>
        <v>2</v>
      </c>
      <c r="R394">
        <v>0.5</v>
      </c>
      <c r="S394">
        <f t="shared" si="52"/>
        <v>1.5</v>
      </c>
      <c r="T394" s="7">
        <f t="shared" si="55"/>
        <v>1.3363802018433695E-2</v>
      </c>
    </row>
    <row r="395" spans="1:20">
      <c r="A395" s="4" t="str">
        <f t="shared" si="53"/>
        <v>A2Delta-7.5-f-5-1</v>
      </c>
      <c r="B395" s="1" t="s">
        <v>3</v>
      </c>
      <c r="C395">
        <v>5</v>
      </c>
      <c r="D395">
        <v>7.5</v>
      </c>
      <c r="E395" s="2" t="s">
        <v>2</v>
      </c>
      <c r="F395">
        <v>1</v>
      </c>
      <c r="G395">
        <v>35266.849773094997</v>
      </c>
      <c r="H395">
        <v>0.50050074899999997</v>
      </c>
      <c r="I395">
        <v>2</v>
      </c>
      <c r="J395">
        <f t="shared" si="48"/>
        <v>35252.574045769994</v>
      </c>
      <c r="K395">
        <f t="shared" si="49"/>
        <v>7.5</v>
      </c>
      <c r="L395">
        <f t="shared" si="50"/>
        <v>1</v>
      </c>
      <c r="M395">
        <f>C395+1+VLOOKUP(B395,states!A$2:C$10,3,FALSE)</f>
        <v>256</v>
      </c>
      <c r="N395">
        <f t="shared" si="54"/>
        <v>35252.574045769994</v>
      </c>
      <c r="O395" s="2" t="str">
        <f>VLOOKUP(B395,states!A$2:C$10,2,FALSE)</f>
        <v>A</v>
      </c>
      <c r="P395">
        <f t="shared" si="51"/>
        <v>5</v>
      </c>
      <c r="Q395">
        <f>VLOOKUP(B395,states!A$2:D$10,4,FALSE)</f>
        <v>2</v>
      </c>
      <c r="R395">
        <v>0.5</v>
      </c>
      <c r="S395">
        <f t="shared" si="52"/>
        <v>0.5</v>
      </c>
      <c r="T395" s="7">
        <f t="shared" si="55"/>
        <v>2.6706256216142803E-2</v>
      </c>
    </row>
    <row r="396" spans="1:20">
      <c r="A396" s="4" t="str">
        <f t="shared" si="53"/>
        <v>C2Sigma-7.5-f-1-2</v>
      </c>
      <c r="B396" s="1" t="s">
        <v>5</v>
      </c>
      <c r="C396">
        <v>1</v>
      </c>
      <c r="D396">
        <v>7.5</v>
      </c>
      <c r="E396" s="2" t="s">
        <v>2</v>
      </c>
      <c r="F396">
        <v>2</v>
      </c>
      <c r="G396">
        <v>35367.222306896998</v>
      </c>
      <c r="H396">
        <v>7.141428E-3</v>
      </c>
      <c r="I396">
        <v>6</v>
      </c>
      <c r="J396">
        <f t="shared" si="48"/>
        <v>35352.946579571995</v>
      </c>
      <c r="K396">
        <f t="shared" si="49"/>
        <v>7.5</v>
      </c>
      <c r="L396">
        <f t="shared" si="50"/>
        <v>1</v>
      </c>
      <c r="M396">
        <f>C396+1+VLOOKUP(B396,states!A$2:C$10,3,FALSE)</f>
        <v>102</v>
      </c>
      <c r="N396">
        <f t="shared" si="54"/>
        <v>35352.946579571995</v>
      </c>
      <c r="O396" s="2" t="str">
        <f>VLOOKUP(B396,states!A$2:C$10,2,FALSE)</f>
        <v>C</v>
      </c>
      <c r="P396">
        <f t="shared" si="51"/>
        <v>1</v>
      </c>
      <c r="Q396">
        <f>VLOOKUP(B396,states!A$2:D$10,4,FALSE)</f>
        <v>0</v>
      </c>
      <c r="R396">
        <v>0.5</v>
      </c>
      <c r="S396">
        <f t="shared" si="52"/>
        <v>0.5</v>
      </c>
      <c r="T396" s="7">
        <f t="shared" si="55"/>
        <v>5.6150539804498667</v>
      </c>
    </row>
    <row r="397" spans="1:20">
      <c r="A397" s="4" t="str">
        <f t="shared" si="53"/>
        <v>A2Delta-7.5-f-5-2</v>
      </c>
      <c r="B397" s="1" t="s">
        <v>3</v>
      </c>
      <c r="C397">
        <v>5</v>
      </c>
      <c r="D397">
        <v>7.5</v>
      </c>
      <c r="E397" s="2" t="s">
        <v>2</v>
      </c>
      <c r="F397">
        <v>2</v>
      </c>
      <c r="G397">
        <v>35427.065364219001</v>
      </c>
      <c r="H397">
        <v>0.50050074899999997</v>
      </c>
      <c r="I397">
        <v>1</v>
      </c>
      <c r="J397">
        <f t="shared" si="48"/>
        <v>35412.789636893998</v>
      </c>
      <c r="K397">
        <f t="shared" si="49"/>
        <v>7.5</v>
      </c>
      <c r="L397">
        <f t="shared" si="50"/>
        <v>1</v>
      </c>
      <c r="M397">
        <f>C397+1+VLOOKUP(B397,states!A$2:C$10,3,FALSE)</f>
        <v>256</v>
      </c>
      <c r="N397">
        <f t="shared" si="54"/>
        <v>35412.789636893998</v>
      </c>
      <c r="O397" s="2" t="str">
        <f>VLOOKUP(B397,states!A$2:C$10,2,FALSE)</f>
        <v>A</v>
      </c>
      <c r="P397">
        <f t="shared" si="51"/>
        <v>5</v>
      </c>
      <c r="Q397">
        <f>VLOOKUP(B397,states!A$2:D$10,4,FALSE)</f>
        <v>2</v>
      </c>
      <c r="R397">
        <v>0.5</v>
      </c>
      <c r="S397">
        <f t="shared" si="52"/>
        <v>1.5</v>
      </c>
      <c r="T397" s="7">
        <f t="shared" si="55"/>
        <v>1.3353128108071401E-2</v>
      </c>
    </row>
    <row r="398" spans="1:20">
      <c r="A398" s="4" t="str">
        <f t="shared" si="53"/>
        <v>C2Sigma-7.5-f-2-2</v>
      </c>
      <c r="B398" s="1" t="s">
        <v>5</v>
      </c>
      <c r="C398">
        <v>2</v>
      </c>
      <c r="D398">
        <v>7.5</v>
      </c>
      <c r="E398" s="2" t="s">
        <v>2</v>
      </c>
      <c r="F398">
        <v>2</v>
      </c>
      <c r="G398">
        <v>37670.053795478998</v>
      </c>
      <c r="H398">
        <v>5.0507425000000002E-2</v>
      </c>
      <c r="I398">
        <v>3</v>
      </c>
      <c r="J398">
        <f t="shared" si="48"/>
        <v>37655.778068153995</v>
      </c>
      <c r="K398">
        <f t="shared" si="49"/>
        <v>7.5</v>
      </c>
      <c r="L398">
        <f t="shared" si="50"/>
        <v>1</v>
      </c>
      <c r="M398">
        <f>C398+1+VLOOKUP(B398,states!A$2:C$10,3,FALSE)</f>
        <v>103</v>
      </c>
      <c r="N398">
        <f t="shared" si="54"/>
        <v>37655.778068153995</v>
      </c>
      <c r="O398" s="2" t="str">
        <f>VLOOKUP(B398,states!A$2:C$10,2,FALSE)</f>
        <v>C</v>
      </c>
      <c r="P398">
        <f t="shared" si="51"/>
        <v>2</v>
      </c>
      <c r="Q398">
        <f>VLOOKUP(B398,states!A$2:D$10,4,FALSE)</f>
        <v>0</v>
      </c>
      <c r="R398">
        <v>0.5</v>
      </c>
      <c r="S398">
        <f t="shared" si="52"/>
        <v>0.5</v>
      </c>
      <c r="T398" s="7">
        <f t="shared" si="55"/>
        <v>0.39696642342681426</v>
      </c>
    </row>
    <row r="399" spans="1:20">
      <c r="A399" s="4" t="str">
        <f t="shared" si="53"/>
        <v>D2Pi-7.5-f-2-1</v>
      </c>
      <c r="B399" s="1" t="s">
        <v>6</v>
      </c>
      <c r="C399">
        <v>2</v>
      </c>
      <c r="D399">
        <v>7.5</v>
      </c>
      <c r="E399" s="2" t="s">
        <v>2</v>
      </c>
      <c r="F399">
        <v>1</v>
      </c>
      <c r="G399">
        <v>64919.353013018001</v>
      </c>
      <c r="H399">
        <v>0.86781440399999998</v>
      </c>
      <c r="I399">
        <v>4</v>
      </c>
      <c r="J399">
        <f t="shared" si="48"/>
        <v>64905.077285692998</v>
      </c>
      <c r="K399">
        <f t="shared" si="49"/>
        <v>7.5</v>
      </c>
      <c r="L399">
        <f t="shared" si="50"/>
        <v>1</v>
      </c>
      <c r="M399">
        <f>C399+1+VLOOKUP(B399,states!A$2:C$10,3,FALSE)</f>
        <v>153</v>
      </c>
      <c r="N399">
        <f t="shared" si="54"/>
        <v>64905.077285692998</v>
      </c>
      <c r="O399" s="2" t="str">
        <f>VLOOKUP(B399,states!A$2:C$10,2,FALSE)</f>
        <v>D</v>
      </c>
      <c r="P399">
        <f t="shared" si="51"/>
        <v>2</v>
      </c>
      <c r="Q399">
        <f>VLOOKUP(B399,states!A$2:D$10,4,FALSE)</f>
        <v>1</v>
      </c>
      <c r="R399">
        <v>0.5</v>
      </c>
      <c r="S399">
        <f t="shared" si="52"/>
        <v>0.5</v>
      </c>
      <c r="T399" s="7">
        <f t="shared" si="55"/>
        <v>3.0804976680625314E-2</v>
      </c>
    </row>
    <row r="400" spans="1:20">
      <c r="A400" s="4" t="str">
        <f t="shared" si="53"/>
        <v>D2Pi-7.5-f-2-2</v>
      </c>
      <c r="B400" s="1" t="s">
        <v>6</v>
      </c>
      <c r="C400">
        <v>2</v>
      </c>
      <c r="D400">
        <v>7.5</v>
      </c>
      <c r="E400" s="2" t="s">
        <v>2</v>
      </c>
      <c r="F400">
        <v>2</v>
      </c>
      <c r="G400">
        <v>65122.450318736002</v>
      </c>
      <c r="H400">
        <v>0.50002499899999997</v>
      </c>
      <c r="I400">
        <v>5</v>
      </c>
      <c r="J400">
        <f t="shared" si="48"/>
        <v>65108.174591411</v>
      </c>
      <c r="K400">
        <f t="shared" si="49"/>
        <v>7.5</v>
      </c>
      <c r="L400">
        <f t="shared" si="50"/>
        <v>1</v>
      </c>
      <c r="M400">
        <f>C400+1+VLOOKUP(B400,states!A$2:C$10,3,FALSE)</f>
        <v>153</v>
      </c>
      <c r="N400">
        <f t="shared" si="54"/>
        <v>65108.174591411</v>
      </c>
      <c r="O400" s="2" t="str">
        <f>VLOOKUP(B400,states!A$2:C$10,2,FALSE)</f>
        <v>D</v>
      </c>
      <c r="P400">
        <f t="shared" si="51"/>
        <v>2</v>
      </c>
      <c r="Q400">
        <f>VLOOKUP(B400,states!A$2:D$10,4,FALSE)</f>
        <v>1</v>
      </c>
      <c r="R400">
        <v>0.5</v>
      </c>
      <c r="S400">
        <f t="shared" si="52"/>
        <v>1.5</v>
      </c>
      <c r="T400" s="7">
        <f t="shared" si="55"/>
        <v>6.6829164871241659E-2</v>
      </c>
    </row>
    <row r="401" spans="1:20">
      <c r="A401" s="4" t="str">
        <f t="shared" si="53"/>
        <v>E2Sigma-7.5-f-2-2</v>
      </c>
      <c r="B401" s="1" t="s">
        <v>7</v>
      </c>
      <c r="C401">
        <v>2</v>
      </c>
      <c r="D401">
        <v>7.5</v>
      </c>
      <c r="E401" s="2" t="s">
        <v>2</v>
      </c>
      <c r="F401">
        <v>2</v>
      </c>
      <c r="G401">
        <v>69660.564154338004</v>
      </c>
      <c r="H401">
        <v>1.0000125</v>
      </c>
      <c r="I401">
        <v>3</v>
      </c>
      <c r="J401">
        <f t="shared" si="48"/>
        <v>69646.288427013002</v>
      </c>
      <c r="K401">
        <f t="shared" si="49"/>
        <v>7.5</v>
      </c>
      <c r="L401">
        <f t="shared" si="50"/>
        <v>1</v>
      </c>
      <c r="M401">
        <f>C401+1+VLOOKUP(B401,states!A$2:C$10,3,FALSE)</f>
        <v>203</v>
      </c>
      <c r="N401">
        <f t="shared" si="54"/>
        <v>69646.288427013002</v>
      </c>
      <c r="O401" s="2" t="str">
        <f>VLOOKUP(B401,states!A$2:C$10,2,FALSE)</f>
        <v>E</v>
      </c>
      <c r="P401">
        <f t="shared" si="51"/>
        <v>2</v>
      </c>
      <c r="Q401">
        <f>VLOOKUP(B401,states!A$2:D$10,4,FALSE)</f>
        <v>0</v>
      </c>
      <c r="R401">
        <v>0.5</v>
      </c>
      <c r="S401">
        <f t="shared" si="52"/>
        <v>0.5</v>
      </c>
      <c r="T401" s="7">
        <f t="shared" si="55"/>
        <v>2.0049501239982566E-2</v>
      </c>
    </row>
    <row r="402" spans="1:20">
      <c r="A402" s="4" t="str">
        <f t="shared" si="53"/>
        <v>X2Pi-7.5-e-0-1</v>
      </c>
      <c r="B402" s="1" t="s">
        <v>0</v>
      </c>
      <c r="C402">
        <v>0</v>
      </c>
      <c r="D402">
        <v>7.5</v>
      </c>
      <c r="E402" s="2" t="s">
        <v>1</v>
      </c>
      <c r="F402">
        <v>1</v>
      </c>
      <c r="G402">
        <v>791.98458947400002</v>
      </c>
      <c r="H402">
        <v>5.0000000000000001E-3</v>
      </c>
      <c r="I402">
        <v>40</v>
      </c>
      <c r="J402">
        <f t="shared" si="48"/>
        <v>777.70886214899997</v>
      </c>
      <c r="K402">
        <f t="shared" si="49"/>
        <v>7.5</v>
      </c>
      <c r="L402">
        <f t="shared" si="50"/>
        <v>-1</v>
      </c>
      <c r="M402">
        <f>C402+1+VLOOKUP(B402,states!A$2:C$10,3,FALSE)</f>
        <v>1</v>
      </c>
      <c r="N402">
        <f t="shared" si="54"/>
        <v>777.70886214899997</v>
      </c>
      <c r="O402" s="2" t="str">
        <f>VLOOKUP(B402,states!A$2:C$10,2,FALSE)</f>
        <v>X</v>
      </c>
      <c r="P402">
        <f t="shared" si="51"/>
        <v>0</v>
      </c>
      <c r="Q402">
        <f>VLOOKUP(B402,states!A$2:D$10,4,FALSE)</f>
        <v>1</v>
      </c>
      <c r="R402">
        <v>0.5</v>
      </c>
      <c r="S402">
        <f t="shared" si="52"/>
        <v>0.5</v>
      </c>
      <c r="T402" s="7">
        <f t="shared" si="55"/>
        <v>5346.6004956661509</v>
      </c>
    </row>
    <row r="403" spans="1:20">
      <c r="A403" s="4" t="str">
        <f t="shared" si="53"/>
        <v>X2Pi-7.5-e-0-2</v>
      </c>
      <c r="B403" s="1" t="s">
        <v>0</v>
      </c>
      <c r="C403">
        <v>0</v>
      </c>
      <c r="D403">
        <v>7.5</v>
      </c>
      <c r="E403" s="2" t="s">
        <v>1</v>
      </c>
      <c r="F403">
        <v>2</v>
      </c>
      <c r="G403">
        <v>1012.139864411</v>
      </c>
      <c r="H403">
        <v>5.0000000000000001E-3</v>
      </c>
      <c r="I403">
        <v>39</v>
      </c>
      <c r="J403">
        <f t="shared" si="48"/>
        <v>997.86413708599991</v>
      </c>
      <c r="K403">
        <f t="shared" si="49"/>
        <v>7.5</v>
      </c>
      <c r="L403">
        <f t="shared" si="50"/>
        <v>-1</v>
      </c>
      <c r="M403">
        <f>C403+1+VLOOKUP(B403,states!A$2:C$10,3,FALSE)</f>
        <v>1</v>
      </c>
      <c r="N403">
        <f t="shared" si="54"/>
        <v>997.86413708599991</v>
      </c>
      <c r="O403" s="2" t="str">
        <f>VLOOKUP(B403,states!A$2:C$10,2,FALSE)</f>
        <v>X</v>
      </c>
      <c r="P403">
        <f t="shared" si="51"/>
        <v>0</v>
      </c>
      <c r="Q403">
        <f>VLOOKUP(B403,states!A$2:D$10,4,FALSE)</f>
        <v>1</v>
      </c>
      <c r="R403">
        <v>0.5</v>
      </c>
      <c r="S403">
        <f t="shared" si="52"/>
        <v>1.5</v>
      </c>
      <c r="T403" s="7">
        <f t="shared" si="55"/>
        <v>5212.9354832744975</v>
      </c>
    </row>
    <row r="404" spans="1:20">
      <c r="A404" s="4" t="str">
        <f t="shared" si="53"/>
        <v>X2Pi-7.5-e-1-1</v>
      </c>
      <c r="B404" s="1" t="s">
        <v>0</v>
      </c>
      <c r="C404">
        <v>1</v>
      </c>
      <c r="D404">
        <v>7.5</v>
      </c>
      <c r="E404" s="2" t="s">
        <v>1</v>
      </c>
      <c r="F404">
        <v>1</v>
      </c>
      <c r="G404">
        <v>3495.2559235399999</v>
      </c>
      <c r="H404">
        <v>5.0990200000000001E-3</v>
      </c>
      <c r="I404">
        <v>27</v>
      </c>
      <c r="J404">
        <f t="shared" si="48"/>
        <v>3480.980196215</v>
      </c>
      <c r="K404">
        <f t="shared" si="49"/>
        <v>7.5</v>
      </c>
      <c r="L404">
        <f t="shared" si="50"/>
        <v>-1</v>
      </c>
      <c r="M404">
        <f>C404+1+VLOOKUP(B404,states!A$2:C$10,3,FALSE)</f>
        <v>2</v>
      </c>
      <c r="N404">
        <f t="shared" si="54"/>
        <v>3480.980196215</v>
      </c>
      <c r="O404" s="2" t="str">
        <f>VLOOKUP(B404,states!A$2:C$10,2,FALSE)</f>
        <v>X</v>
      </c>
      <c r="P404">
        <f t="shared" si="51"/>
        <v>1</v>
      </c>
      <c r="Q404">
        <f>VLOOKUP(B404,states!A$2:D$10,4,FALSE)</f>
        <v>1</v>
      </c>
      <c r="R404">
        <v>0.5</v>
      </c>
      <c r="S404">
        <f t="shared" si="52"/>
        <v>0.5</v>
      </c>
      <c r="T404" s="7">
        <f t="shared" si="55"/>
        <v>35.388715229344584</v>
      </c>
    </row>
    <row r="405" spans="1:20">
      <c r="A405" s="4" t="str">
        <f t="shared" si="53"/>
        <v>X2Pi-7.5-e-1-2</v>
      </c>
      <c r="B405" s="1" t="s">
        <v>0</v>
      </c>
      <c r="C405">
        <v>1</v>
      </c>
      <c r="D405">
        <v>7.5</v>
      </c>
      <c r="E405" s="2" t="s">
        <v>1</v>
      </c>
      <c r="F405">
        <v>2</v>
      </c>
      <c r="G405">
        <v>3707.1188183670001</v>
      </c>
      <c r="H405">
        <v>5.0990200000000001E-3</v>
      </c>
      <c r="I405">
        <v>24</v>
      </c>
      <c r="J405">
        <f t="shared" si="48"/>
        <v>3692.8430910420002</v>
      </c>
      <c r="K405">
        <f t="shared" si="49"/>
        <v>7.5</v>
      </c>
      <c r="L405">
        <f t="shared" si="50"/>
        <v>-1</v>
      </c>
      <c r="M405">
        <f>C405+1+VLOOKUP(B405,states!A$2:C$10,3,FALSE)</f>
        <v>2</v>
      </c>
      <c r="N405">
        <f t="shared" si="54"/>
        <v>3692.8430910420002</v>
      </c>
      <c r="O405" s="2" t="str">
        <f>VLOOKUP(B405,states!A$2:C$10,2,FALSE)</f>
        <v>X</v>
      </c>
      <c r="P405">
        <f t="shared" si="51"/>
        <v>1</v>
      </c>
      <c r="Q405">
        <f>VLOOKUP(B405,states!A$2:D$10,4,FALSE)</f>
        <v>1</v>
      </c>
      <c r="R405">
        <v>0.5</v>
      </c>
      <c r="S405">
        <f t="shared" si="52"/>
        <v>1.5</v>
      </c>
      <c r="T405" s="7">
        <f t="shared" si="55"/>
        <v>31.456635759417402</v>
      </c>
    </row>
    <row r="406" spans="1:20">
      <c r="A406" s="4" t="str">
        <f t="shared" si="53"/>
        <v>X2Pi-7.5-e-2-1</v>
      </c>
      <c r="B406" s="1" t="s">
        <v>0</v>
      </c>
      <c r="C406">
        <v>2</v>
      </c>
      <c r="D406">
        <v>7.5</v>
      </c>
      <c r="E406" s="2" t="s">
        <v>1</v>
      </c>
      <c r="F406">
        <v>1</v>
      </c>
      <c r="G406">
        <v>6072.7237260080001</v>
      </c>
      <c r="H406">
        <v>9.5273449999999996E-3</v>
      </c>
      <c r="I406">
        <v>19</v>
      </c>
      <c r="J406">
        <f t="shared" si="48"/>
        <v>6058.4479986830002</v>
      </c>
      <c r="K406">
        <f t="shared" si="49"/>
        <v>7.5</v>
      </c>
      <c r="L406">
        <f t="shared" si="50"/>
        <v>-1</v>
      </c>
      <c r="M406">
        <f>C406+1+VLOOKUP(B406,states!A$2:C$10,3,FALSE)</f>
        <v>3</v>
      </c>
      <c r="N406">
        <f t="shared" si="54"/>
        <v>6058.4479986830002</v>
      </c>
      <c r="O406" s="2" t="str">
        <f>VLOOKUP(B406,states!A$2:C$10,2,FALSE)</f>
        <v>X</v>
      </c>
      <c r="P406">
        <f t="shared" si="51"/>
        <v>2</v>
      </c>
      <c r="Q406">
        <f>VLOOKUP(B406,states!A$2:D$10,4,FALSE)</f>
        <v>1</v>
      </c>
      <c r="R406">
        <v>0.5</v>
      </c>
      <c r="S406">
        <f t="shared" si="52"/>
        <v>0.5</v>
      </c>
      <c r="T406" s="7">
        <f t="shared" si="55"/>
        <v>13.328137248317459</v>
      </c>
    </row>
    <row r="407" spans="1:20">
      <c r="A407" s="4" t="str">
        <f t="shared" si="53"/>
        <v>X2Pi-7.5-e-2-2</v>
      </c>
      <c r="B407" s="1" t="s">
        <v>0</v>
      </c>
      <c r="C407">
        <v>2</v>
      </c>
      <c r="D407">
        <v>7.5</v>
      </c>
      <c r="E407" s="2" t="s">
        <v>1</v>
      </c>
      <c r="F407">
        <v>2</v>
      </c>
      <c r="G407">
        <v>6276.3735890710004</v>
      </c>
      <c r="H407">
        <v>7.141428E-3</v>
      </c>
      <c r="I407">
        <v>15</v>
      </c>
      <c r="J407">
        <f t="shared" si="48"/>
        <v>6262.0978617460005</v>
      </c>
      <c r="K407">
        <f t="shared" si="49"/>
        <v>7.5</v>
      </c>
      <c r="L407">
        <f t="shared" si="50"/>
        <v>-1</v>
      </c>
      <c r="M407">
        <f>C407+1+VLOOKUP(B407,states!A$2:C$10,3,FALSE)</f>
        <v>3</v>
      </c>
      <c r="N407">
        <f t="shared" si="54"/>
        <v>6262.0978617460005</v>
      </c>
      <c r="O407" s="2" t="str">
        <f>VLOOKUP(B407,states!A$2:C$10,2,FALSE)</f>
        <v>X</v>
      </c>
      <c r="P407">
        <f t="shared" si="51"/>
        <v>2</v>
      </c>
      <c r="Q407">
        <f>VLOOKUP(B407,states!A$2:D$10,4,FALSE)</f>
        <v>1</v>
      </c>
      <c r="R407">
        <v>0.5</v>
      </c>
      <c r="S407">
        <f t="shared" si="52"/>
        <v>1.5</v>
      </c>
      <c r="T407" s="7">
        <f t="shared" si="55"/>
        <v>14.037634951124668</v>
      </c>
    </row>
    <row r="408" spans="1:20">
      <c r="A408" s="4" t="str">
        <f t="shared" si="53"/>
        <v>X2Pi-7.5-e-3-1</v>
      </c>
      <c r="B408" s="1" t="s">
        <v>0</v>
      </c>
      <c r="C408">
        <v>3</v>
      </c>
      <c r="D408">
        <v>7.5</v>
      </c>
      <c r="E408" s="2" t="s">
        <v>1</v>
      </c>
      <c r="F408">
        <v>1</v>
      </c>
      <c r="G408">
        <v>8525.7665236350003</v>
      </c>
      <c r="H408">
        <v>1.0082246E-2</v>
      </c>
      <c r="I408">
        <v>10</v>
      </c>
      <c r="J408">
        <f t="shared" si="48"/>
        <v>8511.4907963099995</v>
      </c>
      <c r="K408">
        <f t="shared" si="49"/>
        <v>7.5</v>
      </c>
      <c r="L408">
        <f t="shared" si="50"/>
        <v>-1</v>
      </c>
      <c r="M408">
        <f>C408+1+VLOOKUP(B408,states!A$2:C$10,3,FALSE)</f>
        <v>4</v>
      </c>
      <c r="N408">
        <f t="shared" si="54"/>
        <v>8511.4907963099995</v>
      </c>
      <c r="O408" s="2" t="str">
        <f>VLOOKUP(B408,states!A$2:C$10,2,FALSE)</f>
        <v>X</v>
      </c>
      <c r="P408">
        <f t="shared" si="51"/>
        <v>3</v>
      </c>
      <c r="Q408">
        <f>VLOOKUP(B408,states!A$2:D$10,4,FALSE)</f>
        <v>1</v>
      </c>
      <c r="R408">
        <v>0.5</v>
      </c>
      <c r="S408">
        <f t="shared" si="52"/>
        <v>0.5</v>
      </c>
      <c r="T408" s="7">
        <f t="shared" si="55"/>
        <v>6.6287319507803009</v>
      </c>
    </row>
    <row r="409" spans="1:20">
      <c r="A409" s="4" t="str">
        <f t="shared" si="53"/>
        <v>X2Pi-7.5-e-3-2</v>
      </c>
      <c r="B409" s="1" t="s">
        <v>0</v>
      </c>
      <c r="C409">
        <v>3</v>
      </c>
      <c r="D409">
        <v>7.5</v>
      </c>
      <c r="E409" s="2" t="s">
        <v>1</v>
      </c>
      <c r="F409">
        <v>2</v>
      </c>
      <c r="G409">
        <v>8721.2663141169996</v>
      </c>
      <c r="H409">
        <v>8.7177980000000006E-3</v>
      </c>
      <c r="I409">
        <v>5</v>
      </c>
      <c r="J409">
        <f t="shared" si="48"/>
        <v>8706.9905867919988</v>
      </c>
      <c r="K409">
        <f t="shared" si="49"/>
        <v>7.5</v>
      </c>
      <c r="L409">
        <f t="shared" si="50"/>
        <v>-1</v>
      </c>
      <c r="M409">
        <f>C409+1+VLOOKUP(B409,states!A$2:C$10,3,FALSE)</f>
        <v>4</v>
      </c>
      <c r="N409">
        <f t="shared" si="54"/>
        <v>8706.9905867919988</v>
      </c>
      <c r="O409" s="2" t="str">
        <f>VLOOKUP(B409,states!A$2:C$10,2,FALSE)</f>
        <v>X</v>
      </c>
      <c r="P409">
        <f t="shared" si="51"/>
        <v>3</v>
      </c>
      <c r="Q409">
        <f>VLOOKUP(B409,states!A$2:D$10,4,FALSE)</f>
        <v>1</v>
      </c>
      <c r="R409">
        <v>0.5</v>
      </c>
      <c r="S409">
        <f t="shared" si="52"/>
        <v>1.5</v>
      </c>
      <c r="T409" s="7">
        <f t="shared" si="55"/>
        <v>3.8331070641821987</v>
      </c>
    </row>
    <row r="410" spans="1:20">
      <c r="A410" s="4" t="str">
        <f t="shared" si="53"/>
        <v>X2Pi-7.5-e-4-1</v>
      </c>
      <c r="B410" s="1" t="s">
        <v>0</v>
      </c>
      <c r="C410">
        <v>4</v>
      </c>
      <c r="D410">
        <v>7.5</v>
      </c>
      <c r="E410" s="2" t="s">
        <v>1</v>
      </c>
      <c r="F410">
        <v>1</v>
      </c>
      <c r="G410">
        <v>10855.383784641999</v>
      </c>
      <c r="H410">
        <v>1.0049875999999999E-2</v>
      </c>
      <c r="I410">
        <v>4</v>
      </c>
      <c r="J410">
        <f t="shared" si="48"/>
        <v>10841.108057316998</v>
      </c>
      <c r="K410">
        <f t="shared" si="49"/>
        <v>7.5</v>
      </c>
      <c r="L410">
        <f t="shared" si="50"/>
        <v>-1</v>
      </c>
      <c r="M410">
        <f>C410+1+VLOOKUP(B410,states!A$2:C$10,3,FALSE)</f>
        <v>5</v>
      </c>
      <c r="N410">
        <f t="shared" si="54"/>
        <v>10841.108057316998</v>
      </c>
      <c r="O410" s="2" t="str">
        <f>VLOOKUP(B410,states!A$2:C$10,2,FALSE)</f>
        <v>X</v>
      </c>
      <c r="P410">
        <f t="shared" si="51"/>
        <v>4</v>
      </c>
      <c r="Q410">
        <f>VLOOKUP(B410,states!A$2:D$10,4,FALSE)</f>
        <v>1</v>
      </c>
      <c r="R410">
        <v>0.5</v>
      </c>
      <c r="S410">
        <f t="shared" si="52"/>
        <v>0.5</v>
      </c>
      <c r="T410" s="7">
        <f t="shared" si="55"/>
        <v>2.6600330669085626</v>
      </c>
    </row>
    <row r="411" spans="1:20">
      <c r="A411" s="4" t="str">
        <f t="shared" si="53"/>
        <v>X2Pi-7.5-e-4-2</v>
      </c>
      <c r="B411" s="1" t="s">
        <v>0</v>
      </c>
      <c r="C411">
        <v>4</v>
      </c>
      <c r="D411">
        <v>7.5</v>
      </c>
      <c r="E411" s="2" t="s">
        <v>1</v>
      </c>
      <c r="F411">
        <v>2</v>
      </c>
      <c r="G411">
        <v>11042.750404013999</v>
      </c>
      <c r="H411">
        <v>1.0049875999999999E-2</v>
      </c>
      <c r="I411">
        <v>4</v>
      </c>
      <c r="J411">
        <f t="shared" si="48"/>
        <v>11028.474676688998</v>
      </c>
      <c r="K411">
        <f t="shared" si="49"/>
        <v>7.5</v>
      </c>
      <c r="L411">
        <f t="shared" si="50"/>
        <v>-1</v>
      </c>
      <c r="M411">
        <f>C411+1+VLOOKUP(B411,states!A$2:C$10,3,FALSE)</f>
        <v>5</v>
      </c>
      <c r="N411">
        <f t="shared" si="54"/>
        <v>11028.474676688998</v>
      </c>
      <c r="O411" s="2" t="str">
        <f>VLOOKUP(B411,states!A$2:C$10,2,FALSE)</f>
        <v>X</v>
      </c>
      <c r="P411">
        <f t="shared" si="51"/>
        <v>4</v>
      </c>
      <c r="Q411">
        <f>VLOOKUP(B411,states!A$2:D$10,4,FALSE)</f>
        <v>1</v>
      </c>
      <c r="R411">
        <v>0.5</v>
      </c>
      <c r="S411">
        <f t="shared" si="52"/>
        <v>1.5</v>
      </c>
      <c r="T411" s="7">
        <f t="shared" si="55"/>
        <v>2.6600330669085626</v>
      </c>
    </row>
    <row r="412" spans="1:20">
      <c r="A412" s="4" t="str">
        <f t="shared" si="53"/>
        <v>X2Pi-7.5-e-5-1</v>
      </c>
      <c r="B412" s="1" t="s">
        <v>0</v>
      </c>
      <c r="C412">
        <v>5</v>
      </c>
      <c r="D412">
        <v>7.5</v>
      </c>
      <c r="E412" s="2" t="s">
        <v>1</v>
      </c>
      <c r="F412">
        <v>1</v>
      </c>
      <c r="G412">
        <v>13062.004159665999</v>
      </c>
      <c r="H412">
        <v>2.2383028999999999E-2</v>
      </c>
      <c r="I412">
        <v>2</v>
      </c>
      <c r="J412">
        <f t="shared" si="48"/>
        <v>13047.728432340999</v>
      </c>
      <c r="K412">
        <f t="shared" si="49"/>
        <v>7.5</v>
      </c>
      <c r="L412">
        <f t="shared" si="50"/>
        <v>-1</v>
      </c>
      <c r="M412">
        <f>C412+1+VLOOKUP(B412,states!A$2:C$10,3,FALSE)</f>
        <v>6</v>
      </c>
      <c r="N412">
        <f t="shared" si="54"/>
        <v>13047.728432340999</v>
      </c>
      <c r="O412" s="2" t="str">
        <f>VLOOKUP(B412,states!A$2:C$10,2,FALSE)</f>
        <v>X</v>
      </c>
      <c r="P412">
        <f t="shared" si="51"/>
        <v>5</v>
      </c>
      <c r="Q412">
        <f>VLOOKUP(B412,states!A$2:D$10,4,FALSE)</f>
        <v>1</v>
      </c>
      <c r="R412">
        <v>0.5</v>
      </c>
      <c r="S412">
        <f t="shared" si="52"/>
        <v>0.5</v>
      </c>
      <c r="T412" s="7">
        <f t="shared" si="55"/>
        <v>0.59717124251437903</v>
      </c>
    </row>
    <row r="413" spans="1:20">
      <c r="A413" s="4" t="str">
        <f t="shared" si="53"/>
        <v>X2Pi-7.5-e-5-2</v>
      </c>
      <c r="B413" s="1" t="s">
        <v>0</v>
      </c>
      <c r="C413">
        <v>5</v>
      </c>
      <c r="D413">
        <v>7.5</v>
      </c>
      <c r="E413" s="2" t="s">
        <v>1</v>
      </c>
      <c r="F413">
        <v>2</v>
      </c>
      <c r="G413">
        <v>13241.245364218999</v>
      </c>
      <c r="H413">
        <v>2.2383028999999999E-2</v>
      </c>
      <c r="I413">
        <v>2</v>
      </c>
      <c r="J413">
        <f t="shared" si="48"/>
        <v>13226.969636893999</v>
      </c>
      <c r="K413">
        <f t="shared" si="49"/>
        <v>7.5</v>
      </c>
      <c r="L413">
        <f t="shared" si="50"/>
        <v>-1</v>
      </c>
      <c r="M413">
        <f>C413+1+VLOOKUP(B413,states!A$2:C$10,3,FALSE)</f>
        <v>6</v>
      </c>
      <c r="N413">
        <f t="shared" si="54"/>
        <v>13226.969636893999</v>
      </c>
      <c r="O413" s="2" t="str">
        <f>VLOOKUP(B413,states!A$2:C$10,2,FALSE)</f>
        <v>X</v>
      </c>
      <c r="P413">
        <f t="shared" si="51"/>
        <v>5</v>
      </c>
      <c r="Q413">
        <f>VLOOKUP(B413,states!A$2:D$10,4,FALSE)</f>
        <v>1</v>
      </c>
      <c r="R413">
        <v>0.5</v>
      </c>
      <c r="S413">
        <f t="shared" si="52"/>
        <v>1.5</v>
      </c>
      <c r="T413" s="7">
        <f t="shared" si="55"/>
        <v>0.59717124251437903</v>
      </c>
    </row>
    <row r="414" spans="1:20">
      <c r="A414" s="4" t="str">
        <f t="shared" si="53"/>
        <v>A2Delta-7.5-e-0-1</v>
      </c>
      <c r="B414" s="1" t="s">
        <v>3</v>
      </c>
      <c r="C414">
        <v>0</v>
      </c>
      <c r="D414">
        <v>7.5</v>
      </c>
      <c r="E414" s="2" t="s">
        <v>1</v>
      </c>
      <c r="F414">
        <v>1</v>
      </c>
      <c r="G414">
        <v>23984.860611123</v>
      </c>
      <c r="H414">
        <v>5.0990200000000001E-3</v>
      </c>
      <c r="I414">
        <v>17</v>
      </c>
      <c r="J414">
        <f t="shared" si="48"/>
        <v>23970.584883798001</v>
      </c>
      <c r="K414">
        <f t="shared" si="49"/>
        <v>7.5</v>
      </c>
      <c r="L414">
        <f t="shared" si="50"/>
        <v>-1</v>
      </c>
      <c r="M414">
        <f>C414+1+VLOOKUP(B414,states!A$2:C$10,3,FALSE)</f>
        <v>251</v>
      </c>
      <c r="N414">
        <f t="shared" si="54"/>
        <v>23970.584883798001</v>
      </c>
      <c r="O414" s="2" t="str">
        <f>VLOOKUP(B414,states!A$2:C$10,2,FALSE)</f>
        <v>A</v>
      </c>
      <c r="P414">
        <f t="shared" si="51"/>
        <v>0</v>
      </c>
      <c r="Q414">
        <f>VLOOKUP(B414,states!A$2:D$10,4,FALSE)</f>
        <v>2</v>
      </c>
      <c r="R414">
        <v>0.5</v>
      </c>
      <c r="S414">
        <f t="shared" si="52"/>
        <v>0.5</v>
      </c>
      <c r="T414" s="7">
        <f t="shared" si="55"/>
        <v>2228.1783662920661</v>
      </c>
    </row>
    <row r="415" spans="1:20">
      <c r="A415" s="4" t="str">
        <f t="shared" si="53"/>
        <v>A2Delta-7.5-e-0-2</v>
      </c>
      <c r="B415" s="1" t="s">
        <v>3</v>
      </c>
      <c r="C415">
        <v>0</v>
      </c>
      <c r="D415">
        <v>7.5</v>
      </c>
      <c r="E415" s="2" t="s">
        <v>1</v>
      </c>
      <c r="F415">
        <v>2</v>
      </c>
      <c r="G415">
        <v>24215.165052901</v>
      </c>
      <c r="H415">
        <v>5.0990200000000001E-3</v>
      </c>
      <c r="I415">
        <v>19</v>
      </c>
      <c r="J415">
        <f t="shared" si="48"/>
        <v>24200.889325576001</v>
      </c>
      <c r="K415">
        <f t="shared" si="49"/>
        <v>7.5</v>
      </c>
      <c r="L415">
        <f t="shared" si="50"/>
        <v>-1</v>
      </c>
      <c r="M415">
        <f>C415+1+VLOOKUP(B415,states!A$2:C$10,3,FALSE)</f>
        <v>251</v>
      </c>
      <c r="N415">
        <f t="shared" si="54"/>
        <v>24200.889325576001</v>
      </c>
      <c r="O415" s="2" t="str">
        <f>VLOOKUP(B415,states!A$2:C$10,2,FALSE)</f>
        <v>A</v>
      </c>
      <c r="P415">
        <f t="shared" si="51"/>
        <v>0</v>
      </c>
      <c r="Q415">
        <f>VLOOKUP(B415,states!A$2:D$10,4,FALSE)</f>
        <v>2</v>
      </c>
      <c r="R415">
        <v>0.5</v>
      </c>
      <c r="S415">
        <f t="shared" si="52"/>
        <v>1.5</v>
      </c>
      <c r="T415" s="7">
        <f t="shared" si="55"/>
        <v>2490.3169976205445</v>
      </c>
    </row>
    <row r="416" spans="1:20">
      <c r="A416" s="4" t="str">
        <f t="shared" si="53"/>
        <v>B2Sigma-7.5-e-0-2</v>
      </c>
      <c r="B416" s="1" t="s">
        <v>4</v>
      </c>
      <c r="C416">
        <v>0</v>
      </c>
      <c r="D416">
        <v>7.5</v>
      </c>
      <c r="E416" s="2" t="s">
        <v>1</v>
      </c>
      <c r="F416">
        <v>2</v>
      </c>
      <c r="G416">
        <v>26611.532147352002</v>
      </c>
      <c r="H416">
        <v>1.118034E-2</v>
      </c>
      <c r="I416">
        <v>13</v>
      </c>
      <c r="J416">
        <f t="shared" si="48"/>
        <v>26597.256420027003</v>
      </c>
      <c r="K416">
        <f t="shared" si="49"/>
        <v>7.5</v>
      </c>
      <c r="L416">
        <f t="shared" si="50"/>
        <v>-1</v>
      </c>
      <c r="M416">
        <f>C416+1+VLOOKUP(B416,states!A$2:C$10,3,FALSE)</f>
        <v>51</v>
      </c>
      <c r="N416">
        <f t="shared" si="54"/>
        <v>26597.256420027003</v>
      </c>
      <c r="O416" s="2" t="str">
        <f>VLOOKUP(B416,states!A$2:C$10,2,FALSE)</f>
        <v>B</v>
      </c>
      <c r="P416">
        <f t="shared" si="51"/>
        <v>0</v>
      </c>
      <c r="Q416">
        <f>VLOOKUP(B416,states!A$2:D$10,4,FALSE)</f>
        <v>0</v>
      </c>
      <c r="R416">
        <v>0.5</v>
      </c>
      <c r="S416">
        <f t="shared" si="52"/>
        <v>0.5</v>
      </c>
      <c r="T416" s="7">
        <f t="shared" si="55"/>
        <v>777.09853237535663</v>
      </c>
    </row>
    <row r="417" spans="1:20">
      <c r="A417" s="4" t="str">
        <f t="shared" si="53"/>
        <v>A2Delta-7.5-e-1-1</v>
      </c>
      <c r="B417" s="1" t="s">
        <v>3</v>
      </c>
      <c r="C417">
        <v>1</v>
      </c>
      <c r="D417">
        <v>7.5</v>
      </c>
      <c r="E417" s="2" t="s">
        <v>1</v>
      </c>
      <c r="F417">
        <v>1</v>
      </c>
      <c r="G417">
        <v>26687.592089457001</v>
      </c>
      <c r="H417">
        <v>8.7177980000000006E-3</v>
      </c>
      <c r="I417">
        <v>14</v>
      </c>
      <c r="J417">
        <f t="shared" si="48"/>
        <v>26673.316362132002</v>
      </c>
      <c r="K417">
        <f t="shared" si="49"/>
        <v>7.5</v>
      </c>
      <c r="L417">
        <f t="shared" si="50"/>
        <v>-1</v>
      </c>
      <c r="M417">
        <f>C417+1+VLOOKUP(B417,states!A$2:C$10,3,FALSE)</f>
        <v>252</v>
      </c>
      <c r="N417">
        <f t="shared" si="54"/>
        <v>26673.316362132002</v>
      </c>
      <c r="O417" s="2" t="str">
        <f>VLOOKUP(B417,states!A$2:C$10,2,FALSE)</f>
        <v>A</v>
      </c>
      <c r="P417">
        <f t="shared" si="51"/>
        <v>1</v>
      </c>
      <c r="Q417">
        <f>VLOOKUP(B417,states!A$2:D$10,4,FALSE)</f>
        <v>2</v>
      </c>
      <c r="R417">
        <v>0.5</v>
      </c>
      <c r="S417">
        <f t="shared" si="52"/>
        <v>0.5</v>
      </c>
      <c r="T417" s="7">
        <f t="shared" si="55"/>
        <v>10.732699779710156</v>
      </c>
    </row>
    <row r="418" spans="1:20">
      <c r="A418" s="4" t="str">
        <f t="shared" si="53"/>
        <v>A2Delta-7.5-e-1-2</v>
      </c>
      <c r="B418" s="1" t="s">
        <v>3</v>
      </c>
      <c r="C418">
        <v>1</v>
      </c>
      <c r="D418">
        <v>7.5</v>
      </c>
      <c r="E418" s="2" t="s">
        <v>1</v>
      </c>
      <c r="F418">
        <v>2</v>
      </c>
      <c r="G418">
        <v>26907.135445817999</v>
      </c>
      <c r="H418">
        <v>7.141428E-3</v>
      </c>
      <c r="I418">
        <v>13</v>
      </c>
      <c r="J418">
        <f t="shared" si="48"/>
        <v>26892.859718493</v>
      </c>
      <c r="K418">
        <f t="shared" si="49"/>
        <v>7.5</v>
      </c>
      <c r="L418">
        <f t="shared" si="50"/>
        <v>-1</v>
      </c>
      <c r="M418">
        <f>C418+1+VLOOKUP(B418,states!A$2:C$10,3,FALSE)</f>
        <v>252</v>
      </c>
      <c r="N418">
        <f t="shared" si="54"/>
        <v>26892.859718493</v>
      </c>
      <c r="O418" s="2" t="str">
        <f>VLOOKUP(B418,states!A$2:C$10,2,FALSE)</f>
        <v>A</v>
      </c>
      <c r="P418">
        <f t="shared" si="51"/>
        <v>1</v>
      </c>
      <c r="Q418">
        <f>VLOOKUP(B418,states!A$2:D$10,4,FALSE)</f>
        <v>2</v>
      </c>
      <c r="R418">
        <v>0.5</v>
      </c>
      <c r="S418">
        <f t="shared" si="52"/>
        <v>1.5</v>
      </c>
      <c r="T418" s="7">
        <f t="shared" si="55"/>
        <v>12.165950290974711</v>
      </c>
    </row>
    <row r="419" spans="1:20">
      <c r="A419" s="4" t="str">
        <f t="shared" si="53"/>
        <v>B2Sigma-7.5-e-1-2</v>
      </c>
      <c r="B419" s="1" t="s">
        <v>4</v>
      </c>
      <c r="C419">
        <v>1</v>
      </c>
      <c r="D419">
        <v>7.5</v>
      </c>
      <c r="E419" s="2" t="s">
        <v>1</v>
      </c>
      <c r="F419">
        <v>2</v>
      </c>
      <c r="G419">
        <v>28293.537673496001</v>
      </c>
      <c r="H419">
        <v>5.0249377999999997E-2</v>
      </c>
      <c r="I419">
        <v>13</v>
      </c>
      <c r="J419">
        <f t="shared" si="48"/>
        <v>28279.261946171002</v>
      </c>
      <c r="K419">
        <f t="shared" si="49"/>
        <v>7.5</v>
      </c>
      <c r="L419">
        <f t="shared" si="50"/>
        <v>-1</v>
      </c>
      <c r="M419">
        <f>C419+1+VLOOKUP(B419,states!A$2:C$10,3,FALSE)</f>
        <v>52</v>
      </c>
      <c r="N419">
        <f t="shared" si="54"/>
        <v>28279.261946171002</v>
      </c>
      <c r="O419" s="2" t="str">
        <f>VLOOKUP(B419,states!A$2:C$10,2,FALSE)</f>
        <v>B</v>
      </c>
      <c r="P419">
        <f t="shared" si="51"/>
        <v>1</v>
      </c>
      <c r="Q419">
        <f>VLOOKUP(B419,states!A$2:D$10,4,FALSE)</f>
        <v>0</v>
      </c>
      <c r="R419">
        <v>0.5</v>
      </c>
      <c r="S419">
        <f t="shared" si="52"/>
        <v>0.5</v>
      </c>
      <c r="T419" s="7">
        <f t="shared" si="55"/>
        <v>1.7290215623081933</v>
      </c>
    </row>
    <row r="420" spans="1:20">
      <c r="A420" s="4" t="str">
        <f t="shared" si="53"/>
        <v>A2Delta-7.5-e-2-1</v>
      </c>
      <c r="B420" s="1" t="s">
        <v>3</v>
      </c>
      <c r="C420">
        <v>2</v>
      </c>
      <c r="D420">
        <v>7.5</v>
      </c>
      <c r="E420" s="2" t="s">
        <v>1</v>
      </c>
      <c r="F420">
        <v>1</v>
      </c>
      <c r="G420">
        <v>29193.822383322</v>
      </c>
      <c r="H420">
        <v>1.0049875999999999E-2</v>
      </c>
      <c r="I420">
        <v>11</v>
      </c>
      <c r="J420">
        <f t="shared" si="48"/>
        <v>29179.546655997001</v>
      </c>
      <c r="K420">
        <f t="shared" si="49"/>
        <v>7.5</v>
      </c>
      <c r="L420">
        <f t="shared" si="50"/>
        <v>-1</v>
      </c>
      <c r="M420">
        <f>C420+1+VLOOKUP(B420,states!A$2:C$10,3,FALSE)</f>
        <v>253</v>
      </c>
      <c r="N420">
        <f t="shared" si="54"/>
        <v>29179.546655997001</v>
      </c>
      <c r="O420" s="2" t="str">
        <f>VLOOKUP(B420,states!A$2:C$10,2,FALSE)</f>
        <v>A</v>
      </c>
      <c r="P420">
        <f t="shared" si="51"/>
        <v>2</v>
      </c>
      <c r="Q420">
        <f>VLOOKUP(B420,states!A$2:D$10,4,FALSE)</f>
        <v>2</v>
      </c>
      <c r="R420">
        <v>0.5</v>
      </c>
      <c r="S420">
        <f t="shared" si="52"/>
        <v>0.5</v>
      </c>
      <c r="T420" s="7">
        <f t="shared" si="55"/>
        <v>7.3150909339985475</v>
      </c>
    </row>
    <row r="421" spans="1:20">
      <c r="A421" s="4" t="str">
        <f t="shared" si="53"/>
        <v>A2Delta-7.5-e-2-2</v>
      </c>
      <c r="B421" s="1" t="s">
        <v>3</v>
      </c>
      <c r="C421">
        <v>2</v>
      </c>
      <c r="D421">
        <v>7.5</v>
      </c>
      <c r="E421" s="2" t="s">
        <v>1</v>
      </c>
      <c r="F421">
        <v>2</v>
      </c>
      <c r="G421">
        <v>29401.618777434</v>
      </c>
      <c r="H421">
        <v>1.0562174000000001E-2</v>
      </c>
      <c r="I421">
        <v>7</v>
      </c>
      <c r="J421">
        <f t="shared" si="48"/>
        <v>29387.343050109001</v>
      </c>
      <c r="K421">
        <f t="shared" si="49"/>
        <v>7.5</v>
      </c>
      <c r="L421">
        <f t="shared" si="50"/>
        <v>-1</v>
      </c>
      <c r="M421">
        <f>C421+1+VLOOKUP(B421,states!A$2:C$10,3,FALSE)</f>
        <v>253</v>
      </c>
      <c r="N421">
        <f t="shared" si="54"/>
        <v>29387.343050109001</v>
      </c>
      <c r="O421" s="2" t="str">
        <f>VLOOKUP(B421,states!A$2:C$10,2,FALSE)</f>
        <v>A</v>
      </c>
      <c r="P421">
        <f t="shared" si="51"/>
        <v>2</v>
      </c>
      <c r="Q421">
        <f>VLOOKUP(B421,states!A$2:D$10,4,FALSE)</f>
        <v>2</v>
      </c>
      <c r="R421">
        <v>0.5</v>
      </c>
      <c r="S421">
        <f t="shared" si="52"/>
        <v>1.5</v>
      </c>
      <c r="T421" s="7">
        <f t="shared" si="55"/>
        <v>4.429273209954582</v>
      </c>
    </row>
    <row r="422" spans="1:20">
      <c r="A422" s="4" t="str">
        <f t="shared" si="53"/>
        <v>A2Delta-7.5-e-3-1</v>
      </c>
      <c r="B422" s="1" t="s">
        <v>3</v>
      </c>
      <c r="C422">
        <v>3</v>
      </c>
      <c r="D422">
        <v>7.5</v>
      </c>
      <c r="E422" s="2" t="s">
        <v>1</v>
      </c>
      <c r="F422">
        <v>1</v>
      </c>
      <c r="G422">
        <v>31481.684770415999</v>
      </c>
      <c r="H422">
        <v>1.0049875999999999E-2</v>
      </c>
      <c r="I422">
        <v>3</v>
      </c>
      <c r="J422">
        <f t="shared" si="48"/>
        <v>31467.409043091</v>
      </c>
      <c r="K422">
        <f t="shared" si="49"/>
        <v>7.5</v>
      </c>
      <c r="L422">
        <f t="shared" si="50"/>
        <v>-1</v>
      </c>
      <c r="M422">
        <f>C422+1+VLOOKUP(B422,states!A$2:C$10,3,FALSE)</f>
        <v>254</v>
      </c>
      <c r="N422">
        <f t="shared" si="54"/>
        <v>31467.409043091</v>
      </c>
      <c r="O422" s="2" t="str">
        <f>VLOOKUP(B422,states!A$2:C$10,2,FALSE)</f>
        <v>A</v>
      </c>
      <c r="P422">
        <f t="shared" si="51"/>
        <v>3</v>
      </c>
      <c r="Q422">
        <f>VLOOKUP(B422,states!A$2:D$10,4,FALSE)</f>
        <v>2</v>
      </c>
      <c r="R422">
        <v>0.5</v>
      </c>
      <c r="S422">
        <f t="shared" si="52"/>
        <v>0.5</v>
      </c>
      <c r="T422" s="7">
        <f t="shared" si="55"/>
        <v>1.9950248001814217</v>
      </c>
    </row>
    <row r="423" spans="1:20">
      <c r="A423" s="4" t="str">
        <f t="shared" si="53"/>
        <v>A2Delta-7.5-e-3-2</v>
      </c>
      <c r="B423" s="1" t="s">
        <v>3</v>
      </c>
      <c r="C423">
        <v>3</v>
      </c>
      <c r="D423">
        <v>7.5</v>
      </c>
      <c r="E423" s="2" t="s">
        <v>1</v>
      </c>
      <c r="F423">
        <v>2</v>
      </c>
      <c r="G423">
        <v>31676.302095609</v>
      </c>
      <c r="H423">
        <v>1.0049875999999999E-2</v>
      </c>
      <c r="I423">
        <v>3</v>
      </c>
      <c r="J423">
        <f t="shared" si="48"/>
        <v>31662.026368284001</v>
      </c>
      <c r="K423">
        <f t="shared" si="49"/>
        <v>7.5</v>
      </c>
      <c r="L423">
        <f t="shared" si="50"/>
        <v>-1</v>
      </c>
      <c r="M423">
        <f>C423+1+VLOOKUP(B423,states!A$2:C$10,3,FALSE)</f>
        <v>254</v>
      </c>
      <c r="N423">
        <f t="shared" si="54"/>
        <v>31662.026368284001</v>
      </c>
      <c r="O423" s="2" t="str">
        <f>VLOOKUP(B423,states!A$2:C$10,2,FALSE)</f>
        <v>A</v>
      </c>
      <c r="P423">
        <f t="shared" si="51"/>
        <v>3</v>
      </c>
      <c r="Q423">
        <f>VLOOKUP(B423,states!A$2:D$10,4,FALSE)</f>
        <v>2</v>
      </c>
      <c r="R423">
        <v>0.5</v>
      </c>
      <c r="S423">
        <f t="shared" si="52"/>
        <v>1.5</v>
      </c>
      <c r="T423" s="7">
        <f t="shared" si="55"/>
        <v>1.9950248001814217</v>
      </c>
    </row>
    <row r="424" spans="1:20">
      <c r="A424" s="4" t="str">
        <f t="shared" si="53"/>
        <v>C2Sigma-7.5-e-0-1</v>
      </c>
      <c r="B424" s="1" t="s">
        <v>5</v>
      </c>
      <c r="C424">
        <v>0</v>
      </c>
      <c r="D424">
        <v>7.5</v>
      </c>
      <c r="E424" s="2" t="s">
        <v>1</v>
      </c>
      <c r="F424">
        <v>1</v>
      </c>
      <c r="G424">
        <v>32585.128451493001</v>
      </c>
      <c r="H424">
        <v>5.3851649999999999E-3</v>
      </c>
      <c r="I424">
        <v>8</v>
      </c>
      <c r="J424">
        <f t="shared" si="48"/>
        <v>32570.852724168002</v>
      </c>
      <c r="K424">
        <f t="shared" si="49"/>
        <v>7.5</v>
      </c>
      <c r="L424">
        <f t="shared" si="50"/>
        <v>-1</v>
      </c>
      <c r="M424">
        <f>C424+1+VLOOKUP(B424,states!A$2:C$10,3,FALSE)</f>
        <v>101</v>
      </c>
      <c r="N424">
        <f t="shared" si="54"/>
        <v>32570.852724168002</v>
      </c>
      <c r="O424" s="2" t="str">
        <f>VLOOKUP(B424,states!A$2:C$10,2,FALSE)</f>
        <v>C</v>
      </c>
      <c r="P424">
        <f t="shared" si="51"/>
        <v>0</v>
      </c>
      <c r="Q424">
        <f>VLOOKUP(B424,states!A$2:D$10,4,FALSE)</f>
        <v>0</v>
      </c>
      <c r="R424">
        <v>0.5</v>
      </c>
      <c r="S424">
        <f t="shared" si="52"/>
        <v>0.5</v>
      </c>
      <c r="T424" s="7">
        <f t="shared" si="55"/>
        <v>992.83875158257013</v>
      </c>
    </row>
    <row r="425" spans="1:20">
      <c r="A425" s="4" t="str">
        <f t="shared" si="53"/>
        <v>A2Delta-7.5-e-4-1</v>
      </c>
      <c r="B425" s="1" t="s">
        <v>3</v>
      </c>
      <c r="C425">
        <v>4</v>
      </c>
      <c r="D425">
        <v>7.5</v>
      </c>
      <c r="E425" s="2" t="s">
        <v>1</v>
      </c>
      <c r="F425">
        <v>1</v>
      </c>
      <c r="G425">
        <v>33520.456140670998</v>
      </c>
      <c r="H425">
        <v>0.50011641100000004</v>
      </c>
      <c r="I425">
        <v>1</v>
      </c>
      <c r="J425">
        <f t="shared" si="48"/>
        <v>33506.180413345995</v>
      </c>
      <c r="K425">
        <f t="shared" si="49"/>
        <v>7.5</v>
      </c>
      <c r="L425">
        <f t="shared" si="50"/>
        <v>-1</v>
      </c>
      <c r="M425">
        <f>C425+1+VLOOKUP(B425,states!A$2:C$10,3,FALSE)</f>
        <v>255</v>
      </c>
      <c r="N425">
        <f t="shared" si="54"/>
        <v>33506.180413345995</v>
      </c>
      <c r="O425" s="2" t="str">
        <f>VLOOKUP(B425,states!A$2:C$10,2,FALSE)</f>
        <v>A</v>
      </c>
      <c r="P425">
        <f t="shared" si="51"/>
        <v>4</v>
      </c>
      <c r="Q425">
        <f>VLOOKUP(B425,states!A$2:D$10,4,FALSE)</f>
        <v>2</v>
      </c>
      <c r="R425">
        <v>0.5</v>
      </c>
      <c r="S425">
        <f t="shared" si="52"/>
        <v>0.5</v>
      </c>
      <c r="T425" s="7">
        <f t="shared" si="55"/>
        <v>1.3363389947990906E-2</v>
      </c>
    </row>
    <row r="426" spans="1:20">
      <c r="A426" s="4" t="str">
        <f t="shared" si="53"/>
        <v>A2Delta-7.5-e-4-2</v>
      </c>
      <c r="B426" s="1" t="s">
        <v>3</v>
      </c>
      <c r="C426">
        <v>4</v>
      </c>
      <c r="D426">
        <v>7.5</v>
      </c>
      <c r="E426" s="2" t="s">
        <v>1</v>
      </c>
      <c r="F426">
        <v>2</v>
      </c>
      <c r="G426">
        <v>33699.935835853001</v>
      </c>
      <c r="H426">
        <v>0.50010098999999997</v>
      </c>
      <c r="I426">
        <v>1</v>
      </c>
      <c r="J426">
        <f t="shared" si="48"/>
        <v>33685.660108527998</v>
      </c>
      <c r="K426">
        <f t="shared" si="49"/>
        <v>7.5</v>
      </c>
      <c r="L426">
        <f t="shared" si="50"/>
        <v>-1</v>
      </c>
      <c r="M426">
        <f>C426+1+VLOOKUP(B426,states!A$2:C$10,3,FALSE)</f>
        <v>255</v>
      </c>
      <c r="N426">
        <f t="shared" si="54"/>
        <v>33685.660108527998</v>
      </c>
      <c r="O426" s="2" t="str">
        <f>VLOOKUP(B426,states!A$2:C$10,2,FALSE)</f>
        <v>A</v>
      </c>
      <c r="P426">
        <f t="shared" si="51"/>
        <v>4</v>
      </c>
      <c r="Q426">
        <f>VLOOKUP(B426,states!A$2:D$10,4,FALSE)</f>
        <v>2</v>
      </c>
      <c r="R426">
        <v>0.5</v>
      </c>
      <c r="S426">
        <f t="shared" si="52"/>
        <v>1.5</v>
      </c>
      <c r="T426" s="7">
        <f t="shared" si="55"/>
        <v>1.3363802018433695E-2</v>
      </c>
    </row>
    <row r="427" spans="1:20">
      <c r="A427" s="4" t="str">
        <f t="shared" si="53"/>
        <v>C2Sigma-7.5-e-1-1</v>
      </c>
      <c r="B427" s="1" t="s">
        <v>5</v>
      </c>
      <c r="C427">
        <v>1</v>
      </c>
      <c r="D427">
        <v>7.5</v>
      </c>
      <c r="E427" s="2" t="s">
        <v>1</v>
      </c>
      <c r="F427">
        <v>1</v>
      </c>
      <c r="G427">
        <v>35154.780720094997</v>
      </c>
      <c r="H427">
        <v>5.0259326999999999E-2</v>
      </c>
      <c r="I427">
        <v>6</v>
      </c>
      <c r="J427">
        <f t="shared" si="48"/>
        <v>35140.504992769995</v>
      </c>
      <c r="K427">
        <f t="shared" si="49"/>
        <v>7.5</v>
      </c>
      <c r="L427">
        <f t="shared" si="50"/>
        <v>-1</v>
      </c>
      <c r="M427">
        <f>C427+1+VLOOKUP(B427,states!A$2:C$10,3,FALSE)</f>
        <v>102</v>
      </c>
      <c r="N427">
        <f t="shared" si="54"/>
        <v>35140.504992769995</v>
      </c>
      <c r="O427" s="2" t="str">
        <f>VLOOKUP(B427,states!A$2:C$10,2,FALSE)</f>
        <v>C</v>
      </c>
      <c r="P427">
        <f t="shared" si="51"/>
        <v>1</v>
      </c>
      <c r="Q427">
        <f>VLOOKUP(B427,states!A$2:D$10,4,FALSE)</f>
        <v>0</v>
      </c>
      <c r="R427">
        <v>0.5</v>
      </c>
      <c r="S427">
        <f t="shared" si="52"/>
        <v>0.5</v>
      </c>
      <c r="T427" s="7">
        <f t="shared" si="55"/>
        <v>0.79785198312536365</v>
      </c>
    </row>
    <row r="428" spans="1:20">
      <c r="A428" s="4" t="str">
        <f t="shared" si="53"/>
        <v>A2Delta-7.5-e-5-1</v>
      </c>
      <c r="B428" s="1" t="s">
        <v>3</v>
      </c>
      <c r="C428">
        <v>5</v>
      </c>
      <c r="D428">
        <v>7.5</v>
      </c>
      <c r="E428" s="2" t="s">
        <v>1</v>
      </c>
      <c r="F428">
        <v>1</v>
      </c>
      <c r="G428">
        <v>35266.562253033997</v>
      </c>
      <c r="H428">
        <v>0.50050074899999997</v>
      </c>
      <c r="I428">
        <v>1</v>
      </c>
      <c r="J428">
        <f t="shared" si="48"/>
        <v>35252.286525708994</v>
      </c>
      <c r="K428">
        <f t="shared" si="49"/>
        <v>7.5</v>
      </c>
      <c r="L428">
        <f t="shared" si="50"/>
        <v>-1</v>
      </c>
      <c r="M428">
        <f>C428+1+VLOOKUP(B428,states!A$2:C$10,3,FALSE)</f>
        <v>256</v>
      </c>
      <c r="N428">
        <f t="shared" si="54"/>
        <v>35252.286525708994</v>
      </c>
      <c r="O428" s="2" t="str">
        <f>VLOOKUP(B428,states!A$2:C$10,2,FALSE)</f>
        <v>A</v>
      </c>
      <c r="P428">
        <f t="shared" si="51"/>
        <v>5</v>
      </c>
      <c r="Q428">
        <f>VLOOKUP(B428,states!A$2:D$10,4,FALSE)</f>
        <v>2</v>
      </c>
      <c r="R428">
        <v>0.5</v>
      </c>
      <c r="S428">
        <f t="shared" si="52"/>
        <v>0.5</v>
      </c>
      <c r="T428" s="7">
        <f t="shared" si="55"/>
        <v>1.3353128108071401E-2</v>
      </c>
    </row>
    <row r="429" spans="1:20">
      <c r="A429" s="4" t="str">
        <f t="shared" si="53"/>
        <v>A2Delta-7.5-e-5-2</v>
      </c>
      <c r="B429" s="1" t="s">
        <v>3</v>
      </c>
      <c r="C429">
        <v>5</v>
      </c>
      <c r="D429">
        <v>7.5</v>
      </c>
      <c r="E429" s="2" t="s">
        <v>1</v>
      </c>
      <c r="F429">
        <v>2</v>
      </c>
      <c r="G429">
        <v>35427.009604427003</v>
      </c>
      <c r="H429">
        <v>0.500875234</v>
      </c>
      <c r="I429">
        <v>1</v>
      </c>
      <c r="J429">
        <f t="shared" si="48"/>
        <v>35412.733877102</v>
      </c>
      <c r="K429">
        <f t="shared" si="49"/>
        <v>7.5</v>
      </c>
      <c r="L429">
        <f t="shared" si="50"/>
        <v>-1</v>
      </c>
      <c r="M429">
        <f>C429+1+VLOOKUP(B429,states!A$2:C$10,3,FALSE)</f>
        <v>256</v>
      </c>
      <c r="N429">
        <f t="shared" si="54"/>
        <v>35412.733877102</v>
      </c>
      <c r="O429" s="2" t="str">
        <f>VLOOKUP(B429,states!A$2:C$10,2,FALSE)</f>
        <v>A</v>
      </c>
      <c r="P429">
        <f t="shared" si="51"/>
        <v>5</v>
      </c>
      <c r="Q429">
        <f>VLOOKUP(B429,states!A$2:D$10,4,FALSE)</f>
        <v>2</v>
      </c>
      <c r="R429">
        <v>0.5</v>
      </c>
      <c r="S429">
        <f t="shared" si="52"/>
        <v>1.5</v>
      </c>
      <c r="T429" s="7">
        <f t="shared" si="55"/>
        <v>1.3343144491713258E-2</v>
      </c>
    </row>
    <row r="430" spans="1:20">
      <c r="A430" s="4" t="str">
        <f t="shared" si="53"/>
        <v>C2Sigma-7.5-e-2-1</v>
      </c>
      <c r="B430" s="1" t="s">
        <v>5</v>
      </c>
      <c r="C430">
        <v>2</v>
      </c>
      <c r="D430">
        <v>7.5</v>
      </c>
      <c r="E430" s="2" t="s">
        <v>1</v>
      </c>
      <c r="F430">
        <v>1</v>
      </c>
      <c r="G430">
        <v>37472.735938550002</v>
      </c>
      <c r="H430">
        <v>5.0507425000000002E-2</v>
      </c>
      <c r="I430">
        <v>5</v>
      </c>
      <c r="J430">
        <f t="shared" si="48"/>
        <v>37458.460211225</v>
      </c>
      <c r="K430">
        <f t="shared" si="49"/>
        <v>7.5</v>
      </c>
      <c r="L430">
        <f t="shared" si="50"/>
        <v>-1</v>
      </c>
      <c r="M430">
        <f>C430+1+VLOOKUP(B430,states!A$2:C$10,3,FALSE)</f>
        <v>103</v>
      </c>
      <c r="N430">
        <f t="shared" si="54"/>
        <v>37458.460211225</v>
      </c>
      <c r="O430" s="2" t="str">
        <f>VLOOKUP(B430,states!A$2:C$10,2,FALSE)</f>
        <v>C</v>
      </c>
      <c r="P430">
        <f t="shared" si="51"/>
        <v>2</v>
      </c>
      <c r="Q430">
        <f>VLOOKUP(B430,states!A$2:D$10,4,FALSE)</f>
        <v>0</v>
      </c>
      <c r="R430">
        <v>0.5</v>
      </c>
      <c r="S430">
        <f t="shared" si="52"/>
        <v>0.5</v>
      </c>
      <c r="T430" s="7">
        <f t="shared" si="55"/>
        <v>0.66161070571135716</v>
      </c>
    </row>
    <row r="431" spans="1:20">
      <c r="A431" s="4" t="str">
        <f t="shared" si="53"/>
        <v>D2Pi-7.5-e-2-1</v>
      </c>
      <c r="B431" s="1" t="s">
        <v>6</v>
      </c>
      <c r="C431">
        <v>2</v>
      </c>
      <c r="D431">
        <v>7.5</v>
      </c>
      <c r="E431" s="2" t="s">
        <v>1</v>
      </c>
      <c r="F431">
        <v>1</v>
      </c>
      <c r="G431">
        <v>64918.454390184001</v>
      </c>
      <c r="H431">
        <v>0.50002499899999997</v>
      </c>
      <c r="I431">
        <v>5</v>
      </c>
      <c r="J431">
        <f t="shared" si="48"/>
        <v>64904.178662858998</v>
      </c>
      <c r="K431">
        <f t="shared" si="49"/>
        <v>7.5</v>
      </c>
      <c r="L431">
        <f t="shared" si="50"/>
        <v>-1</v>
      </c>
      <c r="M431">
        <f>C431+1+VLOOKUP(B431,states!A$2:C$10,3,FALSE)</f>
        <v>153</v>
      </c>
      <c r="N431">
        <f t="shared" si="54"/>
        <v>64904.178662858998</v>
      </c>
      <c r="O431" s="2" t="str">
        <f>VLOOKUP(B431,states!A$2:C$10,2,FALSE)</f>
        <v>D</v>
      </c>
      <c r="P431">
        <f t="shared" si="51"/>
        <v>2</v>
      </c>
      <c r="Q431">
        <f>VLOOKUP(B431,states!A$2:D$10,4,FALSE)</f>
        <v>1</v>
      </c>
      <c r="R431">
        <v>0.5</v>
      </c>
      <c r="S431">
        <f t="shared" si="52"/>
        <v>0.5</v>
      </c>
      <c r="T431" s="7">
        <f t="shared" si="55"/>
        <v>6.6829164871241659E-2</v>
      </c>
    </row>
    <row r="432" spans="1:20">
      <c r="A432" s="4" t="str">
        <f t="shared" si="53"/>
        <v>D2Pi-7.5-e-2-2</v>
      </c>
      <c r="B432" s="1" t="s">
        <v>6</v>
      </c>
      <c r="C432">
        <v>2</v>
      </c>
      <c r="D432">
        <v>7.5</v>
      </c>
      <c r="E432" s="2" t="s">
        <v>1</v>
      </c>
      <c r="F432">
        <v>2</v>
      </c>
      <c r="G432">
        <v>65123.942592599</v>
      </c>
      <c r="H432">
        <v>1.333009377</v>
      </c>
      <c r="I432">
        <v>4</v>
      </c>
      <c r="J432">
        <f t="shared" si="48"/>
        <v>65109.666865273997</v>
      </c>
      <c r="K432">
        <f t="shared" si="49"/>
        <v>7.5</v>
      </c>
      <c r="L432">
        <f t="shared" si="50"/>
        <v>-1</v>
      </c>
      <c r="M432">
        <f>C432+1+VLOOKUP(B432,states!A$2:C$10,3,FALSE)</f>
        <v>153</v>
      </c>
      <c r="N432">
        <f t="shared" si="54"/>
        <v>65109.666865273997</v>
      </c>
      <c r="O432" s="2" t="str">
        <f>VLOOKUP(B432,states!A$2:C$10,2,FALSE)</f>
        <v>D</v>
      </c>
      <c r="P432">
        <f t="shared" si="51"/>
        <v>2</v>
      </c>
      <c r="Q432">
        <f>VLOOKUP(B432,states!A$2:D$10,4,FALSE)</f>
        <v>1</v>
      </c>
      <c r="R432">
        <v>0.5</v>
      </c>
      <c r="S432">
        <f t="shared" si="52"/>
        <v>1.5</v>
      </c>
      <c r="T432" s="7">
        <f t="shared" si="55"/>
        <v>2.0054624475706714E-2</v>
      </c>
    </row>
    <row r="433" spans="1:20">
      <c r="A433" s="4" t="str">
        <f t="shared" si="53"/>
        <v>E2Sigma-7.5-e-2-1</v>
      </c>
      <c r="B433" s="1" t="s">
        <v>7</v>
      </c>
      <c r="C433">
        <v>2</v>
      </c>
      <c r="D433">
        <v>7.5</v>
      </c>
      <c r="E433" s="2" t="s">
        <v>1</v>
      </c>
      <c r="F433">
        <v>1</v>
      </c>
      <c r="G433">
        <v>69470.110277372994</v>
      </c>
      <c r="H433">
        <v>1.0000125</v>
      </c>
      <c r="I433">
        <v>5</v>
      </c>
      <c r="J433">
        <f t="shared" si="48"/>
        <v>69455.834550047992</v>
      </c>
      <c r="K433">
        <f t="shared" si="49"/>
        <v>7.5</v>
      </c>
      <c r="L433">
        <f t="shared" si="50"/>
        <v>-1</v>
      </c>
      <c r="M433">
        <f>C433+1+VLOOKUP(B433,states!A$2:C$10,3,FALSE)</f>
        <v>203</v>
      </c>
      <c r="N433">
        <f t="shared" si="54"/>
        <v>69455.834550047992</v>
      </c>
      <c r="O433" s="2" t="str">
        <f>VLOOKUP(B433,states!A$2:C$10,2,FALSE)</f>
        <v>E</v>
      </c>
      <c r="P433">
        <f t="shared" si="51"/>
        <v>2</v>
      </c>
      <c r="Q433">
        <f>VLOOKUP(B433,states!A$2:D$10,4,FALSE)</f>
        <v>0</v>
      </c>
      <c r="R433">
        <v>0.5</v>
      </c>
      <c r="S433">
        <f t="shared" si="52"/>
        <v>0.5</v>
      </c>
      <c r="T433" s="7">
        <f t="shared" si="55"/>
        <v>3.341583539997095E-2</v>
      </c>
    </row>
    <row r="434" spans="1:20">
      <c r="A434" s="4" t="str">
        <f t="shared" si="53"/>
        <v>X2Pi-8.5-e-0-1</v>
      </c>
      <c r="B434" s="1" t="s">
        <v>0</v>
      </c>
      <c r="C434">
        <v>0</v>
      </c>
      <c r="D434">
        <v>8.5</v>
      </c>
      <c r="E434" s="2" t="s">
        <v>1</v>
      </c>
      <c r="F434">
        <v>1</v>
      </c>
      <c r="G434">
        <v>1016.265046185</v>
      </c>
      <c r="H434">
        <v>5.0000000000000001E-3</v>
      </c>
      <c r="I434">
        <v>38</v>
      </c>
      <c r="J434">
        <f t="shared" si="48"/>
        <v>1001.9893188599999</v>
      </c>
      <c r="K434">
        <f t="shared" si="49"/>
        <v>8.5</v>
      </c>
      <c r="L434">
        <f t="shared" si="50"/>
        <v>1</v>
      </c>
      <c r="M434">
        <f>C434+1+VLOOKUP(B434,states!A$2:C$10,3,FALSE)</f>
        <v>1</v>
      </c>
      <c r="N434">
        <f t="shared" si="54"/>
        <v>1001.9893188599999</v>
      </c>
      <c r="O434" s="2" t="str">
        <f>VLOOKUP(B434,states!A$2:C$10,2,FALSE)</f>
        <v>X</v>
      </c>
      <c r="P434">
        <f t="shared" si="51"/>
        <v>0</v>
      </c>
      <c r="Q434">
        <f>VLOOKUP(B434,states!A$2:D$10,4,FALSE)</f>
        <v>1</v>
      </c>
      <c r="R434">
        <v>0.5</v>
      </c>
      <c r="S434">
        <f t="shared" si="52"/>
        <v>0.5</v>
      </c>
      <c r="T434" s="7">
        <f t="shared" si="55"/>
        <v>4953.7012011984625</v>
      </c>
    </row>
    <row r="435" spans="1:20">
      <c r="A435" s="4" t="str">
        <f t="shared" si="53"/>
        <v>X2Pi-8.5-e-0-2</v>
      </c>
      <c r="B435" s="1" t="s">
        <v>0</v>
      </c>
      <c r="C435">
        <v>0</v>
      </c>
      <c r="D435">
        <v>8.5</v>
      </c>
      <c r="E435" s="2" t="s">
        <v>1</v>
      </c>
      <c r="F435">
        <v>2</v>
      </c>
      <c r="G435">
        <v>1263.1603957960001</v>
      </c>
      <c r="H435">
        <v>5.0000000000000001E-3</v>
      </c>
      <c r="I435">
        <v>39</v>
      </c>
      <c r="J435">
        <f t="shared" si="48"/>
        <v>1248.8846684710002</v>
      </c>
      <c r="K435">
        <f t="shared" si="49"/>
        <v>8.5</v>
      </c>
      <c r="L435">
        <f t="shared" si="50"/>
        <v>1</v>
      </c>
      <c r="M435">
        <f>C435+1+VLOOKUP(B435,states!A$2:C$10,3,FALSE)</f>
        <v>1</v>
      </c>
      <c r="N435">
        <f t="shared" si="54"/>
        <v>1248.8846684710002</v>
      </c>
      <c r="O435" s="2" t="str">
        <f>VLOOKUP(B435,states!A$2:C$10,2,FALSE)</f>
        <v>X</v>
      </c>
      <c r="P435">
        <f t="shared" si="51"/>
        <v>0</v>
      </c>
      <c r="Q435">
        <f>VLOOKUP(B435,states!A$2:D$10,4,FALSE)</f>
        <v>1</v>
      </c>
      <c r="R435">
        <v>0.5</v>
      </c>
      <c r="S435">
        <f t="shared" si="52"/>
        <v>1.5</v>
      </c>
      <c r="T435" s="7">
        <f t="shared" si="55"/>
        <v>5084.0617591247383</v>
      </c>
    </row>
    <row r="436" spans="1:20">
      <c r="A436" s="4" t="str">
        <f t="shared" si="53"/>
        <v>X2Pi-8.5-e-1-1</v>
      </c>
      <c r="B436" s="1" t="s">
        <v>0</v>
      </c>
      <c r="C436">
        <v>1</v>
      </c>
      <c r="D436">
        <v>8.5</v>
      </c>
      <c r="E436" s="2" t="s">
        <v>1</v>
      </c>
      <c r="F436">
        <v>1</v>
      </c>
      <c r="G436">
        <v>3711.0893739039998</v>
      </c>
      <c r="H436">
        <v>5.0990200000000001E-3</v>
      </c>
      <c r="I436">
        <v>25</v>
      </c>
      <c r="J436">
        <f t="shared" si="48"/>
        <v>3696.8136465789999</v>
      </c>
      <c r="K436">
        <f t="shared" si="49"/>
        <v>8.5</v>
      </c>
      <c r="L436">
        <f t="shared" si="50"/>
        <v>1</v>
      </c>
      <c r="M436">
        <f>C436+1+VLOOKUP(B436,states!A$2:C$10,3,FALSE)</f>
        <v>2</v>
      </c>
      <c r="N436">
        <f t="shared" si="54"/>
        <v>3696.8136465789999</v>
      </c>
      <c r="O436" s="2" t="str">
        <f>VLOOKUP(B436,states!A$2:C$10,2,FALSE)</f>
        <v>X</v>
      </c>
      <c r="P436">
        <f t="shared" si="51"/>
        <v>1</v>
      </c>
      <c r="Q436">
        <f>VLOOKUP(B436,states!A$2:D$10,4,FALSE)</f>
        <v>1</v>
      </c>
      <c r="R436">
        <v>0.5</v>
      </c>
      <c r="S436">
        <f t="shared" si="52"/>
        <v>0.5</v>
      </c>
      <c r="T436" s="7">
        <f t="shared" si="55"/>
        <v>31.957257945221667</v>
      </c>
    </row>
    <row r="437" spans="1:20">
      <c r="A437" s="4" t="str">
        <f t="shared" si="53"/>
        <v>X2Pi-8.5-e-1-2</v>
      </c>
      <c r="B437" s="1" t="s">
        <v>0</v>
      </c>
      <c r="C437">
        <v>1</v>
      </c>
      <c r="D437">
        <v>8.5</v>
      </c>
      <c r="E437" s="2" t="s">
        <v>1</v>
      </c>
      <c r="F437">
        <v>2</v>
      </c>
      <c r="G437">
        <v>3948.6643575540002</v>
      </c>
      <c r="H437">
        <v>5.0990200000000001E-3</v>
      </c>
      <c r="I437">
        <v>21</v>
      </c>
      <c r="J437">
        <f t="shared" si="48"/>
        <v>3934.3886302290002</v>
      </c>
      <c r="K437">
        <f t="shared" si="49"/>
        <v>8.5</v>
      </c>
      <c r="L437">
        <f t="shared" si="50"/>
        <v>1</v>
      </c>
      <c r="M437">
        <f>C437+1+VLOOKUP(B437,states!A$2:C$10,3,FALSE)</f>
        <v>2</v>
      </c>
      <c r="N437">
        <f t="shared" si="54"/>
        <v>3934.3886302290002</v>
      </c>
      <c r="O437" s="2" t="str">
        <f>VLOOKUP(B437,states!A$2:C$10,2,FALSE)</f>
        <v>X</v>
      </c>
      <c r="P437">
        <f t="shared" si="51"/>
        <v>1</v>
      </c>
      <c r="Q437">
        <f>VLOOKUP(B437,states!A$2:D$10,4,FALSE)</f>
        <v>1</v>
      </c>
      <c r="R437">
        <v>0.5</v>
      </c>
      <c r="S437">
        <f t="shared" si="52"/>
        <v>1.5</v>
      </c>
      <c r="T437" s="7">
        <f t="shared" si="55"/>
        <v>26.844096673986193</v>
      </c>
    </row>
    <row r="438" spans="1:20">
      <c r="A438" s="4" t="str">
        <f t="shared" si="53"/>
        <v>X2Pi-8.5-e-2-1</v>
      </c>
      <c r="B438" s="1" t="s">
        <v>0</v>
      </c>
      <c r="C438">
        <v>2</v>
      </c>
      <c r="D438">
        <v>8.5</v>
      </c>
      <c r="E438" s="2" t="s">
        <v>1</v>
      </c>
      <c r="F438">
        <v>1</v>
      </c>
      <c r="G438">
        <v>6280.1760141679997</v>
      </c>
      <c r="H438">
        <v>7.141428E-3</v>
      </c>
      <c r="I438">
        <v>16</v>
      </c>
      <c r="J438">
        <f t="shared" si="48"/>
        <v>6265.9002868429998</v>
      </c>
      <c r="K438">
        <f t="shared" si="49"/>
        <v>8.5</v>
      </c>
      <c r="L438">
        <f t="shared" si="50"/>
        <v>1</v>
      </c>
      <c r="M438">
        <f>C438+1+VLOOKUP(B438,states!A$2:C$10,3,FALSE)</f>
        <v>3</v>
      </c>
      <c r="N438">
        <f t="shared" si="54"/>
        <v>6265.9002868429998</v>
      </c>
      <c r="O438" s="2" t="str">
        <f>VLOOKUP(B438,states!A$2:C$10,2,FALSE)</f>
        <v>X</v>
      </c>
      <c r="P438">
        <f t="shared" si="51"/>
        <v>2</v>
      </c>
      <c r="Q438">
        <f>VLOOKUP(B438,states!A$2:D$10,4,FALSE)</f>
        <v>1</v>
      </c>
      <c r="R438">
        <v>0.5</v>
      </c>
      <c r="S438">
        <f t="shared" si="52"/>
        <v>0.5</v>
      </c>
      <c r="T438" s="7">
        <f t="shared" si="55"/>
        <v>14.603304316870556</v>
      </c>
    </row>
    <row r="439" spans="1:20">
      <c r="A439" s="4" t="str">
        <f t="shared" si="53"/>
        <v>X2Pi-8.5-e-2-2</v>
      </c>
      <c r="B439" s="1" t="s">
        <v>0</v>
      </c>
      <c r="C439">
        <v>2</v>
      </c>
      <c r="D439">
        <v>8.5</v>
      </c>
      <c r="E439" s="2" t="s">
        <v>1</v>
      </c>
      <c r="F439">
        <v>2</v>
      </c>
      <c r="G439">
        <v>6508.5158222780001</v>
      </c>
      <c r="H439">
        <v>7.141428E-3</v>
      </c>
      <c r="I439">
        <v>13</v>
      </c>
      <c r="J439">
        <f t="shared" si="48"/>
        <v>6494.2400949530002</v>
      </c>
      <c r="K439">
        <f t="shared" si="49"/>
        <v>8.5</v>
      </c>
      <c r="L439">
        <f t="shared" si="50"/>
        <v>1</v>
      </c>
      <c r="M439">
        <f>C439+1+VLOOKUP(B439,states!A$2:C$10,3,FALSE)</f>
        <v>3</v>
      </c>
      <c r="N439">
        <f t="shared" si="54"/>
        <v>6494.2400949530002</v>
      </c>
      <c r="O439" s="2" t="str">
        <f>VLOOKUP(B439,states!A$2:C$10,2,FALSE)</f>
        <v>X</v>
      </c>
      <c r="P439">
        <f t="shared" si="51"/>
        <v>2</v>
      </c>
      <c r="Q439">
        <f>VLOOKUP(B439,states!A$2:D$10,4,FALSE)</f>
        <v>1</v>
      </c>
      <c r="R439">
        <v>0.5</v>
      </c>
      <c r="S439">
        <f t="shared" si="52"/>
        <v>1.5</v>
      </c>
      <c r="T439" s="7">
        <f t="shared" si="55"/>
        <v>11.865184757457328</v>
      </c>
    </row>
    <row r="440" spans="1:20">
      <c r="A440" s="4" t="str">
        <f t="shared" si="53"/>
        <v>X2Pi-8.5-e-3-1</v>
      </c>
      <c r="B440" s="1" t="s">
        <v>0</v>
      </c>
      <c r="C440">
        <v>3</v>
      </c>
      <c r="D440">
        <v>8.5</v>
      </c>
      <c r="E440" s="2" t="s">
        <v>1</v>
      </c>
      <c r="F440">
        <v>1</v>
      </c>
      <c r="G440">
        <v>8724.9065267149999</v>
      </c>
      <c r="H440">
        <v>1.0759661E-2</v>
      </c>
      <c r="I440">
        <v>8</v>
      </c>
      <c r="J440">
        <f t="shared" si="48"/>
        <v>8710.6307993899991</v>
      </c>
      <c r="K440">
        <f t="shared" si="49"/>
        <v>8.5</v>
      </c>
      <c r="L440">
        <f t="shared" si="50"/>
        <v>1</v>
      </c>
      <c r="M440">
        <f>C440+1+VLOOKUP(B440,states!A$2:C$10,3,FALSE)</f>
        <v>4</v>
      </c>
      <c r="N440">
        <f t="shared" si="54"/>
        <v>8710.6307993899991</v>
      </c>
      <c r="O440" s="2" t="str">
        <f>VLOOKUP(B440,states!A$2:C$10,2,FALSE)</f>
        <v>X</v>
      </c>
      <c r="P440">
        <f t="shared" si="51"/>
        <v>3</v>
      </c>
      <c r="Q440">
        <f>VLOOKUP(B440,states!A$2:D$10,4,FALSE)</f>
        <v>1</v>
      </c>
      <c r="R440">
        <v>0.5</v>
      </c>
      <c r="S440">
        <f t="shared" si="52"/>
        <v>0.5</v>
      </c>
      <c r="T440" s="7">
        <f t="shared" si="55"/>
        <v>4.8462700795601394</v>
      </c>
    </row>
    <row r="441" spans="1:20">
      <c r="A441" s="4" t="str">
        <f t="shared" si="53"/>
        <v>X2Pi-8.5-e-3-2</v>
      </c>
      <c r="B441" s="1" t="s">
        <v>0</v>
      </c>
      <c r="C441">
        <v>3</v>
      </c>
      <c r="D441">
        <v>8.5</v>
      </c>
      <c r="E441" s="2" t="s">
        <v>1</v>
      </c>
      <c r="F441">
        <v>2</v>
      </c>
      <c r="G441">
        <v>8944.0705525239991</v>
      </c>
      <c r="H441">
        <v>8.7177980000000006E-3</v>
      </c>
      <c r="I441">
        <v>5</v>
      </c>
      <c r="J441">
        <f t="shared" si="48"/>
        <v>8929.7948251989983</v>
      </c>
      <c r="K441">
        <f t="shared" si="49"/>
        <v>8.5</v>
      </c>
      <c r="L441">
        <f t="shared" si="50"/>
        <v>1</v>
      </c>
      <c r="M441">
        <f>C441+1+VLOOKUP(B441,states!A$2:C$10,3,FALSE)</f>
        <v>4</v>
      </c>
      <c r="N441">
        <f t="shared" si="54"/>
        <v>8929.7948251989983</v>
      </c>
      <c r="O441" s="2" t="str">
        <f>VLOOKUP(B441,states!A$2:C$10,2,FALSE)</f>
        <v>X</v>
      </c>
      <c r="P441">
        <f t="shared" si="51"/>
        <v>3</v>
      </c>
      <c r="Q441">
        <f>VLOOKUP(B441,states!A$2:D$10,4,FALSE)</f>
        <v>1</v>
      </c>
      <c r="R441">
        <v>0.5</v>
      </c>
      <c r="S441">
        <f t="shared" si="52"/>
        <v>1.5</v>
      </c>
      <c r="T441" s="7">
        <f t="shared" si="55"/>
        <v>3.7383453346325335</v>
      </c>
    </row>
    <row r="442" spans="1:20">
      <c r="A442" s="4" t="str">
        <f t="shared" si="53"/>
        <v>X2Pi-8.5-e-4-1</v>
      </c>
      <c r="B442" s="1" t="s">
        <v>0</v>
      </c>
      <c r="C442">
        <v>4</v>
      </c>
      <c r="D442">
        <v>8.5</v>
      </c>
      <c r="E442" s="2" t="s">
        <v>1</v>
      </c>
      <c r="F442">
        <v>1</v>
      </c>
      <c r="G442">
        <v>11046.213352608</v>
      </c>
      <c r="H442">
        <v>1.1253963000000001E-2</v>
      </c>
      <c r="I442">
        <v>5</v>
      </c>
      <c r="J442">
        <f t="shared" si="48"/>
        <v>11031.937625282999</v>
      </c>
      <c r="K442">
        <f t="shared" si="49"/>
        <v>8.5</v>
      </c>
      <c r="L442">
        <f t="shared" si="50"/>
        <v>1</v>
      </c>
      <c r="M442">
        <f>C442+1+VLOOKUP(B442,states!A$2:C$10,3,FALSE)</f>
        <v>5</v>
      </c>
      <c r="N442">
        <f t="shared" si="54"/>
        <v>11031.937625282999</v>
      </c>
      <c r="O442" s="2" t="str">
        <f>VLOOKUP(B442,states!A$2:C$10,2,FALSE)</f>
        <v>X</v>
      </c>
      <c r="P442">
        <f t="shared" si="51"/>
        <v>4</v>
      </c>
      <c r="Q442">
        <f>VLOOKUP(B442,states!A$2:D$10,4,FALSE)</f>
        <v>1</v>
      </c>
      <c r="R442">
        <v>0.5</v>
      </c>
      <c r="S442">
        <f t="shared" si="52"/>
        <v>0.5</v>
      </c>
      <c r="T442" s="7">
        <f t="shared" si="55"/>
        <v>2.89588116484556</v>
      </c>
    </row>
    <row r="443" spans="1:20">
      <c r="A443" s="4" t="str">
        <f t="shared" si="53"/>
        <v>X2Pi-8.5-e-4-2</v>
      </c>
      <c r="B443" s="1" t="s">
        <v>0</v>
      </c>
      <c r="C443">
        <v>4</v>
      </c>
      <c r="D443">
        <v>8.5</v>
      </c>
      <c r="E443" s="2" t="s">
        <v>1</v>
      </c>
      <c r="F443">
        <v>2</v>
      </c>
      <c r="G443">
        <v>11256.246729267999</v>
      </c>
      <c r="H443">
        <v>1.0049875999999999E-2</v>
      </c>
      <c r="I443">
        <v>5</v>
      </c>
      <c r="J443">
        <f t="shared" si="48"/>
        <v>11241.971001942999</v>
      </c>
      <c r="K443">
        <f t="shared" si="49"/>
        <v>8.5</v>
      </c>
      <c r="L443">
        <f t="shared" si="50"/>
        <v>1</v>
      </c>
      <c r="M443">
        <f>C443+1+VLOOKUP(B443,states!A$2:C$10,3,FALSE)</f>
        <v>5</v>
      </c>
      <c r="N443">
        <f t="shared" si="54"/>
        <v>11241.971001942999</v>
      </c>
      <c r="O443" s="2" t="str">
        <f>VLOOKUP(B443,states!A$2:C$10,2,FALSE)</f>
        <v>X</v>
      </c>
      <c r="P443">
        <f t="shared" si="51"/>
        <v>4</v>
      </c>
      <c r="Q443">
        <f>VLOOKUP(B443,states!A$2:D$10,4,FALSE)</f>
        <v>1</v>
      </c>
      <c r="R443">
        <v>0.5</v>
      </c>
      <c r="S443">
        <f t="shared" si="52"/>
        <v>1.5</v>
      </c>
      <c r="T443" s="7">
        <f t="shared" si="55"/>
        <v>3.2428399595745101</v>
      </c>
    </row>
    <row r="444" spans="1:20">
      <c r="A444" s="4" t="str">
        <f t="shared" si="53"/>
        <v>X2Pi-8.5-e-5-1</v>
      </c>
      <c r="B444" s="1" t="s">
        <v>0</v>
      </c>
      <c r="C444">
        <v>5</v>
      </c>
      <c r="D444">
        <v>8.5</v>
      </c>
      <c r="E444" s="2" t="s">
        <v>1</v>
      </c>
      <c r="F444">
        <v>1</v>
      </c>
      <c r="G444">
        <v>13244.526573186</v>
      </c>
      <c r="H444">
        <v>2.2383028999999999E-2</v>
      </c>
      <c r="I444">
        <v>2</v>
      </c>
      <c r="J444">
        <f t="shared" si="48"/>
        <v>13230.250845860999</v>
      </c>
      <c r="K444">
        <f t="shared" si="49"/>
        <v>8.5</v>
      </c>
      <c r="L444">
        <f t="shared" si="50"/>
        <v>1</v>
      </c>
      <c r="M444">
        <f>C444+1+VLOOKUP(B444,states!A$2:C$10,3,FALSE)</f>
        <v>6</v>
      </c>
      <c r="N444">
        <f t="shared" si="54"/>
        <v>13230.250845860999</v>
      </c>
      <c r="O444" s="2" t="str">
        <f>VLOOKUP(B444,states!A$2:C$10,2,FALSE)</f>
        <v>X</v>
      </c>
      <c r="P444">
        <f t="shared" si="51"/>
        <v>5</v>
      </c>
      <c r="Q444">
        <f>VLOOKUP(B444,states!A$2:D$10,4,FALSE)</f>
        <v>1</v>
      </c>
      <c r="R444">
        <v>0.5</v>
      </c>
      <c r="S444">
        <f t="shared" si="52"/>
        <v>0.5</v>
      </c>
      <c r="T444" s="7">
        <f t="shared" si="55"/>
        <v>0.58240802853928009</v>
      </c>
    </row>
    <row r="445" spans="1:20">
      <c r="A445" s="4" t="str">
        <f t="shared" si="53"/>
        <v>X2Pi-8.5-e-5-2</v>
      </c>
      <c r="B445" s="1" t="s">
        <v>0</v>
      </c>
      <c r="C445">
        <v>5</v>
      </c>
      <c r="D445">
        <v>8.5</v>
      </c>
      <c r="E445" s="2" t="s">
        <v>1</v>
      </c>
      <c r="F445">
        <v>2</v>
      </c>
      <c r="G445">
        <v>13445.443404014</v>
      </c>
      <c r="H445">
        <v>2.2383028999999999E-2</v>
      </c>
      <c r="I445">
        <v>2</v>
      </c>
      <c r="J445">
        <f t="shared" si="48"/>
        <v>13431.167676689</v>
      </c>
      <c r="K445">
        <f t="shared" si="49"/>
        <v>8.5</v>
      </c>
      <c r="L445">
        <f t="shared" si="50"/>
        <v>1</v>
      </c>
      <c r="M445">
        <f>C445+1+VLOOKUP(B445,states!A$2:C$10,3,FALSE)</f>
        <v>6</v>
      </c>
      <c r="N445">
        <f t="shared" si="54"/>
        <v>13431.167676689</v>
      </c>
      <c r="O445" s="2" t="str">
        <f>VLOOKUP(B445,states!A$2:C$10,2,FALSE)</f>
        <v>X</v>
      </c>
      <c r="P445">
        <f t="shared" si="51"/>
        <v>5</v>
      </c>
      <c r="Q445">
        <f>VLOOKUP(B445,states!A$2:D$10,4,FALSE)</f>
        <v>1</v>
      </c>
      <c r="R445">
        <v>0.5</v>
      </c>
      <c r="S445">
        <f t="shared" si="52"/>
        <v>1.5</v>
      </c>
      <c r="T445" s="7">
        <f t="shared" si="55"/>
        <v>0.58240802853928009</v>
      </c>
    </row>
    <row r="446" spans="1:20">
      <c r="A446" s="4" t="str">
        <f t="shared" si="53"/>
        <v>A2Delta-8.5-e-0-1</v>
      </c>
      <c r="B446" s="1" t="s">
        <v>3</v>
      </c>
      <c r="C446">
        <v>0</v>
      </c>
      <c r="D446">
        <v>8.5</v>
      </c>
      <c r="E446" s="2" t="s">
        <v>1</v>
      </c>
      <c r="F446">
        <v>1</v>
      </c>
      <c r="G446">
        <v>24214.986369163002</v>
      </c>
      <c r="H446">
        <v>5.0990200000000001E-3</v>
      </c>
      <c r="I446">
        <v>17</v>
      </c>
      <c r="J446">
        <f t="shared" si="48"/>
        <v>24200.710641838003</v>
      </c>
      <c r="K446">
        <f t="shared" si="49"/>
        <v>8.5</v>
      </c>
      <c r="L446">
        <f t="shared" si="50"/>
        <v>1</v>
      </c>
      <c r="M446">
        <f>C446+1+VLOOKUP(B446,states!A$2:C$10,3,FALSE)</f>
        <v>251</v>
      </c>
      <c r="N446">
        <f t="shared" si="54"/>
        <v>24200.710641838003</v>
      </c>
      <c r="O446" s="2" t="str">
        <f>VLOOKUP(B446,states!A$2:C$10,2,FALSE)</f>
        <v>A</v>
      </c>
      <c r="P446">
        <f t="shared" si="51"/>
        <v>0</v>
      </c>
      <c r="Q446">
        <f>VLOOKUP(B446,states!A$2:D$10,4,FALSE)</f>
        <v>2</v>
      </c>
      <c r="R446">
        <v>0.5</v>
      </c>
      <c r="S446">
        <f t="shared" si="52"/>
        <v>0.5</v>
      </c>
      <c r="T446" s="7">
        <f t="shared" si="55"/>
        <v>2173.0935402750729</v>
      </c>
    </row>
    <row r="447" spans="1:20">
      <c r="A447" s="4" t="str">
        <f t="shared" si="53"/>
        <v>A2Delta-8.5-e-0-2</v>
      </c>
      <c r="B447" s="1" t="s">
        <v>3</v>
      </c>
      <c r="C447">
        <v>0</v>
      </c>
      <c r="D447">
        <v>8.5</v>
      </c>
      <c r="E447" s="2" t="s">
        <v>1</v>
      </c>
      <c r="F447">
        <v>2</v>
      </c>
      <c r="G447">
        <v>24473.003368548001</v>
      </c>
      <c r="H447">
        <v>5.2497619999999998E-3</v>
      </c>
      <c r="I447">
        <v>16</v>
      </c>
      <c r="J447">
        <f t="shared" si="48"/>
        <v>24458.727641223002</v>
      </c>
      <c r="K447">
        <f t="shared" si="49"/>
        <v>8.5</v>
      </c>
      <c r="L447">
        <f t="shared" si="50"/>
        <v>1</v>
      </c>
      <c r="M447">
        <f>C447+1+VLOOKUP(B447,states!A$2:C$10,3,FALSE)</f>
        <v>251</v>
      </c>
      <c r="N447">
        <f t="shared" si="54"/>
        <v>24458.727641223002</v>
      </c>
      <c r="O447" s="2" t="str">
        <f>VLOOKUP(B447,states!A$2:C$10,2,FALSE)</f>
        <v>A</v>
      </c>
      <c r="P447">
        <f t="shared" si="51"/>
        <v>0</v>
      </c>
      <c r="Q447">
        <f>VLOOKUP(B447,states!A$2:D$10,4,FALSE)</f>
        <v>2</v>
      </c>
      <c r="R447">
        <v>0.5</v>
      </c>
      <c r="S447">
        <f t="shared" si="52"/>
        <v>1.5</v>
      </c>
      <c r="T447" s="7">
        <f t="shared" si="55"/>
        <v>1986.5366533000977</v>
      </c>
    </row>
    <row r="448" spans="1:20">
      <c r="A448" s="4" t="str">
        <f t="shared" si="53"/>
        <v>B2Sigma-8.5-e-0-2</v>
      </c>
      <c r="B448" s="1" t="s">
        <v>4</v>
      </c>
      <c r="C448">
        <v>0</v>
      </c>
      <c r="D448">
        <v>8.5</v>
      </c>
      <c r="E448" s="2" t="s">
        <v>1</v>
      </c>
      <c r="F448">
        <v>2</v>
      </c>
      <c r="G448">
        <v>26832.708890251</v>
      </c>
      <c r="H448">
        <v>7.0710679999999998E-3</v>
      </c>
      <c r="I448">
        <v>14</v>
      </c>
      <c r="J448">
        <f t="shared" si="48"/>
        <v>26818.433162926001</v>
      </c>
      <c r="K448">
        <f t="shared" si="49"/>
        <v>8.5</v>
      </c>
      <c r="L448">
        <f t="shared" si="50"/>
        <v>1</v>
      </c>
      <c r="M448">
        <f>C448+1+VLOOKUP(B448,states!A$2:C$10,3,FALSE)</f>
        <v>51</v>
      </c>
      <c r="N448">
        <f t="shared" si="54"/>
        <v>26818.433162926001</v>
      </c>
      <c r="O448" s="2" t="str">
        <f>VLOOKUP(B448,states!A$2:C$10,2,FALSE)</f>
        <v>B</v>
      </c>
      <c r="P448">
        <f t="shared" si="51"/>
        <v>0</v>
      </c>
      <c r="Q448">
        <f>VLOOKUP(B448,states!A$2:D$10,4,FALSE)</f>
        <v>0</v>
      </c>
      <c r="R448">
        <v>0.5</v>
      </c>
      <c r="S448">
        <f t="shared" si="52"/>
        <v>0.5</v>
      </c>
      <c r="T448" s="7">
        <f t="shared" si="55"/>
        <v>1290.5036487895852</v>
      </c>
    </row>
    <row r="449" spans="1:20">
      <c r="A449" s="4" t="str">
        <f t="shared" si="53"/>
        <v>A2Delta-8.5-e-1-1</v>
      </c>
      <c r="B449" s="1" t="s">
        <v>3</v>
      </c>
      <c r="C449">
        <v>1</v>
      </c>
      <c r="D449">
        <v>8.5</v>
      </c>
      <c r="E449" s="2" t="s">
        <v>1</v>
      </c>
      <c r="F449">
        <v>1</v>
      </c>
      <c r="G449">
        <v>26906.952592065001</v>
      </c>
      <c r="H449">
        <v>7.141428E-3</v>
      </c>
      <c r="I449">
        <v>14</v>
      </c>
      <c r="J449">
        <f t="shared" si="48"/>
        <v>26892.676864740002</v>
      </c>
      <c r="K449">
        <f t="shared" si="49"/>
        <v>8.5</v>
      </c>
      <c r="L449">
        <f t="shared" si="50"/>
        <v>1</v>
      </c>
      <c r="M449">
        <f>C449+1+VLOOKUP(B449,states!A$2:C$10,3,FALSE)</f>
        <v>252</v>
      </c>
      <c r="N449">
        <f t="shared" si="54"/>
        <v>26892.676864740002</v>
      </c>
      <c r="O449" s="2" t="str">
        <f>VLOOKUP(B449,states!A$2:C$10,2,FALSE)</f>
        <v>A</v>
      </c>
      <c r="P449">
        <f t="shared" si="51"/>
        <v>1</v>
      </c>
      <c r="Q449">
        <f>VLOOKUP(B449,states!A$2:D$10,4,FALSE)</f>
        <v>2</v>
      </c>
      <c r="R449">
        <v>0.5</v>
      </c>
      <c r="S449">
        <f t="shared" si="52"/>
        <v>0.5</v>
      </c>
      <c r="T449" s="7">
        <f t="shared" si="55"/>
        <v>12.777891277261739</v>
      </c>
    </row>
    <row r="450" spans="1:20">
      <c r="A450" s="4" t="str">
        <f t="shared" si="53"/>
        <v>A2Delta-8.5-e-1-2</v>
      </c>
      <c r="B450" s="1" t="s">
        <v>3</v>
      </c>
      <c r="C450">
        <v>1</v>
      </c>
      <c r="D450">
        <v>8.5</v>
      </c>
      <c r="E450" s="2" t="s">
        <v>1</v>
      </c>
      <c r="F450">
        <v>2</v>
      </c>
      <c r="G450">
        <v>27152.827786513</v>
      </c>
      <c r="H450">
        <v>8.4307649999999998E-3</v>
      </c>
      <c r="I450">
        <v>12</v>
      </c>
      <c r="J450">
        <f t="shared" ref="J450:J513" si="56">G450-G$2</f>
        <v>27138.552059188001</v>
      </c>
      <c r="K450">
        <f t="shared" ref="K450:K513" si="57">D450</f>
        <v>8.5</v>
      </c>
      <c r="L450">
        <f t="shared" ref="L450:L513" si="58">IF(E450="e",(-1)^(D450-0.5),(-1)^(D450+0.5))</f>
        <v>1</v>
      </c>
      <c r="M450">
        <f>C450+1+VLOOKUP(B450,states!A$2:C$10,3,FALSE)</f>
        <v>252</v>
      </c>
      <c r="N450">
        <f t="shared" si="54"/>
        <v>27138.552059188001</v>
      </c>
      <c r="O450" s="2" t="str">
        <f>VLOOKUP(B450,states!A$2:C$10,2,FALSE)</f>
        <v>A</v>
      </c>
      <c r="P450">
        <f t="shared" ref="P450:P513" si="59">C450</f>
        <v>1</v>
      </c>
      <c r="Q450">
        <f>VLOOKUP(B450,states!A$2:D$10,4,FALSE)</f>
        <v>2</v>
      </c>
      <c r="R450">
        <v>0.5</v>
      </c>
      <c r="S450">
        <f t="shared" ref="S450:S513" si="60">IF(Q450=0,R450,IF(F450=1,0.5,1.5))</f>
        <v>1.5</v>
      </c>
      <c r="T450" s="7">
        <f t="shared" si="55"/>
        <v>9.27748961758099</v>
      </c>
    </row>
    <row r="451" spans="1:20">
      <c r="A451" s="4" t="str">
        <f t="shared" ref="A451:A514" si="61">B451&amp;"-"&amp;D451&amp;"-"&amp;E451&amp;"-"&amp;C451&amp;"-"&amp;F451</f>
        <v>B2Sigma-8.5-e-1-2</v>
      </c>
      <c r="B451" s="1" t="s">
        <v>4</v>
      </c>
      <c r="C451">
        <v>1</v>
      </c>
      <c r="D451">
        <v>8.5</v>
      </c>
      <c r="E451" s="2" t="s">
        <v>1</v>
      </c>
      <c r="F451">
        <v>2</v>
      </c>
      <c r="G451">
        <v>28484.085854986999</v>
      </c>
      <c r="H451">
        <v>5.0249377999999997E-2</v>
      </c>
      <c r="I451">
        <v>13</v>
      </c>
      <c r="J451">
        <f t="shared" si="56"/>
        <v>28469.810127662</v>
      </c>
      <c r="K451">
        <f t="shared" si="57"/>
        <v>8.5</v>
      </c>
      <c r="L451">
        <f t="shared" si="58"/>
        <v>1</v>
      </c>
      <c r="M451">
        <f>C451+1+VLOOKUP(B451,states!A$2:C$10,3,FALSE)</f>
        <v>52</v>
      </c>
      <c r="N451">
        <f t="shared" ref="N451:N514" si="62">J451</f>
        <v>28469.810127662</v>
      </c>
      <c r="O451" s="2" t="str">
        <f>VLOOKUP(B451,states!A$2:C$10,2,FALSE)</f>
        <v>B</v>
      </c>
      <c r="P451">
        <f t="shared" si="59"/>
        <v>1</v>
      </c>
      <c r="Q451">
        <f>VLOOKUP(B451,states!A$2:D$10,4,FALSE)</f>
        <v>0</v>
      </c>
      <c r="R451">
        <v>0.5</v>
      </c>
      <c r="S451">
        <f t="shared" si="60"/>
        <v>0.5</v>
      </c>
      <c r="T451" s="7">
        <f t="shared" ref="T451:T514" si="63">0.01*I451/H451/D451^(1/5)*IF(P451=0,100,1)</f>
        <v>1.6862768460950694</v>
      </c>
    </row>
    <row r="452" spans="1:20">
      <c r="A452" s="4" t="str">
        <f t="shared" si="61"/>
        <v>A2Delta-8.5-e-2-1</v>
      </c>
      <c r="B452" s="1" t="s">
        <v>3</v>
      </c>
      <c r="C452">
        <v>2</v>
      </c>
      <c r="D452">
        <v>8.5</v>
      </c>
      <c r="E452" s="2" t="s">
        <v>1</v>
      </c>
      <c r="F452">
        <v>1</v>
      </c>
      <c r="G452">
        <v>29401.479988227002</v>
      </c>
      <c r="H452">
        <v>8.7177980000000006E-3</v>
      </c>
      <c r="I452">
        <v>9</v>
      </c>
      <c r="J452">
        <f t="shared" si="56"/>
        <v>29387.204260902003</v>
      </c>
      <c r="K452">
        <f t="shared" si="57"/>
        <v>8.5</v>
      </c>
      <c r="L452">
        <f t="shared" si="58"/>
        <v>1</v>
      </c>
      <c r="M452">
        <f>C452+1+VLOOKUP(B452,states!A$2:C$10,3,FALSE)</f>
        <v>253</v>
      </c>
      <c r="N452">
        <f t="shared" si="62"/>
        <v>29387.204260902003</v>
      </c>
      <c r="O452" s="2" t="str">
        <f>VLOOKUP(B452,states!A$2:C$10,2,FALSE)</f>
        <v>A</v>
      </c>
      <c r="P452">
        <f t="shared" si="59"/>
        <v>2</v>
      </c>
      <c r="Q452">
        <f>VLOOKUP(B452,states!A$2:D$10,4,FALSE)</f>
        <v>2</v>
      </c>
      <c r="R452">
        <v>0.5</v>
      </c>
      <c r="S452">
        <f t="shared" si="60"/>
        <v>0.5</v>
      </c>
      <c r="T452" s="7">
        <f t="shared" si="63"/>
        <v>6.7290216023385607</v>
      </c>
    </row>
    <row r="453" spans="1:20">
      <c r="A453" s="4" t="str">
        <f t="shared" si="61"/>
        <v>A2Delta-8.5-e-2-2</v>
      </c>
      <c r="B453" s="1" t="s">
        <v>3</v>
      </c>
      <c r="C453">
        <v>2</v>
      </c>
      <c r="D453">
        <v>8.5</v>
      </c>
      <c r="E453" s="2" t="s">
        <v>1</v>
      </c>
      <c r="F453">
        <v>2</v>
      </c>
      <c r="G453">
        <v>29634.079253338001</v>
      </c>
      <c r="H453">
        <v>8.7177980000000006E-3</v>
      </c>
      <c r="I453">
        <v>5</v>
      </c>
      <c r="J453">
        <f t="shared" si="56"/>
        <v>29619.803526013002</v>
      </c>
      <c r="K453">
        <f t="shared" si="57"/>
        <v>8.5</v>
      </c>
      <c r="L453">
        <f t="shared" si="58"/>
        <v>1</v>
      </c>
      <c r="M453">
        <f>C453+1+VLOOKUP(B453,states!A$2:C$10,3,FALSE)</f>
        <v>253</v>
      </c>
      <c r="N453">
        <f t="shared" si="62"/>
        <v>29619.803526013002</v>
      </c>
      <c r="O453" s="2" t="str">
        <f>VLOOKUP(B453,states!A$2:C$10,2,FALSE)</f>
        <v>A</v>
      </c>
      <c r="P453">
        <f t="shared" si="59"/>
        <v>2</v>
      </c>
      <c r="Q453">
        <f>VLOOKUP(B453,states!A$2:D$10,4,FALSE)</f>
        <v>2</v>
      </c>
      <c r="R453">
        <v>0.5</v>
      </c>
      <c r="S453">
        <f t="shared" si="60"/>
        <v>1.5</v>
      </c>
      <c r="T453" s="7">
        <f t="shared" si="63"/>
        <v>3.7383453346325335</v>
      </c>
    </row>
    <row r="454" spans="1:20">
      <c r="A454" s="4" t="str">
        <f t="shared" si="61"/>
        <v>A2Delta-8.5-e-3-1</v>
      </c>
      <c r="B454" s="1" t="s">
        <v>3</v>
      </c>
      <c r="C454">
        <v>3</v>
      </c>
      <c r="D454">
        <v>8.5</v>
      </c>
      <c r="E454" s="2" t="s">
        <v>1</v>
      </c>
      <c r="F454">
        <v>1</v>
      </c>
      <c r="G454">
        <v>31676.138158900001</v>
      </c>
      <c r="H454">
        <v>2.9889598999999999E-2</v>
      </c>
      <c r="I454">
        <v>2</v>
      </c>
      <c r="J454">
        <f t="shared" si="56"/>
        <v>31661.862431575002</v>
      </c>
      <c r="K454">
        <f t="shared" si="57"/>
        <v>8.5</v>
      </c>
      <c r="L454">
        <f t="shared" si="58"/>
        <v>1</v>
      </c>
      <c r="M454">
        <f>C454+1+VLOOKUP(B454,states!A$2:C$10,3,FALSE)</f>
        <v>254</v>
      </c>
      <c r="N454">
        <f t="shared" si="62"/>
        <v>31661.862431575002</v>
      </c>
      <c r="O454" s="2" t="str">
        <f>VLOOKUP(B454,states!A$2:C$10,2,FALSE)</f>
        <v>A</v>
      </c>
      <c r="P454">
        <f t="shared" si="59"/>
        <v>3</v>
      </c>
      <c r="Q454">
        <f>VLOOKUP(B454,states!A$2:D$10,4,FALSE)</f>
        <v>2</v>
      </c>
      <c r="R454">
        <v>0.5</v>
      </c>
      <c r="S454">
        <f t="shared" si="60"/>
        <v>0.5</v>
      </c>
      <c r="T454" s="7">
        <f t="shared" si="63"/>
        <v>0.43614020357474637</v>
      </c>
    </row>
    <row r="455" spans="1:20">
      <c r="A455" s="4" t="str">
        <f t="shared" si="61"/>
        <v>C2Sigma-8.5-e-0-1</v>
      </c>
      <c r="B455" s="1" t="s">
        <v>5</v>
      </c>
      <c r="C455">
        <v>0</v>
      </c>
      <c r="D455">
        <v>8.5</v>
      </c>
      <c r="E455" s="2" t="s">
        <v>1</v>
      </c>
      <c r="F455">
        <v>1</v>
      </c>
      <c r="G455">
        <v>32809.990609922999</v>
      </c>
      <c r="H455">
        <v>4.0311289E-2</v>
      </c>
      <c r="I455">
        <v>9</v>
      </c>
      <c r="J455">
        <f t="shared" si="56"/>
        <v>32795.714882597997</v>
      </c>
      <c r="K455">
        <f t="shared" si="57"/>
        <v>8.5</v>
      </c>
      <c r="L455">
        <f t="shared" si="58"/>
        <v>1</v>
      </c>
      <c r="M455">
        <f>C455+1+VLOOKUP(B455,states!A$2:C$10,3,FALSE)</f>
        <v>101</v>
      </c>
      <c r="N455">
        <f t="shared" si="62"/>
        <v>32795.714882597997</v>
      </c>
      <c r="O455" s="2" t="str">
        <f>VLOOKUP(B455,states!A$2:C$10,2,FALSE)</f>
        <v>C</v>
      </c>
      <c r="P455">
        <f t="shared" si="59"/>
        <v>0</v>
      </c>
      <c r="Q455">
        <f>VLOOKUP(B455,states!A$2:D$10,4,FALSE)</f>
        <v>0</v>
      </c>
      <c r="R455">
        <v>0.5</v>
      </c>
      <c r="S455">
        <f t="shared" si="60"/>
        <v>0.5</v>
      </c>
      <c r="T455" s="7">
        <f t="shared" si="63"/>
        <v>145.52313389637303</v>
      </c>
    </row>
    <row r="456" spans="1:20">
      <c r="A456" s="4" t="str">
        <f t="shared" si="61"/>
        <v>A2Delta-8.5-e-4-1</v>
      </c>
      <c r="B456" s="1" t="s">
        <v>3</v>
      </c>
      <c r="C456">
        <v>4</v>
      </c>
      <c r="D456">
        <v>8.5</v>
      </c>
      <c r="E456" s="2" t="s">
        <v>1</v>
      </c>
      <c r="F456">
        <v>1</v>
      </c>
      <c r="G456">
        <v>33699.656485334002</v>
      </c>
      <c r="H456">
        <v>0.50010098999999997</v>
      </c>
      <c r="I456">
        <v>1</v>
      </c>
      <c r="J456">
        <f t="shared" si="56"/>
        <v>33685.380758009</v>
      </c>
      <c r="K456">
        <f t="shared" si="57"/>
        <v>8.5</v>
      </c>
      <c r="L456">
        <f t="shared" si="58"/>
        <v>1</v>
      </c>
      <c r="M456">
        <f>C456+1+VLOOKUP(B456,states!A$2:C$10,3,FALSE)</f>
        <v>255</v>
      </c>
      <c r="N456">
        <f t="shared" si="62"/>
        <v>33685.380758009</v>
      </c>
      <c r="O456" s="2" t="str">
        <f>VLOOKUP(B456,states!A$2:C$10,2,FALSE)</f>
        <v>A</v>
      </c>
      <c r="P456">
        <f t="shared" si="59"/>
        <v>4</v>
      </c>
      <c r="Q456">
        <f>VLOOKUP(B456,states!A$2:D$10,4,FALSE)</f>
        <v>2</v>
      </c>
      <c r="R456">
        <v>0.5</v>
      </c>
      <c r="S456">
        <f t="shared" si="60"/>
        <v>0.5</v>
      </c>
      <c r="T456" s="7">
        <f t="shared" si="63"/>
        <v>1.3033423301789039E-2</v>
      </c>
    </row>
    <row r="457" spans="1:20">
      <c r="A457" s="4" t="str">
        <f t="shared" si="61"/>
        <v>C2Sigma-8.5-e-1-1</v>
      </c>
      <c r="B457" s="1" t="s">
        <v>5</v>
      </c>
      <c r="C457">
        <v>1</v>
      </c>
      <c r="D457">
        <v>8.5</v>
      </c>
      <c r="E457" s="2" t="s">
        <v>1</v>
      </c>
      <c r="F457">
        <v>1</v>
      </c>
      <c r="G457">
        <v>35367.542008926001</v>
      </c>
      <c r="H457">
        <v>5.0259326999999999E-2</v>
      </c>
      <c r="I457">
        <v>6</v>
      </c>
      <c r="J457">
        <f t="shared" si="56"/>
        <v>35353.266281600998</v>
      </c>
      <c r="K457">
        <f t="shared" si="57"/>
        <v>8.5</v>
      </c>
      <c r="L457">
        <f t="shared" si="58"/>
        <v>1</v>
      </c>
      <c r="M457">
        <f>C457+1+VLOOKUP(B457,states!A$2:C$10,3,FALSE)</f>
        <v>102</v>
      </c>
      <c r="N457">
        <f t="shared" si="62"/>
        <v>35353.266281600998</v>
      </c>
      <c r="O457" s="2" t="str">
        <f>VLOOKUP(B457,states!A$2:C$10,2,FALSE)</f>
        <v>C</v>
      </c>
      <c r="P457">
        <f t="shared" si="59"/>
        <v>1</v>
      </c>
      <c r="Q457">
        <f>VLOOKUP(B457,states!A$2:D$10,4,FALSE)</f>
        <v>0</v>
      </c>
      <c r="R457">
        <v>0.5</v>
      </c>
      <c r="S457">
        <f t="shared" si="60"/>
        <v>0.5</v>
      </c>
      <c r="T457" s="7">
        <f t="shared" si="63"/>
        <v>0.77812755785374121</v>
      </c>
    </row>
    <row r="458" spans="1:20">
      <c r="A458" s="4" t="str">
        <f t="shared" si="61"/>
        <v>A2Delta-8.5-e-5-1</v>
      </c>
      <c r="B458" s="1" t="s">
        <v>3</v>
      </c>
      <c r="C458">
        <v>5</v>
      </c>
      <c r="D458">
        <v>8.5</v>
      </c>
      <c r="E458" s="2" t="s">
        <v>1</v>
      </c>
      <c r="F458">
        <v>1</v>
      </c>
      <c r="G458">
        <v>35426.864140671001</v>
      </c>
      <c r="H458">
        <v>0.50051615800000004</v>
      </c>
      <c r="I458">
        <v>1</v>
      </c>
      <c r="J458">
        <f t="shared" si="56"/>
        <v>35412.588413345999</v>
      </c>
      <c r="K458">
        <f t="shared" si="57"/>
        <v>8.5</v>
      </c>
      <c r="L458">
        <f t="shared" si="58"/>
        <v>1</v>
      </c>
      <c r="M458">
        <f>C458+1+VLOOKUP(B458,states!A$2:C$10,3,FALSE)</f>
        <v>256</v>
      </c>
      <c r="N458">
        <f t="shared" si="62"/>
        <v>35412.588413345999</v>
      </c>
      <c r="O458" s="2" t="str">
        <f>VLOOKUP(B458,states!A$2:C$10,2,FALSE)</f>
        <v>A</v>
      </c>
      <c r="P458">
        <f t="shared" si="59"/>
        <v>5</v>
      </c>
      <c r="Q458">
        <f>VLOOKUP(B458,states!A$2:D$10,4,FALSE)</f>
        <v>2</v>
      </c>
      <c r="R458">
        <v>0.5</v>
      </c>
      <c r="S458">
        <f t="shared" si="60"/>
        <v>0.5</v>
      </c>
      <c r="T458" s="7">
        <f t="shared" si="63"/>
        <v>1.3022612341545559E-2</v>
      </c>
    </row>
    <row r="459" spans="1:20">
      <c r="A459" s="4" t="str">
        <f t="shared" si="61"/>
        <v>A2Delta-8.5-e-5-2</v>
      </c>
      <c r="B459" s="1" t="s">
        <v>3</v>
      </c>
      <c r="C459">
        <v>5</v>
      </c>
      <c r="D459">
        <v>8.5</v>
      </c>
      <c r="E459" s="2" t="s">
        <v>1</v>
      </c>
      <c r="F459">
        <v>2</v>
      </c>
      <c r="G459">
        <v>35605.749835852999</v>
      </c>
      <c r="H459">
        <v>0.50050074899999997</v>
      </c>
      <c r="I459">
        <v>1</v>
      </c>
      <c r="J459">
        <f t="shared" si="56"/>
        <v>35591.474108527997</v>
      </c>
      <c r="K459">
        <f t="shared" si="57"/>
        <v>8.5</v>
      </c>
      <c r="L459">
        <f t="shared" si="58"/>
        <v>1</v>
      </c>
      <c r="M459">
        <f>C459+1+VLOOKUP(B459,states!A$2:C$10,3,FALSE)</f>
        <v>256</v>
      </c>
      <c r="N459">
        <f t="shared" si="62"/>
        <v>35591.474108527997</v>
      </c>
      <c r="O459" s="2" t="str">
        <f>VLOOKUP(B459,states!A$2:C$10,2,FALSE)</f>
        <v>A</v>
      </c>
      <c r="P459">
        <f t="shared" si="59"/>
        <v>5</v>
      </c>
      <c r="Q459">
        <f>VLOOKUP(B459,states!A$2:D$10,4,FALSE)</f>
        <v>2</v>
      </c>
      <c r="R459">
        <v>0.5</v>
      </c>
      <c r="S459">
        <f t="shared" si="60"/>
        <v>1.5</v>
      </c>
      <c r="T459" s="7">
        <f t="shared" si="63"/>
        <v>1.3023013270882773E-2</v>
      </c>
    </row>
    <row r="460" spans="1:20">
      <c r="A460" s="4" t="str">
        <f t="shared" si="61"/>
        <v>C2Sigma-8.5-e-2-1</v>
      </c>
      <c r="B460" s="1" t="s">
        <v>5</v>
      </c>
      <c r="C460">
        <v>2</v>
      </c>
      <c r="D460">
        <v>8.5</v>
      </c>
      <c r="E460" s="2" t="s">
        <v>1</v>
      </c>
      <c r="F460">
        <v>1</v>
      </c>
      <c r="G460">
        <v>37670.367677159004</v>
      </c>
      <c r="H460">
        <v>5.0899609999999998E-2</v>
      </c>
      <c r="I460">
        <v>3</v>
      </c>
      <c r="J460">
        <f t="shared" si="56"/>
        <v>37656.091949834001</v>
      </c>
      <c r="K460">
        <f t="shared" si="57"/>
        <v>8.5</v>
      </c>
      <c r="L460">
        <f t="shared" si="58"/>
        <v>1</v>
      </c>
      <c r="M460">
        <f>C460+1+VLOOKUP(B460,states!A$2:C$10,3,FALSE)</f>
        <v>103</v>
      </c>
      <c r="N460">
        <f t="shared" si="62"/>
        <v>37656.091949834001</v>
      </c>
      <c r="O460" s="2" t="str">
        <f>VLOOKUP(B460,states!A$2:C$10,2,FALSE)</f>
        <v>C</v>
      </c>
      <c r="P460">
        <f t="shared" si="59"/>
        <v>2</v>
      </c>
      <c r="Q460">
        <f>VLOOKUP(B460,states!A$2:D$10,4,FALSE)</f>
        <v>0</v>
      </c>
      <c r="R460">
        <v>0.5</v>
      </c>
      <c r="S460">
        <f t="shared" si="60"/>
        <v>0.5</v>
      </c>
      <c r="T460" s="7">
        <f t="shared" si="63"/>
        <v>0.38416961719237736</v>
      </c>
    </row>
    <row r="461" spans="1:20">
      <c r="A461" s="4" t="str">
        <f t="shared" si="61"/>
        <v>D2Pi-8.5-e-2-1</v>
      </c>
      <c r="B461" s="1" t="s">
        <v>6</v>
      </c>
      <c r="C461">
        <v>2</v>
      </c>
      <c r="D461">
        <v>8.5</v>
      </c>
      <c r="E461" s="2" t="s">
        <v>1</v>
      </c>
      <c r="F461">
        <v>1</v>
      </c>
      <c r="G461">
        <v>65118.306294761001</v>
      </c>
      <c r="H461">
        <v>0.50002499899999997</v>
      </c>
      <c r="I461">
        <v>5</v>
      </c>
      <c r="J461">
        <f t="shared" si="56"/>
        <v>65104.030567435999</v>
      </c>
      <c r="K461">
        <f t="shared" si="57"/>
        <v>8.5</v>
      </c>
      <c r="L461">
        <f t="shared" si="58"/>
        <v>1</v>
      </c>
      <c r="M461">
        <f>C461+1+VLOOKUP(B461,states!A$2:C$10,3,FALSE)</f>
        <v>153</v>
      </c>
      <c r="N461">
        <f t="shared" si="62"/>
        <v>65104.030567435999</v>
      </c>
      <c r="O461" s="2" t="str">
        <f>VLOOKUP(B461,states!A$2:C$10,2,FALSE)</f>
        <v>D</v>
      </c>
      <c r="P461">
        <f t="shared" si="59"/>
        <v>2</v>
      </c>
      <c r="Q461">
        <f>VLOOKUP(B461,states!A$2:D$10,4,FALSE)</f>
        <v>1</v>
      </c>
      <c r="R461">
        <v>0.5</v>
      </c>
      <c r="S461">
        <f t="shared" si="60"/>
        <v>0.5</v>
      </c>
      <c r="T461" s="7">
        <f t="shared" si="63"/>
        <v>6.5177020242479594E-2</v>
      </c>
    </row>
    <row r="462" spans="1:20">
      <c r="A462" s="4" t="str">
        <f t="shared" si="61"/>
        <v>D2Pi-8.5-e-2-2</v>
      </c>
      <c r="B462" s="1" t="s">
        <v>6</v>
      </c>
      <c r="C462">
        <v>2</v>
      </c>
      <c r="D462">
        <v>8.5</v>
      </c>
      <c r="E462" s="2" t="s">
        <v>1</v>
      </c>
      <c r="F462">
        <v>2</v>
      </c>
      <c r="G462">
        <v>65347.348205609</v>
      </c>
      <c r="H462">
        <v>0.50002499899999997</v>
      </c>
      <c r="I462">
        <v>4</v>
      </c>
      <c r="J462">
        <f t="shared" si="56"/>
        <v>65333.072478283997</v>
      </c>
      <c r="K462">
        <f t="shared" si="57"/>
        <v>8.5</v>
      </c>
      <c r="L462">
        <f t="shared" si="58"/>
        <v>1</v>
      </c>
      <c r="M462">
        <f>C462+1+VLOOKUP(B462,states!A$2:C$10,3,FALSE)</f>
        <v>153</v>
      </c>
      <c r="N462">
        <f t="shared" si="62"/>
        <v>65333.072478283997</v>
      </c>
      <c r="O462" s="2" t="str">
        <f>VLOOKUP(B462,states!A$2:C$10,2,FALSE)</f>
        <v>D</v>
      </c>
      <c r="P462">
        <f t="shared" si="59"/>
        <v>2</v>
      </c>
      <c r="Q462">
        <f>VLOOKUP(B462,states!A$2:D$10,4,FALSE)</f>
        <v>1</v>
      </c>
      <c r="R462">
        <v>0.5</v>
      </c>
      <c r="S462">
        <f t="shared" si="60"/>
        <v>1.5</v>
      </c>
      <c r="T462" s="7">
        <f t="shared" si="63"/>
        <v>5.2141616193983671E-2</v>
      </c>
    </row>
    <row r="463" spans="1:20">
      <c r="A463" s="4" t="str">
        <f t="shared" si="61"/>
        <v>E2Sigma-8.5-e-2-1</v>
      </c>
      <c r="B463" s="1" t="s">
        <v>7</v>
      </c>
      <c r="C463">
        <v>2</v>
      </c>
      <c r="D463">
        <v>8.5</v>
      </c>
      <c r="E463" s="2" t="s">
        <v>1</v>
      </c>
      <c r="F463">
        <v>1</v>
      </c>
      <c r="G463">
        <v>69662.660787789995</v>
      </c>
      <c r="H463">
        <v>1.0000125</v>
      </c>
      <c r="I463">
        <v>3</v>
      </c>
      <c r="J463">
        <f t="shared" si="56"/>
        <v>69648.385060464992</v>
      </c>
      <c r="K463">
        <f t="shared" si="57"/>
        <v>8.5</v>
      </c>
      <c r="L463">
        <f t="shared" si="58"/>
        <v>1</v>
      </c>
      <c r="M463">
        <f>C463+1+VLOOKUP(B463,states!A$2:C$10,3,FALSE)</f>
        <v>203</v>
      </c>
      <c r="N463">
        <f t="shared" si="62"/>
        <v>69648.385060464992</v>
      </c>
      <c r="O463" s="2" t="str">
        <f>VLOOKUP(B463,states!A$2:C$10,2,FALSE)</f>
        <v>E</v>
      </c>
      <c r="P463">
        <f t="shared" si="59"/>
        <v>2</v>
      </c>
      <c r="Q463">
        <f>VLOOKUP(B463,states!A$2:D$10,4,FALSE)</f>
        <v>0</v>
      </c>
      <c r="R463">
        <v>0.5</v>
      </c>
      <c r="S463">
        <f t="shared" si="60"/>
        <v>0.5</v>
      </c>
      <c r="T463" s="7">
        <f t="shared" si="63"/>
        <v>1.9553839265950473E-2</v>
      </c>
    </row>
    <row r="464" spans="1:20">
      <c r="A464" s="4" t="str">
        <f t="shared" si="61"/>
        <v>X2Pi-8.5-f-0-1</v>
      </c>
      <c r="B464" s="1" t="s">
        <v>0</v>
      </c>
      <c r="C464">
        <v>0</v>
      </c>
      <c r="D464">
        <v>8.5</v>
      </c>
      <c r="E464" s="2" t="s">
        <v>2</v>
      </c>
      <c r="F464">
        <v>1</v>
      </c>
      <c r="G464">
        <v>1013.7246892970001</v>
      </c>
      <c r="H464">
        <v>5.0000000000000001E-3</v>
      </c>
      <c r="I464">
        <v>42</v>
      </c>
      <c r="J464">
        <f t="shared" si="56"/>
        <v>999.44896197200001</v>
      </c>
      <c r="K464">
        <f t="shared" si="57"/>
        <v>8.5</v>
      </c>
      <c r="L464">
        <f t="shared" si="58"/>
        <v>-1</v>
      </c>
      <c r="M464">
        <f>C464+1+VLOOKUP(B464,states!A$2:C$10,3,FALSE)</f>
        <v>1</v>
      </c>
      <c r="N464">
        <f t="shared" si="62"/>
        <v>999.44896197200001</v>
      </c>
      <c r="O464" s="2" t="str">
        <f>VLOOKUP(B464,states!A$2:C$10,2,FALSE)</f>
        <v>X</v>
      </c>
      <c r="P464">
        <f t="shared" si="59"/>
        <v>0</v>
      </c>
      <c r="Q464">
        <f>VLOOKUP(B464,states!A$2:D$10,4,FALSE)</f>
        <v>1</v>
      </c>
      <c r="R464">
        <v>0.5</v>
      </c>
      <c r="S464">
        <f t="shared" si="60"/>
        <v>0.5</v>
      </c>
      <c r="T464" s="7">
        <f t="shared" si="63"/>
        <v>5475.1434329035637</v>
      </c>
    </row>
    <row r="465" spans="1:20">
      <c r="A465" s="4" t="str">
        <f t="shared" si="61"/>
        <v>X2Pi-8.5-f-0-2</v>
      </c>
      <c r="B465" s="1" t="s">
        <v>0</v>
      </c>
      <c r="C465">
        <v>0</v>
      </c>
      <c r="D465">
        <v>8.5</v>
      </c>
      <c r="E465" s="2" t="s">
        <v>2</v>
      </c>
      <c r="F465">
        <v>2</v>
      </c>
      <c r="G465">
        <v>1266.6508655939999</v>
      </c>
      <c r="H465">
        <v>5.0000000000000001E-3</v>
      </c>
      <c r="I465">
        <v>34</v>
      </c>
      <c r="J465">
        <f t="shared" si="56"/>
        <v>1252.375138269</v>
      </c>
      <c r="K465">
        <f t="shared" si="57"/>
        <v>8.5</v>
      </c>
      <c r="L465">
        <f t="shared" si="58"/>
        <v>-1</v>
      </c>
      <c r="M465">
        <f>C465+1+VLOOKUP(B465,states!A$2:C$10,3,FALSE)</f>
        <v>1</v>
      </c>
      <c r="N465">
        <f t="shared" si="62"/>
        <v>1252.375138269</v>
      </c>
      <c r="O465" s="2" t="str">
        <f>VLOOKUP(B465,states!A$2:C$10,2,FALSE)</f>
        <v>X</v>
      </c>
      <c r="P465">
        <f t="shared" si="59"/>
        <v>0</v>
      </c>
      <c r="Q465">
        <f>VLOOKUP(B465,states!A$2:D$10,4,FALSE)</f>
        <v>1</v>
      </c>
      <c r="R465">
        <v>0.5</v>
      </c>
      <c r="S465">
        <f t="shared" si="60"/>
        <v>1.5</v>
      </c>
      <c r="T465" s="7">
        <f t="shared" si="63"/>
        <v>4432.2589694933613</v>
      </c>
    </row>
    <row r="466" spans="1:20">
      <c r="A466" s="4" t="str">
        <f t="shared" si="61"/>
        <v>X2Pi-8.5-f-1-1</v>
      </c>
      <c r="B466" s="1" t="s">
        <v>0</v>
      </c>
      <c r="C466">
        <v>1</v>
      </c>
      <c r="D466">
        <v>8.5</v>
      </c>
      <c r="E466" s="2" t="s">
        <v>2</v>
      </c>
      <c r="F466">
        <v>1</v>
      </c>
      <c r="G466">
        <v>3708.6415708869999</v>
      </c>
      <c r="H466">
        <v>5.0990200000000001E-3</v>
      </c>
      <c r="I466">
        <v>26</v>
      </c>
      <c r="J466">
        <f t="shared" si="56"/>
        <v>3694.365843562</v>
      </c>
      <c r="K466">
        <f t="shared" si="57"/>
        <v>8.5</v>
      </c>
      <c r="L466">
        <f t="shared" si="58"/>
        <v>-1</v>
      </c>
      <c r="M466">
        <f>C466+1+VLOOKUP(B466,states!A$2:C$10,3,FALSE)</f>
        <v>2</v>
      </c>
      <c r="N466">
        <f t="shared" si="62"/>
        <v>3694.365843562</v>
      </c>
      <c r="O466" s="2" t="str">
        <f>VLOOKUP(B466,states!A$2:C$10,2,FALSE)</f>
        <v>X</v>
      </c>
      <c r="P466">
        <f t="shared" si="59"/>
        <v>1</v>
      </c>
      <c r="Q466">
        <f>VLOOKUP(B466,states!A$2:D$10,4,FALSE)</f>
        <v>1</v>
      </c>
      <c r="R466">
        <v>0.5</v>
      </c>
      <c r="S466">
        <f t="shared" si="60"/>
        <v>0.5</v>
      </c>
      <c r="T466" s="7">
        <f t="shared" si="63"/>
        <v>33.23554826303053</v>
      </c>
    </row>
    <row r="467" spans="1:20">
      <c r="A467" s="4" t="str">
        <f t="shared" si="61"/>
        <v>X2Pi-8.5-f-1-2</v>
      </c>
      <c r="B467" s="1" t="s">
        <v>0</v>
      </c>
      <c r="C467">
        <v>1</v>
      </c>
      <c r="D467">
        <v>8.5</v>
      </c>
      <c r="E467" s="2" t="s">
        <v>2</v>
      </c>
      <c r="F467">
        <v>2</v>
      </c>
      <c r="G467">
        <v>3952.0204158759998</v>
      </c>
      <c r="H467">
        <v>5.0990200000000001E-3</v>
      </c>
      <c r="I467">
        <v>24</v>
      </c>
      <c r="J467">
        <f t="shared" si="56"/>
        <v>3937.7446885509999</v>
      </c>
      <c r="K467">
        <f t="shared" si="57"/>
        <v>8.5</v>
      </c>
      <c r="L467">
        <f t="shared" si="58"/>
        <v>-1</v>
      </c>
      <c r="M467">
        <f>C467+1+VLOOKUP(B467,states!A$2:C$10,3,FALSE)</f>
        <v>2</v>
      </c>
      <c r="N467">
        <f t="shared" si="62"/>
        <v>3937.7446885509999</v>
      </c>
      <c r="O467" s="2" t="str">
        <f>VLOOKUP(B467,states!A$2:C$10,2,FALSE)</f>
        <v>X</v>
      </c>
      <c r="P467">
        <f t="shared" si="59"/>
        <v>1</v>
      </c>
      <c r="Q467">
        <f>VLOOKUP(B467,states!A$2:D$10,4,FALSE)</f>
        <v>1</v>
      </c>
      <c r="R467">
        <v>0.5</v>
      </c>
      <c r="S467">
        <f t="shared" si="60"/>
        <v>1.5</v>
      </c>
      <c r="T467" s="7">
        <f t="shared" si="63"/>
        <v>30.678967627412799</v>
      </c>
    </row>
    <row r="468" spans="1:20">
      <c r="A468" s="4" t="str">
        <f t="shared" si="61"/>
        <v>X2Pi-8.5-f-2-1</v>
      </c>
      <c r="B468" s="1" t="s">
        <v>0</v>
      </c>
      <c r="C468">
        <v>2</v>
      </c>
      <c r="D468">
        <v>8.5</v>
      </c>
      <c r="E468" s="2" t="s">
        <v>2</v>
      </c>
      <c r="F468">
        <v>1</v>
      </c>
      <c r="G468">
        <v>6277.8299208429999</v>
      </c>
      <c r="H468">
        <v>7.141428E-3</v>
      </c>
      <c r="I468">
        <v>15</v>
      </c>
      <c r="J468">
        <f t="shared" si="56"/>
        <v>6263.5541935179999</v>
      </c>
      <c r="K468">
        <f t="shared" si="57"/>
        <v>8.5</v>
      </c>
      <c r="L468">
        <f t="shared" si="58"/>
        <v>-1</v>
      </c>
      <c r="M468">
        <f>C468+1+VLOOKUP(B468,states!A$2:C$10,3,FALSE)</f>
        <v>3</v>
      </c>
      <c r="N468">
        <f t="shared" si="62"/>
        <v>6263.5541935179999</v>
      </c>
      <c r="O468" s="2" t="str">
        <f>VLOOKUP(B468,states!A$2:C$10,2,FALSE)</f>
        <v>X</v>
      </c>
      <c r="P468">
        <f t="shared" si="59"/>
        <v>2</v>
      </c>
      <c r="Q468">
        <f>VLOOKUP(B468,states!A$2:D$10,4,FALSE)</f>
        <v>1</v>
      </c>
      <c r="R468">
        <v>0.5</v>
      </c>
      <c r="S468">
        <f t="shared" si="60"/>
        <v>0.5</v>
      </c>
      <c r="T468" s="7">
        <f t="shared" si="63"/>
        <v>13.690597797066147</v>
      </c>
    </row>
    <row r="469" spans="1:20">
      <c r="A469" s="4" t="str">
        <f t="shared" si="61"/>
        <v>X2Pi-8.5-f-2-2</v>
      </c>
      <c r="B469" s="1" t="s">
        <v>0</v>
      </c>
      <c r="C469">
        <v>2</v>
      </c>
      <c r="D469">
        <v>8.5</v>
      </c>
      <c r="E469" s="2" t="s">
        <v>2</v>
      </c>
      <c r="F469">
        <v>2</v>
      </c>
      <c r="G469">
        <v>6511.7450990360003</v>
      </c>
      <c r="H469">
        <v>7.141428E-3</v>
      </c>
      <c r="I469">
        <v>10</v>
      </c>
      <c r="J469">
        <f t="shared" si="56"/>
        <v>6497.4693717110003</v>
      </c>
      <c r="K469">
        <f t="shared" si="57"/>
        <v>8.5</v>
      </c>
      <c r="L469">
        <f t="shared" si="58"/>
        <v>-1</v>
      </c>
      <c r="M469">
        <f>C469+1+VLOOKUP(B469,states!A$2:C$10,3,FALSE)</f>
        <v>3</v>
      </c>
      <c r="N469">
        <f t="shared" si="62"/>
        <v>6497.4693717110003</v>
      </c>
      <c r="O469" s="2" t="str">
        <f>VLOOKUP(B469,states!A$2:C$10,2,FALSE)</f>
        <v>X</v>
      </c>
      <c r="P469">
        <f t="shared" si="59"/>
        <v>2</v>
      </c>
      <c r="Q469">
        <f>VLOOKUP(B469,states!A$2:D$10,4,FALSE)</f>
        <v>1</v>
      </c>
      <c r="R469">
        <v>0.5</v>
      </c>
      <c r="S469">
        <f t="shared" si="60"/>
        <v>1.5</v>
      </c>
      <c r="T469" s="7">
        <f t="shared" si="63"/>
        <v>9.1270651980440984</v>
      </c>
    </row>
    <row r="470" spans="1:20">
      <c r="A470" s="4" t="str">
        <f t="shared" si="61"/>
        <v>X2Pi-8.5-f-3-1</v>
      </c>
      <c r="B470" s="1" t="s">
        <v>0</v>
      </c>
      <c r="C470">
        <v>3</v>
      </c>
      <c r="D470">
        <v>8.5</v>
      </c>
      <c r="E470" s="2" t="s">
        <v>2</v>
      </c>
      <c r="F470">
        <v>1</v>
      </c>
      <c r="G470">
        <v>8722.6442941639998</v>
      </c>
      <c r="H470">
        <v>8.7177980000000006E-3</v>
      </c>
      <c r="I470">
        <v>7</v>
      </c>
      <c r="J470">
        <f t="shared" si="56"/>
        <v>8708.368566838999</v>
      </c>
      <c r="K470">
        <f t="shared" si="57"/>
        <v>8.5</v>
      </c>
      <c r="L470">
        <f t="shared" si="58"/>
        <v>-1</v>
      </c>
      <c r="M470">
        <f>C470+1+VLOOKUP(B470,states!A$2:C$10,3,FALSE)</f>
        <v>4</v>
      </c>
      <c r="N470">
        <f t="shared" si="62"/>
        <v>8708.368566838999</v>
      </c>
      <c r="O470" s="2" t="str">
        <f>VLOOKUP(B470,states!A$2:C$10,2,FALSE)</f>
        <v>X</v>
      </c>
      <c r="P470">
        <f t="shared" si="59"/>
        <v>3</v>
      </c>
      <c r="Q470">
        <f>VLOOKUP(B470,states!A$2:D$10,4,FALSE)</f>
        <v>1</v>
      </c>
      <c r="R470">
        <v>0.5</v>
      </c>
      <c r="S470">
        <f t="shared" si="60"/>
        <v>0.5</v>
      </c>
      <c r="T470" s="7">
        <f t="shared" si="63"/>
        <v>5.2336834684855473</v>
      </c>
    </row>
    <row r="471" spans="1:20">
      <c r="A471" s="4" t="str">
        <f t="shared" si="61"/>
        <v>X2Pi-8.5-f-3-2</v>
      </c>
      <c r="B471" s="1" t="s">
        <v>0</v>
      </c>
      <c r="C471">
        <v>3</v>
      </c>
      <c r="D471">
        <v>8.5</v>
      </c>
      <c r="E471" s="2" t="s">
        <v>2</v>
      </c>
      <c r="F471">
        <v>2</v>
      </c>
      <c r="G471">
        <v>8947.1646857939995</v>
      </c>
      <c r="H471">
        <v>8.7177980000000006E-3</v>
      </c>
      <c r="I471">
        <v>5</v>
      </c>
      <c r="J471">
        <f t="shared" si="56"/>
        <v>8932.8889584689987</v>
      </c>
      <c r="K471">
        <f t="shared" si="57"/>
        <v>8.5</v>
      </c>
      <c r="L471">
        <f t="shared" si="58"/>
        <v>-1</v>
      </c>
      <c r="M471">
        <f>C471+1+VLOOKUP(B471,states!A$2:C$10,3,FALSE)</f>
        <v>4</v>
      </c>
      <c r="N471">
        <f t="shared" si="62"/>
        <v>8932.8889584689987</v>
      </c>
      <c r="O471" s="2" t="str">
        <f>VLOOKUP(B471,states!A$2:C$10,2,FALSE)</f>
        <v>X</v>
      </c>
      <c r="P471">
        <f t="shared" si="59"/>
        <v>3</v>
      </c>
      <c r="Q471">
        <f>VLOOKUP(B471,states!A$2:D$10,4,FALSE)</f>
        <v>1</v>
      </c>
      <c r="R471">
        <v>0.5</v>
      </c>
      <c r="S471">
        <f t="shared" si="60"/>
        <v>1.5</v>
      </c>
      <c r="T471" s="7">
        <f t="shared" si="63"/>
        <v>3.7383453346325335</v>
      </c>
    </row>
    <row r="472" spans="1:20">
      <c r="A472" s="4" t="str">
        <f t="shared" si="61"/>
        <v>X2Pi-8.5-f-4-1</v>
      </c>
      <c r="B472" s="1" t="s">
        <v>0</v>
      </c>
      <c r="C472">
        <v>4</v>
      </c>
      <c r="D472">
        <v>8.5</v>
      </c>
      <c r="E472" s="2" t="s">
        <v>2</v>
      </c>
      <c r="F472">
        <v>1</v>
      </c>
      <c r="G472">
        <v>11044.056485334</v>
      </c>
      <c r="H472">
        <v>1.0049875999999999E-2</v>
      </c>
      <c r="I472">
        <v>5</v>
      </c>
      <c r="J472">
        <f t="shared" si="56"/>
        <v>11029.780758008999</v>
      </c>
      <c r="K472">
        <f t="shared" si="57"/>
        <v>8.5</v>
      </c>
      <c r="L472">
        <f t="shared" si="58"/>
        <v>-1</v>
      </c>
      <c r="M472">
        <f>C472+1+VLOOKUP(B472,states!A$2:C$10,3,FALSE)</f>
        <v>5</v>
      </c>
      <c r="N472">
        <f t="shared" si="62"/>
        <v>11029.780758008999</v>
      </c>
      <c r="O472" s="2" t="str">
        <f>VLOOKUP(B472,states!A$2:C$10,2,FALSE)</f>
        <v>X</v>
      </c>
      <c r="P472">
        <f t="shared" si="59"/>
        <v>4</v>
      </c>
      <c r="Q472">
        <f>VLOOKUP(B472,states!A$2:D$10,4,FALSE)</f>
        <v>1</v>
      </c>
      <c r="R472">
        <v>0.5</v>
      </c>
      <c r="S472">
        <f t="shared" si="60"/>
        <v>0.5</v>
      </c>
      <c r="T472" s="7">
        <f t="shared" si="63"/>
        <v>3.2428399595745101</v>
      </c>
    </row>
    <row r="473" spans="1:20">
      <c r="A473" s="4" t="str">
        <f t="shared" si="61"/>
        <v>X2Pi-8.5-f-4-2</v>
      </c>
      <c r="B473" s="1" t="s">
        <v>0</v>
      </c>
      <c r="C473">
        <v>4</v>
      </c>
      <c r="D473">
        <v>8.5</v>
      </c>
      <c r="E473" s="2" t="s">
        <v>2</v>
      </c>
      <c r="F473">
        <v>2</v>
      </c>
      <c r="G473">
        <v>11259.224404426999</v>
      </c>
      <c r="H473">
        <v>1.1987493E-2</v>
      </c>
      <c r="I473">
        <v>3</v>
      </c>
      <c r="J473">
        <f t="shared" si="56"/>
        <v>11244.948677101998</v>
      </c>
      <c r="K473">
        <f t="shared" si="57"/>
        <v>8.5</v>
      </c>
      <c r="L473">
        <f t="shared" si="58"/>
        <v>-1</v>
      </c>
      <c r="M473">
        <f>C473+1+VLOOKUP(B473,states!A$2:C$10,3,FALSE)</f>
        <v>5</v>
      </c>
      <c r="N473">
        <f t="shared" si="62"/>
        <v>11244.948677101998</v>
      </c>
      <c r="O473" s="2" t="str">
        <f>VLOOKUP(B473,states!A$2:C$10,2,FALSE)</f>
        <v>X</v>
      </c>
      <c r="P473">
        <f t="shared" si="59"/>
        <v>4</v>
      </c>
      <c r="Q473">
        <f>VLOOKUP(B473,states!A$2:D$10,4,FALSE)</f>
        <v>1</v>
      </c>
      <c r="R473">
        <v>0.5</v>
      </c>
      <c r="S473">
        <f t="shared" si="60"/>
        <v>1.5</v>
      </c>
      <c r="T473" s="7">
        <f t="shared" si="63"/>
        <v>1.6312070996780812</v>
      </c>
    </row>
    <row r="474" spans="1:20">
      <c r="A474" s="4" t="str">
        <f t="shared" si="61"/>
        <v>X2Pi-8.5-f-5-1</v>
      </c>
      <c r="B474" s="1" t="s">
        <v>0</v>
      </c>
      <c r="C474">
        <v>5</v>
      </c>
      <c r="D474">
        <v>8.5</v>
      </c>
      <c r="E474" s="2" t="s">
        <v>2</v>
      </c>
      <c r="F474">
        <v>1</v>
      </c>
      <c r="G474">
        <v>13242.474140671</v>
      </c>
      <c r="H474">
        <v>2.2724968000000002E-2</v>
      </c>
      <c r="I474">
        <v>2</v>
      </c>
      <c r="J474">
        <f t="shared" si="56"/>
        <v>13228.198413345999</v>
      </c>
      <c r="K474">
        <f t="shared" si="57"/>
        <v>8.5</v>
      </c>
      <c r="L474">
        <f t="shared" si="58"/>
        <v>-1</v>
      </c>
      <c r="M474">
        <f>C474+1+VLOOKUP(B474,states!A$2:C$10,3,FALSE)</f>
        <v>6</v>
      </c>
      <c r="N474">
        <f t="shared" si="62"/>
        <v>13228.198413345999</v>
      </c>
      <c r="O474" s="2" t="str">
        <f>VLOOKUP(B474,states!A$2:C$10,2,FALSE)</f>
        <v>X</v>
      </c>
      <c r="P474">
        <f t="shared" si="59"/>
        <v>5</v>
      </c>
      <c r="Q474">
        <f>VLOOKUP(B474,states!A$2:D$10,4,FALSE)</f>
        <v>1</v>
      </c>
      <c r="R474">
        <v>0.5</v>
      </c>
      <c r="S474">
        <f t="shared" si="60"/>
        <v>0.5</v>
      </c>
      <c r="T474" s="7">
        <f t="shared" si="63"/>
        <v>0.57364462702994923</v>
      </c>
    </row>
    <row r="475" spans="1:20">
      <c r="A475" s="4" t="str">
        <f t="shared" si="61"/>
        <v>X2Pi-8.5-f-5-2</v>
      </c>
      <c r="B475" s="1" t="s">
        <v>0</v>
      </c>
      <c r="C475">
        <v>5</v>
      </c>
      <c r="D475">
        <v>8.5</v>
      </c>
      <c r="E475" s="2" t="s">
        <v>2</v>
      </c>
      <c r="F475">
        <v>2</v>
      </c>
      <c r="G475">
        <v>13448.259835852999</v>
      </c>
      <c r="H475">
        <v>2.2383028999999999E-2</v>
      </c>
      <c r="I475">
        <v>2</v>
      </c>
      <c r="J475">
        <f t="shared" si="56"/>
        <v>13433.984108527999</v>
      </c>
      <c r="K475">
        <f t="shared" si="57"/>
        <v>8.5</v>
      </c>
      <c r="L475">
        <f t="shared" si="58"/>
        <v>-1</v>
      </c>
      <c r="M475">
        <f>C475+1+VLOOKUP(B475,states!A$2:C$10,3,FALSE)</f>
        <v>6</v>
      </c>
      <c r="N475">
        <f t="shared" si="62"/>
        <v>13433.984108527999</v>
      </c>
      <c r="O475" s="2" t="str">
        <f>VLOOKUP(B475,states!A$2:C$10,2,FALSE)</f>
        <v>X</v>
      </c>
      <c r="P475">
        <f t="shared" si="59"/>
        <v>5</v>
      </c>
      <c r="Q475">
        <f>VLOOKUP(B475,states!A$2:D$10,4,FALSE)</f>
        <v>1</v>
      </c>
      <c r="R475">
        <v>0.5</v>
      </c>
      <c r="S475">
        <f t="shared" si="60"/>
        <v>1.5</v>
      </c>
      <c r="T475" s="7">
        <f t="shared" si="63"/>
        <v>0.58240802853928009</v>
      </c>
    </row>
    <row r="476" spans="1:20">
      <c r="A476" s="4" t="str">
        <f t="shared" si="61"/>
        <v>A2Delta-8.5-f-0-1</v>
      </c>
      <c r="B476" s="1" t="s">
        <v>3</v>
      </c>
      <c r="C476">
        <v>0</v>
      </c>
      <c r="D476">
        <v>8.5</v>
      </c>
      <c r="E476" s="2" t="s">
        <v>2</v>
      </c>
      <c r="F476">
        <v>1</v>
      </c>
      <c r="G476">
        <v>24214.986454926999</v>
      </c>
      <c r="H476">
        <v>6.1611690000000002E-3</v>
      </c>
      <c r="I476">
        <v>15</v>
      </c>
      <c r="J476">
        <f t="shared" si="56"/>
        <v>24200.710727602</v>
      </c>
      <c r="K476">
        <f t="shared" si="57"/>
        <v>8.5</v>
      </c>
      <c r="L476">
        <f t="shared" si="58"/>
        <v>-1</v>
      </c>
      <c r="M476">
        <f>C476+1+VLOOKUP(B476,states!A$2:C$10,3,FALSE)</f>
        <v>251</v>
      </c>
      <c r="N476">
        <f t="shared" si="62"/>
        <v>24200.710727602</v>
      </c>
      <c r="O476" s="2" t="str">
        <f>VLOOKUP(B476,states!A$2:C$10,2,FALSE)</f>
        <v>A</v>
      </c>
      <c r="P476">
        <f t="shared" si="59"/>
        <v>0</v>
      </c>
      <c r="Q476">
        <f>VLOOKUP(B476,states!A$2:D$10,4,FALSE)</f>
        <v>2</v>
      </c>
      <c r="R476">
        <v>0.5</v>
      </c>
      <c r="S476">
        <f t="shared" si="60"/>
        <v>0.5</v>
      </c>
      <c r="T476" s="7">
        <f t="shared" si="63"/>
        <v>1586.8809708791709</v>
      </c>
    </row>
    <row r="477" spans="1:20">
      <c r="A477" s="4" t="str">
        <f t="shared" si="61"/>
        <v>A2Delta-8.5-f-0-2</v>
      </c>
      <c r="B477" s="1" t="s">
        <v>3</v>
      </c>
      <c r="C477">
        <v>0</v>
      </c>
      <c r="D477">
        <v>8.5</v>
      </c>
      <c r="E477" s="2" t="s">
        <v>2</v>
      </c>
      <c r="F477">
        <v>2</v>
      </c>
      <c r="G477">
        <v>24473.003232938001</v>
      </c>
      <c r="H477">
        <v>5.0990200000000001E-3</v>
      </c>
      <c r="I477">
        <v>17</v>
      </c>
      <c r="J477">
        <f t="shared" si="56"/>
        <v>24458.727505613002</v>
      </c>
      <c r="K477">
        <f t="shared" si="57"/>
        <v>8.5</v>
      </c>
      <c r="L477">
        <f t="shared" si="58"/>
        <v>-1</v>
      </c>
      <c r="M477">
        <f>C477+1+VLOOKUP(B477,states!A$2:C$10,3,FALSE)</f>
        <v>251</v>
      </c>
      <c r="N477">
        <f t="shared" si="62"/>
        <v>24458.727505613002</v>
      </c>
      <c r="O477" s="2" t="str">
        <f>VLOOKUP(B477,states!A$2:C$10,2,FALSE)</f>
        <v>A</v>
      </c>
      <c r="P477">
        <f t="shared" si="59"/>
        <v>0</v>
      </c>
      <c r="Q477">
        <f>VLOOKUP(B477,states!A$2:D$10,4,FALSE)</f>
        <v>2</v>
      </c>
      <c r="R477">
        <v>0.5</v>
      </c>
      <c r="S477">
        <f t="shared" si="60"/>
        <v>1.5</v>
      </c>
      <c r="T477" s="7">
        <f t="shared" si="63"/>
        <v>2173.0935402750729</v>
      </c>
    </row>
    <row r="478" spans="1:20">
      <c r="A478" s="4" t="str">
        <f t="shared" si="61"/>
        <v>B2Sigma-8.5-f-0-1</v>
      </c>
      <c r="B478" s="1" t="s">
        <v>4</v>
      </c>
      <c r="C478">
        <v>0</v>
      </c>
      <c r="D478">
        <v>8.5</v>
      </c>
      <c r="E478" s="2" t="s">
        <v>2</v>
      </c>
      <c r="F478">
        <v>1</v>
      </c>
      <c r="G478">
        <v>26611.299370747001</v>
      </c>
      <c r="H478">
        <v>7.9377089999999994E-3</v>
      </c>
      <c r="I478">
        <v>17</v>
      </c>
      <c r="J478">
        <f t="shared" si="56"/>
        <v>26597.023643422002</v>
      </c>
      <c r="K478">
        <f t="shared" si="57"/>
        <v>8.5</v>
      </c>
      <c r="L478">
        <f t="shared" si="58"/>
        <v>-1</v>
      </c>
      <c r="M478">
        <f>C478+1+VLOOKUP(B478,states!A$2:C$10,3,FALSE)</f>
        <v>51</v>
      </c>
      <c r="N478">
        <f t="shared" si="62"/>
        <v>26597.023643422002</v>
      </c>
      <c r="O478" s="2" t="str">
        <f>VLOOKUP(B478,states!A$2:C$10,2,FALSE)</f>
        <v>B</v>
      </c>
      <c r="P478">
        <f t="shared" si="59"/>
        <v>0</v>
      </c>
      <c r="Q478">
        <f>VLOOKUP(B478,states!A$2:D$10,4,FALSE)</f>
        <v>0</v>
      </c>
      <c r="R478">
        <v>0.5</v>
      </c>
      <c r="S478">
        <f t="shared" si="60"/>
        <v>0.5</v>
      </c>
      <c r="T478" s="7">
        <f t="shared" si="63"/>
        <v>1395.9503206445845</v>
      </c>
    </row>
    <row r="479" spans="1:20">
      <c r="A479" s="4" t="str">
        <f t="shared" si="61"/>
        <v>A2Delta-8.5-f-1-1</v>
      </c>
      <c r="B479" s="1" t="s">
        <v>3</v>
      </c>
      <c r="C479">
        <v>1</v>
      </c>
      <c r="D479">
        <v>8.5</v>
      </c>
      <c r="E479" s="2" t="s">
        <v>2</v>
      </c>
      <c r="F479">
        <v>1</v>
      </c>
      <c r="G479">
        <v>26906.949032430999</v>
      </c>
      <c r="H479">
        <v>7.141428E-3</v>
      </c>
      <c r="I479">
        <v>12</v>
      </c>
      <c r="J479">
        <f t="shared" si="56"/>
        <v>26892.673305106</v>
      </c>
      <c r="K479">
        <f t="shared" si="57"/>
        <v>8.5</v>
      </c>
      <c r="L479">
        <f t="shared" si="58"/>
        <v>-1</v>
      </c>
      <c r="M479">
        <f>C479+1+VLOOKUP(B479,states!A$2:C$10,3,FALSE)</f>
        <v>252</v>
      </c>
      <c r="N479">
        <f t="shared" si="62"/>
        <v>26892.673305106</v>
      </c>
      <c r="O479" s="2" t="str">
        <f>VLOOKUP(B479,states!A$2:C$10,2,FALSE)</f>
        <v>A</v>
      </c>
      <c r="P479">
        <f t="shared" si="59"/>
        <v>1</v>
      </c>
      <c r="Q479">
        <f>VLOOKUP(B479,states!A$2:D$10,4,FALSE)</f>
        <v>2</v>
      </c>
      <c r="R479">
        <v>0.5</v>
      </c>
      <c r="S479">
        <f t="shared" si="60"/>
        <v>0.5</v>
      </c>
      <c r="T479" s="7">
        <f t="shared" si="63"/>
        <v>10.952478237652917</v>
      </c>
    </row>
    <row r="480" spans="1:20">
      <c r="A480" s="4" t="str">
        <f t="shared" si="61"/>
        <v>A2Delta-8.5-f-1-2</v>
      </c>
      <c r="B480" s="1" t="s">
        <v>3</v>
      </c>
      <c r="C480">
        <v>1</v>
      </c>
      <c r="D480">
        <v>8.5</v>
      </c>
      <c r="E480" s="2" t="s">
        <v>2</v>
      </c>
      <c r="F480">
        <v>2</v>
      </c>
      <c r="G480">
        <v>27152.829217580002</v>
      </c>
      <c r="H480">
        <v>7.141428E-3</v>
      </c>
      <c r="I480">
        <v>12</v>
      </c>
      <c r="J480">
        <f t="shared" si="56"/>
        <v>27138.553490255003</v>
      </c>
      <c r="K480">
        <f t="shared" si="57"/>
        <v>8.5</v>
      </c>
      <c r="L480">
        <f t="shared" si="58"/>
        <v>-1</v>
      </c>
      <c r="M480">
        <f>C480+1+VLOOKUP(B480,states!A$2:C$10,3,FALSE)</f>
        <v>252</v>
      </c>
      <c r="N480">
        <f t="shared" si="62"/>
        <v>27138.553490255003</v>
      </c>
      <c r="O480" s="2" t="str">
        <f>VLOOKUP(B480,states!A$2:C$10,2,FALSE)</f>
        <v>A</v>
      </c>
      <c r="P480">
        <f t="shared" si="59"/>
        <v>1</v>
      </c>
      <c r="Q480">
        <f>VLOOKUP(B480,states!A$2:D$10,4,FALSE)</f>
        <v>2</v>
      </c>
      <c r="R480">
        <v>0.5</v>
      </c>
      <c r="S480">
        <f t="shared" si="60"/>
        <v>1.5</v>
      </c>
      <c r="T480" s="7">
        <f t="shared" si="63"/>
        <v>10.952478237652917</v>
      </c>
    </row>
    <row r="481" spans="1:20">
      <c r="A481" s="4" t="str">
        <f t="shared" si="61"/>
        <v>B2Sigma-8.5-f-1-1</v>
      </c>
      <c r="B481" s="1" t="s">
        <v>4</v>
      </c>
      <c r="C481">
        <v>1</v>
      </c>
      <c r="D481">
        <v>8.5</v>
      </c>
      <c r="E481" s="2" t="s">
        <v>2</v>
      </c>
      <c r="F481">
        <v>1</v>
      </c>
      <c r="G481">
        <v>28293.345247506</v>
      </c>
      <c r="H481">
        <v>5.0249377999999997E-2</v>
      </c>
      <c r="I481">
        <v>13</v>
      </c>
      <c r="J481">
        <f t="shared" si="56"/>
        <v>28279.069520181001</v>
      </c>
      <c r="K481">
        <f t="shared" si="57"/>
        <v>8.5</v>
      </c>
      <c r="L481">
        <f t="shared" si="58"/>
        <v>-1</v>
      </c>
      <c r="M481">
        <f>C481+1+VLOOKUP(B481,states!A$2:C$10,3,FALSE)</f>
        <v>52</v>
      </c>
      <c r="N481">
        <f t="shared" si="62"/>
        <v>28279.069520181001</v>
      </c>
      <c r="O481" s="2" t="str">
        <f>VLOOKUP(B481,states!A$2:C$10,2,FALSE)</f>
        <v>B</v>
      </c>
      <c r="P481">
        <f t="shared" si="59"/>
        <v>1</v>
      </c>
      <c r="Q481">
        <f>VLOOKUP(B481,states!A$2:D$10,4,FALSE)</f>
        <v>0</v>
      </c>
      <c r="R481">
        <v>0.5</v>
      </c>
      <c r="S481">
        <f t="shared" si="60"/>
        <v>0.5</v>
      </c>
      <c r="T481" s="7">
        <f t="shared" si="63"/>
        <v>1.6862768460950694</v>
      </c>
    </row>
    <row r="482" spans="1:20">
      <c r="A482" s="4" t="str">
        <f t="shared" si="61"/>
        <v>A2Delta-8.5-f-2-1</v>
      </c>
      <c r="B482" s="1" t="s">
        <v>3</v>
      </c>
      <c r="C482">
        <v>2</v>
      </c>
      <c r="D482">
        <v>8.5</v>
      </c>
      <c r="E482" s="2" t="s">
        <v>2</v>
      </c>
      <c r="F482">
        <v>1</v>
      </c>
      <c r="G482">
        <v>29401.441369384</v>
      </c>
      <c r="H482">
        <v>8.7177980000000006E-3</v>
      </c>
      <c r="I482">
        <v>10</v>
      </c>
      <c r="J482">
        <f t="shared" si="56"/>
        <v>29387.165642059001</v>
      </c>
      <c r="K482">
        <f t="shared" si="57"/>
        <v>8.5</v>
      </c>
      <c r="L482">
        <f t="shared" si="58"/>
        <v>-1</v>
      </c>
      <c r="M482">
        <f>C482+1+VLOOKUP(B482,states!A$2:C$10,3,FALSE)</f>
        <v>253</v>
      </c>
      <c r="N482">
        <f t="shared" si="62"/>
        <v>29387.165642059001</v>
      </c>
      <c r="O482" s="2" t="str">
        <f>VLOOKUP(B482,states!A$2:C$10,2,FALSE)</f>
        <v>A</v>
      </c>
      <c r="P482">
        <f t="shared" si="59"/>
        <v>2</v>
      </c>
      <c r="Q482">
        <f>VLOOKUP(B482,states!A$2:D$10,4,FALSE)</f>
        <v>2</v>
      </c>
      <c r="R482">
        <v>0.5</v>
      </c>
      <c r="S482">
        <f t="shared" si="60"/>
        <v>0.5</v>
      </c>
      <c r="T482" s="7">
        <f t="shared" si="63"/>
        <v>7.476690669265067</v>
      </c>
    </row>
    <row r="483" spans="1:20">
      <c r="A483" s="4" t="str">
        <f t="shared" si="61"/>
        <v>A2Delta-8.5-f-2-2</v>
      </c>
      <c r="B483" s="1" t="s">
        <v>3</v>
      </c>
      <c r="C483">
        <v>2</v>
      </c>
      <c r="D483">
        <v>8.5</v>
      </c>
      <c r="E483" s="2" t="s">
        <v>2</v>
      </c>
      <c r="F483">
        <v>2</v>
      </c>
      <c r="G483">
        <v>29634.066079026001</v>
      </c>
      <c r="H483">
        <v>8.7177980000000006E-3</v>
      </c>
      <c r="I483">
        <v>6</v>
      </c>
      <c r="J483">
        <f t="shared" si="56"/>
        <v>29619.790351701002</v>
      </c>
      <c r="K483">
        <f t="shared" si="57"/>
        <v>8.5</v>
      </c>
      <c r="L483">
        <f t="shared" si="58"/>
        <v>-1</v>
      </c>
      <c r="M483">
        <f>C483+1+VLOOKUP(B483,states!A$2:C$10,3,FALSE)</f>
        <v>253</v>
      </c>
      <c r="N483">
        <f t="shared" si="62"/>
        <v>29619.790351701002</v>
      </c>
      <c r="O483" s="2" t="str">
        <f>VLOOKUP(B483,states!A$2:C$10,2,FALSE)</f>
        <v>A</v>
      </c>
      <c r="P483">
        <f t="shared" si="59"/>
        <v>2</v>
      </c>
      <c r="Q483">
        <f>VLOOKUP(B483,states!A$2:D$10,4,FALSE)</f>
        <v>2</v>
      </c>
      <c r="R483">
        <v>0.5</v>
      </c>
      <c r="S483">
        <f t="shared" si="60"/>
        <v>1.5</v>
      </c>
      <c r="T483" s="7">
        <f t="shared" si="63"/>
        <v>4.4860144015590402</v>
      </c>
    </row>
    <row r="484" spans="1:20">
      <c r="A484" s="4" t="str">
        <f t="shared" si="61"/>
        <v>A2Delta-8.5-f-3-1</v>
      </c>
      <c r="B484" s="1" t="s">
        <v>3</v>
      </c>
      <c r="C484">
        <v>3</v>
      </c>
      <c r="D484">
        <v>8.5</v>
      </c>
      <c r="E484" s="2" t="s">
        <v>2</v>
      </c>
      <c r="F484">
        <v>1</v>
      </c>
      <c r="G484">
        <v>31676.118333154001</v>
      </c>
      <c r="H484">
        <v>1.5256159E-2</v>
      </c>
      <c r="I484">
        <v>2</v>
      </c>
      <c r="J484">
        <f t="shared" si="56"/>
        <v>31661.842605829002</v>
      </c>
      <c r="K484">
        <f t="shared" si="57"/>
        <v>8.5</v>
      </c>
      <c r="L484">
        <f t="shared" si="58"/>
        <v>-1</v>
      </c>
      <c r="M484">
        <f>C484+1+VLOOKUP(B484,states!A$2:C$10,3,FALSE)</f>
        <v>254</v>
      </c>
      <c r="N484">
        <f t="shared" si="62"/>
        <v>31661.842605829002</v>
      </c>
      <c r="O484" s="2" t="str">
        <f>VLOOKUP(B484,states!A$2:C$10,2,FALSE)</f>
        <v>A</v>
      </c>
      <c r="P484">
        <f t="shared" si="59"/>
        <v>3</v>
      </c>
      <c r="Q484">
        <f>VLOOKUP(B484,states!A$2:D$10,4,FALSE)</f>
        <v>2</v>
      </c>
      <c r="R484">
        <v>0.5</v>
      </c>
      <c r="S484">
        <f t="shared" si="60"/>
        <v>0.5</v>
      </c>
      <c r="T484" s="7">
        <f t="shared" si="63"/>
        <v>0.85447823352047736</v>
      </c>
    </row>
    <row r="485" spans="1:20">
      <c r="A485" s="4" t="str">
        <f t="shared" si="61"/>
        <v>A2Delta-8.5-f-3-2</v>
      </c>
      <c r="B485" s="1" t="s">
        <v>3</v>
      </c>
      <c r="C485">
        <v>3</v>
      </c>
      <c r="D485">
        <v>8.5</v>
      </c>
      <c r="E485" s="2" t="s">
        <v>2</v>
      </c>
      <c r="F485">
        <v>2</v>
      </c>
      <c r="G485">
        <v>31893.851078476</v>
      </c>
      <c r="H485">
        <v>1.0049875999999999E-2</v>
      </c>
      <c r="I485">
        <v>2</v>
      </c>
      <c r="J485">
        <f t="shared" si="56"/>
        <v>31879.575351151001</v>
      </c>
      <c r="K485">
        <f t="shared" si="57"/>
        <v>8.5</v>
      </c>
      <c r="L485">
        <f t="shared" si="58"/>
        <v>-1</v>
      </c>
      <c r="M485">
        <f>C485+1+VLOOKUP(B485,states!A$2:C$10,3,FALSE)</f>
        <v>254</v>
      </c>
      <c r="N485">
        <f t="shared" si="62"/>
        <v>31879.575351151001</v>
      </c>
      <c r="O485" s="2" t="str">
        <f>VLOOKUP(B485,states!A$2:C$10,2,FALSE)</f>
        <v>A</v>
      </c>
      <c r="P485">
        <f t="shared" si="59"/>
        <v>3</v>
      </c>
      <c r="Q485">
        <f>VLOOKUP(B485,states!A$2:D$10,4,FALSE)</f>
        <v>2</v>
      </c>
      <c r="R485">
        <v>0.5</v>
      </c>
      <c r="S485">
        <f t="shared" si="60"/>
        <v>1.5</v>
      </c>
      <c r="T485" s="7">
        <f t="shared" si="63"/>
        <v>1.297135983829804</v>
      </c>
    </row>
    <row r="486" spans="1:20">
      <c r="A486" s="4" t="str">
        <f t="shared" si="61"/>
        <v>C2Sigma-8.5-f-0-2</v>
      </c>
      <c r="B486" s="1" t="s">
        <v>5</v>
      </c>
      <c r="C486">
        <v>0</v>
      </c>
      <c r="D486">
        <v>8.5</v>
      </c>
      <c r="E486" s="2" t="s">
        <v>2</v>
      </c>
      <c r="F486">
        <v>2</v>
      </c>
      <c r="G486">
        <v>33061.613309979999</v>
      </c>
      <c r="H486">
        <v>5.3851649999999999E-3</v>
      </c>
      <c r="I486">
        <v>7</v>
      </c>
      <c r="J486">
        <f t="shared" si="56"/>
        <v>33047.337582654996</v>
      </c>
      <c r="K486">
        <f t="shared" si="57"/>
        <v>8.5</v>
      </c>
      <c r="L486">
        <f t="shared" si="58"/>
        <v>-1</v>
      </c>
      <c r="M486">
        <f>C486+1+VLOOKUP(B486,states!A$2:C$10,3,FALSE)</f>
        <v>101</v>
      </c>
      <c r="N486">
        <f t="shared" si="62"/>
        <v>33047.337582654996</v>
      </c>
      <c r="O486" s="2" t="str">
        <f>VLOOKUP(B486,states!A$2:C$10,2,FALSE)</f>
        <v>C</v>
      </c>
      <c r="P486">
        <f t="shared" si="59"/>
        <v>0</v>
      </c>
      <c r="Q486">
        <f>VLOOKUP(B486,states!A$2:D$10,4,FALSE)</f>
        <v>0</v>
      </c>
      <c r="R486">
        <v>0.5</v>
      </c>
      <c r="S486">
        <f t="shared" si="60"/>
        <v>0.5</v>
      </c>
      <c r="T486" s="7">
        <f t="shared" si="63"/>
        <v>847.25714577355336</v>
      </c>
    </row>
    <row r="487" spans="1:20">
      <c r="A487" s="4" t="str">
        <f t="shared" si="61"/>
        <v>A2Delta-8.5-f-4-1</v>
      </c>
      <c r="B487" s="1" t="s">
        <v>3</v>
      </c>
      <c r="C487">
        <v>4</v>
      </c>
      <c r="D487">
        <v>8.5</v>
      </c>
      <c r="E487" s="2" t="s">
        <v>2</v>
      </c>
      <c r="F487">
        <v>1</v>
      </c>
      <c r="G487">
        <v>33699.763352608003</v>
      </c>
      <c r="H487">
        <v>0.50012663599999996</v>
      </c>
      <c r="I487">
        <v>1</v>
      </c>
      <c r="J487">
        <f t="shared" si="56"/>
        <v>33685.487625283</v>
      </c>
      <c r="K487">
        <f t="shared" si="57"/>
        <v>8.5</v>
      </c>
      <c r="L487">
        <f t="shared" si="58"/>
        <v>-1</v>
      </c>
      <c r="M487">
        <f>C487+1+VLOOKUP(B487,states!A$2:C$10,3,FALSE)</f>
        <v>255</v>
      </c>
      <c r="N487">
        <f t="shared" si="62"/>
        <v>33685.487625283</v>
      </c>
      <c r="O487" s="2" t="str">
        <f>VLOOKUP(B487,states!A$2:C$10,2,FALSE)</f>
        <v>A</v>
      </c>
      <c r="P487">
        <f t="shared" si="59"/>
        <v>4</v>
      </c>
      <c r="Q487">
        <f>VLOOKUP(B487,states!A$2:D$10,4,FALSE)</f>
        <v>2</v>
      </c>
      <c r="R487">
        <v>0.5</v>
      </c>
      <c r="S487">
        <f t="shared" si="60"/>
        <v>0.5</v>
      </c>
      <c r="T487" s="7">
        <f t="shared" si="63"/>
        <v>1.3032754960713124E-2</v>
      </c>
    </row>
    <row r="488" spans="1:20">
      <c r="A488" s="4" t="str">
        <f t="shared" si="61"/>
        <v>A2Delta-8.5-f-4-2</v>
      </c>
      <c r="B488" s="1" t="s">
        <v>3</v>
      </c>
      <c r="C488">
        <v>4</v>
      </c>
      <c r="D488">
        <v>8.5</v>
      </c>
      <c r="E488" s="2" t="s">
        <v>2</v>
      </c>
      <c r="F488">
        <v>2</v>
      </c>
      <c r="G488">
        <v>33900.046729267997</v>
      </c>
      <c r="H488">
        <v>0.50010098999999997</v>
      </c>
      <c r="I488">
        <v>1</v>
      </c>
      <c r="J488">
        <f t="shared" si="56"/>
        <v>33885.771001942994</v>
      </c>
      <c r="K488">
        <f t="shared" si="57"/>
        <v>8.5</v>
      </c>
      <c r="L488">
        <f t="shared" si="58"/>
        <v>-1</v>
      </c>
      <c r="M488">
        <f>C488+1+VLOOKUP(B488,states!A$2:C$10,3,FALSE)</f>
        <v>255</v>
      </c>
      <c r="N488">
        <f t="shared" si="62"/>
        <v>33885.771001942994</v>
      </c>
      <c r="O488" s="2" t="str">
        <f>VLOOKUP(B488,states!A$2:C$10,2,FALSE)</f>
        <v>A</v>
      </c>
      <c r="P488">
        <f t="shared" si="59"/>
        <v>4</v>
      </c>
      <c r="Q488">
        <f>VLOOKUP(B488,states!A$2:D$10,4,FALSE)</f>
        <v>2</v>
      </c>
      <c r="R488">
        <v>0.5</v>
      </c>
      <c r="S488">
        <f t="shared" si="60"/>
        <v>1.5</v>
      </c>
      <c r="T488" s="7">
        <f t="shared" si="63"/>
        <v>1.3033423301789039E-2</v>
      </c>
    </row>
    <row r="489" spans="1:20">
      <c r="A489" s="4" t="str">
        <f t="shared" si="61"/>
        <v>A2Delta-8.5-f-5-1</v>
      </c>
      <c r="B489" s="1" t="s">
        <v>3</v>
      </c>
      <c r="C489">
        <v>5</v>
      </c>
      <c r="D489">
        <v>8.5</v>
      </c>
      <c r="E489" s="2" t="s">
        <v>2</v>
      </c>
      <c r="F489">
        <v>1</v>
      </c>
      <c r="G489">
        <v>35426.964413109999</v>
      </c>
      <c r="H489">
        <v>0.50050074899999997</v>
      </c>
      <c r="I489">
        <v>2</v>
      </c>
      <c r="J489">
        <f t="shared" si="56"/>
        <v>35412.688685784997</v>
      </c>
      <c r="K489">
        <f t="shared" si="57"/>
        <v>8.5</v>
      </c>
      <c r="L489">
        <f t="shared" si="58"/>
        <v>-1</v>
      </c>
      <c r="M489">
        <f>C489+1+VLOOKUP(B489,states!A$2:C$10,3,FALSE)</f>
        <v>256</v>
      </c>
      <c r="N489">
        <f t="shared" si="62"/>
        <v>35412.688685784997</v>
      </c>
      <c r="O489" s="2" t="str">
        <f>VLOOKUP(B489,states!A$2:C$10,2,FALSE)</f>
        <v>A</v>
      </c>
      <c r="P489">
        <f t="shared" si="59"/>
        <v>5</v>
      </c>
      <c r="Q489">
        <f>VLOOKUP(B489,states!A$2:D$10,4,FALSE)</f>
        <v>2</v>
      </c>
      <c r="R489">
        <v>0.5</v>
      </c>
      <c r="S489">
        <f t="shared" si="60"/>
        <v>0.5</v>
      </c>
      <c r="T489" s="7">
        <f t="shared" si="63"/>
        <v>2.6046026541765546E-2</v>
      </c>
    </row>
    <row r="490" spans="1:20">
      <c r="A490" s="4" t="str">
        <f t="shared" si="61"/>
        <v>C2Sigma-8.5-f-1-2</v>
      </c>
      <c r="B490" s="1" t="s">
        <v>5</v>
      </c>
      <c r="C490">
        <v>1</v>
      </c>
      <c r="D490">
        <v>8.5</v>
      </c>
      <c r="E490" s="2" t="s">
        <v>2</v>
      </c>
      <c r="F490">
        <v>2</v>
      </c>
      <c r="G490">
        <v>35605.424410034997</v>
      </c>
      <c r="H490">
        <v>0.200064989</v>
      </c>
      <c r="I490">
        <v>4</v>
      </c>
      <c r="J490">
        <f t="shared" si="56"/>
        <v>35591.148682709994</v>
      </c>
      <c r="K490">
        <f t="shared" si="57"/>
        <v>8.5</v>
      </c>
      <c r="L490">
        <f t="shared" si="58"/>
        <v>-1</v>
      </c>
      <c r="M490">
        <f>C490+1+VLOOKUP(B490,states!A$2:C$10,3,FALSE)</f>
        <v>102</v>
      </c>
      <c r="N490">
        <f t="shared" si="62"/>
        <v>35591.148682709994</v>
      </c>
      <c r="O490" s="2" t="str">
        <f>VLOOKUP(B490,states!A$2:C$10,2,FALSE)</f>
        <v>C</v>
      </c>
      <c r="P490">
        <f t="shared" si="59"/>
        <v>1</v>
      </c>
      <c r="Q490">
        <f>VLOOKUP(B490,states!A$2:D$10,4,FALSE)</f>
        <v>0</v>
      </c>
      <c r="R490">
        <v>0.5</v>
      </c>
      <c r="S490">
        <f t="shared" si="60"/>
        <v>0.5</v>
      </c>
      <c r="T490" s="7">
        <f t="shared" si="63"/>
        <v>0.13031821167498261</v>
      </c>
    </row>
    <row r="491" spans="1:20">
      <c r="A491" s="4" t="str">
        <f t="shared" si="61"/>
        <v>A2Delta-8.5-f-5-2</v>
      </c>
      <c r="B491" s="1" t="s">
        <v>3</v>
      </c>
      <c r="C491">
        <v>5</v>
      </c>
      <c r="D491">
        <v>8.5</v>
      </c>
      <c r="E491" s="2" t="s">
        <v>2</v>
      </c>
      <c r="F491">
        <v>2</v>
      </c>
      <c r="G491">
        <v>35605.933404014002</v>
      </c>
      <c r="H491">
        <v>0.50050074899999997</v>
      </c>
      <c r="I491">
        <v>1</v>
      </c>
      <c r="J491">
        <f t="shared" si="56"/>
        <v>35591.657676688999</v>
      </c>
      <c r="K491">
        <f t="shared" si="57"/>
        <v>8.5</v>
      </c>
      <c r="L491">
        <f t="shared" si="58"/>
        <v>-1</v>
      </c>
      <c r="M491">
        <f>C491+1+VLOOKUP(B491,states!A$2:C$10,3,FALSE)</f>
        <v>256</v>
      </c>
      <c r="N491">
        <f t="shared" si="62"/>
        <v>35591.657676688999</v>
      </c>
      <c r="O491" s="2" t="str">
        <f>VLOOKUP(B491,states!A$2:C$10,2,FALSE)</f>
        <v>A</v>
      </c>
      <c r="P491">
        <f t="shared" si="59"/>
        <v>5</v>
      </c>
      <c r="Q491">
        <f>VLOOKUP(B491,states!A$2:D$10,4,FALSE)</f>
        <v>2</v>
      </c>
      <c r="R491">
        <v>0.5</v>
      </c>
      <c r="S491">
        <f t="shared" si="60"/>
        <v>1.5</v>
      </c>
      <c r="T491" s="7">
        <f t="shared" si="63"/>
        <v>1.3023013270882773E-2</v>
      </c>
    </row>
    <row r="492" spans="1:20">
      <c r="A492" s="4" t="str">
        <f t="shared" si="61"/>
        <v>C2Sigma-8.5-f-2-2</v>
      </c>
      <c r="B492" s="1" t="s">
        <v>5</v>
      </c>
      <c r="C492">
        <v>2</v>
      </c>
      <c r="D492">
        <v>8.5</v>
      </c>
      <c r="E492" s="2" t="s">
        <v>2</v>
      </c>
      <c r="F492">
        <v>2</v>
      </c>
      <c r="G492">
        <v>37891.057587538002</v>
      </c>
      <c r="H492">
        <v>5.0507425000000002E-2</v>
      </c>
      <c r="I492">
        <v>4</v>
      </c>
      <c r="J492">
        <f t="shared" si="56"/>
        <v>37876.781860212999</v>
      </c>
      <c r="K492">
        <f t="shared" si="57"/>
        <v>8.5</v>
      </c>
      <c r="L492">
        <f t="shared" si="58"/>
        <v>-1</v>
      </c>
      <c r="M492">
        <f>C492+1+VLOOKUP(B492,states!A$2:C$10,3,FALSE)</f>
        <v>103</v>
      </c>
      <c r="N492">
        <f t="shared" si="62"/>
        <v>37876.781860212999</v>
      </c>
      <c r="O492" s="2" t="str">
        <f>VLOOKUP(B492,states!A$2:C$10,2,FALSE)</f>
        <v>C</v>
      </c>
      <c r="P492">
        <f t="shared" si="59"/>
        <v>2</v>
      </c>
      <c r="Q492">
        <f>VLOOKUP(B492,states!A$2:D$10,4,FALSE)</f>
        <v>0</v>
      </c>
      <c r="R492">
        <v>0.5</v>
      </c>
      <c r="S492">
        <f t="shared" si="60"/>
        <v>0.5</v>
      </c>
      <c r="T492" s="7">
        <f t="shared" si="63"/>
        <v>0.51620354007861347</v>
      </c>
    </row>
    <row r="493" spans="1:20">
      <c r="A493" s="4" t="str">
        <f t="shared" si="61"/>
        <v>D2Pi-8.5-f-2-1</v>
      </c>
      <c r="B493" s="1" t="s">
        <v>6</v>
      </c>
      <c r="C493">
        <v>2</v>
      </c>
      <c r="D493">
        <v>8.5</v>
      </c>
      <c r="E493" s="2" t="s">
        <v>2</v>
      </c>
      <c r="F493">
        <v>1</v>
      </c>
      <c r="G493">
        <v>65119.070291418</v>
      </c>
      <c r="H493">
        <v>0.50002499899999997</v>
      </c>
      <c r="I493">
        <v>5</v>
      </c>
      <c r="J493">
        <f t="shared" si="56"/>
        <v>65104.794564092997</v>
      </c>
      <c r="K493">
        <f t="shared" si="57"/>
        <v>8.5</v>
      </c>
      <c r="L493">
        <f t="shared" si="58"/>
        <v>-1</v>
      </c>
      <c r="M493">
        <f>C493+1+VLOOKUP(B493,states!A$2:C$10,3,FALSE)</f>
        <v>153</v>
      </c>
      <c r="N493">
        <f t="shared" si="62"/>
        <v>65104.794564092997</v>
      </c>
      <c r="O493" s="2" t="str">
        <f>VLOOKUP(B493,states!A$2:C$10,2,FALSE)</f>
        <v>D</v>
      </c>
      <c r="P493">
        <f t="shared" si="59"/>
        <v>2</v>
      </c>
      <c r="Q493">
        <f>VLOOKUP(B493,states!A$2:D$10,4,FALSE)</f>
        <v>1</v>
      </c>
      <c r="R493">
        <v>0.5</v>
      </c>
      <c r="S493">
        <f t="shared" si="60"/>
        <v>0.5</v>
      </c>
      <c r="T493" s="7">
        <f t="shared" si="63"/>
        <v>6.5177020242479594E-2</v>
      </c>
    </row>
    <row r="494" spans="1:20">
      <c r="A494" s="4" t="str">
        <f t="shared" si="61"/>
        <v>D2Pi-8.5-f-2-2</v>
      </c>
      <c r="B494" s="1" t="s">
        <v>6</v>
      </c>
      <c r="C494">
        <v>2</v>
      </c>
      <c r="D494">
        <v>8.5</v>
      </c>
      <c r="E494" s="2" t="s">
        <v>2</v>
      </c>
      <c r="F494">
        <v>2</v>
      </c>
      <c r="G494">
        <v>65347.925889753002</v>
      </c>
      <c r="H494">
        <v>0.947313195</v>
      </c>
      <c r="I494">
        <v>3</v>
      </c>
      <c r="J494">
        <f t="shared" si="56"/>
        <v>65333.650162427999</v>
      </c>
      <c r="K494">
        <f t="shared" si="57"/>
        <v>8.5</v>
      </c>
      <c r="L494">
        <f t="shared" si="58"/>
        <v>-1</v>
      </c>
      <c r="M494">
        <f>C494+1+VLOOKUP(B494,states!A$2:C$10,3,FALSE)</f>
        <v>153</v>
      </c>
      <c r="N494">
        <f t="shared" si="62"/>
        <v>65333.650162427999</v>
      </c>
      <c r="O494" s="2" t="str">
        <f>VLOOKUP(B494,states!A$2:C$10,2,FALSE)</f>
        <v>D</v>
      </c>
      <c r="P494">
        <f t="shared" si="59"/>
        <v>2</v>
      </c>
      <c r="Q494">
        <f>VLOOKUP(B494,states!A$2:D$10,4,FALSE)</f>
        <v>1</v>
      </c>
      <c r="R494">
        <v>0.5</v>
      </c>
      <c r="S494">
        <f t="shared" si="60"/>
        <v>1.5</v>
      </c>
      <c r="T494" s="7">
        <f t="shared" si="63"/>
        <v>2.064162495798583E-2</v>
      </c>
    </row>
    <row r="495" spans="1:20">
      <c r="A495" s="4" t="str">
        <f t="shared" si="61"/>
        <v>E2Sigma-8.5-f-2-2</v>
      </c>
      <c r="B495" s="1" t="s">
        <v>7</v>
      </c>
      <c r="C495">
        <v>2</v>
      </c>
      <c r="D495">
        <v>8.5</v>
      </c>
      <c r="E495" s="2" t="s">
        <v>2</v>
      </c>
      <c r="F495">
        <v>2</v>
      </c>
      <c r="G495">
        <v>69872.496854778001</v>
      </c>
      <c r="H495">
        <v>2.2950054469999999</v>
      </c>
      <c r="I495">
        <v>2</v>
      </c>
      <c r="J495">
        <f t="shared" si="56"/>
        <v>69858.221127452998</v>
      </c>
      <c r="K495">
        <f t="shared" si="57"/>
        <v>8.5</v>
      </c>
      <c r="L495">
        <f t="shared" si="58"/>
        <v>-1</v>
      </c>
      <c r="M495">
        <f>C495+1+VLOOKUP(B495,states!A$2:C$10,3,FALSE)</f>
        <v>203</v>
      </c>
      <c r="N495">
        <f t="shared" si="62"/>
        <v>69858.221127452998</v>
      </c>
      <c r="O495" s="2" t="str">
        <f>VLOOKUP(B495,states!A$2:C$10,2,FALSE)</f>
        <v>E</v>
      </c>
      <c r="P495">
        <f t="shared" si="59"/>
        <v>2</v>
      </c>
      <c r="Q495">
        <f>VLOOKUP(B495,states!A$2:D$10,4,FALSE)</f>
        <v>0</v>
      </c>
      <c r="R495">
        <v>0.5</v>
      </c>
      <c r="S495">
        <f t="shared" si="60"/>
        <v>0.5</v>
      </c>
      <c r="T495" s="7">
        <f t="shared" si="63"/>
        <v>5.6801851209843926E-3</v>
      </c>
    </row>
    <row r="496" spans="1:20">
      <c r="A496" s="4" t="str">
        <f t="shared" si="61"/>
        <v>X2Pi-9.5-f-0-1</v>
      </c>
      <c r="B496" s="1" t="s">
        <v>0</v>
      </c>
      <c r="C496">
        <v>0</v>
      </c>
      <c r="D496">
        <v>9.5</v>
      </c>
      <c r="E496" s="2" t="s">
        <v>2</v>
      </c>
      <c r="F496">
        <v>1</v>
      </c>
      <c r="G496">
        <v>1264.554166438</v>
      </c>
      <c r="H496">
        <v>5.0000000000000001E-3</v>
      </c>
      <c r="I496">
        <v>42</v>
      </c>
      <c r="J496">
        <f t="shared" si="56"/>
        <v>1250.2784391130001</v>
      </c>
      <c r="K496">
        <f t="shared" si="57"/>
        <v>9.5</v>
      </c>
      <c r="L496">
        <f t="shared" si="58"/>
        <v>1</v>
      </c>
      <c r="M496">
        <f>C496+1+VLOOKUP(B496,states!A$2:C$10,3,FALSE)</f>
        <v>1</v>
      </c>
      <c r="N496">
        <f t="shared" si="62"/>
        <v>1250.2784391130001</v>
      </c>
      <c r="O496" s="2" t="str">
        <f>VLOOKUP(B496,states!A$2:C$10,2,FALSE)</f>
        <v>X</v>
      </c>
      <c r="P496">
        <f t="shared" si="59"/>
        <v>0</v>
      </c>
      <c r="Q496">
        <f>VLOOKUP(B496,states!A$2:D$10,4,FALSE)</f>
        <v>1</v>
      </c>
      <c r="R496">
        <v>0.5</v>
      </c>
      <c r="S496">
        <f t="shared" si="60"/>
        <v>0.5</v>
      </c>
      <c r="T496" s="7">
        <f t="shared" si="63"/>
        <v>5354.6928579408914</v>
      </c>
    </row>
    <row r="497" spans="1:20">
      <c r="A497" s="4" t="str">
        <f t="shared" si="61"/>
        <v>X2Pi-9.5-f-0-2</v>
      </c>
      <c r="B497" s="1" t="s">
        <v>0</v>
      </c>
      <c r="C497">
        <v>0</v>
      </c>
      <c r="D497">
        <v>9.5</v>
      </c>
      <c r="E497" s="2" t="s">
        <v>2</v>
      </c>
      <c r="F497">
        <v>2</v>
      </c>
      <c r="G497">
        <v>1545.176996141</v>
      </c>
      <c r="H497">
        <v>5.0000000000000001E-3</v>
      </c>
      <c r="I497">
        <v>30</v>
      </c>
      <c r="J497">
        <f t="shared" si="56"/>
        <v>1530.9012688160001</v>
      </c>
      <c r="K497">
        <f t="shared" si="57"/>
        <v>9.5</v>
      </c>
      <c r="L497">
        <f t="shared" si="58"/>
        <v>1</v>
      </c>
      <c r="M497">
        <f>C497+1+VLOOKUP(B497,states!A$2:C$10,3,FALSE)</f>
        <v>1</v>
      </c>
      <c r="N497">
        <f t="shared" si="62"/>
        <v>1530.9012688160001</v>
      </c>
      <c r="O497" s="2" t="str">
        <f>VLOOKUP(B497,states!A$2:C$10,2,FALSE)</f>
        <v>X</v>
      </c>
      <c r="P497">
        <f t="shared" si="59"/>
        <v>0</v>
      </c>
      <c r="Q497">
        <f>VLOOKUP(B497,states!A$2:D$10,4,FALSE)</f>
        <v>1</v>
      </c>
      <c r="R497">
        <v>0.5</v>
      </c>
      <c r="S497">
        <f t="shared" si="60"/>
        <v>1.5</v>
      </c>
      <c r="T497" s="7">
        <f t="shared" si="63"/>
        <v>3824.7806128149223</v>
      </c>
    </row>
    <row r="498" spans="1:20">
      <c r="A498" s="4" t="str">
        <f t="shared" si="61"/>
        <v>X2Pi-9.5-f-1-1</v>
      </c>
      <c r="B498" s="1" t="s">
        <v>0</v>
      </c>
      <c r="C498">
        <v>1</v>
      </c>
      <c r="D498">
        <v>9.5</v>
      </c>
      <c r="E498" s="2" t="s">
        <v>2</v>
      </c>
      <c r="F498">
        <v>1</v>
      </c>
      <c r="G498">
        <v>3950.003339508</v>
      </c>
      <c r="H498">
        <v>5.0990200000000001E-3</v>
      </c>
      <c r="I498">
        <v>23</v>
      </c>
      <c r="J498">
        <f t="shared" si="56"/>
        <v>3935.727612183</v>
      </c>
      <c r="K498">
        <f t="shared" si="57"/>
        <v>9.5</v>
      </c>
      <c r="L498">
        <f t="shared" si="58"/>
        <v>1</v>
      </c>
      <c r="M498">
        <f>C498+1+VLOOKUP(B498,states!A$2:C$10,3,FALSE)</f>
        <v>2</v>
      </c>
      <c r="N498">
        <f t="shared" si="62"/>
        <v>3935.727612183</v>
      </c>
      <c r="O498" s="2" t="str">
        <f>VLOOKUP(B498,states!A$2:C$10,2,FALSE)</f>
        <v>X</v>
      </c>
      <c r="P498">
        <f t="shared" si="59"/>
        <v>1</v>
      </c>
      <c r="Q498">
        <f>VLOOKUP(B498,states!A$2:D$10,4,FALSE)</f>
        <v>1</v>
      </c>
      <c r="R498">
        <v>0.5</v>
      </c>
      <c r="S498">
        <f t="shared" si="60"/>
        <v>0.5</v>
      </c>
      <c r="T498" s="7">
        <f t="shared" si="63"/>
        <v>28.753876266009026</v>
      </c>
    </row>
    <row r="499" spans="1:20">
      <c r="A499" s="4" t="str">
        <f t="shared" si="61"/>
        <v>X2Pi-9.5-f-1-2</v>
      </c>
      <c r="B499" s="1" t="s">
        <v>0</v>
      </c>
      <c r="C499">
        <v>1</v>
      </c>
      <c r="D499">
        <v>9.5</v>
      </c>
      <c r="E499" s="2" t="s">
        <v>2</v>
      </c>
      <c r="F499">
        <v>2</v>
      </c>
      <c r="G499">
        <v>4220.0158017780004</v>
      </c>
      <c r="H499">
        <v>7.141428E-3</v>
      </c>
      <c r="I499">
        <v>24</v>
      </c>
      <c r="J499">
        <f t="shared" si="56"/>
        <v>4205.7400744530005</v>
      </c>
      <c r="K499">
        <f t="shared" si="57"/>
        <v>9.5</v>
      </c>
      <c r="L499">
        <f t="shared" si="58"/>
        <v>1</v>
      </c>
      <c r="M499">
        <f>C499+1+VLOOKUP(B499,states!A$2:C$10,3,FALSE)</f>
        <v>2</v>
      </c>
      <c r="N499">
        <f t="shared" si="62"/>
        <v>4205.7400744530005</v>
      </c>
      <c r="O499" s="2" t="str">
        <f>VLOOKUP(B499,states!A$2:C$10,2,FALSE)</f>
        <v>X</v>
      </c>
      <c r="P499">
        <f t="shared" si="59"/>
        <v>1</v>
      </c>
      <c r="Q499">
        <f>VLOOKUP(B499,states!A$2:D$10,4,FALSE)</f>
        <v>1</v>
      </c>
      <c r="R499">
        <v>0.5</v>
      </c>
      <c r="S499">
        <f t="shared" si="60"/>
        <v>1.5</v>
      </c>
      <c r="T499" s="7">
        <f t="shared" si="63"/>
        <v>21.423057757159615</v>
      </c>
    </row>
    <row r="500" spans="1:20">
      <c r="A500" s="4" t="str">
        <f t="shared" si="61"/>
        <v>X2Pi-9.5-f-2-1</v>
      </c>
      <c r="B500" s="1" t="s">
        <v>0</v>
      </c>
      <c r="C500">
        <v>2</v>
      </c>
      <c r="D500">
        <v>9.5</v>
      </c>
      <c r="E500" s="2" t="s">
        <v>2</v>
      </c>
      <c r="F500">
        <v>1</v>
      </c>
      <c r="G500">
        <v>6509.7980984300002</v>
      </c>
      <c r="H500">
        <v>7.141428E-3</v>
      </c>
      <c r="I500">
        <v>15</v>
      </c>
      <c r="J500">
        <f t="shared" si="56"/>
        <v>6495.5223711050003</v>
      </c>
      <c r="K500">
        <f t="shared" si="57"/>
        <v>9.5</v>
      </c>
      <c r="L500">
        <f t="shared" si="58"/>
        <v>1</v>
      </c>
      <c r="M500">
        <f>C500+1+VLOOKUP(B500,states!A$2:C$10,3,FALSE)</f>
        <v>3</v>
      </c>
      <c r="N500">
        <f t="shared" si="62"/>
        <v>6495.5223711050003</v>
      </c>
      <c r="O500" s="2" t="str">
        <f>VLOOKUP(B500,states!A$2:C$10,2,FALSE)</f>
        <v>X</v>
      </c>
      <c r="P500">
        <f t="shared" si="59"/>
        <v>2</v>
      </c>
      <c r="Q500">
        <f>VLOOKUP(B500,states!A$2:D$10,4,FALSE)</f>
        <v>1</v>
      </c>
      <c r="R500">
        <v>0.5</v>
      </c>
      <c r="S500">
        <f t="shared" si="60"/>
        <v>0.5</v>
      </c>
      <c r="T500" s="7">
        <f t="shared" si="63"/>
        <v>13.389411098224761</v>
      </c>
    </row>
    <row r="501" spans="1:20">
      <c r="A501" s="4" t="str">
        <f t="shared" si="61"/>
        <v>X2Pi-9.5-f-2-2</v>
      </c>
      <c r="B501" s="1" t="s">
        <v>0</v>
      </c>
      <c r="C501">
        <v>2</v>
      </c>
      <c r="D501">
        <v>9.5</v>
      </c>
      <c r="E501" s="2" t="s">
        <v>2</v>
      </c>
      <c r="F501">
        <v>2</v>
      </c>
      <c r="G501">
        <v>6769.2833131939997</v>
      </c>
      <c r="H501">
        <v>7.141428E-3</v>
      </c>
      <c r="I501">
        <v>15</v>
      </c>
      <c r="J501">
        <f t="shared" si="56"/>
        <v>6755.0075858689997</v>
      </c>
      <c r="K501">
        <f t="shared" si="57"/>
        <v>9.5</v>
      </c>
      <c r="L501">
        <f t="shared" si="58"/>
        <v>1</v>
      </c>
      <c r="M501">
        <f>C501+1+VLOOKUP(B501,states!A$2:C$10,3,FALSE)</f>
        <v>3</v>
      </c>
      <c r="N501">
        <f t="shared" si="62"/>
        <v>6755.0075858689997</v>
      </c>
      <c r="O501" s="2" t="str">
        <f>VLOOKUP(B501,states!A$2:C$10,2,FALSE)</f>
        <v>X</v>
      </c>
      <c r="P501">
        <f t="shared" si="59"/>
        <v>2</v>
      </c>
      <c r="Q501">
        <f>VLOOKUP(B501,states!A$2:D$10,4,FALSE)</f>
        <v>1</v>
      </c>
      <c r="R501">
        <v>0.5</v>
      </c>
      <c r="S501">
        <f t="shared" si="60"/>
        <v>1.5</v>
      </c>
      <c r="T501" s="7">
        <f t="shared" si="63"/>
        <v>13.389411098224761</v>
      </c>
    </row>
    <row r="502" spans="1:20">
      <c r="A502" s="4" t="str">
        <f t="shared" si="61"/>
        <v>X2Pi-9.5-f-3-1</v>
      </c>
      <c r="B502" s="1" t="s">
        <v>0</v>
      </c>
      <c r="C502">
        <v>3</v>
      </c>
      <c r="D502">
        <v>9.5</v>
      </c>
      <c r="E502" s="2" t="s">
        <v>2</v>
      </c>
      <c r="F502">
        <v>1</v>
      </c>
      <c r="G502">
        <v>8945.2858689820005</v>
      </c>
      <c r="H502">
        <v>8.7177980000000006E-3</v>
      </c>
      <c r="I502">
        <v>5</v>
      </c>
      <c r="J502">
        <f t="shared" si="56"/>
        <v>8931.0101416569996</v>
      </c>
      <c r="K502">
        <f t="shared" si="57"/>
        <v>9.5</v>
      </c>
      <c r="L502">
        <f t="shared" si="58"/>
        <v>1</v>
      </c>
      <c r="M502">
        <f>C502+1+VLOOKUP(B502,states!A$2:C$10,3,FALSE)</f>
        <v>4</v>
      </c>
      <c r="N502">
        <f t="shared" si="62"/>
        <v>8931.0101416569996</v>
      </c>
      <c r="O502" s="2" t="str">
        <f>VLOOKUP(B502,states!A$2:C$10,2,FALSE)</f>
        <v>X</v>
      </c>
      <c r="P502">
        <f t="shared" si="59"/>
        <v>3</v>
      </c>
      <c r="Q502">
        <f>VLOOKUP(B502,states!A$2:D$10,4,FALSE)</f>
        <v>1</v>
      </c>
      <c r="R502">
        <v>0.5</v>
      </c>
      <c r="S502">
        <f t="shared" si="60"/>
        <v>0.5</v>
      </c>
      <c r="T502" s="7">
        <f t="shared" si="63"/>
        <v>3.6561034992388772</v>
      </c>
    </row>
    <row r="503" spans="1:20">
      <c r="A503" s="4" t="str">
        <f t="shared" si="61"/>
        <v>X2Pi-9.5-f-3-2</v>
      </c>
      <c r="B503" s="1" t="s">
        <v>0</v>
      </c>
      <c r="C503">
        <v>3</v>
      </c>
      <c r="D503">
        <v>9.5</v>
      </c>
      <c r="E503" s="2" t="s">
        <v>2</v>
      </c>
      <c r="F503">
        <v>2</v>
      </c>
      <c r="G503">
        <v>9194.3220990360005</v>
      </c>
      <c r="H503">
        <v>8.7177980000000006E-3</v>
      </c>
      <c r="I503">
        <v>2</v>
      </c>
      <c r="J503">
        <f t="shared" si="56"/>
        <v>9180.0463717109997</v>
      </c>
      <c r="K503">
        <f t="shared" si="57"/>
        <v>9.5</v>
      </c>
      <c r="L503">
        <f t="shared" si="58"/>
        <v>1</v>
      </c>
      <c r="M503">
        <f>C503+1+VLOOKUP(B503,states!A$2:C$10,3,FALSE)</f>
        <v>4</v>
      </c>
      <c r="N503">
        <f t="shared" si="62"/>
        <v>9180.0463717109997</v>
      </c>
      <c r="O503" s="2" t="str">
        <f>VLOOKUP(B503,states!A$2:C$10,2,FALSE)</f>
        <v>X</v>
      </c>
      <c r="P503">
        <f t="shared" si="59"/>
        <v>3</v>
      </c>
      <c r="Q503">
        <f>VLOOKUP(B503,states!A$2:D$10,4,FALSE)</f>
        <v>1</v>
      </c>
      <c r="R503">
        <v>0.5</v>
      </c>
      <c r="S503">
        <f t="shared" si="60"/>
        <v>1.5</v>
      </c>
      <c r="T503" s="7">
        <f t="shared" si="63"/>
        <v>1.4624413996955508</v>
      </c>
    </row>
    <row r="504" spans="1:20">
      <c r="A504" s="4" t="str">
        <f t="shared" si="61"/>
        <v>X2Pi-9.5-f-4-1</v>
      </c>
      <c r="B504" s="1" t="s">
        <v>0</v>
      </c>
      <c r="C504">
        <v>4</v>
      </c>
      <c r="D504">
        <v>9.5</v>
      </c>
      <c r="E504" s="2" t="s">
        <v>2</v>
      </c>
      <c r="F504">
        <v>1</v>
      </c>
      <c r="G504">
        <v>11257.388294689999</v>
      </c>
      <c r="H504">
        <v>1.0049875999999999E-2</v>
      </c>
      <c r="I504">
        <v>4</v>
      </c>
      <c r="J504">
        <f t="shared" si="56"/>
        <v>11243.112567364999</v>
      </c>
      <c r="K504">
        <f t="shared" si="57"/>
        <v>9.5</v>
      </c>
      <c r="L504">
        <f t="shared" si="58"/>
        <v>1</v>
      </c>
      <c r="M504">
        <f>C504+1+VLOOKUP(B504,states!A$2:C$10,3,FALSE)</f>
        <v>5</v>
      </c>
      <c r="N504">
        <f t="shared" si="62"/>
        <v>11243.112567364999</v>
      </c>
      <c r="O504" s="2" t="str">
        <f>VLOOKUP(B504,states!A$2:C$10,2,FALSE)</f>
        <v>X</v>
      </c>
      <c r="P504">
        <f t="shared" si="59"/>
        <v>4</v>
      </c>
      <c r="Q504">
        <f>VLOOKUP(B504,states!A$2:D$10,4,FALSE)</f>
        <v>1</v>
      </c>
      <c r="R504">
        <v>0.5</v>
      </c>
      <c r="S504">
        <f t="shared" si="60"/>
        <v>0.5</v>
      </c>
      <c r="T504" s="7">
        <f t="shared" si="63"/>
        <v>2.537199207111227</v>
      </c>
    </row>
    <row r="505" spans="1:20">
      <c r="A505" s="4" t="str">
        <f t="shared" si="61"/>
        <v>X2Pi-9.5-f-4-2</v>
      </c>
      <c r="B505" s="1" t="s">
        <v>0</v>
      </c>
      <c r="C505">
        <v>4</v>
      </c>
      <c r="D505">
        <v>9.5</v>
      </c>
      <c r="E505" s="2" t="s">
        <v>2</v>
      </c>
      <c r="F505">
        <v>2</v>
      </c>
      <c r="G505">
        <v>11495.995235794</v>
      </c>
      <c r="H505">
        <v>1.0049875999999999E-2</v>
      </c>
      <c r="I505">
        <v>4</v>
      </c>
      <c r="J505">
        <f t="shared" si="56"/>
        <v>11481.719508468999</v>
      </c>
      <c r="K505">
        <f t="shared" si="57"/>
        <v>9.5</v>
      </c>
      <c r="L505">
        <f t="shared" si="58"/>
        <v>1</v>
      </c>
      <c r="M505">
        <f>C505+1+VLOOKUP(B505,states!A$2:C$10,3,FALSE)</f>
        <v>5</v>
      </c>
      <c r="N505">
        <f t="shared" si="62"/>
        <v>11481.719508468999</v>
      </c>
      <c r="O505" s="2" t="str">
        <f>VLOOKUP(B505,states!A$2:C$10,2,FALSE)</f>
        <v>X</v>
      </c>
      <c r="P505">
        <f t="shared" si="59"/>
        <v>4</v>
      </c>
      <c r="Q505">
        <f>VLOOKUP(B505,states!A$2:D$10,4,FALSE)</f>
        <v>1</v>
      </c>
      <c r="R505">
        <v>0.5</v>
      </c>
      <c r="S505">
        <f t="shared" si="60"/>
        <v>1.5</v>
      </c>
      <c r="T505" s="7">
        <f t="shared" si="63"/>
        <v>2.537199207111227</v>
      </c>
    </row>
    <row r="506" spans="1:20">
      <c r="A506" s="4" t="str">
        <f t="shared" si="61"/>
        <v>X2Pi-9.5-f-5-1</v>
      </c>
      <c r="B506" s="1" t="s">
        <v>0</v>
      </c>
      <c r="C506">
        <v>5</v>
      </c>
      <c r="D506">
        <v>9.5</v>
      </c>
      <c r="E506" s="2" t="s">
        <v>2</v>
      </c>
      <c r="F506">
        <v>1</v>
      </c>
      <c r="G506">
        <v>13446.479865395</v>
      </c>
      <c r="H506">
        <v>2.2383028999999999E-2</v>
      </c>
      <c r="I506">
        <v>3</v>
      </c>
      <c r="J506">
        <f t="shared" si="56"/>
        <v>13432.204138069999</v>
      </c>
      <c r="K506">
        <f t="shared" si="57"/>
        <v>9.5</v>
      </c>
      <c r="L506">
        <f t="shared" si="58"/>
        <v>1</v>
      </c>
      <c r="M506">
        <f>C506+1+VLOOKUP(B506,states!A$2:C$10,3,FALSE)</f>
        <v>6</v>
      </c>
      <c r="N506">
        <f t="shared" si="62"/>
        <v>13432.204138069999</v>
      </c>
      <c r="O506" s="2" t="str">
        <f>VLOOKUP(B506,states!A$2:C$10,2,FALSE)</f>
        <v>X</v>
      </c>
      <c r="P506">
        <f t="shared" si="59"/>
        <v>5</v>
      </c>
      <c r="Q506">
        <f>VLOOKUP(B506,states!A$2:D$10,4,FALSE)</f>
        <v>1</v>
      </c>
      <c r="R506">
        <v>0.5</v>
      </c>
      <c r="S506">
        <f t="shared" si="60"/>
        <v>0.5</v>
      </c>
      <c r="T506" s="7">
        <f t="shared" si="63"/>
        <v>0.85439298962060106</v>
      </c>
    </row>
    <row r="507" spans="1:20">
      <c r="A507" s="4" t="str">
        <f t="shared" si="61"/>
        <v>X2Pi-9.5-f-5-2</v>
      </c>
      <c r="B507" s="1" t="s">
        <v>0</v>
      </c>
      <c r="C507">
        <v>5</v>
      </c>
      <c r="D507">
        <v>9.5</v>
      </c>
      <c r="E507" s="2" t="s">
        <v>2</v>
      </c>
      <c r="F507">
        <v>2</v>
      </c>
      <c r="G507">
        <v>13674.689404426999</v>
      </c>
      <c r="H507">
        <v>2.3317375000000001E-2</v>
      </c>
      <c r="I507">
        <v>2</v>
      </c>
      <c r="J507">
        <f t="shared" si="56"/>
        <v>13660.413677101998</v>
      </c>
      <c r="K507">
        <f t="shared" si="57"/>
        <v>9.5</v>
      </c>
      <c r="L507">
        <f t="shared" si="58"/>
        <v>1</v>
      </c>
      <c r="M507">
        <f>C507+1+VLOOKUP(B507,states!A$2:C$10,3,FALSE)</f>
        <v>6</v>
      </c>
      <c r="N507">
        <f t="shared" si="62"/>
        <v>13660.413677101998</v>
      </c>
      <c r="O507" s="2" t="str">
        <f>VLOOKUP(B507,states!A$2:C$10,2,FALSE)</f>
        <v>X</v>
      </c>
      <c r="P507">
        <f t="shared" si="59"/>
        <v>5</v>
      </c>
      <c r="Q507">
        <f>VLOOKUP(B507,states!A$2:D$10,4,FALSE)</f>
        <v>1</v>
      </c>
      <c r="R507">
        <v>0.5</v>
      </c>
      <c r="S507">
        <f t="shared" si="60"/>
        <v>1.5</v>
      </c>
      <c r="T507" s="7">
        <f t="shared" si="63"/>
        <v>0.54677118283610715</v>
      </c>
    </row>
    <row r="508" spans="1:20">
      <c r="A508" s="4" t="str">
        <f t="shared" si="61"/>
        <v>A2Delta-9.5-f-0-1</v>
      </c>
      <c r="B508" s="1" t="s">
        <v>3</v>
      </c>
      <c r="C508">
        <v>0</v>
      </c>
      <c r="D508">
        <v>9.5</v>
      </c>
      <c r="E508" s="2" t="s">
        <v>2</v>
      </c>
      <c r="F508">
        <v>1</v>
      </c>
      <c r="G508">
        <v>24472.921682994998</v>
      </c>
      <c r="H508">
        <v>5.2497619999999998E-3</v>
      </c>
      <c r="I508">
        <v>16</v>
      </c>
      <c r="J508">
        <f t="shared" si="56"/>
        <v>24458.645955669999</v>
      </c>
      <c r="K508">
        <f t="shared" si="57"/>
        <v>9.5</v>
      </c>
      <c r="L508">
        <f t="shared" si="58"/>
        <v>1</v>
      </c>
      <c r="M508">
        <f>C508+1+VLOOKUP(B508,states!A$2:C$10,3,FALSE)</f>
        <v>251</v>
      </c>
      <c r="N508">
        <f t="shared" si="62"/>
        <v>24458.645955669999</v>
      </c>
      <c r="O508" s="2" t="str">
        <f>VLOOKUP(B508,states!A$2:C$10,2,FALSE)</f>
        <v>A</v>
      </c>
      <c r="P508">
        <f t="shared" si="59"/>
        <v>0</v>
      </c>
      <c r="Q508">
        <f>VLOOKUP(B508,states!A$2:D$10,4,FALSE)</f>
        <v>2</v>
      </c>
      <c r="R508">
        <v>0.5</v>
      </c>
      <c r="S508">
        <f t="shared" si="60"/>
        <v>0.5</v>
      </c>
      <c r="T508" s="7">
        <f t="shared" si="63"/>
        <v>1942.8337832279749</v>
      </c>
    </row>
    <row r="509" spans="1:20">
      <c r="A509" s="4" t="str">
        <f t="shared" si="61"/>
        <v>A2Delta-9.5-f-0-2</v>
      </c>
      <c r="B509" s="1" t="s">
        <v>3</v>
      </c>
      <c r="C509">
        <v>0</v>
      </c>
      <c r="D509">
        <v>9.5</v>
      </c>
      <c r="E509" s="2" t="s">
        <v>2</v>
      </c>
      <c r="F509">
        <v>2</v>
      </c>
      <c r="G509">
        <v>24758.333139480001</v>
      </c>
      <c r="H509">
        <v>5.2497619999999998E-3</v>
      </c>
      <c r="I509">
        <v>17</v>
      </c>
      <c r="J509">
        <f t="shared" si="56"/>
        <v>24744.057412155002</v>
      </c>
      <c r="K509">
        <f t="shared" si="57"/>
        <v>9.5</v>
      </c>
      <c r="L509">
        <f t="shared" si="58"/>
        <v>1</v>
      </c>
      <c r="M509">
        <f>C509+1+VLOOKUP(B509,states!A$2:C$10,3,FALSE)</f>
        <v>251</v>
      </c>
      <c r="N509">
        <f t="shared" si="62"/>
        <v>24744.057412155002</v>
      </c>
      <c r="O509" s="2" t="str">
        <f>VLOOKUP(B509,states!A$2:C$10,2,FALSE)</f>
        <v>A</v>
      </c>
      <c r="P509">
        <f t="shared" si="59"/>
        <v>0</v>
      </c>
      <c r="Q509">
        <f>VLOOKUP(B509,states!A$2:D$10,4,FALSE)</f>
        <v>2</v>
      </c>
      <c r="R509">
        <v>0.5</v>
      </c>
      <c r="S509">
        <f t="shared" si="60"/>
        <v>1.5</v>
      </c>
      <c r="T509" s="7">
        <f t="shared" si="63"/>
        <v>2064.2608946797232</v>
      </c>
    </row>
    <row r="510" spans="1:20">
      <c r="A510" s="4" t="str">
        <f t="shared" si="61"/>
        <v>B2Sigma-9.5-f-0-1</v>
      </c>
      <c r="B510" s="1" t="s">
        <v>4</v>
      </c>
      <c r="C510">
        <v>0</v>
      </c>
      <c r="D510">
        <v>9.5</v>
      </c>
      <c r="E510" s="2" t="s">
        <v>2</v>
      </c>
      <c r="F510">
        <v>1</v>
      </c>
      <c r="G510">
        <v>26832.454610786001</v>
      </c>
      <c r="H510">
        <v>7.0710679999999998E-3</v>
      </c>
      <c r="I510">
        <v>16</v>
      </c>
      <c r="J510">
        <f t="shared" si="56"/>
        <v>26818.178883461002</v>
      </c>
      <c r="K510">
        <f t="shared" si="57"/>
        <v>9.5</v>
      </c>
      <c r="L510">
        <f t="shared" si="58"/>
        <v>1</v>
      </c>
      <c r="M510">
        <f>C510+1+VLOOKUP(B510,states!A$2:C$10,3,FALSE)</f>
        <v>51</v>
      </c>
      <c r="N510">
        <f t="shared" si="62"/>
        <v>26818.178883461002</v>
      </c>
      <c r="O510" s="2" t="str">
        <f>VLOOKUP(B510,states!A$2:C$10,2,FALSE)</f>
        <v>B</v>
      </c>
      <c r="P510">
        <f t="shared" si="59"/>
        <v>0</v>
      </c>
      <c r="Q510">
        <f>VLOOKUP(B510,states!A$2:D$10,4,FALSE)</f>
        <v>0</v>
      </c>
      <c r="R510">
        <v>0.5</v>
      </c>
      <c r="S510">
        <f t="shared" si="60"/>
        <v>0.5</v>
      </c>
      <c r="T510" s="7">
        <f t="shared" si="63"/>
        <v>1442.4150591546368</v>
      </c>
    </row>
    <row r="511" spans="1:20">
      <c r="A511" s="4" t="str">
        <f t="shared" si="61"/>
        <v>A2Delta-9.5-f-1-1</v>
      </c>
      <c r="B511" s="1" t="s">
        <v>3</v>
      </c>
      <c r="C511">
        <v>1</v>
      </c>
      <c r="D511">
        <v>9.5</v>
      </c>
      <c r="E511" s="2" t="s">
        <v>2</v>
      </c>
      <c r="F511">
        <v>1</v>
      </c>
      <c r="G511">
        <v>27152.740514858</v>
      </c>
      <c r="H511">
        <v>7.141428E-3</v>
      </c>
      <c r="I511">
        <v>10</v>
      </c>
      <c r="J511">
        <f t="shared" si="56"/>
        <v>27138.464787533001</v>
      </c>
      <c r="K511">
        <f t="shared" si="57"/>
        <v>9.5</v>
      </c>
      <c r="L511">
        <f t="shared" si="58"/>
        <v>1</v>
      </c>
      <c r="M511">
        <f>C511+1+VLOOKUP(B511,states!A$2:C$10,3,FALSE)</f>
        <v>252</v>
      </c>
      <c r="N511">
        <f t="shared" si="62"/>
        <v>27138.464787533001</v>
      </c>
      <c r="O511" s="2" t="str">
        <f>VLOOKUP(B511,states!A$2:C$10,2,FALSE)</f>
        <v>A</v>
      </c>
      <c r="P511">
        <f t="shared" si="59"/>
        <v>1</v>
      </c>
      <c r="Q511">
        <f>VLOOKUP(B511,states!A$2:D$10,4,FALSE)</f>
        <v>2</v>
      </c>
      <c r="R511">
        <v>0.5</v>
      </c>
      <c r="S511">
        <f t="shared" si="60"/>
        <v>0.5</v>
      </c>
      <c r="T511" s="7">
        <f t="shared" si="63"/>
        <v>8.9262740654831738</v>
      </c>
    </row>
    <row r="512" spans="1:20">
      <c r="A512" s="4" t="str">
        <f t="shared" si="61"/>
        <v>A2Delta-9.5-f-1-2</v>
      </c>
      <c r="B512" s="1" t="s">
        <v>3</v>
      </c>
      <c r="C512">
        <v>1</v>
      </c>
      <c r="D512">
        <v>9.5</v>
      </c>
      <c r="E512" s="2" t="s">
        <v>2</v>
      </c>
      <c r="F512">
        <v>2</v>
      </c>
      <c r="G512">
        <v>27424.623408169999</v>
      </c>
      <c r="H512">
        <v>7.141428E-3</v>
      </c>
      <c r="I512">
        <v>10</v>
      </c>
      <c r="J512">
        <f t="shared" si="56"/>
        <v>27410.347680845</v>
      </c>
      <c r="K512">
        <f t="shared" si="57"/>
        <v>9.5</v>
      </c>
      <c r="L512">
        <f t="shared" si="58"/>
        <v>1</v>
      </c>
      <c r="M512">
        <f>C512+1+VLOOKUP(B512,states!A$2:C$10,3,FALSE)</f>
        <v>252</v>
      </c>
      <c r="N512">
        <f t="shared" si="62"/>
        <v>27410.347680845</v>
      </c>
      <c r="O512" s="2" t="str">
        <f>VLOOKUP(B512,states!A$2:C$10,2,FALSE)</f>
        <v>A</v>
      </c>
      <c r="P512">
        <f t="shared" si="59"/>
        <v>1</v>
      </c>
      <c r="Q512">
        <f>VLOOKUP(B512,states!A$2:D$10,4,FALSE)</f>
        <v>2</v>
      </c>
      <c r="R512">
        <v>0.5</v>
      </c>
      <c r="S512">
        <f t="shared" si="60"/>
        <v>1.5</v>
      </c>
      <c r="T512" s="7">
        <f t="shared" si="63"/>
        <v>8.9262740654831738</v>
      </c>
    </row>
    <row r="513" spans="1:20">
      <c r="A513" s="4" t="str">
        <f t="shared" si="61"/>
        <v>B2Sigma-9.5-f-1-1</v>
      </c>
      <c r="B513" s="1" t="s">
        <v>4</v>
      </c>
      <c r="C513">
        <v>1</v>
      </c>
      <c r="D513">
        <v>9.5</v>
      </c>
      <c r="E513" s="2" t="s">
        <v>2</v>
      </c>
      <c r="F513">
        <v>1</v>
      </c>
      <c r="G513">
        <v>28483.910955361</v>
      </c>
      <c r="H513">
        <v>5.0249377999999997E-2</v>
      </c>
      <c r="I513">
        <v>14</v>
      </c>
      <c r="J513">
        <f t="shared" si="56"/>
        <v>28469.635228036001</v>
      </c>
      <c r="K513">
        <f t="shared" si="57"/>
        <v>9.5</v>
      </c>
      <c r="L513">
        <f t="shared" si="58"/>
        <v>1</v>
      </c>
      <c r="M513">
        <f>C513+1+VLOOKUP(B513,states!A$2:C$10,3,FALSE)</f>
        <v>52</v>
      </c>
      <c r="N513">
        <f t="shared" si="62"/>
        <v>28469.635228036001</v>
      </c>
      <c r="O513" s="2" t="str">
        <f>VLOOKUP(B513,states!A$2:C$10,2,FALSE)</f>
        <v>B</v>
      </c>
      <c r="P513">
        <f t="shared" si="59"/>
        <v>1</v>
      </c>
      <c r="Q513">
        <f>VLOOKUP(B513,states!A$2:D$10,4,FALSE)</f>
        <v>0</v>
      </c>
      <c r="R513">
        <v>0.5</v>
      </c>
      <c r="S513">
        <f t="shared" si="60"/>
        <v>0.5</v>
      </c>
      <c r="T513" s="7">
        <f t="shared" si="63"/>
        <v>1.7760395156668711</v>
      </c>
    </row>
    <row r="514" spans="1:20">
      <c r="A514" s="4" t="str">
        <f t="shared" si="61"/>
        <v>A2Delta-9.5-f-2-1</v>
      </c>
      <c r="B514" s="1" t="s">
        <v>3</v>
      </c>
      <c r="C514">
        <v>2</v>
      </c>
      <c r="D514">
        <v>9.5</v>
      </c>
      <c r="E514" s="2" t="s">
        <v>2</v>
      </c>
      <c r="F514">
        <v>1</v>
      </c>
      <c r="G514">
        <v>29633.962261123001</v>
      </c>
      <c r="H514">
        <v>8.7177980000000006E-3</v>
      </c>
      <c r="I514">
        <v>7</v>
      </c>
      <c r="J514">
        <f t="shared" ref="J514:J577" si="64">G514-G$2</f>
        <v>29619.686533798002</v>
      </c>
      <c r="K514">
        <f t="shared" ref="K514:K577" si="65">D514</f>
        <v>9.5</v>
      </c>
      <c r="L514">
        <f t="shared" ref="L514:L577" si="66">IF(E514="e",(-1)^(D514-0.5),(-1)^(D514+0.5))</f>
        <v>1</v>
      </c>
      <c r="M514">
        <f>C514+1+VLOOKUP(B514,states!A$2:C$10,3,FALSE)</f>
        <v>253</v>
      </c>
      <c r="N514">
        <f t="shared" si="62"/>
        <v>29619.686533798002</v>
      </c>
      <c r="O514" s="2" t="str">
        <f>VLOOKUP(B514,states!A$2:C$10,2,FALSE)</f>
        <v>A</v>
      </c>
      <c r="P514">
        <f t="shared" ref="P514:P577" si="67">C514</f>
        <v>2</v>
      </c>
      <c r="Q514">
        <f>VLOOKUP(B514,states!A$2:D$10,4,FALSE)</f>
        <v>2</v>
      </c>
      <c r="R514">
        <v>0.5</v>
      </c>
      <c r="S514">
        <f t="shared" ref="S514:S577" si="68">IF(Q514=0,R514,IF(F514=1,0.5,1.5))</f>
        <v>0.5</v>
      </c>
      <c r="T514" s="7">
        <f t="shared" si="63"/>
        <v>5.1185448989344282</v>
      </c>
    </row>
    <row r="515" spans="1:20">
      <c r="A515" s="4" t="str">
        <f t="shared" ref="A515:A578" si="69">B515&amp;"-"&amp;D515&amp;"-"&amp;E515&amp;"-"&amp;C515&amp;"-"&amp;F515</f>
        <v>A2Delta-9.5-f-2-2</v>
      </c>
      <c r="B515" s="1" t="s">
        <v>3</v>
      </c>
      <c r="C515">
        <v>2</v>
      </c>
      <c r="D515">
        <v>9.5</v>
      </c>
      <c r="E515" s="2" t="s">
        <v>2</v>
      </c>
      <c r="F515">
        <v>2</v>
      </c>
      <c r="G515">
        <v>29891.073976878</v>
      </c>
      <c r="H515">
        <v>1.0049875999999999E-2</v>
      </c>
      <c r="I515">
        <v>7</v>
      </c>
      <c r="J515">
        <f t="shared" si="64"/>
        <v>29876.798249553001</v>
      </c>
      <c r="K515">
        <f t="shared" si="65"/>
        <v>9.5</v>
      </c>
      <c r="L515">
        <f t="shared" si="66"/>
        <v>1</v>
      </c>
      <c r="M515">
        <f>C515+1+VLOOKUP(B515,states!A$2:C$10,3,FALSE)</f>
        <v>253</v>
      </c>
      <c r="N515">
        <f t="shared" ref="N515:N578" si="70">J515</f>
        <v>29876.798249553001</v>
      </c>
      <c r="O515" s="2" t="str">
        <f>VLOOKUP(B515,states!A$2:C$10,2,FALSE)</f>
        <v>A</v>
      </c>
      <c r="P515">
        <f t="shared" si="67"/>
        <v>2</v>
      </c>
      <c r="Q515">
        <f>VLOOKUP(B515,states!A$2:D$10,4,FALSE)</f>
        <v>2</v>
      </c>
      <c r="R515">
        <v>0.5</v>
      </c>
      <c r="S515">
        <f t="shared" si="68"/>
        <v>1.5</v>
      </c>
      <c r="T515" s="7">
        <f t="shared" ref="T515:T578" si="71">0.01*I515/H515/D515^(1/5)*IF(P515=0,100,1)</f>
        <v>4.4400986124446478</v>
      </c>
    </row>
    <row r="516" spans="1:20">
      <c r="A516" s="4" t="str">
        <f t="shared" si="69"/>
        <v>A2Delta-9.5-f-3-2</v>
      </c>
      <c r="B516" s="1" t="s">
        <v>3</v>
      </c>
      <c r="C516">
        <v>3</v>
      </c>
      <c r="D516">
        <v>9.5</v>
      </c>
      <c r="E516" s="2" t="s">
        <v>2</v>
      </c>
      <c r="F516">
        <v>2</v>
      </c>
      <c r="G516">
        <v>32134.178822278001</v>
      </c>
      <c r="H516">
        <v>1.0049875999999999E-2</v>
      </c>
      <c r="I516">
        <v>1</v>
      </c>
      <c r="J516">
        <f t="shared" si="64"/>
        <v>32119.903094953002</v>
      </c>
      <c r="K516">
        <f t="shared" si="65"/>
        <v>9.5</v>
      </c>
      <c r="L516">
        <f t="shared" si="66"/>
        <v>1</v>
      </c>
      <c r="M516">
        <f>C516+1+VLOOKUP(B516,states!A$2:C$10,3,FALSE)</f>
        <v>254</v>
      </c>
      <c r="N516">
        <f t="shared" si="70"/>
        <v>32119.903094953002</v>
      </c>
      <c r="O516" s="2" t="str">
        <f>VLOOKUP(B516,states!A$2:C$10,2,FALSE)</f>
        <v>A</v>
      </c>
      <c r="P516">
        <f t="shared" si="67"/>
        <v>3</v>
      </c>
      <c r="Q516">
        <f>VLOOKUP(B516,states!A$2:D$10,4,FALSE)</f>
        <v>2</v>
      </c>
      <c r="R516">
        <v>0.5</v>
      </c>
      <c r="S516">
        <f t="shared" si="68"/>
        <v>1.5</v>
      </c>
      <c r="T516" s="7">
        <f t="shared" si="71"/>
        <v>0.63429980177780676</v>
      </c>
    </row>
    <row r="517" spans="1:20">
      <c r="A517" s="4" t="str">
        <f t="shared" si="69"/>
        <v>C2Sigma-9.5-f-0-2</v>
      </c>
      <c r="B517" s="1" t="s">
        <v>5</v>
      </c>
      <c r="C517">
        <v>0</v>
      </c>
      <c r="D517">
        <v>9.5</v>
      </c>
      <c r="E517" s="2" t="s">
        <v>2</v>
      </c>
      <c r="F517">
        <v>2</v>
      </c>
      <c r="G517">
        <v>33340.381833487001</v>
      </c>
      <c r="H517">
        <v>2.0615528000000001E-2</v>
      </c>
      <c r="I517">
        <v>6</v>
      </c>
      <c r="J517">
        <f t="shared" si="64"/>
        <v>33326.106106161998</v>
      </c>
      <c r="K517">
        <f t="shared" si="65"/>
        <v>9.5</v>
      </c>
      <c r="L517">
        <f t="shared" si="66"/>
        <v>1</v>
      </c>
      <c r="M517">
        <f>C517+1+VLOOKUP(B517,states!A$2:C$10,3,FALSE)</f>
        <v>101</v>
      </c>
      <c r="N517">
        <f t="shared" si="70"/>
        <v>33326.106106161998</v>
      </c>
      <c r="O517" s="2" t="str">
        <f>VLOOKUP(B517,states!A$2:C$10,2,FALSE)</f>
        <v>C</v>
      </c>
      <c r="P517">
        <f t="shared" si="67"/>
        <v>0</v>
      </c>
      <c r="Q517">
        <f>VLOOKUP(B517,states!A$2:D$10,4,FALSE)</f>
        <v>0</v>
      </c>
      <c r="R517">
        <v>0.5</v>
      </c>
      <c r="S517">
        <f t="shared" si="68"/>
        <v>0.5</v>
      </c>
      <c r="T517" s="7">
        <f t="shared" si="71"/>
        <v>185.52911246391176</v>
      </c>
    </row>
    <row r="518" spans="1:20">
      <c r="A518" s="4" t="str">
        <f t="shared" si="69"/>
        <v>A2Delta-9.5-f-4-1</v>
      </c>
      <c r="B518" s="1" t="s">
        <v>3</v>
      </c>
      <c r="C518">
        <v>4</v>
      </c>
      <c r="D518">
        <v>9.5</v>
      </c>
      <c r="E518" s="2" t="s">
        <v>2</v>
      </c>
      <c r="F518">
        <v>1</v>
      </c>
      <c r="G518">
        <v>33899.828044333</v>
      </c>
      <c r="H518">
        <v>0.50010098999999997</v>
      </c>
      <c r="I518">
        <v>2</v>
      </c>
      <c r="J518">
        <f t="shared" si="64"/>
        <v>33885.552317007998</v>
      </c>
      <c r="K518">
        <f t="shared" si="65"/>
        <v>9.5</v>
      </c>
      <c r="L518">
        <f t="shared" si="66"/>
        <v>1</v>
      </c>
      <c r="M518">
        <f>C518+1+VLOOKUP(B518,states!A$2:C$10,3,FALSE)</f>
        <v>255</v>
      </c>
      <c r="N518">
        <f t="shared" si="70"/>
        <v>33885.552317007998</v>
      </c>
      <c r="O518" s="2" t="str">
        <f>VLOOKUP(B518,states!A$2:C$10,2,FALSE)</f>
        <v>A</v>
      </c>
      <c r="P518">
        <f t="shared" si="67"/>
        <v>4</v>
      </c>
      <c r="Q518">
        <f>VLOOKUP(B518,states!A$2:D$10,4,FALSE)</f>
        <v>2</v>
      </c>
      <c r="R518">
        <v>0.5</v>
      </c>
      <c r="S518">
        <f t="shared" si="68"/>
        <v>0.5</v>
      </c>
      <c r="T518" s="7">
        <f t="shared" si="71"/>
        <v>2.5493388264204546E-2</v>
      </c>
    </row>
    <row r="519" spans="1:20">
      <c r="A519" s="4" t="str">
        <f t="shared" si="69"/>
        <v>A2Delta-9.5-f-5-1</v>
      </c>
      <c r="B519" s="1" t="s">
        <v>3</v>
      </c>
      <c r="C519">
        <v>5</v>
      </c>
      <c r="D519">
        <v>9.5</v>
      </c>
      <c r="E519" s="2" t="s">
        <v>2</v>
      </c>
      <c r="F519">
        <v>1</v>
      </c>
      <c r="G519">
        <v>35605.537335788998</v>
      </c>
      <c r="H519">
        <v>0.50052637499999997</v>
      </c>
      <c r="I519">
        <v>1</v>
      </c>
      <c r="J519">
        <f t="shared" si="64"/>
        <v>35591.261608463996</v>
      </c>
      <c r="K519">
        <f t="shared" si="65"/>
        <v>9.5</v>
      </c>
      <c r="L519">
        <f t="shared" si="66"/>
        <v>1</v>
      </c>
      <c r="M519">
        <f>C519+1+VLOOKUP(B519,states!A$2:C$10,3,FALSE)</f>
        <v>256</v>
      </c>
      <c r="N519">
        <f t="shared" si="70"/>
        <v>35591.261608463996</v>
      </c>
      <c r="O519" s="2" t="str">
        <f>VLOOKUP(B519,states!A$2:C$10,2,FALSE)</f>
        <v>A</v>
      </c>
      <c r="P519">
        <f t="shared" si="67"/>
        <v>5</v>
      </c>
      <c r="Q519">
        <f>VLOOKUP(B519,states!A$2:D$10,4,FALSE)</f>
        <v>2</v>
      </c>
      <c r="R519">
        <v>0.5</v>
      </c>
      <c r="S519">
        <f t="shared" si="68"/>
        <v>0.5</v>
      </c>
      <c r="T519" s="7">
        <f t="shared" si="71"/>
        <v>1.2735861031681972E-2</v>
      </c>
    </row>
    <row r="520" spans="1:20">
      <c r="A520" s="4" t="str">
        <f t="shared" si="69"/>
        <v>A2Delta-9.5-f-5-2</v>
      </c>
      <c r="B520" s="1" t="s">
        <v>3</v>
      </c>
      <c r="C520">
        <v>5</v>
      </c>
      <c r="D520">
        <v>9.5</v>
      </c>
      <c r="E520" s="2" t="s">
        <v>2</v>
      </c>
      <c r="F520">
        <v>2</v>
      </c>
      <c r="G520">
        <v>35802.373729268002</v>
      </c>
      <c r="H520">
        <v>0.50050074899999997</v>
      </c>
      <c r="I520">
        <v>1</v>
      </c>
      <c r="J520">
        <f t="shared" si="64"/>
        <v>35788.098001942999</v>
      </c>
      <c r="K520">
        <f t="shared" si="65"/>
        <v>9.5</v>
      </c>
      <c r="L520">
        <f t="shared" si="66"/>
        <v>1</v>
      </c>
      <c r="M520">
        <f>C520+1+VLOOKUP(B520,states!A$2:C$10,3,FALSE)</f>
        <v>256</v>
      </c>
      <c r="N520">
        <f t="shared" si="70"/>
        <v>35788.098001942999</v>
      </c>
      <c r="O520" s="2" t="str">
        <f>VLOOKUP(B520,states!A$2:C$10,2,FALSE)</f>
        <v>A</v>
      </c>
      <c r="P520">
        <f t="shared" si="67"/>
        <v>5</v>
      </c>
      <c r="Q520">
        <f>VLOOKUP(B520,states!A$2:D$10,4,FALSE)</f>
        <v>2</v>
      </c>
      <c r="R520">
        <v>0.5</v>
      </c>
      <c r="S520">
        <f t="shared" si="68"/>
        <v>1.5</v>
      </c>
      <c r="T520" s="7">
        <f t="shared" si="71"/>
        <v>1.2736513116969458E-2</v>
      </c>
    </row>
    <row r="521" spans="1:20">
      <c r="A521" s="4" t="str">
        <f t="shared" si="69"/>
        <v>C2Sigma-9.5-f-1-2</v>
      </c>
      <c r="B521" s="1" t="s">
        <v>5</v>
      </c>
      <c r="C521">
        <v>1</v>
      </c>
      <c r="D521">
        <v>9.5</v>
      </c>
      <c r="E521" s="2" t="s">
        <v>2</v>
      </c>
      <c r="F521">
        <v>2</v>
      </c>
      <c r="G521">
        <v>35868.982447511</v>
      </c>
      <c r="H521">
        <v>5.0259326999999999E-2</v>
      </c>
      <c r="I521">
        <v>6</v>
      </c>
      <c r="J521">
        <f t="shared" si="64"/>
        <v>35854.706720185997</v>
      </c>
      <c r="K521">
        <f t="shared" si="65"/>
        <v>9.5</v>
      </c>
      <c r="L521">
        <f t="shared" si="66"/>
        <v>1</v>
      </c>
      <c r="M521">
        <f>C521+1+VLOOKUP(B521,states!A$2:C$10,3,FALSE)</f>
        <v>102</v>
      </c>
      <c r="N521">
        <f t="shared" si="70"/>
        <v>35854.706720185997</v>
      </c>
      <c r="O521" s="2" t="str">
        <f>VLOOKUP(B521,states!A$2:C$10,2,FALSE)</f>
        <v>C</v>
      </c>
      <c r="P521">
        <f t="shared" si="67"/>
        <v>1</v>
      </c>
      <c r="Q521">
        <f>VLOOKUP(B521,states!A$2:D$10,4,FALSE)</f>
        <v>0</v>
      </c>
      <c r="R521">
        <v>0.5</v>
      </c>
      <c r="S521">
        <f t="shared" si="68"/>
        <v>0.5</v>
      </c>
      <c r="T521" s="7">
        <f t="shared" si="71"/>
        <v>0.76100911833039908</v>
      </c>
    </row>
    <row r="522" spans="1:20">
      <c r="A522" s="4" t="str">
        <f t="shared" si="69"/>
        <v>C2Sigma-9.5-f-2-2</v>
      </c>
      <c r="B522" s="1" t="s">
        <v>5</v>
      </c>
      <c r="C522">
        <v>2</v>
      </c>
      <c r="D522">
        <v>9.5</v>
      </c>
      <c r="E522" s="2" t="s">
        <v>2</v>
      </c>
      <c r="F522">
        <v>2</v>
      </c>
      <c r="G522">
        <v>38135.036959898003</v>
      </c>
      <c r="H522">
        <v>5.0507425000000002E-2</v>
      </c>
      <c r="I522">
        <v>4</v>
      </c>
      <c r="J522">
        <f t="shared" si="64"/>
        <v>38120.761232573001</v>
      </c>
      <c r="K522">
        <f t="shared" si="65"/>
        <v>9.5</v>
      </c>
      <c r="L522">
        <f t="shared" si="66"/>
        <v>1</v>
      </c>
      <c r="M522">
        <f>C522+1+VLOOKUP(B522,states!A$2:C$10,3,FALSE)</f>
        <v>103</v>
      </c>
      <c r="N522">
        <f t="shared" si="70"/>
        <v>38120.761232573001</v>
      </c>
      <c r="O522" s="2" t="str">
        <f>VLOOKUP(B522,states!A$2:C$10,2,FALSE)</f>
        <v>C</v>
      </c>
      <c r="P522">
        <f t="shared" si="67"/>
        <v>2</v>
      </c>
      <c r="Q522">
        <f>VLOOKUP(B522,states!A$2:D$10,4,FALSE)</f>
        <v>0</v>
      </c>
      <c r="R522">
        <v>0.5</v>
      </c>
      <c r="S522">
        <f t="shared" si="68"/>
        <v>0.5</v>
      </c>
      <c r="T522" s="7">
        <f t="shared" si="71"/>
        <v>0.50484730549550183</v>
      </c>
    </row>
    <row r="523" spans="1:20">
      <c r="A523" s="4" t="str">
        <f t="shared" si="69"/>
        <v>D2Pi-9.5-f-2-1</v>
      </c>
      <c r="B523" s="1" t="s">
        <v>6</v>
      </c>
      <c r="C523">
        <v>2</v>
      </c>
      <c r="D523">
        <v>9.5</v>
      </c>
      <c r="E523" s="2" t="s">
        <v>2</v>
      </c>
      <c r="F523">
        <v>1</v>
      </c>
      <c r="G523">
        <v>65343.403840856998</v>
      </c>
      <c r="H523">
        <v>0.50002499899999997</v>
      </c>
      <c r="I523">
        <v>5</v>
      </c>
      <c r="J523">
        <f t="shared" si="64"/>
        <v>65329.128113531995</v>
      </c>
      <c r="K523">
        <f t="shared" si="65"/>
        <v>9.5</v>
      </c>
      <c r="L523">
        <f t="shared" si="66"/>
        <v>1</v>
      </c>
      <c r="M523">
        <f>C523+1+VLOOKUP(B523,states!A$2:C$10,3,FALSE)</f>
        <v>153</v>
      </c>
      <c r="N523">
        <f t="shared" si="70"/>
        <v>65329.128113531995</v>
      </c>
      <c r="O523" s="2" t="str">
        <f>VLOOKUP(B523,states!A$2:C$10,2,FALSE)</f>
        <v>D</v>
      </c>
      <c r="P523">
        <f t="shared" si="67"/>
        <v>2</v>
      </c>
      <c r="Q523">
        <f>VLOOKUP(B523,states!A$2:D$10,4,FALSE)</f>
        <v>1</v>
      </c>
      <c r="R523">
        <v>0.5</v>
      </c>
      <c r="S523">
        <f t="shared" si="68"/>
        <v>0.5</v>
      </c>
      <c r="T523" s="7">
        <f t="shared" si="71"/>
        <v>6.3743156516575861E-2</v>
      </c>
    </row>
    <row r="524" spans="1:20">
      <c r="A524" s="4" t="str">
        <f t="shared" si="69"/>
        <v>D2Pi-9.5-f-2-2</v>
      </c>
      <c r="B524" s="1" t="s">
        <v>6</v>
      </c>
      <c r="C524">
        <v>2</v>
      </c>
      <c r="D524">
        <v>9.5</v>
      </c>
      <c r="E524" s="2" t="s">
        <v>2</v>
      </c>
      <c r="F524">
        <v>2</v>
      </c>
      <c r="G524">
        <v>65594.324471686996</v>
      </c>
      <c r="H524">
        <v>0.50002499899999997</v>
      </c>
      <c r="I524">
        <v>5</v>
      </c>
      <c r="J524">
        <f t="shared" si="64"/>
        <v>65580.048744361993</v>
      </c>
      <c r="K524">
        <f t="shared" si="65"/>
        <v>9.5</v>
      </c>
      <c r="L524">
        <f t="shared" si="66"/>
        <v>1</v>
      </c>
      <c r="M524">
        <f>C524+1+VLOOKUP(B524,states!A$2:C$10,3,FALSE)</f>
        <v>153</v>
      </c>
      <c r="N524">
        <f t="shared" si="70"/>
        <v>65580.048744361993</v>
      </c>
      <c r="O524" s="2" t="str">
        <f>VLOOKUP(B524,states!A$2:C$10,2,FALSE)</f>
        <v>D</v>
      </c>
      <c r="P524">
        <f t="shared" si="67"/>
        <v>2</v>
      </c>
      <c r="Q524">
        <f>VLOOKUP(B524,states!A$2:D$10,4,FALSE)</f>
        <v>1</v>
      </c>
      <c r="R524">
        <v>0.5</v>
      </c>
      <c r="S524">
        <f t="shared" si="68"/>
        <v>1.5</v>
      </c>
      <c r="T524" s="7">
        <f t="shared" si="71"/>
        <v>6.3743156516575861E-2</v>
      </c>
    </row>
    <row r="525" spans="1:20">
      <c r="A525" s="4" t="str">
        <f t="shared" si="69"/>
        <v>E2Sigma-9.5-f-2-2</v>
      </c>
      <c r="B525" s="1" t="s">
        <v>7</v>
      </c>
      <c r="C525">
        <v>2</v>
      </c>
      <c r="D525">
        <v>9.5</v>
      </c>
      <c r="E525" s="2" t="s">
        <v>2</v>
      </c>
      <c r="F525">
        <v>2</v>
      </c>
      <c r="G525">
        <v>70110.939864411004</v>
      </c>
      <c r="H525">
        <v>1.0000125</v>
      </c>
      <c r="I525">
        <v>1</v>
      </c>
      <c r="J525">
        <f t="shared" si="64"/>
        <v>70096.664137086002</v>
      </c>
      <c r="K525">
        <f t="shared" si="65"/>
        <v>9.5</v>
      </c>
      <c r="L525">
        <f t="shared" si="66"/>
        <v>1</v>
      </c>
      <c r="M525">
        <f>C525+1+VLOOKUP(B525,states!A$2:C$10,3,FALSE)</f>
        <v>203</v>
      </c>
      <c r="N525">
        <f t="shared" si="70"/>
        <v>70096.664137086002</v>
      </c>
      <c r="O525" s="2" t="str">
        <f>VLOOKUP(B525,states!A$2:C$10,2,FALSE)</f>
        <v>E</v>
      </c>
      <c r="P525">
        <f t="shared" si="67"/>
        <v>2</v>
      </c>
      <c r="Q525">
        <f>VLOOKUP(B525,states!A$2:D$10,4,FALSE)</f>
        <v>0</v>
      </c>
      <c r="R525">
        <v>0.5</v>
      </c>
      <c r="S525">
        <f t="shared" si="68"/>
        <v>0.5</v>
      </c>
      <c r="T525" s="7">
        <f t="shared" si="71"/>
        <v>6.374554672758128E-3</v>
      </c>
    </row>
    <row r="526" spans="1:20">
      <c r="A526" s="4" t="str">
        <f t="shared" si="69"/>
        <v>X2Pi-9.5-e-0-1</v>
      </c>
      <c r="B526" s="1" t="s">
        <v>0</v>
      </c>
      <c r="C526">
        <v>0</v>
      </c>
      <c r="D526">
        <v>9.5</v>
      </c>
      <c r="E526" s="2" t="s">
        <v>1</v>
      </c>
      <c r="F526">
        <v>1</v>
      </c>
      <c r="G526">
        <v>1267.733897999</v>
      </c>
      <c r="H526">
        <v>5.0000000000000001E-3</v>
      </c>
      <c r="I526">
        <v>36</v>
      </c>
      <c r="J526">
        <f t="shared" si="64"/>
        <v>1253.458170674</v>
      </c>
      <c r="K526">
        <f t="shared" si="65"/>
        <v>9.5</v>
      </c>
      <c r="L526">
        <f t="shared" si="66"/>
        <v>-1</v>
      </c>
      <c r="M526">
        <f>C526+1+VLOOKUP(B526,states!A$2:C$10,3,FALSE)</f>
        <v>1</v>
      </c>
      <c r="N526">
        <f t="shared" si="70"/>
        <v>1253.458170674</v>
      </c>
      <c r="O526" s="2" t="str">
        <f>VLOOKUP(B526,states!A$2:C$10,2,FALSE)</f>
        <v>X</v>
      </c>
      <c r="P526">
        <f t="shared" si="67"/>
        <v>0</v>
      </c>
      <c r="Q526">
        <f>VLOOKUP(B526,states!A$2:D$10,4,FALSE)</f>
        <v>1</v>
      </c>
      <c r="R526">
        <v>0.5</v>
      </c>
      <c r="S526">
        <f t="shared" si="68"/>
        <v>0.5</v>
      </c>
      <c r="T526" s="7">
        <f t="shared" si="71"/>
        <v>4589.7367353779064</v>
      </c>
    </row>
    <row r="527" spans="1:20">
      <c r="A527" s="4" t="str">
        <f t="shared" si="69"/>
        <v>X2Pi-9.5-e-0-2</v>
      </c>
      <c r="B527" s="1" t="s">
        <v>0</v>
      </c>
      <c r="C527">
        <v>0</v>
      </c>
      <c r="D527">
        <v>9.5</v>
      </c>
      <c r="E527" s="2" t="s">
        <v>1</v>
      </c>
      <c r="F527">
        <v>2</v>
      </c>
      <c r="G527">
        <v>1540.9571240309999</v>
      </c>
      <c r="H527">
        <v>5.0000000000000001E-3</v>
      </c>
      <c r="I527">
        <v>37</v>
      </c>
      <c r="J527">
        <f t="shared" si="64"/>
        <v>1526.681396706</v>
      </c>
      <c r="K527">
        <f t="shared" si="65"/>
        <v>9.5</v>
      </c>
      <c r="L527">
        <f t="shared" si="66"/>
        <v>-1</v>
      </c>
      <c r="M527">
        <f>C527+1+VLOOKUP(B527,states!A$2:C$10,3,FALSE)</f>
        <v>1</v>
      </c>
      <c r="N527">
        <f t="shared" si="70"/>
        <v>1526.681396706</v>
      </c>
      <c r="O527" s="2" t="str">
        <f>VLOOKUP(B527,states!A$2:C$10,2,FALSE)</f>
        <v>X</v>
      </c>
      <c r="P527">
        <f t="shared" si="67"/>
        <v>0</v>
      </c>
      <c r="Q527">
        <f>VLOOKUP(B527,states!A$2:D$10,4,FALSE)</f>
        <v>1</v>
      </c>
      <c r="R527">
        <v>0.5</v>
      </c>
      <c r="S527">
        <f t="shared" si="68"/>
        <v>1.5</v>
      </c>
      <c r="T527" s="7">
        <f t="shared" si="71"/>
        <v>4717.229422471738</v>
      </c>
    </row>
    <row r="528" spans="1:20">
      <c r="A528" s="4" t="str">
        <f t="shared" si="69"/>
        <v>X2Pi-9.5-e-1-1</v>
      </c>
      <c r="B528" s="1" t="s">
        <v>0</v>
      </c>
      <c r="C528">
        <v>1</v>
      </c>
      <c r="D528">
        <v>9.5</v>
      </c>
      <c r="E528" s="2" t="s">
        <v>1</v>
      </c>
      <c r="F528">
        <v>1</v>
      </c>
      <c r="G528">
        <v>3953.0648852919999</v>
      </c>
      <c r="H528">
        <v>5.0990200000000001E-3</v>
      </c>
      <c r="I528">
        <v>25</v>
      </c>
      <c r="J528">
        <f t="shared" si="64"/>
        <v>3938.7891579669999</v>
      </c>
      <c r="K528">
        <f t="shared" si="65"/>
        <v>9.5</v>
      </c>
      <c r="L528">
        <f t="shared" si="66"/>
        <v>-1</v>
      </c>
      <c r="M528">
        <f>C528+1+VLOOKUP(B528,states!A$2:C$10,3,FALSE)</f>
        <v>2</v>
      </c>
      <c r="N528">
        <f t="shared" si="70"/>
        <v>3938.7891579669999</v>
      </c>
      <c r="O528" s="2" t="str">
        <f>VLOOKUP(B528,states!A$2:C$10,2,FALSE)</f>
        <v>X</v>
      </c>
      <c r="P528">
        <f t="shared" si="67"/>
        <v>1</v>
      </c>
      <c r="Q528">
        <f>VLOOKUP(B528,states!A$2:D$10,4,FALSE)</f>
        <v>1</v>
      </c>
      <c r="R528">
        <v>0.5</v>
      </c>
      <c r="S528">
        <f t="shared" si="68"/>
        <v>0.5</v>
      </c>
      <c r="T528" s="7">
        <f t="shared" si="71"/>
        <v>31.254213332618509</v>
      </c>
    </row>
    <row r="529" spans="1:20">
      <c r="A529" s="4" t="str">
        <f t="shared" si="69"/>
        <v>X2Pi-9.5-e-1-2</v>
      </c>
      <c r="B529" s="1" t="s">
        <v>0</v>
      </c>
      <c r="C529">
        <v>1</v>
      </c>
      <c r="D529">
        <v>9.5</v>
      </c>
      <c r="E529" s="2" t="s">
        <v>1</v>
      </c>
      <c r="F529">
        <v>2</v>
      </c>
      <c r="G529">
        <v>4215.9528328349998</v>
      </c>
      <c r="H529">
        <v>7.0710679999999998E-3</v>
      </c>
      <c r="I529">
        <v>23</v>
      </c>
      <c r="J529">
        <f t="shared" si="64"/>
        <v>4201.6771055099998</v>
      </c>
      <c r="K529">
        <f t="shared" si="65"/>
        <v>9.5</v>
      </c>
      <c r="L529">
        <f t="shared" si="66"/>
        <v>-1</v>
      </c>
      <c r="M529">
        <f>C529+1+VLOOKUP(B529,states!A$2:C$10,3,FALSE)</f>
        <v>2</v>
      </c>
      <c r="N529">
        <f t="shared" si="70"/>
        <v>4201.6771055099998</v>
      </c>
      <c r="O529" s="2" t="str">
        <f>VLOOKUP(B529,states!A$2:C$10,2,FALSE)</f>
        <v>X</v>
      </c>
      <c r="P529">
        <f t="shared" si="67"/>
        <v>1</v>
      </c>
      <c r="Q529">
        <f>VLOOKUP(B529,states!A$2:D$10,4,FALSE)</f>
        <v>1</v>
      </c>
      <c r="R529">
        <v>0.5</v>
      </c>
      <c r="S529">
        <f t="shared" si="68"/>
        <v>1.5</v>
      </c>
      <c r="T529" s="7">
        <f t="shared" si="71"/>
        <v>20.734716475347902</v>
      </c>
    </row>
    <row r="530" spans="1:20">
      <c r="A530" s="4" t="str">
        <f t="shared" si="69"/>
        <v>X2Pi-9.5-e-2-1</v>
      </c>
      <c r="B530" s="1" t="s">
        <v>0</v>
      </c>
      <c r="C530">
        <v>2</v>
      </c>
      <c r="D530">
        <v>9.5</v>
      </c>
      <c r="E530" s="2" t="s">
        <v>1</v>
      </c>
      <c r="F530">
        <v>1</v>
      </c>
      <c r="G530">
        <v>6512.7428962539998</v>
      </c>
      <c r="H530">
        <v>7.141428E-3</v>
      </c>
      <c r="I530">
        <v>11</v>
      </c>
      <c r="J530">
        <f t="shared" si="64"/>
        <v>6498.4671689289999</v>
      </c>
      <c r="K530">
        <f t="shared" si="65"/>
        <v>9.5</v>
      </c>
      <c r="L530">
        <f t="shared" si="66"/>
        <v>-1</v>
      </c>
      <c r="M530">
        <f>C530+1+VLOOKUP(B530,states!A$2:C$10,3,FALSE)</f>
        <v>3</v>
      </c>
      <c r="N530">
        <f t="shared" si="70"/>
        <v>6498.4671689289999</v>
      </c>
      <c r="O530" s="2" t="str">
        <f>VLOOKUP(B530,states!A$2:C$10,2,FALSE)</f>
        <v>X</v>
      </c>
      <c r="P530">
        <f t="shared" si="67"/>
        <v>2</v>
      </c>
      <c r="Q530">
        <f>VLOOKUP(B530,states!A$2:D$10,4,FALSE)</f>
        <v>1</v>
      </c>
      <c r="R530">
        <v>0.5</v>
      </c>
      <c r="S530">
        <f t="shared" si="68"/>
        <v>0.5</v>
      </c>
      <c r="T530" s="7">
        <f t="shared" si="71"/>
        <v>9.8189014720314916</v>
      </c>
    </row>
    <row r="531" spans="1:20">
      <c r="A531" s="4" t="str">
        <f t="shared" si="69"/>
        <v>X2Pi-9.5-e-2-2</v>
      </c>
      <c r="B531" s="1" t="s">
        <v>0</v>
      </c>
      <c r="C531">
        <v>2</v>
      </c>
      <c r="D531">
        <v>9.5</v>
      </c>
      <c r="E531" s="2" t="s">
        <v>1</v>
      </c>
      <c r="F531">
        <v>2</v>
      </c>
      <c r="G531">
        <v>6765.3782765839997</v>
      </c>
      <c r="H531">
        <v>7.141428E-3</v>
      </c>
      <c r="I531">
        <v>13</v>
      </c>
      <c r="J531">
        <f t="shared" si="64"/>
        <v>6751.1025492589997</v>
      </c>
      <c r="K531">
        <f t="shared" si="65"/>
        <v>9.5</v>
      </c>
      <c r="L531">
        <f t="shared" si="66"/>
        <v>-1</v>
      </c>
      <c r="M531">
        <f>C531+1+VLOOKUP(B531,states!A$2:C$10,3,FALSE)</f>
        <v>3</v>
      </c>
      <c r="N531">
        <f t="shared" si="70"/>
        <v>6751.1025492589997</v>
      </c>
      <c r="O531" s="2" t="str">
        <f>VLOOKUP(B531,states!A$2:C$10,2,FALSE)</f>
        <v>X</v>
      </c>
      <c r="P531">
        <f t="shared" si="67"/>
        <v>2</v>
      </c>
      <c r="Q531">
        <f>VLOOKUP(B531,states!A$2:D$10,4,FALSE)</f>
        <v>1</v>
      </c>
      <c r="R531">
        <v>0.5</v>
      </c>
      <c r="S531">
        <f t="shared" si="68"/>
        <v>1.5</v>
      </c>
      <c r="T531" s="7">
        <f t="shared" si="71"/>
        <v>11.604156285128125</v>
      </c>
    </row>
    <row r="532" spans="1:20">
      <c r="A532" s="4" t="str">
        <f t="shared" si="69"/>
        <v>X2Pi-9.5-e-3-1</v>
      </c>
      <c r="B532" s="1" t="s">
        <v>0</v>
      </c>
      <c r="C532">
        <v>3</v>
      </c>
      <c r="D532">
        <v>9.5</v>
      </c>
      <c r="E532" s="2" t="s">
        <v>1</v>
      </c>
      <c r="F532">
        <v>1</v>
      </c>
      <c r="G532">
        <v>8948.1107619659997</v>
      </c>
      <c r="H532">
        <v>8.7177980000000006E-3</v>
      </c>
      <c r="I532">
        <v>4</v>
      </c>
      <c r="J532">
        <f t="shared" si="64"/>
        <v>8933.8350346409989</v>
      </c>
      <c r="K532">
        <f t="shared" si="65"/>
        <v>9.5</v>
      </c>
      <c r="L532">
        <f t="shared" si="66"/>
        <v>-1</v>
      </c>
      <c r="M532">
        <f>C532+1+VLOOKUP(B532,states!A$2:C$10,3,FALSE)</f>
        <v>4</v>
      </c>
      <c r="N532">
        <f t="shared" si="70"/>
        <v>8933.8350346409989</v>
      </c>
      <c r="O532" s="2" t="str">
        <f>VLOOKUP(B532,states!A$2:C$10,2,FALSE)</f>
        <v>X</v>
      </c>
      <c r="P532">
        <f t="shared" si="67"/>
        <v>3</v>
      </c>
      <c r="Q532">
        <f>VLOOKUP(B532,states!A$2:D$10,4,FALSE)</f>
        <v>1</v>
      </c>
      <c r="R532">
        <v>0.5</v>
      </c>
      <c r="S532">
        <f t="shared" si="68"/>
        <v>0.5</v>
      </c>
      <c r="T532" s="7">
        <f t="shared" si="71"/>
        <v>2.9248827993911015</v>
      </c>
    </row>
    <row r="533" spans="1:20">
      <c r="A533" s="4" t="str">
        <f t="shared" si="69"/>
        <v>X2Pi-9.5-e-3-2</v>
      </c>
      <c r="B533" s="1" t="s">
        <v>0</v>
      </c>
      <c r="C533">
        <v>3</v>
      </c>
      <c r="D533">
        <v>9.5</v>
      </c>
      <c r="E533" s="2" t="s">
        <v>1</v>
      </c>
      <c r="F533">
        <v>2</v>
      </c>
      <c r="G533">
        <v>9190.5658222780003</v>
      </c>
      <c r="H533">
        <v>8.7177980000000006E-3</v>
      </c>
      <c r="I533">
        <v>3</v>
      </c>
      <c r="J533">
        <f t="shared" si="64"/>
        <v>9176.2900949529994</v>
      </c>
      <c r="K533">
        <f t="shared" si="65"/>
        <v>9.5</v>
      </c>
      <c r="L533">
        <f t="shared" si="66"/>
        <v>-1</v>
      </c>
      <c r="M533">
        <f>C533+1+VLOOKUP(B533,states!A$2:C$10,3,FALSE)</f>
        <v>4</v>
      </c>
      <c r="N533">
        <f t="shared" si="70"/>
        <v>9176.2900949529994</v>
      </c>
      <c r="O533" s="2" t="str">
        <f>VLOOKUP(B533,states!A$2:C$10,2,FALSE)</f>
        <v>X</v>
      </c>
      <c r="P533">
        <f t="shared" si="67"/>
        <v>3</v>
      </c>
      <c r="Q533">
        <f>VLOOKUP(B533,states!A$2:D$10,4,FALSE)</f>
        <v>1</v>
      </c>
      <c r="R533">
        <v>0.5</v>
      </c>
      <c r="S533">
        <f t="shared" si="68"/>
        <v>1.5</v>
      </c>
      <c r="T533" s="7">
        <f t="shared" si="71"/>
        <v>2.1936620995433258</v>
      </c>
    </row>
    <row r="534" spans="1:20">
      <c r="A534" s="4" t="str">
        <f t="shared" si="69"/>
        <v>X2Pi-9.5-e-4-1</v>
      </c>
      <c r="B534" s="1" t="s">
        <v>0</v>
      </c>
      <c r="C534">
        <v>4</v>
      </c>
      <c r="D534">
        <v>9.5</v>
      </c>
      <c r="E534" s="2" t="s">
        <v>1</v>
      </c>
      <c r="F534">
        <v>1</v>
      </c>
      <c r="G534">
        <v>11260.096321011</v>
      </c>
      <c r="H534">
        <v>1.1864665999999999E-2</v>
      </c>
      <c r="I534">
        <v>5</v>
      </c>
      <c r="J534">
        <f t="shared" si="64"/>
        <v>11245.820593685999</v>
      </c>
      <c r="K534">
        <f t="shared" si="65"/>
        <v>9.5</v>
      </c>
      <c r="L534">
        <f t="shared" si="66"/>
        <v>-1</v>
      </c>
      <c r="M534">
        <f>C534+1+VLOOKUP(B534,states!A$2:C$10,3,FALSE)</f>
        <v>5</v>
      </c>
      <c r="N534">
        <f t="shared" si="70"/>
        <v>11245.820593685999</v>
      </c>
      <c r="O534" s="2" t="str">
        <f>VLOOKUP(B534,states!A$2:C$10,2,FALSE)</f>
        <v>X</v>
      </c>
      <c r="P534">
        <f t="shared" si="67"/>
        <v>4</v>
      </c>
      <c r="Q534">
        <f>VLOOKUP(B534,states!A$2:D$10,4,FALSE)</f>
        <v>1</v>
      </c>
      <c r="R534">
        <v>0.5</v>
      </c>
      <c r="S534">
        <f t="shared" si="68"/>
        <v>0.5</v>
      </c>
      <c r="T534" s="7">
        <f t="shared" si="71"/>
        <v>2.6863943555981846</v>
      </c>
    </row>
    <row r="535" spans="1:20">
      <c r="A535" s="4" t="str">
        <f t="shared" si="69"/>
        <v>X2Pi-9.5-e-4-2</v>
      </c>
      <c r="B535" s="1" t="s">
        <v>0</v>
      </c>
      <c r="C535">
        <v>4</v>
      </c>
      <c r="D535">
        <v>9.5</v>
      </c>
      <c r="E535" s="2" t="s">
        <v>1</v>
      </c>
      <c r="F535">
        <v>2</v>
      </c>
      <c r="G535">
        <v>11492.407552524</v>
      </c>
      <c r="H535">
        <v>1.0049875999999999E-2</v>
      </c>
      <c r="I535">
        <v>2</v>
      </c>
      <c r="J535">
        <f t="shared" si="64"/>
        <v>11478.131825199</v>
      </c>
      <c r="K535">
        <f t="shared" si="65"/>
        <v>9.5</v>
      </c>
      <c r="L535">
        <f t="shared" si="66"/>
        <v>-1</v>
      </c>
      <c r="M535">
        <f>C535+1+VLOOKUP(B535,states!A$2:C$10,3,FALSE)</f>
        <v>5</v>
      </c>
      <c r="N535">
        <f t="shared" si="70"/>
        <v>11478.131825199</v>
      </c>
      <c r="O535" s="2" t="str">
        <f>VLOOKUP(B535,states!A$2:C$10,2,FALSE)</f>
        <v>X</v>
      </c>
      <c r="P535">
        <f t="shared" si="67"/>
        <v>4</v>
      </c>
      <c r="Q535">
        <f>VLOOKUP(B535,states!A$2:D$10,4,FALSE)</f>
        <v>1</v>
      </c>
      <c r="R535">
        <v>0.5</v>
      </c>
      <c r="S535">
        <f t="shared" si="68"/>
        <v>1.5</v>
      </c>
      <c r="T535" s="7">
        <f t="shared" si="71"/>
        <v>1.2685996035556135</v>
      </c>
    </row>
    <row r="536" spans="1:20">
      <c r="A536" s="4" t="str">
        <f t="shared" si="69"/>
        <v>X2Pi-9.5-e-5-1</v>
      </c>
      <c r="B536" s="1" t="s">
        <v>0</v>
      </c>
      <c r="C536">
        <v>5</v>
      </c>
      <c r="D536">
        <v>9.5</v>
      </c>
      <c r="E536" s="2" t="s">
        <v>1</v>
      </c>
      <c r="F536">
        <v>1</v>
      </c>
      <c r="G536">
        <v>13449.077335788999</v>
      </c>
      <c r="H536">
        <v>2.2948893000000001E-2</v>
      </c>
      <c r="I536">
        <v>3</v>
      </c>
      <c r="J536">
        <f t="shared" si="64"/>
        <v>13434.801608463998</v>
      </c>
      <c r="K536">
        <f t="shared" si="65"/>
        <v>9.5</v>
      </c>
      <c r="L536">
        <f t="shared" si="66"/>
        <v>-1</v>
      </c>
      <c r="M536">
        <f>C536+1+VLOOKUP(B536,states!A$2:C$10,3,FALSE)</f>
        <v>6</v>
      </c>
      <c r="N536">
        <f t="shared" si="70"/>
        <v>13434.801608463998</v>
      </c>
      <c r="O536" s="2" t="str">
        <f>VLOOKUP(B536,states!A$2:C$10,2,FALSE)</f>
        <v>X</v>
      </c>
      <c r="P536">
        <f t="shared" si="67"/>
        <v>5</v>
      </c>
      <c r="Q536">
        <f>VLOOKUP(B536,states!A$2:D$10,4,FALSE)</f>
        <v>1</v>
      </c>
      <c r="R536">
        <v>0.5</v>
      </c>
      <c r="S536">
        <f t="shared" si="68"/>
        <v>0.5</v>
      </c>
      <c r="T536" s="7">
        <f t="shared" si="71"/>
        <v>0.83332573227277706</v>
      </c>
    </row>
    <row r="537" spans="1:20">
      <c r="A537" s="4" t="str">
        <f t="shared" si="69"/>
        <v>X2Pi-9.5-e-5-2</v>
      </c>
      <c r="B537" s="1" t="s">
        <v>0</v>
      </c>
      <c r="C537">
        <v>5</v>
      </c>
      <c r="D537">
        <v>9.5</v>
      </c>
      <c r="E537" s="2" t="s">
        <v>1</v>
      </c>
      <c r="F537">
        <v>2</v>
      </c>
      <c r="G537">
        <v>13671.223729268</v>
      </c>
      <c r="H537">
        <v>2.2383028999999999E-2</v>
      </c>
      <c r="I537">
        <v>2</v>
      </c>
      <c r="J537">
        <f t="shared" si="64"/>
        <v>13656.948001942999</v>
      </c>
      <c r="K537">
        <f t="shared" si="65"/>
        <v>9.5</v>
      </c>
      <c r="L537">
        <f t="shared" si="66"/>
        <v>-1</v>
      </c>
      <c r="M537">
        <f>C537+1+VLOOKUP(B537,states!A$2:C$10,3,FALSE)</f>
        <v>6</v>
      </c>
      <c r="N537">
        <f t="shared" si="70"/>
        <v>13656.948001942999</v>
      </c>
      <c r="O537" s="2" t="str">
        <f>VLOOKUP(B537,states!A$2:C$10,2,FALSE)</f>
        <v>X</v>
      </c>
      <c r="P537">
        <f t="shared" si="67"/>
        <v>5</v>
      </c>
      <c r="Q537">
        <f>VLOOKUP(B537,states!A$2:D$10,4,FALSE)</f>
        <v>1</v>
      </c>
      <c r="R537">
        <v>0.5</v>
      </c>
      <c r="S537">
        <f t="shared" si="68"/>
        <v>1.5</v>
      </c>
      <c r="T537" s="7">
        <f t="shared" si="71"/>
        <v>0.569595326413734</v>
      </c>
    </row>
    <row r="538" spans="1:20">
      <c r="A538" s="4" t="str">
        <f t="shared" si="69"/>
        <v>A2Delta-9.5-e-0-1</v>
      </c>
      <c r="B538" s="1" t="s">
        <v>3</v>
      </c>
      <c r="C538">
        <v>0</v>
      </c>
      <c r="D538">
        <v>9.5</v>
      </c>
      <c r="E538" s="2" t="s">
        <v>1</v>
      </c>
      <c r="F538">
        <v>1</v>
      </c>
      <c r="G538">
        <v>24472.923099371001</v>
      </c>
      <c r="H538">
        <v>5.0990200000000001E-3</v>
      </c>
      <c r="I538">
        <v>16</v>
      </c>
      <c r="J538">
        <f t="shared" si="64"/>
        <v>24458.647372046002</v>
      </c>
      <c r="K538">
        <f t="shared" si="65"/>
        <v>9.5</v>
      </c>
      <c r="L538">
        <f t="shared" si="66"/>
        <v>-1</v>
      </c>
      <c r="M538">
        <f>C538+1+VLOOKUP(B538,states!A$2:C$10,3,FALSE)</f>
        <v>251</v>
      </c>
      <c r="N538">
        <f t="shared" si="70"/>
        <v>24458.647372046002</v>
      </c>
      <c r="O538" s="2" t="str">
        <f>VLOOKUP(B538,states!A$2:C$10,2,FALSE)</f>
        <v>A</v>
      </c>
      <c r="P538">
        <f t="shared" si="67"/>
        <v>0</v>
      </c>
      <c r="Q538">
        <f>VLOOKUP(B538,states!A$2:D$10,4,FALSE)</f>
        <v>2</v>
      </c>
      <c r="R538">
        <v>0.5</v>
      </c>
      <c r="S538">
        <f t="shared" si="68"/>
        <v>0.5</v>
      </c>
      <c r="T538" s="7">
        <f t="shared" si="71"/>
        <v>2000.2696532875846</v>
      </c>
    </row>
    <row r="539" spans="1:20">
      <c r="A539" s="4" t="str">
        <f t="shared" si="69"/>
        <v>A2Delta-9.5-e-0-2</v>
      </c>
      <c r="B539" s="1" t="s">
        <v>3</v>
      </c>
      <c r="C539">
        <v>0</v>
      </c>
      <c r="D539">
        <v>9.5</v>
      </c>
      <c r="E539" s="2" t="s">
        <v>1</v>
      </c>
      <c r="F539">
        <v>2</v>
      </c>
      <c r="G539">
        <v>24758.335972979999</v>
      </c>
      <c r="H539">
        <v>5.0990200000000001E-3</v>
      </c>
      <c r="I539">
        <v>17</v>
      </c>
      <c r="J539">
        <f t="shared" si="64"/>
        <v>24744.060245655</v>
      </c>
      <c r="K539">
        <f t="shared" si="65"/>
        <v>9.5</v>
      </c>
      <c r="L539">
        <f t="shared" si="66"/>
        <v>-1</v>
      </c>
      <c r="M539">
        <f>C539+1+VLOOKUP(B539,states!A$2:C$10,3,FALSE)</f>
        <v>251</v>
      </c>
      <c r="N539">
        <f t="shared" si="70"/>
        <v>24744.060245655</v>
      </c>
      <c r="O539" s="2" t="str">
        <f>VLOOKUP(B539,states!A$2:C$10,2,FALSE)</f>
        <v>A</v>
      </c>
      <c r="P539">
        <f t="shared" si="67"/>
        <v>0</v>
      </c>
      <c r="Q539">
        <f>VLOOKUP(B539,states!A$2:D$10,4,FALSE)</f>
        <v>2</v>
      </c>
      <c r="R539">
        <v>0.5</v>
      </c>
      <c r="S539">
        <f t="shared" si="68"/>
        <v>1.5</v>
      </c>
      <c r="T539" s="7">
        <f t="shared" si="71"/>
        <v>2125.2865066180584</v>
      </c>
    </row>
    <row r="540" spans="1:20">
      <c r="A540" s="4" t="str">
        <f t="shared" si="69"/>
        <v>B2Sigma-9.5-e-0-2</v>
      </c>
      <c r="B540" s="1" t="s">
        <v>4</v>
      </c>
      <c r="C540">
        <v>0</v>
      </c>
      <c r="D540">
        <v>9.5</v>
      </c>
      <c r="E540" s="2" t="s">
        <v>1</v>
      </c>
      <c r="F540">
        <v>2</v>
      </c>
      <c r="G540">
        <v>27076.758292320999</v>
      </c>
      <c r="H540">
        <v>7.0710679999999998E-3</v>
      </c>
      <c r="I540">
        <v>16</v>
      </c>
      <c r="J540">
        <f t="shared" si="64"/>
        <v>27062.482564996</v>
      </c>
      <c r="K540">
        <f t="shared" si="65"/>
        <v>9.5</v>
      </c>
      <c r="L540">
        <f t="shared" si="66"/>
        <v>-1</v>
      </c>
      <c r="M540">
        <f>C540+1+VLOOKUP(B540,states!A$2:C$10,3,FALSE)</f>
        <v>51</v>
      </c>
      <c r="N540">
        <f t="shared" si="70"/>
        <v>27062.482564996</v>
      </c>
      <c r="O540" s="2" t="str">
        <f>VLOOKUP(B540,states!A$2:C$10,2,FALSE)</f>
        <v>B</v>
      </c>
      <c r="P540">
        <f t="shared" si="67"/>
        <v>0</v>
      </c>
      <c r="Q540">
        <f>VLOOKUP(B540,states!A$2:D$10,4,FALSE)</f>
        <v>0</v>
      </c>
      <c r="R540">
        <v>0.5</v>
      </c>
      <c r="S540">
        <f t="shared" si="68"/>
        <v>0.5</v>
      </c>
      <c r="T540" s="7">
        <f t="shared" si="71"/>
        <v>1442.4150591546368</v>
      </c>
    </row>
    <row r="541" spans="1:20">
      <c r="A541" s="4" t="str">
        <f t="shared" si="69"/>
        <v>A2Delta-9.5-e-1-1</v>
      </c>
      <c r="B541" s="1" t="s">
        <v>3</v>
      </c>
      <c r="C541">
        <v>1</v>
      </c>
      <c r="D541">
        <v>9.5</v>
      </c>
      <c r="E541" s="2" t="s">
        <v>1</v>
      </c>
      <c r="F541">
        <v>1</v>
      </c>
      <c r="G541">
        <v>27152.736936623001</v>
      </c>
      <c r="H541">
        <v>7.141428E-3</v>
      </c>
      <c r="I541">
        <v>12</v>
      </c>
      <c r="J541">
        <f t="shared" si="64"/>
        <v>27138.461209298002</v>
      </c>
      <c r="K541">
        <f t="shared" si="65"/>
        <v>9.5</v>
      </c>
      <c r="L541">
        <f t="shared" si="66"/>
        <v>-1</v>
      </c>
      <c r="M541">
        <f>C541+1+VLOOKUP(B541,states!A$2:C$10,3,FALSE)</f>
        <v>252</v>
      </c>
      <c r="N541">
        <f t="shared" si="70"/>
        <v>27138.461209298002</v>
      </c>
      <c r="O541" s="2" t="str">
        <f>VLOOKUP(B541,states!A$2:C$10,2,FALSE)</f>
        <v>A</v>
      </c>
      <c r="P541">
        <f t="shared" si="67"/>
        <v>1</v>
      </c>
      <c r="Q541">
        <f>VLOOKUP(B541,states!A$2:D$10,4,FALSE)</f>
        <v>2</v>
      </c>
      <c r="R541">
        <v>0.5</v>
      </c>
      <c r="S541">
        <f t="shared" si="68"/>
        <v>0.5</v>
      </c>
      <c r="T541" s="7">
        <f t="shared" si="71"/>
        <v>10.711528878579808</v>
      </c>
    </row>
    <row r="542" spans="1:20">
      <c r="A542" s="4" t="str">
        <f t="shared" si="69"/>
        <v>A2Delta-9.5-e-1-2</v>
      </c>
      <c r="B542" s="1" t="s">
        <v>3</v>
      </c>
      <c r="C542">
        <v>1</v>
      </c>
      <c r="D542">
        <v>9.5</v>
      </c>
      <c r="E542" s="2" t="s">
        <v>1</v>
      </c>
      <c r="F542">
        <v>2</v>
      </c>
      <c r="G542">
        <v>27424.628336024001</v>
      </c>
      <c r="H542">
        <v>7.141428E-3</v>
      </c>
      <c r="I542">
        <v>12</v>
      </c>
      <c r="J542">
        <f t="shared" si="64"/>
        <v>27410.352608699002</v>
      </c>
      <c r="K542">
        <f t="shared" si="65"/>
        <v>9.5</v>
      </c>
      <c r="L542">
        <f t="shared" si="66"/>
        <v>-1</v>
      </c>
      <c r="M542">
        <f>C542+1+VLOOKUP(B542,states!A$2:C$10,3,FALSE)</f>
        <v>252</v>
      </c>
      <c r="N542">
        <f t="shared" si="70"/>
        <v>27410.352608699002</v>
      </c>
      <c r="O542" s="2" t="str">
        <f>VLOOKUP(B542,states!A$2:C$10,2,FALSE)</f>
        <v>A</v>
      </c>
      <c r="P542">
        <f t="shared" si="67"/>
        <v>1</v>
      </c>
      <c r="Q542">
        <f>VLOOKUP(B542,states!A$2:D$10,4,FALSE)</f>
        <v>2</v>
      </c>
      <c r="R542">
        <v>0.5</v>
      </c>
      <c r="S542">
        <f t="shared" si="68"/>
        <v>1.5</v>
      </c>
      <c r="T542" s="7">
        <f t="shared" si="71"/>
        <v>10.711528878579808</v>
      </c>
    </row>
    <row r="543" spans="1:20">
      <c r="A543" s="4" t="str">
        <f t="shared" si="69"/>
        <v>B2Sigma-9.5-e-1-2</v>
      </c>
      <c r="B543" s="1" t="s">
        <v>4</v>
      </c>
      <c r="C543">
        <v>1</v>
      </c>
      <c r="D543">
        <v>9.5</v>
      </c>
      <c r="E543" s="2" t="s">
        <v>1</v>
      </c>
      <c r="F543">
        <v>2</v>
      </c>
      <c r="G543">
        <v>28692.927727653001</v>
      </c>
      <c r="H543">
        <v>0.25174965700000002</v>
      </c>
      <c r="I543">
        <v>8</v>
      </c>
      <c r="J543">
        <f t="shared" si="64"/>
        <v>28678.652000328002</v>
      </c>
      <c r="K543">
        <f t="shared" si="65"/>
        <v>9.5</v>
      </c>
      <c r="L543">
        <f t="shared" si="66"/>
        <v>-1</v>
      </c>
      <c r="M543">
        <f>C543+1+VLOOKUP(B543,states!A$2:C$10,3,FALSE)</f>
        <v>52</v>
      </c>
      <c r="N543">
        <f t="shared" si="70"/>
        <v>28678.652000328002</v>
      </c>
      <c r="O543" s="2" t="str">
        <f>VLOOKUP(B543,states!A$2:C$10,2,FALSE)</f>
        <v>B</v>
      </c>
      <c r="P543">
        <f t="shared" si="67"/>
        <v>1</v>
      </c>
      <c r="Q543">
        <f>VLOOKUP(B543,states!A$2:D$10,4,FALSE)</f>
        <v>0</v>
      </c>
      <c r="R543">
        <v>0.5</v>
      </c>
      <c r="S543">
        <f t="shared" si="68"/>
        <v>0.5</v>
      </c>
      <c r="T543" s="7">
        <f t="shared" si="71"/>
        <v>0.20257058319460708</v>
      </c>
    </row>
    <row r="544" spans="1:20">
      <c r="A544" s="4" t="str">
        <f t="shared" si="69"/>
        <v>A2Delta-9.5-e-2-1</v>
      </c>
      <c r="B544" s="1" t="s">
        <v>3</v>
      </c>
      <c r="C544">
        <v>2</v>
      </c>
      <c r="D544">
        <v>9.5</v>
      </c>
      <c r="E544" s="2" t="s">
        <v>1</v>
      </c>
      <c r="F544">
        <v>1</v>
      </c>
      <c r="G544">
        <v>29633.984573012</v>
      </c>
      <c r="H544">
        <v>8.7177980000000006E-3</v>
      </c>
      <c r="I544">
        <v>9</v>
      </c>
      <c r="J544">
        <f t="shared" si="64"/>
        <v>29619.708845687001</v>
      </c>
      <c r="K544">
        <f t="shared" si="65"/>
        <v>9.5</v>
      </c>
      <c r="L544">
        <f t="shared" si="66"/>
        <v>-1</v>
      </c>
      <c r="M544">
        <f>C544+1+VLOOKUP(B544,states!A$2:C$10,3,FALSE)</f>
        <v>253</v>
      </c>
      <c r="N544">
        <f t="shared" si="70"/>
        <v>29619.708845687001</v>
      </c>
      <c r="O544" s="2" t="str">
        <f>VLOOKUP(B544,states!A$2:C$10,2,FALSE)</f>
        <v>A</v>
      </c>
      <c r="P544">
        <f t="shared" si="67"/>
        <v>2</v>
      </c>
      <c r="Q544">
        <f>VLOOKUP(B544,states!A$2:D$10,4,FALSE)</f>
        <v>2</v>
      </c>
      <c r="R544">
        <v>0.5</v>
      </c>
      <c r="S544">
        <f t="shared" si="68"/>
        <v>0.5</v>
      </c>
      <c r="T544" s="7">
        <f t="shared" si="71"/>
        <v>6.5809862986299787</v>
      </c>
    </row>
    <row r="545" spans="1:20">
      <c r="A545" s="4" t="str">
        <f t="shared" si="69"/>
        <v>A2Delta-9.5-e-2-2</v>
      </c>
      <c r="B545" s="1" t="s">
        <v>3</v>
      </c>
      <c r="C545">
        <v>2</v>
      </c>
      <c r="D545">
        <v>9.5</v>
      </c>
      <c r="E545" s="2" t="s">
        <v>1</v>
      </c>
      <c r="F545">
        <v>2</v>
      </c>
      <c r="G545">
        <v>29890.973006994001</v>
      </c>
      <c r="H545">
        <v>0.120511784</v>
      </c>
      <c r="I545">
        <v>5</v>
      </c>
      <c r="J545">
        <f t="shared" si="64"/>
        <v>29876.697279669002</v>
      </c>
      <c r="K545">
        <f t="shared" si="65"/>
        <v>9.5</v>
      </c>
      <c r="L545">
        <f t="shared" si="66"/>
        <v>-1</v>
      </c>
      <c r="M545">
        <f>C545+1+VLOOKUP(B545,states!A$2:C$10,3,FALSE)</f>
        <v>253</v>
      </c>
      <c r="N545">
        <f t="shared" si="70"/>
        <v>29876.697279669002</v>
      </c>
      <c r="O545" s="2" t="str">
        <f>VLOOKUP(B545,states!A$2:C$10,2,FALSE)</f>
        <v>A</v>
      </c>
      <c r="P545">
        <f t="shared" si="67"/>
        <v>2</v>
      </c>
      <c r="Q545">
        <f>VLOOKUP(B545,states!A$2:D$10,4,FALSE)</f>
        <v>2</v>
      </c>
      <c r="R545">
        <v>0.5</v>
      </c>
      <c r="S545">
        <f t="shared" si="68"/>
        <v>1.5</v>
      </c>
      <c r="T545" s="7">
        <f t="shared" si="71"/>
        <v>0.26448178522905019</v>
      </c>
    </row>
    <row r="546" spans="1:20">
      <c r="A546" s="4" t="str">
        <f t="shared" si="69"/>
        <v>A2Delta-9.5-e-3-1</v>
      </c>
      <c r="B546" s="1" t="s">
        <v>3</v>
      </c>
      <c r="C546">
        <v>3</v>
      </c>
      <c r="D546">
        <v>9.5</v>
      </c>
      <c r="E546" s="2" t="s">
        <v>1</v>
      </c>
      <c r="F546">
        <v>1</v>
      </c>
      <c r="G546">
        <v>31893.753026715</v>
      </c>
      <c r="H546">
        <v>1.1864665999999999E-2</v>
      </c>
      <c r="I546">
        <v>1</v>
      </c>
      <c r="J546">
        <f t="shared" si="64"/>
        <v>31879.477299390001</v>
      </c>
      <c r="K546">
        <f t="shared" si="65"/>
        <v>9.5</v>
      </c>
      <c r="L546">
        <f t="shared" si="66"/>
        <v>-1</v>
      </c>
      <c r="M546">
        <f>C546+1+VLOOKUP(B546,states!A$2:C$10,3,FALSE)</f>
        <v>254</v>
      </c>
      <c r="N546">
        <f t="shared" si="70"/>
        <v>31879.477299390001</v>
      </c>
      <c r="O546" s="2" t="str">
        <f>VLOOKUP(B546,states!A$2:C$10,2,FALSE)</f>
        <v>A</v>
      </c>
      <c r="P546">
        <f t="shared" si="67"/>
        <v>3</v>
      </c>
      <c r="Q546">
        <f>VLOOKUP(B546,states!A$2:D$10,4,FALSE)</f>
        <v>2</v>
      </c>
      <c r="R546">
        <v>0.5</v>
      </c>
      <c r="S546">
        <f t="shared" si="68"/>
        <v>0.5</v>
      </c>
      <c r="T546" s="7">
        <f t="shared" si="71"/>
        <v>0.5372788711196369</v>
      </c>
    </row>
    <row r="547" spans="1:20">
      <c r="A547" s="4" t="str">
        <f t="shared" si="69"/>
        <v>C2Sigma-9.5-e-0-1</v>
      </c>
      <c r="B547" s="1" t="s">
        <v>5</v>
      </c>
      <c r="C547">
        <v>0</v>
      </c>
      <c r="D547">
        <v>9.5</v>
      </c>
      <c r="E547" s="2" t="s">
        <v>1</v>
      </c>
      <c r="F547">
        <v>1</v>
      </c>
      <c r="G547">
        <v>33061.990029672001</v>
      </c>
      <c r="H547">
        <v>5.3851649999999999E-3</v>
      </c>
      <c r="I547">
        <v>7</v>
      </c>
      <c r="J547">
        <f t="shared" si="64"/>
        <v>33047.714302346998</v>
      </c>
      <c r="K547">
        <f t="shared" si="65"/>
        <v>9.5</v>
      </c>
      <c r="L547">
        <f t="shared" si="66"/>
        <v>-1</v>
      </c>
      <c r="M547">
        <f>C547+1+VLOOKUP(B547,states!A$2:C$10,3,FALSE)</f>
        <v>101</v>
      </c>
      <c r="N547">
        <f t="shared" si="70"/>
        <v>33047.714302346998</v>
      </c>
      <c r="O547" s="2" t="str">
        <f>VLOOKUP(B547,states!A$2:C$10,2,FALSE)</f>
        <v>C</v>
      </c>
      <c r="P547">
        <f t="shared" si="67"/>
        <v>0</v>
      </c>
      <c r="Q547">
        <f>VLOOKUP(B547,states!A$2:D$10,4,FALSE)</f>
        <v>0</v>
      </c>
      <c r="R547">
        <v>0.5</v>
      </c>
      <c r="S547">
        <f t="shared" si="68"/>
        <v>0.5</v>
      </c>
      <c r="T547" s="7">
        <f t="shared" si="71"/>
        <v>828.61788789834225</v>
      </c>
    </row>
    <row r="548" spans="1:20">
      <c r="A548" s="4" t="str">
        <f t="shared" si="69"/>
        <v>A2Delta-9.5-e-4-1</v>
      </c>
      <c r="B548" s="1" t="s">
        <v>3</v>
      </c>
      <c r="C548">
        <v>4</v>
      </c>
      <c r="D548">
        <v>9.5</v>
      </c>
      <c r="E548" s="2" t="s">
        <v>1</v>
      </c>
      <c r="F548">
        <v>1</v>
      </c>
      <c r="G548">
        <v>33899.908294690002</v>
      </c>
      <c r="H548">
        <v>0.50010098999999997</v>
      </c>
      <c r="I548">
        <v>1</v>
      </c>
      <c r="J548">
        <f t="shared" si="64"/>
        <v>33885.632567364999</v>
      </c>
      <c r="K548">
        <f t="shared" si="65"/>
        <v>9.5</v>
      </c>
      <c r="L548">
        <f t="shared" si="66"/>
        <v>-1</v>
      </c>
      <c r="M548">
        <f>C548+1+VLOOKUP(B548,states!A$2:C$10,3,FALSE)</f>
        <v>255</v>
      </c>
      <c r="N548">
        <f t="shared" si="70"/>
        <v>33885.632567364999</v>
      </c>
      <c r="O548" s="2" t="str">
        <f>VLOOKUP(B548,states!A$2:C$10,2,FALSE)</f>
        <v>A</v>
      </c>
      <c r="P548">
        <f t="shared" si="67"/>
        <v>4</v>
      </c>
      <c r="Q548">
        <f>VLOOKUP(B548,states!A$2:D$10,4,FALSE)</f>
        <v>2</v>
      </c>
      <c r="R548">
        <v>0.5</v>
      </c>
      <c r="S548">
        <f t="shared" si="68"/>
        <v>0.5</v>
      </c>
      <c r="T548" s="7">
        <f t="shared" si="71"/>
        <v>1.2746694132102273E-2</v>
      </c>
    </row>
    <row r="549" spans="1:20">
      <c r="A549" s="4" t="str">
        <f t="shared" si="69"/>
        <v>A2Delta-9.5-e-4-2</v>
      </c>
      <c r="B549" s="1" t="s">
        <v>3</v>
      </c>
      <c r="C549">
        <v>4</v>
      </c>
      <c r="D549">
        <v>9.5</v>
      </c>
      <c r="E549" s="2" t="s">
        <v>1</v>
      </c>
      <c r="F549">
        <v>2</v>
      </c>
      <c r="G549">
        <v>34120.575235794</v>
      </c>
      <c r="H549">
        <v>0.50010098999999997</v>
      </c>
      <c r="I549">
        <v>1</v>
      </c>
      <c r="J549">
        <f t="shared" si="64"/>
        <v>34106.299508468997</v>
      </c>
      <c r="K549">
        <f t="shared" si="65"/>
        <v>9.5</v>
      </c>
      <c r="L549">
        <f t="shared" si="66"/>
        <v>-1</v>
      </c>
      <c r="M549">
        <f>C549+1+VLOOKUP(B549,states!A$2:C$10,3,FALSE)</f>
        <v>255</v>
      </c>
      <c r="N549">
        <f t="shared" si="70"/>
        <v>34106.299508468997</v>
      </c>
      <c r="O549" s="2" t="str">
        <f>VLOOKUP(B549,states!A$2:C$10,2,FALSE)</f>
        <v>A</v>
      </c>
      <c r="P549">
        <f t="shared" si="67"/>
        <v>4</v>
      </c>
      <c r="Q549">
        <f>VLOOKUP(B549,states!A$2:D$10,4,FALSE)</f>
        <v>2</v>
      </c>
      <c r="R549">
        <v>0.5</v>
      </c>
      <c r="S549">
        <f t="shared" si="68"/>
        <v>1.5</v>
      </c>
      <c r="T549" s="7">
        <f t="shared" si="71"/>
        <v>1.2746694132102273E-2</v>
      </c>
    </row>
    <row r="550" spans="1:20">
      <c r="A550" s="4" t="str">
        <f t="shared" si="69"/>
        <v>A2Delta-9.5-e-5-1</v>
      </c>
      <c r="B550" s="1" t="s">
        <v>3</v>
      </c>
      <c r="C550">
        <v>5</v>
      </c>
      <c r="D550">
        <v>9.5</v>
      </c>
      <c r="E550" s="2" t="s">
        <v>1</v>
      </c>
      <c r="F550">
        <v>1</v>
      </c>
      <c r="G550">
        <v>35605.549865394998</v>
      </c>
      <c r="H550">
        <v>0.50050074899999997</v>
      </c>
      <c r="I550">
        <v>1</v>
      </c>
      <c r="J550">
        <f t="shared" si="64"/>
        <v>35591.274138069995</v>
      </c>
      <c r="K550">
        <f t="shared" si="65"/>
        <v>9.5</v>
      </c>
      <c r="L550">
        <f t="shared" si="66"/>
        <v>-1</v>
      </c>
      <c r="M550">
        <f>C550+1+VLOOKUP(B550,states!A$2:C$10,3,FALSE)</f>
        <v>256</v>
      </c>
      <c r="N550">
        <f t="shared" si="70"/>
        <v>35591.274138069995</v>
      </c>
      <c r="O550" s="2" t="str">
        <f>VLOOKUP(B550,states!A$2:C$10,2,FALSE)</f>
        <v>A</v>
      </c>
      <c r="P550">
        <f t="shared" si="67"/>
        <v>5</v>
      </c>
      <c r="Q550">
        <f>VLOOKUP(B550,states!A$2:D$10,4,FALSE)</f>
        <v>2</v>
      </c>
      <c r="R550">
        <v>0.5</v>
      </c>
      <c r="S550">
        <f t="shared" si="68"/>
        <v>0.5</v>
      </c>
      <c r="T550" s="7">
        <f t="shared" si="71"/>
        <v>1.2736513116969458E-2</v>
      </c>
    </row>
    <row r="551" spans="1:20">
      <c r="A551" s="4" t="str">
        <f t="shared" si="69"/>
        <v>C2Sigma-9.5-e-1-1</v>
      </c>
      <c r="B551" s="1" t="s">
        <v>5</v>
      </c>
      <c r="C551">
        <v>1</v>
      </c>
      <c r="D551">
        <v>9.5</v>
      </c>
      <c r="E551" s="2" t="s">
        <v>1</v>
      </c>
      <c r="F551">
        <v>1</v>
      </c>
      <c r="G551">
        <v>35605.855917357003</v>
      </c>
      <c r="H551">
        <v>5.0259326999999999E-2</v>
      </c>
      <c r="I551">
        <v>6</v>
      </c>
      <c r="J551">
        <f t="shared" si="64"/>
        <v>35591.580190032</v>
      </c>
      <c r="K551">
        <f t="shared" si="65"/>
        <v>9.5</v>
      </c>
      <c r="L551">
        <f t="shared" si="66"/>
        <v>-1</v>
      </c>
      <c r="M551">
        <f>C551+1+VLOOKUP(B551,states!A$2:C$10,3,FALSE)</f>
        <v>102</v>
      </c>
      <c r="N551">
        <f t="shared" si="70"/>
        <v>35591.580190032</v>
      </c>
      <c r="O551" s="2" t="str">
        <f>VLOOKUP(B551,states!A$2:C$10,2,FALSE)</f>
        <v>C</v>
      </c>
      <c r="P551">
        <f t="shared" si="67"/>
        <v>1</v>
      </c>
      <c r="Q551">
        <f>VLOOKUP(B551,states!A$2:D$10,4,FALSE)</f>
        <v>0</v>
      </c>
      <c r="R551">
        <v>0.5</v>
      </c>
      <c r="S551">
        <f t="shared" si="68"/>
        <v>0.5</v>
      </c>
      <c r="T551" s="7">
        <f t="shared" si="71"/>
        <v>0.76100911833039908</v>
      </c>
    </row>
    <row r="552" spans="1:20">
      <c r="A552" s="4" t="str">
        <f t="shared" si="69"/>
        <v>A2Delta-9.5-e-5-2</v>
      </c>
      <c r="B552" s="1" t="s">
        <v>3</v>
      </c>
      <c r="C552">
        <v>5</v>
      </c>
      <c r="D552">
        <v>9.5</v>
      </c>
      <c r="E552" s="2" t="s">
        <v>1</v>
      </c>
      <c r="F552">
        <v>2</v>
      </c>
      <c r="G552">
        <v>35803.349404426997</v>
      </c>
      <c r="H552">
        <v>0.50054340500000005</v>
      </c>
      <c r="I552">
        <v>1</v>
      </c>
      <c r="J552">
        <f t="shared" si="64"/>
        <v>35789.073677101995</v>
      </c>
      <c r="K552">
        <f t="shared" si="65"/>
        <v>9.5</v>
      </c>
      <c r="L552">
        <f t="shared" si="66"/>
        <v>-1</v>
      </c>
      <c r="M552">
        <f>C552+1+VLOOKUP(B552,states!A$2:C$10,3,FALSE)</f>
        <v>256</v>
      </c>
      <c r="N552">
        <f t="shared" si="70"/>
        <v>35789.073677101995</v>
      </c>
      <c r="O552" s="2" t="str">
        <f>VLOOKUP(B552,states!A$2:C$10,2,FALSE)</f>
        <v>A</v>
      </c>
      <c r="P552">
        <f t="shared" si="67"/>
        <v>5</v>
      </c>
      <c r="Q552">
        <f>VLOOKUP(B552,states!A$2:D$10,4,FALSE)</f>
        <v>2</v>
      </c>
      <c r="R552">
        <v>0.5</v>
      </c>
      <c r="S552">
        <f t="shared" si="68"/>
        <v>1.5</v>
      </c>
      <c r="T552" s="7">
        <f t="shared" si="71"/>
        <v>1.2735427719183588E-2</v>
      </c>
    </row>
    <row r="553" spans="1:20">
      <c r="A553" s="4" t="str">
        <f t="shared" si="69"/>
        <v>C2Sigma-9.5-e-2-1</v>
      </c>
      <c r="B553" s="1" t="s">
        <v>5</v>
      </c>
      <c r="C553">
        <v>2</v>
      </c>
      <c r="D553">
        <v>9.5</v>
      </c>
      <c r="E553" s="2" t="s">
        <v>1</v>
      </c>
      <c r="F553">
        <v>1</v>
      </c>
      <c r="G553">
        <v>37891.355410673998</v>
      </c>
      <c r="H553">
        <v>8.7177980000000006E-3</v>
      </c>
      <c r="I553">
        <v>5</v>
      </c>
      <c r="J553">
        <f t="shared" si="64"/>
        <v>37877.079683348995</v>
      </c>
      <c r="K553">
        <f t="shared" si="65"/>
        <v>9.5</v>
      </c>
      <c r="L553">
        <f t="shared" si="66"/>
        <v>-1</v>
      </c>
      <c r="M553">
        <f>C553+1+VLOOKUP(B553,states!A$2:C$10,3,FALSE)</f>
        <v>103</v>
      </c>
      <c r="N553">
        <f t="shared" si="70"/>
        <v>37877.079683348995</v>
      </c>
      <c r="O553" s="2" t="str">
        <f>VLOOKUP(B553,states!A$2:C$10,2,FALSE)</f>
        <v>C</v>
      </c>
      <c r="P553">
        <f t="shared" si="67"/>
        <v>2</v>
      </c>
      <c r="Q553">
        <f>VLOOKUP(B553,states!A$2:D$10,4,FALSE)</f>
        <v>0</v>
      </c>
      <c r="R553">
        <v>0.5</v>
      </c>
      <c r="S553">
        <f t="shared" si="68"/>
        <v>0.5</v>
      </c>
      <c r="T553" s="7">
        <f t="shared" si="71"/>
        <v>3.6561034992388772</v>
      </c>
    </row>
    <row r="554" spans="1:20">
      <c r="A554" s="4" t="str">
        <f t="shared" si="69"/>
        <v>D2Pi-9.5-e-2-1</v>
      </c>
      <c r="B554" s="1" t="s">
        <v>6</v>
      </c>
      <c r="C554">
        <v>2</v>
      </c>
      <c r="D554">
        <v>9.5</v>
      </c>
      <c r="E554" s="2" t="s">
        <v>1</v>
      </c>
      <c r="F554">
        <v>1</v>
      </c>
      <c r="G554">
        <v>65343.439389350999</v>
      </c>
      <c r="H554">
        <v>0.50002499899999997</v>
      </c>
      <c r="I554">
        <v>5</v>
      </c>
      <c r="J554">
        <f t="shared" si="64"/>
        <v>65329.163662025996</v>
      </c>
      <c r="K554">
        <f t="shared" si="65"/>
        <v>9.5</v>
      </c>
      <c r="L554">
        <f t="shared" si="66"/>
        <v>-1</v>
      </c>
      <c r="M554">
        <f>C554+1+VLOOKUP(B554,states!A$2:C$10,3,FALSE)</f>
        <v>153</v>
      </c>
      <c r="N554">
        <f t="shared" si="70"/>
        <v>65329.163662025996</v>
      </c>
      <c r="O554" s="2" t="str">
        <f>VLOOKUP(B554,states!A$2:C$10,2,FALSE)</f>
        <v>D</v>
      </c>
      <c r="P554">
        <f t="shared" si="67"/>
        <v>2</v>
      </c>
      <c r="Q554">
        <f>VLOOKUP(B554,states!A$2:D$10,4,FALSE)</f>
        <v>1</v>
      </c>
      <c r="R554">
        <v>0.5</v>
      </c>
      <c r="S554">
        <f t="shared" si="68"/>
        <v>0.5</v>
      </c>
      <c r="T554" s="7">
        <f t="shared" si="71"/>
        <v>6.3743156516575861E-2</v>
      </c>
    </row>
    <row r="555" spans="1:20">
      <c r="A555" s="4" t="str">
        <f t="shared" si="69"/>
        <v>D2Pi-9.5-e-2-2</v>
      </c>
      <c r="B555" s="1" t="s">
        <v>6</v>
      </c>
      <c r="C555">
        <v>2</v>
      </c>
      <c r="D555">
        <v>9.5</v>
      </c>
      <c r="E555" s="2" t="s">
        <v>1</v>
      </c>
      <c r="F555">
        <v>2</v>
      </c>
      <c r="G555">
        <v>65594.986819083002</v>
      </c>
      <c r="H555">
        <v>0.50002499899999997</v>
      </c>
      <c r="I555">
        <v>5</v>
      </c>
      <c r="J555">
        <f t="shared" si="64"/>
        <v>65580.711091757999</v>
      </c>
      <c r="K555">
        <f t="shared" si="65"/>
        <v>9.5</v>
      </c>
      <c r="L555">
        <f t="shared" si="66"/>
        <v>-1</v>
      </c>
      <c r="M555">
        <f>C555+1+VLOOKUP(B555,states!A$2:C$10,3,FALSE)</f>
        <v>153</v>
      </c>
      <c r="N555">
        <f t="shared" si="70"/>
        <v>65580.711091757999</v>
      </c>
      <c r="O555" s="2" t="str">
        <f>VLOOKUP(B555,states!A$2:C$10,2,FALSE)</f>
        <v>D</v>
      </c>
      <c r="P555">
        <f t="shared" si="67"/>
        <v>2</v>
      </c>
      <c r="Q555">
        <f>VLOOKUP(B555,states!A$2:D$10,4,FALSE)</f>
        <v>1</v>
      </c>
      <c r="R555">
        <v>0.5</v>
      </c>
      <c r="S555">
        <f t="shared" si="68"/>
        <v>1.5</v>
      </c>
      <c r="T555" s="7">
        <f t="shared" si="71"/>
        <v>6.3743156516575861E-2</v>
      </c>
    </row>
    <row r="556" spans="1:20">
      <c r="A556" s="4" t="str">
        <f t="shared" si="69"/>
        <v>E2Sigma-9.5-e-2-1</v>
      </c>
      <c r="B556" s="1" t="s">
        <v>7</v>
      </c>
      <c r="C556">
        <v>2</v>
      </c>
      <c r="D556">
        <v>9.5</v>
      </c>
      <c r="E556" s="2" t="s">
        <v>1</v>
      </c>
      <c r="F556">
        <v>1</v>
      </c>
      <c r="G556">
        <v>69873.964783905001</v>
      </c>
      <c r="H556">
        <v>2.7250045869999999</v>
      </c>
      <c r="I556">
        <v>2</v>
      </c>
      <c r="J556">
        <f t="shared" si="64"/>
        <v>69859.689056579999</v>
      </c>
      <c r="K556">
        <f t="shared" si="65"/>
        <v>9.5</v>
      </c>
      <c r="L556">
        <f t="shared" si="66"/>
        <v>-1</v>
      </c>
      <c r="M556">
        <f>C556+1+VLOOKUP(B556,states!A$2:C$10,3,FALSE)</f>
        <v>203</v>
      </c>
      <c r="N556">
        <f t="shared" si="70"/>
        <v>69859.689056579999</v>
      </c>
      <c r="O556" s="2" t="str">
        <f>VLOOKUP(B556,states!A$2:C$10,2,FALSE)</f>
        <v>E</v>
      </c>
      <c r="P556">
        <f t="shared" si="67"/>
        <v>2</v>
      </c>
      <c r="Q556">
        <f>VLOOKUP(B556,states!A$2:D$10,4,FALSE)</f>
        <v>0</v>
      </c>
      <c r="R556">
        <v>0.5</v>
      </c>
      <c r="S556">
        <f t="shared" si="68"/>
        <v>0.5</v>
      </c>
      <c r="T556" s="7">
        <f t="shared" si="71"/>
        <v>4.6786228435009508E-3</v>
      </c>
    </row>
    <row r="557" spans="1:20">
      <c r="A557" s="4" t="str">
        <f t="shared" si="69"/>
        <v>X2Pi-10.5-e-0-1</v>
      </c>
      <c r="B557" s="1" t="s">
        <v>0</v>
      </c>
      <c r="C557">
        <v>0</v>
      </c>
      <c r="D557">
        <v>10.5</v>
      </c>
      <c r="E557" s="2" t="s">
        <v>1</v>
      </c>
      <c r="F557">
        <v>1</v>
      </c>
      <c r="G557">
        <v>1546.073934929</v>
      </c>
      <c r="H557">
        <v>5.0000000000000001E-3</v>
      </c>
      <c r="I557">
        <v>32</v>
      </c>
      <c r="J557">
        <f t="shared" si="64"/>
        <v>1531.798207604</v>
      </c>
      <c r="K557">
        <f t="shared" si="65"/>
        <v>10.5</v>
      </c>
      <c r="L557">
        <f t="shared" si="66"/>
        <v>1</v>
      </c>
      <c r="M557">
        <f>C557+1+VLOOKUP(B557,states!A$2:C$10,3,FALSE)</f>
        <v>1</v>
      </c>
      <c r="N557">
        <f t="shared" si="70"/>
        <v>1531.798207604</v>
      </c>
      <c r="O557" s="2" t="str">
        <f>VLOOKUP(B557,states!A$2:C$10,2,FALSE)</f>
        <v>X</v>
      </c>
      <c r="P557">
        <f t="shared" si="67"/>
        <v>0</v>
      </c>
      <c r="Q557">
        <f>VLOOKUP(B557,states!A$2:D$10,4,FALSE)</f>
        <v>1</v>
      </c>
      <c r="R557">
        <v>0.5</v>
      </c>
      <c r="S557">
        <f t="shared" si="68"/>
        <v>0.5</v>
      </c>
      <c r="T557" s="7">
        <f t="shared" si="71"/>
        <v>3998.9144585788372</v>
      </c>
    </row>
    <row r="558" spans="1:20">
      <c r="A558" s="4" t="str">
        <f t="shared" si="69"/>
        <v>X2Pi-10.5-e-0-2</v>
      </c>
      <c r="B558" s="1" t="s">
        <v>0</v>
      </c>
      <c r="C558">
        <v>0</v>
      </c>
      <c r="D558">
        <v>10.5</v>
      </c>
      <c r="E558" s="2" t="s">
        <v>1</v>
      </c>
      <c r="F558">
        <v>2</v>
      </c>
      <c r="G558">
        <v>1845.2000601530001</v>
      </c>
      <c r="H558">
        <v>5.0000000000000001E-3</v>
      </c>
      <c r="I558">
        <v>33</v>
      </c>
      <c r="J558">
        <f t="shared" si="64"/>
        <v>1830.9243328280002</v>
      </c>
      <c r="K558">
        <f t="shared" si="65"/>
        <v>10.5</v>
      </c>
      <c r="L558">
        <f t="shared" si="66"/>
        <v>1</v>
      </c>
      <c r="M558">
        <f>C558+1+VLOOKUP(B558,states!A$2:C$10,3,FALSE)</f>
        <v>1</v>
      </c>
      <c r="N558">
        <f t="shared" si="70"/>
        <v>1830.9243328280002</v>
      </c>
      <c r="O558" s="2" t="str">
        <f>VLOOKUP(B558,states!A$2:C$10,2,FALSE)</f>
        <v>X</v>
      </c>
      <c r="P558">
        <f t="shared" si="67"/>
        <v>0</v>
      </c>
      <c r="Q558">
        <f>VLOOKUP(B558,states!A$2:D$10,4,FALSE)</f>
        <v>1</v>
      </c>
      <c r="R558">
        <v>0.5</v>
      </c>
      <c r="S558">
        <f t="shared" si="68"/>
        <v>1.5</v>
      </c>
      <c r="T558" s="7">
        <f t="shared" si="71"/>
        <v>4123.8805354094256</v>
      </c>
    </row>
    <row r="559" spans="1:20">
      <c r="A559" s="4" t="str">
        <f t="shared" si="69"/>
        <v>X2Pi-10.5-e-1-1</v>
      </c>
      <c r="B559" s="1" t="s">
        <v>0</v>
      </c>
      <c r="C559">
        <v>1</v>
      </c>
      <c r="D559">
        <v>10.5</v>
      </c>
      <c r="E559" s="2" t="s">
        <v>1</v>
      </c>
      <c r="F559">
        <v>1</v>
      </c>
      <c r="G559">
        <v>4220.8771778290002</v>
      </c>
      <c r="H559">
        <v>7.0710679999999998E-3</v>
      </c>
      <c r="I559">
        <v>23</v>
      </c>
      <c r="J559">
        <f t="shared" si="64"/>
        <v>4206.6014505040002</v>
      </c>
      <c r="K559">
        <f t="shared" si="65"/>
        <v>10.5</v>
      </c>
      <c r="L559">
        <f t="shared" si="66"/>
        <v>1</v>
      </c>
      <c r="M559">
        <f>C559+1+VLOOKUP(B559,states!A$2:C$10,3,FALSE)</f>
        <v>2</v>
      </c>
      <c r="N559">
        <f t="shared" si="70"/>
        <v>4206.6014505040002</v>
      </c>
      <c r="O559" s="2" t="str">
        <f>VLOOKUP(B559,states!A$2:C$10,2,FALSE)</f>
        <v>X</v>
      </c>
      <c r="P559">
        <f t="shared" si="67"/>
        <v>1</v>
      </c>
      <c r="Q559">
        <f>VLOOKUP(B559,states!A$2:D$10,4,FALSE)</f>
        <v>1</v>
      </c>
      <c r="R559">
        <v>0.5</v>
      </c>
      <c r="S559">
        <f t="shared" si="68"/>
        <v>0.5</v>
      </c>
      <c r="T559" s="7">
        <f t="shared" si="71"/>
        <v>20.323802338653365</v>
      </c>
    </row>
    <row r="560" spans="1:20">
      <c r="A560" s="4" t="str">
        <f t="shared" si="69"/>
        <v>X2Pi-10.5-e-1-2</v>
      </c>
      <c r="B560" s="1" t="s">
        <v>0</v>
      </c>
      <c r="C560">
        <v>1</v>
      </c>
      <c r="D560">
        <v>10.5</v>
      </c>
      <c r="E560" s="2" t="s">
        <v>1</v>
      </c>
      <c r="F560">
        <v>2</v>
      </c>
      <c r="G560">
        <v>4508.6587113940004</v>
      </c>
      <c r="H560">
        <v>7.0710679999999998E-3</v>
      </c>
      <c r="I560">
        <v>20</v>
      </c>
      <c r="J560">
        <f t="shared" si="64"/>
        <v>4494.3829840690005</v>
      </c>
      <c r="K560">
        <f t="shared" si="65"/>
        <v>10.5</v>
      </c>
      <c r="L560">
        <f t="shared" si="66"/>
        <v>1</v>
      </c>
      <c r="M560">
        <f>C560+1+VLOOKUP(B560,states!A$2:C$10,3,FALSE)</f>
        <v>2</v>
      </c>
      <c r="N560">
        <f t="shared" si="70"/>
        <v>4494.3829840690005</v>
      </c>
      <c r="O560" s="2" t="str">
        <f>VLOOKUP(B560,states!A$2:C$10,2,FALSE)</f>
        <v>X</v>
      </c>
      <c r="P560">
        <f t="shared" si="67"/>
        <v>1</v>
      </c>
      <c r="Q560">
        <f>VLOOKUP(B560,states!A$2:D$10,4,FALSE)</f>
        <v>1</v>
      </c>
      <c r="R560">
        <v>0.5</v>
      </c>
      <c r="S560">
        <f t="shared" si="68"/>
        <v>1.5</v>
      </c>
      <c r="T560" s="7">
        <f t="shared" si="71"/>
        <v>17.672871598829015</v>
      </c>
    </row>
    <row r="561" spans="1:20">
      <c r="A561" s="4" t="str">
        <f t="shared" si="69"/>
        <v>X2Pi-10.5-e-2-1</v>
      </c>
      <c r="B561" s="1" t="s">
        <v>0</v>
      </c>
      <c r="C561">
        <v>2</v>
      </c>
      <c r="D561">
        <v>10.5</v>
      </c>
      <c r="E561" s="2" t="s">
        <v>1</v>
      </c>
      <c r="F561">
        <v>1</v>
      </c>
      <c r="G561">
        <v>6770.1073663050001</v>
      </c>
      <c r="H561">
        <v>7.141428E-3</v>
      </c>
      <c r="I561">
        <v>16</v>
      </c>
      <c r="J561">
        <f t="shared" si="64"/>
        <v>6755.8316389800002</v>
      </c>
      <c r="K561">
        <f t="shared" si="65"/>
        <v>10.5</v>
      </c>
      <c r="L561">
        <f t="shared" si="66"/>
        <v>1</v>
      </c>
      <c r="M561">
        <f>C561+1+VLOOKUP(B561,states!A$2:C$10,3,FALSE)</f>
        <v>3</v>
      </c>
      <c r="N561">
        <f t="shared" si="70"/>
        <v>6755.8316389800002</v>
      </c>
      <c r="O561" s="2" t="str">
        <f>VLOOKUP(B561,states!A$2:C$10,2,FALSE)</f>
        <v>X</v>
      </c>
      <c r="P561">
        <f t="shared" si="67"/>
        <v>2</v>
      </c>
      <c r="Q561">
        <f>VLOOKUP(B561,states!A$2:D$10,4,FALSE)</f>
        <v>1</v>
      </c>
      <c r="R561">
        <v>0.5</v>
      </c>
      <c r="S561">
        <f t="shared" si="68"/>
        <v>0.5</v>
      </c>
      <c r="T561" s="7">
        <f t="shared" si="71"/>
        <v>13.999001525251103</v>
      </c>
    </row>
    <row r="562" spans="1:20">
      <c r="A562" s="4" t="str">
        <f t="shared" si="69"/>
        <v>X2Pi-10.5-e-2-2</v>
      </c>
      <c r="B562" s="1" t="s">
        <v>0</v>
      </c>
      <c r="C562">
        <v>2</v>
      </c>
      <c r="D562">
        <v>10.5</v>
      </c>
      <c r="E562" s="2" t="s">
        <v>1</v>
      </c>
      <c r="F562">
        <v>2</v>
      </c>
      <c r="G562">
        <v>7046.6429118790002</v>
      </c>
      <c r="H562">
        <v>1.0333729E-2</v>
      </c>
      <c r="I562">
        <v>12</v>
      </c>
      <c r="J562">
        <f t="shared" si="64"/>
        <v>7032.3671845540002</v>
      </c>
      <c r="K562">
        <f t="shared" si="65"/>
        <v>10.5</v>
      </c>
      <c r="L562">
        <f t="shared" si="66"/>
        <v>1</v>
      </c>
      <c r="M562">
        <f>C562+1+VLOOKUP(B562,states!A$2:C$10,3,FALSE)</f>
        <v>3</v>
      </c>
      <c r="N562">
        <f t="shared" si="70"/>
        <v>7032.3671845540002</v>
      </c>
      <c r="O562" s="2" t="str">
        <f>VLOOKUP(B562,states!A$2:C$10,2,FALSE)</f>
        <v>X</v>
      </c>
      <c r="P562">
        <f t="shared" si="67"/>
        <v>2</v>
      </c>
      <c r="Q562">
        <f>VLOOKUP(B562,states!A$2:D$10,4,FALSE)</f>
        <v>1</v>
      </c>
      <c r="R562">
        <v>0.5</v>
      </c>
      <c r="S562">
        <f t="shared" si="68"/>
        <v>1.5</v>
      </c>
      <c r="T562" s="7">
        <f t="shared" si="71"/>
        <v>7.2558169561397641</v>
      </c>
    </row>
    <row r="563" spans="1:20">
      <c r="A563" s="4" t="str">
        <f t="shared" si="69"/>
        <v>X2Pi-10.5-e-3-1</v>
      </c>
      <c r="B563" s="1" t="s">
        <v>0</v>
      </c>
      <c r="C563">
        <v>3</v>
      </c>
      <c r="D563">
        <v>10.5</v>
      </c>
      <c r="E563" s="2" t="s">
        <v>1</v>
      </c>
      <c r="F563">
        <v>1</v>
      </c>
      <c r="G563">
        <v>9195.0978806500007</v>
      </c>
      <c r="H563">
        <v>8.7177980000000006E-3</v>
      </c>
      <c r="I563">
        <v>3</v>
      </c>
      <c r="J563">
        <f t="shared" si="64"/>
        <v>9180.8221533249998</v>
      </c>
      <c r="K563">
        <f t="shared" si="65"/>
        <v>10.5</v>
      </c>
      <c r="L563">
        <f t="shared" si="66"/>
        <v>1</v>
      </c>
      <c r="M563">
        <f>C563+1+VLOOKUP(B563,states!A$2:C$10,3,FALSE)</f>
        <v>4</v>
      </c>
      <c r="N563">
        <f t="shared" si="70"/>
        <v>9180.8221533249998</v>
      </c>
      <c r="O563" s="2" t="str">
        <f>VLOOKUP(B563,states!A$2:C$10,2,FALSE)</f>
        <v>X</v>
      </c>
      <c r="P563">
        <f t="shared" si="67"/>
        <v>3</v>
      </c>
      <c r="Q563">
        <f>VLOOKUP(B563,states!A$2:D$10,4,FALSE)</f>
        <v>1</v>
      </c>
      <c r="R563">
        <v>0.5</v>
      </c>
      <c r="S563">
        <f t="shared" si="68"/>
        <v>0.5</v>
      </c>
      <c r="T563" s="7">
        <f t="shared" si="71"/>
        <v>2.1501887890254281</v>
      </c>
    </row>
    <row r="564" spans="1:20">
      <c r="A564" s="4" t="str">
        <f t="shared" si="69"/>
        <v>X2Pi-10.5-e-3-2</v>
      </c>
      <c r="B564" s="1" t="s">
        <v>0</v>
      </c>
      <c r="C564">
        <v>3</v>
      </c>
      <c r="D564">
        <v>10.5</v>
      </c>
      <c r="E564" s="2" t="s">
        <v>1</v>
      </c>
      <c r="F564">
        <v>2</v>
      </c>
      <c r="G564">
        <v>9460.4372765839998</v>
      </c>
      <c r="H564">
        <v>8.7177980000000006E-3</v>
      </c>
      <c r="I564">
        <v>2</v>
      </c>
      <c r="J564">
        <f t="shared" si="64"/>
        <v>9446.161549258999</v>
      </c>
      <c r="K564">
        <f t="shared" si="65"/>
        <v>10.5</v>
      </c>
      <c r="L564">
        <f t="shared" si="66"/>
        <v>1</v>
      </c>
      <c r="M564">
        <f>C564+1+VLOOKUP(B564,states!A$2:C$10,3,FALSE)</f>
        <v>4</v>
      </c>
      <c r="N564">
        <f t="shared" si="70"/>
        <v>9446.161549258999</v>
      </c>
      <c r="O564" s="2" t="str">
        <f>VLOOKUP(B564,states!A$2:C$10,2,FALSE)</f>
        <v>X</v>
      </c>
      <c r="P564">
        <f t="shared" si="67"/>
        <v>3</v>
      </c>
      <c r="Q564">
        <f>VLOOKUP(B564,states!A$2:D$10,4,FALSE)</f>
        <v>1</v>
      </c>
      <c r="R564">
        <v>0.5</v>
      </c>
      <c r="S564">
        <f t="shared" si="68"/>
        <v>1.5</v>
      </c>
      <c r="T564" s="7">
        <f t="shared" si="71"/>
        <v>1.4334591926836189</v>
      </c>
    </row>
    <row r="565" spans="1:20">
      <c r="A565" s="4" t="str">
        <f t="shared" si="69"/>
        <v>X2Pi-10.5-e-4-1</v>
      </c>
      <c r="B565" s="1" t="s">
        <v>0</v>
      </c>
      <c r="C565">
        <v>4</v>
      </c>
      <c r="D565">
        <v>10.5</v>
      </c>
      <c r="E565" s="2" t="s">
        <v>1</v>
      </c>
      <c r="F565">
        <v>1</v>
      </c>
      <c r="G565">
        <v>11496.721760033</v>
      </c>
      <c r="H565">
        <v>1.0049875999999999E-2</v>
      </c>
      <c r="I565">
        <v>2</v>
      </c>
      <c r="J565">
        <f t="shared" si="64"/>
        <v>11482.446032708</v>
      </c>
      <c r="K565">
        <f t="shared" si="65"/>
        <v>10.5</v>
      </c>
      <c r="L565">
        <f t="shared" si="66"/>
        <v>1</v>
      </c>
      <c r="M565">
        <f>C565+1+VLOOKUP(B565,states!A$2:C$10,3,FALSE)</f>
        <v>5</v>
      </c>
      <c r="N565">
        <f t="shared" si="70"/>
        <v>11482.446032708</v>
      </c>
      <c r="O565" s="2" t="str">
        <f>VLOOKUP(B565,states!A$2:C$10,2,FALSE)</f>
        <v>X</v>
      </c>
      <c r="P565">
        <f t="shared" si="67"/>
        <v>4</v>
      </c>
      <c r="Q565">
        <f>VLOOKUP(B565,states!A$2:D$10,4,FALSE)</f>
        <v>1</v>
      </c>
      <c r="R565">
        <v>0.5</v>
      </c>
      <c r="S565">
        <f t="shared" si="68"/>
        <v>0.5</v>
      </c>
      <c r="T565" s="7">
        <f t="shared" si="71"/>
        <v>1.2434588927324943</v>
      </c>
    </row>
    <row r="566" spans="1:20">
      <c r="A566" s="4" t="str">
        <f t="shared" si="69"/>
        <v>X2Pi-10.5-e-4-2</v>
      </c>
      <c r="B566" s="1" t="s">
        <v>0</v>
      </c>
      <c r="C566">
        <v>4</v>
      </c>
      <c r="D566">
        <v>10.5</v>
      </c>
      <c r="E566" s="2" t="s">
        <v>1</v>
      </c>
      <c r="F566">
        <v>2</v>
      </c>
      <c r="G566">
        <v>11750.920822278</v>
      </c>
      <c r="H566">
        <v>1.0049875999999999E-2</v>
      </c>
      <c r="I566">
        <v>2</v>
      </c>
      <c r="J566">
        <f t="shared" si="64"/>
        <v>11736.645094952999</v>
      </c>
      <c r="K566">
        <f t="shared" si="65"/>
        <v>10.5</v>
      </c>
      <c r="L566">
        <f t="shared" si="66"/>
        <v>1</v>
      </c>
      <c r="M566">
        <f>C566+1+VLOOKUP(B566,states!A$2:C$10,3,FALSE)</f>
        <v>5</v>
      </c>
      <c r="N566">
        <f t="shared" si="70"/>
        <v>11736.645094952999</v>
      </c>
      <c r="O566" s="2" t="str">
        <f>VLOOKUP(B566,states!A$2:C$10,2,FALSE)</f>
        <v>X</v>
      </c>
      <c r="P566">
        <f t="shared" si="67"/>
        <v>4</v>
      </c>
      <c r="Q566">
        <f>VLOOKUP(B566,states!A$2:D$10,4,FALSE)</f>
        <v>1</v>
      </c>
      <c r="R566">
        <v>0.5</v>
      </c>
      <c r="S566">
        <f t="shared" si="68"/>
        <v>1.5</v>
      </c>
      <c r="T566" s="7">
        <f t="shared" si="71"/>
        <v>1.2434588927324943</v>
      </c>
    </row>
    <row r="567" spans="1:20">
      <c r="A567" s="4" t="str">
        <f t="shared" si="69"/>
        <v>X2Pi-10.5-e-5-1</v>
      </c>
      <c r="B567" s="1" t="s">
        <v>0</v>
      </c>
      <c r="C567">
        <v>5</v>
      </c>
      <c r="D567">
        <v>10.5</v>
      </c>
      <c r="E567" s="2" t="s">
        <v>1</v>
      </c>
      <c r="F567">
        <v>1</v>
      </c>
      <c r="G567">
        <v>13675.364940949999</v>
      </c>
      <c r="H567">
        <v>2.3254468E-2</v>
      </c>
      <c r="I567">
        <v>2</v>
      </c>
      <c r="J567">
        <f t="shared" si="64"/>
        <v>13661.089213624999</v>
      </c>
      <c r="K567">
        <f t="shared" si="65"/>
        <v>10.5</v>
      </c>
      <c r="L567">
        <f t="shared" si="66"/>
        <v>1</v>
      </c>
      <c r="M567">
        <f>C567+1+VLOOKUP(B567,states!A$2:C$10,3,FALSE)</f>
        <v>6</v>
      </c>
      <c r="N567">
        <f t="shared" si="70"/>
        <v>13661.089213624999</v>
      </c>
      <c r="O567" s="2" t="str">
        <f>VLOOKUP(B567,states!A$2:C$10,2,FALSE)</f>
        <v>X</v>
      </c>
      <c r="P567">
        <f t="shared" si="67"/>
        <v>5</v>
      </c>
      <c r="Q567">
        <f>VLOOKUP(B567,states!A$2:D$10,4,FALSE)</f>
        <v>1</v>
      </c>
      <c r="R567">
        <v>0.5</v>
      </c>
      <c r="S567">
        <f t="shared" si="68"/>
        <v>0.5</v>
      </c>
      <c r="T567" s="7">
        <f t="shared" si="71"/>
        <v>0.53738523207922317</v>
      </c>
    </row>
    <row r="568" spans="1:20">
      <c r="A568" s="4" t="str">
        <f t="shared" si="69"/>
        <v>X2Pi-10.5-e-5-2</v>
      </c>
      <c r="B568" s="1" t="s">
        <v>0</v>
      </c>
      <c r="C568">
        <v>5</v>
      </c>
      <c r="D568">
        <v>10.5</v>
      </c>
      <c r="E568" s="2" t="s">
        <v>1</v>
      </c>
      <c r="F568">
        <v>2</v>
      </c>
      <c r="G568">
        <v>13918.360552524</v>
      </c>
      <c r="H568">
        <v>2.2383028999999999E-2</v>
      </c>
      <c r="I568">
        <v>1</v>
      </c>
      <c r="J568">
        <f t="shared" si="64"/>
        <v>13904.084825198999</v>
      </c>
      <c r="K568">
        <f t="shared" si="65"/>
        <v>10.5</v>
      </c>
      <c r="L568">
        <f t="shared" si="66"/>
        <v>1</v>
      </c>
      <c r="M568">
        <f>C568+1+VLOOKUP(B568,states!A$2:C$10,3,FALSE)</f>
        <v>6</v>
      </c>
      <c r="N568">
        <f t="shared" si="70"/>
        <v>13904.084825198999</v>
      </c>
      <c r="O568" s="2" t="str">
        <f>VLOOKUP(B568,states!A$2:C$10,2,FALSE)</f>
        <v>X</v>
      </c>
      <c r="P568">
        <f t="shared" si="67"/>
        <v>5</v>
      </c>
      <c r="Q568">
        <f>VLOOKUP(B568,states!A$2:D$10,4,FALSE)</f>
        <v>1</v>
      </c>
      <c r="R568">
        <v>0.5</v>
      </c>
      <c r="S568">
        <f t="shared" si="68"/>
        <v>1.5</v>
      </c>
      <c r="T568" s="7">
        <f t="shared" si="71"/>
        <v>0.27915363204548566</v>
      </c>
    </row>
    <row r="569" spans="1:20">
      <c r="A569" s="4" t="str">
        <f t="shared" si="69"/>
        <v>A2Delta-10.5-e-0-1</v>
      </c>
      <c r="B569" s="1" t="s">
        <v>3</v>
      </c>
      <c r="C569">
        <v>0</v>
      </c>
      <c r="D569">
        <v>10.5</v>
      </c>
      <c r="E569" s="2" t="s">
        <v>1</v>
      </c>
      <c r="F569">
        <v>1</v>
      </c>
      <c r="G569">
        <v>24758.336474889998</v>
      </c>
      <c r="H569">
        <v>5.2497619999999998E-3</v>
      </c>
      <c r="I569">
        <v>16</v>
      </c>
      <c r="J569">
        <f t="shared" si="64"/>
        <v>24744.060747564999</v>
      </c>
      <c r="K569">
        <f t="shared" si="65"/>
        <v>10.5</v>
      </c>
      <c r="L569">
        <f t="shared" si="66"/>
        <v>1</v>
      </c>
      <c r="M569">
        <f>C569+1+VLOOKUP(B569,states!A$2:C$10,3,FALSE)</f>
        <v>251</v>
      </c>
      <c r="N569">
        <f t="shared" si="70"/>
        <v>24744.060747564999</v>
      </c>
      <c r="O569" s="2" t="str">
        <f>VLOOKUP(B569,states!A$2:C$10,2,FALSE)</f>
        <v>A</v>
      </c>
      <c r="P569">
        <f t="shared" si="67"/>
        <v>0</v>
      </c>
      <c r="Q569">
        <f>VLOOKUP(B569,states!A$2:D$10,4,FALSE)</f>
        <v>2</v>
      </c>
      <c r="R569">
        <v>0.5</v>
      </c>
      <c r="S569">
        <f t="shared" si="68"/>
        <v>0.5</v>
      </c>
      <c r="T569" s="7">
        <f t="shared" si="71"/>
        <v>1904.3313099616885</v>
      </c>
    </row>
    <row r="570" spans="1:20">
      <c r="A570" s="4" t="str">
        <f t="shared" si="69"/>
        <v>A2Delta-10.5-e-0-2</v>
      </c>
      <c r="B570" s="1" t="s">
        <v>3</v>
      </c>
      <c r="C570">
        <v>0</v>
      </c>
      <c r="D570">
        <v>10.5</v>
      </c>
      <c r="E570" s="2" t="s">
        <v>1</v>
      </c>
      <c r="F570">
        <v>2</v>
      </c>
      <c r="G570">
        <v>25070.785197025001</v>
      </c>
      <c r="H570">
        <v>5.0990200000000001E-3</v>
      </c>
      <c r="I570">
        <v>15</v>
      </c>
      <c r="J570">
        <f t="shared" si="64"/>
        <v>25056.509469700002</v>
      </c>
      <c r="K570">
        <f t="shared" si="65"/>
        <v>10.5</v>
      </c>
      <c r="L570">
        <f t="shared" si="66"/>
        <v>1</v>
      </c>
      <c r="M570">
        <f>C570+1+VLOOKUP(B570,states!A$2:C$10,3,FALSE)</f>
        <v>251</v>
      </c>
      <c r="N570">
        <f t="shared" si="70"/>
        <v>25056.509469700002</v>
      </c>
      <c r="O570" s="2" t="str">
        <f>VLOOKUP(B570,states!A$2:C$10,2,FALSE)</f>
        <v>A</v>
      </c>
      <c r="P570">
        <f t="shared" si="67"/>
        <v>0</v>
      </c>
      <c r="Q570">
        <f>VLOOKUP(B570,states!A$2:D$10,4,FALSE)</f>
        <v>2</v>
      </c>
      <c r="R570">
        <v>0.5</v>
      </c>
      <c r="S570">
        <f t="shared" si="68"/>
        <v>1.5</v>
      </c>
      <c r="T570" s="7">
        <f t="shared" si="71"/>
        <v>1838.0896255151285</v>
      </c>
    </row>
    <row r="571" spans="1:20">
      <c r="A571" s="4" t="str">
        <f t="shared" si="69"/>
        <v>B2Sigma-10.5-e-0-2</v>
      </c>
      <c r="B571" s="1" t="s">
        <v>4</v>
      </c>
      <c r="C571">
        <v>0</v>
      </c>
      <c r="D571">
        <v>10.5</v>
      </c>
      <c r="E571" s="2" t="s">
        <v>1</v>
      </c>
      <c r="F571">
        <v>2</v>
      </c>
      <c r="G571">
        <v>27343.123737835002</v>
      </c>
      <c r="H571">
        <v>7.0710679999999998E-3</v>
      </c>
      <c r="I571">
        <v>16</v>
      </c>
      <c r="J571">
        <f t="shared" si="64"/>
        <v>27328.848010510002</v>
      </c>
      <c r="K571">
        <f t="shared" si="65"/>
        <v>10.5</v>
      </c>
      <c r="L571">
        <f t="shared" si="66"/>
        <v>1</v>
      </c>
      <c r="M571">
        <f>C571+1+VLOOKUP(B571,states!A$2:C$10,3,FALSE)</f>
        <v>51</v>
      </c>
      <c r="N571">
        <f t="shared" si="70"/>
        <v>27328.848010510002</v>
      </c>
      <c r="O571" s="2" t="str">
        <f>VLOOKUP(B571,states!A$2:C$10,2,FALSE)</f>
        <v>B</v>
      </c>
      <c r="P571">
        <f t="shared" si="67"/>
        <v>0</v>
      </c>
      <c r="Q571">
        <f>VLOOKUP(B571,states!A$2:D$10,4,FALSE)</f>
        <v>0</v>
      </c>
      <c r="R571">
        <v>0.5</v>
      </c>
      <c r="S571">
        <f t="shared" si="68"/>
        <v>0.5</v>
      </c>
      <c r="T571" s="7">
        <f t="shared" si="71"/>
        <v>1413.8297279063211</v>
      </c>
    </row>
    <row r="572" spans="1:20">
      <c r="A572" s="4" t="str">
        <f t="shared" si="69"/>
        <v>A2Delta-10.5-e-1-1</v>
      </c>
      <c r="B572" s="1" t="s">
        <v>3</v>
      </c>
      <c r="C572">
        <v>1</v>
      </c>
      <c r="D572">
        <v>10.5</v>
      </c>
      <c r="E572" s="2" t="s">
        <v>1</v>
      </c>
      <c r="F572">
        <v>1</v>
      </c>
      <c r="G572">
        <v>27424.613481230001</v>
      </c>
      <c r="H572">
        <v>7.141428E-3</v>
      </c>
      <c r="I572">
        <v>11</v>
      </c>
      <c r="J572">
        <f t="shared" si="64"/>
        <v>27410.337753905002</v>
      </c>
      <c r="K572">
        <f t="shared" si="65"/>
        <v>10.5</v>
      </c>
      <c r="L572">
        <f t="shared" si="66"/>
        <v>1</v>
      </c>
      <c r="M572">
        <f>C572+1+VLOOKUP(B572,states!A$2:C$10,3,FALSE)</f>
        <v>252</v>
      </c>
      <c r="N572">
        <f t="shared" si="70"/>
        <v>27410.337753905002</v>
      </c>
      <c r="O572" s="2" t="str">
        <f>VLOOKUP(B572,states!A$2:C$10,2,FALSE)</f>
        <v>A</v>
      </c>
      <c r="P572">
        <f t="shared" si="67"/>
        <v>1</v>
      </c>
      <c r="Q572">
        <f>VLOOKUP(B572,states!A$2:D$10,4,FALSE)</f>
        <v>2</v>
      </c>
      <c r="R572">
        <v>0.5</v>
      </c>
      <c r="S572">
        <f t="shared" si="68"/>
        <v>0.5</v>
      </c>
      <c r="T572" s="7">
        <f t="shared" si="71"/>
        <v>9.6243135486101341</v>
      </c>
    </row>
    <row r="573" spans="1:20">
      <c r="A573" s="4" t="str">
        <f t="shared" si="69"/>
        <v>A2Delta-10.5-e-1-2</v>
      </c>
      <c r="B573" s="1" t="s">
        <v>3</v>
      </c>
      <c r="C573">
        <v>1</v>
      </c>
      <c r="D573">
        <v>10.5</v>
      </c>
      <c r="E573" s="2" t="s">
        <v>1</v>
      </c>
      <c r="F573">
        <v>2</v>
      </c>
      <c r="G573">
        <v>27722.145752380999</v>
      </c>
      <c r="H573">
        <v>8.6602539999999992E-3</v>
      </c>
      <c r="I573">
        <v>10</v>
      </c>
      <c r="J573">
        <f t="shared" si="64"/>
        <v>27707.870025056</v>
      </c>
      <c r="K573">
        <f t="shared" si="65"/>
        <v>10.5</v>
      </c>
      <c r="L573">
        <f t="shared" si="66"/>
        <v>1</v>
      </c>
      <c r="M573">
        <f>C573+1+VLOOKUP(B573,states!A$2:C$10,3,FALSE)</f>
        <v>252</v>
      </c>
      <c r="N573">
        <f t="shared" si="70"/>
        <v>27707.870025056</v>
      </c>
      <c r="O573" s="2" t="str">
        <f>VLOOKUP(B573,states!A$2:C$10,2,FALSE)</f>
        <v>A</v>
      </c>
      <c r="P573">
        <f t="shared" si="67"/>
        <v>1</v>
      </c>
      <c r="Q573">
        <f>VLOOKUP(B573,states!A$2:D$10,4,FALSE)</f>
        <v>2</v>
      </c>
      <c r="R573">
        <v>0.5</v>
      </c>
      <c r="S573">
        <f t="shared" si="68"/>
        <v>1.5</v>
      </c>
      <c r="T573" s="7">
        <f t="shared" si="71"/>
        <v>7.2149198412996141</v>
      </c>
    </row>
    <row r="574" spans="1:20">
      <c r="A574" s="4" t="str">
        <f t="shared" si="69"/>
        <v>B2Sigma-10.5-e-1-2</v>
      </c>
      <c r="B574" s="1" t="s">
        <v>4</v>
      </c>
      <c r="C574">
        <v>1</v>
      </c>
      <c r="D574">
        <v>10.5</v>
      </c>
      <c r="E574" s="2" t="s">
        <v>1</v>
      </c>
      <c r="F574">
        <v>2</v>
      </c>
      <c r="G574">
        <v>28917.971675009001</v>
      </c>
      <c r="H574">
        <v>0.20006249000000001</v>
      </c>
      <c r="I574">
        <v>8</v>
      </c>
      <c r="J574">
        <f t="shared" si="64"/>
        <v>28903.695947684002</v>
      </c>
      <c r="K574">
        <f t="shared" si="65"/>
        <v>10.5</v>
      </c>
      <c r="L574">
        <f t="shared" si="66"/>
        <v>1</v>
      </c>
      <c r="M574">
        <f>C574+1+VLOOKUP(B574,states!A$2:C$10,3,FALSE)</f>
        <v>52</v>
      </c>
      <c r="N574">
        <f t="shared" si="70"/>
        <v>28903.695947684002</v>
      </c>
      <c r="O574" s="2" t="str">
        <f>VLOOKUP(B574,states!A$2:C$10,2,FALSE)</f>
        <v>B</v>
      </c>
      <c r="P574">
        <f t="shared" si="67"/>
        <v>1</v>
      </c>
      <c r="Q574">
        <f>VLOOKUP(B574,states!A$2:D$10,4,FALSE)</f>
        <v>0</v>
      </c>
      <c r="R574">
        <v>0.5</v>
      </c>
      <c r="S574">
        <f t="shared" si="68"/>
        <v>0.5</v>
      </c>
      <c r="T574" s="7">
        <f t="shared" si="71"/>
        <v>0.24985408675177173</v>
      </c>
    </row>
    <row r="575" spans="1:20">
      <c r="A575" s="4" t="str">
        <f t="shared" si="69"/>
        <v>A2Delta-10.5-e-2-1</v>
      </c>
      <c r="B575" s="1" t="s">
        <v>3</v>
      </c>
      <c r="C575">
        <v>2</v>
      </c>
      <c r="D575">
        <v>10.5</v>
      </c>
      <c r="E575" s="2" t="s">
        <v>1</v>
      </c>
      <c r="F575">
        <v>1</v>
      </c>
      <c r="G575">
        <v>29891.015033803</v>
      </c>
      <c r="H575">
        <v>5.0688098000000001E-2</v>
      </c>
      <c r="I575">
        <v>5</v>
      </c>
      <c r="J575">
        <f t="shared" si="64"/>
        <v>29876.739306478001</v>
      </c>
      <c r="K575">
        <f t="shared" si="65"/>
        <v>10.5</v>
      </c>
      <c r="L575">
        <f t="shared" si="66"/>
        <v>1</v>
      </c>
      <c r="M575">
        <f>C575+1+VLOOKUP(B575,states!A$2:C$10,3,FALSE)</f>
        <v>253</v>
      </c>
      <c r="N575">
        <f t="shared" si="70"/>
        <v>29876.739306478001</v>
      </c>
      <c r="O575" s="2" t="str">
        <f>VLOOKUP(B575,states!A$2:C$10,2,FALSE)</f>
        <v>A</v>
      </c>
      <c r="P575">
        <f t="shared" si="67"/>
        <v>2</v>
      </c>
      <c r="Q575">
        <f>VLOOKUP(B575,states!A$2:D$10,4,FALSE)</f>
        <v>2</v>
      </c>
      <c r="R575">
        <v>0.5</v>
      </c>
      <c r="S575">
        <f t="shared" si="68"/>
        <v>0.5</v>
      </c>
      <c r="T575" s="7">
        <f t="shared" si="71"/>
        <v>0.61634822454074267</v>
      </c>
    </row>
    <row r="576" spans="1:20">
      <c r="A576" s="4" t="str">
        <f t="shared" si="69"/>
        <v>A2Delta-10.5-e-2-2</v>
      </c>
      <c r="B576" s="1" t="s">
        <v>3</v>
      </c>
      <c r="C576">
        <v>2</v>
      </c>
      <c r="D576">
        <v>10.5</v>
      </c>
      <c r="E576" s="2" t="s">
        <v>1</v>
      </c>
      <c r="F576">
        <v>2</v>
      </c>
      <c r="G576">
        <v>30172.258610338002</v>
      </c>
      <c r="H576">
        <v>5.0507425000000002E-2</v>
      </c>
      <c r="I576">
        <v>5</v>
      </c>
      <c r="J576">
        <f t="shared" si="64"/>
        <v>30157.982883013003</v>
      </c>
      <c r="K576">
        <f t="shared" si="65"/>
        <v>10.5</v>
      </c>
      <c r="L576">
        <f t="shared" si="66"/>
        <v>1</v>
      </c>
      <c r="M576">
        <f>C576+1+VLOOKUP(B576,states!A$2:C$10,3,FALSE)</f>
        <v>253</v>
      </c>
      <c r="N576">
        <f t="shared" si="70"/>
        <v>30157.982883013003</v>
      </c>
      <c r="O576" s="2" t="str">
        <f>VLOOKUP(B576,states!A$2:C$10,2,FALSE)</f>
        <v>A</v>
      </c>
      <c r="P576">
        <f t="shared" si="67"/>
        <v>2</v>
      </c>
      <c r="Q576">
        <f>VLOOKUP(B576,states!A$2:D$10,4,FALSE)</f>
        <v>2</v>
      </c>
      <c r="R576">
        <v>0.5</v>
      </c>
      <c r="S576">
        <f t="shared" si="68"/>
        <v>1.5</v>
      </c>
      <c r="T576" s="7">
        <f t="shared" si="71"/>
        <v>0.61855299904216399</v>
      </c>
    </row>
    <row r="577" spans="1:20">
      <c r="A577" s="4" t="str">
        <f t="shared" si="69"/>
        <v>A2Delta-10.5-e-3-2</v>
      </c>
      <c r="B577" s="1" t="s">
        <v>3</v>
      </c>
      <c r="C577">
        <v>3</v>
      </c>
      <c r="D577">
        <v>10.5</v>
      </c>
      <c r="E577" s="2" t="s">
        <v>1</v>
      </c>
      <c r="F577">
        <v>2</v>
      </c>
      <c r="G577">
        <v>32391.605911879</v>
      </c>
      <c r="H577">
        <v>0.500131769</v>
      </c>
      <c r="I577">
        <v>1</v>
      </c>
      <c r="J577">
        <f t="shared" si="64"/>
        <v>32377.330184554001</v>
      </c>
      <c r="K577">
        <f t="shared" si="65"/>
        <v>10.5</v>
      </c>
      <c r="L577">
        <f t="shared" si="66"/>
        <v>1</v>
      </c>
      <c r="M577">
        <f>C577+1+VLOOKUP(B577,states!A$2:C$10,3,FALSE)</f>
        <v>254</v>
      </c>
      <c r="N577">
        <f t="shared" si="70"/>
        <v>32377.330184554001</v>
      </c>
      <c r="O577" s="2" t="str">
        <f>VLOOKUP(B577,states!A$2:C$10,2,FALSE)</f>
        <v>A</v>
      </c>
      <c r="P577">
        <f t="shared" si="67"/>
        <v>3</v>
      </c>
      <c r="Q577">
        <f>VLOOKUP(B577,states!A$2:D$10,4,FALSE)</f>
        <v>2</v>
      </c>
      <c r="R577">
        <v>0.5</v>
      </c>
      <c r="S577">
        <f t="shared" si="68"/>
        <v>1.5</v>
      </c>
      <c r="T577" s="7">
        <f t="shared" si="71"/>
        <v>1.2493315219752485E-2</v>
      </c>
    </row>
    <row r="578" spans="1:20">
      <c r="A578" s="4" t="str">
        <f t="shared" si="69"/>
        <v>C2Sigma-10.5-e-0-1</v>
      </c>
      <c r="B578" s="1" t="s">
        <v>5</v>
      </c>
      <c r="C578">
        <v>0</v>
      </c>
      <c r="D578">
        <v>10.5</v>
      </c>
      <c r="E578" s="2" t="s">
        <v>1</v>
      </c>
      <c r="F578">
        <v>1</v>
      </c>
      <c r="G578">
        <v>33340.794739609002</v>
      </c>
      <c r="H578">
        <v>2.0615528000000001E-2</v>
      </c>
      <c r="I578">
        <v>7</v>
      </c>
      <c r="J578">
        <f t="shared" ref="J578:J641" si="72">G578-G$2</f>
        <v>33326.519012283999</v>
      </c>
      <c r="K578">
        <f t="shared" ref="K578:K641" si="73">D578</f>
        <v>10.5</v>
      </c>
      <c r="L578">
        <f t="shared" ref="L578:L641" si="74">IF(E578="e",(-1)^(D578-0.5),(-1)^(D578+0.5))</f>
        <v>1</v>
      </c>
      <c r="M578">
        <f>C578+1+VLOOKUP(B578,states!A$2:C$10,3,FALSE)</f>
        <v>101</v>
      </c>
      <c r="N578">
        <f t="shared" si="70"/>
        <v>33326.519012283999</v>
      </c>
      <c r="O578" s="2" t="str">
        <f>VLOOKUP(B578,states!A$2:C$10,2,FALSE)</f>
        <v>C</v>
      </c>
      <c r="P578">
        <f t="shared" ref="P578:P641" si="75">C578</f>
        <v>0</v>
      </c>
      <c r="Q578">
        <f>VLOOKUP(B578,states!A$2:D$10,4,FALSE)</f>
        <v>0</v>
      </c>
      <c r="R578">
        <v>0.5</v>
      </c>
      <c r="S578">
        <f t="shared" ref="S578:S641" si="76">IF(Q578=0,R578,IF(F578=1,0.5,1.5))</f>
        <v>0.5</v>
      </c>
      <c r="T578" s="7">
        <f t="shared" si="71"/>
        <v>212.16108018531489</v>
      </c>
    </row>
    <row r="579" spans="1:20">
      <c r="A579" s="4" t="str">
        <f t="shared" ref="A579:A642" si="77">B579&amp;"-"&amp;D579&amp;"-"&amp;E579&amp;"-"&amp;C579&amp;"-"&amp;F579</f>
        <v>A2Delta-10.5-e-4-1</v>
      </c>
      <c r="B579" s="1" t="s">
        <v>3</v>
      </c>
      <c r="C579">
        <v>4</v>
      </c>
      <c r="D579">
        <v>10.5</v>
      </c>
      <c r="E579" s="2" t="s">
        <v>1</v>
      </c>
      <c r="F579">
        <v>1</v>
      </c>
      <c r="G579">
        <v>34120.578044333</v>
      </c>
      <c r="H579">
        <v>0.50010098999999997</v>
      </c>
      <c r="I579">
        <v>2</v>
      </c>
      <c r="J579">
        <f t="shared" si="72"/>
        <v>34106.302317007998</v>
      </c>
      <c r="K579">
        <f t="shared" si="73"/>
        <v>10.5</v>
      </c>
      <c r="L579">
        <f t="shared" si="74"/>
        <v>1</v>
      </c>
      <c r="M579">
        <f>C579+1+VLOOKUP(B579,states!A$2:C$10,3,FALSE)</f>
        <v>255</v>
      </c>
      <c r="N579">
        <f t="shared" ref="N579:N642" si="78">J579</f>
        <v>34106.302317007998</v>
      </c>
      <c r="O579" s="2" t="str">
        <f>VLOOKUP(B579,states!A$2:C$10,2,FALSE)</f>
        <v>A</v>
      </c>
      <c r="P579">
        <f t="shared" si="75"/>
        <v>4</v>
      </c>
      <c r="Q579">
        <f>VLOOKUP(B579,states!A$2:D$10,4,FALSE)</f>
        <v>2</v>
      </c>
      <c r="R579">
        <v>0.5</v>
      </c>
      <c r="S579">
        <f t="shared" si="76"/>
        <v>0.5</v>
      </c>
      <c r="T579" s="7">
        <f t="shared" ref="T579:T642" si="79">0.01*I579/H579/D579^(1/5)*IF(P579=0,100,1)</f>
        <v>2.4988168255893412E-2</v>
      </c>
    </row>
    <row r="580" spans="1:20">
      <c r="A580" s="4" t="str">
        <f t="shared" si="77"/>
        <v>A2Delta-10.5-e-5-1</v>
      </c>
      <c r="B580" s="1" t="s">
        <v>3</v>
      </c>
      <c r="C580">
        <v>5</v>
      </c>
      <c r="D580">
        <v>10.5</v>
      </c>
      <c r="E580" s="2" t="s">
        <v>1</v>
      </c>
      <c r="F580">
        <v>1</v>
      </c>
      <c r="G580">
        <v>35802.256823648997</v>
      </c>
      <c r="H580">
        <v>0.50050074899999997</v>
      </c>
      <c r="I580">
        <v>2</v>
      </c>
      <c r="J580">
        <f t="shared" si="72"/>
        <v>35787.981096323994</v>
      </c>
      <c r="K580">
        <f t="shared" si="73"/>
        <v>10.5</v>
      </c>
      <c r="L580">
        <f t="shared" si="74"/>
        <v>1</v>
      </c>
      <c r="M580">
        <f>C580+1+VLOOKUP(B580,states!A$2:C$10,3,FALSE)</f>
        <v>256</v>
      </c>
      <c r="N580">
        <f t="shared" si="78"/>
        <v>35787.981096323994</v>
      </c>
      <c r="O580" s="2" t="str">
        <f>VLOOKUP(B580,states!A$2:C$10,2,FALSE)</f>
        <v>A</v>
      </c>
      <c r="P580">
        <f t="shared" si="75"/>
        <v>5</v>
      </c>
      <c r="Q580">
        <f>VLOOKUP(B580,states!A$2:D$10,4,FALSE)</f>
        <v>2</v>
      </c>
      <c r="R580">
        <v>0.5</v>
      </c>
      <c r="S580">
        <f t="shared" si="76"/>
        <v>0.5</v>
      </c>
      <c r="T580" s="7">
        <f t="shared" si="79"/>
        <v>2.4968209753985542E-2</v>
      </c>
    </row>
    <row r="581" spans="1:20">
      <c r="A581" s="4" t="str">
        <f t="shared" si="77"/>
        <v>C2Sigma-10.5-e-1-1</v>
      </c>
      <c r="B581" s="1" t="s">
        <v>5</v>
      </c>
      <c r="C581">
        <v>1</v>
      </c>
      <c r="D581">
        <v>10.5</v>
      </c>
      <c r="E581" s="2" t="s">
        <v>1</v>
      </c>
      <c r="F581">
        <v>1</v>
      </c>
      <c r="G581">
        <v>35869.343696140997</v>
      </c>
      <c r="H581">
        <v>5.0259326999999999E-2</v>
      </c>
      <c r="I581">
        <v>5</v>
      </c>
      <c r="J581">
        <f t="shared" si="72"/>
        <v>35855.067968815994</v>
      </c>
      <c r="K581">
        <f t="shared" si="73"/>
        <v>10.5</v>
      </c>
      <c r="L581">
        <f t="shared" si="74"/>
        <v>1</v>
      </c>
      <c r="M581">
        <f>C581+1+VLOOKUP(B581,states!A$2:C$10,3,FALSE)</f>
        <v>102</v>
      </c>
      <c r="N581">
        <f t="shared" si="78"/>
        <v>35855.067968815994</v>
      </c>
      <c r="O581" s="2" t="str">
        <f>VLOOKUP(B581,states!A$2:C$10,2,FALSE)</f>
        <v>C</v>
      </c>
      <c r="P581">
        <f t="shared" si="75"/>
        <v>1</v>
      </c>
      <c r="Q581">
        <f>VLOOKUP(B581,states!A$2:D$10,4,FALSE)</f>
        <v>0</v>
      </c>
      <c r="R581">
        <v>0.5</v>
      </c>
      <c r="S581">
        <f t="shared" si="76"/>
        <v>0.5</v>
      </c>
      <c r="T581" s="7">
        <f t="shared" si="79"/>
        <v>0.62160639770698023</v>
      </c>
    </row>
    <row r="582" spans="1:20">
      <c r="A582" s="4" t="str">
        <f t="shared" si="77"/>
        <v>A2Delta-10.5-e-5-2</v>
      </c>
      <c r="B582" s="1" t="s">
        <v>3</v>
      </c>
      <c r="C582">
        <v>5</v>
      </c>
      <c r="D582">
        <v>10.5</v>
      </c>
      <c r="E582" s="2" t="s">
        <v>1</v>
      </c>
      <c r="F582">
        <v>2</v>
      </c>
      <c r="G582">
        <v>36015.975235794001</v>
      </c>
      <c r="H582">
        <v>0.50050074899999997</v>
      </c>
      <c r="I582">
        <v>1</v>
      </c>
      <c r="J582">
        <f t="shared" si="72"/>
        <v>36001.699508468999</v>
      </c>
      <c r="K582">
        <f t="shared" si="73"/>
        <v>10.5</v>
      </c>
      <c r="L582">
        <f t="shared" si="74"/>
        <v>1</v>
      </c>
      <c r="M582">
        <f>C582+1+VLOOKUP(B582,states!A$2:C$10,3,FALSE)</f>
        <v>256</v>
      </c>
      <c r="N582">
        <f t="shared" si="78"/>
        <v>36001.699508468999</v>
      </c>
      <c r="O582" s="2" t="str">
        <f>VLOOKUP(B582,states!A$2:C$10,2,FALSE)</f>
        <v>A</v>
      </c>
      <c r="P582">
        <f t="shared" si="75"/>
        <v>5</v>
      </c>
      <c r="Q582">
        <f>VLOOKUP(B582,states!A$2:D$10,4,FALSE)</f>
        <v>2</v>
      </c>
      <c r="R582">
        <v>0.5</v>
      </c>
      <c r="S582">
        <f t="shared" si="76"/>
        <v>1.5</v>
      </c>
      <c r="T582" s="7">
        <f t="shared" si="79"/>
        <v>1.2484104876992771E-2</v>
      </c>
    </row>
    <row r="583" spans="1:20">
      <c r="A583" s="4" t="str">
        <f t="shared" si="77"/>
        <v>C2Sigma-10.5-e-2-1</v>
      </c>
      <c r="B583" s="1" t="s">
        <v>5</v>
      </c>
      <c r="C583">
        <v>2</v>
      </c>
      <c r="D583">
        <v>10.5</v>
      </c>
      <c r="E583" s="2" t="s">
        <v>1</v>
      </c>
      <c r="F583">
        <v>1</v>
      </c>
      <c r="G583">
        <v>38135.375661694001</v>
      </c>
      <c r="H583">
        <v>5.0688098000000001E-2</v>
      </c>
      <c r="I583">
        <v>3</v>
      </c>
      <c r="J583">
        <f t="shared" si="72"/>
        <v>38121.099934368998</v>
      </c>
      <c r="K583">
        <f t="shared" si="73"/>
        <v>10.5</v>
      </c>
      <c r="L583">
        <f t="shared" si="74"/>
        <v>1</v>
      </c>
      <c r="M583">
        <f>C583+1+VLOOKUP(B583,states!A$2:C$10,3,FALSE)</f>
        <v>103</v>
      </c>
      <c r="N583">
        <f t="shared" si="78"/>
        <v>38121.099934368998</v>
      </c>
      <c r="O583" s="2" t="str">
        <f>VLOOKUP(B583,states!A$2:C$10,2,FALSE)</f>
        <v>C</v>
      </c>
      <c r="P583">
        <f t="shared" si="75"/>
        <v>2</v>
      </c>
      <c r="Q583">
        <f>VLOOKUP(B583,states!A$2:D$10,4,FALSE)</f>
        <v>0</v>
      </c>
      <c r="R583">
        <v>0.5</v>
      </c>
      <c r="S583">
        <f t="shared" si="76"/>
        <v>0.5</v>
      </c>
      <c r="T583" s="7">
        <f t="shared" si="79"/>
        <v>0.36980893472444554</v>
      </c>
    </row>
    <row r="584" spans="1:20">
      <c r="A584" s="4" t="str">
        <f t="shared" si="77"/>
        <v>D2Pi-10.5-e-2-1</v>
      </c>
      <c r="B584" s="1" t="s">
        <v>6</v>
      </c>
      <c r="C584">
        <v>2</v>
      </c>
      <c r="D584">
        <v>10.5</v>
      </c>
      <c r="E584" s="2" t="s">
        <v>1</v>
      </c>
      <c r="F584">
        <v>1</v>
      </c>
      <c r="G584">
        <v>65590.961209700006</v>
      </c>
      <c r="H584">
        <v>0.50002499899999997</v>
      </c>
      <c r="I584">
        <v>5</v>
      </c>
      <c r="J584">
        <f t="shared" si="72"/>
        <v>65576.685482375004</v>
      </c>
      <c r="K584">
        <f t="shared" si="73"/>
        <v>10.5</v>
      </c>
      <c r="L584">
        <f t="shared" si="74"/>
        <v>1</v>
      </c>
      <c r="M584">
        <f>C584+1+VLOOKUP(B584,states!A$2:C$10,3,FALSE)</f>
        <v>153</v>
      </c>
      <c r="N584">
        <f t="shared" si="78"/>
        <v>65576.685482375004</v>
      </c>
      <c r="O584" s="2" t="str">
        <f>VLOOKUP(B584,states!A$2:C$10,2,FALSE)</f>
        <v>D</v>
      </c>
      <c r="P584">
        <f t="shared" si="75"/>
        <v>2</v>
      </c>
      <c r="Q584">
        <f>VLOOKUP(B584,states!A$2:D$10,4,FALSE)</f>
        <v>1</v>
      </c>
      <c r="R584">
        <v>0.5</v>
      </c>
      <c r="S584">
        <f t="shared" si="76"/>
        <v>0.5</v>
      </c>
      <c r="T584" s="7">
        <f t="shared" si="79"/>
        <v>6.2479914544526942E-2</v>
      </c>
    </row>
    <row r="585" spans="1:20">
      <c r="A585" s="4" t="str">
        <f t="shared" si="77"/>
        <v>D2Pi-10.5-e-2-2</v>
      </c>
      <c r="B585" s="1" t="s">
        <v>6</v>
      </c>
      <c r="C585">
        <v>2</v>
      </c>
      <c r="D585">
        <v>10.5</v>
      </c>
      <c r="E585" s="2" t="s">
        <v>1</v>
      </c>
      <c r="F585">
        <v>2</v>
      </c>
      <c r="G585">
        <v>65867.934060026993</v>
      </c>
      <c r="H585">
        <v>2.1280058739999999</v>
      </c>
      <c r="I585">
        <v>4</v>
      </c>
      <c r="J585">
        <f t="shared" si="72"/>
        <v>65853.658332701991</v>
      </c>
      <c r="K585">
        <f t="shared" si="73"/>
        <v>10.5</v>
      </c>
      <c r="L585">
        <f t="shared" si="74"/>
        <v>1</v>
      </c>
      <c r="M585">
        <f>C585+1+VLOOKUP(B585,states!A$2:C$10,3,FALSE)</f>
        <v>153</v>
      </c>
      <c r="N585">
        <f t="shared" si="78"/>
        <v>65853.658332701991</v>
      </c>
      <c r="O585" s="2" t="str">
        <f>VLOOKUP(B585,states!A$2:C$10,2,FALSE)</f>
        <v>D</v>
      </c>
      <c r="P585">
        <f t="shared" si="75"/>
        <v>2</v>
      </c>
      <c r="Q585">
        <f>VLOOKUP(B585,states!A$2:D$10,4,FALSE)</f>
        <v>1</v>
      </c>
      <c r="R585">
        <v>0.5</v>
      </c>
      <c r="S585">
        <f t="shared" si="76"/>
        <v>1.5</v>
      </c>
      <c r="T585" s="7">
        <f t="shared" si="79"/>
        <v>1.1744899613053294E-2</v>
      </c>
    </row>
    <row r="586" spans="1:20">
      <c r="A586" s="4" t="str">
        <f t="shared" si="77"/>
        <v>E2Sigma-10.5-e-2-1</v>
      </c>
      <c r="B586" s="1" t="s">
        <v>7</v>
      </c>
      <c r="C586">
        <v>2</v>
      </c>
      <c r="D586">
        <v>10.5</v>
      </c>
      <c r="E586" s="2" t="s">
        <v>1</v>
      </c>
      <c r="F586">
        <v>1</v>
      </c>
      <c r="G586">
        <v>70112.524689297003</v>
      </c>
      <c r="H586">
        <v>1.0000125</v>
      </c>
      <c r="I586">
        <v>1</v>
      </c>
      <c r="J586">
        <f t="shared" si="72"/>
        <v>70098.248961972</v>
      </c>
      <c r="K586">
        <f t="shared" si="73"/>
        <v>10.5</v>
      </c>
      <c r="L586">
        <f t="shared" si="74"/>
        <v>1</v>
      </c>
      <c r="M586">
        <f>C586+1+VLOOKUP(B586,states!A$2:C$10,3,FALSE)</f>
        <v>203</v>
      </c>
      <c r="N586">
        <f t="shared" si="78"/>
        <v>70098.248961972</v>
      </c>
      <c r="O586" s="2" t="str">
        <f>VLOOKUP(B586,states!A$2:C$10,2,FALSE)</f>
        <v>E</v>
      </c>
      <c r="P586">
        <f t="shared" si="75"/>
        <v>2</v>
      </c>
      <c r="Q586">
        <f>VLOOKUP(B586,states!A$2:D$10,4,FALSE)</f>
        <v>0</v>
      </c>
      <c r="R586">
        <v>0.5</v>
      </c>
      <c r="S586">
        <f t="shared" si="76"/>
        <v>0.5</v>
      </c>
      <c r="T586" s="7">
        <f t="shared" si="79"/>
        <v>6.2482257387077005E-3</v>
      </c>
    </row>
    <row r="587" spans="1:20">
      <c r="A587" s="4" t="str">
        <f t="shared" si="77"/>
        <v>X2Pi-10.5-f-0-1</v>
      </c>
      <c r="B587" s="1" t="s">
        <v>0</v>
      </c>
      <c r="C587">
        <v>0</v>
      </c>
      <c r="D587">
        <v>10.5</v>
      </c>
      <c r="E587" s="2" t="s">
        <v>2</v>
      </c>
      <c r="F587">
        <v>1</v>
      </c>
      <c r="G587">
        <v>1542.196830715</v>
      </c>
      <c r="H587">
        <v>5.0000000000000001E-3</v>
      </c>
      <c r="I587">
        <v>39</v>
      </c>
      <c r="J587">
        <f t="shared" si="72"/>
        <v>1527.9211033900001</v>
      </c>
      <c r="K587">
        <f t="shared" si="73"/>
        <v>10.5</v>
      </c>
      <c r="L587">
        <f t="shared" si="74"/>
        <v>-1</v>
      </c>
      <c r="M587">
        <f>C587+1+VLOOKUP(B587,states!A$2:C$10,3,FALSE)</f>
        <v>1</v>
      </c>
      <c r="N587">
        <f t="shared" si="78"/>
        <v>1527.9211033900001</v>
      </c>
      <c r="O587" s="2" t="str">
        <f>VLOOKUP(B587,states!A$2:C$10,2,FALSE)</f>
        <v>X</v>
      </c>
      <c r="P587">
        <f t="shared" si="75"/>
        <v>0</v>
      </c>
      <c r="Q587">
        <f>VLOOKUP(B587,states!A$2:D$10,4,FALSE)</f>
        <v>1</v>
      </c>
      <c r="R587">
        <v>0.5</v>
      </c>
      <c r="S587">
        <f t="shared" si="76"/>
        <v>0.5</v>
      </c>
      <c r="T587" s="7">
        <f t="shared" si="79"/>
        <v>4873.6769963929582</v>
      </c>
    </row>
    <row r="588" spans="1:20">
      <c r="A588" s="4" t="str">
        <f t="shared" si="77"/>
        <v>X2Pi-10.5-f-0-2</v>
      </c>
      <c r="B588" s="1" t="s">
        <v>0</v>
      </c>
      <c r="C588">
        <v>0</v>
      </c>
      <c r="D588">
        <v>10.5</v>
      </c>
      <c r="E588" s="2" t="s">
        <v>2</v>
      </c>
      <c r="F588">
        <v>2</v>
      </c>
      <c r="G588">
        <v>1850.2085365519999</v>
      </c>
      <c r="H588">
        <v>5.0000000000000001E-3</v>
      </c>
      <c r="I588">
        <v>27</v>
      </c>
      <c r="J588">
        <f t="shared" si="72"/>
        <v>1835.932809227</v>
      </c>
      <c r="K588">
        <f t="shared" si="73"/>
        <v>10.5</v>
      </c>
      <c r="L588">
        <f t="shared" si="74"/>
        <v>-1</v>
      </c>
      <c r="M588">
        <f>C588+1+VLOOKUP(B588,states!A$2:C$10,3,FALSE)</f>
        <v>1</v>
      </c>
      <c r="N588">
        <f t="shared" si="78"/>
        <v>1835.932809227</v>
      </c>
      <c r="O588" s="2" t="str">
        <f>VLOOKUP(B588,states!A$2:C$10,2,FALSE)</f>
        <v>X</v>
      </c>
      <c r="P588">
        <f t="shared" si="75"/>
        <v>0</v>
      </c>
      <c r="Q588">
        <f>VLOOKUP(B588,states!A$2:D$10,4,FALSE)</f>
        <v>1</v>
      </c>
      <c r="R588">
        <v>0.5</v>
      </c>
      <c r="S588">
        <f t="shared" si="76"/>
        <v>1.5</v>
      </c>
      <c r="T588" s="7">
        <f t="shared" si="79"/>
        <v>3374.084074425894</v>
      </c>
    </row>
    <row r="589" spans="1:20">
      <c r="A589" s="4" t="str">
        <f t="shared" si="77"/>
        <v>X2Pi-10.5-f-1-1</v>
      </c>
      <c r="B589" s="1" t="s">
        <v>0</v>
      </c>
      <c r="C589">
        <v>1</v>
      </c>
      <c r="D589">
        <v>10.5</v>
      </c>
      <c r="E589" s="2" t="s">
        <v>2</v>
      </c>
      <c r="F589">
        <v>1</v>
      </c>
      <c r="G589">
        <v>4217.1422358259997</v>
      </c>
      <c r="H589">
        <v>7.0710679999999998E-3</v>
      </c>
      <c r="I589">
        <v>21</v>
      </c>
      <c r="J589">
        <f t="shared" si="72"/>
        <v>4202.8665085009998</v>
      </c>
      <c r="K589">
        <f t="shared" si="73"/>
        <v>10.5</v>
      </c>
      <c r="L589">
        <f t="shared" si="74"/>
        <v>-1</v>
      </c>
      <c r="M589">
        <f>C589+1+VLOOKUP(B589,states!A$2:C$10,3,FALSE)</f>
        <v>2</v>
      </c>
      <c r="N589">
        <f t="shared" si="78"/>
        <v>4202.8665085009998</v>
      </c>
      <c r="O589" s="2" t="str">
        <f>VLOOKUP(B589,states!A$2:C$10,2,FALSE)</f>
        <v>X</v>
      </c>
      <c r="P589">
        <f t="shared" si="75"/>
        <v>1</v>
      </c>
      <c r="Q589">
        <f>VLOOKUP(B589,states!A$2:D$10,4,FALSE)</f>
        <v>1</v>
      </c>
      <c r="R589">
        <v>0.5</v>
      </c>
      <c r="S589">
        <f t="shared" si="76"/>
        <v>0.5</v>
      </c>
      <c r="T589" s="7">
        <f t="shared" si="79"/>
        <v>18.556515178770464</v>
      </c>
    </row>
    <row r="590" spans="1:20">
      <c r="A590" s="4" t="str">
        <f t="shared" si="77"/>
        <v>X2Pi-10.5-f-1-2</v>
      </c>
      <c r="B590" s="1" t="s">
        <v>0</v>
      </c>
      <c r="C590">
        <v>1</v>
      </c>
      <c r="D590">
        <v>10.5</v>
      </c>
      <c r="E590" s="2" t="s">
        <v>2</v>
      </c>
      <c r="F590">
        <v>2</v>
      </c>
      <c r="G590">
        <v>4513.4744467640003</v>
      </c>
      <c r="H590">
        <v>8.6602539999999992E-3</v>
      </c>
      <c r="I590">
        <v>23</v>
      </c>
      <c r="J590">
        <f t="shared" si="72"/>
        <v>4499.1987194390003</v>
      </c>
      <c r="K590">
        <f t="shared" si="73"/>
        <v>10.5</v>
      </c>
      <c r="L590">
        <f t="shared" si="74"/>
        <v>-1</v>
      </c>
      <c r="M590">
        <f>C590+1+VLOOKUP(B590,states!A$2:C$10,3,FALSE)</f>
        <v>2</v>
      </c>
      <c r="N590">
        <f t="shared" si="78"/>
        <v>4499.1987194390003</v>
      </c>
      <c r="O590" s="2" t="str">
        <f>VLOOKUP(B590,states!A$2:C$10,2,FALSE)</f>
        <v>X</v>
      </c>
      <c r="P590">
        <f t="shared" si="75"/>
        <v>1</v>
      </c>
      <c r="Q590">
        <f>VLOOKUP(B590,states!A$2:D$10,4,FALSE)</f>
        <v>1</v>
      </c>
      <c r="R590">
        <v>0.5</v>
      </c>
      <c r="S590">
        <f t="shared" si="76"/>
        <v>1.5</v>
      </c>
      <c r="T590" s="7">
        <f t="shared" si="79"/>
        <v>16.594315634989112</v>
      </c>
    </row>
    <row r="591" spans="1:20">
      <c r="A591" s="4" t="str">
        <f t="shared" si="77"/>
        <v>X2Pi-10.5-f-2-1</v>
      </c>
      <c r="B591" s="1" t="s">
        <v>0</v>
      </c>
      <c r="C591">
        <v>2</v>
      </c>
      <c r="D591">
        <v>10.5</v>
      </c>
      <c r="E591" s="2" t="s">
        <v>2</v>
      </c>
      <c r="F591">
        <v>1</v>
      </c>
      <c r="G591">
        <v>6766.5175556989998</v>
      </c>
      <c r="H591">
        <v>8.3236560000000005E-3</v>
      </c>
      <c r="I591">
        <v>11</v>
      </c>
      <c r="J591">
        <f t="shared" si="72"/>
        <v>6752.2418283739999</v>
      </c>
      <c r="K591">
        <f t="shared" si="73"/>
        <v>10.5</v>
      </c>
      <c r="L591">
        <f t="shared" si="74"/>
        <v>-1</v>
      </c>
      <c r="M591">
        <f>C591+1+VLOOKUP(B591,states!A$2:C$10,3,FALSE)</f>
        <v>3</v>
      </c>
      <c r="N591">
        <f t="shared" si="78"/>
        <v>6752.2418283739999</v>
      </c>
      <c r="O591" s="2" t="str">
        <f>VLOOKUP(B591,states!A$2:C$10,2,FALSE)</f>
        <v>X</v>
      </c>
      <c r="P591">
        <f t="shared" si="75"/>
        <v>2</v>
      </c>
      <c r="Q591">
        <f>VLOOKUP(B591,states!A$2:D$10,4,FALSE)</f>
        <v>1</v>
      </c>
      <c r="R591">
        <v>0.5</v>
      </c>
      <c r="S591">
        <f t="shared" si="76"/>
        <v>0.5</v>
      </c>
      <c r="T591" s="7">
        <f t="shared" si="79"/>
        <v>8.2573501664201121</v>
      </c>
    </row>
    <row r="592" spans="1:20">
      <c r="A592" s="4" t="str">
        <f t="shared" si="77"/>
        <v>X2Pi-10.5-f-2-2</v>
      </c>
      <c r="B592" s="1" t="s">
        <v>0</v>
      </c>
      <c r="C592">
        <v>2</v>
      </c>
      <c r="D592">
        <v>10.5</v>
      </c>
      <c r="E592" s="2" t="s">
        <v>2</v>
      </c>
      <c r="F592">
        <v>2</v>
      </c>
      <c r="G592">
        <v>7051.2728709350004</v>
      </c>
      <c r="H592">
        <v>8.7177980000000006E-3</v>
      </c>
      <c r="I592">
        <v>11</v>
      </c>
      <c r="J592">
        <f t="shared" si="72"/>
        <v>7036.9971436100004</v>
      </c>
      <c r="K592">
        <f t="shared" si="73"/>
        <v>10.5</v>
      </c>
      <c r="L592">
        <f t="shared" si="74"/>
        <v>-1</v>
      </c>
      <c r="M592">
        <f>C592+1+VLOOKUP(B592,states!A$2:C$10,3,FALSE)</f>
        <v>3</v>
      </c>
      <c r="N592">
        <f t="shared" si="78"/>
        <v>7036.9971436100004</v>
      </c>
      <c r="O592" s="2" t="str">
        <f>VLOOKUP(B592,states!A$2:C$10,2,FALSE)</f>
        <v>X</v>
      </c>
      <c r="P592">
        <f t="shared" si="75"/>
        <v>2</v>
      </c>
      <c r="Q592">
        <f>VLOOKUP(B592,states!A$2:D$10,4,FALSE)</f>
        <v>1</v>
      </c>
      <c r="R592">
        <v>0.5</v>
      </c>
      <c r="S592">
        <f t="shared" si="76"/>
        <v>1.5</v>
      </c>
      <c r="T592" s="7">
        <f t="shared" si="79"/>
        <v>7.8840255597599036</v>
      </c>
    </row>
    <row r="593" spans="1:20">
      <c r="A593" s="4" t="str">
        <f t="shared" si="77"/>
        <v>X2Pi-10.5-f-3-1</v>
      </c>
      <c r="B593" s="1" t="s">
        <v>0</v>
      </c>
      <c r="C593">
        <v>3</v>
      </c>
      <c r="D593">
        <v>10.5</v>
      </c>
      <c r="E593" s="2" t="s">
        <v>2</v>
      </c>
      <c r="F593">
        <v>1</v>
      </c>
      <c r="G593">
        <v>9191.6401003629999</v>
      </c>
      <c r="H593">
        <v>8.7177980000000006E-3</v>
      </c>
      <c r="I593">
        <v>2</v>
      </c>
      <c r="J593">
        <f t="shared" si="72"/>
        <v>9177.364373037999</v>
      </c>
      <c r="K593">
        <f t="shared" si="73"/>
        <v>10.5</v>
      </c>
      <c r="L593">
        <f t="shared" si="74"/>
        <v>-1</v>
      </c>
      <c r="M593">
        <f>C593+1+VLOOKUP(B593,states!A$2:C$10,3,FALSE)</f>
        <v>4</v>
      </c>
      <c r="N593">
        <f t="shared" si="78"/>
        <v>9177.364373037999</v>
      </c>
      <c r="O593" s="2" t="str">
        <f>VLOOKUP(B593,states!A$2:C$10,2,FALSE)</f>
        <v>X</v>
      </c>
      <c r="P593">
        <f t="shared" si="75"/>
        <v>3</v>
      </c>
      <c r="Q593">
        <f>VLOOKUP(B593,states!A$2:D$10,4,FALSE)</f>
        <v>1</v>
      </c>
      <c r="R593">
        <v>0.5</v>
      </c>
      <c r="S593">
        <f t="shared" si="76"/>
        <v>0.5</v>
      </c>
      <c r="T593" s="7">
        <f t="shared" si="79"/>
        <v>1.4334591926836189</v>
      </c>
    </row>
    <row r="594" spans="1:20">
      <c r="A594" s="4" t="str">
        <f t="shared" si="77"/>
        <v>X2Pi-10.5-f-3-2</v>
      </c>
      <c r="B594" s="1" t="s">
        <v>0</v>
      </c>
      <c r="C594">
        <v>3</v>
      </c>
      <c r="D594">
        <v>10.5</v>
      </c>
      <c r="E594" s="2" t="s">
        <v>2</v>
      </c>
      <c r="F594">
        <v>2</v>
      </c>
      <c r="G594">
        <v>9464.8863131939997</v>
      </c>
      <c r="H594">
        <v>8.7177980000000006E-3</v>
      </c>
      <c r="I594">
        <v>2</v>
      </c>
      <c r="J594">
        <f t="shared" si="72"/>
        <v>9450.6105858689989</v>
      </c>
      <c r="K594">
        <f t="shared" si="73"/>
        <v>10.5</v>
      </c>
      <c r="L594">
        <f t="shared" si="74"/>
        <v>-1</v>
      </c>
      <c r="M594">
        <f>C594+1+VLOOKUP(B594,states!A$2:C$10,3,FALSE)</f>
        <v>4</v>
      </c>
      <c r="N594">
        <f t="shared" si="78"/>
        <v>9450.6105858689989</v>
      </c>
      <c r="O594" s="2" t="str">
        <f>VLOOKUP(B594,states!A$2:C$10,2,FALSE)</f>
        <v>X</v>
      </c>
      <c r="P594">
        <f t="shared" si="75"/>
        <v>3</v>
      </c>
      <c r="Q594">
        <f>VLOOKUP(B594,states!A$2:D$10,4,FALSE)</f>
        <v>1</v>
      </c>
      <c r="R594">
        <v>0.5</v>
      </c>
      <c r="S594">
        <f t="shared" si="76"/>
        <v>1.5</v>
      </c>
      <c r="T594" s="7">
        <f t="shared" si="79"/>
        <v>1.4334591926836189</v>
      </c>
    </row>
    <row r="595" spans="1:20">
      <c r="A595" s="4" t="str">
        <f t="shared" si="77"/>
        <v>X2Pi-10.5-f-4-1</v>
      </c>
      <c r="B595" s="1" t="s">
        <v>0</v>
      </c>
      <c r="C595">
        <v>4</v>
      </c>
      <c r="D595">
        <v>10.5</v>
      </c>
      <c r="E595" s="2" t="s">
        <v>2</v>
      </c>
      <c r="F595">
        <v>1</v>
      </c>
      <c r="G595">
        <v>11493.419767654999</v>
      </c>
      <c r="H595">
        <v>1.0049875999999999E-2</v>
      </c>
      <c r="I595">
        <v>5</v>
      </c>
      <c r="J595">
        <f t="shared" si="72"/>
        <v>11479.144040329998</v>
      </c>
      <c r="K595">
        <f t="shared" si="73"/>
        <v>10.5</v>
      </c>
      <c r="L595">
        <f t="shared" si="74"/>
        <v>-1</v>
      </c>
      <c r="M595">
        <f>C595+1+VLOOKUP(B595,states!A$2:C$10,3,FALSE)</f>
        <v>5</v>
      </c>
      <c r="N595">
        <f t="shared" si="78"/>
        <v>11479.144040329998</v>
      </c>
      <c r="O595" s="2" t="str">
        <f>VLOOKUP(B595,states!A$2:C$10,2,FALSE)</f>
        <v>X</v>
      </c>
      <c r="P595">
        <f t="shared" si="75"/>
        <v>4</v>
      </c>
      <c r="Q595">
        <f>VLOOKUP(B595,states!A$2:D$10,4,FALSE)</f>
        <v>1</v>
      </c>
      <c r="R595">
        <v>0.5</v>
      </c>
      <c r="S595">
        <f t="shared" si="76"/>
        <v>0.5</v>
      </c>
      <c r="T595" s="7">
        <f t="shared" si="79"/>
        <v>3.1086472318312359</v>
      </c>
    </row>
    <row r="596" spans="1:20">
      <c r="A596" s="4" t="str">
        <f t="shared" si="77"/>
        <v>X2Pi-10.5-f-4-2</v>
      </c>
      <c r="B596" s="1" t="s">
        <v>0</v>
      </c>
      <c r="C596">
        <v>4</v>
      </c>
      <c r="D596">
        <v>10.5</v>
      </c>
      <c r="E596" s="2" t="s">
        <v>2</v>
      </c>
      <c r="F596">
        <v>2</v>
      </c>
      <c r="G596">
        <v>11755.193099036</v>
      </c>
      <c r="H596">
        <v>1.0049875999999999E-2</v>
      </c>
      <c r="I596">
        <v>2</v>
      </c>
      <c r="J596">
        <f t="shared" si="72"/>
        <v>11740.917371710999</v>
      </c>
      <c r="K596">
        <f t="shared" si="73"/>
        <v>10.5</v>
      </c>
      <c r="L596">
        <f t="shared" si="74"/>
        <v>-1</v>
      </c>
      <c r="M596">
        <f>C596+1+VLOOKUP(B596,states!A$2:C$10,3,FALSE)</f>
        <v>5</v>
      </c>
      <c r="N596">
        <f t="shared" si="78"/>
        <v>11740.917371710999</v>
      </c>
      <c r="O596" s="2" t="str">
        <f>VLOOKUP(B596,states!A$2:C$10,2,FALSE)</f>
        <v>X</v>
      </c>
      <c r="P596">
        <f t="shared" si="75"/>
        <v>4</v>
      </c>
      <c r="Q596">
        <f>VLOOKUP(B596,states!A$2:D$10,4,FALSE)</f>
        <v>1</v>
      </c>
      <c r="R596">
        <v>0.5</v>
      </c>
      <c r="S596">
        <f t="shared" si="76"/>
        <v>1.5</v>
      </c>
      <c r="T596" s="7">
        <f t="shared" si="79"/>
        <v>1.2434588927324943</v>
      </c>
    </row>
    <row r="597" spans="1:20">
      <c r="A597" s="4" t="str">
        <f t="shared" si="77"/>
        <v>X2Pi-10.5-f-5-1</v>
      </c>
      <c r="B597" s="1" t="s">
        <v>0</v>
      </c>
      <c r="C597">
        <v>5</v>
      </c>
      <c r="D597">
        <v>10.5</v>
      </c>
      <c r="E597" s="2" t="s">
        <v>2</v>
      </c>
      <c r="F597">
        <v>1</v>
      </c>
      <c r="G597">
        <v>13672.166311509</v>
      </c>
      <c r="H597">
        <v>2.2383028999999999E-2</v>
      </c>
      <c r="I597">
        <v>2</v>
      </c>
      <c r="J597">
        <f t="shared" si="72"/>
        <v>13657.890584183999</v>
      </c>
      <c r="K597">
        <f t="shared" si="73"/>
        <v>10.5</v>
      </c>
      <c r="L597">
        <f t="shared" si="74"/>
        <v>-1</v>
      </c>
      <c r="M597">
        <f>C597+1+VLOOKUP(B597,states!A$2:C$10,3,FALSE)</f>
        <v>6</v>
      </c>
      <c r="N597">
        <f t="shared" si="78"/>
        <v>13657.890584183999</v>
      </c>
      <c r="O597" s="2" t="str">
        <f>VLOOKUP(B597,states!A$2:C$10,2,FALSE)</f>
        <v>X</v>
      </c>
      <c r="P597">
        <f t="shared" si="75"/>
        <v>5</v>
      </c>
      <c r="Q597">
        <f>VLOOKUP(B597,states!A$2:D$10,4,FALSE)</f>
        <v>1</v>
      </c>
      <c r="R597">
        <v>0.5</v>
      </c>
      <c r="S597">
        <f t="shared" si="76"/>
        <v>0.5</v>
      </c>
      <c r="T597" s="7">
        <f t="shared" si="79"/>
        <v>0.55830726409097131</v>
      </c>
    </row>
    <row r="598" spans="1:20">
      <c r="A598" s="4" t="str">
        <f t="shared" si="77"/>
        <v>X2Pi-10.5-f-5-2</v>
      </c>
      <c r="B598" s="1" t="s">
        <v>0</v>
      </c>
      <c r="C598">
        <v>5</v>
      </c>
      <c r="D598">
        <v>10.5</v>
      </c>
      <c r="E598" s="2" t="s">
        <v>2</v>
      </c>
      <c r="F598">
        <v>2</v>
      </c>
      <c r="G598">
        <v>13922.435235794001</v>
      </c>
      <c r="H598">
        <v>2.2383028999999999E-2</v>
      </c>
      <c r="I598">
        <v>2</v>
      </c>
      <c r="J598">
        <f t="shared" si="72"/>
        <v>13908.159508469</v>
      </c>
      <c r="K598">
        <f t="shared" si="73"/>
        <v>10.5</v>
      </c>
      <c r="L598">
        <f t="shared" si="74"/>
        <v>-1</v>
      </c>
      <c r="M598">
        <f>C598+1+VLOOKUP(B598,states!A$2:C$10,3,FALSE)</f>
        <v>6</v>
      </c>
      <c r="N598">
        <f t="shared" si="78"/>
        <v>13908.159508469</v>
      </c>
      <c r="O598" s="2" t="str">
        <f>VLOOKUP(B598,states!A$2:C$10,2,FALSE)</f>
        <v>X</v>
      </c>
      <c r="P598">
        <f t="shared" si="75"/>
        <v>5</v>
      </c>
      <c r="Q598">
        <f>VLOOKUP(B598,states!A$2:D$10,4,FALSE)</f>
        <v>1</v>
      </c>
      <c r="R598">
        <v>0.5</v>
      </c>
      <c r="S598">
        <f t="shared" si="76"/>
        <v>1.5</v>
      </c>
      <c r="T598" s="7">
        <f t="shared" si="79"/>
        <v>0.55830726409097131</v>
      </c>
    </row>
    <row r="599" spans="1:20">
      <c r="A599" s="4" t="str">
        <f t="shared" si="77"/>
        <v>A2Delta-10.5-f-0-1</v>
      </c>
      <c r="B599" s="1" t="s">
        <v>3</v>
      </c>
      <c r="C599">
        <v>0</v>
      </c>
      <c r="D599">
        <v>10.5</v>
      </c>
      <c r="E599" s="2" t="s">
        <v>2</v>
      </c>
      <c r="F599">
        <v>1</v>
      </c>
      <c r="G599">
        <v>24758.336687408999</v>
      </c>
      <c r="H599">
        <v>5.2497619999999998E-3</v>
      </c>
      <c r="I599">
        <v>16</v>
      </c>
      <c r="J599">
        <f t="shared" si="72"/>
        <v>24744.060960084</v>
      </c>
      <c r="K599">
        <f t="shared" si="73"/>
        <v>10.5</v>
      </c>
      <c r="L599">
        <f t="shared" si="74"/>
        <v>-1</v>
      </c>
      <c r="M599">
        <f>C599+1+VLOOKUP(B599,states!A$2:C$10,3,FALSE)</f>
        <v>251</v>
      </c>
      <c r="N599">
        <f t="shared" si="78"/>
        <v>24744.060960084</v>
      </c>
      <c r="O599" s="2" t="str">
        <f>VLOOKUP(B599,states!A$2:C$10,2,FALSE)</f>
        <v>A</v>
      </c>
      <c r="P599">
        <f t="shared" si="75"/>
        <v>0</v>
      </c>
      <c r="Q599">
        <f>VLOOKUP(B599,states!A$2:D$10,4,FALSE)</f>
        <v>2</v>
      </c>
      <c r="R599">
        <v>0.5</v>
      </c>
      <c r="S599">
        <f t="shared" si="76"/>
        <v>0.5</v>
      </c>
      <c r="T599" s="7">
        <f t="shared" si="79"/>
        <v>1904.3313099616885</v>
      </c>
    </row>
    <row r="600" spans="1:20">
      <c r="A600" s="4" t="str">
        <f t="shared" si="77"/>
        <v>A2Delta-10.5-f-0-2</v>
      </c>
      <c r="B600" s="1" t="s">
        <v>3</v>
      </c>
      <c r="C600">
        <v>0</v>
      </c>
      <c r="D600">
        <v>10.5</v>
      </c>
      <c r="E600" s="2" t="s">
        <v>2</v>
      </c>
      <c r="F600">
        <v>2</v>
      </c>
      <c r="G600">
        <v>25070.788756196001</v>
      </c>
      <c r="H600">
        <v>5.2497619999999998E-3</v>
      </c>
      <c r="I600">
        <v>14</v>
      </c>
      <c r="J600">
        <f t="shared" si="72"/>
        <v>25056.513028871002</v>
      </c>
      <c r="K600">
        <f t="shared" si="73"/>
        <v>10.5</v>
      </c>
      <c r="L600">
        <f t="shared" si="74"/>
        <v>-1</v>
      </c>
      <c r="M600">
        <f>C600+1+VLOOKUP(B600,states!A$2:C$10,3,FALSE)</f>
        <v>251</v>
      </c>
      <c r="N600">
        <f t="shared" si="78"/>
        <v>25056.513028871002</v>
      </c>
      <c r="O600" s="2" t="str">
        <f>VLOOKUP(B600,states!A$2:C$10,2,FALSE)</f>
        <v>A</v>
      </c>
      <c r="P600">
        <f t="shared" si="75"/>
        <v>0</v>
      </c>
      <c r="Q600">
        <f>VLOOKUP(B600,states!A$2:D$10,4,FALSE)</f>
        <v>2</v>
      </c>
      <c r="R600">
        <v>0.5</v>
      </c>
      <c r="S600">
        <f t="shared" si="76"/>
        <v>1.5</v>
      </c>
      <c r="T600" s="7">
        <f t="shared" si="79"/>
        <v>1666.2898962164775</v>
      </c>
    </row>
    <row r="601" spans="1:20">
      <c r="A601" s="4" t="str">
        <f t="shared" si="77"/>
        <v>B2Sigma-10.5-f-0-1</v>
      </c>
      <c r="B601" s="1" t="s">
        <v>4</v>
      </c>
      <c r="C601">
        <v>0</v>
      </c>
      <c r="D601">
        <v>10.5</v>
      </c>
      <c r="E601" s="2" t="s">
        <v>2</v>
      </c>
      <c r="F601">
        <v>1</v>
      </c>
      <c r="G601">
        <v>27076.473263094002</v>
      </c>
      <c r="H601">
        <v>7.0710679999999998E-3</v>
      </c>
      <c r="I601">
        <v>17</v>
      </c>
      <c r="J601">
        <f t="shared" si="72"/>
        <v>27062.197535769003</v>
      </c>
      <c r="K601">
        <f t="shared" si="73"/>
        <v>10.5</v>
      </c>
      <c r="L601">
        <f t="shared" si="74"/>
        <v>-1</v>
      </c>
      <c r="M601">
        <f>C601+1+VLOOKUP(B601,states!A$2:C$10,3,FALSE)</f>
        <v>51</v>
      </c>
      <c r="N601">
        <f t="shared" si="78"/>
        <v>27062.197535769003</v>
      </c>
      <c r="O601" s="2" t="str">
        <f>VLOOKUP(B601,states!A$2:C$10,2,FALSE)</f>
        <v>B</v>
      </c>
      <c r="P601">
        <f t="shared" si="75"/>
        <v>0</v>
      </c>
      <c r="Q601">
        <f>VLOOKUP(B601,states!A$2:D$10,4,FALSE)</f>
        <v>0</v>
      </c>
      <c r="R601">
        <v>0.5</v>
      </c>
      <c r="S601">
        <f t="shared" si="76"/>
        <v>0.5</v>
      </c>
      <c r="T601" s="7">
        <f t="shared" si="79"/>
        <v>1502.1940859004665</v>
      </c>
    </row>
    <row r="602" spans="1:20">
      <c r="A602" s="4" t="str">
        <f t="shared" si="77"/>
        <v>A2Delta-10.5-f-1-1</v>
      </c>
      <c r="B602" s="1" t="s">
        <v>3</v>
      </c>
      <c r="C602">
        <v>1</v>
      </c>
      <c r="D602">
        <v>10.5</v>
      </c>
      <c r="E602" s="2" t="s">
        <v>2</v>
      </c>
      <c r="F602">
        <v>1</v>
      </c>
      <c r="G602">
        <v>27424.609085741999</v>
      </c>
      <c r="H602">
        <v>7.141428E-3</v>
      </c>
      <c r="I602">
        <v>11</v>
      </c>
      <c r="J602">
        <f t="shared" si="72"/>
        <v>27410.333358417</v>
      </c>
      <c r="K602">
        <f t="shared" si="73"/>
        <v>10.5</v>
      </c>
      <c r="L602">
        <f t="shared" si="74"/>
        <v>-1</v>
      </c>
      <c r="M602">
        <f>C602+1+VLOOKUP(B602,states!A$2:C$10,3,FALSE)</f>
        <v>252</v>
      </c>
      <c r="N602">
        <f t="shared" si="78"/>
        <v>27410.333358417</v>
      </c>
      <c r="O602" s="2" t="str">
        <f>VLOOKUP(B602,states!A$2:C$10,2,FALSE)</f>
        <v>A</v>
      </c>
      <c r="P602">
        <f t="shared" si="75"/>
        <v>1</v>
      </c>
      <c r="Q602">
        <f>VLOOKUP(B602,states!A$2:D$10,4,FALSE)</f>
        <v>2</v>
      </c>
      <c r="R602">
        <v>0.5</v>
      </c>
      <c r="S602">
        <f t="shared" si="76"/>
        <v>0.5</v>
      </c>
      <c r="T602" s="7">
        <f t="shared" si="79"/>
        <v>9.6243135486101341</v>
      </c>
    </row>
    <row r="603" spans="1:20">
      <c r="A603" s="4" t="str">
        <f t="shared" si="77"/>
        <v>A2Delta-10.5-f-1-2</v>
      </c>
      <c r="B603" s="1" t="s">
        <v>3</v>
      </c>
      <c r="C603">
        <v>1</v>
      </c>
      <c r="D603">
        <v>10.5</v>
      </c>
      <c r="E603" s="2" t="s">
        <v>2</v>
      </c>
      <c r="F603">
        <v>2</v>
      </c>
      <c r="G603">
        <v>27722.147393383999</v>
      </c>
      <c r="H603">
        <v>8.6602539999999992E-3</v>
      </c>
      <c r="I603">
        <v>11</v>
      </c>
      <c r="J603">
        <f t="shared" si="72"/>
        <v>27707.871666059</v>
      </c>
      <c r="K603">
        <f t="shared" si="73"/>
        <v>10.5</v>
      </c>
      <c r="L603">
        <f t="shared" si="74"/>
        <v>-1</v>
      </c>
      <c r="M603">
        <f>C603+1+VLOOKUP(B603,states!A$2:C$10,3,FALSE)</f>
        <v>252</v>
      </c>
      <c r="N603">
        <f t="shared" si="78"/>
        <v>27707.871666059</v>
      </c>
      <c r="O603" s="2" t="str">
        <f>VLOOKUP(B603,states!A$2:C$10,2,FALSE)</f>
        <v>A</v>
      </c>
      <c r="P603">
        <f t="shared" si="75"/>
        <v>1</v>
      </c>
      <c r="Q603">
        <f>VLOOKUP(B603,states!A$2:D$10,4,FALSE)</f>
        <v>2</v>
      </c>
      <c r="R603">
        <v>0.5</v>
      </c>
      <c r="S603">
        <f t="shared" si="76"/>
        <v>1.5</v>
      </c>
      <c r="T603" s="7">
        <f t="shared" si="79"/>
        <v>7.9364118254295741</v>
      </c>
    </row>
    <row r="604" spans="1:20">
      <c r="A604" s="4" t="str">
        <f t="shared" si="77"/>
        <v>B2Sigma-10.5-f-1-1</v>
      </c>
      <c r="B604" s="1" t="s">
        <v>4</v>
      </c>
      <c r="C604">
        <v>1</v>
      </c>
      <c r="D604">
        <v>10.5</v>
      </c>
      <c r="E604" s="2" t="s">
        <v>2</v>
      </c>
      <c r="F604">
        <v>1</v>
      </c>
      <c r="G604">
        <v>28692.652682022999</v>
      </c>
      <c r="H604">
        <v>5.0249377999999997E-2</v>
      </c>
      <c r="I604">
        <v>9</v>
      </c>
      <c r="J604">
        <f t="shared" si="72"/>
        <v>28678.376954698</v>
      </c>
      <c r="K604">
        <f t="shared" si="73"/>
        <v>10.5</v>
      </c>
      <c r="L604">
        <f t="shared" si="74"/>
        <v>-1</v>
      </c>
      <c r="M604">
        <f>C604+1+VLOOKUP(B604,states!A$2:C$10,3,FALSE)</f>
        <v>52</v>
      </c>
      <c r="N604">
        <f t="shared" si="78"/>
        <v>28678.376954698</v>
      </c>
      <c r="O604" s="2" t="str">
        <f>VLOOKUP(B604,states!A$2:C$10,2,FALSE)</f>
        <v>B</v>
      </c>
      <c r="P604">
        <f t="shared" si="75"/>
        <v>1</v>
      </c>
      <c r="Q604">
        <f>VLOOKUP(B604,states!A$2:D$10,4,FALSE)</f>
        <v>0</v>
      </c>
      <c r="R604">
        <v>0.5</v>
      </c>
      <c r="S604">
        <f t="shared" si="76"/>
        <v>0.5</v>
      </c>
      <c r="T604" s="7">
        <f t="shared" si="79"/>
        <v>1.1191130480016072</v>
      </c>
    </row>
    <row r="605" spans="1:20">
      <c r="A605" s="4" t="str">
        <f t="shared" si="77"/>
        <v>A2Delta-10.5-f-2-1</v>
      </c>
      <c r="B605" s="1" t="s">
        <v>3</v>
      </c>
      <c r="C605">
        <v>2</v>
      </c>
      <c r="D605">
        <v>10.5</v>
      </c>
      <c r="E605" s="2" t="s">
        <v>2</v>
      </c>
      <c r="F605">
        <v>1</v>
      </c>
      <c r="G605">
        <v>29891.060728314002</v>
      </c>
      <c r="H605">
        <v>8.7177980000000006E-3</v>
      </c>
      <c r="I605">
        <v>9</v>
      </c>
      <c r="J605">
        <f t="shared" si="72"/>
        <v>29876.785000989003</v>
      </c>
      <c r="K605">
        <f t="shared" si="73"/>
        <v>10.5</v>
      </c>
      <c r="L605">
        <f t="shared" si="74"/>
        <v>-1</v>
      </c>
      <c r="M605">
        <f>C605+1+VLOOKUP(B605,states!A$2:C$10,3,FALSE)</f>
        <v>253</v>
      </c>
      <c r="N605">
        <f t="shared" si="78"/>
        <v>29876.785000989003</v>
      </c>
      <c r="O605" s="2" t="str">
        <f>VLOOKUP(B605,states!A$2:C$10,2,FALSE)</f>
        <v>A</v>
      </c>
      <c r="P605">
        <f t="shared" si="75"/>
        <v>2</v>
      </c>
      <c r="Q605">
        <f>VLOOKUP(B605,states!A$2:D$10,4,FALSE)</f>
        <v>2</v>
      </c>
      <c r="R605">
        <v>0.5</v>
      </c>
      <c r="S605">
        <f t="shared" si="76"/>
        <v>0.5</v>
      </c>
      <c r="T605" s="7">
        <f t="shared" si="79"/>
        <v>6.4505663670762843</v>
      </c>
    </row>
    <row r="606" spans="1:20">
      <c r="A606" s="4" t="str">
        <f t="shared" si="77"/>
        <v>A2Delta-10.5-f-2-2</v>
      </c>
      <c r="B606" s="1" t="s">
        <v>3</v>
      </c>
      <c r="C606">
        <v>2</v>
      </c>
      <c r="D606">
        <v>10.5</v>
      </c>
      <c r="E606" s="2" t="s">
        <v>2</v>
      </c>
      <c r="F606">
        <v>2</v>
      </c>
      <c r="G606">
        <v>30172.203664617999</v>
      </c>
      <c r="H606">
        <v>1.2288205999999999E-2</v>
      </c>
      <c r="I606">
        <v>5</v>
      </c>
      <c r="J606">
        <f t="shared" si="72"/>
        <v>30157.927937293</v>
      </c>
      <c r="K606">
        <f t="shared" si="73"/>
        <v>10.5</v>
      </c>
      <c r="L606">
        <f t="shared" si="74"/>
        <v>-1</v>
      </c>
      <c r="M606">
        <f>C606+1+VLOOKUP(B606,states!A$2:C$10,3,FALSE)</f>
        <v>253</v>
      </c>
      <c r="N606">
        <f t="shared" si="78"/>
        <v>30157.927937293</v>
      </c>
      <c r="O606" s="2" t="str">
        <f>VLOOKUP(B606,states!A$2:C$10,2,FALSE)</f>
        <v>A</v>
      </c>
      <c r="P606">
        <f t="shared" si="75"/>
        <v>2</v>
      </c>
      <c r="Q606">
        <f>VLOOKUP(B606,states!A$2:D$10,4,FALSE)</f>
        <v>2</v>
      </c>
      <c r="R606">
        <v>0.5</v>
      </c>
      <c r="S606">
        <f t="shared" si="76"/>
        <v>1.5</v>
      </c>
      <c r="T606" s="7">
        <f t="shared" si="79"/>
        <v>2.5423987201750333</v>
      </c>
    </row>
    <row r="607" spans="1:20">
      <c r="A607" s="4" t="str">
        <f t="shared" si="77"/>
        <v>A2Delta-10.5-f-3-1</v>
      </c>
      <c r="B607" s="1" t="s">
        <v>3</v>
      </c>
      <c r="C607">
        <v>3</v>
      </c>
      <c r="D607">
        <v>10.5</v>
      </c>
      <c r="E607" s="2" t="s">
        <v>2</v>
      </c>
      <c r="F607">
        <v>1</v>
      </c>
      <c r="G607">
        <v>32134.20498065</v>
      </c>
      <c r="H607">
        <v>1.3266498999999999E-2</v>
      </c>
      <c r="I607">
        <v>1</v>
      </c>
      <c r="J607">
        <f t="shared" si="72"/>
        <v>32119.929253325001</v>
      </c>
      <c r="K607">
        <f t="shared" si="73"/>
        <v>10.5</v>
      </c>
      <c r="L607">
        <f t="shared" si="74"/>
        <v>-1</v>
      </c>
      <c r="M607">
        <f>C607+1+VLOOKUP(B607,states!A$2:C$10,3,FALSE)</f>
        <v>254</v>
      </c>
      <c r="N607">
        <f t="shared" si="78"/>
        <v>32119.929253325001</v>
      </c>
      <c r="O607" s="2" t="str">
        <f>VLOOKUP(B607,states!A$2:C$10,2,FALSE)</f>
        <v>A</v>
      </c>
      <c r="P607">
        <f t="shared" si="75"/>
        <v>3</v>
      </c>
      <c r="Q607">
        <f>VLOOKUP(B607,states!A$2:D$10,4,FALSE)</f>
        <v>2</v>
      </c>
      <c r="R607">
        <v>0.5</v>
      </c>
      <c r="S607">
        <f t="shared" si="76"/>
        <v>0.5</v>
      </c>
      <c r="T607" s="7">
        <f t="shared" si="79"/>
        <v>0.47098362887823186</v>
      </c>
    </row>
    <row r="608" spans="1:20">
      <c r="A608" s="4" t="str">
        <f t="shared" si="77"/>
        <v>C2Sigma-10.5-f-0-2</v>
      </c>
      <c r="B608" s="1" t="s">
        <v>5</v>
      </c>
      <c r="C608">
        <v>0</v>
      </c>
      <c r="D608">
        <v>10.5</v>
      </c>
      <c r="E608" s="2" t="s">
        <v>2</v>
      </c>
      <c r="F608">
        <v>2</v>
      </c>
      <c r="G608">
        <v>33645.577922363998</v>
      </c>
      <c r="H608">
        <v>2.0615528000000001E-2</v>
      </c>
      <c r="I608">
        <v>8</v>
      </c>
      <c r="J608">
        <f t="shared" si="72"/>
        <v>33631.302195038996</v>
      </c>
      <c r="K608">
        <f t="shared" si="73"/>
        <v>10.5</v>
      </c>
      <c r="L608">
        <f t="shared" si="74"/>
        <v>-1</v>
      </c>
      <c r="M608">
        <f>C608+1+VLOOKUP(B608,states!A$2:C$10,3,FALSE)</f>
        <v>101</v>
      </c>
      <c r="N608">
        <f t="shared" si="78"/>
        <v>33631.302195038996</v>
      </c>
      <c r="O608" s="2" t="str">
        <f>VLOOKUP(B608,states!A$2:C$10,2,FALSE)</f>
        <v>C</v>
      </c>
      <c r="P608">
        <f t="shared" si="75"/>
        <v>0</v>
      </c>
      <c r="Q608">
        <f>VLOOKUP(B608,states!A$2:D$10,4,FALSE)</f>
        <v>0</v>
      </c>
      <c r="R608">
        <v>0.5</v>
      </c>
      <c r="S608">
        <f t="shared" si="76"/>
        <v>0.5</v>
      </c>
      <c r="T608" s="7">
        <f t="shared" si="79"/>
        <v>242.46980592607409</v>
      </c>
    </row>
    <row r="609" spans="1:20">
      <c r="A609" s="4" t="str">
        <f t="shared" si="77"/>
        <v>A2Delta-10.5-f-4-1</v>
      </c>
      <c r="B609" s="1" t="s">
        <v>3</v>
      </c>
      <c r="C609">
        <v>4</v>
      </c>
      <c r="D609">
        <v>10.5</v>
      </c>
      <c r="E609" s="2" t="s">
        <v>2</v>
      </c>
      <c r="F609">
        <v>1</v>
      </c>
      <c r="G609">
        <v>34120.672431163999</v>
      </c>
      <c r="H609">
        <v>0.50010098999999997</v>
      </c>
      <c r="I609">
        <v>2</v>
      </c>
      <c r="J609">
        <f t="shared" si="72"/>
        <v>34106.396703838996</v>
      </c>
      <c r="K609">
        <f t="shared" si="73"/>
        <v>10.5</v>
      </c>
      <c r="L609">
        <f t="shared" si="74"/>
        <v>-1</v>
      </c>
      <c r="M609">
        <f>C609+1+VLOOKUP(B609,states!A$2:C$10,3,FALSE)</f>
        <v>255</v>
      </c>
      <c r="N609">
        <f t="shared" si="78"/>
        <v>34106.396703838996</v>
      </c>
      <c r="O609" s="2" t="str">
        <f>VLOOKUP(B609,states!A$2:C$10,2,FALSE)</f>
        <v>A</v>
      </c>
      <c r="P609">
        <f t="shared" si="75"/>
        <v>4</v>
      </c>
      <c r="Q609">
        <f>VLOOKUP(B609,states!A$2:D$10,4,FALSE)</f>
        <v>2</v>
      </c>
      <c r="R609">
        <v>0.5</v>
      </c>
      <c r="S609">
        <f t="shared" si="76"/>
        <v>0.5</v>
      </c>
      <c r="T609" s="7">
        <f t="shared" si="79"/>
        <v>2.4988168255893412E-2</v>
      </c>
    </row>
    <row r="610" spans="1:20">
      <c r="A610" s="4" t="str">
        <f t="shared" si="77"/>
        <v>A2Delta-10.5-f-4-2</v>
      </c>
      <c r="B610" s="1" t="s">
        <v>3</v>
      </c>
      <c r="C610">
        <v>4</v>
      </c>
      <c r="D610">
        <v>10.5</v>
      </c>
      <c r="E610" s="2" t="s">
        <v>2</v>
      </c>
      <c r="F610">
        <v>2</v>
      </c>
      <c r="G610">
        <v>34366.496313194002</v>
      </c>
      <c r="H610">
        <v>0.50010098999999997</v>
      </c>
      <c r="I610">
        <v>1</v>
      </c>
      <c r="J610">
        <f t="shared" si="72"/>
        <v>34352.220585868999</v>
      </c>
      <c r="K610">
        <f t="shared" si="73"/>
        <v>10.5</v>
      </c>
      <c r="L610">
        <f t="shared" si="74"/>
        <v>-1</v>
      </c>
      <c r="M610">
        <f>C610+1+VLOOKUP(B610,states!A$2:C$10,3,FALSE)</f>
        <v>255</v>
      </c>
      <c r="N610">
        <f t="shared" si="78"/>
        <v>34352.220585868999</v>
      </c>
      <c r="O610" s="2" t="str">
        <f>VLOOKUP(B610,states!A$2:C$10,2,FALSE)</f>
        <v>A</v>
      </c>
      <c r="P610">
        <f t="shared" si="75"/>
        <v>4</v>
      </c>
      <c r="Q610">
        <f>VLOOKUP(B610,states!A$2:D$10,4,FALSE)</f>
        <v>2</v>
      </c>
      <c r="R610">
        <v>0.5</v>
      </c>
      <c r="S610">
        <f t="shared" si="76"/>
        <v>1.5</v>
      </c>
      <c r="T610" s="7">
        <f t="shared" si="79"/>
        <v>1.2494084127946706E-2</v>
      </c>
    </row>
    <row r="611" spans="1:20">
      <c r="A611" s="4" t="str">
        <f t="shared" si="77"/>
        <v>A2Delta-10.5-f-5-1</v>
      </c>
      <c r="B611" s="1" t="s">
        <v>3</v>
      </c>
      <c r="C611">
        <v>5</v>
      </c>
      <c r="D611">
        <v>10.5</v>
      </c>
      <c r="E611" s="2" t="s">
        <v>2</v>
      </c>
      <c r="F611">
        <v>1</v>
      </c>
      <c r="G611">
        <v>35802.507403172996</v>
      </c>
      <c r="H611">
        <v>0.50050074899999997</v>
      </c>
      <c r="I611">
        <v>2</v>
      </c>
      <c r="J611">
        <f t="shared" si="72"/>
        <v>35788.231675847994</v>
      </c>
      <c r="K611">
        <f t="shared" si="73"/>
        <v>10.5</v>
      </c>
      <c r="L611">
        <f t="shared" si="74"/>
        <v>-1</v>
      </c>
      <c r="M611">
        <f>C611+1+VLOOKUP(B611,states!A$2:C$10,3,FALSE)</f>
        <v>256</v>
      </c>
      <c r="N611">
        <f t="shared" si="78"/>
        <v>35788.231675847994</v>
      </c>
      <c r="O611" s="2" t="str">
        <f>VLOOKUP(B611,states!A$2:C$10,2,FALSE)</f>
        <v>A</v>
      </c>
      <c r="P611">
        <f t="shared" si="75"/>
        <v>5</v>
      </c>
      <c r="Q611">
        <f>VLOOKUP(B611,states!A$2:D$10,4,FALSE)</f>
        <v>2</v>
      </c>
      <c r="R611">
        <v>0.5</v>
      </c>
      <c r="S611">
        <f t="shared" si="76"/>
        <v>0.5</v>
      </c>
      <c r="T611" s="7">
        <f t="shared" si="79"/>
        <v>2.4968209753985542E-2</v>
      </c>
    </row>
    <row r="612" spans="1:20">
      <c r="A612" s="4" t="str">
        <f t="shared" si="77"/>
        <v>C2Sigma-10.5-f-1-2</v>
      </c>
      <c r="B612" s="1" t="s">
        <v>5</v>
      </c>
      <c r="C612">
        <v>1</v>
      </c>
      <c r="D612">
        <v>10.5</v>
      </c>
      <c r="E612" s="2" t="s">
        <v>2</v>
      </c>
      <c r="F612">
        <v>2</v>
      </c>
      <c r="G612">
        <v>36157.215864860002</v>
      </c>
      <c r="H612">
        <v>5.0497525000000001E-2</v>
      </c>
      <c r="I612">
        <v>6</v>
      </c>
      <c r="J612">
        <f t="shared" si="72"/>
        <v>36142.940137534999</v>
      </c>
      <c r="K612">
        <f t="shared" si="73"/>
        <v>10.5</v>
      </c>
      <c r="L612">
        <f t="shared" si="74"/>
        <v>-1</v>
      </c>
      <c r="M612">
        <f>C612+1+VLOOKUP(B612,states!A$2:C$10,3,FALSE)</f>
        <v>102</v>
      </c>
      <c r="N612">
        <f t="shared" si="78"/>
        <v>36142.940137534999</v>
      </c>
      <c r="O612" s="2" t="str">
        <f>VLOOKUP(B612,states!A$2:C$10,2,FALSE)</f>
        <v>C</v>
      </c>
      <c r="P612">
        <f t="shared" si="75"/>
        <v>1</v>
      </c>
      <c r="Q612">
        <f>VLOOKUP(B612,states!A$2:D$10,4,FALSE)</f>
        <v>0</v>
      </c>
      <c r="R612">
        <v>0.5</v>
      </c>
      <c r="S612">
        <f t="shared" si="76"/>
        <v>0.5</v>
      </c>
      <c r="T612" s="7">
        <f t="shared" si="79"/>
        <v>0.74240911904447981</v>
      </c>
    </row>
    <row r="613" spans="1:20">
      <c r="A613" s="4" t="str">
        <f t="shared" si="77"/>
        <v>C2Sigma-10.5-f-2-2</v>
      </c>
      <c r="B613" s="1" t="s">
        <v>5</v>
      </c>
      <c r="C613">
        <v>2</v>
      </c>
      <c r="D613">
        <v>10.5</v>
      </c>
      <c r="E613" s="2" t="s">
        <v>2</v>
      </c>
      <c r="F613">
        <v>2</v>
      </c>
      <c r="G613">
        <v>38401.340881837001</v>
      </c>
      <c r="H613">
        <v>5.0507425000000002E-2</v>
      </c>
      <c r="I613">
        <v>3</v>
      </c>
      <c r="J613">
        <f t="shared" si="72"/>
        <v>38387.065154511998</v>
      </c>
      <c r="K613">
        <f t="shared" si="73"/>
        <v>10.5</v>
      </c>
      <c r="L613">
        <f t="shared" si="74"/>
        <v>-1</v>
      </c>
      <c r="M613">
        <f>C613+1+VLOOKUP(B613,states!A$2:C$10,3,FALSE)</f>
        <v>103</v>
      </c>
      <c r="N613">
        <f t="shared" si="78"/>
        <v>38387.065154511998</v>
      </c>
      <c r="O613" s="2" t="str">
        <f>VLOOKUP(B613,states!A$2:C$10,2,FALSE)</f>
        <v>C</v>
      </c>
      <c r="P613">
        <f t="shared" si="75"/>
        <v>2</v>
      </c>
      <c r="Q613">
        <f>VLOOKUP(B613,states!A$2:D$10,4,FALSE)</f>
        <v>0</v>
      </c>
      <c r="R613">
        <v>0.5</v>
      </c>
      <c r="S613">
        <f t="shared" si="76"/>
        <v>0.5</v>
      </c>
      <c r="T613" s="7">
        <f t="shared" si="79"/>
        <v>0.37113179942529834</v>
      </c>
    </row>
    <row r="614" spans="1:20">
      <c r="A614" s="4" t="str">
        <f t="shared" si="77"/>
        <v>D2Pi-10.5-f-2-1</v>
      </c>
      <c r="B614" s="1" t="s">
        <v>6</v>
      </c>
      <c r="C614">
        <v>2</v>
      </c>
      <c r="D614">
        <v>10.5</v>
      </c>
      <c r="E614" s="2" t="s">
        <v>2</v>
      </c>
      <c r="F614">
        <v>1</v>
      </c>
      <c r="G614">
        <v>65590.882059536001</v>
      </c>
      <c r="H614">
        <v>0.50002499899999997</v>
      </c>
      <c r="I614">
        <v>5</v>
      </c>
      <c r="J614">
        <f t="shared" si="72"/>
        <v>65576.606332210999</v>
      </c>
      <c r="K614">
        <f t="shared" si="73"/>
        <v>10.5</v>
      </c>
      <c r="L614">
        <f t="shared" si="74"/>
        <v>-1</v>
      </c>
      <c r="M614">
        <f>C614+1+VLOOKUP(B614,states!A$2:C$10,3,FALSE)</f>
        <v>153</v>
      </c>
      <c r="N614">
        <f t="shared" si="78"/>
        <v>65576.606332210999</v>
      </c>
      <c r="O614" s="2" t="str">
        <f>VLOOKUP(B614,states!A$2:C$10,2,FALSE)</f>
        <v>D</v>
      </c>
      <c r="P614">
        <f t="shared" si="75"/>
        <v>2</v>
      </c>
      <c r="Q614">
        <f>VLOOKUP(B614,states!A$2:D$10,4,FALSE)</f>
        <v>1</v>
      </c>
      <c r="R614">
        <v>0.5</v>
      </c>
      <c r="S614">
        <f t="shared" si="76"/>
        <v>0.5</v>
      </c>
      <c r="T614" s="7">
        <f t="shared" si="79"/>
        <v>6.2479914544526942E-2</v>
      </c>
    </row>
    <row r="615" spans="1:20">
      <c r="A615" s="4" t="str">
        <f t="shared" si="77"/>
        <v>D2Pi-10.5-f-2-2</v>
      </c>
      <c r="B615" s="1" t="s">
        <v>6</v>
      </c>
      <c r="C615">
        <v>2</v>
      </c>
      <c r="D615">
        <v>10.5</v>
      </c>
      <c r="E615" s="2" t="s">
        <v>2</v>
      </c>
      <c r="F615">
        <v>2</v>
      </c>
      <c r="G615">
        <v>65866.244453178006</v>
      </c>
      <c r="H615">
        <v>3.5210035500000001</v>
      </c>
      <c r="I615">
        <v>4</v>
      </c>
      <c r="J615">
        <f t="shared" si="72"/>
        <v>65851.968725853003</v>
      </c>
      <c r="K615">
        <f t="shared" si="73"/>
        <v>10.5</v>
      </c>
      <c r="L615">
        <f t="shared" si="74"/>
        <v>-1</v>
      </c>
      <c r="M615">
        <f>C615+1+VLOOKUP(B615,states!A$2:C$10,3,FALSE)</f>
        <v>153</v>
      </c>
      <c r="N615">
        <f t="shared" si="78"/>
        <v>65851.968725853003</v>
      </c>
      <c r="O615" s="2" t="str">
        <f>VLOOKUP(B615,states!A$2:C$10,2,FALSE)</f>
        <v>D</v>
      </c>
      <c r="P615">
        <f t="shared" si="75"/>
        <v>2</v>
      </c>
      <c r="Q615">
        <f>VLOOKUP(B615,states!A$2:D$10,4,FALSE)</f>
        <v>1</v>
      </c>
      <c r="R615">
        <v>0.5</v>
      </c>
      <c r="S615">
        <f t="shared" si="76"/>
        <v>1.5</v>
      </c>
      <c r="T615" s="7">
        <f t="shared" si="79"/>
        <v>7.0983215470253463E-3</v>
      </c>
    </row>
    <row r="616" spans="1:20">
      <c r="A616" s="4" t="str">
        <f t="shared" si="77"/>
        <v>E2Sigma-10.5-f-2-2</v>
      </c>
      <c r="B616" s="1" t="s">
        <v>7</v>
      </c>
      <c r="C616">
        <v>2</v>
      </c>
      <c r="D616">
        <v>10.5</v>
      </c>
      <c r="E616" s="2" t="s">
        <v>2</v>
      </c>
      <c r="F616">
        <v>2</v>
      </c>
      <c r="G616">
        <v>70371.160395796003</v>
      </c>
      <c r="H616">
        <v>1.0000125</v>
      </c>
      <c r="I616">
        <v>1</v>
      </c>
      <c r="J616">
        <f t="shared" si="72"/>
        <v>70356.884668471001</v>
      </c>
      <c r="K616">
        <f t="shared" si="73"/>
        <v>10.5</v>
      </c>
      <c r="L616">
        <f t="shared" si="74"/>
        <v>-1</v>
      </c>
      <c r="M616">
        <f>C616+1+VLOOKUP(B616,states!A$2:C$10,3,FALSE)</f>
        <v>203</v>
      </c>
      <c r="N616">
        <f t="shared" si="78"/>
        <v>70356.884668471001</v>
      </c>
      <c r="O616" s="2" t="str">
        <f>VLOOKUP(B616,states!A$2:C$10,2,FALSE)</f>
        <v>E</v>
      </c>
      <c r="P616">
        <f t="shared" si="75"/>
        <v>2</v>
      </c>
      <c r="Q616">
        <f>VLOOKUP(B616,states!A$2:D$10,4,FALSE)</f>
        <v>0</v>
      </c>
      <c r="R616">
        <v>0.5</v>
      </c>
      <c r="S616">
        <f t="shared" si="76"/>
        <v>0.5</v>
      </c>
      <c r="T616" s="7">
        <f t="shared" si="79"/>
        <v>6.2482257387077005E-3</v>
      </c>
    </row>
    <row r="617" spans="1:20">
      <c r="A617" s="4" t="str">
        <f t="shared" si="77"/>
        <v>X2Pi-11.5-f-0-1</v>
      </c>
      <c r="B617" s="1" t="s">
        <v>0</v>
      </c>
      <c r="C617">
        <v>0</v>
      </c>
      <c r="D617">
        <v>11.5</v>
      </c>
      <c r="E617" s="2" t="s">
        <v>2</v>
      </c>
      <c r="F617">
        <v>1</v>
      </c>
      <c r="G617">
        <v>1846.312918242</v>
      </c>
      <c r="H617">
        <v>5.0000000000000001E-3</v>
      </c>
      <c r="I617">
        <v>32</v>
      </c>
      <c r="J617">
        <f t="shared" si="72"/>
        <v>1832.0371909170001</v>
      </c>
      <c r="K617">
        <f t="shared" si="73"/>
        <v>11.5</v>
      </c>
      <c r="L617">
        <f t="shared" si="74"/>
        <v>1</v>
      </c>
      <c r="M617">
        <f>C617+1+VLOOKUP(B617,states!A$2:C$10,3,FALSE)</f>
        <v>1</v>
      </c>
      <c r="N617">
        <f t="shared" si="78"/>
        <v>1832.0371909170001</v>
      </c>
      <c r="O617" s="2" t="str">
        <f>VLOOKUP(B617,states!A$2:C$10,2,FALSE)</f>
        <v>X</v>
      </c>
      <c r="P617">
        <f t="shared" si="75"/>
        <v>0</v>
      </c>
      <c r="Q617">
        <f>VLOOKUP(B617,states!A$2:D$10,4,FALSE)</f>
        <v>1</v>
      </c>
      <c r="R617">
        <v>0.5</v>
      </c>
      <c r="S617">
        <f t="shared" si="76"/>
        <v>0.5</v>
      </c>
      <c r="T617" s="7">
        <f t="shared" si="79"/>
        <v>3926.8146801947173</v>
      </c>
    </row>
    <row r="618" spans="1:20">
      <c r="A618" s="4" t="str">
        <f t="shared" si="77"/>
        <v>X2Pi-11.5-f-0-2</v>
      </c>
      <c r="B618" s="1" t="s">
        <v>0</v>
      </c>
      <c r="C618">
        <v>0</v>
      </c>
      <c r="D618">
        <v>11.5</v>
      </c>
      <c r="E618" s="2" t="s">
        <v>2</v>
      </c>
      <c r="F618">
        <v>2</v>
      </c>
      <c r="G618">
        <v>2181.381270029</v>
      </c>
      <c r="H618">
        <v>5.0000000000000001E-3</v>
      </c>
      <c r="I618">
        <v>28</v>
      </c>
      <c r="J618">
        <f t="shared" si="72"/>
        <v>2167.1055427040001</v>
      </c>
      <c r="K618">
        <f t="shared" si="73"/>
        <v>11.5</v>
      </c>
      <c r="L618">
        <f t="shared" si="74"/>
        <v>1</v>
      </c>
      <c r="M618">
        <f>C618+1+VLOOKUP(B618,states!A$2:C$10,3,FALSE)</f>
        <v>1</v>
      </c>
      <c r="N618">
        <f t="shared" si="78"/>
        <v>2167.1055427040001</v>
      </c>
      <c r="O618" s="2" t="str">
        <f>VLOOKUP(B618,states!A$2:C$10,2,FALSE)</f>
        <v>X</v>
      </c>
      <c r="P618">
        <f t="shared" si="75"/>
        <v>0</v>
      </c>
      <c r="Q618">
        <f>VLOOKUP(B618,states!A$2:D$10,4,FALSE)</f>
        <v>1</v>
      </c>
      <c r="R618">
        <v>0.5</v>
      </c>
      <c r="S618">
        <f t="shared" si="76"/>
        <v>1.5</v>
      </c>
      <c r="T618" s="7">
        <f t="shared" si="79"/>
        <v>3435.9628451703784</v>
      </c>
    </row>
    <row r="619" spans="1:20">
      <c r="A619" s="4" t="str">
        <f t="shared" si="77"/>
        <v>X2Pi-11.5-f-1-1</v>
      </c>
      <c r="B619" s="1" t="s">
        <v>0</v>
      </c>
      <c r="C619">
        <v>1</v>
      </c>
      <c r="D619">
        <v>11.5</v>
      </c>
      <c r="E619" s="2" t="s">
        <v>2</v>
      </c>
      <c r="F619">
        <v>1</v>
      </c>
      <c r="G619">
        <v>4509.7256865310001</v>
      </c>
      <c r="H619">
        <v>9.1968999999999992E-3</v>
      </c>
      <c r="I619">
        <v>17</v>
      </c>
      <c r="J619">
        <f t="shared" si="72"/>
        <v>4495.4499592060001</v>
      </c>
      <c r="K619">
        <f t="shared" si="73"/>
        <v>11.5</v>
      </c>
      <c r="L619">
        <f t="shared" si="74"/>
        <v>1</v>
      </c>
      <c r="M619">
        <f>C619+1+VLOOKUP(B619,states!A$2:C$10,3,FALSE)</f>
        <v>2</v>
      </c>
      <c r="N619">
        <f t="shared" si="78"/>
        <v>4495.4499592060001</v>
      </c>
      <c r="O619" s="2" t="str">
        <f>VLOOKUP(B619,states!A$2:C$10,2,FALSE)</f>
        <v>X</v>
      </c>
      <c r="P619">
        <f t="shared" si="75"/>
        <v>1</v>
      </c>
      <c r="Q619">
        <f>VLOOKUP(B619,states!A$2:D$10,4,FALSE)</f>
        <v>1</v>
      </c>
      <c r="R619">
        <v>0.5</v>
      </c>
      <c r="S619">
        <f t="shared" si="76"/>
        <v>0.5</v>
      </c>
      <c r="T619" s="7">
        <f t="shared" si="79"/>
        <v>11.341431889296633</v>
      </c>
    </row>
    <row r="620" spans="1:20">
      <c r="A620" s="4" t="str">
        <f t="shared" si="77"/>
        <v>X2Pi-11.5-f-1-2</v>
      </c>
      <c r="B620" s="1" t="s">
        <v>0</v>
      </c>
      <c r="C620">
        <v>1</v>
      </c>
      <c r="D620">
        <v>11.5</v>
      </c>
      <c r="E620" s="2" t="s">
        <v>2</v>
      </c>
      <c r="F620">
        <v>2</v>
      </c>
      <c r="G620">
        <v>4832.0423755259999</v>
      </c>
      <c r="H620">
        <v>7.0710679999999998E-3</v>
      </c>
      <c r="I620">
        <v>18</v>
      </c>
      <c r="J620">
        <f t="shared" si="72"/>
        <v>4817.766648201</v>
      </c>
      <c r="K620">
        <f t="shared" si="73"/>
        <v>11.5</v>
      </c>
      <c r="L620">
        <f t="shared" si="74"/>
        <v>1</v>
      </c>
      <c r="M620">
        <f>C620+1+VLOOKUP(B620,states!A$2:C$10,3,FALSE)</f>
        <v>2</v>
      </c>
      <c r="N620">
        <f t="shared" si="78"/>
        <v>4817.766648201</v>
      </c>
      <c r="O620" s="2" t="str">
        <f>VLOOKUP(B620,states!A$2:C$10,2,FALSE)</f>
        <v>X</v>
      </c>
      <c r="P620">
        <f t="shared" si="75"/>
        <v>1</v>
      </c>
      <c r="Q620">
        <f>VLOOKUP(B620,states!A$2:D$10,4,FALSE)</f>
        <v>1</v>
      </c>
      <c r="R620">
        <v>0.5</v>
      </c>
      <c r="S620">
        <f t="shared" si="76"/>
        <v>1.5</v>
      </c>
      <c r="T620" s="7">
        <f t="shared" si="79"/>
        <v>15.618809334102917</v>
      </c>
    </row>
    <row r="621" spans="1:20">
      <c r="A621" s="4" t="str">
        <f t="shared" si="77"/>
        <v>X2Pi-11.5-f-2-1</v>
      </c>
      <c r="B621" s="1" t="s">
        <v>0</v>
      </c>
      <c r="C621">
        <v>2</v>
      </c>
      <c r="D621">
        <v>11.5</v>
      </c>
      <c r="E621" s="2" t="s">
        <v>2</v>
      </c>
      <c r="F621">
        <v>1</v>
      </c>
      <c r="G621">
        <v>7047.6533300170004</v>
      </c>
      <c r="H621">
        <v>8.6602539999999992E-3</v>
      </c>
      <c r="I621">
        <v>13</v>
      </c>
      <c r="J621">
        <f t="shared" si="72"/>
        <v>7033.3776026920004</v>
      </c>
      <c r="K621">
        <f t="shared" si="73"/>
        <v>11.5</v>
      </c>
      <c r="L621">
        <f t="shared" si="74"/>
        <v>1</v>
      </c>
      <c r="M621">
        <f>C621+1+VLOOKUP(B621,states!A$2:C$10,3,FALSE)</f>
        <v>3</v>
      </c>
      <c r="N621">
        <f t="shared" si="78"/>
        <v>7033.3776026920004</v>
      </c>
      <c r="O621" s="2" t="str">
        <f>VLOOKUP(B621,states!A$2:C$10,2,FALSE)</f>
        <v>X</v>
      </c>
      <c r="P621">
        <f t="shared" si="75"/>
        <v>2</v>
      </c>
      <c r="Q621">
        <f>VLOOKUP(B621,states!A$2:D$10,4,FALSE)</f>
        <v>1</v>
      </c>
      <c r="R621">
        <v>0.5</v>
      </c>
      <c r="S621">
        <f t="shared" si="76"/>
        <v>0.5</v>
      </c>
      <c r="T621" s="7">
        <f t="shared" si="79"/>
        <v>9.2102868104625131</v>
      </c>
    </row>
    <row r="622" spans="1:20">
      <c r="A622" s="4" t="str">
        <f t="shared" si="77"/>
        <v>X2Pi-11.5-f-2-2</v>
      </c>
      <c r="B622" s="1" t="s">
        <v>0</v>
      </c>
      <c r="C622">
        <v>2</v>
      </c>
      <c r="D622">
        <v>11.5</v>
      </c>
      <c r="E622" s="2" t="s">
        <v>2</v>
      </c>
      <c r="F622">
        <v>2</v>
      </c>
      <c r="G622">
        <v>7357.3447418830001</v>
      </c>
      <c r="H622">
        <v>0.01</v>
      </c>
      <c r="I622">
        <v>10</v>
      </c>
      <c r="J622">
        <f t="shared" si="72"/>
        <v>7343.0690145580002</v>
      </c>
      <c r="K622">
        <f t="shared" si="73"/>
        <v>11.5</v>
      </c>
      <c r="L622">
        <f t="shared" si="74"/>
        <v>1</v>
      </c>
      <c r="M622">
        <f>C622+1+VLOOKUP(B622,states!A$2:C$10,3,FALSE)</f>
        <v>3</v>
      </c>
      <c r="N622">
        <f t="shared" si="78"/>
        <v>7343.0690145580002</v>
      </c>
      <c r="O622" s="2" t="str">
        <f>VLOOKUP(B622,states!A$2:C$10,2,FALSE)</f>
        <v>X</v>
      </c>
      <c r="P622">
        <f t="shared" si="75"/>
        <v>2</v>
      </c>
      <c r="Q622">
        <f>VLOOKUP(B622,states!A$2:D$10,4,FALSE)</f>
        <v>1</v>
      </c>
      <c r="R622">
        <v>0.5</v>
      </c>
      <c r="S622">
        <f t="shared" si="76"/>
        <v>1.5</v>
      </c>
      <c r="T622" s="7">
        <f t="shared" si="79"/>
        <v>6.1356479378042463</v>
      </c>
    </row>
    <row r="623" spans="1:20">
      <c r="A623" s="4" t="str">
        <f t="shared" si="77"/>
        <v>X2Pi-11.5-f-3-1</v>
      </c>
      <c r="B623" s="1" t="s">
        <v>0</v>
      </c>
      <c r="C623">
        <v>3</v>
      </c>
      <c r="D623">
        <v>11.5</v>
      </c>
      <c r="E623" s="2" t="s">
        <v>2</v>
      </c>
      <c r="F623">
        <v>1</v>
      </c>
      <c r="G623">
        <v>9461.4085616129996</v>
      </c>
      <c r="H623">
        <v>9.7099560000000005E-3</v>
      </c>
      <c r="I623">
        <v>2</v>
      </c>
      <c r="J623">
        <f t="shared" si="72"/>
        <v>9447.1328342879988</v>
      </c>
      <c r="K623">
        <f t="shared" si="73"/>
        <v>11.5</v>
      </c>
      <c r="L623">
        <f t="shared" si="74"/>
        <v>1</v>
      </c>
      <c r="M623">
        <f>C623+1+VLOOKUP(B623,states!A$2:C$10,3,FALSE)</f>
        <v>4</v>
      </c>
      <c r="N623">
        <f t="shared" si="78"/>
        <v>9447.1328342879988</v>
      </c>
      <c r="O623" s="2" t="str">
        <f>VLOOKUP(B623,states!A$2:C$10,2,FALSE)</f>
        <v>X</v>
      </c>
      <c r="P623">
        <f t="shared" si="75"/>
        <v>3</v>
      </c>
      <c r="Q623">
        <f>VLOOKUP(B623,states!A$2:D$10,4,FALSE)</f>
        <v>1</v>
      </c>
      <c r="R623">
        <v>0.5</v>
      </c>
      <c r="S623">
        <f t="shared" si="76"/>
        <v>0.5</v>
      </c>
      <c r="T623" s="7">
        <f t="shared" si="79"/>
        <v>1.2637849106225088</v>
      </c>
    </row>
    <row r="624" spans="1:20">
      <c r="A624" s="4" t="str">
        <f t="shared" si="77"/>
        <v>X2Pi-11.5-f-3-2</v>
      </c>
      <c r="B624" s="1" t="s">
        <v>0</v>
      </c>
      <c r="C624">
        <v>3</v>
      </c>
      <c r="D624">
        <v>11.5</v>
      </c>
      <c r="E624" s="2" t="s">
        <v>2</v>
      </c>
      <c r="F624">
        <v>2</v>
      </c>
      <c r="G624">
        <v>9758.5408709349995</v>
      </c>
      <c r="H624">
        <v>1.0049875999999999E-2</v>
      </c>
      <c r="I624">
        <v>2</v>
      </c>
      <c r="J624">
        <f t="shared" si="72"/>
        <v>9744.2651436099986</v>
      </c>
      <c r="K624">
        <f t="shared" si="73"/>
        <v>11.5</v>
      </c>
      <c r="L624">
        <f t="shared" si="74"/>
        <v>1</v>
      </c>
      <c r="M624">
        <f>C624+1+VLOOKUP(B624,states!A$2:C$10,3,FALSE)</f>
        <v>4</v>
      </c>
      <c r="N624">
        <f t="shared" si="78"/>
        <v>9744.2651436099986</v>
      </c>
      <c r="O624" s="2" t="str">
        <f>VLOOKUP(B624,states!A$2:C$10,2,FALSE)</f>
        <v>X</v>
      </c>
      <c r="P624">
        <f t="shared" si="75"/>
        <v>3</v>
      </c>
      <c r="Q624">
        <f>VLOOKUP(B624,states!A$2:D$10,4,FALSE)</f>
        <v>1</v>
      </c>
      <c r="R624">
        <v>0.5</v>
      </c>
      <c r="S624">
        <f t="shared" si="76"/>
        <v>1.5</v>
      </c>
      <c r="T624" s="7">
        <f t="shared" si="79"/>
        <v>1.2210395307970461</v>
      </c>
    </row>
    <row r="625" spans="1:20">
      <c r="A625" s="4" t="str">
        <f t="shared" si="77"/>
        <v>X2Pi-11.5-f-4-1</v>
      </c>
      <c r="B625" s="1" t="s">
        <v>0</v>
      </c>
      <c r="C625">
        <v>4</v>
      </c>
      <c r="D625">
        <v>11.5</v>
      </c>
      <c r="E625" s="2" t="s">
        <v>2</v>
      </c>
      <c r="F625">
        <v>1</v>
      </c>
      <c r="G625">
        <v>11751.813102296001</v>
      </c>
      <c r="H625">
        <v>1.0049875999999999E-2</v>
      </c>
      <c r="I625">
        <v>3</v>
      </c>
      <c r="J625">
        <f t="shared" si="72"/>
        <v>11737.537374971</v>
      </c>
      <c r="K625">
        <f t="shared" si="73"/>
        <v>11.5</v>
      </c>
      <c r="L625">
        <f t="shared" si="74"/>
        <v>1</v>
      </c>
      <c r="M625">
        <f>C625+1+VLOOKUP(B625,states!A$2:C$10,3,FALSE)</f>
        <v>5</v>
      </c>
      <c r="N625">
        <f t="shared" si="78"/>
        <v>11737.537374971</v>
      </c>
      <c r="O625" s="2" t="str">
        <f>VLOOKUP(B625,states!A$2:C$10,2,FALSE)</f>
        <v>X</v>
      </c>
      <c r="P625">
        <f t="shared" si="75"/>
        <v>4</v>
      </c>
      <c r="Q625">
        <f>VLOOKUP(B625,states!A$2:D$10,4,FALSE)</f>
        <v>1</v>
      </c>
      <c r="R625">
        <v>0.5</v>
      </c>
      <c r="S625">
        <f t="shared" si="76"/>
        <v>0.5</v>
      </c>
      <c r="T625" s="7">
        <f t="shared" si="79"/>
        <v>1.8315592961955689</v>
      </c>
    </row>
    <row r="626" spans="1:20">
      <c r="A626" s="4" t="str">
        <f t="shared" si="77"/>
        <v>X2Pi-11.5-f-4-2</v>
      </c>
      <c r="B626" s="1" t="s">
        <v>0</v>
      </c>
      <c r="C626">
        <v>4</v>
      </c>
      <c r="D626">
        <v>11.5</v>
      </c>
      <c r="E626" s="2" t="s">
        <v>2</v>
      </c>
      <c r="F626">
        <v>2</v>
      </c>
      <c r="G626">
        <v>12036.426313194001</v>
      </c>
      <c r="H626">
        <v>1.0049875999999999E-2</v>
      </c>
      <c r="I626">
        <v>2</v>
      </c>
      <c r="J626">
        <f t="shared" si="72"/>
        <v>12022.150585869</v>
      </c>
      <c r="K626">
        <f t="shared" si="73"/>
        <v>11.5</v>
      </c>
      <c r="L626">
        <f t="shared" si="74"/>
        <v>1</v>
      </c>
      <c r="M626">
        <f>C626+1+VLOOKUP(B626,states!A$2:C$10,3,FALSE)</f>
        <v>5</v>
      </c>
      <c r="N626">
        <f t="shared" si="78"/>
        <v>12022.150585869</v>
      </c>
      <c r="O626" s="2" t="str">
        <f>VLOOKUP(B626,states!A$2:C$10,2,FALSE)</f>
        <v>X</v>
      </c>
      <c r="P626">
        <f t="shared" si="75"/>
        <v>4</v>
      </c>
      <c r="Q626">
        <f>VLOOKUP(B626,states!A$2:D$10,4,FALSE)</f>
        <v>1</v>
      </c>
      <c r="R626">
        <v>0.5</v>
      </c>
      <c r="S626">
        <f t="shared" si="76"/>
        <v>1.5</v>
      </c>
      <c r="T626" s="7">
        <f t="shared" si="79"/>
        <v>1.2210395307970461</v>
      </c>
    </row>
    <row r="627" spans="1:20">
      <c r="A627" s="4" t="str">
        <f t="shared" si="77"/>
        <v>X2Pi-11.5-f-5-1</v>
      </c>
      <c r="B627" s="1" t="s">
        <v>0</v>
      </c>
      <c r="C627">
        <v>5</v>
      </c>
      <c r="D627">
        <v>11.5</v>
      </c>
      <c r="E627" s="2" t="s">
        <v>2</v>
      </c>
      <c r="F627">
        <v>1</v>
      </c>
      <c r="G627">
        <v>13919.201922685001</v>
      </c>
      <c r="H627">
        <v>2.2383028999999999E-2</v>
      </c>
      <c r="I627">
        <v>2</v>
      </c>
      <c r="J627">
        <f t="shared" si="72"/>
        <v>13904.92619536</v>
      </c>
      <c r="K627">
        <f t="shared" si="73"/>
        <v>11.5</v>
      </c>
      <c r="L627">
        <f t="shared" si="74"/>
        <v>1</v>
      </c>
      <c r="M627">
        <f>C627+1+VLOOKUP(B627,states!A$2:C$10,3,FALSE)</f>
        <v>6</v>
      </c>
      <c r="N627">
        <f t="shared" si="78"/>
        <v>13904.92619536</v>
      </c>
      <c r="O627" s="2" t="str">
        <f>VLOOKUP(B627,states!A$2:C$10,2,FALSE)</f>
        <v>X</v>
      </c>
      <c r="P627">
        <f t="shared" si="75"/>
        <v>5</v>
      </c>
      <c r="Q627">
        <f>VLOOKUP(B627,states!A$2:D$10,4,FALSE)</f>
        <v>1</v>
      </c>
      <c r="R627">
        <v>0.5</v>
      </c>
      <c r="S627">
        <f t="shared" si="76"/>
        <v>0.5</v>
      </c>
      <c r="T627" s="7">
        <f t="shared" si="79"/>
        <v>0.54824107477180561</v>
      </c>
    </row>
    <row r="628" spans="1:20">
      <c r="A628" s="4" t="str">
        <f t="shared" si="77"/>
        <v>X2Pi-11.5-f-5-2</v>
      </c>
      <c r="B628" s="1" t="s">
        <v>0</v>
      </c>
      <c r="C628">
        <v>5</v>
      </c>
      <c r="D628">
        <v>11.5</v>
      </c>
      <c r="E628" s="2" t="s">
        <v>2</v>
      </c>
      <c r="F628">
        <v>2</v>
      </c>
      <c r="G628">
        <v>14191.244099035999</v>
      </c>
      <c r="H628">
        <v>2.2383028999999999E-2</v>
      </c>
      <c r="I628">
        <v>2</v>
      </c>
      <c r="J628">
        <f t="shared" si="72"/>
        <v>14176.968371710998</v>
      </c>
      <c r="K628">
        <f t="shared" si="73"/>
        <v>11.5</v>
      </c>
      <c r="L628">
        <f t="shared" si="74"/>
        <v>1</v>
      </c>
      <c r="M628">
        <f>C628+1+VLOOKUP(B628,states!A$2:C$10,3,FALSE)</f>
        <v>6</v>
      </c>
      <c r="N628">
        <f t="shared" si="78"/>
        <v>14176.968371710998</v>
      </c>
      <c r="O628" s="2" t="str">
        <f>VLOOKUP(B628,states!A$2:C$10,2,FALSE)</f>
        <v>X</v>
      </c>
      <c r="P628">
        <f t="shared" si="75"/>
        <v>5</v>
      </c>
      <c r="Q628">
        <f>VLOOKUP(B628,states!A$2:D$10,4,FALSE)</f>
        <v>1</v>
      </c>
      <c r="R628">
        <v>0.5</v>
      </c>
      <c r="S628">
        <f t="shared" si="76"/>
        <v>1.5</v>
      </c>
      <c r="T628" s="7">
        <f t="shared" si="79"/>
        <v>0.54824107477180561</v>
      </c>
    </row>
    <row r="629" spans="1:20">
      <c r="A629" s="4" t="str">
        <f t="shared" si="77"/>
        <v>A2Delta-11.5-f-0-1</v>
      </c>
      <c r="B629" s="1" t="s">
        <v>3</v>
      </c>
      <c r="C629">
        <v>0</v>
      </c>
      <c r="D629">
        <v>11.5</v>
      </c>
      <c r="E629" s="2" t="s">
        <v>2</v>
      </c>
      <c r="F629">
        <v>1</v>
      </c>
      <c r="G629">
        <v>25070.864022562</v>
      </c>
      <c r="H629">
        <v>5.2497619999999998E-3</v>
      </c>
      <c r="I629">
        <v>14</v>
      </c>
      <c r="J629">
        <f t="shared" si="72"/>
        <v>25056.588295237001</v>
      </c>
      <c r="K629">
        <f t="shared" si="73"/>
        <v>11.5</v>
      </c>
      <c r="L629">
        <f t="shared" si="74"/>
        <v>1</v>
      </c>
      <c r="M629">
        <f>C629+1+VLOOKUP(B629,states!A$2:C$10,3,FALSE)</f>
        <v>251</v>
      </c>
      <c r="N629">
        <f t="shared" si="78"/>
        <v>25056.588295237001</v>
      </c>
      <c r="O629" s="2" t="str">
        <f>VLOOKUP(B629,states!A$2:C$10,2,FALSE)</f>
        <v>A</v>
      </c>
      <c r="P629">
        <f t="shared" si="75"/>
        <v>0</v>
      </c>
      <c r="Q629">
        <f>VLOOKUP(B629,states!A$2:D$10,4,FALSE)</f>
        <v>2</v>
      </c>
      <c r="R629">
        <v>0.5</v>
      </c>
      <c r="S629">
        <f t="shared" si="76"/>
        <v>0.5</v>
      </c>
      <c r="T629" s="7">
        <f t="shared" si="79"/>
        <v>1636.2469599433166</v>
      </c>
    </row>
    <row r="630" spans="1:20">
      <c r="A630" s="4" t="str">
        <f t="shared" si="77"/>
        <v>A2Delta-11.5-f-0-2</v>
      </c>
      <c r="B630" s="1" t="s">
        <v>3</v>
      </c>
      <c r="C630">
        <v>0</v>
      </c>
      <c r="D630">
        <v>11.5</v>
      </c>
      <c r="E630" s="2" t="s">
        <v>2</v>
      </c>
      <c r="F630">
        <v>2</v>
      </c>
      <c r="G630">
        <v>25409.960145613</v>
      </c>
      <c r="H630">
        <v>7.0710679999999998E-3</v>
      </c>
      <c r="I630">
        <v>14</v>
      </c>
      <c r="J630">
        <f t="shared" si="72"/>
        <v>25395.684418288001</v>
      </c>
      <c r="K630">
        <f t="shared" si="73"/>
        <v>11.5</v>
      </c>
      <c r="L630">
        <f t="shared" si="74"/>
        <v>1</v>
      </c>
      <c r="M630">
        <f>C630+1+VLOOKUP(B630,states!A$2:C$10,3,FALSE)</f>
        <v>251</v>
      </c>
      <c r="N630">
        <f t="shared" si="78"/>
        <v>25395.684418288001</v>
      </c>
      <c r="O630" s="2" t="str">
        <f>VLOOKUP(B630,states!A$2:C$10,2,FALSE)</f>
        <v>A</v>
      </c>
      <c r="P630">
        <f t="shared" si="75"/>
        <v>0</v>
      </c>
      <c r="Q630">
        <f>VLOOKUP(B630,states!A$2:D$10,4,FALSE)</f>
        <v>2</v>
      </c>
      <c r="R630">
        <v>0.5</v>
      </c>
      <c r="S630">
        <f t="shared" si="76"/>
        <v>1.5</v>
      </c>
      <c r="T630" s="7">
        <f t="shared" si="79"/>
        <v>1214.7962815413382</v>
      </c>
    </row>
    <row r="631" spans="1:20">
      <c r="A631" s="4" t="str">
        <f t="shared" si="77"/>
        <v>B2Sigma-11.5-f-0-1</v>
      </c>
      <c r="B631" s="1" t="s">
        <v>4</v>
      </c>
      <c r="C631">
        <v>0</v>
      </c>
      <c r="D631">
        <v>11.5</v>
      </c>
      <c r="E631" s="2" t="s">
        <v>2</v>
      </c>
      <c r="F631">
        <v>1</v>
      </c>
      <c r="G631">
        <v>27342.817470233</v>
      </c>
      <c r="H631">
        <v>8.7592729999999997E-3</v>
      </c>
      <c r="I631">
        <v>16</v>
      </c>
      <c r="J631">
        <f t="shared" si="72"/>
        <v>27328.541742908001</v>
      </c>
      <c r="K631">
        <f t="shared" si="73"/>
        <v>11.5</v>
      </c>
      <c r="L631">
        <f t="shared" si="74"/>
        <v>1</v>
      </c>
      <c r="M631">
        <f>C631+1+VLOOKUP(B631,states!A$2:C$10,3,FALSE)</f>
        <v>51</v>
      </c>
      <c r="N631">
        <f t="shared" si="78"/>
        <v>27328.541742908001</v>
      </c>
      <c r="O631" s="2" t="str">
        <f>VLOOKUP(B631,states!A$2:C$10,2,FALSE)</f>
        <v>B</v>
      </c>
      <c r="P631">
        <f t="shared" si="75"/>
        <v>0</v>
      </c>
      <c r="Q631">
        <f>VLOOKUP(B631,states!A$2:D$10,4,FALSE)</f>
        <v>0</v>
      </c>
      <c r="R631">
        <v>0.5</v>
      </c>
      <c r="S631">
        <f t="shared" si="76"/>
        <v>0.5</v>
      </c>
      <c r="T631" s="7">
        <f t="shared" si="79"/>
        <v>1120.7593027967955</v>
      </c>
    </row>
    <row r="632" spans="1:20">
      <c r="A632" s="4" t="str">
        <f t="shared" si="77"/>
        <v>A2Delta-11.5-f-1-1</v>
      </c>
      <c r="B632" s="1" t="s">
        <v>3</v>
      </c>
      <c r="C632">
        <v>1</v>
      </c>
      <c r="D632">
        <v>11.5</v>
      </c>
      <c r="E632" s="2" t="s">
        <v>2</v>
      </c>
      <c r="F632">
        <v>1</v>
      </c>
      <c r="G632">
        <v>27722.209167768</v>
      </c>
      <c r="H632">
        <v>8.6602539999999992E-3</v>
      </c>
      <c r="I632">
        <v>10</v>
      </c>
      <c r="J632">
        <f t="shared" si="72"/>
        <v>27707.933440443001</v>
      </c>
      <c r="K632">
        <f t="shared" si="73"/>
        <v>11.5</v>
      </c>
      <c r="L632">
        <f t="shared" si="74"/>
        <v>1</v>
      </c>
      <c r="M632">
        <f>C632+1+VLOOKUP(B632,states!A$2:C$10,3,FALSE)</f>
        <v>252</v>
      </c>
      <c r="N632">
        <f t="shared" si="78"/>
        <v>27707.933440443001</v>
      </c>
      <c r="O632" s="2" t="str">
        <f>VLOOKUP(B632,states!A$2:C$10,2,FALSE)</f>
        <v>A</v>
      </c>
      <c r="P632">
        <f t="shared" si="75"/>
        <v>1</v>
      </c>
      <c r="Q632">
        <f>VLOOKUP(B632,states!A$2:D$10,4,FALSE)</f>
        <v>2</v>
      </c>
      <c r="R632">
        <v>0.5</v>
      </c>
      <c r="S632">
        <f t="shared" si="76"/>
        <v>0.5</v>
      </c>
      <c r="T632" s="7">
        <f t="shared" si="79"/>
        <v>7.0848360080480868</v>
      </c>
    </row>
    <row r="633" spans="1:20">
      <c r="A633" s="4" t="str">
        <f t="shared" si="77"/>
        <v>A2Delta-11.5-f-1-2</v>
      </c>
      <c r="B633" s="1" t="s">
        <v>3</v>
      </c>
      <c r="C633">
        <v>1</v>
      </c>
      <c r="D633">
        <v>11.5</v>
      </c>
      <c r="E633" s="2" t="s">
        <v>2</v>
      </c>
      <c r="F633">
        <v>2</v>
      </c>
      <c r="G633">
        <v>28044.987944528999</v>
      </c>
      <c r="H633">
        <v>8.6602539999999992E-3</v>
      </c>
      <c r="I633">
        <v>10</v>
      </c>
      <c r="J633">
        <f t="shared" si="72"/>
        <v>28030.712217204</v>
      </c>
      <c r="K633">
        <f t="shared" si="73"/>
        <v>11.5</v>
      </c>
      <c r="L633">
        <f t="shared" si="74"/>
        <v>1</v>
      </c>
      <c r="M633">
        <f>C633+1+VLOOKUP(B633,states!A$2:C$10,3,FALSE)</f>
        <v>252</v>
      </c>
      <c r="N633">
        <f t="shared" si="78"/>
        <v>28030.712217204</v>
      </c>
      <c r="O633" s="2" t="str">
        <f>VLOOKUP(B633,states!A$2:C$10,2,FALSE)</f>
        <v>A</v>
      </c>
      <c r="P633">
        <f t="shared" si="75"/>
        <v>1</v>
      </c>
      <c r="Q633">
        <f>VLOOKUP(B633,states!A$2:D$10,4,FALSE)</f>
        <v>2</v>
      </c>
      <c r="R633">
        <v>0.5</v>
      </c>
      <c r="S633">
        <f t="shared" si="76"/>
        <v>1.5</v>
      </c>
      <c r="T633" s="7">
        <f t="shared" si="79"/>
        <v>7.0848360080480868</v>
      </c>
    </row>
    <row r="634" spans="1:20">
      <c r="A634" s="4" t="str">
        <f t="shared" si="77"/>
        <v>B2Sigma-11.5-f-1-1</v>
      </c>
      <c r="B634" s="1" t="s">
        <v>4</v>
      </c>
      <c r="C634">
        <v>1</v>
      </c>
      <c r="D634">
        <v>11.5</v>
      </c>
      <c r="E634" s="2" t="s">
        <v>2</v>
      </c>
      <c r="F634">
        <v>1</v>
      </c>
      <c r="G634">
        <v>28917.942114721998</v>
      </c>
      <c r="H634">
        <v>0.20006249000000001</v>
      </c>
      <c r="I634">
        <v>8</v>
      </c>
      <c r="J634">
        <f t="shared" si="72"/>
        <v>28903.666387396999</v>
      </c>
      <c r="K634">
        <f t="shared" si="73"/>
        <v>11.5</v>
      </c>
      <c r="L634">
        <f t="shared" si="74"/>
        <v>1</v>
      </c>
      <c r="M634">
        <f>C634+1+VLOOKUP(B634,states!A$2:C$10,3,FALSE)</f>
        <v>52</v>
      </c>
      <c r="N634">
        <f t="shared" si="78"/>
        <v>28903.666387396999</v>
      </c>
      <c r="O634" s="2" t="str">
        <f>VLOOKUP(B634,states!A$2:C$10,2,FALSE)</f>
        <v>B</v>
      </c>
      <c r="P634">
        <f t="shared" si="75"/>
        <v>1</v>
      </c>
      <c r="Q634">
        <f>VLOOKUP(B634,states!A$2:D$10,4,FALSE)</f>
        <v>0</v>
      </c>
      <c r="R634">
        <v>0.5</v>
      </c>
      <c r="S634">
        <f t="shared" si="76"/>
        <v>0.5</v>
      </c>
      <c r="T634" s="7">
        <f t="shared" si="79"/>
        <v>0.24534925813646513</v>
      </c>
    </row>
    <row r="635" spans="1:20">
      <c r="A635" s="4" t="str">
        <f t="shared" si="77"/>
        <v>A2Delta-11.5-f-2-1</v>
      </c>
      <c r="B635" s="1" t="s">
        <v>3</v>
      </c>
      <c r="C635">
        <v>2</v>
      </c>
      <c r="D635">
        <v>11.5</v>
      </c>
      <c r="E635" s="2" t="s">
        <v>2</v>
      </c>
      <c r="F635">
        <v>1</v>
      </c>
      <c r="G635">
        <v>30172.376428662999</v>
      </c>
      <c r="H635">
        <v>1.447698E-2</v>
      </c>
      <c r="I635">
        <v>5</v>
      </c>
      <c r="J635">
        <f t="shared" si="72"/>
        <v>30158.100701338</v>
      </c>
      <c r="K635">
        <f t="shared" si="73"/>
        <v>11.5</v>
      </c>
      <c r="L635">
        <f t="shared" si="74"/>
        <v>1</v>
      </c>
      <c r="M635">
        <f>C635+1+VLOOKUP(B635,states!A$2:C$10,3,FALSE)</f>
        <v>253</v>
      </c>
      <c r="N635">
        <f t="shared" si="78"/>
        <v>30158.100701338</v>
      </c>
      <c r="O635" s="2" t="str">
        <f>VLOOKUP(B635,states!A$2:C$10,2,FALSE)</f>
        <v>A</v>
      </c>
      <c r="P635">
        <f t="shared" si="75"/>
        <v>2</v>
      </c>
      <c r="Q635">
        <f>VLOOKUP(B635,states!A$2:D$10,4,FALSE)</f>
        <v>2</v>
      </c>
      <c r="R635">
        <v>0.5</v>
      </c>
      <c r="S635">
        <f t="shared" si="76"/>
        <v>0.5</v>
      </c>
      <c r="T635" s="7">
        <f t="shared" si="79"/>
        <v>2.119104929966142</v>
      </c>
    </row>
    <row r="636" spans="1:20">
      <c r="A636" s="4" t="str">
        <f t="shared" si="77"/>
        <v>A2Delta-11.5-f-2-2</v>
      </c>
      <c r="B636" s="1" t="s">
        <v>3</v>
      </c>
      <c r="C636">
        <v>2</v>
      </c>
      <c r="D636">
        <v>11.5</v>
      </c>
      <c r="E636" s="2" t="s">
        <v>2</v>
      </c>
      <c r="F636">
        <v>2</v>
      </c>
      <c r="G636">
        <v>30477.129300553999</v>
      </c>
      <c r="H636">
        <v>5.0754309999999997E-2</v>
      </c>
      <c r="I636">
        <v>5</v>
      </c>
      <c r="J636">
        <f t="shared" si="72"/>
        <v>30462.853573229</v>
      </c>
      <c r="K636">
        <f t="shared" si="73"/>
        <v>11.5</v>
      </c>
      <c r="L636">
        <f t="shared" si="74"/>
        <v>1</v>
      </c>
      <c r="M636">
        <f>C636+1+VLOOKUP(B636,states!A$2:C$10,3,FALSE)</f>
        <v>253</v>
      </c>
      <c r="N636">
        <f t="shared" si="78"/>
        <v>30462.853573229</v>
      </c>
      <c r="O636" s="2" t="str">
        <f>VLOOKUP(B636,states!A$2:C$10,2,FALSE)</f>
        <v>A</v>
      </c>
      <c r="P636">
        <f t="shared" si="75"/>
        <v>2</v>
      </c>
      <c r="Q636">
        <f>VLOOKUP(B636,states!A$2:D$10,4,FALSE)</f>
        <v>2</v>
      </c>
      <c r="R636">
        <v>0.5</v>
      </c>
      <c r="S636">
        <f t="shared" si="76"/>
        <v>1.5</v>
      </c>
      <c r="T636" s="7">
        <f t="shared" si="79"/>
        <v>0.60444600052727016</v>
      </c>
    </row>
    <row r="637" spans="1:20">
      <c r="A637" s="4" t="str">
        <f t="shared" si="77"/>
        <v>A2Delta-11.5-f-3-2</v>
      </c>
      <c r="B637" s="1" t="s">
        <v>3</v>
      </c>
      <c r="C637">
        <v>3</v>
      </c>
      <c r="D637">
        <v>11.5</v>
      </c>
      <c r="E637" s="2" t="s">
        <v>2</v>
      </c>
      <c r="F637">
        <v>2</v>
      </c>
      <c r="G637">
        <v>32687.394741882999</v>
      </c>
      <c r="H637">
        <v>0.50012498400000005</v>
      </c>
      <c r="I637">
        <v>1</v>
      </c>
      <c r="J637">
        <f t="shared" si="72"/>
        <v>32673.119014558</v>
      </c>
      <c r="K637">
        <f t="shared" si="73"/>
        <v>11.5</v>
      </c>
      <c r="L637">
        <f t="shared" si="74"/>
        <v>1</v>
      </c>
      <c r="M637">
        <f>C637+1+VLOOKUP(B637,states!A$2:C$10,3,FALSE)</f>
        <v>254</v>
      </c>
      <c r="N637">
        <f t="shared" si="78"/>
        <v>32673.119014558</v>
      </c>
      <c r="O637" s="2" t="str">
        <f>VLOOKUP(B637,states!A$2:C$10,2,FALSE)</f>
        <v>A</v>
      </c>
      <c r="P637">
        <f t="shared" si="75"/>
        <v>3</v>
      </c>
      <c r="Q637">
        <f>VLOOKUP(B637,states!A$2:D$10,4,FALSE)</f>
        <v>2</v>
      </c>
      <c r="R637">
        <v>0.5</v>
      </c>
      <c r="S637">
        <f t="shared" si="76"/>
        <v>1.5</v>
      </c>
      <c r="T637" s="7">
        <f t="shared" si="79"/>
        <v>1.2268229210889105E-2</v>
      </c>
    </row>
    <row r="638" spans="1:20">
      <c r="A638" s="4" t="str">
        <f t="shared" si="77"/>
        <v>C2Sigma-11.5-f-0-2</v>
      </c>
      <c r="B638" s="1" t="s">
        <v>5</v>
      </c>
      <c r="C638">
        <v>0</v>
      </c>
      <c r="D638">
        <v>11.5</v>
      </c>
      <c r="E638" s="2" t="s">
        <v>2</v>
      </c>
      <c r="F638">
        <v>2</v>
      </c>
      <c r="G638">
        <v>33976.774920768999</v>
      </c>
      <c r="H638">
        <v>6.4031239999999996E-3</v>
      </c>
      <c r="I638">
        <v>7</v>
      </c>
      <c r="J638">
        <f t="shared" si="72"/>
        <v>33962.499193443997</v>
      </c>
      <c r="K638">
        <f t="shared" si="73"/>
        <v>11.5</v>
      </c>
      <c r="L638">
        <f t="shared" si="74"/>
        <v>1</v>
      </c>
      <c r="M638">
        <f>C638+1+VLOOKUP(B638,states!A$2:C$10,3,FALSE)</f>
        <v>101</v>
      </c>
      <c r="N638">
        <f t="shared" si="78"/>
        <v>33962.499193443997</v>
      </c>
      <c r="O638" s="2" t="str">
        <f>VLOOKUP(B638,states!A$2:C$10,2,FALSE)</f>
        <v>C</v>
      </c>
      <c r="P638">
        <f t="shared" si="75"/>
        <v>0</v>
      </c>
      <c r="Q638">
        <f>VLOOKUP(B638,states!A$2:D$10,4,FALSE)</f>
        <v>0</v>
      </c>
      <c r="R638">
        <v>0.5</v>
      </c>
      <c r="S638">
        <f t="shared" si="76"/>
        <v>0.5</v>
      </c>
      <c r="T638" s="7">
        <f t="shared" si="79"/>
        <v>670.75907892194084</v>
      </c>
    </row>
    <row r="639" spans="1:20">
      <c r="A639" s="4" t="str">
        <f t="shared" si="77"/>
        <v>A2Delta-11.5-f-4-1</v>
      </c>
      <c r="B639" s="1" t="s">
        <v>3</v>
      </c>
      <c r="C639">
        <v>4</v>
      </c>
      <c r="D639">
        <v>11.5</v>
      </c>
      <c r="E639" s="2" t="s">
        <v>2</v>
      </c>
      <c r="F639">
        <v>1</v>
      </c>
      <c r="G639">
        <v>34361.633716286997</v>
      </c>
      <c r="H639">
        <v>0.50010098999999997</v>
      </c>
      <c r="I639">
        <v>2</v>
      </c>
      <c r="J639">
        <f t="shared" si="72"/>
        <v>34347.357988961994</v>
      </c>
      <c r="K639">
        <f t="shared" si="73"/>
        <v>11.5</v>
      </c>
      <c r="L639">
        <f t="shared" si="74"/>
        <v>1</v>
      </c>
      <c r="M639">
        <f>C639+1+VLOOKUP(B639,states!A$2:C$10,3,FALSE)</f>
        <v>255</v>
      </c>
      <c r="N639">
        <f t="shared" si="78"/>
        <v>34347.357988961994</v>
      </c>
      <c r="O639" s="2" t="str">
        <f>VLOOKUP(B639,states!A$2:C$10,2,FALSE)</f>
        <v>A</v>
      </c>
      <c r="P639">
        <f t="shared" si="75"/>
        <v>4</v>
      </c>
      <c r="Q639">
        <f>VLOOKUP(B639,states!A$2:D$10,4,FALSE)</f>
        <v>2</v>
      </c>
      <c r="R639">
        <v>0.5</v>
      </c>
      <c r="S639">
        <f t="shared" si="76"/>
        <v>0.5</v>
      </c>
      <c r="T639" s="7">
        <f t="shared" si="79"/>
        <v>2.453763563957051E-2</v>
      </c>
    </row>
    <row r="640" spans="1:20">
      <c r="A640" s="4" t="str">
        <f t="shared" si="77"/>
        <v>A2Delta-11.5-f-5-2</v>
      </c>
      <c r="B640" s="1" t="s">
        <v>3</v>
      </c>
      <c r="C640">
        <v>5</v>
      </c>
      <c r="D640">
        <v>11.5</v>
      </c>
      <c r="E640" s="2" t="s">
        <v>2</v>
      </c>
      <c r="F640">
        <v>2</v>
      </c>
      <c r="G640">
        <v>36245.897822277999</v>
      </c>
      <c r="H640">
        <v>0.50050074899999997</v>
      </c>
      <c r="I640">
        <v>1</v>
      </c>
      <c r="J640">
        <f t="shared" si="72"/>
        <v>36231.622094952996</v>
      </c>
      <c r="K640">
        <f t="shared" si="73"/>
        <v>11.5</v>
      </c>
      <c r="L640">
        <f t="shared" si="74"/>
        <v>1</v>
      </c>
      <c r="M640">
        <f>C640+1+VLOOKUP(B640,states!A$2:C$10,3,FALSE)</f>
        <v>256</v>
      </c>
      <c r="N640">
        <f t="shared" si="78"/>
        <v>36231.622094952996</v>
      </c>
      <c r="O640" s="2" t="str">
        <f>VLOOKUP(B640,states!A$2:C$10,2,FALSE)</f>
        <v>A</v>
      </c>
      <c r="P640">
        <f t="shared" si="75"/>
        <v>5</v>
      </c>
      <c r="Q640">
        <f>VLOOKUP(B640,states!A$2:D$10,4,FALSE)</f>
        <v>2</v>
      </c>
      <c r="R640">
        <v>0.5</v>
      </c>
      <c r="S640">
        <f t="shared" si="76"/>
        <v>1.5</v>
      </c>
      <c r="T640" s="7">
        <f t="shared" si="79"/>
        <v>1.2259018493105686E-2</v>
      </c>
    </row>
    <row r="641" spans="1:20">
      <c r="A641" s="4" t="str">
        <f t="shared" si="77"/>
        <v>C2Sigma-11.5-f-1-2</v>
      </c>
      <c r="B641" s="1" t="s">
        <v>5</v>
      </c>
      <c r="C641">
        <v>1</v>
      </c>
      <c r="D641">
        <v>11.5</v>
      </c>
      <c r="E641" s="2" t="s">
        <v>2</v>
      </c>
      <c r="F641">
        <v>2</v>
      </c>
      <c r="G641">
        <v>36469.795058247</v>
      </c>
      <c r="H641">
        <v>5.0497525000000001E-2</v>
      </c>
      <c r="I641">
        <v>6</v>
      </c>
      <c r="J641">
        <f t="shared" si="72"/>
        <v>36455.519330921998</v>
      </c>
      <c r="K641">
        <f t="shared" si="73"/>
        <v>11.5</v>
      </c>
      <c r="L641">
        <f t="shared" si="74"/>
        <v>1</v>
      </c>
      <c r="M641">
        <f>C641+1+VLOOKUP(B641,states!A$2:C$10,3,FALSE)</f>
        <v>102</v>
      </c>
      <c r="N641">
        <f t="shared" si="78"/>
        <v>36455.519330921998</v>
      </c>
      <c r="O641" s="2" t="str">
        <f>VLOOKUP(B641,states!A$2:C$10,2,FALSE)</f>
        <v>C</v>
      </c>
      <c r="P641">
        <f t="shared" si="75"/>
        <v>1</v>
      </c>
      <c r="Q641">
        <f>VLOOKUP(B641,states!A$2:D$10,4,FALSE)</f>
        <v>0</v>
      </c>
      <c r="R641">
        <v>0.5</v>
      </c>
      <c r="S641">
        <f t="shared" si="76"/>
        <v>0.5</v>
      </c>
      <c r="T641" s="7">
        <f t="shared" si="79"/>
        <v>0.7290236031731353</v>
      </c>
    </row>
    <row r="642" spans="1:20">
      <c r="A642" s="4" t="str">
        <f t="shared" si="77"/>
        <v>C2Sigma-11.5-f-2-2</v>
      </c>
      <c r="B642" s="1" t="s">
        <v>5</v>
      </c>
      <c r="C642">
        <v>2</v>
      </c>
      <c r="D642">
        <v>11.5</v>
      </c>
      <c r="E642" s="2" t="s">
        <v>2</v>
      </c>
      <c r="F642">
        <v>2</v>
      </c>
      <c r="G642">
        <v>38689.461521505</v>
      </c>
      <c r="H642">
        <v>5.0744457999999999E-2</v>
      </c>
      <c r="I642">
        <v>3</v>
      </c>
      <c r="J642">
        <f t="shared" ref="J642:J705" si="80">G642-G$2</f>
        <v>38675.185794179997</v>
      </c>
      <c r="K642">
        <f t="shared" ref="K642:K705" si="81">D642</f>
        <v>11.5</v>
      </c>
      <c r="L642">
        <f t="shared" ref="L642:L705" si="82">IF(E642="e",(-1)^(D642-0.5),(-1)^(D642+0.5))</f>
        <v>1</v>
      </c>
      <c r="M642">
        <f>C642+1+VLOOKUP(B642,states!A$2:C$10,3,FALSE)</f>
        <v>103</v>
      </c>
      <c r="N642">
        <f t="shared" si="78"/>
        <v>38675.185794179997</v>
      </c>
      <c r="O642" s="2" t="str">
        <f>VLOOKUP(B642,states!A$2:C$10,2,FALSE)</f>
        <v>C</v>
      </c>
      <c r="P642">
        <f t="shared" ref="P642:P705" si="83">C642</f>
        <v>2</v>
      </c>
      <c r="Q642">
        <f>VLOOKUP(B642,states!A$2:D$10,4,FALSE)</f>
        <v>0</v>
      </c>
      <c r="R642">
        <v>0.5</v>
      </c>
      <c r="S642">
        <f t="shared" ref="S642:S705" si="84">IF(Q642=0,R642,IF(F642=1,0.5,1.5))</f>
        <v>0.5</v>
      </c>
      <c r="T642" s="7">
        <f t="shared" si="79"/>
        <v>0.36273801196995231</v>
      </c>
    </row>
    <row r="643" spans="1:20">
      <c r="A643" s="4" t="str">
        <f t="shared" ref="A643:A706" si="85">B643&amp;"-"&amp;D643&amp;"-"&amp;E643&amp;"-"&amp;C643&amp;"-"&amp;F643</f>
        <v>D2Pi-11.5-f-2-1</v>
      </c>
      <c r="B643" s="1" t="s">
        <v>6</v>
      </c>
      <c r="C643">
        <v>2</v>
      </c>
      <c r="D643">
        <v>11.5</v>
      </c>
      <c r="E643" s="2" t="s">
        <v>2</v>
      </c>
      <c r="F643">
        <v>1</v>
      </c>
      <c r="G643">
        <v>65863.188400907005</v>
      </c>
      <c r="H643">
        <v>1.3960188250000001</v>
      </c>
      <c r="I643">
        <v>4</v>
      </c>
      <c r="J643">
        <f t="shared" si="80"/>
        <v>65848.912673582003</v>
      </c>
      <c r="K643">
        <f t="shared" si="81"/>
        <v>11.5</v>
      </c>
      <c r="L643">
        <f t="shared" si="82"/>
        <v>1</v>
      </c>
      <c r="M643">
        <f>C643+1+VLOOKUP(B643,states!A$2:C$10,3,FALSE)</f>
        <v>153</v>
      </c>
      <c r="N643">
        <f t="shared" ref="N643:N706" si="86">J643</f>
        <v>65848.912673582003</v>
      </c>
      <c r="O643" s="2" t="str">
        <f>VLOOKUP(B643,states!A$2:C$10,2,FALSE)</f>
        <v>D</v>
      </c>
      <c r="P643">
        <f t="shared" si="83"/>
        <v>2</v>
      </c>
      <c r="Q643">
        <f>VLOOKUP(B643,states!A$2:D$10,4,FALSE)</f>
        <v>1</v>
      </c>
      <c r="R643">
        <v>0.5</v>
      </c>
      <c r="S643">
        <f t="shared" si="84"/>
        <v>0.5</v>
      </c>
      <c r="T643" s="7">
        <f t="shared" ref="T643:T706" si="87">0.01*I643/H643/D643^(1/5)*IF(P643=0,100,1)</f>
        <v>1.7580416045762839E-2</v>
      </c>
    </row>
    <row r="644" spans="1:20">
      <c r="A644" s="4" t="str">
        <f t="shared" si="85"/>
        <v>E2Sigma-11.5-f-2-2</v>
      </c>
      <c r="B644" s="1" t="s">
        <v>7</v>
      </c>
      <c r="C644">
        <v>2</v>
      </c>
      <c r="D644">
        <v>11.5</v>
      </c>
      <c r="E644" s="2" t="s">
        <v>2</v>
      </c>
      <c r="F644">
        <v>2</v>
      </c>
      <c r="G644">
        <v>70651.257124031006</v>
      </c>
      <c r="H644">
        <v>1.0000125</v>
      </c>
      <c r="I644">
        <v>1</v>
      </c>
      <c r="J644">
        <f t="shared" si="80"/>
        <v>70636.981396706004</v>
      </c>
      <c r="K644">
        <f t="shared" si="81"/>
        <v>11.5</v>
      </c>
      <c r="L644">
        <f t="shared" si="82"/>
        <v>1</v>
      </c>
      <c r="M644">
        <f>C644+1+VLOOKUP(B644,states!A$2:C$10,3,FALSE)</f>
        <v>203</v>
      </c>
      <c r="N644">
        <f t="shared" si="86"/>
        <v>70636.981396706004</v>
      </c>
      <c r="O644" s="2" t="str">
        <f>VLOOKUP(B644,states!A$2:C$10,2,FALSE)</f>
        <v>E</v>
      </c>
      <c r="P644">
        <f t="shared" si="83"/>
        <v>2</v>
      </c>
      <c r="Q644">
        <f>VLOOKUP(B644,states!A$2:D$10,4,FALSE)</f>
        <v>0</v>
      </c>
      <c r="R644">
        <v>0.5</v>
      </c>
      <c r="S644">
        <f t="shared" si="84"/>
        <v>0.5</v>
      </c>
      <c r="T644" s="7">
        <f t="shared" si="87"/>
        <v>6.1355712431637073E-3</v>
      </c>
    </row>
    <row r="645" spans="1:20">
      <c r="A645" s="4" t="str">
        <f t="shared" si="85"/>
        <v>X2Pi-11.5-e-0-1</v>
      </c>
      <c r="B645" s="1" t="s">
        <v>0</v>
      </c>
      <c r="C645">
        <v>0</v>
      </c>
      <c r="D645">
        <v>11.5</v>
      </c>
      <c r="E645" s="2" t="s">
        <v>1</v>
      </c>
      <c r="F645">
        <v>1</v>
      </c>
      <c r="G645">
        <v>1850.9425837480001</v>
      </c>
      <c r="H645">
        <v>5.0000000000000001E-3</v>
      </c>
      <c r="I645">
        <v>27</v>
      </c>
      <c r="J645">
        <f t="shared" si="80"/>
        <v>1836.6668564230001</v>
      </c>
      <c r="K645">
        <f t="shared" si="81"/>
        <v>11.5</v>
      </c>
      <c r="L645">
        <f t="shared" si="82"/>
        <v>-1</v>
      </c>
      <c r="M645">
        <f>C645+1+VLOOKUP(B645,states!A$2:C$10,3,FALSE)</f>
        <v>1</v>
      </c>
      <c r="N645">
        <f t="shared" si="86"/>
        <v>1836.6668564230001</v>
      </c>
      <c r="O645" s="2" t="str">
        <f>VLOOKUP(B645,states!A$2:C$10,2,FALSE)</f>
        <v>X</v>
      </c>
      <c r="P645">
        <f t="shared" si="83"/>
        <v>0</v>
      </c>
      <c r="Q645">
        <f>VLOOKUP(B645,states!A$2:D$10,4,FALSE)</f>
        <v>1</v>
      </c>
      <c r="R645">
        <v>0.5</v>
      </c>
      <c r="S645">
        <f t="shared" si="84"/>
        <v>0.5</v>
      </c>
      <c r="T645" s="7">
        <f t="shared" si="87"/>
        <v>3313.2498864142931</v>
      </c>
    </row>
    <row r="646" spans="1:20">
      <c r="A646" s="4" t="str">
        <f t="shared" si="85"/>
        <v>X2Pi-11.5-e-0-2</v>
      </c>
      <c r="B646" s="1" t="s">
        <v>0</v>
      </c>
      <c r="C646">
        <v>0</v>
      </c>
      <c r="D646">
        <v>11.5</v>
      </c>
      <c r="E646" s="2" t="s">
        <v>1</v>
      </c>
      <c r="F646">
        <v>2</v>
      </c>
      <c r="G646">
        <v>2175.531873295</v>
      </c>
      <c r="H646">
        <v>5.0000000000000001E-3</v>
      </c>
      <c r="I646">
        <v>27</v>
      </c>
      <c r="J646">
        <f t="shared" si="80"/>
        <v>2161.25614597</v>
      </c>
      <c r="K646">
        <f t="shared" si="81"/>
        <v>11.5</v>
      </c>
      <c r="L646">
        <f t="shared" si="82"/>
        <v>-1</v>
      </c>
      <c r="M646">
        <f>C646+1+VLOOKUP(B646,states!A$2:C$10,3,FALSE)</f>
        <v>1</v>
      </c>
      <c r="N646">
        <f t="shared" si="86"/>
        <v>2161.25614597</v>
      </c>
      <c r="O646" s="2" t="str">
        <f>VLOOKUP(B646,states!A$2:C$10,2,FALSE)</f>
        <v>X</v>
      </c>
      <c r="P646">
        <f t="shared" si="83"/>
        <v>0</v>
      </c>
      <c r="Q646">
        <f>VLOOKUP(B646,states!A$2:D$10,4,FALSE)</f>
        <v>1</v>
      </c>
      <c r="R646">
        <v>0.5</v>
      </c>
      <c r="S646">
        <f t="shared" si="84"/>
        <v>1.5</v>
      </c>
      <c r="T646" s="7">
        <f t="shared" si="87"/>
        <v>3313.2498864142931</v>
      </c>
    </row>
    <row r="647" spans="1:20">
      <c r="A647" s="4" t="str">
        <f t="shared" si="85"/>
        <v>X2Pi-11.5-e-1-1</v>
      </c>
      <c r="B647" s="1" t="s">
        <v>0</v>
      </c>
      <c r="C647">
        <v>1</v>
      </c>
      <c r="D647">
        <v>11.5</v>
      </c>
      <c r="E647" s="2" t="s">
        <v>1</v>
      </c>
      <c r="F647">
        <v>1</v>
      </c>
      <c r="G647">
        <v>4514.1868381730001</v>
      </c>
      <c r="H647">
        <v>7.0710679999999998E-3</v>
      </c>
      <c r="I647">
        <v>21</v>
      </c>
      <c r="J647">
        <f t="shared" si="80"/>
        <v>4499.9111108480001</v>
      </c>
      <c r="K647">
        <f t="shared" si="81"/>
        <v>11.5</v>
      </c>
      <c r="L647">
        <f t="shared" si="82"/>
        <v>-1</v>
      </c>
      <c r="M647">
        <f>C647+1+VLOOKUP(B647,states!A$2:C$10,3,FALSE)</f>
        <v>2</v>
      </c>
      <c r="N647">
        <f t="shared" si="86"/>
        <v>4499.9111108480001</v>
      </c>
      <c r="O647" s="2" t="str">
        <f>VLOOKUP(B647,states!A$2:C$10,2,FALSE)</f>
        <v>X</v>
      </c>
      <c r="P647">
        <f t="shared" si="83"/>
        <v>1</v>
      </c>
      <c r="Q647">
        <f>VLOOKUP(B647,states!A$2:D$10,4,FALSE)</f>
        <v>1</v>
      </c>
      <c r="R647">
        <v>0.5</v>
      </c>
      <c r="S647">
        <f t="shared" si="84"/>
        <v>0.5</v>
      </c>
      <c r="T647" s="7">
        <f t="shared" si="87"/>
        <v>18.221944223120069</v>
      </c>
    </row>
    <row r="648" spans="1:20">
      <c r="A648" s="4" t="str">
        <f t="shared" si="85"/>
        <v>X2Pi-11.5-e-1-2</v>
      </c>
      <c r="B648" s="1" t="s">
        <v>0</v>
      </c>
      <c r="C648">
        <v>1</v>
      </c>
      <c r="D648">
        <v>11.5</v>
      </c>
      <c r="E648" s="2" t="s">
        <v>1</v>
      </c>
      <c r="F648">
        <v>2</v>
      </c>
      <c r="G648">
        <v>4826.41329554</v>
      </c>
      <c r="H648">
        <v>7.0710679999999998E-3</v>
      </c>
      <c r="I648">
        <v>19</v>
      </c>
      <c r="J648">
        <f t="shared" si="80"/>
        <v>4812.1375682150001</v>
      </c>
      <c r="K648">
        <f t="shared" si="81"/>
        <v>11.5</v>
      </c>
      <c r="L648">
        <f t="shared" si="82"/>
        <v>-1</v>
      </c>
      <c r="M648">
        <f>C648+1+VLOOKUP(B648,states!A$2:C$10,3,FALSE)</f>
        <v>2</v>
      </c>
      <c r="N648">
        <f t="shared" si="86"/>
        <v>4812.1375682150001</v>
      </c>
      <c r="O648" s="2" t="str">
        <f>VLOOKUP(B648,states!A$2:C$10,2,FALSE)</f>
        <v>X</v>
      </c>
      <c r="P648">
        <f t="shared" si="83"/>
        <v>1</v>
      </c>
      <c r="Q648">
        <f>VLOOKUP(B648,states!A$2:D$10,4,FALSE)</f>
        <v>1</v>
      </c>
      <c r="R648">
        <v>0.5</v>
      </c>
      <c r="S648">
        <f t="shared" si="84"/>
        <v>1.5</v>
      </c>
      <c r="T648" s="7">
        <f t="shared" si="87"/>
        <v>16.486520963775302</v>
      </c>
    </row>
    <row r="649" spans="1:20">
      <c r="A649" s="4" t="str">
        <f t="shared" si="85"/>
        <v>X2Pi-11.5-e-2-1</v>
      </c>
      <c r="B649" s="1" t="s">
        <v>0</v>
      </c>
      <c r="C649">
        <v>2</v>
      </c>
      <c r="D649">
        <v>11.5</v>
      </c>
      <c r="E649" s="2" t="s">
        <v>1</v>
      </c>
      <c r="F649">
        <v>1</v>
      </c>
      <c r="G649">
        <v>7051.946855749</v>
      </c>
      <c r="H649">
        <v>8.6602539999999992E-3</v>
      </c>
      <c r="I649">
        <v>9</v>
      </c>
      <c r="J649">
        <f t="shared" si="80"/>
        <v>7037.671128424</v>
      </c>
      <c r="K649">
        <f t="shared" si="81"/>
        <v>11.5</v>
      </c>
      <c r="L649">
        <f t="shared" si="82"/>
        <v>-1</v>
      </c>
      <c r="M649">
        <f>C649+1+VLOOKUP(B649,states!A$2:C$10,3,FALSE)</f>
        <v>3</v>
      </c>
      <c r="N649">
        <f t="shared" si="86"/>
        <v>7037.671128424</v>
      </c>
      <c r="O649" s="2" t="str">
        <f>VLOOKUP(B649,states!A$2:C$10,2,FALSE)</f>
        <v>X</v>
      </c>
      <c r="P649">
        <f t="shared" si="83"/>
        <v>2</v>
      </c>
      <c r="Q649">
        <f>VLOOKUP(B649,states!A$2:D$10,4,FALSE)</f>
        <v>1</v>
      </c>
      <c r="R649">
        <v>0.5</v>
      </c>
      <c r="S649">
        <f t="shared" si="84"/>
        <v>0.5</v>
      </c>
      <c r="T649" s="7">
        <f t="shared" si="87"/>
        <v>6.3763524072432771</v>
      </c>
    </row>
    <row r="650" spans="1:20">
      <c r="A650" s="4" t="str">
        <f t="shared" si="85"/>
        <v>X2Pi-11.5-e-2-2</v>
      </c>
      <c r="B650" s="1" t="s">
        <v>0</v>
      </c>
      <c r="C650">
        <v>2</v>
      </c>
      <c r="D650">
        <v>11.5</v>
      </c>
      <c r="E650" s="2" t="s">
        <v>1</v>
      </c>
      <c r="F650">
        <v>2</v>
      </c>
      <c r="G650">
        <v>7351.9356168309996</v>
      </c>
      <c r="H650">
        <v>8.6602539999999992E-3</v>
      </c>
      <c r="I650">
        <v>9</v>
      </c>
      <c r="J650">
        <f t="shared" si="80"/>
        <v>7337.6598895059997</v>
      </c>
      <c r="K650">
        <f t="shared" si="81"/>
        <v>11.5</v>
      </c>
      <c r="L650">
        <f t="shared" si="82"/>
        <v>-1</v>
      </c>
      <c r="M650">
        <f>C650+1+VLOOKUP(B650,states!A$2:C$10,3,FALSE)</f>
        <v>3</v>
      </c>
      <c r="N650">
        <f t="shared" si="86"/>
        <v>7337.6598895059997</v>
      </c>
      <c r="O650" s="2" t="str">
        <f>VLOOKUP(B650,states!A$2:C$10,2,FALSE)</f>
        <v>X</v>
      </c>
      <c r="P650">
        <f t="shared" si="83"/>
        <v>2</v>
      </c>
      <c r="Q650">
        <f>VLOOKUP(B650,states!A$2:D$10,4,FALSE)</f>
        <v>1</v>
      </c>
      <c r="R650">
        <v>0.5</v>
      </c>
      <c r="S650">
        <f t="shared" si="84"/>
        <v>1.5</v>
      </c>
      <c r="T650" s="7">
        <f t="shared" si="87"/>
        <v>6.3763524072432771</v>
      </c>
    </row>
    <row r="651" spans="1:20">
      <c r="A651" s="4" t="str">
        <f t="shared" si="85"/>
        <v>X2Pi-11.5-e-3-1</v>
      </c>
      <c r="B651" s="1" t="s">
        <v>0</v>
      </c>
      <c r="C651">
        <v>3</v>
      </c>
      <c r="D651">
        <v>11.5</v>
      </c>
      <c r="E651" s="2" t="s">
        <v>1</v>
      </c>
      <c r="F651">
        <v>1</v>
      </c>
      <c r="G651">
        <v>9465.5333663050005</v>
      </c>
      <c r="H651">
        <v>8.7177980000000006E-3</v>
      </c>
      <c r="I651">
        <v>2</v>
      </c>
      <c r="J651">
        <f t="shared" si="80"/>
        <v>9451.2576389799997</v>
      </c>
      <c r="K651">
        <f t="shared" si="81"/>
        <v>11.5</v>
      </c>
      <c r="L651">
        <f t="shared" si="82"/>
        <v>-1</v>
      </c>
      <c r="M651">
        <f>C651+1+VLOOKUP(B651,states!A$2:C$10,3,FALSE)</f>
        <v>4</v>
      </c>
      <c r="N651">
        <f t="shared" si="86"/>
        <v>9451.2576389799997</v>
      </c>
      <c r="O651" s="2" t="str">
        <f>VLOOKUP(B651,states!A$2:C$10,2,FALSE)</f>
        <v>X</v>
      </c>
      <c r="P651">
        <f t="shared" si="83"/>
        <v>3</v>
      </c>
      <c r="Q651">
        <f>VLOOKUP(B651,states!A$2:D$10,4,FALSE)</f>
        <v>1</v>
      </c>
      <c r="R651">
        <v>0.5</v>
      </c>
      <c r="S651">
        <f t="shared" si="84"/>
        <v>0.5</v>
      </c>
      <c r="T651" s="7">
        <f t="shared" si="87"/>
        <v>1.4076141561904156</v>
      </c>
    </row>
    <row r="652" spans="1:20">
      <c r="A652" s="4" t="str">
        <f t="shared" si="85"/>
        <v>X2Pi-11.5-e-3-2</v>
      </c>
      <c r="B652" s="1" t="s">
        <v>0</v>
      </c>
      <c r="C652">
        <v>3</v>
      </c>
      <c r="D652">
        <v>11.5</v>
      </c>
      <c r="E652" s="2" t="s">
        <v>1</v>
      </c>
      <c r="F652">
        <v>2</v>
      </c>
      <c r="G652">
        <v>9753.3459118789997</v>
      </c>
      <c r="H652">
        <v>1.1479807E-2</v>
      </c>
      <c r="I652">
        <v>3</v>
      </c>
      <c r="J652">
        <f t="shared" si="80"/>
        <v>9739.0701845539988</v>
      </c>
      <c r="K652">
        <f t="shared" si="81"/>
        <v>11.5</v>
      </c>
      <c r="L652">
        <f t="shared" si="82"/>
        <v>-1</v>
      </c>
      <c r="M652">
        <f>C652+1+VLOOKUP(B652,states!A$2:C$10,3,FALSE)</f>
        <v>4</v>
      </c>
      <c r="N652">
        <f t="shared" si="86"/>
        <v>9739.0701845539988</v>
      </c>
      <c r="O652" s="2" t="str">
        <f>VLOOKUP(B652,states!A$2:C$10,2,FALSE)</f>
        <v>X</v>
      </c>
      <c r="P652">
        <f t="shared" si="83"/>
        <v>3</v>
      </c>
      <c r="Q652">
        <f>VLOOKUP(B652,states!A$2:D$10,4,FALSE)</f>
        <v>1</v>
      </c>
      <c r="R652">
        <v>0.5</v>
      </c>
      <c r="S652">
        <f t="shared" si="84"/>
        <v>1.5</v>
      </c>
      <c r="T652" s="7">
        <f t="shared" si="87"/>
        <v>1.6034192746805533</v>
      </c>
    </row>
    <row r="653" spans="1:20">
      <c r="A653" s="4" t="str">
        <f t="shared" si="85"/>
        <v>X2Pi-11.5-e-4-1</v>
      </c>
      <c r="B653" s="1" t="s">
        <v>0</v>
      </c>
      <c r="C653">
        <v>4</v>
      </c>
      <c r="D653">
        <v>11.5</v>
      </c>
      <c r="E653" s="2" t="s">
        <v>1</v>
      </c>
      <c r="F653">
        <v>1</v>
      </c>
      <c r="G653">
        <v>11755.782865046</v>
      </c>
      <c r="H653">
        <v>1.0049875999999999E-2</v>
      </c>
      <c r="I653">
        <v>3</v>
      </c>
      <c r="J653">
        <f t="shared" si="80"/>
        <v>11741.507137720999</v>
      </c>
      <c r="K653">
        <f t="shared" si="81"/>
        <v>11.5</v>
      </c>
      <c r="L653">
        <f t="shared" si="82"/>
        <v>-1</v>
      </c>
      <c r="M653">
        <f>C653+1+VLOOKUP(B653,states!A$2:C$10,3,FALSE)</f>
        <v>5</v>
      </c>
      <c r="N653">
        <f t="shared" si="86"/>
        <v>11741.507137720999</v>
      </c>
      <c r="O653" s="2" t="str">
        <f>VLOOKUP(B653,states!A$2:C$10,2,FALSE)</f>
        <v>X</v>
      </c>
      <c r="P653">
        <f t="shared" si="83"/>
        <v>4</v>
      </c>
      <c r="Q653">
        <f>VLOOKUP(B653,states!A$2:D$10,4,FALSE)</f>
        <v>1</v>
      </c>
      <c r="R653">
        <v>0.5</v>
      </c>
      <c r="S653">
        <f t="shared" si="84"/>
        <v>0.5</v>
      </c>
      <c r="T653" s="7">
        <f t="shared" si="87"/>
        <v>1.8315592961955689</v>
      </c>
    </row>
    <row r="654" spans="1:20">
      <c r="A654" s="4" t="str">
        <f t="shared" si="85"/>
        <v>X2Pi-11.5-e-4-2</v>
      </c>
      <c r="B654" s="1" t="s">
        <v>0</v>
      </c>
      <c r="C654">
        <v>4</v>
      </c>
      <c r="D654">
        <v>11.5</v>
      </c>
      <c r="E654" s="2" t="s">
        <v>1</v>
      </c>
      <c r="F654">
        <v>2</v>
      </c>
      <c r="G654">
        <v>12031.447476584</v>
      </c>
      <c r="H654">
        <v>2.1817423999999998E-2</v>
      </c>
      <c r="I654">
        <v>1</v>
      </c>
      <c r="J654">
        <f t="shared" si="80"/>
        <v>12017.171749259</v>
      </c>
      <c r="K654">
        <f t="shared" si="81"/>
        <v>11.5</v>
      </c>
      <c r="L654">
        <f t="shared" si="82"/>
        <v>-1</v>
      </c>
      <c r="M654">
        <f>C654+1+VLOOKUP(B654,states!A$2:C$10,3,FALSE)</f>
        <v>5</v>
      </c>
      <c r="N654">
        <f t="shared" si="86"/>
        <v>12017.171749259</v>
      </c>
      <c r="O654" s="2" t="str">
        <f>VLOOKUP(B654,states!A$2:C$10,2,FALSE)</f>
        <v>X</v>
      </c>
      <c r="P654">
        <f t="shared" si="83"/>
        <v>4</v>
      </c>
      <c r="Q654">
        <f>VLOOKUP(B654,states!A$2:D$10,4,FALSE)</f>
        <v>1</v>
      </c>
      <c r="R654">
        <v>0.5</v>
      </c>
      <c r="S654">
        <f t="shared" si="84"/>
        <v>1.5</v>
      </c>
      <c r="T654" s="7">
        <f t="shared" si="87"/>
        <v>0.28122696509928247</v>
      </c>
    </row>
    <row r="655" spans="1:20">
      <c r="A655" s="4" t="str">
        <f t="shared" si="85"/>
        <v>X2Pi-11.5-e-5-2</v>
      </c>
      <c r="B655" s="1" t="s">
        <v>0</v>
      </c>
      <c r="C655">
        <v>5</v>
      </c>
      <c r="D655">
        <v>11.5</v>
      </c>
      <c r="E655" s="2" t="s">
        <v>1</v>
      </c>
      <c r="F655">
        <v>2</v>
      </c>
      <c r="G655">
        <v>14186.477822278001</v>
      </c>
      <c r="H655">
        <v>2.2383028999999999E-2</v>
      </c>
      <c r="I655">
        <v>3</v>
      </c>
      <c r="J655">
        <f t="shared" si="80"/>
        <v>14172.202094953</v>
      </c>
      <c r="K655">
        <f t="shared" si="81"/>
        <v>11.5</v>
      </c>
      <c r="L655">
        <f t="shared" si="82"/>
        <v>-1</v>
      </c>
      <c r="M655">
        <f>C655+1+VLOOKUP(B655,states!A$2:C$10,3,FALSE)</f>
        <v>6</v>
      </c>
      <c r="N655">
        <f t="shared" si="86"/>
        <v>14172.202094953</v>
      </c>
      <c r="O655" s="2" t="str">
        <f>VLOOKUP(B655,states!A$2:C$10,2,FALSE)</f>
        <v>X</v>
      </c>
      <c r="P655">
        <f t="shared" si="83"/>
        <v>5</v>
      </c>
      <c r="Q655">
        <f>VLOOKUP(B655,states!A$2:D$10,4,FALSE)</f>
        <v>1</v>
      </c>
      <c r="R655">
        <v>0.5</v>
      </c>
      <c r="S655">
        <f t="shared" si="84"/>
        <v>1.5</v>
      </c>
      <c r="T655" s="7">
        <f t="shared" si="87"/>
        <v>0.82236161215770842</v>
      </c>
    </row>
    <row r="656" spans="1:20">
      <c r="A656" s="4" t="str">
        <f t="shared" si="85"/>
        <v>A2Delta-11.5-e-0-1</v>
      </c>
      <c r="B656" s="1" t="s">
        <v>3</v>
      </c>
      <c r="C656">
        <v>0</v>
      </c>
      <c r="D656">
        <v>11.5</v>
      </c>
      <c r="E656" s="2" t="s">
        <v>1</v>
      </c>
      <c r="F656">
        <v>1</v>
      </c>
      <c r="G656">
        <v>25070.868308523</v>
      </c>
      <c r="H656">
        <v>5.0990200000000001E-3</v>
      </c>
      <c r="I656">
        <v>15</v>
      </c>
      <c r="J656">
        <f t="shared" si="80"/>
        <v>25056.592581198001</v>
      </c>
      <c r="K656">
        <f t="shared" si="81"/>
        <v>11.5</v>
      </c>
      <c r="L656">
        <f t="shared" si="82"/>
        <v>-1</v>
      </c>
      <c r="M656">
        <f>C656+1+VLOOKUP(B656,states!A$2:C$10,3,FALSE)</f>
        <v>251</v>
      </c>
      <c r="N656">
        <f t="shared" si="86"/>
        <v>25056.592581198001</v>
      </c>
      <c r="O656" s="2" t="str">
        <f>VLOOKUP(B656,states!A$2:C$10,2,FALSE)</f>
        <v>A</v>
      </c>
      <c r="P656">
        <f t="shared" si="83"/>
        <v>0</v>
      </c>
      <c r="Q656">
        <f>VLOOKUP(B656,states!A$2:D$10,4,FALSE)</f>
        <v>2</v>
      </c>
      <c r="R656">
        <v>0.5</v>
      </c>
      <c r="S656">
        <f t="shared" si="84"/>
        <v>0.5</v>
      </c>
      <c r="T656" s="7">
        <f t="shared" si="87"/>
        <v>1804.9491680178485</v>
      </c>
    </row>
    <row r="657" spans="1:20">
      <c r="A657" s="4" t="str">
        <f t="shared" si="85"/>
        <v>A2Delta-11.5-e-0-2</v>
      </c>
      <c r="B657" s="1" t="s">
        <v>3</v>
      </c>
      <c r="C657">
        <v>0</v>
      </c>
      <c r="D657">
        <v>11.5</v>
      </c>
      <c r="E657" s="2" t="s">
        <v>1</v>
      </c>
      <c r="F657">
        <v>2</v>
      </c>
      <c r="G657">
        <v>25409.960455075001</v>
      </c>
      <c r="H657">
        <v>7.0710679999999998E-3</v>
      </c>
      <c r="I657">
        <v>12</v>
      </c>
      <c r="J657">
        <f t="shared" si="80"/>
        <v>25395.684727750002</v>
      </c>
      <c r="K657">
        <f t="shared" si="81"/>
        <v>11.5</v>
      </c>
      <c r="L657">
        <f t="shared" si="82"/>
        <v>-1</v>
      </c>
      <c r="M657">
        <f>C657+1+VLOOKUP(B657,states!A$2:C$10,3,FALSE)</f>
        <v>251</v>
      </c>
      <c r="N657">
        <f t="shared" si="86"/>
        <v>25395.684727750002</v>
      </c>
      <c r="O657" s="2" t="str">
        <f>VLOOKUP(B657,states!A$2:C$10,2,FALSE)</f>
        <v>A</v>
      </c>
      <c r="P657">
        <f t="shared" si="83"/>
        <v>0</v>
      </c>
      <c r="Q657">
        <f>VLOOKUP(B657,states!A$2:D$10,4,FALSE)</f>
        <v>2</v>
      </c>
      <c r="R657">
        <v>0.5</v>
      </c>
      <c r="S657">
        <f t="shared" si="84"/>
        <v>1.5</v>
      </c>
      <c r="T657" s="7">
        <f t="shared" si="87"/>
        <v>1041.2539556068612</v>
      </c>
    </row>
    <row r="658" spans="1:20">
      <c r="A658" s="4" t="str">
        <f t="shared" si="85"/>
        <v>B2Sigma-11.5-e-0-2</v>
      </c>
      <c r="B658" s="1" t="s">
        <v>4</v>
      </c>
      <c r="C658">
        <v>0</v>
      </c>
      <c r="D658">
        <v>11.5</v>
      </c>
      <c r="E658" s="2" t="s">
        <v>1</v>
      </c>
      <c r="F658">
        <v>2</v>
      </c>
      <c r="G658">
        <v>27631.166793836001</v>
      </c>
      <c r="H658">
        <v>7.0710679999999998E-3</v>
      </c>
      <c r="I658">
        <v>11</v>
      </c>
      <c r="J658">
        <f t="shared" si="80"/>
        <v>27616.891066511002</v>
      </c>
      <c r="K658">
        <f t="shared" si="81"/>
        <v>11.5</v>
      </c>
      <c r="L658">
        <f t="shared" si="82"/>
        <v>-1</v>
      </c>
      <c r="M658">
        <f>C658+1+VLOOKUP(B658,states!A$2:C$10,3,FALSE)</f>
        <v>51</v>
      </c>
      <c r="N658">
        <f t="shared" si="86"/>
        <v>27616.891066511002</v>
      </c>
      <c r="O658" s="2" t="str">
        <f>VLOOKUP(B658,states!A$2:C$10,2,FALSE)</f>
        <v>B</v>
      </c>
      <c r="P658">
        <f t="shared" si="83"/>
        <v>0</v>
      </c>
      <c r="Q658">
        <f>VLOOKUP(B658,states!A$2:D$10,4,FALSE)</f>
        <v>0</v>
      </c>
      <c r="R658">
        <v>0.5</v>
      </c>
      <c r="S658">
        <f t="shared" si="84"/>
        <v>0.5</v>
      </c>
      <c r="T658" s="7">
        <f t="shared" si="87"/>
        <v>954.48279263962274</v>
      </c>
    </row>
    <row r="659" spans="1:20">
      <c r="A659" s="4" t="str">
        <f t="shared" si="85"/>
        <v>A2Delta-11.5-e-1-1</v>
      </c>
      <c r="B659" s="1" t="s">
        <v>3</v>
      </c>
      <c r="C659">
        <v>1</v>
      </c>
      <c r="D659">
        <v>11.5</v>
      </c>
      <c r="E659" s="2" t="s">
        <v>1</v>
      </c>
      <c r="F659">
        <v>1</v>
      </c>
      <c r="G659">
        <v>27722.218607121999</v>
      </c>
      <c r="H659">
        <v>8.6602539999999992E-3</v>
      </c>
      <c r="I659">
        <v>11</v>
      </c>
      <c r="J659">
        <f t="shared" si="80"/>
        <v>27707.942879796999</v>
      </c>
      <c r="K659">
        <f t="shared" si="81"/>
        <v>11.5</v>
      </c>
      <c r="L659">
        <f t="shared" si="82"/>
        <v>-1</v>
      </c>
      <c r="M659">
        <f>C659+1+VLOOKUP(B659,states!A$2:C$10,3,FALSE)</f>
        <v>252</v>
      </c>
      <c r="N659">
        <f t="shared" si="86"/>
        <v>27707.942879796999</v>
      </c>
      <c r="O659" s="2" t="str">
        <f>VLOOKUP(B659,states!A$2:C$10,2,FALSE)</f>
        <v>A</v>
      </c>
      <c r="P659">
        <f t="shared" si="83"/>
        <v>1</v>
      </c>
      <c r="Q659">
        <f>VLOOKUP(B659,states!A$2:D$10,4,FALSE)</f>
        <v>2</v>
      </c>
      <c r="R659">
        <v>0.5</v>
      </c>
      <c r="S659">
        <f t="shared" si="84"/>
        <v>0.5</v>
      </c>
      <c r="T659" s="7">
        <f t="shared" si="87"/>
        <v>7.7933196088528947</v>
      </c>
    </row>
    <row r="660" spans="1:20">
      <c r="A660" s="4" t="str">
        <f t="shared" si="85"/>
        <v>A2Delta-11.5-e-1-2</v>
      </c>
      <c r="B660" s="1" t="s">
        <v>3</v>
      </c>
      <c r="C660">
        <v>1</v>
      </c>
      <c r="D660">
        <v>11.5</v>
      </c>
      <c r="E660" s="2" t="s">
        <v>1</v>
      </c>
      <c r="F660">
        <v>2</v>
      </c>
      <c r="G660">
        <v>28044.988456532999</v>
      </c>
      <c r="H660">
        <v>8.6602539999999992E-3</v>
      </c>
      <c r="I660">
        <v>11</v>
      </c>
      <c r="J660">
        <f t="shared" si="80"/>
        <v>28030.712729208</v>
      </c>
      <c r="K660">
        <f t="shared" si="81"/>
        <v>11.5</v>
      </c>
      <c r="L660">
        <f t="shared" si="82"/>
        <v>-1</v>
      </c>
      <c r="M660">
        <f>C660+1+VLOOKUP(B660,states!A$2:C$10,3,FALSE)</f>
        <v>252</v>
      </c>
      <c r="N660">
        <f t="shared" si="86"/>
        <v>28030.712729208</v>
      </c>
      <c r="O660" s="2" t="str">
        <f>VLOOKUP(B660,states!A$2:C$10,2,FALSE)</f>
        <v>A</v>
      </c>
      <c r="P660">
        <f t="shared" si="83"/>
        <v>1</v>
      </c>
      <c r="Q660">
        <f>VLOOKUP(B660,states!A$2:D$10,4,FALSE)</f>
        <v>2</v>
      </c>
      <c r="R660">
        <v>0.5</v>
      </c>
      <c r="S660">
        <f t="shared" si="84"/>
        <v>1.5</v>
      </c>
      <c r="T660" s="7">
        <f t="shared" si="87"/>
        <v>7.7933196088528947</v>
      </c>
    </row>
    <row r="661" spans="1:20">
      <c r="A661" s="4" t="str">
        <f t="shared" si="85"/>
        <v>B2Sigma-11.5-e-1-2</v>
      </c>
      <c r="B661" s="1" t="s">
        <v>4</v>
      </c>
      <c r="C661">
        <v>1</v>
      </c>
      <c r="D661">
        <v>11.5</v>
      </c>
      <c r="E661" s="2" t="s">
        <v>1</v>
      </c>
      <c r="F661">
        <v>2</v>
      </c>
      <c r="G661">
        <v>29157.564347762</v>
      </c>
      <c r="H661">
        <v>0.50002499899999997</v>
      </c>
      <c r="I661">
        <v>4</v>
      </c>
      <c r="J661">
        <f t="shared" si="80"/>
        <v>29143.288620437001</v>
      </c>
      <c r="K661">
        <f t="shared" si="81"/>
        <v>11.5</v>
      </c>
      <c r="L661">
        <f t="shared" si="82"/>
        <v>-1</v>
      </c>
      <c r="M661">
        <f>C661+1+VLOOKUP(B661,states!A$2:C$10,3,FALSE)</f>
        <v>52</v>
      </c>
      <c r="N661">
        <f t="shared" si="86"/>
        <v>29143.288620437001</v>
      </c>
      <c r="O661" s="2" t="str">
        <f>VLOOKUP(B661,states!A$2:C$10,2,FALSE)</f>
        <v>B</v>
      </c>
      <c r="P661">
        <f t="shared" si="83"/>
        <v>1</v>
      </c>
      <c r="Q661">
        <f>VLOOKUP(B661,states!A$2:D$10,4,FALSE)</f>
        <v>0</v>
      </c>
      <c r="R661">
        <v>0.5</v>
      </c>
      <c r="S661">
        <f t="shared" si="84"/>
        <v>0.5</v>
      </c>
      <c r="T661" s="7">
        <f t="shared" si="87"/>
        <v>4.9082729464126229E-2</v>
      </c>
    </row>
    <row r="662" spans="1:20">
      <c r="A662" s="4" t="str">
        <f t="shared" si="85"/>
        <v>A2Delta-11.5-e-2-1</v>
      </c>
      <c r="B662" s="1" t="s">
        <v>3</v>
      </c>
      <c r="C662">
        <v>2</v>
      </c>
      <c r="D662">
        <v>11.5</v>
      </c>
      <c r="E662" s="2" t="s">
        <v>1</v>
      </c>
      <c r="F662">
        <v>1</v>
      </c>
      <c r="G662">
        <v>30172.188208535001</v>
      </c>
      <c r="H662">
        <v>1.439618E-2</v>
      </c>
      <c r="I662">
        <v>6</v>
      </c>
      <c r="J662">
        <f t="shared" si="80"/>
        <v>30157.912481210002</v>
      </c>
      <c r="K662">
        <f t="shared" si="81"/>
        <v>11.5</v>
      </c>
      <c r="L662">
        <f t="shared" si="82"/>
        <v>-1</v>
      </c>
      <c r="M662">
        <f>C662+1+VLOOKUP(B662,states!A$2:C$10,3,FALSE)</f>
        <v>253</v>
      </c>
      <c r="N662">
        <f t="shared" si="86"/>
        <v>30157.912481210002</v>
      </c>
      <c r="O662" s="2" t="str">
        <f>VLOOKUP(B662,states!A$2:C$10,2,FALSE)</f>
        <v>A</v>
      </c>
      <c r="P662">
        <f t="shared" si="83"/>
        <v>2</v>
      </c>
      <c r="Q662">
        <f>VLOOKUP(B662,states!A$2:D$10,4,FALSE)</f>
        <v>2</v>
      </c>
      <c r="R662">
        <v>0.5</v>
      </c>
      <c r="S662">
        <f t="shared" si="84"/>
        <v>0.5</v>
      </c>
      <c r="T662" s="7">
        <f t="shared" si="87"/>
        <v>2.5571983419785997</v>
      </c>
    </row>
    <row r="663" spans="1:20">
      <c r="A663" s="4" t="str">
        <f t="shared" si="85"/>
        <v>A2Delta-11.5-e-2-2</v>
      </c>
      <c r="B663" s="1" t="s">
        <v>3</v>
      </c>
      <c r="C663">
        <v>2</v>
      </c>
      <c r="D663">
        <v>11.5</v>
      </c>
      <c r="E663" s="2" t="s">
        <v>1</v>
      </c>
      <c r="F663">
        <v>2</v>
      </c>
      <c r="G663">
        <v>30477.174274485998</v>
      </c>
      <c r="H663">
        <v>5.0744457999999999E-2</v>
      </c>
      <c r="I663">
        <v>6</v>
      </c>
      <c r="J663">
        <f t="shared" si="80"/>
        <v>30462.898547160999</v>
      </c>
      <c r="K663">
        <f t="shared" si="81"/>
        <v>11.5</v>
      </c>
      <c r="L663">
        <f t="shared" si="82"/>
        <v>-1</v>
      </c>
      <c r="M663">
        <f>C663+1+VLOOKUP(B663,states!A$2:C$10,3,FALSE)</f>
        <v>253</v>
      </c>
      <c r="N663">
        <f t="shared" si="86"/>
        <v>30462.898547160999</v>
      </c>
      <c r="O663" s="2" t="str">
        <f>VLOOKUP(B663,states!A$2:C$10,2,FALSE)</f>
        <v>A</v>
      </c>
      <c r="P663">
        <f t="shared" si="83"/>
        <v>2</v>
      </c>
      <c r="Q663">
        <f>VLOOKUP(B663,states!A$2:D$10,4,FALSE)</f>
        <v>2</v>
      </c>
      <c r="R663">
        <v>0.5</v>
      </c>
      <c r="S663">
        <f t="shared" si="84"/>
        <v>1.5</v>
      </c>
      <c r="T663" s="7">
        <f t="shared" si="87"/>
        <v>0.72547602393990462</v>
      </c>
    </row>
    <row r="664" spans="1:20">
      <c r="A664" s="4" t="str">
        <f t="shared" si="85"/>
        <v>A2Delta-11.5-e-3-1</v>
      </c>
      <c r="B664" s="1" t="s">
        <v>3</v>
      </c>
      <c r="C664">
        <v>3</v>
      </c>
      <c r="D664">
        <v>11.5</v>
      </c>
      <c r="E664" s="2" t="s">
        <v>1</v>
      </c>
      <c r="F664">
        <v>1</v>
      </c>
      <c r="G664">
        <v>32397.068855748999</v>
      </c>
      <c r="H664">
        <v>0.50009999000000005</v>
      </c>
      <c r="I664">
        <v>1</v>
      </c>
      <c r="J664">
        <f t="shared" si="80"/>
        <v>32382.793128424</v>
      </c>
      <c r="K664">
        <f t="shared" si="81"/>
        <v>11.5</v>
      </c>
      <c r="L664">
        <f t="shared" si="82"/>
        <v>-1</v>
      </c>
      <c r="M664">
        <f>C664+1+VLOOKUP(B664,states!A$2:C$10,3,FALSE)</f>
        <v>254</v>
      </c>
      <c r="N664">
        <f t="shared" si="86"/>
        <v>32382.793128424</v>
      </c>
      <c r="O664" s="2" t="str">
        <f>VLOOKUP(B664,states!A$2:C$10,2,FALSE)</f>
        <v>A</v>
      </c>
      <c r="P664">
        <f t="shared" si="83"/>
        <v>3</v>
      </c>
      <c r="Q664">
        <f>VLOOKUP(B664,states!A$2:D$10,4,FALSE)</f>
        <v>2</v>
      </c>
      <c r="R664">
        <v>0.5</v>
      </c>
      <c r="S664">
        <f t="shared" si="84"/>
        <v>0.5</v>
      </c>
      <c r="T664" s="7">
        <f t="shared" si="87"/>
        <v>1.2268842352514837E-2</v>
      </c>
    </row>
    <row r="665" spans="1:20">
      <c r="A665" s="4" t="str">
        <f t="shared" si="85"/>
        <v>A2Delta-11.5-e-3-2</v>
      </c>
      <c r="B665" s="1" t="s">
        <v>3</v>
      </c>
      <c r="C665">
        <v>3</v>
      </c>
      <c r="D665">
        <v>11.5</v>
      </c>
      <c r="E665" s="2" t="s">
        <v>1</v>
      </c>
      <c r="F665">
        <v>2</v>
      </c>
      <c r="G665">
        <v>32675.357616830999</v>
      </c>
      <c r="H665">
        <v>0.50009999000000005</v>
      </c>
      <c r="I665">
        <v>1</v>
      </c>
      <c r="J665">
        <f t="shared" si="80"/>
        <v>32661.081889506</v>
      </c>
      <c r="K665">
        <f t="shared" si="81"/>
        <v>11.5</v>
      </c>
      <c r="L665">
        <f t="shared" si="82"/>
        <v>-1</v>
      </c>
      <c r="M665">
        <f>C665+1+VLOOKUP(B665,states!A$2:C$10,3,FALSE)</f>
        <v>254</v>
      </c>
      <c r="N665">
        <f t="shared" si="86"/>
        <v>32661.081889506</v>
      </c>
      <c r="O665" s="2" t="str">
        <f>VLOOKUP(B665,states!A$2:C$10,2,FALSE)</f>
        <v>A</v>
      </c>
      <c r="P665">
        <f t="shared" si="83"/>
        <v>3</v>
      </c>
      <c r="Q665">
        <f>VLOOKUP(B665,states!A$2:D$10,4,FALSE)</f>
        <v>2</v>
      </c>
      <c r="R665">
        <v>0.5</v>
      </c>
      <c r="S665">
        <f t="shared" si="84"/>
        <v>1.5</v>
      </c>
      <c r="T665" s="7">
        <f t="shared" si="87"/>
        <v>1.2268842352514837E-2</v>
      </c>
    </row>
    <row r="666" spans="1:20">
      <c r="A666" s="4" t="str">
        <f t="shared" si="85"/>
        <v>C2Sigma-11.5-e-0-1</v>
      </c>
      <c r="B666" s="1" t="s">
        <v>5</v>
      </c>
      <c r="C666">
        <v>0</v>
      </c>
      <c r="D666">
        <v>11.5</v>
      </c>
      <c r="E666" s="2" t="s">
        <v>1</v>
      </c>
      <c r="F666">
        <v>1</v>
      </c>
      <c r="G666">
        <v>33646.034604891996</v>
      </c>
      <c r="H666">
        <v>4.0311289E-2</v>
      </c>
      <c r="I666">
        <v>8</v>
      </c>
      <c r="J666">
        <f t="shared" si="80"/>
        <v>33631.758877566994</v>
      </c>
      <c r="K666">
        <f t="shared" si="81"/>
        <v>11.5</v>
      </c>
      <c r="L666">
        <f t="shared" si="82"/>
        <v>-1</v>
      </c>
      <c r="M666">
        <f>C666+1+VLOOKUP(B666,states!A$2:C$10,3,FALSE)</f>
        <v>101</v>
      </c>
      <c r="N666">
        <f t="shared" si="86"/>
        <v>33631.758877566994</v>
      </c>
      <c r="O666" s="2" t="str">
        <f>VLOOKUP(B666,states!A$2:C$10,2,FALSE)</f>
        <v>C</v>
      </c>
      <c r="P666">
        <f t="shared" si="83"/>
        <v>0</v>
      </c>
      <c r="Q666">
        <f>VLOOKUP(B666,states!A$2:D$10,4,FALSE)</f>
        <v>0</v>
      </c>
      <c r="R666">
        <v>0.5</v>
      </c>
      <c r="S666">
        <f t="shared" si="84"/>
        <v>0.5</v>
      </c>
      <c r="T666" s="7">
        <f t="shared" si="87"/>
        <v>121.76535337888592</v>
      </c>
    </row>
    <row r="667" spans="1:20">
      <c r="A667" s="4" t="str">
        <f t="shared" si="85"/>
        <v>A2Delta-11.5-e-4-1</v>
      </c>
      <c r="B667" s="1" t="s">
        <v>3</v>
      </c>
      <c r="C667">
        <v>4</v>
      </c>
      <c r="D667">
        <v>11.5</v>
      </c>
      <c r="E667" s="2" t="s">
        <v>1</v>
      </c>
      <c r="F667">
        <v>1</v>
      </c>
      <c r="G667">
        <v>34361.749366304997</v>
      </c>
      <c r="H667">
        <v>0.50010098999999997</v>
      </c>
      <c r="I667">
        <v>1</v>
      </c>
      <c r="J667">
        <f t="shared" si="80"/>
        <v>34347.473638979995</v>
      </c>
      <c r="K667">
        <f t="shared" si="81"/>
        <v>11.5</v>
      </c>
      <c r="L667">
        <f t="shared" si="82"/>
        <v>-1</v>
      </c>
      <c r="M667">
        <f>C667+1+VLOOKUP(B667,states!A$2:C$10,3,FALSE)</f>
        <v>255</v>
      </c>
      <c r="N667">
        <f t="shared" si="86"/>
        <v>34347.473638979995</v>
      </c>
      <c r="O667" s="2" t="str">
        <f>VLOOKUP(B667,states!A$2:C$10,2,FALSE)</f>
        <v>A</v>
      </c>
      <c r="P667">
        <f t="shared" si="83"/>
        <v>4</v>
      </c>
      <c r="Q667">
        <f>VLOOKUP(B667,states!A$2:D$10,4,FALSE)</f>
        <v>2</v>
      </c>
      <c r="R667">
        <v>0.5</v>
      </c>
      <c r="S667">
        <f t="shared" si="84"/>
        <v>0.5</v>
      </c>
      <c r="T667" s="7">
        <f t="shared" si="87"/>
        <v>1.2268817819785255E-2</v>
      </c>
    </row>
    <row r="668" spans="1:20">
      <c r="A668" s="4" t="str">
        <f t="shared" si="85"/>
        <v>C2Sigma-11.5-e-1-1</v>
      </c>
      <c r="B668" s="1" t="s">
        <v>5</v>
      </c>
      <c r="C668">
        <v>1</v>
      </c>
      <c r="D668">
        <v>11.5</v>
      </c>
      <c r="E668" s="2" t="s">
        <v>1</v>
      </c>
      <c r="F668">
        <v>1</v>
      </c>
      <c r="G668">
        <v>36157.646613158999</v>
      </c>
      <c r="H668">
        <v>5.0497525000000001E-2</v>
      </c>
      <c r="I668">
        <v>5</v>
      </c>
      <c r="J668">
        <f t="shared" si="80"/>
        <v>36143.370885833996</v>
      </c>
      <c r="K668">
        <f t="shared" si="81"/>
        <v>11.5</v>
      </c>
      <c r="L668">
        <f t="shared" si="82"/>
        <v>-1</v>
      </c>
      <c r="M668">
        <f>C668+1+VLOOKUP(B668,states!A$2:C$10,3,FALSE)</f>
        <v>102</v>
      </c>
      <c r="N668">
        <f t="shared" si="86"/>
        <v>36143.370885833996</v>
      </c>
      <c r="O668" s="2" t="str">
        <f>VLOOKUP(B668,states!A$2:C$10,2,FALSE)</f>
        <v>C</v>
      </c>
      <c r="P668">
        <f t="shared" si="83"/>
        <v>1</v>
      </c>
      <c r="Q668">
        <f>VLOOKUP(B668,states!A$2:D$10,4,FALSE)</f>
        <v>0</v>
      </c>
      <c r="R668">
        <v>0.5</v>
      </c>
      <c r="S668">
        <f t="shared" si="84"/>
        <v>0.5</v>
      </c>
      <c r="T668" s="7">
        <f t="shared" si="87"/>
        <v>0.60751966931094614</v>
      </c>
    </row>
    <row r="669" spans="1:20">
      <c r="A669" s="4" t="str">
        <f t="shared" si="85"/>
        <v>A2Delta-11.5-e-5-2</v>
      </c>
      <c r="B669" s="1" t="s">
        <v>3</v>
      </c>
      <c r="C669">
        <v>5</v>
      </c>
      <c r="D669">
        <v>11.5</v>
      </c>
      <c r="E669" s="2" t="s">
        <v>1</v>
      </c>
      <c r="F669">
        <v>2</v>
      </c>
      <c r="G669">
        <v>36245.994099035997</v>
      </c>
      <c r="H669">
        <v>0.50050074899999997</v>
      </c>
      <c r="I669">
        <v>1</v>
      </c>
      <c r="J669">
        <f t="shared" si="80"/>
        <v>36231.718371710995</v>
      </c>
      <c r="K669">
        <f t="shared" si="81"/>
        <v>11.5</v>
      </c>
      <c r="L669">
        <f t="shared" si="82"/>
        <v>-1</v>
      </c>
      <c r="M669">
        <f>C669+1+VLOOKUP(B669,states!A$2:C$10,3,FALSE)</f>
        <v>256</v>
      </c>
      <c r="N669">
        <f t="shared" si="86"/>
        <v>36231.718371710995</v>
      </c>
      <c r="O669" s="2" t="str">
        <f>VLOOKUP(B669,states!A$2:C$10,2,FALSE)</f>
        <v>A</v>
      </c>
      <c r="P669">
        <f t="shared" si="83"/>
        <v>5</v>
      </c>
      <c r="Q669">
        <f>VLOOKUP(B669,states!A$2:D$10,4,FALSE)</f>
        <v>2</v>
      </c>
      <c r="R669">
        <v>0.5</v>
      </c>
      <c r="S669">
        <f t="shared" si="84"/>
        <v>1.5</v>
      </c>
      <c r="T669" s="7">
        <f t="shared" si="87"/>
        <v>1.2259018493105686E-2</v>
      </c>
    </row>
    <row r="670" spans="1:20">
      <c r="A670" s="4" t="str">
        <f t="shared" si="85"/>
        <v>C2Sigma-11.5-e-2-1</v>
      </c>
      <c r="B670" s="1" t="s">
        <v>5</v>
      </c>
      <c r="C670">
        <v>2</v>
      </c>
      <c r="D670">
        <v>11.5</v>
      </c>
      <c r="E670" s="2" t="s">
        <v>1</v>
      </c>
      <c r="F670">
        <v>1</v>
      </c>
      <c r="G670">
        <v>38401.777206361003</v>
      </c>
      <c r="H670">
        <v>5.0507425000000002E-2</v>
      </c>
      <c r="I670">
        <v>3</v>
      </c>
      <c r="J670">
        <f t="shared" si="80"/>
        <v>38387.501479036</v>
      </c>
      <c r="K670">
        <f t="shared" si="81"/>
        <v>11.5</v>
      </c>
      <c r="L670">
        <f t="shared" si="82"/>
        <v>-1</v>
      </c>
      <c r="M670">
        <f>C670+1+VLOOKUP(B670,states!A$2:C$10,3,FALSE)</f>
        <v>103</v>
      </c>
      <c r="N670">
        <f t="shared" si="86"/>
        <v>38387.501479036</v>
      </c>
      <c r="O670" s="2" t="str">
        <f>VLOOKUP(B670,states!A$2:C$10,2,FALSE)</f>
        <v>C</v>
      </c>
      <c r="P670">
        <f t="shared" si="83"/>
        <v>2</v>
      </c>
      <c r="Q670">
        <f>VLOOKUP(B670,states!A$2:D$10,4,FALSE)</f>
        <v>0</v>
      </c>
      <c r="R670">
        <v>0.5</v>
      </c>
      <c r="S670">
        <f t="shared" si="84"/>
        <v>0.5</v>
      </c>
      <c r="T670" s="7">
        <f t="shared" si="87"/>
        <v>0.3644403533423598</v>
      </c>
    </row>
    <row r="671" spans="1:20">
      <c r="A671" s="4" t="str">
        <f t="shared" si="85"/>
        <v>D2Pi-11.5-e-2-1</v>
      </c>
      <c r="B671" s="1" t="s">
        <v>6</v>
      </c>
      <c r="C671">
        <v>2</v>
      </c>
      <c r="D671">
        <v>11.5</v>
      </c>
      <c r="E671" s="2" t="s">
        <v>1</v>
      </c>
      <c r="F671">
        <v>1</v>
      </c>
      <c r="G671">
        <v>65864.399144006005</v>
      </c>
      <c r="H671">
        <v>2.5000049999999998</v>
      </c>
      <c r="I671">
        <v>4</v>
      </c>
      <c r="J671">
        <f t="shared" si="80"/>
        <v>65850.123416681003</v>
      </c>
      <c r="K671">
        <f t="shared" si="81"/>
        <v>11.5</v>
      </c>
      <c r="L671">
        <f t="shared" si="82"/>
        <v>-1</v>
      </c>
      <c r="M671">
        <f>C671+1+VLOOKUP(B671,states!A$2:C$10,3,FALSE)</f>
        <v>153</v>
      </c>
      <c r="N671">
        <f t="shared" si="86"/>
        <v>65850.123416681003</v>
      </c>
      <c r="O671" s="2" t="str">
        <f>VLOOKUP(B671,states!A$2:C$10,2,FALSE)</f>
        <v>D</v>
      </c>
      <c r="P671">
        <f t="shared" si="83"/>
        <v>2</v>
      </c>
      <c r="Q671">
        <f>VLOOKUP(B671,states!A$2:D$10,4,FALSE)</f>
        <v>1</v>
      </c>
      <c r="R671">
        <v>0.5</v>
      </c>
      <c r="S671">
        <f t="shared" si="84"/>
        <v>0.5</v>
      </c>
      <c r="T671" s="7">
        <f t="shared" si="87"/>
        <v>9.8170170664526619E-3</v>
      </c>
    </row>
    <row r="672" spans="1:20">
      <c r="A672" s="4" t="str">
        <f t="shared" si="85"/>
        <v>E2Sigma-11.5-e-2-1</v>
      </c>
      <c r="B672" s="1" t="s">
        <v>7</v>
      </c>
      <c r="C672">
        <v>2</v>
      </c>
      <c r="D672">
        <v>11.5</v>
      </c>
      <c r="E672" s="2" t="s">
        <v>1</v>
      </c>
      <c r="F672">
        <v>1</v>
      </c>
      <c r="G672">
        <v>70372.554166438</v>
      </c>
      <c r="H672">
        <v>1.0000125</v>
      </c>
      <c r="I672">
        <v>1</v>
      </c>
      <c r="J672">
        <f t="shared" si="80"/>
        <v>70358.278439112997</v>
      </c>
      <c r="K672">
        <f t="shared" si="81"/>
        <v>11.5</v>
      </c>
      <c r="L672">
        <f t="shared" si="82"/>
        <v>-1</v>
      </c>
      <c r="M672">
        <f>C672+1+VLOOKUP(B672,states!A$2:C$10,3,FALSE)</f>
        <v>203</v>
      </c>
      <c r="N672">
        <f t="shared" si="86"/>
        <v>70358.278439112997</v>
      </c>
      <c r="O672" s="2" t="str">
        <f>VLOOKUP(B672,states!A$2:C$10,2,FALSE)</f>
        <v>E</v>
      </c>
      <c r="P672">
        <f t="shared" si="83"/>
        <v>2</v>
      </c>
      <c r="Q672">
        <f>VLOOKUP(B672,states!A$2:D$10,4,FALSE)</f>
        <v>0</v>
      </c>
      <c r="R672">
        <v>0.5</v>
      </c>
      <c r="S672">
        <f t="shared" si="84"/>
        <v>0.5</v>
      </c>
      <c r="T672" s="7">
        <f t="shared" si="87"/>
        <v>6.1355712431637073E-3</v>
      </c>
    </row>
    <row r="673" spans="1:20">
      <c r="A673" s="4" t="str">
        <f t="shared" si="85"/>
        <v>X2Pi-12.5-e-0-1</v>
      </c>
      <c r="B673" s="1" t="s">
        <v>0</v>
      </c>
      <c r="C673">
        <v>0</v>
      </c>
      <c r="D673">
        <v>12.5</v>
      </c>
      <c r="E673" s="2" t="s">
        <v>1</v>
      </c>
      <c r="F673">
        <v>1</v>
      </c>
      <c r="G673">
        <v>2181.9781242140002</v>
      </c>
      <c r="H673">
        <v>8.6602539999999992E-3</v>
      </c>
      <c r="I673">
        <v>25</v>
      </c>
      <c r="J673">
        <f t="shared" si="80"/>
        <v>2167.7023968890003</v>
      </c>
      <c r="K673">
        <f t="shared" si="81"/>
        <v>12.5</v>
      </c>
      <c r="L673">
        <f t="shared" si="82"/>
        <v>1</v>
      </c>
      <c r="M673">
        <f>C673+1+VLOOKUP(B673,states!A$2:C$10,3,FALSE)</f>
        <v>1</v>
      </c>
      <c r="N673">
        <f t="shared" si="86"/>
        <v>2167.7023968890003</v>
      </c>
      <c r="O673" s="2" t="str">
        <f>VLOOKUP(B673,states!A$2:C$10,2,FALSE)</f>
        <v>X</v>
      </c>
      <c r="P673">
        <f t="shared" si="83"/>
        <v>0</v>
      </c>
      <c r="Q673">
        <f>VLOOKUP(B673,states!A$2:D$10,4,FALSE)</f>
        <v>1</v>
      </c>
      <c r="R673">
        <v>0.5</v>
      </c>
      <c r="S673">
        <f t="shared" si="84"/>
        <v>0.5</v>
      </c>
      <c r="T673" s="7">
        <f t="shared" si="87"/>
        <v>1741.9166737330002</v>
      </c>
    </row>
    <row r="674" spans="1:20">
      <c r="A674" s="4" t="str">
        <f t="shared" si="85"/>
        <v>X2Pi-12.5-e-0-2</v>
      </c>
      <c r="B674" s="1" t="s">
        <v>0</v>
      </c>
      <c r="C674">
        <v>0</v>
      </c>
      <c r="D674">
        <v>12.5</v>
      </c>
      <c r="E674" s="2" t="s">
        <v>1</v>
      </c>
      <c r="F674">
        <v>2</v>
      </c>
      <c r="G674">
        <v>2531.5536853399999</v>
      </c>
      <c r="H674">
        <v>5.0000000000000001E-3</v>
      </c>
      <c r="I674">
        <v>22</v>
      </c>
      <c r="J674">
        <f t="shared" si="80"/>
        <v>2517.277958015</v>
      </c>
      <c r="K674">
        <f t="shared" si="81"/>
        <v>12.5</v>
      </c>
      <c r="L674">
        <f t="shared" si="82"/>
        <v>1</v>
      </c>
      <c r="M674">
        <f>C674+1+VLOOKUP(B674,states!A$2:C$10,3,FALSE)</f>
        <v>1</v>
      </c>
      <c r="N674">
        <f t="shared" si="86"/>
        <v>2517.277958015</v>
      </c>
      <c r="O674" s="2" t="str">
        <f>VLOOKUP(B674,states!A$2:C$10,2,FALSE)</f>
        <v>X</v>
      </c>
      <c r="P674">
        <f t="shared" si="83"/>
        <v>0</v>
      </c>
      <c r="Q674">
        <f>VLOOKUP(B674,states!A$2:D$10,4,FALSE)</f>
        <v>1</v>
      </c>
      <c r="R674">
        <v>0.5</v>
      </c>
      <c r="S674">
        <f t="shared" si="84"/>
        <v>1.5</v>
      </c>
      <c r="T674" s="7">
        <f t="shared" si="87"/>
        <v>2655.037588079872</v>
      </c>
    </row>
    <row r="675" spans="1:20">
      <c r="A675" s="4" t="str">
        <f t="shared" si="85"/>
        <v>X2Pi-12.5-e-1-1</v>
      </c>
      <c r="B675" s="1" t="s">
        <v>0</v>
      </c>
      <c r="C675">
        <v>1</v>
      </c>
      <c r="D675">
        <v>12.5</v>
      </c>
      <c r="E675" s="2" t="s">
        <v>1</v>
      </c>
      <c r="F675">
        <v>1</v>
      </c>
      <c r="G675">
        <v>4832.6245653939995</v>
      </c>
      <c r="H675">
        <v>7.0710679999999998E-3</v>
      </c>
      <c r="I675">
        <v>17</v>
      </c>
      <c r="J675">
        <f t="shared" si="80"/>
        <v>4818.3488380689996</v>
      </c>
      <c r="K675">
        <f t="shared" si="81"/>
        <v>12.5</v>
      </c>
      <c r="L675">
        <f t="shared" si="82"/>
        <v>1</v>
      </c>
      <c r="M675">
        <f>C675+1+VLOOKUP(B675,states!A$2:C$10,3,FALSE)</f>
        <v>2</v>
      </c>
      <c r="N675">
        <f t="shared" si="86"/>
        <v>4818.3488380689996</v>
      </c>
      <c r="O675" s="2" t="str">
        <f>VLOOKUP(B675,states!A$2:C$10,2,FALSE)</f>
        <v>X</v>
      </c>
      <c r="P675">
        <f t="shared" si="83"/>
        <v>1</v>
      </c>
      <c r="Q675">
        <f>VLOOKUP(B675,states!A$2:D$10,4,FALSE)</f>
        <v>1</v>
      </c>
      <c r="R675">
        <v>0.5</v>
      </c>
      <c r="S675">
        <f t="shared" si="84"/>
        <v>0.5</v>
      </c>
      <c r="T675" s="7">
        <f t="shared" si="87"/>
        <v>14.507143435937511</v>
      </c>
    </row>
    <row r="676" spans="1:20">
      <c r="A676" s="4" t="str">
        <f t="shared" si="85"/>
        <v>X2Pi-12.5-e-1-2</v>
      </c>
      <c r="B676" s="1" t="s">
        <v>0</v>
      </c>
      <c r="C676">
        <v>1</v>
      </c>
      <c r="D676">
        <v>12.5</v>
      </c>
      <c r="E676" s="2" t="s">
        <v>1</v>
      </c>
      <c r="F676">
        <v>2</v>
      </c>
      <c r="G676">
        <v>5168.8562065360002</v>
      </c>
      <c r="H676">
        <v>7.0710679999999998E-3</v>
      </c>
      <c r="I676">
        <v>16</v>
      </c>
      <c r="J676">
        <f t="shared" si="80"/>
        <v>5154.5804792110002</v>
      </c>
      <c r="K676">
        <f t="shared" si="81"/>
        <v>12.5</v>
      </c>
      <c r="L676">
        <f t="shared" si="82"/>
        <v>1</v>
      </c>
      <c r="M676">
        <f>C676+1+VLOOKUP(B676,states!A$2:C$10,3,FALSE)</f>
        <v>2</v>
      </c>
      <c r="N676">
        <f t="shared" si="86"/>
        <v>5154.5804792110002</v>
      </c>
      <c r="O676" s="2" t="str">
        <f>VLOOKUP(B676,states!A$2:C$10,2,FALSE)</f>
        <v>X</v>
      </c>
      <c r="P676">
        <f t="shared" si="83"/>
        <v>1</v>
      </c>
      <c r="Q676">
        <f>VLOOKUP(B676,states!A$2:D$10,4,FALSE)</f>
        <v>1</v>
      </c>
      <c r="R676">
        <v>0.5</v>
      </c>
      <c r="S676">
        <f t="shared" si="84"/>
        <v>1.5</v>
      </c>
      <c r="T676" s="7">
        <f t="shared" si="87"/>
        <v>13.65378205735295</v>
      </c>
    </row>
    <row r="677" spans="1:20">
      <c r="A677" s="4" t="str">
        <f t="shared" si="85"/>
        <v>X2Pi-12.5-e-2-1</v>
      </c>
      <c r="B677" s="1" t="s">
        <v>0</v>
      </c>
      <c r="C677">
        <v>2</v>
      </c>
      <c r="D677">
        <v>12.5</v>
      </c>
      <c r="E677" s="2" t="s">
        <v>1</v>
      </c>
      <c r="F677">
        <v>1</v>
      </c>
      <c r="G677">
        <v>7357.8988463140004</v>
      </c>
      <c r="H677">
        <v>8.6602539999999992E-3</v>
      </c>
      <c r="I677">
        <v>10</v>
      </c>
      <c r="J677">
        <f t="shared" si="80"/>
        <v>7343.6231189890004</v>
      </c>
      <c r="K677">
        <f t="shared" si="81"/>
        <v>12.5</v>
      </c>
      <c r="L677">
        <f t="shared" si="82"/>
        <v>1</v>
      </c>
      <c r="M677">
        <f>C677+1+VLOOKUP(B677,states!A$2:C$10,3,FALSE)</f>
        <v>3</v>
      </c>
      <c r="N677">
        <f t="shared" si="86"/>
        <v>7343.6231189890004</v>
      </c>
      <c r="O677" s="2" t="str">
        <f>VLOOKUP(B677,states!A$2:C$10,2,FALSE)</f>
        <v>X</v>
      </c>
      <c r="P677">
        <f t="shared" si="83"/>
        <v>2</v>
      </c>
      <c r="Q677">
        <f>VLOOKUP(B677,states!A$2:D$10,4,FALSE)</f>
        <v>1</v>
      </c>
      <c r="R677">
        <v>0.5</v>
      </c>
      <c r="S677">
        <f t="shared" si="84"/>
        <v>0.5</v>
      </c>
      <c r="T677" s="7">
        <f t="shared" si="87"/>
        <v>6.9676666949320012</v>
      </c>
    </row>
    <row r="678" spans="1:20">
      <c r="A678" s="4" t="str">
        <f t="shared" si="85"/>
        <v>X2Pi-12.5-e-2-2</v>
      </c>
      <c r="B678" s="1" t="s">
        <v>0</v>
      </c>
      <c r="C678">
        <v>2</v>
      </c>
      <c r="D678">
        <v>12.5</v>
      </c>
      <c r="E678" s="2" t="s">
        <v>1</v>
      </c>
      <c r="F678">
        <v>2</v>
      </c>
      <c r="G678">
        <v>7680.8851496389998</v>
      </c>
      <c r="H678">
        <v>8.6602539999999992E-3</v>
      </c>
      <c r="I678">
        <v>8</v>
      </c>
      <c r="J678">
        <f t="shared" si="80"/>
        <v>7666.6094223139999</v>
      </c>
      <c r="K678">
        <f t="shared" si="81"/>
        <v>12.5</v>
      </c>
      <c r="L678">
        <f t="shared" si="82"/>
        <v>1</v>
      </c>
      <c r="M678">
        <f>C678+1+VLOOKUP(B678,states!A$2:C$10,3,FALSE)</f>
        <v>3</v>
      </c>
      <c r="N678">
        <f t="shared" si="86"/>
        <v>7666.6094223139999</v>
      </c>
      <c r="O678" s="2" t="str">
        <f>VLOOKUP(B678,states!A$2:C$10,2,FALSE)</f>
        <v>X</v>
      </c>
      <c r="P678">
        <f t="shared" si="83"/>
        <v>2</v>
      </c>
      <c r="Q678">
        <f>VLOOKUP(B678,states!A$2:D$10,4,FALSE)</f>
        <v>1</v>
      </c>
      <c r="R678">
        <v>0.5</v>
      </c>
      <c r="S678">
        <f t="shared" si="84"/>
        <v>1.5</v>
      </c>
      <c r="T678" s="7">
        <f t="shared" si="87"/>
        <v>5.5741333559455999</v>
      </c>
    </row>
    <row r="679" spans="1:20">
      <c r="A679" s="4" t="str">
        <f t="shared" si="85"/>
        <v>X2Pi-12.5-e-3-1</v>
      </c>
      <c r="B679" s="1" t="s">
        <v>0</v>
      </c>
      <c r="C679">
        <v>3</v>
      </c>
      <c r="D679">
        <v>12.5</v>
      </c>
      <c r="E679" s="2" t="s">
        <v>1</v>
      </c>
      <c r="F679">
        <v>1</v>
      </c>
      <c r="G679">
        <v>9759.0588557489991</v>
      </c>
      <c r="H679">
        <v>0.01</v>
      </c>
      <c r="I679">
        <v>2</v>
      </c>
      <c r="J679">
        <f t="shared" si="80"/>
        <v>9744.7831284239983</v>
      </c>
      <c r="K679">
        <f t="shared" si="81"/>
        <v>12.5</v>
      </c>
      <c r="L679">
        <f t="shared" si="82"/>
        <v>1</v>
      </c>
      <c r="M679">
        <f>C679+1+VLOOKUP(B679,states!A$2:C$10,3,FALSE)</f>
        <v>4</v>
      </c>
      <c r="N679">
        <f t="shared" si="86"/>
        <v>9744.7831284239983</v>
      </c>
      <c r="O679" s="2" t="str">
        <f>VLOOKUP(B679,states!A$2:C$10,2,FALSE)</f>
        <v>X</v>
      </c>
      <c r="P679">
        <f t="shared" si="83"/>
        <v>3</v>
      </c>
      <c r="Q679">
        <f>VLOOKUP(B679,states!A$2:D$10,4,FALSE)</f>
        <v>1</v>
      </c>
      <c r="R679">
        <v>0.5</v>
      </c>
      <c r="S679">
        <f t="shared" si="84"/>
        <v>0.5</v>
      </c>
      <c r="T679" s="7">
        <f t="shared" si="87"/>
        <v>1.2068352673090326</v>
      </c>
    </row>
    <row r="680" spans="1:20">
      <c r="A680" s="4" t="str">
        <f t="shared" si="85"/>
        <v>X2Pi-12.5-e-3-2</v>
      </c>
      <c r="B680" s="1" t="s">
        <v>0</v>
      </c>
      <c r="C680">
        <v>3</v>
      </c>
      <c r="D680">
        <v>12.5</v>
      </c>
      <c r="E680" s="2" t="s">
        <v>1</v>
      </c>
      <c r="F680">
        <v>2</v>
      </c>
      <c r="G680">
        <v>10068.887616831</v>
      </c>
      <c r="H680">
        <v>0.01</v>
      </c>
      <c r="I680">
        <v>3</v>
      </c>
      <c r="J680">
        <f t="shared" si="80"/>
        <v>10054.611889505999</v>
      </c>
      <c r="K680">
        <f t="shared" si="81"/>
        <v>12.5</v>
      </c>
      <c r="L680">
        <f t="shared" si="82"/>
        <v>1</v>
      </c>
      <c r="M680">
        <f>C680+1+VLOOKUP(B680,states!A$2:C$10,3,FALSE)</f>
        <v>4</v>
      </c>
      <c r="N680">
        <f t="shared" si="86"/>
        <v>10054.611889505999</v>
      </c>
      <c r="O680" s="2" t="str">
        <f>VLOOKUP(B680,states!A$2:C$10,2,FALSE)</f>
        <v>X</v>
      </c>
      <c r="P680">
        <f t="shared" si="83"/>
        <v>3</v>
      </c>
      <c r="Q680">
        <f>VLOOKUP(B680,states!A$2:D$10,4,FALSE)</f>
        <v>1</v>
      </c>
      <c r="R680">
        <v>0.5</v>
      </c>
      <c r="S680">
        <f t="shared" si="84"/>
        <v>1.5</v>
      </c>
      <c r="T680" s="7">
        <f t="shared" si="87"/>
        <v>1.8102529009635488</v>
      </c>
    </row>
    <row r="681" spans="1:20">
      <c r="A681" s="4" t="str">
        <f t="shared" si="85"/>
        <v>X2Pi-12.5-e-4-1</v>
      </c>
      <c r="B681" s="1" t="s">
        <v>0</v>
      </c>
      <c r="C681">
        <v>4</v>
      </c>
      <c r="D681">
        <v>12.5</v>
      </c>
      <c r="E681" s="2" t="s">
        <v>1</v>
      </c>
      <c r="F681">
        <v>1</v>
      </c>
      <c r="G681">
        <v>12036.919366304999</v>
      </c>
      <c r="H681">
        <v>1.0049875999999999E-2</v>
      </c>
      <c r="I681">
        <v>3</v>
      </c>
      <c r="J681">
        <f t="shared" si="80"/>
        <v>12022.643638979998</v>
      </c>
      <c r="K681">
        <f t="shared" si="81"/>
        <v>12.5</v>
      </c>
      <c r="L681">
        <f t="shared" si="82"/>
        <v>1</v>
      </c>
      <c r="M681">
        <f>C681+1+VLOOKUP(B681,states!A$2:C$10,3,FALSE)</f>
        <v>5</v>
      </c>
      <c r="N681">
        <f t="shared" si="86"/>
        <v>12022.643638979998</v>
      </c>
      <c r="O681" s="2" t="str">
        <f>VLOOKUP(B681,states!A$2:C$10,2,FALSE)</f>
        <v>X</v>
      </c>
      <c r="P681">
        <f t="shared" si="83"/>
        <v>4</v>
      </c>
      <c r="Q681">
        <f>VLOOKUP(B681,states!A$2:D$10,4,FALSE)</f>
        <v>1</v>
      </c>
      <c r="R681">
        <v>0.5</v>
      </c>
      <c r="S681">
        <f t="shared" si="84"/>
        <v>0.5</v>
      </c>
      <c r="T681" s="7">
        <f t="shared" si="87"/>
        <v>1.8012688922366296</v>
      </c>
    </row>
    <row r="682" spans="1:20">
      <c r="A682" s="4" t="str">
        <f t="shared" si="85"/>
        <v>X2Pi-12.5-e-4-2</v>
      </c>
      <c r="B682" s="1" t="s">
        <v>0</v>
      </c>
      <c r="C682">
        <v>4</v>
      </c>
      <c r="D682">
        <v>12.5</v>
      </c>
      <c r="E682" s="2" t="s">
        <v>1</v>
      </c>
      <c r="F682">
        <v>2</v>
      </c>
      <c r="G682">
        <v>12333.616911879</v>
      </c>
      <c r="H682">
        <v>1.252142E-2</v>
      </c>
      <c r="I682">
        <v>1</v>
      </c>
      <c r="J682">
        <f t="shared" si="80"/>
        <v>12319.341184553999</v>
      </c>
      <c r="K682">
        <f t="shared" si="81"/>
        <v>12.5</v>
      </c>
      <c r="L682">
        <f t="shared" si="82"/>
        <v>1</v>
      </c>
      <c r="M682">
        <f>C682+1+VLOOKUP(B682,states!A$2:C$10,3,FALSE)</f>
        <v>5</v>
      </c>
      <c r="N682">
        <f t="shared" si="86"/>
        <v>12319.341184553999</v>
      </c>
      <c r="O682" s="2" t="str">
        <f>VLOOKUP(B682,states!A$2:C$10,2,FALSE)</f>
        <v>X</v>
      </c>
      <c r="P682">
        <f t="shared" si="83"/>
        <v>4</v>
      </c>
      <c r="Q682">
        <f>VLOOKUP(B682,states!A$2:D$10,4,FALSE)</f>
        <v>1</v>
      </c>
      <c r="R682">
        <v>0.5</v>
      </c>
      <c r="S682">
        <f t="shared" si="84"/>
        <v>1.5</v>
      </c>
      <c r="T682" s="7">
        <f t="shared" si="87"/>
        <v>0.48190830884557528</v>
      </c>
    </row>
    <row r="683" spans="1:20">
      <c r="A683" s="4" t="str">
        <f t="shared" si="85"/>
        <v>X2Pi-12.5-e-5-1</v>
      </c>
      <c r="B683" s="1" t="s">
        <v>0</v>
      </c>
      <c r="C683">
        <v>5</v>
      </c>
      <c r="D683">
        <v>12.5</v>
      </c>
      <c r="E683" s="2" t="s">
        <v>1</v>
      </c>
      <c r="F683">
        <v>1</v>
      </c>
      <c r="G683">
        <v>14191.675710015999</v>
      </c>
      <c r="H683">
        <v>2.2383028999999999E-2</v>
      </c>
      <c r="I683">
        <v>2</v>
      </c>
      <c r="J683">
        <f t="shared" si="80"/>
        <v>14177.399982690999</v>
      </c>
      <c r="K683">
        <f t="shared" si="81"/>
        <v>12.5</v>
      </c>
      <c r="L683">
        <f t="shared" si="82"/>
        <v>1</v>
      </c>
      <c r="M683">
        <f>C683+1+VLOOKUP(B683,states!A$2:C$10,3,FALSE)</f>
        <v>6</v>
      </c>
      <c r="N683">
        <f t="shared" si="86"/>
        <v>14177.399982690999</v>
      </c>
      <c r="O683" s="2" t="str">
        <f>VLOOKUP(B683,states!A$2:C$10,2,FALSE)</f>
        <v>X</v>
      </c>
      <c r="P683">
        <f t="shared" si="83"/>
        <v>5</v>
      </c>
      <c r="Q683">
        <f>VLOOKUP(B683,states!A$2:D$10,4,FALSE)</f>
        <v>1</v>
      </c>
      <c r="R683">
        <v>0.5</v>
      </c>
      <c r="S683">
        <f t="shared" si="84"/>
        <v>0.5</v>
      </c>
      <c r="T683" s="7">
        <f t="shared" si="87"/>
        <v>0.53917424103280787</v>
      </c>
    </row>
    <row r="684" spans="1:20">
      <c r="A684" s="4" t="str">
        <f t="shared" si="85"/>
        <v>A2Delta-12.5-e-0-1</v>
      </c>
      <c r="B684" s="1" t="s">
        <v>3</v>
      </c>
      <c r="C684">
        <v>0</v>
      </c>
      <c r="D684">
        <v>12.5</v>
      </c>
      <c r="E684" s="2" t="s">
        <v>1</v>
      </c>
      <c r="F684">
        <v>1</v>
      </c>
      <c r="G684">
        <v>25410.105309741</v>
      </c>
      <c r="H684">
        <v>7.0710679999999998E-3</v>
      </c>
      <c r="I684">
        <v>13</v>
      </c>
      <c r="J684">
        <f t="shared" si="80"/>
        <v>25395.829582416001</v>
      </c>
      <c r="K684">
        <f t="shared" si="81"/>
        <v>12.5</v>
      </c>
      <c r="L684">
        <f t="shared" si="82"/>
        <v>1</v>
      </c>
      <c r="M684">
        <f>C684+1+VLOOKUP(B684,states!A$2:C$10,3,FALSE)</f>
        <v>251</v>
      </c>
      <c r="N684">
        <f t="shared" si="86"/>
        <v>25395.829582416001</v>
      </c>
      <c r="O684" s="2" t="str">
        <f>VLOOKUP(B684,states!A$2:C$10,2,FALSE)</f>
        <v>A</v>
      </c>
      <c r="P684">
        <f t="shared" si="83"/>
        <v>0</v>
      </c>
      <c r="Q684">
        <f>VLOOKUP(B684,states!A$2:D$10,4,FALSE)</f>
        <v>2</v>
      </c>
      <c r="R684">
        <v>0.5</v>
      </c>
      <c r="S684">
        <f t="shared" si="84"/>
        <v>0.5</v>
      </c>
      <c r="T684" s="7">
        <f t="shared" si="87"/>
        <v>1109.3697921599273</v>
      </c>
    </row>
    <row r="685" spans="1:20">
      <c r="A685" s="4" t="str">
        <f t="shared" si="85"/>
        <v>A2Delta-12.5-e-0-2</v>
      </c>
      <c r="B685" s="1" t="s">
        <v>3</v>
      </c>
      <c r="C685">
        <v>0</v>
      </c>
      <c r="D685">
        <v>12.5</v>
      </c>
      <c r="E685" s="2" t="s">
        <v>1</v>
      </c>
      <c r="F685">
        <v>2</v>
      </c>
      <c r="G685">
        <v>25775.427970517001</v>
      </c>
      <c r="H685">
        <v>7.0710679999999998E-3</v>
      </c>
      <c r="I685">
        <v>13</v>
      </c>
      <c r="J685">
        <f t="shared" si="80"/>
        <v>25761.152243192002</v>
      </c>
      <c r="K685">
        <f t="shared" si="81"/>
        <v>12.5</v>
      </c>
      <c r="L685">
        <f t="shared" si="82"/>
        <v>1</v>
      </c>
      <c r="M685">
        <f>C685+1+VLOOKUP(B685,states!A$2:C$10,3,FALSE)</f>
        <v>251</v>
      </c>
      <c r="N685">
        <f t="shared" si="86"/>
        <v>25761.152243192002</v>
      </c>
      <c r="O685" s="2" t="str">
        <f>VLOOKUP(B685,states!A$2:C$10,2,FALSE)</f>
        <v>A</v>
      </c>
      <c r="P685">
        <f t="shared" si="83"/>
        <v>0</v>
      </c>
      <c r="Q685">
        <f>VLOOKUP(B685,states!A$2:D$10,4,FALSE)</f>
        <v>2</v>
      </c>
      <c r="R685">
        <v>0.5</v>
      </c>
      <c r="S685">
        <f t="shared" si="84"/>
        <v>1.5</v>
      </c>
      <c r="T685" s="7">
        <f t="shared" si="87"/>
        <v>1109.3697921599273</v>
      </c>
    </row>
    <row r="686" spans="1:20">
      <c r="A686" s="4" t="str">
        <f t="shared" si="85"/>
        <v>B2Sigma-12.5-e-0-2</v>
      </c>
      <c r="B686" s="1" t="s">
        <v>4</v>
      </c>
      <c r="C686">
        <v>0</v>
      </c>
      <c r="D686">
        <v>12.5</v>
      </c>
      <c r="E686" s="2" t="s">
        <v>1</v>
      </c>
      <c r="F686">
        <v>2</v>
      </c>
      <c r="G686">
        <v>27940.186258452999</v>
      </c>
      <c r="H686">
        <v>1.5252806000000001E-2</v>
      </c>
      <c r="I686">
        <v>12</v>
      </c>
      <c r="J686">
        <f t="shared" si="80"/>
        <v>27925.910531128</v>
      </c>
      <c r="K686">
        <f t="shared" si="81"/>
        <v>12.5</v>
      </c>
      <c r="L686">
        <f t="shared" si="82"/>
        <v>1</v>
      </c>
      <c r="M686">
        <f>C686+1+VLOOKUP(B686,states!A$2:C$10,3,FALSE)</f>
        <v>51</v>
      </c>
      <c r="N686">
        <f t="shared" si="86"/>
        <v>27925.910531128</v>
      </c>
      <c r="O686" s="2" t="str">
        <f>VLOOKUP(B686,states!A$2:C$10,2,FALSE)</f>
        <v>B</v>
      </c>
      <c r="P686">
        <f t="shared" si="83"/>
        <v>0</v>
      </c>
      <c r="Q686">
        <f>VLOOKUP(B686,states!A$2:D$10,4,FALSE)</f>
        <v>0</v>
      </c>
      <c r="R686">
        <v>0.5</v>
      </c>
      <c r="S686">
        <f t="shared" si="84"/>
        <v>0.5</v>
      </c>
      <c r="T686" s="7">
        <f t="shared" si="87"/>
        <v>474.73308215250324</v>
      </c>
    </row>
    <row r="687" spans="1:20">
      <c r="A687" s="4" t="str">
        <f t="shared" si="85"/>
        <v>A2Delta-12.5-e-1-1</v>
      </c>
      <c r="B687" s="1" t="s">
        <v>3</v>
      </c>
      <c r="C687">
        <v>1</v>
      </c>
      <c r="D687">
        <v>12.5</v>
      </c>
      <c r="E687" s="2" t="s">
        <v>1</v>
      </c>
      <c r="F687">
        <v>1</v>
      </c>
      <c r="G687">
        <v>28045.123068355999</v>
      </c>
      <c r="H687">
        <v>9.1865209999999996E-3</v>
      </c>
      <c r="I687">
        <v>10</v>
      </c>
      <c r="J687">
        <f t="shared" si="80"/>
        <v>28030.847341031</v>
      </c>
      <c r="K687">
        <f t="shared" si="81"/>
        <v>12.5</v>
      </c>
      <c r="L687">
        <f t="shared" si="82"/>
        <v>1</v>
      </c>
      <c r="M687">
        <f>C687+1+VLOOKUP(B687,states!A$2:C$10,3,FALSE)</f>
        <v>252</v>
      </c>
      <c r="N687">
        <f t="shared" si="86"/>
        <v>28030.847341031</v>
      </c>
      <c r="O687" s="2" t="str">
        <f>VLOOKUP(B687,states!A$2:C$10,2,FALSE)</f>
        <v>A</v>
      </c>
      <c r="P687">
        <f t="shared" si="83"/>
        <v>1</v>
      </c>
      <c r="Q687">
        <f>VLOOKUP(B687,states!A$2:D$10,4,FALSE)</f>
        <v>2</v>
      </c>
      <c r="R687">
        <v>0.5</v>
      </c>
      <c r="S687">
        <f t="shared" si="84"/>
        <v>0.5</v>
      </c>
      <c r="T687" s="7">
        <f t="shared" si="87"/>
        <v>6.5685109047757724</v>
      </c>
    </row>
    <row r="688" spans="1:20">
      <c r="A688" s="4" t="str">
        <f t="shared" si="85"/>
        <v>A2Delta-12.5-e-1-2</v>
      </c>
      <c r="B688" s="1" t="s">
        <v>3</v>
      </c>
      <c r="C688">
        <v>1</v>
      </c>
      <c r="D688">
        <v>12.5</v>
      </c>
      <c r="E688" s="2" t="s">
        <v>1</v>
      </c>
      <c r="F688">
        <v>2</v>
      </c>
      <c r="G688">
        <v>28392.694856093</v>
      </c>
      <c r="H688">
        <v>8.6602539999999992E-3</v>
      </c>
      <c r="I688">
        <v>6</v>
      </c>
      <c r="J688">
        <f t="shared" si="80"/>
        <v>28378.419128768001</v>
      </c>
      <c r="K688">
        <f t="shared" si="81"/>
        <v>12.5</v>
      </c>
      <c r="L688">
        <f t="shared" si="82"/>
        <v>1</v>
      </c>
      <c r="M688">
        <f>C688+1+VLOOKUP(B688,states!A$2:C$10,3,FALSE)</f>
        <v>252</v>
      </c>
      <c r="N688">
        <f t="shared" si="86"/>
        <v>28378.419128768001</v>
      </c>
      <c r="O688" s="2" t="str">
        <f>VLOOKUP(B688,states!A$2:C$10,2,FALSE)</f>
        <v>A</v>
      </c>
      <c r="P688">
        <f t="shared" si="83"/>
        <v>1</v>
      </c>
      <c r="Q688">
        <f>VLOOKUP(B688,states!A$2:D$10,4,FALSE)</f>
        <v>2</v>
      </c>
      <c r="R688">
        <v>0.5</v>
      </c>
      <c r="S688">
        <f t="shared" si="84"/>
        <v>1.5</v>
      </c>
      <c r="T688" s="7">
        <f t="shared" si="87"/>
        <v>4.1806000169592004</v>
      </c>
    </row>
    <row r="689" spans="1:20">
      <c r="A689" s="4" t="str">
        <f t="shared" si="85"/>
        <v>B2Sigma-12.5-e-1-2</v>
      </c>
      <c r="B689" s="1" t="s">
        <v>4</v>
      </c>
      <c r="C689">
        <v>1</v>
      </c>
      <c r="D689">
        <v>12.5</v>
      </c>
      <c r="E689" s="2" t="s">
        <v>1</v>
      </c>
      <c r="F689">
        <v>2</v>
      </c>
      <c r="G689">
        <v>29408.022086737001</v>
      </c>
      <c r="H689">
        <v>0.50002499899999997</v>
      </c>
      <c r="I689">
        <v>1</v>
      </c>
      <c r="J689">
        <f t="shared" si="80"/>
        <v>29393.746359412002</v>
      </c>
      <c r="K689">
        <f t="shared" si="81"/>
        <v>12.5</v>
      </c>
      <c r="L689">
        <f t="shared" si="82"/>
        <v>1</v>
      </c>
      <c r="M689">
        <f>C689+1+VLOOKUP(B689,states!A$2:C$10,3,FALSE)</f>
        <v>52</v>
      </c>
      <c r="N689">
        <f t="shared" si="86"/>
        <v>29393.746359412002</v>
      </c>
      <c r="O689" s="2" t="str">
        <f>VLOOKUP(B689,states!A$2:C$10,2,FALSE)</f>
        <v>B</v>
      </c>
      <c r="P689">
        <f t="shared" si="83"/>
        <v>1</v>
      </c>
      <c r="Q689">
        <f>VLOOKUP(B689,states!A$2:D$10,4,FALSE)</f>
        <v>0</v>
      </c>
      <c r="R689">
        <v>0.5</v>
      </c>
      <c r="S689">
        <f t="shared" si="84"/>
        <v>0.5</v>
      </c>
      <c r="T689" s="7">
        <f t="shared" si="87"/>
        <v>1.2067749309760338E-2</v>
      </c>
    </row>
    <row r="690" spans="1:20">
      <c r="A690" s="4" t="str">
        <f t="shared" si="85"/>
        <v>A2Delta-12.5-e-2-1</v>
      </c>
      <c r="B690" s="1" t="s">
        <v>3</v>
      </c>
      <c r="C690">
        <v>2</v>
      </c>
      <c r="D690">
        <v>12.5</v>
      </c>
      <c r="E690" s="2" t="s">
        <v>1</v>
      </c>
      <c r="F690">
        <v>1</v>
      </c>
      <c r="G690">
        <v>30477.294342016001</v>
      </c>
      <c r="H690">
        <v>5.0744457999999999E-2</v>
      </c>
      <c r="I690">
        <v>6</v>
      </c>
      <c r="J690">
        <f t="shared" si="80"/>
        <v>30463.018614691002</v>
      </c>
      <c r="K690">
        <f t="shared" si="81"/>
        <v>12.5</v>
      </c>
      <c r="L690">
        <f t="shared" si="82"/>
        <v>1</v>
      </c>
      <c r="M690">
        <f>C690+1+VLOOKUP(B690,states!A$2:C$10,3,FALSE)</f>
        <v>253</v>
      </c>
      <c r="N690">
        <f t="shared" si="86"/>
        <v>30463.018614691002</v>
      </c>
      <c r="O690" s="2" t="str">
        <f>VLOOKUP(B690,states!A$2:C$10,2,FALSE)</f>
        <v>A</v>
      </c>
      <c r="P690">
        <f t="shared" si="83"/>
        <v>2</v>
      </c>
      <c r="Q690">
        <f>VLOOKUP(B690,states!A$2:D$10,4,FALSE)</f>
        <v>2</v>
      </c>
      <c r="R690">
        <v>0.5</v>
      </c>
      <c r="S690">
        <f t="shared" si="84"/>
        <v>0.5</v>
      </c>
      <c r="T690" s="7">
        <f t="shared" si="87"/>
        <v>0.7134780712264378</v>
      </c>
    </row>
    <row r="691" spans="1:20">
      <c r="A691" s="4" t="str">
        <f t="shared" si="85"/>
        <v>A2Delta-12.5-e-2-2</v>
      </c>
      <c r="B691" s="1" t="s">
        <v>3</v>
      </c>
      <c r="C691">
        <v>2</v>
      </c>
      <c r="D691">
        <v>12.5</v>
      </c>
      <c r="E691" s="2" t="s">
        <v>1</v>
      </c>
      <c r="F691">
        <v>2</v>
      </c>
      <c r="G691">
        <v>30805.253008847001</v>
      </c>
      <c r="H691">
        <v>6.7428457999999997E-2</v>
      </c>
      <c r="I691">
        <v>7</v>
      </c>
      <c r="J691">
        <f t="shared" si="80"/>
        <v>30790.977281522002</v>
      </c>
      <c r="K691">
        <f t="shared" si="81"/>
        <v>12.5</v>
      </c>
      <c r="L691">
        <f t="shared" si="82"/>
        <v>1</v>
      </c>
      <c r="M691">
        <f>C691+1+VLOOKUP(B691,states!A$2:C$10,3,FALSE)</f>
        <v>253</v>
      </c>
      <c r="N691">
        <f t="shared" si="86"/>
        <v>30790.977281522002</v>
      </c>
      <c r="O691" s="2" t="str">
        <f>VLOOKUP(B691,states!A$2:C$10,2,FALSE)</f>
        <v>A</v>
      </c>
      <c r="P691">
        <f t="shared" si="83"/>
        <v>2</v>
      </c>
      <c r="Q691">
        <f>VLOOKUP(B691,states!A$2:D$10,4,FALSE)</f>
        <v>2</v>
      </c>
      <c r="R691">
        <v>0.5</v>
      </c>
      <c r="S691">
        <f t="shared" si="84"/>
        <v>1.5</v>
      </c>
      <c r="T691" s="7">
        <f t="shared" si="87"/>
        <v>0.6264303768568481</v>
      </c>
    </row>
    <row r="692" spans="1:20">
      <c r="A692" s="4" t="str">
        <f t="shared" si="85"/>
        <v>A2Delta-12.5-e-3-1</v>
      </c>
      <c r="B692" s="1" t="s">
        <v>3</v>
      </c>
      <c r="C692">
        <v>3</v>
      </c>
      <c r="D692">
        <v>12.5</v>
      </c>
      <c r="E692" s="2" t="s">
        <v>1</v>
      </c>
      <c r="F692">
        <v>1</v>
      </c>
      <c r="G692">
        <v>32681.766856300001</v>
      </c>
      <c r="H692">
        <v>0.50009999000000005</v>
      </c>
      <c r="I692">
        <v>1</v>
      </c>
      <c r="J692">
        <f t="shared" si="80"/>
        <v>32667.491128975002</v>
      </c>
      <c r="K692">
        <f t="shared" si="81"/>
        <v>12.5</v>
      </c>
      <c r="L692">
        <f t="shared" si="82"/>
        <v>1</v>
      </c>
      <c r="M692">
        <f>C692+1+VLOOKUP(B692,states!A$2:C$10,3,FALSE)</f>
        <v>254</v>
      </c>
      <c r="N692">
        <f t="shared" si="86"/>
        <v>32667.491128975002</v>
      </c>
      <c r="O692" s="2" t="str">
        <f>VLOOKUP(B692,states!A$2:C$10,2,FALSE)</f>
        <v>A</v>
      </c>
      <c r="P692">
        <f t="shared" si="83"/>
        <v>3</v>
      </c>
      <c r="Q692">
        <f>VLOOKUP(B692,states!A$2:D$10,4,FALSE)</f>
        <v>2</v>
      </c>
      <c r="R692">
        <v>0.5</v>
      </c>
      <c r="S692">
        <f t="shared" si="84"/>
        <v>0.5</v>
      </c>
      <c r="T692" s="7">
        <f t="shared" si="87"/>
        <v>1.2065939726463828E-2</v>
      </c>
    </row>
    <row r="693" spans="1:20">
      <c r="A693" s="4" t="str">
        <f t="shared" si="85"/>
        <v>A2Delta-12.5-e-3-2</v>
      </c>
      <c r="B693" s="1" t="s">
        <v>3</v>
      </c>
      <c r="C693">
        <v>3</v>
      </c>
      <c r="D693">
        <v>12.5</v>
      </c>
      <c r="E693" s="2" t="s">
        <v>1</v>
      </c>
      <c r="F693">
        <v>2</v>
      </c>
      <c r="G693">
        <v>32980.428149639003</v>
      </c>
      <c r="H693">
        <v>0.50009999000000005</v>
      </c>
      <c r="I693">
        <v>1</v>
      </c>
      <c r="J693">
        <f t="shared" si="80"/>
        <v>32966.152422314</v>
      </c>
      <c r="K693">
        <f t="shared" si="81"/>
        <v>12.5</v>
      </c>
      <c r="L693">
        <f t="shared" si="82"/>
        <v>1</v>
      </c>
      <c r="M693">
        <f>C693+1+VLOOKUP(B693,states!A$2:C$10,3,FALSE)</f>
        <v>254</v>
      </c>
      <c r="N693">
        <f t="shared" si="86"/>
        <v>32966.152422314</v>
      </c>
      <c r="O693" s="2" t="str">
        <f>VLOOKUP(B693,states!A$2:C$10,2,FALSE)</f>
        <v>A</v>
      </c>
      <c r="P693">
        <f t="shared" si="83"/>
        <v>3</v>
      </c>
      <c r="Q693">
        <f>VLOOKUP(B693,states!A$2:D$10,4,FALSE)</f>
        <v>2</v>
      </c>
      <c r="R693">
        <v>0.5</v>
      </c>
      <c r="S693">
        <f t="shared" si="84"/>
        <v>1.5</v>
      </c>
      <c r="T693" s="7">
        <f t="shared" si="87"/>
        <v>1.2065939726463828E-2</v>
      </c>
    </row>
    <row r="694" spans="1:20">
      <c r="A694" s="4" t="str">
        <f t="shared" si="85"/>
        <v>C2Sigma-12.5-e-0-1</v>
      </c>
      <c r="B694" s="1" t="s">
        <v>5</v>
      </c>
      <c r="C694">
        <v>0</v>
      </c>
      <c r="D694">
        <v>12.5</v>
      </c>
      <c r="E694" s="2" t="s">
        <v>1</v>
      </c>
      <c r="F694">
        <v>1</v>
      </c>
      <c r="G694">
        <v>33977.248079830002</v>
      </c>
      <c r="H694">
        <v>2.0615528000000001E-2</v>
      </c>
      <c r="I694">
        <v>5</v>
      </c>
      <c r="J694">
        <f t="shared" si="80"/>
        <v>33962.972352504999</v>
      </c>
      <c r="K694">
        <f t="shared" si="81"/>
        <v>12.5</v>
      </c>
      <c r="L694">
        <f t="shared" si="82"/>
        <v>1</v>
      </c>
      <c r="M694">
        <f>C694+1+VLOOKUP(B694,states!A$2:C$10,3,FALSE)</f>
        <v>101</v>
      </c>
      <c r="N694">
        <f t="shared" si="86"/>
        <v>33962.972352504999</v>
      </c>
      <c r="O694" s="2" t="str">
        <f>VLOOKUP(B694,states!A$2:C$10,2,FALSE)</f>
        <v>C</v>
      </c>
      <c r="P694">
        <f t="shared" si="83"/>
        <v>0</v>
      </c>
      <c r="Q694">
        <f>VLOOKUP(B694,states!A$2:D$10,4,FALSE)</f>
        <v>0</v>
      </c>
      <c r="R694">
        <v>0.5</v>
      </c>
      <c r="S694">
        <f t="shared" si="84"/>
        <v>0.5</v>
      </c>
      <c r="T694" s="7">
        <f t="shared" si="87"/>
        <v>146.35027384564594</v>
      </c>
    </row>
    <row r="695" spans="1:20">
      <c r="A695" s="4" t="str">
        <f t="shared" si="85"/>
        <v>A2Delta-12.5-e-4-1</v>
      </c>
      <c r="B695" s="1" t="s">
        <v>3</v>
      </c>
      <c r="C695">
        <v>4</v>
      </c>
      <c r="D695">
        <v>12.5</v>
      </c>
      <c r="E695" s="2" t="s">
        <v>1</v>
      </c>
      <c r="F695">
        <v>1</v>
      </c>
      <c r="G695">
        <v>34622.158978289997</v>
      </c>
      <c r="H695">
        <v>0.86609756999999998</v>
      </c>
      <c r="I695">
        <v>1</v>
      </c>
      <c r="J695">
        <f t="shared" si="80"/>
        <v>34607.883250964995</v>
      </c>
      <c r="K695">
        <f t="shared" si="81"/>
        <v>12.5</v>
      </c>
      <c r="L695">
        <f t="shared" si="82"/>
        <v>1</v>
      </c>
      <c r="M695">
        <f>C695+1+VLOOKUP(B695,states!A$2:C$10,3,FALSE)</f>
        <v>255</v>
      </c>
      <c r="N695">
        <f t="shared" si="86"/>
        <v>34607.883250964995</v>
      </c>
      <c r="O695" s="2" t="str">
        <f>VLOOKUP(B695,states!A$2:C$10,2,FALSE)</f>
        <v>A</v>
      </c>
      <c r="P695">
        <f t="shared" si="83"/>
        <v>4</v>
      </c>
      <c r="Q695">
        <f>VLOOKUP(B695,states!A$2:D$10,4,FALSE)</f>
        <v>2</v>
      </c>
      <c r="R695">
        <v>0.5</v>
      </c>
      <c r="S695">
        <f t="shared" si="84"/>
        <v>0.5</v>
      </c>
      <c r="T695" s="7">
        <f t="shared" si="87"/>
        <v>6.9670860946361548E-3</v>
      </c>
    </row>
    <row r="696" spans="1:20">
      <c r="A696" s="4" t="str">
        <f t="shared" si="85"/>
        <v>A2Delta-12.5-e-4-2</v>
      </c>
      <c r="B696" s="1" t="s">
        <v>3</v>
      </c>
      <c r="C696">
        <v>4</v>
      </c>
      <c r="D696">
        <v>12.5</v>
      </c>
      <c r="E696" s="2" t="s">
        <v>1</v>
      </c>
      <c r="F696">
        <v>2</v>
      </c>
      <c r="G696">
        <v>34901.130870934998</v>
      </c>
      <c r="H696">
        <v>0.50012598399999997</v>
      </c>
      <c r="I696">
        <v>1</v>
      </c>
      <c r="J696">
        <f t="shared" si="80"/>
        <v>34886.855143609995</v>
      </c>
      <c r="K696">
        <f t="shared" si="81"/>
        <v>12.5</v>
      </c>
      <c r="L696">
        <f t="shared" si="82"/>
        <v>1</v>
      </c>
      <c r="M696">
        <f>C696+1+VLOOKUP(B696,states!A$2:C$10,3,FALSE)</f>
        <v>255</v>
      </c>
      <c r="N696">
        <f t="shared" si="86"/>
        <v>34886.855143609995</v>
      </c>
      <c r="O696" s="2" t="str">
        <f>VLOOKUP(B696,states!A$2:C$10,2,FALSE)</f>
        <v>A</v>
      </c>
      <c r="P696">
        <f t="shared" si="83"/>
        <v>4</v>
      </c>
      <c r="Q696">
        <f>VLOOKUP(B696,states!A$2:D$10,4,FALSE)</f>
        <v>2</v>
      </c>
      <c r="R696">
        <v>0.5</v>
      </c>
      <c r="S696">
        <f t="shared" si="84"/>
        <v>1.5</v>
      </c>
      <c r="T696" s="7">
        <f t="shared" si="87"/>
        <v>1.2065312600405028E-2</v>
      </c>
    </row>
    <row r="697" spans="1:20">
      <c r="A697" s="4" t="str">
        <f t="shared" si="85"/>
        <v>A2Delta-12.5-e-5-1</v>
      </c>
      <c r="B697" s="1" t="s">
        <v>3</v>
      </c>
      <c r="C697">
        <v>5</v>
      </c>
      <c r="D697">
        <v>12.5</v>
      </c>
      <c r="E697" s="2" t="s">
        <v>1</v>
      </c>
      <c r="F697">
        <v>1</v>
      </c>
      <c r="G697">
        <v>36246.649102296004</v>
      </c>
      <c r="H697">
        <v>0.50050074899999997</v>
      </c>
      <c r="I697">
        <v>1</v>
      </c>
      <c r="J697">
        <f t="shared" si="80"/>
        <v>36232.373374971001</v>
      </c>
      <c r="K697">
        <f t="shared" si="81"/>
        <v>12.5</v>
      </c>
      <c r="L697">
        <f t="shared" si="82"/>
        <v>1</v>
      </c>
      <c r="M697">
        <f>C697+1+VLOOKUP(B697,states!A$2:C$10,3,FALSE)</f>
        <v>256</v>
      </c>
      <c r="N697">
        <f t="shared" si="86"/>
        <v>36232.373374971001</v>
      </c>
      <c r="O697" s="2" t="str">
        <f>VLOOKUP(B697,states!A$2:C$10,2,FALSE)</f>
        <v>A</v>
      </c>
      <c r="P697">
        <f t="shared" si="83"/>
        <v>5</v>
      </c>
      <c r="Q697">
        <f>VLOOKUP(B697,states!A$2:D$10,4,FALSE)</f>
        <v>2</v>
      </c>
      <c r="R697">
        <v>0.5</v>
      </c>
      <c r="S697">
        <f t="shared" si="84"/>
        <v>0.5</v>
      </c>
      <c r="T697" s="7">
        <f t="shared" si="87"/>
        <v>1.2056278334450932E-2</v>
      </c>
    </row>
    <row r="698" spans="1:20">
      <c r="A698" s="4" t="str">
        <f t="shared" si="85"/>
        <v>C2Sigma-12.5-e-1-1</v>
      </c>
      <c r="B698" s="1" t="s">
        <v>5</v>
      </c>
      <c r="C698">
        <v>1</v>
      </c>
      <c r="D698">
        <v>12.5</v>
      </c>
      <c r="E698" s="2" t="s">
        <v>1</v>
      </c>
      <c r="F698">
        <v>1</v>
      </c>
      <c r="G698">
        <v>36470.265390893001</v>
      </c>
      <c r="H698">
        <v>5.0497525000000001E-2</v>
      </c>
      <c r="I698">
        <v>5</v>
      </c>
      <c r="J698">
        <f t="shared" si="80"/>
        <v>36455.989663567998</v>
      </c>
      <c r="K698">
        <f t="shared" si="81"/>
        <v>12.5</v>
      </c>
      <c r="L698">
        <f t="shared" si="82"/>
        <v>1</v>
      </c>
      <c r="M698">
        <f>C698+1+VLOOKUP(B698,states!A$2:C$10,3,FALSE)</f>
        <v>102</v>
      </c>
      <c r="N698">
        <f t="shared" si="86"/>
        <v>36455.989663567998</v>
      </c>
      <c r="O698" s="2" t="str">
        <f>VLOOKUP(B698,states!A$2:C$10,2,FALSE)</f>
        <v>C</v>
      </c>
      <c r="P698">
        <f t="shared" si="83"/>
        <v>1</v>
      </c>
      <c r="Q698">
        <f>VLOOKUP(B698,states!A$2:D$10,4,FALSE)</f>
        <v>0</v>
      </c>
      <c r="R698">
        <v>0.5</v>
      </c>
      <c r="S698">
        <f t="shared" si="84"/>
        <v>0.5</v>
      </c>
      <c r="T698" s="7">
        <f t="shared" si="87"/>
        <v>0.59747248370540562</v>
      </c>
    </row>
    <row r="699" spans="1:20">
      <c r="A699" s="4" t="str">
        <f t="shared" si="85"/>
        <v>A2Delta-12.5-e-5-2</v>
      </c>
      <c r="B699" s="1" t="s">
        <v>3</v>
      </c>
      <c r="C699">
        <v>5</v>
      </c>
      <c r="D699">
        <v>12.5</v>
      </c>
      <c r="E699" s="2" t="s">
        <v>1</v>
      </c>
      <c r="F699">
        <v>2</v>
      </c>
      <c r="G699">
        <v>36491.587822278001</v>
      </c>
      <c r="H699">
        <v>0.50050074899999997</v>
      </c>
      <c r="I699">
        <v>2</v>
      </c>
      <c r="J699">
        <f t="shared" si="80"/>
        <v>36477.312094952998</v>
      </c>
      <c r="K699">
        <f t="shared" si="81"/>
        <v>12.5</v>
      </c>
      <c r="L699">
        <f t="shared" si="82"/>
        <v>1</v>
      </c>
      <c r="M699">
        <f>C699+1+VLOOKUP(B699,states!A$2:C$10,3,FALSE)</f>
        <v>256</v>
      </c>
      <c r="N699">
        <f t="shared" si="86"/>
        <v>36477.312094952998</v>
      </c>
      <c r="O699" s="2" t="str">
        <f>VLOOKUP(B699,states!A$2:C$10,2,FALSE)</f>
        <v>A</v>
      </c>
      <c r="P699">
        <f t="shared" si="83"/>
        <v>5</v>
      </c>
      <c r="Q699">
        <f>VLOOKUP(B699,states!A$2:D$10,4,FALSE)</f>
        <v>2</v>
      </c>
      <c r="R699">
        <v>0.5</v>
      </c>
      <c r="S699">
        <f t="shared" si="84"/>
        <v>1.5</v>
      </c>
      <c r="T699" s="7">
        <f t="shared" si="87"/>
        <v>2.4112556668901865E-2</v>
      </c>
    </row>
    <row r="700" spans="1:20">
      <c r="A700" s="4" t="str">
        <f t="shared" si="85"/>
        <v>C2Sigma-12.5-e-2-1</v>
      </c>
      <c r="B700" s="1" t="s">
        <v>5</v>
      </c>
      <c r="C700">
        <v>2</v>
      </c>
      <c r="D700">
        <v>12.5</v>
      </c>
      <c r="E700" s="2" t="s">
        <v>1</v>
      </c>
      <c r="F700">
        <v>1</v>
      </c>
      <c r="G700">
        <v>38689.890343257997</v>
      </c>
      <c r="H700">
        <v>5.0744457999999999E-2</v>
      </c>
      <c r="I700">
        <v>3</v>
      </c>
      <c r="J700">
        <f t="shared" si="80"/>
        <v>38675.614615932995</v>
      </c>
      <c r="K700">
        <f t="shared" si="81"/>
        <v>12.5</v>
      </c>
      <c r="L700">
        <f t="shared" si="82"/>
        <v>1</v>
      </c>
      <c r="M700">
        <f>C700+1+VLOOKUP(B700,states!A$2:C$10,3,FALSE)</f>
        <v>103</v>
      </c>
      <c r="N700">
        <f t="shared" si="86"/>
        <v>38675.614615932995</v>
      </c>
      <c r="O700" s="2" t="str">
        <f>VLOOKUP(B700,states!A$2:C$10,2,FALSE)</f>
        <v>C</v>
      </c>
      <c r="P700">
        <f t="shared" si="83"/>
        <v>2</v>
      </c>
      <c r="Q700">
        <f>VLOOKUP(B700,states!A$2:D$10,4,FALSE)</f>
        <v>0</v>
      </c>
      <c r="R700">
        <v>0.5</v>
      </c>
      <c r="S700">
        <f t="shared" si="84"/>
        <v>0.5</v>
      </c>
      <c r="T700" s="7">
        <f t="shared" si="87"/>
        <v>0.3567390356132189</v>
      </c>
    </row>
    <row r="701" spans="1:20">
      <c r="A701" s="4" t="str">
        <f t="shared" si="85"/>
        <v>E2Sigma-12.5-e-2-1</v>
      </c>
      <c r="B701" s="1" t="s">
        <v>7</v>
      </c>
      <c r="C701">
        <v>2</v>
      </c>
      <c r="D701">
        <v>12.5</v>
      </c>
      <c r="E701" s="2" t="s">
        <v>1</v>
      </c>
      <c r="F701">
        <v>1</v>
      </c>
      <c r="G701">
        <v>70652.496830714997</v>
      </c>
      <c r="H701">
        <v>1.0000125</v>
      </c>
      <c r="I701">
        <v>1</v>
      </c>
      <c r="J701">
        <f t="shared" si="80"/>
        <v>70638.221103389995</v>
      </c>
      <c r="K701">
        <f t="shared" si="81"/>
        <v>12.5</v>
      </c>
      <c r="L701">
        <f t="shared" si="82"/>
        <v>1</v>
      </c>
      <c r="M701">
        <f>C701+1+VLOOKUP(B701,states!A$2:C$10,3,FALSE)</f>
        <v>203</v>
      </c>
      <c r="N701">
        <f t="shared" si="86"/>
        <v>70638.221103389995</v>
      </c>
      <c r="O701" s="2" t="str">
        <f>VLOOKUP(B701,states!A$2:C$10,2,FALSE)</f>
        <v>E</v>
      </c>
      <c r="P701">
        <f t="shared" si="83"/>
        <v>2</v>
      </c>
      <c r="Q701">
        <f>VLOOKUP(B701,states!A$2:D$10,4,FALSE)</f>
        <v>0</v>
      </c>
      <c r="R701">
        <v>0.5</v>
      </c>
      <c r="S701">
        <f t="shared" si="84"/>
        <v>0.5</v>
      </c>
      <c r="T701" s="7">
        <f t="shared" si="87"/>
        <v>6.0341009102837847E-3</v>
      </c>
    </row>
    <row r="702" spans="1:20">
      <c r="A702" s="4" t="str">
        <f t="shared" si="85"/>
        <v>X2Pi-12.5-f-0-1</v>
      </c>
      <c r="B702" s="1" t="s">
        <v>0</v>
      </c>
      <c r="C702">
        <v>0</v>
      </c>
      <c r="D702">
        <v>12.5</v>
      </c>
      <c r="E702" s="2" t="s">
        <v>2</v>
      </c>
      <c r="F702">
        <v>1</v>
      </c>
      <c r="G702">
        <v>2176.5267169899998</v>
      </c>
      <c r="H702">
        <v>7.2498279999999998E-3</v>
      </c>
      <c r="I702">
        <v>27</v>
      </c>
      <c r="J702">
        <f t="shared" si="80"/>
        <v>2162.2509896649999</v>
      </c>
      <c r="K702">
        <f t="shared" si="81"/>
        <v>12.5</v>
      </c>
      <c r="L702">
        <f t="shared" si="82"/>
        <v>-1</v>
      </c>
      <c r="M702">
        <f>C702+1+VLOOKUP(B702,states!A$2:C$10,3,FALSE)</f>
        <v>1</v>
      </c>
      <c r="N702">
        <f t="shared" si="86"/>
        <v>2162.2509896649999</v>
      </c>
      <c r="O702" s="2" t="str">
        <f>VLOOKUP(B702,states!A$2:C$10,2,FALSE)</f>
        <v>X</v>
      </c>
      <c r="P702">
        <f t="shared" si="83"/>
        <v>0</v>
      </c>
      <c r="Q702">
        <f>VLOOKUP(B702,states!A$2:D$10,4,FALSE)</f>
        <v>1</v>
      </c>
      <c r="R702">
        <v>0.5</v>
      </c>
      <c r="S702">
        <f t="shared" si="84"/>
        <v>0.5</v>
      </c>
      <c r="T702" s="7">
        <f t="shared" si="87"/>
        <v>2247.2638121445007</v>
      </c>
    </row>
    <row r="703" spans="1:20">
      <c r="A703" s="4" t="str">
        <f t="shared" si="85"/>
        <v>X2Pi-12.5-f-0-2</v>
      </c>
      <c r="B703" s="1" t="s">
        <v>0</v>
      </c>
      <c r="C703">
        <v>0</v>
      </c>
      <c r="D703">
        <v>12.5</v>
      </c>
      <c r="E703" s="2" t="s">
        <v>2</v>
      </c>
      <c r="F703">
        <v>2</v>
      </c>
      <c r="G703">
        <v>2538.2954966739999</v>
      </c>
      <c r="H703">
        <v>5.0000000000000001E-3</v>
      </c>
      <c r="I703">
        <v>25</v>
      </c>
      <c r="J703">
        <f t="shared" si="80"/>
        <v>2524.0197693489999</v>
      </c>
      <c r="K703">
        <f t="shared" si="81"/>
        <v>12.5</v>
      </c>
      <c r="L703">
        <f t="shared" si="82"/>
        <v>-1</v>
      </c>
      <c r="M703">
        <f>C703+1+VLOOKUP(B703,states!A$2:C$10,3,FALSE)</f>
        <v>1</v>
      </c>
      <c r="N703">
        <f t="shared" si="86"/>
        <v>2524.0197693489999</v>
      </c>
      <c r="O703" s="2" t="str">
        <f>VLOOKUP(B703,states!A$2:C$10,2,FALSE)</f>
        <v>X</v>
      </c>
      <c r="P703">
        <f t="shared" si="83"/>
        <v>0</v>
      </c>
      <c r="Q703">
        <f>VLOOKUP(B703,states!A$2:D$10,4,FALSE)</f>
        <v>1</v>
      </c>
      <c r="R703">
        <v>0.5</v>
      </c>
      <c r="S703">
        <f t="shared" si="84"/>
        <v>1.5</v>
      </c>
      <c r="T703" s="7">
        <f t="shared" si="87"/>
        <v>3017.0881682725817</v>
      </c>
    </row>
    <row r="704" spans="1:20">
      <c r="A704" s="4" t="str">
        <f t="shared" si="85"/>
        <v>X2Pi-12.5-f-1-1</v>
      </c>
      <c r="B704" s="1" t="s">
        <v>0</v>
      </c>
      <c r="C704">
        <v>1</v>
      </c>
      <c r="D704">
        <v>12.5</v>
      </c>
      <c r="E704" s="2" t="s">
        <v>2</v>
      </c>
      <c r="F704">
        <v>1</v>
      </c>
      <c r="G704">
        <v>4827.3817437489997</v>
      </c>
      <c r="H704">
        <v>7.7066310000000002E-3</v>
      </c>
      <c r="I704">
        <v>20</v>
      </c>
      <c r="J704">
        <f t="shared" si="80"/>
        <v>4813.1060164239998</v>
      </c>
      <c r="K704">
        <f t="shared" si="81"/>
        <v>12.5</v>
      </c>
      <c r="L704">
        <f t="shared" si="82"/>
        <v>-1</v>
      </c>
      <c r="M704">
        <f>C704+1+VLOOKUP(B704,states!A$2:C$10,3,FALSE)</f>
        <v>2</v>
      </c>
      <c r="N704">
        <f t="shared" si="86"/>
        <v>4813.1060164239998</v>
      </c>
      <c r="O704" s="2" t="str">
        <f>VLOOKUP(B704,states!A$2:C$10,2,FALSE)</f>
        <v>X</v>
      </c>
      <c r="P704">
        <f t="shared" si="83"/>
        <v>1</v>
      </c>
      <c r="Q704">
        <f>VLOOKUP(B704,states!A$2:D$10,4,FALSE)</f>
        <v>1</v>
      </c>
      <c r="R704">
        <v>0.5</v>
      </c>
      <c r="S704">
        <f t="shared" si="84"/>
        <v>0.5</v>
      </c>
      <c r="T704" s="7">
        <f t="shared" si="87"/>
        <v>15.659699644488397</v>
      </c>
    </row>
    <row r="705" spans="1:20">
      <c r="A705" s="4" t="str">
        <f t="shared" si="85"/>
        <v>X2Pi-12.5-f-1-2</v>
      </c>
      <c r="B705" s="1" t="s">
        <v>0</v>
      </c>
      <c r="C705">
        <v>1</v>
      </c>
      <c r="D705">
        <v>12.5</v>
      </c>
      <c r="E705" s="2" t="s">
        <v>2</v>
      </c>
      <c r="F705">
        <v>2</v>
      </c>
      <c r="G705">
        <v>5175.3395500830002</v>
      </c>
      <c r="H705">
        <v>8.6602539999999992E-3</v>
      </c>
      <c r="I705">
        <v>15</v>
      </c>
      <c r="J705">
        <f t="shared" si="80"/>
        <v>5161.0638227580002</v>
      </c>
      <c r="K705">
        <f t="shared" si="81"/>
        <v>12.5</v>
      </c>
      <c r="L705">
        <f t="shared" si="82"/>
        <v>-1</v>
      </c>
      <c r="M705">
        <f>C705+1+VLOOKUP(B705,states!A$2:C$10,3,FALSE)</f>
        <v>2</v>
      </c>
      <c r="N705">
        <f t="shared" si="86"/>
        <v>5161.0638227580002</v>
      </c>
      <c r="O705" s="2" t="str">
        <f>VLOOKUP(B705,states!A$2:C$10,2,FALSE)</f>
        <v>X</v>
      </c>
      <c r="P705">
        <f t="shared" si="83"/>
        <v>1</v>
      </c>
      <c r="Q705">
        <f>VLOOKUP(B705,states!A$2:D$10,4,FALSE)</f>
        <v>1</v>
      </c>
      <c r="R705">
        <v>0.5</v>
      </c>
      <c r="S705">
        <f t="shared" si="84"/>
        <v>1.5</v>
      </c>
      <c r="T705" s="7">
        <f t="shared" si="87"/>
        <v>10.451500042398001</v>
      </c>
    </row>
    <row r="706" spans="1:20">
      <c r="A706" s="4" t="str">
        <f t="shared" si="85"/>
        <v>X2Pi-12.5-f-2-1</v>
      </c>
      <c r="B706" s="1" t="s">
        <v>0</v>
      </c>
      <c r="C706">
        <v>2</v>
      </c>
      <c r="D706">
        <v>12.5</v>
      </c>
      <c r="E706" s="2" t="s">
        <v>2</v>
      </c>
      <c r="F706">
        <v>1</v>
      </c>
      <c r="G706">
        <v>7352.8514020619996</v>
      </c>
      <c r="H706">
        <v>1.0468188E-2</v>
      </c>
      <c r="I706">
        <v>10</v>
      </c>
      <c r="J706">
        <f t="shared" ref="J706:J769" si="88">G706-G$2</f>
        <v>7338.5756747369996</v>
      </c>
      <c r="K706">
        <f t="shared" ref="K706:K769" si="89">D706</f>
        <v>12.5</v>
      </c>
      <c r="L706">
        <f t="shared" ref="L706:L769" si="90">IF(E706="e",(-1)^(D706-0.5),(-1)^(D706+0.5))</f>
        <v>-1</v>
      </c>
      <c r="M706">
        <f>C706+1+VLOOKUP(B706,states!A$2:C$10,3,FALSE)</f>
        <v>3</v>
      </c>
      <c r="N706">
        <f t="shared" si="86"/>
        <v>7338.5756747369996</v>
      </c>
      <c r="O706" s="2" t="str">
        <f>VLOOKUP(B706,states!A$2:C$10,2,FALSE)</f>
        <v>X</v>
      </c>
      <c r="P706">
        <f t="shared" ref="P706:P769" si="91">C706</f>
        <v>2</v>
      </c>
      <c r="Q706">
        <f>VLOOKUP(B706,states!A$2:D$10,4,FALSE)</f>
        <v>1</v>
      </c>
      <c r="R706">
        <v>0.5</v>
      </c>
      <c r="S706">
        <f t="shared" ref="S706:S769" si="92">IF(Q706=0,R706,IF(F706=1,0.5,1.5))</f>
        <v>0.5</v>
      </c>
      <c r="T706" s="7">
        <f t="shared" si="87"/>
        <v>5.7642987846083429</v>
      </c>
    </row>
    <row r="707" spans="1:20">
      <c r="A707" s="4" t="str">
        <f t="shared" ref="A707:A770" si="93">B707&amp;"-"&amp;D707&amp;"-"&amp;E707&amp;"-"&amp;C707&amp;"-"&amp;F707</f>
        <v>X2Pi-12.5-f-2-2</v>
      </c>
      <c r="B707" s="1" t="s">
        <v>0</v>
      </c>
      <c r="C707">
        <v>2</v>
      </c>
      <c r="D707">
        <v>12.5</v>
      </c>
      <c r="E707" s="2" t="s">
        <v>2</v>
      </c>
      <c r="F707">
        <v>2</v>
      </c>
      <c r="G707">
        <v>7687.1241994000002</v>
      </c>
      <c r="H707">
        <v>8.6602539999999992E-3</v>
      </c>
      <c r="I707">
        <v>11</v>
      </c>
      <c r="J707">
        <f t="shared" si="88"/>
        <v>7672.8484720750002</v>
      </c>
      <c r="K707">
        <f t="shared" si="89"/>
        <v>12.5</v>
      </c>
      <c r="L707">
        <f t="shared" si="90"/>
        <v>-1</v>
      </c>
      <c r="M707">
        <f>C707+1+VLOOKUP(B707,states!A$2:C$10,3,FALSE)</f>
        <v>3</v>
      </c>
      <c r="N707">
        <f t="shared" ref="N707:N770" si="94">J707</f>
        <v>7672.8484720750002</v>
      </c>
      <c r="O707" s="2" t="str">
        <f>VLOOKUP(B707,states!A$2:C$10,2,FALSE)</f>
        <v>X</v>
      </c>
      <c r="P707">
        <f t="shared" si="91"/>
        <v>2</v>
      </c>
      <c r="Q707">
        <f>VLOOKUP(B707,states!A$2:D$10,4,FALSE)</f>
        <v>1</v>
      </c>
      <c r="R707">
        <v>0.5</v>
      </c>
      <c r="S707">
        <f t="shared" si="92"/>
        <v>1.5</v>
      </c>
      <c r="T707" s="7">
        <f t="shared" ref="T707:T770" si="95">0.01*I707/H707/D707^(1/5)*IF(P707=0,100,1)</f>
        <v>7.6644333644252001</v>
      </c>
    </row>
    <row r="708" spans="1:20">
      <c r="A708" s="4" t="str">
        <f t="shared" si="93"/>
        <v>X2Pi-12.5-f-3-1</v>
      </c>
      <c r="B708" s="1" t="s">
        <v>0</v>
      </c>
      <c r="C708">
        <v>3</v>
      </c>
      <c r="D708">
        <v>12.5</v>
      </c>
      <c r="E708" s="2" t="s">
        <v>2</v>
      </c>
      <c r="F708">
        <v>1</v>
      </c>
      <c r="G708">
        <v>9754.2143300169992</v>
      </c>
      <c r="H708">
        <v>0.01</v>
      </c>
      <c r="I708">
        <v>2</v>
      </c>
      <c r="J708">
        <f t="shared" si="88"/>
        <v>9739.9386026919983</v>
      </c>
      <c r="K708">
        <f t="shared" si="89"/>
        <v>12.5</v>
      </c>
      <c r="L708">
        <f t="shared" si="90"/>
        <v>-1</v>
      </c>
      <c r="M708">
        <f>C708+1+VLOOKUP(B708,states!A$2:C$10,3,FALSE)</f>
        <v>4</v>
      </c>
      <c r="N708">
        <f t="shared" si="94"/>
        <v>9739.9386026919983</v>
      </c>
      <c r="O708" s="2" t="str">
        <f>VLOOKUP(B708,states!A$2:C$10,2,FALSE)</f>
        <v>X</v>
      </c>
      <c r="P708">
        <f t="shared" si="91"/>
        <v>3</v>
      </c>
      <c r="Q708">
        <f>VLOOKUP(B708,states!A$2:D$10,4,FALSE)</f>
        <v>1</v>
      </c>
      <c r="R708">
        <v>0.5</v>
      </c>
      <c r="S708">
        <f t="shared" si="92"/>
        <v>0.5</v>
      </c>
      <c r="T708" s="7">
        <f t="shared" si="95"/>
        <v>1.2068352673090326</v>
      </c>
    </row>
    <row r="709" spans="1:20">
      <c r="A709" s="4" t="str">
        <f t="shared" si="93"/>
        <v>X2Pi-12.5-f-3-2</v>
      </c>
      <c r="B709" s="1" t="s">
        <v>0</v>
      </c>
      <c r="C709">
        <v>3</v>
      </c>
      <c r="D709">
        <v>12.5</v>
      </c>
      <c r="E709" s="2" t="s">
        <v>2</v>
      </c>
      <c r="F709">
        <v>2</v>
      </c>
      <c r="G709">
        <v>10074.884741882999</v>
      </c>
      <c r="H709">
        <v>1.118034E-2</v>
      </c>
      <c r="I709">
        <v>3</v>
      </c>
      <c r="J709">
        <f t="shared" si="88"/>
        <v>10060.609014557998</v>
      </c>
      <c r="K709">
        <f t="shared" si="89"/>
        <v>12.5</v>
      </c>
      <c r="L709">
        <f t="shared" si="90"/>
        <v>-1</v>
      </c>
      <c r="M709">
        <f>C709+1+VLOOKUP(B709,states!A$2:C$10,3,FALSE)</f>
        <v>4</v>
      </c>
      <c r="N709">
        <f t="shared" si="94"/>
        <v>10060.609014557998</v>
      </c>
      <c r="O709" s="2" t="str">
        <f>VLOOKUP(B709,states!A$2:C$10,2,FALSE)</f>
        <v>X</v>
      </c>
      <c r="P709">
        <f t="shared" si="91"/>
        <v>3</v>
      </c>
      <c r="Q709">
        <f>VLOOKUP(B709,states!A$2:D$10,4,FALSE)</f>
        <v>1</v>
      </c>
      <c r="R709">
        <v>0.5</v>
      </c>
      <c r="S709">
        <f t="shared" si="92"/>
        <v>1.5</v>
      </c>
      <c r="T709" s="7">
        <f t="shared" si="95"/>
        <v>1.6191394009158477</v>
      </c>
    </row>
    <row r="710" spans="1:20">
      <c r="A710" s="4" t="str">
        <f t="shared" si="93"/>
        <v>X2Pi-12.5-f-4-1</v>
      </c>
      <c r="B710" s="1" t="s">
        <v>0</v>
      </c>
      <c r="C710">
        <v>4</v>
      </c>
      <c r="D710">
        <v>12.5</v>
      </c>
      <c r="E710" s="2" t="s">
        <v>2</v>
      </c>
      <c r="F710">
        <v>1</v>
      </c>
      <c r="G710">
        <v>12032.254567528</v>
      </c>
      <c r="H710">
        <v>1.0921686999999999E-2</v>
      </c>
      <c r="I710">
        <v>2</v>
      </c>
      <c r="J710">
        <f t="shared" si="88"/>
        <v>12017.978840202999</v>
      </c>
      <c r="K710">
        <f t="shared" si="89"/>
        <v>12.5</v>
      </c>
      <c r="L710">
        <f t="shared" si="90"/>
        <v>-1</v>
      </c>
      <c r="M710">
        <f>C710+1+VLOOKUP(B710,states!A$2:C$10,3,FALSE)</f>
        <v>5</v>
      </c>
      <c r="N710">
        <f t="shared" si="94"/>
        <v>12017.978840202999</v>
      </c>
      <c r="O710" s="2" t="str">
        <f>VLOOKUP(B710,states!A$2:C$10,2,FALSE)</f>
        <v>X</v>
      </c>
      <c r="P710">
        <f t="shared" si="91"/>
        <v>4</v>
      </c>
      <c r="Q710">
        <f>VLOOKUP(B710,states!A$2:D$10,4,FALSE)</f>
        <v>1</v>
      </c>
      <c r="R710">
        <v>0.5</v>
      </c>
      <c r="S710">
        <f t="shared" si="92"/>
        <v>0.5</v>
      </c>
      <c r="T710" s="7">
        <f t="shared" si="95"/>
        <v>1.1049897944420424</v>
      </c>
    </row>
    <row r="711" spans="1:20">
      <c r="A711" s="4" t="str">
        <f t="shared" si="93"/>
        <v>X2Pi-12.5-f-4-2</v>
      </c>
      <c r="B711" s="1" t="s">
        <v>0</v>
      </c>
      <c r="C711">
        <v>4</v>
      </c>
      <c r="D711">
        <v>12.5</v>
      </c>
      <c r="E711" s="2" t="s">
        <v>2</v>
      </c>
      <c r="F711">
        <v>2</v>
      </c>
      <c r="G711">
        <v>12339.350870935001</v>
      </c>
      <c r="H711">
        <v>1.1224972E-2</v>
      </c>
      <c r="I711">
        <v>2</v>
      </c>
      <c r="J711">
        <f t="shared" si="88"/>
        <v>12325.07514361</v>
      </c>
      <c r="K711">
        <f t="shared" si="89"/>
        <v>12.5</v>
      </c>
      <c r="L711">
        <f t="shared" si="90"/>
        <v>-1</v>
      </c>
      <c r="M711">
        <f>C711+1+VLOOKUP(B711,states!A$2:C$10,3,FALSE)</f>
        <v>5</v>
      </c>
      <c r="N711">
        <f t="shared" si="94"/>
        <v>12325.07514361</v>
      </c>
      <c r="O711" s="2" t="str">
        <f>VLOOKUP(B711,states!A$2:C$10,2,FALSE)</f>
        <v>X</v>
      </c>
      <c r="P711">
        <f t="shared" si="91"/>
        <v>4</v>
      </c>
      <c r="Q711">
        <f>VLOOKUP(B711,states!A$2:D$10,4,FALSE)</f>
        <v>1</v>
      </c>
      <c r="R711">
        <v>0.5</v>
      </c>
      <c r="S711">
        <f t="shared" si="92"/>
        <v>1.5</v>
      </c>
      <c r="T711" s="7">
        <f t="shared" si="95"/>
        <v>1.0751343231047994</v>
      </c>
    </row>
    <row r="712" spans="1:20">
      <c r="A712" s="4" t="str">
        <f t="shared" si="93"/>
        <v>X2Pi-12.5-f-5-1</v>
      </c>
      <c r="B712" s="1" t="s">
        <v>0</v>
      </c>
      <c r="C712">
        <v>5</v>
      </c>
      <c r="D712">
        <v>12.5</v>
      </c>
      <c r="E712" s="2" t="s">
        <v>2</v>
      </c>
      <c r="F712">
        <v>1</v>
      </c>
      <c r="G712">
        <v>14187.229102296</v>
      </c>
      <c r="H712">
        <v>2.2383028999999999E-2</v>
      </c>
      <c r="I712">
        <v>3</v>
      </c>
      <c r="J712">
        <f t="shared" si="88"/>
        <v>14172.953374970999</v>
      </c>
      <c r="K712">
        <f t="shared" si="89"/>
        <v>12.5</v>
      </c>
      <c r="L712">
        <f t="shared" si="90"/>
        <v>-1</v>
      </c>
      <c r="M712">
        <f>C712+1+VLOOKUP(B712,states!A$2:C$10,3,FALSE)</f>
        <v>6</v>
      </c>
      <c r="N712">
        <f t="shared" si="94"/>
        <v>14172.953374970999</v>
      </c>
      <c r="O712" s="2" t="str">
        <f>VLOOKUP(B712,states!A$2:C$10,2,FALSE)</f>
        <v>X</v>
      </c>
      <c r="P712">
        <f t="shared" si="91"/>
        <v>5</v>
      </c>
      <c r="Q712">
        <f>VLOOKUP(B712,states!A$2:D$10,4,FALSE)</f>
        <v>1</v>
      </c>
      <c r="R712">
        <v>0.5</v>
      </c>
      <c r="S712">
        <f t="shared" si="92"/>
        <v>0.5</v>
      </c>
      <c r="T712" s="7">
        <f t="shared" si="95"/>
        <v>0.80876136154921163</v>
      </c>
    </row>
    <row r="713" spans="1:20">
      <c r="A713" s="4" t="str">
        <f t="shared" si="93"/>
        <v>X2Pi-12.5-f-5-2</v>
      </c>
      <c r="B713" s="1" t="s">
        <v>0</v>
      </c>
      <c r="C713">
        <v>5</v>
      </c>
      <c r="D713">
        <v>12.5</v>
      </c>
      <c r="E713" s="2" t="s">
        <v>2</v>
      </c>
      <c r="F713">
        <v>2</v>
      </c>
      <c r="G713">
        <v>14480.497822277999</v>
      </c>
      <c r="H713">
        <v>0.707460953</v>
      </c>
      <c r="I713">
        <v>1</v>
      </c>
      <c r="J713">
        <f t="shared" si="88"/>
        <v>14466.222094952998</v>
      </c>
      <c r="K713">
        <f t="shared" si="89"/>
        <v>12.5</v>
      </c>
      <c r="L713">
        <f t="shared" si="90"/>
        <v>-1</v>
      </c>
      <c r="M713">
        <f>C713+1+VLOOKUP(B713,states!A$2:C$10,3,FALSE)</f>
        <v>6</v>
      </c>
      <c r="N713">
        <f t="shared" si="94"/>
        <v>14466.222094952998</v>
      </c>
      <c r="O713" s="2" t="str">
        <f>VLOOKUP(B713,states!A$2:C$10,2,FALSE)</f>
        <v>X</v>
      </c>
      <c r="P713">
        <f t="shared" si="91"/>
        <v>5</v>
      </c>
      <c r="Q713">
        <f>VLOOKUP(B713,states!A$2:D$10,4,FALSE)</f>
        <v>1</v>
      </c>
      <c r="R713">
        <v>0.5</v>
      </c>
      <c r="S713">
        <f t="shared" si="92"/>
        <v>1.5</v>
      </c>
      <c r="T713" s="7">
        <f t="shared" si="95"/>
        <v>8.5293418823429584E-3</v>
      </c>
    </row>
    <row r="714" spans="1:20">
      <c r="A714" s="4" t="str">
        <f t="shared" si="93"/>
        <v>A2Delta-12.5-f-0-1</v>
      </c>
      <c r="B714" s="1" t="s">
        <v>3</v>
      </c>
      <c r="C714">
        <v>0</v>
      </c>
      <c r="D714">
        <v>12.5</v>
      </c>
      <c r="E714" s="2" t="s">
        <v>2</v>
      </c>
      <c r="F714">
        <v>1</v>
      </c>
      <c r="G714">
        <v>25410.108973225</v>
      </c>
      <c r="H714">
        <v>7.0710679999999998E-3</v>
      </c>
      <c r="I714">
        <v>8</v>
      </c>
      <c r="J714">
        <f t="shared" si="88"/>
        <v>25395.833245900001</v>
      </c>
      <c r="K714">
        <f t="shared" si="89"/>
        <v>12.5</v>
      </c>
      <c r="L714">
        <f t="shared" si="90"/>
        <v>-1</v>
      </c>
      <c r="M714">
        <f>C714+1+VLOOKUP(B714,states!A$2:C$10,3,FALSE)</f>
        <v>251</v>
      </c>
      <c r="N714">
        <f t="shared" si="94"/>
        <v>25395.833245900001</v>
      </c>
      <c r="O714" s="2" t="str">
        <f>VLOOKUP(B714,states!A$2:C$10,2,FALSE)</f>
        <v>A</v>
      </c>
      <c r="P714">
        <f t="shared" si="91"/>
        <v>0</v>
      </c>
      <c r="Q714">
        <f>VLOOKUP(B714,states!A$2:D$10,4,FALSE)</f>
        <v>2</v>
      </c>
      <c r="R714">
        <v>0.5</v>
      </c>
      <c r="S714">
        <f t="shared" si="92"/>
        <v>0.5</v>
      </c>
      <c r="T714" s="7">
        <f t="shared" si="95"/>
        <v>682.68910286764753</v>
      </c>
    </row>
    <row r="715" spans="1:20">
      <c r="A715" s="4" t="str">
        <f t="shared" si="93"/>
        <v>A2Delta-12.5-f-0-2</v>
      </c>
      <c r="B715" s="1" t="s">
        <v>3</v>
      </c>
      <c r="C715">
        <v>0</v>
      </c>
      <c r="D715">
        <v>12.5</v>
      </c>
      <c r="E715" s="2" t="s">
        <v>2</v>
      </c>
      <c r="F715">
        <v>2</v>
      </c>
      <c r="G715">
        <v>25775.425675289</v>
      </c>
      <c r="H715">
        <v>7.0710679999999998E-3</v>
      </c>
      <c r="I715">
        <v>12</v>
      </c>
      <c r="J715">
        <f t="shared" si="88"/>
        <v>25761.149947964001</v>
      </c>
      <c r="K715">
        <f t="shared" si="89"/>
        <v>12.5</v>
      </c>
      <c r="L715">
        <f t="shared" si="90"/>
        <v>-1</v>
      </c>
      <c r="M715">
        <f>C715+1+VLOOKUP(B715,states!A$2:C$10,3,FALSE)</f>
        <v>251</v>
      </c>
      <c r="N715">
        <f t="shared" si="94"/>
        <v>25761.149947964001</v>
      </c>
      <c r="O715" s="2" t="str">
        <f>VLOOKUP(B715,states!A$2:C$10,2,FALSE)</f>
        <v>A</v>
      </c>
      <c r="P715">
        <f t="shared" si="91"/>
        <v>0</v>
      </c>
      <c r="Q715">
        <f>VLOOKUP(B715,states!A$2:D$10,4,FALSE)</f>
        <v>2</v>
      </c>
      <c r="R715">
        <v>0.5</v>
      </c>
      <c r="S715">
        <f t="shared" si="92"/>
        <v>1.5</v>
      </c>
      <c r="T715" s="7">
        <f t="shared" si="95"/>
        <v>1024.0336543014712</v>
      </c>
    </row>
    <row r="716" spans="1:20">
      <c r="A716" s="4" t="str">
        <f t="shared" si="93"/>
        <v>B2Sigma-12.5-f-0-1</v>
      </c>
      <c r="B716" s="1" t="s">
        <v>4</v>
      </c>
      <c r="C716">
        <v>0</v>
      </c>
      <c r="D716">
        <v>12.5</v>
      </c>
      <c r="E716" s="2" t="s">
        <v>2</v>
      </c>
      <c r="F716">
        <v>1</v>
      </c>
      <c r="G716">
        <v>27630.848265596</v>
      </c>
      <c r="H716">
        <v>0.01</v>
      </c>
      <c r="I716">
        <v>12</v>
      </c>
      <c r="J716">
        <f t="shared" si="88"/>
        <v>27616.572538271001</v>
      </c>
      <c r="K716">
        <f t="shared" si="89"/>
        <v>12.5</v>
      </c>
      <c r="L716">
        <f t="shared" si="90"/>
        <v>-1</v>
      </c>
      <c r="M716">
        <f>C716+1+VLOOKUP(B716,states!A$2:C$10,3,FALSE)</f>
        <v>51</v>
      </c>
      <c r="N716">
        <f t="shared" si="94"/>
        <v>27616.572538271001</v>
      </c>
      <c r="O716" s="2" t="str">
        <f>VLOOKUP(B716,states!A$2:C$10,2,FALSE)</f>
        <v>B</v>
      </c>
      <c r="P716">
        <f t="shared" si="91"/>
        <v>0</v>
      </c>
      <c r="Q716">
        <f>VLOOKUP(B716,states!A$2:D$10,4,FALSE)</f>
        <v>0</v>
      </c>
      <c r="R716">
        <v>0.5</v>
      </c>
      <c r="S716">
        <f t="shared" si="92"/>
        <v>0.5</v>
      </c>
      <c r="T716" s="7">
        <f t="shared" si="95"/>
        <v>724.10116038541958</v>
      </c>
    </row>
    <row r="717" spans="1:20">
      <c r="A717" s="4" t="str">
        <f t="shared" si="93"/>
        <v>A2Delta-12.5-f-1-1</v>
      </c>
      <c r="B717" s="1" t="s">
        <v>3</v>
      </c>
      <c r="C717">
        <v>1</v>
      </c>
      <c r="D717">
        <v>12.5</v>
      </c>
      <c r="E717" s="2" t="s">
        <v>2</v>
      </c>
      <c r="F717">
        <v>1</v>
      </c>
      <c r="G717">
        <v>28045.118062671001</v>
      </c>
      <c r="H717">
        <v>8.6602539999999992E-3</v>
      </c>
      <c r="I717">
        <v>9</v>
      </c>
      <c r="J717">
        <f t="shared" si="88"/>
        <v>28030.842335346002</v>
      </c>
      <c r="K717">
        <f t="shared" si="89"/>
        <v>12.5</v>
      </c>
      <c r="L717">
        <f t="shared" si="90"/>
        <v>-1</v>
      </c>
      <c r="M717">
        <f>C717+1+VLOOKUP(B717,states!A$2:C$10,3,FALSE)</f>
        <v>252</v>
      </c>
      <c r="N717">
        <f t="shared" si="94"/>
        <v>28030.842335346002</v>
      </c>
      <c r="O717" s="2" t="str">
        <f>VLOOKUP(B717,states!A$2:C$10,2,FALSE)</f>
        <v>A</v>
      </c>
      <c r="P717">
        <f t="shared" si="91"/>
        <v>1</v>
      </c>
      <c r="Q717">
        <f>VLOOKUP(B717,states!A$2:D$10,4,FALSE)</f>
        <v>2</v>
      </c>
      <c r="R717">
        <v>0.5</v>
      </c>
      <c r="S717">
        <f t="shared" si="92"/>
        <v>0.5</v>
      </c>
      <c r="T717" s="7">
        <f t="shared" si="95"/>
        <v>6.2709000254388005</v>
      </c>
    </row>
    <row r="718" spans="1:20">
      <c r="A718" s="4" t="str">
        <f t="shared" si="93"/>
        <v>A2Delta-12.5-f-1-2</v>
      </c>
      <c r="B718" s="1" t="s">
        <v>3</v>
      </c>
      <c r="C718">
        <v>1</v>
      </c>
      <c r="D718">
        <v>12.5</v>
      </c>
      <c r="E718" s="2" t="s">
        <v>2</v>
      </c>
      <c r="F718">
        <v>2</v>
      </c>
      <c r="G718">
        <v>28392.683653917</v>
      </c>
      <c r="H718">
        <v>8.6602539999999992E-3</v>
      </c>
      <c r="I718">
        <v>9</v>
      </c>
      <c r="J718">
        <f t="shared" si="88"/>
        <v>28378.407926592001</v>
      </c>
      <c r="K718">
        <f t="shared" si="89"/>
        <v>12.5</v>
      </c>
      <c r="L718">
        <f t="shared" si="90"/>
        <v>-1</v>
      </c>
      <c r="M718">
        <f>C718+1+VLOOKUP(B718,states!A$2:C$10,3,FALSE)</f>
        <v>252</v>
      </c>
      <c r="N718">
        <f t="shared" si="94"/>
        <v>28378.407926592001</v>
      </c>
      <c r="O718" s="2" t="str">
        <f>VLOOKUP(B718,states!A$2:C$10,2,FALSE)</f>
        <v>A</v>
      </c>
      <c r="P718">
        <f t="shared" si="91"/>
        <v>1</v>
      </c>
      <c r="Q718">
        <f>VLOOKUP(B718,states!A$2:D$10,4,FALSE)</f>
        <v>2</v>
      </c>
      <c r="R718">
        <v>0.5</v>
      </c>
      <c r="S718">
        <f t="shared" si="92"/>
        <v>1.5</v>
      </c>
      <c r="T718" s="7">
        <f t="shared" si="95"/>
        <v>6.2709000254388005</v>
      </c>
    </row>
    <row r="719" spans="1:20">
      <c r="A719" s="4" t="str">
        <f t="shared" si="93"/>
        <v>B2Sigma-12.5-f-1-1</v>
      </c>
      <c r="B719" s="1" t="s">
        <v>4</v>
      </c>
      <c r="C719">
        <v>1</v>
      </c>
      <c r="D719">
        <v>12.5</v>
      </c>
      <c r="E719" s="2" t="s">
        <v>2</v>
      </c>
      <c r="F719">
        <v>1</v>
      </c>
      <c r="G719">
        <v>29158.362874957998</v>
      </c>
      <c r="H719">
        <v>0.50002499899999997</v>
      </c>
      <c r="I719">
        <v>4</v>
      </c>
      <c r="J719">
        <f t="shared" si="88"/>
        <v>29144.087147632999</v>
      </c>
      <c r="K719">
        <f t="shared" si="89"/>
        <v>12.5</v>
      </c>
      <c r="L719">
        <f t="shared" si="90"/>
        <v>-1</v>
      </c>
      <c r="M719">
        <f>C719+1+VLOOKUP(B719,states!A$2:C$10,3,FALSE)</f>
        <v>52</v>
      </c>
      <c r="N719">
        <f t="shared" si="94"/>
        <v>29144.087147632999</v>
      </c>
      <c r="O719" s="2" t="str">
        <f>VLOOKUP(B719,states!A$2:C$10,2,FALSE)</f>
        <v>B</v>
      </c>
      <c r="P719">
        <f t="shared" si="91"/>
        <v>1</v>
      </c>
      <c r="Q719">
        <f>VLOOKUP(B719,states!A$2:D$10,4,FALSE)</f>
        <v>0</v>
      </c>
      <c r="R719">
        <v>0.5</v>
      </c>
      <c r="S719">
        <f t="shared" si="92"/>
        <v>0.5</v>
      </c>
      <c r="T719" s="7">
        <f t="shared" si="95"/>
        <v>4.8270997239041352E-2</v>
      </c>
    </row>
    <row r="720" spans="1:20">
      <c r="A720" s="4" t="str">
        <f t="shared" si="93"/>
        <v>A2Delta-12.5-f-2-1</v>
      </c>
      <c r="B720" s="1" t="s">
        <v>3</v>
      </c>
      <c r="C720">
        <v>2</v>
      </c>
      <c r="D720">
        <v>12.5</v>
      </c>
      <c r="E720" s="2" t="s">
        <v>2</v>
      </c>
      <c r="F720">
        <v>1</v>
      </c>
      <c r="G720">
        <v>30477.217506481</v>
      </c>
      <c r="H720">
        <v>7.0530824000000006E-2</v>
      </c>
      <c r="I720">
        <v>7</v>
      </c>
      <c r="J720">
        <f t="shared" si="88"/>
        <v>30462.941779156001</v>
      </c>
      <c r="K720">
        <f t="shared" si="89"/>
        <v>12.5</v>
      </c>
      <c r="L720">
        <f t="shared" si="90"/>
        <v>-1</v>
      </c>
      <c r="M720">
        <f>C720+1+VLOOKUP(B720,states!A$2:C$10,3,FALSE)</f>
        <v>253</v>
      </c>
      <c r="N720">
        <f t="shared" si="94"/>
        <v>30462.941779156001</v>
      </c>
      <c r="O720" s="2" t="str">
        <f>VLOOKUP(B720,states!A$2:C$10,2,FALSE)</f>
        <v>A</v>
      </c>
      <c r="P720">
        <f t="shared" si="91"/>
        <v>2</v>
      </c>
      <c r="Q720">
        <f>VLOOKUP(B720,states!A$2:D$10,4,FALSE)</f>
        <v>2</v>
      </c>
      <c r="R720">
        <v>0.5</v>
      </c>
      <c r="S720">
        <f t="shared" si="92"/>
        <v>0.5</v>
      </c>
      <c r="T720" s="7">
        <f t="shared" si="95"/>
        <v>0.59887623538633461</v>
      </c>
    </row>
    <row r="721" spans="1:20">
      <c r="A721" s="4" t="str">
        <f t="shared" si="93"/>
        <v>A2Delta-12.5-f-2-2</v>
      </c>
      <c r="B721" s="1" t="s">
        <v>3</v>
      </c>
      <c r="C721">
        <v>2</v>
      </c>
      <c r="D721">
        <v>12.5</v>
      </c>
      <c r="E721" s="2" t="s">
        <v>2</v>
      </c>
      <c r="F721">
        <v>2</v>
      </c>
      <c r="G721">
        <v>30805.290854483999</v>
      </c>
      <c r="H721">
        <v>9.2144235000000005E-2</v>
      </c>
      <c r="I721">
        <v>6</v>
      </c>
      <c r="J721">
        <f t="shared" si="88"/>
        <v>30791.015127159</v>
      </c>
      <c r="K721">
        <f t="shared" si="89"/>
        <v>12.5</v>
      </c>
      <c r="L721">
        <f t="shared" si="90"/>
        <v>-1</v>
      </c>
      <c r="M721">
        <f>C721+1+VLOOKUP(B721,states!A$2:C$10,3,FALSE)</f>
        <v>253</v>
      </c>
      <c r="N721">
        <f t="shared" si="94"/>
        <v>30791.015127159</v>
      </c>
      <c r="O721" s="2" t="str">
        <f>VLOOKUP(B721,states!A$2:C$10,2,FALSE)</f>
        <v>A</v>
      </c>
      <c r="P721">
        <f t="shared" si="91"/>
        <v>2</v>
      </c>
      <c r="Q721">
        <f>VLOOKUP(B721,states!A$2:D$10,4,FALSE)</f>
        <v>2</v>
      </c>
      <c r="R721">
        <v>0.5</v>
      </c>
      <c r="S721">
        <f t="shared" si="92"/>
        <v>1.5</v>
      </c>
      <c r="T721" s="7">
        <f t="shared" si="95"/>
        <v>0.39291723480335988</v>
      </c>
    </row>
    <row r="722" spans="1:20">
      <c r="A722" s="4" t="str">
        <f t="shared" si="93"/>
        <v>C2Sigma-12.5-f-0-2</v>
      </c>
      <c r="B722" s="1" t="s">
        <v>5</v>
      </c>
      <c r="C722">
        <v>0</v>
      </c>
      <c r="D722">
        <v>12.5</v>
      </c>
      <c r="E722" s="2" t="s">
        <v>2</v>
      </c>
      <c r="F722">
        <v>2</v>
      </c>
      <c r="G722">
        <v>34333.548419872001</v>
      </c>
      <c r="H722">
        <v>6.4031239999999996E-3</v>
      </c>
      <c r="I722">
        <v>6</v>
      </c>
      <c r="J722">
        <f t="shared" si="88"/>
        <v>34319.272692546998</v>
      </c>
      <c r="K722">
        <f t="shared" si="89"/>
        <v>12.5</v>
      </c>
      <c r="L722">
        <f t="shared" si="90"/>
        <v>-1</v>
      </c>
      <c r="M722">
        <f>C722+1+VLOOKUP(B722,states!A$2:C$10,3,FALSE)</f>
        <v>101</v>
      </c>
      <c r="N722">
        <f t="shared" si="94"/>
        <v>34319.272692546998</v>
      </c>
      <c r="O722" s="2" t="str">
        <f>VLOOKUP(B722,states!A$2:C$10,2,FALSE)</f>
        <v>C</v>
      </c>
      <c r="P722">
        <f t="shared" si="91"/>
        <v>0</v>
      </c>
      <c r="Q722">
        <f>VLOOKUP(B722,states!A$2:D$10,4,FALSE)</f>
        <v>0</v>
      </c>
      <c r="R722">
        <v>0.5</v>
      </c>
      <c r="S722">
        <f t="shared" si="92"/>
        <v>0.5</v>
      </c>
      <c r="T722" s="7">
        <f t="shared" si="95"/>
        <v>565.42803199299249</v>
      </c>
    </row>
    <row r="723" spans="1:20">
      <c r="A723" s="4" t="str">
        <f t="shared" si="93"/>
        <v>A2Delta-12.5-f-4-1</v>
      </c>
      <c r="B723" s="1" t="s">
        <v>3</v>
      </c>
      <c r="C723">
        <v>4</v>
      </c>
      <c r="D723">
        <v>12.5</v>
      </c>
      <c r="E723" s="2" t="s">
        <v>2</v>
      </c>
      <c r="F723">
        <v>1</v>
      </c>
      <c r="G723">
        <v>34622.349366305003</v>
      </c>
      <c r="H723">
        <v>0.50010098999999997</v>
      </c>
      <c r="I723">
        <v>1</v>
      </c>
      <c r="J723">
        <f t="shared" si="88"/>
        <v>34608.07363898</v>
      </c>
      <c r="K723">
        <f t="shared" si="89"/>
        <v>12.5</v>
      </c>
      <c r="L723">
        <f t="shared" si="90"/>
        <v>-1</v>
      </c>
      <c r="M723">
        <f>C723+1+VLOOKUP(B723,states!A$2:C$10,3,FALSE)</f>
        <v>255</v>
      </c>
      <c r="N723">
        <f t="shared" si="94"/>
        <v>34608.07363898</v>
      </c>
      <c r="O723" s="2" t="str">
        <f>VLOOKUP(B723,states!A$2:C$10,2,FALSE)</f>
        <v>A</v>
      </c>
      <c r="P723">
        <f t="shared" si="91"/>
        <v>4</v>
      </c>
      <c r="Q723">
        <f>VLOOKUP(B723,states!A$2:D$10,4,FALSE)</f>
        <v>2</v>
      </c>
      <c r="R723">
        <v>0.5</v>
      </c>
      <c r="S723">
        <f t="shared" si="92"/>
        <v>0.5</v>
      </c>
      <c r="T723" s="7">
        <f t="shared" si="95"/>
        <v>1.206591559945755E-2</v>
      </c>
    </row>
    <row r="724" spans="1:20">
      <c r="A724" s="4" t="str">
        <f t="shared" si="93"/>
        <v>A2Delta-12.5-f-5-1</v>
      </c>
      <c r="B724" s="1" t="s">
        <v>3</v>
      </c>
      <c r="C724">
        <v>5</v>
      </c>
      <c r="D724">
        <v>12.5</v>
      </c>
      <c r="E724" s="2" t="s">
        <v>2</v>
      </c>
      <c r="F724">
        <v>1</v>
      </c>
      <c r="G724">
        <v>36246.328816349996</v>
      </c>
      <c r="H724">
        <v>0.50050074899999997</v>
      </c>
      <c r="I724">
        <v>2</v>
      </c>
      <c r="J724">
        <f t="shared" si="88"/>
        <v>36232.053089024994</v>
      </c>
      <c r="K724">
        <f t="shared" si="89"/>
        <v>12.5</v>
      </c>
      <c r="L724">
        <f t="shared" si="90"/>
        <v>-1</v>
      </c>
      <c r="M724">
        <f>C724+1+VLOOKUP(B724,states!A$2:C$10,3,FALSE)</f>
        <v>256</v>
      </c>
      <c r="N724">
        <f t="shared" si="94"/>
        <v>36232.053089024994</v>
      </c>
      <c r="O724" s="2" t="str">
        <f>VLOOKUP(B724,states!A$2:C$10,2,FALSE)</f>
        <v>A</v>
      </c>
      <c r="P724">
        <f t="shared" si="91"/>
        <v>5</v>
      </c>
      <c r="Q724">
        <f>VLOOKUP(B724,states!A$2:D$10,4,FALSE)</f>
        <v>2</v>
      </c>
      <c r="R724">
        <v>0.5</v>
      </c>
      <c r="S724">
        <f t="shared" si="92"/>
        <v>0.5</v>
      </c>
      <c r="T724" s="7">
        <f t="shared" si="95"/>
        <v>2.4112556668901865E-2</v>
      </c>
    </row>
    <row r="725" spans="1:20">
      <c r="A725" s="4" t="str">
        <f t="shared" si="93"/>
        <v>C2Sigma-12.5-f-1-2</v>
      </c>
      <c r="B725" s="1" t="s">
        <v>5</v>
      </c>
      <c r="C725">
        <v>1</v>
      </c>
      <c r="D725">
        <v>12.5</v>
      </c>
      <c r="E725" s="2" t="s">
        <v>2</v>
      </c>
      <c r="F725">
        <v>2</v>
      </c>
      <c r="G725">
        <v>36806.167321825997</v>
      </c>
      <c r="H725">
        <v>5.0497525000000001E-2</v>
      </c>
      <c r="I725">
        <v>5</v>
      </c>
      <c r="J725">
        <f t="shared" si="88"/>
        <v>36791.891594500994</v>
      </c>
      <c r="K725">
        <f t="shared" si="89"/>
        <v>12.5</v>
      </c>
      <c r="L725">
        <f t="shared" si="90"/>
        <v>-1</v>
      </c>
      <c r="M725">
        <f>C725+1+VLOOKUP(B725,states!A$2:C$10,3,FALSE)</f>
        <v>102</v>
      </c>
      <c r="N725">
        <f t="shared" si="94"/>
        <v>36791.891594500994</v>
      </c>
      <c r="O725" s="2" t="str">
        <f>VLOOKUP(B725,states!A$2:C$10,2,FALSE)</f>
        <v>C</v>
      </c>
      <c r="P725">
        <f t="shared" si="91"/>
        <v>1</v>
      </c>
      <c r="Q725">
        <f>VLOOKUP(B725,states!A$2:D$10,4,FALSE)</f>
        <v>0</v>
      </c>
      <c r="R725">
        <v>0.5</v>
      </c>
      <c r="S725">
        <f t="shared" si="92"/>
        <v>0.5</v>
      </c>
      <c r="T725" s="7">
        <f t="shared" si="95"/>
        <v>0.59747248370540562</v>
      </c>
    </row>
    <row r="726" spans="1:20">
      <c r="A726" s="4" t="str">
        <f t="shared" si="93"/>
        <v>C2Sigma-12.5-f-2-2</v>
      </c>
      <c r="B726" s="1" t="s">
        <v>5</v>
      </c>
      <c r="C726">
        <v>2</v>
      </c>
      <c r="D726">
        <v>12.5</v>
      </c>
      <c r="E726" s="2" t="s">
        <v>2</v>
      </c>
      <c r="F726">
        <v>2</v>
      </c>
      <c r="G726">
        <v>38998.485149638997</v>
      </c>
      <c r="H726">
        <v>0.50007499399999999</v>
      </c>
      <c r="I726">
        <v>1</v>
      </c>
      <c r="J726">
        <f t="shared" si="88"/>
        <v>38984.209422313994</v>
      </c>
      <c r="K726">
        <f t="shared" si="89"/>
        <v>12.5</v>
      </c>
      <c r="L726">
        <f t="shared" si="90"/>
        <v>-1</v>
      </c>
      <c r="M726">
        <f>C726+1+VLOOKUP(B726,states!A$2:C$10,3,FALSE)</f>
        <v>103</v>
      </c>
      <c r="N726">
        <f t="shared" si="94"/>
        <v>38984.209422313994</v>
      </c>
      <c r="O726" s="2" t="str">
        <f>VLOOKUP(B726,states!A$2:C$10,2,FALSE)</f>
        <v>C</v>
      </c>
      <c r="P726">
        <f t="shared" si="91"/>
        <v>2</v>
      </c>
      <c r="Q726">
        <f>VLOOKUP(B726,states!A$2:D$10,4,FALSE)</f>
        <v>0</v>
      </c>
      <c r="R726">
        <v>0.5</v>
      </c>
      <c r="S726">
        <f t="shared" si="92"/>
        <v>0.5</v>
      </c>
      <c r="T726" s="7">
        <f t="shared" si="95"/>
        <v>1.2066542836463372E-2</v>
      </c>
    </row>
    <row r="727" spans="1:20">
      <c r="A727" s="4" t="str">
        <f t="shared" si="93"/>
        <v>X2Pi-13.5-f-0-1</v>
      </c>
      <c r="B727" s="1" t="s">
        <v>0</v>
      </c>
      <c r="C727">
        <v>0</v>
      </c>
      <c r="D727">
        <v>13.5</v>
      </c>
      <c r="E727" s="2" t="s">
        <v>2</v>
      </c>
      <c r="F727">
        <v>1</v>
      </c>
      <c r="G727">
        <v>2532.4558919810001</v>
      </c>
      <c r="H727">
        <v>5.0000000000000001E-3</v>
      </c>
      <c r="I727">
        <v>25</v>
      </c>
      <c r="J727">
        <f t="shared" si="88"/>
        <v>2518.1801646560002</v>
      </c>
      <c r="K727">
        <f t="shared" si="89"/>
        <v>13.5</v>
      </c>
      <c r="L727">
        <f t="shared" si="90"/>
        <v>1</v>
      </c>
      <c r="M727">
        <f>C727+1+VLOOKUP(B727,states!A$2:C$10,3,FALSE)</f>
        <v>1</v>
      </c>
      <c r="N727">
        <f t="shared" si="94"/>
        <v>2518.1801646560002</v>
      </c>
      <c r="O727" s="2" t="str">
        <f>VLOOKUP(B727,states!A$2:C$10,2,FALSE)</f>
        <v>X</v>
      </c>
      <c r="P727">
        <f t="shared" si="91"/>
        <v>0</v>
      </c>
      <c r="Q727">
        <f>VLOOKUP(B727,states!A$2:D$10,4,FALSE)</f>
        <v>1</v>
      </c>
      <c r="R727">
        <v>0.5</v>
      </c>
      <c r="S727">
        <f t="shared" si="92"/>
        <v>0.5</v>
      </c>
      <c r="T727" s="7">
        <f t="shared" si="95"/>
        <v>2971.0040966100055</v>
      </c>
    </row>
    <row r="728" spans="1:20">
      <c r="A728" s="4" t="str">
        <f t="shared" si="93"/>
        <v>X2Pi-13.5-f-0-2</v>
      </c>
      <c r="B728" s="1" t="s">
        <v>0</v>
      </c>
      <c r="C728">
        <v>0</v>
      </c>
      <c r="D728">
        <v>13.5</v>
      </c>
      <c r="E728" s="2" t="s">
        <v>2</v>
      </c>
      <c r="F728">
        <v>2</v>
      </c>
      <c r="G728">
        <v>2920.5223351889999</v>
      </c>
      <c r="H728">
        <v>6.1320000000000003E-3</v>
      </c>
      <c r="I728">
        <v>21</v>
      </c>
      <c r="J728">
        <f t="shared" si="88"/>
        <v>2906.246607864</v>
      </c>
      <c r="K728">
        <f t="shared" si="89"/>
        <v>13.5</v>
      </c>
      <c r="L728">
        <f t="shared" si="90"/>
        <v>1</v>
      </c>
      <c r="M728">
        <f>C728+1+VLOOKUP(B728,states!A$2:C$10,3,FALSE)</f>
        <v>1</v>
      </c>
      <c r="N728">
        <f t="shared" si="94"/>
        <v>2906.246607864</v>
      </c>
      <c r="O728" s="2" t="str">
        <f>VLOOKUP(B728,states!A$2:C$10,2,FALSE)</f>
        <v>X</v>
      </c>
      <c r="P728">
        <f t="shared" si="91"/>
        <v>0</v>
      </c>
      <c r="Q728">
        <f>VLOOKUP(B728,states!A$2:D$10,4,FALSE)</f>
        <v>1</v>
      </c>
      <c r="R728">
        <v>0.5</v>
      </c>
      <c r="S728">
        <f t="shared" si="92"/>
        <v>1.5</v>
      </c>
      <c r="T728" s="7">
        <f t="shared" si="95"/>
        <v>2034.9343127465791</v>
      </c>
    </row>
    <row r="729" spans="1:20">
      <c r="A729" s="4" t="str">
        <f t="shared" si="93"/>
        <v>X2Pi-13.5-f-1-1</v>
      </c>
      <c r="B729" s="1" t="s">
        <v>0</v>
      </c>
      <c r="C729">
        <v>1</v>
      </c>
      <c r="D729">
        <v>13.5</v>
      </c>
      <c r="E729" s="2" t="s">
        <v>2</v>
      </c>
      <c r="F729">
        <v>1</v>
      </c>
      <c r="G729">
        <v>5169.7194523580001</v>
      </c>
      <c r="H729">
        <v>8.8068160000000003E-3</v>
      </c>
      <c r="I729">
        <v>14</v>
      </c>
      <c r="J729">
        <f t="shared" si="88"/>
        <v>5155.4437250330002</v>
      </c>
      <c r="K729">
        <f t="shared" si="89"/>
        <v>13.5</v>
      </c>
      <c r="L729">
        <f t="shared" si="90"/>
        <v>1</v>
      </c>
      <c r="M729">
        <f>C729+1+VLOOKUP(B729,states!A$2:C$10,3,FALSE)</f>
        <v>2</v>
      </c>
      <c r="N729">
        <f t="shared" si="94"/>
        <v>5155.4437250330002</v>
      </c>
      <c r="O729" s="2" t="str">
        <f>VLOOKUP(B729,states!A$2:C$10,2,FALSE)</f>
        <v>X</v>
      </c>
      <c r="P729">
        <f t="shared" si="91"/>
        <v>1</v>
      </c>
      <c r="Q729">
        <f>VLOOKUP(B729,states!A$2:D$10,4,FALSE)</f>
        <v>1</v>
      </c>
      <c r="R729">
        <v>0.5</v>
      </c>
      <c r="S729">
        <f t="shared" si="92"/>
        <v>0.5</v>
      </c>
      <c r="T729" s="7">
        <f t="shared" si="95"/>
        <v>9.4458785905235398</v>
      </c>
    </row>
    <row r="730" spans="1:20">
      <c r="A730" s="4" t="str">
        <f t="shared" si="93"/>
        <v>X2Pi-13.5-f-1-2</v>
      </c>
      <c r="B730" s="1" t="s">
        <v>0</v>
      </c>
      <c r="C730">
        <v>1</v>
      </c>
      <c r="D730">
        <v>13.5</v>
      </c>
      <c r="E730" s="2" t="s">
        <v>2</v>
      </c>
      <c r="F730">
        <v>2</v>
      </c>
      <c r="G730">
        <v>5542.9383688649996</v>
      </c>
      <c r="H730">
        <v>7.0710679999999998E-3</v>
      </c>
      <c r="I730">
        <v>15</v>
      </c>
      <c r="J730">
        <f t="shared" si="88"/>
        <v>5528.6626415399996</v>
      </c>
      <c r="K730">
        <f t="shared" si="89"/>
        <v>13.5</v>
      </c>
      <c r="L730">
        <f t="shared" si="90"/>
        <v>1</v>
      </c>
      <c r="M730">
        <f>C730+1+VLOOKUP(B730,states!A$2:C$10,3,FALSE)</f>
        <v>2</v>
      </c>
      <c r="N730">
        <f t="shared" si="94"/>
        <v>5528.6626415399996</v>
      </c>
      <c r="O730" s="2" t="str">
        <f>VLOOKUP(B730,states!A$2:C$10,2,FALSE)</f>
        <v>X</v>
      </c>
      <c r="P730">
        <f t="shared" si="91"/>
        <v>1</v>
      </c>
      <c r="Q730">
        <f>VLOOKUP(B730,states!A$2:D$10,4,FALSE)</f>
        <v>1</v>
      </c>
      <c r="R730">
        <v>0.5</v>
      </c>
      <c r="S730">
        <f t="shared" si="92"/>
        <v>1.5</v>
      </c>
      <c r="T730" s="7">
        <f t="shared" si="95"/>
        <v>12.604902526506628</v>
      </c>
    </row>
    <row r="731" spans="1:20">
      <c r="A731" s="4" t="str">
        <f t="shared" si="93"/>
        <v>X2Pi-13.5-f-2-1</v>
      </c>
      <c r="B731" s="1" t="s">
        <v>0</v>
      </c>
      <c r="C731">
        <v>2</v>
      </c>
      <c r="D731">
        <v>13.5</v>
      </c>
      <c r="E731" s="2" t="s">
        <v>2</v>
      </c>
      <c r="F731">
        <v>1</v>
      </c>
      <c r="G731">
        <v>7681.7238993809997</v>
      </c>
      <c r="H731">
        <v>9.1865209999999996E-3</v>
      </c>
      <c r="I731">
        <v>8</v>
      </c>
      <c r="J731">
        <f t="shared" si="88"/>
        <v>7667.4481720559997</v>
      </c>
      <c r="K731">
        <f t="shared" si="89"/>
        <v>13.5</v>
      </c>
      <c r="L731">
        <f t="shared" si="90"/>
        <v>1</v>
      </c>
      <c r="M731">
        <f>C731+1+VLOOKUP(B731,states!A$2:C$10,3,FALSE)</f>
        <v>3</v>
      </c>
      <c r="N731">
        <f t="shared" si="94"/>
        <v>7667.4481720559997</v>
      </c>
      <c r="O731" s="2" t="str">
        <f>VLOOKUP(B731,states!A$2:C$10,2,FALSE)</f>
        <v>X</v>
      </c>
      <c r="P731">
        <f t="shared" si="91"/>
        <v>2</v>
      </c>
      <c r="Q731">
        <f>VLOOKUP(B731,states!A$2:D$10,4,FALSE)</f>
        <v>1</v>
      </c>
      <c r="R731">
        <v>0.5</v>
      </c>
      <c r="S731">
        <f t="shared" si="92"/>
        <v>0.5</v>
      </c>
      <c r="T731" s="7">
        <f t="shared" si="95"/>
        <v>5.1745449170322582</v>
      </c>
    </row>
    <row r="732" spans="1:20">
      <c r="A732" s="4" t="str">
        <f t="shared" si="93"/>
        <v>X2Pi-13.5-f-2-2</v>
      </c>
      <c r="B732" s="1" t="s">
        <v>0</v>
      </c>
      <c r="C732">
        <v>2</v>
      </c>
      <c r="D732">
        <v>13.5</v>
      </c>
      <c r="E732" s="2" t="s">
        <v>2</v>
      </c>
      <c r="F732">
        <v>2</v>
      </c>
      <c r="G732">
        <v>8040.1967482460004</v>
      </c>
      <c r="H732">
        <v>0.01</v>
      </c>
      <c r="I732">
        <v>7</v>
      </c>
      <c r="J732">
        <f t="shared" si="88"/>
        <v>8025.9210209210005</v>
      </c>
      <c r="K732">
        <f t="shared" si="89"/>
        <v>13.5</v>
      </c>
      <c r="L732">
        <f t="shared" si="90"/>
        <v>1</v>
      </c>
      <c r="M732">
        <f>C732+1+VLOOKUP(B732,states!A$2:C$10,3,FALSE)</f>
        <v>3</v>
      </c>
      <c r="N732">
        <f t="shared" si="94"/>
        <v>8025.9210209210005</v>
      </c>
      <c r="O732" s="2" t="str">
        <f>VLOOKUP(B732,states!A$2:C$10,2,FALSE)</f>
        <v>X</v>
      </c>
      <c r="P732">
        <f t="shared" si="91"/>
        <v>2</v>
      </c>
      <c r="Q732">
        <f>VLOOKUP(B732,states!A$2:D$10,4,FALSE)</f>
        <v>1</v>
      </c>
      <c r="R732">
        <v>0.5</v>
      </c>
      <c r="S732">
        <f t="shared" si="92"/>
        <v>1.5</v>
      </c>
      <c r="T732" s="7">
        <f t="shared" si="95"/>
        <v>4.1594057352540084</v>
      </c>
    </row>
    <row r="733" spans="1:20">
      <c r="A733" s="4" t="str">
        <f t="shared" si="93"/>
        <v>X2Pi-13.5-f-3-1</v>
      </c>
      <c r="B733" s="1" t="s">
        <v>0</v>
      </c>
      <c r="C733">
        <v>3</v>
      </c>
      <c r="D733">
        <v>13.5</v>
      </c>
      <c r="E733" s="2" t="s">
        <v>2</v>
      </c>
      <c r="F733">
        <v>1</v>
      </c>
      <c r="G733">
        <v>10069.681402062</v>
      </c>
      <c r="H733">
        <v>1.160099E-2</v>
      </c>
      <c r="I733">
        <v>2</v>
      </c>
      <c r="J733">
        <f t="shared" si="88"/>
        <v>10055.405674737</v>
      </c>
      <c r="K733">
        <f t="shared" si="89"/>
        <v>13.5</v>
      </c>
      <c r="L733">
        <f t="shared" si="90"/>
        <v>1</v>
      </c>
      <c r="M733">
        <f>C733+1+VLOOKUP(B733,states!A$2:C$10,3,FALSE)</f>
        <v>4</v>
      </c>
      <c r="N733">
        <f t="shared" si="94"/>
        <v>10055.405674737</v>
      </c>
      <c r="O733" s="2" t="str">
        <f>VLOOKUP(B733,states!A$2:C$10,2,FALSE)</f>
        <v>X</v>
      </c>
      <c r="P733">
        <f t="shared" si="91"/>
        <v>3</v>
      </c>
      <c r="Q733">
        <f>VLOOKUP(B733,states!A$2:D$10,4,FALSE)</f>
        <v>1</v>
      </c>
      <c r="R733">
        <v>0.5</v>
      </c>
      <c r="S733">
        <f t="shared" si="92"/>
        <v>0.5</v>
      </c>
      <c r="T733" s="7">
        <f t="shared" si="95"/>
        <v>1.0243967442813089</v>
      </c>
    </row>
    <row r="734" spans="1:20">
      <c r="A734" s="4" t="str">
        <f t="shared" si="93"/>
        <v>X2Pi-13.5-f-3-2</v>
      </c>
      <c r="B734" s="1" t="s">
        <v>0</v>
      </c>
      <c r="C734">
        <v>3</v>
      </c>
      <c r="D734">
        <v>13.5</v>
      </c>
      <c r="E734" s="2" t="s">
        <v>2</v>
      </c>
      <c r="F734">
        <v>2</v>
      </c>
      <c r="G734">
        <v>10413.500199399999</v>
      </c>
      <c r="H734">
        <v>0.01</v>
      </c>
      <c r="I734">
        <v>2</v>
      </c>
      <c r="J734">
        <f t="shared" si="88"/>
        <v>10399.224472074999</v>
      </c>
      <c r="K734">
        <f t="shared" si="89"/>
        <v>13.5</v>
      </c>
      <c r="L734">
        <f t="shared" si="90"/>
        <v>1</v>
      </c>
      <c r="M734">
        <f>C734+1+VLOOKUP(B734,states!A$2:C$10,3,FALSE)</f>
        <v>4</v>
      </c>
      <c r="N734">
        <f t="shared" si="94"/>
        <v>10399.224472074999</v>
      </c>
      <c r="O734" s="2" t="str">
        <f>VLOOKUP(B734,states!A$2:C$10,2,FALSE)</f>
        <v>X</v>
      </c>
      <c r="P734">
        <f t="shared" si="91"/>
        <v>3</v>
      </c>
      <c r="Q734">
        <f>VLOOKUP(B734,states!A$2:D$10,4,FALSE)</f>
        <v>1</v>
      </c>
      <c r="R734">
        <v>0.5</v>
      </c>
      <c r="S734">
        <f t="shared" si="92"/>
        <v>1.5</v>
      </c>
      <c r="T734" s="7">
        <f t="shared" si="95"/>
        <v>1.1884016386440022</v>
      </c>
    </row>
    <row r="735" spans="1:20">
      <c r="A735" s="4" t="str">
        <f t="shared" si="93"/>
        <v>X2Pi-13.5-f-4-1</v>
      </c>
      <c r="B735" s="1" t="s">
        <v>0</v>
      </c>
      <c r="C735">
        <v>4</v>
      </c>
      <c r="D735">
        <v>13.5</v>
      </c>
      <c r="E735" s="2" t="s">
        <v>2</v>
      </c>
      <c r="F735">
        <v>1</v>
      </c>
      <c r="G735">
        <v>12334.363330017</v>
      </c>
      <c r="H735">
        <v>2.2360680000000001E-2</v>
      </c>
      <c r="I735">
        <v>1</v>
      </c>
      <c r="J735">
        <f t="shared" si="88"/>
        <v>12320.087602692</v>
      </c>
      <c r="K735">
        <f t="shared" si="89"/>
        <v>13.5</v>
      </c>
      <c r="L735">
        <f t="shared" si="90"/>
        <v>1</v>
      </c>
      <c r="M735">
        <f>C735+1+VLOOKUP(B735,states!A$2:C$10,3,FALSE)</f>
        <v>5</v>
      </c>
      <c r="N735">
        <f t="shared" si="94"/>
        <v>12320.087602692</v>
      </c>
      <c r="O735" s="2" t="str">
        <f>VLOOKUP(B735,states!A$2:C$10,2,FALSE)</f>
        <v>X</v>
      </c>
      <c r="P735">
        <f t="shared" si="91"/>
        <v>4</v>
      </c>
      <c r="Q735">
        <f>VLOOKUP(B735,states!A$2:D$10,4,FALSE)</f>
        <v>1</v>
      </c>
      <c r="R735">
        <v>0.5</v>
      </c>
      <c r="S735">
        <f t="shared" si="92"/>
        <v>0.5</v>
      </c>
      <c r="T735" s="7">
        <f t="shared" si="95"/>
        <v>0.26573468218408436</v>
      </c>
    </row>
    <row r="736" spans="1:20">
      <c r="A736" s="4" t="str">
        <f t="shared" si="93"/>
        <v>X2Pi-13.5-f-4-2</v>
      </c>
      <c r="B736" s="1" t="s">
        <v>0</v>
      </c>
      <c r="C736">
        <v>4</v>
      </c>
      <c r="D736">
        <v>13.5</v>
      </c>
      <c r="E736" s="2" t="s">
        <v>2</v>
      </c>
      <c r="F736">
        <v>2</v>
      </c>
      <c r="G736">
        <v>12663.557741883</v>
      </c>
      <c r="H736">
        <v>1.2247449000000001E-2</v>
      </c>
      <c r="I736">
        <v>1</v>
      </c>
      <c r="J736">
        <f t="shared" si="88"/>
        <v>12649.282014557999</v>
      </c>
      <c r="K736">
        <f t="shared" si="89"/>
        <v>13.5</v>
      </c>
      <c r="L736">
        <f t="shared" si="90"/>
        <v>1</v>
      </c>
      <c r="M736">
        <f>C736+1+VLOOKUP(B736,states!A$2:C$10,3,FALSE)</f>
        <v>5</v>
      </c>
      <c r="N736">
        <f t="shared" si="94"/>
        <v>12649.282014557999</v>
      </c>
      <c r="O736" s="2" t="str">
        <f>VLOOKUP(B736,states!A$2:C$10,2,FALSE)</f>
        <v>X</v>
      </c>
      <c r="P736">
        <f t="shared" si="91"/>
        <v>4</v>
      </c>
      <c r="Q736">
        <f>VLOOKUP(B736,states!A$2:D$10,4,FALSE)</f>
        <v>1</v>
      </c>
      <c r="R736">
        <v>0.5</v>
      </c>
      <c r="S736">
        <f t="shared" si="92"/>
        <v>1.5</v>
      </c>
      <c r="T736" s="7">
        <f t="shared" si="95"/>
        <v>0.48516292602810684</v>
      </c>
    </row>
    <row r="737" spans="1:20">
      <c r="A737" s="4" t="str">
        <f t="shared" si="93"/>
        <v>A2Delta-13.5-f-0-1</v>
      </c>
      <c r="B737" s="1" t="s">
        <v>3</v>
      </c>
      <c r="C737">
        <v>0</v>
      </c>
      <c r="D737">
        <v>13.5</v>
      </c>
      <c r="E737" s="2" t="s">
        <v>2</v>
      </c>
      <c r="F737">
        <v>1</v>
      </c>
      <c r="G737">
        <v>25775.634502012999</v>
      </c>
      <c r="H737">
        <v>8.5819940000000008E-3</v>
      </c>
      <c r="I737">
        <v>12</v>
      </c>
      <c r="J737">
        <f t="shared" si="88"/>
        <v>25761.358774688</v>
      </c>
      <c r="K737">
        <f t="shared" si="89"/>
        <v>13.5</v>
      </c>
      <c r="L737">
        <f t="shared" si="90"/>
        <v>1</v>
      </c>
      <c r="M737">
        <f>C737+1+VLOOKUP(B737,states!A$2:C$10,3,FALSE)</f>
        <v>251</v>
      </c>
      <c r="N737">
        <f t="shared" si="94"/>
        <v>25761.358774688</v>
      </c>
      <c r="O737" s="2" t="str">
        <f>VLOOKUP(B737,states!A$2:C$10,2,FALSE)</f>
        <v>A</v>
      </c>
      <c r="P737">
        <f t="shared" si="91"/>
        <v>0</v>
      </c>
      <c r="Q737">
        <f>VLOOKUP(B737,states!A$2:D$10,4,FALSE)</f>
        <v>2</v>
      </c>
      <c r="R737">
        <v>0.5</v>
      </c>
      <c r="S737">
        <f t="shared" si="92"/>
        <v>0.5</v>
      </c>
      <c r="T737" s="7">
        <f t="shared" si="95"/>
        <v>830.85700501119129</v>
      </c>
    </row>
    <row r="738" spans="1:20">
      <c r="A738" s="4" t="str">
        <f t="shared" si="93"/>
        <v>A2Delta-13.5-f-0-2</v>
      </c>
      <c r="B738" s="1" t="s">
        <v>3</v>
      </c>
      <c r="C738">
        <v>0</v>
      </c>
      <c r="D738">
        <v>13.5</v>
      </c>
      <c r="E738" s="2" t="s">
        <v>2</v>
      </c>
      <c r="F738">
        <v>2</v>
      </c>
      <c r="G738">
        <v>26166.717068890001</v>
      </c>
      <c r="H738">
        <v>7.0710679999999998E-3</v>
      </c>
      <c r="I738">
        <v>13</v>
      </c>
      <c r="J738">
        <f t="shared" si="88"/>
        <v>26152.441341565001</v>
      </c>
      <c r="K738">
        <f t="shared" si="89"/>
        <v>13.5</v>
      </c>
      <c r="L738">
        <f t="shared" si="90"/>
        <v>1</v>
      </c>
      <c r="M738">
        <f>C738+1+VLOOKUP(B738,states!A$2:C$10,3,FALSE)</f>
        <v>251</v>
      </c>
      <c r="N738">
        <f t="shared" si="94"/>
        <v>26152.441341565001</v>
      </c>
      <c r="O738" s="2" t="str">
        <f>VLOOKUP(B738,states!A$2:C$10,2,FALSE)</f>
        <v>A</v>
      </c>
      <c r="P738">
        <f t="shared" si="91"/>
        <v>0</v>
      </c>
      <c r="Q738">
        <f>VLOOKUP(B738,states!A$2:D$10,4,FALSE)</f>
        <v>2</v>
      </c>
      <c r="R738">
        <v>0.5</v>
      </c>
      <c r="S738">
        <f t="shared" si="92"/>
        <v>1.5</v>
      </c>
      <c r="T738" s="7">
        <f t="shared" si="95"/>
        <v>1092.4248856305744</v>
      </c>
    </row>
    <row r="739" spans="1:20">
      <c r="A739" s="4" t="str">
        <f t="shared" si="93"/>
        <v>B2Sigma-13.5-f-0-1</v>
      </c>
      <c r="B739" s="1" t="s">
        <v>4</v>
      </c>
      <c r="C739">
        <v>0</v>
      </c>
      <c r="D739">
        <v>13.5</v>
      </c>
      <c r="E739" s="2" t="s">
        <v>2</v>
      </c>
      <c r="F739">
        <v>1</v>
      </c>
      <c r="G739">
        <v>27939.851610644</v>
      </c>
      <c r="H739">
        <v>1.2192391E-2</v>
      </c>
      <c r="I739">
        <v>12</v>
      </c>
      <c r="J739">
        <f t="shared" si="88"/>
        <v>27925.575883319001</v>
      </c>
      <c r="K739">
        <f t="shared" si="89"/>
        <v>13.5</v>
      </c>
      <c r="L739">
        <f t="shared" si="90"/>
        <v>1</v>
      </c>
      <c r="M739">
        <f>C739+1+VLOOKUP(B739,states!A$2:C$10,3,FALSE)</f>
        <v>51</v>
      </c>
      <c r="N739">
        <f t="shared" si="94"/>
        <v>27925.575883319001</v>
      </c>
      <c r="O739" s="2" t="str">
        <f>VLOOKUP(B739,states!A$2:C$10,2,FALSE)</f>
        <v>B</v>
      </c>
      <c r="P739">
        <f t="shared" si="91"/>
        <v>0</v>
      </c>
      <c r="Q739">
        <f>VLOOKUP(B739,states!A$2:D$10,4,FALSE)</f>
        <v>0</v>
      </c>
      <c r="R739">
        <v>0.5</v>
      </c>
      <c r="S739">
        <f t="shared" si="92"/>
        <v>0.5</v>
      </c>
      <c r="T739" s="7">
        <f t="shared" si="95"/>
        <v>584.82457065755295</v>
      </c>
    </row>
    <row r="740" spans="1:20">
      <c r="A740" s="4" t="str">
        <f t="shared" si="93"/>
        <v>A2Delta-13.5-f-1-1</v>
      </c>
      <c r="B740" s="1" t="s">
        <v>3</v>
      </c>
      <c r="C740">
        <v>1</v>
      </c>
      <c r="D740">
        <v>13.5</v>
      </c>
      <c r="E740" s="2" t="s">
        <v>2</v>
      </c>
      <c r="F740">
        <v>1</v>
      </c>
      <c r="G740">
        <v>28392.865488642001</v>
      </c>
      <c r="H740">
        <v>9.8001570000000003E-3</v>
      </c>
      <c r="I740">
        <v>9</v>
      </c>
      <c r="J740">
        <f t="shared" si="88"/>
        <v>28378.589761317002</v>
      </c>
      <c r="K740">
        <f t="shared" si="89"/>
        <v>13.5</v>
      </c>
      <c r="L740">
        <f t="shared" si="90"/>
        <v>1</v>
      </c>
      <c r="M740">
        <f>C740+1+VLOOKUP(B740,states!A$2:C$10,3,FALSE)</f>
        <v>252</v>
      </c>
      <c r="N740">
        <f t="shared" si="94"/>
        <v>28378.589761317002</v>
      </c>
      <c r="O740" s="2" t="str">
        <f>VLOOKUP(B740,states!A$2:C$10,2,FALSE)</f>
        <v>A</v>
      </c>
      <c r="P740">
        <f t="shared" si="91"/>
        <v>1</v>
      </c>
      <c r="Q740">
        <f>VLOOKUP(B740,states!A$2:D$10,4,FALSE)</f>
        <v>2</v>
      </c>
      <c r="R740">
        <v>0.5</v>
      </c>
      <c r="S740">
        <f t="shared" si="92"/>
        <v>0.5</v>
      </c>
      <c r="T740" s="7">
        <f t="shared" si="95"/>
        <v>5.4568588787894008</v>
      </c>
    </row>
    <row r="741" spans="1:20">
      <c r="A741" s="4" t="str">
        <f t="shared" si="93"/>
        <v>A2Delta-13.5-f-1-2</v>
      </c>
      <c r="B741" s="1" t="s">
        <v>3</v>
      </c>
      <c r="C741">
        <v>1</v>
      </c>
      <c r="D741">
        <v>13.5</v>
      </c>
      <c r="E741" s="2" t="s">
        <v>2</v>
      </c>
      <c r="F741">
        <v>2</v>
      </c>
      <c r="G741">
        <v>28764.745070409001</v>
      </c>
      <c r="H741">
        <v>8.6602539999999992E-3</v>
      </c>
      <c r="I741">
        <v>7</v>
      </c>
      <c r="J741">
        <f t="shared" si="88"/>
        <v>28750.469343084002</v>
      </c>
      <c r="K741">
        <f t="shared" si="89"/>
        <v>13.5</v>
      </c>
      <c r="L741">
        <f t="shared" si="90"/>
        <v>1</v>
      </c>
      <c r="M741">
        <f>C741+1+VLOOKUP(B741,states!A$2:C$10,3,FALSE)</f>
        <v>252</v>
      </c>
      <c r="N741">
        <f t="shared" si="94"/>
        <v>28750.469343084002</v>
      </c>
      <c r="O741" s="2" t="str">
        <f>VLOOKUP(B741,states!A$2:C$10,2,FALSE)</f>
        <v>A</v>
      </c>
      <c r="P741">
        <f t="shared" si="91"/>
        <v>1</v>
      </c>
      <c r="Q741">
        <f>VLOOKUP(B741,states!A$2:D$10,4,FALSE)</f>
        <v>2</v>
      </c>
      <c r="R741">
        <v>0.5</v>
      </c>
      <c r="S741">
        <f t="shared" si="92"/>
        <v>1.5</v>
      </c>
      <c r="T741" s="7">
        <f t="shared" si="95"/>
        <v>4.8028680628235723</v>
      </c>
    </row>
    <row r="742" spans="1:20">
      <c r="A742" s="4" t="str">
        <f t="shared" si="93"/>
        <v>B2Sigma-13.5-f-1-1</v>
      </c>
      <c r="B742" s="1" t="s">
        <v>4</v>
      </c>
      <c r="C742">
        <v>1</v>
      </c>
      <c r="D742">
        <v>13.5</v>
      </c>
      <c r="E742" s="2" t="s">
        <v>2</v>
      </c>
      <c r="F742">
        <v>1</v>
      </c>
      <c r="G742">
        <v>29410.882592127</v>
      </c>
      <c r="H742">
        <v>0.50002499899999997</v>
      </c>
      <c r="I742">
        <v>1</v>
      </c>
      <c r="J742">
        <f t="shared" si="88"/>
        <v>29396.606864802001</v>
      </c>
      <c r="K742">
        <f t="shared" si="89"/>
        <v>13.5</v>
      </c>
      <c r="L742">
        <f t="shared" si="90"/>
        <v>1</v>
      </c>
      <c r="M742">
        <f>C742+1+VLOOKUP(B742,states!A$2:C$10,3,FALSE)</f>
        <v>52</v>
      </c>
      <c r="N742">
        <f t="shared" si="94"/>
        <v>29396.606864802001</v>
      </c>
      <c r="O742" s="2" t="str">
        <f>VLOOKUP(B742,states!A$2:C$10,2,FALSE)</f>
        <v>B</v>
      </c>
      <c r="P742">
        <f t="shared" si="91"/>
        <v>1</v>
      </c>
      <c r="Q742">
        <f>VLOOKUP(B742,states!A$2:D$10,4,FALSE)</f>
        <v>0</v>
      </c>
      <c r="R742">
        <v>0.5</v>
      </c>
      <c r="S742">
        <f t="shared" si="92"/>
        <v>0.5</v>
      </c>
      <c r="T742" s="7">
        <f t="shared" si="95"/>
        <v>1.1883422239094913E-2</v>
      </c>
    </row>
    <row r="743" spans="1:20">
      <c r="A743" s="4" t="str">
        <f t="shared" si="93"/>
        <v>A2Delta-13.5-f-2-1</v>
      </c>
      <c r="B743" s="1" t="s">
        <v>3</v>
      </c>
      <c r="C743">
        <v>2</v>
      </c>
      <c r="D743">
        <v>13.5</v>
      </c>
      <c r="E743" s="2" t="s">
        <v>2</v>
      </c>
      <c r="F743">
        <v>1</v>
      </c>
      <c r="G743">
        <v>30805.481391827001</v>
      </c>
      <c r="H743">
        <v>7.4627843999999999E-2</v>
      </c>
      <c r="I743">
        <v>7</v>
      </c>
      <c r="J743">
        <f t="shared" si="88"/>
        <v>30791.205664502002</v>
      </c>
      <c r="K743">
        <f t="shared" si="89"/>
        <v>13.5</v>
      </c>
      <c r="L743">
        <f t="shared" si="90"/>
        <v>1</v>
      </c>
      <c r="M743">
        <f>C743+1+VLOOKUP(B743,states!A$2:C$10,3,FALSE)</f>
        <v>253</v>
      </c>
      <c r="N743">
        <f t="shared" si="94"/>
        <v>30791.205664502002</v>
      </c>
      <c r="O743" s="2" t="str">
        <f>VLOOKUP(B743,states!A$2:C$10,2,FALSE)</f>
        <v>A</v>
      </c>
      <c r="P743">
        <f t="shared" si="91"/>
        <v>2</v>
      </c>
      <c r="Q743">
        <f>VLOOKUP(B743,states!A$2:D$10,4,FALSE)</f>
        <v>2</v>
      </c>
      <c r="R743">
        <v>0.5</v>
      </c>
      <c r="S743">
        <f t="shared" si="92"/>
        <v>0.5</v>
      </c>
      <c r="T743" s="7">
        <f t="shared" si="95"/>
        <v>0.55735306184833744</v>
      </c>
    </row>
    <row r="744" spans="1:20">
      <c r="A744" s="4" t="str">
        <f t="shared" si="93"/>
        <v>A2Delta-13.5-f-2-2</v>
      </c>
      <c r="B744" s="1" t="s">
        <v>3</v>
      </c>
      <c r="C744">
        <v>2</v>
      </c>
      <c r="D744">
        <v>13.5</v>
      </c>
      <c r="E744" s="2" t="s">
        <v>2</v>
      </c>
      <c r="F744">
        <v>2</v>
      </c>
      <c r="G744">
        <v>31155.998473281001</v>
      </c>
      <c r="H744">
        <v>5.0744457999999999E-2</v>
      </c>
      <c r="I744">
        <v>6</v>
      </c>
      <c r="J744">
        <f t="shared" si="88"/>
        <v>31141.722745956002</v>
      </c>
      <c r="K744">
        <f t="shared" si="89"/>
        <v>13.5</v>
      </c>
      <c r="L744">
        <f t="shared" si="90"/>
        <v>1</v>
      </c>
      <c r="M744">
        <f>C744+1+VLOOKUP(B744,states!A$2:C$10,3,FALSE)</f>
        <v>253</v>
      </c>
      <c r="N744">
        <f t="shared" si="94"/>
        <v>31141.722745956002</v>
      </c>
      <c r="O744" s="2" t="str">
        <f>VLOOKUP(B744,states!A$2:C$10,2,FALSE)</f>
        <v>A</v>
      </c>
      <c r="P744">
        <f t="shared" si="91"/>
        <v>2</v>
      </c>
      <c r="Q744">
        <f>VLOOKUP(B744,states!A$2:D$10,4,FALSE)</f>
        <v>2</v>
      </c>
      <c r="R744">
        <v>0.5</v>
      </c>
      <c r="S744">
        <f t="shared" si="92"/>
        <v>1.5</v>
      </c>
      <c r="T744" s="7">
        <f t="shared" si="95"/>
        <v>0.70258015484804404</v>
      </c>
    </row>
    <row r="745" spans="1:20">
      <c r="A745" s="4" t="str">
        <f t="shared" si="93"/>
        <v>A2Delta-13.5-f-3-2</v>
      </c>
      <c r="B745" s="1" t="s">
        <v>3</v>
      </c>
      <c r="C745">
        <v>3</v>
      </c>
      <c r="D745">
        <v>13.5</v>
      </c>
      <c r="E745" s="2" t="s">
        <v>2</v>
      </c>
      <c r="F745">
        <v>2</v>
      </c>
      <c r="G745">
        <v>33321.495748246001</v>
      </c>
      <c r="H745">
        <v>0.50012498400000005</v>
      </c>
      <c r="I745">
        <v>1</v>
      </c>
      <c r="J745">
        <f t="shared" si="88"/>
        <v>33307.220020920999</v>
      </c>
      <c r="K745">
        <f t="shared" si="89"/>
        <v>13.5</v>
      </c>
      <c r="L745">
        <f t="shared" si="90"/>
        <v>1</v>
      </c>
      <c r="M745">
        <f>C745+1+VLOOKUP(B745,states!A$2:C$10,3,FALSE)</f>
        <v>254</v>
      </c>
      <c r="N745">
        <f t="shared" si="94"/>
        <v>33307.220020920999</v>
      </c>
      <c r="O745" s="2" t="str">
        <f>VLOOKUP(B745,states!A$2:C$10,2,FALSE)</f>
        <v>A</v>
      </c>
      <c r="P745">
        <f t="shared" si="91"/>
        <v>3</v>
      </c>
      <c r="Q745">
        <f>VLOOKUP(B745,states!A$2:D$10,4,FALSE)</f>
        <v>2</v>
      </c>
      <c r="R745">
        <v>0.5</v>
      </c>
      <c r="S745">
        <f t="shared" si="92"/>
        <v>1.5</v>
      </c>
      <c r="T745" s="7">
        <f t="shared" si="95"/>
        <v>1.1881046505007258E-2</v>
      </c>
    </row>
    <row r="746" spans="1:20">
      <c r="A746" s="4" t="str">
        <f t="shared" si="93"/>
        <v>C2Sigma-13.5-f-0-2</v>
      </c>
      <c r="B746" s="1" t="s">
        <v>5</v>
      </c>
      <c r="C746">
        <v>0</v>
      </c>
      <c r="D746">
        <v>13.5</v>
      </c>
      <c r="E746" s="2" t="s">
        <v>2</v>
      </c>
      <c r="F746">
        <v>2</v>
      </c>
      <c r="G746">
        <v>34715.408249191001</v>
      </c>
      <c r="H746">
        <v>6.4031239999999996E-3</v>
      </c>
      <c r="I746">
        <v>7</v>
      </c>
      <c r="J746">
        <f t="shared" si="88"/>
        <v>34701.132521865999</v>
      </c>
      <c r="K746">
        <f t="shared" si="89"/>
        <v>13.5</v>
      </c>
      <c r="L746">
        <f t="shared" si="90"/>
        <v>1</v>
      </c>
      <c r="M746">
        <f>C746+1+VLOOKUP(B746,states!A$2:C$10,3,FALSE)</f>
        <v>101</v>
      </c>
      <c r="N746">
        <f t="shared" si="94"/>
        <v>34701.132521865999</v>
      </c>
      <c r="O746" s="2" t="str">
        <f>VLOOKUP(B746,states!A$2:C$10,2,FALSE)</f>
        <v>C</v>
      </c>
      <c r="P746">
        <f t="shared" si="91"/>
        <v>0</v>
      </c>
      <c r="Q746">
        <f>VLOOKUP(B746,states!A$2:D$10,4,FALSE)</f>
        <v>0</v>
      </c>
      <c r="R746">
        <v>0.5</v>
      </c>
      <c r="S746">
        <f t="shared" si="92"/>
        <v>0.5</v>
      </c>
      <c r="T746" s="7">
        <f t="shared" si="95"/>
        <v>649.59006498296901</v>
      </c>
    </row>
    <row r="747" spans="1:20">
      <c r="A747" s="4" t="str">
        <f t="shared" si="93"/>
        <v>A2Delta-13.5-f-4-1</v>
      </c>
      <c r="B747" s="1" t="s">
        <v>3</v>
      </c>
      <c r="C747">
        <v>4</v>
      </c>
      <c r="D747">
        <v>13.5</v>
      </c>
      <c r="E747" s="2" t="s">
        <v>2</v>
      </c>
      <c r="F747">
        <v>1</v>
      </c>
      <c r="G747">
        <v>34901.498978290001</v>
      </c>
      <c r="H747">
        <v>0.86609756999999998</v>
      </c>
      <c r="I747">
        <v>1</v>
      </c>
      <c r="J747">
        <f t="shared" si="88"/>
        <v>34887.223250964998</v>
      </c>
      <c r="K747">
        <f t="shared" si="89"/>
        <v>13.5</v>
      </c>
      <c r="L747">
        <f t="shared" si="90"/>
        <v>1</v>
      </c>
      <c r="M747">
        <f>C747+1+VLOOKUP(B747,states!A$2:C$10,3,FALSE)</f>
        <v>255</v>
      </c>
      <c r="N747">
        <f t="shared" si="94"/>
        <v>34887.223250964998</v>
      </c>
      <c r="O747" s="2" t="str">
        <f>VLOOKUP(B747,states!A$2:C$10,2,FALSE)</f>
        <v>A</v>
      </c>
      <c r="P747">
        <f t="shared" si="91"/>
        <v>4</v>
      </c>
      <c r="Q747">
        <f>VLOOKUP(B747,states!A$2:D$10,4,FALSE)</f>
        <v>2</v>
      </c>
      <c r="R747">
        <v>0.5</v>
      </c>
      <c r="S747">
        <f t="shared" si="92"/>
        <v>0.5</v>
      </c>
      <c r="T747" s="7">
        <f t="shared" si="95"/>
        <v>6.860668357746358E-3</v>
      </c>
    </row>
    <row r="748" spans="1:20">
      <c r="A748" s="4" t="str">
        <f t="shared" si="93"/>
        <v>A2Delta-13.5-f-5-1</v>
      </c>
      <c r="B748" s="1" t="s">
        <v>3</v>
      </c>
      <c r="C748">
        <v>5</v>
      </c>
      <c r="D748">
        <v>13.5</v>
      </c>
      <c r="E748" s="2" t="s">
        <v>2</v>
      </c>
      <c r="F748">
        <v>1</v>
      </c>
      <c r="G748">
        <v>36492.339102295999</v>
      </c>
      <c r="H748">
        <v>0.50050074899999997</v>
      </c>
      <c r="I748">
        <v>2</v>
      </c>
      <c r="J748">
        <f t="shared" si="88"/>
        <v>36478.063374970996</v>
      </c>
      <c r="K748">
        <f t="shared" si="89"/>
        <v>13.5</v>
      </c>
      <c r="L748">
        <f t="shared" si="90"/>
        <v>1</v>
      </c>
      <c r="M748">
        <f>C748+1+VLOOKUP(B748,states!A$2:C$10,3,FALSE)</f>
        <v>256</v>
      </c>
      <c r="N748">
        <f t="shared" si="94"/>
        <v>36478.063374970996</v>
      </c>
      <c r="O748" s="2" t="str">
        <f>VLOOKUP(B748,states!A$2:C$10,2,FALSE)</f>
        <v>A</v>
      </c>
      <c r="P748">
        <f t="shared" si="91"/>
        <v>5</v>
      </c>
      <c r="Q748">
        <f>VLOOKUP(B748,states!A$2:D$10,4,FALSE)</f>
        <v>2</v>
      </c>
      <c r="R748">
        <v>0.5</v>
      </c>
      <c r="S748">
        <f t="shared" si="92"/>
        <v>0.5</v>
      </c>
      <c r="T748" s="7">
        <f t="shared" si="95"/>
        <v>2.3744252951038089E-2</v>
      </c>
    </row>
    <row r="749" spans="1:20">
      <c r="A749" s="4" t="str">
        <f t="shared" si="93"/>
        <v>C2Sigma-13.5-f-1-2</v>
      </c>
      <c r="B749" s="1" t="s">
        <v>5</v>
      </c>
      <c r="C749">
        <v>1</v>
      </c>
      <c r="D749">
        <v>13.5</v>
      </c>
      <c r="E749" s="2" t="s">
        <v>2</v>
      </c>
      <c r="F749">
        <v>2</v>
      </c>
      <c r="G749">
        <v>37165.892946747001</v>
      </c>
      <c r="H749">
        <v>5.0497525000000001E-2</v>
      </c>
      <c r="I749">
        <v>6</v>
      </c>
      <c r="J749">
        <f t="shared" si="88"/>
        <v>37151.617219421998</v>
      </c>
      <c r="K749">
        <f t="shared" si="89"/>
        <v>13.5</v>
      </c>
      <c r="L749">
        <f t="shared" si="90"/>
        <v>1</v>
      </c>
      <c r="M749">
        <f>C749+1+VLOOKUP(B749,states!A$2:C$10,3,FALSE)</f>
        <v>102</v>
      </c>
      <c r="N749">
        <f t="shared" si="94"/>
        <v>37151.617219421998</v>
      </c>
      <c r="O749" s="2" t="str">
        <f>VLOOKUP(B749,states!A$2:C$10,2,FALSE)</f>
        <v>C</v>
      </c>
      <c r="P749">
        <f t="shared" si="91"/>
        <v>1</v>
      </c>
      <c r="Q749">
        <f>VLOOKUP(B749,states!A$2:D$10,4,FALSE)</f>
        <v>0</v>
      </c>
      <c r="R749">
        <v>0.5</v>
      </c>
      <c r="S749">
        <f t="shared" si="92"/>
        <v>0.5</v>
      </c>
      <c r="T749" s="7">
        <f t="shared" si="95"/>
        <v>0.70601577323482811</v>
      </c>
    </row>
    <row r="750" spans="1:20">
      <c r="A750" s="4" t="str">
        <f t="shared" si="93"/>
        <v>C2Sigma-13.5-f-2-2</v>
      </c>
      <c r="B750" s="1" t="s">
        <v>5</v>
      </c>
      <c r="C750">
        <v>2</v>
      </c>
      <c r="D750">
        <v>13.5</v>
      </c>
      <c r="E750" s="2" t="s">
        <v>2</v>
      </c>
      <c r="F750">
        <v>2</v>
      </c>
      <c r="G750">
        <v>39327.759397818001</v>
      </c>
      <c r="H750">
        <v>0.50007499399999999</v>
      </c>
      <c r="I750">
        <v>1</v>
      </c>
      <c r="J750">
        <f t="shared" si="88"/>
        <v>39313.483670492998</v>
      </c>
      <c r="K750">
        <f t="shared" si="89"/>
        <v>13.5</v>
      </c>
      <c r="L750">
        <f t="shared" si="90"/>
        <v>1</v>
      </c>
      <c r="M750">
        <f>C750+1+VLOOKUP(B750,states!A$2:C$10,3,FALSE)</f>
        <v>103</v>
      </c>
      <c r="N750">
        <f t="shared" si="94"/>
        <v>39313.483670492998</v>
      </c>
      <c r="O750" s="2" t="str">
        <f>VLOOKUP(B750,states!A$2:C$10,2,FALSE)</f>
        <v>C</v>
      </c>
      <c r="P750">
        <f t="shared" si="91"/>
        <v>2</v>
      </c>
      <c r="Q750">
        <f>VLOOKUP(B750,states!A$2:D$10,4,FALSE)</f>
        <v>0</v>
      </c>
      <c r="R750">
        <v>0.5</v>
      </c>
      <c r="S750">
        <f t="shared" si="92"/>
        <v>0.5</v>
      </c>
      <c r="T750" s="7">
        <f t="shared" si="95"/>
        <v>1.1882234193897749E-2</v>
      </c>
    </row>
    <row r="751" spans="1:20">
      <c r="A751" s="4" t="str">
        <f t="shared" si="93"/>
        <v>X2Pi-13.5-e-0-1</v>
      </c>
      <c r="B751" s="1" t="s">
        <v>0</v>
      </c>
      <c r="C751">
        <v>0</v>
      </c>
      <c r="D751">
        <v>13.5</v>
      </c>
      <c r="E751" s="2" t="s">
        <v>1</v>
      </c>
      <c r="F751">
        <v>1</v>
      </c>
      <c r="G751">
        <v>2538.7625921270001</v>
      </c>
      <c r="H751">
        <v>5.0000000000000001E-3</v>
      </c>
      <c r="I751">
        <v>22</v>
      </c>
      <c r="J751">
        <f t="shared" si="88"/>
        <v>2524.4868648020001</v>
      </c>
      <c r="K751">
        <f t="shared" si="89"/>
        <v>13.5</v>
      </c>
      <c r="L751">
        <f t="shared" si="90"/>
        <v>-1</v>
      </c>
      <c r="M751">
        <f>C751+1+VLOOKUP(B751,states!A$2:C$10,3,FALSE)</f>
        <v>1</v>
      </c>
      <c r="N751">
        <f t="shared" si="94"/>
        <v>2524.4868648020001</v>
      </c>
      <c r="O751" s="2" t="str">
        <f>VLOOKUP(B751,states!A$2:C$10,2,FALSE)</f>
        <v>X</v>
      </c>
      <c r="P751">
        <f t="shared" si="91"/>
        <v>0</v>
      </c>
      <c r="Q751">
        <f>VLOOKUP(B751,states!A$2:D$10,4,FALSE)</f>
        <v>1</v>
      </c>
      <c r="R751">
        <v>0.5</v>
      </c>
      <c r="S751">
        <f t="shared" si="92"/>
        <v>0.5</v>
      </c>
      <c r="T751" s="7">
        <f t="shared" si="95"/>
        <v>2614.4836050168051</v>
      </c>
    </row>
    <row r="752" spans="1:20">
      <c r="A752" s="4" t="str">
        <f t="shared" si="93"/>
        <v>X2Pi-13.5-e-0-2</v>
      </c>
      <c r="B752" s="1" t="s">
        <v>0</v>
      </c>
      <c r="C752">
        <v>0</v>
      </c>
      <c r="D752">
        <v>13.5</v>
      </c>
      <c r="E752" s="2" t="s">
        <v>1</v>
      </c>
      <c r="F752">
        <v>2</v>
      </c>
      <c r="G752">
        <v>2912.842086737</v>
      </c>
      <c r="H752">
        <v>5.0000000000000001E-3</v>
      </c>
      <c r="I752">
        <v>22</v>
      </c>
      <c r="J752">
        <f t="shared" si="88"/>
        <v>2898.5663594120001</v>
      </c>
      <c r="K752">
        <f t="shared" si="89"/>
        <v>13.5</v>
      </c>
      <c r="L752">
        <f t="shared" si="90"/>
        <v>-1</v>
      </c>
      <c r="M752">
        <f>C752+1+VLOOKUP(B752,states!A$2:C$10,3,FALSE)</f>
        <v>1</v>
      </c>
      <c r="N752">
        <f t="shared" si="94"/>
        <v>2898.5663594120001</v>
      </c>
      <c r="O752" s="2" t="str">
        <f>VLOOKUP(B752,states!A$2:C$10,2,FALSE)</f>
        <v>X</v>
      </c>
      <c r="P752">
        <f t="shared" si="91"/>
        <v>0</v>
      </c>
      <c r="Q752">
        <f>VLOOKUP(B752,states!A$2:D$10,4,FALSE)</f>
        <v>1</v>
      </c>
      <c r="R752">
        <v>0.5</v>
      </c>
      <c r="S752">
        <f t="shared" si="92"/>
        <v>1.5</v>
      </c>
      <c r="T752" s="7">
        <f t="shared" si="95"/>
        <v>2614.4836050168051</v>
      </c>
    </row>
    <row r="753" spans="1:20">
      <c r="A753" s="4" t="str">
        <f t="shared" si="93"/>
        <v>X2Pi-13.5-e-1-1</v>
      </c>
      <c r="B753" s="1" t="s">
        <v>0</v>
      </c>
      <c r="C753">
        <v>1</v>
      </c>
      <c r="D753">
        <v>13.5</v>
      </c>
      <c r="E753" s="2" t="s">
        <v>1</v>
      </c>
      <c r="F753">
        <v>1</v>
      </c>
      <c r="G753">
        <v>5175.7988532489999</v>
      </c>
      <c r="H753">
        <v>0.01</v>
      </c>
      <c r="I753">
        <v>17</v>
      </c>
      <c r="J753">
        <f t="shared" si="88"/>
        <v>5161.5231259239999</v>
      </c>
      <c r="K753">
        <f t="shared" si="89"/>
        <v>13.5</v>
      </c>
      <c r="L753">
        <f t="shared" si="90"/>
        <v>-1</v>
      </c>
      <c r="M753">
        <f>C753+1+VLOOKUP(B753,states!A$2:C$10,3,FALSE)</f>
        <v>2</v>
      </c>
      <c r="N753">
        <f t="shared" si="94"/>
        <v>5161.5231259239999</v>
      </c>
      <c r="O753" s="2" t="str">
        <f>VLOOKUP(B753,states!A$2:C$10,2,FALSE)</f>
        <v>X</v>
      </c>
      <c r="P753">
        <f t="shared" si="91"/>
        <v>1</v>
      </c>
      <c r="Q753">
        <f>VLOOKUP(B753,states!A$2:D$10,4,FALSE)</f>
        <v>1</v>
      </c>
      <c r="R753">
        <v>0.5</v>
      </c>
      <c r="S753">
        <f t="shared" si="92"/>
        <v>0.5</v>
      </c>
      <c r="T753" s="7">
        <f t="shared" si="95"/>
        <v>10.101413928474019</v>
      </c>
    </row>
    <row r="754" spans="1:20">
      <c r="A754" s="4" t="str">
        <f t="shared" si="93"/>
        <v>X2Pi-13.5-e-1-2</v>
      </c>
      <c r="B754" s="1" t="s">
        <v>0</v>
      </c>
      <c r="C754">
        <v>1</v>
      </c>
      <c r="D754">
        <v>13.5</v>
      </c>
      <c r="E754" s="2" t="s">
        <v>1</v>
      </c>
      <c r="F754">
        <v>2</v>
      </c>
      <c r="G754">
        <v>5535.5423319210004</v>
      </c>
      <c r="H754">
        <v>7.0710679999999998E-3</v>
      </c>
      <c r="I754">
        <v>15</v>
      </c>
      <c r="J754">
        <f t="shared" si="88"/>
        <v>5521.2666045960004</v>
      </c>
      <c r="K754">
        <f t="shared" si="89"/>
        <v>13.5</v>
      </c>
      <c r="L754">
        <f t="shared" si="90"/>
        <v>-1</v>
      </c>
      <c r="M754">
        <f>C754+1+VLOOKUP(B754,states!A$2:C$10,3,FALSE)</f>
        <v>2</v>
      </c>
      <c r="N754">
        <f t="shared" si="94"/>
        <v>5521.2666045960004</v>
      </c>
      <c r="O754" s="2" t="str">
        <f>VLOOKUP(B754,states!A$2:C$10,2,FALSE)</f>
        <v>X</v>
      </c>
      <c r="P754">
        <f t="shared" si="91"/>
        <v>1</v>
      </c>
      <c r="Q754">
        <f>VLOOKUP(B754,states!A$2:D$10,4,FALSE)</f>
        <v>1</v>
      </c>
      <c r="R754">
        <v>0.5</v>
      </c>
      <c r="S754">
        <f t="shared" si="92"/>
        <v>1.5</v>
      </c>
      <c r="T754" s="7">
        <f t="shared" si="95"/>
        <v>12.604902526506628</v>
      </c>
    </row>
    <row r="755" spans="1:20">
      <c r="A755" s="4" t="str">
        <f t="shared" si="93"/>
        <v>X2Pi-13.5-e-2-1</v>
      </c>
      <c r="B755" s="1" t="s">
        <v>0</v>
      </c>
      <c r="C755">
        <v>2</v>
      </c>
      <c r="D755">
        <v>13.5</v>
      </c>
      <c r="E755" s="2" t="s">
        <v>1</v>
      </c>
      <c r="F755">
        <v>1</v>
      </c>
      <c r="G755">
        <v>7687.5649385019997</v>
      </c>
      <c r="H755">
        <v>8.6602539999999992E-3</v>
      </c>
      <c r="I755">
        <v>12</v>
      </c>
      <c r="J755">
        <f t="shared" si="88"/>
        <v>7673.2892111769997</v>
      </c>
      <c r="K755">
        <f t="shared" si="89"/>
        <v>13.5</v>
      </c>
      <c r="L755">
        <f t="shared" si="90"/>
        <v>-1</v>
      </c>
      <c r="M755">
        <f>C755+1+VLOOKUP(B755,states!A$2:C$10,3,FALSE)</f>
        <v>3</v>
      </c>
      <c r="N755">
        <f t="shared" si="94"/>
        <v>7673.2892111769997</v>
      </c>
      <c r="O755" s="2" t="str">
        <f>VLOOKUP(B755,states!A$2:C$10,2,FALSE)</f>
        <v>X</v>
      </c>
      <c r="P755">
        <f t="shared" si="91"/>
        <v>2</v>
      </c>
      <c r="Q755">
        <f>VLOOKUP(B755,states!A$2:D$10,4,FALSE)</f>
        <v>1</v>
      </c>
      <c r="R755">
        <v>0.5</v>
      </c>
      <c r="S755">
        <f t="shared" si="92"/>
        <v>0.5</v>
      </c>
      <c r="T755" s="7">
        <f t="shared" si="95"/>
        <v>8.2334881076975499</v>
      </c>
    </row>
    <row r="756" spans="1:20">
      <c r="A756" s="4" t="str">
        <f t="shared" si="93"/>
        <v>X2Pi-13.5-e-2-2</v>
      </c>
      <c r="B756" s="1" t="s">
        <v>0</v>
      </c>
      <c r="C756">
        <v>2</v>
      </c>
      <c r="D756">
        <v>13.5</v>
      </c>
      <c r="E756" s="2" t="s">
        <v>1</v>
      </c>
      <c r="F756">
        <v>2</v>
      </c>
      <c r="G756">
        <v>8033.0993978180004</v>
      </c>
      <c r="H756">
        <v>8.6602539999999992E-3</v>
      </c>
      <c r="I756">
        <v>8</v>
      </c>
      <c r="J756">
        <f t="shared" si="88"/>
        <v>8018.8236704930005</v>
      </c>
      <c r="K756">
        <f t="shared" si="89"/>
        <v>13.5</v>
      </c>
      <c r="L756">
        <f t="shared" si="90"/>
        <v>-1</v>
      </c>
      <c r="M756">
        <f>C756+1+VLOOKUP(B756,states!A$2:C$10,3,FALSE)</f>
        <v>3</v>
      </c>
      <c r="N756">
        <f t="shared" si="94"/>
        <v>8018.8236704930005</v>
      </c>
      <c r="O756" s="2" t="str">
        <f>VLOOKUP(B756,states!A$2:C$10,2,FALSE)</f>
        <v>X</v>
      </c>
      <c r="P756">
        <f t="shared" si="91"/>
        <v>2</v>
      </c>
      <c r="Q756">
        <f>VLOOKUP(B756,states!A$2:D$10,4,FALSE)</f>
        <v>1</v>
      </c>
      <c r="R756">
        <v>0.5</v>
      </c>
      <c r="S756">
        <f t="shared" si="92"/>
        <v>1.5</v>
      </c>
      <c r="T756" s="7">
        <f t="shared" si="95"/>
        <v>5.4889920717983669</v>
      </c>
    </row>
    <row r="757" spans="1:20">
      <c r="A757" s="4" t="str">
        <f t="shared" si="93"/>
        <v>X2Pi-13.5-e-3-1</v>
      </c>
      <c r="B757" s="1" t="s">
        <v>0</v>
      </c>
      <c r="C757">
        <v>3</v>
      </c>
      <c r="D757">
        <v>13.5</v>
      </c>
      <c r="E757" s="2" t="s">
        <v>1</v>
      </c>
      <c r="F757">
        <v>1</v>
      </c>
      <c r="G757">
        <v>10075.296856299999</v>
      </c>
      <c r="H757">
        <v>0.01</v>
      </c>
      <c r="I757">
        <v>3</v>
      </c>
      <c r="J757">
        <f t="shared" si="88"/>
        <v>10061.021128974999</v>
      </c>
      <c r="K757">
        <f t="shared" si="89"/>
        <v>13.5</v>
      </c>
      <c r="L757">
        <f t="shared" si="90"/>
        <v>-1</v>
      </c>
      <c r="M757">
        <f>C757+1+VLOOKUP(B757,states!A$2:C$10,3,FALSE)</f>
        <v>4</v>
      </c>
      <c r="N757">
        <f t="shared" si="94"/>
        <v>10061.021128974999</v>
      </c>
      <c r="O757" s="2" t="str">
        <f>VLOOKUP(B757,states!A$2:C$10,2,FALSE)</f>
        <v>X</v>
      </c>
      <c r="P757">
        <f t="shared" si="91"/>
        <v>3</v>
      </c>
      <c r="Q757">
        <f>VLOOKUP(B757,states!A$2:D$10,4,FALSE)</f>
        <v>1</v>
      </c>
      <c r="R757">
        <v>0.5</v>
      </c>
      <c r="S757">
        <f t="shared" si="92"/>
        <v>0.5</v>
      </c>
      <c r="T757" s="7">
        <f t="shared" si="95"/>
        <v>1.7826024579660034</v>
      </c>
    </row>
    <row r="758" spans="1:20">
      <c r="A758" s="4" t="str">
        <f t="shared" si="93"/>
        <v>X2Pi-13.5-e-3-2</v>
      </c>
      <c r="B758" s="1" t="s">
        <v>0</v>
      </c>
      <c r="C758">
        <v>3</v>
      </c>
      <c r="D758">
        <v>13.5</v>
      </c>
      <c r="E758" s="2" t="s">
        <v>1</v>
      </c>
      <c r="F758">
        <v>2</v>
      </c>
      <c r="G758">
        <v>10406.678149638999</v>
      </c>
      <c r="H758">
        <v>0.01</v>
      </c>
      <c r="I758">
        <v>3</v>
      </c>
      <c r="J758">
        <f t="shared" si="88"/>
        <v>10392.402422313999</v>
      </c>
      <c r="K758">
        <f t="shared" si="89"/>
        <v>13.5</v>
      </c>
      <c r="L758">
        <f t="shared" si="90"/>
        <v>-1</v>
      </c>
      <c r="M758">
        <f>C758+1+VLOOKUP(B758,states!A$2:C$10,3,FALSE)</f>
        <v>4</v>
      </c>
      <c r="N758">
        <f t="shared" si="94"/>
        <v>10392.402422313999</v>
      </c>
      <c r="O758" s="2" t="str">
        <f>VLOOKUP(B758,states!A$2:C$10,2,FALSE)</f>
        <v>X</v>
      </c>
      <c r="P758">
        <f t="shared" si="91"/>
        <v>3</v>
      </c>
      <c r="Q758">
        <f>VLOOKUP(B758,states!A$2:D$10,4,FALSE)</f>
        <v>1</v>
      </c>
      <c r="R758">
        <v>0.5</v>
      </c>
      <c r="S758">
        <f t="shared" si="92"/>
        <v>1.5</v>
      </c>
      <c r="T758" s="7">
        <f t="shared" si="95"/>
        <v>1.7826024579660034</v>
      </c>
    </row>
    <row r="759" spans="1:20">
      <c r="A759" s="4" t="str">
        <f t="shared" si="93"/>
        <v>X2Pi-13.5-e-4-1</v>
      </c>
      <c r="B759" s="1" t="s">
        <v>0</v>
      </c>
      <c r="C759">
        <v>4</v>
      </c>
      <c r="D759">
        <v>13.5</v>
      </c>
      <c r="E759" s="2" t="s">
        <v>1</v>
      </c>
      <c r="F759">
        <v>1</v>
      </c>
      <c r="G759">
        <v>12339.71897829</v>
      </c>
      <c r="H759">
        <v>0.70719516400000004</v>
      </c>
      <c r="I759">
        <v>3</v>
      </c>
      <c r="J759">
        <f t="shared" si="88"/>
        <v>12325.443250965</v>
      </c>
      <c r="K759">
        <f t="shared" si="89"/>
        <v>13.5</v>
      </c>
      <c r="L759">
        <f t="shared" si="90"/>
        <v>-1</v>
      </c>
      <c r="M759">
        <f>C759+1+VLOOKUP(B759,states!A$2:C$10,3,FALSE)</f>
        <v>5</v>
      </c>
      <c r="N759">
        <f t="shared" si="94"/>
        <v>12325.443250965</v>
      </c>
      <c r="O759" s="2" t="str">
        <f>VLOOKUP(B759,states!A$2:C$10,2,FALSE)</f>
        <v>X</v>
      </c>
      <c r="P759">
        <f t="shared" si="91"/>
        <v>4</v>
      </c>
      <c r="Q759">
        <f>VLOOKUP(B759,states!A$2:D$10,4,FALSE)</f>
        <v>1</v>
      </c>
      <c r="R759">
        <v>0.5</v>
      </c>
      <c r="S759">
        <f t="shared" si="92"/>
        <v>0.5</v>
      </c>
      <c r="T759" s="7">
        <f t="shared" si="95"/>
        <v>2.5206655089145987E-2</v>
      </c>
    </row>
    <row r="760" spans="1:20">
      <c r="A760" s="4" t="str">
        <f t="shared" si="93"/>
        <v>X2Pi-13.5-e-4-2</v>
      </c>
      <c r="B760" s="1" t="s">
        <v>0</v>
      </c>
      <c r="C760">
        <v>4</v>
      </c>
      <c r="D760">
        <v>13.5</v>
      </c>
      <c r="E760" s="2" t="s">
        <v>1</v>
      </c>
      <c r="F760">
        <v>2</v>
      </c>
      <c r="G760">
        <v>12657.008616831001</v>
      </c>
      <c r="H760">
        <v>1.118034E-2</v>
      </c>
      <c r="I760">
        <v>1</v>
      </c>
      <c r="J760">
        <f t="shared" si="88"/>
        <v>12642.732889506</v>
      </c>
      <c r="K760">
        <f t="shared" si="89"/>
        <v>13.5</v>
      </c>
      <c r="L760">
        <f t="shared" si="90"/>
        <v>-1</v>
      </c>
      <c r="M760">
        <f>C760+1+VLOOKUP(B760,states!A$2:C$10,3,FALSE)</f>
        <v>5</v>
      </c>
      <c r="N760">
        <f t="shared" si="94"/>
        <v>12642.732889506</v>
      </c>
      <c r="O760" s="2" t="str">
        <f>VLOOKUP(B760,states!A$2:C$10,2,FALSE)</f>
        <v>X</v>
      </c>
      <c r="P760">
        <f t="shared" si="91"/>
        <v>4</v>
      </c>
      <c r="Q760">
        <f>VLOOKUP(B760,states!A$2:D$10,4,FALSE)</f>
        <v>1</v>
      </c>
      <c r="R760">
        <v>0.5</v>
      </c>
      <c r="S760">
        <f t="shared" si="92"/>
        <v>1.5</v>
      </c>
      <c r="T760" s="7">
        <f t="shared" si="95"/>
        <v>0.53146936436816872</v>
      </c>
    </row>
    <row r="761" spans="1:20">
      <c r="A761" s="4" t="str">
        <f t="shared" si="93"/>
        <v>X2Pi-13.5-e-5-1</v>
      </c>
      <c r="B761" s="1" t="s">
        <v>0</v>
      </c>
      <c r="C761">
        <v>5</v>
      </c>
      <c r="D761">
        <v>13.5</v>
      </c>
      <c r="E761" s="2" t="s">
        <v>1</v>
      </c>
      <c r="F761">
        <v>1</v>
      </c>
      <c r="G761">
        <v>14481.249102296</v>
      </c>
      <c r="H761">
        <v>0.707460953</v>
      </c>
      <c r="I761">
        <v>1</v>
      </c>
      <c r="J761">
        <f t="shared" si="88"/>
        <v>14466.973374970999</v>
      </c>
      <c r="K761">
        <f t="shared" si="89"/>
        <v>13.5</v>
      </c>
      <c r="L761">
        <f t="shared" si="90"/>
        <v>-1</v>
      </c>
      <c r="M761">
        <f>C761+1+VLOOKUP(B761,states!A$2:C$10,3,FALSE)</f>
        <v>6</v>
      </c>
      <c r="N761">
        <f t="shared" si="94"/>
        <v>14466.973374970999</v>
      </c>
      <c r="O761" s="2" t="str">
        <f>VLOOKUP(B761,states!A$2:C$10,2,FALSE)</f>
        <v>X</v>
      </c>
      <c r="P761">
        <f t="shared" si="91"/>
        <v>5</v>
      </c>
      <c r="Q761">
        <f>VLOOKUP(B761,states!A$2:D$10,4,FALSE)</f>
        <v>1</v>
      </c>
      <c r="R761">
        <v>0.5</v>
      </c>
      <c r="S761">
        <f t="shared" si="92"/>
        <v>0.5</v>
      </c>
      <c r="T761" s="7">
        <f t="shared" si="95"/>
        <v>8.3990616980666229E-3</v>
      </c>
    </row>
    <row r="762" spans="1:20">
      <c r="A762" s="4" t="str">
        <f t="shared" si="93"/>
        <v>A2Delta-13.5-e-0-1</v>
      </c>
      <c r="B762" s="1" t="s">
        <v>3</v>
      </c>
      <c r="C762">
        <v>0</v>
      </c>
      <c r="D762">
        <v>13.5</v>
      </c>
      <c r="E762" s="2" t="s">
        <v>1</v>
      </c>
      <c r="F762">
        <v>1</v>
      </c>
      <c r="G762">
        <v>25775.639090458</v>
      </c>
      <c r="H762">
        <v>7.0710679999999998E-3</v>
      </c>
      <c r="I762">
        <v>12</v>
      </c>
      <c r="J762">
        <f t="shared" si="88"/>
        <v>25761.363363133001</v>
      </c>
      <c r="K762">
        <f t="shared" si="89"/>
        <v>13.5</v>
      </c>
      <c r="L762">
        <f t="shared" si="90"/>
        <v>-1</v>
      </c>
      <c r="M762">
        <f>C762+1+VLOOKUP(B762,states!A$2:C$10,3,FALSE)</f>
        <v>251</v>
      </c>
      <c r="N762">
        <f t="shared" si="94"/>
        <v>25761.363363133001</v>
      </c>
      <c r="O762" s="2" t="str">
        <f>VLOOKUP(B762,states!A$2:C$10,2,FALSE)</f>
        <v>A</v>
      </c>
      <c r="P762">
        <f t="shared" si="91"/>
        <v>0</v>
      </c>
      <c r="Q762">
        <f>VLOOKUP(B762,states!A$2:D$10,4,FALSE)</f>
        <v>2</v>
      </c>
      <c r="R762">
        <v>0.5</v>
      </c>
      <c r="S762">
        <f t="shared" si="92"/>
        <v>0.5</v>
      </c>
      <c r="T762" s="7">
        <f t="shared" si="95"/>
        <v>1008.3922021205302</v>
      </c>
    </row>
    <row r="763" spans="1:20">
      <c r="A763" s="4" t="str">
        <f t="shared" si="93"/>
        <v>A2Delta-13.5-e-0-2</v>
      </c>
      <c r="B763" s="1" t="s">
        <v>3</v>
      </c>
      <c r="C763">
        <v>0</v>
      </c>
      <c r="D763">
        <v>13.5</v>
      </c>
      <c r="E763" s="2" t="s">
        <v>1</v>
      </c>
      <c r="F763">
        <v>2</v>
      </c>
      <c r="G763">
        <v>26166.717784314998</v>
      </c>
      <c r="H763">
        <v>7.0710679999999998E-3</v>
      </c>
      <c r="I763">
        <v>10</v>
      </c>
      <c r="J763">
        <f t="shared" si="88"/>
        <v>26152.442056989999</v>
      </c>
      <c r="K763">
        <f t="shared" si="89"/>
        <v>13.5</v>
      </c>
      <c r="L763">
        <f t="shared" si="90"/>
        <v>-1</v>
      </c>
      <c r="M763">
        <f>C763+1+VLOOKUP(B763,states!A$2:C$10,3,FALSE)</f>
        <v>251</v>
      </c>
      <c r="N763">
        <f t="shared" si="94"/>
        <v>26152.442056989999</v>
      </c>
      <c r="O763" s="2" t="str">
        <f>VLOOKUP(B763,states!A$2:C$10,2,FALSE)</f>
        <v>A</v>
      </c>
      <c r="P763">
        <f t="shared" si="91"/>
        <v>0</v>
      </c>
      <c r="Q763">
        <f>VLOOKUP(B763,states!A$2:D$10,4,FALSE)</f>
        <v>2</v>
      </c>
      <c r="R763">
        <v>0.5</v>
      </c>
      <c r="S763">
        <f t="shared" si="92"/>
        <v>1.5</v>
      </c>
      <c r="T763" s="7">
        <f t="shared" si="95"/>
        <v>840.32683510044194</v>
      </c>
    </row>
    <row r="764" spans="1:20">
      <c r="A764" s="4" t="str">
        <f t="shared" si="93"/>
        <v>B2Sigma-13.5-e-0-2</v>
      </c>
      <c r="B764" s="1" t="s">
        <v>4</v>
      </c>
      <c r="C764">
        <v>0</v>
      </c>
      <c r="D764">
        <v>13.5</v>
      </c>
      <c r="E764" s="2" t="s">
        <v>1</v>
      </c>
      <c r="F764">
        <v>2</v>
      </c>
      <c r="G764">
        <v>28269.408243538001</v>
      </c>
      <c r="H764">
        <v>1.1730363000000001E-2</v>
      </c>
      <c r="I764">
        <v>12</v>
      </c>
      <c r="J764">
        <f t="shared" si="88"/>
        <v>28255.132516213002</v>
      </c>
      <c r="K764">
        <f t="shared" si="89"/>
        <v>13.5</v>
      </c>
      <c r="L764">
        <f t="shared" si="90"/>
        <v>-1</v>
      </c>
      <c r="M764">
        <f>C764+1+VLOOKUP(B764,states!A$2:C$10,3,FALSE)</f>
        <v>51</v>
      </c>
      <c r="N764">
        <f t="shared" si="94"/>
        <v>28255.132516213002</v>
      </c>
      <c r="O764" s="2" t="str">
        <f>VLOOKUP(B764,states!A$2:C$10,2,FALSE)</f>
        <v>B</v>
      </c>
      <c r="P764">
        <f t="shared" si="91"/>
        <v>0</v>
      </c>
      <c r="Q764">
        <f>VLOOKUP(B764,states!A$2:D$10,4,FALSE)</f>
        <v>0</v>
      </c>
      <c r="R764">
        <v>0.5</v>
      </c>
      <c r="S764">
        <f t="shared" si="92"/>
        <v>0.5</v>
      </c>
      <c r="T764" s="7">
        <f t="shared" si="95"/>
        <v>607.85926504269412</v>
      </c>
    </row>
    <row r="765" spans="1:20">
      <c r="A765" s="4" t="str">
        <f t="shared" si="93"/>
        <v>A2Delta-13.5-e-1-1</v>
      </c>
      <c r="B765" s="1" t="s">
        <v>3</v>
      </c>
      <c r="C765">
        <v>1</v>
      </c>
      <c r="D765">
        <v>13.5</v>
      </c>
      <c r="E765" s="2" t="s">
        <v>1</v>
      </c>
      <c r="F765">
        <v>1</v>
      </c>
      <c r="G765">
        <v>28392.864649427</v>
      </c>
      <c r="H765">
        <v>1.0127191000000001E-2</v>
      </c>
      <c r="I765">
        <v>9</v>
      </c>
      <c r="J765">
        <f t="shared" si="88"/>
        <v>28378.588922102001</v>
      </c>
      <c r="K765">
        <f t="shared" si="89"/>
        <v>13.5</v>
      </c>
      <c r="L765">
        <f t="shared" si="90"/>
        <v>-1</v>
      </c>
      <c r="M765">
        <f>C765+1+VLOOKUP(B765,states!A$2:C$10,3,FALSE)</f>
        <v>252</v>
      </c>
      <c r="N765">
        <f t="shared" si="94"/>
        <v>28378.588922102001</v>
      </c>
      <c r="O765" s="2" t="str">
        <f>VLOOKUP(B765,states!A$2:C$10,2,FALSE)</f>
        <v>A</v>
      </c>
      <c r="P765">
        <f t="shared" si="91"/>
        <v>1</v>
      </c>
      <c r="Q765">
        <f>VLOOKUP(B765,states!A$2:D$10,4,FALSE)</f>
        <v>2</v>
      </c>
      <c r="R765">
        <v>0.5</v>
      </c>
      <c r="S765">
        <f t="shared" si="92"/>
        <v>0.5</v>
      </c>
      <c r="T765" s="7">
        <f t="shared" si="95"/>
        <v>5.2806423557114801</v>
      </c>
    </row>
    <row r="766" spans="1:20">
      <c r="A766" s="4" t="str">
        <f t="shared" si="93"/>
        <v>A2Delta-13.5-e-1-2</v>
      </c>
      <c r="B766" s="1" t="s">
        <v>3</v>
      </c>
      <c r="C766">
        <v>1</v>
      </c>
      <c r="D766">
        <v>13.5</v>
      </c>
      <c r="E766" s="2" t="s">
        <v>1</v>
      </c>
      <c r="F766">
        <v>2</v>
      </c>
      <c r="G766">
        <v>28764.746601093</v>
      </c>
      <c r="H766">
        <v>8.6602539999999992E-3</v>
      </c>
      <c r="I766">
        <v>9</v>
      </c>
      <c r="J766">
        <f t="shared" si="88"/>
        <v>28750.470873768001</v>
      </c>
      <c r="K766">
        <f t="shared" si="89"/>
        <v>13.5</v>
      </c>
      <c r="L766">
        <f t="shared" si="90"/>
        <v>-1</v>
      </c>
      <c r="M766">
        <f>C766+1+VLOOKUP(B766,states!A$2:C$10,3,FALSE)</f>
        <v>252</v>
      </c>
      <c r="N766">
        <f t="shared" si="94"/>
        <v>28750.470873768001</v>
      </c>
      <c r="O766" s="2" t="str">
        <f>VLOOKUP(B766,states!A$2:C$10,2,FALSE)</f>
        <v>A</v>
      </c>
      <c r="P766">
        <f t="shared" si="91"/>
        <v>1</v>
      </c>
      <c r="Q766">
        <f>VLOOKUP(B766,states!A$2:D$10,4,FALSE)</f>
        <v>2</v>
      </c>
      <c r="R766">
        <v>0.5</v>
      </c>
      <c r="S766">
        <f t="shared" si="92"/>
        <v>1.5</v>
      </c>
      <c r="T766" s="7">
        <f t="shared" si="95"/>
        <v>6.1751160807731624</v>
      </c>
    </row>
    <row r="767" spans="1:20">
      <c r="A767" s="4" t="str">
        <f t="shared" si="93"/>
        <v>A2Delta-13.5-e-2-1</v>
      </c>
      <c r="B767" s="1" t="s">
        <v>3</v>
      </c>
      <c r="C767">
        <v>2</v>
      </c>
      <c r="D767">
        <v>13.5</v>
      </c>
      <c r="E767" s="2" t="s">
        <v>1</v>
      </c>
      <c r="F767">
        <v>1</v>
      </c>
      <c r="G767">
        <v>30805.383674733999</v>
      </c>
      <c r="H767">
        <v>5.1234754E-2</v>
      </c>
      <c r="I767">
        <v>4</v>
      </c>
      <c r="J767">
        <f t="shared" si="88"/>
        <v>30791.107947409</v>
      </c>
      <c r="K767">
        <f t="shared" si="89"/>
        <v>13.5</v>
      </c>
      <c r="L767">
        <f t="shared" si="90"/>
        <v>-1</v>
      </c>
      <c r="M767">
        <f>C767+1+VLOOKUP(B767,states!A$2:C$10,3,FALSE)</f>
        <v>253</v>
      </c>
      <c r="N767">
        <f t="shared" si="94"/>
        <v>30791.107947409</v>
      </c>
      <c r="O767" s="2" t="str">
        <f>VLOOKUP(B767,states!A$2:C$10,2,FALSE)</f>
        <v>A</v>
      </c>
      <c r="P767">
        <f t="shared" si="91"/>
        <v>2</v>
      </c>
      <c r="Q767">
        <f>VLOOKUP(B767,states!A$2:D$10,4,FALSE)</f>
        <v>2</v>
      </c>
      <c r="R767">
        <v>0.5</v>
      </c>
      <c r="S767">
        <f t="shared" si="92"/>
        <v>0.5</v>
      </c>
      <c r="T767" s="7">
        <f t="shared" si="95"/>
        <v>0.46390449679684309</v>
      </c>
    </row>
    <row r="768" spans="1:20">
      <c r="A768" s="4" t="str">
        <f t="shared" si="93"/>
        <v>A2Delta-13.5-e-2-2</v>
      </c>
      <c r="B768" s="1" t="s">
        <v>3</v>
      </c>
      <c r="C768">
        <v>2</v>
      </c>
      <c r="D768">
        <v>13.5</v>
      </c>
      <c r="E768" s="2" t="s">
        <v>1</v>
      </c>
      <c r="F768">
        <v>2</v>
      </c>
      <c r="G768">
        <v>31155.789086561999</v>
      </c>
      <c r="H768">
        <v>5.0744457999999999E-2</v>
      </c>
      <c r="I768">
        <v>5</v>
      </c>
      <c r="J768">
        <f t="shared" si="88"/>
        <v>31141.513359237</v>
      </c>
      <c r="K768">
        <f t="shared" si="89"/>
        <v>13.5</v>
      </c>
      <c r="L768">
        <f t="shared" si="90"/>
        <v>-1</v>
      </c>
      <c r="M768">
        <f>C768+1+VLOOKUP(B768,states!A$2:C$10,3,FALSE)</f>
        <v>253</v>
      </c>
      <c r="N768">
        <f t="shared" si="94"/>
        <v>31141.513359237</v>
      </c>
      <c r="O768" s="2" t="str">
        <f>VLOOKUP(B768,states!A$2:C$10,2,FALSE)</f>
        <v>A</v>
      </c>
      <c r="P768">
        <f t="shared" si="91"/>
        <v>2</v>
      </c>
      <c r="Q768">
        <f>VLOOKUP(B768,states!A$2:D$10,4,FALSE)</f>
        <v>2</v>
      </c>
      <c r="R768">
        <v>0.5</v>
      </c>
      <c r="S768">
        <f t="shared" si="92"/>
        <v>1.5</v>
      </c>
      <c r="T768" s="7">
        <f t="shared" si="95"/>
        <v>0.58548346237337001</v>
      </c>
    </row>
    <row r="769" spans="1:20">
      <c r="A769" s="4" t="str">
        <f t="shared" si="93"/>
        <v>A2Delta-13.5-e-3-1</v>
      </c>
      <c r="B769" s="1" t="s">
        <v>3</v>
      </c>
      <c r="C769">
        <v>3</v>
      </c>
      <c r="D769">
        <v>13.5</v>
      </c>
      <c r="E769" s="2" t="s">
        <v>1</v>
      </c>
      <c r="F769">
        <v>1</v>
      </c>
      <c r="G769">
        <v>32987.566960960998</v>
      </c>
      <c r="H769">
        <v>0.50009999000000005</v>
      </c>
      <c r="I769">
        <v>1</v>
      </c>
      <c r="J769">
        <f t="shared" si="88"/>
        <v>32973.291233635995</v>
      </c>
      <c r="K769">
        <f t="shared" si="89"/>
        <v>13.5</v>
      </c>
      <c r="L769">
        <f t="shared" si="90"/>
        <v>-1</v>
      </c>
      <c r="M769">
        <f>C769+1+VLOOKUP(B769,states!A$2:C$10,3,FALSE)</f>
        <v>254</v>
      </c>
      <c r="N769">
        <f t="shared" si="94"/>
        <v>32973.291233635995</v>
      </c>
      <c r="O769" s="2" t="str">
        <f>VLOOKUP(B769,states!A$2:C$10,2,FALSE)</f>
        <v>A</v>
      </c>
      <c r="P769">
        <f t="shared" si="91"/>
        <v>3</v>
      </c>
      <c r="Q769">
        <f>VLOOKUP(B769,states!A$2:D$10,4,FALSE)</f>
        <v>2</v>
      </c>
      <c r="R769">
        <v>0.5</v>
      </c>
      <c r="S769">
        <f t="shared" si="92"/>
        <v>0.5</v>
      </c>
      <c r="T769" s="7">
        <f t="shared" si="95"/>
        <v>1.1881640296013626E-2</v>
      </c>
    </row>
    <row r="770" spans="1:20">
      <c r="A770" s="4" t="str">
        <f t="shared" si="93"/>
        <v>C2Sigma-13.5-e-0-1</v>
      </c>
      <c r="B770" s="1" t="s">
        <v>5</v>
      </c>
      <c r="C770">
        <v>0</v>
      </c>
      <c r="D770">
        <v>13.5</v>
      </c>
      <c r="E770" s="2" t="s">
        <v>1</v>
      </c>
      <c r="F770">
        <v>1</v>
      </c>
      <c r="G770">
        <v>34334.079636144997</v>
      </c>
      <c r="H770">
        <v>4.0311289E-2</v>
      </c>
      <c r="I770">
        <v>6</v>
      </c>
      <c r="J770">
        <f t="shared" ref="J770:J833" si="96">G770-G$2</f>
        <v>34319.803908819995</v>
      </c>
      <c r="K770">
        <f t="shared" ref="K770:K833" si="97">D770</f>
        <v>13.5</v>
      </c>
      <c r="L770">
        <f t="shared" ref="L770:L833" si="98">IF(E770="e",(-1)^(D770-0.5),(-1)^(D770+0.5))</f>
        <v>-1</v>
      </c>
      <c r="M770">
        <f>C770+1+VLOOKUP(B770,states!A$2:C$10,3,FALSE)</f>
        <v>101</v>
      </c>
      <c r="N770">
        <f t="shared" si="94"/>
        <v>34319.803908819995</v>
      </c>
      <c r="O770" s="2" t="str">
        <f>VLOOKUP(B770,states!A$2:C$10,2,FALSE)</f>
        <v>C</v>
      </c>
      <c r="P770">
        <f t="shared" ref="P770:P833" si="99">C770</f>
        <v>0</v>
      </c>
      <c r="Q770">
        <f>VLOOKUP(B770,states!A$2:D$10,4,FALSE)</f>
        <v>0</v>
      </c>
      <c r="R770">
        <v>0.5</v>
      </c>
      <c r="S770">
        <f t="shared" ref="S770:S833" si="100">IF(Q770=0,R770,IF(F770=1,0.5,1.5))</f>
        <v>0.5</v>
      </c>
      <c r="T770" s="7">
        <f t="shared" si="95"/>
        <v>88.441848533595802</v>
      </c>
    </row>
    <row r="771" spans="1:20">
      <c r="A771" s="4" t="str">
        <f t="shared" ref="A771:A834" si="101">B771&amp;"-"&amp;D771&amp;"-"&amp;E771&amp;"-"&amp;C771&amp;"-"&amp;F771</f>
        <v>C2Sigma-13.5-e-1-1</v>
      </c>
      <c r="B771" s="1" t="s">
        <v>5</v>
      </c>
      <c r="C771">
        <v>1</v>
      </c>
      <c r="D771">
        <v>13.5</v>
      </c>
      <c r="E771" s="2" t="s">
        <v>1</v>
      </c>
      <c r="F771">
        <v>1</v>
      </c>
      <c r="G771">
        <v>36806.697185347002</v>
      </c>
      <c r="H771">
        <v>5.0497525000000001E-2</v>
      </c>
      <c r="I771">
        <v>4</v>
      </c>
      <c r="J771">
        <f t="shared" si="96"/>
        <v>36792.421458022</v>
      </c>
      <c r="K771">
        <f t="shared" si="97"/>
        <v>13.5</v>
      </c>
      <c r="L771">
        <f t="shared" si="98"/>
        <v>-1</v>
      </c>
      <c r="M771">
        <f>C771+1+VLOOKUP(B771,states!A$2:C$10,3,FALSE)</f>
        <v>102</v>
      </c>
      <c r="N771">
        <f t="shared" ref="N771:N834" si="102">J771</f>
        <v>36792.421458022</v>
      </c>
      <c r="O771" s="2" t="str">
        <f>VLOOKUP(B771,states!A$2:C$10,2,FALSE)</f>
        <v>C</v>
      </c>
      <c r="P771">
        <f t="shared" si="99"/>
        <v>1</v>
      </c>
      <c r="Q771">
        <f>VLOOKUP(B771,states!A$2:D$10,4,FALSE)</f>
        <v>0</v>
      </c>
      <c r="R771">
        <v>0.5</v>
      </c>
      <c r="S771">
        <f t="shared" si="100"/>
        <v>0.5</v>
      </c>
      <c r="T771" s="7">
        <f t="shared" ref="T771:T834" si="103">0.01*I771/H771/D771^(1/5)*IF(P771=0,100,1)</f>
        <v>0.47067718215655208</v>
      </c>
    </row>
    <row r="772" spans="1:20">
      <c r="A772" s="4" t="str">
        <f t="shared" si="101"/>
        <v>C2Sigma-13.5-e-2-1</v>
      </c>
      <c r="B772" s="1" t="s">
        <v>5</v>
      </c>
      <c r="C772">
        <v>2</v>
      </c>
      <c r="D772">
        <v>13.5</v>
      </c>
      <c r="E772" s="2" t="s">
        <v>1</v>
      </c>
      <c r="F772">
        <v>1</v>
      </c>
      <c r="G772">
        <v>38999.198104265</v>
      </c>
      <c r="H772">
        <v>5.0744457999999999E-2</v>
      </c>
      <c r="I772">
        <v>2</v>
      </c>
      <c r="J772">
        <f t="shared" si="96"/>
        <v>38984.922376939998</v>
      </c>
      <c r="K772">
        <f t="shared" si="97"/>
        <v>13.5</v>
      </c>
      <c r="L772">
        <f t="shared" si="98"/>
        <v>-1</v>
      </c>
      <c r="M772">
        <f>C772+1+VLOOKUP(B772,states!A$2:C$10,3,FALSE)</f>
        <v>103</v>
      </c>
      <c r="N772">
        <f t="shared" si="102"/>
        <v>38984.922376939998</v>
      </c>
      <c r="O772" s="2" t="str">
        <f>VLOOKUP(B772,states!A$2:C$10,2,FALSE)</f>
        <v>C</v>
      </c>
      <c r="P772">
        <f t="shared" si="99"/>
        <v>2</v>
      </c>
      <c r="Q772">
        <f>VLOOKUP(B772,states!A$2:D$10,4,FALSE)</f>
        <v>0</v>
      </c>
      <c r="R772">
        <v>0.5</v>
      </c>
      <c r="S772">
        <f t="shared" si="100"/>
        <v>0.5</v>
      </c>
      <c r="T772" s="7">
        <f t="shared" si="103"/>
        <v>0.23419338494934799</v>
      </c>
    </row>
    <row r="773" spans="1:20">
      <c r="A773" s="4" t="str">
        <f t="shared" si="101"/>
        <v>X2Pi-14.5-e-0-1</v>
      </c>
      <c r="B773" s="1" t="s">
        <v>0</v>
      </c>
      <c r="C773">
        <v>0</v>
      </c>
      <c r="D773">
        <v>14.5</v>
      </c>
      <c r="E773" s="2" t="s">
        <v>1</v>
      </c>
      <c r="F773">
        <v>1</v>
      </c>
      <c r="G773">
        <v>2920.8776430839998</v>
      </c>
      <c r="H773">
        <v>5.0000000000000001E-3</v>
      </c>
      <c r="I773">
        <v>21</v>
      </c>
      <c r="J773">
        <f t="shared" si="96"/>
        <v>2906.6019157589999</v>
      </c>
      <c r="K773">
        <f t="shared" si="97"/>
        <v>14.5</v>
      </c>
      <c r="L773">
        <f t="shared" si="98"/>
        <v>1</v>
      </c>
      <c r="M773">
        <f>C773+1+VLOOKUP(B773,states!A$2:C$10,3,FALSE)</f>
        <v>1</v>
      </c>
      <c r="N773">
        <f t="shared" si="102"/>
        <v>2906.6019157589999</v>
      </c>
      <c r="O773" s="2" t="str">
        <f>VLOOKUP(B773,states!A$2:C$10,2,FALSE)</f>
        <v>X</v>
      </c>
      <c r="P773">
        <f t="shared" si="99"/>
        <v>0</v>
      </c>
      <c r="Q773">
        <f>VLOOKUP(B773,states!A$2:D$10,4,FALSE)</f>
        <v>1</v>
      </c>
      <c r="R773">
        <v>0.5</v>
      </c>
      <c r="S773">
        <f t="shared" si="100"/>
        <v>0.5</v>
      </c>
      <c r="T773" s="7">
        <f t="shared" si="103"/>
        <v>2460.2298865717348</v>
      </c>
    </row>
    <row r="774" spans="1:20">
      <c r="A774" s="4" t="str">
        <f t="shared" si="101"/>
        <v>X2Pi-14.5-e-0-2</v>
      </c>
      <c r="B774" s="1" t="s">
        <v>0</v>
      </c>
      <c r="C774">
        <v>0</v>
      </c>
      <c r="D774">
        <v>14.5</v>
      </c>
      <c r="E774" s="2" t="s">
        <v>1</v>
      </c>
      <c r="F774">
        <v>2</v>
      </c>
      <c r="G774">
        <v>3318.945711936</v>
      </c>
      <c r="H774">
        <v>5.0000000000000001E-3</v>
      </c>
      <c r="I774">
        <v>20</v>
      </c>
      <c r="J774">
        <f t="shared" si="96"/>
        <v>3304.669984611</v>
      </c>
      <c r="K774">
        <f t="shared" si="97"/>
        <v>14.5</v>
      </c>
      <c r="L774">
        <f t="shared" si="98"/>
        <v>1</v>
      </c>
      <c r="M774">
        <f>C774+1+VLOOKUP(B774,states!A$2:C$10,3,FALSE)</f>
        <v>1</v>
      </c>
      <c r="N774">
        <f t="shared" si="102"/>
        <v>3304.669984611</v>
      </c>
      <c r="O774" s="2" t="str">
        <f>VLOOKUP(B774,states!A$2:C$10,2,FALSE)</f>
        <v>X</v>
      </c>
      <c r="P774">
        <f t="shared" si="99"/>
        <v>0</v>
      </c>
      <c r="Q774">
        <f>VLOOKUP(B774,states!A$2:D$10,4,FALSE)</f>
        <v>1</v>
      </c>
      <c r="R774">
        <v>0.5</v>
      </c>
      <c r="S774">
        <f t="shared" si="100"/>
        <v>1.5</v>
      </c>
      <c r="T774" s="7">
        <f t="shared" si="103"/>
        <v>2343.0760824492713</v>
      </c>
    </row>
    <row r="775" spans="1:20">
      <c r="A775" s="4" t="str">
        <f t="shared" si="101"/>
        <v>X2Pi-14.5-e-1-1</v>
      </c>
      <c r="B775" s="1" t="s">
        <v>0</v>
      </c>
      <c r="C775">
        <v>1</v>
      </c>
      <c r="D775">
        <v>14.5</v>
      </c>
      <c r="E775" s="2" t="s">
        <v>1</v>
      </c>
      <c r="F775">
        <v>1</v>
      </c>
      <c r="G775">
        <v>5543.2816819179998</v>
      </c>
      <c r="H775">
        <v>1.118034E-2</v>
      </c>
      <c r="I775">
        <v>14</v>
      </c>
      <c r="J775">
        <f t="shared" si="96"/>
        <v>5529.0059545929998</v>
      </c>
      <c r="K775">
        <f t="shared" si="97"/>
        <v>14.5</v>
      </c>
      <c r="L775">
        <f t="shared" si="98"/>
        <v>1</v>
      </c>
      <c r="M775">
        <f>C775+1+VLOOKUP(B775,states!A$2:C$10,3,FALSE)</f>
        <v>2</v>
      </c>
      <c r="N775">
        <f t="shared" si="102"/>
        <v>5529.0059545929998</v>
      </c>
      <c r="O775" s="2" t="str">
        <f>VLOOKUP(B775,states!A$2:C$10,2,FALSE)</f>
        <v>X</v>
      </c>
      <c r="P775">
        <f t="shared" si="99"/>
        <v>1</v>
      </c>
      <c r="Q775">
        <f>VLOOKUP(B775,states!A$2:D$10,4,FALSE)</f>
        <v>1</v>
      </c>
      <c r="R775">
        <v>0.5</v>
      </c>
      <c r="S775">
        <f t="shared" si="100"/>
        <v>0.5</v>
      </c>
      <c r="T775" s="7">
        <f t="shared" si="103"/>
        <v>7.3349882817270755</v>
      </c>
    </row>
    <row r="776" spans="1:20">
      <c r="A776" s="4" t="str">
        <f t="shared" si="101"/>
        <v>X2Pi-14.5-e-1-2</v>
      </c>
      <c r="B776" s="1" t="s">
        <v>0</v>
      </c>
      <c r="C776">
        <v>1</v>
      </c>
      <c r="D776">
        <v>14.5</v>
      </c>
      <c r="E776" s="2" t="s">
        <v>1</v>
      </c>
      <c r="F776">
        <v>2</v>
      </c>
      <c r="G776">
        <v>5926.0615286069997</v>
      </c>
      <c r="H776">
        <v>7.0710679999999998E-3</v>
      </c>
      <c r="I776">
        <v>14</v>
      </c>
      <c r="J776">
        <f t="shared" si="96"/>
        <v>5911.7858012819997</v>
      </c>
      <c r="K776">
        <f t="shared" si="97"/>
        <v>14.5</v>
      </c>
      <c r="L776">
        <f t="shared" si="98"/>
        <v>1</v>
      </c>
      <c r="M776">
        <f>C776+1+VLOOKUP(B776,states!A$2:C$10,3,FALSE)</f>
        <v>2</v>
      </c>
      <c r="N776">
        <f t="shared" si="102"/>
        <v>5911.7858012819997</v>
      </c>
      <c r="O776" s="2" t="str">
        <f>VLOOKUP(B776,states!A$2:C$10,2,FALSE)</f>
        <v>X</v>
      </c>
      <c r="P776">
        <f t="shared" si="99"/>
        <v>1</v>
      </c>
      <c r="Q776">
        <f>VLOOKUP(B776,states!A$2:D$10,4,FALSE)</f>
        <v>1</v>
      </c>
      <c r="R776">
        <v>0.5</v>
      </c>
      <c r="S776">
        <f t="shared" si="100"/>
        <v>1.5</v>
      </c>
      <c r="T776" s="7">
        <f t="shared" si="103"/>
        <v>11.597634598581784</v>
      </c>
    </row>
    <row r="777" spans="1:20">
      <c r="A777" s="4" t="str">
        <f t="shared" si="101"/>
        <v>X2Pi-14.5-e-2-1</v>
      </c>
      <c r="B777" s="1" t="s">
        <v>0</v>
      </c>
      <c r="C777">
        <v>2</v>
      </c>
      <c r="D777">
        <v>14.5</v>
      </c>
      <c r="E777" s="2" t="s">
        <v>1</v>
      </c>
      <c r="F777">
        <v>1</v>
      </c>
      <c r="G777">
        <v>8040.5347311679998</v>
      </c>
      <c r="H777">
        <v>1.118034E-2</v>
      </c>
      <c r="I777">
        <v>8</v>
      </c>
      <c r="J777">
        <f t="shared" si="96"/>
        <v>8026.2590038429998</v>
      </c>
      <c r="K777">
        <f t="shared" si="97"/>
        <v>14.5</v>
      </c>
      <c r="L777">
        <f t="shared" si="98"/>
        <v>1</v>
      </c>
      <c r="M777">
        <f>C777+1+VLOOKUP(B777,states!A$2:C$10,3,FALSE)</f>
        <v>3</v>
      </c>
      <c r="N777">
        <f t="shared" si="102"/>
        <v>8026.2590038429998</v>
      </c>
      <c r="O777" s="2" t="str">
        <f>VLOOKUP(B777,states!A$2:C$10,2,FALSE)</f>
        <v>X</v>
      </c>
      <c r="P777">
        <f t="shared" si="99"/>
        <v>2</v>
      </c>
      <c r="Q777">
        <f>VLOOKUP(B777,states!A$2:D$10,4,FALSE)</f>
        <v>1</v>
      </c>
      <c r="R777">
        <v>0.5</v>
      </c>
      <c r="S777">
        <f t="shared" si="100"/>
        <v>0.5</v>
      </c>
      <c r="T777" s="7">
        <f t="shared" si="103"/>
        <v>4.1914218752726145</v>
      </c>
    </row>
    <row r="778" spans="1:20">
      <c r="A778" s="4" t="str">
        <f t="shared" si="101"/>
        <v>X2Pi-14.5-e-2-2</v>
      </c>
      <c r="B778" s="1" t="s">
        <v>0</v>
      </c>
      <c r="C778">
        <v>2</v>
      </c>
      <c r="D778">
        <v>14.5</v>
      </c>
      <c r="E778" s="2" t="s">
        <v>1</v>
      </c>
      <c r="F778">
        <v>2</v>
      </c>
      <c r="G778">
        <v>8408.1041343350007</v>
      </c>
      <c r="H778">
        <v>8.6602539999999992E-3</v>
      </c>
      <c r="I778">
        <v>7</v>
      </c>
      <c r="J778">
        <f t="shared" si="96"/>
        <v>8393.8284070099999</v>
      </c>
      <c r="K778">
        <f t="shared" si="97"/>
        <v>14.5</v>
      </c>
      <c r="L778">
        <f t="shared" si="98"/>
        <v>1</v>
      </c>
      <c r="M778">
        <f>C778+1+VLOOKUP(B778,states!A$2:C$10,3,FALSE)</f>
        <v>3</v>
      </c>
      <c r="N778">
        <f t="shared" si="102"/>
        <v>8393.8284070099999</v>
      </c>
      <c r="O778" s="2" t="str">
        <f>VLOOKUP(B778,states!A$2:C$10,2,FALSE)</f>
        <v>X</v>
      </c>
      <c r="P778">
        <f t="shared" si="99"/>
        <v>2</v>
      </c>
      <c r="Q778">
        <f>VLOOKUP(B778,states!A$2:D$10,4,FALSE)</f>
        <v>1</v>
      </c>
      <c r="R778">
        <v>0.5</v>
      </c>
      <c r="S778">
        <f t="shared" si="100"/>
        <v>1.5</v>
      </c>
      <c r="T778" s="7">
        <f t="shared" si="103"/>
        <v>4.7347146449587107</v>
      </c>
    </row>
    <row r="779" spans="1:20">
      <c r="A779" s="4" t="str">
        <f t="shared" si="101"/>
        <v>X2Pi-14.5-e-3-1</v>
      </c>
      <c r="B779" s="1" t="s">
        <v>0</v>
      </c>
      <c r="C779">
        <v>3</v>
      </c>
      <c r="D779">
        <v>14.5</v>
      </c>
      <c r="E779" s="2" t="s">
        <v>1</v>
      </c>
      <c r="F779">
        <v>1</v>
      </c>
      <c r="G779">
        <v>10413.816960960999</v>
      </c>
      <c r="H779">
        <v>0.01</v>
      </c>
      <c r="I779">
        <v>4</v>
      </c>
      <c r="J779">
        <f t="shared" si="96"/>
        <v>10399.541233635999</v>
      </c>
      <c r="K779">
        <f t="shared" si="97"/>
        <v>14.5</v>
      </c>
      <c r="L779">
        <f t="shared" si="98"/>
        <v>1</v>
      </c>
      <c r="M779">
        <f>C779+1+VLOOKUP(B779,states!A$2:C$10,3,FALSE)</f>
        <v>4</v>
      </c>
      <c r="N779">
        <f t="shared" si="102"/>
        <v>10399.541233635999</v>
      </c>
      <c r="O779" s="2" t="str">
        <f>VLOOKUP(B779,states!A$2:C$10,2,FALSE)</f>
        <v>X</v>
      </c>
      <c r="P779">
        <f t="shared" si="99"/>
        <v>3</v>
      </c>
      <c r="Q779">
        <f>VLOOKUP(B779,states!A$2:D$10,4,FALSE)</f>
        <v>1</v>
      </c>
      <c r="R779">
        <v>0.5</v>
      </c>
      <c r="S779">
        <f t="shared" si="100"/>
        <v>0.5</v>
      </c>
      <c r="T779" s="7">
        <f t="shared" si="103"/>
        <v>2.3430760824492709</v>
      </c>
    </row>
    <row r="780" spans="1:20">
      <c r="A780" s="4" t="str">
        <f t="shared" si="101"/>
        <v>X2Pi-14.5-e-3-2</v>
      </c>
      <c r="B780" s="1" t="s">
        <v>0</v>
      </c>
      <c r="C780">
        <v>3</v>
      </c>
      <c r="D780">
        <v>14.5</v>
      </c>
      <c r="E780" s="2" t="s">
        <v>1</v>
      </c>
      <c r="F780">
        <v>2</v>
      </c>
      <c r="G780">
        <v>10766.286397817999</v>
      </c>
      <c r="H780">
        <v>0.01</v>
      </c>
      <c r="I780">
        <v>2</v>
      </c>
      <c r="J780">
        <f t="shared" si="96"/>
        <v>10752.010670492999</v>
      </c>
      <c r="K780">
        <f t="shared" si="97"/>
        <v>14.5</v>
      </c>
      <c r="L780">
        <f t="shared" si="98"/>
        <v>1</v>
      </c>
      <c r="M780">
        <f>C780+1+VLOOKUP(B780,states!A$2:C$10,3,FALSE)</f>
        <v>4</v>
      </c>
      <c r="N780">
        <f t="shared" si="102"/>
        <v>10752.010670492999</v>
      </c>
      <c r="O780" s="2" t="str">
        <f>VLOOKUP(B780,states!A$2:C$10,2,FALSE)</f>
        <v>X</v>
      </c>
      <c r="P780">
        <f t="shared" si="99"/>
        <v>3</v>
      </c>
      <c r="Q780">
        <f>VLOOKUP(B780,states!A$2:D$10,4,FALSE)</f>
        <v>1</v>
      </c>
      <c r="R780">
        <v>0.5</v>
      </c>
      <c r="S780">
        <f t="shared" si="100"/>
        <v>1.5</v>
      </c>
      <c r="T780" s="7">
        <f t="shared" si="103"/>
        <v>1.1715380412246355</v>
      </c>
    </row>
    <row r="781" spans="1:20">
      <c r="A781" s="4" t="str">
        <f t="shared" si="101"/>
        <v>X2Pi-14.5-e-4-1</v>
      </c>
      <c r="B781" s="1" t="s">
        <v>0</v>
      </c>
      <c r="C781">
        <v>4</v>
      </c>
      <c r="D781">
        <v>14.5</v>
      </c>
      <c r="E781" s="2" t="s">
        <v>1</v>
      </c>
      <c r="F781">
        <v>1</v>
      </c>
      <c r="G781">
        <v>12663.850116088999</v>
      </c>
      <c r="H781">
        <v>2.2360680000000001E-2</v>
      </c>
      <c r="I781">
        <v>2</v>
      </c>
      <c r="J781">
        <f t="shared" si="96"/>
        <v>12649.574388763998</v>
      </c>
      <c r="K781">
        <f t="shared" si="97"/>
        <v>14.5</v>
      </c>
      <c r="L781">
        <f t="shared" si="98"/>
        <v>1</v>
      </c>
      <c r="M781">
        <f>C781+1+VLOOKUP(B781,states!A$2:C$10,3,FALSE)</f>
        <v>5</v>
      </c>
      <c r="N781">
        <f t="shared" si="102"/>
        <v>12649.574388763998</v>
      </c>
      <c r="O781" s="2" t="str">
        <f>VLOOKUP(B781,states!A$2:C$10,2,FALSE)</f>
        <v>X</v>
      </c>
      <c r="P781">
        <f t="shared" si="99"/>
        <v>4</v>
      </c>
      <c r="Q781">
        <f>VLOOKUP(B781,states!A$2:D$10,4,FALSE)</f>
        <v>1</v>
      </c>
      <c r="R781">
        <v>0.5</v>
      </c>
      <c r="S781">
        <f t="shared" si="100"/>
        <v>0.5</v>
      </c>
      <c r="T781" s="7">
        <f t="shared" si="103"/>
        <v>0.52392773440907681</v>
      </c>
    </row>
    <row r="782" spans="1:20">
      <c r="A782" s="4" t="str">
        <f t="shared" si="101"/>
        <v>X2Pi-14.5-e-4-2</v>
      </c>
      <c r="B782" s="1" t="s">
        <v>0</v>
      </c>
      <c r="C782">
        <v>4</v>
      </c>
      <c r="D782">
        <v>14.5</v>
      </c>
      <c r="E782" s="2" t="s">
        <v>1</v>
      </c>
      <c r="F782">
        <v>2</v>
      </c>
      <c r="G782">
        <v>13001.215149639</v>
      </c>
      <c r="H782">
        <v>1.118034E-2</v>
      </c>
      <c r="I782">
        <v>1</v>
      </c>
      <c r="J782">
        <f t="shared" si="96"/>
        <v>12986.939422313999</v>
      </c>
      <c r="K782">
        <f t="shared" si="97"/>
        <v>14.5</v>
      </c>
      <c r="L782">
        <f t="shared" si="98"/>
        <v>1</v>
      </c>
      <c r="M782">
        <f>C782+1+VLOOKUP(B782,states!A$2:C$10,3,FALSE)</f>
        <v>5</v>
      </c>
      <c r="N782">
        <f t="shared" si="102"/>
        <v>12986.939422313999</v>
      </c>
      <c r="O782" s="2" t="str">
        <f>VLOOKUP(B782,states!A$2:C$10,2,FALSE)</f>
        <v>X</v>
      </c>
      <c r="P782">
        <f t="shared" si="99"/>
        <v>4</v>
      </c>
      <c r="Q782">
        <f>VLOOKUP(B782,states!A$2:D$10,4,FALSE)</f>
        <v>1</v>
      </c>
      <c r="R782">
        <v>0.5</v>
      </c>
      <c r="S782">
        <f t="shared" si="100"/>
        <v>1.5</v>
      </c>
      <c r="T782" s="7">
        <f t="shared" si="103"/>
        <v>0.52392773440907681</v>
      </c>
    </row>
    <row r="783" spans="1:20">
      <c r="A783" s="4" t="str">
        <f t="shared" si="101"/>
        <v>A2Delta-14.5-e-0-1</v>
      </c>
      <c r="B783" s="1" t="s">
        <v>3</v>
      </c>
      <c r="C783">
        <v>0</v>
      </c>
      <c r="D783">
        <v>14.5</v>
      </c>
      <c r="E783" s="2" t="s">
        <v>1</v>
      </c>
      <c r="F783">
        <v>1</v>
      </c>
      <c r="G783">
        <v>26166.986716535001</v>
      </c>
      <c r="H783">
        <v>7.0710679999999998E-3</v>
      </c>
      <c r="I783">
        <v>11</v>
      </c>
      <c r="J783">
        <f t="shared" si="96"/>
        <v>26152.710989210002</v>
      </c>
      <c r="K783">
        <f t="shared" si="97"/>
        <v>14.5</v>
      </c>
      <c r="L783">
        <f t="shared" si="98"/>
        <v>1</v>
      </c>
      <c r="M783">
        <f>C783+1+VLOOKUP(B783,states!A$2:C$10,3,FALSE)</f>
        <v>251</v>
      </c>
      <c r="N783">
        <f t="shared" si="102"/>
        <v>26152.710989210002</v>
      </c>
      <c r="O783" s="2" t="str">
        <f>VLOOKUP(B783,states!A$2:C$10,2,FALSE)</f>
        <v>A</v>
      </c>
      <c r="P783">
        <f t="shared" si="99"/>
        <v>0</v>
      </c>
      <c r="Q783">
        <f>VLOOKUP(B783,states!A$2:D$10,4,FALSE)</f>
        <v>2</v>
      </c>
      <c r="R783">
        <v>0.5</v>
      </c>
      <c r="S783">
        <f t="shared" si="100"/>
        <v>0.5</v>
      </c>
      <c r="T783" s="7">
        <f t="shared" si="103"/>
        <v>911.24271845999715</v>
      </c>
    </row>
    <row r="784" spans="1:20">
      <c r="A784" s="4" t="str">
        <f t="shared" si="101"/>
        <v>A2Delta-14.5-e-0-2</v>
      </c>
      <c r="B784" s="1" t="s">
        <v>3</v>
      </c>
      <c r="C784">
        <v>0</v>
      </c>
      <c r="D784">
        <v>14.5</v>
      </c>
      <c r="E784" s="2" t="s">
        <v>1</v>
      </c>
      <c r="F784">
        <v>2</v>
      </c>
      <c r="G784">
        <v>26583.326529827998</v>
      </c>
      <c r="H784">
        <v>7.0710679999999998E-3</v>
      </c>
      <c r="I784">
        <v>9</v>
      </c>
      <c r="J784">
        <f t="shared" si="96"/>
        <v>26569.050802502999</v>
      </c>
      <c r="K784">
        <f t="shared" si="97"/>
        <v>14.5</v>
      </c>
      <c r="L784">
        <f t="shared" si="98"/>
        <v>1</v>
      </c>
      <c r="M784">
        <f>C784+1+VLOOKUP(B784,states!A$2:C$10,3,FALSE)</f>
        <v>251</v>
      </c>
      <c r="N784">
        <f t="shared" si="102"/>
        <v>26569.050802502999</v>
      </c>
      <c r="O784" s="2" t="str">
        <f>VLOOKUP(B784,states!A$2:C$10,2,FALSE)</f>
        <v>A</v>
      </c>
      <c r="P784">
        <f t="shared" si="99"/>
        <v>0</v>
      </c>
      <c r="Q784">
        <f>VLOOKUP(B784,states!A$2:D$10,4,FALSE)</f>
        <v>2</v>
      </c>
      <c r="R784">
        <v>0.5</v>
      </c>
      <c r="S784">
        <f t="shared" si="100"/>
        <v>1.5</v>
      </c>
      <c r="T784" s="7">
        <f t="shared" si="103"/>
        <v>745.56222419454321</v>
      </c>
    </row>
    <row r="785" spans="1:20">
      <c r="A785" s="4" t="str">
        <f t="shared" si="101"/>
        <v>B2Sigma-14.5-e-0-2</v>
      </c>
      <c r="B785" s="1" t="s">
        <v>4</v>
      </c>
      <c r="C785">
        <v>0</v>
      </c>
      <c r="D785">
        <v>14.5</v>
      </c>
      <c r="E785" s="2" t="s">
        <v>1</v>
      </c>
      <c r="F785">
        <v>2</v>
      </c>
      <c r="G785">
        <v>28617.860471797001</v>
      </c>
      <c r="H785">
        <v>5.0249377999999997E-2</v>
      </c>
      <c r="I785">
        <v>7</v>
      </c>
      <c r="J785">
        <f t="shared" si="96"/>
        <v>28603.584744472002</v>
      </c>
      <c r="K785">
        <f t="shared" si="97"/>
        <v>14.5</v>
      </c>
      <c r="L785">
        <f t="shared" si="98"/>
        <v>1</v>
      </c>
      <c r="M785">
        <f>C785+1+VLOOKUP(B785,states!A$2:C$10,3,FALSE)</f>
        <v>51</v>
      </c>
      <c r="N785">
        <f t="shared" si="102"/>
        <v>28603.584744472002</v>
      </c>
      <c r="O785" s="2" t="str">
        <f>VLOOKUP(B785,states!A$2:C$10,2,FALSE)</f>
        <v>B</v>
      </c>
      <c r="P785">
        <f t="shared" si="99"/>
        <v>0</v>
      </c>
      <c r="Q785">
        <f>VLOOKUP(B785,states!A$2:D$10,4,FALSE)</f>
        <v>0</v>
      </c>
      <c r="R785">
        <v>0.5</v>
      </c>
      <c r="S785">
        <f t="shared" si="100"/>
        <v>0.5</v>
      </c>
      <c r="T785" s="7">
        <f t="shared" si="103"/>
        <v>81.600674624991882</v>
      </c>
    </row>
    <row r="786" spans="1:20">
      <c r="A786" s="4" t="str">
        <f t="shared" si="101"/>
        <v>A2Delta-14.5-e-1-1</v>
      </c>
      <c r="B786" s="1" t="s">
        <v>3</v>
      </c>
      <c r="C786">
        <v>1</v>
      </c>
      <c r="D786">
        <v>14.5</v>
      </c>
      <c r="E786" s="2" t="s">
        <v>1</v>
      </c>
      <c r="F786">
        <v>1</v>
      </c>
      <c r="G786">
        <v>28765.00083008</v>
      </c>
      <c r="H786">
        <v>1.2247449000000001E-2</v>
      </c>
      <c r="I786">
        <v>7</v>
      </c>
      <c r="J786">
        <f t="shared" si="96"/>
        <v>28750.725102755001</v>
      </c>
      <c r="K786">
        <f t="shared" si="97"/>
        <v>14.5</v>
      </c>
      <c r="L786">
        <f t="shared" si="98"/>
        <v>1</v>
      </c>
      <c r="M786">
        <f>C786+1+VLOOKUP(B786,states!A$2:C$10,3,FALSE)</f>
        <v>252</v>
      </c>
      <c r="N786">
        <f t="shared" si="102"/>
        <v>28750.725102755001</v>
      </c>
      <c r="O786" s="2" t="str">
        <f>VLOOKUP(B786,states!A$2:C$10,2,FALSE)</f>
        <v>A</v>
      </c>
      <c r="P786">
        <f t="shared" si="99"/>
        <v>1</v>
      </c>
      <c r="Q786">
        <f>VLOOKUP(B786,states!A$2:D$10,4,FALSE)</f>
        <v>2</v>
      </c>
      <c r="R786">
        <v>0.5</v>
      </c>
      <c r="S786">
        <f t="shared" si="100"/>
        <v>0.5</v>
      </c>
      <c r="T786" s="7">
        <f t="shared" si="103"/>
        <v>3.3479487395997523</v>
      </c>
    </row>
    <row r="787" spans="1:20">
      <c r="A787" s="4" t="str">
        <f t="shared" si="101"/>
        <v>A2Delta-14.5-e-1-2</v>
      </c>
      <c r="B787" s="1" t="s">
        <v>3</v>
      </c>
      <c r="C787">
        <v>1</v>
      </c>
      <c r="D787">
        <v>14.5</v>
      </c>
      <c r="E787" s="2" t="s">
        <v>1</v>
      </c>
      <c r="F787">
        <v>2</v>
      </c>
      <c r="G787">
        <v>29160.658433018001</v>
      </c>
      <c r="H787">
        <v>8.6602539999999992E-3</v>
      </c>
      <c r="I787">
        <v>8</v>
      </c>
      <c r="J787">
        <f t="shared" si="96"/>
        <v>29146.382705693002</v>
      </c>
      <c r="K787">
        <f t="shared" si="97"/>
        <v>14.5</v>
      </c>
      <c r="L787">
        <f t="shared" si="98"/>
        <v>1</v>
      </c>
      <c r="M787">
        <f>C787+1+VLOOKUP(B787,states!A$2:C$10,3,FALSE)</f>
        <v>252</v>
      </c>
      <c r="N787">
        <f t="shared" si="102"/>
        <v>29146.382705693002</v>
      </c>
      <c r="O787" s="2" t="str">
        <f>VLOOKUP(B787,states!A$2:C$10,2,FALSE)</f>
        <v>A</v>
      </c>
      <c r="P787">
        <f t="shared" si="99"/>
        <v>1</v>
      </c>
      <c r="Q787">
        <f>VLOOKUP(B787,states!A$2:D$10,4,FALSE)</f>
        <v>2</v>
      </c>
      <c r="R787">
        <v>0.5</v>
      </c>
      <c r="S787">
        <f t="shared" si="100"/>
        <v>1.5</v>
      </c>
      <c r="T787" s="7">
        <f t="shared" si="103"/>
        <v>5.4111024513813826</v>
      </c>
    </row>
    <row r="788" spans="1:20">
      <c r="A788" s="4" t="str">
        <f t="shared" si="101"/>
        <v>A2Delta-14.5-e-2-1</v>
      </c>
      <c r="B788" s="1" t="s">
        <v>3</v>
      </c>
      <c r="C788">
        <v>2</v>
      </c>
      <c r="D788">
        <v>14.5</v>
      </c>
      <c r="E788" s="2" t="s">
        <v>1</v>
      </c>
      <c r="F788">
        <v>1</v>
      </c>
      <c r="G788">
        <v>31156.439493737002</v>
      </c>
      <c r="H788">
        <v>0.140966273</v>
      </c>
      <c r="I788">
        <v>6</v>
      </c>
      <c r="J788">
        <f t="shared" si="96"/>
        <v>31142.163766412003</v>
      </c>
      <c r="K788">
        <f t="shared" si="97"/>
        <v>14.5</v>
      </c>
      <c r="L788">
        <f t="shared" si="98"/>
        <v>1</v>
      </c>
      <c r="M788">
        <f>C788+1+VLOOKUP(B788,states!A$2:C$10,3,FALSE)</f>
        <v>253</v>
      </c>
      <c r="N788">
        <f t="shared" si="102"/>
        <v>31142.163766412003</v>
      </c>
      <c r="O788" s="2" t="str">
        <f>VLOOKUP(B788,states!A$2:C$10,2,FALSE)</f>
        <v>A</v>
      </c>
      <c r="P788">
        <f t="shared" si="99"/>
        <v>2</v>
      </c>
      <c r="Q788">
        <f>VLOOKUP(B788,states!A$2:D$10,4,FALSE)</f>
        <v>2</v>
      </c>
      <c r="R788">
        <v>0.5</v>
      </c>
      <c r="S788">
        <f t="shared" si="100"/>
        <v>0.5</v>
      </c>
      <c r="T788" s="7">
        <f t="shared" si="103"/>
        <v>0.24932305074660704</v>
      </c>
    </row>
    <row r="789" spans="1:20">
      <c r="A789" s="4" t="str">
        <f t="shared" si="101"/>
        <v>A2Delta-14.5-e-2-2</v>
      </c>
      <c r="B789" s="1" t="s">
        <v>3</v>
      </c>
      <c r="C789">
        <v>2</v>
      </c>
      <c r="D789">
        <v>14.5</v>
      </c>
      <c r="E789" s="2" t="s">
        <v>1</v>
      </c>
      <c r="F789">
        <v>2</v>
      </c>
      <c r="G789">
        <v>31529.134246157999</v>
      </c>
      <c r="H789">
        <v>6.4494094000000002E-2</v>
      </c>
      <c r="I789">
        <v>6</v>
      </c>
      <c r="J789">
        <f t="shared" si="96"/>
        <v>31514.858518833</v>
      </c>
      <c r="K789">
        <f t="shared" si="97"/>
        <v>14.5</v>
      </c>
      <c r="L789">
        <f t="shared" si="98"/>
        <v>1</v>
      </c>
      <c r="M789">
        <f>C789+1+VLOOKUP(B789,states!A$2:C$10,3,FALSE)</f>
        <v>253</v>
      </c>
      <c r="N789">
        <f t="shared" si="102"/>
        <v>31514.858518833</v>
      </c>
      <c r="O789" s="2" t="str">
        <f>VLOOKUP(B789,states!A$2:C$10,2,FALSE)</f>
        <v>A</v>
      </c>
      <c r="P789">
        <f t="shared" si="99"/>
        <v>2</v>
      </c>
      <c r="Q789">
        <f>VLOOKUP(B789,states!A$2:D$10,4,FALSE)</f>
        <v>2</v>
      </c>
      <c r="R789">
        <v>0.5</v>
      </c>
      <c r="S789">
        <f t="shared" si="100"/>
        <v>1.5</v>
      </c>
      <c r="T789" s="7">
        <f t="shared" si="103"/>
        <v>0.54495131347591397</v>
      </c>
    </row>
    <row r="790" spans="1:20">
      <c r="A790" s="4" t="str">
        <f t="shared" si="101"/>
        <v>A2Delta-14.5-e-3-1</v>
      </c>
      <c r="B790" s="1" t="s">
        <v>3</v>
      </c>
      <c r="C790">
        <v>3</v>
      </c>
      <c r="D790">
        <v>14.5</v>
      </c>
      <c r="E790" s="2" t="s">
        <v>1</v>
      </c>
      <c r="F790">
        <v>1</v>
      </c>
      <c r="G790">
        <v>33314.206820359002</v>
      </c>
      <c r="H790">
        <v>0.50014997800000005</v>
      </c>
      <c r="I790">
        <v>1</v>
      </c>
      <c r="J790">
        <f t="shared" si="96"/>
        <v>33299.931093034</v>
      </c>
      <c r="K790">
        <f t="shared" si="97"/>
        <v>14.5</v>
      </c>
      <c r="L790">
        <f t="shared" si="98"/>
        <v>1</v>
      </c>
      <c r="M790">
        <f>C790+1+VLOOKUP(B790,states!A$2:C$10,3,FALSE)</f>
        <v>254</v>
      </c>
      <c r="N790">
        <f t="shared" si="102"/>
        <v>33299.931093034</v>
      </c>
      <c r="O790" s="2" t="str">
        <f>VLOOKUP(B790,states!A$2:C$10,2,FALSE)</f>
        <v>A</v>
      </c>
      <c r="P790">
        <f t="shared" si="99"/>
        <v>3</v>
      </c>
      <c r="Q790">
        <f>VLOOKUP(B790,states!A$2:D$10,4,FALSE)</f>
        <v>2</v>
      </c>
      <c r="R790">
        <v>0.5</v>
      </c>
      <c r="S790">
        <f t="shared" si="100"/>
        <v>0.5</v>
      </c>
      <c r="T790" s="7">
        <f t="shared" si="103"/>
        <v>1.171186736735831E-2</v>
      </c>
    </row>
    <row r="791" spans="1:20">
      <c r="A791" s="4" t="str">
        <f t="shared" si="101"/>
        <v>A2Delta-14.5-e-3-2</v>
      </c>
      <c r="B791" s="1" t="s">
        <v>3</v>
      </c>
      <c r="C791">
        <v>3</v>
      </c>
      <c r="D791">
        <v>14.5</v>
      </c>
      <c r="E791" s="2" t="s">
        <v>1</v>
      </c>
      <c r="F791">
        <v>2</v>
      </c>
      <c r="G791">
        <v>33660.625748245999</v>
      </c>
      <c r="H791">
        <v>0.50012498400000005</v>
      </c>
      <c r="I791">
        <v>1</v>
      </c>
      <c r="J791">
        <f t="shared" si="96"/>
        <v>33646.350020920996</v>
      </c>
      <c r="K791">
        <f t="shared" si="97"/>
        <v>14.5</v>
      </c>
      <c r="L791">
        <f t="shared" si="98"/>
        <v>1</v>
      </c>
      <c r="M791">
        <f>C791+1+VLOOKUP(B791,states!A$2:C$10,3,FALSE)</f>
        <v>254</v>
      </c>
      <c r="N791">
        <f t="shared" si="102"/>
        <v>33646.350020920996</v>
      </c>
      <c r="O791" s="2" t="str">
        <f>VLOOKUP(B791,states!A$2:C$10,2,FALSE)</f>
        <v>A</v>
      </c>
      <c r="P791">
        <f t="shared" si="99"/>
        <v>3</v>
      </c>
      <c r="Q791">
        <f>VLOOKUP(B791,states!A$2:D$10,4,FALSE)</f>
        <v>2</v>
      </c>
      <c r="R791">
        <v>0.5</v>
      </c>
      <c r="S791">
        <f t="shared" si="100"/>
        <v>1.5</v>
      </c>
      <c r="T791" s="7">
        <f t="shared" si="103"/>
        <v>1.1712452673876371E-2</v>
      </c>
    </row>
    <row r="792" spans="1:20">
      <c r="A792" s="4" t="str">
        <f t="shared" si="101"/>
        <v>C2Sigma-14.5-e-0-1</v>
      </c>
      <c r="B792" s="1" t="s">
        <v>5</v>
      </c>
      <c r="C792">
        <v>0</v>
      </c>
      <c r="D792">
        <v>14.5</v>
      </c>
      <c r="E792" s="2" t="s">
        <v>1</v>
      </c>
      <c r="F792">
        <v>1</v>
      </c>
      <c r="G792">
        <v>34715.952452391997</v>
      </c>
      <c r="H792">
        <v>5.0249377999999997E-2</v>
      </c>
      <c r="I792">
        <v>3</v>
      </c>
      <c r="J792">
        <f t="shared" si="96"/>
        <v>34701.676725066995</v>
      </c>
      <c r="K792">
        <f t="shared" si="97"/>
        <v>14.5</v>
      </c>
      <c r="L792">
        <f t="shared" si="98"/>
        <v>1</v>
      </c>
      <c r="M792">
        <f>C792+1+VLOOKUP(B792,states!A$2:C$10,3,FALSE)</f>
        <v>101</v>
      </c>
      <c r="N792">
        <f t="shared" si="102"/>
        <v>34701.676725066995</v>
      </c>
      <c r="O792" s="2" t="str">
        <f>VLOOKUP(B792,states!A$2:C$10,2,FALSE)</f>
        <v>C</v>
      </c>
      <c r="P792">
        <f t="shared" si="99"/>
        <v>0</v>
      </c>
      <c r="Q792">
        <f>VLOOKUP(B792,states!A$2:D$10,4,FALSE)</f>
        <v>0</v>
      </c>
      <c r="R792">
        <v>0.5</v>
      </c>
      <c r="S792">
        <f t="shared" si="100"/>
        <v>0.5</v>
      </c>
      <c r="T792" s="7">
        <f t="shared" si="103"/>
        <v>34.971717696425088</v>
      </c>
    </row>
    <row r="793" spans="1:20">
      <c r="A793" s="4" t="str">
        <f t="shared" si="101"/>
        <v>A2Delta-14.5-e-4-1</v>
      </c>
      <c r="B793" s="1" t="s">
        <v>3</v>
      </c>
      <c r="C793">
        <v>4</v>
      </c>
      <c r="D793">
        <v>14.5</v>
      </c>
      <c r="E793" s="2" t="s">
        <v>1</v>
      </c>
      <c r="F793">
        <v>1</v>
      </c>
      <c r="G793">
        <v>35199.008978290003</v>
      </c>
      <c r="H793">
        <v>0.50012498400000005</v>
      </c>
      <c r="I793">
        <v>2</v>
      </c>
      <c r="J793">
        <f t="shared" si="96"/>
        <v>35184.733250965</v>
      </c>
      <c r="K793">
        <f t="shared" si="97"/>
        <v>14.5</v>
      </c>
      <c r="L793">
        <f t="shared" si="98"/>
        <v>1</v>
      </c>
      <c r="M793">
        <f>C793+1+VLOOKUP(B793,states!A$2:C$10,3,FALSE)</f>
        <v>255</v>
      </c>
      <c r="N793">
        <f t="shared" si="102"/>
        <v>35184.733250965</v>
      </c>
      <c r="O793" s="2" t="str">
        <f>VLOOKUP(B793,states!A$2:C$10,2,FALSE)</f>
        <v>A</v>
      </c>
      <c r="P793">
        <f t="shared" si="99"/>
        <v>4</v>
      </c>
      <c r="Q793">
        <f>VLOOKUP(B793,states!A$2:D$10,4,FALSE)</f>
        <v>2</v>
      </c>
      <c r="R793">
        <v>0.5</v>
      </c>
      <c r="S793">
        <f t="shared" si="100"/>
        <v>0.5</v>
      </c>
      <c r="T793" s="7">
        <f t="shared" si="103"/>
        <v>2.3424905347752743E-2</v>
      </c>
    </row>
    <row r="794" spans="1:20">
      <c r="A794" s="4" t="str">
        <f t="shared" si="101"/>
        <v>C2Sigma-14.5-e-1-1</v>
      </c>
      <c r="B794" s="1" t="s">
        <v>5</v>
      </c>
      <c r="C794">
        <v>1</v>
      </c>
      <c r="D794">
        <v>14.5</v>
      </c>
      <c r="E794" s="2" t="s">
        <v>1</v>
      </c>
      <c r="F794">
        <v>1</v>
      </c>
      <c r="G794">
        <v>37166.370185027001</v>
      </c>
      <c r="H794">
        <v>5.0497525000000001E-2</v>
      </c>
      <c r="I794">
        <v>5</v>
      </c>
      <c r="J794">
        <f t="shared" si="96"/>
        <v>37152.094457701998</v>
      </c>
      <c r="K794">
        <f t="shared" si="97"/>
        <v>14.5</v>
      </c>
      <c r="L794">
        <f t="shared" si="98"/>
        <v>1</v>
      </c>
      <c r="M794">
        <f>C794+1+VLOOKUP(B794,states!A$2:C$10,3,FALSE)</f>
        <v>102</v>
      </c>
      <c r="N794">
        <f t="shared" si="102"/>
        <v>37152.094457701998</v>
      </c>
      <c r="O794" s="2" t="str">
        <f>VLOOKUP(B794,states!A$2:C$10,2,FALSE)</f>
        <v>C</v>
      </c>
      <c r="P794">
        <f t="shared" si="99"/>
        <v>1</v>
      </c>
      <c r="Q794">
        <f>VLOOKUP(B794,states!A$2:D$10,4,FALSE)</f>
        <v>0</v>
      </c>
      <c r="R794">
        <v>0.5</v>
      </c>
      <c r="S794">
        <f t="shared" si="100"/>
        <v>0.5</v>
      </c>
      <c r="T794" s="7">
        <f t="shared" si="103"/>
        <v>0.57999775297137612</v>
      </c>
    </row>
    <row r="795" spans="1:20">
      <c r="A795" s="4" t="str">
        <f t="shared" si="101"/>
        <v>C2Sigma-14.5-e-2-1</v>
      </c>
      <c r="B795" s="1" t="s">
        <v>5</v>
      </c>
      <c r="C795">
        <v>2</v>
      </c>
      <c r="D795">
        <v>14.5</v>
      </c>
      <c r="E795" s="2" t="s">
        <v>1</v>
      </c>
      <c r="F795">
        <v>1</v>
      </c>
      <c r="G795">
        <v>39328.502592099001</v>
      </c>
      <c r="H795">
        <v>0.50010254899999995</v>
      </c>
      <c r="I795">
        <v>1</v>
      </c>
      <c r="J795">
        <f t="shared" si="96"/>
        <v>39314.226864773998</v>
      </c>
      <c r="K795">
        <f t="shared" si="97"/>
        <v>14.5</v>
      </c>
      <c r="L795">
        <f t="shared" si="98"/>
        <v>1</v>
      </c>
      <c r="M795">
        <f>C795+1+VLOOKUP(B795,states!A$2:C$10,3,FALSE)</f>
        <v>103</v>
      </c>
      <c r="N795">
        <f t="shared" si="102"/>
        <v>39314.226864773998</v>
      </c>
      <c r="O795" s="2" t="str">
        <f>VLOOKUP(B795,states!A$2:C$10,2,FALSE)</f>
        <v>C</v>
      </c>
      <c r="P795">
        <f t="shared" si="99"/>
        <v>2</v>
      </c>
      <c r="Q795">
        <f>VLOOKUP(B795,states!A$2:D$10,4,FALSE)</f>
        <v>0</v>
      </c>
      <c r="R795">
        <v>0.5</v>
      </c>
      <c r="S795">
        <f t="shared" si="100"/>
        <v>0.5</v>
      </c>
      <c r="T795" s="7">
        <f t="shared" si="103"/>
        <v>1.171297810386321E-2</v>
      </c>
    </row>
    <row r="796" spans="1:20">
      <c r="A796" s="4" t="str">
        <f t="shared" si="101"/>
        <v>X2Pi-14.5-f-0-1</v>
      </c>
      <c r="B796" s="1" t="s">
        <v>0</v>
      </c>
      <c r="C796">
        <v>0</v>
      </c>
      <c r="D796">
        <v>14.5</v>
      </c>
      <c r="E796" s="2" t="s">
        <v>2</v>
      </c>
      <c r="F796">
        <v>1</v>
      </c>
      <c r="G796">
        <v>2913.6604257710001</v>
      </c>
      <c r="H796">
        <v>5.0000000000000001E-3</v>
      </c>
      <c r="I796">
        <v>20</v>
      </c>
      <c r="J796">
        <f t="shared" si="96"/>
        <v>2899.3846984460001</v>
      </c>
      <c r="K796">
        <f t="shared" si="97"/>
        <v>14.5</v>
      </c>
      <c r="L796">
        <f t="shared" si="98"/>
        <v>-1</v>
      </c>
      <c r="M796">
        <f>C796+1+VLOOKUP(B796,states!A$2:C$10,3,FALSE)</f>
        <v>1</v>
      </c>
      <c r="N796">
        <f t="shared" si="102"/>
        <v>2899.3846984460001</v>
      </c>
      <c r="O796" s="2" t="str">
        <f>VLOOKUP(B796,states!A$2:C$10,2,FALSE)</f>
        <v>X</v>
      </c>
      <c r="P796">
        <f t="shared" si="99"/>
        <v>0</v>
      </c>
      <c r="Q796">
        <f>VLOOKUP(B796,states!A$2:D$10,4,FALSE)</f>
        <v>1</v>
      </c>
      <c r="R796">
        <v>0.5</v>
      </c>
      <c r="S796">
        <f t="shared" si="100"/>
        <v>0.5</v>
      </c>
      <c r="T796" s="7">
        <f t="shared" si="103"/>
        <v>2343.0760824492713</v>
      </c>
    </row>
    <row r="797" spans="1:20">
      <c r="A797" s="4" t="str">
        <f t="shared" si="101"/>
        <v>X2Pi-14.5-f-0-2</v>
      </c>
      <c r="B797" s="1" t="s">
        <v>0</v>
      </c>
      <c r="C797">
        <v>0</v>
      </c>
      <c r="D797">
        <v>14.5</v>
      </c>
      <c r="E797" s="2" t="s">
        <v>2</v>
      </c>
      <c r="F797">
        <v>2</v>
      </c>
      <c r="G797">
        <v>3327.6072975100001</v>
      </c>
      <c r="H797">
        <v>5.0000000000000001E-3</v>
      </c>
      <c r="I797">
        <v>19</v>
      </c>
      <c r="J797">
        <f t="shared" si="96"/>
        <v>3313.3315701850001</v>
      </c>
      <c r="K797">
        <f t="shared" si="97"/>
        <v>14.5</v>
      </c>
      <c r="L797">
        <f t="shared" si="98"/>
        <v>-1</v>
      </c>
      <c r="M797">
        <f>C797+1+VLOOKUP(B797,states!A$2:C$10,3,FALSE)</f>
        <v>1</v>
      </c>
      <c r="N797">
        <f t="shared" si="102"/>
        <v>3313.3315701850001</v>
      </c>
      <c r="O797" s="2" t="str">
        <f>VLOOKUP(B797,states!A$2:C$10,2,FALSE)</f>
        <v>X</v>
      </c>
      <c r="P797">
        <f t="shared" si="99"/>
        <v>0</v>
      </c>
      <c r="Q797">
        <f>VLOOKUP(B797,states!A$2:D$10,4,FALSE)</f>
        <v>1</v>
      </c>
      <c r="R797">
        <v>0.5</v>
      </c>
      <c r="S797">
        <f t="shared" si="100"/>
        <v>1.5</v>
      </c>
      <c r="T797" s="7">
        <f t="shared" si="103"/>
        <v>2225.9222783268074</v>
      </c>
    </row>
    <row r="798" spans="1:20">
      <c r="A798" s="4" t="str">
        <f t="shared" si="101"/>
        <v>X2Pi-14.5-f-1-1</v>
      </c>
      <c r="B798" s="1" t="s">
        <v>0</v>
      </c>
      <c r="C798">
        <v>1</v>
      </c>
      <c r="D798">
        <v>14.5</v>
      </c>
      <c r="E798" s="2" t="s">
        <v>2</v>
      </c>
      <c r="F798">
        <v>1</v>
      </c>
      <c r="G798">
        <v>5536.3408110370001</v>
      </c>
      <c r="H798">
        <v>2.0615528000000001E-2</v>
      </c>
      <c r="I798">
        <v>15</v>
      </c>
      <c r="J798">
        <f t="shared" si="96"/>
        <v>5522.0650837120002</v>
      </c>
      <c r="K798">
        <f t="shared" si="97"/>
        <v>14.5</v>
      </c>
      <c r="L798">
        <f t="shared" si="98"/>
        <v>-1</v>
      </c>
      <c r="M798">
        <f>C798+1+VLOOKUP(B798,states!A$2:C$10,3,FALSE)</f>
        <v>2</v>
      </c>
      <c r="N798">
        <f t="shared" si="102"/>
        <v>5522.0650837120002</v>
      </c>
      <c r="O798" s="2" t="str">
        <f>VLOOKUP(B798,states!A$2:C$10,2,FALSE)</f>
        <v>X</v>
      </c>
      <c r="P798">
        <f t="shared" si="99"/>
        <v>1</v>
      </c>
      <c r="Q798">
        <f>VLOOKUP(B798,states!A$2:D$10,4,FALSE)</f>
        <v>1</v>
      </c>
      <c r="R798">
        <v>0.5</v>
      </c>
      <c r="S798">
        <f t="shared" si="100"/>
        <v>0.5</v>
      </c>
      <c r="T798" s="7">
        <f t="shared" si="103"/>
        <v>4.2620956927151052</v>
      </c>
    </row>
    <row r="799" spans="1:20">
      <c r="A799" s="4" t="str">
        <f t="shared" si="101"/>
        <v>X2Pi-14.5-f-1-2</v>
      </c>
      <c r="B799" s="1" t="s">
        <v>0</v>
      </c>
      <c r="C799">
        <v>1</v>
      </c>
      <c r="D799">
        <v>14.5</v>
      </c>
      <c r="E799" s="2" t="s">
        <v>2</v>
      </c>
      <c r="F799">
        <v>2</v>
      </c>
      <c r="G799">
        <v>5934.3770758840001</v>
      </c>
      <c r="H799">
        <v>7.9121060000000003E-3</v>
      </c>
      <c r="I799">
        <v>15</v>
      </c>
      <c r="J799">
        <f t="shared" si="96"/>
        <v>5920.1013485590001</v>
      </c>
      <c r="K799">
        <f t="shared" si="97"/>
        <v>14.5</v>
      </c>
      <c r="L799">
        <f t="shared" si="98"/>
        <v>-1</v>
      </c>
      <c r="M799">
        <f>C799+1+VLOOKUP(B799,states!A$2:C$10,3,FALSE)</f>
        <v>2</v>
      </c>
      <c r="N799">
        <f t="shared" si="102"/>
        <v>5920.1013485590001</v>
      </c>
      <c r="O799" s="2" t="str">
        <f>VLOOKUP(B799,states!A$2:C$10,2,FALSE)</f>
        <v>X</v>
      </c>
      <c r="P799">
        <f t="shared" si="99"/>
        <v>1</v>
      </c>
      <c r="Q799">
        <f>VLOOKUP(B799,states!A$2:D$10,4,FALSE)</f>
        <v>1</v>
      </c>
      <c r="R799">
        <v>0.5</v>
      </c>
      <c r="S799">
        <f t="shared" si="100"/>
        <v>1.5</v>
      </c>
      <c r="T799" s="7">
        <f t="shared" si="103"/>
        <v>11.105178961435509</v>
      </c>
    </row>
    <row r="800" spans="1:20">
      <c r="A800" s="4" t="str">
        <f t="shared" si="101"/>
        <v>X2Pi-14.5-f-2-1</v>
      </c>
      <c r="B800" s="1" t="s">
        <v>0</v>
      </c>
      <c r="C800">
        <v>2</v>
      </c>
      <c r="D800">
        <v>14.5</v>
      </c>
      <c r="E800" s="2" t="s">
        <v>2</v>
      </c>
      <c r="F800">
        <v>1</v>
      </c>
      <c r="G800">
        <v>8033.8425920990003</v>
      </c>
      <c r="H800">
        <v>1.0127191000000001E-2</v>
      </c>
      <c r="I800">
        <v>8</v>
      </c>
      <c r="J800">
        <f t="shared" si="96"/>
        <v>8019.5668647740004</v>
      </c>
      <c r="K800">
        <f t="shared" si="97"/>
        <v>14.5</v>
      </c>
      <c r="L800">
        <f t="shared" si="98"/>
        <v>-1</v>
      </c>
      <c r="M800">
        <f>C800+1+VLOOKUP(B800,states!A$2:C$10,3,FALSE)</f>
        <v>3</v>
      </c>
      <c r="N800">
        <f t="shared" si="102"/>
        <v>8019.5668647740004</v>
      </c>
      <c r="O800" s="2" t="str">
        <f>VLOOKUP(B800,states!A$2:C$10,2,FALSE)</f>
        <v>X</v>
      </c>
      <c r="P800">
        <f t="shared" si="99"/>
        <v>2</v>
      </c>
      <c r="Q800">
        <f>VLOOKUP(B800,states!A$2:D$10,4,FALSE)</f>
        <v>1</v>
      </c>
      <c r="R800">
        <v>0.5</v>
      </c>
      <c r="S800">
        <f t="shared" si="100"/>
        <v>0.5</v>
      </c>
      <c r="T800" s="7">
        <f t="shared" si="103"/>
        <v>4.6272971102238936</v>
      </c>
    </row>
    <row r="801" spans="1:20">
      <c r="A801" s="4" t="str">
        <f t="shared" si="101"/>
        <v>X2Pi-14.5-f-2-2</v>
      </c>
      <c r="B801" s="1" t="s">
        <v>0</v>
      </c>
      <c r="C801">
        <v>2</v>
      </c>
      <c r="D801">
        <v>14.5</v>
      </c>
      <c r="E801" s="2" t="s">
        <v>2</v>
      </c>
      <c r="F801">
        <v>2</v>
      </c>
      <c r="G801">
        <v>8416.1213185819997</v>
      </c>
      <c r="H801">
        <v>8.6602539999999992E-3</v>
      </c>
      <c r="I801">
        <v>11</v>
      </c>
      <c r="J801">
        <f t="shared" si="96"/>
        <v>8401.8455912569989</v>
      </c>
      <c r="K801">
        <f t="shared" si="97"/>
        <v>14.5</v>
      </c>
      <c r="L801">
        <f t="shared" si="98"/>
        <v>-1</v>
      </c>
      <c r="M801">
        <f>C801+1+VLOOKUP(B801,states!A$2:C$10,3,FALSE)</f>
        <v>3</v>
      </c>
      <c r="N801">
        <f t="shared" si="102"/>
        <v>8401.8455912569989</v>
      </c>
      <c r="O801" s="2" t="str">
        <f>VLOOKUP(B801,states!A$2:C$10,2,FALSE)</f>
        <v>X</v>
      </c>
      <c r="P801">
        <f t="shared" si="99"/>
        <v>2</v>
      </c>
      <c r="Q801">
        <f>VLOOKUP(B801,states!A$2:D$10,4,FALSE)</f>
        <v>1</v>
      </c>
      <c r="R801">
        <v>0.5</v>
      </c>
      <c r="S801">
        <f t="shared" si="100"/>
        <v>1.5</v>
      </c>
      <c r="T801" s="7">
        <f t="shared" si="103"/>
        <v>7.4402658706494016</v>
      </c>
    </row>
    <row r="802" spans="1:20">
      <c r="A802" s="4" t="str">
        <f t="shared" si="101"/>
        <v>X2Pi-14.5-f-3-1</v>
      </c>
      <c r="B802" s="1" t="s">
        <v>0</v>
      </c>
      <c r="C802">
        <v>3</v>
      </c>
      <c r="D802">
        <v>14.5</v>
      </c>
      <c r="E802" s="2" t="s">
        <v>2</v>
      </c>
      <c r="F802">
        <v>1</v>
      </c>
      <c r="G802">
        <v>10407.399875294001</v>
      </c>
      <c r="H802">
        <v>1.0459071E-2</v>
      </c>
      <c r="I802">
        <v>2</v>
      </c>
      <c r="J802">
        <f t="shared" si="96"/>
        <v>10393.124147969</v>
      </c>
      <c r="K802">
        <f t="shared" si="97"/>
        <v>14.5</v>
      </c>
      <c r="L802">
        <f t="shared" si="98"/>
        <v>-1</v>
      </c>
      <c r="M802">
        <f>C802+1+VLOOKUP(B802,states!A$2:C$10,3,FALSE)</f>
        <v>4</v>
      </c>
      <c r="N802">
        <f t="shared" si="102"/>
        <v>10393.124147969</v>
      </c>
      <c r="O802" s="2" t="str">
        <f>VLOOKUP(B802,states!A$2:C$10,2,FALSE)</f>
        <v>X</v>
      </c>
      <c r="P802">
        <f t="shared" si="99"/>
        <v>3</v>
      </c>
      <c r="Q802">
        <f>VLOOKUP(B802,states!A$2:D$10,4,FALSE)</f>
        <v>1</v>
      </c>
      <c r="R802">
        <v>0.5</v>
      </c>
      <c r="S802">
        <f t="shared" si="100"/>
        <v>0.5</v>
      </c>
      <c r="T802" s="7">
        <f t="shared" si="103"/>
        <v>1.1201167304673958</v>
      </c>
    </row>
    <row r="803" spans="1:20">
      <c r="A803" s="4" t="str">
        <f t="shared" si="101"/>
        <v>X2Pi-14.5-f-3-2</v>
      </c>
      <c r="B803" s="1" t="s">
        <v>0</v>
      </c>
      <c r="C803">
        <v>3</v>
      </c>
      <c r="D803">
        <v>14.5</v>
      </c>
      <c r="E803" s="2" t="s">
        <v>2</v>
      </c>
      <c r="F803">
        <v>2</v>
      </c>
      <c r="G803">
        <v>10773.965748246001</v>
      </c>
      <c r="H803">
        <v>1.118034E-2</v>
      </c>
      <c r="I803">
        <v>4</v>
      </c>
      <c r="J803">
        <f t="shared" si="96"/>
        <v>10759.690020921</v>
      </c>
      <c r="K803">
        <f t="shared" si="97"/>
        <v>14.5</v>
      </c>
      <c r="L803">
        <f t="shared" si="98"/>
        <v>-1</v>
      </c>
      <c r="M803">
        <f>C803+1+VLOOKUP(B803,states!A$2:C$10,3,FALSE)</f>
        <v>4</v>
      </c>
      <c r="N803">
        <f t="shared" si="102"/>
        <v>10759.690020921</v>
      </c>
      <c r="O803" s="2" t="str">
        <f>VLOOKUP(B803,states!A$2:C$10,2,FALSE)</f>
        <v>X</v>
      </c>
      <c r="P803">
        <f t="shared" si="99"/>
        <v>3</v>
      </c>
      <c r="Q803">
        <f>VLOOKUP(B803,states!A$2:D$10,4,FALSE)</f>
        <v>1</v>
      </c>
      <c r="R803">
        <v>0.5</v>
      </c>
      <c r="S803">
        <f t="shared" si="100"/>
        <v>1.5</v>
      </c>
      <c r="T803" s="7">
        <f t="shared" si="103"/>
        <v>2.0957109376363072</v>
      </c>
    </row>
    <row r="804" spans="1:20">
      <c r="A804" s="4" t="str">
        <f t="shared" si="101"/>
        <v>X2Pi-14.5-f-4-1</v>
      </c>
      <c r="B804" s="1" t="s">
        <v>0</v>
      </c>
      <c r="C804">
        <v>4</v>
      </c>
      <c r="D804">
        <v>14.5</v>
      </c>
      <c r="E804" s="2" t="s">
        <v>2</v>
      </c>
      <c r="F804">
        <v>1</v>
      </c>
      <c r="G804">
        <v>12657.692402062001</v>
      </c>
      <c r="H804">
        <v>1.2632615E-2</v>
      </c>
      <c r="I804">
        <v>1</v>
      </c>
      <c r="J804">
        <f t="shared" si="96"/>
        <v>12643.416674737</v>
      </c>
      <c r="K804">
        <f t="shared" si="97"/>
        <v>14.5</v>
      </c>
      <c r="L804">
        <f t="shared" si="98"/>
        <v>-1</v>
      </c>
      <c r="M804">
        <f>C804+1+VLOOKUP(B804,states!A$2:C$10,3,FALSE)</f>
        <v>5</v>
      </c>
      <c r="N804">
        <f t="shared" si="102"/>
        <v>12643.416674737</v>
      </c>
      <c r="O804" s="2" t="str">
        <f>VLOOKUP(B804,states!A$2:C$10,2,FALSE)</f>
        <v>X</v>
      </c>
      <c r="P804">
        <f t="shared" si="99"/>
        <v>4</v>
      </c>
      <c r="Q804">
        <f>VLOOKUP(B804,states!A$2:D$10,4,FALSE)</f>
        <v>1</v>
      </c>
      <c r="R804">
        <v>0.5</v>
      </c>
      <c r="S804">
        <f t="shared" si="100"/>
        <v>0.5</v>
      </c>
      <c r="T804" s="7">
        <f t="shared" si="103"/>
        <v>0.46369577527085071</v>
      </c>
    </row>
    <row r="805" spans="1:20">
      <c r="A805" s="4" t="str">
        <f t="shared" si="101"/>
        <v>X2Pi-14.5-f-4-2</v>
      </c>
      <c r="B805" s="1" t="s">
        <v>0</v>
      </c>
      <c r="C805">
        <v>4</v>
      </c>
      <c r="D805">
        <v>14.5</v>
      </c>
      <c r="E805" s="2" t="s">
        <v>2</v>
      </c>
      <c r="F805">
        <v>2</v>
      </c>
      <c r="G805">
        <v>13008.588199399999</v>
      </c>
      <c r="H805">
        <v>1.118034E-2</v>
      </c>
      <c r="I805">
        <v>1</v>
      </c>
      <c r="J805">
        <f t="shared" si="96"/>
        <v>12994.312472074998</v>
      </c>
      <c r="K805">
        <f t="shared" si="97"/>
        <v>14.5</v>
      </c>
      <c r="L805">
        <f t="shared" si="98"/>
        <v>-1</v>
      </c>
      <c r="M805">
        <f>C805+1+VLOOKUP(B805,states!A$2:C$10,3,FALSE)</f>
        <v>5</v>
      </c>
      <c r="N805">
        <f t="shared" si="102"/>
        <v>12994.312472074998</v>
      </c>
      <c r="O805" s="2" t="str">
        <f>VLOOKUP(B805,states!A$2:C$10,2,FALSE)</f>
        <v>X</v>
      </c>
      <c r="P805">
        <f t="shared" si="99"/>
        <v>4</v>
      </c>
      <c r="Q805">
        <f>VLOOKUP(B805,states!A$2:D$10,4,FALSE)</f>
        <v>1</v>
      </c>
      <c r="R805">
        <v>0.5</v>
      </c>
      <c r="S805">
        <f t="shared" si="100"/>
        <v>1.5</v>
      </c>
      <c r="T805" s="7">
        <f t="shared" si="103"/>
        <v>0.52392773440907681</v>
      </c>
    </row>
    <row r="806" spans="1:20">
      <c r="A806" s="4" t="str">
        <f t="shared" si="101"/>
        <v>A2Delta-14.5-f-0-1</v>
      </c>
      <c r="B806" s="1" t="s">
        <v>3</v>
      </c>
      <c r="C806">
        <v>0</v>
      </c>
      <c r="D806">
        <v>14.5</v>
      </c>
      <c r="E806" s="2" t="s">
        <v>2</v>
      </c>
      <c r="F806">
        <v>1</v>
      </c>
      <c r="G806">
        <v>26166.984939028</v>
      </c>
      <c r="H806">
        <v>7.0710679999999998E-3</v>
      </c>
      <c r="I806">
        <v>10</v>
      </c>
      <c r="J806">
        <f t="shared" si="96"/>
        <v>26152.709211703001</v>
      </c>
      <c r="K806">
        <f t="shared" si="97"/>
        <v>14.5</v>
      </c>
      <c r="L806">
        <f t="shared" si="98"/>
        <v>-1</v>
      </c>
      <c r="M806">
        <f>C806+1+VLOOKUP(B806,states!A$2:C$10,3,FALSE)</f>
        <v>251</v>
      </c>
      <c r="N806">
        <f t="shared" si="102"/>
        <v>26152.709211703001</v>
      </c>
      <c r="O806" s="2" t="str">
        <f>VLOOKUP(B806,states!A$2:C$10,2,FALSE)</f>
        <v>A</v>
      </c>
      <c r="P806">
        <f t="shared" si="99"/>
        <v>0</v>
      </c>
      <c r="Q806">
        <f>VLOOKUP(B806,states!A$2:D$10,4,FALSE)</f>
        <v>2</v>
      </c>
      <c r="R806">
        <v>0.5</v>
      </c>
      <c r="S806">
        <f t="shared" si="100"/>
        <v>0.5</v>
      </c>
      <c r="T806" s="7">
        <f t="shared" si="103"/>
        <v>828.40247132727018</v>
      </c>
    </row>
    <row r="807" spans="1:20">
      <c r="A807" s="4" t="str">
        <f t="shared" si="101"/>
        <v>A2Delta-14.5-f-0-2</v>
      </c>
      <c r="B807" s="1" t="s">
        <v>3</v>
      </c>
      <c r="C807">
        <v>0</v>
      </c>
      <c r="D807">
        <v>14.5</v>
      </c>
      <c r="E807" s="2" t="s">
        <v>2</v>
      </c>
      <c r="F807">
        <v>2</v>
      </c>
      <c r="G807">
        <v>26583.326081890998</v>
      </c>
      <c r="H807">
        <v>7.0710679999999998E-3</v>
      </c>
      <c r="I807">
        <v>11</v>
      </c>
      <c r="J807">
        <f t="shared" si="96"/>
        <v>26569.050354565999</v>
      </c>
      <c r="K807">
        <f t="shared" si="97"/>
        <v>14.5</v>
      </c>
      <c r="L807">
        <f t="shared" si="98"/>
        <v>-1</v>
      </c>
      <c r="M807">
        <f>C807+1+VLOOKUP(B807,states!A$2:C$10,3,FALSE)</f>
        <v>251</v>
      </c>
      <c r="N807">
        <f t="shared" si="102"/>
        <v>26569.050354565999</v>
      </c>
      <c r="O807" s="2" t="str">
        <f>VLOOKUP(B807,states!A$2:C$10,2,FALSE)</f>
        <v>A</v>
      </c>
      <c r="P807">
        <f t="shared" si="99"/>
        <v>0</v>
      </c>
      <c r="Q807">
        <f>VLOOKUP(B807,states!A$2:D$10,4,FALSE)</f>
        <v>2</v>
      </c>
      <c r="R807">
        <v>0.5</v>
      </c>
      <c r="S807">
        <f t="shared" si="100"/>
        <v>1.5</v>
      </c>
      <c r="T807" s="7">
        <f t="shared" si="103"/>
        <v>911.24271845999715</v>
      </c>
    </row>
    <row r="808" spans="1:20">
      <c r="A808" s="4" t="str">
        <f t="shared" si="101"/>
        <v>B2Sigma-14.5-f-0-1</v>
      </c>
      <c r="B808" s="1" t="s">
        <v>4</v>
      </c>
      <c r="C808">
        <v>0</v>
      </c>
      <c r="D808">
        <v>14.5</v>
      </c>
      <c r="E808" s="2" t="s">
        <v>2</v>
      </c>
      <c r="F808">
        <v>1</v>
      </c>
      <c r="G808">
        <v>28269.050502419999</v>
      </c>
      <c r="H808">
        <v>1.5328408E-2</v>
      </c>
      <c r="I808">
        <v>12</v>
      </c>
      <c r="J808">
        <f t="shared" si="96"/>
        <v>28254.774775095</v>
      </c>
      <c r="K808">
        <f t="shared" si="97"/>
        <v>14.5</v>
      </c>
      <c r="L808">
        <f t="shared" si="98"/>
        <v>-1</v>
      </c>
      <c r="M808">
        <f>C808+1+VLOOKUP(B808,states!A$2:C$10,3,FALSE)</f>
        <v>51</v>
      </c>
      <c r="N808">
        <f t="shared" si="102"/>
        <v>28254.774775095</v>
      </c>
      <c r="O808" s="2" t="str">
        <f>VLOOKUP(B808,states!A$2:C$10,2,FALSE)</f>
        <v>B</v>
      </c>
      <c r="P808">
        <f t="shared" si="99"/>
        <v>0</v>
      </c>
      <c r="Q808">
        <f>VLOOKUP(B808,states!A$2:D$10,4,FALSE)</f>
        <v>0</v>
      </c>
      <c r="R808">
        <v>0.5</v>
      </c>
      <c r="S808">
        <f t="shared" si="100"/>
        <v>0.5</v>
      </c>
      <c r="T808" s="7">
        <f t="shared" si="103"/>
        <v>458.57523151444121</v>
      </c>
    </row>
    <row r="809" spans="1:20">
      <c r="A809" s="4" t="str">
        <f t="shared" si="101"/>
        <v>A2Delta-14.5-f-1-1</v>
      </c>
      <c r="B809" s="1" t="s">
        <v>3</v>
      </c>
      <c r="C809">
        <v>1</v>
      </c>
      <c r="D809">
        <v>14.5</v>
      </c>
      <c r="E809" s="2" t="s">
        <v>2</v>
      </c>
      <c r="F809">
        <v>1</v>
      </c>
      <c r="G809">
        <v>28764.996325520999</v>
      </c>
      <c r="H809">
        <v>1.2963687E-2</v>
      </c>
      <c r="I809">
        <v>9</v>
      </c>
      <c r="J809">
        <f t="shared" si="96"/>
        <v>28750.720598196</v>
      </c>
      <c r="K809">
        <f t="shared" si="97"/>
        <v>14.5</v>
      </c>
      <c r="L809">
        <f t="shared" si="98"/>
        <v>-1</v>
      </c>
      <c r="M809">
        <f>C809+1+VLOOKUP(B809,states!A$2:C$10,3,FALSE)</f>
        <v>252</v>
      </c>
      <c r="N809">
        <f t="shared" si="102"/>
        <v>28750.720598196</v>
      </c>
      <c r="O809" s="2" t="str">
        <f>VLOOKUP(B809,states!A$2:C$10,2,FALSE)</f>
        <v>A</v>
      </c>
      <c r="P809">
        <f t="shared" si="99"/>
        <v>1</v>
      </c>
      <c r="Q809">
        <f>VLOOKUP(B809,states!A$2:D$10,4,FALSE)</f>
        <v>2</v>
      </c>
      <c r="R809">
        <v>0.5</v>
      </c>
      <c r="S809">
        <f t="shared" si="100"/>
        <v>0.5</v>
      </c>
      <c r="T809" s="7">
        <f t="shared" si="103"/>
        <v>4.0666834871212645</v>
      </c>
    </row>
    <row r="810" spans="1:20">
      <c r="A810" s="4" t="str">
        <f t="shared" si="101"/>
        <v>A2Delta-14.5-f-1-2</v>
      </c>
      <c r="B810" s="1" t="s">
        <v>3</v>
      </c>
      <c r="C810">
        <v>1</v>
      </c>
      <c r="D810">
        <v>14.5</v>
      </c>
      <c r="E810" s="2" t="s">
        <v>2</v>
      </c>
      <c r="F810">
        <v>2</v>
      </c>
      <c r="G810">
        <v>29160.667295916999</v>
      </c>
      <c r="H810">
        <v>8.6602539999999992E-3</v>
      </c>
      <c r="I810">
        <v>7</v>
      </c>
      <c r="J810">
        <f t="shared" si="96"/>
        <v>29146.391568592</v>
      </c>
      <c r="K810">
        <f t="shared" si="97"/>
        <v>14.5</v>
      </c>
      <c r="L810">
        <f t="shared" si="98"/>
        <v>-1</v>
      </c>
      <c r="M810">
        <f>C810+1+VLOOKUP(B810,states!A$2:C$10,3,FALSE)</f>
        <v>252</v>
      </c>
      <c r="N810">
        <f t="shared" si="102"/>
        <v>29146.391568592</v>
      </c>
      <c r="O810" s="2" t="str">
        <f>VLOOKUP(B810,states!A$2:C$10,2,FALSE)</f>
        <v>A</v>
      </c>
      <c r="P810">
        <f t="shared" si="99"/>
        <v>1</v>
      </c>
      <c r="Q810">
        <f>VLOOKUP(B810,states!A$2:D$10,4,FALSE)</f>
        <v>2</v>
      </c>
      <c r="R810">
        <v>0.5</v>
      </c>
      <c r="S810">
        <f t="shared" si="100"/>
        <v>1.5</v>
      </c>
      <c r="T810" s="7">
        <f t="shared" si="103"/>
        <v>4.7347146449587107</v>
      </c>
    </row>
    <row r="811" spans="1:20">
      <c r="A811" s="4" t="str">
        <f t="shared" si="101"/>
        <v>A2Delta-14.5-f-2-1</v>
      </c>
      <c r="B811" s="1" t="s">
        <v>3</v>
      </c>
      <c r="C811">
        <v>2</v>
      </c>
      <c r="D811">
        <v>14.5</v>
      </c>
      <c r="E811" s="2" t="s">
        <v>2</v>
      </c>
      <c r="F811">
        <v>1</v>
      </c>
      <c r="G811">
        <v>31156.317716631002</v>
      </c>
      <c r="H811">
        <v>5.6284750000000001E-2</v>
      </c>
      <c r="I811">
        <v>5</v>
      </c>
      <c r="J811">
        <f t="shared" si="96"/>
        <v>31142.041989306003</v>
      </c>
      <c r="K811">
        <f t="shared" si="97"/>
        <v>14.5</v>
      </c>
      <c r="L811">
        <f t="shared" si="98"/>
        <v>-1</v>
      </c>
      <c r="M811">
        <f>C811+1+VLOOKUP(B811,states!A$2:C$10,3,FALSE)</f>
        <v>253</v>
      </c>
      <c r="N811">
        <f t="shared" si="102"/>
        <v>31142.041989306003</v>
      </c>
      <c r="O811" s="2" t="str">
        <f>VLOOKUP(B811,states!A$2:C$10,2,FALSE)</f>
        <v>A</v>
      </c>
      <c r="P811">
        <f t="shared" si="99"/>
        <v>2</v>
      </c>
      <c r="Q811">
        <f>VLOOKUP(B811,states!A$2:D$10,4,FALSE)</f>
        <v>2</v>
      </c>
      <c r="R811">
        <v>0.5</v>
      </c>
      <c r="S811">
        <f t="shared" si="100"/>
        <v>0.5</v>
      </c>
      <c r="T811" s="7">
        <f t="shared" si="103"/>
        <v>0.5203621057322968</v>
      </c>
    </row>
    <row r="812" spans="1:20">
      <c r="A812" s="4" t="str">
        <f t="shared" si="101"/>
        <v>A2Delta-14.5-f-2-2</v>
      </c>
      <c r="B812" s="1" t="s">
        <v>3</v>
      </c>
      <c r="C812">
        <v>2</v>
      </c>
      <c r="D812">
        <v>14.5</v>
      </c>
      <c r="E812" s="2" t="s">
        <v>2</v>
      </c>
      <c r="F812">
        <v>2</v>
      </c>
      <c r="G812">
        <v>31529.133783054</v>
      </c>
      <c r="H812">
        <v>5.0744457999999999E-2</v>
      </c>
      <c r="I812">
        <v>5</v>
      </c>
      <c r="J812">
        <f t="shared" si="96"/>
        <v>31514.858055729001</v>
      </c>
      <c r="K812">
        <f t="shared" si="97"/>
        <v>14.5</v>
      </c>
      <c r="L812">
        <f t="shared" si="98"/>
        <v>-1</v>
      </c>
      <c r="M812">
        <f>C812+1+VLOOKUP(B812,states!A$2:C$10,3,FALSE)</f>
        <v>253</v>
      </c>
      <c r="N812">
        <f t="shared" si="102"/>
        <v>31514.858055729001</v>
      </c>
      <c r="O812" s="2" t="str">
        <f>VLOOKUP(B812,states!A$2:C$10,2,FALSE)</f>
        <v>A</v>
      </c>
      <c r="P812">
        <f t="shared" si="99"/>
        <v>2</v>
      </c>
      <c r="Q812">
        <f>VLOOKUP(B812,states!A$2:D$10,4,FALSE)</f>
        <v>2</v>
      </c>
      <c r="R812">
        <v>0.5</v>
      </c>
      <c r="S812">
        <f t="shared" si="100"/>
        <v>1.5</v>
      </c>
      <c r="T812" s="7">
        <f t="shared" si="103"/>
        <v>0.57717536426570737</v>
      </c>
    </row>
    <row r="813" spans="1:20">
      <c r="A813" s="4" t="str">
        <f t="shared" si="101"/>
        <v>A2Delta-14.5-f-3-1</v>
      </c>
      <c r="B813" s="1" t="s">
        <v>3</v>
      </c>
      <c r="C813">
        <v>3</v>
      </c>
      <c r="D813">
        <v>14.5</v>
      </c>
      <c r="E813" s="2" t="s">
        <v>2</v>
      </c>
      <c r="F813">
        <v>1</v>
      </c>
      <c r="G813">
        <v>33314.208265300003</v>
      </c>
      <c r="H813">
        <v>0.50009999000000005</v>
      </c>
      <c r="I813">
        <v>2</v>
      </c>
      <c r="J813">
        <f t="shared" si="96"/>
        <v>33299.932537975001</v>
      </c>
      <c r="K813">
        <f t="shared" si="97"/>
        <v>14.5</v>
      </c>
      <c r="L813">
        <f t="shared" si="98"/>
        <v>-1</v>
      </c>
      <c r="M813">
        <f>C813+1+VLOOKUP(B813,states!A$2:C$10,3,FALSE)</f>
        <v>254</v>
      </c>
      <c r="N813">
        <f t="shared" si="102"/>
        <v>33299.932537975001</v>
      </c>
      <c r="O813" s="2" t="str">
        <f>VLOOKUP(B813,states!A$2:C$10,2,FALSE)</f>
        <v>A</v>
      </c>
      <c r="P813">
        <f t="shared" si="99"/>
        <v>3</v>
      </c>
      <c r="Q813">
        <f>VLOOKUP(B813,states!A$2:D$10,4,FALSE)</f>
        <v>2</v>
      </c>
      <c r="R813">
        <v>0.5</v>
      </c>
      <c r="S813">
        <f t="shared" si="100"/>
        <v>0.5</v>
      </c>
      <c r="T813" s="7">
        <f t="shared" si="103"/>
        <v>2.3426076077798674E-2</v>
      </c>
    </row>
    <row r="814" spans="1:20">
      <c r="A814" s="4" t="str">
        <f t="shared" si="101"/>
        <v>C2Sigma-14.5-f-0-2</v>
      </c>
      <c r="B814" s="1" t="s">
        <v>5</v>
      </c>
      <c r="C814">
        <v>0</v>
      </c>
      <c r="D814">
        <v>14.5</v>
      </c>
      <c r="E814" s="2" t="s">
        <v>2</v>
      </c>
      <c r="F814">
        <v>2</v>
      </c>
      <c r="G814">
        <v>35121.837313256998</v>
      </c>
      <c r="H814">
        <v>6.4031239999999996E-3</v>
      </c>
      <c r="I814">
        <v>4</v>
      </c>
      <c r="J814">
        <f t="shared" si="96"/>
        <v>35107.561585931995</v>
      </c>
      <c r="K814">
        <f t="shared" si="97"/>
        <v>14.5</v>
      </c>
      <c r="L814">
        <f t="shared" si="98"/>
        <v>-1</v>
      </c>
      <c r="M814">
        <f>C814+1+VLOOKUP(B814,states!A$2:C$10,3,FALSE)</f>
        <v>101</v>
      </c>
      <c r="N814">
        <f t="shared" si="102"/>
        <v>35107.561585931995</v>
      </c>
      <c r="O814" s="2" t="str">
        <f>VLOOKUP(B814,states!A$2:C$10,2,FALSE)</f>
        <v>C</v>
      </c>
      <c r="P814">
        <f t="shared" si="99"/>
        <v>0</v>
      </c>
      <c r="Q814">
        <f>VLOOKUP(B814,states!A$2:D$10,4,FALSE)</f>
        <v>0</v>
      </c>
      <c r="R814">
        <v>0.5</v>
      </c>
      <c r="S814">
        <f t="shared" si="100"/>
        <v>0.5</v>
      </c>
      <c r="T814" s="7">
        <f t="shared" si="103"/>
        <v>365.92701975618019</v>
      </c>
    </row>
    <row r="815" spans="1:20">
      <c r="A815" s="4" t="str">
        <f t="shared" si="101"/>
        <v>A2Delta-14.5-f-4-1</v>
      </c>
      <c r="B815" s="1" t="s">
        <v>3</v>
      </c>
      <c r="C815">
        <v>4</v>
      </c>
      <c r="D815">
        <v>14.5</v>
      </c>
      <c r="E815" s="2" t="s">
        <v>2</v>
      </c>
      <c r="F815">
        <v>1</v>
      </c>
      <c r="G815">
        <v>35199.179983647002</v>
      </c>
      <c r="H815">
        <v>0.50013437400000005</v>
      </c>
      <c r="I815">
        <v>2</v>
      </c>
      <c r="J815">
        <f t="shared" si="96"/>
        <v>35184.904256321999</v>
      </c>
      <c r="K815">
        <f t="shared" si="97"/>
        <v>14.5</v>
      </c>
      <c r="L815">
        <f t="shared" si="98"/>
        <v>-1</v>
      </c>
      <c r="M815">
        <f>C815+1+VLOOKUP(B815,states!A$2:C$10,3,FALSE)</f>
        <v>255</v>
      </c>
      <c r="N815">
        <f t="shared" si="102"/>
        <v>35184.904256321999</v>
      </c>
      <c r="O815" s="2" t="str">
        <f>VLOOKUP(B815,states!A$2:C$10,2,FALSE)</f>
        <v>A</v>
      </c>
      <c r="P815">
        <f t="shared" si="99"/>
        <v>4</v>
      </c>
      <c r="Q815">
        <f>VLOOKUP(B815,states!A$2:D$10,4,FALSE)</f>
        <v>2</v>
      </c>
      <c r="R815">
        <v>0.5</v>
      </c>
      <c r="S815">
        <f t="shared" si="100"/>
        <v>0.5</v>
      </c>
      <c r="T815" s="7">
        <f t="shared" si="103"/>
        <v>2.3424465546226091E-2</v>
      </c>
    </row>
    <row r="816" spans="1:20">
      <c r="A816" s="4" t="str">
        <f t="shared" si="101"/>
        <v>C2Sigma-14.5-f-1-2</v>
      </c>
      <c r="B816" s="1" t="s">
        <v>5</v>
      </c>
      <c r="C816">
        <v>1</v>
      </c>
      <c r="D816">
        <v>14.5</v>
      </c>
      <c r="E816" s="2" t="s">
        <v>2</v>
      </c>
      <c r="F816">
        <v>2</v>
      </c>
      <c r="G816">
        <v>37548.294051855999</v>
      </c>
      <c r="H816">
        <v>5.0497525000000001E-2</v>
      </c>
      <c r="I816">
        <v>5</v>
      </c>
      <c r="J816">
        <f t="shared" si="96"/>
        <v>37534.018324530996</v>
      </c>
      <c r="K816">
        <f t="shared" si="97"/>
        <v>14.5</v>
      </c>
      <c r="L816">
        <f t="shared" si="98"/>
        <v>-1</v>
      </c>
      <c r="M816">
        <f>C816+1+VLOOKUP(B816,states!A$2:C$10,3,FALSE)</f>
        <v>102</v>
      </c>
      <c r="N816">
        <f t="shared" si="102"/>
        <v>37534.018324530996</v>
      </c>
      <c r="O816" s="2" t="str">
        <f>VLOOKUP(B816,states!A$2:C$10,2,FALSE)</f>
        <v>C</v>
      </c>
      <c r="P816">
        <f t="shared" si="99"/>
        <v>1</v>
      </c>
      <c r="Q816">
        <f>VLOOKUP(B816,states!A$2:D$10,4,FALSE)</f>
        <v>0</v>
      </c>
      <c r="R816">
        <v>0.5</v>
      </c>
      <c r="S816">
        <f t="shared" si="100"/>
        <v>0.5</v>
      </c>
      <c r="T816" s="7">
        <f t="shared" si="103"/>
        <v>0.57999775297137612</v>
      </c>
    </row>
    <row r="817" spans="1:20">
      <c r="A817" s="4" t="str">
        <f t="shared" si="101"/>
        <v>X2Pi-15.5-f-0-1</v>
      </c>
      <c r="B817" s="1" t="s">
        <v>0</v>
      </c>
      <c r="C817">
        <v>0</v>
      </c>
      <c r="D817">
        <v>15.5</v>
      </c>
      <c r="E817" s="2" t="s">
        <v>2</v>
      </c>
      <c r="F817">
        <v>1</v>
      </c>
      <c r="G817">
        <v>3319.690241496</v>
      </c>
      <c r="H817">
        <v>5.0000000000000001E-3</v>
      </c>
      <c r="I817">
        <v>19</v>
      </c>
      <c r="J817">
        <f t="shared" si="96"/>
        <v>3305.4145141710001</v>
      </c>
      <c r="K817">
        <f t="shared" si="97"/>
        <v>15.5</v>
      </c>
      <c r="L817">
        <f t="shared" si="98"/>
        <v>1</v>
      </c>
      <c r="M817">
        <f>C817+1+VLOOKUP(B817,states!A$2:C$10,3,FALSE)</f>
        <v>1</v>
      </c>
      <c r="N817">
        <f t="shared" si="102"/>
        <v>3305.4145141710001</v>
      </c>
      <c r="O817" s="2" t="str">
        <f>VLOOKUP(B817,states!A$2:C$10,2,FALSE)</f>
        <v>X</v>
      </c>
      <c r="P817">
        <f t="shared" si="99"/>
        <v>0</v>
      </c>
      <c r="Q817">
        <f>VLOOKUP(B817,states!A$2:D$10,4,FALSE)</f>
        <v>1</v>
      </c>
      <c r="R817">
        <v>0.5</v>
      </c>
      <c r="S817">
        <f t="shared" si="100"/>
        <v>0.5</v>
      </c>
      <c r="T817" s="7">
        <f t="shared" si="103"/>
        <v>2196.4294440918502</v>
      </c>
    </row>
    <row r="818" spans="1:20">
      <c r="A818" s="4" t="str">
        <f t="shared" si="101"/>
        <v>X2Pi-15.5-f-0-2</v>
      </c>
      <c r="B818" s="1" t="s">
        <v>0</v>
      </c>
      <c r="C818">
        <v>0</v>
      </c>
      <c r="D818">
        <v>15.5</v>
      </c>
      <c r="E818" s="2" t="s">
        <v>2</v>
      </c>
      <c r="F818">
        <v>2</v>
      </c>
      <c r="G818">
        <v>3759.068680937</v>
      </c>
      <c r="H818">
        <v>5.0000000000000001E-3</v>
      </c>
      <c r="I818">
        <v>19</v>
      </c>
      <c r="J818">
        <f t="shared" si="96"/>
        <v>3744.792953612</v>
      </c>
      <c r="K818">
        <f t="shared" si="97"/>
        <v>15.5</v>
      </c>
      <c r="L818">
        <f t="shared" si="98"/>
        <v>1</v>
      </c>
      <c r="M818">
        <f>C818+1+VLOOKUP(B818,states!A$2:C$10,3,FALSE)</f>
        <v>1</v>
      </c>
      <c r="N818">
        <f t="shared" si="102"/>
        <v>3744.792953612</v>
      </c>
      <c r="O818" s="2" t="str">
        <f>VLOOKUP(B818,states!A$2:C$10,2,FALSE)</f>
        <v>X</v>
      </c>
      <c r="P818">
        <f t="shared" si="99"/>
        <v>0</v>
      </c>
      <c r="Q818">
        <f>VLOOKUP(B818,states!A$2:D$10,4,FALSE)</f>
        <v>1</v>
      </c>
      <c r="R818">
        <v>0.5</v>
      </c>
      <c r="S818">
        <f t="shared" si="100"/>
        <v>1.5</v>
      </c>
      <c r="T818" s="7">
        <f t="shared" si="103"/>
        <v>2196.4294440918502</v>
      </c>
    </row>
    <row r="819" spans="1:20">
      <c r="A819" s="4" t="str">
        <f t="shared" si="101"/>
        <v>X2Pi-15.5-f-1-1</v>
      </c>
      <c r="B819" s="1" t="s">
        <v>0</v>
      </c>
      <c r="C819">
        <v>1</v>
      </c>
      <c r="D819">
        <v>15.5</v>
      </c>
      <c r="E819" s="2" t="s">
        <v>2</v>
      </c>
      <c r="F819">
        <v>1</v>
      </c>
      <c r="G819">
        <v>5926.7653638519996</v>
      </c>
      <c r="H819">
        <v>7.0710679999999998E-3</v>
      </c>
      <c r="I819">
        <v>12</v>
      </c>
      <c r="J819">
        <f t="shared" si="96"/>
        <v>5912.4896365269997</v>
      </c>
      <c r="K819">
        <f t="shared" si="97"/>
        <v>15.5</v>
      </c>
      <c r="L819">
        <f t="shared" si="98"/>
        <v>1</v>
      </c>
      <c r="M819">
        <f>C819+1+VLOOKUP(B819,states!A$2:C$10,3,FALSE)</f>
        <v>2</v>
      </c>
      <c r="N819">
        <f t="shared" si="102"/>
        <v>5912.4896365269997</v>
      </c>
      <c r="O819" s="2" t="str">
        <f>VLOOKUP(B819,states!A$2:C$10,2,FALSE)</f>
        <v>X</v>
      </c>
      <c r="P819">
        <f t="shared" si="99"/>
        <v>1</v>
      </c>
      <c r="Q819">
        <f>VLOOKUP(B819,states!A$2:D$10,4,FALSE)</f>
        <v>1</v>
      </c>
      <c r="R819">
        <v>0.5</v>
      </c>
      <c r="S819">
        <f t="shared" si="100"/>
        <v>0.5</v>
      </c>
      <c r="T819" s="7">
        <f t="shared" si="103"/>
        <v>9.8091165031119534</v>
      </c>
    </row>
    <row r="820" spans="1:20">
      <c r="A820" s="4" t="str">
        <f t="shared" si="101"/>
        <v>X2Pi-15.5-f-1-2</v>
      </c>
      <c r="B820" s="1" t="s">
        <v>0</v>
      </c>
      <c r="C820">
        <v>1</v>
      </c>
      <c r="D820">
        <v>15.5</v>
      </c>
      <c r="E820" s="2" t="s">
        <v>2</v>
      </c>
      <c r="F820">
        <v>2</v>
      </c>
      <c r="G820">
        <v>6349.196753659</v>
      </c>
      <c r="H820">
        <v>7.0710679999999998E-3</v>
      </c>
      <c r="I820">
        <v>13</v>
      </c>
      <c r="J820">
        <f t="shared" si="96"/>
        <v>6334.9210263340001</v>
      </c>
      <c r="K820">
        <f t="shared" si="97"/>
        <v>15.5</v>
      </c>
      <c r="L820">
        <f t="shared" si="98"/>
        <v>1</v>
      </c>
      <c r="M820">
        <f>C820+1+VLOOKUP(B820,states!A$2:C$10,3,FALSE)</f>
        <v>2</v>
      </c>
      <c r="N820">
        <f t="shared" si="102"/>
        <v>6334.9210263340001</v>
      </c>
      <c r="O820" s="2" t="str">
        <f>VLOOKUP(B820,states!A$2:C$10,2,FALSE)</f>
        <v>X</v>
      </c>
      <c r="P820">
        <f t="shared" si="99"/>
        <v>1</v>
      </c>
      <c r="Q820">
        <f>VLOOKUP(B820,states!A$2:D$10,4,FALSE)</f>
        <v>1</v>
      </c>
      <c r="R820">
        <v>0.5</v>
      </c>
      <c r="S820">
        <f t="shared" si="100"/>
        <v>1.5</v>
      </c>
      <c r="T820" s="7">
        <f t="shared" si="103"/>
        <v>10.626542878371286</v>
      </c>
    </row>
    <row r="821" spans="1:20">
      <c r="A821" s="4" t="str">
        <f t="shared" si="101"/>
        <v>X2Pi-15.5-f-2-1</v>
      </c>
      <c r="B821" s="1" t="s">
        <v>0</v>
      </c>
      <c r="C821">
        <v>2</v>
      </c>
      <c r="D821">
        <v>15.5</v>
      </c>
      <c r="E821" s="2" t="s">
        <v>2</v>
      </c>
      <c r="F821">
        <v>1</v>
      </c>
      <c r="G821">
        <v>8408.8037434380003</v>
      </c>
      <c r="H821">
        <v>2.1213203E-2</v>
      </c>
      <c r="I821">
        <v>7</v>
      </c>
      <c r="J821">
        <f t="shared" si="96"/>
        <v>8394.5280161129995</v>
      </c>
      <c r="K821">
        <f t="shared" si="97"/>
        <v>15.5</v>
      </c>
      <c r="L821">
        <f t="shared" si="98"/>
        <v>1</v>
      </c>
      <c r="M821">
        <f>C821+1+VLOOKUP(B821,states!A$2:C$10,3,FALSE)</f>
        <v>3</v>
      </c>
      <c r="N821">
        <f t="shared" si="102"/>
        <v>8394.5280161129995</v>
      </c>
      <c r="O821" s="2" t="str">
        <f>VLOOKUP(B821,states!A$2:C$10,2,FALSE)</f>
        <v>X</v>
      </c>
      <c r="P821">
        <f t="shared" si="99"/>
        <v>2</v>
      </c>
      <c r="Q821">
        <f>VLOOKUP(B821,states!A$2:D$10,4,FALSE)</f>
        <v>1</v>
      </c>
      <c r="R821">
        <v>0.5</v>
      </c>
      <c r="S821">
        <f t="shared" si="100"/>
        <v>0.5</v>
      </c>
      <c r="T821" s="7">
        <f t="shared" si="103"/>
        <v>1.9073282988507516</v>
      </c>
    </row>
    <row r="822" spans="1:20">
      <c r="A822" s="4" t="str">
        <f t="shared" si="101"/>
        <v>X2Pi-15.5-f-2-2</v>
      </c>
      <c r="B822" s="1" t="s">
        <v>0</v>
      </c>
      <c r="C822">
        <v>2</v>
      </c>
      <c r="D822">
        <v>15.5</v>
      </c>
      <c r="E822" s="2" t="s">
        <v>2</v>
      </c>
      <c r="F822">
        <v>2</v>
      </c>
      <c r="G822">
        <v>8814.4051508400007</v>
      </c>
      <c r="H822">
        <v>9.3595629999999996E-3</v>
      </c>
      <c r="I822">
        <v>7</v>
      </c>
      <c r="J822">
        <f t="shared" si="96"/>
        <v>8800.1294235149999</v>
      </c>
      <c r="K822">
        <f t="shared" si="97"/>
        <v>15.5</v>
      </c>
      <c r="L822">
        <f t="shared" si="98"/>
        <v>1</v>
      </c>
      <c r="M822">
        <f>C822+1+VLOOKUP(B822,states!A$2:C$10,3,FALSE)</f>
        <v>3</v>
      </c>
      <c r="N822">
        <f t="shared" si="102"/>
        <v>8800.1294235149999</v>
      </c>
      <c r="O822" s="2" t="str">
        <f>VLOOKUP(B822,states!A$2:C$10,2,FALSE)</f>
        <v>X</v>
      </c>
      <c r="P822">
        <f t="shared" si="99"/>
        <v>2</v>
      </c>
      <c r="Q822">
        <f>VLOOKUP(B822,states!A$2:D$10,4,FALSE)</f>
        <v>1</v>
      </c>
      <c r="R822">
        <v>0.5</v>
      </c>
      <c r="S822">
        <f t="shared" si="100"/>
        <v>1.5</v>
      </c>
      <c r="T822" s="7">
        <f t="shared" si="103"/>
        <v>4.3229093485631394</v>
      </c>
    </row>
    <row r="823" spans="1:20">
      <c r="A823" s="4" t="str">
        <f t="shared" si="101"/>
        <v>X2Pi-15.5-f-3-1</v>
      </c>
      <c r="B823" s="1" t="s">
        <v>0</v>
      </c>
      <c r="C823">
        <v>3</v>
      </c>
      <c r="D823">
        <v>15.5</v>
      </c>
      <c r="E823" s="2" t="s">
        <v>2</v>
      </c>
      <c r="F823">
        <v>1</v>
      </c>
      <c r="G823">
        <v>10766.929569639</v>
      </c>
      <c r="H823">
        <v>1.1294246000000001E-2</v>
      </c>
      <c r="I823">
        <v>3</v>
      </c>
      <c r="J823">
        <f t="shared" si="96"/>
        <v>10752.653842313999</v>
      </c>
      <c r="K823">
        <f t="shared" si="97"/>
        <v>15.5</v>
      </c>
      <c r="L823">
        <f t="shared" si="98"/>
        <v>1</v>
      </c>
      <c r="M823">
        <f>C823+1+VLOOKUP(B823,states!A$2:C$10,3,FALSE)</f>
        <v>4</v>
      </c>
      <c r="N823">
        <f t="shared" si="102"/>
        <v>10752.653842313999</v>
      </c>
      <c r="O823" s="2" t="str">
        <f>VLOOKUP(B823,states!A$2:C$10,2,FALSE)</f>
        <v>X</v>
      </c>
      <c r="P823">
        <f t="shared" si="99"/>
        <v>3</v>
      </c>
      <c r="Q823">
        <f>VLOOKUP(B823,states!A$2:D$10,4,FALSE)</f>
        <v>1</v>
      </c>
      <c r="R823">
        <v>0.5</v>
      </c>
      <c r="S823">
        <f t="shared" si="100"/>
        <v>0.5</v>
      </c>
      <c r="T823" s="7">
        <f t="shared" si="103"/>
        <v>1.5353156335851645</v>
      </c>
    </row>
    <row r="824" spans="1:20">
      <c r="A824" s="4" t="str">
        <f t="shared" si="101"/>
        <v>X2Pi-15.5-f-3-2</v>
      </c>
      <c r="B824" s="1" t="s">
        <v>0</v>
      </c>
      <c r="C824">
        <v>3</v>
      </c>
      <c r="D824">
        <v>15.5</v>
      </c>
      <c r="E824" s="2" t="s">
        <v>2</v>
      </c>
      <c r="F824">
        <v>2</v>
      </c>
      <c r="G824">
        <v>11155.817318582</v>
      </c>
      <c r="H824">
        <v>0.01</v>
      </c>
      <c r="I824">
        <v>2</v>
      </c>
      <c r="J824">
        <f t="shared" si="96"/>
        <v>11141.541591256999</v>
      </c>
      <c r="K824">
        <f t="shared" si="97"/>
        <v>15.5</v>
      </c>
      <c r="L824">
        <f t="shared" si="98"/>
        <v>1</v>
      </c>
      <c r="M824">
        <f>C824+1+VLOOKUP(B824,states!A$2:C$10,3,FALSE)</f>
        <v>4</v>
      </c>
      <c r="N824">
        <f t="shared" si="102"/>
        <v>11141.541591256999</v>
      </c>
      <c r="O824" s="2" t="str">
        <f>VLOOKUP(B824,states!A$2:C$10,2,FALSE)</f>
        <v>X</v>
      </c>
      <c r="P824">
        <f t="shared" si="99"/>
        <v>3</v>
      </c>
      <c r="Q824">
        <f>VLOOKUP(B824,states!A$2:D$10,4,FALSE)</f>
        <v>1</v>
      </c>
      <c r="R824">
        <v>0.5</v>
      </c>
      <c r="S824">
        <f t="shared" si="100"/>
        <v>1.5</v>
      </c>
      <c r="T824" s="7">
        <f t="shared" si="103"/>
        <v>1.1560154968904472</v>
      </c>
    </row>
    <row r="825" spans="1:20">
      <c r="A825" s="4" t="str">
        <f t="shared" si="101"/>
        <v>X2Pi-15.5-f-4-1</v>
      </c>
      <c r="B825" s="1" t="s">
        <v>0</v>
      </c>
      <c r="C825">
        <v>4</v>
      </c>
      <c r="D825">
        <v>15.5</v>
      </c>
      <c r="E825" s="2" t="s">
        <v>2</v>
      </c>
      <c r="F825">
        <v>1</v>
      </c>
      <c r="G825">
        <v>13001.839851205999</v>
      </c>
      <c r="H825">
        <v>1.1592763000000001E-2</v>
      </c>
      <c r="I825">
        <v>3</v>
      </c>
      <c r="J825">
        <f t="shared" si="96"/>
        <v>12987.564123880999</v>
      </c>
      <c r="K825">
        <f t="shared" si="97"/>
        <v>15.5</v>
      </c>
      <c r="L825">
        <f t="shared" si="98"/>
        <v>1</v>
      </c>
      <c r="M825">
        <f>C825+1+VLOOKUP(B825,states!A$2:C$10,3,FALSE)</f>
        <v>5</v>
      </c>
      <c r="N825">
        <f t="shared" si="102"/>
        <v>12987.564123880999</v>
      </c>
      <c r="O825" s="2" t="str">
        <f>VLOOKUP(B825,states!A$2:C$10,2,FALSE)</f>
        <v>X</v>
      </c>
      <c r="P825">
        <f t="shared" si="99"/>
        <v>4</v>
      </c>
      <c r="Q825">
        <f>VLOOKUP(B825,states!A$2:D$10,4,FALSE)</f>
        <v>1</v>
      </c>
      <c r="R825">
        <v>0.5</v>
      </c>
      <c r="S825">
        <f t="shared" si="100"/>
        <v>0.5</v>
      </c>
      <c r="T825" s="7">
        <f t="shared" si="103"/>
        <v>1.4957808119907834</v>
      </c>
    </row>
    <row r="826" spans="1:20">
      <c r="A826" s="4" t="str">
        <f t="shared" si="101"/>
        <v>X2Pi-15.5-f-4-2</v>
      </c>
      <c r="B826" s="1" t="s">
        <v>0</v>
      </c>
      <c r="C826">
        <v>4</v>
      </c>
      <c r="D826">
        <v>15.5</v>
      </c>
      <c r="E826" s="2" t="s">
        <v>2</v>
      </c>
      <c r="F826">
        <v>2</v>
      </c>
      <c r="G826">
        <v>13373.989748246</v>
      </c>
      <c r="H826">
        <v>1.2247449000000001E-2</v>
      </c>
      <c r="I826">
        <v>2</v>
      </c>
      <c r="J826">
        <f t="shared" si="96"/>
        <v>13359.714020920999</v>
      </c>
      <c r="K826">
        <f t="shared" si="97"/>
        <v>15.5</v>
      </c>
      <c r="L826">
        <f t="shared" si="98"/>
        <v>1</v>
      </c>
      <c r="M826">
        <f>C826+1+VLOOKUP(B826,states!A$2:C$10,3,FALSE)</f>
        <v>5</v>
      </c>
      <c r="N826">
        <f t="shared" si="102"/>
        <v>13359.714020920999</v>
      </c>
      <c r="O826" s="2" t="str">
        <f>VLOOKUP(B826,states!A$2:C$10,2,FALSE)</f>
        <v>X</v>
      </c>
      <c r="P826">
        <f t="shared" si="99"/>
        <v>4</v>
      </c>
      <c r="Q826">
        <f>VLOOKUP(B826,states!A$2:D$10,4,FALSE)</f>
        <v>1</v>
      </c>
      <c r="R826">
        <v>0.5</v>
      </c>
      <c r="S826">
        <f t="shared" si="100"/>
        <v>1.5</v>
      </c>
      <c r="T826" s="7">
        <f t="shared" si="103"/>
        <v>0.94388267866267272</v>
      </c>
    </row>
    <row r="827" spans="1:20">
      <c r="A827" s="4" t="str">
        <f t="shared" si="101"/>
        <v>A2Delta-15.5-f-0-1</v>
      </c>
      <c r="B827" s="1" t="s">
        <v>3</v>
      </c>
      <c r="C827">
        <v>0</v>
      </c>
      <c r="D827">
        <v>15.5</v>
      </c>
      <c r="E827" s="2" t="s">
        <v>2</v>
      </c>
      <c r="F827">
        <v>1</v>
      </c>
      <c r="G827">
        <v>26583.651672864999</v>
      </c>
      <c r="H827">
        <v>7.0710679999999998E-3</v>
      </c>
      <c r="I827">
        <v>10</v>
      </c>
      <c r="J827">
        <f t="shared" si="96"/>
        <v>26569.37594554</v>
      </c>
      <c r="K827">
        <f t="shared" si="97"/>
        <v>15.5</v>
      </c>
      <c r="L827">
        <f t="shared" si="98"/>
        <v>1</v>
      </c>
      <c r="M827">
        <f>C827+1+VLOOKUP(B827,states!A$2:C$10,3,FALSE)</f>
        <v>251</v>
      </c>
      <c r="N827">
        <f t="shared" si="102"/>
        <v>26569.37594554</v>
      </c>
      <c r="O827" s="2" t="str">
        <f>VLOOKUP(B827,states!A$2:C$10,2,FALSE)</f>
        <v>A</v>
      </c>
      <c r="P827">
        <f t="shared" si="99"/>
        <v>0</v>
      </c>
      <c r="Q827">
        <f>VLOOKUP(B827,states!A$2:D$10,4,FALSE)</f>
        <v>2</v>
      </c>
      <c r="R827">
        <v>0.5</v>
      </c>
      <c r="S827">
        <f t="shared" si="100"/>
        <v>0.5</v>
      </c>
      <c r="T827" s="7">
        <f t="shared" si="103"/>
        <v>817.42637525932957</v>
      </c>
    </row>
    <row r="828" spans="1:20">
      <c r="A828" s="4" t="str">
        <f t="shared" si="101"/>
        <v>A2Delta-15.5-f-0-2</v>
      </c>
      <c r="B828" s="1" t="s">
        <v>3</v>
      </c>
      <c r="C828">
        <v>0</v>
      </c>
      <c r="D828">
        <v>15.5</v>
      </c>
      <c r="E828" s="2" t="s">
        <v>2</v>
      </c>
      <c r="F828">
        <v>2</v>
      </c>
      <c r="G828">
        <v>27024.733057664002</v>
      </c>
      <c r="H828">
        <v>7.0710679999999998E-3</v>
      </c>
      <c r="I828">
        <v>11</v>
      </c>
      <c r="J828">
        <f t="shared" si="96"/>
        <v>27010.457330339003</v>
      </c>
      <c r="K828">
        <f t="shared" si="97"/>
        <v>15.5</v>
      </c>
      <c r="L828">
        <f t="shared" si="98"/>
        <v>1</v>
      </c>
      <c r="M828">
        <f>C828+1+VLOOKUP(B828,states!A$2:C$10,3,FALSE)</f>
        <v>251</v>
      </c>
      <c r="N828">
        <f t="shared" si="102"/>
        <v>27010.457330339003</v>
      </c>
      <c r="O828" s="2" t="str">
        <f>VLOOKUP(B828,states!A$2:C$10,2,FALSE)</f>
        <v>A</v>
      </c>
      <c r="P828">
        <f t="shared" si="99"/>
        <v>0</v>
      </c>
      <c r="Q828">
        <f>VLOOKUP(B828,states!A$2:D$10,4,FALSE)</f>
        <v>2</v>
      </c>
      <c r="R828">
        <v>0.5</v>
      </c>
      <c r="S828">
        <f t="shared" si="100"/>
        <v>1.5</v>
      </c>
      <c r="T828" s="7">
        <f t="shared" si="103"/>
        <v>899.16901278526245</v>
      </c>
    </row>
    <row r="829" spans="1:20">
      <c r="A829" s="4" t="str">
        <f t="shared" si="101"/>
        <v>B2Sigma-15.5-f-0-1</v>
      </c>
      <c r="B829" s="1" t="s">
        <v>4</v>
      </c>
      <c r="C829">
        <v>0</v>
      </c>
      <c r="D829">
        <v>15.5</v>
      </c>
      <c r="E829" s="2" t="s">
        <v>2</v>
      </c>
      <c r="F829">
        <v>1</v>
      </c>
      <c r="G829">
        <v>28617.351144933</v>
      </c>
      <c r="H829">
        <v>5.0249377999999997E-2</v>
      </c>
      <c r="I829">
        <v>9</v>
      </c>
      <c r="J829">
        <f t="shared" si="96"/>
        <v>28603.075417608001</v>
      </c>
      <c r="K829">
        <f t="shared" si="97"/>
        <v>15.5</v>
      </c>
      <c r="L829">
        <f t="shared" si="98"/>
        <v>1</v>
      </c>
      <c r="M829">
        <f>C829+1+VLOOKUP(B829,states!A$2:C$10,3,FALSE)</f>
        <v>51</v>
      </c>
      <c r="N829">
        <f t="shared" si="102"/>
        <v>28603.075417608001</v>
      </c>
      <c r="O829" s="2" t="str">
        <f>VLOOKUP(B829,states!A$2:C$10,2,FALSE)</f>
        <v>B</v>
      </c>
      <c r="P829">
        <f t="shared" si="99"/>
        <v>0</v>
      </c>
      <c r="Q829">
        <f>VLOOKUP(B829,states!A$2:D$10,4,FALSE)</f>
        <v>0</v>
      </c>
      <c r="R829">
        <v>0.5</v>
      </c>
      <c r="S829">
        <f t="shared" si="100"/>
        <v>0.5</v>
      </c>
      <c r="T829" s="7">
        <f t="shared" si="103"/>
        <v>103.52505728542576</v>
      </c>
    </row>
    <row r="830" spans="1:20">
      <c r="A830" s="4" t="str">
        <f t="shared" si="101"/>
        <v>A2Delta-15.5-f-1-1</v>
      </c>
      <c r="B830" s="1" t="s">
        <v>3</v>
      </c>
      <c r="C830">
        <v>1</v>
      </c>
      <c r="D830">
        <v>15.5</v>
      </c>
      <c r="E830" s="2" t="s">
        <v>2</v>
      </c>
      <c r="F830">
        <v>1</v>
      </c>
      <c r="G830">
        <v>29160.952019151999</v>
      </c>
      <c r="H830">
        <v>1.6276228E-2</v>
      </c>
      <c r="I830">
        <v>7</v>
      </c>
      <c r="J830">
        <f t="shared" si="96"/>
        <v>29146.676291827</v>
      </c>
      <c r="K830">
        <f t="shared" si="97"/>
        <v>15.5</v>
      </c>
      <c r="L830">
        <f t="shared" si="98"/>
        <v>1</v>
      </c>
      <c r="M830">
        <f>C830+1+VLOOKUP(B830,states!A$2:C$10,3,FALSE)</f>
        <v>252</v>
      </c>
      <c r="N830">
        <f t="shared" si="102"/>
        <v>29146.676291827</v>
      </c>
      <c r="O830" s="2" t="str">
        <f>VLOOKUP(B830,states!A$2:C$10,2,FALSE)</f>
        <v>A</v>
      </c>
      <c r="P830">
        <f t="shared" si="99"/>
        <v>1</v>
      </c>
      <c r="Q830">
        <f>VLOOKUP(B830,states!A$2:D$10,4,FALSE)</f>
        <v>2</v>
      </c>
      <c r="R830">
        <v>0.5</v>
      </c>
      <c r="S830">
        <f t="shared" si="100"/>
        <v>0.5</v>
      </c>
      <c r="T830" s="7">
        <f t="shared" si="103"/>
        <v>2.4858672655092846</v>
      </c>
    </row>
    <row r="831" spans="1:20">
      <c r="A831" s="4" t="str">
        <f t="shared" si="101"/>
        <v>A2Delta-15.5-f-1-2</v>
      </c>
      <c r="B831" s="1" t="s">
        <v>3</v>
      </c>
      <c r="C831">
        <v>1</v>
      </c>
      <c r="D831">
        <v>15.5</v>
      </c>
      <c r="E831" s="2" t="s">
        <v>2</v>
      </c>
      <c r="F831">
        <v>2</v>
      </c>
      <c r="G831">
        <v>29579.884969757</v>
      </c>
      <c r="H831">
        <v>1.0339093000000001E-2</v>
      </c>
      <c r="I831">
        <v>7</v>
      </c>
      <c r="J831">
        <f t="shared" si="96"/>
        <v>29565.609242432001</v>
      </c>
      <c r="K831">
        <f t="shared" si="97"/>
        <v>15.5</v>
      </c>
      <c r="L831">
        <f t="shared" si="98"/>
        <v>1</v>
      </c>
      <c r="M831">
        <f>C831+1+VLOOKUP(B831,states!A$2:C$10,3,FALSE)</f>
        <v>252</v>
      </c>
      <c r="N831">
        <f t="shared" si="102"/>
        <v>29565.609242432001</v>
      </c>
      <c r="O831" s="2" t="str">
        <f>VLOOKUP(B831,states!A$2:C$10,2,FALSE)</f>
        <v>A</v>
      </c>
      <c r="P831">
        <f t="shared" si="99"/>
        <v>1</v>
      </c>
      <c r="Q831">
        <f>VLOOKUP(B831,states!A$2:D$10,4,FALSE)</f>
        <v>2</v>
      </c>
      <c r="R831">
        <v>0.5</v>
      </c>
      <c r="S831">
        <f t="shared" si="100"/>
        <v>1.5</v>
      </c>
      <c r="T831" s="7">
        <f t="shared" si="103"/>
        <v>3.9133551067937637</v>
      </c>
    </row>
    <row r="832" spans="1:20">
      <c r="A832" s="4" t="str">
        <f t="shared" si="101"/>
        <v>A2Delta-15.5-f-2-1</v>
      </c>
      <c r="B832" s="1" t="s">
        <v>3</v>
      </c>
      <c r="C832">
        <v>2</v>
      </c>
      <c r="D832">
        <v>15.5</v>
      </c>
      <c r="E832" s="2" t="s">
        <v>2</v>
      </c>
      <c r="F832">
        <v>1</v>
      </c>
      <c r="G832">
        <v>31529.380438712</v>
      </c>
      <c r="H832">
        <v>5.0744457999999999E-2</v>
      </c>
      <c r="I832">
        <v>6</v>
      </c>
      <c r="J832">
        <f t="shared" si="96"/>
        <v>31515.104711387001</v>
      </c>
      <c r="K832">
        <f t="shared" si="97"/>
        <v>15.5</v>
      </c>
      <c r="L832">
        <f t="shared" si="98"/>
        <v>1</v>
      </c>
      <c r="M832">
        <f>C832+1+VLOOKUP(B832,states!A$2:C$10,3,FALSE)</f>
        <v>253</v>
      </c>
      <c r="N832">
        <f t="shared" si="102"/>
        <v>31515.104711387001</v>
      </c>
      <c r="O832" s="2" t="str">
        <f>VLOOKUP(B832,states!A$2:C$10,2,FALSE)</f>
        <v>A</v>
      </c>
      <c r="P832">
        <f t="shared" si="99"/>
        <v>2</v>
      </c>
      <c r="Q832">
        <f>VLOOKUP(B832,states!A$2:D$10,4,FALSE)</f>
        <v>2</v>
      </c>
      <c r="R832">
        <v>0.5</v>
      </c>
      <c r="S832">
        <f t="shared" si="100"/>
        <v>0.5</v>
      </c>
      <c r="T832" s="7">
        <f t="shared" si="103"/>
        <v>0.68343354670796608</v>
      </c>
    </row>
    <row r="833" spans="1:20">
      <c r="A833" s="4" t="str">
        <f t="shared" si="101"/>
        <v>A2Delta-15.5-f-2-2</v>
      </c>
      <c r="B833" s="1" t="s">
        <v>3</v>
      </c>
      <c r="C833">
        <v>2</v>
      </c>
      <c r="D833">
        <v>15.5</v>
      </c>
      <c r="E833" s="2" t="s">
        <v>2</v>
      </c>
      <c r="F833">
        <v>2</v>
      </c>
      <c r="G833">
        <v>31923.752776177</v>
      </c>
      <c r="H833">
        <v>5.0744457999999999E-2</v>
      </c>
      <c r="I833">
        <v>6</v>
      </c>
      <c r="J833">
        <f t="shared" si="96"/>
        <v>31909.477048852001</v>
      </c>
      <c r="K833">
        <f t="shared" si="97"/>
        <v>15.5</v>
      </c>
      <c r="L833">
        <f t="shared" si="98"/>
        <v>1</v>
      </c>
      <c r="M833">
        <f>C833+1+VLOOKUP(B833,states!A$2:C$10,3,FALSE)</f>
        <v>253</v>
      </c>
      <c r="N833">
        <f t="shared" si="102"/>
        <v>31909.477048852001</v>
      </c>
      <c r="O833" s="2" t="str">
        <f>VLOOKUP(B833,states!A$2:C$10,2,FALSE)</f>
        <v>A</v>
      </c>
      <c r="P833">
        <f t="shared" si="99"/>
        <v>2</v>
      </c>
      <c r="Q833">
        <f>VLOOKUP(B833,states!A$2:D$10,4,FALSE)</f>
        <v>2</v>
      </c>
      <c r="R833">
        <v>0.5</v>
      </c>
      <c r="S833">
        <f t="shared" si="100"/>
        <v>1.5</v>
      </c>
      <c r="T833" s="7">
        <f t="shared" si="103"/>
        <v>0.68343354670796608</v>
      </c>
    </row>
    <row r="834" spans="1:20">
      <c r="A834" s="4" t="str">
        <f t="shared" si="101"/>
        <v>A2Delta-15.5-f-3-1</v>
      </c>
      <c r="B834" s="1" t="s">
        <v>3</v>
      </c>
      <c r="C834">
        <v>3</v>
      </c>
      <c r="D834">
        <v>15.5</v>
      </c>
      <c r="E834" s="2" t="s">
        <v>2</v>
      </c>
      <c r="F834">
        <v>1</v>
      </c>
      <c r="G834">
        <v>33660.856820358997</v>
      </c>
      <c r="H834">
        <v>0.50014997800000005</v>
      </c>
      <c r="I834">
        <v>1</v>
      </c>
      <c r="J834">
        <f t="shared" ref="J834:J897" si="104">G834-G$2</f>
        <v>33646.581093033994</v>
      </c>
      <c r="K834">
        <f t="shared" ref="K834:K897" si="105">D834</f>
        <v>15.5</v>
      </c>
      <c r="L834">
        <f t="shared" ref="L834:L897" si="106">IF(E834="e",(-1)^(D834-0.5),(-1)^(D834+0.5))</f>
        <v>1</v>
      </c>
      <c r="M834">
        <f>C834+1+VLOOKUP(B834,states!A$2:C$10,3,FALSE)</f>
        <v>254</v>
      </c>
      <c r="N834">
        <f t="shared" si="102"/>
        <v>33646.581093033994</v>
      </c>
      <c r="O834" s="2" t="str">
        <f>VLOOKUP(B834,states!A$2:C$10,2,FALSE)</f>
        <v>A</v>
      </c>
      <c r="P834">
        <f t="shared" ref="P834:P897" si="107">C834</f>
        <v>3</v>
      </c>
      <c r="Q834">
        <f>VLOOKUP(B834,states!A$2:D$10,4,FALSE)</f>
        <v>2</v>
      </c>
      <c r="R834">
        <v>0.5</v>
      </c>
      <c r="S834">
        <f t="shared" ref="S834:S897" si="108">IF(Q834=0,R834,IF(F834=1,0.5,1.5))</f>
        <v>0.5</v>
      </c>
      <c r="T834" s="7">
        <f t="shared" si="103"/>
        <v>1.1556688470857506E-2</v>
      </c>
    </row>
    <row r="835" spans="1:20">
      <c r="A835" s="4" t="str">
        <f t="shared" ref="A835:A898" si="109">B835&amp;"-"&amp;D835&amp;"-"&amp;E835&amp;"-"&amp;C835&amp;"-"&amp;F835</f>
        <v>A2Delta-15.5-f-3-2</v>
      </c>
      <c r="B835" s="1" t="s">
        <v>3</v>
      </c>
      <c r="C835">
        <v>3</v>
      </c>
      <c r="D835">
        <v>15.5</v>
      </c>
      <c r="E835" s="2" t="s">
        <v>2</v>
      </c>
      <c r="F835">
        <v>2</v>
      </c>
      <c r="G835">
        <v>34026.597134335003</v>
      </c>
      <c r="H835">
        <v>0.50009999000000005</v>
      </c>
      <c r="I835">
        <v>1</v>
      </c>
      <c r="J835">
        <f t="shared" si="104"/>
        <v>34012.32140701</v>
      </c>
      <c r="K835">
        <f t="shared" si="105"/>
        <v>15.5</v>
      </c>
      <c r="L835">
        <f t="shared" si="106"/>
        <v>1</v>
      </c>
      <c r="M835">
        <f>C835+1+VLOOKUP(B835,states!A$2:C$10,3,FALSE)</f>
        <v>254</v>
      </c>
      <c r="N835">
        <f t="shared" ref="N835:N898" si="110">J835</f>
        <v>34012.32140701</v>
      </c>
      <c r="O835" s="2" t="str">
        <f>VLOOKUP(B835,states!A$2:C$10,2,FALSE)</f>
        <v>A</v>
      </c>
      <c r="P835">
        <f t="shared" si="107"/>
        <v>3</v>
      </c>
      <c r="Q835">
        <f>VLOOKUP(B835,states!A$2:D$10,4,FALSE)</f>
        <v>2</v>
      </c>
      <c r="R835">
        <v>0.5</v>
      </c>
      <c r="S835">
        <f t="shared" si="108"/>
        <v>1.5</v>
      </c>
      <c r="T835" s="7">
        <f t="shared" ref="T835:T898" si="111">0.01*I835/H835/D835^(1/5)*IF(P835=0,100,1)</f>
        <v>1.1557843631335078E-2</v>
      </c>
    </row>
    <row r="836" spans="1:20">
      <c r="A836" s="4" t="str">
        <f t="shared" si="109"/>
        <v>A2Delta-15.5-f-4-1</v>
      </c>
      <c r="B836" s="1" t="s">
        <v>3</v>
      </c>
      <c r="C836">
        <v>4</v>
      </c>
      <c r="D836">
        <v>15.5</v>
      </c>
      <c r="E836" s="2" t="s">
        <v>2</v>
      </c>
      <c r="F836">
        <v>1</v>
      </c>
      <c r="G836">
        <v>35513.932265299998</v>
      </c>
      <c r="H836">
        <v>0.50012498400000005</v>
      </c>
      <c r="I836">
        <v>2</v>
      </c>
      <c r="J836">
        <f t="shared" si="104"/>
        <v>35499.656537974995</v>
      </c>
      <c r="K836">
        <f t="shared" si="105"/>
        <v>15.5</v>
      </c>
      <c r="L836">
        <f t="shared" si="106"/>
        <v>1</v>
      </c>
      <c r="M836">
        <f>C836+1+VLOOKUP(B836,states!A$2:C$10,3,FALSE)</f>
        <v>255</v>
      </c>
      <c r="N836">
        <f t="shared" si="110"/>
        <v>35499.656537974995</v>
      </c>
      <c r="O836" s="2" t="str">
        <f>VLOOKUP(B836,states!A$2:C$10,2,FALSE)</f>
        <v>A</v>
      </c>
      <c r="P836">
        <f t="shared" si="107"/>
        <v>4</v>
      </c>
      <c r="Q836">
        <f>VLOOKUP(B836,states!A$2:D$10,4,FALSE)</f>
        <v>2</v>
      </c>
      <c r="R836">
        <v>0.5</v>
      </c>
      <c r="S836">
        <f t="shared" si="108"/>
        <v>0.5</v>
      </c>
      <c r="T836" s="7">
        <f t="shared" si="111"/>
        <v>2.3114532044462854E-2</v>
      </c>
    </row>
    <row r="837" spans="1:20">
      <c r="A837" s="4" t="str">
        <f t="shared" si="109"/>
        <v>C2Sigma-15.5-f-0-2</v>
      </c>
      <c r="B837" s="1" t="s">
        <v>5</v>
      </c>
      <c r="C837">
        <v>0</v>
      </c>
      <c r="D837">
        <v>15.5</v>
      </c>
      <c r="E837" s="2" t="s">
        <v>2</v>
      </c>
      <c r="F837">
        <v>2</v>
      </c>
      <c r="G837">
        <v>35552.284219269</v>
      </c>
      <c r="H837">
        <v>6.4031239999999996E-3</v>
      </c>
      <c r="I837">
        <v>5</v>
      </c>
      <c r="J837">
        <f t="shared" si="104"/>
        <v>35538.008491943998</v>
      </c>
      <c r="K837">
        <f t="shared" si="105"/>
        <v>15.5</v>
      </c>
      <c r="L837">
        <f t="shared" si="106"/>
        <v>1</v>
      </c>
      <c r="M837">
        <f>C837+1+VLOOKUP(B837,states!A$2:C$10,3,FALSE)</f>
        <v>101</v>
      </c>
      <c r="N837">
        <f t="shared" si="110"/>
        <v>35538.008491943998</v>
      </c>
      <c r="O837" s="2" t="str">
        <f>VLOOKUP(B837,states!A$2:C$10,2,FALSE)</f>
        <v>C</v>
      </c>
      <c r="P837">
        <f t="shared" si="107"/>
        <v>0</v>
      </c>
      <c r="Q837">
        <f>VLOOKUP(B837,states!A$2:D$10,4,FALSE)</f>
        <v>0</v>
      </c>
      <c r="R837">
        <v>0.5</v>
      </c>
      <c r="S837">
        <f t="shared" si="108"/>
        <v>0.5</v>
      </c>
      <c r="T837" s="7">
        <f t="shared" si="111"/>
        <v>451.34823911361377</v>
      </c>
    </row>
    <row r="838" spans="1:20">
      <c r="A838" s="4" t="str">
        <f t="shared" si="109"/>
        <v>C2Sigma-15.5-f-1-2</v>
      </c>
      <c r="B838" s="1" t="s">
        <v>5</v>
      </c>
      <c r="C838">
        <v>1</v>
      </c>
      <c r="D838">
        <v>15.5</v>
      </c>
      <c r="E838" s="2" t="s">
        <v>2</v>
      </c>
      <c r="F838">
        <v>2</v>
      </c>
      <c r="G838">
        <v>37952.636031565999</v>
      </c>
      <c r="H838">
        <v>0.20012496099999999</v>
      </c>
      <c r="I838">
        <v>3</v>
      </c>
      <c r="J838">
        <f t="shared" si="104"/>
        <v>37938.360304240996</v>
      </c>
      <c r="K838">
        <f t="shared" si="105"/>
        <v>15.5</v>
      </c>
      <c r="L838">
        <f t="shared" si="106"/>
        <v>1</v>
      </c>
      <c r="M838">
        <f>C838+1+VLOOKUP(B838,states!A$2:C$10,3,FALSE)</f>
        <v>102</v>
      </c>
      <c r="N838">
        <f t="shared" si="110"/>
        <v>37938.360304240996</v>
      </c>
      <c r="O838" s="2" t="str">
        <f>VLOOKUP(B838,states!A$2:C$10,2,FALSE)</f>
        <v>C</v>
      </c>
      <c r="P838">
        <f t="shared" si="107"/>
        <v>1</v>
      </c>
      <c r="Q838">
        <f>VLOOKUP(B838,states!A$2:D$10,4,FALSE)</f>
        <v>0</v>
      </c>
      <c r="R838">
        <v>0.5</v>
      </c>
      <c r="S838">
        <f t="shared" si="108"/>
        <v>0.5</v>
      </c>
      <c r="T838" s="7">
        <f t="shared" si="111"/>
        <v>8.6647024772470591E-2</v>
      </c>
    </row>
    <row r="839" spans="1:20">
      <c r="A839" s="4" t="str">
        <f t="shared" si="109"/>
        <v>C2Sigma-15.5-f-2-2</v>
      </c>
      <c r="B839" s="1" t="s">
        <v>5</v>
      </c>
      <c r="C839">
        <v>2</v>
      </c>
      <c r="D839">
        <v>15.5</v>
      </c>
      <c r="E839" s="2" t="s">
        <v>2</v>
      </c>
      <c r="F839">
        <v>2</v>
      </c>
      <c r="G839">
        <v>40044.409437394002</v>
      </c>
      <c r="H839">
        <v>5.0744457999999999E-2</v>
      </c>
      <c r="I839">
        <v>2</v>
      </c>
      <c r="J839">
        <f t="shared" si="104"/>
        <v>40030.133710069</v>
      </c>
      <c r="K839">
        <f t="shared" si="105"/>
        <v>15.5</v>
      </c>
      <c r="L839">
        <f t="shared" si="106"/>
        <v>1</v>
      </c>
      <c r="M839">
        <f>C839+1+VLOOKUP(B839,states!A$2:C$10,3,FALSE)</f>
        <v>103</v>
      </c>
      <c r="N839">
        <f t="shared" si="110"/>
        <v>40030.133710069</v>
      </c>
      <c r="O839" s="2" t="str">
        <f>VLOOKUP(B839,states!A$2:C$10,2,FALSE)</f>
        <v>C</v>
      </c>
      <c r="P839">
        <f t="shared" si="107"/>
        <v>2</v>
      </c>
      <c r="Q839">
        <f>VLOOKUP(B839,states!A$2:D$10,4,FALSE)</f>
        <v>0</v>
      </c>
      <c r="R839">
        <v>0.5</v>
      </c>
      <c r="S839">
        <f t="shared" si="108"/>
        <v>0.5</v>
      </c>
      <c r="T839" s="7">
        <f t="shared" si="111"/>
        <v>0.22781118223598867</v>
      </c>
    </row>
    <row r="840" spans="1:20">
      <c r="A840" s="4" t="str">
        <f t="shared" si="109"/>
        <v>X2Pi-15.5-e-0-1</v>
      </c>
      <c r="B840" s="1" t="s">
        <v>0</v>
      </c>
      <c r="C840">
        <v>0</v>
      </c>
      <c r="D840">
        <v>15.5</v>
      </c>
      <c r="E840" s="2" t="s">
        <v>1</v>
      </c>
      <c r="F840">
        <v>1</v>
      </c>
      <c r="G840">
        <v>3327.8611409539999</v>
      </c>
      <c r="H840">
        <v>5.0000000000000001E-3</v>
      </c>
      <c r="I840">
        <v>16</v>
      </c>
      <c r="J840">
        <f t="shared" si="104"/>
        <v>3313.585413629</v>
      </c>
      <c r="K840">
        <f t="shared" si="105"/>
        <v>15.5</v>
      </c>
      <c r="L840">
        <f t="shared" si="106"/>
        <v>-1</v>
      </c>
      <c r="M840">
        <f>C840+1+VLOOKUP(B840,states!A$2:C$10,3,FALSE)</f>
        <v>1</v>
      </c>
      <c r="N840">
        <f t="shared" si="110"/>
        <v>3313.585413629</v>
      </c>
      <c r="O840" s="2" t="str">
        <f>VLOOKUP(B840,states!A$2:C$10,2,FALSE)</f>
        <v>X</v>
      </c>
      <c r="P840">
        <f t="shared" si="107"/>
        <v>0</v>
      </c>
      <c r="Q840">
        <f>VLOOKUP(B840,states!A$2:D$10,4,FALSE)</f>
        <v>1</v>
      </c>
      <c r="R840">
        <v>0.5</v>
      </c>
      <c r="S840">
        <f t="shared" si="108"/>
        <v>0.5</v>
      </c>
      <c r="T840" s="7">
        <f t="shared" si="111"/>
        <v>1849.6247950247157</v>
      </c>
    </row>
    <row r="841" spans="1:20">
      <c r="A841" s="4" t="str">
        <f t="shared" si="109"/>
        <v>X2Pi-15.5-e-0-2</v>
      </c>
      <c r="B841" s="1" t="s">
        <v>0</v>
      </c>
      <c r="C841">
        <v>0</v>
      </c>
      <c r="D841">
        <v>15.5</v>
      </c>
      <c r="E841" s="2" t="s">
        <v>1</v>
      </c>
      <c r="F841">
        <v>2</v>
      </c>
      <c r="G841">
        <v>3749.3864466280002</v>
      </c>
      <c r="H841">
        <v>5.0000000000000001E-3</v>
      </c>
      <c r="I841">
        <v>20</v>
      </c>
      <c r="J841">
        <f t="shared" si="104"/>
        <v>3735.1107193030002</v>
      </c>
      <c r="K841">
        <f t="shared" si="105"/>
        <v>15.5</v>
      </c>
      <c r="L841">
        <f t="shared" si="106"/>
        <v>-1</v>
      </c>
      <c r="M841">
        <f>C841+1+VLOOKUP(B841,states!A$2:C$10,3,FALSE)</f>
        <v>1</v>
      </c>
      <c r="N841">
        <f t="shared" si="110"/>
        <v>3735.1107193030002</v>
      </c>
      <c r="O841" s="2" t="str">
        <f>VLOOKUP(B841,states!A$2:C$10,2,FALSE)</f>
        <v>X</v>
      </c>
      <c r="P841">
        <f t="shared" si="107"/>
        <v>0</v>
      </c>
      <c r="Q841">
        <f>VLOOKUP(B841,states!A$2:D$10,4,FALSE)</f>
        <v>1</v>
      </c>
      <c r="R841">
        <v>0.5</v>
      </c>
      <c r="S841">
        <f t="shared" si="108"/>
        <v>1.5</v>
      </c>
      <c r="T841" s="7">
        <f t="shared" si="111"/>
        <v>2312.0309937808947</v>
      </c>
    </row>
    <row r="842" spans="1:20">
      <c r="A842" s="4" t="str">
        <f t="shared" si="109"/>
        <v>X2Pi-15.5-e-1-1</v>
      </c>
      <c r="B842" s="1" t="s">
        <v>0</v>
      </c>
      <c r="C842">
        <v>1</v>
      </c>
      <c r="D842">
        <v>15.5</v>
      </c>
      <c r="E842" s="2" t="s">
        <v>1</v>
      </c>
      <c r="F842">
        <v>1</v>
      </c>
      <c r="G842">
        <v>5934.6370046020002</v>
      </c>
      <c r="H842">
        <v>7.0710679999999998E-3</v>
      </c>
      <c r="I842">
        <v>13</v>
      </c>
      <c r="J842">
        <f t="shared" si="104"/>
        <v>5920.3612772770002</v>
      </c>
      <c r="K842">
        <f t="shared" si="105"/>
        <v>15.5</v>
      </c>
      <c r="L842">
        <f t="shared" si="106"/>
        <v>-1</v>
      </c>
      <c r="M842">
        <f>C842+1+VLOOKUP(B842,states!A$2:C$10,3,FALSE)</f>
        <v>2</v>
      </c>
      <c r="N842">
        <f t="shared" si="110"/>
        <v>5920.3612772770002</v>
      </c>
      <c r="O842" s="2" t="str">
        <f>VLOOKUP(B842,states!A$2:C$10,2,FALSE)</f>
        <v>X</v>
      </c>
      <c r="P842">
        <f t="shared" si="107"/>
        <v>1</v>
      </c>
      <c r="Q842">
        <f>VLOOKUP(B842,states!A$2:D$10,4,FALSE)</f>
        <v>1</v>
      </c>
      <c r="R842">
        <v>0.5</v>
      </c>
      <c r="S842">
        <f t="shared" si="108"/>
        <v>0.5</v>
      </c>
      <c r="T842" s="7">
        <f t="shared" si="111"/>
        <v>10.626542878371286</v>
      </c>
    </row>
    <row r="843" spans="1:20">
      <c r="A843" s="4" t="str">
        <f t="shared" si="109"/>
        <v>X2Pi-15.5-e-1-2</v>
      </c>
      <c r="B843" s="1" t="s">
        <v>0</v>
      </c>
      <c r="C843">
        <v>1</v>
      </c>
      <c r="D843">
        <v>15.5</v>
      </c>
      <c r="E843" s="2" t="s">
        <v>1</v>
      </c>
      <c r="F843">
        <v>2</v>
      </c>
      <c r="G843">
        <v>6339.8876750549998</v>
      </c>
      <c r="H843">
        <v>7.0710679999999998E-3</v>
      </c>
      <c r="I843">
        <v>11</v>
      </c>
      <c r="J843">
        <f t="shared" si="104"/>
        <v>6325.6119477299999</v>
      </c>
      <c r="K843">
        <f t="shared" si="105"/>
        <v>15.5</v>
      </c>
      <c r="L843">
        <f t="shared" si="106"/>
        <v>-1</v>
      </c>
      <c r="M843">
        <f>C843+1+VLOOKUP(B843,states!A$2:C$10,3,FALSE)</f>
        <v>2</v>
      </c>
      <c r="N843">
        <f t="shared" si="110"/>
        <v>6325.6119477299999</v>
      </c>
      <c r="O843" s="2" t="str">
        <f>VLOOKUP(B843,states!A$2:C$10,2,FALSE)</f>
        <v>X</v>
      </c>
      <c r="P843">
        <f t="shared" si="107"/>
        <v>1</v>
      </c>
      <c r="Q843">
        <f>VLOOKUP(B843,states!A$2:D$10,4,FALSE)</f>
        <v>1</v>
      </c>
      <c r="R843">
        <v>0.5</v>
      </c>
      <c r="S843">
        <f t="shared" si="108"/>
        <v>1.5</v>
      </c>
      <c r="T843" s="7">
        <f t="shared" si="111"/>
        <v>8.9916901278526247</v>
      </c>
    </row>
    <row r="844" spans="1:20">
      <c r="A844" s="4" t="str">
        <f t="shared" si="109"/>
        <v>X2Pi-15.5-e-2-1</v>
      </c>
      <c r="B844" s="1" t="s">
        <v>0</v>
      </c>
      <c r="C844">
        <v>2</v>
      </c>
      <c r="D844">
        <v>15.5</v>
      </c>
      <c r="E844" s="2" t="s">
        <v>1</v>
      </c>
      <c r="F844">
        <v>1</v>
      </c>
      <c r="G844">
        <v>8416.3498256170005</v>
      </c>
      <c r="H844">
        <v>1.2247449000000001E-2</v>
      </c>
      <c r="I844">
        <v>9</v>
      </c>
      <c r="J844">
        <f t="shared" si="104"/>
        <v>8402.0740982919997</v>
      </c>
      <c r="K844">
        <f t="shared" si="105"/>
        <v>15.5</v>
      </c>
      <c r="L844">
        <f t="shared" si="106"/>
        <v>-1</v>
      </c>
      <c r="M844">
        <f>C844+1+VLOOKUP(B844,states!A$2:C$10,3,FALSE)</f>
        <v>3</v>
      </c>
      <c r="N844">
        <f t="shared" si="110"/>
        <v>8402.0740982919997</v>
      </c>
      <c r="O844" s="2" t="str">
        <f>VLOOKUP(B844,states!A$2:C$10,2,FALSE)</f>
        <v>X</v>
      </c>
      <c r="P844">
        <f t="shared" si="107"/>
        <v>2</v>
      </c>
      <c r="Q844">
        <f>VLOOKUP(B844,states!A$2:D$10,4,FALSE)</f>
        <v>1</v>
      </c>
      <c r="R844">
        <v>0.5</v>
      </c>
      <c r="S844">
        <f t="shared" si="108"/>
        <v>0.5</v>
      </c>
      <c r="T844" s="7">
        <f t="shared" si="111"/>
        <v>4.247472053982027</v>
      </c>
    </row>
    <row r="845" spans="1:20">
      <c r="A845" s="4" t="str">
        <f t="shared" si="109"/>
        <v>X2Pi-15.5-e-2-2</v>
      </c>
      <c r="B845" s="1" t="s">
        <v>0</v>
      </c>
      <c r="C845">
        <v>2</v>
      </c>
      <c r="D845">
        <v>15.5</v>
      </c>
      <c r="E845" s="2" t="s">
        <v>1</v>
      </c>
      <c r="F845">
        <v>2</v>
      </c>
      <c r="G845">
        <v>8805.4646379530004</v>
      </c>
      <c r="H845">
        <v>8.6602539999999992E-3</v>
      </c>
      <c r="I845">
        <v>7</v>
      </c>
      <c r="J845">
        <f t="shared" si="104"/>
        <v>8791.1889106279996</v>
      </c>
      <c r="K845">
        <f t="shared" si="105"/>
        <v>15.5</v>
      </c>
      <c r="L845">
        <f t="shared" si="106"/>
        <v>-1</v>
      </c>
      <c r="M845">
        <f>C845+1+VLOOKUP(B845,states!A$2:C$10,3,FALSE)</f>
        <v>3</v>
      </c>
      <c r="N845">
        <f t="shared" si="110"/>
        <v>8791.1889106279996</v>
      </c>
      <c r="O845" s="2" t="str">
        <f>VLOOKUP(B845,states!A$2:C$10,2,FALSE)</f>
        <v>X</v>
      </c>
      <c r="P845">
        <f t="shared" si="107"/>
        <v>2</v>
      </c>
      <c r="Q845">
        <f>VLOOKUP(B845,states!A$2:D$10,4,FALSE)</f>
        <v>1</v>
      </c>
      <c r="R845">
        <v>0.5</v>
      </c>
      <c r="S845">
        <f t="shared" si="108"/>
        <v>1.5</v>
      </c>
      <c r="T845" s="7">
        <f t="shared" si="111"/>
        <v>4.6719810286356109</v>
      </c>
    </row>
    <row r="846" spans="1:20">
      <c r="A846" s="4" t="str">
        <f t="shared" si="109"/>
        <v>X2Pi-15.5-e-3-1</v>
      </c>
      <c r="B846" s="1" t="s">
        <v>0</v>
      </c>
      <c r="C846">
        <v>3</v>
      </c>
      <c r="D846">
        <v>15.5</v>
      </c>
      <c r="E846" s="2" t="s">
        <v>1</v>
      </c>
      <c r="F846">
        <v>1</v>
      </c>
      <c r="G846">
        <v>10774.196820359</v>
      </c>
      <c r="H846">
        <v>1.2247449000000001E-2</v>
      </c>
      <c r="I846">
        <v>5</v>
      </c>
      <c r="J846">
        <f t="shared" si="104"/>
        <v>10759.921093034</v>
      </c>
      <c r="K846">
        <f t="shared" si="105"/>
        <v>15.5</v>
      </c>
      <c r="L846">
        <f t="shared" si="106"/>
        <v>-1</v>
      </c>
      <c r="M846">
        <f>C846+1+VLOOKUP(B846,states!A$2:C$10,3,FALSE)</f>
        <v>4</v>
      </c>
      <c r="N846">
        <f t="shared" si="110"/>
        <v>10759.921093034</v>
      </c>
      <c r="O846" s="2" t="str">
        <f>VLOOKUP(B846,states!A$2:C$10,2,FALSE)</f>
        <v>X</v>
      </c>
      <c r="P846">
        <f t="shared" si="107"/>
        <v>3</v>
      </c>
      <c r="Q846">
        <f>VLOOKUP(B846,states!A$2:D$10,4,FALSE)</f>
        <v>1</v>
      </c>
      <c r="R846">
        <v>0.5</v>
      </c>
      <c r="S846">
        <f t="shared" si="108"/>
        <v>0.5</v>
      </c>
      <c r="T846" s="7">
        <f t="shared" si="111"/>
        <v>2.3597066966566822</v>
      </c>
    </row>
    <row r="847" spans="1:20">
      <c r="A847" s="4" t="str">
        <f t="shared" si="109"/>
        <v>X2Pi-15.5-e-3-2</v>
      </c>
      <c r="B847" s="1" t="s">
        <v>0</v>
      </c>
      <c r="C847">
        <v>3</v>
      </c>
      <c r="D847">
        <v>15.5</v>
      </c>
      <c r="E847" s="2" t="s">
        <v>1</v>
      </c>
      <c r="F847">
        <v>2</v>
      </c>
      <c r="G847">
        <v>11147.217134335</v>
      </c>
      <c r="H847">
        <v>0.01</v>
      </c>
      <c r="I847">
        <v>3</v>
      </c>
      <c r="J847">
        <f t="shared" si="104"/>
        <v>11132.941407009999</v>
      </c>
      <c r="K847">
        <f t="shared" si="105"/>
        <v>15.5</v>
      </c>
      <c r="L847">
        <f t="shared" si="106"/>
        <v>-1</v>
      </c>
      <c r="M847">
        <f>C847+1+VLOOKUP(B847,states!A$2:C$10,3,FALSE)</f>
        <v>4</v>
      </c>
      <c r="N847">
        <f t="shared" si="110"/>
        <v>11132.941407009999</v>
      </c>
      <c r="O847" s="2" t="str">
        <f>VLOOKUP(B847,states!A$2:C$10,2,FALSE)</f>
        <v>X</v>
      </c>
      <c r="P847">
        <f t="shared" si="107"/>
        <v>3</v>
      </c>
      <c r="Q847">
        <f>VLOOKUP(B847,states!A$2:D$10,4,FALSE)</f>
        <v>1</v>
      </c>
      <c r="R847">
        <v>0.5</v>
      </c>
      <c r="S847">
        <f t="shared" si="108"/>
        <v>1.5</v>
      </c>
      <c r="T847" s="7">
        <f t="shared" si="111"/>
        <v>1.734023245335671</v>
      </c>
    </row>
    <row r="848" spans="1:20">
      <c r="A848" s="4" t="str">
        <f t="shared" si="109"/>
        <v>X2Pi-15.5-e-4-1</v>
      </c>
      <c r="B848" s="1" t="s">
        <v>0</v>
      </c>
      <c r="C848">
        <v>4</v>
      </c>
      <c r="D848">
        <v>15.5</v>
      </c>
      <c r="E848" s="2" t="s">
        <v>1</v>
      </c>
      <c r="F848">
        <v>1</v>
      </c>
      <c r="G848">
        <v>13008.808978290001</v>
      </c>
      <c r="H848">
        <v>1.118034E-2</v>
      </c>
      <c r="I848">
        <v>3</v>
      </c>
      <c r="J848">
        <f t="shared" si="104"/>
        <v>12994.533250965</v>
      </c>
      <c r="K848">
        <f t="shared" si="105"/>
        <v>15.5</v>
      </c>
      <c r="L848">
        <f t="shared" si="106"/>
        <v>-1</v>
      </c>
      <c r="M848">
        <f>C848+1+VLOOKUP(B848,states!A$2:C$10,3,FALSE)</f>
        <v>5</v>
      </c>
      <c r="N848">
        <f t="shared" si="110"/>
        <v>12994.533250965</v>
      </c>
      <c r="O848" s="2" t="str">
        <f>VLOOKUP(B848,states!A$2:C$10,2,FALSE)</f>
        <v>X</v>
      </c>
      <c r="P848">
        <f t="shared" si="107"/>
        <v>4</v>
      </c>
      <c r="Q848">
        <f>VLOOKUP(B848,states!A$2:D$10,4,FALSE)</f>
        <v>1</v>
      </c>
      <c r="R848">
        <v>0.5</v>
      </c>
      <c r="S848">
        <f t="shared" si="108"/>
        <v>0.5</v>
      </c>
      <c r="T848" s="7">
        <f t="shared" si="111"/>
        <v>1.5509575248477872</v>
      </c>
    </row>
    <row r="849" spans="1:20">
      <c r="A849" s="4" t="str">
        <f t="shared" si="109"/>
        <v>X2Pi-15.5-e-4-2</v>
      </c>
      <c r="B849" s="1" t="s">
        <v>0</v>
      </c>
      <c r="C849">
        <v>4</v>
      </c>
      <c r="D849">
        <v>15.5</v>
      </c>
      <c r="E849" s="2" t="s">
        <v>1</v>
      </c>
      <c r="F849">
        <v>2</v>
      </c>
      <c r="G849">
        <v>13365.764397818</v>
      </c>
      <c r="H849">
        <v>1.118034E-2</v>
      </c>
      <c r="I849">
        <v>1</v>
      </c>
      <c r="J849">
        <f t="shared" si="104"/>
        <v>13351.488670493</v>
      </c>
      <c r="K849">
        <f t="shared" si="105"/>
        <v>15.5</v>
      </c>
      <c r="L849">
        <f t="shared" si="106"/>
        <v>-1</v>
      </c>
      <c r="M849">
        <f>C849+1+VLOOKUP(B849,states!A$2:C$10,3,FALSE)</f>
        <v>5</v>
      </c>
      <c r="N849">
        <f t="shared" si="110"/>
        <v>13351.488670493</v>
      </c>
      <c r="O849" s="2" t="str">
        <f>VLOOKUP(B849,states!A$2:C$10,2,FALSE)</f>
        <v>X</v>
      </c>
      <c r="P849">
        <f t="shared" si="107"/>
        <v>4</v>
      </c>
      <c r="Q849">
        <f>VLOOKUP(B849,states!A$2:D$10,4,FALSE)</f>
        <v>1</v>
      </c>
      <c r="R849">
        <v>0.5</v>
      </c>
      <c r="S849">
        <f t="shared" si="108"/>
        <v>1.5</v>
      </c>
      <c r="T849" s="7">
        <f t="shared" si="111"/>
        <v>0.51698584161592909</v>
      </c>
    </row>
    <row r="850" spans="1:20">
      <c r="A850" s="4" t="str">
        <f t="shared" si="109"/>
        <v>A2Delta-15.5-e-0-1</v>
      </c>
      <c r="B850" s="1" t="s">
        <v>3</v>
      </c>
      <c r="C850">
        <v>0</v>
      </c>
      <c r="D850">
        <v>15.5</v>
      </c>
      <c r="E850" s="2" t="s">
        <v>1</v>
      </c>
      <c r="F850">
        <v>1</v>
      </c>
      <c r="G850">
        <v>26583.653218345</v>
      </c>
      <c r="H850">
        <v>9.4433109999999994E-3</v>
      </c>
      <c r="I850">
        <v>11</v>
      </c>
      <c r="J850">
        <f t="shared" si="104"/>
        <v>26569.377491020001</v>
      </c>
      <c r="K850">
        <f t="shared" si="105"/>
        <v>15.5</v>
      </c>
      <c r="L850">
        <f t="shared" si="106"/>
        <v>-1</v>
      </c>
      <c r="M850">
        <f>C850+1+VLOOKUP(B850,states!A$2:C$10,3,FALSE)</f>
        <v>251</v>
      </c>
      <c r="N850">
        <f t="shared" si="110"/>
        <v>26569.377491020001</v>
      </c>
      <c r="O850" s="2" t="str">
        <f>VLOOKUP(B850,states!A$2:C$10,2,FALSE)</f>
        <v>A</v>
      </c>
      <c r="P850">
        <f t="shared" si="107"/>
        <v>0</v>
      </c>
      <c r="Q850">
        <f>VLOOKUP(B850,states!A$2:D$10,4,FALSE)</f>
        <v>2</v>
      </c>
      <c r="R850">
        <v>0.5</v>
      </c>
      <c r="S850">
        <f t="shared" si="108"/>
        <v>0.5</v>
      </c>
      <c r="T850" s="7">
        <f t="shared" si="111"/>
        <v>673.28982736007117</v>
      </c>
    </row>
    <row r="851" spans="1:20">
      <c r="A851" s="4" t="str">
        <f t="shared" si="109"/>
        <v>A2Delta-15.5-e-0-2</v>
      </c>
      <c r="B851" s="1" t="s">
        <v>3</v>
      </c>
      <c r="C851">
        <v>0</v>
      </c>
      <c r="D851">
        <v>15.5</v>
      </c>
      <c r="E851" s="2" t="s">
        <v>1</v>
      </c>
      <c r="F851">
        <v>2</v>
      </c>
      <c r="G851">
        <v>27024.732334108001</v>
      </c>
      <c r="H851">
        <v>7.0710679999999998E-3</v>
      </c>
      <c r="I851">
        <v>11</v>
      </c>
      <c r="J851">
        <f t="shared" si="104"/>
        <v>27010.456606783002</v>
      </c>
      <c r="K851">
        <f t="shared" si="105"/>
        <v>15.5</v>
      </c>
      <c r="L851">
        <f t="shared" si="106"/>
        <v>-1</v>
      </c>
      <c r="M851">
        <f>C851+1+VLOOKUP(B851,states!A$2:C$10,3,FALSE)</f>
        <v>251</v>
      </c>
      <c r="N851">
        <f t="shared" si="110"/>
        <v>27010.456606783002</v>
      </c>
      <c r="O851" s="2" t="str">
        <f>VLOOKUP(B851,states!A$2:C$10,2,FALSE)</f>
        <v>A</v>
      </c>
      <c r="P851">
        <f t="shared" si="107"/>
        <v>0</v>
      </c>
      <c r="Q851">
        <f>VLOOKUP(B851,states!A$2:D$10,4,FALSE)</f>
        <v>2</v>
      </c>
      <c r="R851">
        <v>0.5</v>
      </c>
      <c r="S851">
        <f t="shared" si="108"/>
        <v>1.5</v>
      </c>
      <c r="T851" s="7">
        <f t="shared" si="111"/>
        <v>899.16901278526245</v>
      </c>
    </row>
    <row r="852" spans="1:20">
      <c r="A852" s="4" t="str">
        <f t="shared" si="109"/>
        <v>B2Sigma-15.5-e-0-2</v>
      </c>
      <c r="B852" s="1" t="s">
        <v>4</v>
      </c>
      <c r="C852">
        <v>0</v>
      </c>
      <c r="D852">
        <v>15.5</v>
      </c>
      <c r="E852" s="2" t="s">
        <v>1</v>
      </c>
      <c r="F852">
        <v>2</v>
      </c>
      <c r="G852">
        <v>28984.532262936998</v>
      </c>
      <c r="H852">
        <v>5.0249377999999997E-2</v>
      </c>
      <c r="I852">
        <v>9</v>
      </c>
      <c r="J852">
        <f t="shared" si="104"/>
        <v>28970.256535611999</v>
      </c>
      <c r="K852">
        <f t="shared" si="105"/>
        <v>15.5</v>
      </c>
      <c r="L852">
        <f t="shared" si="106"/>
        <v>-1</v>
      </c>
      <c r="M852">
        <f>C852+1+VLOOKUP(B852,states!A$2:C$10,3,FALSE)</f>
        <v>51</v>
      </c>
      <c r="N852">
        <f t="shared" si="110"/>
        <v>28970.256535611999</v>
      </c>
      <c r="O852" s="2" t="str">
        <f>VLOOKUP(B852,states!A$2:C$10,2,FALSE)</f>
        <v>B</v>
      </c>
      <c r="P852">
        <f t="shared" si="107"/>
        <v>0</v>
      </c>
      <c r="Q852">
        <f>VLOOKUP(B852,states!A$2:D$10,4,FALSE)</f>
        <v>0</v>
      </c>
      <c r="R852">
        <v>0.5</v>
      </c>
      <c r="S852">
        <f t="shared" si="108"/>
        <v>0.5</v>
      </c>
      <c r="T852" s="7">
        <f t="shared" si="111"/>
        <v>103.52505728542576</v>
      </c>
    </row>
    <row r="853" spans="1:20">
      <c r="A853" s="4" t="str">
        <f t="shared" si="109"/>
        <v>A2Delta-15.5-e-1-1</v>
      </c>
      <c r="B853" s="1" t="s">
        <v>3</v>
      </c>
      <c r="C853">
        <v>1</v>
      </c>
      <c r="D853">
        <v>15.5</v>
      </c>
      <c r="E853" s="2" t="s">
        <v>1</v>
      </c>
      <c r="F853">
        <v>1</v>
      </c>
      <c r="G853">
        <v>29160.976186534001</v>
      </c>
      <c r="H853">
        <v>1.4999999999999999E-2</v>
      </c>
      <c r="I853">
        <v>6</v>
      </c>
      <c r="J853">
        <f t="shared" si="104"/>
        <v>29146.700459209002</v>
      </c>
      <c r="K853">
        <f t="shared" si="105"/>
        <v>15.5</v>
      </c>
      <c r="L853">
        <f t="shared" si="106"/>
        <v>-1</v>
      </c>
      <c r="M853">
        <f>C853+1+VLOOKUP(B853,states!A$2:C$10,3,FALSE)</f>
        <v>252</v>
      </c>
      <c r="N853">
        <f t="shared" si="110"/>
        <v>29146.700459209002</v>
      </c>
      <c r="O853" s="2" t="str">
        <f>VLOOKUP(B853,states!A$2:C$10,2,FALSE)</f>
        <v>A</v>
      </c>
      <c r="P853">
        <f t="shared" si="107"/>
        <v>1</v>
      </c>
      <c r="Q853">
        <f>VLOOKUP(B853,states!A$2:D$10,4,FALSE)</f>
        <v>2</v>
      </c>
      <c r="R853">
        <v>0.5</v>
      </c>
      <c r="S853">
        <f t="shared" si="108"/>
        <v>0.5</v>
      </c>
      <c r="T853" s="7">
        <f t="shared" si="111"/>
        <v>2.3120309937808945</v>
      </c>
    </row>
    <row r="854" spans="1:20">
      <c r="A854" s="4" t="str">
        <f t="shared" si="109"/>
        <v>A2Delta-15.5-e-1-2</v>
      </c>
      <c r="B854" s="1" t="s">
        <v>3</v>
      </c>
      <c r="C854">
        <v>1</v>
      </c>
      <c r="D854">
        <v>15.5</v>
      </c>
      <c r="E854" s="2" t="s">
        <v>1</v>
      </c>
      <c r="F854">
        <v>2</v>
      </c>
      <c r="G854">
        <v>29579.886410579002</v>
      </c>
      <c r="H854">
        <v>1.2247449000000001E-2</v>
      </c>
      <c r="I854">
        <v>7</v>
      </c>
      <c r="J854">
        <f t="shared" si="104"/>
        <v>29565.610683254003</v>
      </c>
      <c r="K854">
        <f t="shared" si="105"/>
        <v>15.5</v>
      </c>
      <c r="L854">
        <f t="shared" si="106"/>
        <v>-1</v>
      </c>
      <c r="M854">
        <f>C854+1+VLOOKUP(B854,states!A$2:C$10,3,FALSE)</f>
        <v>252</v>
      </c>
      <c r="N854">
        <f t="shared" si="110"/>
        <v>29565.610683254003</v>
      </c>
      <c r="O854" s="2" t="str">
        <f>VLOOKUP(B854,states!A$2:C$10,2,FALSE)</f>
        <v>A</v>
      </c>
      <c r="P854">
        <f t="shared" si="107"/>
        <v>1</v>
      </c>
      <c r="Q854">
        <f>VLOOKUP(B854,states!A$2:D$10,4,FALSE)</f>
        <v>2</v>
      </c>
      <c r="R854">
        <v>0.5</v>
      </c>
      <c r="S854">
        <f t="shared" si="108"/>
        <v>1.5</v>
      </c>
      <c r="T854" s="7">
        <f t="shared" si="111"/>
        <v>3.3035893753193553</v>
      </c>
    </row>
    <row r="855" spans="1:20">
      <c r="A855" s="4" t="str">
        <f t="shared" si="109"/>
        <v>A2Delta-15.5-e-2-1</v>
      </c>
      <c r="B855" s="1" t="s">
        <v>3</v>
      </c>
      <c r="C855">
        <v>2</v>
      </c>
      <c r="D855">
        <v>15.5</v>
      </c>
      <c r="E855" s="2" t="s">
        <v>1</v>
      </c>
      <c r="F855">
        <v>1</v>
      </c>
      <c r="G855">
        <v>31529.330438687</v>
      </c>
      <c r="H855">
        <v>0.111237629</v>
      </c>
      <c r="I855">
        <v>6</v>
      </c>
      <c r="J855">
        <f t="shared" si="104"/>
        <v>31515.054711362001</v>
      </c>
      <c r="K855">
        <f t="shared" si="105"/>
        <v>15.5</v>
      </c>
      <c r="L855">
        <f t="shared" si="106"/>
        <v>-1</v>
      </c>
      <c r="M855">
        <f>C855+1+VLOOKUP(B855,states!A$2:C$10,3,FALSE)</f>
        <v>253</v>
      </c>
      <c r="N855">
        <f t="shared" si="110"/>
        <v>31515.054711362001</v>
      </c>
      <c r="O855" s="2" t="str">
        <f>VLOOKUP(B855,states!A$2:C$10,2,FALSE)</f>
        <v>A</v>
      </c>
      <c r="P855">
        <f t="shared" si="107"/>
        <v>2</v>
      </c>
      <c r="Q855">
        <f>VLOOKUP(B855,states!A$2:D$10,4,FALSE)</f>
        <v>2</v>
      </c>
      <c r="R855">
        <v>0.5</v>
      </c>
      <c r="S855">
        <f t="shared" si="108"/>
        <v>0.5</v>
      </c>
      <c r="T855" s="7">
        <f t="shared" si="111"/>
        <v>0.31176918474874554</v>
      </c>
    </row>
    <row r="856" spans="1:20">
      <c r="A856" s="4" t="str">
        <f t="shared" si="109"/>
        <v>A2Delta-15.5-e-2-2</v>
      </c>
      <c r="B856" s="1" t="s">
        <v>3</v>
      </c>
      <c r="C856">
        <v>2</v>
      </c>
      <c r="D856">
        <v>15.5</v>
      </c>
      <c r="E856" s="2" t="s">
        <v>1</v>
      </c>
      <c r="F856">
        <v>2</v>
      </c>
      <c r="G856">
        <v>31923.414350520001</v>
      </c>
      <c r="H856">
        <v>6.0265493000000003E-2</v>
      </c>
      <c r="I856">
        <v>5</v>
      </c>
      <c r="J856">
        <f t="shared" si="104"/>
        <v>31909.138623195002</v>
      </c>
      <c r="K856">
        <f t="shared" si="105"/>
        <v>15.5</v>
      </c>
      <c r="L856">
        <f t="shared" si="106"/>
        <v>-1</v>
      </c>
      <c r="M856">
        <f>C856+1+VLOOKUP(B856,states!A$2:C$10,3,FALSE)</f>
        <v>253</v>
      </c>
      <c r="N856">
        <f t="shared" si="110"/>
        <v>31909.138623195002</v>
      </c>
      <c r="O856" s="2" t="str">
        <f>VLOOKUP(B856,states!A$2:C$10,2,FALSE)</f>
        <v>A</v>
      </c>
      <c r="P856">
        <f t="shared" si="107"/>
        <v>2</v>
      </c>
      <c r="Q856">
        <f>VLOOKUP(B856,states!A$2:D$10,4,FALSE)</f>
        <v>2</v>
      </c>
      <c r="R856">
        <v>0.5</v>
      </c>
      <c r="S856">
        <f t="shared" si="108"/>
        <v>1.5</v>
      </c>
      <c r="T856" s="7">
        <f t="shared" si="111"/>
        <v>0.47955116574357376</v>
      </c>
    </row>
    <row r="857" spans="1:20">
      <c r="A857" s="4" t="str">
        <f t="shared" si="109"/>
        <v>A2Delta-15.5-e-3-2</v>
      </c>
      <c r="B857" s="1" t="s">
        <v>3</v>
      </c>
      <c r="C857">
        <v>3</v>
      </c>
      <c r="D857">
        <v>15.5</v>
      </c>
      <c r="E857" s="2" t="s">
        <v>1</v>
      </c>
      <c r="F857">
        <v>2</v>
      </c>
      <c r="G857">
        <v>34017.301637953002</v>
      </c>
      <c r="H857">
        <v>0.50009999000000005</v>
      </c>
      <c r="I857">
        <v>1</v>
      </c>
      <c r="J857">
        <f t="shared" si="104"/>
        <v>34003.025910627999</v>
      </c>
      <c r="K857">
        <f t="shared" si="105"/>
        <v>15.5</v>
      </c>
      <c r="L857">
        <f t="shared" si="106"/>
        <v>-1</v>
      </c>
      <c r="M857">
        <f>C857+1+VLOOKUP(B857,states!A$2:C$10,3,FALSE)</f>
        <v>254</v>
      </c>
      <c r="N857">
        <f t="shared" si="110"/>
        <v>34003.025910627999</v>
      </c>
      <c r="O857" s="2" t="str">
        <f>VLOOKUP(B857,states!A$2:C$10,2,FALSE)</f>
        <v>A</v>
      </c>
      <c r="P857">
        <f t="shared" si="107"/>
        <v>3</v>
      </c>
      <c r="Q857">
        <f>VLOOKUP(B857,states!A$2:D$10,4,FALSE)</f>
        <v>2</v>
      </c>
      <c r="R857">
        <v>0.5</v>
      </c>
      <c r="S857">
        <f t="shared" si="108"/>
        <v>1.5</v>
      </c>
      <c r="T857" s="7">
        <f t="shared" si="111"/>
        <v>1.1557843631335078E-2</v>
      </c>
    </row>
    <row r="858" spans="1:20">
      <c r="A858" s="4" t="str">
        <f t="shared" si="109"/>
        <v>C2Sigma-15.5-e-0-1</v>
      </c>
      <c r="B858" s="1" t="s">
        <v>5</v>
      </c>
      <c r="C858">
        <v>0</v>
      </c>
      <c r="D858">
        <v>15.5</v>
      </c>
      <c r="E858" s="2" t="s">
        <v>1</v>
      </c>
      <c r="F858">
        <v>1</v>
      </c>
      <c r="G858">
        <v>35122.524243052001</v>
      </c>
      <c r="H858">
        <v>4.0311289E-2</v>
      </c>
      <c r="I858">
        <v>3</v>
      </c>
      <c r="J858">
        <f t="shared" si="104"/>
        <v>35108.248515726998</v>
      </c>
      <c r="K858">
        <f t="shared" si="105"/>
        <v>15.5</v>
      </c>
      <c r="L858">
        <f t="shared" si="106"/>
        <v>-1</v>
      </c>
      <c r="M858">
        <f>C858+1+VLOOKUP(B858,states!A$2:C$10,3,FALSE)</f>
        <v>101</v>
      </c>
      <c r="N858">
        <f t="shared" si="110"/>
        <v>35108.248515726998</v>
      </c>
      <c r="O858" s="2" t="str">
        <f>VLOOKUP(B858,states!A$2:C$10,2,FALSE)</f>
        <v>C</v>
      </c>
      <c r="P858">
        <f t="shared" si="107"/>
        <v>0</v>
      </c>
      <c r="Q858">
        <f>VLOOKUP(B858,states!A$2:D$10,4,FALSE)</f>
        <v>0</v>
      </c>
      <c r="R858">
        <v>0.5</v>
      </c>
      <c r="S858">
        <f t="shared" si="108"/>
        <v>0.5</v>
      </c>
      <c r="T858" s="7">
        <f t="shared" si="111"/>
        <v>43.015822325494753</v>
      </c>
    </row>
    <row r="859" spans="1:20">
      <c r="A859" s="4" t="str">
        <f t="shared" si="109"/>
        <v>A2Delta-15.5-e-4-1</v>
      </c>
      <c r="B859" s="1" t="s">
        <v>3</v>
      </c>
      <c r="C859">
        <v>4</v>
      </c>
      <c r="D859">
        <v>15.5</v>
      </c>
      <c r="E859" s="2" t="s">
        <v>1</v>
      </c>
      <c r="F859">
        <v>1</v>
      </c>
      <c r="G859">
        <v>35513.948845665996</v>
      </c>
      <c r="H859">
        <v>0.50013437400000005</v>
      </c>
      <c r="I859">
        <v>2</v>
      </c>
      <c r="J859">
        <f t="shared" si="104"/>
        <v>35499.673118340994</v>
      </c>
      <c r="K859">
        <f t="shared" si="105"/>
        <v>15.5</v>
      </c>
      <c r="L859">
        <f t="shared" si="106"/>
        <v>-1</v>
      </c>
      <c r="M859">
        <f>C859+1+VLOOKUP(B859,states!A$2:C$10,3,FALSE)</f>
        <v>255</v>
      </c>
      <c r="N859">
        <f t="shared" si="110"/>
        <v>35499.673118340994</v>
      </c>
      <c r="O859" s="2" t="str">
        <f>VLOOKUP(B859,states!A$2:C$10,2,FALSE)</f>
        <v>A</v>
      </c>
      <c r="P859">
        <f t="shared" si="107"/>
        <v>4</v>
      </c>
      <c r="Q859">
        <f>VLOOKUP(B859,states!A$2:D$10,4,FALSE)</f>
        <v>2</v>
      </c>
      <c r="R859">
        <v>0.5</v>
      </c>
      <c r="S859">
        <f t="shared" si="108"/>
        <v>0.5</v>
      </c>
      <c r="T859" s="7">
        <f t="shared" si="111"/>
        <v>2.3114098070180781E-2</v>
      </c>
    </row>
    <row r="860" spans="1:20">
      <c r="A860" s="4" t="str">
        <f t="shared" si="109"/>
        <v>A2Delta-15.5-e-4-2</v>
      </c>
      <c r="B860" s="1" t="s">
        <v>3</v>
      </c>
      <c r="C860">
        <v>4</v>
      </c>
      <c r="D860">
        <v>15.5</v>
      </c>
      <c r="E860" s="2" t="s">
        <v>1</v>
      </c>
      <c r="F860">
        <v>2</v>
      </c>
      <c r="G860">
        <v>35844.999748246002</v>
      </c>
      <c r="H860">
        <v>0.50014997800000005</v>
      </c>
      <c r="I860">
        <v>1</v>
      </c>
      <c r="J860">
        <f t="shared" si="104"/>
        <v>35830.724020920999</v>
      </c>
      <c r="K860">
        <f t="shared" si="105"/>
        <v>15.5</v>
      </c>
      <c r="L860">
        <f t="shared" si="106"/>
        <v>-1</v>
      </c>
      <c r="M860">
        <f>C860+1+VLOOKUP(B860,states!A$2:C$10,3,FALSE)</f>
        <v>255</v>
      </c>
      <c r="N860">
        <f t="shared" si="110"/>
        <v>35830.724020920999</v>
      </c>
      <c r="O860" s="2" t="str">
        <f>VLOOKUP(B860,states!A$2:C$10,2,FALSE)</f>
        <v>A</v>
      </c>
      <c r="P860">
        <f t="shared" si="107"/>
        <v>4</v>
      </c>
      <c r="Q860">
        <f>VLOOKUP(B860,states!A$2:D$10,4,FALSE)</f>
        <v>2</v>
      </c>
      <c r="R860">
        <v>0.5</v>
      </c>
      <c r="S860">
        <f t="shared" si="108"/>
        <v>1.5</v>
      </c>
      <c r="T860" s="7">
        <f t="shared" si="111"/>
        <v>1.1556688470857506E-2</v>
      </c>
    </row>
    <row r="861" spans="1:20">
      <c r="A861" s="4" t="str">
        <f t="shared" si="109"/>
        <v>C2Sigma-15.5-e-1-1</v>
      </c>
      <c r="B861" s="1" t="s">
        <v>5</v>
      </c>
      <c r="C861">
        <v>1</v>
      </c>
      <c r="D861">
        <v>15.5</v>
      </c>
      <c r="E861" s="2" t="s">
        <v>1</v>
      </c>
      <c r="F861">
        <v>1</v>
      </c>
      <c r="G861">
        <v>37548.824378924</v>
      </c>
      <c r="H861">
        <v>5.0497525000000001E-2</v>
      </c>
      <c r="I861">
        <v>3</v>
      </c>
      <c r="J861">
        <f t="shared" si="104"/>
        <v>37534.548651598998</v>
      </c>
      <c r="K861">
        <f t="shared" si="105"/>
        <v>15.5</v>
      </c>
      <c r="L861">
        <f t="shared" si="106"/>
        <v>-1</v>
      </c>
      <c r="M861">
        <f>C861+1+VLOOKUP(B861,states!A$2:C$10,3,FALSE)</f>
        <v>102</v>
      </c>
      <c r="N861">
        <f t="shared" si="110"/>
        <v>37534.548651598998</v>
      </c>
      <c r="O861" s="2" t="str">
        <f>VLOOKUP(B861,states!A$2:C$10,2,FALSE)</f>
        <v>C</v>
      </c>
      <c r="P861">
        <f t="shared" si="107"/>
        <v>1</v>
      </c>
      <c r="Q861">
        <f>VLOOKUP(B861,states!A$2:D$10,4,FALSE)</f>
        <v>0</v>
      </c>
      <c r="R861">
        <v>0.5</v>
      </c>
      <c r="S861">
        <f t="shared" si="108"/>
        <v>0.5</v>
      </c>
      <c r="T861" s="7">
        <f t="shared" si="111"/>
        <v>0.34338776907099328</v>
      </c>
    </row>
    <row r="862" spans="1:20">
      <c r="A862" s="4" t="str">
        <f t="shared" si="109"/>
        <v>X2Pi-16.5-e-0-1</v>
      </c>
      <c r="B862" s="1" t="s">
        <v>0</v>
      </c>
      <c r="C862">
        <v>0</v>
      </c>
      <c r="D862">
        <v>16.5</v>
      </c>
      <c r="E862" s="2" t="s">
        <v>1</v>
      </c>
      <c r="F862">
        <v>1</v>
      </c>
      <c r="G862">
        <v>3759.2294145290002</v>
      </c>
      <c r="H862">
        <v>5.0000000000000001E-3</v>
      </c>
      <c r="I862">
        <v>19</v>
      </c>
      <c r="J862">
        <f t="shared" si="104"/>
        <v>3744.9536872040003</v>
      </c>
      <c r="K862">
        <f t="shared" si="105"/>
        <v>16.5</v>
      </c>
      <c r="L862">
        <f t="shared" si="106"/>
        <v>1</v>
      </c>
      <c r="M862">
        <f>C862+1+VLOOKUP(B862,states!A$2:C$10,3,FALSE)</f>
        <v>1</v>
      </c>
      <c r="N862">
        <f t="shared" si="110"/>
        <v>3744.9536872040003</v>
      </c>
      <c r="O862" s="2" t="str">
        <f>VLOOKUP(B862,states!A$2:C$10,2,FALSE)</f>
        <v>X</v>
      </c>
      <c r="P862">
        <f t="shared" si="107"/>
        <v>0</v>
      </c>
      <c r="Q862">
        <f>VLOOKUP(B862,states!A$2:D$10,4,FALSE)</f>
        <v>1</v>
      </c>
      <c r="R862">
        <v>0.5</v>
      </c>
      <c r="S862">
        <f t="shared" si="108"/>
        <v>0.5</v>
      </c>
      <c r="T862" s="7">
        <f t="shared" si="111"/>
        <v>2169.1361279055163</v>
      </c>
    </row>
    <row r="863" spans="1:20">
      <c r="A863" s="4" t="str">
        <f t="shared" si="109"/>
        <v>X2Pi-16.5-e-0-2</v>
      </c>
      <c r="B863" s="1" t="s">
        <v>0</v>
      </c>
      <c r="C863">
        <v>0</v>
      </c>
      <c r="D863">
        <v>16.5</v>
      </c>
      <c r="E863" s="2" t="s">
        <v>1</v>
      </c>
      <c r="F863">
        <v>2</v>
      </c>
      <c r="G863">
        <v>4203.6574966959997</v>
      </c>
      <c r="H863">
        <v>5.0000000000000001E-3</v>
      </c>
      <c r="I863">
        <v>20</v>
      </c>
      <c r="J863">
        <f t="shared" si="104"/>
        <v>4189.3817693709998</v>
      </c>
      <c r="K863">
        <f t="shared" si="105"/>
        <v>16.5</v>
      </c>
      <c r="L863">
        <f t="shared" si="106"/>
        <v>1</v>
      </c>
      <c r="M863">
        <f>C863+1+VLOOKUP(B863,states!A$2:C$10,3,FALSE)</f>
        <v>1</v>
      </c>
      <c r="N863">
        <f t="shared" si="110"/>
        <v>4189.3817693709998</v>
      </c>
      <c r="O863" s="2" t="str">
        <f>VLOOKUP(B863,states!A$2:C$10,2,FALSE)</f>
        <v>X</v>
      </c>
      <c r="P863">
        <f t="shared" si="107"/>
        <v>0</v>
      </c>
      <c r="Q863">
        <f>VLOOKUP(B863,states!A$2:D$10,4,FALSE)</f>
        <v>1</v>
      </c>
      <c r="R863">
        <v>0.5</v>
      </c>
      <c r="S863">
        <f t="shared" si="108"/>
        <v>1.5</v>
      </c>
      <c r="T863" s="7">
        <f t="shared" si="111"/>
        <v>2283.3011872689644</v>
      </c>
    </row>
    <row r="864" spans="1:20">
      <c r="A864" s="4" t="str">
        <f t="shared" si="109"/>
        <v>X2Pi-16.5-e-1-1</v>
      </c>
      <c r="B864" s="1" t="s">
        <v>0</v>
      </c>
      <c r="C864">
        <v>1</v>
      </c>
      <c r="D864">
        <v>16.5</v>
      </c>
      <c r="E864" s="2" t="s">
        <v>1</v>
      </c>
      <c r="F864">
        <v>1</v>
      </c>
      <c r="G864">
        <v>6349.3706393729999</v>
      </c>
      <c r="H864">
        <v>7.0710679999999998E-3</v>
      </c>
      <c r="I864">
        <v>13</v>
      </c>
      <c r="J864">
        <f t="shared" si="104"/>
        <v>6335.094912048</v>
      </c>
      <c r="K864">
        <f t="shared" si="105"/>
        <v>16.5</v>
      </c>
      <c r="L864">
        <f t="shared" si="106"/>
        <v>1</v>
      </c>
      <c r="M864">
        <f>C864+1+VLOOKUP(B864,states!A$2:C$10,3,FALSE)</f>
        <v>2</v>
      </c>
      <c r="N864">
        <f t="shared" si="110"/>
        <v>6335.094912048</v>
      </c>
      <c r="O864" s="2" t="str">
        <f>VLOOKUP(B864,states!A$2:C$10,2,FALSE)</f>
        <v>X</v>
      </c>
      <c r="P864">
        <f t="shared" si="107"/>
        <v>1</v>
      </c>
      <c r="Q864">
        <f>VLOOKUP(B864,states!A$2:D$10,4,FALSE)</f>
        <v>1</v>
      </c>
      <c r="R864">
        <v>0.5</v>
      </c>
      <c r="S864">
        <f t="shared" si="108"/>
        <v>0.5</v>
      </c>
      <c r="T864" s="7">
        <f t="shared" si="111"/>
        <v>10.494495115340619</v>
      </c>
    </row>
    <row r="865" spans="1:20">
      <c r="A865" s="4" t="str">
        <f t="shared" si="109"/>
        <v>X2Pi-16.5-e-1-2</v>
      </c>
      <c r="B865" s="1" t="s">
        <v>0</v>
      </c>
      <c r="C865">
        <v>1</v>
      </c>
      <c r="D865">
        <v>16.5</v>
      </c>
      <c r="E865" s="2" t="s">
        <v>1</v>
      </c>
      <c r="F865">
        <v>2</v>
      </c>
      <c r="G865">
        <v>6776.5613700820004</v>
      </c>
      <c r="H865">
        <v>7.0710679999999998E-3</v>
      </c>
      <c r="I865">
        <v>8</v>
      </c>
      <c r="J865">
        <f t="shared" si="104"/>
        <v>6762.2856427570005</v>
      </c>
      <c r="K865">
        <f t="shared" si="105"/>
        <v>16.5</v>
      </c>
      <c r="L865">
        <f t="shared" si="106"/>
        <v>1</v>
      </c>
      <c r="M865">
        <f>C865+1+VLOOKUP(B865,states!A$2:C$10,3,FALSE)</f>
        <v>2</v>
      </c>
      <c r="N865">
        <f t="shared" si="110"/>
        <v>6762.2856427570005</v>
      </c>
      <c r="O865" s="2" t="str">
        <f>VLOOKUP(B865,states!A$2:C$10,2,FALSE)</f>
        <v>X</v>
      </c>
      <c r="P865">
        <f t="shared" si="107"/>
        <v>1</v>
      </c>
      <c r="Q865">
        <f>VLOOKUP(B865,states!A$2:D$10,4,FALSE)</f>
        <v>1</v>
      </c>
      <c r="R865">
        <v>0.5</v>
      </c>
      <c r="S865">
        <f t="shared" si="108"/>
        <v>1.5</v>
      </c>
      <c r="T865" s="7">
        <f t="shared" si="111"/>
        <v>6.4581508402096111</v>
      </c>
    </row>
    <row r="866" spans="1:20">
      <c r="A866" s="4" t="str">
        <f t="shared" si="109"/>
        <v>X2Pi-16.5-e-2-1</v>
      </c>
      <c r="B866" s="1" t="s">
        <v>0</v>
      </c>
      <c r="C866">
        <v>2</v>
      </c>
      <c r="D866">
        <v>16.5</v>
      </c>
      <c r="E866" s="2" t="s">
        <v>1</v>
      </c>
      <c r="F866">
        <v>1</v>
      </c>
      <c r="G866">
        <v>8814.5712424560006</v>
      </c>
      <c r="H866">
        <v>8.6602539999999992E-3</v>
      </c>
      <c r="I866">
        <v>9</v>
      </c>
      <c r="J866">
        <f t="shared" si="104"/>
        <v>8800.2955151309998</v>
      </c>
      <c r="K866">
        <f t="shared" si="105"/>
        <v>16.5</v>
      </c>
      <c r="L866">
        <f t="shared" si="106"/>
        <v>1</v>
      </c>
      <c r="M866">
        <f>C866+1+VLOOKUP(B866,states!A$2:C$10,3,FALSE)</f>
        <v>3</v>
      </c>
      <c r="N866">
        <f t="shared" si="110"/>
        <v>8800.2955151309998</v>
      </c>
      <c r="O866" s="2" t="str">
        <f>VLOOKUP(B866,states!A$2:C$10,2,FALSE)</f>
        <v>X</v>
      </c>
      <c r="P866">
        <f t="shared" si="107"/>
        <v>2</v>
      </c>
      <c r="Q866">
        <f>VLOOKUP(B866,states!A$2:D$10,4,FALSE)</f>
        <v>1</v>
      </c>
      <c r="R866">
        <v>0.5</v>
      </c>
      <c r="S866">
        <f t="shared" si="108"/>
        <v>0.5</v>
      </c>
      <c r="T866" s="7">
        <f t="shared" si="111"/>
        <v>5.93219052392132</v>
      </c>
    </row>
    <row r="867" spans="1:20">
      <c r="A867" s="4" t="str">
        <f t="shared" si="109"/>
        <v>X2Pi-16.5-e-2-2</v>
      </c>
      <c r="B867" s="1" t="s">
        <v>0</v>
      </c>
      <c r="C867">
        <v>2</v>
      </c>
      <c r="D867">
        <v>16.5</v>
      </c>
      <c r="E867" s="2" t="s">
        <v>1</v>
      </c>
      <c r="F867">
        <v>2</v>
      </c>
      <c r="G867">
        <v>9224.6614280949998</v>
      </c>
      <c r="H867">
        <v>8.6602539999999992E-3</v>
      </c>
      <c r="I867">
        <v>6</v>
      </c>
      <c r="J867">
        <f t="shared" si="104"/>
        <v>9210.3857007699989</v>
      </c>
      <c r="K867">
        <f t="shared" si="105"/>
        <v>16.5</v>
      </c>
      <c r="L867">
        <f t="shared" si="106"/>
        <v>1</v>
      </c>
      <c r="M867">
        <f>C867+1+VLOOKUP(B867,states!A$2:C$10,3,FALSE)</f>
        <v>3</v>
      </c>
      <c r="N867">
        <f t="shared" si="110"/>
        <v>9210.3857007699989</v>
      </c>
      <c r="O867" s="2" t="str">
        <f>VLOOKUP(B867,states!A$2:C$10,2,FALSE)</f>
        <v>X</v>
      </c>
      <c r="P867">
        <f t="shared" si="107"/>
        <v>2</v>
      </c>
      <c r="Q867">
        <f>VLOOKUP(B867,states!A$2:D$10,4,FALSE)</f>
        <v>1</v>
      </c>
      <c r="R867">
        <v>0.5</v>
      </c>
      <c r="S867">
        <f t="shared" si="108"/>
        <v>1.5</v>
      </c>
      <c r="T867" s="7">
        <f t="shared" si="111"/>
        <v>3.9547936826142132</v>
      </c>
    </row>
    <row r="868" spans="1:20">
      <c r="A868" s="4" t="str">
        <f t="shared" si="109"/>
        <v>X2Pi-16.5-e-3-1</v>
      </c>
      <c r="B868" s="1" t="s">
        <v>0</v>
      </c>
      <c r="C868">
        <v>3</v>
      </c>
      <c r="D868">
        <v>16.5</v>
      </c>
      <c r="E868" s="2" t="s">
        <v>1</v>
      </c>
      <c r="F868">
        <v>1</v>
      </c>
      <c r="G868">
        <v>11155.950834723</v>
      </c>
      <c r="H868">
        <v>1.3228757000000001E-2</v>
      </c>
      <c r="I868">
        <v>2</v>
      </c>
      <c r="J868">
        <f t="shared" si="104"/>
        <v>11141.675107397999</v>
      </c>
      <c r="K868">
        <f t="shared" si="105"/>
        <v>16.5</v>
      </c>
      <c r="L868">
        <f t="shared" si="106"/>
        <v>1</v>
      </c>
      <c r="M868">
        <f>C868+1+VLOOKUP(B868,states!A$2:C$10,3,FALSE)</f>
        <v>4</v>
      </c>
      <c r="N868">
        <f t="shared" si="110"/>
        <v>11141.675107397999</v>
      </c>
      <c r="O868" s="2" t="str">
        <f>VLOOKUP(B868,states!A$2:C$10,2,FALSE)</f>
        <v>X</v>
      </c>
      <c r="P868">
        <f t="shared" si="107"/>
        <v>3</v>
      </c>
      <c r="Q868">
        <f>VLOOKUP(B868,states!A$2:D$10,4,FALSE)</f>
        <v>1</v>
      </c>
      <c r="R868">
        <v>0.5</v>
      </c>
      <c r="S868">
        <f t="shared" si="108"/>
        <v>0.5</v>
      </c>
      <c r="T868" s="7">
        <f t="shared" si="111"/>
        <v>0.86300670095798282</v>
      </c>
    </row>
    <row r="869" spans="1:20">
      <c r="A869" s="4" t="str">
        <f t="shared" si="109"/>
        <v>X2Pi-16.5-e-3-2</v>
      </c>
      <c r="B869" s="1" t="s">
        <v>0</v>
      </c>
      <c r="C869">
        <v>3</v>
      </c>
      <c r="D869">
        <v>16.5</v>
      </c>
      <c r="E869" s="2" t="s">
        <v>1</v>
      </c>
      <c r="F869">
        <v>2</v>
      </c>
      <c r="G869">
        <v>11549.021637952999</v>
      </c>
      <c r="H869">
        <v>0.01</v>
      </c>
      <c r="I869">
        <v>3</v>
      </c>
      <c r="J869">
        <f t="shared" si="104"/>
        <v>11534.745910627998</v>
      </c>
      <c r="K869">
        <f t="shared" si="105"/>
        <v>16.5</v>
      </c>
      <c r="L869">
        <f t="shared" si="106"/>
        <v>1</v>
      </c>
      <c r="M869">
        <f>C869+1+VLOOKUP(B869,states!A$2:C$10,3,FALSE)</f>
        <v>4</v>
      </c>
      <c r="N869">
        <f t="shared" si="110"/>
        <v>11534.745910627998</v>
      </c>
      <c r="O869" s="2" t="str">
        <f>VLOOKUP(B869,states!A$2:C$10,2,FALSE)</f>
        <v>X</v>
      </c>
      <c r="P869">
        <f t="shared" si="107"/>
        <v>3</v>
      </c>
      <c r="Q869">
        <f>VLOOKUP(B869,states!A$2:D$10,4,FALSE)</f>
        <v>1</v>
      </c>
      <c r="R869">
        <v>0.5</v>
      </c>
      <c r="S869">
        <f t="shared" si="108"/>
        <v>1.5</v>
      </c>
      <c r="T869" s="7">
        <f t="shared" si="111"/>
        <v>1.7124758904517234</v>
      </c>
    </row>
    <row r="870" spans="1:20">
      <c r="A870" s="4" t="str">
        <f t="shared" si="109"/>
        <v>X2Pi-16.5-e-4-1</v>
      </c>
      <c r="B870" s="1" t="s">
        <v>0</v>
      </c>
      <c r="C870">
        <v>4</v>
      </c>
      <c r="D870">
        <v>16.5</v>
      </c>
      <c r="E870" s="2" t="s">
        <v>1</v>
      </c>
      <c r="F870">
        <v>1</v>
      </c>
      <c r="G870">
        <v>13374.127840125</v>
      </c>
      <c r="H870">
        <v>1.3228757000000001E-2</v>
      </c>
      <c r="I870">
        <v>4</v>
      </c>
      <c r="J870">
        <f t="shared" si="104"/>
        <v>13359.852112799999</v>
      </c>
      <c r="K870">
        <f t="shared" si="105"/>
        <v>16.5</v>
      </c>
      <c r="L870">
        <f t="shared" si="106"/>
        <v>1</v>
      </c>
      <c r="M870">
        <f>C870+1+VLOOKUP(B870,states!A$2:C$10,3,FALSE)</f>
        <v>5</v>
      </c>
      <c r="N870">
        <f t="shared" si="110"/>
        <v>13359.852112799999</v>
      </c>
      <c r="O870" s="2" t="str">
        <f>VLOOKUP(B870,states!A$2:C$10,2,FALSE)</f>
        <v>X</v>
      </c>
      <c r="P870">
        <f t="shared" si="107"/>
        <v>4</v>
      </c>
      <c r="Q870">
        <f>VLOOKUP(B870,states!A$2:D$10,4,FALSE)</f>
        <v>1</v>
      </c>
      <c r="R870">
        <v>0.5</v>
      </c>
      <c r="S870">
        <f t="shared" si="108"/>
        <v>0.5</v>
      </c>
      <c r="T870" s="7">
        <f t="shared" si="111"/>
        <v>1.7260134019159656</v>
      </c>
    </row>
    <row r="871" spans="1:20">
      <c r="A871" s="4" t="str">
        <f t="shared" si="109"/>
        <v>X2Pi-16.5-e-4-2</v>
      </c>
      <c r="B871" s="1" t="s">
        <v>0</v>
      </c>
      <c r="C871">
        <v>4</v>
      </c>
      <c r="D871">
        <v>16.5</v>
      </c>
      <c r="E871" s="2" t="s">
        <v>1</v>
      </c>
      <c r="F871">
        <v>2</v>
      </c>
      <c r="G871">
        <v>13750.145134335</v>
      </c>
      <c r="H871">
        <v>1.118034E-2</v>
      </c>
      <c r="I871">
        <v>1</v>
      </c>
      <c r="J871">
        <f t="shared" si="104"/>
        <v>13735.869407009999</v>
      </c>
      <c r="K871">
        <f t="shared" si="105"/>
        <v>16.5</v>
      </c>
      <c r="L871">
        <f t="shared" si="106"/>
        <v>1</v>
      </c>
      <c r="M871">
        <f>C871+1+VLOOKUP(B871,states!A$2:C$10,3,FALSE)</f>
        <v>5</v>
      </c>
      <c r="N871">
        <f t="shared" si="110"/>
        <v>13735.869407009999</v>
      </c>
      <c r="O871" s="2" t="str">
        <f>VLOOKUP(B871,states!A$2:C$10,2,FALSE)</f>
        <v>X</v>
      </c>
      <c r="P871">
        <f t="shared" si="107"/>
        <v>4</v>
      </c>
      <c r="Q871">
        <f>VLOOKUP(B871,states!A$2:D$10,4,FALSE)</f>
        <v>1</v>
      </c>
      <c r="R871">
        <v>0.5</v>
      </c>
      <c r="S871">
        <f t="shared" si="108"/>
        <v>1.5</v>
      </c>
      <c r="T871" s="7">
        <f t="shared" si="111"/>
        <v>0.51056166164646255</v>
      </c>
    </row>
    <row r="872" spans="1:20">
      <c r="A872" s="4" t="str">
        <f t="shared" si="109"/>
        <v>A2Delta-16.5-e-0-1</v>
      </c>
      <c r="B872" s="1" t="s">
        <v>3</v>
      </c>
      <c r="C872">
        <v>0</v>
      </c>
      <c r="D872">
        <v>16.5</v>
      </c>
      <c r="E872" s="2" t="s">
        <v>1</v>
      </c>
      <c r="F872">
        <v>1</v>
      </c>
      <c r="G872">
        <v>27025.109560986999</v>
      </c>
      <c r="H872">
        <v>7.0710679999999998E-3</v>
      </c>
      <c r="I872">
        <v>12</v>
      </c>
      <c r="J872">
        <f t="shared" si="104"/>
        <v>27010.833833662</v>
      </c>
      <c r="K872">
        <f t="shared" si="105"/>
        <v>16.5</v>
      </c>
      <c r="L872">
        <f t="shared" si="106"/>
        <v>1</v>
      </c>
      <c r="M872">
        <f>C872+1+VLOOKUP(B872,states!A$2:C$10,3,FALSE)</f>
        <v>251</v>
      </c>
      <c r="N872">
        <f t="shared" si="110"/>
        <v>27010.833833662</v>
      </c>
      <c r="O872" s="2" t="str">
        <f>VLOOKUP(B872,states!A$2:C$10,2,FALSE)</f>
        <v>A</v>
      </c>
      <c r="P872">
        <f t="shared" si="107"/>
        <v>0</v>
      </c>
      <c r="Q872">
        <f>VLOOKUP(B872,states!A$2:D$10,4,FALSE)</f>
        <v>2</v>
      </c>
      <c r="R872">
        <v>0.5</v>
      </c>
      <c r="S872">
        <f t="shared" si="108"/>
        <v>0.5</v>
      </c>
      <c r="T872" s="7">
        <f t="shared" si="111"/>
        <v>968.72262603144156</v>
      </c>
    </row>
    <row r="873" spans="1:20">
      <c r="A873" s="4" t="str">
        <f t="shared" si="109"/>
        <v>A2Delta-16.5-e-0-2</v>
      </c>
      <c r="B873" s="1" t="s">
        <v>3</v>
      </c>
      <c r="C873">
        <v>0</v>
      </c>
      <c r="D873">
        <v>16.5</v>
      </c>
      <c r="E873" s="2" t="s">
        <v>1</v>
      </c>
      <c r="F873">
        <v>2</v>
      </c>
      <c r="G873">
        <v>27490.365000009999</v>
      </c>
      <c r="H873">
        <v>7.0710679999999998E-3</v>
      </c>
      <c r="I873">
        <v>10</v>
      </c>
      <c r="J873">
        <f t="shared" si="104"/>
        <v>27476.089272685</v>
      </c>
      <c r="K873">
        <f t="shared" si="105"/>
        <v>16.5</v>
      </c>
      <c r="L873">
        <f t="shared" si="106"/>
        <v>1</v>
      </c>
      <c r="M873">
        <f>C873+1+VLOOKUP(B873,states!A$2:C$10,3,FALSE)</f>
        <v>251</v>
      </c>
      <c r="N873">
        <f t="shared" si="110"/>
        <v>27476.089272685</v>
      </c>
      <c r="O873" s="2" t="str">
        <f>VLOOKUP(B873,states!A$2:C$10,2,FALSE)</f>
        <v>A</v>
      </c>
      <c r="P873">
        <f t="shared" si="107"/>
        <v>0</v>
      </c>
      <c r="Q873">
        <f>VLOOKUP(B873,states!A$2:D$10,4,FALSE)</f>
        <v>2</v>
      </c>
      <c r="R873">
        <v>0.5</v>
      </c>
      <c r="S873">
        <f t="shared" si="108"/>
        <v>1.5</v>
      </c>
      <c r="T873" s="7">
        <f t="shared" si="111"/>
        <v>807.26885502620144</v>
      </c>
    </row>
    <row r="874" spans="1:20">
      <c r="A874" s="4" t="str">
        <f t="shared" si="109"/>
        <v>B2Sigma-16.5-e-0-2</v>
      </c>
      <c r="B874" s="1" t="s">
        <v>4</v>
      </c>
      <c r="C874">
        <v>0</v>
      </c>
      <c r="D874">
        <v>16.5</v>
      </c>
      <c r="E874" s="2" t="s">
        <v>1</v>
      </c>
      <c r="F874">
        <v>2</v>
      </c>
      <c r="G874">
        <v>29368.294766003</v>
      </c>
      <c r="H874">
        <v>5.0249377999999997E-2</v>
      </c>
      <c r="I874">
        <v>8</v>
      </c>
      <c r="J874">
        <f t="shared" si="104"/>
        <v>29354.019038678001</v>
      </c>
      <c r="K874">
        <f t="shared" si="105"/>
        <v>16.5</v>
      </c>
      <c r="L874">
        <f t="shared" si="106"/>
        <v>1</v>
      </c>
      <c r="M874">
        <f>C874+1+VLOOKUP(B874,states!A$2:C$10,3,FALSE)</f>
        <v>51</v>
      </c>
      <c r="N874">
        <f t="shared" si="110"/>
        <v>29354.019038678001</v>
      </c>
      <c r="O874" s="2" t="str">
        <f>VLOOKUP(B874,states!A$2:C$10,2,FALSE)</f>
        <v>B</v>
      </c>
      <c r="P874">
        <f t="shared" si="107"/>
        <v>0</v>
      </c>
      <c r="Q874">
        <f>VLOOKUP(B874,states!A$2:D$10,4,FALSE)</f>
        <v>0</v>
      </c>
      <c r="R874">
        <v>0.5</v>
      </c>
      <c r="S874">
        <f t="shared" si="108"/>
        <v>0.5</v>
      </c>
      <c r="T874" s="7">
        <f t="shared" si="111"/>
        <v>90.87878410232122</v>
      </c>
    </row>
    <row r="875" spans="1:20">
      <c r="A875" s="4" t="str">
        <f t="shared" si="109"/>
        <v>A2Delta-16.5-e-1-1</v>
      </c>
      <c r="B875" s="1" t="s">
        <v>3</v>
      </c>
      <c r="C875">
        <v>1</v>
      </c>
      <c r="D875">
        <v>16.5</v>
      </c>
      <c r="E875" s="2" t="s">
        <v>1</v>
      </c>
      <c r="F875">
        <v>1</v>
      </c>
      <c r="G875">
        <v>29580.230107063999</v>
      </c>
      <c r="H875">
        <v>9.1416870000000008E-3</v>
      </c>
      <c r="I875">
        <v>6</v>
      </c>
      <c r="J875">
        <f t="shared" si="104"/>
        <v>29565.954379739</v>
      </c>
      <c r="K875">
        <f t="shared" si="105"/>
        <v>16.5</v>
      </c>
      <c r="L875">
        <f t="shared" si="106"/>
        <v>1</v>
      </c>
      <c r="M875">
        <f>C875+1+VLOOKUP(B875,states!A$2:C$10,3,FALSE)</f>
        <v>252</v>
      </c>
      <c r="N875">
        <f t="shared" si="110"/>
        <v>29565.954379739</v>
      </c>
      <c r="O875" s="2" t="str">
        <f>VLOOKUP(B875,states!A$2:C$10,2,FALSE)</f>
        <v>A</v>
      </c>
      <c r="P875">
        <f t="shared" si="107"/>
        <v>1</v>
      </c>
      <c r="Q875">
        <f>VLOOKUP(B875,states!A$2:D$10,4,FALSE)</f>
        <v>2</v>
      </c>
      <c r="R875">
        <v>0.5</v>
      </c>
      <c r="S875">
        <f t="shared" si="108"/>
        <v>0.5</v>
      </c>
      <c r="T875" s="7">
        <f t="shared" si="111"/>
        <v>3.7465205064485869</v>
      </c>
    </row>
    <row r="876" spans="1:20">
      <c r="A876" s="4" t="str">
        <f t="shared" si="109"/>
        <v>A2Delta-16.5-e-1-2</v>
      </c>
      <c r="B876" s="1" t="s">
        <v>3</v>
      </c>
      <c r="C876">
        <v>1</v>
      </c>
      <c r="D876">
        <v>16.5</v>
      </c>
      <c r="E876" s="2" t="s">
        <v>1</v>
      </c>
      <c r="F876">
        <v>2</v>
      </c>
      <c r="G876">
        <v>30021.788164763999</v>
      </c>
      <c r="H876">
        <v>8.6602539999999992E-3</v>
      </c>
      <c r="I876">
        <v>5</v>
      </c>
      <c r="J876">
        <f t="shared" si="104"/>
        <v>30007.512437439</v>
      </c>
      <c r="K876">
        <f t="shared" si="105"/>
        <v>16.5</v>
      </c>
      <c r="L876">
        <f t="shared" si="106"/>
        <v>1</v>
      </c>
      <c r="M876">
        <f>C876+1+VLOOKUP(B876,states!A$2:C$10,3,FALSE)</f>
        <v>252</v>
      </c>
      <c r="N876">
        <f t="shared" si="110"/>
        <v>30007.512437439</v>
      </c>
      <c r="O876" s="2" t="str">
        <f>VLOOKUP(B876,states!A$2:C$10,2,FALSE)</f>
        <v>A</v>
      </c>
      <c r="P876">
        <f t="shared" si="107"/>
        <v>1</v>
      </c>
      <c r="Q876">
        <f>VLOOKUP(B876,states!A$2:D$10,4,FALSE)</f>
        <v>2</v>
      </c>
      <c r="R876">
        <v>0.5</v>
      </c>
      <c r="S876">
        <f t="shared" si="108"/>
        <v>1.5</v>
      </c>
      <c r="T876" s="7">
        <f t="shared" si="111"/>
        <v>3.2956614021785118</v>
      </c>
    </row>
    <row r="877" spans="1:20">
      <c r="A877" s="4" t="str">
        <f t="shared" si="109"/>
        <v>A2Delta-16.5-e-2-1</v>
      </c>
      <c r="B877" s="1" t="s">
        <v>3</v>
      </c>
      <c r="C877">
        <v>2</v>
      </c>
      <c r="D877">
        <v>16.5</v>
      </c>
      <c r="E877" s="2" t="s">
        <v>1</v>
      </c>
      <c r="F877">
        <v>1</v>
      </c>
      <c r="G877">
        <v>31924.140142050001</v>
      </c>
      <c r="H877">
        <v>0.267840046</v>
      </c>
      <c r="I877">
        <v>7</v>
      </c>
      <c r="J877">
        <f t="shared" si="104"/>
        <v>31909.864414725002</v>
      </c>
      <c r="K877">
        <f t="shared" si="105"/>
        <v>16.5</v>
      </c>
      <c r="L877">
        <f t="shared" si="106"/>
        <v>1</v>
      </c>
      <c r="M877">
        <f>C877+1+VLOOKUP(B877,states!A$2:C$10,3,FALSE)</f>
        <v>253</v>
      </c>
      <c r="N877">
        <f t="shared" si="110"/>
        <v>31909.864414725002</v>
      </c>
      <c r="O877" s="2" t="str">
        <f>VLOOKUP(B877,states!A$2:C$10,2,FALSE)</f>
        <v>A</v>
      </c>
      <c r="P877">
        <f t="shared" si="107"/>
        <v>2</v>
      </c>
      <c r="Q877">
        <f>VLOOKUP(B877,states!A$2:D$10,4,FALSE)</f>
        <v>2</v>
      </c>
      <c r="R877">
        <v>0.5</v>
      </c>
      <c r="S877">
        <f t="shared" si="108"/>
        <v>0.5</v>
      </c>
      <c r="T877" s="7">
        <f t="shared" si="111"/>
        <v>0.14918519980095465</v>
      </c>
    </row>
    <row r="878" spans="1:20">
      <c r="A878" s="4" t="str">
        <f t="shared" si="109"/>
        <v>A2Delta-16.5-e-2-2</v>
      </c>
      <c r="B878" s="1" t="s">
        <v>3</v>
      </c>
      <c r="C878">
        <v>2</v>
      </c>
      <c r="D878">
        <v>16.5</v>
      </c>
      <c r="E878" s="2" t="s">
        <v>1</v>
      </c>
      <c r="F878">
        <v>2</v>
      </c>
      <c r="G878">
        <v>32338.988499739</v>
      </c>
      <c r="H878">
        <v>5.0744457999999999E-2</v>
      </c>
      <c r="I878">
        <v>5</v>
      </c>
      <c r="J878">
        <f t="shared" si="104"/>
        <v>32324.712772414001</v>
      </c>
      <c r="K878">
        <f t="shared" si="105"/>
        <v>16.5</v>
      </c>
      <c r="L878">
        <f t="shared" si="106"/>
        <v>1</v>
      </c>
      <c r="M878">
        <f>C878+1+VLOOKUP(B878,states!A$2:C$10,3,FALSE)</f>
        <v>253</v>
      </c>
      <c r="N878">
        <f t="shared" si="110"/>
        <v>32324.712772414001</v>
      </c>
      <c r="O878" s="2" t="str">
        <f>VLOOKUP(B878,states!A$2:C$10,2,FALSE)</f>
        <v>A</v>
      </c>
      <c r="P878">
        <f t="shared" si="107"/>
        <v>2</v>
      </c>
      <c r="Q878">
        <f>VLOOKUP(B878,states!A$2:D$10,4,FALSE)</f>
        <v>2</v>
      </c>
      <c r="R878">
        <v>0.5</v>
      </c>
      <c r="S878">
        <f t="shared" si="108"/>
        <v>1.5</v>
      </c>
      <c r="T878" s="7">
        <f t="shared" si="111"/>
        <v>0.56245087573626384</v>
      </c>
    </row>
    <row r="879" spans="1:20">
      <c r="A879" s="4" t="str">
        <f t="shared" si="109"/>
        <v>A2Delta-16.5-e-3-1</v>
      </c>
      <c r="B879" s="1" t="s">
        <v>3</v>
      </c>
      <c r="C879">
        <v>3</v>
      </c>
      <c r="D879">
        <v>16.5</v>
      </c>
      <c r="E879" s="2" t="s">
        <v>1</v>
      </c>
      <c r="F879">
        <v>1</v>
      </c>
      <c r="G879">
        <v>34027.052496074</v>
      </c>
      <c r="H879">
        <v>0.50009999000000005</v>
      </c>
      <c r="I879">
        <v>2</v>
      </c>
      <c r="J879">
        <f t="shared" si="104"/>
        <v>34012.776768748998</v>
      </c>
      <c r="K879">
        <f t="shared" si="105"/>
        <v>16.5</v>
      </c>
      <c r="L879">
        <f t="shared" si="106"/>
        <v>1</v>
      </c>
      <c r="M879">
        <f>C879+1+VLOOKUP(B879,states!A$2:C$10,3,FALSE)</f>
        <v>254</v>
      </c>
      <c r="N879">
        <f t="shared" si="110"/>
        <v>34012.776768748998</v>
      </c>
      <c r="O879" s="2" t="str">
        <f>VLOOKUP(B879,states!A$2:C$10,2,FALSE)</f>
        <v>A</v>
      </c>
      <c r="P879">
        <f t="shared" si="107"/>
        <v>3</v>
      </c>
      <c r="Q879">
        <f>VLOOKUP(B879,states!A$2:D$10,4,FALSE)</f>
        <v>2</v>
      </c>
      <c r="R879">
        <v>0.5</v>
      </c>
      <c r="S879">
        <f t="shared" si="108"/>
        <v>0.5</v>
      </c>
      <c r="T879" s="7">
        <f t="shared" si="111"/>
        <v>2.2828446639930593E-2</v>
      </c>
    </row>
    <row r="880" spans="1:20">
      <c r="A880" s="4" t="str">
        <f t="shared" si="109"/>
        <v>A2Delta-16.5-e-3-2</v>
      </c>
      <c r="B880" s="1" t="s">
        <v>3</v>
      </c>
      <c r="C880">
        <v>3</v>
      </c>
      <c r="D880">
        <v>16.5</v>
      </c>
      <c r="E880" s="2" t="s">
        <v>1</v>
      </c>
      <c r="F880">
        <v>2</v>
      </c>
      <c r="G880">
        <v>34411.360428095002</v>
      </c>
      <c r="H880">
        <v>0.50009999000000005</v>
      </c>
      <c r="I880">
        <v>1</v>
      </c>
      <c r="J880">
        <f t="shared" si="104"/>
        <v>34397.084700769999</v>
      </c>
      <c r="K880">
        <f t="shared" si="105"/>
        <v>16.5</v>
      </c>
      <c r="L880">
        <f t="shared" si="106"/>
        <v>1</v>
      </c>
      <c r="M880">
        <f>C880+1+VLOOKUP(B880,states!A$2:C$10,3,FALSE)</f>
        <v>254</v>
      </c>
      <c r="N880">
        <f t="shared" si="110"/>
        <v>34397.084700769999</v>
      </c>
      <c r="O880" s="2" t="str">
        <f>VLOOKUP(B880,states!A$2:C$10,2,FALSE)</f>
        <v>A</v>
      </c>
      <c r="P880">
        <f t="shared" si="107"/>
        <v>3</v>
      </c>
      <c r="Q880">
        <f>VLOOKUP(B880,states!A$2:D$10,4,FALSE)</f>
        <v>2</v>
      </c>
      <c r="R880">
        <v>0.5</v>
      </c>
      <c r="S880">
        <f t="shared" si="108"/>
        <v>1.5</v>
      </c>
      <c r="T880" s="7">
        <f t="shared" si="111"/>
        <v>1.1414223319965297E-2</v>
      </c>
    </row>
    <row r="881" spans="1:20">
      <c r="A881" s="4" t="str">
        <f t="shared" si="109"/>
        <v>C2Sigma-16.5-e-0-1</v>
      </c>
      <c r="B881" s="1" t="s">
        <v>5</v>
      </c>
      <c r="C881">
        <v>0</v>
      </c>
      <c r="D881">
        <v>16.5</v>
      </c>
      <c r="E881" s="2" t="s">
        <v>1</v>
      </c>
      <c r="F881">
        <v>1</v>
      </c>
      <c r="G881">
        <v>35552.885270828003</v>
      </c>
      <c r="H881">
        <v>5.0744457999999999E-2</v>
      </c>
      <c r="I881">
        <v>2</v>
      </c>
      <c r="J881">
        <f t="shared" si="104"/>
        <v>35538.609543503</v>
      </c>
      <c r="K881">
        <f t="shared" si="105"/>
        <v>16.5</v>
      </c>
      <c r="L881">
        <f t="shared" si="106"/>
        <v>1</v>
      </c>
      <c r="M881">
        <f>C881+1+VLOOKUP(B881,states!A$2:C$10,3,FALSE)</f>
        <v>101</v>
      </c>
      <c r="N881">
        <f t="shared" si="110"/>
        <v>35538.609543503</v>
      </c>
      <c r="O881" s="2" t="str">
        <f>VLOOKUP(B881,states!A$2:C$10,2,FALSE)</f>
        <v>C</v>
      </c>
      <c r="P881">
        <f t="shared" si="107"/>
        <v>0</v>
      </c>
      <c r="Q881">
        <f>VLOOKUP(B881,states!A$2:D$10,4,FALSE)</f>
        <v>0</v>
      </c>
      <c r="R881">
        <v>0.5</v>
      </c>
      <c r="S881">
        <f t="shared" si="108"/>
        <v>0.5</v>
      </c>
      <c r="T881" s="7">
        <f t="shared" si="111"/>
        <v>22.498035029450552</v>
      </c>
    </row>
    <row r="882" spans="1:20">
      <c r="A882" s="4" t="str">
        <f t="shared" si="109"/>
        <v>A2Delta-16.5-e-4-1</v>
      </c>
      <c r="B882" s="1" t="s">
        <v>3</v>
      </c>
      <c r="C882">
        <v>4</v>
      </c>
      <c r="D882">
        <v>16.5</v>
      </c>
      <c r="E882" s="2" t="s">
        <v>1</v>
      </c>
      <c r="F882">
        <v>1</v>
      </c>
      <c r="G882">
        <v>35845.415552311002</v>
      </c>
      <c r="H882">
        <v>0.50015253699999995</v>
      </c>
      <c r="I882">
        <v>1</v>
      </c>
      <c r="J882">
        <f t="shared" si="104"/>
        <v>35831.139824985999</v>
      </c>
      <c r="K882">
        <f t="shared" si="105"/>
        <v>16.5</v>
      </c>
      <c r="L882">
        <f t="shared" si="106"/>
        <v>1</v>
      </c>
      <c r="M882">
        <f>C882+1+VLOOKUP(B882,states!A$2:C$10,3,FALSE)</f>
        <v>255</v>
      </c>
      <c r="N882">
        <f t="shared" si="110"/>
        <v>35831.139824985999</v>
      </c>
      <c r="O882" s="2" t="str">
        <f>VLOOKUP(B882,states!A$2:C$10,2,FALSE)</f>
        <v>A</v>
      </c>
      <c r="P882">
        <f t="shared" si="107"/>
        <v>4</v>
      </c>
      <c r="Q882">
        <f>VLOOKUP(B882,states!A$2:D$10,4,FALSE)</f>
        <v>2</v>
      </c>
      <c r="R882">
        <v>0.5</v>
      </c>
      <c r="S882">
        <f t="shared" si="108"/>
        <v>0.5</v>
      </c>
      <c r="T882" s="7">
        <f t="shared" si="111"/>
        <v>1.1413024119424615E-2</v>
      </c>
    </row>
    <row r="883" spans="1:20">
      <c r="A883" s="4" t="str">
        <f t="shared" si="109"/>
        <v>C2Sigma-16.5-e-1-1</v>
      </c>
      <c r="B883" s="1" t="s">
        <v>5</v>
      </c>
      <c r="C883">
        <v>1</v>
      </c>
      <c r="D883">
        <v>16.5</v>
      </c>
      <c r="E883" s="2" t="s">
        <v>1</v>
      </c>
      <c r="F883">
        <v>1</v>
      </c>
      <c r="G883">
        <v>37953.185390072002</v>
      </c>
      <c r="H883">
        <v>0.20012496099999999</v>
      </c>
      <c r="I883">
        <v>3</v>
      </c>
      <c r="J883">
        <f t="shared" si="104"/>
        <v>37938.909662746999</v>
      </c>
      <c r="K883">
        <f t="shared" si="105"/>
        <v>16.5</v>
      </c>
      <c r="L883">
        <f t="shared" si="106"/>
        <v>1</v>
      </c>
      <c r="M883">
        <f>C883+1+VLOOKUP(B883,states!A$2:C$10,3,FALSE)</f>
        <v>102</v>
      </c>
      <c r="N883">
        <f t="shared" si="110"/>
        <v>37938.909662746999</v>
      </c>
      <c r="O883" s="2" t="str">
        <f>VLOOKUP(B883,states!A$2:C$10,2,FALSE)</f>
        <v>C</v>
      </c>
      <c r="P883">
        <f t="shared" si="107"/>
        <v>1</v>
      </c>
      <c r="Q883">
        <f>VLOOKUP(B883,states!A$2:D$10,4,FALSE)</f>
        <v>0</v>
      </c>
      <c r="R883">
        <v>0.5</v>
      </c>
      <c r="S883">
        <f t="shared" si="108"/>
        <v>0.5</v>
      </c>
      <c r="T883" s="7">
        <f t="shared" si="111"/>
        <v>8.5570329752705038E-2</v>
      </c>
    </row>
    <row r="884" spans="1:20">
      <c r="A884" s="4" t="str">
        <f t="shared" si="109"/>
        <v>C2Sigma-16.5-e-2-1</v>
      </c>
      <c r="B884" s="1" t="s">
        <v>5</v>
      </c>
      <c r="C884">
        <v>2</v>
      </c>
      <c r="D884">
        <v>16.5</v>
      </c>
      <c r="E884" s="2" t="s">
        <v>1</v>
      </c>
      <c r="F884">
        <v>1</v>
      </c>
      <c r="G884">
        <v>40044.854776111999</v>
      </c>
      <c r="H884">
        <v>5.1478151E-2</v>
      </c>
      <c r="I884">
        <v>2</v>
      </c>
      <c r="J884">
        <f t="shared" si="104"/>
        <v>40030.579048786996</v>
      </c>
      <c r="K884">
        <f t="shared" si="105"/>
        <v>16.5</v>
      </c>
      <c r="L884">
        <f t="shared" si="106"/>
        <v>1</v>
      </c>
      <c r="M884">
        <f>C884+1+VLOOKUP(B884,states!A$2:C$10,3,FALSE)</f>
        <v>103</v>
      </c>
      <c r="N884">
        <f t="shared" si="110"/>
        <v>40030.579048786996</v>
      </c>
      <c r="O884" s="2" t="str">
        <f>VLOOKUP(B884,states!A$2:C$10,2,FALSE)</f>
        <v>C</v>
      </c>
      <c r="P884">
        <f t="shared" si="107"/>
        <v>2</v>
      </c>
      <c r="Q884">
        <f>VLOOKUP(B884,states!A$2:D$10,4,FALSE)</f>
        <v>0</v>
      </c>
      <c r="R884">
        <v>0.5</v>
      </c>
      <c r="S884">
        <f t="shared" si="108"/>
        <v>0.5</v>
      </c>
      <c r="T884" s="7">
        <f t="shared" si="111"/>
        <v>0.22177381499861609</v>
      </c>
    </row>
    <row r="885" spans="1:20">
      <c r="A885" s="4" t="str">
        <f t="shared" si="109"/>
        <v>X2Pi-16.5-f-0-1</v>
      </c>
      <c r="B885" s="1" t="s">
        <v>0</v>
      </c>
      <c r="C885">
        <v>0</v>
      </c>
      <c r="D885">
        <v>16.5</v>
      </c>
      <c r="E885" s="2" t="s">
        <v>2</v>
      </c>
      <c r="F885">
        <v>1</v>
      </c>
      <c r="G885">
        <v>3750.0645761239998</v>
      </c>
      <c r="H885">
        <v>5.0000000000000001E-3</v>
      </c>
      <c r="I885">
        <v>19</v>
      </c>
      <c r="J885">
        <f t="shared" si="104"/>
        <v>3735.7888487989999</v>
      </c>
      <c r="K885">
        <f t="shared" si="105"/>
        <v>16.5</v>
      </c>
      <c r="L885">
        <f t="shared" si="106"/>
        <v>-1</v>
      </c>
      <c r="M885">
        <f>C885+1+VLOOKUP(B885,states!A$2:C$10,3,FALSE)</f>
        <v>1</v>
      </c>
      <c r="N885">
        <f t="shared" si="110"/>
        <v>3735.7888487989999</v>
      </c>
      <c r="O885" s="2" t="str">
        <f>VLOOKUP(B885,states!A$2:C$10,2,FALSE)</f>
        <v>X</v>
      </c>
      <c r="P885">
        <f t="shared" si="107"/>
        <v>0</v>
      </c>
      <c r="Q885">
        <f>VLOOKUP(B885,states!A$2:D$10,4,FALSE)</f>
        <v>1</v>
      </c>
      <c r="R885">
        <v>0.5</v>
      </c>
      <c r="S885">
        <f t="shared" si="108"/>
        <v>0.5</v>
      </c>
      <c r="T885" s="7">
        <f t="shared" si="111"/>
        <v>2169.1361279055163</v>
      </c>
    </row>
    <row r="886" spans="1:20">
      <c r="A886" s="4" t="str">
        <f t="shared" si="109"/>
        <v>X2Pi-16.5-f-0-2</v>
      </c>
      <c r="B886" s="1" t="s">
        <v>0</v>
      </c>
      <c r="C886">
        <v>0</v>
      </c>
      <c r="D886">
        <v>16.5</v>
      </c>
      <c r="E886" s="2" t="s">
        <v>2</v>
      </c>
      <c r="F886">
        <v>2</v>
      </c>
      <c r="G886">
        <v>4214.3943543570003</v>
      </c>
      <c r="H886">
        <v>5.0000000000000001E-3</v>
      </c>
      <c r="I886">
        <v>21</v>
      </c>
      <c r="J886">
        <f t="shared" si="104"/>
        <v>4200.1186270320004</v>
      </c>
      <c r="K886">
        <f t="shared" si="105"/>
        <v>16.5</v>
      </c>
      <c r="L886">
        <f t="shared" si="106"/>
        <v>-1</v>
      </c>
      <c r="M886">
        <f>C886+1+VLOOKUP(B886,states!A$2:C$10,3,FALSE)</f>
        <v>1</v>
      </c>
      <c r="N886">
        <f t="shared" si="110"/>
        <v>4200.1186270320004</v>
      </c>
      <c r="O886" s="2" t="str">
        <f>VLOOKUP(B886,states!A$2:C$10,2,FALSE)</f>
        <v>X</v>
      </c>
      <c r="P886">
        <f t="shared" si="107"/>
        <v>0</v>
      </c>
      <c r="Q886">
        <f>VLOOKUP(B886,states!A$2:D$10,4,FALSE)</f>
        <v>1</v>
      </c>
      <c r="R886">
        <v>0.5</v>
      </c>
      <c r="S886">
        <f t="shared" si="108"/>
        <v>1.5</v>
      </c>
      <c r="T886" s="7">
        <f t="shared" si="111"/>
        <v>2397.466246632413</v>
      </c>
    </row>
    <row r="887" spans="1:20">
      <c r="A887" s="4" t="str">
        <f t="shared" si="109"/>
        <v>X2Pi-16.5-f-1-1</v>
      </c>
      <c r="B887" s="1" t="s">
        <v>0</v>
      </c>
      <c r="C887">
        <v>1</v>
      </c>
      <c r="D887">
        <v>16.5</v>
      </c>
      <c r="E887" s="2" t="s">
        <v>2</v>
      </c>
      <c r="F887">
        <v>1</v>
      </c>
      <c r="G887">
        <v>6340.5438855640004</v>
      </c>
      <c r="H887">
        <v>7.0710679999999998E-3</v>
      </c>
      <c r="I887">
        <v>12</v>
      </c>
      <c r="J887">
        <f t="shared" si="104"/>
        <v>6326.2681582390005</v>
      </c>
      <c r="K887">
        <f t="shared" si="105"/>
        <v>16.5</v>
      </c>
      <c r="L887">
        <f t="shared" si="106"/>
        <v>-1</v>
      </c>
      <c r="M887">
        <f>C887+1+VLOOKUP(B887,states!A$2:C$10,3,FALSE)</f>
        <v>2</v>
      </c>
      <c r="N887">
        <f t="shared" si="110"/>
        <v>6326.2681582390005</v>
      </c>
      <c r="O887" s="2" t="str">
        <f>VLOOKUP(B887,states!A$2:C$10,2,FALSE)</f>
        <v>X</v>
      </c>
      <c r="P887">
        <f t="shared" si="107"/>
        <v>1</v>
      </c>
      <c r="Q887">
        <f>VLOOKUP(B887,states!A$2:D$10,4,FALSE)</f>
        <v>1</v>
      </c>
      <c r="R887">
        <v>0.5</v>
      </c>
      <c r="S887">
        <f t="shared" si="108"/>
        <v>0.5</v>
      </c>
      <c r="T887" s="7">
        <f t="shared" si="111"/>
        <v>9.6872262603144161</v>
      </c>
    </row>
    <row r="888" spans="1:20">
      <c r="A888" s="4" t="str">
        <f t="shared" si="109"/>
        <v>X2Pi-16.5-f-1-2</v>
      </c>
      <c r="B888" s="1" t="s">
        <v>0</v>
      </c>
      <c r="C888">
        <v>1</v>
      </c>
      <c r="D888">
        <v>16.5</v>
      </c>
      <c r="E888" s="2" t="s">
        <v>2</v>
      </c>
      <c r="F888">
        <v>2</v>
      </c>
      <c r="G888">
        <v>6786.8933437579999</v>
      </c>
      <c r="H888">
        <v>8.2347340000000005E-3</v>
      </c>
      <c r="I888">
        <v>8</v>
      </c>
      <c r="J888">
        <f t="shared" si="104"/>
        <v>6772.617616433</v>
      </c>
      <c r="K888">
        <f t="shared" si="105"/>
        <v>16.5</v>
      </c>
      <c r="L888">
        <f t="shared" si="106"/>
        <v>-1</v>
      </c>
      <c r="M888">
        <f>C888+1+VLOOKUP(B888,states!A$2:C$10,3,FALSE)</f>
        <v>2</v>
      </c>
      <c r="N888">
        <f t="shared" si="110"/>
        <v>6772.617616433</v>
      </c>
      <c r="O888" s="2" t="str">
        <f>VLOOKUP(B888,states!A$2:C$10,2,FALSE)</f>
        <v>X</v>
      </c>
      <c r="P888">
        <f t="shared" si="107"/>
        <v>1</v>
      </c>
      <c r="Q888">
        <f>VLOOKUP(B888,states!A$2:D$10,4,FALSE)</f>
        <v>1</v>
      </c>
      <c r="R888">
        <v>0.5</v>
      </c>
      <c r="S888">
        <f t="shared" si="108"/>
        <v>1.5</v>
      </c>
      <c r="T888" s="7">
        <f t="shared" si="111"/>
        <v>5.5455372019763223</v>
      </c>
    </row>
    <row r="889" spans="1:20">
      <c r="A889" s="4" t="str">
        <f t="shared" si="109"/>
        <v>X2Pi-16.5-f-2-1</v>
      </c>
      <c r="B889" s="1" t="s">
        <v>0</v>
      </c>
      <c r="C889">
        <v>2</v>
      </c>
      <c r="D889">
        <v>16.5</v>
      </c>
      <c r="E889" s="2" t="s">
        <v>2</v>
      </c>
      <c r="F889">
        <v>1</v>
      </c>
      <c r="G889">
        <v>8806.0929969619992</v>
      </c>
      <c r="H889">
        <v>8.6602539999999992E-3</v>
      </c>
      <c r="I889">
        <v>9</v>
      </c>
      <c r="J889">
        <f t="shared" si="104"/>
        <v>8791.8172696369984</v>
      </c>
      <c r="K889">
        <f t="shared" si="105"/>
        <v>16.5</v>
      </c>
      <c r="L889">
        <f t="shared" si="106"/>
        <v>-1</v>
      </c>
      <c r="M889">
        <f>C889+1+VLOOKUP(B889,states!A$2:C$10,3,FALSE)</f>
        <v>3</v>
      </c>
      <c r="N889">
        <f t="shared" si="110"/>
        <v>8791.8172696369984</v>
      </c>
      <c r="O889" s="2" t="str">
        <f>VLOOKUP(B889,states!A$2:C$10,2,FALSE)</f>
        <v>X</v>
      </c>
      <c r="P889">
        <f t="shared" si="107"/>
        <v>2</v>
      </c>
      <c r="Q889">
        <f>VLOOKUP(B889,states!A$2:D$10,4,FALSE)</f>
        <v>1</v>
      </c>
      <c r="R889">
        <v>0.5</v>
      </c>
      <c r="S889">
        <f t="shared" si="108"/>
        <v>0.5</v>
      </c>
      <c r="T889" s="7">
        <f t="shared" si="111"/>
        <v>5.93219052392132</v>
      </c>
    </row>
    <row r="890" spans="1:20">
      <c r="A890" s="4" t="str">
        <f t="shared" si="109"/>
        <v>X2Pi-16.5-f-2-2</v>
      </c>
      <c r="B890" s="1" t="s">
        <v>0</v>
      </c>
      <c r="C890">
        <v>2</v>
      </c>
      <c r="D890">
        <v>16.5</v>
      </c>
      <c r="E890" s="2" t="s">
        <v>2</v>
      </c>
      <c r="F890">
        <v>2</v>
      </c>
      <c r="G890">
        <v>9234.5867126619996</v>
      </c>
      <c r="H890">
        <v>8.6602539999999992E-3</v>
      </c>
      <c r="I890">
        <v>6</v>
      </c>
      <c r="J890">
        <f t="shared" si="104"/>
        <v>9220.3109853369988</v>
      </c>
      <c r="K890">
        <f t="shared" si="105"/>
        <v>16.5</v>
      </c>
      <c r="L890">
        <f t="shared" si="106"/>
        <v>-1</v>
      </c>
      <c r="M890">
        <f>C890+1+VLOOKUP(B890,states!A$2:C$10,3,FALSE)</f>
        <v>3</v>
      </c>
      <c r="N890">
        <f t="shared" si="110"/>
        <v>9220.3109853369988</v>
      </c>
      <c r="O890" s="2" t="str">
        <f>VLOOKUP(B890,states!A$2:C$10,2,FALSE)</f>
        <v>X</v>
      </c>
      <c r="P890">
        <f t="shared" si="107"/>
        <v>2</v>
      </c>
      <c r="Q890">
        <f>VLOOKUP(B890,states!A$2:D$10,4,FALSE)</f>
        <v>1</v>
      </c>
      <c r="R890">
        <v>0.5</v>
      </c>
      <c r="S890">
        <f t="shared" si="108"/>
        <v>1.5</v>
      </c>
      <c r="T890" s="7">
        <f t="shared" si="111"/>
        <v>3.9547936826142132</v>
      </c>
    </row>
    <row r="891" spans="1:20">
      <c r="A891" s="4" t="str">
        <f t="shared" si="109"/>
        <v>X2Pi-16.5-f-3-1</v>
      </c>
      <c r="B891" s="1" t="s">
        <v>0</v>
      </c>
      <c r="C891">
        <v>3</v>
      </c>
      <c r="D891">
        <v>16.5</v>
      </c>
      <c r="E891" s="2" t="s">
        <v>2</v>
      </c>
      <c r="F891">
        <v>1</v>
      </c>
      <c r="G891">
        <v>11147.826717373</v>
      </c>
      <c r="H891">
        <v>2.1794495000000001E-2</v>
      </c>
      <c r="I891">
        <v>3</v>
      </c>
      <c r="J891">
        <f t="shared" si="104"/>
        <v>11133.550990047999</v>
      </c>
      <c r="K891">
        <f t="shared" si="105"/>
        <v>16.5</v>
      </c>
      <c r="L891">
        <f t="shared" si="106"/>
        <v>-1</v>
      </c>
      <c r="M891">
        <f>C891+1+VLOOKUP(B891,states!A$2:C$10,3,FALSE)</f>
        <v>4</v>
      </c>
      <c r="N891">
        <f t="shared" si="110"/>
        <v>11133.550990047999</v>
      </c>
      <c r="O891" s="2" t="str">
        <f>VLOOKUP(B891,states!A$2:C$10,2,FALSE)</f>
        <v>X</v>
      </c>
      <c r="P891">
        <f t="shared" si="107"/>
        <v>3</v>
      </c>
      <c r="Q891">
        <f>VLOOKUP(B891,states!A$2:D$10,4,FALSE)</f>
        <v>1</v>
      </c>
      <c r="R891">
        <v>0.5</v>
      </c>
      <c r="S891">
        <f t="shared" si="108"/>
        <v>0.5</v>
      </c>
      <c r="T891" s="7">
        <f t="shared" si="111"/>
        <v>0.78573781610985871</v>
      </c>
    </row>
    <row r="892" spans="1:20">
      <c r="A892" s="4" t="str">
        <f t="shared" si="109"/>
        <v>X2Pi-16.5-f-3-2</v>
      </c>
      <c r="B892" s="1" t="s">
        <v>0</v>
      </c>
      <c r="C892">
        <v>3</v>
      </c>
      <c r="D892">
        <v>16.5</v>
      </c>
      <c r="E892" s="2" t="s">
        <v>2</v>
      </c>
      <c r="F892">
        <v>2</v>
      </c>
      <c r="G892">
        <v>11558.532150839999</v>
      </c>
      <c r="H892">
        <v>1.0611382000000001E-2</v>
      </c>
      <c r="I892">
        <v>2</v>
      </c>
      <c r="J892">
        <f t="shared" si="104"/>
        <v>11544.256423514998</v>
      </c>
      <c r="K892">
        <f t="shared" si="105"/>
        <v>16.5</v>
      </c>
      <c r="L892">
        <f t="shared" si="106"/>
        <v>-1</v>
      </c>
      <c r="M892">
        <f>C892+1+VLOOKUP(B892,states!A$2:C$10,3,FALSE)</f>
        <v>4</v>
      </c>
      <c r="N892">
        <f t="shared" si="110"/>
        <v>11544.256423514998</v>
      </c>
      <c r="O892" s="2" t="str">
        <f>VLOOKUP(B892,states!A$2:C$10,2,FALSE)</f>
        <v>X</v>
      </c>
      <c r="P892">
        <f t="shared" si="107"/>
        <v>3</v>
      </c>
      <c r="Q892">
        <f>VLOOKUP(B892,states!A$2:D$10,4,FALSE)</f>
        <v>1</v>
      </c>
      <c r="R892">
        <v>0.5</v>
      </c>
      <c r="S892">
        <f t="shared" si="108"/>
        <v>1.5</v>
      </c>
      <c r="T892" s="7">
        <f t="shared" si="111"/>
        <v>1.0758736172484247</v>
      </c>
    </row>
    <row r="893" spans="1:20">
      <c r="A893" s="4" t="str">
        <f t="shared" si="109"/>
        <v>X2Pi-16.5-f-4-1</v>
      </c>
      <c r="B893" s="1" t="s">
        <v>0</v>
      </c>
      <c r="C893">
        <v>4</v>
      </c>
      <c r="D893">
        <v>16.5</v>
      </c>
      <c r="E893" s="2" t="s">
        <v>2</v>
      </c>
      <c r="F893">
        <v>1</v>
      </c>
      <c r="G893">
        <v>13366.325552311</v>
      </c>
      <c r="H893">
        <v>1.2351518000000001E-2</v>
      </c>
      <c r="I893">
        <v>3</v>
      </c>
      <c r="J893">
        <f t="shared" si="104"/>
        <v>13352.049824985999</v>
      </c>
      <c r="K893">
        <f t="shared" si="105"/>
        <v>16.5</v>
      </c>
      <c r="L893">
        <f t="shared" si="106"/>
        <v>-1</v>
      </c>
      <c r="M893">
        <f>C893+1+VLOOKUP(B893,states!A$2:C$10,3,FALSE)</f>
        <v>5</v>
      </c>
      <c r="N893">
        <f t="shared" si="110"/>
        <v>13352.049824985999</v>
      </c>
      <c r="O893" s="2" t="str">
        <f>VLOOKUP(B893,states!A$2:C$10,2,FALSE)</f>
        <v>X</v>
      </c>
      <c r="P893">
        <f t="shared" si="107"/>
        <v>4</v>
      </c>
      <c r="Q893">
        <f>VLOOKUP(B893,states!A$2:D$10,4,FALSE)</f>
        <v>1</v>
      </c>
      <c r="R893">
        <v>0.5</v>
      </c>
      <c r="S893">
        <f t="shared" si="108"/>
        <v>0.5</v>
      </c>
      <c r="T893" s="7">
        <f t="shared" si="111"/>
        <v>1.3864497387703465</v>
      </c>
    </row>
    <row r="894" spans="1:20">
      <c r="A894" s="4" t="str">
        <f t="shared" si="109"/>
        <v>X2Pi-16.5-f-4-2</v>
      </c>
      <c r="B894" s="1" t="s">
        <v>0</v>
      </c>
      <c r="C894">
        <v>4</v>
      </c>
      <c r="D894">
        <v>16.5</v>
      </c>
      <c r="E894" s="2" t="s">
        <v>2</v>
      </c>
      <c r="F894">
        <v>2</v>
      </c>
      <c r="G894">
        <v>13759.290318582</v>
      </c>
      <c r="H894">
        <v>1.118034E-2</v>
      </c>
      <c r="I894">
        <v>1</v>
      </c>
      <c r="J894">
        <f t="shared" si="104"/>
        <v>13745.014591256999</v>
      </c>
      <c r="K894">
        <f t="shared" si="105"/>
        <v>16.5</v>
      </c>
      <c r="L894">
        <f t="shared" si="106"/>
        <v>-1</v>
      </c>
      <c r="M894">
        <f>C894+1+VLOOKUP(B894,states!A$2:C$10,3,FALSE)</f>
        <v>5</v>
      </c>
      <c r="N894">
        <f t="shared" si="110"/>
        <v>13745.014591256999</v>
      </c>
      <c r="O894" s="2" t="str">
        <f>VLOOKUP(B894,states!A$2:C$10,2,FALSE)</f>
        <v>X</v>
      </c>
      <c r="P894">
        <f t="shared" si="107"/>
        <v>4</v>
      </c>
      <c r="Q894">
        <f>VLOOKUP(B894,states!A$2:D$10,4,FALSE)</f>
        <v>1</v>
      </c>
      <c r="R894">
        <v>0.5</v>
      </c>
      <c r="S894">
        <f t="shared" si="108"/>
        <v>1.5</v>
      </c>
      <c r="T894" s="7">
        <f t="shared" si="111"/>
        <v>0.51056166164646255</v>
      </c>
    </row>
    <row r="895" spans="1:20">
      <c r="A895" s="4" t="str">
        <f t="shared" si="109"/>
        <v>A2Delta-16.5-f-0-1</v>
      </c>
      <c r="B895" s="1" t="s">
        <v>3</v>
      </c>
      <c r="C895">
        <v>0</v>
      </c>
      <c r="D895">
        <v>16.5</v>
      </c>
      <c r="E895" s="2" t="s">
        <v>2</v>
      </c>
      <c r="F895">
        <v>1</v>
      </c>
      <c r="G895">
        <v>27025.100625265</v>
      </c>
      <c r="H895">
        <v>7.0710679999999998E-3</v>
      </c>
      <c r="I895">
        <v>11</v>
      </c>
      <c r="J895">
        <f t="shared" si="104"/>
        <v>27010.824897940001</v>
      </c>
      <c r="K895">
        <f t="shared" si="105"/>
        <v>16.5</v>
      </c>
      <c r="L895">
        <f t="shared" si="106"/>
        <v>-1</v>
      </c>
      <c r="M895">
        <f>C895+1+VLOOKUP(B895,states!A$2:C$10,3,FALSE)</f>
        <v>251</v>
      </c>
      <c r="N895">
        <f t="shared" si="110"/>
        <v>27010.824897940001</v>
      </c>
      <c r="O895" s="2" t="str">
        <f>VLOOKUP(B895,states!A$2:C$10,2,FALSE)</f>
        <v>A</v>
      </c>
      <c r="P895">
        <f t="shared" si="107"/>
        <v>0</v>
      </c>
      <c r="Q895">
        <f>VLOOKUP(B895,states!A$2:D$10,4,FALSE)</f>
        <v>2</v>
      </c>
      <c r="R895">
        <v>0.5</v>
      </c>
      <c r="S895">
        <f t="shared" si="108"/>
        <v>0.5</v>
      </c>
      <c r="T895" s="7">
        <f t="shared" si="111"/>
        <v>887.99574052882144</v>
      </c>
    </row>
    <row r="896" spans="1:20">
      <c r="A896" s="4" t="str">
        <f t="shared" si="109"/>
        <v>A2Delta-16.5-f-0-2</v>
      </c>
      <c r="B896" s="1" t="s">
        <v>3</v>
      </c>
      <c r="C896">
        <v>0</v>
      </c>
      <c r="D896">
        <v>16.5</v>
      </c>
      <c r="E896" s="2" t="s">
        <v>2</v>
      </c>
      <c r="F896">
        <v>2</v>
      </c>
      <c r="G896">
        <v>27490.367000849001</v>
      </c>
      <c r="H896">
        <v>7.0710679999999998E-3</v>
      </c>
      <c r="I896">
        <v>11</v>
      </c>
      <c r="J896">
        <f t="shared" si="104"/>
        <v>27476.091273524002</v>
      </c>
      <c r="K896">
        <f t="shared" si="105"/>
        <v>16.5</v>
      </c>
      <c r="L896">
        <f t="shared" si="106"/>
        <v>-1</v>
      </c>
      <c r="M896">
        <f>C896+1+VLOOKUP(B896,states!A$2:C$10,3,FALSE)</f>
        <v>251</v>
      </c>
      <c r="N896">
        <f t="shared" si="110"/>
        <v>27476.091273524002</v>
      </c>
      <c r="O896" s="2" t="str">
        <f>VLOOKUP(B896,states!A$2:C$10,2,FALSE)</f>
        <v>A</v>
      </c>
      <c r="P896">
        <f t="shared" si="107"/>
        <v>0</v>
      </c>
      <c r="Q896">
        <f>VLOOKUP(B896,states!A$2:D$10,4,FALSE)</f>
        <v>2</v>
      </c>
      <c r="R896">
        <v>0.5</v>
      </c>
      <c r="S896">
        <f t="shared" si="108"/>
        <v>1.5</v>
      </c>
      <c r="T896" s="7">
        <f t="shared" si="111"/>
        <v>887.99574052882144</v>
      </c>
    </row>
    <row r="897" spans="1:20">
      <c r="A897" s="4" t="str">
        <f t="shared" si="109"/>
        <v>B2Sigma-16.5-f-0-1</v>
      </c>
      <c r="B897" s="1" t="s">
        <v>4</v>
      </c>
      <c r="C897">
        <v>0</v>
      </c>
      <c r="D897">
        <v>16.5</v>
      </c>
      <c r="E897" s="2" t="s">
        <v>2</v>
      </c>
      <c r="F897">
        <v>1</v>
      </c>
      <c r="G897">
        <v>28984.144855787999</v>
      </c>
      <c r="H897">
        <v>5.0249377999999997E-2</v>
      </c>
      <c r="I897">
        <v>11</v>
      </c>
      <c r="J897">
        <f t="shared" si="104"/>
        <v>28969.869128463</v>
      </c>
      <c r="K897">
        <f t="shared" si="105"/>
        <v>16.5</v>
      </c>
      <c r="L897">
        <f t="shared" si="106"/>
        <v>-1</v>
      </c>
      <c r="M897">
        <f>C897+1+VLOOKUP(B897,states!A$2:C$10,3,FALSE)</f>
        <v>51</v>
      </c>
      <c r="N897">
        <f t="shared" si="110"/>
        <v>28969.869128463</v>
      </c>
      <c r="O897" s="2" t="str">
        <f>VLOOKUP(B897,states!A$2:C$10,2,FALSE)</f>
        <v>B</v>
      </c>
      <c r="P897">
        <f t="shared" si="107"/>
        <v>0</v>
      </c>
      <c r="Q897">
        <f>VLOOKUP(B897,states!A$2:D$10,4,FALSE)</f>
        <v>0</v>
      </c>
      <c r="R897">
        <v>0.5</v>
      </c>
      <c r="S897">
        <f t="shared" si="108"/>
        <v>0.5</v>
      </c>
      <c r="T897" s="7">
        <f t="shared" si="111"/>
        <v>124.95832814069168</v>
      </c>
    </row>
    <row r="898" spans="1:20">
      <c r="A898" s="4" t="str">
        <f t="shared" si="109"/>
        <v>A2Delta-16.5-f-1-1</v>
      </c>
      <c r="B898" s="1" t="s">
        <v>3</v>
      </c>
      <c r="C898">
        <v>1</v>
      </c>
      <c r="D898">
        <v>16.5</v>
      </c>
      <c r="E898" s="2" t="s">
        <v>2</v>
      </c>
      <c r="F898">
        <v>1</v>
      </c>
      <c r="G898">
        <v>29580.227131267999</v>
      </c>
      <c r="H898">
        <v>1.3465942E-2</v>
      </c>
      <c r="I898">
        <v>6</v>
      </c>
      <c r="J898">
        <f t="shared" ref="J898:J961" si="112">G898-G$2</f>
        <v>29565.951403943</v>
      </c>
      <c r="K898">
        <f t="shared" ref="K898:K961" si="113">D898</f>
        <v>16.5</v>
      </c>
      <c r="L898">
        <f t="shared" ref="L898:L961" si="114">IF(E898="e",(-1)^(D898-0.5),(-1)^(D898+0.5))</f>
        <v>-1</v>
      </c>
      <c r="M898">
        <f>C898+1+VLOOKUP(B898,states!A$2:C$10,3,FALSE)</f>
        <v>252</v>
      </c>
      <c r="N898">
        <f t="shared" si="110"/>
        <v>29565.951403943</v>
      </c>
      <c r="O898" s="2" t="str">
        <f>VLOOKUP(B898,states!A$2:C$10,2,FALSE)</f>
        <v>A</v>
      </c>
      <c r="P898">
        <f t="shared" ref="P898:P961" si="115">C898</f>
        <v>1</v>
      </c>
      <c r="Q898">
        <f>VLOOKUP(B898,states!A$2:D$10,4,FALSE)</f>
        <v>2</v>
      </c>
      <c r="R898">
        <v>0.5</v>
      </c>
      <c r="S898">
        <f t="shared" ref="S898:S961" si="116">IF(Q898=0,R898,IF(F898=1,0.5,1.5))</f>
        <v>0.5</v>
      </c>
      <c r="T898" s="7">
        <f t="shared" si="111"/>
        <v>2.5434178915247418</v>
      </c>
    </row>
    <row r="899" spans="1:20">
      <c r="A899" s="4" t="str">
        <f t="shared" ref="A899:A962" si="117">B899&amp;"-"&amp;D899&amp;"-"&amp;E899&amp;"-"&amp;C899&amp;"-"&amp;F899</f>
        <v>A2Delta-16.5-f-1-2</v>
      </c>
      <c r="B899" s="1" t="s">
        <v>3</v>
      </c>
      <c r="C899">
        <v>1</v>
      </c>
      <c r="D899">
        <v>16.5</v>
      </c>
      <c r="E899" s="2" t="s">
        <v>2</v>
      </c>
      <c r="F899">
        <v>2</v>
      </c>
      <c r="G899">
        <v>30021.799613278999</v>
      </c>
      <c r="H899">
        <v>8.6602539999999992E-3</v>
      </c>
      <c r="I899">
        <v>5</v>
      </c>
      <c r="J899">
        <f t="shared" si="112"/>
        <v>30007.523885954</v>
      </c>
      <c r="K899">
        <f t="shared" si="113"/>
        <v>16.5</v>
      </c>
      <c r="L899">
        <f t="shared" si="114"/>
        <v>-1</v>
      </c>
      <c r="M899">
        <f>C899+1+VLOOKUP(B899,states!A$2:C$10,3,FALSE)</f>
        <v>252</v>
      </c>
      <c r="N899">
        <f t="shared" ref="N899:N962" si="118">J899</f>
        <v>30007.523885954</v>
      </c>
      <c r="O899" s="2" t="str">
        <f>VLOOKUP(B899,states!A$2:C$10,2,FALSE)</f>
        <v>A</v>
      </c>
      <c r="P899">
        <f t="shared" si="115"/>
        <v>1</v>
      </c>
      <c r="Q899">
        <f>VLOOKUP(B899,states!A$2:D$10,4,FALSE)</f>
        <v>2</v>
      </c>
      <c r="R899">
        <v>0.5</v>
      </c>
      <c r="S899">
        <f t="shared" si="116"/>
        <v>1.5</v>
      </c>
      <c r="T899" s="7">
        <f t="shared" ref="T899:T962" si="119">0.01*I899/H899/D899^(1/5)*IF(P899=0,100,1)</f>
        <v>3.2956614021785118</v>
      </c>
    </row>
    <row r="900" spans="1:20">
      <c r="A900" s="4" t="str">
        <f t="shared" si="117"/>
        <v>A2Delta-16.5-f-2-1</v>
      </c>
      <c r="B900" s="1" t="s">
        <v>3</v>
      </c>
      <c r="C900">
        <v>2</v>
      </c>
      <c r="D900">
        <v>16.5</v>
      </c>
      <c r="E900" s="2" t="s">
        <v>2</v>
      </c>
      <c r="F900">
        <v>1</v>
      </c>
      <c r="G900">
        <v>31923.987291427002</v>
      </c>
      <c r="H900">
        <v>5.0744457999999999E-2</v>
      </c>
      <c r="I900">
        <v>7</v>
      </c>
      <c r="J900">
        <f t="shared" si="112"/>
        <v>31909.711564102003</v>
      </c>
      <c r="K900">
        <f t="shared" si="113"/>
        <v>16.5</v>
      </c>
      <c r="L900">
        <f t="shared" si="114"/>
        <v>-1</v>
      </c>
      <c r="M900">
        <f>C900+1+VLOOKUP(B900,states!A$2:C$10,3,FALSE)</f>
        <v>253</v>
      </c>
      <c r="N900">
        <f t="shared" si="118"/>
        <v>31909.711564102003</v>
      </c>
      <c r="O900" s="2" t="str">
        <f>VLOOKUP(B900,states!A$2:C$10,2,FALSE)</f>
        <v>A</v>
      </c>
      <c r="P900">
        <f t="shared" si="115"/>
        <v>2</v>
      </c>
      <c r="Q900">
        <f>VLOOKUP(B900,states!A$2:D$10,4,FALSE)</f>
        <v>2</v>
      </c>
      <c r="R900">
        <v>0.5</v>
      </c>
      <c r="S900">
        <f t="shared" si="116"/>
        <v>0.5</v>
      </c>
      <c r="T900" s="7">
        <f t="shared" si="119"/>
        <v>0.78743122603076943</v>
      </c>
    </row>
    <row r="901" spans="1:20">
      <c r="A901" s="4" t="str">
        <f t="shared" si="117"/>
        <v>A2Delta-16.5-f-2-2</v>
      </c>
      <c r="B901" s="1" t="s">
        <v>3</v>
      </c>
      <c r="C901">
        <v>2</v>
      </c>
      <c r="D901">
        <v>16.5</v>
      </c>
      <c r="E901" s="2" t="s">
        <v>2</v>
      </c>
      <c r="F901">
        <v>2</v>
      </c>
      <c r="G901">
        <v>32338.995459115999</v>
      </c>
      <c r="H901">
        <v>5.0919651000000003E-2</v>
      </c>
      <c r="I901">
        <v>3</v>
      </c>
      <c r="J901">
        <f t="shared" si="112"/>
        <v>32324.719731791</v>
      </c>
      <c r="K901">
        <f t="shared" si="113"/>
        <v>16.5</v>
      </c>
      <c r="L901">
        <f t="shared" si="114"/>
        <v>-1</v>
      </c>
      <c r="M901">
        <f>C901+1+VLOOKUP(B901,states!A$2:C$10,3,FALSE)</f>
        <v>253</v>
      </c>
      <c r="N901">
        <f t="shared" si="118"/>
        <v>32324.719731791</v>
      </c>
      <c r="O901" s="2" t="str">
        <f>VLOOKUP(B901,states!A$2:C$10,2,FALSE)</f>
        <v>A</v>
      </c>
      <c r="P901">
        <f t="shared" si="115"/>
        <v>2</v>
      </c>
      <c r="Q901">
        <f>VLOOKUP(B901,states!A$2:D$10,4,FALSE)</f>
        <v>2</v>
      </c>
      <c r="R901">
        <v>0.5</v>
      </c>
      <c r="S901">
        <f t="shared" si="116"/>
        <v>1.5</v>
      </c>
      <c r="T901" s="7">
        <f t="shared" si="119"/>
        <v>0.33630943198171631</v>
      </c>
    </row>
    <row r="902" spans="1:20">
      <c r="A902" s="4" t="str">
        <f t="shared" si="117"/>
        <v>A2Delta-16.5-f-4-1</v>
      </c>
      <c r="B902" s="1" t="s">
        <v>3</v>
      </c>
      <c r="C902">
        <v>4</v>
      </c>
      <c r="D902">
        <v>16.5</v>
      </c>
      <c r="E902" s="2" t="s">
        <v>2</v>
      </c>
      <c r="F902">
        <v>1</v>
      </c>
      <c r="G902">
        <v>35845.244273427001</v>
      </c>
      <c r="H902">
        <v>0.50017496900000002</v>
      </c>
      <c r="I902">
        <v>2</v>
      </c>
      <c r="J902">
        <f t="shared" si="112"/>
        <v>35830.968546101998</v>
      </c>
      <c r="K902">
        <f t="shared" si="113"/>
        <v>16.5</v>
      </c>
      <c r="L902">
        <f t="shared" si="114"/>
        <v>-1</v>
      </c>
      <c r="M902">
        <f>C902+1+VLOOKUP(B902,states!A$2:C$10,3,FALSE)</f>
        <v>255</v>
      </c>
      <c r="N902">
        <f t="shared" si="118"/>
        <v>35830.968546101998</v>
      </c>
      <c r="O902" s="2" t="str">
        <f>VLOOKUP(B902,states!A$2:C$10,2,FALSE)</f>
        <v>A</v>
      </c>
      <c r="P902">
        <f t="shared" si="115"/>
        <v>4</v>
      </c>
      <c r="Q902">
        <f>VLOOKUP(B902,states!A$2:D$10,4,FALSE)</f>
        <v>2</v>
      </c>
      <c r="R902">
        <v>0.5</v>
      </c>
      <c r="S902">
        <f t="shared" si="116"/>
        <v>0.5</v>
      </c>
      <c r="T902" s="7">
        <f t="shared" si="119"/>
        <v>2.2825024529255927E-2</v>
      </c>
    </row>
    <row r="903" spans="1:20">
      <c r="A903" s="4" t="str">
        <f t="shared" si="117"/>
        <v>C2Sigma-16.5-f-0-2</v>
      </c>
      <c r="B903" s="1" t="s">
        <v>5</v>
      </c>
      <c r="C903">
        <v>0</v>
      </c>
      <c r="D903">
        <v>16.5</v>
      </c>
      <c r="E903" s="2" t="s">
        <v>2</v>
      </c>
      <c r="F903">
        <v>2</v>
      </c>
      <c r="G903">
        <v>36006.159824283</v>
      </c>
      <c r="H903">
        <v>6.4031239999999996E-3</v>
      </c>
      <c r="I903">
        <v>5</v>
      </c>
      <c r="J903">
        <f t="shared" si="112"/>
        <v>35991.884096957998</v>
      </c>
      <c r="K903">
        <f t="shared" si="113"/>
        <v>16.5</v>
      </c>
      <c r="L903">
        <f t="shared" si="114"/>
        <v>-1</v>
      </c>
      <c r="M903">
        <f>C903+1+VLOOKUP(B903,states!A$2:C$10,3,FALSE)</f>
        <v>101</v>
      </c>
      <c r="N903">
        <f t="shared" si="118"/>
        <v>35991.884096957998</v>
      </c>
      <c r="O903" s="2" t="str">
        <f>VLOOKUP(B903,states!A$2:C$10,2,FALSE)</f>
        <v>C</v>
      </c>
      <c r="P903">
        <f t="shared" si="115"/>
        <v>0</v>
      </c>
      <c r="Q903">
        <f>VLOOKUP(B903,states!A$2:D$10,4,FALSE)</f>
        <v>0</v>
      </c>
      <c r="R903">
        <v>0.5</v>
      </c>
      <c r="S903">
        <f t="shared" si="116"/>
        <v>0.5</v>
      </c>
      <c r="T903" s="7">
        <f t="shared" si="119"/>
        <v>445.73968645401931</v>
      </c>
    </row>
    <row r="904" spans="1:20">
      <c r="A904" s="4" t="str">
        <f t="shared" si="117"/>
        <v>C2Sigma-16.5-f-1-2</v>
      </c>
      <c r="B904" s="1" t="s">
        <v>5</v>
      </c>
      <c r="C904">
        <v>1</v>
      </c>
      <c r="D904">
        <v>16.5</v>
      </c>
      <c r="E904" s="2" t="s">
        <v>2</v>
      </c>
      <c r="F904">
        <v>2</v>
      </c>
      <c r="G904">
        <v>38378.483148451996</v>
      </c>
      <c r="H904">
        <v>0.20012496099999999</v>
      </c>
      <c r="I904">
        <v>3</v>
      </c>
      <c r="J904">
        <f t="shared" si="112"/>
        <v>38364.207421126994</v>
      </c>
      <c r="K904">
        <f t="shared" si="113"/>
        <v>16.5</v>
      </c>
      <c r="L904">
        <f t="shared" si="114"/>
        <v>-1</v>
      </c>
      <c r="M904">
        <f>C904+1+VLOOKUP(B904,states!A$2:C$10,3,FALSE)</f>
        <v>102</v>
      </c>
      <c r="N904">
        <f t="shared" si="118"/>
        <v>38364.207421126994</v>
      </c>
      <c r="O904" s="2" t="str">
        <f>VLOOKUP(B904,states!A$2:C$10,2,FALSE)</f>
        <v>C</v>
      </c>
      <c r="P904">
        <f t="shared" si="115"/>
        <v>1</v>
      </c>
      <c r="Q904">
        <f>VLOOKUP(B904,states!A$2:D$10,4,FALSE)</f>
        <v>0</v>
      </c>
      <c r="R904">
        <v>0.5</v>
      </c>
      <c r="S904">
        <f t="shared" si="116"/>
        <v>0.5</v>
      </c>
      <c r="T904" s="7">
        <f t="shared" si="119"/>
        <v>8.5570329752705038E-2</v>
      </c>
    </row>
    <row r="905" spans="1:20">
      <c r="A905" s="4" t="str">
        <f t="shared" si="117"/>
        <v>C2Sigma-16.5-f-2-2</v>
      </c>
      <c r="B905" s="1" t="s">
        <v>5</v>
      </c>
      <c r="C905">
        <v>2</v>
      </c>
      <c r="D905">
        <v>16.5</v>
      </c>
      <c r="E905" s="2" t="s">
        <v>2</v>
      </c>
      <c r="F905">
        <v>2</v>
      </c>
      <c r="G905">
        <v>40428.905150840001</v>
      </c>
      <c r="H905">
        <v>0.50008759400000002</v>
      </c>
      <c r="I905">
        <v>1</v>
      </c>
      <c r="J905">
        <f t="shared" si="112"/>
        <v>40414.629423514998</v>
      </c>
      <c r="K905">
        <f t="shared" si="113"/>
        <v>16.5</v>
      </c>
      <c r="L905">
        <f t="shared" si="114"/>
        <v>-1</v>
      </c>
      <c r="M905">
        <f>C905+1+VLOOKUP(B905,states!A$2:C$10,3,FALSE)</f>
        <v>103</v>
      </c>
      <c r="N905">
        <f t="shared" si="118"/>
        <v>40414.629423514998</v>
      </c>
      <c r="O905" s="2" t="str">
        <f>VLOOKUP(B905,states!A$2:C$10,2,FALSE)</f>
        <v>C</v>
      </c>
      <c r="P905">
        <f t="shared" si="115"/>
        <v>2</v>
      </c>
      <c r="Q905">
        <f>VLOOKUP(B905,states!A$2:D$10,4,FALSE)</f>
        <v>0</v>
      </c>
      <c r="R905">
        <v>0.5</v>
      </c>
      <c r="S905">
        <f t="shared" si="116"/>
        <v>0.5</v>
      </c>
      <c r="T905" s="7">
        <f t="shared" si="119"/>
        <v>1.1414506251823579E-2</v>
      </c>
    </row>
    <row r="906" spans="1:20">
      <c r="A906" s="4" t="str">
        <f t="shared" si="117"/>
        <v>X2Pi-17.5-f-0-1</v>
      </c>
      <c r="B906" s="1" t="s">
        <v>0</v>
      </c>
      <c r="C906">
        <v>0</v>
      </c>
      <c r="D906">
        <v>17.5</v>
      </c>
      <c r="E906" s="2" t="s">
        <v>2</v>
      </c>
      <c r="F906">
        <v>1</v>
      </c>
      <c r="G906">
        <v>4204.2692277440001</v>
      </c>
      <c r="H906">
        <v>8.0689999999999998E-3</v>
      </c>
      <c r="I906">
        <v>20</v>
      </c>
      <c r="J906">
        <f t="shared" si="112"/>
        <v>4189.9935004190002</v>
      </c>
      <c r="K906">
        <f t="shared" si="113"/>
        <v>17.5</v>
      </c>
      <c r="L906">
        <f t="shared" si="114"/>
        <v>1</v>
      </c>
      <c r="M906">
        <f>C906+1+VLOOKUP(B906,states!A$2:C$10,3,FALSE)</f>
        <v>1</v>
      </c>
      <c r="N906">
        <f t="shared" si="118"/>
        <v>4189.9935004190002</v>
      </c>
      <c r="O906" s="2" t="str">
        <f>VLOOKUP(B906,states!A$2:C$10,2,FALSE)</f>
        <v>X</v>
      </c>
      <c r="P906">
        <f t="shared" si="115"/>
        <v>0</v>
      </c>
      <c r="Q906">
        <f>VLOOKUP(B906,states!A$2:D$10,4,FALSE)</f>
        <v>1</v>
      </c>
      <c r="R906">
        <v>0.5</v>
      </c>
      <c r="S906">
        <f t="shared" si="116"/>
        <v>0.5</v>
      </c>
      <c r="T906" s="7">
        <f t="shared" si="119"/>
        <v>1398.3074465784689</v>
      </c>
    </row>
    <row r="907" spans="1:20">
      <c r="A907" s="4" t="str">
        <f t="shared" si="117"/>
        <v>X2Pi-17.5-f-0-2</v>
      </c>
      <c r="B907" s="1" t="s">
        <v>0</v>
      </c>
      <c r="C907">
        <v>0</v>
      </c>
      <c r="D907">
        <v>17.5</v>
      </c>
      <c r="E907" s="2" t="s">
        <v>2</v>
      </c>
      <c r="F907">
        <v>2</v>
      </c>
      <c r="G907">
        <v>4693.0466736010003</v>
      </c>
      <c r="H907">
        <v>6.1910000000000003E-3</v>
      </c>
      <c r="I907">
        <v>18</v>
      </c>
      <c r="J907">
        <f t="shared" si="112"/>
        <v>4678.7709462760004</v>
      </c>
      <c r="K907">
        <f t="shared" si="113"/>
        <v>17.5</v>
      </c>
      <c r="L907">
        <f t="shared" si="114"/>
        <v>1</v>
      </c>
      <c r="M907">
        <f>C907+1+VLOOKUP(B907,states!A$2:C$10,3,FALSE)</f>
        <v>1</v>
      </c>
      <c r="N907">
        <f t="shared" si="118"/>
        <v>4678.7709462760004</v>
      </c>
      <c r="O907" s="2" t="str">
        <f>VLOOKUP(B907,states!A$2:C$10,2,FALSE)</f>
        <v>X</v>
      </c>
      <c r="P907">
        <f t="shared" si="115"/>
        <v>0</v>
      </c>
      <c r="Q907">
        <f>VLOOKUP(B907,states!A$2:D$10,4,FALSE)</f>
        <v>1</v>
      </c>
      <c r="R907">
        <v>0.5</v>
      </c>
      <c r="S907">
        <f t="shared" si="116"/>
        <v>1.5</v>
      </c>
      <c r="T907" s="7">
        <f t="shared" si="119"/>
        <v>1640.2275089319171</v>
      </c>
    </row>
    <row r="908" spans="1:20">
      <c r="A908" s="4" t="str">
        <f t="shared" si="117"/>
        <v>X2Pi-17.5-f-1-1</v>
      </c>
      <c r="B908" s="1" t="s">
        <v>0</v>
      </c>
      <c r="C908">
        <v>1</v>
      </c>
      <c r="D908">
        <v>17.5</v>
      </c>
      <c r="E908" s="2" t="s">
        <v>2</v>
      </c>
      <c r="F908">
        <v>1</v>
      </c>
      <c r="G908">
        <v>6777.1638896060003</v>
      </c>
      <c r="H908">
        <v>7.0710679999999998E-3</v>
      </c>
      <c r="I908">
        <v>9</v>
      </c>
      <c r="J908">
        <f t="shared" si="112"/>
        <v>6762.8881622810004</v>
      </c>
      <c r="K908">
        <f t="shared" si="113"/>
        <v>17.5</v>
      </c>
      <c r="L908">
        <f t="shared" si="114"/>
        <v>1</v>
      </c>
      <c r="M908">
        <f>C908+1+VLOOKUP(B908,states!A$2:C$10,3,FALSE)</f>
        <v>2</v>
      </c>
      <c r="N908">
        <f t="shared" si="118"/>
        <v>6762.8881622810004</v>
      </c>
      <c r="O908" s="2" t="str">
        <f>VLOOKUP(B908,states!A$2:C$10,2,FALSE)</f>
        <v>X</v>
      </c>
      <c r="P908">
        <f t="shared" si="115"/>
        <v>1</v>
      </c>
      <c r="Q908">
        <f>VLOOKUP(B908,states!A$2:D$10,4,FALSE)</f>
        <v>1</v>
      </c>
      <c r="R908">
        <v>0.5</v>
      </c>
      <c r="S908">
        <f t="shared" si="116"/>
        <v>0.5</v>
      </c>
      <c r="T908" s="7">
        <f t="shared" si="119"/>
        <v>7.180420629385476</v>
      </c>
    </row>
    <row r="909" spans="1:20">
      <c r="A909" s="4" t="str">
        <f t="shared" si="117"/>
        <v>X2Pi-17.5-f-1-2</v>
      </c>
      <c r="B909" s="1" t="s">
        <v>0</v>
      </c>
      <c r="C909">
        <v>1</v>
      </c>
      <c r="D909">
        <v>17.5</v>
      </c>
      <c r="E909" s="2" t="s">
        <v>2</v>
      </c>
      <c r="F909">
        <v>2</v>
      </c>
      <c r="G909">
        <v>7246.9213216150001</v>
      </c>
      <c r="H909">
        <v>7.0710679999999998E-3</v>
      </c>
      <c r="I909">
        <v>8</v>
      </c>
      <c r="J909">
        <f t="shared" si="112"/>
        <v>7232.6455942900002</v>
      </c>
      <c r="K909">
        <f t="shared" si="113"/>
        <v>17.5</v>
      </c>
      <c r="L909">
        <f t="shared" si="114"/>
        <v>1</v>
      </c>
      <c r="M909">
        <f>C909+1+VLOOKUP(B909,states!A$2:C$10,3,FALSE)</f>
        <v>2</v>
      </c>
      <c r="N909">
        <f t="shared" si="118"/>
        <v>7232.6455942900002</v>
      </c>
      <c r="O909" s="2" t="str">
        <f>VLOOKUP(B909,states!A$2:C$10,2,FALSE)</f>
        <v>X</v>
      </c>
      <c r="P909">
        <f t="shared" si="115"/>
        <v>1</v>
      </c>
      <c r="Q909">
        <f>VLOOKUP(B909,states!A$2:D$10,4,FALSE)</f>
        <v>1</v>
      </c>
      <c r="R909">
        <v>0.5</v>
      </c>
      <c r="S909">
        <f t="shared" si="116"/>
        <v>1.5</v>
      </c>
      <c r="T909" s="7">
        <f t="shared" si="119"/>
        <v>6.3825961150093118</v>
      </c>
    </row>
    <row r="910" spans="1:20">
      <c r="A910" s="4" t="str">
        <f t="shared" si="117"/>
        <v>X2Pi-17.5-f-2-1</v>
      </c>
      <c r="B910" s="1" t="s">
        <v>0</v>
      </c>
      <c r="C910">
        <v>2</v>
      </c>
      <c r="D910">
        <v>17.5</v>
      </c>
      <c r="E910" s="2" t="s">
        <v>2</v>
      </c>
      <c r="F910">
        <v>1</v>
      </c>
      <c r="G910">
        <v>9225.2576677809993</v>
      </c>
      <c r="H910">
        <v>8.6602539999999992E-3</v>
      </c>
      <c r="I910">
        <v>8</v>
      </c>
      <c r="J910">
        <f t="shared" si="112"/>
        <v>9210.9819404559985</v>
      </c>
      <c r="K910">
        <f t="shared" si="113"/>
        <v>17.5</v>
      </c>
      <c r="L910">
        <f t="shared" si="114"/>
        <v>1</v>
      </c>
      <c r="M910">
        <f>C910+1+VLOOKUP(B910,states!A$2:C$10,3,FALSE)</f>
        <v>3</v>
      </c>
      <c r="N910">
        <f t="shared" si="118"/>
        <v>9210.9819404559985</v>
      </c>
      <c r="O910" s="2" t="str">
        <f>VLOOKUP(B910,states!A$2:C$10,2,FALSE)</f>
        <v>X</v>
      </c>
      <c r="P910">
        <f t="shared" si="115"/>
        <v>2</v>
      </c>
      <c r="Q910">
        <f>VLOOKUP(B910,states!A$2:D$10,4,FALSE)</f>
        <v>1</v>
      </c>
      <c r="R910">
        <v>0.5</v>
      </c>
      <c r="S910">
        <f t="shared" si="116"/>
        <v>0.5</v>
      </c>
      <c r="T910" s="7">
        <f t="shared" si="119"/>
        <v>5.2113680667757167</v>
      </c>
    </row>
    <row r="911" spans="1:20">
      <c r="A911" s="4" t="str">
        <f t="shared" si="117"/>
        <v>X2Pi-17.5-f-2-2</v>
      </c>
      <c r="B911" s="1" t="s">
        <v>0</v>
      </c>
      <c r="C911">
        <v>2</v>
      </c>
      <c r="D911">
        <v>17.5</v>
      </c>
      <c r="E911" s="2" t="s">
        <v>2</v>
      </c>
      <c r="F911">
        <v>2</v>
      </c>
      <c r="G911">
        <v>9676.1243261990003</v>
      </c>
      <c r="H911">
        <v>9.6338389999999999E-3</v>
      </c>
      <c r="I911">
        <v>7</v>
      </c>
      <c r="J911">
        <f t="shared" si="112"/>
        <v>9661.8485988739994</v>
      </c>
      <c r="K911">
        <f t="shared" si="113"/>
        <v>17.5</v>
      </c>
      <c r="L911">
        <f t="shared" si="114"/>
        <v>1</v>
      </c>
      <c r="M911">
        <f>C911+1+VLOOKUP(B911,states!A$2:C$10,3,FALSE)</f>
        <v>3</v>
      </c>
      <c r="N911">
        <f t="shared" si="118"/>
        <v>9661.8485988739994</v>
      </c>
      <c r="O911" s="2" t="str">
        <f>VLOOKUP(B911,states!A$2:C$10,2,FALSE)</f>
        <v>X</v>
      </c>
      <c r="P911">
        <f t="shared" si="115"/>
        <v>2</v>
      </c>
      <c r="Q911">
        <f>VLOOKUP(B911,states!A$2:D$10,4,FALSE)</f>
        <v>1</v>
      </c>
      <c r="R911">
        <v>0.5</v>
      </c>
      <c r="S911">
        <f t="shared" si="116"/>
        <v>1.5</v>
      </c>
      <c r="T911" s="7">
        <f t="shared" si="119"/>
        <v>4.0991239061132152</v>
      </c>
    </row>
    <row r="912" spans="1:20">
      <c r="A912" s="4" t="str">
        <f t="shared" si="117"/>
        <v>X2Pi-17.5-f-3-1</v>
      </c>
      <c r="B912" s="1" t="s">
        <v>0</v>
      </c>
      <c r="C912">
        <v>3</v>
      </c>
      <c r="D912">
        <v>17.5</v>
      </c>
      <c r="E912" s="2" t="s">
        <v>2</v>
      </c>
      <c r="F912">
        <v>1</v>
      </c>
      <c r="G912">
        <v>11549.570987855999</v>
      </c>
      <c r="H912">
        <v>0.01</v>
      </c>
      <c r="I912">
        <v>2</v>
      </c>
      <c r="J912">
        <f t="shared" si="112"/>
        <v>11535.295260530998</v>
      </c>
      <c r="K912">
        <f t="shared" si="113"/>
        <v>17.5</v>
      </c>
      <c r="L912">
        <f t="shared" si="114"/>
        <v>1</v>
      </c>
      <c r="M912">
        <f>C912+1+VLOOKUP(B912,states!A$2:C$10,3,FALSE)</f>
        <v>4</v>
      </c>
      <c r="N912">
        <f t="shared" si="118"/>
        <v>11535.295260530998</v>
      </c>
      <c r="O912" s="2" t="str">
        <f>VLOOKUP(B912,states!A$2:C$10,2,FALSE)</f>
        <v>X</v>
      </c>
      <c r="P912">
        <f t="shared" si="115"/>
        <v>3</v>
      </c>
      <c r="Q912">
        <f>VLOOKUP(B912,states!A$2:D$10,4,FALSE)</f>
        <v>1</v>
      </c>
      <c r="R912">
        <v>0.5</v>
      </c>
      <c r="S912">
        <f t="shared" si="116"/>
        <v>0.5</v>
      </c>
      <c r="T912" s="7">
        <f t="shared" si="119"/>
        <v>1.1282942786441665</v>
      </c>
    </row>
    <row r="913" spans="1:20">
      <c r="A913" s="4" t="str">
        <f t="shared" si="117"/>
        <v>X2Pi-17.5-f-3-2</v>
      </c>
      <c r="B913" s="1" t="s">
        <v>0</v>
      </c>
      <c r="C913">
        <v>3</v>
      </c>
      <c r="D913">
        <v>17.5</v>
      </c>
      <c r="E913" s="2" t="s">
        <v>2</v>
      </c>
      <c r="F913">
        <v>2</v>
      </c>
      <c r="G913">
        <v>11981.643712662</v>
      </c>
      <c r="H913">
        <v>0.01</v>
      </c>
      <c r="I913">
        <v>3</v>
      </c>
      <c r="J913">
        <f t="shared" si="112"/>
        <v>11967.367985336999</v>
      </c>
      <c r="K913">
        <f t="shared" si="113"/>
        <v>17.5</v>
      </c>
      <c r="L913">
        <f t="shared" si="114"/>
        <v>1</v>
      </c>
      <c r="M913">
        <f>C913+1+VLOOKUP(B913,states!A$2:C$10,3,FALSE)</f>
        <v>4</v>
      </c>
      <c r="N913">
        <f t="shared" si="118"/>
        <v>11967.367985336999</v>
      </c>
      <c r="O913" s="2" t="str">
        <f>VLOOKUP(B913,states!A$2:C$10,2,FALSE)</f>
        <v>X</v>
      </c>
      <c r="P913">
        <f t="shared" si="115"/>
        <v>3</v>
      </c>
      <c r="Q913">
        <f>VLOOKUP(B913,states!A$2:D$10,4,FALSE)</f>
        <v>1</v>
      </c>
      <c r="R913">
        <v>0.5</v>
      </c>
      <c r="S913">
        <f t="shared" si="116"/>
        <v>1.5</v>
      </c>
      <c r="T913" s="7">
        <f t="shared" si="119"/>
        <v>1.6924414179662499</v>
      </c>
    </row>
    <row r="914" spans="1:20">
      <c r="A914" s="4" t="str">
        <f t="shared" si="117"/>
        <v>X2Pi-17.5-f-4-1</v>
      </c>
      <c r="B914" s="1" t="s">
        <v>0</v>
      </c>
      <c r="C914">
        <v>4</v>
      </c>
      <c r="D914">
        <v>17.5</v>
      </c>
      <c r="E914" s="2" t="s">
        <v>2</v>
      </c>
      <c r="F914">
        <v>1</v>
      </c>
      <c r="G914">
        <v>13750.680706728999</v>
      </c>
      <c r="H914">
        <v>2.2360680000000001E-2</v>
      </c>
      <c r="I914">
        <v>2</v>
      </c>
      <c r="J914">
        <f t="shared" si="112"/>
        <v>13736.404979403998</v>
      </c>
      <c r="K914">
        <f t="shared" si="113"/>
        <v>17.5</v>
      </c>
      <c r="L914">
        <f t="shared" si="114"/>
        <v>1</v>
      </c>
      <c r="M914">
        <f>C914+1+VLOOKUP(B914,states!A$2:C$10,3,FALSE)</f>
        <v>5</v>
      </c>
      <c r="N914">
        <f t="shared" si="118"/>
        <v>13736.404979403998</v>
      </c>
      <c r="O914" s="2" t="str">
        <f>VLOOKUP(B914,states!A$2:C$10,2,FALSE)</f>
        <v>X</v>
      </c>
      <c r="P914">
        <f t="shared" si="115"/>
        <v>4</v>
      </c>
      <c r="Q914">
        <f>VLOOKUP(B914,states!A$2:D$10,4,FALSE)</f>
        <v>1</v>
      </c>
      <c r="R914">
        <v>0.5</v>
      </c>
      <c r="S914">
        <f t="shared" si="116"/>
        <v>0.5</v>
      </c>
      <c r="T914" s="7">
        <f t="shared" si="119"/>
        <v>0.50458853605711751</v>
      </c>
    </row>
    <row r="915" spans="1:20">
      <c r="A915" s="4" t="str">
        <f t="shared" si="117"/>
        <v>X2Pi-17.5-f-4-2</v>
      </c>
      <c r="B915" s="1" t="s">
        <v>0</v>
      </c>
      <c r="C915">
        <v>4</v>
      </c>
      <c r="D915">
        <v>17.5</v>
      </c>
      <c r="E915" s="2" t="s">
        <v>2</v>
      </c>
      <c r="F915">
        <v>2</v>
      </c>
      <c r="G915">
        <v>14163.934150839999</v>
      </c>
      <c r="H915">
        <v>1.1730363000000001E-2</v>
      </c>
      <c r="I915">
        <v>2</v>
      </c>
      <c r="J915">
        <f t="shared" si="112"/>
        <v>14149.658423514999</v>
      </c>
      <c r="K915">
        <f t="shared" si="113"/>
        <v>17.5</v>
      </c>
      <c r="L915">
        <f t="shared" si="114"/>
        <v>1</v>
      </c>
      <c r="M915">
        <f>C915+1+VLOOKUP(B915,states!A$2:C$10,3,FALSE)</f>
        <v>5</v>
      </c>
      <c r="N915">
        <f t="shared" si="118"/>
        <v>14149.658423514999</v>
      </c>
      <c r="O915" s="2" t="str">
        <f>VLOOKUP(B915,states!A$2:C$10,2,FALSE)</f>
        <v>X</v>
      </c>
      <c r="P915">
        <f t="shared" si="115"/>
        <v>4</v>
      </c>
      <c r="Q915">
        <f>VLOOKUP(B915,states!A$2:D$10,4,FALSE)</f>
        <v>1</v>
      </c>
      <c r="R915">
        <v>0.5</v>
      </c>
      <c r="S915">
        <f t="shared" si="116"/>
        <v>1.5</v>
      </c>
      <c r="T915" s="7">
        <f t="shared" si="119"/>
        <v>0.96185793964276001</v>
      </c>
    </row>
    <row r="916" spans="1:20">
      <c r="A916" s="4" t="str">
        <f t="shared" si="117"/>
        <v>A2Delta-17.5-f-0-1</v>
      </c>
      <c r="B916" s="1" t="s">
        <v>3</v>
      </c>
      <c r="C916">
        <v>0</v>
      </c>
      <c r="D916">
        <v>17.5</v>
      </c>
      <c r="E916" s="2" t="s">
        <v>2</v>
      </c>
      <c r="F916">
        <v>1</v>
      </c>
      <c r="G916">
        <v>27490.778916548999</v>
      </c>
      <c r="H916">
        <v>7.0710679999999998E-3</v>
      </c>
      <c r="I916">
        <v>10</v>
      </c>
      <c r="J916">
        <f t="shared" si="112"/>
        <v>27476.503189224</v>
      </c>
      <c r="K916">
        <f t="shared" si="113"/>
        <v>17.5</v>
      </c>
      <c r="L916">
        <f t="shared" si="114"/>
        <v>1</v>
      </c>
      <c r="M916">
        <f>C916+1+VLOOKUP(B916,states!A$2:C$10,3,FALSE)</f>
        <v>251</v>
      </c>
      <c r="N916">
        <f t="shared" si="118"/>
        <v>27476.503189224</v>
      </c>
      <c r="O916" s="2" t="str">
        <f>VLOOKUP(B916,states!A$2:C$10,2,FALSE)</f>
        <v>A</v>
      </c>
      <c r="P916">
        <f t="shared" si="115"/>
        <v>0</v>
      </c>
      <c r="Q916">
        <f>VLOOKUP(B916,states!A$2:D$10,4,FALSE)</f>
        <v>2</v>
      </c>
      <c r="R916">
        <v>0.5</v>
      </c>
      <c r="S916">
        <f t="shared" si="116"/>
        <v>0.5</v>
      </c>
      <c r="T916" s="7">
        <f t="shared" si="119"/>
        <v>797.82451437616396</v>
      </c>
    </row>
    <row r="917" spans="1:20">
      <c r="A917" s="4" t="str">
        <f t="shared" si="117"/>
        <v>A2Delta-17.5-f-0-2</v>
      </c>
      <c r="B917" s="1" t="s">
        <v>3</v>
      </c>
      <c r="C917">
        <v>0</v>
      </c>
      <c r="D917">
        <v>17.5</v>
      </c>
      <c r="E917" s="2" t="s">
        <v>2</v>
      </c>
      <c r="F917">
        <v>2</v>
      </c>
      <c r="G917">
        <v>27979.633928882002</v>
      </c>
      <c r="H917">
        <v>7.0710679999999998E-3</v>
      </c>
      <c r="I917">
        <v>11</v>
      </c>
      <c r="J917">
        <f t="shared" si="112"/>
        <v>27965.358201557003</v>
      </c>
      <c r="K917">
        <f t="shared" si="113"/>
        <v>17.5</v>
      </c>
      <c r="L917">
        <f t="shared" si="114"/>
        <v>1</v>
      </c>
      <c r="M917">
        <f>C917+1+VLOOKUP(B917,states!A$2:C$10,3,FALSE)</f>
        <v>251</v>
      </c>
      <c r="N917">
        <f t="shared" si="118"/>
        <v>27965.358201557003</v>
      </c>
      <c r="O917" s="2" t="str">
        <f>VLOOKUP(B917,states!A$2:C$10,2,FALSE)</f>
        <v>A</v>
      </c>
      <c r="P917">
        <f t="shared" si="115"/>
        <v>0</v>
      </c>
      <c r="Q917">
        <f>VLOOKUP(B917,states!A$2:D$10,4,FALSE)</f>
        <v>2</v>
      </c>
      <c r="R917">
        <v>0.5</v>
      </c>
      <c r="S917">
        <f t="shared" si="116"/>
        <v>1.5</v>
      </c>
      <c r="T917" s="7">
        <f t="shared" si="119"/>
        <v>877.60696581378033</v>
      </c>
    </row>
    <row r="918" spans="1:20">
      <c r="A918" s="4" t="str">
        <f t="shared" si="117"/>
        <v>B2Sigma-17.5-f-0-1</v>
      </c>
      <c r="B918" s="1" t="s">
        <v>4</v>
      </c>
      <c r="C918">
        <v>0</v>
      </c>
      <c r="D918">
        <v>17.5</v>
      </c>
      <c r="E918" s="2" t="s">
        <v>2</v>
      </c>
      <c r="F918">
        <v>1</v>
      </c>
      <c r="G918">
        <v>29367.926342108</v>
      </c>
      <c r="H918">
        <v>6.2699680999999993E-2</v>
      </c>
      <c r="I918">
        <v>10</v>
      </c>
      <c r="J918">
        <f t="shared" si="112"/>
        <v>29353.650614783</v>
      </c>
      <c r="K918">
        <f t="shared" si="113"/>
        <v>17.5</v>
      </c>
      <c r="L918">
        <f t="shared" si="114"/>
        <v>1</v>
      </c>
      <c r="M918">
        <f>C918+1+VLOOKUP(B918,states!A$2:C$10,3,FALSE)</f>
        <v>51</v>
      </c>
      <c r="N918">
        <f t="shared" si="118"/>
        <v>29353.650614783</v>
      </c>
      <c r="O918" s="2" t="str">
        <f>VLOOKUP(B918,states!A$2:C$10,2,FALSE)</f>
        <v>B</v>
      </c>
      <c r="P918">
        <f t="shared" si="115"/>
        <v>0</v>
      </c>
      <c r="Q918">
        <f>VLOOKUP(B918,states!A$2:D$10,4,FALSE)</f>
        <v>0</v>
      </c>
      <c r="R918">
        <v>0.5</v>
      </c>
      <c r="S918">
        <f t="shared" si="116"/>
        <v>0.5</v>
      </c>
      <c r="T918" s="7">
        <f t="shared" si="119"/>
        <v>89.9760780795812</v>
      </c>
    </row>
    <row r="919" spans="1:20">
      <c r="A919" s="4" t="str">
        <f t="shared" si="117"/>
        <v>A2Delta-17.5-f-1-1</v>
      </c>
      <c r="B919" s="1" t="s">
        <v>3</v>
      </c>
      <c r="C919">
        <v>1</v>
      </c>
      <c r="D919">
        <v>17.5</v>
      </c>
      <c r="E919" s="2" t="s">
        <v>2</v>
      </c>
      <c r="F919">
        <v>1</v>
      </c>
      <c r="G919">
        <v>30022.189565818</v>
      </c>
      <c r="H919">
        <v>8.6602539999999992E-3</v>
      </c>
      <c r="I919">
        <v>6</v>
      </c>
      <c r="J919">
        <f t="shared" si="112"/>
        <v>30007.913838493001</v>
      </c>
      <c r="K919">
        <f t="shared" si="113"/>
        <v>17.5</v>
      </c>
      <c r="L919">
        <f t="shared" si="114"/>
        <v>1</v>
      </c>
      <c r="M919">
        <f>C919+1+VLOOKUP(B919,states!A$2:C$10,3,FALSE)</f>
        <v>252</v>
      </c>
      <c r="N919">
        <f t="shared" si="118"/>
        <v>30007.913838493001</v>
      </c>
      <c r="O919" s="2" t="str">
        <f>VLOOKUP(B919,states!A$2:C$10,2,FALSE)</f>
        <v>A</v>
      </c>
      <c r="P919">
        <f t="shared" si="115"/>
        <v>1</v>
      </c>
      <c r="Q919">
        <f>VLOOKUP(B919,states!A$2:D$10,4,FALSE)</f>
        <v>2</v>
      </c>
      <c r="R919">
        <v>0.5</v>
      </c>
      <c r="S919">
        <f t="shared" si="116"/>
        <v>0.5</v>
      </c>
      <c r="T919" s="7">
        <f t="shared" si="119"/>
        <v>3.9085260500817873</v>
      </c>
    </row>
    <row r="920" spans="1:20">
      <c r="A920" s="4" t="str">
        <f t="shared" si="117"/>
        <v>A2Delta-17.5-f-1-2</v>
      </c>
      <c r="B920" s="1" t="s">
        <v>3</v>
      </c>
      <c r="C920">
        <v>1</v>
      </c>
      <c r="D920">
        <v>17.5</v>
      </c>
      <c r="E920" s="2" t="s">
        <v>2</v>
      </c>
      <c r="F920">
        <v>2</v>
      </c>
      <c r="G920">
        <v>30485.766334098</v>
      </c>
      <c r="H920">
        <v>1.5800535000000001E-2</v>
      </c>
      <c r="I920">
        <v>4</v>
      </c>
      <c r="J920">
        <f t="shared" si="112"/>
        <v>30471.490606773001</v>
      </c>
      <c r="K920">
        <f t="shared" si="113"/>
        <v>17.5</v>
      </c>
      <c r="L920">
        <f t="shared" si="114"/>
        <v>1</v>
      </c>
      <c r="M920">
        <f>C920+1+VLOOKUP(B920,states!A$2:C$10,3,FALSE)</f>
        <v>252</v>
      </c>
      <c r="N920">
        <f t="shared" si="118"/>
        <v>30471.490606773001</v>
      </c>
      <c r="O920" s="2" t="str">
        <f>VLOOKUP(B920,states!A$2:C$10,2,FALSE)</f>
        <v>A</v>
      </c>
      <c r="P920">
        <f t="shared" si="115"/>
        <v>1</v>
      </c>
      <c r="Q920">
        <f>VLOOKUP(B920,states!A$2:D$10,4,FALSE)</f>
        <v>2</v>
      </c>
      <c r="R920">
        <v>0.5</v>
      </c>
      <c r="S920">
        <f t="shared" si="116"/>
        <v>1.5</v>
      </c>
      <c r="T920" s="7">
        <f t="shared" si="119"/>
        <v>1.4281722468817246</v>
      </c>
    </row>
    <row r="921" spans="1:20">
      <c r="A921" s="4" t="str">
        <f t="shared" si="117"/>
        <v>A2Delta-17.5-f-2-1</v>
      </c>
      <c r="B921" s="1" t="s">
        <v>3</v>
      </c>
      <c r="C921">
        <v>2</v>
      </c>
      <c r="D921">
        <v>17.5</v>
      </c>
      <c r="E921" s="2" t="s">
        <v>2</v>
      </c>
      <c r="F921">
        <v>1</v>
      </c>
      <c r="G921">
        <v>32339.547186242002</v>
      </c>
      <c r="H921">
        <v>5.0744457999999999E-2</v>
      </c>
      <c r="I921">
        <v>6</v>
      </c>
      <c r="J921">
        <f t="shared" si="112"/>
        <v>32325.271458917003</v>
      </c>
      <c r="K921">
        <f t="shared" si="113"/>
        <v>17.5</v>
      </c>
      <c r="L921">
        <f t="shared" si="114"/>
        <v>1</v>
      </c>
      <c r="M921">
        <f>C921+1+VLOOKUP(B921,states!A$2:C$10,3,FALSE)</f>
        <v>253</v>
      </c>
      <c r="N921">
        <f t="shared" si="118"/>
        <v>32325.271458917003</v>
      </c>
      <c r="O921" s="2" t="str">
        <f>VLOOKUP(B921,states!A$2:C$10,2,FALSE)</f>
        <v>A</v>
      </c>
      <c r="P921">
        <f t="shared" si="115"/>
        <v>2</v>
      </c>
      <c r="Q921">
        <f>VLOOKUP(B921,states!A$2:D$10,4,FALSE)</f>
        <v>2</v>
      </c>
      <c r="R921">
        <v>0.5</v>
      </c>
      <c r="S921">
        <f t="shared" si="116"/>
        <v>0.5</v>
      </c>
      <c r="T921" s="7">
        <f t="shared" si="119"/>
        <v>0.6670448299856705</v>
      </c>
    </row>
    <row r="922" spans="1:20">
      <c r="A922" s="4" t="str">
        <f t="shared" si="117"/>
        <v>A2Delta-17.5-f-2-2</v>
      </c>
      <c r="B922" s="1" t="s">
        <v>3</v>
      </c>
      <c r="C922">
        <v>2</v>
      </c>
      <c r="D922">
        <v>17.5</v>
      </c>
      <c r="E922" s="2" t="s">
        <v>2</v>
      </c>
      <c r="F922">
        <v>2</v>
      </c>
      <c r="G922">
        <v>32774.853653056998</v>
      </c>
      <c r="H922">
        <v>5.8035193999999998E-2</v>
      </c>
      <c r="I922">
        <v>3</v>
      </c>
      <c r="J922">
        <f t="shared" si="112"/>
        <v>32760.577925731999</v>
      </c>
      <c r="K922">
        <f t="shared" si="113"/>
        <v>17.5</v>
      </c>
      <c r="L922">
        <f t="shared" si="114"/>
        <v>1</v>
      </c>
      <c r="M922">
        <f>C922+1+VLOOKUP(B922,states!A$2:C$10,3,FALSE)</f>
        <v>253</v>
      </c>
      <c r="N922">
        <f t="shared" si="118"/>
        <v>32760.577925731999</v>
      </c>
      <c r="O922" s="2" t="str">
        <f>VLOOKUP(B922,states!A$2:C$10,2,FALSE)</f>
        <v>A</v>
      </c>
      <c r="P922">
        <f t="shared" si="115"/>
        <v>2</v>
      </c>
      <c r="Q922">
        <f>VLOOKUP(B922,states!A$2:D$10,4,FALSE)</f>
        <v>2</v>
      </c>
      <c r="R922">
        <v>0.5</v>
      </c>
      <c r="S922">
        <f t="shared" si="116"/>
        <v>1.5</v>
      </c>
      <c r="T922" s="7">
        <f t="shared" si="119"/>
        <v>0.29162328947608063</v>
      </c>
    </row>
    <row r="923" spans="1:20">
      <c r="A923" s="4" t="str">
        <f t="shared" si="117"/>
        <v>A2Delta-17.5-f-3-1</v>
      </c>
      <c r="B923" s="1" t="s">
        <v>3</v>
      </c>
      <c r="C923">
        <v>3</v>
      </c>
      <c r="D923">
        <v>17.5</v>
      </c>
      <c r="E923" s="2" t="s">
        <v>2</v>
      </c>
      <c r="F923">
        <v>1</v>
      </c>
      <c r="G923">
        <v>34411.757465319002</v>
      </c>
      <c r="H923">
        <v>0.50009999000000005</v>
      </c>
      <c r="I923">
        <v>2</v>
      </c>
      <c r="J923">
        <f t="shared" si="112"/>
        <v>34397.481737994</v>
      </c>
      <c r="K923">
        <f t="shared" si="113"/>
        <v>17.5</v>
      </c>
      <c r="L923">
        <f t="shared" si="114"/>
        <v>1</v>
      </c>
      <c r="M923">
        <f>C923+1+VLOOKUP(B923,states!A$2:C$10,3,FALSE)</f>
        <v>254</v>
      </c>
      <c r="N923">
        <f t="shared" si="118"/>
        <v>34397.481737994</v>
      </c>
      <c r="O923" s="2" t="str">
        <f>VLOOKUP(B923,states!A$2:C$10,2,FALSE)</f>
        <v>A</v>
      </c>
      <c r="P923">
        <f t="shared" si="115"/>
        <v>3</v>
      </c>
      <c r="Q923">
        <f>VLOOKUP(B923,states!A$2:D$10,4,FALSE)</f>
        <v>2</v>
      </c>
      <c r="R923">
        <v>0.5</v>
      </c>
      <c r="S923">
        <f t="shared" si="116"/>
        <v>0.5</v>
      </c>
      <c r="T923" s="7">
        <f t="shared" si="119"/>
        <v>2.2561373749360934E-2</v>
      </c>
    </row>
    <row r="924" spans="1:20">
      <c r="A924" s="4" t="str">
        <f t="shared" si="117"/>
        <v>A2Delta-17.5-f-4-1</v>
      </c>
      <c r="B924" s="1" t="s">
        <v>3</v>
      </c>
      <c r="C924">
        <v>4</v>
      </c>
      <c r="D924">
        <v>17.5</v>
      </c>
      <c r="E924" s="2" t="s">
        <v>2</v>
      </c>
      <c r="F924">
        <v>1</v>
      </c>
      <c r="G924">
        <v>36192.107911289</v>
      </c>
      <c r="H924">
        <v>0.50012498400000005</v>
      </c>
      <c r="I924">
        <v>2</v>
      </c>
      <c r="J924">
        <f t="shared" si="112"/>
        <v>36177.832183963998</v>
      </c>
      <c r="K924">
        <f t="shared" si="113"/>
        <v>17.5</v>
      </c>
      <c r="L924">
        <f t="shared" si="114"/>
        <v>1</v>
      </c>
      <c r="M924">
        <f>C924+1+VLOOKUP(B924,states!A$2:C$10,3,FALSE)</f>
        <v>255</v>
      </c>
      <c r="N924">
        <f t="shared" si="118"/>
        <v>36177.832183963998</v>
      </c>
      <c r="O924" s="2" t="str">
        <f>VLOOKUP(B924,states!A$2:C$10,2,FALSE)</f>
        <v>A</v>
      </c>
      <c r="P924">
        <f t="shared" si="115"/>
        <v>4</v>
      </c>
      <c r="Q924">
        <f>VLOOKUP(B924,states!A$2:D$10,4,FALSE)</f>
        <v>2</v>
      </c>
      <c r="R924">
        <v>0.5</v>
      </c>
      <c r="S924">
        <f t="shared" si="116"/>
        <v>0.5</v>
      </c>
      <c r="T924" s="7">
        <f t="shared" si="119"/>
        <v>2.2560246233252895E-2</v>
      </c>
    </row>
    <row r="925" spans="1:20">
      <c r="A925" s="4" t="str">
        <f t="shared" si="117"/>
        <v>C2Sigma-17.5-f-0-2</v>
      </c>
      <c r="B925" s="1" t="s">
        <v>5</v>
      </c>
      <c r="C925">
        <v>0</v>
      </c>
      <c r="D925">
        <v>17.5</v>
      </c>
      <c r="E925" s="2" t="s">
        <v>2</v>
      </c>
      <c r="F925">
        <v>2</v>
      </c>
      <c r="G925">
        <v>36482.832583850999</v>
      </c>
      <c r="H925">
        <v>6.4031239999999996E-3</v>
      </c>
      <c r="I925">
        <v>6</v>
      </c>
      <c r="J925">
        <f t="shared" si="112"/>
        <v>36468.556856525996</v>
      </c>
      <c r="K925">
        <f t="shared" si="113"/>
        <v>17.5</v>
      </c>
      <c r="L925">
        <f t="shared" si="114"/>
        <v>1</v>
      </c>
      <c r="M925">
        <f>C925+1+VLOOKUP(B925,states!A$2:C$10,3,FALSE)</f>
        <v>101</v>
      </c>
      <c r="N925">
        <f t="shared" si="118"/>
        <v>36468.556856525996</v>
      </c>
      <c r="O925" s="2" t="str">
        <f>VLOOKUP(B925,states!A$2:C$10,2,FALSE)</f>
        <v>C</v>
      </c>
      <c r="P925">
        <f t="shared" si="115"/>
        <v>0</v>
      </c>
      <c r="Q925">
        <f>VLOOKUP(B925,states!A$2:D$10,4,FALSE)</f>
        <v>0</v>
      </c>
      <c r="R925">
        <v>0.5</v>
      </c>
      <c r="S925">
        <f t="shared" si="116"/>
        <v>0.5</v>
      </c>
      <c r="T925" s="7">
        <f t="shared" si="119"/>
        <v>528.62990564176175</v>
      </c>
    </row>
    <row r="926" spans="1:20">
      <c r="A926" s="4" t="str">
        <f t="shared" si="117"/>
        <v>A2Delta-17.5-f-4-2</v>
      </c>
      <c r="B926" s="1" t="s">
        <v>3</v>
      </c>
      <c r="C926">
        <v>4</v>
      </c>
      <c r="D926">
        <v>17.5</v>
      </c>
      <c r="E926" s="2" t="s">
        <v>2</v>
      </c>
      <c r="F926">
        <v>2</v>
      </c>
      <c r="G926">
        <v>36552.909637953002</v>
      </c>
      <c r="H926">
        <v>0.50012498400000005</v>
      </c>
      <c r="I926">
        <v>1</v>
      </c>
      <c r="J926">
        <f t="shared" si="112"/>
        <v>36538.633910627999</v>
      </c>
      <c r="K926">
        <f t="shared" si="113"/>
        <v>17.5</v>
      </c>
      <c r="L926">
        <f t="shared" si="114"/>
        <v>1</v>
      </c>
      <c r="M926">
        <f>C926+1+VLOOKUP(B926,states!A$2:C$10,3,FALSE)</f>
        <v>255</v>
      </c>
      <c r="N926">
        <f t="shared" si="118"/>
        <v>36538.633910627999</v>
      </c>
      <c r="O926" s="2" t="str">
        <f>VLOOKUP(B926,states!A$2:C$10,2,FALSE)</f>
        <v>A</v>
      </c>
      <c r="P926">
        <f t="shared" si="115"/>
        <v>4</v>
      </c>
      <c r="Q926">
        <f>VLOOKUP(B926,states!A$2:D$10,4,FALSE)</f>
        <v>2</v>
      </c>
      <c r="R926">
        <v>0.5</v>
      </c>
      <c r="S926">
        <f t="shared" si="116"/>
        <v>1.5</v>
      </c>
      <c r="T926" s="7">
        <f t="shared" si="119"/>
        <v>1.1280123116626448E-2</v>
      </c>
    </row>
    <row r="927" spans="1:20">
      <c r="A927" s="4" t="str">
        <f t="shared" si="117"/>
        <v>C2Sigma-17.5-f-1-2</v>
      </c>
      <c r="B927" s="1" t="s">
        <v>5</v>
      </c>
      <c r="C927">
        <v>1</v>
      </c>
      <c r="D927">
        <v>17.5</v>
      </c>
      <c r="E927" s="2" t="s">
        <v>2</v>
      </c>
      <c r="F927">
        <v>2</v>
      </c>
      <c r="G927">
        <v>38824.920190438999</v>
      </c>
      <c r="H927">
        <v>0.20012496099999999</v>
      </c>
      <c r="I927">
        <v>3</v>
      </c>
      <c r="J927">
        <f t="shared" si="112"/>
        <v>38810.644463113997</v>
      </c>
      <c r="K927">
        <f t="shared" si="113"/>
        <v>17.5</v>
      </c>
      <c r="L927">
        <f t="shared" si="114"/>
        <v>1</v>
      </c>
      <c r="M927">
        <f>C927+1+VLOOKUP(B927,states!A$2:C$10,3,FALSE)</f>
        <v>102</v>
      </c>
      <c r="N927">
        <f t="shared" si="118"/>
        <v>38810.644463113997</v>
      </c>
      <c r="O927" s="2" t="str">
        <f>VLOOKUP(B927,states!A$2:C$10,2,FALSE)</f>
        <v>C</v>
      </c>
      <c r="P927">
        <f t="shared" si="115"/>
        <v>1</v>
      </c>
      <c r="Q927">
        <f>VLOOKUP(B927,states!A$2:D$10,4,FALSE)</f>
        <v>0</v>
      </c>
      <c r="R927">
        <v>0.5</v>
      </c>
      <c r="S927">
        <f t="shared" si="116"/>
        <v>0.5</v>
      </c>
      <c r="T927" s="7">
        <f t="shared" si="119"/>
        <v>8.4569231619550447E-2</v>
      </c>
    </row>
    <row r="928" spans="1:20">
      <c r="A928" s="4" t="str">
        <f t="shared" si="117"/>
        <v>X2Pi-17.5-e-0-1</v>
      </c>
      <c r="B928" s="1" t="s">
        <v>0</v>
      </c>
      <c r="C928">
        <v>0</v>
      </c>
      <c r="D928">
        <v>17.5</v>
      </c>
      <c r="E928" s="2" t="s">
        <v>1</v>
      </c>
      <c r="F928">
        <v>1</v>
      </c>
      <c r="G928">
        <v>4214.4705649460002</v>
      </c>
      <c r="H928">
        <v>8.6602539999999992E-3</v>
      </c>
      <c r="I928">
        <v>21</v>
      </c>
      <c r="J928">
        <f t="shared" si="112"/>
        <v>4200.1948376210003</v>
      </c>
      <c r="K928">
        <f t="shared" si="113"/>
        <v>17.5</v>
      </c>
      <c r="L928">
        <f t="shared" si="114"/>
        <v>-1</v>
      </c>
      <c r="M928">
        <f>C928+1+VLOOKUP(B928,states!A$2:C$10,3,FALSE)</f>
        <v>1</v>
      </c>
      <c r="N928">
        <f t="shared" si="118"/>
        <v>4200.1948376210003</v>
      </c>
      <c r="O928" s="2" t="str">
        <f>VLOOKUP(B928,states!A$2:C$10,2,FALSE)</f>
        <v>X</v>
      </c>
      <c r="P928">
        <f t="shared" si="115"/>
        <v>0</v>
      </c>
      <c r="Q928">
        <f>VLOOKUP(B928,states!A$2:D$10,4,FALSE)</f>
        <v>1</v>
      </c>
      <c r="R928">
        <v>0.5</v>
      </c>
      <c r="S928">
        <f t="shared" si="116"/>
        <v>0.5</v>
      </c>
      <c r="T928" s="7">
        <f t="shared" si="119"/>
        <v>1367.9841175286256</v>
      </c>
    </row>
    <row r="929" spans="1:20">
      <c r="A929" s="4" t="str">
        <f t="shared" si="117"/>
        <v>X2Pi-17.5-e-0-2</v>
      </c>
      <c r="B929" s="1" t="s">
        <v>0</v>
      </c>
      <c r="C929">
        <v>0</v>
      </c>
      <c r="D929">
        <v>17.5</v>
      </c>
      <c r="E929" s="2" t="s">
        <v>1</v>
      </c>
      <c r="F929">
        <v>2</v>
      </c>
      <c r="G929">
        <v>4681.2197697129996</v>
      </c>
      <c r="H929">
        <v>5.0000000000000001E-3</v>
      </c>
      <c r="I929">
        <v>16</v>
      </c>
      <c r="J929">
        <f t="shared" si="112"/>
        <v>4666.9440423879996</v>
      </c>
      <c r="K929">
        <f t="shared" si="113"/>
        <v>17.5</v>
      </c>
      <c r="L929">
        <f t="shared" si="114"/>
        <v>-1</v>
      </c>
      <c r="M929">
        <f>C929+1+VLOOKUP(B929,states!A$2:C$10,3,FALSE)</f>
        <v>1</v>
      </c>
      <c r="N929">
        <f t="shared" si="118"/>
        <v>4666.9440423879996</v>
      </c>
      <c r="O929" s="2" t="str">
        <f>VLOOKUP(B929,states!A$2:C$10,2,FALSE)</f>
        <v>X</v>
      </c>
      <c r="P929">
        <f t="shared" si="115"/>
        <v>0</v>
      </c>
      <c r="Q929">
        <f>VLOOKUP(B929,states!A$2:D$10,4,FALSE)</f>
        <v>1</v>
      </c>
      <c r="R929">
        <v>0.5</v>
      </c>
      <c r="S929">
        <f t="shared" si="116"/>
        <v>1.5</v>
      </c>
      <c r="T929" s="7">
        <f t="shared" si="119"/>
        <v>1805.2708458306665</v>
      </c>
    </row>
    <row r="930" spans="1:20">
      <c r="A930" s="4" t="str">
        <f t="shared" si="117"/>
        <v>X2Pi-17.5-e-1-1</v>
      </c>
      <c r="B930" s="1" t="s">
        <v>0</v>
      </c>
      <c r="C930">
        <v>1</v>
      </c>
      <c r="D930">
        <v>17.5</v>
      </c>
      <c r="E930" s="2" t="s">
        <v>1</v>
      </c>
      <c r="F930">
        <v>1</v>
      </c>
      <c r="G930">
        <v>6786.9752800509996</v>
      </c>
      <c r="H930">
        <v>7.0710679999999998E-3</v>
      </c>
      <c r="I930">
        <v>11</v>
      </c>
      <c r="J930">
        <f t="shared" si="112"/>
        <v>6772.6995527259996</v>
      </c>
      <c r="K930">
        <f t="shared" si="113"/>
        <v>17.5</v>
      </c>
      <c r="L930">
        <f t="shared" si="114"/>
        <v>-1</v>
      </c>
      <c r="M930">
        <f>C930+1+VLOOKUP(B930,states!A$2:C$10,3,FALSE)</f>
        <v>2</v>
      </c>
      <c r="N930">
        <f t="shared" si="118"/>
        <v>6772.6995527259996</v>
      </c>
      <c r="O930" s="2" t="str">
        <f>VLOOKUP(B930,states!A$2:C$10,2,FALSE)</f>
        <v>X</v>
      </c>
      <c r="P930">
        <f t="shared" si="115"/>
        <v>1</v>
      </c>
      <c r="Q930">
        <f>VLOOKUP(B930,states!A$2:D$10,4,FALSE)</f>
        <v>1</v>
      </c>
      <c r="R930">
        <v>0.5</v>
      </c>
      <c r="S930">
        <f t="shared" si="116"/>
        <v>0.5</v>
      </c>
      <c r="T930" s="7">
        <f t="shared" si="119"/>
        <v>8.7760696581378035</v>
      </c>
    </row>
    <row r="931" spans="1:20">
      <c r="A931" s="4" t="str">
        <f t="shared" si="117"/>
        <v>X2Pi-17.5-e-1-2</v>
      </c>
      <c r="B931" s="1" t="s">
        <v>0</v>
      </c>
      <c r="C931">
        <v>1</v>
      </c>
      <c r="D931">
        <v>17.5</v>
      </c>
      <c r="E931" s="2" t="s">
        <v>1</v>
      </c>
      <c r="F931">
        <v>2</v>
      </c>
      <c r="G931">
        <v>7235.5522031840001</v>
      </c>
      <c r="H931">
        <v>7.0710679999999998E-3</v>
      </c>
      <c r="I931">
        <v>6</v>
      </c>
      <c r="J931">
        <f t="shared" si="112"/>
        <v>7221.2764758590001</v>
      </c>
      <c r="K931">
        <f t="shared" si="113"/>
        <v>17.5</v>
      </c>
      <c r="L931">
        <f t="shared" si="114"/>
        <v>-1</v>
      </c>
      <c r="M931">
        <f>C931+1+VLOOKUP(B931,states!A$2:C$10,3,FALSE)</f>
        <v>2</v>
      </c>
      <c r="N931">
        <f t="shared" si="118"/>
        <v>7221.2764758590001</v>
      </c>
      <c r="O931" s="2" t="str">
        <f>VLOOKUP(B931,states!A$2:C$10,2,FALSE)</f>
        <v>X</v>
      </c>
      <c r="P931">
        <f t="shared" si="115"/>
        <v>1</v>
      </c>
      <c r="Q931">
        <f>VLOOKUP(B931,states!A$2:D$10,4,FALSE)</f>
        <v>1</v>
      </c>
      <c r="R931">
        <v>0.5</v>
      </c>
      <c r="S931">
        <f t="shared" si="116"/>
        <v>1.5</v>
      </c>
      <c r="T931" s="7">
        <f t="shared" si="119"/>
        <v>4.7869470862569834</v>
      </c>
    </row>
    <row r="932" spans="1:20">
      <c r="A932" s="4" t="str">
        <f t="shared" si="117"/>
        <v>X2Pi-17.5-e-2-1</v>
      </c>
      <c r="B932" s="1" t="s">
        <v>0</v>
      </c>
      <c r="C932">
        <v>2</v>
      </c>
      <c r="D932">
        <v>17.5</v>
      </c>
      <c r="E932" s="2" t="s">
        <v>1</v>
      </c>
      <c r="F932">
        <v>1</v>
      </c>
      <c r="G932">
        <v>9234.6746701280008</v>
      </c>
      <c r="H932">
        <v>8.6602539999999992E-3</v>
      </c>
      <c r="I932">
        <v>7</v>
      </c>
      <c r="J932">
        <f t="shared" si="112"/>
        <v>9220.398942803</v>
      </c>
      <c r="K932">
        <f t="shared" si="113"/>
        <v>17.5</v>
      </c>
      <c r="L932">
        <f t="shared" si="114"/>
        <v>-1</v>
      </c>
      <c r="M932">
        <f>C932+1+VLOOKUP(B932,states!A$2:C$10,3,FALSE)</f>
        <v>3</v>
      </c>
      <c r="N932">
        <f t="shared" si="118"/>
        <v>9220.398942803</v>
      </c>
      <c r="O932" s="2" t="str">
        <f>VLOOKUP(B932,states!A$2:C$10,2,FALSE)</f>
        <v>X</v>
      </c>
      <c r="P932">
        <f t="shared" si="115"/>
        <v>2</v>
      </c>
      <c r="Q932">
        <f>VLOOKUP(B932,states!A$2:D$10,4,FALSE)</f>
        <v>1</v>
      </c>
      <c r="R932">
        <v>0.5</v>
      </c>
      <c r="S932">
        <f t="shared" si="116"/>
        <v>0.5</v>
      </c>
      <c r="T932" s="7">
        <f t="shared" si="119"/>
        <v>4.5599470584287527</v>
      </c>
    </row>
    <row r="933" spans="1:20">
      <c r="A933" s="4" t="str">
        <f t="shared" si="117"/>
        <v>X2Pi-17.5-e-2-2</v>
      </c>
      <c r="B933" s="1" t="s">
        <v>0</v>
      </c>
      <c r="C933">
        <v>2</v>
      </c>
      <c r="D933">
        <v>17.5</v>
      </c>
      <c r="E933" s="2" t="s">
        <v>1</v>
      </c>
      <c r="F933">
        <v>2</v>
      </c>
      <c r="G933">
        <v>9665.1977314300002</v>
      </c>
      <c r="H933">
        <v>8.6602539999999992E-3</v>
      </c>
      <c r="I933">
        <v>5</v>
      </c>
      <c r="J933">
        <f t="shared" si="112"/>
        <v>9650.9220041049994</v>
      </c>
      <c r="K933">
        <f t="shared" si="113"/>
        <v>17.5</v>
      </c>
      <c r="L933">
        <f t="shared" si="114"/>
        <v>-1</v>
      </c>
      <c r="M933">
        <f>C933+1+VLOOKUP(B933,states!A$2:C$10,3,FALSE)</f>
        <v>3</v>
      </c>
      <c r="N933">
        <f t="shared" si="118"/>
        <v>9650.9220041049994</v>
      </c>
      <c r="O933" s="2" t="str">
        <f>VLOOKUP(B933,states!A$2:C$10,2,FALSE)</f>
        <v>X</v>
      </c>
      <c r="P933">
        <f t="shared" si="115"/>
        <v>2</v>
      </c>
      <c r="Q933">
        <f>VLOOKUP(B933,states!A$2:D$10,4,FALSE)</f>
        <v>1</v>
      </c>
      <c r="R933">
        <v>0.5</v>
      </c>
      <c r="S933">
        <f t="shared" si="116"/>
        <v>1.5</v>
      </c>
      <c r="T933" s="7">
        <f t="shared" si="119"/>
        <v>3.2571050417348233</v>
      </c>
    </row>
    <row r="934" spans="1:20">
      <c r="A934" s="4" t="str">
        <f t="shared" si="117"/>
        <v>X2Pi-17.5-e-3-1</v>
      </c>
      <c r="B934" s="1" t="s">
        <v>0</v>
      </c>
      <c r="C934">
        <v>3</v>
      </c>
      <c r="D934">
        <v>17.5</v>
      </c>
      <c r="E934" s="2" t="s">
        <v>1</v>
      </c>
      <c r="F934">
        <v>1</v>
      </c>
      <c r="G934">
        <v>11558.618274775001</v>
      </c>
      <c r="H934">
        <v>0.01</v>
      </c>
      <c r="I934">
        <v>4</v>
      </c>
      <c r="J934">
        <f t="shared" si="112"/>
        <v>11544.34254745</v>
      </c>
      <c r="K934">
        <f t="shared" si="113"/>
        <v>17.5</v>
      </c>
      <c r="L934">
        <f t="shared" si="114"/>
        <v>-1</v>
      </c>
      <c r="M934">
        <f>C934+1+VLOOKUP(B934,states!A$2:C$10,3,FALSE)</f>
        <v>4</v>
      </c>
      <c r="N934">
        <f t="shared" si="118"/>
        <v>11544.34254745</v>
      </c>
      <c r="O934" s="2" t="str">
        <f>VLOOKUP(B934,states!A$2:C$10,2,FALSE)</f>
        <v>X</v>
      </c>
      <c r="P934">
        <f t="shared" si="115"/>
        <v>3</v>
      </c>
      <c r="Q934">
        <f>VLOOKUP(B934,states!A$2:D$10,4,FALSE)</f>
        <v>1</v>
      </c>
      <c r="R934">
        <v>0.5</v>
      </c>
      <c r="S934">
        <f t="shared" si="116"/>
        <v>0.5</v>
      </c>
      <c r="T934" s="7">
        <f t="shared" si="119"/>
        <v>2.2565885572883331</v>
      </c>
    </row>
    <row r="935" spans="1:20">
      <c r="A935" s="4" t="str">
        <f t="shared" si="117"/>
        <v>X2Pi-17.5-e-3-2</v>
      </c>
      <c r="B935" s="1" t="s">
        <v>0</v>
      </c>
      <c r="C935">
        <v>3</v>
      </c>
      <c r="D935">
        <v>17.5</v>
      </c>
      <c r="E935" s="2" t="s">
        <v>1</v>
      </c>
      <c r="F935">
        <v>2</v>
      </c>
      <c r="G935">
        <v>11971.170428095</v>
      </c>
      <c r="H935">
        <v>0.01</v>
      </c>
      <c r="I935">
        <v>3</v>
      </c>
      <c r="J935">
        <f t="shared" si="112"/>
        <v>11956.894700769999</v>
      </c>
      <c r="K935">
        <f t="shared" si="113"/>
        <v>17.5</v>
      </c>
      <c r="L935">
        <f t="shared" si="114"/>
        <v>-1</v>
      </c>
      <c r="M935">
        <f>C935+1+VLOOKUP(B935,states!A$2:C$10,3,FALSE)</f>
        <v>4</v>
      </c>
      <c r="N935">
        <f t="shared" si="118"/>
        <v>11956.894700769999</v>
      </c>
      <c r="O935" s="2" t="str">
        <f>VLOOKUP(B935,states!A$2:C$10,2,FALSE)</f>
        <v>X</v>
      </c>
      <c r="P935">
        <f t="shared" si="115"/>
        <v>3</v>
      </c>
      <c r="Q935">
        <f>VLOOKUP(B935,states!A$2:D$10,4,FALSE)</f>
        <v>1</v>
      </c>
      <c r="R935">
        <v>0.5</v>
      </c>
      <c r="S935">
        <f t="shared" si="116"/>
        <v>1.5</v>
      </c>
      <c r="T935" s="7">
        <f t="shared" si="119"/>
        <v>1.6924414179662499</v>
      </c>
    </row>
    <row r="936" spans="1:20">
      <c r="A936" s="4" t="str">
        <f t="shared" si="117"/>
        <v>X2Pi-17.5-e-4-1</v>
      </c>
      <c r="B936" s="1" t="s">
        <v>0</v>
      </c>
      <c r="C936">
        <v>4</v>
      </c>
      <c r="D936">
        <v>17.5</v>
      </c>
      <c r="E936" s="2" t="s">
        <v>1</v>
      </c>
      <c r="F936">
        <v>1</v>
      </c>
      <c r="G936">
        <v>13759.32684383</v>
      </c>
      <c r="H936">
        <v>1.4142136E-2</v>
      </c>
      <c r="I936">
        <v>2</v>
      </c>
      <c r="J936">
        <f t="shared" si="112"/>
        <v>13745.051116504999</v>
      </c>
      <c r="K936">
        <f t="shared" si="113"/>
        <v>17.5</v>
      </c>
      <c r="L936">
        <f t="shared" si="114"/>
        <v>-1</v>
      </c>
      <c r="M936">
        <f>C936+1+VLOOKUP(B936,states!A$2:C$10,3,FALSE)</f>
        <v>5</v>
      </c>
      <c r="N936">
        <f t="shared" si="118"/>
        <v>13745.051116504999</v>
      </c>
      <c r="O936" s="2" t="str">
        <f>VLOOKUP(B936,states!A$2:C$10,2,FALSE)</f>
        <v>X</v>
      </c>
      <c r="P936">
        <f t="shared" si="115"/>
        <v>4</v>
      </c>
      <c r="Q936">
        <f>VLOOKUP(B936,states!A$2:D$10,4,FALSE)</f>
        <v>1</v>
      </c>
      <c r="R936">
        <v>0.5</v>
      </c>
      <c r="S936">
        <f t="shared" si="116"/>
        <v>0.5</v>
      </c>
      <c r="T936" s="7">
        <f t="shared" si="119"/>
        <v>0.79782451437616397</v>
      </c>
    </row>
    <row r="937" spans="1:20">
      <c r="A937" s="4" t="str">
        <f t="shared" si="117"/>
        <v>X2Pi-17.5-e-4-2</v>
      </c>
      <c r="B937" s="1" t="s">
        <v>0</v>
      </c>
      <c r="C937">
        <v>4</v>
      </c>
      <c r="D937">
        <v>17.5</v>
      </c>
      <c r="E937" s="2" t="s">
        <v>1</v>
      </c>
      <c r="F937">
        <v>2</v>
      </c>
      <c r="G937">
        <v>14153.899637953</v>
      </c>
      <c r="H937">
        <v>1.118034E-2</v>
      </c>
      <c r="I937">
        <v>2</v>
      </c>
      <c r="J937">
        <f t="shared" si="112"/>
        <v>14139.623910627999</v>
      </c>
      <c r="K937">
        <f t="shared" si="113"/>
        <v>17.5</v>
      </c>
      <c r="L937">
        <f t="shared" si="114"/>
        <v>-1</v>
      </c>
      <c r="M937">
        <f>C937+1+VLOOKUP(B937,states!A$2:C$10,3,FALSE)</f>
        <v>5</v>
      </c>
      <c r="N937">
        <f t="shared" si="118"/>
        <v>14139.623910627999</v>
      </c>
      <c r="O937" s="2" t="str">
        <f>VLOOKUP(B937,states!A$2:C$10,2,FALSE)</f>
        <v>X</v>
      </c>
      <c r="P937">
        <f t="shared" si="115"/>
        <v>4</v>
      </c>
      <c r="Q937">
        <f>VLOOKUP(B937,states!A$2:D$10,4,FALSE)</f>
        <v>1</v>
      </c>
      <c r="R937">
        <v>0.5</v>
      </c>
      <c r="S937">
        <f t="shared" si="116"/>
        <v>1.5</v>
      </c>
      <c r="T937" s="7">
        <f t="shared" si="119"/>
        <v>1.009177072114235</v>
      </c>
    </row>
    <row r="938" spans="1:20">
      <c r="A938" s="4" t="str">
        <f t="shared" si="117"/>
        <v>A2Delta-17.5-e-0-1</v>
      </c>
      <c r="B938" s="1" t="s">
        <v>3</v>
      </c>
      <c r="C938">
        <v>0</v>
      </c>
      <c r="D938">
        <v>17.5</v>
      </c>
      <c r="E938" s="2" t="s">
        <v>1</v>
      </c>
      <c r="F938">
        <v>1</v>
      </c>
      <c r="G938">
        <v>27490.784183740001</v>
      </c>
      <c r="H938">
        <v>7.0710679999999998E-3</v>
      </c>
      <c r="I938">
        <v>11</v>
      </c>
      <c r="J938">
        <f t="shared" si="112"/>
        <v>27476.508456415002</v>
      </c>
      <c r="K938">
        <f t="shared" si="113"/>
        <v>17.5</v>
      </c>
      <c r="L938">
        <f t="shared" si="114"/>
        <v>-1</v>
      </c>
      <c r="M938">
        <f>C938+1+VLOOKUP(B938,states!A$2:C$10,3,FALSE)</f>
        <v>251</v>
      </c>
      <c r="N938">
        <f t="shared" si="118"/>
        <v>27476.508456415002</v>
      </c>
      <c r="O938" s="2" t="str">
        <f>VLOOKUP(B938,states!A$2:C$10,2,FALSE)</f>
        <v>A</v>
      </c>
      <c r="P938">
        <f t="shared" si="115"/>
        <v>0</v>
      </c>
      <c r="Q938">
        <f>VLOOKUP(B938,states!A$2:D$10,4,FALSE)</f>
        <v>2</v>
      </c>
      <c r="R938">
        <v>0.5</v>
      </c>
      <c r="S938">
        <f t="shared" si="116"/>
        <v>0.5</v>
      </c>
      <c r="T938" s="7">
        <f t="shared" si="119"/>
        <v>877.60696581378033</v>
      </c>
    </row>
    <row r="939" spans="1:20">
      <c r="A939" s="4" t="str">
        <f t="shared" si="117"/>
        <v>A2Delta-17.5-e-0-2</v>
      </c>
      <c r="B939" s="1" t="s">
        <v>3</v>
      </c>
      <c r="C939">
        <v>0</v>
      </c>
      <c r="D939">
        <v>17.5</v>
      </c>
      <c r="E939" s="2" t="s">
        <v>1</v>
      </c>
      <c r="F939">
        <v>2</v>
      </c>
      <c r="G939">
        <v>27979.636105431</v>
      </c>
      <c r="H939">
        <v>1.0992020999999999E-2</v>
      </c>
      <c r="I939">
        <v>9</v>
      </c>
      <c r="J939">
        <f t="shared" si="112"/>
        <v>27965.360378106001</v>
      </c>
      <c r="K939">
        <f t="shared" si="113"/>
        <v>17.5</v>
      </c>
      <c r="L939">
        <f t="shared" si="114"/>
        <v>-1</v>
      </c>
      <c r="M939">
        <f>C939+1+VLOOKUP(B939,states!A$2:C$10,3,FALSE)</f>
        <v>251</v>
      </c>
      <c r="N939">
        <f t="shared" si="118"/>
        <v>27965.360378106001</v>
      </c>
      <c r="O939" s="2" t="str">
        <f>VLOOKUP(B939,states!A$2:C$10,2,FALSE)</f>
        <v>A</v>
      </c>
      <c r="P939">
        <f t="shared" si="115"/>
        <v>0</v>
      </c>
      <c r="Q939">
        <f>VLOOKUP(B939,states!A$2:D$10,4,FALSE)</f>
        <v>2</v>
      </c>
      <c r="R939">
        <v>0.5</v>
      </c>
      <c r="S939">
        <f t="shared" si="116"/>
        <v>1.5</v>
      </c>
      <c r="T939" s="7">
        <f t="shared" si="119"/>
        <v>461.90998487891807</v>
      </c>
    </row>
    <row r="940" spans="1:20">
      <c r="A940" s="4" t="str">
        <f t="shared" si="117"/>
        <v>B2Sigma-17.5-e-0-2</v>
      </c>
      <c r="B940" s="1" t="s">
        <v>4</v>
      </c>
      <c r="C940">
        <v>0</v>
      </c>
      <c r="D940">
        <v>17.5</v>
      </c>
      <c r="E940" s="2" t="s">
        <v>1</v>
      </c>
      <c r="F940">
        <v>2</v>
      </c>
      <c r="G940">
        <v>29767.506042593999</v>
      </c>
      <c r="H940">
        <v>5.0381826999999997E-2</v>
      </c>
      <c r="I940">
        <v>9</v>
      </c>
      <c r="J940">
        <f t="shared" si="112"/>
        <v>29753.230315269</v>
      </c>
      <c r="K940">
        <f t="shared" si="113"/>
        <v>17.5</v>
      </c>
      <c r="L940">
        <f t="shared" si="114"/>
        <v>-1</v>
      </c>
      <c r="M940">
        <f>C940+1+VLOOKUP(B940,states!A$2:C$10,3,FALSE)</f>
        <v>51</v>
      </c>
      <c r="N940">
        <f t="shared" si="118"/>
        <v>29753.230315269</v>
      </c>
      <c r="O940" s="2" t="str">
        <f>VLOOKUP(B940,states!A$2:C$10,2,FALSE)</f>
        <v>B</v>
      </c>
      <c r="P940">
        <f t="shared" si="115"/>
        <v>0</v>
      </c>
      <c r="Q940">
        <f>VLOOKUP(B940,states!A$2:D$10,4,FALSE)</f>
        <v>0</v>
      </c>
      <c r="R940">
        <v>0.5</v>
      </c>
      <c r="S940">
        <f t="shared" si="116"/>
        <v>0.5</v>
      </c>
      <c r="T940" s="7">
        <f t="shared" si="119"/>
        <v>100.77689826331128</v>
      </c>
    </row>
    <row r="941" spans="1:20">
      <c r="A941" s="4" t="str">
        <f t="shared" si="117"/>
        <v>A2Delta-17.5-e-1-1</v>
      </c>
      <c r="B941" s="1" t="s">
        <v>3</v>
      </c>
      <c r="C941">
        <v>1</v>
      </c>
      <c r="D941">
        <v>17.5</v>
      </c>
      <c r="E941" s="2" t="s">
        <v>1</v>
      </c>
      <c r="F941">
        <v>1</v>
      </c>
      <c r="G941">
        <v>30022.209350886002</v>
      </c>
      <c r="H941">
        <v>8.6602539999999992E-3</v>
      </c>
      <c r="I941">
        <v>7</v>
      </c>
      <c r="J941">
        <f t="shared" si="112"/>
        <v>30007.933623561003</v>
      </c>
      <c r="K941">
        <f t="shared" si="113"/>
        <v>17.5</v>
      </c>
      <c r="L941">
        <f t="shared" si="114"/>
        <v>-1</v>
      </c>
      <c r="M941">
        <f>C941+1+VLOOKUP(B941,states!A$2:C$10,3,FALSE)</f>
        <v>252</v>
      </c>
      <c r="N941">
        <f t="shared" si="118"/>
        <v>30007.933623561003</v>
      </c>
      <c r="O941" s="2" t="str">
        <f>VLOOKUP(B941,states!A$2:C$10,2,FALSE)</f>
        <v>A</v>
      </c>
      <c r="P941">
        <f t="shared" si="115"/>
        <v>1</v>
      </c>
      <c r="Q941">
        <f>VLOOKUP(B941,states!A$2:D$10,4,FALSE)</f>
        <v>2</v>
      </c>
      <c r="R941">
        <v>0.5</v>
      </c>
      <c r="S941">
        <f t="shared" si="116"/>
        <v>0.5</v>
      </c>
      <c r="T941" s="7">
        <f t="shared" si="119"/>
        <v>4.5599470584287527</v>
      </c>
    </row>
    <row r="942" spans="1:20">
      <c r="A942" s="4" t="str">
        <f t="shared" si="117"/>
        <v>A2Delta-17.5-e-1-2</v>
      </c>
      <c r="B942" s="1" t="s">
        <v>3</v>
      </c>
      <c r="C942">
        <v>1</v>
      </c>
      <c r="D942">
        <v>17.5</v>
      </c>
      <c r="E942" s="2" t="s">
        <v>1</v>
      </c>
      <c r="F942">
        <v>2</v>
      </c>
      <c r="G942">
        <v>30485.66181048</v>
      </c>
      <c r="H942">
        <v>5.0497525000000001E-2</v>
      </c>
      <c r="I942">
        <v>4</v>
      </c>
      <c r="J942">
        <f t="shared" si="112"/>
        <v>30471.386083155001</v>
      </c>
      <c r="K942">
        <f t="shared" si="113"/>
        <v>17.5</v>
      </c>
      <c r="L942">
        <f t="shared" si="114"/>
        <v>-1</v>
      </c>
      <c r="M942">
        <f>C942+1+VLOOKUP(B942,states!A$2:C$10,3,FALSE)</f>
        <v>252</v>
      </c>
      <c r="N942">
        <f t="shared" si="118"/>
        <v>30471.386083155001</v>
      </c>
      <c r="O942" s="2" t="str">
        <f>VLOOKUP(B942,states!A$2:C$10,2,FALSE)</f>
        <v>A</v>
      </c>
      <c r="P942">
        <f t="shared" si="115"/>
        <v>1</v>
      </c>
      <c r="Q942">
        <f>VLOOKUP(B942,states!A$2:D$10,4,FALSE)</f>
        <v>2</v>
      </c>
      <c r="R942">
        <v>0.5</v>
      </c>
      <c r="S942">
        <f t="shared" si="116"/>
        <v>1.5</v>
      </c>
      <c r="T942" s="7">
        <f t="shared" si="119"/>
        <v>0.44687112037438131</v>
      </c>
    </row>
    <row r="943" spans="1:20">
      <c r="A943" s="4" t="str">
        <f t="shared" si="117"/>
        <v>A2Delta-17.5-e-2-1</v>
      </c>
      <c r="B943" s="1" t="s">
        <v>3</v>
      </c>
      <c r="C943">
        <v>2</v>
      </c>
      <c r="D943">
        <v>17.5</v>
      </c>
      <c r="E943" s="2" t="s">
        <v>1</v>
      </c>
      <c r="F943">
        <v>1</v>
      </c>
      <c r="G943">
        <v>32339.215288784999</v>
      </c>
      <c r="H943">
        <v>5.0744457999999999E-2</v>
      </c>
      <c r="I943">
        <v>5</v>
      </c>
      <c r="J943">
        <f t="shared" si="112"/>
        <v>32324.93956146</v>
      </c>
      <c r="K943">
        <f t="shared" si="113"/>
        <v>17.5</v>
      </c>
      <c r="L943">
        <f t="shared" si="114"/>
        <v>-1</v>
      </c>
      <c r="M943">
        <f>C943+1+VLOOKUP(B943,states!A$2:C$10,3,FALSE)</f>
        <v>253</v>
      </c>
      <c r="N943">
        <f t="shared" si="118"/>
        <v>32324.93956146</v>
      </c>
      <c r="O943" s="2" t="str">
        <f>VLOOKUP(B943,states!A$2:C$10,2,FALSE)</f>
        <v>A</v>
      </c>
      <c r="P943">
        <f t="shared" si="115"/>
        <v>2</v>
      </c>
      <c r="Q943">
        <f>VLOOKUP(B943,states!A$2:D$10,4,FALSE)</f>
        <v>2</v>
      </c>
      <c r="R943">
        <v>0.5</v>
      </c>
      <c r="S943">
        <f t="shared" si="116"/>
        <v>0.5</v>
      </c>
      <c r="T943" s="7">
        <f t="shared" si="119"/>
        <v>0.55587069165472547</v>
      </c>
    </row>
    <row r="944" spans="1:20">
      <c r="A944" s="4" t="str">
        <f t="shared" si="117"/>
        <v>A2Delta-17.5-e-2-2</v>
      </c>
      <c r="B944" s="1" t="s">
        <v>3</v>
      </c>
      <c r="C944">
        <v>2</v>
      </c>
      <c r="D944">
        <v>17.5</v>
      </c>
      <c r="E944" s="2" t="s">
        <v>1</v>
      </c>
      <c r="F944">
        <v>2</v>
      </c>
      <c r="G944">
        <v>32774.643486820001</v>
      </c>
      <c r="H944">
        <v>5.0744457999999999E-2</v>
      </c>
      <c r="I944">
        <v>5</v>
      </c>
      <c r="J944">
        <f t="shared" si="112"/>
        <v>32760.367759495002</v>
      </c>
      <c r="K944">
        <f t="shared" si="113"/>
        <v>17.5</v>
      </c>
      <c r="L944">
        <f t="shared" si="114"/>
        <v>-1</v>
      </c>
      <c r="M944">
        <f>C944+1+VLOOKUP(B944,states!A$2:C$10,3,FALSE)</f>
        <v>253</v>
      </c>
      <c r="N944">
        <f t="shared" si="118"/>
        <v>32760.367759495002</v>
      </c>
      <c r="O944" s="2" t="str">
        <f>VLOOKUP(B944,states!A$2:C$10,2,FALSE)</f>
        <v>A</v>
      </c>
      <c r="P944">
        <f t="shared" si="115"/>
        <v>2</v>
      </c>
      <c r="Q944">
        <f>VLOOKUP(B944,states!A$2:D$10,4,FALSE)</f>
        <v>2</v>
      </c>
      <c r="R944">
        <v>0.5</v>
      </c>
      <c r="S944">
        <f t="shared" si="116"/>
        <v>1.5</v>
      </c>
      <c r="T944" s="7">
        <f t="shared" si="119"/>
        <v>0.55587069165472547</v>
      </c>
    </row>
    <row r="945" spans="1:20">
      <c r="A945" s="4" t="str">
        <f t="shared" si="117"/>
        <v>A2Delta-17.5-e-3-1</v>
      </c>
      <c r="B945" s="1" t="s">
        <v>3</v>
      </c>
      <c r="C945">
        <v>3</v>
      </c>
      <c r="D945">
        <v>17.5</v>
      </c>
      <c r="E945" s="2" t="s">
        <v>1</v>
      </c>
      <c r="F945">
        <v>1</v>
      </c>
      <c r="G945">
        <v>34411.574669588997</v>
      </c>
      <c r="H945">
        <v>0.50009999000000005</v>
      </c>
      <c r="I945">
        <v>1</v>
      </c>
      <c r="J945">
        <f t="shared" si="112"/>
        <v>34397.298942263995</v>
      </c>
      <c r="K945">
        <f t="shared" si="113"/>
        <v>17.5</v>
      </c>
      <c r="L945">
        <f t="shared" si="114"/>
        <v>-1</v>
      </c>
      <c r="M945">
        <f>C945+1+VLOOKUP(B945,states!A$2:C$10,3,FALSE)</f>
        <v>254</v>
      </c>
      <c r="N945">
        <f t="shared" si="118"/>
        <v>34397.298942263995</v>
      </c>
      <c r="O945" s="2" t="str">
        <f>VLOOKUP(B945,states!A$2:C$10,2,FALSE)</f>
        <v>A</v>
      </c>
      <c r="P945">
        <f t="shared" si="115"/>
        <v>3</v>
      </c>
      <c r="Q945">
        <f>VLOOKUP(B945,states!A$2:D$10,4,FALSE)</f>
        <v>2</v>
      </c>
      <c r="R945">
        <v>0.5</v>
      </c>
      <c r="S945">
        <f t="shared" si="116"/>
        <v>0.5</v>
      </c>
      <c r="T945" s="7">
        <f t="shared" si="119"/>
        <v>1.1280686874680467E-2</v>
      </c>
    </row>
    <row r="946" spans="1:20">
      <c r="A946" s="4" t="str">
        <f t="shared" si="117"/>
        <v>A2Delta-17.5-e-3-2</v>
      </c>
      <c r="B946" s="1" t="s">
        <v>3</v>
      </c>
      <c r="C946">
        <v>3</v>
      </c>
      <c r="D946">
        <v>17.5</v>
      </c>
      <c r="E946" s="2" t="s">
        <v>1</v>
      </c>
      <c r="F946">
        <v>2</v>
      </c>
      <c r="G946">
        <v>34814.253712662001</v>
      </c>
      <c r="H946">
        <v>0.50009999000000005</v>
      </c>
      <c r="I946">
        <v>1</v>
      </c>
      <c r="J946">
        <f t="shared" si="112"/>
        <v>34799.977985336998</v>
      </c>
      <c r="K946">
        <f t="shared" si="113"/>
        <v>17.5</v>
      </c>
      <c r="L946">
        <f t="shared" si="114"/>
        <v>-1</v>
      </c>
      <c r="M946">
        <f>C946+1+VLOOKUP(B946,states!A$2:C$10,3,FALSE)</f>
        <v>254</v>
      </c>
      <c r="N946">
        <f t="shared" si="118"/>
        <v>34799.977985336998</v>
      </c>
      <c r="O946" s="2" t="str">
        <f>VLOOKUP(B946,states!A$2:C$10,2,FALSE)</f>
        <v>A</v>
      </c>
      <c r="P946">
        <f t="shared" si="115"/>
        <v>3</v>
      </c>
      <c r="Q946">
        <f>VLOOKUP(B946,states!A$2:D$10,4,FALSE)</f>
        <v>2</v>
      </c>
      <c r="R946">
        <v>0.5</v>
      </c>
      <c r="S946">
        <f t="shared" si="116"/>
        <v>1.5</v>
      </c>
      <c r="T946" s="7">
        <f t="shared" si="119"/>
        <v>1.1280686874680467E-2</v>
      </c>
    </row>
    <row r="947" spans="1:20">
      <c r="A947" s="4" t="str">
        <f t="shared" si="117"/>
        <v>C2Sigma-17.5-e-0-1</v>
      </c>
      <c r="B947" s="1" t="s">
        <v>5</v>
      </c>
      <c r="C947">
        <v>0</v>
      </c>
      <c r="D947">
        <v>17.5</v>
      </c>
      <c r="E947" s="2" t="s">
        <v>1</v>
      </c>
      <c r="F947">
        <v>1</v>
      </c>
      <c r="G947">
        <v>36006.806607386003</v>
      </c>
      <c r="H947">
        <v>5.0744457999999999E-2</v>
      </c>
      <c r="I947">
        <v>4</v>
      </c>
      <c r="J947">
        <f t="shared" si="112"/>
        <v>35992.530880061</v>
      </c>
      <c r="K947">
        <f t="shared" si="113"/>
        <v>17.5</v>
      </c>
      <c r="L947">
        <f t="shared" si="114"/>
        <v>-1</v>
      </c>
      <c r="M947">
        <f>C947+1+VLOOKUP(B947,states!A$2:C$10,3,FALSE)</f>
        <v>101</v>
      </c>
      <c r="N947">
        <f t="shared" si="118"/>
        <v>35992.530880061</v>
      </c>
      <c r="O947" s="2" t="str">
        <f>VLOOKUP(B947,states!A$2:C$10,2,FALSE)</f>
        <v>C</v>
      </c>
      <c r="P947">
        <f t="shared" si="115"/>
        <v>0</v>
      </c>
      <c r="Q947">
        <f>VLOOKUP(B947,states!A$2:D$10,4,FALSE)</f>
        <v>0</v>
      </c>
      <c r="R947">
        <v>0.5</v>
      </c>
      <c r="S947">
        <f t="shared" si="116"/>
        <v>0.5</v>
      </c>
      <c r="T947" s="7">
        <f t="shared" si="119"/>
        <v>44.469655332378032</v>
      </c>
    </row>
    <row r="948" spans="1:20">
      <c r="A948" s="4" t="str">
        <f t="shared" si="117"/>
        <v>A2Delta-17.5-e-4-1</v>
      </c>
      <c r="B948" s="1" t="s">
        <v>3</v>
      </c>
      <c r="C948">
        <v>4</v>
      </c>
      <c r="D948">
        <v>17.5</v>
      </c>
      <c r="E948" s="2" t="s">
        <v>1</v>
      </c>
      <c r="F948">
        <v>1</v>
      </c>
      <c r="G948">
        <v>36191.948059939001</v>
      </c>
      <c r="H948">
        <v>0.50012498400000005</v>
      </c>
      <c r="I948">
        <v>2</v>
      </c>
      <c r="J948">
        <f t="shared" si="112"/>
        <v>36177.672332613998</v>
      </c>
      <c r="K948">
        <f t="shared" si="113"/>
        <v>17.5</v>
      </c>
      <c r="L948">
        <f t="shared" si="114"/>
        <v>-1</v>
      </c>
      <c r="M948">
        <f>C948+1+VLOOKUP(B948,states!A$2:C$10,3,FALSE)</f>
        <v>255</v>
      </c>
      <c r="N948">
        <f t="shared" si="118"/>
        <v>36177.672332613998</v>
      </c>
      <c r="O948" s="2" t="str">
        <f>VLOOKUP(B948,states!A$2:C$10,2,FALSE)</f>
        <v>A</v>
      </c>
      <c r="P948">
        <f t="shared" si="115"/>
        <v>4</v>
      </c>
      <c r="Q948">
        <f>VLOOKUP(B948,states!A$2:D$10,4,FALSE)</f>
        <v>2</v>
      </c>
      <c r="R948">
        <v>0.5</v>
      </c>
      <c r="S948">
        <f t="shared" si="116"/>
        <v>0.5</v>
      </c>
      <c r="T948" s="7">
        <f t="shared" si="119"/>
        <v>2.2560246233252895E-2</v>
      </c>
    </row>
    <row r="949" spans="1:20">
      <c r="A949" s="4" t="str">
        <f t="shared" si="117"/>
        <v>A2Delta-17.5-e-4-2</v>
      </c>
      <c r="B949" s="1" t="s">
        <v>3</v>
      </c>
      <c r="C949">
        <v>4</v>
      </c>
      <c r="D949">
        <v>17.5</v>
      </c>
      <c r="E949" s="2" t="s">
        <v>1</v>
      </c>
      <c r="F949">
        <v>2</v>
      </c>
      <c r="G949">
        <v>36553.31415084</v>
      </c>
      <c r="H949">
        <v>0.50013758200000002</v>
      </c>
      <c r="I949">
        <v>1</v>
      </c>
      <c r="J949">
        <f t="shared" si="112"/>
        <v>36539.038423514998</v>
      </c>
      <c r="K949">
        <f t="shared" si="113"/>
        <v>17.5</v>
      </c>
      <c r="L949">
        <f t="shared" si="114"/>
        <v>-1</v>
      </c>
      <c r="M949">
        <f>C949+1+VLOOKUP(B949,states!A$2:C$10,3,FALSE)</f>
        <v>255</v>
      </c>
      <c r="N949">
        <f t="shared" si="118"/>
        <v>36539.038423514998</v>
      </c>
      <c r="O949" s="2" t="str">
        <f>VLOOKUP(B949,states!A$2:C$10,2,FALSE)</f>
        <v>A</v>
      </c>
      <c r="P949">
        <f t="shared" si="115"/>
        <v>4</v>
      </c>
      <c r="Q949">
        <f>VLOOKUP(B949,states!A$2:D$10,4,FALSE)</f>
        <v>2</v>
      </c>
      <c r="R949">
        <v>0.5</v>
      </c>
      <c r="S949">
        <f t="shared" si="116"/>
        <v>1.5</v>
      </c>
      <c r="T949" s="7">
        <f t="shared" si="119"/>
        <v>1.1279838980828346E-2</v>
      </c>
    </row>
    <row r="950" spans="1:20">
      <c r="A950" s="4" t="str">
        <f t="shared" si="117"/>
        <v>C2Sigma-17.5-e-1-1</v>
      </c>
      <c r="B950" s="1" t="s">
        <v>5</v>
      </c>
      <c r="C950">
        <v>1</v>
      </c>
      <c r="D950">
        <v>17.5</v>
      </c>
      <c r="E950" s="2" t="s">
        <v>1</v>
      </c>
      <c r="F950">
        <v>1</v>
      </c>
      <c r="G950">
        <v>38379.014705178</v>
      </c>
      <c r="H950">
        <v>0.20012496099999999</v>
      </c>
      <c r="I950">
        <v>3</v>
      </c>
      <c r="J950">
        <f t="shared" si="112"/>
        <v>38364.738977852998</v>
      </c>
      <c r="K950">
        <f t="shared" si="113"/>
        <v>17.5</v>
      </c>
      <c r="L950">
        <f t="shared" si="114"/>
        <v>-1</v>
      </c>
      <c r="M950">
        <f>C950+1+VLOOKUP(B950,states!A$2:C$10,3,FALSE)</f>
        <v>102</v>
      </c>
      <c r="N950">
        <f t="shared" si="118"/>
        <v>38364.738977852998</v>
      </c>
      <c r="O950" s="2" t="str">
        <f>VLOOKUP(B950,states!A$2:C$10,2,FALSE)</f>
        <v>C</v>
      </c>
      <c r="P950">
        <f t="shared" si="115"/>
        <v>1</v>
      </c>
      <c r="Q950">
        <f>VLOOKUP(B950,states!A$2:D$10,4,FALSE)</f>
        <v>0</v>
      </c>
      <c r="R950">
        <v>0.5</v>
      </c>
      <c r="S950">
        <f t="shared" si="116"/>
        <v>0.5</v>
      </c>
      <c r="T950" s="7">
        <f t="shared" si="119"/>
        <v>8.4569231619550447E-2</v>
      </c>
    </row>
    <row r="951" spans="1:20">
      <c r="A951" s="4" t="str">
        <f t="shared" si="117"/>
        <v>C2Sigma-17.5-e-2-1</v>
      </c>
      <c r="B951" s="1" t="s">
        <v>5</v>
      </c>
      <c r="C951">
        <v>2</v>
      </c>
      <c r="D951">
        <v>17.5</v>
      </c>
      <c r="E951" s="2" t="s">
        <v>1</v>
      </c>
      <c r="F951">
        <v>1</v>
      </c>
      <c r="G951">
        <v>40429.071242455997</v>
      </c>
      <c r="H951">
        <v>0.50007499399999999</v>
      </c>
      <c r="I951">
        <v>1</v>
      </c>
      <c r="J951">
        <f t="shared" si="112"/>
        <v>40414.795515130994</v>
      </c>
      <c r="K951">
        <f t="shared" si="113"/>
        <v>17.5</v>
      </c>
      <c r="L951">
        <f t="shared" si="114"/>
        <v>-1</v>
      </c>
      <c r="M951">
        <f>C951+1+VLOOKUP(B951,states!A$2:C$10,3,FALSE)</f>
        <v>103</v>
      </c>
      <c r="N951">
        <f t="shared" si="118"/>
        <v>40414.795515130994</v>
      </c>
      <c r="O951" s="2" t="str">
        <f>VLOOKUP(B951,states!A$2:C$10,2,FALSE)</f>
        <v>C</v>
      </c>
      <c r="P951">
        <f t="shared" si="115"/>
        <v>2</v>
      </c>
      <c r="Q951">
        <f>VLOOKUP(B951,states!A$2:D$10,4,FALSE)</f>
        <v>0</v>
      </c>
      <c r="R951">
        <v>0.5</v>
      </c>
      <c r="S951">
        <f t="shared" si="116"/>
        <v>0.5</v>
      </c>
      <c r="T951" s="7">
        <f t="shared" si="119"/>
        <v>1.1281250734206544E-2</v>
      </c>
    </row>
    <row r="952" spans="1:20">
      <c r="A952" s="4" t="str">
        <f t="shared" si="117"/>
        <v>X2Pi-18.5-e-0-1</v>
      </c>
      <c r="B952" s="1" t="s">
        <v>0</v>
      </c>
      <c r="C952">
        <v>0</v>
      </c>
      <c r="D952">
        <v>18.5</v>
      </c>
      <c r="E952" s="2" t="s">
        <v>1</v>
      </c>
      <c r="F952">
        <v>1</v>
      </c>
      <c r="G952">
        <v>4693.0444057690002</v>
      </c>
      <c r="H952">
        <v>8.6602539999999992E-3</v>
      </c>
      <c r="I952">
        <v>19</v>
      </c>
      <c r="J952">
        <f t="shared" si="112"/>
        <v>4678.7686784440002</v>
      </c>
      <c r="K952">
        <f t="shared" si="113"/>
        <v>18.5</v>
      </c>
      <c r="L952">
        <f t="shared" si="114"/>
        <v>1</v>
      </c>
      <c r="M952">
        <f>C952+1+VLOOKUP(B952,states!A$2:C$10,3,FALSE)</f>
        <v>1</v>
      </c>
      <c r="N952">
        <f t="shared" si="118"/>
        <v>4678.7686784440002</v>
      </c>
      <c r="O952" s="2" t="str">
        <f>VLOOKUP(B952,states!A$2:C$10,2,FALSE)</f>
        <v>X</v>
      </c>
      <c r="P952">
        <f t="shared" si="115"/>
        <v>0</v>
      </c>
      <c r="Q952">
        <f>VLOOKUP(B952,states!A$2:D$10,4,FALSE)</f>
        <v>1</v>
      </c>
      <c r="R952">
        <v>0.5</v>
      </c>
      <c r="S952">
        <f t="shared" si="116"/>
        <v>0.5</v>
      </c>
      <c r="T952" s="7">
        <f t="shared" si="119"/>
        <v>1224.0203139922626</v>
      </c>
    </row>
    <row r="953" spans="1:20">
      <c r="A953" s="4" t="str">
        <f t="shared" si="117"/>
        <v>X2Pi-18.5-e-0-2</v>
      </c>
      <c r="B953" s="1" t="s">
        <v>0</v>
      </c>
      <c r="C953">
        <v>0</v>
      </c>
      <c r="D953">
        <v>18.5</v>
      </c>
      <c r="E953" s="2" t="s">
        <v>1</v>
      </c>
      <c r="F953">
        <v>2</v>
      </c>
      <c r="G953">
        <v>5181.5399677690002</v>
      </c>
      <c r="H953">
        <v>9.8340000000000007E-3</v>
      </c>
      <c r="I953">
        <v>18</v>
      </c>
      <c r="J953">
        <f t="shared" si="112"/>
        <v>5167.2642404440003</v>
      </c>
      <c r="K953">
        <f t="shared" si="113"/>
        <v>18.5</v>
      </c>
      <c r="L953">
        <f t="shared" si="114"/>
        <v>1</v>
      </c>
      <c r="M953">
        <f>C953+1+VLOOKUP(B953,states!A$2:C$10,3,FALSE)</f>
        <v>1</v>
      </c>
      <c r="N953">
        <f t="shared" si="118"/>
        <v>5167.2642404440003</v>
      </c>
      <c r="O953" s="2" t="str">
        <f>VLOOKUP(B953,states!A$2:C$10,2,FALSE)</f>
        <v>X</v>
      </c>
      <c r="P953">
        <f t="shared" si="115"/>
        <v>0</v>
      </c>
      <c r="Q953">
        <f>VLOOKUP(B953,states!A$2:D$10,4,FALSE)</f>
        <v>1</v>
      </c>
      <c r="R953">
        <v>0.5</v>
      </c>
      <c r="S953">
        <f t="shared" si="116"/>
        <v>1.5</v>
      </c>
      <c r="T953" s="7">
        <f t="shared" si="119"/>
        <v>1021.1932969717811</v>
      </c>
    </row>
    <row r="954" spans="1:20">
      <c r="A954" s="4" t="str">
        <f t="shared" si="117"/>
        <v>X2Pi-18.5-e-1-1</v>
      </c>
      <c r="B954" s="1" t="s">
        <v>0</v>
      </c>
      <c r="C954">
        <v>1</v>
      </c>
      <c r="D954">
        <v>18.5</v>
      </c>
      <c r="E954" s="2" t="s">
        <v>1</v>
      </c>
      <c r="F954">
        <v>1</v>
      </c>
      <c r="G954">
        <v>7246.9295865570002</v>
      </c>
      <c r="H954">
        <v>0.01</v>
      </c>
      <c r="I954">
        <v>9</v>
      </c>
      <c r="J954">
        <f t="shared" si="112"/>
        <v>7232.6538592320003</v>
      </c>
      <c r="K954">
        <f t="shared" si="113"/>
        <v>18.5</v>
      </c>
      <c r="L954">
        <f t="shared" si="114"/>
        <v>1</v>
      </c>
      <c r="M954">
        <f>C954+1+VLOOKUP(B954,states!A$2:C$10,3,FALSE)</f>
        <v>2</v>
      </c>
      <c r="N954">
        <f t="shared" si="118"/>
        <v>7232.6538592320003</v>
      </c>
      <c r="O954" s="2" t="str">
        <f>VLOOKUP(B954,states!A$2:C$10,2,FALSE)</f>
        <v>X</v>
      </c>
      <c r="P954">
        <f t="shared" si="115"/>
        <v>1</v>
      </c>
      <c r="Q954">
        <f>VLOOKUP(B954,states!A$2:D$10,4,FALSE)</f>
        <v>1</v>
      </c>
      <c r="R954">
        <v>0.5</v>
      </c>
      <c r="S954">
        <f t="shared" si="116"/>
        <v>0.5</v>
      </c>
      <c r="T954" s="7">
        <f t="shared" si="119"/>
        <v>5.0212074412102483</v>
      </c>
    </row>
    <row r="955" spans="1:20">
      <c r="A955" s="4" t="str">
        <f t="shared" si="117"/>
        <v>X2Pi-18.5-e-1-2</v>
      </c>
      <c r="B955" s="1" t="s">
        <v>0</v>
      </c>
      <c r="C955">
        <v>1</v>
      </c>
      <c r="D955">
        <v>18.5</v>
      </c>
      <c r="E955" s="2" t="s">
        <v>1</v>
      </c>
      <c r="F955">
        <v>2</v>
      </c>
      <c r="G955">
        <v>7716.3037255099998</v>
      </c>
      <c r="H955">
        <v>7.0710679999999998E-3</v>
      </c>
      <c r="I955">
        <v>7</v>
      </c>
      <c r="J955">
        <f t="shared" si="112"/>
        <v>7702.0279981849999</v>
      </c>
      <c r="K955">
        <f t="shared" si="113"/>
        <v>18.5</v>
      </c>
      <c r="L955">
        <f t="shared" si="114"/>
        <v>1</v>
      </c>
      <c r="M955">
        <f>C955+1+VLOOKUP(B955,states!A$2:C$10,3,FALSE)</f>
        <v>2</v>
      </c>
      <c r="N955">
        <f t="shared" si="118"/>
        <v>7702.0279981849999</v>
      </c>
      <c r="O955" s="2" t="str">
        <f>VLOOKUP(B955,states!A$2:C$10,2,FALSE)</f>
        <v>X</v>
      </c>
      <c r="P955">
        <f t="shared" si="115"/>
        <v>1</v>
      </c>
      <c r="Q955">
        <f>VLOOKUP(B955,states!A$2:D$10,4,FALSE)</f>
        <v>1</v>
      </c>
      <c r="R955">
        <v>0.5</v>
      </c>
      <c r="S955">
        <f t="shared" si="116"/>
        <v>1.5</v>
      </c>
      <c r="T955" s="7">
        <f t="shared" si="119"/>
        <v>5.5230462574900274</v>
      </c>
    </row>
    <row r="956" spans="1:20">
      <c r="A956" s="4" t="str">
        <f t="shared" si="117"/>
        <v>X2Pi-18.5-e-2-1</v>
      </c>
      <c r="B956" s="1" t="s">
        <v>0</v>
      </c>
      <c r="C956">
        <v>2</v>
      </c>
      <c r="D956">
        <v>18.5</v>
      </c>
      <c r="E956" s="2" t="s">
        <v>1</v>
      </c>
      <c r="F956">
        <v>1</v>
      </c>
      <c r="G956">
        <v>9676.1254143829992</v>
      </c>
      <c r="H956">
        <v>8.6602539999999992E-3</v>
      </c>
      <c r="I956">
        <v>8</v>
      </c>
      <c r="J956">
        <f t="shared" si="112"/>
        <v>9661.8496870579984</v>
      </c>
      <c r="K956">
        <f t="shared" si="113"/>
        <v>18.5</v>
      </c>
      <c r="L956">
        <f t="shared" si="114"/>
        <v>1</v>
      </c>
      <c r="M956">
        <f>C956+1+VLOOKUP(B956,states!A$2:C$10,3,FALSE)</f>
        <v>3</v>
      </c>
      <c r="N956">
        <f t="shared" si="118"/>
        <v>9661.8496870579984</v>
      </c>
      <c r="O956" s="2" t="str">
        <f>VLOOKUP(B956,states!A$2:C$10,2,FALSE)</f>
        <v>X</v>
      </c>
      <c r="P956">
        <f t="shared" si="115"/>
        <v>2</v>
      </c>
      <c r="Q956">
        <f>VLOOKUP(B956,states!A$2:D$10,4,FALSE)</f>
        <v>1</v>
      </c>
      <c r="R956">
        <v>0.5</v>
      </c>
      <c r="S956">
        <f t="shared" si="116"/>
        <v>0.5</v>
      </c>
      <c r="T956" s="7">
        <f t="shared" si="119"/>
        <v>5.1537697431253156</v>
      </c>
    </row>
    <row r="957" spans="1:20">
      <c r="A957" s="4" t="str">
        <f t="shared" si="117"/>
        <v>X2Pi-18.5-e-2-2</v>
      </c>
      <c r="B957" s="1" t="s">
        <v>0</v>
      </c>
      <c r="C957">
        <v>2</v>
      </c>
      <c r="D957">
        <v>18.5</v>
      </c>
      <c r="E957" s="2" t="s">
        <v>1</v>
      </c>
      <c r="F957">
        <v>2</v>
      </c>
      <c r="G957">
        <v>10126.525156346999</v>
      </c>
      <c r="H957">
        <v>8.6602539999999992E-3</v>
      </c>
      <c r="I957">
        <v>7</v>
      </c>
      <c r="J957">
        <f t="shared" si="112"/>
        <v>10112.249429021998</v>
      </c>
      <c r="K957">
        <f t="shared" si="113"/>
        <v>18.5</v>
      </c>
      <c r="L957">
        <f t="shared" si="114"/>
        <v>1</v>
      </c>
      <c r="M957">
        <f>C957+1+VLOOKUP(B957,states!A$2:C$10,3,FALSE)</f>
        <v>3</v>
      </c>
      <c r="N957">
        <f t="shared" si="118"/>
        <v>10112.249429021998</v>
      </c>
      <c r="O957" s="2" t="str">
        <f>VLOOKUP(B957,states!A$2:C$10,2,FALSE)</f>
        <v>X</v>
      </c>
      <c r="P957">
        <f t="shared" si="115"/>
        <v>2</v>
      </c>
      <c r="Q957">
        <f>VLOOKUP(B957,states!A$2:D$10,4,FALSE)</f>
        <v>1</v>
      </c>
      <c r="R957">
        <v>0.5</v>
      </c>
      <c r="S957">
        <f t="shared" si="116"/>
        <v>1.5</v>
      </c>
      <c r="T957" s="7">
        <f t="shared" si="119"/>
        <v>4.5095485252346519</v>
      </c>
    </row>
    <row r="958" spans="1:20">
      <c r="A958" s="4" t="str">
        <f t="shared" si="117"/>
        <v>X2Pi-18.5-e-3-1</v>
      </c>
      <c r="B958" s="1" t="s">
        <v>0</v>
      </c>
      <c r="C958">
        <v>3</v>
      </c>
      <c r="D958">
        <v>18.5</v>
      </c>
      <c r="E958" s="2" t="s">
        <v>1</v>
      </c>
      <c r="F958">
        <v>1</v>
      </c>
      <c r="G958">
        <v>11981.654669588999</v>
      </c>
      <c r="H958">
        <v>0.01</v>
      </c>
      <c r="I958">
        <v>4</v>
      </c>
      <c r="J958">
        <f t="shared" si="112"/>
        <v>11967.378942263998</v>
      </c>
      <c r="K958">
        <f t="shared" si="113"/>
        <v>18.5</v>
      </c>
      <c r="L958">
        <f t="shared" si="114"/>
        <v>1</v>
      </c>
      <c r="M958">
        <f>C958+1+VLOOKUP(B958,states!A$2:C$10,3,FALSE)</f>
        <v>4</v>
      </c>
      <c r="N958">
        <f t="shared" si="118"/>
        <v>11967.378942263998</v>
      </c>
      <c r="O958" s="2" t="str">
        <f>VLOOKUP(B958,states!A$2:C$10,2,FALSE)</f>
        <v>X</v>
      </c>
      <c r="P958">
        <f t="shared" si="115"/>
        <v>3</v>
      </c>
      <c r="Q958">
        <f>VLOOKUP(B958,states!A$2:D$10,4,FALSE)</f>
        <v>1</v>
      </c>
      <c r="R958">
        <v>0.5</v>
      </c>
      <c r="S958">
        <f t="shared" si="116"/>
        <v>0.5</v>
      </c>
      <c r="T958" s="7">
        <f t="shared" si="119"/>
        <v>2.2316477516489992</v>
      </c>
    </row>
    <row r="959" spans="1:20">
      <c r="A959" s="4" t="str">
        <f t="shared" si="117"/>
        <v>X2Pi-18.5-e-3-2</v>
      </c>
      <c r="B959" s="1" t="s">
        <v>0</v>
      </c>
      <c r="C959">
        <v>3</v>
      </c>
      <c r="D959">
        <v>18.5</v>
      </c>
      <c r="E959" s="2" t="s">
        <v>1</v>
      </c>
      <c r="F959">
        <v>2</v>
      </c>
      <c r="G959">
        <v>12413.11573143</v>
      </c>
      <c r="H959">
        <v>0.01</v>
      </c>
      <c r="I959">
        <v>2</v>
      </c>
      <c r="J959">
        <f t="shared" si="112"/>
        <v>12398.840004104999</v>
      </c>
      <c r="K959">
        <f t="shared" si="113"/>
        <v>18.5</v>
      </c>
      <c r="L959">
        <f t="shared" si="114"/>
        <v>1</v>
      </c>
      <c r="M959">
        <f>C959+1+VLOOKUP(B959,states!A$2:C$10,3,FALSE)</f>
        <v>4</v>
      </c>
      <c r="N959">
        <f t="shared" si="118"/>
        <v>12398.840004104999</v>
      </c>
      <c r="O959" s="2" t="str">
        <f>VLOOKUP(B959,states!A$2:C$10,2,FALSE)</f>
        <v>X</v>
      </c>
      <c r="P959">
        <f t="shared" si="115"/>
        <v>3</v>
      </c>
      <c r="Q959">
        <f>VLOOKUP(B959,states!A$2:D$10,4,FALSE)</f>
        <v>1</v>
      </c>
      <c r="R959">
        <v>0.5</v>
      </c>
      <c r="S959">
        <f t="shared" si="116"/>
        <v>1.5</v>
      </c>
      <c r="T959" s="7">
        <f t="shared" si="119"/>
        <v>1.1158238758244996</v>
      </c>
    </row>
    <row r="960" spans="1:20">
      <c r="A960" s="4" t="str">
        <f t="shared" si="117"/>
        <v>X2Pi-18.5-e-4-1</v>
      </c>
      <c r="B960" s="1" t="s">
        <v>0</v>
      </c>
      <c r="C960">
        <v>4</v>
      </c>
      <c r="D960">
        <v>18.5</v>
      </c>
      <c r="E960" s="2" t="s">
        <v>1</v>
      </c>
      <c r="F960">
        <v>1</v>
      </c>
      <c r="G960">
        <v>14163.928279753</v>
      </c>
      <c r="H960">
        <v>1.118034E-2</v>
      </c>
      <c r="I960">
        <v>3</v>
      </c>
      <c r="J960">
        <f t="shared" si="112"/>
        <v>14149.652552427999</v>
      </c>
      <c r="K960">
        <f t="shared" si="113"/>
        <v>18.5</v>
      </c>
      <c r="L960">
        <f t="shared" si="114"/>
        <v>1</v>
      </c>
      <c r="M960">
        <f>C960+1+VLOOKUP(B960,states!A$2:C$10,3,FALSE)</f>
        <v>5</v>
      </c>
      <c r="N960">
        <f t="shared" si="118"/>
        <v>14149.652552427999</v>
      </c>
      <c r="O960" s="2" t="str">
        <f>VLOOKUP(B960,states!A$2:C$10,2,FALSE)</f>
        <v>X</v>
      </c>
      <c r="P960">
        <f t="shared" si="115"/>
        <v>4</v>
      </c>
      <c r="Q960">
        <f>VLOOKUP(B960,states!A$2:D$10,4,FALSE)</f>
        <v>1</v>
      </c>
      <c r="R960">
        <v>0.5</v>
      </c>
      <c r="S960">
        <f t="shared" si="116"/>
        <v>0.5</v>
      </c>
      <c r="T960" s="7">
        <f t="shared" si="119"/>
        <v>1.4970348072927562</v>
      </c>
    </row>
    <row r="961" spans="1:20">
      <c r="A961" s="4" t="str">
        <f t="shared" si="117"/>
        <v>X2Pi-18.5-e-4-2</v>
      </c>
      <c r="B961" s="1" t="s">
        <v>0</v>
      </c>
      <c r="C961">
        <v>4</v>
      </c>
      <c r="D961">
        <v>18.5</v>
      </c>
      <c r="E961" s="2" t="s">
        <v>1</v>
      </c>
      <c r="F961">
        <v>2</v>
      </c>
      <c r="G961">
        <v>14576.462428094999</v>
      </c>
      <c r="H961">
        <v>1.118034E-2</v>
      </c>
      <c r="I961">
        <v>2</v>
      </c>
      <c r="J961">
        <f t="shared" si="112"/>
        <v>14562.186700769998</v>
      </c>
      <c r="K961">
        <f t="shared" si="113"/>
        <v>18.5</v>
      </c>
      <c r="L961">
        <f t="shared" si="114"/>
        <v>1</v>
      </c>
      <c r="M961">
        <f>C961+1+VLOOKUP(B961,states!A$2:C$10,3,FALSE)</f>
        <v>5</v>
      </c>
      <c r="N961">
        <f t="shared" si="118"/>
        <v>14562.186700769998</v>
      </c>
      <c r="O961" s="2" t="str">
        <f>VLOOKUP(B961,states!A$2:C$10,2,FALSE)</f>
        <v>X</v>
      </c>
      <c r="P961">
        <f t="shared" si="115"/>
        <v>4</v>
      </c>
      <c r="Q961">
        <f>VLOOKUP(B961,states!A$2:D$10,4,FALSE)</f>
        <v>1</v>
      </c>
      <c r="R961">
        <v>0.5</v>
      </c>
      <c r="S961">
        <f t="shared" si="116"/>
        <v>1.5</v>
      </c>
      <c r="T961" s="7">
        <f t="shared" si="119"/>
        <v>0.99802320486183749</v>
      </c>
    </row>
    <row r="962" spans="1:20">
      <c r="A962" s="4" t="str">
        <f t="shared" si="117"/>
        <v>A2Delta-18.5-e-0-1</v>
      </c>
      <c r="B962" s="1" t="s">
        <v>3</v>
      </c>
      <c r="C962">
        <v>0</v>
      </c>
      <c r="D962">
        <v>18.5</v>
      </c>
      <c r="E962" s="2" t="s">
        <v>1</v>
      </c>
      <c r="F962">
        <v>1</v>
      </c>
      <c r="G962">
        <v>27980.099604071002</v>
      </c>
      <c r="H962">
        <v>9.1918639999999992E-3</v>
      </c>
      <c r="I962">
        <v>11</v>
      </c>
      <c r="J962">
        <f t="shared" ref="J962:J1025" si="120">G962-G$2</f>
        <v>27965.823876746002</v>
      </c>
      <c r="K962">
        <f t="shared" ref="K962:K1025" si="121">D962</f>
        <v>18.5</v>
      </c>
      <c r="L962">
        <f t="shared" ref="L962:L1025" si="122">IF(E962="e",(-1)^(D962-0.5),(-1)^(D962+0.5))</f>
        <v>1</v>
      </c>
      <c r="M962">
        <f>C962+1+VLOOKUP(B962,states!A$2:C$10,3,FALSE)</f>
        <v>251</v>
      </c>
      <c r="N962">
        <f t="shared" si="118"/>
        <v>27965.823876746002</v>
      </c>
      <c r="O962" s="2" t="str">
        <f>VLOOKUP(B962,states!A$2:C$10,2,FALSE)</f>
        <v>A</v>
      </c>
      <c r="P962">
        <f t="shared" ref="P962:P1025" si="123">C962</f>
        <v>0</v>
      </c>
      <c r="Q962">
        <f>VLOOKUP(B962,states!A$2:D$10,4,FALSE)</f>
        <v>2</v>
      </c>
      <c r="R962">
        <v>0.5</v>
      </c>
      <c r="S962">
        <f t="shared" ref="S962:S1025" si="124">IF(Q962=0,R962,IF(F962=1,0.5,1.5))</f>
        <v>0.5</v>
      </c>
      <c r="T962" s="7">
        <f t="shared" si="119"/>
        <v>667.65906425886499</v>
      </c>
    </row>
    <row r="963" spans="1:20">
      <c r="A963" s="4" t="str">
        <f t="shared" ref="A963:A1026" si="125">B963&amp;"-"&amp;D963&amp;"-"&amp;E963&amp;"-"&amp;C963&amp;"-"&amp;F963</f>
        <v>A2Delta-18.5-e-0-2</v>
      </c>
      <c r="B963" s="1" t="s">
        <v>3</v>
      </c>
      <c r="C963">
        <v>0</v>
      </c>
      <c r="D963">
        <v>18.5</v>
      </c>
      <c r="E963" s="2" t="s">
        <v>1</v>
      </c>
      <c r="F963">
        <v>2</v>
      </c>
      <c r="G963">
        <v>28491.898542722</v>
      </c>
      <c r="H963">
        <v>7.0710679999999998E-3</v>
      </c>
      <c r="I963">
        <v>8</v>
      </c>
      <c r="J963">
        <f t="shared" si="120"/>
        <v>28477.622815397001</v>
      </c>
      <c r="K963">
        <f t="shared" si="121"/>
        <v>18.5</v>
      </c>
      <c r="L963">
        <f t="shared" si="122"/>
        <v>1</v>
      </c>
      <c r="M963">
        <f>C963+1+VLOOKUP(B963,states!A$2:C$10,3,FALSE)</f>
        <v>251</v>
      </c>
      <c r="N963">
        <f t="shared" ref="N963:N1026" si="126">J963</f>
        <v>28477.622815397001</v>
      </c>
      <c r="O963" s="2" t="str">
        <f>VLOOKUP(B963,states!A$2:C$10,2,FALSE)</f>
        <v>A</v>
      </c>
      <c r="P963">
        <f t="shared" si="123"/>
        <v>0</v>
      </c>
      <c r="Q963">
        <f>VLOOKUP(B963,states!A$2:D$10,4,FALSE)</f>
        <v>2</v>
      </c>
      <c r="R963">
        <v>0.5</v>
      </c>
      <c r="S963">
        <f t="shared" si="124"/>
        <v>1.5</v>
      </c>
      <c r="T963" s="7">
        <f t="shared" ref="T963:T1026" si="127">0.01*I963/H963/D963^(1/5)*IF(P963=0,100,1)</f>
        <v>631.20528657028876</v>
      </c>
    </row>
    <row r="964" spans="1:20">
      <c r="A964" s="4" t="str">
        <f t="shared" si="125"/>
        <v>B2Sigma-18.5-e-0-2</v>
      </c>
      <c r="B964" s="1" t="s">
        <v>4</v>
      </c>
      <c r="C964">
        <v>0</v>
      </c>
      <c r="D964">
        <v>18.5</v>
      </c>
      <c r="E964" s="2" t="s">
        <v>1</v>
      </c>
      <c r="F964">
        <v>2</v>
      </c>
      <c r="G964">
        <v>30180.218528051999</v>
      </c>
      <c r="H964">
        <v>0.50002499899999997</v>
      </c>
      <c r="I964">
        <v>2</v>
      </c>
      <c r="J964">
        <f t="shared" si="120"/>
        <v>30165.942800727</v>
      </c>
      <c r="K964">
        <f t="shared" si="121"/>
        <v>18.5</v>
      </c>
      <c r="L964">
        <f t="shared" si="122"/>
        <v>1</v>
      </c>
      <c r="M964">
        <f>C964+1+VLOOKUP(B964,states!A$2:C$10,3,FALSE)</f>
        <v>51</v>
      </c>
      <c r="N964">
        <f t="shared" si="126"/>
        <v>30165.942800727</v>
      </c>
      <c r="O964" s="2" t="str">
        <f>VLOOKUP(B964,states!A$2:C$10,2,FALSE)</f>
        <v>B</v>
      </c>
      <c r="P964">
        <f t="shared" si="123"/>
        <v>0</v>
      </c>
      <c r="Q964">
        <f>VLOOKUP(B964,states!A$2:D$10,4,FALSE)</f>
        <v>0</v>
      </c>
      <c r="R964">
        <v>0.5</v>
      </c>
      <c r="S964">
        <f t="shared" si="124"/>
        <v>0.5</v>
      </c>
      <c r="T964" s="7">
        <f t="shared" si="127"/>
        <v>2.2315361793031068</v>
      </c>
    </row>
    <row r="965" spans="1:20">
      <c r="A965" s="4" t="str">
        <f t="shared" si="125"/>
        <v>A2Delta-18.5-e-1-1</v>
      </c>
      <c r="B965" s="1" t="s">
        <v>3</v>
      </c>
      <c r="C965">
        <v>1</v>
      </c>
      <c r="D965">
        <v>18.5</v>
      </c>
      <c r="E965" s="2" t="s">
        <v>1</v>
      </c>
      <c r="F965">
        <v>1</v>
      </c>
      <c r="G965">
        <v>30486.203809145001</v>
      </c>
      <c r="H965">
        <v>1.2247449000000001E-2</v>
      </c>
      <c r="I965">
        <v>7</v>
      </c>
      <c r="J965">
        <f t="shared" si="120"/>
        <v>30471.928081820002</v>
      </c>
      <c r="K965">
        <f t="shared" si="121"/>
        <v>18.5</v>
      </c>
      <c r="L965">
        <f t="shared" si="122"/>
        <v>1</v>
      </c>
      <c r="M965">
        <f>C965+1+VLOOKUP(B965,states!A$2:C$10,3,FALSE)</f>
        <v>252</v>
      </c>
      <c r="N965">
        <f t="shared" si="126"/>
        <v>30471.928081820002</v>
      </c>
      <c r="O965" s="2" t="str">
        <f>VLOOKUP(B965,states!A$2:C$10,2,FALSE)</f>
        <v>A</v>
      </c>
      <c r="P965">
        <f t="shared" si="123"/>
        <v>1</v>
      </c>
      <c r="Q965">
        <f>VLOOKUP(B965,states!A$2:D$10,4,FALSE)</f>
        <v>2</v>
      </c>
      <c r="R965">
        <v>0.5</v>
      </c>
      <c r="S965">
        <f t="shared" si="124"/>
        <v>0.5</v>
      </c>
      <c r="T965" s="7">
        <f t="shared" si="127"/>
        <v>3.1887322538642526</v>
      </c>
    </row>
    <row r="966" spans="1:20">
      <c r="A966" s="4" t="str">
        <f t="shared" si="125"/>
        <v>A2Delta-18.5-e-1-2</v>
      </c>
      <c r="B966" s="1" t="s">
        <v>3</v>
      </c>
      <c r="C966">
        <v>1</v>
      </c>
      <c r="D966">
        <v>18.5</v>
      </c>
      <c r="E966" s="2" t="s">
        <v>1</v>
      </c>
      <c r="F966">
        <v>2</v>
      </c>
      <c r="G966">
        <v>30971.102971711</v>
      </c>
      <c r="H966">
        <v>5.1202613000000001E-2</v>
      </c>
      <c r="I966">
        <v>3</v>
      </c>
      <c r="J966">
        <f t="shared" si="120"/>
        <v>30956.827244386001</v>
      </c>
      <c r="K966">
        <f t="shared" si="121"/>
        <v>18.5</v>
      </c>
      <c r="L966">
        <f t="shared" si="122"/>
        <v>1</v>
      </c>
      <c r="M966">
        <f>C966+1+VLOOKUP(B966,states!A$2:C$10,3,FALSE)</f>
        <v>252</v>
      </c>
      <c r="N966">
        <f t="shared" si="126"/>
        <v>30956.827244386001</v>
      </c>
      <c r="O966" s="2" t="str">
        <f>VLOOKUP(B966,states!A$2:C$10,2,FALSE)</f>
        <v>A</v>
      </c>
      <c r="P966">
        <f t="shared" si="123"/>
        <v>1</v>
      </c>
      <c r="Q966">
        <f>VLOOKUP(B966,states!A$2:D$10,4,FALSE)</f>
        <v>2</v>
      </c>
      <c r="R966">
        <v>0.5</v>
      </c>
      <c r="S966">
        <f t="shared" si="124"/>
        <v>1.5</v>
      </c>
      <c r="T966" s="7">
        <f t="shared" si="127"/>
        <v>0.32688484350139502</v>
      </c>
    </row>
    <row r="967" spans="1:20">
      <c r="A967" s="4" t="str">
        <f t="shared" si="125"/>
        <v>A2Delta-18.5-e-2-1</v>
      </c>
      <c r="B967" s="1" t="s">
        <v>3</v>
      </c>
      <c r="C967">
        <v>2</v>
      </c>
      <c r="D967">
        <v>18.5</v>
      </c>
      <c r="E967" s="2" t="s">
        <v>1</v>
      </c>
      <c r="F967">
        <v>1</v>
      </c>
      <c r="G967">
        <v>32775.06418234</v>
      </c>
      <c r="H967">
        <v>6.1052439999999999E-2</v>
      </c>
      <c r="I967">
        <v>5</v>
      </c>
      <c r="J967">
        <f t="shared" si="120"/>
        <v>32760.788455015001</v>
      </c>
      <c r="K967">
        <f t="shared" si="121"/>
        <v>18.5</v>
      </c>
      <c r="L967">
        <f t="shared" si="122"/>
        <v>1</v>
      </c>
      <c r="M967">
        <f>C967+1+VLOOKUP(B967,states!A$2:C$10,3,FALSE)</f>
        <v>253</v>
      </c>
      <c r="N967">
        <f t="shared" si="126"/>
        <v>32760.788455015001</v>
      </c>
      <c r="O967" s="2" t="str">
        <f>VLOOKUP(B967,states!A$2:C$10,2,FALSE)</f>
        <v>A</v>
      </c>
      <c r="P967">
        <f t="shared" si="123"/>
        <v>2</v>
      </c>
      <c r="Q967">
        <f>VLOOKUP(B967,states!A$2:D$10,4,FALSE)</f>
        <v>2</v>
      </c>
      <c r="R967">
        <v>0.5</v>
      </c>
      <c r="S967">
        <f t="shared" si="124"/>
        <v>0.5</v>
      </c>
      <c r="T967" s="7">
        <f t="shared" si="127"/>
        <v>0.45691207256601851</v>
      </c>
    </row>
    <row r="968" spans="1:20">
      <c r="A968" s="4" t="str">
        <f t="shared" si="125"/>
        <v>A2Delta-18.5-e-2-2</v>
      </c>
      <c r="B968" s="1" t="s">
        <v>3</v>
      </c>
      <c r="C968">
        <v>2</v>
      </c>
      <c r="D968">
        <v>18.5</v>
      </c>
      <c r="E968" s="2" t="s">
        <v>1</v>
      </c>
      <c r="F968">
        <v>2</v>
      </c>
      <c r="G968">
        <v>33229.889171003997</v>
      </c>
      <c r="H968">
        <v>5.0744457999999999E-2</v>
      </c>
      <c r="I968">
        <v>3</v>
      </c>
      <c r="J968">
        <f t="shared" si="120"/>
        <v>33215.613443678994</v>
      </c>
      <c r="K968">
        <f t="shared" si="121"/>
        <v>18.5</v>
      </c>
      <c r="L968">
        <f t="shared" si="122"/>
        <v>1</v>
      </c>
      <c r="M968">
        <f>C968+1+VLOOKUP(B968,states!A$2:C$10,3,FALSE)</f>
        <v>253</v>
      </c>
      <c r="N968">
        <f t="shared" si="126"/>
        <v>33215.613443678994</v>
      </c>
      <c r="O968" s="2" t="str">
        <f>VLOOKUP(B968,states!A$2:C$10,2,FALSE)</f>
        <v>A</v>
      </c>
      <c r="P968">
        <f t="shared" si="123"/>
        <v>2</v>
      </c>
      <c r="Q968">
        <f>VLOOKUP(B968,states!A$2:D$10,4,FALSE)</f>
        <v>2</v>
      </c>
      <c r="R968">
        <v>0.5</v>
      </c>
      <c r="S968">
        <f t="shared" si="124"/>
        <v>1.5</v>
      </c>
      <c r="T968" s="7">
        <f t="shared" si="127"/>
        <v>0.3298361791028982</v>
      </c>
    </row>
    <row r="969" spans="1:20">
      <c r="A969" s="4" t="str">
        <f t="shared" si="125"/>
        <v>A2Delta-18.5-e-3-1</v>
      </c>
      <c r="B969" s="1" t="s">
        <v>3</v>
      </c>
      <c r="C969">
        <v>3</v>
      </c>
      <c r="D969">
        <v>18.5</v>
      </c>
      <c r="E969" s="2" t="s">
        <v>1</v>
      </c>
      <c r="F969">
        <v>1</v>
      </c>
      <c r="G969">
        <v>34814.416655861998</v>
      </c>
      <c r="H969">
        <v>0.50009999000000005</v>
      </c>
      <c r="I969">
        <v>1</v>
      </c>
      <c r="J969">
        <f t="shared" si="120"/>
        <v>34800.140928536995</v>
      </c>
      <c r="K969">
        <f t="shared" si="121"/>
        <v>18.5</v>
      </c>
      <c r="L969">
        <f t="shared" si="122"/>
        <v>1</v>
      </c>
      <c r="M969">
        <f>C969+1+VLOOKUP(B969,states!A$2:C$10,3,FALSE)</f>
        <v>254</v>
      </c>
      <c r="N969">
        <f t="shared" si="126"/>
        <v>34800.140928536995</v>
      </c>
      <c r="O969" s="2" t="str">
        <f>VLOOKUP(B969,states!A$2:C$10,2,FALSE)</f>
        <v>A</v>
      </c>
      <c r="P969">
        <f t="shared" si="123"/>
        <v>3</v>
      </c>
      <c r="Q969">
        <f>VLOOKUP(B969,states!A$2:D$10,4,FALSE)</f>
        <v>2</v>
      </c>
      <c r="R969">
        <v>0.5</v>
      </c>
      <c r="S969">
        <f t="shared" si="124"/>
        <v>0.5</v>
      </c>
      <c r="T969" s="7">
        <f t="shared" si="127"/>
        <v>1.115600777980919E-2</v>
      </c>
    </row>
    <row r="970" spans="1:20">
      <c r="A970" s="4" t="str">
        <f t="shared" si="125"/>
        <v>A2Delta-18.5-e-3-2</v>
      </c>
      <c r="B970" s="1" t="s">
        <v>3</v>
      </c>
      <c r="C970">
        <v>3</v>
      </c>
      <c r="D970">
        <v>18.5</v>
      </c>
      <c r="E970" s="2" t="s">
        <v>1</v>
      </c>
      <c r="F970">
        <v>2</v>
      </c>
      <c r="G970">
        <v>35233.302156347003</v>
      </c>
      <c r="H970">
        <v>0.50009999000000005</v>
      </c>
      <c r="I970">
        <v>1</v>
      </c>
      <c r="J970">
        <f t="shared" si="120"/>
        <v>35219.026429022</v>
      </c>
      <c r="K970">
        <f t="shared" si="121"/>
        <v>18.5</v>
      </c>
      <c r="L970">
        <f t="shared" si="122"/>
        <v>1</v>
      </c>
      <c r="M970">
        <f>C970+1+VLOOKUP(B970,states!A$2:C$10,3,FALSE)</f>
        <v>254</v>
      </c>
      <c r="N970">
        <f t="shared" si="126"/>
        <v>35219.026429022</v>
      </c>
      <c r="O970" s="2" t="str">
        <f>VLOOKUP(B970,states!A$2:C$10,2,FALSE)</f>
        <v>A</v>
      </c>
      <c r="P970">
        <f t="shared" si="123"/>
        <v>3</v>
      </c>
      <c r="Q970">
        <f>VLOOKUP(B970,states!A$2:D$10,4,FALSE)</f>
        <v>2</v>
      </c>
      <c r="R970">
        <v>0.5</v>
      </c>
      <c r="S970">
        <f t="shared" si="124"/>
        <v>1.5</v>
      </c>
      <c r="T970" s="7">
        <f t="shared" si="127"/>
        <v>1.115600777980919E-2</v>
      </c>
    </row>
    <row r="971" spans="1:20">
      <c r="A971" s="4" t="str">
        <f t="shared" si="125"/>
        <v>C2Sigma-18.5-e-0-1</v>
      </c>
      <c r="B971" s="1" t="s">
        <v>5</v>
      </c>
      <c r="C971">
        <v>0</v>
      </c>
      <c r="D971">
        <v>18.5</v>
      </c>
      <c r="E971" s="2" t="s">
        <v>1</v>
      </c>
      <c r="F971">
        <v>1</v>
      </c>
      <c r="G971">
        <v>36483.521150262997</v>
      </c>
      <c r="H971">
        <v>5.0249377999999997E-2</v>
      </c>
      <c r="I971">
        <v>5</v>
      </c>
      <c r="J971">
        <f t="shared" si="120"/>
        <v>36469.245422937995</v>
      </c>
      <c r="K971">
        <f t="shared" si="121"/>
        <v>18.5</v>
      </c>
      <c r="L971">
        <f t="shared" si="122"/>
        <v>1</v>
      </c>
      <c r="M971">
        <f>C971+1+VLOOKUP(B971,states!A$2:C$10,3,FALSE)</f>
        <v>101</v>
      </c>
      <c r="N971">
        <f t="shared" si="126"/>
        <v>36469.245422937995</v>
      </c>
      <c r="O971" s="2" t="str">
        <f>VLOOKUP(B971,states!A$2:C$10,2,FALSE)</f>
        <v>C</v>
      </c>
      <c r="P971">
        <f t="shared" si="123"/>
        <v>0</v>
      </c>
      <c r="Q971">
        <f>VLOOKUP(B971,states!A$2:D$10,4,FALSE)</f>
        <v>0</v>
      </c>
      <c r="R971">
        <v>0.5</v>
      </c>
      <c r="S971">
        <f t="shared" si="124"/>
        <v>0.5</v>
      </c>
      <c r="T971" s="7">
        <f t="shared" si="127"/>
        <v>55.514312825150782</v>
      </c>
    </row>
    <row r="972" spans="1:20">
      <c r="A972" s="4" t="str">
        <f t="shared" si="125"/>
        <v>A2Delta-18.5-e-4-1</v>
      </c>
      <c r="B972" s="1" t="s">
        <v>3</v>
      </c>
      <c r="C972">
        <v>4</v>
      </c>
      <c r="D972">
        <v>18.5</v>
      </c>
      <c r="E972" s="2" t="s">
        <v>1</v>
      </c>
      <c r="F972">
        <v>1</v>
      </c>
      <c r="G972">
        <v>36553.378978749002</v>
      </c>
      <c r="H972">
        <v>0.50012498400000005</v>
      </c>
      <c r="I972">
        <v>1</v>
      </c>
      <c r="J972">
        <f t="shared" si="120"/>
        <v>36539.103251424</v>
      </c>
      <c r="K972">
        <f t="shared" si="121"/>
        <v>18.5</v>
      </c>
      <c r="L972">
        <f t="shared" si="122"/>
        <v>1</v>
      </c>
      <c r="M972">
        <f>C972+1+VLOOKUP(B972,states!A$2:C$10,3,FALSE)</f>
        <v>255</v>
      </c>
      <c r="N972">
        <f t="shared" si="126"/>
        <v>36539.103251424</v>
      </c>
      <c r="O972" s="2" t="str">
        <f>VLOOKUP(B972,states!A$2:C$10,2,FALSE)</f>
        <v>A</v>
      </c>
      <c r="P972">
        <f t="shared" si="123"/>
        <v>4</v>
      </c>
      <c r="Q972">
        <f>VLOOKUP(B972,states!A$2:D$10,4,FALSE)</f>
        <v>2</v>
      </c>
      <c r="R972">
        <v>0.5</v>
      </c>
      <c r="S972">
        <f t="shared" si="124"/>
        <v>0.5</v>
      </c>
      <c r="T972" s="7">
        <f t="shared" si="127"/>
        <v>1.1155450252656239E-2</v>
      </c>
    </row>
    <row r="973" spans="1:20">
      <c r="A973" s="4" t="str">
        <f t="shared" si="125"/>
        <v>A2Delta-18.5-e-4-2</v>
      </c>
      <c r="B973" s="1" t="s">
        <v>3</v>
      </c>
      <c r="C973">
        <v>4</v>
      </c>
      <c r="D973">
        <v>18.5</v>
      </c>
      <c r="E973" s="2" t="s">
        <v>1</v>
      </c>
      <c r="F973">
        <v>2</v>
      </c>
      <c r="G973">
        <v>36927.317712661999</v>
      </c>
      <c r="H973">
        <v>0.50012498400000005</v>
      </c>
      <c r="I973">
        <v>1</v>
      </c>
      <c r="J973">
        <f t="shared" si="120"/>
        <v>36913.041985336997</v>
      </c>
      <c r="K973">
        <f t="shared" si="121"/>
        <v>18.5</v>
      </c>
      <c r="L973">
        <f t="shared" si="122"/>
        <v>1</v>
      </c>
      <c r="M973">
        <f>C973+1+VLOOKUP(B973,states!A$2:C$10,3,FALSE)</f>
        <v>255</v>
      </c>
      <c r="N973">
        <f t="shared" si="126"/>
        <v>36913.041985336997</v>
      </c>
      <c r="O973" s="2" t="str">
        <f>VLOOKUP(B973,states!A$2:C$10,2,FALSE)</f>
        <v>A</v>
      </c>
      <c r="P973">
        <f t="shared" si="123"/>
        <v>4</v>
      </c>
      <c r="Q973">
        <f>VLOOKUP(B973,states!A$2:D$10,4,FALSE)</f>
        <v>2</v>
      </c>
      <c r="R973">
        <v>0.5</v>
      </c>
      <c r="S973">
        <f t="shared" si="124"/>
        <v>1.5</v>
      </c>
      <c r="T973" s="7">
        <f t="shared" si="127"/>
        <v>1.1155450252656239E-2</v>
      </c>
    </row>
    <row r="974" spans="1:20">
      <c r="A974" s="4" t="str">
        <f t="shared" si="125"/>
        <v>C2Sigma-18.5-e-1-1</v>
      </c>
      <c r="B974" s="1" t="s">
        <v>5</v>
      </c>
      <c r="C974">
        <v>1</v>
      </c>
      <c r="D974">
        <v>18.5</v>
      </c>
      <c r="E974" s="2" t="s">
        <v>1</v>
      </c>
      <c r="F974">
        <v>1</v>
      </c>
      <c r="G974">
        <v>38825.637665845003</v>
      </c>
      <c r="H974">
        <v>5.0893110999999998E-2</v>
      </c>
      <c r="I974">
        <v>4</v>
      </c>
      <c r="J974">
        <f t="shared" si="120"/>
        <v>38811.36193852</v>
      </c>
      <c r="K974">
        <f t="shared" si="121"/>
        <v>18.5</v>
      </c>
      <c r="L974">
        <f t="shared" si="122"/>
        <v>1</v>
      </c>
      <c r="M974">
        <f>C974+1+VLOOKUP(B974,states!A$2:C$10,3,FALSE)</f>
        <v>102</v>
      </c>
      <c r="N974">
        <f t="shared" si="126"/>
        <v>38811.36193852</v>
      </c>
      <c r="O974" s="2" t="str">
        <f>VLOOKUP(B974,states!A$2:C$10,2,FALSE)</f>
        <v>C</v>
      </c>
      <c r="P974">
        <f t="shared" si="123"/>
        <v>1</v>
      </c>
      <c r="Q974">
        <f>VLOOKUP(B974,states!A$2:D$10,4,FALSE)</f>
        <v>0</v>
      </c>
      <c r="R974">
        <v>0.5</v>
      </c>
      <c r="S974">
        <f t="shared" si="124"/>
        <v>0.5</v>
      </c>
      <c r="T974" s="7">
        <f t="shared" si="127"/>
        <v>0.43849702008764985</v>
      </c>
    </row>
    <row r="975" spans="1:20">
      <c r="A975" s="4" t="str">
        <f t="shared" si="125"/>
        <v>X2Pi-18.5-f-0-1</v>
      </c>
      <c r="B975" s="1" t="s">
        <v>0</v>
      </c>
      <c r="C975">
        <v>0</v>
      </c>
      <c r="D975">
        <v>18.5</v>
      </c>
      <c r="E975" s="2" t="s">
        <v>2</v>
      </c>
      <c r="F975">
        <v>1</v>
      </c>
      <c r="G975">
        <v>4681.7887560520003</v>
      </c>
      <c r="H975">
        <v>1.4789999999999999E-2</v>
      </c>
      <c r="I975">
        <v>16</v>
      </c>
      <c r="J975">
        <f t="shared" si="120"/>
        <v>4667.5130287270003</v>
      </c>
      <c r="K975">
        <f t="shared" si="121"/>
        <v>18.5</v>
      </c>
      <c r="L975">
        <f t="shared" si="122"/>
        <v>-1</v>
      </c>
      <c r="M975">
        <f>C975+1+VLOOKUP(B975,states!A$2:C$10,3,FALSE)</f>
        <v>1</v>
      </c>
      <c r="N975">
        <f t="shared" si="126"/>
        <v>4667.5130287270003</v>
      </c>
      <c r="O975" s="2" t="str">
        <f>VLOOKUP(B975,states!A$2:C$10,2,FALSE)</f>
        <v>X</v>
      </c>
      <c r="P975">
        <f t="shared" si="123"/>
        <v>0</v>
      </c>
      <c r="Q975">
        <f>VLOOKUP(B975,states!A$2:D$10,4,FALSE)</f>
        <v>1</v>
      </c>
      <c r="R975">
        <v>0.5</v>
      </c>
      <c r="S975">
        <f t="shared" si="124"/>
        <v>0.5</v>
      </c>
      <c r="T975" s="7">
        <f t="shared" si="127"/>
        <v>603.55584899229177</v>
      </c>
    </row>
    <row r="976" spans="1:20">
      <c r="A976" s="4" t="str">
        <f t="shared" si="125"/>
        <v>X2Pi-18.5-f-0-2</v>
      </c>
      <c r="B976" s="1" t="s">
        <v>0</v>
      </c>
      <c r="C976">
        <v>0</v>
      </c>
      <c r="D976">
        <v>18.5</v>
      </c>
      <c r="E976" s="2" t="s">
        <v>2</v>
      </c>
      <c r="F976">
        <v>2</v>
      </c>
      <c r="G976">
        <v>5194.4720317299998</v>
      </c>
      <c r="H976">
        <v>5.0000000000000001E-3</v>
      </c>
      <c r="I976">
        <v>15</v>
      </c>
      <c r="J976">
        <f t="shared" si="120"/>
        <v>5180.1963044049999</v>
      </c>
      <c r="K976">
        <f t="shared" si="121"/>
        <v>18.5</v>
      </c>
      <c r="L976">
        <f t="shared" si="122"/>
        <v>-1</v>
      </c>
      <c r="M976">
        <f>C976+1+VLOOKUP(B976,states!A$2:C$10,3,FALSE)</f>
        <v>1</v>
      </c>
      <c r="N976">
        <f t="shared" si="126"/>
        <v>5180.1963044049999</v>
      </c>
      <c r="O976" s="2" t="str">
        <f>VLOOKUP(B976,states!A$2:C$10,2,FALSE)</f>
        <v>X</v>
      </c>
      <c r="P976">
        <f t="shared" si="123"/>
        <v>0</v>
      </c>
      <c r="Q976">
        <f>VLOOKUP(B976,states!A$2:D$10,4,FALSE)</f>
        <v>1</v>
      </c>
      <c r="R976">
        <v>0.5</v>
      </c>
      <c r="S976">
        <f t="shared" si="124"/>
        <v>1.5</v>
      </c>
      <c r="T976" s="7">
        <f t="shared" si="127"/>
        <v>1673.7358137367494</v>
      </c>
    </row>
    <row r="977" spans="1:20">
      <c r="A977" s="4" t="str">
        <f t="shared" si="125"/>
        <v>X2Pi-18.5-f-1-1</v>
      </c>
      <c r="B977" s="1" t="s">
        <v>0</v>
      </c>
      <c r="C977">
        <v>1</v>
      </c>
      <c r="D977">
        <v>18.5</v>
      </c>
      <c r="E977" s="2" t="s">
        <v>2</v>
      </c>
      <c r="F977">
        <v>1</v>
      </c>
      <c r="G977">
        <v>7236.0927512770004</v>
      </c>
      <c r="H977">
        <v>9.4925630000000007E-3</v>
      </c>
      <c r="I977">
        <v>11</v>
      </c>
      <c r="J977">
        <f t="shared" si="120"/>
        <v>7221.8170239520005</v>
      </c>
      <c r="K977">
        <f t="shared" si="121"/>
        <v>18.5</v>
      </c>
      <c r="L977">
        <f t="shared" si="122"/>
        <v>-1</v>
      </c>
      <c r="M977">
        <f>C977+1+VLOOKUP(B977,states!A$2:C$10,3,FALSE)</f>
        <v>2</v>
      </c>
      <c r="N977">
        <f t="shared" si="126"/>
        <v>7221.8170239520005</v>
      </c>
      <c r="O977" s="2" t="str">
        <f>VLOOKUP(B977,states!A$2:C$10,2,FALSE)</f>
        <v>X</v>
      </c>
      <c r="P977">
        <f t="shared" si="123"/>
        <v>1</v>
      </c>
      <c r="Q977">
        <f>VLOOKUP(B977,states!A$2:D$10,4,FALSE)</f>
        <v>1</v>
      </c>
      <c r="R977">
        <v>0.5</v>
      </c>
      <c r="S977">
        <f t="shared" si="124"/>
        <v>0.5</v>
      </c>
      <c r="T977" s="7">
        <f t="shared" si="127"/>
        <v>6.4650941131860247</v>
      </c>
    </row>
    <row r="978" spans="1:20">
      <c r="A978" s="4" t="str">
        <f t="shared" si="125"/>
        <v>X2Pi-18.5-f-1-2</v>
      </c>
      <c r="B978" s="1" t="s">
        <v>0</v>
      </c>
      <c r="C978">
        <v>1</v>
      </c>
      <c r="D978">
        <v>18.5</v>
      </c>
      <c r="E978" s="2" t="s">
        <v>2</v>
      </c>
      <c r="F978">
        <v>2</v>
      </c>
      <c r="G978">
        <v>7728.7350243749997</v>
      </c>
      <c r="H978">
        <v>7.9579190000000008E-3</v>
      </c>
      <c r="I978">
        <v>8</v>
      </c>
      <c r="J978">
        <f t="shared" si="120"/>
        <v>7714.4592970499998</v>
      </c>
      <c r="K978">
        <f t="shared" si="121"/>
        <v>18.5</v>
      </c>
      <c r="L978">
        <f t="shared" si="122"/>
        <v>-1</v>
      </c>
      <c r="M978">
        <f>C978+1+VLOOKUP(B978,states!A$2:C$10,3,FALSE)</f>
        <v>2</v>
      </c>
      <c r="N978">
        <f t="shared" si="126"/>
        <v>7714.4592970499998</v>
      </c>
      <c r="O978" s="2" t="str">
        <f>VLOOKUP(B978,states!A$2:C$10,2,FALSE)</f>
        <v>X</v>
      </c>
      <c r="P978">
        <f t="shared" si="123"/>
        <v>1</v>
      </c>
      <c r="Q978">
        <f>VLOOKUP(B978,states!A$2:D$10,4,FALSE)</f>
        <v>1</v>
      </c>
      <c r="R978">
        <v>0.5</v>
      </c>
      <c r="S978">
        <f t="shared" si="124"/>
        <v>1.5</v>
      </c>
      <c r="T978" s="7">
        <f t="shared" si="127"/>
        <v>5.6086214289162761</v>
      </c>
    </row>
    <row r="979" spans="1:20">
      <c r="A979" s="4" t="str">
        <f t="shared" si="125"/>
        <v>X2Pi-18.5-f-2-1</v>
      </c>
      <c r="B979" s="1" t="s">
        <v>0</v>
      </c>
      <c r="C979">
        <v>2</v>
      </c>
      <c r="D979">
        <v>18.5</v>
      </c>
      <c r="E979" s="2" t="s">
        <v>2</v>
      </c>
      <c r="F979">
        <v>1</v>
      </c>
      <c r="G979">
        <v>9665.7378981490001</v>
      </c>
      <c r="H979">
        <v>8.6602539999999992E-3</v>
      </c>
      <c r="I979">
        <v>7</v>
      </c>
      <c r="J979">
        <f t="shared" si="120"/>
        <v>9651.4621708239993</v>
      </c>
      <c r="K979">
        <f t="shared" si="121"/>
        <v>18.5</v>
      </c>
      <c r="L979">
        <f t="shared" si="122"/>
        <v>-1</v>
      </c>
      <c r="M979">
        <f>C979+1+VLOOKUP(B979,states!A$2:C$10,3,FALSE)</f>
        <v>3</v>
      </c>
      <c r="N979">
        <f t="shared" si="126"/>
        <v>9651.4621708239993</v>
      </c>
      <c r="O979" s="2" t="str">
        <f>VLOOKUP(B979,states!A$2:C$10,2,FALSE)</f>
        <v>X</v>
      </c>
      <c r="P979">
        <f t="shared" si="123"/>
        <v>2</v>
      </c>
      <c r="Q979">
        <f>VLOOKUP(B979,states!A$2:D$10,4,FALSE)</f>
        <v>1</v>
      </c>
      <c r="R979">
        <v>0.5</v>
      </c>
      <c r="S979">
        <f t="shared" si="124"/>
        <v>0.5</v>
      </c>
      <c r="T979" s="7">
        <f t="shared" si="127"/>
        <v>4.5095485252346519</v>
      </c>
    </row>
    <row r="980" spans="1:20">
      <c r="A980" s="4" t="str">
        <f t="shared" si="125"/>
        <v>X2Pi-18.5-f-2-2</v>
      </c>
      <c r="B980" s="1" t="s">
        <v>0</v>
      </c>
      <c r="C980">
        <v>2</v>
      </c>
      <c r="D980">
        <v>18.5</v>
      </c>
      <c r="E980" s="2" t="s">
        <v>2</v>
      </c>
      <c r="F980">
        <v>2</v>
      </c>
      <c r="G980">
        <v>10138.44132717</v>
      </c>
      <c r="H980">
        <v>8.6602539999999992E-3</v>
      </c>
      <c r="I980">
        <v>5</v>
      </c>
      <c r="J980">
        <f t="shared" si="120"/>
        <v>10124.165599844999</v>
      </c>
      <c r="K980">
        <f t="shared" si="121"/>
        <v>18.5</v>
      </c>
      <c r="L980">
        <f t="shared" si="122"/>
        <v>-1</v>
      </c>
      <c r="M980">
        <f>C980+1+VLOOKUP(B980,states!A$2:C$10,3,FALSE)</f>
        <v>3</v>
      </c>
      <c r="N980">
        <f t="shared" si="126"/>
        <v>10124.165599844999</v>
      </c>
      <c r="O980" s="2" t="str">
        <f>VLOOKUP(B980,states!A$2:C$10,2,FALSE)</f>
        <v>X</v>
      </c>
      <c r="P980">
        <f t="shared" si="123"/>
        <v>2</v>
      </c>
      <c r="Q980">
        <f>VLOOKUP(B980,states!A$2:D$10,4,FALSE)</f>
        <v>1</v>
      </c>
      <c r="R980">
        <v>0.5</v>
      </c>
      <c r="S980">
        <f t="shared" si="124"/>
        <v>1.5</v>
      </c>
      <c r="T980" s="7">
        <f t="shared" si="127"/>
        <v>3.2211060894533228</v>
      </c>
    </row>
    <row r="981" spans="1:20">
      <c r="A981" s="4" t="str">
        <f t="shared" si="125"/>
        <v>X2Pi-18.5-f-3-1</v>
      </c>
      <c r="B981" s="1" t="s">
        <v>0</v>
      </c>
      <c r="C981">
        <v>3</v>
      </c>
      <c r="D981">
        <v>18.5</v>
      </c>
      <c r="E981" s="2" t="s">
        <v>2</v>
      </c>
      <c r="F981">
        <v>1</v>
      </c>
      <c r="G981">
        <v>11971.686655862</v>
      </c>
      <c r="H981">
        <v>0.01</v>
      </c>
      <c r="I981">
        <v>4</v>
      </c>
      <c r="J981">
        <f t="shared" si="120"/>
        <v>11957.410928537</v>
      </c>
      <c r="K981">
        <f t="shared" si="121"/>
        <v>18.5</v>
      </c>
      <c r="L981">
        <f t="shared" si="122"/>
        <v>-1</v>
      </c>
      <c r="M981">
        <f>C981+1+VLOOKUP(B981,states!A$2:C$10,3,FALSE)</f>
        <v>4</v>
      </c>
      <c r="N981">
        <f t="shared" si="126"/>
        <v>11957.410928537</v>
      </c>
      <c r="O981" s="2" t="str">
        <f>VLOOKUP(B981,states!A$2:C$10,2,FALSE)</f>
        <v>X</v>
      </c>
      <c r="P981">
        <f t="shared" si="123"/>
        <v>3</v>
      </c>
      <c r="Q981">
        <f>VLOOKUP(B981,states!A$2:D$10,4,FALSE)</f>
        <v>1</v>
      </c>
      <c r="R981">
        <v>0.5</v>
      </c>
      <c r="S981">
        <f t="shared" si="124"/>
        <v>0.5</v>
      </c>
      <c r="T981" s="7">
        <f t="shared" si="127"/>
        <v>2.2316477516489992</v>
      </c>
    </row>
    <row r="982" spans="1:20">
      <c r="A982" s="4" t="str">
        <f t="shared" si="125"/>
        <v>X2Pi-18.5-f-3-2</v>
      </c>
      <c r="B982" s="1" t="s">
        <v>0</v>
      </c>
      <c r="C982">
        <v>3</v>
      </c>
      <c r="D982">
        <v>18.5</v>
      </c>
      <c r="E982" s="2" t="s">
        <v>2</v>
      </c>
      <c r="F982">
        <v>2</v>
      </c>
      <c r="G982">
        <v>12424.579326199</v>
      </c>
      <c r="H982">
        <v>1.0854071E-2</v>
      </c>
      <c r="I982">
        <v>2</v>
      </c>
      <c r="J982">
        <f t="shared" si="120"/>
        <v>12410.303598873999</v>
      </c>
      <c r="K982">
        <f t="shared" si="121"/>
        <v>18.5</v>
      </c>
      <c r="L982">
        <f t="shared" si="122"/>
        <v>-1</v>
      </c>
      <c r="M982">
        <f>C982+1+VLOOKUP(B982,states!A$2:C$10,3,FALSE)</f>
        <v>4</v>
      </c>
      <c r="N982">
        <f t="shared" si="126"/>
        <v>12410.303598873999</v>
      </c>
      <c r="O982" s="2" t="str">
        <f>VLOOKUP(B982,states!A$2:C$10,2,FALSE)</f>
        <v>X</v>
      </c>
      <c r="P982">
        <f t="shared" si="123"/>
        <v>3</v>
      </c>
      <c r="Q982">
        <f>VLOOKUP(B982,states!A$2:D$10,4,FALSE)</f>
        <v>1</v>
      </c>
      <c r="R982">
        <v>0.5</v>
      </c>
      <c r="S982">
        <f t="shared" si="124"/>
        <v>1.5</v>
      </c>
      <c r="T982" s="7">
        <f t="shared" si="127"/>
        <v>1.0280233801902527</v>
      </c>
    </row>
    <row r="983" spans="1:20">
      <c r="A983" s="4" t="str">
        <f t="shared" si="125"/>
        <v>X2Pi-18.5-f-4-1</v>
      </c>
      <c r="B983" s="1" t="s">
        <v>0</v>
      </c>
      <c r="C983">
        <v>4</v>
      </c>
      <c r="D983">
        <v>18.5</v>
      </c>
      <c r="E983" s="2" t="s">
        <v>2</v>
      </c>
      <c r="F983">
        <v>1</v>
      </c>
      <c r="G983">
        <v>14154.368978749</v>
      </c>
      <c r="H983">
        <v>1.118034E-2</v>
      </c>
      <c r="I983">
        <v>3</v>
      </c>
      <c r="J983">
        <f t="shared" si="120"/>
        <v>14140.093251423999</v>
      </c>
      <c r="K983">
        <f t="shared" si="121"/>
        <v>18.5</v>
      </c>
      <c r="L983">
        <f t="shared" si="122"/>
        <v>-1</v>
      </c>
      <c r="M983">
        <f>C983+1+VLOOKUP(B983,states!A$2:C$10,3,FALSE)</f>
        <v>5</v>
      </c>
      <c r="N983">
        <f t="shared" si="126"/>
        <v>14140.093251423999</v>
      </c>
      <c r="O983" s="2" t="str">
        <f>VLOOKUP(B983,states!A$2:C$10,2,FALSE)</f>
        <v>X</v>
      </c>
      <c r="P983">
        <f t="shared" si="123"/>
        <v>4</v>
      </c>
      <c r="Q983">
        <f>VLOOKUP(B983,states!A$2:D$10,4,FALSE)</f>
        <v>1</v>
      </c>
      <c r="R983">
        <v>0.5</v>
      </c>
      <c r="S983">
        <f t="shared" si="124"/>
        <v>0.5</v>
      </c>
      <c r="T983" s="7">
        <f t="shared" si="127"/>
        <v>1.4970348072927562</v>
      </c>
    </row>
    <row r="984" spans="1:20">
      <c r="A984" s="4" t="str">
        <f t="shared" si="125"/>
        <v>X2Pi-18.5-f-4-2</v>
      </c>
      <c r="B984" s="1" t="s">
        <v>0</v>
      </c>
      <c r="C984">
        <v>4</v>
      </c>
      <c r="D984">
        <v>18.5</v>
      </c>
      <c r="E984" s="2" t="s">
        <v>2</v>
      </c>
      <c r="F984">
        <v>2</v>
      </c>
      <c r="G984">
        <v>14587.417712662</v>
      </c>
      <c r="H984">
        <v>1.118034E-2</v>
      </c>
      <c r="I984">
        <v>2</v>
      </c>
      <c r="J984">
        <f t="shared" si="120"/>
        <v>14573.141985336999</v>
      </c>
      <c r="K984">
        <f t="shared" si="121"/>
        <v>18.5</v>
      </c>
      <c r="L984">
        <f t="shared" si="122"/>
        <v>-1</v>
      </c>
      <c r="M984">
        <f>C984+1+VLOOKUP(B984,states!A$2:C$10,3,FALSE)</f>
        <v>5</v>
      </c>
      <c r="N984">
        <f t="shared" si="126"/>
        <v>14573.141985336999</v>
      </c>
      <c r="O984" s="2" t="str">
        <f>VLOOKUP(B984,states!A$2:C$10,2,FALSE)</f>
        <v>X</v>
      </c>
      <c r="P984">
        <f t="shared" si="123"/>
        <v>4</v>
      </c>
      <c r="Q984">
        <f>VLOOKUP(B984,states!A$2:D$10,4,FALSE)</f>
        <v>1</v>
      </c>
      <c r="R984">
        <v>0.5</v>
      </c>
      <c r="S984">
        <f t="shared" si="124"/>
        <v>1.5</v>
      </c>
      <c r="T984" s="7">
        <f t="shared" si="127"/>
        <v>0.99802320486183749</v>
      </c>
    </row>
    <row r="985" spans="1:20">
      <c r="A985" s="4" t="str">
        <f t="shared" si="125"/>
        <v>A2Delta-18.5-f-0-1</v>
      </c>
      <c r="B985" s="1" t="s">
        <v>3</v>
      </c>
      <c r="C985">
        <v>0</v>
      </c>
      <c r="D985">
        <v>18.5</v>
      </c>
      <c r="E985" s="2" t="s">
        <v>2</v>
      </c>
      <c r="F985">
        <v>1</v>
      </c>
      <c r="G985">
        <v>27980.092977724002</v>
      </c>
      <c r="H985">
        <v>7.0710679999999998E-3</v>
      </c>
      <c r="I985">
        <v>10</v>
      </c>
      <c r="J985">
        <f t="shared" si="120"/>
        <v>27965.817250399003</v>
      </c>
      <c r="K985">
        <f t="shared" si="121"/>
        <v>18.5</v>
      </c>
      <c r="L985">
        <f t="shared" si="122"/>
        <v>-1</v>
      </c>
      <c r="M985">
        <f>C985+1+VLOOKUP(B985,states!A$2:C$10,3,FALSE)</f>
        <v>251</v>
      </c>
      <c r="N985">
        <f t="shared" si="126"/>
        <v>27965.817250399003</v>
      </c>
      <c r="O985" s="2" t="str">
        <f>VLOOKUP(B985,states!A$2:C$10,2,FALSE)</f>
        <v>A</v>
      </c>
      <c r="P985">
        <f t="shared" si="123"/>
        <v>0</v>
      </c>
      <c r="Q985">
        <f>VLOOKUP(B985,states!A$2:D$10,4,FALSE)</f>
        <v>2</v>
      </c>
      <c r="R985">
        <v>0.5</v>
      </c>
      <c r="S985">
        <f t="shared" si="124"/>
        <v>0.5</v>
      </c>
      <c r="T985" s="7">
        <f t="shared" si="127"/>
        <v>789.00660821286101</v>
      </c>
    </row>
    <row r="986" spans="1:20">
      <c r="A986" s="4" t="str">
        <f t="shared" si="125"/>
        <v>A2Delta-18.5-f-0-2</v>
      </c>
      <c r="B986" s="1" t="s">
        <v>3</v>
      </c>
      <c r="C986">
        <v>0</v>
      </c>
      <c r="D986">
        <v>18.5</v>
      </c>
      <c r="E986" s="2" t="s">
        <v>2</v>
      </c>
      <c r="F986">
        <v>2</v>
      </c>
      <c r="G986">
        <v>28491.911848932999</v>
      </c>
      <c r="H986">
        <v>1.1032115E-2</v>
      </c>
      <c r="I986">
        <v>10</v>
      </c>
      <c r="J986">
        <f t="shared" si="120"/>
        <v>28477.636121608</v>
      </c>
      <c r="K986">
        <f t="shared" si="121"/>
        <v>18.5</v>
      </c>
      <c r="L986">
        <f t="shared" si="122"/>
        <v>-1</v>
      </c>
      <c r="M986">
        <f>C986+1+VLOOKUP(B986,states!A$2:C$10,3,FALSE)</f>
        <v>251</v>
      </c>
      <c r="N986">
        <f t="shared" si="126"/>
        <v>28477.636121608</v>
      </c>
      <c r="O986" s="2" t="str">
        <f>VLOOKUP(B986,states!A$2:C$10,2,FALSE)</f>
        <v>A</v>
      </c>
      <c r="P986">
        <f t="shared" si="123"/>
        <v>0</v>
      </c>
      <c r="Q986">
        <f>VLOOKUP(B986,states!A$2:D$10,4,FALSE)</f>
        <v>2</v>
      </c>
      <c r="R986">
        <v>0.5</v>
      </c>
      <c r="S986">
        <f t="shared" si="124"/>
        <v>1.5</v>
      </c>
      <c r="T986" s="7">
        <f t="shared" si="127"/>
        <v>505.716209368965</v>
      </c>
    </row>
    <row r="987" spans="1:20">
      <c r="A987" s="4" t="str">
        <f t="shared" si="125"/>
        <v>B2Sigma-18.5-f-0-1</v>
      </c>
      <c r="B987" s="1" t="s">
        <v>4</v>
      </c>
      <c r="C987">
        <v>0</v>
      </c>
      <c r="D987">
        <v>18.5</v>
      </c>
      <c r="E987" s="2" t="s">
        <v>2</v>
      </c>
      <c r="F987">
        <v>1</v>
      </c>
      <c r="G987">
        <v>29767.090864796999</v>
      </c>
      <c r="H987">
        <v>5.0646903E-2</v>
      </c>
      <c r="I987">
        <v>10</v>
      </c>
      <c r="J987">
        <f t="shared" si="120"/>
        <v>29752.815137472</v>
      </c>
      <c r="K987">
        <f t="shared" si="121"/>
        <v>18.5</v>
      </c>
      <c r="L987">
        <f t="shared" si="122"/>
        <v>-1</v>
      </c>
      <c r="M987">
        <f>C987+1+VLOOKUP(B987,states!A$2:C$10,3,FALSE)</f>
        <v>51</v>
      </c>
      <c r="N987">
        <f t="shared" si="126"/>
        <v>29752.815137472</v>
      </c>
      <c r="O987" s="2" t="str">
        <f>VLOOKUP(B987,states!A$2:C$10,2,FALSE)</f>
        <v>B</v>
      </c>
      <c r="P987">
        <f t="shared" si="123"/>
        <v>0</v>
      </c>
      <c r="Q987">
        <f>VLOOKUP(B987,states!A$2:D$10,4,FALSE)</f>
        <v>0</v>
      </c>
      <c r="R987">
        <v>0.5</v>
      </c>
      <c r="S987">
        <f t="shared" si="124"/>
        <v>0.5</v>
      </c>
      <c r="T987" s="7">
        <f t="shared" si="127"/>
        <v>110.15716753939522</v>
      </c>
    </row>
    <row r="988" spans="1:20">
      <c r="A988" s="4" t="str">
        <f t="shared" si="125"/>
        <v>A2Delta-18.5-f-1-1</v>
      </c>
      <c r="B988" s="1" t="s">
        <v>3</v>
      </c>
      <c r="C988">
        <v>1</v>
      </c>
      <c r="D988">
        <v>18.5</v>
      </c>
      <c r="E988" s="2" t="s">
        <v>2</v>
      </c>
      <c r="F988">
        <v>1</v>
      </c>
      <c r="G988">
        <v>30486.245148835002</v>
      </c>
      <c r="H988">
        <v>5.9121847999999998E-2</v>
      </c>
      <c r="I988">
        <v>4</v>
      </c>
      <c r="J988">
        <f t="shared" si="120"/>
        <v>30471.969421510003</v>
      </c>
      <c r="K988">
        <f t="shared" si="121"/>
        <v>18.5</v>
      </c>
      <c r="L988">
        <f t="shared" si="122"/>
        <v>-1</v>
      </c>
      <c r="M988">
        <f>C988+1+VLOOKUP(B988,states!A$2:C$10,3,FALSE)</f>
        <v>252</v>
      </c>
      <c r="N988">
        <f t="shared" si="126"/>
        <v>30471.969421510003</v>
      </c>
      <c r="O988" s="2" t="str">
        <f>VLOOKUP(B988,states!A$2:C$10,2,FALSE)</f>
        <v>A</v>
      </c>
      <c r="P988">
        <f t="shared" si="123"/>
        <v>1</v>
      </c>
      <c r="Q988">
        <f>VLOOKUP(B988,states!A$2:D$10,4,FALSE)</f>
        <v>2</v>
      </c>
      <c r="R988">
        <v>0.5</v>
      </c>
      <c r="S988">
        <f t="shared" si="124"/>
        <v>0.5</v>
      </c>
      <c r="T988" s="7">
        <f t="shared" si="127"/>
        <v>0.37746583152289137</v>
      </c>
    </row>
    <row r="989" spans="1:20">
      <c r="A989" s="4" t="str">
        <f t="shared" si="125"/>
        <v>A2Delta-18.5-f-1-2</v>
      </c>
      <c r="B989" s="1" t="s">
        <v>3</v>
      </c>
      <c r="C989">
        <v>1</v>
      </c>
      <c r="D989">
        <v>18.5</v>
      </c>
      <c r="E989" s="2" t="s">
        <v>2</v>
      </c>
      <c r="F989">
        <v>2</v>
      </c>
      <c r="G989">
        <v>30971.189711221999</v>
      </c>
      <c r="H989">
        <v>1.2247449000000001E-2</v>
      </c>
      <c r="I989">
        <v>4</v>
      </c>
      <c r="J989">
        <f t="shared" si="120"/>
        <v>30956.913983897</v>
      </c>
      <c r="K989">
        <f t="shared" si="121"/>
        <v>18.5</v>
      </c>
      <c r="L989">
        <f t="shared" si="122"/>
        <v>-1</v>
      </c>
      <c r="M989">
        <f>C989+1+VLOOKUP(B989,states!A$2:C$10,3,FALSE)</f>
        <v>252</v>
      </c>
      <c r="N989">
        <f t="shared" si="126"/>
        <v>30956.913983897</v>
      </c>
      <c r="O989" s="2" t="str">
        <f>VLOOKUP(B989,states!A$2:C$10,2,FALSE)</f>
        <v>A</v>
      </c>
      <c r="P989">
        <f t="shared" si="123"/>
        <v>1</v>
      </c>
      <c r="Q989">
        <f>VLOOKUP(B989,states!A$2:D$10,4,FALSE)</f>
        <v>2</v>
      </c>
      <c r="R989">
        <v>0.5</v>
      </c>
      <c r="S989">
        <f t="shared" si="124"/>
        <v>1.5</v>
      </c>
      <c r="T989" s="7">
        <f t="shared" si="127"/>
        <v>1.8221327164938586</v>
      </c>
    </row>
    <row r="990" spans="1:20">
      <c r="A990" s="4" t="str">
        <f t="shared" si="125"/>
        <v>A2Delta-18.5-f-2-1</v>
      </c>
      <c r="B990" s="1" t="s">
        <v>3</v>
      </c>
      <c r="C990">
        <v>2</v>
      </c>
      <c r="D990">
        <v>18.5</v>
      </c>
      <c r="E990" s="2" t="s">
        <v>2</v>
      </c>
      <c r="F990">
        <v>1</v>
      </c>
      <c r="G990">
        <v>32775.256489491003</v>
      </c>
      <c r="H990">
        <v>5.0744457999999999E-2</v>
      </c>
      <c r="I990">
        <v>6</v>
      </c>
      <c r="J990">
        <f t="shared" si="120"/>
        <v>32760.980762166004</v>
      </c>
      <c r="K990">
        <f t="shared" si="121"/>
        <v>18.5</v>
      </c>
      <c r="L990">
        <f t="shared" si="122"/>
        <v>-1</v>
      </c>
      <c r="M990">
        <f>C990+1+VLOOKUP(B990,states!A$2:C$10,3,FALSE)</f>
        <v>253</v>
      </c>
      <c r="N990">
        <f t="shared" si="126"/>
        <v>32760.980762166004</v>
      </c>
      <c r="O990" s="2" t="str">
        <f>VLOOKUP(B990,states!A$2:C$10,2,FALSE)</f>
        <v>A</v>
      </c>
      <c r="P990">
        <f t="shared" si="123"/>
        <v>2</v>
      </c>
      <c r="Q990">
        <f>VLOOKUP(B990,states!A$2:D$10,4,FALSE)</f>
        <v>2</v>
      </c>
      <c r="R990">
        <v>0.5</v>
      </c>
      <c r="S990">
        <f t="shared" si="124"/>
        <v>0.5</v>
      </c>
      <c r="T990" s="7">
        <f t="shared" si="127"/>
        <v>0.65967235820579639</v>
      </c>
    </row>
    <row r="991" spans="1:20">
      <c r="A991" s="4" t="str">
        <f t="shared" si="125"/>
        <v>A2Delta-18.5-f-2-2</v>
      </c>
      <c r="B991" s="1" t="s">
        <v>3</v>
      </c>
      <c r="C991">
        <v>2</v>
      </c>
      <c r="D991">
        <v>18.5</v>
      </c>
      <c r="E991" s="2" t="s">
        <v>2</v>
      </c>
      <c r="F991">
        <v>2</v>
      </c>
      <c r="G991">
        <v>33229.937725541</v>
      </c>
      <c r="H991">
        <v>5.0919651000000003E-2</v>
      </c>
      <c r="I991">
        <v>6</v>
      </c>
      <c r="J991">
        <f t="shared" si="120"/>
        <v>33215.661998215997</v>
      </c>
      <c r="K991">
        <f t="shared" si="121"/>
        <v>18.5</v>
      </c>
      <c r="L991">
        <f t="shared" si="122"/>
        <v>-1</v>
      </c>
      <c r="M991">
        <f>C991+1+VLOOKUP(B991,states!A$2:C$10,3,FALSE)</f>
        <v>253</v>
      </c>
      <c r="N991">
        <f t="shared" si="126"/>
        <v>33215.661998215997</v>
      </c>
      <c r="O991" s="2" t="str">
        <f>VLOOKUP(B991,states!A$2:C$10,2,FALSE)</f>
        <v>A</v>
      </c>
      <c r="P991">
        <f t="shared" si="123"/>
        <v>2</v>
      </c>
      <c r="Q991">
        <f>VLOOKUP(B991,states!A$2:D$10,4,FALSE)</f>
        <v>2</v>
      </c>
      <c r="R991">
        <v>0.5</v>
      </c>
      <c r="S991">
        <f t="shared" si="124"/>
        <v>1.5</v>
      </c>
      <c r="T991" s="7">
        <f t="shared" si="127"/>
        <v>0.65740270440453308</v>
      </c>
    </row>
    <row r="992" spans="1:20">
      <c r="A992" s="4" t="str">
        <f t="shared" si="125"/>
        <v>A2Delta-18.5-f-3-1</v>
      </c>
      <c r="B992" s="1" t="s">
        <v>3</v>
      </c>
      <c r="C992">
        <v>3</v>
      </c>
      <c r="D992">
        <v>18.5</v>
      </c>
      <c r="E992" s="2" t="s">
        <v>2</v>
      </c>
      <c r="F992">
        <v>1</v>
      </c>
      <c r="G992">
        <v>34814.259284138003</v>
      </c>
      <c r="H992">
        <v>0.50009999000000005</v>
      </c>
      <c r="I992">
        <v>2</v>
      </c>
      <c r="J992">
        <f t="shared" si="120"/>
        <v>34799.983556813</v>
      </c>
      <c r="K992">
        <f t="shared" si="121"/>
        <v>18.5</v>
      </c>
      <c r="L992">
        <f t="shared" si="122"/>
        <v>-1</v>
      </c>
      <c r="M992">
        <f>C992+1+VLOOKUP(B992,states!A$2:C$10,3,FALSE)</f>
        <v>254</v>
      </c>
      <c r="N992">
        <f t="shared" si="126"/>
        <v>34799.983556813</v>
      </c>
      <c r="O992" s="2" t="str">
        <f>VLOOKUP(B992,states!A$2:C$10,2,FALSE)</f>
        <v>A</v>
      </c>
      <c r="P992">
        <f t="shared" si="123"/>
        <v>3</v>
      </c>
      <c r="Q992">
        <f>VLOOKUP(B992,states!A$2:D$10,4,FALSE)</f>
        <v>2</v>
      </c>
      <c r="R992">
        <v>0.5</v>
      </c>
      <c r="S992">
        <f t="shared" si="124"/>
        <v>0.5</v>
      </c>
      <c r="T992" s="7">
        <f t="shared" si="127"/>
        <v>2.231201555961838E-2</v>
      </c>
    </row>
    <row r="993" spans="1:20">
      <c r="A993" s="4" t="str">
        <f t="shared" si="125"/>
        <v>A2Delta-18.5-f-3-2</v>
      </c>
      <c r="B993" s="1" t="s">
        <v>3</v>
      </c>
      <c r="C993">
        <v>3</v>
      </c>
      <c r="D993">
        <v>18.5</v>
      </c>
      <c r="E993" s="2" t="s">
        <v>2</v>
      </c>
      <c r="F993">
        <v>2</v>
      </c>
      <c r="G993">
        <v>35233.278327170003</v>
      </c>
      <c r="H993">
        <v>0.50009999000000005</v>
      </c>
      <c r="I993">
        <v>1</v>
      </c>
      <c r="J993">
        <f t="shared" si="120"/>
        <v>35219.002599845</v>
      </c>
      <c r="K993">
        <f t="shared" si="121"/>
        <v>18.5</v>
      </c>
      <c r="L993">
        <f t="shared" si="122"/>
        <v>-1</v>
      </c>
      <c r="M993">
        <f>C993+1+VLOOKUP(B993,states!A$2:C$10,3,FALSE)</f>
        <v>254</v>
      </c>
      <c r="N993">
        <f t="shared" si="126"/>
        <v>35219.002599845</v>
      </c>
      <c r="O993" s="2" t="str">
        <f>VLOOKUP(B993,states!A$2:C$10,2,FALSE)</f>
        <v>A</v>
      </c>
      <c r="P993">
        <f t="shared" si="123"/>
        <v>3</v>
      </c>
      <c r="Q993">
        <f>VLOOKUP(B993,states!A$2:D$10,4,FALSE)</f>
        <v>2</v>
      </c>
      <c r="R993">
        <v>0.5</v>
      </c>
      <c r="S993">
        <f t="shared" si="124"/>
        <v>1.5</v>
      </c>
      <c r="T993" s="7">
        <f t="shared" si="127"/>
        <v>1.115600777980919E-2</v>
      </c>
    </row>
    <row r="994" spans="1:20">
      <c r="A994" s="4" t="str">
        <f t="shared" si="125"/>
        <v>A2Delta-18.5-f-4-1</v>
      </c>
      <c r="B994" s="1" t="s">
        <v>3</v>
      </c>
      <c r="C994">
        <v>4</v>
      </c>
      <c r="D994">
        <v>18.5</v>
      </c>
      <c r="E994" s="2" t="s">
        <v>2</v>
      </c>
      <c r="F994">
        <v>1</v>
      </c>
      <c r="G994">
        <v>36553.308279753001</v>
      </c>
      <c r="H994">
        <v>0.50012498400000005</v>
      </c>
      <c r="I994">
        <v>1</v>
      </c>
      <c r="J994">
        <f t="shared" si="120"/>
        <v>36539.032552427998</v>
      </c>
      <c r="K994">
        <f t="shared" si="121"/>
        <v>18.5</v>
      </c>
      <c r="L994">
        <f t="shared" si="122"/>
        <v>-1</v>
      </c>
      <c r="M994">
        <f>C994+1+VLOOKUP(B994,states!A$2:C$10,3,FALSE)</f>
        <v>255</v>
      </c>
      <c r="N994">
        <f t="shared" si="126"/>
        <v>36539.032552427998</v>
      </c>
      <c r="O994" s="2" t="str">
        <f>VLOOKUP(B994,states!A$2:C$10,2,FALSE)</f>
        <v>A</v>
      </c>
      <c r="P994">
        <f t="shared" si="123"/>
        <v>4</v>
      </c>
      <c r="Q994">
        <f>VLOOKUP(B994,states!A$2:D$10,4,FALSE)</f>
        <v>2</v>
      </c>
      <c r="R994">
        <v>0.5</v>
      </c>
      <c r="S994">
        <f t="shared" si="124"/>
        <v>0.5</v>
      </c>
      <c r="T994" s="7">
        <f t="shared" si="127"/>
        <v>1.1155450252656239E-2</v>
      </c>
    </row>
    <row r="995" spans="1:20">
      <c r="A995" s="4" t="str">
        <f t="shared" si="125"/>
        <v>A2Delta-18.5-f-4-2</v>
      </c>
      <c r="B995" s="1" t="s">
        <v>3</v>
      </c>
      <c r="C995">
        <v>4</v>
      </c>
      <c r="D995">
        <v>18.5</v>
      </c>
      <c r="E995" s="2" t="s">
        <v>2</v>
      </c>
      <c r="F995">
        <v>2</v>
      </c>
      <c r="G995">
        <v>36927.152428095003</v>
      </c>
      <c r="H995">
        <v>0.50012498400000005</v>
      </c>
      <c r="I995">
        <v>1</v>
      </c>
      <c r="J995">
        <f t="shared" si="120"/>
        <v>36912.876700770001</v>
      </c>
      <c r="K995">
        <f t="shared" si="121"/>
        <v>18.5</v>
      </c>
      <c r="L995">
        <f t="shared" si="122"/>
        <v>-1</v>
      </c>
      <c r="M995">
        <f>C995+1+VLOOKUP(B995,states!A$2:C$10,3,FALSE)</f>
        <v>255</v>
      </c>
      <c r="N995">
        <f t="shared" si="126"/>
        <v>36912.876700770001</v>
      </c>
      <c r="O995" s="2" t="str">
        <f>VLOOKUP(B995,states!A$2:C$10,2,FALSE)</f>
        <v>A</v>
      </c>
      <c r="P995">
        <f t="shared" si="123"/>
        <v>4</v>
      </c>
      <c r="Q995">
        <f>VLOOKUP(B995,states!A$2:D$10,4,FALSE)</f>
        <v>2</v>
      </c>
      <c r="R995">
        <v>0.5</v>
      </c>
      <c r="S995">
        <f t="shared" si="124"/>
        <v>1.5</v>
      </c>
      <c r="T995" s="7">
        <f t="shared" si="127"/>
        <v>1.1155450252656239E-2</v>
      </c>
    </row>
    <row r="996" spans="1:20">
      <c r="A996" s="4" t="str">
        <f t="shared" si="125"/>
        <v>C2Sigma-18.5-f-0-2</v>
      </c>
      <c r="B996" s="1" t="s">
        <v>5</v>
      </c>
      <c r="C996">
        <v>0</v>
      </c>
      <c r="D996">
        <v>18.5</v>
      </c>
      <c r="E996" s="2" t="s">
        <v>2</v>
      </c>
      <c r="F996">
        <v>2</v>
      </c>
      <c r="G996">
        <v>36981.689511037002</v>
      </c>
      <c r="H996">
        <v>5.09579E-2</v>
      </c>
      <c r="I996">
        <v>5</v>
      </c>
      <c r="J996">
        <f t="shared" si="120"/>
        <v>36967.413783712</v>
      </c>
      <c r="K996">
        <f t="shared" si="121"/>
        <v>18.5</v>
      </c>
      <c r="L996">
        <f t="shared" si="122"/>
        <v>-1</v>
      </c>
      <c r="M996">
        <f>C996+1+VLOOKUP(B996,states!A$2:C$10,3,FALSE)</f>
        <v>101</v>
      </c>
      <c r="N996">
        <f t="shared" si="126"/>
        <v>36967.413783712</v>
      </c>
      <c r="O996" s="2" t="str">
        <f>VLOOKUP(B996,states!A$2:C$10,2,FALSE)</f>
        <v>C</v>
      </c>
      <c r="P996">
        <f t="shared" si="123"/>
        <v>0</v>
      </c>
      <c r="Q996">
        <f>VLOOKUP(B996,states!A$2:D$10,4,FALSE)</f>
        <v>0</v>
      </c>
      <c r="R996">
        <v>0.5</v>
      </c>
      <c r="S996">
        <f t="shared" si="124"/>
        <v>0.5</v>
      </c>
      <c r="T996" s="7">
        <f t="shared" si="127"/>
        <v>54.742438160937738</v>
      </c>
    </row>
    <row r="997" spans="1:20">
      <c r="A997" s="4" t="str">
        <f t="shared" si="125"/>
        <v>C2Sigma-18.5-f-1-2</v>
      </c>
      <c r="B997" s="1" t="s">
        <v>5</v>
      </c>
      <c r="C997">
        <v>1</v>
      </c>
      <c r="D997">
        <v>18.5</v>
      </c>
      <c r="E997" s="2" t="s">
        <v>2</v>
      </c>
      <c r="F997">
        <v>2</v>
      </c>
      <c r="G997">
        <v>39291.428324859997</v>
      </c>
      <c r="H997">
        <v>0.100249688</v>
      </c>
      <c r="I997">
        <v>3</v>
      </c>
      <c r="J997">
        <f t="shared" si="120"/>
        <v>39277.152597534994</v>
      </c>
      <c r="K997">
        <f t="shared" si="121"/>
        <v>18.5</v>
      </c>
      <c r="L997">
        <f t="shared" si="122"/>
        <v>-1</v>
      </c>
      <c r="M997">
        <f>C997+1+VLOOKUP(B997,states!A$2:C$10,3,FALSE)</f>
        <v>102</v>
      </c>
      <c r="N997">
        <f t="shared" si="126"/>
        <v>39277.152597534994</v>
      </c>
      <c r="O997" s="2" t="str">
        <f>VLOOKUP(B997,states!A$2:C$10,2,FALSE)</f>
        <v>C</v>
      </c>
      <c r="P997">
        <f t="shared" si="123"/>
        <v>1</v>
      </c>
      <c r="Q997">
        <f>VLOOKUP(B997,states!A$2:D$10,4,FALSE)</f>
        <v>0</v>
      </c>
      <c r="R997">
        <v>0.5</v>
      </c>
      <c r="S997">
        <f t="shared" si="124"/>
        <v>0.5</v>
      </c>
      <c r="T997" s="7">
        <f t="shared" si="127"/>
        <v>0.1669567105023558</v>
      </c>
    </row>
    <row r="998" spans="1:20">
      <c r="A998" s="4" t="str">
        <f t="shared" si="125"/>
        <v>X2Pi-19.5-f-0-1</v>
      </c>
      <c r="B998" s="1" t="s">
        <v>0</v>
      </c>
      <c r="C998">
        <v>0</v>
      </c>
      <c r="D998">
        <v>19.5</v>
      </c>
      <c r="E998" s="2" t="s">
        <v>2</v>
      </c>
      <c r="F998">
        <v>1</v>
      </c>
      <c r="G998">
        <v>5182.0487000330004</v>
      </c>
      <c r="H998">
        <v>5.0000000000000001E-3</v>
      </c>
      <c r="I998">
        <v>16</v>
      </c>
      <c r="J998">
        <f t="shared" si="120"/>
        <v>5167.7729727080005</v>
      </c>
      <c r="K998">
        <f t="shared" si="121"/>
        <v>19.5</v>
      </c>
      <c r="L998">
        <f t="shared" si="122"/>
        <v>1</v>
      </c>
      <c r="M998">
        <f>C998+1+VLOOKUP(B998,states!A$2:C$10,3,FALSE)</f>
        <v>1</v>
      </c>
      <c r="N998">
        <f t="shared" si="126"/>
        <v>5167.7729727080005</v>
      </c>
      <c r="O998" s="2" t="str">
        <f>VLOOKUP(B998,states!A$2:C$10,2,FALSE)</f>
        <v>X</v>
      </c>
      <c r="P998">
        <f t="shared" si="123"/>
        <v>0</v>
      </c>
      <c r="Q998">
        <f>VLOOKUP(B998,states!A$2:D$10,4,FALSE)</f>
        <v>1</v>
      </c>
      <c r="R998">
        <v>0.5</v>
      </c>
      <c r="S998">
        <f t="shared" si="124"/>
        <v>0.5</v>
      </c>
      <c r="T998" s="7">
        <f t="shared" si="127"/>
        <v>1766.6196471088547</v>
      </c>
    </row>
    <row r="999" spans="1:20">
      <c r="A999" s="4" t="str">
        <f t="shared" si="125"/>
        <v>X2Pi-19.5-f-0-2</v>
      </c>
      <c r="B999" s="1" t="s">
        <v>0</v>
      </c>
      <c r="C999">
        <v>0</v>
      </c>
      <c r="D999">
        <v>19.5</v>
      </c>
      <c r="E999" s="2" t="s">
        <v>2</v>
      </c>
      <c r="F999">
        <v>2</v>
      </c>
      <c r="G999">
        <v>5718.0893388599998</v>
      </c>
      <c r="H999">
        <v>9.8518830000000005E-3</v>
      </c>
      <c r="I999">
        <v>15</v>
      </c>
      <c r="J999">
        <f t="shared" si="120"/>
        <v>5703.8136115349998</v>
      </c>
      <c r="K999">
        <f t="shared" si="121"/>
        <v>19.5</v>
      </c>
      <c r="L999">
        <f t="shared" si="122"/>
        <v>1</v>
      </c>
      <c r="M999">
        <f>C999+1+VLOOKUP(B999,states!A$2:C$10,3,FALSE)</f>
        <v>1</v>
      </c>
      <c r="N999">
        <f t="shared" si="126"/>
        <v>5703.8136115349998</v>
      </c>
      <c r="O999" s="2" t="str">
        <f>VLOOKUP(B999,states!A$2:C$10,2,FALSE)</f>
        <v>X</v>
      </c>
      <c r="P999">
        <f t="shared" si="123"/>
        <v>0</v>
      </c>
      <c r="Q999">
        <f>VLOOKUP(B999,states!A$2:D$10,4,FALSE)</f>
        <v>1</v>
      </c>
      <c r="R999">
        <v>0.5</v>
      </c>
      <c r="S999">
        <f t="shared" si="124"/>
        <v>1.5</v>
      </c>
      <c r="T999" s="7">
        <f t="shared" si="127"/>
        <v>840.55297812842036</v>
      </c>
    </row>
    <row r="1000" spans="1:20">
      <c r="A1000" s="4" t="str">
        <f t="shared" si="125"/>
        <v>X2Pi-19.5-f-1-1</v>
      </c>
      <c r="B1000" s="1" t="s">
        <v>0</v>
      </c>
      <c r="C1000">
        <v>1</v>
      </c>
      <c r="D1000">
        <v>19.5</v>
      </c>
      <c r="E1000" s="2" t="s">
        <v>2</v>
      </c>
      <c r="F1000">
        <v>1</v>
      </c>
      <c r="G1000">
        <v>7716.8029350050001</v>
      </c>
      <c r="H1000">
        <v>1.5612305999999999E-2</v>
      </c>
      <c r="I1000">
        <v>9</v>
      </c>
      <c r="J1000">
        <f t="shared" si="120"/>
        <v>7702.5272076800002</v>
      </c>
      <c r="K1000">
        <f t="shared" si="121"/>
        <v>19.5</v>
      </c>
      <c r="L1000">
        <f t="shared" si="122"/>
        <v>1</v>
      </c>
      <c r="M1000">
        <f>C1000+1+VLOOKUP(B1000,states!A$2:C$10,3,FALSE)</f>
        <v>2</v>
      </c>
      <c r="N1000">
        <f t="shared" si="126"/>
        <v>7702.5272076800002</v>
      </c>
      <c r="O1000" s="2" t="str">
        <f>VLOOKUP(B1000,states!A$2:C$10,2,FALSE)</f>
        <v>X</v>
      </c>
      <c r="P1000">
        <f t="shared" si="123"/>
        <v>1</v>
      </c>
      <c r="Q1000">
        <f>VLOOKUP(B1000,states!A$2:D$10,4,FALSE)</f>
        <v>1</v>
      </c>
      <c r="R1000">
        <v>0.5</v>
      </c>
      <c r="S1000">
        <f t="shared" si="124"/>
        <v>0.5</v>
      </c>
      <c r="T1000" s="7">
        <f t="shared" si="127"/>
        <v>3.1825008794304015</v>
      </c>
    </row>
    <row r="1001" spans="1:20">
      <c r="A1001" s="4" t="str">
        <f t="shared" si="125"/>
        <v>X2Pi-19.5-f-1-2</v>
      </c>
      <c r="B1001" s="1" t="s">
        <v>0</v>
      </c>
      <c r="C1001">
        <v>1</v>
      </c>
      <c r="D1001">
        <v>19.5</v>
      </c>
      <c r="E1001" s="2" t="s">
        <v>2</v>
      </c>
      <c r="F1001">
        <v>2</v>
      </c>
      <c r="G1001">
        <v>8231.7739017340009</v>
      </c>
      <c r="H1001">
        <v>7.0710679999999998E-3</v>
      </c>
      <c r="I1001">
        <v>7</v>
      </c>
      <c r="J1001">
        <f t="shared" si="120"/>
        <v>8217.4981744090001</v>
      </c>
      <c r="K1001">
        <f t="shared" si="121"/>
        <v>19.5</v>
      </c>
      <c r="L1001">
        <f t="shared" si="122"/>
        <v>1</v>
      </c>
      <c r="M1001">
        <f>C1001+1+VLOOKUP(B1001,states!A$2:C$10,3,FALSE)</f>
        <v>2</v>
      </c>
      <c r="N1001">
        <f t="shared" si="126"/>
        <v>8217.4981744090001</v>
      </c>
      <c r="O1001" s="2" t="str">
        <f>VLOOKUP(B1001,states!A$2:C$10,2,FALSE)</f>
        <v>X</v>
      </c>
      <c r="P1001">
        <f t="shared" si="123"/>
        <v>1</v>
      </c>
      <c r="Q1001">
        <f>VLOOKUP(B1001,states!A$2:D$10,4,FALSE)</f>
        <v>1</v>
      </c>
      <c r="R1001">
        <v>0.5</v>
      </c>
      <c r="S1001">
        <f t="shared" si="124"/>
        <v>1.5</v>
      </c>
      <c r="T1001" s="7">
        <f t="shared" si="127"/>
        <v>5.4652005581768126</v>
      </c>
    </row>
    <row r="1002" spans="1:20">
      <c r="A1002" s="4" t="str">
        <f t="shared" si="125"/>
        <v>X2Pi-19.5-f-2-1</v>
      </c>
      <c r="B1002" s="1" t="s">
        <v>0</v>
      </c>
      <c r="C1002">
        <v>2</v>
      </c>
      <c r="D1002">
        <v>19.5</v>
      </c>
      <c r="E1002" s="2" t="s">
        <v>2</v>
      </c>
      <c r="F1002">
        <v>1</v>
      </c>
      <c r="G1002">
        <v>10127.009597312999</v>
      </c>
      <c r="H1002">
        <v>1.0728875000000001E-2</v>
      </c>
      <c r="I1002">
        <v>8</v>
      </c>
      <c r="J1002">
        <f t="shared" si="120"/>
        <v>10112.733869987998</v>
      </c>
      <c r="K1002">
        <f t="shared" si="121"/>
        <v>19.5</v>
      </c>
      <c r="L1002">
        <f t="shared" si="122"/>
        <v>1</v>
      </c>
      <c r="M1002">
        <f>C1002+1+VLOOKUP(B1002,states!A$2:C$10,3,FALSE)</f>
        <v>3</v>
      </c>
      <c r="N1002">
        <f t="shared" si="126"/>
        <v>10112.733869987998</v>
      </c>
      <c r="O1002" s="2" t="str">
        <f>VLOOKUP(B1002,states!A$2:C$10,2,FALSE)</f>
        <v>X</v>
      </c>
      <c r="P1002">
        <f t="shared" si="123"/>
        <v>2</v>
      </c>
      <c r="Q1002">
        <f>VLOOKUP(B1002,states!A$2:D$10,4,FALSE)</f>
        <v>1</v>
      </c>
      <c r="R1002">
        <v>0.5</v>
      </c>
      <c r="S1002">
        <f t="shared" si="124"/>
        <v>0.5</v>
      </c>
      <c r="T1002" s="7">
        <f t="shared" si="127"/>
        <v>4.1165071992843023</v>
      </c>
    </row>
    <row r="1003" spans="1:20">
      <c r="A1003" s="4" t="str">
        <f t="shared" si="125"/>
        <v>X2Pi-19.5-f-2-2</v>
      </c>
      <c r="B1003" s="1" t="s">
        <v>0</v>
      </c>
      <c r="C1003">
        <v>2</v>
      </c>
      <c r="D1003">
        <v>19.5</v>
      </c>
      <c r="E1003" s="2" t="s">
        <v>2</v>
      </c>
      <c r="F1003">
        <v>2</v>
      </c>
      <c r="G1003">
        <v>10621.032015627999</v>
      </c>
      <c r="H1003">
        <v>9.3983230000000001E-3</v>
      </c>
      <c r="I1003">
        <v>8</v>
      </c>
      <c r="J1003">
        <f t="shared" si="120"/>
        <v>10606.756288302999</v>
      </c>
      <c r="K1003">
        <f t="shared" si="121"/>
        <v>19.5</v>
      </c>
      <c r="L1003">
        <f t="shared" si="122"/>
        <v>1</v>
      </c>
      <c r="M1003">
        <f>C1003+1+VLOOKUP(B1003,states!A$2:C$10,3,FALSE)</f>
        <v>3</v>
      </c>
      <c r="N1003">
        <f t="shared" si="126"/>
        <v>10606.756288302999</v>
      </c>
      <c r="O1003" s="2" t="str">
        <f>VLOOKUP(B1003,states!A$2:C$10,2,FALSE)</f>
        <v>X</v>
      </c>
      <c r="P1003">
        <f t="shared" si="123"/>
        <v>2</v>
      </c>
      <c r="Q1003">
        <f>VLOOKUP(B1003,states!A$2:D$10,4,FALSE)</f>
        <v>1</v>
      </c>
      <c r="R1003">
        <v>0.5</v>
      </c>
      <c r="S1003">
        <f t="shared" si="124"/>
        <v>1.5</v>
      </c>
      <c r="T1003" s="7">
        <f t="shared" si="127"/>
        <v>4.6992948824722633</v>
      </c>
    </row>
    <row r="1004" spans="1:20">
      <c r="A1004" s="4" t="str">
        <f t="shared" si="125"/>
        <v>X2Pi-19.5-f-3-1</v>
      </c>
      <c r="B1004" s="1" t="s">
        <v>0</v>
      </c>
      <c r="C1004">
        <v>3</v>
      </c>
      <c r="D1004">
        <v>19.5</v>
      </c>
      <c r="E1004" s="2" t="s">
        <v>2</v>
      </c>
      <c r="F1004">
        <v>1</v>
      </c>
      <c r="G1004">
        <v>12413.583898687</v>
      </c>
      <c r="H1004">
        <v>0.01</v>
      </c>
      <c r="I1004">
        <v>3</v>
      </c>
      <c r="J1004">
        <f t="shared" si="120"/>
        <v>12399.308171361999</v>
      </c>
      <c r="K1004">
        <f t="shared" si="121"/>
        <v>19.5</v>
      </c>
      <c r="L1004">
        <f t="shared" si="122"/>
        <v>1</v>
      </c>
      <c r="M1004">
        <f>C1004+1+VLOOKUP(B1004,states!A$2:C$10,3,FALSE)</f>
        <v>4</v>
      </c>
      <c r="N1004">
        <f t="shared" si="126"/>
        <v>12399.308171361999</v>
      </c>
      <c r="O1004" s="2" t="str">
        <f>VLOOKUP(B1004,states!A$2:C$10,2,FALSE)</f>
        <v>X</v>
      </c>
      <c r="P1004">
        <f t="shared" si="123"/>
        <v>3</v>
      </c>
      <c r="Q1004">
        <f>VLOOKUP(B1004,states!A$2:D$10,4,FALSE)</f>
        <v>1</v>
      </c>
      <c r="R1004">
        <v>0.5</v>
      </c>
      <c r="S1004">
        <f t="shared" si="124"/>
        <v>0.5</v>
      </c>
      <c r="T1004" s="7">
        <f t="shared" si="127"/>
        <v>1.6562059191645513</v>
      </c>
    </row>
    <row r="1005" spans="1:20">
      <c r="A1005" s="4" t="str">
        <f t="shared" si="125"/>
        <v>X2Pi-19.5-f-3-2</v>
      </c>
      <c r="B1005" s="1" t="s">
        <v>0</v>
      </c>
      <c r="C1005">
        <v>3</v>
      </c>
      <c r="D1005">
        <v>19.5</v>
      </c>
      <c r="E1005" s="2" t="s">
        <v>2</v>
      </c>
      <c r="F1005">
        <v>2</v>
      </c>
      <c r="G1005">
        <v>12886.73832717</v>
      </c>
      <c r="H1005">
        <v>0.01</v>
      </c>
      <c r="I1005">
        <v>4</v>
      </c>
      <c r="J1005">
        <f t="shared" si="120"/>
        <v>12872.462599844999</v>
      </c>
      <c r="K1005">
        <f t="shared" si="121"/>
        <v>19.5</v>
      </c>
      <c r="L1005">
        <f t="shared" si="122"/>
        <v>1</v>
      </c>
      <c r="M1005">
        <f>C1005+1+VLOOKUP(B1005,states!A$2:C$10,3,FALSE)</f>
        <v>4</v>
      </c>
      <c r="N1005">
        <f t="shared" si="126"/>
        <v>12872.462599844999</v>
      </c>
      <c r="O1005" s="2" t="str">
        <f>VLOOKUP(B1005,states!A$2:C$10,2,FALSE)</f>
        <v>X</v>
      </c>
      <c r="P1005">
        <f t="shared" si="123"/>
        <v>3</v>
      </c>
      <c r="Q1005">
        <f>VLOOKUP(B1005,states!A$2:D$10,4,FALSE)</f>
        <v>1</v>
      </c>
      <c r="R1005">
        <v>0.5</v>
      </c>
      <c r="S1005">
        <f t="shared" si="124"/>
        <v>1.5</v>
      </c>
      <c r="T1005" s="7">
        <f t="shared" si="127"/>
        <v>2.2082745588860684</v>
      </c>
    </row>
    <row r="1006" spans="1:20">
      <c r="A1006" s="4" t="str">
        <f t="shared" si="125"/>
        <v>X2Pi-19.5-f-4-1</v>
      </c>
      <c r="B1006" s="1" t="s">
        <v>0</v>
      </c>
      <c r="C1006">
        <v>4</v>
      </c>
      <c r="D1006">
        <v>19.5</v>
      </c>
      <c r="E1006" s="2" t="s">
        <v>2</v>
      </c>
      <c r="F1006">
        <v>1</v>
      </c>
      <c r="G1006">
        <v>14576.908655862</v>
      </c>
      <c r="H1006">
        <v>1.118034E-2</v>
      </c>
      <c r="I1006">
        <v>2</v>
      </c>
      <c r="J1006">
        <f t="shared" si="120"/>
        <v>14562.632928536999</v>
      </c>
      <c r="K1006">
        <f t="shared" si="121"/>
        <v>19.5</v>
      </c>
      <c r="L1006">
        <f t="shared" si="122"/>
        <v>1</v>
      </c>
      <c r="M1006">
        <f>C1006+1+VLOOKUP(B1006,states!A$2:C$10,3,FALSE)</f>
        <v>5</v>
      </c>
      <c r="N1006">
        <f t="shared" si="126"/>
        <v>14562.632928536999</v>
      </c>
      <c r="O1006" s="2" t="str">
        <f>VLOOKUP(B1006,states!A$2:C$10,2,FALSE)</f>
        <v>X</v>
      </c>
      <c r="P1006">
        <f t="shared" si="123"/>
        <v>4</v>
      </c>
      <c r="Q1006">
        <f>VLOOKUP(B1006,states!A$2:D$10,4,FALSE)</f>
        <v>1</v>
      </c>
      <c r="R1006">
        <v>0.5</v>
      </c>
      <c r="S1006">
        <f t="shared" si="124"/>
        <v>0.5</v>
      </c>
      <c r="T1006" s="7">
        <f t="shared" si="127"/>
        <v>0.98757039539319391</v>
      </c>
    </row>
    <row r="1007" spans="1:20">
      <c r="A1007" s="4" t="str">
        <f t="shared" si="125"/>
        <v>X2Pi-19.5-f-4-2</v>
      </c>
      <c r="B1007" s="1" t="s">
        <v>0</v>
      </c>
      <c r="C1007">
        <v>4</v>
      </c>
      <c r="D1007">
        <v>19.5</v>
      </c>
      <c r="E1007" s="2" t="s">
        <v>2</v>
      </c>
      <c r="F1007">
        <v>2</v>
      </c>
      <c r="G1007">
        <v>15029.185326199</v>
      </c>
      <c r="H1007">
        <v>1.1950349000000001E-2</v>
      </c>
      <c r="I1007">
        <v>2</v>
      </c>
      <c r="J1007">
        <f t="shared" si="120"/>
        <v>15014.909598873999</v>
      </c>
      <c r="K1007">
        <f t="shared" si="121"/>
        <v>19.5</v>
      </c>
      <c r="L1007">
        <f t="shared" si="122"/>
        <v>1</v>
      </c>
      <c r="M1007">
        <f>C1007+1+VLOOKUP(B1007,states!A$2:C$10,3,FALSE)</f>
        <v>5</v>
      </c>
      <c r="N1007">
        <f t="shared" si="126"/>
        <v>15014.909598873999</v>
      </c>
      <c r="O1007" s="2" t="str">
        <f>VLOOKUP(B1007,states!A$2:C$10,2,FALSE)</f>
        <v>X</v>
      </c>
      <c r="P1007">
        <f t="shared" si="123"/>
        <v>4</v>
      </c>
      <c r="Q1007">
        <f>VLOOKUP(B1007,states!A$2:D$10,4,FALSE)</f>
        <v>1</v>
      </c>
      <c r="R1007">
        <v>0.5</v>
      </c>
      <c r="S1007">
        <f t="shared" si="124"/>
        <v>1.5</v>
      </c>
      <c r="T1007" s="7">
        <f t="shared" si="127"/>
        <v>0.92393726697273371</v>
      </c>
    </row>
    <row r="1008" spans="1:20">
      <c r="A1008" s="4" t="str">
        <f t="shared" si="125"/>
        <v>A2Delta-19.5-f-0-1</v>
      </c>
      <c r="B1008" s="1" t="s">
        <v>3</v>
      </c>
      <c r="C1008">
        <v>0</v>
      </c>
      <c r="D1008">
        <v>19.5</v>
      </c>
      <c r="E1008" s="2" t="s">
        <v>2</v>
      </c>
      <c r="F1008">
        <v>1</v>
      </c>
      <c r="G1008">
        <v>28492.408243288999</v>
      </c>
      <c r="H1008">
        <v>7.0710679999999998E-3</v>
      </c>
      <c r="I1008">
        <v>9</v>
      </c>
      <c r="J1008">
        <f t="shared" si="120"/>
        <v>28478.132515964</v>
      </c>
      <c r="K1008">
        <f t="shared" si="121"/>
        <v>19.5</v>
      </c>
      <c r="L1008">
        <f t="shared" si="122"/>
        <v>1</v>
      </c>
      <c r="M1008">
        <f>C1008+1+VLOOKUP(B1008,states!A$2:C$10,3,FALSE)</f>
        <v>251</v>
      </c>
      <c r="N1008">
        <f t="shared" si="126"/>
        <v>28478.132515964</v>
      </c>
      <c r="O1008" s="2" t="str">
        <f>VLOOKUP(B1008,states!A$2:C$10,2,FALSE)</f>
        <v>A</v>
      </c>
      <c r="P1008">
        <f t="shared" si="123"/>
        <v>0</v>
      </c>
      <c r="Q1008">
        <f>VLOOKUP(B1008,states!A$2:D$10,4,FALSE)</f>
        <v>2</v>
      </c>
      <c r="R1008">
        <v>0.5</v>
      </c>
      <c r="S1008">
        <f t="shared" si="124"/>
        <v>0.5</v>
      </c>
      <c r="T1008" s="7">
        <f t="shared" si="127"/>
        <v>702.66864319416152</v>
      </c>
    </row>
    <row r="1009" spans="1:20">
      <c r="A1009" s="4" t="str">
        <f t="shared" si="125"/>
        <v>A2Delta-19.5-f-0-2</v>
      </c>
      <c r="B1009" s="1" t="s">
        <v>3</v>
      </c>
      <c r="C1009">
        <v>0</v>
      </c>
      <c r="D1009">
        <v>19.5</v>
      </c>
      <c r="E1009" s="2" t="s">
        <v>2</v>
      </c>
      <c r="F1009">
        <v>2</v>
      </c>
      <c r="G1009">
        <v>29026.547218782998</v>
      </c>
      <c r="H1009">
        <v>7.8734189999999996E-3</v>
      </c>
      <c r="I1009">
        <v>9</v>
      </c>
      <c r="J1009">
        <f t="shared" si="120"/>
        <v>29012.271491457999</v>
      </c>
      <c r="K1009">
        <f t="shared" si="121"/>
        <v>19.5</v>
      </c>
      <c r="L1009">
        <f t="shared" si="122"/>
        <v>1</v>
      </c>
      <c r="M1009">
        <f>C1009+1+VLOOKUP(B1009,states!A$2:C$10,3,FALSE)</f>
        <v>251</v>
      </c>
      <c r="N1009">
        <f t="shared" si="126"/>
        <v>29012.271491457999</v>
      </c>
      <c r="O1009" s="2" t="str">
        <f>VLOOKUP(B1009,states!A$2:C$10,2,FALSE)</f>
        <v>A</v>
      </c>
      <c r="P1009">
        <f t="shared" si="123"/>
        <v>0</v>
      </c>
      <c r="Q1009">
        <f>VLOOKUP(B1009,states!A$2:D$10,4,FALSE)</f>
        <v>2</v>
      </c>
      <c r="R1009">
        <v>0.5</v>
      </c>
      <c r="S1009">
        <f t="shared" si="124"/>
        <v>1.5</v>
      </c>
      <c r="T1009" s="7">
        <f t="shared" si="127"/>
        <v>631.06228151882351</v>
      </c>
    </row>
    <row r="1010" spans="1:20">
      <c r="A1010" s="4" t="str">
        <f t="shared" si="125"/>
        <v>B2Sigma-19.5-f-0-1</v>
      </c>
      <c r="B1010" s="1" t="s">
        <v>4</v>
      </c>
      <c r="C1010">
        <v>0</v>
      </c>
      <c r="D1010">
        <v>19.5</v>
      </c>
      <c r="E1010" s="2" t="s">
        <v>2</v>
      </c>
      <c r="F1010">
        <v>1</v>
      </c>
      <c r="G1010">
        <v>30180.552555814</v>
      </c>
      <c r="H1010">
        <v>9.9945146999999998E-2</v>
      </c>
      <c r="I1010">
        <v>7</v>
      </c>
      <c r="J1010">
        <f t="shared" si="120"/>
        <v>30166.276828489001</v>
      </c>
      <c r="K1010">
        <f t="shared" si="121"/>
        <v>19.5</v>
      </c>
      <c r="L1010">
        <f t="shared" si="122"/>
        <v>1</v>
      </c>
      <c r="M1010">
        <f>C1010+1+VLOOKUP(B1010,states!A$2:C$10,3,FALSE)</f>
        <v>51</v>
      </c>
      <c r="N1010">
        <f t="shared" si="126"/>
        <v>30166.276828489001</v>
      </c>
      <c r="O1010" s="2" t="str">
        <f>VLOOKUP(B1010,states!A$2:C$10,2,FALSE)</f>
        <v>B</v>
      </c>
      <c r="P1010">
        <f t="shared" si="123"/>
        <v>0</v>
      </c>
      <c r="Q1010">
        <f>VLOOKUP(B1010,states!A$2:D$10,4,FALSE)</f>
        <v>0</v>
      </c>
      <c r="R1010">
        <v>0.5</v>
      </c>
      <c r="S1010">
        <f t="shared" si="124"/>
        <v>0.5</v>
      </c>
      <c r="T1010" s="7">
        <f t="shared" si="127"/>
        <v>38.666014249302371</v>
      </c>
    </row>
    <row r="1011" spans="1:20">
      <c r="A1011" s="4" t="str">
        <f t="shared" si="125"/>
        <v>A2Delta-19.5-f-1-1</v>
      </c>
      <c r="B1011" s="1" t="s">
        <v>3</v>
      </c>
      <c r="C1011">
        <v>1</v>
      </c>
      <c r="D1011">
        <v>19.5</v>
      </c>
      <c r="E1011" s="2" t="s">
        <v>2</v>
      </c>
      <c r="F1011">
        <v>1</v>
      </c>
      <c r="G1011">
        <v>30971.613795805999</v>
      </c>
      <c r="H1011">
        <v>1.3787993E-2</v>
      </c>
      <c r="I1011">
        <v>6</v>
      </c>
      <c r="J1011">
        <f t="shared" si="120"/>
        <v>30957.338068481</v>
      </c>
      <c r="K1011">
        <f t="shared" si="121"/>
        <v>19.5</v>
      </c>
      <c r="L1011">
        <f t="shared" si="122"/>
        <v>1</v>
      </c>
      <c r="M1011">
        <f>C1011+1+VLOOKUP(B1011,states!A$2:C$10,3,FALSE)</f>
        <v>252</v>
      </c>
      <c r="N1011">
        <f t="shared" si="126"/>
        <v>30957.338068481</v>
      </c>
      <c r="O1011" s="2" t="str">
        <f>VLOOKUP(B1011,states!A$2:C$10,2,FALSE)</f>
        <v>A</v>
      </c>
      <c r="P1011">
        <f t="shared" si="123"/>
        <v>1</v>
      </c>
      <c r="Q1011">
        <f>VLOOKUP(B1011,states!A$2:D$10,4,FALSE)</f>
        <v>2</v>
      </c>
      <c r="R1011">
        <v>0.5</v>
      </c>
      <c r="S1011">
        <f t="shared" si="124"/>
        <v>0.5</v>
      </c>
      <c r="T1011" s="7">
        <f t="shared" si="127"/>
        <v>2.4023886858146088</v>
      </c>
    </row>
    <row r="1012" spans="1:20">
      <c r="A1012" s="4" t="str">
        <f t="shared" si="125"/>
        <v>A2Delta-19.5-f-1-2</v>
      </c>
      <c r="B1012" s="1" t="s">
        <v>3</v>
      </c>
      <c r="C1012">
        <v>1</v>
      </c>
      <c r="D1012">
        <v>19.5</v>
      </c>
      <c r="E1012" s="2" t="s">
        <v>2</v>
      </c>
      <c r="F1012">
        <v>2</v>
      </c>
      <c r="G1012">
        <v>31477.316256710001</v>
      </c>
      <c r="H1012">
        <v>1.4889846999999999E-2</v>
      </c>
      <c r="I1012">
        <v>4</v>
      </c>
      <c r="J1012">
        <f t="shared" si="120"/>
        <v>31463.040529385002</v>
      </c>
      <c r="K1012">
        <f t="shared" si="121"/>
        <v>19.5</v>
      </c>
      <c r="L1012">
        <f t="shared" si="122"/>
        <v>1</v>
      </c>
      <c r="M1012">
        <f>C1012+1+VLOOKUP(B1012,states!A$2:C$10,3,FALSE)</f>
        <v>252</v>
      </c>
      <c r="N1012">
        <f t="shared" si="126"/>
        <v>31463.040529385002</v>
      </c>
      <c r="O1012" s="2" t="str">
        <f>VLOOKUP(B1012,states!A$2:C$10,2,FALSE)</f>
        <v>A</v>
      </c>
      <c r="P1012">
        <f t="shared" si="123"/>
        <v>1</v>
      </c>
      <c r="Q1012">
        <f>VLOOKUP(B1012,states!A$2:D$10,4,FALSE)</f>
        <v>2</v>
      </c>
      <c r="R1012">
        <v>0.5</v>
      </c>
      <c r="S1012">
        <f t="shared" si="124"/>
        <v>1.5</v>
      </c>
      <c r="T1012" s="7">
        <f t="shared" si="127"/>
        <v>1.4830740429274178</v>
      </c>
    </row>
    <row r="1013" spans="1:20">
      <c r="A1013" s="4" t="str">
        <f t="shared" si="125"/>
        <v>A2Delta-19.5-f-2-1</v>
      </c>
      <c r="B1013" s="1" t="s">
        <v>3</v>
      </c>
      <c r="C1013">
        <v>2</v>
      </c>
      <c r="D1013">
        <v>19.5</v>
      </c>
      <c r="E1013" s="2" t="s">
        <v>2</v>
      </c>
      <c r="F1013">
        <v>1</v>
      </c>
      <c r="G1013">
        <v>33230.422491464</v>
      </c>
      <c r="H1013">
        <v>8.8853052000000002E-2</v>
      </c>
      <c r="I1013">
        <v>4</v>
      </c>
      <c r="J1013">
        <f t="shared" si="120"/>
        <v>33216.146764138997</v>
      </c>
      <c r="K1013">
        <f t="shared" si="121"/>
        <v>19.5</v>
      </c>
      <c r="L1013">
        <f t="shared" si="122"/>
        <v>1</v>
      </c>
      <c r="M1013">
        <f>C1013+1+VLOOKUP(B1013,states!A$2:C$10,3,FALSE)</f>
        <v>253</v>
      </c>
      <c r="N1013">
        <f t="shared" si="126"/>
        <v>33216.146764138997</v>
      </c>
      <c r="O1013" s="2" t="str">
        <f>VLOOKUP(B1013,states!A$2:C$10,2,FALSE)</f>
        <v>A</v>
      </c>
      <c r="P1013">
        <f t="shared" si="123"/>
        <v>2</v>
      </c>
      <c r="Q1013">
        <f>VLOOKUP(B1013,states!A$2:D$10,4,FALSE)</f>
        <v>2</v>
      </c>
      <c r="R1013">
        <v>0.5</v>
      </c>
      <c r="S1013">
        <f t="shared" si="124"/>
        <v>0.5</v>
      </c>
      <c r="T1013" s="7">
        <f t="shared" si="127"/>
        <v>0.24853108691033687</v>
      </c>
    </row>
    <row r="1014" spans="1:20">
      <c r="A1014" s="4" t="str">
        <f t="shared" si="125"/>
        <v>A2Delta-19.5-f-2-2</v>
      </c>
      <c r="B1014" s="1" t="s">
        <v>3</v>
      </c>
      <c r="C1014">
        <v>2</v>
      </c>
      <c r="D1014">
        <v>19.5</v>
      </c>
      <c r="E1014" s="2" t="s">
        <v>2</v>
      </c>
      <c r="F1014">
        <v>2</v>
      </c>
      <c r="G1014">
        <v>33703.533440505998</v>
      </c>
      <c r="H1014">
        <v>5.0744457999999999E-2</v>
      </c>
      <c r="I1014">
        <v>3</v>
      </c>
      <c r="J1014">
        <f t="shared" si="120"/>
        <v>33689.257713180996</v>
      </c>
      <c r="K1014">
        <f t="shared" si="121"/>
        <v>19.5</v>
      </c>
      <c r="L1014">
        <f t="shared" si="122"/>
        <v>1</v>
      </c>
      <c r="M1014">
        <f>C1014+1+VLOOKUP(B1014,states!A$2:C$10,3,FALSE)</f>
        <v>253</v>
      </c>
      <c r="N1014">
        <f t="shared" si="126"/>
        <v>33689.257713180996</v>
      </c>
      <c r="O1014" s="2" t="str">
        <f>VLOOKUP(B1014,states!A$2:C$10,2,FALSE)</f>
        <v>A</v>
      </c>
      <c r="P1014">
        <f t="shared" si="123"/>
        <v>2</v>
      </c>
      <c r="Q1014">
        <f>VLOOKUP(B1014,states!A$2:D$10,4,FALSE)</f>
        <v>2</v>
      </c>
      <c r="R1014">
        <v>0.5</v>
      </c>
      <c r="S1014">
        <f t="shared" si="124"/>
        <v>1.5</v>
      </c>
      <c r="T1014" s="7">
        <f t="shared" si="127"/>
        <v>0.3263816354417563</v>
      </c>
    </row>
    <row r="1015" spans="1:20">
      <c r="A1015" s="4" t="str">
        <f t="shared" si="125"/>
        <v>A2Delta-19.5-f-3-1</v>
      </c>
      <c r="B1015" s="1" t="s">
        <v>3</v>
      </c>
      <c r="C1015">
        <v>3</v>
      </c>
      <c r="D1015">
        <v>19.5</v>
      </c>
      <c r="E1015" s="2" t="s">
        <v>2</v>
      </c>
      <c r="F1015">
        <v>1</v>
      </c>
      <c r="G1015">
        <v>35233.731597313003</v>
      </c>
      <c r="H1015">
        <v>0.50014008899999995</v>
      </c>
      <c r="I1015">
        <v>1</v>
      </c>
      <c r="J1015">
        <f t="shared" si="120"/>
        <v>35219.455869988</v>
      </c>
      <c r="K1015">
        <f t="shared" si="121"/>
        <v>19.5</v>
      </c>
      <c r="L1015">
        <f t="shared" si="122"/>
        <v>1</v>
      </c>
      <c r="M1015">
        <f>C1015+1+VLOOKUP(B1015,states!A$2:C$10,3,FALSE)</f>
        <v>254</v>
      </c>
      <c r="N1015">
        <f t="shared" si="126"/>
        <v>35219.455869988</v>
      </c>
      <c r="O1015" s="2" t="str">
        <f>VLOOKUP(B1015,states!A$2:C$10,2,FALSE)</f>
        <v>A</v>
      </c>
      <c r="P1015">
        <f t="shared" si="123"/>
        <v>3</v>
      </c>
      <c r="Q1015">
        <f>VLOOKUP(B1015,states!A$2:D$10,4,FALSE)</f>
        <v>2</v>
      </c>
      <c r="R1015">
        <v>0.5</v>
      </c>
      <c r="S1015">
        <f t="shared" si="124"/>
        <v>0.5</v>
      </c>
      <c r="T1015" s="7">
        <f t="shared" si="127"/>
        <v>1.1038280111185352E-2</v>
      </c>
    </row>
    <row r="1016" spans="1:20">
      <c r="A1016" s="4" t="str">
        <f t="shared" si="125"/>
        <v>A2Delta-19.5-f-4-1</v>
      </c>
      <c r="B1016" s="1" t="s">
        <v>3</v>
      </c>
      <c r="C1016">
        <v>4</v>
      </c>
      <c r="D1016">
        <v>19.5</v>
      </c>
      <c r="E1016" s="2" t="s">
        <v>2</v>
      </c>
      <c r="F1016">
        <v>1</v>
      </c>
      <c r="G1016">
        <v>36927.319669589</v>
      </c>
      <c r="H1016">
        <v>0.50012498400000005</v>
      </c>
      <c r="I1016">
        <v>1</v>
      </c>
      <c r="J1016">
        <f t="shared" si="120"/>
        <v>36913.043942263997</v>
      </c>
      <c r="K1016">
        <f t="shared" si="121"/>
        <v>19.5</v>
      </c>
      <c r="L1016">
        <f t="shared" si="122"/>
        <v>1</v>
      </c>
      <c r="M1016">
        <f>C1016+1+VLOOKUP(B1016,states!A$2:C$10,3,FALSE)</f>
        <v>255</v>
      </c>
      <c r="N1016">
        <f t="shared" si="126"/>
        <v>36913.043942263997</v>
      </c>
      <c r="O1016" s="2" t="str">
        <f>VLOOKUP(B1016,states!A$2:C$10,2,FALSE)</f>
        <v>A</v>
      </c>
      <c r="P1016">
        <f t="shared" si="123"/>
        <v>4</v>
      </c>
      <c r="Q1016">
        <f>VLOOKUP(B1016,states!A$2:D$10,4,FALSE)</f>
        <v>2</v>
      </c>
      <c r="R1016">
        <v>0.5</v>
      </c>
      <c r="S1016">
        <f t="shared" si="124"/>
        <v>0.5</v>
      </c>
      <c r="T1016" s="7">
        <f t="shared" si="127"/>
        <v>1.10386134942924E-2</v>
      </c>
    </row>
    <row r="1017" spans="1:20">
      <c r="A1017" s="4" t="str">
        <f t="shared" si="125"/>
        <v>A2Delta-19.5-f-4-2</v>
      </c>
      <c r="B1017" s="1" t="s">
        <v>3</v>
      </c>
      <c r="C1017">
        <v>4</v>
      </c>
      <c r="D1017">
        <v>19.5</v>
      </c>
      <c r="E1017" s="2" t="s">
        <v>2</v>
      </c>
      <c r="F1017">
        <v>2</v>
      </c>
      <c r="G1017">
        <v>37313.072731430002</v>
      </c>
      <c r="H1017">
        <v>0.50012498400000005</v>
      </c>
      <c r="I1017">
        <v>1</v>
      </c>
      <c r="J1017">
        <f t="shared" si="120"/>
        <v>37298.797004104999</v>
      </c>
      <c r="K1017">
        <f t="shared" si="121"/>
        <v>19.5</v>
      </c>
      <c r="L1017">
        <f t="shared" si="122"/>
        <v>1</v>
      </c>
      <c r="M1017">
        <f>C1017+1+VLOOKUP(B1017,states!A$2:C$10,3,FALSE)</f>
        <v>255</v>
      </c>
      <c r="N1017">
        <f t="shared" si="126"/>
        <v>37298.797004104999</v>
      </c>
      <c r="O1017" s="2" t="str">
        <f>VLOOKUP(B1017,states!A$2:C$10,2,FALSE)</f>
        <v>A</v>
      </c>
      <c r="P1017">
        <f t="shared" si="123"/>
        <v>4</v>
      </c>
      <c r="Q1017">
        <f>VLOOKUP(B1017,states!A$2:D$10,4,FALSE)</f>
        <v>2</v>
      </c>
      <c r="R1017">
        <v>0.5</v>
      </c>
      <c r="S1017">
        <f t="shared" si="124"/>
        <v>1.5</v>
      </c>
      <c r="T1017" s="7">
        <f t="shared" si="127"/>
        <v>1.10386134942924E-2</v>
      </c>
    </row>
    <row r="1018" spans="1:20">
      <c r="A1018" s="4" t="str">
        <f t="shared" si="125"/>
        <v>C2Sigma-19.5-f-0-2</v>
      </c>
      <c r="B1018" s="1" t="s">
        <v>5</v>
      </c>
      <c r="C1018">
        <v>0</v>
      </c>
      <c r="D1018">
        <v>19.5</v>
      </c>
      <c r="E1018" s="2" t="s">
        <v>2</v>
      </c>
      <c r="F1018">
        <v>2</v>
      </c>
      <c r="G1018">
        <v>37501.993959223</v>
      </c>
      <c r="H1018">
        <v>5.0249377999999997E-2</v>
      </c>
      <c r="I1018">
        <v>5</v>
      </c>
      <c r="J1018">
        <f t="shared" si="120"/>
        <v>37487.718231897998</v>
      </c>
      <c r="K1018">
        <f t="shared" si="121"/>
        <v>19.5</v>
      </c>
      <c r="L1018">
        <f t="shared" si="122"/>
        <v>1</v>
      </c>
      <c r="M1018">
        <f>C1018+1+VLOOKUP(B1018,states!A$2:C$10,3,FALSE)</f>
        <v>101</v>
      </c>
      <c r="N1018">
        <f t="shared" si="126"/>
        <v>37487.718231897998</v>
      </c>
      <c r="O1018" s="2" t="str">
        <f>VLOOKUP(B1018,states!A$2:C$10,2,FALSE)</f>
        <v>C</v>
      </c>
      <c r="P1018">
        <f t="shared" si="123"/>
        <v>0</v>
      </c>
      <c r="Q1018">
        <f>VLOOKUP(B1018,states!A$2:D$10,4,FALSE)</f>
        <v>0</v>
      </c>
      <c r="R1018">
        <v>0.5</v>
      </c>
      <c r="S1018">
        <f t="shared" si="124"/>
        <v>0.5</v>
      </c>
      <c r="T1018" s="7">
        <f t="shared" si="127"/>
        <v>54.932882922602253</v>
      </c>
    </row>
    <row r="1019" spans="1:20">
      <c r="A1019" s="4" t="str">
        <f t="shared" si="125"/>
        <v>C2Sigma-19.5-f-1-2</v>
      </c>
      <c r="B1019" s="1" t="s">
        <v>5</v>
      </c>
      <c r="C1019">
        <v>1</v>
      </c>
      <c r="D1019">
        <v>19.5</v>
      </c>
      <c r="E1019" s="2" t="s">
        <v>2</v>
      </c>
      <c r="F1019">
        <v>2</v>
      </c>
      <c r="G1019">
        <v>39776.552328391001</v>
      </c>
      <c r="H1019">
        <v>5.1202613000000001E-2</v>
      </c>
      <c r="I1019">
        <v>4</v>
      </c>
      <c r="J1019">
        <f t="shared" si="120"/>
        <v>39762.276601065998</v>
      </c>
      <c r="K1019">
        <f t="shared" si="121"/>
        <v>19.5</v>
      </c>
      <c r="L1019">
        <f t="shared" si="122"/>
        <v>1</v>
      </c>
      <c r="M1019">
        <f>C1019+1+VLOOKUP(B1019,states!A$2:C$10,3,FALSE)</f>
        <v>102</v>
      </c>
      <c r="N1019">
        <f t="shared" si="126"/>
        <v>39762.276601065998</v>
      </c>
      <c r="O1019" s="2" t="str">
        <f>VLOOKUP(B1019,states!A$2:C$10,2,FALSE)</f>
        <v>C</v>
      </c>
      <c r="P1019">
        <f t="shared" si="123"/>
        <v>1</v>
      </c>
      <c r="Q1019">
        <f>VLOOKUP(B1019,states!A$2:D$10,4,FALSE)</f>
        <v>0</v>
      </c>
      <c r="R1019">
        <v>0.5</v>
      </c>
      <c r="S1019">
        <f t="shared" si="124"/>
        <v>0.5</v>
      </c>
      <c r="T1019" s="7">
        <f t="shared" si="127"/>
        <v>0.43128161425786377</v>
      </c>
    </row>
    <row r="1020" spans="1:20">
      <c r="A1020" s="4" t="str">
        <f t="shared" si="125"/>
        <v>X2Pi-19.5-e-0-1</v>
      </c>
      <c r="B1020" s="1" t="s">
        <v>0</v>
      </c>
      <c r="C1020">
        <v>0</v>
      </c>
      <c r="D1020">
        <v>19.5</v>
      </c>
      <c r="E1020" s="2" t="s">
        <v>1</v>
      </c>
      <c r="F1020">
        <v>1</v>
      </c>
      <c r="G1020">
        <v>5194.3832881810004</v>
      </c>
      <c r="H1020">
        <v>5.0000000000000001E-3</v>
      </c>
      <c r="I1020">
        <v>19</v>
      </c>
      <c r="J1020">
        <f t="shared" si="120"/>
        <v>5180.1075608560004</v>
      </c>
      <c r="K1020">
        <f t="shared" si="121"/>
        <v>19.5</v>
      </c>
      <c r="L1020">
        <f t="shared" si="122"/>
        <v>-1</v>
      </c>
      <c r="M1020">
        <f>C1020+1+VLOOKUP(B1020,states!A$2:C$10,3,FALSE)</f>
        <v>1</v>
      </c>
      <c r="N1020">
        <f t="shared" si="126"/>
        <v>5180.1075608560004</v>
      </c>
      <c r="O1020" s="2" t="str">
        <f>VLOOKUP(B1020,states!A$2:C$10,2,FALSE)</f>
        <v>X</v>
      </c>
      <c r="P1020">
        <f t="shared" si="123"/>
        <v>0</v>
      </c>
      <c r="Q1020">
        <f>VLOOKUP(B1020,states!A$2:D$10,4,FALSE)</f>
        <v>1</v>
      </c>
      <c r="R1020">
        <v>0.5</v>
      </c>
      <c r="S1020">
        <f t="shared" si="124"/>
        <v>0.5</v>
      </c>
      <c r="T1020" s="7">
        <f t="shared" si="127"/>
        <v>2097.860830941765</v>
      </c>
    </row>
    <row r="1021" spans="1:20">
      <c r="A1021" s="4" t="str">
        <f t="shared" si="125"/>
        <v>X2Pi-19.5-e-0-2</v>
      </c>
      <c r="B1021" s="1" t="s">
        <v>0</v>
      </c>
      <c r="C1021">
        <v>0</v>
      </c>
      <c r="D1021">
        <v>19.5</v>
      </c>
      <c r="E1021" s="2" t="s">
        <v>1</v>
      </c>
      <c r="F1021">
        <v>2</v>
      </c>
      <c r="G1021">
        <v>5704.0149827739997</v>
      </c>
      <c r="H1021">
        <v>6.0819999999999997E-3</v>
      </c>
      <c r="I1021">
        <v>13</v>
      </c>
      <c r="J1021">
        <f t="shared" si="120"/>
        <v>5689.7392554489998</v>
      </c>
      <c r="K1021">
        <f t="shared" si="121"/>
        <v>19.5</v>
      </c>
      <c r="L1021">
        <f t="shared" si="122"/>
        <v>-1</v>
      </c>
      <c r="M1021">
        <f>C1021+1+VLOOKUP(B1021,states!A$2:C$10,3,FALSE)</f>
        <v>1</v>
      </c>
      <c r="N1021">
        <f t="shared" si="126"/>
        <v>5689.7392554489998</v>
      </c>
      <c r="O1021" s="2" t="str">
        <f>VLOOKUP(B1021,states!A$2:C$10,2,FALSE)</f>
        <v>X</v>
      </c>
      <c r="P1021">
        <f t="shared" si="123"/>
        <v>0</v>
      </c>
      <c r="Q1021">
        <f>VLOOKUP(B1021,states!A$2:D$10,4,FALSE)</f>
        <v>1</v>
      </c>
      <c r="R1021">
        <v>0.5</v>
      </c>
      <c r="S1021">
        <f t="shared" si="124"/>
        <v>1.5</v>
      </c>
      <c r="T1021" s="7">
        <f t="shared" si="127"/>
        <v>1180.021755406071</v>
      </c>
    </row>
    <row r="1022" spans="1:20">
      <c r="A1022" s="4" t="str">
        <f t="shared" si="125"/>
        <v>X2Pi-19.5-e-1-1</v>
      </c>
      <c r="B1022" s="1" t="s">
        <v>0</v>
      </c>
      <c r="C1022">
        <v>1</v>
      </c>
      <c r="D1022">
        <v>19.5</v>
      </c>
      <c r="E1022" s="2" t="s">
        <v>1</v>
      </c>
      <c r="F1022">
        <v>1</v>
      </c>
      <c r="G1022">
        <v>7728.6795992919997</v>
      </c>
      <c r="H1022">
        <v>0.01</v>
      </c>
      <c r="I1022">
        <v>9</v>
      </c>
      <c r="J1022">
        <f t="shared" si="120"/>
        <v>7714.4038719669998</v>
      </c>
      <c r="K1022">
        <f t="shared" si="121"/>
        <v>19.5</v>
      </c>
      <c r="L1022">
        <f t="shared" si="122"/>
        <v>-1</v>
      </c>
      <c r="M1022">
        <f>C1022+1+VLOOKUP(B1022,states!A$2:C$10,3,FALSE)</f>
        <v>2</v>
      </c>
      <c r="N1022">
        <f t="shared" si="126"/>
        <v>7714.4038719669998</v>
      </c>
      <c r="O1022" s="2" t="str">
        <f>VLOOKUP(B1022,states!A$2:C$10,2,FALSE)</f>
        <v>X</v>
      </c>
      <c r="P1022">
        <f t="shared" si="123"/>
        <v>1</v>
      </c>
      <c r="Q1022">
        <f>VLOOKUP(B1022,states!A$2:D$10,4,FALSE)</f>
        <v>1</v>
      </c>
      <c r="R1022">
        <v>0.5</v>
      </c>
      <c r="S1022">
        <f t="shared" si="124"/>
        <v>0.5</v>
      </c>
      <c r="T1022" s="7">
        <f t="shared" si="127"/>
        <v>4.9686177574936536</v>
      </c>
    </row>
    <row r="1023" spans="1:20">
      <c r="A1023" s="4" t="str">
        <f t="shared" si="125"/>
        <v>X2Pi-19.5-e-1-2</v>
      </c>
      <c r="B1023" s="1" t="s">
        <v>0</v>
      </c>
      <c r="C1023">
        <v>1</v>
      </c>
      <c r="D1023">
        <v>19.5</v>
      </c>
      <c r="E1023" s="2" t="s">
        <v>1</v>
      </c>
      <c r="F1023">
        <v>2</v>
      </c>
      <c r="G1023">
        <v>8218.2710728010006</v>
      </c>
      <c r="H1023">
        <v>1.1032115E-2</v>
      </c>
      <c r="I1023">
        <v>8</v>
      </c>
      <c r="J1023">
        <f t="shared" si="120"/>
        <v>8203.9953454759998</v>
      </c>
      <c r="K1023">
        <f t="shared" si="121"/>
        <v>19.5</v>
      </c>
      <c r="L1023">
        <f t="shared" si="122"/>
        <v>-1</v>
      </c>
      <c r="M1023">
        <f>C1023+1+VLOOKUP(B1023,states!A$2:C$10,3,FALSE)</f>
        <v>2</v>
      </c>
      <c r="N1023">
        <f t="shared" si="126"/>
        <v>8203.9953454759998</v>
      </c>
      <c r="O1023" s="2" t="str">
        <f>VLOOKUP(B1023,states!A$2:C$10,2,FALSE)</f>
        <v>X</v>
      </c>
      <c r="P1023">
        <f t="shared" si="123"/>
        <v>1</v>
      </c>
      <c r="Q1023">
        <f>VLOOKUP(B1023,states!A$2:D$10,4,FALSE)</f>
        <v>1</v>
      </c>
      <c r="R1023">
        <v>0.5</v>
      </c>
      <c r="S1023">
        <f t="shared" si="124"/>
        <v>1.5</v>
      </c>
      <c r="T1023" s="7">
        <f t="shared" si="127"/>
        <v>4.0033566707491142</v>
      </c>
    </row>
    <row r="1024" spans="1:20">
      <c r="A1024" s="4" t="str">
        <f t="shared" si="125"/>
        <v>X2Pi-19.5-e-2-1</v>
      </c>
      <c r="B1024" s="1" t="s">
        <v>0</v>
      </c>
      <c r="C1024">
        <v>2</v>
      </c>
      <c r="D1024">
        <v>19.5</v>
      </c>
      <c r="E1024" s="2" t="s">
        <v>1</v>
      </c>
      <c r="F1024">
        <v>1</v>
      </c>
      <c r="G1024">
        <v>10138.392781457</v>
      </c>
      <c r="H1024">
        <v>1.118034E-2</v>
      </c>
      <c r="I1024">
        <v>6</v>
      </c>
      <c r="J1024">
        <f t="shared" si="120"/>
        <v>10124.117054131999</v>
      </c>
      <c r="K1024">
        <f t="shared" si="121"/>
        <v>19.5</v>
      </c>
      <c r="L1024">
        <f t="shared" si="122"/>
        <v>-1</v>
      </c>
      <c r="M1024">
        <f>C1024+1+VLOOKUP(B1024,states!A$2:C$10,3,FALSE)</f>
        <v>3</v>
      </c>
      <c r="N1024">
        <f t="shared" si="126"/>
        <v>10124.117054131999</v>
      </c>
      <c r="O1024" s="2" t="str">
        <f>VLOOKUP(B1024,states!A$2:C$10,2,FALSE)</f>
        <v>X</v>
      </c>
      <c r="P1024">
        <f t="shared" si="123"/>
        <v>2</v>
      </c>
      <c r="Q1024">
        <f>VLOOKUP(B1024,states!A$2:D$10,4,FALSE)</f>
        <v>1</v>
      </c>
      <c r="R1024">
        <v>0.5</v>
      </c>
      <c r="S1024">
        <f t="shared" si="124"/>
        <v>0.5</v>
      </c>
      <c r="T1024" s="7">
        <f t="shared" si="127"/>
        <v>2.9627111861795816</v>
      </c>
    </row>
    <row r="1025" spans="1:20">
      <c r="A1025" s="4" t="str">
        <f t="shared" si="125"/>
        <v>X2Pi-19.5-e-2-2</v>
      </c>
      <c r="B1025" s="1" t="s">
        <v>0</v>
      </c>
      <c r="C1025">
        <v>2</v>
      </c>
      <c r="D1025">
        <v>19.5</v>
      </c>
      <c r="E1025" s="2" t="s">
        <v>1</v>
      </c>
      <c r="F1025">
        <v>2</v>
      </c>
      <c r="G1025">
        <v>10608.051598249</v>
      </c>
      <c r="H1025">
        <v>8.6602539999999992E-3</v>
      </c>
      <c r="I1025">
        <v>6</v>
      </c>
      <c r="J1025">
        <f t="shared" si="120"/>
        <v>10593.775870923999</v>
      </c>
      <c r="K1025">
        <f t="shared" si="121"/>
        <v>19.5</v>
      </c>
      <c r="L1025">
        <f t="shared" si="122"/>
        <v>-1</v>
      </c>
      <c r="M1025">
        <f>C1025+1+VLOOKUP(B1025,states!A$2:C$10,3,FALSE)</f>
        <v>3</v>
      </c>
      <c r="N1025">
        <f t="shared" si="126"/>
        <v>10593.775870923999</v>
      </c>
      <c r="O1025" s="2" t="str">
        <f>VLOOKUP(B1025,states!A$2:C$10,2,FALSE)</f>
        <v>X</v>
      </c>
      <c r="P1025">
        <f t="shared" si="123"/>
        <v>2</v>
      </c>
      <c r="Q1025">
        <f>VLOOKUP(B1025,states!A$2:D$10,4,FALSE)</f>
        <v>1</v>
      </c>
      <c r="R1025">
        <v>0.5</v>
      </c>
      <c r="S1025">
        <f t="shared" si="124"/>
        <v>1.5</v>
      </c>
      <c r="T1025" s="7">
        <f t="shared" si="127"/>
        <v>3.8248437497665804</v>
      </c>
    </row>
    <row r="1026" spans="1:20">
      <c r="A1026" s="4" t="str">
        <f t="shared" si="125"/>
        <v>X2Pi-19.5-e-3-1</v>
      </c>
      <c r="B1026" s="1" t="s">
        <v>0</v>
      </c>
      <c r="C1026">
        <v>3</v>
      </c>
      <c r="D1026">
        <v>19.5</v>
      </c>
      <c r="E1026" s="2" t="s">
        <v>1</v>
      </c>
      <c r="F1026">
        <v>1</v>
      </c>
      <c r="G1026">
        <v>12424.511414383</v>
      </c>
      <c r="H1026">
        <v>0.01</v>
      </c>
      <c r="I1026">
        <v>2</v>
      </c>
      <c r="J1026">
        <f t="shared" ref="J1026:J1089" si="128">G1026-G$2</f>
        <v>12410.235687057999</v>
      </c>
      <c r="K1026">
        <f t="shared" ref="K1026:K1089" si="129">D1026</f>
        <v>19.5</v>
      </c>
      <c r="L1026">
        <f t="shared" ref="L1026:L1089" si="130">IF(E1026="e",(-1)^(D1026-0.5),(-1)^(D1026+0.5))</f>
        <v>-1</v>
      </c>
      <c r="M1026">
        <f>C1026+1+VLOOKUP(B1026,states!A$2:C$10,3,FALSE)</f>
        <v>4</v>
      </c>
      <c r="N1026">
        <f t="shared" si="126"/>
        <v>12410.235687057999</v>
      </c>
      <c r="O1026" s="2" t="str">
        <f>VLOOKUP(B1026,states!A$2:C$10,2,FALSE)</f>
        <v>X</v>
      </c>
      <c r="P1026">
        <f t="shared" ref="P1026:P1089" si="131">C1026</f>
        <v>3</v>
      </c>
      <c r="Q1026">
        <f>VLOOKUP(B1026,states!A$2:D$10,4,FALSE)</f>
        <v>1</v>
      </c>
      <c r="R1026">
        <v>0.5</v>
      </c>
      <c r="S1026">
        <f t="shared" ref="S1026:S1089" si="132">IF(Q1026=0,R1026,IF(F1026=1,0.5,1.5))</f>
        <v>0.5</v>
      </c>
      <c r="T1026" s="7">
        <f t="shared" si="127"/>
        <v>1.1041372794430342</v>
      </c>
    </row>
    <row r="1027" spans="1:20">
      <c r="A1027" s="4" t="str">
        <f t="shared" ref="A1027:A1090" si="133">B1027&amp;"-"&amp;D1027&amp;"-"&amp;E1027&amp;"-"&amp;C1027&amp;"-"&amp;F1027</f>
        <v>X2Pi-19.5-e-3-2</v>
      </c>
      <c r="B1027" s="1" t="s">
        <v>0</v>
      </c>
      <c r="C1027">
        <v>3</v>
      </c>
      <c r="D1027">
        <v>19.5</v>
      </c>
      <c r="E1027" s="2" t="s">
        <v>1</v>
      </c>
      <c r="F1027">
        <v>2</v>
      </c>
      <c r="G1027">
        <v>12874.312156346999</v>
      </c>
      <c r="H1027">
        <v>0.01</v>
      </c>
      <c r="I1027">
        <v>3</v>
      </c>
      <c r="J1027">
        <f t="shared" si="128"/>
        <v>12860.036429021999</v>
      </c>
      <c r="K1027">
        <f t="shared" si="129"/>
        <v>19.5</v>
      </c>
      <c r="L1027">
        <f t="shared" si="130"/>
        <v>-1</v>
      </c>
      <c r="M1027">
        <f>C1027+1+VLOOKUP(B1027,states!A$2:C$10,3,FALSE)</f>
        <v>4</v>
      </c>
      <c r="N1027">
        <f t="shared" ref="N1027:N1090" si="134">J1027</f>
        <v>12860.036429021999</v>
      </c>
      <c r="O1027" s="2" t="str">
        <f>VLOOKUP(B1027,states!A$2:C$10,2,FALSE)</f>
        <v>X</v>
      </c>
      <c r="P1027">
        <f t="shared" si="131"/>
        <v>3</v>
      </c>
      <c r="Q1027">
        <f>VLOOKUP(B1027,states!A$2:D$10,4,FALSE)</f>
        <v>1</v>
      </c>
      <c r="R1027">
        <v>0.5</v>
      </c>
      <c r="S1027">
        <f t="shared" si="132"/>
        <v>1.5</v>
      </c>
      <c r="T1027" s="7">
        <f t="shared" ref="T1027:T1090" si="135">0.01*I1027/H1027/D1027^(1/5)*IF(P1027=0,100,1)</f>
        <v>1.6562059191645513</v>
      </c>
    </row>
    <row r="1028" spans="1:20">
      <c r="A1028" s="4" t="str">
        <f t="shared" si="133"/>
        <v>X2Pi-19.5-e-4-1</v>
      </c>
      <c r="B1028" s="1" t="s">
        <v>0</v>
      </c>
      <c r="C1028">
        <v>4</v>
      </c>
      <c r="D1028">
        <v>19.5</v>
      </c>
      <c r="E1028" s="2" t="s">
        <v>1</v>
      </c>
      <c r="F1028">
        <v>1</v>
      </c>
      <c r="G1028">
        <v>14587.369669588999</v>
      </c>
      <c r="H1028">
        <v>1.118034E-2</v>
      </c>
      <c r="I1028">
        <v>2</v>
      </c>
      <c r="J1028">
        <f t="shared" si="128"/>
        <v>14573.093942263999</v>
      </c>
      <c r="K1028">
        <f t="shared" si="129"/>
        <v>19.5</v>
      </c>
      <c r="L1028">
        <f t="shared" si="130"/>
        <v>-1</v>
      </c>
      <c r="M1028">
        <f>C1028+1+VLOOKUP(B1028,states!A$2:C$10,3,FALSE)</f>
        <v>5</v>
      </c>
      <c r="N1028">
        <f t="shared" si="134"/>
        <v>14573.093942263999</v>
      </c>
      <c r="O1028" s="2" t="str">
        <f>VLOOKUP(B1028,states!A$2:C$10,2,FALSE)</f>
        <v>X</v>
      </c>
      <c r="P1028">
        <f t="shared" si="131"/>
        <v>4</v>
      </c>
      <c r="Q1028">
        <f>VLOOKUP(B1028,states!A$2:D$10,4,FALSE)</f>
        <v>1</v>
      </c>
      <c r="R1028">
        <v>0.5</v>
      </c>
      <c r="S1028">
        <f t="shared" si="132"/>
        <v>0.5</v>
      </c>
      <c r="T1028" s="7">
        <f t="shared" si="135"/>
        <v>0.98757039539319391</v>
      </c>
    </row>
    <row r="1029" spans="1:20">
      <c r="A1029" s="4" t="str">
        <f t="shared" si="133"/>
        <v>X2Pi-19.5-e-4-2</v>
      </c>
      <c r="B1029" s="1" t="s">
        <v>0</v>
      </c>
      <c r="C1029">
        <v>4</v>
      </c>
      <c r="D1029">
        <v>19.5</v>
      </c>
      <c r="E1029" s="2" t="s">
        <v>1</v>
      </c>
      <c r="F1029">
        <v>2</v>
      </c>
      <c r="G1029">
        <v>15017.262731430001</v>
      </c>
      <c r="H1029">
        <v>1.118034E-2</v>
      </c>
      <c r="I1029">
        <v>2</v>
      </c>
      <c r="J1029">
        <f t="shared" si="128"/>
        <v>15002.987004105</v>
      </c>
      <c r="K1029">
        <f t="shared" si="129"/>
        <v>19.5</v>
      </c>
      <c r="L1029">
        <f t="shared" si="130"/>
        <v>-1</v>
      </c>
      <c r="M1029">
        <f>C1029+1+VLOOKUP(B1029,states!A$2:C$10,3,FALSE)</f>
        <v>5</v>
      </c>
      <c r="N1029">
        <f t="shared" si="134"/>
        <v>15002.987004105</v>
      </c>
      <c r="O1029" s="2" t="str">
        <f>VLOOKUP(B1029,states!A$2:C$10,2,FALSE)</f>
        <v>X</v>
      </c>
      <c r="P1029">
        <f t="shared" si="131"/>
        <v>4</v>
      </c>
      <c r="Q1029">
        <f>VLOOKUP(B1029,states!A$2:D$10,4,FALSE)</f>
        <v>1</v>
      </c>
      <c r="R1029">
        <v>0.5</v>
      </c>
      <c r="S1029">
        <f t="shared" si="132"/>
        <v>1.5</v>
      </c>
      <c r="T1029" s="7">
        <f t="shared" si="135"/>
        <v>0.98757039539319391</v>
      </c>
    </row>
    <row r="1030" spans="1:20">
      <c r="A1030" s="4" t="str">
        <f t="shared" si="133"/>
        <v>A2Delta-19.5-e-0-1</v>
      </c>
      <c r="B1030" s="1" t="s">
        <v>3</v>
      </c>
      <c r="C1030">
        <v>0</v>
      </c>
      <c r="D1030">
        <v>19.5</v>
      </c>
      <c r="E1030" s="2" t="s">
        <v>1</v>
      </c>
      <c r="F1030">
        <v>1</v>
      </c>
      <c r="G1030">
        <v>28492.419886005999</v>
      </c>
      <c r="H1030">
        <v>7.0710679999999998E-3</v>
      </c>
      <c r="I1030">
        <v>10</v>
      </c>
      <c r="J1030">
        <f t="shared" si="128"/>
        <v>28478.144158681</v>
      </c>
      <c r="K1030">
        <f t="shared" si="129"/>
        <v>19.5</v>
      </c>
      <c r="L1030">
        <f t="shared" si="130"/>
        <v>-1</v>
      </c>
      <c r="M1030">
        <f>C1030+1+VLOOKUP(B1030,states!A$2:C$10,3,FALSE)</f>
        <v>251</v>
      </c>
      <c r="N1030">
        <f t="shared" si="134"/>
        <v>28478.144158681</v>
      </c>
      <c r="O1030" s="2" t="str">
        <f>VLOOKUP(B1030,states!A$2:C$10,2,FALSE)</f>
        <v>A</v>
      </c>
      <c r="P1030">
        <f t="shared" si="131"/>
        <v>0</v>
      </c>
      <c r="Q1030">
        <f>VLOOKUP(B1030,states!A$2:D$10,4,FALSE)</f>
        <v>2</v>
      </c>
      <c r="R1030">
        <v>0.5</v>
      </c>
      <c r="S1030">
        <f t="shared" si="132"/>
        <v>0.5</v>
      </c>
      <c r="T1030" s="7">
        <f t="shared" si="135"/>
        <v>780.74293688240175</v>
      </c>
    </row>
    <row r="1031" spans="1:20">
      <c r="A1031" s="4" t="str">
        <f t="shared" si="133"/>
        <v>A2Delta-19.5-e-0-2</v>
      </c>
      <c r="B1031" s="1" t="s">
        <v>3</v>
      </c>
      <c r="C1031">
        <v>0</v>
      </c>
      <c r="D1031">
        <v>19.5</v>
      </c>
      <c r="E1031" s="2" t="s">
        <v>1</v>
      </c>
      <c r="F1031">
        <v>2</v>
      </c>
      <c r="G1031">
        <v>29026.549751805</v>
      </c>
      <c r="H1031">
        <v>1.1032115E-2</v>
      </c>
      <c r="I1031">
        <v>10</v>
      </c>
      <c r="J1031">
        <f t="shared" si="128"/>
        <v>29012.274024480001</v>
      </c>
      <c r="K1031">
        <f t="shared" si="129"/>
        <v>19.5</v>
      </c>
      <c r="L1031">
        <f t="shared" si="130"/>
        <v>-1</v>
      </c>
      <c r="M1031">
        <f>C1031+1+VLOOKUP(B1031,states!A$2:C$10,3,FALSE)</f>
        <v>251</v>
      </c>
      <c r="N1031">
        <f t="shared" si="134"/>
        <v>29012.274024480001</v>
      </c>
      <c r="O1031" s="2" t="str">
        <f>VLOOKUP(B1031,states!A$2:C$10,2,FALSE)</f>
        <v>A</v>
      </c>
      <c r="P1031">
        <f t="shared" si="131"/>
        <v>0</v>
      </c>
      <c r="Q1031">
        <f>VLOOKUP(B1031,states!A$2:D$10,4,FALSE)</f>
        <v>2</v>
      </c>
      <c r="R1031">
        <v>0.5</v>
      </c>
      <c r="S1031">
        <f t="shared" si="132"/>
        <v>1.5</v>
      </c>
      <c r="T1031" s="7">
        <f t="shared" si="135"/>
        <v>500.41958384363932</v>
      </c>
    </row>
    <row r="1032" spans="1:20">
      <c r="A1032" s="4" t="str">
        <f t="shared" si="133"/>
        <v>B2Sigma-19.5-e-0-2</v>
      </c>
      <c r="B1032" s="1" t="s">
        <v>4</v>
      </c>
      <c r="C1032">
        <v>0</v>
      </c>
      <c r="D1032">
        <v>19.5</v>
      </c>
      <c r="E1032" s="2" t="s">
        <v>1</v>
      </c>
      <c r="F1032">
        <v>2</v>
      </c>
      <c r="G1032">
        <v>30604.237736120998</v>
      </c>
      <c r="H1032">
        <v>0.50004999800000005</v>
      </c>
      <c r="I1032">
        <v>3</v>
      </c>
      <c r="J1032">
        <f t="shared" si="128"/>
        <v>30589.962008795999</v>
      </c>
      <c r="K1032">
        <f t="shared" si="129"/>
        <v>19.5</v>
      </c>
      <c r="L1032">
        <f t="shared" si="130"/>
        <v>-1</v>
      </c>
      <c r="M1032">
        <f>C1032+1+VLOOKUP(B1032,states!A$2:C$10,3,FALSE)</f>
        <v>51</v>
      </c>
      <c r="N1032">
        <f t="shared" si="134"/>
        <v>30589.962008795999</v>
      </c>
      <c r="O1032" s="2" t="str">
        <f>VLOOKUP(B1032,states!A$2:C$10,2,FALSE)</f>
        <v>B</v>
      </c>
      <c r="P1032">
        <f t="shared" si="131"/>
        <v>0</v>
      </c>
      <c r="Q1032">
        <f>VLOOKUP(B1032,states!A$2:D$10,4,FALSE)</f>
        <v>0</v>
      </c>
      <c r="R1032">
        <v>0.5</v>
      </c>
      <c r="S1032">
        <f t="shared" si="132"/>
        <v>0.5</v>
      </c>
      <c r="T1032" s="7">
        <f t="shared" si="135"/>
        <v>3.3120806435130734</v>
      </c>
    </row>
    <row r="1033" spans="1:20">
      <c r="A1033" s="4" t="str">
        <f t="shared" si="133"/>
        <v>A2Delta-19.5-e-1-1</v>
      </c>
      <c r="B1033" s="1" t="s">
        <v>3</v>
      </c>
      <c r="C1033">
        <v>1</v>
      </c>
      <c r="D1033">
        <v>19.5</v>
      </c>
      <c r="E1033" s="2" t="s">
        <v>1</v>
      </c>
      <c r="F1033">
        <v>1</v>
      </c>
      <c r="G1033">
        <v>30971.504741240002</v>
      </c>
      <c r="H1033">
        <v>5.0497525000000001E-2</v>
      </c>
      <c r="I1033">
        <v>7</v>
      </c>
      <c r="J1033">
        <f t="shared" si="128"/>
        <v>30957.229013915003</v>
      </c>
      <c r="K1033">
        <f t="shared" si="129"/>
        <v>19.5</v>
      </c>
      <c r="L1033">
        <f t="shared" si="130"/>
        <v>-1</v>
      </c>
      <c r="M1033">
        <f>C1033+1+VLOOKUP(B1033,states!A$2:C$10,3,FALSE)</f>
        <v>252</v>
      </c>
      <c r="N1033">
        <f t="shared" si="134"/>
        <v>30957.229013915003</v>
      </c>
      <c r="O1033" s="2" t="str">
        <f>VLOOKUP(B1033,states!A$2:C$10,2,FALSE)</f>
        <v>A</v>
      </c>
      <c r="P1033">
        <f t="shared" si="131"/>
        <v>1</v>
      </c>
      <c r="Q1033">
        <f>VLOOKUP(B1033,states!A$2:D$10,4,FALSE)</f>
        <v>2</v>
      </c>
      <c r="R1033">
        <v>0.5</v>
      </c>
      <c r="S1033">
        <f t="shared" si="132"/>
        <v>0.5</v>
      </c>
      <c r="T1033" s="7">
        <f t="shared" si="135"/>
        <v>0.76528116537406932</v>
      </c>
    </row>
    <row r="1034" spans="1:20">
      <c r="A1034" s="4" t="str">
        <f t="shared" si="133"/>
        <v>A2Delta-19.5-e-1-2</v>
      </c>
      <c r="B1034" s="1" t="s">
        <v>3</v>
      </c>
      <c r="C1034">
        <v>1</v>
      </c>
      <c r="D1034">
        <v>19.5</v>
      </c>
      <c r="E1034" s="2" t="s">
        <v>1</v>
      </c>
      <c r="F1034">
        <v>2</v>
      </c>
      <c r="G1034">
        <v>31477.260121429001</v>
      </c>
      <c r="H1034">
        <v>7.2774342000000006E-2</v>
      </c>
      <c r="I1034">
        <v>2</v>
      </c>
      <c r="J1034">
        <f t="shared" si="128"/>
        <v>31462.984394104002</v>
      </c>
      <c r="K1034">
        <f t="shared" si="129"/>
        <v>19.5</v>
      </c>
      <c r="L1034">
        <f t="shared" si="130"/>
        <v>-1</v>
      </c>
      <c r="M1034">
        <f>C1034+1+VLOOKUP(B1034,states!A$2:C$10,3,FALSE)</f>
        <v>252</v>
      </c>
      <c r="N1034">
        <f t="shared" si="134"/>
        <v>31462.984394104002</v>
      </c>
      <c r="O1034" s="2" t="str">
        <f>VLOOKUP(B1034,states!A$2:C$10,2,FALSE)</f>
        <v>A</v>
      </c>
      <c r="P1034">
        <f t="shared" si="131"/>
        <v>1</v>
      </c>
      <c r="Q1034">
        <f>VLOOKUP(B1034,states!A$2:D$10,4,FALSE)</f>
        <v>2</v>
      </c>
      <c r="R1034">
        <v>0.5</v>
      </c>
      <c r="S1034">
        <f t="shared" si="132"/>
        <v>1.5</v>
      </c>
      <c r="T1034" s="7">
        <f t="shared" si="135"/>
        <v>0.15172068191877766</v>
      </c>
    </row>
    <row r="1035" spans="1:20">
      <c r="A1035" s="4" t="str">
        <f t="shared" si="133"/>
        <v>A2Delta-19.5-e-2-1</v>
      </c>
      <c r="B1035" s="1" t="s">
        <v>3</v>
      </c>
      <c r="C1035">
        <v>2</v>
      </c>
      <c r="D1035">
        <v>19.5</v>
      </c>
      <c r="E1035" s="2" t="s">
        <v>1</v>
      </c>
      <c r="F1035">
        <v>1</v>
      </c>
      <c r="G1035">
        <v>33230.331232069999</v>
      </c>
      <c r="H1035">
        <v>6.7200368999999996E-2</v>
      </c>
      <c r="I1035">
        <v>5</v>
      </c>
      <c r="J1035">
        <f t="shared" si="128"/>
        <v>33216.055504744996</v>
      </c>
      <c r="K1035">
        <f t="shared" si="129"/>
        <v>19.5</v>
      </c>
      <c r="L1035">
        <f t="shared" si="130"/>
        <v>-1</v>
      </c>
      <c r="M1035">
        <f>C1035+1+VLOOKUP(B1035,states!A$2:C$10,3,FALSE)</f>
        <v>253</v>
      </c>
      <c r="N1035">
        <f t="shared" si="134"/>
        <v>33216.055504744996</v>
      </c>
      <c r="O1035" s="2" t="str">
        <f>VLOOKUP(B1035,states!A$2:C$10,2,FALSE)</f>
        <v>A</v>
      </c>
      <c r="P1035">
        <f t="shared" si="131"/>
        <v>2</v>
      </c>
      <c r="Q1035">
        <f>VLOOKUP(B1035,states!A$2:D$10,4,FALSE)</f>
        <v>2</v>
      </c>
      <c r="R1035">
        <v>0.5</v>
      </c>
      <c r="S1035">
        <f t="shared" si="132"/>
        <v>0.5</v>
      </c>
      <c r="T1035" s="7">
        <f t="shared" si="135"/>
        <v>0.4107631014061226</v>
      </c>
    </row>
    <row r="1036" spans="1:20">
      <c r="A1036" s="4" t="str">
        <f t="shared" si="133"/>
        <v>A2Delta-19.5-e-2-2</v>
      </c>
      <c r="B1036" s="1" t="s">
        <v>3</v>
      </c>
      <c r="C1036">
        <v>2</v>
      </c>
      <c r="D1036">
        <v>19.5</v>
      </c>
      <c r="E1036" s="2" t="s">
        <v>1</v>
      </c>
      <c r="F1036">
        <v>2</v>
      </c>
      <c r="G1036">
        <v>33703.694155865996</v>
      </c>
      <c r="H1036">
        <v>5.6784279999999999E-2</v>
      </c>
      <c r="I1036">
        <v>5</v>
      </c>
      <c r="J1036">
        <f t="shared" si="128"/>
        <v>33689.418428540994</v>
      </c>
      <c r="K1036">
        <f t="shared" si="129"/>
        <v>19.5</v>
      </c>
      <c r="L1036">
        <f t="shared" si="130"/>
        <v>-1</v>
      </c>
      <c r="M1036">
        <f>C1036+1+VLOOKUP(B1036,states!A$2:C$10,3,FALSE)</f>
        <v>253</v>
      </c>
      <c r="N1036">
        <f t="shared" si="134"/>
        <v>33689.418428540994</v>
      </c>
      <c r="O1036" s="2" t="str">
        <f>VLOOKUP(B1036,states!A$2:C$10,2,FALSE)</f>
        <v>A</v>
      </c>
      <c r="P1036">
        <f t="shared" si="131"/>
        <v>2</v>
      </c>
      <c r="Q1036">
        <f>VLOOKUP(B1036,states!A$2:D$10,4,FALSE)</f>
        <v>2</v>
      </c>
      <c r="R1036">
        <v>0.5</v>
      </c>
      <c r="S1036">
        <f t="shared" si="132"/>
        <v>1.5</v>
      </c>
      <c r="T1036" s="7">
        <f t="shared" si="135"/>
        <v>0.48611045145022275</v>
      </c>
    </row>
    <row r="1037" spans="1:20">
      <c r="A1037" s="4" t="str">
        <f t="shared" si="133"/>
        <v>A2Delta-19.5-e-3-1</v>
      </c>
      <c r="B1037" s="1" t="s">
        <v>3</v>
      </c>
      <c r="C1037">
        <v>3</v>
      </c>
      <c r="D1037">
        <v>19.5</v>
      </c>
      <c r="E1037" s="2" t="s">
        <v>1</v>
      </c>
      <c r="F1037">
        <v>1</v>
      </c>
      <c r="G1037">
        <v>35233.525778210002</v>
      </c>
      <c r="H1037">
        <v>0.50014997800000005</v>
      </c>
      <c r="I1037">
        <v>1</v>
      </c>
      <c r="J1037">
        <f t="shared" si="128"/>
        <v>35219.250050884999</v>
      </c>
      <c r="K1037">
        <f t="shared" si="129"/>
        <v>19.5</v>
      </c>
      <c r="L1037">
        <f t="shared" si="130"/>
        <v>-1</v>
      </c>
      <c r="M1037">
        <f>C1037+1+VLOOKUP(B1037,states!A$2:C$10,3,FALSE)</f>
        <v>254</v>
      </c>
      <c r="N1037">
        <f t="shared" si="134"/>
        <v>35219.250050884999</v>
      </c>
      <c r="O1037" s="2" t="str">
        <f>VLOOKUP(B1037,states!A$2:C$10,2,FALSE)</f>
        <v>A</v>
      </c>
      <c r="P1037">
        <f t="shared" si="131"/>
        <v>3</v>
      </c>
      <c r="Q1037">
        <f>VLOOKUP(B1037,states!A$2:D$10,4,FALSE)</f>
        <v>2</v>
      </c>
      <c r="R1037">
        <v>0.5</v>
      </c>
      <c r="S1037">
        <f t="shared" si="132"/>
        <v>0.5</v>
      </c>
      <c r="T1037" s="7">
        <f t="shared" si="135"/>
        <v>1.1038061861546598E-2</v>
      </c>
    </row>
    <row r="1038" spans="1:20">
      <c r="A1038" s="4" t="str">
        <f t="shared" si="133"/>
        <v>A2Delta-19.5-e-3-2</v>
      </c>
      <c r="B1038" s="1" t="s">
        <v>3</v>
      </c>
      <c r="C1038">
        <v>3</v>
      </c>
      <c r="D1038">
        <v>19.5</v>
      </c>
      <c r="E1038" s="2" t="s">
        <v>1</v>
      </c>
      <c r="F1038">
        <v>2</v>
      </c>
      <c r="G1038">
        <v>35668.618327169999</v>
      </c>
      <c r="H1038">
        <v>0.50009999000000005</v>
      </c>
      <c r="I1038">
        <v>1</v>
      </c>
      <c r="J1038">
        <f t="shared" si="128"/>
        <v>35654.342599844997</v>
      </c>
      <c r="K1038">
        <f t="shared" si="129"/>
        <v>19.5</v>
      </c>
      <c r="L1038">
        <f t="shared" si="130"/>
        <v>-1</v>
      </c>
      <c r="M1038">
        <f>C1038+1+VLOOKUP(B1038,states!A$2:C$10,3,FALSE)</f>
        <v>254</v>
      </c>
      <c r="N1038">
        <f t="shared" si="134"/>
        <v>35654.342599844997</v>
      </c>
      <c r="O1038" s="2" t="str">
        <f>VLOOKUP(B1038,states!A$2:C$10,2,FALSE)</f>
        <v>A</v>
      </c>
      <c r="P1038">
        <f t="shared" si="131"/>
        <v>3</v>
      </c>
      <c r="Q1038">
        <f>VLOOKUP(B1038,states!A$2:D$10,4,FALSE)</f>
        <v>2</v>
      </c>
      <c r="R1038">
        <v>0.5</v>
      </c>
      <c r="S1038">
        <f t="shared" si="132"/>
        <v>1.5</v>
      </c>
      <c r="T1038" s="7">
        <f t="shared" si="135"/>
        <v>1.1039165182177209E-2</v>
      </c>
    </row>
    <row r="1039" spans="1:20">
      <c r="A1039" s="4" t="str">
        <f t="shared" si="133"/>
        <v>A2Delta-19.5-e-4-1</v>
      </c>
      <c r="B1039" s="1" t="s">
        <v>3</v>
      </c>
      <c r="C1039">
        <v>4</v>
      </c>
      <c r="D1039">
        <v>19.5</v>
      </c>
      <c r="E1039" s="2" t="s">
        <v>1</v>
      </c>
      <c r="F1039">
        <v>1</v>
      </c>
      <c r="G1039">
        <v>36927.598655861999</v>
      </c>
      <c r="H1039">
        <v>0.50012498400000005</v>
      </c>
      <c r="I1039">
        <v>1</v>
      </c>
      <c r="J1039">
        <f t="shared" si="128"/>
        <v>36913.322928536996</v>
      </c>
      <c r="K1039">
        <f t="shared" si="129"/>
        <v>19.5</v>
      </c>
      <c r="L1039">
        <f t="shared" si="130"/>
        <v>-1</v>
      </c>
      <c r="M1039">
        <f>C1039+1+VLOOKUP(B1039,states!A$2:C$10,3,FALSE)</f>
        <v>255</v>
      </c>
      <c r="N1039">
        <f t="shared" si="134"/>
        <v>36913.322928536996</v>
      </c>
      <c r="O1039" s="2" t="str">
        <f>VLOOKUP(B1039,states!A$2:C$10,2,FALSE)</f>
        <v>A</v>
      </c>
      <c r="P1039">
        <f t="shared" si="131"/>
        <v>4</v>
      </c>
      <c r="Q1039">
        <f>VLOOKUP(B1039,states!A$2:D$10,4,FALSE)</f>
        <v>2</v>
      </c>
      <c r="R1039">
        <v>0.5</v>
      </c>
      <c r="S1039">
        <f t="shared" si="132"/>
        <v>0.5</v>
      </c>
      <c r="T1039" s="7">
        <f t="shared" si="135"/>
        <v>1.10386134942924E-2</v>
      </c>
    </row>
    <row r="1040" spans="1:20">
      <c r="A1040" s="4" t="str">
        <f t="shared" si="133"/>
        <v>C2Sigma-19.5-e-0-1</v>
      </c>
      <c r="B1040" s="1" t="s">
        <v>5</v>
      </c>
      <c r="C1040">
        <v>0</v>
      </c>
      <c r="D1040">
        <v>19.5</v>
      </c>
      <c r="E1040" s="2" t="s">
        <v>1</v>
      </c>
      <c r="F1040">
        <v>1</v>
      </c>
      <c r="G1040">
        <v>36982.353700031999</v>
      </c>
      <c r="H1040">
        <v>5.0784347000000001E-2</v>
      </c>
      <c r="I1040">
        <v>4</v>
      </c>
      <c r="J1040">
        <f t="shared" si="128"/>
        <v>36968.077972706997</v>
      </c>
      <c r="K1040">
        <f t="shared" si="129"/>
        <v>19.5</v>
      </c>
      <c r="L1040">
        <f t="shared" si="130"/>
        <v>-1</v>
      </c>
      <c r="M1040">
        <f>C1040+1+VLOOKUP(B1040,states!A$2:C$10,3,FALSE)</f>
        <v>101</v>
      </c>
      <c r="N1040">
        <f t="shared" si="134"/>
        <v>36968.077972706997</v>
      </c>
      <c r="O1040" s="2" t="str">
        <f>VLOOKUP(B1040,states!A$2:C$10,2,FALSE)</f>
        <v>C</v>
      </c>
      <c r="P1040">
        <f t="shared" si="131"/>
        <v>0</v>
      </c>
      <c r="Q1040">
        <f>VLOOKUP(B1040,states!A$2:D$10,4,FALSE)</f>
        <v>0</v>
      </c>
      <c r="R1040">
        <v>0.5</v>
      </c>
      <c r="S1040">
        <f t="shared" si="132"/>
        <v>0.5</v>
      </c>
      <c r="T1040" s="7">
        <f t="shared" si="135"/>
        <v>43.483370159038735</v>
      </c>
    </row>
    <row r="1041" spans="1:20">
      <c r="A1041" s="4" t="str">
        <f t="shared" si="133"/>
        <v>A2Delta-19.5-e-4-2</v>
      </c>
      <c r="B1041" s="1" t="s">
        <v>3</v>
      </c>
      <c r="C1041">
        <v>4</v>
      </c>
      <c r="D1041">
        <v>19.5</v>
      </c>
      <c r="E1041" s="2" t="s">
        <v>1</v>
      </c>
      <c r="F1041">
        <v>2</v>
      </c>
      <c r="G1041">
        <v>37313.115326198997</v>
      </c>
      <c r="H1041">
        <v>0.50014278999999995</v>
      </c>
      <c r="I1041">
        <v>1</v>
      </c>
      <c r="J1041">
        <f t="shared" si="128"/>
        <v>37298.839598873994</v>
      </c>
      <c r="K1041">
        <f t="shared" si="129"/>
        <v>19.5</v>
      </c>
      <c r="L1041">
        <f t="shared" si="130"/>
        <v>-1</v>
      </c>
      <c r="M1041">
        <f>C1041+1+VLOOKUP(B1041,states!A$2:C$10,3,FALSE)</f>
        <v>255</v>
      </c>
      <c r="N1041">
        <f t="shared" si="134"/>
        <v>37298.839598873994</v>
      </c>
      <c r="O1041" s="2" t="str">
        <f>VLOOKUP(B1041,states!A$2:C$10,2,FALSE)</f>
        <v>A</v>
      </c>
      <c r="P1041">
        <f t="shared" si="131"/>
        <v>4</v>
      </c>
      <c r="Q1041">
        <f>VLOOKUP(B1041,states!A$2:D$10,4,FALSE)</f>
        <v>2</v>
      </c>
      <c r="R1041">
        <v>0.5</v>
      </c>
      <c r="S1041">
        <f t="shared" si="132"/>
        <v>1.5</v>
      </c>
      <c r="T1041" s="7">
        <f t="shared" si="135"/>
        <v>1.1038220499420118E-2</v>
      </c>
    </row>
    <row r="1042" spans="1:20">
      <c r="A1042" s="4" t="str">
        <f t="shared" si="133"/>
        <v>C2Sigma-19.5-e-1-1</v>
      </c>
      <c r="B1042" s="1" t="s">
        <v>5</v>
      </c>
      <c r="C1042">
        <v>1</v>
      </c>
      <c r="D1042">
        <v>19.5</v>
      </c>
      <c r="E1042" s="2" t="s">
        <v>1</v>
      </c>
      <c r="F1042">
        <v>1</v>
      </c>
      <c r="G1042">
        <v>39291.970168002001</v>
      </c>
      <c r="H1042">
        <v>0.101211383</v>
      </c>
      <c r="I1042">
        <v>4</v>
      </c>
      <c r="J1042">
        <f t="shared" si="128"/>
        <v>39277.694440676998</v>
      </c>
      <c r="K1042">
        <f t="shared" si="129"/>
        <v>19.5</v>
      </c>
      <c r="L1042">
        <f t="shared" si="130"/>
        <v>-1</v>
      </c>
      <c r="M1042">
        <f>C1042+1+VLOOKUP(B1042,states!A$2:C$10,3,FALSE)</f>
        <v>102</v>
      </c>
      <c r="N1042">
        <f t="shared" si="134"/>
        <v>39277.694440676998</v>
      </c>
      <c r="O1042" s="2" t="str">
        <f>VLOOKUP(B1042,states!A$2:C$10,2,FALSE)</f>
        <v>C</v>
      </c>
      <c r="P1042">
        <f t="shared" si="131"/>
        <v>1</v>
      </c>
      <c r="Q1042">
        <f>VLOOKUP(B1042,states!A$2:D$10,4,FALSE)</f>
        <v>0</v>
      </c>
      <c r="R1042">
        <v>0.5</v>
      </c>
      <c r="S1042">
        <f t="shared" si="132"/>
        <v>0.5</v>
      </c>
      <c r="T1042" s="7">
        <f t="shared" si="135"/>
        <v>0.21818440707267761</v>
      </c>
    </row>
    <row r="1043" spans="1:20">
      <c r="A1043" s="4" t="str">
        <f t="shared" si="133"/>
        <v>X2Pi-20.5-e-0-1</v>
      </c>
      <c r="B1043" s="1" t="s">
        <v>0</v>
      </c>
      <c r="C1043">
        <v>0</v>
      </c>
      <c r="D1043">
        <v>20.5</v>
      </c>
      <c r="E1043" s="2" t="s">
        <v>1</v>
      </c>
      <c r="F1043">
        <v>1</v>
      </c>
      <c r="G1043">
        <v>5717.9219526349998</v>
      </c>
      <c r="H1043">
        <v>8.8909999999999996E-3</v>
      </c>
      <c r="I1043">
        <v>17</v>
      </c>
      <c r="J1043">
        <f t="shared" si="128"/>
        <v>5703.6462253099999</v>
      </c>
      <c r="K1043">
        <f t="shared" si="129"/>
        <v>20.5</v>
      </c>
      <c r="L1043">
        <f t="shared" si="130"/>
        <v>1</v>
      </c>
      <c r="M1043">
        <f>C1043+1+VLOOKUP(B1043,states!A$2:C$10,3,FALSE)</f>
        <v>1</v>
      </c>
      <c r="N1043">
        <f t="shared" si="134"/>
        <v>5703.6462253099999</v>
      </c>
      <c r="O1043" s="2" t="str">
        <f>VLOOKUP(B1043,states!A$2:C$10,2,FALSE)</f>
        <v>X</v>
      </c>
      <c r="P1043">
        <f t="shared" si="131"/>
        <v>0</v>
      </c>
      <c r="Q1043">
        <f>VLOOKUP(B1043,states!A$2:D$10,4,FALSE)</f>
        <v>1</v>
      </c>
      <c r="R1043">
        <v>0.5</v>
      </c>
      <c r="S1043">
        <f t="shared" si="132"/>
        <v>0.5</v>
      </c>
      <c r="T1043" s="7">
        <f t="shared" si="135"/>
        <v>1045.0751928289028</v>
      </c>
    </row>
    <row r="1044" spans="1:20">
      <c r="A1044" s="4" t="str">
        <f t="shared" si="133"/>
        <v>X2Pi-20.5-e-0-2</v>
      </c>
      <c r="B1044" s="1" t="s">
        <v>0</v>
      </c>
      <c r="C1044">
        <v>0</v>
      </c>
      <c r="D1044">
        <v>20.5</v>
      </c>
      <c r="E1044" s="2" t="s">
        <v>1</v>
      </c>
      <c r="F1044">
        <v>2</v>
      </c>
      <c r="G1044">
        <v>6248.0544032910002</v>
      </c>
      <c r="H1044">
        <v>5.0000000000000001E-3</v>
      </c>
      <c r="I1044">
        <v>12</v>
      </c>
      <c r="J1044">
        <f t="shared" si="128"/>
        <v>6233.7786759660003</v>
      </c>
      <c r="K1044">
        <f t="shared" si="129"/>
        <v>20.5</v>
      </c>
      <c r="L1044">
        <f t="shared" si="130"/>
        <v>1</v>
      </c>
      <c r="M1044">
        <f>C1044+1+VLOOKUP(B1044,states!A$2:C$10,3,FALSE)</f>
        <v>1</v>
      </c>
      <c r="N1044">
        <f t="shared" si="134"/>
        <v>6233.7786759660003</v>
      </c>
      <c r="O1044" s="2" t="str">
        <f>VLOOKUP(B1044,states!A$2:C$10,2,FALSE)</f>
        <v>X</v>
      </c>
      <c r="P1044">
        <f t="shared" si="131"/>
        <v>0</v>
      </c>
      <c r="Q1044">
        <f>VLOOKUP(B1044,states!A$2:D$10,4,FALSE)</f>
        <v>1</v>
      </c>
      <c r="R1044">
        <v>0.5</v>
      </c>
      <c r="S1044">
        <f t="shared" si="132"/>
        <v>1.5</v>
      </c>
      <c r="T1044" s="7">
        <f t="shared" si="135"/>
        <v>1311.7783820388388</v>
      </c>
    </row>
    <row r="1045" spans="1:20">
      <c r="A1045" s="4" t="str">
        <f t="shared" si="133"/>
        <v>X2Pi-20.5-e-1-1</v>
      </c>
      <c r="B1045" s="1" t="s">
        <v>0</v>
      </c>
      <c r="C1045">
        <v>1</v>
      </c>
      <c r="D1045">
        <v>20.5</v>
      </c>
      <c r="E1045" s="2" t="s">
        <v>1</v>
      </c>
      <c r="F1045">
        <v>1</v>
      </c>
      <c r="G1045">
        <v>8231.6349144340002</v>
      </c>
      <c r="H1045">
        <v>7.0710679999999998E-3</v>
      </c>
      <c r="I1045">
        <v>9</v>
      </c>
      <c r="J1045">
        <f t="shared" si="128"/>
        <v>8217.3591871089993</v>
      </c>
      <c r="K1045">
        <f t="shared" si="129"/>
        <v>20.5</v>
      </c>
      <c r="L1045">
        <f t="shared" si="130"/>
        <v>1</v>
      </c>
      <c r="M1045">
        <f>C1045+1+VLOOKUP(B1045,states!A$2:C$10,3,FALSE)</f>
        <v>2</v>
      </c>
      <c r="N1045">
        <f t="shared" si="134"/>
        <v>8217.3591871089993</v>
      </c>
      <c r="O1045" s="2" t="str">
        <f>VLOOKUP(B1045,states!A$2:C$10,2,FALSE)</f>
        <v>X</v>
      </c>
      <c r="P1045">
        <f t="shared" si="131"/>
        <v>1</v>
      </c>
      <c r="Q1045">
        <f>VLOOKUP(B1045,states!A$2:D$10,4,FALSE)</f>
        <v>1</v>
      </c>
      <c r="R1045">
        <v>0.5</v>
      </c>
      <c r="S1045">
        <f t="shared" si="132"/>
        <v>0.5</v>
      </c>
      <c r="T1045" s="7">
        <f t="shared" si="135"/>
        <v>6.9567552350587576</v>
      </c>
    </row>
    <row r="1046" spans="1:20">
      <c r="A1046" s="4" t="str">
        <f t="shared" si="133"/>
        <v>X2Pi-20.5-e-1-2</v>
      </c>
      <c r="B1046" s="1" t="s">
        <v>0</v>
      </c>
      <c r="C1046">
        <v>1</v>
      </c>
      <c r="D1046">
        <v>20.5</v>
      </c>
      <c r="E1046" s="2" t="s">
        <v>1</v>
      </c>
      <c r="F1046">
        <v>2</v>
      </c>
      <c r="G1046">
        <v>8740.8065173489995</v>
      </c>
      <c r="H1046">
        <v>7.8734189999999996E-3</v>
      </c>
      <c r="I1046">
        <v>4</v>
      </c>
      <c r="J1046">
        <f t="shared" si="128"/>
        <v>8726.5307900239986</v>
      </c>
      <c r="K1046">
        <f t="shared" si="129"/>
        <v>20.5</v>
      </c>
      <c r="L1046">
        <f t="shared" si="130"/>
        <v>1</v>
      </c>
      <c r="M1046">
        <f>C1046+1+VLOOKUP(B1046,states!A$2:C$10,3,FALSE)</f>
        <v>2</v>
      </c>
      <c r="N1046">
        <f t="shared" si="134"/>
        <v>8726.5307900239986</v>
      </c>
      <c r="O1046" s="2" t="str">
        <f>VLOOKUP(B1046,states!A$2:C$10,2,FALSE)</f>
        <v>X</v>
      </c>
      <c r="P1046">
        <f t="shared" si="131"/>
        <v>1</v>
      </c>
      <c r="Q1046">
        <f>VLOOKUP(B1046,states!A$2:D$10,4,FALSE)</f>
        <v>1</v>
      </c>
      <c r="R1046">
        <v>0.5</v>
      </c>
      <c r="S1046">
        <f t="shared" si="132"/>
        <v>1.5</v>
      </c>
      <c r="T1046" s="7">
        <f t="shared" si="135"/>
        <v>2.7768080212650501</v>
      </c>
    </row>
    <row r="1047" spans="1:20">
      <c r="A1047" s="4" t="str">
        <f t="shared" si="133"/>
        <v>X2Pi-20.5-e-2-1</v>
      </c>
      <c r="B1047" s="1" t="s">
        <v>0</v>
      </c>
      <c r="C1047">
        <v>2</v>
      </c>
      <c r="D1047">
        <v>20.5</v>
      </c>
      <c r="E1047" s="2" t="s">
        <v>1</v>
      </c>
      <c r="F1047">
        <v>1</v>
      </c>
      <c r="G1047">
        <v>10620.924664341999</v>
      </c>
      <c r="H1047">
        <v>1.118034E-2</v>
      </c>
      <c r="I1047">
        <v>7</v>
      </c>
      <c r="J1047">
        <f t="shared" si="128"/>
        <v>10606.648937016998</v>
      </c>
      <c r="K1047">
        <f t="shared" si="129"/>
        <v>20.5</v>
      </c>
      <c r="L1047">
        <f t="shared" si="130"/>
        <v>1</v>
      </c>
      <c r="M1047">
        <f>C1047+1+VLOOKUP(B1047,states!A$2:C$10,3,FALSE)</f>
        <v>3</v>
      </c>
      <c r="N1047">
        <f t="shared" si="134"/>
        <v>10606.648937016998</v>
      </c>
      <c r="O1047" s="2" t="str">
        <f>VLOOKUP(B1047,states!A$2:C$10,2,FALSE)</f>
        <v>X</v>
      </c>
      <c r="P1047">
        <f t="shared" si="131"/>
        <v>2</v>
      </c>
      <c r="Q1047">
        <f>VLOOKUP(B1047,states!A$2:D$10,4,FALSE)</f>
        <v>1</v>
      </c>
      <c r="R1047">
        <v>0.5</v>
      </c>
      <c r="S1047">
        <f t="shared" si="132"/>
        <v>0.5</v>
      </c>
      <c r="T1047" s="7">
        <f t="shared" si="135"/>
        <v>3.4220965381612842</v>
      </c>
    </row>
    <row r="1048" spans="1:20">
      <c r="A1048" s="4" t="str">
        <f t="shared" si="133"/>
        <v>X2Pi-20.5-e-2-2</v>
      </c>
      <c r="B1048" s="1" t="s">
        <v>0</v>
      </c>
      <c r="C1048">
        <v>2</v>
      </c>
      <c r="D1048">
        <v>20.5</v>
      </c>
      <c r="E1048" s="2" t="s">
        <v>1</v>
      </c>
      <c r="F1048">
        <v>2</v>
      </c>
      <c r="G1048">
        <v>11109.244213501001</v>
      </c>
      <c r="H1048">
        <v>1.2112289E-2</v>
      </c>
      <c r="I1048">
        <v>5</v>
      </c>
      <c r="J1048">
        <f t="shared" si="128"/>
        <v>11094.968486176</v>
      </c>
      <c r="K1048">
        <f t="shared" si="129"/>
        <v>20.5</v>
      </c>
      <c r="L1048">
        <f t="shared" si="130"/>
        <v>1</v>
      </c>
      <c r="M1048">
        <f>C1048+1+VLOOKUP(B1048,states!A$2:C$10,3,FALSE)</f>
        <v>3</v>
      </c>
      <c r="N1048">
        <f t="shared" si="134"/>
        <v>11094.968486176</v>
      </c>
      <c r="O1048" s="2" t="str">
        <f>VLOOKUP(B1048,states!A$2:C$10,2,FALSE)</f>
        <v>X</v>
      </c>
      <c r="P1048">
        <f t="shared" si="131"/>
        <v>2</v>
      </c>
      <c r="Q1048">
        <f>VLOOKUP(B1048,states!A$2:D$10,4,FALSE)</f>
        <v>1</v>
      </c>
      <c r="R1048">
        <v>0.5</v>
      </c>
      <c r="S1048">
        <f t="shared" si="132"/>
        <v>1.5</v>
      </c>
      <c r="T1048" s="7">
        <f t="shared" si="135"/>
        <v>2.2562800716260822</v>
      </c>
    </row>
    <row r="1049" spans="1:20">
      <c r="A1049" s="4" t="str">
        <f t="shared" si="133"/>
        <v>X2Pi-20.5-e-3-1</v>
      </c>
      <c r="B1049" s="1" t="s">
        <v>0</v>
      </c>
      <c r="C1049">
        <v>3</v>
      </c>
      <c r="D1049">
        <v>20.5</v>
      </c>
      <c r="E1049" s="2" t="s">
        <v>1</v>
      </c>
      <c r="F1049">
        <v>1</v>
      </c>
      <c r="G1049">
        <v>12886.63577821</v>
      </c>
      <c r="H1049">
        <v>1.2247449000000001E-2</v>
      </c>
      <c r="I1049">
        <v>4</v>
      </c>
      <c r="J1049">
        <f t="shared" si="128"/>
        <v>12872.360050885</v>
      </c>
      <c r="K1049">
        <f t="shared" si="129"/>
        <v>20.5</v>
      </c>
      <c r="L1049">
        <f t="shared" si="130"/>
        <v>1</v>
      </c>
      <c r="M1049">
        <f>C1049+1+VLOOKUP(B1049,states!A$2:C$10,3,FALSE)</f>
        <v>4</v>
      </c>
      <c r="N1049">
        <f t="shared" si="134"/>
        <v>12872.360050885</v>
      </c>
      <c r="O1049" s="2" t="str">
        <f>VLOOKUP(B1049,states!A$2:C$10,2,FALSE)</f>
        <v>X</v>
      </c>
      <c r="P1049">
        <f t="shared" si="131"/>
        <v>3</v>
      </c>
      <c r="Q1049">
        <f>VLOOKUP(B1049,states!A$2:D$10,4,FALSE)</f>
        <v>1</v>
      </c>
      <c r="R1049">
        <v>0.5</v>
      </c>
      <c r="S1049">
        <f t="shared" si="132"/>
        <v>0.5</v>
      </c>
      <c r="T1049" s="7">
        <f t="shared" si="135"/>
        <v>1.7851042314183669</v>
      </c>
    </row>
    <row r="1050" spans="1:20">
      <c r="A1050" s="4" t="str">
        <f t="shared" si="133"/>
        <v>X2Pi-20.5-e-3-2</v>
      </c>
      <c r="B1050" s="1" t="s">
        <v>0</v>
      </c>
      <c r="C1050">
        <v>3</v>
      </c>
      <c r="D1050">
        <v>20.5</v>
      </c>
      <c r="E1050" s="2" t="s">
        <v>1</v>
      </c>
      <c r="F1050">
        <v>2</v>
      </c>
      <c r="G1050">
        <v>13354.157598248999</v>
      </c>
      <c r="H1050">
        <v>0.01</v>
      </c>
      <c r="I1050">
        <v>2</v>
      </c>
      <c r="J1050">
        <f t="shared" si="128"/>
        <v>13339.881870923999</v>
      </c>
      <c r="K1050">
        <f t="shared" si="129"/>
        <v>20.5</v>
      </c>
      <c r="L1050">
        <f t="shared" si="130"/>
        <v>1</v>
      </c>
      <c r="M1050">
        <f>C1050+1+VLOOKUP(B1050,states!A$2:C$10,3,FALSE)</f>
        <v>4</v>
      </c>
      <c r="N1050">
        <f t="shared" si="134"/>
        <v>13339.881870923999</v>
      </c>
      <c r="O1050" s="2" t="str">
        <f>VLOOKUP(B1050,states!A$2:C$10,2,FALSE)</f>
        <v>X</v>
      </c>
      <c r="P1050">
        <f t="shared" si="131"/>
        <v>3</v>
      </c>
      <c r="Q1050">
        <f>VLOOKUP(B1050,states!A$2:D$10,4,FALSE)</f>
        <v>1</v>
      </c>
      <c r="R1050">
        <v>0.5</v>
      </c>
      <c r="S1050">
        <f t="shared" si="132"/>
        <v>1.5</v>
      </c>
      <c r="T1050" s="7">
        <f t="shared" si="135"/>
        <v>1.0931486516990323</v>
      </c>
    </row>
    <row r="1051" spans="1:20">
      <c r="A1051" s="4" t="str">
        <f t="shared" si="133"/>
        <v>X2Pi-20.5-e-4-1</v>
      </c>
      <c r="B1051" s="1" t="s">
        <v>0</v>
      </c>
      <c r="C1051">
        <v>4</v>
      </c>
      <c r="D1051">
        <v>20.5</v>
      </c>
      <c r="E1051" s="2" t="s">
        <v>1</v>
      </c>
      <c r="F1051">
        <v>1</v>
      </c>
      <c r="G1051">
        <v>15029.073414383</v>
      </c>
      <c r="H1051">
        <v>1.118034E-2</v>
      </c>
      <c r="I1051">
        <v>2</v>
      </c>
      <c r="J1051">
        <f t="shared" si="128"/>
        <v>15014.797687057999</v>
      </c>
      <c r="K1051">
        <f t="shared" si="129"/>
        <v>20.5</v>
      </c>
      <c r="L1051">
        <f t="shared" si="130"/>
        <v>1</v>
      </c>
      <c r="M1051">
        <f>C1051+1+VLOOKUP(B1051,states!A$2:C$10,3,FALSE)</f>
        <v>5</v>
      </c>
      <c r="N1051">
        <f t="shared" si="134"/>
        <v>15014.797687057999</v>
      </c>
      <c r="O1051" s="2" t="str">
        <f>VLOOKUP(B1051,states!A$2:C$10,2,FALSE)</f>
        <v>X</v>
      </c>
      <c r="P1051">
        <f t="shared" si="131"/>
        <v>4</v>
      </c>
      <c r="Q1051">
        <f>VLOOKUP(B1051,states!A$2:D$10,4,FALSE)</f>
        <v>1</v>
      </c>
      <c r="R1051">
        <v>0.5</v>
      </c>
      <c r="S1051">
        <f t="shared" si="132"/>
        <v>0.5</v>
      </c>
      <c r="T1051" s="7">
        <f t="shared" si="135"/>
        <v>0.97774186804608121</v>
      </c>
    </row>
    <row r="1052" spans="1:20">
      <c r="A1052" s="4" t="str">
        <f t="shared" si="133"/>
        <v>X2Pi-20.5-e-4-2</v>
      </c>
      <c r="B1052" s="1" t="s">
        <v>0</v>
      </c>
      <c r="C1052">
        <v>4</v>
      </c>
      <c r="D1052">
        <v>20.5</v>
      </c>
      <c r="E1052" s="2" t="s">
        <v>1</v>
      </c>
      <c r="F1052">
        <v>2</v>
      </c>
      <c r="G1052">
        <v>15475.734156347</v>
      </c>
      <c r="H1052">
        <v>1.118034E-2</v>
      </c>
      <c r="I1052">
        <v>2</v>
      </c>
      <c r="J1052">
        <f t="shared" si="128"/>
        <v>15461.458429021999</v>
      </c>
      <c r="K1052">
        <f t="shared" si="129"/>
        <v>20.5</v>
      </c>
      <c r="L1052">
        <f t="shared" si="130"/>
        <v>1</v>
      </c>
      <c r="M1052">
        <f>C1052+1+VLOOKUP(B1052,states!A$2:C$10,3,FALSE)</f>
        <v>5</v>
      </c>
      <c r="N1052">
        <f t="shared" si="134"/>
        <v>15461.458429021999</v>
      </c>
      <c r="O1052" s="2" t="str">
        <f>VLOOKUP(B1052,states!A$2:C$10,2,FALSE)</f>
        <v>X</v>
      </c>
      <c r="P1052">
        <f t="shared" si="131"/>
        <v>4</v>
      </c>
      <c r="Q1052">
        <f>VLOOKUP(B1052,states!A$2:D$10,4,FALSE)</f>
        <v>1</v>
      </c>
      <c r="R1052">
        <v>0.5</v>
      </c>
      <c r="S1052">
        <f t="shared" si="132"/>
        <v>1.5</v>
      </c>
      <c r="T1052" s="7">
        <f t="shared" si="135"/>
        <v>0.97774186804608121</v>
      </c>
    </row>
    <row r="1053" spans="1:20">
      <c r="A1053" s="4" t="str">
        <f t="shared" si="133"/>
        <v>A2Delta-20.5-e-0-1</v>
      </c>
      <c r="B1053" s="1" t="s">
        <v>3</v>
      </c>
      <c r="C1053">
        <v>0</v>
      </c>
      <c r="D1053">
        <v>20.5</v>
      </c>
      <c r="E1053" s="2" t="s">
        <v>1</v>
      </c>
      <c r="F1053">
        <v>1</v>
      </c>
      <c r="G1053">
        <v>29027.080892319002</v>
      </c>
      <c r="H1053">
        <v>7.0710679999999998E-3</v>
      </c>
      <c r="I1053">
        <v>9</v>
      </c>
      <c r="J1053">
        <f t="shared" si="128"/>
        <v>29012.805164994003</v>
      </c>
      <c r="K1053">
        <f t="shared" si="129"/>
        <v>20.5</v>
      </c>
      <c r="L1053">
        <f t="shared" si="130"/>
        <v>1</v>
      </c>
      <c r="M1053">
        <f>C1053+1+VLOOKUP(B1053,states!A$2:C$10,3,FALSE)</f>
        <v>251</v>
      </c>
      <c r="N1053">
        <f t="shared" si="134"/>
        <v>29012.805164994003</v>
      </c>
      <c r="O1053" s="2" t="str">
        <f>VLOOKUP(B1053,states!A$2:C$10,2,FALSE)</f>
        <v>A</v>
      </c>
      <c r="P1053">
        <f t="shared" si="131"/>
        <v>0</v>
      </c>
      <c r="Q1053">
        <f>VLOOKUP(B1053,states!A$2:D$10,4,FALSE)</f>
        <v>2</v>
      </c>
      <c r="R1053">
        <v>0.5</v>
      </c>
      <c r="S1053">
        <f t="shared" si="132"/>
        <v>0.5</v>
      </c>
      <c r="T1053" s="7">
        <f t="shared" si="135"/>
        <v>695.67552350587573</v>
      </c>
    </row>
    <row r="1054" spans="1:20">
      <c r="A1054" s="4" t="str">
        <f t="shared" si="133"/>
        <v>A2Delta-20.5-e-0-2</v>
      </c>
      <c r="B1054" s="1" t="s">
        <v>3</v>
      </c>
      <c r="C1054">
        <v>0</v>
      </c>
      <c r="D1054">
        <v>20.5</v>
      </c>
      <c r="E1054" s="2" t="s">
        <v>1</v>
      </c>
      <c r="F1054">
        <v>2</v>
      </c>
      <c r="G1054">
        <v>29582.843304942999</v>
      </c>
      <c r="H1054">
        <v>7.0710679999999998E-3</v>
      </c>
      <c r="I1054">
        <v>9</v>
      </c>
      <c r="J1054">
        <f t="shared" si="128"/>
        <v>29568.567577618</v>
      </c>
      <c r="K1054">
        <f t="shared" si="129"/>
        <v>20.5</v>
      </c>
      <c r="L1054">
        <f t="shared" si="130"/>
        <v>1</v>
      </c>
      <c r="M1054">
        <f>C1054+1+VLOOKUP(B1054,states!A$2:C$10,3,FALSE)</f>
        <v>251</v>
      </c>
      <c r="N1054">
        <f t="shared" si="134"/>
        <v>29568.567577618</v>
      </c>
      <c r="O1054" s="2" t="str">
        <f>VLOOKUP(B1054,states!A$2:C$10,2,FALSE)</f>
        <v>A</v>
      </c>
      <c r="P1054">
        <f t="shared" si="131"/>
        <v>0</v>
      </c>
      <c r="Q1054">
        <f>VLOOKUP(B1054,states!A$2:D$10,4,FALSE)</f>
        <v>2</v>
      </c>
      <c r="R1054">
        <v>0.5</v>
      </c>
      <c r="S1054">
        <f t="shared" si="132"/>
        <v>1.5</v>
      </c>
      <c r="T1054" s="7">
        <f t="shared" si="135"/>
        <v>695.67552350587573</v>
      </c>
    </row>
    <row r="1055" spans="1:20">
      <c r="A1055" s="4" t="str">
        <f t="shared" si="133"/>
        <v>B2Sigma-20.5-e-0-2</v>
      </c>
      <c r="B1055" s="1" t="s">
        <v>4</v>
      </c>
      <c r="C1055">
        <v>0</v>
      </c>
      <c r="D1055">
        <v>20.5</v>
      </c>
      <c r="E1055" s="2" t="s">
        <v>1</v>
      </c>
      <c r="F1055">
        <v>2</v>
      </c>
      <c r="G1055">
        <v>31035.978957091</v>
      </c>
      <c r="H1055">
        <v>0.50002499899999997</v>
      </c>
      <c r="I1055">
        <v>2</v>
      </c>
      <c r="J1055">
        <f t="shared" si="128"/>
        <v>31021.703229766001</v>
      </c>
      <c r="K1055">
        <f t="shared" si="129"/>
        <v>20.5</v>
      </c>
      <c r="L1055">
        <f t="shared" si="130"/>
        <v>1</v>
      </c>
      <c r="M1055">
        <f>C1055+1+VLOOKUP(B1055,states!A$2:C$10,3,FALSE)</f>
        <v>51</v>
      </c>
      <c r="N1055">
        <f t="shared" si="134"/>
        <v>31021.703229766001</v>
      </c>
      <c r="O1055" s="2" t="str">
        <f>VLOOKUP(B1055,states!A$2:C$10,2,FALSE)</f>
        <v>B</v>
      </c>
      <c r="P1055">
        <f t="shared" si="131"/>
        <v>0</v>
      </c>
      <c r="Q1055">
        <f>VLOOKUP(B1055,states!A$2:D$10,4,FALSE)</f>
        <v>0</v>
      </c>
      <c r="R1055">
        <v>0.5</v>
      </c>
      <c r="S1055">
        <f t="shared" si="132"/>
        <v>0.5</v>
      </c>
      <c r="T1055" s="7">
        <f t="shared" si="135"/>
        <v>2.1861879983705221</v>
      </c>
    </row>
    <row r="1056" spans="1:20">
      <c r="A1056" s="4" t="str">
        <f t="shared" si="133"/>
        <v>A2Delta-20.5-e-1-1</v>
      </c>
      <c r="B1056" s="1" t="s">
        <v>3</v>
      </c>
      <c r="C1056">
        <v>1</v>
      </c>
      <c r="D1056">
        <v>20.5</v>
      </c>
      <c r="E1056" s="2" t="s">
        <v>1</v>
      </c>
      <c r="F1056">
        <v>1</v>
      </c>
      <c r="G1056">
        <v>31477.6527427</v>
      </c>
      <c r="H1056">
        <v>5.0990195000000002E-2</v>
      </c>
      <c r="I1056">
        <v>3</v>
      </c>
      <c r="J1056">
        <f t="shared" si="128"/>
        <v>31463.377015375001</v>
      </c>
      <c r="K1056">
        <f t="shared" si="129"/>
        <v>20.5</v>
      </c>
      <c r="L1056">
        <f t="shared" si="130"/>
        <v>1</v>
      </c>
      <c r="M1056">
        <f>C1056+1+VLOOKUP(B1056,states!A$2:C$10,3,FALSE)</f>
        <v>252</v>
      </c>
      <c r="N1056">
        <f t="shared" si="134"/>
        <v>31463.377015375001</v>
      </c>
      <c r="O1056" s="2" t="str">
        <f>VLOOKUP(B1056,states!A$2:C$10,2,FALSE)</f>
        <v>A</v>
      </c>
      <c r="P1056">
        <f t="shared" si="131"/>
        <v>1</v>
      </c>
      <c r="Q1056">
        <f>VLOOKUP(B1056,states!A$2:D$10,4,FALSE)</f>
        <v>2</v>
      </c>
      <c r="R1056">
        <v>0.5</v>
      </c>
      <c r="S1056">
        <f t="shared" si="132"/>
        <v>0.5</v>
      </c>
      <c r="T1056" s="7">
        <f t="shared" si="135"/>
        <v>0.32157613391134288</v>
      </c>
    </row>
    <row r="1057" spans="1:20">
      <c r="A1057" s="4" t="str">
        <f t="shared" si="133"/>
        <v>A2Delta-20.5-e-1-2</v>
      </c>
      <c r="B1057" s="1" t="s">
        <v>3</v>
      </c>
      <c r="C1057">
        <v>1</v>
      </c>
      <c r="D1057">
        <v>20.5</v>
      </c>
      <c r="E1057" s="2" t="s">
        <v>1</v>
      </c>
      <c r="F1057">
        <v>2</v>
      </c>
      <c r="G1057">
        <v>32003.179037042999</v>
      </c>
      <c r="H1057">
        <v>0.11112519999999999</v>
      </c>
      <c r="I1057">
        <v>2</v>
      </c>
      <c r="J1057">
        <f t="shared" si="128"/>
        <v>31988.903309718</v>
      </c>
      <c r="K1057">
        <f t="shared" si="129"/>
        <v>20.5</v>
      </c>
      <c r="L1057">
        <f t="shared" si="130"/>
        <v>1</v>
      </c>
      <c r="M1057">
        <f>C1057+1+VLOOKUP(B1057,states!A$2:C$10,3,FALSE)</f>
        <v>252</v>
      </c>
      <c r="N1057">
        <f t="shared" si="134"/>
        <v>31988.903309718</v>
      </c>
      <c r="O1057" s="2" t="str">
        <f>VLOOKUP(B1057,states!A$2:C$10,2,FALSE)</f>
        <v>A</v>
      </c>
      <c r="P1057">
        <f t="shared" si="131"/>
        <v>1</v>
      </c>
      <c r="Q1057">
        <f>VLOOKUP(B1057,states!A$2:D$10,4,FALSE)</f>
        <v>2</v>
      </c>
      <c r="R1057">
        <v>0.5</v>
      </c>
      <c r="S1057">
        <f t="shared" si="132"/>
        <v>1.5</v>
      </c>
      <c r="T1057" s="7">
        <f t="shared" si="135"/>
        <v>9.8370905222130753E-2</v>
      </c>
    </row>
    <row r="1058" spans="1:20">
      <c r="A1058" s="4" t="str">
        <f t="shared" si="133"/>
        <v>A2Delta-20.5-e-2-1</v>
      </c>
      <c r="B1058" s="1" t="s">
        <v>3</v>
      </c>
      <c r="C1058">
        <v>2</v>
      </c>
      <c r="D1058">
        <v>20.5</v>
      </c>
      <c r="E1058" s="2" t="s">
        <v>1</v>
      </c>
      <c r="F1058">
        <v>1</v>
      </c>
      <c r="G1058">
        <v>33703.863856461998</v>
      </c>
      <c r="H1058">
        <v>5.0744457999999999E-2</v>
      </c>
      <c r="I1058">
        <v>4</v>
      </c>
      <c r="J1058">
        <f t="shared" si="128"/>
        <v>33689.588129136995</v>
      </c>
      <c r="K1058">
        <f t="shared" si="129"/>
        <v>20.5</v>
      </c>
      <c r="L1058">
        <f t="shared" si="130"/>
        <v>1</v>
      </c>
      <c r="M1058">
        <f>C1058+1+VLOOKUP(B1058,states!A$2:C$10,3,FALSE)</f>
        <v>253</v>
      </c>
      <c r="N1058">
        <f t="shared" si="134"/>
        <v>33689.588129136995</v>
      </c>
      <c r="O1058" s="2" t="str">
        <f>VLOOKUP(B1058,states!A$2:C$10,2,FALSE)</f>
        <v>A</v>
      </c>
      <c r="P1058">
        <f t="shared" si="131"/>
        <v>2</v>
      </c>
      <c r="Q1058">
        <f>VLOOKUP(B1058,states!A$2:D$10,4,FALSE)</f>
        <v>2</v>
      </c>
      <c r="R1058">
        <v>0.5</v>
      </c>
      <c r="S1058">
        <f t="shared" si="132"/>
        <v>0.5</v>
      </c>
      <c r="T1058" s="7">
        <f t="shared" si="135"/>
        <v>0.43084454728003296</v>
      </c>
    </row>
    <row r="1059" spans="1:20">
      <c r="A1059" s="4" t="str">
        <f t="shared" si="133"/>
        <v>A2Delta-20.5-e-2-2</v>
      </c>
      <c r="B1059" s="1" t="s">
        <v>3</v>
      </c>
      <c r="C1059">
        <v>2</v>
      </c>
      <c r="D1059">
        <v>20.5</v>
      </c>
      <c r="E1059" s="2" t="s">
        <v>1</v>
      </c>
      <c r="F1059">
        <v>2</v>
      </c>
      <c r="G1059">
        <v>34195.316089578002</v>
      </c>
      <c r="H1059">
        <v>5.1446161999999997E-2</v>
      </c>
      <c r="I1059">
        <v>5</v>
      </c>
      <c r="J1059">
        <f t="shared" si="128"/>
        <v>34181.040362252999</v>
      </c>
      <c r="K1059">
        <f t="shared" si="129"/>
        <v>20.5</v>
      </c>
      <c r="L1059">
        <f t="shared" si="130"/>
        <v>1</v>
      </c>
      <c r="M1059">
        <f>C1059+1+VLOOKUP(B1059,states!A$2:C$10,3,FALSE)</f>
        <v>253</v>
      </c>
      <c r="N1059">
        <f t="shared" si="134"/>
        <v>34181.040362252999</v>
      </c>
      <c r="O1059" s="2" t="str">
        <f>VLOOKUP(B1059,states!A$2:C$10,2,FALSE)</f>
        <v>A</v>
      </c>
      <c r="P1059">
        <f t="shared" si="131"/>
        <v>2</v>
      </c>
      <c r="Q1059">
        <f>VLOOKUP(B1059,states!A$2:D$10,4,FALSE)</f>
        <v>2</v>
      </c>
      <c r="R1059">
        <v>0.5</v>
      </c>
      <c r="S1059">
        <f t="shared" si="132"/>
        <v>1.5</v>
      </c>
      <c r="T1059" s="7">
        <f t="shared" si="135"/>
        <v>0.53121001120503042</v>
      </c>
    </row>
    <row r="1060" spans="1:20">
      <c r="A1060" s="4" t="str">
        <f t="shared" si="133"/>
        <v>A2Delta-20.5-e-3-1</v>
      </c>
      <c r="B1060" s="1" t="s">
        <v>3</v>
      </c>
      <c r="C1060">
        <v>3</v>
      </c>
      <c r="D1060">
        <v>20.5</v>
      </c>
      <c r="E1060" s="2" t="s">
        <v>1</v>
      </c>
      <c r="F1060">
        <v>1</v>
      </c>
      <c r="G1060">
        <v>35668.931597313</v>
      </c>
      <c r="H1060">
        <v>0.50014008899999995</v>
      </c>
      <c r="I1060">
        <v>1</v>
      </c>
      <c r="J1060">
        <f t="shared" si="128"/>
        <v>35654.655869987997</v>
      </c>
      <c r="K1060">
        <f t="shared" si="129"/>
        <v>20.5</v>
      </c>
      <c r="L1060">
        <f t="shared" si="130"/>
        <v>1</v>
      </c>
      <c r="M1060">
        <f>C1060+1+VLOOKUP(B1060,states!A$2:C$10,3,FALSE)</f>
        <v>254</v>
      </c>
      <c r="N1060">
        <f t="shared" si="134"/>
        <v>35654.655869987997</v>
      </c>
      <c r="O1060" s="2" t="str">
        <f>VLOOKUP(B1060,states!A$2:C$10,2,FALSE)</f>
        <v>A</v>
      </c>
      <c r="P1060">
        <f t="shared" si="131"/>
        <v>3</v>
      </c>
      <c r="Q1060">
        <f>VLOOKUP(B1060,states!A$2:D$10,4,FALSE)</f>
        <v>2</v>
      </c>
      <c r="R1060">
        <v>0.5</v>
      </c>
      <c r="S1060">
        <f t="shared" si="132"/>
        <v>0.5</v>
      </c>
      <c r="T1060" s="7">
        <f t="shared" si="135"/>
        <v>1.092842461283915E-2</v>
      </c>
    </row>
    <row r="1061" spans="1:20">
      <c r="A1061" s="4" t="str">
        <f t="shared" si="133"/>
        <v>A2Delta-20.5-e-4-1</v>
      </c>
      <c r="B1061" s="1" t="s">
        <v>3</v>
      </c>
      <c r="C1061">
        <v>4</v>
      </c>
      <c r="D1061">
        <v>20.5</v>
      </c>
      <c r="E1061" s="2" t="s">
        <v>1</v>
      </c>
      <c r="F1061">
        <v>1</v>
      </c>
      <c r="G1061">
        <v>37313.469898686999</v>
      </c>
      <c r="H1061">
        <v>0.50012498400000005</v>
      </c>
      <c r="I1061">
        <v>1</v>
      </c>
      <c r="J1061">
        <f t="shared" si="128"/>
        <v>37299.194171361996</v>
      </c>
      <c r="K1061">
        <f t="shared" si="129"/>
        <v>20.5</v>
      </c>
      <c r="L1061">
        <f t="shared" si="130"/>
        <v>1</v>
      </c>
      <c r="M1061">
        <f>C1061+1+VLOOKUP(B1061,states!A$2:C$10,3,FALSE)</f>
        <v>255</v>
      </c>
      <c r="N1061">
        <f t="shared" si="134"/>
        <v>37299.194171361996</v>
      </c>
      <c r="O1061" s="2" t="str">
        <f>VLOOKUP(B1061,states!A$2:C$10,2,FALSE)</f>
        <v>A</v>
      </c>
      <c r="P1061">
        <f t="shared" si="131"/>
        <v>4</v>
      </c>
      <c r="Q1061">
        <f>VLOOKUP(B1061,states!A$2:D$10,4,FALSE)</f>
        <v>2</v>
      </c>
      <c r="R1061">
        <v>0.5</v>
      </c>
      <c r="S1061">
        <f t="shared" si="132"/>
        <v>0.5</v>
      </c>
      <c r="T1061" s="7">
        <f t="shared" si="135"/>
        <v>1.0928754678040963E-2</v>
      </c>
    </row>
    <row r="1062" spans="1:20">
      <c r="A1062" s="4" t="str">
        <f t="shared" si="133"/>
        <v>C2Sigma-20.5-e-0-1</v>
      </c>
      <c r="B1062" s="1" t="s">
        <v>5</v>
      </c>
      <c r="C1062">
        <v>0</v>
      </c>
      <c r="D1062">
        <v>20.5</v>
      </c>
      <c r="E1062" s="2" t="s">
        <v>1</v>
      </c>
      <c r="F1062">
        <v>1</v>
      </c>
      <c r="G1062">
        <v>37502.669657402002</v>
      </c>
      <c r="H1062">
        <v>5.0249377999999997E-2</v>
      </c>
      <c r="I1062">
        <v>5</v>
      </c>
      <c r="J1062">
        <f t="shared" si="128"/>
        <v>37488.393930077</v>
      </c>
      <c r="K1062">
        <f t="shared" si="129"/>
        <v>20.5</v>
      </c>
      <c r="L1062">
        <f t="shared" si="130"/>
        <v>1</v>
      </c>
      <c r="M1062">
        <f>C1062+1+VLOOKUP(B1062,states!A$2:C$10,3,FALSE)</f>
        <v>101</v>
      </c>
      <c r="N1062">
        <f t="shared" si="134"/>
        <v>37488.393930077</v>
      </c>
      <c r="O1062" s="2" t="str">
        <f>VLOOKUP(B1062,states!A$2:C$10,2,FALSE)</f>
        <v>C</v>
      </c>
      <c r="P1062">
        <f t="shared" si="131"/>
        <v>0</v>
      </c>
      <c r="Q1062">
        <f>VLOOKUP(B1062,states!A$2:D$10,4,FALSE)</f>
        <v>0</v>
      </c>
      <c r="R1062">
        <v>0.5</v>
      </c>
      <c r="S1062">
        <f t="shared" si="132"/>
        <v>0.5</v>
      </c>
      <c r="T1062" s="7">
        <f t="shared" si="135"/>
        <v>54.386178257720552</v>
      </c>
    </row>
    <row r="1063" spans="1:20">
      <c r="A1063" s="4" t="str">
        <f t="shared" si="133"/>
        <v>A2Delta-20.5-e-4-2</v>
      </c>
      <c r="B1063" s="1" t="s">
        <v>3</v>
      </c>
      <c r="C1063">
        <v>4</v>
      </c>
      <c r="D1063">
        <v>20.5</v>
      </c>
      <c r="E1063" s="2" t="s">
        <v>1</v>
      </c>
      <c r="F1063">
        <v>2</v>
      </c>
      <c r="G1063">
        <v>37708.930327169997</v>
      </c>
      <c r="H1063">
        <v>0.50012498400000005</v>
      </c>
      <c r="I1063">
        <v>1</v>
      </c>
      <c r="J1063">
        <f t="shared" si="128"/>
        <v>37694.654599844995</v>
      </c>
      <c r="K1063">
        <f t="shared" si="129"/>
        <v>20.5</v>
      </c>
      <c r="L1063">
        <f t="shared" si="130"/>
        <v>1</v>
      </c>
      <c r="M1063">
        <f>C1063+1+VLOOKUP(B1063,states!A$2:C$10,3,FALSE)</f>
        <v>255</v>
      </c>
      <c r="N1063">
        <f t="shared" si="134"/>
        <v>37694.654599844995</v>
      </c>
      <c r="O1063" s="2" t="str">
        <f>VLOOKUP(B1063,states!A$2:C$10,2,FALSE)</f>
        <v>A</v>
      </c>
      <c r="P1063">
        <f t="shared" si="131"/>
        <v>4</v>
      </c>
      <c r="Q1063">
        <f>VLOOKUP(B1063,states!A$2:D$10,4,FALSE)</f>
        <v>2</v>
      </c>
      <c r="R1063">
        <v>0.5</v>
      </c>
      <c r="S1063">
        <f t="shared" si="132"/>
        <v>1.5</v>
      </c>
      <c r="T1063" s="7">
        <f t="shared" si="135"/>
        <v>1.0928754678040963E-2</v>
      </c>
    </row>
    <row r="1064" spans="1:20">
      <c r="A1064" s="4" t="str">
        <f t="shared" si="133"/>
        <v>C2Sigma-20.5-e-1-1</v>
      </c>
      <c r="B1064" s="1" t="s">
        <v>5</v>
      </c>
      <c r="C1064">
        <v>1</v>
      </c>
      <c r="D1064">
        <v>20.5</v>
      </c>
      <c r="E1064" s="2" t="s">
        <v>1</v>
      </c>
      <c r="F1064">
        <v>1</v>
      </c>
      <c r="G1064">
        <v>39777.220415664997</v>
      </c>
      <c r="H1064">
        <v>5.0497525000000001E-2</v>
      </c>
      <c r="I1064">
        <v>4</v>
      </c>
      <c r="J1064">
        <f t="shared" si="128"/>
        <v>39762.944688339994</v>
      </c>
      <c r="K1064">
        <f t="shared" si="129"/>
        <v>20.5</v>
      </c>
      <c r="L1064">
        <f t="shared" si="130"/>
        <v>1</v>
      </c>
      <c r="M1064">
        <f>C1064+1+VLOOKUP(B1064,states!A$2:C$10,3,FALSE)</f>
        <v>102</v>
      </c>
      <c r="N1064">
        <f t="shared" si="134"/>
        <v>39762.944688339994</v>
      </c>
      <c r="O1064" s="2" t="str">
        <f>VLOOKUP(B1064,states!A$2:C$10,2,FALSE)</f>
        <v>C</v>
      </c>
      <c r="P1064">
        <f t="shared" si="131"/>
        <v>1</v>
      </c>
      <c r="Q1064">
        <f>VLOOKUP(B1064,states!A$2:D$10,4,FALSE)</f>
        <v>0</v>
      </c>
      <c r="R1064">
        <v>0.5</v>
      </c>
      <c r="S1064">
        <f t="shared" si="132"/>
        <v>0.5</v>
      </c>
      <c r="T1064" s="7">
        <f t="shared" si="135"/>
        <v>0.43295137799289463</v>
      </c>
    </row>
    <row r="1065" spans="1:20">
      <c r="A1065" s="4" t="str">
        <f t="shared" si="133"/>
        <v>X2Pi-20.5-f-0-1</v>
      </c>
      <c r="B1065" s="1" t="s">
        <v>0</v>
      </c>
      <c r="C1065">
        <v>0</v>
      </c>
      <c r="D1065">
        <v>20.5</v>
      </c>
      <c r="E1065" s="2" t="s">
        <v>2</v>
      </c>
      <c r="F1065">
        <v>1</v>
      </c>
      <c r="G1065">
        <v>5704.481577605</v>
      </c>
      <c r="H1065">
        <v>1.091E-2</v>
      </c>
      <c r="I1065">
        <v>16</v>
      </c>
      <c r="J1065">
        <f t="shared" si="128"/>
        <v>5690.20585028</v>
      </c>
      <c r="K1065">
        <f t="shared" si="129"/>
        <v>20.5</v>
      </c>
      <c r="L1065">
        <f t="shared" si="130"/>
        <v>-1</v>
      </c>
      <c r="M1065">
        <f>C1065+1+VLOOKUP(B1065,states!A$2:C$10,3,FALSE)</f>
        <v>1</v>
      </c>
      <c r="N1065">
        <f t="shared" si="134"/>
        <v>5690.20585028</v>
      </c>
      <c r="O1065" s="2" t="str">
        <f>VLOOKUP(B1065,states!A$2:C$10,2,FALSE)</f>
        <v>X</v>
      </c>
      <c r="P1065">
        <f t="shared" si="131"/>
        <v>0</v>
      </c>
      <c r="Q1065">
        <f>VLOOKUP(B1065,states!A$2:D$10,4,FALSE)</f>
        <v>1</v>
      </c>
      <c r="R1065">
        <v>0.5</v>
      </c>
      <c r="S1065">
        <f t="shared" si="132"/>
        <v>0.5</v>
      </c>
      <c r="T1065" s="7">
        <f t="shared" si="135"/>
        <v>801.5755466170724</v>
      </c>
    </row>
    <row r="1066" spans="1:20">
      <c r="A1066" s="4" t="str">
        <f t="shared" si="133"/>
        <v>X2Pi-20.5-f-0-2</v>
      </c>
      <c r="B1066" s="1" t="s">
        <v>0</v>
      </c>
      <c r="C1066">
        <v>0</v>
      </c>
      <c r="D1066">
        <v>20.5</v>
      </c>
      <c r="E1066" s="2" t="s">
        <v>2</v>
      </c>
      <c r="F1066">
        <v>2</v>
      </c>
      <c r="G1066">
        <v>6263.2629314080004</v>
      </c>
      <c r="H1066">
        <v>5.0000000000000001E-3</v>
      </c>
      <c r="I1066">
        <v>15</v>
      </c>
      <c r="J1066">
        <f t="shared" si="128"/>
        <v>6248.9872040830005</v>
      </c>
      <c r="K1066">
        <f t="shared" si="129"/>
        <v>20.5</v>
      </c>
      <c r="L1066">
        <f t="shared" si="130"/>
        <v>-1</v>
      </c>
      <c r="M1066">
        <f>C1066+1+VLOOKUP(B1066,states!A$2:C$10,3,FALSE)</f>
        <v>1</v>
      </c>
      <c r="N1066">
        <f t="shared" si="134"/>
        <v>6248.9872040830005</v>
      </c>
      <c r="O1066" s="2" t="str">
        <f>VLOOKUP(B1066,states!A$2:C$10,2,FALSE)</f>
        <v>X</v>
      </c>
      <c r="P1066">
        <f t="shared" si="131"/>
        <v>0</v>
      </c>
      <c r="Q1066">
        <f>VLOOKUP(B1066,states!A$2:D$10,4,FALSE)</f>
        <v>1</v>
      </c>
      <c r="R1066">
        <v>0.5</v>
      </c>
      <c r="S1066">
        <f t="shared" si="132"/>
        <v>1.5</v>
      </c>
      <c r="T1066" s="7">
        <f t="shared" si="135"/>
        <v>1639.7229775485484</v>
      </c>
    </row>
    <row r="1067" spans="1:20">
      <c r="A1067" s="4" t="str">
        <f t="shared" si="133"/>
        <v>X2Pi-20.5-f-1-1</v>
      </c>
      <c r="B1067" s="1" t="s">
        <v>0</v>
      </c>
      <c r="C1067">
        <v>1</v>
      </c>
      <c r="D1067">
        <v>20.5</v>
      </c>
      <c r="E1067" s="2" t="s">
        <v>2</v>
      </c>
      <c r="F1067">
        <v>1</v>
      </c>
      <c r="G1067">
        <v>8218.7109568319993</v>
      </c>
      <c r="H1067">
        <v>7.0710679999999998E-3</v>
      </c>
      <c r="I1067">
        <v>8</v>
      </c>
      <c r="J1067">
        <f t="shared" si="128"/>
        <v>8204.4352295069984</v>
      </c>
      <c r="K1067">
        <f t="shared" si="129"/>
        <v>20.5</v>
      </c>
      <c r="L1067">
        <f t="shared" si="130"/>
        <v>-1</v>
      </c>
      <c r="M1067">
        <f>C1067+1+VLOOKUP(B1067,states!A$2:C$10,3,FALSE)</f>
        <v>2</v>
      </c>
      <c r="N1067">
        <f t="shared" si="134"/>
        <v>8204.4352295069984</v>
      </c>
      <c r="O1067" s="2" t="str">
        <f>VLOOKUP(B1067,states!A$2:C$10,2,FALSE)</f>
        <v>X</v>
      </c>
      <c r="P1067">
        <f t="shared" si="131"/>
        <v>1</v>
      </c>
      <c r="Q1067">
        <f>VLOOKUP(B1067,states!A$2:D$10,4,FALSE)</f>
        <v>1</v>
      </c>
      <c r="R1067">
        <v>0.5</v>
      </c>
      <c r="S1067">
        <f t="shared" si="132"/>
        <v>0.5</v>
      </c>
      <c r="T1067" s="7">
        <f t="shared" si="135"/>
        <v>6.1837824311633396</v>
      </c>
    </row>
    <row r="1068" spans="1:20">
      <c r="A1068" s="4" t="str">
        <f t="shared" si="133"/>
        <v>X2Pi-20.5-f-1-2</v>
      </c>
      <c r="B1068" s="1" t="s">
        <v>0</v>
      </c>
      <c r="C1068">
        <v>1</v>
      </c>
      <c r="D1068">
        <v>20.5</v>
      </c>
      <c r="E1068" s="2" t="s">
        <v>2</v>
      </c>
      <c r="F1068">
        <v>2</v>
      </c>
      <c r="G1068">
        <v>8755.4309774239991</v>
      </c>
      <c r="H1068">
        <v>1.1048059000000001E-2</v>
      </c>
      <c r="I1068">
        <v>7</v>
      </c>
      <c r="J1068">
        <f t="shared" si="128"/>
        <v>8741.1552500989983</v>
      </c>
      <c r="K1068">
        <f t="shared" si="129"/>
        <v>20.5</v>
      </c>
      <c r="L1068">
        <f t="shared" si="130"/>
        <v>-1</v>
      </c>
      <c r="M1068">
        <f>C1068+1+VLOOKUP(B1068,states!A$2:C$10,3,FALSE)</f>
        <v>2</v>
      </c>
      <c r="N1068">
        <f t="shared" si="134"/>
        <v>8741.1552500989983</v>
      </c>
      <c r="O1068" s="2" t="str">
        <f>VLOOKUP(B1068,states!A$2:C$10,2,FALSE)</f>
        <v>X</v>
      </c>
      <c r="P1068">
        <f t="shared" si="131"/>
        <v>1</v>
      </c>
      <c r="Q1068">
        <f>VLOOKUP(B1068,states!A$2:D$10,4,FALSE)</f>
        <v>1</v>
      </c>
      <c r="R1068">
        <v>0.5</v>
      </c>
      <c r="S1068">
        <f t="shared" si="132"/>
        <v>1.5</v>
      </c>
      <c r="T1068" s="7">
        <f t="shared" si="135"/>
        <v>3.4630701021298069</v>
      </c>
    </row>
    <row r="1069" spans="1:20">
      <c r="A1069" s="4" t="str">
        <f t="shared" si="133"/>
        <v>X2Pi-20.5-f-2-1</v>
      </c>
      <c r="B1069" s="1" t="s">
        <v>0</v>
      </c>
      <c r="C1069">
        <v>2</v>
      </c>
      <c r="D1069">
        <v>20.5</v>
      </c>
      <c r="E1069" s="2" t="s">
        <v>2</v>
      </c>
      <c r="F1069">
        <v>1</v>
      </c>
      <c r="G1069">
        <v>10608.495853045</v>
      </c>
      <c r="H1069">
        <v>1.6393416000000001E-2</v>
      </c>
      <c r="I1069">
        <v>8</v>
      </c>
      <c r="J1069">
        <f t="shared" si="128"/>
        <v>10594.220125719999</v>
      </c>
      <c r="K1069">
        <f t="shared" si="129"/>
        <v>20.5</v>
      </c>
      <c r="L1069">
        <f t="shared" si="130"/>
        <v>-1</v>
      </c>
      <c r="M1069">
        <f>C1069+1+VLOOKUP(B1069,states!A$2:C$10,3,FALSE)</f>
        <v>3</v>
      </c>
      <c r="N1069">
        <f t="shared" si="134"/>
        <v>10594.220125719999</v>
      </c>
      <c r="O1069" s="2" t="str">
        <f>VLOOKUP(B1069,states!A$2:C$10,2,FALSE)</f>
        <v>X</v>
      </c>
      <c r="P1069">
        <f t="shared" si="131"/>
        <v>2</v>
      </c>
      <c r="Q1069">
        <f>VLOOKUP(B1069,states!A$2:D$10,4,FALSE)</f>
        <v>1</v>
      </c>
      <c r="R1069">
        <v>0.5</v>
      </c>
      <c r="S1069">
        <f t="shared" si="132"/>
        <v>0.5</v>
      </c>
      <c r="T1069" s="7">
        <f t="shared" si="135"/>
        <v>2.6672870418197947</v>
      </c>
    </row>
    <row r="1070" spans="1:20">
      <c r="A1070" s="4" t="str">
        <f t="shared" si="133"/>
        <v>X2Pi-20.5-f-2-2</v>
      </c>
      <c r="B1070" s="1" t="s">
        <v>0</v>
      </c>
      <c r="C1070">
        <v>2</v>
      </c>
      <c r="D1070">
        <v>20.5</v>
      </c>
      <c r="E1070" s="2" t="s">
        <v>2</v>
      </c>
      <c r="F1070">
        <v>2</v>
      </c>
      <c r="G1070">
        <v>11123.293835238999</v>
      </c>
      <c r="H1070">
        <v>8.6602539999999992E-3</v>
      </c>
      <c r="I1070">
        <v>7</v>
      </c>
      <c r="J1070">
        <f t="shared" si="128"/>
        <v>11109.018107913998</v>
      </c>
      <c r="K1070">
        <f t="shared" si="129"/>
        <v>20.5</v>
      </c>
      <c r="L1070">
        <f t="shared" si="130"/>
        <v>-1</v>
      </c>
      <c r="M1070">
        <f>C1070+1+VLOOKUP(B1070,states!A$2:C$10,3,FALSE)</f>
        <v>3</v>
      </c>
      <c r="N1070">
        <f t="shared" si="134"/>
        <v>11109.018107913998</v>
      </c>
      <c r="O1070" s="2" t="str">
        <f>VLOOKUP(B1070,states!A$2:C$10,2,FALSE)</f>
        <v>X</v>
      </c>
      <c r="P1070">
        <f t="shared" si="131"/>
        <v>2</v>
      </c>
      <c r="Q1070">
        <f>VLOOKUP(B1070,states!A$2:D$10,4,FALSE)</f>
        <v>1</v>
      </c>
      <c r="R1070">
        <v>0.5</v>
      </c>
      <c r="S1070">
        <f t="shared" si="132"/>
        <v>1.5</v>
      </c>
      <c r="T1070" s="7">
        <f t="shared" si="135"/>
        <v>4.4179076975647762</v>
      </c>
    </row>
    <row r="1071" spans="1:20">
      <c r="A1071" s="4" t="str">
        <f t="shared" si="133"/>
        <v>X2Pi-20.5-f-3-1</v>
      </c>
      <c r="B1071" s="1" t="s">
        <v>0</v>
      </c>
      <c r="C1071">
        <v>3</v>
      </c>
      <c r="D1071">
        <v>20.5</v>
      </c>
      <c r="E1071" s="2" t="s">
        <v>2</v>
      </c>
      <c r="F1071">
        <v>1</v>
      </c>
      <c r="G1071">
        <v>12874.741597312999</v>
      </c>
      <c r="H1071">
        <v>1.1836754999999999E-2</v>
      </c>
      <c r="I1071">
        <v>4</v>
      </c>
      <c r="J1071">
        <f t="shared" si="128"/>
        <v>12860.465869987998</v>
      </c>
      <c r="K1071">
        <f t="shared" si="129"/>
        <v>20.5</v>
      </c>
      <c r="L1071">
        <f t="shared" si="130"/>
        <v>-1</v>
      </c>
      <c r="M1071">
        <f>C1071+1+VLOOKUP(B1071,states!A$2:C$10,3,FALSE)</f>
        <v>4</v>
      </c>
      <c r="N1071">
        <f t="shared" si="134"/>
        <v>12860.465869987998</v>
      </c>
      <c r="O1071" s="2" t="str">
        <f>VLOOKUP(B1071,states!A$2:C$10,2,FALSE)</f>
        <v>X</v>
      </c>
      <c r="P1071">
        <f t="shared" si="131"/>
        <v>3</v>
      </c>
      <c r="Q1071">
        <f>VLOOKUP(B1071,states!A$2:D$10,4,FALSE)</f>
        <v>1</v>
      </c>
      <c r="R1071">
        <v>0.5</v>
      </c>
      <c r="S1071">
        <f t="shared" si="132"/>
        <v>0.5</v>
      </c>
      <c r="T1071" s="7">
        <f t="shared" si="135"/>
        <v>1.8470411049295732</v>
      </c>
    </row>
    <row r="1072" spans="1:20">
      <c r="A1072" s="4" t="str">
        <f t="shared" si="133"/>
        <v>X2Pi-20.5-f-3-2</v>
      </c>
      <c r="B1072" s="1" t="s">
        <v>0</v>
      </c>
      <c r="C1072">
        <v>3</v>
      </c>
      <c r="D1072">
        <v>20.5</v>
      </c>
      <c r="E1072" s="2" t="s">
        <v>2</v>
      </c>
      <c r="F1072">
        <v>2</v>
      </c>
      <c r="G1072">
        <v>13367.600015628001</v>
      </c>
      <c r="H1072">
        <v>1.0645585000000001E-2</v>
      </c>
      <c r="I1072">
        <v>2</v>
      </c>
      <c r="J1072">
        <f t="shared" si="128"/>
        <v>13353.324288303</v>
      </c>
      <c r="K1072">
        <f t="shared" si="129"/>
        <v>20.5</v>
      </c>
      <c r="L1072">
        <f t="shared" si="130"/>
        <v>-1</v>
      </c>
      <c r="M1072">
        <f>C1072+1+VLOOKUP(B1072,states!A$2:C$10,3,FALSE)</f>
        <v>4</v>
      </c>
      <c r="N1072">
        <f t="shared" si="134"/>
        <v>13353.324288303</v>
      </c>
      <c r="O1072" s="2" t="str">
        <f>VLOOKUP(B1072,states!A$2:C$10,2,FALSE)</f>
        <v>X</v>
      </c>
      <c r="P1072">
        <f t="shared" si="131"/>
        <v>3</v>
      </c>
      <c r="Q1072">
        <f>VLOOKUP(B1072,states!A$2:D$10,4,FALSE)</f>
        <v>1</v>
      </c>
      <c r="R1072">
        <v>0.5</v>
      </c>
      <c r="S1072">
        <f t="shared" si="132"/>
        <v>1.5</v>
      </c>
      <c r="T1072" s="7">
        <f t="shared" si="135"/>
        <v>1.0268563462684599</v>
      </c>
    </row>
    <row r="1073" spans="1:20">
      <c r="A1073" s="4" t="str">
        <f t="shared" si="133"/>
        <v>X2Pi-20.5-f-4-1</v>
      </c>
      <c r="B1073" s="1" t="s">
        <v>0</v>
      </c>
      <c r="C1073">
        <v>4</v>
      </c>
      <c r="D1073">
        <v>20.5</v>
      </c>
      <c r="E1073" s="2" t="s">
        <v>2</v>
      </c>
      <c r="F1073">
        <v>1</v>
      </c>
      <c r="G1073">
        <v>15017.659898686999</v>
      </c>
      <c r="H1073">
        <v>1.118034E-2</v>
      </c>
      <c r="I1073">
        <v>2</v>
      </c>
      <c r="J1073">
        <f t="shared" si="128"/>
        <v>15003.384171361999</v>
      </c>
      <c r="K1073">
        <f t="shared" si="129"/>
        <v>20.5</v>
      </c>
      <c r="L1073">
        <f t="shared" si="130"/>
        <v>-1</v>
      </c>
      <c r="M1073">
        <f>C1073+1+VLOOKUP(B1073,states!A$2:C$10,3,FALSE)</f>
        <v>5</v>
      </c>
      <c r="N1073">
        <f t="shared" si="134"/>
        <v>15003.384171361999</v>
      </c>
      <c r="O1073" s="2" t="str">
        <f>VLOOKUP(B1073,states!A$2:C$10,2,FALSE)</f>
        <v>X</v>
      </c>
      <c r="P1073">
        <f t="shared" si="131"/>
        <v>4</v>
      </c>
      <c r="Q1073">
        <f>VLOOKUP(B1073,states!A$2:D$10,4,FALSE)</f>
        <v>1</v>
      </c>
      <c r="R1073">
        <v>0.5</v>
      </c>
      <c r="S1073">
        <f t="shared" si="132"/>
        <v>0.5</v>
      </c>
      <c r="T1073" s="7">
        <f t="shared" si="135"/>
        <v>0.97774186804608121</v>
      </c>
    </row>
    <row r="1074" spans="1:20">
      <c r="A1074" s="4" t="str">
        <f t="shared" si="133"/>
        <v>X2Pi-20.5-f-4-2</v>
      </c>
      <c r="B1074" s="1" t="s">
        <v>0</v>
      </c>
      <c r="C1074">
        <v>4</v>
      </c>
      <c r="D1074">
        <v>20.5</v>
      </c>
      <c r="E1074" s="2" t="s">
        <v>2</v>
      </c>
      <c r="F1074">
        <v>2</v>
      </c>
      <c r="G1074">
        <v>15488.590327170001</v>
      </c>
      <c r="H1074">
        <v>1.118034E-2</v>
      </c>
      <c r="I1074">
        <v>2</v>
      </c>
      <c r="J1074">
        <f t="shared" si="128"/>
        <v>15474.314599845</v>
      </c>
      <c r="K1074">
        <f t="shared" si="129"/>
        <v>20.5</v>
      </c>
      <c r="L1074">
        <f t="shared" si="130"/>
        <v>-1</v>
      </c>
      <c r="M1074">
        <f>C1074+1+VLOOKUP(B1074,states!A$2:C$10,3,FALSE)</f>
        <v>5</v>
      </c>
      <c r="N1074">
        <f t="shared" si="134"/>
        <v>15474.314599845</v>
      </c>
      <c r="O1074" s="2" t="str">
        <f>VLOOKUP(B1074,states!A$2:C$10,2,FALSE)</f>
        <v>X</v>
      </c>
      <c r="P1074">
        <f t="shared" si="131"/>
        <v>4</v>
      </c>
      <c r="Q1074">
        <f>VLOOKUP(B1074,states!A$2:D$10,4,FALSE)</f>
        <v>1</v>
      </c>
      <c r="R1074">
        <v>0.5</v>
      </c>
      <c r="S1074">
        <f t="shared" si="132"/>
        <v>1.5</v>
      </c>
      <c r="T1074" s="7">
        <f t="shared" si="135"/>
        <v>0.97774186804608121</v>
      </c>
    </row>
    <row r="1075" spans="1:20">
      <c r="A1075" s="4" t="str">
        <f t="shared" si="133"/>
        <v>A2Delta-20.5-f-0-1</v>
      </c>
      <c r="B1075" s="1" t="s">
        <v>3</v>
      </c>
      <c r="C1075">
        <v>0</v>
      </c>
      <c r="D1075">
        <v>20.5</v>
      </c>
      <c r="E1075" s="2" t="s">
        <v>2</v>
      </c>
      <c r="F1075">
        <v>1</v>
      </c>
      <c r="G1075">
        <v>29027.077127524</v>
      </c>
      <c r="H1075">
        <v>0.01</v>
      </c>
      <c r="I1075">
        <v>9</v>
      </c>
      <c r="J1075">
        <f t="shared" si="128"/>
        <v>29012.801400199001</v>
      </c>
      <c r="K1075">
        <f t="shared" si="129"/>
        <v>20.5</v>
      </c>
      <c r="L1075">
        <f t="shared" si="130"/>
        <v>-1</v>
      </c>
      <c r="M1075">
        <f>C1075+1+VLOOKUP(B1075,states!A$2:C$10,3,FALSE)</f>
        <v>251</v>
      </c>
      <c r="N1075">
        <f t="shared" si="134"/>
        <v>29012.801400199001</v>
      </c>
      <c r="O1075" s="2" t="str">
        <f>VLOOKUP(B1075,states!A$2:C$10,2,FALSE)</f>
        <v>A</v>
      </c>
      <c r="P1075">
        <f t="shared" si="131"/>
        <v>0</v>
      </c>
      <c r="Q1075">
        <f>VLOOKUP(B1075,states!A$2:D$10,4,FALSE)</f>
        <v>2</v>
      </c>
      <c r="R1075">
        <v>0.5</v>
      </c>
      <c r="S1075">
        <f t="shared" si="132"/>
        <v>0.5</v>
      </c>
      <c r="T1075" s="7">
        <f t="shared" si="135"/>
        <v>491.91689326456458</v>
      </c>
    </row>
    <row r="1076" spans="1:20">
      <c r="A1076" s="4" t="str">
        <f t="shared" si="133"/>
        <v>A2Delta-20.5-f-0-2</v>
      </c>
      <c r="B1076" s="1" t="s">
        <v>3</v>
      </c>
      <c r="C1076">
        <v>0</v>
      </c>
      <c r="D1076">
        <v>20.5</v>
      </c>
      <c r="E1076" s="2" t="s">
        <v>2</v>
      </c>
      <c r="F1076">
        <v>2</v>
      </c>
      <c r="G1076">
        <v>29582.861793480999</v>
      </c>
      <c r="H1076">
        <v>7.0710679999999998E-3</v>
      </c>
      <c r="I1076">
        <v>8</v>
      </c>
      <c r="J1076">
        <f t="shared" si="128"/>
        <v>29568.586066156</v>
      </c>
      <c r="K1076">
        <f t="shared" si="129"/>
        <v>20.5</v>
      </c>
      <c r="L1076">
        <f t="shared" si="130"/>
        <v>-1</v>
      </c>
      <c r="M1076">
        <f>C1076+1+VLOOKUP(B1076,states!A$2:C$10,3,FALSE)</f>
        <v>251</v>
      </c>
      <c r="N1076">
        <f t="shared" si="134"/>
        <v>29568.586066156</v>
      </c>
      <c r="O1076" s="2" t="str">
        <f>VLOOKUP(B1076,states!A$2:C$10,2,FALSE)</f>
        <v>A</v>
      </c>
      <c r="P1076">
        <f t="shared" si="131"/>
        <v>0</v>
      </c>
      <c r="Q1076">
        <f>VLOOKUP(B1076,states!A$2:D$10,4,FALSE)</f>
        <v>2</v>
      </c>
      <c r="R1076">
        <v>0.5</v>
      </c>
      <c r="S1076">
        <f t="shared" si="132"/>
        <v>1.5</v>
      </c>
      <c r="T1076" s="7">
        <f t="shared" si="135"/>
        <v>618.37824311633392</v>
      </c>
    </row>
    <row r="1077" spans="1:20">
      <c r="A1077" s="4" t="str">
        <f t="shared" si="133"/>
        <v>B2Sigma-20.5-f-0-1</v>
      </c>
      <c r="B1077" s="1" t="s">
        <v>4</v>
      </c>
      <c r="C1077">
        <v>0</v>
      </c>
      <c r="D1077">
        <v>20.5</v>
      </c>
      <c r="E1077" s="2" t="s">
        <v>2</v>
      </c>
      <c r="F1077">
        <v>1</v>
      </c>
      <c r="G1077">
        <v>30604.310218094</v>
      </c>
      <c r="H1077">
        <v>0.50002499899999997</v>
      </c>
      <c r="I1077">
        <v>4</v>
      </c>
      <c r="J1077">
        <f t="shared" si="128"/>
        <v>30590.034490769001</v>
      </c>
      <c r="K1077">
        <f t="shared" si="129"/>
        <v>20.5</v>
      </c>
      <c r="L1077">
        <f t="shared" si="130"/>
        <v>-1</v>
      </c>
      <c r="M1077">
        <f>C1077+1+VLOOKUP(B1077,states!A$2:C$10,3,FALSE)</f>
        <v>51</v>
      </c>
      <c r="N1077">
        <f t="shared" si="134"/>
        <v>30590.034490769001</v>
      </c>
      <c r="O1077" s="2" t="str">
        <f>VLOOKUP(B1077,states!A$2:C$10,2,FALSE)</f>
        <v>B</v>
      </c>
      <c r="P1077">
        <f t="shared" si="131"/>
        <v>0</v>
      </c>
      <c r="Q1077">
        <f>VLOOKUP(B1077,states!A$2:D$10,4,FALSE)</f>
        <v>0</v>
      </c>
      <c r="R1077">
        <v>0.5</v>
      </c>
      <c r="S1077">
        <f t="shared" si="132"/>
        <v>0.5</v>
      </c>
      <c r="T1077" s="7">
        <f t="shared" si="135"/>
        <v>4.3723759967410443</v>
      </c>
    </row>
    <row r="1078" spans="1:20">
      <c r="A1078" s="4" t="str">
        <f t="shared" si="133"/>
        <v>A2Delta-20.5-f-1-1</v>
      </c>
      <c r="B1078" s="1" t="s">
        <v>3</v>
      </c>
      <c r="C1078">
        <v>1</v>
      </c>
      <c r="D1078">
        <v>20.5</v>
      </c>
      <c r="E1078" s="2" t="s">
        <v>2</v>
      </c>
      <c r="F1078">
        <v>1</v>
      </c>
      <c r="G1078">
        <v>31477.714344175001</v>
      </c>
      <c r="H1078">
        <v>5.1420114000000003E-2</v>
      </c>
      <c r="I1078">
        <v>3</v>
      </c>
      <c r="J1078">
        <f t="shared" si="128"/>
        <v>31463.438616850002</v>
      </c>
      <c r="K1078">
        <f t="shared" si="129"/>
        <v>20.5</v>
      </c>
      <c r="L1078">
        <f t="shared" si="130"/>
        <v>-1</v>
      </c>
      <c r="M1078">
        <f>C1078+1+VLOOKUP(B1078,states!A$2:C$10,3,FALSE)</f>
        <v>252</v>
      </c>
      <c r="N1078">
        <f t="shared" si="134"/>
        <v>31463.438616850002</v>
      </c>
      <c r="O1078" s="2" t="str">
        <f>VLOOKUP(B1078,states!A$2:C$10,2,FALSE)</f>
        <v>A</v>
      </c>
      <c r="P1078">
        <f t="shared" si="131"/>
        <v>1</v>
      </c>
      <c r="Q1078">
        <f>VLOOKUP(B1078,states!A$2:D$10,4,FALSE)</f>
        <v>2</v>
      </c>
      <c r="R1078">
        <v>0.5</v>
      </c>
      <c r="S1078">
        <f t="shared" si="132"/>
        <v>0.5</v>
      </c>
      <c r="T1078" s="7">
        <f t="shared" si="135"/>
        <v>0.3188874644557475</v>
      </c>
    </row>
    <row r="1079" spans="1:20">
      <c r="A1079" s="4" t="str">
        <f t="shared" si="133"/>
        <v>A2Delta-20.5-f-1-2</v>
      </c>
      <c r="B1079" s="1" t="s">
        <v>3</v>
      </c>
      <c r="C1079">
        <v>1</v>
      </c>
      <c r="D1079">
        <v>20.5</v>
      </c>
      <c r="E1079" s="2" t="s">
        <v>2</v>
      </c>
      <c r="F1079">
        <v>2</v>
      </c>
      <c r="G1079">
        <v>32003.239472693</v>
      </c>
      <c r="H1079">
        <v>5.0497525000000001E-2</v>
      </c>
      <c r="I1079">
        <v>2</v>
      </c>
      <c r="J1079">
        <f t="shared" si="128"/>
        <v>31988.963745368001</v>
      </c>
      <c r="K1079">
        <f t="shared" si="129"/>
        <v>20.5</v>
      </c>
      <c r="L1079">
        <f t="shared" si="130"/>
        <v>-1</v>
      </c>
      <c r="M1079">
        <f>C1079+1+VLOOKUP(B1079,states!A$2:C$10,3,FALSE)</f>
        <v>252</v>
      </c>
      <c r="N1079">
        <f t="shared" si="134"/>
        <v>31988.963745368001</v>
      </c>
      <c r="O1079" s="2" t="str">
        <f>VLOOKUP(B1079,states!A$2:C$10,2,FALSE)</f>
        <v>A</v>
      </c>
      <c r="P1079">
        <f t="shared" si="131"/>
        <v>1</v>
      </c>
      <c r="Q1079">
        <f>VLOOKUP(B1079,states!A$2:D$10,4,FALSE)</f>
        <v>2</v>
      </c>
      <c r="R1079">
        <v>0.5</v>
      </c>
      <c r="S1079">
        <f t="shared" si="132"/>
        <v>1.5</v>
      </c>
      <c r="T1079" s="7">
        <f t="shared" si="135"/>
        <v>0.21647568899644731</v>
      </c>
    </row>
    <row r="1080" spans="1:20">
      <c r="A1080" s="4" t="str">
        <f t="shared" si="133"/>
        <v>A2Delta-20.5-f-2-1</v>
      </c>
      <c r="B1080" s="1" t="s">
        <v>3</v>
      </c>
      <c r="C1080">
        <v>2</v>
      </c>
      <c r="D1080">
        <v>20.5</v>
      </c>
      <c r="E1080" s="2" t="s">
        <v>2</v>
      </c>
      <c r="F1080">
        <v>1</v>
      </c>
      <c r="G1080">
        <v>33703.972002805</v>
      </c>
      <c r="H1080">
        <v>6.7140870000000005E-2</v>
      </c>
      <c r="I1080">
        <v>6</v>
      </c>
      <c r="J1080">
        <f t="shared" si="128"/>
        <v>33689.696275479997</v>
      </c>
      <c r="K1080">
        <f t="shared" si="129"/>
        <v>20.5</v>
      </c>
      <c r="L1080">
        <f t="shared" si="130"/>
        <v>-1</v>
      </c>
      <c r="M1080">
        <f>C1080+1+VLOOKUP(B1080,states!A$2:C$10,3,FALSE)</f>
        <v>253</v>
      </c>
      <c r="N1080">
        <f t="shared" si="134"/>
        <v>33689.696275479997</v>
      </c>
      <c r="O1080" s="2" t="str">
        <f>VLOOKUP(B1080,states!A$2:C$10,2,FALSE)</f>
        <v>A</v>
      </c>
      <c r="P1080">
        <f t="shared" si="131"/>
        <v>2</v>
      </c>
      <c r="Q1080">
        <f>VLOOKUP(B1080,states!A$2:D$10,4,FALSE)</f>
        <v>2</v>
      </c>
      <c r="R1080">
        <v>0.5</v>
      </c>
      <c r="S1080">
        <f t="shared" si="132"/>
        <v>0.5</v>
      </c>
      <c r="T1080" s="7">
        <f t="shared" si="135"/>
        <v>0.48844257679370207</v>
      </c>
    </row>
    <row r="1081" spans="1:20">
      <c r="A1081" s="4" t="str">
        <f t="shared" si="133"/>
        <v>A2Delta-20.5-f-2-2</v>
      </c>
      <c r="B1081" s="1" t="s">
        <v>3</v>
      </c>
      <c r="C1081">
        <v>2</v>
      </c>
      <c r="D1081">
        <v>20.5</v>
      </c>
      <c r="E1081" s="2" t="s">
        <v>2</v>
      </c>
      <c r="F1081">
        <v>2</v>
      </c>
      <c r="G1081">
        <v>34195.055049501003</v>
      </c>
      <c r="H1081">
        <v>5.1449583E-2</v>
      </c>
      <c r="I1081">
        <v>5</v>
      </c>
      <c r="J1081">
        <f t="shared" si="128"/>
        <v>34180.779322176</v>
      </c>
      <c r="K1081">
        <f t="shared" si="129"/>
        <v>20.5</v>
      </c>
      <c r="L1081">
        <f t="shared" si="130"/>
        <v>-1</v>
      </c>
      <c r="M1081">
        <f>C1081+1+VLOOKUP(B1081,states!A$2:C$10,3,FALSE)</f>
        <v>253</v>
      </c>
      <c r="N1081">
        <f t="shared" si="134"/>
        <v>34180.779322176</v>
      </c>
      <c r="O1081" s="2" t="str">
        <f>VLOOKUP(B1081,states!A$2:C$10,2,FALSE)</f>
        <v>A</v>
      </c>
      <c r="P1081">
        <f t="shared" si="131"/>
        <v>2</v>
      </c>
      <c r="Q1081">
        <f>VLOOKUP(B1081,states!A$2:D$10,4,FALSE)</f>
        <v>2</v>
      </c>
      <c r="R1081">
        <v>0.5</v>
      </c>
      <c r="S1081">
        <f t="shared" si="132"/>
        <v>1.5</v>
      </c>
      <c r="T1081" s="7">
        <f t="shared" si="135"/>
        <v>0.53117468984103933</v>
      </c>
    </row>
    <row r="1082" spans="1:20">
      <c r="A1082" s="4" t="str">
        <f t="shared" si="133"/>
        <v>A2Delta-20.5-f-3-1</v>
      </c>
      <c r="B1082" s="1" t="s">
        <v>3</v>
      </c>
      <c r="C1082">
        <v>3</v>
      </c>
      <c r="D1082">
        <v>20.5</v>
      </c>
      <c r="E1082" s="2" t="s">
        <v>2</v>
      </c>
      <c r="F1082">
        <v>1</v>
      </c>
      <c r="G1082">
        <v>35668.953314673003</v>
      </c>
      <c r="H1082">
        <v>0.50014997800000005</v>
      </c>
      <c r="I1082">
        <v>2</v>
      </c>
      <c r="J1082">
        <f t="shared" si="128"/>
        <v>35654.677587348</v>
      </c>
      <c r="K1082">
        <f t="shared" si="129"/>
        <v>20.5</v>
      </c>
      <c r="L1082">
        <f t="shared" si="130"/>
        <v>-1</v>
      </c>
      <c r="M1082">
        <f>C1082+1+VLOOKUP(B1082,states!A$2:C$10,3,FALSE)</f>
        <v>254</v>
      </c>
      <c r="N1082">
        <f t="shared" si="134"/>
        <v>35654.677587348</v>
      </c>
      <c r="O1082" s="2" t="str">
        <f>VLOOKUP(B1082,states!A$2:C$10,2,FALSE)</f>
        <v>A</v>
      </c>
      <c r="P1082">
        <f t="shared" si="131"/>
        <v>3</v>
      </c>
      <c r="Q1082">
        <f>VLOOKUP(B1082,states!A$2:D$10,4,FALSE)</f>
        <v>2</v>
      </c>
      <c r="R1082">
        <v>0.5</v>
      </c>
      <c r="S1082">
        <f t="shared" si="132"/>
        <v>0.5</v>
      </c>
      <c r="T1082" s="7">
        <f t="shared" si="135"/>
        <v>2.1856417070541832E-2</v>
      </c>
    </row>
    <row r="1083" spans="1:20">
      <c r="A1083" s="4" t="str">
        <f t="shared" si="133"/>
        <v>A2Delta-20.5-f-4-1</v>
      </c>
      <c r="B1083" s="1" t="s">
        <v>3</v>
      </c>
      <c r="C1083">
        <v>4</v>
      </c>
      <c r="D1083">
        <v>20.5</v>
      </c>
      <c r="E1083" s="2" t="s">
        <v>2</v>
      </c>
      <c r="F1083">
        <v>1</v>
      </c>
      <c r="G1083">
        <v>37313.503414382998</v>
      </c>
      <c r="H1083">
        <v>0.50012498400000005</v>
      </c>
      <c r="I1083">
        <v>1</v>
      </c>
      <c r="J1083">
        <f t="shared" si="128"/>
        <v>37299.227687057995</v>
      </c>
      <c r="K1083">
        <f t="shared" si="129"/>
        <v>20.5</v>
      </c>
      <c r="L1083">
        <f t="shared" si="130"/>
        <v>-1</v>
      </c>
      <c r="M1083">
        <f>C1083+1+VLOOKUP(B1083,states!A$2:C$10,3,FALSE)</f>
        <v>255</v>
      </c>
      <c r="N1083">
        <f t="shared" si="134"/>
        <v>37299.227687057995</v>
      </c>
      <c r="O1083" s="2" t="str">
        <f>VLOOKUP(B1083,states!A$2:C$10,2,FALSE)</f>
        <v>A</v>
      </c>
      <c r="P1083">
        <f t="shared" si="131"/>
        <v>4</v>
      </c>
      <c r="Q1083">
        <f>VLOOKUP(B1083,states!A$2:D$10,4,FALSE)</f>
        <v>2</v>
      </c>
      <c r="R1083">
        <v>0.5</v>
      </c>
      <c r="S1083">
        <f t="shared" si="132"/>
        <v>0.5</v>
      </c>
      <c r="T1083" s="7">
        <f t="shared" si="135"/>
        <v>1.0928754678040963E-2</v>
      </c>
    </row>
    <row r="1084" spans="1:20">
      <c r="A1084" s="4" t="str">
        <f t="shared" si="133"/>
        <v>A2Delta-20.5-f-4-2</v>
      </c>
      <c r="B1084" s="1" t="s">
        <v>3</v>
      </c>
      <c r="C1084">
        <v>4</v>
      </c>
      <c r="D1084">
        <v>20.5</v>
      </c>
      <c r="E1084" s="2" t="s">
        <v>2</v>
      </c>
      <c r="F1084">
        <v>2</v>
      </c>
      <c r="G1084">
        <v>37708.814156346998</v>
      </c>
      <c r="H1084">
        <v>0.50012498400000005</v>
      </c>
      <c r="I1084">
        <v>1</v>
      </c>
      <c r="J1084">
        <f t="shared" si="128"/>
        <v>37694.538429021995</v>
      </c>
      <c r="K1084">
        <f t="shared" si="129"/>
        <v>20.5</v>
      </c>
      <c r="L1084">
        <f t="shared" si="130"/>
        <v>-1</v>
      </c>
      <c r="M1084">
        <f>C1084+1+VLOOKUP(B1084,states!A$2:C$10,3,FALSE)</f>
        <v>255</v>
      </c>
      <c r="N1084">
        <f t="shared" si="134"/>
        <v>37694.538429021995</v>
      </c>
      <c r="O1084" s="2" t="str">
        <f>VLOOKUP(B1084,states!A$2:C$10,2,FALSE)</f>
        <v>A</v>
      </c>
      <c r="P1084">
        <f t="shared" si="131"/>
        <v>4</v>
      </c>
      <c r="Q1084">
        <f>VLOOKUP(B1084,states!A$2:D$10,4,FALSE)</f>
        <v>2</v>
      </c>
      <c r="R1084">
        <v>0.5</v>
      </c>
      <c r="S1084">
        <f t="shared" si="132"/>
        <v>1.5</v>
      </c>
      <c r="T1084" s="7">
        <f t="shared" si="135"/>
        <v>1.0928754678040963E-2</v>
      </c>
    </row>
    <row r="1085" spans="1:20">
      <c r="A1085" s="4" t="str">
        <f t="shared" si="133"/>
        <v>C2Sigma-20.5-f-0-2</v>
      </c>
      <c r="B1085" s="1" t="s">
        <v>5</v>
      </c>
      <c r="C1085">
        <v>0</v>
      </c>
      <c r="D1085">
        <v>20.5</v>
      </c>
      <c r="E1085" s="2" t="s">
        <v>2</v>
      </c>
      <c r="F1085">
        <v>2</v>
      </c>
      <c r="G1085">
        <v>38042.970279620997</v>
      </c>
      <c r="H1085">
        <v>5.0249377999999997E-2</v>
      </c>
      <c r="I1085">
        <v>4</v>
      </c>
      <c r="J1085">
        <f t="shared" si="128"/>
        <v>38028.694552295994</v>
      </c>
      <c r="K1085">
        <f t="shared" si="129"/>
        <v>20.5</v>
      </c>
      <c r="L1085">
        <f t="shared" si="130"/>
        <v>-1</v>
      </c>
      <c r="M1085">
        <f>C1085+1+VLOOKUP(B1085,states!A$2:C$10,3,FALSE)</f>
        <v>101</v>
      </c>
      <c r="N1085">
        <f t="shared" si="134"/>
        <v>38028.694552295994</v>
      </c>
      <c r="O1085" s="2" t="str">
        <f>VLOOKUP(B1085,states!A$2:C$10,2,FALSE)</f>
        <v>C</v>
      </c>
      <c r="P1085">
        <f t="shared" si="131"/>
        <v>0</v>
      </c>
      <c r="Q1085">
        <f>VLOOKUP(B1085,states!A$2:D$10,4,FALSE)</f>
        <v>0</v>
      </c>
      <c r="R1085">
        <v>0.5</v>
      </c>
      <c r="S1085">
        <f t="shared" si="132"/>
        <v>0.5</v>
      </c>
      <c r="T1085" s="7">
        <f t="shared" si="135"/>
        <v>43.50894260617644</v>
      </c>
    </row>
    <row r="1086" spans="1:20">
      <c r="A1086" s="4" t="str">
        <f t="shared" si="133"/>
        <v>C2Sigma-20.5-f-1-2</v>
      </c>
      <c r="B1086" s="1" t="s">
        <v>5</v>
      </c>
      <c r="C1086">
        <v>1</v>
      </c>
      <c r="D1086">
        <v>20.5</v>
      </c>
      <c r="E1086" s="2" t="s">
        <v>2</v>
      </c>
      <c r="F1086">
        <v>2</v>
      </c>
      <c r="G1086">
        <v>40279.539472693003</v>
      </c>
      <c r="H1086">
        <v>0.20012496099999999</v>
      </c>
      <c r="I1086">
        <v>2</v>
      </c>
      <c r="J1086">
        <f t="shared" si="128"/>
        <v>40265.263745368</v>
      </c>
      <c r="K1086">
        <f t="shared" si="129"/>
        <v>20.5</v>
      </c>
      <c r="L1086">
        <f t="shared" si="130"/>
        <v>-1</v>
      </c>
      <c r="M1086">
        <f>C1086+1+VLOOKUP(B1086,states!A$2:C$10,3,FALSE)</f>
        <v>102</v>
      </c>
      <c r="N1086">
        <f t="shared" si="134"/>
        <v>40265.263745368</v>
      </c>
      <c r="O1086" s="2" t="str">
        <f>VLOOKUP(B1086,states!A$2:C$10,2,FALSE)</f>
        <v>C</v>
      </c>
      <c r="P1086">
        <f t="shared" si="131"/>
        <v>1</v>
      </c>
      <c r="Q1086">
        <f>VLOOKUP(B1086,states!A$2:D$10,4,FALSE)</f>
        <v>0</v>
      </c>
      <c r="R1086">
        <v>0.5</v>
      </c>
      <c r="S1086">
        <f t="shared" si="132"/>
        <v>0.5</v>
      </c>
      <c r="T1086" s="7">
        <f t="shared" si="135"/>
        <v>5.4623303671701026E-2</v>
      </c>
    </row>
    <row r="1087" spans="1:20">
      <c r="A1087" s="4" t="str">
        <f t="shared" si="133"/>
        <v>X2Pi-21.5-f-0-1</v>
      </c>
      <c r="B1087" s="1" t="s">
        <v>0</v>
      </c>
      <c r="C1087">
        <v>0</v>
      </c>
      <c r="D1087">
        <v>21.5</v>
      </c>
      <c r="E1087" s="2" t="s">
        <v>2</v>
      </c>
      <c r="F1087">
        <v>1</v>
      </c>
      <c r="G1087">
        <v>6248.465305273</v>
      </c>
      <c r="H1087">
        <v>8.6602539999999992E-3</v>
      </c>
      <c r="I1087">
        <v>13</v>
      </c>
      <c r="J1087">
        <f t="shared" si="128"/>
        <v>6234.1895779480001</v>
      </c>
      <c r="K1087">
        <f t="shared" si="129"/>
        <v>21.5</v>
      </c>
      <c r="L1087">
        <f t="shared" si="130"/>
        <v>1</v>
      </c>
      <c r="M1087">
        <f>C1087+1+VLOOKUP(B1087,states!A$2:C$10,3,FALSE)</f>
        <v>1</v>
      </c>
      <c r="N1087">
        <f t="shared" si="134"/>
        <v>6234.1895779480001</v>
      </c>
      <c r="O1087" s="2" t="str">
        <f>VLOOKUP(B1087,states!A$2:C$10,2,FALSE)</f>
        <v>X</v>
      </c>
      <c r="P1087">
        <f t="shared" si="131"/>
        <v>0</v>
      </c>
      <c r="Q1087">
        <f>VLOOKUP(B1087,states!A$2:D$10,4,FALSE)</f>
        <v>1</v>
      </c>
      <c r="R1087">
        <v>0.5</v>
      </c>
      <c r="S1087">
        <f t="shared" si="132"/>
        <v>0.5</v>
      </c>
      <c r="T1087" s="7">
        <f t="shared" si="135"/>
        <v>812.69021454913184</v>
      </c>
    </row>
    <row r="1088" spans="1:20">
      <c r="A1088" s="4" t="str">
        <f t="shared" si="133"/>
        <v>X2Pi-21.5-f-0-2</v>
      </c>
      <c r="B1088" s="1" t="s">
        <v>0</v>
      </c>
      <c r="C1088">
        <v>0</v>
      </c>
      <c r="D1088">
        <v>21.5</v>
      </c>
      <c r="E1088" s="2" t="s">
        <v>2</v>
      </c>
      <c r="F1088">
        <v>2</v>
      </c>
      <c r="G1088">
        <v>6829.4047982729999</v>
      </c>
      <c r="H1088">
        <v>5.0000000000000001E-3</v>
      </c>
      <c r="I1088">
        <v>14</v>
      </c>
      <c r="J1088">
        <f t="shared" si="128"/>
        <v>6815.1290709479999</v>
      </c>
      <c r="K1088">
        <f t="shared" si="129"/>
        <v>21.5</v>
      </c>
      <c r="L1088">
        <f t="shared" si="130"/>
        <v>1</v>
      </c>
      <c r="M1088">
        <f>C1088+1+VLOOKUP(B1088,states!A$2:C$10,3,FALSE)</f>
        <v>1</v>
      </c>
      <c r="N1088">
        <f t="shared" si="134"/>
        <v>6815.1290709479999</v>
      </c>
      <c r="O1088" s="2" t="str">
        <f>VLOOKUP(B1088,states!A$2:C$10,2,FALSE)</f>
        <v>X</v>
      </c>
      <c r="P1088">
        <f t="shared" si="131"/>
        <v>0</v>
      </c>
      <c r="Q1088">
        <f>VLOOKUP(B1088,states!A$2:D$10,4,FALSE)</f>
        <v>1</v>
      </c>
      <c r="R1088">
        <v>0.5</v>
      </c>
      <c r="S1088">
        <f t="shared" si="132"/>
        <v>1.5</v>
      </c>
      <c r="T1088" s="7">
        <f t="shared" si="135"/>
        <v>1515.8992544359949</v>
      </c>
    </row>
    <row r="1089" spans="1:20">
      <c r="A1089" s="4" t="str">
        <f t="shared" si="133"/>
        <v>X2Pi-21.5-f-1-1</v>
      </c>
      <c r="B1089" s="1" t="s">
        <v>0</v>
      </c>
      <c r="C1089">
        <v>1</v>
      </c>
      <c r="D1089">
        <v>21.5</v>
      </c>
      <c r="E1089" s="2" t="s">
        <v>2</v>
      </c>
      <c r="F1089">
        <v>1</v>
      </c>
      <c r="G1089">
        <v>8741.2142542450001</v>
      </c>
      <c r="H1089">
        <v>1.2001171E-2</v>
      </c>
      <c r="I1089">
        <v>7</v>
      </c>
      <c r="J1089">
        <f t="shared" si="128"/>
        <v>8726.9385269199993</v>
      </c>
      <c r="K1089">
        <f t="shared" si="129"/>
        <v>21.5</v>
      </c>
      <c r="L1089">
        <f t="shared" si="130"/>
        <v>1</v>
      </c>
      <c r="M1089">
        <f>C1089+1+VLOOKUP(B1089,states!A$2:C$10,3,FALSE)</f>
        <v>2</v>
      </c>
      <c r="N1089">
        <f t="shared" si="134"/>
        <v>8726.9385269199993</v>
      </c>
      <c r="O1089" s="2" t="str">
        <f>VLOOKUP(B1089,states!A$2:C$10,2,FALSE)</f>
        <v>X</v>
      </c>
      <c r="P1089">
        <f t="shared" si="131"/>
        <v>1</v>
      </c>
      <c r="Q1089">
        <f>VLOOKUP(B1089,states!A$2:D$10,4,FALSE)</f>
        <v>1</v>
      </c>
      <c r="R1089">
        <v>0.5</v>
      </c>
      <c r="S1089">
        <f t="shared" si="132"/>
        <v>0.5</v>
      </c>
      <c r="T1089" s="7">
        <f t="shared" si="135"/>
        <v>3.157815296598963</v>
      </c>
    </row>
    <row r="1090" spans="1:20">
      <c r="A1090" s="4" t="str">
        <f t="shared" si="133"/>
        <v>X2Pi-21.5-f-1-2</v>
      </c>
      <c r="B1090" s="1" t="s">
        <v>0</v>
      </c>
      <c r="C1090">
        <v>1</v>
      </c>
      <c r="D1090">
        <v>21.5</v>
      </c>
      <c r="E1090" s="2" t="s">
        <v>2</v>
      </c>
      <c r="F1090">
        <v>2</v>
      </c>
      <c r="G1090">
        <v>9299.0550436510002</v>
      </c>
      <c r="H1090">
        <v>7.0710679999999998E-3</v>
      </c>
      <c r="I1090">
        <v>6</v>
      </c>
      <c r="J1090">
        <f t="shared" ref="J1090:J1153" si="136">G1090-G$2</f>
        <v>9284.7793163259994</v>
      </c>
      <c r="K1090">
        <f t="shared" ref="K1090:K1153" si="137">D1090</f>
        <v>21.5</v>
      </c>
      <c r="L1090">
        <f t="shared" ref="L1090:L1153" si="138">IF(E1090="e",(-1)^(D1090-0.5),(-1)^(D1090+0.5))</f>
        <v>1</v>
      </c>
      <c r="M1090">
        <f>C1090+1+VLOOKUP(B1090,states!A$2:C$10,3,FALSE)</f>
        <v>2</v>
      </c>
      <c r="N1090">
        <f t="shared" si="134"/>
        <v>9284.7793163259994</v>
      </c>
      <c r="O1090" s="2" t="str">
        <f>VLOOKUP(B1090,states!A$2:C$10,2,FALSE)</f>
        <v>X</v>
      </c>
      <c r="P1090">
        <f t="shared" ref="P1090:P1153" si="139">C1090</f>
        <v>1</v>
      </c>
      <c r="Q1090">
        <f>VLOOKUP(B1090,states!A$2:D$10,4,FALSE)</f>
        <v>1</v>
      </c>
      <c r="R1090">
        <v>0.5</v>
      </c>
      <c r="S1090">
        <f t="shared" ref="S1090:S1153" si="140">IF(Q1090=0,R1090,IF(F1090=1,0.5,1.5))</f>
        <v>1.5</v>
      </c>
      <c r="T1090" s="7">
        <f t="shared" si="135"/>
        <v>4.5938683452343954</v>
      </c>
    </row>
    <row r="1091" spans="1:20">
      <c r="A1091" s="4" t="str">
        <f t="shared" ref="A1091:A1154" si="141">B1091&amp;"-"&amp;D1091&amp;"-"&amp;E1091&amp;"-"&amp;C1091&amp;"-"&amp;F1091</f>
        <v>X2Pi-21.5-f-2-1</v>
      </c>
      <c r="B1091" s="1" t="s">
        <v>0</v>
      </c>
      <c r="C1091">
        <v>2</v>
      </c>
      <c r="D1091">
        <v>21.5</v>
      </c>
      <c r="E1091" s="2" t="s">
        <v>2</v>
      </c>
      <c r="F1091">
        <v>1</v>
      </c>
      <c r="G1091">
        <v>11109.628152548001</v>
      </c>
      <c r="H1091">
        <v>8.6602539999999992E-3</v>
      </c>
      <c r="I1091">
        <v>6</v>
      </c>
      <c r="J1091">
        <f t="shared" si="136"/>
        <v>11095.352425223</v>
      </c>
      <c r="K1091">
        <f t="shared" si="137"/>
        <v>21.5</v>
      </c>
      <c r="L1091">
        <f t="shared" si="138"/>
        <v>1</v>
      </c>
      <c r="M1091">
        <f>C1091+1+VLOOKUP(B1091,states!A$2:C$10,3,FALSE)</f>
        <v>3</v>
      </c>
      <c r="N1091">
        <f t="shared" ref="N1091:N1154" si="142">J1091</f>
        <v>11095.352425223</v>
      </c>
      <c r="O1091" s="2" t="str">
        <f>VLOOKUP(B1091,states!A$2:C$10,2,FALSE)</f>
        <v>X</v>
      </c>
      <c r="P1091">
        <f t="shared" si="139"/>
        <v>2</v>
      </c>
      <c r="Q1091">
        <f>VLOOKUP(B1091,states!A$2:D$10,4,FALSE)</f>
        <v>1</v>
      </c>
      <c r="R1091">
        <v>0.5</v>
      </c>
      <c r="S1091">
        <f t="shared" si="140"/>
        <v>0.5</v>
      </c>
      <c r="T1091" s="7">
        <f t="shared" ref="T1091:T1154" si="143">0.01*I1091/H1091/D1091^(1/5)*IF(P1091=0,100,1)</f>
        <v>3.7508779133036847</v>
      </c>
    </row>
    <row r="1092" spans="1:20">
      <c r="A1092" s="4" t="str">
        <f t="shared" si="141"/>
        <v>X2Pi-21.5-f-2-2</v>
      </c>
      <c r="B1092" s="1" t="s">
        <v>0</v>
      </c>
      <c r="C1092">
        <v>2</v>
      </c>
      <c r="D1092">
        <v>21.5</v>
      </c>
      <c r="E1092" s="2" t="s">
        <v>2</v>
      </c>
      <c r="F1092">
        <v>2</v>
      </c>
      <c r="G1092">
        <v>11644.584854866</v>
      </c>
      <c r="H1092">
        <v>1.2126813E-2</v>
      </c>
      <c r="I1092">
        <v>5</v>
      </c>
      <c r="J1092">
        <f t="shared" si="136"/>
        <v>11630.309127540999</v>
      </c>
      <c r="K1092">
        <f t="shared" si="137"/>
        <v>21.5</v>
      </c>
      <c r="L1092">
        <f t="shared" si="138"/>
        <v>1</v>
      </c>
      <c r="M1092">
        <f>C1092+1+VLOOKUP(B1092,states!A$2:C$10,3,FALSE)</f>
        <v>3</v>
      </c>
      <c r="N1092">
        <f t="shared" si="142"/>
        <v>11630.309127540999</v>
      </c>
      <c r="O1092" s="2" t="str">
        <f>VLOOKUP(B1092,states!A$2:C$10,2,FALSE)</f>
        <v>X</v>
      </c>
      <c r="P1092">
        <f t="shared" si="139"/>
        <v>2</v>
      </c>
      <c r="Q1092">
        <f>VLOOKUP(B1092,states!A$2:D$10,4,FALSE)</f>
        <v>1</v>
      </c>
      <c r="R1092">
        <v>0.5</v>
      </c>
      <c r="S1092">
        <f t="shared" si="140"/>
        <v>1.5</v>
      </c>
      <c r="T1092" s="7">
        <f t="shared" si="143"/>
        <v>2.2322129931004882</v>
      </c>
    </row>
    <row r="1093" spans="1:20">
      <c r="A1093" s="4" t="str">
        <f t="shared" si="141"/>
        <v>X2Pi-21.5-f-3-1</v>
      </c>
      <c r="B1093" s="1" t="s">
        <v>0</v>
      </c>
      <c r="C1093">
        <v>3</v>
      </c>
      <c r="D1093">
        <v>21.5</v>
      </c>
      <c r="E1093" s="2" t="s">
        <v>2</v>
      </c>
      <c r="F1093">
        <v>1</v>
      </c>
      <c r="G1093">
        <v>13354.550851136</v>
      </c>
      <c r="H1093">
        <v>1.7138964E-2</v>
      </c>
      <c r="I1093">
        <v>4</v>
      </c>
      <c r="J1093">
        <f t="shared" si="136"/>
        <v>13340.275123811</v>
      </c>
      <c r="K1093">
        <f t="shared" si="137"/>
        <v>21.5</v>
      </c>
      <c r="L1093">
        <f t="shared" si="138"/>
        <v>1</v>
      </c>
      <c r="M1093">
        <f>C1093+1+VLOOKUP(B1093,states!A$2:C$10,3,FALSE)</f>
        <v>4</v>
      </c>
      <c r="N1093">
        <f t="shared" si="142"/>
        <v>13340.275123811</v>
      </c>
      <c r="O1093" s="2" t="str">
        <f>VLOOKUP(B1093,states!A$2:C$10,2,FALSE)</f>
        <v>X</v>
      </c>
      <c r="P1093">
        <f t="shared" si="139"/>
        <v>3</v>
      </c>
      <c r="Q1093">
        <f>VLOOKUP(B1093,states!A$2:D$10,4,FALSE)</f>
        <v>1</v>
      </c>
      <c r="R1093">
        <v>0.5</v>
      </c>
      <c r="S1093">
        <f t="shared" si="140"/>
        <v>0.5</v>
      </c>
      <c r="T1093" s="7">
        <f t="shared" si="143"/>
        <v>1.2635363277967049</v>
      </c>
    </row>
    <row r="1094" spans="1:20">
      <c r="A1094" s="4" t="str">
        <f t="shared" si="141"/>
        <v>X2Pi-21.5-f-3-2</v>
      </c>
      <c r="B1094" s="1" t="s">
        <v>0</v>
      </c>
      <c r="C1094">
        <v>3</v>
      </c>
      <c r="D1094">
        <v>21.5</v>
      </c>
      <c r="E1094" s="2" t="s">
        <v>2</v>
      </c>
      <c r="F1094">
        <v>2</v>
      </c>
      <c r="G1094">
        <v>13866.564835239</v>
      </c>
      <c r="H1094">
        <v>0.01</v>
      </c>
      <c r="I1094">
        <v>2</v>
      </c>
      <c r="J1094">
        <f t="shared" si="136"/>
        <v>13852.289107913999</v>
      </c>
      <c r="K1094">
        <f t="shared" si="137"/>
        <v>21.5</v>
      </c>
      <c r="L1094">
        <f t="shared" si="138"/>
        <v>1</v>
      </c>
      <c r="M1094">
        <f>C1094+1+VLOOKUP(B1094,states!A$2:C$10,3,FALSE)</f>
        <v>4</v>
      </c>
      <c r="N1094">
        <f t="shared" si="142"/>
        <v>13852.289107913999</v>
      </c>
      <c r="O1094" s="2" t="str">
        <f>VLOOKUP(B1094,states!A$2:C$10,2,FALSE)</f>
        <v>X</v>
      </c>
      <c r="P1094">
        <f t="shared" si="139"/>
        <v>3</v>
      </c>
      <c r="Q1094">
        <f>VLOOKUP(B1094,states!A$2:D$10,4,FALSE)</f>
        <v>1</v>
      </c>
      <c r="R1094">
        <v>0.5</v>
      </c>
      <c r="S1094">
        <f t="shared" si="140"/>
        <v>1.5</v>
      </c>
      <c r="T1094" s="7">
        <f t="shared" si="143"/>
        <v>1.0827851817399963</v>
      </c>
    </row>
    <row r="1095" spans="1:20">
      <c r="A1095" s="4" t="str">
        <f t="shared" si="141"/>
        <v>X2Pi-21.5-f-4-1</v>
      </c>
      <c r="B1095" s="1" t="s">
        <v>0</v>
      </c>
      <c r="C1095">
        <v>4</v>
      </c>
      <c r="D1095">
        <v>21.5</v>
      </c>
      <c r="E1095" s="2" t="s">
        <v>2</v>
      </c>
      <c r="F1095">
        <v>1</v>
      </c>
      <c r="G1095">
        <v>15476.123597313001</v>
      </c>
      <c r="H1095">
        <v>1.2849464999999999E-2</v>
      </c>
      <c r="I1095">
        <v>2</v>
      </c>
      <c r="J1095">
        <f t="shared" si="136"/>
        <v>15461.847869988</v>
      </c>
      <c r="K1095">
        <f t="shared" si="137"/>
        <v>21.5</v>
      </c>
      <c r="L1095">
        <f t="shared" si="138"/>
        <v>1</v>
      </c>
      <c r="M1095">
        <f>C1095+1+VLOOKUP(B1095,states!A$2:C$10,3,FALSE)</f>
        <v>5</v>
      </c>
      <c r="N1095">
        <f t="shared" si="142"/>
        <v>15461.847869988</v>
      </c>
      <c r="O1095" s="2" t="str">
        <f>VLOOKUP(B1095,states!A$2:C$10,2,FALSE)</f>
        <v>X</v>
      </c>
      <c r="P1095">
        <f t="shared" si="139"/>
        <v>4</v>
      </c>
      <c r="Q1095">
        <f>VLOOKUP(B1095,states!A$2:D$10,4,FALSE)</f>
        <v>1</v>
      </c>
      <c r="R1095">
        <v>0.5</v>
      </c>
      <c r="S1095">
        <f t="shared" si="140"/>
        <v>0.5</v>
      </c>
      <c r="T1095" s="7">
        <f t="shared" si="143"/>
        <v>0.84266946658090147</v>
      </c>
    </row>
    <row r="1096" spans="1:20">
      <c r="A1096" s="4" t="str">
        <f t="shared" si="141"/>
        <v>X2Pi-21.5-f-4-2</v>
      </c>
      <c r="B1096" s="1" t="s">
        <v>0</v>
      </c>
      <c r="C1096">
        <v>4</v>
      </c>
      <c r="D1096">
        <v>21.5</v>
      </c>
      <c r="E1096" s="2" t="s">
        <v>2</v>
      </c>
      <c r="F1096">
        <v>2</v>
      </c>
      <c r="G1096">
        <v>15965.101015628001</v>
      </c>
      <c r="H1096">
        <v>2.2656754000000001E-2</v>
      </c>
      <c r="I1096">
        <v>1</v>
      </c>
      <c r="J1096">
        <f t="shared" si="136"/>
        <v>15950.825288303</v>
      </c>
      <c r="K1096">
        <f t="shared" si="137"/>
        <v>21.5</v>
      </c>
      <c r="L1096">
        <f t="shared" si="138"/>
        <v>1</v>
      </c>
      <c r="M1096">
        <f>C1096+1+VLOOKUP(B1096,states!A$2:C$10,3,FALSE)</f>
        <v>5</v>
      </c>
      <c r="N1096">
        <f t="shared" si="142"/>
        <v>15950.825288303</v>
      </c>
      <c r="O1096" s="2" t="str">
        <f>VLOOKUP(B1096,states!A$2:C$10,2,FALSE)</f>
        <v>X</v>
      </c>
      <c r="P1096">
        <f t="shared" si="139"/>
        <v>4</v>
      </c>
      <c r="Q1096">
        <f>VLOOKUP(B1096,states!A$2:D$10,4,FALSE)</f>
        <v>1</v>
      </c>
      <c r="R1096">
        <v>0.5</v>
      </c>
      <c r="S1096">
        <f t="shared" si="140"/>
        <v>1.5</v>
      </c>
      <c r="T1096" s="7">
        <f t="shared" si="143"/>
        <v>0.23895417272482991</v>
      </c>
    </row>
    <row r="1097" spans="1:20">
      <c r="A1097" s="4" t="str">
        <f t="shared" si="141"/>
        <v>A2Delta-21.5-f-0-1</v>
      </c>
      <c r="B1097" s="1" t="s">
        <v>3</v>
      </c>
      <c r="C1097">
        <v>0</v>
      </c>
      <c r="D1097">
        <v>21.5</v>
      </c>
      <c r="E1097" s="2" t="s">
        <v>2</v>
      </c>
      <c r="F1097">
        <v>1</v>
      </c>
      <c r="G1097">
        <v>29583.426400357999</v>
      </c>
      <c r="H1097">
        <v>1.0367388E-2</v>
      </c>
      <c r="I1097">
        <v>8</v>
      </c>
      <c r="J1097">
        <f t="shared" si="136"/>
        <v>29569.150673033</v>
      </c>
      <c r="K1097">
        <f t="shared" si="137"/>
        <v>21.5</v>
      </c>
      <c r="L1097">
        <f t="shared" si="138"/>
        <v>1</v>
      </c>
      <c r="M1097">
        <f>C1097+1+VLOOKUP(B1097,states!A$2:C$10,3,FALSE)</f>
        <v>251</v>
      </c>
      <c r="N1097">
        <f t="shared" si="142"/>
        <v>29569.150673033</v>
      </c>
      <c r="O1097" s="2" t="str">
        <f>VLOOKUP(B1097,states!A$2:C$10,2,FALSE)</f>
        <v>A</v>
      </c>
      <c r="P1097">
        <f t="shared" si="139"/>
        <v>0</v>
      </c>
      <c r="Q1097">
        <f>VLOOKUP(B1097,states!A$2:D$10,4,FALSE)</f>
        <v>2</v>
      </c>
      <c r="R1097">
        <v>0.5</v>
      </c>
      <c r="S1097">
        <f t="shared" si="140"/>
        <v>0.5</v>
      </c>
      <c r="T1097" s="7">
        <f t="shared" si="143"/>
        <v>417.76585644908681</v>
      </c>
    </row>
    <row r="1098" spans="1:20">
      <c r="A1098" s="4" t="str">
        <f t="shared" si="141"/>
        <v>A2Delta-21.5-f-0-2</v>
      </c>
      <c r="B1098" s="1" t="s">
        <v>3</v>
      </c>
      <c r="C1098">
        <v>0</v>
      </c>
      <c r="D1098">
        <v>21.5</v>
      </c>
      <c r="E1098" s="2" t="s">
        <v>2</v>
      </c>
      <c r="F1098">
        <v>2</v>
      </c>
      <c r="G1098">
        <v>30160.113095469002</v>
      </c>
      <c r="H1098">
        <v>7.0710679999999998E-3</v>
      </c>
      <c r="I1098">
        <v>9</v>
      </c>
      <c r="J1098">
        <f t="shared" si="136"/>
        <v>30145.837368144003</v>
      </c>
      <c r="K1098">
        <f t="shared" si="137"/>
        <v>21.5</v>
      </c>
      <c r="L1098">
        <f t="shared" si="138"/>
        <v>1</v>
      </c>
      <c r="M1098">
        <f>C1098+1+VLOOKUP(B1098,states!A$2:C$10,3,FALSE)</f>
        <v>251</v>
      </c>
      <c r="N1098">
        <f t="shared" si="142"/>
        <v>30145.837368144003</v>
      </c>
      <c r="O1098" s="2" t="str">
        <f>VLOOKUP(B1098,states!A$2:C$10,2,FALSE)</f>
        <v>A</v>
      </c>
      <c r="P1098">
        <f t="shared" si="139"/>
        <v>0</v>
      </c>
      <c r="Q1098">
        <f>VLOOKUP(B1098,states!A$2:D$10,4,FALSE)</f>
        <v>2</v>
      </c>
      <c r="R1098">
        <v>0.5</v>
      </c>
      <c r="S1098">
        <f t="shared" si="140"/>
        <v>1.5</v>
      </c>
      <c r="T1098" s="7">
        <f t="shared" si="143"/>
        <v>689.08025178515936</v>
      </c>
    </row>
    <row r="1099" spans="1:20">
      <c r="A1099" s="4" t="str">
        <f t="shared" si="141"/>
        <v>B2Sigma-21.5-f-0-1</v>
      </c>
      <c r="B1099" s="1" t="s">
        <v>4</v>
      </c>
      <c r="C1099">
        <v>0</v>
      </c>
      <c r="D1099">
        <v>21.5</v>
      </c>
      <c r="E1099" s="2" t="s">
        <v>2</v>
      </c>
      <c r="F1099">
        <v>1</v>
      </c>
      <c r="G1099">
        <v>31036.195174232998</v>
      </c>
      <c r="H1099">
        <v>0.50002499899999997</v>
      </c>
      <c r="I1099">
        <v>3</v>
      </c>
      <c r="J1099">
        <f t="shared" si="136"/>
        <v>31021.919446907999</v>
      </c>
      <c r="K1099">
        <f t="shared" si="137"/>
        <v>21.5</v>
      </c>
      <c r="L1099">
        <f t="shared" si="138"/>
        <v>1</v>
      </c>
      <c r="M1099">
        <f>C1099+1+VLOOKUP(B1099,states!A$2:C$10,3,FALSE)</f>
        <v>51</v>
      </c>
      <c r="N1099">
        <f t="shared" si="142"/>
        <v>31021.919446907999</v>
      </c>
      <c r="O1099" s="2" t="str">
        <f>VLOOKUP(B1099,states!A$2:C$10,2,FALSE)</f>
        <v>B</v>
      </c>
      <c r="P1099">
        <f t="shared" si="139"/>
        <v>0</v>
      </c>
      <c r="Q1099">
        <f>VLOOKUP(B1099,states!A$2:D$10,4,FALSE)</f>
        <v>0</v>
      </c>
      <c r="R1099">
        <v>0.5</v>
      </c>
      <c r="S1099">
        <f t="shared" si="140"/>
        <v>0.5</v>
      </c>
      <c r="T1099" s="7">
        <f t="shared" si="143"/>
        <v>3.248193142059272</v>
      </c>
    </row>
    <row r="1100" spans="1:20">
      <c r="A1100" s="4" t="str">
        <f t="shared" si="141"/>
        <v>A2Delta-21.5-f-1-1</v>
      </c>
      <c r="B1100" s="1" t="s">
        <v>3</v>
      </c>
      <c r="C1100">
        <v>1</v>
      </c>
      <c r="D1100">
        <v>21.5</v>
      </c>
      <c r="E1100" s="2" t="s">
        <v>2</v>
      </c>
      <c r="F1100">
        <v>1</v>
      </c>
      <c r="G1100">
        <v>32003.637751515998</v>
      </c>
      <c r="H1100">
        <v>0.146370899</v>
      </c>
      <c r="I1100">
        <v>4</v>
      </c>
      <c r="J1100">
        <f t="shared" si="136"/>
        <v>31989.362024190999</v>
      </c>
      <c r="K1100">
        <f t="shared" si="137"/>
        <v>21.5</v>
      </c>
      <c r="L1100">
        <f t="shared" si="138"/>
        <v>1</v>
      </c>
      <c r="M1100">
        <f>C1100+1+VLOOKUP(B1100,states!A$2:C$10,3,FALSE)</f>
        <v>252</v>
      </c>
      <c r="N1100">
        <f t="shared" si="142"/>
        <v>31989.362024190999</v>
      </c>
      <c r="O1100" s="2" t="str">
        <f>VLOOKUP(B1100,states!A$2:C$10,2,FALSE)</f>
        <v>A</v>
      </c>
      <c r="P1100">
        <f t="shared" si="139"/>
        <v>1</v>
      </c>
      <c r="Q1100">
        <f>VLOOKUP(B1100,states!A$2:D$10,4,FALSE)</f>
        <v>2</v>
      </c>
      <c r="R1100">
        <v>0.5</v>
      </c>
      <c r="S1100">
        <f t="shared" si="140"/>
        <v>0.5</v>
      </c>
      <c r="T1100" s="7">
        <f t="shared" si="143"/>
        <v>0.14795088219551022</v>
      </c>
    </row>
    <row r="1101" spans="1:20">
      <c r="A1101" s="4" t="str">
        <f t="shared" si="141"/>
        <v>A2Delta-21.5-f-1-2</v>
      </c>
      <c r="B1101" s="1" t="s">
        <v>3</v>
      </c>
      <c r="C1101">
        <v>1</v>
      </c>
      <c r="D1101">
        <v>21.5</v>
      </c>
      <c r="E1101" s="2" t="s">
        <v>2</v>
      </c>
      <c r="F1101">
        <v>2</v>
      </c>
      <c r="G1101">
        <v>32548.461503112001</v>
      </c>
      <c r="H1101">
        <v>5.0497525000000001E-2</v>
      </c>
      <c r="I1101">
        <v>2</v>
      </c>
      <c r="J1101">
        <f t="shared" si="136"/>
        <v>32534.185775787002</v>
      </c>
      <c r="K1101">
        <f t="shared" si="137"/>
        <v>21.5</v>
      </c>
      <c r="L1101">
        <f t="shared" si="138"/>
        <v>1</v>
      </c>
      <c r="M1101">
        <f>C1101+1+VLOOKUP(B1101,states!A$2:C$10,3,FALSE)</f>
        <v>252</v>
      </c>
      <c r="N1101">
        <f t="shared" si="142"/>
        <v>32534.185775787002</v>
      </c>
      <c r="O1101" s="2" t="str">
        <f>VLOOKUP(B1101,states!A$2:C$10,2,FALSE)</f>
        <v>A</v>
      </c>
      <c r="P1101">
        <f t="shared" si="139"/>
        <v>1</v>
      </c>
      <c r="Q1101">
        <f>VLOOKUP(B1101,states!A$2:D$10,4,FALSE)</f>
        <v>2</v>
      </c>
      <c r="R1101">
        <v>0.5</v>
      </c>
      <c r="S1101">
        <f t="shared" si="140"/>
        <v>1.5</v>
      </c>
      <c r="T1101" s="7">
        <f t="shared" si="143"/>
        <v>0.21442341614564203</v>
      </c>
    </row>
    <row r="1102" spans="1:20">
      <c r="A1102" s="4" t="str">
        <f t="shared" si="141"/>
        <v>A2Delta-21.5-f-2-1</v>
      </c>
      <c r="B1102" s="1" t="s">
        <v>3</v>
      </c>
      <c r="C1102">
        <v>2</v>
      </c>
      <c r="D1102">
        <v>21.5</v>
      </c>
      <c r="E1102" s="2" t="s">
        <v>2</v>
      </c>
      <c r="F1102">
        <v>1</v>
      </c>
      <c r="G1102">
        <v>34195.554370562997</v>
      </c>
      <c r="H1102">
        <v>5.1662636999999997E-2</v>
      </c>
      <c r="I1102">
        <v>5</v>
      </c>
      <c r="J1102">
        <f t="shared" si="136"/>
        <v>34181.278643237994</v>
      </c>
      <c r="K1102">
        <f t="shared" si="137"/>
        <v>21.5</v>
      </c>
      <c r="L1102">
        <f t="shared" si="138"/>
        <v>1</v>
      </c>
      <c r="M1102">
        <f>C1102+1+VLOOKUP(B1102,states!A$2:C$10,3,FALSE)</f>
        <v>253</v>
      </c>
      <c r="N1102">
        <f t="shared" si="142"/>
        <v>34181.278643237994</v>
      </c>
      <c r="O1102" s="2" t="str">
        <f>VLOOKUP(B1102,states!A$2:C$10,2,FALSE)</f>
        <v>A</v>
      </c>
      <c r="P1102">
        <f t="shared" si="139"/>
        <v>2</v>
      </c>
      <c r="Q1102">
        <f>VLOOKUP(B1102,states!A$2:D$10,4,FALSE)</f>
        <v>2</v>
      </c>
      <c r="R1102">
        <v>0.5</v>
      </c>
      <c r="S1102">
        <f t="shared" si="140"/>
        <v>0.5</v>
      </c>
      <c r="T1102" s="7">
        <f t="shared" si="143"/>
        <v>0.52396917996075021</v>
      </c>
    </row>
    <row r="1103" spans="1:20">
      <c r="A1103" s="4" t="str">
        <f t="shared" si="141"/>
        <v>A2Delta-21.5-f-2-2</v>
      </c>
      <c r="B1103" s="1" t="s">
        <v>3</v>
      </c>
      <c r="C1103">
        <v>2</v>
      </c>
      <c r="D1103">
        <v>21.5</v>
      </c>
      <c r="E1103" s="2" t="s">
        <v>2</v>
      </c>
      <c r="F1103">
        <v>2</v>
      </c>
      <c r="G1103">
        <v>34703.787927805999</v>
      </c>
      <c r="H1103">
        <v>0.14915163400000001</v>
      </c>
      <c r="I1103">
        <v>4</v>
      </c>
      <c r="J1103">
        <f t="shared" si="136"/>
        <v>34689.512200480996</v>
      </c>
      <c r="K1103">
        <f t="shared" si="137"/>
        <v>21.5</v>
      </c>
      <c r="L1103">
        <f t="shared" si="138"/>
        <v>1</v>
      </c>
      <c r="M1103">
        <f>C1103+1+VLOOKUP(B1103,states!A$2:C$10,3,FALSE)</f>
        <v>253</v>
      </c>
      <c r="N1103">
        <f t="shared" si="142"/>
        <v>34689.512200480996</v>
      </c>
      <c r="O1103" s="2" t="str">
        <f>VLOOKUP(B1103,states!A$2:C$10,2,FALSE)</f>
        <v>A</v>
      </c>
      <c r="P1103">
        <f t="shared" si="139"/>
        <v>2</v>
      </c>
      <c r="Q1103">
        <f>VLOOKUP(B1103,states!A$2:D$10,4,FALSE)</f>
        <v>2</v>
      </c>
      <c r="R1103">
        <v>0.5</v>
      </c>
      <c r="S1103">
        <f t="shared" si="140"/>
        <v>1.5</v>
      </c>
      <c r="T1103" s="7">
        <f t="shared" si="143"/>
        <v>0.14519253362520937</v>
      </c>
    </row>
    <row r="1104" spans="1:20">
      <c r="A1104" s="4" t="str">
        <f t="shared" si="141"/>
        <v>A2Delta-21.5-f-3-1</v>
      </c>
      <c r="B1104" s="1" t="s">
        <v>3</v>
      </c>
      <c r="C1104">
        <v>3</v>
      </c>
      <c r="D1104">
        <v>21.5</v>
      </c>
      <c r="E1104" s="2" t="s">
        <v>2</v>
      </c>
      <c r="F1104">
        <v>1</v>
      </c>
      <c r="G1104">
        <v>36119.116408741</v>
      </c>
      <c r="H1104">
        <v>0.50009999000000005</v>
      </c>
      <c r="I1104">
        <v>2</v>
      </c>
      <c r="J1104">
        <f t="shared" si="136"/>
        <v>36104.840681415997</v>
      </c>
      <c r="K1104">
        <f t="shared" si="137"/>
        <v>21.5</v>
      </c>
      <c r="L1104">
        <f t="shared" si="138"/>
        <v>1</v>
      </c>
      <c r="M1104">
        <f>C1104+1+VLOOKUP(B1104,states!A$2:C$10,3,FALSE)</f>
        <v>254</v>
      </c>
      <c r="N1104">
        <f t="shared" si="142"/>
        <v>36104.840681415997</v>
      </c>
      <c r="O1104" s="2" t="str">
        <f>VLOOKUP(B1104,states!A$2:C$10,2,FALSE)</f>
        <v>A</v>
      </c>
      <c r="P1104">
        <f t="shared" si="139"/>
        <v>3</v>
      </c>
      <c r="Q1104">
        <f>VLOOKUP(B1104,states!A$2:D$10,4,FALSE)</f>
        <v>2</v>
      </c>
      <c r="R1104">
        <v>0.5</v>
      </c>
      <c r="S1104">
        <f t="shared" si="140"/>
        <v>0.5</v>
      </c>
      <c r="T1104" s="7">
        <f t="shared" si="143"/>
        <v>2.1651373793068786E-2</v>
      </c>
    </row>
    <row r="1105" spans="1:20">
      <c r="A1105" s="4" t="str">
        <f t="shared" si="141"/>
        <v>A2Delta-21.5-f-4-1</v>
      </c>
      <c r="B1105" s="1" t="s">
        <v>3</v>
      </c>
      <c r="C1105">
        <v>4</v>
      </c>
      <c r="D1105">
        <v>21.5</v>
      </c>
      <c r="E1105" s="2" t="s">
        <v>2</v>
      </c>
      <c r="F1105">
        <v>1</v>
      </c>
      <c r="G1105">
        <v>37709.317778210003</v>
      </c>
      <c r="H1105">
        <v>0.50017496900000002</v>
      </c>
      <c r="I1105">
        <v>1</v>
      </c>
      <c r="J1105">
        <f t="shared" si="136"/>
        <v>37695.042050885</v>
      </c>
      <c r="K1105">
        <f t="shared" si="137"/>
        <v>21.5</v>
      </c>
      <c r="L1105">
        <f t="shared" si="138"/>
        <v>1</v>
      </c>
      <c r="M1105">
        <f>C1105+1+VLOOKUP(B1105,states!A$2:C$10,3,FALSE)</f>
        <v>255</v>
      </c>
      <c r="N1105">
        <f t="shared" si="142"/>
        <v>37695.042050885</v>
      </c>
      <c r="O1105" s="2" t="str">
        <f>VLOOKUP(B1105,states!A$2:C$10,2,FALSE)</f>
        <v>A</v>
      </c>
      <c r="P1105">
        <f t="shared" si="139"/>
        <v>4</v>
      </c>
      <c r="Q1105">
        <f>VLOOKUP(B1105,states!A$2:D$10,4,FALSE)</f>
        <v>2</v>
      </c>
      <c r="R1105">
        <v>0.5</v>
      </c>
      <c r="S1105">
        <f t="shared" si="140"/>
        <v>0.5</v>
      </c>
      <c r="T1105" s="7">
        <f t="shared" si="143"/>
        <v>1.082406406606881E-2</v>
      </c>
    </row>
    <row r="1106" spans="1:20">
      <c r="A1106" s="4" t="str">
        <f t="shared" si="141"/>
        <v>A2Delta-21.5-f-4-2</v>
      </c>
      <c r="B1106" s="1" t="s">
        <v>3</v>
      </c>
      <c r="C1106">
        <v>4</v>
      </c>
      <c r="D1106">
        <v>21.5</v>
      </c>
      <c r="E1106" s="2" t="s">
        <v>2</v>
      </c>
      <c r="F1106">
        <v>2</v>
      </c>
      <c r="G1106">
        <v>38112.599598248999</v>
      </c>
      <c r="H1106">
        <v>0.50012498400000005</v>
      </c>
      <c r="I1106">
        <v>1</v>
      </c>
      <c r="J1106">
        <f t="shared" si="136"/>
        <v>38098.323870923996</v>
      </c>
      <c r="K1106">
        <f t="shared" si="137"/>
        <v>21.5</v>
      </c>
      <c r="L1106">
        <f t="shared" si="138"/>
        <v>1</v>
      </c>
      <c r="M1106">
        <f>C1106+1+VLOOKUP(B1106,states!A$2:C$10,3,FALSE)</f>
        <v>255</v>
      </c>
      <c r="N1106">
        <f t="shared" si="142"/>
        <v>38098.323870923996</v>
      </c>
      <c r="O1106" s="2" t="str">
        <f>VLOOKUP(B1106,states!A$2:C$10,2,FALSE)</f>
        <v>A</v>
      </c>
      <c r="P1106">
        <f t="shared" si="139"/>
        <v>4</v>
      </c>
      <c r="Q1106">
        <f>VLOOKUP(B1106,states!A$2:D$10,4,FALSE)</f>
        <v>2</v>
      </c>
      <c r="R1106">
        <v>0.5</v>
      </c>
      <c r="S1106">
        <f t="shared" si="140"/>
        <v>1.5</v>
      </c>
      <c r="T1106" s="7">
        <f t="shared" si="143"/>
        <v>1.0825145877335296E-2</v>
      </c>
    </row>
    <row r="1107" spans="1:20">
      <c r="A1107" s="4" t="str">
        <f t="shared" si="141"/>
        <v>C2Sigma-21.5-f-0-2</v>
      </c>
      <c r="B1107" s="1" t="s">
        <v>5</v>
      </c>
      <c r="C1107">
        <v>0</v>
      </c>
      <c r="D1107">
        <v>21.5</v>
      </c>
      <c r="E1107" s="2" t="s">
        <v>2</v>
      </c>
      <c r="F1107">
        <v>2</v>
      </c>
      <c r="G1107">
        <v>38603.894950540998</v>
      </c>
      <c r="H1107">
        <v>0.20006249000000001</v>
      </c>
      <c r="I1107">
        <v>3</v>
      </c>
      <c r="J1107">
        <f t="shared" si="136"/>
        <v>38589.619223215996</v>
      </c>
      <c r="K1107">
        <f t="shared" si="137"/>
        <v>21.5</v>
      </c>
      <c r="L1107">
        <f t="shared" si="138"/>
        <v>1</v>
      </c>
      <c r="M1107">
        <f>C1107+1+VLOOKUP(B1107,states!A$2:C$10,3,FALSE)</f>
        <v>101</v>
      </c>
      <c r="N1107">
        <f t="shared" si="142"/>
        <v>38589.619223215996</v>
      </c>
      <c r="O1107" s="2" t="str">
        <f>VLOOKUP(B1107,states!A$2:C$10,2,FALSE)</f>
        <v>C</v>
      </c>
      <c r="P1107">
        <f t="shared" si="139"/>
        <v>0</v>
      </c>
      <c r="Q1107">
        <f>VLOOKUP(B1107,states!A$2:D$10,4,FALSE)</f>
        <v>0</v>
      </c>
      <c r="R1107">
        <v>0.5</v>
      </c>
      <c r="S1107">
        <f t="shared" si="140"/>
        <v>0.5</v>
      </c>
      <c r="T1107" s="7">
        <f t="shared" si="143"/>
        <v>8.1183522838788722</v>
      </c>
    </row>
    <row r="1108" spans="1:20">
      <c r="A1108" s="4" t="str">
        <f t="shared" si="141"/>
        <v>C2Sigma-21.5-f-1-2</v>
      </c>
      <c r="B1108" s="1" t="s">
        <v>5</v>
      </c>
      <c r="C1108">
        <v>1</v>
      </c>
      <c r="D1108">
        <v>21.5</v>
      </c>
      <c r="E1108" s="2" t="s">
        <v>2</v>
      </c>
      <c r="F1108">
        <v>2</v>
      </c>
      <c r="G1108">
        <v>40799.650977423997</v>
      </c>
      <c r="H1108">
        <v>0.200304917</v>
      </c>
      <c r="I1108">
        <v>1</v>
      </c>
      <c r="J1108">
        <f t="shared" si="136"/>
        <v>40785.375250098994</v>
      </c>
      <c r="K1108">
        <f t="shared" si="137"/>
        <v>21.5</v>
      </c>
      <c r="L1108">
        <f t="shared" si="138"/>
        <v>1</v>
      </c>
      <c r="M1108">
        <f>C1108+1+VLOOKUP(B1108,states!A$2:C$10,3,FALSE)</f>
        <v>102</v>
      </c>
      <c r="N1108">
        <f t="shared" si="142"/>
        <v>40785.375250098994</v>
      </c>
      <c r="O1108" s="2" t="str">
        <f>VLOOKUP(B1108,states!A$2:C$10,2,FALSE)</f>
        <v>C</v>
      </c>
      <c r="P1108">
        <f t="shared" si="139"/>
        <v>1</v>
      </c>
      <c r="Q1108">
        <f>VLOOKUP(B1108,states!A$2:D$10,4,FALSE)</f>
        <v>0</v>
      </c>
      <c r="R1108">
        <v>0.5</v>
      </c>
      <c r="S1108">
        <f t="shared" si="140"/>
        <v>0.5</v>
      </c>
      <c r="T1108" s="7">
        <f t="shared" si="143"/>
        <v>2.7028422416110642E-2</v>
      </c>
    </row>
    <row r="1109" spans="1:20">
      <c r="A1109" s="4" t="str">
        <f t="shared" si="141"/>
        <v>X2Pi-21.5-e-0-1</v>
      </c>
      <c r="B1109" s="1" t="s">
        <v>0</v>
      </c>
      <c r="C1109">
        <v>0</v>
      </c>
      <c r="D1109">
        <v>21.5</v>
      </c>
      <c r="E1109" s="2" t="s">
        <v>1</v>
      </c>
      <c r="F1109">
        <v>1</v>
      </c>
      <c r="G1109">
        <v>6263.0379245659997</v>
      </c>
      <c r="H1109">
        <v>5.0000000000000001E-3</v>
      </c>
      <c r="I1109">
        <v>14</v>
      </c>
      <c r="J1109">
        <f t="shared" si="136"/>
        <v>6248.7621972409997</v>
      </c>
      <c r="K1109">
        <f t="shared" si="137"/>
        <v>21.5</v>
      </c>
      <c r="L1109">
        <f t="shared" si="138"/>
        <v>-1</v>
      </c>
      <c r="M1109">
        <f>C1109+1+VLOOKUP(B1109,states!A$2:C$10,3,FALSE)</f>
        <v>1</v>
      </c>
      <c r="N1109">
        <f t="shared" si="142"/>
        <v>6248.7621972409997</v>
      </c>
      <c r="O1109" s="2" t="str">
        <f>VLOOKUP(B1109,states!A$2:C$10,2,FALSE)</f>
        <v>X</v>
      </c>
      <c r="P1109">
        <f t="shared" si="139"/>
        <v>0</v>
      </c>
      <c r="Q1109">
        <f>VLOOKUP(B1109,states!A$2:D$10,4,FALSE)</f>
        <v>1</v>
      </c>
      <c r="R1109">
        <v>0.5</v>
      </c>
      <c r="S1109">
        <f t="shared" si="140"/>
        <v>0.5</v>
      </c>
      <c r="T1109" s="7">
        <f t="shared" si="143"/>
        <v>1515.8992544359949</v>
      </c>
    </row>
    <row r="1110" spans="1:20">
      <c r="A1110" s="4" t="str">
        <f t="shared" si="141"/>
        <v>X2Pi-21.5-e-0-2</v>
      </c>
      <c r="B1110" s="1" t="s">
        <v>0</v>
      </c>
      <c r="C1110">
        <v>0</v>
      </c>
      <c r="D1110">
        <v>21.5</v>
      </c>
      <c r="E1110" s="2" t="s">
        <v>1</v>
      </c>
      <c r="F1110">
        <v>2</v>
      </c>
      <c r="G1110">
        <v>6813.041253802</v>
      </c>
      <c r="H1110">
        <v>5.0000000000000001E-3</v>
      </c>
      <c r="I1110">
        <v>12</v>
      </c>
      <c r="J1110">
        <f t="shared" si="136"/>
        <v>6798.7655264770001</v>
      </c>
      <c r="K1110">
        <f t="shared" si="137"/>
        <v>21.5</v>
      </c>
      <c r="L1110">
        <f t="shared" si="138"/>
        <v>-1</v>
      </c>
      <c r="M1110">
        <f>C1110+1+VLOOKUP(B1110,states!A$2:C$10,3,FALSE)</f>
        <v>1</v>
      </c>
      <c r="N1110">
        <f t="shared" si="142"/>
        <v>6798.7655264770001</v>
      </c>
      <c r="O1110" s="2" t="str">
        <f>VLOOKUP(B1110,states!A$2:C$10,2,FALSE)</f>
        <v>X</v>
      </c>
      <c r="P1110">
        <f t="shared" si="139"/>
        <v>0</v>
      </c>
      <c r="Q1110">
        <f>VLOOKUP(B1110,states!A$2:D$10,4,FALSE)</f>
        <v>1</v>
      </c>
      <c r="R1110">
        <v>0.5</v>
      </c>
      <c r="S1110">
        <f t="shared" si="140"/>
        <v>1.5</v>
      </c>
      <c r="T1110" s="7">
        <f t="shared" si="143"/>
        <v>1299.3422180879954</v>
      </c>
    </row>
    <row r="1111" spans="1:20">
      <c r="A1111" s="4" t="str">
        <f t="shared" si="141"/>
        <v>X2Pi-21.5-e-1-1</v>
      </c>
      <c r="B1111" s="1" t="s">
        <v>0</v>
      </c>
      <c r="C1111">
        <v>1</v>
      </c>
      <c r="D1111">
        <v>21.5</v>
      </c>
      <c r="E1111" s="2" t="s">
        <v>1</v>
      </c>
      <c r="F1111">
        <v>1</v>
      </c>
      <c r="G1111">
        <v>8755.2240321999998</v>
      </c>
      <c r="H1111">
        <v>1.0200483999999999E-2</v>
      </c>
      <c r="I1111">
        <v>8</v>
      </c>
      <c r="J1111">
        <f t="shared" si="136"/>
        <v>8740.9483048749989</v>
      </c>
      <c r="K1111">
        <f t="shared" si="137"/>
        <v>21.5</v>
      </c>
      <c r="L1111">
        <f t="shared" si="138"/>
        <v>-1</v>
      </c>
      <c r="M1111">
        <f>C1111+1+VLOOKUP(B1111,states!A$2:C$10,3,FALSE)</f>
        <v>2</v>
      </c>
      <c r="N1111">
        <f t="shared" si="142"/>
        <v>8740.9483048749989</v>
      </c>
      <c r="O1111" s="2" t="str">
        <f>VLOOKUP(B1111,states!A$2:C$10,2,FALSE)</f>
        <v>X</v>
      </c>
      <c r="P1111">
        <f t="shared" si="139"/>
        <v>1</v>
      </c>
      <c r="Q1111">
        <f>VLOOKUP(B1111,states!A$2:D$10,4,FALSE)</f>
        <v>1</v>
      </c>
      <c r="R1111">
        <v>0.5</v>
      </c>
      <c r="S1111">
        <f t="shared" si="140"/>
        <v>0.5</v>
      </c>
      <c r="T1111" s="7">
        <f t="shared" si="143"/>
        <v>4.2460149214095972</v>
      </c>
    </row>
    <row r="1112" spans="1:20">
      <c r="A1112" s="4" t="str">
        <f t="shared" si="141"/>
        <v>X2Pi-21.5-e-1-2</v>
      </c>
      <c r="B1112" s="1" t="s">
        <v>0</v>
      </c>
      <c r="C1112">
        <v>1</v>
      </c>
      <c r="D1112">
        <v>21.5</v>
      </c>
      <c r="E1112" s="2" t="s">
        <v>1</v>
      </c>
      <c r="F1112">
        <v>2</v>
      </c>
      <c r="G1112">
        <v>9283.3370012849991</v>
      </c>
      <c r="H1112">
        <v>7.0710679999999998E-3</v>
      </c>
      <c r="I1112">
        <v>4</v>
      </c>
      <c r="J1112">
        <f t="shared" si="136"/>
        <v>9269.0612739599983</v>
      </c>
      <c r="K1112">
        <f t="shared" si="137"/>
        <v>21.5</v>
      </c>
      <c r="L1112">
        <f t="shared" si="138"/>
        <v>-1</v>
      </c>
      <c r="M1112">
        <f>C1112+1+VLOOKUP(B1112,states!A$2:C$10,3,FALSE)</f>
        <v>2</v>
      </c>
      <c r="N1112">
        <f t="shared" si="142"/>
        <v>9269.0612739599983</v>
      </c>
      <c r="O1112" s="2" t="str">
        <f>VLOOKUP(B1112,states!A$2:C$10,2,FALSE)</f>
        <v>X</v>
      </c>
      <c r="P1112">
        <f t="shared" si="139"/>
        <v>1</v>
      </c>
      <c r="Q1112">
        <f>VLOOKUP(B1112,states!A$2:D$10,4,FALSE)</f>
        <v>1</v>
      </c>
      <c r="R1112">
        <v>0.5</v>
      </c>
      <c r="S1112">
        <f t="shared" si="140"/>
        <v>1.5</v>
      </c>
      <c r="T1112" s="7">
        <f t="shared" si="143"/>
        <v>3.0625788968229304</v>
      </c>
    </row>
    <row r="1113" spans="1:20">
      <c r="A1113" s="4" t="str">
        <f t="shared" si="141"/>
        <v>X2Pi-21.5-e-2-1</v>
      </c>
      <c r="B1113" s="1" t="s">
        <v>0</v>
      </c>
      <c r="C1113">
        <v>2</v>
      </c>
      <c r="D1113">
        <v>21.5</v>
      </c>
      <c r="E1113" s="2" t="s">
        <v>1</v>
      </c>
      <c r="F1113">
        <v>1</v>
      </c>
      <c r="G1113">
        <v>11123.097735915</v>
      </c>
      <c r="H1113">
        <v>8.6602539999999992E-3</v>
      </c>
      <c r="I1113">
        <v>7</v>
      </c>
      <c r="J1113">
        <f t="shared" si="136"/>
        <v>11108.822008589999</v>
      </c>
      <c r="K1113">
        <f t="shared" si="137"/>
        <v>21.5</v>
      </c>
      <c r="L1113">
        <f t="shared" si="138"/>
        <v>-1</v>
      </c>
      <c r="M1113">
        <f>C1113+1+VLOOKUP(B1113,states!A$2:C$10,3,FALSE)</f>
        <v>3</v>
      </c>
      <c r="N1113">
        <f t="shared" si="142"/>
        <v>11108.822008589999</v>
      </c>
      <c r="O1113" s="2" t="str">
        <f>VLOOKUP(B1113,states!A$2:C$10,2,FALSE)</f>
        <v>X</v>
      </c>
      <c r="P1113">
        <f t="shared" si="139"/>
        <v>2</v>
      </c>
      <c r="Q1113">
        <f>VLOOKUP(B1113,states!A$2:D$10,4,FALSE)</f>
        <v>1</v>
      </c>
      <c r="R1113">
        <v>0.5</v>
      </c>
      <c r="S1113">
        <f t="shared" si="140"/>
        <v>0.5</v>
      </c>
      <c r="T1113" s="7">
        <f t="shared" si="143"/>
        <v>4.3760242321876328</v>
      </c>
    </row>
    <row r="1114" spans="1:20">
      <c r="A1114" s="4" t="str">
        <f t="shared" si="141"/>
        <v>X2Pi-21.5-e-2-2</v>
      </c>
      <c r="B1114" s="1" t="s">
        <v>0</v>
      </c>
      <c r="C1114">
        <v>2</v>
      </c>
      <c r="D1114">
        <v>21.5</v>
      </c>
      <c r="E1114" s="2" t="s">
        <v>1</v>
      </c>
      <c r="F1114">
        <v>2</v>
      </c>
      <c r="G1114">
        <v>11629.440682281</v>
      </c>
      <c r="H1114">
        <v>9.3268819999999999E-3</v>
      </c>
      <c r="I1114">
        <v>5</v>
      </c>
      <c r="J1114">
        <f t="shared" si="136"/>
        <v>11615.164954955999</v>
      </c>
      <c r="K1114">
        <f t="shared" si="137"/>
        <v>21.5</v>
      </c>
      <c r="L1114">
        <f t="shared" si="138"/>
        <v>-1</v>
      </c>
      <c r="M1114">
        <f>C1114+1+VLOOKUP(B1114,states!A$2:C$10,3,FALSE)</f>
        <v>3</v>
      </c>
      <c r="N1114">
        <f t="shared" si="142"/>
        <v>11615.164954955999</v>
      </c>
      <c r="O1114" s="2" t="str">
        <f>VLOOKUP(B1114,states!A$2:C$10,2,FALSE)</f>
        <v>X</v>
      </c>
      <c r="P1114">
        <f t="shared" si="139"/>
        <v>2</v>
      </c>
      <c r="Q1114">
        <f>VLOOKUP(B1114,states!A$2:D$10,4,FALSE)</f>
        <v>1</v>
      </c>
      <c r="R1114">
        <v>0.5</v>
      </c>
      <c r="S1114">
        <f t="shared" si="140"/>
        <v>1.5</v>
      </c>
      <c r="T1114" s="7">
        <f t="shared" si="143"/>
        <v>2.9023235786085757</v>
      </c>
    </row>
    <row r="1115" spans="1:20">
      <c r="A1115" s="4" t="str">
        <f t="shared" si="141"/>
        <v>X2Pi-21.5-e-3-1</v>
      </c>
      <c r="B1115" s="1" t="s">
        <v>0</v>
      </c>
      <c r="C1115">
        <v>3</v>
      </c>
      <c r="D1115">
        <v>21.5</v>
      </c>
      <c r="E1115" s="2" t="s">
        <v>1</v>
      </c>
      <c r="F1115">
        <v>1</v>
      </c>
      <c r="G1115">
        <v>13367.446665317</v>
      </c>
      <c r="H1115">
        <v>1.2247449000000001E-2</v>
      </c>
      <c r="I1115">
        <v>3</v>
      </c>
      <c r="J1115">
        <f t="shared" si="136"/>
        <v>13353.170937991999</v>
      </c>
      <c r="K1115">
        <f t="shared" si="137"/>
        <v>21.5</v>
      </c>
      <c r="L1115">
        <f t="shared" si="138"/>
        <v>-1</v>
      </c>
      <c r="M1115">
        <f>C1115+1+VLOOKUP(B1115,states!A$2:C$10,3,FALSE)</f>
        <v>4</v>
      </c>
      <c r="N1115">
        <f t="shared" si="142"/>
        <v>13353.170937991999</v>
      </c>
      <c r="O1115" s="2" t="str">
        <f>VLOOKUP(B1115,states!A$2:C$10,2,FALSE)</f>
        <v>X</v>
      </c>
      <c r="P1115">
        <f t="shared" si="139"/>
        <v>3</v>
      </c>
      <c r="Q1115">
        <f>VLOOKUP(B1115,states!A$2:D$10,4,FALSE)</f>
        <v>1</v>
      </c>
      <c r="R1115">
        <v>0.5</v>
      </c>
      <c r="S1115">
        <f t="shared" si="140"/>
        <v>0.5</v>
      </c>
      <c r="T1115" s="7">
        <f t="shared" si="143"/>
        <v>1.3261355671781072</v>
      </c>
    </row>
    <row r="1116" spans="1:20">
      <c r="A1116" s="4" t="str">
        <f t="shared" si="141"/>
        <v>X2Pi-21.5-e-3-2</v>
      </c>
      <c r="B1116" s="1" t="s">
        <v>0</v>
      </c>
      <c r="C1116">
        <v>3</v>
      </c>
      <c r="D1116">
        <v>21.5</v>
      </c>
      <c r="E1116" s="2" t="s">
        <v>1</v>
      </c>
      <c r="F1116">
        <v>2</v>
      </c>
      <c r="G1116">
        <v>13852.072213501</v>
      </c>
      <c r="H1116">
        <v>1.3103722999999999E-2</v>
      </c>
      <c r="I1116">
        <v>2</v>
      </c>
      <c r="J1116">
        <f t="shared" si="136"/>
        <v>13837.796486175999</v>
      </c>
      <c r="K1116">
        <f t="shared" si="137"/>
        <v>21.5</v>
      </c>
      <c r="L1116">
        <f t="shared" si="138"/>
        <v>-1</v>
      </c>
      <c r="M1116">
        <f>C1116+1+VLOOKUP(B1116,states!A$2:C$10,3,FALSE)</f>
        <v>4</v>
      </c>
      <c r="N1116">
        <f t="shared" si="142"/>
        <v>13837.796486175999</v>
      </c>
      <c r="O1116" s="2" t="str">
        <f>VLOOKUP(B1116,states!A$2:C$10,2,FALSE)</f>
        <v>X</v>
      </c>
      <c r="P1116">
        <f t="shared" si="139"/>
        <v>3</v>
      </c>
      <c r="Q1116">
        <f>VLOOKUP(B1116,states!A$2:D$10,4,FALSE)</f>
        <v>1</v>
      </c>
      <c r="R1116">
        <v>0.5</v>
      </c>
      <c r="S1116">
        <f t="shared" si="140"/>
        <v>1.5</v>
      </c>
      <c r="T1116" s="7">
        <f t="shared" si="143"/>
        <v>0.82631873532430156</v>
      </c>
    </row>
    <row r="1117" spans="1:20">
      <c r="A1117" s="4" t="str">
        <f t="shared" si="141"/>
        <v>X2Pi-21.5-e-4-1</v>
      </c>
      <c r="B1117" s="1" t="s">
        <v>0</v>
      </c>
      <c r="C1117">
        <v>4</v>
      </c>
      <c r="D1117">
        <v>21.5</v>
      </c>
      <c r="E1117" s="2" t="s">
        <v>1</v>
      </c>
      <c r="F1117">
        <v>1</v>
      </c>
      <c r="G1117">
        <v>15488.43777821</v>
      </c>
      <c r="H1117">
        <v>1.3228757000000001E-2</v>
      </c>
      <c r="I1117">
        <v>2</v>
      </c>
      <c r="J1117">
        <f t="shared" si="136"/>
        <v>15474.162050884999</v>
      </c>
      <c r="K1117">
        <f t="shared" si="137"/>
        <v>21.5</v>
      </c>
      <c r="L1117">
        <f t="shared" si="138"/>
        <v>-1</v>
      </c>
      <c r="M1117">
        <f>C1117+1+VLOOKUP(B1117,states!A$2:C$10,3,FALSE)</f>
        <v>5</v>
      </c>
      <c r="N1117">
        <f t="shared" si="142"/>
        <v>15474.162050884999</v>
      </c>
      <c r="O1117" s="2" t="str">
        <f>VLOOKUP(B1117,states!A$2:C$10,2,FALSE)</f>
        <v>X</v>
      </c>
      <c r="P1117">
        <f t="shared" si="139"/>
        <v>4</v>
      </c>
      <c r="Q1117">
        <f>VLOOKUP(B1117,states!A$2:D$10,4,FALSE)</f>
        <v>1</v>
      </c>
      <c r="R1117">
        <v>0.5</v>
      </c>
      <c r="S1117">
        <f t="shared" si="140"/>
        <v>0.5</v>
      </c>
      <c r="T1117" s="7">
        <f t="shared" si="143"/>
        <v>0.81850863368341875</v>
      </c>
    </row>
    <row r="1118" spans="1:20">
      <c r="A1118" s="4" t="str">
        <f t="shared" si="141"/>
        <v>X2Pi-21.5-e-4-2</v>
      </c>
      <c r="B1118" s="1" t="s">
        <v>0</v>
      </c>
      <c r="C1118">
        <v>4</v>
      </c>
      <c r="D1118">
        <v>21.5</v>
      </c>
      <c r="E1118" s="2" t="s">
        <v>1</v>
      </c>
      <c r="F1118">
        <v>2</v>
      </c>
      <c r="G1118">
        <v>15951.269598249</v>
      </c>
      <c r="H1118">
        <v>1.118034E-2</v>
      </c>
      <c r="I1118">
        <v>2</v>
      </c>
      <c r="J1118">
        <f t="shared" si="136"/>
        <v>15936.993870924</v>
      </c>
      <c r="K1118">
        <f t="shared" si="137"/>
        <v>21.5</v>
      </c>
      <c r="L1118">
        <f t="shared" si="138"/>
        <v>-1</v>
      </c>
      <c r="M1118">
        <f>C1118+1+VLOOKUP(B1118,states!A$2:C$10,3,FALSE)</f>
        <v>5</v>
      </c>
      <c r="N1118">
        <f t="shared" si="142"/>
        <v>15936.993870924</v>
      </c>
      <c r="O1118" s="2" t="str">
        <f>VLOOKUP(B1118,states!A$2:C$10,2,FALSE)</f>
        <v>X</v>
      </c>
      <c r="P1118">
        <f t="shared" si="139"/>
        <v>4</v>
      </c>
      <c r="Q1118">
        <f>VLOOKUP(B1118,states!A$2:D$10,4,FALSE)</f>
        <v>1</v>
      </c>
      <c r="R1118">
        <v>0.5</v>
      </c>
      <c r="S1118">
        <f t="shared" si="140"/>
        <v>1.5</v>
      </c>
      <c r="T1118" s="7">
        <f t="shared" si="143"/>
        <v>0.96847249881488062</v>
      </c>
    </row>
    <row r="1119" spans="1:20">
      <c r="A1119" s="4" t="str">
        <f t="shared" si="141"/>
        <v>A2Delta-21.5-e-0-1</v>
      </c>
      <c r="B1119" s="1" t="s">
        <v>3</v>
      </c>
      <c r="C1119">
        <v>0</v>
      </c>
      <c r="D1119">
        <v>21.5</v>
      </c>
      <c r="E1119" s="2" t="s">
        <v>1</v>
      </c>
      <c r="F1119">
        <v>1</v>
      </c>
      <c r="G1119">
        <v>29583.429696142</v>
      </c>
      <c r="H1119">
        <v>7.0710679999999998E-3</v>
      </c>
      <c r="I1119">
        <v>10</v>
      </c>
      <c r="J1119">
        <f t="shared" si="136"/>
        <v>29569.153968817001</v>
      </c>
      <c r="K1119">
        <f t="shared" si="137"/>
        <v>21.5</v>
      </c>
      <c r="L1119">
        <f t="shared" si="138"/>
        <v>-1</v>
      </c>
      <c r="M1119">
        <f>C1119+1+VLOOKUP(B1119,states!A$2:C$10,3,FALSE)</f>
        <v>251</v>
      </c>
      <c r="N1119">
        <f t="shared" si="142"/>
        <v>29569.153968817001</v>
      </c>
      <c r="O1119" s="2" t="str">
        <f>VLOOKUP(B1119,states!A$2:C$10,2,FALSE)</f>
        <v>A</v>
      </c>
      <c r="P1119">
        <f t="shared" si="139"/>
        <v>0</v>
      </c>
      <c r="Q1119">
        <f>VLOOKUP(B1119,states!A$2:D$10,4,FALSE)</f>
        <v>2</v>
      </c>
      <c r="R1119">
        <v>0.5</v>
      </c>
      <c r="S1119">
        <f t="shared" si="140"/>
        <v>0.5</v>
      </c>
      <c r="T1119" s="7">
        <f t="shared" si="143"/>
        <v>765.64472420573259</v>
      </c>
    </row>
    <row r="1120" spans="1:20">
      <c r="A1120" s="4" t="str">
        <f t="shared" si="141"/>
        <v>A2Delta-21.5-e-0-2</v>
      </c>
      <c r="B1120" s="1" t="s">
        <v>3</v>
      </c>
      <c r="C1120">
        <v>0</v>
      </c>
      <c r="D1120">
        <v>21.5</v>
      </c>
      <c r="E1120" s="2" t="s">
        <v>1</v>
      </c>
      <c r="F1120">
        <v>2</v>
      </c>
      <c r="G1120">
        <v>30160.109031343</v>
      </c>
      <c r="H1120">
        <v>7.0710679999999998E-3</v>
      </c>
      <c r="I1120">
        <v>9</v>
      </c>
      <c r="J1120">
        <f t="shared" si="136"/>
        <v>30145.833304018</v>
      </c>
      <c r="K1120">
        <f t="shared" si="137"/>
        <v>21.5</v>
      </c>
      <c r="L1120">
        <f t="shared" si="138"/>
        <v>-1</v>
      </c>
      <c r="M1120">
        <f>C1120+1+VLOOKUP(B1120,states!A$2:C$10,3,FALSE)</f>
        <v>251</v>
      </c>
      <c r="N1120">
        <f t="shared" si="142"/>
        <v>30145.833304018</v>
      </c>
      <c r="O1120" s="2" t="str">
        <f>VLOOKUP(B1120,states!A$2:C$10,2,FALSE)</f>
        <v>A</v>
      </c>
      <c r="P1120">
        <f t="shared" si="139"/>
        <v>0</v>
      </c>
      <c r="Q1120">
        <f>VLOOKUP(B1120,states!A$2:D$10,4,FALSE)</f>
        <v>2</v>
      </c>
      <c r="R1120">
        <v>0.5</v>
      </c>
      <c r="S1120">
        <f t="shared" si="140"/>
        <v>1.5</v>
      </c>
      <c r="T1120" s="7">
        <f t="shared" si="143"/>
        <v>689.08025178515936</v>
      </c>
    </row>
    <row r="1121" spans="1:20">
      <c r="A1121" s="4" t="str">
        <f t="shared" si="141"/>
        <v>B2Sigma-21.5-e-0-2</v>
      </c>
      <c r="B1121" s="1" t="s">
        <v>4</v>
      </c>
      <c r="C1121">
        <v>0</v>
      </c>
      <c r="D1121">
        <v>21.5</v>
      </c>
      <c r="E1121" s="2" t="s">
        <v>1</v>
      </c>
      <c r="F1121">
        <v>2</v>
      </c>
      <c r="G1121">
        <v>31474.324403291001</v>
      </c>
      <c r="H1121">
        <v>0.50002499899999997</v>
      </c>
      <c r="I1121">
        <v>1</v>
      </c>
      <c r="J1121">
        <f t="shared" si="136"/>
        <v>31460.048675966002</v>
      </c>
      <c r="K1121">
        <f t="shared" si="137"/>
        <v>21.5</v>
      </c>
      <c r="L1121">
        <f t="shared" si="138"/>
        <v>-1</v>
      </c>
      <c r="M1121">
        <f>C1121+1+VLOOKUP(B1121,states!A$2:C$10,3,FALSE)</f>
        <v>51</v>
      </c>
      <c r="N1121">
        <f t="shared" si="142"/>
        <v>31460.048675966002</v>
      </c>
      <c r="O1121" s="2" t="str">
        <f>VLOOKUP(B1121,states!A$2:C$10,2,FALSE)</f>
        <v>B</v>
      </c>
      <c r="P1121">
        <f t="shared" si="139"/>
        <v>0</v>
      </c>
      <c r="Q1121">
        <f>VLOOKUP(B1121,states!A$2:D$10,4,FALSE)</f>
        <v>0</v>
      </c>
      <c r="R1121">
        <v>0.5</v>
      </c>
      <c r="S1121">
        <f t="shared" si="140"/>
        <v>0.5</v>
      </c>
      <c r="T1121" s="7">
        <f t="shared" si="143"/>
        <v>1.0827310473530907</v>
      </c>
    </row>
    <row r="1122" spans="1:20">
      <c r="A1122" s="4" t="str">
        <f t="shared" si="141"/>
        <v>A2Delta-21.5-e-1-1</v>
      </c>
      <c r="B1122" s="1" t="s">
        <v>3</v>
      </c>
      <c r="C1122">
        <v>1</v>
      </c>
      <c r="D1122">
        <v>21.5</v>
      </c>
      <c r="E1122" s="2" t="s">
        <v>1</v>
      </c>
      <c r="F1122">
        <v>1</v>
      </c>
      <c r="G1122">
        <v>32003.710025597</v>
      </c>
      <c r="H1122">
        <v>5.0497525000000001E-2</v>
      </c>
      <c r="I1122">
        <v>4</v>
      </c>
      <c r="J1122">
        <f t="shared" si="136"/>
        <v>31989.434298272001</v>
      </c>
      <c r="K1122">
        <f t="shared" si="137"/>
        <v>21.5</v>
      </c>
      <c r="L1122">
        <f t="shared" si="138"/>
        <v>-1</v>
      </c>
      <c r="M1122">
        <f>C1122+1+VLOOKUP(B1122,states!A$2:C$10,3,FALSE)</f>
        <v>252</v>
      </c>
      <c r="N1122">
        <f t="shared" si="142"/>
        <v>31989.434298272001</v>
      </c>
      <c r="O1122" s="2" t="str">
        <f>VLOOKUP(B1122,states!A$2:C$10,2,FALSE)</f>
        <v>A</v>
      </c>
      <c r="P1122">
        <f t="shared" si="139"/>
        <v>1</v>
      </c>
      <c r="Q1122">
        <f>VLOOKUP(B1122,states!A$2:D$10,4,FALSE)</f>
        <v>2</v>
      </c>
      <c r="R1122">
        <v>0.5</v>
      </c>
      <c r="S1122">
        <f t="shared" si="140"/>
        <v>0.5</v>
      </c>
      <c r="T1122" s="7">
        <f t="shared" si="143"/>
        <v>0.42884683229128406</v>
      </c>
    </row>
    <row r="1123" spans="1:20">
      <c r="A1123" s="4" t="str">
        <f t="shared" si="141"/>
        <v>A2Delta-21.5-e-1-2</v>
      </c>
      <c r="B1123" s="1" t="s">
        <v>3</v>
      </c>
      <c r="C1123">
        <v>1</v>
      </c>
      <c r="D1123">
        <v>21.5</v>
      </c>
      <c r="E1123" s="2" t="s">
        <v>1</v>
      </c>
      <c r="F1123">
        <v>2</v>
      </c>
      <c r="G1123">
        <v>32548.465122228001</v>
      </c>
      <c r="H1123">
        <v>5.0497525000000001E-2</v>
      </c>
      <c r="I1123">
        <v>2</v>
      </c>
      <c r="J1123">
        <f t="shared" si="136"/>
        <v>32534.189394903002</v>
      </c>
      <c r="K1123">
        <f t="shared" si="137"/>
        <v>21.5</v>
      </c>
      <c r="L1123">
        <f t="shared" si="138"/>
        <v>-1</v>
      </c>
      <c r="M1123">
        <f>C1123+1+VLOOKUP(B1123,states!A$2:C$10,3,FALSE)</f>
        <v>252</v>
      </c>
      <c r="N1123">
        <f t="shared" si="142"/>
        <v>32534.189394903002</v>
      </c>
      <c r="O1123" s="2" t="str">
        <f>VLOOKUP(B1123,states!A$2:C$10,2,FALSE)</f>
        <v>A</v>
      </c>
      <c r="P1123">
        <f t="shared" si="139"/>
        <v>1</v>
      </c>
      <c r="Q1123">
        <f>VLOOKUP(B1123,states!A$2:D$10,4,FALSE)</f>
        <v>2</v>
      </c>
      <c r="R1123">
        <v>0.5</v>
      </c>
      <c r="S1123">
        <f t="shared" si="140"/>
        <v>1.5</v>
      </c>
      <c r="T1123" s="7">
        <f t="shared" si="143"/>
        <v>0.21442341614564203</v>
      </c>
    </row>
    <row r="1124" spans="1:20">
      <c r="A1124" s="4" t="str">
        <f t="shared" si="141"/>
        <v>A2Delta-21.5-e-2-1</v>
      </c>
      <c r="B1124" s="1" t="s">
        <v>3</v>
      </c>
      <c r="C1124">
        <v>2</v>
      </c>
      <c r="D1124">
        <v>21.5</v>
      </c>
      <c r="E1124" s="2" t="s">
        <v>1</v>
      </c>
      <c r="F1124">
        <v>1</v>
      </c>
      <c r="G1124">
        <v>34195.691497074004</v>
      </c>
      <c r="H1124">
        <v>8.5639010000000002E-2</v>
      </c>
      <c r="I1124">
        <v>6</v>
      </c>
      <c r="J1124">
        <f t="shared" si="136"/>
        <v>34181.415769749001</v>
      </c>
      <c r="K1124">
        <f t="shared" si="137"/>
        <v>21.5</v>
      </c>
      <c r="L1124">
        <f t="shared" si="138"/>
        <v>-1</v>
      </c>
      <c r="M1124">
        <f>C1124+1+VLOOKUP(B1124,states!A$2:C$10,3,FALSE)</f>
        <v>253</v>
      </c>
      <c r="N1124">
        <f t="shared" si="142"/>
        <v>34181.415769749001</v>
      </c>
      <c r="O1124" s="2" t="str">
        <f>VLOOKUP(B1124,states!A$2:C$10,2,FALSE)</f>
        <v>A</v>
      </c>
      <c r="P1124">
        <f t="shared" si="139"/>
        <v>2</v>
      </c>
      <c r="Q1124">
        <f>VLOOKUP(B1124,states!A$2:D$10,4,FALSE)</f>
        <v>2</v>
      </c>
      <c r="R1124">
        <v>0.5</v>
      </c>
      <c r="S1124">
        <f t="shared" si="140"/>
        <v>0.5</v>
      </c>
      <c r="T1124" s="7">
        <f t="shared" si="143"/>
        <v>0.37930792815330172</v>
      </c>
    </row>
    <row r="1125" spans="1:20">
      <c r="A1125" s="4" t="str">
        <f t="shared" si="141"/>
        <v>A2Delta-21.5-e-2-2</v>
      </c>
      <c r="B1125" s="1" t="s">
        <v>3</v>
      </c>
      <c r="C1125">
        <v>2</v>
      </c>
      <c r="D1125">
        <v>21.5</v>
      </c>
      <c r="E1125" s="2" t="s">
        <v>1</v>
      </c>
      <c r="F1125">
        <v>2</v>
      </c>
      <c r="G1125">
        <v>34703.820682281003</v>
      </c>
      <c r="H1125">
        <v>5.0862469E-2</v>
      </c>
      <c r="I1125">
        <v>1</v>
      </c>
      <c r="J1125">
        <f t="shared" si="136"/>
        <v>34689.544954956</v>
      </c>
      <c r="K1125">
        <f t="shared" si="137"/>
        <v>21.5</v>
      </c>
      <c r="L1125">
        <f t="shared" si="138"/>
        <v>-1</v>
      </c>
      <c r="M1125">
        <f>C1125+1+VLOOKUP(B1125,states!A$2:C$10,3,FALSE)</f>
        <v>253</v>
      </c>
      <c r="N1125">
        <f t="shared" si="142"/>
        <v>34689.544954956</v>
      </c>
      <c r="O1125" s="2" t="str">
        <f>VLOOKUP(B1125,states!A$2:C$10,2,FALSE)</f>
        <v>A</v>
      </c>
      <c r="P1125">
        <f t="shared" si="139"/>
        <v>2</v>
      </c>
      <c r="Q1125">
        <f>VLOOKUP(B1125,states!A$2:D$10,4,FALSE)</f>
        <v>2</v>
      </c>
      <c r="R1125">
        <v>0.5</v>
      </c>
      <c r="S1125">
        <f t="shared" si="140"/>
        <v>1.5</v>
      </c>
      <c r="T1125" s="7">
        <f t="shared" si="143"/>
        <v>0.10644245187350188</v>
      </c>
    </row>
    <row r="1126" spans="1:20">
      <c r="A1126" s="4" t="str">
        <f t="shared" si="141"/>
        <v>A2Delta-21.5-e-3-1</v>
      </c>
      <c r="B1126" s="1" t="s">
        <v>3</v>
      </c>
      <c r="C1126">
        <v>3</v>
      </c>
      <c r="D1126">
        <v>21.5</v>
      </c>
      <c r="E1126" s="2" t="s">
        <v>1</v>
      </c>
      <c r="F1126">
        <v>1</v>
      </c>
      <c r="G1126">
        <v>36119.109294993003</v>
      </c>
      <c r="H1126">
        <v>0.50009999000000005</v>
      </c>
      <c r="I1126">
        <v>2</v>
      </c>
      <c r="J1126">
        <f t="shared" si="136"/>
        <v>36104.833567668</v>
      </c>
      <c r="K1126">
        <f t="shared" si="137"/>
        <v>21.5</v>
      </c>
      <c r="L1126">
        <f t="shared" si="138"/>
        <v>-1</v>
      </c>
      <c r="M1126">
        <f>C1126+1+VLOOKUP(B1126,states!A$2:C$10,3,FALSE)</f>
        <v>254</v>
      </c>
      <c r="N1126">
        <f t="shared" si="142"/>
        <v>36104.833567668</v>
      </c>
      <c r="O1126" s="2" t="str">
        <f>VLOOKUP(B1126,states!A$2:C$10,2,FALSE)</f>
        <v>A</v>
      </c>
      <c r="P1126">
        <f t="shared" si="139"/>
        <v>3</v>
      </c>
      <c r="Q1126">
        <f>VLOOKUP(B1126,states!A$2:D$10,4,FALSE)</f>
        <v>2</v>
      </c>
      <c r="R1126">
        <v>0.5</v>
      </c>
      <c r="S1126">
        <f t="shared" si="140"/>
        <v>0.5</v>
      </c>
      <c r="T1126" s="7">
        <f t="shared" si="143"/>
        <v>2.1651373793068786E-2</v>
      </c>
    </row>
    <row r="1127" spans="1:20">
      <c r="A1127" s="4" t="str">
        <f t="shared" si="141"/>
        <v>A2Delta-21.5-e-4-1</v>
      </c>
      <c r="B1127" s="1" t="s">
        <v>3</v>
      </c>
      <c r="C1127">
        <v>4</v>
      </c>
      <c r="D1127">
        <v>21.5</v>
      </c>
      <c r="E1127" s="2" t="s">
        <v>1</v>
      </c>
      <c r="F1127">
        <v>1</v>
      </c>
      <c r="G1127">
        <v>37709.203597312997</v>
      </c>
      <c r="H1127">
        <v>0.50016508199999998</v>
      </c>
      <c r="I1127">
        <v>1</v>
      </c>
      <c r="J1127">
        <f t="shared" si="136"/>
        <v>37694.927869987994</v>
      </c>
      <c r="K1127">
        <f t="shared" si="137"/>
        <v>21.5</v>
      </c>
      <c r="L1127">
        <f t="shared" si="138"/>
        <v>-1</v>
      </c>
      <c r="M1127">
        <f>C1127+1+VLOOKUP(B1127,states!A$2:C$10,3,FALSE)</f>
        <v>255</v>
      </c>
      <c r="N1127">
        <f t="shared" si="142"/>
        <v>37694.927869987994</v>
      </c>
      <c r="O1127" s="2" t="str">
        <f>VLOOKUP(B1127,states!A$2:C$10,2,FALSE)</f>
        <v>A</v>
      </c>
      <c r="P1127">
        <f t="shared" si="139"/>
        <v>4</v>
      </c>
      <c r="Q1127">
        <f>VLOOKUP(B1127,states!A$2:D$10,4,FALSE)</f>
        <v>2</v>
      </c>
      <c r="R1127">
        <v>0.5</v>
      </c>
      <c r="S1127">
        <f t="shared" si="140"/>
        <v>0.5</v>
      </c>
      <c r="T1127" s="7">
        <f t="shared" si="143"/>
        <v>1.0824278030468312E-2</v>
      </c>
    </row>
    <row r="1128" spans="1:20">
      <c r="A1128" s="4" t="str">
        <f t="shared" si="141"/>
        <v>C2Sigma-21.5-e-0-1</v>
      </c>
      <c r="B1128" s="1" t="s">
        <v>5</v>
      </c>
      <c r="C1128">
        <v>0</v>
      </c>
      <c r="D1128">
        <v>21.5</v>
      </c>
      <c r="E1128" s="2" t="s">
        <v>1</v>
      </c>
      <c r="F1128">
        <v>1</v>
      </c>
      <c r="G1128">
        <v>38043.791139168003</v>
      </c>
      <c r="H1128">
        <v>5.0249377999999997E-2</v>
      </c>
      <c r="I1128">
        <v>3</v>
      </c>
      <c r="J1128">
        <f t="shared" si="136"/>
        <v>38029.515411843</v>
      </c>
      <c r="K1128">
        <f t="shared" si="137"/>
        <v>21.5</v>
      </c>
      <c r="L1128">
        <f t="shared" si="138"/>
        <v>-1</v>
      </c>
      <c r="M1128">
        <f>C1128+1+VLOOKUP(B1128,states!A$2:C$10,3,FALSE)</f>
        <v>101</v>
      </c>
      <c r="N1128">
        <f t="shared" si="142"/>
        <v>38029.515411843</v>
      </c>
      <c r="O1128" s="2" t="str">
        <f>VLOOKUP(B1128,states!A$2:C$10,2,FALSE)</f>
        <v>C</v>
      </c>
      <c r="P1128">
        <f t="shared" si="139"/>
        <v>0</v>
      </c>
      <c r="Q1128">
        <f>VLOOKUP(B1128,states!A$2:D$10,4,FALSE)</f>
        <v>0</v>
      </c>
      <c r="R1128">
        <v>0.5</v>
      </c>
      <c r="S1128">
        <f t="shared" si="140"/>
        <v>0.5</v>
      </c>
      <c r="T1128" s="7">
        <f t="shared" si="143"/>
        <v>32.322345813116222</v>
      </c>
    </row>
    <row r="1129" spans="1:20">
      <c r="A1129" s="4" t="str">
        <f t="shared" si="141"/>
        <v>C2Sigma-21.5-e-1-1</v>
      </c>
      <c r="B1129" s="1" t="s">
        <v>5</v>
      </c>
      <c r="C1129">
        <v>1</v>
      </c>
      <c r="D1129">
        <v>21.5</v>
      </c>
      <c r="E1129" s="2" t="s">
        <v>1</v>
      </c>
      <c r="F1129">
        <v>1</v>
      </c>
      <c r="G1129">
        <v>40280.282649360001</v>
      </c>
      <c r="H1129">
        <v>0.20012496099999999</v>
      </c>
      <c r="I1129">
        <v>2</v>
      </c>
      <c r="J1129">
        <f t="shared" si="136"/>
        <v>40266.006922034998</v>
      </c>
      <c r="K1129">
        <f t="shared" si="137"/>
        <v>21.5</v>
      </c>
      <c r="L1129">
        <f t="shared" si="138"/>
        <v>-1</v>
      </c>
      <c r="M1129">
        <f>C1129+1+VLOOKUP(B1129,states!A$2:C$10,3,FALSE)</f>
        <v>102</v>
      </c>
      <c r="N1129">
        <f t="shared" si="142"/>
        <v>40266.006922034998</v>
      </c>
      <c r="O1129" s="2" t="str">
        <f>VLOOKUP(B1129,states!A$2:C$10,2,FALSE)</f>
        <v>C</v>
      </c>
      <c r="P1129">
        <f t="shared" si="139"/>
        <v>1</v>
      </c>
      <c r="Q1129">
        <f>VLOOKUP(B1129,states!A$2:D$10,4,FALSE)</f>
        <v>0</v>
      </c>
      <c r="R1129">
        <v>0.5</v>
      </c>
      <c r="S1129">
        <f t="shared" si="140"/>
        <v>0.5</v>
      </c>
      <c r="T1129" s="7">
        <f t="shared" si="143"/>
        <v>5.4105453728982685E-2</v>
      </c>
    </row>
    <row r="1130" spans="1:20">
      <c r="A1130" s="4" t="str">
        <f t="shared" si="141"/>
        <v>X2Pi-22.5-e-0-1</v>
      </c>
      <c r="B1130" s="1" t="s">
        <v>0</v>
      </c>
      <c r="C1130">
        <v>0</v>
      </c>
      <c r="D1130">
        <v>22.5</v>
      </c>
      <c r="E1130" s="2" t="s">
        <v>1</v>
      </c>
      <c r="F1130">
        <v>1</v>
      </c>
      <c r="G1130">
        <v>6829.1188560230003</v>
      </c>
      <c r="H1130">
        <v>5.0000000000000001E-3</v>
      </c>
      <c r="I1130">
        <v>13</v>
      </c>
      <c r="J1130">
        <f t="shared" si="136"/>
        <v>6814.8431286980003</v>
      </c>
      <c r="K1130">
        <f t="shared" si="137"/>
        <v>22.5</v>
      </c>
      <c r="L1130">
        <f t="shared" si="138"/>
        <v>1</v>
      </c>
      <c r="M1130">
        <f>C1130+1+VLOOKUP(B1130,states!A$2:C$10,3,FALSE)</f>
        <v>1</v>
      </c>
      <c r="N1130">
        <f t="shared" si="142"/>
        <v>6814.8431286980003</v>
      </c>
      <c r="O1130" s="2" t="str">
        <f>VLOOKUP(B1130,states!A$2:C$10,2,FALSE)</f>
        <v>X</v>
      </c>
      <c r="P1130">
        <f t="shared" si="139"/>
        <v>0</v>
      </c>
      <c r="Q1130">
        <f>VLOOKUP(B1130,states!A$2:D$10,4,FALSE)</f>
        <v>1</v>
      </c>
      <c r="R1130">
        <v>0.5</v>
      </c>
      <c r="S1130">
        <f t="shared" si="140"/>
        <v>0.5</v>
      </c>
      <c r="T1130" s="7">
        <f t="shared" si="143"/>
        <v>1394.8799903996976</v>
      </c>
    </row>
    <row r="1131" spans="1:20">
      <c r="A1131" s="4" t="str">
        <f t="shared" si="141"/>
        <v>X2Pi-22.5-e-0-2</v>
      </c>
      <c r="B1131" s="1" t="s">
        <v>0</v>
      </c>
      <c r="C1131">
        <v>0</v>
      </c>
      <c r="D1131">
        <v>22.5</v>
      </c>
      <c r="E1131" s="2" t="s">
        <v>1</v>
      </c>
      <c r="F1131">
        <v>2</v>
      </c>
      <c r="G1131">
        <v>7398.3357558099997</v>
      </c>
      <c r="H1131">
        <v>8.4989999999999996E-3</v>
      </c>
      <c r="I1131">
        <v>10</v>
      </c>
      <c r="J1131">
        <f t="shared" si="136"/>
        <v>7384.0600284849997</v>
      </c>
      <c r="K1131">
        <f t="shared" si="137"/>
        <v>22.5</v>
      </c>
      <c r="L1131">
        <f t="shared" si="138"/>
        <v>1</v>
      </c>
      <c r="M1131">
        <f>C1131+1+VLOOKUP(B1131,states!A$2:C$10,3,FALSE)</f>
        <v>1</v>
      </c>
      <c r="N1131">
        <f t="shared" si="142"/>
        <v>7384.0600284849997</v>
      </c>
      <c r="O1131" s="2" t="str">
        <f>VLOOKUP(B1131,states!A$2:C$10,2,FALSE)</f>
        <v>X</v>
      </c>
      <c r="P1131">
        <f t="shared" si="139"/>
        <v>0</v>
      </c>
      <c r="Q1131">
        <f>VLOOKUP(B1131,states!A$2:D$10,4,FALSE)</f>
        <v>1</v>
      </c>
      <c r="R1131">
        <v>0.5</v>
      </c>
      <c r="S1131">
        <f t="shared" si="140"/>
        <v>1.5</v>
      </c>
      <c r="T1131" s="7">
        <f t="shared" si="143"/>
        <v>631.24168019753347</v>
      </c>
    </row>
    <row r="1132" spans="1:20">
      <c r="A1132" s="4" t="str">
        <f t="shared" si="141"/>
        <v>X2Pi-22.5-e-1-1</v>
      </c>
      <c r="B1132" s="1" t="s">
        <v>0</v>
      </c>
      <c r="C1132">
        <v>1</v>
      </c>
      <c r="D1132">
        <v>22.5</v>
      </c>
      <c r="E1132" s="2" t="s">
        <v>1</v>
      </c>
      <c r="F1132">
        <v>1</v>
      </c>
      <c r="G1132">
        <v>9298.810384286</v>
      </c>
      <c r="H1132">
        <v>7.0710679999999998E-3</v>
      </c>
      <c r="I1132">
        <v>8</v>
      </c>
      <c r="J1132">
        <f t="shared" si="136"/>
        <v>9284.5346569609992</v>
      </c>
      <c r="K1132">
        <f t="shared" si="137"/>
        <v>22.5</v>
      </c>
      <c r="L1132">
        <f t="shared" si="138"/>
        <v>1</v>
      </c>
      <c r="M1132">
        <f>C1132+1+VLOOKUP(B1132,states!A$2:C$10,3,FALSE)</f>
        <v>2</v>
      </c>
      <c r="N1132">
        <f t="shared" si="142"/>
        <v>9284.5346569609992</v>
      </c>
      <c r="O1132" s="2" t="str">
        <f>VLOOKUP(B1132,states!A$2:C$10,2,FALSE)</f>
        <v>X</v>
      </c>
      <c r="P1132">
        <f t="shared" si="139"/>
        <v>1</v>
      </c>
      <c r="Q1132">
        <f>VLOOKUP(B1132,states!A$2:D$10,4,FALSE)</f>
        <v>1</v>
      </c>
      <c r="R1132">
        <v>0.5</v>
      </c>
      <c r="S1132">
        <f t="shared" si="140"/>
        <v>0.5</v>
      </c>
      <c r="T1132" s="7">
        <f t="shared" si="143"/>
        <v>6.0697173779110454</v>
      </c>
    </row>
    <row r="1133" spans="1:20">
      <c r="A1133" s="4" t="str">
        <f t="shared" si="141"/>
        <v>X2Pi-22.5-e-1-2</v>
      </c>
      <c r="B1133" s="1" t="s">
        <v>0</v>
      </c>
      <c r="C1133">
        <v>1</v>
      </c>
      <c r="D1133">
        <v>22.5</v>
      </c>
      <c r="E1133" s="2" t="s">
        <v>1</v>
      </c>
      <c r="F1133">
        <v>2</v>
      </c>
      <c r="G1133">
        <v>9845.2237271070007</v>
      </c>
      <c r="H1133">
        <v>7.0710679999999998E-3</v>
      </c>
      <c r="I1133">
        <v>4</v>
      </c>
      <c r="J1133">
        <f t="shared" si="136"/>
        <v>9830.9479997819999</v>
      </c>
      <c r="K1133">
        <f t="shared" si="137"/>
        <v>22.5</v>
      </c>
      <c r="L1133">
        <f t="shared" si="138"/>
        <v>1</v>
      </c>
      <c r="M1133">
        <f>C1133+1+VLOOKUP(B1133,states!A$2:C$10,3,FALSE)</f>
        <v>2</v>
      </c>
      <c r="N1133">
        <f t="shared" si="142"/>
        <v>9830.9479997819999</v>
      </c>
      <c r="O1133" s="2" t="str">
        <f>VLOOKUP(B1133,states!A$2:C$10,2,FALSE)</f>
        <v>X</v>
      </c>
      <c r="P1133">
        <f t="shared" si="139"/>
        <v>1</v>
      </c>
      <c r="Q1133">
        <f>VLOOKUP(B1133,states!A$2:D$10,4,FALSE)</f>
        <v>1</v>
      </c>
      <c r="R1133">
        <v>0.5</v>
      </c>
      <c r="S1133">
        <f t="shared" si="140"/>
        <v>1.5</v>
      </c>
      <c r="T1133" s="7">
        <f t="shared" si="143"/>
        <v>3.0348586889555227</v>
      </c>
    </row>
    <row r="1134" spans="1:20">
      <c r="A1134" s="4" t="str">
        <f t="shared" si="141"/>
        <v>X2Pi-22.5-e-2-1</v>
      </c>
      <c r="B1134" s="1" t="s">
        <v>0</v>
      </c>
      <c r="C1134">
        <v>2</v>
      </c>
      <c r="D1134">
        <v>22.5</v>
      </c>
      <c r="E1134" s="2" t="s">
        <v>1</v>
      </c>
      <c r="F1134">
        <v>1</v>
      </c>
      <c r="G1134">
        <v>11644.287996130999</v>
      </c>
      <c r="H1134">
        <v>1.1360011999999999E-2</v>
      </c>
      <c r="I1134">
        <v>6</v>
      </c>
      <c r="J1134">
        <f t="shared" si="136"/>
        <v>11630.012268805998</v>
      </c>
      <c r="K1134">
        <f t="shared" si="137"/>
        <v>22.5</v>
      </c>
      <c r="L1134">
        <f t="shared" si="138"/>
        <v>1</v>
      </c>
      <c r="M1134">
        <f>C1134+1+VLOOKUP(B1134,states!A$2:C$10,3,FALSE)</f>
        <v>3</v>
      </c>
      <c r="N1134">
        <f t="shared" si="142"/>
        <v>11630.012268805998</v>
      </c>
      <c r="O1134" s="2" t="str">
        <f>VLOOKUP(B1134,states!A$2:C$10,2,FALSE)</f>
        <v>X</v>
      </c>
      <c r="P1134">
        <f t="shared" si="139"/>
        <v>2</v>
      </c>
      <c r="Q1134">
        <f>VLOOKUP(B1134,states!A$2:D$10,4,FALSE)</f>
        <v>1</v>
      </c>
      <c r="R1134">
        <v>0.5</v>
      </c>
      <c r="S1134">
        <f t="shared" si="140"/>
        <v>0.5</v>
      </c>
      <c r="T1134" s="7">
        <f t="shared" si="143"/>
        <v>2.833583119453837</v>
      </c>
    </row>
    <row r="1135" spans="1:20">
      <c r="A1135" s="4" t="str">
        <f t="shared" si="141"/>
        <v>X2Pi-22.5-e-2-2</v>
      </c>
      <c r="B1135" s="1" t="s">
        <v>0</v>
      </c>
      <c r="C1135">
        <v>2</v>
      </c>
      <c r="D1135">
        <v>22.5</v>
      </c>
      <c r="E1135" s="2" t="s">
        <v>1</v>
      </c>
      <c r="F1135">
        <v>2</v>
      </c>
      <c r="G1135">
        <v>12168.035000116</v>
      </c>
      <c r="H1135">
        <v>8.6602539999999992E-3</v>
      </c>
      <c r="I1135">
        <v>4</v>
      </c>
      <c r="J1135">
        <f t="shared" si="136"/>
        <v>12153.759272791</v>
      </c>
      <c r="K1135">
        <f t="shared" si="137"/>
        <v>22.5</v>
      </c>
      <c r="L1135">
        <f t="shared" si="138"/>
        <v>1</v>
      </c>
      <c r="M1135">
        <f>C1135+1+VLOOKUP(B1135,states!A$2:C$10,3,FALSE)</f>
        <v>3</v>
      </c>
      <c r="N1135">
        <f t="shared" si="142"/>
        <v>12153.759272791</v>
      </c>
      <c r="O1135" s="2" t="str">
        <f>VLOOKUP(B1135,states!A$2:C$10,2,FALSE)</f>
        <v>X</v>
      </c>
      <c r="P1135">
        <f t="shared" si="139"/>
        <v>2</v>
      </c>
      <c r="Q1135">
        <f>VLOOKUP(B1135,states!A$2:D$10,4,FALSE)</f>
        <v>1</v>
      </c>
      <c r="R1135">
        <v>0.5</v>
      </c>
      <c r="S1135">
        <f t="shared" si="140"/>
        <v>1.5</v>
      </c>
      <c r="T1135" s="7">
        <f t="shared" si="143"/>
        <v>2.4779518198883483</v>
      </c>
    </row>
    <row r="1136" spans="1:20">
      <c r="A1136" s="4" t="str">
        <f t="shared" si="141"/>
        <v>X2Pi-22.5-e-3-1</v>
      </c>
      <c r="B1136" s="1" t="s">
        <v>0</v>
      </c>
      <c r="C1136">
        <v>3</v>
      </c>
      <c r="D1136">
        <v>22.5</v>
      </c>
      <c r="E1136" s="2" t="s">
        <v>1</v>
      </c>
      <c r="F1136">
        <v>1</v>
      </c>
      <c r="G1136">
        <v>13866.327738851</v>
      </c>
      <c r="H1136">
        <v>0.01</v>
      </c>
      <c r="I1136">
        <v>4</v>
      </c>
      <c r="J1136">
        <f t="shared" si="136"/>
        <v>13852.052011525999</v>
      </c>
      <c r="K1136">
        <f t="shared" si="137"/>
        <v>22.5</v>
      </c>
      <c r="L1136">
        <f t="shared" si="138"/>
        <v>1</v>
      </c>
      <c r="M1136">
        <f>C1136+1+VLOOKUP(B1136,states!A$2:C$10,3,FALSE)</f>
        <v>4</v>
      </c>
      <c r="N1136">
        <f t="shared" si="142"/>
        <v>13852.052011525999</v>
      </c>
      <c r="O1136" s="2" t="str">
        <f>VLOOKUP(B1136,states!A$2:C$10,2,FALSE)</f>
        <v>X</v>
      </c>
      <c r="P1136">
        <f t="shared" si="139"/>
        <v>3</v>
      </c>
      <c r="Q1136">
        <f>VLOOKUP(B1136,states!A$2:D$10,4,FALSE)</f>
        <v>1</v>
      </c>
      <c r="R1136">
        <v>0.5</v>
      </c>
      <c r="S1136">
        <f t="shared" si="140"/>
        <v>0.5</v>
      </c>
      <c r="T1136" s="7">
        <f t="shared" si="143"/>
        <v>2.1459692159995347</v>
      </c>
    </row>
    <row r="1137" spans="1:20">
      <c r="A1137" s="4" t="str">
        <f t="shared" si="141"/>
        <v>X2Pi-22.5-e-3-2</v>
      </c>
      <c r="B1137" s="1" t="s">
        <v>0</v>
      </c>
      <c r="C1137">
        <v>3</v>
      </c>
      <c r="D1137">
        <v>22.5</v>
      </c>
      <c r="E1137" s="2" t="s">
        <v>1</v>
      </c>
      <c r="F1137">
        <v>2</v>
      </c>
      <c r="G1137">
        <v>14367.400682281001</v>
      </c>
      <c r="H1137">
        <v>1.0582566999999999E-2</v>
      </c>
      <c r="I1137">
        <v>2</v>
      </c>
      <c r="J1137">
        <f t="shared" si="136"/>
        <v>14353.124954956</v>
      </c>
      <c r="K1137">
        <f t="shared" si="137"/>
        <v>22.5</v>
      </c>
      <c r="L1137">
        <f t="shared" si="138"/>
        <v>1</v>
      </c>
      <c r="M1137">
        <f>C1137+1+VLOOKUP(B1137,states!A$2:C$10,3,FALSE)</f>
        <v>4</v>
      </c>
      <c r="N1137">
        <f t="shared" si="142"/>
        <v>14353.124954956</v>
      </c>
      <c r="O1137" s="2" t="str">
        <f>VLOOKUP(B1137,states!A$2:C$10,2,FALSE)</f>
        <v>X</v>
      </c>
      <c r="P1137">
        <f t="shared" si="139"/>
        <v>3</v>
      </c>
      <c r="Q1137">
        <f>VLOOKUP(B1137,states!A$2:D$10,4,FALSE)</f>
        <v>1</v>
      </c>
      <c r="R1137">
        <v>0.5</v>
      </c>
      <c r="S1137">
        <f t="shared" si="140"/>
        <v>1.5</v>
      </c>
      <c r="T1137" s="7">
        <f t="shared" si="143"/>
        <v>1.0139171412756163</v>
      </c>
    </row>
    <row r="1138" spans="1:20">
      <c r="A1138" s="4" t="str">
        <f t="shared" si="141"/>
        <v>X2Pi-22.5-e-4-1</v>
      </c>
      <c r="B1138" s="1" t="s">
        <v>0</v>
      </c>
      <c r="C1138">
        <v>4</v>
      </c>
      <c r="D1138">
        <v>22.5</v>
      </c>
      <c r="E1138" s="2" t="s">
        <v>1</v>
      </c>
      <c r="F1138">
        <v>1</v>
      </c>
      <c r="G1138">
        <v>15964.893665317</v>
      </c>
      <c r="H1138">
        <v>2.3452079000000001E-2</v>
      </c>
      <c r="I1138">
        <v>1</v>
      </c>
      <c r="J1138">
        <f t="shared" si="136"/>
        <v>15950.617937991999</v>
      </c>
      <c r="K1138">
        <f t="shared" si="137"/>
        <v>22.5</v>
      </c>
      <c r="L1138">
        <f t="shared" si="138"/>
        <v>1</v>
      </c>
      <c r="M1138">
        <f>C1138+1+VLOOKUP(B1138,states!A$2:C$10,3,FALSE)</f>
        <v>5</v>
      </c>
      <c r="N1138">
        <f t="shared" si="142"/>
        <v>15950.617937991999</v>
      </c>
      <c r="O1138" s="2" t="str">
        <f>VLOOKUP(B1138,states!A$2:C$10,2,FALSE)</f>
        <v>X</v>
      </c>
      <c r="P1138">
        <f t="shared" si="139"/>
        <v>4</v>
      </c>
      <c r="Q1138">
        <f>VLOOKUP(B1138,states!A$2:D$10,4,FALSE)</f>
        <v>1</v>
      </c>
      <c r="R1138">
        <v>0.5</v>
      </c>
      <c r="S1138">
        <f t="shared" si="140"/>
        <v>0.5</v>
      </c>
      <c r="T1138" s="7">
        <f t="shared" si="143"/>
        <v>0.22876108510460147</v>
      </c>
    </row>
    <row r="1139" spans="1:20">
      <c r="A1139" s="4" t="str">
        <f t="shared" si="141"/>
        <v>X2Pi-22.5-e-4-2</v>
      </c>
      <c r="B1139" s="1" t="s">
        <v>0</v>
      </c>
      <c r="C1139">
        <v>4</v>
      </c>
      <c r="D1139">
        <v>22.5</v>
      </c>
      <c r="E1139" s="2" t="s">
        <v>1</v>
      </c>
      <c r="F1139">
        <v>2</v>
      </c>
      <c r="G1139">
        <v>16443.250213501</v>
      </c>
      <c r="H1139">
        <v>1.4025246999999999E-2</v>
      </c>
      <c r="I1139">
        <v>3</v>
      </c>
      <c r="J1139">
        <f t="shared" si="136"/>
        <v>16428.974486176001</v>
      </c>
      <c r="K1139">
        <f t="shared" si="137"/>
        <v>22.5</v>
      </c>
      <c r="L1139">
        <f t="shared" si="138"/>
        <v>1</v>
      </c>
      <c r="M1139">
        <f>C1139+1+VLOOKUP(B1139,states!A$2:C$10,3,FALSE)</f>
        <v>5</v>
      </c>
      <c r="N1139">
        <f t="shared" si="142"/>
        <v>16428.974486176001</v>
      </c>
      <c r="O1139" s="2" t="str">
        <f>VLOOKUP(B1139,states!A$2:C$10,2,FALSE)</f>
        <v>X</v>
      </c>
      <c r="P1139">
        <f t="shared" si="139"/>
        <v>4</v>
      </c>
      <c r="Q1139">
        <f>VLOOKUP(B1139,states!A$2:D$10,4,FALSE)</f>
        <v>1</v>
      </c>
      <c r="R1139">
        <v>0.5</v>
      </c>
      <c r="S1139">
        <f t="shared" si="140"/>
        <v>1.5</v>
      </c>
      <c r="T1139" s="7">
        <f t="shared" si="143"/>
        <v>1.1475569107621786</v>
      </c>
    </row>
    <row r="1140" spans="1:20">
      <c r="A1140" s="4" t="str">
        <f t="shared" si="141"/>
        <v>A2Delta-22.5-e-0-1</v>
      </c>
      <c r="B1140" s="1" t="s">
        <v>3</v>
      </c>
      <c r="C1140">
        <v>0</v>
      </c>
      <c r="D1140">
        <v>22.5</v>
      </c>
      <c r="E1140" s="2" t="s">
        <v>1</v>
      </c>
      <c r="F1140">
        <v>1</v>
      </c>
      <c r="G1140">
        <v>30160.731670738001</v>
      </c>
      <c r="H1140">
        <v>7.9742679999999996E-3</v>
      </c>
      <c r="I1140">
        <v>8</v>
      </c>
      <c r="J1140">
        <f t="shared" si="136"/>
        <v>30146.455943413002</v>
      </c>
      <c r="K1140">
        <f t="shared" si="137"/>
        <v>22.5</v>
      </c>
      <c r="L1140">
        <f t="shared" si="138"/>
        <v>1</v>
      </c>
      <c r="M1140">
        <f>C1140+1+VLOOKUP(B1140,states!A$2:C$10,3,FALSE)</f>
        <v>251</v>
      </c>
      <c r="N1140">
        <f t="shared" si="142"/>
        <v>30146.455943413002</v>
      </c>
      <c r="O1140" s="2" t="str">
        <f>VLOOKUP(B1140,states!A$2:C$10,2,FALSE)</f>
        <v>A</v>
      </c>
      <c r="P1140">
        <f t="shared" si="139"/>
        <v>0</v>
      </c>
      <c r="Q1140">
        <f>VLOOKUP(B1140,states!A$2:D$10,4,FALSE)</f>
        <v>2</v>
      </c>
      <c r="R1140">
        <v>0.5</v>
      </c>
      <c r="S1140">
        <f t="shared" si="140"/>
        <v>0.5</v>
      </c>
      <c r="T1140" s="7">
        <f t="shared" si="143"/>
        <v>538.22349988727126</v>
      </c>
    </row>
    <row r="1141" spans="1:20">
      <c r="A1141" s="4" t="str">
        <f t="shared" si="141"/>
        <v>A2Delta-22.5-e-0-2</v>
      </c>
      <c r="B1141" s="1" t="s">
        <v>3</v>
      </c>
      <c r="C1141">
        <v>0</v>
      </c>
      <c r="D1141">
        <v>22.5</v>
      </c>
      <c r="E1141" s="2" t="s">
        <v>1</v>
      </c>
      <c r="F1141">
        <v>2</v>
      </c>
      <c r="G1141">
        <v>30757.576301190998</v>
      </c>
      <c r="H1141">
        <v>8.7092569999999998E-3</v>
      </c>
      <c r="I1141">
        <v>8</v>
      </c>
      <c r="J1141">
        <f t="shared" si="136"/>
        <v>30743.300573865999</v>
      </c>
      <c r="K1141">
        <f t="shared" si="137"/>
        <v>22.5</v>
      </c>
      <c r="L1141">
        <f t="shared" si="138"/>
        <v>1</v>
      </c>
      <c r="M1141">
        <f>C1141+1+VLOOKUP(B1141,states!A$2:C$10,3,FALSE)</f>
        <v>251</v>
      </c>
      <c r="N1141">
        <f t="shared" si="142"/>
        <v>30743.300573865999</v>
      </c>
      <c r="O1141" s="2" t="str">
        <f>VLOOKUP(B1141,states!A$2:C$10,2,FALSE)</f>
        <v>A</v>
      </c>
      <c r="P1141">
        <f t="shared" si="139"/>
        <v>0</v>
      </c>
      <c r="Q1141">
        <f>VLOOKUP(B1141,states!A$2:D$10,4,FALSE)</f>
        <v>2</v>
      </c>
      <c r="R1141">
        <v>0.5</v>
      </c>
      <c r="S1141">
        <f t="shared" si="140"/>
        <v>1.5</v>
      </c>
      <c r="T1141" s="7">
        <f t="shared" si="143"/>
        <v>492.80190399698495</v>
      </c>
    </row>
    <row r="1142" spans="1:20">
      <c r="A1142" s="4" t="str">
        <f t="shared" si="141"/>
        <v>A2Delta-22.5-e-1-1</v>
      </c>
      <c r="B1142" s="1" t="s">
        <v>3</v>
      </c>
      <c r="C1142">
        <v>1</v>
      </c>
      <c r="D1142">
        <v>22.5</v>
      </c>
      <c r="E1142" s="2" t="s">
        <v>1</v>
      </c>
      <c r="F1142">
        <v>1</v>
      </c>
      <c r="G1142">
        <v>32549.031341847</v>
      </c>
      <c r="H1142">
        <v>5.0497525000000001E-2</v>
      </c>
      <c r="I1142">
        <v>4</v>
      </c>
      <c r="J1142">
        <f t="shared" si="136"/>
        <v>32534.755614522001</v>
      </c>
      <c r="K1142">
        <f t="shared" si="137"/>
        <v>22.5</v>
      </c>
      <c r="L1142">
        <f t="shared" si="138"/>
        <v>1</v>
      </c>
      <c r="M1142">
        <f>C1142+1+VLOOKUP(B1142,states!A$2:C$10,3,FALSE)</f>
        <v>252</v>
      </c>
      <c r="N1142">
        <f t="shared" si="142"/>
        <v>32534.755614522001</v>
      </c>
      <c r="O1142" s="2" t="str">
        <f>VLOOKUP(B1142,states!A$2:C$10,2,FALSE)</f>
        <v>A</v>
      </c>
      <c r="P1142">
        <f t="shared" si="139"/>
        <v>1</v>
      </c>
      <c r="Q1142">
        <f>VLOOKUP(B1142,states!A$2:D$10,4,FALSE)</f>
        <v>2</v>
      </c>
      <c r="R1142">
        <v>0.5</v>
      </c>
      <c r="S1142">
        <f t="shared" si="140"/>
        <v>0.5</v>
      </c>
      <c r="T1142" s="7">
        <f t="shared" si="143"/>
        <v>0.42496522671151404</v>
      </c>
    </row>
    <row r="1143" spans="1:20">
      <c r="A1143" s="4" t="str">
        <f t="shared" si="141"/>
        <v>A2Delta-22.5-e-1-2</v>
      </c>
      <c r="B1143" s="1" t="s">
        <v>3</v>
      </c>
      <c r="C1143">
        <v>1</v>
      </c>
      <c r="D1143">
        <v>22.5</v>
      </c>
      <c r="E1143" s="2" t="s">
        <v>1</v>
      </c>
      <c r="F1143">
        <v>2</v>
      </c>
      <c r="G1143">
        <v>33112.136176717999</v>
      </c>
      <c r="H1143">
        <v>5.0497525000000001E-2</v>
      </c>
      <c r="I1143">
        <v>2</v>
      </c>
      <c r="J1143">
        <f t="shared" si="136"/>
        <v>33097.860449392996</v>
      </c>
      <c r="K1143">
        <f t="shared" si="137"/>
        <v>22.5</v>
      </c>
      <c r="L1143">
        <f t="shared" si="138"/>
        <v>1</v>
      </c>
      <c r="M1143">
        <f>C1143+1+VLOOKUP(B1143,states!A$2:C$10,3,FALSE)</f>
        <v>252</v>
      </c>
      <c r="N1143">
        <f t="shared" si="142"/>
        <v>33097.860449392996</v>
      </c>
      <c r="O1143" s="2" t="str">
        <f>VLOOKUP(B1143,states!A$2:C$10,2,FALSE)</f>
        <v>A</v>
      </c>
      <c r="P1143">
        <f t="shared" si="139"/>
        <v>1</v>
      </c>
      <c r="Q1143">
        <f>VLOOKUP(B1143,states!A$2:D$10,4,FALSE)</f>
        <v>2</v>
      </c>
      <c r="R1143">
        <v>0.5</v>
      </c>
      <c r="S1143">
        <f t="shared" si="140"/>
        <v>1.5</v>
      </c>
      <c r="T1143" s="7">
        <f t="shared" si="143"/>
        <v>0.21248261335575702</v>
      </c>
    </row>
    <row r="1144" spans="1:20">
      <c r="A1144" s="4" t="str">
        <f t="shared" si="141"/>
        <v>A2Delta-22.5-e-2-1</v>
      </c>
      <c r="B1144" s="1" t="s">
        <v>3</v>
      </c>
      <c r="C1144">
        <v>2</v>
      </c>
      <c r="D1144">
        <v>22.5</v>
      </c>
      <c r="E1144" s="2" t="s">
        <v>1</v>
      </c>
      <c r="F1144">
        <v>1</v>
      </c>
      <c r="G1144">
        <v>34704.184463798003</v>
      </c>
      <c r="H1144">
        <v>5.6700654000000003E-2</v>
      </c>
      <c r="I1144">
        <v>6</v>
      </c>
      <c r="J1144">
        <f t="shared" si="136"/>
        <v>34689.908736473</v>
      </c>
      <c r="K1144">
        <f t="shared" si="137"/>
        <v>22.5</v>
      </c>
      <c r="L1144">
        <f t="shared" si="138"/>
        <v>1</v>
      </c>
      <c r="M1144">
        <f>C1144+1+VLOOKUP(B1144,states!A$2:C$10,3,FALSE)</f>
        <v>253</v>
      </c>
      <c r="N1144">
        <f t="shared" si="142"/>
        <v>34689.908736473</v>
      </c>
      <c r="O1144" s="2" t="str">
        <f>VLOOKUP(B1144,states!A$2:C$10,2,FALSE)</f>
        <v>A</v>
      </c>
      <c r="P1144">
        <f t="shared" si="139"/>
        <v>2</v>
      </c>
      <c r="Q1144">
        <f>VLOOKUP(B1144,states!A$2:D$10,4,FALSE)</f>
        <v>2</v>
      </c>
      <c r="R1144">
        <v>0.5</v>
      </c>
      <c r="S1144">
        <f t="shared" si="140"/>
        <v>0.5</v>
      </c>
      <c r="T1144" s="7">
        <f t="shared" si="143"/>
        <v>0.567710175617957</v>
      </c>
    </row>
    <row r="1145" spans="1:20">
      <c r="A1145" s="4" t="str">
        <f t="shared" si="141"/>
        <v>A2Delta-22.5-e-2-2</v>
      </c>
      <c r="B1145" s="1" t="s">
        <v>3</v>
      </c>
      <c r="C1145">
        <v>2</v>
      </c>
      <c r="D1145">
        <v>22.5</v>
      </c>
      <c r="E1145" s="2" t="s">
        <v>1</v>
      </c>
      <c r="F1145">
        <v>2</v>
      </c>
      <c r="G1145">
        <v>35228.105000115997</v>
      </c>
      <c r="H1145">
        <v>5.0744457999999999E-2</v>
      </c>
      <c r="I1145">
        <v>1</v>
      </c>
      <c r="J1145">
        <f t="shared" si="136"/>
        <v>35213.829272790994</v>
      </c>
      <c r="K1145">
        <f t="shared" si="137"/>
        <v>22.5</v>
      </c>
      <c r="L1145">
        <f t="shared" si="138"/>
        <v>1</v>
      </c>
      <c r="M1145">
        <f>C1145+1+VLOOKUP(B1145,states!A$2:C$10,3,FALSE)</f>
        <v>253</v>
      </c>
      <c r="N1145">
        <f t="shared" si="142"/>
        <v>35213.829272790994</v>
      </c>
      <c r="O1145" s="2" t="str">
        <f>VLOOKUP(B1145,states!A$2:C$10,2,FALSE)</f>
        <v>A</v>
      </c>
      <c r="P1145">
        <f t="shared" si="139"/>
        <v>2</v>
      </c>
      <c r="Q1145">
        <f>VLOOKUP(B1145,states!A$2:D$10,4,FALSE)</f>
        <v>2</v>
      </c>
      <c r="R1145">
        <v>0.5</v>
      </c>
      <c r="S1145">
        <f t="shared" si="140"/>
        <v>1.5</v>
      </c>
      <c r="T1145" s="7">
        <f t="shared" si="143"/>
        <v>0.10572431456453504</v>
      </c>
    </row>
    <row r="1146" spans="1:20">
      <c r="A1146" s="4" t="str">
        <f t="shared" si="141"/>
        <v>A2Delta-22.5-e-3-1</v>
      </c>
      <c r="B1146" s="1" t="s">
        <v>3</v>
      </c>
      <c r="C1146">
        <v>3</v>
      </c>
      <c r="D1146">
        <v>22.5</v>
      </c>
      <c r="E1146" s="2" t="s">
        <v>1</v>
      </c>
      <c r="F1146">
        <v>1</v>
      </c>
      <c r="G1146">
        <v>36582.922073852998</v>
      </c>
      <c r="H1146">
        <v>0.50009999000000005</v>
      </c>
      <c r="I1146">
        <v>2</v>
      </c>
      <c r="J1146">
        <f t="shared" si="136"/>
        <v>36568.646346527996</v>
      </c>
      <c r="K1146">
        <f t="shared" si="137"/>
        <v>22.5</v>
      </c>
      <c r="L1146">
        <f t="shared" si="138"/>
        <v>1</v>
      </c>
      <c r="M1146">
        <f>C1146+1+VLOOKUP(B1146,states!A$2:C$10,3,FALSE)</f>
        <v>254</v>
      </c>
      <c r="N1146">
        <f t="shared" si="142"/>
        <v>36568.646346527996</v>
      </c>
      <c r="O1146" s="2" t="str">
        <f>VLOOKUP(B1146,states!A$2:C$10,2,FALSE)</f>
        <v>A</v>
      </c>
      <c r="P1146">
        <f t="shared" si="139"/>
        <v>3</v>
      </c>
      <c r="Q1146">
        <f>VLOOKUP(B1146,states!A$2:D$10,4,FALSE)</f>
        <v>2</v>
      </c>
      <c r="R1146">
        <v>0.5</v>
      </c>
      <c r="S1146">
        <f t="shared" si="140"/>
        <v>0.5</v>
      </c>
      <c r="T1146" s="7">
        <f t="shared" si="143"/>
        <v>2.1455401508801618E-2</v>
      </c>
    </row>
    <row r="1147" spans="1:20">
      <c r="A1147" s="4" t="str">
        <f t="shared" si="141"/>
        <v>A2Delta-22.5-e-3-2</v>
      </c>
      <c r="B1147" s="1" t="s">
        <v>3</v>
      </c>
      <c r="C1147">
        <v>3</v>
      </c>
      <c r="D1147">
        <v>22.5</v>
      </c>
      <c r="E1147" s="2" t="s">
        <v>1</v>
      </c>
      <c r="F1147">
        <v>2</v>
      </c>
      <c r="G1147">
        <v>37058.675003876997</v>
      </c>
      <c r="H1147">
        <v>0.50009999000000005</v>
      </c>
      <c r="I1147">
        <v>1</v>
      </c>
      <c r="J1147">
        <f t="shared" si="136"/>
        <v>37044.399276551994</v>
      </c>
      <c r="K1147">
        <f t="shared" si="137"/>
        <v>22.5</v>
      </c>
      <c r="L1147">
        <f t="shared" si="138"/>
        <v>1</v>
      </c>
      <c r="M1147">
        <f>C1147+1+VLOOKUP(B1147,states!A$2:C$10,3,FALSE)</f>
        <v>254</v>
      </c>
      <c r="N1147">
        <f t="shared" si="142"/>
        <v>37044.399276551994</v>
      </c>
      <c r="O1147" s="2" t="str">
        <f>VLOOKUP(B1147,states!A$2:C$10,2,FALSE)</f>
        <v>A</v>
      </c>
      <c r="P1147">
        <f t="shared" si="139"/>
        <v>3</v>
      </c>
      <c r="Q1147">
        <f>VLOOKUP(B1147,states!A$2:D$10,4,FALSE)</f>
        <v>2</v>
      </c>
      <c r="R1147">
        <v>0.5</v>
      </c>
      <c r="S1147">
        <f t="shared" si="140"/>
        <v>1.5</v>
      </c>
      <c r="T1147" s="7">
        <f t="shared" si="143"/>
        <v>1.0727700754400809E-2</v>
      </c>
    </row>
    <row r="1148" spans="1:20">
      <c r="A1148" s="4" t="str">
        <f t="shared" si="141"/>
        <v>A2Delta-22.5-e-4-1</v>
      </c>
      <c r="B1148" s="1" t="s">
        <v>3</v>
      </c>
      <c r="C1148">
        <v>4</v>
      </c>
      <c r="D1148">
        <v>22.5</v>
      </c>
      <c r="E1148" s="2" t="s">
        <v>1</v>
      </c>
      <c r="F1148">
        <v>1</v>
      </c>
      <c r="G1148">
        <v>38112.940851136002</v>
      </c>
      <c r="H1148">
        <v>0.50031864299999995</v>
      </c>
      <c r="I1148">
        <v>1</v>
      </c>
      <c r="J1148">
        <f t="shared" si="136"/>
        <v>38098.665123810999</v>
      </c>
      <c r="K1148">
        <f t="shared" si="137"/>
        <v>22.5</v>
      </c>
      <c r="L1148">
        <f t="shared" si="138"/>
        <v>1</v>
      </c>
      <c r="M1148">
        <f>C1148+1+VLOOKUP(B1148,states!A$2:C$10,3,FALSE)</f>
        <v>255</v>
      </c>
      <c r="N1148">
        <f t="shared" si="142"/>
        <v>38098.665123810999</v>
      </c>
      <c r="O1148" s="2" t="str">
        <f>VLOOKUP(B1148,states!A$2:C$10,2,FALSE)</f>
        <v>A</v>
      </c>
      <c r="P1148">
        <f t="shared" si="139"/>
        <v>4</v>
      </c>
      <c r="Q1148">
        <f>VLOOKUP(B1148,states!A$2:D$10,4,FALSE)</f>
        <v>2</v>
      </c>
      <c r="R1148">
        <v>0.5</v>
      </c>
      <c r="S1148">
        <f t="shared" si="140"/>
        <v>0.5</v>
      </c>
      <c r="T1148" s="7">
        <f t="shared" si="143"/>
        <v>1.0723012454282735E-2</v>
      </c>
    </row>
    <row r="1149" spans="1:20">
      <c r="A1149" s="4" t="str">
        <f t="shared" si="141"/>
        <v>C2Sigma-22.5-e-0-1</v>
      </c>
      <c r="B1149" s="1" t="s">
        <v>5</v>
      </c>
      <c r="C1149">
        <v>0</v>
      </c>
      <c r="D1149">
        <v>22.5</v>
      </c>
      <c r="E1149" s="2" t="s">
        <v>1</v>
      </c>
      <c r="F1149">
        <v>1</v>
      </c>
      <c r="G1149">
        <v>38604.620410771997</v>
      </c>
      <c r="H1149">
        <v>5.0384412000000003E-2</v>
      </c>
      <c r="I1149">
        <v>3</v>
      </c>
      <c r="J1149">
        <f t="shared" si="136"/>
        <v>38590.344683446994</v>
      </c>
      <c r="K1149">
        <f t="shared" si="137"/>
        <v>22.5</v>
      </c>
      <c r="L1149">
        <f t="shared" si="138"/>
        <v>1</v>
      </c>
      <c r="M1149">
        <f>C1149+1+VLOOKUP(B1149,states!A$2:C$10,3,FALSE)</f>
        <v>101</v>
      </c>
      <c r="N1149">
        <f t="shared" si="142"/>
        <v>38590.344683446994</v>
      </c>
      <c r="O1149" s="2" t="str">
        <f>VLOOKUP(B1149,states!A$2:C$10,2,FALSE)</f>
        <v>C</v>
      </c>
      <c r="P1149">
        <f t="shared" si="139"/>
        <v>0</v>
      </c>
      <c r="Q1149">
        <f>VLOOKUP(B1149,states!A$2:D$10,4,FALSE)</f>
        <v>0</v>
      </c>
      <c r="R1149">
        <v>0.5</v>
      </c>
      <c r="S1149">
        <f t="shared" si="140"/>
        <v>0.5</v>
      </c>
      <c r="T1149" s="7">
        <f t="shared" si="143"/>
        <v>31.943945520286132</v>
      </c>
    </row>
    <row r="1150" spans="1:20">
      <c r="A1150" s="4" t="str">
        <f t="shared" si="141"/>
        <v>C2Sigma-22.5-e-1-1</v>
      </c>
      <c r="B1150" s="1" t="s">
        <v>5</v>
      </c>
      <c r="C1150">
        <v>1</v>
      </c>
      <c r="D1150">
        <v>22.5</v>
      </c>
      <c r="E1150" s="2" t="s">
        <v>1</v>
      </c>
      <c r="F1150">
        <v>1</v>
      </c>
      <c r="G1150">
        <v>40800.414032200002</v>
      </c>
      <c r="H1150">
        <v>0.20025995599999999</v>
      </c>
      <c r="I1150">
        <v>1</v>
      </c>
      <c r="J1150">
        <f t="shared" si="136"/>
        <v>40786.138304874999</v>
      </c>
      <c r="K1150">
        <f t="shared" si="137"/>
        <v>22.5</v>
      </c>
      <c r="L1150">
        <f t="shared" si="138"/>
        <v>1</v>
      </c>
      <c r="M1150">
        <f>C1150+1+VLOOKUP(B1150,states!A$2:C$10,3,FALSE)</f>
        <v>102</v>
      </c>
      <c r="N1150">
        <f t="shared" si="142"/>
        <v>40786.138304874999</v>
      </c>
      <c r="O1150" s="2" t="str">
        <f>VLOOKUP(B1150,states!A$2:C$10,2,FALSE)</f>
        <v>C</v>
      </c>
      <c r="P1150">
        <f t="shared" si="139"/>
        <v>1</v>
      </c>
      <c r="Q1150">
        <f>VLOOKUP(B1150,states!A$2:D$10,4,FALSE)</f>
        <v>0</v>
      </c>
      <c r="R1150">
        <v>0.5</v>
      </c>
      <c r="S1150">
        <f t="shared" si="140"/>
        <v>0.5</v>
      </c>
      <c r="T1150" s="7">
        <f t="shared" si="143"/>
        <v>2.6789794361079543E-2</v>
      </c>
    </row>
    <row r="1151" spans="1:20">
      <c r="A1151" s="4" t="str">
        <f t="shared" si="141"/>
        <v>X2Pi-22.5-f-0-1</v>
      </c>
      <c r="B1151" s="1" t="s">
        <v>0</v>
      </c>
      <c r="C1151">
        <v>0</v>
      </c>
      <c r="D1151">
        <v>22.5</v>
      </c>
      <c r="E1151" s="2" t="s">
        <v>2</v>
      </c>
      <c r="F1151">
        <v>1</v>
      </c>
      <c r="G1151">
        <v>6813.4260205279998</v>
      </c>
      <c r="H1151">
        <v>6.2119999999999996E-3</v>
      </c>
      <c r="I1151">
        <v>12</v>
      </c>
      <c r="J1151">
        <f t="shared" si="136"/>
        <v>6799.1502932029998</v>
      </c>
      <c r="K1151">
        <f t="shared" si="137"/>
        <v>22.5</v>
      </c>
      <c r="L1151">
        <f t="shared" si="138"/>
        <v>-1</v>
      </c>
      <c r="M1151">
        <f>C1151+1+VLOOKUP(B1151,states!A$2:C$10,3,FALSE)</f>
        <v>1</v>
      </c>
      <c r="N1151">
        <f t="shared" si="142"/>
        <v>6799.1502932029998</v>
      </c>
      <c r="O1151" s="2" t="str">
        <f>VLOOKUP(B1151,states!A$2:C$10,2,FALSE)</f>
        <v>X</v>
      </c>
      <c r="P1151">
        <f t="shared" si="139"/>
        <v>0</v>
      </c>
      <c r="Q1151">
        <f>VLOOKUP(B1151,states!A$2:D$10,4,FALSE)</f>
        <v>1</v>
      </c>
      <c r="R1151">
        <v>0.5</v>
      </c>
      <c r="S1151">
        <f t="shared" si="140"/>
        <v>0.5</v>
      </c>
      <c r="T1151" s="7">
        <f t="shared" si="143"/>
        <v>1036.3663309720871</v>
      </c>
    </row>
    <row r="1152" spans="1:20">
      <c r="A1152" s="4" t="str">
        <f t="shared" si="141"/>
        <v>X2Pi-22.5-f-0-2</v>
      </c>
      <c r="B1152" s="1" t="s">
        <v>0</v>
      </c>
      <c r="C1152">
        <v>0</v>
      </c>
      <c r="D1152">
        <v>22.5</v>
      </c>
      <c r="E1152" s="2" t="s">
        <v>2</v>
      </c>
      <c r="F1152">
        <v>2</v>
      </c>
      <c r="G1152">
        <v>7415.8606664110002</v>
      </c>
      <c r="H1152">
        <v>5.0000000000000001E-3</v>
      </c>
      <c r="I1152">
        <v>13</v>
      </c>
      <c r="J1152">
        <f t="shared" si="136"/>
        <v>7401.5849390860003</v>
      </c>
      <c r="K1152">
        <f t="shared" si="137"/>
        <v>22.5</v>
      </c>
      <c r="L1152">
        <f t="shared" si="138"/>
        <v>-1</v>
      </c>
      <c r="M1152">
        <f>C1152+1+VLOOKUP(B1152,states!A$2:C$10,3,FALSE)</f>
        <v>1</v>
      </c>
      <c r="N1152">
        <f t="shared" si="142"/>
        <v>7401.5849390860003</v>
      </c>
      <c r="O1152" s="2" t="str">
        <f>VLOOKUP(B1152,states!A$2:C$10,2,FALSE)</f>
        <v>X</v>
      </c>
      <c r="P1152">
        <f t="shared" si="139"/>
        <v>0</v>
      </c>
      <c r="Q1152">
        <f>VLOOKUP(B1152,states!A$2:D$10,4,FALSE)</f>
        <v>1</v>
      </c>
      <c r="R1152">
        <v>0.5</v>
      </c>
      <c r="S1152">
        <f t="shared" si="140"/>
        <v>1.5</v>
      </c>
      <c r="T1152" s="7">
        <f t="shared" si="143"/>
        <v>1394.8799903996976</v>
      </c>
    </row>
    <row r="1153" spans="1:20">
      <c r="A1153" s="4" t="str">
        <f t="shared" si="141"/>
        <v>X2Pi-22.5-f-1-1</v>
      </c>
      <c r="B1153" s="1" t="s">
        <v>0</v>
      </c>
      <c r="C1153">
        <v>1</v>
      </c>
      <c r="D1153">
        <v>22.5</v>
      </c>
      <c r="E1153" s="2" t="s">
        <v>2</v>
      </c>
      <c r="F1153">
        <v>1</v>
      </c>
      <c r="G1153">
        <v>9283.7075971529994</v>
      </c>
      <c r="H1153">
        <v>0.01</v>
      </c>
      <c r="I1153">
        <v>6</v>
      </c>
      <c r="J1153">
        <f t="shared" si="136"/>
        <v>9269.4318698279985</v>
      </c>
      <c r="K1153">
        <f t="shared" si="137"/>
        <v>22.5</v>
      </c>
      <c r="L1153">
        <f t="shared" si="138"/>
        <v>-1</v>
      </c>
      <c r="M1153">
        <f>C1153+1+VLOOKUP(B1153,states!A$2:C$10,3,FALSE)</f>
        <v>2</v>
      </c>
      <c r="N1153">
        <f t="shared" si="142"/>
        <v>9269.4318698279985</v>
      </c>
      <c r="O1153" s="2" t="str">
        <f>VLOOKUP(B1153,states!A$2:C$10,2,FALSE)</f>
        <v>X</v>
      </c>
      <c r="P1153">
        <f t="shared" si="139"/>
        <v>1</v>
      </c>
      <c r="Q1153">
        <f>VLOOKUP(B1153,states!A$2:D$10,4,FALSE)</f>
        <v>1</v>
      </c>
      <c r="R1153">
        <v>0.5</v>
      </c>
      <c r="S1153">
        <f t="shared" si="140"/>
        <v>0.5</v>
      </c>
      <c r="T1153" s="7">
        <f t="shared" si="143"/>
        <v>3.2189538239993025</v>
      </c>
    </row>
    <row r="1154" spans="1:20">
      <c r="A1154" s="4" t="str">
        <f t="shared" si="141"/>
        <v>X2Pi-22.5-f-1-2</v>
      </c>
      <c r="B1154" s="1" t="s">
        <v>0</v>
      </c>
      <c r="C1154">
        <v>1</v>
      </c>
      <c r="D1154">
        <v>22.5</v>
      </c>
      <c r="E1154" s="2" t="s">
        <v>2</v>
      </c>
      <c r="F1154">
        <v>2</v>
      </c>
      <c r="G1154">
        <v>9862.0620287990005</v>
      </c>
      <c r="H1154">
        <v>7.0710679999999998E-3</v>
      </c>
      <c r="I1154">
        <v>5</v>
      </c>
      <c r="J1154">
        <f t="shared" ref="J1154:J1217" si="144">G1154-G$2</f>
        <v>9847.7863014739996</v>
      </c>
      <c r="K1154">
        <f t="shared" ref="K1154:K1217" si="145">D1154</f>
        <v>22.5</v>
      </c>
      <c r="L1154">
        <f t="shared" ref="L1154:L1217" si="146">IF(E1154="e",(-1)^(D1154-0.5),(-1)^(D1154+0.5))</f>
        <v>-1</v>
      </c>
      <c r="M1154">
        <f>C1154+1+VLOOKUP(B1154,states!A$2:C$10,3,FALSE)</f>
        <v>2</v>
      </c>
      <c r="N1154">
        <f t="shared" si="142"/>
        <v>9847.7863014739996</v>
      </c>
      <c r="O1154" s="2" t="str">
        <f>VLOOKUP(B1154,states!A$2:C$10,2,FALSE)</f>
        <v>X</v>
      </c>
      <c r="P1154">
        <f t="shared" ref="P1154:P1217" si="147">C1154</f>
        <v>1</v>
      </c>
      <c r="Q1154">
        <f>VLOOKUP(B1154,states!A$2:D$10,4,FALSE)</f>
        <v>1</v>
      </c>
      <c r="R1154">
        <v>0.5</v>
      </c>
      <c r="S1154">
        <f t="shared" ref="S1154:S1217" si="148">IF(Q1154=0,R1154,IF(F1154=1,0.5,1.5))</f>
        <v>1.5</v>
      </c>
      <c r="T1154" s="7">
        <f t="shared" si="143"/>
        <v>3.7935733611944036</v>
      </c>
    </row>
    <row r="1155" spans="1:20">
      <c r="A1155" s="4" t="str">
        <f t="shared" ref="A1155:A1218" si="149">B1155&amp;"-"&amp;D1155&amp;"-"&amp;E1155&amp;"-"&amp;C1155&amp;"-"&amp;F1155</f>
        <v>X2Pi-22.5-f-2-1</v>
      </c>
      <c r="B1155" s="1" t="s">
        <v>0</v>
      </c>
      <c r="C1155">
        <v>2</v>
      </c>
      <c r="D1155">
        <v>22.5</v>
      </c>
      <c r="E1155" s="2" t="s">
        <v>2</v>
      </c>
      <c r="F1155">
        <v>1</v>
      </c>
      <c r="G1155">
        <v>11629.798355363</v>
      </c>
      <c r="H1155">
        <v>1.3001080999999999E-2</v>
      </c>
      <c r="I1155">
        <v>5</v>
      </c>
      <c r="J1155">
        <f t="shared" si="144"/>
        <v>11615.522628037999</v>
      </c>
      <c r="K1155">
        <f t="shared" si="145"/>
        <v>22.5</v>
      </c>
      <c r="L1155">
        <f t="shared" si="146"/>
        <v>-1</v>
      </c>
      <c r="M1155">
        <f>C1155+1+VLOOKUP(B1155,states!A$2:C$10,3,FALSE)</f>
        <v>3</v>
      </c>
      <c r="N1155">
        <f t="shared" ref="N1155:N1218" si="150">J1155</f>
        <v>11615.522628037999</v>
      </c>
      <c r="O1155" s="2" t="str">
        <f>VLOOKUP(B1155,states!A$2:C$10,2,FALSE)</f>
        <v>X</v>
      </c>
      <c r="P1155">
        <f t="shared" si="147"/>
        <v>2</v>
      </c>
      <c r="Q1155">
        <f>VLOOKUP(B1155,states!A$2:D$10,4,FALSE)</f>
        <v>1</v>
      </c>
      <c r="R1155">
        <v>0.5</v>
      </c>
      <c r="S1155">
        <f t="shared" si="148"/>
        <v>0.5</v>
      </c>
      <c r="T1155" s="7">
        <f t="shared" ref="T1155:T1218" si="151">0.01*I1155/H1155/D1155^(1/5)*IF(P1155=0,100,1)</f>
        <v>2.0632603704256738</v>
      </c>
    </row>
    <row r="1156" spans="1:20">
      <c r="A1156" s="4" t="str">
        <f t="shared" si="149"/>
        <v>X2Pi-22.5-f-2-2</v>
      </c>
      <c r="B1156" s="1" t="s">
        <v>0</v>
      </c>
      <c r="C1156">
        <v>2</v>
      </c>
      <c r="D1156">
        <v>22.5</v>
      </c>
      <c r="E1156" s="2" t="s">
        <v>2</v>
      </c>
      <c r="F1156">
        <v>2</v>
      </c>
      <c r="G1156">
        <v>12184.190861225999</v>
      </c>
      <c r="H1156">
        <v>8.6602539999999992E-3</v>
      </c>
      <c r="I1156">
        <v>4</v>
      </c>
      <c r="J1156">
        <f t="shared" si="144"/>
        <v>12169.915133900999</v>
      </c>
      <c r="K1156">
        <f t="shared" si="145"/>
        <v>22.5</v>
      </c>
      <c r="L1156">
        <f t="shared" si="146"/>
        <v>-1</v>
      </c>
      <c r="M1156">
        <f>C1156+1+VLOOKUP(B1156,states!A$2:C$10,3,FALSE)</f>
        <v>3</v>
      </c>
      <c r="N1156">
        <f t="shared" si="150"/>
        <v>12169.915133900999</v>
      </c>
      <c r="O1156" s="2" t="str">
        <f>VLOOKUP(B1156,states!A$2:C$10,2,FALSE)</f>
        <v>X</v>
      </c>
      <c r="P1156">
        <f t="shared" si="147"/>
        <v>2</v>
      </c>
      <c r="Q1156">
        <f>VLOOKUP(B1156,states!A$2:D$10,4,FALSE)</f>
        <v>1</v>
      </c>
      <c r="R1156">
        <v>0.5</v>
      </c>
      <c r="S1156">
        <f t="shared" si="148"/>
        <v>1.5</v>
      </c>
      <c r="T1156" s="7">
        <f t="shared" si="151"/>
        <v>2.4779518198883483</v>
      </c>
    </row>
    <row r="1157" spans="1:20">
      <c r="A1157" s="4" t="str">
        <f t="shared" si="149"/>
        <v>X2Pi-22.5-f-3-1</v>
      </c>
      <c r="B1157" s="1" t="s">
        <v>0</v>
      </c>
      <c r="C1157">
        <v>3</v>
      </c>
      <c r="D1157">
        <v>22.5</v>
      </c>
      <c r="E1157" s="2" t="s">
        <v>2</v>
      </c>
      <c r="F1157">
        <v>1</v>
      </c>
      <c r="G1157">
        <v>13852.416152166001</v>
      </c>
      <c r="H1157">
        <v>0.01</v>
      </c>
      <c r="I1157">
        <v>4</v>
      </c>
      <c r="J1157">
        <f t="shared" si="144"/>
        <v>13838.140424841</v>
      </c>
      <c r="K1157">
        <f t="shared" si="145"/>
        <v>22.5</v>
      </c>
      <c r="L1157">
        <f t="shared" si="146"/>
        <v>-1</v>
      </c>
      <c r="M1157">
        <f>C1157+1+VLOOKUP(B1157,states!A$2:C$10,3,FALSE)</f>
        <v>4</v>
      </c>
      <c r="N1157">
        <f t="shared" si="150"/>
        <v>13838.140424841</v>
      </c>
      <c r="O1157" s="2" t="str">
        <f>VLOOKUP(B1157,states!A$2:C$10,2,FALSE)</f>
        <v>X</v>
      </c>
      <c r="P1157">
        <f t="shared" si="147"/>
        <v>3</v>
      </c>
      <c r="Q1157">
        <f>VLOOKUP(B1157,states!A$2:D$10,4,FALSE)</f>
        <v>1</v>
      </c>
      <c r="R1157">
        <v>0.5</v>
      </c>
      <c r="S1157">
        <f t="shared" si="148"/>
        <v>0.5</v>
      </c>
      <c r="T1157" s="7">
        <f t="shared" si="151"/>
        <v>2.1459692159995347</v>
      </c>
    </row>
    <row r="1158" spans="1:20">
      <c r="A1158" s="4" t="str">
        <f t="shared" si="149"/>
        <v>X2Pi-22.5-f-3-2</v>
      </c>
      <c r="B1158" s="1" t="s">
        <v>0</v>
      </c>
      <c r="C1158">
        <v>3</v>
      </c>
      <c r="D1158">
        <v>22.5</v>
      </c>
      <c r="E1158" s="2" t="s">
        <v>2</v>
      </c>
      <c r="F1158">
        <v>2</v>
      </c>
      <c r="G1158">
        <v>14382.951854866</v>
      </c>
      <c r="H1158">
        <v>1.3117149E-2</v>
      </c>
      <c r="I1158">
        <v>2</v>
      </c>
      <c r="J1158">
        <f t="shared" si="144"/>
        <v>14368.676127540999</v>
      </c>
      <c r="K1158">
        <f t="shared" si="145"/>
        <v>22.5</v>
      </c>
      <c r="L1158">
        <f t="shared" si="146"/>
        <v>-1</v>
      </c>
      <c r="M1158">
        <f>C1158+1+VLOOKUP(B1158,states!A$2:C$10,3,FALSE)</f>
        <v>4</v>
      </c>
      <c r="N1158">
        <f t="shared" si="150"/>
        <v>14368.676127540999</v>
      </c>
      <c r="O1158" s="2" t="str">
        <f>VLOOKUP(B1158,states!A$2:C$10,2,FALSE)</f>
        <v>X</v>
      </c>
      <c r="P1158">
        <f t="shared" si="147"/>
        <v>3</v>
      </c>
      <c r="Q1158">
        <f>VLOOKUP(B1158,states!A$2:D$10,4,FALSE)</f>
        <v>1</v>
      </c>
      <c r="R1158">
        <v>0.5</v>
      </c>
      <c r="S1158">
        <f t="shared" si="148"/>
        <v>1.5</v>
      </c>
      <c r="T1158" s="7">
        <f t="shared" si="151"/>
        <v>0.81800138734397809</v>
      </c>
    </row>
    <row r="1159" spans="1:20">
      <c r="A1159" s="4" t="str">
        <f t="shared" si="149"/>
        <v>X2Pi-22.5-f-4-1</v>
      </c>
      <c r="B1159" s="1" t="s">
        <v>0</v>
      </c>
      <c r="C1159">
        <v>4</v>
      </c>
      <c r="D1159">
        <v>22.5</v>
      </c>
      <c r="E1159" s="2" t="s">
        <v>2</v>
      </c>
      <c r="F1159">
        <v>1</v>
      </c>
      <c r="G1159">
        <v>15951.610851136</v>
      </c>
      <c r="H1159">
        <v>1.7853405999999999E-2</v>
      </c>
      <c r="I1159">
        <v>2</v>
      </c>
      <c r="J1159">
        <f t="shared" si="144"/>
        <v>15937.335123810999</v>
      </c>
      <c r="K1159">
        <f t="shared" si="145"/>
        <v>22.5</v>
      </c>
      <c r="L1159">
        <f t="shared" si="146"/>
        <v>-1</v>
      </c>
      <c r="M1159">
        <f>C1159+1+VLOOKUP(B1159,states!A$2:C$10,3,FALSE)</f>
        <v>5</v>
      </c>
      <c r="N1159">
        <f t="shared" si="150"/>
        <v>15937.335123810999</v>
      </c>
      <c r="O1159" s="2" t="str">
        <f>VLOOKUP(B1159,states!A$2:C$10,2,FALSE)</f>
        <v>X</v>
      </c>
      <c r="P1159">
        <f t="shared" si="147"/>
        <v>4</v>
      </c>
      <c r="Q1159">
        <f>VLOOKUP(B1159,states!A$2:D$10,4,FALSE)</f>
        <v>1</v>
      </c>
      <c r="R1159">
        <v>0.5</v>
      </c>
      <c r="S1159">
        <f t="shared" si="148"/>
        <v>0.5</v>
      </c>
      <c r="T1159" s="7">
        <f t="shared" si="151"/>
        <v>0.6009971475469541</v>
      </c>
    </row>
    <row r="1160" spans="1:20">
      <c r="A1160" s="4" t="str">
        <f t="shared" si="149"/>
        <v>X2Pi-22.5-f-4-2</v>
      </c>
      <c r="B1160" s="1" t="s">
        <v>0</v>
      </c>
      <c r="C1160">
        <v>4</v>
      </c>
      <c r="D1160">
        <v>22.5</v>
      </c>
      <c r="E1160" s="2" t="s">
        <v>2</v>
      </c>
      <c r="F1160">
        <v>2</v>
      </c>
      <c r="G1160">
        <v>16458.090835239</v>
      </c>
      <c r="H1160">
        <v>1.118034E-2</v>
      </c>
      <c r="I1160">
        <v>1</v>
      </c>
      <c r="J1160">
        <f t="shared" si="144"/>
        <v>16443.815107914001</v>
      </c>
      <c r="K1160">
        <f t="shared" si="145"/>
        <v>22.5</v>
      </c>
      <c r="L1160">
        <f t="shared" si="146"/>
        <v>-1</v>
      </c>
      <c r="M1160">
        <f>C1160+1+VLOOKUP(B1160,states!A$2:C$10,3,FALSE)</f>
        <v>5</v>
      </c>
      <c r="N1160">
        <f t="shared" si="150"/>
        <v>16443.815107914001</v>
      </c>
      <c r="O1160" s="2" t="str">
        <f>VLOOKUP(B1160,states!A$2:C$10,2,FALSE)</f>
        <v>X</v>
      </c>
      <c r="P1160">
        <f t="shared" si="147"/>
        <v>4</v>
      </c>
      <c r="Q1160">
        <f>VLOOKUP(B1160,states!A$2:D$10,4,FALSE)</f>
        <v>1</v>
      </c>
      <c r="R1160">
        <v>0.5</v>
      </c>
      <c r="S1160">
        <f t="shared" si="148"/>
        <v>1.5</v>
      </c>
      <c r="T1160" s="7">
        <f t="shared" si="151"/>
        <v>0.47985329963121309</v>
      </c>
    </row>
    <row r="1161" spans="1:20">
      <c r="A1161" s="4" t="str">
        <f t="shared" si="149"/>
        <v>A2Delta-22.5-f-0-1</v>
      </c>
      <c r="B1161" s="1" t="s">
        <v>3</v>
      </c>
      <c r="C1161">
        <v>0</v>
      </c>
      <c r="D1161">
        <v>22.5</v>
      </c>
      <c r="E1161" s="2" t="s">
        <v>2</v>
      </c>
      <c r="F1161">
        <v>1</v>
      </c>
      <c r="G1161">
        <v>30160.711150019</v>
      </c>
      <c r="H1161">
        <v>7.0710679999999998E-3</v>
      </c>
      <c r="I1161">
        <v>8</v>
      </c>
      <c r="J1161">
        <f t="shared" si="144"/>
        <v>30146.435422694001</v>
      </c>
      <c r="K1161">
        <f t="shared" si="145"/>
        <v>22.5</v>
      </c>
      <c r="L1161">
        <f t="shared" si="146"/>
        <v>-1</v>
      </c>
      <c r="M1161">
        <f>C1161+1+VLOOKUP(B1161,states!A$2:C$10,3,FALSE)</f>
        <v>251</v>
      </c>
      <c r="N1161">
        <f t="shared" si="150"/>
        <v>30146.435422694001</v>
      </c>
      <c r="O1161" s="2" t="str">
        <f>VLOOKUP(B1161,states!A$2:C$10,2,FALSE)</f>
        <v>A</v>
      </c>
      <c r="P1161">
        <f t="shared" si="147"/>
        <v>0</v>
      </c>
      <c r="Q1161">
        <f>VLOOKUP(B1161,states!A$2:D$10,4,FALSE)</f>
        <v>2</v>
      </c>
      <c r="R1161">
        <v>0.5</v>
      </c>
      <c r="S1161">
        <f t="shared" si="148"/>
        <v>0.5</v>
      </c>
      <c r="T1161" s="7">
        <f t="shared" si="151"/>
        <v>606.97173779110449</v>
      </c>
    </row>
    <row r="1162" spans="1:20">
      <c r="A1162" s="4" t="str">
        <f t="shared" si="149"/>
        <v>A2Delta-22.5-f-0-2</v>
      </c>
      <c r="B1162" s="1" t="s">
        <v>3</v>
      </c>
      <c r="C1162">
        <v>0</v>
      </c>
      <c r="D1162">
        <v>22.5</v>
      </c>
      <c r="E1162" s="2" t="s">
        <v>2</v>
      </c>
      <c r="F1162">
        <v>2</v>
      </c>
      <c r="G1162">
        <v>30757.571743402001</v>
      </c>
      <c r="H1162">
        <v>7.0710679999999998E-3</v>
      </c>
      <c r="I1162">
        <v>6</v>
      </c>
      <c r="J1162">
        <f t="shared" si="144"/>
        <v>30743.296016077002</v>
      </c>
      <c r="K1162">
        <f t="shared" si="145"/>
        <v>22.5</v>
      </c>
      <c r="L1162">
        <f t="shared" si="146"/>
        <v>-1</v>
      </c>
      <c r="M1162">
        <f>C1162+1+VLOOKUP(B1162,states!A$2:C$10,3,FALSE)</f>
        <v>251</v>
      </c>
      <c r="N1162">
        <f t="shared" si="150"/>
        <v>30743.296016077002</v>
      </c>
      <c r="O1162" s="2" t="str">
        <f>VLOOKUP(B1162,states!A$2:C$10,2,FALSE)</f>
        <v>A</v>
      </c>
      <c r="P1162">
        <f t="shared" si="147"/>
        <v>0</v>
      </c>
      <c r="Q1162">
        <f>VLOOKUP(B1162,states!A$2:D$10,4,FALSE)</f>
        <v>2</v>
      </c>
      <c r="R1162">
        <v>0.5</v>
      </c>
      <c r="S1162">
        <f t="shared" si="148"/>
        <v>1.5</v>
      </c>
      <c r="T1162" s="7">
        <f t="shared" si="151"/>
        <v>455.22880334332837</v>
      </c>
    </row>
    <row r="1163" spans="1:20">
      <c r="A1163" s="4" t="str">
        <f t="shared" si="149"/>
        <v>B2Sigma-22.5-f-0-1</v>
      </c>
      <c r="B1163" s="1" t="s">
        <v>4</v>
      </c>
      <c r="C1163">
        <v>0</v>
      </c>
      <c r="D1163">
        <v>22.5</v>
      </c>
      <c r="E1163" s="2" t="s">
        <v>2</v>
      </c>
      <c r="F1163">
        <v>1</v>
      </c>
      <c r="G1163">
        <v>31474.735305273</v>
      </c>
      <c r="H1163">
        <v>0.50007499399999999</v>
      </c>
      <c r="I1163">
        <v>1</v>
      </c>
      <c r="J1163">
        <f t="shared" si="144"/>
        <v>31460.459577948001</v>
      </c>
      <c r="K1163">
        <f t="shared" si="145"/>
        <v>22.5</v>
      </c>
      <c r="L1163">
        <f t="shared" si="146"/>
        <v>-1</v>
      </c>
      <c r="M1163">
        <f>C1163+1+VLOOKUP(B1163,states!A$2:C$10,3,FALSE)</f>
        <v>51</v>
      </c>
      <c r="N1163">
        <f t="shared" si="150"/>
        <v>31460.459577948001</v>
      </c>
      <c r="O1163" s="2" t="str">
        <f>VLOOKUP(B1163,states!A$2:C$10,2,FALSE)</f>
        <v>B</v>
      </c>
      <c r="P1163">
        <f t="shared" si="147"/>
        <v>0</v>
      </c>
      <c r="Q1163">
        <f>VLOOKUP(B1163,states!A$2:D$10,4,FALSE)</f>
        <v>0</v>
      </c>
      <c r="R1163">
        <v>0.5</v>
      </c>
      <c r="S1163">
        <f t="shared" si="148"/>
        <v>0.5</v>
      </c>
      <c r="T1163" s="7">
        <f t="shared" si="151"/>
        <v>1.0728236973190541</v>
      </c>
    </row>
    <row r="1164" spans="1:20">
      <c r="A1164" s="4" t="str">
        <f t="shared" si="149"/>
        <v>A2Delta-22.5-f-1-1</v>
      </c>
      <c r="B1164" s="1" t="s">
        <v>3</v>
      </c>
      <c r="C1164">
        <v>1</v>
      </c>
      <c r="D1164">
        <v>22.5</v>
      </c>
      <c r="E1164" s="2" t="s">
        <v>2</v>
      </c>
      <c r="F1164">
        <v>1</v>
      </c>
      <c r="G1164">
        <v>32548.876323970999</v>
      </c>
      <c r="H1164">
        <v>5.1420114000000003E-2</v>
      </c>
      <c r="I1164">
        <v>4</v>
      </c>
      <c r="J1164">
        <f t="shared" si="144"/>
        <v>32534.600596646</v>
      </c>
      <c r="K1164">
        <f t="shared" si="145"/>
        <v>22.5</v>
      </c>
      <c r="L1164">
        <f t="shared" si="146"/>
        <v>-1</v>
      </c>
      <c r="M1164">
        <f>C1164+1+VLOOKUP(B1164,states!A$2:C$10,3,FALSE)</f>
        <v>252</v>
      </c>
      <c r="N1164">
        <f t="shared" si="150"/>
        <v>32534.600596646</v>
      </c>
      <c r="O1164" s="2" t="str">
        <f>VLOOKUP(B1164,states!A$2:C$10,2,FALSE)</f>
        <v>A</v>
      </c>
      <c r="P1164">
        <f t="shared" si="147"/>
        <v>1</v>
      </c>
      <c r="Q1164">
        <f>VLOOKUP(B1164,states!A$2:D$10,4,FALSE)</f>
        <v>2</v>
      </c>
      <c r="R1164">
        <v>0.5</v>
      </c>
      <c r="S1164">
        <f t="shared" si="148"/>
        <v>0.5</v>
      </c>
      <c r="T1164" s="7">
        <f t="shared" si="151"/>
        <v>0.4173404236325759</v>
      </c>
    </row>
    <row r="1165" spans="1:20">
      <c r="A1165" s="4" t="str">
        <f t="shared" si="149"/>
        <v>A2Delta-22.5-f-1-2</v>
      </c>
      <c r="B1165" s="1" t="s">
        <v>3</v>
      </c>
      <c r="C1165">
        <v>1</v>
      </c>
      <c r="D1165">
        <v>22.5</v>
      </c>
      <c r="E1165" s="2" t="s">
        <v>2</v>
      </c>
      <c r="F1165">
        <v>2</v>
      </c>
      <c r="G1165">
        <v>33112.136054604998</v>
      </c>
      <c r="H1165">
        <v>5.0497525000000001E-2</v>
      </c>
      <c r="I1165">
        <v>2</v>
      </c>
      <c r="J1165">
        <f t="shared" si="144"/>
        <v>33097.860327279996</v>
      </c>
      <c r="K1165">
        <f t="shared" si="145"/>
        <v>22.5</v>
      </c>
      <c r="L1165">
        <f t="shared" si="146"/>
        <v>-1</v>
      </c>
      <c r="M1165">
        <f>C1165+1+VLOOKUP(B1165,states!A$2:C$10,3,FALSE)</f>
        <v>252</v>
      </c>
      <c r="N1165">
        <f t="shared" si="150"/>
        <v>33097.860327279996</v>
      </c>
      <c r="O1165" s="2" t="str">
        <f>VLOOKUP(B1165,states!A$2:C$10,2,FALSE)</f>
        <v>A</v>
      </c>
      <c r="P1165">
        <f t="shared" si="147"/>
        <v>1</v>
      </c>
      <c r="Q1165">
        <f>VLOOKUP(B1165,states!A$2:D$10,4,FALSE)</f>
        <v>2</v>
      </c>
      <c r="R1165">
        <v>0.5</v>
      </c>
      <c r="S1165">
        <f t="shared" si="148"/>
        <v>1.5</v>
      </c>
      <c r="T1165" s="7">
        <f t="shared" si="151"/>
        <v>0.21248261335575702</v>
      </c>
    </row>
    <row r="1166" spans="1:20">
      <c r="A1166" s="4" t="str">
        <f t="shared" si="149"/>
        <v>A2Delta-22.5-f-2-2</v>
      </c>
      <c r="B1166" s="1" t="s">
        <v>3</v>
      </c>
      <c r="C1166">
        <v>2</v>
      </c>
      <c r="D1166">
        <v>22.5</v>
      </c>
      <c r="E1166" s="2" t="s">
        <v>2</v>
      </c>
      <c r="F1166">
        <v>2</v>
      </c>
      <c r="G1166">
        <v>35228.165687164001</v>
      </c>
      <c r="H1166">
        <v>0.101030439</v>
      </c>
      <c r="I1166">
        <v>5</v>
      </c>
      <c r="J1166">
        <f t="shared" si="144"/>
        <v>35213.889959838998</v>
      </c>
      <c r="K1166">
        <f t="shared" si="145"/>
        <v>22.5</v>
      </c>
      <c r="L1166">
        <f t="shared" si="146"/>
        <v>-1</v>
      </c>
      <c r="M1166">
        <f>C1166+1+VLOOKUP(B1166,states!A$2:C$10,3,FALSE)</f>
        <v>253</v>
      </c>
      <c r="N1166">
        <f t="shared" si="150"/>
        <v>35213.889959838998</v>
      </c>
      <c r="O1166" s="2" t="str">
        <f>VLOOKUP(B1166,states!A$2:C$10,2,FALSE)</f>
        <v>A</v>
      </c>
      <c r="P1166">
        <f t="shared" si="147"/>
        <v>2</v>
      </c>
      <c r="Q1166">
        <f>VLOOKUP(B1166,states!A$2:D$10,4,FALSE)</f>
        <v>2</v>
      </c>
      <c r="R1166">
        <v>0.5</v>
      </c>
      <c r="S1166">
        <f t="shared" si="148"/>
        <v>1.5</v>
      </c>
      <c r="T1166" s="7">
        <f t="shared" si="151"/>
        <v>0.26551023103041438</v>
      </c>
    </row>
    <row r="1167" spans="1:20">
      <c r="A1167" s="4" t="str">
        <f t="shared" si="149"/>
        <v>A2Delta-22.5-f-3-1</v>
      </c>
      <c r="B1167" s="1" t="s">
        <v>3</v>
      </c>
      <c r="C1167">
        <v>3</v>
      </c>
      <c r="D1167">
        <v>22.5</v>
      </c>
      <c r="E1167" s="2" t="s">
        <v>2</v>
      </c>
      <c r="F1167">
        <v>1</v>
      </c>
      <c r="G1167">
        <v>36582.855548216998</v>
      </c>
      <c r="H1167">
        <v>0.50009999000000005</v>
      </c>
      <c r="I1167">
        <v>2</v>
      </c>
      <c r="J1167">
        <f t="shared" si="144"/>
        <v>36568.579820891995</v>
      </c>
      <c r="K1167">
        <f t="shared" si="145"/>
        <v>22.5</v>
      </c>
      <c r="L1167">
        <f t="shared" si="146"/>
        <v>-1</v>
      </c>
      <c r="M1167">
        <f>C1167+1+VLOOKUP(B1167,states!A$2:C$10,3,FALSE)</f>
        <v>254</v>
      </c>
      <c r="N1167">
        <f t="shared" si="150"/>
        <v>36568.579820891995</v>
      </c>
      <c r="O1167" s="2" t="str">
        <f>VLOOKUP(B1167,states!A$2:C$10,2,FALSE)</f>
        <v>A</v>
      </c>
      <c r="P1167">
        <f t="shared" si="147"/>
        <v>3</v>
      </c>
      <c r="Q1167">
        <f>VLOOKUP(B1167,states!A$2:D$10,4,FALSE)</f>
        <v>2</v>
      </c>
      <c r="R1167">
        <v>0.5</v>
      </c>
      <c r="S1167">
        <f t="shared" si="148"/>
        <v>0.5</v>
      </c>
      <c r="T1167" s="7">
        <f t="shared" si="151"/>
        <v>2.1455401508801618E-2</v>
      </c>
    </row>
    <row r="1168" spans="1:20">
      <c r="A1168" s="4" t="str">
        <f t="shared" si="149"/>
        <v>A2Delta-22.5-f-3-2</v>
      </c>
      <c r="B1168" s="1" t="s">
        <v>3</v>
      </c>
      <c r="C1168">
        <v>3</v>
      </c>
      <c r="D1168">
        <v>22.5</v>
      </c>
      <c r="E1168" s="2" t="s">
        <v>2</v>
      </c>
      <c r="F1168">
        <v>2</v>
      </c>
      <c r="G1168">
        <v>37058.397861226003</v>
      </c>
      <c r="H1168">
        <v>0.50009999000000005</v>
      </c>
      <c r="I1168">
        <v>1</v>
      </c>
      <c r="J1168">
        <f t="shared" si="144"/>
        <v>37044.122133901001</v>
      </c>
      <c r="K1168">
        <f t="shared" si="145"/>
        <v>22.5</v>
      </c>
      <c r="L1168">
        <f t="shared" si="146"/>
        <v>-1</v>
      </c>
      <c r="M1168">
        <f>C1168+1+VLOOKUP(B1168,states!A$2:C$10,3,FALSE)</f>
        <v>254</v>
      </c>
      <c r="N1168">
        <f t="shared" si="150"/>
        <v>37044.122133901001</v>
      </c>
      <c r="O1168" s="2" t="str">
        <f>VLOOKUP(B1168,states!A$2:C$10,2,FALSE)</f>
        <v>A</v>
      </c>
      <c r="P1168">
        <f t="shared" si="147"/>
        <v>3</v>
      </c>
      <c r="Q1168">
        <f>VLOOKUP(B1168,states!A$2:D$10,4,FALSE)</f>
        <v>2</v>
      </c>
      <c r="R1168">
        <v>0.5</v>
      </c>
      <c r="S1168">
        <f t="shared" si="148"/>
        <v>1.5</v>
      </c>
      <c r="T1168" s="7">
        <f t="shared" si="151"/>
        <v>1.0727700754400809E-2</v>
      </c>
    </row>
    <row r="1169" spans="1:20">
      <c r="A1169" s="4" t="str">
        <f t="shared" si="149"/>
        <v>A2Delta-22.5-f-4-2</v>
      </c>
      <c r="B1169" s="1" t="s">
        <v>3</v>
      </c>
      <c r="C1169">
        <v>4</v>
      </c>
      <c r="D1169">
        <v>22.5</v>
      </c>
      <c r="E1169" s="2" t="s">
        <v>2</v>
      </c>
      <c r="F1169">
        <v>2</v>
      </c>
      <c r="G1169">
        <v>38521.720213501001</v>
      </c>
      <c r="H1169">
        <v>0.50019666900000004</v>
      </c>
      <c r="I1169">
        <v>1</v>
      </c>
      <c r="J1169">
        <f t="shared" si="144"/>
        <v>38507.444486175998</v>
      </c>
      <c r="K1169">
        <f t="shared" si="145"/>
        <v>22.5</v>
      </c>
      <c r="L1169">
        <f t="shared" si="146"/>
        <v>-1</v>
      </c>
      <c r="M1169">
        <f>C1169+1+VLOOKUP(B1169,states!A$2:C$10,3,FALSE)</f>
        <v>255</v>
      </c>
      <c r="N1169">
        <f t="shared" si="150"/>
        <v>38507.444486175998</v>
      </c>
      <c r="O1169" s="2" t="str">
        <f>VLOOKUP(B1169,states!A$2:C$10,2,FALSE)</f>
        <v>A</v>
      </c>
      <c r="P1169">
        <f t="shared" si="147"/>
        <v>4</v>
      </c>
      <c r="Q1169">
        <f>VLOOKUP(B1169,states!A$2:D$10,4,FALSE)</f>
        <v>2</v>
      </c>
      <c r="R1169">
        <v>0.5</v>
      </c>
      <c r="S1169">
        <f t="shared" si="148"/>
        <v>1.5</v>
      </c>
      <c r="T1169" s="7">
        <f t="shared" si="151"/>
        <v>1.072562728321335E-2</v>
      </c>
    </row>
    <row r="1170" spans="1:20">
      <c r="A1170" s="4" t="str">
        <f t="shared" si="149"/>
        <v>C2Sigma-22.5-f-0-2</v>
      </c>
      <c r="B1170" s="1" t="s">
        <v>5</v>
      </c>
      <c r="C1170">
        <v>0</v>
      </c>
      <c r="D1170">
        <v>22.5</v>
      </c>
      <c r="E1170" s="2" t="s">
        <v>2</v>
      </c>
      <c r="F1170">
        <v>2</v>
      </c>
      <c r="G1170">
        <v>39184.012699268998</v>
      </c>
      <c r="H1170">
        <v>5.0717185999999997E-2</v>
      </c>
      <c r="I1170">
        <v>3</v>
      </c>
      <c r="J1170">
        <f t="shared" si="144"/>
        <v>39169.736971943996</v>
      </c>
      <c r="K1170">
        <f t="shared" si="145"/>
        <v>22.5</v>
      </c>
      <c r="L1170">
        <f t="shared" si="146"/>
        <v>-1</v>
      </c>
      <c r="M1170">
        <f>C1170+1+VLOOKUP(B1170,states!A$2:C$10,3,FALSE)</f>
        <v>101</v>
      </c>
      <c r="N1170">
        <f t="shared" si="150"/>
        <v>39169.736971943996</v>
      </c>
      <c r="O1170" s="2" t="str">
        <f>VLOOKUP(B1170,states!A$2:C$10,2,FALSE)</f>
        <v>C</v>
      </c>
      <c r="P1170">
        <f t="shared" si="147"/>
        <v>0</v>
      </c>
      <c r="Q1170">
        <f>VLOOKUP(B1170,states!A$2:D$10,4,FALSE)</f>
        <v>0</v>
      </c>
      <c r="R1170">
        <v>0.5</v>
      </c>
      <c r="S1170">
        <f t="shared" si="148"/>
        <v>0.5</v>
      </c>
      <c r="T1170" s="7">
        <f t="shared" si="151"/>
        <v>31.734349614737123</v>
      </c>
    </row>
    <row r="1171" spans="1:20">
      <c r="A1171" s="4" t="str">
        <f t="shared" si="149"/>
        <v>C2Sigma-22.5-f-1-2</v>
      </c>
      <c r="B1171" s="1" t="s">
        <v>5</v>
      </c>
      <c r="C1171">
        <v>1</v>
      </c>
      <c r="D1171">
        <v>22.5</v>
      </c>
      <c r="E1171" s="2" t="s">
        <v>2</v>
      </c>
      <c r="F1171">
        <v>2</v>
      </c>
      <c r="G1171">
        <v>41335.065043650997</v>
      </c>
      <c r="H1171">
        <v>0.20012496099999999</v>
      </c>
      <c r="I1171">
        <v>1</v>
      </c>
      <c r="J1171">
        <f t="shared" si="144"/>
        <v>41320.789316325994</v>
      </c>
      <c r="K1171">
        <f t="shared" si="145"/>
        <v>22.5</v>
      </c>
      <c r="L1171">
        <f t="shared" si="146"/>
        <v>-1</v>
      </c>
      <c r="M1171">
        <f>C1171+1+VLOOKUP(B1171,states!A$2:C$10,3,FALSE)</f>
        <v>102</v>
      </c>
      <c r="N1171">
        <f t="shared" si="150"/>
        <v>41320.789316325994</v>
      </c>
      <c r="O1171" s="2" t="str">
        <f>VLOOKUP(B1171,states!A$2:C$10,2,FALSE)</f>
        <v>C</v>
      </c>
      <c r="P1171">
        <f t="shared" si="147"/>
        <v>1</v>
      </c>
      <c r="Q1171">
        <f>VLOOKUP(B1171,states!A$2:D$10,4,FALSE)</f>
        <v>0</v>
      </c>
      <c r="R1171">
        <v>0.5</v>
      </c>
      <c r="S1171">
        <f t="shared" si="148"/>
        <v>0.5</v>
      </c>
      <c r="T1171" s="7">
        <f t="shared" si="151"/>
        <v>2.6807865511583224E-2</v>
      </c>
    </row>
    <row r="1172" spans="1:20">
      <c r="A1172" s="4" t="str">
        <f t="shared" si="149"/>
        <v>X2Pi-23.5-f-0-1</v>
      </c>
      <c r="B1172" s="1" t="s">
        <v>0</v>
      </c>
      <c r="C1172">
        <v>0</v>
      </c>
      <c r="D1172">
        <v>23.5</v>
      </c>
      <c r="E1172" s="2" t="s">
        <v>2</v>
      </c>
      <c r="F1172">
        <v>1</v>
      </c>
      <c r="G1172">
        <v>7398.6765573100001</v>
      </c>
      <c r="H1172">
        <v>5.0000000000000001E-3</v>
      </c>
      <c r="I1172">
        <v>10</v>
      </c>
      <c r="J1172">
        <f t="shared" si="144"/>
        <v>7384.4008299850002</v>
      </c>
      <c r="K1172">
        <f t="shared" si="145"/>
        <v>23.5</v>
      </c>
      <c r="L1172">
        <f t="shared" si="146"/>
        <v>1</v>
      </c>
      <c r="M1172">
        <f>C1172+1+VLOOKUP(B1172,states!A$2:C$10,3,FALSE)</f>
        <v>1</v>
      </c>
      <c r="N1172">
        <f t="shared" si="150"/>
        <v>7384.4008299850002</v>
      </c>
      <c r="O1172" s="2" t="str">
        <f>VLOOKUP(B1172,states!A$2:C$10,2,FALSE)</f>
        <v>X</v>
      </c>
      <c r="P1172">
        <f t="shared" si="147"/>
        <v>0</v>
      </c>
      <c r="Q1172">
        <f>VLOOKUP(B1172,states!A$2:D$10,4,FALSE)</f>
        <v>1</v>
      </c>
      <c r="R1172">
        <v>0.5</v>
      </c>
      <c r="S1172">
        <f t="shared" si="148"/>
        <v>0.5</v>
      </c>
      <c r="T1172" s="7">
        <f t="shared" si="151"/>
        <v>1063.693298769017</v>
      </c>
    </row>
    <row r="1173" spans="1:20">
      <c r="A1173" s="4" t="str">
        <f t="shared" si="149"/>
        <v>X2Pi-23.5-f-0-2</v>
      </c>
      <c r="B1173" s="1" t="s">
        <v>0</v>
      </c>
      <c r="C1173">
        <v>0</v>
      </c>
      <c r="D1173">
        <v>23.5</v>
      </c>
      <c r="E1173" s="2" t="s">
        <v>2</v>
      </c>
      <c r="F1173">
        <v>2</v>
      </c>
      <c r="G1173">
        <v>8021.9636956000004</v>
      </c>
      <c r="H1173">
        <v>5.0000000000000001E-3</v>
      </c>
      <c r="I1173">
        <v>10</v>
      </c>
      <c r="J1173">
        <f t="shared" si="144"/>
        <v>8007.6879682750005</v>
      </c>
      <c r="K1173">
        <f t="shared" si="145"/>
        <v>23.5</v>
      </c>
      <c r="L1173">
        <f t="shared" si="146"/>
        <v>1</v>
      </c>
      <c r="M1173">
        <f>C1173+1+VLOOKUP(B1173,states!A$2:C$10,3,FALSE)</f>
        <v>1</v>
      </c>
      <c r="N1173">
        <f t="shared" si="150"/>
        <v>8007.6879682750005</v>
      </c>
      <c r="O1173" s="2" t="str">
        <f>VLOOKUP(B1173,states!A$2:C$10,2,FALSE)</f>
        <v>X</v>
      </c>
      <c r="P1173">
        <f t="shared" si="147"/>
        <v>0</v>
      </c>
      <c r="Q1173">
        <f>VLOOKUP(B1173,states!A$2:D$10,4,FALSE)</f>
        <v>1</v>
      </c>
      <c r="R1173">
        <v>0.5</v>
      </c>
      <c r="S1173">
        <f t="shared" si="148"/>
        <v>1.5</v>
      </c>
      <c r="T1173" s="7">
        <f t="shared" si="151"/>
        <v>1063.693298769017</v>
      </c>
    </row>
    <row r="1174" spans="1:20">
      <c r="A1174" s="4" t="str">
        <f t="shared" si="149"/>
        <v>X2Pi-23.5-f-1-1</v>
      </c>
      <c r="B1174" s="1" t="s">
        <v>0</v>
      </c>
      <c r="C1174">
        <v>1</v>
      </c>
      <c r="D1174">
        <v>23.5</v>
      </c>
      <c r="E1174" s="2" t="s">
        <v>2</v>
      </c>
      <c r="F1174">
        <v>1</v>
      </c>
      <c r="G1174">
        <v>9845.5885512360001</v>
      </c>
      <c r="H1174">
        <v>7.9742679999999996E-3</v>
      </c>
      <c r="I1174">
        <v>6</v>
      </c>
      <c r="J1174">
        <f t="shared" si="144"/>
        <v>9831.3128239109992</v>
      </c>
      <c r="K1174">
        <f t="shared" si="145"/>
        <v>23.5</v>
      </c>
      <c r="L1174">
        <f t="shared" si="146"/>
        <v>1</v>
      </c>
      <c r="M1174">
        <f>C1174+1+VLOOKUP(B1174,states!A$2:C$10,3,FALSE)</f>
        <v>2</v>
      </c>
      <c r="N1174">
        <f t="shared" si="150"/>
        <v>9831.3128239109992</v>
      </c>
      <c r="O1174" s="2" t="str">
        <f>VLOOKUP(B1174,states!A$2:C$10,2,FALSE)</f>
        <v>X</v>
      </c>
      <c r="P1174">
        <f t="shared" si="147"/>
        <v>1</v>
      </c>
      <c r="Q1174">
        <f>VLOOKUP(B1174,states!A$2:D$10,4,FALSE)</f>
        <v>1</v>
      </c>
      <c r="R1174">
        <v>0.5</v>
      </c>
      <c r="S1174">
        <f t="shared" si="148"/>
        <v>0.5</v>
      </c>
      <c r="T1174" s="7">
        <f t="shared" si="151"/>
        <v>4.0017214072903631</v>
      </c>
    </row>
    <row r="1175" spans="1:20">
      <c r="A1175" s="4" t="str">
        <f t="shared" si="149"/>
        <v>X2Pi-23.5-f-1-2</v>
      </c>
      <c r="B1175" s="1" t="s">
        <v>0</v>
      </c>
      <c r="C1175">
        <v>1</v>
      </c>
      <c r="D1175">
        <v>23.5</v>
      </c>
      <c r="E1175" s="2" t="s">
        <v>2</v>
      </c>
      <c r="F1175">
        <v>2</v>
      </c>
      <c r="G1175">
        <v>10443.767065558999</v>
      </c>
      <c r="H1175">
        <v>7.0710679999999998E-3</v>
      </c>
      <c r="I1175">
        <v>4</v>
      </c>
      <c r="J1175">
        <f t="shared" si="144"/>
        <v>10429.491338233998</v>
      </c>
      <c r="K1175">
        <f t="shared" si="145"/>
        <v>23.5</v>
      </c>
      <c r="L1175">
        <f t="shared" si="146"/>
        <v>1</v>
      </c>
      <c r="M1175">
        <f>C1175+1+VLOOKUP(B1175,states!A$2:C$10,3,FALSE)</f>
        <v>2</v>
      </c>
      <c r="N1175">
        <f t="shared" si="150"/>
        <v>10429.491338233998</v>
      </c>
      <c r="O1175" s="2" t="str">
        <f>VLOOKUP(B1175,states!A$2:C$10,2,FALSE)</f>
        <v>X</v>
      </c>
      <c r="P1175">
        <f t="shared" si="147"/>
        <v>1</v>
      </c>
      <c r="Q1175">
        <f>VLOOKUP(B1175,states!A$2:D$10,4,FALSE)</f>
        <v>1</v>
      </c>
      <c r="R1175">
        <v>0.5</v>
      </c>
      <c r="S1175">
        <f t="shared" si="148"/>
        <v>1.5</v>
      </c>
      <c r="T1175" s="7">
        <f t="shared" si="151"/>
        <v>3.0085788986020696</v>
      </c>
    </row>
    <row r="1176" spans="1:20">
      <c r="A1176" s="4" t="str">
        <f t="shared" si="149"/>
        <v>X2Pi-23.5-f-2-1</v>
      </c>
      <c r="B1176" s="1" t="s">
        <v>0</v>
      </c>
      <c r="C1176">
        <v>2</v>
      </c>
      <c r="D1176">
        <v>23.5</v>
      </c>
      <c r="E1176" s="2" t="s">
        <v>2</v>
      </c>
      <c r="F1176">
        <v>1</v>
      </c>
      <c r="G1176">
        <v>12168.380653529</v>
      </c>
      <c r="H1176">
        <v>1.118034E-2</v>
      </c>
      <c r="I1176">
        <v>4</v>
      </c>
      <c r="J1176">
        <f t="shared" si="144"/>
        <v>12154.104926204</v>
      </c>
      <c r="K1176">
        <f t="shared" si="145"/>
        <v>23.5</v>
      </c>
      <c r="L1176">
        <f t="shared" si="146"/>
        <v>1</v>
      </c>
      <c r="M1176">
        <f>C1176+1+VLOOKUP(B1176,states!A$2:C$10,3,FALSE)</f>
        <v>3</v>
      </c>
      <c r="N1176">
        <f t="shared" si="150"/>
        <v>12154.104926204</v>
      </c>
      <c r="O1176" s="2" t="str">
        <f>VLOOKUP(B1176,states!A$2:C$10,2,FALSE)</f>
        <v>X</v>
      </c>
      <c r="P1176">
        <f t="shared" si="147"/>
        <v>2</v>
      </c>
      <c r="Q1176">
        <f>VLOOKUP(B1176,states!A$2:D$10,4,FALSE)</f>
        <v>1</v>
      </c>
      <c r="R1176">
        <v>0.5</v>
      </c>
      <c r="S1176">
        <f t="shared" si="148"/>
        <v>0.5</v>
      </c>
      <c r="T1176" s="7">
        <f t="shared" si="151"/>
        <v>1.9027923994601541</v>
      </c>
    </row>
    <row r="1177" spans="1:20">
      <c r="A1177" s="4" t="str">
        <f t="shared" si="149"/>
        <v>X2Pi-23.5-f-2-2</v>
      </c>
      <c r="B1177" s="1" t="s">
        <v>0</v>
      </c>
      <c r="C1177">
        <v>2</v>
      </c>
      <c r="D1177">
        <v>23.5</v>
      </c>
      <c r="E1177" s="2" t="s">
        <v>2</v>
      </c>
      <c r="F1177">
        <v>2</v>
      </c>
      <c r="G1177">
        <v>12741.617227922001</v>
      </c>
      <c r="H1177">
        <v>8.6602539999999992E-3</v>
      </c>
      <c r="I1177">
        <v>5</v>
      </c>
      <c r="J1177">
        <f t="shared" si="144"/>
        <v>12727.341500597</v>
      </c>
      <c r="K1177">
        <f t="shared" si="145"/>
        <v>23.5</v>
      </c>
      <c r="L1177">
        <f t="shared" si="146"/>
        <v>1</v>
      </c>
      <c r="M1177">
        <f>C1177+1+VLOOKUP(B1177,states!A$2:C$10,3,FALSE)</f>
        <v>3</v>
      </c>
      <c r="N1177">
        <f t="shared" si="150"/>
        <v>12727.341500597</v>
      </c>
      <c r="O1177" s="2" t="str">
        <f>VLOOKUP(B1177,states!A$2:C$10,2,FALSE)</f>
        <v>X</v>
      </c>
      <c r="P1177">
        <f t="shared" si="147"/>
        <v>2</v>
      </c>
      <c r="Q1177">
        <f>VLOOKUP(B1177,states!A$2:D$10,4,FALSE)</f>
        <v>1</v>
      </c>
      <c r="R1177">
        <v>0.5</v>
      </c>
      <c r="S1177">
        <f t="shared" si="148"/>
        <v>1.5</v>
      </c>
      <c r="T1177" s="7">
        <f t="shared" si="151"/>
        <v>3.070618075315739</v>
      </c>
    </row>
    <row r="1178" spans="1:20">
      <c r="A1178" s="4" t="str">
        <f t="shared" si="149"/>
        <v>X2Pi-23.5-f-3-1</v>
      </c>
      <c r="B1178" s="1" t="s">
        <v>0</v>
      </c>
      <c r="C1178">
        <v>3</v>
      </c>
      <c r="D1178">
        <v>23.5</v>
      </c>
      <c r="E1178" s="2" t="s">
        <v>2</v>
      </c>
      <c r="F1178">
        <v>1</v>
      </c>
      <c r="G1178">
        <v>14367.733357581999</v>
      </c>
      <c r="H1178">
        <v>1.3929397E-2</v>
      </c>
      <c r="I1178">
        <v>3</v>
      </c>
      <c r="J1178">
        <f t="shared" si="144"/>
        <v>14353.457630256999</v>
      </c>
      <c r="K1178">
        <f t="shared" si="145"/>
        <v>23.5</v>
      </c>
      <c r="L1178">
        <f t="shared" si="146"/>
        <v>1</v>
      </c>
      <c r="M1178">
        <f>C1178+1+VLOOKUP(B1178,states!A$2:C$10,3,FALSE)</f>
        <v>4</v>
      </c>
      <c r="N1178">
        <f t="shared" si="150"/>
        <v>14353.457630256999</v>
      </c>
      <c r="O1178" s="2" t="str">
        <f>VLOOKUP(B1178,states!A$2:C$10,2,FALSE)</f>
        <v>X</v>
      </c>
      <c r="P1178">
        <f t="shared" si="147"/>
        <v>3</v>
      </c>
      <c r="Q1178">
        <f>VLOOKUP(B1178,states!A$2:D$10,4,FALSE)</f>
        <v>1</v>
      </c>
      <c r="R1178">
        <v>0.5</v>
      </c>
      <c r="S1178">
        <f t="shared" si="148"/>
        <v>0.5</v>
      </c>
      <c r="T1178" s="7">
        <f t="shared" si="151"/>
        <v>1.1454479674558242</v>
      </c>
    </row>
    <row r="1179" spans="1:20">
      <c r="A1179" s="4" t="str">
        <f t="shared" si="149"/>
        <v>X2Pi-23.5-f-3-2</v>
      </c>
      <c r="B1179" s="1" t="s">
        <v>0</v>
      </c>
      <c r="C1179">
        <v>3</v>
      </c>
      <c r="D1179">
        <v>23.5</v>
      </c>
      <c r="E1179" s="2" t="s">
        <v>2</v>
      </c>
      <c r="F1179">
        <v>2</v>
      </c>
      <c r="G1179">
        <v>14916.017861226001</v>
      </c>
      <c r="H1179">
        <v>0.01</v>
      </c>
      <c r="I1179">
        <v>3</v>
      </c>
      <c r="J1179">
        <f t="shared" si="144"/>
        <v>14901.742133901</v>
      </c>
      <c r="K1179">
        <f t="shared" si="145"/>
        <v>23.5</v>
      </c>
      <c r="L1179">
        <f t="shared" si="146"/>
        <v>1</v>
      </c>
      <c r="M1179">
        <f>C1179+1+VLOOKUP(B1179,states!A$2:C$10,3,FALSE)</f>
        <v>4</v>
      </c>
      <c r="N1179">
        <f t="shared" si="150"/>
        <v>14901.742133901</v>
      </c>
      <c r="O1179" s="2" t="str">
        <f>VLOOKUP(B1179,states!A$2:C$10,2,FALSE)</f>
        <v>X</v>
      </c>
      <c r="P1179">
        <f t="shared" si="147"/>
        <v>3</v>
      </c>
      <c r="Q1179">
        <f>VLOOKUP(B1179,states!A$2:D$10,4,FALSE)</f>
        <v>1</v>
      </c>
      <c r="R1179">
        <v>0.5</v>
      </c>
      <c r="S1179">
        <f t="shared" si="148"/>
        <v>1.5</v>
      </c>
      <c r="T1179" s="7">
        <f t="shared" si="151"/>
        <v>1.5955399481535255</v>
      </c>
    </row>
    <row r="1180" spans="1:20">
      <c r="A1180" s="4" t="str">
        <f t="shared" si="149"/>
        <v>X2Pi-23.5-f-4-1</v>
      </c>
      <c r="B1180" s="1" t="s">
        <v>0</v>
      </c>
      <c r="C1180">
        <v>4</v>
      </c>
      <c r="D1180">
        <v>23.5</v>
      </c>
      <c r="E1180" s="2" t="s">
        <v>2</v>
      </c>
      <c r="F1180">
        <v>1</v>
      </c>
      <c r="G1180">
        <v>16443.542152165999</v>
      </c>
      <c r="H1180">
        <v>1.118034E-2</v>
      </c>
      <c r="I1180">
        <v>3</v>
      </c>
      <c r="J1180">
        <f t="shared" si="144"/>
        <v>16429.266424841</v>
      </c>
      <c r="K1180">
        <f t="shared" si="145"/>
        <v>23.5</v>
      </c>
      <c r="L1180">
        <f t="shared" si="146"/>
        <v>1</v>
      </c>
      <c r="M1180">
        <f>C1180+1+VLOOKUP(B1180,states!A$2:C$10,3,FALSE)</f>
        <v>5</v>
      </c>
      <c r="N1180">
        <f t="shared" si="150"/>
        <v>16429.266424841</v>
      </c>
      <c r="O1180" s="2" t="str">
        <f>VLOOKUP(B1180,states!A$2:C$10,2,FALSE)</f>
        <v>X</v>
      </c>
      <c r="P1180">
        <f t="shared" si="147"/>
        <v>4</v>
      </c>
      <c r="Q1180">
        <f>VLOOKUP(B1180,states!A$2:D$10,4,FALSE)</f>
        <v>1</v>
      </c>
      <c r="R1180">
        <v>0.5</v>
      </c>
      <c r="S1180">
        <f t="shared" si="148"/>
        <v>0.5</v>
      </c>
      <c r="T1180" s="7">
        <f t="shared" si="151"/>
        <v>1.4270942995951155</v>
      </c>
    </row>
    <row r="1181" spans="1:20">
      <c r="A1181" s="4" t="str">
        <f t="shared" si="149"/>
        <v>X2Pi-23.5-f-4-2</v>
      </c>
      <c r="B1181" s="1" t="s">
        <v>0</v>
      </c>
      <c r="C1181">
        <v>4</v>
      </c>
      <c r="D1181">
        <v>23.5</v>
      </c>
      <c r="E1181" s="2" t="s">
        <v>2</v>
      </c>
      <c r="F1181">
        <v>2</v>
      </c>
      <c r="G1181">
        <v>16966.841854866001</v>
      </c>
      <c r="H1181">
        <v>1.4037792E-2</v>
      </c>
      <c r="I1181">
        <v>1</v>
      </c>
      <c r="J1181">
        <f t="shared" si="144"/>
        <v>16952.566127541002</v>
      </c>
      <c r="K1181">
        <f t="shared" si="145"/>
        <v>23.5</v>
      </c>
      <c r="L1181">
        <f t="shared" si="146"/>
        <v>1</v>
      </c>
      <c r="M1181">
        <f>C1181+1+VLOOKUP(B1181,states!A$2:C$10,3,FALSE)</f>
        <v>5</v>
      </c>
      <c r="N1181">
        <f t="shared" si="150"/>
        <v>16952.566127541002</v>
      </c>
      <c r="O1181" s="2" t="str">
        <f>VLOOKUP(B1181,states!A$2:C$10,2,FALSE)</f>
        <v>X</v>
      </c>
      <c r="P1181">
        <f t="shared" si="147"/>
        <v>4</v>
      </c>
      <c r="Q1181">
        <f>VLOOKUP(B1181,states!A$2:D$10,4,FALSE)</f>
        <v>1</v>
      </c>
      <c r="R1181">
        <v>0.5</v>
      </c>
      <c r="S1181">
        <f t="shared" si="148"/>
        <v>1.5</v>
      </c>
      <c r="T1181" s="7">
        <f t="shared" si="151"/>
        <v>0.37886773745081026</v>
      </c>
    </row>
    <row r="1182" spans="1:20">
      <c r="A1182" s="4" t="str">
        <f t="shared" si="149"/>
        <v>A2Delta-23.5-f-0-1</v>
      </c>
      <c r="B1182" s="1" t="s">
        <v>3</v>
      </c>
      <c r="C1182">
        <v>0</v>
      </c>
      <c r="D1182">
        <v>23.5</v>
      </c>
      <c r="E1182" s="2" t="s">
        <v>2</v>
      </c>
      <c r="F1182">
        <v>1</v>
      </c>
      <c r="G1182">
        <v>30758.217724079001</v>
      </c>
      <c r="H1182">
        <v>1.1644036E-2</v>
      </c>
      <c r="I1182">
        <v>8</v>
      </c>
      <c r="J1182">
        <f t="shared" si="144"/>
        <v>30743.941996754002</v>
      </c>
      <c r="K1182">
        <f t="shared" si="145"/>
        <v>23.5</v>
      </c>
      <c r="L1182">
        <f t="shared" si="146"/>
        <v>1</v>
      </c>
      <c r="M1182">
        <f>C1182+1+VLOOKUP(B1182,states!A$2:C$10,3,FALSE)</f>
        <v>251</v>
      </c>
      <c r="N1182">
        <f t="shared" si="150"/>
        <v>30743.941996754002</v>
      </c>
      <c r="O1182" s="2" t="str">
        <f>VLOOKUP(B1182,states!A$2:C$10,2,FALSE)</f>
        <v>A</v>
      </c>
      <c r="P1182">
        <f t="shared" si="147"/>
        <v>0</v>
      </c>
      <c r="Q1182">
        <f>VLOOKUP(B1182,states!A$2:D$10,4,FALSE)</f>
        <v>2</v>
      </c>
      <c r="R1182">
        <v>0.5</v>
      </c>
      <c r="S1182">
        <f t="shared" si="148"/>
        <v>0.5</v>
      </c>
      <c r="T1182" s="7">
        <f t="shared" si="151"/>
        <v>365.40364484239552</v>
      </c>
    </row>
    <row r="1183" spans="1:20">
      <c r="A1183" s="4" t="str">
        <f t="shared" si="149"/>
        <v>A2Delta-23.5-f-0-2</v>
      </c>
      <c r="B1183" s="1" t="s">
        <v>3</v>
      </c>
      <c r="C1183">
        <v>0</v>
      </c>
      <c r="D1183">
        <v>23.5</v>
      </c>
      <c r="E1183" s="2" t="s">
        <v>2</v>
      </c>
      <c r="F1183">
        <v>2</v>
      </c>
      <c r="G1183">
        <v>31374.520973441999</v>
      </c>
      <c r="H1183">
        <v>1.071157E-2</v>
      </c>
      <c r="I1183">
        <v>6</v>
      </c>
      <c r="J1183">
        <f t="shared" si="144"/>
        <v>31360.245246117</v>
      </c>
      <c r="K1183">
        <f t="shared" si="145"/>
        <v>23.5</v>
      </c>
      <c r="L1183">
        <f t="shared" si="146"/>
        <v>1</v>
      </c>
      <c r="M1183">
        <f>C1183+1+VLOOKUP(B1183,states!A$2:C$10,3,FALSE)</f>
        <v>251</v>
      </c>
      <c r="N1183">
        <f t="shared" si="150"/>
        <v>31360.245246117</v>
      </c>
      <c r="O1183" s="2" t="str">
        <f>VLOOKUP(B1183,states!A$2:C$10,2,FALSE)</f>
        <v>A</v>
      </c>
      <c r="P1183">
        <f t="shared" si="147"/>
        <v>0</v>
      </c>
      <c r="Q1183">
        <f>VLOOKUP(B1183,states!A$2:D$10,4,FALSE)</f>
        <v>2</v>
      </c>
      <c r="R1183">
        <v>0.5</v>
      </c>
      <c r="S1183">
        <f t="shared" si="148"/>
        <v>1.5</v>
      </c>
      <c r="T1183" s="7">
        <f t="shared" si="151"/>
        <v>297.90963381717626</v>
      </c>
    </row>
    <row r="1184" spans="1:20">
      <c r="A1184" s="4" t="str">
        <f t="shared" si="149"/>
        <v>A2Delta-23.5-f-1-1</v>
      </c>
      <c r="B1184" s="1" t="s">
        <v>3</v>
      </c>
      <c r="C1184">
        <v>1</v>
      </c>
      <c r="D1184">
        <v>23.5</v>
      </c>
      <c r="E1184" s="2" t="s">
        <v>2</v>
      </c>
      <c r="F1184">
        <v>1</v>
      </c>
      <c r="G1184">
        <v>33112.482336198002</v>
      </c>
      <c r="H1184">
        <v>5.0497525000000001E-2</v>
      </c>
      <c r="I1184">
        <v>4</v>
      </c>
      <c r="J1184">
        <f t="shared" si="144"/>
        <v>33098.206608872999</v>
      </c>
      <c r="K1184">
        <f t="shared" si="145"/>
        <v>23.5</v>
      </c>
      <c r="L1184">
        <f t="shared" si="146"/>
        <v>1</v>
      </c>
      <c r="M1184">
        <f>C1184+1+VLOOKUP(B1184,states!A$2:C$10,3,FALSE)</f>
        <v>252</v>
      </c>
      <c r="N1184">
        <f t="shared" si="150"/>
        <v>33098.206608872999</v>
      </c>
      <c r="O1184" s="2" t="str">
        <f>VLOOKUP(B1184,states!A$2:C$10,2,FALSE)</f>
        <v>A</v>
      </c>
      <c r="P1184">
        <f t="shared" si="147"/>
        <v>1</v>
      </c>
      <c r="Q1184">
        <f>VLOOKUP(B1184,states!A$2:D$10,4,FALSE)</f>
        <v>2</v>
      </c>
      <c r="R1184">
        <v>0.5</v>
      </c>
      <c r="S1184">
        <f t="shared" si="148"/>
        <v>0.5</v>
      </c>
      <c r="T1184" s="7">
        <f t="shared" si="151"/>
        <v>0.42128531993162716</v>
      </c>
    </row>
    <row r="1185" spans="1:20">
      <c r="A1185" s="4" t="str">
        <f t="shared" si="149"/>
        <v>A2Delta-23.5-f-1-2</v>
      </c>
      <c r="B1185" s="1" t="s">
        <v>3</v>
      </c>
      <c r="C1185">
        <v>1</v>
      </c>
      <c r="D1185">
        <v>23.5</v>
      </c>
      <c r="E1185" s="2" t="s">
        <v>2</v>
      </c>
      <c r="F1185">
        <v>2</v>
      </c>
      <c r="G1185">
        <v>33693.304218614998</v>
      </c>
      <c r="H1185">
        <v>6.3415458999999993E-2</v>
      </c>
      <c r="I1185">
        <v>3</v>
      </c>
      <c r="J1185">
        <f t="shared" si="144"/>
        <v>33679.028491289995</v>
      </c>
      <c r="K1185">
        <f t="shared" si="145"/>
        <v>23.5</v>
      </c>
      <c r="L1185">
        <f t="shared" si="146"/>
        <v>1</v>
      </c>
      <c r="M1185">
        <f>C1185+1+VLOOKUP(B1185,states!A$2:C$10,3,FALSE)</f>
        <v>252</v>
      </c>
      <c r="N1185">
        <f t="shared" si="150"/>
        <v>33679.028491289995</v>
      </c>
      <c r="O1185" s="2" t="str">
        <f>VLOOKUP(B1185,states!A$2:C$10,2,FALSE)</f>
        <v>A</v>
      </c>
      <c r="P1185">
        <f t="shared" si="147"/>
        <v>1</v>
      </c>
      <c r="Q1185">
        <f>VLOOKUP(B1185,states!A$2:D$10,4,FALSE)</f>
        <v>2</v>
      </c>
      <c r="R1185">
        <v>0.5</v>
      </c>
      <c r="S1185">
        <f t="shared" si="148"/>
        <v>1.5</v>
      </c>
      <c r="T1185" s="7">
        <f t="shared" si="151"/>
        <v>0.25160110378662176</v>
      </c>
    </row>
    <row r="1186" spans="1:20">
      <c r="A1186" s="4" t="str">
        <f t="shared" si="149"/>
        <v>A2Delta-23.5-f-2-1</v>
      </c>
      <c r="B1186" s="1" t="s">
        <v>3</v>
      </c>
      <c r="C1186">
        <v>2</v>
      </c>
      <c r="D1186">
        <v>23.5</v>
      </c>
      <c r="E1186" s="2" t="s">
        <v>2</v>
      </c>
      <c r="F1186">
        <v>1</v>
      </c>
      <c r="G1186">
        <v>35228.734029478997</v>
      </c>
      <c r="H1186">
        <v>0.50007499399999999</v>
      </c>
      <c r="I1186">
        <v>2</v>
      </c>
      <c r="J1186">
        <f t="shared" si="144"/>
        <v>35214.458302153995</v>
      </c>
      <c r="K1186">
        <f t="shared" si="145"/>
        <v>23.5</v>
      </c>
      <c r="L1186">
        <f t="shared" si="146"/>
        <v>1</v>
      </c>
      <c r="M1186">
        <f>C1186+1+VLOOKUP(B1186,states!A$2:C$10,3,FALSE)</f>
        <v>253</v>
      </c>
      <c r="N1186">
        <f t="shared" si="150"/>
        <v>35214.458302153995</v>
      </c>
      <c r="O1186" s="2" t="str">
        <f>VLOOKUP(B1186,states!A$2:C$10,2,FALSE)</f>
        <v>A</v>
      </c>
      <c r="P1186">
        <f t="shared" si="147"/>
        <v>2</v>
      </c>
      <c r="Q1186">
        <f>VLOOKUP(B1186,states!A$2:D$10,4,FALSE)</f>
        <v>2</v>
      </c>
      <c r="R1186">
        <v>0.5</v>
      </c>
      <c r="S1186">
        <f t="shared" si="148"/>
        <v>0.5</v>
      </c>
      <c r="T1186" s="7">
        <f t="shared" si="151"/>
        <v>2.1270675629284058E-2</v>
      </c>
    </row>
    <row r="1187" spans="1:20">
      <c r="A1187" s="4" t="str">
        <f t="shared" si="149"/>
        <v>A2Delta-23.5-f-2-2</v>
      </c>
      <c r="B1187" s="1" t="s">
        <v>3</v>
      </c>
      <c r="C1187">
        <v>2</v>
      </c>
      <c r="D1187">
        <v>23.5</v>
      </c>
      <c r="E1187" s="2" t="s">
        <v>2</v>
      </c>
      <c r="F1187">
        <v>2</v>
      </c>
      <c r="G1187">
        <v>35767.345379494</v>
      </c>
      <c r="H1187">
        <v>8.3928006999999999E-2</v>
      </c>
      <c r="I1187">
        <v>2</v>
      </c>
      <c r="J1187">
        <f t="shared" si="144"/>
        <v>35753.069652168997</v>
      </c>
      <c r="K1187">
        <f t="shared" si="145"/>
        <v>23.5</v>
      </c>
      <c r="L1187">
        <f t="shared" si="146"/>
        <v>1</v>
      </c>
      <c r="M1187">
        <f>C1187+1+VLOOKUP(B1187,states!A$2:C$10,3,FALSE)</f>
        <v>253</v>
      </c>
      <c r="N1187">
        <f t="shared" si="150"/>
        <v>35753.069652168997</v>
      </c>
      <c r="O1187" s="2" t="str">
        <f>VLOOKUP(B1187,states!A$2:C$10,2,FALSE)</f>
        <v>A</v>
      </c>
      <c r="P1187">
        <f t="shared" si="147"/>
        <v>2</v>
      </c>
      <c r="Q1187">
        <f>VLOOKUP(B1187,states!A$2:D$10,4,FALSE)</f>
        <v>2</v>
      </c>
      <c r="R1187">
        <v>0.5</v>
      </c>
      <c r="S1187">
        <f t="shared" si="148"/>
        <v>1.5</v>
      </c>
      <c r="T1187" s="7">
        <f t="shared" si="151"/>
        <v>0.12673877729147282</v>
      </c>
    </row>
    <row r="1188" spans="1:20">
      <c r="A1188" s="4" t="str">
        <f t="shared" si="149"/>
        <v>A2Delta-23.5-f-3-1</v>
      </c>
      <c r="B1188" s="1" t="s">
        <v>3</v>
      </c>
      <c r="C1188">
        <v>3</v>
      </c>
      <c r="D1188">
        <v>23.5</v>
      </c>
      <c r="E1188" s="2" t="s">
        <v>2</v>
      </c>
      <c r="F1188">
        <v>1</v>
      </c>
      <c r="G1188">
        <v>37059.000664432002</v>
      </c>
      <c r="H1188">
        <v>0.50014997800000005</v>
      </c>
      <c r="I1188">
        <v>1</v>
      </c>
      <c r="J1188">
        <f t="shared" si="144"/>
        <v>37044.724937106999</v>
      </c>
      <c r="K1188">
        <f t="shared" si="145"/>
        <v>23.5</v>
      </c>
      <c r="L1188">
        <f t="shared" si="146"/>
        <v>1</v>
      </c>
      <c r="M1188">
        <f>C1188+1+VLOOKUP(B1188,states!A$2:C$10,3,FALSE)</f>
        <v>254</v>
      </c>
      <c r="N1188">
        <f t="shared" si="150"/>
        <v>37044.724937106999</v>
      </c>
      <c r="O1188" s="2" t="str">
        <f>VLOOKUP(B1188,states!A$2:C$10,2,FALSE)</f>
        <v>A</v>
      </c>
      <c r="P1188">
        <f t="shared" si="147"/>
        <v>3</v>
      </c>
      <c r="Q1188">
        <f>VLOOKUP(B1188,states!A$2:D$10,4,FALSE)</f>
        <v>2</v>
      </c>
      <c r="R1188">
        <v>0.5</v>
      </c>
      <c r="S1188">
        <f t="shared" si="148"/>
        <v>0.5</v>
      </c>
      <c r="T1188" s="7">
        <f t="shared" si="151"/>
        <v>1.0633743332575102E-2</v>
      </c>
    </row>
    <row r="1189" spans="1:20">
      <c r="A1189" s="4" t="str">
        <f t="shared" si="149"/>
        <v>C2Sigma-23.5-f-0-2</v>
      </c>
      <c r="B1189" s="1" t="s">
        <v>5</v>
      </c>
      <c r="C1189">
        <v>0</v>
      </c>
      <c r="D1189">
        <v>23.5</v>
      </c>
      <c r="E1189" s="2" t="s">
        <v>2</v>
      </c>
      <c r="F1189">
        <v>2</v>
      </c>
      <c r="G1189">
        <v>39782.341184121004</v>
      </c>
      <c r="H1189">
        <v>5.0249377999999997E-2</v>
      </c>
      <c r="I1189">
        <v>4</v>
      </c>
      <c r="J1189">
        <f t="shared" si="144"/>
        <v>39768.065456796001</v>
      </c>
      <c r="K1189">
        <f t="shared" si="145"/>
        <v>23.5</v>
      </c>
      <c r="L1189">
        <f t="shared" si="146"/>
        <v>1</v>
      </c>
      <c r="M1189">
        <f>C1189+1+VLOOKUP(B1189,states!A$2:C$10,3,FALSE)</f>
        <v>101</v>
      </c>
      <c r="N1189">
        <f t="shared" si="150"/>
        <v>39768.065456796001</v>
      </c>
      <c r="O1189" s="2" t="str">
        <f>VLOOKUP(B1189,states!A$2:C$10,2,FALSE)</f>
        <v>C</v>
      </c>
      <c r="P1189">
        <f t="shared" si="147"/>
        <v>0</v>
      </c>
      <c r="Q1189">
        <f>VLOOKUP(B1189,states!A$2:D$10,4,FALSE)</f>
        <v>0</v>
      </c>
      <c r="R1189">
        <v>0.5</v>
      </c>
      <c r="S1189">
        <f t="shared" si="148"/>
        <v>0.5</v>
      </c>
      <c r="T1189" s="7">
        <f t="shared" si="151"/>
        <v>42.336575739067541</v>
      </c>
    </row>
    <row r="1190" spans="1:20">
      <c r="A1190" s="4" t="str">
        <f t="shared" si="149"/>
        <v>X2Pi-23.5-e-0-1</v>
      </c>
      <c r="B1190" s="1" t="s">
        <v>0</v>
      </c>
      <c r="C1190">
        <v>0</v>
      </c>
      <c r="D1190">
        <v>23.5</v>
      </c>
      <c r="E1190" s="2" t="s">
        <v>1</v>
      </c>
      <c r="F1190">
        <v>1</v>
      </c>
      <c r="G1190">
        <v>7415.5071408800004</v>
      </c>
      <c r="H1190">
        <v>8.2690000000000003E-3</v>
      </c>
      <c r="I1190">
        <v>12</v>
      </c>
      <c r="J1190">
        <f t="shared" si="144"/>
        <v>7401.2314135550005</v>
      </c>
      <c r="K1190">
        <f t="shared" si="145"/>
        <v>23.5</v>
      </c>
      <c r="L1190">
        <f t="shared" si="146"/>
        <v>-1</v>
      </c>
      <c r="M1190">
        <f>C1190+1+VLOOKUP(B1190,states!A$2:C$10,3,FALSE)</f>
        <v>1</v>
      </c>
      <c r="N1190">
        <f t="shared" si="150"/>
        <v>7401.2314135550005</v>
      </c>
      <c r="O1190" s="2" t="str">
        <f>VLOOKUP(B1190,states!A$2:C$10,2,FALSE)</f>
        <v>X</v>
      </c>
      <c r="P1190">
        <f t="shared" si="147"/>
        <v>0</v>
      </c>
      <c r="Q1190">
        <f>VLOOKUP(B1190,states!A$2:D$10,4,FALSE)</f>
        <v>1</v>
      </c>
      <c r="R1190">
        <v>0.5</v>
      </c>
      <c r="S1190">
        <f t="shared" si="148"/>
        <v>0.5</v>
      </c>
      <c r="T1190" s="7">
        <f t="shared" si="151"/>
        <v>771.81760704004137</v>
      </c>
    </row>
    <row r="1191" spans="1:20">
      <c r="A1191" s="4" t="str">
        <f t="shared" si="149"/>
        <v>X2Pi-23.5-e-0-2</v>
      </c>
      <c r="B1191" s="1" t="s">
        <v>0</v>
      </c>
      <c r="C1191">
        <v>0</v>
      </c>
      <c r="D1191">
        <v>23.5</v>
      </c>
      <c r="E1191" s="2" t="s">
        <v>1</v>
      </c>
      <c r="F1191">
        <v>2</v>
      </c>
      <c r="G1191">
        <v>8003.264594497</v>
      </c>
      <c r="H1191">
        <v>5.0000000000000001E-3</v>
      </c>
      <c r="I1191">
        <v>8</v>
      </c>
      <c r="J1191">
        <f t="shared" si="144"/>
        <v>7988.988867172</v>
      </c>
      <c r="K1191">
        <f t="shared" si="145"/>
        <v>23.5</v>
      </c>
      <c r="L1191">
        <f t="shared" si="146"/>
        <v>-1</v>
      </c>
      <c r="M1191">
        <f>C1191+1+VLOOKUP(B1191,states!A$2:C$10,3,FALSE)</f>
        <v>1</v>
      </c>
      <c r="N1191">
        <f t="shared" si="150"/>
        <v>7988.988867172</v>
      </c>
      <c r="O1191" s="2" t="str">
        <f>VLOOKUP(B1191,states!A$2:C$10,2,FALSE)</f>
        <v>X</v>
      </c>
      <c r="P1191">
        <f t="shared" si="147"/>
        <v>0</v>
      </c>
      <c r="Q1191">
        <f>VLOOKUP(B1191,states!A$2:D$10,4,FALSE)</f>
        <v>1</v>
      </c>
      <c r="R1191">
        <v>0.5</v>
      </c>
      <c r="S1191">
        <f t="shared" si="148"/>
        <v>1.5</v>
      </c>
      <c r="T1191" s="7">
        <f t="shared" si="151"/>
        <v>850.95463901521362</v>
      </c>
    </row>
    <row r="1192" spans="1:20">
      <c r="A1192" s="4" t="str">
        <f t="shared" si="149"/>
        <v>X2Pi-23.5-e-1-1</v>
      </c>
      <c r="B1192" s="1" t="s">
        <v>0</v>
      </c>
      <c r="C1192">
        <v>1</v>
      </c>
      <c r="D1192">
        <v>23.5</v>
      </c>
      <c r="E1192" s="2" t="s">
        <v>1</v>
      </c>
      <c r="F1192">
        <v>1</v>
      </c>
      <c r="G1192">
        <v>9861.755978227</v>
      </c>
      <c r="H1192">
        <v>7.0710679999999998E-3</v>
      </c>
      <c r="I1192">
        <v>5</v>
      </c>
      <c r="J1192">
        <f t="shared" si="144"/>
        <v>9847.4802509019992</v>
      </c>
      <c r="K1192">
        <f t="shared" si="145"/>
        <v>23.5</v>
      </c>
      <c r="L1192">
        <f t="shared" si="146"/>
        <v>-1</v>
      </c>
      <c r="M1192">
        <f>C1192+1+VLOOKUP(B1192,states!A$2:C$10,3,FALSE)</f>
        <v>2</v>
      </c>
      <c r="N1192">
        <f t="shared" si="150"/>
        <v>9847.4802509019992</v>
      </c>
      <c r="O1192" s="2" t="str">
        <f>VLOOKUP(B1192,states!A$2:C$10,2,FALSE)</f>
        <v>X</v>
      </c>
      <c r="P1192">
        <f t="shared" si="147"/>
        <v>1</v>
      </c>
      <c r="Q1192">
        <f>VLOOKUP(B1192,states!A$2:D$10,4,FALSE)</f>
        <v>1</v>
      </c>
      <c r="R1192">
        <v>0.5</v>
      </c>
      <c r="S1192">
        <f t="shared" si="148"/>
        <v>0.5</v>
      </c>
      <c r="T1192" s="7">
        <f t="shared" si="151"/>
        <v>3.7607236232525874</v>
      </c>
    </row>
    <row r="1193" spans="1:20">
      <c r="A1193" s="4" t="str">
        <f t="shared" si="149"/>
        <v>X2Pi-23.5-e-1-2</v>
      </c>
      <c r="B1193" s="1" t="s">
        <v>0</v>
      </c>
      <c r="C1193">
        <v>1</v>
      </c>
      <c r="D1193">
        <v>23.5</v>
      </c>
      <c r="E1193" s="2" t="s">
        <v>1</v>
      </c>
      <c r="F1193">
        <v>2</v>
      </c>
      <c r="G1193">
        <v>10425.815352150999</v>
      </c>
      <c r="H1193">
        <v>9.8606800000000001E-3</v>
      </c>
      <c r="I1193">
        <v>3</v>
      </c>
      <c r="J1193">
        <f t="shared" si="144"/>
        <v>10411.539624825999</v>
      </c>
      <c r="K1193">
        <f t="shared" si="145"/>
        <v>23.5</v>
      </c>
      <c r="L1193">
        <f t="shared" si="146"/>
        <v>-1</v>
      </c>
      <c r="M1193">
        <f>C1193+1+VLOOKUP(B1193,states!A$2:C$10,3,FALSE)</f>
        <v>2</v>
      </c>
      <c r="N1193">
        <f t="shared" si="150"/>
        <v>10411.539624825999</v>
      </c>
      <c r="O1193" s="2" t="str">
        <f>VLOOKUP(B1193,states!A$2:C$10,2,FALSE)</f>
        <v>X</v>
      </c>
      <c r="P1193">
        <f t="shared" si="147"/>
        <v>1</v>
      </c>
      <c r="Q1193">
        <f>VLOOKUP(B1193,states!A$2:D$10,4,FALSE)</f>
        <v>1</v>
      </c>
      <c r="R1193">
        <v>0.5</v>
      </c>
      <c r="S1193">
        <f t="shared" si="148"/>
        <v>1.5</v>
      </c>
      <c r="T1193" s="7">
        <f t="shared" si="151"/>
        <v>1.618083081647032</v>
      </c>
    </row>
    <row r="1194" spans="1:20">
      <c r="A1194" s="4" t="str">
        <f t="shared" si="149"/>
        <v>X2Pi-23.5-e-2-1</v>
      </c>
      <c r="B1194" s="1" t="s">
        <v>0</v>
      </c>
      <c r="C1194">
        <v>2</v>
      </c>
      <c r="D1194">
        <v>23.5</v>
      </c>
      <c r="E1194" s="2" t="s">
        <v>1</v>
      </c>
      <c r="F1194">
        <v>1</v>
      </c>
      <c r="G1194">
        <v>12183.922506876001</v>
      </c>
      <c r="H1194">
        <v>8.6602539999999992E-3</v>
      </c>
      <c r="I1194">
        <v>7</v>
      </c>
      <c r="J1194">
        <f t="shared" si="144"/>
        <v>12169.646779551</v>
      </c>
      <c r="K1194">
        <f t="shared" si="145"/>
        <v>23.5</v>
      </c>
      <c r="L1194">
        <f t="shared" si="146"/>
        <v>-1</v>
      </c>
      <c r="M1194">
        <f>C1194+1+VLOOKUP(B1194,states!A$2:C$10,3,FALSE)</f>
        <v>3</v>
      </c>
      <c r="N1194">
        <f t="shared" si="150"/>
        <v>12169.646779551</v>
      </c>
      <c r="O1194" s="2" t="str">
        <f>VLOOKUP(B1194,states!A$2:C$10,2,FALSE)</f>
        <v>X</v>
      </c>
      <c r="P1194">
        <f t="shared" si="147"/>
        <v>2</v>
      </c>
      <c r="Q1194">
        <f>VLOOKUP(B1194,states!A$2:D$10,4,FALSE)</f>
        <v>1</v>
      </c>
      <c r="R1194">
        <v>0.5</v>
      </c>
      <c r="S1194">
        <f t="shared" si="148"/>
        <v>0.5</v>
      </c>
      <c r="T1194" s="7">
        <f t="shared" si="151"/>
        <v>4.2988653054420354</v>
      </c>
    </row>
    <row r="1195" spans="1:20">
      <c r="A1195" s="4" t="str">
        <f t="shared" si="149"/>
        <v>X2Pi-23.5-e-2-2</v>
      </c>
      <c r="B1195" s="1" t="s">
        <v>0</v>
      </c>
      <c r="C1195">
        <v>2</v>
      </c>
      <c r="D1195">
        <v>23.5</v>
      </c>
      <c r="E1195" s="2" t="s">
        <v>1</v>
      </c>
      <c r="F1195">
        <v>2</v>
      </c>
      <c r="G1195">
        <v>12724.393727107001</v>
      </c>
      <c r="H1195">
        <v>8.6602539999999992E-3</v>
      </c>
      <c r="I1195">
        <v>3</v>
      </c>
      <c r="J1195">
        <f t="shared" si="144"/>
        <v>12710.117999782</v>
      </c>
      <c r="K1195">
        <f t="shared" si="145"/>
        <v>23.5</v>
      </c>
      <c r="L1195">
        <f t="shared" si="146"/>
        <v>-1</v>
      </c>
      <c r="M1195">
        <f>C1195+1+VLOOKUP(B1195,states!A$2:C$10,3,FALSE)</f>
        <v>3</v>
      </c>
      <c r="N1195">
        <f t="shared" si="150"/>
        <v>12710.117999782</v>
      </c>
      <c r="O1195" s="2" t="str">
        <f>VLOOKUP(B1195,states!A$2:C$10,2,FALSE)</f>
        <v>X</v>
      </c>
      <c r="P1195">
        <f t="shared" si="147"/>
        <v>2</v>
      </c>
      <c r="Q1195">
        <f>VLOOKUP(B1195,states!A$2:D$10,4,FALSE)</f>
        <v>1</v>
      </c>
      <c r="R1195">
        <v>0.5</v>
      </c>
      <c r="S1195">
        <f t="shared" si="148"/>
        <v>1.5</v>
      </c>
      <c r="T1195" s="7">
        <f t="shared" si="151"/>
        <v>1.8423708451894432</v>
      </c>
    </row>
    <row r="1196" spans="1:20">
      <c r="A1196" s="4" t="str">
        <f t="shared" si="149"/>
        <v>X2Pi-23.5-e-3-1</v>
      </c>
      <c r="B1196" s="1" t="s">
        <v>0</v>
      </c>
      <c r="C1196">
        <v>3</v>
      </c>
      <c r="D1196">
        <v>23.5</v>
      </c>
      <c r="E1196" s="2" t="s">
        <v>1</v>
      </c>
      <c r="F1196">
        <v>1</v>
      </c>
      <c r="G1196">
        <v>14382.627995539</v>
      </c>
      <c r="H1196">
        <v>1.2411683E-2</v>
      </c>
      <c r="I1196">
        <v>3</v>
      </c>
      <c r="J1196">
        <f t="shared" si="144"/>
        <v>14368.352268213999</v>
      </c>
      <c r="K1196">
        <f t="shared" si="145"/>
        <v>23.5</v>
      </c>
      <c r="L1196">
        <f t="shared" si="146"/>
        <v>-1</v>
      </c>
      <c r="M1196">
        <f>C1196+1+VLOOKUP(B1196,states!A$2:C$10,3,FALSE)</f>
        <v>4</v>
      </c>
      <c r="N1196">
        <f t="shared" si="150"/>
        <v>14368.352268213999</v>
      </c>
      <c r="O1196" s="2" t="str">
        <f>VLOOKUP(B1196,states!A$2:C$10,2,FALSE)</f>
        <v>X</v>
      </c>
      <c r="P1196">
        <f t="shared" si="147"/>
        <v>3</v>
      </c>
      <c r="Q1196">
        <f>VLOOKUP(B1196,states!A$2:D$10,4,FALSE)</f>
        <v>1</v>
      </c>
      <c r="R1196">
        <v>0.5</v>
      </c>
      <c r="S1196">
        <f t="shared" si="148"/>
        <v>0.5</v>
      </c>
      <c r="T1196" s="7">
        <f t="shared" si="151"/>
        <v>1.2855145818286895</v>
      </c>
    </row>
    <row r="1197" spans="1:20">
      <c r="A1197" s="4" t="str">
        <f t="shared" si="149"/>
        <v>X2Pi-23.5-e-3-2</v>
      </c>
      <c r="B1197" s="1" t="s">
        <v>0</v>
      </c>
      <c r="C1197">
        <v>3</v>
      </c>
      <c r="D1197">
        <v>23.5</v>
      </c>
      <c r="E1197" s="2" t="s">
        <v>1</v>
      </c>
      <c r="F1197">
        <v>2</v>
      </c>
      <c r="G1197">
        <v>14899.515003877001</v>
      </c>
      <c r="H1197">
        <v>0.01</v>
      </c>
      <c r="I1197">
        <v>4</v>
      </c>
      <c r="J1197">
        <f t="shared" si="144"/>
        <v>14885.239276552</v>
      </c>
      <c r="K1197">
        <f t="shared" si="145"/>
        <v>23.5</v>
      </c>
      <c r="L1197">
        <f t="shared" si="146"/>
        <v>-1</v>
      </c>
      <c r="M1197">
        <f>C1197+1+VLOOKUP(B1197,states!A$2:C$10,3,FALSE)</f>
        <v>4</v>
      </c>
      <c r="N1197">
        <f t="shared" si="150"/>
        <v>14885.239276552</v>
      </c>
      <c r="O1197" s="2" t="str">
        <f>VLOOKUP(B1197,states!A$2:C$10,2,FALSE)</f>
        <v>X</v>
      </c>
      <c r="P1197">
        <f t="shared" si="147"/>
        <v>3</v>
      </c>
      <c r="Q1197">
        <f>VLOOKUP(B1197,states!A$2:D$10,4,FALSE)</f>
        <v>1</v>
      </c>
      <c r="R1197">
        <v>0.5</v>
      </c>
      <c r="S1197">
        <f t="shared" si="148"/>
        <v>1.5</v>
      </c>
      <c r="T1197" s="7">
        <f t="shared" si="151"/>
        <v>2.1273865975380342</v>
      </c>
    </row>
    <row r="1198" spans="1:20">
      <c r="A1198" s="4" t="str">
        <f t="shared" si="149"/>
        <v>X2Pi-23.5-e-4-1</v>
      </c>
      <c r="B1198" s="1" t="s">
        <v>0</v>
      </c>
      <c r="C1198">
        <v>4</v>
      </c>
      <c r="D1198">
        <v>23.5</v>
      </c>
      <c r="E1198" s="2" t="s">
        <v>1</v>
      </c>
      <c r="F1198">
        <v>1</v>
      </c>
      <c r="G1198">
        <v>16457.805738850999</v>
      </c>
      <c r="H1198">
        <v>1.118034E-2</v>
      </c>
      <c r="I1198">
        <v>1</v>
      </c>
      <c r="J1198">
        <f t="shared" si="144"/>
        <v>16443.530011526</v>
      </c>
      <c r="K1198">
        <f t="shared" si="145"/>
        <v>23.5</v>
      </c>
      <c r="L1198">
        <f t="shared" si="146"/>
        <v>-1</v>
      </c>
      <c r="M1198">
        <f>C1198+1+VLOOKUP(B1198,states!A$2:C$10,3,FALSE)</f>
        <v>5</v>
      </c>
      <c r="N1198">
        <f t="shared" si="150"/>
        <v>16443.530011526</v>
      </c>
      <c r="O1198" s="2" t="str">
        <f>VLOOKUP(B1198,states!A$2:C$10,2,FALSE)</f>
        <v>X</v>
      </c>
      <c r="P1198">
        <f t="shared" si="147"/>
        <v>4</v>
      </c>
      <c r="Q1198">
        <f>VLOOKUP(B1198,states!A$2:D$10,4,FALSE)</f>
        <v>1</v>
      </c>
      <c r="R1198">
        <v>0.5</v>
      </c>
      <c r="S1198">
        <f t="shared" si="148"/>
        <v>0.5</v>
      </c>
      <c r="T1198" s="7">
        <f t="shared" si="151"/>
        <v>0.47569809986503853</v>
      </c>
    </row>
    <row r="1199" spans="1:20">
      <c r="A1199" s="4" t="str">
        <f t="shared" si="149"/>
        <v>X2Pi-23.5-e-4-2</v>
      </c>
      <c r="B1199" s="1" t="s">
        <v>0</v>
      </c>
      <c r="C1199">
        <v>4</v>
      </c>
      <c r="D1199">
        <v>23.5</v>
      </c>
      <c r="E1199" s="2" t="s">
        <v>1</v>
      </c>
      <c r="F1199">
        <v>2</v>
      </c>
      <c r="G1199">
        <v>16951.026682281001</v>
      </c>
      <c r="H1199">
        <v>1.1704304E-2</v>
      </c>
      <c r="I1199">
        <v>1</v>
      </c>
      <c r="J1199">
        <f t="shared" si="144"/>
        <v>16936.750954956002</v>
      </c>
      <c r="K1199">
        <f t="shared" si="145"/>
        <v>23.5</v>
      </c>
      <c r="L1199">
        <f t="shared" si="146"/>
        <v>-1</v>
      </c>
      <c r="M1199">
        <f>C1199+1+VLOOKUP(B1199,states!A$2:C$10,3,FALSE)</f>
        <v>5</v>
      </c>
      <c r="N1199">
        <f t="shared" si="150"/>
        <v>16936.750954956002</v>
      </c>
      <c r="O1199" s="2" t="str">
        <f>VLOOKUP(B1199,states!A$2:C$10,2,FALSE)</f>
        <v>X</v>
      </c>
      <c r="P1199">
        <f t="shared" si="147"/>
        <v>4</v>
      </c>
      <c r="Q1199">
        <f>VLOOKUP(B1199,states!A$2:D$10,4,FALSE)</f>
        <v>1</v>
      </c>
      <c r="R1199">
        <v>0.5</v>
      </c>
      <c r="S1199">
        <f t="shared" si="148"/>
        <v>1.5</v>
      </c>
      <c r="T1199" s="7">
        <f t="shared" si="151"/>
        <v>0.45440262777223533</v>
      </c>
    </row>
    <row r="1200" spans="1:20">
      <c r="A1200" s="4" t="str">
        <f t="shared" si="149"/>
        <v>A2Delta-23.5-e-0-1</v>
      </c>
      <c r="B1200" s="1" t="s">
        <v>3</v>
      </c>
      <c r="C1200">
        <v>0</v>
      </c>
      <c r="D1200">
        <v>23.5</v>
      </c>
      <c r="E1200" s="2" t="s">
        <v>1</v>
      </c>
      <c r="F1200">
        <v>1</v>
      </c>
      <c r="G1200">
        <v>30758.213088074001</v>
      </c>
      <c r="H1200">
        <v>2.5661817999999999E-2</v>
      </c>
      <c r="I1200">
        <v>6</v>
      </c>
      <c r="J1200">
        <f t="shared" si="144"/>
        <v>30743.937360749002</v>
      </c>
      <c r="K1200">
        <f t="shared" si="145"/>
        <v>23.5</v>
      </c>
      <c r="L1200">
        <f t="shared" si="146"/>
        <v>-1</v>
      </c>
      <c r="M1200">
        <f>C1200+1+VLOOKUP(B1200,states!A$2:C$10,3,FALSE)</f>
        <v>251</v>
      </c>
      <c r="N1200">
        <f t="shared" si="150"/>
        <v>30743.937360749002</v>
      </c>
      <c r="O1200" s="2" t="str">
        <f>VLOOKUP(B1200,states!A$2:C$10,2,FALSE)</f>
        <v>A</v>
      </c>
      <c r="P1200">
        <f t="shared" si="147"/>
        <v>0</v>
      </c>
      <c r="Q1200">
        <f>VLOOKUP(B1200,states!A$2:D$10,4,FALSE)</f>
        <v>2</v>
      </c>
      <c r="R1200">
        <v>0.5</v>
      </c>
      <c r="S1200">
        <f t="shared" si="148"/>
        <v>0.5</v>
      </c>
      <c r="T1200" s="7">
        <f t="shared" si="151"/>
        <v>124.35127925492459</v>
      </c>
    </row>
    <row r="1201" spans="1:20">
      <c r="A1201" s="4" t="str">
        <f t="shared" si="149"/>
        <v>A2Delta-23.5-e-0-2</v>
      </c>
      <c r="B1201" s="1" t="s">
        <v>3</v>
      </c>
      <c r="C1201">
        <v>0</v>
      </c>
      <c r="D1201">
        <v>23.5</v>
      </c>
      <c r="E1201" s="2" t="s">
        <v>1</v>
      </c>
      <c r="F1201">
        <v>2</v>
      </c>
      <c r="G1201">
        <v>31374.495111693999</v>
      </c>
      <c r="H1201">
        <v>1.1519513E-2</v>
      </c>
      <c r="I1201">
        <v>7</v>
      </c>
      <c r="J1201">
        <f t="shared" si="144"/>
        <v>31360.219384369</v>
      </c>
      <c r="K1201">
        <f t="shared" si="145"/>
        <v>23.5</v>
      </c>
      <c r="L1201">
        <f t="shared" si="146"/>
        <v>-1</v>
      </c>
      <c r="M1201">
        <f>C1201+1+VLOOKUP(B1201,states!A$2:C$10,3,FALSE)</f>
        <v>251</v>
      </c>
      <c r="N1201">
        <f t="shared" si="150"/>
        <v>31360.219384369</v>
      </c>
      <c r="O1201" s="2" t="str">
        <f>VLOOKUP(B1201,states!A$2:C$10,2,FALSE)</f>
        <v>A</v>
      </c>
      <c r="P1201">
        <f t="shared" si="147"/>
        <v>0</v>
      </c>
      <c r="Q1201">
        <f>VLOOKUP(B1201,states!A$2:D$10,4,FALSE)</f>
        <v>2</v>
      </c>
      <c r="R1201">
        <v>0.5</v>
      </c>
      <c r="S1201">
        <f t="shared" si="148"/>
        <v>1.5</v>
      </c>
      <c r="T1201" s="7">
        <f t="shared" si="151"/>
        <v>323.18436948606768</v>
      </c>
    </row>
    <row r="1202" spans="1:20">
      <c r="A1202" s="4" t="str">
        <f t="shared" si="149"/>
        <v>A2Delta-23.5-e-1-1</v>
      </c>
      <c r="B1202" s="1" t="s">
        <v>3</v>
      </c>
      <c r="C1202">
        <v>1</v>
      </c>
      <c r="D1202">
        <v>23.5</v>
      </c>
      <c r="E1202" s="2" t="s">
        <v>1</v>
      </c>
      <c r="F1202">
        <v>1</v>
      </c>
      <c r="G1202">
        <v>33112.583264164001</v>
      </c>
      <c r="H1202">
        <v>5.0497525000000001E-2</v>
      </c>
      <c r="I1202">
        <v>3</v>
      </c>
      <c r="J1202">
        <f t="shared" si="144"/>
        <v>33098.307536838998</v>
      </c>
      <c r="K1202">
        <f t="shared" si="145"/>
        <v>23.5</v>
      </c>
      <c r="L1202">
        <f t="shared" si="146"/>
        <v>-1</v>
      </c>
      <c r="M1202">
        <f>C1202+1+VLOOKUP(B1202,states!A$2:C$10,3,FALSE)</f>
        <v>252</v>
      </c>
      <c r="N1202">
        <f t="shared" si="150"/>
        <v>33098.307536838998</v>
      </c>
      <c r="O1202" s="2" t="str">
        <f>VLOOKUP(B1202,states!A$2:C$10,2,FALSE)</f>
        <v>A</v>
      </c>
      <c r="P1202">
        <f t="shared" si="147"/>
        <v>1</v>
      </c>
      <c r="Q1202">
        <f>VLOOKUP(B1202,states!A$2:D$10,4,FALSE)</f>
        <v>2</v>
      </c>
      <c r="R1202">
        <v>0.5</v>
      </c>
      <c r="S1202">
        <f t="shared" si="148"/>
        <v>0.5</v>
      </c>
      <c r="T1202" s="7">
        <f t="shared" si="151"/>
        <v>0.31596398994872033</v>
      </c>
    </row>
    <row r="1203" spans="1:20">
      <c r="A1203" s="4" t="str">
        <f t="shared" si="149"/>
        <v>A2Delta-23.5-e-1-2</v>
      </c>
      <c r="B1203" s="1" t="s">
        <v>3</v>
      </c>
      <c r="C1203">
        <v>1</v>
      </c>
      <c r="D1203">
        <v>23.5</v>
      </c>
      <c r="E1203" s="2" t="s">
        <v>1</v>
      </c>
      <c r="F1203">
        <v>2</v>
      </c>
      <c r="G1203">
        <v>33693.477559040999</v>
      </c>
      <c r="H1203">
        <v>0.14507243</v>
      </c>
      <c r="I1203">
        <v>2</v>
      </c>
      <c r="J1203">
        <f t="shared" si="144"/>
        <v>33679.201831715996</v>
      </c>
      <c r="K1203">
        <f t="shared" si="145"/>
        <v>23.5</v>
      </c>
      <c r="L1203">
        <f t="shared" si="146"/>
        <v>-1</v>
      </c>
      <c r="M1203">
        <f>C1203+1+VLOOKUP(B1203,states!A$2:C$10,3,FALSE)</f>
        <v>252</v>
      </c>
      <c r="N1203">
        <f t="shared" si="150"/>
        <v>33679.201831715996</v>
      </c>
      <c r="O1203" s="2" t="str">
        <f>VLOOKUP(B1203,states!A$2:C$10,2,FALSE)</f>
        <v>A</v>
      </c>
      <c r="P1203">
        <f t="shared" si="147"/>
        <v>1</v>
      </c>
      <c r="Q1203">
        <f>VLOOKUP(B1203,states!A$2:D$10,4,FALSE)</f>
        <v>2</v>
      </c>
      <c r="R1203">
        <v>0.5</v>
      </c>
      <c r="S1203">
        <f t="shared" si="148"/>
        <v>1.5</v>
      </c>
      <c r="T1203" s="7">
        <f t="shared" si="151"/>
        <v>7.3321533165813593E-2</v>
      </c>
    </row>
    <row r="1204" spans="1:20">
      <c r="A1204" s="4" t="str">
        <f t="shared" si="149"/>
        <v>A2Delta-23.5-e-2-1</v>
      </c>
      <c r="B1204" s="1" t="s">
        <v>3</v>
      </c>
      <c r="C1204">
        <v>2</v>
      </c>
      <c r="D1204">
        <v>23.5</v>
      </c>
      <c r="E1204" s="2" t="s">
        <v>1</v>
      </c>
      <c r="F1204">
        <v>1</v>
      </c>
      <c r="G1204">
        <v>35228.499468376998</v>
      </c>
      <c r="H1204">
        <v>5.0744457999999999E-2</v>
      </c>
      <c r="I1204">
        <v>6</v>
      </c>
      <c r="J1204">
        <f t="shared" si="144"/>
        <v>35214.223741051996</v>
      </c>
      <c r="K1204">
        <f t="shared" si="145"/>
        <v>23.5</v>
      </c>
      <c r="L1204">
        <f t="shared" si="146"/>
        <v>-1</v>
      </c>
      <c r="M1204">
        <f>C1204+1+VLOOKUP(B1204,states!A$2:C$10,3,FALSE)</f>
        <v>253</v>
      </c>
      <c r="N1204">
        <f t="shared" si="150"/>
        <v>35214.223741051996</v>
      </c>
      <c r="O1204" s="2" t="str">
        <f>VLOOKUP(B1204,states!A$2:C$10,2,FALSE)</f>
        <v>A</v>
      </c>
      <c r="P1204">
        <f t="shared" si="147"/>
        <v>2</v>
      </c>
      <c r="Q1204">
        <f>VLOOKUP(B1204,states!A$2:D$10,4,FALSE)</f>
        <v>2</v>
      </c>
      <c r="R1204">
        <v>0.5</v>
      </c>
      <c r="S1204">
        <f t="shared" si="148"/>
        <v>0.5</v>
      </c>
      <c r="T1204" s="7">
        <f t="shared" si="151"/>
        <v>0.62885288799558192</v>
      </c>
    </row>
    <row r="1205" spans="1:20">
      <c r="A1205" s="4" t="str">
        <f t="shared" si="149"/>
        <v>A2Delta-23.5-e-2-2</v>
      </c>
      <c r="B1205" s="1" t="s">
        <v>3</v>
      </c>
      <c r="C1205">
        <v>2</v>
      </c>
      <c r="D1205">
        <v>23.5</v>
      </c>
      <c r="E1205" s="2" t="s">
        <v>1</v>
      </c>
      <c r="F1205">
        <v>2</v>
      </c>
      <c r="G1205">
        <v>35766.693727106998</v>
      </c>
      <c r="H1205">
        <v>5.0744457999999999E-2</v>
      </c>
      <c r="I1205">
        <v>1</v>
      </c>
      <c r="J1205">
        <f t="shared" si="144"/>
        <v>35752.417999781996</v>
      </c>
      <c r="K1205">
        <f t="shared" si="145"/>
        <v>23.5</v>
      </c>
      <c r="L1205">
        <f t="shared" si="146"/>
        <v>-1</v>
      </c>
      <c r="M1205">
        <f>C1205+1+VLOOKUP(B1205,states!A$2:C$10,3,FALSE)</f>
        <v>253</v>
      </c>
      <c r="N1205">
        <f t="shared" si="150"/>
        <v>35752.417999781996</v>
      </c>
      <c r="O1205" s="2" t="str">
        <f>VLOOKUP(B1205,states!A$2:C$10,2,FALSE)</f>
        <v>A</v>
      </c>
      <c r="P1205">
        <f t="shared" si="147"/>
        <v>2</v>
      </c>
      <c r="Q1205">
        <f>VLOOKUP(B1205,states!A$2:D$10,4,FALSE)</f>
        <v>2</v>
      </c>
      <c r="R1205">
        <v>0.5</v>
      </c>
      <c r="S1205">
        <f t="shared" si="148"/>
        <v>1.5</v>
      </c>
      <c r="T1205" s="7">
        <f t="shared" si="151"/>
        <v>0.10480881466593031</v>
      </c>
    </row>
    <row r="1206" spans="1:20">
      <c r="A1206" s="4" t="str">
        <f t="shared" si="149"/>
        <v>A2Delta-23.5-e-3-1</v>
      </c>
      <c r="B1206" s="1" t="s">
        <v>3</v>
      </c>
      <c r="C1206">
        <v>3</v>
      </c>
      <c r="D1206">
        <v>23.5</v>
      </c>
      <c r="E1206" s="2" t="s">
        <v>1</v>
      </c>
      <c r="F1206">
        <v>1</v>
      </c>
      <c r="G1206">
        <v>37059.094506875997</v>
      </c>
      <c r="H1206">
        <v>0.50009999000000005</v>
      </c>
      <c r="I1206">
        <v>1</v>
      </c>
      <c r="J1206">
        <f t="shared" si="144"/>
        <v>37044.818779550995</v>
      </c>
      <c r="K1206">
        <f t="shared" si="145"/>
        <v>23.5</v>
      </c>
      <c r="L1206">
        <f t="shared" si="146"/>
        <v>-1</v>
      </c>
      <c r="M1206">
        <f>C1206+1+VLOOKUP(B1206,states!A$2:C$10,3,FALSE)</f>
        <v>254</v>
      </c>
      <c r="N1206">
        <f t="shared" si="150"/>
        <v>37044.818779550995</v>
      </c>
      <c r="O1206" s="2" t="str">
        <f>VLOOKUP(B1206,states!A$2:C$10,2,FALSE)</f>
        <v>A</v>
      </c>
      <c r="P1206">
        <f t="shared" si="147"/>
        <v>3</v>
      </c>
      <c r="Q1206">
        <f>VLOOKUP(B1206,states!A$2:D$10,4,FALSE)</f>
        <v>2</v>
      </c>
      <c r="R1206">
        <v>0.5</v>
      </c>
      <c r="S1206">
        <f t="shared" si="148"/>
        <v>0.5</v>
      </c>
      <c r="T1206" s="7">
        <f t="shared" si="151"/>
        <v>1.0634806239138468E-2</v>
      </c>
    </row>
    <row r="1207" spans="1:20">
      <c r="A1207" s="4" t="str">
        <f t="shared" si="149"/>
        <v>A2Delta-23.5-e-4-1</v>
      </c>
      <c r="B1207" s="1" t="s">
        <v>3</v>
      </c>
      <c r="C1207">
        <v>4</v>
      </c>
      <c r="D1207">
        <v>23.5</v>
      </c>
      <c r="E1207" s="2" t="s">
        <v>1</v>
      </c>
      <c r="F1207">
        <v>1</v>
      </c>
      <c r="G1207">
        <v>38522.012152165997</v>
      </c>
      <c r="H1207">
        <v>0.50012498400000005</v>
      </c>
      <c r="I1207">
        <v>1</v>
      </c>
      <c r="J1207">
        <f t="shared" si="144"/>
        <v>38507.736424840994</v>
      </c>
      <c r="K1207">
        <f t="shared" si="145"/>
        <v>23.5</v>
      </c>
      <c r="L1207">
        <f t="shared" si="146"/>
        <v>-1</v>
      </c>
      <c r="M1207">
        <f>C1207+1+VLOOKUP(B1207,states!A$2:C$10,3,FALSE)</f>
        <v>255</v>
      </c>
      <c r="N1207">
        <f t="shared" si="150"/>
        <v>38507.736424840994</v>
      </c>
      <c r="O1207" s="2" t="str">
        <f>VLOOKUP(B1207,states!A$2:C$10,2,FALSE)</f>
        <v>A</v>
      </c>
      <c r="P1207">
        <f t="shared" si="147"/>
        <v>4</v>
      </c>
      <c r="Q1207">
        <f>VLOOKUP(B1207,states!A$2:D$10,4,FALSE)</f>
        <v>2</v>
      </c>
      <c r="R1207">
        <v>0.5</v>
      </c>
      <c r="S1207">
        <f t="shared" si="148"/>
        <v>0.5</v>
      </c>
      <c r="T1207" s="7">
        <f t="shared" si="151"/>
        <v>1.0634274759297136E-2</v>
      </c>
    </row>
    <row r="1208" spans="1:20">
      <c r="A1208" s="4" t="str">
        <f t="shared" si="149"/>
        <v>A2Delta-23.5-e-4-2</v>
      </c>
      <c r="B1208" s="1" t="s">
        <v>3</v>
      </c>
      <c r="C1208">
        <v>4</v>
      </c>
      <c r="D1208">
        <v>23.5</v>
      </c>
      <c r="E1208" s="2" t="s">
        <v>1</v>
      </c>
      <c r="F1208">
        <v>2</v>
      </c>
      <c r="G1208">
        <v>38932.660213501003</v>
      </c>
      <c r="H1208">
        <v>0.50019666900000004</v>
      </c>
      <c r="I1208">
        <v>1</v>
      </c>
      <c r="J1208">
        <f t="shared" si="144"/>
        <v>38918.384486176001</v>
      </c>
      <c r="K1208">
        <f t="shared" si="145"/>
        <v>23.5</v>
      </c>
      <c r="L1208">
        <f t="shared" si="146"/>
        <v>-1</v>
      </c>
      <c r="M1208">
        <f>C1208+1+VLOOKUP(B1208,states!A$2:C$10,3,FALSE)</f>
        <v>255</v>
      </c>
      <c r="N1208">
        <f t="shared" si="150"/>
        <v>38918.384486176001</v>
      </c>
      <c r="O1208" s="2" t="str">
        <f>VLOOKUP(B1208,states!A$2:C$10,2,FALSE)</f>
        <v>A</v>
      </c>
      <c r="P1208">
        <f t="shared" si="147"/>
        <v>4</v>
      </c>
      <c r="Q1208">
        <f>VLOOKUP(B1208,states!A$2:D$10,4,FALSE)</f>
        <v>2</v>
      </c>
      <c r="R1208">
        <v>0.5</v>
      </c>
      <c r="S1208">
        <f t="shared" si="148"/>
        <v>1.5</v>
      </c>
      <c r="T1208" s="7">
        <f t="shared" si="151"/>
        <v>1.0632750722786371E-2</v>
      </c>
    </row>
    <row r="1209" spans="1:20">
      <c r="A1209" s="4" t="str">
        <f t="shared" si="149"/>
        <v>C2Sigma-23.5-e-0-1</v>
      </c>
      <c r="B1209" s="1" t="s">
        <v>5</v>
      </c>
      <c r="C1209">
        <v>0</v>
      </c>
      <c r="D1209">
        <v>23.5</v>
      </c>
      <c r="E1209" s="2" t="s">
        <v>1</v>
      </c>
      <c r="F1209">
        <v>1</v>
      </c>
      <c r="G1209">
        <v>39184.747542302001</v>
      </c>
      <c r="H1209">
        <v>5.0249377999999997E-2</v>
      </c>
      <c r="I1209">
        <v>4</v>
      </c>
      <c r="J1209">
        <f t="shared" si="144"/>
        <v>39170.471814976998</v>
      </c>
      <c r="K1209">
        <f t="shared" si="145"/>
        <v>23.5</v>
      </c>
      <c r="L1209">
        <f t="shared" si="146"/>
        <v>-1</v>
      </c>
      <c r="M1209">
        <f>C1209+1+VLOOKUP(B1209,states!A$2:C$10,3,FALSE)</f>
        <v>101</v>
      </c>
      <c r="N1209">
        <f t="shared" si="150"/>
        <v>39170.471814976998</v>
      </c>
      <c r="O1209" s="2" t="str">
        <f>VLOOKUP(B1209,states!A$2:C$10,2,FALSE)</f>
        <v>C</v>
      </c>
      <c r="P1209">
        <f t="shared" si="147"/>
        <v>0</v>
      </c>
      <c r="Q1209">
        <f>VLOOKUP(B1209,states!A$2:D$10,4,FALSE)</f>
        <v>0</v>
      </c>
      <c r="R1209">
        <v>0.5</v>
      </c>
      <c r="S1209">
        <f t="shared" si="148"/>
        <v>0.5</v>
      </c>
      <c r="T1209" s="7">
        <f t="shared" si="151"/>
        <v>42.336575739067541</v>
      </c>
    </row>
    <row r="1210" spans="1:20">
      <c r="A1210" s="4" t="str">
        <f t="shared" si="149"/>
        <v>C2Sigma-23.5-e-1-1</v>
      </c>
      <c r="B1210" s="1" t="s">
        <v>5</v>
      </c>
      <c r="C1210">
        <v>1</v>
      </c>
      <c r="D1210">
        <v>23.5</v>
      </c>
      <c r="E1210" s="2" t="s">
        <v>1</v>
      </c>
      <c r="F1210">
        <v>1</v>
      </c>
      <c r="G1210">
        <v>41335.690384285997</v>
      </c>
      <c r="H1210">
        <v>0.20012496099999999</v>
      </c>
      <c r="I1210">
        <v>1</v>
      </c>
      <c r="J1210">
        <f t="shared" si="144"/>
        <v>41321.414656960995</v>
      </c>
      <c r="K1210">
        <f t="shared" si="145"/>
        <v>23.5</v>
      </c>
      <c r="L1210">
        <f t="shared" si="146"/>
        <v>-1</v>
      </c>
      <c r="M1210">
        <f>C1210+1+VLOOKUP(B1210,states!A$2:C$10,3,FALSE)</f>
        <v>102</v>
      </c>
      <c r="N1210">
        <f t="shared" si="150"/>
        <v>41321.414656960995</v>
      </c>
      <c r="O1210" s="2" t="str">
        <f>VLOOKUP(B1210,states!A$2:C$10,2,FALSE)</f>
        <v>C</v>
      </c>
      <c r="P1210">
        <f t="shared" si="147"/>
        <v>1</v>
      </c>
      <c r="Q1210">
        <f>VLOOKUP(B1210,states!A$2:D$10,4,FALSE)</f>
        <v>0</v>
      </c>
      <c r="R1210">
        <v>0.5</v>
      </c>
      <c r="S1210">
        <f t="shared" si="148"/>
        <v>0.5</v>
      </c>
      <c r="T1210" s="7">
        <f t="shared" si="151"/>
        <v>2.6575727821603851E-2</v>
      </c>
    </row>
    <row r="1211" spans="1:20">
      <c r="A1211" s="4" t="str">
        <f t="shared" si="149"/>
        <v>X2Pi-24.5-e-0-1</v>
      </c>
      <c r="B1211" s="1" t="s">
        <v>0</v>
      </c>
      <c r="C1211">
        <v>0</v>
      </c>
      <c r="D1211">
        <v>24.5</v>
      </c>
      <c r="E1211" s="2" t="s">
        <v>1</v>
      </c>
      <c r="F1211">
        <v>1</v>
      </c>
      <c r="G1211">
        <v>8021.5549734469996</v>
      </c>
      <c r="H1211">
        <v>5.0000000000000001E-3</v>
      </c>
      <c r="I1211">
        <v>9</v>
      </c>
      <c r="J1211">
        <f t="shared" si="144"/>
        <v>8007.2792461219997</v>
      </c>
      <c r="K1211">
        <f t="shared" si="145"/>
        <v>24.5</v>
      </c>
      <c r="L1211">
        <f t="shared" si="146"/>
        <v>1</v>
      </c>
      <c r="M1211">
        <f>C1211+1+VLOOKUP(B1211,states!A$2:C$10,3,FALSE)</f>
        <v>1</v>
      </c>
      <c r="N1211">
        <f t="shared" si="150"/>
        <v>8007.2792461219997</v>
      </c>
      <c r="O1211" s="2" t="str">
        <f>VLOOKUP(B1211,states!A$2:C$10,2,FALSE)</f>
        <v>X</v>
      </c>
      <c r="P1211">
        <f t="shared" si="147"/>
        <v>0</v>
      </c>
      <c r="Q1211">
        <f>VLOOKUP(B1211,states!A$2:D$10,4,FALSE)</f>
        <v>1</v>
      </c>
      <c r="R1211">
        <v>0.5</v>
      </c>
      <c r="S1211">
        <f t="shared" si="148"/>
        <v>0.5</v>
      </c>
      <c r="T1211" s="7">
        <f t="shared" si="151"/>
        <v>949.37827252412853</v>
      </c>
    </row>
    <row r="1212" spans="1:20">
      <c r="A1212" s="4" t="str">
        <f t="shared" si="149"/>
        <v>X2Pi-24.5-e-0-2</v>
      </c>
      <c r="B1212" s="1" t="s">
        <v>0</v>
      </c>
      <c r="C1212">
        <v>0</v>
      </c>
      <c r="D1212">
        <v>24.5</v>
      </c>
      <c r="E1212" s="2" t="s">
        <v>1</v>
      </c>
      <c r="F1212">
        <v>2</v>
      </c>
      <c r="G1212">
        <v>8627.1618429779992</v>
      </c>
      <c r="H1212">
        <v>5.0000000000000001E-3</v>
      </c>
      <c r="I1212">
        <v>8</v>
      </c>
      <c r="J1212">
        <f t="shared" si="144"/>
        <v>8612.8861156529983</v>
      </c>
      <c r="K1212">
        <f t="shared" si="145"/>
        <v>24.5</v>
      </c>
      <c r="L1212">
        <f t="shared" si="146"/>
        <v>1</v>
      </c>
      <c r="M1212">
        <f>C1212+1+VLOOKUP(B1212,states!A$2:C$10,3,FALSE)</f>
        <v>1</v>
      </c>
      <c r="N1212">
        <f t="shared" si="150"/>
        <v>8612.8861156529983</v>
      </c>
      <c r="O1212" s="2" t="str">
        <f>VLOOKUP(B1212,states!A$2:C$10,2,FALSE)</f>
        <v>X</v>
      </c>
      <c r="P1212">
        <f t="shared" si="147"/>
        <v>0</v>
      </c>
      <c r="Q1212">
        <f>VLOOKUP(B1212,states!A$2:D$10,4,FALSE)</f>
        <v>1</v>
      </c>
      <c r="R1212">
        <v>0.5</v>
      </c>
      <c r="S1212">
        <f t="shared" si="148"/>
        <v>1.5</v>
      </c>
      <c r="T1212" s="7">
        <f t="shared" si="151"/>
        <v>843.8917977992254</v>
      </c>
    </row>
    <row r="1213" spans="1:20">
      <c r="A1213" s="4" t="str">
        <f t="shared" si="149"/>
        <v>X2Pi-24.5-e-1-1</v>
      </c>
      <c r="B1213" s="1" t="s">
        <v>0</v>
      </c>
      <c r="C1213">
        <v>1</v>
      </c>
      <c r="D1213">
        <v>24.5</v>
      </c>
      <c r="E1213" s="2" t="s">
        <v>1</v>
      </c>
      <c r="F1213">
        <v>1</v>
      </c>
      <c r="G1213">
        <v>10443.404572841</v>
      </c>
      <c r="H1213">
        <v>9.6631440000000002E-3</v>
      </c>
      <c r="I1213">
        <v>5</v>
      </c>
      <c r="J1213">
        <f t="shared" si="144"/>
        <v>10429.128845515999</v>
      </c>
      <c r="K1213">
        <f t="shared" si="145"/>
        <v>24.5</v>
      </c>
      <c r="L1213">
        <f t="shared" si="146"/>
        <v>1</v>
      </c>
      <c r="M1213">
        <f>C1213+1+VLOOKUP(B1213,states!A$2:C$10,3,FALSE)</f>
        <v>2</v>
      </c>
      <c r="N1213">
        <f t="shared" si="150"/>
        <v>10429.128845515999</v>
      </c>
      <c r="O1213" s="2" t="str">
        <f>VLOOKUP(B1213,states!A$2:C$10,2,FALSE)</f>
        <v>X</v>
      </c>
      <c r="P1213">
        <f t="shared" si="147"/>
        <v>1</v>
      </c>
      <c r="Q1213">
        <f>VLOOKUP(B1213,states!A$2:D$10,4,FALSE)</f>
        <v>1</v>
      </c>
      <c r="R1213">
        <v>0.5</v>
      </c>
      <c r="S1213">
        <f t="shared" si="148"/>
        <v>0.5</v>
      </c>
      <c r="T1213" s="7">
        <f t="shared" si="151"/>
        <v>2.7290930033978378</v>
      </c>
    </row>
    <row r="1214" spans="1:20">
      <c r="A1214" s="4" t="str">
        <f t="shared" si="149"/>
        <v>X2Pi-24.5-e-1-2</v>
      </c>
      <c r="B1214" s="1" t="s">
        <v>0</v>
      </c>
      <c r="C1214">
        <v>1</v>
      </c>
      <c r="D1214">
        <v>24.5</v>
      </c>
      <c r="E1214" s="2" t="s">
        <v>1</v>
      </c>
      <c r="F1214">
        <v>2</v>
      </c>
      <c r="G1214">
        <v>11024.441390975</v>
      </c>
      <c r="H1214">
        <v>7.0710679999999998E-3</v>
      </c>
      <c r="I1214">
        <v>3</v>
      </c>
      <c r="J1214">
        <f t="shared" si="144"/>
        <v>11010.165663649999</v>
      </c>
      <c r="K1214">
        <f t="shared" si="145"/>
        <v>24.5</v>
      </c>
      <c r="L1214">
        <f t="shared" si="146"/>
        <v>1</v>
      </c>
      <c r="M1214">
        <f>C1214+1+VLOOKUP(B1214,states!A$2:C$10,3,FALSE)</f>
        <v>2</v>
      </c>
      <c r="N1214">
        <f t="shared" si="150"/>
        <v>11010.165663649999</v>
      </c>
      <c r="O1214" s="2" t="str">
        <f>VLOOKUP(B1214,states!A$2:C$10,2,FALSE)</f>
        <v>X</v>
      </c>
      <c r="P1214">
        <f t="shared" si="147"/>
        <v>1</v>
      </c>
      <c r="Q1214">
        <f>VLOOKUP(B1214,states!A$2:D$10,4,FALSE)</f>
        <v>1</v>
      </c>
      <c r="R1214">
        <v>0.5</v>
      </c>
      <c r="S1214">
        <f t="shared" si="148"/>
        <v>1.5</v>
      </c>
      <c r="T1214" s="7">
        <f t="shared" si="151"/>
        <v>2.2377059885063293</v>
      </c>
    </row>
    <row r="1215" spans="1:20">
      <c r="A1215" s="4" t="str">
        <f t="shared" si="149"/>
        <v>X2Pi-24.5-e-2-1</v>
      </c>
      <c r="B1215" s="1" t="s">
        <v>0</v>
      </c>
      <c r="C1215">
        <v>2</v>
      </c>
      <c r="D1215">
        <v>24.5</v>
      </c>
      <c r="E1215" s="2" t="s">
        <v>1</v>
      </c>
      <c r="F1215">
        <v>1</v>
      </c>
      <c r="G1215">
        <v>12741.295741710999</v>
      </c>
      <c r="H1215">
        <v>8.6602539999999992E-3</v>
      </c>
      <c r="I1215">
        <v>5</v>
      </c>
      <c r="J1215">
        <f t="shared" si="144"/>
        <v>12727.020014385998</v>
      </c>
      <c r="K1215">
        <f t="shared" si="145"/>
        <v>24.5</v>
      </c>
      <c r="L1215">
        <f t="shared" si="146"/>
        <v>1</v>
      </c>
      <c r="M1215">
        <f>C1215+1+VLOOKUP(B1215,states!A$2:C$10,3,FALSE)</f>
        <v>3</v>
      </c>
      <c r="N1215">
        <f t="shared" si="150"/>
        <v>12727.020014385998</v>
      </c>
      <c r="O1215" s="2" t="str">
        <f>VLOOKUP(B1215,states!A$2:C$10,2,FALSE)</f>
        <v>X</v>
      </c>
      <c r="P1215">
        <f t="shared" si="147"/>
        <v>2</v>
      </c>
      <c r="Q1215">
        <f>VLOOKUP(B1215,states!A$2:D$10,4,FALSE)</f>
        <v>1</v>
      </c>
      <c r="R1215">
        <v>0.5</v>
      </c>
      <c r="S1215">
        <f t="shared" si="148"/>
        <v>0.5</v>
      </c>
      <c r="T1215" s="7">
        <f t="shared" si="151"/>
        <v>3.0451322422212788</v>
      </c>
    </row>
    <row r="1216" spans="1:20">
      <c r="A1216" s="4" t="str">
        <f t="shared" si="149"/>
        <v>X2Pi-24.5-e-2-2</v>
      </c>
      <c r="B1216" s="1" t="s">
        <v>0</v>
      </c>
      <c r="C1216">
        <v>2</v>
      </c>
      <c r="D1216">
        <v>24.5</v>
      </c>
      <c r="E1216" s="2" t="s">
        <v>1</v>
      </c>
      <c r="F1216">
        <v>2</v>
      </c>
      <c r="G1216">
        <v>13297.828340247001</v>
      </c>
      <c r="H1216">
        <v>1.1055903000000001E-2</v>
      </c>
      <c r="I1216">
        <v>3</v>
      </c>
      <c r="J1216">
        <f t="shared" si="144"/>
        <v>13283.552612922</v>
      </c>
      <c r="K1216">
        <f t="shared" si="145"/>
        <v>24.5</v>
      </c>
      <c r="L1216">
        <f t="shared" si="146"/>
        <v>1</v>
      </c>
      <c r="M1216">
        <f>C1216+1+VLOOKUP(B1216,states!A$2:C$10,3,FALSE)</f>
        <v>3</v>
      </c>
      <c r="N1216">
        <f t="shared" si="150"/>
        <v>13283.552612922</v>
      </c>
      <c r="O1216" s="2" t="str">
        <f>VLOOKUP(B1216,states!A$2:C$10,2,FALSE)</f>
        <v>X</v>
      </c>
      <c r="P1216">
        <f t="shared" si="147"/>
        <v>2</v>
      </c>
      <c r="Q1216">
        <f>VLOOKUP(B1216,states!A$2:D$10,4,FALSE)</f>
        <v>1</v>
      </c>
      <c r="R1216">
        <v>0.5</v>
      </c>
      <c r="S1216">
        <f t="shared" si="148"/>
        <v>1.5</v>
      </c>
      <c r="T1216" s="7">
        <f t="shared" si="151"/>
        <v>1.4311785485758579</v>
      </c>
    </row>
    <row r="1217" spans="1:20">
      <c r="A1217" s="4" t="str">
        <f t="shared" si="149"/>
        <v>X2Pi-24.5-e-3-1</v>
      </c>
      <c r="B1217" s="1" t="s">
        <v>0</v>
      </c>
      <c r="C1217">
        <v>3</v>
      </c>
      <c r="D1217">
        <v>24.5</v>
      </c>
      <c r="E1217" s="2" t="s">
        <v>1</v>
      </c>
      <c r="F1217">
        <v>1</v>
      </c>
      <c r="G1217">
        <v>14915.734506876001</v>
      </c>
      <c r="H1217">
        <v>0.01</v>
      </c>
      <c r="I1217">
        <v>3</v>
      </c>
      <c r="J1217">
        <f t="shared" si="144"/>
        <v>14901.458779551</v>
      </c>
      <c r="K1217">
        <f t="shared" si="145"/>
        <v>24.5</v>
      </c>
      <c r="L1217">
        <f t="shared" si="146"/>
        <v>1</v>
      </c>
      <c r="M1217">
        <f>C1217+1+VLOOKUP(B1217,states!A$2:C$10,3,FALSE)</f>
        <v>4</v>
      </c>
      <c r="N1217">
        <f t="shared" si="150"/>
        <v>14901.458779551</v>
      </c>
      <c r="O1217" s="2" t="str">
        <f>VLOOKUP(B1217,states!A$2:C$10,2,FALSE)</f>
        <v>X</v>
      </c>
      <c r="P1217">
        <f t="shared" si="147"/>
        <v>3</v>
      </c>
      <c r="Q1217">
        <f>VLOOKUP(B1217,states!A$2:D$10,4,FALSE)</f>
        <v>1</v>
      </c>
      <c r="R1217">
        <v>0.5</v>
      </c>
      <c r="S1217">
        <f t="shared" si="148"/>
        <v>0.5</v>
      </c>
      <c r="T1217" s="7">
        <f t="shared" si="151"/>
        <v>1.5822971208735475</v>
      </c>
    </row>
    <row r="1218" spans="1:20">
      <c r="A1218" s="4" t="str">
        <f t="shared" si="149"/>
        <v>X2Pi-24.5-e-3-2</v>
      </c>
      <c r="B1218" s="1" t="s">
        <v>0</v>
      </c>
      <c r="C1218">
        <v>3</v>
      </c>
      <c r="D1218">
        <v>24.5</v>
      </c>
      <c r="E1218" s="2" t="s">
        <v>1</v>
      </c>
      <c r="F1218">
        <v>2</v>
      </c>
      <c r="G1218">
        <v>15447.773727107</v>
      </c>
      <c r="H1218">
        <v>0.01</v>
      </c>
      <c r="I1218">
        <v>3</v>
      </c>
      <c r="J1218">
        <f t="shared" ref="J1218:J1281" si="152">G1218-G$2</f>
        <v>15433.497999781999</v>
      </c>
      <c r="K1218">
        <f t="shared" ref="K1218:K1281" si="153">D1218</f>
        <v>24.5</v>
      </c>
      <c r="L1218">
        <f t="shared" ref="L1218:L1281" si="154">IF(E1218="e",(-1)^(D1218-0.5),(-1)^(D1218+0.5))</f>
        <v>1</v>
      </c>
      <c r="M1218">
        <f>C1218+1+VLOOKUP(B1218,states!A$2:C$10,3,FALSE)</f>
        <v>4</v>
      </c>
      <c r="N1218">
        <f t="shared" si="150"/>
        <v>15433.497999781999</v>
      </c>
      <c r="O1218" s="2" t="str">
        <f>VLOOKUP(B1218,states!A$2:C$10,2,FALSE)</f>
        <v>X</v>
      </c>
      <c r="P1218">
        <f t="shared" ref="P1218:P1281" si="155">C1218</f>
        <v>3</v>
      </c>
      <c r="Q1218">
        <f>VLOOKUP(B1218,states!A$2:D$10,4,FALSE)</f>
        <v>1</v>
      </c>
      <c r="R1218">
        <v>0.5</v>
      </c>
      <c r="S1218">
        <f t="shared" ref="S1218:S1281" si="156">IF(Q1218=0,R1218,IF(F1218=1,0.5,1.5))</f>
        <v>1.5</v>
      </c>
      <c r="T1218" s="7">
        <f t="shared" si="151"/>
        <v>1.5822971208735475</v>
      </c>
    </row>
    <row r="1219" spans="1:20">
      <c r="A1219" s="4" t="str">
        <f t="shared" ref="A1219:A1282" si="157">B1219&amp;"-"&amp;D1219&amp;"-"&amp;E1219&amp;"-"&amp;C1219&amp;"-"&amp;F1219</f>
        <v>X2Pi-24.5-e-4-1</v>
      </c>
      <c r="B1219" s="1" t="s">
        <v>0</v>
      </c>
      <c r="C1219">
        <v>4</v>
      </c>
      <c r="D1219">
        <v>24.5</v>
      </c>
      <c r="E1219" s="2" t="s">
        <v>1</v>
      </c>
      <c r="F1219">
        <v>1</v>
      </c>
      <c r="G1219">
        <v>16966.473995539</v>
      </c>
      <c r="H1219">
        <v>1.3380952E-2</v>
      </c>
      <c r="I1219">
        <v>1</v>
      </c>
      <c r="J1219">
        <f t="shared" si="152"/>
        <v>16952.198268214001</v>
      </c>
      <c r="K1219">
        <f t="shared" si="153"/>
        <v>24.5</v>
      </c>
      <c r="L1219">
        <f t="shared" si="154"/>
        <v>1</v>
      </c>
      <c r="M1219">
        <f>C1219+1+VLOOKUP(B1219,states!A$2:C$10,3,FALSE)</f>
        <v>5</v>
      </c>
      <c r="N1219">
        <f t="shared" ref="N1219:N1282" si="158">J1219</f>
        <v>16952.198268214001</v>
      </c>
      <c r="O1219" s="2" t="str">
        <f>VLOOKUP(B1219,states!A$2:C$10,2,FALSE)</f>
        <v>X</v>
      </c>
      <c r="P1219">
        <f t="shared" si="155"/>
        <v>4</v>
      </c>
      <c r="Q1219">
        <f>VLOOKUP(B1219,states!A$2:D$10,4,FALSE)</f>
        <v>1</v>
      </c>
      <c r="R1219">
        <v>0.5</v>
      </c>
      <c r="S1219">
        <f t="shared" si="156"/>
        <v>0.5</v>
      </c>
      <c r="T1219" s="7">
        <f t="shared" ref="T1219:T1282" si="159">0.01*I1219/H1219/D1219^(1/5)*IF(P1219=0,100,1)</f>
        <v>0.39416655378818777</v>
      </c>
    </row>
    <row r="1220" spans="1:20">
      <c r="A1220" s="4" t="str">
        <f t="shared" si="157"/>
        <v>X2Pi-24.5-e-4-2</v>
      </c>
      <c r="B1220" s="1" t="s">
        <v>0</v>
      </c>
      <c r="C1220">
        <v>4</v>
      </c>
      <c r="D1220">
        <v>24.5</v>
      </c>
      <c r="E1220" s="2" t="s">
        <v>1</v>
      </c>
      <c r="F1220">
        <v>2</v>
      </c>
      <c r="G1220">
        <v>17473.884003876999</v>
      </c>
      <c r="H1220">
        <v>1.118034E-2</v>
      </c>
      <c r="I1220">
        <v>1</v>
      </c>
      <c r="J1220">
        <f t="shared" si="152"/>
        <v>17459.608276552</v>
      </c>
      <c r="K1220">
        <f t="shared" si="153"/>
        <v>24.5</v>
      </c>
      <c r="L1220">
        <f t="shared" si="154"/>
        <v>1</v>
      </c>
      <c r="M1220">
        <f>C1220+1+VLOOKUP(B1220,states!A$2:C$10,3,FALSE)</f>
        <v>5</v>
      </c>
      <c r="N1220">
        <f t="shared" si="158"/>
        <v>17459.608276552</v>
      </c>
      <c r="O1220" s="2" t="str">
        <f>VLOOKUP(B1220,states!A$2:C$10,2,FALSE)</f>
        <v>X</v>
      </c>
      <c r="P1220">
        <f t="shared" si="155"/>
        <v>4</v>
      </c>
      <c r="Q1220">
        <f>VLOOKUP(B1220,states!A$2:D$10,4,FALSE)</f>
        <v>1</v>
      </c>
      <c r="R1220">
        <v>0.5</v>
      </c>
      <c r="S1220">
        <f t="shared" si="156"/>
        <v>1.5</v>
      </c>
      <c r="T1220" s="7">
        <f t="shared" si="159"/>
        <v>0.47174985163645816</v>
      </c>
    </row>
    <row r="1221" spans="1:20">
      <c r="A1221" s="4" t="str">
        <f t="shared" si="157"/>
        <v>A2Delta-24.5-e-0-1</v>
      </c>
      <c r="B1221" s="1" t="s">
        <v>3</v>
      </c>
      <c r="C1221">
        <v>0</v>
      </c>
      <c r="D1221">
        <v>24.5</v>
      </c>
      <c r="E1221" s="2" t="s">
        <v>1</v>
      </c>
      <c r="F1221">
        <v>1</v>
      </c>
      <c r="G1221">
        <v>31375.122640098001</v>
      </c>
      <c r="H1221">
        <v>4.5183103000000002E-2</v>
      </c>
      <c r="I1221">
        <v>6</v>
      </c>
      <c r="J1221">
        <f t="shared" si="152"/>
        <v>31360.846912773002</v>
      </c>
      <c r="K1221">
        <f t="shared" si="153"/>
        <v>24.5</v>
      </c>
      <c r="L1221">
        <f t="shared" si="154"/>
        <v>1</v>
      </c>
      <c r="M1221">
        <f>C1221+1+VLOOKUP(B1221,states!A$2:C$10,3,FALSE)</f>
        <v>251</v>
      </c>
      <c r="N1221">
        <f t="shared" si="158"/>
        <v>31360.846912773002</v>
      </c>
      <c r="O1221" s="2" t="str">
        <f>VLOOKUP(B1221,states!A$2:C$10,2,FALSE)</f>
        <v>A</v>
      </c>
      <c r="P1221">
        <f t="shared" si="155"/>
        <v>0</v>
      </c>
      <c r="Q1221">
        <f>VLOOKUP(B1221,states!A$2:D$10,4,FALSE)</f>
        <v>2</v>
      </c>
      <c r="R1221">
        <v>0.5</v>
      </c>
      <c r="S1221">
        <f t="shared" si="156"/>
        <v>0.5</v>
      </c>
      <c r="T1221" s="7">
        <f t="shared" si="159"/>
        <v>70.039329564131421</v>
      </c>
    </row>
    <row r="1222" spans="1:20">
      <c r="A1222" s="4" t="str">
        <f t="shared" si="157"/>
        <v>A2Delta-24.5-e-0-2</v>
      </c>
      <c r="B1222" s="1" t="s">
        <v>3</v>
      </c>
      <c r="C1222">
        <v>0</v>
      </c>
      <c r="D1222">
        <v>24.5</v>
      </c>
      <c r="E1222" s="2" t="s">
        <v>1</v>
      </c>
      <c r="F1222">
        <v>2</v>
      </c>
      <c r="G1222">
        <v>32010.097332328001</v>
      </c>
      <c r="H1222">
        <v>1.118034E-2</v>
      </c>
      <c r="I1222">
        <v>4</v>
      </c>
      <c r="J1222">
        <f t="shared" si="152"/>
        <v>31995.821605003002</v>
      </c>
      <c r="K1222">
        <f t="shared" si="153"/>
        <v>24.5</v>
      </c>
      <c r="L1222">
        <f t="shared" si="154"/>
        <v>1</v>
      </c>
      <c r="M1222">
        <f>C1222+1+VLOOKUP(B1222,states!A$2:C$10,3,FALSE)</f>
        <v>251</v>
      </c>
      <c r="N1222">
        <f t="shared" si="158"/>
        <v>31995.821605003002</v>
      </c>
      <c r="O1222" s="2" t="str">
        <f>VLOOKUP(B1222,states!A$2:C$10,2,FALSE)</f>
        <v>A</v>
      </c>
      <c r="P1222">
        <f t="shared" si="155"/>
        <v>0</v>
      </c>
      <c r="Q1222">
        <f>VLOOKUP(B1222,states!A$2:D$10,4,FALSE)</f>
        <v>2</v>
      </c>
      <c r="R1222">
        <v>0.5</v>
      </c>
      <c r="S1222">
        <f t="shared" si="156"/>
        <v>1.5</v>
      </c>
      <c r="T1222" s="7">
        <f t="shared" si="159"/>
        <v>188.69994065458326</v>
      </c>
    </row>
    <row r="1223" spans="1:20">
      <c r="A1223" s="4" t="str">
        <f t="shared" si="157"/>
        <v>A2Delta-24.5-e-1-1</v>
      </c>
      <c r="B1223" s="1" t="s">
        <v>3</v>
      </c>
      <c r="C1223">
        <v>1</v>
      </c>
      <c r="D1223">
        <v>24.5</v>
      </c>
      <c r="E1223" s="2" t="s">
        <v>1</v>
      </c>
      <c r="F1223">
        <v>1</v>
      </c>
      <c r="G1223">
        <v>33693.748032910997</v>
      </c>
      <c r="H1223">
        <v>5.0497525000000001E-2</v>
      </c>
      <c r="I1223">
        <v>3</v>
      </c>
      <c r="J1223">
        <f t="shared" si="152"/>
        <v>33679.472305585994</v>
      </c>
      <c r="K1223">
        <f t="shared" si="153"/>
        <v>24.5</v>
      </c>
      <c r="L1223">
        <f t="shared" si="154"/>
        <v>1</v>
      </c>
      <c r="M1223">
        <f>C1223+1+VLOOKUP(B1223,states!A$2:C$10,3,FALSE)</f>
        <v>252</v>
      </c>
      <c r="N1223">
        <f t="shared" si="158"/>
        <v>33679.472305585994</v>
      </c>
      <c r="O1223" s="2" t="str">
        <f>VLOOKUP(B1223,states!A$2:C$10,2,FALSE)</f>
        <v>A</v>
      </c>
      <c r="P1223">
        <f t="shared" si="155"/>
        <v>1</v>
      </c>
      <c r="Q1223">
        <f>VLOOKUP(B1223,states!A$2:D$10,4,FALSE)</f>
        <v>2</v>
      </c>
      <c r="R1223">
        <v>0.5</v>
      </c>
      <c r="S1223">
        <f t="shared" si="156"/>
        <v>0.5</v>
      </c>
      <c r="T1223" s="7">
        <f t="shared" si="159"/>
        <v>0.31334151938605853</v>
      </c>
    </row>
    <row r="1224" spans="1:20">
      <c r="A1224" s="4" t="str">
        <f t="shared" si="157"/>
        <v>A2Delta-24.5-e-2-1</v>
      </c>
      <c r="B1224" s="1" t="s">
        <v>3</v>
      </c>
      <c r="C1224">
        <v>2</v>
      </c>
      <c r="D1224">
        <v>24.5</v>
      </c>
      <c r="E1224" s="2" t="s">
        <v>1</v>
      </c>
      <c r="F1224">
        <v>1</v>
      </c>
      <c r="G1224">
        <v>35768.157380541001</v>
      </c>
      <c r="H1224">
        <v>0.25054971599999998</v>
      </c>
      <c r="I1224">
        <v>3</v>
      </c>
      <c r="J1224">
        <f t="shared" si="152"/>
        <v>35753.881653215998</v>
      </c>
      <c r="K1224">
        <f t="shared" si="153"/>
        <v>24.5</v>
      </c>
      <c r="L1224">
        <f t="shared" si="154"/>
        <v>1</v>
      </c>
      <c r="M1224">
        <f>C1224+1+VLOOKUP(B1224,states!A$2:C$10,3,FALSE)</f>
        <v>253</v>
      </c>
      <c r="N1224">
        <f t="shared" si="158"/>
        <v>35753.881653215998</v>
      </c>
      <c r="O1224" s="2" t="str">
        <f>VLOOKUP(B1224,states!A$2:C$10,2,FALSE)</f>
        <v>A</v>
      </c>
      <c r="P1224">
        <f t="shared" si="155"/>
        <v>2</v>
      </c>
      <c r="Q1224">
        <f>VLOOKUP(B1224,states!A$2:D$10,4,FALSE)</f>
        <v>2</v>
      </c>
      <c r="R1224">
        <v>0.5</v>
      </c>
      <c r="S1224">
        <f t="shared" si="156"/>
        <v>0.5</v>
      </c>
      <c r="T1224" s="7">
        <f t="shared" si="159"/>
        <v>6.3153019932920135E-2</v>
      </c>
    </row>
    <row r="1225" spans="1:20">
      <c r="A1225" s="4" t="str">
        <f t="shared" si="157"/>
        <v>A2Delta-24.5-e-2-2</v>
      </c>
      <c r="B1225" s="1" t="s">
        <v>3</v>
      </c>
      <c r="C1225">
        <v>2</v>
      </c>
      <c r="D1225">
        <v>24.5</v>
      </c>
      <c r="E1225" s="2" t="s">
        <v>1</v>
      </c>
      <c r="F1225">
        <v>2</v>
      </c>
      <c r="G1225">
        <v>36318.368340246998</v>
      </c>
      <c r="H1225">
        <v>5.1207743999999999E-2</v>
      </c>
      <c r="I1225">
        <v>1</v>
      </c>
      <c r="J1225">
        <f t="shared" si="152"/>
        <v>36304.092612921995</v>
      </c>
      <c r="K1225">
        <f t="shared" si="153"/>
        <v>24.5</v>
      </c>
      <c r="L1225">
        <f t="shared" si="154"/>
        <v>1</v>
      </c>
      <c r="M1225">
        <f>C1225+1+VLOOKUP(B1225,states!A$2:C$10,3,FALSE)</f>
        <v>253</v>
      </c>
      <c r="N1225">
        <f t="shared" si="158"/>
        <v>36304.092612921995</v>
      </c>
      <c r="O1225" s="2" t="str">
        <f>VLOOKUP(B1225,states!A$2:C$10,2,FALSE)</f>
        <v>A</v>
      </c>
      <c r="P1225">
        <f t="shared" si="155"/>
        <v>2</v>
      </c>
      <c r="Q1225">
        <f>VLOOKUP(B1225,states!A$2:D$10,4,FALSE)</f>
        <v>2</v>
      </c>
      <c r="R1225">
        <v>0.5</v>
      </c>
      <c r="S1225">
        <f t="shared" si="156"/>
        <v>1.5</v>
      </c>
      <c r="T1225" s="7">
        <f t="shared" si="159"/>
        <v>0.10299855694180081</v>
      </c>
    </row>
    <row r="1226" spans="1:20">
      <c r="A1226" s="4" t="str">
        <f t="shared" si="157"/>
        <v>A2Delta-24.5-e-3-2</v>
      </c>
      <c r="B1226" s="1" t="s">
        <v>3</v>
      </c>
      <c r="C1226">
        <v>3</v>
      </c>
      <c r="D1226">
        <v>24.5</v>
      </c>
      <c r="E1226" s="2" t="s">
        <v>1</v>
      </c>
      <c r="F1226">
        <v>2</v>
      </c>
      <c r="G1226">
        <v>38041.302619971</v>
      </c>
      <c r="H1226">
        <v>0.50009999000000005</v>
      </c>
      <c r="I1226">
        <v>2</v>
      </c>
      <c r="J1226">
        <f t="shared" si="152"/>
        <v>38027.026892645998</v>
      </c>
      <c r="K1226">
        <f t="shared" si="153"/>
        <v>24.5</v>
      </c>
      <c r="L1226">
        <f t="shared" si="154"/>
        <v>1</v>
      </c>
      <c r="M1226">
        <f>C1226+1+VLOOKUP(B1226,states!A$2:C$10,3,FALSE)</f>
        <v>254</v>
      </c>
      <c r="N1226">
        <f t="shared" si="158"/>
        <v>38027.026892645998</v>
      </c>
      <c r="O1226" s="2" t="str">
        <f>VLOOKUP(B1226,states!A$2:C$10,2,FALSE)</f>
        <v>A</v>
      </c>
      <c r="P1226">
        <f t="shared" si="155"/>
        <v>3</v>
      </c>
      <c r="Q1226">
        <f>VLOOKUP(B1226,states!A$2:D$10,4,FALSE)</f>
        <v>2</v>
      </c>
      <c r="R1226">
        <v>0.5</v>
      </c>
      <c r="S1226">
        <f t="shared" si="156"/>
        <v>1.5</v>
      </c>
      <c r="T1226" s="7">
        <f t="shared" si="159"/>
        <v>2.1093076751491871E-2</v>
      </c>
    </row>
    <row r="1227" spans="1:20">
      <c r="A1227" s="4" t="str">
        <f t="shared" si="157"/>
        <v>C2Sigma-24.5-e-0-1</v>
      </c>
      <c r="B1227" s="1" t="s">
        <v>5</v>
      </c>
      <c r="C1227">
        <v>0</v>
      </c>
      <c r="D1227">
        <v>24.5</v>
      </c>
      <c r="E1227" s="2" t="s">
        <v>1</v>
      </c>
      <c r="F1227">
        <v>1</v>
      </c>
      <c r="G1227">
        <v>39783.188501698998</v>
      </c>
      <c r="H1227">
        <v>5.0249377999999997E-2</v>
      </c>
      <c r="I1227">
        <v>5</v>
      </c>
      <c r="J1227">
        <f t="shared" si="152"/>
        <v>39768.912774373995</v>
      </c>
      <c r="K1227">
        <f t="shared" si="153"/>
        <v>24.5</v>
      </c>
      <c r="L1227">
        <f t="shared" si="154"/>
        <v>1</v>
      </c>
      <c r="M1227">
        <f>C1227+1+VLOOKUP(B1227,states!A$2:C$10,3,FALSE)</f>
        <v>101</v>
      </c>
      <c r="N1227">
        <f t="shared" si="158"/>
        <v>39768.912774373995</v>
      </c>
      <c r="O1227" s="2" t="str">
        <f>VLOOKUP(B1227,states!A$2:C$10,2,FALSE)</f>
        <v>C</v>
      </c>
      <c r="P1227">
        <f t="shared" si="155"/>
        <v>0</v>
      </c>
      <c r="Q1227">
        <f>VLOOKUP(B1227,states!A$2:D$10,4,FALSE)</f>
        <v>0</v>
      </c>
      <c r="R1227">
        <v>0.5</v>
      </c>
      <c r="S1227">
        <f t="shared" si="156"/>
        <v>0.5</v>
      </c>
      <c r="T1227" s="7">
        <f t="shared" si="159"/>
        <v>52.481482818007805</v>
      </c>
    </row>
    <row r="1228" spans="1:20">
      <c r="A1228" s="4" t="str">
        <f t="shared" si="157"/>
        <v>X2Pi-24.5-f-0-1</v>
      </c>
      <c r="B1228" s="1" t="s">
        <v>0</v>
      </c>
      <c r="C1228">
        <v>0</v>
      </c>
      <c r="D1228">
        <v>24.5</v>
      </c>
      <c r="E1228" s="2" t="s">
        <v>2</v>
      </c>
      <c r="F1228">
        <v>1</v>
      </c>
      <c r="G1228">
        <v>8003.5735585310003</v>
      </c>
      <c r="H1228">
        <v>5.0000000000000001E-3</v>
      </c>
      <c r="I1228">
        <v>10</v>
      </c>
      <c r="J1228">
        <f t="shared" si="152"/>
        <v>7989.2978312060004</v>
      </c>
      <c r="K1228">
        <f t="shared" si="153"/>
        <v>24.5</v>
      </c>
      <c r="L1228">
        <f t="shared" si="154"/>
        <v>-1</v>
      </c>
      <c r="M1228">
        <f>C1228+1+VLOOKUP(B1228,states!A$2:C$10,3,FALSE)</f>
        <v>1</v>
      </c>
      <c r="N1228">
        <f t="shared" si="158"/>
        <v>7989.2978312060004</v>
      </c>
      <c r="O1228" s="2" t="str">
        <f>VLOOKUP(B1228,states!A$2:C$10,2,FALSE)</f>
        <v>X</v>
      </c>
      <c r="P1228">
        <f t="shared" si="155"/>
        <v>0</v>
      </c>
      <c r="Q1228">
        <f>VLOOKUP(B1228,states!A$2:D$10,4,FALSE)</f>
        <v>1</v>
      </c>
      <c r="R1228">
        <v>0.5</v>
      </c>
      <c r="S1228">
        <f t="shared" si="156"/>
        <v>0.5</v>
      </c>
      <c r="T1228" s="7">
        <f t="shared" si="159"/>
        <v>1054.8647472490318</v>
      </c>
    </row>
    <row r="1229" spans="1:20">
      <c r="A1229" s="4" t="str">
        <f t="shared" si="157"/>
        <v>X2Pi-24.5-f-0-2</v>
      </c>
      <c r="B1229" s="1" t="s">
        <v>0</v>
      </c>
      <c r="C1229">
        <v>0</v>
      </c>
      <c r="D1229">
        <v>24.5</v>
      </c>
      <c r="E1229" s="2" t="s">
        <v>2</v>
      </c>
      <c r="F1229">
        <v>2</v>
      </c>
      <c r="G1229">
        <v>8647.0297254310008</v>
      </c>
      <c r="H1229">
        <v>5.0000000000000001E-3</v>
      </c>
      <c r="I1229">
        <v>8</v>
      </c>
      <c r="J1229">
        <f t="shared" si="152"/>
        <v>8632.7539981059999</v>
      </c>
      <c r="K1229">
        <f t="shared" si="153"/>
        <v>24.5</v>
      </c>
      <c r="L1229">
        <f t="shared" si="154"/>
        <v>-1</v>
      </c>
      <c r="M1229">
        <f>C1229+1+VLOOKUP(B1229,states!A$2:C$10,3,FALSE)</f>
        <v>1</v>
      </c>
      <c r="N1229">
        <f t="shared" si="158"/>
        <v>8632.7539981059999</v>
      </c>
      <c r="O1229" s="2" t="str">
        <f>VLOOKUP(B1229,states!A$2:C$10,2,FALSE)</f>
        <v>X</v>
      </c>
      <c r="P1229">
        <f t="shared" si="155"/>
        <v>0</v>
      </c>
      <c r="Q1229">
        <f>VLOOKUP(B1229,states!A$2:D$10,4,FALSE)</f>
        <v>1</v>
      </c>
      <c r="R1229">
        <v>0.5</v>
      </c>
      <c r="S1229">
        <f t="shared" si="156"/>
        <v>1.5</v>
      </c>
      <c r="T1229" s="7">
        <f t="shared" si="159"/>
        <v>843.8917977992254</v>
      </c>
    </row>
    <row r="1230" spans="1:20">
      <c r="A1230" s="4" t="str">
        <f t="shared" si="157"/>
        <v>X2Pi-24.5-f-1-1</v>
      </c>
      <c r="B1230" s="1" t="s">
        <v>0</v>
      </c>
      <c r="C1230">
        <v>1</v>
      </c>
      <c r="D1230">
        <v>24.5</v>
      </c>
      <c r="E1230" s="2" t="s">
        <v>2</v>
      </c>
      <c r="F1230">
        <v>1</v>
      </c>
      <c r="G1230">
        <v>10426.131431678999</v>
      </c>
      <c r="H1230">
        <v>7.0710679999999998E-3</v>
      </c>
      <c r="I1230">
        <v>4</v>
      </c>
      <c r="J1230">
        <f t="shared" si="152"/>
        <v>10411.855704353999</v>
      </c>
      <c r="K1230">
        <f t="shared" si="153"/>
        <v>24.5</v>
      </c>
      <c r="L1230">
        <f t="shared" si="154"/>
        <v>-1</v>
      </c>
      <c r="M1230">
        <f>C1230+1+VLOOKUP(B1230,states!A$2:C$10,3,FALSE)</f>
        <v>2</v>
      </c>
      <c r="N1230">
        <f t="shared" si="158"/>
        <v>10411.855704353999</v>
      </c>
      <c r="O1230" s="2" t="str">
        <f>VLOOKUP(B1230,states!A$2:C$10,2,FALSE)</f>
        <v>X</v>
      </c>
      <c r="P1230">
        <f t="shared" si="155"/>
        <v>1</v>
      </c>
      <c r="Q1230">
        <f>VLOOKUP(B1230,states!A$2:D$10,4,FALSE)</f>
        <v>1</v>
      </c>
      <c r="R1230">
        <v>0.5</v>
      </c>
      <c r="S1230">
        <f t="shared" si="156"/>
        <v>0.5</v>
      </c>
      <c r="T1230" s="7">
        <f t="shared" si="159"/>
        <v>2.9836079846751065</v>
      </c>
    </row>
    <row r="1231" spans="1:20">
      <c r="A1231" s="4" t="str">
        <f t="shared" si="157"/>
        <v>X2Pi-24.5-f-1-2</v>
      </c>
      <c r="B1231" s="1" t="s">
        <v>0</v>
      </c>
      <c r="C1231">
        <v>1</v>
      </c>
      <c r="D1231">
        <v>24.5</v>
      </c>
      <c r="E1231" s="2" t="s">
        <v>2</v>
      </c>
      <c r="F1231">
        <v>2</v>
      </c>
      <c r="G1231">
        <v>11043.526498219</v>
      </c>
      <c r="H1231">
        <v>7.0710679999999998E-3</v>
      </c>
      <c r="I1231">
        <v>4</v>
      </c>
      <c r="J1231">
        <f t="shared" si="152"/>
        <v>11029.250770893999</v>
      </c>
      <c r="K1231">
        <f t="shared" si="153"/>
        <v>24.5</v>
      </c>
      <c r="L1231">
        <f t="shared" si="154"/>
        <v>-1</v>
      </c>
      <c r="M1231">
        <f>C1231+1+VLOOKUP(B1231,states!A$2:C$10,3,FALSE)</f>
        <v>2</v>
      </c>
      <c r="N1231">
        <f t="shared" si="158"/>
        <v>11029.250770893999</v>
      </c>
      <c r="O1231" s="2" t="str">
        <f>VLOOKUP(B1231,states!A$2:C$10,2,FALSE)</f>
        <v>X</v>
      </c>
      <c r="P1231">
        <f t="shared" si="155"/>
        <v>1</v>
      </c>
      <c r="Q1231">
        <f>VLOOKUP(B1231,states!A$2:D$10,4,FALSE)</f>
        <v>1</v>
      </c>
      <c r="R1231">
        <v>0.5</v>
      </c>
      <c r="S1231">
        <f t="shared" si="156"/>
        <v>1.5</v>
      </c>
      <c r="T1231" s="7">
        <f t="shared" si="159"/>
        <v>2.9836079846751065</v>
      </c>
    </row>
    <row r="1232" spans="1:20">
      <c r="A1232" s="4" t="str">
        <f t="shared" si="157"/>
        <v>X2Pi-24.5-f-2-1</v>
      </c>
      <c r="B1232" s="1" t="s">
        <v>0</v>
      </c>
      <c r="C1232">
        <v>2</v>
      </c>
      <c r="D1232">
        <v>24.5</v>
      </c>
      <c r="E1232" s="2" t="s">
        <v>2</v>
      </c>
      <c r="F1232">
        <v>1</v>
      </c>
      <c r="G1232">
        <v>12724.735552083001</v>
      </c>
      <c r="H1232">
        <v>9.4121699999999992E-3</v>
      </c>
      <c r="I1232">
        <v>3</v>
      </c>
      <c r="J1232">
        <f t="shared" si="152"/>
        <v>12710.459824758</v>
      </c>
      <c r="K1232">
        <f t="shared" si="153"/>
        <v>24.5</v>
      </c>
      <c r="L1232">
        <f t="shared" si="154"/>
        <v>-1</v>
      </c>
      <c r="M1232">
        <f>C1232+1+VLOOKUP(B1232,states!A$2:C$10,3,FALSE)</f>
        <v>3</v>
      </c>
      <c r="N1232">
        <f t="shared" si="158"/>
        <v>12710.459824758</v>
      </c>
      <c r="O1232" s="2" t="str">
        <f>VLOOKUP(B1232,states!A$2:C$10,2,FALSE)</f>
        <v>X</v>
      </c>
      <c r="P1232">
        <f t="shared" si="155"/>
        <v>2</v>
      </c>
      <c r="Q1232">
        <f>VLOOKUP(B1232,states!A$2:D$10,4,FALSE)</f>
        <v>1</v>
      </c>
      <c r="R1232">
        <v>0.5</v>
      </c>
      <c r="S1232">
        <f t="shared" si="156"/>
        <v>0.5</v>
      </c>
      <c r="T1232" s="7">
        <f t="shared" si="159"/>
        <v>1.6811182977714465</v>
      </c>
    </row>
    <row r="1233" spans="1:20">
      <c r="A1233" s="4" t="str">
        <f t="shared" si="157"/>
        <v>X2Pi-24.5-f-2-2</v>
      </c>
      <c r="B1233" s="1" t="s">
        <v>0</v>
      </c>
      <c r="C1233">
        <v>2</v>
      </c>
      <c r="D1233">
        <v>24.5</v>
      </c>
      <c r="E1233" s="2" t="s">
        <v>2</v>
      </c>
      <c r="F1233">
        <v>2</v>
      </c>
      <c r="G1233">
        <v>13316.119897762001</v>
      </c>
      <c r="H1233">
        <v>8.6602539999999992E-3</v>
      </c>
      <c r="I1233">
        <v>5</v>
      </c>
      <c r="J1233">
        <f t="shared" si="152"/>
        <v>13301.844170437</v>
      </c>
      <c r="K1233">
        <f t="shared" si="153"/>
        <v>24.5</v>
      </c>
      <c r="L1233">
        <f t="shared" si="154"/>
        <v>-1</v>
      </c>
      <c r="M1233">
        <f>C1233+1+VLOOKUP(B1233,states!A$2:C$10,3,FALSE)</f>
        <v>3</v>
      </c>
      <c r="N1233">
        <f t="shared" si="158"/>
        <v>13301.844170437</v>
      </c>
      <c r="O1233" s="2" t="str">
        <f>VLOOKUP(B1233,states!A$2:C$10,2,FALSE)</f>
        <v>X</v>
      </c>
      <c r="P1233">
        <f t="shared" si="155"/>
        <v>2</v>
      </c>
      <c r="Q1233">
        <f>VLOOKUP(B1233,states!A$2:D$10,4,FALSE)</f>
        <v>1</v>
      </c>
      <c r="R1233">
        <v>0.5</v>
      </c>
      <c r="S1233">
        <f t="shared" si="156"/>
        <v>1.5</v>
      </c>
      <c r="T1233" s="7">
        <f t="shared" si="159"/>
        <v>3.0451322422212788</v>
      </c>
    </row>
    <row r="1234" spans="1:20">
      <c r="A1234" s="4" t="str">
        <f t="shared" si="157"/>
        <v>X2Pi-24.5-f-3-1</v>
      </c>
      <c r="B1234" s="1" t="s">
        <v>0</v>
      </c>
      <c r="C1234">
        <v>3</v>
      </c>
      <c r="D1234">
        <v>24.5</v>
      </c>
      <c r="E1234" s="2" t="s">
        <v>2</v>
      </c>
      <c r="F1234">
        <v>1</v>
      </c>
      <c r="G1234">
        <v>14899.840664432</v>
      </c>
      <c r="H1234">
        <v>1.2247449000000001E-2</v>
      </c>
      <c r="I1234">
        <v>4</v>
      </c>
      <c r="J1234">
        <f t="shared" si="152"/>
        <v>14885.564937106999</v>
      </c>
      <c r="K1234">
        <f t="shared" si="153"/>
        <v>24.5</v>
      </c>
      <c r="L1234">
        <f t="shared" si="154"/>
        <v>-1</v>
      </c>
      <c r="M1234">
        <f>C1234+1+VLOOKUP(B1234,states!A$2:C$10,3,FALSE)</f>
        <v>4</v>
      </c>
      <c r="N1234">
        <f t="shared" si="158"/>
        <v>14885.564937106999</v>
      </c>
      <c r="O1234" s="2" t="str">
        <f>VLOOKUP(B1234,states!A$2:C$10,2,FALSE)</f>
        <v>X</v>
      </c>
      <c r="P1234">
        <f t="shared" si="155"/>
        <v>3</v>
      </c>
      <c r="Q1234">
        <f>VLOOKUP(B1234,states!A$2:D$10,4,FALSE)</f>
        <v>1</v>
      </c>
      <c r="R1234">
        <v>0.5</v>
      </c>
      <c r="S1234">
        <f t="shared" si="156"/>
        <v>0.5</v>
      </c>
      <c r="T1234" s="7">
        <f t="shared" si="159"/>
        <v>1.7225868787027105</v>
      </c>
    </row>
    <row r="1235" spans="1:20">
      <c r="A1235" s="4" t="str">
        <f t="shared" si="157"/>
        <v>X2Pi-24.5-f-3-2</v>
      </c>
      <c r="B1235" s="1" t="s">
        <v>0</v>
      </c>
      <c r="C1235">
        <v>3</v>
      </c>
      <c r="D1235">
        <v>24.5</v>
      </c>
      <c r="E1235" s="2" t="s">
        <v>2</v>
      </c>
      <c r="F1235">
        <v>2</v>
      </c>
      <c r="G1235">
        <v>15465.290236065</v>
      </c>
      <c r="H1235">
        <v>0.01</v>
      </c>
      <c r="I1235">
        <v>4</v>
      </c>
      <c r="J1235">
        <f t="shared" si="152"/>
        <v>15451.01450874</v>
      </c>
      <c r="K1235">
        <f t="shared" si="153"/>
        <v>24.5</v>
      </c>
      <c r="L1235">
        <f t="shared" si="154"/>
        <v>-1</v>
      </c>
      <c r="M1235">
        <f>C1235+1+VLOOKUP(B1235,states!A$2:C$10,3,FALSE)</f>
        <v>4</v>
      </c>
      <c r="N1235">
        <f t="shared" si="158"/>
        <v>15451.01450874</v>
      </c>
      <c r="O1235" s="2" t="str">
        <f>VLOOKUP(B1235,states!A$2:C$10,2,FALSE)</f>
        <v>X</v>
      </c>
      <c r="P1235">
        <f t="shared" si="155"/>
        <v>3</v>
      </c>
      <c r="Q1235">
        <f>VLOOKUP(B1235,states!A$2:D$10,4,FALSE)</f>
        <v>1</v>
      </c>
      <c r="R1235">
        <v>0.5</v>
      </c>
      <c r="S1235">
        <f t="shared" si="156"/>
        <v>1.5</v>
      </c>
      <c r="T1235" s="7">
        <f t="shared" si="159"/>
        <v>2.1097294944980636</v>
      </c>
    </row>
    <row r="1236" spans="1:20">
      <c r="A1236" s="4" t="str">
        <f t="shared" si="157"/>
        <v>X2Pi-24.5-f-4-1</v>
      </c>
      <c r="B1236" s="1" t="s">
        <v>0</v>
      </c>
      <c r="C1236">
        <v>4</v>
      </c>
      <c r="D1236">
        <v>24.5</v>
      </c>
      <c r="E1236" s="2" t="s">
        <v>2</v>
      </c>
      <c r="F1236">
        <v>1</v>
      </c>
      <c r="G1236">
        <v>16951.293357581999</v>
      </c>
      <c r="H1236">
        <v>1.4799598000000001E-2</v>
      </c>
      <c r="I1236">
        <v>1</v>
      </c>
      <c r="J1236">
        <f t="shared" si="152"/>
        <v>16937.017630257</v>
      </c>
      <c r="K1236">
        <f t="shared" si="153"/>
        <v>24.5</v>
      </c>
      <c r="L1236">
        <f t="shared" si="154"/>
        <v>-1</v>
      </c>
      <c r="M1236">
        <f>C1236+1+VLOOKUP(B1236,states!A$2:C$10,3,FALSE)</f>
        <v>5</v>
      </c>
      <c r="N1236">
        <f t="shared" si="158"/>
        <v>16937.017630257</v>
      </c>
      <c r="O1236" s="2" t="str">
        <f>VLOOKUP(B1236,states!A$2:C$10,2,FALSE)</f>
        <v>X</v>
      </c>
      <c r="P1236">
        <f t="shared" si="155"/>
        <v>4</v>
      </c>
      <c r="Q1236">
        <f>VLOOKUP(B1236,states!A$2:D$10,4,FALSE)</f>
        <v>1</v>
      </c>
      <c r="R1236">
        <v>0.5</v>
      </c>
      <c r="S1236">
        <f t="shared" si="156"/>
        <v>0.5</v>
      </c>
      <c r="T1236" s="7">
        <f t="shared" si="159"/>
        <v>0.35638290555224261</v>
      </c>
    </row>
    <row r="1237" spans="1:20">
      <c r="A1237" s="4" t="str">
        <f t="shared" si="157"/>
        <v>X2Pi-24.5-f-4-2</v>
      </c>
      <c r="B1237" s="1" t="s">
        <v>0</v>
      </c>
      <c r="C1237">
        <v>4</v>
      </c>
      <c r="D1237">
        <v>24.5</v>
      </c>
      <c r="E1237" s="2" t="s">
        <v>2</v>
      </c>
      <c r="F1237">
        <v>2</v>
      </c>
      <c r="G1237">
        <v>17490.612861226</v>
      </c>
      <c r="H1237">
        <v>1.118034E-2</v>
      </c>
      <c r="I1237">
        <v>1</v>
      </c>
      <c r="J1237">
        <f t="shared" si="152"/>
        <v>17476.337133901001</v>
      </c>
      <c r="K1237">
        <f t="shared" si="153"/>
        <v>24.5</v>
      </c>
      <c r="L1237">
        <f t="shared" si="154"/>
        <v>-1</v>
      </c>
      <c r="M1237">
        <f>C1237+1+VLOOKUP(B1237,states!A$2:C$10,3,FALSE)</f>
        <v>5</v>
      </c>
      <c r="N1237">
        <f t="shared" si="158"/>
        <v>17476.337133901001</v>
      </c>
      <c r="O1237" s="2" t="str">
        <f>VLOOKUP(B1237,states!A$2:C$10,2,FALSE)</f>
        <v>X</v>
      </c>
      <c r="P1237">
        <f t="shared" si="155"/>
        <v>4</v>
      </c>
      <c r="Q1237">
        <f>VLOOKUP(B1237,states!A$2:D$10,4,FALSE)</f>
        <v>1</v>
      </c>
      <c r="R1237">
        <v>0.5</v>
      </c>
      <c r="S1237">
        <f t="shared" si="156"/>
        <v>1.5</v>
      </c>
      <c r="T1237" s="7">
        <f t="shared" si="159"/>
        <v>0.47174985163645816</v>
      </c>
    </row>
    <row r="1238" spans="1:20">
      <c r="A1238" s="4" t="str">
        <f t="shared" si="157"/>
        <v>A2Delta-24.5-f-0-1</v>
      </c>
      <c r="B1238" s="1" t="s">
        <v>3</v>
      </c>
      <c r="C1238">
        <v>0</v>
      </c>
      <c r="D1238">
        <v>24.5</v>
      </c>
      <c r="E1238" s="2" t="s">
        <v>2</v>
      </c>
      <c r="F1238">
        <v>1</v>
      </c>
      <c r="G1238">
        <v>31375.143755714002</v>
      </c>
      <c r="H1238">
        <v>7.0710679999999998E-3</v>
      </c>
      <c r="I1238">
        <v>6</v>
      </c>
      <c r="J1238">
        <f t="shared" si="152"/>
        <v>31360.868028389003</v>
      </c>
      <c r="K1238">
        <f t="shared" si="153"/>
        <v>24.5</v>
      </c>
      <c r="L1238">
        <f t="shared" si="154"/>
        <v>-1</v>
      </c>
      <c r="M1238">
        <f>C1238+1+VLOOKUP(B1238,states!A$2:C$10,3,FALSE)</f>
        <v>251</v>
      </c>
      <c r="N1238">
        <f t="shared" si="158"/>
        <v>31360.868028389003</v>
      </c>
      <c r="O1238" s="2" t="str">
        <f>VLOOKUP(B1238,states!A$2:C$10,2,FALSE)</f>
        <v>A</v>
      </c>
      <c r="P1238">
        <f t="shared" si="155"/>
        <v>0</v>
      </c>
      <c r="Q1238">
        <f>VLOOKUP(B1238,states!A$2:D$10,4,FALSE)</f>
        <v>2</v>
      </c>
      <c r="R1238">
        <v>0.5</v>
      </c>
      <c r="S1238">
        <f t="shared" si="156"/>
        <v>0.5</v>
      </c>
      <c r="T1238" s="7">
        <f t="shared" si="159"/>
        <v>447.54119770126584</v>
      </c>
    </row>
    <row r="1239" spans="1:20">
      <c r="A1239" s="4" t="str">
        <f t="shared" si="157"/>
        <v>A2Delta-24.5-f-0-2</v>
      </c>
      <c r="B1239" s="1" t="s">
        <v>3</v>
      </c>
      <c r="C1239">
        <v>0</v>
      </c>
      <c r="D1239">
        <v>24.5</v>
      </c>
      <c r="E1239" s="2" t="s">
        <v>2</v>
      </c>
      <c r="F1239">
        <v>2</v>
      </c>
      <c r="G1239">
        <v>32010.074673252999</v>
      </c>
      <c r="H1239">
        <v>7.0710679999999998E-3</v>
      </c>
      <c r="I1239">
        <v>5</v>
      </c>
      <c r="J1239">
        <f t="shared" si="152"/>
        <v>31995.798945928</v>
      </c>
      <c r="K1239">
        <f t="shared" si="153"/>
        <v>24.5</v>
      </c>
      <c r="L1239">
        <f t="shared" si="154"/>
        <v>-1</v>
      </c>
      <c r="M1239">
        <f>C1239+1+VLOOKUP(B1239,states!A$2:C$10,3,FALSE)</f>
        <v>251</v>
      </c>
      <c r="N1239">
        <f t="shared" si="158"/>
        <v>31995.798945928</v>
      </c>
      <c r="O1239" s="2" t="str">
        <f>VLOOKUP(B1239,states!A$2:C$10,2,FALSE)</f>
        <v>A</v>
      </c>
      <c r="P1239">
        <f t="shared" si="155"/>
        <v>0</v>
      </c>
      <c r="Q1239">
        <f>VLOOKUP(B1239,states!A$2:D$10,4,FALSE)</f>
        <v>2</v>
      </c>
      <c r="R1239">
        <v>0.5</v>
      </c>
      <c r="S1239">
        <f t="shared" si="156"/>
        <v>1.5</v>
      </c>
      <c r="T1239" s="7">
        <f t="shared" si="159"/>
        <v>372.95099808438835</v>
      </c>
    </row>
    <row r="1240" spans="1:20">
      <c r="A1240" s="4" t="str">
        <f t="shared" si="157"/>
        <v>A2Delta-24.5-f-1-1</v>
      </c>
      <c r="B1240" s="1" t="s">
        <v>3</v>
      </c>
      <c r="C1240">
        <v>1</v>
      </c>
      <c r="D1240">
        <v>24.5</v>
      </c>
      <c r="E1240" s="2" t="s">
        <v>2</v>
      </c>
      <c r="F1240">
        <v>1</v>
      </c>
      <c r="G1240">
        <v>33693.798555485002</v>
      </c>
      <c r="H1240">
        <v>9.8433536000000002E-2</v>
      </c>
      <c r="I1240">
        <v>3</v>
      </c>
      <c r="J1240">
        <f t="shared" si="152"/>
        <v>33679.522828159999</v>
      </c>
      <c r="K1240">
        <f t="shared" si="153"/>
        <v>24.5</v>
      </c>
      <c r="L1240">
        <f t="shared" si="154"/>
        <v>-1</v>
      </c>
      <c r="M1240">
        <f>C1240+1+VLOOKUP(B1240,states!A$2:C$10,3,FALSE)</f>
        <v>252</v>
      </c>
      <c r="N1240">
        <f t="shared" si="158"/>
        <v>33679.522828159999</v>
      </c>
      <c r="O1240" s="2" t="str">
        <f>VLOOKUP(B1240,states!A$2:C$10,2,FALSE)</f>
        <v>A</v>
      </c>
      <c r="P1240">
        <f t="shared" si="155"/>
        <v>1</v>
      </c>
      <c r="Q1240">
        <f>VLOOKUP(B1240,states!A$2:D$10,4,FALSE)</f>
        <v>2</v>
      </c>
      <c r="R1240">
        <v>0.5</v>
      </c>
      <c r="S1240">
        <f t="shared" si="156"/>
        <v>0.5</v>
      </c>
      <c r="T1240" s="7">
        <f t="shared" si="159"/>
        <v>0.16074776800393997</v>
      </c>
    </row>
    <row r="1241" spans="1:20">
      <c r="A1241" s="4" t="str">
        <f t="shared" si="157"/>
        <v>A2Delta-24.5-f-1-2</v>
      </c>
      <c r="B1241" s="1" t="s">
        <v>3</v>
      </c>
      <c r="C1241">
        <v>1</v>
      </c>
      <c r="D1241">
        <v>24.5</v>
      </c>
      <c r="E1241" s="2" t="s">
        <v>2</v>
      </c>
      <c r="F1241">
        <v>2</v>
      </c>
      <c r="G1241">
        <v>34291.014770973998</v>
      </c>
      <c r="H1241">
        <v>5.0497525000000001E-2</v>
      </c>
      <c r="I1241">
        <v>3</v>
      </c>
      <c r="J1241">
        <f t="shared" si="152"/>
        <v>34276.739043648995</v>
      </c>
      <c r="K1241">
        <f t="shared" si="153"/>
        <v>24.5</v>
      </c>
      <c r="L1241">
        <f t="shared" si="154"/>
        <v>-1</v>
      </c>
      <c r="M1241">
        <f>C1241+1+VLOOKUP(B1241,states!A$2:C$10,3,FALSE)</f>
        <v>252</v>
      </c>
      <c r="N1241">
        <f t="shared" si="158"/>
        <v>34276.739043648995</v>
      </c>
      <c r="O1241" s="2" t="str">
        <f>VLOOKUP(B1241,states!A$2:C$10,2,FALSE)</f>
        <v>A</v>
      </c>
      <c r="P1241">
        <f t="shared" si="155"/>
        <v>1</v>
      </c>
      <c r="Q1241">
        <f>VLOOKUP(B1241,states!A$2:D$10,4,FALSE)</f>
        <v>2</v>
      </c>
      <c r="R1241">
        <v>0.5</v>
      </c>
      <c r="S1241">
        <f t="shared" si="156"/>
        <v>1.5</v>
      </c>
      <c r="T1241" s="7">
        <f t="shared" si="159"/>
        <v>0.31334151938605853</v>
      </c>
    </row>
    <row r="1242" spans="1:20">
      <c r="A1242" s="4" t="str">
        <f t="shared" si="157"/>
        <v>A2Delta-24.5-f-2-1</v>
      </c>
      <c r="B1242" s="1" t="s">
        <v>3</v>
      </c>
      <c r="C1242">
        <v>2</v>
      </c>
      <c r="D1242">
        <v>24.5</v>
      </c>
      <c r="E1242" s="2" t="s">
        <v>2</v>
      </c>
      <c r="F1242">
        <v>1</v>
      </c>
      <c r="G1242">
        <v>35768.016421913002</v>
      </c>
      <c r="H1242">
        <v>0.50007499399999999</v>
      </c>
      <c r="I1242">
        <v>1</v>
      </c>
      <c r="J1242">
        <f t="shared" si="152"/>
        <v>35753.740694587999</v>
      </c>
      <c r="K1242">
        <f t="shared" si="153"/>
        <v>24.5</v>
      </c>
      <c r="L1242">
        <f t="shared" si="154"/>
        <v>-1</v>
      </c>
      <c r="M1242">
        <f>C1242+1+VLOOKUP(B1242,states!A$2:C$10,3,FALSE)</f>
        <v>253</v>
      </c>
      <c r="N1242">
        <f t="shared" si="158"/>
        <v>35753.740694587999</v>
      </c>
      <c r="O1242" s="2" t="str">
        <f>VLOOKUP(B1242,states!A$2:C$10,2,FALSE)</f>
        <v>A</v>
      </c>
      <c r="P1242">
        <f t="shared" si="155"/>
        <v>2</v>
      </c>
      <c r="Q1242">
        <f>VLOOKUP(B1242,states!A$2:D$10,4,FALSE)</f>
        <v>2</v>
      </c>
      <c r="R1242">
        <v>0.5</v>
      </c>
      <c r="S1242">
        <f t="shared" si="156"/>
        <v>0.5</v>
      </c>
      <c r="T1242" s="7">
        <f t="shared" si="159"/>
        <v>1.054706553922422E-2</v>
      </c>
    </row>
    <row r="1243" spans="1:20">
      <c r="A1243" s="4" t="str">
        <f t="shared" si="157"/>
        <v>A2Delta-24.5-f-2-2</v>
      </c>
      <c r="B1243" s="1" t="s">
        <v>3</v>
      </c>
      <c r="C1243">
        <v>2</v>
      </c>
      <c r="D1243">
        <v>24.5</v>
      </c>
      <c r="E1243" s="2" t="s">
        <v>2</v>
      </c>
      <c r="F1243">
        <v>2</v>
      </c>
      <c r="G1243">
        <v>36320.413382298997</v>
      </c>
      <c r="H1243">
        <v>5.0744457999999999E-2</v>
      </c>
      <c r="I1243">
        <v>2</v>
      </c>
      <c r="J1243">
        <f t="shared" si="152"/>
        <v>36306.137654973994</v>
      </c>
      <c r="K1243">
        <f t="shared" si="153"/>
        <v>24.5</v>
      </c>
      <c r="L1243">
        <f t="shared" si="154"/>
        <v>-1</v>
      </c>
      <c r="M1243">
        <f>C1243+1+VLOOKUP(B1243,states!A$2:C$10,3,FALSE)</f>
        <v>253</v>
      </c>
      <c r="N1243">
        <f t="shared" si="158"/>
        <v>36306.137654973994</v>
      </c>
      <c r="O1243" s="2" t="str">
        <f>VLOOKUP(B1243,states!A$2:C$10,2,FALSE)</f>
        <v>A</v>
      </c>
      <c r="P1243">
        <f t="shared" si="155"/>
        <v>2</v>
      </c>
      <c r="Q1243">
        <f>VLOOKUP(B1243,states!A$2:D$10,4,FALSE)</f>
        <v>2</v>
      </c>
      <c r="R1243">
        <v>0.5</v>
      </c>
      <c r="S1243">
        <f t="shared" si="156"/>
        <v>1.5</v>
      </c>
      <c r="T1243" s="7">
        <f t="shared" si="159"/>
        <v>0.20787782327856014</v>
      </c>
    </row>
    <row r="1244" spans="1:20">
      <c r="A1244" s="4" t="str">
        <f t="shared" si="157"/>
        <v>A2Delta-24.5-f-3-2</v>
      </c>
      <c r="B1244" s="1" t="s">
        <v>3</v>
      </c>
      <c r="C1244">
        <v>3</v>
      </c>
      <c r="D1244">
        <v>24.5</v>
      </c>
      <c r="E1244" s="2" t="s">
        <v>2</v>
      </c>
      <c r="F1244">
        <v>2</v>
      </c>
      <c r="G1244">
        <v>38041.373727106999</v>
      </c>
      <c r="H1244">
        <v>0.50009999000000005</v>
      </c>
      <c r="I1244">
        <v>1</v>
      </c>
      <c r="J1244">
        <f t="shared" si="152"/>
        <v>38027.097999781996</v>
      </c>
      <c r="K1244">
        <f t="shared" si="153"/>
        <v>24.5</v>
      </c>
      <c r="L1244">
        <f t="shared" si="154"/>
        <v>-1</v>
      </c>
      <c r="M1244">
        <f>C1244+1+VLOOKUP(B1244,states!A$2:C$10,3,FALSE)</f>
        <v>254</v>
      </c>
      <c r="N1244">
        <f t="shared" si="158"/>
        <v>38027.097999781996</v>
      </c>
      <c r="O1244" s="2" t="str">
        <f>VLOOKUP(B1244,states!A$2:C$10,2,FALSE)</f>
        <v>A</v>
      </c>
      <c r="P1244">
        <f t="shared" si="155"/>
        <v>3</v>
      </c>
      <c r="Q1244">
        <f>VLOOKUP(B1244,states!A$2:D$10,4,FALSE)</f>
        <v>2</v>
      </c>
      <c r="R1244">
        <v>0.5</v>
      </c>
      <c r="S1244">
        <f t="shared" si="156"/>
        <v>1.5</v>
      </c>
      <c r="T1244" s="7">
        <f t="shared" si="159"/>
        <v>1.0546538375745936E-2</v>
      </c>
    </row>
    <row r="1245" spans="1:20">
      <c r="A1245" s="4" t="str">
        <f t="shared" si="157"/>
        <v>A2Delta-24.5-f-4-1</v>
      </c>
      <c r="B1245" s="1" t="s">
        <v>3</v>
      </c>
      <c r="C1245">
        <v>4</v>
      </c>
      <c r="D1245">
        <v>24.5</v>
      </c>
      <c r="E1245" s="2" t="s">
        <v>2</v>
      </c>
      <c r="F1245">
        <v>1</v>
      </c>
      <c r="G1245">
        <v>38932.952152165999</v>
      </c>
      <c r="H1245">
        <v>0.50012498400000005</v>
      </c>
      <c r="I1245">
        <v>1</v>
      </c>
      <c r="J1245">
        <f t="shared" si="152"/>
        <v>38918.676424840996</v>
      </c>
      <c r="K1245">
        <f t="shared" si="153"/>
        <v>24.5</v>
      </c>
      <c r="L1245">
        <f t="shared" si="154"/>
        <v>-1</v>
      </c>
      <c r="M1245">
        <f>C1245+1+VLOOKUP(B1245,states!A$2:C$10,3,FALSE)</f>
        <v>255</v>
      </c>
      <c r="N1245">
        <f t="shared" si="158"/>
        <v>38918.676424840996</v>
      </c>
      <c r="O1245" s="2" t="str">
        <f>VLOOKUP(B1245,states!A$2:C$10,2,FALSE)</f>
        <v>A</v>
      </c>
      <c r="P1245">
        <f t="shared" si="155"/>
        <v>4</v>
      </c>
      <c r="Q1245">
        <f>VLOOKUP(B1245,states!A$2:D$10,4,FALSE)</f>
        <v>2</v>
      </c>
      <c r="R1245">
        <v>0.5</v>
      </c>
      <c r="S1245">
        <f t="shared" si="156"/>
        <v>0.5</v>
      </c>
      <c r="T1245" s="7">
        <f t="shared" si="159"/>
        <v>1.0546011307135894E-2</v>
      </c>
    </row>
    <row r="1246" spans="1:20">
      <c r="A1246" s="4" t="str">
        <f t="shared" si="157"/>
        <v>C2Sigma-24.5-f-0-2</v>
      </c>
      <c r="B1246" s="1" t="s">
        <v>5</v>
      </c>
      <c r="C1246">
        <v>0</v>
      </c>
      <c r="D1246">
        <v>24.5</v>
      </c>
      <c r="E1246" s="2" t="s">
        <v>2</v>
      </c>
      <c r="F1246">
        <v>2</v>
      </c>
      <c r="G1246">
        <v>40398.075452644996</v>
      </c>
      <c r="H1246">
        <v>7.9207970000000003E-2</v>
      </c>
      <c r="I1246">
        <v>4</v>
      </c>
      <c r="J1246">
        <f t="shared" si="152"/>
        <v>40383.799725319994</v>
      </c>
      <c r="K1246">
        <f t="shared" si="153"/>
        <v>24.5</v>
      </c>
      <c r="L1246">
        <f t="shared" si="154"/>
        <v>-1</v>
      </c>
      <c r="M1246">
        <f>C1246+1+VLOOKUP(B1246,states!A$2:C$10,3,FALSE)</f>
        <v>101</v>
      </c>
      <c r="N1246">
        <f t="shared" si="158"/>
        <v>40383.799725319994</v>
      </c>
      <c r="O1246" s="2" t="str">
        <f>VLOOKUP(B1246,states!A$2:C$10,2,FALSE)</f>
        <v>C</v>
      </c>
      <c r="P1246">
        <f t="shared" si="155"/>
        <v>0</v>
      </c>
      <c r="Q1246">
        <f>VLOOKUP(B1246,states!A$2:D$10,4,FALSE)</f>
        <v>0</v>
      </c>
      <c r="R1246">
        <v>0.5</v>
      </c>
      <c r="S1246">
        <f t="shared" si="156"/>
        <v>0.5</v>
      </c>
      <c r="T1246" s="7">
        <f t="shared" si="159"/>
        <v>26.63531832084654</v>
      </c>
    </row>
    <row r="1247" spans="1:20">
      <c r="A1247" s="4" t="str">
        <f t="shared" si="157"/>
        <v>X2Pi-25.5-f-0-1</v>
      </c>
      <c r="B1247" s="1" t="s">
        <v>0</v>
      </c>
      <c r="C1247">
        <v>0</v>
      </c>
      <c r="D1247">
        <v>25.5</v>
      </c>
      <c r="E1247" s="2" t="s">
        <v>2</v>
      </c>
      <c r="F1247">
        <v>1</v>
      </c>
      <c r="G1247">
        <v>8627.4404263649994</v>
      </c>
      <c r="H1247">
        <v>5.0000000000000001E-3</v>
      </c>
      <c r="I1247">
        <v>7</v>
      </c>
      <c r="J1247">
        <f t="shared" si="152"/>
        <v>8613.1646990399986</v>
      </c>
      <c r="K1247">
        <f t="shared" si="153"/>
        <v>25.5</v>
      </c>
      <c r="L1247">
        <f t="shared" si="154"/>
        <v>1</v>
      </c>
      <c r="M1247">
        <f>C1247+1+VLOOKUP(B1247,states!A$2:C$10,3,FALSE)</f>
        <v>1</v>
      </c>
      <c r="N1247">
        <f t="shared" si="158"/>
        <v>8613.1646990399986</v>
      </c>
      <c r="O1247" s="2" t="str">
        <f>VLOOKUP(B1247,states!A$2:C$10,2,FALSE)</f>
        <v>X</v>
      </c>
      <c r="P1247">
        <f t="shared" si="155"/>
        <v>0</v>
      </c>
      <c r="Q1247">
        <f>VLOOKUP(B1247,states!A$2:D$10,4,FALSE)</f>
        <v>1</v>
      </c>
      <c r="R1247">
        <v>0.5</v>
      </c>
      <c r="S1247">
        <f t="shared" si="156"/>
        <v>0.5</v>
      </c>
      <c r="T1247" s="7">
        <f t="shared" si="159"/>
        <v>732.52086503171302</v>
      </c>
    </row>
    <row r="1248" spans="1:20">
      <c r="A1248" s="4" t="str">
        <f t="shared" si="157"/>
        <v>X2Pi-25.5-f-0-2</v>
      </c>
      <c r="B1248" s="1" t="s">
        <v>0</v>
      </c>
      <c r="C1248">
        <v>0</v>
      </c>
      <c r="D1248">
        <v>25.5</v>
      </c>
      <c r="E1248" s="2" t="s">
        <v>2</v>
      </c>
      <c r="F1248">
        <v>2</v>
      </c>
      <c r="G1248">
        <v>9290.3659028029997</v>
      </c>
      <c r="H1248">
        <v>5.0000000000000001E-3</v>
      </c>
      <c r="I1248">
        <v>7</v>
      </c>
      <c r="J1248">
        <f t="shared" si="152"/>
        <v>9276.0901754779989</v>
      </c>
      <c r="K1248">
        <f t="shared" si="153"/>
        <v>25.5</v>
      </c>
      <c r="L1248">
        <f t="shared" si="154"/>
        <v>1</v>
      </c>
      <c r="M1248">
        <f>C1248+1+VLOOKUP(B1248,states!A$2:C$10,3,FALSE)</f>
        <v>1</v>
      </c>
      <c r="N1248">
        <f t="shared" si="158"/>
        <v>9276.0901754779989</v>
      </c>
      <c r="O1248" s="2" t="str">
        <f>VLOOKUP(B1248,states!A$2:C$10,2,FALSE)</f>
        <v>X</v>
      </c>
      <c r="P1248">
        <f t="shared" si="155"/>
        <v>0</v>
      </c>
      <c r="Q1248">
        <f>VLOOKUP(B1248,states!A$2:D$10,4,FALSE)</f>
        <v>1</v>
      </c>
      <c r="R1248">
        <v>0.5</v>
      </c>
      <c r="S1248">
        <f t="shared" si="156"/>
        <v>1.5</v>
      </c>
      <c r="T1248" s="7">
        <f t="shared" si="159"/>
        <v>732.52086503171302</v>
      </c>
    </row>
    <row r="1249" spans="1:20">
      <c r="A1249" s="4" t="str">
        <f t="shared" si="157"/>
        <v>X2Pi-25.5-f-1-1</v>
      </c>
      <c r="B1249" s="1" t="s">
        <v>0</v>
      </c>
      <c r="C1249">
        <v>1</v>
      </c>
      <c r="D1249">
        <v>25.5</v>
      </c>
      <c r="E1249" s="2" t="s">
        <v>2</v>
      </c>
      <c r="F1249">
        <v>1</v>
      </c>
      <c r="G1249">
        <v>11024.720310596</v>
      </c>
      <c r="H1249">
        <v>7.0710679999999998E-3</v>
      </c>
      <c r="I1249">
        <v>3</v>
      </c>
      <c r="J1249">
        <f t="shared" si="152"/>
        <v>11010.444583270999</v>
      </c>
      <c r="K1249">
        <f t="shared" si="153"/>
        <v>25.5</v>
      </c>
      <c r="L1249">
        <f t="shared" si="154"/>
        <v>1</v>
      </c>
      <c r="M1249">
        <f>C1249+1+VLOOKUP(B1249,states!A$2:C$10,3,FALSE)</f>
        <v>2</v>
      </c>
      <c r="N1249">
        <f t="shared" si="158"/>
        <v>11010.444583270999</v>
      </c>
      <c r="O1249" s="2" t="str">
        <f>VLOOKUP(B1249,states!A$2:C$10,2,FALSE)</f>
        <v>X</v>
      </c>
      <c r="P1249">
        <f t="shared" si="155"/>
        <v>1</v>
      </c>
      <c r="Q1249">
        <f>VLOOKUP(B1249,states!A$2:D$10,4,FALSE)</f>
        <v>1</v>
      </c>
      <c r="R1249">
        <v>0.5</v>
      </c>
      <c r="S1249">
        <f t="shared" si="156"/>
        <v>0.5</v>
      </c>
      <c r="T1249" s="7">
        <f t="shared" si="159"/>
        <v>2.2198733881856305</v>
      </c>
    </row>
    <row r="1250" spans="1:20">
      <c r="A1250" s="4" t="str">
        <f t="shared" si="157"/>
        <v>X2Pi-25.5-f-1-2</v>
      </c>
      <c r="B1250" s="1" t="s">
        <v>0</v>
      </c>
      <c r="C1250">
        <v>1</v>
      </c>
      <c r="D1250">
        <v>25.5</v>
      </c>
      <c r="E1250" s="2" t="s">
        <v>2</v>
      </c>
      <c r="F1250">
        <v>2</v>
      </c>
      <c r="G1250">
        <v>11660.601905048001</v>
      </c>
      <c r="H1250">
        <v>7.0710679999999998E-3</v>
      </c>
      <c r="I1250">
        <v>5</v>
      </c>
      <c r="J1250">
        <f t="shared" si="152"/>
        <v>11646.326177723</v>
      </c>
      <c r="K1250">
        <f t="shared" si="153"/>
        <v>25.5</v>
      </c>
      <c r="L1250">
        <f t="shared" si="154"/>
        <v>1</v>
      </c>
      <c r="M1250">
        <f>C1250+1+VLOOKUP(B1250,states!A$2:C$10,3,FALSE)</f>
        <v>2</v>
      </c>
      <c r="N1250">
        <f t="shared" si="158"/>
        <v>11646.326177723</v>
      </c>
      <c r="O1250" s="2" t="str">
        <f>VLOOKUP(B1250,states!A$2:C$10,2,FALSE)</f>
        <v>X</v>
      </c>
      <c r="P1250">
        <f t="shared" si="155"/>
        <v>1</v>
      </c>
      <c r="Q1250">
        <f>VLOOKUP(B1250,states!A$2:D$10,4,FALSE)</f>
        <v>1</v>
      </c>
      <c r="R1250">
        <v>0.5</v>
      </c>
      <c r="S1250">
        <f t="shared" si="156"/>
        <v>1.5</v>
      </c>
      <c r="T1250" s="7">
        <f t="shared" si="159"/>
        <v>3.6997889803093846</v>
      </c>
    </row>
    <row r="1251" spans="1:20">
      <c r="A1251" s="4" t="str">
        <f t="shared" si="157"/>
        <v>X2Pi-25.5-f-2-1</v>
      </c>
      <c r="B1251" s="1" t="s">
        <v>0</v>
      </c>
      <c r="C1251">
        <v>2</v>
      </c>
      <c r="D1251">
        <v>25.5</v>
      </c>
      <c r="E1251" s="2" t="s">
        <v>2</v>
      </c>
      <c r="F1251">
        <v>1</v>
      </c>
      <c r="G1251">
        <v>13298.126421913001</v>
      </c>
      <c r="H1251">
        <v>8.6602539999999992E-3</v>
      </c>
      <c r="I1251">
        <v>4</v>
      </c>
      <c r="J1251">
        <f t="shared" si="152"/>
        <v>13283.850694588</v>
      </c>
      <c r="K1251">
        <f t="shared" si="153"/>
        <v>25.5</v>
      </c>
      <c r="L1251">
        <f t="shared" si="154"/>
        <v>1</v>
      </c>
      <c r="M1251">
        <f>C1251+1+VLOOKUP(B1251,states!A$2:C$10,3,FALSE)</f>
        <v>3</v>
      </c>
      <c r="N1251">
        <f t="shared" si="158"/>
        <v>13283.850694588</v>
      </c>
      <c r="O1251" s="2" t="str">
        <f>VLOOKUP(B1251,states!A$2:C$10,2,FALSE)</f>
        <v>X</v>
      </c>
      <c r="P1251">
        <f t="shared" si="155"/>
        <v>2</v>
      </c>
      <c r="Q1251">
        <f>VLOOKUP(B1251,states!A$2:D$10,4,FALSE)</f>
        <v>1</v>
      </c>
      <c r="R1251">
        <v>0.5</v>
      </c>
      <c r="S1251">
        <f t="shared" si="156"/>
        <v>0.5</v>
      </c>
      <c r="T1251" s="7">
        <f t="shared" si="159"/>
        <v>2.4166921169211268</v>
      </c>
    </row>
    <row r="1252" spans="1:20">
      <c r="A1252" s="4" t="str">
        <f t="shared" si="157"/>
        <v>X2Pi-25.5-f-2-2</v>
      </c>
      <c r="B1252" s="1" t="s">
        <v>0</v>
      </c>
      <c r="C1252">
        <v>2</v>
      </c>
      <c r="D1252">
        <v>25.5</v>
      </c>
      <c r="E1252" s="2" t="s">
        <v>2</v>
      </c>
      <c r="F1252">
        <v>2</v>
      </c>
      <c r="G1252">
        <v>13907.039536675</v>
      </c>
      <c r="H1252">
        <v>8.6602539999999992E-3</v>
      </c>
      <c r="I1252">
        <v>3</v>
      </c>
      <c r="J1252">
        <f t="shared" si="152"/>
        <v>13892.763809349999</v>
      </c>
      <c r="K1252">
        <f t="shared" si="153"/>
        <v>25.5</v>
      </c>
      <c r="L1252">
        <f t="shared" si="154"/>
        <v>1</v>
      </c>
      <c r="M1252">
        <f>C1252+1+VLOOKUP(B1252,states!A$2:C$10,3,FALSE)</f>
        <v>3</v>
      </c>
      <c r="N1252">
        <f t="shared" si="158"/>
        <v>13892.763809349999</v>
      </c>
      <c r="O1252" s="2" t="str">
        <f>VLOOKUP(B1252,states!A$2:C$10,2,FALSE)</f>
        <v>X</v>
      </c>
      <c r="P1252">
        <f t="shared" si="155"/>
        <v>2</v>
      </c>
      <c r="Q1252">
        <f>VLOOKUP(B1252,states!A$2:D$10,4,FALSE)</f>
        <v>1</v>
      </c>
      <c r="R1252">
        <v>0.5</v>
      </c>
      <c r="S1252">
        <f t="shared" si="156"/>
        <v>1.5</v>
      </c>
      <c r="T1252" s="7">
        <f t="shared" si="159"/>
        <v>1.8125190876908452</v>
      </c>
    </row>
    <row r="1253" spans="1:20">
      <c r="A1253" s="4" t="str">
        <f t="shared" si="157"/>
        <v>X2Pi-25.5-f-3-1</v>
      </c>
      <c r="B1253" s="1" t="s">
        <v>0</v>
      </c>
      <c r="C1253">
        <v>3</v>
      </c>
      <c r="D1253">
        <v>25.5</v>
      </c>
      <c r="E1253" s="2" t="s">
        <v>2</v>
      </c>
      <c r="F1253">
        <v>1</v>
      </c>
      <c r="G1253">
        <v>15448.081552083</v>
      </c>
      <c r="H1253">
        <v>1.0657811E-2</v>
      </c>
      <c r="I1253">
        <v>3</v>
      </c>
      <c r="J1253">
        <f t="shared" si="152"/>
        <v>15433.805824757999</v>
      </c>
      <c r="K1253">
        <f t="shared" si="153"/>
        <v>25.5</v>
      </c>
      <c r="L1253">
        <f t="shared" si="154"/>
        <v>1</v>
      </c>
      <c r="M1253">
        <f>C1253+1+VLOOKUP(B1253,states!A$2:C$10,3,FALSE)</f>
        <v>4</v>
      </c>
      <c r="N1253">
        <f t="shared" si="158"/>
        <v>15433.805824757999</v>
      </c>
      <c r="O1253" s="2" t="str">
        <f>VLOOKUP(B1253,states!A$2:C$10,2,FALSE)</f>
        <v>X</v>
      </c>
      <c r="P1253">
        <f t="shared" si="155"/>
        <v>3</v>
      </c>
      <c r="Q1253">
        <f>VLOOKUP(B1253,states!A$2:D$10,4,FALSE)</f>
        <v>1</v>
      </c>
      <c r="R1253">
        <v>0.5</v>
      </c>
      <c r="S1253">
        <f t="shared" si="156"/>
        <v>0.5</v>
      </c>
      <c r="T1253" s="7">
        <f t="shared" si="159"/>
        <v>1.4728048451272959</v>
      </c>
    </row>
    <row r="1254" spans="1:20">
      <c r="A1254" s="4" t="str">
        <f t="shared" si="157"/>
        <v>X2Pi-25.5-f-3-2</v>
      </c>
      <c r="B1254" s="1" t="s">
        <v>0</v>
      </c>
      <c r="C1254">
        <v>3</v>
      </c>
      <c r="D1254">
        <v>25.5</v>
      </c>
      <c r="E1254" s="2" t="s">
        <v>2</v>
      </c>
      <c r="F1254">
        <v>2</v>
      </c>
      <c r="G1254">
        <v>16029.975897762</v>
      </c>
      <c r="H1254">
        <v>0.01</v>
      </c>
      <c r="I1254">
        <v>2</v>
      </c>
      <c r="J1254">
        <f t="shared" si="152"/>
        <v>16015.700170437</v>
      </c>
      <c r="K1254">
        <f t="shared" si="153"/>
        <v>25.5</v>
      </c>
      <c r="L1254">
        <f t="shared" si="154"/>
        <v>1</v>
      </c>
      <c r="M1254">
        <f>C1254+1+VLOOKUP(B1254,states!A$2:C$10,3,FALSE)</f>
        <v>4</v>
      </c>
      <c r="N1254">
        <f t="shared" si="158"/>
        <v>16015.700170437</v>
      </c>
      <c r="O1254" s="2" t="str">
        <f>VLOOKUP(B1254,states!A$2:C$10,2,FALSE)</f>
        <v>X</v>
      </c>
      <c r="P1254">
        <f t="shared" si="155"/>
        <v>3</v>
      </c>
      <c r="Q1254">
        <f>VLOOKUP(B1254,states!A$2:D$10,4,FALSE)</f>
        <v>1</v>
      </c>
      <c r="R1254">
        <v>0.5</v>
      </c>
      <c r="S1254">
        <f t="shared" si="156"/>
        <v>1.5</v>
      </c>
      <c r="T1254" s="7">
        <f t="shared" si="159"/>
        <v>1.0464583786167327</v>
      </c>
    </row>
    <row r="1255" spans="1:20">
      <c r="A1255" s="4" t="str">
        <f t="shared" si="157"/>
        <v>X2Pi-25.5-f-4-1</v>
      </c>
      <c r="B1255" s="1" t="s">
        <v>0</v>
      </c>
      <c r="C1255">
        <v>4</v>
      </c>
      <c r="D1255">
        <v>25.5</v>
      </c>
      <c r="E1255" s="2" t="s">
        <v>2</v>
      </c>
      <c r="F1255">
        <v>1</v>
      </c>
      <c r="G1255">
        <v>17474.169664432</v>
      </c>
      <c r="H1255">
        <v>1.3228757000000001E-2</v>
      </c>
      <c r="I1255">
        <v>1</v>
      </c>
      <c r="J1255">
        <f t="shared" si="152"/>
        <v>17459.893937107001</v>
      </c>
      <c r="K1255">
        <f t="shared" si="153"/>
        <v>25.5</v>
      </c>
      <c r="L1255">
        <f t="shared" si="154"/>
        <v>1</v>
      </c>
      <c r="M1255">
        <f>C1255+1+VLOOKUP(B1255,states!A$2:C$10,3,FALSE)</f>
        <v>5</v>
      </c>
      <c r="N1255">
        <f t="shared" si="158"/>
        <v>17459.893937107001</v>
      </c>
      <c r="O1255" s="2" t="str">
        <f>VLOOKUP(B1255,states!A$2:C$10,2,FALSE)</f>
        <v>X</v>
      </c>
      <c r="P1255">
        <f t="shared" si="155"/>
        <v>4</v>
      </c>
      <c r="Q1255">
        <f>VLOOKUP(B1255,states!A$2:D$10,4,FALSE)</f>
        <v>1</v>
      </c>
      <c r="R1255">
        <v>0.5</v>
      </c>
      <c r="S1255">
        <f t="shared" si="156"/>
        <v>0.5</v>
      </c>
      <c r="T1255" s="7">
        <f t="shared" si="159"/>
        <v>0.39552407630464931</v>
      </c>
    </row>
    <row r="1256" spans="1:20">
      <c r="A1256" s="4" t="str">
        <f t="shared" si="157"/>
        <v>X2Pi-25.5-f-4-2</v>
      </c>
      <c r="B1256" s="1" t="s">
        <v>0</v>
      </c>
      <c r="C1256">
        <v>4</v>
      </c>
      <c r="D1256">
        <v>25.5</v>
      </c>
      <c r="E1256" s="2" t="s">
        <v>2</v>
      </c>
      <c r="F1256">
        <v>2</v>
      </c>
      <c r="G1256">
        <v>18028.884236065001</v>
      </c>
      <c r="H1256">
        <v>2.2360680000000001E-2</v>
      </c>
      <c r="I1256">
        <v>1</v>
      </c>
      <c r="J1256">
        <f t="shared" si="152"/>
        <v>18014.608508740002</v>
      </c>
      <c r="K1256">
        <f t="shared" si="153"/>
        <v>25.5</v>
      </c>
      <c r="L1256">
        <f t="shared" si="154"/>
        <v>1</v>
      </c>
      <c r="M1256">
        <f>C1256+1+VLOOKUP(B1256,states!A$2:C$10,3,FALSE)</f>
        <v>5</v>
      </c>
      <c r="N1256">
        <f t="shared" si="158"/>
        <v>18014.608508740002</v>
      </c>
      <c r="O1256" s="2" t="str">
        <f>VLOOKUP(B1256,states!A$2:C$10,2,FALSE)</f>
        <v>X</v>
      </c>
      <c r="P1256">
        <f t="shared" si="155"/>
        <v>4</v>
      </c>
      <c r="Q1256">
        <f>VLOOKUP(B1256,states!A$2:D$10,4,FALSE)</f>
        <v>1</v>
      </c>
      <c r="R1256">
        <v>0.5</v>
      </c>
      <c r="S1256">
        <f t="shared" si="156"/>
        <v>1.5</v>
      </c>
      <c r="T1256" s="7">
        <f t="shared" si="159"/>
        <v>0.23399520466656934</v>
      </c>
    </row>
    <row r="1257" spans="1:20">
      <c r="A1257" s="4" t="str">
        <f t="shared" si="157"/>
        <v>A2Delta-25.5-f-0-1</v>
      </c>
      <c r="B1257" s="1" t="s">
        <v>3</v>
      </c>
      <c r="C1257">
        <v>0</v>
      </c>
      <c r="D1257">
        <v>25.5</v>
      </c>
      <c r="E1257" s="2" t="s">
        <v>2</v>
      </c>
      <c r="F1257">
        <v>1</v>
      </c>
      <c r="G1257">
        <v>32010.785784324999</v>
      </c>
      <c r="H1257">
        <v>1.118034E-2</v>
      </c>
      <c r="I1257">
        <v>3</v>
      </c>
      <c r="J1257">
        <f t="shared" si="152"/>
        <v>31996.510057</v>
      </c>
      <c r="K1257">
        <f t="shared" si="153"/>
        <v>25.5</v>
      </c>
      <c r="L1257">
        <f t="shared" si="154"/>
        <v>1</v>
      </c>
      <c r="M1257">
        <f>C1257+1+VLOOKUP(B1257,states!A$2:C$10,3,FALSE)</f>
        <v>251</v>
      </c>
      <c r="N1257">
        <f t="shared" si="158"/>
        <v>31996.510057</v>
      </c>
      <c r="O1257" s="2" t="str">
        <f>VLOOKUP(B1257,states!A$2:C$10,2,FALSE)</f>
        <v>A</v>
      </c>
      <c r="P1257">
        <f t="shared" si="155"/>
        <v>0</v>
      </c>
      <c r="Q1257">
        <f>VLOOKUP(B1257,states!A$2:D$10,4,FALSE)</f>
        <v>2</v>
      </c>
      <c r="R1257">
        <v>0.5</v>
      </c>
      <c r="S1257">
        <f t="shared" si="156"/>
        <v>0.5</v>
      </c>
      <c r="T1257" s="7">
        <f t="shared" si="159"/>
        <v>140.3971227999416</v>
      </c>
    </row>
    <row r="1258" spans="1:20">
      <c r="A1258" s="4" t="str">
        <f t="shared" si="157"/>
        <v>A2Delta-25.5-f-0-2</v>
      </c>
      <c r="B1258" s="1" t="s">
        <v>3</v>
      </c>
      <c r="C1258">
        <v>0</v>
      </c>
      <c r="D1258">
        <v>25.5</v>
      </c>
      <c r="E1258" s="2" t="s">
        <v>2</v>
      </c>
      <c r="F1258">
        <v>2</v>
      </c>
      <c r="G1258">
        <v>32663.446011991</v>
      </c>
      <c r="H1258">
        <v>5.0249377999999997E-2</v>
      </c>
      <c r="I1258">
        <v>4</v>
      </c>
      <c r="J1258">
        <f t="shared" si="152"/>
        <v>32649.170284666001</v>
      </c>
      <c r="K1258">
        <f t="shared" si="153"/>
        <v>25.5</v>
      </c>
      <c r="L1258">
        <f t="shared" si="154"/>
        <v>1</v>
      </c>
      <c r="M1258">
        <f>C1258+1+VLOOKUP(B1258,states!A$2:C$10,3,FALSE)</f>
        <v>251</v>
      </c>
      <c r="N1258">
        <f t="shared" si="158"/>
        <v>32649.170284666001</v>
      </c>
      <c r="O1258" s="2" t="str">
        <f>VLOOKUP(B1258,states!A$2:C$10,2,FALSE)</f>
        <v>A</v>
      </c>
      <c r="P1258">
        <f t="shared" si="155"/>
        <v>0</v>
      </c>
      <c r="Q1258">
        <f>VLOOKUP(B1258,states!A$2:D$10,4,FALSE)</f>
        <v>2</v>
      </c>
      <c r="R1258">
        <v>0.5</v>
      </c>
      <c r="S1258">
        <f t="shared" si="156"/>
        <v>1.5</v>
      </c>
      <c r="T1258" s="7">
        <f t="shared" si="159"/>
        <v>41.650600276752989</v>
      </c>
    </row>
    <row r="1259" spans="1:20">
      <c r="A1259" s="4" t="str">
        <f t="shared" si="157"/>
        <v>A2Delta-25.5-f-1-1</v>
      </c>
      <c r="B1259" s="1" t="s">
        <v>3</v>
      </c>
      <c r="C1259">
        <v>1</v>
      </c>
      <c r="D1259">
        <v>25.5</v>
      </c>
      <c r="E1259" s="2" t="s">
        <v>2</v>
      </c>
      <c r="F1259">
        <v>1</v>
      </c>
      <c r="G1259">
        <v>34291.596463387999</v>
      </c>
      <c r="H1259">
        <v>0.50004999800000005</v>
      </c>
      <c r="I1259">
        <v>1</v>
      </c>
      <c r="J1259">
        <f t="shared" si="152"/>
        <v>34277.320736062997</v>
      </c>
      <c r="K1259">
        <f t="shared" si="153"/>
        <v>25.5</v>
      </c>
      <c r="L1259">
        <f t="shared" si="154"/>
        <v>1</v>
      </c>
      <c r="M1259">
        <f>C1259+1+VLOOKUP(B1259,states!A$2:C$10,3,FALSE)</f>
        <v>252</v>
      </c>
      <c r="N1259">
        <f t="shared" si="158"/>
        <v>34277.320736062997</v>
      </c>
      <c r="O1259" s="2" t="str">
        <f>VLOOKUP(B1259,states!A$2:C$10,2,FALSE)</f>
        <v>A</v>
      </c>
      <c r="P1259">
        <f t="shared" si="155"/>
        <v>1</v>
      </c>
      <c r="Q1259">
        <f>VLOOKUP(B1259,states!A$2:D$10,4,FALSE)</f>
        <v>2</v>
      </c>
      <c r="R1259">
        <v>0.5</v>
      </c>
      <c r="S1259">
        <f t="shared" si="156"/>
        <v>0.5</v>
      </c>
      <c r="T1259" s="7">
        <f t="shared" si="159"/>
        <v>1.0463537474274049E-2</v>
      </c>
    </row>
    <row r="1260" spans="1:20">
      <c r="A1260" s="4" t="str">
        <f t="shared" si="157"/>
        <v>A2Delta-25.5-f-1-2</v>
      </c>
      <c r="B1260" s="1" t="s">
        <v>3</v>
      </c>
      <c r="C1260">
        <v>1</v>
      </c>
      <c r="D1260">
        <v>25.5</v>
      </c>
      <c r="E1260" s="2" t="s">
        <v>2</v>
      </c>
      <c r="F1260">
        <v>2</v>
      </c>
      <c r="G1260">
        <v>34904.316580571001</v>
      </c>
      <c r="H1260">
        <v>5.0497525000000001E-2</v>
      </c>
      <c r="I1260">
        <v>2</v>
      </c>
      <c r="J1260">
        <f t="shared" si="152"/>
        <v>34890.040853245999</v>
      </c>
      <c r="K1260">
        <f t="shared" si="153"/>
        <v>25.5</v>
      </c>
      <c r="L1260">
        <f t="shared" si="154"/>
        <v>1</v>
      </c>
      <c r="M1260">
        <f>C1260+1+VLOOKUP(B1260,states!A$2:C$10,3,FALSE)</f>
        <v>252</v>
      </c>
      <c r="N1260">
        <f t="shared" si="158"/>
        <v>34890.040853245999</v>
      </c>
      <c r="O1260" s="2" t="str">
        <f>VLOOKUP(B1260,states!A$2:C$10,2,FALSE)</f>
        <v>A</v>
      </c>
      <c r="P1260">
        <f t="shared" si="155"/>
        <v>1</v>
      </c>
      <c r="Q1260">
        <f>VLOOKUP(B1260,states!A$2:D$10,4,FALSE)</f>
        <v>2</v>
      </c>
      <c r="R1260">
        <v>0.5</v>
      </c>
      <c r="S1260">
        <f t="shared" si="156"/>
        <v>1.5</v>
      </c>
      <c r="T1260" s="7">
        <f t="shared" si="159"/>
        <v>0.20722963721820678</v>
      </c>
    </row>
    <row r="1261" spans="1:20">
      <c r="A1261" s="4" t="str">
        <f t="shared" si="157"/>
        <v>A2Delta-25.5-f-2-1</v>
      </c>
      <c r="B1261" s="1" t="s">
        <v>3</v>
      </c>
      <c r="C1261">
        <v>2</v>
      </c>
      <c r="D1261">
        <v>25.5</v>
      </c>
      <c r="E1261" s="2" t="s">
        <v>2</v>
      </c>
      <c r="F1261">
        <v>1</v>
      </c>
      <c r="G1261">
        <v>36321.170465296003</v>
      </c>
      <c r="H1261">
        <v>0.50007499399999999</v>
      </c>
      <c r="I1261">
        <v>2</v>
      </c>
      <c r="J1261">
        <f t="shared" si="152"/>
        <v>36306.894737971001</v>
      </c>
      <c r="K1261">
        <f t="shared" si="153"/>
        <v>25.5</v>
      </c>
      <c r="L1261">
        <f t="shared" si="154"/>
        <v>1</v>
      </c>
      <c r="M1261">
        <f>C1261+1+VLOOKUP(B1261,states!A$2:C$10,3,FALSE)</f>
        <v>253</v>
      </c>
      <c r="N1261">
        <f t="shared" si="158"/>
        <v>36306.894737971001</v>
      </c>
      <c r="O1261" s="2" t="str">
        <f>VLOOKUP(B1261,states!A$2:C$10,2,FALSE)</f>
        <v>A</v>
      </c>
      <c r="P1261">
        <f t="shared" si="155"/>
        <v>2</v>
      </c>
      <c r="Q1261">
        <f>VLOOKUP(B1261,states!A$2:D$10,4,FALSE)</f>
        <v>2</v>
      </c>
      <c r="R1261">
        <v>0.5</v>
      </c>
      <c r="S1261">
        <f t="shared" si="156"/>
        <v>0.5</v>
      </c>
      <c r="T1261" s="7">
        <f t="shared" si="159"/>
        <v>2.0926028919109139E-2</v>
      </c>
    </row>
    <row r="1262" spans="1:20">
      <c r="A1262" s="4" t="str">
        <f t="shared" si="157"/>
        <v>A2Delta-25.5-f-2-2</v>
      </c>
      <c r="B1262" s="1" t="s">
        <v>3</v>
      </c>
      <c r="C1262">
        <v>2</v>
      </c>
      <c r="D1262">
        <v>25.5</v>
      </c>
      <c r="E1262" s="2" t="s">
        <v>2</v>
      </c>
      <c r="F1262">
        <v>2</v>
      </c>
      <c r="G1262">
        <v>36885.937662377</v>
      </c>
      <c r="H1262">
        <v>5.0744457999999999E-2</v>
      </c>
      <c r="I1262">
        <v>4</v>
      </c>
      <c r="J1262">
        <f t="shared" si="152"/>
        <v>36871.661935051998</v>
      </c>
      <c r="K1262">
        <f t="shared" si="153"/>
        <v>25.5</v>
      </c>
      <c r="L1262">
        <f t="shared" si="154"/>
        <v>1</v>
      </c>
      <c r="M1262">
        <f>C1262+1+VLOOKUP(B1262,states!A$2:C$10,3,FALSE)</f>
        <v>253</v>
      </c>
      <c r="N1262">
        <f t="shared" si="158"/>
        <v>36871.661935051998</v>
      </c>
      <c r="O1262" s="2" t="str">
        <f>VLOOKUP(B1262,states!A$2:C$10,2,FALSE)</f>
        <v>A</v>
      </c>
      <c r="P1262">
        <f t="shared" si="155"/>
        <v>2</v>
      </c>
      <c r="Q1262">
        <f>VLOOKUP(B1262,states!A$2:D$10,4,FALSE)</f>
        <v>2</v>
      </c>
      <c r="R1262">
        <v>0.5</v>
      </c>
      <c r="S1262">
        <f t="shared" si="156"/>
        <v>1.5</v>
      </c>
      <c r="T1262" s="7">
        <f t="shared" si="159"/>
        <v>0.41244243011393783</v>
      </c>
    </row>
    <row r="1263" spans="1:20">
      <c r="A1263" s="4" t="str">
        <f t="shared" si="157"/>
        <v>A2Delta-25.5-f-3-1</v>
      </c>
      <c r="B1263" s="1" t="s">
        <v>3</v>
      </c>
      <c r="C1263">
        <v>3</v>
      </c>
      <c r="D1263">
        <v>25.5</v>
      </c>
      <c r="E1263" s="2" t="s">
        <v>2</v>
      </c>
      <c r="F1263">
        <v>1</v>
      </c>
      <c r="G1263">
        <v>38041.699695062001</v>
      </c>
      <c r="H1263">
        <v>0.50009999000000005</v>
      </c>
      <c r="I1263">
        <v>2</v>
      </c>
      <c r="J1263">
        <f t="shared" si="152"/>
        <v>38027.423967736999</v>
      </c>
      <c r="K1263">
        <f t="shared" si="153"/>
        <v>25.5</v>
      </c>
      <c r="L1263">
        <f t="shared" si="154"/>
        <v>1</v>
      </c>
      <c r="M1263">
        <f>C1263+1+VLOOKUP(B1263,states!A$2:C$10,3,FALSE)</f>
        <v>254</v>
      </c>
      <c r="N1263">
        <f t="shared" si="158"/>
        <v>38027.423967736999</v>
      </c>
      <c r="O1263" s="2" t="str">
        <f>VLOOKUP(B1263,states!A$2:C$10,2,FALSE)</f>
        <v>A</v>
      </c>
      <c r="P1263">
        <f t="shared" si="155"/>
        <v>3</v>
      </c>
      <c r="Q1263">
        <f>VLOOKUP(B1263,states!A$2:D$10,4,FALSE)</f>
        <v>2</v>
      </c>
      <c r="R1263">
        <v>0.5</v>
      </c>
      <c r="S1263">
        <f t="shared" si="156"/>
        <v>0.5</v>
      </c>
      <c r="T1263" s="7">
        <f t="shared" si="159"/>
        <v>2.0924982994235466E-2</v>
      </c>
    </row>
    <row r="1264" spans="1:20">
      <c r="A1264" s="4" t="str">
        <f t="shared" si="157"/>
        <v>A2Delta-25.5-f-3-2</v>
      </c>
      <c r="B1264" s="1" t="s">
        <v>3</v>
      </c>
      <c r="C1264">
        <v>3</v>
      </c>
      <c r="D1264">
        <v>25.5</v>
      </c>
      <c r="E1264" s="2" t="s">
        <v>2</v>
      </c>
      <c r="F1264">
        <v>2</v>
      </c>
      <c r="G1264">
        <v>38544.119282204003</v>
      </c>
      <c r="H1264">
        <v>0.50009999000000005</v>
      </c>
      <c r="I1264">
        <v>2</v>
      </c>
      <c r="J1264">
        <f t="shared" si="152"/>
        <v>38529.843554879</v>
      </c>
      <c r="K1264">
        <f t="shared" si="153"/>
        <v>25.5</v>
      </c>
      <c r="L1264">
        <f t="shared" si="154"/>
        <v>1</v>
      </c>
      <c r="M1264">
        <f>C1264+1+VLOOKUP(B1264,states!A$2:C$10,3,FALSE)</f>
        <v>254</v>
      </c>
      <c r="N1264">
        <f t="shared" si="158"/>
        <v>38529.843554879</v>
      </c>
      <c r="O1264" s="2" t="str">
        <f>VLOOKUP(B1264,states!A$2:C$10,2,FALSE)</f>
        <v>A</v>
      </c>
      <c r="P1264">
        <f t="shared" si="155"/>
        <v>3</v>
      </c>
      <c r="Q1264">
        <f>VLOOKUP(B1264,states!A$2:D$10,4,FALSE)</f>
        <v>2</v>
      </c>
      <c r="R1264">
        <v>0.5</v>
      </c>
      <c r="S1264">
        <f t="shared" si="156"/>
        <v>1.5</v>
      </c>
      <c r="T1264" s="7">
        <f t="shared" si="159"/>
        <v>2.0924982994235466E-2</v>
      </c>
    </row>
    <row r="1265" spans="1:20">
      <c r="A1265" s="4" t="str">
        <f t="shared" si="157"/>
        <v>C2Sigma-25.5-f-0-2</v>
      </c>
      <c r="B1265" s="1" t="s">
        <v>5</v>
      </c>
      <c r="C1265">
        <v>0</v>
      </c>
      <c r="D1265">
        <v>25.5</v>
      </c>
      <c r="E1265" s="2" t="s">
        <v>2</v>
      </c>
      <c r="F1265">
        <v>2</v>
      </c>
      <c r="G1265">
        <v>41030.191777123997</v>
      </c>
      <c r="H1265">
        <v>5.0249377999999997E-2</v>
      </c>
      <c r="I1265">
        <v>4</v>
      </c>
      <c r="J1265">
        <f t="shared" si="152"/>
        <v>41015.916049798994</v>
      </c>
      <c r="K1265">
        <f t="shared" si="153"/>
        <v>25.5</v>
      </c>
      <c r="L1265">
        <f t="shared" si="154"/>
        <v>1</v>
      </c>
      <c r="M1265">
        <f>C1265+1+VLOOKUP(B1265,states!A$2:C$10,3,FALSE)</f>
        <v>101</v>
      </c>
      <c r="N1265">
        <f t="shared" si="158"/>
        <v>41015.916049798994</v>
      </c>
      <c r="O1265" s="2" t="str">
        <f>VLOOKUP(B1265,states!A$2:C$10,2,FALSE)</f>
        <v>C</v>
      </c>
      <c r="P1265">
        <f t="shared" si="155"/>
        <v>0</v>
      </c>
      <c r="Q1265">
        <f>VLOOKUP(B1265,states!A$2:D$10,4,FALSE)</f>
        <v>0</v>
      </c>
      <c r="R1265">
        <v>0.5</v>
      </c>
      <c r="S1265">
        <f t="shared" si="156"/>
        <v>0.5</v>
      </c>
      <c r="T1265" s="7">
        <f t="shared" si="159"/>
        <v>41.650600276752989</v>
      </c>
    </row>
    <row r="1266" spans="1:20">
      <c r="A1266" s="4" t="str">
        <f t="shared" si="157"/>
        <v>X2Pi-25.5-e-0-1</v>
      </c>
      <c r="B1266" s="1" t="s">
        <v>0</v>
      </c>
      <c r="C1266">
        <v>0</v>
      </c>
      <c r="D1266">
        <v>25.5</v>
      </c>
      <c r="E1266" s="2" t="s">
        <v>1</v>
      </c>
      <c r="F1266">
        <v>1</v>
      </c>
      <c r="G1266">
        <v>8646.5685837389992</v>
      </c>
      <c r="H1266">
        <v>5.0000000000000001E-3</v>
      </c>
      <c r="I1266">
        <v>7</v>
      </c>
      <c r="J1266">
        <f t="shared" si="152"/>
        <v>8632.2928564139984</v>
      </c>
      <c r="K1266">
        <f t="shared" si="153"/>
        <v>25.5</v>
      </c>
      <c r="L1266">
        <f t="shared" si="154"/>
        <v>-1</v>
      </c>
      <c r="M1266">
        <f>C1266+1+VLOOKUP(B1266,states!A$2:C$10,3,FALSE)</f>
        <v>1</v>
      </c>
      <c r="N1266">
        <f t="shared" si="158"/>
        <v>8632.2928564139984</v>
      </c>
      <c r="O1266" s="2" t="str">
        <f>VLOOKUP(B1266,states!A$2:C$10,2,FALSE)</f>
        <v>X</v>
      </c>
      <c r="P1266">
        <f t="shared" si="155"/>
        <v>0</v>
      </c>
      <c r="Q1266">
        <f>VLOOKUP(B1266,states!A$2:D$10,4,FALSE)</f>
        <v>1</v>
      </c>
      <c r="R1266">
        <v>0.5</v>
      </c>
      <c r="S1266">
        <f t="shared" si="156"/>
        <v>0.5</v>
      </c>
      <c r="T1266" s="7">
        <f t="shared" si="159"/>
        <v>732.52086503171302</v>
      </c>
    </row>
    <row r="1267" spans="1:20">
      <c r="A1267" s="4" t="str">
        <f t="shared" si="157"/>
        <v>X2Pi-25.5-e-0-2</v>
      </c>
      <c r="B1267" s="1" t="s">
        <v>0</v>
      </c>
      <c r="C1267">
        <v>0</v>
      </c>
      <c r="D1267">
        <v>25.5</v>
      </c>
      <c r="E1267" s="2" t="s">
        <v>1</v>
      </c>
      <c r="F1267">
        <v>2</v>
      </c>
      <c r="G1267">
        <v>9269.3377824759991</v>
      </c>
      <c r="H1267">
        <v>5.0000000000000001E-3</v>
      </c>
      <c r="I1267">
        <v>7</v>
      </c>
      <c r="J1267">
        <f t="shared" si="152"/>
        <v>9255.0620551509983</v>
      </c>
      <c r="K1267">
        <f t="shared" si="153"/>
        <v>25.5</v>
      </c>
      <c r="L1267">
        <f t="shared" si="154"/>
        <v>-1</v>
      </c>
      <c r="M1267">
        <f>C1267+1+VLOOKUP(B1267,states!A$2:C$10,3,FALSE)</f>
        <v>1</v>
      </c>
      <c r="N1267">
        <f t="shared" si="158"/>
        <v>9255.0620551509983</v>
      </c>
      <c r="O1267" s="2" t="str">
        <f>VLOOKUP(B1267,states!A$2:C$10,2,FALSE)</f>
        <v>X</v>
      </c>
      <c r="P1267">
        <f t="shared" si="155"/>
        <v>0</v>
      </c>
      <c r="Q1267">
        <f>VLOOKUP(B1267,states!A$2:D$10,4,FALSE)</f>
        <v>1</v>
      </c>
      <c r="R1267">
        <v>0.5</v>
      </c>
      <c r="S1267">
        <f t="shared" si="156"/>
        <v>1.5</v>
      </c>
      <c r="T1267" s="7">
        <f t="shared" si="159"/>
        <v>732.52086503171302</v>
      </c>
    </row>
    <row r="1268" spans="1:20">
      <c r="A1268" s="4" t="str">
        <f t="shared" si="157"/>
        <v>X2Pi-25.5-e-1-1</v>
      </c>
      <c r="B1268" s="1" t="s">
        <v>0</v>
      </c>
      <c r="C1268">
        <v>1</v>
      </c>
      <c r="D1268">
        <v>25.5</v>
      </c>
      <c r="E1268" s="2" t="s">
        <v>1</v>
      </c>
      <c r="F1268">
        <v>1</v>
      </c>
      <c r="G1268">
        <v>11043.087393985999</v>
      </c>
      <c r="H1268">
        <v>7.0710679999999998E-3</v>
      </c>
      <c r="I1268">
        <v>6</v>
      </c>
      <c r="J1268">
        <f t="shared" si="152"/>
        <v>11028.811666660999</v>
      </c>
      <c r="K1268">
        <f t="shared" si="153"/>
        <v>25.5</v>
      </c>
      <c r="L1268">
        <f t="shared" si="154"/>
        <v>-1</v>
      </c>
      <c r="M1268">
        <f>C1268+1+VLOOKUP(B1268,states!A$2:C$10,3,FALSE)</f>
        <v>2</v>
      </c>
      <c r="N1268">
        <f t="shared" si="158"/>
        <v>11028.811666660999</v>
      </c>
      <c r="O1268" s="2" t="str">
        <f>VLOOKUP(B1268,states!A$2:C$10,2,FALSE)</f>
        <v>X</v>
      </c>
      <c r="P1268">
        <f t="shared" si="155"/>
        <v>1</v>
      </c>
      <c r="Q1268">
        <f>VLOOKUP(B1268,states!A$2:D$10,4,FALSE)</f>
        <v>1</v>
      </c>
      <c r="R1268">
        <v>0.5</v>
      </c>
      <c r="S1268">
        <f t="shared" si="156"/>
        <v>0.5</v>
      </c>
      <c r="T1268" s="7">
        <f t="shared" si="159"/>
        <v>4.439746776371261</v>
      </c>
    </row>
    <row r="1269" spans="1:20">
      <c r="A1269" s="4" t="str">
        <f t="shared" si="157"/>
        <v>X2Pi-25.5-e-1-2</v>
      </c>
      <c r="B1269" s="1" t="s">
        <v>0</v>
      </c>
      <c r="C1269">
        <v>1</v>
      </c>
      <c r="D1269">
        <v>25.5</v>
      </c>
      <c r="E1269" s="2" t="s">
        <v>1</v>
      </c>
      <c r="F1269">
        <v>2</v>
      </c>
      <c r="G1269">
        <v>11640.397842978</v>
      </c>
      <c r="H1269">
        <v>7.0710679999999998E-3</v>
      </c>
      <c r="I1269">
        <v>2</v>
      </c>
      <c r="J1269">
        <f t="shared" si="152"/>
        <v>11626.122115652999</v>
      </c>
      <c r="K1269">
        <f t="shared" si="153"/>
        <v>25.5</v>
      </c>
      <c r="L1269">
        <f t="shared" si="154"/>
        <v>-1</v>
      </c>
      <c r="M1269">
        <f>C1269+1+VLOOKUP(B1269,states!A$2:C$10,3,FALSE)</f>
        <v>2</v>
      </c>
      <c r="N1269">
        <f t="shared" si="158"/>
        <v>11626.122115652999</v>
      </c>
      <c r="O1269" s="2" t="str">
        <f>VLOOKUP(B1269,states!A$2:C$10,2,FALSE)</f>
        <v>X</v>
      </c>
      <c r="P1269">
        <f t="shared" si="155"/>
        <v>1</v>
      </c>
      <c r="Q1269">
        <f>VLOOKUP(B1269,states!A$2:D$10,4,FALSE)</f>
        <v>1</v>
      </c>
      <c r="R1269">
        <v>0.5</v>
      </c>
      <c r="S1269">
        <f t="shared" si="156"/>
        <v>1.5</v>
      </c>
      <c r="T1269" s="7">
        <f t="shared" si="159"/>
        <v>1.4799155921237539</v>
      </c>
    </row>
    <row r="1270" spans="1:20">
      <c r="A1270" s="4" t="str">
        <f t="shared" si="157"/>
        <v>X2Pi-25.5-e-2-1</v>
      </c>
      <c r="B1270" s="1" t="s">
        <v>0</v>
      </c>
      <c r="C1270">
        <v>2</v>
      </c>
      <c r="D1270">
        <v>25.5</v>
      </c>
      <c r="E1270" s="2" t="s">
        <v>1</v>
      </c>
      <c r="F1270">
        <v>1</v>
      </c>
      <c r="G1270">
        <v>13315.742631167999</v>
      </c>
      <c r="H1270">
        <v>1.088009E-2</v>
      </c>
      <c r="I1270">
        <v>5</v>
      </c>
      <c r="J1270">
        <f t="shared" si="152"/>
        <v>13301.466903842998</v>
      </c>
      <c r="K1270">
        <f t="shared" si="153"/>
        <v>25.5</v>
      </c>
      <c r="L1270">
        <f t="shared" si="154"/>
        <v>-1</v>
      </c>
      <c r="M1270">
        <f>C1270+1+VLOOKUP(B1270,states!A$2:C$10,3,FALSE)</f>
        <v>3</v>
      </c>
      <c r="N1270">
        <f t="shared" si="158"/>
        <v>13301.466903842998</v>
      </c>
      <c r="O1270" s="2" t="str">
        <f>VLOOKUP(B1270,states!A$2:C$10,2,FALSE)</f>
        <v>X</v>
      </c>
      <c r="P1270">
        <f t="shared" si="155"/>
        <v>2</v>
      </c>
      <c r="Q1270">
        <f>VLOOKUP(B1270,states!A$2:D$10,4,FALSE)</f>
        <v>1</v>
      </c>
      <c r="R1270">
        <v>0.5</v>
      </c>
      <c r="S1270">
        <f t="shared" si="156"/>
        <v>0.5</v>
      </c>
      <c r="T1270" s="7">
        <f t="shared" si="159"/>
        <v>2.404526016367357</v>
      </c>
    </row>
    <row r="1271" spans="1:20">
      <c r="A1271" s="4" t="str">
        <f t="shared" si="157"/>
        <v>X2Pi-25.5-e-2-2</v>
      </c>
      <c r="B1271" s="1" t="s">
        <v>0</v>
      </c>
      <c r="C1271">
        <v>2</v>
      </c>
      <c r="D1271">
        <v>25.5</v>
      </c>
      <c r="E1271" s="2" t="s">
        <v>1</v>
      </c>
      <c r="F1271">
        <v>2</v>
      </c>
      <c r="G1271">
        <v>13887.679346806999</v>
      </c>
      <c r="H1271">
        <v>8.6602539999999992E-3</v>
      </c>
      <c r="I1271">
        <v>4</v>
      </c>
      <c r="J1271">
        <f t="shared" si="152"/>
        <v>13873.403619481998</v>
      </c>
      <c r="K1271">
        <f t="shared" si="153"/>
        <v>25.5</v>
      </c>
      <c r="L1271">
        <f t="shared" si="154"/>
        <v>-1</v>
      </c>
      <c r="M1271">
        <f>C1271+1+VLOOKUP(B1271,states!A$2:C$10,3,FALSE)</f>
        <v>3</v>
      </c>
      <c r="N1271">
        <f t="shared" si="158"/>
        <v>13873.403619481998</v>
      </c>
      <c r="O1271" s="2" t="str">
        <f>VLOOKUP(B1271,states!A$2:C$10,2,FALSE)</f>
        <v>X</v>
      </c>
      <c r="P1271">
        <f t="shared" si="155"/>
        <v>2</v>
      </c>
      <c r="Q1271">
        <f>VLOOKUP(B1271,states!A$2:D$10,4,FALSE)</f>
        <v>1</v>
      </c>
      <c r="R1271">
        <v>0.5</v>
      </c>
      <c r="S1271">
        <f t="shared" si="156"/>
        <v>1.5</v>
      </c>
      <c r="T1271" s="7">
        <f t="shared" si="159"/>
        <v>2.4166921169211268</v>
      </c>
    </row>
    <row r="1272" spans="1:20">
      <c r="A1272" s="4" t="str">
        <f t="shared" si="157"/>
        <v>X2Pi-25.5-e-3-1</v>
      </c>
      <c r="B1272" s="1" t="s">
        <v>0</v>
      </c>
      <c r="C1272">
        <v>3</v>
      </c>
      <c r="D1272">
        <v>25.5</v>
      </c>
      <c r="E1272" s="2" t="s">
        <v>1</v>
      </c>
      <c r="F1272">
        <v>1</v>
      </c>
      <c r="G1272">
        <v>15464.948725693001</v>
      </c>
      <c r="H1272">
        <v>0.01</v>
      </c>
      <c r="I1272">
        <v>4</v>
      </c>
      <c r="J1272">
        <f t="shared" si="152"/>
        <v>15450.672998368</v>
      </c>
      <c r="K1272">
        <f t="shared" si="153"/>
        <v>25.5</v>
      </c>
      <c r="L1272">
        <f t="shared" si="154"/>
        <v>-1</v>
      </c>
      <c r="M1272">
        <f>C1272+1+VLOOKUP(B1272,states!A$2:C$10,3,FALSE)</f>
        <v>4</v>
      </c>
      <c r="N1272">
        <f t="shared" si="158"/>
        <v>15450.672998368</v>
      </c>
      <c r="O1272" s="2" t="str">
        <f>VLOOKUP(B1272,states!A$2:C$10,2,FALSE)</f>
        <v>X</v>
      </c>
      <c r="P1272">
        <f t="shared" si="155"/>
        <v>3</v>
      </c>
      <c r="Q1272">
        <f>VLOOKUP(B1272,states!A$2:D$10,4,FALSE)</f>
        <v>1</v>
      </c>
      <c r="R1272">
        <v>0.5</v>
      </c>
      <c r="S1272">
        <f t="shared" si="156"/>
        <v>0.5</v>
      </c>
      <c r="T1272" s="7">
        <f t="shared" si="159"/>
        <v>2.0929167572334655</v>
      </c>
    </row>
    <row r="1273" spans="1:20">
      <c r="A1273" s="4" t="str">
        <f t="shared" si="157"/>
        <v>X2Pi-25.5-e-3-2</v>
      </c>
      <c r="B1273" s="1" t="s">
        <v>0</v>
      </c>
      <c r="C1273">
        <v>3</v>
      </c>
      <c r="D1273">
        <v>25.5</v>
      </c>
      <c r="E1273" s="2" t="s">
        <v>1</v>
      </c>
      <c r="F1273">
        <v>2</v>
      </c>
      <c r="G1273">
        <v>16011.448328342</v>
      </c>
      <c r="H1273">
        <v>1.2133961E-2</v>
      </c>
      <c r="I1273">
        <v>3</v>
      </c>
      <c r="J1273">
        <f t="shared" si="152"/>
        <v>15997.172601016999</v>
      </c>
      <c r="K1273">
        <f t="shared" si="153"/>
        <v>25.5</v>
      </c>
      <c r="L1273">
        <f t="shared" si="154"/>
        <v>-1</v>
      </c>
      <c r="M1273">
        <f>C1273+1+VLOOKUP(B1273,states!A$2:C$10,3,FALSE)</f>
        <v>4</v>
      </c>
      <c r="N1273">
        <f t="shared" si="158"/>
        <v>15997.172601016999</v>
      </c>
      <c r="O1273" s="2" t="str">
        <f>VLOOKUP(B1273,states!A$2:C$10,2,FALSE)</f>
        <v>X</v>
      </c>
      <c r="P1273">
        <f t="shared" si="155"/>
        <v>3</v>
      </c>
      <c r="Q1273">
        <f>VLOOKUP(B1273,states!A$2:D$10,4,FALSE)</f>
        <v>1</v>
      </c>
      <c r="R1273">
        <v>0.5</v>
      </c>
      <c r="S1273">
        <f t="shared" si="156"/>
        <v>1.5</v>
      </c>
      <c r="T1273" s="7">
        <f t="shared" si="159"/>
        <v>1.2936316244341803</v>
      </c>
    </row>
    <row r="1274" spans="1:20">
      <c r="A1274" s="4" t="str">
        <f t="shared" si="157"/>
        <v>X2Pi-25.5-e-4-1</v>
      </c>
      <c r="B1274" s="1" t="s">
        <v>0</v>
      </c>
      <c r="C1274">
        <v>4</v>
      </c>
      <c r="D1274">
        <v>25.5</v>
      </c>
      <c r="E1274" s="2" t="s">
        <v>1</v>
      </c>
      <c r="F1274">
        <v>1</v>
      </c>
      <c r="G1274">
        <v>17490.285506876</v>
      </c>
      <c r="H1274">
        <v>1.118034E-2</v>
      </c>
      <c r="I1274">
        <v>1</v>
      </c>
      <c r="J1274">
        <f t="shared" si="152"/>
        <v>17476.009779551001</v>
      </c>
      <c r="K1274">
        <f t="shared" si="153"/>
        <v>25.5</v>
      </c>
      <c r="L1274">
        <f t="shared" si="154"/>
        <v>-1</v>
      </c>
      <c r="M1274">
        <f>C1274+1+VLOOKUP(B1274,states!A$2:C$10,3,FALSE)</f>
        <v>5</v>
      </c>
      <c r="N1274">
        <f t="shared" si="158"/>
        <v>17476.009779551001</v>
      </c>
      <c r="O1274" s="2" t="str">
        <f>VLOOKUP(B1274,states!A$2:C$10,2,FALSE)</f>
        <v>X</v>
      </c>
      <c r="P1274">
        <f t="shared" si="155"/>
        <v>4</v>
      </c>
      <c r="Q1274">
        <f>VLOOKUP(B1274,states!A$2:D$10,4,FALSE)</f>
        <v>1</v>
      </c>
      <c r="R1274">
        <v>0.5</v>
      </c>
      <c r="S1274">
        <f t="shared" si="156"/>
        <v>0.5</v>
      </c>
      <c r="T1274" s="7">
        <f t="shared" si="159"/>
        <v>0.46799040933313868</v>
      </c>
    </row>
    <row r="1275" spans="1:20">
      <c r="A1275" s="4" t="str">
        <f t="shared" si="157"/>
        <v>X2Pi-25.5-e-4-2</v>
      </c>
      <c r="B1275" s="1" t="s">
        <v>0</v>
      </c>
      <c r="C1275">
        <v>4</v>
      </c>
      <c r="D1275">
        <v>25.5</v>
      </c>
      <c r="E1275" s="2" t="s">
        <v>1</v>
      </c>
      <c r="F1275">
        <v>2</v>
      </c>
      <c r="G1275">
        <v>18011.176727106998</v>
      </c>
      <c r="H1275">
        <v>2.2360680000000001E-2</v>
      </c>
      <c r="I1275">
        <v>1</v>
      </c>
      <c r="J1275">
        <f t="shared" si="152"/>
        <v>17996.900999781999</v>
      </c>
      <c r="K1275">
        <f t="shared" si="153"/>
        <v>25.5</v>
      </c>
      <c r="L1275">
        <f t="shared" si="154"/>
        <v>-1</v>
      </c>
      <c r="M1275">
        <f>C1275+1+VLOOKUP(B1275,states!A$2:C$10,3,FALSE)</f>
        <v>5</v>
      </c>
      <c r="N1275">
        <f t="shared" si="158"/>
        <v>17996.900999781999</v>
      </c>
      <c r="O1275" s="2" t="str">
        <f>VLOOKUP(B1275,states!A$2:C$10,2,FALSE)</f>
        <v>X</v>
      </c>
      <c r="P1275">
        <f t="shared" si="155"/>
        <v>4</v>
      </c>
      <c r="Q1275">
        <f>VLOOKUP(B1275,states!A$2:D$10,4,FALSE)</f>
        <v>1</v>
      </c>
      <c r="R1275">
        <v>0.5</v>
      </c>
      <c r="S1275">
        <f t="shared" si="156"/>
        <v>1.5</v>
      </c>
      <c r="T1275" s="7">
        <f t="shared" si="159"/>
        <v>0.23399520466656934</v>
      </c>
    </row>
    <row r="1276" spans="1:20">
      <c r="A1276" s="4" t="str">
        <f t="shared" si="157"/>
        <v>A2Delta-25.5-e-0-1</v>
      </c>
      <c r="B1276" s="1" t="s">
        <v>3</v>
      </c>
      <c r="C1276">
        <v>0</v>
      </c>
      <c r="D1276">
        <v>25.5</v>
      </c>
      <c r="E1276" s="2" t="s">
        <v>1</v>
      </c>
      <c r="F1276">
        <v>1</v>
      </c>
      <c r="G1276">
        <v>32010.790886221999</v>
      </c>
      <c r="H1276">
        <v>7.0710679999999998E-3</v>
      </c>
      <c r="I1276">
        <v>4</v>
      </c>
      <c r="J1276">
        <f t="shared" si="152"/>
        <v>31996.515158897</v>
      </c>
      <c r="K1276">
        <f t="shared" si="153"/>
        <v>25.5</v>
      </c>
      <c r="L1276">
        <f t="shared" si="154"/>
        <v>-1</v>
      </c>
      <c r="M1276">
        <f>C1276+1+VLOOKUP(B1276,states!A$2:C$10,3,FALSE)</f>
        <v>251</v>
      </c>
      <c r="N1276">
        <f t="shared" si="158"/>
        <v>31996.515158897</v>
      </c>
      <c r="O1276" s="2" t="str">
        <f>VLOOKUP(B1276,states!A$2:C$10,2,FALSE)</f>
        <v>A</v>
      </c>
      <c r="P1276">
        <f t="shared" si="155"/>
        <v>0</v>
      </c>
      <c r="Q1276">
        <f>VLOOKUP(B1276,states!A$2:D$10,4,FALSE)</f>
        <v>2</v>
      </c>
      <c r="R1276">
        <v>0.5</v>
      </c>
      <c r="S1276">
        <f t="shared" si="156"/>
        <v>0.5</v>
      </c>
      <c r="T1276" s="7">
        <f t="shared" si="159"/>
        <v>295.98311842475078</v>
      </c>
    </row>
    <row r="1277" spans="1:20">
      <c r="A1277" s="4" t="str">
        <f t="shared" si="157"/>
        <v>A2Delta-25.5-e-0-2</v>
      </c>
      <c r="B1277" s="1" t="s">
        <v>3</v>
      </c>
      <c r="C1277">
        <v>0</v>
      </c>
      <c r="D1277">
        <v>25.5</v>
      </c>
      <c r="E1277" s="2" t="s">
        <v>1</v>
      </c>
      <c r="F1277">
        <v>2</v>
      </c>
      <c r="G1277">
        <v>32663.438250297</v>
      </c>
      <c r="H1277">
        <v>5.0249377999999997E-2</v>
      </c>
      <c r="I1277">
        <v>3</v>
      </c>
      <c r="J1277">
        <f t="shared" si="152"/>
        <v>32649.162522972001</v>
      </c>
      <c r="K1277">
        <f t="shared" si="153"/>
        <v>25.5</v>
      </c>
      <c r="L1277">
        <f t="shared" si="154"/>
        <v>-1</v>
      </c>
      <c r="M1277">
        <f>C1277+1+VLOOKUP(B1277,states!A$2:C$10,3,FALSE)</f>
        <v>251</v>
      </c>
      <c r="N1277">
        <f t="shared" si="158"/>
        <v>32649.162522972001</v>
      </c>
      <c r="O1277" s="2" t="str">
        <f>VLOOKUP(B1277,states!A$2:C$10,2,FALSE)</f>
        <v>A</v>
      </c>
      <c r="P1277">
        <f t="shared" si="155"/>
        <v>0</v>
      </c>
      <c r="Q1277">
        <f>VLOOKUP(B1277,states!A$2:D$10,4,FALSE)</f>
        <v>2</v>
      </c>
      <c r="R1277">
        <v>0.5</v>
      </c>
      <c r="S1277">
        <f t="shared" si="156"/>
        <v>1.5</v>
      </c>
      <c r="T1277" s="7">
        <f t="shared" si="159"/>
        <v>31.23795020756474</v>
      </c>
    </row>
    <row r="1278" spans="1:20">
      <c r="A1278" s="4" t="str">
        <f t="shared" si="157"/>
        <v>A2Delta-25.5-e-1-1</v>
      </c>
      <c r="B1278" s="1" t="s">
        <v>3</v>
      </c>
      <c r="C1278">
        <v>1</v>
      </c>
      <c r="D1278">
        <v>25.5</v>
      </c>
      <c r="E1278" s="2" t="s">
        <v>1</v>
      </c>
      <c r="F1278">
        <v>1</v>
      </c>
      <c r="G1278">
        <v>34291.553555054998</v>
      </c>
      <c r="H1278">
        <v>5.0497525000000001E-2</v>
      </c>
      <c r="I1278">
        <v>4</v>
      </c>
      <c r="J1278">
        <f t="shared" si="152"/>
        <v>34277.277827729995</v>
      </c>
      <c r="K1278">
        <f t="shared" si="153"/>
        <v>25.5</v>
      </c>
      <c r="L1278">
        <f t="shared" si="154"/>
        <v>-1</v>
      </c>
      <c r="M1278">
        <f>C1278+1+VLOOKUP(B1278,states!A$2:C$10,3,FALSE)</f>
        <v>252</v>
      </c>
      <c r="N1278">
        <f t="shared" si="158"/>
        <v>34277.277827729995</v>
      </c>
      <c r="O1278" s="2" t="str">
        <f>VLOOKUP(B1278,states!A$2:C$10,2,FALSE)</f>
        <v>A</v>
      </c>
      <c r="P1278">
        <f t="shared" si="155"/>
        <v>1</v>
      </c>
      <c r="Q1278">
        <f>VLOOKUP(B1278,states!A$2:D$10,4,FALSE)</f>
        <v>2</v>
      </c>
      <c r="R1278">
        <v>0.5</v>
      </c>
      <c r="S1278">
        <f t="shared" si="156"/>
        <v>0.5</v>
      </c>
      <c r="T1278" s="7">
        <f t="shared" si="159"/>
        <v>0.41445927443641356</v>
      </c>
    </row>
    <row r="1279" spans="1:20">
      <c r="A1279" s="4" t="str">
        <f t="shared" si="157"/>
        <v>A2Delta-25.5-e-2-1</v>
      </c>
      <c r="B1279" s="1" t="s">
        <v>3</v>
      </c>
      <c r="C1279">
        <v>2</v>
      </c>
      <c r="D1279">
        <v>25.5</v>
      </c>
      <c r="E1279" s="2" t="s">
        <v>1</v>
      </c>
      <c r="F1279">
        <v>1</v>
      </c>
      <c r="G1279">
        <v>36320.987609098003</v>
      </c>
      <c r="H1279">
        <v>6.7517712999999993E-2</v>
      </c>
      <c r="I1279">
        <v>4</v>
      </c>
      <c r="J1279">
        <f t="shared" si="152"/>
        <v>36306.711881773001</v>
      </c>
      <c r="K1279">
        <f t="shared" si="153"/>
        <v>25.5</v>
      </c>
      <c r="L1279">
        <f t="shared" si="154"/>
        <v>-1</v>
      </c>
      <c r="M1279">
        <f>C1279+1+VLOOKUP(B1279,states!A$2:C$10,3,FALSE)</f>
        <v>253</v>
      </c>
      <c r="N1279">
        <f t="shared" si="158"/>
        <v>36306.711881773001</v>
      </c>
      <c r="O1279" s="2" t="str">
        <f>VLOOKUP(B1279,states!A$2:C$10,2,FALSE)</f>
        <v>A</v>
      </c>
      <c r="P1279">
        <f t="shared" si="155"/>
        <v>2</v>
      </c>
      <c r="Q1279">
        <f>VLOOKUP(B1279,states!A$2:D$10,4,FALSE)</f>
        <v>2</v>
      </c>
      <c r="R1279">
        <v>0.5</v>
      </c>
      <c r="S1279">
        <f t="shared" si="156"/>
        <v>0.5</v>
      </c>
      <c r="T1279" s="7">
        <f t="shared" si="159"/>
        <v>0.30998039836353247</v>
      </c>
    </row>
    <row r="1280" spans="1:20">
      <c r="A1280" s="4" t="str">
        <f t="shared" si="157"/>
        <v>A2Delta-25.5-e-2-2</v>
      </c>
      <c r="B1280" s="1" t="s">
        <v>3</v>
      </c>
      <c r="C1280">
        <v>2</v>
      </c>
      <c r="D1280">
        <v>25.5</v>
      </c>
      <c r="E1280" s="2" t="s">
        <v>1</v>
      </c>
      <c r="F1280">
        <v>2</v>
      </c>
      <c r="G1280">
        <v>36883.539346807003</v>
      </c>
      <c r="H1280">
        <v>5.0744457999999999E-2</v>
      </c>
      <c r="I1280">
        <v>1</v>
      </c>
      <c r="J1280">
        <f t="shared" si="152"/>
        <v>36869.263619482001</v>
      </c>
      <c r="K1280">
        <f t="shared" si="153"/>
        <v>25.5</v>
      </c>
      <c r="L1280">
        <f t="shared" si="154"/>
        <v>-1</v>
      </c>
      <c r="M1280">
        <f>C1280+1+VLOOKUP(B1280,states!A$2:C$10,3,FALSE)</f>
        <v>253</v>
      </c>
      <c r="N1280">
        <f t="shared" si="158"/>
        <v>36869.263619482001</v>
      </c>
      <c r="O1280" s="2" t="str">
        <f>VLOOKUP(B1280,states!A$2:C$10,2,FALSE)</f>
        <v>A</v>
      </c>
      <c r="P1280">
        <f t="shared" si="155"/>
        <v>2</v>
      </c>
      <c r="Q1280">
        <f>VLOOKUP(B1280,states!A$2:D$10,4,FALSE)</f>
        <v>2</v>
      </c>
      <c r="R1280">
        <v>0.5</v>
      </c>
      <c r="S1280">
        <f t="shared" si="156"/>
        <v>1.5</v>
      </c>
      <c r="T1280" s="7">
        <f t="shared" si="159"/>
        <v>0.10311060752848446</v>
      </c>
    </row>
    <row r="1281" spans="1:20">
      <c r="A1281" s="4" t="str">
        <f t="shared" si="157"/>
        <v>A2Delta-25.5-e-3-1</v>
      </c>
      <c r="B1281" s="1" t="s">
        <v>3</v>
      </c>
      <c r="C1281">
        <v>3</v>
      </c>
      <c r="D1281">
        <v>25.5</v>
      </c>
      <c r="E1281" s="2" t="s">
        <v>1</v>
      </c>
      <c r="F1281">
        <v>1</v>
      </c>
      <c r="G1281">
        <v>38041.681552082999</v>
      </c>
      <c r="H1281">
        <v>0.50011357599999995</v>
      </c>
      <c r="I1281">
        <v>1</v>
      </c>
      <c r="J1281">
        <f t="shared" si="152"/>
        <v>38027.405824757996</v>
      </c>
      <c r="K1281">
        <f t="shared" si="153"/>
        <v>25.5</v>
      </c>
      <c r="L1281">
        <f t="shared" si="154"/>
        <v>-1</v>
      </c>
      <c r="M1281">
        <f>C1281+1+VLOOKUP(B1281,states!A$2:C$10,3,FALSE)</f>
        <v>254</v>
      </c>
      <c r="N1281">
        <f t="shared" si="158"/>
        <v>38027.405824757996</v>
      </c>
      <c r="O1281" s="2" t="str">
        <f>VLOOKUP(B1281,states!A$2:C$10,2,FALSE)</f>
        <v>A</v>
      </c>
      <c r="P1281">
        <f t="shared" si="155"/>
        <v>3</v>
      </c>
      <c r="Q1281">
        <f>VLOOKUP(B1281,states!A$2:D$10,4,FALSE)</f>
        <v>2</v>
      </c>
      <c r="R1281">
        <v>0.5</v>
      </c>
      <c r="S1281">
        <f t="shared" si="156"/>
        <v>0.5</v>
      </c>
      <c r="T1281" s="7">
        <f t="shared" si="159"/>
        <v>1.0462207274860429E-2</v>
      </c>
    </row>
    <row r="1282" spans="1:20">
      <c r="A1282" s="4" t="str">
        <f t="shared" si="157"/>
        <v>C2Sigma-25.5-e-0-1</v>
      </c>
      <c r="B1282" s="1" t="s">
        <v>5</v>
      </c>
      <c r="C1282">
        <v>0</v>
      </c>
      <c r="D1282">
        <v>25.5</v>
      </c>
      <c r="E1282" s="2" t="s">
        <v>1</v>
      </c>
      <c r="F1282">
        <v>1</v>
      </c>
      <c r="G1282">
        <v>40398.927236597003</v>
      </c>
      <c r="H1282">
        <v>7.7830771000000007E-2</v>
      </c>
      <c r="I1282">
        <v>4</v>
      </c>
      <c r="J1282">
        <f t="shared" ref="J1282:J1345" si="160">G1282-G$2</f>
        <v>40384.651509272</v>
      </c>
      <c r="K1282">
        <f t="shared" ref="K1282:K1345" si="161">D1282</f>
        <v>25.5</v>
      </c>
      <c r="L1282">
        <f t="shared" ref="L1282:L1345" si="162">IF(E1282="e",(-1)^(D1282-0.5),(-1)^(D1282+0.5))</f>
        <v>-1</v>
      </c>
      <c r="M1282">
        <f>C1282+1+VLOOKUP(B1282,states!A$2:C$10,3,FALSE)</f>
        <v>101</v>
      </c>
      <c r="N1282">
        <f t="shared" si="158"/>
        <v>40384.651509272</v>
      </c>
      <c r="O1282" s="2" t="str">
        <f>VLOOKUP(B1282,states!A$2:C$10,2,FALSE)</f>
        <v>C</v>
      </c>
      <c r="P1282">
        <f t="shared" ref="P1282:P1345" si="163">C1282</f>
        <v>0</v>
      </c>
      <c r="Q1282">
        <f>VLOOKUP(B1282,states!A$2:D$10,4,FALSE)</f>
        <v>0</v>
      </c>
      <c r="R1282">
        <v>0.5</v>
      </c>
      <c r="S1282">
        <f t="shared" ref="S1282:S1345" si="164">IF(Q1282=0,R1282,IF(F1282=1,0.5,1.5))</f>
        <v>0.5</v>
      </c>
      <c r="T1282" s="7">
        <f t="shared" si="159"/>
        <v>26.890608050554519</v>
      </c>
    </row>
    <row r="1283" spans="1:20">
      <c r="A1283" s="4" t="str">
        <f t="shared" ref="A1283:A1346" si="165">B1283&amp;"-"&amp;D1283&amp;"-"&amp;E1283&amp;"-"&amp;C1283&amp;"-"&amp;F1283</f>
        <v>X2Pi-26.5-e-0-1</v>
      </c>
      <c r="B1283" s="1" t="s">
        <v>0</v>
      </c>
      <c r="C1283">
        <v>0</v>
      </c>
      <c r="D1283">
        <v>26.5</v>
      </c>
      <c r="E1283" s="2" t="s">
        <v>1</v>
      </c>
      <c r="F1283">
        <v>1</v>
      </c>
      <c r="G1283">
        <v>9289.8550674840008</v>
      </c>
      <c r="H1283">
        <v>5.0000000000000001E-3</v>
      </c>
      <c r="I1283">
        <v>7</v>
      </c>
      <c r="J1283">
        <f t="shared" si="160"/>
        <v>9275.5793401589999</v>
      </c>
      <c r="K1283">
        <f t="shared" si="161"/>
        <v>26.5</v>
      </c>
      <c r="L1283">
        <f t="shared" si="162"/>
        <v>1</v>
      </c>
      <c r="M1283">
        <f>C1283+1+VLOOKUP(B1283,states!A$2:C$10,3,FALSE)</f>
        <v>1</v>
      </c>
      <c r="N1283">
        <f t="shared" ref="N1283:N1346" si="166">J1283</f>
        <v>9275.5793401589999</v>
      </c>
      <c r="O1283" s="2" t="str">
        <f>VLOOKUP(B1283,states!A$2:C$10,2,FALSE)</f>
        <v>X</v>
      </c>
      <c r="P1283">
        <f t="shared" si="163"/>
        <v>0</v>
      </c>
      <c r="Q1283">
        <f>VLOOKUP(B1283,states!A$2:D$10,4,FALSE)</f>
        <v>1</v>
      </c>
      <c r="R1283">
        <v>0.5</v>
      </c>
      <c r="S1283">
        <f t="shared" si="164"/>
        <v>0.5</v>
      </c>
      <c r="T1283" s="7">
        <f t="shared" ref="T1283:T1346" si="167">0.01*I1283/H1283/D1283^(1/5)*IF(P1283=0,100,1)</f>
        <v>726.90701644652597</v>
      </c>
    </row>
    <row r="1284" spans="1:20">
      <c r="A1284" s="4" t="str">
        <f t="shared" si="165"/>
        <v>X2Pi-26.5-e-0-2</v>
      </c>
      <c r="B1284" s="1" t="s">
        <v>0</v>
      </c>
      <c r="C1284">
        <v>0</v>
      </c>
      <c r="D1284">
        <v>26.5</v>
      </c>
      <c r="E1284" s="2" t="s">
        <v>1</v>
      </c>
      <c r="F1284">
        <v>2</v>
      </c>
      <c r="G1284">
        <v>9929.0770670349993</v>
      </c>
      <c r="H1284">
        <v>5.0000000000000001E-3</v>
      </c>
      <c r="I1284">
        <v>5</v>
      </c>
      <c r="J1284">
        <f t="shared" si="160"/>
        <v>9914.8013397099985</v>
      </c>
      <c r="K1284">
        <f t="shared" si="161"/>
        <v>26.5</v>
      </c>
      <c r="L1284">
        <f t="shared" si="162"/>
        <v>1</v>
      </c>
      <c r="M1284">
        <f>C1284+1+VLOOKUP(B1284,states!A$2:C$10,3,FALSE)</f>
        <v>1</v>
      </c>
      <c r="N1284">
        <f t="shared" si="166"/>
        <v>9914.8013397099985</v>
      </c>
      <c r="O1284" s="2" t="str">
        <f>VLOOKUP(B1284,states!A$2:C$10,2,FALSE)</f>
        <v>X</v>
      </c>
      <c r="P1284">
        <f t="shared" si="163"/>
        <v>0</v>
      </c>
      <c r="Q1284">
        <f>VLOOKUP(B1284,states!A$2:D$10,4,FALSE)</f>
        <v>1</v>
      </c>
      <c r="R1284">
        <v>0.5</v>
      </c>
      <c r="S1284">
        <f t="shared" si="164"/>
        <v>1.5</v>
      </c>
      <c r="T1284" s="7">
        <f t="shared" si="167"/>
        <v>519.21929746180422</v>
      </c>
    </row>
    <row r="1285" spans="1:20">
      <c r="A1285" s="4" t="str">
        <f t="shared" si="165"/>
        <v>X2Pi-26.5-e-1-1</v>
      </c>
      <c r="B1285" s="1" t="s">
        <v>0</v>
      </c>
      <c r="C1285">
        <v>1</v>
      </c>
      <c r="D1285">
        <v>26.5</v>
      </c>
      <c r="E1285" s="2" t="s">
        <v>1</v>
      </c>
      <c r="F1285">
        <v>1</v>
      </c>
      <c r="G1285">
        <v>11660.129467962</v>
      </c>
      <c r="H1285">
        <v>7.0710679999999998E-3</v>
      </c>
      <c r="I1285">
        <v>6</v>
      </c>
      <c r="J1285">
        <f t="shared" si="160"/>
        <v>11645.853740637</v>
      </c>
      <c r="K1285">
        <f t="shared" si="161"/>
        <v>26.5</v>
      </c>
      <c r="L1285">
        <f t="shared" si="162"/>
        <v>1</v>
      </c>
      <c r="M1285">
        <f>C1285+1+VLOOKUP(B1285,states!A$2:C$10,3,FALSE)</f>
        <v>2</v>
      </c>
      <c r="N1285">
        <f t="shared" si="166"/>
        <v>11645.853740637</v>
      </c>
      <c r="O1285" s="2" t="str">
        <f>VLOOKUP(B1285,states!A$2:C$10,2,FALSE)</f>
        <v>X</v>
      </c>
      <c r="P1285">
        <f t="shared" si="163"/>
        <v>1</v>
      </c>
      <c r="Q1285">
        <f>VLOOKUP(B1285,states!A$2:D$10,4,FALSE)</f>
        <v>1</v>
      </c>
      <c r="R1285">
        <v>0.5</v>
      </c>
      <c r="S1285">
        <f t="shared" si="164"/>
        <v>0.5</v>
      </c>
      <c r="T1285" s="7">
        <f t="shared" si="167"/>
        <v>4.4057217166781948</v>
      </c>
    </row>
    <row r="1286" spans="1:20">
      <c r="A1286" s="4" t="str">
        <f t="shared" si="165"/>
        <v>X2Pi-26.5-e-1-2</v>
      </c>
      <c r="B1286" s="1" t="s">
        <v>0</v>
      </c>
      <c r="C1286">
        <v>1</v>
      </c>
      <c r="D1286">
        <v>26.5</v>
      </c>
      <c r="E1286" s="2" t="s">
        <v>1</v>
      </c>
      <c r="F1286">
        <v>2</v>
      </c>
      <c r="G1286">
        <v>12273.008782475999</v>
      </c>
      <c r="H1286">
        <v>7.0710679999999998E-3</v>
      </c>
      <c r="I1286">
        <v>2</v>
      </c>
      <c r="J1286">
        <f t="shared" si="160"/>
        <v>12258.733055150999</v>
      </c>
      <c r="K1286">
        <f t="shared" si="161"/>
        <v>26.5</v>
      </c>
      <c r="L1286">
        <f t="shared" si="162"/>
        <v>1</v>
      </c>
      <c r="M1286">
        <f>C1286+1+VLOOKUP(B1286,states!A$2:C$10,3,FALSE)</f>
        <v>2</v>
      </c>
      <c r="N1286">
        <f t="shared" si="166"/>
        <v>12258.733055150999</v>
      </c>
      <c r="O1286" s="2" t="str">
        <f>VLOOKUP(B1286,states!A$2:C$10,2,FALSE)</f>
        <v>X</v>
      </c>
      <c r="P1286">
        <f t="shared" si="163"/>
        <v>1</v>
      </c>
      <c r="Q1286">
        <f>VLOOKUP(B1286,states!A$2:D$10,4,FALSE)</f>
        <v>1</v>
      </c>
      <c r="R1286">
        <v>0.5</v>
      </c>
      <c r="S1286">
        <f t="shared" si="164"/>
        <v>1.5</v>
      </c>
      <c r="T1286" s="7">
        <f t="shared" si="167"/>
        <v>1.4685739055593985</v>
      </c>
    </row>
    <row r="1287" spans="1:20">
      <c r="A1287" s="4" t="str">
        <f t="shared" si="165"/>
        <v>X2Pi-26.5-e-2-1</v>
      </c>
      <c r="B1287" s="1" t="s">
        <v>0</v>
      </c>
      <c r="C1287">
        <v>2</v>
      </c>
      <c r="D1287">
        <v>26.5</v>
      </c>
      <c r="E1287" s="2" t="s">
        <v>1</v>
      </c>
      <c r="F1287">
        <v>1</v>
      </c>
      <c r="G1287">
        <v>13906.580733004001</v>
      </c>
      <c r="H1287">
        <v>8.6602539999999992E-3</v>
      </c>
      <c r="I1287">
        <v>4</v>
      </c>
      <c r="J1287">
        <f t="shared" si="160"/>
        <v>13892.305005679</v>
      </c>
      <c r="K1287">
        <f t="shared" si="161"/>
        <v>26.5</v>
      </c>
      <c r="L1287">
        <f t="shared" si="162"/>
        <v>1</v>
      </c>
      <c r="M1287">
        <f>C1287+1+VLOOKUP(B1287,states!A$2:C$10,3,FALSE)</f>
        <v>3</v>
      </c>
      <c r="N1287">
        <f t="shared" si="166"/>
        <v>13892.305005679</v>
      </c>
      <c r="O1287" s="2" t="str">
        <f>VLOOKUP(B1287,states!A$2:C$10,2,FALSE)</f>
        <v>X</v>
      </c>
      <c r="P1287">
        <f t="shared" si="163"/>
        <v>2</v>
      </c>
      <c r="Q1287">
        <f>VLOOKUP(B1287,states!A$2:D$10,4,FALSE)</f>
        <v>1</v>
      </c>
      <c r="R1287">
        <v>0.5</v>
      </c>
      <c r="S1287">
        <f t="shared" si="164"/>
        <v>0.5</v>
      </c>
      <c r="T1287" s="7">
        <f t="shared" si="167"/>
        <v>2.3981712197439209</v>
      </c>
    </row>
    <row r="1288" spans="1:20">
      <c r="A1288" s="4" t="str">
        <f t="shared" si="165"/>
        <v>X2Pi-26.5-e-2-2</v>
      </c>
      <c r="B1288" s="1" t="s">
        <v>0</v>
      </c>
      <c r="C1288">
        <v>2</v>
      </c>
      <c r="D1288">
        <v>26.5</v>
      </c>
      <c r="E1288" s="2" t="s">
        <v>1</v>
      </c>
      <c r="F1288">
        <v>2</v>
      </c>
      <c r="G1288">
        <v>14493.214842978001</v>
      </c>
      <c r="H1288">
        <v>8.6602539999999992E-3</v>
      </c>
      <c r="I1288">
        <v>2</v>
      </c>
      <c r="J1288">
        <f t="shared" si="160"/>
        <v>14478.939115653</v>
      </c>
      <c r="K1288">
        <f t="shared" si="161"/>
        <v>26.5</v>
      </c>
      <c r="L1288">
        <f t="shared" si="162"/>
        <v>1</v>
      </c>
      <c r="M1288">
        <f>C1288+1+VLOOKUP(B1288,states!A$2:C$10,3,FALSE)</f>
        <v>3</v>
      </c>
      <c r="N1288">
        <f t="shared" si="166"/>
        <v>14478.939115653</v>
      </c>
      <c r="O1288" s="2" t="str">
        <f>VLOOKUP(B1288,states!A$2:C$10,2,FALSE)</f>
        <v>X</v>
      </c>
      <c r="P1288">
        <f t="shared" si="163"/>
        <v>2</v>
      </c>
      <c r="Q1288">
        <f>VLOOKUP(B1288,states!A$2:D$10,4,FALSE)</f>
        <v>1</v>
      </c>
      <c r="R1288">
        <v>0.5</v>
      </c>
      <c r="S1288">
        <f t="shared" si="164"/>
        <v>1.5</v>
      </c>
      <c r="T1288" s="7">
        <f t="shared" si="167"/>
        <v>1.1990856098719604</v>
      </c>
    </row>
    <row r="1289" spans="1:20">
      <c r="A1289" s="4" t="str">
        <f t="shared" si="165"/>
        <v>X2Pi-26.5-e-3-1</v>
      </c>
      <c r="B1289" s="1" t="s">
        <v>0</v>
      </c>
      <c r="C1289">
        <v>3</v>
      </c>
      <c r="D1289">
        <v>26.5</v>
      </c>
      <c r="E1289" s="2" t="s">
        <v>1</v>
      </c>
      <c r="F1289">
        <v>1</v>
      </c>
      <c r="G1289">
        <v>16029.578631168</v>
      </c>
      <c r="H1289">
        <v>1.1973987E-2</v>
      </c>
      <c r="I1289">
        <v>2</v>
      </c>
      <c r="J1289">
        <f t="shared" si="160"/>
        <v>16015.302903843</v>
      </c>
      <c r="K1289">
        <f t="shared" si="161"/>
        <v>26.5</v>
      </c>
      <c r="L1289">
        <f t="shared" si="162"/>
        <v>1</v>
      </c>
      <c r="M1289">
        <f>C1289+1+VLOOKUP(B1289,states!A$2:C$10,3,FALSE)</f>
        <v>4</v>
      </c>
      <c r="N1289">
        <f t="shared" si="166"/>
        <v>16015.302903843</v>
      </c>
      <c r="O1289" s="2" t="str">
        <f>VLOOKUP(B1289,states!A$2:C$10,2,FALSE)</f>
        <v>X</v>
      </c>
      <c r="P1289">
        <f t="shared" si="163"/>
        <v>3</v>
      </c>
      <c r="Q1289">
        <f>VLOOKUP(B1289,states!A$2:D$10,4,FALSE)</f>
        <v>1</v>
      </c>
      <c r="R1289">
        <v>0.5</v>
      </c>
      <c r="S1289">
        <f t="shared" si="164"/>
        <v>0.5</v>
      </c>
      <c r="T1289" s="7">
        <f t="shared" si="167"/>
        <v>0.86724546713104711</v>
      </c>
    </row>
    <row r="1290" spans="1:20">
      <c r="A1290" s="4" t="str">
        <f t="shared" si="165"/>
        <v>X2Pi-26.5-e-3-2</v>
      </c>
      <c r="B1290" s="1" t="s">
        <v>0</v>
      </c>
      <c r="C1290">
        <v>3</v>
      </c>
      <c r="D1290">
        <v>26.5</v>
      </c>
      <c r="E1290" s="2" t="s">
        <v>1</v>
      </c>
      <c r="F1290">
        <v>2</v>
      </c>
      <c r="G1290">
        <v>16589.874346806999</v>
      </c>
      <c r="H1290">
        <v>0.01</v>
      </c>
      <c r="I1290">
        <v>3</v>
      </c>
      <c r="J1290">
        <f t="shared" si="160"/>
        <v>16575.598619482</v>
      </c>
      <c r="K1290">
        <f t="shared" si="161"/>
        <v>26.5</v>
      </c>
      <c r="L1290">
        <f t="shared" si="162"/>
        <v>1</v>
      </c>
      <c r="M1290">
        <f>C1290+1+VLOOKUP(B1290,states!A$2:C$10,3,FALSE)</f>
        <v>4</v>
      </c>
      <c r="N1290">
        <f t="shared" si="166"/>
        <v>16575.598619482</v>
      </c>
      <c r="O1290" s="2" t="str">
        <f>VLOOKUP(B1290,states!A$2:C$10,2,FALSE)</f>
        <v>X</v>
      </c>
      <c r="P1290">
        <f t="shared" si="163"/>
        <v>3</v>
      </c>
      <c r="Q1290">
        <f>VLOOKUP(B1290,states!A$2:D$10,4,FALSE)</f>
        <v>1</v>
      </c>
      <c r="R1290">
        <v>0.5</v>
      </c>
      <c r="S1290">
        <f t="shared" si="164"/>
        <v>1.5</v>
      </c>
      <c r="T1290" s="7">
        <f t="shared" si="167"/>
        <v>1.5576578923854127</v>
      </c>
    </row>
    <row r="1291" spans="1:20">
      <c r="A1291" s="4" t="str">
        <f t="shared" si="165"/>
        <v>X2Pi-26.5-e-4-1</v>
      </c>
      <c r="B1291" s="1" t="s">
        <v>0</v>
      </c>
      <c r="C1291">
        <v>4</v>
      </c>
      <c r="D1291">
        <v>26.5</v>
      </c>
      <c r="E1291" s="2" t="s">
        <v>1</v>
      </c>
      <c r="F1291">
        <v>1</v>
      </c>
      <c r="G1291">
        <v>18028.509725692998</v>
      </c>
      <c r="H1291">
        <v>2.2360680000000001E-2</v>
      </c>
      <c r="I1291">
        <v>1</v>
      </c>
      <c r="J1291">
        <f t="shared" si="160"/>
        <v>18014.233998367999</v>
      </c>
      <c r="K1291">
        <f t="shared" si="161"/>
        <v>26.5</v>
      </c>
      <c r="L1291">
        <f t="shared" si="162"/>
        <v>1</v>
      </c>
      <c r="M1291">
        <f>C1291+1+VLOOKUP(B1291,states!A$2:C$10,3,FALSE)</f>
        <v>5</v>
      </c>
      <c r="N1291">
        <f t="shared" si="166"/>
        <v>18014.233998367999</v>
      </c>
      <c r="O1291" s="2" t="str">
        <f>VLOOKUP(B1291,states!A$2:C$10,2,FALSE)</f>
        <v>X</v>
      </c>
      <c r="P1291">
        <f t="shared" si="163"/>
        <v>4</v>
      </c>
      <c r="Q1291">
        <f>VLOOKUP(B1291,states!A$2:D$10,4,FALSE)</f>
        <v>1</v>
      </c>
      <c r="R1291">
        <v>0.5</v>
      </c>
      <c r="S1291">
        <f t="shared" si="164"/>
        <v>0.5</v>
      </c>
      <c r="T1291" s="7">
        <f t="shared" si="167"/>
        <v>0.23220192653434701</v>
      </c>
    </row>
    <row r="1292" spans="1:20">
      <c r="A1292" s="4" t="str">
        <f t="shared" si="165"/>
        <v>X2Pi-26.5-e-4-2</v>
      </c>
      <c r="B1292" s="1" t="s">
        <v>0</v>
      </c>
      <c r="C1292">
        <v>4</v>
      </c>
      <c r="D1292">
        <v>26.5</v>
      </c>
      <c r="E1292" s="2" t="s">
        <v>1</v>
      </c>
      <c r="F1292">
        <v>2</v>
      </c>
      <c r="G1292">
        <v>18562.255328341998</v>
      </c>
      <c r="H1292">
        <v>2.3393012000000001E-2</v>
      </c>
      <c r="I1292">
        <v>1</v>
      </c>
      <c r="J1292">
        <f t="shared" si="160"/>
        <v>18547.979601016999</v>
      </c>
      <c r="K1292">
        <f t="shared" si="161"/>
        <v>26.5</v>
      </c>
      <c r="L1292">
        <f t="shared" si="162"/>
        <v>1</v>
      </c>
      <c r="M1292">
        <f>C1292+1+VLOOKUP(B1292,states!A$2:C$10,3,FALSE)</f>
        <v>5</v>
      </c>
      <c r="N1292">
        <f t="shared" si="166"/>
        <v>18547.979601016999</v>
      </c>
      <c r="O1292" s="2" t="str">
        <f>VLOOKUP(B1292,states!A$2:C$10,2,FALSE)</f>
        <v>X</v>
      </c>
      <c r="P1292">
        <f t="shared" si="163"/>
        <v>4</v>
      </c>
      <c r="Q1292">
        <f>VLOOKUP(B1292,states!A$2:D$10,4,FALSE)</f>
        <v>1</v>
      </c>
      <c r="R1292">
        <v>0.5</v>
      </c>
      <c r="S1292">
        <f t="shared" si="164"/>
        <v>1.5</v>
      </c>
      <c r="T1292" s="7">
        <f t="shared" si="167"/>
        <v>0.22195487159233887</v>
      </c>
    </row>
    <row r="1293" spans="1:20">
      <c r="A1293" s="4" t="str">
        <f t="shared" si="165"/>
        <v>A2Delta-26.5-e-0-1</v>
      </c>
      <c r="B1293" s="1" t="s">
        <v>3</v>
      </c>
      <c r="C1293">
        <v>0</v>
      </c>
      <c r="D1293">
        <v>26.5</v>
      </c>
      <c r="E1293" s="2" t="s">
        <v>1</v>
      </c>
      <c r="F1293">
        <v>1</v>
      </c>
      <c r="G1293">
        <v>32664.139057632001</v>
      </c>
      <c r="H1293">
        <v>1.118034E-2</v>
      </c>
      <c r="I1293">
        <v>5</v>
      </c>
      <c r="J1293">
        <f t="shared" si="160"/>
        <v>32649.863330307002</v>
      </c>
      <c r="K1293">
        <f t="shared" si="161"/>
        <v>26.5</v>
      </c>
      <c r="L1293">
        <f t="shared" si="162"/>
        <v>1</v>
      </c>
      <c r="M1293">
        <f>C1293+1+VLOOKUP(B1293,states!A$2:C$10,3,FALSE)</f>
        <v>251</v>
      </c>
      <c r="N1293">
        <f t="shared" si="166"/>
        <v>32649.863330307002</v>
      </c>
      <c r="O1293" s="2" t="str">
        <f>VLOOKUP(B1293,states!A$2:C$10,2,FALSE)</f>
        <v>A</v>
      </c>
      <c r="P1293">
        <f t="shared" si="163"/>
        <v>0</v>
      </c>
      <c r="Q1293">
        <f>VLOOKUP(B1293,states!A$2:D$10,4,FALSE)</f>
        <v>2</v>
      </c>
      <c r="R1293">
        <v>0.5</v>
      </c>
      <c r="S1293">
        <f t="shared" si="164"/>
        <v>0.5</v>
      </c>
      <c r="T1293" s="7">
        <f t="shared" si="167"/>
        <v>232.20192653434702</v>
      </c>
    </row>
    <row r="1294" spans="1:20">
      <c r="A1294" s="4" t="str">
        <f t="shared" si="165"/>
        <v>A2Delta-26.5-e-0-2</v>
      </c>
      <c r="B1294" s="1" t="s">
        <v>3</v>
      </c>
      <c r="C1294">
        <v>0</v>
      </c>
      <c r="D1294">
        <v>26.5</v>
      </c>
      <c r="E1294" s="2" t="s">
        <v>1</v>
      </c>
      <c r="F1294">
        <v>2</v>
      </c>
      <c r="G1294">
        <v>33333.728107805</v>
      </c>
      <c r="H1294">
        <v>1.118034E-2</v>
      </c>
      <c r="I1294">
        <v>4</v>
      </c>
      <c r="J1294">
        <f t="shared" si="160"/>
        <v>33319.452380479997</v>
      </c>
      <c r="K1294">
        <f t="shared" si="161"/>
        <v>26.5</v>
      </c>
      <c r="L1294">
        <f t="shared" si="162"/>
        <v>1</v>
      </c>
      <c r="M1294">
        <f>C1294+1+VLOOKUP(B1294,states!A$2:C$10,3,FALSE)</f>
        <v>251</v>
      </c>
      <c r="N1294">
        <f t="shared" si="166"/>
        <v>33319.452380479997</v>
      </c>
      <c r="O1294" s="2" t="str">
        <f>VLOOKUP(B1294,states!A$2:C$10,2,FALSE)</f>
        <v>A</v>
      </c>
      <c r="P1294">
        <f t="shared" si="163"/>
        <v>0</v>
      </c>
      <c r="Q1294">
        <f>VLOOKUP(B1294,states!A$2:D$10,4,FALSE)</f>
        <v>2</v>
      </c>
      <c r="R1294">
        <v>0.5</v>
      </c>
      <c r="S1294">
        <f t="shared" si="164"/>
        <v>1.5</v>
      </c>
      <c r="T1294" s="7">
        <f t="shared" si="167"/>
        <v>185.76154122747761</v>
      </c>
    </row>
    <row r="1295" spans="1:20">
      <c r="A1295" s="4" t="str">
        <f t="shared" si="165"/>
        <v>A2Delta-26.5-e-1-1</v>
      </c>
      <c r="B1295" s="1" t="s">
        <v>3</v>
      </c>
      <c r="C1295">
        <v>1</v>
      </c>
      <c r="D1295">
        <v>26.5</v>
      </c>
      <c r="E1295" s="2" t="s">
        <v>1</v>
      </c>
      <c r="F1295">
        <v>1</v>
      </c>
      <c r="G1295">
        <v>34904.938093700002</v>
      </c>
      <c r="H1295">
        <v>5.0497525000000001E-2</v>
      </c>
      <c r="I1295">
        <v>4</v>
      </c>
      <c r="J1295">
        <f t="shared" si="160"/>
        <v>34890.662366375</v>
      </c>
      <c r="K1295">
        <f t="shared" si="161"/>
        <v>26.5</v>
      </c>
      <c r="L1295">
        <f t="shared" si="162"/>
        <v>1</v>
      </c>
      <c r="M1295">
        <f>C1295+1+VLOOKUP(B1295,states!A$2:C$10,3,FALSE)</f>
        <v>252</v>
      </c>
      <c r="N1295">
        <f t="shared" si="166"/>
        <v>34890.662366375</v>
      </c>
      <c r="O1295" s="2" t="str">
        <f>VLOOKUP(B1295,states!A$2:C$10,2,FALSE)</f>
        <v>A</v>
      </c>
      <c r="P1295">
        <f t="shared" si="163"/>
        <v>1</v>
      </c>
      <c r="Q1295">
        <f>VLOOKUP(B1295,states!A$2:D$10,4,FALSE)</f>
        <v>2</v>
      </c>
      <c r="R1295">
        <v>0.5</v>
      </c>
      <c r="S1295">
        <f t="shared" si="164"/>
        <v>0.5</v>
      </c>
      <c r="T1295" s="7">
        <f t="shared" si="167"/>
        <v>0.41128296680821819</v>
      </c>
    </row>
    <row r="1296" spans="1:20">
      <c r="A1296" s="4" t="str">
        <f t="shared" si="165"/>
        <v>A2Delta-26.5-e-2-1</v>
      </c>
      <c r="B1296" s="1" t="s">
        <v>3</v>
      </c>
      <c r="C1296">
        <v>2</v>
      </c>
      <c r="D1296">
        <v>26.5</v>
      </c>
      <c r="E1296" s="2" t="s">
        <v>1</v>
      </c>
      <c r="F1296">
        <v>1</v>
      </c>
      <c r="G1296">
        <v>36886.534418114999</v>
      </c>
      <c r="H1296">
        <v>5.0744457999999999E-2</v>
      </c>
      <c r="I1296">
        <v>3</v>
      </c>
      <c r="J1296">
        <f t="shared" si="160"/>
        <v>36872.258690789997</v>
      </c>
      <c r="K1296">
        <f t="shared" si="161"/>
        <v>26.5</v>
      </c>
      <c r="L1296">
        <f t="shared" si="162"/>
        <v>1</v>
      </c>
      <c r="M1296">
        <f>C1296+1+VLOOKUP(B1296,states!A$2:C$10,3,FALSE)</f>
        <v>253</v>
      </c>
      <c r="N1296">
        <f t="shared" si="166"/>
        <v>36872.258690789997</v>
      </c>
      <c r="O1296" s="2" t="str">
        <f>VLOOKUP(B1296,states!A$2:C$10,2,FALSE)</f>
        <v>A</v>
      </c>
      <c r="P1296">
        <f t="shared" si="163"/>
        <v>2</v>
      </c>
      <c r="Q1296">
        <f>VLOOKUP(B1296,states!A$2:D$10,4,FALSE)</f>
        <v>2</v>
      </c>
      <c r="R1296">
        <v>0.5</v>
      </c>
      <c r="S1296">
        <f t="shared" si="164"/>
        <v>0.5</v>
      </c>
      <c r="T1296" s="7">
        <f t="shared" si="167"/>
        <v>0.30696118429039343</v>
      </c>
    </row>
    <row r="1297" spans="1:20">
      <c r="A1297" s="4" t="str">
        <f t="shared" si="165"/>
        <v>A2Delta-26.5-e-3-1</v>
      </c>
      <c r="B1297" s="1" t="s">
        <v>3</v>
      </c>
      <c r="C1297">
        <v>3</v>
      </c>
      <c r="D1297">
        <v>26.5</v>
      </c>
      <c r="E1297" s="2" t="s">
        <v>1</v>
      </c>
      <c r="F1297">
        <v>1</v>
      </c>
      <c r="G1297">
        <v>38544.567576360001</v>
      </c>
      <c r="H1297">
        <v>0.50009999000000005</v>
      </c>
      <c r="I1297">
        <v>2</v>
      </c>
      <c r="J1297">
        <f t="shared" si="160"/>
        <v>38530.291849034998</v>
      </c>
      <c r="K1297">
        <f t="shared" si="161"/>
        <v>26.5</v>
      </c>
      <c r="L1297">
        <f t="shared" si="162"/>
        <v>1</v>
      </c>
      <c r="M1297">
        <f>C1297+1+VLOOKUP(B1297,states!A$2:C$10,3,FALSE)</f>
        <v>254</v>
      </c>
      <c r="N1297">
        <f t="shared" si="166"/>
        <v>38530.291849034998</v>
      </c>
      <c r="O1297" s="2" t="str">
        <f>VLOOKUP(B1297,states!A$2:C$10,2,FALSE)</f>
        <v>A</v>
      </c>
      <c r="P1297">
        <f t="shared" si="163"/>
        <v>3</v>
      </c>
      <c r="Q1297">
        <f>VLOOKUP(B1297,states!A$2:D$10,4,FALSE)</f>
        <v>2</v>
      </c>
      <c r="R1297">
        <v>0.5</v>
      </c>
      <c r="S1297">
        <f t="shared" si="164"/>
        <v>0.5</v>
      </c>
      <c r="T1297" s="7">
        <f t="shared" si="167"/>
        <v>2.0764619389886579E-2</v>
      </c>
    </row>
    <row r="1298" spans="1:20">
      <c r="A1298" s="4" t="str">
        <f t="shared" si="165"/>
        <v>C2Sigma-26.5-e-0-1</v>
      </c>
      <c r="B1298" s="1" t="s">
        <v>5</v>
      </c>
      <c r="C1298">
        <v>0</v>
      </c>
      <c r="D1298">
        <v>26.5</v>
      </c>
      <c r="E1298" s="2" t="s">
        <v>1</v>
      </c>
      <c r="F1298">
        <v>1</v>
      </c>
      <c r="G1298">
        <v>41031.031224737999</v>
      </c>
      <c r="H1298">
        <v>5.0249377999999997E-2</v>
      </c>
      <c r="I1298">
        <v>3</v>
      </c>
      <c r="J1298">
        <f t="shared" si="160"/>
        <v>41016.755497412996</v>
      </c>
      <c r="K1298">
        <f t="shared" si="161"/>
        <v>26.5</v>
      </c>
      <c r="L1298">
        <f t="shared" si="162"/>
        <v>1</v>
      </c>
      <c r="M1298">
        <f>C1298+1+VLOOKUP(B1298,states!A$2:C$10,3,FALSE)</f>
        <v>101</v>
      </c>
      <c r="N1298">
        <f t="shared" si="166"/>
        <v>41016.755497412996</v>
      </c>
      <c r="O1298" s="2" t="str">
        <f>VLOOKUP(B1298,states!A$2:C$10,2,FALSE)</f>
        <v>C</v>
      </c>
      <c r="P1298">
        <f t="shared" si="163"/>
        <v>0</v>
      </c>
      <c r="Q1298">
        <f>VLOOKUP(B1298,states!A$2:D$10,4,FALSE)</f>
        <v>0</v>
      </c>
      <c r="R1298">
        <v>0.5</v>
      </c>
      <c r="S1298">
        <f t="shared" si="164"/>
        <v>0.5</v>
      </c>
      <c r="T1298" s="7">
        <f t="shared" si="167"/>
        <v>30.99855071609867</v>
      </c>
    </row>
    <row r="1299" spans="1:20">
      <c r="A1299" s="4" t="str">
        <f t="shared" si="165"/>
        <v>X2Pi-26.5-f-0-1</v>
      </c>
      <c r="B1299" s="1" t="s">
        <v>0</v>
      </c>
      <c r="C1299">
        <v>0</v>
      </c>
      <c r="D1299">
        <v>26.5</v>
      </c>
      <c r="E1299" s="2" t="s">
        <v>2</v>
      </c>
      <c r="F1299">
        <v>1</v>
      </c>
      <c r="G1299">
        <v>9269.5833596310003</v>
      </c>
      <c r="H1299">
        <v>5.0000000000000001E-3</v>
      </c>
      <c r="I1299">
        <v>7</v>
      </c>
      <c r="J1299">
        <f t="shared" si="160"/>
        <v>9255.3076323059995</v>
      </c>
      <c r="K1299">
        <f t="shared" si="161"/>
        <v>26.5</v>
      </c>
      <c r="L1299">
        <f t="shared" si="162"/>
        <v>-1</v>
      </c>
      <c r="M1299">
        <f>C1299+1+VLOOKUP(B1299,states!A$2:C$10,3,FALSE)</f>
        <v>1</v>
      </c>
      <c r="N1299">
        <f t="shared" si="166"/>
        <v>9255.3076323059995</v>
      </c>
      <c r="O1299" s="2" t="str">
        <f>VLOOKUP(B1299,states!A$2:C$10,2,FALSE)</f>
        <v>X</v>
      </c>
      <c r="P1299">
        <f t="shared" si="163"/>
        <v>0</v>
      </c>
      <c r="Q1299">
        <f>VLOOKUP(B1299,states!A$2:D$10,4,FALSE)</f>
        <v>1</v>
      </c>
      <c r="R1299">
        <v>0.5</v>
      </c>
      <c r="S1299">
        <f t="shared" si="164"/>
        <v>0.5</v>
      </c>
      <c r="T1299" s="7">
        <f t="shared" si="167"/>
        <v>726.90701644652597</v>
      </c>
    </row>
    <row r="1300" spans="1:20">
      <c r="A1300" s="4" t="str">
        <f t="shared" si="165"/>
        <v>X2Pi-26.5-f-0-2</v>
      </c>
      <c r="B1300" s="1" t="s">
        <v>0</v>
      </c>
      <c r="C1300">
        <v>0</v>
      </c>
      <c r="D1300">
        <v>26.5</v>
      </c>
      <c r="E1300" s="2" t="s">
        <v>2</v>
      </c>
      <c r="F1300">
        <v>2</v>
      </c>
      <c r="G1300">
        <v>9951.2617378199993</v>
      </c>
      <c r="H1300">
        <v>5.0000000000000001E-3</v>
      </c>
      <c r="I1300">
        <v>8</v>
      </c>
      <c r="J1300">
        <f t="shared" si="160"/>
        <v>9936.9860104949985</v>
      </c>
      <c r="K1300">
        <f t="shared" si="161"/>
        <v>26.5</v>
      </c>
      <c r="L1300">
        <f t="shared" si="162"/>
        <v>-1</v>
      </c>
      <c r="M1300">
        <f>C1300+1+VLOOKUP(B1300,states!A$2:C$10,3,FALSE)</f>
        <v>1</v>
      </c>
      <c r="N1300">
        <f t="shared" si="166"/>
        <v>9936.9860104949985</v>
      </c>
      <c r="O1300" s="2" t="str">
        <f>VLOOKUP(B1300,states!A$2:C$10,2,FALSE)</f>
        <v>X</v>
      </c>
      <c r="P1300">
        <f t="shared" si="163"/>
        <v>0</v>
      </c>
      <c r="Q1300">
        <f>VLOOKUP(B1300,states!A$2:D$10,4,FALSE)</f>
        <v>1</v>
      </c>
      <c r="R1300">
        <v>0.5</v>
      </c>
      <c r="S1300">
        <f t="shared" si="164"/>
        <v>1.5</v>
      </c>
      <c r="T1300" s="7">
        <f t="shared" si="167"/>
        <v>830.75087593888691</v>
      </c>
    </row>
    <row r="1301" spans="1:20">
      <c r="A1301" s="4" t="str">
        <f t="shared" si="165"/>
        <v>X2Pi-26.5-f-1-1</v>
      </c>
      <c r="B1301" s="1" t="s">
        <v>0</v>
      </c>
      <c r="C1301">
        <v>1</v>
      </c>
      <c r="D1301">
        <v>26.5</v>
      </c>
      <c r="E1301" s="2" t="s">
        <v>2</v>
      </c>
      <c r="F1301">
        <v>1</v>
      </c>
      <c r="G1301">
        <v>11640.666463387999</v>
      </c>
      <c r="H1301">
        <v>7.0710679999999998E-3</v>
      </c>
      <c r="I1301">
        <v>4</v>
      </c>
      <c r="J1301">
        <f t="shared" si="160"/>
        <v>11626.390736062998</v>
      </c>
      <c r="K1301">
        <f t="shared" si="161"/>
        <v>26.5</v>
      </c>
      <c r="L1301">
        <f t="shared" si="162"/>
        <v>-1</v>
      </c>
      <c r="M1301">
        <f>C1301+1+VLOOKUP(B1301,states!A$2:C$10,3,FALSE)</f>
        <v>2</v>
      </c>
      <c r="N1301">
        <f t="shared" si="166"/>
        <v>11626.390736062998</v>
      </c>
      <c r="O1301" s="2" t="str">
        <f>VLOOKUP(B1301,states!A$2:C$10,2,FALSE)</f>
        <v>X</v>
      </c>
      <c r="P1301">
        <f t="shared" si="163"/>
        <v>1</v>
      </c>
      <c r="Q1301">
        <f>VLOOKUP(B1301,states!A$2:D$10,4,FALSE)</f>
        <v>1</v>
      </c>
      <c r="R1301">
        <v>0.5</v>
      </c>
      <c r="S1301">
        <f t="shared" si="164"/>
        <v>0.5</v>
      </c>
      <c r="T1301" s="7">
        <f t="shared" si="167"/>
        <v>2.937147811118797</v>
      </c>
    </row>
    <row r="1302" spans="1:20">
      <c r="A1302" s="4" t="str">
        <f t="shared" si="165"/>
        <v>X2Pi-26.5-f-1-2</v>
      </c>
      <c r="B1302" s="1" t="s">
        <v>0</v>
      </c>
      <c r="C1302">
        <v>1</v>
      </c>
      <c r="D1302">
        <v>26.5</v>
      </c>
      <c r="E1302" s="2" t="s">
        <v>2</v>
      </c>
      <c r="F1302">
        <v>2</v>
      </c>
      <c r="G1302">
        <v>12294.276662924</v>
      </c>
      <c r="H1302">
        <v>7.0710679999999998E-3</v>
      </c>
      <c r="I1302">
        <v>4</v>
      </c>
      <c r="J1302">
        <f t="shared" si="160"/>
        <v>12280.000935598999</v>
      </c>
      <c r="K1302">
        <f t="shared" si="161"/>
        <v>26.5</v>
      </c>
      <c r="L1302">
        <f t="shared" si="162"/>
        <v>-1</v>
      </c>
      <c r="M1302">
        <f>C1302+1+VLOOKUP(B1302,states!A$2:C$10,3,FALSE)</f>
        <v>2</v>
      </c>
      <c r="N1302">
        <f t="shared" si="166"/>
        <v>12280.000935598999</v>
      </c>
      <c r="O1302" s="2" t="str">
        <f>VLOOKUP(B1302,states!A$2:C$10,2,FALSE)</f>
        <v>X</v>
      </c>
      <c r="P1302">
        <f t="shared" si="163"/>
        <v>1</v>
      </c>
      <c r="Q1302">
        <f>VLOOKUP(B1302,states!A$2:D$10,4,FALSE)</f>
        <v>1</v>
      </c>
      <c r="R1302">
        <v>0.5</v>
      </c>
      <c r="S1302">
        <f t="shared" si="164"/>
        <v>1.5</v>
      </c>
      <c r="T1302" s="7">
        <f t="shared" si="167"/>
        <v>2.937147811118797</v>
      </c>
    </row>
    <row r="1303" spans="1:20">
      <c r="A1303" s="4" t="str">
        <f t="shared" si="165"/>
        <v>X2Pi-26.5-f-2-1</v>
      </c>
      <c r="B1303" s="1" t="s">
        <v>0</v>
      </c>
      <c r="C1303">
        <v>2</v>
      </c>
      <c r="D1303">
        <v>26.5</v>
      </c>
      <c r="E1303" s="2" t="s">
        <v>2</v>
      </c>
      <c r="F1303">
        <v>1</v>
      </c>
      <c r="G1303">
        <v>13887.938299424</v>
      </c>
      <c r="H1303">
        <v>8.6602539999999992E-3</v>
      </c>
      <c r="I1303">
        <v>4</v>
      </c>
      <c r="J1303">
        <f t="shared" si="160"/>
        <v>13873.662572099</v>
      </c>
      <c r="K1303">
        <f t="shared" si="161"/>
        <v>26.5</v>
      </c>
      <c r="L1303">
        <f t="shared" si="162"/>
        <v>-1</v>
      </c>
      <c r="M1303">
        <f>C1303+1+VLOOKUP(B1303,states!A$2:C$10,3,FALSE)</f>
        <v>3</v>
      </c>
      <c r="N1303">
        <f t="shared" si="166"/>
        <v>13873.662572099</v>
      </c>
      <c r="O1303" s="2" t="str">
        <f>VLOOKUP(B1303,states!A$2:C$10,2,FALSE)</f>
        <v>X</v>
      </c>
      <c r="P1303">
        <f t="shared" si="163"/>
        <v>2</v>
      </c>
      <c r="Q1303">
        <f>VLOOKUP(B1303,states!A$2:D$10,4,FALSE)</f>
        <v>1</v>
      </c>
      <c r="R1303">
        <v>0.5</v>
      </c>
      <c r="S1303">
        <f t="shared" si="164"/>
        <v>0.5</v>
      </c>
      <c r="T1303" s="7">
        <f t="shared" si="167"/>
        <v>2.3981712197439209</v>
      </c>
    </row>
    <row r="1304" spans="1:20">
      <c r="A1304" s="4" t="str">
        <f t="shared" si="165"/>
        <v>X2Pi-26.5-f-2-2</v>
      </c>
      <c r="B1304" s="1" t="s">
        <v>0</v>
      </c>
      <c r="C1304">
        <v>2</v>
      </c>
      <c r="D1304">
        <v>26.5</v>
      </c>
      <c r="E1304" s="2" t="s">
        <v>2</v>
      </c>
      <c r="F1304">
        <v>2</v>
      </c>
      <c r="G1304">
        <v>14513.639387794001</v>
      </c>
      <c r="H1304">
        <v>8.6602539999999992E-3</v>
      </c>
      <c r="I1304">
        <v>3</v>
      </c>
      <c r="J1304">
        <f t="shared" si="160"/>
        <v>14499.363660469</v>
      </c>
      <c r="K1304">
        <f t="shared" si="161"/>
        <v>26.5</v>
      </c>
      <c r="L1304">
        <f t="shared" si="162"/>
        <v>-1</v>
      </c>
      <c r="M1304">
        <f>C1304+1+VLOOKUP(B1304,states!A$2:C$10,3,FALSE)</f>
        <v>3</v>
      </c>
      <c r="N1304">
        <f t="shared" si="166"/>
        <v>14499.363660469</v>
      </c>
      <c r="O1304" s="2" t="str">
        <f>VLOOKUP(B1304,states!A$2:C$10,2,FALSE)</f>
        <v>X</v>
      </c>
      <c r="P1304">
        <f t="shared" si="163"/>
        <v>2</v>
      </c>
      <c r="Q1304">
        <f>VLOOKUP(B1304,states!A$2:D$10,4,FALSE)</f>
        <v>1</v>
      </c>
      <c r="R1304">
        <v>0.5</v>
      </c>
      <c r="S1304">
        <f t="shared" si="164"/>
        <v>1.5</v>
      </c>
      <c r="T1304" s="7">
        <f t="shared" si="167"/>
        <v>1.7986284148079408</v>
      </c>
    </row>
    <row r="1305" spans="1:20">
      <c r="A1305" s="4" t="str">
        <f t="shared" si="165"/>
        <v>X2Pi-26.5-f-3-1</v>
      </c>
      <c r="B1305" s="1" t="s">
        <v>0</v>
      </c>
      <c r="C1305">
        <v>3</v>
      </c>
      <c r="D1305">
        <v>26.5</v>
      </c>
      <c r="E1305" s="2" t="s">
        <v>2</v>
      </c>
      <c r="F1305">
        <v>1</v>
      </c>
      <c r="G1305">
        <v>16011.726427027999</v>
      </c>
      <c r="H1305">
        <v>0.01</v>
      </c>
      <c r="I1305">
        <v>3</v>
      </c>
      <c r="J1305">
        <f t="shared" si="160"/>
        <v>15997.450699702998</v>
      </c>
      <c r="K1305">
        <f t="shared" si="161"/>
        <v>26.5</v>
      </c>
      <c r="L1305">
        <f t="shared" si="162"/>
        <v>-1</v>
      </c>
      <c r="M1305">
        <f>C1305+1+VLOOKUP(B1305,states!A$2:C$10,3,FALSE)</f>
        <v>4</v>
      </c>
      <c r="N1305">
        <f t="shared" si="166"/>
        <v>15997.450699702998</v>
      </c>
      <c r="O1305" s="2" t="str">
        <f>VLOOKUP(B1305,states!A$2:C$10,2,FALSE)</f>
        <v>X</v>
      </c>
      <c r="P1305">
        <f t="shared" si="163"/>
        <v>3</v>
      </c>
      <c r="Q1305">
        <f>VLOOKUP(B1305,states!A$2:D$10,4,FALSE)</f>
        <v>1</v>
      </c>
      <c r="R1305">
        <v>0.5</v>
      </c>
      <c r="S1305">
        <f t="shared" si="164"/>
        <v>0.5</v>
      </c>
      <c r="T1305" s="7">
        <f t="shared" si="167"/>
        <v>1.5576578923854127</v>
      </c>
    </row>
    <row r="1306" spans="1:20">
      <c r="A1306" s="4" t="str">
        <f t="shared" si="165"/>
        <v>X2Pi-26.5-f-3-2</v>
      </c>
      <c r="B1306" s="1" t="s">
        <v>0</v>
      </c>
      <c r="C1306">
        <v>3</v>
      </c>
      <c r="D1306">
        <v>26.5</v>
      </c>
      <c r="E1306" s="2" t="s">
        <v>2</v>
      </c>
      <c r="F1306">
        <v>2</v>
      </c>
      <c r="G1306">
        <v>16609.405536675</v>
      </c>
      <c r="H1306">
        <v>0.01</v>
      </c>
      <c r="I1306">
        <v>2</v>
      </c>
      <c r="J1306">
        <f t="shared" si="160"/>
        <v>16595.129809350001</v>
      </c>
      <c r="K1306">
        <f t="shared" si="161"/>
        <v>26.5</v>
      </c>
      <c r="L1306">
        <f t="shared" si="162"/>
        <v>-1</v>
      </c>
      <c r="M1306">
        <f>C1306+1+VLOOKUP(B1306,states!A$2:C$10,3,FALSE)</f>
        <v>4</v>
      </c>
      <c r="N1306">
        <f t="shared" si="166"/>
        <v>16595.129809350001</v>
      </c>
      <c r="O1306" s="2" t="str">
        <f>VLOOKUP(B1306,states!A$2:C$10,2,FALSE)</f>
        <v>X</v>
      </c>
      <c r="P1306">
        <f t="shared" si="163"/>
        <v>3</v>
      </c>
      <c r="Q1306">
        <f>VLOOKUP(B1306,states!A$2:D$10,4,FALSE)</f>
        <v>1</v>
      </c>
      <c r="R1306">
        <v>0.5</v>
      </c>
      <c r="S1306">
        <f t="shared" si="164"/>
        <v>1.5</v>
      </c>
      <c r="T1306" s="7">
        <f t="shared" si="167"/>
        <v>1.0384385949236086</v>
      </c>
    </row>
    <row r="1307" spans="1:20">
      <c r="A1307" s="4" t="str">
        <f t="shared" si="165"/>
        <v>X2Pi-26.5-f-4-1</v>
      </c>
      <c r="B1307" s="1" t="s">
        <v>0</v>
      </c>
      <c r="C1307">
        <v>4</v>
      </c>
      <c r="D1307">
        <v>26.5</v>
      </c>
      <c r="E1307" s="2" t="s">
        <v>2</v>
      </c>
      <c r="F1307">
        <v>1</v>
      </c>
      <c r="G1307">
        <v>18011.451552082999</v>
      </c>
      <c r="H1307">
        <v>2.2662501000000002E-2</v>
      </c>
      <c r="I1307">
        <v>1</v>
      </c>
      <c r="J1307">
        <f t="shared" si="160"/>
        <v>17997.175824758</v>
      </c>
      <c r="K1307">
        <f t="shared" si="161"/>
        <v>26.5</v>
      </c>
      <c r="L1307">
        <f t="shared" si="162"/>
        <v>-1</v>
      </c>
      <c r="M1307">
        <f>C1307+1+VLOOKUP(B1307,states!A$2:C$10,3,FALSE)</f>
        <v>5</v>
      </c>
      <c r="N1307">
        <f t="shared" si="166"/>
        <v>17997.175824758</v>
      </c>
      <c r="O1307" s="2" t="str">
        <f>VLOOKUP(B1307,states!A$2:C$10,2,FALSE)</f>
        <v>X</v>
      </c>
      <c r="P1307">
        <f t="shared" si="163"/>
        <v>4</v>
      </c>
      <c r="Q1307">
        <f>VLOOKUP(B1307,states!A$2:D$10,4,FALSE)</f>
        <v>1</v>
      </c>
      <c r="R1307">
        <v>0.5</v>
      </c>
      <c r="S1307">
        <f t="shared" si="164"/>
        <v>0.5</v>
      </c>
      <c r="T1307" s="7">
        <f t="shared" si="167"/>
        <v>0.2291094427141136</v>
      </c>
    </row>
    <row r="1308" spans="1:20">
      <c r="A1308" s="4" t="str">
        <f t="shared" si="165"/>
        <v>X2Pi-26.5-f-4-2</v>
      </c>
      <c r="B1308" s="1" t="s">
        <v>0</v>
      </c>
      <c r="C1308">
        <v>4</v>
      </c>
      <c r="D1308">
        <v>26.5</v>
      </c>
      <c r="E1308" s="2" t="s">
        <v>2</v>
      </c>
      <c r="F1308">
        <v>2</v>
      </c>
      <c r="G1308">
        <v>18580.860897761999</v>
      </c>
      <c r="H1308">
        <v>2.2360680000000001E-2</v>
      </c>
      <c r="I1308">
        <v>1</v>
      </c>
      <c r="J1308">
        <f t="shared" si="160"/>
        <v>18566.585170437</v>
      </c>
      <c r="K1308">
        <f t="shared" si="161"/>
        <v>26.5</v>
      </c>
      <c r="L1308">
        <f t="shared" si="162"/>
        <v>-1</v>
      </c>
      <c r="M1308">
        <f>C1308+1+VLOOKUP(B1308,states!A$2:C$10,3,FALSE)</f>
        <v>5</v>
      </c>
      <c r="N1308">
        <f t="shared" si="166"/>
        <v>18566.585170437</v>
      </c>
      <c r="O1308" s="2" t="str">
        <f>VLOOKUP(B1308,states!A$2:C$10,2,FALSE)</f>
        <v>X</v>
      </c>
      <c r="P1308">
        <f t="shared" si="163"/>
        <v>4</v>
      </c>
      <c r="Q1308">
        <f>VLOOKUP(B1308,states!A$2:D$10,4,FALSE)</f>
        <v>1</v>
      </c>
      <c r="R1308">
        <v>0.5</v>
      </c>
      <c r="S1308">
        <f t="shared" si="164"/>
        <v>1.5</v>
      </c>
      <c r="T1308" s="7">
        <f t="shared" si="167"/>
        <v>0.23220192653434701</v>
      </c>
    </row>
    <row r="1309" spans="1:20">
      <c r="A1309" s="4" t="str">
        <f t="shared" si="165"/>
        <v>A2Delta-26.5-f-0-1</v>
      </c>
      <c r="B1309" s="1" t="s">
        <v>3</v>
      </c>
      <c r="C1309">
        <v>0</v>
      </c>
      <c r="D1309">
        <v>26.5</v>
      </c>
      <c r="E1309" s="2" t="s">
        <v>2</v>
      </c>
      <c r="F1309">
        <v>1</v>
      </c>
      <c r="G1309">
        <v>32664.007746924999</v>
      </c>
      <c r="H1309">
        <v>0.128897013</v>
      </c>
      <c r="I1309">
        <v>2</v>
      </c>
      <c r="J1309">
        <f t="shared" si="160"/>
        <v>32649.7320196</v>
      </c>
      <c r="K1309">
        <f t="shared" si="161"/>
        <v>26.5</v>
      </c>
      <c r="L1309">
        <f t="shared" si="162"/>
        <v>-1</v>
      </c>
      <c r="M1309">
        <f>C1309+1+VLOOKUP(B1309,states!A$2:C$10,3,FALSE)</f>
        <v>251</v>
      </c>
      <c r="N1309">
        <f t="shared" si="166"/>
        <v>32649.7320196</v>
      </c>
      <c r="O1309" s="2" t="str">
        <f>VLOOKUP(B1309,states!A$2:C$10,2,FALSE)</f>
        <v>A</v>
      </c>
      <c r="P1309">
        <f t="shared" si="163"/>
        <v>0</v>
      </c>
      <c r="Q1309">
        <f>VLOOKUP(B1309,states!A$2:D$10,4,FALSE)</f>
        <v>2</v>
      </c>
      <c r="R1309">
        <v>0.5</v>
      </c>
      <c r="S1309">
        <f t="shared" si="164"/>
        <v>0.5</v>
      </c>
      <c r="T1309" s="7">
        <f t="shared" si="167"/>
        <v>8.0563433609094464</v>
      </c>
    </row>
    <row r="1310" spans="1:20">
      <c r="A1310" s="4" t="str">
        <f t="shared" si="165"/>
        <v>A2Delta-26.5-f-0-2</v>
      </c>
      <c r="B1310" s="1" t="s">
        <v>3</v>
      </c>
      <c r="C1310">
        <v>0</v>
      </c>
      <c r="D1310">
        <v>26.5</v>
      </c>
      <c r="E1310" s="2" t="s">
        <v>2</v>
      </c>
      <c r="F1310">
        <v>2</v>
      </c>
      <c r="G1310">
        <v>33333.708999916998</v>
      </c>
      <c r="H1310">
        <v>5.5376190999999998E-2</v>
      </c>
      <c r="I1310">
        <v>3</v>
      </c>
      <c r="J1310">
        <f t="shared" si="160"/>
        <v>33319.433272591996</v>
      </c>
      <c r="K1310">
        <f t="shared" si="161"/>
        <v>26.5</v>
      </c>
      <c r="L1310">
        <f t="shared" si="162"/>
        <v>-1</v>
      </c>
      <c r="M1310">
        <f>C1310+1+VLOOKUP(B1310,states!A$2:C$10,3,FALSE)</f>
        <v>251</v>
      </c>
      <c r="N1310">
        <f t="shared" si="166"/>
        <v>33319.433272591996</v>
      </c>
      <c r="O1310" s="2" t="str">
        <f>VLOOKUP(B1310,states!A$2:C$10,2,FALSE)</f>
        <v>A</v>
      </c>
      <c r="P1310">
        <f t="shared" si="163"/>
        <v>0</v>
      </c>
      <c r="Q1310">
        <f>VLOOKUP(B1310,states!A$2:D$10,4,FALSE)</f>
        <v>2</v>
      </c>
      <c r="R1310">
        <v>0.5</v>
      </c>
      <c r="S1310">
        <f t="shared" si="164"/>
        <v>1.5</v>
      </c>
      <c r="T1310" s="7">
        <f t="shared" si="167"/>
        <v>28.128657176608858</v>
      </c>
    </row>
    <row r="1311" spans="1:20">
      <c r="A1311" s="4" t="str">
        <f t="shared" si="165"/>
        <v>A2Delta-26.5-f-1-1</v>
      </c>
      <c r="B1311" s="1" t="s">
        <v>3</v>
      </c>
      <c r="C1311">
        <v>1</v>
      </c>
      <c r="D1311">
        <v>26.5</v>
      </c>
      <c r="E1311" s="2" t="s">
        <v>2</v>
      </c>
      <c r="F1311">
        <v>1</v>
      </c>
      <c r="G1311">
        <v>34904.944359631001</v>
      </c>
      <c r="H1311">
        <v>0.50004999800000005</v>
      </c>
      <c r="I1311">
        <v>1</v>
      </c>
      <c r="J1311">
        <f t="shared" si="160"/>
        <v>34890.668632305998</v>
      </c>
      <c r="K1311">
        <f t="shared" si="161"/>
        <v>26.5</v>
      </c>
      <c r="L1311">
        <f t="shared" si="162"/>
        <v>-1</v>
      </c>
      <c r="M1311">
        <f>C1311+1+VLOOKUP(B1311,states!A$2:C$10,3,FALSE)</f>
        <v>252</v>
      </c>
      <c r="N1311">
        <f t="shared" si="166"/>
        <v>34890.668632305998</v>
      </c>
      <c r="O1311" s="2" t="str">
        <f>VLOOKUP(B1311,states!A$2:C$10,2,FALSE)</f>
        <v>A</v>
      </c>
      <c r="P1311">
        <f t="shared" si="163"/>
        <v>1</v>
      </c>
      <c r="Q1311">
        <f>VLOOKUP(B1311,states!A$2:D$10,4,FALSE)</f>
        <v>2</v>
      </c>
      <c r="R1311">
        <v>0.5</v>
      </c>
      <c r="S1311">
        <f t="shared" si="164"/>
        <v>0.5</v>
      </c>
      <c r="T1311" s="7">
        <f t="shared" si="167"/>
        <v>1.0383347656003874E-2</v>
      </c>
    </row>
    <row r="1312" spans="1:20">
      <c r="A1312" s="4" t="str">
        <f t="shared" si="165"/>
        <v>A2Delta-26.5-f-1-2</v>
      </c>
      <c r="B1312" s="1" t="s">
        <v>3</v>
      </c>
      <c r="C1312">
        <v>1</v>
      </c>
      <c r="D1312">
        <v>26.5</v>
      </c>
      <c r="E1312" s="2" t="s">
        <v>2</v>
      </c>
      <c r="F1312">
        <v>2</v>
      </c>
      <c r="G1312">
        <v>35532.209297540998</v>
      </c>
      <c r="H1312">
        <v>5.0497525000000001E-2</v>
      </c>
      <c r="I1312">
        <v>2</v>
      </c>
      <c r="J1312">
        <f t="shared" si="160"/>
        <v>35517.933570215995</v>
      </c>
      <c r="K1312">
        <f t="shared" si="161"/>
        <v>26.5</v>
      </c>
      <c r="L1312">
        <f t="shared" si="162"/>
        <v>-1</v>
      </c>
      <c r="M1312">
        <f>C1312+1+VLOOKUP(B1312,states!A$2:C$10,3,FALSE)</f>
        <v>252</v>
      </c>
      <c r="N1312">
        <f t="shared" si="166"/>
        <v>35517.933570215995</v>
      </c>
      <c r="O1312" s="2" t="str">
        <f>VLOOKUP(B1312,states!A$2:C$10,2,FALSE)</f>
        <v>A</v>
      </c>
      <c r="P1312">
        <f t="shared" si="163"/>
        <v>1</v>
      </c>
      <c r="Q1312">
        <f>VLOOKUP(B1312,states!A$2:D$10,4,FALSE)</f>
        <v>2</v>
      </c>
      <c r="R1312">
        <v>0.5</v>
      </c>
      <c r="S1312">
        <f t="shared" si="164"/>
        <v>1.5</v>
      </c>
      <c r="T1312" s="7">
        <f t="shared" si="167"/>
        <v>0.20564148340410909</v>
      </c>
    </row>
    <row r="1313" spans="1:20">
      <c r="A1313" s="4" t="str">
        <f t="shared" si="165"/>
        <v>A2Delta-26.5-f-2-1</v>
      </c>
      <c r="B1313" s="1" t="s">
        <v>3</v>
      </c>
      <c r="C1313">
        <v>2</v>
      </c>
      <c r="D1313">
        <v>26.5</v>
      </c>
      <c r="E1313" s="2" t="s">
        <v>2</v>
      </c>
      <c r="F1313">
        <v>1</v>
      </c>
      <c r="G1313">
        <v>36886.508478648</v>
      </c>
      <c r="H1313">
        <v>0.50007499399999999</v>
      </c>
      <c r="I1313">
        <v>1</v>
      </c>
      <c r="J1313">
        <f t="shared" si="160"/>
        <v>36872.232751322998</v>
      </c>
      <c r="K1313">
        <f t="shared" si="161"/>
        <v>26.5</v>
      </c>
      <c r="L1313">
        <f t="shared" si="162"/>
        <v>-1</v>
      </c>
      <c r="M1313">
        <f>C1313+1+VLOOKUP(B1313,states!A$2:C$10,3,FALSE)</f>
        <v>253</v>
      </c>
      <c r="N1313">
        <f t="shared" si="166"/>
        <v>36872.232751322998</v>
      </c>
      <c r="O1313" s="2" t="str">
        <f>VLOOKUP(B1313,states!A$2:C$10,2,FALSE)</f>
        <v>A</v>
      </c>
      <c r="P1313">
        <f t="shared" si="163"/>
        <v>2</v>
      </c>
      <c r="Q1313">
        <f>VLOOKUP(B1313,states!A$2:D$10,4,FALSE)</f>
        <v>2</v>
      </c>
      <c r="R1313">
        <v>0.5</v>
      </c>
      <c r="S1313">
        <f t="shared" si="164"/>
        <v>0.5</v>
      </c>
      <c r="T1313" s="7">
        <f t="shared" si="167"/>
        <v>1.03828286495326E-2</v>
      </c>
    </row>
    <row r="1314" spans="1:20">
      <c r="A1314" s="4" t="str">
        <f t="shared" si="165"/>
        <v>A2Delta-26.5-f-3-2</v>
      </c>
      <c r="B1314" s="1" t="s">
        <v>3</v>
      </c>
      <c r="C1314">
        <v>3</v>
      </c>
      <c r="D1314">
        <v>26.5</v>
      </c>
      <c r="E1314" s="2" t="s">
        <v>2</v>
      </c>
      <c r="F1314">
        <v>2</v>
      </c>
      <c r="G1314">
        <v>39051.494346806998</v>
      </c>
      <c r="H1314">
        <v>0.50009999000000005</v>
      </c>
      <c r="I1314">
        <v>1</v>
      </c>
      <c r="J1314">
        <f t="shared" si="160"/>
        <v>39037.218619481995</v>
      </c>
      <c r="K1314">
        <f t="shared" si="161"/>
        <v>26.5</v>
      </c>
      <c r="L1314">
        <f t="shared" si="162"/>
        <v>-1</v>
      </c>
      <c r="M1314">
        <f>C1314+1+VLOOKUP(B1314,states!A$2:C$10,3,FALSE)</f>
        <v>254</v>
      </c>
      <c r="N1314">
        <f t="shared" si="166"/>
        <v>39037.218619481995</v>
      </c>
      <c r="O1314" s="2" t="str">
        <f>VLOOKUP(B1314,states!A$2:C$10,2,FALSE)</f>
        <v>A</v>
      </c>
      <c r="P1314">
        <f t="shared" si="163"/>
        <v>3</v>
      </c>
      <c r="Q1314">
        <f>VLOOKUP(B1314,states!A$2:D$10,4,FALSE)</f>
        <v>2</v>
      </c>
      <c r="R1314">
        <v>0.5</v>
      </c>
      <c r="S1314">
        <f t="shared" si="164"/>
        <v>1.5</v>
      </c>
      <c r="T1314" s="7">
        <f t="shared" si="167"/>
        <v>1.038230969494329E-2</v>
      </c>
    </row>
    <row r="1315" spans="1:20">
      <c r="A1315" s="4" t="str">
        <f t="shared" si="165"/>
        <v>C2Sigma-26.5-f-0-2</v>
      </c>
      <c r="B1315" s="1" t="s">
        <v>5</v>
      </c>
      <c r="C1315">
        <v>0</v>
      </c>
      <c r="D1315">
        <v>26.5</v>
      </c>
      <c r="E1315" s="2" t="s">
        <v>2</v>
      </c>
      <c r="F1315">
        <v>2</v>
      </c>
      <c r="G1315">
        <v>41677.702998551002</v>
      </c>
      <c r="H1315">
        <v>5.0249377999999997E-2</v>
      </c>
      <c r="I1315">
        <v>2</v>
      </c>
      <c r="J1315">
        <f t="shared" si="160"/>
        <v>41663.427271225999</v>
      </c>
      <c r="K1315">
        <f t="shared" si="161"/>
        <v>26.5</v>
      </c>
      <c r="L1315">
        <f t="shared" si="162"/>
        <v>-1</v>
      </c>
      <c r="M1315">
        <f>C1315+1+VLOOKUP(B1315,states!A$2:C$10,3,FALSE)</f>
        <v>101</v>
      </c>
      <c r="N1315">
        <f t="shared" si="166"/>
        <v>41663.427271225999</v>
      </c>
      <c r="O1315" s="2" t="str">
        <f>VLOOKUP(B1315,states!A$2:C$10,2,FALSE)</f>
        <v>C</v>
      </c>
      <c r="P1315">
        <f t="shared" si="163"/>
        <v>0</v>
      </c>
      <c r="Q1315">
        <f>VLOOKUP(B1315,states!A$2:D$10,4,FALSE)</f>
        <v>0</v>
      </c>
      <c r="R1315">
        <v>0.5</v>
      </c>
      <c r="S1315">
        <f t="shared" si="164"/>
        <v>0.5</v>
      </c>
      <c r="T1315" s="7">
        <f t="shared" si="167"/>
        <v>20.665700477399117</v>
      </c>
    </row>
    <row r="1316" spans="1:20">
      <c r="A1316" s="4" t="str">
        <f t="shared" si="165"/>
        <v>X2Pi-27.5-f-0-1</v>
      </c>
      <c r="B1316" s="1" t="s">
        <v>0</v>
      </c>
      <c r="C1316">
        <v>0</v>
      </c>
      <c r="D1316">
        <v>27.5</v>
      </c>
      <c r="E1316" s="2" t="s">
        <v>2</v>
      </c>
      <c r="F1316">
        <v>1</v>
      </c>
      <c r="G1316">
        <v>9929.2937389889994</v>
      </c>
      <c r="H1316">
        <v>5.0000000000000001E-3</v>
      </c>
      <c r="I1316">
        <v>6</v>
      </c>
      <c r="J1316">
        <f t="shared" si="160"/>
        <v>9915.0180116639985</v>
      </c>
      <c r="K1316">
        <f t="shared" si="161"/>
        <v>27.5</v>
      </c>
      <c r="L1316">
        <f t="shared" si="162"/>
        <v>1</v>
      </c>
      <c r="M1316">
        <f>C1316+1+VLOOKUP(B1316,states!A$2:C$10,3,FALSE)</f>
        <v>1</v>
      </c>
      <c r="N1316">
        <f t="shared" si="166"/>
        <v>9915.0180116639985</v>
      </c>
      <c r="O1316" s="2" t="str">
        <f>VLOOKUP(B1316,states!A$2:C$10,2,FALSE)</f>
        <v>X</v>
      </c>
      <c r="P1316">
        <f t="shared" si="163"/>
        <v>0</v>
      </c>
      <c r="Q1316">
        <f>VLOOKUP(B1316,states!A$2:D$10,4,FALSE)</f>
        <v>1</v>
      </c>
      <c r="R1316">
        <v>0.5</v>
      </c>
      <c r="S1316">
        <f t="shared" si="164"/>
        <v>0.5</v>
      </c>
      <c r="T1316" s="7">
        <f t="shared" si="167"/>
        <v>618.46440202555971</v>
      </c>
    </row>
    <row r="1317" spans="1:20">
      <c r="A1317" s="4" t="str">
        <f t="shared" si="165"/>
        <v>X2Pi-27.5-f-0-2</v>
      </c>
      <c r="B1317" s="1" t="s">
        <v>0</v>
      </c>
      <c r="C1317">
        <v>0</v>
      </c>
      <c r="D1317">
        <v>27.5</v>
      </c>
      <c r="E1317" s="2" t="s">
        <v>2</v>
      </c>
      <c r="F1317">
        <v>2</v>
      </c>
      <c r="G1317">
        <v>10628.991710646</v>
      </c>
      <c r="H1317">
        <v>5.0000000000000001E-3</v>
      </c>
      <c r="I1317">
        <v>4</v>
      </c>
      <c r="J1317">
        <f t="shared" si="160"/>
        <v>10614.715983320999</v>
      </c>
      <c r="K1317">
        <f t="shared" si="161"/>
        <v>27.5</v>
      </c>
      <c r="L1317">
        <f t="shared" si="162"/>
        <v>1</v>
      </c>
      <c r="M1317">
        <f>C1317+1+VLOOKUP(B1317,states!A$2:C$10,3,FALSE)</f>
        <v>1</v>
      </c>
      <c r="N1317">
        <f t="shared" si="166"/>
        <v>10614.715983320999</v>
      </c>
      <c r="O1317" s="2" t="str">
        <f>VLOOKUP(B1317,states!A$2:C$10,2,FALSE)</f>
        <v>X</v>
      </c>
      <c r="P1317">
        <f t="shared" si="163"/>
        <v>0</v>
      </c>
      <c r="Q1317">
        <f>VLOOKUP(B1317,states!A$2:D$10,4,FALSE)</f>
        <v>1</v>
      </c>
      <c r="R1317">
        <v>0.5</v>
      </c>
      <c r="S1317">
        <f t="shared" si="164"/>
        <v>1.5</v>
      </c>
      <c r="T1317" s="7">
        <f t="shared" si="167"/>
        <v>412.3096013503731</v>
      </c>
    </row>
    <row r="1318" spans="1:20">
      <c r="A1318" s="4" t="str">
        <f t="shared" si="165"/>
        <v>X2Pi-27.5-f-1-1</v>
      </c>
      <c r="B1318" s="1" t="s">
        <v>0</v>
      </c>
      <c r="C1318">
        <v>1</v>
      </c>
      <c r="D1318">
        <v>27.5</v>
      </c>
      <c r="E1318" s="2" t="s">
        <v>2</v>
      </c>
      <c r="F1318">
        <v>1</v>
      </c>
      <c r="G1318">
        <v>12273.244359631</v>
      </c>
      <c r="H1318">
        <v>7.0710679999999998E-3</v>
      </c>
      <c r="I1318">
        <v>4</v>
      </c>
      <c r="J1318">
        <f t="shared" si="160"/>
        <v>12258.968632306</v>
      </c>
      <c r="K1318">
        <f t="shared" si="161"/>
        <v>27.5</v>
      </c>
      <c r="L1318">
        <f t="shared" si="162"/>
        <v>1</v>
      </c>
      <c r="M1318">
        <f>C1318+1+VLOOKUP(B1318,states!A$2:C$10,3,FALSE)</f>
        <v>2</v>
      </c>
      <c r="N1318">
        <f t="shared" si="166"/>
        <v>12258.968632306</v>
      </c>
      <c r="O1318" s="2" t="str">
        <f>VLOOKUP(B1318,states!A$2:C$10,2,FALSE)</f>
        <v>X</v>
      </c>
      <c r="P1318">
        <f t="shared" si="163"/>
        <v>1</v>
      </c>
      <c r="Q1318">
        <f>VLOOKUP(B1318,states!A$2:D$10,4,FALSE)</f>
        <v>1</v>
      </c>
      <c r="R1318">
        <v>0.5</v>
      </c>
      <c r="S1318">
        <f t="shared" si="164"/>
        <v>0.5</v>
      </c>
      <c r="T1318" s="7">
        <f t="shared" si="167"/>
        <v>2.9154690730620403</v>
      </c>
    </row>
    <row r="1319" spans="1:20">
      <c r="A1319" s="4" t="str">
        <f t="shared" si="165"/>
        <v>X2Pi-27.5-f-1-2</v>
      </c>
      <c r="B1319" s="1" t="s">
        <v>0</v>
      </c>
      <c r="C1319">
        <v>1</v>
      </c>
      <c r="D1319">
        <v>27.5</v>
      </c>
      <c r="E1319" s="2" t="s">
        <v>2</v>
      </c>
      <c r="F1319">
        <v>2</v>
      </c>
      <c r="G1319">
        <v>12943.906690035001</v>
      </c>
      <c r="H1319">
        <v>7.0710679999999998E-3</v>
      </c>
      <c r="I1319">
        <v>5</v>
      </c>
      <c r="J1319">
        <f t="shared" si="160"/>
        <v>12929.63096271</v>
      </c>
      <c r="K1319">
        <f t="shared" si="161"/>
        <v>27.5</v>
      </c>
      <c r="L1319">
        <f t="shared" si="162"/>
        <v>1</v>
      </c>
      <c r="M1319">
        <f>C1319+1+VLOOKUP(B1319,states!A$2:C$10,3,FALSE)</f>
        <v>2</v>
      </c>
      <c r="N1319">
        <f t="shared" si="166"/>
        <v>12929.63096271</v>
      </c>
      <c r="O1319" s="2" t="str">
        <f>VLOOKUP(B1319,states!A$2:C$10,2,FALSE)</f>
        <v>X</v>
      </c>
      <c r="P1319">
        <f t="shared" si="163"/>
        <v>1</v>
      </c>
      <c r="Q1319">
        <f>VLOOKUP(B1319,states!A$2:D$10,4,FALSE)</f>
        <v>1</v>
      </c>
      <c r="R1319">
        <v>0.5</v>
      </c>
      <c r="S1319">
        <f t="shared" si="164"/>
        <v>1.5</v>
      </c>
      <c r="T1319" s="7">
        <f t="shared" si="167"/>
        <v>3.6443363413275507</v>
      </c>
    </row>
    <row r="1320" spans="1:20">
      <c r="A1320" s="4" t="str">
        <f t="shared" si="165"/>
        <v>X2Pi-27.5-f-2-1</v>
      </c>
      <c r="B1320" s="1" t="s">
        <v>0</v>
      </c>
      <c r="C1320">
        <v>2</v>
      </c>
      <c r="D1320">
        <v>27.5</v>
      </c>
      <c r="E1320" s="2" t="s">
        <v>2</v>
      </c>
      <c r="F1320">
        <v>1</v>
      </c>
      <c r="G1320">
        <v>14493.468478647999</v>
      </c>
      <c r="H1320">
        <v>8.6602539999999992E-3</v>
      </c>
      <c r="I1320">
        <v>4</v>
      </c>
      <c r="J1320">
        <f t="shared" si="160"/>
        <v>14479.192751322998</v>
      </c>
      <c r="K1320">
        <f t="shared" si="161"/>
        <v>27.5</v>
      </c>
      <c r="L1320">
        <f t="shared" si="162"/>
        <v>1</v>
      </c>
      <c r="M1320">
        <f>C1320+1+VLOOKUP(B1320,states!A$2:C$10,3,FALSE)</f>
        <v>3</v>
      </c>
      <c r="N1320">
        <f t="shared" si="166"/>
        <v>14479.192751322998</v>
      </c>
      <c r="O1320" s="2" t="str">
        <f>VLOOKUP(B1320,states!A$2:C$10,2,FALSE)</f>
        <v>X</v>
      </c>
      <c r="P1320">
        <f t="shared" si="163"/>
        <v>2</v>
      </c>
      <c r="Q1320">
        <f>VLOOKUP(B1320,states!A$2:D$10,4,FALSE)</f>
        <v>1</v>
      </c>
      <c r="R1320">
        <v>0.5</v>
      </c>
      <c r="S1320">
        <f t="shared" si="164"/>
        <v>0.5</v>
      </c>
      <c r="T1320" s="7">
        <f t="shared" si="167"/>
        <v>2.3804706036934546</v>
      </c>
    </row>
    <row r="1321" spans="1:20">
      <c r="A1321" s="4" t="str">
        <f t="shared" si="165"/>
        <v>X2Pi-27.5-f-2-2</v>
      </c>
      <c r="B1321" s="1" t="s">
        <v>0</v>
      </c>
      <c r="C1321">
        <v>2</v>
      </c>
      <c r="D1321">
        <v>27.5</v>
      </c>
      <c r="E1321" s="2" t="s">
        <v>2</v>
      </c>
      <c r="F1321">
        <v>2</v>
      </c>
      <c r="G1321">
        <v>15135.169662924</v>
      </c>
      <c r="H1321">
        <v>8.6602539999999992E-3</v>
      </c>
      <c r="I1321">
        <v>2</v>
      </c>
      <c r="J1321">
        <f t="shared" si="160"/>
        <v>15120.893935598999</v>
      </c>
      <c r="K1321">
        <f t="shared" si="161"/>
        <v>27.5</v>
      </c>
      <c r="L1321">
        <f t="shared" si="162"/>
        <v>1</v>
      </c>
      <c r="M1321">
        <f>C1321+1+VLOOKUP(B1321,states!A$2:C$10,3,FALSE)</f>
        <v>3</v>
      </c>
      <c r="N1321">
        <f t="shared" si="166"/>
        <v>15120.893935598999</v>
      </c>
      <c r="O1321" s="2" t="str">
        <f>VLOOKUP(B1321,states!A$2:C$10,2,FALSE)</f>
        <v>X</v>
      </c>
      <c r="P1321">
        <f t="shared" si="163"/>
        <v>2</v>
      </c>
      <c r="Q1321">
        <f>VLOOKUP(B1321,states!A$2:D$10,4,FALSE)</f>
        <v>1</v>
      </c>
      <c r="R1321">
        <v>0.5</v>
      </c>
      <c r="S1321">
        <f t="shared" si="164"/>
        <v>1.5</v>
      </c>
      <c r="T1321" s="7">
        <f t="shared" si="167"/>
        <v>1.1902353018467273</v>
      </c>
    </row>
    <row r="1322" spans="1:20">
      <c r="A1322" s="4" t="str">
        <f t="shared" si="165"/>
        <v>X2Pi-27.5-f-3-1</v>
      </c>
      <c r="B1322" s="1" t="s">
        <v>0</v>
      </c>
      <c r="C1322">
        <v>3</v>
      </c>
      <c r="D1322">
        <v>27.5</v>
      </c>
      <c r="E1322" s="2" t="s">
        <v>2</v>
      </c>
      <c r="F1322">
        <v>1</v>
      </c>
      <c r="G1322">
        <v>16590.123299424002</v>
      </c>
      <c r="H1322">
        <v>0.01</v>
      </c>
      <c r="I1322">
        <v>3</v>
      </c>
      <c r="J1322">
        <f t="shared" si="160"/>
        <v>16575.847572099003</v>
      </c>
      <c r="K1322">
        <f t="shared" si="161"/>
        <v>27.5</v>
      </c>
      <c r="L1322">
        <f t="shared" si="162"/>
        <v>1</v>
      </c>
      <c r="M1322">
        <f>C1322+1+VLOOKUP(B1322,states!A$2:C$10,3,FALSE)</f>
        <v>4</v>
      </c>
      <c r="N1322">
        <f t="shared" si="166"/>
        <v>16575.847572099003</v>
      </c>
      <c r="O1322" s="2" t="str">
        <f>VLOOKUP(B1322,states!A$2:C$10,2,FALSE)</f>
        <v>X</v>
      </c>
      <c r="P1322">
        <f t="shared" si="163"/>
        <v>3</v>
      </c>
      <c r="Q1322">
        <f>VLOOKUP(B1322,states!A$2:D$10,4,FALSE)</f>
        <v>1</v>
      </c>
      <c r="R1322">
        <v>0.5</v>
      </c>
      <c r="S1322">
        <f t="shared" si="164"/>
        <v>0.5</v>
      </c>
      <c r="T1322" s="7">
        <f t="shared" si="167"/>
        <v>1.5461610050638992</v>
      </c>
    </row>
    <row r="1323" spans="1:20">
      <c r="A1323" s="4" t="str">
        <f t="shared" si="165"/>
        <v>X2Pi-27.5-f-3-2</v>
      </c>
      <c r="B1323" s="1" t="s">
        <v>0</v>
      </c>
      <c r="C1323">
        <v>3</v>
      </c>
      <c r="D1323">
        <v>27.5</v>
      </c>
      <c r="E1323" s="2" t="s">
        <v>2</v>
      </c>
      <c r="F1323">
        <v>2</v>
      </c>
      <c r="G1323">
        <v>17202.830387794002</v>
      </c>
      <c r="H1323">
        <v>0.01</v>
      </c>
      <c r="I1323">
        <v>1</v>
      </c>
      <c r="J1323">
        <f t="shared" si="160"/>
        <v>17188.554660469003</v>
      </c>
      <c r="K1323">
        <f t="shared" si="161"/>
        <v>27.5</v>
      </c>
      <c r="L1323">
        <f t="shared" si="162"/>
        <v>1</v>
      </c>
      <c r="M1323">
        <f>C1323+1+VLOOKUP(B1323,states!A$2:C$10,3,FALSE)</f>
        <v>4</v>
      </c>
      <c r="N1323">
        <f t="shared" si="166"/>
        <v>17188.554660469003</v>
      </c>
      <c r="O1323" s="2" t="str">
        <f>VLOOKUP(B1323,states!A$2:C$10,2,FALSE)</f>
        <v>X</v>
      </c>
      <c r="P1323">
        <f t="shared" si="163"/>
        <v>3</v>
      </c>
      <c r="Q1323">
        <f>VLOOKUP(B1323,states!A$2:D$10,4,FALSE)</f>
        <v>1</v>
      </c>
      <c r="R1323">
        <v>0.5</v>
      </c>
      <c r="S1323">
        <f t="shared" si="164"/>
        <v>1.5</v>
      </c>
      <c r="T1323" s="7">
        <f t="shared" si="167"/>
        <v>0.51538700168796636</v>
      </c>
    </row>
    <row r="1324" spans="1:20">
      <c r="A1324" s="4" t="str">
        <f t="shared" si="165"/>
        <v>X2Pi-27.5-f-4-1</v>
      </c>
      <c r="B1324" s="1" t="s">
        <v>0</v>
      </c>
      <c r="C1324">
        <v>4</v>
      </c>
      <c r="D1324">
        <v>27.5</v>
      </c>
      <c r="E1324" s="2" t="s">
        <v>2</v>
      </c>
      <c r="F1324">
        <v>1</v>
      </c>
      <c r="G1324">
        <v>18562.486427028001</v>
      </c>
      <c r="H1324">
        <v>2.2360680000000001E-2</v>
      </c>
      <c r="I1324">
        <v>1</v>
      </c>
      <c r="J1324">
        <f t="shared" si="160"/>
        <v>18548.210699703002</v>
      </c>
      <c r="K1324">
        <f t="shared" si="161"/>
        <v>27.5</v>
      </c>
      <c r="L1324">
        <f t="shared" si="162"/>
        <v>1</v>
      </c>
      <c r="M1324">
        <f>C1324+1+VLOOKUP(B1324,states!A$2:C$10,3,FALSE)</f>
        <v>5</v>
      </c>
      <c r="N1324">
        <f t="shared" si="166"/>
        <v>18548.210699703002</v>
      </c>
      <c r="O1324" s="2" t="str">
        <f>VLOOKUP(B1324,states!A$2:C$10,2,FALSE)</f>
        <v>X</v>
      </c>
      <c r="P1324">
        <f t="shared" si="163"/>
        <v>4</v>
      </c>
      <c r="Q1324">
        <f>VLOOKUP(B1324,states!A$2:D$10,4,FALSE)</f>
        <v>1</v>
      </c>
      <c r="R1324">
        <v>0.5</v>
      </c>
      <c r="S1324">
        <f t="shared" si="164"/>
        <v>0.5</v>
      </c>
      <c r="T1324" s="7">
        <f t="shared" si="167"/>
        <v>0.23048807177955516</v>
      </c>
    </row>
    <row r="1325" spans="1:20">
      <c r="A1325" s="4" t="str">
        <f t="shared" si="165"/>
        <v>X2Pi-27.5-f-4-2</v>
      </c>
      <c r="B1325" s="1" t="s">
        <v>0</v>
      </c>
      <c r="C1325">
        <v>4</v>
      </c>
      <c r="D1325">
        <v>27.5</v>
      </c>
      <c r="E1325" s="2" t="s">
        <v>2</v>
      </c>
      <c r="F1325">
        <v>2</v>
      </c>
      <c r="G1325">
        <v>19145.821236675001</v>
      </c>
      <c r="H1325">
        <v>2.2360680000000001E-2</v>
      </c>
      <c r="I1325">
        <v>1</v>
      </c>
      <c r="J1325">
        <f t="shared" si="160"/>
        <v>19131.545509350002</v>
      </c>
      <c r="K1325">
        <f t="shared" si="161"/>
        <v>27.5</v>
      </c>
      <c r="L1325">
        <f t="shared" si="162"/>
        <v>1</v>
      </c>
      <c r="M1325">
        <f>C1325+1+VLOOKUP(B1325,states!A$2:C$10,3,FALSE)</f>
        <v>5</v>
      </c>
      <c r="N1325">
        <f t="shared" si="166"/>
        <v>19131.545509350002</v>
      </c>
      <c r="O1325" s="2" t="str">
        <f>VLOOKUP(B1325,states!A$2:C$10,2,FALSE)</f>
        <v>X</v>
      </c>
      <c r="P1325">
        <f t="shared" si="163"/>
        <v>4</v>
      </c>
      <c r="Q1325">
        <f>VLOOKUP(B1325,states!A$2:D$10,4,FALSE)</f>
        <v>1</v>
      </c>
      <c r="R1325">
        <v>0.5</v>
      </c>
      <c r="S1325">
        <f t="shared" si="164"/>
        <v>1.5</v>
      </c>
      <c r="T1325" s="7">
        <f t="shared" si="167"/>
        <v>0.23048807177955516</v>
      </c>
    </row>
    <row r="1326" spans="1:20">
      <c r="A1326" s="4" t="str">
        <f t="shared" si="165"/>
        <v>A2Delta-27.5-f-0-1</v>
      </c>
      <c r="B1326" s="1" t="s">
        <v>3</v>
      </c>
      <c r="C1326">
        <v>0</v>
      </c>
      <c r="D1326">
        <v>27.5</v>
      </c>
      <c r="E1326" s="2" t="s">
        <v>2</v>
      </c>
      <c r="F1326">
        <v>1</v>
      </c>
      <c r="G1326">
        <v>33334.455549439997</v>
      </c>
      <c r="H1326">
        <v>1.118034E-2</v>
      </c>
      <c r="I1326">
        <v>3</v>
      </c>
      <c r="J1326">
        <f t="shared" si="160"/>
        <v>33320.179822114995</v>
      </c>
      <c r="K1326">
        <f t="shared" si="161"/>
        <v>27.5</v>
      </c>
      <c r="L1326">
        <f t="shared" si="162"/>
        <v>1</v>
      </c>
      <c r="M1326">
        <f>C1326+1+VLOOKUP(B1326,states!A$2:C$10,3,FALSE)</f>
        <v>251</v>
      </c>
      <c r="N1326">
        <f t="shared" si="166"/>
        <v>33320.179822114995</v>
      </c>
      <c r="O1326" s="2" t="str">
        <f>VLOOKUP(B1326,states!A$2:C$10,2,FALSE)</f>
        <v>A</v>
      </c>
      <c r="P1326">
        <f t="shared" si="163"/>
        <v>0</v>
      </c>
      <c r="Q1326">
        <f>VLOOKUP(B1326,states!A$2:D$10,4,FALSE)</f>
        <v>2</v>
      </c>
      <c r="R1326">
        <v>0.5</v>
      </c>
      <c r="S1326">
        <f t="shared" si="164"/>
        <v>0.5</v>
      </c>
      <c r="T1326" s="7">
        <f t="shared" si="167"/>
        <v>138.29284306773309</v>
      </c>
    </row>
    <row r="1327" spans="1:20">
      <c r="A1327" s="4" t="str">
        <f t="shared" si="165"/>
        <v>A2Delta-27.5-f-0-2</v>
      </c>
      <c r="B1327" s="1" t="s">
        <v>3</v>
      </c>
      <c r="C1327">
        <v>0</v>
      </c>
      <c r="D1327">
        <v>27.5</v>
      </c>
      <c r="E1327" s="2" t="s">
        <v>2</v>
      </c>
      <c r="F1327">
        <v>2</v>
      </c>
      <c r="G1327">
        <v>34019.963045821001</v>
      </c>
      <c r="H1327">
        <v>9.1257079000000005E-2</v>
      </c>
      <c r="I1327">
        <v>4</v>
      </c>
      <c r="J1327">
        <f t="shared" si="160"/>
        <v>34005.687318495999</v>
      </c>
      <c r="K1327">
        <f t="shared" si="161"/>
        <v>27.5</v>
      </c>
      <c r="L1327">
        <f t="shared" si="162"/>
        <v>1</v>
      </c>
      <c r="M1327">
        <f>C1327+1+VLOOKUP(B1327,states!A$2:C$10,3,FALSE)</f>
        <v>251</v>
      </c>
      <c r="N1327">
        <f t="shared" si="166"/>
        <v>34005.687318495999</v>
      </c>
      <c r="O1327" s="2" t="str">
        <f>VLOOKUP(B1327,states!A$2:C$10,2,FALSE)</f>
        <v>A</v>
      </c>
      <c r="P1327">
        <f t="shared" si="163"/>
        <v>0</v>
      </c>
      <c r="Q1327">
        <f>VLOOKUP(B1327,states!A$2:D$10,4,FALSE)</f>
        <v>2</v>
      </c>
      <c r="R1327">
        <v>0.5</v>
      </c>
      <c r="S1327">
        <f t="shared" si="164"/>
        <v>1.5</v>
      </c>
      <c r="T1327" s="7">
        <f t="shared" si="167"/>
        <v>22.590554391422778</v>
      </c>
    </row>
    <row r="1328" spans="1:20">
      <c r="A1328" s="4" t="str">
        <f t="shared" si="165"/>
        <v>A2Delta-27.5-f-1-1</v>
      </c>
      <c r="B1328" s="1" t="s">
        <v>3</v>
      </c>
      <c r="C1328">
        <v>1</v>
      </c>
      <c r="D1328">
        <v>27.5</v>
      </c>
      <c r="E1328" s="2" t="s">
        <v>2</v>
      </c>
      <c r="F1328">
        <v>1</v>
      </c>
      <c r="G1328">
        <v>35532.954082677003</v>
      </c>
      <c r="H1328">
        <v>0.50004999800000005</v>
      </c>
      <c r="I1328">
        <v>2</v>
      </c>
      <c r="J1328">
        <f t="shared" si="160"/>
        <v>35518.678355352</v>
      </c>
      <c r="K1328">
        <f t="shared" si="161"/>
        <v>27.5</v>
      </c>
      <c r="L1328">
        <f t="shared" si="162"/>
        <v>1</v>
      </c>
      <c r="M1328">
        <f>C1328+1+VLOOKUP(B1328,states!A$2:C$10,3,FALSE)</f>
        <v>252</v>
      </c>
      <c r="N1328">
        <f t="shared" si="166"/>
        <v>35518.678355352</v>
      </c>
      <c r="O1328" s="2" t="str">
        <f>VLOOKUP(B1328,states!A$2:C$10,2,FALSE)</f>
        <v>A</v>
      </c>
      <c r="P1328">
        <f t="shared" si="163"/>
        <v>1</v>
      </c>
      <c r="Q1328">
        <f>VLOOKUP(B1328,states!A$2:D$10,4,FALSE)</f>
        <v>2</v>
      </c>
      <c r="R1328">
        <v>0.5</v>
      </c>
      <c r="S1328">
        <f t="shared" si="164"/>
        <v>0.5</v>
      </c>
      <c r="T1328" s="7">
        <f t="shared" si="167"/>
        <v>2.0613418808091519E-2</v>
      </c>
    </row>
    <row r="1329" spans="1:20">
      <c r="A1329" s="4" t="str">
        <f t="shared" si="165"/>
        <v>A2Delta-27.5-f-1-2</v>
      </c>
      <c r="B1329" s="1" t="s">
        <v>3</v>
      </c>
      <c r="C1329">
        <v>1</v>
      </c>
      <c r="D1329">
        <v>27.5</v>
      </c>
      <c r="E1329" s="2" t="s">
        <v>2</v>
      </c>
      <c r="F1329">
        <v>2</v>
      </c>
      <c r="G1329">
        <v>36173.854652009002</v>
      </c>
      <c r="H1329">
        <v>0.14117719400000001</v>
      </c>
      <c r="I1329">
        <v>2</v>
      </c>
      <c r="J1329">
        <f t="shared" si="160"/>
        <v>36159.578924684</v>
      </c>
      <c r="K1329">
        <f t="shared" si="161"/>
        <v>27.5</v>
      </c>
      <c r="L1329">
        <f t="shared" si="162"/>
        <v>1</v>
      </c>
      <c r="M1329">
        <f>C1329+1+VLOOKUP(B1329,states!A$2:C$10,3,FALSE)</f>
        <v>252</v>
      </c>
      <c r="N1329">
        <f t="shared" si="166"/>
        <v>36159.578924684</v>
      </c>
      <c r="O1329" s="2" t="str">
        <f>VLOOKUP(B1329,states!A$2:C$10,2,FALSE)</f>
        <v>A</v>
      </c>
      <c r="P1329">
        <f t="shared" si="163"/>
        <v>1</v>
      </c>
      <c r="Q1329">
        <f>VLOOKUP(B1329,states!A$2:D$10,4,FALSE)</f>
        <v>2</v>
      </c>
      <c r="R1329">
        <v>0.5</v>
      </c>
      <c r="S1329">
        <f t="shared" si="164"/>
        <v>1.5</v>
      </c>
      <c r="T1329" s="7">
        <f t="shared" si="167"/>
        <v>7.3012784442785625E-2</v>
      </c>
    </row>
    <row r="1330" spans="1:20">
      <c r="A1330" s="4" t="str">
        <f t="shared" si="165"/>
        <v>A2Delta-27.5-f-3-1</v>
      </c>
      <c r="B1330" s="1" t="s">
        <v>3</v>
      </c>
      <c r="C1330">
        <v>3</v>
      </c>
      <c r="D1330">
        <v>27.5</v>
      </c>
      <c r="E1330" s="2" t="s">
        <v>2</v>
      </c>
      <c r="F1330">
        <v>1</v>
      </c>
      <c r="G1330">
        <v>39052.342733003999</v>
      </c>
      <c r="H1330">
        <v>0.50009999000000005</v>
      </c>
      <c r="I1330">
        <v>1</v>
      </c>
      <c r="J1330">
        <f t="shared" si="160"/>
        <v>39038.067005678997</v>
      </c>
      <c r="K1330">
        <f t="shared" si="161"/>
        <v>27.5</v>
      </c>
      <c r="L1330">
        <f t="shared" si="162"/>
        <v>1</v>
      </c>
      <c r="M1330">
        <f>C1330+1+VLOOKUP(B1330,states!A$2:C$10,3,FALSE)</f>
        <v>254</v>
      </c>
      <c r="N1330">
        <f t="shared" si="166"/>
        <v>39038.067005678997</v>
      </c>
      <c r="O1330" s="2" t="str">
        <f>VLOOKUP(B1330,states!A$2:C$10,2,FALSE)</f>
        <v>A</v>
      </c>
      <c r="P1330">
        <f t="shared" si="163"/>
        <v>3</v>
      </c>
      <c r="Q1330">
        <f>VLOOKUP(B1330,states!A$2:D$10,4,FALSE)</f>
        <v>2</v>
      </c>
      <c r="R1330">
        <v>0.5</v>
      </c>
      <c r="S1330">
        <f t="shared" si="164"/>
        <v>0.5</v>
      </c>
      <c r="T1330" s="7">
        <f t="shared" si="167"/>
        <v>1.0305679104052098E-2</v>
      </c>
    </row>
    <row r="1331" spans="1:20">
      <c r="A1331" s="4" t="str">
        <f t="shared" si="165"/>
        <v>C2Sigma-27.5-f-0-2</v>
      </c>
      <c r="B1331" s="1" t="s">
        <v>5</v>
      </c>
      <c r="C1331">
        <v>0</v>
      </c>
      <c r="D1331">
        <v>27.5</v>
      </c>
      <c r="E1331" s="2" t="s">
        <v>2</v>
      </c>
      <c r="F1331">
        <v>2</v>
      </c>
      <c r="G1331">
        <v>42339.475268160997</v>
      </c>
      <c r="H1331">
        <v>5.0249377999999997E-2</v>
      </c>
      <c r="I1331">
        <v>1</v>
      </c>
      <c r="J1331">
        <f t="shared" si="160"/>
        <v>42325.199540835994</v>
      </c>
      <c r="K1331">
        <f t="shared" si="161"/>
        <v>27.5</v>
      </c>
      <c r="L1331">
        <f t="shared" si="162"/>
        <v>1</v>
      </c>
      <c r="M1331">
        <f>C1331+1+VLOOKUP(B1331,states!A$2:C$10,3,FALSE)</f>
        <v>101</v>
      </c>
      <c r="N1331">
        <f t="shared" si="166"/>
        <v>42325.199540835994</v>
      </c>
      <c r="O1331" s="2" t="str">
        <f>VLOOKUP(B1331,states!A$2:C$10,2,FALSE)</f>
        <v>C</v>
      </c>
      <c r="P1331">
        <f t="shared" si="163"/>
        <v>0</v>
      </c>
      <c r="Q1331">
        <f>VLOOKUP(B1331,states!A$2:D$10,4,FALSE)</f>
        <v>0</v>
      </c>
      <c r="R1331">
        <v>0.5</v>
      </c>
      <c r="S1331">
        <f t="shared" si="164"/>
        <v>0.5</v>
      </c>
      <c r="T1331" s="7">
        <f t="shared" si="167"/>
        <v>10.256584702162213</v>
      </c>
    </row>
    <row r="1332" spans="1:20">
      <c r="A1332" s="4" t="str">
        <f t="shared" si="165"/>
        <v>X2Pi-27.5-e-0-1</v>
      </c>
      <c r="B1332" s="1" t="s">
        <v>0</v>
      </c>
      <c r="C1332">
        <v>0</v>
      </c>
      <c r="D1332">
        <v>27.5</v>
      </c>
      <c r="E1332" s="2" t="s">
        <v>1</v>
      </c>
      <c r="F1332">
        <v>1</v>
      </c>
      <c r="G1332">
        <v>9950.4790576319992</v>
      </c>
      <c r="H1332">
        <v>0.50012498400000005</v>
      </c>
      <c r="I1332">
        <v>1</v>
      </c>
      <c r="J1332">
        <f t="shared" si="160"/>
        <v>9936.2033303069984</v>
      </c>
      <c r="K1332">
        <f t="shared" si="161"/>
        <v>27.5</v>
      </c>
      <c r="L1332">
        <f t="shared" si="162"/>
        <v>-1</v>
      </c>
      <c r="M1332">
        <f>C1332+1+VLOOKUP(B1332,states!A$2:C$10,3,FALSE)</f>
        <v>1</v>
      </c>
      <c r="N1332">
        <f t="shared" si="166"/>
        <v>9936.2033303069984</v>
      </c>
      <c r="O1332" s="2" t="str">
        <f>VLOOKUP(B1332,states!A$2:C$10,2,FALSE)</f>
        <v>X</v>
      </c>
      <c r="P1332">
        <f t="shared" si="163"/>
        <v>0</v>
      </c>
      <c r="Q1332">
        <f>VLOOKUP(B1332,states!A$2:D$10,4,FALSE)</f>
        <v>1</v>
      </c>
      <c r="R1332">
        <v>0.5</v>
      </c>
      <c r="S1332">
        <f t="shared" si="164"/>
        <v>0.5</v>
      </c>
      <c r="T1332" s="7">
        <f t="shared" si="167"/>
        <v>1.0305164072506452</v>
      </c>
    </row>
    <row r="1333" spans="1:20">
      <c r="A1333" s="4" t="str">
        <f t="shared" si="165"/>
        <v>X2Pi-27.5-e-0-1</v>
      </c>
      <c r="B1333" s="1" t="s">
        <v>0</v>
      </c>
      <c r="C1333">
        <v>0</v>
      </c>
      <c r="D1333">
        <v>27.5</v>
      </c>
      <c r="E1333" s="2" t="s">
        <v>1</v>
      </c>
      <c r="F1333">
        <v>1</v>
      </c>
      <c r="G1333">
        <v>9950.7029315620002</v>
      </c>
      <c r="H1333">
        <v>5.0000000000000001E-3</v>
      </c>
      <c r="I1333">
        <v>7</v>
      </c>
      <c r="J1333">
        <f t="shared" si="160"/>
        <v>9936.4272042369994</v>
      </c>
      <c r="K1333">
        <f t="shared" si="161"/>
        <v>27.5</v>
      </c>
      <c r="L1333">
        <f t="shared" si="162"/>
        <v>-1</v>
      </c>
      <c r="M1333">
        <f>C1333+1+VLOOKUP(B1333,states!A$2:C$10,3,FALSE)</f>
        <v>1</v>
      </c>
      <c r="N1333">
        <f t="shared" si="166"/>
        <v>9936.4272042369994</v>
      </c>
      <c r="O1333" s="2" t="str">
        <f>VLOOKUP(B1333,states!A$2:C$10,2,FALSE)</f>
        <v>X</v>
      </c>
      <c r="P1333">
        <f t="shared" si="163"/>
        <v>0</v>
      </c>
      <c r="Q1333">
        <f>VLOOKUP(B1333,states!A$2:D$10,4,FALSE)</f>
        <v>1</v>
      </c>
      <c r="R1333">
        <v>0.5</v>
      </c>
      <c r="S1333">
        <f t="shared" si="164"/>
        <v>0.5</v>
      </c>
      <c r="T1333" s="7">
        <f t="shared" si="167"/>
        <v>721.54180236315301</v>
      </c>
    </row>
    <row r="1334" spans="1:20">
      <c r="A1334" s="4" t="str">
        <f t="shared" si="165"/>
        <v>X2Pi-27.5-e-0-2</v>
      </c>
      <c r="B1334" s="1" t="s">
        <v>0</v>
      </c>
      <c r="C1334">
        <v>0</v>
      </c>
      <c r="D1334">
        <v>27.5</v>
      </c>
      <c r="E1334" s="2" t="s">
        <v>1</v>
      </c>
      <c r="F1334">
        <v>2</v>
      </c>
      <c r="G1334">
        <v>10605.661268161</v>
      </c>
      <c r="H1334">
        <v>5.0000000000000001E-3</v>
      </c>
      <c r="I1334">
        <v>5</v>
      </c>
      <c r="J1334">
        <f t="shared" si="160"/>
        <v>10591.385540836</v>
      </c>
      <c r="K1334">
        <f t="shared" si="161"/>
        <v>27.5</v>
      </c>
      <c r="L1334">
        <f t="shared" si="162"/>
        <v>-1</v>
      </c>
      <c r="M1334">
        <f>C1334+1+VLOOKUP(B1334,states!A$2:C$10,3,FALSE)</f>
        <v>1</v>
      </c>
      <c r="N1334">
        <f t="shared" si="166"/>
        <v>10591.385540836</v>
      </c>
      <c r="O1334" s="2" t="str">
        <f>VLOOKUP(B1334,states!A$2:C$10,2,FALSE)</f>
        <v>X</v>
      </c>
      <c r="P1334">
        <f t="shared" si="163"/>
        <v>0</v>
      </c>
      <c r="Q1334">
        <f>VLOOKUP(B1334,states!A$2:D$10,4,FALSE)</f>
        <v>1</v>
      </c>
      <c r="R1334">
        <v>0.5</v>
      </c>
      <c r="S1334">
        <f t="shared" si="164"/>
        <v>1.5</v>
      </c>
      <c r="T1334" s="7">
        <f t="shared" si="167"/>
        <v>515.38700168796629</v>
      </c>
    </row>
    <row r="1335" spans="1:20">
      <c r="A1335" s="4" t="str">
        <f t="shared" si="165"/>
        <v>X2Pi-27.5-e-1-1</v>
      </c>
      <c r="B1335" s="1" t="s">
        <v>0</v>
      </c>
      <c r="C1335">
        <v>1</v>
      </c>
      <c r="D1335">
        <v>27.5</v>
      </c>
      <c r="E1335" s="2" t="s">
        <v>1</v>
      </c>
      <c r="F1335">
        <v>1</v>
      </c>
      <c r="G1335">
        <v>12293.755823117999</v>
      </c>
      <c r="H1335">
        <v>7.0710679999999998E-3</v>
      </c>
      <c r="I1335">
        <v>5</v>
      </c>
      <c r="J1335">
        <f t="shared" si="160"/>
        <v>12279.480095792998</v>
      </c>
      <c r="K1335">
        <f t="shared" si="161"/>
        <v>27.5</v>
      </c>
      <c r="L1335">
        <f t="shared" si="162"/>
        <v>-1</v>
      </c>
      <c r="M1335">
        <f>C1335+1+VLOOKUP(B1335,states!A$2:C$10,3,FALSE)</f>
        <v>2</v>
      </c>
      <c r="N1335">
        <f t="shared" si="166"/>
        <v>12279.480095792998</v>
      </c>
      <c r="O1335" s="2" t="str">
        <f>VLOOKUP(B1335,states!A$2:C$10,2,FALSE)</f>
        <v>X</v>
      </c>
      <c r="P1335">
        <f t="shared" si="163"/>
        <v>1</v>
      </c>
      <c r="Q1335">
        <f>VLOOKUP(B1335,states!A$2:D$10,4,FALSE)</f>
        <v>1</v>
      </c>
      <c r="R1335">
        <v>0.5</v>
      </c>
      <c r="S1335">
        <f t="shared" si="164"/>
        <v>0.5</v>
      </c>
      <c r="T1335" s="7">
        <f t="shared" si="167"/>
        <v>3.6443363413275507</v>
      </c>
    </row>
    <row r="1336" spans="1:20">
      <c r="A1336" s="4" t="str">
        <f t="shared" si="165"/>
        <v>X2Pi-27.5-e-1-2</v>
      </c>
      <c r="B1336" s="1" t="s">
        <v>0</v>
      </c>
      <c r="C1336">
        <v>1</v>
      </c>
      <c r="D1336">
        <v>27.5</v>
      </c>
      <c r="E1336" s="2" t="s">
        <v>1</v>
      </c>
      <c r="F1336">
        <v>2</v>
      </c>
      <c r="G1336">
        <v>12921.535067035</v>
      </c>
      <c r="H1336">
        <v>7.0710679999999998E-3</v>
      </c>
      <c r="I1336">
        <v>2</v>
      </c>
      <c r="J1336">
        <f t="shared" si="160"/>
        <v>12907.259339709999</v>
      </c>
      <c r="K1336">
        <f t="shared" si="161"/>
        <v>27.5</v>
      </c>
      <c r="L1336">
        <f t="shared" si="162"/>
        <v>-1</v>
      </c>
      <c r="M1336">
        <f>C1336+1+VLOOKUP(B1336,states!A$2:C$10,3,FALSE)</f>
        <v>2</v>
      </c>
      <c r="N1336">
        <f t="shared" si="166"/>
        <v>12907.259339709999</v>
      </c>
      <c r="O1336" s="2" t="str">
        <f>VLOOKUP(B1336,states!A$2:C$10,2,FALSE)</f>
        <v>X</v>
      </c>
      <c r="P1336">
        <f t="shared" si="163"/>
        <v>1</v>
      </c>
      <c r="Q1336">
        <f>VLOOKUP(B1336,states!A$2:D$10,4,FALSE)</f>
        <v>1</v>
      </c>
      <c r="R1336">
        <v>0.5</v>
      </c>
      <c r="S1336">
        <f t="shared" si="164"/>
        <v>1.5</v>
      </c>
      <c r="T1336" s="7">
        <f t="shared" si="167"/>
        <v>1.4577345365310201</v>
      </c>
    </row>
    <row r="1337" spans="1:20">
      <c r="A1337" s="4" t="str">
        <f t="shared" si="165"/>
        <v>X2Pi-27.5-e-2-1</v>
      </c>
      <c r="B1337" s="1" t="s">
        <v>0</v>
      </c>
      <c r="C1337">
        <v>2</v>
      </c>
      <c r="D1337">
        <v>27.5</v>
      </c>
      <c r="E1337" s="2" t="s">
        <v>1</v>
      </c>
      <c r="F1337">
        <v>1</v>
      </c>
      <c r="G1337">
        <v>14513.151497172001</v>
      </c>
      <c r="H1337">
        <v>8.6602539999999992E-3</v>
      </c>
      <c r="I1337">
        <v>3</v>
      </c>
      <c r="J1337">
        <f t="shared" si="160"/>
        <v>14498.875769847</v>
      </c>
      <c r="K1337">
        <f t="shared" si="161"/>
        <v>27.5</v>
      </c>
      <c r="L1337">
        <f t="shared" si="162"/>
        <v>-1</v>
      </c>
      <c r="M1337">
        <f>C1337+1+VLOOKUP(B1337,states!A$2:C$10,3,FALSE)</f>
        <v>3</v>
      </c>
      <c r="N1337">
        <f t="shared" si="166"/>
        <v>14498.875769847</v>
      </c>
      <c r="O1337" s="2" t="str">
        <f>VLOOKUP(B1337,states!A$2:C$10,2,FALSE)</f>
        <v>X</v>
      </c>
      <c r="P1337">
        <f t="shared" si="163"/>
        <v>2</v>
      </c>
      <c r="Q1337">
        <f>VLOOKUP(B1337,states!A$2:D$10,4,FALSE)</f>
        <v>1</v>
      </c>
      <c r="R1337">
        <v>0.5</v>
      </c>
      <c r="S1337">
        <f t="shared" si="164"/>
        <v>0.5</v>
      </c>
      <c r="T1337" s="7">
        <f t="shared" si="167"/>
        <v>1.7853529527700911</v>
      </c>
    </row>
    <row r="1338" spans="1:20">
      <c r="A1338" s="4" t="str">
        <f t="shared" si="165"/>
        <v>X2Pi-27.5-e-2-2</v>
      </c>
      <c r="B1338" s="1" t="s">
        <v>0</v>
      </c>
      <c r="C1338">
        <v>2</v>
      </c>
      <c r="D1338">
        <v>27.5</v>
      </c>
      <c r="E1338" s="2" t="s">
        <v>1</v>
      </c>
      <c r="F1338">
        <v>2</v>
      </c>
      <c r="G1338">
        <v>15113.741782476</v>
      </c>
      <c r="H1338">
        <v>8.6602539999999992E-3</v>
      </c>
      <c r="I1338">
        <v>2</v>
      </c>
      <c r="J1338">
        <f t="shared" si="160"/>
        <v>15099.466055150999</v>
      </c>
      <c r="K1338">
        <f t="shared" si="161"/>
        <v>27.5</v>
      </c>
      <c r="L1338">
        <f t="shared" si="162"/>
        <v>-1</v>
      </c>
      <c r="M1338">
        <f>C1338+1+VLOOKUP(B1338,states!A$2:C$10,3,FALSE)</f>
        <v>3</v>
      </c>
      <c r="N1338">
        <f t="shared" si="166"/>
        <v>15099.466055150999</v>
      </c>
      <c r="O1338" s="2" t="str">
        <f>VLOOKUP(B1338,states!A$2:C$10,2,FALSE)</f>
        <v>X</v>
      </c>
      <c r="P1338">
        <f t="shared" si="163"/>
        <v>2</v>
      </c>
      <c r="Q1338">
        <f>VLOOKUP(B1338,states!A$2:D$10,4,FALSE)</f>
        <v>1</v>
      </c>
      <c r="R1338">
        <v>0.5</v>
      </c>
      <c r="S1338">
        <f t="shared" si="164"/>
        <v>1.5</v>
      </c>
      <c r="T1338" s="7">
        <f t="shared" si="167"/>
        <v>1.1902353018467273</v>
      </c>
    </row>
    <row r="1339" spans="1:20">
      <c r="A1339" s="4" t="str">
        <f t="shared" si="165"/>
        <v>X2Pi-27.5-e-3-1</v>
      </c>
      <c r="B1339" s="1" t="s">
        <v>0</v>
      </c>
      <c r="C1339">
        <v>3</v>
      </c>
      <c r="D1339">
        <v>27.5</v>
      </c>
      <c r="E1339" s="2" t="s">
        <v>1</v>
      </c>
      <c r="F1339">
        <v>1</v>
      </c>
      <c r="G1339">
        <v>16608.932733004</v>
      </c>
      <c r="H1339">
        <v>0.01</v>
      </c>
      <c r="I1339">
        <v>3</v>
      </c>
      <c r="J1339">
        <f t="shared" si="160"/>
        <v>16594.657005679001</v>
      </c>
      <c r="K1339">
        <f t="shared" si="161"/>
        <v>27.5</v>
      </c>
      <c r="L1339">
        <f t="shared" si="162"/>
        <v>-1</v>
      </c>
      <c r="M1339">
        <f>C1339+1+VLOOKUP(B1339,states!A$2:C$10,3,FALSE)</f>
        <v>4</v>
      </c>
      <c r="N1339">
        <f t="shared" si="166"/>
        <v>16594.657005679001</v>
      </c>
      <c r="O1339" s="2" t="str">
        <f>VLOOKUP(B1339,states!A$2:C$10,2,FALSE)</f>
        <v>X</v>
      </c>
      <c r="P1339">
        <f t="shared" si="163"/>
        <v>3</v>
      </c>
      <c r="Q1339">
        <f>VLOOKUP(B1339,states!A$2:D$10,4,FALSE)</f>
        <v>1</v>
      </c>
      <c r="R1339">
        <v>0.5</v>
      </c>
      <c r="S1339">
        <f t="shared" si="164"/>
        <v>0.5</v>
      </c>
      <c r="T1339" s="7">
        <f t="shared" si="167"/>
        <v>1.5461610050638992</v>
      </c>
    </row>
    <row r="1340" spans="1:20">
      <c r="A1340" s="4" t="str">
        <f t="shared" si="165"/>
        <v>X2Pi-27.5-e-3-2</v>
      </c>
      <c r="B1340" s="1" t="s">
        <v>0</v>
      </c>
      <c r="C1340">
        <v>3</v>
      </c>
      <c r="D1340">
        <v>27.5</v>
      </c>
      <c r="E1340" s="2" t="s">
        <v>1</v>
      </c>
      <c r="F1340">
        <v>2</v>
      </c>
      <c r="G1340">
        <v>17182.285842977999</v>
      </c>
      <c r="H1340">
        <v>0.01</v>
      </c>
      <c r="I1340">
        <v>1</v>
      </c>
      <c r="J1340">
        <f t="shared" si="160"/>
        <v>17168.010115653</v>
      </c>
      <c r="K1340">
        <f t="shared" si="161"/>
        <v>27.5</v>
      </c>
      <c r="L1340">
        <f t="shared" si="162"/>
        <v>-1</v>
      </c>
      <c r="M1340">
        <f>C1340+1+VLOOKUP(B1340,states!A$2:C$10,3,FALSE)</f>
        <v>4</v>
      </c>
      <c r="N1340">
        <f t="shared" si="166"/>
        <v>17168.010115653</v>
      </c>
      <c r="O1340" s="2" t="str">
        <f>VLOOKUP(B1340,states!A$2:C$10,2,FALSE)</f>
        <v>X</v>
      </c>
      <c r="P1340">
        <f t="shared" si="163"/>
        <v>3</v>
      </c>
      <c r="Q1340">
        <f>VLOOKUP(B1340,states!A$2:D$10,4,FALSE)</f>
        <v>1</v>
      </c>
      <c r="R1340">
        <v>0.5</v>
      </c>
      <c r="S1340">
        <f t="shared" si="164"/>
        <v>1.5</v>
      </c>
      <c r="T1340" s="7">
        <f t="shared" si="167"/>
        <v>0.51538700168796636</v>
      </c>
    </row>
    <row r="1341" spans="1:20">
      <c r="A1341" s="4" t="str">
        <f t="shared" si="165"/>
        <v>X2Pi-27.5-e-4-1</v>
      </c>
      <c r="B1341" s="1" t="s">
        <v>0</v>
      </c>
      <c r="C1341">
        <v>4</v>
      </c>
      <c r="D1341">
        <v>27.5</v>
      </c>
      <c r="E1341" s="2" t="s">
        <v>1</v>
      </c>
      <c r="F1341">
        <v>1</v>
      </c>
      <c r="G1341">
        <v>18580.441631168</v>
      </c>
      <c r="H1341">
        <v>2.3310435000000001E-2</v>
      </c>
      <c r="I1341">
        <v>1</v>
      </c>
      <c r="J1341">
        <f t="shared" si="160"/>
        <v>18566.165903843001</v>
      </c>
      <c r="K1341">
        <f t="shared" si="161"/>
        <v>27.5</v>
      </c>
      <c r="L1341">
        <f t="shared" si="162"/>
        <v>-1</v>
      </c>
      <c r="M1341">
        <f>C1341+1+VLOOKUP(B1341,states!A$2:C$10,3,FALSE)</f>
        <v>5</v>
      </c>
      <c r="N1341">
        <f t="shared" si="166"/>
        <v>18566.165903843001</v>
      </c>
      <c r="O1341" s="2" t="str">
        <f>VLOOKUP(B1341,states!A$2:C$10,2,FALSE)</f>
        <v>X</v>
      </c>
      <c r="P1341">
        <f t="shared" si="163"/>
        <v>4</v>
      </c>
      <c r="Q1341">
        <f>VLOOKUP(B1341,states!A$2:D$10,4,FALSE)</f>
        <v>1</v>
      </c>
      <c r="R1341">
        <v>0.5</v>
      </c>
      <c r="S1341">
        <f t="shared" si="164"/>
        <v>0.5</v>
      </c>
      <c r="T1341" s="7">
        <f t="shared" si="167"/>
        <v>0.22109711881737359</v>
      </c>
    </row>
    <row r="1342" spans="1:20">
      <c r="A1342" s="4" t="str">
        <f t="shared" si="165"/>
        <v>X2Pi-27.5-e-4-2</v>
      </c>
      <c r="B1342" s="1" t="s">
        <v>0</v>
      </c>
      <c r="C1342">
        <v>4</v>
      </c>
      <c r="D1342">
        <v>27.5</v>
      </c>
      <c r="E1342" s="2" t="s">
        <v>1</v>
      </c>
      <c r="F1342">
        <v>2</v>
      </c>
      <c r="G1342">
        <v>19126.290046807</v>
      </c>
      <c r="H1342">
        <v>2.2360680000000001E-2</v>
      </c>
      <c r="I1342">
        <v>1</v>
      </c>
      <c r="J1342">
        <f t="shared" si="160"/>
        <v>19112.014319482001</v>
      </c>
      <c r="K1342">
        <f t="shared" si="161"/>
        <v>27.5</v>
      </c>
      <c r="L1342">
        <f t="shared" si="162"/>
        <v>-1</v>
      </c>
      <c r="M1342">
        <f>C1342+1+VLOOKUP(B1342,states!A$2:C$10,3,FALSE)</f>
        <v>5</v>
      </c>
      <c r="N1342">
        <f t="shared" si="166"/>
        <v>19112.014319482001</v>
      </c>
      <c r="O1342" s="2" t="str">
        <f>VLOOKUP(B1342,states!A$2:C$10,2,FALSE)</f>
        <v>X</v>
      </c>
      <c r="P1342">
        <f t="shared" si="163"/>
        <v>4</v>
      </c>
      <c r="Q1342">
        <f>VLOOKUP(B1342,states!A$2:D$10,4,FALSE)</f>
        <v>1</v>
      </c>
      <c r="R1342">
        <v>0.5</v>
      </c>
      <c r="S1342">
        <f t="shared" si="164"/>
        <v>1.5</v>
      </c>
      <c r="T1342" s="7">
        <f t="shared" si="167"/>
        <v>0.23048807177955516</v>
      </c>
    </row>
    <row r="1343" spans="1:20">
      <c r="A1343" s="4" t="str">
        <f t="shared" si="165"/>
        <v>A2Delta-27.5-e-0-1</v>
      </c>
      <c r="B1343" s="1" t="s">
        <v>3</v>
      </c>
      <c r="C1343">
        <v>0</v>
      </c>
      <c r="D1343">
        <v>27.5</v>
      </c>
      <c r="E1343" s="2" t="s">
        <v>1</v>
      </c>
      <c r="F1343">
        <v>1</v>
      </c>
      <c r="G1343">
        <v>33334.490154446001</v>
      </c>
      <c r="H1343">
        <v>1.118034E-2</v>
      </c>
      <c r="I1343">
        <v>5</v>
      </c>
      <c r="J1343">
        <f t="shared" si="160"/>
        <v>33320.214427120998</v>
      </c>
      <c r="K1343">
        <f t="shared" si="161"/>
        <v>27.5</v>
      </c>
      <c r="L1343">
        <f t="shared" si="162"/>
        <v>-1</v>
      </c>
      <c r="M1343">
        <f>C1343+1+VLOOKUP(B1343,states!A$2:C$10,3,FALSE)</f>
        <v>251</v>
      </c>
      <c r="N1343">
        <f t="shared" si="166"/>
        <v>33320.214427120998</v>
      </c>
      <c r="O1343" s="2" t="str">
        <f>VLOOKUP(B1343,states!A$2:C$10,2,FALSE)</f>
        <v>A</v>
      </c>
      <c r="P1343">
        <f t="shared" si="163"/>
        <v>0</v>
      </c>
      <c r="Q1343">
        <f>VLOOKUP(B1343,states!A$2:D$10,4,FALSE)</f>
        <v>2</v>
      </c>
      <c r="R1343">
        <v>0.5</v>
      </c>
      <c r="S1343">
        <f t="shared" si="164"/>
        <v>0.5</v>
      </c>
      <c r="T1343" s="7">
        <f t="shared" si="167"/>
        <v>230.48807177955518</v>
      </c>
    </row>
    <row r="1344" spans="1:20">
      <c r="A1344" s="4" t="str">
        <f t="shared" si="165"/>
        <v>A2Delta-27.5-e-1-1</v>
      </c>
      <c r="B1344" s="1" t="s">
        <v>3</v>
      </c>
      <c r="C1344">
        <v>1</v>
      </c>
      <c r="D1344">
        <v>27.5</v>
      </c>
      <c r="E1344" s="2" t="s">
        <v>1</v>
      </c>
      <c r="F1344">
        <v>1</v>
      </c>
      <c r="G1344">
        <v>35532.923600014998</v>
      </c>
      <c r="H1344">
        <v>5.0497525000000001E-2</v>
      </c>
      <c r="I1344">
        <v>3</v>
      </c>
      <c r="J1344">
        <f t="shared" si="160"/>
        <v>35518.647872689995</v>
      </c>
      <c r="K1344">
        <f t="shared" si="161"/>
        <v>27.5</v>
      </c>
      <c r="L1344">
        <f t="shared" si="162"/>
        <v>-1</v>
      </c>
      <c r="M1344">
        <f>C1344+1+VLOOKUP(B1344,states!A$2:C$10,3,FALSE)</f>
        <v>252</v>
      </c>
      <c r="N1344">
        <f t="shared" si="166"/>
        <v>35518.647872689995</v>
      </c>
      <c r="O1344" s="2" t="str">
        <f>VLOOKUP(B1344,states!A$2:C$10,2,FALSE)</f>
        <v>A</v>
      </c>
      <c r="P1344">
        <f t="shared" si="163"/>
        <v>1</v>
      </c>
      <c r="Q1344">
        <f>VLOOKUP(B1344,states!A$2:D$10,4,FALSE)</f>
        <v>2</v>
      </c>
      <c r="R1344">
        <v>0.5</v>
      </c>
      <c r="S1344">
        <f t="shared" si="164"/>
        <v>0.5</v>
      </c>
      <c r="T1344" s="7">
        <f t="shared" si="167"/>
        <v>0.30618550217340335</v>
      </c>
    </row>
    <row r="1345" spans="1:20">
      <c r="A1345" s="4" t="str">
        <f t="shared" si="165"/>
        <v>A2Delta-27.5-e-2-1</v>
      </c>
      <c r="B1345" s="1" t="s">
        <v>3</v>
      </c>
      <c r="C1345">
        <v>2</v>
      </c>
      <c r="D1345">
        <v>27.5</v>
      </c>
      <c r="E1345" s="2" t="s">
        <v>1</v>
      </c>
      <c r="F1345">
        <v>1</v>
      </c>
      <c r="G1345">
        <v>37463.808823118001</v>
      </c>
      <c r="H1345">
        <v>0.50007499399999999</v>
      </c>
      <c r="I1345">
        <v>1</v>
      </c>
      <c r="J1345">
        <f t="shared" si="160"/>
        <v>37449.533095792998</v>
      </c>
      <c r="K1345">
        <f t="shared" si="161"/>
        <v>27.5</v>
      </c>
      <c r="L1345">
        <f t="shared" si="162"/>
        <v>-1</v>
      </c>
      <c r="M1345">
        <f>C1345+1+VLOOKUP(B1345,states!A$2:C$10,3,FALSE)</f>
        <v>253</v>
      </c>
      <c r="N1345">
        <f t="shared" si="166"/>
        <v>37449.533095792998</v>
      </c>
      <c r="O1345" s="2" t="str">
        <f>VLOOKUP(B1345,states!A$2:C$10,2,FALSE)</f>
        <v>A</v>
      </c>
      <c r="P1345">
        <f t="shared" si="163"/>
        <v>2</v>
      </c>
      <c r="Q1345">
        <f>VLOOKUP(B1345,states!A$2:D$10,4,FALSE)</f>
        <v>2</v>
      </c>
      <c r="R1345">
        <v>0.5</v>
      </c>
      <c r="S1345">
        <f t="shared" si="164"/>
        <v>0.5</v>
      </c>
      <c r="T1345" s="7">
        <f t="shared" si="167"/>
        <v>1.0306194228299414E-2</v>
      </c>
    </row>
    <row r="1346" spans="1:20">
      <c r="A1346" s="4" t="str">
        <f t="shared" si="165"/>
        <v>A2Delta-27.5-e-2-2</v>
      </c>
      <c r="B1346" s="1" t="s">
        <v>3</v>
      </c>
      <c r="C1346">
        <v>2</v>
      </c>
      <c r="D1346">
        <v>27.5</v>
      </c>
      <c r="E1346" s="2" t="s">
        <v>1</v>
      </c>
      <c r="F1346">
        <v>2</v>
      </c>
      <c r="G1346">
        <v>38049.447067034998</v>
      </c>
      <c r="H1346">
        <v>0.50007499399999999</v>
      </c>
      <c r="I1346">
        <v>1</v>
      </c>
      <c r="J1346">
        <f t="shared" ref="J1346:J1409" si="168">G1346-G$2</f>
        <v>38035.171339709996</v>
      </c>
      <c r="K1346">
        <f t="shared" ref="K1346:K1409" si="169">D1346</f>
        <v>27.5</v>
      </c>
      <c r="L1346">
        <f t="shared" ref="L1346:L1409" si="170">IF(E1346="e",(-1)^(D1346-0.5),(-1)^(D1346+0.5))</f>
        <v>-1</v>
      </c>
      <c r="M1346">
        <f>C1346+1+VLOOKUP(B1346,states!A$2:C$10,3,FALSE)</f>
        <v>253</v>
      </c>
      <c r="N1346">
        <f t="shared" si="166"/>
        <v>38035.171339709996</v>
      </c>
      <c r="O1346" s="2" t="str">
        <f>VLOOKUP(B1346,states!A$2:C$10,2,FALSE)</f>
        <v>A</v>
      </c>
      <c r="P1346">
        <f t="shared" ref="P1346:P1409" si="171">C1346</f>
        <v>2</v>
      </c>
      <c r="Q1346">
        <f>VLOOKUP(B1346,states!A$2:D$10,4,FALSE)</f>
        <v>2</v>
      </c>
      <c r="R1346">
        <v>0.5</v>
      </c>
      <c r="S1346">
        <f t="shared" ref="S1346:S1409" si="172">IF(Q1346=0,R1346,IF(F1346=1,0.5,1.5))</f>
        <v>1.5</v>
      </c>
      <c r="T1346" s="7">
        <f t="shared" si="167"/>
        <v>1.0306194228299414E-2</v>
      </c>
    </row>
    <row r="1347" spans="1:20">
      <c r="A1347" s="4" t="str">
        <f t="shared" ref="A1347:A1410" si="173">B1347&amp;"-"&amp;D1347&amp;"-"&amp;E1347&amp;"-"&amp;C1347&amp;"-"&amp;F1347</f>
        <v>A2Delta-27.5-e-3-1</v>
      </c>
      <c r="B1347" s="1" t="s">
        <v>3</v>
      </c>
      <c r="C1347">
        <v>3</v>
      </c>
      <c r="D1347">
        <v>27.5</v>
      </c>
      <c r="E1347" s="2" t="s">
        <v>1</v>
      </c>
      <c r="F1347">
        <v>1</v>
      </c>
      <c r="G1347">
        <v>39051.743299424001</v>
      </c>
      <c r="H1347">
        <v>0.50009999000000005</v>
      </c>
      <c r="I1347">
        <v>1</v>
      </c>
      <c r="J1347">
        <f t="shared" si="168"/>
        <v>39037.467572098998</v>
      </c>
      <c r="K1347">
        <f t="shared" si="169"/>
        <v>27.5</v>
      </c>
      <c r="L1347">
        <f t="shared" si="170"/>
        <v>-1</v>
      </c>
      <c r="M1347">
        <f>C1347+1+VLOOKUP(B1347,states!A$2:C$10,3,FALSE)</f>
        <v>254</v>
      </c>
      <c r="N1347">
        <f t="shared" ref="N1347:N1410" si="174">J1347</f>
        <v>39037.467572098998</v>
      </c>
      <c r="O1347" s="2" t="str">
        <f>VLOOKUP(B1347,states!A$2:C$10,2,FALSE)</f>
        <v>A</v>
      </c>
      <c r="P1347">
        <f t="shared" si="171"/>
        <v>3</v>
      </c>
      <c r="Q1347">
        <f>VLOOKUP(B1347,states!A$2:D$10,4,FALSE)</f>
        <v>2</v>
      </c>
      <c r="R1347">
        <v>0.5</v>
      </c>
      <c r="S1347">
        <f t="shared" si="172"/>
        <v>0.5</v>
      </c>
      <c r="T1347" s="7">
        <f t="shared" ref="T1347:T1410" si="175">0.01*I1347/H1347/D1347^(1/5)*IF(P1347=0,100,1)</f>
        <v>1.0305679104052098E-2</v>
      </c>
    </row>
    <row r="1348" spans="1:20">
      <c r="A1348" s="4" t="str">
        <f t="shared" si="173"/>
        <v>C2Sigma-27.5-e-0-1</v>
      </c>
      <c r="B1348" s="1" t="s">
        <v>5</v>
      </c>
      <c r="C1348">
        <v>0</v>
      </c>
      <c r="D1348">
        <v>27.5</v>
      </c>
      <c r="E1348" s="2" t="s">
        <v>1</v>
      </c>
      <c r="F1348">
        <v>1</v>
      </c>
      <c r="G1348">
        <v>41678.520738988998</v>
      </c>
      <c r="H1348">
        <v>5.0249377999999997E-2</v>
      </c>
      <c r="I1348">
        <v>1</v>
      </c>
      <c r="J1348">
        <f t="shared" si="168"/>
        <v>41664.245011663996</v>
      </c>
      <c r="K1348">
        <f t="shared" si="169"/>
        <v>27.5</v>
      </c>
      <c r="L1348">
        <f t="shared" si="170"/>
        <v>-1</v>
      </c>
      <c r="M1348">
        <f>C1348+1+VLOOKUP(B1348,states!A$2:C$10,3,FALSE)</f>
        <v>101</v>
      </c>
      <c r="N1348">
        <f t="shared" si="174"/>
        <v>41664.245011663996</v>
      </c>
      <c r="O1348" s="2" t="str">
        <f>VLOOKUP(B1348,states!A$2:C$10,2,FALSE)</f>
        <v>C</v>
      </c>
      <c r="P1348">
        <f t="shared" si="171"/>
        <v>0</v>
      </c>
      <c r="Q1348">
        <f>VLOOKUP(B1348,states!A$2:D$10,4,FALSE)</f>
        <v>0</v>
      </c>
      <c r="R1348">
        <v>0.5</v>
      </c>
      <c r="S1348">
        <f t="shared" si="172"/>
        <v>0.5</v>
      </c>
      <c r="T1348" s="7">
        <f t="shared" si="175"/>
        <v>10.256584702162213</v>
      </c>
    </row>
    <row r="1349" spans="1:20">
      <c r="A1349" s="4" t="str">
        <f t="shared" si="173"/>
        <v>X2Pi-28.5-e-0-1</v>
      </c>
      <c r="B1349" s="1" t="s">
        <v>0</v>
      </c>
      <c r="C1349">
        <v>0</v>
      </c>
      <c r="D1349">
        <v>28.5</v>
      </c>
      <c r="E1349" s="2" t="s">
        <v>1</v>
      </c>
      <c r="F1349">
        <v>1</v>
      </c>
      <c r="G1349">
        <v>10628.050154446</v>
      </c>
      <c r="H1349">
        <v>0.50012498400000005</v>
      </c>
      <c r="I1349">
        <v>1</v>
      </c>
      <c r="J1349">
        <f t="shared" si="168"/>
        <v>10613.774427120999</v>
      </c>
      <c r="K1349">
        <f t="shared" si="169"/>
        <v>28.5</v>
      </c>
      <c r="L1349">
        <f t="shared" si="170"/>
        <v>1</v>
      </c>
      <c r="M1349">
        <f>C1349+1+VLOOKUP(B1349,states!A$2:C$10,3,FALSE)</f>
        <v>1</v>
      </c>
      <c r="N1349">
        <f t="shared" si="174"/>
        <v>10613.774427120999</v>
      </c>
      <c r="O1349" s="2" t="str">
        <f>VLOOKUP(B1349,states!A$2:C$10,2,FALSE)</f>
        <v>X</v>
      </c>
      <c r="P1349">
        <f t="shared" si="171"/>
        <v>0</v>
      </c>
      <c r="Q1349">
        <f>VLOOKUP(B1349,states!A$2:D$10,4,FALSE)</f>
        <v>1</v>
      </c>
      <c r="R1349">
        <v>0.5</v>
      </c>
      <c r="S1349">
        <f t="shared" si="172"/>
        <v>0.5</v>
      </c>
      <c r="T1349" s="7">
        <f t="shared" si="175"/>
        <v>1.0231810249926456</v>
      </c>
    </row>
    <row r="1350" spans="1:20">
      <c r="A1350" s="4" t="str">
        <f t="shared" si="173"/>
        <v>X2Pi-28.5-e-0-1</v>
      </c>
      <c r="B1350" s="1" t="s">
        <v>0</v>
      </c>
      <c r="C1350">
        <v>0</v>
      </c>
      <c r="D1350">
        <v>28.5</v>
      </c>
      <c r="E1350" s="2" t="s">
        <v>1</v>
      </c>
      <c r="F1350">
        <v>1</v>
      </c>
      <c r="G1350">
        <v>10628.386926773001</v>
      </c>
      <c r="H1350">
        <v>5.0000000000000001E-3</v>
      </c>
      <c r="I1350">
        <v>4</v>
      </c>
      <c r="J1350">
        <f t="shared" si="168"/>
        <v>10614.111199448</v>
      </c>
      <c r="K1350">
        <f t="shared" si="169"/>
        <v>28.5</v>
      </c>
      <c r="L1350">
        <f t="shared" si="170"/>
        <v>1</v>
      </c>
      <c r="M1350">
        <f>C1350+1+VLOOKUP(B1350,states!A$2:C$10,3,FALSE)</f>
        <v>1</v>
      </c>
      <c r="N1350">
        <f t="shared" si="174"/>
        <v>10614.111199448</v>
      </c>
      <c r="O1350" s="2" t="str">
        <f>VLOOKUP(B1350,states!A$2:C$10,2,FALSE)</f>
        <v>X</v>
      </c>
      <c r="P1350">
        <f t="shared" si="171"/>
        <v>0</v>
      </c>
      <c r="Q1350">
        <f>VLOOKUP(B1350,states!A$2:D$10,4,FALSE)</f>
        <v>1</v>
      </c>
      <c r="R1350">
        <v>0.5</v>
      </c>
      <c r="S1350">
        <f t="shared" si="172"/>
        <v>0.5</v>
      </c>
      <c r="T1350" s="7">
        <f t="shared" si="175"/>
        <v>409.37471500284033</v>
      </c>
    </row>
    <row r="1351" spans="1:20">
      <c r="A1351" s="4" t="str">
        <f t="shared" si="173"/>
        <v>X2Pi-28.5-e-0-2</v>
      </c>
      <c r="B1351" s="1" t="s">
        <v>0</v>
      </c>
      <c r="C1351">
        <v>0</v>
      </c>
      <c r="D1351">
        <v>28.5</v>
      </c>
      <c r="E1351" s="2" t="s">
        <v>1</v>
      </c>
      <c r="F1351">
        <v>2</v>
      </c>
      <c r="G1351">
        <v>11298.352826729</v>
      </c>
      <c r="H1351">
        <v>5.0000000000000001E-3</v>
      </c>
      <c r="I1351">
        <v>4</v>
      </c>
      <c r="J1351">
        <f t="shared" si="168"/>
        <v>11284.077099403999</v>
      </c>
      <c r="K1351">
        <f t="shared" si="169"/>
        <v>28.5</v>
      </c>
      <c r="L1351">
        <f t="shared" si="170"/>
        <v>1</v>
      </c>
      <c r="M1351">
        <f>C1351+1+VLOOKUP(B1351,states!A$2:C$10,3,FALSE)</f>
        <v>1</v>
      </c>
      <c r="N1351">
        <f t="shared" si="174"/>
        <v>11284.077099403999</v>
      </c>
      <c r="O1351" s="2" t="str">
        <f>VLOOKUP(B1351,states!A$2:C$10,2,FALSE)</f>
        <v>X</v>
      </c>
      <c r="P1351">
        <f t="shared" si="171"/>
        <v>0</v>
      </c>
      <c r="Q1351">
        <f>VLOOKUP(B1351,states!A$2:D$10,4,FALSE)</f>
        <v>1</v>
      </c>
      <c r="R1351">
        <v>0.5</v>
      </c>
      <c r="S1351">
        <f t="shared" si="172"/>
        <v>1.5</v>
      </c>
      <c r="T1351" s="7">
        <f t="shared" si="175"/>
        <v>409.37471500284033</v>
      </c>
    </row>
    <row r="1352" spans="1:20">
      <c r="A1352" s="4" t="str">
        <f t="shared" si="173"/>
        <v>X2Pi-28.5-e-1-1</v>
      </c>
      <c r="B1352" s="1" t="s">
        <v>0</v>
      </c>
      <c r="C1352">
        <v>1</v>
      </c>
      <c r="D1352">
        <v>28.5</v>
      </c>
      <c r="E1352" s="2" t="s">
        <v>1</v>
      </c>
      <c r="F1352">
        <v>1</v>
      </c>
      <c r="G1352">
        <v>12943.337773388999</v>
      </c>
      <c r="H1352">
        <v>7.0710679999999998E-3</v>
      </c>
      <c r="I1352">
        <v>5</v>
      </c>
      <c r="J1352">
        <f t="shared" si="168"/>
        <v>12929.062046063998</v>
      </c>
      <c r="K1352">
        <f t="shared" si="169"/>
        <v>28.5</v>
      </c>
      <c r="L1352">
        <f t="shared" si="170"/>
        <v>1</v>
      </c>
      <c r="M1352">
        <f>C1352+1+VLOOKUP(B1352,states!A$2:C$10,3,FALSE)</f>
        <v>2</v>
      </c>
      <c r="N1352">
        <f t="shared" si="174"/>
        <v>12929.062046063998</v>
      </c>
      <c r="O1352" s="2" t="str">
        <f>VLOOKUP(B1352,states!A$2:C$10,2,FALSE)</f>
        <v>X</v>
      </c>
      <c r="P1352">
        <f t="shared" si="171"/>
        <v>1</v>
      </c>
      <c r="Q1352">
        <f>VLOOKUP(B1352,states!A$2:D$10,4,FALSE)</f>
        <v>1</v>
      </c>
      <c r="R1352">
        <v>0.5</v>
      </c>
      <c r="S1352">
        <f t="shared" si="172"/>
        <v>0.5</v>
      </c>
      <c r="T1352" s="7">
        <f t="shared" si="175"/>
        <v>3.6183953665383397</v>
      </c>
    </row>
    <row r="1353" spans="1:20">
      <c r="A1353" s="4" t="str">
        <f t="shared" si="173"/>
        <v>X2Pi-28.5-e-1-2</v>
      </c>
      <c r="B1353" s="1" t="s">
        <v>0</v>
      </c>
      <c r="C1353">
        <v>1</v>
      </c>
      <c r="D1353">
        <v>28.5</v>
      </c>
      <c r="E1353" s="2" t="s">
        <v>1</v>
      </c>
      <c r="F1353">
        <v>2</v>
      </c>
      <c r="G1353">
        <v>13585.260268161001</v>
      </c>
      <c r="H1353">
        <v>7.0710679999999998E-3</v>
      </c>
      <c r="I1353">
        <v>2</v>
      </c>
      <c r="J1353">
        <f t="shared" si="168"/>
        <v>13570.984540836</v>
      </c>
      <c r="K1353">
        <f t="shared" si="169"/>
        <v>28.5</v>
      </c>
      <c r="L1353">
        <f t="shared" si="170"/>
        <v>1</v>
      </c>
      <c r="M1353">
        <f>C1353+1+VLOOKUP(B1353,states!A$2:C$10,3,FALSE)</f>
        <v>2</v>
      </c>
      <c r="N1353">
        <f t="shared" si="174"/>
        <v>13570.984540836</v>
      </c>
      <c r="O1353" s="2" t="str">
        <f>VLOOKUP(B1353,states!A$2:C$10,2,FALSE)</f>
        <v>X</v>
      </c>
      <c r="P1353">
        <f t="shared" si="171"/>
        <v>1</v>
      </c>
      <c r="Q1353">
        <f>VLOOKUP(B1353,states!A$2:D$10,4,FALSE)</f>
        <v>1</v>
      </c>
      <c r="R1353">
        <v>0.5</v>
      </c>
      <c r="S1353">
        <f t="shared" si="172"/>
        <v>1.5</v>
      </c>
      <c r="T1353" s="7">
        <f t="shared" si="175"/>
        <v>1.4473581466153358</v>
      </c>
    </row>
    <row r="1354" spans="1:20">
      <c r="A1354" s="4" t="str">
        <f t="shared" si="173"/>
        <v>X2Pi-28.5-e-2-1</v>
      </c>
      <c r="B1354" s="1" t="s">
        <v>0</v>
      </c>
      <c r="C1354">
        <v>2</v>
      </c>
      <c r="D1354">
        <v>28.5</v>
      </c>
      <c r="E1354" s="2" t="s">
        <v>1</v>
      </c>
      <c r="F1354">
        <v>1</v>
      </c>
      <c r="G1354">
        <v>15134.638823118001</v>
      </c>
      <c r="H1354">
        <v>8.6602539999999992E-3</v>
      </c>
      <c r="I1354">
        <v>4</v>
      </c>
      <c r="J1354">
        <f t="shared" si="168"/>
        <v>15120.363095793</v>
      </c>
      <c r="K1354">
        <f t="shared" si="169"/>
        <v>28.5</v>
      </c>
      <c r="L1354">
        <f t="shared" si="170"/>
        <v>1</v>
      </c>
      <c r="M1354">
        <f>C1354+1+VLOOKUP(B1354,states!A$2:C$10,3,FALSE)</f>
        <v>3</v>
      </c>
      <c r="N1354">
        <f t="shared" si="174"/>
        <v>15120.363095793</v>
      </c>
      <c r="O1354" s="2" t="str">
        <f>VLOOKUP(B1354,states!A$2:C$10,2,FALSE)</f>
        <v>X</v>
      </c>
      <c r="P1354">
        <f t="shared" si="171"/>
        <v>2</v>
      </c>
      <c r="Q1354">
        <f>VLOOKUP(B1354,states!A$2:D$10,4,FALSE)</f>
        <v>1</v>
      </c>
      <c r="R1354">
        <v>0.5</v>
      </c>
      <c r="S1354">
        <f t="shared" si="172"/>
        <v>0.5</v>
      </c>
      <c r="T1354" s="7">
        <f t="shared" si="175"/>
        <v>2.3635260293915188</v>
      </c>
    </row>
    <row r="1355" spans="1:20">
      <c r="A1355" s="4" t="str">
        <f t="shared" si="173"/>
        <v>X2Pi-28.5-e-2-2</v>
      </c>
      <c r="B1355" s="1" t="s">
        <v>0</v>
      </c>
      <c r="C1355">
        <v>2</v>
      </c>
      <c r="D1355">
        <v>28.5</v>
      </c>
      <c r="E1355" s="2" t="s">
        <v>1</v>
      </c>
      <c r="F1355">
        <v>2</v>
      </c>
      <c r="G1355">
        <v>15748.517067035</v>
      </c>
      <c r="H1355">
        <v>8.6602539999999992E-3</v>
      </c>
      <c r="I1355">
        <v>3</v>
      </c>
      <c r="J1355">
        <f t="shared" si="168"/>
        <v>15734.241339709999</v>
      </c>
      <c r="K1355">
        <f t="shared" si="169"/>
        <v>28.5</v>
      </c>
      <c r="L1355">
        <f t="shared" si="170"/>
        <v>1</v>
      </c>
      <c r="M1355">
        <f>C1355+1+VLOOKUP(B1355,states!A$2:C$10,3,FALSE)</f>
        <v>3</v>
      </c>
      <c r="N1355">
        <f t="shared" si="174"/>
        <v>15734.241339709999</v>
      </c>
      <c r="O1355" s="2" t="str">
        <f>VLOOKUP(B1355,states!A$2:C$10,2,FALSE)</f>
        <v>X</v>
      </c>
      <c r="P1355">
        <f t="shared" si="171"/>
        <v>2</v>
      </c>
      <c r="Q1355">
        <f>VLOOKUP(B1355,states!A$2:D$10,4,FALSE)</f>
        <v>1</v>
      </c>
      <c r="R1355">
        <v>0.5</v>
      </c>
      <c r="S1355">
        <f t="shared" si="172"/>
        <v>1.5</v>
      </c>
      <c r="T1355" s="7">
        <f t="shared" si="175"/>
        <v>1.7726445220436393</v>
      </c>
    </row>
    <row r="1356" spans="1:20">
      <c r="A1356" s="4" t="str">
        <f t="shared" si="173"/>
        <v>X2Pi-28.5-e-3-1</v>
      </c>
      <c r="B1356" s="1" t="s">
        <v>0</v>
      </c>
      <c r="C1356">
        <v>3</v>
      </c>
      <c r="D1356">
        <v>28.5</v>
      </c>
      <c r="E1356" s="2" t="s">
        <v>1</v>
      </c>
      <c r="F1356">
        <v>1</v>
      </c>
      <c r="G1356">
        <v>17202.332497171999</v>
      </c>
      <c r="H1356">
        <v>0.01</v>
      </c>
      <c r="I1356">
        <v>1</v>
      </c>
      <c r="J1356">
        <f t="shared" si="168"/>
        <v>17188.056769847</v>
      </c>
      <c r="K1356">
        <f t="shared" si="169"/>
        <v>28.5</v>
      </c>
      <c r="L1356">
        <f t="shared" si="170"/>
        <v>1</v>
      </c>
      <c r="M1356">
        <f>C1356+1+VLOOKUP(B1356,states!A$2:C$10,3,FALSE)</f>
        <v>4</v>
      </c>
      <c r="N1356">
        <f t="shared" si="174"/>
        <v>17188.056769847</v>
      </c>
      <c r="O1356" s="2" t="str">
        <f>VLOOKUP(B1356,states!A$2:C$10,2,FALSE)</f>
        <v>X</v>
      </c>
      <c r="P1356">
        <f t="shared" si="171"/>
        <v>3</v>
      </c>
      <c r="Q1356">
        <f>VLOOKUP(B1356,states!A$2:D$10,4,FALSE)</f>
        <v>1</v>
      </c>
      <c r="R1356">
        <v>0.5</v>
      </c>
      <c r="S1356">
        <f t="shared" si="172"/>
        <v>0.5</v>
      </c>
      <c r="T1356" s="7">
        <f t="shared" si="175"/>
        <v>0.51171839375355044</v>
      </c>
    </row>
    <row r="1357" spans="1:20">
      <c r="A1357" s="4" t="str">
        <f t="shared" si="173"/>
        <v>X2Pi-28.5-e-3-2</v>
      </c>
      <c r="B1357" s="1" t="s">
        <v>0</v>
      </c>
      <c r="C1357">
        <v>3</v>
      </c>
      <c r="D1357">
        <v>28.5</v>
      </c>
      <c r="E1357" s="2" t="s">
        <v>1</v>
      </c>
      <c r="F1357">
        <v>2</v>
      </c>
      <c r="G1357">
        <v>17787.991782476001</v>
      </c>
      <c r="H1357">
        <v>0.01</v>
      </c>
      <c r="I1357">
        <v>1</v>
      </c>
      <c r="J1357">
        <f t="shared" si="168"/>
        <v>17773.716055151002</v>
      </c>
      <c r="K1357">
        <f t="shared" si="169"/>
        <v>28.5</v>
      </c>
      <c r="L1357">
        <f t="shared" si="170"/>
        <v>1</v>
      </c>
      <c r="M1357">
        <f>C1357+1+VLOOKUP(B1357,states!A$2:C$10,3,FALSE)</f>
        <v>4</v>
      </c>
      <c r="N1357">
        <f t="shared" si="174"/>
        <v>17773.716055151002</v>
      </c>
      <c r="O1357" s="2" t="str">
        <f>VLOOKUP(B1357,states!A$2:C$10,2,FALSE)</f>
        <v>X</v>
      </c>
      <c r="P1357">
        <f t="shared" si="171"/>
        <v>3</v>
      </c>
      <c r="Q1357">
        <f>VLOOKUP(B1357,states!A$2:D$10,4,FALSE)</f>
        <v>1</v>
      </c>
      <c r="R1357">
        <v>0.5</v>
      </c>
      <c r="S1357">
        <f t="shared" si="172"/>
        <v>1.5</v>
      </c>
      <c r="T1357" s="7">
        <f t="shared" si="175"/>
        <v>0.51171839375355044</v>
      </c>
    </row>
    <row r="1358" spans="1:20">
      <c r="A1358" s="4" t="str">
        <f t="shared" si="173"/>
        <v>X2Pi-28.5-e-4-1</v>
      </c>
      <c r="B1358" s="1" t="s">
        <v>0</v>
      </c>
      <c r="C1358">
        <v>4</v>
      </c>
      <c r="D1358">
        <v>28.5</v>
      </c>
      <c r="E1358" s="2" t="s">
        <v>1</v>
      </c>
      <c r="F1358">
        <v>1</v>
      </c>
      <c r="G1358">
        <v>19145.331133004001</v>
      </c>
      <c r="H1358">
        <v>2.2360680000000001E-2</v>
      </c>
      <c r="I1358">
        <v>1</v>
      </c>
      <c r="J1358">
        <f t="shared" si="168"/>
        <v>19131.055405679002</v>
      </c>
      <c r="K1358">
        <f t="shared" si="169"/>
        <v>28.5</v>
      </c>
      <c r="L1358">
        <f t="shared" si="170"/>
        <v>1</v>
      </c>
      <c r="M1358">
        <f>C1358+1+VLOOKUP(B1358,states!A$2:C$10,3,FALSE)</f>
        <v>5</v>
      </c>
      <c r="N1358">
        <f t="shared" si="174"/>
        <v>19131.055405679002</v>
      </c>
      <c r="O1358" s="2" t="str">
        <f>VLOOKUP(B1358,states!A$2:C$10,2,FALSE)</f>
        <v>X</v>
      </c>
      <c r="P1358">
        <f t="shared" si="171"/>
        <v>4</v>
      </c>
      <c r="Q1358">
        <f>VLOOKUP(B1358,states!A$2:D$10,4,FALSE)</f>
        <v>1</v>
      </c>
      <c r="R1358">
        <v>0.5</v>
      </c>
      <c r="S1358">
        <f t="shared" si="172"/>
        <v>0.5</v>
      </c>
      <c r="T1358" s="7">
        <f t="shared" si="175"/>
        <v>0.22884742045123424</v>
      </c>
    </row>
    <row r="1359" spans="1:20">
      <c r="A1359" s="4" t="str">
        <f t="shared" si="173"/>
        <v>A2Delta-28.5-e-0-1</v>
      </c>
      <c r="B1359" s="1" t="s">
        <v>3</v>
      </c>
      <c r="C1359">
        <v>0</v>
      </c>
      <c r="D1359">
        <v>28.5</v>
      </c>
      <c r="E1359" s="2" t="s">
        <v>1</v>
      </c>
      <c r="F1359">
        <v>1</v>
      </c>
      <c r="G1359">
        <v>34020.856838915002</v>
      </c>
      <c r="H1359">
        <v>7.0327964000000007E-2</v>
      </c>
      <c r="I1359">
        <v>3</v>
      </c>
      <c r="J1359">
        <f t="shared" si="168"/>
        <v>34006.58111159</v>
      </c>
      <c r="K1359">
        <f t="shared" si="169"/>
        <v>28.5</v>
      </c>
      <c r="L1359">
        <f t="shared" si="170"/>
        <v>1</v>
      </c>
      <c r="M1359">
        <f>C1359+1+VLOOKUP(B1359,states!A$2:C$10,3,FALSE)</f>
        <v>251</v>
      </c>
      <c r="N1359">
        <f t="shared" si="174"/>
        <v>34006.58111159</v>
      </c>
      <c r="O1359" s="2" t="str">
        <f>VLOOKUP(B1359,states!A$2:C$10,2,FALSE)</f>
        <v>A</v>
      </c>
      <c r="P1359">
        <f t="shared" si="171"/>
        <v>0</v>
      </c>
      <c r="Q1359">
        <f>VLOOKUP(B1359,states!A$2:D$10,4,FALSE)</f>
        <v>2</v>
      </c>
      <c r="R1359">
        <v>0.5</v>
      </c>
      <c r="S1359">
        <f t="shared" si="172"/>
        <v>0.5</v>
      </c>
      <c r="T1359" s="7">
        <f t="shared" si="175"/>
        <v>21.828517334308884</v>
      </c>
    </row>
    <row r="1360" spans="1:20">
      <c r="A1360" s="4" t="str">
        <f t="shared" si="173"/>
        <v>A2Delta-28.5-e-1-1</v>
      </c>
      <c r="B1360" s="1" t="s">
        <v>3</v>
      </c>
      <c r="C1360">
        <v>1</v>
      </c>
      <c r="D1360">
        <v>28.5</v>
      </c>
      <c r="E1360" s="2" t="s">
        <v>1</v>
      </c>
      <c r="F1360">
        <v>1</v>
      </c>
      <c r="G1360">
        <v>36174.426787256001</v>
      </c>
      <c r="H1360">
        <v>0.154861519</v>
      </c>
      <c r="I1360">
        <v>2</v>
      </c>
      <c r="J1360">
        <f t="shared" si="168"/>
        <v>36160.151059930999</v>
      </c>
      <c r="K1360">
        <f t="shared" si="169"/>
        <v>28.5</v>
      </c>
      <c r="L1360">
        <f t="shared" si="170"/>
        <v>1</v>
      </c>
      <c r="M1360">
        <f>C1360+1+VLOOKUP(B1360,states!A$2:C$10,3,FALSE)</f>
        <v>252</v>
      </c>
      <c r="N1360">
        <f t="shared" si="174"/>
        <v>36160.151059930999</v>
      </c>
      <c r="O1360" s="2" t="str">
        <f>VLOOKUP(B1360,states!A$2:C$10,2,FALSE)</f>
        <v>A</v>
      </c>
      <c r="P1360">
        <f t="shared" si="171"/>
        <v>1</v>
      </c>
      <c r="Q1360">
        <f>VLOOKUP(B1360,states!A$2:D$10,4,FALSE)</f>
        <v>2</v>
      </c>
      <c r="R1360">
        <v>0.5</v>
      </c>
      <c r="S1360">
        <f t="shared" si="172"/>
        <v>0.5</v>
      </c>
      <c r="T1360" s="7">
        <f t="shared" si="175"/>
        <v>6.6087223870450407E-2</v>
      </c>
    </row>
    <row r="1361" spans="1:20">
      <c r="A1361" s="4" t="str">
        <f t="shared" si="173"/>
        <v>A2Delta-28.5-e-2-1</v>
      </c>
      <c r="B1361" s="1" t="s">
        <v>3</v>
      </c>
      <c r="C1361">
        <v>2</v>
      </c>
      <c r="D1361">
        <v>28.5</v>
      </c>
      <c r="E1361" s="2" t="s">
        <v>1</v>
      </c>
      <c r="F1361">
        <v>1</v>
      </c>
      <c r="G1361">
        <v>38049.911773389002</v>
      </c>
      <c r="H1361">
        <v>0.50007499399999999</v>
      </c>
      <c r="I1361">
        <v>1</v>
      </c>
      <c r="J1361">
        <f t="shared" si="168"/>
        <v>38035.636046063999</v>
      </c>
      <c r="K1361">
        <f t="shared" si="169"/>
        <v>28.5</v>
      </c>
      <c r="L1361">
        <f t="shared" si="170"/>
        <v>1</v>
      </c>
      <c r="M1361">
        <f>C1361+1+VLOOKUP(B1361,states!A$2:C$10,3,FALSE)</f>
        <v>253</v>
      </c>
      <c r="N1361">
        <f t="shared" si="174"/>
        <v>38035.636046063999</v>
      </c>
      <c r="O1361" s="2" t="str">
        <f>VLOOKUP(B1361,states!A$2:C$10,2,FALSE)</f>
        <v>A</v>
      </c>
      <c r="P1361">
        <f t="shared" si="171"/>
        <v>2</v>
      </c>
      <c r="Q1361">
        <f>VLOOKUP(B1361,states!A$2:D$10,4,FALSE)</f>
        <v>2</v>
      </c>
      <c r="R1361">
        <v>0.5</v>
      </c>
      <c r="S1361">
        <f t="shared" si="172"/>
        <v>0.5</v>
      </c>
      <c r="T1361" s="7">
        <f t="shared" si="175"/>
        <v>1.0232833072904072E-2</v>
      </c>
    </row>
    <row r="1362" spans="1:20">
      <c r="A1362" s="4" t="str">
        <f t="shared" si="173"/>
        <v>A2Delta-28.5-e-2-2</v>
      </c>
      <c r="B1362" s="1" t="s">
        <v>3</v>
      </c>
      <c r="C1362">
        <v>2</v>
      </c>
      <c r="D1362">
        <v>28.5</v>
      </c>
      <c r="E1362" s="2" t="s">
        <v>1</v>
      </c>
      <c r="F1362">
        <v>2</v>
      </c>
      <c r="G1362">
        <v>38643.505268161003</v>
      </c>
      <c r="H1362">
        <v>0.50007499399999999</v>
      </c>
      <c r="I1362">
        <v>1</v>
      </c>
      <c r="J1362">
        <f t="shared" si="168"/>
        <v>38629.229540836001</v>
      </c>
      <c r="K1362">
        <f t="shared" si="169"/>
        <v>28.5</v>
      </c>
      <c r="L1362">
        <f t="shared" si="170"/>
        <v>1</v>
      </c>
      <c r="M1362">
        <f>C1362+1+VLOOKUP(B1362,states!A$2:C$10,3,FALSE)</f>
        <v>253</v>
      </c>
      <c r="N1362">
        <f t="shared" si="174"/>
        <v>38629.229540836001</v>
      </c>
      <c r="O1362" s="2" t="str">
        <f>VLOOKUP(B1362,states!A$2:C$10,2,FALSE)</f>
        <v>A</v>
      </c>
      <c r="P1362">
        <f t="shared" si="171"/>
        <v>2</v>
      </c>
      <c r="Q1362">
        <f>VLOOKUP(B1362,states!A$2:D$10,4,FALSE)</f>
        <v>2</v>
      </c>
      <c r="R1362">
        <v>0.5</v>
      </c>
      <c r="S1362">
        <f t="shared" si="172"/>
        <v>1.5</v>
      </c>
      <c r="T1362" s="7">
        <f t="shared" si="175"/>
        <v>1.0232833072904072E-2</v>
      </c>
    </row>
    <row r="1363" spans="1:20">
      <c r="A1363" s="4" t="str">
        <f t="shared" si="173"/>
        <v>C2Sigma-28.5-e-0-1</v>
      </c>
      <c r="B1363" s="1" t="s">
        <v>5</v>
      </c>
      <c r="C1363">
        <v>0</v>
      </c>
      <c r="D1363">
        <v>28.5</v>
      </c>
      <c r="E1363" s="2" t="s">
        <v>1</v>
      </c>
      <c r="F1363">
        <v>1</v>
      </c>
      <c r="G1363">
        <v>42340.293287560002</v>
      </c>
      <c r="H1363">
        <v>5.0249377999999997E-2</v>
      </c>
      <c r="I1363">
        <v>1</v>
      </c>
      <c r="J1363">
        <f t="shared" si="168"/>
        <v>42326.017560234999</v>
      </c>
      <c r="K1363">
        <f t="shared" si="169"/>
        <v>28.5</v>
      </c>
      <c r="L1363">
        <f t="shared" si="170"/>
        <v>1</v>
      </c>
      <c r="M1363">
        <f>C1363+1+VLOOKUP(B1363,states!A$2:C$10,3,FALSE)</f>
        <v>101</v>
      </c>
      <c r="N1363">
        <f t="shared" si="174"/>
        <v>42326.017560234999</v>
      </c>
      <c r="O1363" s="2" t="str">
        <f>VLOOKUP(B1363,states!A$2:C$10,2,FALSE)</f>
        <v>C</v>
      </c>
      <c r="P1363">
        <f t="shared" si="171"/>
        <v>0</v>
      </c>
      <c r="Q1363">
        <f>VLOOKUP(B1363,states!A$2:D$10,4,FALSE)</f>
        <v>0</v>
      </c>
      <c r="R1363">
        <v>0.5</v>
      </c>
      <c r="S1363">
        <f t="shared" si="172"/>
        <v>0.5</v>
      </c>
      <c r="T1363" s="7">
        <f t="shared" si="175"/>
        <v>10.183576675387913</v>
      </c>
    </row>
    <row r="1364" spans="1:20">
      <c r="A1364" s="4" t="str">
        <f t="shared" si="173"/>
        <v>X2Pi-28.5-f-0-1</v>
      </c>
      <c r="B1364" s="1" t="s">
        <v>0</v>
      </c>
      <c r="C1364">
        <v>0</v>
      </c>
      <c r="D1364">
        <v>28.5</v>
      </c>
      <c r="E1364" s="2" t="s">
        <v>2</v>
      </c>
      <c r="F1364">
        <v>1</v>
      </c>
      <c r="G1364">
        <v>10605.84928756</v>
      </c>
      <c r="H1364">
        <v>5.0000000000000001E-3</v>
      </c>
      <c r="I1364">
        <v>4</v>
      </c>
      <c r="J1364">
        <f t="shared" si="168"/>
        <v>10591.573560235</v>
      </c>
      <c r="K1364">
        <f t="shared" si="169"/>
        <v>28.5</v>
      </c>
      <c r="L1364">
        <f t="shared" si="170"/>
        <v>-1</v>
      </c>
      <c r="M1364">
        <f>C1364+1+VLOOKUP(B1364,states!A$2:C$10,3,FALSE)</f>
        <v>1</v>
      </c>
      <c r="N1364">
        <f t="shared" si="174"/>
        <v>10591.573560235</v>
      </c>
      <c r="O1364" s="2" t="str">
        <f>VLOOKUP(B1364,states!A$2:C$10,2,FALSE)</f>
        <v>X</v>
      </c>
      <c r="P1364">
        <f t="shared" si="171"/>
        <v>0</v>
      </c>
      <c r="Q1364">
        <f>VLOOKUP(B1364,states!A$2:D$10,4,FALSE)</f>
        <v>1</v>
      </c>
      <c r="R1364">
        <v>0.5</v>
      </c>
      <c r="S1364">
        <f t="shared" si="172"/>
        <v>0.5</v>
      </c>
      <c r="T1364" s="7">
        <f t="shared" si="175"/>
        <v>409.37471500284033</v>
      </c>
    </row>
    <row r="1365" spans="1:20">
      <c r="A1365" s="4" t="str">
        <f t="shared" si="173"/>
        <v>X2Pi-28.5-f-0-2</v>
      </c>
      <c r="B1365" s="1" t="s">
        <v>0</v>
      </c>
      <c r="C1365">
        <v>0</v>
      </c>
      <c r="D1365">
        <v>28.5</v>
      </c>
      <c r="E1365" s="2" t="s">
        <v>2</v>
      </c>
      <c r="F1365">
        <v>2</v>
      </c>
      <c r="G1365">
        <v>11322.816910310999</v>
      </c>
      <c r="H1365">
        <v>5.0000000000000001E-3</v>
      </c>
      <c r="I1365">
        <v>5</v>
      </c>
      <c r="J1365">
        <f t="shared" si="168"/>
        <v>11308.541182985999</v>
      </c>
      <c r="K1365">
        <f t="shared" si="169"/>
        <v>28.5</v>
      </c>
      <c r="L1365">
        <f t="shared" si="170"/>
        <v>-1</v>
      </c>
      <c r="M1365">
        <f>C1365+1+VLOOKUP(B1365,states!A$2:C$10,3,FALSE)</f>
        <v>1</v>
      </c>
      <c r="N1365">
        <f t="shared" si="174"/>
        <v>11308.541182985999</v>
      </c>
      <c r="O1365" s="2" t="str">
        <f>VLOOKUP(B1365,states!A$2:C$10,2,FALSE)</f>
        <v>X</v>
      </c>
      <c r="P1365">
        <f t="shared" si="171"/>
        <v>0</v>
      </c>
      <c r="Q1365">
        <f>VLOOKUP(B1365,states!A$2:D$10,4,FALSE)</f>
        <v>1</v>
      </c>
      <c r="R1365">
        <v>0.5</v>
      </c>
      <c r="S1365">
        <f t="shared" si="172"/>
        <v>1.5</v>
      </c>
      <c r="T1365" s="7">
        <f t="shared" si="175"/>
        <v>511.71839375355052</v>
      </c>
    </row>
    <row r="1366" spans="1:20">
      <c r="A1366" s="4" t="str">
        <f t="shared" si="173"/>
        <v>X2Pi-28.5-f-0-2</v>
      </c>
      <c r="B1366" s="1" t="s">
        <v>0</v>
      </c>
      <c r="C1366">
        <v>0</v>
      </c>
      <c r="D1366">
        <v>28.5</v>
      </c>
      <c r="E1366" s="2" t="s">
        <v>2</v>
      </c>
      <c r="F1366">
        <v>2</v>
      </c>
      <c r="G1366">
        <v>11323.25576634</v>
      </c>
      <c r="H1366">
        <v>0.53308164499999999</v>
      </c>
      <c r="I1366">
        <v>1</v>
      </c>
      <c r="J1366">
        <f t="shared" si="168"/>
        <v>11308.980039014999</v>
      </c>
      <c r="K1366">
        <f t="shared" si="169"/>
        <v>28.5</v>
      </c>
      <c r="L1366">
        <f t="shared" si="170"/>
        <v>-1</v>
      </c>
      <c r="M1366">
        <f>C1366+1+VLOOKUP(B1366,states!A$2:C$10,3,FALSE)</f>
        <v>1</v>
      </c>
      <c r="N1366">
        <f t="shared" si="174"/>
        <v>11308.980039014999</v>
      </c>
      <c r="O1366" s="2" t="str">
        <f>VLOOKUP(B1366,states!A$2:C$10,2,FALSE)</f>
        <v>X</v>
      </c>
      <c r="P1366">
        <f t="shared" si="171"/>
        <v>0</v>
      </c>
      <c r="Q1366">
        <f>VLOOKUP(B1366,states!A$2:D$10,4,FALSE)</f>
        <v>1</v>
      </c>
      <c r="R1366">
        <v>0.5</v>
      </c>
      <c r="S1366">
        <f t="shared" si="172"/>
        <v>1.5</v>
      </c>
      <c r="T1366" s="7">
        <f t="shared" si="175"/>
        <v>0.95992499189040825</v>
      </c>
    </row>
    <row r="1367" spans="1:20">
      <c r="A1367" s="4" t="str">
        <f t="shared" si="173"/>
        <v>X2Pi-28.5-f-1-1</v>
      </c>
      <c r="B1367" s="1" t="s">
        <v>0</v>
      </c>
      <c r="C1367">
        <v>1</v>
      </c>
      <c r="D1367">
        <v>28.5</v>
      </c>
      <c r="E1367" s="2" t="s">
        <v>2</v>
      </c>
      <c r="F1367">
        <v>1</v>
      </c>
      <c r="G1367">
        <v>12921.741701966999</v>
      </c>
      <c r="H1367">
        <v>7.0710679999999998E-3</v>
      </c>
      <c r="I1367">
        <v>4</v>
      </c>
      <c r="J1367">
        <f t="shared" si="168"/>
        <v>12907.465974641998</v>
      </c>
      <c r="K1367">
        <f t="shared" si="169"/>
        <v>28.5</v>
      </c>
      <c r="L1367">
        <f t="shared" si="170"/>
        <v>-1</v>
      </c>
      <c r="M1367">
        <f>C1367+1+VLOOKUP(B1367,states!A$2:C$10,3,FALSE)</f>
        <v>2</v>
      </c>
      <c r="N1367">
        <f t="shared" si="174"/>
        <v>12907.465974641998</v>
      </c>
      <c r="O1367" s="2" t="str">
        <f>VLOOKUP(B1367,states!A$2:C$10,2,FALSE)</f>
        <v>X</v>
      </c>
      <c r="P1367">
        <f t="shared" si="171"/>
        <v>1</v>
      </c>
      <c r="Q1367">
        <f>VLOOKUP(B1367,states!A$2:D$10,4,FALSE)</f>
        <v>1</v>
      </c>
      <c r="R1367">
        <v>0.5</v>
      </c>
      <c r="S1367">
        <f t="shared" si="172"/>
        <v>0.5</v>
      </c>
      <c r="T1367" s="7">
        <f t="shared" si="175"/>
        <v>2.8947162932306716</v>
      </c>
    </row>
    <row r="1368" spans="1:20">
      <c r="A1368" s="4" t="str">
        <f t="shared" si="173"/>
        <v>X2Pi-28.5-f-1-2</v>
      </c>
      <c r="B1368" s="1" t="s">
        <v>0</v>
      </c>
      <c r="C1368">
        <v>1</v>
      </c>
      <c r="D1368">
        <v>28.5</v>
      </c>
      <c r="E1368" s="2" t="s">
        <v>2</v>
      </c>
      <c r="F1368">
        <v>2</v>
      </c>
      <c r="G1368">
        <v>13608.702641095</v>
      </c>
      <c r="H1368">
        <v>7.0710679999999998E-3</v>
      </c>
      <c r="I1368">
        <v>5</v>
      </c>
      <c r="J1368">
        <f t="shared" si="168"/>
        <v>13594.426913769999</v>
      </c>
      <c r="K1368">
        <f t="shared" si="169"/>
        <v>28.5</v>
      </c>
      <c r="L1368">
        <f t="shared" si="170"/>
        <v>-1</v>
      </c>
      <c r="M1368">
        <f>C1368+1+VLOOKUP(B1368,states!A$2:C$10,3,FALSE)</f>
        <v>2</v>
      </c>
      <c r="N1368">
        <f t="shared" si="174"/>
        <v>13594.426913769999</v>
      </c>
      <c r="O1368" s="2" t="str">
        <f>VLOOKUP(B1368,states!A$2:C$10,2,FALSE)</f>
        <v>X</v>
      </c>
      <c r="P1368">
        <f t="shared" si="171"/>
        <v>1</v>
      </c>
      <c r="Q1368">
        <f>VLOOKUP(B1368,states!A$2:D$10,4,FALSE)</f>
        <v>1</v>
      </c>
      <c r="R1368">
        <v>0.5</v>
      </c>
      <c r="S1368">
        <f t="shared" si="172"/>
        <v>1.5</v>
      </c>
      <c r="T1368" s="7">
        <f t="shared" si="175"/>
        <v>3.6183953665383397</v>
      </c>
    </row>
    <row r="1369" spans="1:20">
      <c r="A1369" s="4" t="str">
        <f t="shared" si="173"/>
        <v>X2Pi-28.5-f-2-1</v>
      </c>
      <c r="B1369" s="1" t="s">
        <v>0</v>
      </c>
      <c r="C1369">
        <v>2</v>
      </c>
      <c r="D1369">
        <v>28.5</v>
      </c>
      <c r="E1369" s="2" t="s">
        <v>2</v>
      </c>
      <c r="F1369">
        <v>1</v>
      </c>
      <c r="G1369">
        <v>15113.967359631</v>
      </c>
      <c r="H1369">
        <v>8.6602539999999992E-3</v>
      </c>
      <c r="I1369">
        <v>2</v>
      </c>
      <c r="J1369">
        <f t="shared" si="168"/>
        <v>15099.691632306</v>
      </c>
      <c r="K1369">
        <f t="shared" si="169"/>
        <v>28.5</v>
      </c>
      <c r="L1369">
        <f t="shared" si="170"/>
        <v>-1</v>
      </c>
      <c r="M1369">
        <f>C1369+1+VLOOKUP(B1369,states!A$2:C$10,3,FALSE)</f>
        <v>3</v>
      </c>
      <c r="N1369">
        <f t="shared" si="174"/>
        <v>15099.691632306</v>
      </c>
      <c r="O1369" s="2" t="str">
        <f>VLOOKUP(B1369,states!A$2:C$10,2,FALSE)</f>
        <v>X</v>
      </c>
      <c r="P1369">
        <f t="shared" si="171"/>
        <v>2</v>
      </c>
      <c r="Q1369">
        <f>VLOOKUP(B1369,states!A$2:D$10,4,FALSE)</f>
        <v>1</v>
      </c>
      <c r="R1369">
        <v>0.5</v>
      </c>
      <c r="S1369">
        <f t="shared" si="172"/>
        <v>0.5</v>
      </c>
      <c r="T1369" s="7">
        <f t="shared" si="175"/>
        <v>1.1817630146957594</v>
      </c>
    </row>
    <row r="1370" spans="1:20">
      <c r="A1370" s="4" t="str">
        <f t="shared" si="173"/>
        <v>X2Pi-28.5-f-2-2</v>
      </c>
      <c r="B1370" s="1" t="s">
        <v>0</v>
      </c>
      <c r="C1370">
        <v>2</v>
      </c>
      <c r="D1370">
        <v>28.5</v>
      </c>
      <c r="E1370" s="2" t="s">
        <v>2</v>
      </c>
      <c r="F1370">
        <v>2</v>
      </c>
      <c r="G1370">
        <v>15770.970690034999</v>
      </c>
      <c r="H1370">
        <v>8.6602539999999992E-3</v>
      </c>
      <c r="I1370">
        <v>2</v>
      </c>
      <c r="J1370">
        <f t="shared" si="168"/>
        <v>15756.694962709998</v>
      </c>
      <c r="K1370">
        <f t="shared" si="169"/>
        <v>28.5</v>
      </c>
      <c r="L1370">
        <f t="shared" si="170"/>
        <v>-1</v>
      </c>
      <c r="M1370">
        <f>C1370+1+VLOOKUP(B1370,states!A$2:C$10,3,FALSE)</f>
        <v>3</v>
      </c>
      <c r="N1370">
        <f t="shared" si="174"/>
        <v>15756.694962709998</v>
      </c>
      <c r="O1370" s="2" t="str">
        <f>VLOOKUP(B1370,states!A$2:C$10,2,FALSE)</f>
        <v>X</v>
      </c>
      <c r="P1370">
        <f t="shared" si="171"/>
        <v>2</v>
      </c>
      <c r="Q1370">
        <f>VLOOKUP(B1370,states!A$2:D$10,4,FALSE)</f>
        <v>1</v>
      </c>
      <c r="R1370">
        <v>0.5</v>
      </c>
      <c r="S1370">
        <f t="shared" si="172"/>
        <v>1.5</v>
      </c>
      <c r="T1370" s="7">
        <f t="shared" si="175"/>
        <v>1.1817630146957594</v>
      </c>
    </row>
    <row r="1371" spans="1:20">
      <c r="A1371" s="4" t="str">
        <f t="shared" si="173"/>
        <v>X2Pi-28.5-f-3-1</v>
      </c>
      <c r="B1371" s="1" t="s">
        <v>0</v>
      </c>
      <c r="C1371">
        <v>3</v>
      </c>
      <c r="D1371">
        <v>28.5</v>
      </c>
      <c r="E1371" s="2" t="s">
        <v>2</v>
      </c>
      <c r="F1371">
        <v>1</v>
      </c>
      <c r="G1371">
        <v>17182.529478648001</v>
      </c>
      <c r="H1371">
        <v>0.01</v>
      </c>
      <c r="I1371">
        <v>1</v>
      </c>
      <c r="J1371">
        <f t="shared" si="168"/>
        <v>17168.253751323002</v>
      </c>
      <c r="K1371">
        <f t="shared" si="169"/>
        <v>28.5</v>
      </c>
      <c r="L1371">
        <f t="shared" si="170"/>
        <v>-1</v>
      </c>
      <c r="M1371">
        <f>C1371+1+VLOOKUP(B1371,states!A$2:C$10,3,FALSE)</f>
        <v>4</v>
      </c>
      <c r="N1371">
        <f t="shared" si="174"/>
        <v>17168.253751323002</v>
      </c>
      <c r="O1371" s="2" t="str">
        <f>VLOOKUP(B1371,states!A$2:C$10,2,FALSE)</f>
        <v>X</v>
      </c>
      <c r="P1371">
        <f t="shared" si="171"/>
        <v>3</v>
      </c>
      <c r="Q1371">
        <f>VLOOKUP(B1371,states!A$2:D$10,4,FALSE)</f>
        <v>1</v>
      </c>
      <c r="R1371">
        <v>0.5</v>
      </c>
      <c r="S1371">
        <f t="shared" si="172"/>
        <v>0.5</v>
      </c>
      <c r="T1371" s="7">
        <f t="shared" si="175"/>
        <v>0.51171839375355044</v>
      </c>
    </row>
    <row r="1372" spans="1:20">
      <c r="A1372" s="4" t="str">
        <f t="shared" si="173"/>
        <v>X2Pi-28.5-f-3-2</v>
      </c>
      <c r="B1372" s="1" t="s">
        <v>0</v>
      </c>
      <c r="C1372">
        <v>3</v>
      </c>
      <c r="D1372">
        <v>28.5</v>
      </c>
      <c r="E1372" s="2" t="s">
        <v>2</v>
      </c>
      <c r="F1372">
        <v>2</v>
      </c>
      <c r="G1372">
        <v>17809.463662924001</v>
      </c>
      <c r="H1372">
        <v>0.01</v>
      </c>
      <c r="I1372">
        <v>1</v>
      </c>
      <c r="J1372">
        <f t="shared" si="168"/>
        <v>17795.187935599002</v>
      </c>
      <c r="K1372">
        <f t="shared" si="169"/>
        <v>28.5</v>
      </c>
      <c r="L1372">
        <f t="shared" si="170"/>
        <v>-1</v>
      </c>
      <c r="M1372">
        <f>C1372+1+VLOOKUP(B1372,states!A$2:C$10,3,FALSE)</f>
        <v>4</v>
      </c>
      <c r="N1372">
        <f t="shared" si="174"/>
        <v>17795.187935599002</v>
      </c>
      <c r="O1372" s="2" t="str">
        <f>VLOOKUP(B1372,states!A$2:C$10,2,FALSE)</f>
        <v>X</v>
      </c>
      <c r="P1372">
        <f t="shared" si="171"/>
        <v>3</v>
      </c>
      <c r="Q1372">
        <f>VLOOKUP(B1372,states!A$2:D$10,4,FALSE)</f>
        <v>1</v>
      </c>
      <c r="R1372">
        <v>0.5</v>
      </c>
      <c r="S1372">
        <f t="shared" si="172"/>
        <v>1.5</v>
      </c>
      <c r="T1372" s="7">
        <f t="shared" si="175"/>
        <v>0.51171839375355044</v>
      </c>
    </row>
    <row r="1373" spans="1:20">
      <c r="A1373" s="4" t="str">
        <f t="shared" si="173"/>
        <v>X2Pi-28.5-f-4-1</v>
      </c>
      <c r="B1373" s="1" t="s">
        <v>0</v>
      </c>
      <c r="C1373">
        <v>4</v>
      </c>
      <c r="D1373">
        <v>28.5</v>
      </c>
      <c r="E1373" s="2" t="s">
        <v>2</v>
      </c>
      <c r="F1373">
        <v>1</v>
      </c>
      <c r="G1373">
        <v>19126.505199423998</v>
      </c>
      <c r="H1373">
        <v>2.2360680000000001E-2</v>
      </c>
      <c r="I1373">
        <v>1</v>
      </c>
      <c r="J1373">
        <f t="shared" si="168"/>
        <v>19112.229472098999</v>
      </c>
      <c r="K1373">
        <f t="shared" si="169"/>
        <v>28.5</v>
      </c>
      <c r="L1373">
        <f t="shared" si="170"/>
        <v>-1</v>
      </c>
      <c r="M1373">
        <f>C1373+1+VLOOKUP(B1373,states!A$2:C$10,3,FALSE)</f>
        <v>5</v>
      </c>
      <c r="N1373">
        <f t="shared" si="174"/>
        <v>19112.229472098999</v>
      </c>
      <c r="O1373" s="2" t="str">
        <f>VLOOKUP(B1373,states!A$2:C$10,2,FALSE)</f>
        <v>X</v>
      </c>
      <c r="P1373">
        <f t="shared" si="171"/>
        <v>4</v>
      </c>
      <c r="Q1373">
        <f>VLOOKUP(B1373,states!A$2:D$10,4,FALSE)</f>
        <v>1</v>
      </c>
      <c r="R1373">
        <v>0.5</v>
      </c>
      <c r="S1373">
        <f t="shared" si="172"/>
        <v>0.5</v>
      </c>
      <c r="T1373" s="7">
        <f t="shared" si="175"/>
        <v>0.22884742045123424</v>
      </c>
    </row>
    <row r="1374" spans="1:20">
      <c r="A1374" s="4" t="str">
        <f t="shared" si="173"/>
        <v>A2Delta-28.5-f-0-1</v>
      </c>
      <c r="B1374" s="1" t="s">
        <v>3</v>
      </c>
      <c r="C1374">
        <v>0</v>
      </c>
      <c r="D1374">
        <v>28.5</v>
      </c>
      <c r="E1374" s="2" t="s">
        <v>2</v>
      </c>
      <c r="F1374">
        <v>1</v>
      </c>
      <c r="G1374">
        <v>34020.583738989</v>
      </c>
      <c r="H1374">
        <v>5.0249377999999997E-2</v>
      </c>
      <c r="I1374">
        <v>1</v>
      </c>
      <c r="J1374">
        <f t="shared" si="168"/>
        <v>34006.308011663998</v>
      </c>
      <c r="K1374">
        <f t="shared" si="169"/>
        <v>28.5</v>
      </c>
      <c r="L1374">
        <f t="shared" si="170"/>
        <v>-1</v>
      </c>
      <c r="M1374">
        <f>C1374+1+VLOOKUP(B1374,states!A$2:C$10,3,FALSE)</f>
        <v>251</v>
      </c>
      <c r="N1374">
        <f t="shared" si="174"/>
        <v>34006.308011663998</v>
      </c>
      <c r="O1374" s="2" t="str">
        <f>VLOOKUP(B1374,states!A$2:C$10,2,FALSE)</f>
        <v>A</v>
      </c>
      <c r="P1374">
        <f t="shared" si="171"/>
        <v>0</v>
      </c>
      <c r="Q1374">
        <f>VLOOKUP(B1374,states!A$2:D$10,4,FALSE)</f>
        <v>2</v>
      </c>
      <c r="R1374">
        <v>0.5</v>
      </c>
      <c r="S1374">
        <f t="shared" si="172"/>
        <v>0.5</v>
      </c>
      <c r="T1374" s="7">
        <f t="shared" si="175"/>
        <v>10.183576675387913</v>
      </c>
    </row>
    <row r="1375" spans="1:20">
      <c r="A1375" s="4" t="str">
        <f t="shared" si="173"/>
        <v>A2Delta-28.5-f-0-2</v>
      </c>
      <c r="B1375" s="1" t="s">
        <v>3</v>
      </c>
      <c r="C1375">
        <v>0</v>
      </c>
      <c r="D1375">
        <v>28.5</v>
      </c>
      <c r="E1375" s="2" t="s">
        <v>2</v>
      </c>
      <c r="F1375">
        <v>2</v>
      </c>
      <c r="G1375">
        <v>34721.343662535997</v>
      </c>
      <c r="H1375">
        <v>0.13968951299999999</v>
      </c>
      <c r="I1375">
        <v>3</v>
      </c>
      <c r="J1375">
        <f t="shared" si="168"/>
        <v>34707.067935210995</v>
      </c>
      <c r="K1375">
        <f t="shared" si="169"/>
        <v>28.5</v>
      </c>
      <c r="L1375">
        <f t="shared" si="170"/>
        <v>-1</v>
      </c>
      <c r="M1375">
        <f>C1375+1+VLOOKUP(B1375,states!A$2:C$10,3,FALSE)</f>
        <v>251</v>
      </c>
      <c r="N1375">
        <f t="shared" si="174"/>
        <v>34707.067935210995</v>
      </c>
      <c r="O1375" s="2" t="str">
        <f>VLOOKUP(B1375,states!A$2:C$10,2,FALSE)</f>
        <v>A</v>
      </c>
      <c r="P1375">
        <f t="shared" si="171"/>
        <v>0</v>
      </c>
      <c r="Q1375">
        <f>VLOOKUP(B1375,states!A$2:D$10,4,FALSE)</f>
        <v>2</v>
      </c>
      <c r="R1375">
        <v>0.5</v>
      </c>
      <c r="S1375">
        <f t="shared" si="172"/>
        <v>1.5</v>
      </c>
      <c r="T1375" s="7">
        <f t="shared" si="175"/>
        <v>10.989766864321815</v>
      </c>
    </row>
    <row r="1376" spans="1:20">
      <c r="A1376" s="4" t="str">
        <f t="shared" si="173"/>
        <v>A2Delta-28.5-f-1-1</v>
      </c>
      <c r="B1376" s="1" t="s">
        <v>3</v>
      </c>
      <c r="C1376">
        <v>1</v>
      </c>
      <c r="D1376">
        <v>28.5</v>
      </c>
      <c r="E1376" s="2" t="s">
        <v>2</v>
      </c>
      <c r="F1376">
        <v>1</v>
      </c>
      <c r="G1376">
        <v>36174.394359630998</v>
      </c>
      <c r="H1376">
        <v>0.50004999800000005</v>
      </c>
      <c r="I1376">
        <v>1</v>
      </c>
      <c r="J1376">
        <f t="shared" si="168"/>
        <v>36160.118632305996</v>
      </c>
      <c r="K1376">
        <f t="shared" si="169"/>
        <v>28.5</v>
      </c>
      <c r="L1376">
        <f t="shared" si="170"/>
        <v>-1</v>
      </c>
      <c r="M1376">
        <f>C1376+1+VLOOKUP(B1376,states!A$2:C$10,3,FALSE)</f>
        <v>252</v>
      </c>
      <c r="N1376">
        <f t="shared" si="174"/>
        <v>36160.118632305996</v>
      </c>
      <c r="O1376" s="2" t="str">
        <f>VLOOKUP(B1376,states!A$2:C$10,2,FALSE)</f>
        <v>A</v>
      </c>
      <c r="P1376">
        <f t="shared" si="171"/>
        <v>1</v>
      </c>
      <c r="Q1376">
        <f>VLOOKUP(B1376,states!A$2:D$10,4,FALSE)</f>
        <v>2</v>
      </c>
      <c r="R1376">
        <v>0.5</v>
      </c>
      <c r="S1376">
        <f t="shared" si="172"/>
        <v>0.5</v>
      </c>
      <c r="T1376" s="7">
        <f t="shared" si="175"/>
        <v>1.0233344581546231E-2</v>
      </c>
    </row>
    <row r="1377" spans="1:20">
      <c r="A1377" s="4" t="str">
        <f t="shared" si="173"/>
        <v>A2Delta-28.5-f-1-2</v>
      </c>
      <c r="B1377" s="1" t="s">
        <v>3</v>
      </c>
      <c r="C1377">
        <v>1</v>
      </c>
      <c r="D1377">
        <v>28.5</v>
      </c>
      <c r="E1377" s="2" t="s">
        <v>2</v>
      </c>
      <c r="F1377">
        <v>2</v>
      </c>
      <c r="G1377">
        <v>36827.570070201997</v>
      </c>
      <c r="H1377">
        <v>5.0497525000000001E-2</v>
      </c>
      <c r="I1377">
        <v>3</v>
      </c>
      <c r="J1377">
        <f t="shared" si="168"/>
        <v>36813.294342876994</v>
      </c>
      <c r="K1377">
        <f t="shared" si="169"/>
        <v>28.5</v>
      </c>
      <c r="L1377">
        <f t="shared" si="170"/>
        <v>-1</v>
      </c>
      <c r="M1377">
        <f>C1377+1+VLOOKUP(B1377,states!A$2:C$10,3,FALSE)</f>
        <v>252</v>
      </c>
      <c r="N1377">
        <f t="shared" si="174"/>
        <v>36813.294342876994</v>
      </c>
      <c r="O1377" s="2" t="str">
        <f>VLOOKUP(B1377,states!A$2:C$10,2,FALSE)</f>
        <v>A</v>
      </c>
      <c r="P1377">
        <f t="shared" si="171"/>
        <v>1</v>
      </c>
      <c r="Q1377">
        <f>VLOOKUP(B1377,states!A$2:D$10,4,FALSE)</f>
        <v>2</v>
      </c>
      <c r="R1377">
        <v>0.5</v>
      </c>
      <c r="S1377">
        <f t="shared" si="172"/>
        <v>1.5</v>
      </c>
      <c r="T1377" s="7">
        <f t="shared" si="175"/>
        <v>0.30400602430726087</v>
      </c>
    </row>
    <row r="1378" spans="1:20">
      <c r="A1378" s="4" t="str">
        <f t="shared" si="173"/>
        <v>A2Delta-28.5-f-2-1</v>
      </c>
      <c r="B1378" s="1" t="s">
        <v>3</v>
      </c>
      <c r="C1378">
        <v>2</v>
      </c>
      <c r="D1378">
        <v>28.5</v>
      </c>
      <c r="E1378" s="2" t="s">
        <v>2</v>
      </c>
      <c r="F1378">
        <v>1</v>
      </c>
      <c r="G1378">
        <v>38049.501082677001</v>
      </c>
      <c r="H1378">
        <v>0.50007499399999999</v>
      </c>
      <c r="I1378">
        <v>2</v>
      </c>
      <c r="J1378">
        <f t="shared" si="168"/>
        <v>38035.225355351999</v>
      </c>
      <c r="K1378">
        <f t="shared" si="169"/>
        <v>28.5</v>
      </c>
      <c r="L1378">
        <f t="shared" si="170"/>
        <v>-1</v>
      </c>
      <c r="M1378">
        <f>C1378+1+VLOOKUP(B1378,states!A$2:C$10,3,FALSE)</f>
        <v>253</v>
      </c>
      <c r="N1378">
        <f t="shared" si="174"/>
        <v>38035.225355351999</v>
      </c>
      <c r="O1378" s="2" t="str">
        <f>VLOOKUP(B1378,states!A$2:C$10,2,FALSE)</f>
        <v>A</v>
      </c>
      <c r="P1378">
        <f t="shared" si="171"/>
        <v>2</v>
      </c>
      <c r="Q1378">
        <f>VLOOKUP(B1378,states!A$2:D$10,4,FALSE)</f>
        <v>2</v>
      </c>
      <c r="R1378">
        <v>0.5</v>
      </c>
      <c r="S1378">
        <f t="shared" si="172"/>
        <v>0.5</v>
      </c>
      <c r="T1378" s="7">
        <f t="shared" si="175"/>
        <v>2.0465666145808144E-2</v>
      </c>
    </row>
    <row r="1379" spans="1:20">
      <c r="A1379" s="4" t="str">
        <f t="shared" si="173"/>
        <v>C2Sigma-28.5-f-0-2</v>
      </c>
      <c r="B1379" s="1" t="s">
        <v>5</v>
      </c>
      <c r="C1379">
        <v>0</v>
      </c>
      <c r="D1379">
        <v>28.5</v>
      </c>
      <c r="E1379" s="2" t="s">
        <v>2</v>
      </c>
      <c r="F1379">
        <v>2</v>
      </c>
      <c r="G1379">
        <v>43014.149826729001</v>
      </c>
      <c r="H1379">
        <v>5.0249377999999997E-2</v>
      </c>
      <c r="I1379">
        <v>1</v>
      </c>
      <c r="J1379">
        <f t="shared" si="168"/>
        <v>42999.874099403998</v>
      </c>
      <c r="K1379">
        <f t="shared" si="169"/>
        <v>28.5</v>
      </c>
      <c r="L1379">
        <f t="shared" si="170"/>
        <v>-1</v>
      </c>
      <c r="M1379">
        <f>C1379+1+VLOOKUP(B1379,states!A$2:C$10,3,FALSE)</f>
        <v>101</v>
      </c>
      <c r="N1379">
        <f t="shared" si="174"/>
        <v>42999.874099403998</v>
      </c>
      <c r="O1379" s="2" t="str">
        <f>VLOOKUP(B1379,states!A$2:C$10,2,FALSE)</f>
        <v>C</v>
      </c>
      <c r="P1379">
        <f t="shared" si="171"/>
        <v>0</v>
      </c>
      <c r="Q1379">
        <f>VLOOKUP(B1379,states!A$2:D$10,4,FALSE)</f>
        <v>0</v>
      </c>
      <c r="R1379">
        <v>0.5</v>
      </c>
      <c r="S1379">
        <f t="shared" si="172"/>
        <v>0.5</v>
      </c>
      <c r="T1379" s="7">
        <f t="shared" si="175"/>
        <v>10.183576675387913</v>
      </c>
    </row>
    <row r="1380" spans="1:20">
      <c r="A1380" s="4" t="str">
        <f t="shared" si="173"/>
        <v>X2Pi-29.5-f-0-1</v>
      </c>
      <c r="B1380" s="1" t="s">
        <v>0</v>
      </c>
      <c r="C1380">
        <v>0</v>
      </c>
      <c r="D1380">
        <v>29.5</v>
      </c>
      <c r="E1380" s="2" t="s">
        <v>2</v>
      </c>
      <c r="F1380">
        <v>1</v>
      </c>
      <c r="G1380">
        <v>11298.514499999999</v>
      </c>
      <c r="H1380">
        <v>5.0000000000000001E-3</v>
      </c>
      <c r="I1380">
        <v>3</v>
      </c>
      <c r="J1380">
        <f t="shared" si="168"/>
        <v>11284.238772674998</v>
      </c>
      <c r="K1380">
        <f t="shared" si="169"/>
        <v>29.5</v>
      </c>
      <c r="L1380">
        <f t="shared" si="170"/>
        <v>1</v>
      </c>
      <c r="M1380">
        <f>C1380+1+VLOOKUP(B1380,states!A$2:C$10,3,FALSE)</f>
        <v>1</v>
      </c>
      <c r="N1380">
        <f t="shared" si="174"/>
        <v>11284.238772674998</v>
      </c>
      <c r="O1380" s="2" t="str">
        <f>VLOOKUP(B1380,states!A$2:C$10,2,FALSE)</f>
        <v>X</v>
      </c>
      <c r="P1380">
        <f t="shared" si="171"/>
        <v>0</v>
      </c>
      <c r="Q1380">
        <f>VLOOKUP(B1380,states!A$2:D$10,4,FALSE)</f>
        <v>1</v>
      </c>
      <c r="R1380">
        <v>0.5</v>
      </c>
      <c r="S1380">
        <f t="shared" si="172"/>
        <v>0.5</v>
      </c>
      <c r="T1380" s="7">
        <f t="shared" si="175"/>
        <v>304.92065723348429</v>
      </c>
    </row>
    <row r="1381" spans="1:20">
      <c r="A1381" s="4" t="str">
        <f t="shared" si="173"/>
        <v>X2Pi-29.5-f-0-1</v>
      </c>
      <c r="B1381" s="1" t="s">
        <v>0</v>
      </c>
      <c r="C1381">
        <v>0</v>
      </c>
      <c r="D1381">
        <v>29.5</v>
      </c>
      <c r="E1381" s="2" t="s">
        <v>2</v>
      </c>
      <c r="F1381">
        <v>1</v>
      </c>
      <c r="G1381">
        <v>11299.141053034</v>
      </c>
      <c r="H1381">
        <v>0.87107998799999997</v>
      </c>
      <c r="I1381">
        <v>1</v>
      </c>
      <c r="J1381">
        <f t="shared" si="168"/>
        <v>11284.865325708999</v>
      </c>
      <c r="K1381">
        <f t="shared" si="169"/>
        <v>29.5</v>
      </c>
      <c r="L1381">
        <f t="shared" si="170"/>
        <v>1</v>
      </c>
      <c r="M1381">
        <f>C1381+1+VLOOKUP(B1381,states!A$2:C$10,3,FALSE)</f>
        <v>1</v>
      </c>
      <c r="N1381">
        <f t="shared" si="174"/>
        <v>11284.865325708999</v>
      </c>
      <c r="O1381" s="2" t="str">
        <f>VLOOKUP(B1381,states!A$2:C$10,2,FALSE)</f>
        <v>X</v>
      </c>
      <c r="P1381">
        <f t="shared" si="171"/>
        <v>0</v>
      </c>
      <c r="Q1381">
        <f>VLOOKUP(B1381,states!A$2:D$10,4,FALSE)</f>
        <v>1</v>
      </c>
      <c r="R1381">
        <v>0.5</v>
      </c>
      <c r="S1381">
        <f t="shared" si="172"/>
        <v>0.5</v>
      </c>
      <c r="T1381" s="7">
        <f t="shared" si="175"/>
        <v>0.58341495889025108</v>
      </c>
    </row>
    <row r="1382" spans="1:20">
      <c r="A1382" s="4" t="str">
        <f t="shared" si="173"/>
        <v>X2Pi-29.5-f-0-2</v>
      </c>
      <c r="B1382" s="1" t="s">
        <v>0</v>
      </c>
      <c r="C1382">
        <v>0</v>
      </c>
      <c r="D1382">
        <v>29.5</v>
      </c>
      <c r="E1382" s="2" t="s">
        <v>2</v>
      </c>
      <c r="F1382">
        <v>2</v>
      </c>
      <c r="G1382">
        <v>12031.988626676</v>
      </c>
      <c r="H1382">
        <v>5.0000000000000001E-3</v>
      </c>
      <c r="I1382">
        <v>5</v>
      </c>
      <c r="J1382">
        <f t="shared" si="168"/>
        <v>12017.712899351</v>
      </c>
      <c r="K1382">
        <f t="shared" si="169"/>
        <v>29.5</v>
      </c>
      <c r="L1382">
        <f t="shared" si="170"/>
        <v>1</v>
      </c>
      <c r="M1382">
        <f>C1382+1+VLOOKUP(B1382,states!A$2:C$10,3,FALSE)</f>
        <v>1</v>
      </c>
      <c r="N1382">
        <f t="shared" si="174"/>
        <v>12017.712899351</v>
      </c>
      <c r="O1382" s="2" t="str">
        <f>VLOOKUP(B1382,states!A$2:C$10,2,FALSE)</f>
        <v>X</v>
      </c>
      <c r="P1382">
        <f t="shared" si="171"/>
        <v>0</v>
      </c>
      <c r="Q1382">
        <f>VLOOKUP(B1382,states!A$2:D$10,4,FALSE)</f>
        <v>1</v>
      </c>
      <c r="R1382">
        <v>0.5</v>
      </c>
      <c r="S1382">
        <f t="shared" si="172"/>
        <v>1.5</v>
      </c>
      <c r="T1382" s="7">
        <f t="shared" si="175"/>
        <v>508.20109538914045</v>
      </c>
    </row>
    <row r="1383" spans="1:20">
      <c r="A1383" s="4" t="str">
        <f t="shared" si="173"/>
        <v>X2Pi-29.5-f-1-1</v>
      </c>
      <c r="B1383" s="1" t="s">
        <v>0</v>
      </c>
      <c r="C1383">
        <v>1</v>
      </c>
      <c r="D1383">
        <v>29.5</v>
      </c>
      <c r="E1383" s="2" t="s">
        <v>2</v>
      </c>
      <c r="F1383">
        <v>1</v>
      </c>
      <c r="G1383">
        <v>13585.433287559999</v>
      </c>
      <c r="H1383">
        <v>7.0710679999999998E-3</v>
      </c>
      <c r="I1383">
        <v>4</v>
      </c>
      <c r="J1383">
        <f t="shared" si="168"/>
        <v>13571.157560234999</v>
      </c>
      <c r="K1383">
        <f t="shared" si="169"/>
        <v>29.5</v>
      </c>
      <c r="L1383">
        <f t="shared" si="170"/>
        <v>1</v>
      </c>
      <c r="M1383">
        <f>C1383+1+VLOOKUP(B1383,states!A$2:C$10,3,FALSE)</f>
        <v>2</v>
      </c>
      <c r="N1383">
        <f t="shared" si="174"/>
        <v>13571.157560234999</v>
      </c>
      <c r="O1383" s="2" t="str">
        <f>VLOOKUP(B1383,states!A$2:C$10,2,FALSE)</f>
        <v>X</v>
      </c>
      <c r="P1383">
        <f t="shared" si="171"/>
        <v>1</v>
      </c>
      <c r="Q1383">
        <f>VLOOKUP(B1383,states!A$2:D$10,4,FALSE)</f>
        <v>1</v>
      </c>
      <c r="R1383">
        <v>0.5</v>
      </c>
      <c r="S1383">
        <f t="shared" si="172"/>
        <v>0.5</v>
      </c>
      <c r="T1383" s="7">
        <f t="shared" si="175"/>
        <v>2.8748194495606065</v>
      </c>
    </row>
    <row r="1384" spans="1:20">
      <c r="A1384" s="4" t="str">
        <f t="shared" si="173"/>
        <v>X2Pi-29.5-f-1-2</v>
      </c>
      <c r="B1384" s="1" t="s">
        <v>0</v>
      </c>
      <c r="C1384">
        <v>1</v>
      </c>
      <c r="D1384">
        <v>29.5</v>
      </c>
      <c r="E1384" s="2" t="s">
        <v>2</v>
      </c>
      <c r="F1384">
        <v>2</v>
      </c>
      <c r="G1384">
        <v>14287.922684171999</v>
      </c>
      <c r="H1384">
        <v>7.0710679999999998E-3</v>
      </c>
      <c r="I1384">
        <v>3</v>
      </c>
      <c r="J1384">
        <f t="shared" si="168"/>
        <v>14273.646956846998</v>
      </c>
      <c r="K1384">
        <f t="shared" si="169"/>
        <v>29.5</v>
      </c>
      <c r="L1384">
        <f t="shared" si="170"/>
        <v>1</v>
      </c>
      <c r="M1384">
        <f>C1384+1+VLOOKUP(B1384,states!A$2:C$10,3,FALSE)</f>
        <v>2</v>
      </c>
      <c r="N1384">
        <f t="shared" si="174"/>
        <v>14273.646956846998</v>
      </c>
      <c r="O1384" s="2" t="str">
        <f>VLOOKUP(B1384,states!A$2:C$10,2,FALSE)</f>
        <v>X</v>
      </c>
      <c r="P1384">
        <f t="shared" si="171"/>
        <v>1</v>
      </c>
      <c r="Q1384">
        <f>VLOOKUP(B1384,states!A$2:D$10,4,FALSE)</f>
        <v>1</v>
      </c>
      <c r="R1384">
        <v>0.5</v>
      </c>
      <c r="S1384">
        <f t="shared" si="172"/>
        <v>1.5</v>
      </c>
      <c r="T1384" s="7">
        <f t="shared" si="175"/>
        <v>2.1561145871704546</v>
      </c>
    </row>
    <row r="1385" spans="1:20">
      <c r="A1385" s="4" t="str">
        <f t="shared" si="173"/>
        <v>X2Pi-29.5-f-2-1</v>
      </c>
      <c r="B1385" s="1" t="s">
        <v>0</v>
      </c>
      <c r="C1385">
        <v>2</v>
      </c>
      <c r="D1385">
        <v>29.5</v>
      </c>
      <c r="E1385" s="2" t="s">
        <v>2</v>
      </c>
      <c r="F1385">
        <v>1</v>
      </c>
      <c r="G1385">
        <v>15748.723686707001</v>
      </c>
      <c r="H1385">
        <v>8.6602539999999992E-3</v>
      </c>
      <c r="I1385">
        <v>3</v>
      </c>
      <c r="J1385">
        <f t="shared" si="168"/>
        <v>15734.447959382</v>
      </c>
      <c r="K1385">
        <f t="shared" si="169"/>
        <v>29.5</v>
      </c>
      <c r="L1385">
        <f t="shared" si="170"/>
        <v>1</v>
      </c>
      <c r="M1385">
        <f>C1385+1+VLOOKUP(B1385,states!A$2:C$10,3,FALSE)</f>
        <v>3</v>
      </c>
      <c r="N1385">
        <f t="shared" si="174"/>
        <v>15734.447959382</v>
      </c>
      <c r="O1385" s="2" t="str">
        <f>VLOOKUP(B1385,states!A$2:C$10,2,FALSE)</f>
        <v>X</v>
      </c>
      <c r="P1385">
        <f t="shared" si="171"/>
        <v>2</v>
      </c>
      <c r="Q1385">
        <f>VLOOKUP(B1385,states!A$2:D$10,4,FALSE)</f>
        <v>1</v>
      </c>
      <c r="R1385">
        <v>0.5</v>
      </c>
      <c r="S1385">
        <f t="shared" si="172"/>
        <v>0.5</v>
      </c>
      <c r="T1385" s="7">
        <f t="shared" si="175"/>
        <v>1.7604602430453213</v>
      </c>
    </row>
    <row r="1386" spans="1:20">
      <c r="A1386" s="4" t="str">
        <f t="shared" si="173"/>
        <v>X2Pi-29.5-f-2-2</v>
      </c>
      <c r="B1386" s="1" t="s">
        <v>0</v>
      </c>
      <c r="C1386">
        <v>2</v>
      </c>
      <c r="D1386">
        <v>29.5</v>
      </c>
      <c r="E1386" s="2" t="s">
        <v>2</v>
      </c>
      <c r="F1386">
        <v>2</v>
      </c>
      <c r="G1386">
        <v>16420.257641094999</v>
      </c>
      <c r="H1386">
        <v>8.6602539999999992E-3</v>
      </c>
      <c r="I1386">
        <v>2</v>
      </c>
      <c r="J1386">
        <f t="shared" si="168"/>
        <v>16405.98191377</v>
      </c>
      <c r="K1386">
        <f t="shared" si="169"/>
        <v>29.5</v>
      </c>
      <c r="L1386">
        <f t="shared" si="170"/>
        <v>1</v>
      </c>
      <c r="M1386">
        <f>C1386+1+VLOOKUP(B1386,states!A$2:C$10,3,FALSE)</f>
        <v>3</v>
      </c>
      <c r="N1386">
        <f t="shared" si="174"/>
        <v>16405.98191377</v>
      </c>
      <c r="O1386" s="2" t="str">
        <f>VLOOKUP(B1386,states!A$2:C$10,2,FALSE)</f>
        <v>X</v>
      </c>
      <c r="P1386">
        <f t="shared" si="171"/>
        <v>2</v>
      </c>
      <c r="Q1386">
        <f>VLOOKUP(B1386,states!A$2:D$10,4,FALSE)</f>
        <v>1</v>
      </c>
      <c r="R1386">
        <v>0.5</v>
      </c>
      <c r="S1386">
        <f t="shared" si="172"/>
        <v>1.5</v>
      </c>
      <c r="T1386" s="7">
        <f t="shared" si="175"/>
        <v>1.1736401620302142</v>
      </c>
    </row>
    <row r="1387" spans="1:20">
      <c r="A1387" s="4" t="str">
        <f t="shared" si="173"/>
        <v>X2Pi-29.5-f-3-1</v>
      </c>
      <c r="B1387" s="1" t="s">
        <v>0</v>
      </c>
      <c r="C1387">
        <v>3</v>
      </c>
      <c r="D1387">
        <v>29.5</v>
      </c>
      <c r="E1387" s="2" t="s">
        <v>2</v>
      </c>
      <c r="F1387">
        <v>1</v>
      </c>
      <c r="G1387">
        <v>17788.207359631</v>
      </c>
      <c r="H1387">
        <v>0.01</v>
      </c>
      <c r="I1387">
        <v>1</v>
      </c>
      <c r="J1387">
        <f t="shared" si="168"/>
        <v>17773.931632306001</v>
      </c>
      <c r="K1387">
        <f t="shared" si="169"/>
        <v>29.5</v>
      </c>
      <c r="L1387">
        <f t="shared" si="170"/>
        <v>1</v>
      </c>
      <c r="M1387">
        <f>C1387+1+VLOOKUP(B1387,states!A$2:C$10,3,FALSE)</f>
        <v>4</v>
      </c>
      <c r="N1387">
        <f t="shared" si="174"/>
        <v>17773.931632306001</v>
      </c>
      <c r="O1387" s="2" t="str">
        <f>VLOOKUP(B1387,states!A$2:C$10,2,FALSE)</f>
        <v>X</v>
      </c>
      <c r="P1387">
        <f t="shared" si="171"/>
        <v>3</v>
      </c>
      <c r="Q1387">
        <f>VLOOKUP(B1387,states!A$2:D$10,4,FALSE)</f>
        <v>1</v>
      </c>
      <c r="R1387">
        <v>0.5</v>
      </c>
      <c r="S1387">
        <f t="shared" si="172"/>
        <v>0.5</v>
      </c>
      <c r="T1387" s="7">
        <f t="shared" si="175"/>
        <v>0.50820109538914049</v>
      </c>
    </row>
    <row r="1388" spans="1:20">
      <c r="A1388" s="4" t="str">
        <f t="shared" si="173"/>
        <v>X2Pi-29.5-f-3-2</v>
      </c>
      <c r="B1388" s="1" t="s">
        <v>0</v>
      </c>
      <c r="C1388">
        <v>3</v>
      </c>
      <c r="D1388">
        <v>29.5</v>
      </c>
      <c r="E1388" s="2" t="s">
        <v>2</v>
      </c>
      <c r="F1388">
        <v>2</v>
      </c>
      <c r="G1388">
        <v>18428.645690034999</v>
      </c>
      <c r="H1388">
        <v>0.01</v>
      </c>
      <c r="I1388">
        <v>1</v>
      </c>
      <c r="J1388">
        <f t="shared" si="168"/>
        <v>18414.36996271</v>
      </c>
      <c r="K1388">
        <f t="shared" si="169"/>
        <v>29.5</v>
      </c>
      <c r="L1388">
        <f t="shared" si="170"/>
        <v>1</v>
      </c>
      <c r="M1388">
        <f>C1388+1+VLOOKUP(B1388,states!A$2:C$10,3,FALSE)</f>
        <v>4</v>
      </c>
      <c r="N1388">
        <f t="shared" si="174"/>
        <v>18414.36996271</v>
      </c>
      <c r="O1388" s="2" t="str">
        <f>VLOOKUP(B1388,states!A$2:C$10,2,FALSE)</f>
        <v>X</v>
      </c>
      <c r="P1388">
        <f t="shared" si="171"/>
        <v>3</v>
      </c>
      <c r="Q1388">
        <f>VLOOKUP(B1388,states!A$2:D$10,4,FALSE)</f>
        <v>1</v>
      </c>
      <c r="R1388">
        <v>0.5</v>
      </c>
      <c r="S1388">
        <f t="shared" si="172"/>
        <v>1.5</v>
      </c>
      <c r="T1388" s="7">
        <f t="shared" si="175"/>
        <v>0.50820109538914049</v>
      </c>
    </row>
    <row r="1389" spans="1:20">
      <c r="A1389" s="4" t="str">
        <f t="shared" si="173"/>
        <v>A2Delta-29.5-f-0-2</v>
      </c>
      <c r="B1389" s="1" t="s">
        <v>3</v>
      </c>
      <c r="C1389">
        <v>0</v>
      </c>
      <c r="D1389">
        <v>29.5</v>
      </c>
      <c r="E1389" s="2" t="s">
        <v>2</v>
      </c>
      <c r="F1389">
        <v>2</v>
      </c>
      <c r="G1389">
        <v>35437.195766340003</v>
      </c>
      <c r="H1389">
        <v>0.18486762800000001</v>
      </c>
      <c r="I1389">
        <v>4</v>
      </c>
      <c r="J1389">
        <f t="shared" si="168"/>
        <v>35422.920039015</v>
      </c>
      <c r="K1389">
        <f t="shared" si="169"/>
        <v>29.5</v>
      </c>
      <c r="L1389">
        <f t="shared" si="170"/>
        <v>1</v>
      </c>
      <c r="M1389">
        <f>C1389+1+VLOOKUP(B1389,states!A$2:C$10,3,FALSE)</f>
        <v>251</v>
      </c>
      <c r="N1389">
        <f t="shared" si="174"/>
        <v>35422.920039015</v>
      </c>
      <c r="O1389" s="2" t="str">
        <f>VLOOKUP(B1389,states!A$2:C$10,2,FALSE)</f>
        <v>A</v>
      </c>
      <c r="P1389">
        <f t="shared" si="171"/>
        <v>0</v>
      </c>
      <c r="Q1389">
        <f>VLOOKUP(B1389,states!A$2:D$10,4,FALSE)</f>
        <v>2</v>
      </c>
      <c r="R1389">
        <v>0.5</v>
      </c>
      <c r="S1389">
        <f t="shared" si="172"/>
        <v>1.5</v>
      </c>
      <c r="T1389" s="7">
        <f t="shared" si="175"/>
        <v>10.995999697451422</v>
      </c>
    </row>
    <row r="1390" spans="1:20">
      <c r="A1390" s="4" t="str">
        <f t="shared" si="173"/>
        <v>A2Delta-29.5-f-1-1</v>
      </c>
      <c r="B1390" s="1" t="s">
        <v>3</v>
      </c>
      <c r="C1390">
        <v>1</v>
      </c>
      <c r="D1390">
        <v>29.5</v>
      </c>
      <c r="E1390" s="2" t="s">
        <v>2</v>
      </c>
      <c r="F1390">
        <v>1</v>
      </c>
      <c r="G1390">
        <v>36827.811701967003</v>
      </c>
      <c r="H1390">
        <v>0.50004999800000005</v>
      </c>
      <c r="I1390">
        <v>1</v>
      </c>
      <c r="J1390">
        <f t="shared" si="168"/>
        <v>36813.535974642</v>
      </c>
      <c r="K1390">
        <f t="shared" si="169"/>
        <v>29.5</v>
      </c>
      <c r="L1390">
        <f t="shared" si="170"/>
        <v>1</v>
      </c>
      <c r="M1390">
        <f>C1390+1+VLOOKUP(B1390,states!A$2:C$10,3,FALSE)</f>
        <v>252</v>
      </c>
      <c r="N1390">
        <f t="shared" si="174"/>
        <v>36813.535974642</v>
      </c>
      <c r="O1390" s="2" t="str">
        <f>VLOOKUP(B1390,states!A$2:C$10,2,FALSE)</f>
        <v>A</v>
      </c>
      <c r="P1390">
        <f t="shared" si="171"/>
        <v>1</v>
      </c>
      <c r="Q1390">
        <f>VLOOKUP(B1390,states!A$2:D$10,4,FALSE)</f>
        <v>2</v>
      </c>
      <c r="R1390">
        <v>0.5</v>
      </c>
      <c r="S1390">
        <f t="shared" si="172"/>
        <v>0.5</v>
      </c>
      <c r="T1390" s="7">
        <f t="shared" si="175"/>
        <v>1.0163005647870043E-2</v>
      </c>
    </row>
    <row r="1391" spans="1:20">
      <c r="A1391" s="4" t="str">
        <f t="shared" si="173"/>
        <v>A2Delta-29.5-f-1-2</v>
      </c>
      <c r="B1391" s="1" t="s">
        <v>3</v>
      </c>
      <c r="C1391">
        <v>1</v>
      </c>
      <c r="D1391">
        <v>29.5</v>
      </c>
      <c r="E1391" s="2" t="s">
        <v>2</v>
      </c>
      <c r="F1391">
        <v>2</v>
      </c>
      <c r="G1391">
        <v>37492.572472446998</v>
      </c>
      <c r="H1391">
        <v>0.27079233699999999</v>
      </c>
      <c r="I1391">
        <v>3</v>
      </c>
      <c r="J1391">
        <f t="shared" si="168"/>
        <v>37478.296745121996</v>
      </c>
      <c r="K1391">
        <f t="shared" si="169"/>
        <v>29.5</v>
      </c>
      <c r="L1391">
        <f t="shared" si="170"/>
        <v>1</v>
      </c>
      <c r="M1391">
        <f>C1391+1+VLOOKUP(B1391,states!A$2:C$10,3,FALSE)</f>
        <v>252</v>
      </c>
      <c r="N1391">
        <f t="shared" si="174"/>
        <v>37478.296745121996</v>
      </c>
      <c r="O1391" s="2" t="str">
        <f>VLOOKUP(B1391,states!A$2:C$10,2,FALSE)</f>
        <v>A</v>
      </c>
      <c r="P1391">
        <f t="shared" si="171"/>
        <v>1</v>
      </c>
      <c r="Q1391">
        <f>VLOOKUP(B1391,states!A$2:D$10,4,FALSE)</f>
        <v>2</v>
      </c>
      <c r="R1391">
        <v>0.5</v>
      </c>
      <c r="S1391">
        <f t="shared" si="172"/>
        <v>1.5</v>
      </c>
      <c r="T1391" s="7">
        <f t="shared" si="175"/>
        <v>5.6301566841140759E-2</v>
      </c>
    </row>
    <row r="1392" spans="1:20">
      <c r="A1392" s="4" t="str">
        <f t="shared" si="173"/>
        <v>A2Delta-29.5-f-2-1</v>
      </c>
      <c r="B1392" s="1" t="s">
        <v>3</v>
      </c>
      <c r="C1392">
        <v>2</v>
      </c>
      <c r="D1392">
        <v>29.5</v>
      </c>
      <c r="E1392" s="2" t="s">
        <v>2</v>
      </c>
      <c r="F1392">
        <v>1</v>
      </c>
      <c r="G1392">
        <v>38643.677875795998</v>
      </c>
      <c r="H1392">
        <v>0.50007499399999999</v>
      </c>
      <c r="I1392">
        <v>1</v>
      </c>
      <c r="J1392">
        <f t="shared" si="168"/>
        <v>38629.402148470996</v>
      </c>
      <c r="K1392">
        <f t="shared" si="169"/>
        <v>29.5</v>
      </c>
      <c r="L1392">
        <f t="shared" si="170"/>
        <v>1</v>
      </c>
      <c r="M1392">
        <f>C1392+1+VLOOKUP(B1392,states!A$2:C$10,3,FALSE)</f>
        <v>253</v>
      </c>
      <c r="N1392">
        <f t="shared" si="174"/>
        <v>38629.402148470996</v>
      </c>
      <c r="O1392" s="2" t="str">
        <f>VLOOKUP(B1392,states!A$2:C$10,2,FALSE)</f>
        <v>A</v>
      </c>
      <c r="P1392">
        <f t="shared" si="171"/>
        <v>2</v>
      </c>
      <c r="Q1392">
        <f>VLOOKUP(B1392,states!A$2:D$10,4,FALSE)</f>
        <v>2</v>
      </c>
      <c r="R1392">
        <v>0.5</v>
      </c>
      <c r="S1392">
        <f t="shared" si="172"/>
        <v>0.5</v>
      </c>
      <c r="T1392" s="7">
        <f t="shared" si="175"/>
        <v>1.0162497655084519E-2</v>
      </c>
    </row>
    <row r="1393" spans="1:20">
      <c r="A1393" s="4" t="str">
        <f t="shared" si="173"/>
        <v>A2Delta-29.5-f-2-2</v>
      </c>
      <c r="B1393" s="1" t="s">
        <v>3</v>
      </c>
      <c r="C1393">
        <v>2</v>
      </c>
      <c r="D1393">
        <v>29.5</v>
      </c>
      <c r="E1393" s="2" t="s">
        <v>2</v>
      </c>
      <c r="F1393">
        <v>2</v>
      </c>
      <c r="G1393">
        <v>39243.838684171998</v>
      </c>
      <c r="H1393">
        <v>0.50007499399999999</v>
      </c>
      <c r="I1393">
        <v>1</v>
      </c>
      <c r="J1393">
        <f t="shared" si="168"/>
        <v>39229.562956846996</v>
      </c>
      <c r="K1393">
        <f t="shared" si="169"/>
        <v>29.5</v>
      </c>
      <c r="L1393">
        <f t="shared" si="170"/>
        <v>1</v>
      </c>
      <c r="M1393">
        <f>C1393+1+VLOOKUP(B1393,states!A$2:C$10,3,FALSE)</f>
        <v>253</v>
      </c>
      <c r="N1393">
        <f t="shared" si="174"/>
        <v>39229.562956846996</v>
      </c>
      <c r="O1393" s="2" t="str">
        <f>VLOOKUP(B1393,states!A$2:C$10,2,FALSE)</f>
        <v>A</v>
      </c>
      <c r="P1393">
        <f t="shared" si="171"/>
        <v>2</v>
      </c>
      <c r="Q1393">
        <f>VLOOKUP(B1393,states!A$2:D$10,4,FALSE)</f>
        <v>2</v>
      </c>
      <c r="R1393">
        <v>0.5</v>
      </c>
      <c r="S1393">
        <f t="shared" si="172"/>
        <v>1.5</v>
      </c>
      <c r="T1393" s="7">
        <f t="shared" si="175"/>
        <v>1.0162497655084519E-2</v>
      </c>
    </row>
    <row r="1394" spans="1:20">
      <c r="A1394" s="4" t="str">
        <f t="shared" si="173"/>
        <v>C2Sigma-29.5-f-0-2</v>
      </c>
      <c r="B1394" s="1" t="s">
        <v>5</v>
      </c>
      <c r="C1394">
        <v>0</v>
      </c>
      <c r="D1394">
        <v>29.5</v>
      </c>
      <c r="E1394" s="2" t="s">
        <v>2</v>
      </c>
      <c r="F1394">
        <v>2</v>
      </c>
      <c r="G1394">
        <v>43700.426959007003</v>
      </c>
      <c r="H1394">
        <v>5.0249377999999997E-2</v>
      </c>
      <c r="I1394">
        <v>1</v>
      </c>
      <c r="J1394">
        <f t="shared" si="168"/>
        <v>43686.151231682001</v>
      </c>
      <c r="K1394">
        <f t="shared" si="169"/>
        <v>29.5</v>
      </c>
      <c r="L1394">
        <f t="shared" si="170"/>
        <v>1</v>
      </c>
      <c r="M1394">
        <f>C1394+1+VLOOKUP(B1394,states!A$2:C$10,3,FALSE)</f>
        <v>101</v>
      </c>
      <c r="N1394">
        <f t="shared" si="174"/>
        <v>43686.151231682001</v>
      </c>
      <c r="O1394" s="2" t="str">
        <f>VLOOKUP(B1394,states!A$2:C$10,2,FALSE)</f>
        <v>C</v>
      </c>
      <c r="P1394">
        <f t="shared" si="171"/>
        <v>0</v>
      </c>
      <c r="Q1394">
        <f>VLOOKUP(B1394,states!A$2:D$10,4,FALSE)</f>
        <v>0</v>
      </c>
      <c r="R1394">
        <v>0.5</v>
      </c>
      <c r="S1394">
        <f t="shared" si="172"/>
        <v>0.5</v>
      </c>
      <c r="T1394" s="7">
        <f t="shared" si="175"/>
        <v>10.113579821607752</v>
      </c>
    </row>
    <row r="1395" spans="1:20">
      <c r="A1395" s="4" t="str">
        <f t="shared" si="173"/>
        <v>X2Pi-29.5-e-0-1</v>
      </c>
      <c r="B1395" s="1" t="s">
        <v>0</v>
      </c>
      <c r="C1395">
        <v>0</v>
      </c>
      <c r="D1395">
        <v>29.5</v>
      </c>
      <c r="E1395" s="2" t="s">
        <v>1</v>
      </c>
      <c r="F1395">
        <v>1</v>
      </c>
      <c r="G1395">
        <v>11322.169431275999</v>
      </c>
      <c r="H1395">
        <v>5.0000000000000001E-3</v>
      </c>
      <c r="I1395">
        <v>4</v>
      </c>
      <c r="J1395">
        <f t="shared" si="168"/>
        <v>11307.893703950998</v>
      </c>
      <c r="K1395">
        <f t="shared" si="169"/>
        <v>29.5</v>
      </c>
      <c r="L1395">
        <f t="shared" si="170"/>
        <v>-1</v>
      </c>
      <c r="M1395">
        <f>C1395+1+VLOOKUP(B1395,states!A$2:C$10,3,FALSE)</f>
        <v>1</v>
      </c>
      <c r="N1395">
        <f t="shared" si="174"/>
        <v>11307.893703950998</v>
      </c>
      <c r="O1395" s="2" t="str">
        <f>VLOOKUP(B1395,states!A$2:C$10,2,FALSE)</f>
        <v>X</v>
      </c>
      <c r="P1395">
        <f t="shared" si="171"/>
        <v>0</v>
      </c>
      <c r="Q1395">
        <f>VLOOKUP(B1395,states!A$2:D$10,4,FALSE)</f>
        <v>1</v>
      </c>
      <c r="R1395">
        <v>0.5</v>
      </c>
      <c r="S1395">
        <f t="shared" si="172"/>
        <v>0.5</v>
      </c>
      <c r="T1395" s="7">
        <f t="shared" si="175"/>
        <v>406.56087631131237</v>
      </c>
    </row>
    <row r="1396" spans="1:20">
      <c r="A1396" s="4" t="str">
        <f t="shared" si="173"/>
        <v>X2Pi-29.5-e-0-2</v>
      </c>
      <c r="B1396" s="1" t="s">
        <v>0</v>
      </c>
      <c r="C1396">
        <v>0</v>
      </c>
      <c r="D1396">
        <v>29.5</v>
      </c>
      <c r="E1396" s="2" t="s">
        <v>1</v>
      </c>
      <c r="F1396">
        <v>2</v>
      </c>
      <c r="G1396">
        <v>12006.404959007001</v>
      </c>
      <c r="H1396">
        <v>5.0000000000000001E-3</v>
      </c>
      <c r="I1396">
        <v>5</v>
      </c>
      <c r="J1396">
        <f t="shared" si="168"/>
        <v>11992.129231682</v>
      </c>
      <c r="K1396">
        <f t="shared" si="169"/>
        <v>29.5</v>
      </c>
      <c r="L1396">
        <f t="shared" si="170"/>
        <v>-1</v>
      </c>
      <c r="M1396">
        <f>C1396+1+VLOOKUP(B1396,states!A$2:C$10,3,FALSE)</f>
        <v>1</v>
      </c>
      <c r="N1396">
        <f t="shared" si="174"/>
        <v>11992.129231682</v>
      </c>
      <c r="O1396" s="2" t="str">
        <f>VLOOKUP(B1396,states!A$2:C$10,2,FALSE)</f>
        <v>X</v>
      </c>
      <c r="P1396">
        <f t="shared" si="171"/>
        <v>0</v>
      </c>
      <c r="Q1396">
        <f>VLOOKUP(B1396,states!A$2:D$10,4,FALSE)</f>
        <v>1</v>
      </c>
      <c r="R1396">
        <v>0.5</v>
      </c>
      <c r="S1396">
        <f t="shared" si="172"/>
        <v>1.5</v>
      </c>
      <c r="T1396" s="7">
        <f t="shared" si="175"/>
        <v>508.20109538914045</v>
      </c>
    </row>
    <row r="1397" spans="1:20">
      <c r="A1397" s="4" t="str">
        <f t="shared" si="173"/>
        <v>X2Pi-29.5-e-1-1</v>
      </c>
      <c r="B1397" s="1" t="s">
        <v>0</v>
      </c>
      <c r="C1397">
        <v>1</v>
      </c>
      <c r="D1397">
        <v>29.5</v>
      </c>
      <c r="E1397" s="2" t="s">
        <v>1</v>
      </c>
      <c r="F1397">
        <v>1</v>
      </c>
      <c r="G1397">
        <v>13608.087751393999</v>
      </c>
      <c r="H1397">
        <v>7.0710679999999998E-3</v>
      </c>
      <c r="I1397">
        <v>5</v>
      </c>
      <c r="J1397">
        <f t="shared" si="168"/>
        <v>13593.812024068999</v>
      </c>
      <c r="K1397">
        <f t="shared" si="169"/>
        <v>29.5</v>
      </c>
      <c r="L1397">
        <f t="shared" si="170"/>
        <v>-1</v>
      </c>
      <c r="M1397">
        <f>C1397+1+VLOOKUP(B1397,states!A$2:C$10,3,FALSE)</f>
        <v>2</v>
      </c>
      <c r="N1397">
        <f t="shared" si="174"/>
        <v>13593.812024068999</v>
      </c>
      <c r="O1397" s="2" t="str">
        <f>VLOOKUP(B1397,states!A$2:C$10,2,FALSE)</f>
        <v>X</v>
      </c>
      <c r="P1397">
        <f t="shared" si="171"/>
        <v>1</v>
      </c>
      <c r="Q1397">
        <f>VLOOKUP(B1397,states!A$2:D$10,4,FALSE)</f>
        <v>1</v>
      </c>
      <c r="R1397">
        <v>0.5</v>
      </c>
      <c r="S1397">
        <f t="shared" si="172"/>
        <v>0.5</v>
      </c>
      <c r="T1397" s="7">
        <f t="shared" si="175"/>
        <v>3.5935243119507585</v>
      </c>
    </row>
    <row r="1398" spans="1:20">
      <c r="A1398" s="4" t="str">
        <f t="shared" si="173"/>
        <v>X2Pi-29.5-e-1-2</v>
      </c>
      <c r="B1398" s="1" t="s">
        <v>0</v>
      </c>
      <c r="C1398">
        <v>1</v>
      </c>
      <c r="D1398">
        <v>29.5</v>
      </c>
      <c r="E1398" s="2" t="s">
        <v>1</v>
      </c>
      <c r="F1398">
        <v>2</v>
      </c>
      <c r="G1398">
        <v>14263.433826729</v>
      </c>
      <c r="H1398">
        <v>7.0710679999999998E-3</v>
      </c>
      <c r="I1398">
        <v>4</v>
      </c>
      <c r="J1398">
        <f t="shared" si="168"/>
        <v>14249.158099404</v>
      </c>
      <c r="K1398">
        <f t="shared" si="169"/>
        <v>29.5</v>
      </c>
      <c r="L1398">
        <f t="shared" si="170"/>
        <v>-1</v>
      </c>
      <c r="M1398">
        <f>C1398+1+VLOOKUP(B1398,states!A$2:C$10,3,FALSE)</f>
        <v>2</v>
      </c>
      <c r="N1398">
        <f t="shared" si="174"/>
        <v>14249.158099404</v>
      </c>
      <c r="O1398" s="2" t="str">
        <f>VLOOKUP(B1398,states!A$2:C$10,2,FALSE)</f>
        <v>X</v>
      </c>
      <c r="P1398">
        <f t="shared" si="171"/>
        <v>1</v>
      </c>
      <c r="Q1398">
        <f>VLOOKUP(B1398,states!A$2:D$10,4,FALSE)</f>
        <v>1</v>
      </c>
      <c r="R1398">
        <v>0.5</v>
      </c>
      <c r="S1398">
        <f t="shared" si="172"/>
        <v>1.5</v>
      </c>
      <c r="T1398" s="7">
        <f t="shared" si="175"/>
        <v>2.8748194495606065</v>
      </c>
    </row>
    <row r="1399" spans="1:20">
      <c r="A1399" s="4" t="str">
        <f t="shared" si="173"/>
        <v>X2Pi-29.5-e-2-1</v>
      </c>
      <c r="B1399" s="1" t="s">
        <v>0</v>
      </c>
      <c r="C1399">
        <v>2</v>
      </c>
      <c r="D1399">
        <v>29.5</v>
      </c>
      <c r="E1399" s="2" t="s">
        <v>1</v>
      </c>
      <c r="F1399">
        <v>1</v>
      </c>
      <c r="G1399">
        <v>15770.401773389</v>
      </c>
      <c r="H1399">
        <v>8.6602539999999992E-3</v>
      </c>
      <c r="I1399">
        <v>3</v>
      </c>
      <c r="J1399">
        <f t="shared" si="168"/>
        <v>15756.126046063999</v>
      </c>
      <c r="K1399">
        <f t="shared" si="169"/>
        <v>29.5</v>
      </c>
      <c r="L1399">
        <f t="shared" si="170"/>
        <v>-1</v>
      </c>
      <c r="M1399">
        <f>C1399+1+VLOOKUP(B1399,states!A$2:C$10,3,FALSE)</f>
        <v>3</v>
      </c>
      <c r="N1399">
        <f t="shared" si="174"/>
        <v>15756.126046063999</v>
      </c>
      <c r="O1399" s="2" t="str">
        <f>VLOOKUP(B1399,states!A$2:C$10,2,FALSE)</f>
        <v>X</v>
      </c>
      <c r="P1399">
        <f t="shared" si="171"/>
        <v>2</v>
      </c>
      <c r="Q1399">
        <f>VLOOKUP(B1399,states!A$2:D$10,4,FALSE)</f>
        <v>1</v>
      </c>
      <c r="R1399">
        <v>0.5</v>
      </c>
      <c r="S1399">
        <f t="shared" si="172"/>
        <v>0.5</v>
      </c>
      <c r="T1399" s="7">
        <f t="shared" si="175"/>
        <v>1.7604602430453213</v>
      </c>
    </row>
    <row r="1400" spans="1:20">
      <c r="A1400" s="4" t="str">
        <f t="shared" si="173"/>
        <v>X2Pi-29.5-e-2-2</v>
      </c>
      <c r="B1400" s="1" t="s">
        <v>0</v>
      </c>
      <c r="C1400">
        <v>2</v>
      </c>
      <c r="D1400">
        <v>29.5</v>
      </c>
      <c r="E1400" s="2" t="s">
        <v>1</v>
      </c>
      <c r="F1400">
        <v>2</v>
      </c>
      <c r="G1400">
        <v>16396.815268161001</v>
      </c>
      <c r="H1400">
        <v>8.6602539999999992E-3</v>
      </c>
      <c r="I1400">
        <v>3</v>
      </c>
      <c r="J1400">
        <f t="shared" si="168"/>
        <v>16382.539540836</v>
      </c>
      <c r="K1400">
        <f t="shared" si="169"/>
        <v>29.5</v>
      </c>
      <c r="L1400">
        <f t="shared" si="170"/>
        <v>-1</v>
      </c>
      <c r="M1400">
        <f>C1400+1+VLOOKUP(B1400,states!A$2:C$10,3,FALSE)</f>
        <v>3</v>
      </c>
      <c r="N1400">
        <f t="shared" si="174"/>
        <v>16382.539540836</v>
      </c>
      <c r="O1400" s="2" t="str">
        <f>VLOOKUP(B1400,states!A$2:C$10,2,FALSE)</f>
        <v>X</v>
      </c>
      <c r="P1400">
        <f t="shared" si="171"/>
        <v>2</v>
      </c>
      <c r="Q1400">
        <f>VLOOKUP(B1400,states!A$2:D$10,4,FALSE)</f>
        <v>1</v>
      </c>
      <c r="R1400">
        <v>0.5</v>
      </c>
      <c r="S1400">
        <f t="shared" si="172"/>
        <v>1.5</v>
      </c>
      <c r="T1400" s="7">
        <f t="shared" si="175"/>
        <v>1.7604602430453213</v>
      </c>
    </row>
    <row r="1401" spans="1:20">
      <c r="A1401" s="4" t="str">
        <f t="shared" si="173"/>
        <v>X2Pi-29.5-e-3-1</v>
      </c>
      <c r="B1401" s="1" t="s">
        <v>0</v>
      </c>
      <c r="C1401">
        <v>3</v>
      </c>
      <c r="D1401">
        <v>29.5</v>
      </c>
      <c r="E1401" s="2" t="s">
        <v>1</v>
      </c>
      <c r="F1401">
        <v>1</v>
      </c>
      <c r="G1401">
        <v>17808.922823117999</v>
      </c>
      <c r="H1401">
        <v>0.01</v>
      </c>
      <c r="I1401">
        <v>1</v>
      </c>
      <c r="J1401">
        <f t="shared" si="168"/>
        <v>17794.647095793</v>
      </c>
      <c r="K1401">
        <f t="shared" si="169"/>
        <v>29.5</v>
      </c>
      <c r="L1401">
        <f t="shared" si="170"/>
        <v>-1</v>
      </c>
      <c r="M1401">
        <f>C1401+1+VLOOKUP(B1401,states!A$2:C$10,3,FALSE)</f>
        <v>4</v>
      </c>
      <c r="N1401">
        <f t="shared" si="174"/>
        <v>17794.647095793</v>
      </c>
      <c r="O1401" s="2" t="str">
        <f>VLOOKUP(B1401,states!A$2:C$10,2,FALSE)</f>
        <v>X</v>
      </c>
      <c r="P1401">
        <f t="shared" si="171"/>
        <v>3</v>
      </c>
      <c r="Q1401">
        <f>VLOOKUP(B1401,states!A$2:D$10,4,FALSE)</f>
        <v>1</v>
      </c>
      <c r="R1401">
        <v>0.5</v>
      </c>
      <c r="S1401">
        <f t="shared" si="172"/>
        <v>0.5</v>
      </c>
      <c r="T1401" s="7">
        <f t="shared" si="175"/>
        <v>0.50820109538914049</v>
      </c>
    </row>
    <row r="1402" spans="1:20">
      <c r="A1402" s="4" t="str">
        <f t="shared" si="173"/>
        <v>X2Pi-29.5-e-3-2</v>
      </c>
      <c r="B1402" s="1" t="s">
        <v>0</v>
      </c>
      <c r="C1402">
        <v>3</v>
      </c>
      <c r="D1402">
        <v>29.5</v>
      </c>
      <c r="E1402" s="2" t="s">
        <v>1</v>
      </c>
      <c r="F1402">
        <v>2</v>
      </c>
      <c r="G1402">
        <v>18406.207067035</v>
      </c>
      <c r="H1402">
        <v>0.01</v>
      </c>
      <c r="I1402">
        <v>1</v>
      </c>
      <c r="J1402">
        <f t="shared" si="168"/>
        <v>18391.931339710001</v>
      </c>
      <c r="K1402">
        <f t="shared" si="169"/>
        <v>29.5</v>
      </c>
      <c r="L1402">
        <f t="shared" si="170"/>
        <v>-1</v>
      </c>
      <c r="M1402">
        <f>C1402+1+VLOOKUP(B1402,states!A$2:C$10,3,FALSE)</f>
        <v>4</v>
      </c>
      <c r="N1402">
        <f t="shared" si="174"/>
        <v>18391.931339710001</v>
      </c>
      <c r="O1402" s="2" t="str">
        <f>VLOOKUP(B1402,states!A$2:C$10,2,FALSE)</f>
        <v>X</v>
      </c>
      <c r="P1402">
        <f t="shared" si="171"/>
        <v>3</v>
      </c>
      <c r="Q1402">
        <f>VLOOKUP(B1402,states!A$2:D$10,4,FALSE)</f>
        <v>1</v>
      </c>
      <c r="R1402">
        <v>0.5</v>
      </c>
      <c r="S1402">
        <f t="shared" si="172"/>
        <v>1.5</v>
      </c>
      <c r="T1402" s="7">
        <f t="shared" si="175"/>
        <v>0.50820109538914049</v>
      </c>
    </row>
    <row r="1403" spans="1:20">
      <c r="A1403" s="4" t="str">
        <f t="shared" si="173"/>
        <v>A2Delta-29.5-e-0-1</v>
      </c>
      <c r="B1403" s="1" t="s">
        <v>3</v>
      </c>
      <c r="C1403">
        <v>0</v>
      </c>
      <c r="D1403">
        <v>29.5</v>
      </c>
      <c r="E1403" s="2" t="s">
        <v>1</v>
      </c>
      <c r="F1403">
        <v>1</v>
      </c>
      <c r="G1403">
        <v>34722.366363816996</v>
      </c>
      <c r="H1403">
        <v>0.19806312100000001</v>
      </c>
      <c r="I1403">
        <v>3</v>
      </c>
      <c r="J1403">
        <f t="shared" si="168"/>
        <v>34708.090636491994</v>
      </c>
      <c r="K1403">
        <f t="shared" si="169"/>
        <v>29.5</v>
      </c>
      <c r="L1403">
        <f t="shared" si="170"/>
        <v>-1</v>
      </c>
      <c r="M1403">
        <f>C1403+1+VLOOKUP(B1403,states!A$2:C$10,3,FALSE)</f>
        <v>251</v>
      </c>
      <c r="N1403">
        <f t="shared" si="174"/>
        <v>34708.090636491994</v>
      </c>
      <c r="O1403" s="2" t="str">
        <f>VLOOKUP(B1403,states!A$2:C$10,2,FALSE)</f>
        <v>A</v>
      </c>
      <c r="P1403">
        <f t="shared" si="171"/>
        <v>0</v>
      </c>
      <c r="Q1403">
        <f>VLOOKUP(B1403,states!A$2:D$10,4,FALSE)</f>
        <v>2</v>
      </c>
      <c r="R1403">
        <v>0.5</v>
      </c>
      <c r="S1403">
        <f t="shared" si="172"/>
        <v>0.5</v>
      </c>
      <c r="T1403" s="7">
        <f t="shared" si="175"/>
        <v>7.6975626682537293</v>
      </c>
    </row>
    <row r="1404" spans="1:20">
      <c r="A1404" s="4" t="str">
        <f t="shared" si="173"/>
        <v>A2Delta-29.5-e-1-1</v>
      </c>
      <c r="B1404" s="1" t="s">
        <v>3</v>
      </c>
      <c r="C1404">
        <v>1</v>
      </c>
      <c r="D1404">
        <v>29.5</v>
      </c>
      <c r="E1404" s="2" t="s">
        <v>1</v>
      </c>
      <c r="F1404">
        <v>1</v>
      </c>
      <c r="G1404">
        <v>36829.023305344999</v>
      </c>
      <c r="H1404">
        <v>0.93742666900000005</v>
      </c>
      <c r="I1404">
        <v>3</v>
      </c>
      <c r="J1404">
        <f t="shared" si="168"/>
        <v>36814.747578019997</v>
      </c>
      <c r="K1404">
        <f t="shared" si="169"/>
        <v>29.5</v>
      </c>
      <c r="L1404">
        <f t="shared" si="170"/>
        <v>-1</v>
      </c>
      <c r="M1404">
        <f>C1404+1+VLOOKUP(B1404,states!A$2:C$10,3,FALSE)</f>
        <v>252</v>
      </c>
      <c r="N1404">
        <f t="shared" si="174"/>
        <v>36814.747578019997</v>
      </c>
      <c r="O1404" s="2" t="str">
        <f>VLOOKUP(B1404,states!A$2:C$10,2,FALSE)</f>
        <v>A</v>
      </c>
      <c r="P1404">
        <f t="shared" si="171"/>
        <v>1</v>
      </c>
      <c r="Q1404">
        <f>VLOOKUP(B1404,states!A$2:D$10,4,FALSE)</f>
        <v>2</v>
      </c>
      <c r="R1404">
        <v>0.5</v>
      </c>
      <c r="S1404">
        <f t="shared" si="172"/>
        <v>0.5</v>
      </c>
      <c r="T1404" s="7">
        <f t="shared" si="175"/>
        <v>1.6263707195292323E-2</v>
      </c>
    </row>
    <row r="1405" spans="1:20">
      <c r="A1405" s="4" t="str">
        <f t="shared" si="173"/>
        <v>A2Delta-29.5-e-2-1</v>
      </c>
      <c r="B1405" s="1" t="s">
        <v>3</v>
      </c>
      <c r="C1405">
        <v>2</v>
      </c>
      <c r="D1405">
        <v>29.5</v>
      </c>
      <c r="E1405" s="2" t="s">
        <v>1</v>
      </c>
      <c r="F1405">
        <v>1</v>
      </c>
      <c r="G1405">
        <v>38643.818823118003</v>
      </c>
      <c r="H1405">
        <v>0.50007499399999999</v>
      </c>
      <c r="I1405">
        <v>1</v>
      </c>
      <c r="J1405">
        <f t="shared" si="168"/>
        <v>38629.543095793</v>
      </c>
      <c r="K1405">
        <f t="shared" si="169"/>
        <v>29.5</v>
      </c>
      <c r="L1405">
        <f t="shared" si="170"/>
        <v>-1</v>
      </c>
      <c r="M1405">
        <f>C1405+1+VLOOKUP(B1405,states!A$2:C$10,3,FALSE)</f>
        <v>253</v>
      </c>
      <c r="N1405">
        <f t="shared" si="174"/>
        <v>38629.543095793</v>
      </c>
      <c r="O1405" s="2" t="str">
        <f>VLOOKUP(B1405,states!A$2:C$10,2,FALSE)</f>
        <v>A</v>
      </c>
      <c r="P1405">
        <f t="shared" si="171"/>
        <v>2</v>
      </c>
      <c r="Q1405">
        <f>VLOOKUP(B1405,states!A$2:D$10,4,FALSE)</f>
        <v>2</v>
      </c>
      <c r="R1405">
        <v>0.5</v>
      </c>
      <c r="S1405">
        <f t="shared" si="172"/>
        <v>0.5</v>
      </c>
      <c r="T1405" s="7">
        <f t="shared" si="175"/>
        <v>1.0162497655084519E-2</v>
      </c>
    </row>
    <row r="1406" spans="1:20">
      <c r="A1406" s="4" t="str">
        <f t="shared" si="173"/>
        <v>A2Delta-29.5-e-2-2</v>
      </c>
      <c r="B1406" s="1" t="s">
        <v>3</v>
      </c>
      <c r="C1406">
        <v>2</v>
      </c>
      <c r="D1406">
        <v>29.5</v>
      </c>
      <c r="E1406" s="2" t="s">
        <v>1</v>
      </c>
      <c r="F1406">
        <v>2</v>
      </c>
      <c r="G1406">
        <v>39243.625403199003</v>
      </c>
      <c r="H1406">
        <v>0.50007499399999999</v>
      </c>
      <c r="I1406">
        <v>1</v>
      </c>
      <c r="J1406">
        <f t="shared" si="168"/>
        <v>39229.349675874</v>
      </c>
      <c r="K1406">
        <f t="shared" si="169"/>
        <v>29.5</v>
      </c>
      <c r="L1406">
        <f t="shared" si="170"/>
        <v>-1</v>
      </c>
      <c r="M1406">
        <f>C1406+1+VLOOKUP(B1406,states!A$2:C$10,3,FALSE)</f>
        <v>253</v>
      </c>
      <c r="N1406">
        <f t="shared" si="174"/>
        <v>39229.349675874</v>
      </c>
      <c r="O1406" s="2" t="str">
        <f>VLOOKUP(B1406,states!A$2:C$10,2,FALSE)</f>
        <v>A</v>
      </c>
      <c r="P1406">
        <f t="shared" si="171"/>
        <v>2</v>
      </c>
      <c r="Q1406">
        <f>VLOOKUP(B1406,states!A$2:D$10,4,FALSE)</f>
        <v>2</v>
      </c>
      <c r="R1406">
        <v>0.5</v>
      </c>
      <c r="S1406">
        <f t="shared" si="172"/>
        <v>1.5</v>
      </c>
      <c r="T1406" s="7">
        <f t="shared" si="175"/>
        <v>1.0162497655084519E-2</v>
      </c>
    </row>
    <row r="1407" spans="1:20">
      <c r="A1407" s="4" t="str">
        <f t="shared" si="173"/>
        <v>C2Sigma-29.5-e-0-1</v>
      </c>
      <c r="B1407" s="1" t="s">
        <v>5</v>
      </c>
      <c r="C1407">
        <v>0</v>
      </c>
      <c r="D1407">
        <v>29.5</v>
      </c>
      <c r="E1407" s="2" t="s">
        <v>1</v>
      </c>
      <c r="F1407">
        <v>1</v>
      </c>
      <c r="G1407">
        <v>43015.000500000002</v>
      </c>
      <c r="H1407">
        <v>5.0249377999999997E-2</v>
      </c>
      <c r="I1407">
        <v>1</v>
      </c>
      <c r="J1407">
        <f t="shared" si="168"/>
        <v>43000.724772674999</v>
      </c>
      <c r="K1407">
        <f t="shared" si="169"/>
        <v>29.5</v>
      </c>
      <c r="L1407">
        <f t="shared" si="170"/>
        <v>-1</v>
      </c>
      <c r="M1407">
        <f>C1407+1+VLOOKUP(B1407,states!A$2:C$10,3,FALSE)</f>
        <v>101</v>
      </c>
      <c r="N1407">
        <f t="shared" si="174"/>
        <v>43000.724772674999</v>
      </c>
      <c r="O1407" s="2" t="str">
        <f>VLOOKUP(B1407,states!A$2:C$10,2,FALSE)</f>
        <v>C</v>
      </c>
      <c r="P1407">
        <f t="shared" si="171"/>
        <v>0</v>
      </c>
      <c r="Q1407">
        <f>VLOOKUP(B1407,states!A$2:D$10,4,FALSE)</f>
        <v>0</v>
      </c>
      <c r="R1407">
        <v>0.5</v>
      </c>
      <c r="S1407">
        <f t="shared" si="172"/>
        <v>0.5</v>
      </c>
      <c r="T1407" s="7">
        <f t="shared" si="175"/>
        <v>10.113579821607752</v>
      </c>
    </row>
    <row r="1408" spans="1:20">
      <c r="A1408" s="4" t="str">
        <f t="shared" si="173"/>
        <v>X2Pi-30.5-e-0-1</v>
      </c>
      <c r="B1408" s="1" t="s">
        <v>0</v>
      </c>
      <c r="C1408">
        <v>0</v>
      </c>
      <c r="D1408">
        <v>30.5</v>
      </c>
      <c r="E1408" s="2" t="s">
        <v>1</v>
      </c>
      <c r="F1408">
        <v>1</v>
      </c>
      <c r="G1408">
        <v>12031.258708425999</v>
      </c>
      <c r="H1408">
        <v>0.50870457499999999</v>
      </c>
      <c r="I1408">
        <v>2</v>
      </c>
      <c r="J1408">
        <f t="shared" si="168"/>
        <v>12016.982981100999</v>
      </c>
      <c r="K1408">
        <f t="shared" si="169"/>
        <v>30.5</v>
      </c>
      <c r="L1408">
        <f t="shared" si="170"/>
        <v>1</v>
      </c>
      <c r="M1408">
        <f>C1408+1+VLOOKUP(B1408,states!A$2:C$10,3,FALSE)</f>
        <v>1</v>
      </c>
      <c r="N1408">
        <f t="shared" si="174"/>
        <v>12016.982981100999</v>
      </c>
      <c r="O1408" s="2" t="str">
        <f>VLOOKUP(B1408,states!A$2:C$10,2,FALSE)</f>
        <v>X</v>
      </c>
      <c r="P1408">
        <f t="shared" si="171"/>
        <v>0</v>
      </c>
      <c r="Q1408">
        <f>VLOOKUP(B1408,states!A$2:D$10,4,FALSE)</f>
        <v>1</v>
      </c>
      <c r="R1408">
        <v>0.5</v>
      </c>
      <c r="S1408">
        <f t="shared" si="172"/>
        <v>0.5</v>
      </c>
      <c r="T1408" s="7">
        <f t="shared" si="175"/>
        <v>1.9847434818836405</v>
      </c>
    </row>
    <row r="1409" spans="1:20">
      <c r="A1409" s="4" t="str">
        <f t="shared" si="173"/>
        <v>X2Pi-30.5-e-0-1</v>
      </c>
      <c r="B1409" s="1" t="s">
        <v>0</v>
      </c>
      <c r="C1409">
        <v>0</v>
      </c>
      <c r="D1409">
        <v>30.5</v>
      </c>
      <c r="E1409" s="2" t="s">
        <v>1</v>
      </c>
      <c r="F1409">
        <v>1</v>
      </c>
      <c r="G1409">
        <v>12031.300039018</v>
      </c>
      <c r="H1409">
        <v>5.0000000000000001E-3</v>
      </c>
      <c r="I1409">
        <v>4</v>
      </c>
      <c r="J1409">
        <f t="shared" si="168"/>
        <v>12017.024311693</v>
      </c>
      <c r="K1409">
        <f t="shared" si="169"/>
        <v>30.5</v>
      </c>
      <c r="L1409">
        <f t="shared" si="170"/>
        <v>1</v>
      </c>
      <c r="M1409">
        <f>C1409+1+VLOOKUP(B1409,states!A$2:C$10,3,FALSE)</f>
        <v>1</v>
      </c>
      <c r="N1409">
        <f t="shared" si="174"/>
        <v>12017.024311693</v>
      </c>
      <c r="O1409" s="2" t="str">
        <f>VLOOKUP(B1409,states!A$2:C$10,2,FALSE)</f>
        <v>X</v>
      </c>
      <c r="P1409">
        <f t="shared" si="171"/>
        <v>0</v>
      </c>
      <c r="Q1409">
        <f>VLOOKUP(B1409,states!A$2:D$10,4,FALSE)</f>
        <v>1</v>
      </c>
      <c r="R1409">
        <v>0.5</v>
      </c>
      <c r="S1409">
        <f t="shared" si="172"/>
        <v>0.5</v>
      </c>
      <c r="T1409" s="7">
        <f t="shared" si="175"/>
        <v>403.85923577425507</v>
      </c>
    </row>
    <row r="1410" spans="1:20">
      <c r="A1410" s="4" t="str">
        <f t="shared" si="173"/>
        <v>X2Pi-30.5-e-0-2</v>
      </c>
      <c r="B1410" s="1" t="s">
        <v>0</v>
      </c>
      <c r="C1410">
        <v>0</v>
      </c>
      <c r="D1410">
        <v>30.5</v>
      </c>
      <c r="E1410" s="2" t="s">
        <v>1</v>
      </c>
      <c r="F1410">
        <v>2</v>
      </c>
      <c r="G1410">
        <v>12729.058387158</v>
      </c>
      <c r="H1410">
        <v>5.0000000000000001E-3</v>
      </c>
      <c r="I1410">
        <v>4</v>
      </c>
      <c r="J1410">
        <f t="shared" ref="J1410:J1473" si="176">G1410-G$2</f>
        <v>12714.782659832999</v>
      </c>
      <c r="K1410">
        <f t="shared" ref="K1410:K1473" si="177">D1410</f>
        <v>30.5</v>
      </c>
      <c r="L1410">
        <f t="shared" ref="L1410:L1473" si="178">IF(E1410="e",(-1)^(D1410-0.5),(-1)^(D1410+0.5))</f>
        <v>1</v>
      </c>
      <c r="M1410">
        <f>C1410+1+VLOOKUP(B1410,states!A$2:C$10,3,FALSE)</f>
        <v>1</v>
      </c>
      <c r="N1410">
        <f t="shared" si="174"/>
        <v>12714.782659832999</v>
      </c>
      <c r="O1410" s="2" t="str">
        <f>VLOOKUP(B1410,states!A$2:C$10,2,FALSE)</f>
        <v>X</v>
      </c>
      <c r="P1410">
        <f t="shared" ref="P1410:P1473" si="179">C1410</f>
        <v>0</v>
      </c>
      <c r="Q1410">
        <f>VLOOKUP(B1410,states!A$2:D$10,4,FALSE)</f>
        <v>1</v>
      </c>
      <c r="R1410">
        <v>0.5</v>
      </c>
      <c r="S1410">
        <f t="shared" ref="S1410:S1473" si="180">IF(Q1410=0,R1410,IF(F1410=1,0.5,1.5))</f>
        <v>1.5</v>
      </c>
      <c r="T1410" s="7">
        <f t="shared" si="175"/>
        <v>403.85923577425507</v>
      </c>
    </row>
    <row r="1411" spans="1:20">
      <c r="A1411" s="4" t="str">
        <f t="shared" ref="A1411:A1474" si="181">B1411&amp;"-"&amp;D1411&amp;"-"&amp;E1411&amp;"-"&amp;C1411&amp;"-"&amp;F1411</f>
        <v>X2Pi-30.5-e-1-1</v>
      </c>
      <c r="B1411" s="1" t="s">
        <v>0</v>
      </c>
      <c r="C1411">
        <v>1</v>
      </c>
      <c r="D1411">
        <v>30.5</v>
      </c>
      <c r="E1411" s="2" t="s">
        <v>1</v>
      </c>
      <c r="F1411">
        <v>1</v>
      </c>
      <c r="G1411">
        <v>14287.275478748999</v>
      </c>
      <c r="H1411">
        <v>7.0710679999999998E-3</v>
      </c>
      <c r="I1411">
        <v>4</v>
      </c>
      <c r="J1411">
        <f t="shared" si="176"/>
        <v>14272.999751423999</v>
      </c>
      <c r="K1411">
        <f t="shared" si="177"/>
        <v>30.5</v>
      </c>
      <c r="L1411">
        <f t="shared" si="178"/>
        <v>1</v>
      </c>
      <c r="M1411">
        <f>C1411+1+VLOOKUP(B1411,states!A$2:C$10,3,FALSE)</f>
        <v>2</v>
      </c>
      <c r="N1411">
        <f t="shared" ref="N1411:N1474" si="182">J1411</f>
        <v>14272.999751423999</v>
      </c>
      <c r="O1411" s="2" t="str">
        <f>VLOOKUP(B1411,states!A$2:C$10,2,FALSE)</f>
        <v>X</v>
      </c>
      <c r="P1411">
        <f t="shared" si="179"/>
        <v>1</v>
      </c>
      <c r="Q1411">
        <f>VLOOKUP(B1411,states!A$2:D$10,4,FALSE)</f>
        <v>1</v>
      </c>
      <c r="R1411">
        <v>0.5</v>
      </c>
      <c r="S1411">
        <f t="shared" si="180"/>
        <v>0.5</v>
      </c>
      <c r="T1411" s="7">
        <f t="shared" ref="T1411:T1474" si="183">0.01*I1411/H1411/D1411^(1/5)*IF(P1411=0,100,1)</f>
        <v>2.8557159666280616</v>
      </c>
    </row>
    <row r="1412" spans="1:20">
      <c r="A1412" s="4" t="str">
        <f t="shared" si="181"/>
        <v>X2Pi-30.5-e-1-2</v>
      </c>
      <c r="B1412" s="1" t="s">
        <v>0</v>
      </c>
      <c r="C1412">
        <v>1</v>
      </c>
      <c r="D1412">
        <v>30.5</v>
      </c>
      <c r="E1412" s="2" t="s">
        <v>1</v>
      </c>
      <c r="F1412">
        <v>2</v>
      </c>
      <c r="G1412">
        <v>14955.269822635</v>
      </c>
      <c r="H1412">
        <v>7.0710679999999998E-3</v>
      </c>
      <c r="I1412">
        <v>4</v>
      </c>
      <c r="J1412">
        <f t="shared" si="176"/>
        <v>14940.994095309999</v>
      </c>
      <c r="K1412">
        <f t="shared" si="177"/>
        <v>30.5</v>
      </c>
      <c r="L1412">
        <f t="shared" si="178"/>
        <v>1</v>
      </c>
      <c r="M1412">
        <f>C1412+1+VLOOKUP(B1412,states!A$2:C$10,3,FALSE)</f>
        <v>2</v>
      </c>
      <c r="N1412">
        <f t="shared" si="182"/>
        <v>14940.994095309999</v>
      </c>
      <c r="O1412" s="2" t="str">
        <f>VLOOKUP(B1412,states!A$2:C$10,2,FALSE)</f>
        <v>X</v>
      </c>
      <c r="P1412">
        <f t="shared" si="179"/>
        <v>1</v>
      </c>
      <c r="Q1412">
        <f>VLOOKUP(B1412,states!A$2:D$10,4,FALSE)</f>
        <v>1</v>
      </c>
      <c r="R1412">
        <v>0.5</v>
      </c>
      <c r="S1412">
        <f t="shared" si="180"/>
        <v>1.5</v>
      </c>
      <c r="T1412" s="7">
        <f t="shared" si="183"/>
        <v>2.8557159666280616</v>
      </c>
    </row>
    <row r="1413" spans="1:20">
      <c r="A1413" s="4" t="str">
        <f t="shared" si="181"/>
        <v>X2Pi-30.5-e-2-1</v>
      </c>
      <c r="B1413" s="1" t="s">
        <v>0</v>
      </c>
      <c r="C1413">
        <v>2</v>
      </c>
      <c r="D1413">
        <v>30.5</v>
      </c>
      <c r="E1413" s="2" t="s">
        <v>1</v>
      </c>
      <c r="F1413">
        <v>1</v>
      </c>
      <c r="G1413">
        <v>16419.642751394</v>
      </c>
      <c r="H1413">
        <v>8.6602539999999992E-3</v>
      </c>
      <c r="I1413">
        <v>2</v>
      </c>
      <c r="J1413">
        <f t="shared" si="176"/>
        <v>16405.367024069001</v>
      </c>
      <c r="K1413">
        <f t="shared" si="177"/>
        <v>30.5</v>
      </c>
      <c r="L1413">
        <f t="shared" si="178"/>
        <v>1</v>
      </c>
      <c r="M1413">
        <f>C1413+1+VLOOKUP(B1413,states!A$2:C$10,3,FALSE)</f>
        <v>3</v>
      </c>
      <c r="N1413">
        <f t="shared" si="182"/>
        <v>16405.367024069001</v>
      </c>
      <c r="O1413" s="2" t="str">
        <f>VLOOKUP(B1413,states!A$2:C$10,2,FALSE)</f>
        <v>X</v>
      </c>
      <c r="P1413">
        <f t="shared" si="179"/>
        <v>2</v>
      </c>
      <c r="Q1413">
        <f>VLOOKUP(B1413,states!A$2:D$10,4,FALSE)</f>
        <v>1</v>
      </c>
      <c r="R1413">
        <v>0.5</v>
      </c>
      <c r="S1413">
        <f t="shared" si="180"/>
        <v>0.5</v>
      </c>
      <c r="T1413" s="7">
        <f t="shared" si="183"/>
        <v>1.1658411975395153</v>
      </c>
    </row>
    <row r="1414" spans="1:20">
      <c r="A1414" s="4" t="str">
        <f t="shared" si="181"/>
        <v>X2Pi-30.5-e-2-2</v>
      </c>
      <c r="B1414" s="1" t="s">
        <v>0</v>
      </c>
      <c r="C1414">
        <v>2</v>
      </c>
      <c r="D1414">
        <v>30.5</v>
      </c>
      <c r="E1414" s="2" t="s">
        <v>1</v>
      </c>
      <c r="F1414">
        <v>2</v>
      </c>
      <c r="G1414">
        <v>17057.855403198999</v>
      </c>
      <c r="H1414">
        <v>8.6602539999999992E-3</v>
      </c>
      <c r="I1414">
        <v>4</v>
      </c>
      <c r="J1414">
        <f t="shared" si="176"/>
        <v>17043.579675874</v>
      </c>
      <c r="K1414">
        <f t="shared" si="177"/>
        <v>30.5</v>
      </c>
      <c r="L1414">
        <f t="shared" si="178"/>
        <v>1</v>
      </c>
      <c r="M1414">
        <f>C1414+1+VLOOKUP(B1414,states!A$2:C$10,3,FALSE)</f>
        <v>3</v>
      </c>
      <c r="N1414">
        <f t="shared" si="182"/>
        <v>17043.579675874</v>
      </c>
      <c r="O1414" s="2" t="str">
        <f>VLOOKUP(B1414,states!A$2:C$10,2,FALSE)</f>
        <v>X</v>
      </c>
      <c r="P1414">
        <f t="shared" si="179"/>
        <v>2</v>
      </c>
      <c r="Q1414">
        <f>VLOOKUP(B1414,states!A$2:D$10,4,FALSE)</f>
        <v>1</v>
      </c>
      <c r="R1414">
        <v>0.5</v>
      </c>
      <c r="S1414">
        <f t="shared" si="180"/>
        <v>1.5</v>
      </c>
      <c r="T1414" s="7">
        <f t="shared" si="183"/>
        <v>2.3316823950790306</v>
      </c>
    </row>
    <row r="1415" spans="1:20">
      <c r="A1415" s="4" t="str">
        <f t="shared" si="181"/>
        <v>X2Pi-30.5-e-3-1</v>
      </c>
      <c r="B1415" s="1" t="s">
        <v>0</v>
      </c>
      <c r="C1415">
        <v>3</v>
      </c>
      <c r="D1415">
        <v>30.5</v>
      </c>
      <c r="E1415" s="2" t="s">
        <v>1</v>
      </c>
      <c r="F1415">
        <v>1</v>
      </c>
      <c r="G1415">
        <v>18428.076773388999</v>
      </c>
      <c r="H1415">
        <v>0.01</v>
      </c>
      <c r="I1415">
        <v>1</v>
      </c>
      <c r="J1415">
        <f t="shared" si="176"/>
        <v>18413.801046064</v>
      </c>
      <c r="K1415">
        <f t="shared" si="177"/>
        <v>30.5</v>
      </c>
      <c r="L1415">
        <f t="shared" si="178"/>
        <v>1</v>
      </c>
      <c r="M1415">
        <f>C1415+1+VLOOKUP(B1415,states!A$2:C$10,3,FALSE)</f>
        <v>4</v>
      </c>
      <c r="N1415">
        <f t="shared" si="182"/>
        <v>18413.801046064</v>
      </c>
      <c r="O1415" s="2" t="str">
        <f>VLOOKUP(B1415,states!A$2:C$10,2,FALSE)</f>
        <v>X</v>
      </c>
      <c r="P1415">
        <f t="shared" si="179"/>
        <v>3</v>
      </c>
      <c r="Q1415">
        <f>VLOOKUP(B1415,states!A$2:D$10,4,FALSE)</f>
        <v>1</v>
      </c>
      <c r="R1415">
        <v>0.5</v>
      </c>
      <c r="S1415">
        <f t="shared" si="180"/>
        <v>0.5</v>
      </c>
      <c r="T1415" s="7">
        <f t="shared" si="183"/>
        <v>0.50482404471781883</v>
      </c>
    </row>
    <row r="1416" spans="1:20">
      <c r="A1416" s="4" t="str">
        <f t="shared" si="181"/>
        <v>X2Pi-30.5-e-3-2</v>
      </c>
      <c r="B1416" s="1" t="s">
        <v>0</v>
      </c>
      <c r="C1416">
        <v>3</v>
      </c>
      <c r="D1416">
        <v>30.5</v>
      </c>
      <c r="E1416" s="2" t="s">
        <v>1</v>
      </c>
      <c r="F1416">
        <v>2</v>
      </c>
      <c r="G1416">
        <v>19036.200268160999</v>
      </c>
      <c r="H1416">
        <v>0.01</v>
      </c>
      <c r="I1416">
        <v>1</v>
      </c>
      <c r="J1416">
        <f t="shared" si="176"/>
        <v>19021.924540836</v>
      </c>
      <c r="K1416">
        <f t="shared" si="177"/>
        <v>30.5</v>
      </c>
      <c r="L1416">
        <f t="shared" si="178"/>
        <v>1</v>
      </c>
      <c r="M1416">
        <f>C1416+1+VLOOKUP(B1416,states!A$2:C$10,3,FALSE)</f>
        <v>4</v>
      </c>
      <c r="N1416">
        <f t="shared" si="182"/>
        <v>19021.924540836</v>
      </c>
      <c r="O1416" s="2" t="str">
        <f>VLOOKUP(B1416,states!A$2:C$10,2,FALSE)</f>
        <v>X</v>
      </c>
      <c r="P1416">
        <f t="shared" si="179"/>
        <v>3</v>
      </c>
      <c r="Q1416">
        <f>VLOOKUP(B1416,states!A$2:D$10,4,FALSE)</f>
        <v>1</v>
      </c>
      <c r="R1416">
        <v>0.5</v>
      </c>
      <c r="S1416">
        <f t="shared" si="180"/>
        <v>1.5</v>
      </c>
      <c r="T1416" s="7">
        <f t="shared" si="183"/>
        <v>0.50482404471781883</v>
      </c>
    </row>
    <row r="1417" spans="1:20">
      <c r="A1417" s="4" t="str">
        <f t="shared" si="181"/>
        <v>A2Delta-30.5-e-0-1</v>
      </c>
      <c r="B1417" s="1" t="s">
        <v>3</v>
      </c>
      <c r="C1417">
        <v>0</v>
      </c>
      <c r="D1417">
        <v>30.5</v>
      </c>
      <c r="E1417" s="2" t="s">
        <v>1</v>
      </c>
      <c r="F1417">
        <v>1</v>
      </c>
      <c r="G1417">
        <v>35437.770335734996</v>
      </c>
      <c r="H1417">
        <v>6.3487195999999996E-2</v>
      </c>
      <c r="I1417">
        <v>5</v>
      </c>
      <c r="J1417">
        <f t="shared" si="176"/>
        <v>35423.494608409994</v>
      </c>
      <c r="K1417">
        <f t="shared" si="177"/>
        <v>30.5</v>
      </c>
      <c r="L1417">
        <f t="shared" si="178"/>
        <v>1</v>
      </c>
      <c r="M1417">
        <f>C1417+1+VLOOKUP(B1417,states!A$2:C$10,3,FALSE)</f>
        <v>251</v>
      </c>
      <c r="N1417">
        <f t="shared" si="182"/>
        <v>35423.494608409994</v>
      </c>
      <c r="O1417" s="2" t="str">
        <f>VLOOKUP(B1417,states!A$2:C$10,2,FALSE)</f>
        <v>A</v>
      </c>
      <c r="P1417">
        <f t="shared" si="179"/>
        <v>0</v>
      </c>
      <c r="Q1417">
        <f>VLOOKUP(B1417,states!A$2:D$10,4,FALSE)</f>
        <v>2</v>
      </c>
      <c r="R1417">
        <v>0.5</v>
      </c>
      <c r="S1417">
        <f t="shared" si="180"/>
        <v>0.5</v>
      </c>
      <c r="T1417" s="7">
        <f t="shared" si="183"/>
        <v>39.757941484596273</v>
      </c>
    </row>
    <row r="1418" spans="1:20">
      <c r="A1418" s="4" t="str">
        <f t="shared" si="181"/>
        <v>A2Delta-30.5-e-1-1</v>
      </c>
      <c r="B1418" s="1" t="s">
        <v>3</v>
      </c>
      <c r="C1418">
        <v>1</v>
      </c>
      <c r="D1418">
        <v>30.5</v>
      </c>
      <c r="E1418" s="2" t="s">
        <v>1</v>
      </c>
      <c r="F1418">
        <v>1</v>
      </c>
      <c r="G1418">
        <v>37493.867695298999</v>
      </c>
      <c r="H1418">
        <v>0.86792880500000003</v>
      </c>
      <c r="I1418">
        <v>3</v>
      </c>
      <c r="J1418">
        <f t="shared" si="176"/>
        <v>37479.591967973996</v>
      </c>
      <c r="K1418">
        <f t="shared" si="177"/>
        <v>30.5</v>
      </c>
      <c r="L1418">
        <f t="shared" si="178"/>
        <v>1</v>
      </c>
      <c r="M1418">
        <f>C1418+1+VLOOKUP(B1418,states!A$2:C$10,3,FALSE)</f>
        <v>252</v>
      </c>
      <c r="N1418">
        <f t="shared" si="182"/>
        <v>37479.591967973996</v>
      </c>
      <c r="O1418" s="2" t="str">
        <f>VLOOKUP(B1418,states!A$2:C$10,2,FALSE)</f>
        <v>A</v>
      </c>
      <c r="P1418">
        <f t="shared" si="179"/>
        <v>1</v>
      </c>
      <c r="Q1418">
        <f>VLOOKUP(B1418,states!A$2:D$10,4,FALSE)</f>
        <v>2</v>
      </c>
      <c r="R1418">
        <v>0.5</v>
      </c>
      <c r="S1418">
        <f t="shared" si="180"/>
        <v>0.5</v>
      </c>
      <c r="T1418" s="7">
        <f t="shared" si="183"/>
        <v>1.744926686876646E-2</v>
      </c>
    </row>
    <row r="1419" spans="1:20">
      <c r="A1419" s="4" t="str">
        <f t="shared" si="181"/>
        <v>A2Delta-30.5-e-1-2</v>
      </c>
      <c r="B1419" s="1" t="s">
        <v>3</v>
      </c>
      <c r="C1419">
        <v>1</v>
      </c>
      <c r="D1419">
        <v>30.5</v>
      </c>
      <c r="E1419" s="2" t="s">
        <v>1</v>
      </c>
      <c r="F1419">
        <v>2</v>
      </c>
      <c r="G1419">
        <v>38166.753826729</v>
      </c>
      <c r="H1419">
        <v>0.50004999800000005</v>
      </c>
      <c r="I1419">
        <v>1</v>
      </c>
      <c r="J1419">
        <f t="shared" si="176"/>
        <v>38152.478099403997</v>
      </c>
      <c r="K1419">
        <f t="shared" si="177"/>
        <v>30.5</v>
      </c>
      <c r="L1419">
        <f t="shared" si="178"/>
        <v>1</v>
      </c>
      <c r="M1419">
        <f>C1419+1+VLOOKUP(B1419,states!A$2:C$10,3,FALSE)</f>
        <v>252</v>
      </c>
      <c r="N1419">
        <f t="shared" si="182"/>
        <v>38152.478099403997</v>
      </c>
      <c r="O1419" s="2" t="str">
        <f>VLOOKUP(B1419,states!A$2:C$10,2,FALSE)</f>
        <v>A</v>
      </c>
      <c r="P1419">
        <f t="shared" si="179"/>
        <v>1</v>
      </c>
      <c r="Q1419">
        <f>VLOOKUP(B1419,states!A$2:D$10,4,FALSE)</f>
        <v>2</v>
      </c>
      <c r="R1419">
        <v>0.5</v>
      </c>
      <c r="S1419">
        <f t="shared" si="180"/>
        <v>1.5</v>
      </c>
      <c r="T1419" s="7">
        <f t="shared" si="183"/>
        <v>1.0095471387599501E-2</v>
      </c>
    </row>
    <row r="1420" spans="1:20">
      <c r="A1420" s="4" t="str">
        <f t="shared" si="181"/>
        <v>A2Delta-30.5-e-2-1</v>
      </c>
      <c r="B1420" s="1" t="s">
        <v>3</v>
      </c>
      <c r="C1420">
        <v>2</v>
      </c>
      <c r="D1420">
        <v>30.5</v>
      </c>
      <c r="E1420" s="2" t="s">
        <v>1</v>
      </c>
      <c r="F1420">
        <v>1</v>
      </c>
      <c r="G1420">
        <v>39244.081478749002</v>
      </c>
      <c r="H1420">
        <v>0.50007499399999999</v>
      </c>
      <c r="I1420">
        <v>1</v>
      </c>
      <c r="J1420">
        <f t="shared" si="176"/>
        <v>39229.805751423999</v>
      </c>
      <c r="K1420">
        <f t="shared" si="177"/>
        <v>30.5</v>
      </c>
      <c r="L1420">
        <f t="shared" si="178"/>
        <v>1</v>
      </c>
      <c r="M1420">
        <f>C1420+1+VLOOKUP(B1420,states!A$2:C$10,3,FALSE)</f>
        <v>253</v>
      </c>
      <c r="N1420">
        <f t="shared" si="182"/>
        <v>39229.805751423999</v>
      </c>
      <c r="O1420" s="2" t="str">
        <f>VLOOKUP(B1420,states!A$2:C$10,2,FALSE)</f>
        <v>A</v>
      </c>
      <c r="P1420">
        <f t="shared" si="179"/>
        <v>2</v>
      </c>
      <c r="Q1420">
        <f>VLOOKUP(B1420,states!A$2:D$10,4,FALSE)</f>
        <v>2</v>
      </c>
      <c r="R1420">
        <v>0.5</v>
      </c>
      <c r="S1420">
        <f t="shared" si="180"/>
        <v>0.5</v>
      </c>
      <c r="T1420" s="7">
        <f t="shared" si="183"/>
        <v>1.0094966770480407E-2</v>
      </c>
    </row>
    <row r="1421" spans="1:20">
      <c r="A1421" s="4" t="str">
        <f t="shared" si="181"/>
        <v>C2Sigma-30.5-e-0-1</v>
      </c>
      <c r="B1421" s="1" t="s">
        <v>5</v>
      </c>
      <c r="C1421">
        <v>0</v>
      </c>
      <c r="D1421">
        <v>30.5</v>
      </c>
      <c r="E1421" s="2" t="s">
        <v>1</v>
      </c>
      <c r="F1421">
        <v>1</v>
      </c>
      <c r="G1421">
        <v>43701.312294019001</v>
      </c>
      <c r="H1421">
        <v>5.0249377999999997E-2</v>
      </c>
      <c r="I1421">
        <v>1</v>
      </c>
      <c r="J1421">
        <f t="shared" si="176"/>
        <v>43687.036566693998</v>
      </c>
      <c r="K1421">
        <f t="shared" si="177"/>
        <v>30.5</v>
      </c>
      <c r="L1421">
        <f t="shared" si="178"/>
        <v>1</v>
      </c>
      <c r="M1421">
        <f>C1421+1+VLOOKUP(B1421,states!A$2:C$10,3,FALSE)</f>
        <v>101</v>
      </c>
      <c r="N1421">
        <f t="shared" si="182"/>
        <v>43687.036566693998</v>
      </c>
      <c r="O1421" s="2" t="str">
        <f>VLOOKUP(B1421,states!A$2:C$10,2,FALSE)</f>
        <v>C</v>
      </c>
      <c r="P1421">
        <f t="shared" si="179"/>
        <v>0</v>
      </c>
      <c r="Q1421">
        <f>VLOOKUP(B1421,states!A$2:D$10,4,FALSE)</f>
        <v>0</v>
      </c>
      <c r="R1421">
        <v>0.5</v>
      </c>
      <c r="S1421">
        <f t="shared" si="180"/>
        <v>0.5</v>
      </c>
      <c r="T1421" s="7">
        <f t="shared" si="183"/>
        <v>10.046374001242739</v>
      </c>
    </row>
    <row r="1422" spans="1:20">
      <c r="A1422" s="4" t="str">
        <f t="shared" si="181"/>
        <v>X2Pi-30.5-f-0-1</v>
      </c>
      <c r="B1422" s="1" t="s">
        <v>0</v>
      </c>
      <c r="C1422">
        <v>0</v>
      </c>
      <c r="D1422">
        <v>30.5</v>
      </c>
      <c r="E1422" s="2" t="s">
        <v>2</v>
      </c>
      <c r="F1422">
        <v>1</v>
      </c>
      <c r="G1422">
        <v>12006.541294019</v>
      </c>
      <c r="H1422">
        <v>5.0000000000000001E-3</v>
      </c>
      <c r="I1422">
        <v>4</v>
      </c>
      <c r="J1422">
        <f t="shared" si="176"/>
        <v>11992.265566693999</v>
      </c>
      <c r="K1422">
        <f t="shared" si="177"/>
        <v>30.5</v>
      </c>
      <c r="L1422">
        <f t="shared" si="178"/>
        <v>-1</v>
      </c>
      <c r="M1422">
        <f>C1422+1+VLOOKUP(B1422,states!A$2:C$10,3,FALSE)</f>
        <v>1</v>
      </c>
      <c r="N1422">
        <f t="shared" si="182"/>
        <v>11992.265566693999</v>
      </c>
      <c r="O1422" s="2" t="str">
        <f>VLOOKUP(B1422,states!A$2:C$10,2,FALSE)</f>
        <v>X</v>
      </c>
      <c r="P1422">
        <f t="shared" si="179"/>
        <v>0</v>
      </c>
      <c r="Q1422">
        <f>VLOOKUP(B1422,states!A$2:D$10,4,FALSE)</f>
        <v>1</v>
      </c>
      <c r="R1422">
        <v>0.5</v>
      </c>
      <c r="S1422">
        <f t="shared" si="180"/>
        <v>0.5</v>
      </c>
      <c r="T1422" s="7">
        <f t="shared" si="183"/>
        <v>403.85923577425507</v>
      </c>
    </row>
    <row r="1423" spans="1:20">
      <c r="A1423" s="4" t="str">
        <f t="shared" si="181"/>
        <v>X2Pi-30.5-f-0-1</v>
      </c>
      <c r="B1423" s="1" t="s">
        <v>0</v>
      </c>
      <c r="C1423">
        <v>0</v>
      </c>
      <c r="D1423">
        <v>30.5</v>
      </c>
      <c r="E1423" s="2" t="s">
        <v>2</v>
      </c>
      <c r="F1423">
        <v>1</v>
      </c>
      <c r="G1423">
        <v>12006.610335735</v>
      </c>
      <c r="H1423">
        <v>0.50401450800000003</v>
      </c>
      <c r="I1423">
        <v>2</v>
      </c>
      <c r="J1423">
        <f t="shared" si="176"/>
        <v>11992.334608409999</v>
      </c>
      <c r="K1423">
        <f t="shared" si="177"/>
        <v>30.5</v>
      </c>
      <c r="L1423">
        <f t="shared" si="178"/>
        <v>-1</v>
      </c>
      <c r="M1423">
        <f>C1423+1+VLOOKUP(B1423,states!A$2:C$10,3,FALSE)</f>
        <v>1</v>
      </c>
      <c r="N1423">
        <f t="shared" si="182"/>
        <v>11992.334608409999</v>
      </c>
      <c r="O1423" s="2" t="str">
        <f>VLOOKUP(B1423,states!A$2:C$10,2,FALSE)</f>
        <v>X</v>
      </c>
      <c r="P1423">
        <f t="shared" si="179"/>
        <v>0</v>
      </c>
      <c r="Q1423">
        <f>VLOOKUP(B1423,states!A$2:D$10,4,FALSE)</f>
        <v>1</v>
      </c>
      <c r="R1423">
        <v>0.5</v>
      </c>
      <c r="S1423">
        <f t="shared" si="180"/>
        <v>0.5</v>
      </c>
      <c r="T1423" s="7">
        <f t="shared" si="183"/>
        <v>2.0032123548230039</v>
      </c>
    </row>
    <row r="1424" spans="1:20">
      <c r="A1424" s="4" t="str">
        <f t="shared" si="181"/>
        <v>X2Pi-30.5-f-0-2</v>
      </c>
      <c r="B1424" s="1" t="s">
        <v>0</v>
      </c>
      <c r="C1424">
        <v>0</v>
      </c>
      <c r="D1424">
        <v>30.5</v>
      </c>
      <c r="E1424" s="2" t="s">
        <v>2</v>
      </c>
      <c r="F1424">
        <v>2</v>
      </c>
      <c r="G1424">
        <v>12755.745895354001</v>
      </c>
      <c r="H1424">
        <v>5.0000000000000001E-3</v>
      </c>
      <c r="I1424">
        <v>5</v>
      </c>
      <c r="J1424">
        <f t="shared" si="176"/>
        <v>12741.470168029</v>
      </c>
      <c r="K1424">
        <f t="shared" si="177"/>
        <v>30.5</v>
      </c>
      <c r="L1424">
        <f t="shared" si="178"/>
        <v>-1</v>
      </c>
      <c r="M1424">
        <f>C1424+1+VLOOKUP(B1424,states!A$2:C$10,3,FALSE)</f>
        <v>1</v>
      </c>
      <c r="N1424">
        <f t="shared" si="182"/>
        <v>12741.470168029</v>
      </c>
      <c r="O1424" s="2" t="str">
        <f>VLOOKUP(B1424,states!A$2:C$10,2,FALSE)</f>
        <v>X</v>
      </c>
      <c r="P1424">
        <f t="shared" si="179"/>
        <v>0</v>
      </c>
      <c r="Q1424">
        <f>VLOOKUP(B1424,states!A$2:D$10,4,FALSE)</f>
        <v>1</v>
      </c>
      <c r="R1424">
        <v>0.5</v>
      </c>
      <c r="S1424">
        <f t="shared" si="180"/>
        <v>1.5</v>
      </c>
      <c r="T1424" s="7">
        <f t="shared" si="183"/>
        <v>504.82404471781888</v>
      </c>
    </row>
    <row r="1425" spans="1:20">
      <c r="A1425" s="4" t="str">
        <f t="shared" si="181"/>
        <v>X2Pi-30.5-f-1-1</v>
      </c>
      <c r="B1425" s="1" t="s">
        <v>0</v>
      </c>
      <c r="C1425">
        <v>1</v>
      </c>
      <c r="D1425">
        <v>30.5</v>
      </c>
      <c r="E1425" s="2" t="s">
        <v>2</v>
      </c>
      <c r="F1425">
        <v>1</v>
      </c>
      <c r="G1425">
        <v>14263.595499999999</v>
      </c>
      <c r="H1425">
        <v>7.0710679999999998E-3</v>
      </c>
      <c r="I1425">
        <v>4</v>
      </c>
      <c r="J1425">
        <f t="shared" si="176"/>
        <v>14249.319772674999</v>
      </c>
      <c r="K1425">
        <f t="shared" si="177"/>
        <v>30.5</v>
      </c>
      <c r="L1425">
        <f t="shared" si="178"/>
        <v>-1</v>
      </c>
      <c r="M1425">
        <f>C1425+1+VLOOKUP(B1425,states!A$2:C$10,3,FALSE)</f>
        <v>2</v>
      </c>
      <c r="N1425">
        <f t="shared" si="182"/>
        <v>14249.319772674999</v>
      </c>
      <c r="O1425" s="2" t="str">
        <f>VLOOKUP(B1425,states!A$2:C$10,2,FALSE)</f>
        <v>X</v>
      </c>
      <c r="P1425">
        <f t="shared" si="179"/>
        <v>1</v>
      </c>
      <c r="Q1425">
        <f>VLOOKUP(B1425,states!A$2:D$10,4,FALSE)</f>
        <v>1</v>
      </c>
      <c r="R1425">
        <v>0.5</v>
      </c>
      <c r="S1425">
        <f t="shared" si="180"/>
        <v>0.5</v>
      </c>
      <c r="T1425" s="7">
        <f t="shared" si="183"/>
        <v>2.8557159666280616</v>
      </c>
    </row>
    <row r="1426" spans="1:20">
      <c r="A1426" s="4" t="str">
        <f t="shared" si="181"/>
        <v>X2Pi-30.5-f-1-2</v>
      </c>
      <c r="B1426" s="1" t="s">
        <v>0</v>
      </c>
      <c r="C1426">
        <v>1</v>
      </c>
      <c r="D1426">
        <v>30.5</v>
      </c>
      <c r="E1426" s="2" t="s">
        <v>2</v>
      </c>
      <c r="F1426">
        <v>2</v>
      </c>
      <c r="G1426">
        <v>14980.813535282001</v>
      </c>
      <c r="H1426">
        <v>7.0710679999999998E-3</v>
      </c>
      <c r="I1426">
        <v>4</v>
      </c>
      <c r="J1426">
        <f t="shared" si="176"/>
        <v>14966.537807957</v>
      </c>
      <c r="K1426">
        <f t="shared" si="177"/>
        <v>30.5</v>
      </c>
      <c r="L1426">
        <f t="shared" si="178"/>
        <v>-1</v>
      </c>
      <c r="M1426">
        <f>C1426+1+VLOOKUP(B1426,states!A$2:C$10,3,FALSE)</f>
        <v>2</v>
      </c>
      <c r="N1426">
        <f t="shared" si="182"/>
        <v>14966.537807957</v>
      </c>
      <c r="O1426" s="2" t="str">
        <f>VLOOKUP(B1426,states!A$2:C$10,2,FALSE)</f>
        <v>X</v>
      </c>
      <c r="P1426">
        <f t="shared" si="179"/>
        <v>1</v>
      </c>
      <c r="Q1426">
        <f>VLOOKUP(B1426,states!A$2:D$10,4,FALSE)</f>
        <v>1</v>
      </c>
      <c r="R1426">
        <v>0.5</v>
      </c>
      <c r="S1426">
        <f t="shared" si="180"/>
        <v>1.5</v>
      </c>
      <c r="T1426" s="7">
        <f t="shared" si="183"/>
        <v>2.8557159666280616</v>
      </c>
    </row>
    <row r="1427" spans="1:20">
      <c r="A1427" s="4" t="str">
        <f t="shared" si="181"/>
        <v>X2Pi-30.5-f-2-1</v>
      </c>
      <c r="B1427" s="1" t="s">
        <v>0</v>
      </c>
      <c r="C1427">
        <v>2</v>
      </c>
      <c r="D1427">
        <v>30.5</v>
      </c>
      <c r="E1427" s="2" t="s">
        <v>2</v>
      </c>
      <c r="F1427">
        <v>1</v>
      </c>
      <c r="G1427">
        <v>16396.987875796</v>
      </c>
      <c r="H1427">
        <v>8.6602539999999992E-3</v>
      </c>
      <c r="I1427">
        <v>4</v>
      </c>
      <c r="J1427">
        <f t="shared" si="176"/>
        <v>16382.712148470999</v>
      </c>
      <c r="K1427">
        <f t="shared" si="177"/>
        <v>30.5</v>
      </c>
      <c r="L1427">
        <f t="shared" si="178"/>
        <v>-1</v>
      </c>
      <c r="M1427">
        <f>C1427+1+VLOOKUP(B1427,states!A$2:C$10,3,FALSE)</f>
        <v>3</v>
      </c>
      <c r="N1427">
        <f t="shared" si="182"/>
        <v>16382.712148470999</v>
      </c>
      <c r="O1427" s="2" t="str">
        <f>VLOOKUP(B1427,states!A$2:C$10,2,FALSE)</f>
        <v>X</v>
      </c>
      <c r="P1427">
        <f t="shared" si="179"/>
        <v>2</v>
      </c>
      <c r="Q1427">
        <f>VLOOKUP(B1427,states!A$2:D$10,4,FALSE)</f>
        <v>1</v>
      </c>
      <c r="R1427">
        <v>0.5</v>
      </c>
      <c r="S1427">
        <f t="shared" si="180"/>
        <v>0.5</v>
      </c>
      <c r="T1427" s="7">
        <f t="shared" si="183"/>
        <v>2.3316823950790306</v>
      </c>
    </row>
    <row r="1428" spans="1:20">
      <c r="A1428" s="4" t="str">
        <f t="shared" si="181"/>
        <v>X2Pi-30.5-f-2-2</v>
      </c>
      <c r="B1428" s="1" t="s">
        <v>0</v>
      </c>
      <c r="C1428">
        <v>2</v>
      </c>
      <c r="D1428">
        <v>30.5</v>
      </c>
      <c r="E1428" s="2" t="s">
        <v>2</v>
      </c>
      <c r="F1428">
        <v>2</v>
      </c>
      <c r="G1428">
        <v>17082.268684171999</v>
      </c>
      <c r="H1428">
        <v>8.6602539999999992E-3</v>
      </c>
      <c r="I1428">
        <v>3</v>
      </c>
      <c r="J1428">
        <f t="shared" si="176"/>
        <v>17067.992956847</v>
      </c>
      <c r="K1428">
        <f t="shared" si="177"/>
        <v>30.5</v>
      </c>
      <c r="L1428">
        <f t="shared" si="178"/>
        <v>-1</v>
      </c>
      <c r="M1428">
        <f>C1428+1+VLOOKUP(B1428,states!A$2:C$10,3,FALSE)</f>
        <v>3</v>
      </c>
      <c r="N1428">
        <f t="shared" si="182"/>
        <v>17067.992956847</v>
      </c>
      <c r="O1428" s="2" t="str">
        <f>VLOOKUP(B1428,states!A$2:C$10,2,FALSE)</f>
        <v>X</v>
      </c>
      <c r="P1428">
        <f t="shared" si="179"/>
        <v>2</v>
      </c>
      <c r="Q1428">
        <f>VLOOKUP(B1428,states!A$2:D$10,4,FALSE)</f>
        <v>1</v>
      </c>
      <c r="R1428">
        <v>0.5</v>
      </c>
      <c r="S1428">
        <f t="shared" si="180"/>
        <v>1.5</v>
      </c>
      <c r="T1428" s="7">
        <f t="shared" si="183"/>
        <v>1.748761796309273</v>
      </c>
    </row>
    <row r="1429" spans="1:20">
      <c r="A1429" s="4" t="str">
        <f t="shared" si="181"/>
        <v>X2Pi-30.5-f-3-1</v>
      </c>
      <c r="B1429" s="1" t="s">
        <v>0</v>
      </c>
      <c r="C1429">
        <v>3</v>
      </c>
      <c r="D1429">
        <v>30.5</v>
      </c>
      <c r="E1429" s="2" t="s">
        <v>2</v>
      </c>
      <c r="F1429">
        <v>1</v>
      </c>
      <c r="G1429">
        <v>18406.413686707001</v>
      </c>
      <c r="H1429">
        <v>0.01</v>
      </c>
      <c r="I1429">
        <v>1</v>
      </c>
      <c r="J1429">
        <f t="shared" si="176"/>
        <v>18392.137959382002</v>
      </c>
      <c r="K1429">
        <f t="shared" si="177"/>
        <v>30.5</v>
      </c>
      <c r="L1429">
        <f t="shared" si="178"/>
        <v>-1</v>
      </c>
      <c r="M1429">
        <f>C1429+1+VLOOKUP(B1429,states!A$2:C$10,3,FALSE)</f>
        <v>4</v>
      </c>
      <c r="N1429">
        <f t="shared" si="182"/>
        <v>18392.137959382002</v>
      </c>
      <c r="O1429" s="2" t="str">
        <f>VLOOKUP(B1429,states!A$2:C$10,2,FALSE)</f>
        <v>X</v>
      </c>
      <c r="P1429">
        <f t="shared" si="179"/>
        <v>3</v>
      </c>
      <c r="Q1429">
        <f>VLOOKUP(B1429,states!A$2:D$10,4,FALSE)</f>
        <v>1</v>
      </c>
      <c r="R1429">
        <v>0.5</v>
      </c>
      <c r="S1429">
        <f t="shared" si="180"/>
        <v>0.5</v>
      </c>
      <c r="T1429" s="7">
        <f t="shared" si="183"/>
        <v>0.50482404471781883</v>
      </c>
    </row>
    <row r="1430" spans="1:20">
      <c r="A1430" s="4" t="str">
        <f t="shared" si="181"/>
        <v>X2Pi-30.5-f-3-2</v>
      </c>
      <c r="B1430" s="1" t="s">
        <v>0</v>
      </c>
      <c r="C1430">
        <v>3</v>
      </c>
      <c r="D1430">
        <v>30.5</v>
      </c>
      <c r="E1430" s="2" t="s">
        <v>2</v>
      </c>
      <c r="F1430">
        <v>2</v>
      </c>
      <c r="G1430">
        <v>19059.546641094999</v>
      </c>
      <c r="H1430">
        <v>0.01</v>
      </c>
      <c r="I1430">
        <v>1</v>
      </c>
      <c r="J1430">
        <f t="shared" si="176"/>
        <v>19045.27091377</v>
      </c>
      <c r="K1430">
        <f t="shared" si="177"/>
        <v>30.5</v>
      </c>
      <c r="L1430">
        <f t="shared" si="178"/>
        <v>-1</v>
      </c>
      <c r="M1430">
        <f>C1430+1+VLOOKUP(B1430,states!A$2:C$10,3,FALSE)</f>
        <v>4</v>
      </c>
      <c r="N1430">
        <f t="shared" si="182"/>
        <v>19045.27091377</v>
      </c>
      <c r="O1430" s="2" t="str">
        <f>VLOOKUP(B1430,states!A$2:C$10,2,FALSE)</f>
        <v>X</v>
      </c>
      <c r="P1430">
        <f t="shared" si="179"/>
        <v>3</v>
      </c>
      <c r="Q1430">
        <f>VLOOKUP(B1430,states!A$2:D$10,4,FALSE)</f>
        <v>1</v>
      </c>
      <c r="R1430">
        <v>0.5</v>
      </c>
      <c r="S1430">
        <f t="shared" si="180"/>
        <v>1.5</v>
      </c>
      <c r="T1430" s="7">
        <f t="shared" si="183"/>
        <v>0.50482404471781883</v>
      </c>
    </row>
    <row r="1431" spans="1:20">
      <c r="A1431" s="4" t="str">
        <f t="shared" si="181"/>
        <v>A2Delta-30.5-f-0-1</v>
      </c>
      <c r="B1431" s="1" t="s">
        <v>3</v>
      </c>
      <c r="C1431">
        <v>0</v>
      </c>
      <c r="D1431">
        <v>30.5</v>
      </c>
      <c r="E1431" s="2" t="s">
        <v>2</v>
      </c>
      <c r="F1431">
        <v>1</v>
      </c>
      <c r="G1431">
        <v>35437.941053034003</v>
      </c>
      <c r="H1431">
        <v>0.71328840199999999</v>
      </c>
      <c r="I1431">
        <v>2</v>
      </c>
      <c r="J1431">
        <f t="shared" si="176"/>
        <v>35423.665325709</v>
      </c>
      <c r="K1431">
        <f t="shared" si="177"/>
        <v>30.5</v>
      </c>
      <c r="L1431">
        <f t="shared" si="178"/>
        <v>-1</v>
      </c>
      <c r="M1431">
        <f>C1431+1+VLOOKUP(B1431,states!A$2:C$10,3,FALSE)</f>
        <v>251</v>
      </c>
      <c r="N1431">
        <f t="shared" si="182"/>
        <v>35423.665325709</v>
      </c>
      <c r="O1431" s="2" t="str">
        <f>VLOOKUP(B1431,states!A$2:C$10,2,FALSE)</f>
        <v>A</v>
      </c>
      <c r="P1431">
        <f t="shared" si="179"/>
        <v>0</v>
      </c>
      <c r="Q1431">
        <f>VLOOKUP(B1431,states!A$2:D$10,4,FALSE)</f>
        <v>2</v>
      </c>
      <c r="R1431">
        <v>0.5</v>
      </c>
      <c r="S1431">
        <f t="shared" si="180"/>
        <v>0.5</v>
      </c>
      <c r="T1431" s="7">
        <f t="shared" si="183"/>
        <v>1.4154836761745604</v>
      </c>
    </row>
    <row r="1432" spans="1:20">
      <c r="A1432" s="4" t="str">
        <f t="shared" si="181"/>
        <v>A2Delta-30.5-f-0-2</v>
      </c>
      <c r="B1432" s="1" t="s">
        <v>3</v>
      </c>
      <c r="C1432">
        <v>0</v>
      </c>
      <c r="D1432">
        <v>30.5</v>
      </c>
      <c r="E1432" s="2" t="s">
        <v>2</v>
      </c>
      <c r="F1432">
        <v>2</v>
      </c>
      <c r="G1432">
        <v>36165.883416115001</v>
      </c>
      <c r="H1432">
        <v>0.13729107800000001</v>
      </c>
      <c r="I1432">
        <v>5</v>
      </c>
      <c r="J1432">
        <f t="shared" si="176"/>
        <v>36151.607688789998</v>
      </c>
      <c r="K1432">
        <f t="shared" si="177"/>
        <v>30.5</v>
      </c>
      <c r="L1432">
        <f t="shared" si="178"/>
        <v>-1</v>
      </c>
      <c r="M1432">
        <f>C1432+1+VLOOKUP(B1432,states!A$2:C$10,3,FALSE)</f>
        <v>251</v>
      </c>
      <c r="N1432">
        <f t="shared" si="182"/>
        <v>36151.607688789998</v>
      </c>
      <c r="O1432" s="2" t="str">
        <f>VLOOKUP(B1432,states!A$2:C$10,2,FALSE)</f>
        <v>A</v>
      </c>
      <c r="P1432">
        <f t="shared" si="179"/>
        <v>0</v>
      </c>
      <c r="Q1432">
        <f>VLOOKUP(B1432,states!A$2:D$10,4,FALSE)</f>
        <v>2</v>
      </c>
      <c r="R1432">
        <v>0.5</v>
      </c>
      <c r="S1432">
        <f t="shared" si="180"/>
        <v>1.5</v>
      </c>
      <c r="T1432" s="7">
        <f t="shared" si="183"/>
        <v>18.385173023327081</v>
      </c>
    </row>
    <row r="1433" spans="1:20">
      <c r="A1433" s="4" t="str">
        <f t="shared" si="181"/>
        <v>A2Delta-30.5-f-1-1</v>
      </c>
      <c r="B1433" s="1" t="s">
        <v>3</v>
      </c>
      <c r="C1433">
        <v>1</v>
      </c>
      <c r="D1433">
        <v>30.5</v>
      </c>
      <c r="E1433" s="2" t="s">
        <v>2</v>
      </c>
      <c r="F1433">
        <v>1</v>
      </c>
      <c r="G1433">
        <v>37493.043287560002</v>
      </c>
      <c r="H1433">
        <v>0.50004999800000005</v>
      </c>
      <c r="I1433">
        <v>1</v>
      </c>
      <c r="J1433">
        <f t="shared" si="176"/>
        <v>37478.767560234999</v>
      </c>
      <c r="K1433">
        <f t="shared" si="177"/>
        <v>30.5</v>
      </c>
      <c r="L1433">
        <f t="shared" si="178"/>
        <v>-1</v>
      </c>
      <c r="M1433">
        <f>C1433+1+VLOOKUP(B1433,states!A$2:C$10,3,FALSE)</f>
        <v>252</v>
      </c>
      <c r="N1433">
        <f t="shared" si="182"/>
        <v>37478.767560234999</v>
      </c>
      <c r="O1433" s="2" t="str">
        <f>VLOOKUP(B1433,states!A$2:C$10,2,FALSE)</f>
        <v>A</v>
      </c>
      <c r="P1433">
        <f t="shared" si="179"/>
        <v>1</v>
      </c>
      <c r="Q1433">
        <f>VLOOKUP(B1433,states!A$2:D$10,4,FALSE)</f>
        <v>2</v>
      </c>
      <c r="R1433">
        <v>0.5</v>
      </c>
      <c r="S1433">
        <f t="shared" si="180"/>
        <v>0.5</v>
      </c>
      <c r="T1433" s="7">
        <f t="shared" si="183"/>
        <v>1.0095471387599501E-2</v>
      </c>
    </row>
    <row r="1434" spans="1:20">
      <c r="A1434" s="4" t="str">
        <f t="shared" si="181"/>
        <v>A2Delta-30.5-f-2-1</v>
      </c>
      <c r="B1434" s="1" t="s">
        <v>3</v>
      </c>
      <c r="C1434">
        <v>2</v>
      </c>
      <c r="D1434">
        <v>30.5</v>
      </c>
      <c r="E1434" s="2" t="s">
        <v>2</v>
      </c>
      <c r="F1434">
        <v>1</v>
      </c>
      <c r="G1434">
        <v>39243.787076471002</v>
      </c>
      <c r="H1434">
        <v>0.50007499399999999</v>
      </c>
      <c r="I1434">
        <v>1</v>
      </c>
      <c r="J1434">
        <f t="shared" si="176"/>
        <v>39229.511349146</v>
      </c>
      <c r="K1434">
        <f t="shared" si="177"/>
        <v>30.5</v>
      </c>
      <c r="L1434">
        <f t="shared" si="178"/>
        <v>-1</v>
      </c>
      <c r="M1434">
        <f>C1434+1+VLOOKUP(B1434,states!A$2:C$10,3,FALSE)</f>
        <v>253</v>
      </c>
      <c r="N1434">
        <f t="shared" si="182"/>
        <v>39229.511349146</v>
      </c>
      <c r="O1434" s="2" t="str">
        <f>VLOOKUP(B1434,states!A$2:C$10,2,FALSE)</f>
        <v>A</v>
      </c>
      <c r="P1434">
        <f t="shared" si="179"/>
        <v>2</v>
      </c>
      <c r="Q1434">
        <f>VLOOKUP(B1434,states!A$2:D$10,4,FALSE)</f>
        <v>2</v>
      </c>
      <c r="R1434">
        <v>0.5</v>
      </c>
      <c r="S1434">
        <f t="shared" si="180"/>
        <v>0.5</v>
      </c>
      <c r="T1434" s="7">
        <f t="shared" si="183"/>
        <v>1.0094966770480407E-2</v>
      </c>
    </row>
    <row r="1435" spans="1:20">
      <c r="A1435" s="4" t="str">
        <f t="shared" si="181"/>
        <v>X2Pi-31.5-f-0-1</v>
      </c>
      <c r="B1435" s="1" t="s">
        <v>0</v>
      </c>
      <c r="C1435">
        <v>0</v>
      </c>
      <c r="D1435">
        <v>31.5</v>
      </c>
      <c r="E1435" s="2" t="s">
        <v>2</v>
      </c>
      <c r="F1435">
        <v>1</v>
      </c>
      <c r="G1435">
        <v>12729.131053034</v>
      </c>
      <c r="H1435">
        <v>0.50870457499999999</v>
      </c>
      <c r="I1435">
        <v>2</v>
      </c>
      <c r="J1435">
        <f t="shared" si="176"/>
        <v>12714.855325708999</v>
      </c>
      <c r="K1435">
        <f t="shared" si="177"/>
        <v>31.5</v>
      </c>
      <c r="L1435">
        <f t="shared" si="178"/>
        <v>1</v>
      </c>
      <c r="M1435">
        <f>C1435+1+VLOOKUP(B1435,states!A$2:C$10,3,FALSE)</f>
        <v>1</v>
      </c>
      <c r="N1435">
        <f t="shared" si="182"/>
        <v>12714.855325708999</v>
      </c>
      <c r="O1435" s="2" t="str">
        <f>VLOOKUP(B1435,states!A$2:C$10,2,FALSE)</f>
        <v>X</v>
      </c>
      <c r="P1435">
        <f t="shared" si="179"/>
        <v>0</v>
      </c>
      <c r="Q1435">
        <f>VLOOKUP(B1435,states!A$2:D$10,4,FALSE)</f>
        <v>1</v>
      </c>
      <c r="R1435">
        <v>0.5</v>
      </c>
      <c r="S1435">
        <f t="shared" si="180"/>
        <v>0.5</v>
      </c>
      <c r="T1435" s="7">
        <f t="shared" si="183"/>
        <v>1.9719787989332653</v>
      </c>
    </row>
    <row r="1436" spans="1:20">
      <c r="A1436" s="4" t="str">
        <f t="shared" si="181"/>
        <v>X2Pi-31.5-f-0-1</v>
      </c>
      <c r="B1436" s="1" t="s">
        <v>0</v>
      </c>
      <c r="C1436">
        <v>0</v>
      </c>
      <c r="D1436">
        <v>31.5</v>
      </c>
      <c r="E1436" s="2" t="s">
        <v>2</v>
      </c>
      <c r="F1436">
        <v>1</v>
      </c>
      <c r="G1436">
        <v>12729.170672532</v>
      </c>
      <c r="H1436">
        <v>5.0000000000000001E-3</v>
      </c>
      <c r="I1436">
        <v>3</v>
      </c>
      <c r="J1436">
        <f t="shared" si="176"/>
        <v>12714.894945206999</v>
      </c>
      <c r="K1436">
        <f t="shared" si="177"/>
        <v>31.5</v>
      </c>
      <c r="L1436">
        <f t="shared" si="178"/>
        <v>1</v>
      </c>
      <c r="M1436">
        <f>C1436+1+VLOOKUP(B1436,states!A$2:C$10,3,FALSE)</f>
        <v>1</v>
      </c>
      <c r="N1436">
        <f t="shared" si="182"/>
        <v>12714.894945206999</v>
      </c>
      <c r="O1436" s="2" t="str">
        <f>VLOOKUP(B1436,states!A$2:C$10,2,FALSE)</f>
        <v>X</v>
      </c>
      <c r="P1436">
        <f t="shared" si="179"/>
        <v>0</v>
      </c>
      <c r="Q1436">
        <f>VLOOKUP(B1436,states!A$2:D$10,4,FALSE)</f>
        <v>1</v>
      </c>
      <c r="R1436">
        <v>0.5</v>
      </c>
      <c r="S1436">
        <f t="shared" si="180"/>
        <v>0.5</v>
      </c>
      <c r="T1436" s="7">
        <f t="shared" si="183"/>
        <v>300.94639104610724</v>
      </c>
    </row>
    <row r="1437" spans="1:20">
      <c r="A1437" s="4" t="str">
        <f t="shared" si="181"/>
        <v>X2Pi-31.5-f-0-2</v>
      </c>
      <c r="B1437" s="1" t="s">
        <v>0</v>
      </c>
      <c r="C1437">
        <v>0</v>
      </c>
      <c r="D1437">
        <v>31.5</v>
      </c>
      <c r="E1437" s="2" t="s">
        <v>2</v>
      </c>
      <c r="F1437">
        <v>2</v>
      </c>
      <c r="G1437">
        <v>13493.318533831</v>
      </c>
      <c r="H1437">
        <v>5.0000000000000001E-3</v>
      </c>
      <c r="I1437">
        <v>5</v>
      </c>
      <c r="J1437">
        <f t="shared" si="176"/>
        <v>13479.042806505999</v>
      </c>
      <c r="K1437">
        <f t="shared" si="177"/>
        <v>31.5</v>
      </c>
      <c r="L1437">
        <f t="shared" si="178"/>
        <v>1</v>
      </c>
      <c r="M1437">
        <f>C1437+1+VLOOKUP(B1437,states!A$2:C$10,3,FALSE)</f>
        <v>1</v>
      </c>
      <c r="N1437">
        <f t="shared" si="182"/>
        <v>13479.042806505999</v>
      </c>
      <c r="O1437" s="2" t="str">
        <f>VLOOKUP(B1437,states!A$2:C$10,2,FALSE)</f>
        <v>X</v>
      </c>
      <c r="P1437">
        <f t="shared" si="179"/>
        <v>0</v>
      </c>
      <c r="Q1437">
        <f>VLOOKUP(B1437,states!A$2:D$10,4,FALSE)</f>
        <v>1</v>
      </c>
      <c r="R1437">
        <v>0.5</v>
      </c>
      <c r="S1437">
        <f t="shared" si="180"/>
        <v>1.5</v>
      </c>
      <c r="T1437" s="7">
        <f t="shared" si="183"/>
        <v>501.57731841017863</v>
      </c>
    </row>
    <row r="1438" spans="1:20">
      <c r="A1438" s="4" t="str">
        <f t="shared" si="181"/>
        <v>X2Pi-31.5-f-1-1</v>
      </c>
      <c r="B1438" s="1" t="s">
        <v>0</v>
      </c>
      <c r="C1438">
        <v>1</v>
      </c>
      <c r="D1438">
        <v>31.5</v>
      </c>
      <c r="E1438" s="2" t="s">
        <v>2</v>
      </c>
      <c r="F1438">
        <v>1</v>
      </c>
      <c r="G1438">
        <v>14955.406294019</v>
      </c>
      <c r="H1438">
        <v>7.0710679999999998E-3</v>
      </c>
      <c r="I1438">
        <v>2</v>
      </c>
      <c r="J1438">
        <f t="shared" si="176"/>
        <v>14941.130566693999</v>
      </c>
      <c r="K1438">
        <f t="shared" si="177"/>
        <v>31.5</v>
      </c>
      <c r="L1438">
        <f t="shared" si="178"/>
        <v>1</v>
      </c>
      <c r="M1438">
        <f>C1438+1+VLOOKUP(B1438,states!A$2:C$10,3,FALSE)</f>
        <v>2</v>
      </c>
      <c r="N1438">
        <f t="shared" si="182"/>
        <v>14941.130566693999</v>
      </c>
      <c r="O1438" s="2" t="str">
        <f>VLOOKUP(B1438,states!A$2:C$10,2,FALSE)</f>
        <v>X</v>
      </c>
      <c r="P1438">
        <f t="shared" si="179"/>
        <v>1</v>
      </c>
      <c r="Q1438">
        <f>VLOOKUP(B1438,states!A$2:D$10,4,FALSE)</f>
        <v>1</v>
      </c>
      <c r="R1438">
        <v>0.5</v>
      </c>
      <c r="S1438">
        <f t="shared" si="180"/>
        <v>0.5</v>
      </c>
      <c r="T1438" s="7">
        <f t="shared" si="183"/>
        <v>1.4186748548032027</v>
      </c>
    </row>
    <row r="1439" spans="1:20">
      <c r="A1439" s="4" t="str">
        <f t="shared" si="181"/>
        <v>X2Pi-31.5-f-1-2</v>
      </c>
      <c r="B1439" s="1" t="s">
        <v>0</v>
      </c>
      <c r="C1439">
        <v>1</v>
      </c>
      <c r="D1439">
        <v>31.5</v>
      </c>
      <c r="E1439" s="2" t="s">
        <v>2</v>
      </c>
      <c r="F1439">
        <v>2</v>
      </c>
      <c r="G1439">
        <v>15686.621915248999</v>
      </c>
      <c r="H1439">
        <v>7.0710679999999998E-3</v>
      </c>
      <c r="I1439">
        <v>3</v>
      </c>
      <c r="J1439">
        <f t="shared" si="176"/>
        <v>15672.346187923999</v>
      </c>
      <c r="K1439">
        <f t="shared" si="177"/>
        <v>31.5</v>
      </c>
      <c r="L1439">
        <f t="shared" si="178"/>
        <v>1</v>
      </c>
      <c r="M1439">
        <f>C1439+1+VLOOKUP(B1439,states!A$2:C$10,3,FALSE)</f>
        <v>2</v>
      </c>
      <c r="N1439">
        <f t="shared" si="182"/>
        <v>15672.346187923999</v>
      </c>
      <c r="O1439" s="2" t="str">
        <f>VLOOKUP(B1439,states!A$2:C$10,2,FALSE)</f>
        <v>X</v>
      </c>
      <c r="P1439">
        <f t="shared" si="179"/>
        <v>1</v>
      </c>
      <c r="Q1439">
        <f>VLOOKUP(B1439,states!A$2:D$10,4,FALSE)</f>
        <v>1</v>
      </c>
      <c r="R1439">
        <v>0.5</v>
      </c>
      <c r="S1439">
        <f t="shared" si="180"/>
        <v>1.5</v>
      </c>
      <c r="T1439" s="7">
        <f t="shared" si="183"/>
        <v>2.128012282204804</v>
      </c>
    </row>
    <row r="1440" spans="1:20">
      <c r="A1440" s="4" t="str">
        <f t="shared" si="181"/>
        <v>X2Pi-31.5-f-2-1</v>
      </c>
      <c r="B1440" s="1" t="s">
        <v>0</v>
      </c>
      <c r="C1440">
        <v>2</v>
      </c>
      <c r="D1440">
        <v>31.5</v>
      </c>
      <c r="E1440" s="2" t="s">
        <v>2</v>
      </c>
      <c r="F1440">
        <v>1</v>
      </c>
      <c r="G1440">
        <v>17058.017076470998</v>
      </c>
      <c r="H1440">
        <v>8.6602539999999992E-3</v>
      </c>
      <c r="I1440">
        <v>4</v>
      </c>
      <c r="J1440">
        <f t="shared" si="176"/>
        <v>17043.741349145999</v>
      </c>
      <c r="K1440">
        <f t="shared" si="177"/>
        <v>31.5</v>
      </c>
      <c r="L1440">
        <f t="shared" si="178"/>
        <v>1</v>
      </c>
      <c r="M1440">
        <f>C1440+1+VLOOKUP(B1440,states!A$2:C$10,3,FALSE)</f>
        <v>3</v>
      </c>
      <c r="N1440">
        <f t="shared" si="182"/>
        <v>17043.741349145999</v>
      </c>
      <c r="O1440" s="2" t="str">
        <f>VLOOKUP(B1440,states!A$2:C$10,2,FALSE)</f>
        <v>X</v>
      </c>
      <c r="P1440">
        <f t="shared" si="179"/>
        <v>2</v>
      </c>
      <c r="Q1440">
        <f>VLOOKUP(B1440,states!A$2:D$10,4,FALSE)</f>
        <v>1</v>
      </c>
      <c r="R1440">
        <v>0.5</v>
      </c>
      <c r="S1440">
        <f t="shared" si="180"/>
        <v>0.5</v>
      </c>
      <c r="T1440" s="7">
        <f t="shared" si="183"/>
        <v>2.3166864085518908</v>
      </c>
    </row>
    <row r="1441" spans="1:20">
      <c r="A1441" s="4" t="str">
        <f t="shared" si="181"/>
        <v>X2Pi-31.5-f-2-2</v>
      </c>
      <c r="B1441" s="1" t="s">
        <v>0</v>
      </c>
      <c r="C1441">
        <v>2</v>
      </c>
      <c r="D1441">
        <v>31.5</v>
      </c>
      <c r="E1441" s="2" t="s">
        <v>2</v>
      </c>
      <c r="F1441">
        <v>2</v>
      </c>
      <c r="G1441">
        <v>17756.228535282</v>
      </c>
      <c r="H1441">
        <v>8.6602539999999992E-3</v>
      </c>
      <c r="I1441">
        <v>1</v>
      </c>
      <c r="J1441">
        <f t="shared" si="176"/>
        <v>17741.952807957001</v>
      </c>
      <c r="K1441">
        <f t="shared" si="177"/>
        <v>31.5</v>
      </c>
      <c r="L1441">
        <f t="shared" si="178"/>
        <v>1</v>
      </c>
      <c r="M1441">
        <f>C1441+1+VLOOKUP(B1441,states!A$2:C$10,3,FALSE)</f>
        <v>3</v>
      </c>
      <c r="N1441">
        <f t="shared" si="182"/>
        <v>17741.952807957001</v>
      </c>
      <c r="O1441" s="2" t="str">
        <f>VLOOKUP(B1441,states!A$2:C$10,2,FALSE)</f>
        <v>X</v>
      </c>
      <c r="P1441">
        <f t="shared" si="179"/>
        <v>2</v>
      </c>
      <c r="Q1441">
        <f>VLOOKUP(B1441,states!A$2:D$10,4,FALSE)</f>
        <v>1</v>
      </c>
      <c r="R1441">
        <v>0.5</v>
      </c>
      <c r="S1441">
        <f t="shared" si="180"/>
        <v>1.5</v>
      </c>
      <c r="T1441" s="7">
        <f t="shared" si="183"/>
        <v>0.5791716021379727</v>
      </c>
    </row>
    <row r="1442" spans="1:20">
      <c r="A1442" s="4" t="str">
        <f t="shared" si="181"/>
        <v>X2Pi-31.5-f-3-1</v>
      </c>
      <c r="B1442" s="1" t="s">
        <v>0</v>
      </c>
      <c r="C1442">
        <v>3</v>
      </c>
      <c r="D1442">
        <v>31.5</v>
      </c>
      <c r="E1442" s="2" t="s">
        <v>2</v>
      </c>
      <c r="F1442">
        <v>1</v>
      </c>
      <c r="G1442">
        <v>19036.372875796002</v>
      </c>
      <c r="H1442">
        <v>0.01</v>
      </c>
      <c r="I1442">
        <v>1</v>
      </c>
      <c r="J1442">
        <f t="shared" si="176"/>
        <v>19022.097148471003</v>
      </c>
      <c r="K1442">
        <f t="shared" si="177"/>
        <v>31.5</v>
      </c>
      <c r="L1442">
        <f t="shared" si="178"/>
        <v>1</v>
      </c>
      <c r="M1442">
        <f>C1442+1+VLOOKUP(B1442,states!A$2:C$10,3,FALSE)</f>
        <v>4</v>
      </c>
      <c r="N1442">
        <f t="shared" si="182"/>
        <v>19022.097148471003</v>
      </c>
      <c r="O1442" s="2" t="str">
        <f>VLOOKUP(B1442,states!A$2:C$10,2,FALSE)</f>
        <v>X</v>
      </c>
      <c r="P1442">
        <f t="shared" si="179"/>
        <v>3</v>
      </c>
      <c r="Q1442">
        <f>VLOOKUP(B1442,states!A$2:D$10,4,FALSE)</f>
        <v>1</v>
      </c>
      <c r="R1442">
        <v>0.5</v>
      </c>
      <c r="S1442">
        <f t="shared" si="180"/>
        <v>0.5</v>
      </c>
      <c r="T1442" s="7">
        <f t="shared" si="183"/>
        <v>0.50157731841017861</v>
      </c>
    </row>
    <row r="1443" spans="1:20">
      <c r="A1443" s="4" t="str">
        <f t="shared" si="181"/>
        <v>X2Pi-31.5-f-3-2</v>
      </c>
      <c r="B1443" s="1" t="s">
        <v>0</v>
      </c>
      <c r="C1443">
        <v>3</v>
      </c>
      <c r="D1443">
        <v>31.5</v>
      </c>
      <c r="E1443" s="2" t="s">
        <v>2</v>
      </c>
      <c r="F1443">
        <v>2</v>
      </c>
      <c r="G1443">
        <v>19701.380684172</v>
      </c>
      <c r="H1443">
        <v>0.01</v>
      </c>
      <c r="I1443">
        <v>1</v>
      </c>
      <c r="J1443">
        <f t="shared" si="176"/>
        <v>19687.104956847001</v>
      </c>
      <c r="K1443">
        <f t="shared" si="177"/>
        <v>31.5</v>
      </c>
      <c r="L1443">
        <f t="shared" si="178"/>
        <v>1</v>
      </c>
      <c r="M1443">
        <f>C1443+1+VLOOKUP(B1443,states!A$2:C$10,3,FALSE)</f>
        <v>4</v>
      </c>
      <c r="N1443">
        <f t="shared" si="182"/>
        <v>19687.104956847001</v>
      </c>
      <c r="O1443" s="2" t="str">
        <f>VLOOKUP(B1443,states!A$2:C$10,2,FALSE)</f>
        <v>X</v>
      </c>
      <c r="P1443">
        <f t="shared" si="179"/>
        <v>3</v>
      </c>
      <c r="Q1443">
        <f>VLOOKUP(B1443,states!A$2:D$10,4,FALSE)</f>
        <v>1</v>
      </c>
      <c r="R1443">
        <v>0.5</v>
      </c>
      <c r="S1443">
        <f t="shared" si="180"/>
        <v>1.5</v>
      </c>
      <c r="T1443" s="7">
        <f t="shared" si="183"/>
        <v>0.50157731841017861</v>
      </c>
    </row>
    <row r="1444" spans="1:20">
      <c r="A1444" s="4" t="str">
        <f t="shared" si="181"/>
        <v>A2Delta-31.5-f-0-1</v>
      </c>
      <c r="B1444" s="1" t="s">
        <v>3</v>
      </c>
      <c r="C1444">
        <v>0</v>
      </c>
      <c r="D1444">
        <v>31.5</v>
      </c>
      <c r="E1444" s="2" t="s">
        <v>2</v>
      </c>
      <c r="F1444">
        <v>1</v>
      </c>
      <c r="G1444">
        <v>36165.940335735002</v>
      </c>
      <c r="H1444">
        <v>0.70995114199999998</v>
      </c>
      <c r="I1444">
        <v>2</v>
      </c>
      <c r="J1444">
        <f t="shared" si="176"/>
        <v>36151.664608409999</v>
      </c>
      <c r="K1444">
        <f t="shared" si="177"/>
        <v>31.5</v>
      </c>
      <c r="L1444">
        <f t="shared" si="178"/>
        <v>1</v>
      </c>
      <c r="M1444">
        <f>C1444+1+VLOOKUP(B1444,states!A$2:C$10,3,FALSE)</f>
        <v>251</v>
      </c>
      <c r="N1444">
        <f t="shared" si="182"/>
        <v>36151.664608409999</v>
      </c>
      <c r="O1444" s="2" t="str">
        <f>VLOOKUP(B1444,states!A$2:C$10,2,FALSE)</f>
        <v>A</v>
      </c>
      <c r="P1444">
        <f t="shared" si="179"/>
        <v>0</v>
      </c>
      <c r="Q1444">
        <f>VLOOKUP(B1444,states!A$2:D$10,4,FALSE)</f>
        <v>2</v>
      </c>
      <c r="R1444">
        <v>0.5</v>
      </c>
      <c r="S1444">
        <f t="shared" si="180"/>
        <v>0.5</v>
      </c>
      <c r="T1444" s="7">
        <f t="shared" si="183"/>
        <v>1.4129910883647221</v>
      </c>
    </row>
    <row r="1445" spans="1:20">
      <c r="A1445" s="4" t="str">
        <f t="shared" si="181"/>
        <v>A2Delta-31.5-f-0-2</v>
      </c>
      <c r="B1445" s="1" t="s">
        <v>3</v>
      </c>
      <c r="C1445">
        <v>0</v>
      </c>
      <c r="D1445">
        <v>31.5</v>
      </c>
      <c r="E1445" s="2" t="s">
        <v>2</v>
      </c>
      <c r="F1445">
        <v>2</v>
      </c>
      <c r="G1445">
        <v>36905.906270136999</v>
      </c>
      <c r="H1445">
        <v>0.57582170899999996</v>
      </c>
      <c r="I1445">
        <v>2</v>
      </c>
      <c r="J1445">
        <f t="shared" si="176"/>
        <v>36891.630542811996</v>
      </c>
      <c r="K1445">
        <f t="shared" si="177"/>
        <v>31.5</v>
      </c>
      <c r="L1445">
        <f t="shared" si="178"/>
        <v>1</v>
      </c>
      <c r="M1445">
        <f>C1445+1+VLOOKUP(B1445,states!A$2:C$10,3,FALSE)</f>
        <v>251</v>
      </c>
      <c r="N1445">
        <f t="shared" si="182"/>
        <v>36891.630542811996</v>
      </c>
      <c r="O1445" s="2" t="str">
        <f>VLOOKUP(B1445,states!A$2:C$10,2,FALSE)</f>
        <v>A</v>
      </c>
      <c r="P1445">
        <f t="shared" si="179"/>
        <v>0</v>
      </c>
      <c r="Q1445">
        <f>VLOOKUP(B1445,states!A$2:D$10,4,FALSE)</f>
        <v>2</v>
      </c>
      <c r="R1445">
        <v>0.5</v>
      </c>
      <c r="S1445">
        <f t="shared" si="180"/>
        <v>1.5</v>
      </c>
      <c r="T1445" s="7">
        <f t="shared" si="183"/>
        <v>1.742127156967535</v>
      </c>
    </row>
    <row r="1446" spans="1:20">
      <c r="A1446" s="4" t="str">
        <f t="shared" si="181"/>
        <v>A2Delta-31.5-f-1-1</v>
      </c>
      <c r="B1446" s="1" t="s">
        <v>3</v>
      </c>
      <c r="C1446">
        <v>1</v>
      </c>
      <c r="D1446">
        <v>31.5</v>
      </c>
      <c r="E1446" s="2" t="s">
        <v>2</v>
      </c>
      <c r="F1446">
        <v>1</v>
      </c>
      <c r="G1446">
        <v>38166.915500000003</v>
      </c>
      <c r="H1446">
        <v>0.50004999800000005</v>
      </c>
      <c r="I1446">
        <v>1</v>
      </c>
      <c r="J1446">
        <f t="shared" si="176"/>
        <v>38152.639772675</v>
      </c>
      <c r="K1446">
        <f t="shared" si="177"/>
        <v>31.5</v>
      </c>
      <c r="L1446">
        <f t="shared" si="178"/>
        <v>1</v>
      </c>
      <c r="M1446">
        <f>C1446+1+VLOOKUP(B1446,states!A$2:C$10,3,FALSE)</f>
        <v>252</v>
      </c>
      <c r="N1446">
        <f t="shared" si="182"/>
        <v>38152.639772675</v>
      </c>
      <c r="O1446" s="2" t="str">
        <f>VLOOKUP(B1446,states!A$2:C$10,2,FALSE)</f>
        <v>A</v>
      </c>
      <c r="P1446">
        <f t="shared" si="179"/>
        <v>1</v>
      </c>
      <c r="Q1446">
        <f>VLOOKUP(B1446,states!A$2:D$10,4,FALSE)</f>
        <v>2</v>
      </c>
      <c r="R1446">
        <v>0.5</v>
      </c>
      <c r="S1446">
        <f t="shared" si="180"/>
        <v>0.5</v>
      </c>
      <c r="T1446" s="7">
        <f t="shared" si="183"/>
        <v>1.0030543353990345E-2</v>
      </c>
    </row>
    <row r="1447" spans="1:20">
      <c r="A1447" s="4" t="str">
        <f t="shared" si="181"/>
        <v>A2Delta-31.5-f-1-2</v>
      </c>
      <c r="B1447" s="1" t="s">
        <v>3</v>
      </c>
      <c r="C1447">
        <v>1</v>
      </c>
      <c r="D1447">
        <v>31.5</v>
      </c>
      <c r="E1447" s="2" t="s">
        <v>2</v>
      </c>
      <c r="F1447">
        <v>2</v>
      </c>
      <c r="G1447">
        <v>38850.063535282003</v>
      </c>
      <c r="H1447">
        <v>0.50004999800000005</v>
      </c>
      <c r="I1447">
        <v>1</v>
      </c>
      <c r="J1447">
        <f t="shared" si="176"/>
        <v>38835.787807957</v>
      </c>
      <c r="K1447">
        <f t="shared" si="177"/>
        <v>31.5</v>
      </c>
      <c r="L1447">
        <f t="shared" si="178"/>
        <v>1</v>
      </c>
      <c r="M1447">
        <f>C1447+1+VLOOKUP(B1447,states!A$2:C$10,3,FALSE)</f>
        <v>252</v>
      </c>
      <c r="N1447">
        <f t="shared" si="182"/>
        <v>38835.787807957</v>
      </c>
      <c r="O1447" s="2" t="str">
        <f>VLOOKUP(B1447,states!A$2:C$10,2,FALSE)</f>
        <v>A</v>
      </c>
      <c r="P1447">
        <f t="shared" si="179"/>
        <v>1</v>
      </c>
      <c r="Q1447">
        <f>VLOOKUP(B1447,states!A$2:D$10,4,FALSE)</f>
        <v>2</v>
      </c>
      <c r="R1447">
        <v>0.5</v>
      </c>
      <c r="S1447">
        <f t="shared" si="180"/>
        <v>1.5</v>
      </c>
      <c r="T1447" s="7">
        <f t="shared" si="183"/>
        <v>1.0030543353990345E-2</v>
      </c>
    </row>
    <row r="1448" spans="1:20">
      <c r="A1448" s="4" t="str">
        <f t="shared" si="181"/>
        <v>X2Pi-31.5-e-0-1</v>
      </c>
      <c r="B1448" s="1" t="s">
        <v>0</v>
      </c>
      <c r="C1448">
        <v>0</v>
      </c>
      <c r="D1448">
        <v>31.5</v>
      </c>
      <c r="E1448" s="2" t="s">
        <v>1</v>
      </c>
      <c r="F1448">
        <v>1</v>
      </c>
      <c r="G1448">
        <v>12754.460335735001</v>
      </c>
      <c r="H1448">
        <v>0.50401450800000003</v>
      </c>
      <c r="I1448">
        <v>2</v>
      </c>
      <c r="J1448">
        <f t="shared" si="176"/>
        <v>12740.18460841</v>
      </c>
      <c r="K1448">
        <f t="shared" si="177"/>
        <v>31.5</v>
      </c>
      <c r="L1448">
        <f t="shared" si="178"/>
        <v>-1</v>
      </c>
      <c r="M1448">
        <f>C1448+1+VLOOKUP(B1448,states!A$2:C$10,3,FALSE)</f>
        <v>1</v>
      </c>
      <c r="N1448">
        <f t="shared" si="182"/>
        <v>12740.18460841</v>
      </c>
      <c r="O1448" s="2" t="str">
        <f>VLOOKUP(B1448,states!A$2:C$10,2,FALSE)</f>
        <v>X</v>
      </c>
      <c r="P1448">
        <f t="shared" si="179"/>
        <v>0</v>
      </c>
      <c r="Q1448">
        <f>VLOOKUP(B1448,states!A$2:D$10,4,FALSE)</f>
        <v>1</v>
      </c>
      <c r="R1448">
        <v>0.5</v>
      </c>
      <c r="S1448">
        <f t="shared" si="180"/>
        <v>0.5</v>
      </c>
      <c r="T1448" s="7">
        <f t="shared" si="183"/>
        <v>1.9903288911285808</v>
      </c>
    </row>
    <row r="1449" spans="1:20">
      <c r="A1449" s="4" t="str">
        <f t="shared" si="181"/>
        <v>X2Pi-31.5-e-0-1</v>
      </c>
      <c r="B1449" s="1" t="s">
        <v>0</v>
      </c>
      <c r="C1449">
        <v>0</v>
      </c>
      <c r="D1449">
        <v>31.5</v>
      </c>
      <c r="E1449" s="2" t="s">
        <v>1</v>
      </c>
      <c r="F1449">
        <v>1</v>
      </c>
      <c r="G1449">
        <v>12755.018418899001</v>
      </c>
      <c r="H1449">
        <v>5.0000000000000001E-3</v>
      </c>
      <c r="I1449">
        <v>3</v>
      </c>
      <c r="J1449">
        <f t="shared" si="176"/>
        <v>12740.742691574</v>
      </c>
      <c r="K1449">
        <f t="shared" si="177"/>
        <v>31.5</v>
      </c>
      <c r="L1449">
        <f t="shared" si="178"/>
        <v>-1</v>
      </c>
      <c r="M1449">
        <f>C1449+1+VLOOKUP(B1449,states!A$2:C$10,3,FALSE)</f>
        <v>1</v>
      </c>
      <c r="N1449">
        <f t="shared" si="182"/>
        <v>12740.742691574</v>
      </c>
      <c r="O1449" s="2" t="str">
        <f>VLOOKUP(B1449,states!A$2:C$10,2,FALSE)</f>
        <v>X</v>
      </c>
      <c r="P1449">
        <f t="shared" si="179"/>
        <v>0</v>
      </c>
      <c r="Q1449">
        <f>VLOOKUP(B1449,states!A$2:D$10,4,FALSE)</f>
        <v>1</v>
      </c>
      <c r="R1449">
        <v>0.5</v>
      </c>
      <c r="S1449">
        <f t="shared" si="180"/>
        <v>0.5</v>
      </c>
      <c r="T1449" s="7">
        <f t="shared" si="183"/>
        <v>300.94639104610724</v>
      </c>
    </row>
    <row r="1450" spans="1:20">
      <c r="A1450" s="4" t="str">
        <f t="shared" si="181"/>
        <v>X2Pi-31.5-e-0-2</v>
      </c>
      <c r="B1450" s="1" t="s">
        <v>0</v>
      </c>
      <c r="C1450">
        <v>0</v>
      </c>
      <c r="D1450">
        <v>31.5</v>
      </c>
      <c r="E1450" s="2" t="s">
        <v>1</v>
      </c>
      <c r="F1450">
        <v>2</v>
      </c>
      <c r="G1450">
        <v>13465.5432</v>
      </c>
      <c r="H1450">
        <v>5.0000000000000001E-3</v>
      </c>
      <c r="I1450">
        <v>2</v>
      </c>
      <c r="J1450">
        <f t="shared" si="176"/>
        <v>13451.267472674999</v>
      </c>
      <c r="K1450">
        <f t="shared" si="177"/>
        <v>31.5</v>
      </c>
      <c r="L1450">
        <f t="shared" si="178"/>
        <v>-1</v>
      </c>
      <c r="M1450">
        <f>C1450+1+VLOOKUP(B1450,states!A$2:C$10,3,FALSE)</f>
        <v>1</v>
      </c>
      <c r="N1450">
        <f t="shared" si="182"/>
        <v>13451.267472674999</v>
      </c>
      <c r="O1450" s="2" t="str">
        <f>VLOOKUP(B1450,states!A$2:C$10,2,FALSE)</f>
        <v>X</v>
      </c>
      <c r="P1450">
        <f t="shared" si="179"/>
        <v>0</v>
      </c>
      <c r="Q1450">
        <f>VLOOKUP(B1450,states!A$2:D$10,4,FALSE)</f>
        <v>1</v>
      </c>
      <c r="R1450">
        <v>0.5</v>
      </c>
      <c r="S1450">
        <f t="shared" si="180"/>
        <v>1.5</v>
      </c>
      <c r="T1450" s="7">
        <f t="shared" si="183"/>
        <v>200.63092736407145</v>
      </c>
    </row>
    <row r="1451" spans="1:20">
      <c r="A1451" s="4" t="str">
        <f t="shared" si="181"/>
        <v>X2Pi-31.5-e-1-1</v>
      </c>
      <c r="B1451" s="1" t="s">
        <v>0</v>
      </c>
      <c r="C1451">
        <v>1</v>
      </c>
      <c r="D1451">
        <v>31.5</v>
      </c>
      <c r="E1451" s="2" t="s">
        <v>1</v>
      </c>
      <c r="F1451">
        <v>1</v>
      </c>
      <c r="G1451">
        <v>14980.125056696001</v>
      </c>
      <c r="H1451">
        <v>7.0710679999999998E-3</v>
      </c>
      <c r="I1451">
        <v>4</v>
      </c>
      <c r="J1451">
        <f t="shared" si="176"/>
        <v>14965.849329371</v>
      </c>
      <c r="K1451">
        <f t="shared" si="177"/>
        <v>31.5</v>
      </c>
      <c r="L1451">
        <f t="shared" si="178"/>
        <v>-1</v>
      </c>
      <c r="M1451">
        <f>C1451+1+VLOOKUP(B1451,states!A$2:C$10,3,FALSE)</f>
        <v>2</v>
      </c>
      <c r="N1451">
        <f t="shared" si="182"/>
        <v>14965.849329371</v>
      </c>
      <c r="O1451" s="2" t="str">
        <f>VLOOKUP(B1451,states!A$2:C$10,2,FALSE)</f>
        <v>X</v>
      </c>
      <c r="P1451">
        <f t="shared" si="179"/>
        <v>1</v>
      </c>
      <c r="Q1451">
        <f>VLOOKUP(B1451,states!A$2:D$10,4,FALSE)</f>
        <v>1</v>
      </c>
      <c r="R1451">
        <v>0.5</v>
      </c>
      <c r="S1451">
        <f t="shared" si="180"/>
        <v>0.5</v>
      </c>
      <c r="T1451" s="7">
        <f t="shared" si="183"/>
        <v>2.8373497096064053</v>
      </c>
    </row>
    <row r="1452" spans="1:20">
      <c r="A1452" s="4" t="str">
        <f t="shared" si="181"/>
        <v>X2Pi-31.5-e-1-2</v>
      </c>
      <c r="B1452" s="1" t="s">
        <v>0</v>
      </c>
      <c r="C1452">
        <v>1</v>
      </c>
      <c r="D1452">
        <v>31.5</v>
      </c>
      <c r="E1452" s="2" t="s">
        <v>1</v>
      </c>
      <c r="F1452">
        <v>2</v>
      </c>
      <c r="G1452">
        <v>15660.044387157999</v>
      </c>
      <c r="H1452">
        <v>7.0710679999999998E-3</v>
      </c>
      <c r="I1452">
        <v>2</v>
      </c>
      <c r="J1452">
        <f t="shared" si="176"/>
        <v>15645.768659832998</v>
      </c>
      <c r="K1452">
        <f t="shared" si="177"/>
        <v>31.5</v>
      </c>
      <c r="L1452">
        <f t="shared" si="178"/>
        <v>-1</v>
      </c>
      <c r="M1452">
        <f>C1452+1+VLOOKUP(B1452,states!A$2:C$10,3,FALSE)</f>
        <v>2</v>
      </c>
      <c r="N1452">
        <f t="shared" si="182"/>
        <v>15645.768659832998</v>
      </c>
      <c r="O1452" s="2" t="str">
        <f>VLOOKUP(B1452,states!A$2:C$10,2,FALSE)</f>
        <v>X</v>
      </c>
      <c r="P1452">
        <f t="shared" si="179"/>
        <v>1</v>
      </c>
      <c r="Q1452">
        <f>VLOOKUP(B1452,states!A$2:D$10,4,FALSE)</f>
        <v>1</v>
      </c>
      <c r="R1452">
        <v>0.5</v>
      </c>
      <c r="S1452">
        <f t="shared" si="180"/>
        <v>1.5</v>
      </c>
      <c r="T1452" s="7">
        <f t="shared" si="183"/>
        <v>1.4186748548032027</v>
      </c>
    </row>
    <row r="1453" spans="1:20">
      <c r="A1453" s="4" t="str">
        <f t="shared" si="181"/>
        <v>X2Pi-31.5-e-2-1</v>
      </c>
      <c r="B1453" s="1" t="s">
        <v>0</v>
      </c>
      <c r="C1453">
        <v>2</v>
      </c>
      <c r="D1453">
        <v>31.5</v>
      </c>
      <c r="E1453" s="2" t="s">
        <v>1</v>
      </c>
      <c r="F1453">
        <v>1</v>
      </c>
      <c r="G1453">
        <v>17081.621478748999</v>
      </c>
      <c r="H1453">
        <v>8.6602539999999992E-3</v>
      </c>
      <c r="I1453">
        <v>3</v>
      </c>
      <c r="J1453">
        <f t="shared" si="176"/>
        <v>17067.345751424</v>
      </c>
      <c r="K1453">
        <f t="shared" si="177"/>
        <v>31.5</v>
      </c>
      <c r="L1453">
        <f t="shared" si="178"/>
        <v>-1</v>
      </c>
      <c r="M1453">
        <f>C1453+1+VLOOKUP(B1453,states!A$2:C$10,3,FALSE)</f>
        <v>3</v>
      </c>
      <c r="N1453">
        <f t="shared" si="182"/>
        <v>17067.345751424</v>
      </c>
      <c r="O1453" s="2" t="str">
        <f>VLOOKUP(B1453,states!A$2:C$10,2,FALSE)</f>
        <v>X</v>
      </c>
      <c r="P1453">
        <f t="shared" si="179"/>
        <v>2</v>
      </c>
      <c r="Q1453">
        <f>VLOOKUP(B1453,states!A$2:D$10,4,FALSE)</f>
        <v>1</v>
      </c>
      <c r="R1453">
        <v>0.5</v>
      </c>
      <c r="S1453">
        <f t="shared" si="180"/>
        <v>0.5</v>
      </c>
      <c r="T1453" s="7">
        <f t="shared" si="183"/>
        <v>1.7375148064139181</v>
      </c>
    </row>
    <row r="1454" spans="1:20">
      <c r="A1454" s="4" t="str">
        <f t="shared" si="181"/>
        <v>X2Pi-31.5-e-2-2</v>
      </c>
      <c r="B1454" s="1" t="s">
        <v>0</v>
      </c>
      <c r="C1454">
        <v>2</v>
      </c>
      <c r="D1454">
        <v>31.5</v>
      </c>
      <c r="E1454" s="2" t="s">
        <v>1</v>
      </c>
      <c r="F1454">
        <v>2</v>
      </c>
      <c r="G1454">
        <v>17730.835822634999</v>
      </c>
      <c r="H1454">
        <v>8.6602539999999992E-3</v>
      </c>
      <c r="I1454">
        <v>1</v>
      </c>
      <c r="J1454">
        <f t="shared" si="176"/>
        <v>17716.56009531</v>
      </c>
      <c r="K1454">
        <f t="shared" si="177"/>
        <v>31.5</v>
      </c>
      <c r="L1454">
        <f t="shared" si="178"/>
        <v>-1</v>
      </c>
      <c r="M1454">
        <f>C1454+1+VLOOKUP(B1454,states!A$2:C$10,3,FALSE)</f>
        <v>3</v>
      </c>
      <c r="N1454">
        <f t="shared" si="182"/>
        <v>17716.56009531</v>
      </c>
      <c r="O1454" s="2" t="str">
        <f>VLOOKUP(B1454,states!A$2:C$10,2,FALSE)</f>
        <v>X</v>
      </c>
      <c r="P1454">
        <f t="shared" si="179"/>
        <v>2</v>
      </c>
      <c r="Q1454">
        <f>VLOOKUP(B1454,states!A$2:D$10,4,FALSE)</f>
        <v>1</v>
      </c>
      <c r="R1454">
        <v>0.5</v>
      </c>
      <c r="S1454">
        <f t="shared" si="180"/>
        <v>1.5</v>
      </c>
      <c r="T1454" s="7">
        <f t="shared" si="183"/>
        <v>0.5791716021379727</v>
      </c>
    </row>
    <row r="1455" spans="1:20">
      <c r="A1455" s="4" t="str">
        <f t="shared" si="181"/>
        <v>X2Pi-31.5-e-3-1</v>
      </c>
      <c r="B1455" s="1" t="s">
        <v>0</v>
      </c>
      <c r="C1455">
        <v>3</v>
      </c>
      <c r="D1455">
        <v>31.5</v>
      </c>
      <c r="E1455" s="2" t="s">
        <v>1</v>
      </c>
      <c r="F1455">
        <v>1</v>
      </c>
      <c r="G1455">
        <v>19058.931751394</v>
      </c>
      <c r="H1455">
        <v>0.01</v>
      </c>
      <c r="I1455">
        <v>1</v>
      </c>
      <c r="J1455">
        <f t="shared" si="176"/>
        <v>19044.656024069001</v>
      </c>
      <c r="K1455">
        <f t="shared" si="177"/>
        <v>31.5</v>
      </c>
      <c r="L1455">
        <f t="shared" si="178"/>
        <v>-1</v>
      </c>
      <c r="M1455">
        <f>C1455+1+VLOOKUP(B1455,states!A$2:C$10,3,FALSE)</f>
        <v>4</v>
      </c>
      <c r="N1455">
        <f t="shared" si="182"/>
        <v>19044.656024069001</v>
      </c>
      <c r="O1455" s="2" t="str">
        <f>VLOOKUP(B1455,states!A$2:C$10,2,FALSE)</f>
        <v>X</v>
      </c>
      <c r="P1455">
        <f t="shared" si="179"/>
        <v>3</v>
      </c>
      <c r="Q1455">
        <f>VLOOKUP(B1455,states!A$2:D$10,4,FALSE)</f>
        <v>1</v>
      </c>
      <c r="R1455">
        <v>0.5</v>
      </c>
      <c r="S1455">
        <f t="shared" si="180"/>
        <v>0.5</v>
      </c>
      <c r="T1455" s="7">
        <f t="shared" si="183"/>
        <v>0.50157731841017861</v>
      </c>
    </row>
    <row r="1456" spans="1:20">
      <c r="A1456" s="4" t="str">
        <f t="shared" si="181"/>
        <v>X2Pi-31.5-e-3-2</v>
      </c>
      <c r="B1456" s="1" t="s">
        <v>0</v>
      </c>
      <c r="C1456">
        <v>3</v>
      </c>
      <c r="D1456">
        <v>31.5</v>
      </c>
      <c r="E1456" s="2" t="s">
        <v>1</v>
      </c>
      <c r="F1456">
        <v>2</v>
      </c>
      <c r="G1456">
        <v>19677.159403198999</v>
      </c>
      <c r="H1456">
        <v>0.01</v>
      </c>
      <c r="I1456">
        <v>1</v>
      </c>
      <c r="J1456">
        <f t="shared" si="176"/>
        <v>19662.883675874</v>
      </c>
      <c r="K1456">
        <f t="shared" si="177"/>
        <v>31.5</v>
      </c>
      <c r="L1456">
        <f t="shared" si="178"/>
        <v>-1</v>
      </c>
      <c r="M1456">
        <f>C1456+1+VLOOKUP(B1456,states!A$2:C$10,3,FALSE)</f>
        <v>4</v>
      </c>
      <c r="N1456">
        <f t="shared" si="182"/>
        <v>19662.883675874</v>
      </c>
      <c r="O1456" s="2" t="str">
        <f>VLOOKUP(B1456,states!A$2:C$10,2,FALSE)</f>
        <v>X</v>
      </c>
      <c r="P1456">
        <f t="shared" si="179"/>
        <v>3</v>
      </c>
      <c r="Q1456">
        <f>VLOOKUP(B1456,states!A$2:D$10,4,FALSE)</f>
        <v>1</v>
      </c>
      <c r="R1456">
        <v>0.5</v>
      </c>
      <c r="S1456">
        <f t="shared" si="180"/>
        <v>1.5</v>
      </c>
      <c r="T1456" s="7">
        <f t="shared" si="183"/>
        <v>0.50157731841017861</v>
      </c>
    </row>
    <row r="1457" spans="1:20">
      <c r="A1457" s="4" t="str">
        <f t="shared" si="181"/>
        <v>A2Delta-31.5-e-0-1</v>
      </c>
      <c r="B1457" s="1" t="s">
        <v>3</v>
      </c>
      <c r="C1457">
        <v>0</v>
      </c>
      <c r="D1457">
        <v>31.5</v>
      </c>
      <c r="E1457" s="2" t="s">
        <v>1</v>
      </c>
      <c r="F1457">
        <v>1</v>
      </c>
      <c r="G1457">
        <v>36166.331053034002</v>
      </c>
      <c r="H1457">
        <v>9.3703494999999998E-2</v>
      </c>
      <c r="I1457">
        <v>5</v>
      </c>
      <c r="J1457">
        <f t="shared" si="176"/>
        <v>36152.055325709</v>
      </c>
      <c r="K1457">
        <f t="shared" si="177"/>
        <v>31.5</v>
      </c>
      <c r="L1457">
        <f t="shared" si="178"/>
        <v>-1</v>
      </c>
      <c r="M1457">
        <f>C1457+1+VLOOKUP(B1457,states!A$2:C$10,3,FALSE)</f>
        <v>251</v>
      </c>
      <c r="N1457">
        <f t="shared" si="182"/>
        <v>36152.055325709</v>
      </c>
      <c r="O1457" s="2" t="str">
        <f>VLOOKUP(B1457,states!A$2:C$10,2,FALSE)</f>
        <v>A</v>
      </c>
      <c r="P1457">
        <f t="shared" si="179"/>
        <v>0</v>
      </c>
      <c r="Q1457">
        <f>VLOOKUP(B1457,states!A$2:D$10,4,FALSE)</f>
        <v>2</v>
      </c>
      <c r="R1457">
        <v>0.5</v>
      </c>
      <c r="S1457">
        <f t="shared" si="180"/>
        <v>0.5</v>
      </c>
      <c r="T1457" s="7">
        <f t="shared" si="183"/>
        <v>26.764066719719398</v>
      </c>
    </row>
    <row r="1458" spans="1:20">
      <c r="A1458" s="4" t="str">
        <f t="shared" si="181"/>
        <v>A2Delta-31.5-e-1-1</v>
      </c>
      <c r="B1458" s="1" t="s">
        <v>3</v>
      </c>
      <c r="C1458">
        <v>1</v>
      </c>
      <c r="D1458">
        <v>31.5</v>
      </c>
      <c r="E1458" s="2" t="s">
        <v>1</v>
      </c>
      <c r="F1458">
        <v>1</v>
      </c>
      <c r="G1458">
        <v>38167.434933306999</v>
      </c>
      <c r="H1458">
        <v>0.75603306800000003</v>
      </c>
      <c r="I1458">
        <v>2</v>
      </c>
      <c r="J1458">
        <f t="shared" si="176"/>
        <v>38153.159205981996</v>
      </c>
      <c r="K1458">
        <f t="shared" si="177"/>
        <v>31.5</v>
      </c>
      <c r="L1458">
        <f t="shared" si="178"/>
        <v>-1</v>
      </c>
      <c r="M1458">
        <f>C1458+1+VLOOKUP(B1458,states!A$2:C$10,3,FALSE)</f>
        <v>252</v>
      </c>
      <c r="N1458">
        <f t="shared" si="182"/>
        <v>38153.159205981996</v>
      </c>
      <c r="O1458" s="2" t="str">
        <f>VLOOKUP(B1458,states!A$2:C$10,2,FALSE)</f>
        <v>A</v>
      </c>
      <c r="P1458">
        <f t="shared" si="179"/>
        <v>1</v>
      </c>
      <c r="Q1458">
        <f>VLOOKUP(B1458,states!A$2:D$10,4,FALSE)</f>
        <v>2</v>
      </c>
      <c r="R1458">
        <v>0.5</v>
      </c>
      <c r="S1458">
        <f t="shared" si="180"/>
        <v>0.5</v>
      </c>
      <c r="T1458" s="7">
        <f t="shared" si="183"/>
        <v>1.326866084672843E-2</v>
      </c>
    </row>
    <row r="1459" spans="1:20">
      <c r="A1459" s="4" t="str">
        <f t="shared" si="181"/>
        <v>A2Delta-31.5-e-1-2</v>
      </c>
      <c r="B1459" s="1" t="s">
        <v>3</v>
      </c>
      <c r="C1459">
        <v>1</v>
      </c>
      <c r="D1459">
        <v>31.5</v>
      </c>
      <c r="E1459" s="2" t="s">
        <v>1</v>
      </c>
      <c r="F1459">
        <v>2</v>
      </c>
      <c r="G1459">
        <v>38850.280868941998</v>
      </c>
      <c r="H1459">
        <v>0.50004999800000005</v>
      </c>
      <c r="I1459">
        <v>2</v>
      </c>
      <c r="J1459">
        <f t="shared" si="176"/>
        <v>38836.005141616995</v>
      </c>
      <c r="K1459">
        <f t="shared" si="177"/>
        <v>31.5</v>
      </c>
      <c r="L1459">
        <f t="shared" si="178"/>
        <v>-1</v>
      </c>
      <c r="M1459">
        <f>C1459+1+VLOOKUP(B1459,states!A$2:C$10,3,FALSE)</f>
        <v>252</v>
      </c>
      <c r="N1459">
        <f t="shared" si="182"/>
        <v>38836.005141616995</v>
      </c>
      <c r="O1459" s="2" t="str">
        <f>VLOOKUP(B1459,states!A$2:C$10,2,FALSE)</f>
        <v>A</v>
      </c>
      <c r="P1459">
        <f t="shared" si="179"/>
        <v>1</v>
      </c>
      <c r="Q1459">
        <f>VLOOKUP(B1459,states!A$2:D$10,4,FALSE)</f>
        <v>2</v>
      </c>
      <c r="R1459">
        <v>0.5</v>
      </c>
      <c r="S1459">
        <f t="shared" si="180"/>
        <v>1.5</v>
      </c>
      <c r="T1459" s="7">
        <f t="shared" si="183"/>
        <v>2.006108670798069E-2</v>
      </c>
    </row>
    <row r="1460" spans="1:20">
      <c r="A1460" s="4" t="str">
        <f t="shared" si="181"/>
        <v>X2Pi-32.5-e-0-1</v>
      </c>
      <c r="B1460" s="1" t="s">
        <v>0</v>
      </c>
      <c r="C1460">
        <v>0</v>
      </c>
      <c r="D1460">
        <v>32.5</v>
      </c>
      <c r="E1460" s="2" t="s">
        <v>1</v>
      </c>
      <c r="F1460">
        <v>1</v>
      </c>
      <c r="G1460">
        <v>13492.554461419</v>
      </c>
      <c r="H1460">
        <v>5.0000000000000001E-3</v>
      </c>
      <c r="I1460">
        <v>3</v>
      </c>
      <c r="J1460">
        <f t="shared" si="176"/>
        <v>13478.278734093999</v>
      </c>
      <c r="K1460">
        <f t="shared" si="177"/>
        <v>32.5</v>
      </c>
      <c r="L1460">
        <f t="shared" si="178"/>
        <v>1</v>
      </c>
      <c r="M1460">
        <f>C1460+1+VLOOKUP(B1460,states!A$2:C$10,3,FALSE)</f>
        <v>1</v>
      </c>
      <c r="N1460">
        <f t="shared" si="182"/>
        <v>13478.278734093999</v>
      </c>
      <c r="O1460" s="2" t="str">
        <f>VLOOKUP(B1460,states!A$2:C$10,2,FALSE)</f>
        <v>X</v>
      </c>
      <c r="P1460">
        <f t="shared" si="179"/>
        <v>0</v>
      </c>
      <c r="Q1460">
        <f>VLOOKUP(B1460,states!A$2:D$10,4,FALSE)</f>
        <v>1</v>
      </c>
      <c r="R1460">
        <v>0.5</v>
      </c>
      <c r="S1460">
        <f t="shared" si="180"/>
        <v>0.5</v>
      </c>
      <c r="T1460" s="7">
        <f t="shared" si="183"/>
        <v>299.07118959704053</v>
      </c>
    </row>
    <row r="1461" spans="1:20">
      <c r="A1461" s="4" t="str">
        <f t="shared" si="181"/>
        <v>X2Pi-32.5-e-0-2</v>
      </c>
      <c r="B1461" s="1" t="s">
        <v>0</v>
      </c>
      <c r="C1461">
        <v>0</v>
      </c>
      <c r="D1461">
        <v>32.5</v>
      </c>
      <c r="E1461" s="2" t="s">
        <v>1</v>
      </c>
      <c r="F1461">
        <v>2</v>
      </c>
      <c r="G1461">
        <v>14215.080099999999</v>
      </c>
      <c r="H1461">
        <v>5.0000000000000001E-3</v>
      </c>
      <c r="I1461">
        <v>2</v>
      </c>
      <c r="J1461">
        <f t="shared" si="176"/>
        <v>14200.804372674998</v>
      </c>
      <c r="K1461">
        <f t="shared" si="177"/>
        <v>32.5</v>
      </c>
      <c r="L1461">
        <f t="shared" si="178"/>
        <v>1</v>
      </c>
      <c r="M1461">
        <f>C1461+1+VLOOKUP(B1461,states!A$2:C$10,3,FALSE)</f>
        <v>1</v>
      </c>
      <c r="N1461">
        <f t="shared" si="182"/>
        <v>14200.804372674998</v>
      </c>
      <c r="O1461" s="2" t="str">
        <f>VLOOKUP(B1461,states!A$2:C$10,2,FALSE)</f>
        <v>X</v>
      </c>
      <c r="P1461">
        <f t="shared" si="179"/>
        <v>0</v>
      </c>
      <c r="Q1461">
        <f>VLOOKUP(B1461,states!A$2:D$10,4,FALSE)</f>
        <v>1</v>
      </c>
      <c r="R1461">
        <v>0.5</v>
      </c>
      <c r="S1461">
        <f t="shared" si="180"/>
        <v>1.5</v>
      </c>
      <c r="T1461" s="7">
        <f t="shared" si="183"/>
        <v>199.38079306469368</v>
      </c>
    </row>
    <row r="1462" spans="1:20">
      <c r="A1462" s="4" t="str">
        <f t="shared" si="181"/>
        <v>X2Pi-32.5-e-1-1</v>
      </c>
      <c r="B1462" s="1" t="s">
        <v>0</v>
      </c>
      <c r="C1462">
        <v>1</v>
      </c>
      <c r="D1462">
        <v>32.5</v>
      </c>
      <c r="E1462" s="2" t="s">
        <v>1</v>
      </c>
      <c r="F1462">
        <v>1</v>
      </c>
      <c r="G1462">
        <v>15685.894387865999</v>
      </c>
      <c r="H1462">
        <v>7.0710679999999998E-3</v>
      </c>
      <c r="I1462">
        <v>3</v>
      </c>
      <c r="J1462">
        <f t="shared" si="176"/>
        <v>15671.618660540998</v>
      </c>
      <c r="K1462">
        <f t="shared" si="177"/>
        <v>32.5</v>
      </c>
      <c r="L1462">
        <f t="shared" si="178"/>
        <v>1</v>
      </c>
      <c r="M1462">
        <f>C1462+1+VLOOKUP(B1462,states!A$2:C$10,3,FALSE)</f>
        <v>2</v>
      </c>
      <c r="N1462">
        <f t="shared" si="182"/>
        <v>15671.618660540998</v>
      </c>
      <c r="O1462" s="2" t="str">
        <f>VLOOKUP(B1462,states!A$2:C$10,2,FALSE)</f>
        <v>X</v>
      </c>
      <c r="P1462">
        <f t="shared" si="179"/>
        <v>1</v>
      </c>
      <c r="Q1462">
        <f>VLOOKUP(B1462,states!A$2:D$10,4,FALSE)</f>
        <v>1</v>
      </c>
      <c r="R1462">
        <v>0.5</v>
      </c>
      <c r="S1462">
        <f t="shared" si="180"/>
        <v>0.5</v>
      </c>
      <c r="T1462" s="7">
        <f t="shared" si="183"/>
        <v>2.114752605950335</v>
      </c>
    </row>
    <row r="1463" spans="1:20">
      <c r="A1463" s="4" t="str">
        <f t="shared" si="181"/>
        <v>X2Pi-32.5-e-1-2</v>
      </c>
      <c r="B1463" s="1" t="s">
        <v>0</v>
      </c>
      <c r="C1463">
        <v>1</v>
      </c>
      <c r="D1463">
        <v>32.5</v>
      </c>
      <c r="E1463" s="2" t="s">
        <v>1</v>
      </c>
      <c r="F1463">
        <v>2</v>
      </c>
      <c r="G1463">
        <v>16376.9552</v>
      </c>
      <c r="H1463">
        <v>7.0710679999999998E-3</v>
      </c>
      <c r="I1463">
        <v>2</v>
      </c>
      <c r="J1463">
        <f t="shared" si="176"/>
        <v>16362.679472674999</v>
      </c>
      <c r="K1463">
        <f t="shared" si="177"/>
        <v>32.5</v>
      </c>
      <c r="L1463">
        <f t="shared" si="178"/>
        <v>1</v>
      </c>
      <c r="M1463">
        <f>C1463+1+VLOOKUP(B1463,states!A$2:C$10,3,FALSE)</f>
        <v>2</v>
      </c>
      <c r="N1463">
        <f t="shared" si="182"/>
        <v>16362.679472674999</v>
      </c>
      <c r="O1463" s="2" t="str">
        <f>VLOOKUP(B1463,states!A$2:C$10,2,FALSE)</f>
        <v>X</v>
      </c>
      <c r="P1463">
        <f t="shared" si="179"/>
        <v>1</v>
      </c>
      <c r="Q1463">
        <f>VLOOKUP(B1463,states!A$2:D$10,4,FALSE)</f>
        <v>1</v>
      </c>
      <c r="R1463">
        <v>0.5</v>
      </c>
      <c r="S1463">
        <f t="shared" si="180"/>
        <v>1.5</v>
      </c>
      <c r="T1463" s="7">
        <f t="shared" si="183"/>
        <v>1.409835070633557</v>
      </c>
    </row>
    <row r="1464" spans="1:20">
      <c r="A1464" s="4" t="str">
        <f t="shared" si="181"/>
        <v>X2Pi-32.5-e-2-1</v>
      </c>
      <c r="B1464" s="1" t="s">
        <v>0</v>
      </c>
      <c r="C1464">
        <v>2</v>
      </c>
      <c r="D1464">
        <v>32.5</v>
      </c>
      <c r="E1464" s="2" t="s">
        <v>1</v>
      </c>
      <c r="F1464">
        <v>1</v>
      </c>
      <c r="G1464">
        <v>17755.540056696002</v>
      </c>
      <c r="H1464">
        <v>8.6602539999999992E-3</v>
      </c>
      <c r="I1464">
        <v>1</v>
      </c>
      <c r="J1464">
        <f t="shared" si="176"/>
        <v>17741.264329371003</v>
      </c>
      <c r="K1464">
        <f t="shared" si="177"/>
        <v>32.5</v>
      </c>
      <c r="L1464">
        <f t="shared" si="178"/>
        <v>1</v>
      </c>
      <c r="M1464">
        <f>C1464+1+VLOOKUP(B1464,states!A$2:C$10,3,FALSE)</f>
        <v>3</v>
      </c>
      <c r="N1464">
        <f t="shared" si="182"/>
        <v>17741.264329371003</v>
      </c>
      <c r="O1464" s="2" t="str">
        <f>VLOOKUP(B1464,states!A$2:C$10,2,FALSE)</f>
        <v>X</v>
      </c>
      <c r="P1464">
        <f t="shared" si="179"/>
        <v>2</v>
      </c>
      <c r="Q1464">
        <f>VLOOKUP(B1464,states!A$2:D$10,4,FALSE)</f>
        <v>1</v>
      </c>
      <c r="R1464">
        <v>0.5</v>
      </c>
      <c r="S1464">
        <f t="shared" si="180"/>
        <v>0.5</v>
      </c>
      <c r="T1464" s="7">
        <f t="shared" si="183"/>
        <v>0.57556277525085775</v>
      </c>
    </row>
    <row r="1465" spans="1:20">
      <c r="A1465" s="4" t="str">
        <f t="shared" si="181"/>
        <v>X2Pi-32.5-e-2-2</v>
      </c>
      <c r="B1465" s="1" t="s">
        <v>0</v>
      </c>
      <c r="C1465">
        <v>2</v>
      </c>
      <c r="D1465">
        <v>32.5</v>
      </c>
      <c r="E1465" s="2" t="s">
        <v>1</v>
      </c>
      <c r="F1465">
        <v>2</v>
      </c>
      <c r="G1465">
        <v>18415.029387158</v>
      </c>
      <c r="H1465">
        <v>8.6602539999999992E-3</v>
      </c>
      <c r="I1465">
        <v>1</v>
      </c>
      <c r="J1465">
        <f t="shared" si="176"/>
        <v>18400.753659833001</v>
      </c>
      <c r="K1465">
        <f t="shared" si="177"/>
        <v>32.5</v>
      </c>
      <c r="L1465">
        <f t="shared" si="178"/>
        <v>1</v>
      </c>
      <c r="M1465">
        <f>C1465+1+VLOOKUP(B1465,states!A$2:C$10,3,FALSE)</f>
        <v>3</v>
      </c>
      <c r="N1465">
        <f t="shared" si="182"/>
        <v>18400.753659833001</v>
      </c>
      <c r="O1465" s="2" t="str">
        <f>VLOOKUP(B1465,states!A$2:C$10,2,FALSE)</f>
        <v>X</v>
      </c>
      <c r="P1465">
        <f t="shared" si="179"/>
        <v>2</v>
      </c>
      <c r="Q1465">
        <f>VLOOKUP(B1465,states!A$2:D$10,4,FALSE)</f>
        <v>1</v>
      </c>
      <c r="R1465">
        <v>0.5</v>
      </c>
      <c r="S1465">
        <f t="shared" si="180"/>
        <v>1.5</v>
      </c>
      <c r="T1465" s="7">
        <f t="shared" si="183"/>
        <v>0.57556277525085775</v>
      </c>
    </row>
    <row r="1466" spans="1:20">
      <c r="A1466" s="4" t="str">
        <f t="shared" si="181"/>
        <v>X2Pi-32.5-e-3-1</v>
      </c>
      <c r="B1466" s="1" t="s">
        <v>0</v>
      </c>
      <c r="C1466">
        <v>3</v>
      </c>
      <c r="D1466">
        <v>32.5</v>
      </c>
      <c r="E1466" s="2" t="s">
        <v>1</v>
      </c>
      <c r="F1466">
        <v>1</v>
      </c>
      <c r="G1466">
        <v>19700.733478749</v>
      </c>
      <c r="H1466">
        <v>0.01</v>
      </c>
      <c r="I1466">
        <v>1</v>
      </c>
      <c r="J1466">
        <f t="shared" si="176"/>
        <v>19686.457751424001</v>
      </c>
      <c r="K1466">
        <f t="shared" si="177"/>
        <v>32.5</v>
      </c>
      <c r="L1466">
        <f t="shared" si="178"/>
        <v>1</v>
      </c>
      <c r="M1466">
        <f>C1466+1+VLOOKUP(B1466,states!A$2:C$10,3,FALSE)</f>
        <v>4</v>
      </c>
      <c r="N1466">
        <f t="shared" si="182"/>
        <v>19686.457751424001</v>
      </c>
      <c r="O1466" s="2" t="str">
        <f>VLOOKUP(B1466,states!A$2:C$10,2,FALSE)</f>
        <v>X</v>
      </c>
      <c r="P1466">
        <f t="shared" si="179"/>
        <v>3</v>
      </c>
      <c r="Q1466">
        <f>VLOOKUP(B1466,states!A$2:D$10,4,FALSE)</f>
        <v>1</v>
      </c>
      <c r="R1466">
        <v>0.5</v>
      </c>
      <c r="S1466">
        <f t="shared" si="180"/>
        <v>0.5</v>
      </c>
      <c r="T1466" s="7">
        <f t="shared" si="183"/>
        <v>0.49845198266173418</v>
      </c>
    </row>
    <row r="1467" spans="1:20">
      <c r="A1467" s="4" t="str">
        <f t="shared" si="181"/>
        <v>A2Delta-32.5-e-0-1</v>
      </c>
      <c r="B1467" s="1" t="s">
        <v>3</v>
      </c>
      <c r="C1467">
        <v>0</v>
      </c>
      <c r="D1467">
        <v>32.5</v>
      </c>
      <c r="E1467" s="2" t="s">
        <v>1</v>
      </c>
      <c r="F1467">
        <v>1</v>
      </c>
      <c r="G1467">
        <v>36906.210335734999</v>
      </c>
      <c r="H1467">
        <v>0.70995114199999998</v>
      </c>
      <c r="I1467">
        <v>1</v>
      </c>
      <c r="J1467">
        <f t="shared" si="176"/>
        <v>36891.934608409996</v>
      </c>
      <c r="K1467">
        <f t="shared" si="177"/>
        <v>32.5</v>
      </c>
      <c r="L1467">
        <f t="shared" si="178"/>
        <v>1</v>
      </c>
      <c r="M1467">
        <f>C1467+1+VLOOKUP(B1467,states!A$2:C$10,3,FALSE)</f>
        <v>251</v>
      </c>
      <c r="N1467">
        <f t="shared" si="182"/>
        <v>36891.934608409996</v>
      </c>
      <c r="O1467" s="2" t="str">
        <f>VLOOKUP(B1467,states!A$2:C$10,2,FALSE)</f>
        <v>A</v>
      </c>
      <c r="P1467">
        <f t="shared" si="179"/>
        <v>0</v>
      </c>
      <c r="Q1467">
        <f>VLOOKUP(B1467,states!A$2:D$10,4,FALSE)</f>
        <v>2</v>
      </c>
      <c r="R1467">
        <v>0.5</v>
      </c>
      <c r="S1467">
        <f t="shared" si="180"/>
        <v>0.5</v>
      </c>
      <c r="T1467" s="7">
        <f t="shared" si="183"/>
        <v>0.70209335991424349</v>
      </c>
    </row>
    <row r="1468" spans="1:20">
      <c r="A1468" s="4" t="str">
        <f t="shared" si="181"/>
        <v>A2Delta-32.5-e-1-1</v>
      </c>
      <c r="B1468" s="1" t="s">
        <v>3</v>
      </c>
      <c r="C1468">
        <v>1</v>
      </c>
      <c r="D1468">
        <v>32.5</v>
      </c>
      <c r="E1468" s="2" t="s">
        <v>1</v>
      </c>
      <c r="F1468">
        <v>1</v>
      </c>
      <c r="G1468">
        <v>38850.805056696001</v>
      </c>
      <c r="H1468">
        <v>0.50004999800000005</v>
      </c>
      <c r="I1468">
        <v>1</v>
      </c>
      <c r="J1468">
        <f t="shared" si="176"/>
        <v>38836.529329370998</v>
      </c>
      <c r="K1468">
        <f t="shared" si="177"/>
        <v>32.5</v>
      </c>
      <c r="L1468">
        <f t="shared" si="178"/>
        <v>1</v>
      </c>
      <c r="M1468">
        <f>C1468+1+VLOOKUP(B1468,states!A$2:C$10,3,FALSE)</f>
        <v>252</v>
      </c>
      <c r="N1468">
        <f t="shared" si="182"/>
        <v>38836.529329370998</v>
      </c>
      <c r="O1468" s="2" t="str">
        <f>VLOOKUP(B1468,states!A$2:C$10,2,FALSE)</f>
        <v>A</v>
      </c>
      <c r="P1468">
        <f t="shared" si="179"/>
        <v>1</v>
      </c>
      <c r="Q1468">
        <f>VLOOKUP(B1468,states!A$2:D$10,4,FALSE)</f>
        <v>2</v>
      </c>
      <c r="R1468">
        <v>0.5</v>
      </c>
      <c r="S1468">
        <f t="shared" si="180"/>
        <v>0.5</v>
      </c>
      <c r="T1468" s="7">
        <f t="shared" si="183"/>
        <v>9.9680428888179722E-3</v>
      </c>
    </row>
    <row r="1469" spans="1:20">
      <c r="A1469" s="4" t="str">
        <f t="shared" si="181"/>
        <v>X2Pi-32.5-f-0-1</v>
      </c>
      <c r="B1469" s="1" t="s">
        <v>0</v>
      </c>
      <c r="C1469">
        <v>0</v>
      </c>
      <c r="D1469">
        <v>32.5</v>
      </c>
      <c r="E1469" s="2" t="s">
        <v>2</v>
      </c>
      <c r="F1469">
        <v>1</v>
      </c>
      <c r="G1469">
        <v>13464.910335735</v>
      </c>
      <c r="H1469">
        <v>0.86834936799999995</v>
      </c>
      <c r="I1469">
        <v>2</v>
      </c>
      <c r="J1469">
        <f t="shared" si="176"/>
        <v>13450.634608409999</v>
      </c>
      <c r="K1469">
        <f t="shared" si="177"/>
        <v>32.5</v>
      </c>
      <c r="L1469">
        <f t="shared" si="178"/>
        <v>-1</v>
      </c>
      <c r="M1469">
        <f>C1469+1+VLOOKUP(B1469,states!A$2:C$10,3,FALSE)</f>
        <v>1</v>
      </c>
      <c r="N1469">
        <f t="shared" si="182"/>
        <v>13450.634608409999</v>
      </c>
      <c r="O1469" s="2" t="str">
        <f>VLOOKUP(B1469,states!A$2:C$10,2,FALSE)</f>
        <v>X</v>
      </c>
      <c r="P1469">
        <f t="shared" si="179"/>
        <v>0</v>
      </c>
      <c r="Q1469">
        <f>VLOOKUP(B1469,states!A$2:D$10,4,FALSE)</f>
        <v>1</v>
      </c>
      <c r="R1469">
        <v>0.5</v>
      </c>
      <c r="S1469">
        <f t="shared" si="180"/>
        <v>0.5</v>
      </c>
      <c r="T1469" s="7">
        <f t="shared" si="183"/>
        <v>1.1480447871109274</v>
      </c>
    </row>
    <row r="1470" spans="1:20">
      <c r="A1470" s="4" t="str">
        <f t="shared" si="181"/>
        <v>X2Pi-32.5-f-0-1</v>
      </c>
      <c r="B1470" s="1" t="s">
        <v>0</v>
      </c>
      <c r="C1470">
        <v>0</v>
      </c>
      <c r="D1470">
        <v>32.5</v>
      </c>
      <c r="E1470" s="2" t="s">
        <v>2</v>
      </c>
      <c r="F1470">
        <v>1</v>
      </c>
      <c r="G1470">
        <v>13465.632799999999</v>
      </c>
      <c r="H1470">
        <v>5.0000000000000001E-3</v>
      </c>
      <c r="I1470">
        <v>2</v>
      </c>
      <c r="J1470">
        <f t="shared" si="176"/>
        <v>13451.357072674999</v>
      </c>
      <c r="K1470">
        <f t="shared" si="177"/>
        <v>32.5</v>
      </c>
      <c r="L1470">
        <f t="shared" si="178"/>
        <v>-1</v>
      </c>
      <c r="M1470">
        <f>C1470+1+VLOOKUP(B1470,states!A$2:C$10,3,FALSE)</f>
        <v>1</v>
      </c>
      <c r="N1470">
        <f t="shared" si="182"/>
        <v>13451.357072674999</v>
      </c>
      <c r="O1470" s="2" t="str">
        <f>VLOOKUP(B1470,states!A$2:C$10,2,FALSE)</f>
        <v>X</v>
      </c>
      <c r="P1470">
        <f t="shared" si="179"/>
        <v>0</v>
      </c>
      <c r="Q1470">
        <f>VLOOKUP(B1470,states!A$2:D$10,4,FALSE)</f>
        <v>1</v>
      </c>
      <c r="R1470">
        <v>0.5</v>
      </c>
      <c r="S1470">
        <f t="shared" si="180"/>
        <v>0.5</v>
      </c>
      <c r="T1470" s="7">
        <f t="shared" si="183"/>
        <v>199.38079306469368</v>
      </c>
    </row>
    <row r="1471" spans="1:20">
      <c r="A1471" s="4" t="str">
        <f t="shared" si="181"/>
        <v>X2Pi-32.5-f-0-2</v>
      </c>
      <c r="B1471" s="1" t="s">
        <v>0</v>
      </c>
      <c r="C1471">
        <v>0</v>
      </c>
      <c r="D1471">
        <v>32.5</v>
      </c>
      <c r="E1471" s="2" t="s">
        <v>2</v>
      </c>
      <c r="F1471">
        <v>2</v>
      </c>
      <c r="G1471">
        <v>14243.9274</v>
      </c>
      <c r="H1471">
        <v>5.0000000000000001E-3</v>
      </c>
      <c r="I1471">
        <v>4</v>
      </c>
      <c r="J1471">
        <f t="shared" si="176"/>
        <v>14229.651672675</v>
      </c>
      <c r="K1471">
        <f t="shared" si="177"/>
        <v>32.5</v>
      </c>
      <c r="L1471">
        <f t="shared" si="178"/>
        <v>-1</v>
      </c>
      <c r="M1471">
        <f>C1471+1+VLOOKUP(B1471,states!A$2:C$10,3,FALSE)</f>
        <v>1</v>
      </c>
      <c r="N1471">
        <f t="shared" si="182"/>
        <v>14229.651672675</v>
      </c>
      <c r="O1471" s="2" t="str">
        <f>VLOOKUP(B1471,states!A$2:C$10,2,FALSE)</f>
        <v>X</v>
      </c>
      <c r="P1471">
        <f t="shared" si="179"/>
        <v>0</v>
      </c>
      <c r="Q1471">
        <f>VLOOKUP(B1471,states!A$2:D$10,4,FALSE)</f>
        <v>1</v>
      </c>
      <c r="R1471">
        <v>0.5</v>
      </c>
      <c r="S1471">
        <f t="shared" si="180"/>
        <v>1.5</v>
      </c>
      <c r="T1471" s="7">
        <f t="shared" si="183"/>
        <v>398.76158612938735</v>
      </c>
    </row>
    <row r="1472" spans="1:20">
      <c r="A1472" s="4" t="str">
        <f t="shared" si="181"/>
        <v>X2Pi-32.5-f-1-1</v>
      </c>
      <c r="B1472" s="1" t="s">
        <v>0</v>
      </c>
      <c r="C1472">
        <v>1</v>
      </c>
      <c r="D1472">
        <v>32.5</v>
      </c>
      <c r="E1472" s="2" t="s">
        <v>2</v>
      </c>
      <c r="F1472">
        <v>1</v>
      </c>
      <c r="G1472">
        <v>15660.156672532001</v>
      </c>
      <c r="H1472">
        <v>7.0710679999999998E-3</v>
      </c>
      <c r="I1472">
        <v>2</v>
      </c>
      <c r="J1472">
        <f t="shared" si="176"/>
        <v>15645.880945207</v>
      </c>
      <c r="K1472">
        <f t="shared" si="177"/>
        <v>32.5</v>
      </c>
      <c r="L1472">
        <f t="shared" si="178"/>
        <v>-1</v>
      </c>
      <c r="M1472">
        <f>C1472+1+VLOOKUP(B1472,states!A$2:C$10,3,FALSE)</f>
        <v>2</v>
      </c>
      <c r="N1472">
        <f t="shared" si="182"/>
        <v>15645.880945207</v>
      </c>
      <c r="O1472" s="2" t="str">
        <f>VLOOKUP(B1472,states!A$2:C$10,2,FALSE)</f>
        <v>X</v>
      </c>
      <c r="P1472">
        <f t="shared" si="179"/>
        <v>1</v>
      </c>
      <c r="Q1472">
        <f>VLOOKUP(B1472,states!A$2:D$10,4,FALSE)</f>
        <v>1</v>
      </c>
      <c r="R1472">
        <v>0.5</v>
      </c>
      <c r="S1472">
        <f t="shared" si="180"/>
        <v>0.5</v>
      </c>
      <c r="T1472" s="7">
        <f t="shared" si="183"/>
        <v>1.409835070633557</v>
      </c>
    </row>
    <row r="1473" spans="1:20">
      <c r="A1473" s="4" t="str">
        <f t="shared" si="181"/>
        <v>X2Pi-32.5-f-1-2</v>
      </c>
      <c r="B1473" s="1" t="s">
        <v>0</v>
      </c>
      <c r="C1473">
        <v>1</v>
      </c>
      <c r="D1473">
        <v>32.5</v>
      </c>
      <c r="E1473" s="2" t="s">
        <v>2</v>
      </c>
      <c r="F1473">
        <v>2</v>
      </c>
      <c r="G1473">
        <v>16404.545533830998</v>
      </c>
      <c r="H1473">
        <v>7.0710679999999998E-3</v>
      </c>
      <c r="I1473">
        <v>2</v>
      </c>
      <c r="J1473">
        <f t="shared" si="176"/>
        <v>16390.269806505999</v>
      </c>
      <c r="K1473">
        <f t="shared" si="177"/>
        <v>32.5</v>
      </c>
      <c r="L1473">
        <f t="shared" si="178"/>
        <v>-1</v>
      </c>
      <c r="M1473">
        <f>C1473+1+VLOOKUP(B1473,states!A$2:C$10,3,FALSE)</f>
        <v>2</v>
      </c>
      <c r="N1473">
        <f t="shared" si="182"/>
        <v>16390.269806505999</v>
      </c>
      <c r="O1473" s="2" t="str">
        <f>VLOOKUP(B1473,states!A$2:C$10,2,FALSE)</f>
        <v>X</v>
      </c>
      <c r="P1473">
        <f t="shared" si="179"/>
        <v>1</v>
      </c>
      <c r="Q1473">
        <f>VLOOKUP(B1473,states!A$2:D$10,4,FALSE)</f>
        <v>1</v>
      </c>
      <c r="R1473">
        <v>0.5</v>
      </c>
      <c r="S1473">
        <f t="shared" si="180"/>
        <v>1.5</v>
      </c>
      <c r="T1473" s="7">
        <f t="shared" si="183"/>
        <v>1.409835070633557</v>
      </c>
    </row>
    <row r="1474" spans="1:20">
      <c r="A1474" s="4" t="str">
        <f t="shared" si="181"/>
        <v>X2Pi-32.5-f-2-1</v>
      </c>
      <c r="B1474" s="1" t="s">
        <v>0</v>
      </c>
      <c r="C1474">
        <v>2</v>
      </c>
      <c r="D1474">
        <v>32.5</v>
      </c>
      <c r="E1474" s="2" t="s">
        <v>2</v>
      </c>
      <c r="F1474">
        <v>1</v>
      </c>
      <c r="G1474">
        <v>17730.972294019</v>
      </c>
      <c r="H1474">
        <v>8.6602539999999992E-3</v>
      </c>
      <c r="I1474">
        <v>1</v>
      </c>
      <c r="J1474">
        <f t="shared" ref="J1474:J1522" si="184">G1474-G$2</f>
        <v>17716.696566694001</v>
      </c>
      <c r="K1474">
        <f t="shared" ref="K1474:K1522" si="185">D1474</f>
        <v>32.5</v>
      </c>
      <c r="L1474">
        <f t="shared" ref="L1474:L1522" si="186">IF(E1474="e",(-1)^(D1474-0.5),(-1)^(D1474+0.5))</f>
        <v>-1</v>
      </c>
      <c r="M1474">
        <f>C1474+1+VLOOKUP(B1474,states!A$2:C$10,3,FALSE)</f>
        <v>3</v>
      </c>
      <c r="N1474">
        <f t="shared" si="182"/>
        <v>17716.696566694001</v>
      </c>
      <c r="O1474" s="2" t="str">
        <f>VLOOKUP(B1474,states!A$2:C$10,2,FALSE)</f>
        <v>X</v>
      </c>
      <c r="P1474">
        <f t="shared" ref="P1474:P1522" si="187">C1474</f>
        <v>2</v>
      </c>
      <c r="Q1474">
        <f>VLOOKUP(B1474,states!A$2:D$10,4,FALSE)</f>
        <v>1</v>
      </c>
      <c r="R1474">
        <v>0.5</v>
      </c>
      <c r="S1474">
        <f t="shared" ref="S1474:S1522" si="188">IF(Q1474=0,R1474,IF(F1474=1,0.5,1.5))</f>
        <v>0.5</v>
      </c>
      <c r="T1474" s="7">
        <f t="shared" si="183"/>
        <v>0.57556277525085775</v>
      </c>
    </row>
    <row r="1475" spans="1:20">
      <c r="A1475" s="4" t="str">
        <f t="shared" ref="A1475:A1522" si="189">B1475&amp;"-"&amp;D1475&amp;"-"&amp;E1475&amp;"-"&amp;C1475&amp;"-"&amp;F1475</f>
        <v>X2Pi-32.5-f-2-2</v>
      </c>
      <c r="B1475" s="1" t="s">
        <v>0</v>
      </c>
      <c r="C1475">
        <v>2</v>
      </c>
      <c r="D1475">
        <v>32.5</v>
      </c>
      <c r="E1475" s="2" t="s">
        <v>2</v>
      </c>
      <c r="F1475">
        <v>2</v>
      </c>
      <c r="G1475">
        <v>18441.377915248999</v>
      </c>
      <c r="H1475">
        <v>8.6602539999999992E-3</v>
      </c>
      <c r="I1475">
        <v>1</v>
      </c>
      <c r="J1475">
        <f t="shared" si="184"/>
        <v>18427.102187924</v>
      </c>
      <c r="K1475">
        <f t="shared" si="185"/>
        <v>32.5</v>
      </c>
      <c r="L1475">
        <f t="shared" si="186"/>
        <v>-1</v>
      </c>
      <c r="M1475">
        <f>C1475+1+VLOOKUP(B1475,states!A$2:C$10,3,FALSE)</f>
        <v>3</v>
      </c>
      <c r="N1475">
        <f t="shared" ref="N1475:N1522" si="190">J1475</f>
        <v>18427.102187924</v>
      </c>
      <c r="O1475" s="2" t="str">
        <f>VLOOKUP(B1475,states!A$2:C$10,2,FALSE)</f>
        <v>X</v>
      </c>
      <c r="P1475">
        <f t="shared" si="187"/>
        <v>2</v>
      </c>
      <c r="Q1475">
        <f>VLOOKUP(B1475,states!A$2:D$10,4,FALSE)</f>
        <v>1</v>
      </c>
      <c r="R1475">
        <v>0.5</v>
      </c>
      <c r="S1475">
        <f t="shared" si="188"/>
        <v>1.5</v>
      </c>
      <c r="T1475" s="7">
        <f t="shared" ref="T1475:T1522" si="191">0.01*I1475/H1475/D1475^(1/5)*IF(P1475=0,100,1)</f>
        <v>0.57556277525085775</v>
      </c>
    </row>
    <row r="1476" spans="1:20">
      <c r="A1476" s="4" t="str">
        <f t="shared" si="189"/>
        <v>X2Pi-32.5-f-3-1</v>
      </c>
      <c r="B1476" s="1" t="s">
        <v>0</v>
      </c>
      <c r="C1476">
        <v>3</v>
      </c>
      <c r="D1476">
        <v>32.5</v>
      </c>
      <c r="E1476" s="2" t="s">
        <v>2</v>
      </c>
      <c r="F1476">
        <v>1</v>
      </c>
      <c r="G1476">
        <v>19677.321076470998</v>
      </c>
      <c r="H1476">
        <v>0.01</v>
      </c>
      <c r="I1476">
        <v>1</v>
      </c>
      <c r="J1476">
        <f t="shared" si="184"/>
        <v>19663.045349145999</v>
      </c>
      <c r="K1476">
        <f t="shared" si="185"/>
        <v>32.5</v>
      </c>
      <c r="L1476">
        <f t="shared" si="186"/>
        <v>-1</v>
      </c>
      <c r="M1476">
        <f>C1476+1+VLOOKUP(B1476,states!A$2:C$10,3,FALSE)</f>
        <v>4</v>
      </c>
      <c r="N1476">
        <f t="shared" si="190"/>
        <v>19663.045349145999</v>
      </c>
      <c r="O1476" s="2" t="str">
        <f>VLOOKUP(B1476,states!A$2:C$10,2,FALSE)</f>
        <v>X</v>
      </c>
      <c r="P1476">
        <f t="shared" si="187"/>
        <v>3</v>
      </c>
      <c r="Q1476">
        <f>VLOOKUP(B1476,states!A$2:D$10,4,FALSE)</f>
        <v>1</v>
      </c>
      <c r="R1476">
        <v>0.5</v>
      </c>
      <c r="S1476">
        <f t="shared" si="188"/>
        <v>0.5</v>
      </c>
      <c r="T1476" s="7">
        <f t="shared" si="191"/>
        <v>0.49845198266173418</v>
      </c>
    </row>
    <row r="1477" spans="1:20">
      <c r="A1477" s="4" t="str">
        <f t="shared" si="189"/>
        <v>A2Delta-32.5-f-0-2</v>
      </c>
      <c r="B1477" s="1" t="s">
        <v>3</v>
      </c>
      <c r="C1477">
        <v>0</v>
      </c>
      <c r="D1477">
        <v>32.5</v>
      </c>
      <c r="E1477" s="2" t="s">
        <v>2</v>
      </c>
      <c r="F1477">
        <v>2</v>
      </c>
      <c r="G1477">
        <v>37657.183507130998</v>
      </c>
      <c r="H1477">
        <v>1.3510092520000001</v>
      </c>
      <c r="I1477">
        <v>2</v>
      </c>
      <c r="J1477">
        <f t="shared" si="184"/>
        <v>37642.907779805995</v>
      </c>
      <c r="K1477">
        <f t="shared" si="185"/>
        <v>32.5</v>
      </c>
      <c r="L1477">
        <f t="shared" si="186"/>
        <v>-1</v>
      </c>
      <c r="M1477">
        <f>C1477+1+VLOOKUP(B1477,states!A$2:C$10,3,FALSE)</f>
        <v>251</v>
      </c>
      <c r="N1477">
        <f t="shared" si="190"/>
        <v>37642.907779805995</v>
      </c>
      <c r="O1477" s="2" t="str">
        <f>VLOOKUP(B1477,states!A$2:C$10,2,FALSE)</f>
        <v>A</v>
      </c>
      <c r="P1477">
        <f t="shared" si="187"/>
        <v>0</v>
      </c>
      <c r="Q1477">
        <f>VLOOKUP(B1477,states!A$2:D$10,4,FALSE)</f>
        <v>2</v>
      </c>
      <c r="R1477">
        <v>0.5</v>
      </c>
      <c r="S1477">
        <f t="shared" si="188"/>
        <v>1.5</v>
      </c>
      <c r="T1477" s="7">
        <f t="shared" si="191"/>
        <v>0.73789573524213614</v>
      </c>
    </row>
    <row r="1478" spans="1:20">
      <c r="A1478" s="4" t="str">
        <f t="shared" si="189"/>
        <v>X2Pi-33.5-f-0-1</v>
      </c>
      <c r="B1478" s="1" t="s">
        <v>0</v>
      </c>
      <c r="C1478">
        <v>0</v>
      </c>
      <c r="D1478">
        <v>33.5</v>
      </c>
      <c r="E1478" s="2" t="s">
        <v>2</v>
      </c>
      <c r="F1478">
        <v>1</v>
      </c>
      <c r="G1478">
        <v>14215.1481</v>
      </c>
      <c r="H1478">
        <v>5.0000000000000001E-3</v>
      </c>
      <c r="I1478">
        <v>2</v>
      </c>
      <c r="J1478">
        <f t="shared" si="184"/>
        <v>14200.872372674999</v>
      </c>
      <c r="K1478">
        <f t="shared" si="185"/>
        <v>33.5</v>
      </c>
      <c r="L1478">
        <f t="shared" si="186"/>
        <v>1</v>
      </c>
      <c r="M1478">
        <f>C1478+1+VLOOKUP(B1478,states!A$2:C$10,3,FALSE)</f>
        <v>1</v>
      </c>
      <c r="N1478">
        <f t="shared" si="190"/>
        <v>14200.872372674999</v>
      </c>
      <c r="O1478" s="2" t="str">
        <f>VLOOKUP(B1478,states!A$2:C$10,2,FALSE)</f>
        <v>X</v>
      </c>
      <c r="P1478">
        <f t="shared" si="187"/>
        <v>0</v>
      </c>
      <c r="Q1478">
        <f>VLOOKUP(B1478,states!A$2:D$10,4,FALSE)</f>
        <v>1</v>
      </c>
      <c r="R1478">
        <v>0.5</v>
      </c>
      <c r="S1478">
        <f t="shared" si="188"/>
        <v>0.5</v>
      </c>
      <c r="T1478" s="7">
        <f t="shared" si="191"/>
        <v>198.17598703654082</v>
      </c>
    </row>
    <row r="1479" spans="1:20">
      <c r="A1479" s="4" t="str">
        <f t="shared" si="189"/>
        <v>X2Pi-33.5-f-0-1</v>
      </c>
      <c r="B1479" s="1" t="s">
        <v>0</v>
      </c>
      <c r="C1479">
        <v>0</v>
      </c>
      <c r="D1479">
        <v>33.5</v>
      </c>
      <c r="E1479" s="2" t="s">
        <v>2</v>
      </c>
      <c r="F1479">
        <v>1</v>
      </c>
      <c r="G1479">
        <v>14216.5026</v>
      </c>
      <c r="H1479">
        <v>0.86748198799999998</v>
      </c>
      <c r="I1479">
        <v>1</v>
      </c>
      <c r="J1479">
        <f t="shared" si="184"/>
        <v>14202.226872674999</v>
      </c>
      <c r="K1479">
        <f t="shared" si="185"/>
        <v>33.5</v>
      </c>
      <c r="L1479">
        <f t="shared" si="186"/>
        <v>1</v>
      </c>
      <c r="M1479">
        <f>C1479+1+VLOOKUP(B1479,states!A$2:C$10,3,FALSE)</f>
        <v>1</v>
      </c>
      <c r="N1479">
        <f t="shared" si="190"/>
        <v>14202.226872674999</v>
      </c>
      <c r="O1479" s="2" t="str">
        <f>VLOOKUP(B1479,states!A$2:C$10,2,FALSE)</f>
        <v>X</v>
      </c>
      <c r="P1479">
        <f t="shared" si="187"/>
        <v>0</v>
      </c>
      <c r="Q1479">
        <f>VLOOKUP(B1479,states!A$2:D$10,4,FALSE)</f>
        <v>1</v>
      </c>
      <c r="R1479">
        <v>0.5</v>
      </c>
      <c r="S1479">
        <f t="shared" si="188"/>
        <v>0.5</v>
      </c>
      <c r="T1479" s="7">
        <f t="shared" si="191"/>
        <v>0.57112421288838566</v>
      </c>
    </row>
    <row r="1480" spans="1:20">
      <c r="A1480" s="4" t="str">
        <f t="shared" si="189"/>
        <v>X2Pi-33.5-f-0-2</v>
      </c>
      <c r="B1480" s="1" t="s">
        <v>0</v>
      </c>
      <c r="C1480">
        <v>0</v>
      </c>
      <c r="D1480">
        <v>33.5</v>
      </c>
      <c r="E1480" s="2" t="s">
        <v>2</v>
      </c>
      <c r="F1480">
        <v>2</v>
      </c>
      <c r="G1480">
        <v>15006.784100000001</v>
      </c>
      <c r="H1480">
        <v>5.0000000000000001E-3</v>
      </c>
      <c r="I1480">
        <v>3</v>
      </c>
      <c r="J1480">
        <f t="shared" si="184"/>
        <v>14992.508372675</v>
      </c>
      <c r="K1480">
        <f t="shared" si="185"/>
        <v>33.5</v>
      </c>
      <c r="L1480">
        <f t="shared" si="186"/>
        <v>1</v>
      </c>
      <c r="M1480">
        <f>C1480+1+VLOOKUP(B1480,states!A$2:C$10,3,FALSE)</f>
        <v>1</v>
      </c>
      <c r="N1480">
        <f t="shared" si="190"/>
        <v>14992.508372675</v>
      </c>
      <c r="O1480" s="2" t="str">
        <f>VLOOKUP(B1480,states!A$2:C$10,2,FALSE)</f>
        <v>X</v>
      </c>
      <c r="P1480">
        <f t="shared" si="187"/>
        <v>0</v>
      </c>
      <c r="Q1480">
        <f>VLOOKUP(B1480,states!A$2:D$10,4,FALSE)</f>
        <v>1</v>
      </c>
      <c r="R1480">
        <v>0.5</v>
      </c>
      <c r="S1480">
        <f t="shared" si="188"/>
        <v>1.5</v>
      </c>
      <c r="T1480" s="7">
        <f t="shared" si="191"/>
        <v>297.26398055481121</v>
      </c>
    </row>
    <row r="1481" spans="1:20">
      <c r="A1481" s="4" t="str">
        <f t="shared" si="189"/>
        <v>X2Pi-33.5-f-1-1</v>
      </c>
      <c r="B1481" s="1" t="s">
        <v>0</v>
      </c>
      <c r="C1481">
        <v>1</v>
      </c>
      <c r="D1481">
        <v>33.5</v>
      </c>
      <c r="E1481" s="2" t="s">
        <v>2</v>
      </c>
      <c r="F1481">
        <v>1</v>
      </c>
      <c r="G1481">
        <v>16377.0448</v>
      </c>
      <c r="H1481">
        <v>7.0710679999999998E-3</v>
      </c>
      <c r="I1481">
        <v>2</v>
      </c>
      <c r="J1481">
        <f t="shared" si="184"/>
        <v>16362.769072674999</v>
      </c>
      <c r="K1481">
        <f t="shared" si="185"/>
        <v>33.5</v>
      </c>
      <c r="L1481">
        <f t="shared" si="186"/>
        <v>1</v>
      </c>
      <c r="M1481">
        <f>C1481+1+VLOOKUP(B1481,states!A$2:C$10,3,FALSE)</f>
        <v>2</v>
      </c>
      <c r="N1481">
        <f t="shared" si="190"/>
        <v>16362.769072674999</v>
      </c>
      <c r="O1481" s="2" t="str">
        <f>VLOOKUP(B1481,states!A$2:C$10,2,FALSE)</f>
        <v>X</v>
      </c>
      <c r="P1481">
        <f t="shared" si="187"/>
        <v>1</v>
      </c>
      <c r="Q1481">
        <f>VLOOKUP(B1481,states!A$2:D$10,4,FALSE)</f>
        <v>1</v>
      </c>
      <c r="R1481">
        <v>0.5</v>
      </c>
      <c r="S1481">
        <f t="shared" si="188"/>
        <v>0.5</v>
      </c>
      <c r="T1481" s="7">
        <f t="shared" si="191"/>
        <v>1.4013158057350092</v>
      </c>
    </row>
    <row r="1482" spans="1:20">
      <c r="A1482" s="4" t="str">
        <f t="shared" si="189"/>
        <v>X2Pi-33.5-f-1-2</v>
      </c>
      <c r="B1482" s="1" t="s">
        <v>0</v>
      </c>
      <c r="C1482">
        <v>1</v>
      </c>
      <c r="D1482">
        <v>33.5</v>
      </c>
      <c r="E1482" s="2" t="s">
        <v>2</v>
      </c>
      <c r="F1482">
        <v>2</v>
      </c>
      <c r="G1482">
        <v>17133.786400000001</v>
      </c>
      <c r="H1482">
        <v>7.0710679999999998E-3</v>
      </c>
      <c r="I1482">
        <v>2</v>
      </c>
      <c r="J1482">
        <f t="shared" si="184"/>
        <v>17119.510672675002</v>
      </c>
      <c r="K1482">
        <f t="shared" si="185"/>
        <v>33.5</v>
      </c>
      <c r="L1482">
        <f t="shared" si="186"/>
        <v>1</v>
      </c>
      <c r="M1482">
        <f>C1482+1+VLOOKUP(B1482,states!A$2:C$10,3,FALSE)</f>
        <v>2</v>
      </c>
      <c r="N1482">
        <f t="shared" si="190"/>
        <v>17119.510672675002</v>
      </c>
      <c r="O1482" s="2" t="str">
        <f>VLOOKUP(B1482,states!A$2:C$10,2,FALSE)</f>
        <v>X</v>
      </c>
      <c r="P1482">
        <f t="shared" si="187"/>
        <v>1</v>
      </c>
      <c r="Q1482">
        <f>VLOOKUP(B1482,states!A$2:D$10,4,FALSE)</f>
        <v>1</v>
      </c>
      <c r="R1482">
        <v>0.5</v>
      </c>
      <c r="S1482">
        <f t="shared" si="188"/>
        <v>1.5</v>
      </c>
      <c r="T1482" s="7">
        <f t="shared" si="191"/>
        <v>1.4013158057350092</v>
      </c>
    </row>
    <row r="1483" spans="1:20">
      <c r="A1483" s="4" t="str">
        <f t="shared" si="189"/>
        <v>X2Pi-33.5-f-2-1</v>
      </c>
      <c r="B1483" s="1" t="s">
        <v>0</v>
      </c>
      <c r="C1483">
        <v>2</v>
      </c>
      <c r="D1483">
        <v>33.5</v>
      </c>
      <c r="E1483" s="2" t="s">
        <v>2</v>
      </c>
      <c r="F1483">
        <v>1</v>
      </c>
      <c r="G1483">
        <v>18415.141672532001</v>
      </c>
      <c r="H1483">
        <v>8.6602539999999992E-3</v>
      </c>
      <c r="I1483">
        <v>1</v>
      </c>
      <c r="J1483">
        <f t="shared" si="184"/>
        <v>18400.865945207002</v>
      </c>
      <c r="K1483">
        <f t="shared" si="185"/>
        <v>33.5</v>
      </c>
      <c r="L1483">
        <f t="shared" si="186"/>
        <v>1</v>
      </c>
      <c r="M1483">
        <f>C1483+1+VLOOKUP(B1483,states!A$2:C$10,3,FALSE)</f>
        <v>3</v>
      </c>
      <c r="N1483">
        <f t="shared" si="190"/>
        <v>18400.865945207002</v>
      </c>
      <c r="O1483" s="2" t="str">
        <f>VLOOKUP(B1483,states!A$2:C$10,2,FALSE)</f>
        <v>X</v>
      </c>
      <c r="P1483">
        <f t="shared" si="187"/>
        <v>2</v>
      </c>
      <c r="Q1483">
        <f>VLOOKUP(B1483,states!A$2:D$10,4,FALSE)</f>
        <v>1</v>
      </c>
      <c r="R1483">
        <v>0.5</v>
      </c>
      <c r="S1483">
        <f t="shared" si="188"/>
        <v>0.5</v>
      </c>
      <c r="T1483" s="7">
        <f t="shared" si="191"/>
        <v>0.57208479981228277</v>
      </c>
    </row>
    <row r="1484" spans="1:20">
      <c r="A1484" s="4" t="str">
        <f t="shared" si="189"/>
        <v>X2Pi-33.5-f-2-2</v>
      </c>
      <c r="B1484" s="1" t="s">
        <v>0</v>
      </c>
      <c r="C1484">
        <v>2</v>
      </c>
      <c r="D1484">
        <v>33.5</v>
      </c>
      <c r="E1484" s="2" t="s">
        <v>2</v>
      </c>
      <c r="F1484">
        <v>2</v>
      </c>
      <c r="G1484">
        <v>19136.875533831</v>
      </c>
      <c r="H1484">
        <v>8.6602539999999992E-3</v>
      </c>
      <c r="I1484">
        <v>1</v>
      </c>
      <c r="J1484">
        <f t="shared" si="184"/>
        <v>19122.599806506001</v>
      </c>
      <c r="K1484">
        <f t="shared" si="185"/>
        <v>33.5</v>
      </c>
      <c r="L1484">
        <f t="shared" si="186"/>
        <v>1</v>
      </c>
      <c r="M1484">
        <f>C1484+1+VLOOKUP(B1484,states!A$2:C$10,3,FALSE)</f>
        <v>3</v>
      </c>
      <c r="N1484">
        <f t="shared" si="190"/>
        <v>19122.599806506001</v>
      </c>
      <c r="O1484" s="2" t="str">
        <f>VLOOKUP(B1484,states!A$2:C$10,2,FALSE)</f>
        <v>X</v>
      </c>
      <c r="P1484">
        <f t="shared" si="187"/>
        <v>2</v>
      </c>
      <c r="Q1484">
        <f>VLOOKUP(B1484,states!A$2:D$10,4,FALSE)</f>
        <v>1</v>
      </c>
      <c r="R1484">
        <v>0.5</v>
      </c>
      <c r="S1484">
        <f t="shared" si="188"/>
        <v>1.5</v>
      </c>
      <c r="T1484" s="7">
        <f t="shared" si="191"/>
        <v>0.57208479981228277</v>
      </c>
    </row>
    <row r="1485" spans="1:20">
      <c r="A1485" s="4" t="str">
        <f t="shared" si="189"/>
        <v>A2Delta-33.5-f-0-1</v>
      </c>
      <c r="B1485" s="1" t="s">
        <v>3</v>
      </c>
      <c r="C1485">
        <v>0</v>
      </c>
      <c r="D1485">
        <v>33.5</v>
      </c>
      <c r="E1485" s="2" t="s">
        <v>2</v>
      </c>
      <c r="F1485">
        <v>1</v>
      </c>
      <c r="G1485">
        <v>37657.040335735001</v>
      </c>
      <c r="H1485">
        <v>1.0020132850000001</v>
      </c>
      <c r="I1485">
        <v>1</v>
      </c>
      <c r="J1485">
        <f t="shared" si="184"/>
        <v>37642.764608409998</v>
      </c>
      <c r="K1485">
        <f t="shared" si="185"/>
        <v>33.5</v>
      </c>
      <c r="L1485">
        <f t="shared" si="186"/>
        <v>1</v>
      </c>
      <c r="M1485">
        <f>C1485+1+VLOOKUP(B1485,states!A$2:C$10,3,FALSE)</f>
        <v>251</v>
      </c>
      <c r="N1485">
        <f t="shared" si="190"/>
        <v>37642.764608409998</v>
      </c>
      <c r="O1485" s="2" t="str">
        <f>VLOOKUP(B1485,states!A$2:C$10,2,FALSE)</f>
        <v>A</v>
      </c>
      <c r="P1485">
        <f t="shared" si="187"/>
        <v>0</v>
      </c>
      <c r="Q1485">
        <f>VLOOKUP(B1485,states!A$2:D$10,4,FALSE)</f>
        <v>2</v>
      </c>
      <c r="R1485">
        <v>0.5</v>
      </c>
      <c r="S1485">
        <f t="shared" si="188"/>
        <v>0.5</v>
      </c>
      <c r="T1485" s="7">
        <f t="shared" si="191"/>
        <v>0.49444450987628574</v>
      </c>
    </row>
    <row r="1486" spans="1:20">
      <c r="A1486" s="4" t="str">
        <f t="shared" si="189"/>
        <v>A2Delta-33.5-f-0-2</v>
      </c>
      <c r="B1486" s="1" t="s">
        <v>3</v>
      </c>
      <c r="C1486">
        <v>0</v>
      </c>
      <c r="D1486">
        <v>33.5</v>
      </c>
      <c r="E1486" s="2" t="s">
        <v>2</v>
      </c>
      <c r="F1486">
        <v>2</v>
      </c>
      <c r="G1486">
        <v>38418.327400000002</v>
      </c>
      <c r="H1486">
        <v>5.0249377999999997E-2</v>
      </c>
      <c r="I1486">
        <v>2</v>
      </c>
      <c r="J1486">
        <f t="shared" si="184"/>
        <v>38404.051672674999</v>
      </c>
      <c r="K1486">
        <f t="shared" si="185"/>
        <v>33.5</v>
      </c>
      <c r="L1486">
        <f t="shared" si="186"/>
        <v>1</v>
      </c>
      <c r="M1486">
        <f>C1486+1+VLOOKUP(B1486,states!A$2:C$10,3,FALSE)</f>
        <v>251</v>
      </c>
      <c r="N1486">
        <f t="shared" si="190"/>
        <v>38404.051672674999</v>
      </c>
      <c r="O1486" s="2" t="str">
        <f>VLOOKUP(B1486,states!A$2:C$10,2,FALSE)</f>
        <v>A</v>
      </c>
      <c r="P1486">
        <f t="shared" si="187"/>
        <v>0</v>
      </c>
      <c r="Q1486">
        <f>VLOOKUP(B1486,states!A$2:D$10,4,FALSE)</f>
        <v>2</v>
      </c>
      <c r="R1486">
        <v>0.5</v>
      </c>
      <c r="S1486">
        <f t="shared" si="188"/>
        <v>1.5</v>
      </c>
      <c r="T1486" s="7">
        <f t="shared" si="191"/>
        <v>19.719247772235196</v>
      </c>
    </row>
    <row r="1487" spans="1:20">
      <c r="A1487" s="4" t="str">
        <f t="shared" si="189"/>
        <v>X2Pi-33.5-e-0-1</v>
      </c>
      <c r="B1487" s="1" t="s">
        <v>0</v>
      </c>
      <c r="C1487">
        <v>0</v>
      </c>
      <c r="D1487">
        <v>33.5</v>
      </c>
      <c r="E1487" s="2" t="s">
        <v>1</v>
      </c>
      <c r="F1487">
        <v>1</v>
      </c>
      <c r="G1487">
        <v>14243.1286</v>
      </c>
      <c r="H1487">
        <v>5.0000000000000001E-3</v>
      </c>
      <c r="I1487">
        <v>3</v>
      </c>
      <c r="J1487">
        <f t="shared" si="184"/>
        <v>14228.852872674999</v>
      </c>
      <c r="K1487">
        <f t="shared" si="185"/>
        <v>33.5</v>
      </c>
      <c r="L1487">
        <f t="shared" si="186"/>
        <v>-1</v>
      </c>
      <c r="M1487">
        <f>C1487+1+VLOOKUP(B1487,states!A$2:C$10,3,FALSE)</f>
        <v>1</v>
      </c>
      <c r="N1487">
        <f t="shared" si="190"/>
        <v>14228.852872674999</v>
      </c>
      <c r="O1487" s="2" t="str">
        <f>VLOOKUP(B1487,states!A$2:C$10,2,FALSE)</f>
        <v>X</v>
      </c>
      <c r="P1487">
        <f t="shared" si="187"/>
        <v>0</v>
      </c>
      <c r="Q1487">
        <f>VLOOKUP(B1487,states!A$2:D$10,4,FALSE)</f>
        <v>1</v>
      </c>
      <c r="R1487">
        <v>0.5</v>
      </c>
      <c r="S1487">
        <f t="shared" si="188"/>
        <v>0.5</v>
      </c>
      <c r="T1487" s="7">
        <f t="shared" si="191"/>
        <v>297.26398055481121</v>
      </c>
    </row>
    <row r="1488" spans="1:20">
      <c r="A1488" s="4" t="str">
        <f t="shared" si="189"/>
        <v>X2Pi-33.5-e-0-2</v>
      </c>
      <c r="B1488" s="1" t="s">
        <v>0</v>
      </c>
      <c r="C1488">
        <v>0</v>
      </c>
      <c r="D1488">
        <v>33.5</v>
      </c>
      <c r="E1488" s="2" t="s">
        <v>1</v>
      </c>
      <c r="F1488">
        <v>2</v>
      </c>
      <c r="G1488">
        <v>14976.880300000001</v>
      </c>
      <c r="H1488">
        <v>5.0000000000000001E-3</v>
      </c>
      <c r="I1488">
        <v>3</v>
      </c>
      <c r="J1488">
        <f t="shared" si="184"/>
        <v>14962.604572675</v>
      </c>
      <c r="K1488">
        <f t="shared" si="185"/>
        <v>33.5</v>
      </c>
      <c r="L1488">
        <f t="shared" si="186"/>
        <v>-1</v>
      </c>
      <c r="M1488">
        <f>C1488+1+VLOOKUP(B1488,states!A$2:C$10,3,FALSE)</f>
        <v>1</v>
      </c>
      <c r="N1488">
        <f t="shared" si="190"/>
        <v>14962.604572675</v>
      </c>
      <c r="O1488" s="2" t="str">
        <f>VLOOKUP(B1488,states!A$2:C$10,2,FALSE)</f>
        <v>X</v>
      </c>
      <c r="P1488">
        <f t="shared" si="187"/>
        <v>0</v>
      </c>
      <c r="Q1488">
        <f>VLOOKUP(B1488,states!A$2:D$10,4,FALSE)</f>
        <v>1</v>
      </c>
      <c r="R1488">
        <v>0.5</v>
      </c>
      <c r="S1488">
        <f t="shared" si="188"/>
        <v>1.5</v>
      </c>
      <c r="T1488" s="7">
        <f t="shared" si="191"/>
        <v>297.26398055481121</v>
      </c>
    </row>
    <row r="1489" spans="1:20">
      <c r="A1489" s="4" t="str">
        <f t="shared" si="189"/>
        <v>X2Pi-33.5-e-1-1</v>
      </c>
      <c r="B1489" s="1" t="s">
        <v>0</v>
      </c>
      <c r="C1489">
        <v>1</v>
      </c>
      <c r="D1489">
        <v>33.5</v>
      </c>
      <c r="E1489" s="2" t="s">
        <v>1</v>
      </c>
      <c r="F1489">
        <v>1</v>
      </c>
      <c r="G1489">
        <v>16403.781461418999</v>
      </c>
      <c r="H1489">
        <v>7.0710679999999998E-3</v>
      </c>
      <c r="I1489">
        <v>2</v>
      </c>
      <c r="J1489">
        <f t="shared" si="184"/>
        <v>16389.505734094</v>
      </c>
      <c r="K1489">
        <f t="shared" si="185"/>
        <v>33.5</v>
      </c>
      <c r="L1489">
        <f t="shared" si="186"/>
        <v>-1</v>
      </c>
      <c r="M1489">
        <f>C1489+1+VLOOKUP(B1489,states!A$2:C$10,3,FALSE)</f>
        <v>2</v>
      </c>
      <c r="N1489">
        <f t="shared" si="190"/>
        <v>16389.505734094</v>
      </c>
      <c r="O1489" s="2" t="str">
        <f>VLOOKUP(B1489,states!A$2:C$10,2,FALSE)</f>
        <v>X</v>
      </c>
      <c r="P1489">
        <f t="shared" si="187"/>
        <v>1</v>
      </c>
      <c r="Q1489">
        <f>VLOOKUP(B1489,states!A$2:D$10,4,FALSE)</f>
        <v>1</v>
      </c>
      <c r="R1489">
        <v>0.5</v>
      </c>
      <c r="S1489">
        <f t="shared" si="188"/>
        <v>0.5</v>
      </c>
      <c r="T1489" s="7">
        <f t="shared" si="191"/>
        <v>1.4013158057350092</v>
      </c>
    </row>
    <row r="1490" spans="1:20">
      <c r="A1490" s="4" t="str">
        <f t="shared" si="189"/>
        <v>X2Pi-33.5-e-1-2</v>
      </c>
      <c r="B1490" s="1" t="s">
        <v>0</v>
      </c>
      <c r="C1490">
        <v>1</v>
      </c>
      <c r="D1490">
        <v>33.5</v>
      </c>
      <c r="E1490" s="2" t="s">
        <v>1</v>
      </c>
      <c r="F1490">
        <v>2</v>
      </c>
      <c r="G1490">
        <v>17105.2261</v>
      </c>
      <c r="H1490">
        <v>7.0710679999999998E-3</v>
      </c>
      <c r="I1490">
        <v>2</v>
      </c>
      <c r="J1490">
        <f t="shared" si="184"/>
        <v>17090.950372675001</v>
      </c>
      <c r="K1490">
        <f t="shared" si="185"/>
        <v>33.5</v>
      </c>
      <c r="L1490">
        <f t="shared" si="186"/>
        <v>-1</v>
      </c>
      <c r="M1490">
        <f>C1490+1+VLOOKUP(B1490,states!A$2:C$10,3,FALSE)</f>
        <v>2</v>
      </c>
      <c r="N1490">
        <f t="shared" si="190"/>
        <v>17090.950372675001</v>
      </c>
      <c r="O1490" s="2" t="str">
        <f>VLOOKUP(B1490,states!A$2:C$10,2,FALSE)</f>
        <v>X</v>
      </c>
      <c r="P1490">
        <f t="shared" si="187"/>
        <v>1</v>
      </c>
      <c r="Q1490">
        <f>VLOOKUP(B1490,states!A$2:D$10,4,FALSE)</f>
        <v>1</v>
      </c>
      <c r="R1490">
        <v>0.5</v>
      </c>
      <c r="S1490">
        <f t="shared" si="188"/>
        <v>1.5</v>
      </c>
      <c r="T1490" s="7">
        <f t="shared" si="191"/>
        <v>1.4013158057350092</v>
      </c>
    </row>
    <row r="1491" spans="1:20">
      <c r="A1491" s="4" t="str">
        <f t="shared" si="189"/>
        <v>X2Pi-33.5-e-2-1</v>
      </c>
      <c r="B1491" s="1" t="s">
        <v>0</v>
      </c>
      <c r="C1491">
        <v>2</v>
      </c>
      <c r="D1491">
        <v>33.5</v>
      </c>
      <c r="E1491" s="2" t="s">
        <v>1</v>
      </c>
      <c r="F1491">
        <v>1</v>
      </c>
      <c r="G1491">
        <v>18440.650387866001</v>
      </c>
      <c r="H1491">
        <v>8.6602539999999992E-3</v>
      </c>
      <c r="I1491">
        <v>1</v>
      </c>
      <c r="J1491">
        <f t="shared" si="184"/>
        <v>18426.374660541002</v>
      </c>
      <c r="K1491">
        <f t="shared" si="185"/>
        <v>33.5</v>
      </c>
      <c r="L1491">
        <f t="shared" si="186"/>
        <v>-1</v>
      </c>
      <c r="M1491">
        <f>C1491+1+VLOOKUP(B1491,states!A$2:C$10,3,FALSE)</f>
        <v>3</v>
      </c>
      <c r="N1491">
        <f t="shared" si="190"/>
        <v>18426.374660541002</v>
      </c>
      <c r="O1491" s="2" t="str">
        <f>VLOOKUP(B1491,states!A$2:C$10,2,FALSE)</f>
        <v>X</v>
      </c>
      <c r="P1491">
        <f t="shared" si="187"/>
        <v>2</v>
      </c>
      <c r="Q1491">
        <f>VLOOKUP(B1491,states!A$2:D$10,4,FALSE)</f>
        <v>1</v>
      </c>
      <c r="R1491">
        <v>0.5</v>
      </c>
      <c r="S1491">
        <f t="shared" si="188"/>
        <v>0.5</v>
      </c>
      <c r="T1491" s="7">
        <f t="shared" si="191"/>
        <v>0.57208479981228277</v>
      </c>
    </row>
    <row r="1492" spans="1:20">
      <c r="A1492" s="4" t="str">
        <f t="shared" si="189"/>
        <v>X2Pi-33.5-e-2-2</v>
      </c>
      <c r="B1492" s="1" t="s">
        <v>0</v>
      </c>
      <c r="C1492">
        <v>2</v>
      </c>
      <c r="D1492">
        <v>33.5</v>
      </c>
      <c r="E1492" s="2" t="s">
        <v>1</v>
      </c>
      <c r="F1492">
        <v>2</v>
      </c>
      <c r="G1492">
        <v>19109.590199999999</v>
      </c>
      <c r="H1492">
        <v>8.6602539999999992E-3</v>
      </c>
      <c r="I1492">
        <v>1</v>
      </c>
      <c r="J1492">
        <f t="shared" si="184"/>
        <v>19095.314472675</v>
      </c>
      <c r="K1492">
        <f t="shared" si="185"/>
        <v>33.5</v>
      </c>
      <c r="L1492">
        <f t="shared" si="186"/>
        <v>-1</v>
      </c>
      <c r="M1492">
        <f>C1492+1+VLOOKUP(B1492,states!A$2:C$10,3,FALSE)</f>
        <v>3</v>
      </c>
      <c r="N1492">
        <f t="shared" si="190"/>
        <v>19095.314472675</v>
      </c>
      <c r="O1492" s="2" t="str">
        <f>VLOOKUP(B1492,states!A$2:C$10,2,FALSE)</f>
        <v>X</v>
      </c>
      <c r="P1492">
        <f t="shared" si="187"/>
        <v>2</v>
      </c>
      <c r="Q1492">
        <f>VLOOKUP(B1492,states!A$2:D$10,4,FALSE)</f>
        <v>1</v>
      </c>
      <c r="R1492">
        <v>0.5</v>
      </c>
      <c r="S1492">
        <f t="shared" si="188"/>
        <v>1.5</v>
      </c>
      <c r="T1492" s="7">
        <f t="shared" si="191"/>
        <v>0.57208479981228277</v>
      </c>
    </row>
    <row r="1493" spans="1:20">
      <c r="A1493" s="4" t="str">
        <f t="shared" si="189"/>
        <v>X2Pi-34.5-e-0-1</v>
      </c>
      <c r="B1493" s="1" t="s">
        <v>0</v>
      </c>
      <c r="C1493">
        <v>0</v>
      </c>
      <c r="D1493">
        <v>34.5</v>
      </c>
      <c r="E1493" s="2" t="s">
        <v>1</v>
      </c>
      <c r="F1493">
        <v>1</v>
      </c>
      <c r="G1493">
        <v>15005.952600000001</v>
      </c>
      <c r="H1493">
        <v>5.0000000000000001E-3</v>
      </c>
      <c r="I1493">
        <v>3</v>
      </c>
      <c r="J1493">
        <f t="shared" si="184"/>
        <v>14991.676872675</v>
      </c>
      <c r="K1493">
        <f t="shared" si="185"/>
        <v>34.5</v>
      </c>
      <c r="L1493">
        <f t="shared" si="186"/>
        <v>1</v>
      </c>
      <c r="M1493">
        <f>C1493+1+VLOOKUP(B1493,states!A$2:C$10,3,FALSE)</f>
        <v>1</v>
      </c>
      <c r="N1493">
        <f t="shared" si="190"/>
        <v>14991.676872675</v>
      </c>
      <c r="O1493" s="2" t="str">
        <f>VLOOKUP(B1493,states!A$2:C$10,2,FALSE)</f>
        <v>X</v>
      </c>
      <c r="P1493">
        <f t="shared" si="187"/>
        <v>0</v>
      </c>
      <c r="Q1493">
        <f>VLOOKUP(B1493,states!A$2:D$10,4,FALSE)</f>
        <v>1</v>
      </c>
      <c r="R1493">
        <v>0.5</v>
      </c>
      <c r="S1493">
        <f t="shared" si="188"/>
        <v>0.5</v>
      </c>
      <c r="T1493" s="7">
        <f t="shared" si="191"/>
        <v>295.52037648023514</v>
      </c>
    </row>
    <row r="1494" spans="1:20">
      <c r="A1494" s="4" t="str">
        <f t="shared" si="189"/>
        <v>X2Pi-34.5-e-0-2</v>
      </c>
      <c r="B1494" s="1" t="s">
        <v>0</v>
      </c>
      <c r="C1494">
        <v>0</v>
      </c>
      <c r="D1494">
        <v>34.5</v>
      </c>
      <c r="E1494" s="2" t="s">
        <v>1</v>
      </c>
      <c r="F1494">
        <v>2</v>
      </c>
      <c r="G1494">
        <v>15750.1464</v>
      </c>
      <c r="H1494">
        <v>5.0000000000000001E-3</v>
      </c>
      <c r="I1494">
        <v>2</v>
      </c>
      <c r="J1494">
        <f t="shared" si="184"/>
        <v>15735.870672674999</v>
      </c>
      <c r="K1494">
        <f t="shared" si="185"/>
        <v>34.5</v>
      </c>
      <c r="L1494">
        <f t="shared" si="186"/>
        <v>1</v>
      </c>
      <c r="M1494">
        <f>C1494+1+VLOOKUP(B1494,states!A$2:C$10,3,FALSE)</f>
        <v>1</v>
      </c>
      <c r="N1494">
        <f t="shared" si="190"/>
        <v>15735.870672674999</v>
      </c>
      <c r="O1494" s="2" t="str">
        <f>VLOOKUP(B1494,states!A$2:C$10,2,FALSE)</f>
        <v>X</v>
      </c>
      <c r="P1494">
        <f t="shared" si="187"/>
        <v>0</v>
      </c>
      <c r="Q1494">
        <f>VLOOKUP(B1494,states!A$2:D$10,4,FALSE)</f>
        <v>1</v>
      </c>
      <c r="R1494">
        <v>0.5</v>
      </c>
      <c r="S1494">
        <f t="shared" si="188"/>
        <v>1.5</v>
      </c>
      <c r="T1494" s="7">
        <f t="shared" si="191"/>
        <v>197.01358432015675</v>
      </c>
    </row>
    <row r="1495" spans="1:20">
      <c r="A1495" s="4" t="str">
        <f t="shared" si="189"/>
        <v>X2Pi-34.5-e-1-1</v>
      </c>
      <c r="B1495" s="1" t="s">
        <v>0</v>
      </c>
      <c r="C1495">
        <v>1</v>
      </c>
      <c r="D1495">
        <v>34.5</v>
      </c>
      <c r="E1495" s="2" t="s">
        <v>1</v>
      </c>
      <c r="F1495">
        <v>1</v>
      </c>
      <c r="G1495">
        <v>17132.9876</v>
      </c>
      <c r="H1495">
        <v>7.0710679999999998E-3</v>
      </c>
      <c r="I1495">
        <v>2</v>
      </c>
      <c r="J1495">
        <f t="shared" si="184"/>
        <v>17118.711872675001</v>
      </c>
      <c r="K1495">
        <f t="shared" si="185"/>
        <v>34.5</v>
      </c>
      <c r="L1495">
        <f t="shared" si="186"/>
        <v>1</v>
      </c>
      <c r="M1495">
        <f>C1495+1+VLOOKUP(B1495,states!A$2:C$10,3,FALSE)</f>
        <v>2</v>
      </c>
      <c r="N1495">
        <f t="shared" si="190"/>
        <v>17118.711872675001</v>
      </c>
      <c r="O1495" s="2" t="str">
        <f>VLOOKUP(B1495,states!A$2:C$10,2,FALSE)</f>
        <v>X</v>
      </c>
      <c r="P1495">
        <f t="shared" si="187"/>
        <v>1</v>
      </c>
      <c r="Q1495">
        <f>VLOOKUP(B1495,states!A$2:D$10,4,FALSE)</f>
        <v>1</v>
      </c>
      <c r="R1495">
        <v>0.5</v>
      </c>
      <c r="S1495">
        <f t="shared" si="188"/>
        <v>0.5</v>
      </c>
      <c r="T1495" s="7">
        <f t="shared" si="191"/>
        <v>1.3930963775214491</v>
      </c>
    </row>
    <row r="1496" spans="1:20">
      <c r="A1496" s="4" t="str">
        <f t="shared" si="189"/>
        <v>X2Pi-34.5-e-1-2</v>
      </c>
      <c r="B1496" s="1" t="s">
        <v>0</v>
      </c>
      <c r="C1496">
        <v>1</v>
      </c>
      <c r="D1496">
        <v>34.5</v>
      </c>
      <c r="E1496" s="2" t="s">
        <v>1</v>
      </c>
      <c r="F1496">
        <v>2</v>
      </c>
      <c r="G1496">
        <v>17844.030299999999</v>
      </c>
      <c r="H1496">
        <v>7.0710679999999998E-3</v>
      </c>
      <c r="I1496">
        <v>2</v>
      </c>
      <c r="J1496">
        <f t="shared" si="184"/>
        <v>17829.754572675</v>
      </c>
      <c r="K1496">
        <f t="shared" si="185"/>
        <v>34.5</v>
      </c>
      <c r="L1496">
        <f t="shared" si="186"/>
        <v>1</v>
      </c>
      <c r="M1496">
        <f>C1496+1+VLOOKUP(B1496,states!A$2:C$10,3,FALSE)</f>
        <v>2</v>
      </c>
      <c r="N1496">
        <f t="shared" si="190"/>
        <v>17829.754572675</v>
      </c>
      <c r="O1496" s="2" t="str">
        <f>VLOOKUP(B1496,states!A$2:C$10,2,FALSE)</f>
        <v>X</v>
      </c>
      <c r="P1496">
        <f t="shared" si="187"/>
        <v>1</v>
      </c>
      <c r="Q1496">
        <f>VLOOKUP(B1496,states!A$2:D$10,4,FALSE)</f>
        <v>1</v>
      </c>
      <c r="R1496">
        <v>0.5</v>
      </c>
      <c r="S1496">
        <f t="shared" si="188"/>
        <v>1.5</v>
      </c>
      <c r="T1496" s="7">
        <f t="shared" si="191"/>
        <v>1.3930963775214491</v>
      </c>
    </row>
    <row r="1497" spans="1:20">
      <c r="A1497" s="4" t="str">
        <f t="shared" si="189"/>
        <v>X2Pi-34.5-e-2-1</v>
      </c>
      <c r="B1497" s="1" t="s">
        <v>0</v>
      </c>
      <c r="C1497">
        <v>2</v>
      </c>
      <c r="D1497">
        <v>34.5</v>
      </c>
      <c r="E1497" s="2" t="s">
        <v>1</v>
      </c>
      <c r="F1497">
        <v>1</v>
      </c>
      <c r="G1497">
        <v>19136.111461419001</v>
      </c>
      <c r="H1497">
        <v>8.6602539999999992E-3</v>
      </c>
      <c r="I1497">
        <v>1</v>
      </c>
      <c r="J1497">
        <f t="shared" si="184"/>
        <v>19121.835734094002</v>
      </c>
      <c r="K1497">
        <f t="shared" si="185"/>
        <v>34.5</v>
      </c>
      <c r="L1497">
        <f t="shared" si="186"/>
        <v>1</v>
      </c>
      <c r="M1497">
        <f>C1497+1+VLOOKUP(B1497,states!A$2:C$10,3,FALSE)</f>
        <v>3</v>
      </c>
      <c r="N1497">
        <f t="shared" si="190"/>
        <v>19121.835734094002</v>
      </c>
      <c r="O1497" s="2" t="str">
        <f>VLOOKUP(B1497,states!A$2:C$10,2,FALSE)</f>
        <v>X</v>
      </c>
      <c r="P1497">
        <f t="shared" si="187"/>
        <v>2</v>
      </c>
      <c r="Q1497">
        <f>VLOOKUP(B1497,states!A$2:D$10,4,FALSE)</f>
        <v>1</v>
      </c>
      <c r="R1497">
        <v>0.5</v>
      </c>
      <c r="S1497">
        <f t="shared" si="188"/>
        <v>0.5</v>
      </c>
      <c r="T1497" s="7">
        <f t="shared" si="191"/>
        <v>0.5687292321915639</v>
      </c>
    </row>
    <row r="1498" spans="1:20">
      <c r="A1498" s="4" t="str">
        <f t="shared" si="189"/>
        <v>X2Pi-34.5-e-2-2</v>
      </c>
      <c r="B1498" s="1" t="s">
        <v>0</v>
      </c>
      <c r="C1498">
        <v>2</v>
      </c>
      <c r="D1498">
        <v>34.5</v>
      </c>
      <c r="E1498" s="2" t="s">
        <v>1</v>
      </c>
      <c r="F1498">
        <v>2</v>
      </c>
      <c r="G1498">
        <v>19813.757099999999</v>
      </c>
      <c r="H1498">
        <v>8.6602539999999992E-3</v>
      </c>
      <c r="I1498">
        <v>1</v>
      </c>
      <c r="J1498">
        <f t="shared" si="184"/>
        <v>19799.481372675</v>
      </c>
      <c r="K1498">
        <f t="shared" si="185"/>
        <v>34.5</v>
      </c>
      <c r="L1498">
        <f t="shared" si="186"/>
        <v>1</v>
      </c>
      <c r="M1498">
        <f>C1498+1+VLOOKUP(B1498,states!A$2:C$10,3,FALSE)</f>
        <v>3</v>
      </c>
      <c r="N1498">
        <f t="shared" si="190"/>
        <v>19799.481372675</v>
      </c>
      <c r="O1498" s="2" t="str">
        <f>VLOOKUP(B1498,states!A$2:C$10,2,FALSE)</f>
        <v>X</v>
      </c>
      <c r="P1498">
        <f t="shared" si="187"/>
        <v>2</v>
      </c>
      <c r="Q1498">
        <f>VLOOKUP(B1498,states!A$2:D$10,4,FALSE)</f>
        <v>1</v>
      </c>
      <c r="R1498">
        <v>0.5</v>
      </c>
      <c r="S1498">
        <f t="shared" si="188"/>
        <v>1.5</v>
      </c>
      <c r="T1498" s="7">
        <f t="shared" si="191"/>
        <v>0.5687292321915639</v>
      </c>
    </row>
    <row r="1499" spans="1:20">
      <c r="A1499" s="4" t="str">
        <f t="shared" si="189"/>
        <v>A2Delta-34.5-e-0-1</v>
      </c>
      <c r="B1499" s="1" t="s">
        <v>3</v>
      </c>
      <c r="C1499">
        <v>0</v>
      </c>
      <c r="D1499">
        <v>34.5</v>
      </c>
      <c r="E1499" s="2" t="s">
        <v>1</v>
      </c>
      <c r="F1499">
        <v>1</v>
      </c>
      <c r="G1499">
        <v>38419.028599999998</v>
      </c>
      <c r="H1499">
        <v>5.0249377999999997E-2</v>
      </c>
      <c r="I1499">
        <v>1</v>
      </c>
      <c r="J1499">
        <f t="shared" si="184"/>
        <v>38404.752872674995</v>
      </c>
      <c r="K1499">
        <f t="shared" si="185"/>
        <v>34.5</v>
      </c>
      <c r="L1499">
        <f t="shared" si="186"/>
        <v>1</v>
      </c>
      <c r="M1499">
        <f>C1499+1+VLOOKUP(B1499,states!A$2:C$10,3,FALSE)</f>
        <v>251</v>
      </c>
      <c r="N1499">
        <f t="shared" si="190"/>
        <v>38404.752872674995</v>
      </c>
      <c r="O1499" s="2" t="str">
        <f>VLOOKUP(B1499,states!A$2:C$10,2,FALSE)</f>
        <v>A</v>
      </c>
      <c r="P1499">
        <f t="shared" si="187"/>
        <v>0</v>
      </c>
      <c r="Q1499">
        <f>VLOOKUP(B1499,states!A$2:D$10,4,FALSE)</f>
        <v>2</v>
      </c>
      <c r="R1499">
        <v>0.5</v>
      </c>
      <c r="S1499">
        <f t="shared" si="188"/>
        <v>0.5</v>
      </c>
      <c r="T1499" s="7">
        <f t="shared" si="191"/>
        <v>9.8017921893558952</v>
      </c>
    </row>
    <row r="1500" spans="1:20">
      <c r="A1500" s="4" t="str">
        <f t="shared" si="189"/>
        <v>A2Delta-34.5-e-0-2</v>
      </c>
      <c r="B1500" s="1" t="s">
        <v>3</v>
      </c>
      <c r="C1500">
        <v>0</v>
      </c>
      <c r="D1500">
        <v>34.5</v>
      </c>
      <c r="E1500" s="2" t="s">
        <v>1</v>
      </c>
      <c r="F1500">
        <v>2</v>
      </c>
      <c r="G1500">
        <v>39187.170299999998</v>
      </c>
      <c r="H1500">
        <v>0.50002499899999997</v>
      </c>
      <c r="I1500">
        <v>1</v>
      </c>
      <c r="J1500">
        <f t="shared" si="184"/>
        <v>39172.894572674995</v>
      </c>
      <c r="K1500">
        <f t="shared" si="185"/>
        <v>34.5</v>
      </c>
      <c r="L1500">
        <f t="shared" si="186"/>
        <v>1</v>
      </c>
      <c r="M1500">
        <f>C1500+1+VLOOKUP(B1500,states!A$2:C$10,3,FALSE)</f>
        <v>251</v>
      </c>
      <c r="N1500">
        <f t="shared" si="190"/>
        <v>39172.894572674995</v>
      </c>
      <c r="O1500" s="2" t="str">
        <f>VLOOKUP(B1500,states!A$2:C$10,2,FALSE)</f>
        <v>A</v>
      </c>
      <c r="P1500">
        <f t="shared" si="187"/>
        <v>0</v>
      </c>
      <c r="Q1500">
        <f>VLOOKUP(B1500,states!A$2:D$10,4,FALSE)</f>
        <v>2</v>
      </c>
      <c r="R1500">
        <v>0.5</v>
      </c>
      <c r="S1500">
        <f t="shared" si="188"/>
        <v>1.5</v>
      </c>
      <c r="T1500" s="7">
        <f t="shared" si="191"/>
        <v>0.98501867263718934</v>
      </c>
    </row>
    <row r="1501" spans="1:20">
      <c r="A1501" s="4" t="str">
        <f t="shared" si="189"/>
        <v>X2Pi-34.5-f-0-1</v>
      </c>
      <c r="B1501" s="1" t="s">
        <v>0</v>
      </c>
      <c r="C1501">
        <v>0</v>
      </c>
      <c r="D1501">
        <v>34.5</v>
      </c>
      <c r="E1501" s="2" t="s">
        <v>2</v>
      </c>
      <c r="F1501">
        <v>1</v>
      </c>
      <c r="G1501">
        <v>14976.927799999999</v>
      </c>
      <c r="H1501">
        <v>5.0000000000000001E-3</v>
      </c>
      <c r="I1501">
        <v>2</v>
      </c>
      <c r="J1501">
        <f t="shared" si="184"/>
        <v>14962.652072674999</v>
      </c>
      <c r="K1501">
        <f t="shared" si="185"/>
        <v>34.5</v>
      </c>
      <c r="L1501">
        <f t="shared" si="186"/>
        <v>-1</v>
      </c>
      <c r="M1501">
        <f>C1501+1+VLOOKUP(B1501,states!A$2:C$10,3,FALSE)</f>
        <v>1</v>
      </c>
      <c r="N1501">
        <f t="shared" si="190"/>
        <v>14962.652072674999</v>
      </c>
      <c r="O1501" s="2" t="str">
        <f>VLOOKUP(B1501,states!A$2:C$10,2,FALSE)</f>
        <v>X</v>
      </c>
      <c r="P1501">
        <f t="shared" si="187"/>
        <v>0</v>
      </c>
      <c r="Q1501">
        <f>VLOOKUP(B1501,states!A$2:D$10,4,FALSE)</f>
        <v>1</v>
      </c>
      <c r="R1501">
        <v>0.5</v>
      </c>
      <c r="S1501">
        <f t="shared" si="188"/>
        <v>0.5</v>
      </c>
      <c r="T1501" s="7">
        <f t="shared" si="191"/>
        <v>197.01358432015675</v>
      </c>
    </row>
    <row r="1502" spans="1:20">
      <c r="A1502" s="4" t="str">
        <f t="shared" si="189"/>
        <v>X2Pi-34.5-f-0-2</v>
      </c>
      <c r="B1502" s="1" t="s">
        <v>0</v>
      </c>
      <c r="C1502">
        <v>0</v>
      </c>
      <c r="D1502">
        <v>34.5</v>
      </c>
      <c r="E1502" s="2" t="s">
        <v>2</v>
      </c>
      <c r="F1502">
        <v>2</v>
      </c>
      <c r="G1502">
        <v>15781.093199999999</v>
      </c>
      <c r="H1502">
        <v>5.0000000000000001E-3</v>
      </c>
      <c r="I1502">
        <v>2</v>
      </c>
      <c r="J1502">
        <f t="shared" si="184"/>
        <v>15766.817472674998</v>
      </c>
      <c r="K1502">
        <f t="shared" si="185"/>
        <v>34.5</v>
      </c>
      <c r="L1502">
        <f t="shared" si="186"/>
        <v>-1</v>
      </c>
      <c r="M1502">
        <f>C1502+1+VLOOKUP(B1502,states!A$2:C$10,3,FALSE)</f>
        <v>1</v>
      </c>
      <c r="N1502">
        <f t="shared" si="190"/>
        <v>15766.817472674998</v>
      </c>
      <c r="O1502" s="2" t="str">
        <f>VLOOKUP(B1502,states!A$2:C$10,2,FALSE)</f>
        <v>X</v>
      </c>
      <c r="P1502">
        <f t="shared" si="187"/>
        <v>0</v>
      </c>
      <c r="Q1502">
        <f>VLOOKUP(B1502,states!A$2:D$10,4,FALSE)</f>
        <v>1</v>
      </c>
      <c r="R1502">
        <v>0.5</v>
      </c>
      <c r="S1502">
        <f t="shared" si="188"/>
        <v>1.5</v>
      </c>
      <c r="T1502" s="7">
        <f t="shared" si="191"/>
        <v>197.01358432015675</v>
      </c>
    </row>
    <row r="1503" spans="1:20">
      <c r="A1503" s="4" t="str">
        <f t="shared" si="189"/>
        <v>X2Pi-34.5-f-1-1</v>
      </c>
      <c r="B1503" s="1" t="s">
        <v>0</v>
      </c>
      <c r="C1503">
        <v>1</v>
      </c>
      <c r="D1503">
        <v>34.5</v>
      </c>
      <c r="E1503" s="2" t="s">
        <v>2</v>
      </c>
      <c r="F1503">
        <v>1</v>
      </c>
      <c r="G1503">
        <v>17105.294099999999</v>
      </c>
      <c r="H1503">
        <v>7.0710679999999998E-3</v>
      </c>
      <c r="I1503">
        <v>2</v>
      </c>
      <c r="J1503">
        <f t="shared" si="184"/>
        <v>17091.018372675</v>
      </c>
      <c r="K1503">
        <f t="shared" si="185"/>
        <v>34.5</v>
      </c>
      <c r="L1503">
        <f t="shared" si="186"/>
        <v>-1</v>
      </c>
      <c r="M1503">
        <f>C1503+1+VLOOKUP(B1503,states!A$2:C$10,3,FALSE)</f>
        <v>2</v>
      </c>
      <c r="N1503">
        <f t="shared" si="190"/>
        <v>17091.018372675</v>
      </c>
      <c r="O1503" s="2" t="str">
        <f>VLOOKUP(B1503,states!A$2:C$10,2,FALSE)</f>
        <v>X</v>
      </c>
      <c r="P1503">
        <f t="shared" si="187"/>
        <v>1</v>
      </c>
      <c r="Q1503">
        <f>VLOOKUP(B1503,states!A$2:D$10,4,FALSE)</f>
        <v>1</v>
      </c>
      <c r="R1503">
        <v>0.5</v>
      </c>
      <c r="S1503">
        <f t="shared" si="188"/>
        <v>0.5</v>
      </c>
      <c r="T1503" s="7">
        <f t="shared" si="191"/>
        <v>1.3930963775214491</v>
      </c>
    </row>
    <row r="1504" spans="1:20">
      <c r="A1504" s="4" t="str">
        <f t="shared" si="189"/>
        <v>X2Pi-34.5-f-1-2</v>
      </c>
      <c r="B1504" s="1" t="s">
        <v>0</v>
      </c>
      <c r="C1504">
        <v>1</v>
      </c>
      <c r="D1504">
        <v>34.5</v>
      </c>
      <c r="E1504" s="2" t="s">
        <v>2</v>
      </c>
      <c r="F1504">
        <v>2</v>
      </c>
      <c r="G1504">
        <v>17873.556100000002</v>
      </c>
      <c r="H1504">
        <v>7.0710679999999998E-3</v>
      </c>
      <c r="I1504">
        <v>2</v>
      </c>
      <c r="J1504">
        <f t="shared" si="184"/>
        <v>17859.280372675003</v>
      </c>
      <c r="K1504">
        <f t="shared" si="185"/>
        <v>34.5</v>
      </c>
      <c r="L1504">
        <f t="shared" si="186"/>
        <v>-1</v>
      </c>
      <c r="M1504">
        <f>C1504+1+VLOOKUP(B1504,states!A$2:C$10,3,FALSE)</f>
        <v>2</v>
      </c>
      <c r="N1504">
        <f t="shared" si="190"/>
        <v>17859.280372675003</v>
      </c>
      <c r="O1504" s="2" t="str">
        <f>VLOOKUP(B1504,states!A$2:C$10,2,FALSE)</f>
        <v>X</v>
      </c>
      <c r="P1504">
        <f t="shared" si="187"/>
        <v>1</v>
      </c>
      <c r="Q1504">
        <f>VLOOKUP(B1504,states!A$2:D$10,4,FALSE)</f>
        <v>1</v>
      </c>
      <c r="R1504">
        <v>0.5</v>
      </c>
      <c r="S1504">
        <f t="shared" si="188"/>
        <v>1.5</v>
      </c>
      <c r="T1504" s="7">
        <f t="shared" si="191"/>
        <v>1.3930963775214491</v>
      </c>
    </row>
    <row r="1505" spans="1:21">
      <c r="A1505" s="4" t="str">
        <f t="shared" si="189"/>
        <v>X2Pi-34.5-f-2-1</v>
      </c>
      <c r="B1505" s="1" t="s">
        <v>0</v>
      </c>
      <c r="C1505">
        <v>2</v>
      </c>
      <c r="D1505">
        <v>34.5</v>
      </c>
      <c r="E1505" s="2" t="s">
        <v>2</v>
      </c>
      <c r="F1505">
        <v>1</v>
      </c>
      <c r="G1505">
        <v>19109.679800000002</v>
      </c>
      <c r="H1505">
        <v>8.6602539999999992E-3</v>
      </c>
      <c r="I1505">
        <v>1</v>
      </c>
      <c r="J1505">
        <f t="shared" si="184"/>
        <v>19095.404072675003</v>
      </c>
      <c r="K1505">
        <f t="shared" si="185"/>
        <v>34.5</v>
      </c>
      <c r="L1505">
        <f t="shared" si="186"/>
        <v>-1</v>
      </c>
      <c r="M1505">
        <f>C1505+1+VLOOKUP(B1505,states!A$2:C$10,3,FALSE)</f>
        <v>3</v>
      </c>
      <c r="N1505">
        <f t="shared" si="190"/>
        <v>19095.404072675003</v>
      </c>
      <c r="O1505" s="2" t="str">
        <f>VLOOKUP(B1505,states!A$2:C$10,2,FALSE)</f>
        <v>X</v>
      </c>
      <c r="P1505">
        <f t="shared" si="187"/>
        <v>2</v>
      </c>
      <c r="Q1505">
        <f>VLOOKUP(B1505,states!A$2:D$10,4,FALSE)</f>
        <v>1</v>
      </c>
      <c r="R1505">
        <v>0.5</v>
      </c>
      <c r="S1505">
        <f t="shared" si="188"/>
        <v>0.5</v>
      </c>
      <c r="T1505" s="7">
        <f t="shared" si="191"/>
        <v>0.5687292321915639</v>
      </c>
    </row>
    <row r="1506" spans="1:21">
      <c r="A1506" s="4" t="str">
        <f t="shared" si="189"/>
        <v>X2Pi-34.5-f-2-2</v>
      </c>
      <c r="B1506" s="1" t="s">
        <v>0</v>
      </c>
      <c r="C1506">
        <v>2</v>
      </c>
      <c r="D1506">
        <v>34.5</v>
      </c>
      <c r="E1506" s="2" t="s">
        <v>2</v>
      </c>
      <c r="F1506">
        <v>2</v>
      </c>
      <c r="G1506">
        <v>19841.8894</v>
      </c>
      <c r="H1506">
        <v>8.6602539999999992E-3</v>
      </c>
      <c r="I1506">
        <v>1</v>
      </c>
      <c r="J1506">
        <f t="shared" si="184"/>
        <v>19827.613672675001</v>
      </c>
      <c r="K1506">
        <f t="shared" si="185"/>
        <v>34.5</v>
      </c>
      <c r="L1506" s="4">
        <f t="shared" si="186"/>
        <v>-1</v>
      </c>
      <c r="M1506">
        <f>C1506+1+VLOOKUP(B1506,states!A$2:C$10,3,FALSE)</f>
        <v>3</v>
      </c>
      <c r="N1506">
        <f t="shared" si="190"/>
        <v>19827.613672675001</v>
      </c>
      <c r="O1506" s="2" t="str">
        <f>VLOOKUP(B1506,states!A$2:C$10,2,FALSE)</f>
        <v>X</v>
      </c>
      <c r="P1506">
        <f t="shared" si="187"/>
        <v>2</v>
      </c>
      <c r="Q1506">
        <f>VLOOKUP(B1506,states!A$2:D$10,4,FALSE)</f>
        <v>1</v>
      </c>
      <c r="R1506">
        <v>0.5</v>
      </c>
      <c r="S1506">
        <f t="shared" si="188"/>
        <v>1.5</v>
      </c>
      <c r="T1506" s="7">
        <f t="shared" si="191"/>
        <v>0.5687292321915639</v>
      </c>
    </row>
    <row r="1507" spans="1:21">
      <c r="A1507" s="4" t="str">
        <f t="shared" si="189"/>
        <v>A2Delta-34.5-f-0-1</v>
      </c>
      <c r="B1507" s="1" t="s">
        <v>3</v>
      </c>
      <c r="C1507">
        <v>0</v>
      </c>
      <c r="D1507">
        <v>34.5</v>
      </c>
      <c r="E1507" s="2" t="s">
        <v>2</v>
      </c>
      <c r="F1507">
        <v>1</v>
      </c>
      <c r="G1507">
        <v>38419.9326</v>
      </c>
      <c r="H1507">
        <v>0.708889977</v>
      </c>
      <c r="I1507">
        <v>2</v>
      </c>
      <c r="J1507">
        <f t="shared" si="184"/>
        <v>38405.656872674997</v>
      </c>
      <c r="K1507">
        <f t="shared" si="185"/>
        <v>34.5</v>
      </c>
      <c r="L1507">
        <f t="shared" si="186"/>
        <v>-1</v>
      </c>
      <c r="M1507">
        <f>C1507+1+VLOOKUP(B1507,states!A$2:C$10,3,FALSE)</f>
        <v>251</v>
      </c>
      <c r="N1507">
        <f t="shared" si="190"/>
        <v>38405.656872674997</v>
      </c>
      <c r="O1507" s="2" t="str">
        <f>VLOOKUP(B1507,states!A$2:C$10,2,FALSE)</f>
        <v>A</v>
      </c>
      <c r="P1507">
        <f t="shared" si="187"/>
        <v>0</v>
      </c>
      <c r="Q1507">
        <f>VLOOKUP(B1507,states!A$2:D$10,4,FALSE)</f>
        <v>2</v>
      </c>
      <c r="R1507">
        <v>0.5</v>
      </c>
      <c r="S1507">
        <f t="shared" si="188"/>
        <v>0.5</v>
      </c>
      <c r="T1507" s="7">
        <f t="shared" si="191"/>
        <v>1.3895921138137124</v>
      </c>
    </row>
    <row r="1508" spans="1:21">
      <c r="A1508" s="4" t="str">
        <f t="shared" si="189"/>
        <v>A2Delta-34.5-f-0-2</v>
      </c>
      <c r="B1508" s="1" t="s">
        <v>3</v>
      </c>
      <c r="C1508">
        <v>0</v>
      </c>
      <c r="D1508">
        <v>34.5</v>
      </c>
      <c r="E1508" s="2" t="s">
        <v>2</v>
      </c>
      <c r="F1508">
        <v>2</v>
      </c>
      <c r="G1508">
        <v>39187.874100000001</v>
      </c>
      <c r="H1508">
        <v>5.0249377999999997E-2</v>
      </c>
      <c r="I1508">
        <v>1</v>
      </c>
      <c r="J1508">
        <f t="shared" si="184"/>
        <v>39173.598372674998</v>
      </c>
      <c r="K1508">
        <f t="shared" si="185"/>
        <v>34.5</v>
      </c>
      <c r="L1508">
        <f t="shared" si="186"/>
        <v>-1</v>
      </c>
      <c r="M1508">
        <f>C1508+1+VLOOKUP(B1508,states!A$2:C$10,3,FALSE)</f>
        <v>251</v>
      </c>
      <c r="N1508">
        <f t="shared" si="190"/>
        <v>39173.598372674998</v>
      </c>
      <c r="O1508" s="2" t="str">
        <f>VLOOKUP(B1508,states!A$2:C$10,2,FALSE)</f>
        <v>A</v>
      </c>
      <c r="P1508">
        <f t="shared" si="187"/>
        <v>0</v>
      </c>
      <c r="Q1508">
        <f>VLOOKUP(B1508,states!A$2:D$10,4,FALSE)</f>
        <v>2</v>
      </c>
      <c r="R1508">
        <v>0.5</v>
      </c>
      <c r="S1508">
        <f t="shared" si="188"/>
        <v>1.5</v>
      </c>
      <c r="T1508" s="7">
        <f t="shared" si="191"/>
        <v>9.8017921893558952</v>
      </c>
    </row>
    <row r="1509" spans="1:21">
      <c r="A1509" s="4" t="str">
        <f t="shared" ref="A1509" si="192">B1509&amp;"-"&amp;D1509&amp;"-"&amp;E1509&amp;"-"&amp;C1509&amp;"-"&amp;F1509</f>
        <v>X2Pi-35.5-e-0-1</v>
      </c>
      <c r="B1509" s="1" t="s">
        <v>0</v>
      </c>
      <c r="C1509">
        <v>0</v>
      </c>
      <c r="D1509">
        <v>35.5</v>
      </c>
      <c r="E1509" s="2" t="s">
        <v>1</v>
      </c>
      <c r="F1509">
        <v>1</v>
      </c>
      <c r="G1509" s="20">
        <v>16545.956699999999</v>
      </c>
      <c r="H1509">
        <v>0.50251865600000001</v>
      </c>
      <c r="I1509">
        <v>2</v>
      </c>
      <c r="J1509">
        <f t="shared" ref="J1509" si="193">G1509-G$2</f>
        <v>16531.680972675</v>
      </c>
      <c r="K1509">
        <f t="shared" ref="K1509" si="194">D1509</f>
        <v>35.5</v>
      </c>
      <c r="L1509">
        <f t="shared" ref="L1509" si="195">IF(E1509="e",(-1)^(D1509-0.5),(-1)^(D1509+0.5))</f>
        <v>-1</v>
      </c>
      <c r="M1509">
        <f>C1509+1+VLOOKUP(B1509,states!A$2:C$10,3,FALSE)</f>
        <v>1</v>
      </c>
      <c r="N1509">
        <f t="shared" ref="N1509" si="196">J1509</f>
        <v>16531.680972675</v>
      </c>
      <c r="O1509" s="2" t="str">
        <f>VLOOKUP(B1509,states!A$2:C$10,2,FALSE)</f>
        <v>X</v>
      </c>
      <c r="P1509">
        <f t="shared" ref="P1509" si="197">C1509</f>
        <v>0</v>
      </c>
      <c r="Q1509">
        <f>VLOOKUP(B1509,states!A$2:D$10,4,FALSE)</f>
        <v>1</v>
      </c>
      <c r="R1509">
        <v>0.5</v>
      </c>
      <c r="S1509">
        <f t="shared" ref="S1509" si="198">IF(Q1509=0,R1509,IF(F1509=1,0.5,1.5))</f>
        <v>0.5</v>
      </c>
      <c r="T1509" s="7">
        <f t="shared" ref="T1509" si="199">0.01*I1509/H1509/D1509^(1/5)*IF(P1509=0,100,1)</f>
        <v>1.9490910869052218</v>
      </c>
      <c r="U1509" t="s">
        <v>6415</v>
      </c>
    </row>
    <row r="1510" spans="1:21">
      <c r="A1510" s="4" t="str">
        <f t="shared" si="189"/>
        <v>X2Pi-35.5-f-0-1</v>
      </c>
      <c r="B1510" s="1" t="s">
        <v>0</v>
      </c>
      <c r="C1510">
        <v>0</v>
      </c>
      <c r="D1510">
        <v>35.5</v>
      </c>
      <c r="E1510" s="2" t="s">
        <v>2</v>
      </c>
      <c r="F1510">
        <v>1</v>
      </c>
      <c r="G1510">
        <v>15749.892599999999</v>
      </c>
      <c r="H1510">
        <v>0.50251865600000001</v>
      </c>
      <c r="I1510">
        <v>2</v>
      </c>
      <c r="J1510">
        <f t="shared" si="184"/>
        <v>15735.616872674998</v>
      </c>
      <c r="K1510">
        <f t="shared" si="185"/>
        <v>35.5</v>
      </c>
      <c r="L1510">
        <f t="shared" si="186"/>
        <v>1</v>
      </c>
      <c r="M1510">
        <f>C1510+1+VLOOKUP(B1510,states!A$2:C$10,3,FALSE)</f>
        <v>1</v>
      </c>
      <c r="N1510">
        <f t="shared" si="190"/>
        <v>15735.616872674998</v>
      </c>
      <c r="O1510" s="2" t="str">
        <f>VLOOKUP(B1510,states!A$2:C$10,2,FALSE)</f>
        <v>X</v>
      </c>
      <c r="P1510">
        <f t="shared" si="187"/>
        <v>0</v>
      </c>
      <c r="Q1510">
        <f>VLOOKUP(B1510,states!A$2:D$10,4,FALSE)</f>
        <v>1</v>
      </c>
      <c r="R1510">
        <v>0.5</v>
      </c>
      <c r="S1510">
        <f t="shared" si="188"/>
        <v>0.5</v>
      </c>
      <c r="T1510" s="7">
        <f t="shared" si="191"/>
        <v>1.9490910869052218</v>
      </c>
    </row>
    <row r="1511" spans="1:21">
      <c r="A1511" s="4" t="str">
        <f t="shared" si="189"/>
        <v>X2Pi-35.5-f-1-1</v>
      </c>
      <c r="B1511" s="1" t="s">
        <v>0</v>
      </c>
      <c r="C1511">
        <v>1</v>
      </c>
      <c r="D1511">
        <v>35.5</v>
      </c>
      <c r="E1511" s="2" t="s">
        <v>2</v>
      </c>
      <c r="F1511">
        <v>1</v>
      </c>
      <c r="G1511">
        <v>17844.077799999999</v>
      </c>
      <c r="H1511">
        <v>7.0710679999999998E-3</v>
      </c>
      <c r="I1511">
        <v>2</v>
      </c>
      <c r="J1511">
        <f t="shared" si="184"/>
        <v>17829.802072675</v>
      </c>
      <c r="K1511">
        <f t="shared" si="185"/>
        <v>35.5</v>
      </c>
      <c r="L1511">
        <f t="shared" si="186"/>
        <v>1</v>
      </c>
      <c r="M1511">
        <f>C1511+1+VLOOKUP(B1511,states!A$2:C$10,3,FALSE)</f>
        <v>2</v>
      </c>
      <c r="N1511">
        <f t="shared" si="190"/>
        <v>17829.802072675</v>
      </c>
      <c r="O1511" s="2" t="str">
        <f>VLOOKUP(B1511,states!A$2:C$10,2,FALSE)</f>
        <v>X</v>
      </c>
      <c r="P1511">
        <f t="shared" si="187"/>
        <v>1</v>
      </c>
      <c r="Q1511">
        <f>VLOOKUP(B1511,states!A$2:D$10,4,FALSE)</f>
        <v>1</v>
      </c>
      <c r="R1511">
        <v>0.5</v>
      </c>
      <c r="S1511">
        <f t="shared" si="188"/>
        <v>0.5</v>
      </c>
      <c r="T1511" s="7">
        <f t="shared" si="191"/>
        <v>1.3851579894482577</v>
      </c>
    </row>
    <row r="1512" spans="1:21">
      <c r="A1512" s="4" t="str">
        <f t="shared" si="189"/>
        <v>X2Pi-35.5-f-1-2</v>
      </c>
      <c r="B1512" s="1" t="s">
        <v>0</v>
      </c>
      <c r="C1512">
        <v>1</v>
      </c>
      <c r="D1512">
        <v>35.5</v>
      </c>
      <c r="E1512" s="2" t="s">
        <v>2</v>
      </c>
      <c r="F1512">
        <v>2</v>
      </c>
      <c r="G1512">
        <v>18623.047200000001</v>
      </c>
      <c r="H1512">
        <v>2.0615528000000001E-2</v>
      </c>
      <c r="I1512">
        <v>2</v>
      </c>
      <c r="J1512">
        <f t="shared" si="184"/>
        <v>18608.771472675002</v>
      </c>
      <c r="K1512">
        <f t="shared" si="185"/>
        <v>35.5</v>
      </c>
      <c r="L1512">
        <f t="shared" si="186"/>
        <v>1</v>
      </c>
      <c r="M1512">
        <f>C1512+1+VLOOKUP(B1512,states!A$2:C$10,3,FALSE)</f>
        <v>2</v>
      </c>
      <c r="N1512">
        <f t="shared" si="190"/>
        <v>18608.771472675002</v>
      </c>
      <c r="O1512" s="2" t="str">
        <f>VLOOKUP(B1512,states!A$2:C$10,2,FALSE)</f>
        <v>X</v>
      </c>
      <c r="P1512">
        <f t="shared" si="187"/>
        <v>1</v>
      </c>
      <c r="Q1512">
        <f>VLOOKUP(B1512,states!A$2:D$10,4,FALSE)</f>
        <v>1</v>
      </c>
      <c r="R1512">
        <v>0.5</v>
      </c>
      <c r="S1512">
        <f t="shared" si="188"/>
        <v>1.5</v>
      </c>
      <c r="T1512" s="7">
        <f t="shared" si="191"/>
        <v>0.47510528637112343</v>
      </c>
    </row>
    <row r="1513" spans="1:21">
      <c r="A1513" s="4" t="str">
        <f t="shared" si="189"/>
        <v>X2Pi-35.5-f-2-1</v>
      </c>
      <c r="B1513" s="1" t="s">
        <v>0</v>
      </c>
      <c r="C1513">
        <v>2</v>
      </c>
      <c r="D1513">
        <v>35.5</v>
      </c>
      <c r="E1513" s="2" t="s">
        <v>2</v>
      </c>
      <c r="F1513">
        <v>1</v>
      </c>
      <c r="G1513">
        <v>19813.825099999998</v>
      </c>
      <c r="H1513">
        <v>8.6602539999999992E-3</v>
      </c>
      <c r="I1513">
        <v>1</v>
      </c>
      <c r="J1513">
        <f t="shared" si="184"/>
        <v>19799.549372674999</v>
      </c>
      <c r="K1513">
        <f t="shared" si="185"/>
        <v>35.5</v>
      </c>
      <c r="L1513">
        <f t="shared" si="186"/>
        <v>1</v>
      </c>
      <c r="M1513">
        <f>C1513+1+VLOOKUP(B1513,states!A$2:C$10,3,FALSE)</f>
        <v>3</v>
      </c>
      <c r="N1513">
        <f t="shared" si="190"/>
        <v>19799.549372674999</v>
      </c>
      <c r="O1513" s="2" t="str">
        <f>VLOOKUP(B1513,states!A$2:C$10,2,FALSE)</f>
        <v>X</v>
      </c>
      <c r="P1513">
        <f t="shared" si="187"/>
        <v>2</v>
      </c>
      <c r="Q1513">
        <f>VLOOKUP(B1513,states!A$2:D$10,4,FALSE)</f>
        <v>1</v>
      </c>
      <c r="R1513">
        <v>0.5</v>
      </c>
      <c r="S1513">
        <f t="shared" si="188"/>
        <v>0.5</v>
      </c>
      <c r="T1513" s="7">
        <f t="shared" si="191"/>
        <v>0.56548839873125623</v>
      </c>
    </row>
    <row r="1514" spans="1:21">
      <c r="A1514" s="4" t="str">
        <f t="shared" si="189"/>
        <v>X2Pi-35.5-f-2-2</v>
      </c>
      <c r="B1514" s="1" t="s">
        <v>0</v>
      </c>
      <c r="C1514">
        <v>2</v>
      </c>
      <c r="D1514">
        <v>35.5</v>
      </c>
      <c r="E1514" s="2" t="s">
        <v>2</v>
      </c>
      <c r="F1514">
        <v>2</v>
      </c>
      <c r="G1514">
        <v>20555.649099999999</v>
      </c>
      <c r="H1514">
        <v>2.1213203E-2</v>
      </c>
      <c r="I1514">
        <v>1</v>
      </c>
      <c r="J1514">
        <f t="shared" si="184"/>
        <v>20541.373372675</v>
      </c>
      <c r="K1514">
        <f t="shared" si="185"/>
        <v>35.5</v>
      </c>
      <c r="L1514">
        <f t="shared" si="186"/>
        <v>1</v>
      </c>
      <c r="M1514">
        <f>C1514+1+VLOOKUP(B1514,states!A$2:C$10,3,FALSE)</f>
        <v>3</v>
      </c>
      <c r="N1514">
        <f t="shared" si="190"/>
        <v>20541.373372675</v>
      </c>
      <c r="O1514" s="2" t="str">
        <f>VLOOKUP(B1514,states!A$2:C$10,2,FALSE)</f>
        <v>X</v>
      </c>
      <c r="P1514">
        <f t="shared" si="187"/>
        <v>2</v>
      </c>
      <c r="Q1514">
        <f>VLOOKUP(B1514,states!A$2:D$10,4,FALSE)</f>
        <v>1</v>
      </c>
      <c r="R1514">
        <v>0.5</v>
      </c>
      <c r="S1514">
        <f t="shared" si="188"/>
        <v>1.5</v>
      </c>
      <c r="T1514" s="7">
        <f t="shared" si="191"/>
        <v>0.23085967579087219</v>
      </c>
    </row>
    <row r="1515" spans="1:21">
      <c r="A1515" s="4" t="str">
        <f t="shared" si="189"/>
        <v>X2Pi-35.5-e-1-1</v>
      </c>
      <c r="B1515" s="1" t="s">
        <v>0</v>
      </c>
      <c r="C1515">
        <v>1</v>
      </c>
      <c r="D1515">
        <v>35.5</v>
      </c>
      <c r="E1515" s="2" t="s">
        <v>1</v>
      </c>
      <c r="F1515">
        <v>1</v>
      </c>
      <c r="G1515">
        <v>17872.724600000001</v>
      </c>
      <c r="H1515">
        <v>7.0710679999999998E-3</v>
      </c>
      <c r="I1515">
        <v>1</v>
      </c>
      <c r="J1515">
        <f t="shared" si="184"/>
        <v>17858.448872675002</v>
      </c>
      <c r="K1515">
        <f t="shared" si="185"/>
        <v>35.5</v>
      </c>
      <c r="L1515">
        <f t="shared" si="186"/>
        <v>-1</v>
      </c>
      <c r="M1515">
        <f>C1515+1+VLOOKUP(B1515,states!A$2:C$10,3,FALSE)</f>
        <v>2</v>
      </c>
      <c r="N1515">
        <f t="shared" si="190"/>
        <v>17858.448872675002</v>
      </c>
      <c r="O1515" s="2" t="str">
        <f>VLOOKUP(B1515,states!A$2:C$10,2,FALSE)</f>
        <v>X</v>
      </c>
      <c r="P1515">
        <f t="shared" si="187"/>
        <v>1</v>
      </c>
      <c r="Q1515">
        <f>VLOOKUP(B1515,states!A$2:D$10,4,FALSE)</f>
        <v>1</v>
      </c>
      <c r="R1515">
        <v>0.5</v>
      </c>
      <c r="S1515">
        <f t="shared" si="188"/>
        <v>0.5</v>
      </c>
      <c r="T1515" s="7">
        <f t="shared" si="191"/>
        <v>0.69257899472412887</v>
      </c>
    </row>
    <row r="1516" spans="1:21">
      <c r="A1516" s="4" t="str">
        <f t="shared" si="189"/>
        <v>X2Pi-35.5-e-1-2</v>
      </c>
      <c r="B1516" s="1" t="s">
        <v>0</v>
      </c>
      <c r="C1516">
        <v>1</v>
      </c>
      <c r="D1516">
        <v>35.5</v>
      </c>
      <c r="E1516" s="2" t="s">
        <v>1</v>
      </c>
      <c r="F1516">
        <v>2</v>
      </c>
      <c r="G1516">
        <v>18592.604599999999</v>
      </c>
      <c r="H1516">
        <v>2.0615528000000001E-2</v>
      </c>
      <c r="I1516">
        <v>1</v>
      </c>
      <c r="J1516">
        <f t="shared" si="184"/>
        <v>18578.328872675</v>
      </c>
      <c r="K1516">
        <f t="shared" si="185"/>
        <v>35.5</v>
      </c>
      <c r="L1516">
        <f t="shared" si="186"/>
        <v>-1</v>
      </c>
      <c r="M1516">
        <f>C1516+1+VLOOKUP(B1516,states!A$2:C$10,3,FALSE)</f>
        <v>2</v>
      </c>
      <c r="N1516">
        <f t="shared" si="190"/>
        <v>18578.328872675</v>
      </c>
      <c r="O1516" s="2" t="str">
        <f>VLOOKUP(B1516,states!A$2:C$10,2,FALSE)</f>
        <v>X</v>
      </c>
      <c r="P1516">
        <f t="shared" si="187"/>
        <v>1</v>
      </c>
      <c r="Q1516">
        <f>VLOOKUP(B1516,states!A$2:D$10,4,FALSE)</f>
        <v>1</v>
      </c>
      <c r="R1516">
        <v>0.5</v>
      </c>
      <c r="S1516">
        <f t="shared" si="188"/>
        <v>1.5</v>
      </c>
      <c r="T1516" s="7">
        <f t="shared" si="191"/>
        <v>0.23755264318556171</v>
      </c>
    </row>
    <row r="1517" spans="1:21">
      <c r="A1517" s="4" t="str">
        <f t="shared" si="189"/>
        <v>X2Pi-35.5-e-2-1</v>
      </c>
      <c r="B1517" s="1" t="s">
        <v>0</v>
      </c>
      <c r="C1517">
        <v>2</v>
      </c>
      <c r="D1517">
        <v>35.5</v>
      </c>
      <c r="E1517" s="2" t="s">
        <v>1</v>
      </c>
      <c r="F1517">
        <v>1</v>
      </c>
      <c r="G1517">
        <v>19841.0906</v>
      </c>
      <c r="H1517">
        <v>8.6602539999999992E-3</v>
      </c>
      <c r="I1517">
        <v>1</v>
      </c>
      <c r="J1517">
        <f t="shared" si="184"/>
        <v>19826.814872675001</v>
      </c>
      <c r="K1517">
        <f t="shared" si="185"/>
        <v>35.5</v>
      </c>
      <c r="L1517">
        <f t="shared" si="186"/>
        <v>-1</v>
      </c>
      <c r="M1517">
        <f>C1517+1+VLOOKUP(B1517,states!A$2:C$10,3,FALSE)</f>
        <v>3</v>
      </c>
      <c r="N1517">
        <f t="shared" si="190"/>
        <v>19826.814872675001</v>
      </c>
      <c r="O1517" s="2" t="str">
        <f>VLOOKUP(B1517,states!A$2:C$10,2,FALSE)</f>
        <v>X</v>
      </c>
      <c r="P1517">
        <f t="shared" si="187"/>
        <v>2</v>
      </c>
      <c r="Q1517">
        <f>VLOOKUP(B1517,states!A$2:D$10,4,FALSE)</f>
        <v>1</v>
      </c>
      <c r="R1517">
        <v>0.5</v>
      </c>
      <c r="S1517">
        <f t="shared" si="188"/>
        <v>0.5</v>
      </c>
      <c r="T1517" s="7">
        <f t="shared" si="191"/>
        <v>0.56548839873125623</v>
      </c>
    </row>
    <row r="1518" spans="1:21">
      <c r="A1518" s="4" t="str">
        <f t="shared" si="189"/>
        <v>X2Pi-35.5-e-2-2</v>
      </c>
      <c r="B1518" s="1" t="s">
        <v>0</v>
      </c>
      <c r="C1518">
        <v>2</v>
      </c>
      <c r="D1518">
        <v>35.5</v>
      </c>
      <c r="E1518" s="2" t="s">
        <v>1</v>
      </c>
      <c r="F1518">
        <v>2</v>
      </c>
      <c r="G1518">
        <v>20526.600299999998</v>
      </c>
      <c r="H1518">
        <v>2.1213203E-2</v>
      </c>
      <c r="I1518">
        <v>1</v>
      </c>
      <c r="J1518">
        <f t="shared" si="184"/>
        <v>20512.324572674999</v>
      </c>
      <c r="K1518">
        <f t="shared" si="185"/>
        <v>35.5</v>
      </c>
      <c r="L1518">
        <f t="shared" si="186"/>
        <v>-1</v>
      </c>
      <c r="M1518">
        <f>C1518+1+VLOOKUP(B1518,states!A$2:C$10,3,FALSE)</f>
        <v>3</v>
      </c>
      <c r="N1518">
        <f t="shared" si="190"/>
        <v>20512.324572674999</v>
      </c>
      <c r="O1518" s="2" t="str">
        <f>VLOOKUP(B1518,states!A$2:C$10,2,FALSE)</f>
        <v>X</v>
      </c>
      <c r="P1518">
        <f t="shared" si="187"/>
        <v>2</v>
      </c>
      <c r="Q1518">
        <f>VLOOKUP(B1518,states!A$2:D$10,4,FALSE)</f>
        <v>1</v>
      </c>
      <c r="R1518">
        <v>0.5</v>
      </c>
      <c r="S1518">
        <f t="shared" si="188"/>
        <v>1.5</v>
      </c>
      <c r="T1518" s="7">
        <f t="shared" si="191"/>
        <v>0.23085967579087219</v>
      </c>
    </row>
    <row r="1519" spans="1:21">
      <c r="A1519" s="4" t="str">
        <f t="shared" si="189"/>
        <v>A2Delta-35.5-e-0-1</v>
      </c>
      <c r="B1519" s="1" t="s">
        <v>3</v>
      </c>
      <c r="C1519">
        <v>0</v>
      </c>
      <c r="D1519">
        <v>35.5</v>
      </c>
      <c r="E1519" s="2" t="s">
        <v>1</v>
      </c>
      <c r="F1519">
        <v>1</v>
      </c>
      <c r="G1519">
        <v>39188.412600000003</v>
      </c>
      <c r="H1519">
        <v>5.0249377999999997E-2</v>
      </c>
      <c r="I1519">
        <v>3</v>
      </c>
      <c r="J1519">
        <f t="shared" si="184"/>
        <v>39174.136872675001</v>
      </c>
      <c r="K1519">
        <f t="shared" si="185"/>
        <v>35.5</v>
      </c>
      <c r="L1519">
        <f t="shared" si="186"/>
        <v>-1</v>
      </c>
      <c r="M1519">
        <f>C1519+1+VLOOKUP(B1519,states!A$2:C$10,3,FALSE)</f>
        <v>251</v>
      </c>
      <c r="N1519">
        <f t="shared" si="190"/>
        <v>39174.136872675001</v>
      </c>
      <c r="O1519" s="2" t="str">
        <f>VLOOKUP(B1519,states!A$2:C$10,2,FALSE)</f>
        <v>A</v>
      </c>
      <c r="P1519">
        <f t="shared" si="187"/>
        <v>0</v>
      </c>
      <c r="Q1519">
        <f>VLOOKUP(B1519,states!A$2:D$10,4,FALSE)</f>
        <v>2</v>
      </c>
      <c r="R1519">
        <v>0.5</v>
      </c>
      <c r="S1519">
        <f t="shared" si="188"/>
        <v>0.5</v>
      </c>
      <c r="T1519" s="7">
        <f t="shared" si="191"/>
        <v>29.237813652534903</v>
      </c>
    </row>
    <row r="1520" spans="1:21">
      <c r="A1520" s="4" t="str">
        <f t="shared" si="189"/>
        <v>X2Pi-36.5-e-0-1</v>
      </c>
      <c r="B1520" s="1" t="s">
        <v>0</v>
      </c>
      <c r="C1520">
        <v>0</v>
      </c>
      <c r="D1520">
        <v>36.5</v>
      </c>
      <c r="E1520" s="2" t="s">
        <v>1</v>
      </c>
      <c r="F1520">
        <v>1</v>
      </c>
      <c r="G1520">
        <v>16562.802599999999</v>
      </c>
      <c r="H1520">
        <v>0.50251865600000001</v>
      </c>
      <c r="I1520">
        <v>1</v>
      </c>
      <c r="J1520">
        <f t="shared" si="184"/>
        <v>16548.526872675</v>
      </c>
      <c r="K1520">
        <f t="shared" si="185"/>
        <v>36.5</v>
      </c>
      <c r="L1520">
        <f t="shared" si="186"/>
        <v>1</v>
      </c>
      <c r="M1520">
        <f>C1520+1+VLOOKUP(B1520,states!A$2:C$10,3,FALSE)</f>
        <v>1</v>
      </c>
      <c r="N1520">
        <f t="shared" si="190"/>
        <v>16548.526872675</v>
      </c>
      <c r="O1520" s="2" t="str">
        <f>VLOOKUP(B1520,states!A$2:C$10,2,FALSE)</f>
        <v>X</v>
      </c>
      <c r="P1520">
        <f t="shared" si="187"/>
        <v>0</v>
      </c>
      <c r="Q1520">
        <f>VLOOKUP(B1520,states!A$2:D$10,4,FALSE)</f>
        <v>1</v>
      </c>
      <c r="R1520">
        <v>0.5</v>
      </c>
      <c r="S1520">
        <f t="shared" si="188"/>
        <v>0.5</v>
      </c>
      <c r="T1520" s="7">
        <f t="shared" si="191"/>
        <v>0.96914606677286852</v>
      </c>
    </row>
    <row r="1521" spans="1:20">
      <c r="A1521" s="4" t="str">
        <f t="shared" si="189"/>
        <v>X2Pi-36.5-f-2-1</v>
      </c>
      <c r="B1521" s="1" t="s">
        <v>0</v>
      </c>
      <c r="C1521">
        <v>2</v>
      </c>
      <c r="D1521">
        <v>36.5</v>
      </c>
      <c r="E1521" s="2" t="s">
        <v>2</v>
      </c>
      <c r="F1521">
        <v>1</v>
      </c>
      <c r="G1521">
        <v>20526.647799999999</v>
      </c>
      <c r="H1521">
        <v>2.1213203E-2</v>
      </c>
      <c r="I1521">
        <v>1</v>
      </c>
      <c r="J1521">
        <f t="shared" si="184"/>
        <v>20512.372072675</v>
      </c>
      <c r="K1521">
        <f t="shared" si="185"/>
        <v>36.5</v>
      </c>
      <c r="L1521">
        <f t="shared" si="186"/>
        <v>-1</v>
      </c>
      <c r="M1521">
        <f>C1521+1+VLOOKUP(B1521,states!A$2:C$10,3,FALSE)</f>
        <v>3</v>
      </c>
      <c r="N1521">
        <f t="shared" si="190"/>
        <v>20512.372072675</v>
      </c>
      <c r="O1521" s="2" t="str">
        <f>VLOOKUP(B1521,states!A$2:C$10,2,FALSE)</f>
        <v>X</v>
      </c>
      <c r="P1521">
        <f t="shared" si="187"/>
        <v>2</v>
      </c>
      <c r="Q1521">
        <f>VLOOKUP(B1521,states!A$2:D$10,4,FALSE)</f>
        <v>1</v>
      </c>
      <c r="R1521">
        <v>0.5</v>
      </c>
      <c r="S1521">
        <f t="shared" si="188"/>
        <v>0.5</v>
      </c>
      <c r="T1521" s="7">
        <f t="shared" si="191"/>
        <v>0.22958059607612682</v>
      </c>
    </row>
    <row r="1522" spans="1:20">
      <c r="A1522" s="4" t="str">
        <f t="shared" si="189"/>
        <v>X2Pi-36.5-f-2-2</v>
      </c>
      <c r="B1522" s="1" t="s">
        <v>0</v>
      </c>
      <c r="C1522">
        <v>2</v>
      </c>
      <c r="D1522">
        <v>36.5</v>
      </c>
      <c r="E1522" s="2" t="s">
        <v>2</v>
      </c>
      <c r="F1522">
        <v>2</v>
      </c>
      <c r="G1522">
        <v>21277.336200000002</v>
      </c>
      <c r="H1522">
        <v>2.8722813E-2</v>
      </c>
      <c r="I1522">
        <v>1</v>
      </c>
      <c r="J1522">
        <f t="shared" si="184"/>
        <v>21263.060472675003</v>
      </c>
      <c r="K1522">
        <f t="shared" si="185"/>
        <v>36.5</v>
      </c>
      <c r="L1522">
        <f t="shared" si="186"/>
        <v>-1</v>
      </c>
      <c r="M1522">
        <f>C1522+1+VLOOKUP(B1522,states!A$2:C$10,3,FALSE)</f>
        <v>3</v>
      </c>
      <c r="N1522">
        <f t="shared" si="190"/>
        <v>21263.060472675003</v>
      </c>
      <c r="O1522" s="2" t="str">
        <f>VLOOKUP(B1522,states!A$2:C$10,2,FALSE)</f>
        <v>X</v>
      </c>
      <c r="P1522">
        <f t="shared" si="187"/>
        <v>2</v>
      </c>
      <c r="Q1522">
        <f>VLOOKUP(B1522,states!A$2:D$10,4,FALSE)</f>
        <v>1</v>
      </c>
      <c r="R1522">
        <v>0.5</v>
      </c>
      <c r="S1522">
        <f t="shared" si="188"/>
        <v>1.5</v>
      </c>
      <c r="T1522" s="7">
        <f t="shared" si="191"/>
        <v>0.16955650511751344</v>
      </c>
    </row>
  </sheetData>
  <autoFilter ref="B1:B1522" xr:uid="{25BF07AE-FC06-4AE7-BC68-BCC64D67F027}"/>
  <sortState xmlns:xlrd2="http://schemas.microsoft.com/office/spreadsheetml/2017/richdata2" ref="B2:M1527">
    <sortCondition ref="D2:D1527"/>
    <sortCondition descending="1" ref="L2:L1527"/>
    <sortCondition ref="G2:G152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6B3E-B9C9-41AF-B521-9D9769C2A348}">
  <dimension ref="A1:T389"/>
  <sheetViews>
    <sheetView workbookViewId="0">
      <selection activeCell="F8" sqref="F8"/>
    </sheetView>
  </sheetViews>
  <sheetFormatPr defaultRowHeight="14.4"/>
  <cols>
    <col min="7" max="7" width="13.05078125" customWidth="1"/>
    <col min="8" max="8" width="11.3671875" customWidth="1"/>
    <col min="12" max="12" width="8.83984375" style="2"/>
    <col min="14" max="14" width="14.62890625" customWidth="1"/>
    <col min="20" max="20" width="15.7890625" customWidth="1"/>
  </cols>
  <sheetData>
    <row r="1" spans="1:20">
      <c r="A1" t="s">
        <v>51</v>
      </c>
      <c r="B1" t="s">
        <v>8</v>
      </c>
      <c r="C1" t="s">
        <v>16</v>
      </c>
      <c r="D1" t="s">
        <v>9</v>
      </c>
      <c r="E1" s="2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38</v>
      </c>
      <c r="K1" t="s">
        <v>9</v>
      </c>
      <c r="L1" s="2" t="s">
        <v>15</v>
      </c>
      <c r="M1" t="s">
        <v>17</v>
      </c>
      <c r="N1" t="s">
        <v>24</v>
      </c>
      <c r="O1" s="2" t="s">
        <v>8</v>
      </c>
      <c r="P1" t="s">
        <v>16</v>
      </c>
      <c r="Q1" t="s">
        <v>28</v>
      </c>
      <c r="R1" t="s">
        <v>29</v>
      </c>
      <c r="S1" t="s">
        <v>30</v>
      </c>
      <c r="T1" s="7" t="s">
        <v>31</v>
      </c>
    </row>
    <row r="2" spans="1:20">
      <c r="A2" s="4" t="str">
        <f t="shared" ref="A2:A65" si="0">B2&amp;"-"&amp;D2&amp;"-"&amp;E2&amp;"-"&amp;C2&amp;"-"&amp;F2</f>
        <v>X2Pi-0.5-e-0-2</v>
      </c>
      <c r="B2" t="s">
        <v>0</v>
      </c>
      <c r="C2">
        <v>0</v>
      </c>
      <c r="D2">
        <v>0.5</v>
      </c>
      <c r="E2" t="s">
        <v>1</v>
      </c>
      <c r="F2">
        <v>2</v>
      </c>
      <c r="G2">
        <v>0</v>
      </c>
      <c r="H2">
        <v>1.0000000000000001E-5</v>
      </c>
      <c r="I2">
        <v>6</v>
      </c>
      <c r="J2">
        <f t="shared" ref="J2:J9" si="1">G2-G$2</f>
        <v>0</v>
      </c>
      <c r="K2">
        <f t="shared" ref="K2:K9" si="2">D2</f>
        <v>0.5</v>
      </c>
      <c r="L2" s="2" t="str">
        <f>E2</f>
        <v>e</v>
      </c>
      <c r="M2">
        <f>C2+1+VLOOKUP(B2,states!A$2:C$10,3,FALSE)</f>
        <v>1</v>
      </c>
      <c r="N2">
        <f>J2</f>
        <v>0</v>
      </c>
      <c r="O2" s="2" t="str">
        <f>VLOOKUP(B2,states!A$2:C$10,2,FALSE)</f>
        <v>X</v>
      </c>
      <c r="P2">
        <f t="shared" ref="P2:P9" si="3">C2</f>
        <v>0</v>
      </c>
      <c r="Q2">
        <f>VLOOKUP(B2,states!A$2:D$10,4,FALSE)</f>
        <v>1</v>
      </c>
      <c r="R2">
        <v>0.5</v>
      </c>
      <c r="S2">
        <f t="shared" ref="S2:S9" si="4">IF(Q2=0,R2,IF(F2=1,0.5,1.5))</f>
        <v>1.5</v>
      </c>
      <c r="T2" s="7">
        <f>0.01*I2/H2/D2^(1/5)*IF(P2=0,100,1)</f>
        <v>689219.01299822098</v>
      </c>
    </row>
    <row r="3" spans="1:20">
      <c r="A3" s="4" t="str">
        <f t="shared" si="0"/>
        <v>X2Pi-0.5-f-0-2</v>
      </c>
      <c r="B3" t="s">
        <v>0</v>
      </c>
      <c r="C3">
        <v>0</v>
      </c>
      <c r="D3">
        <v>0.5</v>
      </c>
      <c r="E3" t="s">
        <v>2</v>
      </c>
      <c r="F3">
        <v>2</v>
      </c>
      <c r="G3">
        <v>0.110615028</v>
      </c>
      <c r="H3">
        <v>7.7800000000000001E-7</v>
      </c>
      <c r="I3">
        <v>8</v>
      </c>
      <c r="J3">
        <f t="shared" si="1"/>
        <v>0.110615028</v>
      </c>
      <c r="K3">
        <f t="shared" si="2"/>
        <v>0.5</v>
      </c>
      <c r="L3" s="2" t="str">
        <f t="shared" ref="L3:L66" si="5">E3</f>
        <v>f</v>
      </c>
      <c r="M3">
        <f>C3+1+VLOOKUP(B3,states!A$2:C$10,3,FALSE)</f>
        <v>1</v>
      </c>
      <c r="N3">
        <f t="shared" ref="N3:N9" si="6">J3</f>
        <v>0.110615028</v>
      </c>
      <c r="O3" s="2" t="str">
        <f>VLOOKUP(B3,states!A$2:C$10,2,FALSE)</f>
        <v>X</v>
      </c>
      <c r="P3">
        <f t="shared" si="3"/>
        <v>0</v>
      </c>
      <c r="Q3">
        <f>VLOOKUP(B3,states!A$2:D$10,4,FALSE)</f>
        <v>1</v>
      </c>
      <c r="R3">
        <v>0.5</v>
      </c>
      <c r="S3">
        <f t="shared" si="4"/>
        <v>1.5</v>
      </c>
      <c r="T3" s="7">
        <f t="shared" ref="T3:T9" si="7">0.01*I3/H3/D3^(1/5)*IF(P3=0,100,1)</f>
        <v>11811808.277604474</v>
      </c>
    </row>
    <row r="4" spans="1:20">
      <c r="A4" s="4" t="str">
        <f t="shared" si="0"/>
        <v>X2Pi-0.5-e-1-2</v>
      </c>
      <c r="B4" t="s">
        <v>0</v>
      </c>
      <c r="C4">
        <v>1</v>
      </c>
      <c r="D4">
        <v>0.5</v>
      </c>
      <c r="E4" t="s">
        <v>1</v>
      </c>
      <c r="F4">
        <v>2</v>
      </c>
      <c r="G4">
        <v>2731.801622467</v>
      </c>
      <c r="H4">
        <v>1.034512E-3</v>
      </c>
      <c r="I4">
        <v>4</v>
      </c>
      <c r="J4">
        <f t="shared" si="1"/>
        <v>2731.801622467</v>
      </c>
      <c r="K4">
        <f t="shared" si="2"/>
        <v>0.5</v>
      </c>
      <c r="L4" s="2" t="str">
        <f t="shared" si="5"/>
        <v>e</v>
      </c>
      <c r="M4">
        <f>C4+1+VLOOKUP(B4,states!A$2:C$10,3,FALSE)</f>
        <v>2</v>
      </c>
      <c r="N4">
        <f t="shared" si="6"/>
        <v>2731.801622467</v>
      </c>
      <c r="O4" s="2" t="str">
        <f>VLOOKUP(B4,states!A$2:C$10,2,FALSE)</f>
        <v>X</v>
      </c>
      <c r="P4">
        <f t="shared" si="3"/>
        <v>1</v>
      </c>
      <c r="Q4">
        <f>VLOOKUP(B4,states!A$2:D$10,4,FALSE)</f>
        <v>1</v>
      </c>
      <c r="R4">
        <v>0.5</v>
      </c>
      <c r="S4">
        <f t="shared" si="4"/>
        <v>1.5</v>
      </c>
      <c r="T4" s="7">
        <f t="shared" si="7"/>
        <v>44.415080926931154</v>
      </c>
    </row>
    <row r="5" spans="1:20">
      <c r="A5" s="4" t="str">
        <f t="shared" si="0"/>
        <v>X2Pi-0.5-f-1-2</v>
      </c>
      <c r="B5" t="s">
        <v>0</v>
      </c>
      <c r="C5">
        <v>1</v>
      </c>
      <c r="D5">
        <v>0.5</v>
      </c>
      <c r="E5" t="s">
        <v>2</v>
      </c>
      <c r="F5">
        <v>2</v>
      </c>
      <c r="G5">
        <v>2731.9080246950002</v>
      </c>
      <c r="H5">
        <v>1.034178E-3</v>
      </c>
      <c r="I5">
        <v>4</v>
      </c>
      <c r="J5">
        <f t="shared" si="1"/>
        <v>2731.9080246950002</v>
      </c>
      <c r="K5">
        <f t="shared" si="2"/>
        <v>0.5</v>
      </c>
      <c r="L5" s="2" t="str">
        <f t="shared" si="5"/>
        <v>f</v>
      </c>
      <c r="M5">
        <f>C5+1+VLOOKUP(B5,states!A$2:C$10,3,FALSE)</f>
        <v>2</v>
      </c>
      <c r="N5">
        <f t="shared" si="6"/>
        <v>2731.9080246950002</v>
      </c>
      <c r="O5" s="2" t="str">
        <f>VLOOKUP(B5,states!A$2:C$10,2,FALSE)</f>
        <v>X</v>
      </c>
      <c r="P5">
        <f t="shared" si="3"/>
        <v>1</v>
      </c>
      <c r="Q5">
        <f>VLOOKUP(B5,states!A$2:D$10,4,FALSE)</f>
        <v>1</v>
      </c>
      <c r="R5">
        <v>0.5</v>
      </c>
      <c r="S5">
        <f t="shared" si="4"/>
        <v>1.5</v>
      </c>
      <c r="T5" s="7">
        <f t="shared" si="7"/>
        <v>44.429425301912637</v>
      </c>
    </row>
    <row r="6" spans="1:20">
      <c r="A6" s="4" t="str">
        <f t="shared" si="0"/>
        <v>X2Pi-0.5-e-2-2</v>
      </c>
      <c r="B6" t="s">
        <v>0</v>
      </c>
      <c r="C6">
        <v>2</v>
      </c>
      <c r="D6">
        <v>0.5</v>
      </c>
      <c r="E6" t="s">
        <v>1</v>
      </c>
      <c r="F6">
        <v>2</v>
      </c>
      <c r="G6">
        <v>5337.5963912819998</v>
      </c>
      <c r="H6">
        <v>6.0000000000000001E-3</v>
      </c>
      <c r="I6">
        <v>2</v>
      </c>
      <c r="J6">
        <f t="shared" si="1"/>
        <v>5337.5963912819998</v>
      </c>
      <c r="K6">
        <f t="shared" si="2"/>
        <v>0.5</v>
      </c>
      <c r="L6" s="2" t="str">
        <f t="shared" si="5"/>
        <v>e</v>
      </c>
      <c r="M6">
        <f>C6+1+VLOOKUP(B6,states!A$2:C$10,3,FALSE)</f>
        <v>3</v>
      </c>
      <c r="N6">
        <f t="shared" si="6"/>
        <v>5337.5963912819998</v>
      </c>
      <c r="O6" s="2" t="str">
        <f>VLOOKUP(B6,states!A$2:C$10,2,FALSE)</f>
        <v>X</v>
      </c>
      <c r="P6">
        <f t="shared" si="3"/>
        <v>2</v>
      </c>
      <c r="Q6">
        <f>VLOOKUP(B6,states!A$2:D$10,4,FALSE)</f>
        <v>1</v>
      </c>
      <c r="R6">
        <v>0.5</v>
      </c>
      <c r="S6">
        <f t="shared" si="4"/>
        <v>1.5</v>
      </c>
      <c r="T6" s="7">
        <f t="shared" si="7"/>
        <v>3.8289945166567838</v>
      </c>
    </row>
    <row r="7" spans="1:20">
      <c r="A7" s="4" t="str">
        <f t="shared" si="0"/>
        <v>X2Pi-0.5-f-2-2</v>
      </c>
      <c r="B7" t="s">
        <v>0</v>
      </c>
      <c r="C7">
        <v>2</v>
      </c>
      <c r="D7">
        <v>0.5</v>
      </c>
      <c r="E7" t="s">
        <v>2</v>
      </c>
      <c r="F7">
        <v>2</v>
      </c>
      <c r="G7">
        <v>5337.702056393</v>
      </c>
      <c r="H7">
        <v>6.000778E-3</v>
      </c>
      <c r="I7">
        <v>2</v>
      </c>
      <c r="J7">
        <f t="shared" si="1"/>
        <v>5337.702056393</v>
      </c>
      <c r="K7">
        <f t="shared" si="2"/>
        <v>0.5</v>
      </c>
      <c r="L7" s="2" t="str">
        <f t="shared" si="5"/>
        <v>f</v>
      </c>
      <c r="M7">
        <f>C7+1+VLOOKUP(B7,states!A$2:C$10,3,FALSE)</f>
        <v>3</v>
      </c>
      <c r="N7">
        <f t="shared" si="6"/>
        <v>5337.702056393</v>
      </c>
      <c r="O7" s="2" t="str">
        <f>VLOOKUP(B7,states!A$2:C$10,2,FALSE)</f>
        <v>X</v>
      </c>
      <c r="P7">
        <f t="shared" si="3"/>
        <v>2</v>
      </c>
      <c r="Q7">
        <f>VLOOKUP(B7,states!A$2:D$10,4,FALSE)</f>
        <v>1</v>
      </c>
      <c r="R7">
        <v>0.5</v>
      </c>
      <c r="S7">
        <f t="shared" si="4"/>
        <v>1.5</v>
      </c>
      <c r="T7" s="7">
        <f t="shared" si="7"/>
        <v>3.8284980880713637</v>
      </c>
    </row>
    <row r="8" spans="1:20">
      <c r="A8" s="4" t="str">
        <f t="shared" si="0"/>
        <v>X2Pi-0.5-f-3-2</v>
      </c>
      <c r="B8" t="s">
        <v>0</v>
      </c>
      <c r="C8">
        <v>3</v>
      </c>
      <c r="D8">
        <v>0.5</v>
      </c>
      <c r="E8" t="s">
        <v>2</v>
      </c>
      <c r="F8">
        <v>2</v>
      </c>
      <c r="G8">
        <v>7818.8880409089998</v>
      </c>
      <c r="H8">
        <v>2.1201912E-2</v>
      </c>
      <c r="I8">
        <v>1</v>
      </c>
      <c r="J8">
        <f t="shared" si="1"/>
        <v>7818.8880409089998</v>
      </c>
      <c r="K8">
        <f t="shared" si="2"/>
        <v>0.5</v>
      </c>
      <c r="L8" s="2" t="str">
        <f t="shared" si="5"/>
        <v>f</v>
      </c>
      <c r="M8">
        <f>C8+1+VLOOKUP(B8,states!A$2:C$10,3,FALSE)</f>
        <v>4</v>
      </c>
      <c r="N8">
        <f t="shared" si="6"/>
        <v>7818.8880409089998</v>
      </c>
      <c r="O8" s="2" t="str">
        <f>VLOOKUP(B8,states!A$2:C$10,2,FALSE)</f>
        <v>X</v>
      </c>
      <c r="P8">
        <f t="shared" si="3"/>
        <v>3</v>
      </c>
      <c r="Q8">
        <f>VLOOKUP(B8,states!A$2:D$10,4,FALSE)</f>
        <v>1</v>
      </c>
      <c r="R8">
        <v>0.5</v>
      </c>
      <c r="S8">
        <f t="shared" si="4"/>
        <v>1.5</v>
      </c>
      <c r="T8" s="7">
        <f t="shared" si="7"/>
        <v>0.54178998337368589</v>
      </c>
    </row>
    <row r="9" spans="1:20">
      <c r="A9" s="4" t="str">
        <f t="shared" si="0"/>
        <v>X2Pi-0.5-e-4-2</v>
      </c>
      <c r="B9" t="s">
        <v>0</v>
      </c>
      <c r="C9">
        <v>4</v>
      </c>
      <c r="D9">
        <v>0.5</v>
      </c>
      <c r="E9" t="s">
        <v>1</v>
      </c>
      <c r="F9">
        <v>2</v>
      </c>
      <c r="G9">
        <v>10176.430098831999</v>
      </c>
      <c r="H9">
        <v>1.8074178E-2</v>
      </c>
      <c r="I9">
        <v>1</v>
      </c>
      <c r="J9">
        <f t="shared" si="1"/>
        <v>10176.430098831999</v>
      </c>
      <c r="K9">
        <f t="shared" si="2"/>
        <v>0.5</v>
      </c>
      <c r="L9" s="2" t="str">
        <f t="shared" si="5"/>
        <v>e</v>
      </c>
      <c r="M9">
        <f>C9+1+VLOOKUP(B9,states!A$2:C$10,3,FALSE)</f>
        <v>5</v>
      </c>
      <c r="N9">
        <f t="shared" si="6"/>
        <v>10176.430098831999</v>
      </c>
      <c r="O9" s="2" t="str">
        <f>VLOOKUP(B9,states!A$2:C$10,2,FALSE)</f>
        <v>X</v>
      </c>
      <c r="P9">
        <f t="shared" si="3"/>
        <v>4</v>
      </c>
      <c r="Q9">
        <f>VLOOKUP(B9,states!A$2:D$10,4,FALSE)</f>
        <v>1</v>
      </c>
      <c r="R9">
        <v>0.5</v>
      </c>
      <c r="S9">
        <f t="shared" si="4"/>
        <v>1.5</v>
      </c>
      <c r="T9" s="7">
        <f t="shared" si="7"/>
        <v>0.63554666496979006</v>
      </c>
    </row>
    <row r="10" spans="1:20">
      <c r="A10" s="4" t="str">
        <f t="shared" si="0"/>
        <v>X2Pi-1.5-f-0-1</v>
      </c>
      <c r="B10" t="s">
        <v>0</v>
      </c>
      <c r="C10">
        <v>0</v>
      </c>
      <c r="D10">
        <v>1.5</v>
      </c>
      <c r="E10" t="s">
        <v>2</v>
      </c>
      <c r="F10">
        <v>1</v>
      </c>
      <c r="G10">
        <v>17.881117138</v>
      </c>
      <c r="H10">
        <v>2.1878E-5</v>
      </c>
      <c r="I10">
        <v>7</v>
      </c>
      <c r="J10">
        <f t="shared" ref="J10:J73" si="8">G10-G$2</f>
        <v>17.881117138</v>
      </c>
      <c r="K10">
        <f t="shared" ref="K10:K73" si="9">D10</f>
        <v>1.5</v>
      </c>
      <c r="L10" s="2" t="str">
        <f t="shared" si="5"/>
        <v>f</v>
      </c>
      <c r="M10">
        <f>C10+1+VLOOKUP(B10,states!A$2:C$10,3,FALSE)</f>
        <v>1</v>
      </c>
      <c r="N10">
        <f t="shared" ref="N10:N73" si="10">J10</f>
        <v>17.881117138</v>
      </c>
      <c r="O10" s="2" t="str">
        <f>VLOOKUP(B10,states!A$2:C$10,2,FALSE)</f>
        <v>X</v>
      </c>
      <c r="P10">
        <f t="shared" ref="P10:P73" si="11">C10</f>
        <v>0</v>
      </c>
      <c r="Q10">
        <f>VLOOKUP(B10,states!A$2:D$10,4,FALSE)</f>
        <v>1</v>
      </c>
      <c r="R10">
        <v>0.5</v>
      </c>
      <c r="S10">
        <f t="shared" ref="S10:S73" si="12">IF(Q10=0,R10,IF(F10=1,0.5,1.5))</f>
        <v>0.5</v>
      </c>
      <c r="T10" s="7">
        <f t="shared" ref="T10:T73" si="13">0.01*I10/H10/D10^(1/5)*IF(P10=0,100,1)</f>
        <v>295034.06985885801</v>
      </c>
    </row>
    <row r="11" spans="1:20">
      <c r="A11" s="4" t="str">
        <f t="shared" si="0"/>
        <v>X2Pi-1.5-e-0-1</v>
      </c>
      <c r="B11" t="s">
        <v>0</v>
      </c>
      <c r="C11">
        <v>0</v>
      </c>
      <c r="D11">
        <v>1.5</v>
      </c>
      <c r="E11" t="s">
        <v>1</v>
      </c>
      <c r="F11">
        <v>1</v>
      </c>
      <c r="G11">
        <v>17.904908030000001</v>
      </c>
      <c r="H11">
        <v>2.1883E-5</v>
      </c>
      <c r="I11">
        <v>6</v>
      </c>
      <c r="J11">
        <f t="shared" si="8"/>
        <v>17.904908030000001</v>
      </c>
      <c r="K11">
        <f t="shared" si="9"/>
        <v>1.5</v>
      </c>
      <c r="L11" s="2" t="str">
        <f t="shared" si="5"/>
        <v>e</v>
      </c>
      <c r="M11">
        <f>C11+1+VLOOKUP(B11,states!A$2:C$10,3,FALSE)</f>
        <v>1</v>
      </c>
      <c r="N11">
        <f t="shared" si="10"/>
        <v>17.904908030000001</v>
      </c>
      <c r="O11" s="2" t="str">
        <f>VLOOKUP(B11,states!A$2:C$10,2,FALSE)</f>
        <v>X</v>
      </c>
      <c r="P11">
        <f t="shared" si="11"/>
        <v>0</v>
      </c>
      <c r="Q11">
        <f>VLOOKUP(B11,states!A$2:D$10,4,FALSE)</f>
        <v>1</v>
      </c>
      <c r="R11">
        <v>0.5</v>
      </c>
      <c r="S11">
        <f t="shared" si="12"/>
        <v>0.5</v>
      </c>
      <c r="T11" s="7">
        <f t="shared" si="13"/>
        <v>252828.5641315344</v>
      </c>
    </row>
    <row r="12" spans="1:20">
      <c r="A12" s="4" t="str">
        <f t="shared" si="0"/>
        <v>X2Pi-1.5-e-0-2</v>
      </c>
      <c r="B12" t="s">
        <v>0</v>
      </c>
      <c r="C12">
        <v>0</v>
      </c>
      <c r="D12">
        <v>1.5</v>
      </c>
      <c r="E12" t="s">
        <v>1</v>
      </c>
      <c r="F12">
        <v>2</v>
      </c>
      <c r="G12">
        <v>66.939329396999995</v>
      </c>
      <c r="H12">
        <v>3.4511999999999998E-5</v>
      </c>
      <c r="I12">
        <v>9</v>
      </c>
      <c r="J12">
        <f t="shared" si="8"/>
        <v>66.939329396999995</v>
      </c>
      <c r="K12">
        <f t="shared" si="9"/>
        <v>1.5</v>
      </c>
      <c r="L12" s="2" t="str">
        <f t="shared" si="5"/>
        <v>e</v>
      </c>
      <c r="M12">
        <f>C12+1+VLOOKUP(B12,states!A$2:C$10,3,FALSE)</f>
        <v>1</v>
      </c>
      <c r="N12">
        <f t="shared" si="10"/>
        <v>66.939329396999995</v>
      </c>
      <c r="O12" s="2" t="str">
        <f>VLOOKUP(B12,states!A$2:C$10,2,FALSE)</f>
        <v>X</v>
      </c>
      <c r="P12">
        <f t="shared" si="11"/>
        <v>0</v>
      </c>
      <c r="Q12">
        <f>VLOOKUP(B12,states!A$2:D$10,4,FALSE)</f>
        <v>1</v>
      </c>
      <c r="R12">
        <v>0.5</v>
      </c>
      <c r="S12">
        <f t="shared" si="12"/>
        <v>1.5</v>
      </c>
      <c r="T12" s="7">
        <f t="shared" si="13"/>
        <v>240466.24951714044</v>
      </c>
    </row>
    <row r="13" spans="1:20">
      <c r="A13" s="4" t="str">
        <f t="shared" si="0"/>
        <v>X2Pi-1.5-f-0-2</v>
      </c>
      <c r="B13" t="s">
        <v>0</v>
      </c>
      <c r="C13">
        <v>0</v>
      </c>
      <c r="D13">
        <v>1.5</v>
      </c>
      <c r="E13" t="s">
        <v>2</v>
      </c>
      <c r="F13">
        <v>2</v>
      </c>
      <c r="G13">
        <v>67.184059069</v>
      </c>
      <c r="H13">
        <v>3.4177999999999997E-5</v>
      </c>
      <c r="I13">
        <v>9</v>
      </c>
      <c r="J13">
        <f t="shared" si="8"/>
        <v>67.184059069</v>
      </c>
      <c r="K13">
        <f t="shared" si="9"/>
        <v>1.5</v>
      </c>
      <c r="L13" s="2" t="str">
        <f t="shared" si="5"/>
        <v>f</v>
      </c>
      <c r="M13">
        <f>C13+1+VLOOKUP(B13,states!A$2:C$10,3,FALSE)</f>
        <v>1</v>
      </c>
      <c r="N13">
        <f t="shared" si="10"/>
        <v>67.184059069</v>
      </c>
      <c r="O13" s="2" t="str">
        <f>VLOOKUP(B13,states!A$2:C$10,2,FALSE)</f>
        <v>X</v>
      </c>
      <c r="P13">
        <f t="shared" si="11"/>
        <v>0</v>
      </c>
      <c r="Q13">
        <f>VLOOKUP(B13,states!A$2:D$10,4,FALSE)</f>
        <v>1</v>
      </c>
      <c r="R13">
        <v>0.5</v>
      </c>
      <c r="S13">
        <f t="shared" si="12"/>
        <v>1.5</v>
      </c>
      <c r="T13" s="7">
        <f t="shared" si="13"/>
        <v>242816.1742447057</v>
      </c>
    </row>
    <row r="14" spans="1:20">
      <c r="A14" s="4" t="str">
        <f t="shared" si="0"/>
        <v>X2Pi-1.5-f-1-1</v>
      </c>
      <c r="B14" t="s">
        <v>0</v>
      </c>
      <c r="C14">
        <v>1</v>
      </c>
      <c r="D14">
        <v>1.5</v>
      </c>
      <c r="E14" t="s">
        <v>2</v>
      </c>
      <c r="F14">
        <v>1</v>
      </c>
      <c r="G14">
        <v>2749.6526090409998</v>
      </c>
      <c r="H14">
        <v>1.0218829999999999E-3</v>
      </c>
      <c r="I14">
        <v>6</v>
      </c>
      <c r="J14">
        <f t="shared" si="8"/>
        <v>2749.6526090409998</v>
      </c>
      <c r="K14">
        <f t="shared" si="9"/>
        <v>1.5</v>
      </c>
      <c r="L14" s="2" t="str">
        <f t="shared" si="5"/>
        <v>f</v>
      </c>
      <c r="M14">
        <f>C14+1+VLOOKUP(B14,states!A$2:C$10,3,FALSE)</f>
        <v>2</v>
      </c>
      <c r="N14">
        <f t="shared" si="10"/>
        <v>2749.6526090409998</v>
      </c>
      <c r="O14" s="2" t="str">
        <f>VLOOKUP(B14,states!A$2:C$10,2,FALSE)</f>
        <v>X</v>
      </c>
      <c r="P14">
        <f t="shared" si="11"/>
        <v>1</v>
      </c>
      <c r="Q14">
        <f>VLOOKUP(B14,states!A$2:D$10,4,FALSE)</f>
        <v>1</v>
      </c>
      <c r="R14">
        <v>0.5</v>
      </c>
      <c r="S14">
        <f t="shared" si="12"/>
        <v>0.5</v>
      </c>
      <c r="T14" s="7">
        <f t="shared" si="13"/>
        <v>54.141692041949689</v>
      </c>
    </row>
    <row r="15" spans="1:20">
      <c r="A15" s="4" t="str">
        <f t="shared" si="0"/>
        <v>X2Pi-1.5-e-1-1</v>
      </c>
      <c r="B15" t="s">
        <v>0</v>
      </c>
      <c r="C15">
        <v>1</v>
      </c>
      <c r="D15">
        <v>1.5</v>
      </c>
      <c r="E15" t="s">
        <v>1</v>
      </c>
      <c r="F15">
        <v>1</v>
      </c>
      <c r="G15">
        <v>2749.6725473060001</v>
      </c>
      <c r="H15">
        <v>1.0218779999999999E-3</v>
      </c>
      <c r="I15">
        <v>6</v>
      </c>
      <c r="J15">
        <f t="shared" si="8"/>
        <v>2749.6725473060001</v>
      </c>
      <c r="K15">
        <f t="shared" si="9"/>
        <v>1.5</v>
      </c>
      <c r="L15" s="2" t="str">
        <f t="shared" si="5"/>
        <v>e</v>
      </c>
      <c r="M15">
        <f>C15+1+VLOOKUP(B15,states!A$2:C$10,3,FALSE)</f>
        <v>2</v>
      </c>
      <c r="N15">
        <f t="shared" si="10"/>
        <v>2749.6725473060001</v>
      </c>
      <c r="O15" s="2" t="str">
        <f>VLOOKUP(B15,states!A$2:C$10,2,FALSE)</f>
        <v>X</v>
      </c>
      <c r="P15">
        <f t="shared" si="11"/>
        <v>1</v>
      </c>
      <c r="Q15">
        <f>VLOOKUP(B15,states!A$2:D$10,4,FALSE)</f>
        <v>1</v>
      </c>
      <c r="R15">
        <v>0.5</v>
      </c>
      <c r="S15">
        <f t="shared" si="12"/>
        <v>0.5</v>
      </c>
      <c r="T15" s="7">
        <f t="shared" si="13"/>
        <v>54.141956954649842</v>
      </c>
    </row>
    <row r="16" spans="1:20">
      <c r="A16" s="4" t="str">
        <f t="shared" si="0"/>
        <v>X2Pi-1.5-e-1-2</v>
      </c>
      <c r="B16" t="s">
        <v>0</v>
      </c>
      <c r="C16">
        <v>1</v>
      </c>
      <c r="D16">
        <v>1.5</v>
      </c>
      <c r="E16" t="s">
        <v>1</v>
      </c>
      <c r="F16">
        <v>2</v>
      </c>
      <c r="G16">
        <v>2796.8856578680002</v>
      </c>
      <c r="H16">
        <v>1E-3</v>
      </c>
      <c r="I16">
        <v>9</v>
      </c>
      <c r="J16">
        <f t="shared" si="8"/>
        <v>2796.8856578680002</v>
      </c>
      <c r="K16">
        <f t="shared" si="9"/>
        <v>1.5</v>
      </c>
      <c r="L16" s="2" t="str">
        <f t="shared" si="5"/>
        <v>e</v>
      </c>
      <c r="M16">
        <f>C16+1+VLOOKUP(B16,states!A$2:C$10,3,FALSE)</f>
        <v>2</v>
      </c>
      <c r="N16">
        <f t="shared" si="10"/>
        <v>2796.8856578680002</v>
      </c>
      <c r="O16" s="2" t="str">
        <f>VLOOKUP(B16,states!A$2:C$10,2,FALSE)</f>
        <v>X</v>
      </c>
      <c r="P16">
        <f t="shared" si="11"/>
        <v>1</v>
      </c>
      <c r="Q16">
        <f>VLOOKUP(B16,states!A$2:D$10,4,FALSE)</f>
        <v>1</v>
      </c>
      <c r="R16">
        <v>0.5</v>
      </c>
      <c r="S16">
        <f t="shared" si="12"/>
        <v>1.5</v>
      </c>
      <c r="T16" s="7">
        <f t="shared" si="13"/>
        <v>82.989712033355502</v>
      </c>
    </row>
    <row r="17" spans="1:20">
      <c r="A17" s="4" t="str">
        <f t="shared" si="0"/>
        <v>X2Pi-1.5-f-1-2</v>
      </c>
      <c r="B17" t="s">
        <v>0</v>
      </c>
      <c r="C17">
        <v>1</v>
      </c>
      <c r="D17">
        <v>1.5</v>
      </c>
      <c r="E17" t="s">
        <v>2</v>
      </c>
      <c r="F17">
        <v>2</v>
      </c>
      <c r="G17">
        <v>2797.1186183750001</v>
      </c>
      <c r="H17">
        <v>1.0007779999999999E-3</v>
      </c>
      <c r="I17">
        <v>9</v>
      </c>
      <c r="J17">
        <f t="shared" si="8"/>
        <v>2797.1186183750001</v>
      </c>
      <c r="K17">
        <f t="shared" si="9"/>
        <v>1.5</v>
      </c>
      <c r="L17" s="2" t="str">
        <f t="shared" si="5"/>
        <v>f</v>
      </c>
      <c r="M17">
        <f>C17+1+VLOOKUP(B17,states!A$2:C$10,3,FALSE)</f>
        <v>2</v>
      </c>
      <c r="N17">
        <f t="shared" si="10"/>
        <v>2797.1186183750001</v>
      </c>
      <c r="O17" s="2" t="str">
        <f>VLOOKUP(B17,states!A$2:C$10,2,FALSE)</f>
        <v>X</v>
      </c>
      <c r="P17">
        <f t="shared" si="11"/>
        <v>1</v>
      </c>
      <c r="Q17">
        <f>VLOOKUP(B17,states!A$2:D$10,4,FALSE)</f>
        <v>1</v>
      </c>
      <c r="R17">
        <v>0.5</v>
      </c>
      <c r="S17">
        <f t="shared" si="12"/>
        <v>1.5</v>
      </c>
      <c r="T17" s="7">
        <f t="shared" si="13"/>
        <v>82.92519623068803</v>
      </c>
    </row>
    <row r="18" spans="1:20">
      <c r="A18" s="4" t="str">
        <f t="shared" si="0"/>
        <v>X2Pi-1.5-f-2-1</v>
      </c>
      <c r="B18" t="s">
        <v>0</v>
      </c>
      <c r="C18">
        <v>2</v>
      </c>
      <c r="D18">
        <v>1.5</v>
      </c>
      <c r="E18" t="s">
        <v>2</v>
      </c>
      <c r="F18">
        <v>1</v>
      </c>
      <c r="G18">
        <v>5355.3670670359998</v>
      </c>
      <c r="H18">
        <v>6.3218780000000004E-3</v>
      </c>
      <c r="I18">
        <v>4</v>
      </c>
      <c r="J18">
        <f t="shared" si="8"/>
        <v>5355.3670670359998</v>
      </c>
      <c r="K18">
        <f t="shared" si="9"/>
        <v>1.5</v>
      </c>
      <c r="L18" s="2" t="str">
        <f t="shared" si="5"/>
        <v>f</v>
      </c>
      <c r="M18">
        <f>C18+1+VLOOKUP(B18,states!A$2:C$10,3,FALSE)</f>
        <v>3</v>
      </c>
      <c r="N18">
        <f t="shared" si="10"/>
        <v>5355.3670670359998</v>
      </c>
      <c r="O18" s="2" t="str">
        <f>VLOOKUP(B18,states!A$2:C$10,2,FALSE)</f>
        <v>X</v>
      </c>
      <c r="P18">
        <f t="shared" si="11"/>
        <v>2</v>
      </c>
      <c r="Q18">
        <f>VLOOKUP(B18,states!A$2:D$10,4,FALSE)</f>
        <v>1</v>
      </c>
      <c r="R18">
        <v>0.5</v>
      </c>
      <c r="S18">
        <f t="shared" si="12"/>
        <v>0.5</v>
      </c>
      <c r="T18" s="7">
        <f t="shared" si="13"/>
        <v>5.8343923212800233</v>
      </c>
    </row>
    <row r="19" spans="1:20">
      <c r="A19" s="4" t="str">
        <f t="shared" si="0"/>
        <v>X2Pi-1.5-e-2-1</v>
      </c>
      <c r="B19" t="s">
        <v>0</v>
      </c>
      <c r="C19">
        <v>2</v>
      </c>
      <c r="D19">
        <v>1.5</v>
      </c>
      <c r="E19" t="s">
        <v>1</v>
      </c>
      <c r="F19">
        <v>1</v>
      </c>
      <c r="G19">
        <v>5355.3793353640003</v>
      </c>
      <c r="H19">
        <v>6.0218829999999996E-3</v>
      </c>
      <c r="I19">
        <v>4</v>
      </c>
      <c r="J19">
        <f t="shared" si="8"/>
        <v>5355.3793353640003</v>
      </c>
      <c r="K19">
        <f t="shared" si="9"/>
        <v>1.5</v>
      </c>
      <c r="L19" s="2" t="str">
        <f t="shared" si="5"/>
        <v>e</v>
      </c>
      <c r="M19">
        <f>C19+1+VLOOKUP(B19,states!A$2:C$10,3,FALSE)</f>
        <v>3</v>
      </c>
      <c r="N19">
        <f t="shared" si="10"/>
        <v>5355.3793353640003</v>
      </c>
      <c r="O19" s="2" t="str">
        <f>VLOOKUP(B19,states!A$2:C$10,2,FALSE)</f>
        <v>X</v>
      </c>
      <c r="P19">
        <f t="shared" si="11"/>
        <v>2</v>
      </c>
      <c r="Q19">
        <f>VLOOKUP(B19,states!A$2:D$10,4,FALSE)</f>
        <v>1</v>
      </c>
      <c r="R19">
        <v>0.5</v>
      </c>
      <c r="S19">
        <f t="shared" si="12"/>
        <v>0.5</v>
      </c>
      <c r="T19" s="7">
        <f t="shared" si="13"/>
        <v>6.1250470092609097</v>
      </c>
    </row>
    <row r="20" spans="1:20">
      <c r="A20" s="4" t="str">
        <f t="shared" si="0"/>
        <v>X2Pi-1.5-e-2-2</v>
      </c>
      <c r="B20" t="s">
        <v>0</v>
      </c>
      <c r="C20">
        <v>2</v>
      </c>
      <c r="D20">
        <v>1.5</v>
      </c>
      <c r="E20" t="s">
        <v>1</v>
      </c>
      <c r="F20">
        <v>2</v>
      </c>
      <c r="G20">
        <v>5400.8245592160001</v>
      </c>
      <c r="H20">
        <v>6.000778E-3</v>
      </c>
      <c r="I20">
        <v>5</v>
      </c>
      <c r="J20">
        <f t="shared" si="8"/>
        <v>5400.8245592160001</v>
      </c>
      <c r="K20">
        <f t="shared" si="9"/>
        <v>1.5</v>
      </c>
      <c r="L20" s="2" t="str">
        <f t="shared" si="5"/>
        <v>e</v>
      </c>
      <c r="M20">
        <f>C20+1+VLOOKUP(B20,states!A$2:C$10,3,FALSE)</f>
        <v>3</v>
      </c>
      <c r="N20">
        <f t="shared" si="10"/>
        <v>5400.8245592160001</v>
      </c>
      <c r="O20" s="2" t="str">
        <f>VLOOKUP(B20,states!A$2:C$10,2,FALSE)</f>
        <v>X</v>
      </c>
      <c r="P20">
        <f t="shared" si="11"/>
        <v>2</v>
      </c>
      <c r="Q20">
        <f>VLOOKUP(B20,states!A$2:D$10,4,FALSE)</f>
        <v>1</v>
      </c>
      <c r="R20">
        <v>0.5</v>
      </c>
      <c r="S20">
        <f t="shared" si="12"/>
        <v>1.5</v>
      </c>
      <c r="T20" s="7">
        <f t="shared" si="13"/>
        <v>7.6832363360361589</v>
      </c>
    </row>
    <row r="21" spans="1:20">
      <c r="A21" s="4" t="str">
        <f t="shared" si="0"/>
        <v>X2Pi-1.5-f-2-2</v>
      </c>
      <c r="B21" t="s">
        <v>0</v>
      </c>
      <c r="C21">
        <v>2</v>
      </c>
      <c r="D21">
        <v>1.5</v>
      </c>
      <c r="E21" t="s">
        <v>2</v>
      </c>
      <c r="F21">
        <v>2</v>
      </c>
      <c r="G21">
        <v>5401.0420354959997</v>
      </c>
      <c r="H21">
        <v>6.0341780000000003E-3</v>
      </c>
      <c r="I21">
        <v>5</v>
      </c>
      <c r="J21">
        <f t="shared" si="8"/>
        <v>5401.0420354959997</v>
      </c>
      <c r="K21">
        <f t="shared" si="9"/>
        <v>1.5</v>
      </c>
      <c r="L21" s="2" t="str">
        <f t="shared" si="5"/>
        <v>f</v>
      </c>
      <c r="M21">
        <f>C21+1+VLOOKUP(B21,states!A$2:C$10,3,FALSE)</f>
        <v>3</v>
      </c>
      <c r="N21">
        <f t="shared" si="10"/>
        <v>5401.0420354959997</v>
      </c>
      <c r="O21" s="2" t="str">
        <f>VLOOKUP(B21,states!A$2:C$10,2,FALSE)</f>
        <v>X</v>
      </c>
      <c r="P21">
        <f t="shared" si="11"/>
        <v>2</v>
      </c>
      <c r="Q21">
        <f>VLOOKUP(B21,states!A$2:D$10,4,FALSE)</f>
        <v>1</v>
      </c>
      <c r="R21">
        <v>0.5</v>
      </c>
      <c r="S21">
        <f t="shared" si="12"/>
        <v>1.5</v>
      </c>
      <c r="T21" s="7">
        <f t="shared" si="13"/>
        <v>7.6407085727478359</v>
      </c>
    </row>
    <row r="22" spans="1:20">
      <c r="A22" s="4" t="str">
        <f t="shared" si="0"/>
        <v>X2Pi-1.5-e-3-1</v>
      </c>
      <c r="B22" t="s">
        <v>0</v>
      </c>
      <c r="C22">
        <v>3</v>
      </c>
      <c r="D22">
        <v>1.5</v>
      </c>
      <c r="E22" t="s">
        <v>1</v>
      </c>
      <c r="F22">
        <v>1</v>
      </c>
      <c r="G22">
        <v>7836.4663465450003</v>
      </c>
      <c r="H22">
        <v>2.6021877999999998E-2</v>
      </c>
      <c r="I22">
        <v>4</v>
      </c>
      <c r="J22">
        <f t="shared" si="8"/>
        <v>7836.4663465450003</v>
      </c>
      <c r="K22">
        <f t="shared" si="9"/>
        <v>1.5</v>
      </c>
      <c r="L22" s="2" t="str">
        <f t="shared" si="5"/>
        <v>e</v>
      </c>
      <c r="M22">
        <f>C22+1+VLOOKUP(B22,states!A$2:C$10,3,FALSE)</f>
        <v>4</v>
      </c>
      <c r="N22">
        <f t="shared" si="10"/>
        <v>7836.4663465450003</v>
      </c>
      <c r="O22" s="2" t="str">
        <f>VLOOKUP(B22,states!A$2:C$10,2,FALSE)</f>
        <v>X</v>
      </c>
      <c r="P22">
        <f t="shared" si="11"/>
        <v>3</v>
      </c>
      <c r="Q22">
        <f>VLOOKUP(B22,states!A$2:D$10,4,FALSE)</f>
        <v>1</v>
      </c>
      <c r="R22">
        <v>0.5</v>
      </c>
      <c r="S22">
        <f t="shared" si="12"/>
        <v>0.5</v>
      </c>
      <c r="T22" s="7">
        <f t="shared" si="13"/>
        <v>1.4174348392252518</v>
      </c>
    </row>
    <row r="23" spans="1:20">
      <c r="A23" s="4" t="str">
        <f t="shared" si="0"/>
        <v>X2Pi-1.5-f-3-1</v>
      </c>
      <c r="B23" t="s">
        <v>0</v>
      </c>
      <c r="C23">
        <v>3</v>
      </c>
      <c r="D23">
        <v>1.5</v>
      </c>
      <c r="E23" t="s">
        <v>2</v>
      </c>
      <c r="F23">
        <v>1</v>
      </c>
      <c r="G23">
        <v>7836.467584129</v>
      </c>
      <c r="H23">
        <v>2.1021883000000002E-2</v>
      </c>
      <c r="I23">
        <v>4</v>
      </c>
      <c r="J23">
        <f t="shared" si="8"/>
        <v>7836.467584129</v>
      </c>
      <c r="K23">
        <f t="shared" si="9"/>
        <v>1.5</v>
      </c>
      <c r="L23" s="2" t="str">
        <f t="shared" si="5"/>
        <v>f</v>
      </c>
      <c r="M23">
        <f>C23+1+VLOOKUP(B23,states!A$2:C$10,3,FALSE)</f>
        <v>4</v>
      </c>
      <c r="N23">
        <f t="shared" si="10"/>
        <v>7836.467584129</v>
      </c>
      <c r="O23" s="2" t="str">
        <f>VLOOKUP(B23,states!A$2:C$10,2,FALSE)</f>
        <v>X</v>
      </c>
      <c r="P23">
        <f t="shared" si="11"/>
        <v>3</v>
      </c>
      <c r="Q23">
        <f>VLOOKUP(B23,states!A$2:D$10,4,FALSE)</f>
        <v>1</v>
      </c>
      <c r="R23">
        <v>0.5</v>
      </c>
      <c r="S23">
        <f t="shared" si="12"/>
        <v>0.5</v>
      </c>
      <c r="T23" s="7">
        <f t="shared" si="13"/>
        <v>1.7545676787978086</v>
      </c>
    </row>
    <row r="24" spans="1:20">
      <c r="A24" s="4" t="str">
        <f t="shared" si="0"/>
        <v>X2Pi-1.5-e-3-2</v>
      </c>
      <c r="B24" t="s">
        <v>0</v>
      </c>
      <c r="C24">
        <v>3</v>
      </c>
      <c r="D24">
        <v>1.5</v>
      </c>
      <c r="E24" t="s">
        <v>1</v>
      </c>
      <c r="F24">
        <v>2</v>
      </c>
      <c r="G24">
        <v>7880.1874988319996</v>
      </c>
      <c r="H24">
        <v>1.3074178000000001E-2</v>
      </c>
      <c r="I24">
        <v>5</v>
      </c>
      <c r="J24">
        <f t="shared" si="8"/>
        <v>7880.1874988319996</v>
      </c>
      <c r="K24">
        <f t="shared" si="9"/>
        <v>1.5</v>
      </c>
      <c r="L24" s="2" t="str">
        <f t="shared" si="5"/>
        <v>e</v>
      </c>
      <c r="M24">
        <f>C24+1+VLOOKUP(B24,states!A$2:C$10,3,FALSE)</f>
        <v>4</v>
      </c>
      <c r="N24">
        <f t="shared" si="10"/>
        <v>7880.1874988319996</v>
      </c>
      <c r="O24" s="2" t="str">
        <f>VLOOKUP(B24,states!A$2:C$10,2,FALSE)</f>
        <v>X</v>
      </c>
      <c r="P24">
        <f t="shared" si="11"/>
        <v>3</v>
      </c>
      <c r="Q24">
        <f>VLOOKUP(B24,states!A$2:D$10,4,FALSE)</f>
        <v>1</v>
      </c>
      <c r="R24">
        <v>0.5</v>
      </c>
      <c r="S24">
        <f t="shared" si="12"/>
        <v>1.5</v>
      </c>
      <c r="T24" s="7">
        <f t="shared" si="13"/>
        <v>3.5264469838246346</v>
      </c>
    </row>
    <row r="25" spans="1:20">
      <c r="A25" s="4" t="str">
        <f t="shared" si="0"/>
        <v>X2Pi-1.5-f-3-2</v>
      </c>
      <c r="B25" t="s">
        <v>0</v>
      </c>
      <c r="C25">
        <v>3</v>
      </c>
      <c r="D25">
        <v>1.5</v>
      </c>
      <c r="E25" t="s">
        <v>2</v>
      </c>
      <c r="F25">
        <v>2</v>
      </c>
      <c r="G25">
        <v>7880.4022523120002</v>
      </c>
      <c r="H25">
        <v>1.1000777999999999E-2</v>
      </c>
      <c r="I25">
        <v>4</v>
      </c>
      <c r="J25">
        <f t="shared" si="8"/>
        <v>7880.4022523120002</v>
      </c>
      <c r="K25">
        <f t="shared" si="9"/>
        <v>1.5</v>
      </c>
      <c r="L25" s="2" t="str">
        <f t="shared" si="5"/>
        <v>f</v>
      </c>
      <c r="M25">
        <f>C25+1+VLOOKUP(B25,states!A$2:C$10,3,FALSE)</f>
        <v>4</v>
      </c>
      <c r="N25">
        <f t="shared" si="10"/>
        <v>7880.4022523120002</v>
      </c>
      <c r="O25" s="2" t="str">
        <f>VLOOKUP(B25,states!A$2:C$10,2,FALSE)</f>
        <v>X</v>
      </c>
      <c r="P25">
        <f t="shared" si="11"/>
        <v>3</v>
      </c>
      <c r="Q25">
        <f>VLOOKUP(B25,states!A$2:D$10,4,FALSE)</f>
        <v>1</v>
      </c>
      <c r="R25">
        <v>0.5</v>
      </c>
      <c r="S25">
        <f t="shared" si="12"/>
        <v>1.5</v>
      </c>
      <c r="T25" s="7">
        <f t="shared" si="13"/>
        <v>3.352882537877695</v>
      </c>
    </row>
    <row r="26" spans="1:20">
      <c r="A26" s="4" t="str">
        <f t="shared" si="0"/>
        <v>X2Pi-1.5-f-4-1</v>
      </c>
      <c r="B26" t="s">
        <v>0</v>
      </c>
      <c r="C26">
        <v>4</v>
      </c>
      <c r="D26">
        <v>1.5</v>
      </c>
      <c r="E26" t="s">
        <v>2</v>
      </c>
      <c r="F26">
        <v>1</v>
      </c>
      <c r="G26">
        <v>10193.997537490999</v>
      </c>
      <c r="H26">
        <v>3.1318711999999999E-2</v>
      </c>
      <c r="I26">
        <v>2</v>
      </c>
      <c r="J26">
        <f t="shared" si="8"/>
        <v>10193.997537490999</v>
      </c>
      <c r="K26">
        <f t="shared" si="9"/>
        <v>1.5</v>
      </c>
      <c r="L26" s="2" t="str">
        <f t="shared" si="5"/>
        <v>f</v>
      </c>
      <c r="M26">
        <f>C26+1+VLOOKUP(B26,states!A$2:C$10,3,FALSE)</f>
        <v>5</v>
      </c>
      <c r="N26">
        <f t="shared" si="10"/>
        <v>10193.997537490999</v>
      </c>
      <c r="O26" s="2" t="str">
        <f>VLOOKUP(B26,states!A$2:C$10,2,FALSE)</f>
        <v>X</v>
      </c>
      <c r="P26">
        <f t="shared" si="11"/>
        <v>4</v>
      </c>
      <c r="Q26">
        <f>VLOOKUP(B26,states!A$2:D$10,4,FALSE)</f>
        <v>1</v>
      </c>
      <c r="R26">
        <v>0.5</v>
      </c>
      <c r="S26">
        <f t="shared" si="12"/>
        <v>0.5</v>
      </c>
      <c r="T26" s="7">
        <f t="shared" si="13"/>
        <v>0.58885429993527694</v>
      </c>
    </row>
    <row r="27" spans="1:20">
      <c r="A27" s="4" t="str">
        <f t="shared" si="0"/>
        <v>X2Pi-1.5-e-4-1</v>
      </c>
      <c r="B27" t="s">
        <v>0</v>
      </c>
      <c r="C27">
        <v>4</v>
      </c>
      <c r="D27">
        <v>1.5</v>
      </c>
      <c r="E27" t="s">
        <v>1</v>
      </c>
      <c r="F27">
        <v>1</v>
      </c>
      <c r="G27">
        <v>10194.010104994</v>
      </c>
      <c r="H27">
        <v>3.1021883E-2</v>
      </c>
      <c r="I27">
        <v>2</v>
      </c>
      <c r="J27">
        <f t="shared" si="8"/>
        <v>10194.010104994</v>
      </c>
      <c r="K27">
        <f t="shared" si="9"/>
        <v>1.5</v>
      </c>
      <c r="L27" s="2" t="str">
        <f t="shared" si="5"/>
        <v>e</v>
      </c>
      <c r="M27">
        <f>C27+1+VLOOKUP(B27,states!A$2:C$10,3,FALSE)</f>
        <v>5</v>
      </c>
      <c r="N27">
        <f t="shared" si="10"/>
        <v>10194.010104994</v>
      </c>
      <c r="O27" s="2" t="str">
        <f>VLOOKUP(B27,states!A$2:C$10,2,FALSE)</f>
        <v>X</v>
      </c>
      <c r="P27">
        <f t="shared" si="11"/>
        <v>4</v>
      </c>
      <c r="Q27">
        <f>VLOOKUP(B27,states!A$2:D$10,4,FALSE)</f>
        <v>1</v>
      </c>
      <c r="R27">
        <v>0.5</v>
      </c>
      <c r="S27">
        <f t="shared" si="12"/>
        <v>0.5</v>
      </c>
      <c r="T27" s="7">
        <f t="shared" si="13"/>
        <v>0.59448867851234422</v>
      </c>
    </row>
    <row r="28" spans="1:20">
      <c r="A28" s="4" t="str">
        <f t="shared" si="0"/>
        <v>X2Pi-1.5-e-4-2</v>
      </c>
      <c r="B28" t="s">
        <v>0</v>
      </c>
      <c r="C28">
        <v>4</v>
      </c>
      <c r="D28">
        <v>1.5</v>
      </c>
      <c r="E28" t="s">
        <v>1</v>
      </c>
      <c r="F28">
        <v>2</v>
      </c>
      <c r="G28">
        <v>10236.053304169</v>
      </c>
      <c r="H28">
        <v>1.6000778E-2</v>
      </c>
      <c r="I28">
        <v>2</v>
      </c>
      <c r="J28">
        <f t="shared" si="8"/>
        <v>10236.053304169</v>
      </c>
      <c r="K28">
        <f t="shared" si="9"/>
        <v>1.5</v>
      </c>
      <c r="L28" s="2" t="str">
        <f t="shared" si="5"/>
        <v>e</v>
      </c>
      <c r="M28">
        <f>C28+1+VLOOKUP(B28,states!A$2:C$10,3,FALSE)</f>
        <v>5</v>
      </c>
      <c r="N28">
        <f t="shared" si="10"/>
        <v>10236.053304169</v>
      </c>
      <c r="O28" s="2" t="str">
        <f>VLOOKUP(B28,states!A$2:C$10,2,FALSE)</f>
        <v>X</v>
      </c>
      <c r="P28">
        <f t="shared" si="11"/>
        <v>4</v>
      </c>
      <c r="Q28">
        <f>VLOOKUP(B28,states!A$2:D$10,4,FALSE)</f>
        <v>1</v>
      </c>
      <c r="R28">
        <v>0.5</v>
      </c>
      <c r="S28">
        <f t="shared" si="12"/>
        <v>1.5</v>
      </c>
      <c r="T28" s="7">
        <f t="shared" si="13"/>
        <v>1.1525788452058117</v>
      </c>
    </row>
    <row r="29" spans="1:20">
      <c r="A29" s="4" t="str">
        <f t="shared" si="0"/>
        <v>X2Pi-1.5-f-4-2</v>
      </c>
      <c r="B29" t="s">
        <v>0</v>
      </c>
      <c r="C29">
        <v>4</v>
      </c>
      <c r="D29">
        <v>1.5</v>
      </c>
      <c r="E29" t="s">
        <v>2</v>
      </c>
      <c r="F29">
        <v>2</v>
      </c>
      <c r="G29">
        <v>10236.249340909</v>
      </c>
      <c r="H29">
        <v>1.6201911999999999E-2</v>
      </c>
      <c r="I29">
        <v>3</v>
      </c>
      <c r="J29">
        <f t="shared" si="8"/>
        <v>10236.249340909</v>
      </c>
      <c r="K29">
        <f t="shared" si="9"/>
        <v>1.5</v>
      </c>
      <c r="L29" s="2" t="str">
        <f t="shared" si="5"/>
        <v>f</v>
      </c>
      <c r="M29">
        <f>C29+1+VLOOKUP(B29,states!A$2:C$10,3,FALSE)</f>
        <v>5</v>
      </c>
      <c r="N29">
        <f t="shared" si="10"/>
        <v>10236.249340909</v>
      </c>
      <c r="O29" s="2" t="str">
        <f>VLOOKUP(B29,states!A$2:C$10,2,FALSE)</f>
        <v>X</v>
      </c>
      <c r="P29">
        <f t="shared" si="11"/>
        <v>4</v>
      </c>
      <c r="Q29">
        <f>VLOOKUP(B29,states!A$2:D$10,4,FALSE)</f>
        <v>1</v>
      </c>
      <c r="R29">
        <v>0.5</v>
      </c>
      <c r="S29">
        <f t="shared" si="12"/>
        <v>1.5</v>
      </c>
      <c r="T29" s="7">
        <f t="shared" si="13"/>
        <v>1.707405727450676</v>
      </c>
    </row>
    <row r="30" spans="1:20">
      <c r="A30" s="4" t="str">
        <f t="shared" si="0"/>
        <v>X2Pi-2.5-f-0-1</v>
      </c>
      <c r="B30" t="s">
        <v>0</v>
      </c>
      <c r="C30">
        <v>0</v>
      </c>
      <c r="D30">
        <v>2.5</v>
      </c>
      <c r="E30" t="s">
        <v>2</v>
      </c>
      <c r="F30">
        <v>1</v>
      </c>
      <c r="G30">
        <v>73.149791565000001</v>
      </c>
      <c r="H30">
        <v>3.5211200000000002E-4</v>
      </c>
      <c r="I30">
        <v>8</v>
      </c>
      <c r="J30">
        <f t="shared" si="8"/>
        <v>73.149791565000001</v>
      </c>
      <c r="K30">
        <f t="shared" si="9"/>
        <v>2.5</v>
      </c>
      <c r="L30" s="2" t="str">
        <f t="shared" si="5"/>
        <v>f</v>
      </c>
      <c r="M30">
        <f>C30+1+VLOOKUP(B30,states!A$2:C$10,3,FALSE)</f>
        <v>1</v>
      </c>
      <c r="N30">
        <f t="shared" si="10"/>
        <v>73.149791565000001</v>
      </c>
      <c r="O30" s="2" t="str">
        <f>VLOOKUP(B30,states!A$2:C$10,2,FALSE)</f>
        <v>X</v>
      </c>
      <c r="P30">
        <f t="shared" si="11"/>
        <v>0</v>
      </c>
      <c r="Q30">
        <f>VLOOKUP(B30,states!A$2:D$10,4,FALSE)</f>
        <v>1</v>
      </c>
      <c r="R30">
        <v>0.5</v>
      </c>
      <c r="S30">
        <f t="shared" si="12"/>
        <v>0.5</v>
      </c>
      <c r="T30" s="7">
        <f t="shared" si="13"/>
        <v>18915.645190209321</v>
      </c>
    </row>
    <row r="31" spans="1:20">
      <c r="A31" s="4" t="str">
        <f t="shared" si="0"/>
        <v>X2Pi-2.5-e-0-1</v>
      </c>
      <c r="B31" t="s">
        <v>0</v>
      </c>
      <c r="C31">
        <v>0</v>
      </c>
      <c r="D31">
        <v>2.5</v>
      </c>
      <c r="E31" t="s">
        <v>1</v>
      </c>
      <c r="F31">
        <v>1</v>
      </c>
      <c r="G31">
        <v>73.311875474000004</v>
      </c>
      <c r="H31">
        <v>4.1881200000000001E-4</v>
      </c>
      <c r="I31">
        <v>7</v>
      </c>
      <c r="J31">
        <f t="shared" si="8"/>
        <v>73.311875474000004</v>
      </c>
      <c r="K31">
        <f t="shared" si="9"/>
        <v>2.5</v>
      </c>
      <c r="L31" s="2" t="str">
        <f t="shared" si="5"/>
        <v>e</v>
      </c>
      <c r="M31">
        <f>C31+1+VLOOKUP(B31,states!A$2:C$10,3,FALSE)</f>
        <v>1</v>
      </c>
      <c r="N31">
        <f t="shared" si="10"/>
        <v>73.311875474000004</v>
      </c>
      <c r="O31" s="2" t="str">
        <f>VLOOKUP(B31,states!A$2:C$10,2,FALSE)</f>
        <v>X</v>
      </c>
      <c r="P31">
        <f t="shared" si="11"/>
        <v>0</v>
      </c>
      <c r="Q31">
        <f>VLOOKUP(B31,states!A$2:D$10,4,FALSE)</f>
        <v>1</v>
      </c>
      <c r="R31">
        <v>0.5</v>
      </c>
      <c r="S31">
        <f t="shared" si="12"/>
        <v>0.5</v>
      </c>
      <c r="T31" s="7">
        <f t="shared" si="13"/>
        <v>13915.247060287462</v>
      </c>
    </row>
    <row r="32" spans="1:20">
      <c r="A32" s="4" t="str">
        <f t="shared" si="0"/>
        <v>X2Pi-2.5-e-0-2</v>
      </c>
      <c r="B32" t="s">
        <v>0</v>
      </c>
      <c r="C32">
        <v>0</v>
      </c>
      <c r="D32">
        <v>2.5</v>
      </c>
      <c r="E32" t="s">
        <v>1</v>
      </c>
      <c r="F32">
        <v>2</v>
      </c>
      <c r="G32">
        <v>153.19513130199999</v>
      </c>
      <c r="H32">
        <v>6.7911999999999996E-5</v>
      </c>
      <c r="I32">
        <v>9</v>
      </c>
      <c r="J32">
        <f t="shared" si="8"/>
        <v>153.19513130199999</v>
      </c>
      <c r="K32">
        <f t="shared" si="9"/>
        <v>2.5</v>
      </c>
      <c r="L32" s="2" t="str">
        <f t="shared" si="5"/>
        <v>e</v>
      </c>
      <c r="M32">
        <f>C32+1+VLOOKUP(B32,states!A$2:C$10,3,FALSE)</f>
        <v>1</v>
      </c>
      <c r="N32">
        <f t="shared" si="10"/>
        <v>153.19513130199999</v>
      </c>
      <c r="O32" s="2" t="str">
        <f>VLOOKUP(B32,states!A$2:C$10,2,FALSE)</f>
        <v>X</v>
      </c>
      <c r="P32">
        <f t="shared" si="11"/>
        <v>0</v>
      </c>
      <c r="Q32">
        <f>VLOOKUP(B32,states!A$2:D$10,4,FALSE)</f>
        <v>1</v>
      </c>
      <c r="R32">
        <v>0.5</v>
      </c>
      <c r="S32">
        <f t="shared" si="12"/>
        <v>1.5</v>
      </c>
      <c r="T32" s="7">
        <f t="shared" si="13"/>
        <v>110333.6504096015</v>
      </c>
    </row>
    <row r="33" spans="1:20">
      <c r="A33" s="4" t="str">
        <f t="shared" si="0"/>
        <v>X2Pi-2.5-f-0-2</v>
      </c>
      <c r="B33" t="s">
        <v>0</v>
      </c>
      <c r="C33">
        <v>0</v>
      </c>
      <c r="D33">
        <v>2.5</v>
      </c>
      <c r="E33" t="s">
        <v>2</v>
      </c>
      <c r="F33">
        <v>2</v>
      </c>
      <c r="G33">
        <v>153.687732625</v>
      </c>
      <c r="H33">
        <v>6.8911999999999993E-5</v>
      </c>
      <c r="I33">
        <v>8</v>
      </c>
      <c r="J33">
        <f t="shared" si="8"/>
        <v>153.687732625</v>
      </c>
      <c r="K33">
        <f t="shared" si="9"/>
        <v>2.5</v>
      </c>
      <c r="L33" s="2" t="str">
        <f t="shared" si="5"/>
        <v>f</v>
      </c>
      <c r="M33">
        <f>C33+1+VLOOKUP(B33,states!A$2:C$10,3,FALSE)</f>
        <v>1</v>
      </c>
      <c r="N33">
        <f t="shared" si="10"/>
        <v>153.687732625</v>
      </c>
      <c r="O33" s="2" t="str">
        <f>VLOOKUP(B33,states!A$2:C$10,2,FALSE)</f>
        <v>X</v>
      </c>
      <c r="P33">
        <f t="shared" si="11"/>
        <v>0</v>
      </c>
      <c r="Q33">
        <f>VLOOKUP(B33,states!A$2:D$10,4,FALSE)</f>
        <v>1</v>
      </c>
      <c r="R33">
        <v>0.5</v>
      </c>
      <c r="S33">
        <f t="shared" si="12"/>
        <v>1.5</v>
      </c>
      <c r="T33" s="7">
        <f t="shared" si="13"/>
        <v>96651.173369151758</v>
      </c>
    </row>
    <row r="34" spans="1:20">
      <c r="A34" s="4" t="str">
        <f t="shared" si="0"/>
        <v>X2Pi-2.5-f-1-1</v>
      </c>
      <c r="B34" t="s">
        <v>0</v>
      </c>
      <c r="C34">
        <v>1</v>
      </c>
      <c r="D34">
        <v>2.5</v>
      </c>
      <c r="E34" t="s">
        <v>2</v>
      </c>
      <c r="F34">
        <v>1</v>
      </c>
      <c r="G34">
        <v>2802.8572316159998</v>
      </c>
      <c r="H34">
        <v>1.3218780000000001E-3</v>
      </c>
      <c r="I34">
        <v>9</v>
      </c>
      <c r="J34">
        <f t="shared" si="8"/>
        <v>2802.8572316159998</v>
      </c>
      <c r="K34">
        <f t="shared" si="9"/>
        <v>2.5</v>
      </c>
      <c r="L34" s="2" t="str">
        <f t="shared" si="5"/>
        <v>f</v>
      </c>
      <c r="M34">
        <f>C34+1+VLOOKUP(B34,states!A$2:C$10,3,FALSE)</f>
        <v>2</v>
      </c>
      <c r="N34">
        <f t="shared" si="10"/>
        <v>2802.8572316159998</v>
      </c>
      <c r="O34" s="2" t="str">
        <f>VLOOKUP(B34,states!A$2:C$10,2,FALSE)</f>
        <v>X</v>
      </c>
      <c r="P34">
        <f t="shared" si="11"/>
        <v>1</v>
      </c>
      <c r="Q34">
        <f>VLOOKUP(B34,states!A$2:D$10,4,FALSE)</f>
        <v>1</v>
      </c>
      <c r="R34">
        <v>0.5</v>
      </c>
      <c r="S34">
        <f t="shared" si="12"/>
        <v>0.5</v>
      </c>
      <c r="T34" s="7">
        <f t="shared" si="13"/>
        <v>56.68434505012457</v>
      </c>
    </row>
    <row r="35" spans="1:20">
      <c r="A35" s="4" t="str">
        <f t="shared" si="0"/>
        <v>X2Pi-2.5-e-1-1</v>
      </c>
      <c r="B35" t="s">
        <v>0</v>
      </c>
      <c r="C35">
        <v>1</v>
      </c>
      <c r="D35">
        <v>2.5</v>
      </c>
      <c r="E35" t="s">
        <v>1</v>
      </c>
      <c r="F35">
        <v>1</v>
      </c>
      <c r="G35">
        <v>2803.0115306419998</v>
      </c>
      <c r="H35">
        <v>1.0218829999999999E-3</v>
      </c>
      <c r="I35">
        <v>10</v>
      </c>
      <c r="J35">
        <f t="shared" si="8"/>
        <v>2803.0115306419998</v>
      </c>
      <c r="K35">
        <f t="shared" si="9"/>
        <v>2.5</v>
      </c>
      <c r="L35" s="2" t="str">
        <f t="shared" si="5"/>
        <v>e</v>
      </c>
      <c r="M35">
        <f>C35+1+VLOOKUP(B35,states!A$2:C$10,3,FALSE)</f>
        <v>2</v>
      </c>
      <c r="N35">
        <f t="shared" si="10"/>
        <v>2803.0115306419998</v>
      </c>
      <c r="O35" s="2" t="str">
        <f>VLOOKUP(B35,states!A$2:C$10,2,FALSE)</f>
        <v>X</v>
      </c>
      <c r="P35">
        <f t="shared" si="11"/>
        <v>1</v>
      </c>
      <c r="Q35">
        <f>VLOOKUP(B35,states!A$2:D$10,4,FALSE)</f>
        <v>1</v>
      </c>
      <c r="R35">
        <v>0.5</v>
      </c>
      <c r="S35">
        <f t="shared" si="12"/>
        <v>0.5</v>
      </c>
      <c r="T35" s="7">
        <f t="shared" si="13"/>
        <v>81.472458921605821</v>
      </c>
    </row>
    <row r="36" spans="1:20">
      <c r="A36" s="4" t="str">
        <f t="shared" si="0"/>
        <v>X2Pi-2.5-e-1-2</v>
      </c>
      <c r="B36" t="s">
        <v>0</v>
      </c>
      <c r="C36">
        <v>1</v>
      </c>
      <c r="D36">
        <v>2.5</v>
      </c>
      <c r="E36" t="s">
        <v>1</v>
      </c>
      <c r="F36">
        <v>2</v>
      </c>
      <c r="G36">
        <v>2879.9121176210001</v>
      </c>
      <c r="H36">
        <v>1.034512E-3</v>
      </c>
      <c r="I36">
        <v>8</v>
      </c>
      <c r="J36">
        <f t="shared" si="8"/>
        <v>2879.9121176210001</v>
      </c>
      <c r="K36">
        <f t="shared" si="9"/>
        <v>2.5</v>
      </c>
      <c r="L36" s="2" t="str">
        <f t="shared" si="5"/>
        <v>e</v>
      </c>
      <c r="M36">
        <f>C36+1+VLOOKUP(B36,states!A$2:C$10,3,FALSE)</f>
        <v>2</v>
      </c>
      <c r="N36">
        <f t="shared" si="10"/>
        <v>2879.9121176210001</v>
      </c>
      <c r="O36" s="2" t="str">
        <f>VLOOKUP(B36,states!A$2:C$10,2,FALSE)</f>
        <v>X</v>
      </c>
      <c r="P36">
        <f t="shared" si="11"/>
        <v>1</v>
      </c>
      <c r="Q36">
        <f>VLOOKUP(B36,states!A$2:D$10,4,FALSE)</f>
        <v>1</v>
      </c>
      <c r="R36">
        <v>0.5</v>
      </c>
      <c r="S36">
        <f t="shared" si="12"/>
        <v>1.5</v>
      </c>
      <c r="T36" s="7">
        <f t="shared" si="13"/>
        <v>64.382294832877577</v>
      </c>
    </row>
    <row r="37" spans="1:20">
      <c r="A37" s="4" t="str">
        <f t="shared" si="0"/>
        <v>X2Pi-2.5-f-1-2</v>
      </c>
      <c r="B37" t="s">
        <v>0</v>
      </c>
      <c r="C37">
        <v>1</v>
      </c>
      <c r="D37">
        <v>2.5</v>
      </c>
      <c r="E37" t="s">
        <v>2</v>
      </c>
      <c r="F37">
        <v>2</v>
      </c>
      <c r="G37">
        <v>2880.3839897530002</v>
      </c>
      <c r="H37">
        <v>1.034178E-3</v>
      </c>
      <c r="I37">
        <v>9</v>
      </c>
      <c r="J37">
        <f t="shared" si="8"/>
        <v>2880.3839897530002</v>
      </c>
      <c r="K37">
        <f t="shared" si="9"/>
        <v>2.5</v>
      </c>
      <c r="L37" s="2" t="str">
        <f t="shared" si="5"/>
        <v>f</v>
      </c>
      <c r="M37">
        <f>C37+1+VLOOKUP(B37,states!A$2:C$10,3,FALSE)</f>
        <v>2</v>
      </c>
      <c r="N37">
        <f t="shared" si="10"/>
        <v>2880.3839897530002</v>
      </c>
      <c r="O37" s="2" t="str">
        <f>VLOOKUP(B37,states!A$2:C$10,2,FALSE)</f>
        <v>X</v>
      </c>
      <c r="P37">
        <f t="shared" si="11"/>
        <v>1</v>
      </c>
      <c r="Q37">
        <f>VLOOKUP(B37,states!A$2:D$10,4,FALSE)</f>
        <v>1</v>
      </c>
      <c r="R37">
        <v>0.5</v>
      </c>
      <c r="S37">
        <f t="shared" si="12"/>
        <v>1.5</v>
      </c>
      <c r="T37" s="7">
        <f t="shared" si="13"/>
        <v>72.453473837355446</v>
      </c>
    </row>
    <row r="38" spans="1:20">
      <c r="A38" s="4" t="str">
        <f t="shared" si="0"/>
        <v>X2Pi-2.5-f-2-1</v>
      </c>
      <c r="B38" t="s">
        <v>0</v>
      </c>
      <c r="C38">
        <v>2</v>
      </c>
      <c r="D38">
        <v>2.5</v>
      </c>
      <c r="E38" t="s">
        <v>2</v>
      </c>
      <c r="F38">
        <v>1</v>
      </c>
      <c r="G38">
        <v>5406.5287633830003</v>
      </c>
      <c r="H38">
        <v>6.0218829999999996E-3</v>
      </c>
      <c r="I38">
        <v>8</v>
      </c>
      <c r="J38">
        <f t="shared" si="8"/>
        <v>5406.5287633830003</v>
      </c>
      <c r="K38">
        <f t="shared" si="9"/>
        <v>2.5</v>
      </c>
      <c r="L38" s="2" t="str">
        <f t="shared" si="5"/>
        <v>f</v>
      </c>
      <c r="M38">
        <f>C38+1+VLOOKUP(B38,states!A$2:C$10,3,FALSE)</f>
        <v>3</v>
      </c>
      <c r="N38">
        <f t="shared" si="10"/>
        <v>5406.5287633830003</v>
      </c>
      <c r="O38" s="2" t="str">
        <f>VLOOKUP(B38,states!A$2:C$10,2,FALSE)</f>
        <v>X</v>
      </c>
      <c r="P38">
        <f t="shared" si="11"/>
        <v>2</v>
      </c>
      <c r="Q38">
        <f>VLOOKUP(B38,states!A$2:D$10,4,FALSE)</f>
        <v>1</v>
      </c>
      <c r="R38">
        <v>0.5</v>
      </c>
      <c r="S38">
        <f t="shared" si="12"/>
        <v>0.5</v>
      </c>
      <c r="T38" s="7">
        <f t="shared" si="13"/>
        <v>11.060370417716493</v>
      </c>
    </row>
    <row r="39" spans="1:20">
      <c r="A39" s="4" t="str">
        <f t="shared" si="0"/>
        <v>X2Pi-2.5-e-2-1</v>
      </c>
      <c r="B39" t="s">
        <v>0</v>
      </c>
      <c r="C39">
        <v>2</v>
      </c>
      <c r="D39">
        <v>2.5</v>
      </c>
      <c r="E39" t="s">
        <v>1</v>
      </c>
      <c r="F39">
        <v>1</v>
      </c>
      <c r="G39">
        <v>5406.6751058729997</v>
      </c>
      <c r="H39">
        <v>6.0218779999999996E-3</v>
      </c>
      <c r="I39">
        <v>5</v>
      </c>
      <c r="J39">
        <f t="shared" si="8"/>
        <v>5406.6751058729997</v>
      </c>
      <c r="K39">
        <f t="shared" si="9"/>
        <v>2.5</v>
      </c>
      <c r="L39" s="2" t="str">
        <f t="shared" si="5"/>
        <v>e</v>
      </c>
      <c r="M39">
        <f>C39+1+VLOOKUP(B39,states!A$2:C$10,3,FALSE)</f>
        <v>3</v>
      </c>
      <c r="N39">
        <f t="shared" si="10"/>
        <v>5406.6751058729997</v>
      </c>
      <c r="O39" s="2" t="str">
        <f>VLOOKUP(B39,states!A$2:C$10,2,FALSE)</f>
        <v>X</v>
      </c>
      <c r="P39">
        <f t="shared" si="11"/>
        <v>2</v>
      </c>
      <c r="Q39">
        <f>VLOOKUP(B39,states!A$2:D$10,4,FALSE)</f>
        <v>1</v>
      </c>
      <c r="R39">
        <v>0.5</v>
      </c>
      <c r="S39">
        <f t="shared" si="12"/>
        <v>0.5</v>
      </c>
      <c r="T39" s="7">
        <f t="shared" si="13"/>
        <v>6.9127372507536125</v>
      </c>
    </row>
    <row r="40" spans="1:20">
      <c r="A40" s="4" t="str">
        <f t="shared" si="0"/>
        <v>X2Pi-2.5-e-2-2</v>
      </c>
      <c r="B40" t="s">
        <v>0</v>
      </c>
      <c r="C40">
        <v>2</v>
      </c>
      <c r="D40">
        <v>2.5</v>
      </c>
      <c r="E40" t="s">
        <v>1</v>
      </c>
      <c r="F40">
        <v>2</v>
      </c>
      <c r="G40">
        <v>5480.6403216159997</v>
      </c>
      <c r="H40">
        <v>6.0000000000000001E-3</v>
      </c>
      <c r="I40">
        <v>5</v>
      </c>
      <c r="J40">
        <f t="shared" si="8"/>
        <v>5480.6403216159997</v>
      </c>
      <c r="K40">
        <f t="shared" si="9"/>
        <v>2.5</v>
      </c>
      <c r="L40" s="2" t="str">
        <f t="shared" si="5"/>
        <v>e</v>
      </c>
      <c r="M40">
        <f>C40+1+VLOOKUP(B40,states!A$2:C$10,3,FALSE)</f>
        <v>3</v>
      </c>
      <c r="N40">
        <f t="shared" si="10"/>
        <v>5480.6403216159997</v>
      </c>
      <c r="O40" s="2" t="str">
        <f>VLOOKUP(B40,states!A$2:C$10,2,FALSE)</f>
        <v>X</v>
      </c>
      <c r="P40">
        <f t="shared" si="11"/>
        <v>2</v>
      </c>
      <c r="Q40">
        <f>VLOOKUP(B40,states!A$2:D$10,4,FALSE)</f>
        <v>1</v>
      </c>
      <c r="R40">
        <v>0.5</v>
      </c>
      <c r="S40">
        <f t="shared" si="12"/>
        <v>1.5</v>
      </c>
      <c r="T40" s="7">
        <f t="shared" si="13"/>
        <v>6.9379433950156093</v>
      </c>
    </row>
    <row r="41" spans="1:20">
      <c r="A41" s="4" t="str">
        <f t="shared" si="0"/>
        <v>X2Pi-2.5-f-2-2</v>
      </c>
      <c r="B41" t="s">
        <v>0</v>
      </c>
      <c r="C41">
        <v>2</v>
      </c>
      <c r="D41">
        <v>2.5</v>
      </c>
      <c r="E41" t="s">
        <v>2</v>
      </c>
      <c r="F41">
        <v>2</v>
      </c>
      <c r="G41">
        <v>5481.0939858029997</v>
      </c>
      <c r="H41">
        <v>6.000778E-3</v>
      </c>
      <c r="I41">
        <v>6</v>
      </c>
      <c r="J41">
        <f t="shared" si="8"/>
        <v>5481.0939858029997</v>
      </c>
      <c r="K41">
        <f t="shared" si="9"/>
        <v>2.5</v>
      </c>
      <c r="L41" s="2" t="str">
        <f t="shared" si="5"/>
        <v>f</v>
      </c>
      <c r="M41">
        <f>C41+1+VLOOKUP(B41,states!A$2:C$10,3,FALSE)</f>
        <v>3</v>
      </c>
      <c r="N41">
        <f t="shared" si="10"/>
        <v>5481.0939858029997</v>
      </c>
      <c r="O41" s="2" t="str">
        <f>VLOOKUP(B41,states!A$2:C$10,2,FALSE)</f>
        <v>X</v>
      </c>
      <c r="P41">
        <f t="shared" si="11"/>
        <v>2</v>
      </c>
      <c r="Q41">
        <f>VLOOKUP(B41,states!A$2:D$10,4,FALSE)</f>
        <v>1</v>
      </c>
      <c r="R41">
        <v>0.5</v>
      </c>
      <c r="S41">
        <f t="shared" si="12"/>
        <v>1.5</v>
      </c>
      <c r="T41" s="7">
        <f t="shared" si="13"/>
        <v>8.3244526699891885</v>
      </c>
    </row>
    <row r="42" spans="1:20">
      <c r="A42" s="4" t="str">
        <f t="shared" si="0"/>
        <v>X2Pi-2.5-f-3-1</v>
      </c>
      <c r="B42" t="s">
        <v>0</v>
      </c>
      <c r="C42">
        <v>3</v>
      </c>
      <c r="D42">
        <v>2.5</v>
      </c>
      <c r="E42" t="s">
        <v>2</v>
      </c>
      <c r="F42">
        <v>1</v>
      </c>
      <c r="G42">
        <v>7885.6049284379997</v>
      </c>
      <c r="H42">
        <v>1.1318712E-2</v>
      </c>
      <c r="I42">
        <v>6</v>
      </c>
      <c r="J42">
        <f t="shared" si="8"/>
        <v>7885.6049284379997</v>
      </c>
      <c r="K42">
        <f t="shared" si="9"/>
        <v>2.5</v>
      </c>
      <c r="L42" s="2" t="str">
        <f t="shared" si="5"/>
        <v>f</v>
      </c>
      <c r="M42">
        <f>C42+1+VLOOKUP(B42,states!A$2:C$10,3,FALSE)</f>
        <v>4</v>
      </c>
      <c r="N42">
        <f t="shared" si="10"/>
        <v>7885.6049284379997</v>
      </c>
      <c r="O42" s="2" t="str">
        <f>VLOOKUP(B42,states!A$2:C$10,2,FALSE)</f>
        <v>X</v>
      </c>
      <c r="P42">
        <f t="shared" si="11"/>
        <v>3</v>
      </c>
      <c r="Q42">
        <f>VLOOKUP(B42,states!A$2:D$10,4,FALSE)</f>
        <v>1</v>
      </c>
      <c r="R42">
        <v>0.5</v>
      </c>
      <c r="S42">
        <f t="shared" si="12"/>
        <v>0.5</v>
      </c>
      <c r="T42" s="7">
        <f t="shared" si="13"/>
        <v>4.4133283401956325</v>
      </c>
    </row>
    <row r="43" spans="1:20">
      <c r="A43" s="4" t="str">
        <f t="shared" si="0"/>
        <v>X2Pi-2.5-e-3-1</v>
      </c>
      <c r="B43" t="s">
        <v>0</v>
      </c>
      <c r="C43">
        <v>3</v>
      </c>
      <c r="D43">
        <v>2.5</v>
      </c>
      <c r="E43" t="s">
        <v>1</v>
      </c>
      <c r="F43">
        <v>1</v>
      </c>
      <c r="G43">
        <v>7885.7404258610004</v>
      </c>
      <c r="H43">
        <v>1.1021883E-2</v>
      </c>
      <c r="I43">
        <v>8</v>
      </c>
      <c r="J43">
        <f t="shared" si="8"/>
        <v>7885.7404258610004</v>
      </c>
      <c r="K43">
        <f t="shared" si="9"/>
        <v>2.5</v>
      </c>
      <c r="L43" s="2" t="str">
        <f t="shared" si="5"/>
        <v>e</v>
      </c>
      <c r="M43">
        <f>C43+1+VLOOKUP(B43,states!A$2:C$10,3,FALSE)</f>
        <v>4</v>
      </c>
      <c r="N43">
        <f t="shared" si="10"/>
        <v>7885.7404258610004</v>
      </c>
      <c r="O43" s="2" t="str">
        <f>VLOOKUP(B43,states!A$2:C$10,2,FALSE)</f>
        <v>X</v>
      </c>
      <c r="P43">
        <f t="shared" si="11"/>
        <v>3</v>
      </c>
      <c r="Q43">
        <f>VLOOKUP(B43,states!A$2:D$10,4,FALSE)</f>
        <v>1</v>
      </c>
      <c r="R43">
        <v>0.5</v>
      </c>
      <c r="S43">
        <f t="shared" si="12"/>
        <v>0.5</v>
      </c>
      <c r="T43" s="7">
        <f t="shared" si="13"/>
        <v>6.042910870324957</v>
      </c>
    </row>
    <row r="44" spans="1:20">
      <c r="A44" s="4" t="str">
        <f t="shared" si="0"/>
        <v>X2Pi-2.5-e-3-2</v>
      </c>
      <c r="B44" t="s">
        <v>0</v>
      </c>
      <c r="C44">
        <v>3</v>
      </c>
      <c r="D44">
        <v>2.5</v>
      </c>
      <c r="E44" t="s">
        <v>1</v>
      </c>
      <c r="F44">
        <v>2</v>
      </c>
      <c r="G44">
        <v>7956.8158511600004</v>
      </c>
      <c r="H44">
        <v>1.1000777999999999E-2</v>
      </c>
      <c r="I44">
        <v>6</v>
      </c>
      <c r="J44">
        <f t="shared" si="8"/>
        <v>7956.8158511600004</v>
      </c>
      <c r="K44">
        <f t="shared" si="9"/>
        <v>2.5</v>
      </c>
      <c r="L44" s="2" t="str">
        <f t="shared" si="5"/>
        <v>e</v>
      </c>
      <c r="M44">
        <f>C44+1+VLOOKUP(B44,states!A$2:C$10,3,FALSE)</f>
        <v>4</v>
      </c>
      <c r="N44">
        <f t="shared" si="10"/>
        <v>7956.8158511600004</v>
      </c>
      <c r="O44" s="2" t="str">
        <f>VLOOKUP(B44,states!A$2:C$10,2,FALSE)</f>
        <v>X</v>
      </c>
      <c r="P44">
        <f t="shared" si="11"/>
        <v>3</v>
      </c>
      <c r="Q44">
        <f>VLOOKUP(B44,states!A$2:D$10,4,FALSE)</f>
        <v>1</v>
      </c>
      <c r="R44">
        <v>0.5</v>
      </c>
      <c r="S44">
        <f t="shared" si="12"/>
        <v>1.5</v>
      </c>
      <c r="T44" s="7">
        <f t="shared" si="13"/>
        <v>4.5408781491738486</v>
      </c>
    </row>
    <row r="45" spans="1:20">
      <c r="A45" s="4" t="str">
        <f t="shared" si="0"/>
        <v>X2Pi-2.5-f-3-2</v>
      </c>
      <c r="B45" t="s">
        <v>0</v>
      </c>
      <c r="C45">
        <v>3</v>
      </c>
      <c r="D45">
        <v>2.5</v>
      </c>
      <c r="E45" t="s">
        <v>2</v>
      </c>
      <c r="F45">
        <v>2</v>
      </c>
      <c r="G45">
        <v>7957.242418539</v>
      </c>
      <c r="H45">
        <v>1.1201912E-2</v>
      </c>
      <c r="I45">
        <v>6</v>
      </c>
      <c r="J45">
        <f t="shared" si="8"/>
        <v>7957.242418539</v>
      </c>
      <c r="K45">
        <f t="shared" si="9"/>
        <v>2.5</v>
      </c>
      <c r="L45" s="2" t="str">
        <f t="shared" si="5"/>
        <v>f</v>
      </c>
      <c r="M45">
        <f>C45+1+VLOOKUP(B45,states!A$2:C$10,3,FALSE)</f>
        <v>4</v>
      </c>
      <c r="N45">
        <f t="shared" si="10"/>
        <v>7957.242418539</v>
      </c>
      <c r="O45" s="2" t="str">
        <f>VLOOKUP(B45,states!A$2:C$10,2,FALSE)</f>
        <v>X</v>
      </c>
      <c r="P45">
        <f t="shared" si="11"/>
        <v>3</v>
      </c>
      <c r="Q45">
        <f>VLOOKUP(B45,states!A$2:D$10,4,FALSE)</f>
        <v>1</v>
      </c>
      <c r="R45">
        <v>0.5</v>
      </c>
      <c r="S45">
        <f t="shared" si="12"/>
        <v>1.5</v>
      </c>
      <c r="T45" s="7">
        <f t="shared" si="13"/>
        <v>4.4593451942947224</v>
      </c>
    </row>
    <row r="46" spans="1:20">
      <c r="A46" s="4" t="str">
        <f t="shared" si="0"/>
        <v>X2Pi-2.5-f-4-1</v>
      </c>
      <c r="B46" t="s">
        <v>0</v>
      </c>
      <c r="C46">
        <v>4</v>
      </c>
      <c r="D46">
        <v>2.5</v>
      </c>
      <c r="E46" t="s">
        <v>2</v>
      </c>
      <c r="F46">
        <v>1</v>
      </c>
      <c r="G46">
        <v>10241.140168419999</v>
      </c>
      <c r="H46">
        <v>1.6021883000000001E-2</v>
      </c>
      <c r="I46">
        <v>3</v>
      </c>
      <c r="J46">
        <f t="shared" si="8"/>
        <v>10241.140168419999</v>
      </c>
      <c r="K46">
        <f t="shared" si="9"/>
        <v>2.5</v>
      </c>
      <c r="L46" s="2" t="str">
        <f t="shared" si="5"/>
        <v>f</v>
      </c>
      <c r="M46">
        <f>C46+1+VLOOKUP(B46,states!A$2:C$10,3,FALSE)</f>
        <v>5</v>
      </c>
      <c r="N46">
        <f t="shared" si="10"/>
        <v>10241.140168419999</v>
      </c>
      <c r="O46" s="2" t="str">
        <f>VLOOKUP(B46,states!A$2:C$10,2,FALSE)</f>
        <v>X</v>
      </c>
      <c r="P46">
        <f t="shared" si="11"/>
        <v>4</v>
      </c>
      <c r="Q46">
        <f>VLOOKUP(B46,states!A$2:D$10,4,FALSE)</f>
        <v>1</v>
      </c>
      <c r="R46">
        <v>0.5</v>
      </c>
      <c r="S46">
        <f t="shared" si="12"/>
        <v>0.5</v>
      </c>
      <c r="T46" s="7">
        <f t="shared" si="13"/>
        <v>1.558905168765506</v>
      </c>
    </row>
    <row r="47" spans="1:20">
      <c r="A47" s="4" t="str">
        <f t="shared" si="0"/>
        <v>X2Pi-2.5-e-4-1</v>
      </c>
      <c r="B47" t="s">
        <v>0</v>
      </c>
      <c r="C47">
        <v>4</v>
      </c>
      <c r="D47">
        <v>2.5</v>
      </c>
      <c r="E47" t="s">
        <v>1</v>
      </c>
      <c r="F47">
        <v>1</v>
      </c>
      <c r="G47">
        <v>10241.262767123</v>
      </c>
      <c r="H47">
        <v>3.1021877999999999E-2</v>
      </c>
      <c r="I47">
        <v>3</v>
      </c>
      <c r="J47">
        <f t="shared" si="8"/>
        <v>10241.262767123</v>
      </c>
      <c r="K47">
        <f t="shared" si="9"/>
        <v>2.5</v>
      </c>
      <c r="L47" s="2" t="str">
        <f t="shared" si="5"/>
        <v>e</v>
      </c>
      <c r="M47">
        <f>C47+1+VLOOKUP(B47,states!A$2:C$10,3,FALSE)</f>
        <v>5</v>
      </c>
      <c r="N47">
        <f t="shared" si="10"/>
        <v>10241.262767123</v>
      </c>
      <c r="O47" s="2" t="str">
        <f>VLOOKUP(B47,states!A$2:C$10,2,FALSE)</f>
        <v>X</v>
      </c>
      <c r="P47">
        <f t="shared" si="11"/>
        <v>4</v>
      </c>
      <c r="Q47">
        <f>VLOOKUP(B47,states!A$2:D$10,4,FALSE)</f>
        <v>1</v>
      </c>
      <c r="R47">
        <v>0.5</v>
      </c>
      <c r="S47">
        <f t="shared" si="12"/>
        <v>0.5</v>
      </c>
      <c r="T47" s="7">
        <f t="shared" si="13"/>
        <v>0.80512843942124301</v>
      </c>
    </row>
    <row r="48" spans="1:20">
      <c r="A48" s="4" t="str">
        <f t="shared" si="0"/>
        <v>X2Pi-2.5-e-4-2</v>
      </c>
      <c r="B48" t="s">
        <v>0</v>
      </c>
      <c r="C48">
        <v>4</v>
      </c>
      <c r="D48">
        <v>2.5</v>
      </c>
      <c r="E48" t="s">
        <v>1</v>
      </c>
      <c r="F48">
        <v>2</v>
      </c>
      <c r="G48">
        <v>10309.482905875</v>
      </c>
      <c r="H48">
        <v>1.6E-2</v>
      </c>
      <c r="I48">
        <v>3</v>
      </c>
      <c r="J48">
        <f t="shared" si="8"/>
        <v>10309.482905875</v>
      </c>
      <c r="K48">
        <f t="shared" si="9"/>
        <v>2.5</v>
      </c>
      <c r="L48" s="2" t="str">
        <f t="shared" si="5"/>
        <v>e</v>
      </c>
      <c r="M48">
        <f>C48+1+VLOOKUP(B48,states!A$2:C$10,3,FALSE)</f>
        <v>5</v>
      </c>
      <c r="N48">
        <f t="shared" si="10"/>
        <v>10309.482905875</v>
      </c>
      <c r="O48" s="2" t="str">
        <f>VLOOKUP(B48,states!A$2:C$10,2,FALSE)</f>
        <v>X</v>
      </c>
      <c r="P48">
        <f t="shared" si="11"/>
        <v>4</v>
      </c>
      <c r="Q48">
        <f>VLOOKUP(B48,states!A$2:D$10,4,FALSE)</f>
        <v>1</v>
      </c>
      <c r="R48">
        <v>0.5</v>
      </c>
      <c r="S48">
        <f t="shared" si="12"/>
        <v>1.5</v>
      </c>
      <c r="T48" s="7">
        <f t="shared" si="13"/>
        <v>1.5610372638785119</v>
      </c>
    </row>
    <row r="49" spans="1:20">
      <c r="A49" s="4" t="str">
        <f t="shared" si="0"/>
        <v>X2Pi-2.5-f-4-2</v>
      </c>
      <c r="B49" t="s">
        <v>0</v>
      </c>
      <c r="C49">
        <v>4</v>
      </c>
      <c r="D49">
        <v>2.5</v>
      </c>
      <c r="E49" t="s">
        <v>2</v>
      </c>
      <c r="F49">
        <v>2</v>
      </c>
      <c r="G49">
        <v>10309.897364926001</v>
      </c>
      <c r="H49">
        <v>1.6000778E-2</v>
      </c>
      <c r="I49">
        <v>3</v>
      </c>
      <c r="J49">
        <f t="shared" si="8"/>
        <v>10309.897364926001</v>
      </c>
      <c r="K49">
        <f t="shared" si="9"/>
        <v>2.5</v>
      </c>
      <c r="L49" s="2" t="str">
        <f t="shared" si="5"/>
        <v>f</v>
      </c>
      <c r="M49">
        <f>C49+1+VLOOKUP(B49,states!A$2:C$10,3,FALSE)</f>
        <v>5</v>
      </c>
      <c r="N49">
        <f t="shared" si="10"/>
        <v>10309.897364926001</v>
      </c>
      <c r="O49" s="2" t="str">
        <f>VLOOKUP(B49,states!A$2:C$10,2,FALSE)</f>
        <v>X</v>
      </c>
      <c r="P49">
        <f t="shared" si="11"/>
        <v>4</v>
      </c>
      <c r="Q49">
        <f>VLOOKUP(B49,states!A$2:D$10,4,FALSE)</f>
        <v>1</v>
      </c>
      <c r="R49">
        <v>0.5</v>
      </c>
      <c r="S49">
        <f t="shared" si="12"/>
        <v>1.5</v>
      </c>
      <c r="T49" s="7">
        <f t="shared" si="13"/>
        <v>1.5609613621322782</v>
      </c>
    </row>
    <row r="50" spans="1:20">
      <c r="A50" s="4" t="str">
        <f t="shared" si="0"/>
        <v>X2Pi-3.5-f-0-1</v>
      </c>
      <c r="B50" t="s">
        <v>0</v>
      </c>
      <c r="C50">
        <v>0</v>
      </c>
      <c r="D50">
        <v>3.5</v>
      </c>
      <c r="E50" t="s">
        <v>2</v>
      </c>
      <c r="F50">
        <v>1</v>
      </c>
      <c r="G50">
        <v>157.392251851</v>
      </c>
      <c r="H50">
        <v>3.1871200000000002E-4</v>
      </c>
      <c r="I50">
        <v>7</v>
      </c>
      <c r="J50">
        <f t="shared" si="8"/>
        <v>157.392251851</v>
      </c>
      <c r="K50">
        <f t="shared" si="9"/>
        <v>3.5</v>
      </c>
      <c r="L50" s="2" t="str">
        <f t="shared" si="5"/>
        <v>f</v>
      </c>
      <c r="M50">
        <f>C50+1+VLOOKUP(B50,states!A$2:C$10,3,FALSE)</f>
        <v>1</v>
      </c>
      <c r="N50">
        <f t="shared" si="10"/>
        <v>157.392251851</v>
      </c>
      <c r="O50" s="2" t="str">
        <f>VLOOKUP(B50,states!A$2:C$10,2,FALSE)</f>
        <v>X</v>
      </c>
      <c r="P50">
        <f t="shared" si="11"/>
        <v>0</v>
      </c>
      <c r="Q50">
        <f>VLOOKUP(B50,states!A$2:D$10,4,FALSE)</f>
        <v>1</v>
      </c>
      <c r="R50">
        <v>0.5</v>
      </c>
      <c r="S50">
        <f t="shared" si="12"/>
        <v>0.5</v>
      </c>
      <c r="T50" s="7">
        <f t="shared" si="13"/>
        <v>17095.665650675834</v>
      </c>
    </row>
    <row r="51" spans="1:20">
      <c r="A51" s="4" t="str">
        <f t="shared" si="0"/>
        <v>X2Pi-3.5-e-0-1</v>
      </c>
      <c r="B51" t="s">
        <v>0</v>
      </c>
      <c r="C51">
        <v>0</v>
      </c>
      <c r="D51">
        <v>3.5</v>
      </c>
      <c r="E51" t="s">
        <v>1</v>
      </c>
      <c r="F51">
        <v>1</v>
      </c>
      <c r="G51">
        <v>157.76836763700001</v>
      </c>
      <c r="H51">
        <v>2.35312E-4</v>
      </c>
      <c r="I51">
        <v>8</v>
      </c>
      <c r="J51">
        <f t="shared" si="8"/>
        <v>157.76836763700001</v>
      </c>
      <c r="K51">
        <f t="shared" si="9"/>
        <v>3.5</v>
      </c>
      <c r="L51" s="2" t="str">
        <f t="shared" si="5"/>
        <v>e</v>
      </c>
      <c r="M51">
        <f>C51+1+VLOOKUP(B51,states!A$2:C$10,3,FALSE)</f>
        <v>1</v>
      </c>
      <c r="N51">
        <f t="shared" si="10"/>
        <v>157.76836763700001</v>
      </c>
      <c r="O51" s="2" t="str">
        <f>VLOOKUP(B51,states!A$2:C$10,2,FALSE)</f>
        <v>X</v>
      </c>
      <c r="P51">
        <f t="shared" si="11"/>
        <v>0</v>
      </c>
      <c r="Q51">
        <f>VLOOKUP(B51,states!A$2:D$10,4,FALSE)</f>
        <v>1</v>
      </c>
      <c r="R51">
        <v>0.5</v>
      </c>
      <c r="S51">
        <f t="shared" si="12"/>
        <v>0.5</v>
      </c>
      <c r="T51" s="7">
        <f t="shared" si="13"/>
        <v>26462.587256108345</v>
      </c>
    </row>
    <row r="52" spans="1:20">
      <c r="A52" s="4" t="str">
        <f t="shared" si="0"/>
        <v>X2Pi-3.5-e-0-2</v>
      </c>
      <c r="B52" t="s">
        <v>0</v>
      </c>
      <c r="C52">
        <v>0</v>
      </c>
      <c r="D52">
        <v>3.5</v>
      </c>
      <c r="E52" t="s">
        <v>1</v>
      </c>
      <c r="F52">
        <v>2</v>
      </c>
      <c r="G52">
        <v>266.84657710800002</v>
      </c>
      <c r="H52">
        <v>1.9691199999999999E-4</v>
      </c>
      <c r="I52">
        <v>7</v>
      </c>
      <c r="J52">
        <f t="shared" si="8"/>
        <v>266.84657710800002</v>
      </c>
      <c r="K52">
        <f t="shared" si="9"/>
        <v>3.5</v>
      </c>
      <c r="L52" s="2" t="str">
        <f t="shared" si="5"/>
        <v>e</v>
      </c>
      <c r="M52">
        <f>C52+1+VLOOKUP(B52,states!A$2:C$10,3,FALSE)</f>
        <v>1</v>
      </c>
      <c r="N52">
        <f t="shared" si="10"/>
        <v>266.84657710800002</v>
      </c>
      <c r="O52" s="2" t="str">
        <f>VLOOKUP(B52,states!A$2:C$10,2,FALSE)</f>
        <v>X</v>
      </c>
      <c r="P52">
        <f t="shared" si="11"/>
        <v>0</v>
      </c>
      <c r="Q52">
        <f>VLOOKUP(B52,states!A$2:D$10,4,FALSE)</f>
        <v>1</v>
      </c>
      <c r="R52">
        <v>0.5</v>
      </c>
      <c r="S52">
        <f t="shared" si="12"/>
        <v>1.5</v>
      </c>
      <c r="T52" s="7">
        <f t="shared" si="13"/>
        <v>27670.196792771374</v>
      </c>
    </row>
    <row r="53" spans="1:20">
      <c r="A53" s="4" t="str">
        <f t="shared" si="0"/>
        <v>X2Pi-3.5-f-0-2</v>
      </c>
      <c r="B53" t="s">
        <v>0</v>
      </c>
      <c r="C53">
        <v>0</v>
      </c>
      <c r="D53">
        <v>3.5</v>
      </c>
      <c r="E53" t="s">
        <v>2</v>
      </c>
      <c r="F53">
        <v>2</v>
      </c>
      <c r="G53">
        <v>267.66093392400001</v>
      </c>
      <c r="H53">
        <v>2.01912E-4</v>
      </c>
      <c r="I53">
        <v>9</v>
      </c>
      <c r="J53">
        <f t="shared" si="8"/>
        <v>267.66093392400001</v>
      </c>
      <c r="K53">
        <f t="shared" si="9"/>
        <v>3.5</v>
      </c>
      <c r="L53" s="2" t="str">
        <f t="shared" si="5"/>
        <v>f</v>
      </c>
      <c r="M53">
        <f>C53+1+VLOOKUP(B53,states!A$2:C$10,3,FALSE)</f>
        <v>1</v>
      </c>
      <c r="N53">
        <f t="shared" si="10"/>
        <v>267.66093392400001</v>
      </c>
      <c r="O53" s="2" t="str">
        <f>VLOOKUP(B53,states!A$2:C$10,2,FALSE)</f>
        <v>X</v>
      </c>
      <c r="P53">
        <f t="shared" si="11"/>
        <v>0</v>
      </c>
      <c r="Q53">
        <f>VLOOKUP(B53,states!A$2:D$10,4,FALSE)</f>
        <v>1</v>
      </c>
      <c r="R53">
        <v>0.5</v>
      </c>
      <c r="S53">
        <f t="shared" si="12"/>
        <v>1.5</v>
      </c>
      <c r="T53" s="7">
        <f t="shared" si="13"/>
        <v>34694.990262889463</v>
      </c>
    </row>
    <row r="54" spans="1:20">
      <c r="A54" s="4" t="str">
        <f t="shared" si="0"/>
        <v>X2Pi-3.5-f-1-1</v>
      </c>
      <c r="B54" t="s">
        <v>0</v>
      </c>
      <c r="C54">
        <v>1</v>
      </c>
      <c r="D54">
        <v>3.5</v>
      </c>
      <c r="E54" t="s">
        <v>2</v>
      </c>
      <c r="F54">
        <v>1</v>
      </c>
      <c r="G54">
        <v>2883.9477051529998</v>
      </c>
      <c r="H54">
        <v>1.3521119999999999E-3</v>
      </c>
      <c r="I54">
        <v>8</v>
      </c>
      <c r="J54">
        <f t="shared" si="8"/>
        <v>2883.9477051529998</v>
      </c>
      <c r="K54">
        <f t="shared" si="9"/>
        <v>3.5</v>
      </c>
      <c r="L54" s="2" t="str">
        <f t="shared" si="5"/>
        <v>f</v>
      </c>
      <c r="M54">
        <f>C54+1+VLOOKUP(B54,states!A$2:C$10,3,FALSE)</f>
        <v>2</v>
      </c>
      <c r="N54">
        <f t="shared" si="10"/>
        <v>2883.9477051529998</v>
      </c>
      <c r="O54" s="2" t="str">
        <f>VLOOKUP(B54,states!A$2:C$10,2,FALSE)</f>
        <v>X</v>
      </c>
      <c r="P54">
        <f t="shared" si="11"/>
        <v>1</v>
      </c>
      <c r="Q54">
        <f>VLOOKUP(B54,states!A$2:D$10,4,FALSE)</f>
        <v>1</v>
      </c>
      <c r="R54">
        <v>0.5</v>
      </c>
      <c r="S54">
        <f t="shared" si="12"/>
        <v>0.5</v>
      </c>
      <c r="T54" s="7">
        <f t="shared" si="13"/>
        <v>46.053613401917644</v>
      </c>
    </row>
    <row r="55" spans="1:20">
      <c r="A55" s="4" t="str">
        <f t="shared" si="0"/>
        <v>X2Pi-3.5-e-1-1</v>
      </c>
      <c r="B55" t="s">
        <v>0</v>
      </c>
      <c r="C55">
        <v>1</v>
      </c>
      <c r="D55">
        <v>3.5</v>
      </c>
      <c r="E55" t="s">
        <v>1</v>
      </c>
      <c r="F55">
        <v>1</v>
      </c>
      <c r="G55">
        <v>2884.3088026280002</v>
      </c>
      <c r="H55">
        <v>1.858712E-3</v>
      </c>
      <c r="I55">
        <v>8</v>
      </c>
      <c r="J55">
        <f t="shared" si="8"/>
        <v>2884.3088026280002</v>
      </c>
      <c r="K55">
        <f t="shared" si="9"/>
        <v>3.5</v>
      </c>
      <c r="L55" s="2" t="str">
        <f t="shared" si="5"/>
        <v>e</v>
      </c>
      <c r="M55">
        <f>C55+1+VLOOKUP(B55,states!A$2:C$10,3,FALSE)</f>
        <v>2</v>
      </c>
      <c r="N55">
        <f t="shared" si="10"/>
        <v>2884.3088026280002</v>
      </c>
      <c r="O55" s="2" t="str">
        <f>VLOOKUP(B55,states!A$2:C$10,2,FALSE)</f>
        <v>X</v>
      </c>
      <c r="P55">
        <f t="shared" si="11"/>
        <v>1</v>
      </c>
      <c r="Q55">
        <f>VLOOKUP(B55,states!A$2:D$10,4,FALSE)</f>
        <v>1</v>
      </c>
      <c r="R55">
        <v>0.5</v>
      </c>
      <c r="S55">
        <f t="shared" si="12"/>
        <v>0.5</v>
      </c>
      <c r="T55" s="7">
        <f t="shared" si="13"/>
        <v>33.501501751801065</v>
      </c>
    </row>
    <row r="56" spans="1:20">
      <c r="A56" s="4" t="str">
        <f t="shared" si="0"/>
        <v>X2Pi-3.5-e-1-2</v>
      </c>
      <c r="B56" t="s">
        <v>0</v>
      </c>
      <c r="C56">
        <v>1</v>
      </c>
      <c r="D56">
        <v>3.5</v>
      </c>
      <c r="E56" t="s">
        <v>1</v>
      </c>
      <c r="F56">
        <v>2</v>
      </c>
      <c r="G56">
        <v>2989.3056729270002</v>
      </c>
      <c r="H56">
        <v>1.0679120000000001E-3</v>
      </c>
      <c r="I56">
        <v>8</v>
      </c>
      <c r="J56">
        <f t="shared" si="8"/>
        <v>2989.3056729270002</v>
      </c>
      <c r="K56">
        <f t="shared" si="9"/>
        <v>3.5</v>
      </c>
      <c r="L56" s="2" t="str">
        <f t="shared" si="5"/>
        <v>e</v>
      </c>
      <c r="M56">
        <f>C56+1+VLOOKUP(B56,states!A$2:C$10,3,FALSE)</f>
        <v>2</v>
      </c>
      <c r="N56">
        <f t="shared" si="10"/>
        <v>2989.3056729270002</v>
      </c>
      <c r="O56" s="2" t="str">
        <f>VLOOKUP(B56,states!A$2:C$10,2,FALSE)</f>
        <v>X</v>
      </c>
      <c r="P56">
        <f t="shared" si="11"/>
        <v>1</v>
      </c>
      <c r="Q56">
        <f>VLOOKUP(B56,states!A$2:D$10,4,FALSE)</f>
        <v>1</v>
      </c>
      <c r="R56">
        <v>0.5</v>
      </c>
      <c r="S56">
        <f t="shared" si="12"/>
        <v>1.5</v>
      </c>
      <c r="T56" s="7">
        <f t="shared" si="13"/>
        <v>58.309714025213367</v>
      </c>
    </row>
    <row r="57" spans="1:20">
      <c r="A57" s="4" t="str">
        <f t="shared" si="0"/>
        <v>X2Pi-3.5-f-1-2</v>
      </c>
      <c r="B57" t="s">
        <v>0</v>
      </c>
      <c r="C57">
        <v>1</v>
      </c>
      <c r="D57">
        <v>3.5</v>
      </c>
      <c r="E57" t="s">
        <v>2</v>
      </c>
      <c r="F57">
        <v>2</v>
      </c>
      <c r="G57">
        <v>2990.0876755509998</v>
      </c>
      <c r="H57">
        <v>1.068912E-3</v>
      </c>
      <c r="I57">
        <v>8</v>
      </c>
      <c r="J57">
        <f t="shared" si="8"/>
        <v>2990.0876755509998</v>
      </c>
      <c r="K57">
        <f t="shared" si="9"/>
        <v>3.5</v>
      </c>
      <c r="L57" s="2" t="str">
        <f t="shared" si="5"/>
        <v>f</v>
      </c>
      <c r="M57">
        <f>C57+1+VLOOKUP(B57,states!A$2:C$10,3,FALSE)</f>
        <v>2</v>
      </c>
      <c r="N57">
        <f t="shared" si="10"/>
        <v>2990.0876755509998</v>
      </c>
      <c r="O57" s="2" t="str">
        <f>VLOOKUP(B57,states!A$2:C$10,2,FALSE)</f>
        <v>X</v>
      </c>
      <c r="P57">
        <f t="shared" si="11"/>
        <v>1</v>
      </c>
      <c r="Q57">
        <f>VLOOKUP(B57,states!A$2:D$10,4,FALSE)</f>
        <v>1</v>
      </c>
      <c r="R57">
        <v>0.5</v>
      </c>
      <c r="S57">
        <f t="shared" si="12"/>
        <v>1.5</v>
      </c>
      <c r="T57" s="7">
        <f t="shared" si="13"/>
        <v>58.255163497176255</v>
      </c>
    </row>
    <row r="58" spans="1:20">
      <c r="A58" s="4" t="str">
        <f t="shared" si="0"/>
        <v>X2Pi-3.5-f-2-1</v>
      </c>
      <c r="B58" t="s">
        <v>0</v>
      </c>
      <c r="C58">
        <v>2</v>
      </c>
      <c r="D58">
        <v>3.5</v>
      </c>
      <c r="E58" t="s">
        <v>2</v>
      </c>
      <c r="F58">
        <v>1</v>
      </c>
      <c r="G58">
        <v>5484.4984117120002</v>
      </c>
      <c r="H58">
        <v>6.3187119999999998E-3</v>
      </c>
      <c r="I58">
        <v>5</v>
      </c>
      <c r="J58">
        <f t="shared" si="8"/>
        <v>5484.4984117120002</v>
      </c>
      <c r="K58">
        <f t="shared" si="9"/>
        <v>3.5</v>
      </c>
      <c r="L58" s="2" t="str">
        <f t="shared" si="5"/>
        <v>f</v>
      </c>
      <c r="M58">
        <f>C58+1+VLOOKUP(B58,states!A$2:C$10,3,FALSE)</f>
        <v>3</v>
      </c>
      <c r="N58">
        <f t="shared" si="10"/>
        <v>5484.4984117120002</v>
      </c>
      <c r="O58" s="2" t="str">
        <f>VLOOKUP(B58,states!A$2:C$10,2,FALSE)</f>
        <v>X</v>
      </c>
      <c r="P58">
        <f t="shared" si="11"/>
        <v>2</v>
      </c>
      <c r="Q58">
        <f>VLOOKUP(B58,states!A$2:D$10,4,FALSE)</f>
        <v>1</v>
      </c>
      <c r="R58">
        <v>0.5</v>
      </c>
      <c r="S58">
        <f t="shared" si="12"/>
        <v>0.5</v>
      </c>
      <c r="T58" s="7">
        <f t="shared" si="13"/>
        <v>6.1592500303160751</v>
      </c>
    </row>
    <row r="59" spans="1:20">
      <c r="A59" s="4" t="str">
        <f t="shared" si="0"/>
        <v>X2Pi-3.5-e-2-1</v>
      </c>
      <c r="B59" t="s">
        <v>0</v>
      </c>
      <c r="C59">
        <v>2</v>
      </c>
      <c r="D59">
        <v>3.5</v>
      </c>
      <c r="E59" t="s">
        <v>1</v>
      </c>
      <c r="F59">
        <v>1</v>
      </c>
      <c r="G59">
        <v>5484.8419901569996</v>
      </c>
      <c r="H59">
        <v>6.2353119999999998E-3</v>
      </c>
      <c r="I59">
        <v>7</v>
      </c>
      <c r="J59">
        <f t="shared" si="8"/>
        <v>5484.8419901569996</v>
      </c>
      <c r="K59">
        <f t="shared" si="9"/>
        <v>3.5</v>
      </c>
      <c r="L59" s="2" t="str">
        <f t="shared" si="5"/>
        <v>e</v>
      </c>
      <c r="M59">
        <f>C59+1+VLOOKUP(B59,states!A$2:C$10,3,FALSE)</f>
        <v>3</v>
      </c>
      <c r="N59">
        <f t="shared" si="10"/>
        <v>5484.8419901569996</v>
      </c>
      <c r="O59" s="2" t="str">
        <f>VLOOKUP(B59,states!A$2:C$10,2,FALSE)</f>
        <v>X</v>
      </c>
      <c r="P59">
        <f t="shared" si="11"/>
        <v>2</v>
      </c>
      <c r="Q59">
        <f>VLOOKUP(B59,states!A$2:D$10,4,FALSE)</f>
        <v>1</v>
      </c>
      <c r="R59">
        <v>0.5</v>
      </c>
      <c r="S59">
        <f t="shared" si="12"/>
        <v>0.5</v>
      </c>
      <c r="T59" s="7">
        <f t="shared" si="13"/>
        <v>8.7382857359153743</v>
      </c>
    </row>
    <row r="60" spans="1:20">
      <c r="A60" s="4" t="str">
        <f t="shared" si="0"/>
        <v>X2Pi-3.5-e-2-2</v>
      </c>
      <c r="B60" t="s">
        <v>0</v>
      </c>
      <c r="C60">
        <v>2</v>
      </c>
      <c r="D60">
        <v>3.5</v>
      </c>
      <c r="E60" t="s">
        <v>1</v>
      </c>
      <c r="F60">
        <v>2</v>
      </c>
      <c r="G60">
        <v>5585.8097072139999</v>
      </c>
      <c r="H60">
        <v>7.494512E-3</v>
      </c>
      <c r="I60">
        <v>6</v>
      </c>
      <c r="J60">
        <f t="shared" si="8"/>
        <v>5585.8097072139999</v>
      </c>
      <c r="K60">
        <f t="shared" si="9"/>
        <v>3.5</v>
      </c>
      <c r="L60" s="2" t="str">
        <f t="shared" si="5"/>
        <v>e</v>
      </c>
      <c r="M60">
        <f>C60+1+VLOOKUP(B60,states!A$2:C$10,3,FALSE)</f>
        <v>3</v>
      </c>
      <c r="N60">
        <f t="shared" si="10"/>
        <v>5585.8097072139999</v>
      </c>
      <c r="O60" s="2" t="str">
        <f>VLOOKUP(B60,states!A$2:C$10,2,FALSE)</f>
        <v>X</v>
      </c>
      <c r="P60">
        <f t="shared" si="11"/>
        <v>2</v>
      </c>
      <c r="Q60">
        <f>VLOOKUP(B60,states!A$2:D$10,4,FALSE)</f>
        <v>1</v>
      </c>
      <c r="R60">
        <v>0.5</v>
      </c>
      <c r="S60">
        <f t="shared" si="12"/>
        <v>1.5</v>
      </c>
      <c r="T60" s="7">
        <f t="shared" si="13"/>
        <v>6.231524146344718</v>
      </c>
    </row>
    <row r="61" spans="1:20">
      <c r="A61" s="4" t="str">
        <f t="shared" si="0"/>
        <v>X2Pi-3.5-f-2-2</v>
      </c>
      <c r="B61" t="s">
        <v>0</v>
      </c>
      <c r="C61">
        <v>2</v>
      </c>
      <c r="D61">
        <v>3.5</v>
      </c>
      <c r="E61" t="s">
        <v>2</v>
      </c>
      <c r="F61">
        <v>2</v>
      </c>
      <c r="G61">
        <v>5586.5589241460002</v>
      </c>
      <c r="H61">
        <v>6.2019120000000004E-3</v>
      </c>
      <c r="I61">
        <v>8</v>
      </c>
      <c r="J61">
        <f t="shared" si="8"/>
        <v>5586.5589241460002</v>
      </c>
      <c r="K61">
        <f t="shared" si="9"/>
        <v>3.5</v>
      </c>
      <c r="L61" s="2" t="str">
        <f t="shared" si="5"/>
        <v>f</v>
      </c>
      <c r="M61">
        <f>C61+1+VLOOKUP(B61,states!A$2:C$10,3,FALSE)</f>
        <v>3</v>
      </c>
      <c r="N61">
        <f t="shared" si="10"/>
        <v>5586.5589241460002</v>
      </c>
      <c r="O61" s="2" t="str">
        <f>VLOOKUP(B61,states!A$2:C$10,2,FALSE)</f>
        <v>X</v>
      </c>
      <c r="P61">
        <f t="shared" si="11"/>
        <v>2</v>
      </c>
      <c r="Q61">
        <f>VLOOKUP(B61,states!A$2:D$10,4,FALSE)</f>
        <v>1</v>
      </c>
      <c r="R61">
        <v>0.5</v>
      </c>
      <c r="S61">
        <f t="shared" si="12"/>
        <v>1.5</v>
      </c>
      <c r="T61" s="7">
        <f t="shared" si="13"/>
        <v>10.040394530605024</v>
      </c>
    </row>
    <row r="62" spans="1:20">
      <c r="A62" s="4" t="str">
        <f t="shared" si="0"/>
        <v>X2Pi-3.5-f-3-1</v>
      </c>
      <c r="B62" t="s">
        <v>0</v>
      </c>
      <c r="C62">
        <v>3</v>
      </c>
      <c r="D62">
        <v>3.5</v>
      </c>
      <c r="E62" t="s">
        <v>2</v>
      </c>
      <c r="F62">
        <v>1</v>
      </c>
      <c r="G62">
        <v>7960.4717366209998</v>
      </c>
      <c r="H62">
        <v>1.1021883E-2</v>
      </c>
      <c r="I62">
        <v>6</v>
      </c>
      <c r="J62">
        <f t="shared" si="8"/>
        <v>7960.4717366209998</v>
      </c>
      <c r="K62">
        <f t="shared" si="9"/>
        <v>3.5</v>
      </c>
      <c r="L62" s="2" t="str">
        <f t="shared" si="5"/>
        <v>f</v>
      </c>
      <c r="M62">
        <f>C62+1+VLOOKUP(B62,states!A$2:C$10,3,FALSE)</f>
        <v>4</v>
      </c>
      <c r="N62">
        <f t="shared" si="10"/>
        <v>7960.4717366209998</v>
      </c>
      <c r="O62" s="2" t="str">
        <f>VLOOKUP(B62,states!A$2:C$10,2,FALSE)</f>
        <v>X</v>
      </c>
      <c r="P62">
        <f t="shared" si="11"/>
        <v>3</v>
      </c>
      <c r="Q62">
        <f>VLOOKUP(B62,states!A$2:D$10,4,FALSE)</f>
        <v>1</v>
      </c>
      <c r="R62">
        <v>0.5</v>
      </c>
      <c r="S62">
        <f t="shared" si="12"/>
        <v>0.5</v>
      </c>
      <c r="T62" s="7">
        <f t="shared" si="13"/>
        <v>4.2372281118453401</v>
      </c>
    </row>
    <row r="63" spans="1:20">
      <c r="A63" s="4" t="str">
        <f t="shared" si="0"/>
        <v>X2Pi-3.5-e-3-1</v>
      </c>
      <c r="B63" t="s">
        <v>0</v>
      </c>
      <c r="C63">
        <v>3</v>
      </c>
      <c r="D63">
        <v>3.5</v>
      </c>
      <c r="E63" t="s">
        <v>1</v>
      </c>
      <c r="F63">
        <v>1</v>
      </c>
      <c r="G63">
        <v>7960.7994588669999</v>
      </c>
      <c r="H63">
        <v>2.6268712E-2</v>
      </c>
      <c r="I63">
        <v>4</v>
      </c>
      <c r="J63">
        <f t="shared" si="8"/>
        <v>7960.7994588669999</v>
      </c>
      <c r="K63">
        <f t="shared" si="9"/>
        <v>3.5</v>
      </c>
      <c r="L63" s="2" t="str">
        <f t="shared" si="5"/>
        <v>e</v>
      </c>
      <c r="M63">
        <f>C63+1+VLOOKUP(B63,states!A$2:C$10,3,FALSE)</f>
        <v>4</v>
      </c>
      <c r="N63">
        <f t="shared" si="10"/>
        <v>7960.7994588669999</v>
      </c>
      <c r="O63" s="2" t="str">
        <f>VLOOKUP(B63,states!A$2:C$10,2,FALSE)</f>
        <v>X</v>
      </c>
      <c r="P63">
        <f t="shared" si="11"/>
        <v>3</v>
      </c>
      <c r="Q63">
        <f>VLOOKUP(B63,states!A$2:D$10,4,FALSE)</f>
        <v>1</v>
      </c>
      <c r="R63">
        <v>0.5</v>
      </c>
      <c r="S63">
        <f t="shared" si="12"/>
        <v>0.5</v>
      </c>
      <c r="T63" s="7">
        <f t="shared" si="13"/>
        <v>1.1852435575085232</v>
      </c>
    </row>
    <row r="64" spans="1:20">
      <c r="A64" s="4" t="str">
        <f t="shared" si="0"/>
        <v>X2Pi-3.5-e-3-2</v>
      </c>
      <c r="B64" t="s">
        <v>0</v>
      </c>
      <c r="C64">
        <v>3</v>
      </c>
      <c r="D64">
        <v>3.5</v>
      </c>
      <c r="E64" t="s">
        <v>1</v>
      </c>
      <c r="F64">
        <v>2</v>
      </c>
      <c r="G64">
        <v>8057.7824558760003</v>
      </c>
      <c r="H64">
        <v>1.0999999999999999E-2</v>
      </c>
      <c r="I64">
        <v>5</v>
      </c>
      <c r="J64">
        <f t="shared" si="8"/>
        <v>8057.7824558760003</v>
      </c>
      <c r="K64">
        <f t="shared" si="9"/>
        <v>3.5</v>
      </c>
      <c r="L64" s="2" t="str">
        <f t="shared" si="5"/>
        <v>e</v>
      </c>
      <c r="M64">
        <f>C64+1+VLOOKUP(B64,states!A$2:C$10,3,FALSE)</f>
        <v>4</v>
      </c>
      <c r="N64">
        <f t="shared" si="10"/>
        <v>8057.7824558760003</v>
      </c>
      <c r="O64" s="2" t="str">
        <f>VLOOKUP(B64,states!A$2:C$10,2,FALSE)</f>
        <v>X</v>
      </c>
      <c r="P64">
        <f t="shared" si="11"/>
        <v>3</v>
      </c>
      <c r="Q64">
        <f>VLOOKUP(B64,states!A$2:D$10,4,FALSE)</f>
        <v>1</v>
      </c>
      <c r="R64">
        <v>0.5</v>
      </c>
      <c r="S64">
        <f t="shared" si="12"/>
        <v>1.5</v>
      </c>
      <c r="T64" s="7">
        <f t="shared" si="13"/>
        <v>3.5380479161416858</v>
      </c>
    </row>
    <row r="65" spans="1:20">
      <c r="A65" s="4" t="str">
        <f t="shared" si="0"/>
        <v>X2Pi-3.5-f-3-2</v>
      </c>
      <c r="B65" t="s">
        <v>0</v>
      </c>
      <c r="C65">
        <v>3</v>
      </c>
      <c r="D65">
        <v>3.5</v>
      </c>
      <c r="E65" t="s">
        <v>2</v>
      </c>
      <c r="F65">
        <v>2</v>
      </c>
      <c r="G65">
        <v>8058.5046846499999</v>
      </c>
      <c r="H65">
        <v>1.1000777999999999E-2</v>
      </c>
      <c r="I65">
        <v>5</v>
      </c>
      <c r="J65">
        <f t="shared" si="8"/>
        <v>8058.5046846499999</v>
      </c>
      <c r="K65">
        <f t="shared" si="9"/>
        <v>3.5</v>
      </c>
      <c r="L65" s="2" t="str">
        <f t="shared" si="5"/>
        <v>f</v>
      </c>
      <c r="M65">
        <f>C65+1+VLOOKUP(B65,states!A$2:C$10,3,FALSE)</f>
        <v>4</v>
      </c>
      <c r="N65">
        <f t="shared" si="10"/>
        <v>8058.5046846499999</v>
      </c>
      <c r="O65" s="2" t="str">
        <f>VLOOKUP(B65,states!A$2:C$10,2,FALSE)</f>
        <v>X</v>
      </c>
      <c r="P65">
        <f t="shared" si="11"/>
        <v>3</v>
      </c>
      <c r="Q65">
        <f>VLOOKUP(B65,states!A$2:D$10,4,FALSE)</f>
        <v>1</v>
      </c>
      <c r="R65">
        <v>0.5</v>
      </c>
      <c r="S65">
        <f t="shared" si="12"/>
        <v>1.5</v>
      </c>
      <c r="T65" s="7">
        <f t="shared" si="13"/>
        <v>3.5377976973590912</v>
      </c>
    </row>
    <row r="66" spans="1:20">
      <c r="A66" s="4" t="str">
        <f t="shared" ref="A66:A129" si="14">B66&amp;"-"&amp;D66&amp;"-"&amp;E66&amp;"-"&amp;C66&amp;"-"&amp;F66</f>
        <v>X2Pi-3.5-f-4-1</v>
      </c>
      <c r="B66" t="s">
        <v>0</v>
      </c>
      <c r="C66">
        <v>4</v>
      </c>
      <c r="D66">
        <v>3.5</v>
      </c>
      <c r="E66" t="s">
        <v>2</v>
      </c>
      <c r="F66">
        <v>1</v>
      </c>
      <c r="G66">
        <v>10312.925254993999</v>
      </c>
      <c r="H66">
        <v>1.6318711999999999E-2</v>
      </c>
      <c r="I66">
        <v>3</v>
      </c>
      <c r="J66">
        <f t="shared" si="8"/>
        <v>10312.925254993999</v>
      </c>
      <c r="K66">
        <f t="shared" si="9"/>
        <v>3.5</v>
      </c>
      <c r="L66" s="2" t="str">
        <f t="shared" si="5"/>
        <v>f</v>
      </c>
      <c r="M66">
        <f>C66+1+VLOOKUP(B66,states!A$2:C$10,3,FALSE)</f>
        <v>5</v>
      </c>
      <c r="N66">
        <f t="shared" si="10"/>
        <v>10312.925254993999</v>
      </c>
      <c r="O66" s="2" t="str">
        <f>VLOOKUP(B66,states!A$2:C$10,2,FALSE)</f>
        <v>X</v>
      </c>
      <c r="P66">
        <f t="shared" si="11"/>
        <v>4</v>
      </c>
      <c r="Q66">
        <f>VLOOKUP(B66,states!A$2:D$10,4,FALSE)</f>
        <v>1</v>
      </c>
      <c r="R66">
        <v>0.5</v>
      </c>
      <c r="S66">
        <f t="shared" si="12"/>
        <v>0.5</v>
      </c>
      <c r="T66" s="7">
        <f t="shared" si="13"/>
        <v>1.4309411334996982</v>
      </c>
    </row>
    <row r="67" spans="1:20">
      <c r="A67" s="4" t="str">
        <f t="shared" si="14"/>
        <v>X2Pi-3.5-e-4-1</v>
      </c>
      <c r="B67" t="s">
        <v>0</v>
      </c>
      <c r="C67">
        <v>4</v>
      </c>
      <c r="D67">
        <v>3.5</v>
      </c>
      <c r="E67" t="s">
        <v>1</v>
      </c>
      <c r="F67">
        <v>1</v>
      </c>
      <c r="G67">
        <v>10313.240688074</v>
      </c>
      <c r="H67">
        <v>1.6021883000000001E-2</v>
      </c>
      <c r="I67">
        <v>3</v>
      </c>
      <c r="J67">
        <f t="shared" si="8"/>
        <v>10313.240688074</v>
      </c>
      <c r="K67">
        <f t="shared" si="9"/>
        <v>3.5</v>
      </c>
      <c r="L67" s="2" t="str">
        <f t="shared" ref="L67:L130" si="15">E67</f>
        <v>e</v>
      </c>
      <c r="M67">
        <f>C67+1+VLOOKUP(B67,states!A$2:C$10,3,FALSE)</f>
        <v>5</v>
      </c>
      <c r="N67">
        <f t="shared" si="10"/>
        <v>10313.240688074</v>
      </c>
      <c r="O67" s="2" t="str">
        <f>VLOOKUP(B67,states!A$2:C$10,2,FALSE)</f>
        <v>X</v>
      </c>
      <c r="P67">
        <f t="shared" si="11"/>
        <v>4</v>
      </c>
      <c r="Q67">
        <f>VLOOKUP(B67,states!A$2:D$10,4,FALSE)</f>
        <v>1</v>
      </c>
      <c r="R67">
        <v>0.5</v>
      </c>
      <c r="S67">
        <f t="shared" si="12"/>
        <v>0.5</v>
      </c>
      <c r="T67" s="7">
        <f t="shared" si="13"/>
        <v>1.4574514273094568</v>
      </c>
    </row>
    <row r="68" spans="1:20">
      <c r="A68" s="4" t="str">
        <f t="shared" si="14"/>
        <v>X2Pi-3.5-e-4-2</v>
      </c>
      <c r="B68" t="s">
        <v>0</v>
      </c>
      <c r="C68">
        <v>4</v>
      </c>
      <c r="D68">
        <v>3.5</v>
      </c>
      <c r="E68" t="s">
        <v>1</v>
      </c>
      <c r="F68">
        <v>2</v>
      </c>
      <c r="G68">
        <v>10406.283067491</v>
      </c>
      <c r="H68">
        <v>2.4500778000000001E-2</v>
      </c>
      <c r="I68">
        <v>3</v>
      </c>
      <c r="J68">
        <f t="shared" si="8"/>
        <v>10406.283067491</v>
      </c>
      <c r="K68">
        <f t="shared" si="9"/>
        <v>3.5</v>
      </c>
      <c r="L68" s="2" t="str">
        <f t="shared" si="15"/>
        <v>e</v>
      </c>
      <c r="M68">
        <f>C68+1+VLOOKUP(B68,states!A$2:C$10,3,FALSE)</f>
        <v>5</v>
      </c>
      <c r="N68">
        <f t="shared" si="10"/>
        <v>10406.283067491</v>
      </c>
      <c r="O68" s="2" t="str">
        <f>VLOOKUP(B68,states!A$2:C$10,2,FALSE)</f>
        <v>X</v>
      </c>
      <c r="P68">
        <f t="shared" si="11"/>
        <v>4</v>
      </c>
      <c r="Q68">
        <f>VLOOKUP(B68,states!A$2:D$10,4,FALSE)</f>
        <v>1</v>
      </c>
      <c r="R68">
        <v>0.5</v>
      </c>
      <c r="S68">
        <f t="shared" si="12"/>
        <v>1.5</v>
      </c>
      <c r="T68" s="7">
        <f t="shared" si="13"/>
        <v>0.95307652053070002</v>
      </c>
    </row>
    <row r="69" spans="1:20">
      <c r="A69" s="4" t="str">
        <f t="shared" si="14"/>
        <v>X2Pi-3.5-f-4-2</v>
      </c>
      <c r="B69" t="s">
        <v>0</v>
      </c>
      <c r="C69">
        <v>4</v>
      </c>
      <c r="D69">
        <v>3.5</v>
      </c>
      <c r="E69" t="s">
        <v>2</v>
      </c>
      <c r="F69">
        <v>2</v>
      </c>
      <c r="G69">
        <v>10406.950888079</v>
      </c>
      <c r="H69">
        <v>1.6201911999999999E-2</v>
      </c>
      <c r="I69">
        <v>2</v>
      </c>
      <c r="J69">
        <f t="shared" si="8"/>
        <v>10406.950888079</v>
      </c>
      <c r="K69">
        <f t="shared" si="9"/>
        <v>3.5</v>
      </c>
      <c r="L69" s="2" t="str">
        <f t="shared" si="15"/>
        <v>f</v>
      </c>
      <c r="M69">
        <f>C69+1+VLOOKUP(B69,states!A$2:C$10,3,FALSE)</f>
        <v>5</v>
      </c>
      <c r="N69">
        <f t="shared" si="10"/>
        <v>10406.950888079</v>
      </c>
      <c r="O69" s="2" t="str">
        <f>VLOOKUP(B69,states!A$2:C$10,2,FALSE)</f>
        <v>X</v>
      </c>
      <c r="P69">
        <f t="shared" si="11"/>
        <v>4</v>
      </c>
      <c r="Q69">
        <f>VLOOKUP(B69,states!A$2:D$10,4,FALSE)</f>
        <v>1</v>
      </c>
      <c r="R69">
        <v>0.5</v>
      </c>
      <c r="S69">
        <f t="shared" si="12"/>
        <v>1.5</v>
      </c>
      <c r="T69" s="7">
        <f t="shared" si="13"/>
        <v>0.96083788327102493</v>
      </c>
    </row>
    <row r="70" spans="1:20">
      <c r="A70" s="4" t="str">
        <f t="shared" si="14"/>
        <v>X2Pi-4.5-f-0-1</v>
      </c>
      <c r="B70" t="s">
        <v>0</v>
      </c>
      <c r="C70">
        <v>0</v>
      </c>
      <c r="D70">
        <v>4.5</v>
      </c>
      <c r="E70" t="s">
        <v>2</v>
      </c>
      <c r="F70">
        <v>1</v>
      </c>
      <c r="G70">
        <v>270.03063329899999</v>
      </c>
      <c r="H70">
        <v>2.352112E-3</v>
      </c>
      <c r="I70">
        <v>5</v>
      </c>
      <c r="J70">
        <f t="shared" si="8"/>
        <v>270.03063329899999</v>
      </c>
      <c r="K70">
        <f t="shared" si="9"/>
        <v>4.5</v>
      </c>
      <c r="L70" s="2" t="str">
        <f t="shared" si="15"/>
        <v>f</v>
      </c>
      <c r="M70">
        <f>C70+1+VLOOKUP(B70,states!A$2:C$10,3,FALSE)</f>
        <v>1</v>
      </c>
      <c r="N70">
        <f t="shared" si="10"/>
        <v>270.03063329899999</v>
      </c>
      <c r="O70" s="2" t="str">
        <f>VLOOKUP(B70,states!A$2:C$10,2,FALSE)</f>
        <v>X</v>
      </c>
      <c r="P70">
        <f t="shared" si="11"/>
        <v>0</v>
      </c>
      <c r="Q70">
        <f>VLOOKUP(B70,states!A$2:D$10,4,FALSE)</f>
        <v>1</v>
      </c>
      <c r="R70">
        <v>0.5</v>
      </c>
      <c r="S70">
        <f t="shared" si="12"/>
        <v>0.5</v>
      </c>
      <c r="T70" s="7">
        <f t="shared" si="13"/>
        <v>1573.5099879901693</v>
      </c>
    </row>
    <row r="71" spans="1:20">
      <c r="A71" s="4" t="str">
        <f t="shared" si="14"/>
        <v>X2Pi-4.5-e-0-1</v>
      </c>
      <c r="B71" t="s">
        <v>0</v>
      </c>
      <c r="C71">
        <v>0</v>
      </c>
      <c r="D71">
        <v>4.5</v>
      </c>
      <c r="E71" t="s">
        <v>1</v>
      </c>
      <c r="F71">
        <v>1</v>
      </c>
      <c r="G71">
        <v>270.69518617300002</v>
      </c>
      <c r="H71">
        <v>2.68712E-4</v>
      </c>
      <c r="I71">
        <v>6</v>
      </c>
      <c r="J71">
        <f t="shared" si="8"/>
        <v>270.69518617300002</v>
      </c>
      <c r="K71">
        <f t="shared" si="9"/>
        <v>4.5</v>
      </c>
      <c r="L71" s="2" t="str">
        <f t="shared" si="15"/>
        <v>e</v>
      </c>
      <c r="M71">
        <f>C71+1+VLOOKUP(B71,states!A$2:C$10,3,FALSE)</f>
        <v>1</v>
      </c>
      <c r="N71">
        <f t="shared" si="10"/>
        <v>270.69518617300002</v>
      </c>
      <c r="O71" s="2" t="str">
        <f>VLOOKUP(B71,states!A$2:C$10,2,FALSE)</f>
        <v>X</v>
      </c>
      <c r="P71">
        <f t="shared" si="11"/>
        <v>0</v>
      </c>
      <c r="Q71">
        <f>VLOOKUP(B71,states!A$2:D$10,4,FALSE)</f>
        <v>1</v>
      </c>
      <c r="R71">
        <v>0.5</v>
      </c>
      <c r="S71">
        <f t="shared" si="12"/>
        <v>0.5</v>
      </c>
      <c r="T71" s="7">
        <f t="shared" si="13"/>
        <v>16528.052598491471</v>
      </c>
    </row>
    <row r="72" spans="1:20">
      <c r="A72" s="4" t="str">
        <f t="shared" si="14"/>
        <v>X2Pi-4.5-e-0-2</v>
      </c>
      <c r="B72" t="s">
        <v>0</v>
      </c>
      <c r="C72">
        <v>0</v>
      </c>
      <c r="D72">
        <v>4.5</v>
      </c>
      <c r="E72" t="s">
        <v>1</v>
      </c>
      <c r="F72">
        <v>2</v>
      </c>
      <c r="G72">
        <v>408.22795353100003</v>
      </c>
      <c r="H72">
        <v>2.0679119999999999E-3</v>
      </c>
      <c r="I72">
        <v>5</v>
      </c>
      <c r="J72">
        <f t="shared" si="8"/>
        <v>408.22795353100003</v>
      </c>
      <c r="K72">
        <f t="shared" si="9"/>
        <v>4.5</v>
      </c>
      <c r="L72" s="2" t="str">
        <f t="shared" si="15"/>
        <v>e</v>
      </c>
      <c r="M72">
        <f>C72+1+VLOOKUP(B72,states!A$2:C$10,3,FALSE)</f>
        <v>1</v>
      </c>
      <c r="N72">
        <f t="shared" si="10"/>
        <v>408.22795353100003</v>
      </c>
      <c r="O72" s="2" t="str">
        <f>VLOOKUP(B72,states!A$2:C$10,2,FALSE)</f>
        <v>X</v>
      </c>
      <c r="P72">
        <f t="shared" si="11"/>
        <v>0</v>
      </c>
      <c r="Q72">
        <f>VLOOKUP(B72,states!A$2:D$10,4,FALSE)</f>
        <v>1</v>
      </c>
      <c r="R72">
        <v>0.5</v>
      </c>
      <c r="S72">
        <f t="shared" si="12"/>
        <v>1.5</v>
      </c>
      <c r="T72" s="7">
        <f t="shared" si="13"/>
        <v>1789.7626808449943</v>
      </c>
    </row>
    <row r="73" spans="1:20">
      <c r="A73" s="4" t="str">
        <f t="shared" si="14"/>
        <v>X2Pi-4.5-f-0-2</v>
      </c>
      <c r="B73" t="s">
        <v>0</v>
      </c>
      <c r="C73">
        <v>0</v>
      </c>
      <c r="D73">
        <v>4.5</v>
      </c>
      <c r="E73" t="s">
        <v>2</v>
      </c>
      <c r="F73">
        <v>2</v>
      </c>
      <c r="G73">
        <v>409.437407914</v>
      </c>
      <c r="H73">
        <v>2.35312E-4</v>
      </c>
      <c r="I73">
        <v>6</v>
      </c>
      <c r="J73">
        <f t="shared" si="8"/>
        <v>409.437407914</v>
      </c>
      <c r="K73">
        <f t="shared" si="9"/>
        <v>4.5</v>
      </c>
      <c r="L73" s="2" t="str">
        <f t="shared" si="15"/>
        <v>f</v>
      </c>
      <c r="M73">
        <f>C73+1+VLOOKUP(B73,states!A$2:C$10,3,FALSE)</f>
        <v>1</v>
      </c>
      <c r="N73">
        <f t="shared" si="10"/>
        <v>409.437407914</v>
      </c>
      <c r="O73" s="2" t="str">
        <f>VLOOKUP(B73,states!A$2:C$10,2,FALSE)</f>
        <v>X</v>
      </c>
      <c r="P73">
        <f t="shared" si="11"/>
        <v>0</v>
      </c>
      <c r="Q73">
        <f>VLOOKUP(B73,states!A$2:D$10,4,FALSE)</f>
        <v>1</v>
      </c>
      <c r="R73">
        <v>0.5</v>
      </c>
      <c r="S73">
        <f t="shared" si="12"/>
        <v>1.5</v>
      </c>
      <c r="T73" s="7">
        <f t="shared" si="13"/>
        <v>18874.031370460663</v>
      </c>
    </row>
    <row r="74" spans="1:20">
      <c r="A74" s="4" t="str">
        <f t="shared" si="14"/>
        <v>X2Pi-4.5-f-1-1</v>
      </c>
      <c r="B74" t="s">
        <v>0</v>
      </c>
      <c r="C74">
        <v>1</v>
      </c>
      <c r="D74">
        <v>4.5</v>
      </c>
      <c r="E74" t="s">
        <v>2</v>
      </c>
      <c r="F74">
        <v>1</v>
      </c>
      <c r="G74">
        <v>2992.3659435519999</v>
      </c>
      <c r="H74">
        <v>1.3187120000000001E-3</v>
      </c>
      <c r="I74">
        <v>8</v>
      </c>
      <c r="J74">
        <f t="shared" ref="J74:J137" si="16">G74-G$2</f>
        <v>2992.3659435519999</v>
      </c>
      <c r="K74">
        <f t="shared" ref="K74:K137" si="17">D74</f>
        <v>4.5</v>
      </c>
      <c r="L74" s="2" t="str">
        <f t="shared" si="15"/>
        <v>f</v>
      </c>
      <c r="M74">
        <f>C74+1+VLOOKUP(B74,states!A$2:C$10,3,FALSE)</f>
        <v>2</v>
      </c>
      <c r="N74">
        <f t="shared" ref="N74:N137" si="18">J74</f>
        <v>2992.3659435519999</v>
      </c>
      <c r="O74" s="2" t="str">
        <f>VLOOKUP(B74,states!A$2:C$10,2,FALSE)</f>
        <v>X</v>
      </c>
      <c r="P74">
        <f t="shared" ref="P74:P137" si="19">C74</f>
        <v>1</v>
      </c>
      <c r="Q74">
        <f>VLOOKUP(B74,states!A$2:D$10,4,FALSE)</f>
        <v>1</v>
      </c>
      <c r="R74">
        <v>0.5</v>
      </c>
      <c r="S74">
        <f t="shared" ref="S74:S137" si="20">IF(Q74=0,R74,IF(F74=1,0.5,1.5))</f>
        <v>0.5</v>
      </c>
      <c r="T74" s="7">
        <f t="shared" ref="T74:T137" si="21">0.01*I74/H74/D74^(1/5)*IF(P74=0,100,1)</f>
        <v>44.90529213197766</v>
      </c>
    </row>
    <row r="75" spans="1:20">
      <c r="A75" s="4" t="str">
        <f t="shared" si="14"/>
        <v>X2Pi-4.5-e-1-1</v>
      </c>
      <c r="B75" t="s">
        <v>0</v>
      </c>
      <c r="C75">
        <v>1</v>
      </c>
      <c r="D75">
        <v>4.5</v>
      </c>
      <c r="E75" t="s">
        <v>1</v>
      </c>
      <c r="F75">
        <v>1</v>
      </c>
      <c r="G75">
        <v>2993.0056263930001</v>
      </c>
      <c r="H75">
        <v>1.2353119999999999E-3</v>
      </c>
      <c r="I75">
        <v>8</v>
      </c>
      <c r="J75">
        <f t="shared" si="16"/>
        <v>2993.0056263930001</v>
      </c>
      <c r="K75">
        <f t="shared" si="17"/>
        <v>4.5</v>
      </c>
      <c r="L75" s="2" t="str">
        <f t="shared" si="15"/>
        <v>e</v>
      </c>
      <c r="M75">
        <f>C75+1+VLOOKUP(B75,states!A$2:C$10,3,FALSE)</f>
        <v>2</v>
      </c>
      <c r="N75">
        <f t="shared" si="18"/>
        <v>2993.0056263930001</v>
      </c>
      <c r="O75" s="2" t="str">
        <f>VLOOKUP(B75,states!A$2:C$10,2,FALSE)</f>
        <v>X</v>
      </c>
      <c r="P75">
        <f t="shared" si="19"/>
        <v>1</v>
      </c>
      <c r="Q75">
        <f>VLOOKUP(B75,states!A$2:D$10,4,FALSE)</f>
        <v>1</v>
      </c>
      <c r="R75">
        <v>0.5</v>
      </c>
      <c r="S75">
        <f t="shared" si="20"/>
        <v>0.5</v>
      </c>
      <c r="T75" s="7">
        <f t="shared" si="21"/>
        <v>47.936996967522816</v>
      </c>
    </row>
    <row r="76" spans="1:20">
      <c r="A76" s="4" t="str">
        <f t="shared" si="14"/>
        <v>X2Pi-4.5-e-1-2</v>
      </c>
      <c r="B76" t="s">
        <v>0</v>
      </c>
      <c r="C76">
        <v>1</v>
      </c>
      <c r="D76">
        <v>4.5</v>
      </c>
      <c r="E76" t="s">
        <v>1</v>
      </c>
      <c r="F76">
        <v>2</v>
      </c>
      <c r="G76">
        <v>3125.3845780299998</v>
      </c>
      <c r="H76">
        <v>1.1969120000000001E-3</v>
      </c>
      <c r="I76">
        <v>7</v>
      </c>
      <c r="J76">
        <f t="shared" si="16"/>
        <v>3125.3845780299998</v>
      </c>
      <c r="K76">
        <f t="shared" si="17"/>
        <v>4.5</v>
      </c>
      <c r="L76" s="2" t="str">
        <f t="shared" si="15"/>
        <v>e</v>
      </c>
      <c r="M76">
        <f>C76+1+VLOOKUP(B76,states!A$2:C$10,3,FALSE)</f>
        <v>2</v>
      </c>
      <c r="N76">
        <f t="shared" si="18"/>
        <v>3125.3845780299998</v>
      </c>
      <c r="O76" s="2" t="str">
        <f>VLOOKUP(B76,states!A$2:C$10,2,FALSE)</f>
        <v>X</v>
      </c>
      <c r="P76">
        <f t="shared" si="19"/>
        <v>1</v>
      </c>
      <c r="Q76">
        <f>VLOOKUP(B76,states!A$2:D$10,4,FALSE)</f>
        <v>1</v>
      </c>
      <c r="R76">
        <v>0.5</v>
      </c>
      <c r="S76">
        <f t="shared" si="20"/>
        <v>1.5</v>
      </c>
      <c r="T76" s="7">
        <f t="shared" si="21"/>
        <v>43.290571193372166</v>
      </c>
    </row>
    <row r="77" spans="1:20">
      <c r="A77" s="4" t="str">
        <f t="shared" si="14"/>
        <v>X2Pi-4.5-f-1-2</v>
      </c>
      <c r="B77" t="s">
        <v>0</v>
      </c>
      <c r="C77">
        <v>1</v>
      </c>
      <c r="D77">
        <v>4.5</v>
      </c>
      <c r="E77" t="s">
        <v>2</v>
      </c>
      <c r="F77">
        <v>2</v>
      </c>
      <c r="G77">
        <v>3126.5468715390002</v>
      </c>
      <c r="H77">
        <v>1.2019120000000001E-3</v>
      </c>
      <c r="I77">
        <v>6</v>
      </c>
      <c r="J77">
        <f t="shared" si="16"/>
        <v>3126.5468715390002</v>
      </c>
      <c r="K77">
        <f t="shared" si="17"/>
        <v>4.5</v>
      </c>
      <c r="L77" s="2" t="str">
        <f t="shared" si="15"/>
        <v>f</v>
      </c>
      <c r="M77">
        <f>C77+1+VLOOKUP(B77,states!A$2:C$10,3,FALSE)</f>
        <v>2</v>
      </c>
      <c r="N77">
        <f t="shared" si="18"/>
        <v>3126.5468715390002</v>
      </c>
      <c r="O77" s="2" t="str">
        <f>VLOOKUP(B77,states!A$2:C$10,2,FALSE)</f>
        <v>X</v>
      </c>
      <c r="P77">
        <f t="shared" si="19"/>
        <v>1</v>
      </c>
      <c r="Q77">
        <f>VLOOKUP(B77,states!A$2:D$10,4,FALSE)</f>
        <v>1</v>
      </c>
      <c r="R77">
        <v>0.5</v>
      </c>
      <c r="S77">
        <f t="shared" si="20"/>
        <v>1.5</v>
      </c>
      <c r="T77" s="7">
        <f t="shared" si="21"/>
        <v>36.951840649280811</v>
      </c>
    </row>
    <row r="78" spans="1:20">
      <c r="A78" s="4" t="str">
        <f t="shared" si="14"/>
        <v>X2Pi-4.5-f-2-1</v>
      </c>
      <c r="B78" t="s">
        <v>0</v>
      </c>
      <c r="C78">
        <v>2</v>
      </c>
      <c r="D78">
        <v>4.5</v>
      </c>
      <c r="E78" t="s">
        <v>2</v>
      </c>
      <c r="F78">
        <v>1</v>
      </c>
      <c r="G78">
        <v>5588.7355967009998</v>
      </c>
      <c r="H78">
        <v>6.352112E-3</v>
      </c>
      <c r="I78">
        <v>6</v>
      </c>
      <c r="J78">
        <f t="shared" si="16"/>
        <v>5588.7355967009998</v>
      </c>
      <c r="K78">
        <f t="shared" si="17"/>
        <v>4.5</v>
      </c>
      <c r="L78" s="2" t="str">
        <f t="shared" si="15"/>
        <v>f</v>
      </c>
      <c r="M78">
        <f>C78+1+VLOOKUP(B78,states!A$2:C$10,3,FALSE)</f>
        <v>3</v>
      </c>
      <c r="N78">
        <f t="shared" si="18"/>
        <v>5588.7355967009998</v>
      </c>
      <c r="O78" s="2" t="str">
        <f>VLOOKUP(B78,states!A$2:C$10,2,FALSE)</f>
        <v>X</v>
      </c>
      <c r="P78">
        <f t="shared" si="19"/>
        <v>2</v>
      </c>
      <c r="Q78">
        <f>VLOOKUP(B78,states!A$2:D$10,4,FALSE)</f>
        <v>1</v>
      </c>
      <c r="R78">
        <v>0.5</v>
      </c>
      <c r="S78">
        <f t="shared" si="20"/>
        <v>0.5</v>
      </c>
      <c r="T78" s="7">
        <f t="shared" si="21"/>
        <v>6.9918258208385486</v>
      </c>
    </row>
    <row r="79" spans="1:20">
      <c r="A79" s="4" t="str">
        <f t="shared" si="14"/>
        <v>X2Pi-4.5-e-2-1</v>
      </c>
      <c r="B79" t="s">
        <v>0</v>
      </c>
      <c r="C79">
        <v>2</v>
      </c>
      <c r="D79">
        <v>4.5</v>
      </c>
      <c r="E79" t="s">
        <v>1</v>
      </c>
      <c r="F79">
        <v>1</v>
      </c>
      <c r="G79">
        <v>5589.3512796389996</v>
      </c>
      <c r="H79">
        <v>6.2687120000000001E-3</v>
      </c>
      <c r="I79">
        <v>6</v>
      </c>
      <c r="J79">
        <f t="shared" si="16"/>
        <v>5589.3512796389996</v>
      </c>
      <c r="K79">
        <f t="shared" si="17"/>
        <v>4.5</v>
      </c>
      <c r="L79" s="2" t="str">
        <f t="shared" si="15"/>
        <v>e</v>
      </c>
      <c r="M79">
        <f>C79+1+VLOOKUP(B79,states!A$2:C$10,3,FALSE)</f>
        <v>3</v>
      </c>
      <c r="N79">
        <f t="shared" si="18"/>
        <v>5589.3512796389996</v>
      </c>
      <c r="O79" s="2" t="str">
        <f>VLOOKUP(B79,states!A$2:C$10,2,FALSE)</f>
        <v>X</v>
      </c>
      <c r="P79">
        <f t="shared" si="19"/>
        <v>2</v>
      </c>
      <c r="Q79">
        <f>VLOOKUP(B79,states!A$2:D$10,4,FALSE)</f>
        <v>1</v>
      </c>
      <c r="R79">
        <v>0.5</v>
      </c>
      <c r="S79">
        <f t="shared" si="20"/>
        <v>0.5</v>
      </c>
      <c r="T79" s="7">
        <f t="shared" si="21"/>
        <v>7.0848462488719202</v>
      </c>
    </row>
    <row r="80" spans="1:20">
      <c r="A80" s="4" t="str">
        <f t="shared" si="14"/>
        <v>X2Pi-4.5-e-2-2</v>
      </c>
      <c r="B80" t="s">
        <v>0</v>
      </c>
      <c r="C80">
        <v>2</v>
      </c>
      <c r="D80">
        <v>4.5</v>
      </c>
      <c r="E80" t="s">
        <v>1</v>
      </c>
      <c r="F80">
        <v>2</v>
      </c>
      <c r="G80">
        <v>5716.62814127</v>
      </c>
      <c r="H80">
        <v>6.067912E-3</v>
      </c>
      <c r="I80">
        <v>5</v>
      </c>
      <c r="J80">
        <f t="shared" si="16"/>
        <v>5716.62814127</v>
      </c>
      <c r="K80">
        <f t="shared" si="17"/>
        <v>4.5</v>
      </c>
      <c r="L80" s="2" t="str">
        <f t="shared" si="15"/>
        <v>e</v>
      </c>
      <c r="M80">
        <f>C80+1+VLOOKUP(B80,states!A$2:C$10,3,FALSE)</f>
        <v>3</v>
      </c>
      <c r="N80">
        <f t="shared" si="18"/>
        <v>5716.62814127</v>
      </c>
      <c r="O80" s="2" t="str">
        <f>VLOOKUP(B80,states!A$2:C$10,2,FALSE)</f>
        <v>X</v>
      </c>
      <c r="P80">
        <f t="shared" si="19"/>
        <v>2</v>
      </c>
      <c r="Q80">
        <f>VLOOKUP(B80,states!A$2:D$10,4,FALSE)</f>
        <v>1</v>
      </c>
      <c r="R80">
        <v>0.5</v>
      </c>
      <c r="S80">
        <f t="shared" si="20"/>
        <v>1.5</v>
      </c>
      <c r="T80" s="7">
        <f t="shared" si="21"/>
        <v>6.0994156224934271</v>
      </c>
    </row>
    <row r="81" spans="1:20">
      <c r="A81" s="4" t="str">
        <f t="shared" si="14"/>
        <v>X2Pi-4.5-f-2-2</v>
      </c>
      <c r="B81" t="s">
        <v>0</v>
      </c>
      <c r="C81">
        <v>2</v>
      </c>
      <c r="D81">
        <v>4.5</v>
      </c>
      <c r="E81" t="s">
        <v>2</v>
      </c>
      <c r="F81">
        <v>2</v>
      </c>
      <c r="G81">
        <v>5717.7494753680003</v>
      </c>
      <c r="H81">
        <v>6.0689120000000001E-3</v>
      </c>
      <c r="I81">
        <v>6</v>
      </c>
      <c r="J81">
        <f t="shared" si="16"/>
        <v>5717.7494753680003</v>
      </c>
      <c r="K81">
        <f t="shared" si="17"/>
        <v>4.5</v>
      </c>
      <c r="L81" s="2" t="str">
        <f t="shared" si="15"/>
        <v>f</v>
      </c>
      <c r="M81">
        <f>C81+1+VLOOKUP(B81,states!A$2:C$10,3,FALSE)</f>
        <v>3</v>
      </c>
      <c r="N81">
        <f t="shared" si="18"/>
        <v>5717.7494753680003</v>
      </c>
      <c r="O81" s="2" t="str">
        <f>VLOOKUP(B81,states!A$2:C$10,2,FALSE)</f>
        <v>X</v>
      </c>
      <c r="P81">
        <f t="shared" si="19"/>
        <v>2</v>
      </c>
      <c r="Q81">
        <f>VLOOKUP(B81,states!A$2:D$10,4,FALSE)</f>
        <v>1</v>
      </c>
      <c r="R81">
        <v>0.5</v>
      </c>
      <c r="S81">
        <f t="shared" si="20"/>
        <v>1.5</v>
      </c>
      <c r="T81" s="7">
        <f t="shared" si="21"/>
        <v>7.3180927155408417</v>
      </c>
    </row>
    <row r="82" spans="1:20">
      <c r="A82" s="4" t="str">
        <f t="shared" si="14"/>
        <v>X2Pi-4.5-f-3-1</v>
      </c>
      <c r="B82" t="s">
        <v>0</v>
      </c>
      <c r="C82">
        <v>3</v>
      </c>
      <c r="D82">
        <v>4.5</v>
      </c>
      <c r="E82" t="s">
        <v>2</v>
      </c>
      <c r="F82">
        <v>1</v>
      </c>
      <c r="G82">
        <v>8060.5639813079997</v>
      </c>
      <c r="H82">
        <v>1.1318712E-2</v>
      </c>
      <c r="I82">
        <v>6</v>
      </c>
      <c r="J82">
        <f t="shared" si="16"/>
        <v>8060.5639813079997</v>
      </c>
      <c r="K82">
        <f t="shared" si="17"/>
        <v>4.5</v>
      </c>
      <c r="L82" s="2" t="str">
        <f t="shared" si="15"/>
        <v>f</v>
      </c>
      <c r="M82">
        <f>C82+1+VLOOKUP(B82,states!A$2:C$10,3,FALSE)</f>
        <v>4</v>
      </c>
      <c r="N82">
        <f t="shared" si="18"/>
        <v>8060.5639813079997</v>
      </c>
      <c r="O82" s="2" t="str">
        <f>VLOOKUP(B82,states!A$2:C$10,2,FALSE)</f>
        <v>X</v>
      </c>
      <c r="P82">
        <f t="shared" si="19"/>
        <v>3</v>
      </c>
      <c r="Q82">
        <f>VLOOKUP(B82,states!A$2:D$10,4,FALSE)</f>
        <v>1</v>
      </c>
      <c r="R82">
        <v>0.5</v>
      </c>
      <c r="S82">
        <f t="shared" si="20"/>
        <v>0.5</v>
      </c>
      <c r="T82" s="7">
        <f t="shared" si="21"/>
        <v>3.9238440467836271</v>
      </c>
    </row>
    <row r="83" spans="1:20">
      <c r="A83" s="4" t="str">
        <f t="shared" si="14"/>
        <v>X2Pi-4.5-e-3-1</v>
      </c>
      <c r="B83" t="s">
        <v>0</v>
      </c>
      <c r="C83">
        <v>3</v>
      </c>
      <c r="D83">
        <v>4.5</v>
      </c>
      <c r="E83" t="s">
        <v>1</v>
      </c>
      <c r="F83">
        <v>1</v>
      </c>
      <c r="G83">
        <v>8061.1456785030005</v>
      </c>
      <c r="H83">
        <v>1.1235312000000001E-2</v>
      </c>
      <c r="I83">
        <v>5</v>
      </c>
      <c r="J83">
        <f t="shared" si="16"/>
        <v>8061.1456785030005</v>
      </c>
      <c r="K83">
        <f t="shared" si="17"/>
        <v>4.5</v>
      </c>
      <c r="L83" s="2" t="str">
        <f t="shared" si="15"/>
        <v>e</v>
      </c>
      <c r="M83">
        <f>C83+1+VLOOKUP(B83,states!A$2:C$10,3,FALSE)</f>
        <v>4</v>
      </c>
      <c r="N83">
        <f t="shared" si="18"/>
        <v>8061.1456785030005</v>
      </c>
      <c r="O83" s="2" t="str">
        <f>VLOOKUP(B83,states!A$2:C$10,2,FALSE)</f>
        <v>X</v>
      </c>
      <c r="P83">
        <f t="shared" si="19"/>
        <v>3</v>
      </c>
      <c r="Q83">
        <f>VLOOKUP(B83,states!A$2:D$10,4,FALSE)</f>
        <v>1</v>
      </c>
      <c r="R83">
        <v>0.5</v>
      </c>
      <c r="S83">
        <f t="shared" si="20"/>
        <v>0.5</v>
      </c>
      <c r="T83" s="7">
        <f t="shared" si="21"/>
        <v>3.2941423654915267</v>
      </c>
    </row>
    <row r="84" spans="1:20">
      <c r="A84" s="4" t="str">
        <f t="shared" si="14"/>
        <v>X2Pi-4.5-e-3-2</v>
      </c>
      <c r="B84" t="s">
        <v>0</v>
      </c>
      <c r="C84">
        <v>3</v>
      </c>
      <c r="D84">
        <v>4.5</v>
      </c>
      <c r="E84" t="s">
        <v>1</v>
      </c>
      <c r="F84">
        <v>2</v>
      </c>
      <c r="G84">
        <v>8183.3787889140003</v>
      </c>
      <c r="H84">
        <v>1.1196912E-2</v>
      </c>
      <c r="I84">
        <v>6</v>
      </c>
      <c r="J84">
        <f t="shared" si="16"/>
        <v>8183.3787889140003</v>
      </c>
      <c r="K84">
        <f t="shared" si="17"/>
        <v>4.5</v>
      </c>
      <c r="L84" s="2" t="str">
        <f t="shared" si="15"/>
        <v>e</v>
      </c>
      <c r="M84">
        <f>C84+1+VLOOKUP(B84,states!A$2:C$10,3,FALSE)</f>
        <v>4</v>
      </c>
      <c r="N84">
        <f t="shared" si="18"/>
        <v>8183.3787889140003</v>
      </c>
      <c r="O84" s="2" t="str">
        <f>VLOOKUP(B84,states!A$2:C$10,2,FALSE)</f>
        <v>X</v>
      </c>
      <c r="P84">
        <f t="shared" si="19"/>
        <v>3</v>
      </c>
      <c r="Q84">
        <f>VLOOKUP(B84,states!A$2:D$10,4,FALSE)</f>
        <v>1</v>
      </c>
      <c r="R84">
        <v>0.5</v>
      </c>
      <c r="S84">
        <f t="shared" si="20"/>
        <v>1.5</v>
      </c>
      <c r="T84" s="7">
        <f t="shared" si="21"/>
        <v>3.9665276192630965</v>
      </c>
    </row>
    <row r="85" spans="1:20">
      <c r="A85" s="4" t="str">
        <f t="shared" si="14"/>
        <v>X2Pi-4.5-f-3-2</v>
      </c>
      <c r="B85" t="s">
        <v>0</v>
      </c>
      <c r="C85">
        <v>3</v>
      </c>
      <c r="D85">
        <v>4.5</v>
      </c>
      <c r="E85" t="s">
        <v>2</v>
      </c>
      <c r="F85">
        <v>2</v>
      </c>
      <c r="G85">
        <v>8184.4517007269997</v>
      </c>
      <c r="H85">
        <v>1.1201912E-2</v>
      </c>
      <c r="I85">
        <v>5</v>
      </c>
      <c r="J85">
        <f t="shared" si="16"/>
        <v>8184.4517007269997</v>
      </c>
      <c r="K85">
        <f t="shared" si="17"/>
        <v>4.5</v>
      </c>
      <c r="L85" s="2" t="str">
        <f t="shared" si="15"/>
        <v>f</v>
      </c>
      <c r="M85">
        <f>C85+1+VLOOKUP(B85,states!A$2:C$10,3,FALSE)</f>
        <v>4</v>
      </c>
      <c r="N85">
        <f t="shared" si="18"/>
        <v>8184.4517007269997</v>
      </c>
      <c r="O85" s="2" t="str">
        <f>VLOOKUP(B85,states!A$2:C$10,2,FALSE)</f>
        <v>X</v>
      </c>
      <c r="P85">
        <f t="shared" si="19"/>
        <v>3</v>
      </c>
      <c r="Q85">
        <f>VLOOKUP(B85,states!A$2:D$10,4,FALSE)</f>
        <v>1</v>
      </c>
      <c r="R85">
        <v>0.5</v>
      </c>
      <c r="S85">
        <f t="shared" si="20"/>
        <v>1.5</v>
      </c>
      <c r="T85" s="7">
        <f t="shared" si="21"/>
        <v>3.3039642918740419</v>
      </c>
    </row>
    <row r="86" spans="1:20">
      <c r="A86" s="4" t="str">
        <f t="shared" si="14"/>
        <v>X2Pi-4.5-f-4-1</v>
      </c>
      <c r="B86" t="s">
        <v>0</v>
      </c>
      <c r="C86">
        <v>4</v>
      </c>
      <c r="D86">
        <v>4.5</v>
      </c>
      <c r="E86" t="s">
        <v>2</v>
      </c>
      <c r="F86">
        <v>1</v>
      </c>
      <c r="G86">
        <v>10408.878161418999</v>
      </c>
      <c r="H86">
        <v>1.6021883000000001E-2</v>
      </c>
      <c r="I86">
        <v>2</v>
      </c>
      <c r="J86">
        <f t="shared" si="16"/>
        <v>10408.878161418999</v>
      </c>
      <c r="K86">
        <f t="shared" si="17"/>
        <v>4.5</v>
      </c>
      <c r="L86" s="2" t="str">
        <f t="shared" si="15"/>
        <v>f</v>
      </c>
      <c r="M86">
        <f>C86+1+VLOOKUP(B86,states!A$2:C$10,3,FALSE)</f>
        <v>5</v>
      </c>
      <c r="N86">
        <f t="shared" si="18"/>
        <v>10408.878161418999</v>
      </c>
      <c r="O86" s="2" t="str">
        <f>VLOOKUP(B86,states!A$2:C$10,2,FALSE)</f>
        <v>X</v>
      </c>
      <c r="P86">
        <f t="shared" si="19"/>
        <v>4</v>
      </c>
      <c r="Q86">
        <f>VLOOKUP(B86,states!A$2:D$10,4,FALSE)</f>
        <v>1</v>
      </c>
      <c r="R86">
        <v>0.5</v>
      </c>
      <c r="S86">
        <f t="shared" si="20"/>
        <v>0.5</v>
      </c>
      <c r="T86" s="7">
        <f t="shared" si="21"/>
        <v>0.92400418224787506</v>
      </c>
    </row>
    <row r="87" spans="1:20">
      <c r="A87" s="4" t="str">
        <f t="shared" si="14"/>
        <v>X2Pi-4.5-e-4-1</v>
      </c>
      <c r="B87" t="s">
        <v>0</v>
      </c>
      <c r="C87">
        <v>4</v>
      </c>
      <c r="D87">
        <v>4.5</v>
      </c>
      <c r="E87" t="s">
        <v>1</v>
      </c>
      <c r="F87">
        <v>1</v>
      </c>
      <c r="G87">
        <v>10409.435845919999</v>
      </c>
      <c r="H87">
        <v>3.1268711999999997E-2</v>
      </c>
      <c r="I87">
        <v>3</v>
      </c>
      <c r="J87">
        <f t="shared" si="16"/>
        <v>10409.435845919999</v>
      </c>
      <c r="K87">
        <f t="shared" si="17"/>
        <v>4.5</v>
      </c>
      <c r="L87" s="2" t="str">
        <f t="shared" si="15"/>
        <v>e</v>
      </c>
      <c r="M87">
        <f>C87+1+VLOOKUP(B87,states!A$2:C$10,3,FALSE)</f>
        <v>5</v>
      </c>
      <c r="N87">
        <f t="shared" si="18"/>
        <v>10409.435845919999</v>
      </c>
      <c r="O87" s="2" t="str">
        <f>VLOOKUP(B87,states!A$2:C$10,2,FALSE)</f>
        <v>X</v>
      </c>
      <c r="P87">
        <f t="shared" si="19"/>
        <v>4</v>
      </c>
      <c r="Q87">
        <f>VLOOKUP(B87,states!A$2:D$10,4,FALSE)</f>
        <v>1</v>
      </c>
      <c r="R87">
        <v>0.5</v>
      </c>
      <c r="S87">
        <f t="shared" si="20"/>
        <v>0.5</v>
      </c>
      <c r="T87" s="7">
        <f t="shared" si="21"/>
        <v>0.7101805264389911</v>
      </c>
    </row>
    <row r="88" spans="1:20">
      <c r="A88" s="4" t="str">
        <f t="shared" si="14"/>
        <v>X2Pi-4.5-e-4-2</v>
      </c>
      <c r="B88" t="s">
        <v>0</v>
      </c>
      <c r="C88">
        <v>4</v>
      </c>
      <c r="D88">
        <v>4.5</v>
      </c>
      <c r="E88" t="s">
        <v>1</v>
      </c>
      <c r="F88">
        <v>2</v>
      </c>
      <c r="G88">
        <v>10526.652561784</v>
      </c>
      <c r="H88">
        <v>1.6E-2</v>
      </c>
      <c r="I88">
        <v>3</v>
      </c>
      <c r="J88">
        <f t="shared" si="16"/>
        <v>10526.652561784</v>
      </c>
      <c r="K88">
        <f t="shared" si="17"/>
        <v>4.5</v>
      </c>
      <c r="L88" s="2" t="str">
        <f t="shared" si="15"/>
        <v>e</v>
      </c>
      <c r="M88">
        <f>C88+1+VLOOKUP(B88,states!A$2:C$10,3,FALSE)</f>
        <v>5</v>
      </c>
      <c r="N88">
        <f t="shared" si="18"/>
        <v>10526.652561784</v>
      </c>
      <c r="O88" s="2" t="str">
        <f>VLOOKUP(B88,states!A$2:C$10,2,FALSE)</f>
        <v>X</v>
      </c>
      <c r="P88">
        <f t="shared" si="19"/>
        <v>4</v>
      </c>
      <c r="Q88">
        <f>VLOOKUP(B88,states!A$2:D$10,4,FALSE)</f>
        <v>1</v>
      </c>
      <c r="R88">
        <v>0.5</v>
      </c>
      <c r="S88">
        <f t="shared" si="20"/>
        <v>1.5</v>
      </c>
      <c r="T88" s="7">
        <f t="shared" si="21"/>
        <v>1.3879018968268249</v>
      </c>
    </row>
    <row r="89" spans="1:20">
      <c r="A89" s="4" t="str">
        <f t="shared" si="14"/>
        <v>X2Pi-4.5-f-4-2</v>
      </c>
      <c r="B89" t="s">
        <v>0</v>
      </c>
      <c r="C89">
        <v>4</v>
      </c>
      <c r="D89">
        <v>4.5</v>
      </c>
      <c r="E89" t="s">
        <v>2</v>
      </c>
      <c r="F89">
        <v>2</v>
      </c>
      <c r="G89">
        <v>10527.683968519001</v>
      </c>
      <c r="H89">
        <v>1.6068912000000001E-2</v>
      </c>
      <c r="I89">
        <v>2</v>
      </c>
      <c r="J89">
        <f t="shared" si="16"/>
        <v>10527.683968519001</v>
      </c>
      <c r="K89">
        <f t="shared" si="17"/>
        <v>4.5</v>
      </c>
      <c r="L89" s="2" t="str">
        <f t="shared" si="15"/>
        <v>f</v>
      </c>
      <c r="M89">
        <f>C89+1+VLOOKUP(B89,states!A$2:C$10,3,FALSE)</f>
        <v>5</v>
      </c>
      <c r="N89">
        <f t="shared" si="18"/>
        <v>10527.683968519001</v>
      </c>
      <c r="O89" s="2" t="str">
        <f>VLOOKUP(B89,states!A$2:C$10,2,FALSE)</f>
        <v>X</v>
      </c>
      <c r="P89">
        <f t="shared" si="19"/>
        <v>4</v>
      </c>
      <c r="Q89">
        <f>VLOOKUP(B89,states!A$2:D$10,4,FALSE)</f>
        <v>1</v>
      </c>
      <c r="R89">
        <v>0.5</v>
      </c>
      <c r="S89">
        <f t="shared" si="20"/>
        <v>1.5</v>
      </c>
      <c r="T89" s="7">
        <f t="shared" si="21"/>
        <v>0.9212998925805389</v>
      </c>
    </row>
    <row r="90" spans="1:20">
      <c r="A90" s="4" t="str">
        <f t="shared" si="14"/>
        <v>X2Pi-5.5-f-0-1</v>
      </c>
      <c r="B90" t="s">
        <v>0</v>
      </c>
      <c r="C90">
        <v>0</v>
      </c>
      <c r="D90">
        <v>5.5</v>
      </c>
      <c r="E90" t="s">
        <v>2</v>
      </c>
      <c r="F90">
        <v>1</v>
      </c>
      <c r="G90">
        <v>410.78601087499999</v>
      </c>
      <c r="H90">
        <v>2.3187120000000001E-3</v>
      </c>
      <c r="I90">
        <v>5</v>
      </c>
      <c r="J90">
        <f t="shared" si="16"/>
        <v>410.78601087499999</v>
      </c>
      <c r="K90">
        <f t="shared" si="17"/>
        <v>5.5</v>
      </c>
      <c r="L90" s="2" t="str">
        <f t="shared" si="15"/>
        <v>f</v>
      </c>
      <c r="M90">
        <f>C90+1+VLOOKUP(B90,states!A$2:C$10,3,FALSE)</f>
        <v>1</v>
      </c>
      <c r="N90">
        <f t="shared" si="18"/>
        <v>410.78601087499999</v>
      </c>
      <c r="O90" s="2" t="str">
        <f>VLOOKUP(B90,states!A$2:C$10,2,FALSE)</f>
        <v>X</v>
      </c>
      <c r="P90">
        <f t="shared" si="19"/>
        <v>0</v>
      </c>
      <c r="Q90">
        <f>VLOOKUP(B90,states!A$2:D$10,4,FALSE)</f>
        <v>1</v>
      </c>
      <c r="R90">
        <v>0.5</v>
      </c>
      <c r="S90">
        <f t="shared" si="20"/>
        <v>0.5</v>
      </c>
      <c r="T90" s="7">
        <f t="shared" si="21"/>
        <v>1533.3830448983065</v>
      </c>
    </row>
    <row r="91" spans="1:20">
      <c r="A91" s="4" t="str">
        <f t="shared" si="14"/>
        <v>X2Pi-5.5-e-0-1</v>
      </c>
      <c r="B91" t="s">
        <v>0</v>
      </c>
      <c r="C91">
        <v>0</v>
      </c>
      <c r="D91">
        <v>5.5</v>
      </c>
      <c r="E91" t="s">
        <v>1</v>
      </c>
      <c r="F91">
        <v>1</v>
      </c>
      <c r="G91">
        <v>411.81642682500001</v>
      </c>
      <c r="H91">
        <v>2.2353120000000001E-3</v>
      </c>
      <c r="I91">
        <v>5</v>
      </c>
      <c r="J91">
        <f t="shared" si="16"/>
        <v>411.81642682500001</v>
      </c>
      <c r="K91">
        <f t="shared" si="17"/>
        <v>5.5</v>
      </c>
      <c r="L91" s="2" t="str">
        <f t="shared" si="15"/>
        <v>e</v>
      </c>
      <c r="M91">
        <f>C91+1+VLOOKUP(B91,states!A$2:C$10,3,FALSE)</f>
        <v>1</v>
      </c>
      <c r="N91">
        <f t="shared" si="18"/>
        <v>411.81642682500001</v>
      </c>
      <c r="O91" s="2" t="str">
        <f>VLOOKUP(B91,states!A$2:C$10,2,FALSE)</f>
        <v>X</v>
      </c>
      <c r="P91">
        <f t="shared" si="19"/>
        <v>0</v>
      </c>
      <c r="Q91">
        <f>VLOOKUP(B91,states!A$2:D$10,4,FALSE)</f>
        <v>1</v>
      </c>
      <c r="R91">
        <v>0.5</v>
      </c>
      <c r="S91">
        <f t="shared" si="20"/>
        <v>0.5</v>
      </c>
      <c r="T91" s="7">
        <f t="shared" si="21"/>
        <v>1590.5939156602042</v>
      </c>
    </row>
    <row r="92" spans="1:20">
      <c r="A92" s="4" t="str">
        <f t="shared" si="14"/>
        <v>X2Pi-5.5-e-0-2</v>
      </c>
      <c r="B92" t="s">
        <v>0</v>
      </c>
      <c r="C92">
        <v>0</v>
      </c>
      <c r="D92">
        <v>5.5</v>
      </c>
      <c r="E92" t="s">
        <v>1</v>
      </c>
      <c r="F92">
        <v>2</v>
      </c>
      <c r="G92">
        <v>577.30270751299997</v>
      </c>
      <c r="H92">
        <v>6.2085819999999998E-3</v>
      </c>
      <c r="I92">
        <v>5</v>
      </c>
      <c r="J92">
        <f t="shared" si="16"/>
        <v>577.30270751299997</v>
      </c>
      <c r="K92">
        <f t="shared" si="17"/>
        <v>5.5</v>
      </c>
      <c r="L92" s="2" t="str">
        <f t="shared" si="15"/>
        <v>e</v>
      </c>
      <c r="M92">
        <f>C92+1+VLOOKUP(B92,states!A$2:C$10,3,FALSE)</f>
        <v>1</v>
      </c>
      <c r="N92">
        <f t="shared" si="18"/>
        <v>577.30270751299997</v>
      </c>
      <c r="O92" s="2" t="str">
        <f>VLOOKUP(B92,states!A$2:C$10,2,FALSE)</f>
        <v>X</v>
      </c>
      <c r="P92">
        <f t="shared" si="19"/>
        <v>0</v>
      </c>
      <c r="Q92">
        <f>VLOOKUP(B92,states!A$2:D$10,4,FALSE)</f>
        <v>1</v>
      </c>
      <c r="R92">
        <v>0.5</v>
      </c>
      <c r="S92">
        <f t="shared" si="20"/>
        <v>1.5</v>
      </c>
      <c r="T92" s="7">
        <f t="shared" si="21"/>
        <v>572.67080740855829</v>
      </c>
    </row>
    <row r="93" spans="1:20">
      <c r="A93" s="4" t="str">
        <f t="shared" si="14"/>
        <v>X2Pi-5.5-f-0-2</v>
      </c>
      <c r="B93" t="s">
        <v>0</v>
      </c>
      <c r="C93">
        <v>0</v>
      </c>
      <c r="D93">
        <v>5.5</v>
      </c>
      <c r="E93" t="s">
        <v>2</v>
      </c>
      <c r="F93">
        <v>2</v>
      </c>
      <c r="G93">
        <v>578.98088558400002</v>
      </c>
      <c r="H93">
        <v>6.2019120000000004E-3</v>
      </c>
      <c r="I93">
        <v>5</v>
      </c>
      <c r="J93">
        <f t="shared" si="16"/>
        <v>578.98088558400002</v>
      </c>
      <c r="K93">
        <f t="shared" si="17"/>
        <v>5.5</v>
      </c>
      <c r="L93" s="2" t="str">
        <f t="shared" si="15"/>
        <v>f</v>
      </c>
      <c r="M93">
        <f>C93+1+VLOOKUP(B93,states!A$2:C$10,3,FALSE)</f>
        <v>1</v>
      </c>
      <c r="N93">
        <f t="shared" si="18"/>
        <v>578.98088558400002</v>
      </c>
      <c r="O93" s="2" t="str">
        <f>VLOOKUP(B93,states!A$2:C$10,2,FALSE)</f>
        <v>X</v>
      </c>
      <c r="P93">
        <f t="shared" si="19"/>
        <v>0</v>
      </c>
      <c r="Q93">
        <f>VLOOKUP(B93,states!A$2:D$10,4,FALSE)</f>
        <v>1</v>
      </c>
      <c r="R93">
        <v>0.5</v>
      </c>
      <c r="S93">
        <f t="shared" si="20"/>
        <v>1.5</v>
      </c>
      <c r="T93" s="7">
        <f t="shared" si="21"/>
        <v>573.28670042435976</v>
      </c>
    </row>
    <row r="94" spans="1:20">
      <c r="A94" s="4" t="str">
        <f t="shared" si="14"/>
        <v>X2Pi-5.5-f-1-1</v>
      </c>
      <c r="B94" t="s">
        <v>0</v>
      </c>
      <c r="C94">
        <v>1</v>
      </c>
      <c r="D94">
        <v>5.5</v>
      </c>
      <c r="E94" t="s">
        <v>2</v>
      </c>
      <c r="F94">
        <v>1</v>
      </c>
      <c r="G94">
        <v>3127.8453268459998</v>
      </c>
      <c r="H94">
        <v>3.352112E-3</v>
      </c>
      <c r="I94">
        <v>6</v>
      </c>
      <c r="J94">
        <f t="shared" si="16"/>
        <v>3127.8453268459998</v>
      </c>
      <c r="K94">
        <f t="shared" si="17"/>
        <v>5.5</v>
      </c>
      <c r="L94" s="2" t="str">
        <f t="shared" si="15"/>
        <v>f</v>
      </c>
      <c r="M94">
        <f>C94+1+VLOOKUP(B94,states!A$2:C$10,3,FALSE)</f>
        <v>2</v>
      </c>
      <c r="N94">
        <f t="shared" si="18"/>
        <v>3127.8453268459998</v>
      </c>
      <c r="O94" s="2" t="str">
        <f>VLOOKUP(B94,states!A$2:C$10,2,FALSE)</f>
        <v>X</v>
      </c>
      <c r="P94">
        <f t="shared" si="19"/>
        <v>1</v>
      </c>
      <c r="Q94">
        <f>VLOOKUP(B94,states!A$2:D$10,4,FALSE)</f>
        <v>1</v>
      </c>
      <c r="R94">
        <v>0.5</v>
      </c>
      <c r="S94">
        <f t="shared" si="20"/>
        <v>0.5</v>
      </c>
      <c r="T94" s="7">
        <f t="shared" si="21"/>
        <v>12.72800073554431</v>
      </c>
    </row>
    <row r="95" spans="1:20">
      <c r="A95" s="4" t="str">
        <f t="shared" si="14"/>
        <v>X2Pi-5.5-e-1-1</v>
      </c>
      <c r="B95" t="s">
        <v>0</v>
      </c>
      <c r="C95">
        <v>1</v>
      </c>
      <c r="D95">
        <v>5.5</v>
      </c>
      <c r="E95" t="s">
        <v>1</v>
      </c>
      <c r="F95">
        <v>1</v>
      </c>
      <c r="G95">
        <v>3128.8352244709999</v>
      </c>
      <c r="H95">
        <v>1.268712E-3</v>
      </c>
      <c r="I95">
        <v>6</v>
      </c>
      <c r="J95">
        <f t="shared" si="16"/>
        <v>3128.8352244709999</v>
      </c>
      <c r="K95">
        <f t="shared" si="17"/>
        <v>5.5</v>
      </c>
      <c r="L95" s="2" t="str">
        <f t="shared" si="15"/>
        <v>e</v>
      </c>
      <c r="M95">
        <f>C95+1+VLOOKUP(B95,states!A$2:C$10,3,FALSE)</f>
        <v>2</v>
      </c>
      <c r="N95">
        <f t="shared" si="18"/>
        <v>3128.8352244709999</v>
      </c>
      <c r="O95" s="2" t="str">
        <f>VLOOKUP(B95,states!A$2:C$10,2,FALSE)</f>
        <v>X</v>
      </c>
      <c r="P95">
        <f t="shared" si="19"/>
        <v>1</v>
      </c>
      <c r="Q95">
        <f>VLOOKUP(B95,states!A$2:D$10,4,FALSE)</f>
        <v>1</v>
      </c>
      <c r="R95">
        <v>0.5</v>
      </c>
      <c r="S95">
        <f t="shared" si="20"/>
        <v>0.5</v>
      </c>
      <c r="T95" s="7">
        <f t="shared" si="21"/>
        <v>33.629132538847983</v>
      </c>
    </row>
    <row r="96" spans="1:20">
      <c r="A96" s="4" t="str">
        <f t="shared" si="14"/>
        <v>X2Pi-5.5-e-1-2</v>
      </c>
      <c r="B96" t="s">
        <v>0</v>
      </c>
      <c r="C96">
        <v>1</v>
      </c>
      <c r="D96">
        <v>5.5</v>
      </c>
      <c r="E96" t="s">
        <v>1</v>
      </c>
      <c r="F96">
        <v>2</v>
      </c>
      <c r="G96">
        <v>3288.110372313</v>
      </c>
      <c r="H96">
        <v>3.0679119999999999E-3</v>
      </c>
      <c r="I96">
        <v>6</v>
      </c>
      <c r="J96">
        <f t="shared" si="16"/>
        <v>3288.110372313</v>
      </c>
      <c r="K96">
        <f t="shared" si="17"/>
        <v>5.5</v>
      </c>
      <c r="L96" s="2" t="str">
        <f t="shared" si="15"/>
        <v>e</v>
      </c>
      <c r="M96">
        <f>C96+1+VLOOKUP(B96,states!A$2:C$10,3,FALSE)</f>
        <v>2</v>
      </c>
      <c r="N96">
        <f t="shared" si="18"/>
        <v>3288.110372313</v>
      </c>
      <c r="O96" s="2" t="str">
        <f>VLOOKUP(B96,states!A$2:C$10,2,FALSE)</f>
        <v>X</v>
      </c>
      <c r="P96">
        <f t="shared" si="19"/>
        <v>1</v>
      </c>
      <c r="Q96">
        <f>VLOOKUP(B96,states!A$2:D$10,4,FALSE)</f>
        <v>1</v>
      </c>
      <c r="R96">
        <v>0.5</v>
      </c>
      <c r="S96">
        <f t="shared" si="20"/>
        <v>1.5</v>
      </c>
      <c r="T96" s="7">
        <f t="shared" si="21"/>
        <v>13.907075562019674</v>
      </c>
    </row>
    <row r="97" spans="1:20">
      <c r="A97" s="4" t="str">
        <f t="shared" si="14"/>
        <v>X2Pi-5.5-f-1-2</v>
      </c>
      <c r="B97" t="s">
        <v>0</v>
      </c>
      <c r="C97">
        <v>1</v>
      </c>
      <c r="D97">
        <v>5.5</v>
      </c>
      <c r="E97" t="s">
        <v>2</v>
      </c>
      <c r="F97">
        <v>2</v>
      </c>
      <c r="G97">
        <v>3289.7227752019999</v>
      </c>
      <c r="H97">
        <v>1.2353119999999999E-3</v>
      </c>
      <c r="I97">
        <v>6</v>
      </c>
      <c r="J97">
        <f t="shared" si="16"/>
        <v>3289.7227752019999</v>
      </c>
      <c r="K97">
        <f t="shared" si="17"/>
        <v>5.5</v>
      </c>
      <c r="L97" s="2" t="str">
        <f t="shared" si="15"/>
        <v>f</v>
      </c>
      <c r="M97">
        <f>C97+1+VLOOKUP(B97,states!A$2:C$10,3,FALSE)</f>
        <v>2</v>
      </c>
      <c r="N97">
        <f t="shared" si="18"/>
        <v>3289.7227752019999</v>
      </c>
      <c r="O97" s="2" t="str">
        <f>VLOOKUP(B97,states!A$2:C$10,2,FALSE)</f>
        <v>X</v>
      </c>
      <c r="P97">
        <f t="shared" si="19"/>
        <v>1</v>
      </c>
      <c r="Q97">
        <f>VLOOKUP(B97,states!A$2:D$10,4,FALSE)</f>
        <v>1</v>
      </c>
      <c r="R97">
        <v>0.5</v>
      </c>
      <c r="S97">
        <f t="shared" si="20"/>
        <v>1.5</v>
      </c>
      <c r="T97" s="7">
        <f t="shared" si="21"/>
        <v>34.538387064666182</v>
      </c>
    </row>
    <row r="98" spans="1:20">
      <c r="A98" s="4" t="str">
        <f t="shared" si="14"/>
        <v>X2Pi-5.5-f-2-1</v>
      </c>
      <c r="B98" t="s">
        <v>0</v>
      </c>
      <c r="C98">
        <v>2</v>
      </c>
      <c r="D98">
        <v>5.5</v>
      </c>
      <c r="E98" t="s">
        <v>2</v>
      </c>
      <c r="F98">
        <v>1</v>
      </c>
      <c r="G98">
        <v>5718.9851980610001</v>
      </c>
      <c r="H98">
        <v>6.3187119999999998E-3</v>
      </c>
      <c r="I98">
        <v>6</v>
      </c>
      <c r="J98">
        <f t="shared" si="16"/>
        <v>5718.9851980610001</v>
      </c>
      <c r="K98">
        <f t="shared" si="17"/>
        <v>5.5</v>
      </c>
      <c r="L98" s="2" t="str">
        <f t="shared" si="15"/>
        <v>f</v>
      </c>
      <c r="M98">
        <f>C98+1+VLOOKUP(B98,states!A$2:C$10,3,FALSE)</f>
        <v>3</v>
      </c>
      <c r="N98">
        <f t="shared" si="18"/>
        <v>5718.9851980610001</v>
      </c>
      <c r="O98" s="2" t="str">
        <f>VLOOKUP(B98,states!A$2:C$10,2,FALSE)</f>
        <v>X</v>
      </c>
      <c r="P98">
        <f t="shared" si="19"/>
        <v>2</v>
      </c>
      <c r="Q98">
        <f>VLOOKUP(B98,states!A$2:D$10,4,FALSE)</f>
        <v>1</v>
      </c>
      <c r="R98">
        <v>0.5</v>
      </c>
      <c r="S98">
        <f t="shared" si="20"/>
        <v>0.5</v>
      </c>
      <c r="T98" s="7">
        <f t="shared" si="21"/>
        <v>6.7522754639912232</v>
      </c>
    </row>
    <row r="99" spans="1:20">
      <c r="A99" s="4" t="str">
        <f t="shared" si="14"/>
        <v>X2Pi-5.5-e-2-1</v>
      </c>
      <c r="B99" t="s">
        <v>0</v>
      </c>
      <c r="C99">
        <v>2</v>
      </c>
      <c r="D99">
        <v>5.5</v>
      </c>
      <c r="E99" t="s">
        <v>1</v>
      </c>
      <c r="F99">
        <v>1</v>
      </c>
      <c r="G99">
        <v>5719.9342680070004</v>
      </c>
      <c r="H99">
        <v>6.2353119999999998E-3</v>
      </c>
      <c r="I99">
        <v>6</v>
      </c>
      <c r="J99">
        <f t="shared" si="16"/>
        <v>5719.9342680070004</v>
      </c>
      <c r="K99">
        <f t="shared" si="17"/>
        <v>5.5</v>
      </c>
      <c r="L99" s="2" t="str">
        <f t="shared" si="15"/>
        <v>e</v>
      </c>
      <c r="M99">
        <f>C99+1+VLOOKUP(B99,states!A$2:C$10,3,FALSE)</f>
        <v>3</v>
      </c>
      <c r="N99">
        <f t="shared" si="18"/>
        <v>5719.9342680070004</v>
      </c>
      <c r="O99" s="2" t="str">
        <f>VLOOKUP(B99,states!A$2:C$10,2,FALSE)</f>
        <v>X</v>
      </c>
      <c r="P99">
        <f t="shared" si="19"/>
        <v>2</v>
      </c>
      <c r="Q99">
        <f>VLOOKUP(B99,states!A$2:D$10,4,FALSE)</f>
        <v>1</v>
      </c>
      <c r="R99">
        <v>0.5</v>
      </c>
      <c r="S99">
        <f t="shared" si="20"/>
        <v>0.5</v>
      </c>
      <c r="T99" s="7">
        <f t="shared" si="21"/>
        <v>6.8425900743422146</v>
      </c>
    </row>
    <row r="100" spans="1:20">
      <c r="A100" s="4" t="str">
        <f t="shared" si="14"/>
        <v>X2Pi-5.5-e-2-2</v>
      </c>
      <c r="B100" t="s">
        <v>0</v>
      </c>
      <c r="C100">
        <v>2</v>
      </c>
      <c r="D100">
        <v>5.5</v>
      </c>
      <c r="E100" t="s">
        <v>1</v>
      </c>
      <c r="F100">
        <v>2</v>
      </c>
      <c r="G100">
        <v>5873.0620248349996</v>
      </c>
      <c r="H100">
        <v>6.1969119999999997E-3</v>
      </c>
      <c r="I100">
        <v>5</v>
      </c>
      <c r="J100">
        <f t="shared" si="16"/>
        <v>5873.0620248349996</v>
      </c>
      <c r="K100">
        <f t="shared" si="17"/>
        <v>5.5</v>
      </c>
      <c r="L100" s="2" t="str">
        <f t="shared" si="15"/>
        <v>e</v>
      </c>
      <c r="M100">
        <f>C100+1+VLOOKUP(B100,states!A$2:C$10,3,FALSE)</f>
        <v>3</v>
      </c>
      <c r="N100">
        <f t="shared" si="18"/>
        <v>5873.0620248349996</v>
      </c>
      <c r="O100" s="2" t="str">
        <f>VLOOKUP(B100,states!A$2:C$10,2,FALSE)</f>
        <v>X</v>
      </c>
      <c r="P100">
        <f t="shared" si="19"/>
        <v>2</v>
      </c>
      <c r="Q100">
        <f>VLOOKUP(B100,states!A$2:D$10,4,FALSE)</f>
        <v>1</v>
      </c>
      <c r="R100">
        <v>0.5</v>
      </c>
      <c r="S100">
        <f t="shared" si="20"/>
        <v>1.5</v>
      </c>
      <c r="T100" s="7">
        <f t="shared" si="21"/>
        <v>5.7374925879248284</v>
      </c>
    </row>
    <row r="101" spans="1:20">
      <c r="A101" s="4" t="str">
        <f t="shared" si="14"/>
        <v>X2Pi-5.5-f-2-2</v>
      </c>
      <c r="B101" t="s">
        <v>0</v>
      </c>
      <c r="C101">
        <v>2</v>
      </c>
      <c r="D101">
        <v>5.5</v>
      </c>
      <c r="E101" t="s">
        <v>2</v>
      </c>
      <c r="F101">
        <v>2</v>
      </c>
      <c r="G101">
        <v>5874.6135902610004</v>
      </c>
      <c r="H101">
        <v>6.2019120000000004E-3</v>
      </c>
      <c r="I101">
        <v>5</v>
      </c>
      <c r="J101">
        <f t="shared" si="16"/>
        <v>5874.6135902610004</v>
      </c>
      <c r="K101">
        <f t="shared" si="17"/>
        <v>5.5</v>
      </c>
      <c r="L101" s="2" t="str">
        <f t="shared" si="15"/>
        <v>f</v>
      </c>
      <c r="M101">
        <f>C101+1+VLOOKUP(B101,states!A$2:C$10,3,FALSE)</f>
        <v>3</v>
      </c>
      <c r="N101">
        <f t="shared" si="18"/>
        <v>5874.6135902610004</v>
      </c>
      <c r="O101" s="2" t="str">
        <f>VLOOKUP(B101,states!A$2:C$10,2,FALSE)</f>
        <v>X</v>
      </c>
      <c r="P101">
        <f t="shared" si="19"/>
        <v>2</v>
      </c>
      <c r="Q101">
        <f>VLOOKUP(B101,states!A$2:D$10,4,FALSE)</f>
        <v>1</v>
      </c>
      <c r="R101">
        <v>0.5</v>
      </c>
      <c r="S101">
        <f t="shared" si="20"/>
        <v>1.5</v>
      </c>
      <c r="T101" s="7">
        <f t="shared" si="21"/>
        <v>5.7328670042435981</v>
      </c>
    </row>
    <row r="102" spans="1:20">
      <c r="A102" s="4" t="str">
        <f t="shared" si="14"/>
        <v>X2Pi-5.5-f-3-1</v>
      </c>
      <c r="B102" t="s">
        <v>0</v>
      </c>
      <c r="C102">
        <v>3</v>
      </c>
      <c r="D102">
        <v>5.5</v>
      </c>
      <c r="E102" t="s">
        <v>2</v>
      </c>
      <c r="F102">
        <v>1</v>
      </c>
      <c r="G102">
        <v>8185.612486217</v>
      </c>
      <c r="H102">
        <v>1.1352111999999999E-2</v>
      </c>
      <c r="I102">
        <v>5</v>
      </c>
      <c r="J102">
        <f t="shared" si="16"/>
        <v>8185.612486217</v>
      </c>
      <c r="K102">
        <f t="shared" si="17"/>
        <v>5.5</v>
      </c>
      <c r="L102" s="2" t="str">
        <f t="shared" si="15"/>
        <v>f</v>
      </c>
      <c r="M102">
        <f>C102+1+VLOOKUP(B102,states!A$2:C$10,3,FALSE)</f>
        <v>4</v>
      </c>
      <c r="N102">
        <f t="shared" si="18"/>
        <v>8185.612486217</v>
      </c>
      <c r="O102" s="2" t="str">
        <f>VLOOKUP(B102,states!A$2:C$10,2,FALSE)</f>
        <v>X</v>
      </c>
      <c r="P102">
        <f t="shared" si="19"/>
        <v>3</v>
      </c>
      <c r="Q102">
        <f>VLOOKUP(B102,states!A$2:D$10,4,FALSE)</f>
        <v>1</v>
      </c>
      <c r="R102">
        <v>0.5</v>
      </c>
      <c r="S102">
        <f t="shared" si="20"/>
        <v>0.5</v>
      </c>
      <c r="T102" s="7">
        <f t="shared" si="21"/>
        <v>3.1319931188154615</v>
      </c>
    </row>
    <row r="103" spans="1:20">
      <c r="A103" s="4" t="str">
        <f t="shared" si="14"/>
        <v>X2Pi-5.5-e-3-1</v>
      </c>
      <c r="B103" t="s">
        <v>0</v>
      </c>
      <c r="C103">
        <v>3</v>
      </c>
      <c r="D103">
        <v>5.5</v>
      </c>
      <c r="E103" t="s">
        <v>1</v>
      </c>
      <c r="F103">
        <v>1</v>
      </c>
      <c r="G103">
        <v>8186.5256902680003</v>
      </c>
      <c r="H103">
        <v>1.1268712E-2</v>
      </c>
      <c r="I103">
        <v>7</v>
      </c>
      <c r="J103">
        <f t="shared" si="16"/>
        <v>8186.5256902680003</v>
      </c>
      <c r="K103">
        <f t="shared" si="17"/>
        <v>5.5</v>
      </c>
      <c r="L103" s="2" t="str">
        <f t="shared" si="15"/>
        <v>e</v>
      </c>
      <c r="M103">
        <f>C103+1+VLOOKUP(B103,states!A$2:C$10,3,FALSE)</f>
        <v>4</v>
      </c>
      <c r="N103">
        <f t="shared" si="18"/>
        <v>8186.5256902680003</v>
      </c>
      <c r="O103" s="2" t="str">
        <f>VLOOKUP(B103,states!A$2:C$10,2,FALSE)</f>
        <v>X</v>
      </c>
      <c r="P103">
        <f t="shared" si="19"/>
        <v>3</v>
      </c>
      <c r="Q103">
        <f>VLOOKUP(B103,states!A$2:D$10,4,FALSE)</f>
        <v>1</v>
      </c>
      <c r="R103">
        <v>0.5</v>
      </c>
      <c r="S103">
        <f t="shared" si="20"/>
        <v>0.5</v>
      </c>
      <c r="T103" s="7">
        <f t="shared" si="21"/>
        <v>4.4172423019801546</v>
      </c>
    </row>
    <row r="104" spans="1:20">
      <c r="A104" s="4" t="str">
        <f t="shared" si="14"/>
        <v>X2Pi-5.5-e-3-2</v>
      </c>
      <c r="B104" t="s">
        <v>0</v>
      </c>
      <c r="C104">
        <v>3</v>
      </c>
      <c r="D104">
        <v>5.5</v>
      </c>
      <c r="E104" t="s">
        <v>1</v>
      </c>
      <c r="F104">
        <v>2</v>
      </c>
      <c r="G104">
        <v>8333.5501676919994</v>
      </c>
      <c r="H104">
        <v>1.1067911999999999E-2</v>
      </c>
      <c r="I104">
        <v>5</v>
      </c>
      <c r="J104">
        <f t="shared" si="16"/>
        <v>8333.5501676919994</v>
      </c>
      <c r="K104">
        <f t="shared" si="17"/>
        <v>5.5</v>
      </c>
      <c r="L104" s="2" t="str">
        <f t="shared" si="15"/>
        <v>e</v>
      </c>
      <c r="M104">
        <f>C104+1+VLOOKUP(B104,states!A$2:C$10,3,FALSE)</f>
        <v>4</v>
      </c>
      <c r="N104">
        <f t="shared" si="18"/>
        <v>8333.5501676919994</v>
      </c>
      <c r="O104" s="2" t="str">
        <f>VLOOKUP(B104,states!A$2:C$10,2,FALSE)</f>
        <v>X</v>
      </c>
      <c r="P104">
        <f t="shared" si="19"/>
        <v>3</v>
      </c>
      <c r="Q104">
        <f>VLOOKUP(B104,states!A$2:D$10,4,FALSE)</f>
        <v>1</v>
      </c>
      <c r="R104">
        <v>0.5</v>
      </c>
      <c r="S104">
        <f t="shared" si="20"/>
        <v>1.5</v>
      </c>
      <c r="T104" s="7">
        <f t="shared" si="21"/>
        <v>3.2124159162109729</v>
      </c>
    </row>
    <row r="105" spans="1:20">
      <c r="A105" s="4" t="str">
        <f t="shared" si="14"/>
        <v>X2Pi-5.5-f-3-2</v>
      </c>
      <c r="B105" t="s">
        <v>0</v>
      </c>
      <c r="C105">
        <v>3</v>
      </c>
      <c r="D105">
        <v>5.5</v>
      </c>
      <c r="E105" t="s">
        <v>2</v>
      </c>
      <c r="F105">
        <v>2</v>
      </c>
      <c r="G105">
        <v>8335.0443362599999</v>
      </c>
      <c r="H105">
        <v>1.1068912E-2</v>
      </c>
      <c r="I105">
        <v>4</v>
      </c>
      <c r="J105">
        <f t="shared" si="16"/>
        <v>8335.0443362599999</v>
      </c>
      <c r="K105">
        <f t="shared" si="17"/>
        <v>5.5</v>
      </c>
      <c r="L105" s="2" t="str">
        <f t="shared" si="15"/>
        <v>f</v>
      </c>
      <c r="M105">
        <f>C105+1+VLOOKUP(B105,states!A$2:C$10,3,FALSE)</f>
        <v>4</v>
      </c>
      <c r="N105">
        <f t="shared" si="18"/>
        <v>8335.0443362599999</v>
      </c>
      <c r="O105" s="2" t="str">
        <f>VLOOKUP(B105,states!A$2:C$10,2,FALSE)</f>
        <v>X</v>
      </c>
      <c r="P105">
        <f t="shared" si="19"/>
        <v>3</v>
      </c>
      <c r="Q105">
        <f>VLOOKUP(B105,states!A$2:D$10,4,FALSE)</f>
        <v>1</v>
      </c>
      <c r="R105">
        <v>0.5</v>
      </c>
      <c r="S105">
        <f t="shared" si="20"/>
        <v>1.5</v>
      </c>
      <c r="T105" s="7">
        <f t="shared" si="21"/>
        <v>2.5697005572379594</v>
      </c>
    </row>
    <row r="106" spans="1:20">
      <c r="A106" s="4" t="str">
        <f t="shared" si="14"/>
        <v>X2Pi-5.5-f-4-1</v>
      </c>
      <c r="B106" t="s">
        <v>0</v>
      </c>
      <c r="C106">
        <v>4</v>
      </c>
      <c r="D106">
        <v>5.5</v>
      </c>
      <c r="E106" t="s">
        <v>2</v>
      </c>
      <c r="F106">
        <v>1</v>
      </c>
      <c r="G106">
        <v>10528.761540772</v>
      </c>
      <c r="H106">
        <v>1.6318711999999999E-2</v>
      </c>
      <c r="I106">
        <v>3</v>
      </c>
      <c r="J106">
        <f t="shared" si="16"/>
        <v>10528.761540772</v>
      </c>
      <c r="K106">
        <f t="shared" si="17"/>
        <v>5.5</v>
      </c>
      <c r="L106" s="2" t="str">
        <f t="shared" si="15"/>
        <v>f</v>
      </c>
      <c r="M106">
        <f>C106+1+VLOOKUP(B106,states!A$2:C$10,3,FALSE)</f>
        <v>5</v>
      </c>
      <c r="N106">
        <f t="shared" si="18"/>
        <v>10528.761540772</v>
      </c>
      <c r="O106" s="2" t="str">
        <f>VLOOKUP(B106,states!A$2:C$10,2,FALSE)</f>
        <v>X</v>
      </c>
      <c r="P106">
        <f t="shared" si="19"/>
        <v>4</v>
      </c>
      <c r="Q106">
        <f>VLOOKUP(B106,states!A$2:D$10,4,FALSE)</f>
        <v>1</v>
      </c>
      <c r="R106">
        <v>0.5</v>
      </c>
      <c r="S106">
        <f t="shared" si="20"/>
        <v>0.5</v>
      </c>
      <c r="T106" s="7">
        <f t="shared" si="21"/>
        <v>1.3072626075399489</v>
      </c>
    </row>
    <row r="107" spans="1:20">
      <c r="A107" s="4" t="str">
        <f t="shared" si="14"/>
        <v>X2Pi-5.5-e-4-1</v>
      </c>
      <c r="B107" t="s">
        <v>0</v>
      </c>
      <c r="C107">
        <v>4</v>
      </c>
      <c r="D107">
        <v>5.5</v>
      </c>
      <c r="E107" t="s">
        <v>1</v>
      </c>
      <c r="F107">
        <v>1</v>
      </c>
      <c r="G107">
        <v>10529.625100548999</v>
      </c>
      <c r="H107">
        <v>1.6235311999999998E-2</v>
      </c>
      <c r="I107">
        <v>3</v>
      </c>
      <c r="J107">
        <f t="shared" si="16"/>
        <v>10529.625100548999</v>
      </c>
      <c r="K107">
        <f t="shared" si="17"/>
        <v>5.5</v>
      </c>
      <c r="L107" s="2" t="str">
        <f t="shared" si="15"/>
        <v>e</v>
      </c>
      <c r="M107">
        <f>C107+1+VLOOKUP(B107,states!A$2:C$10,3,FALSE)</f>
        <v>5</v>
      </c>
      <c r="N107">
        <f t="shared" si="18"/>
        <v>10529.625100548999</v>
      </c>
      <c r="O107" s="2" t="str">
        <f>VLOOKUP(B107,states!A$2:C$10,2,FALSE)</f>
        <v>X</v>
      </c>
      <c r="P107">
        <f t="shared" si="19"/>
        <v>4</v>
      </c>
      <c r="Q107">
        <f>VLOOKUP(B107,states!A$2:D$10,4,FALSE)</f>
        <v>1</v>
      </c>
      <c r="R107">
        <v>0.5</v>
      </c>
      <c r="S107">
        <f t="shared" si="20"/>
        <v>0.5</v>
      </c>
      <c r="T107" s="7">
        <f t="shared" si="21"/>
        <v>1.3139779513207663</v>
      </c>
    </row>
    <row r="108" spans="1:20">
      <c r="A108" s="4" t="str">
        <f t="shared" si="14"/>
        <v>X2Pi-5.5-e-4-2</v>
      </c>
      <c r="B108" t="s">
        <v>0</v>
      </c>
      <c r="C108">
        <v>4</v>
      </c>
      <c r="D108">
        <v>5.5</v>
      </c>
      <c r="E108" t="s">
        <v>1</v>
      </c>
      <c r="F108">
        <v>2</v>
      </c>
      <c r="G108">
        <v>10670.584027691</v>
      </c>
      <c r="H108">
        <v>3.1196912E-2</v>
      </c>
      <c r="I108">
        <v>3</v>
      </c>
      <c r="J108">
        <f t="shared" si="16"/>
        <v>10670.584027691</v>
      </c>
      <c r="K108">
        <f t="shared" si="17"/>
        <v>5.5</v>
      </c>
      <c r="L108" s="2" t="str">
        <f t="shared" si="15"/>
        <v>e</v>
      </c>
      <c r="M108">
        <f>C108+1+VLOOKUP(B108,states!A$2:C$10,3,FALSE)</f>
        <v>5</v>
      </c>
      <c r="N108">
        <f t="shared" si="18"/>
        <v>10670.584027691</v>
      </c>
      <c r="O108" s="2" t="str">
        <f>VLOOKUP(B108,states!A$2:C$10,2,FALSE)</f>
        <v>X</v>
      </c>
      <c r="P108">
        <f t="shared" si="19"/>
        <v>4</v>
      </c>
      <c r="Q108">
        <f>VLOOKUP(B108,states!A$2:D$10,4,FALSE)</f>
        <v>1</v>
      </c>
      <c r="R108">
        <v>0.5</v>
      </c>
      <c r="S108">
        <f t="shared" si="20"/>
        <v>1.5</v>
      </c>
      <c r="T108" s="7">
        <f t="shared" si="21"/>
        <v>0.68381261583881925</v>
      </c>
    </row>
    <row r="109" spans="1:20">
      <c r="A109" s="4" t="str">
        <f t="shared" si="14"/>
        <v>X2Pi-5.5-f-4-2</v>
      </c>
      <c r="B109" t="s">
        <v>0</v>
      </c>
      <c r="C109">
        <v>4</v>
      </c>
      <c r="D109">
        <v>5.5</v>
      </c>
      <c r="E109" t="s">
        <v>2</v>
      </c>
      <c r="F109">
        <v>2</v>
      </c>
      <c r="G109">
        <v>10672.022704781</v>
      </c>
      <c r="H109">
        <v>1.6201911999999999E-2</v>
      </c>
      <c r="I109">
        <v>3</v>
      </c>
      <c r="J109">
        <f t="shared" si="16"/>
        <v>10672.022704781</v>
      </c>
      <c r="K109">
        <f t="shared" si="17"/>
        <v>5.5</v>
      </c>
      <c r="L109" s="2" t="str">
        <f t="shared" si="15"/>
        <v>f</v>
      </c>
      <c r="M109">
        <f>C109+1+VLOOKUP(B109,states!A$2:C$10,3,FALSE)</f>
        <v>5</v>
      </c>
      <c r="N109">
        <f t="shared" si="18"/>
        <v>10672.022704781</v>
      </c>
      <c r="O109" s="2" t="str">
        <f>VLOOKUP(B109,states!A$2:C$10,2,FALSE)</f>
        <v>X</v>
      </c>
      <c r="P109">
        <f t="shared" si="19"/>
        <v>4</v>
      </c>
      <c r="Q109">
        <f>VLOOKUP(B109,states!A$2:D$10,4,FALSE)</f>
        <v>1</v>
      </c>
      <c r="R109">
        <v>0.5</v>
      </c>
      <c r="S109">
        <f t="shared" si="20"/>
        <v>1.5</v>
      </c>
      <c r="T109" s="7">
        <f t="shared" si="21"/>
        <v>1.3166866972745843</v>
      </c>
    </row>
    <row r="110" spans="1:20">
      <c r="A110" s="4" t="str">
        <f t="shared" si="14"/>
        <v>X2Pi-5.5-e-5-2</v>
      </c>
      <c r="B110" t="s">
        <v>0</v>
      </c>
      <c r="C110">
        <v>5</v>
      </c>
      <c r="D110">
        <v>5.5</v>
      </c>
      <c r="E110" t="s">
        <v>1</v>
      </c>
      <c r="F110">
        <v>2</v>
      </c>
      <c r="G110">
        <v>12884.626561784</v>
      </c>
      <c r="H110">
        <v>3.5999999999999997E-2</v>
      </c>
      <c r="I110">
        <v>1</v>
      </c>
      <c r="J110">
        <f t="shared" si="16"/>
        <v>12884.626561784</v>
      </c>
      <c r="K110">
        <f t="shared" si="17"/>
        <v>5.5</v>
      </c>
      <c r="L110" s="2" t="str">
        <f t="shared" si="15"/>
        <v>e</v>
      </c>
      <c r="M110">
        <f>C110+1+VLOOKUP(B110,states!A$2:C$10,3,FALSE)</f>
        <v>6</v>
      </c>
      <c r="N110">
        <f t="shared" si="18"/>
        <v>12884.626561784</v>
      </c>
      <c r="O110" s="2" t="str">
        <f>VLOOKUP(B110,states!A$2:C$10,2,FALSE)</f>
        <v>X</v>
      </c>
      <c r="P110">
        <f t="shared" si="19"/>
        <v>5</v>
      </c>
      <c r="Q110">
        <f>VLOOKUP(B110,states!A$2:D$10,4,FALSE)</f>
        <v>1</v>
      </c>
      <c r="R110">
        <v>0.5</v>
      </c>
      <c r="S110">
        <f t="shared" si="20"/>
        <v>1.5</v>
      </c>
      <c r="T110" s="7">
        <f t="shared" si="21"/>
        <v>0.19752631482234678</v>
      </c>
    </row>
    <row r="111" spans="1:20">
      <c r="A111" s="4" t="str">
        <f t="shared" si="14"/>
        <v>X2Pi-6.5-f-0-1</v>
      </c>
      <c r="B111" t="s">
        <v>0</v>
      </c>
      <c r="C111">
        <v>0</v>
      </c>
      <c r="D111">
        <v>6.5</v>
      </c>
      <c r="E111" t="s">
        <v>2</v>
      </c>
      <c r="F111">
        <v>1</v>
      </c>
      <c r="G111">
        <v>579.43397557799995</v>
      </c>
      <c r="H111">
        <v>6.2787119999999997E-3</v>
      </c>
      <c r="I111">
        <v>5</v>
      </c>
      <c r="J111">
        <f t="shared" si="16"/>
        <v>579.43397557799995</v>
      </c>
      <c r="K111">
        <f t="shared" si="17"/>
        <v>6.5</v>
      </c>
      <c r="L111" s="2" t="str">
        <f t="shared" si="15"/>
        <v>f</v>
      </c>
      <c r="M111">
        <f>C111+1+VLOOKUP(B111,states!A$2:C$10,3,FALSE)</f>
        <v>1</v>
      </c>
      <c r="N111">
        <f t="shared" si="18"/>
        <v>579.43397557799995</v>
      </c>
      <c r="O111" s="2" t="str">
        <f>VLOOKUP(B111,states!A$2:C$10,2,FALSE)</f>
        <v>X</v>
      </c>
      <c r="P111">
        <f t="shared" si="19"/>
        <v>0</v>
      </c>
      <c r="Q111">
        <f>VLOOKUP(B111,states!A$2:D$10,4,FALSE)</f>
        <v>1</v>
      </c>
      <c r="R111">
        <v>0.5</v>
      </c>
      <c r="S111">
        <f t="shared" si="20"/>
        <v>0.5</v>
      </c>
      <c r="T111" s="7">
        <f t="shared" si="21"/>
        <v>547.66724870685744</v>
      </c>
    </row>
    <row r="112" spans="1:20">
      <c r="A112" s="4" t="str">
        <f t="shared" si="14"/>
        <v>X2Pi-6.5-e-0-1</v>
      </c>
      <c r="B112" t="s">
        <v>0</v>
      </c>
      <c r="C112">
        <v>0</v>
      </c>
      <c r="D112">
        <v>6.5</v>
      </c>
      <c r="E112" t="s">
        <v>1</v>
      </c>
      <c r="F112">
        <v>1</v>
      </c>
      <c r="G112">
        <v>580.897048015</v>
      </c>
      <c r="H112">
        <v>6.2687120000000001E-3</v>
      </c>
      <c r="I112">
        <v>5</v>
      </c>
      <c r="J112">
        <f t="shared" si="16"/>
        <v>580.897048015</v>
      </c>
      <c r="K112">
        <f t="shared" si="17"/>
        <v>6.5</v>
      </c>
      <c r="L112" s="2" t="str">
        <f t="shared" si="15"/>
        <v>e</v>
      </c>
      <c r="M112">
        <f>C112+1+VLOOKUP(B112,states!A$2:C$10,3,FALSE)</f>
        <v>1</v>
      </c>
      <c r="N112">
        <f t="shared" si="18"/>
        <v>580.897048015</v>
      </c>
      <c r="O112" s="2" t="str">
        <f>VLOOKUP(B112,states!A$2:C$10,2,FALSE)</f>
        <v>X</v>
      </c>
      <c r="P112">
        <f t="shared" si="19"/>
        <v>0</v>
      </c>
      <c r="Q112">
        <f>VLOOKUP(B112,states!A$2:D$10,4,FALSE)</f>
        <v>1</v>
      </c>
      <c r="R112">
        <v>0.5</v>
      </c>
      <c r="S112">
        <f t="shared" si="20"/>
        <v>0.5</v>
      </c>
      <c r="T112" s="7">
        <f t="shared" si="21"/>
        <v>548.5409006607307</v>
      </c>
    </row>
    <row r="113" spans="1:20">
      <c r="A113" s="4" t="str">
        <f t="shared" si="14"/>
        <v>X2Pi-6.5-e-0-2</v>
      </c>
      <c r="B113" t="s">
        <v>0</v>
      </c>
      <c r="C113">
        <v>0</v>
      </c>
      <c r="D113">
        <v>6.5</v>
      </c>
      <c r="E113" t="s">
        <v>1</v>
      </c>
      <c r="F113">
        <v>2</v>
      </c>
      <c r="G113">
        <v>773.919672902</v>
      </c>
      <c r="H113">
        <v>6.2453120000000003E-3</v>
      </c>
      <c r="I113">
        <v>5</v>
      </c>
      <c r="J113">
        <f t="shared" si="16"/>
        <v>773.919672902</v>
      </c>
      <c r="K113">
        <f t="shared" si="17"/>
        <v>6.5</v>
      </c>
      <c r="L113" s="2" t="str">
        <f t="shared" si="15"/>
        <v>e</v>
      </c>
      <c r="M113">
        <f>C113+1+VLOOKUP(B113,states!A$2:C$10,3,FALSE)</f>
        <v>1</v>
      </c>
      <c r="N113">
        <f t="shared" si="18"/>
        <v>773.919672902</v>
      </c>
      <c r="O113" s="2" t="str">
        <f>VLOOKUP(B113,states!A$2:C$10,2,FALSE)</f>
        <v>X</v>
      </c>
      <c r="P113">
        <f t="shared" si="19"/>
        <v>0</v>
      </c>
      <c r="Q113">
        <f>VLOOKUP(B113,states!A$2:D$10,4,FALSE)</f>
        <v>1</v>
      </c>
      <c r="R113">
        <v>0.5</v>
      </c>
      <c r="S113">
        <f t="shared" si="20"/>
        <v>1.5</v>
      </c>
      <c r="T113" s="7">
        <f t="shared" si="21"/>
        <v>550.59617941629335</v>
      </c>
    </row>
    <row r="114" spans="1:20">
      <c r="A114" s="4" t="str">
        <f t="shared" si="14"/>
        <v>X2Pi-6.5-f-0-2</v>
      </c>
      <c r="B114" t="s">
        <v>0</v>
      </c>
      <c r="C114">
        <v>0</v>
      </c>
      <c r="D114">
        <v>6.5</v>
      </c>
      <c r="E114" t="s">
        <v>2</v>
      </c>
      <c r="F114">
        <v>2</v>
      </c>
      <c r="G114">
        <v>776.13489813599995</v>
      </c>
      <c r="H114">
        <v>6.2353119999999998E-3</v>
      </c>
      <c r="I114">
        <v>5</v>
      </c>
      <c r="J114">
        <f t="shared" si="16"/>
        <v>776.13489813599995</v>
      </c>
      <c r="K114">
        <f t="shared" si="17"/>
        <v>6.5</v>
      </c>
      <c r="L114" s="2" t="str">
        <f t="shared" si="15"/>
        <v>f</v>
      </c>
      <c r="M114">
        <f>C114+1+VLOOKUP(B114,states!A$2:C$10,3,FALSE)</f>
        <v>1</v>
      </c>
      <c r="N114">
        <f t="shared" si="18"/>
        <v>776.13489813599995</v>
      </c>
      <c r="O114" s="2" t="str">
        <f>VLOOKUP(B114,states!A$2:C$10,2,FALSE)</f>
        <v>X</v>
      </c>
      <c r="P114">
        <f t="shared" si="19"/>
        <v>0</v>
      </c>
      <c r="Q114">
        <f>VLOOKUP(B114,states!A$2:D$10,4,FALSE)</f>
        <v>1</v>
      </c>
      <c r="R114">
        <v>0.5</v>
      </c>
      <c r="S114">
        <f t="shared" si="20"/>
        <v>1.5</v>
      </c>
      <c r="T114" s="7">
        <f t="shared" si="21"/>
        <v>551.47920849233049</v>
      </c>
    </row>
    <row r="115" spans="1:20">
      <c r="A115" s="4" t="str">
        <f t="shared" si="14"/>
        <v>X2Pi-6.5-f-1-1</v>
      </c>
      <c r="B115" t="s">
        <v>0</v>
      </c>
      <c r="C115">
        <v>1</v>
      </c>
      <c r="D115">
        <v>6.5</v>
      </c>
      <c r="E115" t="s">
        <v>2</v>
      </c>
      <c r="F115">
        <v>1</v>
      </c>
      <c r="G115">
        <v>3290.1602767220002</v>
      </c>
      <c r="H115">
        <v>3.3187120000000001E-3</v>
      </c>
      <c r="I115">
        <v>6</v>
      </c>
      <c r="J115">
        <f t="shared" si="16"/>
        <v>3290.1602767220002</v>
      </c>
      <c r="K115">
        <f t="shared" si="17"/>
        <v>6.5</v>
      </c>
      <c r="L115" s="2" t="str">
        <f t="shared" si="15"/>
        <v>f</v>
      </c>
      <c r="M115">
        <f>C115+1+VLOOKUP(B115,states!A$2:C$10,3,FALSE)</f>
        <v>2</v>
      </c>
      <c r="N115">
        <f t="shared" si="18"/>
        <v>3290.1602767220002</v>
      </c>
      <c r="O115" s="2" t="str">
        <f>VLOOKUP(B115,states!A$2:C$10,2,FALSE)</f>
        <v>X</v>
      </c>
      <c r="P115">
        <f t="shared" si="19"/>
        <v>1</v>
      </c>
      <c r="Q115">
        <f>VLOOKUP(B115,states!A$2:D$10,4,FALSE)</f>
        <v>1</v>
      </c>
      <c r="R115">
        <v>0.5</v>
      </c>
      <c r="S115">
        <f t="shared" si="20"/>
        <v>0.5</v>
      </c>
      <c r="T115" s="7">
        <f t="shared" si="21"/>
        <v>12.433660744756628</v>
      </c>
    </row>
    <row r="116" spans="1:20">
      <c r="A116" s="4" t="str">
        <f t="shared" si="14"/>
        <v>X2Pi-6.5-e-1-1</v>
      </c>
      <c r="B116" t="s">
        <v>0</v>
      </c>
      <c r="C116">
        <v>1</v>
      </c>
      <c r="D116">
        <v>6.5</v>
      </c>
      <c r="E116" t="s">
        <v>1</v>
      </c>
      <c r="F116">
        <v>1</v>
      </c>
      <c r="G116">
        <v>3291.5713736510002</v>
      </c>
      <c r="H116">
        <v>3.2353120000000002E-3</v>
      </c>
      <c r="I116">
        <v>6</v>
      </c>
      <c r="J116">
        <f t="shared" si="16"/>
        <v>3291.5713736510002</v>
      </c>
      <c r="K116">
        <f t="shared" si="17"/>
        <v>6.5</v>
      </c>
      <c r="L116" s="2" t="str">
        <f t="shared" si="15"/>
        <v>e</v>
      </c>
      <c r="M116">
        <f>C116+1+VLOOKUP(B116,states!A$2:C$10,3,FALSE)</f>
        <v>2</v>
      </c>
      <c r="N116">
        <f t="shared" si="18"/>
        <v>3291.5713736510002</v>
      </c>
      <c r="O116" s="2" t="str">
        <f>VLOOKUP(B116,states!A$2:C$10,2,FALSE)</f>
        <v>X</v>
      </c>
      <c r="P116">
        <f t="shared" si="19"/>
        <v>1</v>
      </c>
      <c r="Q116">
        <f>VLOOKUP(B116,states!A$2:D$10,4,FALSE)</f>
        <v>1</v>
      </c>
      <c r="R116">
        <v>0.5</v>
      </c>
      <c r="S116">
        <f t="shared" si="20"/>
        <v>0.5</v>
      </c>
      <c r="T116" s="7">
        <f t="shared" si="21"/>
        <v>12.754176140524548</v>
      </c>
    </row>
    <row r="117" spans="1:20">
      <c r="A117" s="4" t="str">
        <f t="shared" si="14"/>
        <v>X2Pi-6.5-e-1-2</v>
      </c>
      <c r="B117" t="s">
        <v>0</v>
      </c>
      <c r="C117">
        <v>1</v>
      </c>
      <c r="D117">
        <v>6.5</v>
      </c>
      <c r="E117" t="s">
        <v>1</v>
      </c>
      <c r="F117">
        <v>2</v>
      </c>
      <c r="G117">
        <v>3477.3344839619999</v>
      </c>
      <c r="H117">
        <v>7.2085819999999998E-3</v>
      </c>
      <c r="I117">
        <v>6</v>
      </c>
      <c r="J117">
        <f t="shared" si="16"/>
        <v>3477.3344839619999</v>
      </c>
      <c r="K117">
        <f t="shared" si="17"/>
        <v>6.5</v>
      </c>
      <c r="L117" s="2" t="str">
        <f t="shared" si="15"/>
        <v>e</v>
      </c>
      <c r="M117">
        <f>C117+1+VLOOKUP(B117,states!A$2:C$10,3,FALSE)</f>
        <v>2</v>
      </c>
      <c r="N117">
        <f t="shared" si="18"/>
        <v>3477.3344839619999</v>
      </c>
      <c r="O117" s="2" t="str">
        <f>VLOOKUP(B117,states!A$2:C$10,2,FALSE)</f>
        <v>X</v>
      </c>
      <c r="P117">
        <f t="shared" si="19"/>
        <v>1</v>
      </c>
      <c r="Q117">
        <f>VLOOKUP(B117,states!A$2:D$10,4,FALSE)</f>
        <v>1</v>
      </c>
      <c r="R117">
        <v>0.5</v>
      </c>
      <c r="S117">
        <f t="shared" si="20"/>
        <v>1.5</v>
      </c>
      <c r="T117" s="7">
        <f t="shared" si="21"/>
        <v>5.7242518872023318</v>
      </c>
    </row>
    <row r="118" spans="1:20">
      <c r="A118" s="4" t="str">
        <f t="shared" si="14"/>
        <v>X2Pi-6.5-f-1-2</v>
      </c>
      <c r="B118" t="s">
        <v>0</v>
      </c>
      <c r="C118">
        <v>1</v>
      </c>
      <c r="D118">
        <v>6.5</v>
      </c>
      <c r="E118" t="s">
        <v>2</v>
      </c>
      <c r="F118">
        <v>2</v>
      </c>
      <c r="G118">
        <v>3479.466144261</v>
      </c>
      <c r="H118">
        <v>7.2019120000000004E-3</v>
      </c>
      <c r="I118">
        <v>6</v>
      </c>
      <c r="J118">
        <f t="shared" si="16"/>
        <v>3479.466144261</v>
      </c>
      <c r="K118">
        <f t="shared" si="17"/>
        <v>6.5</v>
      </c>
      <c r="L118" s="2" t="str">
        <f t="shared" si="15"/>
        <v>f</v>
      </c>
      <c r="M118">
        <f>C118+1+VLOOKUP(B118,states!A$2:C$10,3,FALSE)</f>
        <v>2</v>
      </c>
      <c r="N118">
        <f t="shared" si="18"/>
        <v>3479.466144261</v>
      </c>
      <c r="O118" s="2" t="str">
        <f>VLOOKUP(B118,states!A$2:C$10,2,FALSE)</f>
        <v>X</v>
      </c>
      <c r="P118">
        <f t="shared" si="19"/>
        <v>1</v>
      </c>
      <c r="Q118">
        <f>VLOOKUP(B118,states!A$2:D$10,4,FALSE)</f>
        <v>1</v>
      </c>
      <c r="R118">
        <v>0.5</v>
      </c>
      <c r="S118">
        <f t="shared" si="20"/>
        <v>1.5</v>
      </c>
      <c r="T118" s="7">
        <f t="shared" si="21"/>
        <v>5.7295533627115622</v>
      </c>
    </row>
    <row r="119" spans="1:20">
      <c r="A119" s="4" t="str">
        <f t="shared" si="14"/>
        <v>X2Pi-6.5-f-2-1</v>
      </c>
      <c r="B119" t="s">
        <v>0</v>
      </c>
      <c r="C119">
        <v>2</v>
      </c>
      <c r="D119">
        <v>6.5</v>
      </c>
      <c r="E119" t="s">
        <v>2</v>
      </c>
      <c r="F119">
        <v>1</v>
      </c>
      <c r="G119">
        <v>5875.0252342430003</v>
      </c>
      <c r="H119">
        <v>8.3521120000000001E-3</v>
      </c>
      <c r="I119">
        <v>5</v>
      </c>
      <c r="J119">
        <f t="shared" si="16"/>
        <v>5875.0252342430003</v>
      </c>
      <c r="K119">
        <f t="shared" si="17"/>
        <v>6.5</v>
      </c>
      <c r="L119" s="2" t="str">
        <f t="shared" si="15"/>
        <v>f</v>
      </c>
      <c r="M119">
        <f>C119+1+VLOOKUP(B119,states!A$2:C$10,3,FALSE)</f>
        <v>3</v>
      </c>
      <c r="N119">
        <f t="shared" si="18"/>
        <v>5875.0252342430003</v>
      </c>
      <c r="O119" s="2" t="str">
        <f>VLOOKUP(B119,states!A$2:C$10,2,FALSE)</f>
        <v>X</v>
      </c>
      <c r="P119">
        <f t="shared" si="19"/>
        <v>2</v>
      </c>
      <c r="Q119">
        <f>VLOOKUP(B119,states!A$2:D$10,4,FALSE)</f>
        <v>1</v>
      </c>
      <c r="R119">
        <v>0.5</v>
      </c>
      <c r="S119">
        <f t="shared" si="20"/>
        <v>0.5</v>
      </c>
      <c r="T119" s="7">
        <f t="shared" si="21"/>
        <v>4.1170962823088706</v>
      </c>
    </row>
    <row r="120" spans="1:20">
      <c r="A120" s="4" t="str">
        <f t="shared" si="14"/>
        <v>X2Pi-6.5-e-2-1</v>
      </c>
      <c r="B120" t="s">
        <v>0</v>
      </c>
      <c r="C120">
        <v>2</v>
      </c>
      <c r="D120">
        <v>6.5</v>
      </c>
      <c r="E120" t="s">
        <v>1</v>
      </c>
      <c r="F120">
        <v>1</v>
      </c>
      <c r="G120">
        <v>5876.3787798519998</v>
      </c>
      <c r="H120">
        <v>6.2687120000000001E-3</v>
      </c>
      <c r="I120">
        <v>5</v>
      </c>
      <c r="J120">
        <f t="shared" si="16"/>
        <v>5876.3787798519998</v>
      </c>
      <c r="K120">
        <f t="shared" si="17"/>
        <v>6.5</v>
      </c>
      <c r="L120" s="2" t="str">
        <f t="shared" si="15"/>
        <v>e</v>
      </c>
      <c r="M120">
        <f>C120+1+VLOOKUP(B120,states!A$2:C$10,3,FALSE)</f>
        <v>3</v>
      </c>
      <c r="N120">
        <f t="shared" si="18"/>
        <v>5876.3787798519998</v>
      </c>
      <c r="O120" s="2" t="str">
        <f>VLOOKUP(B120,states!A$2:C$10,2,FALSE)</f>
        <v>X</v>
      </c>
      <c r="P120">
        <f t="shared" si="19"/>
        <v>2</v>
      </c>
      <c r="Q120">
        <f>VLOOKUP(B120,states!A$2:D$10,4,FALSE)</f>
        <v>1</v>
      </c>
      <c r="R120">
        <v>0.5</v>
      </c>
      <c r="S120">
        <f t="shared" si="20"/>
        <v>0.5</v>
      </c>
      <c r="T120" s="7">
        <f t="shared" si="21"/>
        <v>5.4854090066073065</v>
      </c>
    </row>
    <row r="121" spans="1:20">
      <c r="A121" s="4" t="str">
        <f t="shared" si="14"/>
        <v>X2Pi-6.5-e-2-2</v>
      </c>
      <c r="B121" t="s">
        <v>0</v>
      </c>
      <c r="C121">
        <v>2</v>
      </c>
      <c r="D121">
        <v>6.5</v>
      </c>
      <c r="E121" t="s">
        <v>1</v>
      </c>
      <c r="F121">
        <v>2</v>
      </c>
      <c r="G121">
        <v>6054.9489590100002</v>
      </c>
      <c r="H121">
        <v>8.067912E-3</v>
      </c>
      <c r="I121">
        <v>5</v>
      </c>
      <c r="J121">
        <f t="shared" si="16"/>
        <v>6054.9489590100002</v>
      </c>
      <c r="K121">
        <f t="shared" si="17"/>
        <v>6.5</v>
      </c>
      <c r="L121" s="2" t="str">
        <f t="shared" si="15"/>
        <v>e</v>
      </c>
      <c r="M121">
        <f>C121+1+VLOOKUP(B121,states!A$2:C$10,3,FALSE)</f>
        <v>3</v>
      </c>
      <c r="N121">
        <f t="shared" si="18"/>
        <v>6054.9489590100002</v>
      </c>
      <c r="O121" s="2" t="str">
        <f>VLOOKUP(B121,states!A$2:C$10,2,FALSE)</f>
        <v>X</v>
      </c>
      <c r="P121">
        <f t="shared" si="19"/>
        <v>2</v>
      </c>
      <c r="Q121">
        <f>VLOOKUP(B121,states!A$2:D$10,4,FALSE)</f>
        <v>1</v>
      </c>
      <c r="R121">
        <v>0.5</v>
      </c>
      <c r="S121">
        <f t="shared" si="20"/>
        <v>1.5</v>
      </c>
      <c r="T121" s="7">
        <f t="shared" si="21"/>
        <v>4.2621249791305731</v>
      </c>
    </row>
    <row r="122" spans="1:20">
      <c r="A122" s="4" t="str">
        <f t="shared" si="14"/>
        <v>X2Pi-6.5-f-2-2</v>
      </c>
      <c r="B122" t="s">
        <v>0</v>
      </c>
      <c r="C122">
        <v>2</v>
      </c>
      <c r="D122">
        <v>6.5</v>
      </c>
      <c r="E122" t="s">
        <v>2</v>
      </c>
      <c r="F122">
        <v>2</v>
      </c>
      <c r="G122">
        <v>6056.9987058160004</v>
      </c>
      <c r="H122">
        <v>6.2353119999999998E-3</v>
      </c>
      <c r="I122">
        <v>5</v>
      </c>
      <c r="J122">
        <f t="shared" si="16"/>
        <v>6056.9987058160004</v>
      </c>
      <c r="K122">
        <f t="shared" si="17"/>
        <v>6.5</v>
      </c>
      <c r="L122" s="2" t="str">
        <f t="shared" si="15"/>
        <v>f</v>
      </c>
      <c r="M122">
        <f>C122+1+VLOOKUP(B122,states!A$2:C$10,3,FALSE)</f>
        <v>3</v>
      </c>
      <c r="N122">
        <f t="shared" si="18"/>
        <v>6056.9987058160004</v>
      </c>
      <c r="O122" s="2" t="str">
        <f>VLOOKUP(B122,states!A$2:C$10,2,FALSE)</f>
        <v>X</v>
      </c>
      <c r="P122">
        <f t="shared" si="19"/>
        <v>2</v>
      </c>
      <c r="Q122">
        <f>VLOOKUP(B122,states!A$2:D$10,4,FALSE)</f>
        <v>1</v>
      </c>
      <c r="R122">
        <v>0.5</v>
      </c>
      <c r="S122">
        <f t="shared" si="20"/>
        <v>1.5</v>
      </c>
      <c r="T122" s="7">
        <f t="shared" si="21"/>
        <v>5.5147920849233047</v>
      </c>
    </row>
    <row r="123" spans="1:20">
      <c r="A123" s="4" t="str">
        <f t="shared" si="14"/>
        <v>X2Pi-6.5-f-3-1</v>
      </c>
      <c r="B123" t="s">
        <v>0</v>
      </c>
      <c r="C123">
        <v>3</v>
      </c>
      <c r="D123">
        <v>6.5</v>
      </c>
      <c r="E123" t="s">
        <v>2</v>
      </c>
      <c r="F123">
        <v>1</v>
      </c>
      <c r="G123">
        <v>8335.4160921950006</v>
      </c>
      <c r="H123">
        <v>1.1318712E-2</v>
      </c>
      <c r="I123">
        <v>5</v>
      </c>
      <c r="J123">
        <f t="shared" si="16"/>
        <v>8335.4160921950006</v>
      </c>
      <c r="K123">
        <f t="shared" si="17"/>
        <v>6.5</v>
      </c>
      <c r="L123" s="2" t="str">
        <f t="shared" si="15"/>
        <v>f</v>
      </c>
      <c r="M123">
        <f>C123+1+VLOOKUP(B123,states!A$2:C$10,3,FALSE)</f>
        <v>4</v>
      </c>
      <c r="N123">
        <f t="shared" si="18"/>
        <v>8335.4160921950006</v>
      </c>
      <c r="O123" s="2" t="str">
        <f>VLOOKUP(B123,states!A$2:C$10,2,FALSE)</f>
        <v>X</v>
      </c>
      <c r="P123">
        <f t="shared" si="19"/>
        <v>3</v>
      </c>
      <c r="Q123">
        <f>VLOOKUP(B123,states!A$2:D$10,4,FALSE)</f>
        <v>1</v>
      </c>
      <c r="R123">
        <v>0.5</v>
      </c>
      <c r="S123">
        <f t="shared" si="20"/>
        <v>0.5</v>
      </c>
      <c r="T123" s="7">
        <f t="shared" si="21"/>
        <v>3.0380178649856364</v>
      </c>
    </row>
    <row r="124" spans="1:20">
      <c r="A124" s="4" t="str">
        <f t="shared" si="14"/>
        <v>X2Pi-6.5-e-3-1</v>
      </c>
      <c r="B124" t="s">
        <v>0</v>
      </c>
      <c r="C124">
        <v>3</v>
      </c>
      <c r="D124">
        <v>6.5</v>
      </c>
      <c r="E124" t="s">
        <v>1</v>
      </c>
      <c r="F124">
        <v>1</v>
      </c>
      <c r="G124">
        <v>8336.7139225949995</v>
      </c>
      <c r="H124">
        <v>1.1235312000000001E-2</v>
      </c>
      <c r="I124">
        <v>6</v>
      </c>
      <c r="J124">
        <f t="shared" si="16"/>
        <v>8336.7139225949995</v>
      </c>
      <c r="K124">
        <f t="shared" si="17"/>
        <v>6.5</v>
      </c>
      <c r="L124" s="2" t="str">
        <f t="shared" si="15"/>
        <v>e</v>
      </c>
      <c r="M124">
        <f>C124+1+VLOOKUP(B124,states!A$2:C$10,3,FALSE)</f>
        <v>4</v>
      </c>
      <c r="N124">
        <f t="shared" si="18"/>
        <v>8336.7139225949995</v>
      </c>
      <c r="O124" s="2" t="str">
        <f>VLOOKUP(B124,states!A$2:C$10,2,FALSE)</f>
        <v>X</v>
      </c>
      <c r="P124">
        <f t="shared" si="19"/>
        <v>3</v>
      </c>
      <c r="Q124">
        <f>VLOOKUP(B124,states!A$2:D$10,4,FALSE)</f>
        <v>1</v>
      </c>
      <c r="R124">
        <v>0.5</v>
      </c>
      <c r="S124">
        <f t="shared" si="20"/>
        <v>0.5</v>
      </c>
      <c r="T124" s="7">
        <f t="shared" si="21"/>
        <v>3.6726829764543041</v>
      </c>
    </row>
    <row r="125" spans="1:20">
      <c r="A125" s="4" t="str">
        <f t="shared" si="14"/>
        <v>X2Pi-6.5-e-3-2</v>
      </c>
      <c r="B125" t="s">
        <v>0</v>
      </c>
      <c r="C125">
        <v>3</v>
      </c>
      <c r="D125">
        <v>6.5</v>
      </c>
      <c r="E125" t="s">
        <v>1</v>
      </c>
      <c r="F125">
        <v>2</v>
      </c>
      <c r="G125">
        <v>8508.1532664690003</v>
      </c>
      <c r="H125">
        <v>1.1196912E-2</v>
      </c>
      <c r="I125">
        <v>5</v>
      </c>
      <c r="J125">
        <f t="shared" si="16"/>
        <v>8508.1532664690003</v>
      </c>
      <c r="K125">
        <f t="shared" si="17"/>
        <v>6.5</v>
      </c>
      <c r="L125" s="2" t="str">
        <f t="shared" si="15"/>
        <v>e</v>
      </c>
      <c r="M125">
        <f>C125+1+VLOOKUP(B125,states!A$2:C$10,3,FALSE)</f>
        <v>4</v>
      </c>
      <c r="N125">
        <f t="shared" si="18"/>
        <v>8508.1532664690003</v>
      </c>
      <c r="O125" s="2" t="str">
        <f>VLOOKUP(B125,states!A$2:C$10,2,FALSE)</f>
        <v>X</v>
      </c>
      <c r="P125">
        <f t="shared" si="19"/>
        <v>3</v>
      </c>
      <c r="Q125">
        <f>VLOOKUP(B125,states!A$2:D$10,4,FALSE)</f>
        <v>1</v>
      </c>
      <c r="R125">
        <v>0.5</v>
      </c>
      <c r="S125">
        <f t="shared" si="20"/>
        <v>1.5</v>
      </c>
      <c r="T125" s="7">
        <f t="shared" si="21"/>
        <v>3.0710654209506427</v>
      </c>
    </row>
    <row r="126" spans="1:20">
      <c r="A126" s="4" t="str">
        <f t="shared" si="14"/>
        <v>X2Pi-6.5-f-3-2</v>
      </c>
      <c r="B126" t="s">
        <v>0</v>
      </c>
      <c r="C126">
        <v>3</v>
      </c>
      <c r="D126">
        <v>6.5</v>
      </c>
      <c r="E126" t="s">
        <v>2</v>
      </c>
      <c r="F126">
        <v>2</v>
      </c>
      <c r="G126">
        <v>8510.1288584279991</v>
      </c>
      <c r="H126">
        <v>1.1201912E-2</v>
      </c>
      <c r="I126">
        <v>6</v>
      </c>
      <c r="J126">
        <f t="shared" si="16"/>
        <v>8510.1288584279991</v>
      </c>
      <c r="K126">
        <f t="shared" si="17"/>
        <v>6.5</v>
      </c>
      <c r="L126" s="2" t="str">
        <f t="shared" si="15"/>
        <v>f</v>
      </c>
      <c r="M126">
        <f>C126+1+VLOOKUP(B126,states!A$2:C$10,3,FALSE)</f>
        <v>4</v>
      </c>
      <c r="N126">
        <f t="shared" si="18"/>
        <v>8510.1288584279991</v>
      </c>
      <c r="O126" s="2" t="str">
        <f>VLOOKUP(B126,states!A$2:C$10,2,FALSE)</f>
        <v>X</v>
      </c>
      <c r="P126">
        <f t="shared" si="19"/>
        <v>3</v>
      </c>
      <c r="Q126">
        <f>VLOOKUP(B126,states!A$2:D$10,4,FALSE)</f>
        <v>1</v>
      </c>
      <c r="R126">
        <v>0.5</v>
      </c>
      <c r="S126">
        <f t="shared" si="20"/>
        <v>1.5</v>
      </c>
      <c r="T126" s="7">
        <f t="shared" si="21"/>
        <v>3.6836335723359332</v>
      </c>
    </row>
    <row r="127" spans="1:20">
      <c r="A127" s="4" t="str">
        <f t="shared" si="14"/>
        <v>X2Pi-6.5-f-4-1</v>
      </c>
      <c r="B127" t="s">
        <v>0</v>
      </c>
      <c r="C127">
        <v>4</v>
      </c>
      <c r="D127">
        <v>6.5</v>
      </c>
      <c r="E127" t="s">
        <v>2</v>
      </c>
      <c r="F127">
        <v>1</v>
      </c>
      <c r="G127">
        <v>10672.352023668</v>
      </c>
      <c r="H127">
        <v>1.6352111999999999E-2</v>
      </c>
      <c r="I127">
        <v>3</v>
      </c>
      <c r="J127">
        <f t="shared" si="16"/>
        <v>10672.352023668</v>
      </c>
      <c r="K127">
        <f t="shared" si="17"/>
        <v>6.5</v>
      </c>
      <c r="L127" s="2" t="str">
        <f t="shared" si="15"/>
        <v>f</v>
      </c>
      <c r="M127">
        <f>C127+1+VLOOKUP(B127,states!A$2:C$10,3,FALSE)</f>
        <v>5</v>
      </c>
      <c r="N127">
        <f t="shared" si="18"/>
        <v>10672.352023668</v>
      </c>
      <c r="O127" s="2" t="str">
        <f>VLOOKUP(B127,states!A$2:C$10,2,FALSE)</f>
        <v>X</v>
      </c>
      <c r="P127">
        <f t="shared" si="19"/>
        <v>4</v>
      </c>
      <c r="Q127">
        <f>VLOOKUP(B127,states!A$2:D$10,4,FALSE)</f>
        <v>1</v>
      </c>
      <c r="R127">
        <v>0.5</v>
      </c>
      <c r="S127">
        <f t="shared" si="20"/>
        <v>0.5</v>
      </c>
      <c r="T127" s="7">
        <f t="shared" si="21"/>
        <v>1.2617250639413662</v>
      </c>
    </row>
    <row r="128" spans="1:20">
      <c r="A128" s="4" t="str">
        <f t="shared" si="14"/>
        <v>X2Pi-6.5-e-4-1</v>
      </c>
      <c r="B128" t="s">
        <v>0</v>
      </c>
      <c r="C128">
        <v>4</v>
      </c>
      <c r="D128">
        <v>6.5</v>
      </c>
      <c r="E128" t="s">
        <v>1</v>
      </c>
      <c r="F128">
        <v>1</v>
      </c>
      <c r="G128">
        <v>10673.595458416001</v>
      </c>
      <c r="H128">
        <v>1.6268712000000001E-2</v>
      </c>
      <c r="I128">
        <v>3</v>
      </c>
      <c r="J128">
        <f t="shared" si="16"/>
        <v>10673.595458416001</v>
      </c>
      <c r="K128">
        <f t="shared" si="17"/>
        <v>6.5</v>
      </c>
      <c r="L128" s="2" t="str">
        <f t="shared" si="15"/>
        <v>e</v>
      </c>
      <c r="M128">
        <f>C128+1+VLOOKUP(B128,states!A$2:C$10,3,FALSE)</f>
        <v>5</v>
      </c>
      <c r="N128">
        <f t="shared" si="18"/>
        <v>10673.595458416001</v>
      </c>
      <c r="O128" s="2" t="str">
        <f>VLOOKUP(B128,states!A$2:C$10,2,FALSE)</f>
        <v>X</v>
      </c>
      <c r="P128">
        <f t="shared" si="19"/>
        <v>4</v>
      </c>
      <c r="Q128">
        <f>VLOOKUP(B128,states!A$2:D$10,4,FALSE)</f>
        <v>1</v>
      </c>
      <c r="R128">
        <v>0.5</v>
      </c>
      <c r="S128">
        <f t="shared" si="20"/>
        <v>0.5</v>
      </c>
      <c r="T128" s="7">
        <f t="shared" si="21"/>
        <v>1.2681931771105406</v>
      </c>
    </row>
    <row r="129" spans="1:20">
      <c r="A129" s="4" t="str">
        <f t="shared" si="14"/>
        <v>X2Pi-6.5-e-4-2</v>
      </c>
      <c r="B129" t="s">
        <v>0</v>
      </c>
      <c r="C129">
        <v>4</v>
      </c>
      <c r="D129">
        <v>6.5</v>
      </c>
      <c r="E129" t="s">
        <v>1</v>
      </c>
      <c r="F129">
        <v>2</v>
      </c>
      <c r="G129">
        <v>10837.940611653999</v>
      </c>
      <c r="H129">
        <v>1.6067912E-2</v>
      </c>
      <c r="I129">
        <v>3</v>
      </c>
      <c r="J129">
        <f t="shared" si="16"/>
        <v>10837.940611653999</v>
      </c>
      <c r="K129">
        <f t="shared" si="17"/>
        <v>6.5</v>
      </c>
      <c r="L129" s="2" t="str">
        <f t="shared" si="15"/>
        <v>e</v>
      </c>
      <c r="M129">
        <f>C129+1+VLOOKUP(B129,states!A$2:C$10,3,FALSE)</f>
        <v>5</v>
      </c>
      <c r="N129">
        <f t="shared" si="18"/>
        <v>10837.940611653999</v>
      </c>
      <c r="O129" s="2" t="str">
        <f>VLOOKUP(B129,states!A$2:C$10,2,FALSE)</f>
        <v>X</v>
      </c>
      <c r="P129">
        <f t="shared" si="19"/>
        <v>4</v>
      </c>
      <c r="Q129">
        <f>VLOOKUP(B129,states!A$2:D$10,4,FALSE)</f>
        <v>1</v>
      </c>
      <c r="R129">
        <v>0.5</v>
      </c>
      <c r="S129">
        <f t="shared" si="20"/>
        <v>1.5</v>
      </c>
      <c r="T129" s="7">
        <f t="shared" si="21"/>
        <v>1.2840417322908153</v>
      </c>
    </row>
    <row r="130" spans="1:20">
      <c r="A130" s="4" t="str">
        <f t="shared" ref="A130:A193" si="22">B130&amp;"-"&amp;D130&amp;"-"&amp;E130&amp;"-"&amp;C130&amp;"-"&amp;F130</f>
        <v>X2Pi-6.5-f-4-2</v>
      </c>
      <c r="B130" t="s">
        <v>0</v>
      </c>
      <c r="C130">
        <v>4</v>
      </c>
      <c r="D130">
        <v>6.5</v>
      </c>
      <c r="E130" t="s">
        <v>2</v>
      </c>
      <c r="F130">
        <v>2</v>
      </c>
      <c r="G130">
        <v>10839.817305821</v>
      </c>
      <c r="H130">
        <v>3.1235312000000001E-2</v>
      </c>
      <c r="I130">
        <v>2</v>
      </c>
      <c r="J130">
        <f t="shared" si="16"/>
        <v>10839.817305821</v>
      </c>
      <c r="K130">
        <f t="shared" si="17"/>
        <v>6.5</v>
      </c>
      <c r="L130" s="2" t="str">
        <f t="shared" si="15"/>
        <v>f</v>
      </c>
      <c r="M130">
        <f>C130+1+VLOOKUP(B130,states!A$2:C$10,3,FALSE)</f>
        <v>5</v>
      </c>
      <c r="N130">
        <f t="shared" si="18"/>
        <v>10839.817305821</v>
      </c>
      <c r="O130" s="2" t="str">
        <f>VLOOKUP(B130,states!A$2:C$10,2,FALSE)</f>
        <v>X</v>
      </c>
      <c r="P130">
        <f t="shared" si="19"/>
        <v>4</v>
      </c>
      <c r="Q130">
        <f>VLOOKUP(B130,states!A$2:D$10,4,FALSE)</f>
        <v>1</v>
      </c>
      <c r="R130">
        <v>0.5</v>
      </c>
      <c r="S130">
        <f t="shared" si="20"/>
        <v>1.5</v>
      </c>
      <c r="T130" s="7">
        <f t="shared" si="21"/>
        <v>0.44035352378906673</v>
      </c>
    </row>
    <row r="131" spans="1:20">
      <c r="A131" s="4" t="str">
        <f t="shared" si="22"/>
        <v>X2Pi-6.5-f-5-1</v>
      </c>
      <c r="B131" t="s">
        <v>0</v>
      </c>
      <c r="C131">
        <v>5</v>
      </c>
      <c r="D131">
        <v>6.5</v>
      </c>
      <c r="E131" t="s">
        <v>2</v>
      </c>
      <c r="F131">
        <v>1</v>
      </c>
      <c r="G131">
        <v>12886.289540772001</v>
      </c>
      <c r="H131">
        <v>3.6318712000000003E-2</v>
      </c>
      <c r="I131">
        <v>1</v>
      </c>
      <c r="J131">
        <f t="shared" si="16"/>
        <v>12886.289540772001</v>
      </c>
      <c r="K131">
        <f t="shared" si="17"/>
        <v>6.5</v>
      </c>
      <c r="L131" s="2" t="str">
        <f t="shared" ref="L131:L194" si="23">E131</f>
        <v>f</v>
      </c>
      <c r="M131">
        <f>C131+1+VLOOKUP(B131,states!A$2:C$10,3,FALSE)</f>
        <v>6</v>
      </c>
      <c r="N131">
        <f t="shared" si="18"/>
        <v>12886.289540772001</v>
      </c>
      <c r="O131" s="2" t="str">
        <f>VLOOKUP(B131,states!A$2:C$10,2,FALSE)</f>
        <v>X</v>
      </c>
      <c r="P131">
        <f t="shared" si="19"/>
        <v>5</v>
      </c>
      <c r="Q131">
        <f>VLOOKUP(B131,states!A$2:D$10,4,FALSE)</f>
        <v>1</v>
      </c>
      <c r="R131">
        <v>0.5</v>
      </c>
      <c r="S131">
        <f t="shared" si="20"/>
        <v>0.5</v>
      </c>
      <c r="T131" s="7">
        <f t="shared" si="21"/>
        <v>0.18935940935695791</v>
      </c>
    </row>
    <row r="132" spans="1:20">
      <c r="A132" s="4" t="str">
        <f t="shared" si="22"/>
        <v>X2Pi-6.5-e-5-1</v>
      </c>
      <c r="B132" t="s">
        <v>0</v>
      </c>
      <c r="C132">
        <v>5</v>
      </c>
      <c r="D132">
        <v>6.5</v>
      </c>
      <c r="E132" t="s">
        <v>1</v>
      </c>
      <c r="F132">
        <v>1</v>
      </c>
      <c r="G132">
        <v>12887.481100548001</v>
      </c>
      <c r="H132">
        <v>3.6235311999999999E-2</v>
      </c>
      <c r="I132">
        <v>1</v>
      </c>
      <c r="J132">
        <f t="shared" si="16"/>
        <v>12887.481100548001</v>
      </c>
      <c r="K132">
        <f t="shared" si="17"/>
        <v>6.5</v>
      </c>
      <c r="L132" s="2" t="str">
        <f t="shared" si="23"/>
        <v>e</v>
      </c>
      <c r="M132">
        <f>C132+1+VLOOKUP(B132,states!A$2:C$10,3,FALSE)</f>
        <v>6</v>
      </c>
      <c r="N132">
        <f t="shared" si="18"/>
        <v>12887.481100548001</v>
      </c>
      <c r="O132" s="2" t="str">
        <f>VLOOKUP(B132,states!A$2:C$10,2,FALSE)</f>
        <v>X</v>
      </c>
      <c r="P132">
        <f t="shared" si="19"/>
        <v>5</v>
      </c>
      <c r="Q132">
        <f>VLOOKUP(B132,states!A$2:D$10,4,FALSE)</f>
        <v>1</v>
      </c>
      <c r="R132">
        <v>0.5</v>
      </c>
      <c r="S132">
        <f t="shared" si="20"/>
        <v>0.5</v>
      </c>
      <c r="T132" s="7">
        <f t="shared" si="21"/>
        <v>0.18979524318503069</v>
      </c>
    </row>
    <row r="133" spans="1:20">
      <c r="A133" s="4" t="str">
        <f t="shared" si="22"/>
        <v>X2Pi-6.5-e-5-2</v>
      </c>
      <c r="B133" t="s">
        <v>0</v>
      </c>
      <c r="C133">
        <v>5</v>
      </c>
      <c r="D133">
        <v>6.5</v>
      </c>
      <c r="E133" t="s">
        <v>1</v>
      </c>
      <c r="F133">
        <v>2</v>
      </c>
      <c r="G133">
        <v>13044.716927691001</v>
      </c>
      <c r="H133">
        <v>5.1196911999999997E-2</v>
      </c>
      <c r="I133">
        <v>1</v>
      </c>
      <c r="J133">
        <f t="shared" si="16"/>
        <v>13044.716927691001</v>
      </c>
      <c r="K133">
        <f t="shared" si="17"/>
        <v>6.5</v>
      </c>
      <c r="L133" s="2" t="str">
        <f t="shared" si="23"/>
        <v>e</v>
      </c>
      <c r="M133">
        <f>C133+1+VLOOKUP(B133,states!A$2:C$10,3,FALSE)</f>
        <v>6</v>
      </c>
      <c r="N133">
        <f t="shared" si="18"/>
        <v>13044.716927691001</v>
      </c>
      <c r="O133" s="2" t="str">
        <f>VLOOKUP(B133,states!A$2:C$10,2,FALSE)</f>
        <v>X</v>
      </c>
      <c r="P133">
        <f t="shared" si="19"/>
        <v>5</v>
      </c>
      <c r="Q133">
        <f>VLOOKUP(B133,states!A$2:D$10,4,FALSE)</f>
        <v>1</v>
      </c>
      <c r="R133">
        <v>0.5</v>
      </c>
      <c r="S133">
        <f t="shared" si="20"/>
        <v>1.5</v>
      </c>
      <c r="T133" s="7">
        <f t="shared" si="21"/>
        <v>0.13433016922828198</v>
      </c>
    </row>
    <row r="134" spans="1:20">
      <c r="A134" s="4" t="str">
        <f t="shared" si="22"/>
        <v>X2Pi-6.5-f-5-2</v>
      </c>
      <c r="B134" t="s">
        <v>0</v>
      </c>
      <c r="C134">
        <v>5</v>
      </c>
      <c r="D134">
        <v>6.5</v>
      </c>
      <c r="E134" t="s">
        <v>2</v>
      </c>
      <c r="F134">
        <v>2</v>
      </c>
      <c r="G134">
        <v>13046.526704780999</v>
      </c>
      <c r="H134">
        <v>3.6201912000000003E-2</v>
      </c>
      <c r="I134">
        <v>1</v>
      </c>
      <c r="J134">
        <f t="shared" si="16"/>
        <v>13046.526704780999</v>
      </c>
      <c r="K134">
        <f t="shared" si="17"/>
        <v>6.5</v>
      </c>
      <c r="L134" s="2" t="str">
        <f t="shared" si="23"/>
        <v>f</v>
      </c>
      <c r="M134">
        <f>C134+1+VLOOKUP(B134,states!A$2:C$10,3,FALSE)</f>
        <v>6</v>
      </c>
      <c r="N134">
        <f t="shared" si="18"/>
        <v>13046.526704780999</v>
      </c>
      <c r="O134" s="2" t="str">
        <f>VLOOKUP(B134,states!A$2:C$10,2,FALSE)</f>
        <v>X</v>
      </c>
      <c r="P134">
        <f t="shared" si="19"/>
        <v>5</v>
      </c>
      <c r="Q134">
        <f>VLOOKUP(B134,states!A$2:D$10,4,FALSE)</f>
        <v>1</v>
      </c>
      <c r="R134">
        <v>0.5</v>
      </c>
      <c r="S134">
        <f t="shared" si="20"/>
        <v>1.5</v>
      </c>
      <c r="T134" s="7">
        <f t="shared" si="21"/>
        <v>0.18997034888448597</v>
      </c>
    </row>
    <row r="135" spans="1:20">
      <c r="A135" s="4" t="str">
        <f t="shared" si="22"/>
        <v>X2Pi-7.5-f-0-1</v>
      </c>
      <c r="B135" t="s">
        <v>0</v>
      </c>
      <c r="C135">
        <v>0</v>
      </c>
      <c r="D135">
        <v>7.5</v>
      </c>
      <c r="E135" t="s">
        <v>2</v>
      </c>
      <c r="F135">
        <v>1</v>
      </c>
      <c r="G135">
        <v>775.74101544799998</v>
      </c>
      <c r="H135">
        <v>8.2419820000000001E-3</v>
      </c>
      <c r="I135">
        <v>5</v>
      </c>
      <c r="J135">
        <f t="shared" si="16"/>
        <v>775.74101544799998</v>
      </c>
      <c r="K135">
        <f t="shared" si="17"/>
        <v>7.5</v>
      </c>
      <c r="L135" s="2" t="str">
        <f t="shared" si="23"/>
        <v>f</v>
      </c>
      <c r="M135">
        <f>C135+1+VLOOKUP(B135,states!A$2:C$10,3,FALSE)</f>
        <v>1</v>
      </c>
      <c r="N135">
        <f t="shared" si="18"/>
        <v>775.74101544799998</v>
      </c>
      <c r="O135" s="2" t="str">
        <f>VLOOKUP(B135,states!A$2:C$10,2,FALSE)</f>
        <v>X</v>
      </c>
      <c r="P135">
        <f t="shared" si="19"/>
        <v>0</v>
      </c>
      <c r="Q135">
        <f>VLOOKUP(B135,states!A$2:D$10,4,FALSE)</f>
        <v>1</v>
      </c>
      <c r="R135">
        <v>0.5</v>
      </c>
      <c r="S135">
        <f t="shared" si="20"/>
        <v>0.5</v>
      </c>
      <c r="T135" s="7">
        <f t="shared" si="21"/>
        <v>405.43953017506522</v>
      </c>
    </row>
    <row r="136" spans="1:20">
      <c r="A136" s="4" t="str">
        <f t="shared" si="22"/>
        <v>X2Pi-7.5-e-0-1</v>
      </c>
      <c r="B136" t="s">
        <v>0</v>
      </c>
      <c r="C136">
        <v>0</v>
      </c>
      <c r="D136">
        <v>7.5</v>
      </c>
      <c r="E136" t="s">
        <v>1</v>
      </c>
      <c r="F136">
        <v>1</v>
      </c>
      <c r="G136">
        <v>777.70895536299997</v>
      </c>
      <c r="H136">
        <v>8.2353119999999998E-3</v>
      </c>
      <c r="I136">
        <v>5</v>
      </c>
      <c r="J136">
        <f t="shared" si="16"/>
        <v>777.70895536299997</v>
      </c>
      <c r="K136">
        <f t="shared" si="17"/>
        <v>7.5</v>
      </c>
      <c r="L136" s="2" t="str">
        <f t="shared" si="23"/>
        <v>e</v>
      </c>
      <c r="M136">
        <f>C136+1+VLOOKUP(B136,states!A$2:C$10,3,FALSE)</f>
        <v>1</v>
      </c>
      <c r="N136">
        <f t="shared" si="18"/>
        <v>777.70895536299997</v>
      </c>
      <c r="O136" s="2" t="str">
        <f>VLOOKUP(B136,states!A$2:C$10,2,FALSE)</f>
        <v>X</v>
      </c>
      <c r="P136">
        <f t="shared" si="19"/>
        <v>0</v>
      </c>
      <c r="Q136">
        <f>VLOOKUP(B136,states!A$2:D$10,4,FALSE)</f>
        <v>1</v>
      </c>
      <c r="R136">
        <v>0.5</v>
      </c>
      <c r="S136">
        <f t="shared" si="20"/>
        <v>0.5</v>
      </c>
      <c r="T136" s="7">
        <f t="shared" si="21"/>
        <v>405.76790652149487</v>
      </c>
    </row>
    <row r="137" spans="1:20">
      <c r="A137" s="4" t="str">
        <f t="shared" si="22"/>
        <v>X2Pi-7.5-e-0-2</v>
      </c>
      <c r="B137" t="s">
        <v>0</v>
      </c>
      <c r="C137">
        <v>0</v>
      </c>
      <c r="D137">
        <v>7.5</v>
      </c>
      <c r="E137" t="s">
        <v>1</v>
      </c>
      <c r="F137">
        <v>2</v>
      </c>
      <c r="G137">
        <v>997.86438396200003</v>
      </c>
      <c r="H137">
        <v>1.2208582000000001E-2</v>
      </c>
      <c r="I137">
        <v>3</v>
      </c>
      <c r="J137">
        <f t="shared" si="16"/>
        <v>997.86438396200003</v>
      </c>
      <c r="K137">
        <f t="shared" si="17"/>
        <v>7.5</v>
      </c>
      <c r="L137" s="2" t="str">
        <f t="shared" si="23"/>
        <v>e</v>
      </c>
      <c r="M137">
        <f>C137+1+VLOOKUP(B137,states!A$2:C$10,3,FALSE)</f>
        <v>1</v>
      </c>
      <c r="N137">
        <f t="shared" si="18"/>
        <v>997.86438396200003</v>
      </c>
      <c r="O137" s="2" t="str">
        <f>VLOOKUP(B137,states!A$2:C$10,2,FALSE)</f>
        <v>X</v>
      </c>
      <c r="P137">
        <f t="shared" si="19"/>
        <v>0</v>
      </c>
      <c r="Q137">
        <f>VLOOKUP(B137,states!A$2:D$10,4,FALSE)</f>
        <v>1</v>
      </c>
      <c r="R137">
        <v>0.5</v>
      </c>
      <c r="S137">
        <f t="shared" si="20"/>
        <v>1.5</v>
      </c>
      <c r="T137" s="7">
        <f t="shared" si="21"/>
        <v>164.22670428677191</v>
      </c>
    </row>
    <row r="138" spans="1:20">
      <c r="A138" s="4" t="str">
        <f t="shared" si="22"/>
        <v>X2Pi-7.5-f-0-2</v>
      </c>
      <c r="B138" t="s">
        <v>0</v>
      </c>
      <c r="C138">
        <v>0</v>
      </c>
      <c r="D138">
        <v>7.5</v>
      </c>
      <c r="E138" t="s">
        <v>2</v>
      </c>
      <c r="F138">
        <v>2</v>
      </c>
      <c r="G138">
        <v>1000.6867442609999</v>
      </c>
      <c r="H138">
        <v>1.2201912000000001E-2</v>
      </c>
      <c r="I138">
        <v>3</v>
      </c>
      <c r="J138">
        <f t="shared" ref="J138:J201" si="24">G138-G$2</f>
        <v>1000.6867442609999</v>
      </c>
      <c r="K138">
        <f t="shared" ref="K138:K201" si="25">D138</f>
        <v>7.5</v>
      </c>
      <c r="L138" s="2" t="str">
        <f t="shared" si="23"/>
        <v>f</v>
      </c>
      <c r="M138">
        <f>C138+1+VLOOKUP(B138,states!A$2:C$10,3,FALSE)</f>
        <v>1</v>
      </c>
      <c r="N138">
        <f t="shared" ref="N138:N201" si="26">J138</f>
        <v>1000.6867442609999</v>
      </c>
      <c r="O138" s="2" t="str">
        <f>VLOOKUP(B138,states!A$2:C$10,2,FALSE)</f>
        <v>X</v>
      </c>
      <c r="P138">
        <f t="shared" ref="P138:P201" si="27">C138</f>
        <v>0</v>
      </c>
      <c r="Q138">
        <f>VLOOKUP(B138,states!A$2:D$10,4,FALSE)</f>
        <v>1</v>
      </c>
      <c r="R138">
        <v>0.5</v>
      </c>
      <c r="S138">
        <f t="shared" ref="S138:S201" si="28">IF(Q138=0,R138,IF(F138=1,0.5,1.5))</f>
        <v>1.5</v>
      </c>
      <c r="T138" s="7">
        <f t="shared" ref="T138:T201" si="29">0.01*I138/H138/D138^(1/5)*IF(P138=0,100,1)</f>
        <v>164.31647645670665</v>
      </c>
    </row>
    <row r="139" spans="1:20">
      <c r="A139" s="4" t="str">
        <f t="shared" si="22"/>
        <v>X2Pi-7.5-f-1-1</v>
      </c>
      <c r="B139" t="s">
        <v>0</v>
      </c>
      <c r="C139">
        <v>1</v>
      </c>
      <c r="D139">
        <v>7.5</v>
      </c>
      <c r="E139" t="s">
        <v>2</v>
      </c>
      <c r="F139">
        <v>1</v>
      </c>
      <c r="G139">
        <v>3479.0844958960001</v>
      </c>
      <c r="H139">
        <v>7.2787119999999997E-3</v>
      </c>
      <c r="I139">
        <v>6</v>
      </c>
      <c r="J139">
        <f t="shared" si="24"/>
        <v>3479.0844958960001</v>
      </c>
      <c r="K139">
        <f t="shared" si="25"/>
        <v>7.5</v>
      </c>
      <c r="L139" s="2" t="str">
        <f t="shared" si="23"/>
        <v>f</v>
      </c>
      <c r="M139">
        <f>C139+1+VLOOKUP(B139,states!A$2:C$10,3,FALSE)</f>
        <v>2</v>
      </c>
      <c r="N139">
        <f t="shared" si="26"/>
        <v>3479.0844958960001</v>
      </c>
      <c r="O139" s="2" t="str">
        <f>VLOOKUP(B139,states!A$2:C$10,2,FALSE)</f>
        <v>X</v>
      </c>
      <c r="P139">
        <f t="shared" si="27"/>
        <v>1</v>
      </c>
      <c r="Q139">
        <f>VLOOKUP(B139,states!A$2:D$10,4,FALSE)</f>
        <v>1</v>
      </c>
      <c r="R139">
        <v>0.5</v>
      </c>
      <c r="S139">
        <f t="shared" si="28"/>
        <v>0.5</v>
      </c>
      <c r="T139" s="7">
        <f t="shared" si="29"/>
        <v>5.5091482830336096</v>
      </c>
    </row>
    <row r="140" spans="1:20">
      <c r="A140" s="4" t="str">
        <f t="shared" si="22"/>
        <v>X2Pi-7.5-e-1-1</v>
      </c>
      <c r="B140" t="s">
        <v>0</v>
      </c>
      <c r="C140">
        <v>1</v>
      </c>
      <c r="D140">
        <v>7.5</v>
      </c>
      <c r="E140" t="s">
        <v>1</v>
      </c>
      <c r="F140">
        <v>1</v>
      </c>
      <c r="G140">
        <v>3480.9794616640002</v>
      </c>
      <c r="H140">
        <v>7.2687120000000001E-3</v>
      </c>
      <c r="I140">
        <v>6</v>
      </c>
      <c r="J140">
        <f t="shared" si="24"/>
        <v>3480.9794616640002</v>
      </c>
      <c r="K140">
        <f t="shared" si="25"/>
        <v>7.5</v>
      </c>
      <c r="L140" s="2" t="str">
        <f t="shared" si="23"/>
        <v>e</v>
      </c>
      <c r="M140">
        <f>C140+1+VLOOKUP(B140,states!A$2:C$10,3,FALSE)</f>
        <v>2</v>
      </c>
      <c r="N140">
        <f t="shared" si="26"/>
        <v>3480.9794616640002</v>
      </c>
      <c r="O140" s="2" t="str">
        <f>VLOOKUP(B140,states!A$2:C$10,2,FALSE)</f>
        <v>X</v>
      </c>
      <c r="P140">
        <f t="shared" si="27"/>
        <v>1</v>
      </c>
      <c r="Q140">
        <f>VLOOKUP(B140,states!A$2:D$10,4,FALSE)</f>
        <v>1</v>
      </c>
      <c r="R140">
        <v>0.5</v>
      </c>
      <c r="S140">
        <f t="shared" si="28"/>
        <v>0.5</v>
      </c>
      <c r="T140" s="7">
        <f t="shared" si="29"/>
        <v>5.5167275464341046</v>
      </c>
    </row>
    <row r="141" spans="1:20">
      <c r="A141" s="4" t="str">
        <f t="shared" si="22"/>
        <v>X2Pi-7.5-e-1-2</v>
      </c>
      <c r="B141" t="s">
        <v>0</v>
      </c>
      <c r="C141">
        <v>1</v>
      </c>
      <c r="D141">
        <v>7.5</v>
      </c>
      <c r="E141" t="s">
        <v>1</v>
      </c>
      <c r="F141">
        <v>2</v>
      </c>
      <c r="G141">
        <v>3692.8448061180002</v>
      </c>
      <c r="H141">
        <v>7.2453120000000003E-3</v>
      </c>
      <c r="I141">
        <v>5</v>
      </c>
      <c r="J141">
        <f t="shared" si="24"/>
        <v>3692.8448061180002</v>
      </c>
      <c r="K141">
        <f t="shared" si="25"/>
        <v>7.5</v>
      </c>
      <c r="L141" s="2" t="str">
        <f t="shared" si="23"/>
        <v>e</v>
      </c>
      <c r="M141">
        <f>C141+1+VLOOKUP(B141,states!A$2:C$10,3,FALSE)</f>
        <v>2</v>
      </c>
      <c r="N141">
        <f t="shared" si="26"/>
        <v>3692.8448061180002</v>
      </c>
      <c r="O141" s="2" t="str">
        <f>VLOOKUP(B141,states!A$2:C$10,2,FALSE)</f>
        <v>X</v>
      </c>
      <c r="P141">
        <f t="shared" si="27"/>
        <v>1</v>
      </c>
      <c r="Q141">
        <f>VLOOKUP(B141,states!A$2:D$10,4,FALSE)</f>
        <v>1</v>
      </c>
      <c r="R141">
        <v>0.5</v>
      </c>
      <c r="S141">
        <f t="shared" si="28"/>
        <v>1.5</v>
      </c>
      <c r="T141" s="7">
        <f t="shared" si="29"/>
        <v>4.6121206509689916</v>
      </c>
    </row>
    <row r="142" spans="1:20">
      <c r="A142" s="4" t="str">
        <f t="shared" si="22"/>
        <v>X2Pi-7.5-f-1-2</v>
      </c>
      <c r="B142" t="s">
        <v>0</v>
      </c>
      <c r="C142">
        <v>1</v>
      </c>
      <c r="D142">
        <v>7.5</v>
      </c>
      <c r="E142" t="s">
        <v>2</v>
      </c>
      <c r="F142">
        <v>2</v>
      </c>
      <c r="G142">
        <v>3695.5588446020001</v>
      </c>
      <c r="H142">
        <v>7.2353119999999998E-3</v>
      </c>
      <c r="I142">
        <v>5</v>
      </c>
      <c r="J142">
        <f t="shared" si="24"/>
        <v>3695.5588446020001</v>
      </c>
      <c r="K142">
        <f t="shared" si="25"/>
        <v>7.5</v>
      </c>
      <c r="L142" s="2" t="str">
        <f t="shared" si="23"/>
        <v>f</v>
      </c>
      <c r="M142">
        <f>C142+1+VLOOKUP(B142,states!A$2:C$10,3,FALSE)</f>
        <v>2</v>
      </c>
      <c r="N142">
        <f t="shared" si="26"/>
        <v>3695.5588446020001</v>
      </c>
      <c r="O142" s="2" t="str">
        <f>VLOOKUP(B142,states!A$2:C$10,2,FALSE)</f>
        <v>X</v>
      </c>
      <c r="P142">
        <f t="shared" si="27"/>
        <v>1</v>
      </c>
      <c r="Q142">
        <f>VLOOKUP(B142,states!A$2:D$10,4,FALSE)</f>
        <v>1</v>
      </c>
      <c r="R142">
        <v>0.5</v>
      </c>
      <c r="S142">
        <f t="shared" si="28"/>
        <v>1.5</v>
      </c>
      <c r="T142" s="7">
        <f t="shared" si="29"/>
        <v>4.6184951109106906</v>
      </c>
    </row>
    <row r="143" spans="1:20">
      <c r="A143" s="4" t="str">
        <f t="shared" si="22"/>
        <v>X2Pi-7.5-f-2-1</v>
      </c>
      <c r="B143" t="s">
        <v>0</v>
      </c>
      <c r="C143">
        <v>2</v>
      </c>
      <c r="D143">
        <v>7.5</v>
      </c>
      <c r="E143" t="s">
        <v>2</v>
      </c>
      <c r="F143">
        <v>1</v>
      </c>
      <c r="G143">
        <v>6056.6247804920004</v>
      </c>
      <c r="H143">
        <v>8.3187120000000007E-3</v>
      </c>
      <c r="I143">
        <v>5</v>
      </c>
      <c r="J143">
        <f t="shared" si="24"/>
        <v>6056.6247804920004</v>
      </c>
      <c r="K143">
        <f t="shared" si="25"/>
        <v>7.5</v>
      </c>
      <c r="L143" s="2" t="str">
        <f t="shared" si="23"/>
        <v>f</v>
      </c>
      <c r="M143">
        <f>C143+1+VLOOKUP(B143,states!A$2:C$10,3,FALSE)</f>
        <v>3</v>
      </c>
      <c r="N143">
        <f t="shared" si="26"/>
        <v>6056.6247804920004</v>
      </c>
      <c r="O143" s="2" t="str">
        <f>VLOOKUP(B143,states!A$2:C$10,2,FALSE)</f>
        <v>X</v>
      </c>
      <c r="P143">
        <f t="shared" si="27"/>
        <v>2</v>
      </c>
      <c r="Q143">
        <f>VLOOKUP(B143,states!A$2:D$10,4,FALSE)</f>
        <v>1</v>
      </c>
      <c r="R143">
        <v>0.5</v>
      </c>
      <c r="S143">
        <f t="shared" si="28"/>
        <v>0.5</v>
      </c>
      <c r="T143" s="7">
        <f t="shared" si="29"/>
        <v>4.0169984365264044</v>
      </c>
    </row>
    <row r="144" spans="1:20">
      <c r="A144" s="4" t="str">
        <f t="shared" si="22"/>
        <v>X2Pi-7.5-e-2-1</v>
      </c>
      <c r="B144" t="s">
        <v>0</v>
      </c>
      <c r="C144">
        <v>2</v>
      </c>
      <c r="D144">
        <v>7.5</v>
      </c>
      <c r="E144" t="s">
        <v>1</v>
      </c>
      <c r="F144">
        <v>1</v>
      </c>
      <c r="G144">
        <v>6058.452890005</v>
      </c>
      <c r="H144">
        <v>1.4535312E-2</v>
      </c>
      <c r="I144">
        <v>4</v>
      </c>
      <c r="J144">
        <f t="shared" si="24"/>
        <v>6058.452890005</v>
      </c>
      <c r="K144">
        <f t="shared" si="25"/>
        <v>7.5</v>
      </c>
      <c r="L144" s="2" t="str">
        <f t="shared" si="23"/>
        <v>e</v>
      </c>
      <c r="M144">
        <f>C144+1+VLOOKUP(B144,states!A$2:C$10,3,FALSE)</f>
        <v>3</v>
      </c>
      <c r="N144">
        <f t="shared" si="26"/>
        <v>6058.452890005</v>
      </c>
      <c r="O144" s="2" t="str">
        <f>VLOOKUP(B144,states!A$2:C$10,2,FALSE)</f>
        <v>X</v>
      </c>
      <c r="P144">
        <f t="shared" si="27"/>
        <v>2</v>
      </c>
      <c r="Q144">
        <f>VLOOKUP(B144,states!A$2:D$10,4,FALSE)</f>
        <v>1</v>
      </c>
      <c r="R144">
        <v>0.5</v>
      </c>
      <c r="S144">
        <f t="shared" si="28"/>
        <v>0.5</v>
      </c>
      <c r="T144" s="7">
        <f t="shared" si="29"/>
        <v>1.8391763780736703</v>
      </c>
    </row>
    <row r="145" spans="1:20">
      <c r="A145" s="4" t="str">
        <f t="shared" si="22"/>
        <v>X2Pi-7.5-e-2-2</v>
      </c>
      <c r="B145" t="s">
        <v>0</v>
      </c>
      <c r="C145">
        <v>2</v>
      </c>
      <c r="D145">
        <v>7.5</v>
      </c>
      <c r="E145" t="s">
        <v>1</v>
      </c>
      <c r="F145">
        <v>2</v>
      </c>
      <c r="G145">
        <v>6262.0972423619996</v>
      </c>
      <c r="H145">
        <v>1.2208582000000001E-2</v>
      </c>
      <c r="I145">
        <v>3</v>
      </c>
      <c r="J145">
        <f t="shared" si="24"/>
        <v>6262.0972423619996</v>
      </c>
      <c r="K145">
        <f t="shared" si="25"/>
        <v>7.5</v>
      </c>
      <c r="L145" s="2" t="str">
        <f t="shared" si="23"/>
        <v>e</v>
      </c>
      <c r="M145">
        <f>C145+1+VLOOKUP(B145,states!A$2:C$10,3,FALSE)</f>
        <v>3</v>
      </c>
      <c r="N145">
        <f t="shared" si="26"/>
        <v>6262.0972423619996</v>
      </c>
      <c r="O145" s="2" t="str">
        <f>VLOOKUP(B145,states!A$2:C$10,2,FALSE)</f>
        <v>X</v>
      </c>
      <c r="P145">
        <f t="shared" si="27"/>
        <v>2</v>
      </c>
      <c r="Q145">
        <f>VLOOKUP(B145,states!A$2:D$10,4,FALSE)</f>
        <v>1</v>
      </c>
      <c r="R145">
        <v>0.5</v>
      </c>
      <c r="S145">
        <f t="shared" si="28"/>
        <v>1.5</v>
      </c>
      <c r="T145" s="7">
        <f t="shared" si="29"/>
        <v>1.6422670428677191</v>
      </c>
    </row>
    <row r="146" spans="1:20">
      <c r="A146" s="4" t="str">
        <f t="shared" si="22"/>
        <v>X2Pi-7.5-f-2-2</v>
      </c>
      <c r="B146" t="s">
        <v>0</v>
      </c>
      <c r="C146">
        <v>2</v>
      </c>
      <c r="D146">
        <v>7.5</v>
      </c>
      <c r="E146" t="s">
        <v>2</v>
      </c>
      <c r="F146">
        <v>2</v>
      </c>
      <c r="G146">
        <v>6264.7086033269998</v>
      </c>
      <c r="H146">
        <v>1.2201912000000001E-2</v>
      </c>
      <c r="I146">
        <v>3</v>
      </c>
      <c r="J146">
        <f t="shared" si="24"/>
        <v>6264.7086033269998</v>
      </c>
      <c r="K146">
        <f t="shared" si="25"/>
        <v>7.5</v>
      </c>
      <c r="L146" s="2" t="str">
        <f t="shared" si="23"/>
        <v>f</v>
      </c>
      <c r="M146">
        <f>C146+1+VLOOKUP(B146,states!A$2:C$10,3,FALSE)</f>
        <v>3</v>
      </c>
      <c r="N146">
        <f t="shared" si="26"/>
        <v>6264.7086033269998</v>
      </c>
      <c r="O146" s="2" t="str">
        <f>VLOOKUP(B146,states!A$2:C$10,2,FALSE)</f>
        <v>X</v>
      </c>
      <c r="P146">
        <f t="shared" si="27"/>
        <v>2</v>
      </c>
      <c r="Q146">
        <f>VLOOKUP(B146,states!A$2:D$10,4,FALSE)</f>
        <v>1</v>
      </c>
      <c r="R146">
        <v>0.5</v>
      </c>
      <c r="S146">
        <f t="shared" si="28"/>
        <v>1.5</v>
      </c>
      <c r="T146" s="7">
        <f t="shared" si="29"/>
        <v>1.6431647645670666</v>
      </c>
    </row>
    <row r="147" spans="1:20">
      <c r="A147" s="4" t="str">
        <f t="shared" si="22"/>
        <v>X2Pi-7.5-f-3-1</v>
      </c>
      <c r="B147" t="s">
        <v>0</v>
      </c>
      <c r="C147">
        <v>3</v>
      </c>
      <c r="D147">
        <v>7.5</v>
      </c>
      <c r="E147" t="s">
        <v>2</v>
      </c>
      <c r="F147">
        <v>1</v>
      </c>
      <c r="G147">
        <v>8509.7537611169992</v>
      </c>
      <c r="H147">
        <v>1.3352111999999999E-2</v>
      </c>
      <c r="I147">
        <v>5</v>
      </c>
      <c r="J147">
        <f t="shared" si="24"/>
        <v>8509.7537611169992</v>
      </c>
      <c r="K147">
        <f t="shared" si="25"/>
        <v>7.5</v>
      </c>
      <c r="L147" s="2" t="str">
        <f t="shared" si="23"/>
        <v>f</v>
      </c>
      <c r="M147">
        <f>C147+1+VLOOKUP(B147,states!A$2:C$10,3,FALSE)</f>
        <v>4</v>
      </c>
      <c r="N147">
        <f t="shared" si="26"/>
        <v>8509.7537611169992</v>
      </c>
      <c r="O147" s="2" t="str">
        <f>VLOOKUP(B147,states!A$2:C$10,2,FALSE)</f>
        <v>X</v>
      </c>
      <c r="P147">
        <f t="shared" si="27"/>
        <v>3</v>
      </c>
      <c r="Q147">
        <f>VLOOKUP(B147,states!A$2:D$10,4,FALSE)</f>
        <v>1</v>
      </c>
      <c r="R147">
        <v>0.5</v>
      </c>
      <c r="S147">
        <f t="shared" si="28"/>
        <v>0.5</v>
      </c>
      <c r="T147" s="7">
        <f t="shared" si="29"/>
        <v>2.5026941878493414</v>
      </c>
    </row>
    <row r="148" spans="1:20">
      <c r="A148" s="4" t="str">
        <f t="shared" si="22"/>
        <v>X2Pi-7.5-e-3-1</v>
      </c>
      <c r="B148" t="s">
        <v>0</v>
      </c>
      <c r="C148">
        <v>3</v>
      </c>
      <c r="D148">
        <v>7.5</v>
      </c>
      <c r="E148" t="s">
        <v>1</v>
      </c>
      <c r="F148">
        <v>1</v>
      </c>
      <c r="G148">
        <v>8511.4953487790008</v>
      </c>
      <c r="H148">
        <v>1.3388712000000001E-2</v>
      </c>
      <c r="I148">
        <v>6</v>
      </c>
      <c r="J148">
        <f t="shared" si="24"/>
        <v>8511.4953487790008</v>
      </c>
      <c r="K148">
        <f t="shared" si="25"/>
        <v>7.5</v>
      </c>
      <c r="L148" s="2" t="str">
        <f t="shared" si="23"/>
        <v>e</v>
      </c>
      <c r="M148">
        <f>C148+1+VLOOKUP(B148,states!A$2:C$10,3,FALSE)</f>
        <v>4</v>
      </c>
      <c r="N148">
        <f t="shared" si="26"/>
        <v>8511.4953487790008</v>
      </c>
      <c r="O148" s="2" t="str">
        <f>VLOOKUP(B148,states!A$2:C$10,2,FALSE)</f>
        <v>X</v>
      </c>
      <c r="P148">
        <f t="shared" si="27"/>
        <v>3</v>
      </c>
      <c r="Q148">
        <f>VLOOKUP(B148,states!A$2:D$10,4,FALSE)</f>
        <v>1</v>
      </c>
      <c r="R148">
        <v>0.5</v>
      </c>
      <c r="S148">
        <f t="shared" si="28"/>
        <v>0.5</v>
      </c>
      <c r="T148" s="7">
        <f t="shared" si="29"/>
        <v>2.9950232492487801</v>
      </c>
    </row>
    <row r="149" spans="1:20">
      <c r="A149" s="4" t="str">
        <f t="shared" si="22"/>
        <v>X2Pi-7.5-e-3-2</v>
      </c>
      <c r="B149" t="s">
        <v>0</v>
      </c>
      <c r="C149">
        <v>3</v>
      </c>
      <c r="D149">
        <v>7.5</v>
      </c>
      <c r="E149" t="s">
        <v>1</v>
      </c>
      <c r="F149">
        <v>2</v>
      </c>
      <c r="G149">
        <v>8706.9879150479992</v>
      </c>
      <c r="H149">
        <v>1.3067911999999999E-2</v>
      </c>
      <c r="I149">
        <v>5</v>
      </c>
      <c r="J149">
        <f t="shared" si="24"/>
        <v>8706.9879150479992</v>
      </c>
      <c r="K149">
        <f t="shared" si="25"/>
        <v>7.5</v>
      </c>
      <c r="L149" s="2" t="str">
        <f t="shared" si="23"/>
        <v>e</v>
      </c>
      <c r="M149">
        <f>C149+1+VLOOKUP(B149,states!A$2:C$10,3,FALSE)</f>
        <v>4</v>
      </c>
      <c r="N149">
        <f t="shared" si="26"/>
        <v>8706.9879150479992</v>
      </c>
      <c r="O149" s="2" t="str">
        <f>VLOOKUP(B149,states!A$2:C$10,2,FALSE)</f>
        <v>X</v>
      </c>
      <c r="P149">
        <f t="shared" si="27"/>
        <v>3</v>
      </c>
      <c r="Q149">
        <f>VLOOKUP(B149,states!A$2:D$10,4,FALSE)</f>
        <v>1</v>
      </c>
      <c r="R149">
        <v>0.5</v>
      </c>
      <c r="S149">
        <f t="shared" si="28"/>
        <v>1.5</v>
      </c>
      <c r="T149" s="7">
        <f t="shared" si="29"/>
        <v>2.5571225990742401</v>
      </c>
    </row>
    <row r="150" spans="1:20">
      <c r="A150" s="4" t="str">
        <f t="shared" si="22"/>
        <v>X2Pi-7.5-f-3-2</v>
      </c>
      <c r="B150" t="s">
        <v>0</v>
      </c>
      <c r="C150">
        <v>3</v>
      </c>
      <c r="D150">
        <v>7.5</v>
      </c>
      <c r="E150" t="s">
        <v>2</v>
      </c>
      <c r="F150">
        <v>2</v>
      </c>
      <c r="G150">
        <v>8709.4943058169993</v>
      </c>
      <c r="H150">
        <v>1.1235312000000001E-2</v>
      </c>
      <c r="I150">
        <v>4</v>
      </c>
      <c r="J150">
        <f t="shared" si="24"/>
        <v>8709.4943058169993</v>
      </c>
      <c r="K150">
        <f t="shared" si="25"/>
        <v>7.5</v>
      </c>
      <c r="L150" s="2" t="str">
        <f t="shared" si="23"/>
        <v>f</v>
      </c>
      <c r="M150">
        <f>C150+1+VLOOKUP(B150,states!A$2:C$10,3,FALSE)</f>
        <v>4</v>
      </c>
      <c r="N150">
        <f t="shared" si="26"/>
        <v>8709.4943058169993</v>
      </c>
      <c r="O150" s="2" t="str">
        <f>VLOOKUP(B150,states!A$2:C$10,2,FALSE)</f>
        <v>X</v>
      </c>
      <c r="P150">
        <f t="shared" si="27"/>
        <v>3</v>
      </c>
      <c r="Q150">
        <f>VLOOKUP(B150,states!A$2:D$10,4,FALSE)</f>
        <v>1</v>
      </c>
      <c r="R150">
        <v>0.5</v>
      </c>
      <c r="S150">
        <f t="shared" si="28"/>
        <v>1.5</v>
      </c>
      <c r="T150" s="7">
        <f t="shared" si="29"/>
        <v>2.3793733968696866</v>
      </c>
    </row>
    <row r="151" spans="1:20">
      <c r="A151" s="4" t="str">
        <f t="shared" si="22"/>
        <v>X2Pi-7.5-f-4-1</v>
      </c>
      <c r="B151" t="s">
        <v>0</v>
      </c>
      <c r="C151">
        <v>4</v>
      </c>
      <c r="D151">
        <v>7.5</v>
      </c>
      <c r="E151" t="s">
        <v>2</v>
      </c>
      <c r="F151">
        <v>1</v>
      </c>
      <c r="G151">
        <v>10839.428450632</v>
      </c>
      <c r="H151">
        <v>1.7788712000000002E-2</v>
      </c>
      <c r="I151">
        <v>4</v>
      </c>
      <c r="J151">
        <f t="shared" si="24"/>
        <v>10839.428450632</v>
      </c>
      <c r="K151">
        <f t="shared" si="25"/>
        <v>7.5</v>
      </c>
      <c r="L151" s="2" t="str">
        <f t="shared" si="23"/>
        <v>f</v>
      </c>
      <c r="M151">
        <f>C151+1+VLOOKUP(B151,states!A$2:C$10,3,FALSE)</f>
        <v>5</v>
      </c>
      <c r="N151">
        <f t="shared" si="26"/>
        <v>10839.428450632</v>
      </c>
      <c r="O151" s="2" t="str">
        <f>VLOOKUP(B151,states!A$2:C$10,2,FALSE)</f>
        <v>X</v>
      </c>
      <c r="P151">
        <f t="shared" si="27"/>
        <v>4</v>
      </c>
      <c r="Q151">
        <f>VLOOKUP(B151,states!A$2:D$10,4,FALSE)</f>
        <v>1</v>
      </c>
      <c r="R151">
        <v>0.5</v>
      </c>
      <c r="S151">
        <f t="shared" si="28"/>
        <v>0.5</v>
      </c>
      <c r="T151" s="7">
        <f t="shared" si="29"/>
        <v>1.5028070879066879</v>
      </c>
    </row>
    <row r="152" spans="1:20">
      <c r="A152" s="4" t="str">
        <f t="shared" si="22"/>
        <v>X2Pi-7.5-e-4-1</v>
      </c>
      <c r="B152" t="s">
        <v>0</v>
      </c>
      <c r="C152">
        <v>4</v>
      </c>
      <c r="D152">
        <v>7.5</v>
      </c>
      <c r="E152" t="s">
        <v>1</v>
      </c>
      <c r="F152">
        <v>1</v>
      </c>
      <c r="G152">
        <v>10841.105965228</v>
      </c>
      <c r="H152">
        <v>1.6235311999999998E-2</v>
      </c>
      <c r="I152">
        <v>3</v>
      </c>
      <c r="J152">
        <f t="shared" si="24"/>
        <v>10841.105965228</v>
      </c>
      <c r="K152">
        <f t="shared" si="25"/>
        <v>7.5</v>
      </c>
      <c r="L152" s="2" t="str">
        <f t="shared" si="23"/>
        <v>e</v>
      </c>
      <c r="M152">
        <f>C152+1+VLOOKUP(B152,states!A$2:C$10,3,FALSE)</f>
        <v>5</v>
      </c>
      <c r="N152">
        <f t="shared" si="26"/>
        <v>10841.105965228</v>
      </c>
      <c r="O152" s="2" t="str">
        <f>VLOOKUP(B152,states!A$2:C$10,2,FALSE)</f>
        <v>X</v>
      </c>
      <c r="P152">
        <f t="shared" si="27"/>
        <v>4</v>
      </c>
      <c r="Q152">
        <f>VLOOKUP(B152,states!A$2:D$10,4,FALSE)</f>
        <v>1</v>
      </c>
      <c r="R152">
        <v>0.5</v>
      </c>
      <c r="S152">
        <f t="shared" si="28"/>
        <v>0.5</v>
      </c>
      <c r="T152" s="7">
        <f t="shared" si="29"/>
        <v>1.2349471238217085</v>
      </c>
    </row>
    <row r="153" spans="1:20">
      <c r="A153" s="4" t="str">
        <f t="shared" si="22"/>
        <v>X2Pi-7.5-e-4-2</v>
      </c>
      <c r="B153" t="s">
        <v>0</v>
      </c>
      <c r="C153">
        <v>4</v>
      </c>
      <c r="D153">
        <v>7.5</v>
      </c>
      <c r="E153" t="s">
        <v>1</v>
      </c>
      <c r="F153">
        <v>2</v>
      </c>
      <c r="G153">
        <v>11028.472509574</v>
      </c>
      <c r="H153">
        <v>1.6196912000000001E-2</v>
      </c>
      <c r="I153">
        <v>3</v>
      </c>
      <c r="J153">
        <f t="shared" si="24"/>
        <v>11028.472509574</v>
      </c>
      <c r="K153">
        <f t="shared" si="25"/>
        <v>7.5</v>
      </c>
      <c r="L153" s="2" t="str">
        <f t="shared" si="23"/>
        <v>e</v>
      </c>
      <c r="M153">
        <f>C153+1+VLOOKUP(B153,states!A$2:C$10,3,FALSE)</f>
        <v>5</v>
      </c>
      <c r="N153">
        <f t="shared" si="26"/>
        <v>11028.472509574</v>
      </c>
      <c r="O153" s="2" t="str">
        <f>VLOOKUP(B153,states!A$2:C$10,2,FALSE)</f>
        <v>X</v>
      </c>
      <c r="P153">
        <f t="shared" si="27"/>
        <v>4</v>
      </c>
      <c r="Q153">
        <f>VLOOKUP(B153,states!A$2:D$10,4,FALSE)</f>
        <v>1</v>
      </c>
      <c r="R153">
        <v>0.5</v>
      </c>
      <c r="S153">
        <f t="shared" si="28"/>
        <v>1.5</v>
      </c>
      <c r="T153" s="7">
        <f t="shared" si="29"/>
        <v>1.23787496398993</v>
      </c>
    </row>
    <row r="154" spans="1:20">
      <c r="A154" s="4" t="str">
        <f t="shared" si="22"/>
        <v>X2Pi-7.5-f-4-2</v>
      </c>
      <c r="B154" t="s">
        <v>0</v>
      </c>
      <c r="C154">
        <v>4</v>
      </c>
      <c r="D154">
        <v>7.5</v>
      </c>
      <c r="E154" t="s">
        <v>2</v>
      </c>
      <c r="F154">
        <v>2</v>
      </c>
      <c r="G154">
        <v>11030.883436402</v>
      </c>
      <c r="H154">
        <v>1.6201911999999999E-2</v>
      </c>
      <c r="I154">
        <v>4</v>
      </c>
      <c r="J154">
        <f t="shared" si="24"/>
        <v>11030.883436402</v>
      </c>
      <c r="K154">
        <f t="shared" si="25"/>
        <v>7.5</v>
      </c>
      <c r="L154" s="2" t="str">
        <f t="shared" si="23"/>
        <v>f</v>
      </c>
      <c r="M154">
        <f>C154+1+VLOOKUP(B154,states!A$2:C$10,3,FALSE)</f>
        <v>5</v>
      </c>
      <c r="N154">
        <f t="shared" si="26"/>
        <v>11030.883436402</v>
      </c>
      <c r="O154" s="2" t="str">
        <f>VLOOKUP(B154,states!A$2:C$10,2,FALSE)</f>
        <v>X</v>
      </c>
      <c r="P154">
        <f t="shared" si="27"/>
        <v>4</v>
      </c>
      <c r="Q154">
        <f>VLOOKUP(B154,states!A$2:D$10,4,FALSE)</f>
        <v>1</v>
      </c>
      <c r="R154">
        <v>0.5</v>
      </c>
      <c r="S154">
        <f t="shared" si="28"/>
        <v>1.5</v>
      </c>
      <c r="T154" s="7">
        <f t="shared" si="29"/>
        <v>1.6499905985374292</v>
      </c>
    </row>
    <row r="155" spans="1:20">
      <c r="A155" s="4" t="str">
        <f t="shared" si="22"/>
        <v>X2Pi-7.5-f-5-1</v>
      </c>
      <c r="B155" t="s">
        <v>0</v>
      </c>
      <c r="C155">
        <v>5</v>
      </c>
      <c r="D155">
        <v>7.5</v>
      </c>
      <c r="E155" t="s">
        <v>2</v>
      </c>
      <c r="F155">
        <v>1</v>
      </c>
      <c r="G155">
        <v>13046.117023667</v>
      </c>
      <c r="H155">
        <v>3.6352111999999999E-2</v>
      </c>
      <c r="I155">
        <v>1</v>
      </c>
      <c r="J155">
        <f t="shared" si="24"/>
        <v>13046.117023667</v>
      </c>
      <c r="K155">
        <f t="shared" si="25"/>
        <v>7.5</v>
      </c>
      <c r="L155" s="2" t="str">
        <f t="shared" si="23"/>
        <v>f</v>
      </c>
      <c r="M155">
        <f>C155+1+VLOOKUP(B155,states!A$2:C$10,3,FALSE)</f>
        <v>6</v>
      </c>
      <c r="N155">
        <f t="shared" si="26"/>
        <v>13046.117023667</v>
      </c>
      <c r="O155" s="2" t="str">
        <f>VLOOKUP(B155,states!A$2:C$10,2,FALSE)</f>
        <v>X</v>
      </c>
      <c r="P155">
        <f t="shared" si="27"/>
        <v>5</v>
      </c>
      <c r="Q155">
        <f>VLOOKUP(B155,states!A$2:D$10,4,FALSE)</f>
        <v>1</v>
      </c>
      <c r="R155">
        <v>0.5</v>
      </c>
      <c r="S155">
        <f t="shared" si="28"/>
        <v>0.5</v>
      </c>
      <c r="T155" s="7">
        <f t="shared" si="29"/>
        <v>0.18384765703799244</v>
      </c>
    </row>
    <row r="156" spans="1:20">
      <c r="A156" s="4" t="str">
        <f t="shared" si="22"/>
        <v>X2Pi-7.5-e-5-1</v>
      </c>
      <c r="B156" t="s">
        <v>0</v>
      </c>
      <c r="C156">
        <v>5</v>
      </c>
      <c r="D156">
        <v>7.5</v>
      </c>
      <c r="E156" t="s">
        <v>1</v>
      </c>
      <c r="F156">
        <v>1</v>
      </c>
      <c r="G156">
        <v>13047.728358416</v>
      </c>
      <c r="H156">
        <v>3.6268712000000002E-2</v>
      </c>
      <c r="I156">
        <v>1</v>
      </c>
      <c r="J156">
        <f t="shared" si="24"/>
        <v>13047.728358416</v>
      </c>
      <c r="K156">
        <f t="shared" si="25"/>
        <v>7.5</v>
      </c>
      <c r="L156" s="2" t="str">
        <f t="shared" si="23"/>
        <v>e</v>
      </c>
      <c r="M156">
        <f>C156+1+VLOOKUP(B156,states!A$2:C$10,3,FALSE)</f>
        <v>6</v>
      </c>
      <c r="N156">
        <f t="shared" si="26"/>
        <v>13047.728358416</v>
      </c>
      <c r="O156" s="2" t="str">
        <f>VLOOKUP(B156,states!A$2:C$10,2,FALSE)</f>
        <v>X</v>
      </c>
      <c r="P156">
        <f t="shared" si="27"/>
        <v>5</v>
      </c>
      <c r="Q156">
        <f>VLOOKUP(B156,states!A$2:D$10,4,FALSE)</f>
        <v>1</v>
      </c>
      <c r="R156">
        <v>0.5</v>
      </c>
      <c r="S156">
        <f t="shared" si="28"/>
        <v>0.5</v>
      </c>
      <c r="T156" s="7">
        <f t="shared" si="29"/>
        <v>0.18427041521581158</v>
      </c>
    </row>
    <row r="157" spans="1:20">
      <c r="A157" s="4" t="str">
        <f t="shared" si="22"/>
        <v>X2Pi-7.5-e-5-2</v>
      </c>
      <c r="B157" t="s">
        <v>0</v>
      </c>
      <c r="C157">
        <v>5</v>
      </c>
      <c r="D157">
        <v>7.5</v>
      </c>
      <c r="E157" t="s">
        <v>1</v>
      </c>
      <c r="F157">
        <v>2</v>
      </c>
      <c r="G157">
        <v>13226.969611654</v>
      </c>
      <c r="H157">
        <v>3.6067912000000001E-2</v>
      </c>
      <c r="I157">
        <v>1</v>
      </c>
      <c r="J157">
        <f t="shared" si="24"/>
        <v>13226.969611654</v>
      </c>
      <c r="K157">
        <f t="shared" si="25"/>
        <v>7.5</v>
      </c>
      <c r="L157" s="2" t="str">
        <f t="shared" si="23"/>
        <v>e</v>
      </c>
      <c r="M157">
        <f>C157+1+VLOOKUP(B157,states!A$2:C$10,3,FALSE)</f>
        <v>6</v>
      </c>
      <c r="N157">
        <f t="shared" si="26"/>
        <v>13226.969611654</v>
      </c>
      <c r="O157" s="2" t="str">
        <f>VLOOKUP(B157,states!A$2:C$10,2,FALSE)</f>
        <v>X</v>
      </c>
      <c r="P157">
        <f t="shared" si="27"/>
        <v>5</v>
      </c>
      <c r="Q157">
        <f>VLOOKUP(B157,states!A$2:D$10,4,FALSE)</f>
        <v>1</v>
      </c>
      <c r="R157">
        <v>0.5</v>
      </c>
      <c r="S157">
        <f t="shared" si="28"/>
        <v>1.5</v>
      </c>
      <c r="T157" s="7">
        <f t="shared" si="29"/>
        <v>0.18529629936944195</v>
      </c>
    </row>
    <row r="158" spans="1:20">
      <c r="A158" s="4" t="str">
        <f t="shared" si="22"/>
        <v>X2Pi-7.5-f-5-2</v>
      </c>
      <c r="B158" t="s">
        <v>0</v>
      </c>
      <c r="C158">
        <v>5</v>
      </c>
      <c r="D158">
        <v>7.5</v>
      </c>
      <c r="E158" t="s">
        <v>2</v>
      </c>
      <c r="F158">
        <v>2</v>
      </c>
      <c r="G158">
        <v>13229.266305822999</v>
      </c>
      <c r="H158">
        <v>5.1235311999999998E-2</v>
      </c>
      <c r="I158">
        <v>1</v>
      </c>
      <c r="J158">
        <f t="shared" si="24"/>
        <v>13229.266305822999</v>
      </c>
      <c r="K158">
        <f t="shared" si="25"/>
        <v>7.5</v>
      </c>
      <c r="L158" s="2" t="str">
        <f t="shared" si="23"/>
        <v>f</v>
      </c>
      <c r="M158">
        <f>C158+1+VLOOKUP(B158,states!A$2:C$10,3,FALSE)</f>
        <v>6</v>
      </c>
      <c r="N158">
        <f t="shared" si="26"/>
        <v>13229.266305822999</v>
      </c>
      <c r="O158" s="2" t="str">
        <f>VLOOKUP(B158,states!A$2:C$10,2,FALSE)</f>
        <v>X</v>
      </c>
      <c r="P158">
        <f t="shared" si="27"/>
        <v>5</v>
      </c>
      <c r="Q158">
        <f>VLOOKUP(B158,states!A$2:D$10,4,FALSE)</f>
        <v>1</v>
      </c>
      <c r="R158">
        <v>0.5</v>
      </c>
      <c r="S158">
        <f t="shared" si="28"/>
        <v>1.5</v>
      </c>
      <c r="T158" s="7">
        <f t="shared" si="29"/>
        <v>0.13044227425769728</v>
      </c>
    </row>
    <row r="159" spans="1:20">
      <c r="A159" s="4" t="str">
        <f t="shared" si="22"/>
        <v>X2Pi-8.5-f-0-1</v>
      </c>
      <c r="B159" t="s">
        <v>0</v>
      </c>
      <c r="C159">
        <v>0</v>
      </c>
      <c r="D159">
        <v>8.5</v>
      </c>
      <c r="E159" t="s">
        <v>2</v>
      </c>
      <c r="F159">
        <v>1</v>
      </c>
      <c r="G159">
        <v>999.44969642599995</v>
      </c>
      <c r="H159">
        <v>1.2278712000000001E-2</v>
      </c>
      <c r="I159">
        <v>4</v>
      </c>
      <c r="J159">
        <f t="shared" si="24"/>
        <v>999.44969642599995</v>
      </c>
      <c r="K159">
        <f t="shared" si="25"/>
        <v>8.5</v>
      </c>
      <c r="L159" s="2" t="str">
        <f t="shared" si="23"/>
        <v>f</v>
      </c>
      <c r="M159">
        <f>C159+1+VLOOKUP(B159,states!A$2:C$10,3,FALSE)</f>
        <v>1</v>
      </c>
      <c r="N159">
        <f t="shared" si="26"/>
        <v>999.44969642599995</v>
      </c>
      <c r="O159" s="2" t="str">
        <f>VLOOKUP(B159,states!A$2:C$10,2,FALSE)</f>
        <v>X</v>
      </c>
      <c r="P159">
        <f t="shared" si="27"/>
        <v>0</v>
      </c>
      <c r="Q159">
        <f>VLOOKUP(B159,states!A$2:D$10,4,FALSE)</f>
        <v>1</v>
      </c>
      <c r="R159">
        <v>0.5</v>
      </c>
      <c r="S159">
        <f t="shared" si="28"/>
        <v>0.5</v>
      </c>
      <c r="T159" s="7">
        <f t="shared" si="29"/>
        <v>212.33588331785177</v>
      </c>
    </row>
    <row r="160" spans="1:20">
      <c r="A160" s="4" t="str">
        <f t="shared" si="22"/>
        <v>X2Pi-8.5-e-0-1</v>
      </c>
      <c r="B160" t="s">
        <v>0</v>
      </c>
      <c r="C160">
        <v>0</v>
      </c>
      <c r="D160">
        <v>8.5</v>
      </c>
      <c r="E160" t="s">
        <v>1</v>
      </c>
      <c r="F160">
        <v>1</v>
      </c>
      <c r="G160">
        <v>1001.990053335</v>
      </c>
      <c r="H160">
        <v>1.2292012E-2</v>
      </c>
      <c r="I160">
        <v>4</v>
      </c>
      <c r="J160">
        <f t="shared" si="24"/>
        <v>1001.990053335</v>
      </c>
      <c r="K160">
        <f t="shared" si="25"/>
        <v>8.5</v>
      </c>
      <c r="L160" s="2" t="str">
        <f t="shared" si="23"/>
        <v>e</v>
      </c>
      <c r="M160">
        <f>C160+1+VLOOKUP(B160,states!A$2:C$10,3,FALSE)</f>
        <v>1</v>
      </c>
      <c r="N160">
        <f t="shared" si="26"/>
        <v>1001.990053335</v>
      </c>
      <c r="O160" s="2" t="str">
        <f>VLOOKUP(B160,states!A$2:C$10,2,FALSE)</f>
        <v>X</v>
      </c>
      <c r="P160">
        <f t="shared" si="27"/>
        <v>0</v>
      </c>
      <c r="Q160">
        <f>VLOOKUP(B160,states!A$2:D$10,4,FALSE)</f>
        <v>1</v>
      </c>
      <c r="R160">
        <v>0.5</v>
      </c>
      <c r="S160">
        <f t="shared" si="28"/>
        <v>0.5</v>
      </c>
      <c r="T160" s="7">
        <f t="shared" si="29"/>
        <v>212.10613514903068</v>
      </c>
    </row>
    <row r="161" spans="1:20">
      <c r="A161" s="4" t="str">
        <f t="shared" si="22"/>
        <v>X2Pi-8.5-e-0-2</v>
      </c>
      <c r="B161" t="s">
        <v>0</v>
      </c>
      <c r="C161">
        <v>0</v>
      </c>
      <c r="D161">
        <v>8.5</v>
      </c>
      <c r="E161" t="s">
        <v>1</v>
      </c>
      <c r="F161">
        <v>2</v>
      </c>
      <c r="G161">
        <v>1248.888425397</v>
      </c>
      <c r="H161">
        <v>1.2245312E-2</v>
      </c>
      <c r="I161">
        <v>2</v>
      </c>
      <c r="J161">
        <f t="shared" si="24"/>
        <v>1248.888425397</v>
      </c>
      <c r="K161">
        <f t="shared" si="25"/>
        <v>8.5</v>
      </c>
      <c r="L161" s="2" t="str">
        <f t="shared" si="23"/>
        <v>e</v>
      </c>
      <c r="M161">
        <f>C161+1+VLOOKUP(B161,states!A$2:C$10,3,FALSE)</f>
        <v>1</v>
      </c>
      <c r="N161">
        <f t="shared" si="26"/>
        <v>1248.888425397</v>
      </c>
      <c r="O161" s="2" t="str">
        <f>VLOOKUP(B161,states!A$2:C$10,2,FALSE)</f>
        <v>X</v>
      </c>
      <c r="P161">
        <f t="shared" si="27"/>
        <v>0</v>
      </c>
      <c r="Q161">
        <f>VLOOKUP(B161,states!A$2:D$10,4,FALSE)</f>
        <v>1</v>
      </c>
      <c r="R161">
        <v>0.5</v>
      </c>
      <c r="S161">
        <f t="shared" si="28"/>
        <v>1.5</v>
      </c>
      <c r="T161" s="7">
        <f t="shared" si="29"/>
        <v>106.45752262275991</v>
      </c>
    </row>
    <row r="162" spans="1:20">
      <c r="A162" s="4" t="str">
        <f t="shared" si="22"/>
        <v>X2Pi-8.5-f-0-2</v>
      </c>
      <c r="B162" t="s">
        <v>0</v>
      </c>
      <c r="C162">
        <v>0</v>
      </c>
      <c r="D162">
        <v>8.5</v>
      </c>
      <c r="E162" t="s">
        <v>2</v>
      </c>
      <c r="F162">
        <v>2</v>
      </c>
      <c r="G162">
        <v>1252.3743171430001</v>
      </c>
      <c r="H162">
        <v>1.2235312E-2</v>
      </c>
      <c r="I162">
        <v>2</v>
      </c>
      <c r="J162">
        <f t="shared" si="24"/>
        <v>1252.3743171430001</v>
      </c>
      <c r="K162">
        <f t="shared" si="25"/>
        <v>8.5</v>
      </c>
      <c r="L162" s="2" t="str">
        <f t="shared" si="23"/>
        <v>f</v>
      </c>
      <c r="M162">
        <f>C162+1+VLOOKUP(B162,states!A$2:C$10,3,FALSE)</f>
        <v>1</v>
      </c>
      <c r="N162">
        <f t="shared" si="26"/>
        <v>1252.3743171430001</v>
      </c>
      <c r="O162" s="2" t="str">
        <f>VLOOKUP(B162,states!A$2:C$10,2,FALSE)</f>
        <v>X</v>
      </c>
      <c r="P162">
        <f t="shared" si="27"/>
        <v>0</v>
      </c>
      <c r="Q162">
        <f>VLOOKUP(B162,states!A$2:D$10,4,FALSE)</f>
        <v>1</v>
      </c>
      <c r="R162">
        <v>0.5</v>
      </c>
      <c r="S162">
        <f t="shared" si="28"/>
        <v>1.5</v>
      </c>
      <c r="T162" s="7">
        <f t="shared" si="29"/>
        <v>106.54453104773735</v>
      </c>
    </row>
    <row r="163" spans="1:20">
      <c r="A163" s="4" t="str">
        <f t="shared" si="22"/>
        <v>X2Pi-8.5-f-1-1</v>
      </c>
      <c r="B163" t="s">
        <v>0</v>
      </c>
      <c r="C163">
        <v>1</v>
      </c>
      <c r="D163">
        <v>8.5</v>
      </c>
      <c r="E163" t="s">
        <v>2</v>
      </c>
      <c r="F163">
        <v>1</v>
      </c>
      <c r="G163">
        <v>3694.3660448959999</v>
      </c>
      <c r="H163">
        <v>9.2419819999999993E-3</v>
      </c>
      <c r="I163">
        <v>5</v>
      </c>
      <c r="J163">
        <f t="shared" si="24"/>
        <v>3694.3660448959999</v>
      </c>
      <c r="K163">
        <f t="shared" si="25"/>
        <v>8.5</v>
      </c>
      <c r="L163" s="2" t="str">
        <f t="shared" si="23"/>
        <v>f</v>
      </c>
      <c r="M163">
        <f>C163+1+VLOOKUP(B163,states!A$2:C$10,3,FALSE)</f>
        <v>2</v>
      </c>
      <c r="N163">
        <f t="shared" si="26"/>
        <v>3694.3660448959999</v>
      </c>
      <c r="O163" s="2" t="str">
        <f>VLOOKUP(B163,states!A$2:C$10,2,FALSE)</f>
        <v>X</v>
      </c>
      <c r="P163">
        <f t="shared" si="27"/>
        <v>1</v>
      </c>
      <c r="Q163">
        <f>VLOOKUP(B163,states!A$2:D$10,4,FALSE)</f>
        <v>1</v>
      </c>
      <c r="R163">
        <v>0.5</v>
      </c>
      <c r="S163">
        <f t="shared" si="28"/>
        <v>0.5</v>
      </c>
      <c r="T163" s="7">
        <f t="shared" si="29"/>
        <v>3.5263149702703207</v>
      </c>
    </row>
    <row r="164" spans="1:20">
      <c r="A164" s="4" t="str">
        <f t="shared" si="22"/>
        <v>X2Pi-8.5-e-1-1</v>
      </c>
      <c r="B164" t="s">
        <v>0</v>
      </c>
      <c r="C164">
        <v>1</v>
      </c>
      <c r="D164">
        <v>8.5</v>
      </c>
      <c r="E164" t="s">
        <v>1</v>
      </c>
      <c r="F164">
        <v>1</v>
      </c>
      <c r="G164">
        <v>3696.8137502909999</v>
      </c>
      <c r="H164">
        <v>9.2353120000000007E-3</v>
      </c>
      <c r="I164">
        <v>5</v>
      </c>
      <c r="J164">
        <f t="shared" si="24"/>
        <v>3696.8137502909999</v>
      </c>
      <c r="K164">
        <f t="shared" si="25"/>
        <v>8.5</v>
      </c>
      <c r="L164" s="2" t="str">
        <f t="shared" si="23"/>
        <v>e</v>
      </c>
      <c r="M164">
        <f>C164+1+VLOOKUP(B164,states!A$2:C$10,3,FALSE)</f>
        <v>2</v>
      </c>
      <c r="N164">
        <f t="shared" si="26"/>
        <v>3696.8137502909999</v>
      </c>
      <c r="O164" s="2" t="str">
        <f>VLOOKUP(B164,states!A$2:C$10,2,FALSE)</f>
        <v>X</v>
      </c>
      <c r="P164">
        <f t="shared" si="27"/>
        <v>1</v>
      </c>
      <c r="Q164">
        <f>VLOOKUP(B164,states!A$2:D$10,4,FALSE)</f>
        <v>1</v>
      </c>
      <c r="R164">
        <v>0.5</v>
      </c>
      <c r="S164">
        <f t="shared" si="28"/>
        <v>0.5</v>
      </c>
      <c r="T164" s="7">
        <f t="shared" si="29"/>
        <v>3.5288617733292424</v>
      </c>
    </row>
    <row r="165" spans="1:20">
      <c r="A165" s="4" t="str">
        <f t="shared" si="22"/>
        <v>X2Pi-8.5-e-1-2</v>
      </c>
      <c r="B165" t="s">
        <v>0</v>
      </c>
      <c r="C165">
        <v>1</v>
      </c>
      <c r="D165">
        <v>8.5</v>
      </c>
      <c r="E165" t="s">
        <v>1</v>
      </c>
      <c r="F165">
        <v>2</v>
      </c>
      <c r="G165">
        <v>3934.3887685770001</v>
      </c>
      <c r="H165">
        <v>1.3208582E-2</v>
      </c>
      <c r="I165">
        <v>4</v>
      </c>
      <c r="J165">
        <f t="shared" si="24"/>
        <v>3934.3887685770001</v>
      </c>
      <c r="K165">
        <f t="shared" si="25"/>
        <v>8.5</v>
      </c>
      <c r="L165" s="2" t="str">
        <f t="shared" si="23"/>
        <v>e</v>
      </c>
      <c r="M165">
        <f>C165+1+VLOOKUP(B165,states!A$2:C$10,3,FALSE)</f>
        <v>2</v>
      </c>
      <c r="N165">
        <f t="shared" si="26"/>
        <v>3934.3887685770001</v>
      </c>
      <c r="O165" s="2" t="str">
        <f>VLOOKUP(B165,states!A$2:C$10,2,FALSE)</f>
        <v>X</v>
      </c>
      <c r="P165">
        <f t="shared" si="27"/>
        <v>1</v>
      </c>
      <c r="Q165">
        <f>VLOOKUP(B165,states!A$2:D$10,4,FALSE)</f>
        <v>1</v>
      </c>
      <c r="R165">
        <v>0.5</v>
      </c>
      <c r="S165">
        <f t="shared" si="28"/>
        <v>1.5</v>
      </c>
      <c r="T165" s="7">
        <f t="shared" si="29"/>
        <v>1.9738766496854141</v>
      </c>
    </row>
    <row r="166" spans="1:20">
      <c r="A166" s="4" t="str">
        <f t="shared" si="22"/>
        <v>X2Pi-8.5-f-1-2</v>
      </c>
      <c r="B166" t="s">
        <v>0</v>
      </c>
      <c r="C166">
        <v>1</v>
      </c>
      <c r="D166">
        <v>8.5</v>
      </c>
      <c r="E166" t="s">
        <v>2</v>
      </c>
      <c r="F166">
        <v>2</v>
      </c>
      <c r="G166">
        <v>3937.7462519539999</v>
      </c>
      <c r="H166">
        <v>1.3201912E-2</v>
      </c>
      <c r="I166">
        <v>4</v>
      </c>
      <c r="J166">
        <f t="shared" si="24"/>
        <v>3937.7462519539999</v>
      </c>
      <c r="K166">
        <f t="shared" si="25"/>
        <v>8.5</v>
      </c>
      <c r="L166" s="2" t="str">
        <f t="shared" si="23"/>
        <v>f</v>
      </c>
      <c r="M166">
        <f>C166+1+VLOOKUP(B166,states!A$2:C$10,3,FALSE)</f>
        <v>2</v>
      </c>
      <c r="N166">
        <f t="shared" si="26"/>
        <v>3937.7462519539999</v>
      </c>
      <c r="O166" s="2" t="str">
        <f>VLOOKUP(B166,states!A$2:C$10,2,FALSE)</f>
        <v>X</v>
      </c>
      <c r="P166">
        <f t="shared" si="27"/>
        <v>1</v>
      </c>
      <c r="Q166">
        <f>VLOOKUP(B166,states!A$2:D$10,4,FALSE)</f>
        <v>1</v>
      </c>
      <c r="R166">
        <v>0.5</v>
      </c>
      <c r="S166">
        <f t="shared" si="28"/>
        <v>1.5</v>
      </c>
      <c r="T166" s="7">
        <f t="shared" si="29"/>
        <v>1.9748739110861417</v>
      </c>
    </row>
    <row r="167" spans="1:20">
      <c r="A167" s="4" t="str">
        <f t="shared" si="22"/>
        <v>X2Pi-8.5-f-2-1</v>
      </c>
      <c r="B167" t="s">
        <v>0</v>
      </c>
      <c r="C167">
        <v>2</v>
      </c>
      <c r="D167">
        <v>8.5</v>
      </c>
      <c r="E167" t="s">
        <v>2</v>
      </c>
      <c r="F167">
        <v>1</v>
      </c>
      <c r="G167">
        <v>6263.550931576</v>
      </c>
      <c r="H167">
        <v>1.2278712000000001E-2</v>
      </c>
      <c r="I167">
        <v>3</v>
      </c>
      <c r="J167">
        <f t="shared" si="24"/>
        <v>6263.550931576</v>
      </c>
      <c r="K167">
        <f t="shared" si="25"/>
        <v>8.5</v>
      </c>
      <c r="L167" s="2" t="str">
        <f t="shared" si="23"/>
        <v>f</v>
      </c>
      <c r="M167">
        <f>C167+1+VLOOKUP(B167,states!A$2:C$10,3,FALSE)</f>
        <v>3</v>
      </c>
      <c r="N167">
        <f t="shared" si="26"/>
        <v>6263.550931576</v>
      </c>
      <c r="O167" s="2" t="str">
        <f>VLOOKUP(B167,states!A$2:C$10,2,FALSE)</f>
        <v>X</v>
      </c>
      <c r="P167">
        <f t="shared" si="27"/>
        <v>2</v>
      </c>
      <c r="Q167">
        <f>VLOOKUP(B167,states!A$2:D$10,4,FALSE)</f>
        <v>1</v>
      </c>
      <c r="R167">
        <v>0.5</v>
      </c>
      <c r="S167">
        <f t="shared" si="28"/>
        <v>0.5</v>
      </c>
      <c r="T167" s="7">
        <f t="shared" si="29"/>
        <v>1.5925191248838881</v>
      </c>
    </row>
    <row r="168" spans="1:20">
      <c r="A168" s="4" t="str">
        <f t="shared" si="22"/>
        <v>X2Pi-8.5-e-2-1</v>
      </c>
      <c r="B168" t="s">
        <v>0</v>
      </c>
      <c r="C168">
        <v>2</v>
      </c>
      <c r="D168">
        <v>8.5</v>
      </c>
      <c r="E168" t="s">
        <v>1</v>
      </c>
      <c r="F168">
        <v>1</v>
      </c>
      <c r="G168">
        <v>6265.9016392459998</v>
      </c>
      <c r="H168">
        <v>1.2268711999999999E-2</v>
      </c>
      <c r="I168">
        <v>3</v>
      </c>
      <c r="J168">
        <f t="shared" si="24"/>
        <v>6265.9016392459998</v>
      </c>
      <c r="K168">
        <f t="shared" si="25"/>
        <v>8.5</v>
      </c>
      <c r="L168" s="2" t="str">
        <f t="shared" si="23"/>
        <v>e</v>
      </c>
      <c r="M168">
        <f>C168+1+VLOOKUP(B168,states!A$2:C$10,3,FALSE)</f>
        <v>3</v>
      </c>
      <c r="N168">
        <f t="shared" si="26"/>
        <v>6265.9016392459998</v>
      </c>
      <c r="O168" s="2" t="str">
        <f>VLOOKUP(B168,states!A$2:C$10,2,FALSE)</f>
        <v>X</v>
      </c>
      <c r="P168">
        <f t="shared" si="27"/>
        <v>2</v>
      </c>
      <c r="Q168">
        <f>VLOOKUP(B168,states!A$2:D$10,4,FALSE)</f>
        <v>1</v>
      </c>
      <c r="R168">
        <v>0.5</v>
      </c>
      <c r="S168">
        <f t="shared" si="28"/>
        <v>0.5</v>
      </c>
      <c r="T168" s="7">
        <f t="shared" si="29"/>
        <v>1.5938171577376095</v>
      </c>
    </row>
    <row r="169" spans="1:20">
      <c r="A169" s="4" t="str">
        <f t="shared" si="22"/>
        <v>X2Pi-8.5-e-2-2</v>
      </c>
      <c r="B169" t="s">
        <v>0</v>
      </c>
      <c r="C169">
        <v>2</v>
      </c>
      <c r="D169">
        <v>8.5</v>
      </c>
      <c r="E169" t="s">
        <v>1</v>
      </c>
      <c r="F169">
        <v>2</v>
      </c>
      <c r="G169">
        <v>6494.2415868389999</v>
      </c>
      <c r="H169">
        <v>1.2245312E-2</v>
      </c>
      <c r="I169">
        <v>3</v>
      </c>
      <c r="J169">
        <f t="shared" si="24"/>
        <v>6494.2415868389999</v>
      </c>
      <c r="K169">
        <f t="shared" si="25"/>
        <v>8.5</v>
      </c>
      <c r="L169" s="2" t="str">
        <f t="shared" si="23"/>
        <v>e</v>
      </c>
      <c r="M169">
        <f>C169+1+VLOOKUP(B169,states!A$2:C$10,3,FALSE)</f>
        <v>3</v>
      </c>
      <c r="N169">
        <f t="shared" si="26"/>
        <v>6494.2415868389999</v>
      </c>
      <c r="O169" s="2" t="str">
        <f>VLOOKUP(B169,states!A$2:C$10,2,FALSE)</f>
        <v>X</v>
      </c>
      <c r="P169">
        <f t="shared" si="27"/>
        <v>2</v>
      </c>
      <c r="Q169">
        <f>VLOOKUP(B169,states!A$2:D$10,4,FALSE)</f>
        <v>1</v>
      </c>
      <c r="R169">
        <v>0.5</v>
      </c>
      <c r="S169">
        <f t="shared" si="28"/>
        <v>1.5</v>
      </c>
      <c r="T169" s="7">
        <f t="shared" si="29"/>
        <v>1.5968628393413986</v>
      </c>
    </row>
    <row r="170" spans="1:20">
      <c r="A170" s="4" t="str">
        <f t="shared" si="22"/>
        <v>X2Pi-8.5-f-2-2</v>
      </c>
      <c r="B170" t="s">
        <v>0</v>
      </c>
      <c r="C170">
        <v>2</v>
      </c>
      <c r="D170">
        <v>8.5</v>
      </c>
      <c r="E170" t="s">
        <v>2</v>
      </c>
      <c r="F170">
        <v>2</v>
      </c>
      <c r="G170">
        <v>6497.4715720610002</v>
      </c>
      <c r="H170">
        <v>1.2235312E-2</v>
      </c>
      <c r="I170">
        <v>3</v>
      </c>
      <c r="J170">
        <f t="shared" si="24"/>
        <v>6497.4715720610002</v>
      </c>
      <c r="K170">
        <f t="shared" si="25"/>
        <v>8.5</v>
      </c>
      <c r="L170" s="2" t="str">
        <f t="shared" si="23"/>
        <v>f</v>
      </c>
      <c r="M170">
        <f>C170+1+VLOOKUP(B170,states!A$2:C$10,3,FALSE)</f>
        <v>3</v>
      </c>
      <c r="N170">
        <f t="shared" si="26"/>
        <v>6497.4715720610002</v>
      </c>
      <c r="O170" s="2" t="str">
        <f>VLOOKUP(B170,states!A$2:C$10,2,FALSE)</f>
        <v>X</v>
      </c>
      <c r="P170">
        <f t="shared" si="27"/>
        <v>2</v>
      </c>
      <c r="Q170">
        <f>VLOOKUP(B170,states!A$2:D$10,4,FALSE)</f>
        <v>1</v>
      </c>
      <c r="R170">
        <v>0.5</v>
      </c>
      <c r="S170">
        <f t="shared" si="28"/>
        <v>1.5</v>
      </c>
      <c r="T170" s="7">
        <f t="shared" si="29"/>
        <v>1.5981679657160601</v>
      </c>
    </row>
    <row r="171" spans="1:20">
      <c r="A171" s="4" t="str">
        <f t="shared" si="22"/>
        <v>X2Pi-8.5-f-3-1</v>
      </c>
      <c r="B171" t="s">
        <v>0</v>
      </c>
      <c r="C171">
        <v>3</v>
      </c>
      <c r="D171">
        <v>8.5</v>
      </c>
      <c r="E171" t="s">
        <v>2</v>
      </c>
      <c r="F171">
        <v>1</v>
      </c>
      <c r="G171">
        <v>8708.3668199120002</v>
      </c>
      <c r="H171">
        <v>1.3318712E-2</v>
      </c>
      <c r="I171">
        <v>4</v>
      </c>
      <c r="J171">
        <f t="shared" si="24"/>
        <v>8708.3668199120002</v>
      </c>
      <c r="K171">
        <f t="shared" si="25"/>
        <v>8.5</v>
      </c>
      <c r="L171" s="2" t="str">
        <f t="shared" si="23"/>
        <v>f</v>
      </c>
      <c r="M171">
        <f>C171+1+VLOOKUP(B171,states!A$2:C$10,3,FALSE)</f>
        <v>4</v>
      </c>
      <c r="N171">
        <f t="shared" si="26"/>
        <v>8708.3668199120002</v>
      </c>
      <c r="O171" s="2" t="str">
        <f>VLOOKUP(B171,states!A$2:C$10,2,FALSE)</f>
        <v>X</v>
      </c>
      <c r="P171">
        <f t="shared" si="27"/>
        <v>3</v>
      </c>
      <c r="Q171">
        <f>VLOOKUP(B171,states!A$2:D$10,4,FALSE)</f>
        <v>1</v>
      </c>
      <c r="R171">
        <v>0.5</v>
      </c>
      <c r="S171">
        <f t="shared" si="28"/>
        <v>0.5</v>
      </c>
      <c r="T171" s="7">
        <f t="shared" si="29"/>
        <v>1.957555023733156</v>
      </c>
    </row>
    <row r="172" spans="1:20">
      <c r="A172" s="4" t="str">
        <f t="shared" si="22"/>
        <v>X2Pi-8.5-e-3-1</v>
      </c>
      <c r="B172" t="s">
        <v>0</v>
      </c>
      <c r="C172">
        <v>3</v>
      </c>
      <c r="D172">
        <v>8.5</v>
      </c>
      <c r="E172" t="s">
        <v>1</v>
      </c>
      <c r="F172">
        <v>1</v>
      </c>
      <c r="G172">
        <v>8710.6348473729995</v>
      </c>
      <c r="H172">
        <v>1.9535311999999999E-2</v>
      </c>
      <c r="I172">
        <v>4</v>
      </c>
      <c r="J172">
        <f t="shared" si="24"/>
        <v>8710.6348473729995</v>
      </c>
      <c r="K172">
        <f t="shared" si="25"/>
        <v>8.5</v>
      </c>
      <c r="L172" s="2" t="str">
        <f t="shared" si="23"/>
        <v>e</v>
      </c>
      <c r="M172">
        <f>C172+1+VLOOKUP(B172,states!A$2:C$10,3,FALSE)</f>
        <v>4</v>
      </c>
      <c r="N172">
        <f t="shared" si="26"/>
        <v>8710.6348473729995</v>
      </c>
      <c r="O172" s="2" t="str">
        <f>VLOOKUP(B172,states!A$2:C$10,2,FALSE)</f>
        <v>X</v>
      </c>
      <c r="P172">
        <f t="shared" si="27"/>
        <v>3</v>
      </c>
      <c r="Q172">
        <f>VLOOKUP(B172,states!A$2:D$10,4,FALSE)</f>
        <v>1</v>
      </c>
      <c r="R172">
        <v>0.5</v>
      </c>
      <c r="S172">
        <f t="shared" si="28"/>
        <v>0.5</v>
      </c>
      <c r="T172" s="7">
        <f t="shared" si="29"/>
        <v>1.3346145475053106</v>
      </c>
    </row>
    <row r="173" spans="1:20">
      <c r="A173" s="4" t="str">
        <f t="shared" si="22"/>
        <v>X2Pi-8.5-e-3-2</v>
      </c>
      <c r="B173" t="s">
        <v>0</v>
      </c>
      <c r="C173">
        <v>3</v>
      </c>
      <c r="D173">
        <v>8.5</v>
      </c>
      <c r="E173" t="s">
        <v>1</v>
      </c>
      <c r="F173">
        <v>2</v>
      </c>
      <c r="G173">
        <v>8929.7964992569996</v>
      </c>
      <c r="H173">
        <v>1.7208582E-2</v>
      </c>
      <c r="I173">
        <v>3</v>
      </c>
      <c r="J173">
        <f t="shared" si="24"/>
        <v>8929.7964992569996</v>
      </c>
      <c r="K173">
        <f t="shared" si="25"/>
        <v>8.5</v>
      </c>
      <c r="L173" s="2" t="str">
        <f t="shared" si="23"/>
        <v>e</v>
      </c>
      <c r="M173">
        <f>C173+1+VLOOKUP(B173,states!A$2:C$10,3,FALSE)</f>
        <v>4</v>
      </c>
      <c r="N173">
        <f t="shared" si="26"/>
        <v>8929.7964992569996</v>
      </c>
      <c r="O173" s="2" t="str">
        <f>VLOOKUP(B173,states!A$2:C$10,2,FALSE)</f>
        <v>X</v>
      </c>
      <c r="P173">
        <f t="shared" si="27"/>
        <v>3</v>
      </c>
      <c r="Q173">
        <f>VLOOKUP(B173,states!A$2:D$10,4,FALSE)</f>
        <v>1</v>
      </c>
      <c r="R173">
        <v>0.5</v>
      </c>
      <c r="S173">
        <f t="shared" si="28"/>
        <v>1.5</v>
      </c>
      <c r="T173" s="7">
        <f t="shared" si="29"/>
        <v>1.1362983707165006</v>
      </c>
    </row>
    <row r="174" spans="1:20">
      <c r="A174" s="4" t="str">
        <f t="shared" si="22"/>
        <v>X2Pi-8.5-f-3-2</v>
      </c>
      <c r="B174" t="s">
        <v>0</v>
      </c>
      <c r="C174">
        <v>3</v>
      </c>
      <c r="D174">
        <v>8.5</v>
      </c>
      <c r="E174" t="s">
        <v>2</v>
      </c>
      <c r="F174">
        <v>2</v>
      </c>
      <c r="G174">
        <v>8932.8951464490001</v>
      </c>
      <c r="H174">
        <v>1.7201912E-2</v>
      </c>
      <c r="I174">
        <v>4</v>
      </c>
      <c r="J174">
        <f t="shared" si="24"/>
        <v>8932.8951464490001</v>
      </c>
      <c r="K174">
        <f t="shared" si="25"/>
        <v>8.5</v>
      </c>
      <c r="L174" s="2" t="str">
        <f t="shared" si="23"/>
        <v>f</v>
      </c>
      <c r="M174">
        <f>C174+1+VLOOKUP(B174,states!A$2:C$10,3,FALSE)</f>
        <v>4</v>
      </c>
      <c r="N174">
        <f t="shared" si="26"/>
        <v>8932.8951464490001</v>
      </c>
      <c r="O174" s="2" t="str">
        <f>VLOOKUP(B174,states!A$2:C$10,2,FALSE)</f>
        <v>X</v>
      </c>
      <c r="P174">
        <f t="shared" si="27"/>
        <v>3</v>
      </c>
      <c r="Q174">
        <f>VLOOKUP(B174,states!A$2:D$10,4,FALSE)</f>
        <v>1</v>
      </c>
      <c r="R174">
        <v>0.5</v>
      </c>
      <c r="S174">
        <f t="shared" si="28"/>
        <v>1.5</v>
      </c>
      <c r="T174" s="7">
        <f t="shared" si="29"/>
        <v>1.515651956901946</v>
      </c>
    </row>
    <row r="175" spans="1:20">
      <c r="A175" s="4" t="str">
        <f t="shared" si="22"/>
        <v>X2Pi-8.5-f-4-1</v>
      </c>
      <c r="B175" t="s">
        <v>0</v>
      </c>
      <c r="C175">
        <v>4</v>
      </c>
      <c r="D175">
        <v>8.5</v>
      </c>
      <c r="E175" t="s">
        <v>2</v>
      </c>
      <c r="F175">
        <v>1</v>
      </c>
      <c r="G175">
        <v>11029.782431703001</v>
      </c>
      <c r="H175">
        <v>1.8352112E-2</v>
      </c>
      <c r="I175">
        <v>4</v>
      </c>
      <c r="J175">
        <f t="shared" si="24"/>
        <v>11029.782431703001</v>
      </c>
      <c r="K175">
        <f t="shared" si="25"/>
        <v>8.5</v>
      </c>
      <c r="L175" s="2" t="str">
        <f t="shared" si="23"/>
        <v>f</v>
      </c>
      <c r="M175">
        <f>C175+1+VLOOKUP(B175,states!A$2:C$10,3,FALSE)</f>
        <v>5</v>
      </c>
      <c r="N175">
        <f t="shared" si="26"/>
        <v>11029.782431703001</v>
      </c>
      <c r="O175" s="2" t="str">
        <f>VLOOKUP(B175,states!A$2:C$10,2,FALSE)</f>
        <v>X</v>
      </c>
      <c r="P175">
        <f t="shared" si="27"/>
        <v>4</v>
      </c>
      <c r="Q175">
        <f>VLOOKUP(B175,states!A$2:D$10,4,FALSE)</f>
        <v>1</v>
      </c>
      <c r="R175">
        <v>0.5</v>
      </c>
      <c r="S175">
        <f t="shared" si="28"/>
        <v>0.5</v>
      </c>
      <c r="T175" s="7">
        <f t="shared" si="29"/>
        <v>1.4206600082461935</v>
      </c>
    </row>
    <row r="176" spans="1:20">
      <c r="A176" s="4" t="str">
        <f t="shared" si="22"/>
        <v>X2Pi-8.5-e-4-1</v>
      </c>
      <c r="B176" t="s">
        <v>0</v>
      </c>
      <c r="C176">
        <v>4</v>
      </c>
      <c r="D176">
        <v>8.5</v>
      </c>
      <c r="E176" t="s">
        <v>1</v>
      </c>
      <c r="F176">
        <v>1</v>
      </c>
      <c r="G176">
        <v>11031.941929262999</v>
      </c>
      <c r="H176">
        <v>3.3388712000000001E-2</v>
      </c>
      <c r="I176">
        <v>4</v>
      </c>
      <c r="J176">
        <f t="shared" si="24"/>
        <v>11031.941929262999</v>
      </c>
      <c r="K176">
        <f t="shared" si="25"/>
        <v>8.5</v>
      </c>
      <c r="L176" s="2" t="str">
        <f t="shared" si="23"/>
        <v>e</v>
      </c>
      <c r="M176">
        <f>C176+1+VLOOKUP(B176,states!A$2:C$10,3,FALSE)</f>
        <v>5</v>
      </c>
      <c r="N176">
        <f t="shared" si="26"/>
        <v>11031.941929262999</v>
      </c>
      <c r="O176" s="2" t="str">
        <f>VLOOKUP(B176,states!A$2:C$10,2,FALSE)</f>
        <v>X</v>
      </c>
      <c r="P176">
        <f t="shared" si="27"/>
        <v>4</v>
      </c>
      <c r="Q176">
        <f>VLOOKUP(B176,states!A$2:D$10,4,FALSE)</f>
        <v>1</v>
      </c>
      <c r="R176">
        <v>0.5</v>
      </c>
      <c r="S176">
        <f t="shared" si="28"/>
        <v>0.5</v>
      </c>
      <c r="T176" s="7">
        <f t="shared" si="29"/>
        <v>0.78086604794024606</v>
      </c>
    </row>
    <row r="177" spans="1:20">
      <c r="A177" s="4" t="str">
        <f t="shared" si="22"/>
        <v>X2Pi-8.5-e-4-2</v>
      </c>
      <c r="B177" t="s">
        <v>0</v>
      </c>
      <c r="C177">
        <v>4</v>
      </c>
      <c r="D177">
        <v>8.5</v>
      </c>
      <c r="E177" t="s">
        <v>1</v>
      </c>
      <c r="F177">
        <v>2</v>
      </c>
      <c r="G177">
        <v>11241.968330199001</v>
      </c>
      <c r="H177">
        <v>3.3067911999999998E-2</v>
      </c>
      <c r="I177">
        <v>4</v>
      </c>
      <c r="J177">
        <f t="shared" si="24"/>
        <v>11241.968330199001</v>
      </c>
      <c r="K177">
        <f t="shared" si="25"/>
        <v>8.5</v>
      </c>
      <c r="L177" s="2" t="str">
        <f t="shared" si="23"/>
        <v>e</v>
      </c>
      <c r="M177">
        <f>C177+1+VLOOKUP(B177,states!A$2:C$10,3,FALSE)</f>
        <v>5</v>
      </c>
      <c r="N177">
        <f t="shared" si="26"/>
        <v>11241.968330199001</v>
      </c>
      <c r="O177" s="2" t="str">
        <f>VLOOKUP(B177,states!A$2:C$10,2,FALSE)</f>
        <v>X</v>
      </c>
      <c r="P177">
        <f t="shared" si="27"/>
        <v>4</v>
      </c>
      <c r="Q177">
        <f>VLOOKUP(B177,states!A$2:D$10,4,FALSE)</f>
        <v>1</v>
      </c>
      <c r="R177">
        <v>0.5</v>
      </c>
      <c r="S177">
        <f t="shared" si="28"/>
        <v>1.5</v>
      </c>
      <c r="T177" s="7">
        <f t="shared" si="29"/>
        <v>0.78844142276824336</v>
      </c>
    </row>
    <row r="178" spans="1:20">
      <c r="A178" s="4" t="str">
        <f t="shared" si="22"/>
        <v>X2Pi-8.5-f-4-2</v>
      </c>
      <c r="B178" t="s">
        <v>0</v>
      </c>
      <c r="C178">
        <v>4</v>
      </c>
      <c r="D178">
        <v>8.5</v>
      </c>
      <c r="E178" t="s">
        <v>2</v>
      </c>
      <c r="F178">
        <v>2</v>
      </c>
      <c r="G178">
        <v>11244.941105817999</v>
      </c>
      <c r="H178">
        <v>1.9465311999999999E-2</v>
      </c>
      <c r="I178">
        <v>3</v>
      </c>
      <c r="J178">
        <f t="shared" si="24"/>
        <v>11244.941105817999</v>
      </c>
      <c r="K178">
        <f t="shared" si="25"/>
        <v>8.5</v>
      </c>
      <c r="L178" s="2" t="str">
        <f t="shared" si="23"/>
        <v>f</v>
      </c>
      <c r="M178">
        <f>C178+1+VLOOKUP(B178,states!A$2:C$10,3,FALSE)</f>
        <v>5</v>
      </c>
      <c r="N178">
        <f t="shared" si="26"/>
        <v>11244.941105817999</v>
      </c>
      <c r="O178" s="2" t="str">
        <f>VLOOKUP(B178,states!A$2:C$10,2,FALSE)</f>
        <v>X</v>
      </c>
      <c r="P178">
        <f t="shared" si="27"/>
        <v>4</v>
      </c>
      <c r="Q178">
        <f>VLOOKUP(B178,states!A$2:D$10,4,FALSE)</f>
        <v>1</v>
      </c>
      <c r="R178">
        <v>0.5</v>
      </c>
      <c r="S178">
        <f t="shared" si="28"/>
        <v>1.5</v>
      </c>
      <c r="T178" s="7">
        <f t="shared" si="29"/>
        <v>1.0045605068617087</v>
      </c>
    </row>
    <row r="179" spans="1:20">
      <c r="A179" s="4" t="str">
        <f t="shared" si="22"/>
        <v>X2Pi-8.5-f-5-1</v>
      </c>
      <c r="B179" t="s">
        <v>0</v>
      </c>
      <c r="C179">
        <v>5</v>
      </c>
      <c r="D179">
        <v>8.5</v>
      </c>
      <c r="E179" t="s">
        <v>2</v>
      </c>
      <c r="F179">
        <v>1</v>
      </c>
      <c r="G179">
        <v>13228.196450632</v>
      </c>
      <c r="H179">
        <v>3.7788712000000002E-2</v>
      </c>
      <c r="I179">
        <v>1</v>
      </c>
      <c r="J179">
        <f t="shared" si="24"/>
        <v>13228.196450632</v>
      </c>
      <c r="K179">
        <f t="shared" si="25"/>
        <v>8.5</v>
      </c>
      <c r="L179" s="2" t="str">
        <f t="shared" si="23"/>
        <v>f</v>
      </c>
      <c r="M179">
        <f>C179+1+VLOOKUP(B179,states!A$2:C$10,3,FALSE)</f>
        <v>6</v>
      </c>
      <c r="N179">
        <f t="shared" si="26"/>
        <v>13228.196450632</v>
      </c>
      <c r="O179" s="2" t="str">
        <f>VLOOKUP(B179,states!A$2:C$10,2,FALSE)</f>
        <v>X</v>
      </c>
      <c r="P179">
        <f t="shared" si="27"/>
        <v>5</v>
      </c>
      <c r="Q179">
        <f>VLOOKUP(B179,states!A$2:D$10,4,FALSE)</f>
        <v>1</v>
      </c>
      <c r="R179">
        <v>0.5</v>
      </c>
      <c r="S179">
        <f t="shared" si="28"/>
        <v>0.5</v>
      </c>
      <c r="T179" s="7">
        <f t="shared" si="29"/>
        <v>0.17248610898179773</v>
      </c>
    </row>
    <row r="180" spans="1:20">
      <c r="A180" s="4" t="str">
        <f t="shared" si="22"/>
        <v>X2Pi-8.5-e-5-1</v>
      </c>
      <c r="B180" t="s">
        <v>0</v>
      </c>
      <c r="C180">
        <v>5</v>
      </c>
      <c r="D180">
        <v>8.5</v>
      </c>
      <c r="E180" t="s">
        <v>1</v>
      </c>
      <c r="F180">
        <v>1</v>
      </c>
      <c r="G180">
        <v>13230.248965227</v>
      </c>
      <c r="H180">
        <v>3.6235311999999999E-2</v>
      </c>
      <c r="I180">
        <v>1</v>
      </c>
      <c r="J180">
        <f t="shared" si="24"/>
        <v>13230.248965227</v>
      </c>
      <c r="K180">
        <f t="shared" si="25"/>
        <v>8.5</v>
      </c>
      <c r="L180" s="2" t="str">
        <f t="shared" si="23"/>
        <v>e</v>
      </c>
      <c r="M180">
        <f>C180+1+VLOOKUP(B180,states!A$2:C$10,3,FALSE)</f>
        <v>6</v>
      </c>
      <c r="N180">
        <f t="shared" si="26"/>
        <v>13230.248965227</v>
      </c>
      <c r="O180" s="2" t="str">
        <f>VLOOKUP(B180,states!A$2:C$10,2,FALSE)</f>
        <v>X</v>
      </c>
      <c r="P180">
        <f t="shared" si="27"/>
        <v>5</v>
      </c>
      <c r="Q180">
        <f>VLOOKUP(B180,states!A$2:D$10,4,FALSE)</f>
        <v>1</v>
      </c>
      <c r="R180">
        <v>0.5</v>
      </c>
      <c r="S180">
        <f t="shared" si="28"/>
        <v>0.5</v>
      </c>
      <c r="T180" s="7">
        <f t="shared" si="29"/>
        <v>0.17988055122345206</v>
      </c>
    </row>
    <row r="181" spans="1:20">
      <c r="A181" s="4" t="str">
        <f t="shared" si="22"/>
        <v>X2Pi-8.5-e-5-2</v>
      </c>
      <c r="B181" t="s">
        <v>0</v>
      </c>
      <c r="C181">
        <v>5</v>
      </c>
      <c r="D181">
        <v>8.5</v>
      </c>
      <c r="E181" t="s">
        <v>1</v>
      </c>
      <c r="F181">
        <v>2</v>
      </c>
      <c r="G181">
        <v>13431.165509574001</v>
      </c>
      <c r="H181">
        <v>3.6196911999999998E-2</v>
      </c>
      <c r="I181">
        <v>1</v>
      </c>
      <c r="J181">
        <f t="shared" si="24"/>
        <v>13431.165509574001</v>
      </c>
      <c r="K181">
        <f t="shared" si="25"/>
        <v>8.5</v>
      </c>
      <c r="L181" s="2" t="str">
        <f t="shared" si="23"/>
        <v>e</v>
      </c>
      <c r="M181">
        <f>C181+1+VLOOKUP(B181,states!A$2:C$10,3,FALSE)</f>
        <v>6</v>
      </c>
      <c r="N181">
        <f t="shared" si="26"/>
        <v>13431.165509574001</v>
      </c>
      <c r="O181" s="2" t="str">
        <f>VLOOKUP(B181,states!A$2:C$10,2,FALSE)</f>
        <v>X</v>
      </c>
      <c r="P181">
        <f t="shared" si="27"/>
        <v>5</v>
      </c>
      <c r="Q181">
        <f>VLOOKUP(B181,states!A$2:D$10,4,FALSE)</f>
        <v>1</v>
      </c>
      <c r="R181">
        <v>0.5</v>
      </c>
      <c r="S181">
        <f t="shared" si="28"/>
        <v>1.5</v>
      </c>
      <c r="T181" s="7">
        <f t="shared" si="29"/>
        <v>0.18007138002031131</v>
      </c>
    </row>
    <row r="182" spans="1:20">
      <c r="A182" s="4" t="str">
        <f t="shared" si="22"/>
        <v>X2Pi-8.5-f-5-2</v>
      </c>
      <c r="B182" t="s">
        <v>0</v>
      </c>
      <c r="C182">
        <v>5</v>
      </c>
      <c r="D182">
        <v>8.5</v>
      </c>
      <c r="E182" t="s">
        <v>2</v>
      </c>
      <c r="F182">
        <v>2</v>
      </c>
      <c r="G182">
        <v>13433.987436402</v>
      </c>
      <c r="H182">
        <v>3.6201912000000003E-2</v>
      </c>
      <c r="I182">
        <v>1</v>
      </c>
      <c r="J182">
        <f t="shared" si="24"/>
        <v>13433.987436402</v>
      </c>
      <c r="K182">
        <f t="shared" si="25"/>
        <v>8.5</v>
      </c>
      <c r="L182" s="2" t="str">
        <f t="shared" si="23"/>
        <v>f</v>
      </c>
      <c r="M182">
        <f>C182+1+VLOOKUP(B182,states!A$2:C$10,3,FALSE)</f>
        <v>6</v>
      </c>
      <c r="N182">
        <f t="shared" si="26"/>
        <v>13433.987436402</v>
      </c>
      <c r="O182" s="2" t="str">
        <f>VLOOKUP(B182,states!A$2:C$10,2,FALSE)</f>
        <v>X</v>
      </c>
      <c r="P182">
        <f t="shared" si="27"/>
        <v>5</v>
      </c>
      <c r="Q182">
        <f>VLOOKUP(B182,states!A$2:D$10,4,FALSE)</f>
        <v>1</v>
      </c>
      <c r="R182">
        <v>0.5</v>
      </c>
      <c r="S182">
        <f t="shared" si="28"/>
        <v>1.5</v>
      </c>
      <c r="T182" s="7">
        <f t="shared" si="29"/>
        <v>0.18004650959633753</v>
      </c>
    </row>
    <row r="183" spans="1:20">
      <c r="A183" s="4" t="str">
        <f t="shared" si="22"/>
        <v>X2Pi-9.5-f-0-1</v>
      </c>
      <c r="B183" t="s">
        <v>0</v>
      </c>
      <c r="C183">
        <v>0</v>
      </c>
      <c r="D183">
        <v>9.5</v>
      </c>
      <c r="E183" t="s">
        <v>2</v>
      </c>
      <c r="F183">
        <v>1</v>
      </c>
      <c r="G183">
        <v>1250.2856943039999</v>
      </c>
      <c r="H183">
        <v>1.8201981999999998E-2</v>
      </c>
      <c r="I183">
        <v>2</v>
      </c>
      <c r="J183">
        <f t="shared" si="24"/>
        <v>1250.2856943039999</v>
      </c>
      <c r="K183">
        <f t="shared" si="25"/>
        <v>9.5</v>
      </c>
      <c r="L183" s="2" t="str">
        <f t="shared" si="23"/>
        <v>f</v>
      </c>
      <c r="M183">
        <f>C183+1+VLOOKUP(B183,states!A$2:C$10,3,FALSE)</f>
        <v>1</v>
      </c>
      <c r="N183">
        <f t="shared" si="26"/>
        <v>1250.2856943039999</v>
      </c>
      <c r="O183" s="2" t="str">
        <f>VLOOKUP(B183,states!A$2:C$10,2,FALSE)</f>
        <v>X</v>
      </c>
      <c r="P183">
        <f t="shared" si="27"/>
        <v>0</v>
      </c>
      <c r="Q183">
        <f>VLOOKUP(B183,states!A$2:D$10,4,FALSE)</f>
        <v>1</v>
      </c>
      <c r="R183">
        <v>0.5</v>
      </c>
      <c r="S183">
        <f t="shared" si="28"/>
        <v>0.5</v>
      </c>
      <c r="T183" s="7">
        <f t="shared" si="29"/>
        <v>70.043299182380665</v>
      </c>
    </row>
    <row r="184" spans="1:20">
      <c r="A184" s="4" t="str">
        <f t="shared" si="22"/>
        <v>X2Pi-9.5-e-0-1</v>
      </c>
      <c r="B184" t="s">
        <v>0</v>
      </c>
      <c r="C184">
        <v>0</v>
      </c>
      <c r="D184">
        <v>9.5</v>
      </c>
      <c r="E184" t="s">
        <v>1</v>
      </c>
      <c r="F184">
        <v>1</v>
      </c>
      <c r="G184">
        <v>1253.4586450270001</v>
      </c>
      <c r="H184">
        <v>1.4235312E-2</v>
      </c>
      <c r="I184">
        <v>2</v>
      </c>
      <c r="J184">
        <f t="shared" si="24"/>
        <v>1253.4586450270001</v>
      </c>
      <c r="K184">
        <f t="shared" si="25"/>
        <v>9.5</v>
      </c>
      <c r="L184" s="2" t="str">
        <f t="shared" si="23"/>
        <v>e</v>
      </c>
      <c r="M184">
        <f>C184+1+VLOOKUP(B184,states!A$2:C$10,3,FALSE)</f>
        <v>1</v>
      </c>
      <c r="N184">
        <f t="shared" si="26"/>
        <v>1253.4586450270001</v>
      </c>
      <c r="O184" s="2" t="str">
        <f>VLOOKUP(B184,states!A$2:C$10,2,FALSE)</f>
        <v>X</v>
      </c>
      <c r="P184">
        <f t="shared" si="27"/>
        <v>0</v>
      </c>
      <c r="Q184">
        <f>VLOOKUP(B184,states!A$2:D$10,4,FALSE)</f>
        <v>1</v>
      </c>
      <c r="R184">
        <v>0.5</v>
      </c>
      <c r="S184">
        <f t="shared" si="28"/>
        <v>0.5</v>
      </c>
      <c r="T184" s="7">
        <f t="shared" si="29"/>
        <v>89.560866030776666</v>
      </c>
    </row>
    <row r="185" spans="1:20">
      <c r="A185" s="4" t="str">
        <f t="shared" si="22"/>
        <v>X2Pi-9.5-e-0-2</v>
      </c>
      <c r="B185" t="s">
        <v>0</v>
      </c>
      <c r="C185">
        <v>0</v>
      </c>
      <c r="D185">
        <v>9.5</v>
      </c>
      <c r="E185" t="s">
        <v>1</v>
      </c>
      <c r="F185">
        <v>2</v>
      </c>
      <c r="G185">
        <v>1526.6757828679999</v>
      </c>
      <c r="H185">
        <v>2.3308582000000001E-2</v>
      </c>
      <c r="I185">
        <v>2</v>
      </c>
      <c r="J185">
        <f t="shared" si="24"/>
        <v>1526.6757828679999</v>
      </c>
      <c r="K185">
        <f t="shared" si="25"/>
        <v>9.5</v>
      </c>
      <c r="L185" s="2" t="str">
        <f t="shared" si="23"/>
        <v>e</v>
      </c>
      <c r="M185">
        <f>C185+1+VLOOKUP(B185,states!A$2:C$10,3,FALSE)</f>
        <v>1</v>
      </c>
      <c r="N185">
        <f t="shared" si="26"/>
        <v>1526.6757828679999</v>
      </c>
      <c r="O185" s="2" t="str">
        <f>VLOOKUP(B185,states!A$2:C$10,2,FALSE)</f>
        <v>X</v>
      </c>
      <c r="P185">
        <f t="shared" si="27"/>
        <v>0</v>
      </c>
      <c r="Q185">
        <f>VLOOKUP(B185,states!A$2:D$10,4,FALSE)</f>
        <v>1</v>
      </c>
      <c r="R185">
        <v>0.5</v>
      </c>
      <c r="S185">
        <f t="shared" si="28"/>
        <v>1.5</v>
      </c>
      <c r="T185" s="7">
        <f t="shared" si="29"/>
        <v>54.697744845152194</v>
      </c>
    </row>
    <row r="186" spans="1:20">
      <c r="A186" s="4" t="str">
        <f t="shared" si="22"/>
        <v>X2Pi-9.5-f-0-2</v>
      </c>
      <c r="B186" t="s">
        <v>0</v>
      </c>
      <c r="C186">
        <v>0</v>
      </c>
      <c r="D186">
        <v>9.5</v>
      </c>
      <c r="E186" t="s">
        <v>2</v>
      </c>
      <c r="F186">
        <v>2</v>
      </c>
      <c r="G186">
        <v>1530.9020622850001</v>
      </c>
      <c r="H186">
        <v>1.8201912000000001E-2</v>
      </c>
      <c r="I186">
        <v>2</v>
      </c>
      <c r="J186">
        <f t="shared" si="24"/>
        <v>1530.9020622850001</v>
      </c>
      <c r="K186">
        <f t="shared" si="25"/>
        <v>9.5</v>
      </c>
      <c r="L186" s="2" t="str">
        <f t="shared" si="23"/>
        <v>f</v>
      </c>
      <c r="M186">
        <f>C186+1+VLOOKUP(B186,states!A$2:C$10,3,FALSE)</f>
        <v>1</v>
      </c>
      <c r="N186">
        <f t="shared" si="26"/>
        <v>1530.9020622850001</v>
      </c>
      <c r="O186" s="2" t="str">
        <f>VLOOKUP(B186,states!A$2:C$10,2,FALSE)</f>
        <v>X</v>
      </c>
      <c r="P186">
        <f t="shared" si="27"/>
        <v>0</v>
      </c>
      <c r="Q186">
        <f>VLOOKUP(B186,states!A$2:D$10,4,FALSE)</f>
        <v>1</v>
      </c>
      <c r="R186">
        <v>0.5</v>
      </c>
      <c r="S186">
        <f t="shared" si="28"/>
        <v>1.5</v>
      </c>
      <c r="T186" s="7">
        <f t="shared" si="29"/>
        <v>70.043568551386656</v>
      </c>
    </row>
    <row r="187" spans="1:20">
      <c r="A187" s="4" t="str">
        <f t="shared" si="22"/>
        <v>X2Pi-9.5-f-1-1</v>
      </c>
      <c r="B187" t="s">
        <v>0</v>
      </c>
      <c r="C187">
        <v>1</v>
      </c>
      <c r="D187">
        <v>9.5</v>
      </c>
      <c r="E187" t="s">
        <v>2</v>
      </c>
      <c r="F187">
        <v>1</v>
      </c>
      <c r="G187">
        <v>3935.7282348869999</v>
      </c>
      <c r="H187">
        <v>1.3278712E-2</v>
      </c>
      <c r="I187">
        <v>4</v>
      </c>
      <c r="J187">
        <f t="shared" si="24"/>
        <v>3935.7282348869999</v>
      </c>
      <c r="K187">
        <f t="shared" si="25"/>
        <v>9.5</v>
      </c>
      <c r="L187" s="2" t="str">
        <f t="shared" si="23"/>
        <v>f</v>
      </c>
      <c r="M187">
        <f>C187+1+VLOOKUP(B187,states!A$2:C$10,3,FALSE)</f>
        <v>2</v>
      </c>
      <c r="N187">
        <f t="shared" si="26"/>
        <v>3935.7282348869999</v>
      </c>
      <c r="O187" s="2" t="str">
        <f>VLOOKUP(B187,states!A$2:C$10,2,FALSE)</f>
        <v>X</v>
      </c>
      <c r="P187">
        <f t="shared" si="27"/>
        <v>1</v>
      </c>
      <c r="Q187">
        <f>VLOOKUP(B187,states!A$2:D$10,4,FALSE)</f>
        <v>1</v>
      </c>
      <c r="R187">
        <v>0.5</v>
      </c>
      <c r="S187">
        <f t="shared" si="28"/>
        <v>0.5</v>
      </c>
      <c r="T187" s="7">
        <f t="shared" si="29"/>
        <v>1.9202568305394492</v>
      </c>
    </row>
    <row r="188" spans="1:20">
      <c r="A188" s="4" t="str">
        <f t="shared" si="22"/>
        <v>X2Pi-9.5-e-1-1</v>
      </c>
      <c r="B188" t="s">
        <v>0</v>
      </c>
      <c r="C188">
        <v>1</v>
      </c>
      <c r="D188">
        <v>9.5</v>
      </c>
      <c r="E188" t="s">
        <v>1</v>
      </c>
      <c r="F188">
        <v>1</v>
      </c>
      <c r="G188">
        <v>3938.789391797</v>
      </c>
      <c r="H188">
        <v>1.3292012000000001E-2</v>
      </c>
      <c r="I188">
        <v>4</v>
      </c>
      <c r="J188">
        <f t="shared" si="24"/>
        <v>3938.789391797</v>
      </c>
      <c r="K188">
        <f t="shared" si="25"/>
        <v>9.5</v>
      </c>
      <c r="L188" s="2" t="str">
        <f t="shared" si="23"/>
        <v>e</v>
      </c>
      <c r="M188">
        <f>C188+1+VLOOKUP(B188,states!A$2:C$10,3,FALSE)</f>
        <v>2</v>
      </c>
      <c r="N188">
        <f t="shared" si="26"/>
        <v>3938.789391797</v>
      </c>
      <c r="O188" s="2" t="str">
        <f>VLOOKUP(B188,states!A$2:C$10,2,FALSE)</f>
        <v>X</v>
      </c>
      <c r="P188">
        <f t="shared" si="27"/>
        <v>1</v>
      </c>
      <c r="Q188">
        <f>VLOOKUP(B188,states!A$2:D$10,4,FALSE)</f>
        <v>1</v>
      </c>
      <c r="R188">
        <v>0.5</v>
      </c>
      <c r="S188">
        <f t="shared" si="28"/>
        <v>0.5</v>
      </c>
      <c r="T188" s="7">
        <f t="shared" si="29"/>
        <v>1.918335419706674</v>
      </c>
    </row>
    <row r="189" spans="1:20">
      <c r="A189" s="4" t="str">
        <f t="shared" si="22"/>
        <v>X2Pi-9.5-e-1-2</v>
      </c>
      <c r="B189" t="s">
        <v>0</v>
      </c>
      <c r="C189">
        <v>1</v>
      </c>
      <c r="D189">
        <v>9.5</v>
      </c>
      <c r="E189" t="s">
        <v>1</v>
      </c>
      <c r="F189">
        <v>2</v>
      </c>
      <c r="G189">
        <v>4201.6760783629998</v>
      </c>
      <c r="H189">
        <v>2.0185312E-2</v>
      </c>
      <c r="I189">
        <v>4</v>
      </c>
      <c r="J189">
        <f t="shared" si="24"/>
        <v>4201.6760783629998</v>
      </c>
      <c r="K189">
        <f t="shared" si="25"/>
        <v>9.5</v>
      </c>
      <c r="L189" s="2" t="str">
        <f t="shared" si="23"/>
        <v>e</v>
      </c>
      <c r="M189">
        <f>C189+1+VLOOKUP(B189,states!A$2:C$10,3,FALSE)</f>
        <v>2</v>
      </c>
      <c r="N189">
        <f t="shared" si="26"/>
        <v>4201.6760783629998</v>
      </c>
      <c r="O189" s="2" t="str">
        <f>VLOOKUP(B189,states!A$2:C$10,2,FALSE)</f>
        <v>X</v>
      </c>
      <c r="P189">
        <f t="shared" si="27"/>
        <v>1</v>
      </c>
      <c r="Q189">
        <f>VLOOKUP(B189,states!A$2:D$10,4,FALSE)</f>
        <v>1</v>
      </c>
      <c r="R189">
        <v>0.5</v>
      </c>
      <c r="S189">
        <f t="shared" si="28"/>
        <v>1.5</v>
      </c>
      <c r="T189" s="7">
        <f t="shared" si="29"/>
        <v>1.263222357859326</v>
      </c>
    </row>
    <row r="190" spans="1:20">
      <c r="A190" s="4" t="str">
        <f t="shared" si="22"/>
        <v>X2Pi-9.5-f-1-2</v>
      </c>
      <c r="B190" t="s">
        <v>0</v>
      </c>
      <c r="C190">
        <v>1</v>
      </c>
      <c r="D190">
        <v>9.5</v>
      </c>
      <c r="E190" t="s">
        <v>2</v>
      </c>
      <c r="F190">
        <v>2</v>
      </c>
      <c r="G190">
        <v>4205.7366114059996</v>
      </c>
      <c r="H190">
        <v>2.3135312000000002E-2</v>
      </c>
      <c r="I190">
        <v>4</v>
      </c>
      <c r="J190">
        <f t="shared" si="24"/>
        <v>4205.7366114059996</v>
      </c>
      <c r="K190">
        <f t="shared" si="25"/>
        <v>9.5</v>
      </c>
      <c r="L190" s="2" t="str">
        <f t="shared" si="23"/>
        <v>f</v>
      </c>
      <c r="M190">
        <f>C190+1+VLOOKUP(B190,states!A$2:C$10,3,FALSE)</f>
        <v>2</v>
      </c>
      <c r="N190">
        <f t="shared" si="26"/>
        <v>4205.7366114059996</v>
      </c>
      <c r="O190" s="2" t="str">
        <f>VLOOKUP(B190,states!A$2:C$10,2,FALSE)</f>
        <v>X</v>
      </c>
      <c r="P190">
        <f t="shared" si="27"/>
        <v>1</v>
      </c>
      <c r="Q190">
        <f>VLOOKUP(B190,states!A$2:D$10,4,FALSE)</f>
        <v>1</v>
      </c>
      <c r="R190">
        <v>0.5</v>
      </c>
      <c r="S190">
        <f t="shared" si="28"/>
        <v>1.5</v>
      </c>
      <c r="T190" s="7">
        <f t="shared" si="29"/>
        <v>1.1021479813527539</v>
      </c>
    </row>
    <row r="191" spans="1:20">
      <c r="A191" s="4" t="str">
        <f t="shared" si="22"/>
        <v>X2Pi-9.5-f-2-1</v>
      </c>
      <c r="B191" t="s">
        <v>0</v>
      </c>
      <c r="C191">
        <v>2</v>
      </c>
      <c r="D191">
        <v>9.5</v>
      </c>
      <c r="E191" t="s">
        <v>2</v>
      </c>
      <c r="F191">
        <v>1</v>
      </c>
      <c r="G191">
        <v>6495.5198031959999</v>
      </c>
      <c r="H191">
        <v>1.4241982E-2</v>
      </c>
      <c r="I191">
        <v>3</v>
      </c>
      <c r="J191">
        <f t="shared" si="24"/>
        <v>6495.5198031959999</v>
      </c>
      <c r="K191">
        <f t="shared" si="25"/>
        <v>9.5</v>
      </c>
      <c r="L191" s="2" t="str">
        <f t="shared" si="23"/>
        <v>f</v>
      </c>
      <c r="M191">
        <f>C191+1+VLOOKUP(B191,states!A$2:C$10,3,FALSE)</f>
        <v>3</v>
      </c>
      <c r="N191">
        <f t="shared" si="26"/>
        <v>6495.5198031959999</v>
      </c>
      <c r="O191" s="2" t="str">
        <f>VLOOKUP(B191,states!A$2:C$10,2,FALSE)</f>
        <v>X</v>
      </c>
      <c r="P191">
        <f t="shared" si="27"/>
        <v>2</v>
      </c>
      <c r="Q191">
        <f>VLOOKUP(B191,states!A$2:D$10,4,FALSE)</f>
        <v>1</v>
      </c>
      <c r="R191">
        <v>0.5</v>
      </c>
      <c r="S191">
        <f t="shared" si="28"/>
        <v>0.5</v>
      </c>
      <c r="T191" s="7">
        <f t="shared" si="29"/>
        <v>1.342783824897027</v>
      </c>
    </row>
    <row r="192" spans="1:20">
      <c r="A192" s="4" t="str">
        <f t="shared" si="22"/>
        <v>X2Pi-9.5-e-2-1</v>
      </c>
      <c r="B192" t="s">
        <v>0</v>
      </c>
      <c r="C192">
        <v>2</v>
      </c>
      <c r="D192">
        <v>9.5</v>
      </c>
      <c r="E192" t="s">
        <v>1</v>
      </c>
      <c r="F192">
        <v>1</v>
      </c>
      <c r="G192">
        <v>6498.4697555539997</v>
      </c>
      <c r="H192">
        <v>1.4235312E-2</v>
      </c>
      <c r="I192">
        <v>3</v>
      </c>
      <c r="J192">
        <f t="shared" si="24"/>
        <v>6498.4697555539997</v>
      </c>
      <c r="K192">
        <f t="shared" si="25"/>
        <v>9.5</v>
      </c>
      <c r="L192" s="2" t="str">
        <f t="shared" si="23"/>
        <v>e</v>
      </c>
      <c r="M192">
        <f>C192+1+VLOOKUP(B192,states!A$2:C$10,3,FALSE)</f>
        <v>3</v>
      </c>
      <c r="N192">
        <f t="shared" si="26"/>
        <v>6498.4697555539997</v>
      </c>
      <c r="O192" s="2" t="str">
        <f>VLOOKUP(B192,states!A$2:C$10,2,FALSE)</f>
        <v>X</v>
      </c>
      <c r="P192">
        <f t="shared" si="27"/>
        <v>2</v>
      </c>
      <c r="Q192">
        <f>VLOOKUP(B192,states!A$2:D$10,4,FALSE)</f>
        <v>1</v>
      </c>
      <c r="R192">
        <v>0.5</v>
      </c>
      <c r="S192">
        <f t="shared" si="28"/>
        <v>0.5</v>
      </c>
      <c r="T192" s="7">
        <f t="shared" si="29"/>
        <v>1.3434129904616499</v>
      </c>
    </row>
    <row r="193" spans="1:20">
      <c r="A193" s="4" t="str">
        <f t="shared" si="22"/>
        <v>X2Pi-9.5-e-2-2</v>
      </c>
      <c r="B193" t="s">
        <v>0</v>
      </c>
      <c r="C193">
        <v>2</v>
      </c>
      <c r="D193">
        <v>9.5</v>
      </c>
      <c r="E193" t="s">
        <v>1</v>
      </c>
      <c r="F193">
        <v>2</v>
      </c>
      <c r="G193">
        <v>6751.1041749269998</v>
      </c>
      <c r="H193">
        <v>1.8208582000000001E-2</v>
      </c>
      <c r="I193">
        <v>3</v>
      </c>
      <c r="J193">
        <f t="shared" si="24"/>
        <v>6751.1041749269998</v>
      </c>
      <c r="K193">
        <f t="shared" si="25"/>
        <v>9.5</v>
      </c>
      <c r="L193" s="2" t="str">
        <f t="shared" si="23"/>
        <v>e</v>
      </c>
      <c r="M193">
        <f>C193+1+VLOOKUP(B193,states!A$2:C$10,3,FALSE)</f>
        <v>3</v>
      </c>
      <c r="N193">
        <f t="shared" si="26"/>
        <v>6751.1041749269998</v>
      </c>
      <c r="O193" s="2" t="str">
        <f>VLOOKUP(B193,states!A$2:C$10,2,FALSE)</f>
        <v>X</v>
      </c>
      <c r="P193">
        <f t="shared" si="27"/>
        <v>2</v>
      </c>
      <c r="Q193">
        <f>VLOOKUP(B193,states!A$2:D$10,4,FALSE)</f>
        <v>1</v>
      </c>
      <c r="R193">
        <v>0.5</v>
      </c>
      <c r="S193">
        <f t="shared" si="28"/>
        <v>1.5</v>
      </c>
      <c r="T193" s="7">
        <f t="shared" si="29"/>
        <v>1.050268662550143</v>
      </c>
    </row>
    <row r="194" spans="1:20">
      <c r="A194" s="4" t="str">
        <f t="shared" ref="A194:A257" si="30">B194&amp;"-"&amp;D194&amp;"-"&amp;E194&amp;"-"&amp;C194&amp;"-"&amp;F194</f>
        <v>X2Pi-9.5-f-2-2</v>
      </c>
      <c r="B194" t="s">
        <v>0</v>
      </c>
      <c r="C194">
        <v>2</v>
      </c>
      <c r="D194">
        <v>9.5</v>
      </c>
      <c r="E194" t="s">
        <v>2</v>
      </c>
      <c r="F194">
        <v>2</v>
      </c>
      <c r="G194">
        <v>6755.0114416200004</v>
      </c>
      <c r="H194">
        <v>1.8201912000000001E-2</v>
      </c>
      <c r="I194">
        <v>3</v>
      </c>
      <c r="J194">
        <f t="shared" si="24"/>
        <v>6755.0114416200004</v>
      </c>
      <c r="K194">
        <f t="shared" si="25"/>
        <v>9.5</v>
      </c>
      <c r="L194" s="2" t="str">
        <f t="shared" si="23"/>
        <v>f</v>
      </c>
      <c r="M194">
        <f>C194+1+VLOOKUP(B194,states!A$2:C$10,3,FALSE)</f>
        <v>3</v>
      </c>
      <c r="N194">
        <f t="shared" si="26"/>
        <v>6755.0114416200004</v>
      </c>
      <c r="O194" s="2" t="str">
        <f>VLOOKUP(B194,states!A$2:C$10,2,FALSE)</f>
        <v>X</v>
      </c>
      <c r="P194">
        <f t="shared" si="27"/>
        <v>2</v>
      </c>
      <c r="Q194">
        <f>VLOOKUP(B194,states!A$2:D$10,4,FALSE)</f>
        <v>1</v>
      </c>
      <c r="R194">
        <v>0.5</v>
      </c>
      <c r="S194">
        <f t="shared" si="28"/>
        <v>1.5</v>
      </c>
      <c r="T194" s="7">
        <f t="shared" si="29"/>
        <v>1.0506535282707996</v>
      </c>
    </row>
    <row r="195" spans="1:20">
      <c r="A195" s="4" t="str">
        <f t="shared" si="30"/>
        <v>X2Pi-9.5-f-3-1</v>
      </c>
      <c r="B195" t="s">
        <v>0</v>
      </c>
      <c r="C195">
        <v>3</v>
      </c>
      <c r="D195">
        <v>9.5</v>
      </c>
      <c r="E195" t="s">
        <v>2</v>
      </c>
      <c r="F195">
        <v>1</v>
      </c>
      <c r="G195">
        <v>8931.0065904090006</v>
      </c>
      <c r="H195">
        <v>1.7278712000000002E-2</v>
      </c>
      <c r="I195">
        <v>4</v>
      </c>
      <c r="J195">
        <f t="shared" si="24"/>
        <v>8931.0065904090006</v>
      </c>
      <c r="K195">
        <f t="shared" si="25"/>
        <v>9.5</v>
      </c>
      <c r="L195" s="2" t="str">
        <f t="shared" ref="L195:L258" si="31">E195</f>
        <v>f</v>
      </c>
      <c r="M195">
        <f>C195+1+VLOOKUP(B195,states!A$2:C$10,3,FALSE)</f>
        <v>4</v>
      </c>
      <c r="N195">
        <f t="shared" si="26"/>
        <v>8931.0065904090006</v>
      </c>
      <c r="O195" s="2" t="str">
        <f>VLOOKUP(B195,states!A$2:C$10,2,FALSE)</f>
        <v>X</v>
      </c>
      <c r="P195">
        <f t="shared" si="27"/>
        <v>3</v>
      </c>
      <c r="Q195">
        <f>VLOOKUP(B195,states!A$2:D$10,4,FALSE)</f>
        <v>1</v>
      </c>
      <c r="R195">
        <v>0.5</v>
      </c>
      <c r="S195">
        <f t="shared" si="28"/>
        <v>0.5</v>
      </c>
      <c r="T195" s="7">
        <f t="shared" si="29"/>
        <v>1.4757198001081415</v>
      </c>
    </row>
    <row r="196" spans="1:20">
      <c r="A196" s="4" t="str">
        <f t="shared" si="30"/>
        <v>X2Pi-9.5-e-3-1</v>
      </c>
      <c r="B196" t="s">
        <v>0</v>
      </c>
      <c r="C196">
        <v>3</v>
      </c>
      <c r="D196">
        <v>9.5</v>
      </c>
      <c r="E196" t="s">
        <v>1</v>
      </c>
      <c r="F196">
        <v>1</v>
      </c>
      <c r="G196">
        <v>8933.8350974820005</v>
      </c>
      <c r="H196">
        <v>1.7268711999999999E-2</v>
      </c>
      <c r="I196">
        <v>3</v>
      </c>
      <c r="J196">
        <f t="shared" si="24"/>
        <v>8933.8350974820005</v>
      </c>
      <c r="K196">
        <f t="shared" si="25"/>
        <v>9.5</v>
      </c>
      <c r="L196" s="2" t="str">
        <f t="shared" si="31"/>
        <v>e</v>
      </c>
      <c r="M196">
        <f>C196+1+VLOOKUP(B196,states!A$2:C$10,3,FALSE)</f>
        <v>4</v>
      </c>
      <c r="N196">
        <f t="shared" si="26"/>
        <v>8933.8350974820005</v>
      </c>
      <c r="O196" s="2" t="str">
        <f>VLOOKUP(B196,states!A$2:C$10,2,FALSE)</f>
        <v>X</v>
      </c>
      <c r="P196">
        <f t="shared" si="27"/>
        <v>3</v>
      </c>
      <c r="Q196">
        <f>VLOOKUP(B196,states!A$2:D$10,4,FALSE)</f>
        <v>1</v>
      </c>
      <c r="R196">
        <v>0.5</v>
      </c>
      <c r="S196">
        <f t="shared" si="28"/>
        <v>0.5</v>
      </c>
      <c r="T196" s="7">
        <f t="shared" si="29"/>
        <v>1.1074307721429724</v>
      </c>
    </row>
    <row r="197" spans="1:20">
      <c r="A197" s="4" t="str">
        <f t="shared" si="30"/>
        <v>X2Pi-9.5-e-3-2</v>
      </c>
      <c r="B197" t="s">
        <v>0</v>
      </c>
      <c r="C197">
        <v>3</v>
      </c>
      <c r="D197">
        <v>9.5</v>
      </c>
      <c r="E197" t="s">
        <v>1</v>
      </c>
      <c r="F197">
        <v>2</v>
      </c>
      <c r="G197">
        <v>9176.2915868399996</v>
      </c>
      <c r="H197">
        <v>1.7245311999999999E-2</v>
      </c>
      <c r="I197">
        <v>2</v>
      </c>
      <c r="J197">
        <f t="shared" si="24"/>
        <v>9176.2915868399996</v>
      </c>
      <c r="K197">
        <f t="shared" si="25"/>
        <v>9.5</v>
      </c>
      <c r="L197" s="2" t="str">
        <f t="shared" si="31"/>
        <v>e</v>
      </c>
      <c r="M197">
        <f>C197+1+VLOOKUP(B197,states!A$2:C$10,3,FALSE)</f>
        <v>4</v>
      </c>
      <c r="N197">
        <f t="shared" si="26"/>
        <v>9176.2915868399996</v>
      </c>
      <c r="O197" s="2" t="str">
        <f>VLOOKUP(B197,states!A$2:C$10,2,FALSE)</f>
        <v>X</v>
      </c>
      <c r="P197">
        <f t="shared" si="27"/>
        <v>3</v>
      </c>
      <c r="Q197">
        <f>VLOOKUP(B197,states!A$2:D$10,4,FALSE)</f>
        <v>1</v>
      </c>
      <c r="R197">
        <v>0.5</v>
      </c>
      <c r="S197">
        <f t="shared" si="28"/>
        <v>1.5</v>
      </c>
      <c r="T197" s="7">
        <f t="shared" si="29"/>
        <v>0.73928895629044433</v>
      </c>
    </row>
    <row r="198" spans="1:20">
      <c r="A198" s="4" t="str">
        <f t="shared" si="30"/>
        <v>X2Pi-9.5-f-3-2</v>
      </c>
      <c r="B198" t="s">
        <v>0</v>
      </c>
      <c r="C198">
        <v>3</v>
      </c>
      <c r="D198">
        <v>9.5</v>
      </c>
      <c r="E198" t="s">
        <v>2</v>
      </c>
      <c r="F198">
        <v>2</v>
      </c>
      <c r="G198">
        <v>9180.0485720609995</v>
      </c>
      <c r="H198">
        <v>1.7235311999999999E-2</v>
      </c>
      <c r="I198">
        <v>2</v>
      </c>
      <c r="J198">
        <f t="shared" si="24"/>
        <v>9180.0485720609995</v>
      </c>
      <c r="K198">
        <f t="shared" si="25"/>
        <v>9.5</v>
      </c>
      <c r="L198" s="2" t="str">
        <f t="shared" si="31"/>
        <v>f</v>
      </c>
      <c r="M198">
        <f>C198+1+VLOOKUP(B198,states!A$2:C$10,3,FALSE)</f>
        <v>4</v>
      </c>
      <c r="N198">
        <f t="shared" si="26"/>
        <v>9180.0485720609995</v>
      </c>
      <c r="O198" s="2" t="str">
        <f>VLOOKUP(B198,states!A$2:C$10,2,FALSE)</f>
        <v>X</v>
      </c>
      <c r="P198">
        <f t="shared" si="27"/>
        <v>3</v>
      </c>
      <c r="Q198">
        <f>VLOOKUP(B198,states!A$2:D$10,4,FALSE)</f>
        <v>1</v>
      </c>
      <c r="R198">
        <v>0.5</v>
      </c>
      <c r="S198">
        <f t="shared" si="28"/>
        <v>1.5</v>
      </c>
      <c r="T198" s="7">
        <f t="shared" si="29"/>
        <v>0.73971789483028072</v>
      </c>
    </row>
    <row r="199" spans="1:20">
      <c r="A199" s="4" t="str">
        <f t="shared" si="30"/>
        <v>X2Pi-9.5-f-4-1</v>
      </c>
      <c r="B199" t="s">
        <v>0</v>
      </c>
      <c r="C199">
        <v>4</v>
      </c>
      <c r="D199">
        <v>9.5</v>
      </c>
      <c r="E199" t="s">
        <v>2</v>
      </c>
      <c r="F199">
        <v>1</v>
      </c>
      <c r="G199">
        <v>11243.110819912001</v>
      </c>
      <c r="H199">
        <v>1.8318712000000001E-2</v>
      </c>
      <c r="I199">
        <v>3</v>
      </c>
      <c r="J199">
        <f t="shared" si="24"/>
        <v>11243.110819912001</v>
      </c>
      <c r="K199">
        <f t="shared" si="25"/>
        <v>9.5</v>
      </c>
      <c r="L199" s="2" t="str">
        <f t="shared" si="31"/>
        <v>f</v>
      </c>
      <c r="M199">
        <f>C199+1+VLOOKUP(B199,states!A$2:C$10,3,FALSE)</f>
        <v>5</v>
      </c>
      <c r="N199">
        <f t="shared" si="26"/>
        <v>11243.110819912001</v>
      </c>
      <c r="O199" s="2" t="str">
        <f>VLOOKUP(B199,states!A$2:C$10,2,FALSE)</f>
        <v>X</v>
      </c>
      <c r="P199">
        <f t="shared" si="27"/>
        <v>4</v>
      </c>
      <c r="Q199">
        <f>VLOOKUP(B199,states!A$2:D$10,4,FALSE)</f>
        <v>1</v>
      </c>
      <c r="R199">
        <v>0.5</v>
      </c>
      <c r="S199">
        <f t="shared" si="28"/>
        <v>0.5</v>
      </c>
      <c r="T199" s="7">
        <f t="shared" si="29"/>
        <v>1.0439545675522717</v>
      </c>
    </row>
    <row r="200" spans="1:20">
      <c r="A200" s="4" t="str">
        <f t="shared" si="30"/>
        <v>X2Pi-9.5-e-4-1</v>
      </c>
      <c r="B200" t="s">
        <v>0</v>
      </c>
      <c r="C200">
        <v>4</v>
      </c>
      <c r="D200">
        <v>9.5</v>
      </c>
      <c r="E200" t="s">
        <v>1</v>
      </c>
      <c r="F200">
        <v>1</v>
      </c>
      <c r="G200">
        <v>11245.824647374</v>
      </c>
      <c r="H200">
        <v>2.4535312E-2</v>
      </c>
      <c r="I200">
        <v>3</v>
      </c>
      <c r="J200">
        <f t="shared" si="24"/>
        <v>11245.824647374</v>
      </c>
      <c r="K200">
        <f t="shared" si="25"/>
        <v>9.5</v>
      </c>
      <c r="L200" s="2" t="str">
        <f t="shared" si="31"/>
        <v>e</v>
      </c>
      <c r="M200">
        <f>C200+1+VLOOKUP(B200,states!A$2:C$10,3,FALSE)</f>
        <v>5</v>
      </c>
      <c r="N200">
        <f t="shared" si="26"/>
        <v>11245.824647374</v>
      </c>
      <c r="O200" s="2" t="str">
        <f>VLOOKUP(B200,states!A$2:C$10,2,FALSE)</f>
        <v>X</v>
      </c>
      <c r="P200">
        <f t="shared" si="27"/>
        <v>4</v>
      </c>
      <c r="Q200">
        <f>VLOOKUP(B200,states!A$2:D$10,4,FALSE)</f>
        <v>1</v>
      </c>
      <c r="R200">
        <v>0.5</v>
      </c>
      <c r="S200">
        <f t="shared" si="28"/>
        <v>0.5</v>
      </c>
      <c r="T200" s="7">
        <f t="shared" si="29"/>
        <v>0.77944405451516618</v>
      </c>
    </row>
    <row r="201" spans="1:20">
      <c r="A201" s="4" t="str">
        <f t="shared" si="30"/>
        <v>X2Pi-9.5-e-4-2</v>
      </c>
      <c r="B201" t="s">
        <v>0</v>
      </c>
      <c r="C201">
        <v>4</v>
      </c>
      <c r="D201">
        <v>9.5</v>
      </c>
      <c r="E201" t="s">
        <v>1</v>
      </c>
      <c r="F201">
        <v>2</v>
      </c>
      <c r="G201">
        <v>11478.133499256001</v>
      </c>
      <c r="H201">
        <v>2.2208582000000001E-2</v>
      </c>
      <c r="I201">
        <v>2</v>
      </c>
      <c r="J201">
        <f t="shared" si="24"/>
        <v>11478.133499256001</v>
      </c>
      <c r="K201">
        <f t="shared" si="25"/>
        <v>9.5</v>
      </c>
      <c r="L201" s="2" t="str">
        <f t="shared" si="31"/>
        <v>e</v>
      </c>
      <c r="M201">
        <f>C201+1+VLOOKUP(B201,states!A$2:C$10,3,FALSE)</f>
        <v>5</v>
      </c>
      <c r="N201">
        <f t="shared" si="26"/>
        <v>11478.133499256001</v>
      </c>
      <c r="O201" s="2" t="str">
        <f>VLOOKUP(B201,states!A$2:C$10,2,FALSE)</f>
        <v>X</v>
      </c>
      <c r="P201">
        <f t="shared" si="27"/>
        <v>4</v>
      </c>
      <c r="Q201">
        <f>VLOOKUP(B201,states!A$2:D$10,4,FALSE)</f>
        <v>1</v>
      </c>
      <c r="R201">
        <v>0.5</v>
      </c>
      <c r="S201">
        <f t="shared" si="28"/>
        <v>1.5</v>
      </c>
      <c r="T201" s="7">
        <f t="shared" si="29"/>
        <v>0.57406946149840066</v>
      </c>
    </row>
    <row r="202" spans="1:20">
      <c r="A202" s="4" t="str">
        <f t="shared" si="30"/>
        <v>X2Pi-9.5-f-4-2</v>
      </c>
      <c r="B202" t="s">
        <v>0</v>
      </c>
      <c r="C202">
        <v>4</v>
      </c>
      <c r="D202">
        <v>9.5</v>
      </c>
      <c r="E202" t="s">
        <v>2</v>
      </c>
      <c r="F202">
        <v>2</v>
      </c>
      <c r="G202">
        <v>11481.725696449001</v>
      </c>
      <c r="H202">
        <v>2.2201912000000001E-2</v>
      </c>
      <c r="I202">
        <v>3</v>
      </c>
      <c r="J202">
        <f t="shared" ref="J202:J265" si="32">G202-G$2</f>
        <v>11481.725696449001</v>
      </c>
      <c r="K202">
        <f t="shared" ref="K202:K265" si="33">D202</f>
        <v>9.5</v>
      </c>
      <c r="L202" s="2" t="str">
        <f t="shared" si="31"/>
        <v>f</v>
      </c>
      <c r="M202">
        <f>C202+1+VLOOKUP(B202,states!A$2:C$10,3,FALSE)</f>
        <v>5</v>
      </c>
      <c r="N202">
        <f t="shared" ref="N202:N265" si="34">J202</f>
        <v>11481.725696449001</v>
      </c>
      <c r="O202" s="2" t="str">
        <f>VLOOKUP(B202,states!A$2:C$10,2,FALSE)</f>
        <v>X</v>
      </c>
      <c r="P202">
        <f t="shared" ref="P202:P265" si="35">C202</f>
        <v>4</v>
      </c>
      <c r="Q202">
        <f>VLOOKUP(B202,states!A$2:D$10,4,FALSE)</f>
        <v>1</v>
      </c>
      <c r="R202">
        <v>0.5</v>
      </c>
      <c r="S202">
        <f t="shared" ref="S202:S265" si="36">IF(Q202=0,R202,IF(F202=1,0.5,1.5))</f>
        <v>1.5</v>
      </c>
      <c r="T202" s="7">
        <f t="shared" ref="T202:T265" si="37">0.01*I202/H202/D202^(1/5)*IF(P202=0,100,1)</f>
        <v>0.86136288910948799</v>
      </c>
    </row>
    <row r="203" spans="1:20">
      <c r="A203" s="4" t="str">
        <f t="shared" si="30"/>
        <v>X2Pi-9.5-f-5-1</v>
      </c>
      <c r="B203" t="s">
        <v>0</v>
      </c>
      <c r="C203">
        <v>5</v>
      </c>
      <c r="D203">
        <v>9.5</v>
      </c>
      <c r="E203" t="s">
        <v>2</v>
      </c>
      <c r="F203">
        <v>1</v>
      </c>
      <c r="G203">
        <v>13432.205431703</v>
      </c>
      <c r="H203">
        <v>3.8352112000000001E-2</v>
      </c>
      <c r="I203">
        <v>1</v>
      </c>
      <c r="J203">
        <f t="shared" si="32"/>
        <v>13432.205431703</v>
      </c>
      <c r="K203">
        <f t="shared" si="33"/>
        <v>9.5</v>
      </c>
      <c r="L203" s="2" t="str">
        <f t="shared" si="31"/>
        <v>f</v>
      </c>
      <c r="M203">
        <f>C203+1+VLOOKUP(B203,states!A$2:C$10,3,FALSE)</f>
        <v>6</v>
      </c>
      <c r="N203">
        <f t="shared" si="34"/>
        <v>13432.205431703</v>
      </c>
      <c r="O203" s="2" t="str">
        <f>VLOOKUP(B203,states!A$2:C$10,2,FALSE)</f>
        <v>X</v>
      </c>
      <c r="P203">
        <f t="shared" si="35"/>
        <v>5</v>
      </c>
      <c r="Q203">
        <f>VLOOKUP(B203,states!A$2:D$10,4,FALSE)</f>
        <v>1</v>
      </c>
      <c r="R203">
        <v>0.5</v>
      </c>
      <c r="S203">
        <f t="shared" si="36"/>
        <v>0.5</v>
      </c>
      <c r="T203" s="7">
        <f t="shared" si="37"/>
        <v>0.16621338492888052</v>
      </c>
    </row>
    <row r="204" spans="1:20">
      <c r="A204" s="4" t="str">
        <f t="shared" si="30"/>
        <v>X2Pi-9.5-e-5-1</v>
      </c>
      <c r="B204" t="s">
        <v>0</v>
      </c>
      <c r="C204">
        <v>5</v>
      </c>
      <c r="D204">
        <v>9.5</v>
      </c>
      <c r="E204" t="s">
        <v>1</v>
      </c>
      <c r="F204">
        <v>1</v>
      </c>
      <c r="G204">
        <v>13434.805929263999</v>
      </c>
      <c r="H204">
        <v>5.3388711999999998E-2</v>
      </c>
      <c r="I204">
        <v>1</v>
      </c>
      <c r="J204">
        <f t="shared" si="32"/>
        <v>13434.805929263999</v>
      </c>
      <c r="K204">
        <f t="shared" si="33"/>
        <v>9.5</v>
      </c>
      <c r="L204" s="2" t="str">
        <f t="shared" si="31"/>
        <v>e</v>
      </c>
      <c r="M204">
        <f>C204+1+VLOOKUP(B204,states!A$2:C$10,3,FALSE)</f>
        <v>6</v>
      </c>
      <c r="N204">
        <f t="shared" si="34"/>
        <v>13434.805929263999</v>
      </c>
      <c r="O204" s="2" t="str">
        <f>VLOOKUP(B204,states!A$2:C$10,2,FALSE)</f>
        <v>X</v>
      </c>
      <c r="P204">
        <f t="shared" si="35"/>
        <v>5</v>
      </c>
      <c r="Q204">
        <f>VLOOKUP(B204,states!A$2:D$10,4,FALSE)</f>
        <v>1</v>
      </c>
      <c r="R204">
        <v>0.5</v>
      </c>
      <c r="S204">
        <f t="shared" si="36"/>
        <v>0.5</v>
      </c>
      <c r="T204" s="7">
        <f t="shared" si="37"/>
        <v>0.11940041472983161</v>
      </c>
    </row>
    <row r="205" spans="1:20">
      <c r="A205" s="4" t="str">
        <f t="shared" si="30"/>
        <v>X2Pi-9.5-e-5-2</v>
      </c>
      <c r="B205" t="s">
        <v>0</v>
      </c>
      <c r="C205">
        <v>5</v>
      </c>
      <c r="D205">
        <v>9.5</v>
      </c>
      <c r="E205" t="s">
        <v>1</v>
      </c>
      <c r="F205">
        <v>2</v>
      </c>
      <c r="G205">
        <v>13656.945330197999</v>
      </c>
      <c r="H205">
        <v>5.3067912000000002E-2</v>
      </c>
      <c r="I205">
        <v>1</v>
      </c>
      <c r="J205">
        <f t="shared" si="32"/>
        <v>13656.945330197999</v>
      </c>
      <c r="K205">
        <f t="shared" si="33"/>
        <v>9.5</v>
      </c>
      <c r="L205" s="2" t="str">
        <f t="shared" si="31"/>
        <v>e</v>
      </c>
      <c r="M205">
        <f>C205+1+VLOOKUP(B205,states!A$2:C$10,3,FALSE)</f>
        <v>6</v>
      </c>
      <c r="N205">
        <f t="shared" si="34"/>
        <v>13656.945330197999</v>
      </c>
      <c r="O205" s="2" t="str">
        <f>VLOOKUP(B205,states!A$2:C$10,2,FALSE)</f>
        <v>X</v>
      </c>
      <c r="P205">
        <f t="shared" si="35"/>
        <v>5</v>
      </c>
      <c r="Q205">
        <f>VLOOKUP(B205,states!A$2:D$10,4,FALSE)</f>
        <v>1</v>
      </c>
      <c r="R205">
        <v>0.5</v>
      </c>
      <c r="S205">
        <f t="shared" si="36"/>
        <v>1.5</v>
      </c>
      <c r="T205" s="7">
        <f t="shared" si="37"/>
        <v>0.12012220029858225</v>
      </c>
    </row>
    <row r="206" spans="1:20">
      <c r="A206" s="4" t="str">
        <f t="shared" si="30"/>
        <v>X2Pi-9.5-f-5-2</v>
      </c>
      <c r="B206" t="s">
        <v>0</v>
      </c>
      <c r="C206">
        <v>5</v>
      </c>
      <c r="D206">
        <v>9.5</v>
      </c>
      <c r="E206" t="s">
        <v>2</v>
      </c>
      <c r="F206">
        <v>2</v>
      </c>
      <c r="G206">
        <v>13660.406105819</v>
      </c>
      <c r="H206">
        <v>3.9465312000000002E-2</v>
      </c>
      <c r="I206">
        <v>1</v>
      </c>
      <c r="J206">
        <f t="shared" si="32"/>
        <v>13660.406105819</v>
      </c>
      <c r="K206">
        <f t="shared" si="33"/>
        <v>9.5</v>
      </c>
      <c r="L206" s="2" t="str">
        <f t="shared" si="31"/>
        <v>f</v>
      </c>
      <c r="M206">
        <f>C206+1+VLOOKUP(B206,states!A$2:C$10,3,FALSE)</f>
        <v>6</v>
      </c>
      <c r="N206">
        <f t="shared" si="34"/>
        <v>13660.406105819</v>
      </c>
      <c r="O206" s="2" t="str">
        <f>VLOOKUP(B206,states!A$2:C$10,2,FALSE)</f>
        <v>X</v>
      </c>
      <c r="P206">
        <f t="shared" si="35"/>
        <v>5</v>
      </c>
      <c r="Q206">
        <f>VLOOKUP(B206,states!A$2:D$10,4,FALSE)</f>
        <v>1</v>
      </c>
      <c r="R206">
        <v>0.5</v>
      </c>
      <c r="S206">
        <f t="shared" si="36"/>
        <v>1.5</v>
      </c>
      <c r="T206" s="7">
        <f t="shared" si="37"/>
        <v>0.16152499579102622</v>
      </c>
    </row>
    <row r="207" spans="1:20">
      <c r="A207" s="4" t="str">
        <f t="shared" si="30"/>
        <v>X2Pi-10.5-f-0-1</v>
      </c>
      <c r="B207" t="s">
        <v>0</v>
      </c>
      <c r="C207">
        <v>0</v>
      </c>
      <c r="D207">
        <v>10.5</v>
      </c>
      <c r="E207" t="s">
        <v>2</v>
      </c>
      <c r="F207">
        <v>1</v>
      </c>
      <c r="G207">
        <v>1527.9232254149999</v>
      </c>
      <c r="H207">
        <v>1.8278711999999999E-2</v>
      </c>
      <c r="I207">
        <v>2</v>
      </c>
      <c r="J207">
        <f t="shared" si="32"/>
        <v>1527.9232254149999</v>
      </c>
      <c r="K207">
        <f t="shared" si="33"/>
        <v>10.5</v>
      </c>
      <c r="L207" s="2" t="str">
        <f t="shared" si="31"/>
        <v>f</v>
      </c>
      <c r="M207">
        <f>C207+1+VLOOKUP(B207,states!A$2:C$10,3,FALSE)</f>
        <v>1</v>
      </c>
      <c r="N207">
        <f t="shared" si="34"/>
        <v>1527.9232254149999</v>
      </c>
      <c r="O207" s="2" t="str">
        <f>VLOOKUP(B207,states!A$2:C$10,2,FALSE)</f>
        <v>X</v>
      </c>
      <c r="P207">
        <f t="shared" si="35"/>
        <v>0</v>
      </c>
      <c r="Q207">
        <f>VLOOKUP(B207,states!A$2:D$10,4,FALSE)</f>
        <v>1</v>
      </c>
      <c r="R207">
        <v>0.5</v>
      </c>
      <c r="S207">
        <f t="shared" si="36"/>
        <v>0.5</v>
      </c>
      <c r="T207" s="7">
        <f t="shared" si="37"/>
        <v>68.367003556152468</v>
      </c>
    </row>
    <row r="208" spans="1:20">
      <c r="A208" s="4" t="str">
        <f t="shared" si="30"/>
        <v>X2Pi-10.5-e-0-1</v>
      </c>
      <c r="B208" t="s">
        <v>0</v>
      </c>
      <c r="C208">
        <v>0</v>
      </c>
      <c r="D208">
        <v>10.5</v>
      </c>
      <c r="E208" t="s">
        <v>1</v>
      </c>
      <c r="F208">
        <v>1</v>
      </c>
      <c r="G208">
        <v>1531.7945760079999</v>
      </c>
      <c r="H208">
        <v>1.8292012E-2</v>
      </c>
      <c r="I208">
        <v>2</v>
      </c>
      <c r="J208">
        <f t="shared" si="32"/>
        <v>1531.7945760079999</v>
      </c>
      <c r="K208">
        <f t="shared" si="33"/>
        <v>10.5</v>
      </c>
      <c r="L208" s="2" t="str">
        <f t="shared" si="31"/>
        <v>e</v>
      </c>
      <c r="M208">
        <f>C208+1+VLOOKUP(B208,states!A$2:C$10,3,FALSE)</f>
        <v>1</v>
      </c>
      <c r="N208">
        <f t="shared" si="34"/>
        <v>1531.7945760079999</v>
      </c>
      <c r="O208" s="2" t="str">
        <f>VLOOKUP(B208,states!A$2:C$10,2,FALSE)</f>
        <v>X</v>
      </c>
      <c r="P208">
        <f t="shared" si="35"/>
        <v>0</v>
      </c>
      <c r="Q208">
        <f>VLOOKUP(B208,states!A$2:D$10,4,FALSE)</f>
        <v>1</v>
      </c>
      <c r="R208">
        <v>0.5</v>
      </c>
      <c r="S208">
        <f t="shared" si="36"/>
        <v>0.5</v>
      </c>
      <c r="T208" s="7">
        <f t="shared" si="37"/>
        <v>68.317294363566276</v>
      </c>
    </row>
    <row r="209" spans="1:20">
      <c r="A209" s="4" t="str">
        <f t="shared" si="30"/>
        <v>X2Pi-10.5-e-0-2</v>
      </c>
      <c r="B209" t="s">
        <v>0</v>
      </c>
      <c r="C209">
        <v>0</v>
      </c>
      <c r="D209">
        <v>10.5</v>
      </c>
      <c r="E209" t="s">
        <v>1</v>
      </c>
      <c r="F209">
        <v>2</v>
      </c>
      <c r="G209">
        <v>1830.92189951</v>
      </c>
      <c r="H209">
        <v>2.5185312000000001E-2</v>
      </c>
      <c r="I209">
        <v>2</v>
      </c>
      <c r="J209">
        <f t="shared" si="32"/>
        <v>1830.92189951</v>
      </c>
      <c r="K209">
        <f t="shared" si="33"/>
        <v>10.5</v>
      </c>
      <c r="L209" s="2" t="str">
        <f t="shared" si="31"/>
        <v>e</v>
      </c>
      <c r="M209">
        <f>C209+1+VLOOKUP(B209,states!A$2:C$10,3,FALSE)</f>
        <v>1</v>
      </c>
      <c r="N209">
        <f t="shared" si="34"/>
        <v>1830.92189951</v>
      </c>
      <c r="O209" s="2" t="str">
        <f>VLOOKUP(B209,states!A$2:C$10,2,FALSE)</f>
        <v>X</v>
      </c>
      <c r="P209">
        <f t="shared" si="35"/>
        <v>0</v>
      </c>
      <c r="Q209">
        <f>VLOOKUP(B209,states!A$2:D$10,4,FALSE)</f>
        <v>1</v>
      </c>
      <c r="R209">
        <v>0.5</v>
      </c>
      <c r="S209">
        <f t="shared" si="36"/>
        <v>1.5</v>
      </c>
      <c r="T209" s="7">
        <f t="shared" si="37"/>
        <v>49.618633603025714</v>
      </c>
    </row>
    <row r="210" spans="1:20">
      <c r="A210" s="4" t="str">
        <f t="shared" si="30"/>
        <v>X2Pi-10.5-f-0-2</v>
      </c>
      <c r="B210" t="s">
        <v>0</v>
      </c>
      <c r="C210">
        <v>0</v>
      </c>
      <c r="D210">
        <v>10.5</v>
      </c>
      <c r="E210" t="s">
        <v>2</v>
      </c>
      <c r="F210">
        <v>2</v>
      </c>
      <c r="G210">
        <v>1835.921611405</v>
      </c>
      <c r="H210">
        <v>3.4235311999999997E-2</v>
      </c>
      <c r="I210">
        <v>2</v>
      </c>
      <c r="J210">
        <f t="shared" si="32"/>
        <v>1835.921611405</v>
      </c>
      <c r="K210">
        <f t="shared" si="33"/>
        <v>10.5</v>
      </c>
      <c r="L210" s="2" t="str">
        <f t="shared" si="31"/>
        <v>f</v>
      </c>
      <c r="M210">
        <f>C210+1+VLOOKUP(B210,states!A$2:C$10,3,FALSE)</f>
        <v>1</v>
      </c>
      <c r="N210">
        <f t="shared" si="34"/>
        <v>1835.921611405</v>
      </c>
      <c r="O210" s="2" t="str">
        <f>VLOOKUP(B210,states!A$2:C$10,2,FALSE)</f>
        <v>X</v>
      </c>
      <c r="P210">
        <f t="shared" si="35"/>
        <v>0</v>
      </c>
      <c r="Q210">
        <f>VLOOKUP(B210,states!A$2:D$10,4,FALSE)</f>
        <v>1</v>
      </c>
      <c r="R210">
        <v>0.5</v>
      </c>
      <c r="S210">
        <f t="shared" si="36"/>
        <v>1.5</v>
      </c>
      <c r="T210" s="7">
        <f t="shared" si="37"/>
        <v>36.502099595467008</v>
      </c>
    </row>
    <row r="211" spans="1:20">
      <c r="A211" s="4" t="str">
        <f t="shared" si="30"/>
        <v>X2Pi-10.5-f-1-1</v>
      </c>
      <c r="B211" t="s">
        <v>0</v>
      </c>
      <c r="C211">
        <v>1</v>
      </c>
      <c r="D211">
        <v>10.5</v>
      </c>
      <c r="E211" t="s">
        <v>2</v>
      </c>
      <c r="F211">
        <v>1</v>
      </c>
      <c r="G211">
        <v>4202.8705360049998</v>
      </c>
      <c r="H211">
        <v>2.3201981999999999E-2</v>
      </c>
      <c r="I211">
        <v>4</v>
      </c>
      <c r="J211">
        <f t="shared" si="32"/>
        <v>4202.8705360049998</v>
      </c>
      <c r="K211">
        <f t="shared" si="33"/>
        <v>10.5</v>
      </c>
      <c r="L211" s="2" t="str">
        <f t="shared" si="31"/>
        <v>f</v>
      </c>
      <c r="M211">
        <f>C211+1+VLOOKUP(B211,states!A$2:C$10,3,FALSE)</f>
        <v>2</v>
      </c>
      <c r="N211">
        <f t="shared" si="34"/>
        <v>4202.8705360049998</v>
      </c>
      <c r="O211" s="2" t="str">
        <f>VLOOKUP(B211,states!A$2:C$10,2,FALSE)</f>
        <v>X</v>
      </c>
      <c r="P211">
        <f t="shared" si="35"/>
        <v>1</v>
      </c>
      <c r="Q211">
        <f>VLOOKUP(B211,states!A$2:D$10,4,FALSE)</f>
        <v>1</v>
      </c>
      <c r="R211">
        <v>0.5</v>
      </c>
      <c r="S211">
        <f t="shared" si="36"/>
        <v>0.5</v>
      </c>
      <c r="T211" s="7">
        <f t="shared" si="37"/>
        <v>1.0772017393219999</v>
      </c>
    </row>
    <row r="212" spans="1:20">
      <c r="A212" s="4" t="str">
        <f t="shared" si="30"/>
        <v>X2Pi-10.5-e-1-1</v>
      </c>
      <c r="B212" t="s">
        <v>0</v>
      </c>
      <c r="C212">
        <v>1</v>
      </c>
      <c r="D212">
        <v>10.5</v>
      </c>
      <c r="E212" t="s">
        <v>1</v>
      </c>
      <c r="F212">
        <v>1</v>
      </c>
      <c r="G212">
        <v>4206.6034397639996</v>
      </c>
      <c r="H212">
        <v>1.9235312000000001E-2</v>
      </c>
      <c r="I212">
        <v>5</v>
      </c>
      <c r="J212">
        <f t="shared" si="32"/>
        <v>4206.6034397639996</v>
      </c>
      <c r="K212">
        <f t="shared" si="33"/>
        <v>10.5</v>
      </c>
      <c r="L212" s="2" t="str">
        <f t="shared" si="31"/>
        <v>e</v>
      </c>
      <c r="M212">
        <f>C212+1+VLOOKUP(B212,states!A$2:C$10,3,FALSE)</f>
        <v>2</v>
      </c>
      <c r="N212">
        <f t="shared" si="34"/>
        <v>4206.6034397639996</v>
      </c>
      <c r="O212" s="2" t="str">
        <f>VLOOKUP(B212,states!A$2:C$10,2,FALSE)</f>
        <v>X</v>
      </c>
      <c r="P212">
        <f t="shared" si="35"/>
        <v>1</v>
      </c>
      <c r="Q212">
        <f>VLOOKUP(B212,states!A$2:D$10,4,FALSE)</f>
        <v>1</v>
      </c>
      <c r="R212">
        <v>0.5</v>
      </c>
      <c r="S212">
        <f t="shared" si="36"/>
        <v>0.5</v>
      </c>
      <c r="T212" s="7">
        <f t="shared" si="37"/>
        <v>1.6241753296045922</v>
      </c>
    </row>
    <row r="213" spans="1:20">
      <c r="A213" s="4" t="str">
        <f t="shared" si="30"/>
        <v>X2Pi-10.5-e-1-2</v>
      </c>
      <c r="B213" t="s">
        <v>0</v>
      </c>
      <c r="C213">
        <v>1</v>
      </c>
      <c r="D213">
        <v>10.5</v>
      </c>
      <c r="E213" t="s">
        <v>1</v>
      </c>
      <c r="F213">
        <v>2</v>
      </c>
      <c r="G213">
        <v>4494.3752765190002</v>
      </c>
      <c r="H213">
        <v>2.8308581999999999E-2</v>
      </c>
      <c r="I213">
        <v>4</v>
      </c>
      <c r="J213">
        <f t="shared" si="32"/>
        <v>4494.3752765190002</v>
      </c>
      <c r="K213">
        <f t="shared" si="33"/>
        <v>10.5</v>
      </c>
      <c r="L213" s="2" t="str">
        <f t="shared" si="31"/>
        <v>e</v>
      </c>
      <c r="M213">
        <f>C213+1+VLOOKUP(B213,states!A$2:C$10,3,FALSE)</f>
        <v>2</v>
      </c>
      <c r="N213">
        <f t="shared" si="34"/>
        <v>4494.3752765190002</v>
      </c>
      <c r="O213" s="2" t="str">
        <f>VLOOKUP(B213,states!A$2:C$10,2,FALSE)</f>
        <v>X</v>
      </c>
      <c r="P213">
        <f t="shared" si="35"/>
        <v>1</v>
      </c>
      <c r="Q213">
        <f>VLOOKUP(B213,states!A$2:D$10,4,FALSE)</f>
        <v>1</v>
      </c>
      <c r="R213">
        <v>0.5</v>
      </c>
      <c r="S213">
        <f t="shared" si="36"/>
        <v>1.5</v>
      </c>
      <c r="T213" s="7">
        <f t="shared" si="37"/>
        <v>0.88288475085462548</v>
      </c>
    </row>
    <row r="214" spans="1:20">
      <c r="A214" s="4" t="str">
        <f t="shared" si="30"/>
        <v>X2Pi-10.5-f-1-2</v>
      </c>
      <c r="B214" t="s">
        <v>0</v>
      </c>
      <c r="C214">
        <v>1</v>
      </c>
      <c r="D214">
        <v>10.5</v>
      </c>
      <c r="E214" t="s">
        <v>2</v>
      </c>
      <c r="F214">
        <v>2</v>
      </c>
      <c r="G214">
        <v>4499.1954763220001</v>
      </c>
      <c r="H214">
        <v>2.6831911999999999E-2</v>
      </c>
      <c r="I214">
        <v>5</v>
      </c>
      <c r="J214">
        <f t="shared" si="32"/>
        <v>4499.1954763220001</v>
      </c>
      <c r="K214">
        <f t="shared" si="33"/>
        <v>10.5</v>
      </c>
      <c r="L214" s="2" t="str">
        <f t="shared" si="31"/>
        <v>f</v>
      </c>
      <c r="M214">
        <f>C214+1+VLOOKUP(B214,states!A$2:C$10,3,FALSE)</f>
        <v>2</v>
      </c>
      <c r="N214">
        <f t="shared" si="34"/>
        <v>4499.1954763220001</v>
      </c>
      <c r="O214" s="2" t="str">
        <f>VLOOKUP(B214,states!A$2:C$10,2,FALSE)</f>
        <v>X</v>
      </c>
      <c r="P214">
        <f t="shared" si="35"/>
        <v>1</v>
      </c>
      <c r="Q214">
        <f>VLOOKUP(B214,states!A$2:D$10,4,FALSE)</f>
        <v>1</v>
      </c>
      <c r="R214">
        <v>0.5</v>
      </c>
      <c r="S214">
        <f t="shared" si="36"/>
        <v>1.5</v>
      </c>
      <c r="T214" s="7">
        <f t="shared" si="37"/>
        <v>1.1643418928791645</v>
      </c>
    </row>
    <row r="215" spans="1:20">
      <c r="A215" s="4" t="str">
        <f t="shared" si="30"/>
        <v>X2Pi-10.5-f-2-1</v>
      </c>
      <c r="B215" t="s">
        <v>0</v>
      </c>
      <c r="C215">
        <v>2</v>
      </c>
      <c r="D215">
        <v>10.5</v>
      </c>
      <c r="E215" t="s">
        <v>2</v>
      </c>
      <c r="F215">
        <v>1</v>
      </c>
      <c r="G215">
        <v>6752.2450512900004</v>
      </c>
      <c r="H215">
        <v>1.9858712000000001E-2</v>
      </c>
      <c r="I215">
        <v>3</v>
      </c>
      <c r="J215">
        <f t="shared" si="32"/>
        <v>6752.2450512900004</v>
      </c>
      <c r="K215">
        <f t="shared" si="33"/>
        <v>10.5</v>
      </c>
      <c r="L215" s="2" t="str">
        <f t="shared" si="31"/>
        <v>f</v>
      </c>
      <c r="M215">
        <f>C215+1+VLOOKUP(B215,states!A$2:C$10,3,FALSE)</f>
        <v>3</v>
      </c>
      <c r="N215">
        <f t="shared" si="34"/>
        <v>6752.2450512900004</v>
      </c>
      <c r="O215" s="2" t="str">
        <f>VLOOKUP(B215,states!A$2:C$10,2,FALSE)</f>
        <v>X</v>
      </c>
      <c r="P215">
        <f t="shared" si="35"/>
        <v>2</v>
      </c>
      <c r="Q215">
        <f>VLOOKUP(B215,states!A$2:D$10,4,FALSE)</f>
        <v>1</v>
      </c>
      <c r="R215">
        <v>0.5</v>
      </c>
      <c r="S215">
        <f t="shared" si="36"/>
        <v>0.5</v>
      </c>
      <c r="T215" s="7">
        <f t="shared" si="37"/>
        <v>0.94391376059979615</v>
      </c>
    </row>
    <row r="216" spans="1:20">
      <c r="A216" s="4" t="str">
        <f t="shared" si="30"/>
        <v>X2Pi-10.5-e-2-1</v>
      </c>
      <c r="B216" t="s">
        <v>0</v>
      </c>
      <c r="C216">
        <v>2</v>
      </c>
      <c r="D216">
        <v>10.5</v>
      </c>
      <c r="E216" t="s">
        <v>1</v>
      </c>
      <c r="F216">
        <v>1</v>
      </c>
      <c r="G216">
        <v>6755.8337075859999</v>
      </c>
      <c r="H216">
        <v>1.8292012E-2</v>
      </c>
      <c r="I216">
        <v>3</v>
      </c>
      <c r="J216">
        <f t="shared" si="32"/>
        <v>6755.8337075859999</v>
      </c>
      <c r="K216">
        <f t="shared" si="33"/>
        <v>10.5</v>
      </c>
      <c r="L216" s="2" t="str">
        <f t="shared" si="31"/>
        <v>e</v>
      </c>
      <c r="M216">
        <f>C216+1+VLOOKUP(B216,states!A$2:C$10,3,FALSE)</f>
        <v>3</v>
      </c>
      <c r="N216">
        <f t="shared" si="34"/>
        <v>6755.8337075859999</v>
      </c>
      <c r="O216" s="2" t="str">
        <f>VLOOKUP(B216,states!A$2:C$10,2,FALSE)</f>
        <v>X</v>
      </c>
      <c r="P216">
        <f t="shared" si="35"/>
        <v>2</v>
      </c>
      <c r="Q216">
        <f>VLOOKUP(B216,states!A$2:D$10,4,FALSE)</f>
        <v>1</v>
      </c>
      <c r="R216">
        <v>0.5</v>
      </c>
      <c r="S216">
        <f t="shared" si="36"/>
        <v>0.5</v>
      </c>
      <c r="T216" s="7">
        <f t="shared" si="37"/>
        <v>1.0247594154534942</v>
      </c>
    </row>
    <row r="217" spans="1:20">
      <c r="A217" s="4" t="str">
        <f t="shared" si="30"/>
        <v>X2Pi-10.5-e-2-2</v>
      </c>
      <c r="B217" t="s">
        <v>0</v>
      </c>
      <c r="C217">
        <v>2</v>
      </c>
      <c r="D217">
        <v>10.5</v>
      </c>
      <c r="E217" t="s">
        <v>1</v>
      </c>
      <c r="F217">
        <v>2</v>
      </c>
      <c r="G217">
        <v>7032.3568590209998</v>
      </c>
      <c r="H217">
        <v>2.8405311999999999E-2</v>
      </c>
      <c r="I217">
        <v>3</v>
      </c>
      <c r="J217">
        <f t="shared" si="32"/>
        <v>7032.3568590209998</v>
      </c>
      <c r="K217">
        <f t="shared" si="33"/>
        <v>10.5</v>
      </c>
      <c r="L217" s="2" t="str">
        <f t="shared" si="31"/>
        <v>e</v>
      </c>
      <c r="M217">
        <f>C217+1+VLOOKUP(B217,states!A$2:C$10,3,FALSE)</f>
        <v>3</v>
      </c>
      <c r="N217">
        <f t="shared" si="34"/>
        <v>7032.3568590209998</v>
      </c>
      <c r="O217" s="2" t="str">
        <f>VLOOKUP(B217,states!A$2:C$10,2,FALSE)</f>
        <v>X</v>
      </c>
      <c r="P217">
        <f t="shared" si="35"/>
        <v>2</v>
      </c>
      <c r="Q217">
        <f>VLOOKUP(B217,states!A$2:D$10,4,FALSE)</f>
        <v>1</v>
      </c>
      <c r="R217">
        <v>0.5</v>
      </c>
      <c r="S217">
        <f t="shared" si="36"/>
        <v>1.5</v>
      </c>
      <c r="T217" s="7">
        <f t="shared" si="37"/>
        <v>0.65990866513236324</v>
      </c>
    </row>
    <row r="218" spans="1:20">
      <c r="A218" s="4" t="str">
        <f t="shared" si="30"/>
        <v>X2Pi-10.5-f-2-2</v>
      </c>
      <c r="B218" t="s">
        <v>0</v>
      </c>
      <c r="C218">
        <v>2</v>
      </c>
      <c r="D218">
        <v>10.5</v>
      </c>
      <c r="E218" t="s">
        <v>2</v>
      </c>
      <c r="F218">
        <v>2</v>
      </c>
      <c r="G218">
        <v>7036.9936114049997</v>
      </c>
      <c r="H218">
        <v>2.8135311999999999E-2</v>
      </c>
      <c r="I218">
        <v>2</v>
      </c>
      <c r="J218">
        <f t="shared" si="32"/>
        <v>7036.9936114049997</v>
      </c>
      <c r="K218">
        <f t="shared" si="33"/>
        <v>10.5</v>
      </c>
      <c r="L218" s="2" t="str">
        <f t="shared" si="31"/>
        <v>f</v>
      </c>
      <c r="M218">
        <f>C218+1+VLOOKUP(B218,states!A$2:C$10,3,FALSE)</f>
        <v>3</v>
      </c>
      <c r="N218">
        <f t="shared" si="34"/>
        <v>7036.9936114049997</v>
      </c>
      <c r="O218" s="2" t="str">
        <f>VLOOKUP(B218,states!A$2:C$10,2,FALSE)</f>
        <v>X</v>
      </c>
      <c r="P218">
        <f t="shared" si="35"/>
        <v>2</v>
      </c>
      <c r="Q218">
        <f>VLOOKUP(B218,states!A$2:D$10,4,FALSE)</f>
        <v>1</v>
      </c>
      <c r="R218">
        <v>0.5</v>
      </c>
      <c r="S218">
        <f t="shared" si="36"/>
        <v>1.5</v>
      </c>
      <c r="T218" s="7">
        <f t="shared" si="37"/>
        <v>0.44416097760205636</v>
      </c>
    </row>
    <row r="219" spans="1:20">
      <c r="A219" s="4" t="str">
        <f t="shared" si="30"/>
        <v>X2Pi-10.5-f-3-1</v>
      </c>
      <c r="B219" t="s">
        <v>0</v>
      </c>
      <c r="C219">
        <v>3</v>
      </c>
      <c r="D219">
        <v>10.5</v>
      </c>
      <c r="E219" t="s">
        <v>2</v>
      </c>
      <c r="F219">
        <v>1</v>
      </c>
      <c r="G219">
        <v>9177.3618031959995</v>
      </c>
      <c r="H219">
        <v>1.9241982000000001E-2</v>
      </c>
      <c r="I219">
        <v>2</v>
      </c>
      <c r="J219">
        <f t="shared" si="32"/>
        <v>9177.3618031959995</v>
      </c>
      <c r="K219">
        <f t="shared" si="33"/>
        <v>10.5</v>
      </c>
      <c r="L219" s="2" t="str">
        <f t="shared" si="31"/>
        <v>f</v>
      </c>
      <c r="M219">
        <f>C219+1+VLOOKUP(B219,states!A$2:C$10,3,FALSE)</f>
        <v>4</v>
      </c>
      <c r="N219">
        <f t="shared" si="34"/>
        <v>9177.3618031959995</v>
      </c>
      <c r="O219" s="2" t="str">
        <f>VLOOKUP(B219,states!A$2:C$10,2,FALSE)</f>
        <v>X</v>
      </c>
      <c r="P219">
        <f t="shared" si="35"/>
        <v>3</v>
      </c>
      <c r="Q219">
        <f>VLOOKUP(B219,states!A$2:D$10,4,FALSE)</f>
        <v>1</v>
      </c>
      <c r="R219">
        <v>0.5</v>
      </c>
      <c r="S219">
        <f t="shared" si="36"/>
        <v>0.5</v>
      </c>
      <c r="T219" s="7">
        <f t="shared" si="37"/>
        <v>0.64944493155948624</v>
      </c>
    </row>
    <row r="220" spans="1:20">
      <c r="A220" s="4" t="str">
        <f t="shared" si="30"/>
        <v>X2Pi-10.5-e-3-1</v>
      </c>
      <c r="B220" t="s">
        <v>0</v>
      </c>
      <c r="C220">
        <v>3</v>
      </c>
      <c r="D220">
        <v>10.5</v>
      </c>
      <c r="E220" t="s">
        <v>1</v>
      </c>
      <c r="F220">
        <v>1</v>
      </c>
      <c r="G220">
        <v>9180.8247555540001</v>
      </c>
      <c r="H220">
        <v>1.9235312000000001E-2</v>
      </c>
      <c r="I220">
        <v>2</v>
      </c>
      <c r="J220">
        <f t="shared" si="32"/>
        <v>9180.8247555540001</v>
      </c>
      <c r="K220">
        <f t="shared" si="33"/>
        <v>10.5</v>
      </c>
      <c r="L220" s="2" t="str">
        <f t="shared" si="31"/>
        <v>e</v>
      </c>
      <c r="M220">
        <f>C220+1+VLOOKUP(B220,states!A$2:C$10,3,FALSE)</f>
        <v>4</v>
      </c>
      <c r="N220">
        <f t="shared" si="34"/>
        <v>9180.8247555540001</v>
      </c>
      <c r="O220" s="2" t="str">
        <f>VLOOKUP(B220,states!A$2:C$10,2,FALSE)</f>
        <v>X</v>
      </c>
      <c r="P220">
        <f t="shared" si="35"/>
        <v>3</v>
      </c>
      <c r="Q220">
        <f>VLOOKUP(B220,states!A$2:D$10,4,FALSE)</f>
        <v>1</v>
      </c>
      <c r="R220">
        <v>0.5</v>
      </c>
      <c r="S220">
        <f t="shared" si="36"/>
        <v>0.5</v>
      </c>
      <c r="T220" s="7">
        <f t="shared" si="37"/>
        <v>0.64967013184183697</v>
      </c>
    </row>
    <row r="221" spans="1:20">
      <c r="A221" s="4" t="str">
        <f t="shared" si="30"/>
        <v>X2Pi-10.5-e-3-2</v>
      </c>
      <c r="B221" t="s">
        <v>0</v>
      </c>
      <c r="C221">
        <v>3</v>
      </c>
      <c r="D221">
        <v>10.5</v>
      </c>
      <c r="E221" t="s">
        <v>1</v>
      </c>
      <c r="F221">
        <v>2</v>
      </c>
      <c r="G221">
        <v>9446.163174927</v>
      </c>
      <c r="H221">
        <v>2.3208581999999998E-2</v>
      </c>
      <c r="I221">
        <v>2</v>
      </c>
      <c r="J221">
        <f t="shared" si="32"/>
        <v>9446.163174927</v>
      </c>
      <c r="K221">
        <f t="shared" si="33"/>
        <v>10.5</v>
      </c>
      <c r="L221" s="2" t="str">
        <f t="shared" si="31"/>
        <v>e</v>
      </c>
      <c r="M221">
        <f>C221+1+VLOOKUP(B221,states!A$2:C$10,3,FALSE)</f>
        <v>4</v>
      </c>
      <c r="N221">
        <f t="shared" si="34"/>
        <v>9446.163174927</v>
      </c>
      <c r="O221" s="2" t="str">
        <f>VLOOKUP(B221,states!A$2:C$10,2,FALSE)</f>
        <v>X</v>
      </c>
      <c r="P221">
        <f t="shared" si="35"/>
        <v>3</v>
      </c>
      <c r="Q221">
        <f>VLOOKUP(B221,states!A$2:D$10,4,FALSE)</f>
        <v>1</v>
      </c>
      <c r="R221">
        <v>0.5</v>
      </c>
      <c r="S221">
        <f t="shared" si="36"/>
        <v>1.5</v>
      </c>
      <c r="T221" s="7">
        <f t="shared" si="37"/>
        <v>0.53844770365802053</v>
      </c>
    </row>
    <row r="222" spans="1:20">
      <c r="A222" s="4" t="str">
        <f t="shared" si="30"/>
        <v>X2Pi-10.5-f-3-2</v>
      </c>
      <c r="B222" t="s">
        <v>0</v>
      </c>
      <c r="C222">
        <v>3</v>
      </c>
      <c r="D222">
        <v>10.5</v>
      </c>
      <c r="E222" t="s">
        <v>2</v>
      </c>
      <c r="F222">
        <v>2</v>
      </c>
      <c r="G222">
        <v>9450.6144416179995</v>
      </c>
      <c r="H222">
        <v>2.3201912000000002E-2</v>
      </c>
      <c r="I222">
        <v>2</v>
      </c>
      <c r="J222">
        <f t="shared" si="32"/>
        <v>9450.6144416179995</v>
      </c>
      <c r="K222">
        <f t="shared" si="33"/>
        <v>10.5</v>
      </c>
      <c r="L222" s="2" t="str">
        <f t="shared" si="31"/>
        <v>f</v>
      </c>
      <c r="M222">
        <f>C222+1+VLOOKUP(B222,states!A$2:C$10,3,FALSE)</f>
        <v>4</v>
      </c>
      <c r="N222">
        <f t="shared" si="34"/>
        <v>9450.6144416179995</v>
      </c>
      <c r="O222" s="2" t="str">
        <f>VLOOKUP(B222,states!A$2:C$10,2,FALSE)</f>
        <v>X</v>
      </c>
      <c r="P222">
        <f t="shared" si="35"/>
        <v>3</v>
      </c>
      <c r="Q222">
        <f>VLOOKUP(B222,states!A$2:D$10,4,FALSE)</f>
        <v>1</v>
      </c>
      <c r="R222">
        <v>0.5</v>
      </c>
      <c r="S222">
        <f t="shared" si="36"/>
        <v>1.5</v>
      </c>
      <c r="T222" s="7">
        <f t="shared" si="37"/>
        <v>0.53860249461591214</v>
      </c>
    </row>
    <row r="223" spans="1:20">
      <c r="A223" s="4" t="str">
        <f t="shared" si="30"/>
        <v>X2Pi-10.5-f-4-1</v>
      </c>
      <c r="B223" t="s">
        <v>0</v>
      </c>
      <c r="C223">
        <v>4</v>
      </c>
      <c r="D223">
        <v>10.5</v>
      </c>
      <c r="E223" t="s">
        <v>2</v>
      </c>
      <c r="F223">
        <v>1</v>
      </c>
      <c r="G223">
        <v>11479.140490407999</v>
      </c>
      <c r="H223">
        <v>2.2278711999999999E-2</v>
      </c>
      <c r="I223">
        <v>3</v>
      </c>
      <c r="J223">
        <f t="shared" si="32"/>
        <v>11479.140490407999</v>
      </c>
      <c r="K223">
        <f t="shared" si="33"/>
        <v>10.5</v>
      </c>
      <c r="L223" s="2" t="str">
        <f t="shared" si="31"/>
        <v>f</v>
      </c>
      <c r="M223">
        <f>C223+1+VLOOKUP(B223,states!A$2:C$10,3,FALSE)</f>
        <v>5</v>
      </c>
      <c r="N223">
        <f t="shared" si="34"/>
        <v>11479.140490407999</v>
      </c>
      <c r="O223" s="2" t="str">
        <f>VLOOKUP(B223,states!A$2:C$10,2,FALSE)</f>
        <v>X</v>
      </c>
      <c r="P223">
        <f t="shared" si="35"/>
        <v>4</v>
      </c>
      <c r="Q223">
        <f>VLOOKUP(B223,states!A$2:D$10,4,FALSE)</f>
        <v>1</v>
      </c>
      <c r="R223">
        <v>0.5</v>
      </c>
      <c r="S223">
        <f t="shared" si="36"/>
        <v>0.5</v>
      </c>
      <c r="T223" s="7">
        <f t="shared" si="37"/>
        <v>0.84138219142059467</v>
      </c>
    </row>
    <row r="224" spans="1:20">
      <c r="A224" s="4" t="str">
        <f t="shared" si="30"/>
        <v>X2Pi-10.5-e-4-1</v>
      </c>
      <c r="B224" t="s">
        <v>0</v>
      </c>
      <c r="C224">
        <v>4</v>
      </c>
      <c r="D224">
        <v>10.5</v>
      </c>
      <c r="E224" t="s">
        <v>1</v>
      </c>
      <c r="F224">
        <v>1</v>
      </c>
      <c r="G224">
        <v>11482.446097481999</v>
      </c>
      <c r="H224">
        <v>2.2268712E-2</v>
      </c>
      <c r="I224">
        <v>1</v>
      </c>
      <c r="J224">
        <f t="shared" si="32"/>
        <v>11482.446097481999</v>
      </c>
      <c r="K224">
        <f t="shared" si="33"/>
        <v>10.5</v>
      </c>
      <c r="L224" s="2" t="str">
        <f t="shared" si="31"/>
        <v>e</v>
      </c>
      <c r="M224">
        <f>C224+1+VLOOKUP(B224,states!A$2:C$10,3,FALSE)</f>
        <v>5</v>
      </c>
      <c r="N224">
        <f t="shared" si="34"/>
        <v>11482.446097481999</v>
      </c>
      <c r="O224" s="2" t="str">
        <f>VLOOKUP(B224,states!A$2:C$10,2,FALSE)</f>
        <v>X</v>
      </c>
      <c r="P224">
        <f t="shared" si="35"/>
        <v>4</v>
      </c>
      <c r="Q224">
        <f>VLOOKUP(B224,states!A$2:D$10,4,FALSE)</f>
        <v>1</v>
      </c>
      <c r="R224">
        <v>0.5</v>
      </c>
      <c r="S224">
        <f t="shared" si="36"/>
        <v>0.5</v>
      </c>
      <c r="T224" s="7">
        <f t="shared" si="37"/>
        <v>0.28058667432267453</v>
      </c>
    </row>
    <row r="225" spans="1:20">
      <c r="A225" s="4" t="str">
        <f t="shared" si="30"/>
        <v>X2Pi-10.5-e-4-2</v>
      </c>
      <c r="B225" t="s">
        <v>0</v>
      </c>
      <c r="C225">
        <v>4</v>
      </c>
      <c r="D225">
        <v>10.5</v>
      </c>
      <c r="E225" t="s">
        <v>1</v>
      </c>
      <c r="F225">
        <v>2</v>
      </c>
      <c r="G225">
        <v>11736.646586839999</v>
      </c>
      <c r="H225">
        <v>2.2245312E-2</v>
      </c>
      <c r="I225">
        <v>2</v>
      </c>
      <c r="J225">
        <f t="shared" si="32"/>
        <v>11736.646586839999</v>
      </c>
      <c r="K225">
        <f t="shared" si="33"/>
        <v>10.5</v>
      </c>
      <c r="L225" s="2" t="str">
        <f t="shared" si="31"/>
        <v>e</v>
      </c>
      <c r="M225">
        <f>C225+1+VLOOKUP(B225,states!A$2:C$10,3,FALSE)</f>
        <v>5</v>
      </c>
      <c r="N225">
        <f t="shared" si="34"/>
        <v>11736.646586839999</v>
      </c>
      <c r="O225" s="2" t="str">
        <f>VLOOKUP(B225,states!A$2:C$10,2,FALSE)</f>
        <v>X</v>
      </c>
      <c r="P225">
        <f t="shared" si="35"/>
        <v>4</v>
      </c>
      <c r="Q225">
        <f>VLOOKUP(B225,states!A$2:D$10,4,FALSE)</f>
        <v>1</v>
      </c>
      <c r="R225">
        <v>0.5</v>
      </c>
      <c r="S225">
        <f t="shared" si="36"/>
        <v>1.5</v>
      </c>
      <c r="T225" s="7">
        <f t="shared" si="37"/>
        <v>0.56176365083388657</v>
      </c>
    </row>
    <row r="226" spans="1:20">
      <c r="A226" s="4" t="str">
        <f t="shared" si="30"/>
        <v>X2Pi-10.5-f-4-2</v>
      </c>
      <c r="B226" t="s">
        <v>0</v>
      </c>
      <c r="C226">
        <v>4</v>
      </c>
      <c r="D226">
        <v>10.5</v>
      </c>
      <c r="E226" t="s">
        <v>2</v>
      </c>
      <c r="F226">
        <v>2</v>
      </c>
      <c r="G226">
        <v>11740.919572061001</v>
      </c>
      <c r="H226">
        <v>2.2235312E-2</v>
      </c>
      <c r="I226">
        <v>2</v>
      </c>
      <c r="J226">
        <f t="shared" si="32"/>
        <v>11740.919572061001</v>
      </c>
      <c r="K226">
        <f t="shared" si="33"/>
        <v>10.5</v>
      </c>
      <c r="L226" s="2" t="str">
        <f t="shared" si="31"/>
        <v>f</v>
      </c>
      <c r="M226">
        <f>C226+1+VLOOKUP(B226,states!A$2:C$10,3,FALSE)</f>
        <v>5</v>
      </c>
      <c r="N226">
        <f t="shared" si="34"/>
        <v>11740.919572061001</v>
      </c>
      <c r="O226" s="2" t="str">
        <f>VLOOKUP(B226,states!A$2:C$10,2,FALSE)</f>
        <v>X</v>
      </c>
      <c r="P226">
        <f t="shared" si="35"/>
        <v>4</v>
      </c>
      <c r="Q226">
        <f>VLOOKUP(B226,states!A$2:D$10,4,FALSE)</f>
        <v>1</v>
      </c>
      <c r="R226">
        <v>0.5</v>
      </c>
      <c r="S226">
        <f t="shared" si="36"/>
        <v>1.5</v>
      </c>
      <c r="T226" s="7">
        <f t="shared" si="37"/>
        <v>0.56201629565885414</v>
      </c>
    </row>
    <row r="227" spans="1:20">
      <c r="A227" s="4" t="str">
        <f t="shared" si="30"/>
        <v>X2Pi-10.5-f-5-1</v>
      </c>
      <c r="B227" t="s">
        <v>0</v>
      </c>
      <c r="C227">
        <v>5</v>
      </c>
      <c r="D227">
        <v>10.5</v>
      </c>
      <c r="E227" t="s">
        <v>2</v>
      </c>
      <c r="F227">
        <v>1</v>
      </c>
      <c r="G227">
        <v>13657.888819911999</v>
      </c>
      <c r="H227">
        <v>3.8318711999999998E-2</v>
      </c>
      <c r="I227">
        <v>1</v>
      </c>
      <c r="J227">
        <f t="shared" si="32"/>
        <v>13657.888819911999</v>
      </c>
      <c r="K227">
        <f t="shared" si="33"/>
        <v>10.5</v>
      </c>
      <c r="L227" s="2" t="str">
        <f t="shared" si="31"/>
        <v>f</v>
      </c>
      <c r="M227">
        <f>C227+1+VLOOKUP(B227,states!A$2:C$10,3,FALSE)</f>
        <v>6</v>
      </c>
      <c r="N227">
        <f t="shared" si="34"/>
        <v>13657.888819911999</v>
      </c>
      <c r="O227" s="2" t="str">
        <f>VLOOKUP(B227,states!A$2:C$10,2,FALSE)</f>
        <v>X</v>
      </c>
      <c r="P227">
        <f t="shared" si="35"/>
        <v>5</v>
      </c>
      <c r="Q227">
        <f>VLOOKUP(B227,states!A$2:D$10,4,FALSE)</f>
        <v>1</v>
      </c>
      <c r="R227">
        <v>0.5</v>
      </c>
      <c r="S227">
        <f t="shared" si="36"/>
        <v>0.5</v>
      </c>
      <c r="T227" s="7">
        <f t="shared" si="37"/>
        <v>0.163061426530449</v>
      </c>
    </row>
    <row r="228" spans="1:20">
      <c r="A228" s="4" t="str">
        <f t="shared" si="30"/>
        <v>X2Pi-10.5-e-5-1</v>
      </c>
      <c r="B228" t="s">
        <v>0</v>
      </c>
      <c r="C228">
        <v>5</v>
      </c>
      <c r="D228">
        <v>10.5</v>
      </c>
      <c r="E228" t="s">
        <v>1</v>
      </c>
      <c r="F228">
        <v>1</v>
      </c>
      <c r="G228">
        <v>13661.093647375001</v>
      </c>
      <c r="H228">
        <v>4.4535312000000001E-2</v>
      </c>
      <c r="I228">
        <v>1</v>
      </c>
      <c r="J228">
        <f t="shared" si="32"/>
        <v>13661.093647375001</v>
      </c>
      <c r="K228">
        <f t="shared" si="33"/>
        <v>10.5</v>
      </c>
      <c r="L228" s="2" t="str">
        <f t="shared" si="31"/>
        <v>e</v>
      </c>
      <c r="M228">
        <f>C228+1+VLOOKUP(B228,states!A$2:C$10,3,FALSE)</f>
        <v>6</v>
      </c>
      <c r="N228">
        <f t="shared" si="34"/>
        <v>13661.093647375001</v>
      </c>
      <c r="O228" s="2" t="str">
        <f>VLOOKUP(B228,states!A$2:C$10,2,FALSE)</f>
        <v>X</v>
      </c>
      <c r="P228">
        <f t="shared" si="35"/>
        <v>5</v>
      </c>
      <c r="Q228">
        <f>VLOOKUP(B228,states!A$2:D$10,4,FALSE)</f>
        <v>1</v>
      </c>
      <c r="R228">
        <v>0.5</v>
      </c>
      <c r="S228">
        <f t="shared" si="36"/>
        <v>0.5</v>
      </c>
      <c r="T228" s="7">
        <f t="shared" si="37"/>
        <v>0.14029999029824769</v>
      </c>
    </row>
    <row r="229" spans="1:20">
      <c r="A229" s="4" t="str">
        <f t="shared" si="30"/>
        <v>X2Pi-10.5-e-5-2</v>
      </c>
      <c r="B229" t="s">
        <v>0</v>
      </c>
      <c r="C229">
        <v>5</v>
      </c>
      <c r="D229">
        <v>10.5</v>
      </c>
      <c r="E229" t="s">
        <v>1</v>
      </c>
      <c r="F229">
        <v>2</v>
      </c>
      <c r="G229">
        <v>13904.086499257</v>
      </c>
      <c r="H229">
        <v>4.2208582000000001E-2</v>
      </c>
      <c r="I229">
        <v>1</v>
      </c>
      <c r="J229">
        <f t="shared" si="32"/>
        <v>13904.086499257</v>
      </c>
      <c r="K229">
        <f t="shared" si="33"/>
        <v>10.5</v>
      </c>
      <c r="L229" s="2" t="str">
        <f t="shared" si="31"/>
        <v>e</v>
      </c>
      <c r="M229">
        <f>C229+1+VLOOKUP(B229,states!A$2:C$10,3,FALSE)</f>
        <v>6</v>
      </c>
      <c r="N229">
        <f t="shared" si="34"/>
        <v>13904.086499257</v>
      </c>
      <c r="O229" s="2" t="str">
        <f>VLOOKUP(B229,states!A$2:C$10,2,FALSE)</f>
        <v>X</v>
      </c>
      <c r="P229">
        <f t="shared" si="35"/>
        <v>5</v>
      </c>
      <c r="Q229">
        <f>VLOOKUP(B229,states!A$2:D$10,4,FALSE)</f>
        <v>1</v>
      </c>
      <c r="R229">
        <v>0.5</v>
      </c>
      <c r="S229">
        <f t="shared" si="36"/>
        <v>1.5</v>
      </c>
      <c r="T229" s="7">
        <f t="shared" si="37"/>
        <v>0.14803396715695005</v>
      </c>
    </row>
    <row r="230" spans="1:20">
      <c r="A230" s="4" t="str">
        <f t="shared" si="30"/>
        <v>X2Pi-10.5-f-5-2</v>
      </c>
      <c r="B230" t="s">
        <v>0</v>
      </c>
      <c r="C230">
        <v>5</v>
      </c>
      <c r="D230">
        <v>10.5</v>
      </c>
      <c r="E230" t="s">
        <v>2</v>
      </c>
      <c r="F230">
        <v>2</v>
      </c>
      <c r="G230">
        <v>13908.165696448001</v>
      </c>
      <c r="H230">
        <v>4.2201912000000001E-2</v>
      </c>
      <c r="I230">
        <v>1</v>
      </c>
      <c r="J230">
        <f t="shared" si="32"/>
        <v>13908.165696448001</v>
      </c>
      <c r="K230">
        <f t="shared" si="33"/>
        <v>10.5</v>
      </c>
      <c r="L230" s="2" t="str">
        <f t="shared" si="31"/>
        <v>f</v>
      </c>
      <c r="M230">
        <f>C230+1+VLOOKUP(B230,states!A$2:C$10,3,FALSE)</f>
        <v>6</v>
      </c>
      <c r="N230">
        <f t="shared" si="34"/>
        <v>13908.165696448001</v>
      </c>
      <c r="O230" s="2" t="str">
        <f>VLOOKUP(B230,states!A$2:C$10,2,FALSE)</f>
        <v>X</v>
      </c>
      <c r="P230">
        <f t="shared" si="35"/>
        <v>5</v>
      </c>
      <c r="Q230">
        <f>VLOOKUP(B230,states!A$2:D$10,4,FALSE)</f>
        <v>1</v>
      </c>
      <c r="R230">
        <v>0.5</v>
      </c>
      <c r="S230">
        <f t="shared" si="36"/>
        <v>1.5</v>
      </c>
      <c r="T230" s="7">
        <f t="shared" si="37"/>
        <v>0.14805736388269408</v>
      </c>
    </row>
    <row r="231" spans="1:20">
      <c r="A231" s="4" t="str">
        <f t="shared" si="30"/>
        <v>X2Pi-11.5-f-0-1</v>
      </c>
      <c r="B231" t="s">
        <v>0</v>
      </c>
      <c r="C231">
        <v>0</v>
      </c>
      <c r="D231">
        <v>11.5</v>
      </c>
      <c r="E231" t="s">
        <v>2</v>
      </c>
      <c r="F231">
        <v>1</v>
      </c>
      <c r="G231">
        <v>1832.035822754</v>
      </c>
      <c r="H231">
        <v>3.0251982E-2</v>
      </c>
      <c r="I231">
        <v>2</v>
      </c>
      <c r="J231">
        <f t="shared" si="32"/>
        <v>1832.035822754</v>
      </c>
      <c r="K231">
        <f t="shared" si="33"/>
        <v>11.5</v>
      </c>
      <c r="L231" s="2" t="str">
        <f t="shared" si="31"/>
        <v>f</v>
      </c>
      <c r="M231">
        <f>C231+1+VLOOKUP(B231,states!A$2:C$10,3,FALSE)</f>
        <v>1</v>
      </c>
      <c r="N231">
        <f t="shared" si="34"/>
        <v>1832.035822754</v>
      </c>
      <c r="O231" s="2" t="str">
        <f>VLOOKUP(B231,states!A$2:C$10,2,FALSE)</f>
        <v>X</v>
      </c>
      <c r="P231">
        <f t="shared" si="35"/>
        <v>0</v>
      </c>
      <c r="Q231">
        <f>VLOOKUP(B231,states!A$2:D$10,4,FALSE)</f>
        <v>1</v>
      </c>
      <c r="R231">
        <v>0.5</v>
      </c>
      <c r="S231">
        <f t="shared" si="36"/>
        <v>0.5</v>
      </c>
      <c r="T231" s="7">
        <f t="shared" si="37"/>
        <v>40.563609602863352</v>
      </c>
    </row>
    <row r="232" spans="1:20">
      <c r="A232" s="4" t="str">
        <f t="shared" si="30"/>
        <v>X2Pi-11.5-e-0-1</v>
      </c>
      <c r="B232" t="s">
        <v>0</v>
      </c>
      <c r="C232">
        <v>0</v>
      </c>
      <c r="D232">
        <v>11.5</v>
      </c>
      <c r="E232" t="s">
        <v>1</v>
      </c>
      <c r="F232">
        <v>1</v>
      </c>
      <c r="G232">
        <v>1836.6663320719999</v>
      </c>
      <c r="H232">
        <v>3.9235312000000001E-2</v>
      </c>
      <c r="I232">
        <v>3</v>
      </c>
      <c r="J232">
        <f t="shared" si="32"/>
        <v>1836.6663320719999</v>
      </c>
      <c r="K232">
        <f t="shared" si="33"/>
        <v>11.5</v>
      </c>
      <c r="L232" s="2" t="str">
        <f t="shared" si="31"/>
        <v>e</v>
      </c>
      <c r="M232">
        <f>C232+1+VLOOKUP(B232,states!A$2:C$10,3,FALSE)</f>
        <v>1</v>
      </c>
      <c r="N232">
        <f t="shared" si="34"/>
        <v>1836.6663320719999</v>
      </c>
      <c r="O232" s="2" t="str">
        <f>VLOOKUP(B232,states!A$2:C$10,2,FALSE)</f>
        <v>X</v>
      </c>
      <c r="P232">
        <f t="shared" si="35"/>
        <v>0</v>
      </c>
      <c r="Q232">
        <f>VLOOKUP(B232,states!A$2:D$10,4,FALSE)</f>
        <v>1</v>
      </c>
      <c r="R232">
        <v>0.5</v>
      </c>
      <c r="S232">
        <f t="shared" si="36"/>
        <v>0.5</v>
      </c>
      <c r="T232" s="7">
        <f t="shared" si="37"/>
        <v>46.91422821720581</v>
      </c>
    </row>
    <row r="233" spans="1:20">
      <c r="A233" s="4" t="str">
        <f t="shared" si="30"/>
        <v>X2Pi-11.5-e-0-2</v>
      </c>
      <c r="B233" t="s">
        <v>0</v>
      </c>
      <c r="C233">
        <v>0</v>
      </c>
      <c r="D233">
        <v>11.5</v>
      </c>
      <c r="E233" t="s">
        <v>1</v>
      </c>
      <c r="F233">
        <v>2</v>
      </c>
      <c r="G233">
        <v>2161.2452765180001</v>
      </c>
      <c r="H233">
        <v>3.3308582000000003E-2</v>
      </c>
      <c r="I233">
        <v>2</v>
      </c>
      <c r="J233">
        <f t="shared" si="32"/>
        <v>2161.2452765180001</v>
      </c>
      <c r="K233">
        <f t="shared" si="33"/>
        <v>11.5</v>
      </c>
      <c r="L233" s="2" t="str">
        <f t="shared" si="31"/>
        <v>e</v>
      </c>
      <c r="M233">
        <f>C233+1+VLOOKUP(B233,states!A$2:C$10,3,FALSE)</f>
        <v>1</v>
      </c>
      <c r="N233">
        <f t="shared" si="34"/>
        <v>2161.2452765180001</v>
      </c>
      <c r="O233" s="2" t="str">
        <f>VLOOKUP(B233,states!A$2:C$10,2,FALSE)</f>
        <v>X</v>
      </c>
      <c r="P233">
        <f t="shared" si="35"/>
        <v>0</v>
      </c>
      <c r="Q233">
        <f>VLOOKUP(B233,states!A$2:D$10,4,FALSE)</f>
        <v>1</v>
      </c>
      <c r="R233">
        <v>0.5</v>
      </c>
      <c r="S233">
        <f t="shared" si="36"/>
        <v>1.5</v>
      </c>
      <c r="T233" s="7">
        <f t="shared" si="37"/>
        <v>36.841243723940252</v>
      </c>
    </row>
    <row r="234" spans="1:20">
      <c r="A234" s="4" t="str">
        <f t="shared" si="30"/>
        <v>X2Pi-11.5-f-0-2</v>
      </c>
      <c r="B234" t="s">
        <v>0</v>
      </c>
      <c r="C234">
        <v>0</v>
      </c>
      <c r="D234">
        <v>11.5</v>
      </c>
      <c r="E234" t="s">
        <v>2</v>
      </c>
      <c r="F234">
        <v>2</v>
      </c>
      <c r="G234">
        <v>2167.1004357850002</v>
      </c>
      <c r="H234">
        <v>5.4431911999999999E-2</v>
      </c>
      <c r="I234">
        <v>3</v>
      </c>
      <c r="J234">
        <f t="shared" si="32"/>
        <v>2167.1004357850002</v>
      </c>
      <c r="K234">
        <f t="shared" si="33"/>
        <v>11.5</v>
      </c>
      <c r="L234" s="2" t="str">
        <f t="shared" si="31"/>
        <v>f</v>
      </c>
      <c r="M234">
        <f>C234+1+VLOOKUP(B234,states!A$2:C$10,3,FALSE)</f>
        <v>1</v>
      </c>
      <c r="N234">
        <f t="shared" si="34"/>
        <v>2167.1004357850002</v>
      </c>
      <c r="O234" s="2" t="str">
        <f>VLOOKUP(B234,states!A$2:C$10,2,FALSE)</f>
        <v>X</v>
      </c>
      <c r="P234">
        <f t="shared" si="35"/>
        <v>0</v>
      </c>
      <c r="Q234">
        <f>VLOOKUP(B234,states!A$2:D$10,4,FALSE)</f>
        <v>1</v>
      </c>
      <c r="R234">
        <v>0.5</v>
      </c>
      <c r="S234">
        <f t="shared" si="36"/>
        <v>1.5</v>
      </c>
      <c r="T234" s="7">
        <f t="shared" si="37"/>
        <v>33.8164564445444</v>
      </c>
    </row>
    <row r="235" spans="1:20">
      <c r="A235" s="4" t="str">
        <f t="shared" si="30"/>
        <v>X2Pi-11.5-f-1-1</v>
      </c>
      <c r="B235" t="s">
        <v>0</v>
      </c>
      <c r="C235">
        <v>1</v>
      </c>
      <c r="D235">
        <v>11.5</v>
      </c>
      <c r="E235" t="s">
        <v>2</v>
      </c>
      <c r="F235">
        <v>1</v>
      </c>
      <c r="G235">
        <v>4495.4462028349999</v>
      </c>
      <c r="H235">
        <v>2.5998712E-2</v>
      </c>
      <c r="I235">
        <v>4</v>
      </c>
      <c r="J235">
        <f t="shared" si="32"/>
        <v>4495.4462028349999</v>
      </c>
      <c r="K235">
        <f t="shared" si="33"/>
        <v>11.5</v>
      </c>
      <c r="L235" s="2" t="str">
        <f t="shared" si="31"/>
        <v>f</v>
      </c>
      <c r="M235">
        <f>C235+1+VLOOKUP(B235,states!A$2:C$10,3,FALSE)</f>
        <v>2</v>
      </c>
      <c r="N235">
        <f t="shared" si="34"/>
        <v>4495.4462028349999</v>
      </c>
      <c r="O235" s="2" t="str">
        <f>VLOOKUP(B235,states!A$2:C$10,2,FALSE)</f>
        <v>X</v>
      </c>
      <c r="P235">
        <f t="shared" si="35"/>
        <v>1</v>
      </c>
      <c r="Q235">
        <f>VLOOKUP(B235,states!A$2:D$10,4,FALSE)</f>
        <v>1</v>
      </c>
      <c r="R235">
        <v>0.5</v>
      </c>
      <c r="S235">
        <f t="shared" si="36"/>
        <v>0.5</v>
      </c>
      <c r="T235" s="7">
        <f t="shared" si="37"/>
        <v>0.94399260052640244</v>
      </c>
    </row>
    <row r="236" spans="1:20">
      <c r="A236" s="4" t="str">
        <f t="shared" si="30"/>
        <v>X2Pi-11.5-e-1-1</v>
      </c>
      <c r="B236" t="s">
        <v>0</v>
      </c>
      <c r="C236">
        <v>1</v>
      </c>
      <c r="D236">
        <v>11.5</v>
      </c>
      <c r="E236" t="s">
        <v>1</v>
      </c>
      <c r="F236">
        <v>1</v>
      </c>
      <c r="G236">
        <v>4499.9057602180001</v>
      </c>
      <c r="H236">
        <v>2.3292012000000001E-2</v>
      </c>
      <c r="I236">
        <v>4</v>
      </c>
      <c r="J236">
        <f t="shared" si="32"/>
        <v>4499.9057602180001</v>
      </c>
      <c r="K236">
        <f t="shared" si="33"/>
        <v>11.5</v>
      </c>
      <c r="L236" s="2" t="str">
        <f t="shared" si="31"/>
        <v>e</v>
      </c>
      <c r="M236">
        <f>C236+1+VLOOKUP(B236,states!A$2:C$10,3,FALSE)</f>
        <v>2</v>
      </c>
      <c r="N236">
        <f t="shared" si="34"/>
        <v>4499.9057602180001</v>
      </c>
      <c r="O236" s="2" t="str">
        <f>VLOOKUP(B236,states!A$2:C$10,2,FALSE)</f>
        <v>X</v>
      </c>
      <c r="P236">
        <f t="shared" si="35"/>
        <v>1</v>
      </c>
      <c r="Q236">
        <f>VLOOKUP(B236,states!A$2:D$10,4,FALSE)</f>
        <v>1</v>
      </c>
      <c r="R236">
        <v>0.5</v>
      </c>
      <c r="S236">
        <f t="shared" si="36"/>
        <v>0.5</v>
      </c>
      <c r="T236" s="7">
        <f t="shared" si="37"/>
        <v>1.0536913578447833</v>
      </c>
    </row>
    <row r="237" spans="1:20">
      <c r="A237" s="4" t="str">
        <f t="shared" si="30"/>
        <v>X2Pi-11.5-e-1-2</v>
      </c>
      <c r="B237" t="s">
        <v>0</v>
      </c>
      <c r="C237">
        <v>1</v>
      </c>
      <c r="D237">
        <v>11.5</v>
      </c>
      <c r="E237" t="s">
        <v>1</v>
      </c>
      <c r="F237">
        <v>2</v>
      </c>
      <c r="G237">
        <v>4812.1337206580001</v>
      </c>
      <c r="H237">
        <v>3.0185311999999999E-2</v>
      </c>
      <c r="I237">
        <v>4</v>
      </c>
      <c r="J237">
        <f t="shared" si="32"/>
        <v>4812.1337206580001</v>
      </c>
      <c r="K237">
        <f t="shared" si="33"/>
        <v>11.5</v>
      </c>
      <c r="L237" s="2" t="str">
        <f t="shared" si="31"/>
        <v>e</v>
      </c>
      <c r="M237">
        <f>C237+1+VLOOKUP(B237,states!A$2:C$10,3,FALSE)</f>
        <v>2</v>
      </c>
      <c r="N237">
        <f t="shared" si="34"/>
        <v>4812.1337206580001</v>
      </c>
      <c r="O237" s="2" t="str">
        <f>VLOOKUP(B237,states!A$2:C$10,2,FALSE)</f>
        <v>X</v>
      </c>
      <c r="P237">
        <f t="shared" si="35"/>
        <v>1</v>
      </c>
      <c r="Q237">
        <f>VLOOKUP(B237,states!A$2:D$10,4,FALSE)</f>
        <v>1</v>
      </c>
      <c r="R237">
        <v>0.5</v>
      </c>
      <c r="S237">
        <f t="shared" si="36"/>
        <v>1.5</v>
      </c>
      <c r="T237" s="7">
        <f t="shared" si="37"/>
        <v>0.8130640409221872</v>
      </c>
    </row>
    <row r="238" spans="1:20">
      <c r="A238" s="4" t="str">
        <f t="shared" si="30"/>
        <v>X2Pi-11.5-f-1-2</v>
      </c>
      <c r="B238" t="s">
        <v>0</v>
      </c>
      <c r="C238">
        <v>1</v>
      </c>
      <c r="D238">
        <v>11.5</v>
      </c>
      <c r="E238" t="s">
        <v>2</v>
      </c>
      <c r="F238">
        <v>2</v>
      </c>
      <c r="G238">
        <v>4817.7576114049998</v>
      </c>
      <c r="H238">
        <v>3.9235312000000001E-2</v>
      </c>
      <c r="I238">
        <v>3</v>
      </c>
      <c r="J238">
        <f t="shared" si="32"/>
        <v>4817.7576114049998</v>
      </c>
      <c r="K238">
        <f t="shared" si="33"/>
        <v>11.5</v>
      </c>
      <c r="L238" s="2" t="str">
        <f t="shared" si="31"/>
        <v>f</v>
      </c>
      <c r="M238">
        <f>C238+1+VLOOKUP(B238,states!A$2:C$10,3,FALSE)</f>
        <v>2</v>
      </c>
      <c r="N238">
        <f t="shared" si="34"/>
        <v>4817.7576114049998</v>
      </c>
      <c r="O238" s="2" t="str">
        <f>VLOOKUP(B238,states!A$2:C$10,2,FALSE)</f>
        <v>X</v>
      </c>
      <c r="P238">
        <f t="shared" si="35"/>
        <v>1</v>
      </c>
      <c r="Q238">
        <f>VLOOKUP(B238,states!A$2:D$10,4,FALSE)</f>
        <v>1</v>
      </c>
      <c r="R238">
        <v>0.5</v>
      </c>
      <c r="S238">
        <f t="shared" si="36"/>
        <v>1.5</v>
      </c>
      <c r="T238" s="7">
        <f t="shared" si="37"/>
        <v>0.46914228217205811</v>
      </c>
    </row>
    <row r="239" spans="1:20">
      <c r="A239" s="4" t="str">
        <f t="shared" si="30"/>
        <v>X2Pi-11.5-f-2-1</v>
      </c>
      <c r="B239" t="s">
        <v>0</v>
      </c>
      <c r="C239">
        <v>2</v>
      </c>
      <c r="D239">
        <v>11.5</v>
      </c>
      <c r="E239" t="s">
        <v>2</v>
      </c>
      <c r="F239">
        <v>1</v>
      </c>
      <c r="G239">
        <v>7033.379391773</v>
      </c>
      <c r="H239">
        <v>2.8201982E-2</v>
      </c>
      <c r="I239">
        <v>3</v>
      </c>
      <c r="J239">
        <f t="shared" si="32"/>
        <v>7033.379391773</v>
      </c>
      <c r="K239">
        <f t="shared" si="33"/>
        <v>11.5</v>
      </c>
      <c r="L239" s="2" t="str">
        <f t="shared" si="31"/>
        <v>f</v>
      </c>
      <c r="M239">
        <f>C239+1+VLOOKUP(B239,states!A$2:C$10,3,FALSE)</f>
        <v>3</v>
      </c>
      <c r="N239">
        <f t="shared" si="34"/>
        <v>7033.379391773</v>
      </c>
      <c r="O239" s="2" t="str">
        <f>VLOOKUP(B239,states!A$2:C$10,2,FALSE)</f>
        <v>X</v>
      </c>
      <c r="P239">
        <f t="shared" si="35"/>
        <v>2</v>
      </c>
      <c r="Q239">
        <f>VLOOKUP(B239,states!A$2:D$10,4,FALSE)</f>
        <v>1</v>
      </c>
      <c r="R239">
        <v>0.5</v>
      </c>
      <c r="S239">
        <f t="shared" si="36"/>
        <v>0.5</v>
      </c>
      <c r="T239" s="7">
        <f t="shared" si="37"/>
        <v>0.65268263107935964</v>
      </c>
    </row>
    <row r="240" spans="1:20">
      <c r="A240" s="4" t="str">
        <f t="shared" si="30"/>
        <v>X2Pi-11.5-e-2-1</v>
      </c>
      <c r="B240" t="s">
        <v>0</v>
      </c>
      <c r="C240">
        <v>2</v>
      </c>
      <c r="D240">
        <v>11.5</v>
      </c>
      <c r="E240" t="s">
        <v>1</v>
      </c>
      <c r="F240">
        <v>1</v>
      </c>
      <c r="G240">
        <v>7037.672439764</v>
      </c>
      <c r="H240">
        <v>2.4235311999999998E-2</v>
      </c>
      <c r="I240">
        <v>2</v>
      </c>
      <c r="J240">
        <f t="shared" si="32"/>
        <v>7037.672439764</v>
      </c>
      <c r="K240">
        <f t="shared" si="33"/>
        <v>11.5</v>
      </c>
      <c r="L240" s="2" t="str">
        <f t="shared" si="31"/>
        <v>e</v>
      </c>
      <c r="M240">
        <f>C240+1+VLOOKUP(B240,states!A$2:C$10,3,FALSE)</f>
        <v>3</v>
      </c>
      <c r="N240">
        <f t="shared" si="34"/>
        <v>7037.672439764</v>
      </c>
      <c r="O240" s="2" t="str">
        <f>VLOOKUP(B240,states!A$2:C$10,2,FALSE)</f>
        <v>X</v>
      </c>
      <c r="P240">
        <f t="shared" si="35"/>
        <v>2</v>
      </c>
      <c r="Q240">
        <f>VLOOKUP(B240,states!A$2:D$10,4,FALSE)</f>
        <v>1</v>
      </c>
      <c r="R240">
        <v>0.5</v>
      </c>
      <c r="S240">
        <f t="shared" si="36"/>
        <v>0.5</v>
      </c>
      <c r="T240" s="7">
        <f t="shared" si="37"/>
        <v>0.5063395047527548</v>
      </c>
    </row>
    <row r="241" spans="1:20">
      <c r="A241" s="4" t="str">
        <f t="shared" si="30"/>
        <v>X2Pi-11.5-e-2-2</v>
      </c>
      <c r="B241" t="s">
        <v>0</v>
      </c>
      <c r="C241">
        <v>2</v>
      </c>
      <c r="D241">
        <v>11.5</v>
      </c>
      <c r="E241" t="s">
        <v>1</v>
      </c>
      <c r="F241">
        <v>2</v>
      </c>
      <c r="G241">
        <v>7337.6522765190002</v>
      </c>
      <c r="H241">
        <v>3.3308582000000003E-2</v>
      </c>
      <c r="I241">
        <v>2</v>
      </c>
      <c r="J241">
        <f t="shared" si="32"/>
        <v>7337.6522765190002</v>
      </c>
      <c r="K241">
        <f t="shared" si="33"/>
        <v>11.5</v>
      </c>
      <c r="L241" s="2" t="str">
        <f t="shared" si="31"/>
        <v>e</v>
      </c>
      <c r="M241">
        <f>C241+1+VLOOKUP(B241,states!A$2:C$10,3,FALSE)</f>
        <v>3</v>
      </c>
      <c r="N241">
        <f t="shared" si="34"/>
        <v>7337.6522765190002</v>
      </c>
      <c r="O241" s="2" t="str">
        <f>VLOOKUP(B241,states!A$2:C$10,2,FALSE)</f>
        <v>X</v>
      </c>
      <c r="P241">
        <f t="shared" si="35"/>
        <v>2</v>
      </c>
      <c r="Q241">
        <f>VLOOKUP(B241,states!A$2:D$10,4,FALSE)</f>
        <v>1</v>
      </c>
      <c r="R241">
        <v>0.5</v>
      </c>
      <c r="S241">
        <f t="shared" si="36"/>
        <v>1.5</v>
      </c>
      <c r="T241" s="7">
        <f t="shared" si="37"/>
        <v>0.36841243723940253</v>
      </c>
    </row>
    <row r="242" spans="1:20">
      <c r="A242" s="4" t="str">
        <f t="shared" si="30"/>
        <v>X2Pi-11.5-f-2-2</v>
      </c>
      <c r="B242" t="s">
        <v>0</v>
      </c>
      <c r="C242">
        <v>2</v>
      </c>
      <c r="D242">
        <v>11.5</v>
      </c>
      <c r="E242" t="s">
        <v>2</v>
      </c>
      <c r="F242">
        <v>2</v>
      </c>
      <c r="G242">
        <v>7343.0674763229999</v>
      </c>
      <c r="H242">
        <v>3.1831911999999997E-2</v>
      </c>
      <c r="I242">
        <v>2</v>
      </c>
      <c r="J242">
        <f t="shared" si="32"/>
        <v>7343.0674763229999</v>
      </c>
      <c r="K242">
        <f t="shared" si="33"/>
        <v>11.5</v>
      </c>
      <c r="L242" s="2" t="str">
        <f t="shared" si="31"/>
        <v>f</v>
      </c>
      <c r="M242">
        <f>C242+1+VLOOKUP(B242,states!A$2:C$10,3,FALSE)</f>
        <v>3</v>
      </c>
      <c r="N242">
        <f t="shared" si="34"/>
        <v>7343.0674763229999</v>
      </c>
      <c r="O242" s="2" t="str">
        <f>VLOOKUP(B242,states!A$2:C$10,2,FALSE)</f>
        <v>X</v>
      </c>
      <c r="P242">
        <f t="shared" si="35"/>
        <v>2</v>
      </c>
      <c r="Q242">
        <f>VLOOKUP(B242,states!A$2:D$10,4,FALSE)</f>
        <v>1</v>
      </c>
      <c r="R242">
        <v>0.5</v>
      </c>
      <c r="S242">
        <f t="shared" si="36"/>
        <v>1.5</v>
      </c>
      <c r="T242" s="7">
        <f t="shared" si="37"/>
        <v>0.38550294671612861</v>
      </c>
    </row>
    <row r="243" spans="1:20">
      <c r="A243" s="4" t="str">
        <f t="shared" si="30"/>
        <v>X2Pi-11.5-f-3-1</v>
      </c>
      <c r="B243" t="s">
        <v>0</v>
      </c>
      <c r="C243">
        <v>3</v>
      </c>
      <c r="D243">
        <v>11.5</v>
      </c>
      <c r="E243" t="s">
        <v>2</v>
      </c>
      <c r="F243">
        <v>1</v>
      </c>
      <c r="G243">
        <v>9447.1360512890005</v>
      </c>
      <c r="H243">
        <v>2.4858712000000002E-2</v>
      </c>
      <c r="I243">
        <v>2</v>
      </c>
      <c r="J243">
        <f t="shared" si="32"/>
        <v>9447.1360512890005</v>
      </c>
      <c r="K243">
        <f t="shared" si="33"/>
        <v>11.5</v>
      </c>
      <c r="L243" s="2" t="str">
        <f t="shared" si="31"/>
        <v>f</v>
      </c>
      <c r="M243">
        <f>C243+1+VLOOKUP(B243,states!A$2:C$10,3,FALSE)</f>
        <v>4</v>
      </c>
      <c r="N243">
        <f t="shared" si="34"/>
        <v>9447.1360512890005</v>
      </c>
      <c r="O243" s="2" t="str">
        <f>VLOOKUP(B243,states!A$2:C$10,2,FALSE)</f>
        <v>X</v>
      </c>
      <c r="P243">
        <f t="shared" si="35"/>
        <v>3</v>
      </c>
      <c r="Q243">
        <f>VLOOKUP(B243,states!A$2:D$10,4,FALSE)</f>
        <v>1</v>
      </c>
      <c r="R243">
        <v>0.5</v>
      </c>
      <c r="S243">
        <f t="shared" si="36"/>
        <v>0.5</v>
      </c>
      <c r="T243" s="7">
        <f t="shared" si="37"/>
        <v>0.4936416607428612</v>
      </c>
    </row>
    <row r="244" spans="1:20">
      <c r="A244" s="4" t="str">
        <f t="shared" si="30"/>
        <v>X2Pi-11.5-e-3-1</v>
      </c>
      <c r="B244" t="s">
        <v>0</v>
      </c>
      <c r="C244">
        <v>3</v>
      </c>
      <c r="D244">
        <v>11.5</v>
      </c>
      <c r="E244" t="s">
        <v>1</v>
      </c>
      <c r="F244">
        <v>1</v>
      </c>
      <c r="G244">
        <v>9451.2597075859994</v>
      </c>
      <c r="H244">
        <v>2.3292012000000001E-2</v>
      </c>
      <c r="I244">
        <v>2</v>
      </c>
      <c r="J244">
        <f t="shared" si="32"/>
        <v>9451.2597075859994</v>
      </c>
      <c r="K244">
        <f t="shared" si="33"/>
        <v>11.5</v>
      </c>
      <c r="L244" s="2" t="str">
        <f t="shared" si="31"/>
        <v>e</v>
      </c>
      <c r="M244">
        <f>C244+1+VLOOKUP(B244,states!A$2:C$10,3,FALSE)</f>
        <v>4</v>
      </c>
      <c r="N244">
        <f t="shared" si="34"/>
        <v>9451.2597075859994</v>
      </c>
      <c r="O244" s="2" t="str">
        <f>VLOOKUP(B244,states!A$2:C$10,2,FALSE)</f>
        <v>X</v>
      </c>
      <c r="P244">
        <f t="shared" si="35"/>
        <v>3</v>
      </c>
      <c r="Q244">
        <f>VLOOKUP(B244,states!A$2:D$10,4,FALSE)</f>
        <v>1</v>
      </c>
      <c r="R244">
        <v>0.5</v>
      </c>
      <c r="S244">
        <f t="shared" si="36"/>
        <v>0.5</v>
      </c>
      <c r="T244" s="7">
        <f t="shared" si="37"/>
        <v>0.52684567892239165</v>
      </c>
    </row>
    <row r="245" spans="1:20">
      <c r="A245" s="4" t="str">
        <f t="shared" si="30"/>
        <v>X2Pi-11.5-e-3-2</v>
      </c>
      <c r="B245" t="s">
        <v>0</v>
      </c>
      <c r="C245">
        <v>3</v>
      </c>
      <c r="D245">
        <v>11.5</v>
      </c>
      <c r="E245" t="s">
        <v>1</v>
      </c>
      <c r="F245">
        <v>2</v>
      </c>
      <c r="G245">
        <v>9739.0598590209993</v>
      </c>
      <c r="H245">
        <v>3.3405312E-2</v>
      </c>
      <c r="I245">
        <v>2</v>
      </c>
      <c r="J245">
        <f t="shared" si="32"/>
        <v>9739.0598590209993</v>
      </c>
      <c r="K245">
        <f t="shared" si="33"/>
        <v>11.5</v>
      </c>
      <c r="L245" s="2" t="str">
        <f t="shared" si="31"/>
        <v>e</v>
      </c>
      <c r="M245">
        <f>C245+1+VLOOKUP(B245,states!A$2:C$10,3,FALSE)</f>
        <v>4</v>
      </c>
      <c r="N245">
        <f t="shared" si="34"/>
        <v>9739.0598590209993</v>
      </c>
      <c r="O245" s="2" t="str">
        <f>VLOOKUP(B245,states!A$2:C$10,2,FALSE)</f>
        <v>X</v>
      </c>
      <c r="P245">
        <f t="shared" si="35"/>
        <v>3</v>
      </c>
      <c r="Q245">
        <f>VLOOKUP(B245,states!A$2:D$10,4,FALSE)</f>
        <v>1</v>
      </c>
      <c r="R245">
        <v>0.5</v>
      </c>
      <c r="S245">
        <f t="shared" si="36"/>
        <v>1.5</v>
      </c>
      <c r="T245" s="7">
        <f t="shared" si="37"/>
        <v>0.36734564477674969</v>
      </c>
    </row>
    <row r="246" spans="1:20">
      <c r="A246" s="4" t="str">
        <f t="shared" si="30"/>
        <v>X2Pi-11.5-f-3-2</v>
      </c>
      <c r="B246" t="s">
        <v>0</v>
      </c>
      <c r="C246">
        <v>3</v>
      </c>
      <c r="D246">
        <v>11.5</v>
      </c>
      <c r="E246" t="s">
        <v>2</v>
      </c>
      <c r="F246">
        <v>2</v>
      </c>
      <c r="G246">
        <v>9744.2616114039993</v>
      </c>
      <c r="H246">
        <v>3.3135312E-2</v>
      </c>
      <c r="I246">
        <v>2</v>
      </c>
      <c r="J246">
        <f t="shared" si="32"/>
        <v>9744.2616114039993</v>
      </c>
      <c r="K246">
        <f t="shared" si="33"/>
        <v>11.5</v>
      </c>
      <c r="L246" s="2" t="str">
        <f t="shared" si="31"/>
        <v>f</v>
      </c>
      <c r="M246">
        <f>C246+1+VLOOKUP(B246,states!A$2:C$10,3,FALSE)</f>
        <v>4</v>
      </c>
      <c r="N246">
        <f t="shared" si="34"/>
        <v>9744.2616114039993</v>
      </c>
      <c r="O246" s="2" t="str">
        <f>VLOOKUP(B246,states!A$2:C$10,2,FALSE)</f>
        <v>X</v>
      </c>
      <c r="P246">
        <f t="shared" si="35"/>
        <v>3</v>
      </c>
      <c r="Q246">
        <f>VLOOKUP(B246,states!A$2:D$10,4,FALSE)</f>
        <v>1</v>
      </c>
      <c r="R246">
        <v>0.5</v>
      </c>
      <c r="S246">
        <f t="shared" si="36"/>
        <v>1.5</v>
      </c>
      <c r="T246" s="7">
        <f t="shared" si="37"/>
        <v>0.37033892650862904</v>
      </c>
    </row>
    <row r="247" spans="1:20">
      <c r="A247" s="4" t="str">
        <f t="shared" si="30"/>
        <v>X2Pi-11.5-f-4-1</v>
      </c>
      <c r="B247" t="s">
        <v>0</v>
      </c>
      <c r="C247">
        <v>4</v>
      </c>
      <c r="D247">
        <v>11.5</v>
      </c>
      <c r="E247" t="s">
        <v>2</v>
      </c>
      <c r="F247">
        <v>1</v>
      </c>
      <c r="G247">
        <v>11737.534803196</v>
      </c>
      <c r="H247">
        <v>2.4241981999999999E-2</v>
      </c>
      <c r="I247">
        <v>2</v>
      </c>
      <c r="J247">
        <f t="shared" si="32"/>
        <v>11737.534803196</v>
      </c>
      <c r="K247">
        <f t="shared" si="33"/>
        <v>11.5</v>
      </c>
      <c r="L247" s="2" t="str">
        <f t="shared" si="31"/>
        <v>f</v>
      </c>
      <c r="M247">
        <f>C247+1+VLOOKUP(B247,states!A$2:C$10,3,FALSE)</f>
        <v>5</v>
      </c>
      <c r="N247">
        <f t="shared" si="34"/>
        <v>11737.534803196</v>
      </c>
      <c r="O247" s="2" t="str">
        <f>VLOOKUP(B247,states!A$2:C$10,2,FALSE)</f>
        <v>X</v>
      </c>
      <c r="P247">
        <f t="shared" si="35"/>
        <v>4</v>
      </c>
      <c r="Q247">
        <f>VLOOKUP(B247,states!A$2:D$10,4,FALSE)</f>
        <v>1</v>
      </c>
      <c r="R247">
        <v>0.5</v>
      </c>
      <c r="S247">
        <f t="shared" si="36"/>
        <v>0.5</v>
      </c>
      <c r="T247" s="7">
        <f t="shared" si="37"/>
        <v>0.50620018922580234</v>
      </c>
    </row>
    <row r="248" spans="1:20">
      <c r="A248" s="4" t="str">
        <f t="shared" si="30"/>
        <v>X2Pi-11.5-e-4-1</v>
      </c>
      <c r="B248" t="s">
        <v>0</v>
      </c>
      <c r="C248">
        <v>4</v>
      </c>
      <c r="D248">
        <v>11.5</v>
      </c>
      <c r="E248" t="s">
        <v>1</v>
      </c>
      <c r="F248">
        <v>1</v>
      </c>
      <c r="G248">
        <v>11741.509755554</v>
      </c>
      <c r="H248">
        <v>2.4235311999999998E-2</v>
      </c>
      <c r="I248">
        <v>2</v>
      </c>
      <c r="J248">
        <f t="shared" si="32"/>
        <v>11741.509755554</v>
      </c>
      <c r="K248">
        <f t="shared" si="33"/>
        <v>11.5</v>
      </c>
      <c r="L248" s="2" t="str">
        <f t="shared" si="31"/>
        <v>e</v>
      </c>
      <c r="M248">
        <f>C248+1+VLOOKUP(B248,states!A$2:C$10,3,FALSE)</f>
        <v>5</v>
      </c>
      <c r="N248">
        <f t="shared" si="34"/>
        <v>11741.509755554</v>
      </c>
      <c r="O248" s="2" t="str">
        <f>VLOOKUP(B248,states!A$2:C$10,2,FALSE)</f>
        <v>X</v>
      </c>
      <c r="P248">
        <f t="shared" si="35"/>
        <v>4</v>
      </c>
      <c r="Q248">
        <f>VLOOKUP(B248,states!A$2:D$10,4,FALSE)</f>
        <v>1</v>
      </c>
      <c r="R248">
        <v>0.5</v>
      </c>
      <c r="S248">
        <f t="shared" si="36"/>
        <v>0.5</v>
      </c>
      <c r="T248" s="7">
        <f t="shared" si="37"/>
        <v>0.5063395047527548</v>
      </c>
    </row>
    <row r="249" spans="1:20">
      <c r="A249" s="4" t="str">
        <f t="shared" si="30"/>
        <v>X2Pi-11.5-e-4-2</v>
      </c>
      <c r="B249" t="s">
        <v>0</v>
      </c>
      <c r="C249">
        <v>4</v>
      </c>
      <c r="D249">
        <v>11.5</v>
      </c>
      <c r="E249" t="s">
        <v>1</v>
      </c>
      <c r="F249">
        <v>2</v>
      </c>
      <c r="G249">
        <v>12017.173374927999</v>
      </c>
      <c r="H249">
        <v>4.3208582000000002E-2</v>
      </c>
      <c r="I249">
        <v>1</v>
      </c>
      <c r="J249">
        <f t="shared" si="32"/>
        <v>12017.173374927999</v>
      </c>
      <c r="K249">
        <f t="shared" si="33"/>
        <v>11.5</v>
      </c>
      <c r="L249" s="2" t="str">
        <f t="shared" si="31"/>
        <v>e</v>
      </c>
      <c r="M249">
        <f>C249+1+VLOOKUP(B249,states!A$2:C$10,3,FALSE)</f>
        <v>5</v>
      </c>
      <c r="N249">
        <f t="shared" si="34"/>
        <v>12017.173374927999</v>
      </c>
      <c r="O249" s="2" t="str">
        <f>VLOOKUP(B249,states!A$2:C$10,2,FALSE)</f>
        <v>X</v>
      </c>
      <c r="P249">
        <f t="shared" si="35"/>
        <v>4</v>
      </c>
      <c r="Q249">
        <f>VLOOKUP(B249,states!A$2:D$10,4,FALSE)</f>
        <v>1</v>
      </c>
      <c r="R249">
        <v>0.5</v>
      </c>
      <c r="S249">
        <f t="shared" si="36"/>
        <v>1.5</v>
      </c>
      <c r="T249" s="7">
        <f t="shared" si="37"/>
        <v>0.14200067796263821</v>
      </c>
    </row>
    <row r="250" spans="1:20">
      <c r="A250" s="4" t="str">
        <f t="shared" si="30"/>
        <v>X2Pi-11.5-f-4-2</v>
      </c>
      <c r="B250" t="s">
        <v>0</v>
      </c>
      <c r="C250">
        <v>4</v>
      </c>
      <c r="D250">
        <v>11.5</v>
      </c>
      <c r="E250" t="s">
        <v>2</v>
      </c>
      <c r="F250">
        <v>2</v>
      </c>
      <c r="G250">
        <v>12022.154441617</v>
      </c>
      <c r="H250">
        <v>2.8201911999999999E-2</v>
      </c>
      <c r="I250">
        <v>1</v>
      </c>
      <c r="J250">
        <f t="shared" si="32"/>
        <v>12022.154441617</v>
      </c>
      <c r="K250">
        <f t="shared" si="33"/>
        <v>11.5</v>
      </c>
      <c r="L250" s="2" t="str">
        <f t="shared" si="31"/>
        <v>f</v>
      </c>
      <c r="M250">
        <f>C250+1+VLOOKUP(B250,states!A$2:C$10,3,FALSE)</f>
        <v>5</v>
      </c>
      <c r="N250">
        <f t="shared" si="34"/>
        <v>12022.154441617</v>
      </c>
      <c r="O250" s="2" t="str">
        <f>VLOOKUP(B250,states!A$2:C$10,2,FALSE)</f>
        <v>X</v>
      </c>
      <c r="P250">
        <f t="shared" si="35"/>
        <v>4</v>
      </c>
      <c r="Q250">
        <f>VLOOKUP(B250,states!A$2:D$10,4,FALSE)</f>
        <v>1</v>
      </c>
      <c r="R250">
        <v>0.5</v>
      </c>
      <c r="S250">
        <f t="shared" si="36"/>
        <v>1.5</v>
      </c>
      <c r="T250" s="7">
        <f t="shared" si="37"/>
        <v>0.2175614170345701</v>
      </c>
    </row>
    <row r="251" spans="1:20">
      <c r="A251" s="4" t="str">
        <f t="shared" si="30"/>
        <v>X2Pi-11.5-f-5-1</v>
      </c>
      <c r="B251" t="s">
        <v>0</v>
      </c>
      <c r="C251">
        <v>5</v>
      </c>
      <c r="D251">
        <v>11.5</v>
      </c>
      <c r="E251" t="s">
        <v>2</v>
      </c>
      <c r="F251">
        <v>1</v>
      </c>
      <c r="G251">
        <v>13904.922490409999</v>
      </c>
      <c r="H251">
        <v>4.2278712000000003E-2</v>
      </c>
      <c r="I251">
        <v>1</v>
      </c>
      <c r="J251">
        <f t="shared" si="32"/>
        <v>13904.922490409999</v>
      </c>
      <c r="K251">
        <f t="shared" si="33"/>
        <v>11.5</v>
      </c>
      <c r="L251" s="2" t="str">
        <f t="shared" si="31"/>
        <v>f</v>
      </c>
      <c r="M251">
        <f>C251+1+VLOOKUP(B251,states!A$2:C$10,3,FALSE)</f>
        <v>6</v>
      </c>
      <c r="N251">
        <f t="shared" si="34"/>
        <v>13904.922490409999</v>
      </c>
      <c r="O251" s="2" t="str">
        <f>VLOOKUP(B251,states!A$2:C$10,2,FALSE)</f>
        <v>X</v>
      </c>
      <c r="P251">
        <f t="shared" si="35"/>
        <v>5</v>
      </c>
      <c r="Q251">
        <f>VLOOKUP(B251,states!A$2:D$10,4,FALSE)</f>
        <v>1</v>
      </c>
      <c r="R251">
        <v>0.5</v>
      </c>
      <c r="S251">
        <f t="shared" si="36"/>
        <v>0.5</v>
      </c>
      <c r="T251" s="7">
        <f t="shared" si="37"/>
        <v>0.14512381403208893</v>
      </c>
    </row>
    <row r="252" spans="1:20">
      <c r="A252" s="4" t="str">
        <f t="shared" si="30"/>
        <v>X2Pi-11.5-e-5-2</v>
      </c>
      <c r="B252" t="s">
        <v>0</v>
      </c>
      <c r="C252">
        <v>5</v>
      </c>
      <c r="D252">
        <v>11.5</v>
      </c>
      <c r="E252" t="s">
        <v>1</v>
      </c>
      <c r="F252">
        <v>2</v>
      </c>
      <c r="G252">
        <v>14172.20358684</v>
      </c>
      <c r="H252">
        <v>4.2245312E-2</v>
      </c>
      <c r="I252">
        <v>1</v>
      </c>
      <c r="J252">
        <f t="shared" si="32"/>
        <v>14172.20358684</v>
      </c>
      <c r="K252">
        <f t="shared" si="33"/>
        <v>11.5</v>
      </c>
      <c r="L252" s="2" t="str">
        <f t="shared" si="31"/>
        <v>e</v>
      </c>
      <c r="M252">
        <f>C252+1+VLOOKUP(B252,states!A$2:C$10,3,FALSE)</f>
        <v>6</v>
      </c>
      <c r="N252">
        <f t="shared" si="34"/>
        <v>14172.20358684</v>
      </c>
      <c r="O252" s="2" t="str">
        <f>VLOOKUP(B252,states!A$2:C$10,2,FALSE)</f>
        <v>X</v>
      </c>
      <c r="P252">
        <f t="shared" si="35"/>
        <v>5</v>
      </c>
      <c r="Q252">
        <f>VLOOKUP(B252,states!A$2:D$10,4,FALSE)</f>
        <v>1</v>
      </c>
      <c r="R252">
        <v>0.5</v>
      </c>
      <c r="S252">
        <f t="shared" si="36"/>
        <v>1.5</v>
      </c>
      <c r="T252" s="7">
        <f t="shared" si="37"/>
        <v>0.14523855186119222</v>
      </c>
    </row>
    <row r="253" spans="1:20">
      <c r="A253" s="4" t="str">
        <f t="shared" si="30"/>
        <v>X2Pi-11.5-f-5-2</v>
      </c>
      <c r="B253" t="s">
        <v>0</v>
      </c>
      <c r="C253">
        <v>5</v>
      </c>
      <c r="D253">
        <v>11.5</v>
      </c>
      <c r="E253" t="s">
        <v>2</v>
      </c>
      <c r="F253">
        <v>2</v>
      </c>
      <c r="G253">
        <v>14176.970572062</v>
      </c>
      <c r="H253">
        <v>4.2235311999999997E-2</v>
      </c>
      <c r="I253">
        <v>1</v>
      </c>
      <c r="J253">
        <f t="shared" si="32"/>
        <v>14176.970572062</v>
      </c>
      <c r="K253">
        <f t="shared" si="33"/>
        <v>11.5</v>
      </c>
      <c r="L253" s="2" t="str">
        <f t="shared" si="31"/>
        <v>f</v>
      </c>
      <c r="M253">
        <f>C253+1+VLOOKUP(B253,states!A$2:C$10,3,FALSE)</f>
        <v>6</v>
      </c>
      <c r="N253">
        <f t="shared" si="34"/>
        <v>14176.970572062</v>
      </c>
      <c r="O253" s="2" t="str">
        <f>VLOOKUP(B253,states!A$2:C$10,2,FALSE)</f>
        <v>X</v>
      </c>
      <c r="P253">
        <f t="shared" si="35"/>
        <v>5</v>
      </c>
      <c r="Q253">
        <f>VLOOKUP(B253,states!A$2:D$10,4,FALSE)</f>
        <v>1</v>
      </c>
      <c r="R253">
        <v>0.5</v>
      </c>
      <c r="S253">
        <f t="shared" si="36"/>
        <v>1.5</v>
      </c>
      <c r="T253" s="7">
        <f t="shared" si="37"/>
        <v>0.14527293980459402</v>
      </c>
    </row>
    <row r="254" spans="1:20">
      <c r="A254" s="4" t="str">
        <f t="shared" si="30"/>
        <v>X2Pi-12.5-f-0-1</v>
      </c>
      <c r="B254" t="s">
        <v>0</v>
      </c>
      <c r="C254">
        <v>0</v>
      </c>
      <c r="D254">
        <v>12.5</v>
      </c>
      <c r="E254" t="s">
        <v>2</v>
      </c>
      <c r="F254">
        <v>1</v>
      </c>
      <c r="G254">
        <v>2162.241202836</v>
      </c>
      <c r="H254">
        <v>3.2308712000000003E-2</v>
      </c>
      <c r="I254">
        <v>2</v>
      </c>
      <c r="J254">
        <f t="shared" si="32"/>
        <v>2162.241202836</v>
      </c>
      <c r="K254">
        <f t="shared" si="33"/>
        <v>12.5</v>
      </c>
      <c r="L254" s="2" t="str">
        <f t="shared" si="31"/>
        <v>f</v>
      </c>
      <c r="M254">
        <f>C254+1+VLOOKUP(B254,states!A$2:C$10,3,FALSE)</f>
        <v>1</v>
      </c>
      <c r="N254">
        <f t="shared" si="34"/>
        <v>2162.241202836</v>
      </c>
      <c r="O254" s="2" t="str">
        <f>VLOOKUP(B254,states!A$2:C$10,2,FALSE)</f>
        <v>X</v>
      </c>
      <c r="P254">
        <f t="shared" si="35"/>
        <v>0</v>
      </c>
      <c r="Q254">
        <f>VLOOKUP(B254,states!A$2:D$10,4,FALSE)</f>
        <v>1</v>
      </c>
      <c r="R254">
        <v>0.5</v>
      </c>
      <c r="S254">
        <f t="shared" si="36"/>
        <v>0.5</v>
      </c>
      <c r="T254" s="7">
        <f t="shared" si="37"/>
        <v>37.353246000924841</v>
      </c>
    </row>
    <row r="255" spans="1:20">
      <c r="A255" s="4" t="str">
        <f t="shared" si="30"/>
        <v>X2Pi-12.5-e-0-1</v>
      </c>
      <c r="B255" t="s">
        <v>0</v>
      </c>
      <c r="C255">
        <v>0</v>
      </c>
      <c r="D255">
        <v>12.5</v>
      </c>
      <c r="E255" t="s">
        <v>1</v>
      </c>
      <c r="F255">
        <v>1</v>
      </c>
      <c r="G255">
        <v>2167.695760218</v>
      </c>
      <c r="H255">
        <v>3.2582012E-2</v>
      </c>
      <c r="I255">
        <v>2</v>
      </c>
      <c r="J255">
        <f t="shared" si="32"/>
        <v>2167.695760218</v>
      </c>
      <c r="K255">
        <f t="shared" si="33"/>
        <v>12.5</v>
      </c>
      <c r="L255" s="2" t="str">
        <f t="shared" si="31"/>
        <v>e</v>
      </c>
      <c r="M255">
        <f>C255+1+VLOOKUP(B255,states!A$2:C$10,3,FALSE)</f>
        <v>1</v>
      </c>
      <c r="N255">
        <f t="shared" si="34"/>
        <v>2167.695760218</v>
      </c>
      <c r="O255" s="2" t="str">
        <f>VLOOKUP(B255,states!A$2:C$10,2,FALSE)</f>
        <v>X</v>
      </c>
      <c r="P255">
        <f t="shared" si="35"/>
        <v>0</v>
      </c>
      <c r="Q255">
        <f>VLOOKUP(B255,states!A$2:D$10,4,FALSE)</f>
        <v>1</v>
      </c>
      <c r="R255">
        <v>0.5</v>
      </c>
      <c r="S255">
        <f t="shared" si="36"/>
        <v>0.5</v>
      </c>
      <c r="T255" s="7">
        <f t="shared" si="37"/>
        <v>37.03992458504505</v>
      </c>
    </row>
    <row r="256" spans="1:20">
      <c r="A256" s="4" t="str">
        <f t="shared" si="30"/>
        <v>X2Pi-12.5-e-0-2</v>
      </c>
      <c r="B256" t="s">
        <v>0</v>
      </c>
      <c r="C256">
        <v>0</v>
      </c>
      <c r="D256">
        <v>12.5</v>
      </c>
      <c r="E256" t="s">
        <v>1</v>
      </c>
      <c r="F256">
        <v>2</v>
      </c>
      <c r="G256">
        <v>2517.2767206610001</v>
      </c>
      <c r="H256">
        <v>5.0185312000000003E-2</v>
      </c>
      <c r="I256">
        <v>2</v>
      </c>
      <c r="J256">
        <f t="shared" si="32"/>
        <v>2517.2767206610001</v>
      </c>
      <c r="K256">
        <f t="shared" si="33"/>
        <v>12.5</v>
      </c>
      <c r="L256" s="2" t="str">
        <f t="shared" si="31"/>
        <v>e</v>
      </c>
      <c r="M256">
        <f>C256+1+VLOOKUP(B256,states!A$2:C$10,3,FALSE)</f>
        <v>1</v>
      </c>
      <c r="N256">
        <f t="shared" si="34"/>
        <v>2517.2767206610001</v>
      </c>
      <c r="O256" s="2" t="str">
        <f>VLOOKUP(B256,states!A$2:C$10,2,FALSE)</f>
        <v>X</v>
      </c>
      <c r="P256">
        <f t="shared" si="35"/>
        <v>0</v>
      </c>
      <c r="Q256">
        <f>VLOOKUP(B256,states!A$2:D$10,4,FALSE)</f>
        <v>1</v>
      </c>
      <c r="R256">
        <v>0.5</v>
      </c>
      <c r="S256">
        <f t="shared" si="36"/>
        <v>1.5</v>
      </c>
      <c r="T256" s="7">
        <f t="shared" si="37"/>
        <v>24.047579246075678</v>
      </c>
    </row>
    <row r="257" spans="1:20">
      <c r="A257" s="4" t="str">
        <f t="shared" si="30"/>
        <v>X2Pi-12.5-f-0-2</v>
      </c>
      <c r="B257" t="s">
        <v>0</v>
      </c>
      <c r="C257">
        <v>0</v>
      </c>
      <c r="D257">
        <v>12.5</v>
      </c>
      <c r="E257" t="s">
        <v>2</v>
      </c>
      <c r="F257">
        <v>2</v>
      </c>
      <c r="G257">
        <v>2524.008611406</v>
      </c>
      <c r="H257">
        <v>5.9235311999999998E-2</v>
      </c>
      <c r="I257">
        <v>2</v>
      </c>
      <c r="J257">
        <f t="shared" si="32"/>
        <v>2524.008611406</v>
      </c>
      <c r="K257">
        <f t="shared" si="33"/>
        <v>12.5</v>
      </c>
      <c r="L257" s="2" t="str">
        <f t="shared" si="31"/>
        <v>f</v>
      </c>
      <c r="M257">
        <f>C257+1+VLOOKUP(B257,states!A$2:C$10,3,FALSE)</f>
        <v>1</v>
      </c>
      <c r="N257">
        <f t="shared" si="34"/>
        <v>2524.008611406</v>
      </c>
      <c r="O257" s="2" t="str">
        <f>VLOOKUP(B257,states!A$2:C$10,2,FALSE)</f>
        <v>X</v>
      </c>
      <c r="P257">
        <f t="shared" si="35"/>
        <v>0</v>
      </c>
      <c r="Q257">
        <f>VLOOKUP(B257,states!A$2:D$10,4,FALSE)</f>
        <v>1</v>
      </c>
      <c r="R257">
        <v>0.5</v>
      </c>
      <c r="S257">
        <f t="shared" si="36"/>
        <v>1.5</v>
      </c>
      <c r="T257" s="7">
        <f t="shared" si="37"/>
        <v>20.373578302567775</v>
      </c>
    </row>
    <row r="258" spans="1:20">
      <c r="A258" s="4" t="str">
        <f t="shared" ref="A258:A321" si="38">B258&amp;"-"&amp;D258&amp;"-"&amp;E258&amp;"-"&amp;C258&amp;"-"&amp;F258</f>
        <v>X2Pi-12.5-f-1-1</v>
      </c>
      <c r="B258" t="s">
        <v>0</v>
      </c>
      <c r="C258">
        <v>1</v>
      </c>
      <c r="D258">
        <v>12.5</v>
      </c>
      <c r="E258" t="s">
        <v>2</v>
      </c>
      <c r="F258">
        <v>1</v>
      </c>
      <c r="G258">
        <v>4813.1020840620004</v>
      </c>
      <c r="H258">
        <v>3.6981981999999997E-2</v>
      </c>
      <c r="I258">
        <v>4</v>
      </c>
      <c r="J258">
        <f t="shared" si="32"/>
        <v>4813.1020840620004</v>
      </c>
      <c r="K258">
        <f t="shared" si="33"/>
        <v>12.5</v>
      </c>
      <c r="L258" s="2" t="str">
        <f t="shared" si="31"/>
        <v>f</v>
      </c>
      <c r="M258">
        <f>C258+1+VLOOKUP(B258,states!A$2:C$10,3,FALSE)</f>
        <v>2</v>
      </c>
      <c r="N258">
        <f t="shared" si="34"/>
        <v>4813.1020840620004</v>
      </c>
      <c r="O258" s="2" t="str">
        <f>VLOOKUP(B258,states!A$2:C$10,2,FALSE)</f>
        <v>X</v>
      </c>
      <c r="P258">
        <f t="shared" si="35"/>
        <v>1</v>
      </c>
      <c r="Q258">
        <f>VLOOKUP(B258,states!A$2:D$10,4,FALSE)</f>
        <v>1</v>
      </c>
      <c r="R258">
        <v>0.5</v>
      </c>
      <c r="S258">
        <f t="shared" si="36"/>
        <v>0.5</v>
      </c>
      <c r="T258" s="7">
        <f t="shared" si="37"/>
        <v>0.65266121610736416</v>
      </c>
    </row>
    <row r="259" spans="1:20">
      <c r="A259" s="4" t="str">
        <f t="shared" si="38"/>
        <v>X2Pi-12.5-e-1-1</v>
      </c>
      <c r="B259" t="s">
        <v>0</v>
      </c>
      <c r="C259">
        <v>1</v>
      </c>
      <c r="D259">
        <v>12.5</v>
      </c>
      <c r="E259" t="s">
        <v>1</v>
      </c>
      <c r="F259">
        <v>1</v>
      </c>
      <c r="G259">
        <v>4818.3473320720004</v>
      </c>
      <c r="H259">
        <v>4.4235311999999999E-2</v>
      </c>
      <c r="I259">
        <v>2</v>
      </c>
      <c r="J259">
        <f t="shared" si="32"/>
        <v>4818.3473320720004</v>
      </c>
      <c r="K259">
        <f t="shared" si="33"/>
        <v>12.5</v>
      </c>
      <c r="L259" s="2" t="str">
        <f t="shared" ref="L259:L322" si="39">E259</f>
        <v>e</v>
      </c>
      <c r="M259">
        <f>C259+1+VLOOKUP(B259,states!A$2:C$10,3,FALSE)</f>
        <v>2</v>
      </c>
      <c r="N259">
        <f t="shared" si="34"/>
        <v>4818.3473320720004</v>
      </c>
      <c r="O259" s="2" t="str">
        <f>VLOOKUP(B259,states!A$2:C$10,2,FALSE)</f>
        <v>X</v>
      </c>
      <c r="P259">
        <f t="shared" si="35"/>
        <v>1</v>
      </c>
      <c r="Q259">
        <f>VLOOKUP(B259,states!A$2:D$10,4,FALSE)</f>
        <v>1</v>
      </c>
      <c r="R259">
        <v>0.5</v>
      </c>
      <c r="S259">
        <f t="shared" si="36"/>
        <v>0.5</v>
      </c>
      <c r="T259" s="7">
        <f t="shared" si="37"/>
        <v>0.27282169216056001</v>
      </c>
    </row>
    <row r="260" spans="1:20">
      <c r="A260" s="4" t="str">
        <f t="shared" si="38"/>
        <v>X2Pi-12.5-e-1-2</v>
      </c>
      <c r="B260" t="s">
        <v>0</v>
      </c>
      <c r="C260">
        <v>1</v>
      </c>
      <c r="D260">
        <v>12.5</v>
      </c>
      <c r="E260" t="s">
        <v>1</v>
      </c>
      <c r="F260">
        <v>2</v>
      </c>
      <c r="G260">
        <v>5154.5682765179999</v>
      </c>
      <c r="H260">
        <v>3.8308582000000001E-2</v>
      </c>
      <c r="I260">
        <v>3</v>
      </c>
      <c r="J260">
        <f t="shared" si="32"/>
        <v>5154.5682765179999</v>
      </c>
      <c r="K260">
        <f t="shared" si="33"/>
        <v>12.5</v>
      </c>
      <c r="L260" s="2" t="str">
        <f t="shared" si="39"/>
        <v>e</v>
      </c>
      <c r="M260">
        <f>C260+1+VLOOKUP(B260,states!A$2:C$10,3,FALSE)</f>
        <v>2</v>
      </c>
      <c r="N260">
        <f t="shared" si="34"/>
        <v>5154.5682765179999</v>
      </c>
      <c r="O260" s="2" t="str">
        <f>VLOOKUP(B260,states!A$2:C$10,2,FALSE)</f>
        <v>X</v>
      </c>
      <c r="P260">
        <f t="shared" si="35"/>
        <v>1</v>
      </c>
      <c r="Q260">
        <f>VLOOKUP(B260,states!A$2:D$10,4,FALSE)</f>
        <v>1</v>
      </c>
      <c r="R260">
        <v>0.5</v>
      </c>
      <c r="S260">
        <f t="shared" si="36"/>
        <v>1.5</v>
      </c>
      <c r="T260" s="7">
        <f t="shared" si="37"/>
        <v>0.47254500335291677</v>
      </c>
    </row>
    <row r="261" spans="1:20">
      <c r="A261" s="4" t="str">
        <f t="shared" si="38"/>
        <v>X2Pi-12.5-f-1-2</v>
      </c>
      <c r="B261" t="s">
        <v>0</v>
      </c>
      <c r="C261">
        <v>1</v>
      </c>
      <c r="D261">
        <v>12.5</v>
      </c>
      <c r="E261" t="s">
        <v>2</v>
      </c>
      <c r="F261">
        <v>2</v>
      </c>
      <c r="G261">
        <v>5161.0714357850002</v>
      </c>
      <c r="H261">
        <v>6.8931911999999998E-2</v>
      </c>
      <c r="I261">
        <v>3</v>
      </c>
      <c r="J261">
        <f t="shared" si="32"/>
        <v>5161.0714357850002</v>
      </c>
      <c r="K261">
        <f t="shared" si="33"/>
        <v>12.5</v>
      </c>
      <c r="L261" s="2" t="str">
        <f t="shared" si="39"/>
        <v>f</v>
      </c>
      <c r="M261">
        <f>C261+1+VLOOKUP(B261,states!A$2:C$10,3,FALSE)</f>
        <v>2</v>
      </c>
      <c r="N261">
        <f t="shared" si="34"/>
        <v>5161.0714357850002</v>
      </c>
      <c r="O261" s="2" t="str">
        <f>VLOOKUP(B261,states!A$2:C$10,2,FALSE)</f>
        <v>X</v>
      </c>
      <c r="P261">
        <f t="shared" si="35"/>
        <v>1</v>
      </c>
      <c r="Q261">
        <f>VLOOKUP(B261,states!A$2:D$10,4,FALSE)</f>
        <v>1</v>
      </c>
      <c r="R261">
        <v>0.5</v>
      </c>
      <c r="S261">
        <f t="shared" si="36"/>
        <v>1.5</v>
      </c>
      <c r="T261" s="7">
        <f t="shared" si="37"/>
        <v>0.26261463644930505</v>
      </c>
    </row>
    <row r="262" spans="1:20">
      <c r="A262" s="4" t="str">
        <f t="shared" si="38"/>
        <v>X2Pi-12.5-f-2-1</v>
      </c>
      <c r="B262" t="s">
        <v>0</v>
      </c>
      <c r="C262">
        <v>2</v>
      </c>
      <c r="D262">
        <v>12.5</v>
      </c>
      <c r="E262" t="s">
        <v>2</v>
      </c>
      <c r="F262">
        <v>1</v>
      </c>
      <c r="G262">
        <v>7338.5732028350003</v>
      </c>
      <c r="H262">
        <v>3.0998712000000001E-2</v>
      </c>
      <c r="I262">
        <v>2</v>
      </c>
      <c r="J262">
        <f t="shared" si="32"/>
        <v>7338.5732028350003</v>
      </c>
      <c r="K262">
        <f t="shared" si="33"/>
        <v>12.5</v>
      </c>
      <c r="L262" s="2" t="str">
        <f t="shared" si="39"/>
        <v>f</v>
      </c>
      <c r="M262">
        <f>C262+1+VLOOKUP(B262,states!A$2:C$10,3,FALSE)</f>
        <v>3</v>
      </c>
      <c r="N262">
        <f t="shared" si="34"/>
        <v>7338.5732028350003</v>
      </c>
      <c r="O262" s="2" t="str">
        <f>VLOOKUP(B262,states!A$2:C$10,2,FALSE)</f>
        <v>X</v>
      </c>
      <c r="P262">
        <f t="shared" si="35"/>
        <v>2</v>
      </c>
      <c r="Q262">
        <f>VLOOKUP(B262,states!A$2:D$10,4,FALSE)</f>
        <v>1</v>
      </c>
      <c r="R262">
        <v>0.5</v>
      </c>
      <c r="S262">
        <f t="shared" si="36"/>
        <v>0.5</v>
      </c>
      <c r="T262" s="7">
        <f t="shared" si="37"/>
        <v>0.38931787466170614</v>
      </c>
    </row>
    <row r="263" spans="1:20">
      <c r="A263" s="4" t="str">
        <f t="shared" si="38"/>
        <v>X2Pi-12.5-e-2-1</v>
      </c>
      <c r="B263" t="s">
        <v>0</v>
      </c>
      <c r="C263">
        <v>2</v>
      </c>
      <c r="D263">
        <v>12.5</v>
      </c>
      <c r="E263" t="s">
        <v>1</v>
      </c>
      <c r="F263">
        <v>1</v>
      </c>
      <c r="G263">
        <v>7343.6177602179996</v>
      </c>
      <c r="H263">
        <v>2.8292011999999998E-2</v>
      </c>
      <c r="I263">
        <v>2</v>
      </c>
      <c r="J263">
        <f t="shared" si="32"/>
        <v>7343.6177602179996</v>
      </c>
      <c r="K263">
        <f t="shared" si="33"/>
        <v>12.5</v>
      </c>
      <c r="L263" s="2" t="str">
        <f t="shared" si="39"/>
        <v>e</v>
      </c>
      <c r="M263">
        <f>C263+1+VLOOKUP(B263,states!A$2:C$10,3,FALSE)</f>
        <v>3</v>
      </c>
      <c r="N263">
        <f t="shared" si="34"/>
        <v>7343.6177602179996</v>
      </c>
      <c r="O263" s="2" t="str">
        <f>VLOOKUP(B263,states!A$2:C$10,2,FALSE)</f>
        <v>X</v>
      </c>
      <c r="P263">
        <f t="shared" si="35"/>
        <v>2</v>
      </c>
      <c r="Q263">
        <f>VLOOKUP(B263,states!A$2:D$10,4,FALSE)</f>
        <v>1</v>
      </c>
      <c r="R263">
        <v>0.5</v>
      </c>
      <c r="S263">
        <f t="shared" si="36"/>
        <v>0.5</v>
      </c>
      <c r="T263" s="7">
        <f t="shared" si="37"/>
        <v>0.42656395992940793</v>
      </c>
    </row>
    <row r="264" spans="1:20">
      <c r="A264" s="4" t="str">
        <f t="shared" si="38"/>
        <v>X2Pi-12.5-e-2-2</v>
      </c>
      <c r="B264" t="s">
        <v>0</v>
      </c>
      <c r="C264">
        <v>2</v>
      </c>
      <c r="D264">
        <v>12.5</v>
      </c>
      <c r="E264" t="s">
        <v>1</v>
      </c>
      <c r="F264">
        <v>2</v>
      </c>
      <c r="G264">
        <v>7666.6057206579999</v>
      </c>
      <c r="H264">
        <v>3.5185312000000003E-2</v>
      </c>
      <c r="I264">
        <v>2</v>
      </c>
      <c r="J264">
        <f t="shared" si="32"/>
        <v>7666.6057206579999</v>
      </c>
      <c r="K264">
        <f t="shared" si="33"/>
        <v>12.5</v>
      </c>
      <c r="L264" s="2" t="str">
        <f t="shared" si="39"/>
        <v>e</v>
      </c>
      <c r="M264">
        <f>C264+1+VLOOKUP(B264,states!A$2:C$10,3,FALSE)</f>
        <v>3</v>
      </c>
      <c r="N264">
        <f t="shared" si="34"/>
        <v>7666.6057206579999</v>
      </c>
      <c r="O264" s="2" t="str">
        <f>VLOOKUP(B264,states!A$2:C$10,2,FALSE)</f>
        <v>X</v>
      </c>
      <c r="P264">
        <f t="shared" si="35"/>
        <v>2</v>
      </c>
      <c r="Q264">
        <f>VLOOKUP(B264,states!A$2:D$10,4,FALSE)</f>
        <v>1</v>
      </c>
      <c r="R264">
        <v>0.5</v>
      </c>
      <c r="S264">
        <f t="shared" si="36"/>
        <v>1.5</v>
      </c>
      <c r="T264" s="7">
        <f t="shared" si="37"/>
        <v>0.34299405027559016</v>
      </c>
    </row>
    <row r="265" spans="1:20">
      <c r="A265" s="4" t="str">
        <f t="shared" si="38"/>
        <v>X2Pi-12.5-f-2-2</v>
      </c>
      <c r="B265" t="s">
        <v>0</v>
      </c>
      <c r="C265">
        <v>2</v>
      </c>
      <c r="D265">
        <v>12.5</v>
      </c>
      <c r="E265" t="s">
        <v>2</v>
      </c>
      <c r="F265">
        <v>2</v>
      </c>
      <c r="G265">
        <v>7672.8396114050001</v>
      </c>
      <c r="H265">
        <v>4.4235311999999999E-2</v>
      </c>
      <c r="I265">
        <v>2</v>
      </c>
      <c r="J265">
        <f t="shared" si="32"/>
        <v>7672.8396114050001</v>
      </c>
      <c r="K265">
        <f t="shared" si="33"/>
        <v>12.5</v>
      </c>
      <c r="L265" s="2" t="str">
        <f t="shared" si="39"/>
        <v>f</v>
      </c>
      <c r="M265">
        <f>C265+1+VLOOKUP(B265,states!A$2:C$10,3,FALSE)</f>
        <v>3</v>
      </c>
      <c r="N265">
        <f t="shared" si="34"/>
        <v>7672.8396114050001</v>
      </c>
      <c r="O265" s="2" t="str">
        <f>VLOOKUP(B265,states!A$2:C$10,2,FALSE)</f>
        <v>X</v>
      </c>
      <c r="P265">
        <f t="shared" si="35"/>
        <v>2</v>
      </c>
      <c r="Q265">
        <f>VLOOKUP(B265,states!A$2:D$10,4,FALSE)</f>
        <v>1</v>
      </c>
      <c r="R265">
        <v>0.5</v>
      </c>
      <c r="S265">
        <f t="shared" si="36"/>
        <v>1.5</v>
      </c>
      <c r="T265" s="7">
        <f t="shared" si="37"/>
        <v>0.27282169216056001</v>
      </c>
    </row>
    <row r="266" spans="1:20">
      <c r="A266" s="4" t="str">
        <f t="shared" si="38"/>
        <v>X2Pi-12.5-f-3-1</v>
      </c>
      <c r="B266" t="s">
        <v>0</v>
      </c>
      <c r="C266">
        <v>3</v>
      </c>
      <c r="D266">
        <v>12.5</v>
      </c>
      <c r="E266" t="s">
        <v>2</v>
      </c>
      <c r="F266">
        <v>1</v>
      </c>
      <c r="G266">
        <v>9739.9403917729996</v>
      </c>
      <c r="H266">
        <v>3.3201981999999998E-2</v>
      </c>
      <c r="I266">
        <v>2</v>
      </c>
      <c r="J266">
        <f t="shared" ref="J266:J329" si="40">G266-G$2</f>
        <v>9739.9403917729996</v>
      </c>
      <c r="K266">
        <f t="shared" ref="K266:K329" si="41">D266</f>
        <v>12.5</v>
      </c>
      <c r="L266" s="2" t="str">
        <f t="shared" si="39"/>
        <v>f</v>
      </c>
      <c r="M266">
        <f>C266+1+VLOOKUP(B266,states!A$2:C$10,3,FALSE)</f>
        <v>4</v>
      </c>
      <c r="N266">
        <f t="shared" ref="N266:N329" si="42">J266</f>
        <v>9739.9403917729996</v>
      </c>
      <c r="O266" s="2" t="str">
        <f>VLOOKUP(B266,states!A$2:C$10,2,FALSE)</f>
        <v>X</v>
      </c>
      <c r="P266">
        <f t="shared" ref="P266:P329" si="43">C266</f>
        <v>3</v>
      </c>
      <c r="Q266">
        <f>VLOOKUP(B266,states!A$2:D$10,4,FALSE)</f>
        <v>1</v>
      </c>
      <c r="R266">
        <v>0.5</v>
      </c>
      <c r="S266">
        <f t="shared" ref="S266:S329" si="44">IF(Q266=0,R266,IF(F266=1,0.5,1.5))</f>
        <v>0.5</v>
      </c>
      <c r="T266" s="7">
        <f t="shared" ref="T266:T329" si="45">0.01*I266/H266/D266^(1/5)*IF(P266=0,100,1)</f>
        <v>0.36348289909591325</v>
      </c>
    </row>
    <row r="267" spans="1:20">
      <c r="A267" s="4" t="str">
        <f t="shared" si="38"/>
        <v>X2Pi-12.5-e-3-1</v>
      </c>
      <c r="B267" t="s">
        <v>0</v>
      </c>
      <c r="C267">
        <v>3</v>
      </c>
      <c r="D267">
        <v>12.5</v>
      </c>
      <c r="E267" t="s">
        <v>1</v>
      </c>
      <c r="F267">
        <v>1</v>
      </c>
      <c r="G267">
        <v>9744.7844397640001</v>
      </c>
      <c r="H267">
        <v>2.9235311999999999E-2</v>
      </c>
      <c r="I267">
        <v>1</v>
      </c>
      <c r="J267">
        <f t="shared" si="40"/>
        <v>9744.7844397640001</v>
      </c>
      <c r="K267">
        <f t="shared" si="41"/>
        <v>12.5</v>
      </c>
      <c r="L267" s="2" t="str">
        <f t="shared" si="39"/>
        <v>e</v>
      </c>
      <c r="M267">
        <f>C267+1+VLOOKUP(B267,states!A$2:C$10,3,FALSE)</f>
        <v>4</v>
      </c>
      <c r="N267">
        <f t="shared" si="42"/>
        <v>9744.7844397640001</v>
      </c>
      <c r="O267" s="2" t="str">
        <f>VLOOKUP(B267,states!A$2:C$10,2,FALSE)</f>
        <v>X</v>
      </c>
      <c r="P267">
        <f t="shared" si="43"/>
        <v>3</v>
      </c>
      <c r="Q267">
        <f>VLOOKUP(B267,states!A$2:D$10,4,FALSE)</f>
        <v>1</v>
      </c>
      <c r="R267">
        <v>0.5</v>
      </c>
      <c r="S267">
        <f t="shared" si="44"/>
        <v>0.5</v>
      </c>
      <c r="T267" s="7">
        <f t="shared" si="45"/>
        <v>0.20640027158065435</v>
      </c>
    </row>
    <row r="268" spans="1:20">
      <c r="A268" s="4" t="str">
        <f t="shared" si="38"/>
        <v>X2Pi-12.5-e-3-2</v>
      </c>
      <c r="B268" t="s">
        <v>0</v>
      </c>
      <c r="C268">
        <v>3</v>
      </c>
      <c r="D268">
        <v>12.5</v>
      </c>
      <c r="E268" t="s">
        <v>1</v>
      </c>
      <c r="F268">
        <v>2</v>
      </c>
      <c r="G268">
        <v>10054.604276519</v>
      </c>
      <c r="H268">
        <v>3.8308582000000001E-2</v>
      </c>
      <c r="I268">
        <v>2</v>
      </c>
      <c r="J268">
        <f t="shared" si="40"/>
        <v>10054.604276519</v>
      </c>
      <c r="K268">
        <f t="shared" si="41"/>
        <v>12.5</v>
      </c>
      <c r="L268" s="2" t="str">
        <f t="shared" si="39"/>
        <v>e</v>
      </c>
      <c r="M268">
        <f>C268+1+VLOOKUP(B268,states!A$2:C$10,3,FALSE)</f>
        <v>4</v>
      </c>
      <c r="N268">
        <f t="shared" si="42"/>
        <v>10054.604276519</v>
      </c>
      <c r="O268" s="2" t="str">
        <f>VLOOKUP(B268,states!A$2:C$10,2,FALSE)</f>
        <v>X</v>
      </c>
      <c r="P268">
        <f t="shared" si="43"/>
        <v>3</v>
      </c>
      <c r="Q268">
        <f>VLOOKUP(B268,states!A$2:D$10,4,FALSE)</f>
        <v>1</v>
      </c>
      <c r="R268">
        <v>0.5</v>
      </c>
      <c r="S268">
        <f t="shared" si="44"/>
        <v>1.5</v>
      </c>
      <c r="T268" s="7">
        <f t="shared" si="45"/>
        <v>0.31503000223527788</v>
      </c>
    </row>
    <row r="269" spans="1:20">
      <c r="A269" s="4" t="str">
        <f t="shared" si="38"/>
        <v>X2Pi-12.5-f-3-2</v>
      </c>
      <c r="B269" t="s">
        <v>0</v>
      </c>
      <c r="C269">
        <v>3</v>
      </c>
      <c r="D269">
        <v>12.5</v>
      </c>
      <c r="E269" t="s">
        <v>2</v>
      </c>
      <c r="F269">
        <v>2</v>
      </c>
      <c r="G269">
        <v>10060.607476323001</v>
      </c>
      <c r="H269">
        <v>3.6831912000000001E-2</v>
      </c>
      <c r="I269">
        <v>2</v>
      </c>
      <c r="J269">
        <f t="shared" si="40"/>
        <v>10060.607476323001</v>
      </c>
      <c r="K269">
        <f t="shared" si="41"/>
        <v>12.5</v>
      </c>
      <c r="L269" s="2" t="str">
        <f t="shared" si="39"/>
        <v>f</v>
      </c>
      <c r="M269">
        <f>C269+1+VLOOKUP(B269,states!A$2:C$10,3,FALSE)</f>
        <v>4</v>
      </c>
      <c r="N269">
        <f t="shared" si="42"/>
        <v>10060.607476323001</v>
      </c>
      <c r="O269" s="2" t="str">
        <f>VLOOKUP(B269,states!A$2:C$10,2,FALSE)</f>
        <v>X</v>
      </c>
      <c r="P269">
        <f t="shared" si="43"/>
        <v>3</v>
      </c>
      <c r="Q269">
        <f>VLOOKUP(B269,states!A$2:D$10,4,FALSE)</f>
        <v>1</v>
      </c>
      <c r="R269">
        <v>0.5</v>
      </c>
      <c r="S269">
        <f t="shared" si="44"/>
        <v>1.5</v>
      </c>
      <c r="T269" s="7">
        <f t="shared" si="45"/>
        <v>0.32766022771476877</v>
      </c>
    </row>
    <row r="270" spans="1:20">
      <c r="A270" s="4" t="str">
        <f t="shared" si="38"/>
        <v>X2Pi-12.5-f-4-1</v>
      </c>
      <c r="B270" t="s">
        <v>0</v>
      </c>
      <c r="C270">
        <v>4</v>
      </c>
      <c r="D270">
        <v>12.5</v>
      </c>
      <c r="E270" t="s">
        <v>2</v>
      </c>
      <c r="F270">
        <v>1</v>
      </c>
      <c r="G270">
        <v>12017.982051289</v>
      </c>
      <c r="H270">
        <v>2.9858711999999999E-2</v>
      </c>
      <c r="I270">
        <v>1</v>
      </c>
      <c r="J270">
        <f t="shared" si="40"/>
        <v>12017.982051289</v>
      </c>
      <c r="K270">
        <f t="shared" si="41"/>
        <v>12.5</v>
      </c>
      <c r="L270" s="2" t="str">
        <f t="shared" si="39"/>
        <v>f</v>
      </c>
      <c r="M270">
        <f>C270+1+VLOOKUP(B270,states!A$2:C$10,3,FALSE)</f>
        <v>5</v>
      </c>
      <c r="N270">
        <f t="shared" si="42"/>
        <v>12017.982051289</v>
      </c>
      <c r="O270" s="2" t="str">
        <f>VLOOKUP(B270,states!A$2:C$10,2,FALSE)</f>
        <v>X</v>
      </c>
      <c r="P270">
        <f t="shared" si="43"/>
        <v>4</v>
      </c>
      <c r="Q270">
        <f>VLOOKUP(B270,states!A$2:D$10,4,FALSE)</f>
        <v>1</v>
      </c>
      <c r="R270">
        <v>0.5</v>
      </c>
      <c r="S270">
        <f t="shared" si="44"/>
        <v>0.5</v>
      </c>
      <c r="T270" s="7">
        <f t="shared" si="45"/>
        <v>0.2020909788923636</v>
      </c>
    </row>
    <row r="271" spans="1:20">
      <c r="A271" s="4" t="str">
        <f t="shared" si="38"/>
        <v>X2Pi-12.5-e-4-1</v>
      </c>
      <c r="B271" t="s">
        <v>0</v>
      </c>
      <c r="C271">
        <v>4</v>
      </c>
      <c r="D271">
        <v>12.5</v>
      </c>
      <c r="E271" t="s">
        <v>1</v>
      </c>
      <c r="F271">
        <v>1</v>
      </c>
      <c r="G271">
        <v>12022.645707586</v>
      </c>
      <c r="H271">
        <v>2.8292011999999998E-2</v>
      </c>
      <c r="I271">
        <v>1</v>
      </c>
      <c r="J271">
        <f t="shared" si="40"/>
        <v>12022.645707586</v>
      </c>
      <c r="K271">
        <f t="shared" si="41"/>
        <v>12.5</v>
      </c>
      <c r="L271" s="2" t="str">
        <f t="shared" si="39"/>
        <v>e</v>
      </c>
      <c r="M271">
        <f>C271+1+VLOOKUP(B271,states!A$2:C$10,3,FALSE)</f>
        <v>5</v>
      </c>
      <c r="N271">
        <f t="shared" si="42"/>
        <v>12022.645707586</v>
      </c>
      <c r="O271" s="2" t="str">
        <f>VLOOKUP(B271,states!A$2:C$10,2,FALSE)</f>
        <v>X</v>
      </c>
      <c r="P271">
        <f t="shared" si="43"/>
        <v>4</v>
      </c>
      <c r="Q271">
        <f>VLOOKUP(B271,states!A$2:D$10,4,FALSE)</f>
        <v>1</v>
      </c>
      <c r="R271">
        <v>0.5</v>
      </c>
      <c r="S271">
        <f t="shared" si="44"/>
        <v>0.5</v>
      </c>
      <c r="T271" s="7">
        <f t="shared" si="45"/>
        <v>0.21328197996470397</v>
      </c>
    </row>
    <row r="272" spans="1:20">
      <c r="A272" s="4" t="str">
        <f t="shared" si="38"/>
        <v>X2Pi-12.5-e-4-2</v>
      </c>
      <c r="B272" t="s">
        <v>0</v>
      </c>
      <c r="C272">
        <v>4</v>
      </c>
      <c r="D272">
        <v>12.5</v>
      </c>
      <c r="E272" t="s">
        <v>1</v>
      </c>
      <c r="F272">
        <v>2</v>
      </c>
      <c r="G272">
        <v>12319.330859022</v>
      </c>
      <c r="H272">
        <v>3.8405311999999997E-2</v>
      </c>
      <c r="I272">
        <v>1</v>
      </c>
      <c r="J272">
        <f t="shared" si="40"/>
        <v>12319.330859022</v>
      </c>
      <c r="K272">
        <f t="shared" si="41"/>
        <v>12.5</v>
      </c>
      <c r="L272" s="2" t="str">
        <f t="shared" si="39"/>
        <v>e</v>
      </c>
      <c r="M272">
        <f>C272+1+VLOOKUP(B272,states!A$2:C$10,3,FALSE)</f>
        <v>5</v>
      </c>
      <c r="N272">
        <f t="shared" si="42"/>
        <v>12319.330859022</v>
      </c>
      <c r="O272" s="2" t="str">
        <f>VLOOKUP(B272,states!A$2:C$10,2,FALSE)</f>
        <v>X</v>
      </c>
      <c r="P272">
        <f t="shared" si="43"/>
        <v>4</v>
      </c>
      <c r="Q272">
        <f>VLOOKUP(B272,states!A$2:D$10,4,FALSE)</f>
        <v>1</v>
      </c>
      <c r="R272">
        <v>0.5</v>
      </c>
      <c r="S272">
        <f t="shared" si="44"/>
        <v>1.5</v>
      </c>
      <c r="T272" s="7">
        <f t="shared" si="45"/>
        <v>0.15711827406961734</v>
      </c>
    </row>
    <row r="273" spans="1:20">
      <c r="A273" s="4" t="str">
        <f t="shared" si="38"/>
        <v>X2Pi-12.5-f-4-2</v>
      </c>
      <c r="B273" t="s">
        <v>0</v>
      </c>
      <c r="C273">
        <v>4</v>
      </c>
      <c r="D273">
        <v>12.5</v>
      </c>
      <c r="E273" t="s">
        <v>2</v>
      </c>
      <c r="F273">
        <v>2</v>
      </c>
      <c r="G273">
        <v>12325.071611403</v>
      </c>
      <c r="H273">
        <v>3.8135311999999998E-2</v>
      </c>
      <c r="I273">
        <v>1</v>
      </c>
      <c r="J273">
        <f t="shared" si="40"/>
        <v>12325.071611403</v>
      </c>
      <c r="K273">
        <f t="shared" si="41"/>
        <v>12.5</v>
      </c>
      <c r="L273" s="2" t="str">
        <f t="shared" si="39"/>
        <v>f</v>
      </c>
      <c r="M273">
        <f>C273+1+VLOOKUP(B273,states!A$2:C$10,3,FALSE)</f>
        <v>5</v>
      </c>
      <c r="N273">
        <f t="shared" si="42"/>
        <v>12325.071611403</v>
      </c>
      <c r="O273" s="2" t="str">
        <f>VLOOKUP(B273,states!A$2:C$10,2,FALSE)</f>
        <v>X</v>
      </c>
      <c r="P273">
        <f t="shared" si="43"/>
        <v>4</v>
      </c>
      <c r="Q273">
        <f>VLOOKUP(B273,states!A$2:D$10,4,FALSE)</f>
        <v>1</v>
      </c>
      <c r="R273">
        <v>0.5</v>
      </c>
      <c r="S273">
        <f t="shared" si="44"/>
        <v>1.5</v>
      </c>
      <c r="T273" s="7">
        <f t="shared" si="45"/>
        <v>0.15823067965315621</v>
      </c>
    </row>
    <row r="274" spans="1:20">
      <c r="A274" s="4" t="str">
        <f t="shared" si="38"/>
        <v>X2Pi-12.5-f-5-1</v>
      </c>
      <c r="B274" t="s">
        <v>0</v>
      </c>
      <c r="C274">
        <v>5</v>
      </c>
      <c r="D274">
        <v>12.5</v>
      </c>
      <c r="E274" t="s">
        <v>2</v>
      </c>
      <c r="F274">
        <v>1</v>
      </c>
      <c r="G274">
        <v>14172.950803195999</v>
      </c>
      <c r="H274">
        <v>4.4241981999999999E-2</v>
      </c>
      <c r="I274">
        <v>1</v>
      </c>
      <c r="J274">
        <f t="shared" si="40"/>
        <v>14172.950803195999</v>
      </c>
      <c r="K274">
        <f t="shared" si="41"/>
        <v>12.5</v>
      </c>
      <c r="L274" s="2" t="str">
        <f t="shared" si="39"/>
        <v>f</v>
      </c>
      <c r="M274">
        <f>C274+1+VLOOKUP(B274,states!A$2:C$10,3,FALSE)</f>
        <v>6</v>
      </c>
      <c r="N274">
        <f t="shared" si="42"/>
        <v>14172.950803195999</v>
      </c>
      <c r="O274" s="2" t="str">
        <f>VLOOKUP(B274,states!A$2:C$10,2,FALSE)</f>
        <v>X</v>
      </c>
      <c r="P274">
        <f t="shared" si="43"/>
        <v>5</v>
      </c>
      <c r="Q274">
        <f>VLOOKUP(B274,states!A$2:D$10,4,FALSE)</f>
        <v>1</v>
      </c>
      <c r="R274">
        <v>0.5</v>
      </c>
      <c r="S274">
        <f t="shared" si="44"/>
        <v>0.5</v>
      </c>
      <c r="T274" s="7">
        <f t="shared" si="45"/>
        <v>0.13639028053818122</v>
      </c>
    </row>
    <row r="275" spans="1:20">
      <c r="A275" s="4" t="str">
        <f t="shared" si="38"/>
        <v>X2Pi-12.5-e-5-1</v>
      </c>
      <c r="B275" t="s">
        <v>0</v>
      </c>
      <c r="C275">
        <v>5</v>
      </c>
      <c r="D275">
        <v>12.5</v>
      </c>
      <c r="E275" t="s">
        <v>1</v>
      </c>
      <c r="F275">
        <v>1</v>
      </c>
      <c r="G275">
        <v>14177.402755554</v>
      </c>
      <c r="H275">
        <v>4.4235311999999999E-2</v>
      </c>
      <c r="I275">
        <v>1</v>
      </c>
      <c r="J275">
        <f t="shared" si="40"/>
        <v>14177.402755554</v>
      </c>
      <c r="K275">
        <f t="shared" si="41"/>
        <v>12.5</v>
      </c>
      <c r="L275" s="2" t="str">
        <f t="shared" si="39"/>
        <v>e</v>
      </c>
      <c r="M275">
        <f>C275+1+VLOOKUP(B275,states!A$2:C$10,3,FALSE)</f>
        <v>6</v>
      </c>
      <c r="N275">
        <f t="shared" si="42"/>
        <v>14177.402755554</v>
      </c>
      <c r="O275" s="2" t="str">
        <f>VLOOKUP(B275,states!A$2:C$10,2,FALSE)</f>
        <v>X</v>
      </c>
      <c r="P275">
        <f t="shared" si="43"/>
        <v>5</v>
      </c>
      <c r="Q275">
        <f>VLOOKUP(B275,states!A$2:D$10,4,FALSE)</f>
        <v>1</v>
      </c>
      <c r="R275">
        <v>0.5</v>
      </c>
      <c r="S275">
        <f t="shared" si="44"/>
        <v>0.5</v>
      </c>
      <c r="T275" s="7">
        <f t="shared" si="45"/>
        <v>0.13641084608028001</v>
      </c>
    </row>
    <row r="276" spans="1:20">
      <c r="A276" s="4" t="str">
        <f t="shared" si="38"/>
        <v>X2Pi-13.5-f-0-1</v>
      </c>
      <c r="B276" t="s">
        <v>0</v>
      </c>
      <c r="C276">
        <v>0</v>
      </c>
      <c r="D276">
        <v>13.5</v>
      </c>
      <c r="E276" t="s">
        <v>2</v>
      </c>
      <c r="F276">
        <v>1</v>
      </c>
      <c r="G276">
        <v>2518.1800840569999</v>
      </c>
      <c r="H276">
        <v>5.6981982E-2</v>
      </c>
      <c r="I276">
        <v>3</v>
      </c>
      <c r="J276">
        <f t="shared" si="40"/>
        <v>2518.1800840569999</v>
      </c>
      <c r="K276">
        <f t="shared" si="41"/>
        <v>13.5</v>
      </c>
      <c r="L276" s="2" t="str">
        <f t="shared" si="39"/>
        <v>f</v>
      </c>
      <c r="M276">
        <f>C276+1+VLOOKUP(B276,states!A$2:C$10,3,FALSE)</f>
        <v>1</v>
      </c>
      <c r="N276">
        <f t="shared" si="42"/>
        <v>2518.1800840569999</v>
      </c>
      <c r="O276" s="2" t="str">
        <f>VLOOKUP(B276,states!A$2:C$10,2,FALSE)</f>
        <v>X</v>
      </c>
      <c r="P276">
        <f t="shared" si="43"/>
        <v>0</v>
      </c>
      <c r="Q276">
        <f>VLOOKUP(B276,states!A$2:D$10,4,FALSE)</f>
        <v>1</v>
      </c>
      <c r="R276">
        <v>0.5</v>
      </c>
      <c r="S276">
        <f t="shared" si="44"/>
        <v>0.5</v>
      </c>
      <c r="T276" s="7">
        <f t="shared" si="45"/>
        <v>31.283616248483654</v>
      </c>
    </row>
    <row r="277" spans="1:20">
      <c r="A277" s="4" t="str">
        <f t="shared" si="38"/>
        <v>X2Pi-13.5-e-0-2</v>
      </c>
      <c r="B277" t="s">
        <v>0</v>
      </c>
      <c r="C277">
        <v>0</v>
      </c>
      <c r="D277">
        <v>13.5</v>
      </c>
      <c r="E277" t="s">
        <v>1</v>
      </c>
      <c r="F277">
        <v>2</v>
      </c>
      <c r="G277">
        <v>2898.5872765200002</v>
      </c>
      <c r="H277">
        <v>8.0308582000000003E-2</v>
      </c>
      <c r="I277">
        <v>3</v>
      </c>
      <c r="J277">
        <f t="shared" si="40"/>
        <v>2898.5872765200002</v>
      </c>
      <c r="K277">
        <f t="shared" si="41"/>
        <v>13.5</v>
      </c>
      <c r="L277" s="2" t="str">
        <f t="shared" si="39"/>
        <v>e</v>
      </c>
      <c r="M277">
        <f>C277+1+VLOOKUP(B277,states!A$2:C$10,3,FALSE)</f>
        <v>1</v>
      </c>
      <c r="N277">
        <f t="shared" si="42"/>
        <v>2898.5872765200002</v>
      </c>
      <c r="O277" s="2" t="str">
        <f>VLOOKUP(B277,states!A$2:C$10,2,FALSE)</f>
        <v>X</v>
      </c>
      <c r="P277">
        <f t="shared" si="43"/>
        <v>0</v>
      </c>
      <c r="Q277">
        <f>VLOOKUP(B277,states!A$2:D$10,4,FALSE)</f>
        <v>1</v>
      </c>
      <c r="R277">
        <v>0.5</v>
      </c>
      <c r="S277">
        <f t="shared" si="44"/>
        <v>1.5</v>
      </c>
      <c r="T277" s="7">
        <f t="shared" si="45"/>
        <v>22.196911134179949</v>
      </c>
    </row>
    <row r="278" spans="1:20">
      <c r="A278" s="4" t="str">
        <f t="shared" si="38"/>
        <v>X2Pi-13.5-f-0-2</v>
      </c>
      <c r="B278" t="s">
        <v>0</v>
      </c>
      <c r="C278">
        <v>0</v>
      </c>
      <c r="D278">
        <v>13.5</v>
      </c>
      <c r="E278" t="s">
        <v>2</v>
      </c>
      <c r="F278">
        <v>2</v>
      </c>
      <c r="G278">
        <v>2906.262435787</v>
      </c>
      <c r="H278">
        <v>8.8931912000000002E-2</v>
      </c>
      <c r="I278">
        <v>2</v>
      </c>
      <c r="J278">
        <f t="shared" si="40"/>
        <v>2906.262435787</v>
      </c>
      <c r="K278">
        <f t="shared" si="41"/>
        <v>13.5</v>
      </c>
      <c r="L278" s="2" t="str">
        <f t="shared" si="39"/>
        <v>f</v>
      </c>
      <c r="M278">
        <f>C278+1+VLOOKUP(B278,states!A$2:C$10,3,FALSE)</f>
        <v>1</v>
      </c>
      <c r="N278">
        <f t="shared" si="42"/>
        <v>2906.262435787</v>
      </c>
      <c r="O278" s="2" t="str">
        <f>VLOOKUP(B278,states!A$2:C$10,2,FALSE)</f>
        <v>X</v>
      </c>
      <c r="P278">
        <f t="shared" si="43"/>
        <v>0</v>
      </c>
      <c r="Q278">
        <f>VLOOKUP(B278,states!A$2:D$10,4,FALSE)</f>
        <v>1</v>
      </c>
      <c r="R278">
        <v>0.5</v>
      </c>
      <c r="S278">
        <f t="shared" si="44"/>
        <v>1.5</v>
      </c>
      <c r="T278" s="7">
        <f t="shared" si="45"/>
        <v>13.363050584631555</v>
      </c>
    </row>
    <row r="279" spans="1:20">
      <c r="A279" s="4" t="str">
        <f t="shared" si="38"/>
        <v>X2Pi-13.5-f-1-1</v>
      </c>
      <c r="B279" t="s">
        <v>0</v>
      </c>
      <c r="C279">
        <v>1</v>
      </c>
      <c r="D279">
        <v>13.5</v>
      </c>
      <c r="E279" t="s">
        <v>2</v>
      </c>
      <c r="F279">
        <v>1</v>
      </c>
      <c r="G279">
        <v>5155.4342028359997</v>
      </c>
      <c r="H279">
        <v>3.7308712000000001E-2</v>
      </c>
      <c r="I279">
        <v>3</v>
      </c>
      <c r="J279">
        <f t="shared" si="40"/>
        <v>5155.4342028359997</v>
      </c>
      <c r="K279">
        <f t="shared" si="41"/>
        <v>13.5</v>
      </c>
      <c r="L279" s="2" t="str">
        <f t="shared" si="39"/>
        <v>f</v>
      </c>
      <c r="M279">
        <f>C279+1+VLOOKUP(B279,states!A$2:C$10,3,FALSE)</f>
        <v>2</v>
      </c>
      <c r="N279">
        <f t="shared" si="42"/>
        <v>5155.4342028359997</v>
      </c>
      <c r="O279" s="2" t="str">
        <f>VLOOKUP(B279,states!A$2:C$10,2,FALSE)</f>
        <v>X</v>
      </c>
      <c r="P279">
        <f t="shared" si="43"/>
        <v>1</v>
      </c>
      <c r="Q279">
        <f>VLOOKUP(B279,states!A$2:D$10,4,FALSE)</f>
        <v>1</v>
      </c>
      <c r="R279">
        <v>0.5</v>
      </c>
      <c r="S279">
        <f t="shared" si="44"/>
        <v>0.5</v>
      </c>
      <c r="T279" s="7">
        <f t="shared" si="45"/>
        <v>0.47779790896185409</v>
      </c>
    </row>
    <row r="280" spans="1:20">
      <c r="A280" s="4" t="str">
        <f t="shared" si="38"/>
        <v>X2Pi-13.5-e-1-1</v>
      </c>
      <c r="B280" t="s">
        <v>0</v>
      </c>
      <c r="C280">
        <v>1</v>
      </c>
      <c r="D280">
        <v>13.5</v>
      </c>
      <c r="E280" t="s">
        <v>1</v>
      </c>
      <c r="F280">
        <v>1</v>
      </c>
      <c r="G280">
        <v>5161.5177602180001</v>
      </c>
      <c r="H280">
        <v>3.7582011999999998E-2</v>
      </c>
      <c r="I280">
        <v>3</v>
      </c>
      <c r="J280">
        <f t="shared" si="40"/>
        <v>5161.5177602180001</v>
      </c>
      <c r="K280">
        <f t="shared" si="41"/>
        <v>13.5</v>
      </c>
      <c r="L280" s="2" t="str">
        <f t="shared" si="39"/>
        <v>e</v>
      </c>
      <c r="M280">
        <f>C280+1+VLOOKUP(B280,states!A$2:C$10,3,FALSE)</f>
        <v>2</v>
      </c>
      <c r="N280">
        <f t="shared" si="42"/>
        <v>5161.5177602180001</v>
      </c>
      <c r="O280" s="2" t="str">
        <f>VLOOKUP(B280,states!A$2:C$10,2,FALSE)</f>
        <v>X</v>
      </c>
      <c r="P280">
        <f t="shared" si="43"/>
        <v>1</v>
      </c>
      <c r="Q280">
        <f>VLOOKUP(B280,states!A$2:D$10,4,FALSE)</f>
        <v>1</v>
      </c>
      <c r="R280">
        <v>0.5</v>
      </c>
      <c r="S280">
        <f t="shared" si="44"/>
        <v>0.5</v>
      </c>
      <c r="T280" s="7">
        <f t="shared" si="45"/>
        <v>0.47432331668831446</v>
      </c>
    </row>
    <row r="281" spans="1:20">
      <c r="A281" s="4" t="str">
        <f t="shared" si="38"/>
        <v>X2Pi-13.5-e-1-2</v>
      </c>
      <c r="B281" t="s">
        <v>0</v>
      </c>
      <c r="C281">
        <v>1</v>
      </c>
      <c r="D281">
        <v>13.5</v>
      </c>
      <c r="E281" t="s">
        <v>1</v>
      </c>
      <c r="F281">
        <v>2</v>
      </c>
      <c r="G281">
        <v>5521.2667206599999</v>
      </c>
      <c r="H281">
        <v>5.5185312E-2</v>
      </c>
      <c r="I281">
        <v>3</v>
      </c>
      <c r="J281">
        <f t="shared" si="40"/>
        <v>5521.2667206599999</v>
      </c>
      <c r="K281">
        <f t="shared" si="41"/>
        <v>13.5</v>
      </c>
      <c r="L281" s="2" t="str">
        <f t="shared" si="39"/>
        <v>e</v>
      </c>
      <c r="M281">
        <f>C281+1+VLOOKUP(B281,states!A$2:C$10,3,FALSE)</f>
        <v>2</v>
      </c>
      <c r="N281">
        <f t="shared" si="42"/>
        <v>5521.2667206599999</v>
      </c>
      <c r="O281" s="2" t="str">
        <f>VLOOKUP(B281,states!A$2:C$10,2,FALSE)</f>
        <v>X</v>
      </c>
      <c r="P281">
        <f t="shared" si="43"/>
        <v>1</v>
      </c>
      <c r="Q281">
        <f>VLOOKUP(B281,states!A$2:D$10,4,FALSE)</f>
        <v>1</v>
      </c>
      <c r="R281">
        <v>0.5</v>
      </c>
      <c r="S281">
        <f t="shared" si="44"/>
        <v>1.5</v>
      </c>
      <c r="T281" s="7">
        <f t="shared" si="45"/>
        <v>0.32302117961496768</v>
      </c>
    </row>
    <row r="282" spans="1:20">
      <c r="A282" s="4" t="str">
        <f t="shared" si="38"/>
        <v>X2Pi-13.5-f-1-2</v>
      </c>
      <c r="B282" t="s">
        <v>0</v>
      </c>
      <c r="C282">
        <v>1</v>
      </c>
      <c r="D282">
        <v>13.5</v>
      </c>
      <c r="E282" t="s">
        <v>2</v>
      </c>
      <c r="F282">
        <v>2</v>
      </c>
      <c r="G282">
        <v>5528.653611406</v>
      </c>
      <c r="H282">
        <v>6.4235312000000003E-2</v>
      </c>
      <c r="I282">
        <v>3</v>
      </c>
      <c r="J282">
        <f t="shared" si="40"/>
        <v>5528.653611406</v>
      </c>
      <c r="K282">
        <f t="shared" si="41"/>
        <v>13.5</v>
      </c>
      <c r="L282" s="2" t="str">
        <f t="shared" si="39"/>
        <v>f</v>
      </c>
      <c r="M282">
        <f>C282+1+VLOOKUP(B282,states!A$2:C$10,3,FALSE)</f>
        <v>2</v>
      </c>
      <c r="N282">
        <f t="shared" si="42"/>
        <v>5528.653611406</v>
      </c>
      <c r="O282" s="2" t="str">
        <f>VLOOKUP(B282,states!A$2:C$10,2,FALSE)</f>
        <v>X</v>
      </c>
      <c r="P282">
        <f t="shared" si="43"/>
        <v>1</v>
      </c>
      <c r="Q282">
        <f>VLOOKUP(B282,states!A$2:D$10,4,FALSE)</f>
        <v>1</v>
      </c>
      <c r="R282">
        <v>0.5</v>
      </c>
      <c r="S282">
        <f t="shared" si="44"/>
        <v>1.5</v>
      </c>
      <c r="T282" s="7">
        <f t="shared" si="45"/>
        <v>0.27751129440548267</v>
      </c>
    </row>
    <row r="283" spans="1:20">
      <c r="A283" s="4" t="str">
        <f t="shared" si="38"/>
        <v>X2Pi-13.5-f-2-1</v>
      </c>
      <c r="B283" t="s">
        <v>0</v>
      </c>
      <c r="C283">
        <v>2</v>
      </c>
      <c r="D283">
        <v>13.5</v>
      </c>
      <c r="E283" t="s">
        <v>2</v>
      </c>
      <c r="F283">
        <v>1</v>
      </c>
      <c r="G283">
        <v>7667.4440840630004</v>
      </c>
      <c r="H283">
        <v>4.1981982000000001E-2</v>
      </c>
      <c r="I283">
        <v>2</v>
      </c>
      <c r="J283">
        <f t="shared" si="40"/>
        <v>7667.4440840630004</v>
      </c>
      <c r="K283">
        <f t="shared" si="41"/>
        <v>13.5</v>
      </c>
      <c r="L283" s="2" t="str">
        <f t="shared" si="39"/>
        <v>f</v>
      </c>
      <c r="M283">
        <f>C283+1+VLOOKUP(B283,states!A$2:C$10,3,FALSE)</f>
        <v>3</v>
      </c>
      <c r="N283">
        <f t="shared" si="42"/>
        <v>7667.4440840630004</v>
      </c>
      <c r="O283" s="2" t="str">
        <f>VLOOKUP(B283,states!A$2:C$10,2,FALSE)</f>
        <v>X</v>
      </c>
      <c r="P283">
        <f t="shared" si="43"/>
        <v>2</v>
      </c>
      <c r="Q283">
        <f>VLOOKUP(B283,states!A$2:D$10,4,FALSE)</f>
        <v>1</v>
      </c>
      <c r="R283">
        <v>0.5</v>
      </c>
      <c r="S283">
        <f t="shared" si="44"/>
        <v>0.5</v>
      </c>
      <c r="T283" s="7">
        <f t="shared" si="45"/>
        <v>0.28307420994177984</v>
      </c>
    </row>
    <row r="284" spans="1:20">
      <c r="A284" s="4" t="str">
        <f t="shared" si="38"/>
        <v>X2Pi-13.5-e-2-1</v>
      </c>
      <c r="B284" t="s">
        <v>0</v>
      </c>
      <c r="C284">
        <v>2</v>
      </c>
      <c r="D284">
        <v>13.5</v>
      </c>
      <c r="E284" t="s">
        <v>1</v>
      </c>
      <c r="F284">
        <v>1</v>
      </c>
      <c r="G284">
        <v>7673.287332072</v>
      </c>
      <c r="H284">
        <v>4.9235312000000003E-2</v>
      </c>
      <c r="I284">
        <v>2</v>
      </c>
      <c r="J284">
        <f t="shared" si="40"/>
        <v>7673.287332072</v>
      </c>
      <c r="K284">
        <f t="shared" si="41"/>
        <v>13.5</v>
      </c>
      <c r="L284" s="2" t="str">
        <f t="shared" si="39"/>
        <v>e</v>
      </c>
      <c r="M284">
        <f>C284+1+VLOOKUP(B284,states!A$2:C$10,3,FALSE)</f>
        <v>3</v>
      </c>
      <c r="N284">
        <f t="shared" si="42"/>
        <v>7673.287332072</v>
      </c>
      <c r="O284" s="2" t="str">
        <f>VLOOKUP(B284,states!A$2:C$10,2,FALSE)</f>
        <v>X</v>
      </c>
      <c r="P284">
        <f t="shared" si="43"/>
        <v>2</v>
      </c>
      <c r="Q284">
        <f>VLOOKUP(B284,states!A$2:D$10,4,FALSE)</f>
        <v>1</v>
      </c>
      <c r="R284">
        <v>0.5</v>
      </c>
      <c r="S284">
        <f t="shared" si="44"/>
        <v>0.5</v>
      </c>
      <c r="T284" s="7">
        <f t="shared" si="45"/>
        <v>0.24137181026577068</v>
      </c>
    </row>
    <row r="285" spans="1:20">
      <c r="A285" s="4" t="str">
        <f t="shared" si="38"/>
        <v>X2Pi-13.5-e-2-2</v>
      </c>
      <c r="B285" t="s">
        <v>0</v>
      </c>
      <c r="C285">
        <v>2</v>
      </c>
      <c r="D285">
        <v>13.5</v>
      </c>
      <c r="E285" t="s">
        <v>1</v>
      </c>
      <c r="F285">
        <v>2</v>
      </c>
      <c r="G285">
        <v>8018.8112765189999</v>
      </c>
      <c r="H285">
        <v>4.3308581999999998E-2</v>
      </c>
      <c r="I285">
        <v>2</v>
      </c>
      <c r="J285">
        <f t="shared" si="40"/>
        <v>8018.8112765189999</v>
      </c>
      <c r="K285">
        <f t="shared" si="41"/>
        <v>13.5</v>
      </c>
      <c r="L285" s="2" t="str">
        <f t="shared" si="39"/>
        <v>e</v>
      </c>
      <c r="M285">
        <f>C285+1+VLOOKUP(B285,states!A$2:C$10,3,FALSE)</f>
        <v>3</v>
      </c>
      <c r="N285">
        <f t="shared" si="42"/>
        <v>8018.8112765189999</v>
      </c>
      <c r="O285" s="2" t="str">
        <f>VLOOKUP(B285,states!A$2:C$10,2,FALSE)</f>
        <v>X</v>
      </c>
      <c r="P285">
        <f t="shared" si="43"/>
        <v>2</v>
      </c>
      <c r="Q285">
        <f>VLOOKUP(B285,states!A$2:D$10,4,FALSE)</f>
        <v>1</v>
      </c>
      <c r="R285">
        <v>0.5</v>
      </c>
      <c r="S285">
        <f t="shared" si="44"/>
        <v>1.5</v>
      </c>
      <c r="T285" s="7">
        <f t="shared" si="45"/>
        <v>0.27440326691924533</v>
      </c>
    </row>
    <row r="286" spans="1:20">
      <c r="A286" s="4" t="str">
        <f t="shared" si="38"/>
        <v>X2Pi-13.5-f-2-2</v>
      </c>
      <c r="B286" t="s">
        <v>0</v>
      </c>
      <c r="C286">
        <v>2</v>
      </c>
      <c r="D286">
        <v>13.5</v>
      </c>
      <c r="E286" t="s">
        <v>2</v>
      </c>
      <c r="F286">
        <v>2</v>
      </c>
      <c r="G286">
        <v>8025.9284357850001</v>
      </c>
      <c r="H286">
        <v>7.3931912000000002E-2</v>
      </c>
      <c r="I286">
        <v>2</v>
      </c>
      <c r="J286">
        <f t="shared" si="40"/>
        <v>8025.9284357850001</v>
      </c>
      <c r="K286">
        <f t="shared" si="41"/>
        <v>13.5</v>
      </c>
      <c r="L286" s="2" t="str">
        <f t="shared" si="39"/>
        <v>f</v>
      </c>
      <c r="M286">
        <f>C286+1+VLOOKUP(B286,states!A$2:C$10,3,FALSE)</f>
        <v>3</v>
      </c>
      <c r="N286">
        <f t="shared" si="42"/>
        <v>8025.9284357850001</v>
      </c>
      <c r="O286" s="2" t="str">
        <f>VLOOKUP(B286,states!A$2:C$10,2,FALSE)</f>
        <v>X</v>
      </c>
      <c r="P286">
        <f t="shared" si="43"/>
        <v>2</v>
      </c>
      <c r="Q286">
        <f>VLOOKUP(B286,states!A$2:D$10,4,FALSE)</f>
        <v>1</v>
      </c>
      <c r="R286">
        <v>0.5</v>
      </c>
      <c r="S286">
        <f t="shared" si="44"/>
        <v>1.5</v>
      </c>
      <c r="T286" s="7">
        <f t="shared" si="45"/>
        <v>0.16074271670993739</v>
      </c>
    </row>
    <row r="287" spans="1:20">
      <c r="A287" s="4" t="str">
        <f t="shared" si="38"/>
        <v>X2Pi-13.5-f-3-1</v>
      </c>
      <c r="B287" t="s">
        <v>0</v>
      </c>
      <c r="C287">
        <v>3</v>
      </c>
      <c r="D287">
        <v>13.5</v>
      </c>
      <c r="E287" t="s">
        <v>2</v>
      </c>
      <c r="F287">
        <v>1</v>
      </c>
      <c r="G287">
        <v>10055.403202834999</v>
      </c>
      <c r="H287">
        <v>3.5998712000000002E-2</v>
      </c>
      <c r="I287">
        <v>2</v>
      </c>
      <c r="J287">
        <f t="shared" si="40"/>
        <v>10055.403202834999</v>
      </c>
      <c r="K287">
        <f t="shared" si="41"/>
        <v>13.5</v>
      </c>
      <c r="L287" s="2" t="str">
        <f t="shared" si="39"/>
        <v>f</v>
      </c>
      <c r="M287">
        <f>C287+1+VLOOKUP(B287,states!A$2:C$10,3,FALSE)</f>
        <v>4</v>
      </c>
      <c r="N287">
        <f t="shared" si="42"/>
        <v>10055.403202834999</v>
      </c>
      <c r="O287" s="2" t="str">
        <f>VLOOKUP(B287,states!A$2:C$10,2,FALSE)</f>
        <v>X</v>
      </c>
      <c r="P287">
        <f t="shared" si="43"/>
        <v>3</v>
      </c>
      <c r="Q287">
        <f>VLOOKUP(B287,states!A$2:D$10,4,FALSE)</f>
        <v>1</v>
      </c>
      <c r="R287">
        <v>0.5</v>
      </c>
      <c r="S287">
        <f t="shared" si="44"/>
        <v>0.5</v>
      </c>
      <c r="T287" s="7">
        <f t="shared" si="45"/>
        <v>0.33012337737083541</v>
      </c>
    </row>
    <row r="288" spans="1:20">
      <c r="A288" s="4" t="str">
        <f t="shared" si="38"/>
        <v>X2Pi-13.5-e-3-1</v>
      </c>
      <c r="B288" t="s">
        <v>0</v>
      </c>
      <c r="C288">
        <v>3</v>
      </c>
      <c r="D288">
        <v>13.5</v>
      </c>
      <c r="E288" t="s">
        <v>1</v>
      </c>
      <c r="F288">
        <v>1</v>
      </c>
      <c r="G288">
        <v>10061.015760218001</v>
      </c>
      <c r="H288">
        <v>3.3292012000000003E-2</v>
      </c>
      <c r="I288">
        <v>2</v>
      </c>
      <c r="J288">
        <f t="shared" si="40"/>
        <v>10061.015760218001</v>
      </c>
      <c r="K288">
        <f t="shared" si="41"/>
        <v>13.5</v>
      </c>
      <c r="L288" s="2" t="str">
        <f t="shared" si="39"/>
        <v>e</v>
      </c>
      <c r="M288">
        <f>C288+1+VLOOKUP(B288,states!A$2:C$10,3,FALSE)</f>
        <v>4</v>
      </c>
      <c r="N288">
        <f t="shared" si="42"/>
        <v>10061.015760218001</v>
      </c>
      <c r="O288" s="2" t="str">
        <f>VLOOKUP(B288,states!A$2:C$10,2,FALSE)</f>
        <v>X</v>
      </c>
      <c r="P288">
        <f t="shared" si="43"/>
        <v>3</v>
      </c>
      <c r="Q288">
        <f>VLOOKUP(B288,states!A$2:D$10,4,FALSE)</f>
        <v>1</v>
      </c>
      <c r="R288">
        <v>0.5</v>
      </c>
      <c r="S288">
        <f t="shared" si="44"/>
        <v>0.5</v>
      </c>
      <c r="T288" s="7">
        <f t="shared" si="45"/>
        <v>0.35696299720305347</v>
      </c>
    </row>
    <row r="289" spans="1:20">
      <c r="A289" s="4" t="str">
        <f t="shared" si="38"/>
        <v>X2Pi-13.5-e-3-2</v>
      </c>
      <c r="B289" t="s">
        <v>0</v>
      </c>
      <c r="C289">
        <v>3</v>
      </c>
      <c r="D289">
        <v>13.5</v>
      </c>
      <c r="E289" t="s">
        <v>1</v>
      </c>
      <c r="F289">
        <v>2</v>
      </c>
      <c r="G289">
        <v>10392.398720659001</v>
      </c>
      <c r="H289">
        <v>4.0185312000000001E-2</v>
      </c>
      <c r="I289">
        <v>2</v>
      </c>
      <c r="J289">
        <f t="shared" si="40"/>
        <v>10392.398720659001</v>
      </c>
      <c r="K289">
        <f t="shared" si="41"/>
        <v>13.5</v>
      </c>
      <c r="L289" s="2" t="str">
        <f t="shared" si="39"/>
        <v>e</v>
      </c>
      <c r="M289">
        <f>C289+1+VLOOKUP(B289,states!A$2:C$10,3,FALSE)</f>
        <v>4</v>
      </c>
      <c r="N289">
        <f t="shared" si="42"/>
        <v>10392.398720659001</v>
      </c>
      <c r="O289" s="2" t="str">
        <f>VLOOKUP(B289,states!A$2:C$10,2,FALSE)</f>
        <v>X</v>
      </c>
      <c r="P289">
        <f t="shared" si="43"/>
        <v>3</v>
      </c>
      <c r="Q289">
        <f>VLOOKUP(B289,states!A$2:D$10,4,FALSE)</f>
        <v>1</v>
      </c>
      <c r="R289">
        <v>0.5</v>
      </c>
      <c r="S289">
        <f t="shared" si="44"/>
        <v>1.5</v>
      </c>
      <c r="T289" s="7">
        <f t="shared" si="45"/>
        <v>0.29573035009508009</v>
      </c>
    </row>
    <row r="290" spans="1:20">
      <c r="A290" s="4" t="str">
        <f t="shared" si="38"/>
        <v>X2Pi-13.5-f-3-2</v>
      </c>
      <c r="B290" t="s">
        <v>0</v>
      </c>
      <c r="C290">
        <v>3</v>
      </c>
      <c r="D290">
        <v>13.5</v>
      </c>
      <c r="E290" t="s">
        <v>2</v>
      </c>
      <c r="F290">
        <v>2</v>
      </c>
      <c r="G290">
        <v>10399.215611406</v>
      </c>
      <c r="H290">
        <v>4.9235312000000003E-2</v>
      </c>
      <c r="I290">
        <v>2</v>
      </c>
      <c r="J290">
        <f t="shared" si="40"/>
        <v>10399.215611406</v>
      </c>
      <c r="K290">
        <f t="shared" si="41"/>
        <v>13.5</v>
      </c>
      <c r="L290" s="2" t="str">
        <f t="shared" si="39"/>
        <v>f</v>
      </c>
      <c r="M290">
        <f>C290+1+VLOOKUP(B290,states!A$2:C$10,3,FALSE)</f>
        <v>4</v>
      </c>
      <c r="N290">
        <f t="shared" si="42"/>
        <v>10399.215611406</v>
      </c>
      <c r="O290" s="2" t="str">
        <f>VLOOKUP(B290,states!A$2:C$10,2,FALSE)</f>
        <v>X</v>
      </c>
      <c r="P290">
        <f t="shared" si="43"/>
        <v>3</v>
      </c>
      <c r="Q290">
        <f>VLOOKUP(B290,states!A$2:D$10,4,FALSE)</f>
        <v>1</v>
      </c>
      <c r="R290">
        <v>0.5</v>
      </c>
      <c r="S290">
        <f t="shared" si="44"/>
        <v>1.5</v>
      </c>
      <c r="T290" s="7">
        <f t="shared" si="45"/>
        <v>0.24137181026577068</v>
      </c>
    </row>
    <row r="291" spans="1:20">
      <c r="A291" s="4" t="str">
        <f t="shared" si="38"/>
        <v>X2Pi-13.5-f-4-1</v>
      </c>
      <c r="B291" t="s">
        <v>0</v>
      </c>
      <c r="C291">
        <v>4</v>
      </c>
      <c r="D291">
        <v>13.5</v>
      </c>
      <c r="E291" t="s">
        <v>2</v>
      </c>
      <c r="F291">
        <v>1</v>
      </c>
      <c r="G291">
        <v>12320.089391772</v>
      </c>
      <c r="H291">
        <v>5.3201982000000002E-2</v>
      </c>
      <c r="I291">
        <v>1</v>
      </c>
      <c r="J291">
        <f t="shared" si="40"/>
        <v>12320.089391772</v>
      </c>
      <c r="K291">
        <f t="shared" si="41"/>
        <v>13.5</v>
      </c>
      <c r="L291" s="2" t="str">
        <f t="shared" si="39"/>
        <v>f</v>
      </c>
      <c r="M291">
        <f>C291+1+VLOOKUP(B291,states!A$2:C$10,3,FALSE)</f>
        <v>5</v>
      </c>
      <c r="N291">
        <f t="shared" si="42"/>
        <v>12320.089391772</v>
      </c>
      <c r="O291" s="2" t="str">
        <f>VLOOKUP(B291,states!A$2:C$10,2,FALSE)</f>
        <v>X</v>
      </c>
      <c r="P291">
        <f t="shared" si="43"/>
        <v>4</v>
      </c>
      <c r="Q291">
        <f>VLOOKUP(B291,states!A$2:D$10,4,FALSE)</f>
        <v>1</v>
      </c>
      <c r="R291">
        <v>0.5</v>
      </c>
      <c r="S291">
        <f t="shared" si="44"/>
        <v>0.5</v>
      </c>
      <c r="T291" s="7">
        <f t="shared" si="45"/>
        <v>0.1116877223337283</v>
      </c>
    </row>
    <row r="292" spans="1:20">
      <c r="A292" s="4" t="str">
        <f t="shared" si="38"/>
        <v>X2Pi-13.5-e-4-2</v>
      </c>
      <c r="B292" t="s">
        <v>0</v>
      </c>
      <c r="C292">
        <v>4</v>
      </c>
      <c r="D292">
        <v>13.5</v>
      </c>
      <c r="E292" t="s">
        <v>1</v>
      </c>
      <c r="F292">
        <v>2</v>
      </c>
      <c r="G292">
        <v>12642.725276519999</v>
      </c>
      <c r="H292">
        <v>4.3308581999999998E-2</v>
      </c>
      <c r="I292">
        <v>1</v>
      </c>
      <c r="J292">
        <f t="shared" si="40"/>
        <v>12642.725276519999</v>
      </c>
      <c r="K292">
        <f t="shared" si="41"/>
        <v>13.5</v>
      </c>
      <c r="L292" s="2" t="str">
        <f t="shared" si="39"/>
        <v>e</v>
      </c>
      <c r="M292">
        <f>C292+1+VLOOKUP(B292,states!A$2:C$10,3,FALSE)</f>
        <v>5</v>
      </c>
      <c r="N292">
        <f t="shared" si="42"/>
        <v>12642.725276519999</v>
      </c>
      <c r="O292" s="2" t="str">
        <f>VLOOKUP(B292,states!A$2:C$10,2,FALSE)</f>
        <v>X</v>
      </c>
      <c r="P292">
        <f t="shared" si="43"/>
        <v>4</v>
      </c>
      <c r="Q292">
        <f>VLOOKUP(B292,states!A$2:D$10,4,FALSE)</f>
        <v>1</v>
      </c>
      <c r="R292">
        <v>0.5</v>
      </c>
      <c r="S292">
        <f t="shared" si="44"/>
        <v>1.5</v>
      </c>
      <c r="T292" s="7">
        <f t="shared" si="45"/>
        <v>0.13720163345962266</v>
      </c>
    </row>
    <row r="293" spans="1:20">
      <c r="A293" s="4" t="str">
        <f t="shared" si="38"/>
        <v>X2Pi-13.5-f-4-2</v>
      </c>
      <c r="B293" t="s">
        <v>0</v>
      </c>
      <c r="C293">
        <v>4</v>
      </c>
      <c r="D293">
        <v>13.5</v>
      </c>
      <c r="E293" t="s">
        <v>2</v>
      </c>
      <c r="F293">
        <v>2</v>
      </c>
      <c r="G293">
        <v>12649.280476323</v>
      </c>
      <c r="H293">
        <v>4.1831911999999999E-2</v>
      </c>
      <c r="I293">
        <v>1</v>
      </c>
      <c r="J293">
        <f t="shared" si="40"/>
        <v>12649.280476323</v>
      </c>
      <c r="K293">
        <f t="shared" si="41"/>
        <v>13.5</v>
      </c>
      <c r="L293" s="2" t="str">
        <f t="shared" si="39"/>
        <v>f</v>
      </c>
      <c r="M293">
        <f>C293+1+VLOOKUP(B293,states!A$2:C$10,3,FALSE)</f>
        <v>5</v>
      </c>
      <c r="N293">
        <f t="shared" si="42"/>
        <v>12649.280476323</v>
      </c>
      <c r="O293" s="2" t="str">
        <f>VLOOKUP(B293,states!A$2:C$10,2,FALSE)</f>
        <v>X</v>
      </c>
      <c r="P293">
        <f t="shared" si="43"/>
        <v>4</v>
      </c>
      <c r="Q293">
        <f>VLOOKUP(B293,states!A$2:D$10,4,FALSE)</f>
        <v>1</v>
      </c>
      <c r="R293">
        <v>0.5</v>
      </c>
      <c r="S293">
        <f t="shared" si="44"/>
        <v>1.5</v>
      </c>
      <c r="T293" s="7">
        <f t="shared" si="45"/>
        <v>0.1420448626211494</v>
      </c>
    </row>
    <row r="294" spans="1:20">
      <c r="A294" s="4" t="str">
        <f t="shared" si="38"/>
        <v>X2Pi-14.5-f-0-1</v>
      </c>
      <c r="B294" t="s">
        <v>0</v>
      </c>
      <c r="C294">
        <v>0</v>
      </c>
      <c r="D294">
        <v>14.5</v>
      </c>
      <c r="E294" t="s">
        <v>2</v>
      </c>
      <c r="F294">
        <v>1</v>
      </c>
      <c r="G294">
        <v>2899.3782028360001</v>
      </c>
      <c r="H294">
        <v>5.7308711999999998E-2</v>
      </c>
      <c r="I294">
        <v>2</v>
      </c>
      <c r="J294">
        <f t="shared" si="40"/>
        <v>2899.3782028360001</v>
      </c>
      <c r="K294">
        <f t="shared" si="41"/>
        <v>14.5</v>
      </c>
      <c r="L294" s="2" t="str">
        <f t="shared" si="39"/>
        <v>f</v>
      </c>
      <c r="M294">
        <f>C294+1+VLOOKUP(B294,states!A$2:C$10,3,FALSE)</f>
        <v>1</v>
      </c>
      <c r="N294">
        <f t="shared" si="42"/>
        <v>2899.3782028360001</v>
      </c>
      <c r="O294" s="2" t="str">
        <f>VLOOKUP(B294,states!A$2:C$10,2,FALSE)</f>
        <v>X</v>
      </c>
      <c r="P294">
        <f t="shared" si="43"/>
        <v>0</v>
      </c>
      <c r="Q294">
        <f>VLOOKUP(B294,states!A$2:D$10,4,FALSE)</f>
        <v>1</v>
      </c>
      <c r="R294">
        <v>0.5</v>
      </c>
      <c r="S294">
        <f t="shared" si="44"/>
        <v>0.5</v>
      </c>
      <c r="T294" s="7">
        <f t="shared" si="45"/>
        <v>20.442581945038928</v>
      </c>
    </row>
    <row r="295" spans="1:20">
      <c r="A295" s="4" t="str">
        <f t="shared" si="38"/>
        <v>X2Pi-14.5-e-0-1</v>
      </c>
      <c r="B295" t="s">
        <v>0</v>
      </c>
      <c r="C295">
        <v>0</v>
      </c>
      <c r="D295">
        <v>14.5</v>
      </c>
      <c r="E295" t="s">
        <v>1</v>
      </c>
      <c r="F295">
        <v>1</v>
      </c>
      <c r="G295">
        <v>2906.610760218</v>
      </c>
      <c r="H295">
        <v>5.7582012000000002E-2</v>
      </c>
      <c r="I295">
        <v>2</v>
      </c>
      <c r="J295">
        <f t="shared" si="40"/>
        <v>2906.610760218</v>
      </c>
      <c r="K295">
        <f t="shared" si="41"/>
        <v>14.5</v>
      </c>
      <c r="L295" s="2" t="str">
        <f t="shared" si="39"/>
        <v>e</v>
      </c>
      <c r="M295">
        <f>C295+1+VLOOKUP(B295,states!A$2:C$10,3,FALSE)</f>
        <v>1</v>
      </c>
      <c r="N295">
        <f t="shared" si="42"/>
        <v>2906.610760218</v>
      </c>
      <c r="O295" s="2" t="str">
        <f>VLOOKUP(B295,states!A$2:C$10,2,FALSE)</f>
        <v>X</v>
      </c>
      <c r="P295">
        <f t="shared" si="43"/>
        <v>0</v>
      </c>
      <c r="Q295">
        <f>VLOOKUP(B295,states!A$2:D$10,4,FALSE)</f>
        <v>1</v>
      </c>
      <c r="R295">
        <v>0.5</v>
      </c>
      <c r="S295">
        <f t="shared" si="44"/>
        <v>0.5</v>
      </c>
      <c r="T295" s="7">
        <f t="shared" si="45"/>
        <v>20.345555852140691</v>
      </c>
    </row>
    <row r="296" spans="1:20">
      <c r="A296" s="4" t="str">
        <f t="shared" si="38"/>
        <v>X2Pi-14.5-e-0-2</v>
      </c>
      <c r="B296" t="s">
        <v>0</v>
      </c>
      <c r="C296">
        <v>0</v>
      </c>
      <c r="D296">
        <v>14.5</v>
      </c>
      <c r="E296" t="s">
        <v>1</v>
      </c>
      <c r="F296">
        <v>2</v>
      </c>
      <c r="G296">
        <v>3304.6697206560002</v>
      </c>
      <c r="H296">
        <v>7.5185312000000004E-2</v>
      </c>
      <c r="I296">
        <v>2</v>
      </c>
      <c r="J296">
        <f t="shared" si="40"/>
        <v>3304.6697206560002</v>
      </c>
      <c r="K296">
        <f t="shared" si="41"/>
        <v>14.5</v>
      </c>
      <c r="L296" s="2" t="str">
        <f t="shared" si="39"/>
        <v>e</v>
      </c>
      <c r="M296">
        <f>C296+1+VLOOKUP(B296,states!A$2:C$10,3,FALSE)</f>
        <v>1</v>
      </c>
      <c r="N296">
        <f t="shared" si="42"/>
        <v>3304.6697206560002</v>
      </c>
      <c r="O296" s="2" t="str">
        <f>VLOOKUP(B296,states!A$2:C$10,2,FALSE)</f>
        <v>X</v>
      </c>
      <c r="P296">
        <f t="shared" si="43"/>
        <v>0</v>
      </c>
      <c r="Q296">
        <f>VLOOKUP(B296,states!A$2:D$10,4,FALSE)</f>
        <v>1</v>
      </c>
      <c r="R296">
        <v>0.5</v>
      </c>
      <c r="S296">
        <f t="shared" si="44"/>
        <v>1.5</v>
      </c>
      <c r="T296" s="7">
        <f t="shared" si="45"/>
        <v>15.582006778460075</v>
      </c>
    </row>
    <row r="297" spans="1:20">
      <c r="A297" s="4" t="str">
        <f t="shared" si="38"/>
        <v>X2Pi-14.5-f-0-2</v>
      </c>
      <c r="B297" t="s">
        <v>0</v>
      </c>
      <c r="C297">
        <v>0</v>
      </c>
      <c r="D297">
        <v>14.5</v>
      </c>
      <c r="E297" t="s">
        <v>2</v>
      </c>
      <c r="F297">
        <v>2</v>
      </c>
      <c r="G297">
        <v>3313.3066114070002</v>
      </c>
      <c r="H297">
        <v>8.4235312000000007E-2</v>
      </c>
      <c r="I297">
        <v>2</v>
      </c>
      <c r="J297">
        <f t="shared" si="40"/>
        <v>3313.3066114070002</v>
      </c>
      <c r="K297">
        <f t="shared" si="41"/>
        <v>14.5</v>
      </c>
      <c r="L297" s="2" t="str">
        <f t="shared" si="39"/>
        <v>f</v>
      </c>
      <c r="M297">
        <f>C297+1+VLOOKUP(B297,states!A$2:C$10,3,FALSE)</f>
        <v>1</v>
      </c>
      <c r="N297">
        <f t="shared" si="42"/>
        <v>3313.3066114070002</v>
      </c>
      <c r="O297" s="2" t="str">
        <f>VLOOKUP(B297,states!A$2:C$10,2,FALSE)</f>
        <v>X</v>
      </c>
      <c r="P297">
        <f t="shared" si="43"/>
        <v>0</v>
      </c>
      <c r="Q297">
        <f>VLOOKUP(B297,states!A$2:D$10,4,FALSE)</f>
        <v>1</v>
      </c>
      <c r="R297">
        <v>0.5</v>
      </c>
      <c r="S297">
        <f t="shared" si="44"/>
        <v>1.5</v>
      </c>
      <c r="T297" s="7">
        <f t="shared" si="45"/>
        <v>13.907920721236666</v>
      </c>
    </row>
    <row r="298" spans="1:20">
      <c r="A298" s="4" t="str">
        <f t="shared" si="38"/>
        <v>X2Pi-14.5-f-1-1</v>
      </c>
      <c r="B298" t="s">
        <v>0</v>
      </c>
      <c r="C298">
        <v>1</v>
      </c>
      <c r="D298">
        <v>14.5</v>
      </c>
      <c r="E298" t="s">
        <v>2</v>
      </c>
      <c r="F298">
        <v>1</v>
      </c>
      <c r="G298">
        <v>5522.0738335260003</v>
      </c>
      <c r="H298">
        <v>7.6981982000000004E-2</v>
      </c>
      <c r="I298">
        <v>4</v>
      </c>
      <c r="J298">
        <f t="shared" si="40"/>
        <v>5522.0738335260003</v>
      </c>
      <c r="K298">
        <f t="shared" si="41"/>
        <v>14.5</v>
      </c>
      <c r="L298" s="2" t="str">
        <f t="shared" si="39"/>
        <v>f</v>
      </c>
      <c r="M298">
        <f>C298+1+VLOOKUP(B298,states!A$2:C$10,3,FALSE)</f>
        <v>2</v>
      </c>
      <c r="N298">
        <f t="shared" si="42"/>
        <v>5522.0738335260003</v>
      </c>
      <c r="O298" s="2" t="str">
        <f>VLOOKUP(B298,states!A$2:C$10,2,FALSE)</f>
        <v>X</v>
      </c>
      <c r="P298">
        <f t="shared" si="43"/>
        <v>1</v>
      </c>
      <c r="Q298">
        <f>VLOOKUP(B298,states!A$2:D$10,4,FALSE)</f>
        <v>1</v>
      </c>
      <c r="R298">
        <v>0.5</v>
      </c>
      <c r="S298">
        <f t="shared" si="44"/>
        <v>0.5</v>
      </c>
      <c r="T298" s="7">
        <f t="shared" si="45"/>
        <v>0.30436681695845025</v>
      </c>
    </row>
    <row r="299" spans="1:20">
      <c r="A299" s="4" t="str">
        <f t="shared" si="38"/>
        <v>X2Pi-14.5-e-1-2</v>
      </c>
      <c r="B299" t="s">
        <v>0</v>
      </c>
      <c r="C299">
        <v>1</v>
      </c>
      <c r="D299">
        <v>14.5</v>
      </c>
      <c r="E299" t="s">
        <v>1</v>
      </c>
      <c r="F299">
        <v>2</v>
      </c>
      <c r="G299">
        <v>5911.8026294609999</v>
      </c>
      <c r="H299">
        <v>0.10030858199999999</v>
      </c>
      <c r="I299">
        <v>4</v>
      </c>
      <c r="J299">
        <f t="shared" si="40"/>
        <v>5911.8026294609999</v>
      </c>
      <c r="K299">
        <f t="shared" si="41"/>
        <v>14.5</v>
      </c>
      <c r="L299" s="2" t="str">
        <f t="shared" si="39"/>
        <v>e</v>
      </c>
      <c r="M299">
        <f>C299+1+VLOOKUP(B299,states!A$2:C$10,3,FALSE)</f>
        <v>2</v>
      </c>
      <c r="N299">
        <f t="shared" si="42"/>
        <v>5911.8026294609999</v>
      </c>
      <c r="O299" s="2" t="str">
        <f>VLOOKUP(B299,states!A$2:C$10,2,FALSE)</f>
        <v>X</v>
      </c>
      <c r="P299">
        <f t="shared" si="43"/>
        <v>1</v>
      </c>
      <c r="Q299">
        <f>VLOOKUP(B299,states!A$2:D$10,4,FALSE)</f>
        <v>1</v>
      </c>
      <c r="R299">
        <v>0.5</v>
      </c>
      <c r="S299">
        <f t="shared" si="44"/>
        <v>1.5</v>
      </c>
      <c r="T299" s="7">
        <f t="shared" si="45"/>
        <v>0.23358680142136506</v>
      </c>
    </row>
    <row r="300" spans="1:20">
      <c r="A300" s="4" t="str">
        <f t="shared" si="38"/>
        <v>X2Pi-14.5-f-1-2</v>
      </c>
      <c r="B300" t="s">
        <v>0</v>
      </c>
      <c r="C300">
        <v>1</v>
      </c>
      <c r="D300">
        <v>14.5</v>
      </c>
      <c r="E300" t="s">
        <v>2</v>
      </c>
      <c r="F300">
        <v>2</v>
      </c>
      <c r="G300">
        <v>5920.1164357859998</v>
      </c>
      <c r="H300">
        <v>9.3931912000000006E-2</v>
      </c>
      <c r="I300">
        <v>3</v>
      </c>
      <c r="J300">
        <f t="shared" si="40"/>
        <v>5920.1164357859998</v>
      </c>
      <c r="K300">
        <f t="shared" si="41"/>
        <v>14.5</v>
      </c>
      <c r="L300" s="2" t="str">
        <f t="shared" si="39"/>
        <v>f</v>
      </c>
      <c r="M300">
        <f>C300+1+VLOOKUP(B300,states!A$2:C$10,3,FALSE)</f>
        <v>2</v>
      </c>
      <c r="N300">
        <f t="shared" si="42"/>
        <v>5920.1164357859998</v>
      </c>
      <c r="O300" s="2" t="str">
        <f>VLOOKUP(B300,states!A$2:C$10,2,FALSE)</f>
        <v>X</v>
      </c>
      <c r="P300">
        <f t="shared" si="43"/>
        <v>1</v>
      </c>
      <c r="Q300">
        <f>VLOOKUP(B300,states!A$2:D$10,4,FALSE)</f>
        <v>1</v>
      </c>
      <c r="R300">
        <v>0.5</v>
      </c>
      <c r="S300">
        <f t="shared" si="44"/>
        <v>1.5</v>
      </c>
      <c r="T300" s="7">
        <f t="shared" si="45"/>
        <v>0.18708307160158236</v>
      </c>
    </row>
    <row r="301" spans="1:20">
      <c r="A301" s="4" t="str">
        <f t="shared" si="38"/>
        <v>X2Pi-14.5-f-2-1</v>
      </c>
      <c r="B301" t="s">
        <v>0</v>
      </c>
      <c r="C301">
        <v>2</v>
      </c>
      <c r="D301">
        <v>14.5</v>
      </c>
      <c r="E301" t="s">
        <v>2</v>
      </c>
      <c r="F301">
        <v>1</v>
      </c>
      <c r="G301">
        <v>8019.5572028369997</v>
      </c>
      <c r="H301">
        <v>4.2308711999999998E-2</v>
      </c>
      <c r="I301">
        <v>2</v>
      </c>
      <c r="J301">
        <f t="shared" si="40"/>
        <v>8019.5572028369997</v>
      </c>
      <c r="K301">
        <f t="shared" si="41"/>
        <v>14.5</v>
      </c>
      <c r="L301" s="2" t="str">
        <f t="shared" si="39"/>
        <v>f</v>
      </c>
      <c r="M301">
        <f>C301+1+VLOOKUP(B301,states!A$2:C$10,3,FALSE)</f>
        <v>3</v>
      </c>
      <c r="N301">
        <f t="shared" si="42"/>
        <v>8019.5572028369997</v>
      </c>
      <c r="O301" s="2" t="str">
        <f>VLOOKUP(B301,states!A$2:C$10,2,FALSE)</f>
        <v>X</v>
      </c>
      <c r="P301">
        <f t="shared" si="43"/>
        <v>2</v>
      </c>
      <c r="Q301">
        <f>VLOOKUP(B301,states!A$2:D$10,4,FALSE)</f>
        <v>1</v>
      </c>
      <c r="R301">
        <v>0.5</v>
      </c>
      <c r="S301">
        <f t="shared" si="44"/>
        <v>0.5</v>
      </c>
      <c r="T301" s="7">
        <f t="shared" si="45"/>
        <v>0.27690231771287094</v>
      </c>
    </row>
    <row r="302" spans="1:20">
      <c r="A302" s="4" t="str">
        <f t="shared" si="38"/>
        <v>X2Pi-14.5-e-2-1</v>
      </c>
      <c r="B302" t="s">
        <v>0</v>
      </c>
      <c r="C302">
        <v>2</v>
      </c>
      <c r="D302">
        <v>14.5</v>
      </c>
      <c r="E302" t="s">
        <v>1</v>
      </c>
      <c r="F302">
        <v>1</v>
      </c>
      <c r="G302">
        <v>8026.253760218</v>
      </c>
      <c r="H302">
        <v>4.2582012000000002E-2</v>
      </c>
      <c r="I302">
        <v>3</v>
      </c>
      <c r="J302">
        <f t="shared" si="40"/>
        <v>8026.253760218</v>
      </c>
      <c r="K302">
        <f t="shared" si="41"/>
        <v>14.5</v>
      </c>
      <c r="L302" s="2" t="str">
        <f t="shared" si="39"/>
        <v>e</v>
      </c>
      <c r="M302">
        <f>C302+1+VLOOKUP(B302,states!A$2:C$10,3,FALSE)</f>
        <v>3</v>
      </c>
      <c r="N302">
        <f t="shared" si="42"/>
        <v>8026.253760218</v>
      </c>
      <c r="O302" s="2" t="str">
        <f>VLOOKUP(B302,states!A$2:C$10,2,FALSE)</f>
        <v>X</v>
      </c>
      <c r="P302">
        <f t="shared" si="43"/>
        <v>2</v>
      </c>
      <c r="Q302">
        <f>VLOOKUP(B302,states!A$2:D$10,4,FALSE)</f>
        <v>1</v>
      </c>
      <c r="R302">
        <v>0.5</v>
      </c>
      <c r="S302">
        <f t="shared" si="44"/>
        <v>0.5</v>
      </c>
      <c r="T302" s="7">
        <f t="shared" si="45"/>
        <v>0.41268765361227017</v>
      </c>
    </row>
    <row r="303" spans="1:20">
      <c r="A303" s="4" t="str">
        <f t="shared" si="38"/>
        <v>X2Pi-14.5-e-2-2</v>
      </c>
      <c r="B303" t="s">
        <v>0</v>
      </c>
      <c r="C303">
        <v>2</v>
      </c>
      <c r="D303">
        <v>14.5</v>
      </c>
      <c r="E303" t="s">
        <v>1</v>
      </c>
      <c r="F303">
        <v>2</v>
      </c>
      <c r="G303">
        <v>8393.8287206589994</v>
      </c>
      <c r="H303">
        <v>6.0185311999999998E-2</v>
      </c>
      <c r="I303">
        <v>2</v>
      </c>
      <c r="J303">
        <f t="shared" si="40"/>
        <v>8393.8287206589994</v>
      </c>
      <c r="K303">
        <f t="shared" si="41"/>
        <v>14.5</v>
      </c>
      <c r="L303" s="2" t="str">
        <f t="shared" si="39"/>
        <v>e</v>
      </c>
      <c r="M303">
        <f>C303+1+VLOOKUP(B303,states!A$2:C$10,3,FALSE)</f>
        <v>3</v>
      </c>
      <c r="N303">
        <f t="shared" si="42"/>
        <v>8393.8287206589994</v>
      </c>
      <c r="O303" s="2" t="str">
        <f>VLOOKUP(B303,states!A$2:C$10,2,FALSE)</f>
        <v>X</v>
      </c>
      <c r="P303">
        <f t="shared" si="43"/>
        <v>2</v>
      </c>
      <c r="Q303">
        <f>VLOOKUP(B303,states!A$2:D$10,4,FALSE)</f>
        <v>1</v>
      </c>
      <c r="R303">
        <v>0.5</v>
      </c>
      <c r="S303">
        <f t="shared" si="44"/>
        <v>1.5</v>
      </c>
      <c r="T303" s="7">
        <f t="shared" si="45"/>
        <v>0.19465514131166017</v>
      </c>
    </row>
    <row r="304" spans="1:20">
      <c r="A304" s="4" t="str">
        <f t="shared" si="38"/>
        <v>X2Pi-14.5-f-2-2</v>
      </c>
      <c r="B304" t="s">
        <v>0</v>
      </c>
      <c r="C304">
        <v>2</v>
      </c>
      <c r="D304">
        <v>14.5</v>
      </c>
      <c r="E304" t="s">
        <v>2</v>
      </c>
      <c r="F304">
        <v>2</v>
      </c>
      <c r="G304">
        <v>8401.8366114060009</v>
      </c>
      <c r="H304">
        <v>6.9235311999999993E-2</v>
      </c>
      <c r="I304">
        <v>2</v>
      </c>
      <c r="J304">
        <f t="shared" si="40"/>
        <v>8401.8366114060009</v>
      </c>
      <c r="K304">
        <f t="shared" si="41"/>
        <v>14.5</v>
      </c>
      <c r="L304" s="2" t="str">
        <f t="shared" si="39"/>
        <v>f</v>
      </c>
      <c r="M304">
        <f>C304+1+VLOOKUP(B304,states!A$2:C$10,3,FALSE)</f>
        <v>3</v>
      </c>
      <c r="N304">
        <f t="shared" si="42"/>
        <v>8401.8366114060009</v>
      </c>
      <c r="O304" s="2" t="str">
        <f>VLOOKUP(B304,states!A$2:C$10,2,FALSE)</f>
        <v>X</v>
      </c>
      <c r="P304">
        <f t="shared" si="43"/>
        <v>2</v>
      </c>
      <c r="Q304">
        <f>VLOOKUP(B304,states!A$2:D$10,4,FALSE)</f>
        <v>1</v>
      </c>
      <c r="R304">
        <v>0.5</v>
      </c>
      <c r="S304">
        <f t="shared" si="44"/>
        <v>1.5</v>
      </c>
      <c r="T304" s="7">
        <f t="shared" si="45"/>
        <v>0.16921105825660696</v>
      </c>
    </row>
    <row r="305" spans="1:20">
      <c r="A305" s="4" t="str">
        <f t="shared" si="38"/>
        <v>X2Pi-14.5-f-3-1</v>
      </c>
      <c r="B305" t="s">
        <v>0</v>
      </c>
      <c r="C305">
        <v>3</v>
      </c>
      <c r="D305">
        <v>14.5</v>
      </c>
      <c r="E305" t="s">
        <v>2</v>
      </c>
      <c r="F305">
        <v>1</v>
      </c>
      <c r="G305">
        <v>10393.120084063001</v>
      </c>
      <c r="H305">
        <v>4.6981981999999999E-2</v>
      </c>
      <c r="I305">
        <v>2</v>
      </c>
      <c r="J305">
        <f t="shared" si="40"/>
        <v>10393.120084063001</v>
      </c>
      <c r="K305">
        <f t="shared" si="41"/>
        <v>14.5</v>
      </c>
      <c r="L305" s="2" t="str">
        <f t="shared" si="39"/>
        <v>f</v>
      </c>
      <c r="M305">
        <f>C305+1+VLOOKUP(B305,states!A$2:C$10,3,FALSE)</f>
        <v>4</v>
      </c>
      <c r="N305">
        <f t="shared" si="42"/>
        <v>10393.120084063001</v>
      </c>
      <c r="O305" s="2" t="str">
        <f>VLOOKUP(B305,states!A$2:C$10,2,FALSE)</f>
        <v>X</v>
      </c>
      <c r="P305">
        <f t="shared" si="43"/>
        <v>3</v>
      </c>
      <c r="Q305">
        <f>VLOOKUP(B305,states!A$2:D$10,4,FALSE)</f>
        <v>1</v>
      </c>
      <c r="R305">
        <v>0.5</v>
      </c>
      <c r="S305">
        <f t="shared" si="44"/>
        <v>0.5</v>
      </c>
      <c r="T305" s="7">
        <f t="shared" si="45"/>
        <v>0.24935900772015868</v>
      </c>
    </row>
    <row r="306" spans="1:20">
      <c r="A306" s="4" t="str">
        <f t="shared" si="38"/>
        <v>X2Pi-14.5-e-3-1</v>
      </c>
      <c r="B306" t="s">
        <v>0</v>
      </c>
      <c r="C306">
        <v>3</v>
      </c>
      <c r="D306">
        <v>14.5</v>
      </c>
      <c r="E306" t="s">
        <v>1</v>
      </c>
      <c r="F306">
        <v>1</v>
      </c>
      <c r="G306">
        <v>10399.539332072</v>
      </c>
      <c r="H306">
        <v>5.4235312000000001E-2</v>
      </c>
      <c r="I306">
        <v>2</v>
      </c>
      <c r="J306">
        <f t="shared" si="40"/>
        <v>10399.539332072</v>
      </c>
      <c r="K306">
        <f t="shared" si="41"/>
        <v>14.5</v>
      </c>
      <c r="L306" s="2" t="str">
        <f t="shared" si="39"/>
        <v>e</v>
      </c>
      <c r="M306">
        <f>C306+1+VLOOKUP(B306,states!A$2:C$10,3,FALSE)</f>
        <v>4</v>
      </c>
      <c r="N306">
        <f t="shared" si="42"/>
        <v>10399.539332072</v>
      </c>
      <c r="O306" s="2" t="str">
        <f>VLOOKUP(B306,states!A$2:C$10,2,FALSE)</f>
        <v>X</v>
      </c>
      <c r="P306">
        <f t="shared" si="43"/>
        <v>3</v>
      </c>
      <c r="Q306">
        <f>VLOOKUP(B306,states!A$2:D$10,4,FALSE)</f>
        <v>1</v>
      </c>
      <c r="R306">
        <v>0.5</v>
      </c>
      <c r="S306">
        <f t="shared" si="44"/>
        <v>0.5</v>
      </c>
      <c r="T306" s="7">
        <f t="shared" si="45"/>
        <v>0.21601019668230831</v>
      </c>
    </row>
    <row r="307" spans="1:20">
      <c r="A307" s="4" t="str">
        <f t="shared" si="38"/>
        <v>X2Pi-14.5-e-3-2</v>
      </c>
      <c r="B307" t="s">
        <v>0</v>
      </c>
      <c r="C307">
        <v>3</v>
      </c>
      <c r="D307">
        <v>14.5</v>
      </c>
      <c r="E307" t="s">
        <v>1</v>
      </c>
      <c r="F307">
        <v>2</v>
      </c>
      <c r="G307">
        <v>10751.99827652</v>
      </c>
      <c r="H307">
        <v>4.8308582000000003E-2</v>
      </c>
      <c r="I307">
        <v>2</v>
      </c>
      <c r="J307">
        <f t="shared" si="40"/>
        <v>10751.99827652</v>
      </c>
      <c r="K307">
        <f t="shared" si="41"/>
        <v>14.5</v>
      </c>
      <c r="L307" s="2" t="str">
        <f t="shared" si="39"/>
        <v>e</v>
      </c>
      <c r="M307">
        <f>C307+1+VLOOKUP(B307,states!A$2:C$10,3,FALSE)</f>
        <v>4</v>
      </c>
      <c r="N307">
        <f t="shared" si="42"/>
        <v>10751.99827652</v>
      </c>
      <c r="O307" s="2" t="str">
        <f>VLOOKUP(B307,states!A$2:C$10,2,FALSE)</f>
        <v>X</v>
      </c>
      <c r="P307">
        <f t="shared" si="43"/>
        <v>3</v>
      </c>
      <c r="Q307">
        <f>VLOOKUP(B307,states!A$2:D$10,4,FALSE)</f>
        <v>1</v>
      </c>
      <c r="R307">
        <v>0.5</v>
      </c>
      <c r="S307">
        <f t="shared" si="44"/>
        <v>1.5</v>
      </c>
      <c r="T307" s="7">
        <f t="shared" si="45"/>
        <v>0.24251137017945085</v>
      </c>
    </row>
    <row r="308" spans="1:20">
      <c r="A308" s="4" t="str">
        <f t="shared" si="38"/>
        <v>X2Pi-14.5-f-3-2</v>
      </c>
      <c r="B308" t="s">
        <v>0</v>
      </c>
      <c r="C308">
        <v>3</v>
      </c>
      <c r="D308">
        <v>14.5</v>
      </c>
      <c r="E308" t="s">
        <v>2</v>
      </c>
      <c r="F308">
        <v>2</v>
      </c>
      <c r="G308">
        <v>10759.697435784999</v>
      </c>
      <c r="H308">
        <v>7.8931912000000007E-2</v>
      </c>
      <c r="I308">
        <v>2</v>
      </c>
      <c r="J308">
        <f t="shared" si="40"/>
        <v>10759.697435784999</v>
      </c>
      <c r="K308">
        <f t="shared" si="41"/>
        <v>14.5</v>
      </c>
      <c r="L308" s="2" t="str">
        <f t="shared" si="39"/>
        <v>f</v>
      </c>
      <c r="M308">
        <f>C308+1+VLOOKUP(B308,states!A$2:C$10,3,FALSE)</f>
        <v>4</v>
      </c>
      <c r="N308">
        <f t="shared" si="42"/>
        <v>10759.697435784999</v>
      </c>
      <c r="O308" s="2" t="str">
        <f>VLOOKUP(B308,states!A$2:C$10,2,FALSE)</f>
        <v>X</v>
      </c>
      <c r="P308">
        <f t="shared" si="43"/>
        <v>3</v>
      </c>
      <c r="Q308">
        <f>VLOOKUP(B308,states!A$2:D$10,4,FALSE)</f>
        <v>1</v>
      </c>
      <c r="R308">
        <v>0.5</v>
      </c>
      <c r="S308">
        <f t="shared" si="44"/>
        <v>1.5</v>
      </c>
      <c r="T308" s="7">
        <f t="shared" si="45"/>
        <v>0.14842387717969324</v>
      </c>
    </row>
    <row r="309" spans="1:20">
      <c r="A309" s="4" t="str">
        <f t="shared" si="38"/>
        <v>X2Pi-14.5-f-4-1</v>
      </c>
      <c r="B309" t="s">
        <v>0</v>
      </c>
      <c r="C309">
        <v>4</v>
      </c>
      <c r="D309">
        <v>14.5</v>
      </c>
      <c r="E309" t="s">
        <v>2</v>
      </c>
      <c r="F309">
        <v>1</v>
      </c>
      <c r="G309">
        <v>12643.414202833999</v>
      </c>
      <c r="H309">
        <v>4.0998712E-2</v>
      </c>
      <c r="I309">
        <v>1</v>
      </c>
      <c r="J309">
        <f t="shared" si="40"/>
        <v>12643.414202833999</v>
      </c>
      <c r="K309">
        <f t="shared" si="41"/>
        <v>14.5</v>
      </c>
      <c r="L309" s="2" t="str">
        <f t="shared" si="39"/>
        <v>f</v>
      </c>
      <c r="M309">
        <f>C309+1+VLOOKUP(B309,states!A$2:C$10,3,FALSE)</f>
        <v>5</v>
      </c>
      <c r="N309">
        <f t="shared" si="42"/>
        <v>12643.414202833999</v>
      </c>
      <c r="O309" s="2" t="str">
        <f>VLOOKUP(B309,states!A$2:C$10,2,FALSE)</f>
        <v>X</v>
      </c>
      <c r="P309">
        <f t="shared" si="43"/>
        <v>4</v>
      </c>
      <c r="Q309">
        <f>VLOOKUP(B309,states!A$2:D$10,4,FALSE)</f>
        <v>1</v>
      </c>
      <c r="R309">
        <v>0.5</v>
      </c>
      <c r="S309">
        <f t="shared" si="44"/>
        <v>0.5</v>
      </c>
      <c r="T309" s="7">
        <f t="shared" si="45"/>
        <v>0.14287498119753561</v>
      </c>
    </row>
    <row r="310" spans="1:20">
      <c r="A310" s="4" t="str">
        <f t="shared" si="38"/>
        <v>X2Pi-14.5-e-4-1</v>
      </c>
      <c r="B310" t="s">
        <v>0</v>
      </c>
      <c r="C310">
        <v>4</v>
      </c>
      <c r="D310">
        <v>14.5</v>
      </c>
      <c r="E310" t="s">
        <v>1</v>
      </c>
      <c r="F310">
        <v>1</v>
      </c>
      <c r="G310">
        <v>12649.568860219</v>
      </c>
      <c r="H310">
        <v>5.3292012E-2</v>
      </c>
      <c r="I310">
        <v>1</v>
      </c>
      <c r="J310">
        <f t="shared" si="40"/>
        <v>12649.568860219</v>
      </c>
      <c r="K310">
        <f t="shared" si="41"/>
        <v>14.5</v>
      </c>
      <c r="L310" s="2" t="str">
        <f t="shared" si="39"/>
        <v>e</v>
      </c>
      <c r="M310">
        <f>C310+1+VLOOKUP(B310,states!A$2:C$10,3,FALSE)</f>
        <v>5</v>
      </c>
      <c r="N310">
        <f t="shared" si="42"/>
        <v>12649.568860219</v>
      </c>
      <c r="O310" s="2" t="str">
        <f>VLOOKUP(B310,states!A$2:C$10,2,FALSE)</f>
        <v>X</v>
      </c>
      <c r="P310">
        <f t="shared" si="43"/>
        <v>4</v>
      </c>
      <c r="Q310">
        <f>VLOOKUP(B310,states!A$2:D$10,4,FALSE)</f>
        <v>1</v>
      </c>
      <c r="R310">
        <v>0.5</v>
      </c>
      <c r="S310">
        <f t="shared" si="44"/>
        <v>0.5</v>
      </c>
      <c r="T310" s="7">
        <f t="shared" si="45"/>
        <v>0.10991685219396817</v>
      </c>
    </row>
    <row r="311" spans="1:20">
      <c r="A311" s="4" t="str">
        <f t="shared" si="38"/>
        <v>X2Pi-14.5-e-4-2</v>
      </c>
      <c r="B311" t="s">
        <v>0</v>
      </c>
      <c r="C311">
        <v>4</v>
      </c>
      <c r="D311">
        <v>14.5</v>
      </c>
      <c r="E311" t="s">
        <v>1</v>
      </c>
      <c r="F311">
        <v>2</v>
      </c>
      <c r="G311">
        <v>12986.935720658999</v>
      </c>
      <c r="H311">
        <v>4.5185311999999998E-2</v>
      </c>
      <c r="I311">
        <v>1</v>
      </c>
      <c r="J311">
        <f t="shared" si="40"/>
        <v>12986.935720658999</v>
      </c>
      <c r="K311">
        <f t="shared" si="41"/>
        <v>14.5</v>
      </c>
      <c r="L311" s="2" t="str">
        <f t="shared" si="39"/>
        <v>e</v>
      </c>
      <c r="M311">
        <f>C311+1+VLOOKUP(B311,states!A$2:C$10,3,FALSE)</f>
        <v>5</v>
      </c>
      <c r="N311">
        <f t="shared" si="42"/>
        <v>12986.935720658999</v>
      </c>
      <c r="O311" s="2" t="str">
        <f>VLOOKUP(B311,states!A$2:C$10,2,FALSE)</f>
        <v>X</v>
      </c>
      <c r="P311">
        <f t="shared" si="43"/>
        <v>4</v>
      </c>
      <c r="Q311">
        <f>VLOOKUP(B311,states!A$2:D$10,4,FALSE)</f>
        <v>1</v>
      </c>
      <c r="R311">
        <v>0.5</v>
      </c>
      <c r="S311">
        <f t="shared" si="44"/>
        <v>1.5</v>
      </c>
      <c r="T311" s="7">
        <f t="shared" si="45"/>
        <v>0.12963704236728915</v>
      </c>
    </row>
    <row r="312" spans="1:20">
      <c r="A312" s="4" t="str">
        <f t="shared" si="38"/>
        <v>X2Pi-14.5-f-4-2</v>
      </c>
      <c r="B312" t="s">
        <v>0</v>
      </c>
      <c r="C312">
        <v>4</v>
      </c>
      <c r="D312">
        <v>14.5</v>
      </c>
      <c r="E312" t="s">
        <v>2</v>
      </c>
      <c r="F312">
        <v>2</v>
      </c>
      <c r="G312">
        <v>12994.303611406</v>
      </c>
      <c r="H312">
        <v>5.4235312000000001E-2</v>
      </c>
      <c r="I312">
        <v>1</v>
      </c>
      <c r="J312">
        <f t="shared" si="40"/>
        <v>12994.303611406</v>
      </c>
      <c r="K312">
        <f t="shared" si="41"/>
        <v>14.5</v>
      </c>
      <c r="L312" s="2" t="str">
        <f t="shared" si="39"/>
        <v>f</v>
      </c>
      <c r="M312">
        <f>C312+1+VLOOKUP(B312,states!A$2:C$10,3,FALSE)</f>
        <v>5</v>
      </c>
      <c r="N312">
        <f t="shared" si="42"/>
        <v>12994.303611406</v>
      </c>
      <c r="O312" s="2" t="str">
        <f>VLOOKUP(B312,states!A$2:C$10,2,FALSE)</f>
        <v>X</v>
      </c>
      <c r="P312">
        <f t="shared" si="43"/>
        <v>4</v>
      </c>
      <c r="Q312">
        <f>VLOOKUP(B312,states!A$2:D$10,4,FALSE)</f>
        <v>1</v>
      </c>
      <c r="R312">
        <v>0.5</v>
      </c>
      <c r="S312">
        <f t="shared" si="44"/>
        <v>1.5</v>
      </c>
      <c r="T312" s="7">
        <f t="shared" si="45"/>
        <v>0.10800509834115415</v>
      </c>
    </row>
    <row r="313" spans="1:20">
      <c r="A313" s="4" t="str">
        <f t="shared" si="38"/>
        <v>X2Pi-15.5-f-0-1</v>
      </c>
      <c r="B313" t="s">
        <v>0</v>
      </c>
      <c r="C313">
        <v>0</v>
      </c>
      <c r="D313">
        <v>15.5</v>
      </c>
      <c r="E313" t="s">
        <v>2</v>
      </c>
      <c r="F313">
        <v>1</v>
      </c>
      <c r="G313">
        <v>3305.42483352</v>
      </c>
      <c r="H313">
        <v>9.6981981999999994E-2</v>
      </c>
      <c r="I313">
        <v>2</v>
      </c>
      <c r="J313">
        <f t="shared" si="40"/>
        <v>3305.42483352</v>
      </c>
      <c r="K313">
        <f t="shared" si="41"/>
        <v>15.5</v>
      </c>
      <c r="L313" s="2" t="str">
        <f t="shared" si="39"/>
        <v>f</v>
      </c>
      <c r="M313">
        <f>C313+1+VLOOKUP(B313,states!A$2:C$10,3,FALSE)</f>
        <v>1</v>
      </c>
      <c r="N313">
        <f t="shared" si="42"/>
        <v>3305.42483352</v>
      </c>
      <c r="O313" s="2" t="str">
        <f>VLOOKUP(B313,states!A$2:C$10,2,FALSE)</f>
        <v>X</v>
      </c>
      <c r="P313">
        <f t="shared" si="43"/>
        <v>0</v>
      </c>
      <c r="Q313">
        <f>VLOOKUP(B313,states!A$2:D$10,4,FALSE)</f>
        <v>1</v>
      </c>
      <c r="R313">
        <v>0.5</v>
      </c>
      <c r="S313">
        <f t="shared" si="44"/>
        <v>0.5</v>
      </c>
      <c r="T313" s="7">
        <f t="shared" si="45"/>
        <v>11.919899687041324</v>
      </c>
    </row>
    <row r="314" spans="1:20">
      <c r="A314" s="4" t="str">
        <f t="shared" si="38"/>
        <v>X2Pi-15.5-e-0-2</v>
      </c>
      <c r="B314" t="s">
        <v>0</v>
      </c>
      <c r="C314">
        <v>0</v>
      </c>
      <c r="D314">
        <v>15.5</v>
      </c>
      <c r="E314" t="s">
        <v>1</v>
      </c>
      <c r="F314">
        <v>2</v>
      </c>
      <c r="G314">
        <v>3735.1146294609998</v>
      </c>
      <c r="H314">
        <v>0.120308582</v>
      </c>
      <c r="I314">
        <v>2</v>
      </c>
      <c r="J314">
        <f t="shared" si="40"/>
        <v>3735.1146294609998</v>
      </c>
      <c r="K314">
        <f t="shared" si="41"/>
        <v>15.5</v>
      </c>
      <c r="L314" s="2" t="str">
        <f t="shared" si="39"/>
        <v>e</v>
      </c>
      <c r="M314">
        <f>C314+1+VLOOKUP(B314,states!A$2:C$10,3,FALSE)</f>
        <v>1</v>
      </c>
      <c r="N314">
        <f t="shared" si="42"/>
        <v>3735.1146294609998</v>
      </c>
      <c r="O314" s="2" t="str">
        <f>VLOOKUP(B314,states!A$2:C$10,2,FALSE)</f>
        <v>X</v>
      </c>
      <c r="P314">
        <f t="shared" si="43"/>
        <v>0</v>
      </c>
      <c r="Q314">
        <f>VLOOKUP(B314,states!A$2:D$10,4,FALSE)</f>
        <v>1</v>
      </c>
      <c r="R314">
        <v>0.5</v>
      </c>
      <c r="S314">
        <f t="shared" si="44"/>
        <v>1.5</v>
      </c>
      <c r="T314" s="7">
        <f t="shared" si="45"/>
        <v>9.6087534045613427</v>
      </c>
    </row>
    <row r="315" spans="1:20">
      <c r="A315" s="4" t="str">
        <f t="shared" si="38"/>
        <v>X2Pi-15.5-f-0-2</v>
      </c>
      <c r="B315" t="s">
        <v>0</v>
      </c>
      <c r="C315">
        <v>0</v>
      </c>
      <c r="D315">
        <v>15.5</v>
      </c>
      <c r="E315" t="s">
        <v>2</v>
      </c>
      <c r="F315">
        <v>2</v>
      </c>
      <c r="G315">
        <v>3744.7924357860002</v>
      </c>
      <c r="H315">
        <v>0.113931912</v>
      </c>
      <c r="I315">
        <v>2</v>
      </c>
      <c r="J315">
        <f t="shared" si="40"/>
        <v>3744.7924357860002</v>
      </c>
      <c r="K315">
        <f t="shared" si="41"/>
        <v>15.5</v>
      </c>
      <c r="L315" s="2" t="str">
        <f t="shared" si="39"/>
        <v>f</v>
      </c>
      <c r="M315">
        <f>C315+1+VLOOKUP(B315,states!A$2:C$10,3,FALSE)</f>
        <v>1</v>
      </c>
      <c r="N315">
        <f t="shared" si="42"/>
        <v>3744.7924357860002</v>
      </c>
      <c r="O315" s="2" t="str">
        <f>VLOOKUP(B315,states!A$2:C$10,2,FALSE)</f>
        <v>X</v>
      </c>
      <c r="P315">
        <f t="shared" si="43"/>
        <v>0</v>
      </c>
      <c r="Q315">
        <f>VLOOKUP(B315,states!A$2:D$10,4,FALSE)</f>
        <v>1</v>
      </c>
      <c r="R315">
        <v>0.5</v>
      </c>
      <c r="S315">
        <f t="shared" si="44"/>
        <v>1.5</v>
      </c>
      <c r="T315" s="7">
        <f t="shared" si="45"/>
        <v>10.146546973515616</v>
      </c>
    </row>
    <row r="316" spans="1:20">
      <c r="A316" s="4" t="str">
        <f t="shared" si="38"/>
        <v>X2Pi-15.5-f-1-1</v>
      </c>
      <c r="B316" t="s">
        <v>0</v>
      </c>
      <c r="C316">
        <v>1</v>
      </c>
      <c r="D316">
        <v>15.5</v>
      </c>
      <c r="E316" t="s">
        <v>2</v>
      </c>
      <c r="F316">
        <v>1</v>
      </c>
      <c r="G316">
        <v>5912.4842028359999</v>
      </c>
      <c r="H316">
        <v>6.2308712000000002E-2</v>
      </c>
      <c r="I316">
        <v>3</v>
      </c>
      <c r="J316">
        <f t="shared" si="40"/>
        <v>5912.4842028359999</v>
      </c>
      <c r="K316">
        <f t="shared" si="41"/>
        <v>15.5</v>
      </c>
      <c r="L316" s="2" t="str">
        <f t="shared" si="39"/>
        <v>f</v>
      </c>
      <c r="M316">
        <f>C316+1+VLOOKUP(B316,states!A$2:C$10,3,FALSE)</f>
        <v>2</v>
      </c>
      <c r="N316">
        <f t="shared" si="42"/>
        <v>5912.4842028359999</v>
      </c>
      <c r="O316" s="2" t="str">
        <f>VLOOKUP(B316,states!A$2:C$10,2,FALSE)</f>
        <v>X</v>
      </c>
      <c r="P316">
        <f t="shared" si="43"/>
        <v>1</v>
      </c>
      <c r="Q316">
        <f>VLOOKUP(B316,states!A$2:D$10,4,FALSE)</f>
        <v>1</v>
      </c>
      <c r="R316">
        <v>0.5</v>
      </c>
      <c r="S316">
        <f t="shared" si="44"/>
        <v>0.5</v>
      </c>
      <c r="T316" s="7">
        <f t="shared" si="45"/>
        <v>0.27829547260352144</v>
      </c>
    </row>
    <row r="317" spans="1:20">
      <c r="A317" s="4" t="str">
        <f t="shared" si="38"/>
        <v>X2Pi-15.5-e-1-1</v>
      </c>
      <c r="B317" t="s">
        <v>0</v>
      </c>
      <c r="C317">
        <v>1</v>
      </c>
      <c r="D317">
        <v>15.5</v>
      </c>
      <c r="E317" t="s">
        <v>1</v>
      </c>
      <c r="F317">
        <v>1</v>
      </c>
      <c r="G317">
        <v>5920.3707602180002</v>
      </c>
      <c r="H317">
        <v>6.2582012000000006E-2</v>
      </c>
      <c r="I317">
        <v>3</v>
      </c>
      <c r="J317">
        <f t="shared" si="40"/>
        <v>5920.3707602180002</v>
      </c>
      <c r="K317">
        <f t="shared" si="41"/>
        <v>15.5</v>
      </c>
      <c r="L317" s="2" t="str">
        <f t="shared" si="39"/>
        <v>e</v>
      </c>
      <c r="M317">
        <f>C317+1+VLOOKUP(B317,states!A$2:C$10,3,FALSE)</f>
        <v>2</v>
      </c>
      <c r="N317">
        <f t="shared" si="42"/>
        <v>5920.3707602180002</v>
      </c>
      <c r="O317" s="2" t="str">
        <f>VLOOKUP(B317,states!A$2:C$10,2,FALSE)</f>
        <v>X</v>
      </c>
      <c r="P317">
        <f t="shared" si="43"/>
        <v>1</v>
      </c>
      <c r="Q317">
        <f>VLOOKUP(B317,states!A$2:D$10,4,FALSE)</f>
        <v>1</v>
      </c>
      <c r="R317">
        <v>0.5</v>
      </c>
      <c r="S317">
        <f t="shared" si="44"/>
        <v>0.5</v>
      </c>
      <c r="T317" s="7">
        <f t="shared" si="45"/>
        <v>0.27708013691468897</v>
      </c>
    </row>
    <row r="318" spans="1:20">
      <c r="A318" s="4" t="str">
        <f t="shared" si="38"/>
        <v>X2Pi-15.5-e-1-2</v>
      </c>
      <c r="B318" t="s">
        <v>0</v>
      </c>
      <c r="C318">
        <v>1</v>
      </c>
      <c r="D318">
        <v>15.5</v>
      </c>
      <c r="E318" t="s">
        <v>1</v>
      </c>
      <c r="F318">
        <v>2</v>
      </c>
      <c r="G318">
        <v>6325.6117206560002</v>
      </c>
      <c r="H318">
        <v>8.0185311999999995E-2</v>
      </c>
      <c r="I318">
        <v>2</v>
      </c>
      <c r="J318">
        <f t="shared" si="40"/>
        <v>6325.6117206560002</v>
      </c>
      <c r="K318">
        <f t="shared" si="41"/>
        <v>15.5</v>
      </c>
      <c r="L318" s="2" t="str">
        <f t="shared" si="39"/>
        <v>e</v>
      </c>
      <c r="M318">
        <f>C318+1+VLOOKUP(B318,states!A$2:C$10,3,FALSE)</f>
        <v>2</v>
      </c>
      <c r="N318">
        <f t="shared" si="42"/>
        <v>6325.6117206560002</v>
      </c>
      <c r="O318" s="2" t="str">
        <f>VLOOKUP(B318,states!A$2:C$10,2,FALSE)</f>
        <v>X</v>
      </c>
      <c r="P318">
        <f t="shared" si="43"/>
        <v>1</v>
      </c>
      <c r="Q318">
        <f>VLOOKUP(B318,states!A$2:D$10,4,FALSE)</f>
        <v>1</v>
      </c>
      <c r="R318">
        <v>0.5</v>
      </c>
      <c r="S318">
        <f t="shared" si="44"/>
        <v>1.5</v>
      </c>
      <c r="T318" s="7">
        <f t="shared" si="45"/>
        <v>0.14416798638763759</v>
      </c>
    </row>
    <row r="319" spans="1:20">
      <c r="A319" s="4" t="str">
        <f t="shared" si="38"/>
        <v>X2Pi-15.5-f-1-2</v>
      </c>
      <c r="B319" t="s">
        <v>0</v>
      </c>
      <c r="C319">
        <v>1</v>
      </c>
      <c r="D319">
        <v>15.5</v>
      </c>
      <c r="E319" t="s">
        <v>2</v>
      </c>
      <c r="F319">
        <v>2</v>
      </c>
      <c r="G319">
        <v>6334.8986114059999</v>
      </c>
      <c r="H319">
        <v>8.9235311999999997E-2</v>
      </c>
      <c r="I319">
        <v>3</v>
      </c>
      <c r="J319">
        <f t="shared" si="40"/>
        <v>6334.8986114059999</v>
      </c>
      <c r="K319">
        <f t="shared" si="41"/>
        <v>15.5</v>
      </c>
      <c r="L319" s="2" t="str">
        <f t="shared" si="39"/>
        <v>f</v>
      </c>
      <c r="M319">
        <f>C319+1+VLOOKUP(B319,states!A$2:C$10,3,FALSE)</f>
        <v>2</v>
      </c>
      <c r="N319">
        <f t="shared" si="42"/>
        <v>6334.8986114059999</v>
      </c>
      <c r="O319" s="2" t="str">
        <f>VLOOKUP(B319,states!A$2:C$10,2,FALSE)</f>
        <v>X</v>
      </c>
      <c r="P319">
        <f t="shared" si="43"/>
        <v>1</v>
      </c>
      <c r="Q319">
        <f>VLOOKUP(B319,states!A$2:D$10,4,FALSE)</f>
        <v>1</v>
      </c>
      <c r="R319">
        <v>0.5</v>
      </c>
      <c r="S319">
        <f t="shared" si="44"/>
        <v>1.5</v>
      </c>
      <c r="T319" s="7">
        <f t="shared" si="45"/>
        <v>0.19432029837422105</v>
      </c>
    </row>
    <row r="320" spans="1:20">
      <c r="A320" s="4" t="str">
        <f t="shared" si="38"/>
        <v>X2Pi-15.5-f-2-1</v>
      </c>
      <c r="B320" t="s">
        <v>0</v>
      </c>
      <c r="C320">
        <v>2</v>
      </c>
      <c r="D320">
        <v>15.5</v>
      </c>
      <c r="E320" t="s">
        <v>2</v>
      </c>
      <c r="F320">
        <v>1</v>
      </c>
      <c r="G320">
        <v>8394.5368335259991</v>
      </c>
      <c r="H320">
        <v>8.1981981999999995E-2</v>
      </c>
      <c r="I320">
        <v>2</v>
      </c>
      <c r="J320">
        <f t="shared" si="40"/>
        <v>8394.5368335259991</v>
      </c>
      <c r="K320">
        <f t="shared" si="41"/>
        <v>15.5</v>
      </c>
      <c r="L320" s="2" t="str">
        <f t="shared" si="39"/>
        <v>f</v>
      </c>
      <c r="M320">
        <f>C320+1+VLOOKUP(B320,states!A$2:C$10,3,FALSE)</f>
        <v>3</v>
      </c>
      <c r="N320">
        <f t="shared" si="42"/>
        <v>8394.5368335259991</v>
      </c>
      <c r="O320" s="2" t="str">
        <f>VLOOKUP(B320,states!A$2:C$10,2,FALSE)</f>
        <v>X</v>
      </c>
      <c r="P320">
        <f t="shared" si="43"/>
        <v>2</v>
      </c>
      <c r="Q320">
        <f>VLOOKUP(B320,states!A$2:D$10,4,FALSE)</f>
        <v>1</v>
      </c>
      <c r="R320">
        <v>0.5</v>
      </c>
      <c r="S320">
        <f t="shared" si="44"/>
        <v>0.5</v>
      </c>
      <c r="T320" s="7">
        <f t="shared" si="45"/>
        <v>0.14100848365564611</v>
      </c>
    </row>
    <row r="321" spans="1:20">
      <c r="A321" s="4" t="str">
        <f t="shared" si="38"/>
        <v>X2Pi-15.5-e-2-2</v>
      </c>
      <c r="B321" t="s">
        <v>0</v>
      </c>
      <c r="C321">
        <v>2</v>
      </c>
      <c r="D321">
        <v>15.5</v>
      </c>
      <c r="E321" t="s">
        <v>1</v>
      </c>
      <c r="F321">
        <v>2</v>
      </c>
      <c r="G321">
        <v>8791.2056294609993</v>
      </c>
      <c r="H321">
        <v>0.105308582</v>
      </c>
      <c r="I321">
        <v>2</v>
      </c>
      <c r="J321">
        <f t="shared" si="40"/>
        <v>8791.2056294609993</v>
      </c>
      <c r="K321">
        <f t="shared" si="41"/>
        <v>15.5</v>
      </c>
      <c r="L321" s="2" t="str">
        <f t="shared" si="39"/>
        <v>e</v>
      </c>
      <c r="M321">
        <f>C321+1+VLOOKUP(B321,states!A$2:C$10,3,FALSE)</f>
        <v>3</v>
      </c>
      <c r="N321">
        <f t="shared" si="42"/>
        <v>8791.2056294609993</v>
      </c>
      <c r="O321" s="2" t="str">
        <f>VLOOKUP(B321,states!A$2:C$10,2,FALSE)</f>
        <v>X</v>
      </c>
      <c r="P321">
        <f t="shared" si="43"/>
        <v>2</v>
      </c>
      <c r="Q321">
        <f>VLOOKUP(B321,states!A$2:D$10,4,FALSE)</f>
        <v>1</v>
      </c>
      <c r="R321">
        <v>0.5</v>
      </c>
      <c r="S321">
        <f t="shared" si="44"/>
        <v>1.5</v>
      </c>
      <c r="T321" s="7">
        <f t="shared" si="45"/>
        <v>0.10977410149634789</v>
      </c>
    </row>
    <row r="322" spans="1:20">
      <c r="A322" s="4" t="str">
        <f t="shared" ref="A322:A385" si="46">B322&amp;"-"&amp;D322&amp;"-"&amp;E322&amp;"-"&amp;C322&amp;"-"&amp;F322</f>
        <v>X2Pi-15.5-f-2-2</v>
      </c>
      <c r="B322" t="s">
        <v>0</v>
      </c>
      <c r="C322">
        <v>2</v>
      </c>
      <c r="D322">
        <v>15.5</v>
      </c>
      <c r="E322" t="s">
        <v>2</v>
      </c>
      <c r="F322">
        <v>2</v>
      </c>
      <c r="G322">
        <v>8800.1444357849996</v>
      </c>
      <c r="H322">
        <v>9.8931911999999997E-2</v>
      </c>
      <c r="I322">
        <v>2</v>
      </c>
      <c r="J322">
        <f t="shared" si="40"/>
        <v>8800.1444357849996</v>
      </c>
      <c r="K322">
        <f t="shared" si="41"/>
        <v>15.5</v>
      </c>
      <c r="L322" s="2" t="str">
        <f t="shared" si="39"/>
        <v>f</v>
      </c>
      <c r="M322">
        <f>C322+1+VLOOKUP(B322,states!A$2:C$10,3,FALSE)</f>
        <v>3</v>
      </c>
      <c r="N322">
        <f t="shared" si="42"/>
        <v>8800.1444357849996</v>
      </c>
      <c r="O322" s="2" t="str">
        <f>VLOOKUP(B322,states!A$2:C$10,2,FALSE)</f>
        <v>X</v>
      </c>
      <c r="P322">
        <f t="shared" si="43"/>
        <v>2</v>
      </c>
      <c r="Q322">
        <f>VLOOKUP(B322,states!A$2:D$10,4,FALSE)</f>
        <v>1</v>
      </c>
      <c r="R322">
        <v>0.5</v>
      </c>
      <c r="S322">
        <f t="shared" si="44"/>
        <v>1.5</v>
      </c>
      <c r="T322" s="7">
        <f t="shared" si="45"/>
        <v>0.11684960631211165</v>
      </c>
    </row>
    <row r="323" spans="1:20">
      <c r="A323" s="4" t="str">
        <f t="shared" si="46"/>
        <v>X2Pi-15.5-f-3-1</v>
      </c>
      <c r="B323" t="s">
        <v>0</v>
      </c>
      <c r="C323">
        <v>3</v>
      </c>
      <c r="D323">
        <v>15.5</v>
      </c>
      <c r="E323" t="s">
        <v>2</v>
      </c>
      <c r="F323">
        <v>1</v>
      </c>
      <c r="G323">
        <v>10752.644202837</v>
      </c>
      <c r="H323">
        <v>4.7308712000000003E-2</v>
      </c>
      <c r="I323">
        <v>2</v>
      </c>
      <c r="J323">
        <f t="shared" si="40"/>
        <v>10752.644202837</v>
      </c>
      <c r="K323">
        <f t="shared" si="41"/>
        <v>15.5</v>
      </c>
      <c r="L323" s="2" t="str">
        <f t="shared" ref="L323:L386" si="47">E323</f>
        <v>f</v>
      </c>
      <c r="M323">
        <f>C323+1+VLOOKUP(B323,states!A$2:C$10,3,FALSE)</f>
        <v>4</v>
      </c>
      <c r="N323">
        <f t="shared" si="42"/>
        <v>10752.644202837</v>
      </c>
      <c r="O323" s="2" t="str">
        <f>VLOOKUP(B323,states!A$2:C$10,2,FALSE)</f>
        <v>X</v>
      </c>
      <c r="P323">
        <f t="shared" si="43"/>
        <v>3</v>
      </c>
      <c r="Q323">
        <f>VLOOKUP(B323,states!A$2:D$10,4,FALSE)</f>
        <v>1</v>
      </c>
      <c r="R323">
        <v>0.5</v>
      </c>
      <c r="S323">
        <f t="shared" si="44"/>
        <v>0.5</v>
      </c>
      <c r="T323" s="7">
        <f t="shared" si="45"/>
        <v>0.24435573238401573</v>
      </c>
    </row>
    <row r="324" spans="1:20">
      <c r="A324" s="4" t="str">
        <f t="shared" si="46"/>
        <v>X2Pi-15.5-e-3-1</v>
      </c>
      <c r="B324" t="s">
        <v>0</v>
      </c>
      <c r="C324">
        <v>3</v>
      </c>
      <c r="D324">
        <v>15.5</v>
      </c>
      <c r="E324" t="s">
        <v>1</v>
      </c>
      <c r="F324">
        <v>1</v>
      </c>
      <c r="G324">
        <v>10759.915830806</v>
      </c>
      <c r="H324">
        <v>6.2582012000000006E-2</v>
      </c>
      <c r="I324">
        <v>3</v>
      </c>
      <c r="J324">
        <f t="shared" si="40"/>
        <v>10759.915830806</v>
      </c>
      <c r="K324">
        <f t="shared" si="41"/>
        <v>15.5</v>
      </c>
      <c r="L324" s="2" t="str">
        <f t="shared" si="47"/>
        <v>e</v>
      </c>
      <c r="M324">
        <f>C324+1+VLOOKUP(B324,states!A$2:C$10,3,FALSE)</f>
        <v>4</v>
      </c>
      <c r="N324">
        <f t="shared" si="42"/>
        <v>10759.915830806</v>
      </c>
      <c r="O324" s="2" t="str">
        <f>VLOOKUP(B324,states!A$2:C$10,2,FALSE)</f>
        <v>X</v>
      </c>
      <c r="P324">
        <f t="shared" si="43"/>
        <v>3</v>
      </c>
      <c r="Q324">
        <f>VLOOKUP(B324,states!A$2:D$10,4,FALSE)</f>
        <v>1</v>
      </c>
      <c r="R324">
        <v>0.5</v>
      </c>
      <c r="S324">
        <f t="shared" si="44"/>
        <v>0.5</v>
      </c>
      <c r="T324" s="7">
        <f t="shared" si="45"/>
        <v>0.27708013691468897</v>
      </c>
    </row>
    <row r="325" spans="1:20">
      <c r="A325" s="4" t="str">
        <f t="shared" si="46"/>
        <v>X2Pi-15.5-e-3-2</v>
      </c>
      <c r="B325" t="s">
        <v>0</v>
      </c>
      <c r="C325">
        <v>3</v>
      </c>
      <c r="D325">
        <v>15.5</v>
      </c>
      <c r="E325" t="s">
        <v>1</v>
      </c>
      <c r="F325">
        <v>2</v>
      </c>
      <c r="G325">
        <v>11132.941720657</v>
      </c>
      <c r="H325">
        <v>6.5185311999999995E-2</v>
      </c>
      <c r="I325">
        <v>2</v>
      </c>
      <c r="J325">
        <f t="shared" si="40"/>
        <v>11132.941720657</v>
      </c>
      <c r="K325">
        <f t="shared" si="41"/>
        <v>15.5</v>
      </c>
      <c r="L325" s="2" t="str">
        <f t="shared" si="47"/>
        <v>e</v>
      </c>
      <c r="M325">
        <f>C325+1+VLOOKUP(B325,states!A$2:C$10,3,FALSE)</f>
        <v>4</v>
      </c>
      <c r="N325">
        <f t="shared" si="42"/>
        <v>11132.941720657</v>
      </c>
      <c r="O325" s="2" t="str">
        <f>VLOOKUP(B325,states!A$2:C$10,2,FALSE)</f>
        <v>X</v>
      </c>
      <c r="P325">
        <f t="shared" si="43"/>
        <v>3</v>
      </c>
      <c r="Q325">
        <f>VLOOKUP(B325,states!A$2:D$10,4,FALSE)</f>
        <v>1</v>
      </c>
      <c r="R325">
        <v>0.5</v>
      </c>
      <c r="S325">
        <f t="shared" si="44"/>
        <v>1.5</v>
      </c>
      <c r="T325" s="7">
        <f t="shared" si="45"/>
        <v>0.17734294144215301</v>
      </c>
    </row>
    <row r="326" spans="1:20">
      <c r="A326" s="4" t="str">
        <f t="shared" si="46"/>
        <v>X2Pi-15.5-f-3-2</v>
      </c>
      <c r="B326" t="s">
        <v>0</v>
      </c>
      <c r="C326">
        <v>3</v>
      </c>
      <c r="D326">
        <v>15.5</v>
      </c>
      <c r="E326" t="s">
        <v>2</v>
      </c>
      <c r="F326">
        <v>2</v>
      </c>
      <c r="G326">
        <v>11141.532611405</v>
      </c>
      <c r="H326">
        <v>7.4235311999999998E-2</v>
      </c>
      <c r="I326">
        <v>2</v>
      </c>
      <c r="J326">
        <f t="shared" si="40"/>
        <v>11141.532611405</v>
      </c>
      <c r="K326">
        <f t="shared" si="41"/>
        <v>15.5</v>
      </c>
      <c r="L326" s="2" t="str">
        <f t="shared" si="47"/>
        <v>f</v>
      </c>
      <c r="M326">
        <f>C326+1+VLOOKUP(B326,states!A$2:C$10,3,FALSE)</f>
        <v>4</v>
      </c>
      <c r="N326">
        <f t="shared" si="42"/>
        <v>11141.532611405</v>
      </c>
      <c r="O326" s="2" t="str">
        <f>VLOOKUP(B326,states!A$2:C$10,2,FALSE)</f>
        <v>X</v>
      </c>
      <c r="P326">
        <f t="shared" si="43"/>
        <v>3</v>
      </c>
      <c r="Q326">
        <f>VLOOKUP(B326,states!A$2:D$10,4,FALSE)</f>
        <v>1</v>
      </c>
      <c r="R326">
        <v>0.5</v>
      </c>
      <c r="S326">
        <f t="shared" si="44"/>
        <v>1.5</v>
      </c>
      <c r="T326" s="7">
        <f t="shared" si="45"/>
        <v>0.15572312767951285</v>
      </c>
    </row>
    <row r="327" spans="1:20">
      <c r="A327" s="4" t="str">
        <f t="shared" si="46"/>
        <v>X2Pi-15.5-f-4-1</v>
      </c>
      <c r="B327" t="s">
        <v>0</v>
      </c>
      <c r="C327">
        <v>4</v>
      </c>
      <c r="D327">
        <v>15.5</v>
      </c>
      <c r="E327" t="s">
        <v>2</v>
      </c>
      <c r="F327">
        <v>1</v>
      </c>
      <c r="G327">
        <v>12987.560084064</v>
      </c>
      <c r="H327">
        <v>5.1981982000000003E-2</v>
      </c>
      <c r="I327">
        <v>1</v>
      </c>
      <c r="J327">
        <f t="shared" si="40"/>
        <v>12987.560084064</v>
      </c>
      <c r="K327">
        <f t="shared" si="41"/>
        <v>15.5</v>
      </c>
      <c r="L327" s="2" t="str">
        <f t="shared" si="47"/>
        <v>f</v>
      </c>
      <c r="M327">
        <f>C327+1+VLOOKUP(B327,states!A$2:C$10,3,FALSE)</f>
        <v>5</v>
      </c>
      <c r="N327">
        <f t="shared" si="42"/>
        <v>12987.560084064</v>
      </c>
      <c r="O327" s="2" t="str">
        <f>VLOOKUP(B327,states!A$2:C$10,2,FALSE)</f>
        <v>X</v>
      </c>
      <c r="P327">
        <f t="shared" si="43"/>
        <v>4</v>
      </c>
      <c r="Q327">
        <f>VLOOKUP(B327,states!A$2:D$10,4,FALSE)</f>
        <v>1</v>
      </c>
      <c r="R327">
        <v>0.5</v>
      </c>
      <c r="S327">
        <f t="shared" si="44"/>
        <v>0.5</v>
      </c>
      <c r="T327" s="7">
        <f t="shared" si="45"/>
        <v>0.11119386491365867</v>
      </c>
    </row>
    <row r="328" spans="1:20">
      <c r="A328" s="4" t="str">
        <f t="shared" si="46"/>
        <v>X2Pi-15.5-e-4-1</v>
      </c>
      <c r="B328" t="s">
        <v>0</v>
      </c>
      <c r="C328">
        <v>4</v>
      </c>
      <c r="D328">
        <v>15.5</v>
      </c>
      <c r="E328" t="s">
        <v>1</v>
      </c>
      <c r="F328">
        <v>1</v>
      </c>
      <c r="G328">
        <v>12994.531332072</v>
      </c>
      <c r="H328">
        <v>5.9235311999999998E-2</v>
      </c>
      <c r="I328">
        <v>1</v>
      </c>
      <c r="J328">
        <f t="shared" si="40"/>
        <v>12994.531332072</v>
      </c>
      <c r="K328">
        <f t="shared" si="41"/>
        <v>15.5</v>
      </c>
      <c r="L328" s="2" t="str">
        <f t="shared" si="47"/>
        <v>e</v>
      </c>
      <c r="M328">
        <f>C328+1+VLOOKUP(B328,states!A$2:C$10,3,FALSE)</f>
        <v>5</v>
      </c>
      <c r="N328">
        <f t="shared" si="42"/>
        <v>12994.531332072</v>
      </c>
      <c r="O328" s="2" t="str">
        <f>VLOOKUP(B328,states!A$2:C$10,2,FALSE)</f>
        <v>X</v>
      </c>
      <c r="P328">
        <f t="shared" si="43"/>
        <v>4</v>
      </c>
      <c r="Q328">
        <f>VLOOKUP(B328,states!A$2:D$10,4,FALSE)</f>
        <v>1</v>
      </c>
      <c r="R328">
        <v>0.5</v>
      </c>
      <c r="S328">
        <f t="shared" si="44"/>
        <v>0.5</v>
      </c>
      <c r="T328" s="7">
        <f t="shared" si="45"/>
        <v>9.7578239892654517E-2</v>
      </c>
    </row>
    <row r="329" spans="1:20">
      <c r="A329" s="4" t="str">
        <f t="shared" si="46"/>
        <v>X2Pi-15.5-e-4-2</v>
      </c>
      <c r="B329" t="s">
        <v>0</v>
      </c>
      <c r="C329">
        <v>4</v>
      </c>
      <c r="D329">
        <v>15.5</v>
      </c>
      <c r="E329" t="s">
        <v>1</v>
      </c>
      <c r="F329">
        <v>2</v>
      </c>
      <c r="G329">
        <v>13351.476276519999</v>
      </c>
      <c r="H329">
        <v>5.3308582E-2</v>
      </c>
      <c r="I329">
        <v>1</v>
      </c>
      <c r="J329">
        <f t="shared" si="40"/>
        <v>13351.476276519999</v>
      </c>
      <c r="K329">
        <f t="shared" si="41"/>
        <v>15.5</v>
      </c>
      <c r="L329" s="2" t="str">
        <f t="shared" si="47"/>
        <v>e</v>
      </c>
      <c r="M329">
        <f>C329+1+VLOOKUP(B329,states!A$2:C$10,3,FALSE)</f>
        <v>5</v>
      </c>
      <c r="N329">
        <f t="shared" si="42"/>
        <v>13351.476276519999</v>
      </c>
      <c r="O329" s="2" t="str">
        <f>VLOOKUP(B329,states!A$2:C$10,2,FALSE)</f>
        <v>X</v>
      </c>
      <c r="P329">
        <f t="shared" si="43"/>
        <v>4</v>
      </c>
      <c r="Q329">
        <f>VLOOKUP(B329,states!A$2:D$10,4,FALSE)</f>
        <v>1</v>
      </c>
      <c r="R329">
        <v>0.5</v>
      </c>
      <c r="S329">
        <f t="shared" si="44"/>
        <v>1.5</v>
      </c>
      <c r="T329" s="7">
        <f t="shared" si="45"/>
        <v>0.10842677234318926</v>
      </c>
    </row>
    <row r="330" spans="1:20">
      <c r="A330" s="4" t="str">
        <f t="shared" si="46"/>
        <v>X2Pi-15.5-f-4-2</v>
      </c>
      <c r="B330" t="s">
        <v>0</v>
      </c>
      <c r="C330">
        <v>4</v>
      </c>
      <c r="D330">
        <v>15.5</v>
      </c>
      <c r="E330" t="s">
        <v>2</v>
      </c>
      <c r="F330">
        <v>2</v>
      </c>
      <c r="G330">
        <v>13359.721435784</v>
      </c>
      <c r="H330">
        <v>8.3931911999999997E-2</v>
      </c>
      <c r="I330">
        <v>1</v>
      </c>
      <c r="J330">
        <f t="shared" ref="J330:J389" si="48">G330-G$2</f>
        <v>13359.721435784</v>
      </c>
      <c r="K330">
        <f t="shared" ref="K330:K389" si="49">D330</f>
        <v>15.5</v>
      </c>
      <c r="L330" s="2" t="str">
        <f t="shared" si="47"/>
        <v>f</v>
      </c>
      <c r="M330">
        <f>C330+1+VLOOKUP(B330,states!A$2:C$10,3,FALSE)</f>
        <v>5</v>
      </c>
      <c r="N330">
        <f t="shared" ref="N330:N389" si="50">J330</f>
        <v>13359.721435784</v>
      </c>
      <c r="O330" s="2" t="str">
        <f>VLOOKUP(B330,states!A$2:C$10,2,FALSE)</f>
        <v>X</v>
      </c>
      <c r="P330">
        <f t="shared" ref="P330:P389" si="51">C330</f>
        <v>4</v>
      </c>
      <c r="Q330">
        <f>VLOOKUP(B330,states!A$2:D$10,4,FALSE)</f>
        <v>1</v>
      </c>
      <c r="R330">
        <v>0.5</v>
      </c>
      <c r="S330">
        <f t="shared" ref="S330:S389" si="52">IF(Q330=0,R330,IF(F330=1,0.5,1.5))</f>
        <v>1.5</v>
      </c>
      <c r="T330" s="7">
        <f t="shared" ref="T330:T389" si="53">0.01*I330/H330/D330^(1/5)*IF(P330=0,100,1)</f>
        <v>6.8866267272122153E-2</v>
      </c>
    </row>
    <row r="331" spans="1:20">
      <c r="A331" s="4" t="str">
        <f t="shared" si="46"/>
        <v>X2Pi-16.5-f-0-1</v>
      </c>
      <c r="B331" t="s">
        <v>0</v>
      </c>
      <c r="C331">
        <v>0</v>
      </c>
      <c r="D331">
        <v>16.5</v>
      </c>
      <c r="E331" t="s">
        <v>2</v>
      </c>
      <c r="F331">
        <v>1</v>
      </c>
      <c r="G331">
        <v>3735.7342028349999</v>
      </c>
      <c r="H331">
        <v>0.114908712</v>
      </c>
      <c r="I331">
        <v>2</v>
      </c>
      <c r="J331">
        <f t="shared" si="48"/>
        <v>3735.7342028349999</v>
      </c>
      <c r="K331">
        <f t="shared" si="49"/>
        <v>16.5</v>
      </c>
      <c r="L331" s="2" t="str">
        <f t="shared" si="47"/>
        <v>f</v>
      </c>
      <c r="M331">
        <f>C331+1+VLOOKUP(B331,states!A$2:C$10,3,FALSE)</f>
        <v>1</v>
      </c>
      <c r="N331">
        <f t="shared" si="50"/>
        <v>3735.7342028349999</v>
      </c>
      <c r="O331" s="2" t="str">
        <f>VLOOKUP(B331,states!A$2:C$10,2,FALSE)</f>
        <v>X</v>
      </c>
      <c r="P331">
        <f t="shared" si="51"/>
        <v>0</v>
      </c>
      <c r="Q331">
        <f>VLOOKUP(B331,states!A$2:D$10,4,FALSE)</f>
        <v>1</v>
      </c>
      <c r="R331">
        <v>0.5</v>
      </c>
      <c r="S331">
        <f t="shared" si="52"/>
        <v>0.5</v>
      </c>
      <c r="T331" s="7">
        <f t="shared" si="53"/>
        <v>9.9352831805693054</v>
      </c>
    </row>
    <row r="332" spans="1:20">
      <c r="A332" s="4" t="str">
        <f t="shared" si="46"/>
        <v>X2Pi-16.5-e-0-1</v>
      </c>
      <c r="B332" t="s">
        <v>0</v>
      </c>
      <c r="C332">
        <v>0</v>
      </c>
      <c r="D332">
        <v>16.5</v>
      </c>
      <c r="E332" t="s">
        <v>1</v>
      </c>
      <c r="F332">
        <v>1</v>
      </c>
      <c r="G332">
        <v>3744.947760218</v>
      </c>
      <c r="H332">
        <v>8.2582011999999996E-2</v>
      </c>
      <c r="I332">
        <v>2</v>
      </c>
      <c r="J332">
        <f t="shared" si="48"/>
        <v>3744.947760218</v>
      </c>
      <c r="K332">
        <f t="shared" si="49"/>
        <v>16.5</v>
      </c>
      <c r="L332" s="2" t="str">
        <f t="shared" si="47"/>
        <v>e</v>
      </c>
      <c r="M332">
        <f>C332+1+VLOOKUP(B332,states!A$2:C$10,3,FALSE)</f>
        <v>1</v>
      </c>
      <c r="N332">
        <f t="shared" si="50"/>
        <v>3744.947760218</v>
      </c>
      <c r="O332" s="2" t="str">
        <f>VLOOKUP(B332,states!A$2:C$10,2,FALSE)</f>
        <v>X</v>
      </c>
      <c r="P332">
        <f t="shared" si="51"/>
        <v>0</v>
      </c>
      <c r="Q332">
        <f>VLOOKUP(B332,states!A$2:D$10,4,FALSE)</f>
        <v>1</v>
      </c>
      <c r="R332">
        <v>0.5</v>
      </c>
      <c r="S332">
        <f t="shared" si="52"/>
        <v>0.5</v>
      </c>
      <c r="T332" s="7">
        <f t="shared" si="53"/>
        <v>13.824446341104919</v>
      </c>
    </row>
    <row r="333" spans="1:20">
      <c r="A333" s="4" t="str">
        <f t="shared" si="46"/>
        <v>X2Pi-16.5-f-0-2</v>
      </c>
      <c r="B333" t="s">
        <v>0</v>
      </c>
      <c r="C333">
        <v>0</v>
      </c>
      <c r="D333">
        <v>16.5</v>
      </c>
      <c r="E333" t="s">
        <v>2</v>
      </c>
      <c r="F333">
        <v>2</v>
      </c>
      <c r="G333">
        <v>4200.0946114050003</v>
      </c>
      <c r="H333">
        <v>0.109235312</v>
      </c>
      <c r="I333">
        <v>2</v>
      </c>
      <c r="J333">
        <f t="shared" si="48"/>
        <v>4200.0946114050003</v>
      </c>
      <c r="K333">
        <f t="shared" si="49"/>
        <v>16.5</v>
      </c>
      <c r="L333" s="2" t="str">
        <f t="shared" si="47"/>
        <v>f</v>
      </c>
      <c r="M333">
        <f>C333+1+VLOOKUP(B333,states!A$2:C$10,3,FALSE)</f>
        <v>1</v>
      </c>
      <c r="N333">
        <f t="shared" si="50"/>
        <v>4200.0946114050003</v>
      </c>
      <c r="O333" s="2" t="str">
        <f>VLOOKUP(B333,states!A$2:C$10,2,FALSE)</f>
        <v>X</v>
      </c>
      <c r="P333">
        <f t="shared" si="51"/>
        <v>0</v>
      </c>
      <c r="Q333">
        <f>VLOOKUP(B333,states!A$2:D$10,4,FALSE)</f>
        <v>1</v>
      </c>
      <c r="R333">
        <v>0.5</v>
      </c>
      <c r="S333">
        <f t="shared" si="52"/>
        <v>1.5</v>
      </c>
      <c r="T333" s="7">
        <f t="shared" si="53"/>
        <v>10.451296130636605</v>
      </c>
    </row>
    <row r="334" spans="1:20">
      <c r="A334" s="4" t="str">
        <f t="shared" si="46"/>
        <v>X2Pi-16.5-f-1-1</v>
      </c>
      <c r="B334" t="s">
        <v>0</v>
      </c>
      <c r="C334">
        <v>1</v>
      </c>
      <c r="D334">
        <v>16.5</v>
      </c>
      <c r="E334" t="s">
        <v>2</v>
      </c>
      <c r="F334">
        <v>1</v>
      </c>
      <c r="G334">
        <v>6326.2768335199999</v>
      </c>
      <c r="H334">
        <v>0.101981982</v>
      </c>
      <c r="I334">
        <v>3</v>
      </c>
      <c r="J334">
        <f t="shared" si="48"/>
        <v>6326.2768335199999</v>
      </c>
      <c r="K334">
        <f t="shared" si="49"/>
        <v>16.5</v>
      </c>
      <c r="L334" s="2" t="str">
        <f t="shared" si="47"/>
        <v>f</v>
      </c>
      <c r="M334">
        <f>C334+1+VLOOKUP(B334,states!A$2:C$10,3,FALSE)</f>
        <v>2</v>
      </c>
      <c r="N334">
        <f t="shared" si="50"/>
        <v>6326.2768335199999</v>
      </c>
      <c r="O334" s="2" t="str">
        <f>VLOOKUP(B334,states!A$2:C$10,2,FALSE)</f>
        <v>X</v>
      </c>
      <c r="P334">
        <f t="shared" si="51"/>
        <v>1</v>
      </c>
      <c r="Q334">
        <f>VLOOKUP(B334,states!A$2:D$10,4,FALSE)</f>
        <v>1</v>
      </c>
      <c r="R334">
        <v>0.5</v>
      </c>
      <c r="S334">
        <f t="shared" si="52"/>
        <v>0.5</v>
      </c>
      <c r="T334" s="7">
        <f t="shared" si="53"/>
        <v>0.167919455659503</v>
      </c>
    </row>
    <row r="335" spans="1:20">
      <c r="A335" s="4" t="str">
        <f t="shared" si="46"/>
        <v>X2Pi-16.5-e-1-2</v>
      </c>
      <c r="B335" t="s">
        <v>0</v>
      </c>
      <c r="C335">
        <v>1</v>
      </c>
      <c r="D335">
        <v>16.5</v>
      </c>
      <c r="E335" t="s">
        <v>1</v>
      </c>
      <c r="F335">
        <v>2</v>
      </c>
      <c r="G335">
        <v>6762.2886294609998</v>
      </c>
      <c r="H335">
        <v>0.125308582</v>
      </c>
      <c r="I335">
        <v>2</v>
      </c>
      <c r="J335">
        <f t="shared" si="48"/>
        <v>6762.2886294609998</v>
      </c>
      <c r="K335">
        <f t="shared" si="49"/>
        <v>16.5</v>
      </c>
      <c r="L335" s="2" t="str">
        <f t="shared" si="47"/>
        <v>e</v>
      </c>
      <c r="M335">
        <f>C335+1+VLOOKUP(B335,states!A$2:C$10,3,FALSE)</f>
        <v>2</v>
      </c>
      <c r="N335">
        <f t="shared" si="50"/>
        <v>6762.2886294609998</v>
      </c>
      <c r="O335" s="2" t="str">
        <f>VLOOKUP(B335,states!A$2:C$10,2,FALSE)</f>
        <v>X</v>
      </c>
      <c r="P335">
        <f t="shared" si="51"/>
        <v>1</v>
      </c>
      <c r="Q335">
        <f>VLOOKUP(B335,states!A$2:D$10,4,FALSE)</f>
        <v>1</v>
      </c>
      <c r="R335">
        <v>0.5</v>
      </c>
      <c r="S335">
        <f t="shared" si="52"/>
        <v>1.5</v>
      </c>
      <c r="T335" s="7">
        <f t="shared" si="53"/>
        <v>9.1107135314521567E-2</v>
      </c>
    </row>
    <row r="336" spans="1:20">
      <c r="A336" s="4" t="str">
        <f t="shared" si="46"/>
        <v>X2Pi-16.5-f-1-2</v>
      </c>
      <c r="B336" t="s">
        <v>0</v>
      </c>
      <c r="C336">
        <v>1</v>
      </c>
      <c r="D336">
        <v>16.5</v>
      </c>
      <c r="E336" t="s">
        <v>2</v>
      </c>
      <c r="F336">
        <v>2</v>
      </c>
      <c r="G336">
        <v>6772.6164357859998</v>
      </c>
      <c r="H336">
        <v>0.120471912</v>
      </c>
      <c r="I336">
        <v>2</v>
      </c>
      <c r="J336">
        <f t="shared" si="48"/>
        <v>6772.6164357859998</v>
      </c>
      <c r="K336">
        <f t="shared" si="49"/>
        <v>16.5</v>
      </c>
      <c r="L336" s="2" t="str">
        <f t="shared" si="47"/>
        <v>f</v>
      </c>
      <c r="M336">
        <f>C336+1+VLOOKUP(B336,states!A$2:C$10,3,FALSE)</f>
        <v>2</v>
      </c>
      <c r="N336">
        <f t="shared" si="50"/>
        <v>6772.6164357859998</v>
      </c>
      <c r="O336" s="2" t="str">
        <f>VLOOKUP(B336,states!A$2:C$10,2,FALSE)</f>
        <v>X</v>
      </c>
      <c r="P336">
        <f t="shared" si="51"/>
        <v>1</v>
      </c>
      <c r="Q336">
        <f>VLOOKUP(B336,states!A$2:D$10,4,FALSE)</f>
        <v>1</v>
      </c>
      <c r="R336">
        <v>0.5</v>
      </c>
      <c r="S336">
        <f t="shared" si="52"/>
        <v>1.5</v>
      </c>
      <c r="T336" s="7">
        <f t="shared" si="53"/>
        <v>9.4764877113802465E-2</v>
      </c>
    </row>
    <row r="337" spans="1:20">
      <c r="A337" s="4" t="str">
        <f t="shared" si="46"/>
        <v>X2Pi-16.5-f-2-1</v>
      </c>
      <c r="B337" t="s">
        <v>0</v>
      </c>
      <c r="C337">
        <v>2</v>
      </c>
      <c r="D337">
        <v>16.5</v>
      </c>
      <c r="E337" t="s">
        <v>2</v>
      </c>
      <c r="F337">
        <v>1</v>
      </c>
      <c r="G337">
        <v>8791.8122028359994</v>
      </c>
      <c r="H337">
        <v>6.7308712000000007E-2</v>
      </c>
      <c r="I337">
        <v>2</v>
      </c>
      <c r="J337">
        <f t="shared" si="48"/>
        <v>8791.8122028359994</v>
      </c>
      <c r="K337">
        <f t="shared" si="49"/>
        <v>16.5</v>
      </c>
      <c r="L337" s="2" t="str">
        <f t="shared" si="47"/>
        <v>f</v>
      </c>
      <c r="M337">
        <f>C337+1+VLOOKUP(B337,states!A$2:C$10,3,FALSE)</f>
        <v>3</v>
      </c>
      <c r="N337">
        <f t="shared" si="50"/>
        <v>8791.8122028359994</v>
      </c>
      <c r="O337" s="2" t="str">
        <f>VLOOKUP(B337,states!A$2:C$10,2,FALSE)</f>
        <v>X</v>
      </c>
      <c r="P337">
        <f t="shared" si="51"/>
        <v>2</v>
      </c>
      <c r="Q337">
        <f>VLOOKUP(B337,states!A$2:D$10,4,FALSE)</f>
        <v>1</v>
      </c>
      <c r="R337">
        <v>0.5</v>
      </c>
      <c r="S337">
        <f t="shared" si="52"/>
        <v>0.5</v>
      </c>
      <c r="T337" s="7">
        <f t="shared" si="53"/>
        <v>0.16961409002069186</v>
      </c>
    </row>
    <row r="338" spans="1:20">
      <c r="A338" s="4" t="str">
        <f t="shared" si="46"/>
        <v>X2Pi-16.5-e-2-1</v>
      </c>
      <c r="B338" t="s">
        <v>0</v>
      </c>
      <c r="C338">
        <v>2</v>
      </c>
      <c r="D338">
        <v>16.5</v>
      </c>
      <c r="E338" t="s">
        <v>1</v>
      </c>
      <c r="F338">
        <v>1</v>
      </c>
      <c r="G338">
        <v>8800.3047602179995</v>
      </c>
      <c r="H338">
        <v>6.7582011999999997E-2</v>
      </c>
      <c r="I338">
        <v>2</v>
      </c>
      <c r="J338">
        <f t="shared" si="48"/>
        <v>8800.3047602179995</v>
      </c>
      <c r="K338">
        <f t="shared" si="49"/>
        <v>16.5</v>
      </c>
      <c r="L338" s="2" t="str">
        <f t="shared" si="47"/>
        <v>e</v>
      </c>
      <c r="M338">
        <f>C338+1+VLOOKUP(B338,states!A$2:C$10,3,FALSE)</f>
        <v>3</v>
      </c>
      <c r="N338">
        <f t="shared" si="50"/>
        <v>8800.3047602179995</v>
      </c>
      <c r="O338" s="2" t="str">
        <f>VLOOKUP(B338,states!A$2:C$10,2,FALSE)</f>
        <v>X</v>
      </c>
      <c r="P338">
        <f t="shared" si="51"/>
        <v>2</v>
      </c>
      <c r="Q338">
        <f>VLOOKUP(B338,states!A$2:D$10,4,FALSE)</f>
        <v>1</v>
      </c>
      <c r="R338">
        <v>0.5</v>
      </c>
      <c r="S338">
        <f t="shared" si="52"/>
        <v>0.5</v>
      </c>
      <c r="T338" s="7">
        <f t="shared" si="53"/>
        <v>0.16892817479812267</v>
      </c>
    </row>
    <row r="339" spans="1:20">
      <c r="A339" s="4" t="str">
        <f t="shared" si="46"/>
        <v>X2Pi-16.5-e-2-2</v>
      </c>
      <c r="B339" t="s">
        <v>0</v>
      </c>
      <c r="C339">
        <v>2</v>
      </c>
      <c r="D339">
        <v>16.5</v>
      </c>
      <c r="E339" t="s">
        <v>1</v>
      </c>
      <c r="F339">
        <v>2</v>
      </c>
      <c r="G339">
        <v>9210.3857206579996</v>
      </c>
      <c r="H339">
        <v>8.5185311999999999E-2</v>
      </c>
      <c r="I339">
        <v>2</v>
      </c>
      <c r="J339">
        <f t="shared" si="48"/>
        <v>9210.3857206579996</v>
      </c>
      <c r="K339">
        <f t="shared" si="49"/>
        <v>16.5</v>
      </c>
      <c r="L339" s="2" t="str">
        <f t="shared" si="47"/>
        <v>e</v>
      </c>
      <c r="M339">
        <f>C339+1+VLOOKUP(B339,states!A$2:C$10,3,FALSE)</f>
        <v>3</v>
      </c>
      <c r="N339">
        <f t="shared" si="50"/>
        <v>9210.3857206579996</v>
      </c>
      <c r="O339" s="2" t="str">
        <f>VLOOKUP(B339,states!A$2:C$10,2,FALSE)</f>
        <v>X</v>
      </c>
      <c r="P339">
        <f t="shared" si="51"/>
        <v>2</v>
      </c>
      <c r="Q339">
        <f>VLOOKUP(B339,states!A$2:D$10,4,FALSE)</f>
        <v>1</v>
      </c>
      <c r="R339">
        <v>0.5</v>
      </c>
      <c r="S339">
        <f t="shared" si="52"/>
        <v>1.5</v>
      </c>
      <c r="T339" s="7">
        <f t="shared" si="53"/>
        <v>0.13401965278174743</v>
      </c>
    </row>
    <row r="340" spans="1:20">
      <c r="A340" s="4" t="str">
        <f t="shared" si="46"/>
        <v>X2Pi-16.5-f-2-2</v>
      </c>
      <c r="B340" t="s">
        <v>0</v>
      </c>
      <c r="C340">
        <v>2</v>
      </c>
      <c r="D340">
        <v>16.5</v>
      </c>
      <c r="E340" t="s">
        <v>2</v>
      </c>
      <c r="F340">
        <v>2</v>
      </c>
      <c r="G340">
        <v>9220.2886114060002</v>
      </c>
      <c r="H340">
        <v>9.4235312000000002E-2</v>
      </c>
      <c r="I340">
        <v>2</v>
      </c>
      <c r="J340">
        <f t="shared" si="48"/>
        <v>9220.2886114060002</v>
      </c>
      <c r="K340">
        <f t="shared" si="49"/>
        <v>16.5</v>
      </c>
      <c r="L340" s="2" t="str">
        <f t="shared" si="47"/>
        <v>f</v>
      </c>
      <c r="M340">
        <f>C340+1+VLOOKUP(B340,states!A$2:C$10,3,FALSE)</f>
        <v>3</v>
      </c>
      <c r="N340">
        <f t="shared" si="50"/>
        <v>9220.2886114060002</v>
      </c>
      <c r="O340" s="2" t="str">
        <f>VLOOKUP(B340,states!A$2:C$10,2,FALSE)</f>
        <v>X</v>
      </c>
      <c r="P340">
        <f t="shared" si="51"/>
        <v>2</v>
      </c>
      <c r="Q340">
        <f>VLOOKUP(B340,states!A$2:D$10,4,FALSE)</f>
        <v>1</v>
      </c>
      <c r="R340">
        <v>0.5</v>
      </c>
      <c r="S340">
        <f t="shared" si="52"/>
        <v>1.5</v>
      </c>
      <c r="T340" s="7">
        <f t="shared" si="53"/>
        <v>0.1211489164098573</v>
      </c>
    </row>
    <row r="341" spans="1:20">
      <c r="A341" s="4" t="str">
        <f t="shared" si="46"/>
        <v>X2Pi-16.5-f-3-1</v>
      </c>
      <c r="B341" t="s">
        <v>0</v>
      </c>
      <c r="C341">
        <v>3</v>
      </c>
      <c r="D341">
        <v>16.5</v>
      </c>
      <c r="E341" t="s">
        <v>2</v>
      </c>
      <c r="F341">
        <v>1</v>
      </c>
      <c r="G341">
        <v>11133.559833526</v>
      </c>
      <c r="H341">
        <v>8.6981981999999999E-2</v>
      </c>
      <c r="I341">
        <v>2</v>
      </c>
      <c r="J341">
        <f t="shared" si="48"/>
        <v>11133.559833526</v>
      </c>
      <c r="K341">
        <f t="shared" si="49"/>
        <v>16.5</v>
      </c>
      <c r="L341" s="2" t="str">
        <f t="shared" si="47"/>
        <v>f</v>
      </c>
      <c r="M341">
        <f>C341+1+VLOOKUP(B341,states!A$2:C$10,3,FALSE)</f>
        <v>4</v>
      </c>
      <c r="N341">
        <f t="shared" si="50"/>
        <v>11133.559833526</v>
      </c>
      <c r="O341" s="2" t="str">
        <f>VLOOKUP(B341,states!A$2:C$10,2,FALSE)</f>
        <v>X</v>
      </c>
      <c r="P341">
        <f t="shared" si="51"/>
        <v>3</v>
      </c>
      <c r="Q341">
        <f>VLOOKUP(B341,states!A$2:D$10,4,FALSE)</f>
        <v>1</v>
      </c>
      <c r="R341">
        <v>0.5</v>
      </c>
      <c r="S341">
        <f t="shared" si="52"/>
        <v>0.5</v>
      </c>
      <c r="T341" s="7">
        <f t="shared" si="53"/>
        <v>0.13125138878009038</v>
      </c>
    </row>
    <row r="342" spans="1:20">
      <c r="A342" s="4" t="str">
        <f t="shared" si="46"/>
        <v>X2Pi-16.5-e-3-2</v>
      </c>
      <c r="B342" t="s">
        <v>0</v>
      </c>
      <c r="C342">
        <v>3</v>
      </c>
      <c r="D342">
        <v>16.5</v>
      </c>
      <c r="E342" t="s">
        <v>1</v>
      </c>
      <c r="F342">
        <v>2</v>
      </c>
      <c r="G342">
        <v>11534.762629461</v>
      </c>
      <c r="H342">
        <v>0.110308582</v>
      </c>
      <c r="I342">
        <v>2</v>
      </c>
      <c r="J342">
        <f t="shared" si="48"/>
        <v>11534.762629461</v>
      </c>
      <c r="K342">
        <f t="shared" si="49"/>
        <v>16.5</v>
      </c>
      <c r="L342" s="2" t="str">
        <f t="shared" si="47"/>
        <v>e</v>
      </c>
      <c r="M342">
        <f>C342+1+VLOOKUP(B342,states!A$2:C$10,3,FALSE)</f>
        <v>4</v>
      </c>
      <c r="N342">
        <f t="shared" si="50"/>
        <v>11534.762629461</v>
      </c>
      <c r="O342" s="2" t="str">
        <f>VLOOKUP(B342,states!A$2:C$10,2,FALSE)</f>
        <v>X</v>
      </c>
      <c r="P342">
        <f t="shared" si="51"/>
        <v>3</v>
      </c>
      <c r="Q342">
        <f>VLOOKUP(B342,states!A$2:D$10,4,FALSE)</f>
        <v>1</v>
      </c>
      <c r="R342">
        <v>0.5</v>
      </c>
      <c r="S342">
        <f t="shared" si="52"/>
        <v>1.5</v>
      </c>
      <c r="T342" s="7">
        <f t="shared" si="53"/>
        <v>0.10349608098801255</v>
      </c>
    </row>
    <row r="343" spans="1:20">
      <c r="A343" s="4" t="str">
        <f t="shared" si="46"/>
        <v>X2Pi-16.5-f-3-2</v>
      </c>
      <c r="B343" t="s">
        <v>0</v>
      </c>
      <c r="C343">
        <v>3</v>
      </c>
      <c r="D343">
        <v>16.5</v>
      </c>
      <c r="E343" t="s">
        <v>2</v>
      </c>
      <c r="F343">
        <v>2</v>
      </c>
      <c r="G343">
        <v>11544.271435784</v>
      </c>
      <c r="H343">
        <v>0.103931912</v>
      </c>
      <c r="I343">
        <v>2</v>
      </c>
      <c r="J343">
        <f t="shared" si="48"/>
        <v>11544.271435784</v>
      </c>
      <c r="K343">
        <f t="shared" si="49"/>
        <v>16.5</v>
      </c>
      <c r="L343" s="2" t="str">
        <f t="shared" si="47"/>
        <v>f</v>
      </c>
      <c r="M343">
        <f>C343+1+VLOOKUP(B343,states!A$2:C$10,3,FALSE)</f>
        <v>4</v>
      </c>
      <c r="N343">
        <f t="shared" si="50"/>
        <v>11544.271435784</v>
      </c>
      <c r="O343" s="2" t="str">
        <f>VLOOKUP(B343,states!A$2:C$10,2,FALSE)</f>
        <v>X</v>
      </c>
      <c r="P343">
        <f t="shared" si="51"/>
        <v>3</v>
      </c>
      <c r="Q343">
        <f>VLOOKUP(B343,states!A$2:D$10,4,FALSE)</f>
        <v>1</v>
      </c>
      <c r="R343">
        <v>0.5</v>
      </c>
      <c r="S343">
        <f t="shared" si="52"/>
        <v>1.5</v>
      </c>
      <c r="T343" s="7">
        <f t="shared" si="53"/>
        <v>0.10984601088013106</v>
      </c>
    </row>
    <row r="344" spans="1:20">
      <c r="A344" s="4" t="str">
        <f t="shared" si="46"/>
        <v>X2Pi-16.5-f-4-1</v>
      </c>
      <c r="B344" t="s">
        <v>0</v>
      </c>
      <c r="C344">
        <v>4</v>
      </c>
      <c r="D344">
        <v>16.5</v>
      </c>
      <c r="E344" t="s">
        <v>2</v>
      </c>
      <c r="F344">
        <v>1</v>
      </c>
      <c r="G344">
        <v>13352.040202837001</v>
      </c>
      <c r="H344">
        <v>5.2308712E-2</v>
      </c>
      <c r="I344">
        <v>1</v>
      </c>
      <c r="J344">
        <f t="shared" si="48"/>
        <v>13352.040202837001</v>
      </c>
      <c r="K344">
        <f t="shared" si="49"/>
        <v>16.5</v>
      </c>
      <c r="L344" s="2" t="str">
        <f t="shared" si="47"/>
        <v>f</v>
      </c>
      <c r="M344">
        <f>C344+1+VLOOKUP(B344,states!A$2:C$10,3,FALSE)</f>
        <v>5</v>
      </c>
      <c r="N344">
        <f t="shared" si="50"/>
        <v>13352.040202837001</v>
      </c>
      <c r="O344" s="2" t="str">
        <f>VLOOKUP(B344,states!A$2:C$10,2,FALSE)</f>
        <v>X</v>
      </c>
      <c r="P344">
        <f t="shared" si="51"/>
        <v>4</v>
      </c>
      <c r="Q344">
        <f>VLOOKUP(B344,states!A$2:D$10,4,FALSE)</f>
        <v>1</v>
      </c>
      <c r="R344">
        <v>0.5</v>
      </c>
      <c r="S344">
        <f t="shared" si="52"/>
        <v>0.5</v>
      </c>
      <c r="T344" s="7">
        <f t="shared" si="53"/>
        <v>0.10912623824827519</v>
      </c>
    </row>
    <row r="345" spans="1:20">
      <c r="A345" s="4" t="str">
        <f t="shared" si="46"/>
        <v>X2Pi-16.5-e-4-1</v>
      </c>
      <c r="B345" t="s">
        <v>0</v>
      </c>
      <c r="C345">
        <v>4</v>
      </c>
      <c r="D345">
        <v>16.5</v>
      </c>
      <c r="E345" t="s">
        <v>1</v>
      </c>
      <c r="F345">
        <v>1</v>
      </c>
      <c r="G345">
        <v>13359.846830806</v>
      </c>
      <c r="H345">
        <v>6.7582011999999997E-2</v>
      </c>
      <c r="I345">
        <v>1</v>
      </c>
      <c r="J345">
        <f t="shared" si="48"/>
        <v>13359.846830806</v>
      </c>
      <c r="K345">
        <f t="shared" si="49"/>
        <v>16.5</v>
      </c>
      <c r="L345" s="2" t="str">
        <f t="shared" si="47"/>
        <v>e</v>
      </c>
      <c r="M345">
        <f>C345+1+VLOOKUP(B345,states!A$2:C$10,3,FALSE)</f>
        <v>5</v>
      </c>
      <c r="N345">
        <f t="shared" si="50"/>
        <v>13359.846830806</v>
      </c>
      <c r="O345" s="2" t="str">
        <f>VLOOKUP(B345,states!A$2:C$10,2,FALSE)</f>
        <v>X</v>
      </c>
      <c r="P345">
        <f t="shared" si="51"/>
        <v>4</v>
      </c>
      <c r="Q345">
        <f>VLOOKUP(B345,states!A$2:D$10,4,FALSE)</f>
        <v>1</v>
      </c>
      <c r="R345">
        <v>0.5</v>
      </c>
      <c r="S345">
        <f t="shared" si="52"/>
        <v>0.5</v>
      </c>
      <c r="T345" s="7">
        <f t="shared" si="53"/>
        <v>8.4464087399061333E-2</v>
      </c>
    </row>
    <row r="346" spans="1:20">
      <c r="A346" s="4" t="str">
        <f t="shared" si="46"/>
        <v>X2Pi-16.5-e-4-2</v>
      </c>
      <c r="B346" t="s">
        <v>0</v>
      </c>
      <c r="C346">
        <v>4</v>
      </c>
      <c r="D346">
        <v>16.5</v>
      </c>
      <c r="E346" t="s">
        <v>1</v>
      </c>
      <c r="F346">
        <v>2</v>
      </c>
      <c r="G346">
        <v>13735.869720657</v>
      </c>
      <c r="H346">
        <v>7.0185312E-2</v>
      </c>
      <c r="I346">
        <v>1</v>
      </c>
      <c r="J346">
        <f t="shared" si="48"/>
        <v>13735.869720657</v>
      </c>
      <c r="K346">
        <f t="shared" si="49"/>
        <v>16.5</v>
      </c>
      <c r="L346" s="2" t="str">
        <f t="shared" si="47"/>
        <v>e</v>
      </c>
      <c r="M346">
        <f>C346+1+VLOOKUP(B346,states!A$2:C$10,3,FALSE)</f>
        <v>5</v>
      </c>
      <c r="N346">
        <f t="shared" si="50"/>
        <v>13735.869720657</v>
      </c>
      <c r="O346" s="2" t="str">
        <f>VLOOKUP(B346,states!A$2:C$10,2,FALSE)</f>
        <v>X</v>
      </c>
      <c r="P346">
        <f t="shared" si="51"/>
        <v>4</v>
      </c>
      <c r="Q346">
        <f>VLOOKUP(B346,states!A$2:D$10,4,FALSE)</f>
        <v>1</v>
      </c>
      <c r="R346">
        <v>0.5</v>
      </c>
      <c r="S346">
        <f t="shared" si="52"/>
        <v>1.5</v>
      </c>
      <c r="T346" s="7">
        <f t="shared" si="53"/>
        <v>8.1331161827312412E-2</v>
      </c>
    </row>
    <row r="347" spans="1:20">
      <c r="A347" s="4" t="str">
        <f t="shared" si="46"/>
        <v>X2Pi-16.5-f-4-2</v>
      </c>
      <c r="B347" t="s">
        <v>0</v>
      </c>
      <c r="C347">
        <v>4</v>
      </c>
      <c r="D347">
        <v>16.5</v>
      </c>
      <c r="E347" t="s">
        <v>2</v>
      </c>
      <c r="F347">
        <v>2</v>
      </c>
      <c r="G347">
        <v>13745.005611406001</v>
      </c>
      <c r="H347">
        <v>7.9235312000000002E-2</v>
      </c>
      <c r="I347">
        <v>1</v>
      </c>
      <c r="J347">
        <f t="shared" si="48"/>
        <v>13745.005611406001</v>
      </c>
      <c r="K347">
        <f t="shared" si="49"/>
        <v>16.5</v>
      </c>
      <c r="L347" s="2" t="str">
        <f t="shared" si="47"/>
        <v>f</v>
      </c>
      <c r="M347">
        <f>C347+1+VLOOKUP(B347,states!A$2:C$10,3,FALSE)</f>
        <v>5</v>
      </c>
      <c r="N347">
        <f t="shared" si="50"/>
        <v>13745.005611406001</v>
      </c>
      <c r="O347" s="2" t="str">
        <f>VLOOKUP(B347,states!A$2:C$10,2,FALSE)</f>
        <v>X</v>
      </c>
      <c r="P347">
        <f t="shared" si="51"/>
        <v>4</v>
      </c>
      <c r="Q347">
        <f>VLOOKUP(B347,states!A$2:D$10,4,FALSE)</f>
        <v>1</v>
      </c>
      <c r="R347">
        <v>0.5</v>
      </c>
      <c r="S347">
        <f t="shared" si="52"/>
        <v>1.5</v>
      </c>
      <c r="T347" s="7">
        <f t="shared" si="53"/>
        <v>7.2041780666837169E-2</v>
      </c>
    </row>
    <row r="348" spans="1:20">
      <c r="A348" s="4" t="str">
        <f t="shared" si="46"/>
        <v>X2Pi-17.5-f-0-1</v>
      </c>
      <c r="B348" t="s">
        <v>0</v>
      </c>
      <c r="C348">
        <v>0</v>
      </c>
      <c r="D348">
        <v>17.5</v>
      </c>
      <c r="E348" t="s">
        <v>2</v>
      </c>
      <c r="F348">
        <v>1</v>
      </c>
      <c r="G348">
        <v>4190.0108335280001</v>
      </c>
      <c r="H348">
        <v>0.121981982</v>
      </c>
      <c r="I348">
        <v>2</v>
      </c>
      <c r="J348">
        <f t="shared" si="48"/>
        <v>4190.0108335280001</v>
      </c>
      <c r="K348">
        <f t="shared" si="49"/>
        <v>17.5</v>
      </c>
      <c r="L348" s="2" t="str">
        <f t="shared" si="47"/>
        <v>f</v>
      </c>
      <c r="M348">
        <f>C348+1+VLOOKUP(B348,states!A$2:C$10,3,FALSE)</f>
        <v>1</v>
      </c>
      <c r="N348">
        <f t="shared" si="50"/>
        <v>4190.0108335280001</v>
      </c>
      <c r="O348" s="2" t="str">
        <f>VLOOKUP(B348,states!A$2:C$10,2,FALSE)</f>
        <v>X</v>
      </c>
      <c r="P348">
        <f t="shared" si="51"/>
        <v>0</v>
      </c>
      <c r="Q348">
        <f>VLOOKUP(B348,states!A$2:D$10,4,FALSE)</f>
        <v>1</v>
      </c>
      <c r="R348">
        <v>0.5</v>
      </c>
      <c r="S348">
        <f t="shared" si="52"/>
        <v>0.5</v>
      </c>
      <c r="T348" s="7">
        <f t="shared" si="53"/>
        <v>9.2496798309455777</v>
      </c>
    </row>
    <row r="349" spans="1:20">
      <c r="A349" s="4" t="str">
        <f t="shared" si="46"/>
        <v>X2Pi-17.5-f-1-1</v>
      </c>
      <c r="B349" t="s">
        <v>0</v>
      </c>
      <c r="C349">
        <v>1</v>
      </c>
      <c r="D349">
        <v>17.5</v>
      </c>
      <c r="E349" t="s">
        <v>2</v>
      </c>
      <c r="F349">
        <v>1</v>
      </c>
      <c r="G349">
        <v>6762.8332028349996</v>
      </c>
      <c r="H349">
        <v>0.119908712</v>
      </c>
      <c r="I349">
        <v>2</v>
      </c>
      <c r="J349">
        <f t="shared" si="48"/>
        <v>6762.8332028349996</v>
      </c>
      <c r="K349">
        <f t="shared" si="49"/>
        <v>17.5</v>
      </c>
      <c r="L349" s="2" t="str">
        <f t="shared" si="47"/>
        <v>f</v>
      </c>
      <c r="M349">
        <f>C349+1+VLOOKUP(B349,states!A$2:C$10,3,FALSE)</f>
        <v>2</v>
      </c>
      <c r="N349">
        <f t="shared" si="50"/>
        <v>6762.8332028349996</v>
      </c>
      <c r="O349" s="2" t="str">
        <f>VLOOKUP(B349,states!A$2:C$10,2,FALSE)</f>
        <v>X</v>
      </c>
      <c r="P349">
        <f t="shared" si="51"/>
        <v>1</v>
      </c>
      <c r="Q349">
        <f>VLOOKUP(B349,states!A$2:D$10,4,FALSE)</f>
        <v>1</v>
      </c>
      <c r="R349">
        <v>0.5</v>
      </c>
      <c r="S349">
        <f t="shared" si="52"/>
        <v>0.5</v>
      </c>
      <c r="T349" s="7">
        <f t="shared" si="53"/>
        <v>9.4096105264158514E-2</v>
      </c>
    </row>
    <row r="350" spans="1:20">
      <c r="A350" s="4" t="str">
        <f t="shared" si="46"/>
        <v>X2Pi-17.5-e-1-1</v>
      </c>
      <c r="B350" t="s">
        <v>0</v>
      </c>
      <c r="C350">
        <v>1</v>
      </c>
      <c r="D350">
        <v>17.5</v>
      </c>
      <c r="E350" t="s">
        <v>1</v>
      </c>
      <c r="F350">
        <v>1</v>
      </c>
      <c r="G350">
        <v>6772.6917602180001</v>
      </c>
      <c r="H350">
        <v>8.7582012000000001E-2</v>
      </c>
      <c r="I350">
        <v>3</v>
      </c>
      <c r="J350">
        <f t="shared" si="48"/>
        <v>6772.6917602180001</v>
      </c>
      <c r="K350">
        <f t="shared" si="49"/>
        <v>17.5</v>
      </c>
      <c r="L350" s="2" t="str">
        <f t="shared" si="47"/>
        <v>e</v>
      </c>
      <c r="M350">
        <f>C350+1+VLOOKUP(B350,states!A$2:C$10,3,FALSE)</f>
        <v>2</v>
      </c>
      <c r="N350">
        <f t="shared" si="50"/>
        <v>6772.6917602180001</v>
      </c>
      <c r="O350" s="2" t="str">
        <f>VLOOKUP(B350,states!A$2:C$10,2,FALSE)</f>
        <v>X</v>
      </c>
      <c r="P350">
        <f t="shared" si="51"/>
        <v>1</v>
      </c>
      <c r="Q350">
        <f>VLOOKUP(B350,states!A$2:D$10,4,FALSE)</f>
        <v>1</v>
      </c>
      <c r="R350">
        <v>0.5</v>
      </c>
      <c r="S350">
        <f t="shared" si="52"/>
        <v>0.5</v>
      </c>
      <c r="T350" s="7">
        <f t="shared" si="53"/>
        <v>0.19324075564355039</v>
      </c>
    </row>
    <row r="351" spans="1:20">
      <c r="A351" s="4" t="str">
        <f t="shared" si="46"/>
        <v>X2Pi-17.5-f-1-2</v>
      </c>
      <c r="B351" t="s">
        <v>0</v>
      </c>
      <c r="C351">
        <v>1</v>
      </c>
      <c r="D351">
        <v>17.5</v>
      </c>
      <c r="E351" t="s">
        <v>2</v>
      </c>
      <c r="F351">
        <v>2</v>
      </c>
      <c r="G351">
        <v>7232.6216114050003</v>
      </c>
      <c r="H351">
        <v>0.11423531200000001</v>
      </c>
      <c r="I351">
        <v>2</v>
      </c>
      <c r="J351">
        <f t="shared" si="48"/>
        <v>7232.6216114050003</v>
      </c>
      <c r="K351">
        <f t="shared" si="49"/>
        <v>17.5</v>
      </c>
      <c r="L351" s="2" t="str">
        <f t="shared" si="47"/>
        <v>f</v>
      </c>
      <c r="M351">
        <f>C351+1+VLOOKUP(B351,states!A$2:C$10,3,FALSE)</f>
        <v>2</v>
      </c>
      <c r="N351">
        <f t="shared" si="50"/>
        <v>7232.6216114050003</v>
      </c>
      <c r="O351" s="2" t="str">
        <f>VLOOKUP(B351,states!A$2:C$10,2,FALSE)</f>
        <v>X</v>
      </c>
      <c r="P351">
        <f t="shared" si="51"/>
        <v>1</v>
      </c>
      <c r="Q351">
        <f>VLOOKUP(B351,states!A$2:D$10,4,FALSE)</f>
        <v>1</v>
      </c>
      <c r="R351">
        <v>0.5</v>
      </c>
      <c r="S351">
        <f t="shared" si="52"/>
        <v>1.5</v>
      </c>
      <c r="T351" s="7">
        <f t="shared" si="53"/>
        <v>9.8769308621852986E-2</v>
      </c>
    </row>
    <row r="352" spans="1:20">
      <c r="A352" s="4" t="str">
        <f t="shared" si="46"/>
        <v>X2Pi-17.5-f-2-1</v>
      </c>
      <c r="B352" t="s">
        <v>0</v>
      </c>
      <c r="C352">
        <v>2</v>
      </c>
      <c r="D352">
        <v>17.5</v>
      </c>
      <c r="E352" t="s">
        <v>2</v>
      </c>
      <c r="F352">
        <v>1</v>
      </c>
      <c r="G352">
        <v>9210.9908335199998</v>
      </c>
      <c r="H352">
        <v>0.106981982</v>
      </c>
      <c r="I352">
        <v>2</v>
      </c>
      <c r="J352">
        <f t="shared" si="48"/>
        <v>9210.9908335199998</v>
      </c>
      <c r="K352">
        <f t="shared" si="49"/>
        <v>17.5</v>
      </c>
      <c r="L352" s="2" t="str">
        <f t="shared" si="47"/>
        <v>f</v>
      </c>
      <c r="M352">
        <f>C352+1+VLOOKUP(B352,states!A$2:C$10,3,FALSE)</f>
        <v>3</v>
      </c>
      <c r="N352">
        <f t="shared" si="50"/>
        <v>9210.9908335199998</v>
      </c>
      <c r="O352" s="2" t="str">
        <f>VLOOKUP(B352,states!A$2:C$10,2,FALSE)</f>
        <v>X</v>
      </c>
      <c r="P352">
        <f t="shared" si="51"/>
        <v>2</v>
      </c>
      <c r="Q352">
        <f>VLOOKUP(B352,states!A$2:D$10,4,FALSE)</f>
        <v>1</v>
      </c>
      <c r="R352">
        <v>0.5</v>
      </c>
      <c r="S352">
        <f t="shared" si="52"/>
        <v>0.5</v>
      </c>
      <c r="T352" s="7">
        <f t="shared" si="53"/>
        <v>0.10546582308076576</v>
      </c>
    </row>
    <row r="353" spans="1:20">
      <c r="A353" s="4" t="str">
        <f t="shared" si="46"/>
        <v>X2Pi-17.5-e-2-2</v>
      </c>
      <c r="B353" t="s">
        <v>0</v>
      </c>
      <c r="C353">
        <v>2</v>
      </c>
      <c r="D353">
        <v>17.5</v>
      </c>
      <c r="E353" t="s">
        <v>1</v>
      </c>
      <c r="F353">
        <v>2</v>
      </c>
      <c r="G353">
        <v>9650.9246294610002</v>
      </c>
      <c r="H353">
        <v>0.13030858200000001</v>
      </c>
      <c r="I353">
        <v>2</v>
      </c>
      <c r="J353">
        <f t="shared" si="48"/>
        <v>9650.9246294610002</v>
      </c>
      <c r="K353">
        <f t="shared" si="49"/>
        <v>17.5</v>
      </c>
      <c r="L353" s="2" t="str">
        <f t="shared" si="47"/>
        <v>e</v>
      </c>
      <c r="M353">
        <f>C353+1+VLOOKUP(B353,states!A$2:C$10,3,FALSE)</f>
        <v>3</v>
      </c>
      <c r="N353">
        <f t="shared" si="50"/>
        <v>9650.9246294610002</v>
      </c>
      <c r="O353" s="2" t="str">
        <f>VLOOKUP(B353,states!A$2:C$10,2,FALSE)</f>
        <v>X</v>
      </c>
      <c r="P353">
        <f t="shared" si="51"/>
        <v>2</v>
      </c>
      <c r="Q353">
        <f>VLOOKUP(B353,states!A$2:D$10,4,FALSE)</f>
        <v>1</v>
      </c>
      <c r="R353">
        <v>0.5</v>
      </c>
      <c r="S353">
        <f t="shared" si="52"/>
        <v>1.5</v>
      </c>
      <c r="T353" s="7">
        <f t="shared" si="53"/>
        <v>8.6586336933983862E-2</v>
      </c>
    </row>
    <row r="354" spans="1:20">
      <c r="A354" s="4" t="str">
        <f t="shared" si="46"/>
        <v>X2Pi-17.5-f-2-2</v>
      </c>
      <c r="B354" t="s">
        <v>0</v>
      </c>
      <c r="C354">
        <v>2</v>
      </c>
      <c r="D354">
        <v>17.5</v>
      </c>
      <c r="E354" t="s">
        <v>2</v>
      </c>
      <c r="F354">
        <v>2</v>
      </c>
      <c r="G354">
        <v>9661.8474357849991</v>
      </c>
      <c r="H354">
        <v>0.12547191199999999</v>
      </c>
      <c r="I354">
        <v>2</v>
      </c>
      <c r="J354">
        <f t="shared" si="48"/>
        <v>9661.8474357849991</v>
      </c>
      <c r="K354">
        <f t="shared" si="49"/>
        <v>17.5</v>
      </c>
      <c r="L354" s="2" t="str">
        <f t="shared" si="47"/>
        <v>f</v>
      </c>
      <c r="M354">
        <f>C354+1+VLOOKUP(B354,states!A$2:C$10,3,FALSE)</f>
        <v>3</v>
      </c>
      <c r="N354">
        <f t="shared" si="50"/>
        <v>9661.8474357849991</v>
      </c>
      <c r="O354" s="2" t="str">
        <f>VLOOKUP(B354,states!A$2:C$10,2,FALSE)</f>
        <v>X</v>
      </c>
      <c r="P354">
        <f t="shared" si="51"/>
        <v>2</v>
      </c>
      <c r="Q354">
        <f>VLOOKUP(B354,states!A$2:D$10,4,FALSE)</f>
        <v>1</v>
      </c>
      <c r="R354">
        <v>0.5</v>
      </c>
      <c r="S354">
        <f t="shared" si="52"/>
        <v>1.5</v>
      </c>
      <c r="T354" s="7">
        <f t="shared" si="53"/>
        <v>8.992405237629332E-2</v>
      </c>
    </row>
    <row r="355" spans="1:20">
      <c r="A355" s="4" t="str">
        <f t="shared" si="46"/>
        <v>X2Pi-17.5-f-3-1</v>
      </c>
      <c r="B355" t="s">
        <v>0</v>
      </c>
      <c r="C355">
        <v>3</v>
      </c>
      <c r="D355">
        <v>17.5</v>
      </c>
      <c r="E355" t="s">
        <v>2</v>
      </c>
      <c r="F355">
        <v>1</v>
      </c>
      <c r="G355">
        <v>11535.290202837001</v>
      </c>
      <c r="H355">
        <v>7.2308711999999997E-2</v>
      </c>
      <c r="I355">
        <v>2</v>
      </c>
      <c r="J355">
        <f t="shared" si="48"/>
        <v>11535.290202837001</v>
      </c>
      <c r="K355">
        <f t="shared" si="49"/>
        <v>17.5</v>
      </c>
      <c r="L355" s="2" t="str">
        <f t="shared" si="47"/>
        <v>f</v>
      </c>
      <c r="M355">
        <f>C355+1+VLOOKUP(B355,states!A$2:C$10,3,FALSE)</f>
        <v>4</v>
      </c>
      <c r="N355">
        <f t="shared" si="50"/>
        <v>11535.290202837001</v>
      </c>
      <c r="O355" s="2" t="str">
        <f>VLOOKUP(B355,states!A$2:C$10,2,FALSE)</f>
        <v>X</v>
      </c>
      <c r="P355">
        <f t="shared" si="51"/>
        <v>3</v>
      </c>
      <c r="Q355">
        <f>VLOOKUP(B355,states!A$2:D$10,4,FALSE)</f>
        <v>1</v>
      </c>
      <c r="R355">
        <v>0.5</v>
      </c>
      <c r="S355">
        <f t="shared" si="52"/>
        <v>0.5</v>
      </c>
      <c r="T355" s="7">
        <f t="shared" si="53"/>
        <v>0.15603849763555</v>
      </c>
    </row>
    <row r="356" spans="1:20">
      <c r="A356" s="4" t="str">
        <f t="shared" si="46"/>
        <v>X2Pi-17.5-e-3-1</v>
      </c>
      <c r="B356" t="s">
        <v>0</v>
      </c>
      <c r="C356">
        <v>3</v>
      </c>
      <c r="D356">
        <v>17.5</v>
      </c>
      <c r="E356" t="s">
        <v>1</v>
      </c>
      <c r="F356">
        <v>1</v>
      </c>
      <c r="G356">
        <v>11544.351760218</v>
      </c>
      <c r="H356">
        <v>7.2582012000000001E-2</v>
      </c>
      <c r="I356">
        <v>2</v>
      </c>
      <c r="J356">
        <f t="shared" si="48"/>
        <v>11544.351760218</v>
      </c>
      <c r="K356">
        <f t="shared" si="49"/>
        <v>17.5</v>
      </c>
      <c r="L356" s="2" t="str">
        <f t="shared" si="47"/>
        <v>e</v>
      </c>
      <c r="M356">
        <f>C356+1+VLOOKUP(B356,states!A$2:C$10,3,FALSE)</f>
        <v>4</v>
      </c>
      <c r="N356">
        <f t="shared" si="50"/>
        <v>11544.351760218</v>
      </c>
      <c r="O356" s="2" t="str">
        <f>VLOOKUP(B356,states!A$2:C$10,2,FALSE)</f>
        <v>X</v>
      </c>
      <c r="P356">
        <f t="shared" si="51"/>
        <v>3</v>
      </c>
      <c r="Q356">
        <f>VLOOKUP(B356,states!A$2:D$10,4,FALSE)</f>
        <v>1</v>
      </c>
      <c r="R356">
        <v>0.5</v>
      </c>
      <c r="S356">
        <f t="shared" si="52"/>
        <v>0.5</v>
      </c>
      <c r="T356" s="7">
        <f t="shared" si="53"/>
        <v>0.15545095093866598</v>
      </c>
    </row>
    <row r="357" spans="1:20">
      <c r="A357" s="4" t="str">
        <f t="shared" si="46"/>
        <v>X2Pi-17.5-e-3-2</v>
      </c>
      <c r="B357" t="s">
        <v>0</v>
      </c>
      <c r="C357">
        <v>3</v>
      </c>
      <c r="D357">
        <v>17.5</v>
      </c>
      <c r="E357" t="s">
        <v>1</v>
      </c>
      <c r="F357">
        <v>2</v>
      </c>
      <c r="G357">
        <v>11956.894720660001</v>
      </c>
      <c r="H357">
        <v>9.0185312000000004E-2</v>
      </c>
      <c r="I357">
        <v>2</v>
      </c>
      <c r="J357">
        <f t="shared" si="48"/>
        <v>11956.894720660001</v>
      </c>
      <c r="K357">
        <f t="shared" si="49"/>
        <v>17.5</v>
      </c>
      <c r="L357" s="2" t="str">
        <f t="shared" si="47"/>
        <v>e</v>
      </c>
      <c r="M357">
        <f>C357+1+VLOOKUP(B357,states!A$2:C$10,3,FALSE)</f>
        <v>4</v>
      </c>
      <c r="N357">
        <f t="shared" si="50"/>
        <v>11956.894720660001</v>
      </c>
      <c r="O357" s="2" t="str">
        <f>VLOOKUP(B357,states!A$2:C$10,2,FALSE)</f>
        <v>X</v>
      </c>
      <c r="P357">
        <f t="shared" si="51"/>
        <v>3</v>
      </c>
      <c r="Q357">
        <f>VLOOKUP(B357,states!A$2:D$10,4,FALSE)</f>
        <v>1</v>
      </c>
      <c r="R357">
        <v>0.5</v>
      </c>
      <c r="S357">
        <f t="shared" si="52"/>
        <v>1.5</v>
      </c>
      <c r="T357" s="7">
        <f t="shared" si="53"/>
        <v>0.12510842992306404</v>
      </c>
    </row>
    <row r="358" spans="1:20">
      <c r="A358" s="4" t="str">
        <f t="shared" si="46"/>
        <v>X2Pi-17.5-f-3-2</v>
      </c>
      <c r="B358" t="s">
        <v>0</v>
      </c>
      <c r="C358">
        <v>3</v>
      </c>
      <c r="D358">
        <v>17.5</v>
      </c>
      <c r="E358" t="s">
        <v>2</v>
      </c>
      <c r="F358">
        <v>2</v>
      </c>
      <c r="G358">
        <v>11967.345611406001</v>
      </c>
      <c r="H358">
        <v>9.9235312000000006E-2</v>
      </c>
      <c r="I358">
        <v>2</v>
      </c>
      <c r="J358">
        <f t="shared" si="48"/>
        <v>11967.345611406001</v>
      </c>
      <c r="K358">
        <f t="shared" si="49"/>
        <v>17.5</v>
      </c>
      <c r="L358" s="2" t="str">
        <f t="shared" si="47"/>
        <v>f</v>
      </c>
      <c r="M358">
        <f>C358+1+VLOOKUP(B358,states!A$2:C$10,3,FALSE)</f>
        <v>4</v>
      </c>
      <c r="N358">
        <f t="shared" si="50"/>
        <v>11967.345611406001</v>
      </c>
      <c r="O358" s="2" t="str">
        <f>VLOOKUP(B358,states!A$2:C$10,2,FALSE)</f>
        <v>X</v>
      </c>
      <c r="P358">
        <f t="shared" si="51"/>
        <v>3</v>
      </c>
      <c r="Q358">
        <f>VLOOKUP(B358,states!A$2:D$10,4,FALSE)</f>
        <v>1</v>
      </c>
      <c r="R358">
        <v>0.5</v>
      </c>
      <c r="S358">
        <f t="shared" si="52"/>
        <v>1.5</v>
      </c>
      <c r="T358" s="7">
        <f t="shared" si="53"/>
        <v>0.11369886947543094</v>
      </c>
    </row>
    <row r="359" spans="1:20">
      <c r="A359" s="4" t="str">
        <f t="shared" si="46"/>
        <v>X2Pi-17.5-f-4-1</v>
      </c>
      <c r="B359" t="s">
        <v>0</v>
      </c>
      <c r="C359">
        <v>4</v>
      </c>
      <c r="D359">
        <v>17.5</v>
      </c>
      <c r="E359" t="s">
        <v>2</v>
      </c>
      <c r="F359">
        <v>1</v>
      </c>
      <c r="G359">
        <v>13736.413833526</v>
      </c>
      <c r="H359">
        <v>9.1981982000000004E-2</v>
      </c>
      <c r="I359">
        <v>1</v>
      </c>
      <c r="J359">
        <f t="shared" si="48"/>
        <v>13736.413833526</v>
      </c>
      <c r="K359">
        <f t="shared" si="49"/>
        <v>17.5</v>
      </c>
      <c r="L359" s="2" t="str">
        <f t="shared" si="47"/>
        <v>f</v>
      </c>
      <c r="M359">
        <f>C359+1+VLOOKUP(B359,states!A$2:C$10,3,FALSE)</f>
        <v>5</v>
      </c>
      <c r="N359">
        <f t="shared" si="50"/>
        <v>13736.413833526</v>
      </c>
      <c r="O359" s="2" t="str">
        <f>VLOOKUP(B359,states!A$2:C$10,2,FALSE)</f>
        <v>X</v>
      </c>
      <c r="P359">
        <f t="shared" si="51"/>
        <v>4</v>
      </c>
      <c r="Q359">
        <f>VLOOKUP(B359,states!A$2:D$10,4,FALSE)</f>
        <v>1</v>
      </c>
      <c r="R359">
        <v>0.5</v>
      </c>
      <c r="S359">
        <f t="shared" si="52"/>
        <v>0.5</v>
      </c>
      <c r="T359" s="7">
        <f t="shared" si="53"/>
        <v>6.1332353038672648E-2</v>
      </c>
    </row>
    <row r="360" spans="1:20">
      <c r="A360" s="4" t="str">
        <f t="shared" si="46"/>
        <v>X2Pi-17.5-e-4-2</v>
      </c>
      <c r="B360" t="s">
        <v>0</v>
      </c>
      <c r="C360">
        <v>4</v>
      </c>
      <c r="D360">
        <v>17.5</v>
      </c>
      <c r="E360" t="s">
        <v>1</v>
      </c>
      <c r="F360">
        <v>2</v>
      </c>
      <c r="G360">
        <v>14139.640629461001</v>
      </c>
      <c r="H360">
        <v>0.11530858200000001</v>
      </c>
      <c r="I360">
        <v>1</v>
      </c>
      <c r="J360">
        <f t="shared" si="48"/>
        <v>14139.640629461001</v>
      </c>
      <c r="K360">
        <f t="shared" si="49"/>
        <v>17.5</v>
      </c>
      <c r="L360" s="2" t="str">
        <f t="shared" si="47"/>
        <v>e</v>
      </c>
      <c r="M360">
        <f>C360+1+VLOOKUP(B360,states!A$2:C$10,3,FALSE)</f>
        <v>5</v>
      </c>
      <c r="N360">
        <f t="shared" si="50"/>
        <v>14139.640629461001</v>
      </c>
      <c r="O360" s="2" t="str">
        <f>VLOOKUP(B360,states!A$2:C$10,2,FALSE)</f>
        <v>X</v>
      </c>
      <c r="P360">
        <f t="shared" si="51"/>
        <v>4</v>
      </c>
      <c r="Q360">
        <f>VLOOKUP(B360,states!A$2:D$10,4,FALSE)</f>
        <v>1</v>
      </c>
      <c r="R360">
        <v>0.5</v>
      </c>
      <c r="S360">
        <f t="shared" si="52"/>
        <v>1.5</v>
      </c>
      <c r="T360" s="7">
        <f t="shared" si="53"/>
        <v>4.8924991491273676E-2</v>
      </c>
    </row>
    <row r="361" spans="1:20">
      <c r="A361" s="4" t="str">
        <f t="shared" si="46"/>
        <v>X2Pi-17.5-f-4-2</v>
      </c>
      <c r="B361" t="s">
        <v>0</v>
      </c>
      <c r="C361">
        <v>4</v>
      </c>
      <c r="D361">
        <v>17.5</v>
      </c>
      <c r="E361" t="s">
        <v>2</v>
      </c>
      <c r="F361">
        <v>2</v>
      </c>
      <c r="G361">
        <v>14149.673435784</v>
      </c>
      <c r="H361">
        <v>0.10893191200000001</v>
      </c>
      <c r="I361">
        <v>1</v>
      </c>
      <c r="J361">
        <f t="shared" si="48"/>
        <v>14149.673435784</v>
      </c>
      <c r="K361">
        <f t="shared" si="49"/>
        <v>17.5</v>
      </c>
      <c r="L361" s="2" t="str">
        <f t="shared" si="47"/>
        <v>f</v>
      </c>
      <c r="M361">
        <f>C361+1+VLOOKUP(B361,states!A$2:C$10,3,FALSE)</f>
        <v>5</v>
      </c>
      <c r="N361">
        <f t="shared" si="50"/>
        <v>14149.673435784</v>
      </c>
      <c r="O361" s="2" t="str">
        <f>VLOOKUP(B361,states!A$2:C$10,2,FALSE)</f>
        <v>X</v>
      </c>
      <c r="P361">
        <f t="shared" si="51"/>
        <v>4</v>
      </c>
      <c r="Q361">
        <f>VLOOKUP(B361,states!A$2:D$10,4,FALSE)</f>
        <v>1</v>
      </c>
      <c r="R361">
        <v>0.5</v>
      </c>
      <c r="S361">
        <f t="shared" si="52"/>
        <v>1.5</v>
      </c>
      <c r="T361" s="7">
        <f t="shared" si="53"/>
        <v>5.1788968812195572E-2</v>
      </c>
    </row>
    <row r="362" spans="1:20">
      <c r="A362" s="4" t="str">
        <f t="shared" si="46"/>
        <v>X2Pi-18.5-e-0-1</v>
      </c>
      <c r="B362" t="s">
        <v>0</v>
      </c>
      <c r="C362">
        <v>0</v>
      </c>
      <c r="D362">
        <v>18.5</v>
      </c>
      <c r="E362" t="s">
        <v>1</v>
      </c>
      <c r="F362">
        <v>1</v>
      </c>
      <c r="G362">
        <v>4678.7587602180001</v>
      </c>
      <c r="H362">
        <v>0.107582012</v>
      </c>
      <c r="I362">
        <v>2</v>
      </c>
      <c r="J362">
        <f t="shared" si="48"/>
        <v>4678.7587602180001</v>
      </c>
      <c r="K362">
        <f t="shared" si="49"/>
        <v>18.5</v>
      </c>
      <c r="L362" s="2" t="str">
        <f t="shared" si="47"/>
        <v>e</v>
      </c>
      <c r="M362">
        <f>C362+1+VLOOKUP(B362,states!A$2:C$10,3,FALSE)</f>
        <v>1</v>
      </c>
      <c r="N362">
        <f t="shared" si="50"/>
        <v>4678.7587602180001</v>
      </c>
      <c r="O362" s="2" t="str">
        <f>VLOOKUP(B362,states!A$2:C$10,2,FALSE)</f>
        <v>X</v>
      </c>
      <c r="P362">
        <f t="shared" si="51"/>
        <v>0</v>
      </c>
      <c r="Q362">
        <f>VLOOKUP(B362,states!A$2:D$10,4,FALSE)</f>
        <v>1</v>
      </c>
      <c r="R362">
        <v>0.5</v>
      </c>
      <c r="S362">
        <f t="shared" si="52"/>
        <v>0.5</v>
      </c>
      <c r="T362" s="7">
        <f t="shared" si="53"/>
        <v>10.371844280291947</v>
      </c>
    </row>
    <row r="363" spans="1:20">
      <c r="A363" s="4" t="str">
        <f t="shared" si="46"/>
        <v>X2Pi-18.5-f-1-1</v>
      </c>
      <c r="B363" t="s">
        <v>0</v>
      </c>
      <c r="C363">
        <v>1</v>
      </c>
      <c r="D363">
        <v>18.5</v>
      </c>
      <c r="E363" t="s">
        <v>2</v>
      </c>
      <c r="F363">
        <v>1</v>
      </c>
      <c r="G363">
        <v>7221.8358335290004</v>
      </c>
      <c r="H363">
        <v>0.12698198199999999</v>
      </c>
      <c r="I363">
        <v>2</v>
      </c>
      <c r="J363">
        <f t="shared" si="48"/>
        <v>7221.8358335290004</v>
      </c>
      <c r="K363">
        <f t="shared" si="49"/>
        <v>18.5</v>
      </c>
      <c r="L363" s="2" t="str">
        <f t="shared" si="47"/>
        <v>f</v>
      </c>
      <c r="M363">
        <f>C363+1+VLOOKUP(B363,states!A$2:C$10,3,FALSE)</f>
        <v>2</v>
      </c>
      <c r="N363">
        <f t="shared" si="50"/>
        <v>7221.8358335290004</v>
      </c>
      <c r="O363" s="2" t="str">
        <f>VLOOKUP(B363,states!A$2:C$10,2,FALSE)</f>
        <v>X</v>
      </c>
      <c r="P363">
        <f t="shared" si="51"/>
        <v>1</v>
      </c>
      <c r="Q363">
        <f>VLOOKUP(B363,states!A$2:D$10,4,FALSE)</f>
        <v>1</v>
      </c>
      <c r="R363">
        <v>0.5</v>
      </c>
      <c r="S363">
        <f t="shared" si="52"/>
        <v>0.5</v>
      </c>
      <c r="T363" s="7">
        <f t="shared" si="53"/>
        <v>8.7872614543416064E-2</v>
      </c>
    </row>
    <row r="364" spans="1:20">
      <c r="A364" s="4" t="str">
        <f t="shared" si="46"/>
        <v>X2Pi-18.5-f-2-1</v>
      </c>
      <c r="B364" t="s">
        <v>0</v>
      </c>
      <c r="C364">
        <v>2</v>
      </c>
      <c r="D364">
        <v>18.5</v>
      </c>
      <c r="E364" t="s">
        <v>2</v>
      </c>
      <c r="F364">
        <v>1</v>
      </c>
      <c r="G364">
        <v>9651.4072028360006</v>
      </c>
      <c r="H364">
        <v>0.12490871200000001</v>
      </c>
      <c r="I364">
        <v>2</v>
      </c>
      <c r="J364">
        <f t="shared" si="48"/>
        <v>9651.4072028360006</v>
      </c>
      <c r="K364">
        <f t="shared" si="49"/>
        <v>18.5</v>
      </c>
      <c r="L364" s="2" t="str">
        <f t="shared" si="47"/>
        <v>f</v>
      </c>
      <c r="M364">
        <f>C364+1+VLOOKUP(B364,states!A$2:C$10,3,FALSE)</f>
        <v>3</v>
      </c>
      <c r="N364">
        <f t="shared" si="50"/>
        <v>9651.4072028360006</v>
      </c>
      <c r="O364" s="2" t="str">
        <f>VLOOKUP(B364,states!A$2:C$10,2,FALSE)</f>
        <v>X</v>
      </c>
      <c r="P364">
        <f t="shared" si="51"/>
        <v>2</v>
      </c>
      <c r="Q364">
        <f>VLOOKUP(B364,states!A$2:D$10,4,FALSE)</f>
        <v>1</v>
      </c>
      <c r="R364">
        <v>0.5</v>
      </c>
      <c r="S364">
        <f t="shared" si="52"/>
        <v>0.5</v>
      </c>
      <c r="T364" s="7">
        <f t="shared" si="53"/>
        <v>8.9331148961371051E-2</v>
      </c>
    </row>
    <row r="365" spans="1:20">
      <c r="A365" s="4" t="str">
        <f t="shared" si="46"/>
        <v>X2Pi-18.5-e-2-1</v>
      </c>
      <c r="B365" t="s">
        <v>0</v>
      </c>
      <c r="C365">
        <v>2</v>
      </c>
      <c r="D365">
        <v>18.5</v>
      </c>
      <c r="E365" t="s">
        <v>1</v>
      </c>
      <c r="F365">
        <v>1</v>
      </c>
      <c r="G365">
        <v>9661.8417602179998</v>
      </c>
      <c r="H365">
        <v>9.2582012000000005E-2</v>
      </c>
      <c r="I365">
        <v>2</v>
      </c>
      <c r="J365">
        <f t="shared" si="48"/>
        <v>9661.8417602179998</v>
      </c>
      <c r="K365">
        <f t="shared" si="49"/>
        <v>18.5</v>
      </c>
      <c r="L365" s="2" t="str">
        <f t="shared" si="47"/>
        <v>e</v>
      </c>
      <c r="M365">
        <f>C365+1+VLOOKUP(B365,states!A$2:C$10,3,FALSE)</f>
        <v>3</v>
      </c>
      <c r="N365">
        <f t="shared" si="50"/>
        <v>9661.8417602179998</v>
      </c>
      <c r="O365" s="2" t="str">
        <f>VLOOKUP(B365,states!A$2:C$10,2,FALSE)</f>
        <v>X</v>
      </c>
      <c r="P365">
        <f t="shared" si="51"/>
        <v>2</v>
      </c>
      <c r="Q365">
        <f>VLOOKUP(B365,states!A$2:D$10,4,FALSE)</f>
        <v>1</v>
      </c>
      <c r="R365">
        <v>0.5</v>
      </c>
      <c r="S365">
        <f t="shared" si="52"/>
        <v>0.5</v>
      </c>
      <c r="T365" s="7">
        <f t="shared" si="53"/>
        <v>0.12052275077198578</v>
      </c>
    </row>
    <row r="366" spans="1:20">
      <c r="A366" s="4" t="str">
        <f t="shared" si="46"/>
        <v>X2Pi-18.5-f-2-2</v>
      </c>
      <c r="B366" t="s">
        <v>0</v>
      </c>
      <c r="C366">
        <v>2</v>
      </c>
      <c r="D366">
        <v>18.5</v>
      </c>
      <c r="E366" t="s">
        <v>2</v>
      </c>
      <c r="F366">
        <v>2</v>
      </c>
      <c r="G366">
        <v>10124.141611405001</v>
      </c>
      <c r="H366">
        <v>0.119235312</v>
      </c>
      <c r="I366">
        <v>2</v>
      </c>
      <c r="J366">
        <f t="shared" si="48"/>
        <v>10124.141611405001</v>
      </c>
      <c r="K366">
        <f t="shared" si="49"/>
        <v>18.5</v>
      </c>
      <c r="L366" s="2" t="str">
        <f t="shared" si="47"/>
        <v>f</v>
      </c>
      <c r="M366">
        <f>C366+1+VLOOKUP(B366,states!A$2:C$10,3,FALSE)</f>
        <v>3</v>
      </c>
      <c r="N366">
        <f t="shared" si="50"/>
        <v>10124.141611405001</v>
      </c>
      <c r="O366" s="2" t="str">
        <f>VLOOKUP(B366,states!A$2:C$10,2,FALSE)</f>
        <v>X</v>
      </c>
      <c r="P366">
        <f t="shared" si="51"/>
        <v>2</v>
      </c>
      <c r="Q366">
        <f>VLOOKUP(B366,states!A$2:D$10,4,FALSE)</f>
        <v>1</v>
      </c>
      <c r="R366">
        <v>0.5</v>
      </c>
      <c r="S366">
        <f t="shared" si="52"/>
        <v>1.5</v>
      </c>
      <c r="T366" s="7">
        <f t="shared" si="53"/>
        <v>9.3581662773231114E-2</v>
      </c>
    </row>
    <row r="367" spans="1:20">
      <c r="A367" s="4" t="str">
        <f t="shared" si="46"/>
        <v>X2Pi-18.5-f-3-1</v>
      </c>
      <c r="B367" t="s">
        <v>0</v>
      </c>
      <c r="C367">
        <v>3</v>
      </c>
      <c r="D367">
        <v>18.5</v>
      </c>
      <c r="E367" t="s">
        <v>2</v>
      </c>
      <c r="F367">
        <v>1</v>
      </c>
      <c r="G367">
        <v>11957.41983352</v>
      </c>
      <c r="H367">
        <v>0.11198198199999999</v>
      </c>
      <c r="I367">
        <v>2</v>
      </c>
      <c r="J367">
        <f t="shared" si="48"/>
        <v>11957.41983352</v>
      </c>
      <c r="K367">
        <f t="shared" si="49"/>
        <v>18.5</v>
      </c>
      <c r="L367" s="2" t="str">
        <f t="shared" si="47"/>
        <v>f</v>
      </c>
      <c r="M367">
        <f>C367+1+VLOOKUP(B367,states!A$2:C$10,3,FALSE)</f>
        <v>4</v>
      </c>
      <c r="N367">
        <f t="shared" si="50"/>
        <v>11957.41983352</v>
      </c>
      <c r="O367" s="2" t="str">
        <f>VLOOKUP(B367,states!A$2:C$10,2,FALSE)</f>
        <v>X</v>
      </c>
      <c r="P367">
        <f t="shared" si="51"/>
        <v>3</v>
      </c>
      <c r="Q367">
        <f>VLOOKUP(B367,states!A$2:D$10,4,FALSE)</f>
        <v>1</v>
      </c>
      <c r="R367">
        <v>0.5</v>
      </c>
      <c r="S367">
        <f t="shared" si="52"/>
        <v>0.5</v>
      </c>
      <c r="T367" s="7">
        <f t="shared" si="53"/>
        <v>9.9643161863709445E-2</v>
      </c>
    </row>
    <row r="368" spans="1:20">
      <c r="A368" s="4" t="str">
        <f t="shared" si="46"/>
        <v>X2Pi-18.5-e-3-2</v>
      </c>
      <c r="B368" t="s">
        <v>0</v>
      </c>
      <c r="C368">
        <v>3</v>
      </c>
      <c r="D368">
        <v>18.5</v>
      </c>
      <c r="E368" t="s">
        <v>1</v>
      </c>
      <c r="F368">
        <v>2</v>
      </c>
      <c r="G368">
        <v>12398.842629461</v>
      </c>
      <c r="H368">
        <v>0.13530858200000001</v>
      </c>
      <c r="I368">
        <v>2</v>
      </c>
      <c r="J368">
        <f t="shared" si="48"/>
        <v>12398.842629461</v>
      </c>
      <c r="K368">
        <f t="shared" si="49"/>
        <v>18.5</v>
      </c>
      <c r="L368" s="2" t="str">
        <f t="shared" si="47"/>
        <v>e</v>
      </c>
      <c r="M368">
        <f>C368+1+VLOOKUP(B368,states!A$2:C$10,3,FALSE)</f>
        <v>4</v>
      </c>
      <c r="N368">
        <f t="shared" si="50"/>
        <v>12398.842629461</v>
      </c>
      <c r="O368" s="2" t="str">
        <f>VLOOKUP(B368,states!A$2:C$10,2,FALSE)</f>
        <v>X</v>
      </c>
      <c r="P368">
        <f t="shared" si="51"/>
        <v>3</v>
      </c>
      <c r="Q368">
        <f>VLOOKUP(B368,states!A$2:D$10,4,FALSE)</f>
        <v>1</v>
      </c>
      <c r="R368">
        <v>0.5</v>
      </c>
      <c r="S368">
        <f t="shared" si="52"/>
        <v>1.5</v>
      </c>
      <c r="T368" s="7">
        <f t="shared" si="53"/>
        <v>8.2465122265821963E-2</v>
      </c>
    </row>
    <row r="369" spans="1:20">
      <c r="A369" s="4" t="str">
        <f t="shared" si="46"/>
        <v>X2Pi-18.5-f-3-2</v>
      </c>
      <c r="B369" t="s">
        <v>0</v>
      </c>
      <c r="C369">
        <v>3</v>
      </c>
      <c r="D369">
        <v>18.5</v>
      </c>
      <c r="E369" t="s">
        <v>2</v>
      </c>
      <c r="F369">
        <v>2</v>
      </c>
      <c r="G369">
        <v>12410.302435784</v>
      </c>
      <c r="H369">
        <v>0.130471912</v>
      </c>
      <c r="I369">
        <v>2</v>
      </c>
      <c r="J369">
        <f t="shared" si="48"/>
        <v>12410.302435784</v>
      </c>
      <c r="K369">
        <f t="shared" si="49"/>
        <v>18.5</v>
      </c>
      <c r="L369" s="2" t="str">
        <f t="shared" si="47"/>
        <v>f</v>
      </c>
      <c r="M369">
        <f>C369+1+VLOOKUP(B369,states!A$2:C$10,3,FALSE)</f>
        <v>4</v>
      </c>
      <c r="N369">
        <f t="shared" si="50"/>
        <v>12410.302435784</v>
      </c>
      <c r="O369" s="2" t="str">
        <f>VLOOKUP(B369,states!A$2:C$10,2,FALSE)</f>
        <v>X</v>
      </c>
      <c r="P369">
        <f t="shared" si="51"/>
        <v>3</v>
      </c>
      <c r="Q369">
        <f>VLOOKUP(B369,states!A$2:D$10,4,FALSE)</f>
        <v>1</v>
      </c>
      <c r="R369">
        <v>0.5</v>
      </c>
      <c r="S369">
        <f t="shared" si="52"/>
        <v>1.5</v>
      </c>
      <c r="T369" s="7">
        <f t="shared" si="53"/>
        <v>8.5522152524636852E-2</v>
      </c>
    </row>
    <row r="370" spans="1:20">
      <c r="A370" s="4" t="str">
        <f t="shared" si="46"/>
        <v>X2Pi-18.5-f-4-1</v>
      </c>
      <c r="B370" t="s">
        <v>0</v>
      </c>
      <c r="C370">
        <v>4</v>
      </c>
      <c r="D370">
        <v>18.5</v>
      </c>
      <c r="E370" t="s">
        <v>2</v>
      </c>
      <c r="F370">
        <v>1</v>
      </c>
      <c r="G370">
        <v>14140.088202837</v>
      </c>
      <c r="H370">
        <v>7.7308712000000002E-2</v>
      </c>
      <c r="I370">
        <v>1</v>
      </c>
      <c r="J370">
        <f t="shared" si="48"/>
        <v>14140.088202837</v>
      </c>
      <c r="K370">
        <f t="shared" si="49"/>
        <v>18.5</v>
      </c>
      <c r="L370" s="2" t="str">
        <f t="shared" si="47"/>
        <v>f</v>
      </c>
      <c r="M370">
        <f>C370+1+VLOOKUP(B370,states!A$2:C$10,3,FALSE)</f>
        <v>5</v>
      </c>
      <c r="N370">
        <f t="shared" si="50"/>
        <v>14140.088202837</v>
      </c>
      <c r="O370" s="2" t="str">
        <f>VLOOKUP(B370,states!A$2:C$10,2,FALSE)</f>
        <v>X</v>
      </c>
      <c r="P370">
        <f t="shared" si="51"/>
        <v>4</v>
      </c>
      <c r="Q370">
        <f>VLOOKUP(B370,states!A$2:D$10,4,FALSE)</f>
        <v>1</v>
      </c>
      <c r="R370">
        <v>0.5</v>
      </c>
      <c r="S370">
        <f t="shared" si="52"/>
        <v>0.5</v>
      </c>
      <c r="T370" s="7">
        <f t="shared" si="53"/>
        <v>7.2166761478609273E-2</v>
      </c>
    </row>
    <row r="371" spans="1:20">
      <c r="A371" s="4" t="str">
        <f t="shared" si="46"/>
        <v>X2Pi-18.5-e-4-1</v>
      </c>
      <c r="B371" t="s">
        <v>0</v>
      </c>
      <c r="C371">
        <v>4</v>
      </c>
      <c r="D371">
        <v>18.5</v>
      </c>
      <c r="E371" t="s">
        <v>1</v>
      </c>
      <c r="F371">
        <v>1</v>
      </c>
      <c r="G371">
        <v>14149.661760217999</v>
      </c>
      <c r="H371">
        <v>7.7582012000000006E-2</v>
      </c>
      <c r="I371">
        <v>1</v>
      </c>
      <c r="J371">
        <f t="shared" si="48"/>
        <v>14149.661760217999</v>
      </c>
      <c r="K371">
        <f t="shared" si="49"/>
        <v>18.5</v>
      </c>
      <c r="L371" s="2" t="str">
        <f t="shared" si="47"/>
        <v>e</v>
      </c>
      <c r="M371">
        <f>C371+1+VLOOKUP(B371,states!A$2:C$10,3,FALSE)</f>
        <v>5</v>
      </c>
      <c r="N371">
        <f t="shared" si="50"/>
        <v>14149.661760217999</v>
      </c>
      <c r="O371" s="2" t="str">
        <f>VLOOKUP(B371,states!A$2:C$10,2,FALSE)</f>
        <v>X</v>
      </c>
      <c r="P371">
        <f t="shared" si="51"/>
        <v>4</v>
      </c>
      <c r="Q371">
        <f>VLOOKUP(B371,states!A$2:D$10,4,FALSE)</f>
        <v>1</v>
      </c>
      <c r="R371">
        <v>0.5</v>
      </c>
      <c r="S371">
        <f t="shared" si="52"/>
        <v>0.5</v>
      </c>
      <c r="T371" s="7">
        <f t="shared" si="53"/>
        <v>7.1912537910495261E-2</v>
      </c>
    </row>
    <row r="372" spans="1:20">
      <c r="A372" s="4" t="str">
        <f t="shared" si="46"/>
        <v>X2Pi-18.5-e-4-2</v>
      </c>
      <c r="B372" t="s">
        <v>0</v>
      </c>
      <c r="C372">
        <v>4</v>
      </c>
      <c r="D372">
        <v>18.5</v>
      </c>
      <c r="E372" t="s">
        <v>1</v>
      </c>
      <c r="F372">
        <v>2</v>
      </c>
      <c r="G372">
        <v>14562.186720661</v>
      </c>
      <c r="H372">
        <v>9.5185311999999994E-2</v>
      </c>
      <c r="I372">
        <v>1</v>
      </c>
      <c r="J372">
        <f t="shared" si="48"/>
        <v>14562.186720661</v>
      </c>
      <c r="K372">
        <f t="shared" si="49"/>
        <v>18.5</v>
      </c>
      <c r="L372" s="2" t="str">
        <f t="shared" si="47"/>
        <v>e</v>
      </c>
      <c r="M372">
        <f>C372+1+VLOOKUP(B372,states!A$2:C$10,3,FALSE)</f>
        <v>5</v>
      </c>
      <c r="N372">
        <f t="shared" si="50"/>
        <v>14562.186720661</v>
      </c>
      <c r="O372" s="2" t="str">
        <f>VLOOKUP(B372,states!A$2:C$10,2,FALSE)</f>
        <v>X</v>
      </c>
      <c r="P372">
        <f t="shared" si="51"/>
        <v>4</v>
      </c>
      <c r="Q372">
        <f>VLOOKUP(B372,states!A$2:D$10,4,FALSE)</f>
        <v>1</v>
      </c>
      <c r="R372">
        <v>0.5</v>
      </c>
      <c r="S372">
        <f t="shared" si="52"/>
        <v>1.5</v>
      </c>
      <c r="T372" s="7">
        <f t="shared" si="53"/>
        <v>5.8613238344194303E-2</v>
      </c>
    </row>
    <row r="373" spans="1:20">
      <c r="A373" s="4" t="str">
        <f t="shared" si="46"/>
        <v>X2Pi-18.5-f-4-2</v>
      </c>
      <c r="B373" t="s">
        <v>0</v>
      </c>
      <c r="C373">
        <v>4</v>
      </c>
      <c r="D373">
        <v>18.5</v>
      </c>
      <c r="E373" t="s">
        <v>2</v>
      </c>
      <c r="F373">
        <v>2</v>
      </c>
      <c r="G373">
        <v>14573.119611406</v>
      </c>
      <c r="H373">
        <v>0.104235312</v>
      </c>
      <c r="I373">
        <v>1</v>
      </c>
      <c r="J373">
        <f t="shared" si="48"/>
        <v>14573.119611406</v>
      </c>
      <c r="K373">
        <f t="shared" si="49"/>
        <v>18.5</v>
      </c>
      <c r="L373" s="2" t="str">
        <f t="shared" si="47"/>
        <v>f</v>
      </c>
      <c r="M373">
        <f>C373+1+VLOOKUP(B373,states!A$2:C$10,3,FALSE)</f>
        <v>5</v>
      </c>
      <c r="N373">
        <f t="shared" si="50"/>
        <v>14573.119611406</v>
      </c>
      <c r="O373" s="2" t="str">
        <f>VLOOKUP(B373,states!A$2:C$10,2,FALSE)</f>
        <v>X</v>
      </c>
      <c r="P373">
        <f t="shared" si="51"/>
        <v>4</v>
      </c>
      <c r="Q373">
        <f>VLOOKUP(B373,states!A$2:D$10,4,FALSE)</f>
        <v>1</v>
      </c>
      <c r="R373">
        <v>0.5</v>
      </c>
      <c r="S373">
        <f t="shared" si="52"/>
        <v>1.5</v>
      </c>
      <c r="T373" s="7">
        <f t="shared" si="53"/>
        <v>5.352427380005826E-2</v>
      </c>
    </row>
    <row r="374" spans="1:20">
      <c r="A374" s="4" t="str">
        <f t="shared" si="46"/>
        <v>X2Pi-19.5-e-1-1</v>
      </c>
      <c r="B374" t="s">
        <v>0</v>
      </c>
      <c r="C374">
        <v>1</v>
      </c>
      <c r="D374">
        <v>19.5</v>
      </c>
      <c r="E374" t="s">
        <v>1</v>
      </c>
      <c r="F374">
        <v>1</v>
      </c>
      <c r="G374">
        <v>7714.3937602180004</v>
      </c>
      <c r="H374">
        <v>0.112582012</v>
      </c>
      <c r="I374">
        <v>2</v>
      </c>
      <c r="J374">
        <f t="shared" si="48"/>
        <v>7714.3937602180004</v>
      </c>
      <c r="K374">
        <f t="shared" si="49"/>
        <v>19.5</v>
      </c>
      <c r="L374" s="2" t="str">
        <f t="shared" si="47"/>
        <v>e</v>
      </c>
      <c r="M374">
        <f>C374+1+VLOOKUP(B374,states!A$2:C$10,3,FALSE)</f>
        <v>2</v>
      </c>
      <c r="N374">
        <f t="shared" si="50"/>
        <v>7714.3937602180004</v>
      </c>
      <c r="O374" s="2" t="str">
        <f>VLOOKUP(B374,states!A$2:C$10,2,FALSE)</f>
        <v>X</v>
      </c>
      <c r="P374">
        <f t="shared" si="51"/>
        <v>1</v>
      </c>
      <c r="Q374">
        <f>VLOOKUP(B374,states!A$2:D$10,4,FALSE)</f>
        <v>1</v>
      </c>
      <c r="R374">
        <v>0.5</v>
      </c>
      <c r="S374">
        <f t="shared" si="52"/>
        <v>0.5</v>
      </c>
      <c r="T374" s="7">
        <f t="shared" si="53"/>
        <v>9.8074040410916996E-2</v>
      </c>
    </row>
    <row r="375" spans="1:20">
      <c r="A375" s="4" t="str">
        <f t="shared" si="46"/>
        <v>X2Pi-19.5-f-2-1</v>
      </c>
      <c r="B375" t="s">
        <v>0</v>
      </c>
      <c r="C375">
        <v>2</v>
      </c>
      <c r="D375">
        <v>19.5</v>
      </c>
      <c r="E375" t="s">
        <v>2</v>
      </c>
      <c r="F375">
        <v>1</v>
      </c>
      <c r="G375">
        <v>10112.752833529001</v>
      </c>
      <c r="H375">
        <v>0.131981982</v>
      </c>
      <c r="I375">
        <v>2</v>
      </c>
      <c r="J375">
        <f t="shared" si="48"/>
        <v>10112.752833529001</v>
      </c>
      <c r="K375">
        <f t="shared" si="49"/>
        <v>19.5</v>
      </c>
      <c r="L375" s="2" t="str">
        <f t="shared" si="47"/>
        <v>f</v>
      </c>
      <c r="M375">
        <f>C375+1+VLOOKUP(B375,states!A$2:C$10,3,FALSE)</f>
        <v>3</v>
      </c>
      <c r="N375">
        <f t="shared" si="50"/>
        <v>10112.752833529001</v>
      </c>
      <c r="O375" s="2" t="str">
        <f>VLOOKUP(B375,states!A$2:C$10,2,FALSE)</f>
        <v>X</v>
      </c>
      <c r="P375">
        <f t="shared" si="51"/>
        <v>2</v>
      </c>
      <c r="Q375">
        <f>VLOOKUP(B375,states!A$2:D$10,4,FALSE)</f>
        <v>1</v>
      </c>
      <c r="R375">
        <v>0.5</v>
      </c>
      <c r="S375">
        <f t="shared" si="52"/>
        <v>0.5</v>
      </c>
      <c r="T375" s="7">
        <f t="shared" si="53"/>
        <v>8.3658182936140038E-2</v>
      </c>
    </row>
    <row r="376" spans="1:20">
      <c r="A376" s="4" t="str">
        <f t="shared" si="46"/>
        <v>X2Pi-19.5-f-3-1</v>
      </c>
      <c r="B376" t="s">
        <v>0</v>
      </c>
      <c r="C376">
        <v>3</v>
      </c>
      <c r="D376">
        <v>19.5</v>
      </c>
      <c r="E376" t="s">
        <v>2</v>
      </c>
      <c r="F376">
        <v>1</v>
      </c>
      <c r="G376">
        <v>12399.253202837999</v>
      </c>
      <c r="H376">
        <v>0.12990871200000001</v>
      </c>
      <c r="I376">
        <v>2</v>
      </c>
      <c r="J376">
        <f t="shared" si="48"/>
        <v>12399.253202837999</v>
      </c>
      <c r="K376">
        <f t="shared" si="49"/>
        <v>19.5</v>
      </c>
      <c r="L376" s="2" t="str">
        <f t="shared" si="47"/>
        <v>f</v>
      </c>
      <c r="M376">
        <f>C376+1+VLOOKUP(B376,states!A$2:C$10,3,FALSE)</f>
        <v>4</v>
      </c>
      <c r="N376">
        <f t="shared" si="50"/>
        <v>12399.253202837999</v>
      </c>
      <c r="O376" s="2" t="str">
        <f>VLOOKUP(B376,states!A$2:C$10,2,FALSE)</f>
        <v>X</v>
      </c>
      <c r="P376">
        <f t="shared" si="51"/>
        <v>3</v>
      </c>
      <c r="Q376">
        <f>VLOOKUP(B376,states!A$2:D$10,4,FALSE)</f>
        <v>1</v>
      </c>
      <c r="R376">
        <v>0.5</v>
      </c>
      <c r="S376">
        <f t="shared" si="52"/>
        <v>0.5</v>
      </c>
      <c r="T376" s="7">
        <f t="shared" si="53"/>
        <v>8.4993320497476266E-2</v>
      </c>
    </row>
    <row r="377" spans="1:20">
      <c r="A377" s="4" t="str">
        <f t="shared" si="46"/>
        <v>X2Pi-19.5-e-3-1</v>
      </c>
      <c r="B377" t="s">
        <v>0</v>
      </c>
      <c r="C377">
        <v>3</v>
      </c>
      <c r="D377">
        <v>19.5</v>
      </c>
      <c r="E377" t="s">
        <v>1</v>
      </c>
      <c r="F377">
        <v>1</v>
      </c>
      <c r="G377">
        <v>12410.227760217</v>
      </c>
      <c r="H377">
        <v>9.7582011999999996E-2</v>
      </c>
      <c r="I377">
        <v>2</v>
      </c>
      <c r="J377">
        <f t="shared" si="48"/>
        <v>12410.227760217</v>
      </c>
      <c r="K377">
        <f t="shared" si="49"/>
        <v>19.5</v>
      </c>
      <c r="L377" s="2" t="str">
        <f t="shared" si="47"/>
        <v>e</v>
      </c>
      <c r="M377">
        <f>C377+1+VLOOKUP(B377,states!A$2:C$10,3,FALSE)</f>
        <v>4</v>
      </c>
      <c r="N377">
        <f t="shared" si="50"/>
        <v>12410.227760217</v>
      </c>
      <c r="O377" s="2" t="str">
        <f>VLOOKUP(B377,states!A$2:C$10,2,FALSE)</f>
        <v>X</v>
      </c>
      <c r="P377">
        <f t="shared" si="51"/>
        <v>3</v>
      </c>
      <c r="Q377">
        <f>VLOOKUP(B377,states!A$2:D$10,4,FALSE)</f>
        <v>1</v>
      </c>
      <c r="R377">
        <v>0.5</v>
      </c>
      <c r="S377">
        <f t="shared" si="52"/>
        <v>0.5</v>
      </c>
      <c r="T377" s="7">
        <f t="shared" si="53"/>
        <v>0.11314967347086818</v>
      </c>
    </row>
    <row r="378" spans="1:20">
      <c r="A378" s="4" t="str">
        <f t="shared" si="46"/>
        <v>X2Pi-19.5-f-3-2</v>
      </c>
      <c r="B378" t="s">
        <v>0</v>
      </c>
      <c r="C378">
        <v>3</v>
      </c>
      <c r="D378">
        <v>19.5</v>
      </c>
      <c r="E378" t="s">
        <v>2</v>
      </c>
      <c r="F378">
        <v>2</v>
      </c>
      <c r="G378">
        <v>12872.438611404999</v>
      </c>
      <c r="H378">
        <v>0.124235312</v>
      </c>
      <c r="I378">
        <v>2</v>
      </c>
      <c r="J378">
        <f t="shared" si="48"/>
        <v>12872.438611404999</v>
      </c>
      <c r="K378">
        <f t="shared" si="49"/>
        <v>19.5</v>
      </c>
      <c r="L378" s="2" t="str">
        <f t="shared" si="47"/>
        <v>f</v>
      </c>
      <c r="M378">
        <f>C378+1+VLOOKUP(B378,states!A$2:C$10,3,FALSE)</f>
        <v>4</v>
      </c>
      <c r="N378">
        <f t="shared" si="50"/>
        <v>12872.438611404999</v>
      </c>
      <c r="O378" s="2" t="str">
        <f>VLOOKUP(B378,states!A$2:C$10,2,FALSE)</f>
        <v>X</v>
      </c>
      <c r="P378">
        <f t="shared" si="51"/>
        <v>3</v>
      </c>
      <c r="Q378">
        <f>VLOOKUP(B378,states!A$2:D$10,4,FALSE)</f>
        <v>1</v>
      </c>
      <c r="R378">
        <v>0.5</v>
      </c>
      <c r="S378">
        <f t="shared" si="52"/>
        <v>1.5</v>
      </c>
      <c r="T378" s="7">
        <f t="shared" si="53"/>
        <v>8.8874673526238179E-2</v>
      </c>
    </row>
    <row r="379" spans="1:20">
      <c r="A379" s="4" t="str">
        <f t="shared" si="46"/>
        <v>X2Pi-19.5-f-4-1</v>
      </c>
      <c r="B379" t="s">
        <v>0</v>
      </c>
      <c r="C379">
        <v>4</v>
      </c>
      <c r="D379">
        <v>19.5</v>
      </c>
      <c r="E379" t="s">
        <v>2</v>
      </c>
      <c r="F379">
        <v>1</v>
      </c>
      <c r="G379">
        <v>14562.64183352</v>
      </c>
      <c r="H379">
        <v>0.116981982</v>
      </c>
      <c r="I379">
        <v>1</v>
      </c>
      <c r="J379">
        <f t="shared" si="48"/>
        <v>14562.64183352</v>
      </c>
      <c r="K379">
        <f t="shared" si="49"/>
        <v>19.5</v>
      </c>
      <c r="L379" s="2" t="str">
        <f t="shared" si="47"/>
        <v>f</v>
      </c>
      <c r="M379">
        <f>C379+1+VLOOKUP(B379,states!A$2:C$10,3,FALSE)</f>
        <v>5</v>
      </c>
      <c r="N379">
        <f t="shared" si="50"/>
        <v>14562.64183352</v>
      </c>
      <c r="O379" s="2" t="str">
        <f>VLOOKUP(B379,states!A$2:C$10,2,FALSE)</f>
        <v>X</v>
      </c>
      <c r="P379">
        <f t="shared" si="51"/>
        <v>4</v>
      </c>
      <c r="Q379">
        <f>VLOOKUP(B379,states!A$2:D$10,4,FALSE)</f>
        <v>1</v>
      </c>
      <c r="R379">
        <v>0.5</v>
      </c>
      <c r="S379">
        <f t="shared" si="52"/>
        <v>0.5</v>
      </c>
      <c r="T379" s="7">
        <f t="shared" si="53"/>
        <v>4.7192621486060737E-2</v>
      </c>
    </row>
    <row r="380" spans="1:20">
      <c r="A380" s="4" t="str">
        <f t="shared" si="46"/>
        <v>X2Pi-19.5-e-4-2</v>
      </c>
      <c r="B380" t="s">
        <v>0</v>
      </c>
      <c r="C380">
        <v>4</v>
      </c>
      <c r="D380">
        <v>19.5</v>
      </c>
      <c r="E380" t="s">
        <v>1</v>
      </c>
      <c r="F380">
        <v>2</v>
      </c>
      <c r="G380">
        <v>15002.989629461001</v>
      </c>
      <c r="H380">
        <v>0.14030858199999999</v>
      </c>
      <c r="I380">
        <v>1</v>
      </c>
      <c r="J380">
        <f t="shared" si="48"/>
        <v>15002.989629461001</v>
      </c>
      <c r="K380">
        <f t="shared" si="49"/>
        <v>19.5</v>
      </c>
      <c r="L380" s="2" t="str">
        <f t="shared" si="47"/>
        <v>e</v>
      </c>
      <c r="M380">
        <f>C380+1+VLOOKUP(B380,states!A$2:C$10,3,FALSE)</f>
        <v>5</v>
      </c>
      <c r="N380">
        <f t="shared" si="50"/>
        <v>15002.989629461001</v>
      </c>
      <c r="O380" s="2" t="str">
        <f>VLOOKUP(B380,states!A$2:C$10,2,FALSE)</f>
        <v>X</v>
      </c>
      <c r="P380">
        <f t="shared" si="51"/>
        <v>4</v>
      </c>
      <c r="Q380">
        <f>VLOOKUP(B380,states!A$2:D$10,4,FALSE)</f>
        <v>1</v>
      </c>
      <c r="R380">
        <v>0.5</v>
      </c>
      <c r="S380">
        <f t="shared" si="52"/>
        <v>1.5</v>
      </c>
      <c r="T380" s="7">
        <f t="shared" si="53"/>
        <v>3.9346747850499776E-2</v>
      </c>
    </row>
    <row r="381" spans="1:20">
      <c r="A381" s="4" t="str">
        <f t="shared" si="46"/>
        <v>X2Pi-19.5-f-4-2</v>
      </c>
      <c r="B381" t="s">
        <v>0</v>
      </c>
      <c r="C381">
        <v>4</v>
      </c>
      <c r="D381">
        <v>19.5</v>
      </c>
      <c r="E381" t="s">
        <v>2</v>
      </c>
      <c r="F381">
        <v>2</v>
      </c>
      <c r="G381">
        <v>15014.908435784</v>
      </c>
      <c r="H381">
        <v>0.135471912</v>
      </c>
      <c r="I381">
        <v>1</v>
      </c>
      <c r="J381">
        <f t="shared" si="48"/>
        <v>15014.908435784</v>
      </c>
      <c r="K381">
        <f t="shared" si="49"/>
        <v>19.5</v>
      </c>
      <c r="L381" s="2" t="str">
        <f t="shared" si="47"/>
        <v>f</v>
      </c>
      <c r="M381">
        <f>C381+1+VLOOKUP(B381,states!A$2:C$10,3,FALSE)</f>
        <v>5</v>
      </c>
      <c r="N381">
        <f t="shared" si="50"/>
        <v>15014.908435784</v>
      </c>
      <c r="O381" s="2" t="str">
        <f>VLOOKUP(B381,states!A$2:C$10,2,FALSE)</f>
        <v>X</v>
      </c>
      <c r="P381">
        <f t="shared" si="51"/>
        <v>4</v>
      </c>
      <c r="Q381">
        <f>VLOOKUP(B381,states!A$2:D$10,4,FALSE)</f>
        <v>1</v>
      </c>
      <c r="R381">
        <v>0.5</v>
      </c>
      <c r="S381">
        <f t="shared" si="52"/>
        <v>1.5</v>
      </c>
      <c r="T381" s="7">
        <f t="shared" si="53"/>
        <v>4.075152048651362E-2</v>
      </c>
    </row>
    <row r="382" spans="1:20">
      <c r="A382" s="4" t="str">
        <f t="shared" si="46"/>
        <v>X2Pi-20.5-e-2-1</v>
      </c>
      <c r="B382" t="s">
        <v>0</v>
      </c>
      <c r="C382">
        <v>2</v>
      </c>
      <c r="D382">
        <v>20.5</v>
      </c>
      <c r="E382" t="s">
        <v>1</v>
      </c>
      <c r="F382">
        <v>1</v>
      </c>
      <c r="G382">
        <v>10606.638760218</v>
      </c>
      <c r="H382">
        <v>0.117582012</v>
      </c>
      <c r="I382">
        <v>2</v>
      </c>
      <c r="J382">
        <f t="shared" si="48"/>
        <v>10606.638760218</v>
      </c>
      <c r="K382">
        <f t="shared" si="49"/>
        <v>20.5</v>
      </c>
      <c r="L382" s="2" t="str">
        <f t="shared" si="47"/>
        <v>e</v>
      </c>
      <c r="M382">
        <f>C382+1+VLOOKUP(B382,states!A$2:C$10,3,FALSE)</f>
        <v>3</v>
      </c>
      <c r="N382">
        <f t="shared" si="50"/>
        <v>10606.638760218</v>
      </c>
      <c r="O382" s="2" t="str">
        <f>VLOOKUP(B382,states!A$2:C$10,2,FALSE)</f>
        <v>X</v>
      </c>
      <c r="P382">
        <f t="shared" si="51"/>
        <v>2</v>
      </c>
      <c r="Q382">
        <f>VLOOKUP(B382,states!A$2:D$10,4,FALSE)</f>
        <v>1</v>
      </c>
      <c r="R382">
        <v>0.5</v>
      </c>
      <c r="S382">
        <f t="shared" si="52"/>
        <v>0.5</v>
      </c>
      <c r="T382" s="7">
        <f t="shared" si="53"/>
        <v>9.2969037789473477E-2</v>
      </c>
    </row>
    <row r="383" spans="1:20">
      <c r="A383" s="4" t="str">
        <f t="shared" si="46"/>
        <v>X2Pi-20.5-f-3-1</v>
      </c>
      <c r="B383" t="s">
        <v>0</v>
      </c>
      <c r="C383">
        <v>3</v>
      </c>
      <c r="D383">
        <v>20.5</v>
      </c>
      <c r="E383" t="s">
        <v>2</v>
      </c>
      <c r="F383">
        <v>1</v>
      </c>
      <c r="G383">
        <v>12860.484833529999</v>
      </c>
      <c r="H383">
        <v>0.136981982</v>
      </c>
      <c r="I383">
        <v>2</v>
      </c>
      <c r="J383">
        <f t="shared" si="48"/>
        <v>12860.484833529999</v>
      </c>
      <c r="K383">
        <f t="shared" si="49"/>
        <v>20.5</v>
      </c>
      <c r="L383" s="2" t="str">
        <f t="shared" si="47"/>
        <v>f</v>
      </c>
      <c r="M383">
        <f>C383+1+VLOOKUP(B383,states!A$2:C$10,3,FALSE)</f>
        <v>4</v>
      </c>
      <c r="N383">
        <f t="shared" si="50"/>
        <v>12860.484833529999</v>
      </c>
      <c r="O383" s="2" t="str">
        <f>VLOOKUP(B383,states!A$2:C$10,2,FALSE)</f>
        <v>X</v>
      </c>
      <c r="P383">
        <f t="shared" si="51"/>
        <v>3</v>
      </c>
      <c r="Q383">
        <f>VLOOKUP(B383,states!A$2:D$10,4,FALSE)</f>
        <v>1</v>
      </c>
      <c r="R383">
        <v>0.5</v>
      </c>
      <c r="S383">
        <f t="shared" si="52"/>
        <v>0.5</v>
      </c>
      <c r="T383" s="7">
        <f t="shared" si="53"/>
        <v>7.9802367854411124E-2</v>
      </c>
    </row>
    <row r="384" spans="1:20">
      <c r="A384" s="4" t="str">
        <f t="shared" si="46"/>
        <v>X2Pi-20.5-f-4-1</v>
      </c>
      <c r="B384" t="s">
        <v>0</v>
      </c>
      <c r="C384">
        <v>4</v>
      </c>
      <c r="D384">
        <v>20.5</v>
      </c>
      <c r="E384" t="s">
        <v>2</v>
      </c>
      <c r="F384">
        <v>1</v>
      </c>
      <c r="G384">
        <v>15003.329202838</v>
      </c>
      <c r="H384">
        <v>0.13490871199999999</v>
      </c>
      <c r="I384">
        <v>1</v>
      </c>
      <c r="J384">
        <f t="shared" si="48"/>
        <v>15003.329202838</v>
      </c>
      <c r="K384">
        <f t="shared" si="49"/>
        <v>20.5</v>
      </c>
      <c r="L384" s="2" t="str">
        <f t="shared" si="47"/>
        <v>f</v>
      </c>
      <c r="M384">
        <f>C384+1+VLOOKUP(B384,states!A$2:C$10,3,FALSE)</f>
        <v>5</v>
      </c>
      <c r="N384">
        <f t="shared" si="50"/>
        <v>15003.329202838</v>
      </c>
      <c r="O384" s="2" t="str">
        <f>VLOOKUP(B384,states!A$2:C$10,2,FALSE)</f>
        <v>X</v>
      </c>
      <c r="P384">
        <f t="shared" si="51"/>
        <v>4</v>
      </c>
      <c r="Q384">
        <f>VLOOKUP(B384,states!A$2:D$10,4,FALSE)</f>
        <v>1</v>
      </c>
      <c r="R384">
        <v>0.5</v>
      </c>
      <c r="S384">
        <f t="shared" si="52"/>
        <v>0.5</v>
      </c>
      <c r="T384" s="7">
        <f t="shared" si="53"/>
        <v>4.0514383226008137E-2</v>
      </c>
    </row>
    <row r="385" spans="1:20">
      <c r="A385" s="4" t="str">
        <f t="shared" si="46"/>
        <v>X2Pi-20.5-e-4-1</v>
      </c>
      <c r="B385" t="s">
        <v>0</v>
      </c>
      <c r="C385">
        <v>4</v>
      </c>
      <c r="D385">
        <v>20.5</v>
      </c>
      <c r="E385" t="s">
        <v>1</v>
      </c>
      <c r="F385">
        <v>1</v>
      </c>
      <c r="G385">
        <v>15014.789760217</v>
      </c>
      <c r="H385">
        <v>0.102582012</v>
      </c>
      <c r="I385">
        <v>1</v>
      </c>
      <c r="J385">
        <f t="shared" si="48"/>
        <v>15014.789760217</v>
      </c>
      <c r="K385">
        <f t="shared" si="49"/>
        <v>20.5</v>
      </c>
      <c r="L385" s="2" t="str">
        <f t="shared" si="47"/>
        <v>e</v>
      </c>
      <c r="M385">
        <f>C385+1+VLOOKUP(B385,states!A$2:C$10,3,FALSE)</f>
        <v>5</v>
      </c>
      <c r="N385">
        <f t="shared" si="50"/>
        <v>15014.789760217</v>
      </c>
      <c r="O385" s="2" t="str">
        <f>VLOOKUP(B385,states!A$2:C$10,2,FALSE)</f>
        <v>X</v>
      </c>
      <c r="P385">
        <f t="shared" si="51"/>
        <v>4</v>
      </c>
      <c r="Q385">
        <f>VLOOKUP(B385,states!A$2:D$10,4,FALSE)</f>
        <v>1</v>
      </c>
      <c r="R385">
        <v>0.5</v>
      </c>
      <c r="S385">
        <f t="shared" si="52"/>
        <v>0.5</v>
      </c>
      <c r="T385" s="7">
        <f t="shared" si="53"/>
        <v>5.3281692880962031E-2</v>
      </c>
    </row>
    <row r="386" spans="1:20">
      <c r="A386" s="4" t="str">
        <f t="shared" ref="A386:A449" si="54">B386&amp;"-"&amp;D386&amp;"-"&amp;E386&amp;"-"&amp;C386&amp;"-"&amp;F386</f>
        <v>X2Pi-20.5-f-4-2</v>
      </c>
      <c r="B386" t="s">
        <v>0</v>
      </c>
      <c r="C386">
        <v>4</v>
      </c>
      <c r="D386">
        <v>20.5</v>
      </c>
      <c r="E386" t="s">
        <v>2</v>
      </c>
      <c r="F386">
        <v>2</v>
      </c>
      <c r="G386">
        <v>15474.290611406001</v>
      </c>
      <c r="H386">
        <v>0.12923531199999999</v>
      </c>
      <c r="I386">
        <v>1</v>
      </c>
      <c r="J386">
        <f t="shared" si="48"/>
        <v>15474.290611406001</v>
      </c>
      <c r="K386">
        <f t="shared" si="49"/>
        <v>20.5</v>
      </c>
      <c r="L386" s="2" t="str">
        <f t="shared" si="47"/>
        <v>f</v>
      </c>
      <c r="M386">
        <f>C386+1+VLOOKUP(B386,states!A$2:C$10,3,FALSE)</f>
        <v>5</v>
      </c>
      <c r="N386">
        <f t="shared" si="50"/>
        <v>15474.290611406001</v>
      </c>
      <c r="O386" s="2" t="str">
        <f>VLOOKUP(B386,states!A$2:C$10,2,FALSE)</f>
        <v>X</v>
      </c>
      <c r="P386">
        <f t="shared" si="51"/>
        <v>4</v>
      </c>
      <c r="Q386">
        <f>VLOOKUP(B386,states!A$2:D$10,4,FALSE)</f>
        <v>1</v>
      </c>
      <c r="R386">
        <v>0.5</v>
      </c>
      <c r="S386">
        <f t="shared" si="52"/>
        <v>1.5</v>
      </c>
      <c r="T386" s="7">
        <f t="shared" si="53"/>
        <v>4.2292955183140364E-2</v>
      </c>
    </row>
    <row r="387" spans="1:20">
      <c r="A387" s="4" t="str">
        <f t="shared" si="54"/>
        <v>X2Pi-21.5-e-3-1</v>
      </c>
      <c r="B387" t="s">
        <v>0</v>
      </c>
      <c r="C387">
        <v>3</v>
      </c>
      <c r="D387">
        <v>21.5</v>
      </c>
      <c r="E387" t="s">
        <v>1</v>
      </c>
      <c r="F387">
        <v>1</v>
      </c>
      <c r="G387">
        <v>13353.160760217999</v>
      </c>
      <c r="H387">
        <v>0.122582012</v>
      </c>
      <c r="I387">
        <v>2</v>
      </c>
      <c r="J387">
        <f t="shared" si="48"/>
        <v>13353.160760217999</v>
      </c>
      <c r="K387">
        <f t="shared" si="49"/>
        <v>21.5</v>
      </c>
      <c r="L387" s="2" t="str">
        <f t="shared" ref="L387:L389" si="55">E387</f>
        <v>e</v>
      </c>
      <c r="M387">
        <f>C387+1+VLOOKUP(B387,states!A$2:C$10,3,FALSE)</f>
        <v>4</v>
      </c>
      <c r="N387">
        <f t="shared" si="50"/>
        <v>13353.160760217999</v>
      </c>
      <c r="O387" s="2" t="str">
        <f>VLOOKUP(B387,states!A$2:C$10,2,FALSE)</f>
        <v>X</v>
      </c>
      <c r="P387">
        <f t="shared" si="51"/>
        <v>3</v>
      </c>
      <c r="Q387">
        <f>VLOOKUP(B387,states!A$2:D$10,4,FALSE)</f>
        <v>1</v>
      </c>
      <c r="R387">
        <v>0.5</v>
      </c>
      <c r="S387">
        <f t="shared" si="52"/>
        <v>0.5</v>
      </c>
      <c r="T387" s="7">
        <f t="shared" si="53"/>
        <v>8.8331490409865057E-2</v>
      </c>
    </row>
    <row r="388" spans="1:20">
      <c r="A388" s="4" t="str">
        <f t="shared" si="54"/>
        <v>X2Pi-21.5-f-4-1</v>
      </c>
      <c r="B388" t="s">
        <v>0</v>
      </c>
      <c r="C388">
        <v>4</v>
      </c>
      <c r="D388">
        <v>21.5</v>
      </c>
      <c r="E388" t="s">
        <v>2</v>
      </c>
      <c r="F388">
        <v>1</v>
      </c>
      <c r="G388">
        <v>15461.866833530999</v>
      </c>
      <c r="H388">
        <v>0.14198198200000001</v>
      </c>
      <c r="I388">
        <v>1</v>
      </c>
      <c r="J388">
        <f t="shared" si="48"/>
        <v>15461.866833530999</v>
      </c>
      <c r="K388">
        <f t="shared" si="49"/>
        <v>21.5</v>
      </c>
      <c r="L388" s="2" t="str">
        <f t="shared" si="55"/>
        <v>f</v>
      </c>
      <c r="M388">
        <f>C388+1+VLOOKUP(B388,states!A$2:C$10,3,FALSE)</f>
        <v>5</v>
      </c>
      <c r="N388">
        <f t="shared" si="50"/>
        <v>15461.866833530999</v>
      </c>
      <c r="O388" s="2" t="str">
        <f>VLOOKUP(B388,states!A$2:C$10,2,FALSE)</f>
        <v>X</v>
      </c>
      <c r="P388">
        <f t="shared" si="51"/>
        <v>4</v>
      </c>
      <c r="Q388">
        <f>VLOOKUP(B388,states!A$2:D$10,4,FALSE)</f>
        <v>1</v>
      </c>
      <c r="R388">
        <v>0.5</v>
      </c>
      <c r="S388">
        <f t="shared" si="52"/>
        <v>0.5</v>
      </c>
      <c r="T388" s="7">
        <f t="shared" si="53"/>
        <v>3.8131077143999735E-2</v>
      </c>
    </row>
    <row r="389" spans="1:20">
      <c r="A389" s="4" t="str">
        <f t="shared" si="54"/>
        <v>X2Pi-22.5-e-4-1</v>
      </c>
      <c r="B389" t="s">
        <v>0</v>
      </c>
      <c r="C389">
        <v>4</v>
      </c>
      <c r="D389">
        <v>22.5</v>
      </c>
      <c r="E389" t="s">
        <v>1</v>
      </c>
      <c r="F389">
        <v>1</v>
      </c>
      <c r="G389">
        <v>15950.607760217999</v>
      </c>
      <c r="H389">
        <v>0.14258201200000001</v>
      </c>
      <c r="I389">
        <v>1</v>
      </c>
      <c r="J389">
        <f t="shared" si="48"/>
        <v>15950.607760217999</v>
      </c>
      <c r="K389">
        <f t="shared" si="49"/>
        <v>22.5</v>
      </c>
      <c r="L389" s="2" t="str">
        <f t="shared" si="55"/>
        <v>e</v>
      </c>
      <c r="M389">
        <f>C389+1+VLOOKUP(B389,states!A$2:C$10,3,FALSE)</f>
        <v>5</v>
      </c>
      <c r="N389">
        <f t="shared" si="50"/>
        <v>15950.607760217999</v>
      </c>
      <c r="O389" s="2" t="str">
        <f>VLOOKUP(B389,states!A$2:C$10,2,FALSE)</f>
        <v>X</v>
      </c>
      <c r="P389">
        <f t="shared" si="51"/>
        <v>4</v>
      </c>
      <c r="Q389">
        <f>VLOOKUP(B389,states!A$2:D$10,4,FALSE)</f>
        <v>1</v>
      </c>
      <c r="R389">
        <v>0.5</v>
      </c>
      <c r="S389">
        <f t="shared" si="52"/>
        <v>0.5</v>
      </c>
      <c r="T389" s="7">
        <f t="shared" si="53"/>
        <v>3.7626927581852591E-2</v>
      </c>
    </row>
  </sheetData>
  <sortState xmlns:xlrd2="http://schemas.microsoft.com/office/spreadsheetml/2017/richdata2" ref="A2:I389">
    <sortCondition ref="D2:D389"/>
    <sortCondition ref="G2:G38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446B-A688-444F-929D-58109B53CFEB}">
  <dimension ref="B1:O157"/>
  <sheetViews>
    <sheetView workbookViewId="0">
      <selection activeCell="E12" sqref="E12"/>
    </sheetView>
  </sheetViews>
  <sheetFormatPr defaultRowHeight="14.4"/>
  <cols>
    <col min="4" max="4" width="8.83984375" style="2"/>
    <col min="10" max="10" width="6.3125" customWidth="1"/>
    <col min="13" max="13" width="8.83984375" style="2"/>
    <col min="14" max="14" width="4.83984375" customWidth="1"/>
    <col min="15" max="15" width="11.15625" customWidth="1"/>
  </cols>
  <sheetData>
    <row r="1" spans="2:15">
      <c r="B1" t="s">
        <v>8</v>
      </c>
      <c r="C1" t="s">
        <v>9</v>
      </c>
      <c r="D1" s="2" t="s">
        <v>10</v>
      </c>
      <c r="F1" t="s">
        <v>24</v>
      </c>
      <c r="J1" t="s">
        <v>34</v>
      </c>
      <c r="K1" t="s">
        <v>9</v>
      </c>
      <c r="L1" t="s">
        <v>26</v>
      </c>
      <c r="M1" s="2" t="s">
        <v>35</v>
      </c>
      <c r="O1" t="s">
        <v>38</v>
      </c>
    </row>
    <row r="2" spans="2:15">
      <c r="B2" t="s">
        <v>32</v>
      </c>
      <c r="C2">
        <v>0.5</v>
      </c>
      <c r="D2" s="2" t="s">
        <v>1</v>
      </c>
      <c r="E2">
        <v>1</v>
      </c>
      <c r="F2">
        <v>14.2759</v>
      </c>
      <c r="G2">
        <v>2</v>
      </c>
      <c r="H2">
        <v>3.3100974999999998E-2</v>
      </c>
      <c r="I2" t="s">
        <v>32</v>
      </c>
      <c r="J2">
        <v>0</v>
      </c>
      <c r="K2">
        <v>0.5</v>
      </c>
      <c r="L2">
        <v>1</v>
      </c>
      <c r="M2" s="2" t="s">
        <v>36</v>
      </c>
      <c r="N2" t="s">
        <v>1</v>
      </c>
      <c r="O2">
        <f>F2-F$2</f>
        <v>0</v>
      </c>
    </row>
    <row r="3" spans="2:15">
      <c r="B3" t="s">
        <v>32</v>
      </c>
      <c r="C3">
        <v>0.5</v>
      </c>
      <c r="D3" s="2" t="s">
        <v>2</v>
      </c>
      <c r="E3">
        <v>1</v>
      </c>
      <c r="F3">
        <v>14.386699999999999</v>
      </c>
      <c r="G3">
        <v>2</v>
      </c>
      <c r="H3">
        <v>3.3083387999999998E-2</v>
      </c>
      <c r="I3" t="s">
        <v>32</v>
      </c>
      <c r="J3">
        <v>0</v>
      </c>
      <c r="K3">
        <v>0.5</v>
      </c>
      <c r="L3">
        <v>1</v>
      </c>
      <c r="M3" s="2" t="s">
        <v>36</v>
      </c>
      <c r="N3" t="s">
        <v>2</v>
      </c>
      <c r="O3">
        <f t="shared" ref="O3:O66" si="0">F3-F$2</f>
        <v>0.11079999999999934</v>
      </c>
    </row>
    <row r="4" spans="2:15">
      <c r="B4" t="s">
        <v>32</v>
      </c>
      <c r="C4">
        <v>1.5</v>
      </c>
      <c r="D4" s="2" t="s">
        <v>1</v>
      </c>
      <c r="E4">
        <v>1</v>
      </c>
      <c r="F4">
        <v>32.180500000000002</v>
      </c>
      <c r="G4">
        <v>4</v>
      </c>
      <c r="H4">
        <v>6.0754464000000001E-2</v>
      </c>
      <c r="I4" t="s">
        <v>32</v>
      </c>
      <c r="J4">
        <v>0</v>
      </c>
      <c r="K4">
        <v>1.5</v>
      </c>
      <c r="L4">
        <v>1</v>
      </c>
      <c r="M4" s="2" t="s">
        <v>37</v>
      </c>
      <c r="N4" t="s">
        <v>1</v>
      </c>
      <c r="O4">
        <f t="shared" si="0"/>
        <v>17.904600000000002</v>
      </c>
    </row>
    <row r="5" spans="2:15">
      <c r="B5" t="s">
        <v>32</v>
      </c>
      <c r="C5">
        <v>1.5</v>
      </c>
      <c r="D5" s="2" t="s">
        <v>1</v>
      </c>
      <c r="E5">
        <v>2</v>
      </c>
      <c r="F5">
        <v>81.2149</v>
      </c>
      <c r="G5">
        <v>4</v>
      </c>
      <c r="H5">
        <v>4.8022774999999997E-2</v>
      </c>
      <c r="I5" t="s">
        <v>32</v>
      </c>
      <c r="J5">
        <v>0</v>
      </c>
      <c r="K5">
        <v>1.5</v>
      </c>
      <c r="L5">
        <v>2</v>
      </c>
      <c r="M5" s="2" t="s">
        <v>36</v>
      </c>
      <c r="N5" t="s">
        <v>1</v>
      </c>
      <c r="O5">
        <f t="shared" si="0"/>
        <v>66.938999999999993</v>
      </c>
    </row>
    <row r="6" spans="2:15">
      <c r="B6" t="s">
        <v>32</v>
      </c>
      <c r="C6">
        <v>1.5</v>
      </c>
      <c r="D6" s="2" t="s">
        <v>2</v>
      </c>
      <c r="E6">
        <v>1</v>
      </c>
      <c r="F6">
        <v>32.1569</v>
      </c>
      <c r="G6">
        <v>4</v>
      </c>
      <c r="H6">
        <v>6.0761351999999998E-2</v>
      </c>
      <c r="I6" t="s">
        <v>32</v>
      </c>
      <c r="J6">
        <v>0</v>
      </c>
      <c r="K6">
        <v>1.5</v>
      </c>
      <c r="L6">
        <v>1</v>
      </c>
      <c r="M6" s="2" t="s">
        <v>37</v>
      </c>
      <c r="N6" t="s">
        <v>2</v>
      </c>
      <c r="O6">
        <f t="shared" si="0"/>
        <v>17.881</v>
      </c>
    </row>
    <row r="7" spans="2:15">
      <c r="B7" t="s">
        <v>32</v>
      </c>
      <c r="C7">
        <v>1.5</v>
      </c>
      <c r="D7" s="2" t="s">
        <v>2</v>
      </c>
      <c r="E7">
        <v>2</v>
      </c>
      <c r="F7">
        <v>81.459800000000001</v>
      </c>
      <c r="G7">
        <v>4</v>
      </c>
      <c r="H7">
        <v>4.7966414999999998E-2</v>
      </c>
      <c r="I7" t="s">
        <v>32</v>
      </c>
      <c r="J7">
        <v>0</v>
      </c>
      <c r="K7">
        <v>1.5</v>
      </c>
      <c r="L7">
        <v>2</v>
      </c>
      <c r="M7" s="2" t="s">
        <v>36</v>
      </c>
      <c r="N7" t="s">
        <v>2</v>
      </c>
      <c r="O7">
        <f t="shared" si="0"/>
        <v>67.183899999999994</v>
      </c>
    </row>
    <row r="8" spans="2:15">
      <c r="B8" t="s">
        <v>32</v>
      </c>
      <c r="C8">
        <v>2.5</v>
      </c>
      <c r="D8" s="2" t="s">
        <v>1</v>
      </c>
      <c r="E8">
        <v>1</v>
      </c>
      <c r="F8">
        <v>87.589100000000002</v>
      </c>
      <c r="G8">
        <v>6</v>
      </c>
      <c r="H8">
        <v>6.9865377000000006E-2</v>
      </c>
      <c r="I8" t="s">
        <v>32</v>
      </c>
      <c r="J8">
        <v>0</v>
      </c>
      <c r="K8">
        <v>2.5</v>
      </c>
      <c r="L8">
        <v>2</v>
      </c>
      <c r="M8" s="2" t="s">
        <v>37</v>
      </c>
      <c r="N8" t="s">
        <v>1</v>
      </c>
      <c r="O8">
        <f t="shared" si="0"/>
        <v>73.313199999999995</v>
      </c>
    </row>
    <row r="9" spans="2:15">
      <c r="B9" t="s">
        <v>32</v>
      </c>
      <c r="C9">
        <v>2.5</v>
      </c>
      <c r="D9" s="2" t="s">
        <v>1</v>
      </c>
      <c r="E9">
        <v>2</v>
      </c>
      <c r="F9">
        <v>167.47049999999999</v>
      </c>
      <c r="G9">
        <v>6</v>
      </c>
      <c r="H9">
        <v>4.7630119999999998E-2</v>
      </c>
      <c r="I9" t="s">
        <v>32</v>
      </c>
      <c r="J9">
        <v>0</v>
      </c>
      <c r="K9">
        <v>2.5</v>
      </c>
      <c r="L9">
        <v>3</v>
      </c>
      <c r="M9" s="2" t="s">
        <v>36</v>
      </c>
      <c r="N9" t="s">
        <v>1</v>
      </c>
      <c r="O9">
        <f t="shared" si="0"/>
        <v>153.19459999999998</v>
      </c>
    </row>
    <row r="10" spans="2:15">
      <c r="B10" t="s">
        <v>32</v>
      </c>
      <c r="C10">
        <v>2.5</v>
      </c>
      <c r="D10" s="2" t="s">
        <v>2</v>
      </c>
      <c r="E10">
        <v>1</v>
      </c>
      <c r="F10">
        <v>87.427199999999999</v>
      </c>
      <c r="G10">
        <v>6</v>
      </c>
      <c r="H10">
        <v>6.9919652999999998E-2</v>
      </c>
      <c r="I10" t="s">
        <v>32</v>
      </c>
      <c r="J10">
        <v>0</v>
      </c>
      <c r="K10">
        <v>2.5</v>
      </c>
      <c r="L10">
        <v>2</v>
      </c>
      <c r="M10" s="2" t="s">
        <v>37</v>
      </c>
      <c r="N10" t="s">
        <v>2</v>
      </c>
      <c r="O10">
        <f t="shared" si="0"/>
        <v>73.151299999999992</v>
      </c>
    </row>
    <row r="11" spans="2:15">
      <c r="B11" t="s">
        <v>32</v>
      </c>
      <c r="C11">
        <v>2.5</v>
      </c>
      <c r="D11" s="2" t="s">
        <v>2</v>
      </c>
      <c r="E11">
        <v>2</v>
      </c>
      <c r="F11">
        <v>167.9632</v>
      </c>
      <c r="G11">
        <v>6</v>
      </c>
      <c r="H11">
        <v>4.7517705E-2</v>
      </c>
      <c r="I11" t="s">
        <v>32</v>
      </c>
      <c r="J11">
        <v>0</v>
      </c>
      <c r="K11">
        <v>2.5</v>
      </c>
      <c r="L11">
        <v>3</v>
      </c>
      <c r="M11" s="2" t="s">
        <v>36</v>
      </c>
      <c r="N11" t="s">
        <v>2</v>
      </c>
      <c r="O11">
        <f t="shared" si="0"/>
        <v>153.68729999999999</v>
      </c>
    </row>
    <row r="12" spans="2:15">
      <c r="B12" t="s">
        <v>32</v>
      </c>
      <c r="C12">
        <v>3.5</v>
      </c>
      <c r="D12" s="2" t="s">
        <v>1</v>
      </c>
      <c r="E12">
        <v>1</v>
      </c>
      <c r="F12">
        <v>172.0454</v>
      </c>
      <c r="G12">
        <v>8</v>
      </c>
      <c r="H12">
        <v>6.2128586999999999E-2</v>
      </c>
      <c r="I12" t="s">
        <v>32</v>
      </c>
      <c r="J12">
        <v>0</v>
      </c>
      <c r="K12">
        <v>3.5</v>
      </c>
      <c r="L12">
        <v>3</v>
      </c>
      <c r="M12" s="2" t="s">
        <v>37</v>
      </c>
      <c r="N12" t="s">
        <v>1</v>
      </c>
      <c r="O12">
        <f t="shared" si="0"/>
        <v>157.76949999999999</v>
      </c>
    </row>
    <row r="13" spans="2:15">
      <c r="B13" t="s">
        <v>32</v>
      </c>
      <c r="C13">
        <v>3.5</v>
      </c>
      <c r="D13" s="2" t="s">
        <v>1</v>
      </c>
      <c r="E13">
        <v>2</v>
      </c>
      <c r="F13">
        <v>281.12169999999998</v>
      </c>
      <c r="G13">
        <v>8</v>
      </c>
      <c r="H13">
        <v>3.6821609999999998E-2</v>
      </c>
      <c r="I13" t="s">
        <v>32</v>
      </c>
      <c r="J13">
        <v>0</v>
      </c>
      <c r="K13">
        <v>3.5</v>
      </c>
      <c r="L13">
        <v>4</v>
      </c>
      <c r="M13" s="2" t="s">
        <v>36</v>
      </c>
      <c r="N13" t="s">
        <v>1</v>
      </c>
      <c r="O13">
        <f t="shared" si="0"/>
        <v>266.8458</v>
      </c>
    </row>
    <row r="14" spans="2:15">
      <c r="B14" t="s">
        <v>32</v>
      </c>
      <c r="C14">
        <v>3.5</v>
      </c>
      <c r="D14" s="2" t="s">
        <v>2</v>
      </c>
      <c r="E14">
        <v>1</v>
      </c>
      <c r="F14">
        <v>171.6695</v>
      </c>
      <c r="G14">
        <v>8</v>
      </c>
      <c r="H14">
        <v>6.2240708999999998E-2</v>
      </c>
      <c r="I14" t="s">
        <v>32</v>
      </c>
      <c r="J14">
        <v>0</v>
      </c>
      <c r="K14">
        <v>3.5</v>
      </c>
      <c r="L14">
        <v>3</v>
      </c>
      <c r="M14" s="2" t="s">
        <v>37</v>
      </c>
      <c r="N14" t="s">
        <v>2</v>
      </c>
      <c r="O14">
        <f t="shared" si="0"/>
        <v>157.39359999999999</v>
      </c>
    </row>
    <row r="15" spans="2:15">
      <c r="B15" t="s">
        <v>32</v>
      </c>
      <c r="C15">
        <v>3.5</v>
      </c>
      <c r="D15" s="2" t="s">
        <v>2</v>
      </c>
      <c r="E15">
        <v>2</v>
      </c>
      <c r="F15">
        <v>281.93669999999997</v>
      </c>
      <c r="G15">
        <v>8</v>
      </c>
      <c r="H15">
        <v>3.6677961000000002E-2</v>
      </c>
      <c r="I15" t="s">
        <v>32</v>
      </c>
      <c r="J15">
        <v>0</v>
      </c>
      <c r="K15">
        <v>3.5</v>
      </c>
      <c r="L15">
        <v>4</v>
      </c>
      <c r="M15" s="2" t="s">
        <v>36</v>
      </c>
      <c r="N15" t="s">
        <v>2</v>
      </c>
      <c r="O15">
        <f t="shared" si="0"/>
        <v>267.66079999999999</v>
      </c>
    </row>
    <row r="16" spans="2:15">
      <c r="B16" t="s">
        <v>32</v>
      </c>
      <c r="C16">
        <v>4.5</v>
      </c>
      <c r="D16" s="2" t="s">
        <v>1</v>
      </c>
      <c r="E16">
        <v>1</v>
      </c>
      <c r="F16">
        <v>284.97199999999998</v>
      </c>
      <c r="G16">
        <v>10</v>
      </c>
      <c r="H16">
        <v>4.5184891999999997E-2</v>
      </c>
      <c r="I16" t="s">
        <v>32</v>
      </c>
      <c r="J16">
        <v>0</v>
      </c>
      <c r="K16">
        <v>4.5</v>
      </c>
      <c r="L16">
        <v>4</v>
      </c>
      <c r="M16" s="2" t="s">
        <v>37</v>
      </c>
      <c r="N16" t="s">
        <v>1</v>
      </c>
      <c r="O16">
        <f t="shared" si="0"/>
        <v>270.6961</v>
      </c>
    </row>
    <row r="17" spans="2:15">
      <c r="B17" t="s">
        <v>32</v>
      </c>
      <c r="C17">
        <v>4.5</v>
      </c>
      <c r="D17" s="2" t="s">
        <v>1</v>
      </c>
      <c r="E17">
        <v>2</v>
      </c>
      <c r="F17">
        <v>422.50200000000001</v>
      </c>
      <c r="G17">
        <v>10</v>
      </c>
      <c r="H17">
        <v>2.3363596E-2</v>
      </c>
      <c r="I17" t="s">
        <v>32</v>
      </c>
      <c r="J17">
        <v>0</v>
      </c>
      <c r="K17">
        <v>4.5</v>
      </c>
      <c r="L17">
        <v>5</v>
      </c>
      <c r="M17" s="2" t="s">
        <v>36</v>
      </c>
      <c r="N17" t="s">
        <v>1</v>
      </c>
      <c r="O17">
        <f t="shared" si="0"/>
        <v>408.22610000000003</v>
      </c>
    </row>
    <row r="18" spans="2:15">
      <c r="B18" t="s">
        <v>32</v>
      </c>
      <c r="C18">
        <v>4.5</v>
      </c>
      <c r="D18" s="2" t="s">
        <v>2</v>
      </c>
      <c r="E18">
        <v>1</v>
      </c>
      <c r="F18">
        <v>284.30689999999998</v>
      </c>
      <c r="G18">
        <v>10</v>
      </c>
      <c r="H18">
        <v>4.5329244999999997E-2</v>
      </c>
      <c r="I18" t="s">
        <v>32</v>
      </c>
      <c r="J18">
        <v>0</v>
      </c>
      <c r="K18">
        <v>4.5</v>
      </c>
      <c r="L18">
        <v>4</v>
      </c>
      <c r="M18" s="2" t="s">
        <v>37</v>
      </c>
      <c r="N18" t="s">
        <v>2</v>
      </c>
      <c r="O18">
        <f t="shared" si="0"/>
        <v>270.03100000000001</v>
      </c>
    </row>
    <row r="19" spans="2:15">
      <c r="B19" t="s">
        <v>32</v>
      </c>
      <c r="C19">
        <v>4.5</v>
      </c>
      <c r="D19" s="2" t="s">
        <v>2</v>
      </c>
      <c r="E19">
        <v>2</v>
      </c>
      <c r="F19">
        <v>423.71280000000002</v>
      </c>
      <c r="G19">
        <v>10</v>
      </c>
      <c r="H19">
        <v>2.3228318000000001E-2</v>
      </c>
      <c r="I19" t="s">
        <v>32</v>
      </c>
      <c r="J19">
        <v>0</v>
      </c>
      <c r="K19">
        <v>4.5</v>
      </c>
      <c r="L19">
        <v>5</v>
      </c>
      <c r="M19" s="2" t="s">
        <v>36</v>
      </c>
      <c r="N19" t="s">
        <v>2</v>
      </c>
      <c r="O19">
        <f t="shared" si="0"/>
        <v>409.43690000000004</v>
      </c>
    </row>
    <row r="20" spans="2:15">
      <c r="B20" t="s">
        <v>32</v>
      </c>
      <c r="C20">
        <v>5.5</v>
      </c>
      <c r="D20" s="2" t="s">
        <v>1</v>
      </c>
      <c r="E20">
        <v>1</v>
      </c>
      <c r="F20">
        <v>426.09140000000002</v>
      </c>
      <c r="G20">
        <v>12</v>
      </c>
      <c r="H20">
        <v>2.7557813E-2</v>
      </c>
      <c r="I20" t="s">
        <v>32</v>
      </c>
      <c r="J20">
        <v>0</v>
      </c>
      <c r="K20">
        <v>5.5</v>
      </c>
      <c r="L20">
        <v>5</v>
      </c>
      <c r="M20" s="2" t="s">
        <v>37</v>
      </c>
      <c r="N20" t="s">
        <v>1</v>
      </c>
      <c r="O20">
        <f t="shared" si="0"/>
        <v>411.81550000000004</v>
      </c>
    </row>
    <row r="21" spans="2:15">
      <c r="B21" t="s">
        <v>32</v>
      </c>
      <c r="C21">
        <v>5.5</v>
      </c>
      <c r="D21" s="2" t="s">
        <v>1</v>
      </c>
      <c r="E21">
        <v>2</v>
      </c>
      <c r="F21">
        <v>591.57600000000002</v>
      </c>
      <c r="G21">
        <v>12</v>
      </c>
      <c r="H21">
        <v>1.2461382999999999E-2</v>
      </c>
      <c r="I21" t="s">
        <v>32</v>
      </c>
      <c r="J21">
        <v>0</v>
      </c>
      <c r="K21">
        <v>5.5</v>
      </c>
      <c r="L21">
        <v>6</v>
      </c>
      <c r="M21" s="2" t="s">
        <v>36</v>
      </c>
      <c r="N21" t="s">
        <v>1</v>
      </c>
      <c r="O21">
        <f t="shared" si="0"/>
        <v>577.30010000000004</v>
      </c>
    </row>
    <row r="22" spans="2:15">
      <c r="B22" t="s">
        <v>32</v>
      </c>
      <c r="C22">
        <v>5.5</v>
      </c>
      <c r="D22" s="2" t="s">
        <v>2</v>
      </c>
      <c r="E22">
        <v>1</v>
      </c>
      <c r="F22">
        <v>425.0634</v>
      </c>
      <c r="G22">
        <v>12</v>
      </c>
      <c r="H22">
        <v>2.7694008999999999E-2</v>
      </c>
      <c r="I22" t="s">
        <v>32</v>
      </c>
      <c r="J22">
        <v>0</v>
      </c>
      <c r="K22">
        <v>5.5</v>
      </c>
      <c r="L22">
        <v>5</v>
      </c>
      <c r="M22" s="2" t="s">
        <v>37</v>
      </c>
      <c r="N22" t="s">
        <v>2</v>
      </c>
      <c r="O22">
        <f t="shared" si="0"/>
        <v>410.78750000000002</v>
      </c>
    </row>
    <row r="23" spans="2:15">
      <c r="B23" t="s">
        <v>32</v>
      </c>
      <c r="C23">
        <v>5.5</v>
      </c>
      <c r="D23" s="2" t="s">
        <v>2</v>
      </c>
      <c r="E23">
        <v>2</v>
      </c>
      <c r="F23">
        <v>593.25429999999994</v>
      </c>
      <c r="G23">
        <v>12</v>
      </c>
      <c r="H23">
        <v>1.2361485E-2</v>
      </c>
      <c r="I23" t="s">
        <v>32</v>
      </c>
      <c r="J23">
        <v>0</v>
      </c>
      <c r="K23">
        <v>5.5</v>
      </c>
      <c r="L23">
        <v>6</v>
      </c>
      <c r="M23" s="2" t="s">
        <v>36</v>
      </c>
      <c r="N23" t="s">
        <v>2</v>
      </c>
      <c r="O23">
        <f t="shared" si="0"/>
        <v>578.97839999999997</v>
      </c>
    </row>
    <row r="24" spans="2:15">
      <c r="B24" t="s">
        <v>32</v>
      </c>
      <c r="C24">
        <v>6.5</v>
      </c>
      <c r="D24" s="2" t="s">
        <v>1</v>
      </c>
      <c r="E24">
        <v>1</v>
      </c>
      <c r="F24">
        <v>595.17370000000005</v>
      </c>
      <c r="G24">
        <v>14</v>
      </c>
      <c r="H24">
        <v>1.4289581000000001E-2</v>
      </c>
      <c r="I24" t="s">
        <v>32</v>
      </c>
      <c r="J24">
        <v>0</v>
      </c>
      <c r="K24">
        <v>6.5</v>
      </c>
      <c r="L24">
        <v>6</v>
      </c>
      <c r="M24" s="2" t="s">
        <v>37</v>
      </c>
      <c r="N24" t="s">
        <v>1</v>
      </c>
      <c r="O24">
        <f t="shared" si="0"/>
        <v>580.89780000000007</v>
      </c>
    </row>
    <row r="25" spans="2:15">
      <c r="B25" t="s">
        <v>32</v>
      </c>
      <c r="C25">
        <v>6.5</v>
      </c>
      <c r="D25" s="2" t="s">
        <v>1</v>
      </c>
      <c r="E25">
        <v>2</v>
      </c>
      <c r="F25">
        <v>788.19299999999998</v>
      </c>
      <c r="G25">
        <v>14</v>
      </c>
      <c r="H25">
        <v>5.6622699999999996E-3</v>
      </c>
      <c r="I25" t="s">
        <v>32</v>
      </c>
      <c r="J25">
        <v>0</v>
      </c>
      <c r="K25">
        <v>6.5</v>
      </c>
      <c r="L25">
        <v>7</v>
      </c>
      <c r="M25" s="2" t="s">
        <v>36</v>
      </c>
      <c r="N25" t="s">
        <v>1</v>
      </c>
      <c r="O25">
        <f t="shared" si="0"/>
        <v>773.9171</v>
      </c>
    </row>
    <row r="26" spans="2:15">
      <c r="B26" t="s">
        <v>32</v>
      </c>
      <c r="C26">
        <v>6.5</v>
      </c>
      <c r="D26" s="2" t="s">
        <v>2</v>
      </c>
      <c r="E26">
        <v>1</v>
      </c>
      <c r="F26">
        <v>593.71079999999995</v>
      </c>
      <c r="G26">
        <v>14</v>
      </c>
      <c r="H26">
        <v>1.4390188E-2</v>
      </c>
      <c r="I26" t="s">
        <v>32</v>
      </c>
      <c r="J26">
        <v>0</v>
      </c>
      <c r="K26">
        <v>6.5</v>
      </c>
      <c r="L26">
        <v>6</v>
      </c>
      <c r="M26" s="2" t="s">
        <v>37</v>
      </c>
      <c r="N26" t="s">
        <v>2</v>
      </c>
      <c r="O26">
        <f t="shared" si="0"/>
        <v>579.43489999999997</v>
      </c>
    </row>
    <row r="27" spans="2:15">
      <c r="B27" t="s">
        <v>32</v>
      </c>
      <c r="C27">
        <v>6.5</v>
      </c>
      <c r="D27" s="2" t="s">
        <v>2</v>
      </c>
      <c r="E27">
        <v>2</v>
      </c>
      <c r="F27">
        <v>790.40830000000005</v>
      </c>
      <c r="G27">
        <v>14</v>
      </c>
      <c r="H27">
        <v>5.6024289999999999E-3</v>
      </c>
      <c r="I27" t="s">
        <v>32</v>
      </c>
      <c r="J27">
        <v>0</v>
      </c>
      <c r="K27">
        <v>6.5</v>
      </c>
      <c r="L27">
        <v>7</v>
      </c>
      <c r="M27" s="2" t="s">
        <v>36</v>
      </c>
      <c r="N27" t="s">
        <v>2</v>
      </c>
      <c r="O27">
        <f t="shared" si="0"/>
        <v>776.13240000000008</v>
      </c>
    </row>
    <row r="28" spans="2:15">
      <c r="B28" t="s">
        <v>32</v>
      </c>
      <c r="C28">
        <v>7.5</v>
      </c>
      <c r="D28" s="2" t="s">
        <v>1</v>
      </c>
      <c r="E28">
        <v>1</v>
      </c>
      <c r="F28">
        <v>791.98350000000005</v>
      </c>
      <c r="G28">
        <v>16</v>
      </c>
      <c r="H28">
        <v>6.3545880000000004E-3</v>
      </c>
      <c r="I28" t="s">
        <v>32</v>
      </c>
      <c r="J28">
        <v>0</v>
      </c>
      <c r="K28">
        <v>7.5</v>
      </c>
      <c r="L28">
        <v>7</v>
      </c>
      <c r="M28" s="2" t="s">
        <v>37</v>
      </c>
      <c r="N28" t="s">
        <v>1</v>
      </c>
      <c r="O28">
        <f t="shared" si="0"/>
        <v>777.70760000000007</v>
      </c>
    </row>
    <row r="29" spans="2:15">
      <c r="B29" t="s">
        <v>32</v>
      </c>
      <c r="C29">
        <v>7.5</v>
      </c>
      <c r="D29" s="2" t="s">
        <v>1</v>
      </c>
      <c r="E29">
        <v>2</v>
      </c>
      <c r="F29">
        <v>1012.1405999999999</v>
      </c>
      <c r="G29">
        <v>16</v>
      </c>
      <c r="H29">
        <v>2.2107250000000002E-3</v>
      </c>
      <c r="I29" t="s">
        <v>32</v>
      </c>
      <c r="J29">
        <v>0</v>
      </c>
      <c r="K29">
        <v>7.5</v>
      </c>
      <c r="L29">
        <v>8</v>
      </c>
      <c r="M29" s="2" t="s">
        <v>36</v>
      </c>
      <c r="N29" t="s">
        <v>1</v>
      </c>
      <c r="O29">
        <f t="shared" si="0"/>
        <v>997.86469999999997</v>
      </c>
    </row>
    <row r="30" spans="2:15">
      <c r="B30" t="s">
        <v>32</v>
      </c>
      <c r="C30">
        <v>7.5</v>
      </c>
      <c r="D30" s="2" t="s">
        <v>2</v>
      </c>
      <c r="E30">
        <v>1</v>
      </c>
      <c r="F30">
        <v>790.01570000000004</v>
      </c>
      <c r="G30">
        <v>16</v>
      </c>
      <c r="H30">
        <v>6.4148429999999999E-3</v>
      </c>
      <c r="I30" t="s">
        <v>32</v>
      </c>
      <c r="J30">
        <v>0</v>
      </c>
      <c r="K30">
        <v>7.5</v>
      </c>
      <c r="L30">
        <v>7</v>
      </c>
      <c r="M30" s="2" t="s">
        <v>37</v>
      </c>
      <c r="N30" t="s">
        <v>2</v>
      </c>
      <c r="O30">
        <f t="shared" si="0"/>
        <v>775.73980000000006</v>
      </c>
    </row>
    <row r="31" spans="2:15">
      <c r="B31" t="s">
        <v>32</v>
      </c>
      <c r="C31">
        <v>7.5</v>
      </c>
      <c r="D31" s="2" t="s">
        <v>2</v>
      </c>
      <c r="E31">
        <v>2</v>
      </c>
      <c r="F31">
        <v>1014.9602</v>
      </c>
      <c r="G31">
        <v>16</v>
      </c>
      <c r="H31">
        <v>2.1810309999999999E-3</v>
      </c>
      <c r="I31" t="s">
        <v>32</v>
      </c>
      <c r="J31">
        <v>0</v>
      </c>
      <c r="K31">
        <v>7.5</v>
      </c>
      <c r="L31">
        <v>8</v>
      </c>
      <c r="M31" s="2" t="s">
        <v>36</v>
      </c>
      <c r="N31" t="s">
        <v>2</v>
      </c>
      <c r="O31">
        <f t="shared" si="0"/>
        <v>1000.6843</v>
      </c>
    </row>
    <row r="32" spans="2:15">
      <c r="B32" t="s">
        <v>32</v>
      </c>
      <c r="C32">
        <v>8.5</v>
      </c>
      <c r="D32" s="2" t="s">
        <v>1</v>
      </c>
      <c r="E32">
        <v>1</v>
      </c>
      <c r="F32">
        <v>1016.2642</v>
      </c>
      <c r="G32">
        <v>18</v>
      </c>
      <c r="H32">
        <v>2.4383629999999998E-3</v>
      </c>
      <c r="I32" t="s">
        <v>32</v>
      </c>
      <c r="J32">
        <v>0</v>
      </c>
      <c r="K32">
        <v>8.5</v>
      </c>
      <c r="L32">
        <v>8</v>
      </c>
      <c r="M32" s="2" t="s">
        <v>37</v>
      </c>
      <c r="N32" t="s">
        <v>1</v>
      </c>
      <c r="O32">
        <f t="shared" si="0"/>
        <v>1001.9883</v>
      </c>
    </row>
    <row r="33" spans="2:15">
      <c r="B33" t="s">
        <v>32</v>
      </c>
      <c r="C33">
        <v>8.5</v>
      </c>
      <c r="D33" s="2" t="s">
        <v>1</v>
      </c>
      <c r="E33">
        <v>2</v>
      </c>
      <c r="F33">
        <v>1263.1617000000001</v>
      </c>
      <c r="G33">
        <v>18</v>
      </c>
      <c r="H33">
        <v>7.4618999999999998E-4</v>
      </c>
      <c r="I33" t="s">
        <v>32</v>
      </c>
      <c r="J33">
        <v>0</v>
      </c>
      <c r="K33">
        <v>8.5</v>
      </c>
      <c r="L33">
        <v>9</v>
      </c>
      <c r="M33" s="2" t="s">
        <v>36</v>
      </c>
      <c r="N33" t="s">
        <v>1</v>
      </c>
      <c r="O33">
        <f t="shared" si="0"/>
        <v>1248.8858</v>
      </c>
    </row>
    <row r="34" spans="2:15">
      <c r="B34" t="s">
        <v>32</v>
      </c>
      <c r="C34">
        <v>8.5</v>
      </c>
      <c r="D34" s="2" t="s">
        <v>2</v>
      </c>
      <c r="E34">
        <v>1</v>
      </c>
      <c r="F34">
        <v>1013.724</v>
      </c>
      <c r="G34">
        <v>18</v>
      </c>
      <c r="H34">
        <v>2.4682509999999999E-3</v>
      </c>
      <c r="I34" t="s">
        <v>32</v>
      </c>
      <c r="J34">
        <v>0</v>
      </c>
      <c r="K34">
        <v>8.5</v>
      </c>
      <c r="L34">
        <v>8</v>
      </c>
      <c r="M34" s="2" t="s">
        <v>37</v>
      </c>
      <c r="N34" t="s">
        <v>2</v>
      </c>
      <c r="O34">
        <f t="shared" si="0"/>
        <v>999.44810000000007</v>
      </c>
    </row>
    <row r="35" spans="2:15">
      <c r="B35" t="s">
        <v>32</v>
      </c>
      <c r="C35">
        <v>8.5</v>
      </c>
      <c r="D35" s="2" t="s">
        <v>2</v>
      </c>
      <c r="E35">
        <v>2</v>
      </c>
      <c r="F35">
        <v>1266.6498999999999</v>
      </c>
      <c r="G35">
        <v>18</v>
      </c>
      <c r="H35">
        <v>7.3381100000000001E-4</v>
      </c>
      <c r="I35" t="s">
        <v>32</v>
      </c>
      <c r="J35">
        <v>0</v>
      </c>
      <c r="K35">
        <v>8.5</v>
      </c>
      <c r="L35">
        <v>9</v>
      </c>
      <c r="M35" s="2" t="s">
        <v>36</v>
      </c>
      <c r="N35" t="s">
        <v>2</v>
      </c>
      <c r="O35">
        <f t="shared" si="0"/>
        <v>1252.3739999999998</v>
      </c>
    </row>
    <row r="36" spans="2:15">
      <c r="B36" t="s">
        <v>32</v>
      </c>
      <c r="C36">
        <v>9.5</v>
      </c>
      <c r="D36" s="2" t="s">
        <v>1</v>
      </c>
      <c r="E36">
        <v>1</v>
      </c>
      <c r="F36">
        <v>1267.7325000000001</v>
      </c>
      <c r="G36">
        <v>20</v>
      </c>
      <c r="H36">
        <v>8.1112299999999997E-4</v>
      </c>
      <c r="I36" t="s">
        <v>32</v>
      </c>
      <c r="J36">
        <v>0</v>
      </c>
      <c r="K36">
        <v>9.5</v>
      </c>
      <c r="L36">
        <v>9</v>
      </c>
      <c r="M36" s="2" t="s">
        <v>37</v>
      </c>
      <c r="N36" t="s">
        <v>1</v>
      </c>
      <c r="O36">
        <f t="shared" si="0"/>
        <v>1253.4566</v>
      </c>
    </row>
    <row r="37" spans="2:15">
      <c r="B37" t="s">
        <v>32</v>
      </c>
      <c r="C37">
        <v>9.5</v>
      </c>
      <c r="D37" s="2" t="s">
        <v>1</v>
      </c>
      <c r="E37">
        <v>2</v>
      </c>
      <c r="F37">
        <v>1540.9612999999999</v>
      </c>
      <c r="G37">
        <v>20</v>
      </c>
      <c r="H37">
        <v>2.1877299999999999E-4</v>
      </c>
      <c r="I37" t="s">
        <v>32</v>
      </c>
      <c r="J37">
        <v>0</v>
      </c>
      <c r="K37">
        <v>9.5</v>
      </c>
      <c r="L37">
        <v>10</v>
      </c>
      <c r="M37" s="2" t="s">
        <v>36</v>
      </c>
      <c r="N37" t="s">
        <v>1</v>
      </c>
      <c r="O37">
        <f t="shared" si="0"/>
        <v>1526.6853999999998</v>
      </c>
    </row>
    <row r="38" spans="2:15">
      <c r="B38" t="s">
        <v>32</v>
      </c>
      <c r="C38">
        <v>9.5</v>
      </c>
      <c r="D38" s="2" t="s">
        <v>2</v>
      </c>
      <c r="E38">
        <v>1</v>
      </c>
      <c r="F38">
        <v>1264.5549000000001</v>
      </c>
      <c r="G38">
        <v>20</v>
      </c>
      <c r="H38">
        <v>8.2357899999999996E-4</v>
      </c>
      <c r="I38" t="s">
        <v>32</v>
      </c>
      <c r="J38">
        <v>0</v>
      </c>
      <c r="K38">
        <v>9.5</v>
      </c>
      <c r="L38">
        <v>9</v>
      </c>
      <c r="M38" s="2" t="s">
        <v>37</v>
      </c>
      <c r="N38" t="s">
        <v>2</v>
      </c>
      <c r="O38">
        <f t="shared" si="0"/>
        <v>1250.279</v>
      </c>
    </row>
    <row r="39" spans="2:15">
      <c r="B39" t="s">
        <v>32</v>
      </c>
      <c r="C39">
        <v>9.5</v>
      </c>
      <c r="D39" s="2" t="s">
        <v>2</v>
      </c>
      <c r="E39">
        <v>2</v>
      </c>
      <c r="F39">
        <v>1545.1795</v>
      </c>
      <c r="G39">
        <v>20</v>
      </c>
      <c r="H39">
        <v>2.1439199999999999E-4</v>
      </c>
      <c r="I39" t="s">
        <v>32</v>
      </c>
      <c r="J39">
        <v>0</v>
      </c>
      <c r="K39">
        <v>9.5</v>
      </c>
      <c r="L39">
        <v>10</v>
      </c>
      <c r="M39" s="2" t="s">
        <v>36</v>
      </c>
      <c r="N39" t="s">
        <v>2</v>
      </c>
      <c r="O39">
        <f t="shared" si="0"/>
        <v>1530.9035999999999</v>
      </c>
    </row>
    <row r="40" spans="2:15">
      <c r="B40" t="s">
        <v>32</v>
      </c>
      <c r="C40">
        <v>10.5</v>
      </c>
      <c r="D40" s="2" t="s">
        <v>1</v>
      </c>
      <c r="E40">
        <v>1</v>
      </c>
      <c r="F40">
        <v>1546.0761</v>
      </c>
      <c r="G40">
        <v>22</v>
      </c>
      <c r="H40">
        <v>2.3481899999999999E-4</v>
      </c>
      <c r="I40" t="s">
        <v>32</v>
      </c>
      <c r="J40">
        <v>0</v>
      </c>
      <c r="K40">
        <v>10.5</v>
      </c>
      <c r="L40">
        <v>10</v>
      </c>
      <c r="M40" s="2" t="s">
        <v>37</v>
      </c>
      <c r="N40" t="s">
        <v>1</v>
      </c>
      <c r="O40">
        <f t="shared" si="0"/>
        <v>1531.8001999999999</v>
      </c>
    </row>
    <row r="41" spans="2:15">
      <c r="B41" t="s">
        <v>32</v>
      </c>
      <c r="C41">
        <v>10.5</v>
      </c>
      <c r="D41" s="2" t="s">
        <v>1</v>
      </c>
      <c r="E41">
        <v>2</v>
      </c>
      <c r="F41">
        <v>1845.2103</v>
      </c>
      <c r="G41">
        <v>22</v>
      </c>
      <c r="H41" s="6">
        <v>5.5934999999999999E-5</v>
      </c>
      <c r="I41" t="s">
        <v>32</v>
      </c>
      <c r="J41">
        <v>0</v>
      </c>
      <c r="K41">
        <v>10.5</v>
      </c>
      <c r="L41">
        <v>11</v>
      </c>
      <c r="M41" s="2" t="s">
        <v>36</v>
      </c>
      <c r="N41" t="s">
        <v>1</v>
      </c>
      <c r="O41">
        <f t="shared" si="0"/>
        <v>1830.9343999999999</v>
      </c>
    </row>
    <row r="42" spans="2:15">
      <c r="B42" t="s">
        <v>32</v>
      </c>
      <c r="C42">
        <v>10.5</v>
      </c>
      <c r="D42" s="2" t="s">
        <v>2</v>
      </c>
      <c r="E42">
        <v>1</v>
      </c>
      <c r="F42">
        <v>1542.1992</v>
      </c>
      <c r="G42">
        <v>22</v>
      </c>
      <c r="H42">
        <v>2.3922599999999999E-4</v>
      </c>
      <c r="I42" t="s">
        <v>32</v>
      </c>
      <c r="J42">
        <v>0</v>
      </c>
      <c r="K42">
        <v>10.5</v>
      </c>
      <c r="L42">
        <v>10</v>
      </c>
      <c r="M42" s="2" t="s">
        <v>37</v>
      </c>
      <c r="N42" t="s">
        <v>2</v>
      </c>
      <c r="O42">
        <f t="shared" si="0"/>
        <v>1527.9232999999999</v>
      </c>
    </row>
    <row r="43" spans="2:15">
      <c r="B43" t="s">
        <v>32</v>
      </c>
      <c r="C43">
        <v>10.5</v>
      </c>
      <c r="D43" s="2" t="s">
        <v>2</v>
      </c>
      <c r="E43">
        <v>2</v>
      </c>
      <c r="F43">
        <v>1850.2165</v>
      </c>
      <c r="G43">
        <v>22</v>
      </c>
      <c r="H43" s="6">
        <v>5.4608000000000003E-5</v>
      </c>
      <c r="I43" t="s">
        <v>32</v>
      </c>
      <c r="J43">
        <v>0</v>
      </c>
      <c r="K43">
        <v>10.5</v>
      </c>
      <c r="L43">
        <v>11</v>
      </c>
      <c r="M43" s="2" t="s">
        <v>36</v>
      </c>
      <c r="N43" t="s">
        <v>2</v>
      </c>
      <c r="O43">
        <f t="shared" si="0"/>
        <v>1835.9405999999999</v>
      </c>
    </row>
    <row r="44" spans="2:15">
      <c r="B44" t="s">
        <v>32</v>
      </c>
      <c r="C44">
        <v>11.5</v>
      </c>
      <c r="D44" s="2" t="s">
        <v>1</v>
      </c>
      <c r="E44">
        <v>1</v>
      </c>
      <c r="F44">
        <v>1850.9535000000001</v>
      </c>
      <c r="G44">
        <v>24</v>
      </c>
      <c r="H44" s="6">
        <v>5.9362199999999999E-5</v>
      </c>
      <c r="I44" t="s">
        <v>32</v>
      </c>
      <c r="J44">
        <v>0</v>
      </c>
      <c r="K44">
        <v>11.5</v>
      </c>
      <c r="L44">
        <v>11</v>
      </c>
      <c r="M44" s="2" t="s">
        <v>37</v>
      </c>
      <c r="N44" t="s">
        <v>1</v>
      </c>
      <c r="O44">
        <f t="shared" si="0"/>
        <v>1836.6776</v>
      </c>
    </row>
    <row r="45" spans="2:15">
      <c r="B45" t="s">
        <v>32</v>
      </c>
      <c r="C45">
        <v>11.5</v>
      </c>
      <c r="D45" s="2" t="s">
        <v>1</v>
      </c>
      <c r="E45">
        <v>2</v>
      </c>
      <c r="F45">
        <v>2175.5475999999999</v>
      </c>
      <c r="G45">
        <v>24</v>
      </c>
      <c r="H45" s="6">
        <v>1.2515E-5</v>
      </c>
      <c r="I45" t="s">
        <v>32</v>
      </c>
      <c r="J45">
        <v>0</v>
      </c>
      <c r="K45">
        <v>11.5</v>
      </c>
      <c r="L45">
        <v>12</v>
      </c>
      <c r="M45" s="2" t="s">
        <v>36</v>
      </c>
      <c r="N45" t="s">
        <v>1</v>
      </c>
      <c r="O45">
        <f t="shared" si="0"/>
        <v>2161.2716999999998</v>
      </c>
    </row>
    <row r="46" spans="2:15">
      <c r="B46" t="s">
        <v>32</v>
      </c>
      <c r="C46">
        <v>11.5</v>
      </c>
      <c r="D46" s="2" t="s">
        <v>2</v>
      </c>
      <c r="E46">
        <v>1</v>
      </c>
      <c r="F46">
        <v>1846.3187</v>
      </c>
      <c r="G46">
        <v>24</v>
      </c>
      <c r="H46" s="6">
        <v>6.0696499999999997E-5</v>
      </c>
      <c r="I46" t="s">
        <v>32</v>
      </c>
      <c r="J46">
        <v>0</v>
      </c>
      <c r="K46">
        <v>11.5</v>
      </c>
      <c r="L46">
        <v>11</v>
      </c>
      <c r="M46" s="2" t="s">
        <v>37</v>
      </c>
      <c r="N46" t="s">
        <v>2</v>
      </c>
      <c r="O46">
        <f t="shared" si="0"/>
        <v>1832.0427999999999</v>
      </c>
    </row>
    <row r="47" spans="2:15">
      <c r="B47" t="s">
        <v>32</v>
      </c>
      <c r="C47">
        <v>11.5</v>
      </c>
      <c r="D47" s="2" t="s">
        <v>2</v>
      </c>
      <c r="E47">
        <v>2</v>
      </c>
      <c r="F47">
        <v>2181.3962999999999</v>
      </c>
      <c r="G47">
        <v>24</v>
      </c>
      <c r="H47" s="6">
        <v>1.2168799999999999E-5</v>
      </c>
      <c r="I47" t="s">
        <v>32</v>
      </c>
      <c r="J47">
        <v>0</v>
      </c>
      <c r="K47">
        <v>11.5</v>
      </c>
      <c r="L47">
        <v>12</v>
      </c>
      <c r="M47" s="2" t="s">
        <v>36</v>
      </c>
      <c r="N47" t="s">
        <v>2</v>
      </c>
      <c r="O47">
        <f t="shared" si="0"/>
        <v>2167.1203999999998</v>
      </c>
    </row>
    <row r="48" spans="2:15">
      <c r="B48" t="s">
        <v>32</v>
      </c>
      <c r="C48">
        <v>12.5</v>
      </c>
      <c r="D48" s="2" t="s">
        <v>1</v>
      </c>
      <c r="E48">
        <v>1</v>
      </c>
      <c r="F48">
        <v>2181.9937</v>
      </c>
      <c r="G48">
        <v>26</v>
      </c>
      <c r="H48" s="6">
        <v>1.3145200000000001E-5</v>
      </c>
      <c r="I48" t="s">
        <v>32</v>
      </c>
      <c r="J48">
        <v>0</v>
      </c>
      <c r="K48">
        <v>12.5</v>
      </c>
      <c r="L48">
        <v>12</v>
      </c>
      <c r="M48" s="2" t="s">
        <v>37</v>
      </c>
      <c r="N48" t="s">
        <v>1</v>
      </c>
      <c r="O48">
        <f t="shared" si="0"/>
        <v>2167.7177999999999</v>
      </c>
    </row>
    <row r="49" spans="2:15">
      <c r="B49" t="s">
        <v>32</v>
      </c>
      <c r="C49">
        <v>12.5</v>
      </c>
      <c r="D49" s="2" t="s">
        <v>1</v>
      </c>
      <c r="E49">
        <v>2</v>
      </c>
      <c r="F49">
        <v>2531.5817999999999</v>
      </c>
      <c r="G49">
        <v>26</v>
      </c>
      <c r="H49" s="6">
        <v>2.4582699999999998E-6</v>
      </c>
      <c r="I49" t="s">
        <v>32</v>
      </c>
      <c r="J49">
        <v>0</v>
      </c>
      <c r="K49">
        <v>12.5</v>
      </c>
      <c r="L49">
        <v>13</v>
      </c>
      <c r="M49" s="2" t="s">
        <v>36</v>
      </c>
      <c r="N49" t="s">
        <v>1</v>
      </c>
      <c r="O49">
        <f t="shared" si="0"/>
        <v>2517.3058999999998</v>
      </c>
    </row>
    <row r="50" spans="2:15">
      <c r="B50" t="s">
        <v>32</v>
      </c>
      <c r="C50">
        <v>12.5</v>
      </c>
      <c r="D50" s="2" t="s">
        <v>2</v>
      </c>
      <c r="E50">
        <v>1</v>
      </c>
      <c r="F50">
        <v>2176.5459000000001</v>
      </c>
      <c r="G50">
        <v>26</v>
      </c>
      <c r="H50" s="6">
        <v>1.34932E-5</v>
      </c>
      <c r="I50" t="s">
        <v>32</v>
      </c>
      <c r="J50">
        <v>0</v>
      </c>
      <c r="K50">
        <v>12.5</v>
      </c>
      <c r="L50">
        <v>12</v>
      </c>
      <c r="M50" s="2" t="s">
        <v>37</v>
      </c>
      <c r="N50" t="s">
        <v>2</v>
      </c>
      <c r="O50">
        <f t="shared" si="0"/>
        <v>2162.27</v>
      </c>
    </row>
    <row r="51" spans="2:15">
      <c r="B51" t="s">
        <v>32</v>
      </c>
      <c r="C51">
        <v>12.5</v>
      </c>
      <c r="D51" s="2" t="s">
        <v>2</v>
      </c>
      <c r="E51">
        <v>2</v>
      </c>
      <c r="F51">
        <v>2538.3236999999999</v>
      </c>
      <c r="G51">
        <v>26</v>
      </c>
      <c r="H51" s="6">
        <v>2.38006E-6</v>
      </c>
      <c r="I51" t="s">
        <v>32</v>
      </c>
      <c r="J51">
        <v>0</v>
      </c>
      <c r="K51">
        <v>12.5</v>
      </c>
      <c r="L51">
        <v>13</v>
      </c>
      <c r="M51" s="2" t="s">
        <v>36</v>
      </c>
      <c r="N51" t="s">
        <v>2</v>
      </c>
      <c r="O51">
        <f t="shared" si="0"/>
        <v>2524.0477999999998</v>
      </c>
    </row>
    <row r="52" spans="2:15">
      <c r="B52" t="s">
        <v>32</v>
      </c>
      <c r="C52">
        <v>13.5</v>
      </c>
      <c r="D52" s="2" t="s">
        <v>1</v>
      </c>
      <c r="E52">
        <v>1</v>
      </c>
      <c r="F52">
        <v>2538.7975999999999</v>
      </c>
      <c r="G52">
        <v>28</v>
      </c>
      <c r="H52" s="6">
        <v>2.5573200000000002E-6</v>
      </c>
      <c r="I52" t="s">
        <v>32</v>
      </c>
      <c r="J52">
        <v>0</v>
      </c>
      <c r="K52">
        <v>13.5</v>
      </c>
      <c r="L52">
        <v>13</v>
      </c>
      <c r="M52" s="2" t="s">
        <v>37</v>
      </c>
      <c r="N52" t="s">
        <v>1</v>
      </c>
      <c r="O52">
        <f t="shared" si="0"/>
        <v>2524.5216999999998</v>
      </c>
    </row>
    <row r="53" spans="2:15">
      <c r="B53" t="s">
        <v>32</v>
      </c>
      <c r="C53">
        <v>13.5</v>
      </c>
      <c r="D53" s="2" t="s">
        <v>1</v>
      </c>
      <c r="E53">
        <v>2</v>
      </c>
      <c r="F53">
        <v>2912.893</v>
      </c>
      <c r="G53">
        <v>28</v>
      </c>
      <c r="H53" s="6">
        <v>4.2520900000000001E-7</v>
      </c>
      <c r="I53" t="s">
        <v>32</v>
      </c>
      <c r="J53">
        <v>0</v>
      </c>
      <c r="K53">
        <v>13.5</v>
      </c>
      <c r="L53">
        <v>14</v>
      </c>
      <c r="M53" s="2" t="s">
        <v>36</v>
      </c>
      <c r="N53" t="s">
        <v>1</v>
      </c>
      <c r="O53">
        <f t="shared" si="0"/>
        <v>2898.6170999999999</v>
      </c>
    </row>
    <row r="54" spans="2:15">
      <c r="B54" t="s">
        <v>32</v>
      </c>
      <c r="C54">
        <v>13.5</v>
      </c>
      <c r="D54" s="2" t="s">
        <v>2</v>
      </c>
      <c r="E54">
        <v>1</v>
      </c>
      <c r="F54">
        <v>2532.4854</v>
      </c>
      <c r="G54">
        <v>28</v>
      </c>
      <c r="H54" s="6">
        <v>2.6359200000000002E-6</v>
      </c>
      <c r="I54" t="s">
        <v>32</v>
      </c>
      <c r="J54">
        <v>0</v>
      </c>
      <c r="K54">
        <v>13.5</v>
      </c>
      <c r="L54">
        <v>13</v>
      </c>
      <c r="M54" s="2" t="s">
        <v>37</v>
      </c>
      <c r="N54" t="s">
        <v>2</v>
      </c>
      <c r="O54">
        <f t="shared" si="0"/>
        <v>2518.2094999999999</v>
      </c>
    </row>
    <row r="55" spans="2:15">
      <c r="B55" t="s">
        <v>32</v>
      </c>
      <c r="C55">
        <v>13.5</v>
      </c>
      <c r="D55" s="2" t="s">
        <v>2</v>
      </c>
      <c r="E55">
        <v>2</v>
      </c>
      <c r="F55">
        <v>2920.5747000000001</v>
      </c>
      <c r="G55">
        <v>28</v>
      </c>
      <c r="H55" s="6">
        <v>4.0982899999999998E-7</v>
      </c>
      <c r="I55" t="s">
        <v>32</v>
      </c>
      <c r="J55">
        <v>0</v>
      </c>
      <c r="K55">
        <v>13.5</v>
      </c>
      <c r="L55">
        <v>14</v>
      </c>
      <c r="M55" s="2" t="s">
        <v>36</v>
      </c>
      <c r="N55" t="s">
        <v>2</v>
      </c>
      <c r="O55">
        <f t="shared" si="0"/>
        <v>2906.2988</v>
      </c>
    </row>
    <row r="56" spans="2:15">
      <c r="B56" t="s">
        <v>32</v>
      </c>
      <c r="C56">
        <v>14.5</v>
      </c>
      <c r="D56" s="2" t="s">
        <v>1</v>
      </c>
      <c r="E56">
        <v>1</v>
      </c>
      <c r="F56">
        <v>2920.9380000000001</v>
      </c>
      <c r="G56">
        <v>30</v>
      </c>
      <c r="H56" s="6">
        <v>4.3833799999999999E-7</v>
      </c>
      <c r="I56" t="s">
        <v>32</v>
      </c>
      <c r="J56">
        <v>0</v>
      </c>
      <c r="K56">
        <v>14.5</v>
      </c>
      <c r="L56">
        <v>14</v>
      </c>
      <c r="M56" s="2" t="s">
        <v>37</v>
      </c>
      <c r="N56" t="s">
        <v>1</v>
      </c>
      <c r="O56">
        <f t="shared" si="0"/>
        <v>2906.6621</v>
      </c>
    </row>
    <row r="57" spans="2:15">
      <c r="B57" t="s">
        <v>32</v>
      </c>
      <c r="C57">
        <v>14.5</v>
      </c>
      <c r="D57" s="2" t="s">
        <v>1</v>
      </c>
      <c r="E57">
        <v>2</v>
      </c>
      <c r="F57">
        <v>3319.0340000000001</v>
      </c>
      <c r="G57">
        <v>30</v>
      </c>
      <c r="H57" s="6">
        <v>6.4958799999999995E-8</v>
      </c>
      <c r="I57" t="s">
        <v>32</v>
      </c>
      <c r="J57">
        <v>0</v>
      </c>
      <c r="K57">
        <v>14.5</v>
      </c>
      <c r="L57">
        <v>15</v>
      </c>
      <c r="M57" s="2" t="s">
        <v>36</v>
      </c>
      <c r="N57" t="s">
        <v>1</v>
      </c>
      <c r="O57">
        <f t="shared" si="0"/>
        <v>3304.7581</v>
      </c>
    </row>
    <row r="58" spans="2:15">
      <c r="B58" t="s">
        <v>32</v>
      </c>
      <c r="C58">
        <v>14.5</v>
      </c>
      <c r="D58" s="2" t="s">
        <v>2</v>
      </c>
      <c r="E58">
        <v>1</v>
      </c>
      <c r="F58">
        <v>2913.7139999999999</v>
      </c>
      <c r="G58">
        <v>30</v>
      </c>
      <c r="H58" s="6">
        <v>4.5379100000000002E-7</v>
      </c>
      <c r="I58" t="s">
        <v>32</v>
      </c>
      <c r="J58">
        <v>0</v>
      </c>
      <c r="K58">
        <v>14.5</v>
      </c>
      <c r="L58">
        <v>14</v>
      </c>
      <c r="M58" s="2" t="s">
        <v>37</v>
      </c>
      <c r="N58" t="s">
        <v>2</v>
      </c>
      <c r="O58">
        <f t="shared" si="0"/>
        <v>2899.4380999999998</v>
      </c>
    </row>
    <row r="59" spans="2:15">
      <c r="B59" t="s">
        <v>32</v>
      </c>
      <c r="C59">
        <v>14.5</v>
      </c>
      <c r="D59" s="2" t="s">
        <v>2</v>
      </c>
      <c r="E59">
        <v>2</v>
      </c>
      <c r="F59">
        <v>3327.6981999999998</v>
      </c>
      <c r="G59">
        <v>30</v>
      </c>
      <c r="H59" s="6">
        <v>6.2314899999999994E-8</v>
      </c>
      <c r="I59" t="s">
        <v>32</v>
      </c>
      <c r="J59">
        <v>0</v>
      </c>
      <c r="K59">
        <v>14.5</v>
      </c>
      <c r="L59">
        <v>15</v>
      </c>
      <c r="M59" s="2" t="s">
        <v>36</v>
      </c>
      <c r="N59" t="s">
        <v>2</v>
      </c>
      <c r="O59">
        <f t="shared" si="0"/>
        <v>3313.4222999999997</v>
      </c>
    </row>
    <row r="60" spans="2:15">
      <c r="B60" t="s">
        <v>32</v>
      </c>
      <c r="C60">
        <v>15.5</v>
      </c>
      <c r="D60" s="2" t="s">
        <v>1</v>
      </c>
      <c r="E60">
        <v>1</v>
      </c>
      <c r="F60">
        <v>3327.9616000000001</v>
      </c>
      <c r="G60">
        <v>32</v>
      </c>
      <c r="H60" s="6">
        <v>6.6385299999999998E-8</v>
      </c>
      <c r="I60" t="s">
        <v>32</v>
      </c>
      <c r="J60">
        <v>0</v>
      </c>
      <c r="K60">
        <v>15.5</v>
      </c>
      <c r="L60">
        <v>15</v>
      </c>
      <c r="M60" s="2" t="s">
        <v>37</v>
      </c>
      <c r="N60" t="s">
        <v>1</v>
      </c>
      <c r="O60">
        <f t="shared" si="0"/>
        <v>3313.6857</v>
      </c>
    </row>
    <row r="61" spans="2:15">
      <c r="B61" t="s">
        <v>32</v>
      </c>
      <c r="C61">
        <v>15.5</v>
      </c>
      <c r="D61" s="2" t="s">
        <v>1</v>
      </c>
      <c r="E61">
        <v>2</v>
      </c>
      <c r="F61">
        <v>3749.5324000000001</v>
      </c>
      <c r="G61">
        <v>32</v>
      </c>
      <c r="H61" s="6">
        <v>8.7903400000000005E-9</v>
      </c>
      <c r="I61" t="s">
        <v>32</v>
      </c>
      <c r="J61">
        <v>0</v>
      </c>
      <c r="K61">
        <v>15.5</v>
      </c>
      <c r="L61">
        <v>16</v>
      </c>
      <c r="M61" s="2" t="s">
        <v>36</v>
      </c>
      <c r="N61" t="s">
        <v>1</v>
      </c>
      <c r="O61">
        <f t="shared" si="0"/>
        <v>3735.2565</v>
      </c>
    </row>
    <row r="62" spans="2:15">
      <c r="B62" t="s">
        <v>32</v>
      </c>
      <c r="C62">
        <v>15.5</v>
      </c>
      <c r="D62" s="2" t="s">
        <v>2</v>
      </c>
      <c r="E62">
        <v>1</v>
      </c>
      <c r="F62">
        <v>3319.7822999999999</v>
      </c>
      <c r="G62">
        <v>32</v>
      </c>
      <c r="H62" s="6">
        <v>6.9041099999999995E-8</v>
      </c>
      <c r="I62" t="s">
        <v>32</v>
      </c>
      <c r="J62">
        <v>0</v>
      </c>
      <c r="K62">
        <v>15.5</v>
      </c>
      <c r="L62">
        <v>15</v>
      </c>
      <c r="M62" s="2" t="s">
        <v>37</v>
      </c>
      <c r="N62" t="s">
        <v>2</v>
      </c>
      <c r="O62">
        <f t="shared" si="0"/>
        <v>3305.5063999999998</v>
      </c>
    </row>
    <row r="63" spans="2:15">
      <c r="B63" t="s">
        <v>32</v>
      </c>
      <c r="C63">
        <v>15.5</v>
      </c>
      <c r="D63" s="2" t="s">
        <v>2</v>
      </c>
      <c r="E63">
        <v>2</v>
      </c>
      <c r="F63">
        <v>3759.2170999999998</v>
      </c>
      <c r="G63">
        <v>32</v>
      </c>
      <c r="H63" s="6">
        <v>8.3913900000000007E-9</v>
      </c>
      <c r="I63" t="s">
        <v>32</v>
      </c>
      <c r="J63">
        <v>0</v>
      </c>
      <c r="K63">
        <v>15.5</v>
      </c>
      <c r="L63">
        <v>16</v>
      </c>
      <c r="M63" s="2" t="s">
        <v>36</v>
      </c>
      <c r="N63" t="s">
        <v>2</v>
      </c>
      <c r="O63">
        <f t="shared" si="0"/>
        <v>3744.9411999999998</v>
      </c>
    </row>
    <row r="64" spans="2:15">
      <c r="B64" t="s">
        <v>32</v>
      </c>
      <c r="C64">
        <v>16.5</v>
      </c>
      <c r="D64" s="2" t="s">
        <v>1</v>
      </c>
      <c r="E64">
        <v>1</v>
      </c>
      <c r="F64">
        <v>3759.3897000000002</v>
      </c>
      <c r="G64">
        <v>34</v>
      </c>
      <c r="H64" s="6">
        <v>8.9084800000000002E-9</v>
      </c>
      <c r="I64" t="s">
        <v>32</v>
      </c>
      <c r="J64">
        <v>0</v>
      </c>
      <c r="K64">
        <v>16.5</v>
      </c>
      <c r="L64">
        <v>16</v>
      </c>
      <c r="M64" s="2" t="s">
        <v>37</v>
      </c>
      <c r="N64" t="s">
        <v>1</v>
      </c>
      <c r="O64">
        <f t="shared" si="0"/>
        <v>3745.1138000000001</v>
      </c>
    </row>
    <row r="65" spans="2:15">
      <c r="B65" t="s">
        <v>32</v>
      </c>
      <c r="C65">
        <v>16.5</v>
      </c>
      <c r="D65" s="2" t="s">
        <v>1</v>
      </c>
      <c r="E65">
        <v>2</v>
      </c>
      <c r="F65">
        <v>4203.8913000000002</v>
      </c>
      <c r="G65">
        <v>34</v>
      </c>
      <c r="H65" s="6">
        <v>1.05676E-9</v>
      </c>
      <c r="I65" t="s">
        <v>32</v>
      </c>
      <c r="J65">
        <v>0</v>
      </c>
      <c r="K65">
        <v>16.5</v>
      </c>
      <c r="L65">
        <v>17</v>
      </c>
      <c r="M65" s="2" t="s">
        <v>36</v>
      </c>
      <c r="N65" t="s">
        <v>1</v>
      </c>
      <c r="O65">
        <f t="shared" si="0"/>
        <v>4189.6154000000006</v>
      </c>
    </row>
    <row r="66" spans="2:15">
      <c r="B66" t="s">
        <v>32</v>
      </c>
      <c r="C66">
        <v>16.5</v>
      </c>
      <c r="D66" s="2" t="s">
        <v>2</v>
      </c>
      <c r="E66">
        <v>1</v>
      </c>
      <c r="F66">
        <v>3750.2161000000001</v>
      </c>
      <c r="G66">
        <v>34</v>
      </c>
      <c r="H66" s="6">
        <v>9.3091700000000004E-9</v>
      </c>
      <c r="I66" t="s">
        <v>32</v>
      </c>
      <c r="J66">
        <v>0</v>
      </c>
      <c r="K66">
        <v>16.5</v>
      </c>
      <c r="L66">
        <v>16</v>
      </c>
      <c r="M66" s="2" t="s">
        <v>37</v>
      </c>
      <c r="N66" t="s">
        <v>2</v>
      </c>
      <c r="O66">
        <f t="shared" si="0"/>
        <v>3735.9402</v>
      </c>
    </row>
    <row r="67" spans="2:15">
      <c r="B67" t="s">
        <v>32</v>
      </c>
      <c r="C67">
        <v>16.5</v>
      </c>
      <c r="D67" s="2" t="s">
        <v>2</v>
      </c>
      <c r="E67">
        <v>2</v>
      </c>
      <c r="F67">
        <v>4214.6305000000002</v>
      </c>
      <c r="G67">
        <v>34</v>
      </c>
      <c r="H67" s="6">
        <v>1.00371E-9</v>
      </c>
      <c r="I67" t="s">
        <v>32</v>
      </c>
      <c r="J67">
        <v>0</v>
      </c>
      <c r="K67">
        <v>16.5</v>
      </c>
      <c r="L67">
        <v>17</v>
      </c>
      <c r="M67" s="2" t="s">
        <v>36</v>
      </c>
      <c r="N67" t="s">
        <v>2</v>
      </c>
      <c r="O67">
        <f t="shared" ref="O67:O130" si="1">F67-F$2</f>
        <v>4200.3546000000006</v>
      </c>
    </row>
    <row r="68" spans="2:15">
      <c r="B68" t="s">
        <v>32</v>
      </c>
      <c r="C68">
        <v>17.5</v>
      </c>
      <c r="D68" s="2" t="s">
        <v>1</v>
      </c>
      <c r="E68">
        <v>1</v>
      </c>
      <c r="F68">
        <v>4214.72</v>
      </c>
      <c r="G68">
        <v>36</v>
      </c>
      <c r="H68" s="6">
        <v>1.0622999999999999E-9</v>
      </c>
      <c r="I68" t="s">
        <v>32</v>
      </c>
      <c r="J68">
        <v>0</v>
      </c>
      <c r="K68">
        <v>17.5</v>
      </c>
      <c r="L68">
        <v>17</v>
      </c>
      <c r="M68" s="2" t="s">
        <v>37</v>
      </c>
      <c r="N68" t="s">
        <v>1</v>
      </c>
      <c r="O68">
        <f t="shared" si="1"/>
        <v>4200.4441000000006</v>
      </c>
    </row>
    <row r="69" spans="2:15">
      <c r="B69" t="s">
        <v>32</v>
      </c>
      <c r="C69">
        <v>17.5</v>
      </c>
      <c r="D69" s="2" t="s">
        <v>1</v>
      </c>
      <c r="E69">
        <v>2</v>
      </c>
      <c r="F69">
        <v>4681.5919999999996</v>
      </c>
      <c r="G69">
        <v>36</v>
      </c>
      <c r="H69" s="6">
        <v>1.1319E-10</v>
      </c>
      <c r="I69" t="s">
        <v>32</v>
      </c>
      <c r="J69">
        <v>0</v>
      </c>
      <c r="K69">
        <v>17.5</v>
      </c>
      <c r="L69">
        <v>18</v>
      </c>
      <c r="M69" s="2" t="s">
        <v>36</v>
      </c>
      <c r="N69" t="s">
        <v>1</v>
      </c>
      <c r="O69">
        <f t="shared" si="1"/>
        <v>4667.3161</v>
      </c>
    </row>
    <row r="70" spans="2:15">
      <c r="B70" t="s">
        <v>32</v>
      </c>
      <c r="C70">
        <v>17.5</v>
      </c>
      <c r="D70" s="2" t="s">
        <v>2</v>
      </c>
      <c r="E70">
        <v>1</v>
      </c>
      <c r="F70">
        <v>4204.5173000000004</v>
      </c>
      <c r="G70">
        <v>36</v>
      </c>
      <c r="H70" s="6">
        <v>1.1155699999999999E-9</v>
      </c>
      <c r="I70" t="s">
        <v>32</v>
      </c>
      <c r="J70">
        <v>0</v>
      </c>
      <c r="K70">
        <v>17.5</v>
      </c>
      <c r="L70">
        <v>17</v>
      </c>
      <c r="M70" s="2" t="s">
        <v>37</v>
      </c>
      <c r="N70" t="s">
        <v>2</v>
      </c>
      <c r="O70">
        <f t="shared" si="1"/>
        <v>4190.2414000000008</v>
      </c>
    </row>
    <row r="71" spans="2:15">
      <c r="B71" t="s">
        <v>32</v>
      </c>
      <c r="C71">
        <v>17.5</v>
      </c>
      <c r="D71" s="2" t="s">
        <v>2</v>
      </c>
      <c r="E71">
        <v>2</v>
      </c>
      <c r="F71">
        <v>4693.415</v>
      </c>
      <c r="G71">
        <v>36</v>
      </c>
      <c r="H71" s="6">
        <v>1.0695E-10</v>
      </c>
      <c r="I71" t="s">
        <v>32</v>
      </c>
      <c r="J71">
        <v>0</v>
      </c>
      <c r="K71">
        <v>17.5</v>
      </c>
      <c r="L71">
        <v>18</v>
      </c>
      <c r="M71" s="2" t="s">
        <v>36</v>
      </c>
      <c r="N71" t="s">
        <v>2</v>
      </c>
      <c r="O71">
        <f t="shared" si="1"/>
        <v>4679.1391000000003</v>
      </c>
    </row>
    <row r="72" spans="2:15">
      <c r="B72" t="s">
        <v>32</v>
      </c>
      <c r="C72">
        <v>18.5</v>
      </c>
      <c r="D72" s="2" t="s">
        <v>1</v>
      </c>
      <c r="E72">
        <v>1</v>
      </c>
      <c r="F72">
        <v>4693.4282000000003</v>
      </c>
      <c r="G72">
        <v>38</v>
      </c>
      <c r="H72" s="6">
        <v>1.1289E-10</v>
      </c>
      <c r="I72" t="s">
        <v>32</v>
      </c>
      <c r="J72">
        <v>0</v>
      </c>
      <c r="K72">
        <v>18.5</v>
      </c>
      <c r="L72">
        <v>18</v>
      </c>
      <c r="M72" s="2" t="s">
        <v>37</v>
      </c>
      <c r="N72" t="s">
        <v>1</v>
      </c>
      <c r="O72">
        <f t="shared" si="1"/>
        <v>4679.1523000000007</v>
      </c>
    </row>
    <row r="73" spans="2:15">
      <c r="B73" t="s">
        <v>32</v>
      </c>
      <c r="C73">
        <v>18.5</v>
      </c>
      <c r="D73" s="2" t="s">
        <v>1</v>
      </c>
      <c r="E73">
        <v>2</v>
      </c>
      <c r="F73">
        <v>5182.0954000000002</v>
      </c>
      <c r="G73">
        <v>38</v>
      </c>
      <c r="H73" s="6">
        <v>1.0835000000000001E-11</v>
      </c>
      <c r="I73" t="s">
        <v>32</v>
      </c>
      <c r="J73">
        <v>0</v>
      </c>
      <c r="K73">
        <v>18.5</v>
      </c>
      <c r="L73">
        <v>19</v>
      </c>
      <c r="M73" s="2" t="s">
        <v>36</v>
      </c>
      <c r="N73" t="s">
        <v>1</v>
      </c>
      <c r="O73">
        <f t="shared" si="1"/>
        <v>5167.8195000000005</v>
      </c>
    </row>
    <row r="74" spans="2:15">
      <c r="B74" t="s">
        <v>32</v>
      </c>
      <c r="C74">
        <v>18.5</v>
      </c>
      <c r="D74" s="2" t="s">
        <v>2</v>
      </c>
      <c r="E74">
        <v>1</v>
      </c>
      <c r="F74">
        <v>4682.1661999999997</v>
      </c>
      <c r="G74">
        <v>38</v>
      </c>
      <c r="H74" s="6">
        <v>1.1915E-10</v>
      </c>
      <c r="I74" t="s">
        <v>32</v>
      </c>
      <c r="J74">
        <v>0</v>
      </c>
      <c r="K74">
        <v>18.5</v>
      </c>
      <c r="L74">
        <v>18</v>
      </c>
      <c r="M74" s="2" t="s">
        <v>37</v>
      </c>
      <c r="N74" t="s">
        <v>2</v>
      </c>
      <c r="O74">
        <f t="shared" si="1"/>
        <v>4667.8903</v>
      </c>
    </row>
    <row r="75" spans="2:15">
      <c r="B75" t="s">
        <v>32</v>
      </c>
      <c r="C75">
        <v>18.5</v>
      </c>
      <c r="D75" s="2" t="s">
        <v>2</v>
      </c>
      <c r="E75">
        <v>2</v>
      </c>
      <c r="F75">
        <v>5195.0268999999998</v>
      </c>
      <c r="G75">
        <v>38</v>
      </c>
      <c r="H75" s="6">
        <v>1.0183999999999999E-11</v>
      </c>
      <c r="I75" t="s">
        <v>32</v>
      </c>
      <c r="J75">
        <v>0</v>
      </c>
      <c r="K75">
        <v>18.5</v>
      </c>
      <c r="L75">
        <v>19</v>
      </c>
      <c r="M75" s="2" t="s">
        <v>36</v>
      </c>
      <c r="N75" t="s">
        <v>2</v>
      </c>
      <c r="O75">
        <f t="shared" si="1"/>
        <v>5180.7510000000002</v>
      </c>
    </row>
    <row r="76" spans="2:15">
      <c r="B76" t="s">
        <v>32</v>
      </c>
      <c r="C76">
        <v>19.5</v>
      </c>
      <c r="D76" s="2" t="s">
        <v>1</v>
      </c>
      <c r="E76">
        <v>1</v>
      </c>
      <c r="F76">
        <v>5194.9699000000001</v>
      </c>
      <c r="G76">
        <v>40</v>
      </c>
      <c r="H76" s="6">
        <v>1.0722000000000001E-11</v>
      </c>
      <c r="I76" t="s">
        <v>32</v>
      </c>
      <c r="J76">
        <v>0</v>
      </c>
      <c r="K76">
        <v>19.5</v>
      </c>
      <c r="L76">
        <v>19</v>
      </c>
      <c r="M76" s="2" t="s">
        <v>37</v>
      </c>
      <c r="N76" t="s">
        <v>1</v>
      </c>
      <c r="O76">
        <f t="shared" si="1"/>
        <v>5180.6940000000004</v>
      </c>
    </row>
    <row r="77" spans="2:15">
      <c r="B77" t="s">
        <v>32</v>
      </c>
      <c r="C77">
        <v>19.5</v>
      </c>
      <c r="D77" s="2" t="s">
        <v>1</v>
      </c>
      <c r="E77">
        <v>2</v>
      </c>
      <c r="F77">
        <v>5704.8440000000001</v>
      </c>
      <c r="G77">
        <v>40</v>
      </c>
      <c r="H77" s="6">
        <v>9.2962000000000003E-13</v>
      </c>
      <c r="I77" t="s">
        <v>32</v>
      </c>
      <c r="J77">
        <v>0</v>
      </c>
      <c r="K77">
        <v>19.5</v>
      </c>
      <c r="L77">
        <v>20</v>
      </c>
      <c r="M77" s="2" t="s">
        <v>36</v>
      </c>
      <c r="N77" t="s">
        <v>1</v>
      </c>
      <c r="O77">
        <f t="shared" si="1"/>
        <v>5690.5681000000004</v>
      </c>
    </row>
    <row r="78" spans="2:15">
      <c r="B78" t="s">
        <v>32</v>
      </c>
      <c r="C78">
        <v>19.5</v>
      </c>
      <c r="D78" s="2" t="s">
        <v>2</v>
      </c>
      <c r="E78">
        <v>1</v>
      </c>
      <c r="F78">
        <v>5182.6226999999999</v>
      </c>
      <c r="G78">
        <v>40</v>
      </c>
      <c r="H78" s="6">
        <v>1.1377E-11</v>
      </c>
      <c r="I78" t="s">
        <v>32</v>
      </c>
      <c r="J78">
        <v>0</v>
      </c>
      <c r="K78">
        <v>19.5</v>
      </c>
      <c r="L78">
        <v>19</v>
      </c>
      <c r="M78" s="2" t="s">
        <v>37</v>
      </c>
      <c r="N78" t="s">
        <v>2</v>
      </c>
      <c r="O78">
        <f t="shared" si="1"/>
        <v>5168.3468000000003</v>
      </c>
    </row>
    <row r="79" spans="2:15">
      <c r="B79" t="s">
        <v>32</v>
      </c>
      <c r="C79">
        <v>19.5</v>
      </c>
      <c r="D79" s="2" t="s">
        <v>2</v>
      </c>
      <c r="E79">
        <v>2</v>
      </c>
      <c r="F79">
        <v>5718.9043000000001</v>
      </c>
      <c r="G79">
        <v>40</v>
      </c>
      <c r="H79" s="6">
        <v>8.6901000000000005E-13</v>
      </c>
      <c r="I79" t="s">
        <v>32</v>
      </c>
      <c r="J79">
        <v>0</v>
      </c>
      <c r="K79">
        <v>19.5</v>
      </c>
      <c r="L79">
        <v>20</v>
      </c>
      <c r="M79" s="2" t="s">
        <v>36</v>
      </c>
      <c r="N79" t="s">
        <v>2</v>
      </c>
      <c r="O79">
        <f t="shared" si="1"/>
        <v>5704.6284000000005</v>
      </c>
    </row>
    <row r="80" spans="2:15">
      <c r="B80" t="s">
        <v>33</v>
      </c>
      <c r="C80">
        <v>0.5</v>
      </c>
      <c r="D80" s="2" t="s">
        <v>1</v>
      </c>
      <c r="E80">
        <v>1</v>
      </c>
      <c r="F80">
        <v>2746.0976000000001</v>
      </c>
      <c r="G80">
        <v>2</v>
      </c>
      <c r="H80" s="6">
        <v>6.7590199999999996E-8</v>
      </c>
      <c r="I80" t="s">
        <v>33</v>
      </c>
      <c r="J80">
        <v>1</v>
      </c>
      <c r="K80">
        <v>0.5</v>
      </c>
      <c r="L80">
        <v>1</v>
      </c>
      <c r="M80" s="2" t="s">
        <v>37</v>
      </c>
      <c r="N80" t="s">
        <v>1</v>
      </c>
      <c r="O80">
        <f t="shared" si="1"/>
        <v>2731.8217</v>
      </c>
    </row>
    <row r="81" spans="2:15">
      <c r="B81" t="s">
        <v>33</v>
      </c>
      <c r="C81">
        <v>0.5</v>
      </c>
      <c r="D81" s="2" t="s">
        <v>2</v>
      </c>
      <c r="E81">
        <v>1</v>
      </c>
      <c r="F81">
        <v>2746.2037999999998</v>
      </c>
      <c r="G81">
        <v>2</v>
      </c>
      <c r="H81" s="6">
        <v>6.7555800000000002E-8</v>
      </c>
      <c r="I81" t="s">
        <v>33</v>
      </c>
      <c r="J81">
        <v>1</v>
      </c>
      <c r="K81">
        <v>0.5</v>
      </c>
      <c r="L81">
        <v>1</v>
      </c>
      <c r="M81" s="2" t="s">
        <v>37</v>
      </c>
      <c r="N81" t="s">
        <v>2</v>
      </c>
      <c r="O81">
        <f t="shared" si="1"/>
        <v>2731.9278999999997</v>
      </c>
    </row>
    <row r="82" spans="2:15">
      <c r="B82" t="s">
        <v>33</v>
      </c>
      <c r="C82">
        <v>1.5</v>
      </c>
      <c r="D82" s="2" t="s">
        <v>1</v>
      </c>
      <c r="E82">
        <v>1</v>
      </c>
      <c r="F82">
        <v>2763.9494</v>
      </c>
      <c r="G82">
        <v>4</v>
      </c>
      <c r="H82" s="6">
        <v>1.2408799999999999E-7</v>
      </c>
      <c r="I82" t="s">
        <v>33</v>
      </c>
      <c r="J82">
        <v>1</v>
      </c>
      <c r="K82">
        <v>1.5</v>
      </c>
      <c r="L82">
        <v>1</v>
      </c>
      <c r="M82" s="2" t="s">
        <v>37</v>
      </c>
      <c r="N82" t="s">
        <v>1</v>
      </c>
      <c r="O82">
        <f t="shared" si="1"/>
        <v>2749.6734999999999</v>
      </c>
    </row>
    <row r="83" spans="2:15">
      <c r="B83" t="s">
        <v>33</v>
      </c>
      <c r="C83">
        <v>1.5</v>
      </c>
      <c r="D83" s="2" t="s">
        <v>1</v>
      </c>
      <c r="E83">
        <v>2</v>
      </c>
      <c r="F83">
        <v>2811.1615000000002</v>
      </c>
      <c r="G83">
        <v>4</v>
      </c>
      <c r="H83" s="6">
        <v>9.8945399999999999E-8</v>
      </c>
      <c r="I83" t="s">
        <v>33</v>
      </c>
      <c r="J83">
        <v>1</v>
      </c>
      <c r="K83">
        <v>1.5</v>
      </c>
      <c r="L83">
        <v>2</v>
      </c>
      <c r="M83" s="2" t="s">
        <v>36</v>
      </c>
      <c r="N83" t="s">
        <v>1</v>
      </c>
      <c r="O83">
        <f t="shared" si="1"/>
        <v>2796.8856000000001</v>
      </c>
    </row>
    <row r="84" spans="2:15">
      <c r="B84" t="s">
        <v>33</v>
      </c>
      <c r="C84">
        <v>1.5</v>
      </c>
      <c r="D84" s="2" t="s">
        <v>2</v>
      </c>
      <c r="E84">
        <v>1</v>
      </c>
      <c r="F84">
        <v>2763.9286999999999</v>
      </c>
      <c r="G84">
        <v>4</v>
      </c>
      <c r="H84" s="6">
        <v>1.2410100000000001E-7</v>
      </c>
      <c r="I84" t="s">
        <v>33</v>
      </c>
      <c r="J84">
        <v>1</v>
      </c>
      <c r="K84">
        <v>1.5</v>
      </c>
      <c r="L84">
        <v>1</v>
      </c>
      <c r="M84" s="2" t="s">
        <v>37</v>
      </c>
      <c r="N84" t="s">
        <v>2</v>
      </c>
      <c r="O84">
        <f t="shared" si="1"/>
        <v>2749.6527999999998</v>
      </c>
    </row>
    <row r="85" spans="2:15">
      <c r="B85" t="s">
        <v>33</v>
      </c>
      <c r="C85">
        <v>1.5</v>
      </c>
      <c r="D85" s="2" t="s">
        <v>2</v>
      </c>
      <c r="E85">
        <v>2</v>
      </c>
      <c r="F85">
        <v>2811.3939999999998</v>
      </c>
      <c r="G85">
        <v>4</v>
      </c>
      <c r="H85" s="6">
        <v>9.8835100000000003E-8</v>
      </c>
      <c r="I85" t="s">
        <v>33</v>
      </c>
      <c r="J85">
        <v>1</v>
      </c>
      <c r="K85">
        <v>1.5</v>
      </c>
      <c r="L85">
        <v>2</v>
      </c>
      <c r="M85" s="2" t="s">
        <v>36</v>
      </c>
      <c r="N85" t="s">
        <v>2</v>
      </c>
      <c r="O85">
        <f t="shared" si="1"/>
        <v>2797.1180999999997</v>
      </c>
    </row>
    <row r="86" spans="2:15">
      <c r="B86" t="s">
        <v>33</v>
      </c>
      <c r="C86">
        <v>2.5</v>
      </c>
      <c r="D86" s="2" t="s">
        <v>1</v>
      </c>
      <c r="E86">
        <v>1</v>
      </c>
      <c r="F86">
        <v>2817.2881000000002</v>
      </c>
      <c r="G86">
        <v>6</v>
      </c>
      <c r="H86" s="6">
        <v>1.44121E-7</v>
      </c>
      <c r="I86" t="s">
        <v>33</v>
      </c>
      <c r="J86">
        <v>1</v>
      </c>
      <c r="K86">
        <v>2.5</v>
      </c>
      <c r="L86">
        <v>2</v>
      </c>
      <c r="M86" s="2" t="s">
        <v>37</v>
      </c>
      <c r="N86" t="s">
        <v>1</v>
      </c>
      <c r="O86">
        <f t="shared" si="1"/>
        <v>2803.0122000000001</v>
      </c>
    </row>
    <row r="87" spans="2:15">
      <c r="B87" t="s">
        <v>33</v>
      </c>
      <c r="C87">
        <v>2.5</v>
      </c>
      <c r="D87" s="2" t="s">
        <v>1</v>
      </c>
      <c r="E87">
        <v>2</v>
      </c>
      <c r="F87">
        <v>2894.1867999999999</v>
      </c>
      <c r="G87">
        <v>6</v>
      </c>
      <c r="H87" s="6">
        <v>9.9668500000000003E-8</v>
      </c>
      <c r="I87" t="s">
        <v>33</v>
      </c>
      <c r="J87">
        <v>1</v>
      </c>
      <c r="K87">
        <v>2.5</v>
      </c>
      <c r="L87">
        <v>3</v>
      </c>
      <c r="M87" s="2" t="s">
        <v>36</v>
      </c>
      <c r="N87" t="s">
        <v>1</v>
      </c>
      <c r="O87">
        <f t="shared" si="1"/>
        <v>2879.9108999999999</v>
      </c>
    </row>
    <row r="88" spans="2:15">
      <c r="B88" t="s">
        <v>33</v>
      </c>
      <c r="C88">
        <v>2.5</v>
      </c>
      <c r="D88" s="2" t="s">
        <v>2</v>
      </c>
      <c r="E88">
        <v>1</v>
      </c>
      <c r="F88">
        <v>2817.1336000000001</v>
      </c>
      <c r="G88">
        <v>6</v>
      </c>
      <c r="H88" s="6">
        <v>1.4422700000000001E-7</v>
      </c>
      <c r="I88" t="s">
        <v>33</v>
      </c>
      <c r="J88">
        <v>1</v>
      </c>
      <c r="K88">
        <v>2.5</v>
      </c>
      <c r="L88">
        <v>2</v>
      </c>
      <c r="M88" s="2" t="s">
        <v>37</v>
      </c>
      <c r="N88" t="s">
        <v>2</v>
      </c>
      <c r="O88">
        <f t="shared" si="1"/>
        <v>2802.8577</v>
      </c>
    </row>
    <row r="89" spans="2:15">
      <c r="B89" t="s">
        <v>33</v>
      </c>
      <c r="C89">
        <v>2.5</v>
      </c>
      <c r="D89" s="2" t="s">
        <v>2</v>
      </c>
      <c r="E89">
        <v>2</v>
      </c>
      <c r="F89">
        <v>2894.6581999999999</v>
      </c>
      <c r="G89">
        <v>6</v>
      </c>
      <c r="H89" s="6">
        <v>9.94435E-8</v>
      </c>
      <c r="I89" t="s">
        <v>33</v>
      </c>
      <c r="J89">
        <v>1</v>
      </c>
      <c r="K89">
        <v>2.5</v>
      </c>
      <c r="L89">
        <v>3</v>
      </c>
      <c r="M89" s="2" t="s">
        <v>36</v>
      </c>
      <c r="N89" t="s">
        <v>2</v>
      </c>
      <c r="O89">
        <f t="shared" si="1"/>
        <v>2880.3822999999998</v>
      </c>
    </row>
    <row r="90" spans="2:15">
      <c r="B90" t="s">
        <v>33</v>
      </c>
      <c r="C90">
        <v>3.5</v>
      </c>
      <c r="D90" s="2" t="s">
        <v>1</v>
      </c>
      <c r="E90">
        <v>1</v>
      </c>
      <c r="F90">
        <v>2898.5850999999998</v>
      </c>
      <c r="G90">
        <v>8</v>
      </c>
      <c r="H90" s="6">
        <v>1.30118E-7</v>
      </c>
      <c r="I90" t="s">
        <v>33</v>
      </c>
      <c r="J90">
        <v>1</v>
      </c>
      <c r="K90">
        <v>3.5</v>
      </c>
      <c r="L90">
        <v>3</v>
      </c>
      <c r="M90" s="2" t="s">
        <v>37</v>
      </c>
      <c r="N90" t="s">
        <v>1</v>
      </c>
      <c r="O90">
        <f t="shared" si="1"/>
        <v>2884.3091999999997</v>
      </c>
    </row>
    <row r="91" spans="2:15">
      <c r="B91" t="s">
        <v>33</v>
      </c>
      <c r="C91">
        <v>3.5</v>
      </c>
      <c r="D91" s="2" t="s">
        <v>1</v>
      </c>
      <c r="E91">
        <v>2</v>
      </c>
      <c r="F91">
        <v>3003.5801999999999</v>
      </c>
      <c r="G91">
        <v>8</v>
      </c>
      <c r="H91" s="6">
        <v>7.8640700000000006E-8</v>
      </c>
      <c r="I91" t="s">
        <v>33</v>
      </c>
      <c r="J91">
        <v>1</v>
      </c>
      <c r="K91">
        <v>3.5</v>
      </c>
      <c r="L91">
        <v>4</v>
      </c>
      <c r="M91" s="2" t="s">
        <v>36</v>
      </c>
      <c r="N91" t="s">
        <v>1</v>
      </c>
      <c r="O91">
        <f t="shared" si="1"/>
        <v>2989.3042999999998</v>
      </c>
    </row>
    <row r="92" spans="2:15">
      <c r="B92" t="s">
        <v>33</v>
      </c>
      <c r="C92">
        <v>3.5</v>
      </c>
      <c r="D92" s="2" t="s">
        <v>2</v>
      </c>
      <c r="E92">
        <v>1</v>
      </c>
      <c r="F92">
        <v>2898.2240000000002</v>
      </c>
      <c r="G92">
        <v>8</v>
      </c>
      <c r="H92" s="6">
        <v>1.3034299999999999E-7</v>
      </c>
      <c r="I92" t="s">
        <v>33</v>
      </c>
      <c r="J92">
        <v>1</v>
      </c>
      <c r="K92">
        <v>3.5</v>
      </c>
      <c r="L92">
        <v>3</v>
      </c>
      <c r="M92" s="2" t="s">
        <v>37</v>
      </c>
      <c r="N92" t="s">
        <v>2</v>
      </c>
      <c r="O92">
        <f t="shared" si="1"/>
        <v>2883.9481000000001</v>
      </c>
    </row>
    <row r="93" spans="2:15">
      <c r="B93" t="s">
        <v>33</v>
      </c>
      <c r="C93">
        <v>3.5</v>
      </c>
      <c r="D93" s="2" t="s">
        <v>2</v>
      </c>
      <c r="E93">
        <v>2</v>
      </c>
      <c r="F93">
        <v>3004.3620000000001</v>
      </c>
      <c r="G93">
        <v>8</v>
      </c>
      <c r="H93" s="6">
        <v>7.8346400000000001E-8</v>
      </c>
      <c r="I93" t="s">
        <v>33</v>
      </c>
      <c r="J93">
        <v>1</v>
      </c>
      <c r="K93">
        <v>3.5</v>
      </c>
      <c r="L93">
        <v>4</v>
      </c>
      <c r="M93" s="2" t="s">
        <v>36</v>
      </c>
      <c r="N93" t="s">
        <v>2</v>
      </c>
      <c r="O93">
        <f t="shared" si="1"/>
        <v>2990.0861</v>
      </c>
    </row>
    <row r="94" spans="2:15">
      <c r="B94" t="s">
        <v>33</v>
      </c>
      <c r="C94">
        <v>4.5</v>
      </c>
      <c r="D94" s="2" t="s">
        <v>1</v>
      </c>
      <c r="E94">
        <v>1</v>
      </c>
      <c r="F94">
        <v>3007.2829999999999</v>
      </c>
      <c r="G94">
        <v>10</v>
      </c>
      <c r="H94" s="6">
        <v>9.6570699999999995E-8</v>
      </c>
      <c r="I94" t="s">
        <v>33</v>
      </c>
      <c r="J94">
        <v>1</v>
      </c>
      <c r="K94">
        <v>4.5</v>
      </c>
      <c r="L94">
        <v>4</v>
      </c>
      <c r="M94" s="2" t="s">
        <v>37</v>
      </c>
      <c r="N94" t="s">
        <v>1</v>
      </c>
      <c r="O94">
        <f t="shared" si="1"/>
        <v>2993.0070999999998</v>
      </c>
    </row>
    <row r="95" spans="2:15">
      <c r="B95" t="s">
        <v>33</v>
      </c>
      <c r="C95">
        <v>4.5</v>
      </c>
      <c r="D95" s="2" t="s">
        <v>1</v>
      </c>
      <c r="E95">
        <v>2</v>
      </c>
      <c r="F95">
        <v>3139.6588000000002</v>
      </c>
      <c r="G95">
        <v>10</v>
      </c>
      <c r="H95" s="6">
        <v>5.11832E-8</v>
      </c>
      <c r="I95" t="s">
        <v>33</v>
      </c>
      <c r="J95">
        <v>1</v>
      </c>
      <c r="K95">
        <v>4.5</v>
      </c>
      <c r="L95">
        <v>5</v>
      </c>
      <c r="M95" s="2" t="s">
        <v>36</v>
      </c>
      <c r="N95" t="s">
        <v>1</v>
      </c>
      <c r="O95">
        <f t="shared" si="1"/>
        <v>3125.3829000000001</v>
      </c>
    </row>
    <row r="96" spans="2:15">
      <c r="B96" t="s">
        <v>33</v>
      </c>
      <c r="C96">
        <v>4.5</v>
      </c>
      <c r="D96" s="2" t="s">
        <v>2</v>
      </c>
      <c r="E96">
        <v>1</v>
      </c>
      <c r="F96">
        <v>3006.6428999999998</v>
      </c>
      <c r="G96">
        <v>10</v>
      </c>
      <c r="H96" s="6">
        <v>9.6867599999999996E-8</v>
      </c>
      <c r="I96" t="s">
        <v>33</v>
      </c>
      <c r="J96">
        <v>1</v>
      </c>
      <c r="K96">
        <v>4.5</v>
      </c>
      <c r="L96">
        <v>4</v>
      </c>
      <c r="M96" s="2" t="s">
        <v>37</v>
      </c>
      <c r="N96" t="s">
        <v>2</v>
      </c>
      <c r="O96">
        <f t="shared" si="1"/>
        <v>2992.3669999999997</v>
      </c>
    </row>
    <row r="97" spans="2:15">
      <c r="B97" t="s">
        <v>33</v>
      </c>
      <c r="C97">
        <v>4.5</v>
      </c>
      <c r="D97" s="2" t="s">
        <v>2</v>
      </c>
      <c r="E97">
        <v>2</v>
      </c>
      <c r="F97">
        <v>3140.8217</v>
      </c>
      <c r="G97">
        <v>10</v>
      </c>
      <c r="H97" s="6">
        <v>5.0898499999999997E-8</v>
      </c>
      <c r="I97" t="s">
        <v>33</v>
      </c>
      <c r="J97">
        <v>1</v>
      </c>
      <c r="K97">
        <v>4.5</v>
      </c>
      <c r="L97">
        <v>5</v>
      </c>
      <c r="M97" s="2" t="s">
        <v>36</v>
      </c>
      <c r="N97" t="s">
        <v>2</v>
      </c>
      <c r="O97">
        <f t="shared" si="1"/>
        <v>3126.5457999999999</v>
      </c>
    </row>
    <row r="98" spans="2:15">
      <c r="B98" t="s">
        <v>33</v>
      </c>
      <c r="C98">
        <v>5.5</v>
      </c>
      <c r="D98" s="2" t="s">
        <v>1</v>
      </c>
      <c r="E98">
        <v>1</v>
      </c>
      <c r="F98">
        <v>3143.1120999999998</v>
      </c>
      <c r="G98">
        <v>12</v>
      </c>
      <c r="H98" s="6">
        <v>6.0410999999999997E-8</v>
      </c>
      <c r="I98" t="s">
        <v>33</v>
      </c>
      <c r="J98">
        <v>1</v>
      </c>
      <c r="K98">
        <v>5.5</v>
      </c>
      <c r="L98">
        <v>5</v>
      </c>
      <c r="M98" s="2" t="s">
        <v>37</v>
      </c>
      <c r="N98" t="s">
        <v>1</v>
      </c>
      <c r="O98">
        <f t="shared" si="1"/>
        <v>3128.8361999999997</v>
      </c>
    </row>
    <row r="99" spans="2:15">
      <c r="B99" t="s">
        <v>33</v>
      </c>
      <c r="C99">
        <v>5.5</v>
      </c>
      <c r="D99" s="2" t="s">
        <v>1</v>
      </c>
      <c r="E99">
        <v>2</v>
      </c>
      <c r="F99">
        <v>3302.3845000000001</v>
      </c>
      <c r="G99">
        <v>12</v>
      </c>
      <c r="H99" s="6">
        <v>2.8143400000000001E-8</v>
      </c>
      <c r="I99" t="s">
        <v>33</v>
      </c>
      <c r="J99">
        <v>1</v>
      </c>
      <c r="K99">
        <v>5.5</v>
      </c>
      <c r="L99">
        <v>6</v>
      </c>
      <c r="M99" s="2" t="s">
        <v>36</v>
      </c>
      <c r="N99" t="s">
        <v>1</v>
      </c>
      <c r="O99">
        <f t="shared" si="1"/>
        <v>3288.1086</v>
      </c>
    </row>
    <row r="100" spans="2:15">
      <c r="B100" t="s">
        <v>33</v>
      </c>
      <c r="C100">
        <v>5.5</v>
      </c>
      <c r="D100" s="2" t="s">
        <v>2</v>
      </c>
      <c r="E100">
        <v>1</v>
      </c>
      <c r="F100">
        <v>3142.1219000000001</v>
      </c>
      <c r="G100">
        <v>12</v>
      </c>
      <c r="H100" s="6">
        <v>6.0698500000000006E-8</v>
      </c>
      <c r="I100" t="s">
        <v>33</v>
      </c>
      <c r="J100">
        <v>1</v>
      </c>
      <c r="K100">
        <v>5.5</v>
      </c>
      <c r="L100">
        <v>5</v>
      </c>
      <c r="M100" s="2" t="s">
        <v>37</v>
      </c>
      <c r="N100" t="s">
        <v>2</v>
      </c>
      <c r="O100">
        <f t="shared" si="1"/>
        <v>3127.846</v>
      </c>
    </row>
    <row r="101" spans="2:15">
      <c r="B101" t="s">
        <v>33</v>
      </c>
      <c r="C101">
        <v>5.5</v>
      </c>
      <c r="D101" s="2" t="s">
        <v>2</v>
      </c>
      <c r="E101">
        <v>2</v>
      </c>
      <c r="F101">
        <v>3303.9976000000001</v>
      </c>
      <c r="G101">
        <v>12</v>
      </c>
      <c r="H101" s="6">
        <v>2.7926499999999999E-8</v>
      </c>
      <c r="I101" t="s">
        <v>33</v>
      </c>
      <c r="J101">
        <v>1</v>
      </c>
      <c r="K101">
        <v>5.5</v>
      </c>
      <c r="L101">
        <v>6</v>
      </c>
      <c r="M101" s="2" t="s">
        <v>36</v>
      </c>
      <c r="N101" t="s">
        <v>2</v>
      </c>
      <c r="O101">
        <f t="shared" si="1"/>
        <v>3289.7217000000001</v>
      </c>
    </row>
    <row r="102" spans="2:15">
      <c r="B102" t="s">
        <v>33</v>
      </c>
      <c r="C102">
        <v>6.5</v>
      </c>
      <c r="D102" s="2" t="s">
        <v>1</v>
      </c>
      <c r="E102">
        <v>1</v>
      </c>
      <c r="F102">
        <v>3305.8472000000002</v>
      </c>
      <c r="G102">
        <v>14</v>
      </c>
      <c r="H102" s="6">
        <v>3.2293200000000001E-8</v>
      </c>
      <c r="I102" t="s">
        <v>33</v>
      </c>
      <c r="J102">
        <v>1</v>
      </c>
      <c r="K102">
        <v>6.5</v>
      </c>
      <c r="L102">
        <v>6</v>
      </c>
      <c r="M102" s="2" t="s">
        <v>37</v>
      </c>
      <c r="N102" t="s">
        <v>1</v>
      </c>
      <c r="O102">
        <f t="shared" si="1"/>
        <v>3291.5713000000001</v>
      </c>
    </row>
    <row r="103" spans="2:15">
      <c r="B103" t="s">
        <v>33</v>
      </c>
      <c r="C103">
        <v>6.5</v>
      </c>
      <c r="D103" s="2" t="s">
        <v>1</v>
      </c>
      <c r="E103">
        <v>2</v>
      </c>
      <c r="F103">
        <v>3491.6075999999998</v>
      </c>
      <c r="G103">
        <v>14</v>
      </c>
      <c r="H103" s="6">
        <v>1.3249500000000001E-8</v>
      </c>
      <c r="I103" t="s">
        <v>33</v>
      </c>
      <c r="J103">
        <v>1</v>
      </c>
      <c r="K103">
        <v>6.5</v>
      </c>
      <c r="L103">
        <v>7</v>
      </c>
      <c r="M103" s="2" t="s">
        <v>36</v>
      </c>
      <c r="N103" t="s">
        <v>1</v>
      </c>
      <c r="O103">
        <f t="shared" si="1"/>
        <v>3477.3316999999997</v>
      </c>
    </row>
    <row r="104" spans="2:15">
      <c r="B104" t="s">
        <v>33</v>
      </c>
      <c r="C104">
        <v>6.5</v>
      </c>
      <c r="D104" s="2" t="s">
        <v>2</v>
      </c>
      <c r="E104">
        <v>1</v>
      </c>
      <c r="F104">
        <v>3304.4376000000002</v>
      </c>
      <c r="G104">
        <v>14</v>
      </c>
      <c r="H104" s="6">
        <v>3.2512199999999998E-8</v>
      </c>
      <c r="I104" t="s">
        <v>33</v>
      </c>
      <c r="J104">
        <v>1</v>
      </c>
      <c r="K104">
        <v>6.5</v>
      </c>
      <c r="L104">
        <v>6</v>
      </c>
      <c r="M104" s="2" t="s">
        <v>37</v>
      </c>
      <c r="N104" t="s">
        <v>2</v>
      </c>
      <c r="O104">
        <f t="shared" si="1"/>
        <v>3290.1617000000001</v>
      </c>
    </row>
    <row r="105" spans="2:15">
      <c r="B105" t="s">
        <v>33</v>
      </c>
      <c r="C105">
        <v>6.5</v>
      </c>
      <c r="D105" s="2" t="s">
        <v>2</v>
      </c>
      <c r="E105">
        <v>2</v>
      </c>
      <c r="F105">
        <v>3493.7379999999998</v>
      </c>
      <c r="G105">
        <v>14</v>
      </c>
      <c r="H105" s="6">
        <v>1.31149E-8</v>
      </c>
      <c r="I105" t="s">
        <v>33</v>
      </c>
      <c r="J105">
        <v>1</v>
      </c>
      <c r="K105">
        <v>6.5</v>
      </c>
      <c r="L105">
        <v>7</v>
      </c>
      <c r="M105" s="2" t="s">
        <v>36</v>
      </c>
      <c r="N105" t="s">
        <v>2</v>
      </c>
      <c r="O105">
        <f t="shared" si="1"/>
        <v>3479.4620999999997</v>
      </c>
    </row>
    <row r="106" spans="2:15">
      <c r="B106" t="s">
        <v>33</v>
      </c>
      <c r="C106">
        <v>7.5</v>
      </c>
      <c r="D106" s="2" t="s">
        <v>1</v>
      </c>
      <c r="E106">
        <v>1</v>
      </c>
      <c r="F106">
        <v>3495.2572</v>
      </c>
      <c r="G106">
        <v>16</v>
      </c>
      <c r="H106" s="6">
        <v>1.48796E-8</v>
      </c>
      <c r="I106" t="s">
        <v>33</v>
      </c>
      <c r="J106">
        <v>1</v>
      </c>
      <c r="K106">
        <v>7.5</v>
      </c>
      <c r="L106">
        <v>7</v>
      </c>
      <c r="M106" s="2" t="s">
        <v>37</v>
      </c>
      <c r="N106" t="s">
        <v>1</v>
      </c>
      <c r="O106">
        <f t="shared" si="1"/>
        <v>3480.9812999999999</v>
      </c>
    </row>
    <row r="107" spans="2:15">
      <c r="B107" t="s">
        <v>33</v>
      </c>
      <c r="C107">
        <v>7.5</v>
      </c>
      <c r="D107" s="2" t="s">
        <v>1</v>
      </c>
      <c r="E107">
        <v>2</v>
      </c>
      <c r="F107">
        <v>3707.1185999999998</v>
      </c>
      <c r="G107">
        <v>16</v>
      </c>
      <c r="H107" s="6">
        <v>5.38663E-9</v>
      </c>
      <c r="I107" t="s">
        <v>33</v>
      </c>
      <c r="J107">
        <v>1</v>
      </c>
      <c r="K107">
        <v>7.5</v>
      </c>
      <c r="L107">
        <v>8</v>
      </c>
      <c r="M107" s="2" t="s">
        <v>36</v>
      </c>
      <c r="N107" t="s">
        <v>1</v>
      </c>
      <c r="O107">
        <f t="shared" si="1"/>
        <v>3692.8426999999997</v>
      </c>
    </row>
    <row r="108" spans="2:15">
      <c r="B108" t="s">
        <v>33</v>
      </c>
      <c r="C108">
        <v>7.5</v>
      </c>
      <c r="D108" s="2" t="s">
        <v>2</v>
      </c>
      <c r="E108">
        <v>1</v>
      </c>
      <c r="F108">
        <v>3493.3609000000001</v>
      </c>
      <c r="G108">
        <v>16</v>
      </c>
      <c r="H108" s="6">
        <v>1.50155E-8</v>
      </c>
      <c r="I108" t="s">
        <v>33</v>
      </c>
      <c r="J108">
        <v>1</v>
      </c>
      <c r="K108">
        <v>7.5</v>
      </c>
      <c r="L108">
        <v>7</v>
      </c>
      <c r="M108" s="2" t="s">
        <v>37</v>
      </c>
      <c r="N108" t="s">
        <v>2</v>
      </c>
      <c r="O108">
        <f t="shared" si="1"/>
        <v>3479.085</v>
      </c>
    </row>
    <row r="109" spans="2:15">
      <c r="B109" t="s">
        <v>33</v>
      </c>
      <c r="C109">
        <v>7.5</v>
      </c>
      <c r="D109" s="2" t="s">
        <v>2</v>
      </c>
      <c r="E109">
        <v>2</v>
      </c>
      <c r="F109">
        <v>3709.8308000000002</v>
      </c>
      <c r="G109">
        <v>16</v>
      </c>
      <c r="H109" s="6">
        <v>5.3170200000000003E-9</v>
      </c>
      <c r="I109" t="s">
        <v>33</v>
      </c>
      <c r="J109">
        <v>1</v>
      </c>
      <c r="K109">
        <v>7.5</v>
      </c>
      <c r="L109">
        <v>8</v>
      </c>
      <c r="M109" s="2" t="s">
        <v>36</v>
      </c>
      <c r="N109" t="s">
        <v>2</v>
      </c>
      <c r="O109">
        <f t="shared" si="1"/>
        <v>3695.5549000000001</v>
      </c>
    </row>
    <row r="110" spans="2:15">
      <c r="B110" t="s">
        <v>33</v>
      </c>
      <c r="C110">
        <v>8.5</v>
      </c>
      <c r="D110" s="2" t="s">
        <v>1</v>
      </c>
      <c r="E110">
        <v>1</v>
      </c>
      <c r="F110">
        <v>3711.0898999999999</v>
      </c>
      <c r="G110">
        <v>18</v>
      </c>
      <c r="H110" s="6">
        <v>5.9456300000000003E-9</v>
      </c>
      <c r="I110" t="s">
        <v>33</v>
      </c>
      <c r="J110">
        <v>1</v>
      </c>
      <c r="K110">
        <v>8.5</v>
      </c>
      <c r="L110">
        <v>8</v>
      </c>
      <c r="M110" s="2" t="s">
        <v>37</v>
      </c>
      <c r="N110" t="s">
        <v>1</v>
      </c>
      <c r="O110">
        <f t="shared" si="1"/>
        <v>3696.8139999999999</v>
      </c>
    </row>
    <row r="111" spans="2:15">
      <c r="B111" t="s">
        <v>33</v>
      </c>
      <c r="C111">
        <v>8.5</v>
      </c>
      <c r="D111" s="2" t="s">
        <v>1</v>
      </c>
      <c r="E111">
        <v>2</v>
      </c>
      <c r="F111">
        <v>3948.6637999999998</v>
      </c>
      <c r="G111">
        <v>18</v>
      </c>
      <c r="H111" s="6">
        <v>1.9026900000000002E-9</v>
      </c>
      <c r="I111" t="s">
        <v>33</v>
      </c>
      <c r="J111">
        <v>1</v>
      </c>
      <c r="K111">
        <v>8.5</v>
      </c>
      <c r="L111">
        <v>9</v>
      </c>
      <c r="M111" s="2" t="s">
        <v>36</v>
      </c>
      <c r="N111" t="s">
        <v>1</v>
      </c>
      <c r="O111">
        <f t="shared" si="1"/>
        <v>3934.3878999999997</v>
      </c>
    </row>
    <row r="112" spans="2:15">
      <c r="B112" t="s">
        <v>33</v>
      </c>
      <c r="C112">
        <v>8.5</v>
      </c>
      <c r="D112" s="2" t="s">
        <v>2</v>
      </c>
      <c r="E112">
        <v>1</v>
      </c>
      <c r="F112">
        <v>3708.6419000000001</v>
      </c>
      <c r="G112">
        <v>18</v>
      </c>
      <c r="H112" s="6">
        <v>6.0158500000000001E-9</v>
      </c>
      <c r="I112" t="s">
        <v>33</v>
      </c>
      <c r="J112">
        <v>1</v>
      </c>
      <c r="K112">
        <v>8.5</v>
      </c>
      <c r="L112">
        <v>8</v>
      </c>
      <c r="M112" s="2" t="s">
        <v>37</v>
      </c>
      <c r="N112" t="s">
        <v>2</v>
      </c>
      <c r="O112">
        <f t="shared" si="1"/>
        <v>3694.366</v>
      </c>
    </row>
    <row r="113" spans="2:15">
      <c r="B113" t="s">
        <v>33</v>
      </c>
      <c r="C113">
        <v>8.5</v>
      </c>
      <c r="D113" s="2" t="s">
        <v>2</v>
      </c>
      <c r="E113">
        <v>2</v>
      </c>
      <c r="F113">
        <v>3952.0198</v>
      </c>
      <c r="G113">
        <v>18</v>
      </c>
      <c r="H113" s="6">
        <v>1.8723100000000001E-9</v>
      </c>
      <c r="I113" t="s">
        <v>33</v>
      </c>
      <c r="J113">
        <v>1</v>
      </c>
      <c r="K113">
        <v>8.5</v>
      </c>
      <c r="L113">
        <v>9</v>
      </c>
      <c r="M113" s="2" t="s">
        <v>36</v>
      </c>
      <c r="N113" t="s">
        <v>2</v>
      </c>
      <c r="O113">
        <f t="shared" si="1"/>
        <v>3937.7438999999999</v>
      </c>
    </row>
    <row r="114" spans="2:15">
      <c r="B114" t="s">
        <v>33</v>
      </c>
      <c r="C114">
        <v>9.5</v>
      </c>
      <c r="D114" s="2" t="s">
        <v>1</v>
      </c>
      <c r="E114">
        <v>1</v>
      </c>
      <c r="F114">
        <v>3953.0664999999999</v>
      </c>
      <c r="G114">
        <v>20</v>
      </c>
      <c r="H114" s="6">
        <v>2.0699300000000001E-9</v>
      </c>
      <c r="I114" t="s">
        <v>33</v>
      </c>
      <c r="J114">
        <v>1</v>
      </c>
      <c r="K114">
        <v>9.5</v>
      </c>
      <c r="L114">
        <v>9</v>
      </c>
      <c r="M114" s="2" t="s">
        <v>37</v>
      </c>
      <c r="N114" t="s">
        <v>1</v>
      </c>
      <c r="O114">
        <f t="shared" si="1"/>
        <v>3938.7905999999998</v>
      </c>
    </row>
    <row r="115" spans="2:15">
      <c r="B115" t="s">
        <v>33</v>
      </c>
      <c r="C115">
        <v>9.5</v>
      </c>
      <c r="D115" s="2" t="s">
        <v>1</v>
      </c>
      <c r="E115">
        <v>2</v>
      </c>
      <c r="F115">
        <v>4215.9525999999996</v>
      </c>
      <c r="G115">
        <v>20</v>
      </c>
      <c r="H115" s="6">
        <v>5.8668999999999997E-10</v>
      </c>
      <c r="I115" t="s">
        <v>33</v>
      </c>
      <c r="J115">
        <v>1</v>
      </c>
      <c r="K115">
        <v>9.5</v>
      </c>
      <c r="L115">
        <v>10</v>
      </c>
      <c r="M115" s="2" t="s">
        <v>36</v>
      </c>
      <c r="N115" t="s">
        <v>1</v>
      </c>
      <c r="O115">
        <f t="shared" si="1"/>
        <v>4201.6767</v>
      </c>
    </row>
    <row r="116" spans="2:15">
      <c r="B116" t="s">
        <v>33</v>
      </c>
      <c r="C116">
        <v>9.5</v>
      </c>
      <c r="D116" s="2" t="s">
        <v>2</v>
      </c>
      <c r="E116">
        <v>1</v>
      </c>
      <c r="F116">
        <v>3950.0043999999998</v>
      </c>
      <c r="G116">
        <v>20</v>
      </c>
      <c r="H116" s="6">
        <v>2.1005500000000002E-9</v>
      </c>
      <c r="I116" t="s">
        <v>33</v>
      </c>
      <c r="J116">
        <v>1</v>
      </c>
      <c r="K116">
        <v>9.5</v>
      </c>
      <c r="L116">
        <v>9</v>
      </c>
      <c r="M116" s="2" t="s">
        <v>37</v>
      </c>
      <c r="N116" t="s">
        <v>2</v>
      </c>
      <c r="O116">
        <f t="shared" si="1"/>
        <v>3935.7284999999997</v>
      </c>
    </row>
    <row r="117" spans="2:15">
      <c r="B117" t="s">
        <v>33</v>
      </c>
      <c r="C117">
        <v>9.5</v>
      </c>
      <c r="D117" s="2" t="s">
        <v>2</v>
      </c>
      <c r="E117">
        <v>2</v>
      </c>
      <c r="F117">
        <v>4220.0114000000003</v>
      </c>
      <c r="G117">
        <v>20</v>
      </c>
      <c r="H117" s="6">
        <v>5.7538000000000003E-10</v>
      </c>
      <c r="I117" t="s">
        <v>33</v>
      </c>
      <c r="J117">
        <v>1</v>
      </c>
      <c r="K117">
        <v>9.5</v>
      </c>
      <c r="L117">
        <v>10</v>
      </c>
      <c r="M117" s="2" t="s">
        <v>36</v>
      </c>
      <c r="N117" t="s">
        <v>2</v>
      </c>
      <c r="O117">
        <f t="shared" si="1"/>
        <v>4205.7355000000007</v>
      </c>
    </row>
    <row r="118" spans="2:15">
      <c r="B118" t="s">
        <v>33</v>
      </c>
      <c r="C118">
        <v>10.5</v>
      </c>
      <c r="D118" s="2" t="s">
        <v>1</v>
      </c>
      <c r="E118">
        <v>1</v>
      </c>
      <c r="F118">
        <v>4220.8797999999997</v>
      </c>
      <c r="G118">
        <v>22</v>
      </c>
      <c r="H118" s="6">
        <v>6.3028000000000002E-10</v>
      </c>
      <c r="I118" t="s">
        <v>33</v>
      </c>
      <c r="J118">
        <v>1</v>
      </c>
      <c r="K118">
        <v>10.5</v>
      </c>
      <c r="L118">
        <v>10</v>
      </c>
      <c r="M118" s="2" t="s">
        <v>37</v>
      </c>
      <c r="N118" t="s">
        <v>1</v>
      </c>
      <c r="O118">
        <f t="shared" si="1"/>
        <v>4206.6039000000001</v>
      </c>
    </row>
    <row r="119" spans="2:15">
      <c r="B119" t="s">
        <v>33</v>
      </c>
      <c r="C119">
        <v>10.5</v>
      </c>
      <c r="D119" s="2" t="s">
        <v>1</v>
      </c>
      <c r="E119">
        <v>2</v>
      </c>
      <c r="F119">
        <v>4508.6607000000004</v>
      </c>
      <c r="G119">
        <v>22</v>
      </c>
      <c r="H119" s="6">
        <v>1.5854E-10</v>
      </c>
      <c r="I119" t="s">
        <v>33</v>
      </c>
      <c r="J119">
        <v>1</v>
      </c>
      <c r="K119">
        <v>10.5</v>
      </c>
      <c r="L119">
        <v>11</v>
      </c>
      <c r="M119" s="2" t="s">
        <v>36</v>
      </c>
      <c r="N119" t="s">
        <v>1</v>
      </c>
      <c r="O119">
        <f t="shared" si="1"/>
        <v>4494.3848000000007</v>
      </c>
    </row>
    <row r="120" spans="2:15">
      <c r="B120" t="s">
        <v>33</v>
      </c>
      <c r="C120">
        <v>10.5</v>
      </c>
      <c r="D120" s="2" t="s">
        <v>2</v>
      </c>
      <c r="E120">
        <v>1</v>
      </c>
      <c r="F120">
        <v>4217.1441999999997</v>
      </c>
      <c r="G120">
        <v>22</v>
      </c>
      <c r="H120" s="6">
        <v>6.4168E-10</v>
      </c>
      <c r="I120" t="s">
        <v>33</v>
      </c>
      <c r="J120">
        <v>1</v>
      </c>
      <c r="K120">
        <v>10.5</v>
      </c>
      <c r="L120">
        <v>10</v>
      </c>
      <c r="M120" s="2" t="s">
        <v>37</v>
      </c>
      <c r="N120" t="s">
        <v>2</v>
      </c>
      <c r="O120">
        <f t="shared" si="1"/>
        <v>4202.8683000000001</v>
      </c>
    </row>
    <row r="121" spans="2:15">
      <c r="B121" t="s">
        <v>33</v>
      </c>
      <c r="C121">
        <v>10.5</v>
      </c>
      <c r="D121" s="2" t="s">
        <v>2</v>
      </c>
      <c r="E121">
        <v>2</v>
      </c>
      <c r="F121">
        <v>4513.4781000000003</v>
      </c>
      <c r="G121">
        <v>22</v>
      </c>
      <c r="H121" s="6">
        <v>1.5491999999999999E-10</v>
      </c>
      <c r="I121" t="s">
        <v>33</v>
      </c>
      <c r="J121">
        <v>1</v>
      </c>
      <c r="K121">
        <v>10.5</v>
      </c>
      <c r="L121">
        <v>11</v>
      </c>
      <c r="M121" s="2" t="s">
        <v>36</v>
      </c>
      <c r="N121" t="s">
        <v>2</v>
      </c>
      <c r="O121">
        <f t="shared" si="1"/>
        <v>4499.2022000000006</v>
      </c>
    </row>
    <row r="122" spans="2:15">
      <c r="B122" t="s">
        <v>33</v>
      </c>
      <c r="C122">
        <v>11.5</v>
      </c>
      <c r="D122" s="2" t="s">
        <v>1</v>
      </c>
      <c r="E122">
        <v>1</v>
      </c>
      <c r="F122">
        <v>4514.1934000000001</v>
      </c>
      <c r="G122">
        <v>24</v>
      </c>
      <c r="H122" s="6">
        <v>1.6842E-10</v>
      </c>
      <c r="I122" t="s">
        <v>33</v>
      </c>
      <c r="J122">
        <v>1</v>
      </c>
      <c r="K122">
        <v>11.5</v>
      </c>
      <c r="L122">
        <v>11</v>
      </c>
      <c r="M122" s="2" t="s">
        <v>37</v>
      </c>
      <c r="N122" t="s">
        <v>1</v>
      </c>
      <c r="O122">
        <f t="shared" si="1"/>
        <v>4499.9175000000005</v>
      </c>
    </row>
    <row r="123" spans="2:15">
      <c r="B123" t="s">
        <v>33</v>
      </c>
      <c r="C123">
        <v>11.5</v>
      </c>
      <c r="D123" s="2" t="s">
        <v>1</v>
      </c>
      <c r="E123">
        <v>2</v>
      </c>
      <c r="F123">
        <v>4826.4323000000004</v>
      </c>
      <c r="G123">
        <v>24</v>
      </c>
      <c r="H123" s="6">
        <v>3.7675000000000002E-11</v>
      </c>
      <c r="I123" t="s">
        <v>33</v>
      </c>
      <c r="J123">
        <v>1</v>
      </c>
      <c r="K123">
        <v>11.5</v>
      </c>
      <c r="L123">
        <v>12</v>
      </c>
      <c r="M123" s="2" t="s">
        <v>36</v>
      </c>
      <c r="N123" t="s">
        <v>1</v>
      </c>
      <c r="O123">
        <f t="shared" si="1"/>
        <v>4812.1564000000008</v>
      </c>
    </row>
    <row r="124" spans="2:15">
      <c r="B124" t="s">
        <v>33</v>
      </c>
      <c r="C124">
        <v>11.5</v>
      </c>
      <c r="D124" s="2" t="s">
        <v>2</v>
      </c>
      <c r="E124">
        <v>1</v>
      </c>
      <c r="F124">
        <v>4509.7280000000001</v>
      </c>
      <c r="G124">
        <v>24</v>
      </c>
      <c r="H124" s="6">
        <v>1.7207000000000001E-10</v>
      </c>
      <c r="I124" t="s">
        <v>33</v>
      </c>
      <c r="J124">
        <v>1</v>
      </c>
      <c r="K124">
        <v>11.5</v>
      </c>
      <c r="L124">
        <v>11</v>
      </c>
      <c r="M124" s="2" t="s">
        <v>37</v>
      </c>
      <c r="N124" t="s">
        <v>2</v>
      </c>
      <c r="O124">
        <f t="shared" si="1"/>
        <v>4495.4521000000004</v>
      </c>
    </row>
    <row r="125" spans="2:15">
      <c r="B125" t="s">
        <v>33</v>
      </c>
      <c r="C125">
        <v>11.5</v>
      </c>
      <c r="D125" s="2" t="s">
        <v>2</v>
      </c>
      <c r="E125">
        <v>2</v>
      </c>
      <c r="F125">
        <v>4832.0604999999996</v>
      </c>
      <c r="G125">
        <v>24</v>
      </c>
      <c r="H125" s="6">
        <v>3.6671999999999999E-11</v>
      </c>
      <c r="I125" t="s">
        <v>33</v>
      </c>
      <c r="J125">
        <v>1</v>
      </c>
      <c r="K125">
        <v>11.5</v>
      </c>
      <c r="L125">
        <v>12</v>
      </c>
      <c r="M125" s="2" t="s">
        <v>36</v>
      </c>
      <c r="N125" t="s">
        <v>2</v>
      </c>
      <c r="O125">
        <f t="shared" si="1"/>
        <v>4817.7846</v>
      </c>
    </row>
    <row r="126" spans="2:15">
      <c r="B126" t="s">
        <v>33</v>
      </c>
      <c r="C126">
        <v>12.5</v>
      </c>
      <c r="D126" s="2" t="s">
        <v>1</v>
      </c>
      <c r="E126">
        <v>1</v>
      </c>
      <c r="F126">
        <v>4832.6423000000004</v>
      </c>
      <c r="G126">
        <v>26</v>
      </c>
      <c r="H126" s="6">
        <v>3.9617000000000001E-11</v>
      </c>
      <c r="I126" t="s">
        <v>33</v>
      </c>
      <c r="J126">
        <v>1</v>
      </c>
      <c r="K126">
        <v>12.5</v>
      </c>
      <c r="L126">
        <v>12</v>
      </c>
      <c r="M126" s="2" t="s">
        <v>37</v>
      </c>
      <c r="N126" t="s">
        <v>1</v>
      </c>
      <c r="O126">
        <f t="shared" si="1"/>
        <v>4818.3664000000008</v>
      </c>
    </row>
    <row r="127" spans="2:15">
      <c r="B127" t="s">
        <v>33</v>
      </c>
      <c r="C127">
        <v>12.5</v>
      </c>
      <c r="D127" s="2" t="s">
        <v>1</v>
      </c>
      <c r="E127">
        <v>2</v>
      </c>
      <c r="F127">
        <v>5168.8819999999996</v>
      </c>
      <c r="G127">
        <v>26</v>
      </c>
      <c r="H127" s="6">
        <v>7.8984999999999999E-12</v>
      </c>
      <c r="I127" t="s">
        <v>33</v>
      </c>
      <c r="J127">
        <v>1</v>
      </c>
      <c r="K127">
        <v>12.5</v>
      </c>
      <c r="L127">
        <v>13</v>
      </c>
      <c r="M127" s="2" t="s">
        <v>36</v>
      </c>
      <c r="N127" t="s">
        <v>1</v>
      </c>
      <c r="O127">
        <f t="shared" si="1"/>
        <v>5154.6061</v>
      </c>
    </row>
    <row r="128" spans="2:15">
      <c r="B128" t="s">
        <v>33</v>
      </c>
      <c r="C128">
        <v>12.5</v>
      </c>
      <c r="D128" s="2" t="s">
        <v>2</v>
      </c>
      <c r="E128">
        <v>1</v>
      </c>
      <c r="F128">
        <v>4827.3941999999997</v>
      </c>
      <c r="G128">
        <v>26</v>
      </c>
      <c r="H128" s="6">
        <v>4.0627E-11</v>
      </c>
      <c r="I128" t="s">
        <v>33</v>
      </c>
      <c r="J128">
        <v>1</v>
      </c>
      <c r="K128">
        <v>12.5</v>
      </c>
      <c r="L128">
        <v>12</v>
      </c>
      <c r="M128" s="2" t="s">
        <v>37</v>
      </c>
      <c r="N128" t="s">
        <v>2</v>
      </c>
      <c r="O128">
        <f t="shared" si="1"/>
        <v>4813.1183000000001</v>
      </c>
    </row>
    <row r="129" spans="2:15">
      <c r="B129" t="s">
        <v>33</v>
      </c>
      <c r="C129">
        <v>12.5</v>
      </c>
      <c r="D129" s="2" t="s">
        <v>2</v>
      </c>
      <c r="E129">
        <v>2</v>
      </c>
      <c r="F129">
        <v>5175.3696</v>
      </c>
      <c r="G129">
        <v>26</v>
      </c>
      <c r="H129" s="6">
        <v>7.6565999999999995E-12</v>
      </c>
      <c r="I129" t="s">
        <v>33</v>
      </c>
      <c r="J129">
        <v>1</v>
      </c>
      <c r="K129">
        <v>12.5</v>
      </c>
      <c r="L129">
        <v>13</v>
      </c>
      <c r="M129" s="2" t="s">
        <v>36</v>
      </c>
      <c r="N129" t="s">
        <v>2</v>
      </c>
      <c r="O129">
        <f t="shared" si="1"/>
        <v>5161.0937000000004</v>
      </c>
    </row>
    <row r="130" spans="2:15">
      <c r="B130" t="s">
        <v>33</v>
      </c>
      <c r="C130">
        <v>13.5</v>
      </c>
      <c r="D130" s="2" t="s">
        <v>1</v>
      </c>
      <c r="E130">
        <v>1</v>
      </c>
      <c r="F130">
        <v>5175.8329999999996</v>
      </c>
      <c r="G130">
        <v>28</v>
      </c>
      <c r="H130" s="6">
        <v>8.2271999999999995E-12</v>
      </c>
      <c r="I130" t="s">
        <v>33</v>
      </c>
      <c r="J130">
        <v>1</v>
      </c>
      <c r="K130">
        <v>13.5</v>
      </c>
      <c r="L130">
        <v>13</v>
      </c>
      <c r="M130" s="2" t="s">
        <v>37</v>
      </c>
      <c r="N130" t="s">
        <v>1</v>
      </c>
      <c r="O130">
        <f t="shared" si="1"/>
        <v>5161.5571</v>
      </c>
    </row>
    <row r="131" spans="2:15">
      <c r="B131" t="s">
        <v>33</v>
      </c>
      <c r="C131">
        <v>13.5</v>
      </c>
      <c r="D131" s="2" t="s">
        <v>1</v>
      </c>
      <c r="E131">
        <v>2</v>
      </c>
      <c r="F131">
        <v>5535.5958000000001</v>
      </c>
      <c r="G131">
        <v>28</v>
      </c>
      <c r="H131" s="6">
        <v>1.4653E-12</v>
      </c>
      <c r="I131" t="s">
        <v>33</v>
      </c>
      <c r="J131">
        <v>1</v>
      </c>
      <c r="K131">
        <v>13.5</v>
      </c>
      <c r="L131">
        <v>14</v>
      </c>
      <c r="M131" s="2" t="s">
        <v>36</v>
      </c>
      <c r="N131" t="s">
        <v>1</v>
      </c>
      <c r="O131">
        <f t="shared" ref="O131:O157" si="2">F131-F$2</f>
        <v>5521.3199000000004</v>
      </c>
    </row>
    <row r="132" spans="2:15">
      <c r="B132" t="s">
        <v>33</v>
      </c>
      <c r="C132">
        <v>13.5</v>
      </c>
      <c r="D132" s="2" t="s">
        <v>2</v>
      </c>
      <c r="E132">
        <v>1</v>
      </c>
      <c r="F132">
        <v>5169.7530999999999</v>
      </c>
      <c r="G132">
        <v>28</v>
      </c>
      <c r="H132" s="6">
        <v>8.4705999999999999E-12</v>
      </c>
      <c r="I132" t="s">
        <v>33</v>
      </c>
      <c r="J132">
        <v>1</v>
      </c>
      <c r="K132">
        <v>13.5</v>
      </c>
      <c r="L132">
        <v>13</v>
      </c>
      <c r="M132" s="2" t="s">
        <v>37</v>
      </c>
      <c r="N132" t="s">
        <v>2</v>
      </c>
      <c r="O132">
        <f t="shared" si="2"/>
        <v>5155.4772000000003</v>
      </c>
    </row>
    <row r="133" spans="2:15">
      <c r="B133" t="s">
        <v>33</v>
      </c>
      <c r="C133">
        <v>13.5</v>
      </c>
      <c r="D133" s="2" t="s">
        <v>2</v>
      </c>
      <c r="E133">
        <v>2</v>
      </c>
      <c r="F133">
        <v>5542.9875000000002</v>
      </c>
      <c r="G133">
        <v>28</v>
      </c>
      <c r="H133" s="6">
        <v>1.4142999999999999E-12</v>
      </c>
      <c r="I133" t="s">
        <v>33</v>
      </c>
      <c r="J133">
        <v>1</v>
      </c>
      <c r="K133">
        <v>13.5</v>
      </c>
      <c r="L133">
        <v>14</v>
      </c>
      <c r="M133" s="2" t="s">
        <v>36</v>
      </c>
      <c r="N133" t="s">
        <v>2</v>
      </c>
      <c r="O133">
        <f t="shared" si="2"/>
        <v>5528.7116000000005</v>
      </c>
    </row>
    <row r="134" spans="2:15">
      <c r="B134" t="s">
        <v>33</v>
      </c>
      <c r="C134">
        <v>14.5</v>
      </c>
      <c r="D134" s="2" t="s">
        <v>1</v>
      </c>
      <c r="E134">
        <v>1</v>
      </c>
      <c r="F134">
        <v>5543.3449000000001</v>
      </c>
      <c r="G134">
        <v>30</v>
      </c>
      <c r="H134" s="6">
        <v>1.5127E-12</v>
      </c>
      <c r="I134" t="s">
        <v>33</v>
      </c>
      <c r="J134">
        <v>1</v>
      </c>
      <c r="K134">
        <v>14.5</v>
      </c>
      <c r="L134">
        <v>14</v>
      </c>
      <c r="M134" s="2" t="s">
        <v>37</v>
      </c>
      <c r="N134" t="s">
        <v>1</v>
      </c>
      <c r="O134">
        <f t="shared" si="2"/>
        <v>5529.0690000000004</v>
      </c>
    </row>
    <row r="135" spans="2:15">
      <c r="B135" t="s">
        <v>33</v>
      </c>
      <c r="C135">
        <v>14.5</v>
      </c>
      <c r="D135" s="2" t="s">
        <v>1</v>
      </c>
      <c r="E135">
        <v>2</v>
      </c>
      <c r="F135">
        <v>5926.1332000000002</v>
      </c>
      <c r="G135">
        <v>30</v>
      </c>
      <c r="H135" s="6">
        <v>2.4123999999999999E-13</v>
      </c>
      <c r="I135" t="s">
        <v>33</v>
      </c>
      <c r="J135">
        <v>1</v>
      </c>
      <c r="K135">
        <v>14.5</v>
      </c>
      <c r="L135">
        <v>15</v>
      </c>
      <c r="M135" s="2" t="s">
        <v>36</v>
      </c>
      <c r="N135" t="s">
        <v>1</v>
      </c>
      <c r="O135">
        <f t="shared" si="2"/>
        <v>5911.8573000000006</v>
      </c>
    </row>
    <row r="136" spans="2:15">
      <c r="B136" t="s">
        <v>33</v>
      </c>
      <c r="C136">
        <v>14.5</v>
      </c>
      <c r="D136" s="2" t="s">
        <v>2</v>
      </c>
      <c r="E136">
        <v>1</v>
      </c>
      <c r="F136">
        <v>5536.3878999999997</v>
      </c>
      <c r="G136">
        <v>30</v>
      </c>
      <c r="H136" s="6">
        <v>1.564E-12</v>
      </c>
      <c r="I136" t="s">
        <v>33</v>
      </c>
      <c r="J136">
        <v>1</v>
      </c>
      <c r="K136">
        <v>14.5</v>
      </c>
      <c r="L136">
        <v>14</v>
      </c>
      <c r="M136" s="2" t="s">
        <v>37</v>
      </c>
      <c r="N136" t="s">
        <v>2</v>
      </c>
      <c r="O136">
        <f t="shared" si="2"/>
        <v>5522.1120000000001</v>
      </c>
    </row>
    <row r="137" spans="2:15">
      <c r="B137" t="s">
        <v>33</v>
      </c>
      <c r="C137">
        <v>14.5</v>
      </c>
      <c r="D137" s="2" t="s">
        <v>2</v>
      </c>
      <c r="E137">
        <v>2</v>
      </c>
      <c r="F137">
        <v>5934.4696000000004</v>
      </c>
      <c r="G137">
        <v>30</v>
      </c>
      <c r="H137" s="6">
        <v>2.3179000000000002E-13</v>
      </c>
      <c r="I137" t="s">
        <v>33</v>
      </c>
      <c r="J137">
        <v>1</v>
      </c>
      <c r="K137">
        <v>14.5</v>
      </c>
      <c r="L137">
        <v>15</v>
      </c>
      <c r="M137" s="2" t="s">
        <v>36</v>
      </c>
      <c r="N137" t="s">
        <v>2</v>
      </c>
      <c r="O137">
        <f t="shared" si="2"/>
        <v>5920.1937000000007</v>
      </c>
    </row>
    <row r="138" spans="2:15">
      <c r="B138" t="s">
        <v>33</v>
      </c>
      <c r="C138">
        <v>15.5</v>
      </c>
      <c r="D138" s="2" t="s">
        <v>1</v>
      </c>
      <c r="E138">
        <v>1</v>
      </c>
      <c r="F138">
        <v>5934.7313000000004</v>
      </c>
      <c r="G138">
        <v>32</v>
      </c>
      <c r="H138" s="6">
        <v>2.4692999999999999E-13</v>
      </c>
      <c r="I138" t="s">
        <v>33</v>
      </c>
      <c r="J138">
        <v>1</v>
      </c>
      <c r="K138">
        <v>15.5</v>
      </c>
      <c r="L138">
        <v>15</v>
      </c>
      <c r="M138" s="2" t="s">
        <v>37</v>
      </c>
      <c r="N138" t="s">
        <v>1</v>
      </c>
      <c r="O138">
        <f t="shared" si="2"/>
        <v>5920.4554000000007</v>
      </c>
    </row>
    <row r="139" spans="2:15">
      <c r="B139" t="s">
        <v>33</v>
      </c>
      <c r="C139">
        <v>15.5</v>
      </c>
      <c r="D139" s="2" t="s">
        <v>1</v>
      </c>
      <c r="E139">
        <v>2</v>
      </c>
      <c r="F139">
        <v>6340.0281999999997</v>
      </c>
      <c r="G139">
        <v>32</v>
      </c>
      <c r="H139" s="6">
        <v>3.5352000000000002E-14</v>
      </c>
      <c r="I139" t="s">
        <v>33</v>
      </c>
      <c r="J139">
        <v>1</v>
      </c>
      <c r="K139">
        <v>15.5</v>
      </c>
      <c r="L139">
        <v>16</v>
      </c>
      <c r="M139" s="2" t="s">
        <v>36</v>
      </c>
      <c r="N139" t="s">
        <v>1</v>
      </c>
      <c r="O139">
        <f t="shared" si="2"/>
        <v>6325.7523000000001</v>
      </c>
    </row>
    <row r="140" spans="2:15">
      <c r="B140" t="s">
        <v>33</v>
      </c>
      <c r="C140">
        <v>15.5</v>
      </c>
      <c r="D140" s="2" t="s">
        <v>2</v>
      </c>
      <c r="E140">
        <v>1</v>
      </c>
      <c r="F140">
        <v>5926.8558999999996</v>
      </c>
      <c r="G140">
        <v>32</v>
      </c>
      <c r="H140" s="6">
        <v>2.5644000000000002E-13</v>
      </c>
      <c r="I140" t="s">
        <v>33</v>
      </c>
      <c r="J140">
        <v>1</v>
      </c>
      <c r="K140">
        <v>15.5</v>
      </c>
      <c r="L140">
        <v>15</v>
      </c>
      <c r="M140" s="2" t="s">
        <v>37</v>
      </c>
      <c r="N140" t="s">
        <v>2</v>
      </c>
      <c r="O140">
        <f t="shared" si="2"/>
        <v>5912.58</v>
      </c>
    </row>
    <row r="141" spans="2:15">
      <c r="B141" t="s">
        <v>33</v>
      </c>
      <c r="C141">
        <v>15.5</v>
      </c>
      <c r="D141" s="2" t="s">
        <v>2</v>
      </c>
      <c r="E141">
        <v>2</v>
      </c>
      <c r="F141">
        <v>6349.3456999999999</v>
      </c>
      <c r="G141">
        <v>32</v>
      </c>
      <c r="H141" s="6">
        <v>3.3807E-14</v>
      </c>
      <c r="I141" t="s">
        <v>33</v>
      </c>
      <c r="J141">
        <v>1</v>
      </c>
      <c r="K141">
        <v>15.5</v>
      </c>
      <c r="L141">
        <v>16</v>
      </c>
      <c r="M141" s="2" t="s">
        <v>36</v>
      </c>
      <c r="N141" t="s">
        <v>2</v>
      </c>
      <c r="O141">
        <f t="shared" si="2"/>
        <v>6335.0698000000002</v>
      </c>
    </row>
    <row r="142" spans="2:15">
      <c r="B142" t="s">
        <v>33</v>
      </c>
      <c r="C142">
        <v>16.5</v>
      </c>
      <c r="D142" s="2" t="s">
        <v>1</v>
      </c>
      <c r="E142">
        <v>1</v>
      </c>
      <c r="F142">
        <v>6349.5204000000003</v>
      </c>
      <c r="G142">
        <v>34</v>
      </c>
      <c r="H142" s="6">
        <v>3.5889000000000002E-14</v>
      </c>
      <c r="I142" t="s">
        <v>33</v>
      </c>
      <c r="J142">
        <v>1</v>
      </c>
      <c r="K142">
        <v>16.5</v>
      </c>
      <c r="L142">
        <v>16</v>
      </c>
      <c r="M142" s="2" t="s">
        <v>37</v>
      </c>
      <c r="N142" t="s">
        <v>1</v>
      </c>
      <c r="O142">
        <f t="shared" si="2"/>
        <v>6335.2445000000007</v>
      </c>
    </row>
    <row r="143" spans="2:15">
      <c r="B143" t="s">
        <v>33</v>
      </c>
      <c r="C143">
        <v>16.5</v>
      </c>
      <c r="D143" s="2" t="s">
        <v>1</v>
      </c>
      <c r="E143">
        <v>2</v>
      </c>
      <c r="F143">
        <v>6776.7912999999999</v>
      </c>
      <c r="G143">
        <v>34</v>
      </c>
      <c r="H143" s="6">
        <v>4.6241000000000003E-15</v>
      </c>
      <c r="I143" t="s">
        <v>33</v>
      </c>
      <c r="J143">
        <v>1</v>
      </c>
      <c r="K143">
        <v>16.5</v>
      </c>
      <c r="L143">
        <v>17</v>
      </c>
      <c r="M143" s="2" t="s">
        <v>36</v>
      </c>
      <c r="N143" t="s">
        <v>1</v>
      </c>
      <c r="O143">
        <f t="shared" si="2"/>
        <v>6762.5154000000002</v>
      </c>
    </row>
    <row r="144" spans="2:15">
      <c r="B144" t="s">
        <v>33</v>
      </c>
      <c r="C144">
        <v>16.5</v>
      </c>
      <c r="D144" s="2" t="s">
        <v>2</v>
      </c>
      <c r="E144">
        <v>1</v>
      </c>
      <c r="F144">
        <v>6340.6893</v>
      </c>
      <c r="G144">
        <v>34</v>
      </c>
      <c r="H144" s="6">
        <v>3.7442000000000002E-14</v>
      </c>
      <c r="I144" t="s">
        <v>33</v>
      </c>
      <c r="J144">
        <v>1</v>
      </c>
      <c r="K144">
        <v>16.5</v>
      </c>
      <c r="L144">
        <v>16</v>
      </c>
      <c r="M144" s="2" t="s">
        <v>37</v>
      </c>
      <c r="N144" t="s">
        <v>2</v>
      </c>
      <c r="O144">
        <f t="shared" si="2"/>
        <v>6326.4134000000004</v>
      </c>
    </row>
    <row r="145" spans="2:15">
      <c r="B145" t="s">
        <v>33</v>
      </c>
      <c r="C145">
        <v>16.5</v>
      </c>
      <c r="D145" s="2" t="s">
        <v>2</v>
      </c>
      <c r="E145">
        <v>2</v>
      </c>
      <c r="F145">
        <v>6787.1219000000001</v>
      </c>
      <c r="G145">
        <v>34</v>
      </c>
      <c r="H145" s="6">
        <v>4.4005999999999998E-15</v>
      </c>
      <c r="I145" t="s">
        <v>33</v>
      </c>
      <c r="J145">
        <v>1</v>
      </c>
      <c r="K145">
        <v>16.5</v>
      </c>
      <c r="L145">
        <v>17</v>
      </c>
      <c r="M145" s="2" t="s">
        <v>36</v>
      </c>
      <c r="N145" t="s">
        <v>2</v>
      </c>
      <c r="O145">
        <f t="shared" si="2"/>
        <v>6772.8460000000005</v>
      </c>
    </row>
    <row r="146" spans="2:15">
      <c r="B146" t="s">
        <v>33</v>
      </c>
      <c r="C146">
        <v>17.5</v>
      </c>
      <c r="D146" s="2" t="s">
        <v>1</v>
      </c>
      <c r="E146">
        <v>1</v>
      </c>
      <c r="F146">
        <v>6787.2169000000004</v>
      </c>
      <c r="G146">
        <v>36</v>
      </c>
      <c r="H146" s="6">
        <v>4.6573000000000002E-15</v>
      </c>
      <c r="I146" t="s">
        <v>33</v>
      </c>
      <c r="J146">
        <v>1</v>
      </c>
      <c r="K146">
        <v>17.5</v>
      </c>
      <c r="L146">
        <v>17</v>
      </c>
      <c r="M146" s="2" t="s">
        <v>37</v>
      </c>
      <c r="N146" t="s">
        <v>1</v>
      </c>
      <c r="O146">
        <f t="shared" si="2"/>
        <v>6772.9410000000007</v>
      </c>
    </row>
    <row r="147" spans="2:15">
      <c r="B147" t="s">
        <v>33</v>
      </c>
      <c r="C147">
        <v>17.5</v>
      </c>
      <c r="D147" s="2" t="s">
        <v>1</v>
      </c>
      <c r="E147">
        <v>2</v>
      </c>
      <c r="F147">
        <v>7235.9107000000004</v>
      </c>
      <c r="G147">
        <v>36</v>
      </c>
      <c r="H147" s="6">
        <v>5.4147E-16</v>
      </c>
      <c r="I147" t="s">
        <v>33</v>
      </c>
      <c r="J147">
        <v>1</v>
      </c>
      <c r="K147">
        <v>17.5</v>
      </c>
      <c r="L147">
        <v>18</v>
      </c>
      <c r="M147" s="2" t="s">
        <v>36</v>
      </c>
      <c r="N147" t="s">
        <v>1</v>
      </c>
      <c r="O147">
        <f t="shared" si="2"/>
        <v>7221.6348000000007</v>
      </c>
    </row>
    <row r="148" spans="2:15">
      <c r="B148" t="s">
        <v>33</v>
      </c>
      <c r="C148">
        <v>17.5</v>
      </c>
      <c r="D148" s="2" t="s">
        <v>2</v>
      </c>
      <c r="E148">
        <v>1</v>
      </c>
      <c r="F148">
        <v>6777.3973999999998</v>
      </c>
      <c r="G148">
        <v>36</v>
      </c>
      <c r="H148" s="6">
        <v>4.8818999999999999E-15</v>
      </c>
      <c r="I148" t="s">
        <v>33</v>
      </c>
      <c r="J148">
        <v>1</v>
      </c>
      <c r="K148">
        <v>17.5</v>
      </c>
      <c r="L148">
        <v>17</v>
      </c>
      <c r="M148" s="2" t="s">
        <v>37</v>
      </c>
      <c r="N148" t="s">
        <v>2</v>
      </c>
      <c r="O148">
        <f t="shared" si="2"/>
        <v>6763.1215000000002</v>
      </c>
    </row>
    <row r="149" spans="2:15">
      <c r="B149" t="s">
        <v>33</v>
      </c>
      <c r="C149">
        <v>17.5</v>
      </c>
      <c r="D149" s="2" t="s">
        <v>2</v>
      </c>
      <c r="E149">
        <v>2</v>
      </c>
      <c r="F149">
        <v>7247.2821000000004</v>
      </c>
      <c r="G149">
        <v>36</v>
      </c>
      <c r="H149" s="6">
        <v>5.1272999999999995E-16</v>
      </c>
      <c r="I149" t="s">
        <v>33</v>
      </c>
      <c r="J149">
        <v>1</v>
      </c>
      <c r="K149">
        <v>17.5</v>
      </c>
      <c r="L149">
        <v>18</v>
      </c>
      <c r="M149" s="2" t="s">
        <v>36</v>
      </c>
      <c r="N149" t="s">
        <v>2</v>
      </c>
      <c r="O149">
        <f t="shared" si="2"/>
        <v>7233.0062000000007</v>
      </c>
    </row>
    <row r="150" spans="2:15">
      <c r="B150" t="s">
        <v>33</v>
      </c>
      <c r="C150">
        <v>18.5</v>
      </c>
      <c r="D150" s="2" t="s">
        <v>1</v>
      </c>
      <c r="E150">
        <v>1</v>
      </c>
      <c r="F150">
        <v>7247.3040000000001</v>
      </c>
      <c r="G150">
        <v>38</v>
      </c>
      <c r="H150" s="6">
        <v>5.4116E-16</v>
      </c>
      <c r="I150" t="s">
        <v>33</v>
      </c>
      <c r="J150">
        <v>1</v>
      </c>
      <c r="K150">
        <v>18.5</v>
      </c>
      <c r="L150">
        <v>18</v>
      </c>
      <c r="M150" s="2" t="s">
        <v>37</v>
      </c>
      <c r="N150" t="s">
        <v>1</v>
      </c>
      <c r="O150">
        <f t="shared" si="2"/>
        <v>7233.0281000000004</v>
      </c>
    </row>
    <row r="151" spans="2:15">
      <c r="B151" t="s">
        <v>33</v>
      </c>
      <c r="C151">
        <v>18.5</v>
      </c>
      <c r="D151" s="2" t="s">
        <v>1</v>
      </c>
      <c r="E151">
        <v>2</v>
      </c>
      <c r="F151">
        <v>7716.8545999999997</v>
      </c>
      <c r="G151">
        <v>38</v>
      </c>
      <c r="H151" s="6">
        <v>5.6927999999999998E-17</v>
      </c>
      <c r="I151" t="s">
        <v>33</v>
      </c>
      <c r="J151">
        <v>1</v>
      </c>
      <c r="K151">
        <v>18.5</v>
      </c>
      <c r="L151">
        <v>19</v>
      </c>
      <c r="M151" s="2" t="s">
        <v>36</v>
      </c>
      <c r="N151" t="s">
        <v>1</v>
      </c>
      <c r="O151">
        <f t="shared" si="2"/>
        <v>7702.5787</v>
      </c>
    </row>
    <row r="152" spans="2:15">
      <c r="B152" t="s">
        <v>33</v>
      </c>
      <c r="C152">
        <v>18.5</v>
      </c>
      <c r="D152" s="2" t="s">
        <v>2</v>
      </c>
      <c r="E152">
        <v>1</v>
      </c>
      <c r="F152">
        <v>7236.4675999999999</v>
      </c>
      <c r="G152">
        <v>38</v>
      </c>
      <c r="H152" s="6">
        <v>5.7003000000000002E-16</v>
      </c>
      <c r="I152" t="s">
        <v>33</v>
      </c>
      <c r="J152">
        <v>1</v>
      </c>
      <c r="K152">
        <v>18.5</v>
      </c>
      <c r="L152">
        <v>18</v>
      </c>
      <c r="M152" s="2" t="s">
        <v>37</v>
      </c>
      <c r="N152" t="s">
        <v>2</v>
      </c>
      <c r="O152">
        <f t="shared" si="2"/>
        <v>7222.1917000000003</v>
      </c>
    </row>
    <row r="153" spans="2:15">
      <c r="B153" t="s">
        <v>33</v>
      </c>
      <c r="C153">
        <v>18.5</v>
      </c>
      <c r="D153" s="2" t="s">
        <v>2</v>
      </c>
      <c r="E153">
        <v>2</v>
      </c>
      <c r="F153">
        <v>7729.2901000000002</v>
      </c>
      <c r="G153">
        <v>38</v>
      </c>
      <c r="H153" s="6">
        <v>5.3631999999999999E-17</v>
      </c>
      <c r="I153" t="s">
        <v>33</v>
      </c>
      <c r="J153">
        <v>1</v>
      </c>
      <c r="K153">
        <v>18.5</v>
      </c>
      <c r="L153">
        <v>19</v>
      </c>
      <c r="M153" s="2" t="s">
        <v>36</v>
      </c>
      <c r="N153" t="s">
        <v>2</v>
      </c>
      <c r="O153">
        <f t="shared" si="2"/>
        <v>7715.0142000000005</v>
      </c>
    </row>
    <row r="154" spans="2:15">
      <c r="B154" t="s">
        <v>33</v>
      </c>
      <c r="C154">
        <v>19.5</v>
      </c>
      <c r="D154" s="2" t="s">
        <v>1</v>
      </c>
      <c r="E154">
        <v>1</v>
      </c>
      <c r="F154">
        <v>7729.2446</v>
      </c>
      <c r="G154">
        <v>40</v>
      </c>
      <c r="H154" s="6">
        <v>5.6466999999999994E-17</v>
      </c>
      <c r="I154" t="s">
        <v>33</v>
      </c>
      <c r="J154">
        <v>1</v>
      </c>
      <c r="K154">
        <v>19.5</v>
      </c>
      <c r="L154">
        <v>19</v>
      </c>
      <c r="M154" s="2" t="s">
        <v>37</v>
      </c>
      <c r="N154" t="s">
        <v>1</v>
      </c>
      <c r="O154">
        <f t="shared" si="2"/>
        <v>7714.9687000000004</v>
      </c>
    </row>
    <row r="155" spans="2:15">
      <c r="B155" t="s">
        <v>33</v>
      </c>
      <c r="C155">
        <v>19.5</v>
      </c>
      <c r="D155" s="2" t="s">
        <v>1</v>
      </c>
      <c r="E155">
        <v>2</v>
      </c>
      <c r="F155">
        <v>8219.0730000000003</v>
      </c>
      <c r="G155">
        <v>40</v>
      </c>
      <c r="H155" s="6">
        <v>5.3896999999999999E-18</v>
      </c>
      <c r="I155" t="s">
        <v>33</v>
      </c>
      <c r="J155">
        <v>1</v>
      </c>
      <c r="K155">
        <v>19.5</v>
      </c>
      <c r="L155">
        <v>20</v>
      </c>
      <c r="M155" s="2" t="s">
        <v>36</v>
      </c>
      <c r="N155" t="s">
        <v>1</v>
      </c>
      <c r="O155">
        <f t="shared" si="2"/>
        <v>8204.7970999999998</v>
      </c>
    </row>
    <row r="156" spans="2:15">
      <c r="B156" t="s">
        <v>33</v>
      </c>
      <c r="C156">
        <v>19.5</v>
      </c>
      <c r="D156" s="2" t="s">
        <v>2</v>
      </c>
      <c r="E156">
        <v>1</v>
      </c>
      <c r="F156">
        <v>7717.3671000000004</v>
      </c>
      <c r="G156">
        <v>40</v>
      </c>
      <c r="H156" s="6">
        <v>5.9777000000000005E-17</v>
      </c>
      <c r="I156" t="s">
        <v>33</v>
      </c>
      <c r="J156">
        <v>1</v>
      </c>
      <c r="K156">
        <v>19.5</v>
      </c>
      <c r="L156">
        <v>19</v>
      </c>
      <c r="M156" s="2" t="s">
        <v>37</v>
      </c>
      <c r="N156" t="s">
        <v>2</v>
      </c>
      <c r="O156">
        <f t="shared" si="2"/>
        <v>7703.0912000000008</v>
      </c>
    </row>
    <row r="157" spans="2:15">
      <c r="B157" t="s">
        <v>33</v>
      </c>
      <c r="C157">
        <v>19.5</v>
      </c>
      <c r="D157" s="2" t="s">
        <v>2</v>
      </c>
      <c r="E157">
        <v>2</v>
      </c>
      <c r="F157">
        <v>8232.5913</v>
      </c>
      <c r="G157">
        <v>40</v>
      </c>
      <c r="H157" s="6">
        <v>5.0513000000000002E-18</v>
      </c>
      <c r="I157" t="s">
        <v>33</v>
      </c>
      <c r="J157">
        <v>1</v>
      </c>
      <c r="K157">
        <v>19.5</v>
      </c>
      <c r="L157">
        <v>20</v>
      </c>
      <c r="M157" s="2" t="s">
        <v>36</v>
      </c>
      <c r="N157" t="s">
        <v>2</v>
      </c>
      <c r="O157">
        <f t="shared" si="2"/>
        <v>8218.3153999999995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0F1A-EE58-4ACF-9FB4-E503D2235E9E}">
  <dimension ref="A1:D8"/>
  <sheetViews>
    <sheetView workbookViewId="0">
      <selection activeCell="C2" sqref="C2"/>
    </sheetView>
  </sheetViews>
  <sheetFormatPr defaultRowHeight="14.4"/>
  <sheetData>
    <row r="1" spans="1:4">
      <c r="A1" t="s">
        <v>18</v>
      </c>
      <c r="B1" t="s">
        <v>19</v>
      </c>
      <c r="C1" t="s">
        <v>27</v>
      </c>
      <c r="D1" t="s">
        <v>28</v>
      </c>
    </row>
    <row r="2" spans="1:4">
      <c r="A2" s="1" t="s">
        <v>0</v>
      </c>
      <c r="B2" t="s">
        <v>20</v>
      </c>
      <c r="C2">
        <v>0</v>
      </c>
      <c r="D2">
        <v>1</v>
      </c>
    </row>
    <row r="3" spans="1:4">
      <c r="A3" s="1" t="s">
        <v>4</v>
      </c>
      <c r="B3" t="s">
        <v>21</v>
      </c>
      <c r="C3">
        <v>50</v>
      </c>
      <c r="D3">
        <v>0</v>
      </c>
    </row>
    <row r="4" spans="1:4">
      <c r="A4" s="1" t="s">
        <v>5</v>
      </c>
      <c r="B4" t="s">
        <v>22</v>
      </c>
      <c r="C4">
        <v>100</v>
      </c>
      <c r="D4">
        <v>0</v>
      </c>
    </row>
    <row r="5" spans="1:4">
      <c r="A5" s="1" t="s">
        <v>6</v>
      </c>
      <c r="B5" t="s">
        <v>23</v>
      </c>
      <c r="C5">
        <v>150</v>
      </c>
      <c r="D5">
        <v>1</v>
      </c>
    </row>
    <row r="6" spans="1:4">
      <c r="A6" s="1" t="s">
        <v>7</v>
      </c>
      <c r="B6" t="s">
        <v>24</v>
      </c>
      <c r="C6">
        <v>200</v>
      </c>
      <c r="D6">
        <v>0</v>
      </c>
    </row>
    <row r="7" spans="1:4">
      <c r="A7" s="1" t="s">
        <v>3</v>
      </c>
      <c r="B7" t="s">
        <v>25</v>
      </c>
      <c r="C7">
        <v>250</v>
      </c>
      <c r="D7">
        <v>2</v>
      </c>
    </row>
    <row r="8" spans="1:4">
      <c r="A8" t="s">
        <v>39</v>
      </c>
      <c r="B8" t="s">
        <v>40</v>
      </c>
      <c r="C8">
        <v>10000</v>
      </c>
      <c r="D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4720-329D-4584-A4E3-F99FE826F0BE}">
  <dimension ref="A1:AH6349"/>
  <sheetViews>
    <sheetView topLeftCell="S1" workbookViewId="0">
      <selection activeCell="AA2" sqref="AA2"/>
    </sheetView>
  </sheetViews>
  <sheetFormatPr defaultRowHeight="14.4"/>
  <cols>
    <col min="2" max="2" width="11.1015625" bestFit="1" customWidth="1"/>
    <col min="3" max="3" width="8.05078125" bestFit="1" customWidth="1"/>
    <col min="4" max="4" width="10.15625" customWidth="1"/>
    <col min="5" max="5" width="2" bestFit="1" customWidth="1"/>
    <col min="6" max="6" width="4.68359375" bestFit="1" customWidth="1"/>
    <col min="7" max="7" width="2.9453125" bestFit="1" customWidth="1"/>
    <col min="8" max="8" width="1.68359375" bestFit="1" customWidth="1"/>
    <col min="9" max="9" width="7.47265625" bestFit="1" customWidth="1"/>
    <col min="10" max="10" width="2.3671875" bestFit="1" customWidth="1"/>
    <col min="11" max="11" width="4.68359375" bestFit="1" customWidth="1"/>
    <col min="12" max="12" width="3.734375" bestFit="1" customWidth="1"/>
    <col min="13" max="13" width="2.3671875" bestFit="1" customWidth="1"/>
    <col min="14" max="14" width="15.1015625" bestFit="1" customWidth="1"/>
    <col min="15" max="15" width="5.41796875" bestFit="1" customWidth="1"/>
    <col min="16" max="16" width="22.41796875" customWidth="1"/>
    <col min="17" max="17" width="18.62890625" customWidth="1"/>
    <col min="18" max="18" width="15.7890625" customWidth="1"/>
    <col min="19" max="19" width="14.20703125" customWidth="1"/>
    <col min="20" max="20" width="13.734375" customWidth="1"/>
    <col min="24" max="24" width="12.83984375" customWidth="1"/>
    <col min="25" max="25" width="6.41796875" customWidth="1"/>
    <col min="26" max="26" width="6.89453125" style="2" customWidth="1"/>
    <col min="27" max="27" width="7.734375" customWidth="1"/>
    <col min="28" max="28" width="18.62890625" customWidth="1"/>
    <col min="29" max="29" width="8.83984375" style="2"/>
    <col min="30" max="30" width="5.15625" customWidth="1"/>
    <col min="31" max="31" width="4.9453125" customWidth="1"/>
    <col min="34" max="34" width="13.3125" style="7" customWidth="1"/>
  </cols>
  <sheetData>
    <row r="1" spans="1:34">
      <c r="A1" t="s">
        <v>17</v>
      </c>
      <c r="B1" t="s">
        <v>41</v>
      </c>
      <c r="C1" t="s">
        <v>13</v>
      </c>
      <c r="D1" t="s">
        <v>42</v>
      </c>
      <c r="E1" t="s">
        <v>43</v>
      </c>
      <c r="F1" t="s">
        <v>44</v>
      </c>
      <c r="G1" t="s">
        <v>10</v>
      </c>
      <c r="H1" t="s">
        <v>35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6405</v>
      </c>
      <c r="P1" t="s">
        <v>52</v>
      </c>
      <c r="Q1" t="s">
        <v>53</v>
      </c>
      <c r="R1" t="s">
        <v>54</v>
      </c>
      <c r="S1" t="s">
        <v>55</v>
      </c>
      <c r="T1" t="s">
        <v>6406</v>
      </c>
      <c r="U1" t="s">
        <v>6407</v>
      </c>
      <c r="V1" t="s">
        <v>6408</v>
      </c>
      <c r="W1">
        <v>0.05</v>
      </c>
      <c r="X1" t="s">
        <v>6424</v>
      </c>
      <c r="Y1" t="s">
        <v>9</v>
      </c>
      <c r="Z1" s="2" t="s">
        <v>15</v>
      </c>
      <c r="AA1" t="s">
        <v>17</v>
      </c>
      <c r="AB1" t="s">
        <v>24</v>
      </c>
      <c r="AC1" s="2" t="s">
        <v>8</v>
      </c>
      <c r="AD1" t="s">
        <v>16</v>
      </c>
      <c r="AE1" t="s">
        <v>28</v>
      </c>
      <c r="AF1" t="s">
        <v>29</v>
      </c>
      <c r="AG1" t="s">
        <v>30</v>
      </c>
      <c r="AH1" s="7" t="s">
        <v>31</v>
      </c>
    </row>
    <row r="2" spans="1:34">
      <c r="A2">
        <v>1</v>
      </c>
      <c r="B2" s="1">
        <v>2616.2957000000001</v>
      </c>
      <c r="C2" s="6">
        <v>5.0000000000000001E-3</v>
      </c>
      <c r="D2" t="s">
        <v>6411</v>
      </c>
      <c r="E2">
        <v>3</v>
      </c>
      <c r="F2">
        <v>5.5</v>
      </c>
      <c r="G2" t="s">
        <v>1</v>
      </c>
      <c r="H2">
        <v>2</v>
      </c>
      <c r="I2" t="s">
        <v>0</v>
      </c>
      <c r="J2">
        <v>2</v>
      </c>
      <c r="K2">
        <v>4.5</v>
      </c>
      <c r="L2" t="s">
        <v>1</v>
      </c>
      <c r="M2">
        <v>2</v>
      </c>
      <c r="N2" t="s">
        <v>56</v>
      </c>
      <c r="O2">
        <v>-1</v>
      </c>
      <c r="P2" t="str">
        <f>D2&amp;"-"&amp;F2&amp;"-"&amp;G2&amp;"-"&amp;E2&amp;"-"&amp;H2</f>
        <v>X2Pi-a-5.5-e-3-2</v>
      </c>
      <c r="Q2" t="str">
        <f>I2&amp;"-"&amp;K2&amp;"-"&amp;L2&amp;"-"&amp;J2&amp;"-"&amp;M2</f>
        <v>X2Pi-4.5-e-2-2</v>
      </c>
      <c r="R2">
        <f>B2+S2</f>
        <v>8332.9238412699997</v>
      </c>
      <c r="S2">
        <f>_xlfn.IFNA(VLOOKUP(Q2,'MARVEL-X'!A$2:I$1400,7,FALSE),VLOOKUP(Q2,MARVEL!A$2:J$1522,10,FALSE))</f>
        <v>5716.62814127</v>
      </c>
      <c r="T2">
        <f>IF(P2=P1,R2+T1,R2)</f>
        <v>8332.9238412699997</v>
      </c>
      <c r="U2">
        <f>IF(P2=P1,1+U1,1)</f>
        <v>1</v>
      </c>
      <c r="V2">
        <f>IF(P2=P3,"",T2/U2)</f>
        <v>8332.9238412699997</v>
      </c>
      <c r="W2" t="str">
        <f>IF(V2="","",IF(ABS(V2-R2)&gt;W$1,ABS(V2-R2),""))</f>
        <v/>
      </c>
      <c r="X2" t="str">
        <f>Y2&amp;"-"&amp;Z2&amp;"-"&amp;AC2&amp;"-"&amp;AD2&amp;"-"&amp;AG2</f>
        <v>5.5-e-XX-3-0.5</v>
      </c>
      <c r="Y2">
        <f>F2</f>
        <v>5.5</v>
      </c>
      <c r="Z2" s="2" t="str">
        <f>G2</f>
        <v>e</v>
      </c>
      <c r="AA2">
        <f>_xlfn.IFNA(VLOOKUP(X2,'duo-out'!A$2:Q$5000,5,FALSE),E2+10*(H2-1)+1+_xlfn.IFNA(VLOOKUP(D2,states!A$2:C$10,3,FALSE),1))</f>
        <v>15</v>
      </c>
      <c r="AB2">
        <f>IF(V2="","",V2)</f>
        <v>8332.9238412699997</v>
      </c>
      <c r="AC2" s="2" t="str">
        <f>_xlfn.IFNA(VLOOKUP(D2,states!A$2:C$10,2,FALSE),"XX")</f>
        <v>XX</v>
      </c>
      <c r="AD2">
        <f>E2</f>
        <v>3</v>
      </c>
      <c r="AE2">
        <f>_xlfn.IFNA(VLOOKUP(D2,states!A$2:D$10,4,FALSE),0)</f>
        <v>0</v>
      </c>
      <c r="AF2">
        <v>0.5</v>
      </c>
      <c r="AG2">
        <f>IF(AE2=0,AF2,IF(AE2=1,IF(F2=0.5,0.5,IF(H2=1,0.5,1.5)),IF(F2=0.5,0.5,IF(H2=1,2.5,1.5))))</f>
        <v>0.5</v>
      </c>
      <c r="AH2" s="7">
        <f>IF(AC2="XX",0,1/C2^(1/5)*IF(E2=0,100,1)/(E2+1)^(1/4))</f>
        <v>0</v>
      </c>
    </row>
    <row r="3" spans="1:34">
      <c r="A3">
        <v>1642</v>
      </c>
      <c r="B3" s="1">
        <v>2664.8854000000001</v>
      </c>
      <c r="C3" s="6">
        <v>1.085E-2</v>
      </c>
      <c r="D3" t="s">
        <v>0</v>
      </c>
      <c r="E3">
        <v>1</v>
      </c>
      <c r="F3">
        <v>0.5</v>
      </c>
      <c r="G3" t="s">
        <v>1</v>
      </c>
      <c r="H3">
        <v>2</v>
      </c>
      <c r="I3" t="s">
        <v>0</v>
      </c>
      <c r="J3">
        <v>0</v>
      </c>
      <c r="K3">
        <v>1.5</v>
      </c>
      <c r="L3" t="s">
        <v>1</v>
      </c>
      <c r="M3">
        <v>2</v>
      </c>
      <c r="N3" t="s">
        <v>1698</v>
      </c>
      <c r="O3">
        <v>1</v>
      </c>
      <c r="P3" t="str">
        <f>D3&amp;"-"&amp;F3&amp;"-"&amp;G3&amp;"-"&amp;E3&amp;"-"&amp;H3</f>
        <v>X2Pi-0.5-e-1-2</v>
      </c>
      <c r="Q3" t="str">
        <f>I3&amp;"-"&amp;K3&amp;"-"&amp;L3&amp;"-"&amp;J3&amp;"-"&amp;M3</f>
        <v>X2Pi-1.5-e-0-2</v>
      </c>
      <c r="R3">
        <f>B3+S3</f>
        <v>2731.8247293970003</v>
      </c>
      <c r="S3">
        <f>_xlfn.IFNA(VLOOKUP(Q3,'MARVEL-X'!A$2:I$1400,7,FALSE),VLOOKUP(Q3,MARVEL!A$2:J$1522,10,FALSE))</f>
        <v>66.939329396999995</v>
      </c>
      <c r="T3">
        <f>IF(P3=P2,R3+T2,R3)</f>
        <v>2731.8247293970003</v>
      </c>
      <c r="U3">
        <f>IF(P3=P2,1+U2,1)</f>
        <v>1</v>
      </c>
      <c r="V3" t="str">
        <f t="shared" ref="V3:V66" si="0">IF(P3=P4,"",T3/U3)</f>
        <v/>
      </c>
      <c r="W3" t="str">
        <f>IF(V3="","",IF(ABS(V3-R3)&gt;W$1,ABS(V3-R3),""))</f>
        <v/>
      </c>
      <c r="X3" t="str">
        <f>Y3&amp;"-"&amp;Z3&amp;"-"&amp;AC3&amp;"-"&amp;AD3&amp;"-"&amp;AG3</f>
        <v>0.5-e-X-1-0.5</v>
      </c>
      <c r="Y3">
        <f>F3</f>
        <v>0.5</v>
      </c>
      <c r="Z3" s="2" t="str">
        <f>G3</f>
        <v>e</v>
      </c>
      <c r="AA3">
        <f>_xlfn.IFNA(VLOOKUP(X3,'duo-out'!A$2:Q$5000,5,FALSE),E3+10*(H3-1)+1+_xlfn.IFNA(VLOOKUP(D3,states!A$2:C$10,3,FALSE),1))</f>
        <v>2</v>
      </c>
      <c r="AB3" t="str">
        <f>IF(V3="","",V3)</f>
        <v/>
      </c>
      <c r="AC3" s="2" t="str">
        <f>_xlfn.IFNA(VLOOKUP(D3,states!A$2:C$10,2,FALSE),"XX")</f>
        <v>X</v>
      </c>
      <c r="AD3">
        <f>E3</f>
        <v>1</v>
      </c>
      <c r="AE3">
        <f>_xlfn.IFNA(VLOOKUP(D3,states!A$2:D$10,4,FALSE),0)</f>
        <v>1</v>
      </c>
      <c r="AF3">
        <v>0.5</v>
      </c>
      <c r="AG3">
        <f>IF(AE3=0,AF3,IF(AE3=1,IF(F3=0.5,0.5,IF(H3=1,0.5,1.5)),IF(F3=0.5,0.5,IF(H3=1,2.5,1.5))))</f>
        <v>0.5</v>
      </c>
      <c r="AH3" s="7">
        <f>IF(AC3="XX",0,1/C3^(1/5)*IF(E3=0,100,1)/(E3+1)^(1/4))</f>
        <v>2.0780526820866232</v>
      </c>
    </row>
    <row r="4" spans="1:34">
      <c r="A4">
        <v>1924</v>
      </c>
      <c r="B4" s="1">
        <v>2664.8618000000001</v>
      </c>
      <c r="C4" s="6">
        <v>1E-3</v>
      </c>
      <c r="D4" t="s">
        <v>0</v>
      </c>
      <c r="E4">
        <v>1</v>
      </c>
      <c r="F4">
        <v>0.5</v>
      </c>
      <c r="G4" t="s">
        <v>1</v>
      </c>
      <c r="H4">
        <v>2</v>
      </c>
      <c r="I4" t="s">
        <v>0</v>
      </c>
      <c r="J4">
        <v>0</v>
      </c>
      <c r="K4">
        <v>1.5</v>
      </c>
      <c r="L4" t="s">
        <v>1</v>
      </c>
      <c r="M4">
        <v>2</v>
      </c>
      <c r="N4" t="s">
        <v>1980</v>
      </c>
      <c r="O4">
        <v>1</v>
      </c>
      <c r="P4" t="str">
        <f>D4&amp;"-"&amp;F4&amp;"-"&amp;G4&amp;"-"&amp;E4&amp;"-"&amp;H4</f>
        <v>X2Pi-0.5-e-1-2</v>
      </c>
      <c r="Q4" t="str">
        <f>I4&amp;"-"&amp;K4&amp;"-"&amp;L4&amp;"-"&amp;J4&amp;"-"&amp;M4</f>
        <v>X2Pi-1.5-e-0-2</v>
      </c>
      <c r="R4">
        <f>B4+S4</f>
        <v>2731.8011293970003</v>
      </c>
      <c r="S4">
        <f>_xlfn.IFNA(VLOOKUP(Q4,'MARVEL-X'!A$2:I$1400,7,FALSE),VLOOKUP(Q4,MARVEL!A$2:J$1522,10,FALSE))</f>
        <v>66.939329396999995</v>
      </c>
      <c r="T4">
        <f>IF(P4=P3,R4+T3,R4)</f>
        <v>5463.625858794001</v>
      </c>
      <c r="U4">
        <f>IF(P4=P3,1+U3,1)</f>
        <v>2</v>
      </c>
      <c r="V4">
        <f t="shared" si="0"/>
        <v>2731.8129293970005</v>
      </c>
      <c r="W4" t="str">
        <f>IF(V4="","",IF(ABS(V4-R4)&gt;W$1,ABS(V4-R4),""))</f>
        <v/>
      </c>
      <c r="X4" t="str">
        <f>Y4&amp;"-"&amp;Z4&amp;"-"&amp;AC4&amp;"-"&amp;AD4&amp;"-"&amp;AG4</f>
        <v>0.5-e-X-1-0.5</v>
      </c>
      <c r="Y4">
        <f>F4</f>
        <v>0.5</v>
      </c>
      <c r="Z4" s="2" t="str">
        <f>G4</f>
        <v>e</v>
      </c>
      <c r="AA4">
        <f>_xlfn.IFNA(VLOOKUP(X4,'duo-out'!A$2:Q$5000,5,FALSE),E4+10*(H4-1)+1+_xlfn.IFNA(VLOOKUP(D4,states!A$2:C$10,3,FALSE),1))</f>
        <v>2</v>
      </c>
      <c r="AB4">
        <f>IF(V4="","",V4)</f>
        <v>2731.8129293970005</v>
      </c>
      <c r="AC4" s="2" t="str">
        <f>_xlfn.IFNA(VLOOKUP(D4,states!A$2:C$10,2,FALSE),"XX")</f>
        <v>X</v>
      </c>
      <c r="AD4">
        <f>E4</f>
        <v>1</v>
      </c>
      <c r="AE4">
        <f>_xlfn.IFNA(VLOOKUP(D4,states!A$2:D$10,4,FALSE),0)</f>
        <v>1</v>
      </c>
      <c r="AF4">
        <v>0.5</v>
      </c>
      <c r="AG4">
        <f>IF(AE4=0,AF4,IF(AE4=1,IF(F4=0.5,0.5,IF(H4=1,0.5,1.5)),IF(F4=0.5,0.5,IF(H4=1,2.5,1.5))))</f>
        <v>0.5</v>
      </c>
      <c r="AH4" s="7">
        <f>IF(AC4="XX",0,1/C4^(1/5)*IF(E4=0,100,1)/(E4+1)^(1/4))</f>
        <v>3.34766892605235</v>
      </c>
    </row>
    <row r="5" spans="1:34">
      <c r="A5">
        <v>1706</v>
      </c>
      <c r="B5" s="1">
        <v>2540.7134999999998</v>
      </c>
      <c r="C5" s="6">
        <v>5.0000000000000001E-3</v>
      </c>
      <c r="D5" t="s">
        <v>0</v>
      </c>
      <c r="E5">
        <v>2</v>
      </c>
      <c r="F5">
        <v>0.5</v>
      </c>
      <c r="G5" t="s">
        <v>1</v>
      </c>
      <c r="H5">
        <v>2</v>
      </c>
      <c r="I5" t="s">
        <v>0</v>
      </c>
      <c r="J5">
        <v>1</v>
      </c>
      <c r="K5">
        <v>1.5</v>
      </c>
      <c r="L5" t="s">
        <v>1</v>
      </c>
      <c r="M5">
        <v>2</v>
      </c>
      <c r="N5" t="s">
        <v>1762</v>
      </c>
      <c r="O5">
        <v>1</v>
      </c>
      <c r="P5" t="str">
        <f>D5&amp;"-"&amp;F5&amp;"-"&amp;G5&amp;"-"&amp;E5&amp;"-"&amp;H5</f>
        <v>X2Pi-0.5-e-2-2</v>
      </c>
      <c r="Q5" t="str">
        <f>I5&amp;"-"&amp;K5&amp;"-"&amp;L5&amp;"-"&amp;J5&amp;"-"&amp;M5</f>
        <v>X2Pi-1.5-e-1-2</v>
      </c>
      <c r="R5">
        <f>B5+S5</f>
        <v>5337.5991578680005</v>
      </c>
      <c r="S5">
        <f>_xlfn.IFNA(VLOOKUP(Q5,'MARVEL-X'!A$2:I$1400,7,FALSE),VLOOKUP(Q5,MARVEL!A$2:J$1522,10,FALSE))</f>
        <v>2796.8856578680002</v>
      </c>
      <c r="T5">
        <f>IF(P5=P4,R5+T4,R5)</f>
        <v>5337.5991578680005</v>
      </c>
      <c r="U5">
        <f>IF(P5=P4,1+U4,1)</f>
        <v>1</v>
      </c>
      <c r="V5" t="str">
        <f t="shared" si="0"/>
        <v/>
      </c>
      <c r="W5" t="str">
        <f>IF(V5="","",IF(ABS(V5-R5)&gt;W$1,ABS(V5-R5),""))</f>
        <v/>
      </c>
      <c r="X5" t="str">
        <f>Y5&amp;"-"&amp;Z5&amp;"-"&amp;AC5&amp;"-"&amp;AD5&amp;"-"&amp;AG5</f>
        <v>0.5-e-X-2-0.5</v>
      </c>
      <c r="Y5">
        <f>F5</f>
        <v>0.5</v>
      </c>
      <c r="Z5" s="2" t="str">
        <f>G5</f>
        <v>e</v>
      </c>
      <c r="AA5">
        <f>_xlfn.IFNA(VLOOKUP(X5,'duo-out'!A$2:Q$5000,5,FALSE),E5+10*(H5-1)+1+_xlfn.IFNA(VLOOKUP(D5,states!A$2:C$10,3,FALSE),1))</f>
        <v>4</v>
      </c>
      <c r="AB5" t="str">
        <f>IF(V5="","",V5)</f>
        <v/>
      </c>
      <c r="AC5" s="2" t="str">
        <f>_xlfn.IFNA(VLOOKUP(D5,states!A$2:C$10,2,FALSE),"XX")</f>
        <v>X</v>
      </c>
      <c r="AD5">
        <f>E5</f>
        <v>2</v>
      </c>
      <c r="AE5">
        <f>_xlfn.IFNA(VLOOKUP(D5,states!A$2:D$10,4,FALSE),0)</f>
        <v>1</v>
      </c>
      <c r="AF5">
        <v>0.5</v>
      </c>
      <c r="AG5">
        <f>IF(AE5=0,AF5,IF(AE5=1,IF(F5=0.5,0.5,IF(H5=1,0.5,1.5)),IF(F5=0.5,0.5,IF(H5=1,2.5,1.5))))</f>
        <v>0.5</v>
      </c>
      <c r="AH5" s="7">
        <f>IF(AC5="XX",0,1/C5^(1/5)*IF(E5=0,100,1)/(E5+1)^(1/4))</f>
        <v>2.1924297443889911</v>
      </c>
    </row>
    <row r="6" spans="1:34">
      <c r="A6">
        <v>1769</v>
      </c>
      <c r="B6" s="1">
        <v>2605.6855999999998</v>
      </c>
      <c r="C6" s="6">
        <v>5.0000000000000001E-3</v>
      </c>
      <c r="D6" t="s">
        <v>0</v>
      </c>
      <c r="E6">
        <v>2</v>
      </c>
      <c r="F6">
        <v>0.5</v>
      </c>
      <c r="G6" t="s">
        <v>1</v>
      </c>
      <c r="H6">
        <v>2</v>
      </c>
      <c r="I6" t="s">
        <v>0</v>
      </c>
      <c r="J6">
        <v>1</v>
      </c>
      <c r="K6">
        <v>0.5</v>
      </c>
      <c r="L6" t="s">
        <v>2</v>
      </c>
      <c r="M6">
        <v>2</v>
      </c>
      <c r="N6" t="s">
        <v>1825</v>
      </c>
      <c r="O6">
        <v>1</v>
      </c>
      <c r="P6" t="str">
        <f>D6&amp;"-"&amp;F6&amp;"-"&amp;G6&amp;"-"&amp;E6&amp;"-"&amp;H6</f>
        <v>X2Pi-0.5-e-2-2</v>
      </c>
      <c r="Q6" t="str">
        <f>I6&amp;"-"&amp;K6&amp;"-"&amp;L6&amp;"-"&amp;J6&amp;"-"&amp;M6</f>
        <v>X2Pi-0.5-f-1-2</v>
      </c>
      <c r="R6">
        <f>B6+S6</f>
        <v>5337.5936246950005</v>
      </c>
      <c r="S6">
        <f>_xlfn.IFNA(VLOOKUP(Q6,'MARVEL-X'!A$2:I$1400,7,FALSE),VLOOKUP(Q6,MARVEL!A$2:J$1522,10,FALSE))</f>
        <v>2731.9080246950002</v>
      </c>
      <c r="T6">
        <f>IF(P6=P5,R6+T5,R6)</f>
        <v>10675.192782563001</v>
      </c>
      <c r="U6">
        <f>IF(P6=P5,1+U5,1)</f>
        <v>2</v>
      </c>
      <c r="V6">
        <f t="shared" si="0"/>
        <v>5337.5963912815005</v>
      </c>
      <c r="W6" t="str">
        <f>IF(V6="","",IF(ABS(V6-R6)&gt;W$1,ABS(V6-R6),""))</f>
        <v/>
      </c>
      <c r="X6" t="str">
        <f>Y6&amp;"-"&amp;Z6&amp;"-"&amp;AC6&amp;"-"&amp;AD6&amp;"-"&amp;AG6</f>
        <v>0.5-e-X-2-0.5</v>
      </c>
      <c r="Y6">
        <f>F6</f>
        <v>0.5</v>
      </c>
      <c r="Z6" s="2" t="str">
        <f>G6</f>
        <v>e</v>
      </c>
      <c r="AA6">
        <f>_xlfn.IFNA(VLOOKUP(X6,'duo-out'!A$2:Q$5000,5,FALSE),E6+10*(H6-1)+1+_xlfn.IFNA(VLOOKUP(D6,states!A$2:C$10,3,FALSE),1))</f>
        <v>4</v>
      </c>
      <c r="AB6">
        <f>IF(V6="","",V6)</f>
        <v>5337.5963912815005</v>
      </c>
      <c r="AC6" s="2" t="str">
        <f>_xlfn.IFNA(VLOOKUP(D6,states!A$2:C$10,2,FALSE),"XX")</f>
        <v>X</v>
      </c>
      <c r="AD6">
        <f>E6</f>
        <v>2</v>
      </c>
      <c r="AE6">
        <f>_xlfn.IFNA(VLOOKUP(D6,states!A$2:D$10,4,FALSE),0)</f>
        <v>1</v>
      </c>
      <c r="AF6">
        <v>0.5</v>
      </c>
      <c r="AG6">
        <f>IF(AE6=0,AF6,IF(AE6=1,IF(F6=0.5,0.5,IF(H6=1,0.5,1.5)),IF(F6=0.5,0.5,IF(H6=1,2.5,1.5))))</f>
        <v>0.5</v>
      </c>
      <c r="AH6" s="7">
        <f>IF(AC6="XX",0,1/C6^(1/5)*IF(E6=0,100,1)/(E6+1)^(1/4))</f>
        <v>2.1924297443889911</v>
      </c>
    </row>
    <row r="7" spans="1:34">
      <c r="A7">
        <v>2609</v>
      </c>
      <c r="B7" s="1">
        <v>2296.2426</v>
      </c>
      <c r="C7" s="6">
        <v>5.0000000000000001E-3</v>
      </c>
      <c r="D7" t="s">
        <v>0</v>
      </c>
      <c r="E7">
        <v>4</v>
      </c>
      <c r="F7">
        <v>0.5</v>
      </c>
      <c r="G7" t="s">
        <v>1</v>
      </c>
      <c r="H7">
        <v>2</v>
      </c>
      <c r="I7" t="s">
        <v>0</v>
      </c>
      <c r="J7">
        <v>3</v>
      </c>
      <c r="K7">
        <v>1.5</v>
      </c>
      <c r="L7" t="s">
        <v>1</v>
      </c>
      <c r="M7">
        <v>2</v>
      </c>
      <c r="N7" t="s">
        <v>2665</v>
      </c>
      <c r="O7">
        <v>1</v>
      </c>
      <c r="P7" t="str">
        <f>D7&amp;"-"&amp;F7&amp;"-"&amp;G7&amp;"-"&amp;E7&amp;"-"&amp;H7</f>
        <v>X2Pi-0.5-e-4-2</v>
      </c>
      <c r="Q7" t="str">
        <f>I7&amp;"-"&amp;K7&amp;"-"&amp;L7&amp;"-"&amp;J7&amp;"-"&amp;M7</f>
        <v>X2Pi-1.5-e-3-2</v>
      </c>
      <c r="R7">
        <f>B7+S7</f>
        <v>10176.430098831999</v>
      </c>
      <c r="S7">
        <f>_xlfn.IFNA(VLOOKUP(Q7,'MARVEL-X'!A$2:I$1400,7,FALSE),VLOOKUP(Q7,MARVEL!A$2:J$1522,10,FALSE))</f>
        <v>7880.1874988319996</v>
      </c>
      <c r="T7">
        <f>IF(P7=P6,R7+T6,R7)</f>
        <v>10176.430098831999</v>
      </c>
      <c r="U7">
        <f>IF(P7=P6,1+U6,1)</f>
        <v>1</v>
      </c>
      <c r="V7">
        <f t="shared" si="0"/>
        <v>10176.430098831999</v>
      </c>
      <c r="W7" t="str">
        <f>IF(V7="","",IF(ABS(V7-R7)&gt;W$1,ABS(V7-R7),""))</f>
        <v/>
      </c>
      <c r="X7" t="str">
        <f>Y7&amp;"-"&amp;Z7&amp;"-"&amp;AC7&amp;"-"&amp;AD7&amp;"-"&amp;AG7</f>
        <v>0.5-e-X-4-0.5</v>
      </c>
      <c r="Y7">
        <f>F7</f>
        <v>0.5</v>
      </c>
      <c r="Z7" s="2" t="str">
        <f>G7</f>
        <v>e</v>
      </c>
      <c r="AA7">
        <f>_xlfn.IFNA(VLOOKUP(X7,'duo-out'!A$2:Q$5000,5,FALSE),E7+10*(H7-1)+1+_xlfn.IFNA(VLOOKUP(D7,states!A$2:C$10,3,FALSE),1))</f>
        <v>8</v>
      </c>
      <c r="AB7">
        <f>IF(V7="","",V7)</f>
        <v>10176.430098831999</v>
      </c>
      <c r="AC7" s="2" t="str">
        <f>_xlfn.IFNA(VLOOKUP(D7,states!A$2:C$10,2,FALSE),"XX")</f>
        <v>X</v>
      </c>
      <c r="AD7">
        <f>E7</f>
        <v>4</v>
      </c>
      <c r="AE7">
        <f>_xlfn.IFNA(VLOOKUP(D7,states!A$2:D$10,4,FALSE),0)</f>
        <v>1</v>
      </c>
      <c r="AF7">
        <v>0.5</v>
      </c>
      <c r="AG7">
        <f>IF(AE7=0,AF7,IF(AE7=1,IF(F7=0.5,0.5,IF(H7=1,0.5,1.5)),IF(F7=0.5,0.5,IF(H7=1,2.5,1.5))))</f>
        <v>0.5</v>
      </c>
      <c r="AH7" s="7">
        <f>IF(AC7="XX",0,1/C7^(1/5)*IF(E7=0,100,1)/(E7+1)^(1/4))</f>
        <v>1.9295831501316907</v>
      </c>
    </row>
    <row r="8" spans="1:34">
      <c r="A8">
        <v>2569</v>
      </c>
      <c r="B8" s="1">
        <v>0.110622418</v>
      </c>
      <c r="C8" s="6">
        <v>1.6899999999999999E-4</v>
      </c>
      <c r="D8" t="s">
        <v>0</v>
      </c>
      <c r="E8">
        <v>0</v>
      </c>
      <c r="F8">
        <v>0.5</v>
      </c>
      <c r="G8" t="s">
        <v>2</v>
      </c>
      <c r="H8">
        <v>2</v>
      </c>
      <c r="I8" t="s">
        <v>0</v>
      </c>
      <c r="J8">
        <v>0</v>
      </c>
      <c r="K8">
        <v>0.5</v>
      </c>
      <c r="L8" t="s">
        <v>1</v>
      </c>
      <c r="M8">
        <v>2</v>
      </c>
      <c r="N8" t="s">
        <v>2625</v>
      </c>
      <c r="O8">
        <v>1</v>
      </c>
      <c r="P8" t="str">
        <f>D8&amp;"-"&amp;F8&amp;"-"&amp;G8&amp;"-"&amp;E8&amp;"-"&amp;H8</f>
        <v>X2Pi-0.5-f-0-2</v>
      </c>
      <c r="Q8" t="str">
        <f>I8&amp;"-"&amp;K8&amp;"-"&amp;L8&amp;"-"&amp;J8&amp;"-"&amp;M8</f>
        <v>X2Pi-0.5-e-0-2</v>
      </c>
      <c r="R8">
        <f>B8+S8</f>
        <v>0.110622418</v>
      </c>
      <c r="S8">
        <f>_xlfn.IFNA(VLOOKUP(Q8,'MARVEL-X'!A$2:I$1400,7,FALSE),VLOOKUP(Q8,MARVEL!A$2:J$1522,10,FALSE))</f>
        <v>0</v>
      </c>
      <c r="T8">
        <f>IF(P8=P7,R8+T7,R8)</f>
        <v>0.110622418</v>
      </c>
      <c r="U8">
        <f>IF(P8=P7,1+U7,1)</f>
        <v>1</v>
      </c>
      <c r="V8" t="str">
        <f t="shared" si="0"/>
        <v/>
      </c>
      <c r="W8" t="str">
        <f>IF(V8="","",IF(ABS(V8-R8)&gt;W$1,ABS(V8-R8),""))</f>
        <v/>
      </c>
      <c r="X8" t="str">
        <f>Y8&amp;"-"&amp;Z8&amp;"-"&amp;AC8&amp;"-"&amp;AD8&amp;"-"&amp;AG8</f>
        <v>0.5-f-X-0-0.5</v>
      </c>
      <c r="Y8">
        <f>F8</f>
        <v>0.5</v>
      </c>
      <c r="Z8" s="2" t="str">
        <f>G8</f>
        <v>f</v>
      </c>
      <c r="AA8">
        <f>_xlfn.IFNA(VLOOKUP(X8,'duo-out'!A$2:Q$5000,5,FALSE),E8+10*(H8-1)+1+_xlfn.IFNA(VLOOKUP(D8,states!A$2:C$10,3,FALSE),1))</f>
        <v>1</v>
      </c>
      <c r="AB8" t="str">
        <f>IF(V8="","",V8)</f>
        <v/>
      </c>
      <c r="AC8" s="2" t="str">
        <f>_xlfn.IFNA(VLOOKUP(D8,states!A$2:C$10,2,FALSE),"XX")</f>
        <v>X</v>
      </c>
      <c r="AD8">
        <f>E8</f>
        <v>0</v>
      </c>
      <c r="AE8">
        <f>_xlfn.IFNA(VLOOKUP(D8,states!A$2:D$10,4,FALSE),0)</f>
        <v>1</v>
      </c>
      <c r="AF8">
        <v>0.5</v>
      </c>
      <c r="AG8">
        <f>IF(AE8=0,AF8,IF(AE8=1,IF(F8=0.5,0.5,IF(H8=1,0.5,1.5)),IF(F8=0.5,0.5,IF(H8=1,2.5,1.5))))</f>
        <v>0.5</v>
      </c>
      <c r="AH8" s="7">
        <f>IF(AC8="XX",0,1/C8^(1/5)*IF(E8=0,100,1)/(E8+1)^(1/4))</f>
        <v>568.0972134952234</v>
      </c>
    </row>
    <row r="9" spans="1:34">
      <c r="A9">
        <v>2567</v>
      </c>
      <c r="B9" s="1">
        <v>0.110615028</v>
      </c>
      <c r="C9" s="6">
        <v>1.0000000000000001E-9</v>
      </c>
      <c r="D9" t="s">
        <v>0</v>
      </c>
      <c r="E9">
        <v>0</v>
      </c>
      <c r="F9">
        <v>0.5</v>
      </c>
      <c r="G9" t="s">
        <v>2</v>
      </c>
      <c r="H9">
        <v>2</v>
      </c>
      <c r="I9" t="s">
        <v>0</v>
      </c>
      <c r="J9">
        <v>0</v>
      </c>
      <c r="K9">
        <v>0.5</v>
      </c>
      <c r="L9" t="s">
        <v>1</v>
      </c>
      <c r="M9">
        <v>2</v>
      </c>
      <c r="N9" t="s">
        <v>2623</v>
      </c>
      <c r="O9">
        <v>1</v>
      </c>
      <c r="P9" t="str">
        <f>D9&amp;"-"&amp;F9&amp;"-"&amp;G9&amp;"-"&amp;E9&amp;"-"&amp;H9</f>
        <v>X2Pi-0.5-f-0-2</v>
      </c>
      <c r="Q9" t="str">
        <f>I9&amp;"-"&amp;K9&amp;"-"&amp;L9&amp;"-"&amp;J9&amp;"-"&amp;M9</f>
        <v>X2Pi-0.5-e-0-2</v>
      </c>
      <c r="R9">
        <f>B9+S9</f>
        <v>0.110615028</v>
      </c>
      <c r="S9">
        <f>_xlfn.IFNA(VLOOKUP(Q9,'MARVEL-X'!A$2:I$1400,7,FALSE),VLOOKUP(Q9,MARVEL!A$2:J$1522,10,FALSE))</f>
        <v>0</v>
      </c>
      <c r="T9">
        <f>IF(P9=P8,R9+T8,R9)</f>
        <v>0.221237446</v>
      </c>
      <c r="U9">
        <f>IF(P9=P8,1+U8,1)</f>
        <v>2</v>
      </c>
      <c r="V9" t="str">
        <f t="shared" si="0"/>
        <v/>
      </c>
      <c r="W9" t="str">
        <f>IF(V9="","",IF(ABS(V9-R9)&gt;W$1,ABS(V9-R9),""))</f>
        <v/>
      </c>
      <c r="X9" t="str">
        <f>Y9&amp;"-"&amp;Z9&amp;"-"&amp;AC9&amp;"-"&amp;AD9&amp;"-"&amp;AG9</f>
        <v>0.5-f-X-0-0.5</v>
      </c>
      <c r="Y9">
        <f>F9</f>
        <v>0.5</v>
      </c>
      <c r="Z9" s="2" t="str">
        <f>G9</f>
        <v>f</v>
      </c>
      <c r="AA9">
        <f>_xlfn.IFNA(VLOOKUP(X9,'duo-out'!A$2:Q$5000,5,FALSE),E9+10*(H9-1)+1+_xlfn.IFNA(VLOOKUP(D9,states!A$2:C$10,3,FALSE),1))</f>
        <v>1</v>
      </c>
      <c r="AB9" t="str">
        <f>IF(V9="","",V9)</f>
        <v/>
      </c>
      <c r="AC9" s="2" t="str">
        <f>_xlfn.IFNA(VLOOKUP(D9,states!A$2:C$10,2,FALSE),"XX")</f>
        <v>X</v>
      </c>
      <c r="AD9">
        <f>E9</f>
        <v>0</v>
      </c>
      <c r="AE9">
        <f>_xlfn.IFNA(VLOOKUP(D9,states!A$2:D$10,4,FALSE),0)</f>
        <v>1</v>
      </c>
      <c r="AF9">
        <v>0.5</v>
      </c>
      <c r="AG9">
        <f>IF(AE9=0,AF9,IF(AE9=1,IF(F9=0.5,0.5,IF(H9=1,0.5,1.5)),IF(F9=0.5,0.5,IF(H9=1,2.5,1.5))))</f>
        <v>0.5</v>
      </c>
      <c r="AH9" s="7">
        <f>IF(AC9="XX",0,1/C9^(1/5)*IF(E9=0,100,1)/(E9+1)^(1/4))</f>
        <v>6309.5734448019302</v>
      </c>
    </row>
    <row r="10" spans="1:34">
      <c r="A10">
        <v>2564</v>
      </c>
      <c r="B10" s="1">
        <v>0.11061508</v>
      </c>
      <c r="C10" s="6">
        <v>7.7830000000000003E-7</v>
      </c>
      <c r="D10" t="s">
        <v>0</v>
      </c>
      <c r="E10">
        <v>0</v>
      </c>
      <c r="F10">
        <v>0.5</v>
      </c>
      <c r="G10" t="s">
        <v>2</v>
      </c>
      <c r="H10">
        <v>2</v>
      </c>
      <c r="I10" t="s">
        <v>0</v>
      </c>
      <c r="J10">
        <v>0</v>
      </c>
      <c r="K10">
        <v>0.5</v>
      </c>
      <c r="L10" t="s">
        <v>1</v>
      </c>
      <c r="M10">
        <v>2</v>
      </c>
      <c r="N10" t="s">
        <v>2620</v>
      </c>
      <c r="O10">
        <v>1</v>
      </c>
      <c r="P10" t="str">
        <f>D10&amp;"-"&amp;F10&amp;"-"&amp;G10&amp;"-"&amp;E10&amp;"-"&amp;H10</f>
        <v>X2Pi-0.5-f-0-2</v>
      </c>
      <c r="Q10" t="str">
        <f>I10&amp;"-"&amp;K10&amp;"-"&amp;L10&amp;"-"&amp;J10&amp;"-"&amp;M10</f>
        <v>X2Pi-0.5-e-0-2</v>
      </c>
      <c r="R10">
        <f>B10+S10</f>
        <v>0.11061508</v>
      </c>
      <c r="S10">
        <f>_xlfn.IFNA(VLOOKUP(Q10,'MARVEL-X'!A$2:I$1400,7,FALSE),VLOOKUP(Q10,MARVEL!A$2:J$1522,10,FALSE))</f>
        <v>0</v>
      </c>
      <c r="T10">
        <f>IF(P10=P9,R10+T9,R10)</f>
        <v>0.33185252600000004</v>
      </c>
      <c r="U10">
        <f>IF(P10=P9,1+U9,1)</f>
        <v>3</v>
      </c>
      <c r="V10">
        <f t="shared" si="0"/>
        <v>0.11061750866666668</v>
      </c>
      <c r="W10" t="str">
        <f>IF(V10="","",IF(ABS(V10-R10)&gt;W$1,ABS(V10-R10),""))</f>
        <v/>
      </c>
      <c r="X10" t="str">
        <f>Y10&amp;"-"&amp;Z10&amp;"-"&amp;AC10&amp;"-"&amp;AD10&amp;"-"&amp;AG10</f>
        <v>0.5-f-X-0-0.5</v>
      </c>
      <c r="Y10">
        <f>F10</f>
        <v>0.5</v>
      </c>
      <c r="Z10" s="2" t="str">
        <f>G10</f>
        <v>f</v>
      </c>
      <c r="AA10">
        <f>_xlfn.IFNA(VLOOKUP(X10,'duo-out'!A$2:Q$5000,5,FALSE),E10+10*(H10-1)+1+_xlfn.IFNA(VLOOKUP(D10,states!A$2:C$10,3,FALSE),1))</f>
        <v>1</v>
      </c>
      <c r="AB10">
        <f>IF(V10="","",V10)</f>
        <v>0.11061750866666668</v>
      </c>
      <c r="AC10" s="2" t="str">
        <f>_xlfn.IFNA(VLOOKUP(D10,states!A$2:C$10,2,FALSE),"XX")</f>
        <v>X</v>
      </c>
      <c r="AD10">
        <f>E10</f>
        <v>0</v>
      </c>
      <c r="AE10">
        <f>_xlfn.IFNA(VLOOKUP(D10,states!A$2:D$10,4,FALSE),0)</f>
        <v>1</v>
      </c>
      <c r="AF10">
        <v>0.5</v>
      </c>
      <c r="AG10">
        <f>IF(AE10=0,AF10,IF(AE10=1,IF(F10=0.5,0.5,IF(H10=1,0.5,1.5)),IF(F10=0.5,0.5,IF(H10=1,2.5,1.5))))</f>
        <v>0.5</v>
      </c>
      <c r="AH10" s="7">
        <f>IF(AC10="XX",0,1/C10^(1/5)*IF(E10=0,100,1)/(E10+1)^(1/4))</f>
        <v>1666.3667600467279</v>
      </c>
    </row>
    <row r="11" spans="1:34">
      <c r="A11">
        <v>1650</v>
      </c>
      <c r="B11" s="1">
        <v>2664.7422999999999</v>
      </c>
      <c r="C11" s="6">
        <v>5.0000000000000001E-3</v>
      </c>
      <c r="D11" t="s">
        <v>0</v>
      </c>
      <c r="E11">
        <v>1</v>
      </c>
      <c r="F11">
        <v>0.5</v>
      </c>
      <c r="G11" t="s">
        <v>2</v>
      </c>
      <c r="H11">
        <v>2</v>
      </c>
      <c r="I11" t="s">
        <v>0</v>
      </c>
      <c r="J11">
        <v>0</v>
      </c>
      <c r="K11">
        <v>1.5</v>
      </c>
      <c r="L11" t="s">
        <v>2</v>
      </c>
      <c r="M11">
        <v>2</v>
      </c>
      <c r="N11" t="s">
        <v>1706</v>
      </c>
      <c r="O11">
        <v>1</v>
      </c>
      <c r="P11" t="str">
        <f>D11&amp;"-"&amp;F11&amp;"-"&amp;G11&amp;"-"&amp;E11&amp;"-"&amp;H11</f>
        <v>X2Pi-0.5-f-1-2</v>
      </c>
      <c r="Q11" t="str">
        <f>I11&amp;"-"&amp;K11&amp;"-"&amp;L11&amp;"-"&amp;J11&amp;"-"&amp;M11</f>
        <v>X2Pi-1.5-f-0-2</v>
      </c>
      <c r="R11">
        <f>B11+S11</f>
        <v>2731.9263590689998</v>
      </c>
      <c r="S11">
        <f>_xlfn.IFNA(VLOOKUP(Q11,'MARVEL-X'!A$2:I$1400,7,FALSE),VLOOKUP(Q11,MARVEL!A$2:J$1522,10,FALSE))</f>
        <v>67.184059069</v>
      </c>
      <c r="T11">
        <f>IF(P11=P10,R11+T10,R11)</f>
        <v>2731.9263590689998</v>
      </c>
      <c r="U11">
        <f>IF(P11=P10,1+U10,1)</f>
        <v>1</v>
      </c>
      <c r="V11" t="str">
        <f t="shared" si="0"/>
        <v/>
      </c>
      <c r="W11" t="str">
        <f>IF(V11="","",IF(ABS(V11-R11)&gt;W$1,ABS(V11-R11),""))</f>
        <v/>
      </c>
      <c r="X11" t="str">
        <f>Y11&amp;"-"&amp;Z11&amp;"-"&amp;AC11&amp;"-"&amp;AD11&amp;"-"&amp;AG11</f>
        <v>0.5-f-X-1-0.5</v>
      </c>
      <c r="Y11">
        <f>F11</f>
        <v>0.5</v>
      </c>
      <c r="Z11" s="2" t="str">
        <f>G11</f>
        <v>f</v>
      </c>
      <c r="AA11">
        <f>_xlfn.IFNA(VLOOKUP(X11,'duo-out'!A$2:Q$5000,5,FALSE),E11+10*(H11-1)+1+_xlfn.IFNA(VLOOKUP(D11,states!A$2:C$10,3,FALSE),1))</f>
        <v>2</v>
      </c>
      <c r="AB11" t="str">
        <f>IF(V11="","",V11)</f>
        <v/>
      </c>
      <c r="AC11" s="2" t="str">
        <f>_xlfn.IFNA(VLOOKUP(D11,states!A$2:C$10,2,FALSE),"XX")</f>
        <v>X</v>
      </c>
      <c r="AD11">
        <f>E11</f>
        <v>1</v>
      </c>
      <c r="AE11">
        <f>_xlfn.IFNA(VLOOKUP(D11,states!A$2:D$10,4,FALSE),0)</f>
        <v>1</v>
      </c>
      <c r="AF11">
        <v>0.5</v>
      </c>
      <c r="AG11">
        <f>IF(AE11=0,AF11,IF(AE11=1,IF(F11=0.5,0.5,IF(H11=1,0.5,1.5)),IF(F11=0.5,0.5,IF(H11=1,2.5,1.5))))</f>
        <v>0.5</v>
      </c>
      <c r="AH11" s="7">
        <f>IF(AC11="XX",0,1/C11^(1/5)*IF(E11=0,100,1)/(E11+1)^(1/4))</f>
        <v>2.4263223583284943</v>
      </c>
    </row>
    <row r="12" spans="1:34">
      <c r="A12">
        <v>1923</v>
      </c>
      <c r="B12" s="1">
        <v>2664.7229000000002</v>
      </c>
      <c r="C12" s="6">
        <v>1E-3</v>
      </c>
      <c r="D12" t="s">
        <v>0</v>
      </c>
      <c r="E12">
        <v>1</v>
      </c>
      <c r="F12">
        <v>0.5</v>
      </c>
      <c r="G12" t="s">
        <v>2</v>
      </c>
      <c r="H12">
        <v>2</v>
      </c>
      <c r="I12" t="s">
        <v>0</v>
      </c>
      <c r="J12">
        <v>0</v>
      </c>
      <c r="K12">
        <v>1.5</v>
      </c>
      <c r="L12" t="s">
        <v>2</v>
      </c>
      <c r="M12">
        <v>2</v>
      </c>
      <c r="N12" t="s">
        <v>1979</v>
      </c>
      <c r="O12">
        <v>1</v>
      </c>
      <c r="P12" t="str">
        <f>D12&amp;"-"&amp;F12&amp;"-"&amp;G12&amp;"-"&amp;E12&amp;"-"&amp;H12</f>
        <v>X2Pi-0.5-f-1-2</v>
      </c>
      <c r="Q12" t="str">
        <f>I12&amp;"-"&amp;K12&amp;"-"&amp;L12&amp;"-"&amp;J12&amp;"-"&amp;M12</f>
        <v>X2Pi-1.5-f-0-2</v>
      </c>
      <c r="R12">
        <f>B12+S12</f>
        <v>2731.9069590690001</v>
      </c>
      <c r="S12">
        <f>_xlfn.IFNA(VLOOKUP(Q12,'MARVEL-X'!A$2:I$1400,7,FALSE),VLOOKUP(Q12,MARVEL!A$2:J$1522,10,FALSE))</f>
        <v>67.184059069</v>
      </c>
      <c r="T12">
        <f>IF(P12=P11,R12+T11,R12)</f>
        <v>5463.8333181380003</v>
      </c>
      <c r="U12">
        <f>IF(P12=P11,1+U11,1)</f>
        <v>2</v>
      </c>
      <c r="V12">
        <f t="shared" si="0"/>
        <v>2731.9166590690002</v>
      </c>
      <c r="W12" t="str">
        <f>IF(V12="","",IF(ABS(V12-R12)&gt;W$1,ABS(V12-R12),""))</f>
        <v/>
      </c>
      <c r="X12" t="str">
        <f>Y12&amp;"-"&amp;Z12&amp;"-"&amp;AC12&amp;"-"&amp;AD12&amp;"-"&amp;AG12</f>
        <v>0.5-f-X-1-0.5</v>
      </c>
      <c r="Y12">
        <f>F12</f>
        <v>0.5</v>
      </c>
      <c r="Z12" s="2" t="str">
        <f>G12</f>
        <v>f</v>
      </c>
      <c r="AA12">
        <f>_xlfn.IFNA(VLOOKUP(X12,'duo-out'!A$2:Q$5000,5,FALSE),E12+10*(H12-1)+1+_xlfn.IFNA(VLOOKUP(D12,states!A$2:C$10,3,FALSE),1))</f>
        <v>2</v>
      </c>
      <c r="AB12">
        <f>IF(V12="","",V12)</f>
        <v>2731.9166590690002</v>
      </c>
      <c r="AC12" s="2" t="str">
        <f>_xlfn.IFNA(VLOOKUP(D12,states!A$2:C$10,2,FALSE),"XX")</f>
        <v>X</v>
      </c>
      <c r="AD12">
        <f>E12</f>
        <v>1</v>
      </c>
      <c r="AE12">
        <f>_xlfn.IFNA(VLOOKUP(D12,states!A$2:D$10,4,FALSE),0)</f>
        <v>1</v>
      </c>
      <c r="AF12">
        <v>0.5</v>
      </c>
      <c r="AG12">
        <f>IF(AE12=0,AF12,IF(AE12=1,IF(F12=0.5,0.5,IF(H12=1,0.5,1.5)),IF(F12=0.5,0.5,IF(H12=1,2.5,1.5))))</f>
        <v>0.5</v>
      </c>
      <c r="AH12" s="7">
        <f>IF(AC12="XX",0,1/C12^(1/5)*IF(E12=0,100,1)/(E12+1)^(1/4))</f>
        <v>3.34766892605235</v>
      </c>
    </row>
    <row r="13" spans="1:34">
      <c r="A13">
        <v>1712</v>
      </c>
      <c r="B13" s="1">
        <v>2540.5855999999999</v>
      </c>
      <c r="C13" s="6">
        <v>5.0000000000000001E-3</v>
      </c>
      <c r="D13" t="s">
        <v>0</v>
      </c>
      <c r="E13">
        <v>2</v>
      </c>
      <c r="F13">
        <v>0.5</v>
      </c>
      <c r="G13" t="s">
        <v>2</v>
      </c>
      <c r="H13">
        <v>2</v>
      </c>
      <c r="I13" t="s">
        <v>0</v>
      </c>
      <c r="J13">
        <v>1</v>
      </c>
      <c r="K13">
        <v>1.5</v>
      </c>
      <c r="L13" t="s">
        <v>2</v>
      </c>
      <c r="M13">
        <v>2</v>
      </c>
      <c r="N13" t="s">
        <v>1768</v>
      </c>
      <c r="O13">
        <v>1</v>
      </c>
      <c r="P13" t="str">
        <f>D13&amp;"-"&amp;F13&amp;"-"&amp;G13&amp;"-"&amp;E13&amp;"-"&amp;H13</f>
        <v>X2Pi-0.5-f-2-2</v>
      </c>
      <c r="Q13" t="str">
        <f>I13&amp;"-"&amp;K13&amp;"-"&amp;L13&amp;"-"&amp;J13&amp;"-"&amp;M13</f>
        <v>X2Pi-1.5-f-1-2</v>
      </c>
      <c r="R13">
        <f>B13+S13</f>
        <v>5337.704218375</v>
      </c>
      <c r="S13">
        <f>_xlfn.IFNA(VLOOKUP(Q13,'MARVEL-X'!A$2:I$1400,7,FALSE),VLOOKUP(Q13,MARVEL!A$2:J$1522,10,FALSE))</f>
        <v>2797.1186183750001</v>
      </c>
      <c r="T13">
        <f>IF(P13=P12,R13+T12,R13)</f>
        <v>5337.704218375</v>
      </c>
      <c r="U13">
        <f>IF(P13=P12,1+U12,1)</f>
        <v>1</v>
      </c>
      <c r="V13" t="str">
        <f t="shared" si="0"/>
        <v/>
      </c>
      <c r="W13" t="str">
        <f>IF(V13="","",IF(ABS(V13-R13)&gt;W$1,ABS(V13-R13),""))</f>
        <v/>
      </c>
      <c r="X13" t="str">
        <f>Y13&amp;"-"&amp;Z13&amp;"-"&amp;AC13&amp;"-"&amp;AD13&amp;"-"&amp;AG13</f>
        <v>0.5-f-X-2-0.5</v>
      </c>
      <c r="Y13">
        <f>F13</f>
        <v>0.5</v>
      </c>
      <c r="Z13" s="2" t="str">
        <f>G13</f>
        <v>f</v>
      </c>
      <c r="AA13">
        <f>_xlfn.IFNA(VLOOKUP(X13,'duo-out'!A$2:Q$5000,5,FALSE),E13+10*(H13-1)+1+_xlfn.IFNA(VLOOKUP(D13,states!A$2:C$10,3,FALSE),1))</f>
        <v>4</v>
      </c>
      <c r="AB13" t="str">
        <f>IF(V13="","",V13)</f>
        <v/>
      </c>
      <c r="AC13" s="2" t="str">
        <f>_xlfn.IFNA(VLOOKUP(D13,states!A$2:C$10,2,FALSE),"XX")</f>
        <v>X</v>
      </c>
      <c r="AD13">
        <f>E13</f>
        <v>2</v>
      </c>
      <c r="AE13">
        <f>_xlfn.IFNA(VLOOKUP(D13,states!A$2:D$10,4,FALSE),0)</f>
        <v>1</v>
      </c>
      <c r="AF13">
        <v>0.5</v>
      </c>
      <c r="AG13">
        <f>IF(AE13=0,AF13,IF(AE13=1,IF(F13=0.5,0.5,IF(H13=1,0.5,1.5)),IF(F13=0.5,0.5,IF(H13=1,2.5,1.5))))</f>
        <v>0.5</v>
      </c>
      <c r="AH13" s="7">
        <f>IF(AC13="XX",0,1/C13^(1/5)*IF(E13=0,100,1)/(E13+1)^(1/4))</f>
        <v>2.1924297443889911</v>
      </c>
    </row>
    <row r="14" spans="1:34">
      <c r="A14">
        <v>1768</v>
      </c>
      <c r="B14" s="1">
        <v>2605.8820000000001</v>
      </c>
      <c r="C14" s="6">
        <v>1.461E-2</v>
      </c>
      <c r="D14" t="s">
        <v>0</v>
      </c>
      <c r="E14">
        <v>2</v>
      </c>
      <c r="F14">
        <v>0.5</v>
      </c>
      <c r="G14" t="s">
        <v>2</v>
      </c>
      <c r="H14">
        <v>2</v>
      </c>
      <c r="I14" t="s">
        <v>0</v>
      </c>
      <c r="J14">
        <v>1</v>
      </c>
      <c r="K14">
        <v>0.5</v>
      </c>
      <c r="L14" t="s">
        <v>1</v>
      </c>
      <c r="M14">
        <v>2</v>
      </c>
      <c r="N14" t="s">
        <v>1824</v>
      </c>
      <c r="O14">
        <v>1</v>
      </c>
      <c r="P14" t="str">
        <f>D14&amp;"-"&amp;F14&amp;"-"&amp;G14&amp;"-"&amp;E14&amp;"-"&amp;H14</f>
        <v>X2Pi-0.5-f-2-2</v>
      </c>
      <c r="Q14" t="str">
        <f>I14&amp;"-"&amp;K14&amp;"-"&amp;L14&amp;"-"&amp;J14&amp;"-"&amp;M14</f>
        <v>X2Pi-0.5-e-1-2</v>
      </c>
      <c r="R14">
        <f>B14+S14</f>
        <v>5337.6836224670005</v>
      </c>
      <c r="S14">
        <f>_xlfn.IFNA(VLOOKUP(Q14,'MARVEL-X'!A$2:I$1400,7,FALSE),VLOOKUP(Q14,MARVEL!A$2:J$1522,10,FALSE))</f>
        <v>2731.801622467</v>
      </c>
      <c r="T14">
        <f>IF(P14=P13,R14+T13,R14)</f>
        <v>10675.387840842001</v>
      </c>
      <c r="U14">
        <f>IF(P14=P13,1+U13,1)</f>
        <v>2</v>
      </c>
      <c r="V14">
        <f t="shared" si="0"/>
        <v>5337.6939204210003</v>
      </c>
      <c r="W14" t="str">
        <f>IF(V14="","",IF(ABS(V14-R14)&gt;W$1,ABS(V14-R14),""))</f>
        <v/>
      </c>
      <c r="X14" t="str">
        <f>Y14&amp;"-"&amp;Z14&amp;"-"&amp;AC14&amp;"-"&amp;AD14&amp;"-"&amp;AG14</f>
        <v>0.5-f-X-2-0.5</v>
      </c>
      <c r="Y14">
        <f>F14</f>
        <v>0.5</v>
      </c>
      <c r="Z14" s="2" t="str">
        <f>G14</f>
        <v>f</v>
      </c>
      <c r="AA14">
        <f>_xlfn.IFNA(VLOOKUP(X14,'duo-out'!A$2:Q$5000,5,FALSE),E14+10*(H14-1)+1+_xlfn.IFNA(VLOOKUP(D14,states!A$2:C$10,3,FALSE),1))</f>
        <v>4</v>
      </c>
      <c r="AB14">
        <f>IF(V14="","",V14)</f>
        <v>5337.6939204210003</v>
      </c>
      <c r="AC14" s="2" t="str">
        <f>_xlfn.IFNA(VLOOKUP(D14,states!A$2:C$10,2,FALSE),"XX")</f>
        <v>X</v>
      </c>
      <c r="AD14">
        <f>E14</f>
        <v>2</v>
      </c>
      <c r="AE14">
        <f>_xlfn.IFNA(VLOOKUP(D14,states!A$2:D$10,4,FALSE),0)</f>
        <v>1</v>
      </c>
      <c r="AF14">
        <v>0.5</v>
      </c>
      <c r="AG14">
        <f>IF(AE14=0,AF14,IF(AE14=1,IF(F14=0.5,0.5,IF(H14=1,0.5,1.5)),IF(F14=0.5,0.5,IF(H14=1,2.5,1.5))))</f>
        <v>0.5</v>
      </c>
      <c r="AH14" s="7">
        <f>IF(AC14="XX",0,1/C14^(1/5)*IF(E14=0,100,1)/(E14+1)^(1/4))</f>
        <v>1.7692517878335505</v>
      </c>
    </row>
    <row r="15" spans="1:34">
      <c r="A15">
        <v>330</v>
      </c>
      <c r="B15" s="1">
        <v>17.905036509999999</v>
      </c>
      <c r="C15" s="6">
        <v>3.4999999999999998E-7</v>
      </c>
      <c r="D15" t="s">
        <v>0</v>
      </c>
      <c r="E15">
        <v>0</v>
      </c>
      <c r="F15">
        <v>1.5</v>
      </c>
      <c r="G15" t="s">
        <v>1</v>
      </c>
      <c r="H15">
        <v>1</v>
      </c>
      <c r="I15" t="s">
        <v>0</v>
      </c>
      <c r="J15">
        <v>0</v>
      </c>
      <c r="K15">
        <v>0.5</v>
      </c>
      <c r="L15" t="s">
        <v>1</v>
      </c>
      <c r="M15">
        <v>2</v>
      </c>
      <c r="N15" t="s">
        <v>385</v>
      </c>
      <c r="O15">
        <v>-1</v>
      </c>
      <c r="P15" t="str">
        <f>D15&amp;"-"&amp;F15&amp;"-"&amp;G15&amp;"-"&amp;E15&amp;"-"&amp;H15</f>
        <v>X2Pi-1.5-e-0-1</v>
      </c>
      <c r="Q15" t="str">
        <f>I15&amp;"-"&amp;K15&amp;"-"&amp;L15&amp;"-"&amp;J15&amp;"-"&amp;M15</f>
        <v>X2Pi-0.5-e-0-2</v>
      </c>
      <c r="R15">
        <f>B15+S15</f>
        <v>17.905036509999999</v>
      </c>
      <c r="S15">
        <f>_xlfn.IFNA(VLOOKUP(Q15,'MARVEL-X'!A$2:I$1400,7,FALSE),VLOOKUP(Q15,MARVEL!A$2:J$1522,10,FALSE))</f>
        <v>0</v>
      </c>
      <c r="T15">
        <f>IF(P15=P14,R15+T14,R15)</f>
        <v>17.905036509999999</v>
      </c>
      <c r="U15">
        <f>IF(P15=P14,1+U14,1)</f>
        <v>1</v>
      </c>
      <c r="V15" t="str">
        <f t="shared" si="0"/>
        <v/>
      </c>
      <c r="W15" t="str">
        <f>IF(V15="","",IF(ABS(V15-R15)&gt;W$1,ABS(V15-R15),""))</f>
        <v/>
      </c>
      <c r="X15" t="str">
        <f>Y15&amp;"-"&amp;Z15&amp;"-"&amp;AC15&amp;"-"&amp;AD15&amp;"-"&amp;AG15</f>
        <v>1.5-e-X-0-0.5</v>
      </c>
      <c r="Y15">
        <f>F15</f>
        <v>1.5</v>
      </c>
      <c r="Z15" s="2" t="str">
        <f>G15</f>
        <v>e</v>
      </c>
      <c r="AA15">
        <f>_xlfn.IFNA(VLOOKUP(X15,'duo-out'!A$2:Q$5000,5,FALSE),E15+10*(H15-1)+1+_xlfn.IFNA(VLOOKUP(D15,states!A$2:C$10,3,FALSE),1))</f>
        <v>1</v>
      </c>
      <c r="AB15" t="str">
        <f>IF(V15="","",V15)</f>
        <v/>
      </c>
      <c r="AC15" s="2" t="str">
        <f>_xlfn.IFNA(VLOOKUP(D15,states!A$2:C$10,2,FALSE),"XX")</f>
        <v>X</v>
      </c>
      <c r="AD15">
        <f>E15</f>
        <v>0</v>
      </c>
      <c r="AE15">
        <f>_xlfn.IFNA(VLOOKUP(D15,states!A$2:D$10,4,FALSE),0)</f>
        <v>1</v>
      </c>
      <c r="AF15">
        <v>0.5</v>
      </c>
      <c r="AG15">
        <f>IF(AE15=0,AF15,IF(AE15=1,IF(F15=0.5,0.5,IF(H15=1,0.5,1.5)),IF(F15=0.5,0.5,IF(H15=1,2.5,1.5))))</f>
        <v>0.5</v>
      </c>
      <c r="AH15" s="7">
        <f>IF(AC15="XX",0,1/C15^(1/5)*IF(E15=0,100,1)/(E15+1)^(1/4))</f>
        <v>1955.1784020091504</v>
      </c>
    </row>
    <row r="16" spans="1:34">
      <c r="A16">
        <v>2568</v>
      </c>
      <c r="B16" s="1">
        <v>2.3790892000000001E-2</v>
      </c>
      <c r="C16" s="6">
        <v>4.9200000000000004E-9</v>
      </c>
      <c r="D16" t="s">
        <v>0</v>
      </c>
      <c r="E16">
        <v>0</v>
      </c>
      <c r="F16">
        <v>1.5</v>
      </c>
      <c r="G16" t="s">
        <v>1</v>
      </c>
      <c r="H16">
        <v>1</v>
      </c>
      <c r="I16" t="s">
        <v>0</v>
      </c>
      <c r="J16">
        <v>0</v>
      </c>
      <c r="K16">
        <v>1.5</v>
      </c>
      <c r="L16" t="s">
        <v>2</v>
      </c>
      <c r="M16">
        <v>1</v>
      </c>
      <c r="N16" t="s">
        <v>2624</v>
      </c>
      <c r="O16">
        <v>1</v>
      </c>
      <c r="P16" t="str">
        <f>D16&amp;"-"&amp;F16&amp;"-"&amp;G16&amp;"-"&amp;E16&amp;"-"&amp;H16</f>
        <v>X2Pi-1.5-e-0-1</v>
      </c>
      <c r="Q16" t="str">
        <f>I16&amp;"-"&amp;K16&amp;"-"&amp;L16&amp;"-"&amp;J16&amp;"-"&amp;M16</f>
        <v>X2Pi-1.5-f-0-1</v>
      </c>
      <c r="R16">
        <f>B16+S16</f>
        <v>17.904908030000001</v>
      </c>
      <c r="S16">
        <f>_xlfn.IFNA(VLOOKUP(Q16,'MARVEL-X'!A$2:I$1400,7,FALSE),VLOOKUP(Q16,MARVEL!A$2:J$1522,10,FALSE))</f>
        <v>17.881117138</v>
      </c>
      <c r="T16">
        <f>IF(P16=P15,R16+T15,R16)</f>
        <v>35.809944540000004</v>
      </c>
      <c r="U16">
        <f>IF(P16=P15,1+U15,1)</f>
        <v>2</v>
      </c>
      <c r="V16" t="str">
        <f t="shared" si="0"/>
        <v/>
      </c>
      <c r="W16" t="str">
        <f>IF(V16="","",IF(ABS(V16-R16)&gt;W$1,ABS(V16-R16),""))</f>
        <v/>
      </c>
      <c r="X16" t="str">
        <f>Y16&amp;"-"&amp;Z16&amp;"-"&amp;AC16&amp;"-"&amp;AD16&amp;"-"&amp;AG16</f>
        <v>1.5-e-X-0-0.5</v>
      </c>
      <c r="Y16">
        <f>F16</f>
        <v>1.5</v>
      </c>
      <c r="Z16" s="2" t="str">
        <f>G16</f>
        <v>e</v>
      </c>
      <c r="AA16">
        <f>_xlfn.IFNA(VLOOKUP(X16,'duo-out'!A$2:Q$5000,5,FALSE),E16+10*(H16-1)+1+_xlfn.IFNA(VLOOKUP(D16,states!A$2:C$10,3,FALSE),1))</f>
        <v>1</v>
      </c>
      <c r="AB16" t="str">
        <f>IF(V16="","",V16)</f>
        <v/>
      </c>
      <c r="AC16" s="2" t="str">
        <f>_xlfn.IFNA(VLOOKUP(D16,states!A$2:C$10,2,FALSE),"XX")</f>
        <v>X</v>
      </c>
      <c r="AD16">
        <f>E16</f>
        <v>0</v>
      </c>
      <c r="AE16">
        <f>_xlfn.IFNA(VLOOKUP(D16,states!A$2:D$10,4,FALSE),0)</f>
        <v>1</v>
      </c>
      <c r="AF16">
        <v>0.5</v>
      </c>
      <c r="AG16">
        <f>IF(AE16=0,AF16,IF(AE16=1,IF(F16=0.5,0.5,IF(H16=1,0.5,1.5)),IF(F16=0.5,0.5,IF(H16=1,2.5,1.5))))</f>
        <v>0.5</v>
      </c>
      <c r="AH16" s="7">
        <f>IF(AC16="XX",0,1/C16^(1/5)*IF(E16=0,100,1)/(E16+1)^(1/4))</f>
        <v>4587.8264347802005</v>
      </c>
    </row>
    <row r="17" spans="1:34">
      <c r="A17">
        <v>2572</v>
      </c>
      <c r="B17" s="1">
        <v>17.905039899999998</v>
      </c>
      <c r="C17" s="6">
        <v>1.5009999999999999E-4</v>
      </c>
      <c r="D17" t="s">
        <v>0</v>
      </c>
      <c r="E17">
        <v>0</v>
      </c>
      <c r="F17">
        <v>1.5</v>
      </c>
      <c r="G17" t="s">
        <v>1</v>
      </c>
      <c r="H17">
        <v>1</v>
      </c>
      <c r="I17" t="s">
        <v>0</v>
      </c>
      <c r="J17">
        <v>0</v>
      </c>
      <c r="K17">
        <v>0.5</v>
      </c>
      <c r="L17" t="s">
        <v>1</v>
      </c>
      <c r="M17">
        <v>2</v>
      </c>
      <c r="N17" t="s">
        <v>2628</v>
      </c>
      <c r="O17">
        <v>1</v>
      </c>
      <c r="P17" t="str">
        <f>D17&amp;"-"&amp;F17&amp;"-"&amp;G17&amp;"-"&amp;E17&amp;"-"&amp;H17</f>
        <v>X2Pi-1.5-e-0-1</v>
      </c>
      <c r="Q17" t="str">
        <f>I17&amp;"-"&amp;K17&amp;"-"&amp;L17&amp;"-"&amp;J17&amp;"-"&amp;M17</f>
        <v>X2Pi-0.5-e-0-2</v>
      </c>
      <c r="R17">
        <f>B17+S17</f>
        <v>17.905039899999998</v>
      </c>
      <c r="S17">
        <f>_xlfn.IFNA(VLOOKUP(Q17,'MARVEL-X'!A$2:I$1400,7,FALSE),VLOOKUP(Q17,MARVEL!A$2:J$1522,10,FALSE))</f>
        <v>0</v>
      </c>
      <c r="T17">
        <f>IF(P17=P16,R17+T16,R17)</f>
        <v>53.714984440000002</v>
      </c>
      <c r="U17">
        <f>IF(P17=P16,1+U16,1)</f>
        <v>3</v>
      </c>
      <c r="V17">
        <f t="shared" si="0"/>
        <v>17.904994813333335</v>
      </c>
      <c r="W17" t="str">
        <f>IF(V17="","",IF(ABS(V17-R17)&gt;W$1,ABS(V17-R17),""))</f>
        <v/>
      </c>
      <c r="X17" t="str">
        <f>Y17&amp;"-"&amp;Z17&amp;"-"&amp;AC17&amp;"-"&amp;AD17&amp;"-"&amp;AG17</f>
        <v>1.5-e-X-0-0.5</v>
      </c>
      <c r="Y17">
        <f>F17</f>
        <v>1.5</v>
      </c>
      <c r="Z17" s="2" t="str">
        <f>G17</f>
        <v>e</v>
      </c>
      <c r="AA17">
        <f>_xlfn.IFNA(VLOOKUP(X17,'duo-out'!A$2:Q$5000,5,FALSE),E17+10*(H17-1)+1+_xlfn.IFNA(VLOOKUP(D17,states!A$2:C$10,3,FALSE),1))</f>
        <v>1</v>
      </c>
      <c r="AB17">
        <f>IF(V17="","",V17)</f>
        <v>17.904994813333335</v>
      </c>
      <c r="AC17" s="2" t="str">
        <f>_xlfn.IFNA(VLOOKUP(D17,states!A$2:C$10,2,FALSE),"XX")</f>
        <v>X</v>
      </c>
      <c r="AD17">
        <f>E17</f>
        <v>0</v>
      </c>
      <c r="AE17">
        <f>_xlfn.IFNA(VLOOKUP(D17,states!A$2:D$10,4,FALSE),0)</f>
        <v>1</v>
      </c>
      <c r="AF17">
        <v>0.5</v>
      </c>
      <c r="AG17">
        <f>IF(AE17=0,AF17,IF(AE17=1,IF(F17=0.5,0.5,IF(H17=1,0.5,1.5)),IF(F17=0.5,0.5,IF(H17=1,2.5,1.5))))</f>
        <v>0.5</v>
      </c>
      <c r="AH17" s="7">
        <f>IF(AC17="XX",0,1/C17^(1/5)*IF(E17=0,100,1)/(E17+1)^(1/4))</f>
        <v>581.73321539954611</v>
      </c>
    </row>
    <row r="18" spans="1:34">
      <c r="A18">
        <v>1627</v>
      </c>
      <c r="B18" s="1">
        <v>2676.3595999999998</v>
      </c>
      <c r="C18" s="6">
        <v>5.0000000000000001E-3</v>
      </c>
      <c r="D18" t="s">
        <v>0</v>
      </c>
      <c r="E18">
        <v>1</v>
      </c>
      <c r="F18">
        <v>1.5</v>
      </c>
      <c r="G18" t="s">
        <v>1</v>
      </c>
      <c r="H18">
        <v>1</v>
      </c>
      <c r="I18" t="s">
        <v>0</v>
      </c>
      <c r="J18">
        <v>0</v>
      </c>
      <c r="K18">
        <v>2.5</v>
      </c>
      <c r="L18" t="s">
        <v>1</v>
      </c>
      <c r="M18">
        <v>1</v>
      </c>
      <c r="N18" t="s">
        <v>1683</v>
      </c>
      <c r="O18">
        <v>1</v>
      </c>
      <c r="P18" t="str">
        <f>D18&amp;"-"&amp;F18&amp;"-"&amp;G18&amp;"-"&amp;E18&amp;"-"&amp;H18</f>
        <v>X2Pi-1.5-e-1-1</v>
      </c>
      <c r="Q18" t="str">
        <f>I18&amp;"-"&amp;K18&amp;"-"&amp;L18&amp;"-"&amp;J18&amp;"-"&amp;M18</f>
        <v>X2Pi-2.5-e-0-1</v>
      </c>
      <c r="R18">
        <f>B18+S18</f>
        <v>2749.6714754739996</v>
      </c>
      <c r="S18">
        <f>_xlfn.IFNA(VLOOKUP(Q18,'MARVEL-X'!A$2:I$1400,7,FALSE),VLOOKUP(Q18,MARVEL!A$2:J$1522,10,FALSE))</f>
        <v>73.311875474000004</v>
      </c>
      <c r="T18">
        <f>IF(P18=P17,R18+T17,R18)</f>
        <v>2749.6714754739996</v>
      </c>
      <c r="U18">
        <f>IF(P18=P17,1+U17,1)</f>
        <v>1</v>
      </c>
      <c r="V18" t="str">
        <f t="shared" si="0"/>
        <v/>
      </c>
      <c r="W18" t="str">
        <f>IF(V18="","",IF(ABS(V18-R18)&gt;W$1,ABS(V18-R18),""))</f>
        <v/>
      </c>
      <c r="X18" t="str">
        <f>Y18&amp;"-"&amp;Z18&amp;"-"&amp;AC18&amp;"-"&amp;AD18&amp;"-"&amp;AG18</f>
        <v>1.5-e-X-1-0.5</v>
      </c>
      <c r="Y18">
        <f>F18</f>
        <v>1.5</v>
      </c>
      <c r="Z18" s="2" t="str">
        <f>G18</f>
        <v>e</v>
      </c>
      <c r="AA18">
        <f>_xlfn.IFNA(VLOOKUP(X18,'duo-out'!A$2:Q$5000,5,FALSE),E18+10*(H18-1)+1+_xlfn.IFNA(VLOOKUP(D18,states!A$2:C$10,3,FALSE),1))</f>
        <v>3</v>
      </c>
      <c r="AB18" t="str">
        <f>IF(V18="","",V18)</f>
        <v/>
      </c>
      <c r="AC18" s="2" t="str">
        <f>_xlfn.IFNA(VLOOKUP(D18,states!A$2:C$10,2,FALSE),"XX")</f>
        <v>X</v>
      </c>
      <c r="AD18">
        <f>E18</f>
        <v>1</v>
      </c>
      <c r="AE18">
        <f>_xlfn.IFNA(VLOOKUP(D18,states!A$2:D$10,4,FALSE),0)</f>
        <v>1</v>
      </c>
      <c r="AF18">
        <v>0.5</v>
      </c>
      <c r="AG18">
        <f>IF(AE18=0,AF18,IF(AE18=1,IF(F18=0.5,0.5,IF(H18=1,0.5,1.5)),IF(F18=0.5,0.5,IF(H18=1,2.5,1.5))))</f>
        <v>0.5</v>
      </c>
      <c r="AH18" s="7">
        <f>IF(AC18="XX",0,1/C18^(1/5)*IF(E18=0,100,1)/(E18+1)^(1/4))</f>
        <v>2.4263223583284943</v>
      </c>
    </row>
    <row r="19" spans="1:34">
      <c r="A19">
        <v>1762</v>
      </c>
      <c r="B19" s="1">
        <v>2731.7919999999999</v>
      </c>
      <c r="C19" s="6">
        <v>5.0000000000000001E-3</v>
      </c>
      <c r="D19" t="s">
        <v>0</v>
      </c>
      <c r="E19">
        <v>1</v>
      </c>
      <c r="F19">
        <v>1.5</v>
      </c>
      <c r="G19" t="s">
        <v>1</v>
      </c>
      <c r="H19">
        <v>1</v>
      </c>
      <c r="I19" t="s">
        <v>0</v>
      </c>
      <c r="J19">
        <v>0</v>
      </c>
      <c r="K19">
        <v>1.5</v>
      </c>
      <c r="L19" t="s">
        <v>2</v>
      </c>
      <c r="M19">
        <v>1</v>
      </c>
      <c r="N19" t="s">
        <v>1818</v>
      </c>
      <c r="O19">
        <v>1</v>
      </c>
      <c r="P19" t="str">
        <f>D19&amp;"-"&amp;F19&amp;"-"&amp;G19&amp;"-"&amp;E19&amp;"-"&amp;H19</f>
        <v>X2Pi-1.5-e-1-1</v>
      </c>
      <c r="Q19" t="str">
        <f>I19&amp;"-"&amp;K19&amp;"-"&amp;L19&amp;"-"&amp;J19&amp;"-"&amp;M19</f>
        <v>X2Pi-1.5-f-0-1</v>
      </c>
      <c r="R19">
        <f>B19+S19</f>
        <v>2749.6731171379997</v>
      </c>
      <c r="S19">
        <f>_xlfn.IFNA(VLOOKUP(Q19,'MARVEL-X'!A$2:I$1400,7,FALSE),VLOOKUP(Q19,MARVEL!A$2:J$1522,10,FALSE))</f>
        <v>17.881117138</v>
      </c>
      <c r="T19">
        <f>IF(P19=P18,R19+T18,R19)</f>
        <v>5499.3445926119994</v>
      </c>
      <c r="U19">
        <f>IF(P19=P18,1+U18,1)</f>
        <v>2</v>
      </c>
      <c r="V19" t="str">
        <f t="shared" si="0"/>
        <v/>
      </c>
      <c r="W19" t="str">
        <f>IF(V19="","",IF(ABS(V19-R19)&gt;W$1,ABS(V19-R19),""))</f>
        <v/>
      </c>
      <c r="X19" t="str">
        <f>Y19&amp;"-"&amp;Z19&amp;"-"&amp;AC19&amp;"-"&amp;AD19&amp;"-"&amp;AG19</f>
        <v>1.5-e-X-1-0.5</v>
      </c>
      <c r="Y19">
        <f>F19</f>
        <v>1.5</v>
      </c>
      <c r="Z19" s="2" t="str">
        <f>G19</f>
        <v>e</v>
      </c>
      <c r="AA19">
        <f>_xlfn.IFNA(VLOOKUP(X19,'duo-out'!A$2:Q$5000,5,FALSE),E19+10*(H19-1)+1+_xlfn.IFNA(VLOOKUP(D19,states!A$2:C$10,3,FALSE),1))</f>
        <v>3</v>
      </c>
      <c r="AB19" t="str">
        <f>IF(V19="","",V19)</f>
        <v/>
      </c>
      <c r="AC19" s="2" t="str">
        <f>_xlfn.IFNA(VLOOKUP(D19,states!A$2:C$10,2,FALSE),"XX")</f>
        <v>X</v>
      </c>
      <c r="AD19">
        <f>E19</f>
        <v>1</v>
      </c>
      <c r="AE19">
        <f>_xlfn.IFNA(VLOOKUP(D19,states!A$2:D$10,4,FALSE),0)</f>
        <v>1</v>
      </c>
      <c r="AF19">
        <v>0.5</v>
      </c>
      <c r="AG19">
        <f>IF(AE19=0,AF19,IF(AE19=1,IF(F19=0.5,0.5,IF(H19=1,0.5,1.5)),IF(F19=0.5,0.5,IF(H19=1,2.5,1.5))))</f>
        <v>0.5</v>
      </c>
      <c r="AH19" s="7">
        <f>IF(AC19="XX",0,1/C19^(1/5)*IF(E19=0,100,1)/(E19+1)^(1/4))</f>
        <v>2.4263223583284943</v>
      </c>
    </row>
    <row r="20" spans="1:34">
      <c r="A20">
        <v>1932</v>
      </c>
      <c r="B20" s="1">
        <v>2731.7919999999999</v>
      </c>
      <c r="C20" s="6">
        <v>1E-3</v>
      </c>
      <c r="D20" t="s">
        <v>0</v>
      </c>
      <c r="E20">
        <v>1</v>
      </c>
      <c r="F20">
        <v>1.5</v>
      </c>
      <c r="G20" t="s">
        <v>1</v>
      </c>
      <c r="H20">
        <v>1</v>
      </c>
      <c r="I20" t="s">
        <v>0</v>
      </c>
      <c r="J20">
        <v>0</v>
      </c>
      <c r="K20">
        <v>1.5</v>
      </c>
      <c r="L20" t="s">
        <v>2</v>
      </c>
      <c r="M20">
        <v>1</v>
      </c>
      <c r="N20" t="s">
        <v>1988</v>
      </c>
      <c r="O20">
        <v>1</v>
      </c>
      <c r="P20" t="str">
        <f>D20&amp;"-"&amp;F20&amp;"-"&amp;G20&amp;"-"&amp;E20&amp;"-"&amp;H20</f>
        <v>X2Pi-1.5-e-1-1</v>
      </c>
      <c r="Q20" t="str">
        <f>I20&amp;"-"&amp;K20&amp;"-"&amp;L20&amp;"-"&amp;J20&amp;"-"&amp;M20</f>
        <v>X2Pi-1.5-f-0-1</v>
      </c>
      <c r="R20">
        <f>B20+S20</f>
        <v>2749.6731171379997</v>
      </c>
      <c r="S20">
        <f>_xlfn.IFNA(VLOOKUP(Q20,'MARVEL-X'!A$2:I$1400,7,FALSE),VLOOKUP(Q20,MARVEL!A$2:J$1522,10,FALSE))</f>
        <v>17.881117138</v>
      </c>
      <c r="T20">
        <f>IF(P20=P19,R20+T19,R20)</f>
        <v>8249.0177097499982</v>
      </c>
      <c r="U20">
        <f>IF(P20=P19,1+U19,1)</f>
        <v>3</v>
      </c>
      <c r="V20" t="str">
        <f t="shared" si="0"/>
        <v/>
      </c>
      <c r="W20" t="str">
        <f>IF(V20="","",IF(ABS(V20-R20)&gt;W$1,ABS(V20-R20),""))</f>
        <v/>
      </c>
      <c r="X20" t="str">
        <f>Y20&amp;"-"&amp;Z20&amp;"-"&amp;AC20&amp;"-"&amp;AD20&amp;"-"&amp;AG20</f>
        <v>1.5-e-X-1-0.5</v>
      </c>
      <c r="Y20">
        <f>F20</f>
        <v>1.5</v>
      </c>
      <c r="Z20" s="2" t="str">
        <f>G20</f>
        <v>e</v>
      </c>
      <c r="AA20">
        <f>_xlfn.IFNA(VLOOKUP(X20,'duo-out'!A$2:Q$5000,5,FALSE),E20+10*(H20-1)+1+_xlfn.IFNA(VLOOKUP(D20,states!A$2:C$10,3,FALSE),1))</f>
        <v>3</v>
      </c>
      <c r="AB20" t="str">
        <f>IF(V20="","",V20)</f>
        <v/>
      </c>
      <c r="AC20" s="2" t="str">
        <f>_xlfn.IFNA(VLOOKUP(D20,states!A$2:C$10,2,FALSE),"XX")</f>
        <v>X</v>
      </c>
      <c r="AD20">
        <f>E20</f>
        <v>1</v>
      </c>
      <c r="AE20">
        <f>_xlfn.IFNA(VLOOKUP(D20,states!A$2:D$10,4,FALSE),0)</f>
        <v>1</v>
      </c>
      <c r="AF20">
        <v>0.5</v>
      </c>
      <c r="AG20">
        <f>IF(AE20=0,AF20,IF(AE20=1,IF(F20=0.5,0.5,IF(H20=1,0.5,1.5)),IF(F20=0.5,0.5,IF(H20=1,2.5,1.5))))</f>
        <v>0.5</v>
      </c>
      <c r="AH20" s="7">
        <f>IF(AC20="XX",0,1/C20^(1/5)*IF(E20=0,100,1)/(E20+1)^(1/4))</f>
        <v>3.34766892605235</v>
      </c>
    </row>
    <row r="21" spans="1:34">
      <c r="A21">
        <v>1925</v>
      </c>
      <c r="B21" s="1">
        <v>2676.3600999999999</v>
      </c>
      <c r="C21" s="6">
        <v>1E-3</v>
      </c>
      <c r="D21" t="s">
        <v>0</v>
      </c>
      <c r="E21">
        <v>1</v>
      </c>
      <c r="F21">
        <v>1.5</v>
      </c>
      <c r="G21" t="s">
        <v>1</v>
      </c>
      <c r="H21">
        <v>1</v>
      </c>
      <c r="I21" t="s">
        <v>0</v>
      </c>
      <c r="J21">
        <v>0</v>
      </c>
      <c r="K21">
        <v>2.5</v>
      </c>
      <c r="L21" t="s">
        <v>1</v>
      </c>
      <c r="M21">
        <v>1</v>
      </c>
      <c r="N21" t="s">
        <v>1981</v>
      </c>
      <c r="O21">
        <v>1</v>
      </c>
      <c r="P21" t="str">
        <f>D21&amp;"-"&amp;F21&amp;"-"&amp;G21&amp;"-"&amp;E21&amp;"-"&amp;H21</f>
        <v>X2Pi-1.5-e-1-1</v>
      </c>
      <c r="Q21" t="str">
        <f>I21&amp;"-"&amp;K21&amp;"-"&amp;L21&amp;"-"&amp;J21&amp;"-"&amp;M21</f>
        <v>X2Pi-2.5-e-0-1</v>
      </c>
      <c r="R21">
        <f>B21+S21</f>
        <v>2749.6719754739997</v>
      </c>
      <c r="S21">
        <f>_xlfn.IFNA(VLOOKUP(Q21,'MARVEL-X'!A$2:I$1400,7,FALSE),VLOOKUP(Q21,MARVEL!A$2:J$1522,10,FALSE))</f>
        <v>73.311875474000004</v>
      </c>
      <c r="T21">
        <f>IF(P21=P20,R21+T20,R21)</f>
        <v>10998.689685223999</v>
      </c>
      <c r="U21">
        <f>IF(P21=P20,1+U20,1)</f>
        <v>4</v>
      </c>
      <c r="V21">
        <f t="shared" si="0"/>
        <v>2749.6724213059997</v>
      </c>
      <c r="W21" t="str">
        <f>IF(V21="","",IF(ABS(V21-R21)&gt;W$1,ABS(V21-R21),""))</f>
        <v/>
      </c>
      <c r="X21" t="str">
        <f>Y21&amp;"-"&amp;Z21&amp;"-"&amp;AC21&amp;"-"&amp;AD21&amp;"-"&amp;AG21</f>
        <v>1.5-e-X-1-0.5</v>
      </c>
      <c r="Y21">
        <f>F21</f>
        <v>1.5</v>
      </c>
      <c r="Z21" s="2" t="str">
        <f>G21</f>
        <v>e</v>
      </c>
      <c r="AA21">
        <f>_xlfn.IFNA(VLOOKUP(X21,'duo-out'!A$2:Q$5000,5,FALSE),E21+10*(H21-1)+1+_xlfn.IFNA(VLOOKUP(D21,states!A$2:C$10,3,FALSE),1))</f>
        <v>3</v>
      </c>
      <c r="AB21">
        <f>IF(V21="","",V21)</f>
        <v>2749.6724213059997</v>
      </c>
      <c r="AC21" s="2" t="str">
        <f>_xlfn.IFNA(VLOOKUP(D21,states!A$2:C$10,2,FALSE),"XX")</f>
        <v>X</v>
      </c>
      <c r="AD21">
        <f>E21</f>
        <v>1</v>
      </c>
      <c r="AE21">
        <f>_xlfn.IFNA(VLOOKUP(D21,states!A$2:D$10,4,FALSE),0)</f>
        <v>1</v>
      </c>
      <c r="AF21">
        <v>0.5</v>
      </c>
      <c r="AG21">
        <f>IF(AE21=0,AF21,IF(AE21=1,IF(F21=0.5,0.5,IF(H21=1,0.5,1.5)),IF(F21=0.5,0.5,IF(H21=1,2.5,1.5))))</f>
        <v>0.5</v>
      </c>
      <c r="AH21" s="7">
        <f>IF(AC21="XX",0,1/C21^(1/5)*IF(E21=0,100,1)/(E21+1)^(1/4))</f>
        <v>3.34766892605235</v>
      </c>
    </row>
    <row r="22" spans="1:34">
      <c r="A22">
        <v>1643</v>
      </c>
      <c r="B22" s="1">
        <v>2643.6918000000001</v>
      </c>
      <c r="C22" s="6">
        <v>5.0000000000000001E-3</v>
      </c>
      <c r="D22" t="s">
        <v>0</v>
      </c>
      <c r="E22">
        <v>1</v>
      </c>
      <c r="F22">
        <v>1.5</v>
      </c>
      <c r="G22" t="s">
        <v>1</v>
      </c>
      <c r="H22">
        <v>2</v>
      </c>
      <c r="I22" t="s">
        <v>0</v>
      </c>
      <c r="J22">
        <v>0</v>
      </c>
      <c r="K22">
        <v>2.5</v>
      </c>
      <c r="L22" t="s">
        <v>1</v>
      </c>
      <c r="M22">
        <v>2</v>
      </c>
      <c r="N22" t="s">
        <v>1699</v>
      </c>
      <c r="O22">
        <v>1</v>
      </c>
      <c r="P22" t="str">
        <f>D22&amp;"-"&amp;F22&amp;"-"&amp;G22&amp;"-"&amp;E22&amp;"-"&amp;H22</f>
        <v>X2Pi-1.5-e-1-2</v>
      </c>
      <c r="Q22" t="str">
        <f>I22&amp;"-"&amp;K22&amp;"-"&amp;L22&amp;"-"&amp;J22&amp;"-"&amp;M22</f>
        <v>X2Pi-2.5-e-0-2</v>
      </c>
      <c r="R22">
        <f>B22+S22</f>
        <v>2796.886931302</v>
      </c>
      <c r="S22">
        <f>_xlfn.IFNA(VLOOKUP(Q22,'MARVEL-X'!A$2:I$1400,7,FALSE),VLOOKUP(Q22,MARVEL!A$2:J$1522,10,FALSE))</f>
        <v>153.19513130199999</v>
      </c>
      <c r="T22">
        <f>IF(P22=P21,R22+T21,R22)</f>
        <v>2796.886931302</v>
      </c>
      <c r="U22">
        <f>IF(P22=P21,1+U21,1)</f>
        <v>1</v>
      </c>
      <c r="V22" t="str">
        <f t="shared" si="0"/>
        <v/>
      </c>
      <c r="W22" t="str">
        <f>IF(V22="","",IF(ABS(V22-R22)&gt;W$1,ABS(V22-R22),""))</f>
        <v/>
      </c>
      <c r="X22" t="str">
        <f>Y22&amp;"-"&amp;Z22&amp;"-"&amp;AC22&amp;"-"&amp;AD22&amp;"-"&amp;AG22</f>
        <v>1.5-e-X-1-1.5</v>
      </c>
      <c r="Y22">
        <f>F22</f>
        <v>1.5</v>
      </c>
      <c r="Z22" s="2" t="str">
        <f>G22</f>
        <v>e</v>
      </c>
      <c r="AA22">
        <f>_xlfn.IFNA(VLOOKUP(X22,'duo-out'!A$2:Q$5000,5,FALSE),E22+10*(H22-1)+1+_xlfn.IFNA(VLOOKUP(D22,states!A$2:C$10,3,FALSE),1))</f>
        <v>4</v>
      </c>
      <c r="AB22" t="str">
        <f>IF(V22="","",V22)</f>
        <v/>
      </c>
      <c r="AC22" s="2" t="str">
        <f>_xlfn.IFNA(VLOOKUP(D22,states!A$2:C$10,2,FALSE),"XX")</f>
        <v>X</v>
      </c>
      <c r="AD22">
        <f>E22</f>
        <v>1</v>
      </c>
      <c r="AE22">
        <f>_xlfn.IFNA(VLOOKUP(D22,states!A$2:D$10,4,FALSE),0)</f>
        <v>1</v>
      </c>
      <c r="AF22">
        <v>0.5</v>
      </c>
      <c r="AG22">
        <f>IF(AE22=0,AF22,IF(AE22=1,IF(F22=0.5,0.5,IF(H22=1,0.5,1.5)),IF(F22=0.5,0.5,IF(H22=1,2.5,1.5))))</f>
        <v>1.5</v>
      </c>
      <c r="AH22" s="7">
        <f>IF(AC22="XX",0,1/C22^(1/5)*IF(E22=0,100,1)/(E22+1)^(1/4))</f>
        <v>2.4263223583284943</v>
      </c>
    </row>
    <row r="23" spans="1:34">
      <c r="A23">
        <v>1609</v>
      </c>
      <c r="B23" s="1">
        <v>2796.8825999999999</v>
      </c>
      <c r="C23" s="6">
        <v>5.0000000000000001E-3</v>
      </c>
      <c r="D23" t="s">
        <v>0</v>
      </c>
      <c r="E23">
        <v>1</v>
      </c>
      <c r="F23">
        <v>1.5</v>
      </c>
      <c r="G23" t="s">
        <v>1</v>
      </c>
      <c r="H23">
        <v>2</v>
      </c>
      <c r="I23" t="s">
        <v>0</v>
      </c>
      <c r="J23">
        <v>0</v>
      </c>
      <c r="K23">
        <v>0.5</v>
      </c>
      <c r="L23" t="s">
        <v>1</v>
      </c>
      <c r="M23">
        <v>2</v>
      </c>
      <c r="N23" t="s">
        <v>1665</v>
      </c>
      <c r="O23">
        <v>1</v>
      </c>
      <c r="P23" t="str">
        <f>D23&amp;"-"&amp;F23&amp;"-"&amp;G23&amp;"-"&amp;E23&amp;"-"&amp;H23</f>
        <v>X2Pi-1.5-e-1-2</v>
      </c>
      <c r="Q23" t="str">
        <f>I23&amp;"-"&amp;K23&amp;"-"&amp;L23&amp;"-"&amp;J23&amp;"-"&amp;M23</f>
        <v>X2Pi-0.5-e-0-2</v>
      </c>
      <c r="R23">
        <f>B23+S23</f>
        <v>2796.8825999999999</v>
      </c>
      <c r="S23">
        <f>_xlfn.IFNA(VLOOKUP(Q23,'MARVEL-X'!A$2:I$1400,7,FALSE),VLOOKUP(Q23,MARVEL!A$2:J$1522,10,FALSE))</f>
        <v>0</v>
      </c>
      <c r="T23">
        <f>IF(P23=P22,R23+T22,R23)</f>
        <v>5593.7695313019995</v>
      </c>
      <c r="U23">
        <f>IF(P23=P22,1+U22,1)</f>
        <v>2</v>
      </c>
      <c r="V23" t="str">
        <f t="shared" si="0"/>
        <v/>
      </c>
      <c r="W23" t="str">
        <f>IF(V23="","",IF(ABS(V23-R23)&gt;W$1,ABS(V23-R23),""))</f>
        <v/>
      </c>
      <c r="X23" t="str">
        <f>Y23&amp;"-"&amp;Z23&amp;"-"&amp;AC23&amp;"-"&amp;AD23&amp;"-"&amp;AG23</f>
        <v>1.5-e-X-1-1.5</v>
      </c>
      <c r="Y23">
        <f>F23</f>
        <v>1.5</v>
      </c>
      <c r="Z23" s="2" t="str">
        <f>G23</f>
        <v>e</v>
      </c>
      <c r="AA23">
        <f>_xlfn.IFNA(VLOOKUP(X23,'duo-out'!A$2:Q$5000,5,FALSE),E23+10*(H23-1)+1+_xlfn.IFNA(VLOOKUP(D23,states!A$2:C$10,3,FALSE),1))</f>
        <v>4</v>
      </c>
      <c r="AB23" t="str">
        <f>IF(V23="","",V23)</f>
        <v/>
      </c>
      <c r="AC23" s="2" t="str">
        <f>_xlfn.IFNA(VLOOKUP(D23,states!A$2:C$10,2,FALSE),"XX")</f>
        <v>X</v>
      </c>
      <c r="AD23">
        <f>E23</f>
        <v>1</v>
      </c>
      <c r="AE23">
        <f>_xlfn.IFNA(VLOOKUP(D23,states!A$2:D$10,4,FALSE),0)</f>
        <v>1</v>
      </c>
      <c r="AF23">
        <v>0.5</v>
      </c>
      <c r="AG23">
        <f>IF(AE23=0,AF23,IF(AE23=1,IF(F23=0.5,0.5,IF(H23=1,0.5,1.5)),IF(F23=0.5,0.5,IF(H23=1,2.5,1.5))))</f>
        <v>1.5</v>
      </c>
      <c r="AH23" s="7">
        <f>IF(AC23="XX",0,1/C23^(1/5)*IF(E23=0,100,1)/(E23+1)^(1/4))</f>
        <v>2.4263223583284943</v>
      </c>
    </row>
    <row r="24" spans="1:34">
      <c r="A24">
        <v>1759</v>
      </c>
      <c r="B24" s="1">
        <v>2729.7021</v>
      </c>
      <c r="C24" s="6">
        <v>5.0000000000000001E-3</v>
      </c>
      <c r="D24" t="s">
        <v>0</v>
      </c>
      <c r="E24">
        <v>1</v>
      </c>
      <c r="F24">
        <v>1.5</v>
      </c>
      <c r="G24" t="s">
        <v>1</v>
      </c>
      <c r="H24">
        <v>2</v>
      </c>
      <c r="I24" t="s">
        <v>0</v>
      </c>
      <c r="J24">
        <v>0</v>
      </c>
      <c r="K24">
        <v>1.5</v>
      </c>
      <c r="L24" t="s">
        <v>2</v>
      </c>
      <c r="M24">
        <v>2</v>
      </c>
      <c r="N24" t="s">
        <v>1815</v>
      </c>
      <c r="O24">
        <v>1</v>
      </c>
      <c r="P24" t="str">
        <f>D24&amp;"-"&amp;F24&amp;"-"&amp;G24&amp;"-"&amp;E24&amp;"-"&amp;H24</f>
        <v>X2Pi-1.5-e-1-2</v>
      </c>
      <c r="Q24" t="str">
        <f>I24&amp;"-"&amp;K24&amp;"-"&amp;L24&amp;"-"&amp;J24&amp;"-"&amp;M24</f>
        <v>X2Pi-1.5-f-0-2</v>
      </c>
      <c r="R24">
        <f>B24+S24</f>
        <v>2796.8861590689999</v>
      </c>
      <c r="S24">
        <f>_xlfn.IFNA(VLOOKUP(Q24,'MARVEL-X'!A$2:I$1400,7,FALSE),VLOOKUP(Q24,MARVEL!A$2:J$1522,10,FALSE))</f>
        <v>67.184059069</v>
      </c>
      <c r="T24">
        <f>IF(P24=P23,R24+T23,R24)</f>
        <v>8390.6556903709989</v>
      </c>
      <c r="U24">
        <f>IF(P24=P23,1+U23,1)</f>
        <v>3</v>
      </c>
      <c r="V24" t="str">
        <f t="shared" si="0"/>
        <v/>
      </c>
      <c r="W24" t="str">
        <f>IF(V24="","",IF(ABS(V24-R24)&gt;W$1,ABS(V24-R24),""))</f>
        <v/>
      </c>
      <c r="X24" t="str">
        <f>Y24&amp;"-"&amp;Z24&amp;"-"&amp;AC24&amp;"-"&amp;AD24&amp;"-"&amp;AG24</f>
        <v>1.5-e-X-1-1.5</v>
      </c>
      <c r="Y24">
        <f>F24</f>
        <v>1.5</v>
      </c>
      <c r="Z24" s="2" t="str">
        <f>G24</f>
        <v>e</v>
      </c>
      <c r="AA24">
        <f>_xlfn.IFNA(VLOOKUP(X24,'duo-out'!A$2:Q$5000,5,FALSE),E24+10*(H24-1)+1+_xlfn.IFNA(VLOOKUP(D24,states!A$2:C$10,3,FALSE),1))</f>
        <v>4</v>
      </c>
      <c r="AB24" t="str">
        <f>IF(V24="","",V24)</f>
        <v/>
      </c>
      <c r="AC24" s="2" t="str">
        <f>_xlfn.IFNA(VLOOKUP(D24,states!A$2:C$10,2,FALSE),"XX")</f>
        <v>X</v>
      </c>
      <c r="AD24">
        <f>E24</f>
        <v>1</v>
      </c>
      <c r="AE24">
        <f>_xlfn.IFNA(VLOOKUP(D24,states!A$2:D$10,4,FALSE),0)</f>
        <v>1</v>
      </c>
      <c r="AF24">
        <v>0.5</v>
      </c>
      <c r="AG24">
        <f>IF(AE24=0,AF24,IF(AE24=1,IF(F24=0.5,0.5,IF(H24=1,0.5,1.5)),IF(F24=0.5,0.5,IF(H24=1,2.5,1.5))))</f>
        <v>1.5</v>
      </c>
      <c r="AH24" s="7">
        <f>IF(AC24="XX",0,1/C24^(1/5)*IF(E24=0,100,1)/(E24+1)^(1/4))</f>
        <v>2.4263223583284943</v>
      </c>
    </row>
    <row r="25" spans="1:34">
      <c r="A25">
        <v>1935</v>
      </c>
      <c r="B25" s="1">
        <v>2796.8856999999998</v>
      </c>
      <c r="C25" s="6">
        <v>1E-3</v>
      </c>
      <c r="D25" t="s">
        <v>0</v>
      </c>
      <c r="E25">
        <v>1</v>
      </c>
      <c r="F25">
        <v>1.5</v>
      </c>
      <c r="G25" t="s">
        <v>1</v>
      </c>
      <c r="H25">
        <v>2</v>
      </c>
      <c r="I25" t="s">
        <v>0</v>
      </c>
      <c r="J25">
        <v>0</v>
      </c>
      <c r="K25">
        <v>0.5</v>
      </c>
      <c r="L25" t="s">
        <v>1</v>
      </c>
      <c r="M25">
        <v>2</v>
      </c>
      <c r="N25" t="s">
        <v>1991</v>
      </c>
      <c r="O25">
        <v>1</v>
      </c>
      <c r="P25" t="str">
        <f>D25&amp;"-"&amp;F25&amp;"-"&amp;G25&amp;"-"&amp;E25&amp;"-"&amp;H25</f>
        <v>X2Pi-1.5-e-1-2</v>
      </c>
      <c r="Q25" t="str">
        <f>I25&amp;"-"&amp;K25&amp;"-"&amp;L25&amp;"-"&amp;J25&amp;"-"&amp;M25</f>
        <v>X2Pi-0.5-e-0-2</v>
      </c>
      <c r="R25">
        <f>B25+S25</f>
        <v>2796.8856999999998</v>
      </c>
      <c r="S25">
        <f>_xlfn.IFNA(VLOOKUP(Q25,'MARVEL-X'!A$2:I$1400,7,FALSE),VLOOKUP(Q25,MARVEL!A$2:J$1522,10,FALSE))</f>
        <v>0</v>
      </c>
      <c r="T25">
        <f>IF(P25=P24,R25+T24,R25)</f>
        <v>11187.541390371</v>
      </c>
      <c r="U25">
        <f>IF(P25=P24,1+U24,1)</f>
        <v>4</v>
      </c>
      <c r="V25" t="str">
        <f t="shared" si="0"/>
        <v/>
      </c>
      <c r="W25" t="str">
        <f>IF(V25="","",IF(ABS(V25-R25)&gt;W$1,ABS(V25-R25),""))</f>
        <v/>
      </c>
      <c r="X25" t="str">
        <f>Y25&amp;"-"&amp;Z25&amp;"-"&amp;AC25&amp;"-"&amp;AD25&amp;"-"&amp;AG25</f>
        <v>1.5-e-X-1-1.5</v>
      </c>
      <c r="Y25">
        <f>F25</f>
        <v>1.5</v>
      </c>
      <c r="Z25" s="2" t="str">
        <f>G25</f>
        <v>e</v>
      </c>
      <c r="AA25">
        <f>_xlfn.IFNA(VLOOKUP(X25,'duo-out'!A$2:Q$5000,5,FALSE),E25+10*(H25-1)+1+_xlfn.IFNA(VLOOKUP(D25,states!A$2:C$10,3,FALSE),1))</f>
        <v>4</v>
      </c>
      <c r="AB25" t="str">
        <f>IF(V25="","",V25)</f>
        <v/>
      </c>
      <c r="AC25" s="2" t="str">
        <f>_xlfn.IFNA(VLOOKUP(D25,states!A$2:C$10,2,FALSE),"XX")</f>
        <v>X</v>
      </c>
      <c r="AD25">
        <f>E25</f>
        <v>1</v>
      </c>
      <c r="AE25">
        <f>_xlfn.IFNA(VLOOKUP(D25,states!A$2:D$10,4,FALSE),0)</f>
        <v>1</v>
      </c>
      <c r="AF25">
        <v>0.5</v>
      </c>
      <c r="AG25">
        <f>IF(AE25=0,AF25,IF(AE25=1,IF(F25=0.5,0.5,IF(H25=1,0.5,1.5)),IF(F25=0.5,0.5,IF(H25=1,2.5,1.5))))</f>
        <v>1.5</v>
      </c>
      <c r="AH25" s="7">
        <f>IF(AC25="XX",0,1/C25^(1/5)*IF(E25=0,100,1)/(E25+1)^(1/4))</f>
        <v>3.34766892605235</v>
      </c>
    </row>
    <row r="26" spans="1:34">
      <c r="A26">
        <v>1928</v>
      </c>
      <c r="B26" s="1">
        <v>2729.7033999999999</v>
      </c>
      <c r="C26" s="6">
        <v>1.7979999999999999E-3</v>
      </c>
      <c r="D26" t="s">
        <v>0</v>
      </c>
      <c r="E26">
        <v>1</v>
      </c>
      <c r="F26">
        <v>1.5</v>
      </c>
      <c r="G26" t="s">
        <v>1</v>
      </c>
      <c r="H26">
        <v>2</v>
      </c>
      <c r="I26" t="s">
        <v>0</v>
      </c>
      <c r="J26">
        <v>0</v>
      </c>
      <c r="K26">
        <v>1.5</v>
      </c>
      <c r="L26" t="s">
        <v>2</v>
      </c>
      <c r="M26">
        <v>2</v>
      </c>
      <c r="N26" t="s">
        <v>1984</v>
      </c>
      <c r="O26">
        <v>1</v>
      </c>
      <c r="P26" t="str">
        <f>D26&amp;"-"&amp;F26&amp;"-"&amp;G26&amp;"-"&amp;E26&amp;"-"&amp;H26</f>
        <v>X2Pi-1.5-e-1-2</v>
      </c>
      <c r="Q26" t="str">
        <f>I26&amp;"-"&amp;K26&amp;"-"&amp;L26&amp;"-"&amp;J26&amp;"-"&amp;M26</f>
        <v>X2Pi-1.5-f-0-2</v>
      </c>
      <c r="R26">
        <f>B26+S26</f>
        <v>2796.8874590689998</v>
      </c>
      <c r="S26">
        <f>_xlfn.IFNA(VLOOKUP(Q26,'MARVEL-X'!A$2:I$1400,7,FALSE),VLOOKUP(Q26,MARVEL!A$2:J$1522,10,FALSE))</f>
        <v>67.184059069</v>
      </c>
      <c r="T26">
        <f>IF(P26=P25,R26+T25,R26)</f>
        <v>13984.428849439999</v>
      </c>
      <c r="U26">
        <f>IF(P26=P25,1+U25,1)</f>
        <v>5</v>
      </c>
      <c r="V26" t="str">
        <f t="shared" si="0"/>
        <v/>
      </c>
      <c r="W26" t="str">
        <f>IF(V26="","",IF(ABS(V26-R26)&gt;W$1,ABS(V26-R26),""))</f>
        <v/>
      </c>
      <c r="X26" t="str">
        <f>Y26&amp;"-"&amp;Z26&amp;"-"&amp;AC26&amp;"-"&amp;AD26&amp;"-"&amp;AG26</f>
        <v>1.5-e-X-1-1.5</v>
      </c>
      <c r="Y26">
        <f>F26</f>
        <v>1.5</v>
      </c>
      <c r="Z26" s="2" t="str">
        <f>G26</f>
        <v>e</v>
      </c>
      <c r="AA26">
        <f>_xlfn.IFNA(VLOOKUP(X26,'duo-out'!A$2:Q$5000,5,FALSE),E26+10*(H26-1)+1+_xlfn.IFNA(VLOOKUP(D26,states!A$2:C$10,3,FALSE),1))</f>
        <v>4</v>
      </c>
      <c r="AB26" t="str">
        <f>IF(V26="","",V26)</f>
        <v/>
      </c>
      <c r="AC26" s="2" t="str">
        <f>_xlfn.IFNA(VLOOKUP(D26,states!A$2:C$10,2,FALSE),"XX")</f>
        <v>X</v>
      </c>
      <c r="AD26">
        <f>E26</f>
        <v>1</v>
      </c>
      <c r="AE26">
        <f>_xlfn.IFNA(VLOOKUP(D26,states!A$2:D$10,4,FALSE),0)</f>
        <v>1</v>
      </c>
      <c r="AF26">
        <v>0.5</v>
      </c>
      <c r="AG26">
        <f>IF(AE26=0,AF26,IF(AE26=1,IF(F26=0.5,0.5,IF(H26=1,0.5,1.5)),IF(F26=0.5,0.5,IF(H26=1,2.5,1.5))))</f>
        <v>1.5</v>
      </c>
      <c r="AH26" s="7">
        <f>IF(AC26="XX",0,1/C26^(1/5)*IF(E26=0,100,1)/(E26+1)^(1/4))</f>
        <v>2.9770392710952716</v>
      </c>
    </row>
    <row r="27" spans="1:34">
      <c r="A27">
        <v>1920</v>
      </c>
      <c r="B27" s="1">
        <v>2643.6891999999998</v>
      </c>
      <c r="C27" s="6">
        <v>1.6410000000000001E-3</v>
      </c>
      <c r="D27" t="s">
        <v>0</v>
      </c>
      <c r="E27">
        <v>1</v>
      </c>
      <c r="F27">
        <v>1.5</v>
      </c>
      <c r="G27" t="s">
        <v>1</v>
      </c>
      <c r="H27">
        <v>2</v>
      </c>
      <c r="I27" t="s">
        <v>0</v>
      </c>
      <c r="J27">
        <v>0</v>
      </c>
      <c r="K27">
        <v>2.5</v>
      </c>
      <c r="L27" t="s">
        <v>1</v>
      </c>
      <c r="M27">
        <v>2</v>
      </c>
      <c r="N27" t="s">
        <v>1976</v>
      </c>
      <c r="O27">
        <v>1</v>
      </c>
      <c r="P27" t="str">
        <f>D27&amp;"-"&amp;F27&amp;"-"&amp;G27&amp;"-"&amp;E27&amp;"-"&amp;H27</f>
        <v>X2Pi-1.5-e-1-2</v>
      </c>
      <c r="Q27" t="str">
        <f>I27&amp;"-"&amp;K27&amp;"-"&amp;L27&amp;"-"&amp;J27&amp;"-"&amp;M27</f>
        <v>X2Pi-2.5-e-0-2</v>
      </c>
      <c r="R27">
        <f>B27+S27</f>
        <v>2796.8843313019997</v>
      </c>
      <c r="S27">
        <f>_xlfn.IFNA(VLOOKUP(Q27,'MARVEL-X'!A$2:I$1400,7,FALSE),VLOOKUP(Q27,MARVEL!A$2:J$1522,10,FALSE))</f>
        <v>153.19513130199999</v>
      </c>
      <c r="T27">
        <f>IF(P27=P26,R27+T26,R27)</f>
        <v>16781.313180742</v>
      </c>
      <c r="U27">
        <f>IF(P27=P26,1+U26,1)</f>
        <v>6</v>
      </c>
      <c r="V27">
        <f t="shared" si="0"/>
        <v>2796.8855301236667</v>
      </c>
      <c r="W27" t="str">
        <f>IF(V27="","",IF(ABS(V27-R27)&gt;W$1,ABS(V27-R27),""))</f>
        <v/>
      </c>
      <c r="X27" t="str">
        <f>Y27&amp;"-"&amp;Z27&amp;"-"&amp;AC27&amp;"-"&amp;AD27&amp;"-"&amp;AG27</f>
        <v>1.5-e-X-1-1.5</v>
      </c>
      <c r="Y27">
        <f>F27</f>
        <v>1.5</v>
      </c>
      <c r="Z27" s="2" t="str">
        <f>G27</f>
        <v>e</v>
      </c>
      <c r="AA27">
        <f>_xlfn.IFNA(VLOOKUP(X27,'duo-out'!A$2:Q$5000,5,FALSE),E27+10*(H27-1)+1+_xlfn.IFNA(VLOOKUP(D27,states!A$2:C$10,3,FALSE),1))</f>
        <v>4</v>
      </c>
      <c r="AB27">
        <f>IF(V27="","",V27)</f>
        <v>2796.8855301236667</v>
      </c>
      <c r="AC27" s="2" t="str">
        <f>_xlfn.IFNA(VLOOKUP(D27,states!A$2:C$10,2,FALSE),"XX")</f>
        <v>X</v>
      </c>
      <c r="AD27">
        <f>E27</f>
        <v>1</v>
      </c>
      <c r="AE27">
        <f>_xlfn.IFNA(VLOOKUP(D27,states!A$2:D$10,4,FALSE),0)</f>
        <v>1</v>
      </c>
      <c r="AF27">
        <v>0.5</v>
      </c>
      <c r="AG27">
        <f>IF(AE27=0,AF27,IF(AE27=1,IF(F27=0.5,0.5,IF(H27=1,0.5,1.5)),IF(F27=0.5,0.5,IF(H27=1,2.5,1.5))))</f>
        <v>1.5</v>
      </c>
      <c r="AH27" s="7">
        <f>IF(AC27="XX",0,1/C27^(1/5)*IF(E27=0,100,1)/(E27+1)^(1/4))</f>
        <v>3.0319412721074954</v>
      </c>
    </row>
    <row r="28" spans="1:34">
      <c r="A28">
        <v>1767</v>
      </c>
      <c r="B28" s="1">
        <v>2605.7251999999999</v>
      </c>
      <c r="C28" s="6">
        <v>5.0000000000000001E-3</v>
      </c>
      <c r="D28" t="s">
        <v>0</v>
      </c>
      <c r="E28">
        <v>2</v>
      </c>
      <c r="F28">
        <v>1.5</v>
      </c>
      <c r="G28" t="s">
        <v>1</v>
      </c>
      <c r="H28">
        <v>1</v>
      </c>
      <c r="I28" t="s">
        <v>0</v>
      </c>
      <c r="J28">
        <v>1</v>
      </c>
      <c r="K28">
        <v>1.5</v>
      </c>
      <c r="L28" t="s">
        <v>2</v>
      </c>
      <c r="M28">
        <v>1</v>
      </c>
      <c r="N28" t="s">
        <v>1823</v>
      </c>
      <c r="O28">
        <v>1</v>
      </c>
      <c r="P28" t="str">
        <f>D28&amp;"-"&amp;F28&amp;"-"&amp;G28&amp;"-"&amp;E28&amp;"-"&amp;H28</f>
        <v>X2Pi-1.5-e-2-1</v>
      </c>
      <c r="Q28" t="str">
        <f>I28&amp;"-"&amp;K28&amp;"-"&amp;L28&amp;"-"&amp;J28&amp;"-"&amp;M28</f>
        <v>X2Pi-1.5-f-1-1</v>
      </c>
      <c r="R28">
        <f>B28+S28</f>
        <v>5355.3778090409996</v>
      </c>
      <c r="S28">
        <f>_xlfn.IFNA(VLOOKUP(Q28,'MARVEL-X'!A$2:I$1400,7,FALSE),VLOOKUP(Q28,MARVEL!A$2:J$1522,10,FALSE))</f>
        <v>2749.6526090409998</v>
      </c>
      <c r="T28">
        <f>IF(P28=P27,R28+T27,R28)</f>
        <v>5355.3778090409996</v>
      </c>
      <c r="U28">
        <f>IF(P28=P27,1+U27,1)</f>
        <v>1</v>
      </c>
      <c r="V28" t="str">
        <f t="shared" si="0"/>
        <v/>
      </c>
      <c r="W28" t="str">
        <f>IF(V28="","",IF(ABS(V28-R28)&gt;W$1,ABS(V28-R28),""))</f>
        <v/>
      </c>
      <c r="X28" t="str">
        <f>Y28&amp;"-"&amp;Z28&amp;"-"&amp;AC28&amp;"-"&amp;AD28&amp;"-"&amp;AG28</f>
        <v>1.5-e-X-2-0.5</v>
      </c>
      <c r="Y28">
        <f>F28</f>
        <v>1.5</v>
      </c>
      <c r="Z28" s="2" t="str">
        <f>G28</f>
        <v>e</v>
      </c>
      <c r="AA28">
        <f>_xlfn.IFNA(VLOOKUP(X28,'duo-out'!A$2:Q$5000,5,FALSE),E28+10*(H28-1)+1+_xlfn.IFNA(VLOOKUP(D28,states!A$2:C$10,3,FALSE),1))</f>
        <v>7</v>
      </c>
      <c r="AB28" t="str">
        <f>IF(V28="","",V28)</f>
        <v/>
      </c>
      <c r="AC28" s="2" t="str">
        <f>_xlfn.IFNA(VLOOKUP(D28,states!A$2:C$10,2,FALSE),"XX")</f>
        <v>X</v>
      </c>
      <c r="AD28">
        <f>E28</f>
        <v>2</v>
      </c>
      <c r="AE28">
        <f>_xlfn.IFNA(VLOOKUP(D28,states!A$2:D$10,4,FALSE),0)</f>
        <v>1</v>
      </c>
      <c r="AF28">
        <v>0.5</v>
      </c>
      <c r="AG28">
        <f>IF(AE28=0,AF28,IF(AE28=1,IF(F28=0.5,0.5,IF(H28=1,0.5,1.5)),IF(F28=0.5,0.5,IF(H28=1,2.5,1.5))))</f>
        <v>0.5</v>
      </c>
      <c r="AH28" s="7">
        <f>IF(AC28="XX",0,1/C28^(1/5)*IF(E28=0,100,1)/(E28+1)^(1/4))</f>
        <v>2.1924297443889911</v>
      </c>
    </row>
    <row r="29" spans="1:34">
      <c r="A29">
        <v>1694</v>
      </c>
      <c r="B29" s="1">
        <v>2552.3696</v>
      </c>
      <c r="C29" s="6">
        <v>5.0000000000000001E-3</v>
      </c>
      <c r="D29" t="s">
        <v>0</v>
      </c>
      <c r="E29">
        <v>2</v>
      </c>
      <c r="F29">
        <v>1.5</v>
      </c>
      <c r="G29" t="s">
        <v>1</v>
      </c>
      <c r="H29">
        <v>1</v>
      </c>
      <c r="I29" t="s">
        <v>0</v>
      </c>
      <c r="J29">
        <v>1</v>
      </c>
      <c r="K29">
        <v>2.5</v>
      </c>
      <c r="L29" t="s">
        <v>1</v>
      </c>
      <c r="M29">
        <v>1</v>
      </c>
      <c r="N29" t="s">
        <v>1750</v>
      </c>
      <c r="O29">
        <v>1</v>
      </c>
      <c r="P29" t="str">
        <f>D29&amp;"-"&amp;F29&amp;"-"&amp;G29&amp;"-"&amp;E29&amp;"-"&amp;H29</f>
        <v>X2Pi-1.5-e-2-1</v>
      </c>
      <c r="Q29" t="str">
        <f>I29&amp;"-"&amp;K29&amp;"-"&amp;L29&amp;"-"&amp;J29&amp;"-"&amp;M29</f>
        <v>X2Pi-2.5-e-1-1</v>
      </c>
      <c r="R29">
        <f>B29+S29</f>
        <v>5355.3811306419993</v>
      </c>
      <c r="S29">
        <f>_xlfn.IFNA(VLOOKUP(Q29,'MARVEL-X'!A$2:I$1400,7,FALSE),VLOOKUP(Q29,MARVEL!A$2:J$1522,10,FALSE))</f>
        <v>2803.0115306419998</v>
      </c>
      <c r="T29">
        <f>IF(P29=P28,R29+T28,R29)</f>
        <v>10710.758939682999</v>
      </c>
      <c r="U29">
        <f>IF(P29=P28,1+U28,1)</f>
        <v>2</v>
      </c>
      <c r="V29">
        <f t="shared" si="0"/>
        <v>5355.3794698414995</v>
      </c>
      <c r="W29" t="str">
        <f>IF(V29="","",IF(ABS(V29-R29)&gt;W$1,ABS(V29-R29),""))</f>
        <v/>
      </c>
      <c r="X29" t="str">
        <f>Y29&amp;"-"&amp;Z29&amp;"-"&amp;AC29&amp;"-"&amp;AD29&amp;"-"&amp;AG29</f>
        <v>1.5-e-X-2-0.5</v>
      </c>
      <c r="Y29">
        <f>F29</f>
        <v>1.5</v>
      </c>
      <c r="Z29" s="2" t="str">
        <f>G29</f>
        <v>e</v>
      </c>
      <c r="AA29">
        <f>_xlfn.IFNA(VLOOKUP(X29,'duo-out'!A$2:Q$5000,5,FALSE),E29+10*(H29-1)+1+_xlfn.IFNA(VLOOKUP(D29,states!A$2:C$10,3,FALSE),1))</f>
        <v>7</v>
      </c>
      <c r="AB29">
        <f>IF(V29="","",V29)</f>
        <v>5355.3794698414995</v>
      </c>
      <c r="AC29" s="2" t="str">
        <f>_xlfn.IFNA(VLOOKUP(D29,states!A$2:C$10,2,FALSE),"XX")</f>
        <v>X</v>
      </c>
      <c r="AD29">
        <f>E29</f>
        <v>2</v>
      </c>
      <c r="AE29">
        <f>_xlfn.IFNA(VLOOKUP(D29,states!A$2:D$10,4,FALSE),0)</f>
        <v>1</v>
      </c>
      <c r="AF29">
        <v>0.5</v>
      </c>
      <c r="AG29">
        <f>IF(AE29=0,AF29,IF(AE29=1,IF(F29=0.5,0.5,IF(H29=1,0.5,1.5)),IF(F29=0.5,0.5,IF(H29=1,2.5,1.5))))</f>
        <v>0.5</v>
      </c>
      <c r="AH29" s="7">
        <f>IF(AC29="XX",0,1/C29^(1/5)*IF(E29=0,100,1)/(E29+1)^(1/4))</f>
        <v>2.1924297443889911</v>
      </c>
    </row>
    <row r="30" spans="1:34">
      <c r="A30">
        <v>1676</v>
      </c>
      <c r="B30" s="1">
        <v>2669.0012999999999</v>
      </c>
      <c r="C30" s="6">
        <v>1.0109999999999999E-2</v>
      </c>
      <c r="D30" t="s">
        <v>0</v>
      </c>
      <c r="E30">
        <v>2</v>
      </c>
      <c r="F30">
        <v>1.5</v>
      </c>
      <c r="G30" t="s">
        <v>1</v>
      </c>
      <c r="H30">
        <v>2</v>
      </c>
      <c r="I30" t="s">
        <v>0</v>
      </c>
      <c r="J30">
        <v>1</v>
      </c>
      <c r="K30">
        <v>0.5</v>
      </c>
      <c r="L30" t="s">
        <v>1</v>
      </c>
      <c r="M30">
        <v>2</v>
      </c>
      <c r="N30" t="s">
        <v>1732</v>
      </c>
      <c r="O30">
        <v>1</v>
      </c>
      <c r="P30" t="str">
        <f>D30&amp;"-"&amp;F30&amp;"-"&amp;G30&amp;"-"&amp;E30&amp;"-"&amp;H30</f>
        <v>X2Pi-1.5-e-2-2</v>
      </c>
      <c r="Q30" t="str">
        <f>I30&amp;"-"&amp;K30&amp;"-"&amp;L30&amp;"-"&amp;J30&amp;"-"&amp;M30</f>
        <v>X2Pi-0.5-e-1-2</v>
      </c>
      <c r="R30">
        <f>B30+S30</f>
        <v>5400.8029224669999</v>
      </c>
      <c r="S30">
        <f>_xlfn.IFNA(VLOOKUP(Q30,'MARVEL-X'!A$2:I$1400,7,FALSE),VLOOKUP(Q30,MARVEL!A$2:J$1522,10,FALSE))</f>
        <v>2731.801622467</v>
      </c>
      <c r="T30">
        <f>IF(P30=P29,R30+T29,R30)</f>
        <v>5400.8029224669999</v>
      </c>
      <c r="U30">
        <f>IF(P30=P29,1+U29,1)</f>
        <v>1</v>
      </c>
      <c r="V30" t="str">
        <f t="shared" si="0"/>
        <v/>
      </c>
      <c r="W30" t="str">
        <f>IF(V30="","",IF(ABS(V30-R30)&gt;W$1,ABS(V30-R30),""))</f>
        <v/>
      </c>
      <c r="X30" t="str">
        <f>Y30&amp;"-"&amp;Z30&amp;"-"&amp;AC30&amp;"-"&amp;AD30&amp;"-"&amp;AG30</f>
        <v>1.5-e-X-2-1.5</v>
      </c>
      <c r="Y30">
        <f>F30</f>
        <v>1.5</v>
      </c>
      <c r="Z30" s="2" t="str">
        <f>G30</f>
        <v>e</v>
      </c>
      <c r="AA30">
        <f>_xlfn.IFNA(VLOOKUP(X30,'duo-out'!A$2:Q$5000,5,FALSE),E30+10*(H30-1)+1+_xlfn.IFNA(VLOOKUP(D30,states!A$2:C$10,3,FALSE),1))</f>
        <v>8</v>
      </c>
      <c r="AB30" t="str">
        <f>IF(V30="","",V30)</f>
        <v/>
      </c>
      <c r="AC30" s="2" t="str">
        <f>_xlfn.IFNA(VLOOKUP(D30,states!A$2:C$10,2,FALSE),"XX")</f>
        <v>X</v>
      </c>
      <c r="AD30">
        <f>E30</f>
        <v>2</v>
      </c>
      <c r="AE30">
        <f>_xlfn.IFNA(VLOOKUP(D30,states!A$2:D$10,4,FALSE),0)</f>
        <v>1</v>
      </c>
      <c r="AF30">
        <v>0.5</v>
      </c>
      <c r="AG30">
        <f>IF(AE30=0,AF30,IF(AE30=1,IF(F30=0.5,0.5,IF(H30=1,0.5,1.5)),IF(F30=0.5,0.5,IF(H30=1,2.5,1.5))))</f>
        <v>1.5</v>
      </c>
      <c r="AH30" s="7">
        <f>IF(AC30="XX",0,1/C30^(1/5)*IF(E30=0,100,1)/(E30+1)^(1/4))</f>
        <v>1.9044494744497755</v>
      </c>
    </row>
    <row r="31" spans="1:34">
      <c r="A31">
        <v>1764</v>
      </c>
      <c r="B31" s="1">
        <v>2603.7071999999998</v>
      </c>
      <c r="C31" s="6">
        <v>5.0000000000000001E-3</v>
      </c>
      <c r="D31" t="s">
        <v>0</v>
      </c>
      <c r="E31">
        <v>2</v>
      </c>
      <c r="F31">
        <v>1.5</v>
      </c>
      <c r="G31" t="s">
        <v>1</v>
      </c>
      <c r="H31">
        <v>2</v>
      </c>
      <c r="I31" t="s">
        <v>0</v>
      </c>
      <c r="J31">
        <v>1</v>
      </c>
      <c r="K31">
        <v>1.5</v>
      </c>
      <c r="L31" t="s">
        <v>2</v>
      </c>
      <c r="M31">
        <v>2</v>
      </c>
      <c r="N31" t="s">
        <v>1820</v>
      </c>
      <c r="O31">
        <v>1</v>
      </c>
      <c r="P31" t="str">
        <f>D31&amp;"-"&amp;F31&amp;"-"&amp;G31&amp;"-"&amp;E31&amp;"-"&amp;H31</f>
        <v>X2Pi-1.5-e-2-2</v>
      </c>
      <c r="Q31" t="str">
        <f>I31&amp;"-"&amp;K31&amp;"-"&amp;L31&amp;"-"&amp;J31&amp;"-"&amp;M31</f>
        <v>X2Pi-1.5-f-1-2</v>
      </c>
      <c r="R31">
        <f>B31+S31</f>
        <v>5400.8258183750004</v>
      </c>
      <c r="S31">
        <f>_xlfn.IFNA(VLOOKUP(Q31,'MARVEL-X'!A$2:I$1400,7,FALSE),VLOOKUP(Q31,MARVEL!A$2:J$1522,10,FALSE))</f>
        <v>2797.1186183750001</v>
      </c>
      <c r="T31">
        <f>IF(P31=P30,R31+T30,R31)</f>
        <v>10801.628740841999</v>
      </c>
      <c r="U31">
        <f>IF(P31=P30,1+U30,1)</f>
        <v>2</v>
      </c>
      <c r="V31" t="str">
        <f t="shared" si="0"/>
        <v/>
      </c>
      <c r="W31" t="str">
        <f>IF(V31="","",IF(ABS(V31-R31)&gt;W$1,ABS(V31-R31),""))</f>
        <v/>
      </c>
      <c r="X31" t="str">
        <f>Y31&amp;"-"&amp;Z31&amp;"-"&amp;AC31&amp;"-"&amp;AD31&amp;"-"&amp;AG31</f>
        <v>1.5-e-X-2-1.5</v>
      </c>
      <c r="Y31">
        <f>F31</f>
        <v>1.5</v>
      </c>
      <c r="Z31" s="2" t="str">
        <f>G31</f>
        <v>e</v>
      </c>
      <c r="AA31">
        <f>_xlfn.IFNA(VLOOKUP(X31,'duo-out'!A$2:Q$5000,5,FALSE),E31+10*(H31-1)+1+_xlfn.IFNA(VLOOKUP(D31,states!A$2:C$10,3,FALSE),1))</f>
        <v>8</v>
      </c>
      <c r="AB31" t="str">
        <f>IF(V31="","",V31)</f>
        <v/>
      </c>
      <c r="AC31" s="2" t="str">
        <f>_xlfn.IFNA(VLOOKUP(D31,states!A$2:C$10,2,FALSE),"XX")</f>
        <v>X</v>
      </c>
      <c r="AD31">
        <f>E31</f>
        <v>2</v>
      </c>
      <c r="AE31">
        <f>_xlfn.IFNA(VLOOKUP(D31,states!A$2:D$10,4,FALSE),0)</f>
        <v>1</v>
      </c>
      <c r="AF31">
        <v>0.5</v>
      </c>
      <c r="AG31">
        <f>IF(AE31=0,AF31,IF(AE31=1,IF(F31=0.5,0.5,IF(H31=1,0.5,1.5)),IF(F31=0.5,0.5,IF(H31=1,2.5,1.5))))</f>
        <v>1.5</v>
      </c>
      <c r="AH31" s="7">
        <f>IF(AC31="XX",0,1/C31^(1/5)*IF(E31=0,100,1)/(E31+1)^(1/4))</f>
        <v>2.1924297443889911</v>
      </c>
    </row>
    <row r="32" spans="1:34">
      <c r="A32">
        <v>1707</v>
      </c>
      <c r="B32" s="1">
        <v>2520.9132</v>
      </c>
      <c r="C32" s="6">
        <v>5.0000000000000001E-3</v>
      </c>
      <c r="D32" t="s">
        <v>0</v>
      </c>
      <c r="E32">
        <v>2</v>
      </c>
      <c r="F32">
        <v>1.5</v>
      </c>
      <c r="G32" t="s">
        <v>1</v>
      </c>
      <c r="H32">
        <v>2</v>
      </c>
      <c r="I32" t="s">
        <v>0</v>
      </c>
      <c r="J32">
        <v>1</v>
      </c>
      <c r="K32">
        <v>2.5</v>
      </c>
      <c r="L32" t="s">
        <v>1</v>
      </c>
      <c r="M32">
        <v>2</v>
      </c>
      <c r="N32" t="s">
        <v>1763</v>
      </c>
      <c r="O32">
        <v>1</v>
      </c>
      <c r="P32" t="str">
        <f>D32&amp;"-"&amp;F32&amp;"-"&amp;G32&amp;"-"&amp;E32&amp;"-"&amp;H32</f>
        <v>X2Pi-1.5-e-2-2</v>
      </c>
      <c r="Q32" t="str">
        <f>I32&amp;"-"&amp;K32&amp;"-"&amp;L32&amp;"-"&amp;J32&amp;"-"&amp;M32</f>
        <v>X2Pi-2.5-e-1-2</v>
      </c>
      <c r="R32">
        <f>B32+S32</f>
        <v>5400.8253176210001</v>
      </c>
      <c r="S32">
        <f>_xlfn.IFNA(VLOOKUP(Q32,'MARVEL-X'!A$2:I$1400,7,FALSE),VLOOKUP(Q32,MARVEL!A$2:J$1522,10,FALSE))</f>
        <v>2879.9121176210001</v>
      </c>
      <c r="T32">
        <f>IF(P32=P31,R32+T31,R32)</f>
        <v>16202.454058462999</v>
      </c>
      <c r="U32">
        <f>IF(P32=P31,1+U31,1)</f>
        <v>3</v>
      </c>
      <c r="V32">
        <f t="shared" si="0"/>
        <v>5400.8180194876668</v>
      </c>
      <c r="W32" t="str">
        <f>IF(V32="","",IF(ABS(V32-R32)&gt;W$1,ABS(V32-R32),""))</f>
        <v/>
      </c>
      <c r="X32" t="str">
        <f>Y32&amp;"-"&amp;Z32&amp;"-"&amp;AC32&amp;"-"&amp;AD32&amp;"-"&amp;AG32</f>
        <v>1.5-e-X-2-1.5</v>
      </c>
      <c r="Y32">
        <f>F32</f>
        <v>1.5</v>
      </c>
      <c r="Z32" s="2" t="str">
        <f>G32</f>
        <v>e</v>
      </c>
      <c r="AA32">
        <f>_xlfn.IFNA(VLOOKUP(X32,'duo-out'!A$2:Q$5000,5,FALSE),E32+10*(H32-1)+1+_xlfn.IFNA(VLOOKUP(D32,states!A$2:C$10,3,FALSE),1))</f>
        <v>8</v>
      </c>
      <c r="AB32">
        <f>IF(V32="","",V32)</f>
        <v>5400.8180194876668</v>
      </c>
      <c r="AC32" s="2" t="str">
        <f>_xlfn.IFNA(VLOOKUP(D32,states!A$2:C$10,2,FALSE),"XX")</f>
        <v>X</v>
      </c>
      <c r="AD32">
        <f>E32</f>
        <v>2</v>
      </c>
      <c r="AE32">
        <f>_xlfn.IFNA(VLOOKUP(D32,states!A$2:D$10,4,FALSE),0)</f>
        <v>1</v>
      </c>
      <c r="AF32">
        <v>0.5</v>
      </c>
      <c r="AG32">
        <f>IF(AE32=0,AF32,IF(AE32=1,IF(F32=0.5,0.5,IF(H32=1,0.5,1.5)),IF(F32=0.5,0.5,IF(H32=1,2.5,1.5))))</f>
        <v>1.5</v>
      </c>
      <c r="AH32" s="7">
        <f>IF(AC32="XX",0,1/C32^(1/5)*IF(E32=0,100,1)/(E32+1)^(1/4))</f>
        <v>2.1924297443889911</v>
      </c>
    </row>
    <row r="33" spans="1:34">
      <c r="A33">
        <v>2496</v>
      </c>
      <c r="B33" s="1">
        <v>2481.0965999999999</v>
      </c>
      <c r="C33" s="6">
        <v>0.02</v>
      </c>
      <c r="D33" t="s">
        <v>0</v>
      </c>
      <c r="E33">
        <v>3</v>
      </c>
      <c r="F33">
        <v>1.5</v>
      </c>
      <c r="G33" t="s">
        <v>1</v>
      </c>
      <c r="H33">
        <v>1</v>
      </c>
      <c r="I33" t="s">
        <v>0</v>
      </c>
      <c r="J33">
        <v>2</v>
      </c>
      <c r="K33">
        <v>1.5</v>
      </c>
      <c r="L33" t="s">
        <v>2</v>
      </c>
      <c r="M33">
        <v>1</v>
      </c>
      <c r="N33" t="s">
        <v>2552</v>
      </c>
      <c r="O33">
        <v>1</v>
      </c>
      <c r="P33" t="str">
        <f>D33&amp;"-"&amp;F33&amp;"-"&amp;G33&amp;"-"&amp;E33&amp;"-"&amp;H33</f>
        <v>X2Pi-1.5-e-3-1</v>
      </c>
      <c r="Q33" t="str">
        <f>I33&amp;"-"&amp;K33&amp;"-"&amp;L33&amp;"-"&amp;J33&amp;"-"&amp;M33</f>
        <v>X2Pi-1.5-f-2-1</v>
      </c>
      <c r="R33">
        <f>B33+S33</f>
        <v>7836.4636670359996</v>
      </c>
      <c r="S33">
        <f>_xlfn.IFNA(VLOOKUP(Q33,'MARVEL-X'!A$2:I$1400,7,FALSE),VLOOKUP(Q33,MARVEL!A$2:J$1522,10,FALSE))</f>
        <v>5355.3670670359998</v>
      </c>
      <c r="T33">
        <f>IF(P33=P32,R33+T32,R33)</f>
        <v>7836.4636670359996</v>
      </c>
      <c r="U33">
        <f>IF(P33=P32,1+U32,1)</f>
        <v>1</v>
      </c>
      <c r="V33" t="str">
        <f t="shared" si="0"/>
        <v/>
      </c>
      <c r="W33" t="str">
        <f>IF(V33="","",IF(ABS(V33-R33)&gt;W$1,ABS(V33-R33),""))</f>
        <v/>
      </c>
      <c r="X33" t="str">
        <f>Y33&amp;"-"&amp;Z33&amp;"-"&amp;AC33&amp;"-"&amp;AD33&amp;"-"&amp;AG33</f>
        <v>1.5-e-X-3-0.5</v>
      </c>
      <c r="Y33">
        <f>F33</f>
        <v>1.5</v>
      </c>
      <c r="Z33" s="2" t="str">
        <f>G33</f>
        <v>e</v>
      </c>
      <c r="AA33">
        <f>_xlfn.IFNA(VLOOKUP(X33,'duo-out'!A$2:Q$5000,5,FALSE),E33+10*(H33-1)+1+_xlfn.IFNA(VLOOKUP(D33,states!A$2:C$10,3,FALSE),1))</f>
        <v>11</v>
      </c>
      <c r="AB33" t="str">
        <f>IF(V33="","",V33)</f>
        <v/>
      </c>
      <c r="AC33" s="2" t="str">
        <f>_xlfn.IFNA(VLOOKUP(D33,states!A$2:C$10,2,FALSE),"XX")</f>
        <v>X</v>
      </c>
      <c r="AD33">
        <f>E33</f>
        <v>3</v>
      </c>
      <c r="AE33">
        <f>_xlfn.IFNA(VLOOKUP(D33,states!A$2:D$10,4,FALSE),0)</f>
        <v>1</v>
      </c>
      <c r="AF33">
        <v>0.5</v>
      </c>
      <c r="AG33">
        <f>IF(AE33=0,AF33,IF(AE33=1,IF(F33=0.5,0.5,IF(H33=1,0.5,1.5)),IF(F33=0.5,0.5,IF(H33=1,2.5,1.5))))</f>
        <v>0.5</v>
      </c>
      <c r="AH33" s="7">
        <f>IF(AC33="XX",0,1/C33^(1/5)*IF(E33=0,100,1)/(E33+1)^(1/4))</f>
        <v>1.5462474735549587</v>
      </c>
    </row>
    <row r="34" spans="1:34">
      <c r="A34">
        <v>2473</v>
      </c>
      <c r="B34" s="1">
        <v>2429.7957000000001</v>
      </c>
      <c r="C34" s="6">
        <v>0.02</v>
      </c>
      <c r="D34" t="s">
        <v>0</v>
      </c>
      <c r="E34">
        <v>3</v>
      </c>
      <c r="F34">
        <v>1.5</v>
      </c>
      <c r="G34" t="s">
        <v>1</v>
      </c>
      <c r="H34">
        <v>1</v>
      </c>
      <c r="I34" t="s">
        <v>0</v>
      </c>
      <c r="J34">
        <v>2</v>
      </c>
      <c r="K34">
        <v>2.5</v>
      </c>
      <c r="L34" t="s">
        <v>1</v>
      </c>
      <c r="M34">
        <v>1</v>
      </c>
      <c r="N34" t="s">
        <v>2529</v>
      </c>
      <c r="O34">
        <v>1</v>
      </c>
      <c r="P34" t="str">
        <f>D34&amp;"-"&amp;F34&amp;"-"&amp;G34&amp;"-"&amp;E34&amp;"-"&amp;H34</f>
        <v>X2Pi-1.5-e-3-1</v>
      </c>
      <c r="Q34" t="str">
        <f>I34&amp;"-"&amp;K34&amp;"-"&amp;L34&amp;"-"&amp;J34&amp;"-"&amp;M34</f>
        <v>X2Pi-2.5-e-2-1</v>
      </c>
      <c r="R34">
        <f>B34+S34</f>
        <v>7836.4708058729993</v>
      </c>
      <c r="S34">
        <f>_xlfn.IFNA(VLOOKUP(Q34,'MARVEL-X'!A$2:I$1400,7,FALSE),VLOOKUP(Q34,MARVEL!A$2:J$1522,10,FALSE))</f>
        <v>5406.6751058729997</v>
      </c>
      <c r="T34">
        <f>IF(P34=P33,R34+T33,R34)</f>
        <v>15672.934472908999</v>
      </c>
      <c r="U34">
        <f>IF(P34=P33,1+U33,1)</f>
        <v>2</v>
      </c>
      <c r="V34">
        <f t="shared" si="0"/>
        <v>7836.4672364544995</v>
      </c>
      <c r="W34" t="str">
        <f>IF(V34="","",IF(ABS(V34-R34)&gt;W$1,ABS(V34-R34),""))</f>
        <v/>
      </c>
      <c r="X34" t="str">
        <f>Y34&amp;"-"&amp;Z34&amp;"-"&amp;AC34&amp;"-"&amp;AD34&amp;"-"&amp;AG34</f>
        <v>1.5-e-X-3-0.5</v>
      </c>
      <c r="Y34">
        <f>F34</f>
        <v>1.5</v>
      </c>
      <c r="Z34" s="2" t="str">
        <f>G34</f>
        <v>e</v>
      </c>
      <c r="AA34">
        <f>_xlfn.IFNA(VLOOKUP(X34,'duo-out'!A$2:Q$5000,5,FALSE),E34+10*(H34-1)+1+_xlfn.IFNA(VLOOKUP(D34,states!A$2:C$10,3,FALSE),1))</f>
        <v>11</v>
      </c>
      <c r="AB34">
        <f>IF(V34="","",V34)</f>
        <v>7836.4672364544995</v>
      </c>
      <c r="AC34" s="2" t="str">
        <f>_xlfn.IFNA(VLOOKUP(D34,states!A$2:C$10,2,FALSE),"XX")</f>
        <v>X</v>
      </c>
      <c r="AD34">
        <f>E34</f>
        <v>3</v>
      </c>
      <c r="AE34">
        <f>_xlfn.IFNA(VLOOKUP(D34,states!A$2:D$10,4,FALSE),0)</f>
        <v>1</v>
      </c>
      <c r="AF34">
        <v>0.5</v>
      </c>
      <c r="AG34">
        <f>IF(AE34=0,AF34,IF(AE34=1,IF(F34=0.5,0.5,IF(H34=1,0.5,1.5)),IF(F34=0.5,0.5,IF(H34=1,2.5,1.5))))</f>
        <v>0.5</v>
      </c>
      <c r="AH34" s="7">
        <f>IF(AC34="XX",0,1/C34^(1/5)*IF(E34=0,100,1)/(E34+1)^(1/4))</f>
        <v>1.5462474735549587</v>
      </c>
    </row>
    <row r="35" spans="1:34">
      <c r="A35">
        <v>1770</v>
      </c>
      <c r="B35" s="1">
        <v>2479.1403</v>
      </c>
      <c r="C35" s="6">
        <v>7.0369999999999999E-3</v>
      </c>
      <c r="D35" t="s">
        <v>0</v>
      </c>
      <c r="E35">
        <v>3</v>
      </c>
      <c r="F35">
        <v>1.5</v>
      </c>
      <c r="G35" t="s">
        <v>1</v>
      </c>
      <c r="H35">
        <v>2</v>
      </c>
      <c r="I35" t="s">
        <v>0</v>
      </c>
      <c r="J35">
        <v>2</v>
      </c>
      <c r="K35">
        <v>1.5</v>
      </c>
      <c r="L35" t="s">
        <v>2</v>
      </c>
      <c r="M35">
        <v>2</v>
      </c>
      <c r="N35" t="s">
        <v>1826</v>
      </c>
      <c r="O35">
        <v>1</v>
      </c>
      <c r="P35" t="str">
        <f>D35&amp;"-"&amp;F35&amp;"-"&amp;G35&amp;"-"&amp;E35&amp;"-"&amp;H35</f>
        <v>X2Pi-1.5-e-3-2</v>
      </c>
      <c r="Q35" t="str">
        <f>I35&amp;"-"&amp;K35&amp;"-"&amp;L35&amp;"-"&amp;J35&amp;"-"&amp;M35</f>
        <v>X2Pi-1.5-f-2-2</v>
      </c>
      <c r="R35">
        <f>B35+S35</f>
        <v>7880.1823354959997</v>
      </c>
      <c r="S35">
        <f>_xlfn.IFNA(VLOOKUP(Q35,'MARVEL-X'!A$2:I$1400,7,FALSE),VLOOKUP(Q35,MARVEL!A$2:J$1522,10,FALSE))</f>
        <v>5401.0420354959997</v>
      </c>
      <c r="T35">
        <f>IF(P35=P34,R35+T34,R35)</f>
        <v>7880.1823354959997</v>
      </c>
      <c r="U35">
        <f>IF(P35=P34,1+U34,1)</f>
        <v>1</v>
      </c>
      <c r="V35" t="str">
        <f t="shared" si="0"/>
        <v/>
      </c>
      <c r="W35" t="str">
        <f>IF(V35="","",IF(ABS(V35-R35)&gt;W$1,ABS(V35-R35),""))</f>
        <v/>
      </c>
      <c r="X35" t="str">
        <f>Y35&amp;"-"&amp;Z35&amp;"-"&amp;AC35&amp;"-"&amp;AD35&amp;"-"&amp;AG35</f>
        <v>1.5-e-X-3-1.5</v>
      </c>
      <c r="Y35">
        <f>F35</f>
        <v>1.5</v>
      </c>
      <c r="Z35" s="2" t="str">
        <f>G35</f>
        <v>e</v>
      </c>
      <c r="AA35">
        <f>_xlfn.IFNA(VLOOKUP(X35,'duo-out'!A$2:Q$5000,5,FALSE),E35+10*(H35-1)+1+_xlfn.IFNA(VLOOKUP(D35,states!A$2:C$10,3,FALSE),1))</f>
        <v>12</v>
      </c>
      <c r="AB35" t="str">
        <f>IF(V35="","",V35)</f>
        <v/>
      </c>
      <c r="AC35" s="2" t="str">
        <f>_xlfn.IFNA(VLOOKUP(D35,states!A$2:C$10,2,FALSE),"XX")</f>
        <v>X</v>
      </c>
      <c r="AD35">
        <f>E35</f>
        <v>3</v>
      </c>
      <c r="AE35">
        <f>_xlfn.IFNA(VLOOKUP(D35,states!A$2:D$10,4,FALSE),0)</f>
        <v>1</v>
      </c>
      <c r="AF35">
        <v>0.5</v>
      </c>
      <c r="AG35">
        <f>IF(AE35=0,AF35,IF(AE35=1,IF(F35=0.5,0.5,IF(H35=1,0.5,1.5)),IF(F35=0.5,0.5,IF(H35=1,2.5,1.5))))</f>
        <v>1.5</v>
      </c>
      <c r="AH35" s="7">
        <f>IF(AC35="XX",0,1/C35^(1/5)*IF(E35=0,100,1)/(E35+1)^(1/4))</f>
        <v>1.9054935891233273</v>
      </c>
    </row>
    <row r="36" spans="1:34">
      <c r="A36">
        <v>1751</v>
      </c>
      <c r="B36" s="1">
        <v>2399.5608000000002</v>
      </c>
      <c r="C36" s="6">
        <v>1.451E-2</v>
      </c>
      <c r="D36" t="s">
        <v>0</v>
      </c>
      <c r="E36">
        <v>3</v>
      </c>
      <c r="F36">
        <v>1.5</v>
      </c>
      <c r="G36" t="s">
        <v>1</v>
      </c>
      <c r="H36">
        <v>2</v>
      </c>
      <c r="I36" t="s">
        <v>0</v>
      </c>
      <c r="J36">
        <v>2</v>
      </c>
      <c r="K36">
        <v>2.5</v>
      </c>
      <c r="L36" t="s">
        <v>1</v>
      </c>
      <c r="M36">
        <v>2</v>
      </c>
      <c r="N36" t="s">
        <v>1807</v>
      </c>
      <c r="O36">
        <v>1</v>
      </c>
      <c r="P36" t="str">
        <f>D36&amp;"-"&amp;F36&amp;"-"&amp;G36&amp;"-"&amp;E36&amp;"-"&amp;H36</f>
        <v>X2Pi-1.5-e-3-2</v>
      </c>
      <c r="Q36" t="str">
        <f>I36&amp;"-"&amp;K36&amp;"-"&amp;L36&amp;"-"&amp;J36&amp;"-"&amp;M36</f>
        <v>X2Pi-2.5-e-2-2</v>
      </c>
      <c r="R36">
        <f>B36+S36</f>
        <v>7880.2011216159999</v>
      </c>
      <c r="S36">
        <f>_xlfn.IFNA(VLOOKUP(Q36,'MARVEL-X'!A$2:I$1400,7,FALSE),VLOOKUP(Q36,MARVEL!A$2:J$1522,10,FALSE))</f>
        <v>5480.6403216159997</v>
      </c>
      <c r="T36">
        <f>IF(P36=P35,R36+T35,R36)</f>
        <v>15760.383457111999</v>
      </c>
      <c r="U36">
        <f>IF(P36=P35,1+U35,1)</f>
        <v>2</v>
      </c>
      <c r="V36">
        <f t="shared" si="0"/>
        <v>7880.1917285559994</v>
      </c>
      <c r="W36" t="str">
        <f>IF(V36="","",IF(ABS(V36-R36)&gt;W$1,ABS(V36-R36),""))</f>
        <v/>
      </c>
      <c r="X36" t="str">
        <f>Y36&amp;"-"&amp;Z36&amp;"-"&amp;AC36&amp;"-"&amp;AD36&amp;"-"&amp;AG36</f>
        <v>1.5-e-X-3-1.5</v>
      </c>
      <c r="Y36">
        <f>F36</f>
        <v>1.5</v>
      </c>
      <c r="Z36" s="2" t="str">
        <f>G36</f>
        <v>e</v>
      </c>
      <c r="AA36">
        <f>_xlfn.IFNA(VLOOKUP(X36,'duo-out'!A$2:Q$5000,5,FALSE),E36+10*(H36-1)+1+_xlfn.IFNA(VLOOKUP(D36,states!A$2:C$10,3,FALSE),1))</f>
        <v>12</v>
      </c>
      <c r="AB36">
        <f>IF(V36="","",V36)</f>
        <v>7880.1917285559994</v>
      </c>
      <c r="AC36" s="2" t="str">
        <f>_xlfn.IFNA(VLOOKUP(D36,states!A$2:C$10,2,FALSE),"XX")</f>
        <v>X</v>
      </c>
      <c r="AD36">
        <f>E36</f>
        <v>3</v>
      </c>
      <c r="AE36">
        <f>_xlfn.IFNA(VLOOKUP(D36,states!A$2:D$10,4,FALSE),0)</f>
        <v>1</v>
      </c>
      <c r="AF36">
        <v>0.5</v>
      </c>
      <c r="AG36">
        <f>IF(AE36=0,AF36,IF(AE36=1,IF(F36=0.5,0.5,IF(H36=1,0.5,1.5)),IF(F36=0.5,0.5,IF(H36=1,2.5,1.5))))</f>
        <v>1.5</v>
      </c>
      <c r="AH36" s="7">
        <f>IF(AC36="XX",0,1/C36^(1/5)*IF(E36=0,100,1)/(E36+1)^(1/4))</f>
        <v>1.6487375142083671</v>
      </c>
    </row>
    <row r="37" spans="1:34">
      <c r="A37">
        <v>2532</v>
      </c>
      <c r="B37" s="1">
        <v>2357.5453000000002</v>
      </c>
      <c r="C37" s="6">
        <v>0.02</v>
      </c>
      <c r="D37" t="s">
        <v>0</v>
      </c>
      <c r="E37">
        <v>4</v>
      </c>
      <c r="F37">
        <v>1.5</v>
      </c>
      <c r="G37" t="s">
        <v>1</v>
      </c>
      <c r="H37">
        <v>1</v>
      </c>
      <c r="I37" t="s">
        <v>0</v>
      </c>
      <c r="J37">
        <v>3</v>
      </c>
      <c r="K37">
        <v>1.5</v>
      </c>
      <c r="L37" t="s">
        <v>2</v>
      </c>
      <c r="M37">
        <v>1</v>
      </c>
      <c r="N37" t="s">
        <v>2588</v>
      </c>
      <c r="O37">
        <v>1</v>
      </c>
      <c r="P37" t="str">
        <f>D37&amp;"-"&amp;F37&amp;"-"&amp;G37&amp;"-"&amp;E37&amp;"-"&amp;H37</f>
        <v>X2Pi-1.5-e-4-1</v>
      </c>
      <c r="Q37" t="str">
        <f>I37&amp;"-"&amp;K37&amp;"-"&amp;L37&amp;"-"&amp;J37&amp;"-"&amp;M37</f>
        <v>X2Pi-1.5-f-3-1</v>
      </c>
      <c r="R37">
        <f>B37+S37</f>
        <v>10194.012884129001</v>
      </c>
      <c r="S37">
        <f>_xlfn.IFNA(VLOOKUP(Q37,'MARVEL-X'!A$2:I$1400,7,FALSE),VLOOKUP(Q37,MARVEL!A$2:J$1522,10,FALSE))</f>
        <v>7836.467584129</v>
      </c>
      <c r="T37">
        <f>IF(P37=P36,R37+T36,R37)</f>
        <v>10194.012884129001</v>
      </c>
      <c r="U37">
        <f>IF(P37=P36,1+U36,1)</f>
        <v>1</v>
      </c>
      <c r="V37" t="str">
        <f t="shared" si="0"/>
        <v/>
      </c>
      <c r="W37" t="str">
        <f>IF(V37="","",IF(ABS(V37-R37)&gt;W$1,ABS(V37-R37),""))</f>
        <v/>
      </c>
      <c r="X37" t="str">
        <f>Y37&amp;"-"&amp;Z37&amp;"-"&amp;AC37&amp;"-"&amp;AD37&amp;"-"&amp;AG37</f>
        <v>1.5-e-X-4-0.5</v>
      </c>
      <c r="Y37">
        <f>F37</f>
        <v>1.5</v>
      </c>
      <c r="Z37" s="2" t="str">
        <f>G37</f>
        <v>e</v>
      </c>
      <c r="AA37">
        <f>_xlfn.IFNA(VLOOKUP(X37,'duo-out'!A$2:Q$5000,5,FALSE),E37+10*(H37-1)+1+_xlfn.IFNA(VLOOKUP(D37,states!A$2:C$10,3,FALSE),1))</f>
        <v>15</v>
      </c>
      <c r="AB37" t="str">
        <f>IF(V37="","",V37)</f>
        <v/>
      </c>
      <c r="AC37" s="2" t="str">
        <f>_xlfn.IFNA(VLOOKUP(D37,states!A$2:C$10,2,FALSE),"XX")</f>
        <v>X</v>
      </c>
      <c r="AD37">
        <f>E37</f>
        <v>4</v>
      </c>
      <c r="AE37">
        <f>_xlfn.IFNA(VLOOKUP(D37,states!A$2:D$10,4,FALSE),0)</f>
        <v>1</v>
      </c>
      <c r="AF37">
        <v>0.5</v>
      </c>
      <c r="AG37">
        <f>IF(AE37=0,AF37,IF(AE37=1,IF(F37=0.5,0.5,IF(H37=1,0.5,1.5)),IF(F37=0.5,0.5,IF(H37=1,2.5,1.5))))</f>
        <v>0.5</v>
      </c>
      <c r="AH37" s="7">
        <f>IF(AC37="XX",0,1/C37^(1/5)*IF(E37=0,100,1)/(E37+1)^(1/4))</f>
        <v>1.4623505735569622</v>
      </c>
    </row>
    <row r="38" spans="1:34">
      <c r="A38">
        <v>2512</v>
      </c>
      <c r="B38" s="1">
        <v>2308.2669000000001</v>
      </c>
      <c r="C38" s="6">
        <v>0.02</v>
      </c>
      <c r="D38" t="s">
        <v>0</v>
      </c>
      <c r="E38">
        <v>4</v>
      </c>
      <c r="F38">
        <v>1.5</v>
      </c>
      <c r="G38" t="s">
        <v>1</v>
      </c>
      <c r="H38">
        <v>1</v>
      </c>
      <c r="I38" t="s">
        <v>0</v>
      </c>
      <c r="J38">
        <v>3</v>
      </c>
      <c r="K38">
        <v>2.5</v>
      </c>
      <c r="L38" t="s">
        <v>1</v>
      </c>
      <c r="M38">
        <v>1</v>
      </c>
      <c r="N38" t="s">
        <v>2568</v>
      </c>
      <c r="O38">
        <v>1</v>
      </c>
      <c r="P38" t="str">
        <f>D38&amp;"-"&amp;F38&amp;"-"&amp;G38&amp;"-"&amp;E38&amp;"-"&amp;H38</f>
        <v>X2Pi-1.5-e-4-1</v>
      </c>
      <c r="Q38" t="str">
        <f>I38&amp;"-"&amp;K38&amp;"-"&amp;L38&amp;"-"&amp;J38&amp;"-"&amp;M38</f>
        <v>X2Pi-2.5-e-3-1</v>
      </c>
      <c r="R38">
        <f>B38+S38</f>
        <v>10194.007325861001</v>
      </c>
      <c r="S38">
        <f>_xlfn.IFNA(VLOOKUP(Q38,'MARVEL-X'!A$2:I$1400,7,FALSE),VLOOKUP(Q38,MARVEL!A$2:J$1522,10,FALSE))</f>
        <v>7885.7404258610004</v>
      </c>
      <c r="T38">
        <f>IF(P38=P37,R38+T37,R38)</f>
        <v>20388.020209990002</v>
      </c>
      <c r="U38">
        <f>IF(P38=P37,1+U37,1)</f>
        <v>2</v>
      </c>
      <c r="V38">
        <f t="shared" si="0"/>
        <v>10194.010104995001</v>
      </c>
      <c r="W38" t="str">
        <f>IF(V38="","",IF(ABS(V38-R38)&gt;W$1,ABS(V38-R38),""))</f>
        <v/>
      </c>
      <c r="X38" t="str">
        <f>Y38&amp;"-"&amp;Z38&amp;"-"&amp;AC38&amp;"-"&amp;AD38&amp;"-"&amp;AG38</f>
        <v>1.5-e-X-4-0.5</v>
      </c>
      <c r="Y38">
        <f>F38</f>
        <v>1.5</v>
      </c>
      <c r="Z38" s="2" t="str">
        <f>G38</f>
        <v>e</v>
      </c>
      <c r="AA38">
        <f>_xlfn.IFNA(VLOOKUP(X38,'duo-out'!A$2:Q$5000,5,FALSE),E38+10*(H38-1)+1+_xlfn.IFNA(VLOOKUP(D38,states!A$2:C$10,3,FALSE),1))</f>
        <v>15</v>
      </c>
      <c r="AB38">
        <f>IF(V38="","",V38)</f>
        <v>10194.010104995001</v>
      </c>
      <c r="AC38" s="2" t="str">
        <f>_xlfn.IFNA(VLOOKUP(D38,states!A$2:C$10,2,FALSE),"XX")</f>
        <v>X</v>
      </c>
      <c r="AD38">
        <f>E38</f>
        <v>4</v>
      </c>
      <c r="AE38">
        <f>_xlfn.IFNA(VLOOKUP(D38,states!A$2:D$10,4,FALSE),0)</f>
        <v>1</v>
      </c>
      <c r="AF38">
        <v>0.5</v>
      </c>
      <c r="AG38">
        <f>IF(AE38=0,AF38,IF(AE38=1,IF(F38=0.5,0.5,IF(H38=1,0.5,1.5)),IF(F38=0.5,0.5,IF(H38=1,2.5,1.5))))</f>
        <v>0.5</v>
      </c>
      <c r="AH38" s="7">
        <f>IF(AC38="XX",0,1/C38^(1/5)*IF(E38=0,100,1)/(E38+1)^(1/4))</f>
        <v>1.4623505735569622</v>
      </c>
    </row>
    <row r="39" spans="1:34">
      <c r="A39">
        <v>2610</v>
      </c>
      <c r="B39" s="1">
        <v>2279.2365</v>
      </c>
      <c r="C39" s="6">
        <v>5.0000000000000001E-3</v>
      </c>
      <c r="D39" t="s">
        <v>0</v>
      </c>
      <c r="E39">
        <v>4</v>
      </c>
      <c r="F39">
        <v>1.5</v>
      </c>
      <c r="G39" t="s">
        <v>1</v>
      </c>
      <c r="H39">
        <v>2</v>
      </c>
      <c r="I39" t="s">
        <v>0</v>
      </c>
      <c r="J39">
        <v>3</v>
      </c>
      <c r="K39">
        <v>2.5</v>
      </c>
      <c r="L39" t="s">
        <v>1</v>
      </c>
      <c r="M39">
        <v>2</v>
      </c>
      <c r="N39" t="s">
        <v>2666</v>
      </c>
      <c r="O39">
        <v>1</v>
      </c>
      <c r="P39" t="str">
        <f>D39&amp;"-"&amp;F39&amp;"-"&amp;G39&amp;"-"&amp;E39&amp;"-"&amp;H39</f>
        <v>X2Pi-1.5-e-4-2</v>
      </c>
      <c r="Q39" t="str">
        <f>I39&amp;"-"&amp;K39&amp;"-"&amp;L39&amp;"-"&amp;J39&amp;"-"&amp;M39</f>
        <v>X2Pi-2.5-e-3-2</v>
      </c>
      <c r="R39">
        <f>B39+S39</f>
        <v>10236.05235116</v>
      </c>
      <c r="S39">
        <f>_xlfn.IFNA(VLOOKUP(Q39,'MARVEL-X'!A$2:I$1400,7,FALSE),VLOOKUP(Q39,MARVEL!A$2:J$1522,10,FALSE))</f>
        <v>7956.8158511600004</v>
      </c>
      <c r="T39">
        <f>IF(P39=P38,R39+T38,R39)</f>
        <v>10236.05235116</v>
      </c>
      <c r="U39">
        <f>IF(P39=P38,1+U38,1)</f>
        <v>1</v>
      </c>
      <c r="V39" t="str">
        <f t="shared" si="0"/>
        <v/>
      </c>
      <c r="W39" t="str">
        <f>IF(V39="","",IF(ABS(V39-R39)&gt;W$1,ABS(V39-R39),""))</f>
        <v/>
      </c>
      <c r="X39" t="str">
        <f>Y39&amp;"-"&amp;Z39&amp;"-"&amp;AC39&amp;"-"&amp;AD39&amp;"-"&amp;AG39</f>
        <v>1.5-e-X-4-1.5</v>
      </c>
      <c r="Y39">
        <f>F39</f>
        <v>1.5</v>
      </c>
      <c r="Z39" s="2" t="str">
        <f>G39</f>
        <v>e</v>
      </c>
      <c r="AA39">
        <f>_xlfn.IFNA(VLOOKUP(X39,'duo-out'!A$2:Q$5000,5,FALSE),E39+10*(H39-1)+1+_xlfn.IFNA(VLOOKUP(D39,states!A$2:C$10,3,FALSE),1))</f>
        <v>16</v>
      </c>
      <c r="AB39" t="str">
        <f>IF(V39="","",V39)</f>
        <v/>
      </c>
      <c r="AC39" s="2" t="str">
        <f>_xlfn.IFNA(VLOOKUP(D39,states!A$2:C$10,2,FALSE),"XX")</f>
        <v>X</v>
      </c>
      <c r="AD39">
        <f>E39</f>
        <v>4</v>
      </c>
      <c r="AE39">
        <f>_xlfn.IFNA(VLOOKUP(D39,states!A$2:D$10,4,FALSE),0)</f>
        <v>1</v>
      </c>
      <c r="AF39">
        <v>0.5</v>
      </c>
      <c r="AG39">
        <f>IF(AE39=0,AF39,IF(AE39=1,IF(F39=0.5,0.5,IF(H39=1,0.5,1.5)),IF(F39=0.5,0.5,IF(H39=1,2.5,1.5))))</f>
        <v>1.5</v>
      </c>
      <c r="AH39" s="7">
        <f>IF(AC39="XX",0,1/C39^(1/5)*IF(E39=0,100,1)/(E39+1)^(1/4))</f>
        <v>1.9295831501316907</v>
      </c>
    </row>
    <row r="40" spans="1:34">
      <c r="A40">
        <v>2537</v>
      </c>
      <c r="B40" s="1">
        <v>2355.6662999999999</v>
      </c>
      <c r="C40" s="6">
        <v>0.02</v>
      </c>
      <c r="D40" t="s">
        <v>0</v>
      </c>
      <c r="E40">
        <v>4</v>
      </c>
      <c r="F40">
        <v>1.5</v>
      </c>
      <c r="G40" t="s">
        <v>1</v>
      </c>
      <c r="H40">
        <v>2</v>
      </c>
      <c r="I40" t="s">
        <v>0</v>
      </c>
      <c r="J40">
        <v>3</v>
      </c>
      <c r="K40">
        <v>1.5</v>
      </c>
      <c r="L40" t="s">
        <v>2</v>
      </c>
      <c r="M40">
        <v>2</v>
      </c>
      <c r="N40" t="s">
        <v>2593</v>
      </c>
      <c r="O40">
        <v>1</v>
      </c>
      <c r="P40" t="str">
        <f>D40&amp;"-"&amp;F40&amp;"-"&amp;G40&amp;"-"&amp;E40&amp;"-"&amp;H40</f>
        <v>X2Pi-1.5-e-4-2</v>
      </c>
      <c r="Q40" t="str">
        <f>I40&amp;"-"&amp;K40&amp;"-"&amp;L40&amp;"-"&amp;J40&amp;"-"&amp;M40</f>
        <v>X2Pi-1.5-f-3-2</v>
      </c>
      <c r="R40">
        <f>B40+S40</f>
        <v>10236.068552312001</v>
      </c>
      <c r="S40">
        <f>_xlfn.IFNA(VLOOKUP(Q40,'MARVEL-X'!A$2:I$1400,7,FALSE),VLOOKUP(Q40,MARVEL!A$2:J$1522,10,FALSE))</f>
        <v>7880.4022523120002</v>
      </c>
      <c r="T40">
        <f>IF(P40=P39,R40+T39,R40)</f>
        <v>20472.120903472001</v>
      </c>
      <c r="U40">
        <f>IF(P40=P39,1+U39,1)</f>
        <v>2</v>
      </c>
      <c r="V40">
        <f t="shared" si="0"/>
        <v>10236.060451736001</v>
      </c>
      <c r="W40" t="str">
        <f>IF(V40="","",IF(ABS(V40-R40)&gt;W$1,ABS(V40-R40),""))</f>
        <v/>
      </c>
      <c r="X40" t="str">
        <f>Y40&amp;"-"&amp;Z40&amp;"-"&amp;AC40&amp;"-"&amp;AD40&amp;"-"&amp;AG40</f>
        <v>1.5-e-X-4-1.5</v>
      </c>
      <c r="Y40">
        <f>F40</f>
        <v>1.5</v>
      </c>
      <c r="Z40" s="2" t="str">
        <f>G40</f>
        <v>e</v>
      </c>
      <c r="AA40">
        <f>_xlfn.IFNA(VLOOKUP(X40,'duo-out'!A$2:Q$5000,5,FALSE),E40+10*(H40-1)+1+_xlfn.IFNA(VLOOKUP(D40,states!A$2:C$10,3,FALSE),1))</f>
        <v>16</v>
      </c>
      <c r="AB40">
        <f>IF(V40="","",V40)</f>
        <v>10236.060451736001</v>
      </c>
      <c r="AC40" s="2" t="str">
        <f>_xlfn.IFNA(VLOOKUP(D40,states!A$2:C$10,2,FALSE),"XX")</f>
        <v>X</v>
      </c>
      <c r="AD40">
        <f>E40</f>
        <v>4</v>
      </c>
      <c r="AE40">
        <f>_xlfn.IFNA(VLOOKUP(D40,states!A$2:D$10,4,FALSE),0)</f>
        <v>1</v>
      </c>
      <c r="AF40">
        <v>0.5</v>
      </c>
      <c r="AG40">
        <f>IF(AE40=0,AF40,IF(AE40=1,IF(F40=0.5,0.5,IF(H40=1,0.5,1.5)),IF(F40=0.5,0.5,IF(H40=1,2.5,1.5))))</f>
        <v>1.5</v>
      </c>
      <c r="AH40" s="7">
        <f>IF(AC40="XX",0,1/C40^(1/5)*IF(E40=0,100,1)/(E40+1)^(1/4))</f>
        <v>1.4623505735569622</v>
      </c>
    </row>
    <row r="41" spans="1:34">
      <c r="A41">
        <v>2570</v>
      </c>
      <c r="B41" s="1">
        <v>17.770502109999999</v>
      </c>
      <c r="C41" s="6">
        <v>3.4999999999999998E-7</v>
      </c>
      <c r="D41" t="s">
        <v>0</v>
      </c>
      <c r="E41">
        <v>0</v>
      </c>
      <c r="F41">
        <v>1.5</v>
      </c>
      <c r="G41" t="s">
        <v>2</v>
      </c>
      <c r="H41">
        <v>1</v>
      </c>
      <c r="I41" t="s">
        <v>0</v>
      </c>
      <c r="J41">
        <v>0</v>
      </c>
      <c r="K41">
        <v>0.5</v>
      </c>
      <c r="L41" t="s">
        <v>2</v>
      </c>
      <c r="M41">
        <v>2</v>
      </c>
      <c r="N41" t="s">
        <v>2626</v>
      </c>
      <c r="O41">
        <v>1</v>
      </c>
      <c r="P41" t="str">
        <f>D41&amp;"-"&amp;F41&amp;"-"&amp;G41&amp;"-"&amp;E41&amp;"-"&amp;H41</f>
        <v>X2Pi-1.5-f-0-1</v>
      </c>
      <c r="Q41" t="str">
        <f>I41&amp;"-"&amp;K41&amp;"-"&amp;L41&amp;"-"&amp;J41&amp;"-"&amp;M41</f>
        <v>X2Pi-0.5-f-0-2</v>
      </c>
      <c r="R41">
        <f>B41+S41</f>
        <v>17.881117138</v>
      </c>
      <c r="S41">
        <f>_xlfn.IFNA(VLOOKUP(Q41,'MARVEL-X'!A$2:I$1400,7,FALSE),VLOOKUP(Q41,MARVEL!A$2:J$1522,10,FALSE))</f>
        <v>0.110615028</v>
      </c>
      <c r="T41">
        <f>IF(P41=P40,R41+T40,R41)</f>
        <v>17.881117138</v>
      </c>
      <c r="U41">
        <f>IF(P41=P40,1+U40,1)</f>
        <v>1</v>
      </c>
      <c r="V41" t="str">
        <f t="shared" si="0"/>
        <v/>
      </c>
      <c r="W41" t="str">
        <f>IF(V41="","",IF(ABS(V41-R41)&gt;W$1,ABS(V41-R41),""))</f>
        <v/>
      </c>
      <c r="X41" t="str">
        <f>Y41&amp;"-"&amp;Z41&amp;"-"&amp;AC41&amp;"-"&amp;AD41&amp;"-"&amp;AG41</f>
        <v>1.5-f-X-0-0.5</v>
      </c>
      <c r="Y41">
        <f>F41</f>
        <v>1.5</v>
      </c>
      <c r="Z41" s="2" t="str">
        <f>G41</f>
        <v>f</v>
      </c>
      <c r="AA41">
        <f>_xlfn.IFNA(VLOOKUP(X41,'duo-out'!A$2:Q$5000,5,FALSE),E41+10*(H41-1)+1+_xlfn.IFNA(VLOOKUP(D41,states!A$2:C$10,3,FALSE),1))</f>
        <v>1</v>
      </c>
      <c r="AB41" t="str">
        <f>IF(V41="","",V41)</f>
        <v/>
      </c>
      <c r="AC41" s="2" t="str">
        <f>_xlfn.IFNA(VLOOKUP(D41,states!A$2:C$10,2,FALSE),"XX")</f>
        <v>X</v>
      </c>
      <c r="AD41">
        <f>E41</f>
        <v>0</v>
      </c>
      <c r="AE41">
        <f>_xlfn.IFNA(VLOOKUP(D41,states!A$2:D$10,4,FALSE),0)</f>
        <v>1</v>
      </c>
      <c r="AF41">
        <v>0.5</v>
      </c>
      <c r="AG41">
        <f>IF(AE41=0,AF41,IF(AE41=1,IF(F41=0.5,0.5,IF(H41=1,0.5,1.5)),IF(F41=0.5,0.5,IF(H41=1,2.5,1.5))))</f>
        <v>0.5</v>
      </c>
      <c r="AH41" s="7">
        <f>IF(AC41="XX",0,1/C41^(1/5)*IF(E41=0,100,1)/(E41+1)^(1/4))</f>
        <v>1955.1784020091504</v>
      </c>
    </row>
    <row r="42" spans="1:34">
      <c r="A42">
        <v>2571</v>
      </c>
      <c r="B42" s="1">
        <v>17.77050006</v>
      </c>
      <c r="C42" s="6">
        <v>2.1129999999999999E-5</v>
      </c>
      <c r="D42" t="s">
        <v>0</v>
      </c>
      <c r="E42">
        <v>0</v>
      </c>
      <c r="F42">
        <v>1.5</v>
      </c>
      <c r="G42" t="s">
        <v>2</v>
      </c>
      <c r="H42">
        <v>1</v>
      </c>
      <c r="I42" t="s">
        <v>0</v>
      </c>
      <c r="J42">
        <v>0</v>
      </c>
      <c r="K42">
        <v>0.5</v>
      </c>
      <c r="L42" t="s">
        <v>2</v>
      </c>
      <c r="M42">
        <v>2</v>
      </c>
      <c r="N42" t="s">
        <v>2627</v>
      </c>
      <c r="O42">
        <v>1</v>
      </c>
      <c r="P42" t="str">
        <f>D42&amp;"-"&amp;F42&amp;"-"&amp;G42&amp;"-"&amp;E42&amp;"-"&amp;H42</f>
        <v>X2Pi-1.5-f-0-1</v>
      </c>
      <c r="Q42" t="str">
        <f>I42&amp;"-"&amp;K42&amp;"-"&amp;L42&amp;"-"&amp;J42&amp;"-"&amp;M42</f>
        <v>X2Pi-0.5-f-0-2</v>
      </c>
      <c r="R42">
        <f>B42+S42</f>
        <v>17.881115088000001</v>
      </c>
      <c r="S42">
        <f>_xlfn.IFNA(VLOOKUP(Q42,'MARVEL-X'!A$2:I$1400,7,FALSE),VLOOKUP(Q42,MARVEL!A$2:J$1522,10,FALSE))</f>
        <v>0.110615028</v>
      </c>
      <c r="T42">
        <f>IF(P42=P41,R42+T41,R42)</f>
        <v>35.762232226000002</v>
      </c>
      <c r="U42">
        <f>IF(P42=P41,1+U41,1)</f>
        <v>2</v>
      </c>
      <c r="V42">
        <f t="shared" si="0"/>
        <v>17.881116113000001</v>
      </c>
      <c r="W42" t="str">
        <f>IF(V42="","",IF(ABS(V42-R42)&gt;W$1,ABS(V42-R42),""))</f>
        <v/>
      </c>
      <c r="X42" t="str">
        <f>Y42&amp;"-"&amp;Z42&amp;"-"&amp;AC42&amp;"-"&amp;AD42&amp;"-"&amp;AG42</f>
        <v>1.5-f-X-0-0.5</v>
      </c>
      <c r="Y42">
        <f>F42</f>
        <v>1.5</v>
      </c>
      <c r="Z42" s="2" t="str">
        <f>G42</f>
        <v>f</v>
      </c>
      <c r="AA42">
        <f>_xlfn.IFNA(VLOOKUP(X42,'duo-out'!A$2:Q$5000,5,FALSE),E42+10*(H42-1)+1+_xlfn.IFNA(VLOOKUP(D42,states!A$2:C$10,3,FALSE),1))</f>
        <v>1</v>
      </c>
      <c r="AB42">
        <f>IF(V42="","",V42)</f>
        <v>17.881116113000001</v>
      </c>
      <c r="AC42" s="2" t="str">
        <f>_xlfn.IFNA(VLOOKUP(D42,states!A$2:C$10,2,FALSE),"XX")</f>
        <v>X</v>
      </c>
      <c r="AD42">
        <f>E42</f>
        <v>0</v>
      </c>
      <c r="AE42">
        <f>_xlfn.IFNA(VLOOKUP(D42,states!A$2:D$10,4,FALSE),0)</f>
        <v>1</v>
      </c>
      <c r="AF42">
        <v>0.5</v>
      </c>
      <c r="AG42">
        <f>IF(AE42=0,AF42,IF(AE42=1,IF(F42=0.5,0.5,IF(H42=1,0.5,1.5)),IF(F42=0.5,0.5,IF(H42=1,2.5,1.5))))</f>
        <v>0.5</v>
      </c>
      <c r="AH42" s="7">
        <f>IF(AC42="XX",0,1/C42^(1/5)*IF(E42=0,100,1)/(E42+1)^(1/4))</f>
        <v>861.03360275428281</v>
      </c>
    </row>
    <row r="43" spans="1:34">
      <c r="A43">
        <v>4197</v>
      </c>
      <c r="B43" s="1">
        <v>0.24472421899999999</v>
      </c>
      <c r="C43" s="6">
        <v>5.003E-5</v>
      </c>
      <c r="D43" t="s">
        <v>0</v>
      </c>
      <c r="E43">
        <v>0</v>
      </c>
      <c r="F43">
        <v>1.5</v>
      </c>
      <c r="G43" t="s">
        <v>2</v>
      </c>
      <c r="H43">
        <v>2</v>
      </c>
      <c r="I43" t="s">
        <v>0</v>
      </c>
      <c r="J43">
        <v>0</v>
      </c>
      <c r="K43">
        <v>1.5</v>
      </c>
      <c r="L43" t="s">
        <v>1</v>
      </c>
      <c r="M43">
        <v>2</v>
      </c>
      <c r="N43" t="s">
        <v>4253</v>
      </c>
      <c r="O43">
        <v>1</v>
      </c>
      <c r="P43" t="str">
        <f>D43&amp;"-"&amp;F43&amp;"-"&amp;G43&amp;"-"&amp;E43&amp;"-"&amp;H43</f>
        <v>X2Pi-1.5-f-0-2</v>
      </c>
      <c r="Q43" t="str">
        <f>I43&amp;"-"&amp;K43&amp;"-"&amp;L43&amp;"-"&amp;J43&amp;"-"&amp;M43</f>
        <v>X2Pi-1.5-e-0-2</v>
      </c>
      <c r="R43">
        <f>B43+S43</f>
        <v>67.184053616</v>
      </c>
      <c r="S43">
        <f>_xlfn.IFNA(VLOOKUP(Q43,'MARVEL-X'!A$2:I$1400,7,FALSE),VLOOKUP(Q43,MARVEL!A$2:J$1522,10,FALSE))</f>
        <v>66.939329396999995</v>
      </c>
      <c r="T43">
        <f>IF(P43=P42,R43+T42,R43)</f>
        <v>67.184053616</v>
      </c>
      <c r="U43">
        <f>IF(P43=P42,1+U42,1)</f>
        <v>1</v>
      </c>
      <c r="V43" t="str">
        <f t="shared" si="0"/>
        <v/>
      </c>
      <c r="W43" t="str">
        <f>IF(V43="","",IF(ABS(V43-R43)&gt;W$1,ABS(V43-R43),""))</f>
        <v/>
      </c>
      <c r="X43" t="str">
        <f>Y43&amp;"-"&amp;Z43&amp;"-"&amp;AC43&amp;"-"&amp;AD43&amp;"-"&amp;AG43</f>
        <v>1.5-f-X-0-1.5</v>
      </c>
      <c r="Y43">
        <f>F43</f>
        <v>1.5</v>
      </c>
      <c r="Z43" s="2" t="str">
        <f>G43</f>
        <v>f</v>
      </c>
      <c r="AA43">
        <f>_xlfn.IFNA(VLOOKUP(X43,'duo-out'!A$2:Q$5000,5,FALSE),E43+10*(H43-1)+1+_xlfn.IFNA(VLOOKUP(D43,states!A$2:C$10,3,FALSE),1))</f>
        <v>2</v>
      </c>
      <c r="AB43" t="str">
        <f>IF(V43="","",V43)</f>
        <v/>
      </c>
      <c r="AC43" s="2" t="str">
        <f>_xlfn.IFNA(VLOOKUP(D43,states!A$2:C$10,2,FALSE),"XX")</f>
        <v>X</v>
      </c>
      <c r="AD43">
        <f>E43</f>
        <v>0</v>
      </c>
      <c r="AE43">
        <f>_xlfn.IFNA(VLOOKUP(D43,states!A$2:D$10,4,FALSE),0)</f>
        <v>1</v>
      </c>
      <c r="AF43">
        <v>0.5</v>
      </c>
      <c r="AG43">
        <f>IF(AE43=0,AF43,IF(AE43=1,IF(F43=0.5,0.5,IF(H43=1,0.5,1.5)),IF(F43=0.5,0.5,IF(H43=1,2.5,1.5))))</f>
        <v>1.5</v>
      </c>
      <c r="AH43" s="7">
        <f>IF(AC43="XX",0,1/C43^(1/5)*IF(E43=0,100,1)/(E43+1)^(1/4))</f>
        <v>724.69272141476574</v>
      </c>
    </row>
    <row r="44" spans="1:34">
      <c r="A44">
        <v>2565</v>
      </c>
      <c r="B44" s="1">
        <v>0.24472967200000001</v>
      </c>
      <c r="C44" s="6">
        <v>3.3360000000000002E-7</v>
      </c>
      <c r="D44" t="s">
        <v>0</v>
      </c>
      <c r="E44">
        <v>0</v>
      </c>
      <c r="F44">
        <v>1.5</v>
      </c>
      <c r="G44" t="s">
        <v>2</v>
      </c>
      <c r="H44">
        <v>2</v>
      </c>
      <c r="I44" t="s">
        <v>0</v>
      </c>
      <c r="J44">
        <v>0</v>
      </c>
      <c r="K44">
        <v>1.5</v>
      </c>
      <c r="L44" t="s">
        <v>1</v>
      </c>
      <c r="M44">
        <v>2</v>
      </c>
      <c r="N44" t="s">
        <v>2621</v>
      </c>
      <c r="O44">
        <v>1</v>
      </c>
      <c r="P44" t="str">
        <f>D44&amp;"-"&amp;F44&amp;"-"&amp;G44&amp;"-"&amp;E44&amp;"-"&amp;H44</f>
        <v>X2Pi-1.5-f-0-2</v>
      </c>
      <c r="Q44" t="str">
        <f>I44&amp;"-"&amp;K44&amp;"-"&amp;L44&amp;"-"&amp;J44&amp;"-"&amp;M44</f>
        <v>X2Pi-1.5-e-0-2</v>
      </c>
      <c r="R44">
        <f>B44+S44</f>
        <v>67.184059069</v>
      </c>
      <c r="S44">
        <f>_xlfn.IFNA(VLOOKUP(Q44,'MARVEL-X'!A$2:I$1400,7,FALSE),VLOOKUP(Q44,MARVEL!A$2:J$1522,10,FALSE))</f>
        <v>66.939329396999995</v>
      </c>
      <c r="T44">
        <f>IF(P44=P43,R44+T43,R44)</f>
        <v>134.368112685</v>
      </c>
      <c r="U44">
        <f>IF(P44=P43,1+U43,1)</f>
        <v>2</v>
      </c>
      <c r="V44" t="str">
        <f t="shared" si="0"/>
        <v/>
      </c>
      <c r="W44" t="str">
        <f>IF(V44="","",IF(ABS(V44-R44)&gt;W$1,ABS(V44-R44),""))</f>
        <v/>
      </c>
      <c r="X44" t="str">
        <f>Y44&amp;"-"&amp;Z44&amp;"-"&amp;AC44&amp;"-"&amp;AD44&amp;"-"&amp;AG44</f>
        <v>1.5-f-X-0-1.5</v>
      </c>
      <c r="Y44">
        <f>F44</f>
        <v>1.5</v>
      </c>
      <c r="Z44" s="2" t="str">
        <f>G44</f>
        <v>f</v>
      </c>
      <c r="AA44">
        <f>_xlfn.IFNA(VLOOKUP(X44,'duo-out'!A$2:Q$5000,5,FALSE),E44+10*(H44-1)+1+_xlfn.IFNA(VLOOKUP(D44,states!A$2:C$10,3,FALSE),1))</f>
        <v>2</v>
      </c>
      <c r="AB44" t="str">
        <f>IF(V44="","",V44)</f>
        <v/>
      </c>
      <c r="AC44" s="2" t="str">
        <f>_xlfn.IFNA(VLOOKUP(D44,states!A$2:C$10,2,FALSE),"XX")</f>
        <v>X</v>
      </c>
      <c r="AD44">
        <f>E44</f>
        <v>0</v>
      </c>
      <c r="AE44">
        <f>_xlfn.IFNA(VLOOKUP(D44,states!A$2:D$10,4,FALSE),0)</f>
        <v>1</v>
      </c>
      <c r="AF44">
        <v>0.5</v>
      </c>
      <c r="AG44">
        <f>IF(AE44=0,AF44,IF(AE44=1,IF(F44=0.5,0.5,IF(H44=1,0.5,1.5)),IF(F44=0.5,0.5,IF(H44=1,2.5,1.5))))</f>
        <v>1.5</v>
      </c>
      <c r="AH44" s="7">
        <f>IF(AC44="XX",0,1/C44^(1/5)*IF(E44=0,100,1)/(E44+1)^(1/4))</f>
        <v>1974.0347412983044</v>
      </c>
    </row>
    <row r="45" spans="1:34">
      <c r="A45">
        <v>2345</v>
      </c>
      <c r="B45" s="1">
        <v>67.073441520000003</v>
      </c>
      <c r="C45" s="6">
        <v>3.3359999999999999E-5</v>
      </c>
      <c r="D45" t="s">
        <v>0</v>
      </c>
      <c r="E45">
        <v>0</v>
      </c>
      <c r="F45">
        <v>1.5</v>
      </c>
      <c r="G45" t="s">
        <v>2</v>
      </c>
      <c r="H45">
        <v>2</v>
      </c>
      <c r="I45" t="s">
        <v>0</v>
      </c>
      <c r="J45">
        <v>0</v>
      </c>
      <c r="K45">
        <v>0.5</v>
      </c>
      <c r="L45" t="s">
        <v>2</v>
      </c>
      <c r="M45">
        <v>2</v>
      </c>
      <c r="N45" t="s">
        <v>2401</v>
      </c>
      <c r="O45">
        <v>1</v>
      </c>
      <c r="P45" t="str">
        <f>D45&amp;"-"&amp;F45&amp;"-"&amp;G45&amp;"-"&amp;E45&amp;"-"&amp;H45</f>
        <v>X2Pi-1.5-f-0-2</v>
      </c>
      <c r="Q45" t="str">
        <f>I45&amp;"-"&amp;K45&amp;"-"&amp;L45&amp;"-"&amp;J45&amp;"-"&amp;M45</f>
        <v>X2Pi-0.5-f-0-2</v>
      </c>
      <c r="R45">
        <f>B45+S45</f>
        <v>67.184056548000001</v>
      </c>
      <c r="S45">
        <f>_xlfn.IFNA(VLOOKUP(Q45,'MARVEL-X'!A$2:I$1400,7,FALSE),VLOOKUP(Q45,MARVEL!A$2:J$1522,10,FALSE))</f>
        <v>0.110615028</v>
      </c>
      <c r="T45">
        <f>IF(P45=P44,R45+T44,R45)</f>
        <v>201.552169233</v>
      </c>
      <c r="U45">
        <f>IF(P45=P44,1+U44,1)</f>
        <v>3</v>
      </c>
      <c r="V45">
        <f t="shared" si="0"/>
        <v>67.184056411</v>
      </c>
      <c r="W45" t="str">
        <f>IF(V45="","",IF(ABS(V45-R45)&gt;W$1,ABS(V45-R45),""))</f>
        <v/>
      </c>
      <c r="X45" t="str">
        <f>Y45&amp;"-"&amp;Z45&amp;"-"&amp;AC45&amp;"-"&amp;AD45&amp;"-"&amp;AG45</f>
        <v>1.5-f-X-0-1.5</v>
      </c>
      <c r="Y45">
        <f>F45</f>
        <v>1.5</v>
      </c>
      <c r="Z45" s="2" t="str">
        <f>G45</f>
        <v>f</v>
      </c>
      <c r="AA45">
        <f>_xlfn.IFNA(VLOOKUP(X45,'duo-out'!A$2:Q$5000,5,FALSE),E45+10*(H45-1)+1+_xlfn.IFNA(VLOOKUP(D45,states!A$2:C$10,3,FALSE),1))</f>
        <v>2</v>
      </c>
      <c r="AB45">
        <f>IF(V45="","",V45)</f>
        <v>67.184056411</v>
      </c>
      <c r="AC45" s="2" t="str">
        <f>_xlfn.IFNA(VLOOKUP(D45,states!A$2:C$10,2,FALSE),"XX")</f>
        <v>X</v>
      </c>
      <c r="AD45">
        <f>E45</f>
        <v>0</v>
      </c>
      <c r="AE45">
        <f>_xlfn.IFNA(VLOOKUP(D45,states!A$2:D$10,4,FALSE),0)</f>
        <v>1</v>
      </c>
      <c r="AF45">
        <v>0.5</v>
      </c>
      <c r="AG45">
        <f>IF(AE45=0,AF45,IF(AE45=1,IF(F45=0.5,0.5,IF(H45=1,0.5,1.5)),IF(F45=0.5,0.5,IF(H45=1,2.5,1.5))))</f>
        <v>1.5</v>
      </c>
      <c r="AH45" s="7">
        <f>IF(AC45="XX",0,1/C45^(1/5)*IF(E45=0,100,1)/(E45+1)^(1/4))</f>
        <v>785.87738543257285</v>
      </c>
    </row>
    <row r="46" spans="1:34">
      <c r="A46">
        <v>1634</v>
      </c>
      <c r="B46" s="1">
        <v>2676.5014999999999</v>
      </c>
      <c r="C46" s="6">
        <v>5.0000000000000001E-3</v>
      </c>
      <c r="D46" t="s">
        <v>0</v>
      </c>
      <c r="E46">
        <v>1</v>
      </c>
      <c r="F46">
        <v>1.5</v>
      </c>
      <c r="G46" t="s">
        <v>2</v>
      </c>
      <c r="H46">
        <v>1</v>
      </c>
      <c r="I46" t="s">
        <v>0</v>
      </c>
      <c r="J46">
        <v>0</v>
      </c>
      <c r="K46">
        <v>2.5</v>
      </c>
      <c r="L46" t="s">
        <v>2</v>
      </c>
      <c r="M46">
        <v>1</v>
      </c>
      <c r="N46" t="s">
        <v>1690</v>
      </c>
      <c r="O46">
        <v>1</v>
      </c>
      <c r="P46" t="str">
        <f>D46&amp;"-"&amp;F46&amp;"-"&amp;G46&amp;"-"&amp;E46&amp;"-"&amp;H46</f>
        <v>X2Pi-1.5-f-1-1</v>
      </c>
      <c r="Q46" t="str">
        <f>I46&amp;"-"&amp;K46&amp;"-"&amp;L46&amp;"-"&amp;J46&amp;"-"&amp;M46</f>
        <v>X2Pi-2.5-f-0-1</v>
      </c>
      <c r="R46">
        <f>B46+S46</f>
        <v>2749.6512915650001</v>
      </c>
      <c r="S46">
        <f>_xlfn.IFNA(VLOOKUP(Q46,'MARVEL-X'!A$2:I$1400,7,FALSE),VLOOKUP(Q46,MARVEL!A$2:J$1522,10,FALSE))</f>
        <v>73.149791565000001</v>
      </c>
      <c r="T46">
        <f>IF(P46=P45,R46+T45,R46)</f>
        <v>2749.6512915650001</v>
      </c>
      <c r="U46">
        <f>IF(P46=P45,1+U45,1)</f>
        <v>1</v>
      </c>
      <c r="V46" t="str">
        <f t="shared" si="0"/>
        <v/>
      </c>
      <c r="W46" t="str">
        <f>IF(V46="","",IF(ABS(V46-R46)&gt;W$1,ABS(V46-R46),""))</f>
        <v/>
      </c>
      <c r="X46" t="str">
        <f>Y46&amp;"-"&amp;Z46&amp;"-"&amp;AC46&amp;"-"&amp;AD46&amp;"-"&amp;AG46</f>
        <v>1.5-f-X-1-0.5</v>
      </c>
      <c r="Y46">
        <f>F46</f>
        <v>1.5</v>
      </c>
      <c r="Z46" s="2" t="str">
        <f>G46</f>
        <v>f</v>
      </c>
      <c r="AA46">
        <f>_xlfn.IFNA(VLOOKUP(X46,'duo-out'!A$2:Q$5000,5,FALSE),E46+10*(H46-1)+1+_xlfn.IFNA(VLOOKUP(D46,states!A$2:C$10,3,FALSE),1))</f>
        <v>3</v>
      </c>
      <c r="AB46" t="str">
        <f>IF(V46="","",V46)</f>
        <v/>
      </c>
      <c r="AC46" s="2" t="str">
        <f>_xlfn.IFNA(VLOOKUP(D46,states!A$2:C$10,2,FALSE),"XX")</f>
        <v>X</v>
      </c>
      <c r="AD46">
        <f>E46</f>
        <v>1</v>
      </c>
      <c r="AE46">
        <f>_xlfn.IFNA(VLOOKUP(D46,states!A$2:D$10,4,FALSE),0)</f>
        <v>1</v>
      </c>
      <c r="AF46">
        <v>0.5</v>
      </c>
      <c r="AG46">
        <f>IF(AE46=0,AF46,IF(AE46=1,IF(F46=0.5,0.5,IF(H46=1,0.5,1.5)),IF(F46=0.5,0.5,IF(H46=1,2.5,1.5))))</f>
        <v>0.5</v>
      </c>
      <c r="AH46" s="7">
        <f>IF(AC46="XX",0,1/C46^(1/5)*IF(E46=0,100,1)/(E46+1)^(1/4))</f>
        <v>2.4263223583284943</v>
      </c>
    </row>
    <row r="47" spans="1:34">
      <c r="A47">
        <v>1761</v>
      </c>
      <c r="B47" s="1">
        <v>2731.7480999999998</v>
      </c>
      <c r="C47" s="6">
        <v>5.0000000000000001E-3</v>
      </c>
      <c r="D47" t="s">
        <v>0</v>
      </c>
      <c r="E47">
        <v>1</v>
      </c>
      <c r="F47">
        <v>1.5</v>
      </c>
      <c r="G47" t="s">
        <v>2</v>
      </c>
      <c r="H47">
        <v>1</v>
      </c>
      <c r="I47" t="s">
        <v>0</v>
      </c>
      <c r="J47">
        <v>0</v>
      </c>
      <c r="K47">
        <v>1.5</v>
      </c>
      <c r="L47" t="s">
        <v>1</v>
      </c>
      <c r="M47">
        <v>1</v>
      </c>
      <c r="N47" t="s">
        <v>1817</v>
      </c>
      <c r="O47">
        <v>1</v>
      </c>
      <c r="P47" t="str">
        <f>D47&amp;"-"&amp;F47&amp;"-"&amp;G47&amp;"-"&amp;E47&amp;"-"&amp;H47</f>
        <v>X2Pi-1.5-f-1-1</v>
      </c>
      <c r="Q47" t="str">
        <f>I47&amp;"-"&amp;K47&amp;"-"&amp;L47&amp;"-"&amp;J47&amp;"-"&amp;M47</f>
        <v>X2Pi-1.5-e-0-1</v>
      </c>
      <c r="R47">
        <f>B47+S47</f>
        <v>2749.6530080299999</v>
      </c>
      <c r="S47">
        <f>_xlfn.IFNA(VLOOKUP(Q47,'MARVEL-X'!A$2:I$1400,7,FALSE),VLOOKUP(Q47,MARVEL!A$2:J$1522,10,FALSE))</f>
        <v>17.904908030000001</v>
      </c>
      <c r="T47">
        <f>IF(P47=P46,R47+T46,R47)</f>
        <v>5499.304299595</v>
      </c>
      <c r="U47">
        <f>IF(P47=P46,1+U46,1)</f>
        <v>2</v>
      </c>
      <c r="V47" t="str">
        <f t="shared" si="0"/>
        <v/>
      </c>
      <c r="W47" t="str">
        <f>IF(V47="","",IF(ABS(V47-R47)&gt;W$1,ABS(V47-R47),""))</f>
        <v/>
      </c>
      <c r="X47" t="str">
        <f>Y47&amp;"-"&amp;Z47&amp;"-"&amp;AC47&amp;"-"&amp;AD47&amp;"-"&amp;AG47</f>
        <v>1.5-f-X-1-0.5</v>
      </c>
      <c r="Y47">
        <f>F47</f>
        <v>1.5</v>
      </c>
      <c r="Z47" s="2" t="str">
        <f>G47</f>
        <v>f</v>
      </c>
      <c r="AA47">
        <f>_xlfn.IFNA(VLOOKUP(X47,'duo-out'!A$2:Q$5000,5,FALSE),E47+10*(H47-1)+1+_xlfn.IFNA(VLOOKUP(D47,states!A$2:C$10,3,FALSE),1))</f>
        <v>3</v>
      </c>
      <c r="AB47" t="str">
        <f>IF(V47="","",V47)</f>
        <v/>
      </c>
      <c r="AC47" s="2" t="str">
        <f>_xlfn.IFNA(VLOOKUP(D47,states!A$2:C$10,2,FALSE),"XX")</f>
        <v>X</v>
      </c>
      <c r="AD47">
        <f>E47</f>
        <v>1</v>
      </c>
      <c r="AE47">
        <f>_xlfn.IFNA(VLOOKUP(D47,states!A$2:D$10,4,FALSE),0)</f>
        <v>1</v>
      </c>
      <c r="AF47">
        <v>0.5</v>
      </c>
      <c r="AG47">
        <f>IF(AE47=0,AF47,IF(AE47=1,IF(F47=0.5,0.5,IF(H47=1,0.5,1.5)),IF(F47=0.5,0.5,IF(H47=1,2.5,1.5))))</f>
        <v>0.5</v>
      </c>
      <c r="AH47" s="7">
        <f>IF(AC47="XX",0,1/C47^(1/5)*IF(E47=0,100,1)/(E47+1)^(1/4))</f>
        <v>2.4263223583284943</v>
      </c>
    </row>
    <row r="48" spans="1:34">
      <c r="A48">
        <v>1931</v>
      </c>
      <c r="B48" s="1">
        <v>2731.7480999999998</v>
      </c>
      <c r="C48" s="6">
        <v>1E-3</v>
      </c>
      <c r="D48" t="s">
        <v>0</v>
      </c>
      <c r="E48">
        <v>1</v>
      </c>
      <c r="F48">
        <v>1.5</v>
      </c>
      <c r="G48" t="s">
        <v>2</v>
      </c>
      <c r="H48">
        <v>1</v>
      </c>
      <c r="I48" t="s">
        <v>0</v>
      </c>
      <c r="J48">
        <v>0</v>
      </c>
      <c r="K48">
        <v>1.5</v>
      </c>
      <c r="L48" t="s">
        <v>1</v>
      </c>
      <c r="M48">
        <v>1</v>
      </c>
      <c r="N48" t="s">
        <v>1987</v>
      </c>
      <c r="O48">
        <v>1</v>
      </c>
      <c r="P48" t="str">
        <f>D48&amp;"-"&amp;F48&amp;"-"&amp;G48&amp;"-"&amp;E48&amp;"-"&amp;H48</f>
        <v>X2Pi-1.5-f-1-1</v>
      </c>
      <c r="Q48" t="str">
        <f>I48&amp;"-"&amp;K48&amp;"-"&amp;L48&amp;"-"&amp;J48&amp;"-"&amp;M48</f>
        <v>X2Pi-1.5-e-0-1</v>
      </c>
      <c r="R48">
        <f>B48+S48</f>
        <v>2749.6530080299999</v>
      </c>
      <c r="S48">
        <f>_xlfn.IFNA(VLOOKUP(Q48,'MARVEL-X'!A$2:I$1400,7,FALSE),VLOOKUP(Q48,MARVEL!A$2:J$1522,10,FALSE))</f>
        <v>17.904908030000001</v>
      </c>
      <c r="T48">
        <f>IF(P48=P47,R48+T47,R48)</f>
        <v>8248.9573076249999</v>
      </c>
      <c r="U48">
        <f>IF(P48=P47,1+U47,1)</f>
        <v>3</v>
      </c>
      <c r="V48" t="str">
        <f t="shared" si="0"/>
        <v/>
      </c>
      <c r="W48" t="str">
        <f>IF(V48="","",IF(ABS(V48-R48)&gt;W$1,ABS(V48-R48),""))</f>
        <v/>
      </c>
      <c r="X48" t="str">
        <f>Y48&amp;"-"&amp;Z48&amp;"-"&amp;AC48&amp;"-"&amp;AD48&amp;"-"&amp;AG48</f>
        <v>1.5-f-X-1-0.5</v>
      </c>
      <c r="Y48">
        <f>F48</f>
        <v>1.5</v>
      </c>
      <c r="Z48" s="2" t="str">
        <f>G48</f>
        <v>f</v>
      </c>
      <c r="AA48">
        <f>_xlfn.IFNA(VLOOKUP(X48,'duo-out'!A$2:Q$5000,5,FALSE),E48+10*(H48-1)+1+_xlfn.IFNA(VLOOKUP(D48,states!A$2:C$10,3,FALSE),1))</f>
        <v>3</v>
      </c>
      <c r="AB48" t="str">
        <f>IF(V48="","",V48)</f>
        <v/>
      </c>
      <c r="AC48" s="2" t="str">
        <f>_xlfn.IFNA(VLOOKUP(D48,states!A$2:C$10,2,FALSE),"XX")</f>
        <v>X</v>
      </c>
      <c r="AD48">
        <f>E48</f>
        <v>1</v>
      </c>
      <c r="AE48">
        <f>_xlfn.IFNA(VLOOKUP(D48,states!A$2:D$10,4,FALSE),0)</f>
        <v>1</v>
      </c>
      <c r="AF48">
        <v>0.5</v>
      </c>
      <c r="AG48">
        <f>IF(AE48=0,AF48,IF(AE48=1,IF(F48=0.5,0.5,IF(H48=1,0.5,1.5)),IF(F48=0.5,0.5,IF(H48=1,2.5,1.5))))</f>
        <v>0.5</v>
      </c>
      <c r="AH48" s="7">
        <f>IF(AC48="XX",0,1/C48^(1/5)*IF(E48=0,100,1)/(E48+1)^(1/4))</f>
        <v>3.34766892605235</v>
      </c>
    </row>
    <row r="49" spans="1:34">
      <c r="A49">
        <v>1926</v>
      </c>
      <c r="B49" s="1">
        <v>2676.5023999999999</v>
      </c>
      <c r="C49" s="6">
        <v>1E-3</v>
      </c>
      <c r="D49" t="s">
        <v>0</v>
      </c>
      <c r="E49">
        <v>1</v>
      </c>
      <c r="F49">
        <v>1.5</v>
      </c>
      <c r="G49" t="s">
        <v>2</v>
      </c>
      <c r="H49">
        <v>1</v>
      </c>
      <c r="I49" t="s">
        <v>0</v>
      </c>
      <c r="J49">
        <v>0</v>
      </c>
      <c r="K49">
        <v>2.5</v>
      </c>
      <c r="L49" t="s">
        <v>2</v>
      </c>
      <c r="M49">
        <v>1</v>
      </c>
      <c r="N49" t="s">
        <v>1982</v>
      </c>
      <c r="O49">
        <v>1</v>
      </c>
      <c r="P49" t="str">
        <f>D49&amp;"-"&amp;F49&amp;"-"&amp;G49&amp;"-"&amp;E49&amp;"-"&amp;H49</f>
        <v>X2Pi-1.5-f-1-1</v>
      </c>
      <c r="Q49" t="str">
        <f>I49&amp;"-"&amp;K49&amp;"-"&amp;L49&amp;"-"&amp;J49&amp;"-"&amp;M49</f>
        <v>X2Pi-2.5-f-0-1</v>
      </c>
      <c r="R49">
        <f>B49+S49</f>
        <v>2749.6521915650001</v>
      </c>
      <c r="S49">
        <f>_xlfn.IFNA(VLOOKUP(Q49,'MARVEL-X'!A$2:I$1400,7,FALSE),VLOOKUP(Q49,MARVEL!A$2:J$1522,10,FALSE))</f>
        <v>73.149791565000001</v>
      </c>
      <c r="T49">
        <f>IF(P49=P48,R49+T48,R49)</f>
        <v>10998.609499189999</v>
      </c>
      <c r="U49">
        <f>IF(P49=P48,1+U48,1)</f>
        <v>4</v>
      </c>
      <c r="V49">
        <f t="shared" si="0"/>
        <v>2749.6523747974998</v>
      </c>
      <c r="W49" t="str">
        <f>IF(V49="","",IF(ABS(V49-R49)&gt;W$1,ABS(V49-R49),""))</f>
        <v/>
      </c>
      <c r="X49" t="str">
        <f>Y49&amp;"-"&amp;Z49&amp;"-"&amp;AC49&amp;"-"&amp;AD49&amp;"-"&amp;AG49</f>
        <v>1.5-f-X-1-0.5</v>
      </c>
      <c r="Y49">
        <f>F49</f>
        <v>1.5</v>
      </c>
      <c r="Z49" s="2" t="str">
        <f>G49</f>
        <v>f</v>
      </c>
      <c r="AA49">
        <f>_xlfn.IFNA(VLOOKUP(X49,'duo-out'!A$2:Q$5000,5,FALSE),E49+10*(H49-1)+1+_xlfn.IFNA(VLOOKUP(D49,states!A$2:C$10,3,FALSE),1))</f>
        <v>3</v>
      </c>
      <c r="AB49">
        <f>IF(V49="","",V49)</f>
        <v>2749.6523747974998</v>
      </c>
      <c r="AC49" s="2" t="str">
        <f>_xlfn.IFNA(VLOOKUP(D49,states!A$2:C$10,2,FALSE),"XX")</f>
        <v>X</v>
      </c>
      <c r="AD49">
        <f>E49</f>
        <v>1</v>
      </c>
      <c r="AE49">
        <f>_xlfn.IFNA(VLOOKUP(D49,states!A$2:D$10,4,FALSE),0)</f>
        <v>1</v>
      </c>
      <c r="AF49">
        <v>0.5</v>
      </c>
      <c r="AG49">
        <f>IF(AE49=0,AF49,IF(AE49=1,IF(F49=0.5,0.5,IF(H49=1,0.5,1.5)),IF(F49=0.5,0.5,IF(H49=1,2.5,1.5))))</f>
        <v>0.5</v>
      </c>
      <c r="AH49" s="7">
        <f>IF(AC49="XX",0,1/C49^(1/5)*IF(E49=0,100,1)/(E49+1)^(1/4))</f>
        <v>3.34766892605235</v>
      </c>
    </row>
    <row r="50" spans="1:34">
      <c r="A50">
        <v>1651</v>
      </c>
      <c r="B50" s="1">
        <v>2643.4317999999998</v>
      </c>
      <c r="C50" s="6">
        <v>5.0000000000000001E-3</v>
      </c>
      <c r="D50" t="s">
        <v>0</v>
      </c>
      <c r="E50">
        <v>1</v>
      </c>
      <c r="F50">
        <v>1.5</v>
      </c>
      <c r="G50" t="s">
        <v>2</v>
      </c>
      <c r="H50">
        <v>2</v>
      </c>
      <c r="I50" t="s">
        <v>0</v>
      </c>
      <c r="J50">
        <v>0</v>
      </c>
      <c r="K50">
        <v>2.5</v>
      </c>
      <c r="L50" t="s">
        <v>2</v>
      </c>
      <c r="M50">
        <v>2</v>
      </c>
      <c r="N50" t="s">
        <v>1707</v>
      </c>
      <c r="O50">
        <v>1</v>
      </c>
      <c r="P50" t="str">
        <f>D50&amp;"-"&amp;F50&amp;"-"&amp;G50&amp;"-"&amp;E50&amp;"-"&amp;H50</f>
        <v>X2Pi-1.5-f-1-2</v>
      </c>
      <c r="Q50" t="str">
        <f>I50&amp;"-"&amp;K50&amp;"-"&amp;L50&amp;"-"&amp;J50&amp;"-"&amp;M50</f>
        <v>X2Pi-2.5-f-0-2</v>
      </c>
      <c r="R50">
        <f>B50+S50</f>
        <v>2797.1195326249999</v>
      </c>
      <c r="S50">
        <f>_xlfn.IFNA(VLOOKUP(Q50,'MARVEL-X'!A$2:I$1400,7,FALSE),VLOOKUP(Q50,MARVEL!A$2:J$1522,10,FALSE))</f>
        <v>153.687732625</v>
      </c>
      <c r="T50">
        <f>IF(P50=P49,R50+T49,R50)</f>
        <v>2797.1195326249999</v>
      </c>
      <c r="U50">
        <f>IF(P50=P49,1+U49,1)</f>
        <v>1</v>
      </c>
      <c r="V50" t="str">
        <f t="shared" si="0"/>
        <v/>
      </c>
      <c r="W50" t="str">
        <f>IF(V50="","",IF(ABS(V50-R50)&gt;W$1,ABS(V50-R50),""))</f>
        <v/>
      </c>
      <c r="X50" t="str">
        <f>Y50&amp;"-"&amp;Z50&amp;"-"&amp;AC50&amp;"-"&amp;AD50&amp;"-"&amp;AG50</f>
        <v>1.5-f-X-1-1.5</v>
      </c>
      <c r="Y50">
        <f>F50</f>
        <v>1.5</v>
      </c>
      <c r="Z50" s="2" t="str">
        <f>G50</f>
        <v>f</v>
      </c>
      <c r="AA50">
        <f>_xlfn.IFNA(VLOOKUP(X50,'duo-out'!A$2:Q$5000,5,FALSE),E50+10*(H50-1)+1+_xlfn.IFNA(VLOOKUP(D50,states!A$2:C$10,3,FALSE),1))</f>
        <v>4</v>
      </c>
      <c r="AB50" t="str">
        <f>IF(V50="","",V50)</f>
        <v/>
      </c>
      <c r="AC50" s="2" t="str">
        <f>_xlfn.IFNA(VLOOKUP(D50,states!A$2:C$10,2,FALSE),"XX")</f>
        <v>X</v>
      </c>
      <c r="AD50">
        <f>E50</f>
        <v>1</v>
      </c>
      <c r="AE50">
        <f>_xlfn.IFNA(VLOOKUP(D50,states!A$2:D$10,4,FALSE),0)</f>
        <v>1</v>
      </c>
      <c r="AF50">
        <v>0.5</v>
      </c>
      <c r="AG50">
        <f>IF(AE50=0,AF50,IF(AE50=1,IF(F50=0.5,0.5,IF(H50=1,0.5,1.5)),IF(F50=0.5,0.5,IF(H50=1,2.5,1.5))))</f>
        <v>1.5</v>
      </c>
      <c r="AH50" s="7">
        <f>IF(AC50="XX",0,1/C50^(1/5)*IF(E50=0,100,1)/(E50+1)^(1/4))</f>
        <v>2.4263223583284943</v>
      </c>
    </row>
    <row r="51" spans="1:34">
      <c r="A51">
        <v>1618</v>
      </c>
      <c r="B51" s="1">
        <v>2797.0075000000002</v>
      </c>
      <c r="C51" s="6">
        <v>5.0000000000000001E-3</v>
      </c>
      <c r="D51" t="s">
        <v>0</v>
      </c>
      <c r="E51">
        <v>1</v>
      </c>
      <c r="F51">
        <v>1.5</v>
      </c>
      <c r="G51" t="s">
        <v>2</v>
      </c>
      <c r="H51">
        <v>2</v>
      </c>
      <c r="I51" t="s">
        <v>0</v>
      </c>
      <c r="J51">
        <v>0</v>
      </c>
      <c r="K51">
        <v>0.5</v>
      </c>
      <c r="L51" t="s">
        <v>2</v>
      </c>
      <c r="M51">
        <v>2</v>
      </c>
      <c r="N51" t="s">
        <v>1674</v>
      </c>
      <c r="O51">
        <v>1</v>
      </c>
      <c r="P51" t="str">
        <f>D51&amp;"-"&amp;F51&amp;"-"&amp;G51&amp;"-"&amp;E51&amp;"-"&amp;H51</f>
        <v>X2Pi-1.5-f-1-2</v>
      </c>
      <c r="Q51" t="str">
        <f>I51&amp;"-"&amp;K51&amp;"-"&amp;L51&amp;"-"&amp;J51&amp;"-"&amp;M51</f>
        <v>X2Pi-0.5-f-0-2</v>
      </c>
      <c r="R51">
        <f>B51+S51</f>
        <v>2797.1181150280004</v>
      </c>
      <c r="S51">
        <f>_xlfn.IFNA(VLOOKUP(Q51,'MARVEL-X'!A$2:I$1400,7,FALSE),VLOOKUP(Q51,MARVEL!A$2:J$1522,10,FALSE))</f>
        <v>0.110615028</v>
      </c>
      <c r="T51">
        <f>IF(P51=P50,R51+T50,R51)</f>
        <v>5594.2376476530007</v>
      </c>
      <c r="U51">
        <f>IF(P51=P50,1+U50,1)</f>
        <v>2</v>
      </c>
      <c r="V51" t="str">
        <f t="shared" si="0"/>
        <v/>
      </c>
      <c r="W51" t="str">
        <f>IF(V51="","",IF(ABS(V51-R51)&gt;W$1,ABS(V51-R51),""))</f>
        <v/>
      </c>
      <c r="X51" t="str">
        <f>Y51&amp;"-"&amp;Z51&amp;"-"&amp;AC51&amp;"-"&amp;AD51&amp;"-"&amp;AG51</f>
        <v>1.5-f-X-1-1.5</v>
      </c>
      <c r="Y51">
        <f>F51</f>
        <v>1.5</v>
      </c>
      <c r="Z51" s="2" t="str">
        <f>G51</f>
        <v>f</v>
      </c>
      <c r="AA51">
        <f>_xlfn.IFNA(VLOOKUP(X51,'duo-out'!A$2:Q$5000,5,FALSE),E51+10*(H51-1)+1+_xlfn.IFNA(VLOOKUP(D51,states!A$2:C$10,3,FALSE),1))</f>
        <v>4</v>
      </c>
      <c r="AB51" t="str">
        <f>IF(V51="","",V51)</f>
        <v/>
      </c>
      <c r="AC51" s="2" t="str">
        <f>_xlfn.IFNA(VLOOKUP(D51,states!A$2:C$10,2,FALSE),"XX")</f>
        <v>X</v>
      </c>
      <c r="AD51">
        <f>E51</f>
        <v>1</v>
      </c>
      <c r="AE51">
        <f>_xlfn.IFNA(VLOOKUP(D51,states!A$2:D$10,4,FALSE),0)</f>
        <v>1</v>
      </c>
      <c r="AF51">
        <v>0.5</v>
      </c>
      <c r="AG51">
        <f>IF(AE51=0,AF51,IF(AE51=1,IF(F51=0.5,0.5,IF(H51=1,0.5,1.5)),IF(F51=0.5,0.5,IF(H51=1,2.5,1.5))))</f>
        <v>1.5</v>
      </c>
      <c r="AH51" s="7">
        <f>IF(AC51="XX",0,1/C51^(1/5)*IF(E51=0,100,1)/(E51+1)^(1/4))</f>
        <v>2.4263223583284943</v>
      </c>
    </row>
    <row r="52" spans="1:34">
      <c r="A52">
        <v>1760</v>
      </c>
      <c r="B52" s="1">
        <v>2730.1768000000002</v>
      </c>
      <c r="C52" s="6">
        <v>5.0000000000000001E-3</v>
      </c>
      <c r="D52" t="s">
        <v>0</v>
      </c>
      <c r="E52">
        <v>1</v>
      </c>
      <c r="F52">
        <v>1.5</v>
      </c>
      <c r="G52" t="s">
        <v>2</v>
      </c>
      <c r="H52">
        <v>2</v>
      </c>
      <c r="I52" t="s">
        <v>0</v>
      </c>
      <c r="J52">
        <v>0</v>
      </c>
      <c r="K52">
        <v>1.5</v>
      </c>
      <c r="L52" t="s">
        <v>1</v>
      </c>
      <c r="M52">
        <v>2</v>
      </c>
      <c r="N52" t="s">
        <v>1816</v>
      </c>
      <c r="O52">
        <v>1</v>
      </c>
      <c r="P52" t="str">
        <f>D52&amp;"-"&amp;F52&amp;"-"&amp;G52&amp;"-"&amp;E52&amp;"-"&amp;H52</f>
        <v>X2Pi-1.5-f-1-2</v>
      </c>
      <c r="Q52" t="str">
        <f>I52&amp;"-"&amp;K52&amp;"-"&amp;L52&amp;"-"&amp;J52&amp;"-"&amp;M52</f>
        <v>X2Pi-1.5-e-0-2</v>
      </c>
      <c r="R52">
        <f>B52+S52</f>
        <v>2797.1161293970003</v>
      </c>
      <c r="S52">
        <f>_xlfn.IFNA(VLOOKUP(Q52,'MARVEL-X'!A$2:I$1400,7,FALSE),VLOOKUP(Q52,MARVEL!A$2:J$1522,10,FALSE))</f>
        <v>66.939329396999995</v>
      </c>
      <c r="T52">
        <f>IF(P52=P51,R52+T51,R52)</f>
        <v>8391.3537770500006</v>
      </c>
      <c r="U52">
        <f>IF(P52=P51,1+U51,1)</f>
        <v>3</v>
      </c>
      <c r="V52" t="str">
        <f t="shared" si="0"/>
        <v/>
      </c>
      <c r="W52" t="str">
        <f>IF(V52="","",IF(ABS(V52-R52)&gt;W$1,ABS(V52-R52),""))</f>
        <v/>
      </c>
      <c r="X52" t="str">
        <f>Y52&amp;"-"&amp;Z52&amp;"-"&amp;AC52&amp;"-"&amp;AD52&amp;"-"&amp;AG52</f>
        <v>1.5-f-X-1-1.5</v>
      </c>
      <c r="Y52">
        <f>F52</f>
        <v>1.5</v>
      </c>
      <c r="Z52" s="2" t="str">
        <f>G52</f>
        <v>f</v>
      </c>
      <c r="AA52">
        <f>_xlfn.IFNA(VLOOKUP(X52,'duo-out'!A$2:Q$5000,5,FALSE),E52+10*(H52-1)+1+_xlfn.IFNA(VLOOKUP(D52,states!A$2:C$10,3,FALSE),1))</f>
        <v>4</v>
      </c>
      <c r="AB52" t="str">
        <f>IF(V52="","",V52)</f>
        <v/>
      </c>
      <c r="AC52" s="2" t="str">
        <f>_xlfn.IFNA(VLOOKUP(D52,states!A$2:C$10,2,FALSE),"XX")</f>
        <v>X</v>
      </c>
      <c r="AD52">
        <f>E52</f>
        <v>1</v>
      </c>
      <c r="AE52">
        <f>_xlfn.IFNA(VLOOKUP(D52,states!A$2:D$10,4,FALSE),0)</f>
        <v>1</v>
      </c>
      <c r="AF52">
        <v>0.5</v>
      </c>
      <c r="AG52">
        <f>IF(AE52=0,AF52,IF(AE52=1,IF(F52=0.5,0.5,IF(H52=1,0.5,1.5)),IF(F52=0.5,0.5,IF(H52=1,2.5,1.5))))</f>
        <v>1.5</v>
      </c>
      <c r="AH52" s="7">
        <f>IF(AC52="XX",0,1/C52^(1/5)*IF(E52=0,100,1)/(E52+1)^(1/4))</f>
        <v>2.4263223583284943</v>
      </c>
    </row>
    <row r="53" spans="1:34">
      <c r="A53">
        <v>1919</v>
      </c>
      <c r="B53" s="1">
        <v>2643.4297999999999</v>
      </c>
      <c r="C53" s="6">
        <v>1.3979999999999999E-3</v>
      </c>
      <c r="D53" t="s">
        <v>0</v>
      </c>
      <c r="E53">
        <v>1</v>
      </c>
      <c r="F53">
        <v>1.5</v>
      </c>
      <c r="G53" t="s">
        <v>2</v>
      </c>
      <c r="H53">
        <v>2</v>
      </c>
      <c r="I53" t="s">
        <v>0</v>
      </c>
      <c r="J53">
        <v>0</v>
      </c>
      <c r="K53">
        <v>2.5</v>
      </c>
      <c r="L53" t="s">
        <v>2</v>
      </c>
      <c r="M53">
        <v>2</v>
      </c>
      <c r="N53" t="s">
        <v>1975</v>
      </c>
      <c r="O53">
        <v>1</v>
      </c>
      <c r="P53" t="str">
        <f>D53&amp;"-"&amp;F53&amp;"-"&amp;G53&amp;"-"&amp;E53&amp;"-"&amp;H53</f>
        <v>X2Pi-1.5-f-1-2</v>
      </c>
      <c r="Q53" t="str">
        <f>I53&amp;"-"&amp;K53&amp;"-"&amp;L53&amp;"-"&amp;J53&amp;"-"&amp;M53</f>
        <v>X2Pi-2.5-f-0-2</v>
      </c>
      <c r="R53">
        <f>B53+S53</f>
        <v>2797.117532625</v>
      </c>
      <c r="S53">
        <f>_xlfn.IFNA(VLOOKUP(Q53,'MARVEL-X'!A$2:I$1400,7,FALSE),VLOOKUP(Q53,MARVEL!A$2:J$1522,10,FALSE))</f>
        <v>153.687732625</v>
      </c>
      <c r="T53">
        <f>IF(P53=P52,R53+T52,R53)</f>
        <v>11188.471309675</v>
      </c>
      <c r="U53">
        <f>IF(P53=P52,1+U52,1)</f>
        <v>4</v>
      </c>
      <c r="V53" t="str">
        <f t="shared" si="0"/>
        <v/>
      </c>
      <c r="W53" t="str">
        <f>IF(V53="","",IF(ABS(V53-R53)&gt;W$1,ABS(V53-R53),""))</f>
        <v/>
      </c>
      <c r="X53" t="str">
        <f>Y53&amp;"-"&amp;Z53&amp;"-"&amp;AC53&amp;"-"&amp;AD53&amp;"-"&amp;AG53</f>
        <v>1.5-f-X-1-1.5</v>
      </c>
      <c r="Y53">
        <f>F53</f>
        <v>1.5</v>
      </c>
      <c r="Z53" s="2" t="str">
        <f>G53</f>
        <v>f</v>
      </c>
      <c r="AA53">
        <f>_xlfn.IFNA(VLOOKUP(X53,'duo-out'!A$2:Q$5000,5,FALSE),E53+10*(H53-1)+1+_xlfn.IFNA(VLOOKUP(D53,states!A$2:C$10,3,FALSE),1))</f>
        <v>4</v>
      </c>
      <c r="AB53" t="str">
        <f>IF(V53="","",V53)</f>
        <v/>
      </c>
      <c r="AC53" s="2" t="str">
        <f>_xlfn.IFNA(VLOOKUP(D53,states!A$2:C$10,2,FALSE),"XX")</f>
        <v>X</v>
      </c>
      <c r="AD53">
        <f>E53</f>
        <v>1</v>
      </c>
      <c r="AE53">
        <f>_xlfn.IFNA(VLOOKUP(D53,states!A$2:D$10,4,FALSE),0)</f>
        <v>1</v>
      </c>
      <c r="AF53">
        <v>0.5</v>
      </c>
      <c r="AG53">
        <f>IF(AE53=0,AF53,IF(AE53=1,IF(F53=0.5,0.5,IF(H53=1,0.5,1.5)),IF(F53=0.5,0.5,IF(H53=1,2.5,1.5))))</f>
        <v>1.5</v>
      </c>
      <c r="AH53" s="7">
        <f>IF(AC53="XX",0,1/C53^(1/5)*IF(E53=0,100,1)/(E53+1)^(1/4))</f>
        <v>3.1306972142220872</v>
      </c>
    </row>
    <row r="54" spans="1:34">
      <c r="A54">
        <v>1936</v>
      </c>
      <c r="B54" s="1">
        <v>2797.0082000000002</v>
      </c>
      <c r="C54" s="6">
        <v>1E-3</v>
      </c>
      <c r="D54" t="s">
        <v>0</v>
      </c>
      <c r="E54">
        <v>1</v>
      </c>
      <c r="F54">
        <v>1.5</v>
      </c>
      <c r="G54" t="s">
        <v>2</v>
      </c>
      <c r="H54">
        <v>2</v>
      </c>
      <c r="I54" t="s">
        <v>0</v>
      </c>
      <c r="J54">
        <v>0</v>
      </c>
      <c r="K54">
        <v>0.5</v>
      </c>
      <c r="L54" t="s">
        <v>2</v>
      </c>
      <c r="M54">
        <v>2</v>
      </c>
      <c r="N54" t="s">
        <v>1992</v>
      </c>
      <c r="O54">
        <v>1</v>
      </c>
      <c r="P54" t="str">
        <f>D54&amp;"-"&amp;F54&amp;"-"&amp;G54&amp;"-"&amp;E54&amp;"-"&amp;H54</f>
        <v>X2Pi-1.5-f-1-2</v>
      </c>
      <c r="Q54" t="str">
        <f>I54&amp;"-"&amp;K54&amp;"-"&amp;L54&amp;"-"&amp;J54&amp;"-"&amp;M54</f>
        <v>X2Pi-0.5-f-0-2</v>
      </c>
      <c r="R54">
        <f>B54+S54</f>
        <v>2797.1188150280004</v>
      </c>
      <c r="S54">
        <f>_xlfn.IFNA(VLOOKUP(Q54,'MARVEL-X'!A$2:I$1400,7,FALSE),VLOOKUP(Q54,MARVEL!A$2:J$1522,10,FALSE))</f>
        <v>0.110615028</v>
      </c>
      <c r="T54">
        <f>IF(P54=P53,R54+T53,R54)</f>
        <v>13985.590124703001</v>
      </c>
      <c r="U54">
        <f>IF(P54=P53,1+U53,1)</f>
        <v>5</v>
      </c>
      <c r="V54" t="str">
        <f t="shared" si="0"/>
        <v/>
      </c>
      <c r="W54" t="str">
        <f>IF(V54="","",IF(ABS(V54-R54)&gt;W$1,ABS(V54-R54),""))</f>
        <v/>
      </c>
      <c r="X54" t="str">
        <f>Y54&amp;"-"&amp;Z54&amp;"-"&amp;AC54&amp;"-"&amp;AD54&amp;"-"&amp;AG54</f>
        <v>1.5-f-X-1-1.5</v>
      </c>
      <c r="Y54">
        <f>F54</f>
        <v>1.5</v>
      </c>
      <c r="Z54" s="2" t="str">
        <f>G54</f>
        <v>f</v>
      </c>
      <c r="AA54">
        <f>_xlfn.IFNA(VLOOKUP(X54,'duo-out'!A$2:Q$5000,5,FALSE),E54+10*(H54-1)+1+_xlfn.IFNA(VLOOKUP(D54,states!A$2:C$10,3,FALSE),1))</f>
        <v>4</v>
      </c>
      <c r="AB54" t="str">
        <f>IF(V54="","",V54)</f>
        <v/>
      </c>
      <c r="AC54" s="2" t="str">
        <f>_xlfn.IFNA(VLOOKUP(D54,states!A$2:C$10,2,FALSE),"XX")</f>
        <v>X</v>
      </c>
      <c r="AD54">
        <f>E54</f>
        <v>1</v>
      </c>
      <c r="AE54">
        <f>_xlfn.IFNA(VLOOKUP(D54,states!A$2:D$10,4,FALSE),0)</f>
        <v>1</v>
      </c>
      <c r="AF54">
        <v>0.5</v>
      </c>
      <c r="AG54">
        <f>IF(AE54=0,AF54,IF(AE54=1,IF(F54=0.5,0.5,IF(H54=1,0.5,1.5)),IF(F54=0.5,0.5,IF(H54=1,2.5,1.5))))</f>
        <v>1.5</v>
      </c>
      <c r="AH54" s="7">
        <f>IF(AC54="XX",0,1/C54^(1/5)*IF(E54=0,100,1)/(E54+1)^(1/4))</f>
        <v>3.34766892605235</v>
      </c>
    </row>
    <row r="55" spans="1:34">
      <c r="A55">
        <v>1930</v>
      </c>
      <c r="B55" s="1">
        <v>2730.181</v>
      </c>
      <c r="C55" s="6">
        <v>1.8550000000000001E-3</v>
      </c>
      <c r="D55" t="s">
        <v>0</v>
      </c>
      <c r="E55">
        <v>1</v>
      </c>
      <c r="F55">
        <v>1.5</v>
      </c>
      <c r="G55" t="s">
        <v>2</v>
      </c>
      <c r="H55">
        <v>2</v>
      </c>
      <c r="I55" t="s">
        <v>0</v>
      </c>
      <c r="J55">
        <v>0</v>
      </c>
      <c r="K55">
        <v>1.5</v>
      </c>
      <c r="L55" t="s">
        <v>1</v>
      </c>
      <c r="M55">
        <v>2</v>
      </c>
      <c r="N55" t="s">
        <v>1986</v>
      </c>
      <c r="O55">
        <v>1</v>
      </c>
      <c r="P55" t="str">
        <f>D55&amp;"-"&amp;F55&amp;"-"&amp;G55&amp;"-"&amp;E55&amp;"-"&amp;H55</f>
        <v>X2Pi-1.5-f-1-2</v>
      </c>
      <c r="Q55" t="str">
        <f>I55&amp;"-"&amp;K55&amp;"-"&amp;L55&amp;"-"&amp;J55&amp;"-"&amp;M55</f>
        <v>X2Pi-1.5-e-0-2</v>
      </c>
      <c r="R55">
        <f>B55+S55</f>
        <v>2797.1203293970002</v>
      </c>
      <c r="S55">
        <f>_xlfn.IFNA(VLOOKUP(Q55,'MARVEL-X'!A$2:I$1400,7,FALSE),VLOOKUP(Q55,MARVEL!A$2:J$1522,10,FALSE))</f>
        <v>66.939329396999995</v>
      </c>
      <c r="T55">
        <f>IF(P55=P54,R55+T54,R55)</f>
        <v>16782.710454100001</v>
      </c>
      <c r="U55">
        <f>IF(P55=P54,1+U54,1)</f>
        <v>6</v>
      </c>
      <c r="V55">
        <f t="shared" si="0"/>
        <v>2797.1184090166666</v>
      </c>
      <c r="W55" t="str">
        <f>IF(V55="","",IF(ABS(V55-R55)&gt;W$1,ABS(V55-R55),""))</f>
        <v/>
      </c>
      <c r="X55" t="str">
        <f>Y55&amp;"-"&amp;Z55&amp;"-"&amp;AC55&amp;"-"&amp;AD55&amp;"-"&amp;AG55</f>
        <v>1.5-f-X-1-1.5</v>
      </c>
      <c r="Y55">
        <f>F55</f>
        <v>1.5</v>
      </c>
      <c r="Z55" s="2" t="str">
        <f>G55</f>
        <v>f</v>
      </c>
      <c r="AA55">
        <f>_xlfn.IFNA(VLOOKUP(X55,'duo-out'!A$2:Q$5000,5,FALSE),E55+10*(H55-1)+1+_xlfn.IFNA(VLOOKUP(D55,states!A$2:C$10,3,FALSE),1))</f>
        <v>4</v>
      </c>
      <c r="AB55">
        <f>IF(V55="","",V55)</f>
        <v>2797.1184090166666</v>
      </c>
      <c r="AC55" s="2" t="str">
        <f>_xlfn.IFNA(VLOOKUP(D55,states!A$2:C$10,2,FALSE),"XX")</f>
        <v>X</v>
      </c>
      <c r="AD55">
        <f>E55</f>
        <v>1</v>
      </c>
      <c r="AE55">
        <f>_xlfn.IFNA(VLOOKUP(D55,states!A$2:D$10,4,FALSE),0)</f>
        <v>1</v>
      </c>
      <c r="AF55">
        <v>0.5</v>
      </c>
      <c r="AG55">
        <f>IF(AE55=0,AF55,IF(AE55=1,IF(F55=0.5,0.5,IF(H55=1,0.5,1.5)),IF(F55=0.5,0.5,IF(H55=1,2.5,1.5))))</f>
        <v>1.5</v>
      </c>
      <c r="AH55" s="7">
        <f>IF(AC55="XX",0,1/C55^(1/5)*IF(E55=0,100,1)/(E55+1)^(1/4))</f>
        <v>2.9585146100260604</v>
      </c>
    </row>
    <row r="56" spans="1:34">
      <c r="A56">
        <v>1766</v>
      </c>
      <c r="B56" s="1">
        <v>2605.6851000000001</v>
      </c>
      <c r="C56" s="6">
        <v>1.2959999999999999E-2</v>
      </c>
      <c r="D56" t="s">
        <v>0</v>
      </c>
      <c r="E56">
        <v>2</v>
      </c>
      <c r="F56">
        <v>1.5</v>
      </c>
      <c r="G56" t="s">
        <v>2</v>
      </c>
      <c r="H56">
        <v>1</v>
      </c>
      <c r="I56" t="s">
        <v>0</v>
      </c>
      <c r="J56">
        <v>1</v>
      </c>
      <c r="K56">
        <v>1.5</v>
      </c>
      <c r="L56" t="s">
        <v>1</v>
      </c>
      <c r="M56">
        <v>1</v>
      </c>
      <c r="N56" t="s">
        <v>1822</v>
      </c>
      <c r="O56">
        <v>1</v>
      </c>
      <c r="P56" t="str">
        <f>D56&amp;"-"&amp;F56&amp;"-"&amp;G56&amp;"-"&amp;E56&amp;"-"&amp;H56</f>
        <v>X2Pi-1.5-f-2-1</v>
      </c>
      <c r="Q56" t="str">
        <f>I56&amp;"-"&amp;K56&amp;"-"&amp;L56&amp;"-"&amp;J56&amp;"-"&amp;M56</f>
        <v>X2Pi-1.5-e-1-1</v>
      </c>
      <c r="R56">
        <f>B56+S56</f>
        <v>5355.3576473060002</v>
      </c>
      <c r="S56">
        <f>_xlfn.IFNA(VLOOKUP(Q56,'MARVEL-X'!A$2:I$1400,7,FALSE),VLOOKUP(Q56,MARVEL!A$2:J$1522,10,FALSE))</f>
        <v>2749.6725473060001</v>
      </c>
      <c r="T56">
        <f>IF(P56=P55,R56+T55,R56)</f>
        <v>5355.3576473060002</v>
      </c>
      <c r="U56">
        <f>IF(P56=P55,1+U55,1)</f>
        <v>1</v>
      </c>
      <c r="V56" t="str">
        <f t="shared" si="0"/>
        <v/>
      </c>
      <c r="W56" t="str">
        <f>IF(V56="","",IF(ABS(V56-R56)&gt;W$1,ABS(V56-R56),""))</f>
        <v/>
      </c>
      <c r="X56" t="str">
        <f>Y56&amp;"-"&amp;Z56&amp;"-"&amp;AC56&amp;"-"&amp;AD56&amp;"-"&amp;AG56</f>
        <v>1.5-f-X-2-0.5</v>
      </c>
      <c r="Y56">
        <f>F56</f>
        <v>1.5</v>
      </c>
      <c r="Z56" s="2" t="str">
        <f>G56</f>
        <v>f</v>
      </c>
      <c r="AA56">
        <f>_xlfn.IFNA(VLOOKUP(X56,'duo-out'!A$2:Q$5000,5,FALSE),E56+10*(H56-1)+1+_xlfn.IFNA(VLOOKUP(D56,states!A$2:C$10,3,FALSE),1))</f>
        <v>7</v>
      </c>
      <c r="AB56" t="str">
        <f>IF(V56="","",V56)</f>
        <v/>
      </c>
      <c r="AC56" s="2" t="str">
        <f>_xlfn.IFNA(VLOOKUP(D56,states!A$2:C$10,2,FALSE),"XX")</f>
        <v>X</v>
      </c>
      <c r="AD56">
        <f>E56</f>
        <v>2</v>
      </c>
      <c r="AE56">
        <f>_xlfn.IFNA(VLOOKUP(D56,states!A$2:D$10,4,FALSE),0)</f>
        <v>1</v>
      </c>
      <c r="AF56">
        <v>0.5</v>
      </c>
      <c r="AG56">
        <f>IF(AE56=0,AF56,IF(AE56=1,IF(F56=0.5,0.5,IF(H56=1,0.5,1.5)),IF(F56=0.5,0.5,IF(H56=1,2.5,1.5))))</f>
        <v>0.5</v>
      </c>
      <c r="AH56" s="7">
        <f>IF(AC56="XX",0,1/C56^(1/5)*IF(E56=0,100,1)/(E56+1)^(1/4))</f>
        <v>1.8121689548130686</v>
      </c>
    </row>
    <row r="57" spans="1:34">
      <c r="A57">
        <v>1700</v>
      </c>
      <c r="B57" s="1">
        <v>2552.5111000000002</v>
      </c>
      <c r="C57" s="6">
        <v>5.0000000000000001E-3</v>
      </c>
      <c r="D57" t="s">
        <v>0</v>
      </c>
      <c r="E57">
        <v>2</v>
      </c>
      <c r="F57">
        <v>1.5</v>
      </c>
      <c r="G57" t="s">
        <v>2</v>
      </c>
      <c r="H57">
        <v>1</v>
      </c>
      <c r="I57" t="s">
        <v>0</v>
      </c>
      <c r="J57">
        <v>1</v>
      </c>
      <c r="K57">
        <v>2.5</v>
      </c>
      <c r="L57" t="s">
        <v>2</v>
      </c>
      <c r="M57">
        <v>1</v>
      </c>
      <c r="N57" t="s">
        <v>1756</v>
      </c>
      <c r="O57">
        <v>1</v>
      </c>
      <c r="P57" t="str">
        <f>D57&amp;"-"&amp;F57&amp;"-"&amp;G57&amp;"-"&amp;E57&amp;"-"&amp;H57</f>
        <v>X2Pi-1.5-f-2-1</v>
      </c>
      <c r="Q57" t="str">
        <f>I57&amp;"-"&amp;K57&amp;"-"&amp;L57&amp;"-"&amp;J57&amp;"-"&amp;M57</f>
        <v>X2Pi-2.5-f-1-1</v>
      </c>
      <c r="R57">
        <f>B57+S57</f>
        <v>5355.3683316160004</v>
      </c>
      <c r="S57">
        <f>_xlfn.IFNA(VLOOKUP(Q57,'MARVEL-X'!A$2:I$1400,7,FALSE),VLOOKUP(Q57,MARVEL!A$2:J$1522,10,FALSE))</f>
        <v>2802.8572316159998</v>
      </c>
      <c r="T57">
        <f>IF(P57=P56,R57+T56,R57)</f>
        <v>10710.725978922001</v>
      </c>
      <c r="U57">
        <f>IF(P57=P56,1+U56,1)</f>
        <v>2</v>
      </c>
      <c r="V57">
        <f t="shared" si="0"/>
        <v>5355.3629894610003</v>
      </c>
      <c r="W57" t="str">
        <f>IF(V57="","",IF(ABS(V57-R57)&gt;W$1,ABS(V57-R57),""))</f>
        <v/>
      </c>
      <c r="X57" t="str">
        <f>Y57&amp;"-"&amp;Z57&amp;"-"&amp;AC57&amp;"-"&amp;AD57&amp;"-"&amp;AG57</f>
        <v>1.5-f-X-2-0.5</v>
      </c>
      <c r="Y57">
        <f>F57</f>
        <v>1.5</v>
      </c>
      <c r="Z57" s="2" t="str">
        <f>G57</f>
        <v>f</v>
      </c>
      <c r="AA57">
        <f>_xlfn.IFNA(VLOOKUP(X57,'duo-out'!A$2:Q$5000,5,FALSE),E57+10*(H57-1)+1+_xlfn.IFNA(VLOOKUP(D57,states!A$2:C$10,3,FALSE),1))</f>
        <v>7</v>
      </c>
      <c r="AB57">
        <f>IF(V57="","",V57)</f>
        <v>5355.3629894610003</v>
      </c>
      <c r="AC57" s="2" t="str">
        <f>_xlfn.IFNA(VLOOKUP(D57,states!A$2:C$10,2,FALSE),"XX")</f>
        <v>X</v>
      </c>
      <c r="AD57">
        <f>E57</f>
        <v>2</v>
      </c>
      <c r="AE57">
        <f>_xlfn.IFNA(VLOOKUP(D57,states!A$2:D$10,4,FALSE),0)</f>
        <v>1</v>
      </c>
      <c r="AF57">
        <v>0.5</v>
      </c>
      <c r="AG57">
        <f>IF(AE57=0,AF57,IF(AE57=1,IF(F57=0.5,0.5,IF(H57=1,0.5,1.5)),IF(F57=0.5,0.5,IF(H57=1,2.5,1.5))))</f>
        <v>0.5</v>
      </c>
      <c r="AH57" s="7">
        <f>IF(AC57="XX",0,1/C57^(1/5)*IF(E57=0,100,1)/(E57+1)^(1/4))</f>
        <v>2.1924297443889911</v>
      </c>
    </row>
    <row r="58" spans="1:34">
      <c r="A58">
        <v>1685</v>
      </c>
      <c r="B58" s="1">
        <v>2669.1199000000001</v>
      </c>
      <c r="C58" s="6">
        <v>7.979E-3</v>
      </c>
      <c r="D58" t="s">
        <v>0</v>
      </c>
      <c r="E58">
        <v>2</v>
      </c>
      <c r="F58">
        <v>1.5</v>
      </c>
      <c r="G58" t="s">
        <v>2</v>
      </c>
      <c r="H58">
        <v>2</v>
      </c>
      <c r="I58" t="s">
        <v>0</v>
      </c>
      <c r="J58">
        <v>1</v>
      </c>
      <c r="K58">
        <v>0.5</v>
      </c>
      <c r="L58" t="s">
        <v>2</v>
      </c>
      <c r="M58">
        <v>2</v>
      </c>
      <c r="N58" t="s">
        <v>1741</v>
      </c>
      <c r="O58">
        <v>1</v>
      </c>
      <c r="P58" t="str">
        <f>D58&amp;"-"&amp;F58&amp;"-"&amp;G58&amp;"-"&amp;E58&amp;"-"&amp;H58</f>
        <v>X2Pi-1.5-f-2-2</v>
      </c>
      <c r="Q58" t="str">
        <f>I58&amp;"-"&amp;K58&amp;"-"&amp;L58&amp;"-"&amp;J58&amp;"-"&amp;M58</f>
        <v>X2Pi-0.5-f-1-2</v>
      </c>
      <c r="R58">
        <f>B58+S58</f>
        <v>5401.0279246950004</v>
      </c>
      <c r="S58">
        <f>_xlfn.IFNA(VLOOKUP(Q58,'MARVEL-X'!A$2:I$1400,7,FALSE),VLOOKUP(Q58,MARVEL!A$2:J$1522,10,FALSE))</f>
        <v>2731.9080246950002</v>
      </c>
      <c r="T58">
        <f>IF(P58=P57,R58+T57,R58)</f>
        <v>5401.0279246950004</v>
      </c>
      <c r="U58">
        <f>IF(P58=P57,1+U57,1)</f>
        <v>1</v>
      </c>
      <c r="V58" t="str">
        <f t="shared" si="0"/>
        <v/>
      </c>
      <c r="W58" t="str">
        <f>IF(V58="","",IF(ABS(V58-R58)&gt;W$1,ABS(V58-R58),""))</f>
        <v/>
      </c>
      <c r="X58" t="str">
        <f>Y58&amp;"-"&amp;Z58&amp;"-"&amp;AC58&amp;"-"&amp;AD58&amp;"-"&amp;AG58</f>
        <v>1.5-f-X-2-1.5</v>
      </c>
      <c r="Y58">
        <f>F58</f>
        <v>1.5</v>
      </c>
      <c r="Z58" s="2" t="str">
        <f>G58</f>
        <v>f</v>
      </c>
      <c r="AA58">
        <f>_xlfn.IFNA(VLOOKUP(X58,'duo-out'!A$2:Q$5000,5,FALSE),E58+10*(H58-1)+1+_xlfn.IFNA(VLOOKUP(D58,states!A$2:C$10,3,FALSE),1))</f>
        <v>8</v>
      </c>
      <c r="AB58" t="str">
        <f>IF(V58="","",V58)</f>
        <v/>
      </c>
      <c r="AC58" s="2" t="str">
        <f>_xlfn.IFNA(VLOOKUP(D58,states!A$2:C$10,2,FALSE),"XX")</f>
        <v>X</v>
      </c>
      <c r="AD58">
        <f>E58</f>
        <v>2</v>
      </c>
      <c r="AE58">
        <f>_xlfn.IFNA(VLOOKUP(D58,states!A$2:D$10,4,FALSE),0)</f>
        <v>1</v>
      </c>
      <c r="AF58">
        <v>0.5</v>
      </c>
      <c r="AG58">
        <f>IF(AE58=0,AF58,IF(AE58=1,IF(F58=0.5,0.5,IF(H58=1,0.5,1.5)),IF(F58=0.5,0.5,IF(H58=1,2.5,1.5))))</f>
        <v>1.5</v>
      </c>
      <c r="AH58" s="7">
        <f>IF(AC58="XX",0,1/C58^(1/5)*IF(E58=0,100,1)/(E58+1)^(1/4))</f>
        <v>1.9967789665607909</v>
      </c>
    </row>
    <row r="59" spans="1:34">
      <c r="A59">
        <v>1765</v>
      </c>
      <c r="B59" s="1">
        <v>2604.1527000000001</v>
      </c>
      <c r="C59" s="6">
        <v>6.8370000000000002E-3</v>
      </c>
      <c r="D59" t="s">
        <v>0</v>
      </c>
      <c r="E59">
        <v>2</v>
      </c>
      <c r="F59">
        <v>1.5</v>
      </c>
      <c r="G59" t="s">
        <v>2</v>
      </c>
      <c r="H59">
        <v>2</v>
      </c>
      <c r="I59" t="s">
        <v>0</v>
      </c>
      <c r="J59">
        <v>1</v>
      </c>
      <c r="K59">
        <v>1.5</v>
      </c>
      <c r="L59" t="s">
        <v>1</v>
      </c>
      <c r="M59">
        <v>2</v>
      </c>
      <c r="N59" t="s">
        <v>1821</v>
      </c>
      <c r="O59">
        <v>1</v>
      </c>
      <c r="P59" t="str">
        <f>D59&amp;"-"&amp;F59&amp;"-"&amp;G59&amp;"-"&amp;E59&amp;"-"&amp;H59</f>
        <v>X2Pi-1.5-f-2-2</v>
      </c>
      <c r="Q59" t="str">
        <f>I59&amp;"-"&amp;K59&amp;"-"&amp;L59&amp;"-"&amp;J59&amp;"-"&amp;M59</f>
        <v>X2Pi-1.5-e-1-2</v>
      </c>
      <c r="R59">
        <f>B59+S59</f>
        <v>5401.0383578680003</v>
      </c>
      <c r="S59">
        <f>_xlfn.IFNA(VLOOKUP(Q59,'MARVEL-X'!A$2:I$1400,7,FALSE),VLOOKUP(Q59,MARVEL!A$2:J$1522,10,FALSE))</f>
        <v>2796.8856578680002</v>
      </c>
      <c r="T59">
        <f>IF(P59=P58,R59+T58,R59)</f>
        <v>10802.066282563001</v>
      </c>
      <c r="U59">
        <f>IF(P59=P58,1+U58,1)</f>
        <v>2</v>
      </c>
      <c r="V59" t="str">
        <f t="shared" si="0"/>
        <v/>
      </c>
      <c r="W59" t="str">
        <f>IF(V59="","",IF(ABS(V59-R59)&gt;W$1,ABS(V59-R59),""))</f>
        <v/>
      </c>
      <c r="X59" t="str">
        <f>Y59&amp;"-"&amp;Z59&amp;"-"&amp;AC59&amp;"-"&amp;AD59&amp;"-"&amp;AG59</f>
        <v>1.5-f-X-2-1.5</v>
      </c>
      <c r="Y59">
        <f>F59</f>
        <v>1.5</v>
      </c>
      <c r="Z59" s="2" t="str">
        <f>G59</f>
        <v>f</v>
      </c>
      <c r="AA59">
        <f>_xlfn.IFNA(VLOOKUP(X59,'duo-out'!A$2:Q$5000,5,FALSE),E59+10*(H59-1)+1+_xlfn.IFNA(VLOOKUP(D59,states!A$2:C$10,3,FALSE),1))</f>
        <v>8</v>
      </c>
      <c r="AB59" t="str">
        <f>IF(V59="","",V59)</f>
        <v/>
      </c>
      <c r="AC59" s="2" t="str">
        <f>_xlfn.IFNA(VLOOKUP(D59,states!A$2:C$10,2,FALSE),"XX")</f>
        <v>X</v>
      </c>
      <c r="AD59">
        <f>E59</f>
        <v>2</v>
      </c>
      <c r="AE59">
        <f>_xlfn.IFNA(VLOOKUP(D59,states!A$2:D$10,4,FALSE),0)</f>
        <v>1</v>
      </c>
      <c r="AF59">
        <v>0.5</v>
      </c>
      <c r="AG59">
        <f>IF(AE59=0,AF59,IF(AE59=1,IF(F59=0.5,0.5,IF(H59=1,0.5,1.5)),IF(F59=0.5,0.5,IF(H59=1,2.5,1.5))))</f>
        <v>1.5</v>
      </c>
      <c r="AH59" s="7">
        <f>IF(AC59="XX",0,1/C59^(1/5)*IF(E59=0,100,1)/(E59+1)^(1/4))</f>
        <v>2.059427797150299</v>
      </c>
    </row>
    <row r="60" spans="1:34">
      <c r="A60">
        <v>1713</v>
      </c>
      <c r="B60" s="1">
        <v>2520.6614</v>
      </c>
      <c r="C60" s="6">
        <v>5.0000000000000001E-3</v>
      </c>
      <c r="D60" t="s">
        <v>0</v>
      </c>
      <c r="E60">
        <v>2</v>
      </c>
      <c r="F60">
        <v>1.5</v>
      </c>
      <c r="G60" t="s">
        <v>2</v>
      </c>
      <c r="H60">
        <v>2</v>
      </c>
      <c r="I60" t="s">
        <v>0</v>
      </c>
      <c r="J60">
        <v>1</v>
      </c>
      <c r="K60">
        <v>2.5</v>
      </c>
      <c r="L60" t="s">
        <v>2</v>
      </c>
      <c r="M60">
        <v>2</v>
      </c>
      <c r="N60" t="s">
        <v>1769</v>
      </c>
      <c r="O60">
        <v>1</v>
      </c>
      <c r="P60" t="str">
        <f>D60&amp;"-"&amp;F60&amp;"-"&amp;G60&amp;"-"&amp;E60&amp;"-"&amp;H60</f>
        <v>X2Pi-1.5-f-2-2</v>
      </c>
      <c r="Q60" t="str">
        <f>I60&amp;"-"&amp;K60&amp;"-"&amp;L60&amp;"-"&amp;J60&amp;"-"&amp;M60</f>
        <v>X2Pi-2.5-f-1-2</v>
      </c>
      <c r="R60">
        <f>B60+S60</f>
        <v>5401.0453897530006</v>
      </c>
      <c r="S60">
        <f>_xlfn.IFNA(VLOOKUP(Q60,'MARVEL-X'!A$2:I$1400,7,FALSE),VLOOKUP(Q60,MARVEL!A$2:J$1522,10,FALSE))</f>
        <v>2880.3839897530002</v>
      </c>
      <c r="T60">
        <f>IF(P60=P59,R60+T59,R60)</f>
        <v>16203.111672316001</v>
      </c>
      <c r="U60">
        <f>IF(P60=P59,1+U59,1)</f>
        <v>3</v>
      </c>
      <c r="V60">
        <f t="shared" si="0"/>
        <v>5401.0372241053337</v>
      </c>
      <c r="W60" t="str">
        <f>IF(V60="","",IF(ABS(V60-R60)&gt;W$1,ABS(V60-R60),""))</f>
        <v/>
      </c>
      <c r="X60" t="str">
        <f>Y60&amp;"-"&amp;Z60&amp;"-"&amp;AC60&amp;"-"&amp;AD60&amp;"-"&amp;AG60</f>
        <v>1.5-f-X-2-1.5</v>
      </c>
      <c r="Y60">
        <f>F60</f>
        <v>1.5</v>
      </c>
      <c r="Z60" s="2" t="str">
        <f>G60</f>
        <v>f</v>
      </c>
      <c r="AA60">
        <f>_xlfn.IFNA(VLOOKUP(X60,'duo-out'!A$2:Q$5000,5,FALSE),E60+10*(H60-1)+1+_xlfn.IFNA(VLOOKUP(D60,states!A$2:C$10,3,FALSE),1))</f>
        <v>8</v>
      </c>
      <c r="AB60">
        <f>IF(V60="","",V60)</f>
        <v>5401.0372241053337</v>
      </c>
      <c r="AC60" s="2" t="str">
        <f>_xlfn.IFNA(VLOOKUP(D60,states!A$2:C$10,2,FALSE),"XX")</f>
        <v>X</v>
      </c>
      <c r="AD60">
        <f>E60</f>
        <v>2</v>
      </c>
      <c r="AE60">
        <f>_xlfn.IFNA(VLOOKUP(D60,states!A$2:D$10,4,FALSE),0)</f>
        <v>1</v>
      </c>
      <c r="AF60">
        <v>0.5</v>
      </c>
      <c r="AG60">
        <f>IF(AE60=0,AF60,IF(AE60=1,IF(F60=0.5,0.5,IF(H60=1,0.5,1.5)),IF(F60=0.5,0.5,IF(H60=1,2.5,1.5))))</f>
        <v>1.5</v>
      </c>
      <c r="AH60" s="7">
        <f>IF(AC60="XX",0,1/C60^(1/5)*IF(E60=0,100,1)/(E60+1)^(1/4))</f>
        <v>2.1924297443889911</v>
      </c>
    </row>
    <row r="61" spans="1:34">
      <c r="A61">
        <v>2491</v>
      </c>
      <c r="B61" s="1">
        <v>2481.078</v>
      </c>
      <c r="C61" s="6">
        <v>0.02</v>
      </c>
      <c r="D61" t="s">
        <v>0</v>
      </c>
      <c r="E61">
        <v>3</v>
      </c>
      <c r="F61">
        <v>1.5</v>
      </c>
      <c r="G61" t="s">
        <v>2</v>
      </c>
      <c r="H61">
        <v>1</v>
      </c>
      <c r="I61" t="s">
        <v>0</v>
      </c>
      <c r="J61">
        <v>2</v>
      </c>
      <c r="K61">
        <v>1.5</v>
      </c>
      <c r="L61" t="s">
        <v>1</v>
      </c>
      <c r="M61">
        <v>1</v>
      </c>
      <c r="N61" t="s">
        <v>2547</v>
      </c>
      <c r="O61">
        <v>1</v>
      </c>
      <c r="P61" t="str">
        <f>D61&amp;"-"&amp;F61&amp;"-"&amp;G61&amp;"-"&amp;E61&amp;"-"&amp;H61</f>
        <v>X2Pi-1.5-f-3-1</v>
      </c>
      <c r="Q61" t="str">
        <f>I61&amp;"-"&amp;K61&amp;"-"&amp;L61&amp;"-"&amp;J61&amp;"-"&amp;M61</f>
        <v>X2Pi-1.5-e-2-1</v>
      </c>
      <c r="R61">
        <f>B61+S61</f>
        <v>7836.4573353640008</v>
      </c>
      <c r="S61">
        <f>_xlfn.IFNA(VLOOKUP(Q61,'MARVEL-X'!A$2:I$1400,7,FALSE),VLOOKUP(Q61,MARVEL!A$2:J$1522,10,FALSE))</f>
        <v>5355.3793353640003</v>
      </c>
      <c r="T61">
        <f>IF(P61=P60,R61+T60,R61)</f>
        <v>7836.4573353640008</v>
      </c>
      <c r="U61">
        <f>IF(P61=P60,1+U60,1)</f>
        <v>1</v>
      </c>
      <c r="V61" t="str">
        <f t="shared" si="0"/>
        <v/>
      </c>
      <c r="W61" t="str">
        <f>IF(V61="","",IF(ABS(V61-R61)&gt;W$1,ABS(V61-R61),""))</f>
        <v/>
      </c>
      <c r="X61" t="str">
        <f>Y61&amp;"-"&amp;Z61&amp;"-"&amp;AC61&amp;"-"&amp;AD61&amp;"-"&amp;AG61</f>
        <v>1.5-f-X-3-0.5</v>
      </c>
      <c r="Y61">
        <f>F61</f>
        <v>1.5</v>
      </c>
      <c r="Z61" s="2" t="str">
        <f>G61</f>
        <v>f</v>
      </c>
      <c r="AA61">
        <f>_xlfn.IFNA(VLOOKUP(X61,'duo-out'!A$2:Q$5000,5,FALSE),E61+10*(H61-1)+1+_xlfn.IFNA(VLOOKUP(D61,states!A$2:C$10,3,FALSE),1))</f>
        <v>11</v>
      </c>
      <c r="AB61" t="str">
        <f>IF(V61="","",V61)</f>
        <v/>
      </c>
      <c r="AC61" s="2" t="str">
        <f>_xlfn.IFNA(VLOOKUP(D61,states!A$2:C$10,2,FALSE),"XX")</f>
        <v>X</v>
      </c>
      <c r="AD61">
        <f>E61</f>
        <v>3</v>
      </c>
      <c r="AE61">
        <f>_xlfn.IFNA(VLOOKUP(D61,states!A$2:D$10,4,FALSE),0)</f>
        <v>1</v>
      </c>
      <c r="AF61">
        <v>0.5</v>
      </c>
      <c r="AG61">
        <f>IF(AE61=0,AF61,IF(AE61=1,IF(F61=0.5,0.5,IF(H61=1,0.5,1.5)),IF(F61=0.5,0.5,IF(H61=1,2.5,1.5))))</f>
        <v>0.5</v>
      </c>
      <c r="AH61" s="7">
        <f>IF(AC61="XX",0,1/C61^(1/5)*IF(E61=0,100,1)/(E61+1)^(1/4))</f>
        <v>1.5462474735549587</v>
      </c>
    </row>
    <row r="62" spans="1:34">
      <c r="A62">
        <v>2480</v>
      </c>
      <c r="B62" s="1">
        <v>2429.9281000000001</v>
      </c>
      <c r="C62" s="6">
        <v>0.02</v>
      </c>
      <c r="D62" t="s">
        <v>0</v>
      </c>
      <c r="E62">
        <v>3</v>
      </c>
      <c r="F62">
        <v>1.5</v>
      </c>
      <c r="G62" t="s">
        <v>2</v>
      </c>
      <c r="H62">
        <v>1</v>
      </c>
      <c r="I62" t="s">
        <v>0</v>
      </c>
      <c r="J62">
        <v>2</v>
      </c>
      <c r="K62">
        <v>2.5</v>
      </c>
      <c r="L62" t="s">
        <v>2</v>
      </c>
      <c r="M62">
        <v>1</v>
      </c>
      <c r="N62" t="s">
        <v>2536</v>
      </c>
      <c r="O62">
        <v>1</v>
      </c>
      <c r="P62" t="str">
        <f>D62&amp;"-"&amp;F62&amp;"-"&amp;G62&amp;"-"&amp;E62&amp;"-"&amp;H62</f>
        <v>X2Pi-1.5-f-3-1</v>
      </c>
      <c r="Q62" t="str">
        <f>I62&amp;"-"&amp;K62&amp;"-"&amp;L62&amp;"-"&amp;J62&amp;"-"&amp;M62</f>
        <v>X2Pi-2.5-f-2-1</v>
      </c>
      <c r="R62">
        <f>B62+S62</f>
        <v>7836.4568633830004</v>
      </c>
      <c r="S62">
        <f>_xlfn.IFNA(VLOOKUP(Q62,'MARVEL-X'!A$2:I$1400,7,FALSE),VLOOKUP(Q62,MARVEL!A$2:J$1522,10,FALSE))</f>
        <v>5406.5287633830003</v>
      </c>
      <c r="T62">
        <f>IF(P62=P61,R62+T61,R62)</f>
        <v>15672.914198747001</v>
      </c>
      <c r="U62">
        <f>IF(P62=P61,1+U61,1)</f>
        <v>2</v>
      </c>
      <c r="V62">
        <f t="shared" si="0"/>
        <v>7836.4570993735006</v>
      </c>
      <c r="W62" t="str">
        <f>IF(V62="","",IF(ABS(V62-R62)&gt;W$1,ABS(V62-R62),""))</f>
        <v/>
      </c>
      <c r="X62" t="str">
        <f>Y62&amp;"-"&amp;Z62&amp;"-"&amp;AC62&amp;"-"&amp;AD62&amp;"-"&amp;AG62</f>
        <v>1.5-f-X-3-0.5</v>
      </c>
      <c r="Y62">
        <f>F62</f>
        <v>1.5</v>
      </c>
      <c r="Z62" s="2" t="str">
        <f>G62</f>
        <v>f</v>
      </c>
      <c r="AA62">
        <f>_xlfn.IFNA(VLOOKUP(X62,'duo-out'!A$2:Q$5000,5,FALSE),E62+10*(H62-1)+1+_xlfn.IFNA(VLOOKUP(D62,states!A$2:C$10,3,FALSE),1))</f>
        <v>11</v>
      </c>
      <c r="AB62">
        <f>IF(V62="","",V62)</f>
        <v>7836.4570993735006</v>
      </c>
      <c r="AC62" s="2" t="str">
        <f>_xlfn.IFNA(VLOOKUP(D62,states!A$2:C$10,2,FALSE),"XX")</f>
        <v>X</v>
      </c>
      <c r="AD62">
        <f>E62</f>
        <v>3</v>
      </c>
      <c r="AE62">
        <f>_xlfn.IFNA(VLOOKUP(D62,states!A$2:D$10,4,FALSE),0)</f>
        <v>1</v>
      </c>
      <c r="AF62">
        <v>0.5</v>
      </c>
      <c r="AG62">
        <f>IF(AE62=0,AF62,IF(AE62=1,IF(F62=0.5,0.5,IF(H62=1,0.5,1.5)),IF(F62=0.5,0.5,IF(H62=1,2.5,1.5))))</f>
        <v>0.5</v>
      </c>
      <c r="AH62" s="7">
        <f>IF(AC62="XX",0,1/C62^(1/5)*IF(E62=0,100,1)/(E62+1)^(1/4))</f>
        <v>1.5462474735549587</v>
      </c>
    </row>
    <row r="63" spans="1:34">
      <c r="A63">
        <v>1772</v>
      </c>
      <c r="B63" s="1">
        <v>2479.5758000000001</v>
      </c>
      <c r="C63" s="6">
        <v>5.0000000000000001E-3</v>
      </c>
      <c r="D63" t="s">
        <v>0</v>
      </c>
      <c r="E63">
        <v>3</v>
      </c>
      <c r="F63">
        <v>1.5</v>
      </c>
      <c r="G63" t="s">
        <v>2</v>
      </c>
      <c r="H63">
        <v>2</v>
      </c>
      <c r="I63" t="s">
        <v>0</v>
      </c>
      <c r="J63">
        <v>2</v>
      </c>
      <c r="K63">
        <v>1.5</v>
      </c>
      <c r="L63" t="s">
        <v>1</v>
      </c>
      <c r="M63">
        <v>2</v>
      </c>
      <c r="N63" t="s">
        <v>1828</v>
      </c>
      <c r="O63">
        <v>1</v>
      </c>
      <c r="P63" t="str">
        <f>D63&amp;"-"&amp;F63&amp;"-"&amp;G63&amp;"-"&amp;E63&amp;"-"&amp;H63</f>
        <v>X2Pi-1.5-f-3-2</v>
      </c>
      <c r="Q63" t="str">
        <f>I63&amp;"-"&amp;K63&amp;"-"&amp;L63&amp;"-"&amp;J63&amp;"-"&amp;M63</f>
        <v>X2Pi-1.5-e-2-2</v>
      </c>
      <c r="R63">
        <f>B63+S63</f>
        <v>7880.4003592160007</v>
      </c>
      <c r="S63">
        <f>_xlfn.IFNA(VLOOKUP(Q63,'MARVEL-X'!A$2:I$1400,7,FALSE),VLOOKUP(Q63,MARVEL!A$2:J$1522,10,FALSE))</f>
        <v>5400.8245592160001</v>
      </c>
      <c r="T63">
        <f>IF(P63=P62,R63+T62,R63)</f>
        <v>7880.4003592160007</v>
      </c>
      <c r="U63">
        <f>IF(P63=P62,1+U62,1)</f>
        <v>1</v>
      </c>
      <c r="V63" t="str">
        <f t="shared" si="0"/>
        <v/>
      </c>
      <c r="W63" t="str">
        <f>IF(V63="","",IF(ABS(V63-R63)&gt;W$1,ABS(V63-R63),""))</f>
        <v/>
      </c>
      <c r="X63" t="str">
        <f>Y63&amp;"-"&amp;Z63&amp;"-"&amp;AC63&amp;"-"&amp;AD63&amp;"-"&amp;AG63</f>
        <v>1.5-f-X-3-1.5</v>
      </c>
      <c r="Y63">
        <f>F63</f>
        <v>1.5</v>
      </c>
      <c r="Z63" s="2" t="str">
        <f>G63</f>
        <v>f</v>
      </c>
      <c r="AA63">
        <f>_xlfn.IFNA(VLOOKUP(X63,'duo-out'!A$2:Q$5000,5,FALSE),E63+10*(H63-1)+1+_xlfn.IFNA(VLOOKUP(D63,states!A$2:C$10,3,FALSE),1))</f>
        <v>12</v>
      </c>
      <c r="AB63" t="str">
        <f>IF(V63="","",V63)</f>
        <v/>
      </c>
      <c r="AC63" s="2" t="str">
        <f>_xlfn.IFNA(VLOOKUP(D63,states!A$2:C$10,2,FALSE),"XX")</f>
        <v>X</v>
      </c>
      <c r="AD63">
        <f>E63</f>
        <v>3</v>
      </c>
      <c r="AE63">
        <f>_xlfn.IFNA(VLOOKUP(D63,states!A$2:D$10,4,FALSE),0)</f>
        <v>1</v>
      </c>
      <c r="AF63">
        <v>0.5</v>
      </c>
      <c r="AG63">
        <f>IF(AE63=0,AF63,IF(AE63=1,IF(F63=0.5,0.5,IF(H63=1,0.5,1.5)),IF(F63=0.5,0.5,IF(H63=1,2.5,1.5))))</f>
        <v>1.5</v>
      </c>
      <c r="AH63" s="7">
        <f>IF(AC63="XX",0,1/C63^(1/5)*IF(E63=0,100,1)/(E63+1)^(1/4))</f>
        <v>2.0402857733683697</v>
      </c>
    </row>
    <row r="64" spans="1:34">
      <c r="A64">
        <v>1754</v>
      </c>
      <c r="B64" s="1">
        <v>2399.3112000000001</v>
      </c>
      <c r="C64" s="6">
        <v>5.0000000000000001E-3</v>
      </c>
      <c r="D64" t="s">
        <v>0</v>
      </c>
      <c r="E64">
        <v>3</v>
      </c>
      <c r="F64">
        <v>1.5</v>
      </c>
      <c r="G64" t="s">
        <v>2</v>
      </c>
      <c r="H64">
        <v>2</v>
      </c>
      <c r="I64" t="s">
        <v>0</v>
      </c>
      <c r="J64">
        <v>2</v>
      </c>
      <c r="K64">
        <v>2.5</v>
      </c>
      <c r="L64" t="s">
        <v>2</v>
      </c>
      <c r="M64">
        <v>2</v>
      </c>
      <c r="N64" t="s">
        <v>1810</v>
      </c>
      <c r="O64">
        <v>1</v>
      </c>
      <c r="P64" t="str">
        <f>D64&amp;"-"&amp;F64&amp;"-"&amp;G64&amp;"-"&amp;E64&amp;"-"&amp;H64</f>
        <v>X2Pi-1.5-f-3-2</v>
      </c>
      <c r="Q64" t="str">
        <f>I64&amp;"-"&amp;K64&amp;"-"&amp;L64&amp;"-"&amp;J64&amp;"-"&amp;M64</f>
        <v>X2Pi-2.5-f-2-2</v>
      </c>
      <c r="R64">
        <f>B64+S64</f>
        <v>7880.4051858029998</v>
      </c>
      <c r="S64">
        <f>_xlfn.IFNA(VLOOKUP(Q64,'MARVEL-X'!A$2:I$1400,7,FALSE),VLOOKUP(Q64,MARVEL!A$2:J$1522,10,FALSE))</f>
        <v>5481.0939858029997</v>
      </c>
      <c r="T64">
        <f>IF(P64=P63,R64+T63,R64)</f>
        <v>15760.805545019</v>
      </c>
      <c r="U64">
        <f>IF(P64=P63,1+U63,1)</f>
        <v>2</v>
      </c>
      <c r="V64">
        <f t="shared" si="0"/>
        <v>7880.4027725095002</v>
      </c>
      <c r="W64" t="str">
        <f>IF(V64="","",IF(ABS(V64-R64)&gt;W$1,ABS(V64-R64),""))</f>
        <v/>
      </c>
      <c r="X64" t="str">
        <f>Y64&amp;"-"&amp;Z64&amp;"-"&amp;AC64&amp;"-"&amp;AD64&amp;"-"&amp;AG64</f>
        <v>1.5-f-X-3-1.5</v>
      </c>
      <c r="Y64">
        <f>F64</f>
        <v>1.5</v>
      </c>
      <c r="Z64" s="2" t="str">
        <f>G64</f>
        <v>f</v>
      </c>
      <c r="AA64">
        <f>_xlfn.IFNA(VLOOKUP(X64,'duo-out'!A$2:Q$5000,5,FALSE),E64+10*(H64-1)+1+_xlfn.IFNA(VLOOKUP(D64,states!A$2:C$10,3,FALSE),1))</f>
        <v>12</v>
      </c>
      <c r="AB64">
        <f>IF(V64="","",V64)</f>
        <v>7880.4027725095002</v>
      </c>
      <c r="AC64" s="2" t="str">
        <f>_xlfn.IFNA(VLOOKUP(D64,states!A$2:C$10,2,FALSE),"XX")</f>
        <v>X</v>
      </c>
      <c r="AD64">
        <f>E64</f>
        <v>3</v>
      </c>
      <c r="AE64">
        <f>_xlfn.IFNA(VLOOKUP(D64,states!A$2:D$10,4,FALSE),0)</f>
        <v>1</v>
      </c>
      <c r="AF64">
        <v>0.5</v>
      </c>
      <c r="AG64">
        <f>IF(AE64=0,AF64,IF(AE64=1,IF(F64=0.5,0.5,IF(H64=1,0.5,1.5)),IF(F64=0.5,0.5,IF(H64=1,2.5,1.5))))</f>
        <v>1.5</v>
      </c>
      <c r="AH64" s="7">
        <f>IF(AC64="XX",0,1/C64^(1/5)*IF(E64=0,100,1)/(E64+1)^(1/4))</f>
        <v>2.0402857733683697</v>
      </c>
    </row>
    <row r="65" spans="1:34">
      <c r="A65">
        <v>2529</v>
      </c>
      <c r="B65" s="1">
        <v>2357.5284999999999</v>
      </c>
      <c r="C65" s="6">
        <v>0.02</v>
      </c>
      <c r="D65" t="s">
        <v>0</v>
      </c>
      <c r="E65">
        <v>4</v>
      </c>
      <c r="F65">
        <v>1.5</v>
      </c>
      <c r="G65" t="s">
        <v>2</v>
      </c>
      <c r="H65">
        <v>1</v>
      </c>
      <c r="I65" t="s">
        <v>0</v>
      </c>
      <c r="J65">
        <v>3</v>
      </c>
      <c r="K65">
        <v>1.5</v>
      </c>
      <c r="L65" t="s">
        <v>1</v>
      </c>
      <c r="M65">
        <v>1</v>
      </c>
      <c r="N65" t="s">
        <v>2585</v>
      </c>
      <c r="O65">
        <v>1</v>
      </c>
      <c r="P65" t="str">
        <f>D65&amp;"-"&amp;F65&amp;"-"&amp;G65&amp;"-"&amp;E65&amp;"-"&amp;H65</f>
        <v>X2Pi-1.5-f-4-1</v>
      </c>
      <c r="Q65" t="str">
        <f>I65&amp;"-"&amp;K65&amp;"-"&amp;L65&amp;"-"&amp;J65&amp;"-"&amp;M65</f>
        <v>X2Pi-1.5-e-3-1</v>
      </c>
      <c r="R65">
        <f>B65+S65</f>
        <v>10193.994846545</v>
      </c>
      <c r="S65">
        <f>_xlfn.IFNA(VLOOKUP(Q65,'MARVEL-X'!A$2:I$1400,7,FALSE),VLOOKUP(Q65,MARVEL!A$2:J$1522,10,FALSE))</f>
        <v>7836.4663465450003</v>
      </c>
      <c r="T65">
        <f>IF(P65=P64,R65+T64,R65)</f>
        <v>10193.994846545</v>
      </c>
      <c r="U65">
        <f>IF(P65=P64,1+U64,1)</f>
        <v>1</v>
      </c>
      <c r="V65" t="str">
        <f t="shared" si="0"/>
        <v/>
      </c>
      <c r="W65" t="str">
        <f>IF(V65="","",IF(ABS(V65-R65)&gt;W$1,ABS(V65-R65),""))</f>
        <v/>
      </c>
      <c r="X65" t="str">
        <f>Y65&amp;"-"&amp;Z65&amp;"-"&amp;AC65&amp;"-"&amp;AD65&amp;"-"&amp;AG65</f>
        <v>1.5-f-X-4-0.5</v>
      </c>
      <c r="Y65">
        <f>F65</f>
        <v>1.5</v>
      </c>
      <c r="Z65" s="2" t="str">
        <f>G65</f>
        <v>f</v>
      </c>
      <c r="AA65">
        <f>_xlfn.IFNA(VLOOKUP(X65,'duo-out'!A$2:Q$5000,5,FALSE),E65+10*(H65-1)+1+_xlfn.IFNA(VLOOKUP(D65,states!A$2:C$10,3,FALSE),1))</f>
        <v>15</v>
      </c>
      <c r="AB65" t="str">
        <f>IF(V65="","",V65)</f>
        <v/>
      </c>
      <c r="AC65" s="2" t="str">
        <f>_xlfn.IFNA(VLOOKUP(D65,states!A$2:C$10,2,FALSE),"XX")</f>
        <v>X</v>
      </c>
      <c r="AD65">
        <f>E65</f>
        <v>4</v>
      </c>
      <c r="AE65">
        <f>_xlfn.IFNA(VLOOKUP(D65,states!A$2:D$10,4,FALSE),0)</f>
        <v>1</v>
      </c>
      <c r="AF65">
        <v>0.5</v>
      </c>
      <c r="AG65">
        <f>IF(AE65=0,AF65,IF(AE65=1,IF(F65=0.5,0.5,IF(H65=1,0.5,1.5)),IF(F65=0.5,0.5,IF(H65=1,2.5,1.5))))</f>
        <v>0.5</v>
      </c>
      <c r="AH65" s="7">
        <f>IF(AC65="XX",0,1/C65^(1/5)*IF(E65=0,100,1)/(E65+1)^(1/4))</f>
        <v>1.4623505735569622</v>
      </c>
    </row>
    <row r="66" spans="1:34">
      <c r="A66">
        <v>2517</v>
      </c>
      <c r="B66" s="1">
        <v>2308.3953000000001</v>
      </c>
      <c r="C66" s="6">
        <v>0.02</v>
      </c>
      <c r="D66" t="s">
        <v>0</v>
      </c>
      <c r="E66">
        <v>4</v>
      </c>
      <c r="F66">
        <v>1.5</v>
      </c>
      <c r="G66" t="s">
        <v>2</v>
      </c>
      <c r="H66">
        <v>1</v>
      </c>
      <c r="I66" t="s">
        <v>0</v>
      </c>
      <c r="J66">
        <v>3</v>
      </c>
      <c r="K66">
        <v>2.5</v>
      </c>
      <c r="L66" t="s">
        <v>2</v>
      </c>
      <c r="M66">
        <v>1</v>
      </c>
      <c r="N66" t="s">
        <v>2573</v>
      </c>
      <c r="O66">
        <v>1</v>
      </c>
      <c r="P66" t="str">
        <f>D66&amp;"-"&amp;F66&amp;"-"&amp;G66&amp;"-"&amp;E66&amp;"-"&amp;H66</f>
        <v>X2Pi-1.5-f-4-1</v>
      </c>
      <c r="Q66" t="str">
        <f>I66&amp;"-"&amp;K66&amp;"-"&amp;L66&amp;"-"&amp;J66&amp;"-"&amp;M66</f>
        <v>X2Pi-2.5-f-3-1</v>
      </c>
      <c r="R66">
        <f>B66+S66</f>
        <v>10194.000228437999</v>
      </c>
      <c r="S66">
        <f>_xlfn.IFNA(VLOOKUP(Q66,'MARVEL-X'!A$2:I$1400,7,FALSE),VLOOKUP(Q66,MARVEL!A$2:J$1522,10,FALSE))</f>
        <v>7885.6049284379997</v>
      </c>
      <c r="T66">
        <f>IF(P66=P65,R66+T65,R66)</f>
        <v>20387.995074982999</v>
      </c>
      <c r="U66">
        <f>IF(P66=P65,1+U65,1)</f>
        <v>2</v>
      </c>
      <c r="V66">
        <f t="shared" si="0"/>
        <v>10193.997537491499</v>
      </c>
      <c r="W66" t="str">
        <f>IF(V66="","",IF(ABS(V66-R66)&gt;W$1,ABS(V66-R66),""))</f>
        <v/>
      </c>
      <c r="X66" t="str">
        <f>Y66&amp;"-"&amp;Z66&amp;"-"&amp;AC66&amp;"-"&amp;AD66&amp;"-"&amp;AG66</f>
        <v>1.5-f-X-4-0.5</v>
      </c>
      <c r="Y66">
        <f>F66</f>
        <v>1.5</v>
      </c>
      <c r="Z66" s="2" t="str">
        <f>G66</f>
        <v>f</v>
      </c>
      <c r="AA66">
        <f>_xlfn.IFNA(VLOOKUP(X66,'duo-out'!A$2:Q$5000,5,FALSE),E66+10*(H66-1)+1+_xlfn.IFNA(VLOOKUP(D66,states!A$2:C$10,3,FALSE),1))</f>
        <v>15</v>
      </c>
      <c r="AB66">
        <f>IF(V66="","",V66)</f>
        <v>10193.997537491499</v>
      </c>
      <c r="AC66" s="2" t="str">
        <f>_xlfn.IFNA(VLOOKUP(D66,states!A$2:C$10,2,FALSE),"XX")</f>
        <v>X</v>
      </c>
      <c r="AD66">
        <f>E66</f>
        <v>4</v>
      </c>
      <c r="AE66">
        <f>_xlfn.IFNA(VLOOKUP(D66,states!A$2:D$10,4,FALSE),0)</f>
        <v>1</v>
      </c>
      <c r="AF66">
        <v>0.5</v>
      </c>
      <c r="AG66">
        <f>IF(AE66=0,AF66,IF(AE66=1,IF(F66=0.5,0.5,IF(H66=1,0.5,1.5)),IF(F66=0.5,0.5,IF(H66=1,2.5,1.5))))</f>
        <v>0.5</v>
      </c>
      <c r="AH66" s="7">
        <f>IF(AC66="XX",0,1/C66^(1/5)*IF(E66=0,100,1)/(E66+1)^(1/4))</f>
        <v>1.4623505735569622</v>
      </c>
    </row>
    <row r="67" spans="1:34">
      <c r="A67">
        <v>2614</v>
      </c>
      <c r="B67" s="1">
        <v>2279.0068000000001</v>
      </c>
      <c r="C67" s="6">
        <v>5.0000000000000001E-3</v>
      </c>
      <c r="D67" t="s">
        <v>0</v>
      </c>
      <c r="E67">
        <v>4</v>
      </c>
      <c r="F67">
        <v>1.5</v>
      </c>
      <c r="G67" t="s">
        <v>2</v>
      </c>
      <c r="H67">
        <v>2</v>
      </c>
      <c r="I67" t="s">
        <v>0</v>
      </c>
      <c r="J67">
        <v>3</v>
      </c>
      <c r="K67">
        <v>2.5</v>
      </c>
      <c r="L67" t="s">
        <v>2</v>
      </c>
      <c r="M67">
        <v>2</v>
      </c>
      <c r="N67" t="s">
        <v>2670</v>
      </c>
      <c r="O67">
        <v>1</v>
      </c>
      <c r="P67" t="str">
        <f>D67&amp;"-"&amp;F67&amp;"-"&amp;G67&amp;"-"&amp;E67&amp;"-"&amp;H67</f>
        <v>X2Pi-1.5-f-4-2</v>
      </c>
      <c r="Q67" t="str">
        <f>I67&amp;"-"&amp;K67&amp;"-"&amp;L67&amp;"-"&amp;J67&amp;"-"&amp;M67</f>
        <v>X2Pi-2.5-f-3-2</v>
      </c>
      <c r="R67">
        <f>B67+S67</f>
        <v>10236.249218539</v>
      </c>
      <c r="S67">
        <f>_xlfn.IFNA(VLOOKUP(Q67,'MARVEL-X'!A$2:I$1400,7,FALSE),VLOOKUP(Q67,MARVEL!A$2:J$1522,10,FALSE))</f>
        <v>7957.242418539</v>
      </c>
      <c r="T67">
        <f>IF(P67=P66,R67+T66,R67)</f>
        <v>10236.249218539</v>
      </c>
      <c r="U67">
        <f>IF(P67=P66,1+U66,1)</f>
        <v>1</v>
      </c>
      <c r="V67" t="str">
        <f t="shared" ref="V67:V130" si="1">IF(P67=P68,"",T67/U67)</f>
        <v/>
      </c>
      <c r="W67" t="str">
        <f>IF(V67="","",IF(ABS(V67-R67)&gt;W$1,ABS(V67-R67),""))</f>
        <v/>
      </c>
      <c r="X67" t="str">
        <f>Y67&amp;"-"&amp;Z67&amp;"-"&amp;AC67&amp;"-"&amp;AD67&amp;"-"&amp;AG67</f>
        <v>1.5-f-X-4-1.5</v>
      </c>
      <c r="Y67">
        <f>F67</f>
        <v>1.5</v>
      </c>
      <c r="Z67" s="2" t="str">
        <f>G67</f>
        <v>f</v>
      </c>
      <c r="AA67">
        <f>_xlfn.IFNA(VLOOKUP(X67,'duo-out'!A$2:Q$5000,5,FALSE),E67+10*(H67-1)+1+_xlfn.IFNA(VLOOKUP(D67,states!A$2:C$10,3,FALSE),1))</f>
        <v>16</v>
      </c>
      <c r="AB67" t="str">
        <f>IF(V67="","",V67)</f>
        <v/>
      </c>
      <c r="AC67" s="2" t="str">
        <f>_xlfn.IFNA(VLOOKUP(D67,states!A$2:C$10,2,FALSE),"XX")</f>
        <v>X</v>
      </c>
      <c r="AD67">
        <f>E67</f>
        <v>4</v>
      </c>
      <c r="AE67">
        <f>_xlfn.IFNA(VLOOKUP(D67,states!A$2:D$10,4,FALSE),0)</f>
        <v>1</v>
      </c>
      <c r="AF67">
        <v>0.5</v>
      </c>
      <c r="AG67">
        <f>IF(AE67=0,AF67,IF(AE67=1,IF(F67=0.5,0.5,IF(H67=1,0.5,1.5)),IF(F67=0.5,0.5,IF(H67=1,2.5,1.5))))</f>
        <v>1.5</v>
      </c>
      <c r="AH67" s="7">
        <f>IF(AC67="XX",0,1/C67^(1/5)*IF(E67=0,100,1)/(E67+1)^(1/4))</f>
        <v>1.9295831501316907</v>
      </c>
    </row>
    <row r="68" spans="1:34">
      <c r="A68">
        <v>2594</v>
      </c>
      <c r="B68" s="1">
        <v>2417.3613</v>
      </c>
      <c r="C68" s="6">
        <v>5.0000000000000001E-3</v>
      </c>
      <c r="D68" t="s">
        <v>0</v>
      </c>
      <c r="E68">
        <v>4</v>
      </c>
      <c r="F68">
        <v>1.5</v>
      </c>
      <c r="G68" t="s">
        <v>2</v>
      </c>
      <c r="H68">
        <v>2</v>
      </c>
      <c r="I68" t="s">
        <v>0</v>
      </c>
      <c r="J68">
        <v>3</v>
      </c>
      <c r="K68">
        <v>0.5</v>
      </c>
      <c r="L68" t="s">
        <v>2</v>
      </c>
      <c r="M68">
        <v>2</v>
      </c>
      <c r="N68" t="s">
        <v>2650</v>
      </c>
      <c r="O68">
        <v>1</v>
      </c>
      <c r="P68" t="str">
        <f>D68&amp;"-"&amp;F68&amp;"-"&amp;G68&amp;"-"&amp;E68&amp;"-"&amp;H68</f>
        <v>X2Pi-1.5-f-4-2</v>
      </c>
      <c r="Q68" t="str">
        <f>I68&amp;"-"&amp;K68&amp;"-"&amp;L68&amp;"-"&amp;J68&amp;"-"&amp;M68</f>
        <v>X2Pi-0.5-f-3-2</v>
      </c>
      <c r="R68">
        <f>B68+S68</f>
        <v>10236.249340909</v>
      </c>
      <c r="S68">
        <f>_xlfn.IFNA(VLOOKUP(Q68,'MARVEL-X'!A$2:I$1400,7,FALSE),VLOOKUP(Q68,MARVEL!A$2:J$1522,10,FALSE))</f>
        <v>7818.8880409089998</v>
      </c>
      <c r="T68">
        <f>IF(P68=P67,R68+T67,R68)</f>
        <v>20472.498559448002</v>
      </c>
      <c r="U68">
        <f>IF(P68=P67,1+U67,1)</f>
        <v>2</v>
      </c>
      <c r="V68" t="str">
        <f t="shared" si="1"/>
        <v/>
      </c>
      <c r="W68" t="str">
        <f>IF(V68="","",IF(ABS(V68-R68)&gt;W$1,ABS(V68-R68),""))</f>
        <v/>
      </c>
      <c r="X68" t="str">
        <f>Y68&amp;"-"&amp;Z68&amp;"-"&amp;AC68&amp;"-"&amp;AD68&amp;"-"&amp;AG68</f>
        <v>1.5-f-X-4-1.5</v>
      </c>
      <c r="Y68">
        <f>F68</f>
        <v>1.5</v>
      </c>
      <c r="Z68" s="2" t="str">
        <f>G68</f>
        <v>f</v>
      </c>
      <c r="AA68">
        <f>_xlfn.IFNA(VLOOKUP(X68,'duo-out'!A$2:Q$5000,5,FALSE),E68+10*(H68-1)+1+_xlfn.IFNA(VLOOKUP(D68,states!A$2:C$10,3,FALSE),1))</f>
        <v>16</v>
      </c>
      <c r="AB68" t="str">
        <f>IF(V68="","",V68)</f>
        <v/>
      </c>
      <c r="AC68" s="2" t="str">
        <f>_xlfn.IFNA(VLOOKUP(D68,states!A$2:C$10,2,FALSE),"XX")</f>
        <v>X</v>
      </c>
      <c r="AD68">
        <f>E68</f>
        <v>4</v>
      </c>
      <c r="AE68">
        <f>_xlfn.IFNA(VLOOKUP(D68,states!A$2:D$10,4,FALSE),0)</f>
        <v>1</v>
      </c>
      <c r="AF68">
        <v>0.5</v>
      </c>
      <c r="AG68">
        <f>IF(AE68=0,AF68,IF(AE68=1,IF(F68=0.5,0.5,IF(H68=1,0.5,1.5)),IF(F68=0.5,0.5,IF(H68=1,2.5,1.5))))</f>
        <v>1.5</v>
      </c>
      <c r="AH68" s="7">
        <f>IF(AC68="XX",0,1/C68^(1/5)*IF(E68=0,100,1)/(E68+1)^(1/4))</f>
        <v>1.9295831501316907</v>
      </c>
    </row>
    <row r="69" spans="1:34">
      <c r="A69">
        <v>2535</v>
      </c>
      <c r="B69" s="1">
        <v>2356.0637999999999</v>
      </c>
      <c r="C69" s="6">
        <v>0.02</v>
      </c>
      <c r="D69" t="s">
        <v>0</v>
      </c>
      <c r="E69">
        <v>4</v>
      </c>
      <c r="F69">
        <v>1.5</v>
      </c>
      <c r="G69" t="s">
        <v>2</v>
      </c>
      <c r="H69">
        <v>2</v>
      </c>
      <c r="I69" t="s">
        <v>0</v>
      </c>
      <c r="J69">
        <v>3</v>
      </c>
      <c r="K69">
        <v>1.5</v>
      </c>
      <c r="L69" t="s">
        <v>1</v>
      </c>
      <c r="M69">
        <v>2</v>
      </c>
      <c r="N69" t="s">
        <v>2591</v>
      </c>
      <c r="O69">
        <v>1</v>
      </c>
      <c r="P69" t="str">
        <f>D69&amp;"-"&amp;F69&amp;"-"&amp;G69&amp;"-"&amp;E69&amp;"-"&amp;H69</f>
        <v>X2Pi-1.5-f-4-2</v>
      </c>
      <c r="Q69" t="str">
        <f>I69&amp;"-"&amp;K69&amp;"-"&amp;L69&amp;"-"&amp;J69&amp;"-"&amp;M69</f>
        <v>X2Pi-1.5-e-3-2</v>
      </c>
      <c r="R69">
        <f>B69+S69</f>
        <v>10236.251298832</v>
      </c>
      <c r="S69">
        <f>_xlfn.IFNA(VLOOKUP(Q69,'MARVEL-X'!A$2:I$1400,7,FALSE),VLOOKUP(Q69,MARVEL!A$2:J$1522,10,FALSE))</f>
        <v>7880.1874988319996</v>
      </c>
      <c r="T69">
        <f>IF(P69=P68,R69+T68,R69)</f>
        <v>30708.749858280004</v>
      </c>
      <c r="U69">
        <f>IF(P69=P68,1+U68,1)</f>
        <v>3</v>
      </c>
      <c r="V69">
        <f t="shared" si="1"/>
        <v>10236.249952760001</v>
      </c>
      <c r="W69" t="str">
        <f>IF(V69="","",IF(ABS(V69-R69)&gt;W$1,ABS(V69-R69),""))</f>
        <v/>
      </c>
      <c r="X69" t="str">
        <f>Y69&amp;"-"&amp;Z69&amp;"-"&amp;AC69&amp;"-"&amp;AD69&amp;"-"&amp;AG69</f>
        <v>1.5-f-X-4-1.5</v>
      </c>
      <c r="Y69">
        <f>F69</f>
        <v>1.5</v>
      </c>
      <c r="Z69" s="2" t="str">
        <f>G69</f>
        <v>f</v>
      </c>
      <c r="AA69">
        <f>_xlfn.IFNA(VLOOKUP(X69,'duo-out'!A$2:Q$5000,5,FALSE),E69+10*(H69-1)+1+_xlfn.IFNA(VLOOKUP(D69,states!A$2:C$10,3,FALSE),1))</f>
        <v>16</v>
      </c>
      <c r="AB69">
        <f>IF(V69="","",V69)</f>
        <v>10236.249952760001</v>
      </c>
      <c r="AC69" s="2" t="str">
        <f>_xlfn.IFNA(VLOOKUP(D69,states!A$2:C$10,2,FALSE),"XX")</f>
        <v>X</v>
      </c>
      <c r="AD69">
        <f>E69</f>
        <v>4</v>
      </c>
      <c r="AE69">
        <f>_xlfn.IFNA(VLOOKUP(D69,states!A$2:D$10,4,FALSE),0)</f>
        <v>1</v>
      </c>
      <c r="AF69">
        <v>0.5</v>
      </c>
      <c r="AG69">
        <f>IF(AE69=0,AF69,IF(AE69=1,IF(F69=0.5,0.5,IF(H69=1,0.5,1.5)),IF(F69=0.5,0.5,IF(H69=1,2.5,1.5))))</f>
        <v>1.5</v>
      </c>
      <c r="AH69" s="7">
        <f>IF(AC69="XX",0,1/C69^(1/5)*IF(E69=0,100,1)/(E69+1)^(1/4))</f>
        <v>1.4623505735569622</v>
      </c>
    </row>
    <row r="70" spans="1:34">
      <c r="A70">
        <v>2560</v>
      </c>
      <c r="B70" s="1">
        <v>0.16207812699999999</v>
      </c>
      <c r="C70" s="6">
        <v>6.6710000000000003E-5</v>
      </c>
      <c r="D70" t="s">
        <v>0</v>
      </c>
      <c r="E70">
        <v>0</v>
      </c>
      <c r="F70">
        <v>2.5</v>
      </c>
      <c r="G70" t="s">
        <v>1</v>
      </c>
      <c r="H70">
        <v>1</v>
      </c>
      <c r="I70" t="s">
        <v>0</v>
      </c>
      <c r="J70">
        <v>0</v>
      </c>
      <c r="K70">
        <v>2.5</v>
      </c>
      <c r="L70" t="s">
        <v>2</v>
      </c>
      <c r="M70">
        <v>1</v>
      </c>
      <c r="N70" t="s">
        <v>2616</v>
      </c>
      <c r="O70">
        <v>1</v>
      </c>
      <c r="P70" t="str">
        <f>D70&amp;"-"&amp;F70&amp;"-"&amp;G70&amp;"-"&amp;E70&amp;"-"&amp;H70</f>
        <v>X2Pi-2.5-e-0-1</v>
      </c>
      <c r="Q70" t="str">
        <f>I70&amp;"-"&amp;K70&amp;"-"&amp;L70&amp;"-"&amp;J70&amp;"-"&amp;M70</f>
        <v>X2Pi-2.5-f-0-1</v>
      </c>
      <c r="R70">
        <f>B70+S70</f>
        <v>73.311869692000002</v>
      </c>
      <c r="S70">
        <f>_xlfn.IFNA(VLOOKUP(Q70,'MARVEL-X'!A$2:I$1400,7,FALSE),VLOOKUP(Q70,MARVEL!A$2:J$1522,10,FALSE))</f>
        <v>73.149791565000001</v>
      </c>
      <c r="T70">
        <f>IF(P70=P69,R70+T69,R70)</f>
        <v>73.311869692000002</v>
      </c>
      <c r="U70">
        <f>IF(P70=P69,1+U69,1)</f>
        <v>1</v>
      </c>
      <c r="V70">
        <f t="shared" si="1"/>
        <v>73.311869692000002</v>
      </c>
      <c r="W70" t="str">
        <f>IF(V70="","",IF(ABS(V70-R70)&gt;W$1,ABS(V70-R70),""))</f>
        <v/>
      </c>
      <c r="X70" t="str">
        <f>Y70&amp;"-"&amp;Z70&amp;"-"&amp;AC70&amp;"-"&amp;AD70&amp;"-"&amp;AG70</f>
        <v>2.5-e-X-0-0.5</v>
      </c>
      <c r="Y70">
        <f>F70</f>
        <v>2.5</v>
      </c>
      <c r="Z70" s="2" t="str">
        <f>G70</f>
        <v>e</v>
      </c>
      <c r="AA70">
        <f>_xlfn.IFNA(VLOOKUP(X70,'duo-out'!A$2:Q$5000,5,FALSE),E70+10*(H70-1)+1+_xlfn.IFNA(VLOOKUP(D70,states!A$2:C$10,3,FALSE),1))</f>
        <v>1</v>
      </c>
      <c r="AB70">
        <f>IF(V70="","",V70)</f>
        <v>73.311869692000002</v>
      </c>
      <c r="AC70" s="2" t="str">
        <f>_xlfn.IFNA(VLOOKUP(D70,states!A$2:C$10,2,FALSE),"XX")</f>
        <v>X</v>
      </c>
      <c r="AD70">
        <f>E70</f>
        <v>0</v>
      </c>
      <c r="AE70">
        <f>_xlfn.IFNA(VLOOKUP(D70,states!A$2:D$10,4,FALSE),0)</f>
        <v>1</v>
      </c>
      <c r="AF70">
        <v>0.5</v>
      </c>
      <c r="AG70">
        <f>IF(AE70=0,AF70,IF(AE70=1,IF(F70=0.5,0.5,IF(H70=1,0.5,1.5)),IF(F70=0.5,0.5,IF(H70=1,2.5,1.5))))</f>
        <v>0.5</v>
      </c>
      <c r="AH70" s="7">
        <f>IF(AC70="XX",0,1/C70^(1/5)*IF(E70=0,100,1)/(E70+1)^(1/4))</f>
        <v>684.16651038809459</v>
      </c>
    </row>
    <row r="71" spans="1:34">
      <c r="A71">
        <v>2346</v>
      </c>
      <c r="B71" s="1">
        <v>86.255797999999999</v>
      </c>
      <c r="C71" s="6">
        <v>3.3359999999999999E-5</v>
      </c>
      <c r="D71" t="s">
        <v>0</v>
      </c>
      <c r="E71">
        <v>0</v>
      </c>
      <c r="F71">
        <v>2.5</v>
      </c>
      <c r="G71" t="s">
        <v>1</v>
      </c>
      <c r="H71">
        <v>2</v>
      </c>
      <c r="I71" t="s">
        <v>0</v>
      </c>
      <c r="J71">
        <v>0</v>
      </c>
      <c r="K71">
        <v>1.5</v>
      </c>
      <c r="L71" t="s">
        <v>1</v>
      </c>
      <c r="M71">
        <v>2</v>
      </c>
      <c r="N71" t="s">
        <v>2402</v>
      </c>
      <c r="O71">
        <v>1</v>
      </c>
      <c r="P71" t="str">
        <f>D71&amp;"-"&amp;F71&amp;"-"&amp;G71&amp;"-"&amp;E71&amp;"-"&amp;H71</f>
        <v>X2Pi-2.5-e-0-2</v>
      </c>
      <c r="Q71" t="str">
        <f>I71&amp;"-"&amp;K71&amp;"-"&amp;L71&amp;"-"&amp;J71&amp;"-"&amp;M71</f>
        <v>X2Pi-1.5-e-0-2</v>
      </c>
      <c r="R71">
        <f>B71+S71</f>
        <v>153.19512739699999</v>
      </c>
      <c r="S71">
        <f>_xlfn.IFNA(VLOOKUP(Q71,'MARVEL-X'!A$2:I$1400,7,FALSE),VLOOKUP(Q71,MARVEL!A$2:J$1522,10,FALSE))</f>
        <v>66.939329396999995</v>
      </c>
      <c r="T71">
        <f>IF(P71=P70,R71+T70,R71)</f>
        <v>153.19512739699999</v>
      </c>
      <c r="U71">
        <f>IF(P71=P70,1+U70,1)</f>
        <v>1</v>
      </c>
      <c r="V71">
        <f t="shared" si="1"/>
        <v>153.19512739699999</v>
      </c>
      <c r="W71" t="str">
        <f>IF(V71="","",IF(ABS(V71-R71)&gt;W$1,ABS(V71-R71),""))</f>
        <v/>
      </c>
      <c r="X71" t="str">
        <f>Y71&amp;"-"&amp;Z71&amp;"-"&amp;AC71&amp;"-"&amp;AD71&amp;"-"&amp;AG71</f>
        <v>2.5-e-X-0-1.5</v>
      </c>
      <c r="Y71">
        <f>F71</f>
        <v>2.5</v>
      </c>
      <c r="Z71" s="2" t="str">
        <f>G71</f>
        <v>e</v>
      </c>
      <c r="AA71">
        <f>_xlfn.IFNA(VLOOKUP(X71,'duo-out'!A$2:Q$5000,5,FALSE),E71+10*(H71-1)+1+_xlfn.IFNA(VLOOKUP(D71,states!A$2:C$10,3,FALSE),1))</f>
        <v>2</v>
      </c>
      <c r="AB71">
        <f>IF(V71="","",V71)</f>
        <v>153.19512739699999</v>
      </c>
      <c r="AC71" s="2" t="str">
        <f>_xlfn.IFNA(VLOOKUP(D71,states!A$2:C$10,2,FALSE),"XX")</f>
        <v>X</v>
      </c>
      <c r="AD71">
        <f>E71</f>
        <v>0</v>
      </c>
      <c r="AE71">
        <f>_xlfn.IFNA(VLOOKUP(D71,states!A$2:D$10,4,FALSE),0)</f>
        <v>1</v>
      </c>
      <c r="AF71">
        <v>0.5</v>
      </c>
      <c r="AG71">
        <f>IF(AE71=0,AF71,IF(AE71=1,IF(F71=0.5,0.5,IF(H71=1,0.5,1.5)),IF(F71=0.5,0.5,IF(H71=1,2.5,1.5))))</f>
        <v>1.5</v>
      </c>
      <c r="AH71" s="7">
        <f>IF(AC71="XX",0,1/C71^(1/5)*IF(E71=0,100,1)/(E71+1)^(1/4))</f>
        <v>785.87738543257285</v>
      </c>
    </row>
    <row r="72" spans="1:34">
      <c r="A72">
        <v>1628</v>
      </c>
      <c r="B72" s="1">
        <v>2645.2424999999998</v>
      </c>
      <c r="C72" s="6">
        <v>5.0000000000000001E-3</v>
      </c>
      <c r="D72" t="s">
        <v>0</v>
      </c>
      <c r="E72">
        <v>1</v>
      </c>
      <c r="F72">
        <v>2.5</v>
      </c>
      <c r="G72" t="s">
        <v>1</v>
      </c>
      <c r="H72">
        <v>1</v>
      </c>
      <c r="I72" t="s">
        <v>0</v>
      </c>
      <c r="J72">
        <v>0</v>
      </c>
      <c r="K72">
        <v>3.5</v>
      </c>
      <c r="L72" t="s">
        <v>1</v>
      </c>
      <c r="M72">
        <v>1</v>
      </c>
      <c r="N72" t="s">
        <v>1684</v>
      </c>
      <c r="O72">
        <v>1</v>
      </c>
      <c r="P72" t="str">
        <f>D72&amp;"-"&amp;F72&amp;"-"&amp;G72&amp;"-"&amp;E72&amp;"-"&amp;H72</f>
        <v>X2Pi-2.5-e-1-1</v>
      </c>
      <c r="Q72" t="str">
        <f>I72&amp;"-"&amp;K72&amp;"-"&amp;L72&amp;"-"&amp;J72&amp;"-"&amp;M72</f>
        <v>X2Pi-3.5-e-0-1</v>
      </c>
      <c r="R72">
        <f>B72+S72</f>
        <v>2803.010867637</v>
      </c>
      <c r="S72">
        <f>_xlfn.IFNA(VLOOKUP(Q72,'MARVEL-X'!A$2:I$1400,7,FALSE),VLOOKUP(Q72,MARVEL!A$2:J$1522,10,FALSE))</f>
        <v>157.76836763700001</v>
      </c>
      <c r="T72">
        <f>IF(P72=P71,R72+T71,R72)</f>
        <v>2803.010867637</v>
      </c>
      <c r="U72">
        <f>IF(P72=P71,1+U71,1)</f>
        <v>1</v>
      </c>
      <c r="V72" t="str">
        <f t="shared" si="1"/>
        <v/>
      </c>
      <c r="W72" t="str">
        <f>IF(V72="","",IF(ABS(V72-R72)&gt;W$1,ABS(V72-R72),""))</f>
        <v/>
      </c>
      <c r="X72" t="str">
        <f>Y72&amp;"-"&amp;Z72&amp;"-"&amp;AC72&amp;"-"&amp;AD72&amp;"-"&amp;AG72</f>
        <v>2.5-e-X-1-0.5</v>
      </c>
      <c r="Y72">
        <f>F72</f>
        <v>2.5</v>
      </c>
      <c r="Z72" s="2" t="str">
        <f>G72</f>
        <v>e</v>
      </c>
      <c r="AA72">
        <f>_xlfn.IFNA(VLOOKUP(X72,'duo-out'!A$2:Q$5000,5,FALSE),E72+10*(H72-1)+1+_xlfn.IFNA(VLOOKUP(D72,states!A$2:C$10,3,FALSE),1))</f>
        <v>3</v>
      </c>
      <c r="AB72" t="str">
        <f>IF(V72="","",V72)</f>
        <v/>
      </c>
      <c r="AC72" s="2" t="str">
        <f>_xlfn.IFNA(VLOOKUP(D72,states!A$2:C$10,2,FALSE),"XX")</f>
        <v>X</v>
      </c>
      <c r="AD72">
        <f>E72</f>
        <v>1</v>
      </c>
      <c r="AE72">
        <f>_xlfn.IFNA(VLOOKUP(D72,states!A$2:D$10,4,FALSE),0)</f>
        <v>1</v>
      </c>
      <c r="AF72">
        <v>0.5</v>
      </c>
      <c r="AG72">
        <f>IF(AE72=0,AF72,IF(AE72=1,IF(F72=0.5,0.5,IF(H72=1,0.5,1.5)),IF(F72=0.5,0.5,IF(H72=1,2.5,1.5))))</f>
        <v>0.5</v>
      </c>
      <c r="AH72" s="7">
        <f>IF(AC72="XX",0,1/C72^(1/5)*IF(E72=0,100,1)/(E72+1)^(1/4))</f>
        <v>2.4263223583284943</v>
      </c>
    </row>
    <row r="73" spans="1:34">
      <c r="A73">
        <v>1758</v>
      </c>
      <c r="B73" s="1">
        <v>2729.8587000000002</v>
      </c>
      <c r="C73" s="6">
        <v>5.0000000000000001E-3</v>
      </c>
      <c r="D73" t="s">
        <v>0</v>
      </c>
      <c r="E73">
        <v>1</v>
      </c>
      <c r="F73">
        <v>2.5</v>
      </c>
      <c r="G73" t="s">
        <v>1</v>
      </c>
      <c r="H73">
        <v>1</v>
      </c>
      <c r="I73" t="s">
        <v>0</v>
      </c>
      <c r="J73">
        <v>0</v>
      </c>
      <c r="K73">
        <v>2.5</v>
      </c>
      <c r="L73" t="s">
        <v>2</v>
      </c>
      <c r="M73">
        <v>1</v>
      </c>
      <c r="N73" t="s">
        <v>1814</v>
      </c>
      <c r="O73">
        <v>1</v>
      </c>
      <c r="P73" t="str">
        <f>D73&amp;"-"&amp;F73&amp;"-"&amp;G73&amp;"-"&amp;E73&amp;"-"&amp;H73</f>
        <v>X2Pi-2.5-e-1-1</v>
      </c>
      <c r="Q73" t="str">
        <f>I73&amp;"-"&amp;K73&amp;"-"&amp;L73&amp;"-"&amp;J73&amp;"-"&amp;M73</f>
        <v>X2Pi-2.5-f-0-1</v>
      </c>
      <c r="R73">
        <f>B73+S73</f>
        <v>2803.0084915650004</v>
      </c>
      <c r="S73">
        <f>_xlfn.IFNA(VLOOKUP(Q73,'MARVEL-X'!A$2:I$1400,7,FALSE),VLOOKUP(Q73,MARVEL!A$2:J$1522,10,FALSE))</f>
        <v>73.149791565000001</v>
      </c>
      <c r="T73">
        <f>IF(P73=P72,R73+T72,R73)</f>
        <v>5606.0193592020005</v>
      </c>
      <c r="U73">
        <f>IF(P73=P72,1+U72,1)</f>
        <v>2</v>
      </c>
      <c r="V73" t="str">
        <f t="shared" si="1"/>
        <v/>
      </c>
      <c r="W73" t="str">
        <f>IF(V73="","",IF(ABS(V73-R73)&gt;W$1,ABS(V73-R73),""))</f>
        <v/>
      </c>
      <c r="X73" t="str">
        <f>Y73&amp;"-"&amp;Z73&amp;"-"&amp;AC73&amp;"-"&amp;AD73&amp;"-"&amp;AG73</f>
        <v>2.5-e-X-1-0.5</v>
      </c>
      <c r="Y73">
        <f>F73</f>
        <v>2.5</v>
      </c>
      <c r="Z73" s="2" t="str">
        <f>G73</f>
        <v>e</v>
      </c>
      <c r="AA73">
        <f>_xlfn.IFNA(VLOOKUP(X73,'duo-out'!A$2:Q$5000,5,FALSE),E73+10*(H73-1)+1+_xlfn.IFNA(VLOOKUP(D73,states!A$2:C$10,3,FALSE),1))</f>
        <v>3</v>
      </c>
      <c r="AB73" t="str">
        <f>IF(V73="","",V73)</f>
        <v/>
      </c>
      <c r="AC73" s="2" t="str">
        <f>_xlfn.IFNA(VLOOKUP(D73,states!A$2:C$10,2,FALSE),"XX")</f>
        <v>X</v>
      </c>
      <c r="AD73">
        <f>E73</f>
        <v>1</v>
      </c>
      <c r="AE73">
        <f>_xlfn.IFNA(VLOOKUP(D73,states!A$2:D$10,4,FALSE),0)</f>
        <v>1</v>
      </c>
      <c r="AF73">
        <v>0.5</v>
      </c>
      <c r="AG73">
        <f>IF(AE73=0,AF73,IF(AE73=1,IF(F73=0.5,0.5,IF(H73=1,0.5,1.5)),IF(F73=0.5,0.5,IF(H73=1,2.5,1.5))))</f>
        <v>0.5</v>
      </c>
      <c r="AH73" s="7">
        <f>IF(AC73="XX",0,1/C73^(1/5)*IF(E73=0,100,1)/(E73+1)^(1/4))</f>
        <v>2.4263223583284943</v>
      </c>
    </row>
    <row r="74" spans="1:34">
      <c r="A74">
        <v>1591</v>
      </c>
      <c r="B74" s="1">
        <v>2785.1080000000002</v>
      </c>
      <c r="C74" s="6">
        <v>5.0000000000000001E-3</v>
      </c>
      <c r="D74" t="s">
        <v>0</v>
      </c>
      <c r="E74">
        <v>1</v>
      </c>
      <c r="F74">
        <v>2.5</v>
      </c>
      <c r="G74" t="s">
        <v>1</v>
      </c>
      <c r="H74">
        <v>1</v>
      </c>
      <c r="I74" t="s">
        <v>0</v>
      </c>
      <c r="J74">
        <v>0</v>
      </c>
      <c r="K74">
        <v>1.5</v>
      </c>
      <c r="L74" t="s">
        <v>1</v>
      </c>
      <c r="M74">
        <v>1</v>
      </c>
      <c r="N74" t="s">
        <v>1647</v>
      </c>
      <c r="O74">
        <v>1</v>
      </c>
      <c r="P74" t="str">
        <f>D74&amp;"-"&amp;F74&amp;"-"&amp;G74&amp;"-"&amp;E74&amp;"-"&amp;H74</f>
        <v>X2Pi-2.5-e-1-1</v>
      </c>
      <c r="Q74" t="str">
        <f>I74&amp;"-"&amp;K74&amp;"-"&amp;L74&amp;"-"&amp;J74&amp;"-"&amp;M74</f>
        <v>X2Pi-1.5-e-0-1</v>
      </c>
      <c r="R74">
        <f>B74+S74</f>
        <v>2803.0129080300003</v>
      </c>
      <c r="S74">
        <f>_xlfn.IFNA(VLOOKUP(Q74,'MARVEL-X'!A$2:I$1400,7,FALSE),VLOOKUP(Q74,MARVEL!A$2:J$1522,10,FALSE))</f>
        <v>17.904908030000001</v>
      </c>
      <c r="T74">
        <f>IF(P74=P73,R74+T73,R74)</f>
        <v>8409.0322672319999</v>
      </c>
      <c r="U74">
        <f>IF(P74=P73,1+U73,1)</f>
        <v>3</v>
      </c>
      <c r="V74" t="str">
        <f t="shared" si="1"/>
        <v/>
      </c>
      <c r="W74" t="str">
        <f>IF(V74="","",IF(ABS(V74-R74)&gt;W$1,ABS(V74-R74),""))</f>
        <v/>
      </c>
      <c r="X74" t="str">
        <f>Y74&amp;"-"&amp;Z74&amp;"-"&amp;AC74&amp;"-"&amp;AD74&amp;"-"&amp;AG74</f>
        <v>2.5-e-X-1-0.5</v>
      </c>
      <c r="Y74">
        <f>F74</f>
        <v>2.5</v>
      </c>
      <c r="Z74" s="2" t="str">
        <f>G74</f>
        <v>e</v>
      </c>
      <c r="AA74">
        <f>_xlfn.IFNA(VLOOKUP(X74,'duo-out'!A$2:Q$5000,5,FALSE),E74+10*(H74-1)+1+_xlfn.IFNA(VLOOKUP(D74,states!A$2:C$10,3,FALSE),1))</f>
        <v>3</v>
      </c>
      <c r="AB74" t="str">
        <f>IF(V74="","",V74)</f>
        <v/>
      </c>
      <c r="AC74" s="2" t="str">
        <f>_xlfn.IFNA(VLOOKUP(D74,states!A$2:C$10,2,FALSE),"XX")</f>
        <v>X</v>
      </c>
      <c r="AD74">
        <f>E74</f>
        <v>1</v>
      </c>
      <c r="AE74">
        <f>_xlfn.IFNA(VLOOKUP(D74,states!A$2:D$10,4,FALSE),0)</f>
        <v>1</v>
      </c>
      <c r="AF74">
        <v>0.5</v>
      </c>
      <c r="AG74">
        <f>IF(AE74=0,AF74,IF(AE74=1,IF(F74=0.5,0.5,IF(H74=1,0.5,1.5)),IF(F74=0.5,0.5,IF(H74=1,2.5,1.5))))</f>
        <v>0.5</v>
      </c>
      <c r="AH74" s="7">
        <f>IF(AC74="XX",0,1/C74^(1/5)*IF(E74=0,100,1)/(E74+1)^(1/4))</f>
        <v>2.4263223583284943</v>
      </c>
    </row>
    <row r="75" spans="1:34">
      <c r="A75">
        <v>1934</v>
      </c>
      <c r="B75" s="1">
        <v>2785.1068</v>
      </c>
      <c r="C75" s="6">
        <v>1E-3</v>
      </c>
      <c r="D75" t="s">
        <v>0</v>
      </c>
      <c r="E75">
        <v>1</v>
      </c>
      <c r="F75">
        <v>2.5</v>
      </c>
      <c r="G75" t="s">
        <v>1</v>
      </c>
      <c r="H75">
        <v>1</v>
      </c>
      <c r="I75" t="s">
        <v>0</v>
      </c>
      <c r="J75">
        <v>0</v>
      </c>
      <c r="K75">
        <v>1.5</v>
      </c>
      <c r="L75" t="s">
        <v>1</v>
      </c>
      <c r="M75">
        <v>1</v>
      </c>
      <c r="N75" t="s">
        <v>1990</v>
      </c>
      <c r="O75">
        <v>1</v>
      </c>
      <c r="P75" t="str">
        <f>D75&amp;"-"&amp;F75&amp;"-"&amp;G75&amp;"-"&amp;E75&amp;"-"&amp;H75</f>
        <v>X2Pi-2.5-e-1-1</v>
      </c>
      <c r="Q75" t="str">
        <f>I75&amp;"-"&amp;K75&amp;"-"&amp;L75&amp;"-"&amp;J75&amp;"-"&amp;M75</f>
        <v>X2Pi-1.5-e-0-1</v>
      </c>
      <c r="R75">
        <f>B75+S75</f>
        <v>2803.0117080300001</v>
      </c>
      <c r="S75">
        <f>_xlfn.IFNA(VLOOKUP(Q75,'MARVEL-X'!A$2:I$1400,7,FALSE),VLOOKUP(Q75,MARVEL!A$2:J$1522,10,FALSE))</f>
        <v>17.904908030000001</v>
      </c>
      <c r="T75">
        <f>IF(P75=P74,R75+T74,R75)</f>
        <v>11212.043975262</v>
      </c>
      <c r="U75">
        <f>IF(P75=P74,1+U74,1)</f>
        <v>4</v>
      </c>
      <c r="V75" t="str">
        <f t="shared" si="1"/>
        <v/>
      </c>
      <c r="W75" t="str">
        <f>IF(V75="","",IF(ABS(V75-R75)&gt;W$1,ABS(V75-R75),""))</f>
        <v/>
      </c>
      <c r="X75" t="str">
        <f>Y75&amp;"-"&amp;Z75&amp;"-"&amp;AC75&amp;"-"&amp;AD75&amp;"-"&amp;AG75</f>
        <v>2.5-e-X-1-0.5</v>
      </c>
      <c r="Y75">
        <f>F75</f>
        <v>2.5</v>
      </c>
      <c r="Z75" s="2" t="str">
        <f>G75</f>
        <v>e</v>
      </c>
      <c r="AA75">
        <f>_xlfn.IFNA(VLOOKUP(X75,'duo-out'!A$2:Q$5000,5,FALSE),E75+10*(H75-1)+1+_xlfn.IFNA(VLOOKUP(D75,states!A$2:C$10,3,FALSE),1))</f>
        <v>3</v>
      </c>
      <c r="AB75" t="str">
        <f>IF(V75="","",V75)</f>
        <v/>
      </c>
      <c r="AC75" s="2" t="str">
        <f>_xlfn.IFNA(VLOOKUP(D75,states!A$2:C$10,2,FALSE),"XX")</f>
        <v>X</v>
      </c>
      <c r="AD75">
        <f>E75</f>
        <v>1</v>
      </c>
      <c r="AE75">
        <f>_xlfn.IFNA(VLOOKUP(D75,states!A$2:D$10,4,FALSE),0)</f>
        <v>1</v>
      </c>
      <c r="AF75">
        <v>0.5</v>
      </c>
      <c r="AG75">
        <f>IF(AE75=0,AF75,IF(AE75=1,IF(F75=0.5,0.5,IF(H75=1,0.5,1.5)),IF(F75=0.5,0.5,IF(H75=1,2.5,1.5))))</f>
        <v>0.5</v>
      </c>
      <c r="AH75" s="7">
        <f>IF(AC75="XX",0,1/C75^(1/5)*IF(E75=0,100,1)/(E75+1)^(1/4))</f>
        <v>3.34766892605235</v>
      </c>
    </row>
    <row r="76" spans="1:34">
      <c r="A76">
        <v>1929</v>
      </c>
      <c r="B76" s="1">
        <v>2729.8620999999998</v>
      </c>
      <c r="C76" s="6">
        <v>1E-3</v>
      </c>
      <c r="D76" t="s">
        <v>0</v>
      </c>
      <c r="E76">
        <v>1</v>
      </c>
      <c r="F76">
        <v>2.5</v>
      </c>
      <c r="G76" t="s">
        <v>1</v>
      </c>
      <c r="H76">
        <v>1</v>
      </c>
      <c r="I76" t="s">
        <v>0</v>
      </c>
      <c r="J76">
        <v>0</v>
      </c>
      <c r="K76">
        <v>2.5</v>
      </c>
      <c r="L76" t="s">
        <v>2</v>
      </c>
      <c r="M76">
        <v>1</v>
      </c>
      <c r="N76" t="s">
        <v>1985</v>
      </c>
      <c r="O76">
        <v>1</v>
      </c>
      <c r="P76" t="str">
        <f>D76&amp;"-"&amp;F76&amp;"-"&amp;G76&amp;"-"&amp;E76&amp;"-"&amp;H76</f>
        <v>X2Pi-2.5-e-1-1</v>
      </c>
      <c r="Q76" t="str">
        <f>I76&amp;"-"&amp;K76&amp;"-"&amp;L76&amp;"-"&amp;J76&amp;"-"&amp;M76</f>
        <v>X2Pi-2.5-f-0-1</v>
      </c>
      <c r="R76">
        <f>B76+S76</f>
        <v>2803.011891565</v>
      </c>
      <c r="S76">
        <f>_xlfn.IFNA(VLOOKUP(Q76,'MARVEL-X'!A$2:I$1400,7,FALSE),VLOOKUP(Q76,MARVEL!A$2:J$1522,10,FALSE))</f>
        <v>73.149791565000001</v>
      </c>
      <c r="T76">
        <f>IF(P76=P75,R76+T75,R76)</f>
        <v>14015.055866827001</v>
      </c>
      <c r="U76">
        <f>IF(P76=P75,1+U75,1)</f>
        <v>5</v>
      </c>
      <c r="V76" t="str">
        <f t="shared" si="1"/>
        <v/>
      </c>
      <c r="W76" t="str">
        <f>IF(V76="","",IF(ABS(V76-R76)&gt;W$1,ABS(V76-R76),""))</f>
        <v/>
      </c>
      <c r="X76" t="str">
        <f>Y76&amp;"-"&amp;Z76&amp;"-"&amp;AC76&amp;"-"&amp;AD76&amp;"-"&amp;AG76</f>
        <v>2.5-e-X-1-0.5</v>
      </c>
      <c r="Y76">
        <f>F76</f>
        <v>2.5</v>
      </c>
      <c r="Z76" s="2" t="str">
        <f>G76</f>
        <v>e</v>
      </c>
      <c r="AA76">
        <f>_xlfn.IFNA(VLOOKUP(X76,'duo-out'!A$2:Q$5000,5,FALSE),E76+10*(H76-1)+1+_xlfn.IFNA(VLOOKUP(D76,states!A$2:C$10,3,FALSE),1))</f>
        <v>3</v>
      </c>
      <c r="AB76" t="str">
        <f>IF(V76="","",V76)</f>
        <v/>
      </c>
      <c r="AC76" s="2" t="str">
        <f>_xlfn.IFNA(VLOOKUP(D76,states!A$2:C$10,2,FALSE),"XX")</f>
        <v>X</v>
      </c>
      <c r="AD76">
        <f>E76</f>
        <v>1</v>
      </c>
      <c r="AE76">
        <f>_xlfn.IFNA(VLOOKUP(D76,states!A$2:D$10,4,FALSE),0)</f>
        <v>1</v>
      </c>
      <c r="AF76">
        <v>0.5</v>
      </c>
      <c r="AG76">
        <f>IF(AE76=0,AF76,IF(AE76=1,IF(F76=0.5,0.5,IF(H76=1,0.5,1.5)),IF(F76=0.5,0.5,IF(H76=1,2.5,1.5))))</f>
        <v>0.5</v>
      </c>
      <c r="AH76" s="7">
        <f>IF(AC76="XX",0,1/C76^(1/5)*IF(E76=0,100,1)/(E76+1)^(1/4))</f>
        <v>3.34766892605235</v>
      </c>
    </row>
    <row r="77" spans="1:34">
      <c r="A77">
        <v>1921</v>
      </c>
      <c r="B77" s="1">
        <v>2645.2411999999999</v>
      </c>
      <c r="C77" s="6">
        <v>2.3830000000000001E-3</v>
      </c>
      <c r="D77" t="s">
        <v>0</v>
      </c>
      <c r="E77">
        <v>1</v>
      </c>
      <c r="F77">
        <v>2.5</v>
      </c>
      <c r="G77" t="s">
        <v>1</v>
      </c>
      <c r="H77">
        <v>1</v>
      </c>
      <c r="I77" t="s">
        <v>0</v>
      </c>
      <c r="J77">
        <v>0</v>
      </c>
      <c r="K77">
        <v>3.5</v>
      </c>
      <c r="L77" t="s">
        <v>1</v>
      </c>
      <c r="M77">
        <v>1</v>
      </c>
      <c r="N77" t="s">
        <v>1977</v>
      </c>
      <c r="O77">
        <v>1</v>
      </c>
      <c r="P77" t="str">
        <f>D77&amp;"-"&amp;F77&amp;"-"&amp;G77&amp;"-"&amp;E77&amp;"-"&amp;H77</f>
        <v>X2Pi-2.5-e-1-1</v>
      </c>
      <c r="Q77" t="str">
        <f>I77&amp;"-"&amp;K77&amp;"-"&amp;L77&amp;"-"&amp;J77&amp;"-"&amp;M77</f>
        <v>X2Pi-3.5-e-0-1</v>
      </c>
      <c r="R77">
        <f>B77+S77</f>
        <v>2803.0095676370001</v>
      </c>
      <c r="S77">
        <f>_xlfn.IFNA(VLOOKUP(Q77,'MARVEL-X'!A$2:I$1400,7,FALSE),VLOOKUP(Q77,MARVEL!A$2:J$1522,10,FALSE))</f>
        <v>157.76836763700001</v>
      </c>
      <c r="T77">
        <f>IF(P77=P76,R77+T76,R77)</f>
        <v>16818.065434463999</v>
      </c>
      <c r="U77">
        <f>IF(P77=P76,1+U76,1)</f>
        <v>6</v>
      </c>
      <c r="V77">
        <f t="shared" si="1"/>
        <v>2803.010905744</v>
      </c>
      <c r="W77" t="str">
        <f>IF(V77="","",IF(ABS(V77-R77)&gt;W$1,ABS(V77-R77),""))</f>
        <v/>
      </c>
      <c r="X77" t="str">
        <f>Y77&amp;"-"&amp;Z77&amp;"-"&amp;AC77&amp;"-"&amp;AD77&amp;"-"&amp;AG77</f>
        <v>2.5-e-X-1-0.5</v>
      </c>
      <c r="Y77">
        <f>F77</f>
        <v>2.5</v>
      </c>
      <c r="Z77" s="2" t="str">
        <f>G77</f>
        <v>e</v>
      </c>
      <c r="AA77">
        <f>_xlfn.IFNA(VLOOKUP(X77,'duo-out'!A$2:Q$5000,5,FALSE),E77+10*(H77-1)+1+_xlfn.IFNA(VLOOKUP(D77,states!A$2:C$10,3,FALSE),1))</f>
        <v>3</v>
      </c>
      <c r="AB77">
        <f>IF(V77="","",V77)</f>
        <v>2803.010905744</v>
      </c>
      <c r="AC77" s="2" t="str">
        <f>_xlfn.IFNA(VLOOKUP(D77,states!A$2:C$10,2,FALSE),"XX")</f>
        <v>X</v>
      </c>
      <c r="AD77">
        <f>E77</f>
        <v>1</v>
      </c>
      <c r="AE77">
        <f>_xlfn.IFNA(VLOOKUP(D77,states!A$2:D$10,4,FALSE),0)</f>
        <v>1</v>
      </c>
      <c r="AF77">
        <v>0.5</v>
      </c>
      <c r="AG77">
        <f>IF(AE77=0,AF77,IF(AE77=1,IF(F77=0.5,0.5,IF(H77=1,0.5,1.5)),IF(F77=0.5,0.5,IF(H77=1,2.5,1.5))))</f>
        <v>0.5</v>
      </c>
      <c r="AH77" s="7">
        <f>IF(AC77="XX",0,1/C77^(1/5)*IF(E77=0,100,1)/(E77+1)^(1/4))</f>
        <v>2.8139585285329543</v>
      </c>
    </row>
    <row r="78" spans="1:34">
      <c r="A78">
        <v>1644</v>
      </c>
      <c r="B78" s="1">
        <v>2613.0657999999999</v>
      </c>
      <c r="C78" s="6">
        <v>5.0000000000000001E-3</v>
      </c>
      <c r="D78" t="s">
        <v>0</v>
      </c>
      <c r="E78">
        <v>1</v>
      </c>
      <c r="F78">
        <v>2.5</v>
      </c>
      <c r="G78" t="s">
        <v>1</v>
      </c>
      <c r="H78">
        <v>2</v>
      </c>
      <c r="I78" t="s">
        <v>0</v>
      </c>
      <c r="J78">
        <v>0</v>
      </c>
      <c r="K78">
        <v>3.5</v>
      </c>
      <c r="L78" t="s">
        <v>1</v>
      </c>
      <c r="M78">
        <v>2</v>
      </c>
      <c r="N78" t="s">
        <v>1700</v>
      </c>
      <c r="O78">
        <v>1</v>
      </c>
      <c r="P78" t="str">
        <f>D78&amp;"-"&amp;F78&amp;"-"&amp;G78&amp;"-"&amp;E78&amp;"-"&amp;H78</f>
        <v>X2Pi-2.5-e-1-2</v>
      </c>
      <c r="Q78" t="str">
        <f>I78&amp;"-"&amp;K78&amp;"-"&amp;L78&amp;"-"&amp;J78&amp;"-"&amp;M78</f>
        <v>X2Pi-3.5-e-0-2</v>
      </c>
      <c r="R78">
        <f>B78+S78</f>
        <v>2879.9123771079999</v>
      </c>
      <c r="S78">
        <f>_xlfn.IFNA(VLOOKUP(Q78,'MARVEL-X'!A$2:I$1400,7,FALSE),VLOOKUP(Q78,MARVEL!A$2:J$1522,10,FALSE))</f>
        <v>266.84657710800002</v>
      </c>
      <c r="T78">
        <f>IF(P78=P77,R78+T77,R78)</f>
        <v>2879.9123771079999</v>
      </c>
      <c r="U78">
        <f>IF(P78=P77,1+U77,1)</f>
        <v>1</v>
      </c>
      <c r="V78" t="str">
        <f t="shared" si="1"/>
        <v/>
      </c>
      <c r="W78" t="str">
        <f>IF(V78="","",IF(ABS(V78-R78)&gt;W$1,ABS(V78-R78),""))</f>
        <v/>
      </c>
      <c r="X78" t="str">
        <f>Y78&amp;"-"&amp;Z78&amp;"-"&amp;AC78&amp;"-"&amp;AD78&amp;"-"&amp;AG78</f>
        <v>2.5-e-X-1-1.5</v>
      </c>
      <c r="Y78">
        <f>F78</f>
        <v>2.5</v>
      </c>
      <c r="Z78" s="2" t="str">
        <f>G78</f>
        <v>e</v>
      </c>
      <c r="AA78">
        <f>_xlfn.IFNA(VLOOKUP(X78,'duo-out'!A$2:Q$5000,5,FALSE),E78+10*(H78-1)+1+_xlfn.IFNA(VLOOKUP(D78,states!A$2:C$10,3,FALSE),1))</f>
        <v>4</v>
      </c>
      <c r="AB78" t="str">
        <f>IF(V78="","",V78)</f>
        <v/>
      </c>
      <c r="AC78" s="2" t="str">
        <f>_xlfn.IFNA(VLOOKUP(D78,states!A$2:C$10,2,FALSE),"XX")</f>
        <v>X</v>
      </c>
      <c r="AD78">
        <f>E78</f>
        <v>1</v>
      </c>
      <c r="AE78">
        <f>_xlfn.IFNA(VLOOKUP(D78,states!A$2:D$10,4,FALSE),0)</f>
        <v>1</v>
      </c>
      <c r="AF78">
        <v>0.5</v>
      </c>
      <c r="AG78">
        <f>IF(AE78=0,AF78,IF(AE78=1,IF(F78=0.5,0.5,IF(H78=1,0.5,1.5)),IF(F78=0.5,0.5,IF(H78=1,2.5,1.5))))</f>
        <v>1.5</v>
      </c>
      <c r="AH78" s="7">
        <f>IF(AC78="XX",0,1/C78^(1/5)*IF(E78=0,100,1)/(E78+1)^(1/4))</f>
        <v>2.4263223583284943</v>
      </c>
    </row>
    <row r="79" spans="1:34">
      <c r="A79">
        <v>1610</v>
      </c>
      <c r="B79" s="1">
        <v>2812.9724999999999</v>
      </c>
      <c r="C79" s="6">
        <v>5.0000000000000001E-3</v>
      </c>
      <c r="D79" t="s">
        <v>0</v>
      </c>
      <c r="E79">
        <v>1</v>
      </c>
      <c r="F79">
        <v>2.5</v>
      </c>
      <c r="G79" t="s">
        <v>1</v>
      </c>
      <c r="H79">
        <v>2</v>
      </c>
      <c r="I79" t="s">
        <v>0</v>
      </c>
      <c r="J79">
        <v>0</v>
      </c>
      <c r="K79">
        <v>1.5</v>
      </c>
      <c r="L79" t="s">
        <v>1</v>
      </c>
      <c r="M79">
        <v>2</v>
      </c>
      <c r="N79" t="s">
        <v>1666</v>
      </c>
      <c r="O79">
        <v>1</v>
      </c>
      <c r="P79" t="str">
        <f>D79&amp;"-"&amp;F79&amp;"-"&amp;G79&amp;"-"&amp;E79&amp;"-"&amp;H79</f>
        <v>X2Pi-2.5-e-1-2</v>
      </c>
      <c r="Q79" t="str">
        <f>I79&amp;"-"&amp;K79&amp;"-"&amp;L79&amp;"-"&amp;J79&amp;"-"&amp;M79</f>
        <v>X2Pi-1.5-e-0-2</v>
      </c>
      <c r="R79">
        <f>B79+S79</f>
        <v>2879.911829397</v>
      </c>
      <c r="S79">
        <f>_xlfn.IFNA(VLOOKUP(Q79,'MARVEL-X'!A$2:I$1400,7,FALSE),VLOOKUP(Q79,MARVEL!A$2:J$1522,10,FALSE))</f>
        <v>66.939329396999995</v>
      </c>
      <c r="T79">
        <f>IF(P79=P78,R79+T78,R79)</f>
        <v>5759.8242065049999</v>
      </c>
      <c r="U79">
        <f>IF(P79=P78,1+U78,1)</f>
        <v>2</v>
      </c>
      <c r="V79" t="str">
        <f t="shared" si="1"/>
        <v/>
      </c>
      <c r="W79" t="str">
        <f>IF(V79="","",IF(ABS(V79-R79)&gt;W$1,ABS(V79-R79),""))</f>
        <v/>
      </c>
      <c r="X79" t="str">
        <f>Y79&amp;"-"&amp;Z79&amp;"-"&amp;AC79&amp;"-"&amp;AD79&amp;"-"&amp;AG79</f>
        <v>2.5-e-X-1-1.5</v>
      </c>
      <c r="Y79">
        <f>F79</f>
        <v>2.5</v>
      </c>
      <c r="Z79" s="2" t="str">
        <f>G79</f>
        <v>e</v>
      </c>
      <c r="AA79">
        <f>_xlfn.IFNA(VLOOKUP(X79,'duo-out'!A$2:Q$5000,5,FALSE),E79+10*(H79-1)+1+_xlfn.IFNA(VLOOKUP(D79,states!A$2:C$10,3,FALSE),1))</f>
        <v>4</v>
      </c>
      <c r="AB79" t="str">
        <f>IF(V79="","",V79)</f>
        <v/>
      </c>
      <c r="AC79" s="2" t="str">
        <f>_xlfn.IFNA(VLOOKUP(D79,states!A$2:C$10,2,FALSE),"XX")</f>
        <v>X</v>
      </c>
      <c r="AD79">
        <f>E79</f>
        <v>1</v>
      </c>
      <c r="AE79">
        <f>_xlfn.IFNA(VLOOKUP(D79,states!A$2:D$10,4,FALSE),0)</f>
        <v>1</v>
      </c>
      <c r="AF79">
        <v>0.5</v>
      </c>
      <c r="AG79">
        <f>IF(AE79=0,AF79,IF(AE79=1,IF(F79=0.5,0.5,IF(H79=1,0.5,1.5)),IF(F79=0.5,0.5,IF(H79=1,2.5,1.5))))</f>
        <v>1.5</v>
      </c>
      <c r="AH79" s="7">
        <f>IF(AC79="XX",0,1/C79^(1/5)*IF(E79=0,100,1)/(E79+1)^(1/4))</f>
        <v>2.4263223583284943</v>
      </c>
    </row>
    <row r="80" spans="1:34">
      <c r="A80">
        <v>1916</v>
      </c>
      <c r="B80" s="1">
        <v>2613.0652</v>
      </c>
      <c r="C80" s="6">
        <v>1E-3</v>
      </c>
      <c r="D80" t="s">
        <v>0</v>
      </c>
      <c r="E80">
        <v>1</v>
      </c>
      <c r="F80">
        <v>2.5</v>
      </c>
      <c r="G80" t="s">
        <v>1</v>
      </c>
      <c r="H80">
        <v>2</v>
      </c>
      <c r="I80" t="s">
        <v>0</v>
      </c>
      <c r="J80">
        <v>0</v>
      </c>
      <c r="K80">
        <v>3.5</v>
      </c>
      <c r="L80" t="s">
        <v>1</v>
      </c>
      <c r="M80">
        <v>2</v>
      </c>
      <c r="N80" t="s">
        <v>1972</v>
      </c>
      <c r="O80">
        <v>1</v>
      </c>
      <c r="P80" t="str">
        <f>D80&amp;"-"&amp;F80&amp;"-"&amp;G80&amp;"-"&amp;E80&amp;"-"&amp;H80</f>
        <v>X2Pi-2.5-e-1-2</v>
      </c>
      <c r="Q80" t="str">
        <f>I80&amp;"-"&amp;K80&amp;"-"&amp;L80&amp;"-"&amp;J80&amp;"-"&amp;M80</f>
        <v>X2Pi-3.5-e-0-2</v>
      </c>
      <c r="R80">
        <f>B80+S80</f>
        <v>2879.911777108</v>
      </c>
      <c r="S80">
        <f>_xlfn.IFNA(VLOOKUP(Q80,'MARVEL-X'!A$2:I$1400,7,FALSE),VLOOKUP(Q80,MARVEL!A$2:J$1522,10,FALSE))</f>
        <v>266.84657710800002</v>
      </c>
      <c r="T80">
        <f>IF(P80=P79,R80+T79,R80)</f>
        <v>8639.7359836129999</v>
      </c>
      <c r="U80">
        <f>IF(P80=P79,1+U79,1)</f>
        <v>3</v>
      </c>
      <c r="V80" t="str">
        <f t="shared" si="1"/>
        <v/>
      </c>
      <c r="W80" t="str">
        <f>IF(V80="","",IF(ABS(V80-R80)&gt;W$1,ABS(V80-R80),""))</f>
        <v/>
      </c>
      <c r="X80" t="str">
        <f>Y80&amp;"-"&amp;Z80&amp;"-"&amp;AC80&amp;"-"&amp;AD80&amp;"-"&amp;AG80</f>
        <v>2.5-e-X-1-1.5</v>
      </c>
      <c r="Y80">
        <f>F80</f>
        <v>2.5</v>
      </c>
      <c r="Z80" s="2" t="str">
        <f>G80</f>
        <v>e</v>
      </c>
      <c r="AA80">
        <f>_xlfn.IFNA(VLOOKUP(X80,'duo-out'!A$2:Q$5000,5,FALSE),E80+10*(H80-1)+1+_xlfn.IFNA(VLOOKUP(D80,states!A$2:C$10,3,FALSE),1))</f>
        <v>4</v>
      </c>
      <c r="AB80" t="str">
        <f>IF(V80="","",V80)</f>
        <v/>
      </c>
      <c r="AC80" s="2" t="str">
        <f>_xlfn.IFNA(VLOOKUP(D80,states!A$2:C$10,2,FALSE),"XX")</f>
        <v>X</v>
      </c>
      <c r="AD80">
        <f>E80</f>
        <v>1</v>
      </c>
      <c r="AE80">
        <f>_xlfn.IFNA(VLOOKUP(D80,states!A$2:D$10,4,FALSE),0)</f>
        <v>1</v>
      </c>
      <c r="AF80">
        <v>0.5</v>
      </c>
      <c r="AG80">
        <f>IF(AE80=0,AF80,IF(AE80=1,IF(F80=0.5,0.5,IF(H80=1,0.5,1.5)),IF(F80=0.5,0.5,IF(H80=1,2.5,1.5))))</f>
        <v>1.5</v>
      </c>
      <c r="AH80" s="7">
        <f>IF(AC80="XX",0,1/C80^(1/5)*IF(E80=0,100,1)/(E80+1)^(1/4))</f>
        <v>3.34766892605235</v>
      </c>
    </row>
    <row r="81" spans="1:34">
      <c r="A81">
        <v>1939</v>
      </c>
      <c r="B81" s="1">
        <v>2812.9731999999999</v>
      </c>
      <c r="C81" s="6">
        <v>1E-3</v>
      </c>
      <c r="D81" t="s">
        <v>0</v>
      </c>
      <c r="E81">
        <v>1</v>
      </c>
      <c r="F81">
        <v>2.5</v>
      </c>
      <c r="G81" t="s">
        <v>1</v>
      </c>
      <c r="H81">
        <v>2</v>
      </c>
      <c r="I81" t="s">
        <v>0</v>
      </c>
      <c r="J81">
        <v>0</v>
      </c>
      <c r="K81">
        <v>1.5</v>
      </c>
      <c r="L81" t="s">
        <v>1</v>
      </c>
      <c r="M81">
        <v>2</v>
      </c>
      <c r="N81" t="s">
        <v>1995</v>
      </c>
      <c r="O81">
        <v>1</v>
      </c>
      <c r="P81" t="str">
        <f>D81&amp;"-"&amp;F81&amp;"-"&amp;G81&amp;"-"&amp;E81&amp;"-"&amp;H81</f>
        <v>X2Pi-2.5-e-1-2</v>
      </c>
      <c r="Q81" t="str">
        <f>I81&amp;"-"&amp;K81&amp;"-"&amp;L81&amp;"-"&amp;J81&amp;"-"&amp;M81</f>
        <v>X2Pi-1.5-e-0-2</v>
      </c>
      <c r="R81">
        <f>B81+S81</f>
        <v>2879.9125293970001</v>
      </c>
      <c r="S81">
        <f>_xlfn.IFNA(VLOOKUP(Q81,'MARVEL-X'!A$2:I$1400,7,FALSE),VLOOKUP(Q81,MARVEL!A$2:J$1522,10,FALSE))</f>
        <v>66.939329396999995</v>
      </c>
      <c r="T81">
        <f>IF(P81=P80,R81+T80,R81)</f>
        <v>11519.648513010001</v>
      </c>
      <c r="U81">
        <f>IF(P81=P80,1+U80,1)</f>
        <v>4</v>
      </c>
      <c r="V81" t="str">
        <f t="shared" si="1"/>
        <v/>
      </c>
      <c r="W81" t="str">
        <f>IF(V81="","",IF(ABS(V81-R81)&gt;W$1,ABS(V81-R81),""))</f>
        <v/>
      </c>
      <c r="X81" t="str">
        <f>Y81&amp;"-"&amp;Z81&amp;"-"&amp;AC81&amp;"-"&amp;AD81&amp;"-"&amp;AG81</f>
        <v>2.5-e-X-1-1.5</v>
      </c>
      <c r="Y81">
        <f>F81</f>
        <v>2.5</v>
      </c>
      <c r="Z81" s="2" t="str">
        <f>G81</f>
        <v>e</v>
      </c>
      <c r="AA81">
        <f>_xlfn.IFNA(VLOOKUP(X81,'duo-out'!A$2:Q$5000,5,FALSE),E81+10*(H81-1)+1+_xlfn.IFNA(VLOOKUP(D81,states!A$2:C$10,3,FALSE),1))</f>
        <v>4</v>
      </c>
      <c r="AB81" t="str">
        <f>IF(V81="","",V81)</f>
        <v/>
      </c>
      <c r="AC81" s="2" t="str">
        <f>_xlfn.IFNA(VLOOKUP(D81,states!A$2:C$10,2,FALSE),"XX")</f>
        <v>X</v>
      </c>
      <c r="AD81">
        <f>E81</f>
        <v>1</v>
      </c>
      <c r="AE81">
        <f>_xlfn.IFNA(VLOOKUP(D81,states!A$2:D$10,4,FALSE),0)</f>
        <v>1</v>
      </c>
      <c r="AF81">
        <v>0.5</v>
      </c>
      <c r="AG81">
        <f>IF(AE81=0,AF81,IF(AE81=1,IF(F81=0.5,0.5,IF(H81=1,0.5,1.5)),IF(F81=0.5,0.5,IF(H81=1,2.5,1.5))))</f>
        <v>1.5</v>
      </c>
      <c r="AH81" s="7">
        <f>IF(AC81="XX",0,1/C81^(1/5)*IF(E81=0,100,1)/(E81+1)^(1/4))</f>
        <v>3.34766892605235</v>
      </c>
    </row>
    <row r="82" spans="1:34">
      <c r="A82">
        <v>2419</v>
      </c>
      <c r="B82" s="1">
        <v>2726.221</v>
      </c>
      <c r="C82" s="6">
        <v>0.02</v>
      </c>
      <c r="D82" t="s">
        <v>0</v>
      </c>
      <c r="E82">
        <v>1</v>
      </c>
      <c r="F82">
        <v>2.5</v>
      </c>
      <c r="G82" t="s">
        <v>1</v>
      </c>
      <c r="H82">
        <v>2</v>
      </c>
      <c r="I82" t="s">
        <v>0</v>
      </c>
      <c r="J82">
        <v>0</v>
      </c>
      <c r="K82">
        <v>2.5</v>
      </c>
      <c r="L82" t="s">
        <v>2</v>
      </c>
      <c r="M82">
        <v>2</v>
      </c>
      <c r="N82" t="s">
        <v>2475</v>
      </c>
      <c r="O82">
        <v>1</v>
      </c>
      <c r="P82" t="str">
        <f>D82&amp;"-"&amp;F82&amp;"-"&amp;G82&amp;"-"&amp;E82&amp;"-"&amp;H82</f>
        <v>X2Pi-2.5-e-1-2</v>
      </c>
      <c r="Q82" t="str">
        <f>I82&amp;"-"&amp;K82&amp;"-"&amp;L82&amp;"-"&amp;J82&amp;"-"&amp;M82</f>
        <v>X2Pi-2.5-f-0-2</v>
      </c>
      <c r="R82">
        <f>B82+S82</f>
        <v>2879.9087326250001</v>
      </c>
      <c r="S82">
        <f>_xlfn.IFNA(VLOOKUP(Q82,'MARVEL-X'!A$2:I$1400,7,FALSE),VLOOKUP(Q82,MARVEL!A$2:J$1522,10,FALSE))</f>
        <v>153.687732625</v>
      </c>
      <c r="T82">
        <f>IF(P82=P81,R82+T81,R82)</f>
        <v>14399.557245635002</v>
      </c>
      <c r="U82">
        <f>IF(P82=P81,1+U81,1)</f>
        <v>5</v>
      </c>
      <c r="V82">
        <f t="shared" si="1"/>
        <v>2879.9114491270002</v>
      </c>
      <c r="W82" t="str">
        <f>IF(V82="","",IF(ABS(V82-R82)&gt;W$1,ABS(V82-R82),""))</f>
        <v/>
      </c>
      <c r="X82" t="str">
        <f>Y82&amp;"-"&amp;Z82&amp;"-"&amp;AC82&amp;"-"&amp;AD82&amp;"-"&amp;AG82</f>
        <v>2.5-e-X-1-1.5</v>
      </c>
      <c r="Y82">
        <f>F82</f>
        <v>2.5</v>
      </c>
      <c r="Z82" s="2" t="str">
        <f>G82</f>
        <v>e</v>
      </c>
      <c r="AA82">
        <f>_xlfn.IFNA(VLOOKUP(X82,'duo-out'!A$2:Q$5000,5,FALSE),E82+10*(H82-1)+1+_xlfn.IFNA(VLOOKUP(D82,states!A$2:C$10,3,FALSE),1))</f>
        <v>4</v>
      </c>
      <c r="AB82">
        <f>IF(V82="","",V82)</f>
        <v>2879.9114491270002</v>
      </c>
      <c r="AC82" s="2" t="str">
        <f>_xlfn.IFNA(VLOOKUP(D82,states!A$2:C$10,2,FALSE),"XX")</f>
        <v>X</v>
      </c>
      <c r="AD82">
        <f>E82</f>
        <v>1</v>
      </c>
      <c r="AE82">
        <f>_xlfn.IFNA(VLOOKUP(D82,states!A$2:D$10,4,FALSE),0)</f>
        <v>1</v>
      </c>
      <c r="AF82">
        <v>0.5</v>
      </c>
      <c r="AG82">
        <f>IF(AE82=0,AF82,IF(AE82=1,IF(F82=0.5,0.5,IF(H82=1,0.5,1.5)),IF(F82=0.5,0.5,IF(H82=1,2.5,1.5))))</f>
        <v>1.5</v>
      </c>
      <c r="AH82" s="7">
        <f>IF(AC82="XX",0,1/C82^(1/5)*IF(E82=0,100,1)/(E82+1)^(1/4))</f>
        <v>1.8388084971065388</v>
      </c>
    </row>
    <row r="83" spans="1:34">
      <c r="A83">
        <v>1658</v>
      </c>
      <c r="B83" s="1">
        <v>2657.0034000000001</v>
      </c>
      <c r="C83" s="6">
        <v>5.0000000000000001E-3</v>
      </c>
      <c r="D83" t="s">
        <v>0</v>
      </c>
      <c r="E83">
        <v>2</v>
      </c>
      <c r="F83">
        <v>2.5</v>
      </c>
      <c r="G83" t="s">
        <v>1</v>
      </c>
      <c r="H83">
        <v>1</v>
      </c>
      <c r="I83" t="s">
        <v>0</v>
      </c>
      <c r="J83">
        <v>1</v>
      </c>
      <c r="K83">
        <v>1.5</v>
      </c>
      <c r="L83" t="s">
        <v>1</v>
      </c>
      <c r="M83">
        <v>1</v>
      </c>
      <c r="N83" t="s">
        <v>1714</v>
      </c>
      <c r="O83">
        <v>1</v>
      </c>
      <c r="P83" t="str">
        <f>D83&amp;"-"&amp;F83&amp;"-"&amp;G83&amp;"-"&amp;E83&amp;"-"&amp;H83</f>
        <v>X2Pi-2.5-e-2-1</v>
      </c>
      <c r="Q83" t="str">
        <f>I83&amp;"-"&amp;K83&amp;"-"&amp;L83&amp;"-"&amp;J83&amp;"-"&amp;M83</f>
        <v>X2Pi-1.5-e-1-1</v>
      </c>
      <c r="R83">
        <f>B83+S83</f>
        <v>5406.6759473060001</v>
      </c>
      <c r="S83">
        <f>_xlfn.IFNA(VLOOKUP(Q83,'MARVEL-X'!A$2:I$1400,7,FALSE),VLOOKUP(Q83,MARVEL!A$2:J$1522,10,FALSE))</f>
        <v>2749.6725473060001</v>
      </c>
      <c r="T83">
        <f>IF(P83=P82,R83+T82,R83)</f>
        <v>5406.6759473060001</v>
      </c>
      <c r="U83">
        <f>IF(P83=P82,1+U82,1)</f>
        <v>1</v>
      </c>
      <c r="V83" t="str">
        <f t="shared" si="1"/>
        <v/>
      </c>
      <c r="W83" t="str">
        <f>IF(V83="","",IF(ABS(V83-R83)&gt;W$1,ABS(V83-R83),""))</f>
        <v/>
      </c>
      <c r="X83" t="str">
        <f>Y83&amp;"-"&amp;Z83&amp;"-"&amp;AC83&amp;"-"&amp;AD83&amp;"-"&amp;AG83</f>
        <v>2.5-e-X-2-0.5</v>
      </c>
      <c r="Y83">
        <f>F83</f>
        <v>2.5</v>
      </c>
      <c r="Z83" s="2" t="str">
        <f>G83</f>
        <v>e</v>
      </c>
      <c r="AA83">
        <f>_xlfn.IFNA(VLOOKUP(X83,'duo-out'!A$2:Q$5000,5,FALSE),E83+10*(H83-1)+1+_xlfn.IFNA(VLOOKUP(D83,states!A$2:C$10,3,FALSE),1))</f>
        <v>7</v>
      </c>
      <c r="AB83" t="str">
        <f>IF(V83="","",V83)</f>
        <v/>
      </c>
      <c r="AC83" s="2" t="str">
        <f>_xlfn.IFNA(VLOOKUP(D83,states!A$2:C$10,2,FALSE),"XX")</f>
        <v>X</v>
      </c>
      <c r="AD83">
        <f>E83</f>
        <v>2</v>
      </c>
      <c r="AE83">
        <f>_xlfn.IFNA(VLOOKUP(D83,states!A$2:D$10,4,FALSE),0)</f>
        <v>1</v>
      </c>
      <c r="AF83">
        <v>0.5</v>
      </c>
      <c r="AG83">
        <f>IF(AE83=0,AF83,IF(AE83=1,IF(F83=0.5,0.5,IF(H83=1,0.5,1.5)),IF(F83=0.5,0.5,IF(H83=1,2.5,1.5))))</f>
        <v>0.5</v>
      </c>
      <c r="AH83" s="7">
        <f>IF(AC83="XX",0,1/C83^(1/5)*IF(E83=0,100,1)/(E83+1)^(1/4))</f>
        <v>2.1924297443889911</v>
      </c>
    </row>
    <row r="84" spans="1:34">
      <c r="A84">
        <v>1695</v>
      </c>
      <c r="B84" s="1">
        <v>2522.3654000000001</v>
      </c>
      <c r="C84" s="6">
        <v>5.0000000000000001E-3</v>
      </c>
      <c r="D84" t="s">
        <v>0</v>
      </c>
      <c r="E84">
        <v>2</v>
      </c>
      <c r="F84">
        <v>2.5</v>
      </c>
      <c r="G84" t="s">
        <v>1</v>
      </c>
      <c r="H84">
        <v>1</v>
      </c>
      <c r="I84" t="s">
        <v>0</v>
      </c>
      <c r="J84">
        <v>1</v>
      </c>
      <c r="K84">
        <v>3.5</v>
      </c>
      <c r="L84" t="s">
        <v>1</v>
      </c>
      <c r="M84">
        <v>1</v>
      </c>
      <c r="N84" t="s">
        <v>1751</v>
      </c>
      <c r="O84">
        <v>1</v>
      </c>
      <c r="P84" t="str">
        <f>D84&amp;"-"&amp;F84&amp;"-"&amp;G84&amp;"-"&amp;E84&amp;"-"&amp;H84</f>
        <v>X2Pi-2.5-e-2-1</v>
      </c>
      <c r="Q84" t="str">
        <f>I84&amp;"-"&amp;K84&amp;"-"&amp;L84&amp;"-"&amp;J84&amp;"-"&amp;M84</f>
        <v>X2Pi-3.5-e-1-1</v>
      </c>
      <c r="R84">
        <f>B84+S84</f>
        <v>5406.6742026280008</v>
      </c>
      <c r="S84">
        <f>_xlfn.IFNA(VLOOKUP(Q84,'MARVEL-X'!A$2:I$1400,7,FALSE),VLOOKUP(Q84,MARVEL!A$2:J$1522,10,FALSE))</f>
        <v>2884.3088026280002</v>
      </c>
      <c r="T84">
        <f>IF(P84=P83,R84+T83,R84)</f>
        <v>10813.350149934002</v>
      </c>
      <c r="U84">
        <f>IF(P84=P83,1+U83,1)</f>
        <v>2</v>
      </c>
      <c r="V84" t="str">
        <f t="shared" si="1"/>
        <v/>
      </c>
      <c r="W84" t="str">
        <f>IF(V84="","",IF(ABS(V84-R84)&gt;W$1,ABS(V84-R84),""))</f>
        <v/>
      </c>
      <c r="X84" t="str">
        <f>Y84&amp;"-"&amp;Z84&amp;"-"&amp;AC84&amp;"-"&amp;AD84&amp;"-"&amp;AG84</f>
        <v>2.5-e-X-2-0.5</v>
      </c>
      <c r="Y84">
        <f>F84</f>
        <v>2.5</v>
      </c>
      <c r="Z84" s="2" t="str">
        <f>G84</f>
        <v>e</v>
      </c>
      <c r="AA84">
        <f>_xlfn.IFNA(VLOOKUP(X84,'duo-out'!A$2:Q$5000,5,FALSE),E84+10*(H84-1)+1+_xlfn.IFNA(VLOOKUP(D84,states!A$2:C$10,3,FALSE),1))</f>
        <v>7</v>
      </c>
      <c r="AB84" t="str">
        <f>IF(V84="","",V84)</f>
        <v/>
      </c>
      <c r="AC84" s="2" t="str">
        <f>_xlfn.IFNA(VLOOKUP(D84,states!A$2:C$10,2,FALSE),"XX")</f>
        <v>X</v>
      </c>
      <c r="AD84">
        <f>E84</f>
        <v>2</v>
      </c>
      <c r="AE84">
        <f>_xlfn.IFNA(VLOOKUP(D84,states!A$2:D$10,4,FALSE),0)</f>
        <v>1</v>
      </c>
      <c r="AF84">
        <v>0.5</v>
      </c>
      <c r="AG84">
        <f>IF(AE84=0,AF84,IF(AE84=1,IF(F84=0.5,0.5,IF(H84=1,0.5,1.5)),IF(F84=0.5,0.5,IF(H84=1,2.5,1.5))))</f>
        <v>0.5</v>
      </c>
      <c r="AH84" s="7">
        <f>IF(AC84="XX",0,1/C84^(1/5)*IF(E84=0,100,1)/(E84+1)^(1/4))</f>
        <v>2.1924297443889911</v>
      </c>
    </row>
    <row r="85" spans="1:34">
      <c r="A85">
        <v>2455</v>
      </c>
      <c r="B85" s="1">
        <v>2603.8145</v>
      </c>
      <c r="C85" s="6">
        <v>0.02</v>
      </c>
      <c r="D85" t="s">
        <v>0</v>
      </c>
      <c r="E85">
        <v>2</v>
      </c>
      <c r="F85">
        <v>2.5</v>
      </c>
      <c r="G85" t="s">
        <v>1</v>
      </c>
      <c r="H85">
        <v>1</v>
      </c>
      <c r="I85" t="s">
        <v>0</v>
      </c>
      <c r="J85">
        <v>1</v>
      </c>
      <c r="K85">
        <v>2.5</v>
      </c>
      <c r="L85" t="s">
        <v>2</v>
      </c>
      <c r="M85">
        <v>1</v>
      </c>
      <c r="N85" t="s">
        <v>2511</v>
      </c>
      <c r="O85">
        <v>1</v>
      </c>
      <c r="P85" t="str">
        <f>D85&amp;"-"&amp;F85&amp;"-"&amp;G85&amp;"-"&amp;E85&amp;"-"&amp;H85</f>
        <v>X2Pi-2.5-e-2-1</v>
      </c>
      <c r="Q85" t="str">
        <f>I85&amp;"-"&amp;K85&amp;"-"&amp;L85&amp;"-"&amp;J85&amp;"-"&amp;M85</f>
        <v>X2Pi-2.5-f-1-1</v>
      </c>
      <c r="R85">
        <f>B85+S85</f>
        <v>5406.6717316159993</v>
      </c>
      <c r="S85">
        <f>_xlfn.IFNA(VLOOKUP(Q85,'MARVEL-X'!A$2:I$1400,7,FALSE),VLOOKUP(Q85,MARVEL!A$2:J$1522,10,FALSE))</f>
        <v>2802.8572316159998</v>
      </c>
      <c r="T85">
        <f>IF(P85=P84,R85+T84,R85)</f>
        <v>16220.021881550001</v>
      </c>
      <c r="U85">
        <f>IF(P85=P84,1+U84,1)</f>
        <v>3</v>
      </c>
      <c r="V85">
        <f t="shared" si="1"/>
        <v>5406.6739605166667</v>
      </c>
      <c r="W85" t="str">
        <f>IF(V85="","",IF(ABS(V85-R85)&gt;W$1,ABS(V85-R85),""))</f>
        <v/>
      </c>
      <c r="X85" t="str">
        <f>Y85&amp;"-"&amp;Z85&amp;"-"&amp;AC85&amp;"-"&amp;AD85&amp;"-"&amp;AG85</f>
        <v>2.5-e-X-2-0.5</v>
      </c>
      <c r="Y85">
        <f>F85</f>
        <v>2.5</v>
      </c>
      <c r="Z85" s="2" t="str">
        <f>G85</f>
        <v>e</v>
      </c>
      <c r="AA85">
        <f>_xlfn.IFNA(VLOOKUP(X85,'duo-out'!A$2:Q$5000,5,FALSE),E85+10*(H85-1)+1+_xlfn.IFNA(VLOOKUP(D85,states!A$2:C$10,3,FALSE),1))</f>
        <v>7</v>
      </c>
      <c r="AB85">
        <f>IF(V85="","",V85)</f>
        <v>5406.6739605166667</v>
      </c>
      <c r="AC85" s="2" t="str">
        <f>_xlfn.IFNA(VLOOKUP(D85,states!A$2:C$10,2,FALSE),"XX")</f>
        <v>X</v>
      </c>
      <c r="AD85">
        <f>E85</f>
        <v>2</v>
      </c>
      <c r="AE85">
        <f>_xlfn.IFNA(VLOOKUP(D85,states!A$2:D$10,4,FALSE),0)</f>
        <v>1</v>
      </c>
      <c r="AF85">
        <v>0.5</v>
      </c>
      <c r="AG85">
        <f>IF(AE85=0,AF85,IF(AE85=1,IF(F85=0.5,0.5,IF(H85=1,0.5,1.5)),IF(F85=0.5,0.5,IF(H85=1,2.5,1.5))))</f>
        <v>0.5</v>
      </c>
      <c r="AH85" s="7">
        <f>IF(AC85="XX",0,1/C85^(1/5)*IF(E85=0,100,1)/(E85+1)^(1/4))</f>
        <v>1.6615510422402757</v>
      </c>
    </row>
    <row r="86" spans="1:34">
      <c r="A86">
        <v>1677</v>
      </c>
      <c r="B86" s="1">
        <v>2683.7552000000001</v>
      </c>
      <c r="C86" s="6">
        <v>5.0000000000000001E-3</v>
      </c>
      <c r="D86" t="s">
        <v>0</v>
      </c>
      <c r="E86">
        <v>2</v>
      </c>
      <c r="F86">
        <v>2.5</v>
      </c>
      <c r="G86" t="s">
        <v>1</v>
      </c>
      <c r="H86">
        <v>2</v>
      </c>
      <c r="I86" t="s">
        <v>0</v>
      </c>
      <c r="J86">
        <v>1</v>
      </c>
      <c r="K86">
        <v>1.5</v>
      </c>
      <c r="L86" t="s">
        <v>1</v>
      </c>
      <c r="M86">
        <v>2</v>
      </c>
      <c r="N86" t="s">
        <v>1733</v>
      </c>
      <c r="O86">
        <v>1</v>
      </c>
      <c r="P86" t="str">
        <f>D86&amp;"-"&amp;F86&amp;"-"&amp;G86&amp;"-"&amp;E86&amp;"-"&amp;H86</f>
        <v>X2Pi-2.5-e-2-2</v>
      </c>
      <c r="Q86" t="str">
        <f>I86&amp;"-"&amp;K86&amp;"-"&amp;L86&amp;"-"&amp;J86&amp;"-"&amp;M86</f>
        <v>X2Pi-1.5-e-1-2</v>
      </c>
      <c r="R86">
        <f>B86+S86</f>
        <v>5480.6408578680002</v>
      </c>
      <c r="S86">
        <f>_xlfn.IFNA(VLOOKUP(Q86,'MARVEL-X'!A$2:I$1400,7,FALSE),VLOOKUP(Q86,MARVEL!A$2:J$1522,10,FALSE))</f>
        <v>2796.8856578680002</v>
      </c>
      <c r="T86">
        <f>IF(P86=P85,R86+T85,R86)</f>
        <v>5480.6408578680002</v>
      </c>
      <c r="U86">
        <f>IF(P86=P85,1+U85,1)</f>
        <v>1</v>
      </c>
      <c r="V86" t="str">
        <f t="shared" si="1"/>
        <v/>
      </c>
      <c r="W86" t="str">
        <f>IF(V86="","",IF(ABS(V86-R86)&gt;W$1,ABS(V86-R86),""))</f>
        <v/>
      </c>
      <c r="X86" t="str">
        <f>Y86&amp;"-"&amp;Z86&amp;"-"&amp;AC86&amp;"-"&amp;AD86&amp;"-"&amp;AG86</f>
        <v>2.5-e-X-2-1.5</v>
      </c>
      <c r="Y86">
        <f>F86</f>
        <v>2.5</v>
      </c>
      <c r="Z86" s="2" t="str">
        <f>G86</f>
        <v>e</v>
      </c>
      <c r="AA86">
        <f>_xlfn.IFNA(VLOOKUP(X86,'duo-out'!A$2:Q$5000,5,FALSE),E86+10*(H86-1)+1+_xlfn.IFNA(VLOOKUP(D86,states!A$2:C$10,3,FALSE),1))</f>
        <v>8</v>
      </c>
      <c r="AB86" t="str">
        <f>IF(V86="","",V86)</f>
        <v/>
      </c>
      <c r="AC86" s="2" t="str">
        <f>_xlfn.IFNA(VLOOKUP(D86,states!A$2:C$10,2,FALSE),"XX")</f>
        <v>X</v>
      </c>
      <c r="AD86">
        <f>E86</f>
        <v>2</v>
      </c>
      <c r="AE86">
        <f>_xlfn.IFNA(VLOOKUP(D86,states!A$2:D$10,4,FALSE),0)</f>
        <v>1</v>
      </c>
      <c r="AF86">
        <v>0.5</v>
      </c>
      <c r="AG86">
        <f>IF(AE86=0,AF86,IF(AE86=1,IF(F86=0.5,0.5,IF(H86=1,0.5,1.5)),IF(F86=0.5,0.5,IF(H86=1,2.5,1.5))))</f>
        <v>1.5</v>
      </c>
      <c r="AH86" s="7">
        <f>IF(AC86="XX",0,1/C86^(1/5)*IF(E86=0,100,1)/(E86+1)^(1/4))</f>
        <v>2.1924297443889911</v>
      </c>
    </row>
    <row r="87" spans="1:34">
      <c r="A87">
        <v>1708</v>
      </c>
      <c r="B87" s="1">
        <v>2491.3353999999999</v>
      </c>
      <c r="C87" s="6">
        <v>5.0000000000000001E-3</v>
      </c>
      <c r="D87" t="s">
        <v>0</v>
      </c>
      <c r="E87">
        <v>2</v>
      </c>
      <c r="F87">
        <v>2.5</v>
      </c>
      <c r="G87" t="s">
        <v>1</v>
      </c>
      <c r="H87">
        <v>2</v>
      </c>
      <c r="I87" t="s">
        <v>0</v>
      </c>
      <c r="J87">
        <v>1</v>
      </c>
      <c r="K87">
        <v>3.5</v>
      </c>
      <c r="L87" t="s">
        <v>1</v>
      </c>
      <c r="M87">
        <v>2</v>
      </c>
      <c r="N87" t="s">
        <v>1764</v>
      </c>
      <c r="O87">
        <v>1</v>
      </c>
      <c r="P87" t="str">
        <f>D87&amp;"-"&amp;F87&amp;"-"&amp;G87&amp;"-"&amp;E87&amp;"-"&amp;H87</f>
        <v>X2Pi-2.5-e-2-2</v>
      </c>
      <c r="Q87" t="str">
        <f>I87&amp;"-"&amp;K87&amp;"-"&amp;L87&amp;"-"&amp;J87&amp;"-"&amp;M87</f>
        <v>X2Pi-3.5-e-1-2</v>
      </c>
      <c r="R87">
        <f>B87+S87</f>
        <v>5480.6410729270001</v>
      </c>
      <c r="S87">
        <f>_xlfn.IFNA(VLOOKUP(Q87,'MARVEL-X'!A$2:I$1400,7,FALSE),VLOOKUP(Q87,MARVEL!A$2:J$1522,10,FALSE))</f>
        <v>2989.3056729270002</v>
      </c>
      <c r="T87">
        <f>IF(P87=P86,R87+T86,R87)</f>
        <v>10961.281930795001</v>
      </c>
      <c r="U87">
        <f>IF(P87=P86,1+U86,1)</f>
        <v>2</v>
      </c>
      <c r="V87" t="str">
        <f t="shared" si="1"/>
        <v/>
      </c>
      <c r="W87" t="str">
        <f>IF(V87="","",IF(ABS(V87-R87)&gt;W$1,ABS(V87-R87),""))</f>
        <v/>
      </c>
      <c r="X87" t="str">
        <f>Y87&amp;"-"&amp;Z87&amp;"-"&amp;AC87&amp;"-"&amp;AD87&amp;"-"&amp;AG87</f>
        <v>2.5-e-X-2-1.5</v>
      </c>
      <c r="Y87">
        <f>F87</f>
        <v>2.5</v>
      </c>
      <c r="Z87" s="2" t="str">
        <f>G87</f>
        <v>e</v>
      </c>
      <c r="AA87">
        <f>_xlfn.IFNA(VLOOKUP(X87,'duo-out'!A$2:Q$5000,5,FALSE),E87+10*(H87-1)+1+_xlfn.IFNA(VLOOKUP(D87,states!A$2:C$10,3,FALSE),1))</f>
        <v>8</v>
      </c>
      <c r="AB87" t="str">
        <f>IF(V87="","",V87)</f>
        <v/>
      </c>
      <c r="AC87" s="2" t="str">
        <f>_xlfn.IFNA(VLOOKUP(D87,states!A$2:C$10,2,FALSE),"XX")</f>
        <v>X</v>
      </c>
      <c r="AD87">
        <f>E87</f>
        <v>2</v>
      </c>
      <c r="AE87">
        <f>_xlfn.IFNA(VLOOKUP(D87,states!A$2:D$10,4,FALSE),0)</f>
        <v>1</v>
      </c>
      <c r="AF87">
        <v>0.5</v>
      </c>
      <c r="AG87">
        <f>IF(AE87=0,AF87,IF(AE87=1,IF(F87=0.5,0.5,IF(H87=1,0.5,1.5)),IF(F87=0.5,0.5,IF(H87=1,2.5,1.5))))</f>
        <v>1.5</v>
      </c>
      <c r="AH87" s="7">
        <f>IF(AC87="XX",0,1/C87^(1/5)*IF(E87=0,100,1)/(E87+1)^(1/4))</f>
        <v>2.1924297443889911</v>
      </c>
    </row>
    <row r="88" spans="1:34">
      <c r="A88">
        <v>2461</v>
      </c>
      <c r="B88" s="1">
        <v>2600.2498999999998</v>
      </c>
      <c r="C88" s="6">
        <v>0.02</v>
      </c>
      <c r="D88" t="s">
        <v>0</v>
      </c>
      <c r="E88">
        <v>2</v>
      </c>
      <c r="F88">
        <v>2.5</v>
      </c>
      <c r="G88" t="s">
        <v>1</v>
      </c>
      <c r="H88">
        <v>2</v>
      </c>
      <c r="I88" t="s">
        <v>0</v>
      </c>
      <c r="J88">
        <v>1</v>
      </c>
      <c r="K88">
        <v>2.5</v>
      </c>
      <c r="L88" t="s">
        <v>2</v>
      </c>
      <c r="M88">
        <v>2</v>
      </c>
      <c r="N88" t="s">
        <v>2517</v>
      </c>
      <c r="O88">
        <v>1</v>
      </c>
      <c r="P88" t="str">
        <f>D88&amp;"-"&amp;F88&amp;"-"&amp;G88&amp;"-"&amp;E88&amp;"-"&amp;H88</f>
        <v>X2Pi-2.5-e-2-2</v>
      </c>
      <c r="Q88" t="str">
        <f>I88&amp;"-"&amp;K88&amp;"-"&amp;L88&amp;"-"&amp;J88&amp;"-"&amp;M88</f>
        <v>X2Pi-2.5-f-1-2</v>
      </c>
      <c r="R88">
        <f>B88+S88</f>
        <v>5480.6338897530004</v>
      </c>
      <c r="S88">
        <f>_xlfn.IFNA(VLOOKUP(Q88,'MARVEL-X'!A$2:I$1400,7,FALSE),VLOOKUP(Q88,MARVEL!A$2:J$1522,10,FALSE))</f>
        <v>2880.3839897530002</v>
      </c>
      <c r="T88">
        <f>IF(P88=P87,R88+T87,R88)</f>
        <v>16441.915820548002</v>
      </c>
      <c r="U88">
        <f>IF(P88=P87,1+U87,1)</f>
        <v>3</v>
      </c>
      <c r="V88">
        <f t="shared" si="1"/>
        <v>5480.6386068493339</v>
      </c>
      <c r="W88" t="str">
        <f>IF(V88="","",IF(ABS(V88-R88)&gt;W$1,ABS(V88-R88),""))</f>
        <v/>
      </c>
      <c r="X88" t="str">
        <f>Y88&amp;"-"&amp;Z88&amp;"-"&amp;AC88&amp;"-"&amp;AD88&amp;"-"&amp;AG88</f>
        <v>2.5-e-X-2-1.5</v>
      </c>
      <c r="Y88">
        <f>F88</f>
        <v>2.5</v>
      </c>
      <c r="Z88" s="2" t="str">
        <f>G88</f>
        <v>e</v>
      </c>
      <c r="AA88">
        <f>_xlfn.IFNA(VLOOKUP(X88,'duo-out'!A$2:Q$5000,5,FALSE),E88+10*(H88-1)+1+_xlfn.IFNA(VLOOKUP(D88,states!A$2:C$10,3,FALSE),1))</f>
        <v>8</v>
      </c>
      <c r="AB88">
        <f>IF(V88="","",V88)</f>
        <v>5480.6386068493339</v>
      </c>
      <c r="AC88" s="2" t="str">
        <f>_xlfn.IFNA(VLOOKUP(D88,states!A$2:C$10,2,FALSE),"XX")</f>
        <v>X</v>
      </c>
      <c r="AD88">
        <f>E88</f>
        <v>2</v>
      </c>
      <c r="AE88">
        <f>_xlfn.IFNA(VLOOKUP(D88,states!A$2:D$10,4,FALSE),0)</f>
        <v>1</v>
      </c>
      <c r="AF88">
        <v>0.5</v>
      </c>
      <c r="AG88">
        <f>IF(AE88=0,AF88,IF(AE88=1,IF(F88=0.5,0.5,IF(H88=1,0.5,1.5)),IF(F88=0.5,0.5,IF(H88=1,2.5,1.5))))</f>
        <v>1.5</v>
      </c>
      <c r="AH88" s="7">
        <f>IF(AC88="XX",0,1/C88^(1/5)*IF(E88=0,100,1)/(E88+1)^(1/4))</f>
        <v>1.6615510422402757</v>
      </c>
    </row>
    <row r="89" spans="1:34">
      <c r="A89">
        <v>1771</v>
      </c>
      <c r="B89" s="1">
        <v>2479.2102</v>
      </c>
      <c r="C89" s="6">
        <v>5.0000000000000001E-3</v>
      </c>
      <c r="D89" t="s">
        <v>0</v>
      </c>
      <c r="E89">
        <v>3</v>
      </c>
      <c r="F89">
        <v>2.5</v>
      </c>
      <c r="G89" t="s">
        <v>1</v>
      </c>
      <c r="H89">
        <v>1</v>
      </c>
      <c r="I89" t="s">
        <v>0</v>
      </c>
      <c r="J89">
        <v>2</v>
      </c>
      <c r="K89">
        <v>2.5</v>
      </c>
      <c r="L89" t="s">
        <v>2</v>
      </c>
      <c r="M89">
        <v>1</v>
      </c>
      <c r="N89" t="s">
        <v>1827</v>
      </c>
      <c r="O89">
        <v>1</v>
      </c>
      <c r="P89" t="str">
        <f>D89&amp;"-"&amp;F89&amp;"-"&amp;G89&amp;"-"&amp;E89&amp;"-"&amp;H89</f>
        <v>X2Pi-2.5-e-3-1</v>
      </c>
      <c r="Q89" t="str">
        <f>I89&amp;"-"&amp;K89&amp;"-"&amp;L89&amp;"-"&amp;J89&amp;"-"&amp;M89</f>
        <v>X2Pi-2.5-f-2-1</v>
      </c>
      <c r="R89">
        <f>B89+S89</f>
        <v>7885.7389633830007</v>
      </c>
      <c r="S89">
        <f>_xlfn.IFNA(VLOOKUP(Q89,'MARVEL-X'!A$2:I$1400,7,FALSE),VLOOKUP(Q89,MARVEL!A$2:J$1522,10,FALSE))</f>
        <v>5406.5287633830003</v>
      </c>
      <c r="T89">
        <f>IF(P89=P88,R89+T88,R89)</f>
        <v>7885.7389633830007</v>
      </c>
      <c r="U89">
        <f>IF(P89=P88,1+U88,1)</f>
        <v>1</v>
      </c>
      <c r="V89" t="str">
        <f t="shared" si="1"/>
        <v/>
      </c>
      <c r="W89" t="str">
        <f>IF(V89="","",IF(ABS(V89-R89)&gt;W$1,ABS(V89-R89),""))</f>
        <v/>
      </c>
      <c r="X89" t="str">
        <f>Y89&amp;"-"&amp;Z89&amp;"-"&amp;AC89&amp;"-"&amp;AD89&amp;"-"&amp;AG89</f>
        <v>2.5-e-X-3-0.5</v>
      </c>
      <c r="Y89">
        <f>F89</f>
        <v>2.5</v>
      </c>
      <c r="Z89" s="2" t="str">
        <f>G89</f>
        <v>e</v>
      </c>
      <c r="AA89">
        <f>_xlfn.IFNA(VLOOKUP(X89,'duo-out'!A$2:Q$5000,5,FALSE),E89+10*(H89-1)+1+_xlfn.IFNA(VLOOKUP(D89,states!A$2:C$10,3,FALSE),1))</f>
        <v>11</v>
      </c>
      <c r="AB89" t="str">
        <f>IF(V89="","",V89)</f>
        <v/>
      </c>
      <c r="AC89" s="2" t="str">
        <f>_xlfn.IFNA(VLOOKUP(D89,states!A$2:C$10,2,FALSE),"XX")</f>
        <v>X</v>
      </c>
      <c r="AD89">
        <f>E89</f>
        <v>3</v>
      </c>
      <c r="AE89">
        <f>_xlfn.IFNA(VLOOKUP(D89,states!A$2:D$10,4,FALSE),0)</f>
        <v>1</v>
      </c>
      <c r="AF89">
        <v>0.5</v>
      </c>
      <c r="AG89">
        <f>IF(AE89=0,AF89,IF(AE89=1,IF(F89=0.5,0.5,IF(H89=1,0.5,1.5)),IF(F89=0.5,0.5,IF(H89=1,2.5,1.5))))</f>
        <v>0.5</v>
      </c>
      <c r="AH89" s="7">
        <f>IF(AC89="XX",0,1/C89^(1/5)*IF(E89=0,100,1)/(E89+1)^(1/4))</f>
        <v>2.0402857733683697</v>
      </c>
    </row>
    <row r="90" spans="1:34">
      <c r="A90">
        <v>1746</v>
      </c>
      <c r="B90" s="1">
        <v>2400.8987999999999</v>
      </c>
      <c r="C90" s="6">
        <v>5.0000000000000001E-3</v>
      </c>
      <c r="D90" t="s">
        <v>0</v>
      </c>
      <c r="E90">
        <v>3</v>
      </c>
      <c r="F90">
        <v>2.5</v>
      </c>
      <c r="G90" t="s">
        <v>1</v>
      </c>
      <c r="H90">
        <v>1</v>
      </c>
      <c r="I90" t="s">
        <v>0</v>
      </c>
      <c r="J90">
        <v>2</v>
      </c>
      <c r="K90">
        <v>3.5</v>
      </c>
      <c r="L90" t="s">
        <v>1</v>
      </c>
      <c r="M90">
        <v>1</v>
      </c>
      <c r="N90" t="s">
        <v>1802</v>
      </c>
      <c r="O90">
        <v>1</v>
      </c>
      <c r="P90" t="str">
        <f>D90&amp;"-"&amp;F90&amp;"-"&amp;G90&amp;"-"&amp;E90&amp;"-"&amp;H90</f>
        <v>X2Pi-2.5-e-3-1</v>
      </c>
      <c r="Q90" t="str">
        <f>I90&amp;"-"&amp;K90&amp;"-"&amp;L90&amp;"-"&amp;J90&amp;"-"&amp;M90</f>
        <v>X2Pi-3.5-e-2-1</v>
      </c>
      <c r="R90">
        <f>B90+S90</f>
        <v>7885.7407901569995</v>
      </c>
      <c r="S90">
        <f>_xlfn.IFNA(VLOOKUP(Q90,'MARVEL-X'!A$2:I$1400,7,FALSE),VLOOKUP(Q90,MARVEL!A$2:J$1522,10,FALSE))</f>
        <v>5484.8419901569996</v>
      </c>
      <c r="T90">
        <f>IF(P90=P89,R90+T89,R90)</f>
        <v>15771.479753539999</v>
      </c>
      <c r="U90">
        <f>IF(P90=P89,1+U89,1)</f>
        <v>2</v>
      </c>
      <c r="V90" t="str">
        <f t="shared" si="1"/>
        <v/>
      </c>
      <c r="W90" t="str">
        <f>IF(V90="","",IF(ABS(V90-R90)&gt;W$1,ABS(V90-R90),""))</f>
        <v/>
      </c>
      <c r="X90" t="str">
        <f>Y90&amp;"-"&amp;Z90&amp;"-"&amp;AC90&amp;"-"&amp;AD90&amp;"-"&amp;AG90</f>
        <v>2.5-e-X-3-0.5</v>
      </c>
      <c r="Y90">
        <f>F90</f>
        <v>2.5</v>
      </c>
      <c r="Z90" s="2" t="str">
        <f>G90</f>
        <v>e</v>
      </c>
      <c r="AA90">
        <f>_xlfn.IFNA(VLOOKUP(X90,'duo-out'!A$2:Q$5000,5,FALSE),E90+10*(H90-1)+1+_xlfn.IFNA(VLOOKUP(D90,states!A$2:C$10,3,FALSE),1))</f>
        <v>11</v>
      </c>
      <c r="AB90" t="str">
        <f>IF(V90="","",V90)</f>
        <v/>
      </c>
      <c r="AC90" s="2" t="str">
        <f>_xlfn.IFNA(VLOOKUP(D90,states!A$2:C$10,2,FALSE),"XX")</f>
        <v>X</v>
      </c>
      <c r="AD90">
        <f>E90</f>
        <v>3</v>
      </c>
      <c r="AE90">
        <f>_xlfn.IFNA(VLOOKUP(D90,states!A$2:D$10,4,FALSE),0)</f>
        <v>1</v>
      </c>
      <c r="AF90">
        <v>0.5</v>
      </c>
      <c r="AG90">
        <f>IF(AE90=0,AF90,IF(AE90=1,IF(F90=0.5,0.5,IF(H90=1,0.5,1.5)),IF(F90=0.5,0.5,IF(H90=1,2.5,1.5))))</f>
        <v>0.5</v>
      </c>
      <c r="AH90" s="7">
        <f>IF(AC90="XX",0,1/C90^(1/5)*IF(E90=0,100,1)/(E90+1)^(1/4))</f>
        <v>2.0402857733683697</v>
      </c>
    </row>
    <row r="91" spans="1:34">
      <c r="A91">
        <v>1718</v>
      </c>
      <c r="B91" s="1">
        <v>2530.3620000000001</v>
      </c>
      <c r="C91" s="6">
        <v>5.0000000000000001E-3</v>
      </c>
      <c r="D91" t="s">
        <v>0</v>
      </c>
      <c r="E91">
        <v>3</v>
      </c>
      <c r="F91">
        <v>2.5</v>
      </c>
      <c r="G91" t="s">
        <v>1</v>
      </c>
      <c r="H91">
        <v>1</v>
      </c>
      <c r="I91" t="s">
        <v>0</v>
      </c>
      <c r="J91">
        <v>2</v>
      </c>
      <c r="K91">
        <v>1.5</v>
      </c>
      <c r="L91" t="s">
        <v>1</v>
      </c>
      <c r="M91">
        <v>1</v>
      </c>
      <c r="N91" t="s">
        <v>1774</v>
      </c>
      <c r="O91">
        <v>1</v>
      </c>
      <c r="P91" t="str">
        <f>D91&amp;"-"&amp;F91&amp;"-"&amp;G91&amp;"-"&amp;E91&amp;"-"&amp;H91</f>
        <v>X2Pi-2.5-e-3-1</v>
      </c>
      <c r="Q91" t="str">
        <f>I91&amp;"-"&amp;K91&amp;"-"&amp;L91&amp;"-"&amp;J91&amp;"-"&amp;M91</f>
        <v>X2Pi-1.5-e-2-1</v>
      </c>
      <c r="R91">
        <f>B91+S91</f>
        <v>7885.7413353640004</v>
      </c>
      <c r="S91">
        <f>_xlfn.IFNA(VLOOKUP(Q91,'MARVEL-X'!A$2:I$1400,7,FALSE),VLOOKUP(Q91,MARVEL!A$2:J$1522,10,FALSE))</f>
        <v>5355.3793353640003</v>
      </c>
      <c r="T91">
        <f>IF(P91=P90,R91+T90,R91)</f>
        <v>23657.221088904</v>
      </c>
      <c r="U91">
        <f>IF(P91=P90,1+U90,1)</f>
        <v>3</v>
      </c>
      <c r="V91" t="str">
        <f t="shared" si="1"/>
        <v/>
      </c>
      <c r="W91" t="str">
        <f>IF(V91="","",IF(ABS(V91-R91)&gt;W$1,ABS(V91-R91),""))</f>
        <v/>
      </c>
      <c r="X91" t="str">
        <f>Y91&amp;"-"&amp;Z91&amp;"-"&amp;AC91&amp;"-"&amp;AD91&amp;"-"&amp;AG91</f>
        <v>2.5-e-X-3-0.5</v>
      </c>
      <c r="Y91">
        <f>F91</f>
        <v>2.5</v>
      </c>
      <c r="Z91" s="2" t="str">
        <f>G91</f>
        <v>e</v>
      </c>
      <c r="AA91">
        <f>_xlfn.IFNA(VLOOKUP(X91,'duo-out'!A$2:Q$5000,5,FALSE),E91+10*(H91-1)+1+_xlfn.IFNA(VLOOKUP(D91,states!A$2:C$10,3,FALSE),1))</f>
        <v>11</v>
      </c>
      <c r="AB91" t="str">
        <f>IF(V91="","",V91)</f>
        <v/>
      </c>
      <c r="AC91" s="2" t="str">
        <f>_xlfn.IFNA(VLOOKUP(D91,states!A$2:C$10,2,FALSE),"XX")</f>
        <v>X</v>
      </c>
      <c r="AD91">
        <f>E91</f>
        <v>3</v>
      </c>
      <c r="AE91">
        <f>_xlfn.IFNA(VLOOKUP(D91,states!A$2:D$10,4,FALSE),0)</f>
        <v>1</v>
      </c>
      <c r="AF91">
        <v>0.5</v>
      </c>
      <c r="AG91">
        <f>IF(AE91=0,AF91,IF(AE91=1,IF(F91=0.5,0.5,IF(H91=1,0.5,1.5)),IF(F91=0.5,0.5,IF(H91=1,2.5,1.5))))</f>
        <v>0.5</v>
      </c>
      <c r="AH91" s="7">
        <f>IF(AC91="XX",0,1/C91^(1/5)*IF(E91=0,100,1)/(E91+1)^(1/4))</f>
        <v>2.0402857733683697</v>
      </c>
    </row>
    <row r="92" spans="1:34">
      <c r="A92">
        <v>2497</v>
      </c>
      <c r="B92" s="1">
        <v>2479.21</v>
      </c>
      <c r="C92" s="6">
        <v>0.02</v>
      </c>
      <c r="D92" t="s">
        <v>0</v>
      </c>
      <c r="E92">
        <v>3</v>
      </c>
      <c r="F92">
        <v>2.5</v>
      </c>
      <c r="G92" t="s">
        <v>1</v>
      </c>
      <c r="H92">
        <v>1</v>
      </c>
      <c r="I92" t="s">
        <v>0</v>
      </c>
      <c r="J92">
        <v>2</v>
      </c>
      <c r="K92">
        <v>2.5</v>
      </c>
      <c r="L92" t="s">
        <v>2</v>
      </c>
      <c r="M92">
        <v>1</v>
      </c>
      <c r="N92" t="s">
        <v>2553</v>
      </c>
      <c r="O92">
        <v>1</v>
      </c>
      <c r="P92" t="str">
        <f>D92&amp;"-"&amp;F92&amp;"-"&amp;G92&amp;"-"&amp;E92&amp;"-"&amp;H92</f>
        <v>X2Pi-2.5-e-3-1</v>
      </c>
      <c r="Q92" t="str">
        <f>I92&amp;"-"&amp;K92&amp;"-"&amp;L92&amp;"-"&amp;J92&amp;"-"&amp;M92</f>
        <v>X2Pi-2.5-f-2-1</v>
      </c>
      <c r="R92">
        <f>B92+S92</f>
        <v>7885.7387633830003</v>
      </c>
      <c r="S92">
        <f>_xlfn.IFNA(VLOOKUP(Q92,'MARVEL-X'!A$2:I$1400,7,FALSE),VLOOKUP(Q92,MARVEL!A$2:J$1522,10,FALSE))</f>
        <v>5406.5287633830003</v>
      </c>
      <c r="T92">
        <f>IF(P92=P91,R92+T91,R92)</f>
        <v>31542.959852287</v>
      </c>
      <c r="U92">
        <f>IF(P92=P91,1+U91,1)</f>
        <v>4</v>
      </c>
      <c r="V92" t="str">
        <f t="shared" si="1"/>
        <v/>
      </c>
      <c r="W92" t="str">
        <f>IF(V92="","",IF(ABS(V92-R92)&gt;W$1,ABS(V92-R92),""))</f>
        <v/>
      </c>
      <c r="X92" t="str">
        <f>Y92&amp;"-"&amp;Z92&amp;"-"&amp;AC92&amp;"-"&amp;AD92&amp;"-"&amp;AG92</f>
        <v>2.5-e-X-3-0.5</v>
      </c>
      <c r="Y92">
        <f>F92</f>
        <v>2.5</v>
      </c>
      <c r="Z92" s="2" t="str">
        <f>G92</f>
        <v>e</v>
      </c>
      <c r="AA92">
        <f>_xlfn.IFNA(VLOOKUP(X92,'duo-out'!A$2:Q$5000,5,FALSE),E92+10*(H92-1)+1+_xlfn.IFNA(VLOOKUP(D92,states!A$2:C$10,3,FALSE),1))</f>
        <v>11</v>
      </c>
      <c r="AB92" t="str">
        <f>IF(V92="","",V92)</f>
        <v/>
      </c>
      <c r="AC92" s="2" t="str">
        <f>_xlfn.IFNA(VLOOKUP(D92,states!A$2:C$10,2,FALSE),"XX")</f>
        <v>X</v>
      </c>
      <c r="AD92">
        <f>E92</f>
        <v>3</v>
      </c>
      <c r="AE92">
        <f>_xlfn.IFNA(VLOOKUP(D92,states!A$2:D$10,4,FALSE),0)</f>
        <v>1</v>
      </c>
      <c r="AF92">
        <v>0.5</v>
      </c>
      <c r="AG92">
        <f>IF(AE92=0,AF92,IF(AE92=1,IF(F92=0.5,0.5,IF(H92=1,0.5,1.5)),IF(F92=0.5,0.5,IF(H92=1,2.5,1.5))))</f>
        <v>0.5</v>
      </c>
      <c r="AH92" s="7">
        <f>IF(AC92="XX",0,1/C92^(1/5)*IF(E92=0,100,1)/(E92+1)^(1/4))</f>
        <v>1.5462474735549587</v>
      </c>
    </row>
    <row r="93" spans="1:34">
      <c r="A93">
        <v>2474</v>
      </c>
      <c r="B93" s="1">
        <v>2400.8980000000001</v>
      </c>
      <c r="C93" s="6">
        <v>0.02</v>
      </c>
      <c r="D93" t="s">
        <v>0</v>
      </c>
      <c r="E93">
        <v>3</v>
      </c>
      <c r="F93">
        <v>2.5</v>
      </c>
      <c r="G93" t="s">
        <v>1</v>
      </c>
      <c r="H93">
        <v>1</v>
      </c>
      <c r="I93" t="s">
        <v>0</v>
      </c>
      <c r="J93">
        <v>2</v>
      </c>
      <c r="K93">
        <v>3.5</v>
      </c>
      <c r="L93" t="s">
        <v>1</v>
      </c>
      <c r="M93">
        <v>1</v>
      </c>
      <c r="N93" t="s">
        <v>2530</v>
      </c>
      <c r="O93">
        <v>1</v>
      </c>
      <c r="P93" t="str">
        <f>D93&amp;"-"&amp;F93&amp;"-"&amp;G93&amp;"-"&amp;E93&amp;"-"&amp;H93</f>
        <v>X2Pi-2.5-e-3-1</v>
      </c>
      <c r="Q93" t="str">
        <f>I93&amp;"-"&amp;K93&amp;"-"&amp;L93&amp;"-"&amp;J93&amp;"-"&amp;M93</f>
        <v>X2Pi-3.5-e-2-1</v>
      </c>
      <c r="R93">
        <f>B93+S93</f>
        <v>7885.7399901569997</v>
      </c>
      <c r="S93">
        <f>_xlfn.IFNA(VLOOKUP(Q93,'MARVEL-X'!A$2:I$1400,7,FALSE),VLOOKUP(Q93,MARVEL!A$2:J$1522,10,FALSE))</f>
        <v>5484.8419901569996</v>
      </c>
      <c r="T93">
        <f>IF(P93=P92,R93+T92,R93)</f>
        <v>39428.699842444003</v>
      </c>
      <c r="U93">
        <f>IF(P93=P92,1+U92,1)</f>
        <v>5</v>
      </c>
      <c r="V93">
        <f t="shared" si="1"/>
        <v>7885.7399684888005</v>
      </c>
      <c r="W93" t="str">
        <f>IF(V93="","",IF(ABS(V93-R93)&gt;W$1,ABS(V93-R93),""))</f>
        <v/>
      </c>
      <c r="X93" t="str">
        <f>Y93&amp;"-"&amp;Z93&amp;"-"&amp;AC93&amp;"-"&amp;AD93&amp;"-"&amp;AG93</f>
        <v>2.5-e-X-3-0.5</v>
      </c>
      <c r="Y93">
        <f>F93</f>
        <v>2.5</v>
      </c>
      <c r="Z93" s="2" t="str">
        <f>G93</f>
        <v>e</v>
      </c>
      <c r="AA93">
        <f>_xlfn.IFNA(VLOOKUP(X93,'duo-out'!A$2:Q$5000,5,FALSE),E93+10*(H93-1)+1+_xlfn.IFNA(VLOOKUP(D93,states!A$2:C$10,3,FALSE),1))</f>
        <v>11</v>
      </c>
      <c r="AB93">
        <f>IF(V93="","",V93)</f>
        <v>7885.7399684888005</v>
      </c>
      <c r="AC93" s="2" t="str">
        <f>_xlfn.IFNA(VLOOKUP(D93,states!A$2:C$10,2,FALSE),"XX")</f>
        <v>X</v>
      </c>
      <c r="AD93">
        <f>E93</f>
        <v>3</v>
      </c>
      <c r="AE93">
        <f>_xlfn.IFNA(VLOOKUP(D93,states!A$2:D$10,4,FALSE),0)</f>
        <v>1</v>
      </c>
      <c r="AF93">
        <v>0.5</v>
      </c>
      <c r="AG93">
        <f>IF(AE93=0,AF93,IF(AE93=1,IF(F93=0.5,0.5,IF(H93=1,0.5,1.5)),IF(F93=0.5,0.5,IF(H93=1,2.5,1.5))))</f>
        <v>0.5</v>
      </c>
      <c r="AH93" s="7">
        <f>IF(AC93="XX",0,1/C93^(1/5)*IF(E93=0,100,1)/(E93+1)^(1/4))</f>
        <v>1.5462474735549587</v>
      </c>
    </row>
    <row r="94" spans="1:34">
      <c r="A94">
        <v>1752</v>
      </c>
      <c r="B94" s="1">
        <v>2371.0052000000001</v>
      </c>
      <c r="C94" s="6">
        <v>6.4029999999999998E-3</v>
      </c>
      <c r="D94" t="s">
        <v>0</v>
      </c>
      <c r="E94">
        <v>3</v>
      </c>
      <c r="F94">
        <v>2.5</v>
      </c>
      <c r="G94" t="s">
        <v>1</v>
      </c>
      <c r="H94">
        <v>2</v>
      </c>
      <c r="I94" t="s">
        <v>0</v>
      </c>
      <c r="J94">
        <v>2</v>
      </c>
      <c r="K94">
        <v>3.5</v>
      </c>
      <c r="L94" t="s">
        <v>1</v>
      </c>
      <c r="M94">
        <v>2</v>
      </c>
      <c r="N94" t="s">
        <v>1808</v>
      </c>
      <c r="O94">
        <v>1</v>
      </c>
      <c r="P94" t="str">
        <f>D94&amp;"-"&amp;F94&amp;"-"&amp;G94&amp;"-"&amp;E94&amp;"-"&amp;H94</f>
        <v>X2Pi-2.5-e-3-2</v>
      </c>
      <c r="Q94" t="str">
        <f>I94&amp;"-"&amp;K94&amp;"-"&amp;L94&amp;"-"&amp;J94&amp;"-"&amp;M94</f>
        <v>X2Pi-3.5-e-2-2</v>
      </c>
      <c r="R94">
        <f>B94+S94</f>
        <v>7956.8149072140004</v>
      </c>
      <c r="S94">
        <f>_xlfn.IFNA(VLOOKUP(Q94,'MARVEL-X'!A$2:I$1400,7,FALSE),VLOOKUP(Q94,MARVEL!A$2:J$1522,10,FALSE))</f>
        <v>5585.8097072139999</v>
      </c>
      <c r="T94">
        <f>IF(P94=P93,R94+T93,R94)</f>
        <v>7956.8149072140004</v>
      </c>
      <c r="U94">
        <f>IF(P94=P93,1+U93,1)</f>
        <v>1</v>
      </c>
      <c r="V94" t="str">
        <f t="shared" si="1"/>
        <v/>
      </c>
      <c r="W94" t="str">
        <f>IF(V94="","",IF(ABS(V94-R94)&gt;W$1,ABS(V94-R94),""))</f>
        <v/>
      </c>
      <c r="X94" t="str">
        <f>Y94&amp;"-"&amp;Z94&amp;"-"&amp;AC94&amp;"-"&amp;AD94&amp;"-"&amp;AG94</f>
        <v>2.5-e-X-3-1.5</v>
      </c>
      <c r="Y94">
        <f>F94</f>
        <v>2.5</v>
      </c>
      <c r="Z94" s="2" t="str">
        <f>G94</f>
        <v>e</v>
      </c>
      <c r="AA94">
        <f>_xlfn.IFNA(VLOOKUP(X94,'duo-out'!A$2:Q$5000,5,FALSE),E94+10*(H94-1)+1+_xlfn.IFNA(VLOOKUP(D94,states!A$2:C$10,3,FALSE),1))</f>
        <v>12</v>
      </c>
      <c r="AB94" t="str">
        <f>IF(V94="","",V94)</f>
        <v/>
      </c>
      <c r="AC94" s="2" t="str">
        <f>_xlfn.IFNA(VLOOKUP(D94,states!A$2:C$10,2,FALSE),"XX")</f>
        <v>X</v>
      </c>
      <c r="AD94">
        <f>E94</f>
        <v>3</v>
      </c>
      <c r="AE94">
        <f>_xlfn.IFNA(VLOOKUP(D94,states!A$2:D$10,4,FALSE),0)</f>
        <v>1</v>
      </c>
      <c r="AF94">
        <v>0.5</v>
      </c>
      <c r="AG94">
        <f>IF(AE94=0,AF94,IF(AE94=1,IF(F94=0.5,0.5,IF(H94=1,0.5,1.5)),IF(F94=0.5,0.5,IF(H94=1,2.5,1.5))))</f>
        <v>1.5</v>
      </c>
      <c r="AH94" s="7">
        <f>IF(AC94="XX",0,1/C94^(1/5)*IF(E94=0,100,1)/(E94+1)^(1/4))</f>
        <v>1.941817013068265</v>
      </c>
    </row>
    <row r="95" spans="1:34">
      <c r="A95">
        <v>1733</v>
      </c>
      <c r="B95" s="1">
        <v>2555.9899</v>
      </c>
      <c r="C95" s="6">
        <v>5.0000000000000001E-3</v>
      </c>
      <c r="D95" t="s">
        <v>0</v>
      </c>
      <c r="E95">
        <v>3</v>
      </c>
      <c r="F95">
        <v>2.5</v>
      </c>
      <c r="G95" t="s">
        <v>1</v>
      </c>
      <c r="H95">
        <v>2</v>
      </c>
      <c r="I95" t="s">
        <v>0</v>
      </c>
      <c r="J95">
        <v>2</v>
      </c>
      <c r="K95">
        <v>1.5</v>
      </c>
      <c r="L95" t="s">
        <v>1</v>
      </c>
      <c r="M95">
        <v>2</v>
      </c>
      <c r="N95" t="s">
        <v>1789</v>
      </c>
      <c r="O95">
        <v>1</v>
      </c>
      <c r="P95" t="str">
        <f>D95&amp;"-"&amp;F95&amp;"-"&amp;G95&amp;"-"&amp;E95&amp;"-"&amp;H95</f>
        <v>X2Pi-2.5-e-3-2</v>
      </c>
      <c r="Q95" t="str">
        <f>I95&amp;"-"&amp;K95&amp;"-"&amp;L95&amp;"-"&amp;J95&amp;"-"&amp;M95</f>
        <v>X2Pi-1.5-e-2-2</v>
      </c>
      <c r="R95">
        <f>B95+S95</f>
        <v>7956.8144592160006</v>
      </c>
      <c r="S95">
        <f>_xlfn.IFNA(VLOOKUP(Q95,'MARVEL-X'!A$2:I$1400,7,FALSE),VLOOKUP(Q95,MARVEL!A$2:J$1522,10,FALSE))</f>
        <v>5400.8245592160001</v>
      </c>
      <c r="T95">
        <f>IF(P95=P94,R95+T94,R95)</f>
        <v>15913.629366430001</v>
      </c>
      <c r="U95">
        <f>IF(P95=P94,1+U94,1)</f>
        <v>2</v>
      </c>
      <c r="V95" t="str">
        <f t="shared" si="1"/>
        <v/>
      </c>
      <c r="W95" t="str">
        <f>IF(V95="","",IF(ABS(V95-R95)&gt;W$1,ABS(V95-R95),""))</f>
        <v/>
      </c>
      <c r="X95" t="str">
        <f>Y95&amp;"-"&amp;Z95&amp;"-"&amp;AC95&amp;"-"&amp;AD95&amp;"-"&amp;AG95</f>
        <v>2.5-e-X-3-1.5</v>
      </c>
      <c r="Y95">
        <f>F95</f>
        <v>2.5</v>
      </c>
      <c r="Z95" s="2" t="str">
        <f>G95</f>
        <v>e</v>
      </c>
      <c r="AA95">
        <f>_xlfn.IFNA(VLOOKUP(X95,'duo-out'!A$2:Q$5000,5,FALSE),E95+10*(H95-1)+1+_xlfn.IFNA(VLOOKUP(D95,states!A$2:C$10,3,FALSE),1))</f>
        <v>12</v>
      </c>
      <c r="AB95" t="str">
        <f>IF(V95="","",V95)</f>
        <v/>
      </c>
      <c r="AC95" s="2" t="str">
        <f>_xlfn.IFNA(VLOOKUP(D95,states!A$2:C$10,2,FALSE),"XX")</f>
        <v>X</v>
      </c>
      <c r="AD95">
        <f>E95</f>
        <v>3</v>
      </c>
      <c r="AE95">
        <f>_xlfn.IFNA(VLOOKUP(D95,states!A$2:D$10,4,FALSE),0)</f>
        <v>1</v>
      </c>
      <c r="AF95">
        <v>0.5</v>
      </c>
      <c r="AG95">
        <f>IF(AE95=0,AF95,IF(AE95=1,IF(F95=0.5,0.5,IF(H95=1,0.5,1.5)),IF(F95=0.5,0.5,IF(H95=1,2.5,1.5))))</f>
        <v>1.5</v>
      </c>
      <c r="AH95" s="7">
        <f>IF(AC95="XX",0,1/C95^(1/5)*IF(E95=0,100,1)/(E95+1)^(1/4))</f>
        <v>2.0402857733683697</v>
      </c>
    </row>
    <row r="96" spans="1:34">
      <c r="A96">
        <v>2506</v>
      </c>
      <c r="B96" s="1">
        <v>2475.721</v>
      </c>
      <c r="C96" s="6">
        <v>0.02</v>
      </c>
      <c r="D96" t="s">
        <v>0</v>
      </c>
      <c r="E96">
        <v>3</v>
      </c>
      <c r="F96">
        <v>2.5</v>
      </c>
      <c r="G96" t="s">
        <v>1</v>
      </c>
      <c r="H96">
        <v>2</v>
      </c>
      <c r="I96" t="s">
        <v>0</v>
      </c>
      <c r="J96">
        <v>2</v>
      </c>
      <c r="K96">
        <v>2.5</v>
      </c>
      <c r="L96" t="s">
        <v>2</v>
      </c>
      <c r="M96">
        <v>2</v>
      </c>
      <c r="N96" t="s">
        <v>2562</v>
      </c>
      <c r="O96">
        <v>1</v>
      </c>
      <c r="P96" t="str">
        <f>D96&amp;"-"&amp;F96&amp;"-"&amp;G96&amp;"-"&amp;E96&amp;"-"&amp;H96</f>
        <v>X2Pi-2.5-e-3-2</v>
      </c>
      <c r="Q96" t="str">
        <f>I96&amp;"-"&amp;K96&amp;"-"&amp;L96&amp;"-"&amp;J96&amp;"-"&amp;M96</f>
        <v>X2Pi-2.5-f-2-2</v>
      </c>
      <c r="R96">
        <f>B96+S96</f>
        <v>7956.8149858029992</v>
      </c>
      <c r="S96">
        <f>_xlfn.IFNA(VLOOKUP(Q96,'MARVEL-X'!A$2:I$1400,7,FALSE),VLOOKUP(Q96,MARVEL!A$2:J$1522,10,FALSE))</f>
        <v>5481.0939858029997</v>
      </c>
      <c r="T96">
        <f>IF(P96=P95,R96+T95,R96)</f>
        <v>23870.444352233</v>
      </c>
      <c r="U96">
        <f>IF(P96=P95,1+U95,1)</f>
        <v>3</v>
      </c>
      <c r="V96">
        <f t="shared" si="1"/>
        <v>7956.8147840776664</v>
      </c>
      <c r="W96" t="str">
        <f>IF(V96="","",IF(ABS(V96-R96)&gt;W$1,ABS(V96-R96),""))</f>
        <v/>
      </c>
      <c r="X96" t="str">
        <f>Y96&amp;"-"&amp;Z96&amp;"-"&amp;AC96&amp;"-"&amp;AD96&amp;"-"&amp;AG96</f>
        <v>2.5-e-X-3-1.5</v>
      </c>
      <c r="Y96">
        <f>F96</f>
        <v>2.5</v>
      </c>
      <c r="Z96" s="2" t="str">
        <f>G96</f>
        <v>e</v>
      </c>
      <c r="AA96">
        <f>_xlfn.IFNA(VLOOKUP(X96,'duo-out'!A$2:Q$5000,5,FALSE),E96+10*(H96-1)+1+_xlfn.IFNA(VLOOKUP(D96,states!A$2:C$10,3,FALSE),1))</f>
        <v>12</v>
      </c>
      <c r="AB96">
        <f>IF(V96="","",V96)</f>
        <v>7956.8147840776664</v>
      </c>
      <c r="AC96" s="2" t="str">
        <f>_xlfn.IFNA(VLOOKUP(D96,states!A$2:C$10,2,FALSE),"XX")</f>
        <v>X</v>
      </c>
      <c r="AD96">
        <f>E96</f>
        <v>3</v>
      </c>
      <c r="AE96">
        <f>_xlfn.IFNA(VLOOKUP(D96,states!A$2:D$10,4,FALSE),0)</f>
        <v>1</v>
      </c>
      <c r="AF96">
        <v>0.5</v>
      </c>
      <c r="AG96">
        <f>IF(AE96=0,AF96,IF(AE96=1,IF(F96=0.5,0.5,IF(H96=1,0.5,1.5)),IF(F96=0.5,0.5,IF(H96=1,2.5,1.5))))</f>
        <v>1.5</v>
      </c>
      <c r="AH96" s="7">
        <f>IF(AC96="XX",0,1/C96^(1/5)*IF(E96=0,100,1)/(E96+1)^(1/4))</f>
        <v>1.5462474735549587</v>
      </c>
    </row>
    <row r="97" spans="1:34">
      <c r="A97">
        <v>2601</v>
      </c>
      <c r="B97" s="1">
        <v>2280.4625000000001</v>
      </c>
      <c r="C97" s="6">
        <v>5.0000000000000001E-3</v>
      </c>
      <c r="D97" t="s">
        <v>0</v>
      </c>
      <c r="E97">
        <v>4</v>
      </c>
      <c r="F97">
        <v>2.5</v>
      </c>
      <c r="G97" t="s">
        <v>1</v>
      </c>
      <c r="H97">
        <v>1</v>
      </c>
      <c r="I97" t="s">
        <v>0</v>
      </c>
      <c r="J97">
        <v>3</v>
      </c>
      <c r="K97">
        <v>3.5</v>
      </c>
      <c r="L97" t="s">
        <v>1</v>
      </c>
      <c r="M97">
        <v>1</v>
      </c>
      <c r="N97" t="s">
        <v>2657</v>
      </c>
      <c r="O97">
        <v>1</v>
      </c>
      <c r="P97" t="str">
        <f>D97&amp;"-"&amp;F97&amp;"-"&amp;G97&amp;"-"&amp;E97&amp;"-"&amp;H97</f>
        <v>X2Pi-2.5-e-4-1</v>
      </c>
      <c r="Q97" t="str">
        <f>I97&amp;"-"&amp;K97&amp;"-"&amp;L97&amp;"-"&amp;J97&amp;"-"&amp;M97</f>
        <v>X2Pi-3.5-e-3-1</v>
      </c>
      <c r="R97">
        <f>B97+S97</f>
        <v>10241.261958867</v>
      </c>
      <c r="S97">
        <f>_xlfn.IFNA(VLOOKUP(Q97,'MARVEL-X'!A$2:I$1400,7,FALSE),VLOOKUP(Q97,MARVEL!A$2:J$1522,10,FALSE))</f>
        <v>7960.7994588669999</v>
      </c>
      <c r="T97">
        <f>IF(P97=P96,R97+T96,R97)</f>
        <v>10241.261958867</v>
      </c>
      <c r="U97">
        <f>IF(P97=P96,1+U96,1)</f>
        <v>1</v>
      </c>
      <c r="V97" t="str">
        <f t="shared" si="1"/>
        <v/>
      </c>
      <c r="W97" t="str">
        <f>IF(V97="","",IF(ABS(V97-R97)&gt;W$1,ABS(V97-R97),""))</f>
        <v/>
      </c>
      <c r="X97" t="str">
        <f>Y97&amp;"-"&amp;Z97&amp;"-"&amp;AC97&amp;"-"&amp;AD97&amp;"-"&amp;AG97</f>
        <v>2.5-e-X-4-0.5</v>
      </c>
      <c r="Y97">
        <f>F97</f>
        <v>2.5</v>
      </c>
      <c r="Z97" s="2" t="str">
        <f>G97</f>
        <v>e</v>
      </c>
      <c r="AA97">
        <f>_xlfn.IFNA(VLOOKUP(X97,'duo-out'!A$2:Q$5000,5,FALSE),E97+10*(H97-1)+1+_xlfn.IFNA(VLOOKUP(D97,states!A$2:C$10,3,FALSE),1))</f>
        <v>15</v>
      </c>
      <c r="AB97" t="str">
        <f>IF(V97="","",V97)</f>
        <v/>
      </c>
      <c r="AC97" s="2" t="str">
        <f>_xlfn.IFNA(VLOOKUP(D97,states!A$2:C$10,2,FALSE),"XX")</f>
        <v>X</v>
      </c>
      <c r="AD97">
        <f>E97</f>
        <v>4</v>
      </c>
      <c r="AE97">
        <f>_xlfn.IFNA(VLOOKUP(D97,states!A$2:D$10,4,FALSE),0)</f>
        <v>1</v>
      </c>
      <c r="AF97">
        <v>0.5</v>
      </c>
      <c r="AG97">
        <f>IF(AE97=0,AF97,IF(AE97=1,IF(F97=0.5,0.5,IF(H97=1,0.5,1.5)),IF(F97=0.5,0.5,IF(H97=1,2.5,1.5))))</f>
        <v>0.5</v>
      </c>
      <c r="AH97" s="7">
        <f>IF(AC97="XX",0,1/C97^(1/5)*IF(E97=0,100,1)/(E97+1)^(1/4))</f>
        <v>1.9295831501316907</v>
      </c>
    </row>
    <row r="98" spans="1:34">
      <c r="A98">
        <v>2573</v>
      </c>
      <c r="B98" s="1">
        <v>2404.7966999999999</v>
      </c>
      <c r="C98" s="6">
        <v>5.0000000000000001E-3</v>
      </c>
      <c r="D98" t="s">
        <v>0</v>
      </c>
      <c r="E98">
        <v>4</v>
      </c>
      <c r="F98">
        <v>2.5</v>
      </c>
      <c r="G98" t="s">
        <v>1</v>
      </c>
      <c r="H98">
        <v>1</v>
      </c>
      <c r="I98" t="s">
        <v>0</v>
      </c>
      <c r="J98">
        <v>3</v>
      </c>
      <c r="K98">
        <v>1.5</v>
      </c>
      <c r="L98" t="s">
        <v>1</v>
      </c>
      <c r="M98">
        <v>1</v>
      </c>
      <c r="N98" t="s">
        <v>2629</v>
      </c>
      <c r="O98">
        <v>1</v>
      </c>
      <c r="P98" t="str">
        <f>D98&amp;"-"&amp;F98&amp;"-"&amp;G98&amp;"-"&amp;E98&amp;"-"&amp;H98</f>
        <v>X2Pi-2.5-e-4-1</v>
      </c>
      <c r="Q98" t="str">
        <f>I98&amp;"-"&amp;K98&amp;"-"&amp;L98&amp;"-"&amp;J98&amp;"-"&amp;M98</f>
        <v>X2Pi-1.5-e-3-1</v>
      </c>
      <c r="R98">
        <f>B98+S98</f>
        <v>10241.263046545</v>
      </c>
      <c r="S98">
        <f>_xlfn.IFNA(VLOOKUP(Q98,'MARVEL-X'!A$2:I$1400,7,FALSE),VLOOKUP(Q98,MARVEL!A$2:J$1522,10,FALSE))</f>
        <v>7836.4663465450003</v>
      </c>
      <c r="T98">
        <f>IF(P98=P97,R98+T97,R98)</f>
        <v>20482.525005412001</v>
      </c>
      <c r="U98">
        <f>IF(P98=P97,1+U97,1)</f>
        <v>2</v>
      </c>
      <c r="V98" t="str">
        <f t="shared" si="1"/>
        <v/>
      </c>
      <c r="W98" t="str">
        <f>IF(V98="","",IF(ABS(V98-R98)&gt;W$1,ABS(V98-R98),""))</f>
        <v/>
      </c>
      <c r="X98" t="str">
        <f>Y98&amp;"-"&amp;Z98&amp;"-"&amp;AC98&amp;"-"&amp;AD98&amp;"-"&amp;AG98</f>
        <v>2.5-e-X-4-0.5</v>
      </c>
      <c r="Y98">
        <f>F98</f>
        <v>2.5</v>
      </c>
      <c r="Z98" s="2" t="str">
        <f>G98</f>
        <v>e</v>
      </c>
      <c r="AA98">
        <f>_xlfn.IFNA(VLOOKUP(X98,'duo-out'!A$2:Q$5000,5,FALSE),E98+10*(H98-1)+1+_xlfn.IFNA(VLOOKUP(D98,states!A$2:C$10,3,FALSE),1))</f>
        <v>15</v>
      </c>
      <c r="AB98" t="str">
        <f>IF(V98="","",V98)</f>
        <v/>
      </c>
      <c r="AC98" s="2" t="str">
        <f>_xlfn.IFNA(VLOOKUP(D98,states!A$2:C$10,2,FALSE),"XX")</f>
        <v>X</v>
      </c>
      <c r="AD98">
        <f>E98</f>
        <v>4</v>
      </c>
      <c r="AE98">
        <f>_xlfn.IFNA(VLOOKUP(D98,states!A$2:D$10,4,FALSE),0)</f>
        <v>1</v>
      </c>
      <c r="AF98">
        <v>0.5</v>
      </c>
      <c r="AG98">
        <f>IF(AE98=0,AF98,IF(AE98=1,IF(F98=0.5,0.5,IF(H98=1,0.5,1.5)),IF(F98=0.5,0.5,IF(H98=1,2.5,1.5))))</f>
        <v>0.5</v>
      </c>
      <c r="AH98" s="7">
        <f>IF(AC98="XX",0,1/C98^(1/5)*IF(E98=0,100,1)/(E98+1)^(1/4))</f>
        <v>1.9295831501316907</v>
      </c>
    </row>
    <row r="99" spans="1:34">
      <c r="A99">
        <v>2533</v>
      </c>
      <c r="B99" s="1">
        <v>2355.6662999999999</v>
      </c>
      <c r="C99" s="6">
        <v>0.02</v>
      </c>
      <c r="D99" t="s">
        <v>0</v>
      </c>
      <c r="E99">
        <v>4</v>
      </c>
      <c r="F99">
        <v>2.5</v>
      </c>
      <c r="G99" t="s">
        <v>1</v>
      </c>
      <c r="H99">
        <v>1</v>
      </c>
      <c r="I99" t="s">
        <v>0</v>
      </c>
      <c r="J99">
        <v>3</v>
      </c>
      <c r="K99">
        <v>2.5</v>
      </c>
      <c r="L99" t="s">
        <v>2</v>
      </c>
      <c r="M99">
        <v>1</v>
      </c>
      <c r="N99" t="s">
        <v>2589</v>
      </c>
      <c r="O99">
        <v>1</v>
      </c>
      <c r="P99" t="str">
        <f>D99&amp;"-"&amp;F99&amp;"-"&amp;G99&amp;"-"&amp;E99&amp;"-"&amp;H99</f>
        <v>X2Pi-2.5-e-4-1</v>
      </c>
      <c r="Q99" t="str">
        <f>I99&amp;"-"&amp;K99&amp;"-"&amp;L99&amp;"-"&amp;J99&amp;"-"&amp;M99</f>
        <v>X2Pi-2.5-f-3-1</v>
      </c>
      <c r="R99">
        <f>B99+S99</f>
        <v>10241.271228438</v>
      </c>
      <c r="S99">
        <f>_xlfn.IFNA(VLOOKUP(Q99,'MARVEL-X'!A$2:I$1400,7,FALSE),VLOOKUP(Q99,MARVEL!A$2:J$1522,10,FALSE))</f>
        <v>7885.6049284379997</v>
      </c>
      <c r="T99">
        <f>IF(P99=P98,R99+T98,R99)</f>
        <v>30723.79623385</v>
      </c>
      <c r="U99">
        <f>IF(P99=P98,1+U98,1)</f>
        <v>3</v>
      </c>
      <c r="V99">
        <f t="shared" si="1"/>
        <v>10241.265411283333</v>
      </c>
      <c r="W99" t="str">
        <f>IF(V99="","",IF(ABS(V99-R99)&gt;W$1,ABS(V99-R99),""))</f>
        <v/>
      </c>
      <c r="X99" t="str">
        <f>Y99&amp;"-"&amp;Z99&amp;"-"&amp;AC99&amp;"-"&amp;AD99&amp;"-"&amp;AG99</f>
        <v>2.5-e-X-4-0.5</v>
      </c>
      <c r="Y99">
        <f>F99</f>
        <v>2.5</v>
      </c>
      <c r="Z99" s="2" t="str">
        <f>G99</f>
        <v>e</v>
      </c>
      <c r="AA99">
        <f>_xlfn.IFNA(VLOOKUP(X99,'duo-out'!A$2:Q$5000,5,FALSE),E99+10*(H99-1)+1+_xlfn.IFNA(VLOOKUP(D99,states!A$2:C$10,3,FALSE),1))</f>
        <v>15</v>
      </c>
      <c r="AB99">
        <f>IF(V99="","",V99)</f>
        <v>10241.265411283333</v>
      </c>
      <c r="AC99" s="2" t="str">
        <f>_xlfn.IFNA(VLOOKUP(D99,states!A$2:C$10,2,FALSE),"XX")</f>
        <v>X</v>
      </c>
      <c r="AD99">
        <f>E99</f>
        <v>4</v>
      </c>
      <c r="AE99">
        <f>_xlfn.IFNA(VLOOKUP(D99,states!A$2:D$10,4,FALSE),0)</f>
        <v>1</v>
      </c>
      <c r="AF99">
        <v>0.5</v>
      </c>
      <c r="AG99">
        <f>IF(AE99=0,AF99,IF(AE99=1,IF(F99=0.5,0.5,IF(H99=1,0.5,1.5)),IF(F99=0.5,0.5,IF(H99=1,2.5,1.5))))</f>
        <v>0.5</v>
      </c>
      <c r="AH99" s="7">
        <f>IF(AC99="XX",0,1/C99^(1/5)*IF(E99=0,100,1)/(E99+1)^(1/4))</f>
        <v>1.4623505735569622</v>
      </c>
    </row>
    <row r="100" spans="1:34">
      <c r="A100">
        <v>2611</v>
      </c>
      <c r="B100" s="1">
        <v>2251.7012</v>
      </c>
      <c r="C100" s="6">
        <v>5.0000000000000001E-3</v>
      </c>
      <c r="D100" t="s">
        <v>0</v>
      </c>
      <c r="E100">
        <v>4</v>
      </c>
      <c r="F100">
        <v>2.5</v>
      </c>
      <c r="G100" t="s">
        <v>1</v>
      </c>
      <c r="H100">
        <v>2</v>
      </c>
      <c r="I100" t="s">
        <v>0</v>
      </c>
      <c r="J100">
        <v>3</v>
      </c>
      <c r="K100">
        <v>3.5</v>
      </c>
      <c r="L100" t="s">
        <v>1</v>
      </c>
      <c r="M100">
        <v>2</v>
      </c>
      <c r="N100" t="s">
        <v>2667</v>
      </c>
      <c r="O100">
        <v>1</v>
      </c>
      <c r="P100" t="str">
        <f>D100&amp;"-"&amp;F100&amp;"-"&amp;G100&amp;"-"&amp;E100&amp;"-"&amp;H100</f>
        <v>X2Pi-2.5-e-4-2</v>
      </c>
      <c r="Q100" t="str">
        <f>I100&amp;"-"&amp;K100&amp;"-"&amp;L100&amp;"-"&amp;J100&amp;"-"&amp;M100</f>
        <v>X2Pi-3.5-e-3-2</v>
      </c>
      <c r="R100">
        <f>B100+S100</f>
        <v>10309.483655876</v>
      </c>
      <c r="S100">
        <f>_xlfn.IFNA(VLOOKUP(Q100,'MARVEL-X'!A$2:I$1400,7,FALSE),VLOOKUP(Q100,MARVEL!A$2:J$1522,10,FALSE))</f>
        <v>8057.7824558760003</v>
      </c>
      <c r="T100">
        <f>IF(P100=P99,R100+T99,R100)</f>
        <v>10309.483655876</v>
      </c>
      <c r="U100">
        <f>IF(P100=P99,1+U99,1)</f>
        <v>1</v>
      </c>
      <c r="V100" t="str">
        <f t="shared" si="1"/>
        <v/>
      </c>
      <c r="W100" t="str">
        <f>IF(V100="","",IF(ABS(V100-R100)&gt;W$1,ABS(V100-R100),""))</f>
        <v/>
      </c>
      <c r="X100" t="str">
        <f>Y100&amp;"-"&amp;Z100&amp;"-"&amp;AC100&amp;"-"&amp;AD100&amp;"-"&amp;AG100</f>
        <v>2.5-e-X-4-1.5</v>
      </c>
      <c r="Y100">
        <f>F100</f>
        <v>2.5</v>
      </c>
      <c r="Z100" s="2" t="str">
        <f>G100</f>
        <v>e</v>
      </c>
      <c r="AA100">
        <f>_xlfn.IFNA(VLOOKUP(X100,'duo-out'!A$2:Q$5000,5,FALSE),E100+10*(H100-1)+1+_xlfn.IFNA(VLOOKUP(D100,states!A$2:C$10,3,FALSE),1))</f>
        <v>16</v>
      </c>
      <c r="AB100" t="str">
        <f>IF(V100="","",V100)</f>
        <v/>
      </c>
      <c r="AC100" s="2" t="str">
        <f>_xlfn.IFNA(VLOOKUP(D100,states!A$2:C$10,2,FALSE),"XX")</f>
        <v>X</v>
      </c>
      <c r="AD100">
        <f>E100</f>
        <v>4</v>
      </c>
      <c r="AE100">
        <f>_xlfn.IFNA(VLOOKUP(D100,states!A$2:D$10,4,FALSE),0)</f>
        <v>1</v>
      </c>
      <c r="AF100">
        <v>0.5</v>
      </c>
      <c r="AG100">
        <f>IF(AE100=0,AF100,IF(AE100=1,IF(F100=0.5,0.5,IF(H100=1,0.5,1.5)),IF(F100=0.5,0.5,IF(H100=1,2.5,1.5))))</f>
        <v>1.5</v>
      </c>
      <c r="AH100" s="7">
        <f>IF(AC100="XX",0,1/C100^(1/5)*IF(E100=0,100,1)/(E100+1)^(1/4))</f>
        <v>1.9295831501316907</v>
      </c>
    </row>
    <row r="101" spans="1:34">
      <c r="A101">
        <v>2589</v>
      </c>
      <c r="B101" s="1">
        <v>2429.2943</v>
      </c>
      <c r="C101" s="6">
        <v>5.0000000000000001E-3</v>
      </c>
      <c r="D101" t="s">
        <v>0</v>
      </c>
      <c r="E101">
        <v>4</v>
      </c>
      <c r="F101">
        <v>2.5</v>
      </c>
      <c r="G101" t="s">
        <v>1</v>
      </c>
      <c r="H101">
        <v>2</v>
      </c>
      <c r="I101" t="s">
        <v>0</v>
      </c>
      <c r="J101">
        <v>3</v>
      </c>
      <c r="K101">
        <v>1.5</v>
      </c>
      <c r="L101" t="s">
        <v>1</v>
      </c>
      <c r="M101">
        <v>2</v>
      </c>
      <c r="N101" t="s">
        <v>2645</v>
      </c>
      <c r="O101">
        <v>1</v>
      </c>
      <c r="P101" t="str">
        <f>D101&amp;"-"&amp;F101&amp;"-"&amp;G101&amp;"-"&amp;E101&amp;"-"&amp;H101</f>
        <v>X2Pi-2.5-e-4-2</v>
      </c>
      <c r="Q101" t="str">
        <f>I101&amp;"-"&amp;K101&amp;"-"&amp;L101&amp;"-"&amp;J101&amp;"-"&amp;M101</f>
        <v>X2Pi-1.5-e-3-2</v>
      </c>
      <c r="R101">
        <f>B101+S101</f>
        <v>10309.481798831999</v>
      </c>
      <c r="S101">
        <f>_xlfn.IFNA(VLOOKUP(Q101,'MARVEL-X'!A$2:I$1400,7,FALSE),VLOOKUP(Q101,MARVEL!A$2:J$1522,10,FALSE))</f>
        <v>7880.1874988319996</v>
      </c>
      <c r="T101">
        <f>IF(P101=P100,R101+T100,R101)</f>
        <v>20618.965454707999</v>
      </c>
      <c r="U101">
        <f>IF(P101=P100,1+U100,1)</f>
        <v>2</v>
      </c>
      <c r="V101" t="str">
        <f t="shared" si="1"/>
        <v/>
      </c>
      <c r="W101" t="str">
        <f>IF(V101="","",IF(ABS(V101-R101)&gt;W$1,ABS(V101-R101),""))</f>
        <v/>
      </c>
      <c r="X101" t="str">
        <f>Y101&amp;"-"&amp;Z101&amp;"-"&amp;AC101&amp;"-"&amp;AD101&amp;"-"&amp;AG101</f>
        <v>2.5-e-X-4-1.5</v>
      </c>
      <c r="Y101">
        <f>F101</f>
        <v>2.5</v>
      </c>
      <c r="Z101" s="2" t="str">
        <f>G101</f>
        <v>e</v>
      </c>
      <c r="AA101">
        <f>_xlfn.IFNA(VLOOKUP(X101,'duo-out'!A$2:Q$5000,5,FALSE),E101+10*(H101-1)+1+_xlfn.IFNA(VLOOKUP(D101,states!A$2:C$10,3,FALSE),1))</f>
        <v>16</v>
      </c>
      <c r="AB101" t="str">
        <f>IF(V101="","",V101)</f>
        <v/>
      </c>
      <c r="AC101" s="2" t="str">
        <f>_xlfn.IFNA(VLOOKUP(D101,states!A$2:C$10,2,FALSE),"XX")</f>
        <v>X</v>
      </c>
      <c r="AD101">
        <f>E101</f>
        <v>4</v>
      </c>
      <c r="AE101">
        <f>_xlfn.IFNA(VLOOKUP(D101,states!A$2:D$10,4,FALSE),0)</f>
        <v>1</v>
      </c>
      <c r="AF101">
        <v>0.5</v>
      </c>
      <c r="AG101">
        <f>IF(AE101=0,AF101,IF(AE101=1,IF(F101=0.5,0.5,IF(H101=1,0.5,1.5)),IF(F101=0.5,0.5,IF(H101=1,2.5,1.5))))</f>
        <v>1.5</v>
      </c>
      <c r="AH101" s="7">
        <f>IF(AC101="XX",0,1/C101^(1/5)*IF(E101=0,100,1)/(E101+1)^(1/4))</f>
        <v>1.9295831501316907</v>
      </c>
    </row>
    <row r="102" spans="1:34">
      <c r="A102">
        <v>2538</v>
      </c>
      <c r="B102" s="1">
        <v>2352.2462</v>
      </c>
      <c r="C102" s="6">
        <v>0.02</v>
      </c>
      <c r="D102" t="s">
        <v>0</v>
      </c>
      <c r="E102">
        <v>4</v>
      </c>
      <c r="F102">
        <v>2.5</v>
      </c>
      <c r="G102" t="s">
        <v>1</v>
      </c>
      <c r="H102">
        <v>2</v>
      </c>
      <c r="I102" t="s">
        <v>0</v>
      </c>
      <c r="J102">
        <v>3</v>
      </c>
      <c r="K102">
        <v>2.5</v>
      </c>
      <c r="L102" t="s">
        <v>2</v>
      </c>
      <c r="M102">
        <v>2</v>
      </c>
      <c r="N102" t="s">
        <v>2594</v>
      </c>
      <c r="O102">
        <v>1</v>
      </c>
      <c r="P102" t="str">
        <f>D102&amp;"-"&amp;F102&amp;"-"&amp;G102&amp;"-"&amp;E102&amp;"-"&amp;H102</f>
        <v>X2Pi-2.5-e-4-2</v>
      </c>
      <c r="Q102" t="str">
        <f>I102&amp;"-"&amp;K102&amp;"-"&amp;L102&amp;"-"&amp;J102&amp;"-"&amp;M102</f>
        <v>X2Pi-2.5-f-3-2</v>
      </c>
      <c r="R102">
        <f>B102+S102</f>
        <v>10309.488618539001</v>
      </c>
      <c r="S102">
        <f>_xlfn.IFNA(VLOOKUP(Q102,'MARVEL-X'!A$2:I$1400,7,FALSE),VLOOKUP(Q102,MARVEL!A$2:J$1522,10,FALSE))</f>
        <v>7957.242418539</v>
      </c>
      <c r="T102">
        <f>IF(P102=P101,R102+T101,R102)</f>
        <v>30928.454073246998</v>
      </c>
      <c r="U102">
        <f>IF(P102=P101,1+U101,1)</f>
        <v>3</v>
      </c>
      <c r="V102">
        <f t="shared" si="1"/>
        <v>10309.484691082333</v>
      </c>
      <c r="W102" t="str">
        <f>IF(V102="","",IF(ABS(V102-R102)&gt;W$1,ABS(V102-R102),""))</f>
        <v/>
      </c>
      <c r="X102" t="str">
        <f>Y102&amp;"-"&amp;Z102&amp;"-"&amp;AC102&amp;"-"&amp;AD102&amp;"-"&amp;AG102</f>
        <v>2.5-e-X-4-1.5</v>
      </c>
      <c r="Y102">
        <f>F102</f>
        <v>2.5</v>
      </c>
      <c r="Z102" s="2" t="str">
        <f>G102</f>
        <v>e</v>
      </c>
      <c r="AA102">
        <f>_xlfn.IFNA(VLOOKUP(X102,'duo-out'!A$2:Q$5000,5,FALSE),E102+10*(H102-1)+1+_xlfn.IFNA(VLOOKUP(D102,states!A$2:C$10,3,FALSE),1))</f>
        <v>16</v>
      </c>
      <c r="AB102">
        <f>IF(V102="","",V102)</f>
        <v>10309.484691082333</v>
      </c>
      <c r="AC102" s="2" t="str">
        <f>_xlfn.IFNA(VLOOKUP(D102,states!A$2:C$10,2,FALSE),"XX")</f>
        <v>X</v>
      </c>
      <c r="AD102">
        <f>E102</f>
        <v>4</v>
      </c>
      <c r="AE102">
        <f>_xlfn.IFNA(VLOOKUP(D102,states!A$2:D$10,4,FALSE),0)</f>
        <v>1</v>
      </c>
      <c r="AF102">
        <v>0.5</v>
      </c>
      <c r="AG102">
        <f>IF(AE102=0,AF102,IF(AE102=1,IF(F102=0.5,0.5,IF(H102=1,0.5,1.5)),IF(F102=0.5,0.5,IF(H102=1,2.5,1.5))))</f>
        <v>1.5</v>
      </c>
      <c r="AH102" s="7">
        <f>IF(AC102="XX",0,1/C102^(1/5)*IF(E102=0,100,1)/(E102+1)^(1/4))</f>
        <v>1.4623505735569622</v>
      </c>
    </row>
    <row r="103" spans="1:34">
      <c r="A103">
        <v>2562</v>
      </c>
      <c r="B103" s="1">
        <v>0.49260278600000001</v>
      </c>
      <c r="C103" s="6">
        <v>5.4200000000000003E-5</v>
      </c>
      <c r="D103" t="s">
        <v>0</v>
      </c>
      <c r="E103">
        <v>0</v>
      </c>
      <c r="F103">
        <v>2.5</v>
      </c>
      <c r="G103" t="s">
        <v>2</v>
      </c>
      <c r="H103">
        <v>2</v>
      </c>
      <c r="I103" t="s">
        <v>0</v>
      </c>
      <c r="J103">
        <v>0</v>
      </c>
      <c r="K103">
        <v>2.5</v>
      </c>
      <c r="L103" t="s">
        <v>1</v>
      </c>
      <c r="M103">
        <v>2</v>
      </c>
      <c r="N103" t="s">
        <v>2618</v>
      </c>
      <c r="O103">
        <v>1</v>
      </c>
      <c r="P103" t="str">
        <f>D103&amp;"-"&amp;F103&amp;"-"&amp;G103&amp;"-"&amp;E103&amp;"-"&amp;H103</f>
        <v>X2Pi-2.5-f-0-2</v>
      </c>
      <c r="Q103" t="str">
        <f>I103&amp;"-"&amp;K103&amp;"-"&amp;L103&amp;"-"&amp;J103&amp;"-"&amp;M103</f>
        <v>X2Pi-2.5-e-0-2</v>
      </c>
      <c r="R103">
        <f>B103+S103</f>
        <v>153.68773408799998</v>
      </c>
      <c r="S103">
        <f>_xlfn.IFNA(VLOOKUP(Q103,'MARVEL-X'!A$2:I$1400,7,FALSE),VLOOKUP(Q103,MARVEL!A$2:J$1522,10,FALSE))</f>
        <v>153.19513130199999</v>
      </c>
      <c r="T103">
        <f>IF(P103=P102,R103+T102,R103)</f>
        <v>153.68773408799998</v>
      </c>
      <c r="U103">
        <f>IF(P103=P102,1+U102,1)</f>
        <v>1</v>
      </c>
      <c r="V103" t="str">
        <f t="shared" si="1"/>
        <v/>
      </c>
      <c r="W103" t="str">
        <f>IF(V103="","",IF(ABS(V103-R103)&gt;W$1,ABS(V103-R103),""))</f>
        <v/>
      </c>
      <c r="X103" t="str">
        <f>Y103&amp;"-"&amp;Z103&amp;"-"&amp;AC103&amp;"-"&amp;AD103&amp;"-"&amp;AG103</f>
        <v>2.5-f-X-0-1.5</v>
      </c>
      <c r="Y103">
        <f>F103</f>
        <v>2.5</v>
      </c>
      <c r="Z103" s="2" t="str">
        <f>G103</f>
        <v>f</v>
      </c>
      <c r="AA103">
        <f>_xlfn.IFNA(VLOOKUP(X103,'duo-out'!A$2:Q$5000,5,FALSE),E103+10*(H103-1)+1+_xlfn.IFNA(VLOOKUP(D103,states!A$2:C$10,3,FALSE),1))</f>
        <v>2</v>
      </c>
      <c r="AB103" t="str">
        <f>IF(V103="","",V103)</f>
        <v/>
      </c>
      <c r="AC103" s="2" t="str">
        <f>_xlfn.IFNA(VLOOKUP(D103,states!A$2:C$10,2,FALSE),"XX")</f>
        <v>X</v>
      </c>
      <c r="AD103">
        <f>E103</f>
        <v>0</v>
      </c>
      <c r="AE103">
        <f>_xlfn.IFNA(VLOOKUP(D103,states!A$2:D$10,4,FALSE),0)</f>
        <v>1</v>
      </c>
      <c r="AF103">
        <v>0.5</v>
      </c>
      <c r="AG103">
        <f>IF(AE103=0,AF103,IF(AE103=1,IF(F103=0.5,0.5,IF(H103=1,0.5,1.5)),IF(F103=0.5,0.5,IF(H103=1,2.5,1.5))))</f>
        <v>1.5</v>
      </c>
      <c r="AH103" s="7">
        <f>IF(AC103="XX",0,1/C103^(1/5)*IF(E103=0,100,1)/(E103+1)^(1/4))</f>
        <v>713.18162100352129</v>
      </c>
    </row>
    <row r="104" spans="1:34">
      <c r="A104">
        <v>2566</v>
      </c>
      <c r="B104" s="1">
        <v>0.49260131800000001</v>
      </c>
      <c r="C104" s="6">
        <v>1.001E-6</v>
      </c>
      <c r="D104" t="s">
        <v>0</v>
      </c>
      <c r="E104">
        <v>0</v>
      </c>
      <c r="F104">
        <v>2.5</v>
      </c>
      <c r="G104" t="s">
        <v>2</v>
      </c>
      <c r="H104">
        <v>2</v>
      </c>
      <c r="I104" t="s">
        <v>0</v>
      </c>
      <c r="J104">
        <v>0</v>
      </c>
      <c r="K104">
        <v>2.5</v>
      </c>
      <c r="L104" t="s">
        <v>1</v>
      </c>
      <c r="M104">
        <v>2</v>
      </c>
      <c r="N104" t="s">
        <v>2622</v>
      </c>
      <c r="O104">
        <v>1</v>
      </c>
      <c r="P104" t="str">
        <f>D104&amp;"-"&amp;F104&amp;"-"&amp;G104&amp;"-"&amp;E104&amp;"-"&amp;H104</f>
        <v>X2Pi-2.5-f-0-2</v>
      </c>
      <c r="Q104" t="str">
        <f>I104&amp;"-"&amp;K104&amp;"-"&amp;L104&amp;"-"&amp;J104&amp;"-"&amp;M104</f>
        <v>X2Pi-2.5-e-0-2</v>
      </c>
      <c r="R104">
        <f>B104+S104</f>
        <v>153.68773261999999</v>
      </c>
      <c r="S104">
        <f>_xlfn.IFNA(VLOOKUP(Q104,'MARVEL-X'!A$2:I$1400,7,FALSE),VLOOKUP(Q104,MARVEL!A$2:J$1522,10,FALSE))</f>
        <v>153.19513130199999</v>
      </c>
      <c r="T104">
        <f>IF(P104=P103,R104+T103,R104)</f>
        <v>307.37546670799998</v>
      </c>
      <c r="U104">
        <f>IF(P104=P103,1+U103,1)</f>
        <v>2</v>
      </c>
      <c r="V104">
        <f t="shared" si="1"/>
        <v>153.68773335399999</v>
      </c>
      <c r="W104" t="str">
        <f>IF(V104="","",IF(ABS(V104-R104)&gt;W$1,ABS(V104-R104),""))</f>
        <v/>
      </c>
      <c r="X104" t="str">
        <f>Y104&amp;"-"&amp;Z104&amp;"-"&amp;AC104&amp;"-"&amp;AD104&amp;"-"&amp;AG104</f>
        <v>2.5-f-X-0-1.5</v>
      </c>
      <c r="Y104">
        <f>F104</f>
        <v>2.5</v>
      </c>
      <c r="Z104" s="2" t="str">
        <f>G104</f>
        <v>f</v>
      </c>
      <c r="AA104">
        <f>_xlfn.IFNA(VLOOKUP(X104,'duo-out'!A$2:Q$5000,5,FALSE),E104+10*(H104-1)+1+_xlfn.IFNA(VLOOKUP(D104,states!A$2:C$10,3,FALSE),1))</f>
        <v>2</v>
      </c>
      <c r="AB104">
        <f>IF(V104="","",V104)</f>
        <v>153.68773335399999</v>
      </c>
      <c r="AC104" s="2" t="str">
        <f>_xlfn.IFNA(VLOOKUP(D104,states!A$2:C$10,2,FALSE),"XX")</f>
        <v>X</v>
      </c>
      <c r="AD104">
        <f>E104</f>
        <v>0</v>
      </c>
      <c r="AE104">
        <f>_xlfn.IFNA(VLOOKUP(D104,states!A$2:D$10,4,FALSE),0)</f>
        <v>1</v>
      </c>
      <c r="AF104">
        <v>0.5</v>
      </c>
      <c r="AG104">
        <f>IF(AE104=0,AF104,IF(AE104=1,IF(F104=0.5,0.5,IF(H104=1,0.5,1.5)),IF(F104=0.5,0.5,IF(H104=1,2.5,1.5))))</f>
        <v>1.5</v>
      </c>
      <c r="AH104" s="7">
        <f>IF(AC104="XX",0,1/C104^(1/5)*IF(E104=0,100,1)/(E104+1)^(1/4))</f>
        <v>1584.5764038704456</v>
      </c>
    </row>
    <row r="105" spans="1:34">
      <c r="A105">
        <v>1635</v>
      </c>
      <c r="B105" s="1">
        <v>2645.4638</v>
      </c>
      <c r="C105" s="6">
        <v>5.0000000000000001E-3</v>
      </c>
      <c r="D105" t="s">
        <v>0</v>
      </c>
      <c r="E105">
        <v>1</v>
      </c>
      <c r="F105">
        <v>2.5</v>
      </c>
      <c r="G105" t="s">
        <v>2</v>
      </c>
      <c r="H105">
        <v>1</v>
      </c>
      <c r="I105" t="s">
        <v>0</v>
      </c>
      <c r="J105">
        <v>0</v>
      </c>
      <c r="K105">
        <v>3.5</v>
      </c>
      <c r="L105" t="s">
        <v>2</v>
      </c>
      <c r="M105">
        <v>1</v>
      </c>
      <c r="N105" t="s">
        <v>1691</v>
      </c>
      <c r="O105">
        <v>1</v>
      </c>
      <c r="P105" t="str">
        <f>D105&amp;"-"&amp;F105&amp;"-"&amp;G105&amp;"-"&amp;E105&amp;"-"&amp;H105</f>
        <v>X2Pi-2.5-f-1-1</v>
      </c>
      <c r="Q105" t="str">
        <f>I105&amp;"-"&amp;K105&amp;"-"&amp;L105&amp;"-"&amp;J105&amp;"-"&amp;M105</f>
        <v>X2Pi-3.5-f-0-1</v>
      </c>
      <c r="R105">
        <f>B105+S105</f>
        <v>2802.8560518509998</v>
      </c>
      <c r="S105">
        <f>_xlfn.IFNA(VLOOKUP(Q105,'MARVEL-X'!A$2:I$1400,7,FALSE),VLOOKUP(Q105,MARVEL!A$2:J$1522,10,FALSE))</f>
        <v>157.392251851</v>
      </c>
      <c r="T105">
        <f>IF(P105=P104,R105+T104,R105)</f>
        <v>2802.8560518509998</v>
      </c>
      <c r="U105">
        <f>IF(P105=P104,1+U104,1)</f>
        <v>1</v>
      </c>
      <c r="V105" t="str">
        <f t="shared" si="1"/>
        <v/>
      </c>
      <c r="W105" t="str">
        <f>IF(V105="","",IF(ABS(V105-R105)&gt;W$1,ABS(V105-R105),""))</f>
        <v/>
      </c>
      <c r="X105" t="str">
        <f>Y105&amp;"-"&amp;Z105&amp;"-"&amp;AC105&amp;"-"&amp;AD105&amp;"-"&amp;AG105</f>
        <v>2.5-f-X-1-0.5</v>
      </c>
      <c r="Y105">
        <f>F105</f>
        <v>2.5</v>
      </c>
      <c r="Z105" s="2" t="str">
        <f>G105</f>
        <v>f</v>
      </c>
      <c r="AA105">
        <f>_xlfn.IFNA(VLOOKUP(X105,'duo-out'!A$2:Q$5000,5,FALSE),E105+10*(H105-1)+1+_xlfn.IFNA(VLOOKUP(D105,states!A$2:C$10,3,FALSE),1))</f>
        <v>3</v>
      </c>
      <c r="AB105" t="str">
        <f>IF(V105="","",V105)</f>
        <v/>
      </c>
      <c r="AC105" s="2" t="str">
        <f>_xlfn.IFNA(VLOOKUP(D105,states!A$2:C$10,2,FALSE),"XX")</f>
        <v>X</v>
      </c>
      <c r="AD105">
        <f>E105</f>
        <v>1</v>
      </c>
      <c r="AE105">
        <f>_xlfn.IFNA(VLOOKUP(D105,states!A$2:D$10,4,FALSE),0)</f>
        <v>1</v>
      </c>
      <c r="AF105">
        <v>0.5</v>
      </c>
      <c r="AG105">
        <f>IF(AE105=0,AF105,IF(AE105=1,IF(F105=0.5,0.5,IF(H105=1,0.5,1.5)),IF(F105=0.5,0.5,IF(H105=1,2.5,1.5))))</f>
        <v>0.5</v>
      </c>
      <c r="AH105" s="7">
        <f>IF(AC105="XX",0,1/C105^(1/5)*IF(E105=0,100,1)/(E105+1)^(1/4))</f>
        <v>2.4263223583284943</v>
      </c>
    </row>
    <row r="106" spans="1:34">
      <c r="A106">
        <v>1757</v>
      </c>
      <c r="B106" s="1">
        <v>2729.5439999999999</v>
      </c>
      <c r="C106" s="6">
        <v>5.0000000000000001E-3</v>
      </c>
      <c r="D106" t="s">
        <v>0</v>
      </c>
      <c r="E106">
        <v>1</v>
      </c>
      <c r="F106">
        <v>2.5</v>
      </c>
      <c r="G106" t="s">
        <v>2</v>
      </c>
      <c r="H106">
        <v>1</v>
      </c>
      <c r="I106" t="s">
        <v>0</v>
      </c>
      <c r="J106">
        <v>0</v>
      </c>
      <c r="K106">
        <v>2.5</v>
      </c>
      <c r="L106" t="s">
        <v>1</v>
      </c>
      <c r="M106">
        <v>1</v>
      </c>
      <c r="N106" t="s">
        <v>1813</v>
      </c>
      <c r="O106">
        <v>1</v>
      </c>
      <c r="P106" t="str">
        <f>D106&amp;"-"&amp;F106&amp;"-"&amp;G106&amp;"-"&amp;E106&amp;"-"&amp;H106</f>
        <v>X2Pi-2.5-f-1-1</v>
      </c>
      <c r="Q106" t="str">
        <f>I106&amp;"-"&amp;K106&amp;"-"&amp;L106&amp;"-"&amp;J106&amp;"-"&amp;M106</f>
        <v>X2Pi-2.5-e-0-1</v>
      </c>
      <c r="R106">
        <f>B106+S106</f>
        <v>2802.8558754739997</v>
      </c>
      <c r="S106">
        <f>_xlfn.IFNA(VLOOKUP(Q106,'MARVEL-X'!A$2:I$1400,7,FALSE),VLOOKUP(Q106,MARVEL!A$2:J$1522,10,FALSE))</f>
        <v>73.311875474000004</v>
      </c>
      <c r="T106">
        <f>IF(P106=P105,R106+T105,R106)</f>
        <v>5605.7119273249991</v>
      </c>
      <c r="U106">
        <f>IF(P106=P105,1+U105,1)</f>
        <v>2</v>
      </c>
      <c r="V106" t="str">
        <f t="shared" si="1"/>
        <v/>
      </c>
      <c r="W106" t="str">
        <f>IF(V106="","",IF(ABS(V106-R106)&gt;W$1,ABS(V106-R106),""))</f>
        <v/>
      </c>
      <c r="X106" t="str">
        <f>Y106&amp;"-"&amp;Z106&amp;"-"&amp;AC106&amp;"-"&amp;AD106&amp;"-"&amp;AG106</f>
        <v>2.5-f-X-1-0.5</v>
      </c>
      <c r="Y106">
        <f>F106</f>
        <v>2.5</v>
      </c>
      <c r="Z106" s="2" t="str">
        <f>G106</f>
        <v>f</v>
      </c>
      <c r="AA106">
        <f>_xlfn.IFNA(VLOOKUP(X106,'duo-out'!A$2:Q$5000,5,FALSE),E106+10*(H106-1)+1+_xlfn.IFNA(VLOOKUP(D106,states!A$2:C$10,3,FALSE),1))</f>
        <v>3</v>
      </c>
      <c r="AB106" t="str">
        <f>IF(V106="","",V106)</f>
        <v/>
      </c>
      <c r="AC106" s="2" t="str">
        <f>_xlfn.IFNA(VLOOKUP(D106,states!A$2:C$10,2,FALSE),"XX")</f>
        <v>X</v>
      </c>
      <c r="AD106">
        <f>E106</f>
        <v>1</v>
      </c>
      <c r="AE106">
        <f>_xlfn.IFNA(VLOOKUP(D106,states!A$2:D$10,4,FALSE),0)</f>
        <v>1</v>
      </c>
      <c r="AF106">
        <v>0.5</v>
      </c>
      <c r="AG106">
        <f>IF(AE106=0,AF106,IF(AE106=1,IF(F106=0.5,0.5,IF(H106=1,0.5,1.5)),IF(F106=0.5,0.5,IF(H106=1,2.5,1.5))))</f>
        <v>0.5</v>
      </c>
      <c r="AH106" s="7">
        <f>IF(AC106="XX",0,1/C106^(1/5)*IF(E106=0,100,1)/(E106+1)^(1/4))</f>
        <v>2.4263223583284943</v>
      </c>
    </row>
    <row r="107" spans="1:34">
      <c r="A107">
        <v>1600</v>
      </c>
      <c r="B107" s="1">
        <v>2784.9787000000001</v>
      </c>
      <c r="C107" s="6">
        <v>5.0000000000000001E-3</v>
      </c>
      <c r="D107" t="s">
        <v>0</v>
      </c>
      <c r="E107">
        <v>1</v>
      </c>
      <c r="F107">
        <v>2.5</v>
      </c>
      <c r="G107" t="s">
        <v>2</v>
      </c>
      <c r="H107">
        <v>1</v>
      </c>
      <c r="I107" t="s">
        <v>0</v>
      </c>
      <c r="J107">
        <v>0</v>
      </c>
      <c r="K107">
        <v>1.5</v>
      </c>
      <c r="L107" t="s">
        <v>2</v>
      </c>
      <c r="M107">
        <v>1</v>
      </c>
      <c r="N107" t="s">
        <v>1656</v>
      </c>
      <c r="O107">
        <v>1</v>
      </c>
      <c r="P107" t="str">
        <f>D107&amp;"-"&amp;F107&amp;"-"&amp;G107&amp;"-"&amp;E107&amp;"-"&amp;H107</f>
        <v>X2Pi-2.5-f-1-1</v>
      </c>
      <c r="Q107" t="str">
        <f>I107&amp;"-"&amp;K107&amp;"-"&amp;L107&amp;"-"&amp;J107&amp;"-"&amp;M107</f>
        <v>X2Pi-1.5-f-0-1</v>
      </c>
      <c r="R107">
        <f>B107+S107</f>
        <v>2802.8598171379999</v>
      </c>
      <c r="S107">
        <f>_xlfn.IFNA(VLOOKUP(Q107,'MARVEL-X'!A$2:I$1400,7,FALSE),VLOOKUP(Q107,MARVEL!A$2:J$1522,10,FALSE))</f>
        <v>17.881117138</v>
      </c>
      <c r="T107">
        <f>IF(P107=P106,R107+T106,R107)</f>
        <v>8408.571744462999</v>
      </c>
      <c r="U107">
        <f>IF(P107=P106,1+U106,1)</f>
        <v>3</v>
      </c>
      <c r="V107" t="str">
        <f t="shared" si="1"/>
        <v/>
      </c>
      <c r="W107" t="str">
        <f>IF(V107="","",IF(ABS(V107-R107)&gt;W$1,ABS(V107-R107),""))</f>
        <v/>
      </c>
      <c r="X107" t="str">
        <f>Y107&amp;"-"&amp;Z107&amp;"-"&amp;AC107&amp;"-"&amp;AD107&amp;"-"&amp;AG107</f>
        <v>2.5-f-X-1-0.5</v>
      </c>
      <c r="Y107">
        <f>F107</f>
        <v>2.5</v>
      </c>
      <c r="Z107" s="2" t="str">
        <f>G107</f>
        <v>f</v>
      </c>
      <c r="AA107">
        <f>_xlfn.IFNA(VLOOKUP(X107,'duo-out'!A$2:Q$5000,5,FALSE),E107+10*(H107-1)+1+_xlfn.IFNA(VLOOKUP(D107,states!A$2:C$10,3,FALSE),1))</f>
        <v>3</v>
      </c>
      <c r="AB107" t="str">
        <f>IF(V107="","",V107)</f>
        <v/>
      </c>
      <c r="AC107" s="2" t="str">
        <f>_xlfn.IFNA(VLOOKUP(D107,states!A$2:C$10,2,FALSE),"XX")</f>
        <v>X</v>
      </c>
      <c r="AD107">
        <f>E107</f>
        <v>1</v>
      </c>
      <c r="AE107">
        <f>_xlfn.IFNA(VLOOKUP(D107,states!A$2:D$10,4,FALSE),0)</f>
        <v>1</v>
      </c>
      <c r="AF107">
        <v>0.5</v>
      </c>
      <c r="AG107">
        <f>IF(AE107=0,AF107,IF(AE107=1,IF(F107=0.5,0.5,IF(H107=1,0.5,1.5)),IF(F107=0.5,0.5,IF(H107=1,2.5,1.5))))</f>
        <v>0.5</v>
      </c>
      <c r="AH107" s="7">
        <f>IF(AC107="XX",0,1/C107^(1/5)*IF(E107=0,100,1)/(E107+1)^(1/4))</f>
        <v>2.4263223583284943</v>
      </c>
    </row>
    <row r="108" spans="1:34">
      <c r="A108">
        <v>1933</v>
      </c>
      <c r="B108" s="1">
        <v>2784.9775</v>
      </c>
      <c r="C108" s="6">
        <v>1.2999999999999999E-3</v>
      </c>
      <c r="D108" t="s">
        <v>0</v>
      </c>
      <c r="E108">
        <v>1</v>
      </c>
      <c r="F108">
        <v>2.5</v>
      </c>
      <c r="G108" t="s">
        <v>2</v>
      </c>
      <c r="H108">
        <v>1</v>
      </c>
      <c r="I108" t="s">
        <v>0</v>
      </c>
      <c r="J108">
        <v>0</v>
      </c>
      <c r="K108">
        <v>1.5</v>
      </c>
      <c r="L108" t="s">
        <v>2</v>
      </c>
      <c r="M108">
        <v>1</v>
      </c>
      <c r="N108" t="s">
        <v>1989</v>
      </c>
      <c r="O108">
        <v>1</v>
      </c>
      <c r="P108" t="str">
        <f>D108&amp;"-"&amp;F108&amp;"-"&amp;G108&amp;"-"&amp;E108&amp;"-"&amp;H108</f>
        <v>X2Pi-2.5-f-1-1</v>
      </c>
      <c r="Q108" t="str">
        <f>I108&amp;"-"&amp;K108&amp;"-"&amp;L108&amp;"-"&amp;J108&amp;"-"&amp;M108</f>
        <v>X2Pi-1.5-f-0-1</v>
      </c>
      <c r="R108">
        <f>B108+S108</f>
        <v>2802.8586171379998</v>
      </c>
      <c r="S108">
        <f>_xlfn.IFNA(VLOOKUP(Q108,'MARVEL-X'!A$2:I$1400,7,FALSE),VLOOKUP(Q108,MARVEL!A$2:J$1522,10,FALSE))</f>
        <v>17.881117138</v>
      </c>
      <c r="T108">
        <f>IF(P108=P107,R108+T107,R108)</f>
        <v>11211.430361600998</v>
      </c>
      <c r="U108">
        <f>IF(P108=P107,1+U107,1)</f>
        <v>4</v>
      </c>
      <c r="V108" t="str">
        <f t="shared" si="1"/>
        <v/>
      </c>
      <c r="W108" t="str">
        <f>IF(V108="","",IF(ABS(V108-R108)&gt;W$1,ABS(V108-R108),""))</f>
        <v/>
      </c>
      <c r="X108" t="str">
        <f>Y108&amp;"-"&amp;Z108&amp;"-"&amp;AC108&amp;"-"&amp;AD108&amp;"-"&amp;AG108</f>
        <v>2.5-f-X-1-0.5</v>
      </c>
      <c r="Y108">
        <f>F108</f>
        <v>2.5</v>
      </c>
      <c r="Z108" s="2" t="str">
        <f>G108</f>
        <v>f</v>
      </c>
      <c r="AA108">
        <f>_xlfn.IFNA(VLOOKUP(X108,'duo-out'!A$2:Q$5000,5,FALSE),E108+10*(H108-1)+1+_xlfn.IFNA(VLOOKUP(D108,states!A$2:C$10,3,FALSE),1))</f>
        <v>3</v>
      </c>
      <c r="AB108" t="str">
        <f>IF(V108="","",V108)</f>
        <v/>
      </c>
      <c r="AC108" s="2" t="str">
        <f>_xlfn.IFNA(VLOOKUP(D108,states!A$2:C$10,2,FALSE),"XX")</f>
        <v>X</v>
      </c>
      <c r="AD108">
        <f>E108</f>
        <v>1</v>
      </c>
      <c r="AE108">
        <f>_xlfn.IFNA(VLOOKUP(D108,states!A$2:D$10,4,FALSE),0)</f>
        <v>1</v>
      </c>
      <c r="AF108">
        <v>0.5</v>
      </c>
      <c r="AG108">
        <f>IF(AE108=0,AF108,IF(AE108=1,IF(F108=0.5,0.5,IF(H108=1,0.5,1.5)),IF(F108=0.5,0.5,IF(H108=1,2.5,1.5))))</f>
        <v>0.5</v>
      </c>
      <c r="AH108" s="7">
        <f>IF(AC108="XX",0,1/C108^(1/5)*IF(E108=0,100,1)/(E108+1)^(1/4))</f>
        <v>3.1765363585493502</v>
      </c>
    </row>
    <row r="109" spans="1:34">
      <c r="A109">
        <v>1927</v>
      </c>
      <c r="B109" s="1">
        <v>2729.5450000000001</v>
      </c>
      <c r="C109" s="6">
        <v>1E-3</v>
      </c>
      <c r="D109" t="s">
        <v>0</v>
      </c>
      <c r="E109">
        <v>1</v>
      </c>
      <c r="F109">
        <v>2.5</v>
      </c>
      <c r="G109" t="s">
        <v>2</v>
      </c>
      <c r="H109">
        <v>1</v>
      </c>
      <c r="I109" t="s">
        <v>0</v>
      </c>
      <c r="J109">
        <v>0</v>
      </c>
      <c r="K109">
        <v>2.5</v>
      </c>
      <c r="L109" t="s">
        <v>1</v>
      </c>
      <c r="M109">
        <v>1</v>
      </c>
      <c r="N109" t="s">
        <v>1983</v>
      </c>
      <c r="O109">
        <v>1</v>
      </c>
      <c r="P109" t="str">
        <f>D109&amp;"-"&amp;F109&amp;"-"&amp;G109&amp;"-"&amp;E109&amp;"-"&amp;H109</f>
        <v>X2Pi-2.5-f-1-1</v>
      </c>
      <c r="Q109" t="str">
        <f>I109&amp;"-"&amp;K109&amp;"-"&amp;L109&amp;"-"&amp;J109&amp;"-"&amp;M109</f>
        <v>X2Pi-2.5-e-0-1</v>
      </c>
      <c r="R109">
        <f>B109+S109</f>
        <v>2802.8568754739999</v>
      </c>
      <c r="S109">
        <f>_xlfn.IFNA(VLOOKUP(Q109,'MARVEL-X'!A$2:I$1400,7,FALSE),VLOOKUP(Q109,MARVEL!A$2:J$1522,10,FALSE))</f>
        <v>73.311875474000004</v>
      </c>
      <c r="T109">
        <f>IF(P109=P108,R109+T108,R109)</f>
        <v>14014.287237074997</v>
      </c>
      <c r="U109">
        <f>IF(P109=P108,1+U108,1)</f>
        <v>5</v>
      </c>
      <c r="V109" t="str">
        <f t="shared" si="1"/>
        <v/>
      </c>
      <c r="W109" t="str">
        <f>IF(V109="","",IF(ABS(V109-R109)&gt;W$1,ABS(V109-R109),""))</f>
        <v/>
      </c>
      <c r="X109" t="str">
        <f>Y109&amp;"-"&amp;Z109&amp;"-"&amp;AC109&amp;"-"&amp;AD109&amp;"-"&amp;AG109</f>
        <v>2.5-f-X-1-0.5</v>
      </c>
      <c r="Y109">
        <f>F109</f>
        <v>2.5</v>
      </c>
      <c r="Z109" s="2" t="str">
        <f>G109</f>
        <v>f</v>
      </c>
      <c r="AA109">
        <f>_xlfn.IFNA(VLOOKUP(X109,'duo-out'!A$2:Q$5000,5,FALSE),E109+10*(H109-1)+1+_xlfn.IFNA(VLOOKUP(D109,states!A$2:C$10,3,FALSE),1))</f>
        <v>3</v>
      </c>
      <c r="AB109" t="str">
        <f>IF(V109="","",V109)</f>
        <v/>
      </c>
      <c r="AC109" s="2" t="str">
        <f>_xlfn.IFNA(VLOOKUP(D109,states!A$2:C$10,2,FALSE),"XX")</f>
        <v>X</v>
      </c>
      <c r="AD109">
        <f>E109</f>
        <v>1</v>
      </c>
      <c r="AE109">
        <f>_xlfn.IFNA(VLOOKUP(D109,states!A$2:D$10,4,FALSE),0)</f>
        <v>1</v>
      </c>
      <c r="AF109">
        <v>0.5</v>
      </c>
      <c r="AG109">
        <f>IF(AE109=0,AF109,IF(AE109=1,IF(F109=0.5,0.5,IF(H109=1,0.5,1.5)),IF(F109=0.5,0.5,IF(H109=1,2.5,1.5))))</f>
        <v>0.5</v>
      </c>
      <c r="AH109" s="7">
        <f>IF(AC109="XX",0,1/C109^(1/5)*IF(E109=0,100,1)/(E109+1)^(1/4))</f>
        <v>3.34766892605235</v>
      </c>
    </row>
    <row r="110" spans="1:34">
      <c r="A110">
        <v>1922</v>
      </c>
      <c r="B110" s="1">
        <v>2645.4634999999998</v>
      </c>
      <c r="C110" s="6">
        <v>1.82E-3</v>
      </c>
      <c r="D110" t="s">
        <v>0</v>
      </c>
      <c r="E110">
        <v>1</v>
      </c>
      <c r="F110">
        <v>2.5</v>
      </c>
      <c r="G110" t="s">
        <v>2</v>
      </c>
      <c r="H110">
        <v>1</v>
      </c>
      <c r="I110" t="s">
        <v>0</v>
      </c>
      <c r="J110">
        <v>0</v>
      </c>
      <c r="K110">
        <v>3.5</v>
      </c>
      <c r="L110" t="s">
        <v>2</v>
      </c>
      <c r="M110">
        <v>1</v>
      </c>
      <c r="N110" t="s">
        <v>1978</v>
      </c>
      <c r="O110">
        <v>1</v>
      </c>
      <c r="P110" t="str">
        <f>D110&amp;"-"&amp;F110&amp;"-"&amp;G110&amp;"-"&amp;E110&amp;"-"&amp;H110</f>
        <v>X2Pi-2.5-f-1-1</v>
      </c>
      <c r="Q110" t="str">
        <f>I110&amp;"-"&amp;K110&amp;"-"&amp;L110&amp;"-"&amp;J110&amp;"-"&amp;M110</f>
        <v>X2Pi-3.5-f-0-1</v>
      </c>
      <c r="R110">
        <f>B110+S110</f>
        <v>2802.8557518509997</v>
      </c>
      <c r="S110">
        <f>_xlfn.IFNA(VLOOKUP(Q110,'MARVEL-X'!A$2:I$1400,7,FALSE),VLOOKUP(Q110,MARVEL!A$2:J$1522,10,FALSE))</f>
        <v>157.392251851</v>
      </c>
      <c r="T110">
        <f>IF(P110=P109,R110+T109,R110)</f>
        <v>16817.142988925996</v>
      </c>
      <c r="U110">
        <f>IF(P110=P109,1+U109,1)</f>
        <v>6</v>
      </c>
      <c r="V110">
        <f t="shared" si="1"/>
        <v>2802.8571648209995</v>
      </c>
      <c r="W110" t="str">
        <f>IF(V110="","",IF(ABS(V110-R110)&gt;W$1,ABS(V110-R110),""))</f>
        <v/>
      </c>
      <c r="X110" t="str">
        <f>Y110&amp;"-"&amp;Z110&amp;"-"&amp;AC110&amp;"-"&amp;AD110&amp;"-"&amp;AG110</f>
        <v>2.5-f-X-1-0.5</v>
      </c>
      <c r="Y110">
        <f>F110</f>
        <v>2.5</v>
      </c>
      <c r="Z110" s="2" t="str">
        <f>G110</f>
        <v>f</v>
      </c>
      <c r="AA110">
        <f>_xlfn.IFNA(VLOOKUP(X110,'duo-out'!A$2:Q$5000,5,FALSE),E110+10*(H110-1)+1+_xlfn.IFNA(VLOOKUP(D110,states!A$2:C$10,3,FALSE),1))</f>
        <v>3</v>
      </c>
      <c r="AB110">
        <f>IF(V110="","",V110)</f>
        <v>2802.8571648209995</v>
      </c>
      <c r="AC110" s="2" t="str">
        <f>_xlfn.IFNA(VLOOKUP(D110,states!A$2:C$10,2,FALSE),"XX")</f>
        <v>X</v>
      </c>
      <c r="AD110">
        <f>E110</f>
        <v>1</v>
      </c>
      <c r="AE110">
        <f>_xlfn.IFNA(VLOOKUP(D110,states!A$2:D$10,4,FALSE),0)</f>
        <v>1</v>
      </c>
      <c r="AF110">
        <v>0.5</v>
      </c>
      <c r="AG110">
        <f>IF(AE110=0,AF110,IF(AE110=1,IF(F110=0.5,0.5,IF(H110=1,0.5,1.5)),IF(F110=0.5,0.5,IF(H110=1,2.5,1.5))))</f>
        <v>0.5</v>
      </c>
      <c r="AH110" s="7">
        <f>IF(AC110="XX",0,1/C110^(1/5)*IF(E110=0,100,1)/(E110+1)^(1/4))</f>
        <v>2.9698069789160715</v>
      </c>
    </row>
    <row r="111" spans="1:34">
      <c r="A111">
        <v>1652</v>
      </c>
      <c r="B111" s="1">
        <v>2612.723</v>
      </c>
      <c r="C111" s="6">
        <v>5.0000000000000001E-3</v>
      </c>
      <c r="D111" t="s">
        <v>0</v>
      </c>
      <c r="E111">
        <v>1</v>
      </c>
      <c r="F111">
        <v>2.5</v>
      </c>
      <c r="G111" t="s">
        <v>2</v>
      </c>
      <c r="H111">
        <v>2</v>
      </c>
      <c r="I111" t="s">
        <v>0</v>
      </c>
      <c r="J111">
        <v>0</v>
      </c>
      <c r="K111">
        <v>3.5</v>
      </c>
      <c r="L111" t="s">
        <v>2</v>
      </c>
      <c r="M111">
        <v>2</v>
      </c>
      <c r="N111" t="s">
        <v>1708</v>
      </c>
      <c r="O111">
        <v>1</v>
      </c>
      <c r="P111" t="str">
        <f>D111&amp;"-"&amp;F111&amp;"-"&amp;G111&amp;"-"&amp;E111&amp;"-"&amp;H111</f>
        <v>X2Pi-2.5-f-1-2</v>
      </c>
      <c r="Q111" t="str">
        <f>I111&amp;"-"&amp;K111&amp;"-"&amp;L111&amp;"-"&amp;J111&amp;"-"&amp;M111</f>
        <v>X2Pi-3.5-f-0-2</v>
      </c>
      <c r="R111">
        <f>B111+S111</f>
        <v>2880.3839339239998</v>
      </c>
      <c r="S111">
        <f>_xlfn.IFNA(VLOOKUP(Q111,'MARVEL-X'!A$2:I$1400,7,FALSE),VLOOKUP(Q111,MARVEL!A$2:J$1522,10,FALSE))</f>
        <v>267.66093392400001</v>
      </c>
      <c r="T111">
        <f>IF(P111=P110,R111+T110,R111)</f>
        <v>2880.3839339239998</v>
      </c>
      <c r="U111">
        <f>IF(P111=P110,1+U110,1)</f>
        <v>1</v>
      </c>
      <c r="V111" t="str">
        <f t="shared" si="1"/>
        <v/>
      </c>
      <c r="W111" t="str">
        <f>IF(V111="","",IF(ABS(V111-R111)&gt;W$1,ABS(V111-R111),""))</f>
        <v/>
      </c>
      <c r="X111" t="str">
        <f>Y111&amp;"-"&amp;Z111&amp;"-"&amp;AC111&amp;"-"&amp;AD111&amp;"-"&amp;AG111</f>
        <v>2.5-f-X-1-1.5</v>
      </c>
      <c r="Y111">
        <f>F111</f>
        <v>2.5</v>
      </c>
      <c r="Z111" s="2" t="str">
        <f>G111</f>
        <v>f</v>
      </c>
      <c r="AA111">
        <f>_xlfn.IFNA(VLOOKUP(X111,'duo-out'!A$2:Q$5000,5,FALSE),E111+10*(H111-1)+1+_xlfn.IFNA(VLOOKUP(D111,states!A$2:C$10,3,FALSE),1))</f>
        <v>4</v>
      </c>
      <c r="AB111" t="str">
        <f>IF(V111="","",V111)</f>
        <v/>
      </c>
      <c r="AC111" s="2" t="str">
        <f>_xlfn.IFNA(VLOOKUP(D111,states!A$2:C$10,2,FALSE),"XX")</f>
        <v>X</v>
      </c>
      <c r="AD111">
        <f>E111</f>
        <v>1</v>
      </c>
      <c r="AE111">
        <f>_xlfn.IFNA(VLOOKUP(D111,states!A$2:D$10,4,FALSE),0)</f>
        <v>1</v>
      </c>
      <c r="AF111">
        <v>0.5</v>
      </c>
      <c r="AG111">
        <f>IF(AE111=0,AF111,IF(AE111=1,IF(F111=0.5,0.5,IF(H111=1,0.5,1.5)),IF(F111=0.5,0.5,IF(H111=1,2.5,1.5))))</f>
        <v>1.5</v>
      </c>
      <c r="AH111" s="7">
        <f>IF(AC111="XX",0,1/C111^(1/5)*IF(E111=0,100,1)/(E111+1)^(1/4))</f>
        <v>2.4263223583284943</v>
      </c>
    </row>
    <row r="112" spans="1:34">
      <c r="A112">
        <v>1619</v>
      </c>
      <c r="B112" s="1">
        <v>2813.2006999999999</v>
      </c>
      <c r="C112" s="6">
        <v>5.0000000000000001E-3</v>
      </c>
      <c r="D112" t="s">
        <v>0</v>
      </c>
      <c r="E112">
        <v>1</v>
      </c>
      <c r="F112">
        <v>2.5</v>
      </c>
      <c r="G112" t="s">
        <v>2</v>
      </c>
      <c r="H112">
        <v>2</v>
      </c>
      <c r="I112" t="s">
        <v>0</v>
      </c>
      <c r="J112">
        <v>0</v>
      </c>
      <c r="K112">
        <v>1.5</v>
      </c>
      <c r="L112" t="s">
        <v>2</v>
      </c>
      <c r="M112">
        <v>2</v>
      </c>
      <c r="N112" t="s">
        <v>1675</v>
      </c>
      <c r="O112">
        <v>1</v>
      </c>
      <c r="P112" t="str">
        <f>D112&amp;"-"&amp;F112&amp;"-"&amp;G112&amp;"-"&amp;E112&amp;"-"&amp;H112</f>
        <v>X2Pi-2.5-f-1-2</v>
      </c>
      <c r="Q112" t="str">
        <f>I112&amp;"-"&amp;K112&amp;"-"&amp;L112&amp;"-"&amp;J112&amp;"-"&amp;M112</f>
        <v>X2Pi-1.5-f-0-2</v>
      </c>
      <c r="R112">
        <f>B112+S112</f>
        <v>2880.3847590689998</v>
      </c>
      <c r="S112">
        <f>_xlfn.IFNA(VLOOKUP(Q112,'MARVEL-X'!A$2:I$1400,7,FALSE),VLOOKUP(Q112,MARVEL!A$2:J$1522,10,FALSE))</f>
        <v>67.184059069</v>
      </c>
      <c r="T112">
        <f>IF(P112=P111,R112+T111,R112)</f>
        <v>5760.7686929929996</v>
      </c>
      <c r="U112">
        <f>IF(P112=P111,1+U111,1)</f>
        <v>2</v>
      </c>
      <c r="V112" t="str">
        <f t="shared" si="1"/>
        <v/>
      </c>
      <c r="W112" t="str">
        <f>IF(V112="","",IF(ABS(V112-R112)&gt;W$1,ABS(V112-R112),""))</f>
        <v/>
      </c>
      <c r="X112" t="str">
        <f>Y112&amp;"-"&amp;Z112&amp;"-"&amp;AC112&amp;"-"&amp;AD112&amp;"-"&amp;AG112</f>
        <v>2.5-f-X-1-1.5</v>
      </c>
      <c r="Y112">
        <f>F112</f>
        <v>2.5</v>
      </c>
      <c r="Z112" s="2" t="str">
        <f>G112</f>
        <v>f</v>
      </c>
      <c r="AA112">
        <f>_xlfn.IFNA(VLOOKUP(X112,'duo-out'!A$2:Q$5000,5,FALSE),E112+10*(H112-1)+1+_xlfn.IFNA(VLOOKUP(D112,states!A$2:C$10,3,FALSE),1))</f>
        <v>4</v>
      </c>
      <c r="AB112" t="str">
        <f>IF(V112="","",V112)</f>
        <v/>
      </c>
      <c r="AC112" s="2" t="str">
        <f>_xlfn.IFNA(VLOOKUP(D112,states!A$2:C$10,2,FALSE),"XX")</f>
        <v>X</v>
      </c>
      <c r="AD112">
        <f>E112</f>
        <v>1</v>
      </c>
      <c r="AE112">
        <f>_xlfn.IFNA(VLOOKUP(D112,states!A$2:D$10,4,FALSE),0)</f>
        <v>1</v>
      </c>
      <c r="AF112">
        <v>0.5</v>
      </c>
      <c r="AG112">
        <f>IF(AE112=0,AF112,IF(AE112=1,IF(F112=0.5,0.5,IF(H112=1,0.5,1.5)),IF(F112=0.5,0.5,IF(H112=1,2.5,1.5))))</f>
        <v>1.5</v>
      </c>
      <c r="AH112" s="7">
        <f>IF(AC112="XX",0,1/C112^(1/5)*IF(E112=0,100,1)/(E112+1)^(1/4))</f>
        <v>2.4263223583284943</v>
      </c>
    </row>
    <row r="113" spans="1:34">
      <c r="A113">
        <v>1915</v>
      </c>
      <c r="B113" s="1">
        <v>2612.7228</v>
      </c>
      <c r="C113" s="6">
        <v>1E-3</v>
      </c>
      <c r="D113" t="s">
        <v>0</v>
      </c>
      <c r="E113">
        <v>1</v>
      </c>
      <c r="F113">
        <v>2.5</v>
      </c>
      <c r="G113" t="s">
        <v>2</v>
      </c>
      <c r="H113">
        <v>2</v>
      </c>
      <c r="I113" t="s">
        <v>0</v>
      </c>
      <c r="J113">
        <v>0</v>
      </c>
      <c r="K113">
        <v>3.5</v>
      </c>
      <c r="L113" t="s">
        <v>2</v>
      </c>
      <c r="M113">
        <v>2</v>
      </c>
      <c r="N113" t="s">
        <v>1971</v>
      </c>
      <c r="O113">
        <v>1</v>
      </c>
      <c r="P113" t="str">
        <f>D113&amp;"-"&amp;F113&amp;"-"&amp;G113&amp;"-"&amp;E113&amp;"-"&amp;H113</f>
        <v>X2Pi-2.5-f-1-2</v>
      </c>
      <c r="Q113" t="str">
        <f>I113&amp;"-"&amp;K113&amp;"-"&amp;L113&amp;"-"&amp;J113&amp;"-"&amp;M113</f>
        <v>X2Pi-3.5-f-0-2</v>
      </c>
      <c r="R113">
        <f>B113+S113</f>
        <v>2880.3837339239999</v>
      </c>
      <c r="S113">
        <f>_xlfn.IFNA(VLOOKUP(Q113,'MARVEL-X'!A$2:I$1400,7,FALSE),VLOOKUP(Q113,MARVEL!A$2:J$1522,10,FALSE))</f>
        <v>267.66093392400001</v>
      </c>
      <c r="T113">
        <f>IF(P113=P112,R113+T112,R113)</f>
        <v>8641.1524269170004</v>
      </c>
      <c r="U113">
        <f>IF(P113=P112,1+U112,1)</f>
        <v>3</v>
      </c>
      <c r="V113" t="str">
        <f t="shared" si="1"/>
        <v/>
      </c>
      <c r="W113" t="str">
        <f>IF(V113="","",IF(ABS(V113-R113)&gt;W$1,ABS(V113-R113),""))</f>
        <v/>
      </c>
      <c r="X113" t="str">
        <f>Y113&amp;"-"&amp;Z113&amp;"-"&amp;AC113&amp;"-"&amp;AD113&amp;"-"&amp;AG113</f>
        <v>2.5-f-X-1-1.5</v>
      </c>
      <c r="Y113">
        <f>F113</f>
        <v>2.5</v>
      </c>
      <c r="Z113" s="2" t="str">
        <f>G113</f>
        <v>f</v>
      </c>
      <c r="AA113">
        <f>_xlfn.IFNA(VLOOKUP(X113,'duo-out'!A$2:Q$5000,5,FALSE),E113+10*(H113-1)+1+_xlfn.IFNA(VLOOKUP(D113,states!A$2:C$10,3,FALSE),1))</f>
        <v>4</v>
      </c>
      <c r="AB113" t="str">
        <f>IF(V113="","",V113)</f>
        <v/>
      </c>
      <c r="AC113" s="2" t="str">
        <f>_xlfn.IFNA(VLOOKUP(D113,states!A$2:C$10,2,FALSE),"XX")</f>
        <v>X</v>
      </c>
      <c r="AD113">
        <f>E113</f>
        <v>1</v>
      </c>
      <c r="AE113">
        <f>_xlfn.IFNA(VLOOKUP(D113,states!A$2:D$10,4,FALSE),0)</f>
        <v>1</v>
      </c>
      <c r="AF113">
        <v>0.5</v>
      </c>
      <c r="AG113">
        <f>IF(AE113=0,AF113,IF(AE113=1,IF(F113=0.5,0.5,IF(H113=1,0.5,1.5)),IF(F113=0.5,0.5,IF(H113=1,2.5,1.5))))</f>
        <v>1.5</v>
      </c>
      <c r="AH113" s="7">
        <f>IF(AC113="XX",0,1/C113^(1/5)*IF(E113=0,100,1)/(E113+1)^(1/4))</f>
        <v>3.34766892605235</v>
      </c>
    </row>
    <row r="114" spans="1:34">
      <c r="A114">
        <v>1940</v>
      </c>
      <c r="B114" s="1">
        <v>2813.2004000000002</v>
      </c>
      <c r="C114" s="6">
        <v>1E-3</v>
      </c>
      <c r="D114" t="s">
        <v>0</v>
      </c>
      <c r="E114">
        <v>1</v>
      </c>
      <c r="F114">
        <v>2.5</v>
      </c>
      <c r="G114" t="s">
        <v>2</v>
      </c>
      <c r="H114">
        <v>2</v>
      </c>
      <c r="I114" t="s">
        <v>0</v>
      </c>
      <c r="J114">
        <v>0</v>
      </c>
      <c r="K114">
        <v>1.5</v>
      </c>
      <c r="L114" t="s">
        <v>2</v>
      </c>
      <c r="M114">
        <v>2</v>
      </c>
      <c r="N114" t="s">
        <v>1996</v>
      </c>
      <c r="O114">
        <v>1</v>
      </c>
      <c r="P114" t="str">
        <f>D114&amp;"-"&amp;F114&amp;"-"&amp;G114&amp;"-"&amp;E114&amp;"-"&amp;H114</f>
        <v>X2Pi-2.5-f-1-2</v>
      </c>
      <c r="Q114" t="str">
        <f>I114&amp;"-"&amp;K114&amp;"-"&amp;L114&amp;"-"&amp;J114&amp;"-"&amp;M114</f>
        <v>X2Pi-1.5-f-0-2</v>
      </c>
      <c r="R114">
        <f>B114+S114</f>
        <v>2880.3844590690001</v>
      </c>
      <c r="S114">
        <f>_xlfn.IFNA(VLOOKUP(Q114,'MARVEL-X'!A$2:I$1400,7,FALSE),VLOOKUP(Q114,MARVEL!A$2:J$1522,10,FALSE))</f>
        <v>67.184059069</v>
      </c>
      <c r="T114">
        <f>IF(P114=P113,R114+T113,R114)</f>
        <v>11521.536885986001</v>
      </c>
      <c r="U114">
        <f>IF(P114=P113,1+U113,1)</f>
        <v>4</v>
      </c>
      <c r="V114" t="str">
        <f t="shared" si="1"/>
        <v/>
      </c>
      <c r="W114" t="str">
        <f>IF(V114="","",IF(ABS(V114-R114)&gt;W$1,ABS(V114-R114),""))</f>
        <v/>
      </c>
      <c r="X114" t="str">
        <f>Y114&amp;"-"&amp;Z114&amp;"-"&amp;AC114&amp;"-"&amp;AD114&amp;"-"&amp;AG114</f>
        <v>2.5-f-X-1-1.5</v>
      </c>
      <c r="Y114">
        <f>F114</f>
        <v>2.5</v>
      </c>
      <c r="Z114" s="2" t="str">
        <f>G114</f>
        <v>f</v>
      </c>
      <c r="AA114">
        <f>_xlfn.IFNA(VLOOKUP(X114,'duo-out'!A$2:Q$5000,5,FALSE),E114+10*(H114-1)+1+_xlfn.IFNA(VLOOKUP(D114,states!A$2:C$10,3,FALSE),1))</f>
        <v>4</v>
      </c>
      <c r="AB114" t="str">
        <f>IF(V114="","",V114)</f>
        <v/>
      </c>
      <c r="AC114" s="2" t="str">
        <f>_xlfn.IFNA(VLOOKUP(D114,states!A$2:C$10,2,FALSE),"XX")</f>
        <v>X</v>
      </c>
      <c r="AD114">
        <f>E114</f>
        <v>1</v>
      </c>
      <c r="AE114">
        <f>_xlfn.IFNA(VLOOKUP(D114,states!A$2:D$10,4,FALSE),0)</f>
        <v>1</v>
      </c>
      <c r="AF114">
        <v>0.5</v>
      </c>
      <c r="AG114">
        <f>IF(AE114=0,AF114,IF(AE114=1,IF(F114=0.5,0.5,IF(H114=1,0.5,1.5)),IF(F114=0.5,0.5,IF(H114=1,2.5,1.5))))</f>
        <v>1.5</v>
      </c>
      <c r="AH114" s="7">
        <f>IF(AC114="XX",0,1/C114^(1/5)*IF(E114=0,100,1)/(E114+1)^(1/4))</f>
        <v>3.34766892605235</v>
      </c>
    </row>
    <row r="115" spans="1:34">
      <c r="A115">
        <v>2414</v>
      </c>
      <c r="B115" s="1">
        <v>2727.1860000000001</v>
      </c>
      <c r="C115" s="6">
        <v>0.02</v>
      </c>
      <c r="D115" t="s">
        <v>0</v>
      </c>
      <c r="E115">
        <v>1</v>
      </c>
      <c r="F115">
        <v>2.5</v>
      </c>
      <c r="G115" t="s">
        <v>2</v>
      </c>
      <c r="H115">
        <v>2</v>
      </c>
      <c r="I115" t="s">
        <v>0</v>
      </c>
      <c r="J115">
        <v>0</v>
      </c>
      <c r="K115">
        <v>2.5</v>
      </c>
      <c r="L115" t="s">
        <v>1</v>
      </c>
      <c r="M115">
        <v>2</v>
      </c>
      <c r="N115" t="s">
        <v>2470</v>
      </c>
      <c r="O115">
        <v>1</v>
      </c>
      <c r="P115" t="str">
        <f>D115&amp;"-"&amp;F115&amp;"-"&amp;G115&amp;"-"&amp;E115&amp;"-"&amp;H115</f>
        <v>X2Pi-2.5-f-1-2</v>
      </c>
      <c r="Q115" t="str">
        <f>I115&amp;"-"&amp;K115&amp;"-"&amp;L115&amp;"-"&amp;J115&amp;"-"&amp;M115</f>
        <v>X2Pi-2.5-e-0-2</v>
      </c>
      <c r="R115">
        <f>B115+S115</f>
        <v>2880.3811313020001</v>
      </c>
      <c r="S115">
        <f>_xlfn.IFNA(VLOOKUP(Q115,'MARVEL-X'!A$2:I$1400,7,FALSE),VLOOKUP(Q115,MARVEL!A$2:J$1522,10,FALSE))</f>
        <v>153.19513130199999</v>
      </c>
      <c r="T115">
        <f>IF(P115=P114,R115+T114,R115)</f>
        <v>14401.918017288001</v>
      </c>
      <c r="U115">
        <f>IF(P115=P114,1+U114,1)</f>
        <v>5</v>
      </c>
      <c r="V115">
        <f t="shared" si="1"/>
        <v>2880.3836034576002</v>
      </c>
      <c r="W115" t="str">
        <f>IF(V115="","",IF(ABS(V115-R115)&gt;W$1,ABS(V115-R115),""))</f>
        <v/>
      </c>
      <c r="X115" t="str">
        <f>Y115&amp;"-"&amp;Z115&amp;"-"&amp;AC115&amp;"-"&amp;AD115&amp;"-"&amp;AG115</f>
        <v>2.5-f-X-1-1.5</v>
      </c>
      <c r="Y115">
        <f>F115</f>
        <v>2.5</v>
      </c>
      <c r="Z115" s="2" t="str">
        <f>G115</f>
        <v>f</v>
      </c>
      <c r="AA115">
        <f>_xlfn.IFNA(VLOOKUP(X115,'duo-out'!A$2:Q$5000,5,FALSE),E115+10*(H115-1)+1+_xlfn.IFNA(VLOOKUP(D115,states!A$2:C$10,3,FALSE),1))</f>
        <v>4</v>
      </c>
      <c r="AB115">
        <f>IF(V115="","",V115)</f>
        <v>2880.3836034576002</v>
      </c>
      <c r="AC115" s="2" t="str">
        <f>_xlfn.IFNA(VLOOKUP(D115,states!A$2:C$10,2,FALSE),"XX")</f>
        <v>X</v>
      </c>
      <c r="AD115">
        <f>E115</f>
        <v>1</v>
      </c>
      <c r="AE115">
        <f>_xlfn.IFNA(VLOOKUP(D115,states!A$2:D$10,4,FALSE),0)</f>
        <v>1</v>
      </c>
      <c r="AF115">
        <v>0.5</v>
      </c>
      <c r="AG115">
        <f>IF(AE115=0,AF115,IF(AE115=1,IF(F115=0.5,0.5,IF(H115=1,0.5,1.5)),IF(F115=0.5,0.5,IF(H115=1,2.5,1.5))))</f>
        <v>1.5</v>
      </c>
      <c r="AH115" s="7">
        <f>IF(AC115="XX",0,1/C115^(1/5)*IF(E115=0,100,1)/(E115+1)^(1/4))</f>
        <v>1.8388084971065388</v>
      </c>
    </row>
    <row r="116" spans="1:34">
      <c r="A116">
        <v>1667</v>
      </c>
      <c r="B116" s="1">
        <v>2656.8762999999999</v>
      </c>
      <c r="C116" s="6">
        <v>5.0000000000000001E-3</v>
      </c>
      <c r="D116" t="s">
        <v>0</v>
      </c>
      <c r="E116">
        <v>2</v>
      </c>
      <c r="F116">
        <v>2.5</v>
      </c>
      <c r="G116" t="s">
        <v>2</v>
      </c>
      <c r="H116">
        <v>1</v>
      </c>
      <c r="I116" t="s">
        <v>0</v>
      </c>
      <c r="J116">
        <v>1</v>
      </c>
      <c r="K116">
        <v>1.5</v>
      </c>
      <c r="L116" t="s">
        <v>2</v>
      </c>
      <c r="M116">
        <v>1</v>
      </c>
      <c r="N116" t="s">
        <v>1723</v>
      </c>
      <c r="O116">
        <v>1</v>
      </c>
      <c r="P116" t="str">
        <f>D116&amp;"-"&amp;F116&amp;"-"&amp;G116&amp;"-"&amp;E116&amp;"-"&amp;H116</f>
        <v>X2Pi-2.5-f-2-1</v>
      </c>
      <c r="Q116" t="str">
        <f>I116&amp;"-"&amp;K116&amp;"-"&amp;L116&amp;"-"&amp;J116&amp;"-"&amp;M116</f>
        <v>X2Pi-1.5-f-1-1</v>
      </c>
      <c r="R116">
        <f>B116+S116</f>
        <v>5406.5289090409997</v>
      </c>
      <c r="S116">
        <f>_xlfn.IFNA(VLOOKUP(Q116,'MARVEL-X'!A$2:I$1400,7,FALSE),VLOOKUP(Q116,MARVEL!A$2:J$1522,10,FALSE))</f>
        <v>2749.6526090409998</v>
      </c>
      <c r="T116">
        <f>IF(P116=P115,R116+T115,R116)</f>
        <v>5406.5289090409997</v>
      </c>
      <c r="U116">
        <f>IF(P116=P115,1+U115,1)</f>
        <v>1</v>
      </c>
      <c r="V116" t="str">
        <f t="shared" si="1"/>
        <v/>
      </c>
      <c r="W116" t="str">
        <f>IF(V116="","",IF(ABS(V116-R116)&gt;W$1,ABS(V116-R116),""))</f>
        <v/>
      </c>
      <c r="X116" t="str">
        <f>Y116&amp;"-"&amp;Z116&amp;"-"&amp;AC116&amp;"-"&amp;AD116&amp;"-"&amp;AG116</f>
        <v>2.5-f-X-2-0.5</v>
      </c>
      <c r="Y116">
        <f>F116</f>
        <v>2.5</v>
      </c>
      <c r="Z116" s="2" t="str">
        <f>G116</f>
        <v>f</v>
      </c>
      <c r="AA116">
        <f>_xlfn.IFNA(VLOOKUP(X116,'duo-out'!A$2:Q$5000,5,FALSE),E116+10*(H116-1)+1+_xlfn.IFNA(VLOOKUP(D116,states!A$2:C$10,3,FALSE),1))</f>
        <v>7</v>
      </c>
      <c r="AB116" t="str">
        <f>IF(V116="","",V116)</f>
        <v/>
      </c>
      <c r="AC116" s="2" t="str">
        <f>_xlfn.IFNA(VLOOKUP(D116,states!A$2:C$10,2,FALSE),"XX")</f>
        <v>X</v>
      </c>
      <c r="AD116">
        <f>E116</f>
        <v>2</v>
      </c>
      <c r="AE116">
        <f>_xlfn.IFNA(VLOOKUP(D116,states!A$2:D$10,4,FALSE),0)</f>
        <v>1</v>
      </c>
      <c r="AF116">
        <v>0.5</v>
      </c>
      <c r="AG116">
        <f>IF(AE116=0,AF116,IF(AE116=1,IF(F116=0.5,0.5,IF(H116=1,0.5,1.5)),IF(F116=0.5,0.5,IF(H116=1,2.5,1.5))))</f>
        <v>0.5</v>
      </c>
      <c r="AH116" s="7">
        <f>IF(AC116="XX",0,1/C116^(1/5)*IF(E116=0,100,1)/(E116+1)^(1/4))</f>
        <v>2.1924297443889911</v>
      </c>
    </row>
    <row r="117" spans="1:34">
      <c r="A117">
        <v>1763</v>
      </c>
      <c r="B117" s="1">
        <v>2603.5065</v>
      </c>
      <c r="C117" s="6">
        <v>1.2359999999999999E-2</v>
      </c>
      <c r="D117" t="s">
        <v>0</v>
      </c>
      <c r="E117">
        <v>2</v>
      </c>
      <c r="F117">
        <v>2.5</v>
      </c>
      <c r="G117" t="s">
        <v>2</v>
      </c>
      <c r="H117">
        <v>1</v>
      </c>
      <c r="I117" t="s">
        <v>0</v>
      </c>
      <c r="J117">
        <v>1</v>
      </c>
      <c r="K117">
        <v>2.5</v>
      </c>
      <c r="L117" t="s">
        <v>1</v>
      </c>
      <c r="M117">
        <v>1</v>
      </c>
      <c r="N117" t="s">
        <v>1819</v>
      </c>
      <c r="O117">
        <v>1</v>
      </c>
      <c r="P117" t="str">
        <f>D117&amp;"-"&amp;F117&amp;"-"&amp;G117&amp;"-"&amp;E117&amp;"-"&amp;H117</f>
        <v>X2Pi-2.5-f-2-1</v>
      </c>
      <c r="Q117" t="str">
        <f>I117&amp;"-"&amp;K117&amp;"-"&amp;L117&amp;"-"&amp;J117&amp;"-"&amp;M117</f>
        <v>X2Pi-2.5-e-1-1</v>
      </c>
      <c r="R117">
        <f>B117+S117</f>
        <v>5406.5180306419998</v>
      </c>
      <c r="S117">
        <f>_xlfn.IFNA(VLOOKUP(Q117,'MARVEL-X'!A$2:I$1400,7,FALSE),VLOOKUP(Q117,MARVEL!A$2:J$1522,10,FALSE))</f>
        <v>2803.0115306419998</v>
      </c>
      <c r="T117">
        <f>IF(P117=P116,R117+T116,R117)</f>
        <v>10813.046939682999</v>
      </c>
      <c r="U117">
        <f>IF(P117=P116,1+U116,1)</f>
        <v>2</v>
      </c>
      <c r="V117" t="str">
        <f t="shared" si="1"/>
        <v/>
      </c>
      <c r="W117" t="str">
        <f>IF(V117="","",IF(ABS(V117-R117)&gt;W$1,ABS(V117-R117),""))</f>
        <v/>
      </c>
      <c r="X117" t="str">
        <f>Y117&amp;"-"&amp;Z117&amp;"-"&amp;AC117&amp;"-"&amp;AD117&amp;"-"&amp;AG117</f>
        <v>2.5-f-X-2-0.5</v>
      </c>
      <c r="Y117">
        <f>F117</f>
        <v>2.5</v>
      </c>
      <c r="Z117" s="2" t="str">
        <f>G117</f>
        <v>f</v>
      </c>
      <c r="AA117">
        <f>_xlfn.IFNA(VLOOKUP(X117,'duo-out'!A$2:Q$5000,5,FALSE),E117+10*(H117-1)+1+_xlfn.IFNA(VLOOKUP(D117,states!A$2:C$10,3,FALSE),1))</f>
        <v>7</v>
      </c>
      <c r="AB117" t="str">
        <f>IF(V117="","",V117)</f>
        <v/>
      </c>
      <c r="AC117" s="2" t="str">
        <f>_xlfn.IFNA(VLOOKUP(D117,states!A$2:C$10,2,FALSE),"XX")</f>
        <v>X</v>
      </c>
      <c r="AD117">
        <f>E117</f>
        <v>2</v>
      </c>
      <c r="AE117">
        <f>_xlfn.IFNA(VLOOKUP(D117,states!A$2:D$10,4,FALSE),0)</f>
        <v>1</v>
      </c>
      <c r="AF117">
        <v>0.5</v>
      </c>
      <c r="AG117">
        <f>IF(AE117=0,AF117,IF(AE117=1,IF(F117=0.5,0.5,IF(H117=1,0.5,1.5)),IF(F117=0.5,0.5,IF(H117=1,2.5,1.5))))</f>
        <v>0.5</v>
      </c>
      <c r="AH117" s="7">
        <f>IF(AC117="XX",0,1/C117^(1/5)*IF(E117=0,100,1)/(E117+1)^(1/4))</f>
        <v>1.8294308237898398</v>
      </c>
    </row>
    <row r="118" spans="1:34">
      <c r="A118">
        <v>1701</v>
      </c>
      <c r="B118" s="1">
        <v>2522.5830000000001</v>
      </c>
      <c r="C118" s="6">
        <v>5.0000000000000001E-3</v>
      </c>
      <c r="D118" t="s">
        <v>0</v>
      </c>
      <c r="E118">
        <v>2</v>
      </c>
      <c r="F118">
        <v>2.5</v>
      </c>
      <c r="G118" t="s">
        <v>2</v>
      </c>
      <c r="H118">
        <v>1</v>
      </c>
      <c r="I118" t="s">
        <v>0</v>
      </c>
      <c r="J118">
        <v>1</v>
      </c>
      <c r="K118">
        <v>3.5</v>
      </c>
      <c r="L118" t="s">
        <v>2</v>
      </c>
      <c r="M118">
        <v>1</v>
      </c>
      <c r="N118" t="s">
        <v>1757</v>
      </c>
      <c r="O118">
        <v>1</v>
      </c>
      <c r="P118" t="str">
        <f>D118&amp;"-"&amp;F118&amp;"-"&amp;G118&amp;"-"&amp;E118&amp;"-"&amp;H118</f>
        <v>X2Pi-2.5-f-2-1</v>
      </c>
      <c r="Q118" t="str">
        <f>I118&amp;"-"&amp;K118&amp;"-"&amp;L118&amp;"-"&amp;J118&amp;"-"&amp;M118</f>
        <v>X2Pi-3.5-f-1-1</v>
      </c>
      <c r="R118">
        <f>B118+S118</f>
        <v>5406.5307051529999</v>
      </c>
      <c r="S118">
        <f>_xlfn.IFNA(VLOOKUP(Q118,'MARVEL-X'!A$2:I$1400,7,FALSE),VLOOKUP(Q118,MARVEL!A$2:J$1522,10,FALSE))</f>
        <v>2883.9477051529998</v>
      </c>
      <c r="T118">
        <f>IF(P118=P117,R118+T117,R118)</f>
        <v>16219.577644835999</v>
      </c>
      <c r="U118">
        <f>IF(P118=P117,1+U117,1)</f>
        <v>3</v>
      </c>
      <c r="V118" t="str">
        <f t="shared" si="1"/>
        <v/>
      </c>
      <c r="W118" t="str">
        <f>IF(V118="","",IF(ABS(V118-R118)&gt;W$1,ABS(V118-R118),""))</f>
        <v/>
      </c>
      <c r="X118" t="str">
        <f>Y118&amp;"-"&amp;Z118&amp;"-"&amp;AC118&amp;"-"&amp;AD118&amp;"-"&amp;AG118</f>
        <v>2.5-f-X-2-0.5</v>
      </c>
      <c r="Y118">
        <f>F118</f>
        <v>2.5</v>
      </c>
      <c r="Z118" s="2" t="str">
        <f>G118</f>
        <v>f</v>
      </c>
      <c r="AA118">
        <f>_xlfn.IFNA(VLOOKUP(X118,'duo-out'!A$2:Q$5000,5,FALSE),E118+10*(H118-1)+1+_xlfn.IFNA(VLOOKUP(D118,states!A$2:C$10,3,FALSE),1))</f>
        <v>7</v>
      </c>
      <c r="AB118" t="str">
        <f>IF(V118="","",V118)</f>
        <v/>
      </c>
      <c r="AC118" s="2" t="str">
        <f>_xlfn.IFNA(VLOOKUP(D118,states!A$2:C$10,2,FALSE),"XX")</f>
        <v>X</v>
      </c>
      <c r="AD118">
        <f>E118</f>
        <v>2</v>
      </c>
      <c r="AE118">
        <f>_xlfn.IFNA(VLOOKUP(D118,states!A$2:D$10,4,FALSE),0)</f>
        <v>1</v>
      </c>
      <c r="AF118">
        <v>0.5</v>
      </c>
      <c r="AG118">
        <f>IF(AE118=0,AF118,IF(AE118=1,IF(F118=0.5,0.5,IF(H118=1,0.5,1.5)),IF(F118=0.5,0.5,IF(H118=1,2.5,1.5))))</f>
        <v>0.5</v>
      </c>
      <c r="AH118" s="7">
        <f>IF(AC118="XX",0,1/C118^(1/5)*IF(E118=0,100,1)/(E118+1)^(1/4))</f>
        <v>2.1924297443889911</v>
      </c>
    </row>
    <row r="119" spans="1:34">
      <c r="A119">
        <v>2452</v>
      </c>
      <c r="B119" s="1">
        <v>2603.518</v>
      </c>
      <c r="C119" s="6">
        <v>0.02</v>
      </c>
      <c r="D119" t="s">
        <v>0</v>
      </c>
      <c r="E119">
        <v>2</v>
      </c>
      <c r="F119">
        <v>2.5</v>
      </c>
      <c r="G119" t="s">
        <v>2</v>
      </c>
      <c r="H119">
        <v>1</v>
      </c>
      <c r="I119" t="s">
        <v>0</v>
      </c>
      <c r="J119">
        <v>1</v>
      </c>
      <c r="K119">
        <v>2.5</v>
      </c>
      <c r="L119" t="s">
        <v>1</v>
      </c>
      <c r="M119">
        <v>1</v>
      </c>
      <c r="N119" t="s">
        <v>2508</v>
      </c>
      <c r="O119">
        <v>1</v>
      </c>
      <c r="P119" t="str">
        <f>D119&amp;"-"&amp;F119&amp;"-"&amp;G119&amp;"-"&amp;E119&amp;"-"&amp;H119</f>
        <v>X2Pi-2.5-f-2-1</v>
      </c>
      <c r="Q119" t="str">
        <f>I119&amp;"-"&amp;K119&amp;"-"&amp;L119&amp;"-"&amp;J119&amp;"-"&amp;M119</f>
        <v>X2Pi-2.5-e-1-1</v>
      </c>
      <c r="R119">
        <f>B119+S119</f>
        <v>5406.5295306419994</v>
      </c>
      <c r="S119">
        <f>_xlfn.IFNA(VLOOKUP(Q119,'MARVEL-X'!A$2:I$1400,7,FALSE),VLOOKUP(Q119,MARVEL!A$2:J$1522,10,FALSE))</f>
        <v>2803.0115306419998</v>
      </c>
      <c r="T119">
        <f>IF(P119=P118,R119+T118,R119)</f>
        <v>21626.107175477999</v>
      </c>
      <c r="U119">
        <f>IF(P119=P118,1+U118,1)</f>
        <v>4</v>
      </c>
      <c r="V119">
        <f t="shared" si="1"/>
        <v>5406.5267938694997</v>
      </c>
      <c r="W119" t="str">
        <f>IF(V119="","",IF(ABS(V119-R119)&gt;W$1,ABS(V119-R119),""))</f>
        <v/>
      </c>
      <c r="X119" t="str">
        <f>Y119&amp;"-"&amp;Z119&amp;"-"&amp;AC119&amp;"-"&amp;AD119&amp;"-"&amp;AG119</f>
        <v>2.5-f-X-2-0.5</v>
      </c>
      <c r="Y119">
        <f>F119</f>
        <v>2.5</v>
      </c>
      <c r="Z119" s="2" t="str">
        <f>G119</f>
        <v>f</v>
      </c>
      <c r="AA119">
        <f>_xlfn.IFNA(VLOOKUP(X119,'duo-out'!A$2:Q$5000,5,FALSE),E119+10*(H119-1)+1+_xlfn.IFNA(VLOOKUP(D119,states!A$2:C$10,3,FALSE),1))</f>
        <v>7</v>
      </c>
      <c r="AB119">
        <f>IF(V119="","",V119)</f>
        <v>5406.5267938694997</v>
      </c>
      <c r="AC119" s="2" t="str">
        <f>_xlfn.IFNA(VLOOKUP(D119,states!A$2:C$10,2,FALSE),"XX")</f>
        <v>X</v>
      </c>
      <c r="AD119">
        <f>E119</f>
        <v>2</v>
      </c>
      <c r="AE119">
        <f>_xlfn.IFNA(VLOOKUP(D119,states!A$2:D$10,4,FALSE),0)</f>
        <v>1</v>
      </c>
      <c r="AF119">
        <v>0.5</v>
      </c>
      <c r="AG119">
        <f>IF(AE119=0,AF119,IF(AE119=1,IF(F119=0.5,0.5,IF(H119=1,0.5,1.5)),IF(F119=0.5,0.5,IF(H119=1,2.5,1.5))))</f>
        <v>0.5</v>
      </c>
      <c r="AH119" s="7">
        <f>IF(AC119="XX",0,1/C119^(1/5)*IF(E119=0,100,1)/(E119+1)^(1/4))</f>
        <v>1.6615510422402757</v>
      </c>
    </row>
    <row r="120" spans="1:34">
      <c r="A120">
        <v>1686</v>
      </c>
      <c r="B120" s="1">
        <v>2683.9733000000001</v>
      </c>
      <c r="C120" s="6">
        <v>5.0000000000000001E-3</v>
      </c>
      <c r="D120" t="s">
        <v>0</v>
      </c>
      <c r="E120">
        <v>2</v>
      </c>
      <c r="F120">
        <v>2.5</v>
      </c>
      <c r="G120" t="s">
        <v>2</v>
      </c>
      <c r="H120">
        <v>2</v>
      </c>
      <c r="I120" t="s">
        <v>0</v>
      </c>
      <c r="J120">
        <v>1</v>
      </c>
      <c r="K120">
        <v>1.5</v>
      </c>
      <c r="L120" t="s">
        <v>2</v>
      </c>
      <c r="M120">
        <v>2</v>
      </c>
      <c r="N120" t="s">
        <v>1742</v>
      </c>
      <c r="O120">
        <v>1</v>
      </c>
      <c r="P120" t="str">
        <f>D120&amp;"-"&amp;F120&amp;"-"&amp;G120&amp;"-"&amp;E120&amp;"-"&amp;H120</f>
        <v>X2Pi-2.5-f-2-2</v>
      </c>
      <c r="Q120" t="str">
        <f>I120&amp;"-"&amp;K120&amp;"-"&amp;L120&amp;"-"&amp;J120&amp;"-"&amp;M120</f>
        <v>X2Pi-1.5-f-1-2</v>
      </c>
      <c r="R120">
        <f>B120+S120</f>
        <v>5481.0919183750002</v>
      </c>
      <c r="S120">
        <f>_xlfn.IFNA(VLOOKUP(Q120,'MARVEL-X'!A$2:I$1400,7,FALSE),VLOOKUP(Q120,MARVEL!A$2:J$1522,10,FALSE))</f>
        <v>2797.1186183750001</v>
      </c>
      <c r="T120">
        <f>IF(P120=P119,R120+T119,R120)</f>
        <v>5481.0919183750002</v>
      </c>
      <c r="U120">
        <f>IF(P120=P119,1+U119,1)</f>
        <v>1</v>
      </c>
      <c r="V120" t="str">
        <f t="shared" si="1"/>
        <v/>
      </c>
      <c r="W120" t="str">
        <f>IF(V120="","",IF(ABS(V120-R120)&gt;W$1,ABS(V120-R120),""))</f>
        <v/>
      </c>
      <c r="X120" t="str">
        <f>Y120&amp;"-"&amp;Z120&amp;"-"&amp;AC120&amp;"-"&amp;AD120&amp;"-"&amp;AG120</f>
        <v>2.5-f-X-2-1.5</v>
      </c>
      <c r="Y120">
        <f>F120</f>
        <v>2.5</v>
      </c>
      <c r="Z120" s="2" t="str">
        <f>G120</f>
        <v>f</v>
      </c>
      <c r="AA120">
        <f>_xlfn.IFNA(VLOOKUP(X120,'duo-out'!A$2:Q$5000,5,FALSE),E120+10*(H120-1)+1+_xlfn.IFNA(VLOOKUP(D120,states!A$2:C$10,3,FALSE),1))</f>
        <v>8</v>
      </c>
      <c r="AB120" t="str">
        <f>IF(V120="","",V120)</f>
        <v/>
      </c>
      <c r="AC120" s="2" t="str">
        <f>_xlfn.IFNA(VLOOKUP(D120,states!A$2:C$10,2,FALSE),"XX")</f>
        <v>X</v>
      </c>
      <c r="AD120">
        <f>E120</f>
        <v>2</v>
      </c>
      <c r="AE120">
        <f>_xlfn.IFNA(VLOOKUP(D120,states!A$2:D$10,4,FALSE),0)</f>
        <v>1</v>
      </c>
      <c r="AF120">
        <v>0.5</v>
      </c>
      <c r="AG120">
        <f>IF(AE120=0,AF120,IF(AE120=1,IF(F120=0.5,0.5,IF(H120=1,0.5,1.5)),IF(F120=0.5,0.5,IF(H120=1,2.5,1.5))))</f>
        <v>1.5</v>
      </c>
      <c r="AH120" s="7">
        <f>IF(AC120="XX",0,1/C120^(1/5)*IF(E120=0,100,1)/(E120+1)^(1/4))</f>
        <v>2.1924297443889911</v>
      </c>
    </row>
    <row r="121" spans="1:34">
      <c r="A121">
        <v>1714</v>
      </c>
      <c r="B121" s="1">
        <v>2491.0104000000001</v>
      </c>
      <c r="C121" s="6">
        <v>5.0000000000000001E-3</v>
      </c>
      <c r="D121" t="s">
        <v>0</v>
      </c>
      <c r="E121">
        <v>2</v>
      </c>
      <c r="F121">
        <v>2.5</v>
      </c>
      <c r="G121" t="s">
        <v>2</v>
      </c>
      <c r="H121">
        <v>2</v>
      </c>
      <c r="I121" t="s">
        <v>0</v>
      </c>
      <c r="J121">
        <v>1</v>
      </c>
      <c r="K121">
        <v>3.5</v>
      </c>
      <c r="L121" t="s">
        <v>2</v>
      </c>
      <c r="M121">
        <v>2</v>
      </c>
      <c r="N121" t="s">
        <v>1770</v>
      </c>
      <c r="O121">
        <v>1</v>
      </c>
      <c r="P121" t="str">
        <f>D121&amp;"-"&amp;F121&amp;"-"&amp;G121&amp;"-"&amp;E121&amp;"-"&amp;H121</f>
        <v>X2Pi-2.5-f-2-2</v>
      </c>
      <c r="Q121" t="str">
        <f>I121&amp;"-"&amp;K121&amp;"-"&amp;L121&amp;"-"&amp;J121&amp;"-"&amp;M121</f>
        <v>X2Pi-3.5-f-1-2</v>
      </c>
      <c r="R121">
        <f>B121+S121</f>
        <v>5481.098075551</v>
      </c>
      <c r="S121">
        <f>_xlfn.IFNA(VLOOKUP(Q121,'MARVEL-X'!A$2:I$1400,7,FALSE),VLOOKUP(Q121,MARVEL!A$2:J$1522,10,FALSE))</f>
        <v>2990.0876755509998</v>
      </c>
      <c r="T121">
        <f>IF(P121=P120,R121+T120,R121)</f>
        <v>10962.189993926</v>
      </c>
      <c r="U121">
        <f>IF(P121=P120,1+U120,1)</f>
        <v>2</v>
      </c>
      <c r="V121" t="str">
        <f t="shared" si="1"/>
        <v/>
      </c>
      <c r="W121" t="str">
        <f>IF(V121="","",IF(ABS(V121-R121)&gt;W$1,ABS(V121-R121),""))</f>
        <v/>
      </c>
      <c r="X121" t="str">
        <f>Y121&amp;"-"&amp;Z121&amp;"-"&amp;AC121&amp;"-"&amp;AD121&amp;"-"&amp;AG121</f>
        <v>2.5-f-X-2-1.5</v>
      </c>
      <c r="Y121">
        <f>F121</f>
        <v>2.5</v>
      </c>
      <c r="Z121" s="2" t="str">
        <f>G121</f>
        <v>f</v>
      </c>
      <c r="AA121">
        <f>_xlfn.IFNA(VLOOKUP(X121,'duo-out'!A$2:Q$5000,5,FALSE),E121+10*(H121-1)+1+_xlfn.IFNA(VLOOKUP(D121,states!A$2:C$10,3,FALSE),1))</f>
        <v>8</v>
      </c>
      <c r="AB121" t="str">
        <f>IF(V121="","",V121)</f>
        <v/>
      </c>
      <c r="AC121" s="2" t="str">
        <f>_xlfn.IFNA(VLOOKUP(D121,states!A$2:C$10,2,FALSE),"XX")</f>
        <v>X</v>
      </c>
      <c r="AD121">
        <f>E121</f>
        <v>2</v>
      </c>
      <c r="AE121">
        <f>_xlfn.IFNA(VLOOKUP(D121,states!A$2:D$10,4,FALSE),0)</f>
        <v>1</v>
      </c>
      <c r="AF121">
        <v>0.5</v>
      </c>
      <c r="AG121">
        <f>IF(AE121=0,AF121,IF(AE121=1,IF(F121=0.5,0.5,IF(H121=1,0.5,1.5)),IF(F121=0.5,0.5,IF(H121=1,2.5,1.5))))</f>
        <v>1.5</v>
      </c>
      <c r="AH121" s="7">
        <f>IF(AC121="XX",0,1/C121^(1/5)*IF(E121=0,100,1)/(E121+1)^(1/4))</f>
        <v>2.1924297443889911</v>
      </c>
    </row>
    <row r="122" spans="1:34">
      <c r="A122">
        <v>2458</v>
      </c>
      <c r="B122" s="1">
        <v>2601.1779999999999</v>
      </c>
      <c r="C122" s="6">
        <v>0.02</v>
      </c>
      <c r="D122" t="s">
        <v>0</v>
      </c>
      <c r="E122">
        <v>2</v>
      </c>
      <c r="F122">
        <v>2.5</v>
      </c>
      <c r="G122" t="s">
        <v>2</v>
      </c>
      <c r="H122">
        <v>2</v>
      </c>
      <c r="I122" t="s">
        <v>0</v>
      </c>
      <c r="J122">
        <v>1</v>
      </c>
      <c r="K122">
        <v>2.5</v>
      </c>
      <c r="L122" t="s">
        <v>1</v>
      </c>
      <c r="M122">
        <v>2</v>
      </c>
      <c r="N122" t="s">
        <v>2514</v>
      </c>
      <c r="O122">
        <v>1</v>
      </c>
      <c r="P122" t="str">
        <f>D122&amp;"-"&amp;F122&amp;"-"&amp;G122&amp;"-"&amp;E122&amp;"-"&amp;H122</f>
        <v>X2Pi-2.5-f-2-2</v>
      </c>
      <c r="Q122" t="str">
        <f>I122&amp;"-"&amp;K122&amp;"-"&amp;L122&amp;"-"&amp;J122&amp;"-"&amp;M122</f>
        <v>X2Pi-2.5-e-1-2</v>
      </c>
      <c r="R122">
        <f>B122+S122</f>
        <v>5481.090117621</v>
      </c>
      <c r="S122">
        <f>_xlfn.IFNA(VLOOKUP(Q122,'MARVEL-X'!A$2:I$1400,7,FALSE),VLOOKUP(Q122,MARVEL!A$2:J$1522,10,FALSE))</f>
        <v>2879.9121176210001</v>
      </c>
      <c r="T122">
        <f>IF(P122=P121,R122+T121,R122)</f>
        <v>16443.280111546999</v>
      </c>
      <c r="U122">
        <f>IF(P122=P121,1+U121,1)</f>
        <v>3</v>
      </c>
      <c r="V122">
        <f t="shared" si="1"/>
        <v>5481.0933705156667</v>
      </c>
      <c r="W122" t="str">
        <f>IF(V122="","",IF(ABS(V122-R122)&gt;W$1,ABS(V122-R122),""))</f>
        <v/>
      </c>
      <c r="X122" t="str">
        <f>Y122&amp;"-"&amp;Z122&amp;"-"&amp;AC122&amp;"-"&amp;AD122&amp;"-"&amp;AG122</f>
        <v>2.5-f-X-2-1.5</v>
      </c>
      <c r="Y122">
        <f>F122</f>
        <v>2.5</v>
      </c>
      <c r="Z122" s="2" t="str">
        <f>G122</f>
        <v>f</v>
      </c>
      <c r="AA122">
        <f>_xlfn.IFNA(VLOOKUP(X122,'duo-out'!A$2:Q$5000,5,FALSE),E122+10*(H122-1)+1+_xlfn.IFNA(VLOOKUP(D122,states!A$2:C$10,3,FALSE),1))</f>
        <v>8</v>
      </c>
      <c r="AB122">
        <f>IF(V122="","",V122)</f>
        <v>5481.0933705156667</v>
      </c>
      <c r="AC122" s="2" t="str">
        <f>_xlfn.IFNA(VLOOKUP(D122,states!A$2:C$10,2,FALSE),"XX")</f>
        <v>X</v>
      </c>
      <c r="AD122">
        <f>E122</f>
        <v>2</v>
      </c>
      <c r="AE122">
        <f>_xlfn.IFNA(VLOOKUP(D122,states!A$2:D$10,4,FALSE),0)</f>
        <v>1</v>
      </c>
      <c r="AF122">
        <v>0.5</v>
      </c>
      <c r="AG122">
        <f>IF(AE122=0,AF122,IF(AE122=1,IF(F122=0.5,0.5,IF(H122=1,0.5,1.5)),IF(F122=0.5,0.5,IF(H122=1,2.5,1.5))))</f>
        <v>1.5</v>
      </c>
      <c r="AH122" s="7">
        <f>IF(AC122="XX",0,1/C122^(1/5)*IF(E122=0,100,1)/(E122+1)^(1/4))</f>
        <v>1.6615510422402757</v>
      </c>
    </row>
    <row r="123" spans="1:34">
      <c r="A123">
        <v>1748</v>
      </c>
      <c r="B123" s="1">
        <v>2401.1078000000002</v>
      </c>
      <c r="C123" s="6">
        <v>5.0000000000000001E-3</v>
      </c>
      <c r="D123" t="s">
        <v>0</v>
      </c>
      <c r="E123">
        <v>3</v>
      </c>
      <c r="F123">
        <v>2.5</v>
      </c>
      <c r="G123" t="s">
        <v>2</v>
      </c>
      <c r="H123">
        <v>1</v>
      </c>
      <c r="I123" t="s">
        <v>0</v>
      </c>
      <c r="J123">
        <v>2</v>
      </c>
      <c r="K123">
        <v>3.5</v>
      </c>
      <c r="L123" t="s">
        <v>2</v>
      </c>
      <c r="M123">
        <v>1</v>
      </c>
      <c r="N123" t="s">
        <v>1804</v>
      </c>
      <c r="O123">
        <v>1</v>
      </c>
      <c r="P123" t="str">
        <f>D123&amp;"-"&amp;F123&amp;"-"&amp;G123&amp;"-"&amp;E123&amp;"-"&amp;H123</f>
        <v>X2Pi-2.5-f-3-1</v>
      </c>
      <c r="Q123" t="str">
        <f>I123&amp;"-"&amp;K123&amp;"-"&amp;L123&amp;"-"&amp;J123&amp;"-"&amp;M123</f>
        <v>X2Pi-3.5-f-2-1</v>
      </c>
      <c r="R123">
        <f>B123+S123</f>
        <v>7885.606211712</v>
      </c>
      <c r="S123">
        <f>_xlfn.IFNA(VLOOKUP(Q123,'MARVEL-X'!A$2:I$1400,7,FALSE),VLOOKUP(Q123,MARVEL!A$2:J$1522,10,FALSE))</f>
        <v>5484.4984117120002</v>
      </c>
      <c r="T123">
        <f>IF(P123=P122,R123+T122,R123)</f>
        <v>7885.606211712</v>
      </c>
      <c r="U123">
        <f>IF(P123=P122,1+U122,1)</f>
        <v>1</v>
      </c>
      <c r="V123" t="str">
        <f t="shared" si="1"/>
        <v/>
      </c>
      <c r="W123" t="str">
        <f>IF(V123="","",IF(ABS(V123-R123)&gt;W$1,ABS(V123-R123),""))</f>
        <v/>
      </c>
      <c r="X123" t="str">
        <f>Y123&amp;"-"&amp;Z123&amp;"-"&amp;AC123&amp;"-"&amp;AD123&amp;"-"&amp;AG123</f>
        <v>2.5-f-X-3-0.5</v>
      </c>
      <c r="Y123">
        <f>F123</f>
        <v>2.5</v>
      </c>
      <c r="Z123" s="2" t="str">
        <f>G123</f>
        <v>f</v>
      </c>
      <c r="AA123">
        <f>_xlfn.IFNA(VLOOKUP(X123,'duo-out'!A$2:Q$5000,5,FALSE),E123+10*(H123-1)+1+_xlfn.IFNA(VLOOKUP(D123,states!A$2:C$10,3,FALSE),1))</f>
        <v>11</v>
      </c>
      <c r="AB123" t="str">
        <f>IF(V123="","",V123)</f>
        <v/>
      </c>
      <c r="AC123" s="2" t="str">
        <f>_xlfn.IFNA(VLOOKUP(D123,states!A$2:C$10,2,FALSE),"XX")</f>
        <v>X</v>
      </c>
      <c r="AD123">
        <f>E123</f>
        <v>3</v>
      </c>
      <c r="AE123">
        <f>_xlfn.IFNA(VLOOKUP(D123,states!A$2:D$10,4,FALSE),0)</f>
        <v>1</v>
      </c>
      <c r="AF123">
        <v>0.5</v>
      </c>
      <c r="AG123">
        <f>IF(AE123=0,AF123,IF(AE123=1,IF(F123=0.5,0.5,IF(H123=1,0.5,1.5)),IF(F123=0.5,0.5,IF(H123=1,2.5,1.5))))</f>
        <v>0.5</v>
      </c>
      <c r="AH123" s="7">
        <f>IF(AC123="XX",0,1/C123^(1/5)*IF(E123=0,100,1)/(E123+1)^(1/4))</f>
        <v>2.0402857733683697</v>
      </c>
    </row>
    <row r="124" spans="1:34">
      <c r="A124">
        <v>1725</v>
      </c>
      <c r="B124" s="1">
        <v>2530.2379000000001</v>
      </c>
      <c r="C124" s="6">
        <v>5.0000000000000001E-3</v>
      </c>
      <c r="D124" t="s">
        <v>0</v>
      </c>
      <c r="E124">
        <v>3</v>
      </c>
      <c r="F124">
        <v>2.5</v>
      </c>
      <c r="G124" t="s">
        <v>2</v>
      </c>
      <c r="H124">
        <v>1</v>
      </c>
      <c r="I124" t="s">
        <v>0</v>
      </c>
      <c r="J124">
        <v>2</v>
      </c>
      <c r="K124">
        <v>1.5</v>
      </c>
      <c r="L124" t="s">
        <v>2</v>
      </c>
      <c r="M124">
        <v>1</v>
      </c>
      <c r="N124" t="s">
        <v>1781</v>
      </c>
      <c r="O124">
        <v>1</v>
      </c>
      <c r="P124" t="str">
        <f>D124&amp;"-"&amp;F124&amp;"-"&amp;G124&amp;"-"&amp;E124&amp;"-"&amp;H124</f>
        <v>X2Pi-2.5-f-3-1</v>
      </c>
      <c r="Q124" t="str">
        <f>I124&amp;"-"&amp;K124&amp;"-"&amp;L124&amp;"-"&amp;J124&amp;"-"&amp;M124</f>
        <v>X2Pi-1.5-f-2-1</v>
      </c>
      <c r="R124">
        <f>B124+S124</f>
        <v>7885.6049670359998</v>
      </c>
      <c r="S124">
        <f>_xlfn.IFNA(VLOOKUP(Q124,'MARVEL-X'!A$2:I$1400,7,FALSE),VLOOKUP(Q124,MARVEL!A$2:J$1522,10,FALSE))</f>
        <v>5355.3670670359998</v>
      </c>
      <c r="T124">
        <f>IF(P124=P123,R124+T123,R124)</f>
        <v>15771.211178747999</v>
      </c>
      <c r="U124">
        <f>IF(P124=P123,1+U123,1)</f>
        <v>2</v>
      </c>
      <c r="V124" t="str">
        <f t="shared" si="1"/>
        <v/>
      </c>
      <c r="W124" t="str">
        <f>IF(V124="","",IF(ABS(V124-R124)&gt;W$1,ABS(V124-R124),""))</f>
        <v/>
      </c>
      <c r="X124" t="str">
        <f>Y124&amp;"-"&amp;Z124&amp;"-"&amp;AC124&amp;"-"&amp;AD124&amp;"-"&amp;AG124</f>
        <v>2.5-f-X-3-0.5</v>
      </c>
      <c r="Y124">
        <f>F124</f>
        <v>2.5</v>
      </c>
      <c r="Z124" s="2" t="str">
        <f>G124</f>
        <v>f</v>
      </c>
      <c r="AA124">
        <f>_xlfn.IFNA(VLOOKUP(X124,'duo-out'!A$2:Q$5000,5,FALSE),E124+10*(H124-1)+1+_xlfn.IFNA(VLOOKUP(D124,states!A$2:C$10,3,FALSE),1))</f>
        <v>11</v>
      </c>
      <c r="AB124" t="str">
        <f>IF(V124="","",V124)</f>
        <v/>
      </c>
      <c r="AC124" s="2" t="str">
        <f>_xlfn.IFNA(VLOOKUP(D124,states!A$2:C$10,2,FALSE),"XX")</f>
        <v>X</v>
      </c>
      <c r="AD124">
        <f>E124</f>
        <v>3</v>
      </c>
      <c r="AE124">
        <f>_xlfn.IFNA(VLOOKUP(D124,states!A$2:D$10,4,FALSE),0)</f>
        <v>1</v>
      </c>
      <c r="AF124">
        <v>0.5</v>
      </c>
      <c r="AG124">
        <f>IF(AE124=0,AF124,IF(AE124=1,IF(F124=0.5,0.5,IF(H124=1,0.5,1.5)),IF(F124=0.5,0.5,IF(H124=1,2.5,1.5))))</f>
        <v>0.5</v>
      </c>
      <c r="AH124" s="7">
        <f>IF(AC124="XX",0,1/C124^(1/5)*IF(E124=0,100,1)/(E124+1)^(1/4))</f>
        <v>2.0402857733683697</v>
      </c>
    </row>
    <row r="125" spans="1:34">
      <c r="A125">
        <v>2492</v>
      </c>
      <c r="B125" s="1">
        <v>2478.9209999999998</v>
      </c>
      <c r="C125" s="6">
        <v>0.02</v>
      </c>
      <c r="D125" t="s">
        <v>0</v>
      </c>
      <c r="E125">
        <v>3</v>
      </c>
      <c r="F125">
        <v>2.5</v>
      </c>
      <c r="G125" t="s">
        <v>2</v>
      </c>
      <c r="H125">
        <v>1</v>
      </c>
      <c r="I125" t="s">
        <v>0</v>
      </c>
      <c r="J125">
        <v>2</v>
      </c>
      <c r="K125">
        <v>2.5</v>
      </c>
      <c r="L125" t="s">
        <v>1</v>
      </c>
      <c r="M125">
        <v>1</v>
      </c>
      <c r="N125" t="s">
        <v>2548</v>
      </c>
      <c r="O125">
        <v>1</v>
      </c>
      <c r="P125" t="str">
        <f>D125&amp;"-"&amp;F125&amp;"-"&amp;G125&amp;"-"&amp;E125&amp;"-"&amp;H125</f>
        <v>X2Pi-2.5-f-3-1</v>
      </c>
      <c r="Q125" t="str">
        <f>I125&amp;"-"&amp;K125&amp;"-"&amp;L125&amp;"-"&amp;J125&amp;"-"&amp;M125</f>
        <v>X2Pi-2.5-e-2-1</v>
      </c>
      <c r="R125">
        <f>B125+S125</f>
        <v>7885.596105872999</v>
      </c>
      <c r="S125">
        <f>_xlfn.IFNA(VLOOKUP(Q125,'MARVEL-X'!A$2:I$1400,7,FALSE),VLOOKUP(Q125,MARVEL!A$2:J$1522,10,FALSE))</f>
        <v>5406.6751058729997</v>
      </c>
      <c r="T125">
        <f>IF(P125=P124,R125+T124,R125)</f>
        <v>23656.807284620998</v>
      </c>
      <c r="U125">
        <f>IF(P125=P124,1+U124,1)</f>
        <v>3</v>
      </c>
      <c r="V125">
        <f t="shared" si="1"/>
        <v>7885.6024282069993</v>
      </c>
      <c r="W125" t="str">
        <f>IF(V125="","",IF(ABS(V125-R125)&gt;W$1,ABS(V125-R125),""))</f>
        <v/>
      </c>
      <c r="X125" t="str">
        <f>Y125&amp;"-"&amp;Z125&amp;"-"&amp;AC125&amp;"-"&amp;AD125&amp;"-"&amp;AG125</f>
        <v>2.5-f-X-3-0.5</v>
      </c>
      <c r="Y125">
        <f>F125</f>
        <v>2.5</v>
      </c>
      <c r="Z125" s="2" t="str">
        <f>G125</f>
        <v>f</v>
      </c>
      <c r="AA125">
        <f>_xlfn.IFNA(VLOOKUP(X125,'duo-out'!A$2:Q$5000,5,FALSE),E125+10*(H125-1)+1+_xlfn.IFNA(VLOOKUP(D125,states!A$2:C$10,3,FALSE),1))</f>
        <v>11</v>
      </c>
      <c r="AB125">
        <f>IF(V125="","",V125)</f>
        <v>7885.6024282069993</v>
      </c>
      <c r="AC125" s="2" t="str">
        <f>_xlfn.IFNA(VLOOKUP(D125,states!A$2:C$10,2,FALSE),"XX")</f>
        <v>X</v>
      </c>
      <c r="AD125">
        <f>E125</f>
        <v>3</v>
      </c>
      <c r="AE125">
        <f>_xlfn.IFNA(VLOOKUP(D125,states!A$2:D$10,4,FALSE),0)</f>
        <v>1</v>
      </c>
      <c r="AF125">
        <v>0.5</v>
      </c>
      <c r="AG125">
        <f>IF(AE125=0,AF125,IF(AE125=1,IF(F125=0.5,0.5,IF(H125=1,0.5,1.5)),IF(F125=0.5,0.5,IF(H125=1,2.5,1.5))))</f>
        <v>0.5</v>
      </c>
      <c r="AH125" s="7">
        <f>IF(AC125="XX",0,1/C125^(1/5)*IF(E125=0,100,1)/(E125+1)^(1/4))</f>
        <v>1.5462474735549587</v>
      </c>
    </row>
    <row r="126" spans="1:34">
      <c r="A126">
        <v>2275</v>
      </c>
      <c r="B126" s="1">
        <v>2370.6831999999999</v>
      </c>
      <c r="C126" s="6">
        <v>5.0000000000000001E-3</v>
      </c>
      <c r="D126" t="s">
        <v>0</v>
      </c>
      <c r="E126">
        <v>3</v>
      </c>
      <c r="F126">
        <v>2.5</v>
      </c>
      <c r="G126" t="s">
        <v>2</v>
      </c>
      <c r="H126">
        <v>2</v>
      </c>
      <c r="I126" t="s">
        <v>0</v>
      </c>
      <c r="J126">
        <v>2</v>
      </c>
      <c r="K126">
        <v>3.5</v>
      </c>
      <c r="L126" t="s">
        <v>2</v>
      </c>
      <c r="M126">
        <v>2</v>
      </c>
      <c r="N126" t="s">
        <v>2331</v>
      </c>
      <c r="O126">
        <v>1</v>
      </c>
      <c r="P126" t="str">
        <f>D126&amp;"-"&amp;F126&amp;"-"&amp;G126&amp;"-"&amp;E126&amp;"-"&amp;H126</f>
        <v>X2Pi-2.5-f-3-2</v>
      </c>
      <c r="Q126" t="str">
        <f>I126&amp;"-"&amp;K126&amp;"-"&amp;L126&amp;"-"&amp;J126&amp;"-"&amp;M126</f>
        <v>X2Pi-3.5-f-2-2</v>
      </c>
      <c r="R126">
        <f>B126+S126</f>
        <v>7957.2421241459997</v>
      </c>
      <c r="S126">
        <f>_xlfn.IFNA(VLOOKUP(Q126,'MARVEL-X'!A$2:I$1400,7,FALSE),VLOOKUP(Q126,MARVEL!A$2:J$1522,10,FALSE))</f>
        <v>5586.5589241460002</v>
      </c>
      <c r="T126">
        <f>IF(P126=P125,R126+T125,R126)</f>
        <v>7957.2421241459997</v>
      </c>
      <c r="U126">
        <f>IF(P126=P125,1+U125,1)</f>
        <v>1</v>
      </c>
      <c r="V126" t="str">
        <f t="shared" si="1"/>
        <v/>
      </c>
      <c r="W126" t="str">
        <f>IF(V126="","",IF(ABS(V126-R126)&gt;W$1,ABS(V126-R126),""))</f>
        <v/>
      </c>
      <c r="X126" t="str">
        <f>Y126&amp;"-"&amp;Z126&amp;"-"&amp;AC126&amp;"-"&amp;AD126&amp;"-"&amp;AG126</f>
        <v>2.5-f-X-3-1.5</v>
      </c>
      <c r="Y126">
        <f>F126</f>
        <v>2.5</v>
      </c>
      <c r="Z126" s="2" t="str">
        <f>G126</f>
        <v>f</v>
      </c>
      <c r="AA126">
        <f>_xlfn.IFNA(VLOOKUP(X126,'duo-out'!A$2:Q$5000,5,FALSE),E126+10*(H126-1)+1+_xlfn.IFNA(VLOOKUP(D126,states!A$2:C$10,3,FALSE),1))</f>
        <v>12</v>
      </c>
      <c r="AB126" t="str">
        <f>IF(V126="","",V126)</f>
        <v/>
      </c>
      <c r="AC126" s="2" t="str">
        <f>_xlfn.IFNA(VLOOKUP(D126,states!A$2:C$10,2,FALSE),"XX")</f>
        <v>X</v>
      </c>
      <c r="AD126">
        <f>E126</f>
        <v>3</v>
      </c>
      <c r="AE126">
        <f>_xlfn.IFNA(VLOOKUP(D126,states!A$2:D$10,4,FALSE),0)</f>
        <v>1</v>
      </c>
      <c r="AF126">
        <v>0.5</v>
      </c>
      <c r="AG126">
        <f>IF(AE126=0,AF126,IF(AE126=1,IF(F126=0.5,0.5,IF(H126=1,0.5,1.5)),IF(F126=0.5,0.5,IF(H126=1,2.5,1.5))))</f>
        <v>1.5</v>
      </c>
      <c r="AH126" s="7">
        <f>IF(AC126="XX",0,1/C126^(1/5)*IF(E126=0,100,1)/(E126+1)^(1/4))</f>
        <v>2.0402857733683697</v>
      </c>
    </row>
    <row r="127" spans="1:34">
      <c r="A127">
        <v>1755</v>
      </c>
      <c r="B127" s="1">
        <v>2370.6851999999999</v>
      </c>
      <c r="C127" s="6">
        <v>5.0000000000000001E-3</v>
      </c>
      <c r="D127" t="s">
        <v>0</v>
      </c>
      <c r="E127">
        <v>3</v>
      </c>
      <c r="F127">
        <v>2.5</v>
      </c>
      <c r="G127" t="s">
        <v>2</v>
      </c>
      <c r="H127">
        <v>2</v>
      </c>
      <c r="I127" t="s">
        <v>0</v>
      </c>
      <c r="J127">
        <v>2</v>
      </c>
      <c r="K127">
        <v>3.5</v>
      </c>
      <c r="L127" t="s">
        <v>2</v>
      </c>
      <c r="M127">
        <v>2</v>
      </c>
      <c r="N127" t="s">
        <v>1811</v>
      </c>
      <c r="O127">
        <v>1</v>
      </c>
      <c r="P127" t="str">
        <f>D127&amp;"-"&amp;F127&amp;"-"&amp;G127&amp;"-"&amp;E127&amp;"-"&amp;H127</f>
        <v>X2Pi-2.5-f-3-2</v>
      </c>
      <c r="Q127" t="str">
        <f>I127&amp;"-"&amp;K127&amp;"-"&amp;L127&amp;"-"&amp;J127&amp;"-"&amp;M127</f>
        <v>X2Pi-3.5-f-2-2</v>
      </c>
      <c r="R127">
        <f>B127+S127</f>
        <v>7957.2441241460001</v>
      </c>
      <c r="S127">
        <f>_xlfn.IFNA(VLOOKUP(Q127,'MARVEL-X'!A$2:I$1400,7,FALSE),VLOOKUP(Q127,MARVEL!A$2:J$1522,10,FALSE))</f>
        <v>5586.5589241460002</v>
      </c>
      <c r="T127">
        <f>IF(P127=P126,R127+T126,R127)</f>
        <v>15914.486248292</v>
      </c>
      <c r="U127">
        <f>IF(P127=P126,1+U126,1)</f>
        <v>2</v>
      </c>
      <c r="V127" t="str">
        <f t="shared" si="1"/>
        <v/>
      </c>
      <c r="W127" t="str">
        <f>IF(V127="","",IF(ABS(V127-R127)&gt;W$1,ABS(V127-R127),""))</f>
        <v/>
      </c>
      <c r="X127" t="str">
        <f>Y127&amp;"-"&amp;Z127&amp;"-"&amp;AC127&amp;"-"&amp;AD127&amp;"-"&amp;AG127</f>
        <v>2.5-f-X-3-1.5</v>
      </c>
      <c r="Y127">
        <f>F127</f>
        <v>2.5</v>
      </c>
      <c r="Z127" s="2" t="str">
        <f>G127</f>
        <v>f</v>
      </c>
      <c r="AA127">
        <f>_xlfn.IFNA(VLOOKUP(X127,'duo-out'!A$2:Q$5000,5,FALSE),E127+10*(H127-1)+1+_xlfn.IFNA(VLOOKUP(D127,states!A$2:C$10,3,FALSE),1))</f>
        <v>12</v>
      </c>
      <c r="AB127" t="str">
        <f>IF(V127="","",V127)</f>
        <v/>
      </c>
      <c r="AC127" s="2" t="str">
        <f>_xlfn.IFNA(VLOOKUP(D127,states!A$2:C$10,2,FALSE),"XX")</f>
        <v>X</v>
      </c>
      <c r="AD127">
        <f>E127</f>
        <v>3</v>
      </c>
      <c r="AE127">
        <f>_xlfn.IFNA(VLOOKUP(D127,states!A$2:D$10,4,FALSE),0)</f>
        <v>1</v>
      </c>
      <c r="AF127">
        <v>0.5</v>
      </c>
      <c r="AG127">
        <f>IF(AE127=0,AF127,IF(AE127=1,IF(F127=0.5,0.5,IF(H127=1,0.5,1.5)),IF(F127=0.5,0.5,IF(H127=1,2.5,1.5))))</f>
        <v>1.5</v>
      </c>
      <c r="AH127" s="7">
        <f>IF(AC127="XX",0,1/C127^(1/5)*IF(E127=0,100,1)/(E127+1)^(1/4))</f>
        <v>2.0402857733683697</v>
      </c>
    </row>
    <row r="128" spans="1:34">
      <c r="A128">
        <v>1739</v>
      </c>
      <c r="B128" s="1">
        <v>2556.1929</v>
      </c>
      <c r="C128" s="6">
        <v>1.1010000000000001E-2</v>
      </c>
      <c r="D128" t="s">
        <v>0</v>
      </c>
      <c r="E128">
        <v>3</v>
      </c>
      <c r="F128">
        <v>2.5</v>
      </c>
      <c r="G128" t="s">
        <v>2</v>
      </c>
      <c r="H128">
        <v>2</v>
      </c>
      <c r="I128" t="s">
        <v>0</v>
      </c>
      <c r="J128">
        <v>2</v>
      </c>
      <c r="K128">
        <v>1.5</v>
      </c>
      <c r="L128" t="s">
        <v>2</v>
      </c>
      <c r="M128">
        <v>2</v>
      </c>
      <c r="N128" t="s">
        <v>1795</v>
      </c>
      <c r="O128">
        <v>1</v>
      </c>
      <c r="P128" t="str">
        <f>D128&amp;"-"&amp;F128&amp;"-"&amp;G128&amp;"-"&amp;E128&amp;"-"&amp;H128</f>
        <v>X2Pi-2.5-f-3-2</v>
      </c>
      <c r="Q128" t="str">
        <f>I128&amp;"-"&amp;K128&amp;"-"&amp;L128&amp;"-"&amp;J128&amp;"-"&amp;M128</f>
        <v>X2Pi-1.5-f-2-2</v>
      </c>
      <c r="R128">
        <f>B128+S128</f>
        <v>7957.2349354959997</v>
      </c>
      <c r="S128">
        <f>_xlfn.IFNA(VLOOKUP(Q128,'MARVEL-X'!A$2:I$1400,7,FALSE),VLOOKUP(Q128,MARVEL!A$2:J$1522,10,FALSE))</f>
        <v>5401.0420354959997</v>
      </c>
      <c r="T128">
        <f>IF(P128=P127,R128+T127,R128)</f>
        <v>23871.721183787999</v>
      </c>
      <c r="U128">
        <f>IF(P128=P127,1+U127,1)</f>
        <v>3</v>
      </c>
      <c r="V128">
        <f t="shared" si="1"/>
        <v>7957.2403945959995</v>
      </c>
      <c r="W128" t="str">
        <f>IF(V128="","",IF(ABS(V128-R128)&gt;W$1,ABS(V128-R128),""))</f>
        <v/>
      </c>
      <c r="X128" t="str">
        <f>Y128&amp;"-"&amp;Z128&amp;"-"&amp;AC128&amp;"-"&amp;AD128&amp;"-"&amp;AG128</f>
        <v>2.5-f-X-3-1.5</v>
      </c>
      <c r="Y128">
        <f>F128</f>
        <v>2.5</v>
      </c>
      <c r="Z128" s="2" t="str">
        <f>G128</f>
        <v>f</v>
      </c>
      <c r="AA128">
        <f>_xlfn.IFNA(VLOOKUP(X128,'duo-out'!A$2:Q$5000,5,FALSE),E128+10*(H128-1)+1+_xlfn.IFNA(VLOOKUP(D128,states!A$2:C$10,3,FALSE),1))</f>
        <v>12</v>
      </c>
      <c r="AB128">
        <f>IF(V128="","",V128)</f>
        <v>7957.2403945959995</v>
      </c>
      <c r="AC128" s="2" t="str">
        <f>_xlfn.IFNA(VLOOKUP(D128,states!A$2:C$10,2,FALSE),"XX")</f>
        <v>X</v>
      </c>
      <c r="AD128">
        <f>E128</f>
        <v>3</v>
      </c>
      <c r="AE128">
        <f>_xlfn.IFNA(VLOOKUP(D128,states!A$2:D$10,4,FALSE),0)</f>
        <v>1</v>
      </c>
      <c r="AF128">
        <v>0.5</v>
      </c>
      <c r="AG128">
        <f>IF(AE128=0,AF128,IF(AE128=1,IF(F128=0.5,0.5,IF(H128=1,0.5,1.5)),IF(F128=0.5,0.5,IF(H128=1,2.5,1.5))))</f>
        <v>1.5</v>
      </c>
      <c r="AH128" s="7">
        <f>IF(AC128="XX",0,1/C128^(1/5)*IF(E128=0,100,1)/(E128+1)^(1/4))</f>
        <v>1.7423184613741272</v>
      </c>
    </row>
    <row r="129" spans="1:34">
      <c r="A129">
        <v>2580</v>
      </c>
      <c r="B129" s="1">
        <v>2404.6711</v>
      </c>
      <c r="C129" s="6">
        <v>5.0000000000000001E-3</v>
      </c>
      <c r="D129" t="s">
        <v>0</v>
      </c>
      <c r="E129">
        <v>4</v>
      </c>
      <c r="F129">
        <v>2.5</v>
      </c>
      <c r="G129" t="s">
        <v>2</v>
      </c>
      <c r="H129">
        <v>1</v>
      </c>
      <c r="I129" t="s">
        <v>0</v>
      </c>
      <c r="J129">
        <v>3</v>
      </c>
      <c r="K129">
        <v>1.5</v>
      </c>
      <c r="L129" t="s">
        <v>2</v>
      </c>
      <c r="M129">
        <v>1</v>
      </c>
      <c r="N129" t="s">
        <v>2636</v>
      </c>
      <c r="O129">
        <v>1</v>
      </c>
      <c r="P129" t="str">
        <f>D129&amp;"-"&amp;F129&amp;"-"&amp;G129&amp;"-"&amp;E129&amp;"-"&amp;H129</f>
        <v>X2Pi-2.5-f-4-1</v>
      </c>
      <c r="Q129" t="str">
        <f>I129&amp;"-"&amp;K129&amp;"-"&amp;L129&amp;"-"&amp;J129&amp;"-"&amp;M129</f>
        <v>X2Pi-1.5-f-3-1</v>
      </c>
      <c r="R129">
        <f>B129+S129</f>
        <v>10241.138684129</v>
      </c>
      <c r="S129">
        <f>_xlfn.IFNA(VLOOKUP(Q129,'MARVEL-X'!A$2:I$1400,7,FALSE),VLOOKUP(Q129,MARVEL!A$2:J$1522,10,FALSE))</f>
        <v>7836.467584129</v>
      </c>
      <c r="T129">
        <f>IF(P129=P128,R129+T128,R129)</f>
        <v>10241.138684129</v>
      </c>
      <c r="U129">
        <f>IF(P129=P128,1+U128,1)</f>
        <v>1</v>
      </c>
      <c r="V129" t="str">
        <f t="shared" si="1"/>
        <v/>
      </c>
      <c r="W129" t="str">
        <f>IF(V129="","",IF(ABS(V129-R129)&gt;W$1,ABS(V129-R129),""))</f>
        <v/>
      </c>
      <c r="X129" t="str">
        <f>Y129&amp;"-"&amp;Z129&amp;"-"&amp;AC129&amp;"-"&amp;AD129&amp;"-"&amp;AG129</f>
        <v>2.5-f-X-4-0.5</v>
      </c>
      <c r="Y129">
        <f>F129</f>
        <v>2.5</v>
      </c>
      <c r="Z129" s="2" t="str">
        <f>G129</f>
        <v>f</v>
      </c>
      <c r="AA129">
        <f>_xlfn.IFNA(VLOOKUP(X129,'duo-out'!A$2:Q$5000,5,FALSE),E129+10*(H129-1)+1+_xlfn.IFNA(VLOOKUP(D129,states!A$2:C$10,3,FALSE),1))</f>
        <v>15</v>
      </c>
      <c r="AB129" t="str">
        <f>IF(V129="","",V129)</f>
        <v/>
      </c>
      <c r="AC129" s="2" t="str">
        <f>_xlfn.IFNA(VLOOKUP(D129,states!A$2:C$10,2,FALSE),"XX")</f>
        <v>X</v>
      </c>
      <c r="AD129">
        <f>E129</f>
        <v>4</v>
      </c>
      <c r="AE129">
        <f>_xlfn.IFNA(VLOOKUP(D129,states!A$2:D$10,4,FALSE),0)</f>
        <v>1</v>
      </c>
      <c r="AF129">
        <v>0.5</v>
      </c>
      <c r="AG129">
        <f>IF(AE129=0,AF129,IF(AE129=1,IF(F129=0.5,0.5,IF(H129=1,0.5,1.5)),IF(F129=0.5,0.5,IF(H129=1,2.5,1.5))))</f>
        <v>0.5</v>
      </c>
      <c r="AH129" s="7">
        <f>IF(AC129="XX",0,1/C129^(1/5)*IF(E129=0,100,1)/(E129+1)^(1/4))</f>
        <v>1.9295831501316907</v>
      </c>
    </row>
    <row r="130" spans="1:34">
      <c r="A130">
        <v>2605</v>
      </c>
      <c r="B130" s="1">
        <v>2280.6694000000002</v>
      </c>
      <c r="C130" s="6">
        <v>5.0000000000000001E-3</v>
      </c>
      <c r="D130" t="s">
        <v>0</v>
      </c>
      <c r="E130">
        <v>4</v>
      </c>
      <c r="F130">
        <v>2.5</v>
      </c>
      <c r="G130" t="s">
        <v>2</v>
      </c>
      <c r="H130">
        <v>1</v>
      </c>
      <c r="I130" t="s">
        <v>0</v>
      </c>
      <c r="J130">
        <v>3</v>
      </c>
      <c r="K130">
        <v>3.5</v>
      </c>
      <c r="L130" t="s">
        <v>2</v>
      </c>
      <c r="M130">
        <v>1</v>
      </c>
      <c r="N130" t="s">
        <v>2661</v>
      </c>
      <c r="O130">
        <v>1</v>
      </c>
      <c r="P130" t="str">
        <f>D130&amp;"-"&amp;F130&amp;"-"&amp;G130&amp;"-"&amp;E130&amp;"-"&amp;H130</f>
        <v>X2Pi-2.5-f-4-1</v>
      </c>
      <c r="Q130" t="str">
        <f>I130&amp;"-"&amp;K130&amp;"-"&amp;L130&amp;"-"&amp;J130&amp;"-"&amp;M130</f>
        <v>X2Pi-3.5-f-3-1</v>
      </c>
      <c r="R130">
        <f>B130+S130</f>
        <v>10241.141136621</v>
      </c>
      <c r="S130">
        <f>_xlfn.IFNA(VLOOKUP(Q130,'MARVEL-X'!A$2:I$1400,7,FALSE),VLOOKUP(Q130,MARVEL!A$2:J$1522,10,FALSE))</f>
        <v>7960.4717366209998</v>
      </c>
      <c r="T130">
        <f>IF(P130=P129,R130+T129,R130)</f>
        <v>20482.279820750002</v>
      </c>
      <c r="U130">
        <f>IF(P130=P129,1+U129,1)</f>
        <v>2</v>
      </c>
      <c r="V130" t="str">
        <f t="shared" si="1"/>
        <v/>
      </c>
      <c r="W130" t="str">
        <f>IF(V130="","",IF(ABS(V130-R130)&gt;W$1,ABS(V130-R130),""))</f>
        <v/>
      </c>
      <c r="X130" t="str">
        <f>Y130&amp;"-"&amp;Z130&amp;"-"&amp;AC130&amp;"-"&amp;AD130&amp;"-"&amp;AG130</f>
        <v>2.5-f-X-4-0.5</v>
      </c>
      <c r="Y130">
        <f>F130</f>
        <v>2.5</v>
      </c>
      <c r="Z130" s="2" t="str">
        <f>G130</f>
        <v>f</v>
      </c>
      <c r="AA130">
        <f>_xlfn.IFNA(VLOOKUP(X130,'duo-out'!A$2:Q$5000,5,FALSE),E130+10*(H130-1)+1+_xlfn.IFNA(VLOOKUP(D130,states!A$2:C$10,3,FALSE),1))</f>
        <v>15</v>
      </c>
      <c r="AB130" t="str">
        <f>IF(V130="","",V130)</f>
        <v/>
      </c>
      <c r="AC130" s="2" t="str">
        <f>_xlfn.IFNA(VLOOKUP(D130,states!A$2:C$10,2,FALSE),"XX")</f>
        <v>X</v>
      </c>
      <c r="AD130">
        <f>E130</f>
        <v>4</v>
      </c>
      <c r="AE130">
        <f>_xlfn.IFNA(VLOOKUP(D130,states!A$2:D$10,4,FALSE),0)</f>
        <v>1</v>
      </c>
      <c r="AF130">
        <v>0.5</v>
      </c>
      <c r="AG130">
        <f>IF(AE130=0,AF130,IF(AE130=1,IF(F130=0.5,0.5,IF(H130=1,0.5,1.5)),IF(F130=0.5,0.5,IF(H130=1,2.5,1.5))))</f>
        <v>0.5</v>
      </c>
      <c r="AH130" s="7">
        <f>IF(AC130="XX",0,1/C130^(1/5)*IF(E130=0,100,1)/(E130+1)^(1/4))</f>
        <v>1.9295831501316907</v>
      </c>
    </row>
    <row r="131" spans="1:34">
      <c r="A131">
        <v>2530</v>
      </c>
      <c r="B131" s="1">
        <v>2355.4079999999999</v>
      </c>
      <c r="C131" s="6">
        <v>0.02</v>
      </c>
      <c r="D131" t="s">
        <v>0</v>
      </c>
      <c r="E131">
        <v>4</v>
      </c>
      <c r="F131">
        <v>2.5</v>
      </c>
      <c r="G131" t="s">
        <v>2</v>
      </c>
      <c r="H131">
        <v>1</v>
      </c>
      <c r="I131" t="s">
        <v>0</v>
      </c>
      <c r="J131">
        <v>3</v>
      </c>
      <c r="K131">
        <v>2.5</v>
      </c>
      <c r="L131" t="s">
        <v>1</v>
      </c>
      <c r="M131">
        <v>1</v>
      </c>
      <c r="N131" t="s">
        <v>2586</v>
      </c>
      <c r="O131">
        <v>1</v>
      </c>
      <c r="P131" t="str">
        <f>D131&amp;"-"&amp;F131&amp;"-"&amp;G131&amp;"-"&amp;E131&amp;"-"&amp;H131</f>
        <v>X2Pi-2.5-f-4-1</v>
      </c>
      <c r="Q131" t="str">
        <f>I131&amp;"-"&amp;K131&amp;"-"&amp;L131&amp;"-"&amp;J131&amp;"-"&amp;M131</f>
        <v>X2Pi-2.5-e-3-1</v>
      </c>
      <c r="R131">
        <f>B131+S131</f>
        <v>10241.148425861</v>
      </c>
      <c r="S131">
        <f>_xlfn.IFNA(VLOOKUP(Q131,'MARVEL-X'!A$2:I$1400,7,FALSE),VLOOKUP(Q131,MARVEL!A$2:J$1522,10,FALSE))</f>
        <v>7885.7404258610004</v>
      </c>
      <c r="T131">
        <f>IF(P131=P130,R131+T130,R131)</f>
        <v>30723.428246611002</v>
      </c>
      <c r="U131">
        <f>IF(P131=P130,1+U130,1)</f>
        <v>3</v>
      </c>
      <c r="V131">
        <f t="shared" ref="V131:V194" si="2">IF(P131=P132,"",T131/U131)</f>
        <v>10241.142748870334</v>
      </c>
      <c r="W131" t="str">
        <f>IF(V131="","",IF(ABS(V131-R131)&gt;W$1,ABS(V131-R131),""))</f>
        <v/>
      </c>
      <c r="X131" t="str">
        <f>Y131&amp;"-"&amp;Z131&amp;"-"&amp;AC131&amp;"-"&amp;AD131&amp;"-"&amp;AG131</f>
        <v>2.5-f-X-4-0.5</v>
      </c>
      <c r="Y131">
        <f>F131</f>
        <v>2.5</v>
      </c>
      <c r="Z131" s="2" t="str">
        <f>G131</f>
        <v>f</v>
      </c>
      <c r="AA131">
        <f>_xlfn.IFNA(VLOOKUP(X131,'duo-out'!A$2:Q$5000,5,FALSE),E131+10*(H131-1)+1+_xlfn.IFNA(VLOOKUP(D131,states!A$2:C$10,3,FALSE),1))</f>
        <v>15</v>
      </c>
      <c r="AB131">
        <f>IF(V131="","",V131)</f>
        <v>10241.142748870334</v>
      </c>
      <c r="AC131" s="2" t="str">
        <f>_xlfn.IFNA(VLOOKUP(D131,states!A$2:C$10,2,FALSE),"XX")</f>
        <v>X</v>
      </c>
      <c r="AD131">
        <f>E131</f>
        <v>4</v>
      </c>
      <c r="AE131">
        <f>_xlfn.IFNA(VLOOKUP(D131,states!A$2:D$10,4,FALSE),0)</f>
        <v>1</v>
      </c>
      <c r="AF131">
        <v>0.5</v>
      </c>
      <c r="AG131">
        <f>IF(AE131=0,AF131,IF(AE131=1,IF(F131=0.5,0.5,IF(H131=1,0.5,1.5)),IF(F131=0.5,0.5,IF(H131=1,2.5,1.5))))</f>
        <v>0.5</v>
      </c>
      <c r="AH131" s="7">
        <f>IF(AC131="XX",0,1/C131^(1/5)*IF(E131=0,100,1)/(E131+1)^(1/4))</f>
        <v>1.4623505735569622</v>
      </c>
    </row>
    <row r="132" spans="1:34">
      <c r="A132">
        <v>2615</v>
      </c>
      <c r="B132" s="1">
        <v>2251.3919999999998</v>
      </c>
      <c r="C132" s="6">
        <v>5.0000000000000001E-3</v>
      </c>
      <c r="D132" t="s">
        <v>0</v>
      </c>
      <c r="E132">
        <v>4</v>
      </c>
      <c r="F132">
        <v>2.5</v>
      </c>
      <c r="G132" t="s">
        <v>2</v>
      </c>
      <c r="H132">
        <v>2</v>
      </c>
      <c r="I132" t="s">
        <v>0</v>
      </c>
      <c r="J132">
        <v>3</v>
      </c>
      <c r="K132">
        <v>3.5</v>
      </c>
      <c r="L132" t="s">
        <v>2</v>
      </c>
      <c r="M132">
        <v>2</v>
      </c>
      <c r="N132" t="s">
        <v>2671</v>
      </c>
      <c r="O132">
        <v>1</v>
      </c>
      <c r="P132" t="str">
        <f>D132&amp;"-"&amp;F132&amp;"-"&amp;G132&amp;"-"&amp;E132&amp;"-"&amp;H132</f>
        <v>X2Pi-2.5-f-4-2</v>
      </c>
      <c r="Q132" t="str">
        <f>I132&amp;"-"&amp;K132&amp;"-"&amp;L132&amp;"-"&amp;J132&amp;"-"&amp;M132</f>
        <v>X2Pi-3.5-f-3-2</v>
      </c>
      <c r="R132">
        <f>B132+S132</f>
        <v>10309.896684650001</v>
      </c>
      <c r="S132">
        <f>_xlfn.IFNA(VLOOKUP(Q132,'MARVEL-X'!A$2:I$1400,7,FALSE),VLOOKUP(Q132,MARVEL!A$2:J$1522,10,FALSE))</f>
        <v>8058.5046846499999</v>
      </c>
      <c r="T132">
        <f>IF(P132=P131,R132+T131,R132)</f>
        <v>10309.896684650001</v>
      </c>
      <c r="U132">
        <f>IF(P132=P131,1+U131,1)</f>
        <v>1</v>
      </c>
      <c r="V132" t="str">
        <f t="shared" si="2"/>
        <v/>
      </c>
      <c r="W132" t="str">
        <f>IF(V132="","",IF(ABS(V132-R132)&gt;W$1,ABS(V132-R132),""))</f>
        <v/>
      </c>
      <c r="X132" t="str">
        <f>Y132&amp;"-"&amp;Z132&amp;"-"&amp;AC132&amp;"-"&amp;AD132&amp;"-"&amp;AG132</f>
        <v>2.5-f-X-4-1.5</v>
      </c>
      <c r="Y132">
        <f>F132</f>
        <v>2.5</v>
      </c>
      <c r="Z132" s="2" t="str">
        <f>G132</f>
        <v>f</v>
      </c>
      <c r="AA132">
        <f>_xlfn.IFNA(VLOOKUP(X132,'duo-out'!A$2:Q$5000,5,FALSE),E132+10*(H132-1)+1+_xlfn.IFNA(VLOOKUP(D132,states!A$2:C$10,3,FALSE),1))</f>
        <v>16</v>
      </c>
      <c r="AB132" t="str">
        <f>IF(V132="","",V132)</f>
        <v/>
      </c>
      <c r="AC132" s="2" t="str">
        <f>_xlfn.IFNA(VLOOKUP(D132,states!A$2:C$10,2,FALSE),"XX")</f>
        <v>X</v>
      </c>
      <c r="AD132">
        <f>E132</f>
        <v>4</v>
      </c>
      <c r="AE132">
        <f>_xlfn.IFNA(VLOOKUP(D132,states!A$2:D$10,4,FALSE),0)</f>
        <v>1</v>
      </c>
      <c r="AF132">
        <v>0.5</v>
      </c>
      <c r="AG132">
        <f>IF(AE132=0,AF132,IF(AE132=1,IF(F132=0.5,0.5,IF(H132=1,0.5,1.5)),IF(F132=0.5,0.5,IF(H132=1,2.5,1.5))))</f>
        <v>1.5</v>
      </c>
      <c r="AH132" s="7">
        <f>IF(AC132="XX",0,1/C132^(1/5)*IF(E132=0,100,1)/(E132+1)^(1/4))</f>
        <v>1.9295831501316907</v>
      </c>
    </row>
    <row r="133" spans="1:34">
      <c r="A133">
        <v>2595</v>
      </c>
      <c r="B133" s="1">
        <v>2429.4951999999998</v>
      </c>
      <c r="C133" s="6">
        <v>5.0000000000000001E-3</v>
      </c>
      <c r="D133" t="s">
        <v>0</v>
      </c>
      <c r="E133">
        <v>4</v>
      </c>
      <c r="F133">
        <v>2.5</v>
      </c>
      <c r="G133" t="s">
        <v>2</v>
      </c>
      <c r="H133">
        <v>2</v>
      </c>
      <c r="I133" t="s">
        <v>0</v>
      </c>
      <c r="J133">
        <v>3</v>
      </c>
      <c r="K133">
        <v>1.5</v>
      </c>
      <c r="L133" t="s">
        <v>2</v>
      </c>
      <c r="M133">
        <v>2</v>
      </c>
      <c r="N133" t="s">
        <v>2651</v>
      </c>
      <c r="O133">
        <v>1</v>
      </c>
      <c r="P133" t="str">
        <f>D133&amp;"-"&amp;F133&amp;"-"&amp;G133&amp;"-"&amp;E133&amp;"-"&amp;H133</f>
        <v>X2Pi-2.5-f-4-2</v>
      </c>
      <c r="Q133" t="str">
        <f>I133&amp;"-"&amp;K133&amp;"-"&amp;L133&amp;"-"&amp;J133&amp;"-"&amp;M133</f>
        <v>X2Pi-1.5-f-3-2</v>
      </c>
      <c r="R133">
        <f>B133+S133</f>
        <v>10309.897452312</v>
      </c>
      <c r="S133">
        <f>_xlfn.IFNA(VLOOKUP(Q133,'MARVEL-X'!A$2:I$1400,7,FALSE),VLOOKUP(Q133,MARVEL!A$2:J$1522,10,FALSE))</f>
        <v>7880.4022523120002</v>
      </c>
      <c r="T133">
        <f>IF(P133=P132,R133+T132,R133)</f>
        <v>20619.794136962002</v>
      </c>
      <c r="U133">
        <f>IF(P133=P132,1+U132,1)</f>
        <v>2</v>
      </c>
      <c r="V133" t="str">
        <f t="shared" si="2"/>
        <v/>
      </c>
      <c r="W133" t="str">
        <f>IF(V133="","",IF(ABS(V133-R133)&gt;W$1,ABS(V133-R133),""))</f>
        <v/>
      </c>
      <c r="X133" t="str">
        <f>Y133&amp;"-"&amp;Z133&amp;"-"&amp;AC133&amp;"-"&amp;AD133&amp;"-"&amp;AG133</f>
        <v>2.5-f-X-4-1.5</v>
      </c>
      <c r="Y133">
        <f>F133</f>
        <v>2.5</v>
      </c>
      <c r="Z133" s="2" t="str">
        <f>G133</f>
        <v>f</v>
      </c>
      <c r="AA133">
        <f>_xlfn.IFNA(VLOOKUP(X133,'duo-out'!A$2:Q$5000,5,FALSE),E133+10*(H133-1)+1+_xlfn.IFNA(VLOOKUP(D133,states!A$2:C$10,3,FALSE),1))</f>
        <v>16</v>
      </c>
      <c r="AB133" t="str">
        <f>IF(V133="","",V133)</f>
        <v/>
      </c>
      <c r="AC133" s="2" t="str">
        <f>_xlfn.IFNA(VLOOKUP(D133,states!A$2:C$10,2,FALSE),"XX")</f>
        <v>X</v>
      </c>
      <c r="AD133">
        <f>E133</f>
        <v>4</v>
      </c>
      <c r="AE133">
        <f>_xlfn.IFNA(VLOOKUP(D133,states!A$2:D$10,4,FALSE),0)</f>
        <v>1</v>
      </c>
      <c r="AF133">
        <v>0.5</v>
      </c>
      <c r="AG133">
        <f>IF(AE133=0,AF133,IF(AE133=1,IF(F133=0.5,0.5,IF(H133=1,0.5,1.5)),IF(F133=0.5,0.5,IF(H133=1,2.5,1.5))))</f>
        <v>1.5</v>
      </c>
      <c r="AH133" s="7">
        <f>IF(AC133="XX",0,1/C133^(1/5)*IF(E133=0,100,1)/(E133+1)^(1/4))</f>
        <v>1.9295831501316907</v>
      </c>
    </row>
    <row r="134" spans="1:34">
      <c r="A134">
        <v>2536</v>
      </c>
      <c r="B134" s="1">
        <v>2353.0909999999999</v>
      </c>
      <c r="C134" s="6">
        <v>0.02</v>
      </c>
      <c r="D134" t="s">
        <v>0</v>
      </c>
      <c r="E134">
        <v>4</v>
      </c>
      <c r="F134">
        <v>2.5</v>
      </c>
      <c r="G134" t="s">
        <v>2</v>
      </c>
      <c r="H134">
        <v>2</v>
      </c>
      <c r="I134" t="s">
        <v>0</v>
      </c>
      <c r="J134">
        <v>3</v>
      </c>
      <c r="K134">
        <v>2.5</v>
      </c>
      <c r="L134" t="s">
        <v>1</v>
      </c>
      <c r="M134">
        <v>2</v>
      </c>
      <c r="N134" t="s">
        <v>2592</v>
      </c>
      <c r="O134">
        <v>1</v>
      </c>
      <c r="P134" t="str">
        <f>D134&amp;"-"&amp;F134&amp;"-"&amp;G134&amp;"-"&amp;E134&amp;"-"&amp;H134</f>
        <v>X2Pi-2.5-f-4-2</v>
      </c>
      <c r="Q134" t="str">
        <f>I134&amp;"-"&amp;K134&amp;"-"&amp;L134&amp;"-"&amp;J134&amp;"-"&amp;M134</f>
        <v>X2Pi-2.5-e-3-2</v>
      </c>
      <c r="R134">
        <f>B134+S134</f>
        <v>10309.90685116</v>
      </c>
      <c r="S134">
        <f>_xlfn.IFNA(VLOOKUP(Q134,'MARVEL-X'!A$2:I$1400,7,FALSE),VLOOKUP(Q134,MARVEL!A$2:J$1522,10,FALSE))</f>
        <v>7956.8158511600004</v>
      </c>
      <c r="T134">
        <f>IF(P134=P133,R134+T133,R134)</f>
        <v>30929.700988122</v>
      </c>
      <c r="U134">
        <f>IF(P134=P133,1+U133,1)</f>
        <v>3</v>
      </c>
      <c r="V134">
        <f t="shared" si="2"/>
        <v>10309.900329374001</v>
      </c>
      <c r="W134" t="str">
        <f>IF(V134="","",IF(ABS(V134-R134)&gt;W$1,ABS(V134-R134),""))</f>
        <v/>
      </c>
      <c r="X134" t="str">
        <f>Y134&amp;"-"&amp;Z134&amp;"-"&amp;AC134&amp;"-"&amp;AD134&amp;"-"&amp;AG134</f>
        <v>2.5-f-X-4-1.5</v>
      </c>
      <c r="Y134">
        <f>F134</f>
        <v>2.5</v>
      </c>
      <c r="Z134" s="2" t="str">
        <f>G134</f>
        <v>f</v>
      </c>
      <c r="AA134">
        <f>_xlfn.IFNA(VLOOKUP(X134,'duo-out'!A$2:Q$5000,5,FALSE),E134+10*(H134-1)+1+_xlfn.IFNA(VLOOKUP(D134,states!A$2:C$10,3,FALSE),1))</f>
        <v>16</v>
      </c>
      <c r="AB134">
        <f>IF(V134="","",V134)</f>
        <v>10309.900329374001</v>
      </c>
      <c r="AC134" s="2" t="str">
        <f>_xlfn.IFNA(VLOOKUP(D134,states!A$2:C$10,2,FALSE),"XX")</f>
        <v>X</v>
      </c>
      <c r="AD134">
        <f>E134</f>
        <v>4</v>
      </c>
      <c r="AE134">
        <f>_xlfn.IFNA(VLOOKUP(D134,states!A$2:D$10,4,FALSE),0)</f>
        <v>1</v>
      </c>
      <c r="AF134">
        <v>0.5</v>
      </c>
      <c r="AG134">
        <f>IF(AE134=0,AF134,IF(AE134=1,IF(F134=0.5,0.5,IF(H134=1,0.5,1.5)),IF(F134=0.5,0.5,IF(H134=1,2.5,1.5))))</f>
        <v>1.5</v>
      </c>
      <c r="AH134" s="7">
        <f>IF(AC134="XX",0,1/C134^(1/5)*IF(E134=0,100,1)/(E134+1)^(1/4))</f>
        <v>1.4623505735569622</v>
      </c>
    </row>
    <row r="135" spans="1:34">
      <c r="A135">
        <v>2561</v>
      </c>
      <c r="B135" s="1">
        <v>0.37612912500000001</v>
      </c>
      <c r="C135" s="6">
        <v>8.3389999999999999E-5</v>
      </c>
      <c r="D135" t="s">
        <v>0</v>
      </c>
      <c r="E135">
        <v>0</v>
      </c>
      <c r="F135">
        <v>3.5</v>
      </c>
      <c r="G135" t="s">
        <v>1</v>
      </c>
      <c r="H135">
        <v>1</v>
      </c>
      <c r="I135" t="s">
        <v>0</v>
      </c>
      <c r="J135">
        <v>0</v>
      </c>
      <c r="K135">
        <v>3.5</v>
      </c>
      <c r="L135" t="s">
        <v>2</v>
      </c>
      <c r="M135">
        <v>1</v>
      </c>
      <c r="N135" t="s">
        <v>2617</v>
      </c>
      <c r="O135">
        <v>1</v>
      </c>
      <c r="P135" t="str">
        <f>D135&amp;"-"&amp;F135&amp;"-"&amp;G135&amp;"-"&amp;E135&amp;"-"&amp;H135</f>
        <v>X2Pi-3.5-e-0-1</v>
      </c>
      <c r="Q135" t="str">
        <f>I135&amp;"-"&amp;K135&amp;"-"&amp;L135&amp;"-"&amp;J135&amp;"-"&amp;M135</f>
        <v>X2Pi-3.5-f-0-1</v>
      </c>
      <c r="R135">
        <f>B135+S135</f>
        <v>157.768380976</v>
      </c>
      <c r="S135">
        <f>_xlfn.IFNA(VLOOKUP(Q135,'MARVEL-X'!A$2:I$1400,7,FALSE),VLOOKUP(Q135,MARVEL!A$2:J$1522,10,FALSE))</f>
        <v>157.392251851</v>
      </c>
      <c r="T135">
        <f>IF(P135=P134,R135+T134,R135)</f>
        <v>157.768380976</v>
      </c>
      <c r="U135">
        <f>IF(P135=P134,1+U134,1)</f>
        <v>1</v>
      </c>
      <c r="V135">
        <f t="shared" si="2"/>
        <v>157.768380976</v>
      </c>
      <c r="W135" t="str">
        <f>IF(V135="","",IF(ABS(V135-R135)&gt;W$1,ABS(V135-R135),""))</f>
        <v/>
      </c>
      <c r="X135" t="str">
        <f>Y135&amp;"-"&amp;Z135&amp;"-"&amp;AC135&amp;"-"&amp;AD135&amp;"-"&amp;AG135</f>
        <v>3.5-e-X-0-0.5</v>
      </c>
      <c r="Y135">
        <f>F135</f>
        <v>3.5</v>
      </c>
      <c r="Z135" s="2" t="str">
        <f>G135</f>
        <v>e</v>
      </c>
      <c r="AA135">
        <f>_xlfn.IFNA(VLOOKUP(X135,'duo-out'!A$2:Q$5000,5,FALSE),E135+10*(H135-1)+1+_xlfn.IFNA(VLOOKUP(D135,states!A$2:C$10,3,FALSE),1))</f>
        <v>1</v>
      </c>
      <c r="AB135">
        <f>IF(V135="","",V135)</f>
        <v>157.768380976</v>
      </c>
      <c r="AC135" s="2" t="str">
        <f>_xlfn.IFNA(VLOOKUP(D135,states!A$2:C$10,2,FALSE),"XX")</f>
        <v>X</v>
      </c>
      <c r="AD135">
        <f>E135</f>
        <v>0</v>
      </c>
      <c r="AE135">
        <f>_xlfn.IFNA(VLOOKUP(D135,states!A$2:D$10,4,FALSE),0)</f>
        <v>1</v>
      </c>
      <c r="AF135">
        <v>0.5</v>
      </c>
      <c r="AG135">
        <f>IF(AE135=0,AF135,IF(AE135=1,IF(F135=0.5,0.5,IF(H135=1,0.5,1.5)),IF(F135=0.5,0.5,IF(H135=1,2.5,1.5))))</f>
        <v>0.5</v>
      </c>
      <c r="AH135" s="7">
        <f>IF(AC135="XX",0,1/C135^(1/5)*IF(E135=0,100,1)/(E135+1)^(1/4))</f>
        <v>654.30042927686668</v>
      </c>
    </row>
    <row r="136" spans="1:34">
      <c r="A136">
        <v>2347</v>
      </c>
      <c r="B136" s="1">
        <v>113.6514705</v>
      </c>
      <c r="C136" s="6">
        <v>1.2899999999999999E-4</v>
      </c>
      <c r="D136" t="s">
        <v>0</v>
      </c>
      <c r="E136">
        <v>0</v>
      </c>
      <c r="F136">
        <v>3.5</v>
      </c>
      <c r="G136" t="s">
        <v>1</v>
      </c>
      <c r="H136">
        <v>2</v>
      </c>
      <c r="I136" t="s">
        <v>0</v>
      </c>
      <c r="J136">
        <v>0</v>
      </c>
      <c r="K136">
        <v>2.5</v>
      </c>
      <c r="L136" t="s">
        <v>1</v>
      </c>
      <c r="M136">
        <v>2</v>
      </c>
      <c r="N136" t="s">
        <v>2403</v>
      </c>
      <c r="O136">
        <v>1</v>
      </c>
      <c r="P136" t="str">
        <f>D136&amp;"-"&amp;F136&amp;"-"&amp;G136&amp;"-"&amp;E136&amp;"-"&amp;H136</f>
        <v>X2Pi-3.5-e-0-2</v>
      </c>
      <c r="Q136" t="str">
        <f>I136&amp;"-"&amp;K136&amp;"-"&amp;L136&amp;"-"&amp;J136&amp;"-"&amp;M136</f>
        <v>X2Pi-2.5-e-0-2</v>
      </c>
      <c r="R136">
        <f>B136+S136</f>
        <v>266.84660180200001</v>
      </c>
      <c r="S136">
        <f>_xlfn.IFNA(VLOOKUP(Q136,'MARVEL-X'!A$2:I$1400,7,FALSE),VLOOKUP(Q136,MARVEL!A$2:J$1522,10,FALSE))</f>
        <v>153.19513130199999</v>
      </c>
      <c r="T136">
        <f>IF(P136=P135,R136+T135,R136)</f>
        <v>266.84660180200001</v>
      </c>
      <c r="U136">
        <f>IF(P136=P135,1+U135,1)</f>
        <v>1</v>
      </c>
      <c r="V136">
        <f t="shared" si="2"/>
        <v>266.84660180200001</v>
      </c>
      <c r="W136" t="str">
        <f>IF(V136="","",IF(ABS(V136-R136)&gt;W$1,ABS(V136-R136),""))</f>
        <v/>
      </c>
      <c r="X136" t="str">
        <f>Y136&amp;"-"&amp;Z136&amp;"-"&amp;AC136&amp;"-"&amp;AD136&amp;"-"&amp;AG136</f>
        <v>3.5-e-X-0-1.5</v>
      </c>
      <c r="Y136">
        <f>F136</f>
        <v>3.5</v>
      </c>
      <c r="Z136" s="2" t="str">
        <f>G136</f>
        <v>e</v>
      </c>
      <c r="AA136">
        <f>_xlfn.IFNA(VLOOKUP(X136,'duo-out'!A$2:Q$5000,5,FALSE),E136+10*(H136-1)+1+_xlfn.IFNA(VLOOKUP(D136,states!A$2:C$10,3,FALSE),1))</f>
        <v>2</v>
      </c>
      <c r="AB136">
        <f>IF(V136="","",V136)</f>
        <v>266.84660180200001</v>
      </c>
      <c r="AC136" s="2" t="str">
        <f>_xlfn.IFNA(VLOOKUP(D136,states!A$2:C$10,2,FALSE),"XX")</f>
        <v>X</v>
      </c>
      <c r="AD136">
        <f>E136</f>
        <v>0</v>
      </c>
      <c r="AE136">
        <f>_xlfn.IFNA(VLOOKUP(D136,states!A$2:D$10,4,FALSE),0)</f>
        <v>1</v>
      </c>
      <c r="AF136">
        <v>0.5</v>
      </c>
      <c r="AG136">
        <f>IF(AE136=0,AF136,IF(AE136=1,IF(F136=0.5,0.5,IF(H136=1,0.5,1.5)),IF(F136=0.5,0.5,IF(H136=1,2.5,1.5))))</f>
        <v>1.5</v>
      </c>
      <c r="AH136" s="7">
        <f>IF(AC136="XX",0,1/C136^(1/5)*IF(E136=0,100,1)/(E136+1)^(1/4))</f>
        <v>599.62821213160146</v>
      </c>
    </row>
    <row r="137" spans="1:34">
      <c r="A137">
        <v>1629</v>
      </c>
      <c r="B137" s="1">
        <v>2613.6122</v>
      </c>
      <c r="C137" s="6">
        <v>5.0000000000000001E-3</v>
      </c>
      <c r="D137" t="s">
        <v>0</v>
      </c>
      <c r="E137">
        <v>1</v>
      </c>
      <c r="F137">
        <v>3.5</v>
      </c>
      <c r="G137" t="s">
        <v>1</v>
      </c>
      <c r="H137">
        <v>1</v>
      </c>
      <c r="I137" t="s">
        <v>0</v>
      </c>
      <c r="J137">
        <v>0</v>
      </c>
      <c r="K137">
        <v>4.5</v>
      </c>
      <c r="L137" t="s">
        <v>1</v>
      </c>
      <c r="M137">
        <v>1</v>
      </c>
      <c r="N137" t="s">
        <v>1685</v>
      </c>
      <c r="O137">
        <v>1</v>
      </c>
      <c r="P137" t="str">
        <f>D137&amp;"-"&amp;F137&amp;"-"&amp;G137&amp;"-"&amp;E137&amp;"-"&amp;H137</f>
        <v>X2Pi-3.5-e-1-1</v>
      </c>
      <c r="Q137" t="str">
        <f>I137&amp;"-"&amp;K137&amp;"-"&amp;L137&amp;"-"&amp;J137&amp;"-"&amp;M137</f>
        <v>X2Pi-4.5-e-0-1</v>
      </c>
      <c r="R137">
        <f>B137+S137</f>
        <v>2884.3073861729999</v>
      </c>
      <c r="S137">
        <f>_xlfn.IFNA(VLOOKUP(Q137,'MARVEL-X'!A$2:I$1400,7,FALSE),VLOOKUP(Q137,MARVEL!A$2:J$1522,10,FALSE))</f>
        <v>270.69518617300002</v>
      </c>
      <c r="T137">
        <f>IF(P137=P136,R137+T136,R137)</f>
        <v>2884.3073861729999</v>
      </c>
      <c r="U137">
        <f>IF(P137=P136,1+U136,1)</f>
        <v>1</v>
      </c>
      <c r="V137" t="str">
        <f t="shared" si="2"/>
        <v/>
      </c>
      <c r="W137" t="str">
        <f>IF(V137="","",IF(ABS(V137-R137)&gt;W$1,ABS(V137-R137),""))</f>
        <v/>
      </c>
      <c r="X137" t="str">
        <f>Y137&amp;"-"&amp;Z137&amp;"-"&amp;AC137&amp;"-"&amp;AD137&amp;"-"&amp;AG137</f>
        <v>3.5-e-X-1-0.5</v>
      </c>
      <c r="Y137">
        <f>F137</f>
        <v>3.5</v>
      </c>
      <c r="Z137" s="2" t="str">
        <f>G137</f>
        <v>e</v>
      </c>
      <c r="AA137">
        <f>_xlfn.IFNA(VLOOKUP(X137,'duo-out'!A$2:Q$5000,5,FALSE),E137+10*(H137-1)+1+_xlfn.IFNA(VLOOKUP(D137,states!A$2:C$10,3,FALSE),1))</f>
        <v>3</v>
      </c>
      <c r="AB137" t="str">
        <f>IF(V137="","",V137)</f>
        <v/>
      </c>
      <c r="AC137" s="2" t="str">
        <f>_xlfn.IFNA(VLOOKUP(D137,states!A$2:C$10,2,FALSE),"XX")</f>
        <v>X</v>
      </c>
      <c r="AD137">
        <f>E137</f>
        <v>1</v>
      </c>
      <c r="AE137">
        <f>_xlfn.IFNA(VLOOKUP(D137,states!A$2:D$10,4,FALSE),0)</f>
        <v>1</v>
      </c>
      <c r="AF137">
        <v>0.5</v>
      </c>
      <c r="AG137">
        <f>IF(AE137=0,AF137,IF(AE137=1,IF(F137=0.5,0.5,IF(H137=1,0.5,1.5)),IF(F137=0.5,0.5,IF(H137=1,2.5,1.5))))</f>
        <v>0.5</v>
      </c>
      <c r="AH137" s="7">
        <f>IF(AC137="XX",0,1/C137^(1/5)*IF(E137=0,100,1)/(E137+1)^(1/4))</f>
        <v>2.4263223583284943</v>
      </c>
    </row>
    <row r="138" spans="1:34">
      <c r="A138">
        <v>1592</v>
      </c>
      <c r="B138" s="1">
        <v>2810.9964</v>
      </c>
      <c r="C138" s="6">
        <v>5.0000000000000001E-3</v>
      </c>
      <c r="D138" t="s">
        <v>0</v>
      </c>
      <c r="E138">
        <v>1</v>
      </c>
      <c r="F138">
        <v>3.5</v>
      </c>
      <c r="G138" t="s">
        <v>1</v>
      </c>
      <c r="H138">
        <v>1</v>
      </c>
      <c r="I138" t="s">
        <v>0</v>
      </c>
      <c r="J138">
        <v>0</v>
      </c>
      <c r="K138">
        <v>2.5</v>
      </c>
      <c r="L138" t="s">
        <v>1</v>
      </c>
      <c r="M138">
        <v>1</v>
      </c>
      <c r="N138" t="s">
        <v>1648</v>
      </c>
      <c r="O138">
        <v>1</v>
      </c>
      <c r="P138" t="str">
        <f>D138&amp;"-"&amp;F138&amp;"-"&amp;G138&amp;"-"&amp;E138&amp;"-"&amp;H138</f>
        <v>X2Pi-3.5-e-1-1</v>
      </c>
      <c r="Q138" t="str">
        <f>I138&amp;"-"&amp;K138&amp;"-"&amp;L138&amp;"-"&amp;J138&amp;"-"&amp;M138</f>
        <v>X2Pi-2.5-e-0-1</v>
      </c>
      <c r="R138">
        <f>B138+S138</f>
        <v>2884.3082754739999</v>
      </c>
      <c r="S138">
        <f>_xlfn.IFNA(VLOOKUP(Q138,'MARVEL-X'!A$2:I$1400,7,FALSE),VLOOKUP(Q138,MARVEL!A$2:J$1522,10,FALSE))</f>
        <v>73.311875474000004</v>
      </c>
      <c r="T138">
        <f>IF(P138=P137,R138+T137,R138)</f>
        <v>5768.6156616469998</v>
      </c>
      <c r="U138">
        <f>IF(P138=P137,1+U137,1)</f>
        <v>2</v>
      </c>
      <c r="V138" t="str">
        <f t="shared" si="2"/>
        <v/>
      </c>
      <c r="W138" t="str">
        <f>IF(V138="","",IF(ABS(V138-R138)&gt;W$1,ABS(V138-R138),""))</f>
        <v/>
      </c>
      <c r="X138" t="str">
        <f>Y138&amp;"-"&amp;Z138&amp;"-"&amp;AC138&amp;"-"&amp;AD138&amp;"-"&amp;AG138</f>
        <v>3.5-e-X-1-0.5</v>
      </c>
      <c r="Y138">
        <f>F138</f>
        <v>3.5</v>
      </c>
      <c r="Z138" s="2" t="str">
        <f>G138</f>
        <v>e</v>
      </c>
      <c r="AA138">
        <f>_xlfn.IFNA(VLOOKUP(X138,'duo-out'!A$2:Q$5000,5,FALSE),E138+10*(H138-1)+1+_xlfn.IFNA(VLOOKUP(D138,states!A$2:C$10,3,FALSE),1))</f>
        <v>3</v>
      </c>
      <c r="AB138" t="str">
        <f>IF(V138="","",V138)</f>
        <v/>
      </c>
      <c r="AC138" s="2" t="str">
        <f>_xlfn.IFNA(VLOOKUP(D138,states!A$2:C$10,2,FALSE),"XX")</f>
        <v>X</v>
      </c>
      <c r="AD138">
        <f>E138</f>
        <v>1</v>
      </c>
      <c r="AE138">
        <f>_xlfn.IFNA(VLOOKUP(D138,states!A$2:D$10,4,FALSE),0)</f>
        <v>1</v>
      </c>
      <c r="AF138">
        <v>0.5</v>
      </c>
      <c r="AG138">
        <f>IF(AE138=0,AF138,IF(AE138=1,IF(F138=0.5,0.5,IF(H138=1,0.5,1.5)),IF(F138=0.5,0.5,IF(H138=1,2.5,1.5))))</f>
        <v>0.5</v>
      </c>
      <c r="AH138" s="7">
        <f>IF(AC138="XX",0,1/C138^(1/5)*IF(E138=0,100,1)/(E138+1)^(1/4))</f>
        <v>2.4263223583284943</v>
      </c>
    </row>
    <row r="139" spans="1:34">
      <c r="A139">
        <v>1917</v>
      </c>
      <c r="B139" s="1">
        <v>2613.6143000000002</v>
      </c>
      <c r="C139" s="6">
        <v>1.5870000000000001E-3</v>
      </c>
      <c r="D139" t="s">
        <v>0</v>
      </c>
      <c r="E139">
        <v>1</v>
      </c>
      <c r="F139">
        <v>3.5</v>
      </c>
      <c r="G139" t="s">
        <v>1</v>
      </c>
      <c r="H139">
        <v>1</v>
      </c>
      <c r="I139" t="s">
        <v>0</v>
      </c>
      <c r="J139">
        <v>0</v>
      </c>
      <c r="K139">
        <v>4.5</v>
      </c>
      <c r="L139" t="s">
        <v>1</v>
      </c>
      <c r="M139">
        <v>1</v>
      </c>
      <c r="N139" t="s">
        <v>1973</v>
      </c>
      <c r="O139">
        <v>1</v>
      </c>
      <c r="P139" t="str">
        <f>D139&amp;"-"&amp;F139&amp;"-"&amp;G139&amp;"-"&amp;E139&amp;"-"&amp;H139</f>
        <v>X2Pi-3.5-e-1-1</v>
      </c>
      <c r="Q139" t="str">
        <f>I139&amp;"-"&amp;K139&amp;"-"&amp;L139&amp;"-"&amp;J139&amp;"-"&amp;M139</f>
        <v>X2Pi-4.5-e-0-1</v>
      </c>
      <c r="R139">
        <f>B139+S139</f>
        <v>2884.3094861730001</v>
      </c>
      <c r="S139">
        <f>_xlfn.IFNA(VLOOKUP(Q139,'MARVEL-X'!A$2:I$1400,7,FALSE),VLOOKUP(Q139,MARVEL!A$2:J$1522,10,FALSE))</f>
        <v>270.69518617300002</v>
      </c>
      <c r="T139">
        <f>IF(P139=P138,R139+T138,R139)</f>
        <v>8652.9251478200003</v>
      </c>
      <c r="U139">
        <f>IF(P139=P138,1+U138,1)</f>
        <v>3</v>
      </c>
      <c r="V139" t="str">
        <f t="shared" si="2"/>
        <v/>
      </c>
      <c r="W139" t="str">
        <f>IF(V139="","",IF(ABS(V139-R139)&gt;W$1,ABS(V139-R139),""))</f>
        <v/>
      </c>
      <c r="X139" t="str">
        <f>Y139&amp;"-"&amp;Z139&amp;"-"&amp;AC139&amp;"-"&amp;AD139&amp;"-"&amp;AG139</f>
        <v>3.5-e-X-1-0.5</v>
      </c>
      <c r="Y139">
        <f>F139</f>
        <v>3.5</v>
      </c>
      <c r="Z139" s="2" t="str">
        <f>G139</f>
        <v>e</v>
      </c>
      <c r="AA139">
        <f>_xlfn.IFNA(VLOOKUP(X139,'duo-out'!A$2:Q$5000,5,FALSE),E139+10*(H139-1)+1+_xlfn.IFNA(VLOOKUP(D139,states!A$2:C$10,3,FALSE),1))</f>
        <v>3</v>
      </c>
      <c r="AB139" t="str">
        <f>IF(V139="","",V139)</f>
        <v/>
      </c>
      <c r="AC139" s="2" t="str">
        <f>_xlfn.IFNA(VLOOKUP(D139,states!A$2:C$10,2,FALSE),"XX")</f>
        <v>X</v>
      </c>
      <c r="AD139">
        <f>E139</f>
        <v>1</v>
      </c>
      <c r="AE139">
        <f>_xlfn.IFNA(VLOOKUP(D139,states!A$2:D$10,4,FALSE),0)</f>
        <v>1</v>
      </c>
      <c r="AF139">
        <v>0.5</v>
      </c>
      <c r="AG139">
        <f>IF(AE139=0,AF139,IF(AE139=1,IF(F139=0.5,0.5,IF(H139=1,0.5,1.5)),IF(F139=0.5,0.5,IF(H139=1,2.5,1.5))))</f>
        <v>0.5</v>
      </c>
      <c r="AH139" s="7">
        <f>IF(AC139="XX",0,1/C139^(1/5)*IF(E139=0,100,1)/(E139+1)^(1/4))</f>
        <v>3.0522992905140613</v>
      </c>
    </row>
    <row r="140" spans="1:34">
      <c r="A140">
        <v>1938</v>
      </c>
      <c r="B140" s="1">
        <v>2810.9942000000001</v>
      </c>
      <c r="C140" s="6">
        <v>3.284E-3</v>
      </c>
      <c r="D140" t="s">
        <v>0</v>
      </c>
      <c r="E140">
        <v>1</v>
      </c>
      <c r="F140">
        <v>3.5</v>
      </c>
      <c r="G140" t="s">
        <v>1</v>
      </c>
      <c r="H140">
        <v>1</v>
      </c>
      <c r="I140" t="s">
        <v>0</v>
      </c>
      <c r="J140">
        <v>0</v>
      </c>
      <c r="K140">
        <v>2.5</v>
      </c>
      <c r="L140" t="s">
        <v>1</v>
      </c>
      <c r="M140">
        <v>1</v>
      </c>
      <c r="N140" t="s">
        <v>1994</v>
      </c>
      <c r="O140">
        <v>1</v>
      </c>
      <c r="P140" t="str">
        <f>D140&amp;"-"&amp;F140&amp;"-"&amp;G140&amp;"-"&amp;E140&amp;"-"&amp;H140</f>
        <v>X2Pi-3.5-e-1-1</v>
      </c>
      <c r="Q140" t="str">
        <f>I140&amp;"-"&amp;K140&amp;"-"&amp;L140&amp;"-"&amp;J140&amp;"-"&amp;M140</f>
        <v>X2Pi-2.5-e-0-1</v>
      </c>
      <c r="R140">
        <f>B140+S140</f>
        <v>2884.306075474</v>
      </c>
      <c r="S140">
        <f>_xlfn.IFNA(VLOOKUP(Q140,'MARVEL-X'!A$2:I$1400,7,FALSE),VLOOKUP(Q140,MARVEL!A$2:J$1522,10,FALSE))</f>
        <v>73.311875474000004</v>
      </c>
      <c r="T140">
        <f>IF(P140=P139,R140+T139,R140)</f>
        <v>11537.231223294</v>
      </c>
      <c r="U140">
        <f>IF(P140=P139,1+U139,1)</f>
        <v>4</v>
      </c>
      <c r="V140" t="str">
        <f t="shared" si="2"/>
        <v/>
      </c>
      <c r="W140" t="str">
        <f>IF(V140="","",IF(ABS(V140-R140)&gt;W$1,ABS(V140-R140),""))</f>
        <v/>
      </c>
      <c r="X140" t="str">
        <f>Y140&amp;"-"&amp;Z140&amp;"-"&amp;AC140&amp;"-"&amp;AD140&amp;"-"&amp;AG140</f>
        <v>3.5-e-X-1-0.5</v>
      </c>
      <c r="Y140">
        <f>F140</f>
        <v>3.5</v>
      </c>
      <c r="Z140" s="2" t="str">
        <f>G140</f>
        <v>e</v>
      </c>
      <c r="AA140">
        <f>_xlfn.IFNA(VLOOKUP(X140,'duo-out'!A$2:Q$5000,5,FALSE),E140+10*(H140-1)+1+_xlfn.IFNA(VLOOKUP(D140,states!A$2:C$10,3,FALSE),1))</f>
        <v>3</v>
      </c>
      <c r="AB140" t="str">
        <f>IF(V140="","",V140)</f>
        <v/>
      </c>
      <c r="AC140" s="2" t="str">
        <f>_xlfn.IFNA(VLOOKUP(D140,states!A$2:C$10,2,FALSE),"XX")</f>
        <v>X</v>
      </c>
      <c r="AD140">
        <f>E140</f>
        <v>1</v>
      </c>
      <c r="AE140">
        <f>_xlfn.IFNA(VLOOKUP(D140,states!A$2:D$10,4,FALSE),0)</f>
        <v>1</v>
      </c>
      <c r="AF140">
        <v>0.5</v>
      </c>
      <c r="AG140">
        <f>IF(AE140=0,AF140,IF(AE140=1,IF(F140=0.5,0.5,IF(H140=1,0.5,1.5)),IF(F140=0.5,0.5,IF(H140=1,2.5,1.5))))</f>
        <v>0.5</v>
      </c>
      <c r="AH140" s="7">
        <f>IF(AC140="XX",0,1/C140^(1/5)*IF(E140=0,100,1)/(E140+1)^(1/4))</f>
        <v>2.6391366108884258</v>
      </c>
    </row>
    <row r="141" spans="1:34">
      <c r="A141">
        <v>2409</v>
      </c>
      <c r="B141" s="1">
        <v>2726.915</v>
      </c>
      <c r="C141" s="6">
        <v>0.02</v>
      </c>
      <c r="D141" t="s">
        <v>0</v>
      </c>
      <c r="E141">
        <v>1</v>
      </c>
      <c r="F141">
        <v>3.5</v>
      </c>
      <c r="G141" t="s">
        <v>1</v>
      </c>
      <c r="H141">
        <v>1</v>
      </c>
      <c r="I141" t="s">
        <v>0</v>
      </c>
      <c r="J141">
        <v>0</v>
      </c>
      <c r="K141">
        <v>3.5</v>
      </c>
      <c r="L141" t="s">
        <v>2</v>
      </c>
      <c r="M141">
        <v>1</v>
      </c>
      <c r="N141" t="s">
        <v>2465</v>
      </c>
      <c r="O141">
        <v>1</v>
      </c>
      <c r="P141" t="str">
        <f>D141&amp;"-"&amp;F141&amp;"-"&amp;G141&amp;"-"&amp;E141&amp;"-"&amp;H141</f>
        <v>X2Pi-3.5-e-1-1</v>
      </c>
      <c r="Q141" t="str">
        <f>I141&amp;"-"&amp;K141&amp;"-"&amp;L141&amp;"-"&amp;J141&amp;"-"&amp;M141</f>
        <v>X2Pi-3.5-f-0-1</v>
      </c>
      <c r="R141">
        <f>B141+S141</f>
        <v>2884.3072518509998</v>
      </c>
      <c r="S141">
        <f>_xlfn.IFNA(VLOOKUP(Q141,'MARVEL-X'!A$2:I$1400,7,FALSE),VLOOKUP(Q141,MARVEL!A$2:J$1522,10,FALSE))</f>
        <v>157.392251851</v>
      </c>
      <c r="T141">
        <f>IF(P141=P140,R141+T140,R141)</f>
        <v>14421.538475145</v>
      </c>
      <c r="U141">
        <f>IF(P141=P140,1+U140,1)</f>
        <v>5</v>
      </c>
      <c r="V141">
        <f t="shared" si="2"/>
        <v>2884.3076950290001</v>
      </c>
      <c r="W141" t="str">
        <f>IF(V141="","",IF(ABS(V141-R141)&gt;W$1,ABS(V141-R141),""))</f>
        <v/>
      </c>
      <c r="X141" t="str">
        <f>Y141&amp;"-"&amp;Z141&amp;"-"&amp;AC141&amp;"-"&amp;AD141&amp;"-"&amp;AG141</f>
        <v>3.5-e-X-1-0.5</v>
      </c>
      <c r="Y141">
        <f>F141</f>
        <v>3.5</v>
      </c>
      <c r="Z141" s="2" t="str">
        <f>G141</f>
        <v>e</v>
      </c>
      <c r="AA141">
        <f>_xlfn.IFNA(VLOOKUP(X141,'duo-out'!A$2:Q$5000,5,FALSE),E141+10*(H141-1)+1+_xlfn.IFNA(VLOOKUP(D141,states!A$2:C$10,3,FALSE),1))</f>
        <v>3</v>
      </c>
      <c r="AB141">
        <f>IF(V141="","",V141)</f>
        <v>2884.3076950290001</v>
      </c>
      <c r="AC141" s="2" t="str">
        <f>_xlfn.IFNA(VLOOKUP(D141,states!A$2:C$10,2,FALSE),"XX")</f>
        <v>X</v>
      </c>
      <c r="AD141">
        <f>E141</f>
        <v>1</v>
      </c>
      <c r="AE141">
        <f>_xlfn.IFNA(VLOOKUP(D141,states!A$2:D$10,4,FALSE),0)</f>
        <v>1</v>
      </c>
      <c r="AF141">
        <v>0.5</v>
      </c>
      <c r="AG141">
        <f>IF(AE141=0,AF141,IF(AE141=1,IF(F141=0.5,0.5,IF(H141=1,0.5,1.5)),IF(F141=0.5,0.5,IF(H141=1,2.5,1.5))))</f>
        <v>0.5</v>
      </c>
      <c r="AH141" s="7">
        <f>IF(AC141="XX",0,1/C141^(1/5)*IF(E141=0,100,1)/(E141+1)^(1/4))</f>
        <v>1.8388084971065388</v>
      </c>
    </row>
    <row r="142" spans="1:34">
      <c r="A142">
        <v>1645</v>
      </c>
      <c r="B142" s="1">
        <v>2581.0761000000002</v>
      </c>
      <c r="C142" s="6">
        <v>5.0000000000000001E-3</v>
      </c>
      <c r="D142" t="s">
        <v>0</v>
      </c>
      <c r="E142">
        <v>1</v>
      </c>
      <c r="F142">
        <v>3.5</v>
      </c>
      <c r="G142" t="s">
        <v>1</v>
      </c>
      <c r="H142">
        <v>2</v>
      </c>
      <c r="I142" t="s">
        <v>0</v>
      </c>
      <c r="J142">
        <v>0</v>
      </c>
      <c r="K142">
        <v>4.5</v>
      </c>
      <c r="L142" t="s">
        <v>1</v>
      </c>
      <c r="M142">
        <v>2</v>
      </c>
      <c r="N142" t="s">
        <v>1701</v>
      </c>
      <c r="O142">
        <v>1</v>
      </c>
      <c r="P142" t="str">
        <f>D142&amp;"-"&amp;F142&amp;"-"&amp;G142&amp;"-"&amp;E142&amp;"-"&amp;H142</f>
        <v>X2Pi-3.5-e-1-2</v>
      </c>
      <c r="Q142" t="str">
        <f>I142&amp;"-"&amp;K142&amp;"-"&amp;L142&amp;"-"&amp;J142&amp;"-"&amp;M142</f>
        <v>X2Pi-4.5-e-0-2</v>
      </c>
      <c r="R142">
        <f>B142+S142</f>
        <v>2989.3040535310001</v>
      </c>
      <c r="S142">
        <f>_xlfn.IFNA(VLOOKUP(Q142,'MARVEL-X'!A$2:I$1400,7,FALSE),VLOOKUP(Q142,MARVEL!A$2:J$1522,10,FALSE))</f>
        <v>408.22795353100003</v>
      </c>
      <c r="T142">
        <f>IF(P142=P141,R142+T141,R142)</f>
        <v>2989.3040535310001</v>
      </c>
      <c r="U142">
        <f>IF(P142=P141,1+U141,1)</f>
        <v>1</v>
      </c>
      <c r="V142" t="str">
        <f t="shared" si="2"/>
        <v/>
      </c>
      <c r="W142" t="str">
        <f>IF(V142="","",IF(ABS(V142-R142)&gt;W$1,ABS(V142-R142),""))</f>
        <v/>
      </c>
      <c r="X142" t="str">
        <f>Y142&amp;"-"&amp;Z142&amp;"-"&amp;AC142&amp;"-"&amp;AD142&amp;"-"&amp;AG142</f>
        <v>3.5-e-X-1-1.5</v>
      </c>
      <c r="Y142">
        <f>F142</f>
        <v>3.5</v>
      </c>
      <c r="Z142" s="2" t="str">
        <f>G142</f>
        <v>e</v>
      </c>
      <c r="AA142">
        <f>_xlfn.IFNA(VLOOKUP(X142,'duo-out'!A$2:Q$5000,5,FALSE),E142+10*(H142-1)+1+_xlfn.IFNA(VLOOKUP(D142,states!A$2:C$10,3,FALSE),1))</f>
        <v>4</v>
      </c>
      <c r="AB142" t="str">
        <f>IF(V142="","",V142)</f>
        <v/>
      </c>
      <c r="AC142" s="2" t="str">
        <f>_xlfn.IFNA(VLOOKUP(D142,states!A$2:C$10,2,FALSE),"XX")</f>
        <v>X</v>
      </c>
      <c r="AD142">
        <f>E142</f>
        <v>1</v>
      </c>
      <c r="AE142">
        <f>_xlfn.IFNA(VLOOKUP(D142,states!A$2:D$10,4,FALSE),0)</f>
        <v>1</v>
      </c>
      <c r="AF142">
        <v>0.5</v>
      </c>
      <c r="AG142">
        <f>IF(AE142=0,AF142,IF(AE142=1,IF(F142=0.5,0.5,IF(H142=1,0.5,1.5)),IF(F142=0.5,0.5,IF(H142=1,2.5,1.5))))</f>
        <v>1.5</v>
      </c>
      <c r="AH142" s="7">
        <f>IF(AC142="XX",0,1/C142^(1/5)*IF(E142=0,100,1)/(E142+1)^(1/4))</f>
        <v>2.4263223583284943</v>
      </c>
    </row>
    <row r="143" spans="1:34">
      <c r="A143">
        <v>1611</v>
      </c>
      <c r="B143" s="1">
        <v>2836.1104999999998</v>
      </c>
      <c r="C143" s="6">
        <v>5.0000000000000001E-3</v>
      </c>
      <c r="D143" t="s">
        <v>0</v>
      </c>
      <c r="E143">
        <v>1</v>
      </c>
      <c r="F143">
        <v>3.5</v>
      </c>
      <c r="G143" t="s">
        <v>1</v>
      </c>
      <c r="H143">
        <v>2</v>
      </c>
      <c r="I143" t="s">
        <v>0</v>
      </c>
      <c r="J143">
        <v>0</v>
      </c>
      <c r="K143">
        <v>2.5</v>
      </c>
      <c r="L143" t="s">
        <v>1</v>
      </c>
      <c r="M143">
        <v>2</v>
      </c>
      <c r="N143" t="s">
        <v>1667</v>
      </c>
      <c r="O143">
        <v>1</v>
      </c>
      <c r="P143" t="str">
        <f>D143&amp;"-"&amp;F143&amp;"-"&amp;G143&amp;"-"&amp;E143&amp;"-"&amp;H143</f>
        <v>X2Pi-3.5-e-1-2</v>
      </c>
      <c r="Q143" t="str">
        <f>I143&amp;"-"&amp;K143&amp;"-"&amp;L143&amp;"-"&amp;J143&amp;"-"&amp;M143</f>
        <v>X2Pi-2.5-e-0-2</v>
      </c>
      <c r="R143">
        <f>B143+S143</f>
        <v>2989.3056313019997</v>
      </c>
      <c r="S143">
        <f>_xlfn.IFNA(VLOOKUP(Q143,'MARVEL-X'!A$2:I$1400,7,FALSE),VLOOKUP(Q143,MARVEL!A$2:J$1522,10,FALSE))</f>
        <v>153.19513130199999</v>
      </c>
      <c r="T143">
        <f>IF(P143=P142,R143+T142,R143)</f>
        <v>5978.6096848329998</v>
      </c>
      <c r="U143">
        <f>IF(P143=P142,1+U142,1)</f>
        <v>2</v>
      </c>
      <c r="V143" t="str">
        <f t="shared" si="2"/>
        <v/>
      </c>
      <c r="W143" t="str">
        <f>IF(V143="","",IF(ABS(V143-R143)&gt;W$1,ABS(V143-R143),""))</f>
        <v/>
      </c>
      <c r="X143" t="str">
        <f>Y143&amp;"-"&amp;Z143&amp;"-"&amp;AC143&amp;"-"&amp;AD143&amp;"-"&amp;AG143</f>
        <v>3.5-e-X-1-1.5</v>
      </c>
      <c r="Y143">
        <f>F143</f>
        <v>3.5</v>
      </c>
      <c r="Z143" s="2" t="str">
        <f>G143</f>
        <v>e</v>
      </c>
      <c r="AA143">
        <f>_xlfn.IFNA(VLOOKUP(X143,'duo-out'!A$2:Q$5000,5,FALSE),E143+10*(H143-1)+1+_xlfn.IFNA(VLOOKUP(D143,states!A$2:C$10,3,FALSE),1))</f>
        <v>4</v>
      </c>
      <c r="AB143" t="str">
        <f>IF(V143="","",V143)</f>
        <v/>
      </c>
      <c r="AC143" s="2" t="str">
        <f>_xlfn.IFNA(VLOOKUP(D143,states!A$2:C$10,2,FALSE),"XX")</f>
        <v>X</v>
      </c>
      <c r="AD143">
        <f>E143</f>
        <v>1</v>
      </c>
      <c r="AE143">
        <f>_xlfn.IFNA(VLOOKUP(D143,states!A$2:D$10,4,FALSE),0)</f>
        <v>1</v>
      </c>
      <c r="AF143">
        <v>0.5</v>
      </c>
      <c r="AG143">
        <f>IF(AE143=0,AF143,IF(AE143=1,IF(F143=0.5,0.5,IF(H143=1,0.5,1.5)),IF(F143=0.5,0.5,IF(H143=1,2.5,1.5))))</f>
        <v>1.5</v>
      </c>
      <c r="AH143" s="7">
        <f>IF(AC143="XX",0,1/C143^(1/5)*IF(E143=0,100,1)/(E143+1)^(1/4))</f>
        <v>2.4263223583284943</v>
      </c>
    </row>
    <row r="144" spans="1:34">
      <c r="A144">
        <v>1943</v>
      </c>
      <c r="B144" s="1">
        <v>2836.1107000000002</v>
      </c>
      <c r="C144" s="6">
        <v>1E-3</v>
      </c>
      <c r="D144" t="s">
        <v>0</v>
      </c>
      <c r="E144">
        <v>1</v>
      </c>
      <c r="F144">
        <v>3.5</v>
      </c>
      <c r="G144" t="s">
        <v>1</v>
      </c>
      <c r="H144">
        <v>2</v>
      </c>
      <c r="I144" t="s">
        <v>0</v>
      </c>
      <c r="J144">
        <v>0</v>
      </c>
      <c r="K144">
        <v>2.5</v>
      </c>
      <c r="L144" t="s">
        <v>1</v>
      </c>
      <c r="M144">
        <v>2</v>
      </c>
      <c r="N144" t="s">
        <v>1999</v>
      </c>
      <c r="O144">
        <v>1</v>
      </c>
      <c r="P144" t="str">
        <f>D144&amp;"-"&amp;F144&amp;"-"&amp;G144&amp;"-"&amp;E144&amp;"-"&amp;H144</f>
        <v>X2Pi-3.5-e-1-2</v>
      </c>
      <c r="Q144" t="str">
        <f>I144&amp;"-"&amp;K144&amp;"-"&amp;L144&amp;"-"&amp;J144&amp;"-"&amp;M144</f>
        <v>X2Pi-2.5-e-0-2</v>
      </c>
      <c r="R144">
        <f>B144+S144</f>
        <v>2989.3058313020001</v>
      </c>
      <c r="S144">
        <f>_xlfn.IFNA(VLOOKUP(Q144,'MARVEL-X'!A$2:I$1400,7,FALSE),VLOOKUP(Q144,MARVEL!A$2:J$1522,10,FALSE))</f>
        <v>153.19513130199999</v>
      </c>
      <c r="T144">
        <f>IF(P144=P143,R144+T143,R144)</f>
        <v>8967.9155161349991</v>
      </c>
      <c r="U144">
        <f>IF(P144=P143,1+U143,1)</f>
        <v>3</v>
      </c>
      <c r="V144" t="str">
        <f t="shared" si="2"/>
        <v/>
      </c>
      <c r="W144" t="str">
        <f>IF(V144="","",IF(ABS(V144-R144)&gt;W$1,ABS(V144-R144),""))</f>
        <v/>
      </c>
      <c r="X144" t="str">
        <f>Y144&amp;"-"&amp;Z144&amp;"-"&amp;AC144&amp;"-"&amp;AD144&amp;"-"&amp;AG144</f>
        <v>3.5-e-X-1-1.5</v>
      </c>
      <c r="Y144">
        <f>F144</f>
        <v>3.5</v>
      </c>
      <c r="Z144" s="2" t="str">
        <f>G144</f>
        <v>e</v>
      </c>
      <c r="AA144">
        <f>_xlfn.IFNA(VLOOKUP(X144,'duo-out'!A$2:Q$5000,5,FALSE),E144+10*(H144-1)+1+_xlfn.IFNA(VLOOKUP(D144,states!A$2:C$10,3,FALSE),1))</f>
        <v>4</v>
      </c>
      <c r="AB144" t="str">
        <f>IF(V144="","",V144)</f>
        <v/>
      </c>
      <c r="AC144" s="2" t="str">
        <f>_xlfn.IFNA(VLOOKUP(D144,states!A$2:C$10,2,FALSE),"XX")</f>
        <v>X</v>
      </c>
      <c r="AD144">
        <f>E144</f>
        <v>1</v>
      </c>
      <c r="AE144">
        <f>_xlfn.IFNA(VLOOKUP(D144,states!A$2:D$10,4,FALSE),0)</f>
        <v>1</v>
      </c>
      <c r="AF144">
        <v>0.5</v>
      </c>
      <c r="AG144">
        <f>IF(AE144=0,AF144,IF(AE144=1,IF(F144=0.5,0.5,IF(H144=1,0.5,1.5)),IF(F144=0.5,0.5,IF(H144=1,2.5,1.5))))</f>
        <v>1.5</v>
      </c>
      <c r="AH144" s="7">
        <f>IF(AC144="XX",0,1/C144^(1/5)*IF(E144=0,100,1)/(E144+1)^(1/4))</f>
        <v>3.34766892605235</v>
      </c>
    </row>
    <row r="145" spans="1:34">
      <c r="A145">
        <v>1912</v>
      </c>
      <c r="B145" s="1">
        <v>2581.0776999999998</v>
      </c>
      <c r="C145" s="6">
        <v>1E-3</v>
      </c>
      <c r="D145" t="s">
        <v>0</v>
      </c>
      <c r="E145">
        <v>1</v>
      </c>
      <c r="F145">
        <v>3.5</v>
      </c>
      <c r="G145" t="s">
        <v>1</v>
      </c>
      <c r="H145">
        <v>2</v>
      </c>
      <c r="I145" t="s">
        <v>0</v>
      </c>
      <c r="J145">
        <v>0</v>
      </c>
      <c r="K145">
        <v>4.5</v>
      </c>
      <c r="L145" t="s">
        <v>1</v>
      </c>
      <c r="M145">
        <v>2</v>
      </c>
      <c r="N145" t="s">
        <v>1968</v>
      </c>
      <c r="O145">
        <v>1</v>
      </c>
      <c r="P145" t="str">
        <f>D145&amp;"-"&amp;F145&amp;"-"&amp;G145&amp;"-"&amp;E145&amp;"-"&amp;H145</f>
        <v>X2Pi-3.5-e-1-2</v>
      </c>
      <c r="Q145" t="str">
        <f>I145&amp;"-"&amp;K145&amp;"-"&amp;L145&amp;"-"&amp;J145&amp;"-"&amp;M145</f>
        <v>X2Pi-4.5-e-0-2</v>
      </c>
      <c r="R145">
        <f>B145+S145</f>
        <v>2989.3056535309997</v>
      </c>
      <c r="S145">
        <f>_xlfn.IFNA(VLOOKUP(Q145,'MARVEL-X'!A$2:I$1400,7,FALSE),VLOOKUP(Q145,MARVEL!A$2:J$1522,10,FALSE))</f>
        <v>408.22795353100003</v>
      </c>
      <c r="T145">
        <f>IF(P145=P144,R145+T144,R145)</f>
        <v>11957.221169665998</v>
      </c>
      <c r="U145">
        <f>IF(P145=P144,1+U144,1)</f>
        <v>4</v>
      </c>
      <c r="V145" t="str">
        <f t="shared" si="2"/>
        <v/>
      </c>
      <c r="W145" t="str">
        <f>IF(V145="","",IF(ABS(V145-R145)&gt;W$1,ABS(V145-R145),""))</f>
        <v/>
      </c>
      <c r="X145" t="str">
        <f>Y145&amp;"-"&amp;Z145&amp;"-"&amp;AC145&amp;"-"&amp;AD145&amp;"-"&amp;AG145</f>
        <v>3.5-e-X-1-1.5</v>
      </c>
      <c r="Y145">
        <f>F145</f>
        <v>3.5</v>
      </c>
      <c r="Z145" s="2" t="str">
        <f>G145</f>
        <v>e</v>
      </c>
      <c r="AA145">
        <f>_xlfn.IFNA(VLOOKUP(X145,'duo-out'!A$2:Q$5000,5,FALSE),E145+10*(H145-1)+1+_xlfn.IFNA(VLOOKUP(D145,states!A$2:C$10,3,FALSE),1))</f>
        <v>4</v>
      </c>
      <c r="AB145" t="str">
        <f>IF(V145="","",V145)</f>
        <v/>
      </c>
      <c r="AC145" s="2" t="str">
        <f>_xlfn.IFNA(VLOOKUP(D145,states!A$2:C$10,2,FALSE),"XX")</f>
        <v>X</v>
      </c>
      <c r="AD145">
        <f>E145</f>
        <v>1</v>
      </c>
      <c r="AE145">
        <f>_xlfn.IFNA(VLOOKUP(D145,states!A$2:D$10,4,FALSE),0)</f>
        <v>1</v>
      </c>
      <c r="AF145">
        <v>0.5</v>
      </c>
      <c r="AG145">
        <f>IF(AE145=0,AF145,IF(AE145=1,IF(F145=0.5,0.5,IF(H145=1,0.5,1.5)),IF(F145=0.5,0.5,IF(H145=1,2.5,1.5))))</f>
        <v>1.5</v>
      </c>
      <c r="AH145" s="7">
        <f>IF(AC145="XX",0,1/C145^(1/5)*IF(E145=0,100,1)/(E145+1)^(1/4))</f>
        <v>3.34766892605235</v>
      </c>
    </row>
    <row r="146" spans="1:34">
      <c r="A146">
        <v>2420</v>
      </c>
      <c r="B146" s="1">
        <v>2721.63</v>
      </c>
      <c r="C146" s="6">
        <v>0.02</v>
      </c>
      <c r="D146" t="s">
        <v>0</v>
      </c>
      <c r="E146">
        <v>1</v>
      </c>
      <c r="F146">
        <v>3.5</v>
      </c>
      <c r="G146" t="s">
        <v>1</v>
      </c>
      <c r="H146">
        <v>2</v>
      </c>
      <c r="I146" t="s">
        <v>0</v>
      </c>
      <c r="J146">
        <v>0</v>
      </c>
      <c r="K146">
        <v>3.5</v>
      </c>
      <c r="L146" t="s">
        <v>2</v>
      </c>
      <c r="M146">
        <v>2</v>
      </c>
      <c r="N146" t="s">
        <v>2476</v>
      </c>
      <c r="O146">
        <v>1</v>
      </c>
      <c r="P146" t="str">
        <f>D146&amp;"-"&amp;F146&amp;"-"&amp;G146&amp;"-"&amp;E146&amp;"-"&amp;H146</f>
        <v>X2Pi-3.5-e-1-2</v>
      </c>
      <c r="Q146" t="str">
        <f>I146&amp;"-"&amp;K146&amp;"-"&amp;L146&amp;"-"&amp;J146&amp;"-"&amp;M146</f>
        <v>X2Pi-3.5-f-0-2</v>
      </c>
      <c r="R146">
        <f>B146+S146</f>
        <v>2989.290933924</v>
      </c>
      <c r="S146">
        <f>_xlfn.IFNA(VLOOKUP(Q146,'MARVEL-X'!A$2:I$1400,7,FALSE),VLOOKUP(Q146,MARVEL!A$2:J$1522,10,FALSE))</f>
        <v>267.66093392400001</v>
      </c>
      <c r="T146">
        <f>IF(P146=P145,R146+T145,R146)</f>
        <v>14946.512103589997</v>
      </c>
      <c r="U146">
        <f>IF(P146=P145,1+U145,1)</f>
        <v>5</v>
      </c>
      <c r="V146">
        <f t="shared" si="2"/>
        <v>2989.3024207179997</v>
      </c>
      <c r="W146" t="str">
        <f>IF(V146="","",IF(ABS(V146-R146)&gt;W$1,ABS(V146-R146),""))</f>
        <v/>
      </c>
      <c r="X146" t="str">
        <f>Y146&amp;"-"&amp;Z146&amp;"-"&amp;AC146&amp;"-"&amp;AD146&amp;"-"&amp;AG146</f>
        <v>3.5-e-X-1-1.5</v>
      </c>
      <c r="Y146">
        <f>F146</f>
        <v>3.5</v>
      </c>
      <c r="Z146" s="2" t="str">
        <f>G146</f>
        <v>e</v>
      </c>
      <c r="AA146">
        <f>_xlfn.IFNA(VLOOKUP(X146,'duo-out'!A$2:Q$5000,5,FALSE),E146+10*(H146-1)+1+_xlfn.IFNA(VLOOKUP(D146,states!A$2:C$10,3,FALSE),1))</f>
        <v>4</v>
      </c>
      <c r="AB146">
        <f>IF(V146="","",V146)</f>
        <v>2989.3024207179997</v>
      </c>
      <c r="AC146" s="2" t="str">
        <f>_xlfn.IFNA(VLOOKUP(D146,states!A$2:C$10,2,FALSE),"XX")</f>
        <v>X</v>
      </c>
      <c r="AD146">
        <f>E146</f>
        <v>1</v>
      </c>
      <c r="AE146">
        <f>_xlfn.IFNA(VLOOKUP(D146,states!A$2:D$10,4,FALSE),0)</f>
        <v>1</v>
      </c>
      <c r="AF146">
        <v>0.5</v>
      </c>
      <c r="AG146">
        <f>IF(AE146=0,AF146,IF(AE146=1,IF(F146=0.5,0.5,IF(H146=1,0.5,1.5)),IF(F146=0.5,0.5,IF(H146=1,2.5,1.5))))</f>
        <v>1.5</v>
      </c>
      <c r="AH146" s="7">
        <f>IF(AC146="XX",0,1/C146^(1/5)*IF(E146=0,100,1)/(E146+1)^(1/4))</f>
        <v>1.8388084971065388</v>
      </c>
    </row>
    <row r="147" spans="1:34">
      <c r="A147">
        <v>1659</v>
      </c>
      <c r="B147" s="1">
        <v>2681.8355000000001</v>
      </c>
      <c r="C147" s="6">
        <v>7.2919999999999999E-3</v>
      </c>
      <c r="D147" t="s">
        <v>0</v>
      </c>
      <c r="E147">
        <v>2</v>
      </c>
      <c r="F147">
        <v>3.5</v>
      </c>
      <c r="G147" t="s">
        <v>1</v>
      </c>
      <c r="H147">
        <v>1</v>
      </c>
      <c r="I147" t="s">
        <v>0</v>
      </c>
      <c r="J147">
        <v>1</v>
      </c>
      <c r="K147">
        <v>2.5</v>
      </c>
      <c r="L147" t="s">
        <v>1</v>
      </c>
      <c r="M147">
        <v>1</v>
      </c>
      <c r="N147" t="s">
        <v>1715</v>
      </c>
      <c r="O147">
        <v>1</v>
      </c>
      <c r="P147" t="str">
        <f>D147&amp;"-"&amp;F147&amp;"-"&amp;G147&amp;"-"&amp;E147&amp;"-"&amp;H147</f>
        <v>X2Pi-3.5-e-2-1</v>
      </c>
      <c r="Q147" t="str">
        <f>I147&amp;"-"&amp;K147&amp;"-"&amp;L147&amp;"-"&amp;J147&amp;"-"&amp;M147</f>
        <v>X2Pi-2.5-e-1-1</v>
      </c>
      <c r="R147">
        <f>B147+S147</f>
        <v>5484.8470306420004</v>
      </c>
      <c r="S147">
        <f>_xlfn.IFNA(VLOOKUP(Q147,'MARVEL-X'!A$2:I$1400,7,FALSE),VLOOKUP(Q147,MARVEL!A$2:J$1522,10,FALSE))</f>
        <v>2803.0115306419998</v>
      </c>
      <c r="T147">
        <f>IF(P147=P146,R147+T146,R147)</f>
        <v>5484.8470306420004</v>
      </c>
      <c r="U147">
        <f>IF(P147=P146,1+U146,1)</f>
        <v>1</v>
      </c>
      <c r="V147" t="str">
        <f t="shared" si="2"/>
        <v/>
      </c>
      <c r="W147" t="str">
        <f>IF(V147="","",IF(ABS(V147-R147)&gt;W$1,ABS(V147-R147),""))</f>
        <v/>
      </c>
      <c r="X147" t="str">
        <f>Y147&amp;"-"&amp;Z147&amp;"-"&amp;AC147&amp;"-"&amp;AD147&amp;"-"&amp;AG147</f>
        <v>3.5-e-X-2-0.5</v>
      </c>
      <c r="Y147">
        <f>F147</f>
        <v>3.5</v>
      </c>
      <c r="Z147" s="2" t="str">
        <f>G147</f>
        <v>e</v>
      </c>
      <c r="AA147">
        <f>_xlfn.IFNA(VLOOKUP(X147,'duo-out'!A$2:Q$5000,5,FALSE),E147+10*(H147-1)+1+_xlfn.IFNA(VLOOKUP(D147,states!A$2:C$10,3,FALSE),1))</f>
        <v>7</v>
      </c>
      <c r="AB147" t="str">
        <f>IF(V147="","",V147)</f>
        <v/>
      </c>
      <c r="AC147" s="2" t="str">
        <f>_xlfn.IFNA(VLOOKUP(D147,states!A$2:C$10,2,FALSE),"XX")</f>
        <v>X</v>
      </c>
      <c r="AD147">
        <f>E147</f>
        <v>2</v>
      </c>
      <c r="AE147">
        <f>_xlfn.IFNA(VLOOKUP(D147,states!A$2:D$10,4,FALSE),0)</f>
        <v>1</v>
      </c>
      <c r="AF147">
        <v>0.5</v>
      </c>
      <c r="AG147">
        <f>IF(AE147=0,AF147,IF(AE147=1,IF(F147=0.5,0.5,IF(H147=1,0.5,1.5)),IF(F147=0.5,0.5,IF(H147=1,2.5,1.5))))</f>
        <v>0.5</v>
      </c>
      <c r="AH147" s="7">
        <f>IF(AC147="XX",0,1/C147^(1/5)*IF(E147=0,100,1)/(E147+1)^(1/4))</f>
        <v>2.0330607421086815</v>
      </c>
    </row>
    <row r="148" spans="1:34">
      <c r="A148">
        <v>1696</v>
      </c>
      <c r="B148" s="1">
        <v>2491.835</v>
      </c>
      <c r="C148" s="6">
        <v>5.0000000000000001E-3</v>
      </c>
      <c r="D148" t="s">
        <v>0</v>
      </c>
      <c r="E148">
        <v>2</v>
      </c>
      <c r="F148">
        <v>3.5</v>
      </c>
      <c r="G148" t="s">
        <v>1</v>
      </c>
      <c r="H148">
        <v>1</v>
      </c>
      <c r="I148" t="s">
        <v>0</v>
      </c>
      <c r="J148">
        <v>1</v>
      </c>
      <c r="K148">
        <v>4.5</v>
      </c>
      <c r="L148" t="s">
        <v>1</v>
      </c>
      <c r="M148">
        <v>1</v>
      </c>
      <c r="N148" t="s">
        <v>1752</v>
      </c>
      <c r="O148">
        <v>1</v>
      </c>
      <c r="P148" t="str">
        <f>D148&amp;"-"&amp;F148&amp;"-"&amp;G148&amp;"-"&amp;E148&amp;"-"&amp;H148</f>
        <v>X2Pi-3.5-e-2-1</v>
      </c>
      <c r="Q148" t="str">
        <f>I148&amp;"-"&amp;K148&amp;"-"&amp;L148&amp;"-"&amp;J148&amp;"-"&amp;M148</f>
        <v>X2Pi-4.5-e-1-1</v>
      </c>
      <c r="R148">
        <f>B148+S148</f>
        <v>5484.8406263930001</v>
      </c>
      <c r="S148">
        <f>_xlfn.IFNA(VLOOKUP(Q148,'MARVEL-X'!A$2:I$1400,7,FALSE),VLOOKUP(Q148,MARVEL!A$2:J$1522,10,FALSE))</f>
        <v>2993.0056263930001</v>
      </c>
      <c r="T148">
        <f>IF(P148=P147,R148+T147,R148)</f>
        <v>10969.687657035</v>
      </c>
      <c r="U148">
        <f>IF(P148=P147,1+U147,1)</f>
        <v>2</v>
      </c>
      <c r="V148" t="str">
        <f t="shared" si="2"/>
        <v/>
      </c>
      <c r="W148" t="str">
        <f>IF(V148="","",IF(ABS(V148-R148)&gt;W$1,ABS(V148-R148),""))</f>
        <v/>
      </c>
      <c r="X148" t="str">
        <f>Y148&amp;"-"&amp;Z148&amp;"-"&amp;AC148&amp;"-"&amp;AD148&amp;"-"&amp;AG148</f>
        <v>3.5-e-X-2-0.5</v>
      </c>
      <c r="Y148">
        <f>F148</f>
        <v>3.5</v>
      </c>
      <c r="Z148" s="2" t="str">
        <f>G148</f>
        <v>e</v>
      </c>
      <c r="AA148">
        <f>_xlfn.IFNA(VLOOKUP(X148,'duo-out'!A$2:Q$5000,5,FALSE),E148+10*(H148-1)+1+_xlfn.IFNA(VLOOKUP(D148,states!A$2:C$10,3,FALSE),1))</f>
        <v>7</v>
      </c>
      <c r="AB148" t="str">
        <f>IF(V148="","",V148)</f>
        <v/>
      </c>
      <c r="AC148" s="2" t="str">
        <f>_xlfn.IFNA(VLOOKUP(D148,states!A$2:C$10,2,FALSE),"XX")</f>
        <v>X</v>
      </c>
      <c r="AD148">
        <f>E148</f>
        <v>2</v>
      </c>
      <c r="AE148">
        <f>_xlfn.IFNA(VLOOKUP(D148,states!A$2:D$10,4,FALSE),0)</f>
        <v>1</v>
      </c>
      <c r="AF148">
        <v>0.5</v>
      </c>
      <c r="AG148">
        <f>IF(AE148=0,AF148,IF(AE148=1,IF(F148=0.5,0.5,IF(H148=1,0.5,1.5)),IF(F148=0.5,0.5,IF(H148=1,2.5,1.5))))</f>
        <v>0.5</v>
      </c>
      <c r="AH148" s="7">
        <f>IF(AC148="XX",0,1/C148^(1/5)*IF(E148=0,100,1)/(E148+1)^(1/4))</f>
        <v>2.1924297443889911</v>
      </c>
    </row>
    <row r="149" spans="1:34">
      <c r="A149">
        <v>2456</v>
      </c>
      <c r="B149" s="1">
        <v>2600.8969999999999</v>
      </c>
      <c r="C149" s="6">
        <v>0.02</v>
      </c>
      <c r="D149" t="s">
        <v>0</v>
      </c>
      <c r="E149">
        <v>2</v>
      </c>
      <c r="F149">
        <v>3.5</v>
      </c>
      <c r="G149" t="s">
        <v>1</v>
      </c>
      <c r="H149">
        <v>1</v>
      </c>
      <c r="I149" t="s">
        <v>0</v>
      </c>
      <c r="J149">
        <v>1</v>
      </c>
      <c r="K149">
        <v>3.5</v>
      </c>
      <c r="L149" t="s">
        <v>2</v>
      </c>
      <c r="M149">
        <v>1</v>
      </c>
      <c r="N149" t="s">
        <v>2512</v>
      </c>
      <c r="O149">
        <v>1</v>
      </c>
      <c r="P149" t="str">
        <f>D149&amp;"-"&amp;F149&amp;"-"&amp;G149&amp;"-"&amp;E149&amp;"-"&amp;H149</f>
        <v>X2Pi-3.5-e-2-1</v>
      </c>
      <c r="Q149" t="str">
        <f>I149&amp;"-"&amp;K149&amp;"-"&amp;L149&amp;"-"&amp;J149&amp;"-"&amp;M149</f>
        <v>X2Pi-3.5-f-1-1</v>
      </c>
      <c r="R149">
        <f>B149+S149</f>
        <v>5484.8447051530002</v>
      </c>
      <c r="S149">
        <f>_xlfn.IFNA(VLOOKUP(Q149,'MARVEL-X'!A$2:I$1400,7,FALSE),VLOOKUP(Q149,MARVEL!A$2:J$1522,10,FALSE))</f>
        <v>2883.9477051529998</v>
      </c>
      <c r="T149">
        <f>IF(P149=P148,R149+T148,R149)</f>
        <v>16454.532362188002</v>
      </c>
      <c r="U149">
        <f>IF(P149=P148,1+U148,1)</f>
        <v>3</v>
      </c>
      <c r="V149">
        <f t="shared" si="2"/>
        <v>5484.8441207293336</v>
      </c>
      <c r="W149" t="str">
        <f>IF(V149="","",IF(ABS(V149-R149)&gt;W$1,ABS(V149-R149),""))</f>
        <v/>
      </c>
      <c r="X149" t="str">
        <f>Y149&amp;"-"&amp;Z149&amp;"-"&amp;AC149&amp;"-"&amp;AD149&amp;"-"&amp;AG149</f>
        <v>3.5-e-X-2-0.5</v>
      </c>
      <c r="Y149">
        <f>F149</f>
        <v>3.5</v>
      </c>
      <c r="Z149" s="2" t="str">
        <f>G149</f>
        <v>e</v>
      </c>
      <c r="AA149">
        <f>_xlfn.IFNA(VLOOKUP(X149,'duo-out'!A$2:Q$5000,5,FALSE),E149+10*(H149-1)+1+_xlfn.IFNA(VLOOKUP(D149,states!A$2:C$10,3,FALSE),1))</f>
        <v>7</v>
      </c>
      <c r="AB149">
        <f>IF(V149="","",V149)</f>
        <v>5484.8441207293336</v>
      </c>
      <c r="AC149" s="2" t="str">
        <f>_xlfn.IFNA(VLOOKUP(D149,states!A$2:C$10,2,FALSE),"XX")</f>
        <v>X</v>
      </c>
      <c r="AD149">
        <f>E149</f>
        <v>2</v>
      </c>
      <c r="AE149">
        <f>_xlfn.IFNA(VLOOKUP(D149,states!A$2:D$10,4,FALSE),0)</f>
        <v>1</v>
      </c>
      <c r="AF149">
        <v>0.5</v>
      </c>
      <c r="AG149">
        <f>IF(AE149=0,AF149,IF(AE149=1,IF(F149=0.5,0.5,IF(H149=1,0.5,1.5)),IF(F149=0.5,0.5,IF(H149=1,2.5,1.5))))</f>
        <v>0.5</v>
      </c>
      <c r="AH149" s="7">
        <f>IF(AC149="XX",0,1/C149^(1/5)*IF(E149=0,100,1)/(E149+1)^(1/4))</f>
        <v>1.6615510422402757</v>
      </c>
    </row>
    <row r="150" spans="1:34">
      <c r="A150">
        <v>1678</v>
      </c>
      <c r="B150" s="1">
        <v>2705.8993</v>
      </c>
      <c r="C150" s="6">
        <v>6.4559999999999999E-3</v>
      </c>
      <c r="D150" t="s">
        <v>0</v>
      </c>
      <c r="E150">
        <v>2</v>
      </c>
      <c r="F150">
        <v>3.5</v>
      </c>
      <c r="G150" t="s">
        <v>1</v>
      </c>
      <c r="H150">
        <v>2</v>
      </c>
      <c r="I150" t="s">
        <v>0</v>
      </c>
      <c r="J150">
        <v>1</v>
      </c>
      <c r="K150">
        <v>2.5</v>
      </c>
      <c r="L150" t="s">
        <v>1</v>
      </c>
      <c r="M150">
        <v>2</v>
      </c>
      <c r="N150" t="s">
        <v>1734</v>
      </c>
      <c r="O150">
        <v>1</v>
      </c>
      <c r="P150" t="str">
        <f>D150&amp;"-"&amp;F150&amp;"-"&amp;G150&amp;"-"&amp;E150&amp;"-"&amp;H150</f>
        <v>X2Pi-3.5-e-2-2</v>
      </c>
      <c r="Q150" t="str">
        <f>I150&amp;"-"&amp;K150&amp;"-"&amp;L150&amp;"-"&amp;J150&amp;"-"&amp;M150</f>
        <v>X2Pi-2.5-e-1-2</v>
      </c>
      <c r="R150">
        <f>B150+S150</f>
        <v>5585.8114176210001</v>
      </c>
      <c r="S150">
        <f>_xlfn.IFNA(VLOOKUP(Q150,'MARVEL-X'!A$2:I$1400,7,FALSE),VLOOKUP(Q150,MARVEL!A$2:J$1522,10,FALSE))</f>
        <v>2879.9121176210001</v>
      </c>
      <c r="T150">
        <f>IF(P150=P149,R150+T149,R150)</f>
        <v>5585.8114176210001</v>
      </c>
      <c r="U150">
        <f>IF(P150=P149,1+U149,1)</f>
        <v>1</v>
      </c>
      <c r="V150" t="str">
        <f t="shared" si="2"/>
        <v/>
      </c>
      <c r="W150" t="str">
        <f>IF(V150="","",IF(ABS(V150-R150)&gt;W$1,ABS(V150-R150),""))</f>
        <v/>
      </c>
      <c r="X150" t="str">
        <f>Y150&amp;"-"&amp;Z150&amp;"-"&amp;AC150&amp;"-"&amp;AD150&amp;"-"&amp;AG150</f>
        <v>3.5-e-X-2-1.5</v>
      </c>
      <c r="Y150">
        <f>F150</f>
        <v>3.5</v>
      </c>
      <c r="Z150" s="2" t="str">
        <f>G150</f>
        <v>e</v>
      </c>
      <c r="AA150">
        <f>_xlfn.IFNA(VLOOKUP(X150,'duo-out'!A$2:Q$5000,5,FALSE),E150+10*(H150-1)+1+_xlfn.IFNA(VLOOKUP(D150,states!A$2:C$10,3,FALSE),1))</f>
        <v>8</v>
      </c>
      <c r="AB150" t="str">
        <f>IF(V150="","",V150)</f>
        <v/>
      </c>
      <c r="AC150" s="2" t="str">
        <f>_xlfn.IFNA(VLOOKUP(D150,states!A$2:C$10,2,FALSE),"XX")</f>
        <v>X</v>
      </c>
      <c r="AD150">
        <f>E150</f>
        <v>2</v>
      </c>
      <c r="AE150">
        <f>_xlfn.IFNA(VLOOKUP(D150,states!A$2:D$10,4,FALSE),0)</f>
        <v>1</v>
      </c>
      <c r="AF150">
        <v>0.5</v>
      </c>
      <c r="AG150">
        <f>IF(AE150=0,AF150,IF(AE150=1,IF(F150=0.5,0.5,IF(H150=1,0.5,1.5)),IF(F150=0.5,0.5,IF(H150=1,2.5,1.5))))</f>
        <v>1.5</v>
      </c>
      <c r="AH150" s="7">
        <f>IF(AC150="XX",0,1/C150^(1/5)*IF(E150=0,100,1)/(E150+1)^(1/4))</f>
        <v>2.0831808854856009</v>
      </c>
    </row>
    <row r="151" spans="1:34">
      <c r="A151">
        <v>1709</v>
      </c>
      <c r="B151" s="1">
        <v>2460.4290999999998</v>
      </c>
      <c r="C151" s="6">
        <v>9.5989999999999999E-3</v>
      </c>
      <c r="D151" t="s">
        <v>0</v>
      </c>
      <c r="E151">
        <v>2</v>
      </c>
      <c r="F151">
        <v>3.5</v>
      </c>
      <c r="G151" t="s">
        <v>1</v>
      </c>
      <c r="H151">
        <v>2</v>
      </c>
      <c r="I151" t="s">
        <v>0</v>
      </c>
      <c r="J151">
        <v>1</v>
      </c>
      <c r="K151">
        <v>4.5</v>
      </c>
      <c r="L151" t="s">
        <v>1</v>
      </c>
      <c r="M151">
        <v>2</v>
      </c>
      <c r="N151" t="s">
        <v>1765</v>
      </c>
      <c r="O151">
        <v>1</v>
      </c>
      <c r="P151" t="str">
        <f>D151&amp;"-"&amp;F151&amp;"-"&amp;G151&amp;"-"&amp;E151&amp;"-"&amp;H151</f>
        <v>X2Pi-3.5-e-2-2</v>
      </c>
      <c r="Q151" t="str">
        <f>I151&amp;"-"&amp;K151&amp;"-"&amp;L151&amp;"-"&amp;J151&amp;"-"&amp;M151</f>
        <v>X2Pi-4.5-e-1-2</v>
      </c>
      <c r="R151">
        <f>B151+S151</f>
        <v>5585.8136780299992</v>
      </c>
      <c r="S151">
        <f>_xlfn.IFNA(VLOOKUP(Q151,'MARVEL-X'!A$2:I$1400,7,FALSE),VLOOKUP(Q151,MARVEL!A$2:J$1522,10,FALSE))</f>
        <v>3125.3845780299998</v>
      </c>
      <c r="T151">
        <f>IF(P151=P150,R151+T150,R151)</f>
        <v>11171.625095650999</v>
      </c>
      <c r="U151">
        <f>IF(P151=P150,1+U150,1)</f>
        <v>2</v>
      </c>
      <c r="V151" t="str">
        <f t="shared" si="2"/>
        <v/>
      </c>
      <c r="W151" t="str">
        <f>IF(V151="","",IF(ABS(V151-R151)&gt;W$1,ABS(V151-R151),""))</f>
        <v/>
      </c>
      <c r="X151" t="str">
        <f>Y151&amp;"-"&amp;Z151&amp;"-"&amp;AC151&amp;"-"&amp;AD151&amp;"-"&amp;AG151</f>
        <v>3.5-e-X-2-1.5</v>
      </c>
      <c r="Y151">
        <f>F151</f>
        <v>3.5</v>
      </c>
      <c r="Z151" s="2" t="str">
        <f>G151</f>
        <v>e</v>
      </c>
      <c r="AA151">
        <f>_xlfn.IFNA(VLOOKUP(X151,'duo-out'!A$2:Q$5000,5,FALSE),E151+10*(H151-1)+1+_xlfn.IFNA(VLOOKUP(D151,states!A$2:C$10,3,FALSE),1))</f>
        <v>8</v>
      </c>
      <c r="AB151" t="str">
        <f>IF(V151="","",V151)</f>
        <v/>
      </c>
      <c r="AC151" s="2" t="str">
        <f>_xlfn.IFNA(VLOOKUP(D151,states!A$2:C$10,2,FALSE),"XX")</f>
        <v>X</v>
      </c>
      <c r="AD151">
        <f>E151</f>
        <v>2</v>
      </c>
      <c r="AE151">
        <f>_xlfn.IFNA(VLOOKUP(D151,states!A$2:D$10,4,FALSE),0)</f>
        <v>1</v>
      </c>
      <c r="AF151">
        <v>0.5</v>
      </c>
      <c r="AG151">
        <f>IF(AE151=0,AF151,IF(AE151=1,IF(F151=0.5,0.5,IF(H151=1,0.5,1.5)),IF(F151=0.5,0.5,IF(H151=1,2.5,1.5))))</f>
        <v>1.5</v>
      </c>
      <c r="AH151" s="7">
        <f>IF(AC151="XX",0,1/C151^(1/5)*IF(E151=0,100,1)/(E151+1)^(1/4))</f>
        <v>1.9243075684960391</v>
      </c>
    </row>
    <row r="152" spans="1:34">
      <c r="A152">
        <v>2462</v>
      </c>
      <c r="B152" s="1">
        <v>2595.7224999999999</v>
      </c>
      <c r="C152" s="6">
        <v>0.02</v>
      </c>
      <c r="D152" t="s">
        <v>0</v>
      </c>
      <c r="E152">
        <v>2</v>
      </c>
      <c r="F152">
        <v>3.5</v>
      </c>
      <c r="G152" t="s">
        <v>1</v>
      </c>
      <c r="H152">
        <v>2</v>
      </c>
      <c r="I152" t="s">
        <v>0</v>
      </c>
      <c r="J152">
        <v>1</v>
      </c>
      <c r="K152">
        <v>3.5</v>
      </c>
      <c r="L152" t="s">
        <v>2</v>
      </c>
      <c r="M152">
        <v>2</v>
      </c>
      <c r="N152" t="s">
        <v>2518</v>
      </c>
      <c r="O152">
        <v>1</v>
      </c>
      <c r="P152" t="str">
        <f>D152&amp;"-"&amp;F152&amp;"-"&amp;G152&amp;"-"&amp;E152&amp;"-"&amp;H152</f>
        <v>X2Pi-3.5-e-2-2</v>
      </c>
      <c r="Q152" t="str">
        <f>I152&amp;"-"&amp;K152&amp;"-"&amp;L152&amp;"-"&amp;J152&amp;"-"&amp;M152</f>
        <v>X2Pi-3.5-f-1-2</v>
      </c>
      <c r="R152">
        <f>B152+S152</f>
        <v>5585.8101755509997</v>
      </c>
      <c r="S152">
        <f>_xlfn.IFNA(VLOOKUP(Q152,'MARVEL-X'!A$2:I$1400,7,FALSE),VLOOKUP(Q152,MARVEL!A$2:J$1522,10,FALSE))</f>
        <v>2990.0876755509998</v>
      </c>
      <c r="T152">
        <f>IF(P152=P151,R152+T151,R152)</f>
        <v>16757.435271201997</v>
      </c>
      <c r="U152">
        <f>IF(P152=P151,1+U151,1)</f>
        <v>3</v>
      </c>
      <c r="V152">
        <f t="shared" si="2"/>
        <v>5585.8117570673321</v>
      </c>
      <c r="W152" t="str">
        <f>IF(V152="","",IF(ABS(V152-R152)&gt;W$1,ABS(V152-R152),""))</f>
        <v/>
      </c>
      <c r="X152" t="str">
        <f>Y152&amp;"-"&amp;Z152&amp;"-"&amp;AC152&amp;"-"&amp;AD152&amp;"-"&amp;AG152</f>
        <v>3.5-e-X-2-1.5</v>
      </c>
      <c r="Y152">
        <f>F152</f>
        <v>3.5</v>
      </c>
      <c r="Z152" s="2" t="str">
        <f>G152</f>
        <v>e</v>
      </c>
      <c r="AA152">
        <f>_xlfn.IFNA(VLOOKUP(X152,'duo-out'!A$2:Q$5000,5,FALSE),E152+10*(H152-1)+1+_xlfn.IFNA(VLOOKUP(D152,states!A$2:C$10,3,FALSE),1))</f>
        <v>8</v>
      </c>
      <c r="AB152">
        <f>IF(V152="","",V152)</f>
        <v>5585.8117570673321</v>
      </c>
      <c r="AC152" s="2" t="str">
        <f>_xlfn.IFNA(VLOOKUP(D152,states!A$2:C$10,2,FALSE),"XX")</f>
        <v>X</v>
      </c>
      <c r="AD152">
        <f>E152</f>
        <v>2</v>
      </c>
      <c r="AE152">
        <f>_xlfn.IFNA(VLOOKUP(D152,states!A$2:D$10,4,FALSE),0)</f>
        <v>1</v>
      </c>
      <c r="AF152">
        <v>0.5</v>
      </c>
      <c r="AG152">
        <f>IF(AE152=0,AF152,IF(AE152=1,IF(F152=0.5,0.5,IF(H152=1,0.5,1.5)),IF(F152=0.5,0.5,IF(H152=1,2.5,1.5))))</f>
        <v>1.5</v>
      </c>
      <c r="AH152" s="7">
        <f>IF(AC152="XX",0,1/C152^(1/5)*IF(E152=0,100,1)/(E152+1)^(1/4))</f>
        <v>1.6615510422402757</v>
      </c>
    </row>
    <row r="153" spans="1:34">
      <c r="A153">
        <v>2475</v>
      </c>
      <c r="B153" s="1">
        <v>2371.4430000000002</v>
      </c>
      <c r="C153" s="6">
        <v>0.02</v>
      </c>
      <c r="D153" t="s">
        <v>0</v>
      </c>
      <c r="E153">
        <v>3</v>
      </c>
      <c r="F153">
        <v>3.5</v>
      </c>
      <c r="G153" t="s">
        <v>1</v>
      </c>
      <c r="H153">
        <v>1</v>
      </c>
      <c r="I153" t="s">
        <v>0</v>
      </c>
      <c r="J153">
        <v>2</v>
      </c>
      <c r="K153">
        <v>4.5</v>
      </c>
      <c r="L153" t="s">
        <v>1</v>
      </c>
      <c r="M153">
        <v>1</v>
      </c>
      <c r="N153" t="s">
        <v>2531</v>
      </c>
      <c r="O153">
        <v>1</v>
      </c>
      <c r="P153" t="str">
        <f>D153&amp;"-"&amp;F153&amp;"-"&amp;G153&amp;"-"&amp;E153&amp;"-"&amp;H153</f>
        <v>X2Pi-3.5-e-3-1</v>
      </c>
      <c r="Q153" t="str">
        <f>I153&amp;"-"&amp;K153&amp;"-"&amp;L153&amp;"-"&amp;J153&amp;"-"&amp;M153</f>
        <v>X2Pi-4.5-e-2-1</v>
      </c>
      <c r="R153">
        <f>B153+S153</f>
        <v>7960.7942796389998</v>
      </c>
      <c r="S153">
        <f>_xlfn.IFNA(VLOOKUP(Q153,'MARVEL-X'!A$2:I$1400,7,FALSE),VLOOKUP(Q153,MARVEL!A$2:J$1522,10,FALSE))</f>
        <v>5589.3512796389996</v>
      </c>
      <c r="T153">
        <f>IF(P153=P152,R153+T152,R153)</f>
        <v>7960.7942796389998</v>
      </c>
      <c r="U153">
        <f>IF(P153=P152,1+U152,1)</f>
        <v>1</v>
      </c>
      <c r="V153">
        <f t="shared" si="2"/>
        <v>7960.7942796389998</v>
      </c>
      <c r="W153" t="str">
        <f>IF(V153="","",IF(ABS(V153-R153)&gt;W$1,ABS(V153-R153),""))</f>
        <v/>
      </c>
      <c r="X153" t="str">
        <f>Y153&amp;"-"&amp;Z153&amp;"-"&amp;AC153&amp;"-"&amp;AD153&amp;"-"&amp;AG153</f>
        <v>3.5-e-X-3-0.5</v>
      </c>
      <c r="Y153">
        <f>F153</f>
        <v>3.5</v>
      </c>
      <c r="Z153" s="2" t="str">
        <f>G153</f>
        <v>e</v>
      </c>
      <c r="AA153">
        <f>_xlfn.IFNA(VLOOKUP(X153,'duo-out'!A$2:Q$5000,5,FALSE),E153+10*(H153-1)+1+_xlfn.IFNA(VLOOKUP(D153,states!A$2:C$10,3,FALSE),1))</f>
        <v>11</v>
      </c>
      <c r="AB153">
        <f>IF(V153="","",V153)</f>
        <v>7960.7942796389998</v>
      </c>
      <c r="AC153" s="2" t="str">
        <f>_xlfn.IFNA(VLOOKUP(D153,states!A$2:C$10,2,FALSE),"XX")</f>
        <v>X</v>
      </c>
      <c r="AD153">
        <f>E153</f>
        <v>3</v>
      </c>
      <c r="AE153">
        <f>_xlfn.IFNA(VLOOKUP(D153,states!A$2:D$10,4,FALSE),0)</f>
        <v>1</v>
      </c>
      <c r="AF153">
        <v>0.5</v>
      </c>
      <c r="AG153">
        <f>IF(AE153=0,AF153,IF(AE153=1,IF(F153=0.5,0.5,IF(H153=1,0.5,1.5)),IF(F153=0.5,0.5,IF(H153=1,2.5,1.5))))</f>
        <v>0.5</v>
      </c>
      <c r="AH153" s="7">
        <f>IF(AC153="XX",0,1/C153^(1/5)*IF(E153=0,100,1)/(E153+1)^(1/4))</f>
        <v>1.5462474735549587</v>
      </c>
    </row>
    <row r="154" spans="1:34">
      <c r="A154">
        <v>1734</v>
      </c>
      <c r="B154" s="1">
        <v>2577.1414</v>
      </c>
      <c r="C154" s="6">
        <v>5.0000000000000001E-3</v>
      </c>
      <c r="D154" t="s">
        <v>0</v>
      </c>
      <c r="E154">
        <v>3</v>
      </c>
      <c r="F154">
        <v>3.5</v>
      </c>
      <c r="G154" t="s">
        <v>1</v>
      </c>
      <c r="H154">
        <v>2</v>
      </c>
      <c r="I154" t="s">
        <v>0</v>
      </c>
      <c r="J154">
        <v>2</v>
      </c>
      <c r="K154">
        <v>2.5</v>
      </c>
      <c r="L154" t="s">
        <v>1</v>
      </c>
      <c r="M154">
        <v>2</v>
      </c>
      <c r="N154" t="s">
        <v>1790</v>
      </c>
      <c r="O154">
        <v>1</v>
      </c>
      <c r="P154" t="str">
        <f>D154&amp;"-"&amp;F154&amp;"-"&amp;G154&amp;"-"&amp;E154&amp;"-"&amp;H154</f>
        <v>X2Pi-3.5-e-3-2</v>
      </c>
      <c r="Q154" t="str">
        <f>I154&amp;"-"&amp;K154&amp;"-"&amp;L154&amp;"-"&amp;J154&amp;"-"&amp;M154</f>
        <v>X2Pi-2.5-e-2-2</v>
      </c>
      <c r="R154">
        <f>B154+S154</f>
        <v>8057.7817216160001</v>
      </c>
      <c r="S154">
        <f>_xlfn.IFNA(VLOOKUP(Q154,'MARVEL-X'!A$2:I$1400,7,FALSE),VLOOKUP(Q154,MARVEL!A$2:J$1522,10,FALSE))</f>
        <v>5480.6403216159997</v>
      </c>
      <c r="T154">
        <f>IF(P154=P153,R154+T153,R154)</f>
        <v>8057.7817216160001</v>
      </c>
      <c r="U154">
        <f>IF(P154=P153,1+U153,1)</f>
        <v>1</v>
      </c>
      <c r="V154" t="str">
        <f t="shared" si="2"/>
        <v/>
      </c>
      <c r="W154" t="str">
        <f>IF(V154="","",IF(ABS(V154-R154)&gt;W$1,ABS(V154-R154),""))</f>
        <v/>
      </c>
      <c r="X154" t="str">
        <f>Y154&amp;"-"&amp;Z154&amp;"-"&amp;AC154&amp;"-"&amp;AD154&amp;"-"&amp;AG154</f>
        <v>3.5-e-X-3-1.5</v>
      </c>
      <c r="Y154">
        <f>F154</f>
        <v>3.5</v>
      </c>
      <c r="Z154" s="2" t="str">
        <f>G154</f>
        <v>e</v>
      </c>
      <c r="AA154">
        <f>_xlfn.IFNA(VLOOKUP(X154,'duo-out'!A$2:Q$5000,5,FALSE),E154+10*(H154-1)+1+_xlfn.IFNA(VLOOKUP(D154,states!A$2:C$10,3,FALSE),1))</f>
        <v>12</v>
      </c>
      <c r="AB154" t="str">
        <f>IF(V154="","",V154)</f>
        <v/>
      </c>
      <c r="AC154" s="2" t="str">
        <f>_xlfn.IFNA(VLOOKUP(D154,states!A$2:C$10,2,FALSE),"XX")</f>
        <v>X</v>
      </c>
      <c r="AD154">
        <f>E154</f>
        <v>3</v>
      </c>
      <c r="AE154">
        <f>_xlfn.IFNA(VLOOKUP(D154,states!A$2:D$10,4,FALSE),0)</f>
        <v>1</v>
      </c>
      <c r="AF154">
        <v>0.5</v>
      </c>
      <c r="AG154">
        <f>IF(AE154=0,AF154,IF(AE154=1,IF(F154=0.5,0.5,IF(H154=1,0.5,1.5)),IF(F154=0.5,0.5,IF(H154=1,2.5,1.5))))</f>
        <v>1.5</v>
      </c>
      <c r="AH154" s="7">
        <f>IF(AC154="XX",0,1/C154^(1/5)*IF(E154=0,100,1)/(E154+1)^(1/4))</f>
        <v>2.0402857733683697</v>
      </c>
    </row>
    <row r="155" spans="1:34">
      <c r="A155">
        <v>2507</v>
      </c>
      <c r="B155" s="1">
        <v>2471.2049999999999</v>
      </c>
      <c r="C155" s="6">
        <v>0.02</v>
      </c>
      <c r="D155" t="s">
        <v>0</v>
      </c>
      <c r="E155">
        <v>3</v>
      </c>
      <c r="F155">
        <v>3.5</v>
      </c>
      <c r="G155" t="s">
        <v>1</v>
      </c>
      <c r="H155">
        <v>2</v>
      </c>
      <c r="I155" t="s">
        <v>0</v>
      </c>
      <c r="J155">
        <v>2</v>
      </c>
      <c r="K155">
        <v>3.5</v>
      </c>
      <c r="L155" t="s">
        <v>2</v>
      </c>
      <c r="M155">
        <v>2</v>
      </c>
      <c r="N155" t="s">
        <v>2563</v>
      </c>
      <c r="O155">
        <v>1</v>
      </c>
      <c r="P155" t="str">
        <f>D155&amp;"-"&amp;F155&amp;"-"&amp;G155&amp;"-"&amp;E155&amp;"-"&amp;H155</f>
        <v>X2Pi-3.5-e-3-2</v>
      </c>
      <c r="Q155" t="str">
        <f>I155&amp;"-"&amp;K155&amp;"-"&amp;L155&amp;"-"&amp;J155&amp;"-"&amp;M155</f>
        <v>X2Pi-3.5-f-2-2</v>
      </c>
      <c r="R155">
        <f>B155+S155</f>
        <v>8057.7639241460001</v>
      </c>
      <c r="S155">
        <f>_xlfn.IFNA(VLOOKUP(Q155,'MARVEL-X'!A$2:I$1400,7,FALSE),VLOOKUP(Q155,MARVEL!A$2:J$1522,10,FALSE))</f>
        <v>5586.5589241460002</v>
      </c>
      <c r="T155">
        <f>IF(P155=P154,R155+T154,R155)</f>
        <v>16115.545645762</v>
      </c>
      <c r="U155">
        <f>IF(P155=P154,1+U154,1)</f>
        <v>2</v>
      </c>
      <c r="V155" t="str">
        <f t="shared" si="2"/>
        <v/>
      </c>
      <c r="W155" t="str">
        <f>IF(V155="","",IF(ABS(V155-R155)&gt;W$1,ABS(V155-R155),""))</f>
        <v/>
      </c>
      <c r="X155" t="str">
        <f>Y155&amp;"-"&amp;Z155&amp;"-"&amp;AC155&amp;"-"&amp;AD155&amp;"-"&amp;AG155</f>
        <v>3.5-e-X-3-1.5</v>
      </c>
      <c r="Y155">
        <f>F155</f>
        <v>3.5</v>
      </c>
      <c r="Z155" s="2" t="str">
        <f>G155</f>
        <v>e</v>
      </c>
      <c r="AA155">
        <f>_xlfn.IFNA(VLOOKUP(X155,'duo-out'!A$2:Q$5000,5,FALSE),E155+10*(H155-1)+1+_xlfn.IFNA(VLOOKUP(D155,states!A$2:C$10,3,FALSE),1))</f>
        <v>12</v>
      </c>
      <c r="AB155" t="str">
        <f>IF(V155="","",V155)</f>
        <v/>
      </c>
      <c r="AC155" s="2" t="str">
        <f>_xlfn.IFNA(VLOOKUP(D155,states!A$2:C$10,2,FALSE),"XX")</f>
        <v>X</v>
      </c>
      <c r="AD155">
        <f>E155</f>
        <v>3</v>
      </c>
      <c r="AE155">
        <f>_xlfn.IFNA(VLOOKUP(D155,states!A$2:D$10,4,FALSE),0)</f>
        <v>1</v>
      </c>
      <c r="AF155">
        <v>0.5</v>
      </c>
      <c r="AG155">
        <f>IF(AE155=0,AF155,IF(AE155=1,IF(F155=0.5,0.5,IF(H155=1,0.5,1.5)),IF(F155=0.5,0.5,IF(H155=1,2.5,1.5))))</f>
        <v>1.5</v>
      </c>
      <c r="AH155" s="7">
        <f>IF(AC155="XX",0,1/C155^(1/5)*IF(E155=0,100,1)/(E155+1)^(1/4))</f>
        <v>1.5462474735549587</v>
      </c>
    </row>
    <row r="156" spans="1:34">
      <c r="A156">
        <v>2485</v>
      </c>
      <c r="B156" s="1">
        <v>2341.1532999999999</v>
      </c>
      <c r="C156" s="6">
        <v>0.02</v>
      </c>
      <c r="D156" t="s">
        <v>0</v>
      </c>
      <c r="E156">
        <v>3</v>
      </c>
      <c r="F156">
        <v>3.5</v>
      </c>
      <c r="G156" t="s">
        <v>1</v>
      </c>
      <c r="H156">
        <v>2</v>
      </c>
      <c r="I156" t="s">
        <v>0</v>
      </c>
      <c r="J156">
        <v>2</v>
      </c>
      <c r="K156">
        <v>4.5</v>
      </c>
      <c r="L156" t="s">
        <v>1</v>
      </c>
      <c r="M156">
        <v>2</v>
      </c>
      <c r="N156" t="s">
        <v>2541</v>
      </c>
      <c r="O156">
        <v>1</v>
      </c>
      <c r="P156" t="str">
        <f>D156&amp;"-"&amp;F156&amp;"-"&amp;G156&amp;"-"&amp;E156&amp;"-"&amp;H156</f>
        <v>X2Pi-3.5-e-3-2</v>
      </c>
      <c r="Q156" t="str">
        <f>I156&amp;"-"&amp;K156&amp;"-"&amp;L156&amp;"-"&amp;J156&amp;"-"&amp;M156</f>
        <v>X2Pi-4.5-e-2-2</v>
      </c>
      <c r="R156">
        <f>B156+S156</f>
        <v>8057.78144127</v>
      </c>
      <c r="S156">
        <f>_xlfn.IFNA(VLOOKUP(Q156,'MARVEL-X'!A$2:I$1400,7,FALSE),VLOOKUP(Q156,MARVEL!A$2:J$1522,10,FALSE))</f>
        <v>5716.62814127</v>
      </c>
      <c r="T156">
        <f>IF(P156=P155,R156+T155,R156)</f>
        <v>24173.327087032001</v>
      </c>
      <c r="U156">
        <f>IF(P156=P155,1+U155,1)</f>
        <v>3</v>
      </c>
      <c r="V156">
        <f t="shared" si="2"/>
        <v>8057.7756956773337</v>
      </c>
      <c r="W156" t="str">
        <f>IF(V156="","",IF(ABS(V156-R156)&gt;W$1,ABS(V156-R156),""))</f>
        <v/>
      </c>
      <c r="X156" t="str">
        <f>Y156&amp;"-"&amp;Z156&amp;"-"&amp;AC156&amp;"-"&amp;AD156&amp;"-"&amp;AG156</f>
        <v>3.5-e-X-3-1.5</v>
      </c>
      <c r="Y156">
        <f>F156</f>
        <v>3.5</v>
      </c>
      <c r="Z156" s="2" t="str">
        <f>G156</f>
        <v>e</v>
      </c>
      <c r="AA156">
        <f>_xlfn.IFNA(VLOOKUP(X156,'duo-out'!A$2:Q$5000,5,FALSE),E156+10*(H156-1)+1+_xlfn.IFNA(VLOOKUP(D156,states!A$2:C$10,3,FALSE),1))</f>
        <v>12</v>
      </c>
      <c r="AB156">
        <f>IF(V156="","",V156)</f>
        <v>8057.7756956773337</v>
      </c>
      <c r="AC156" s="2" t="str">
        <f>_xlfn.IFNA(VLOOKUP(D156,states!A$2:C$10,2,FALSE),"XX")</f>
        <v>X</v>
      </c>
      <c r="AD156">
        <f>E156</f>
        <v>3</v>
      </c>
      <c r="AE156">
        <f>_xlfn.IFNA(VLOOKUP(D156,states!A$2:D$10,4,FALSE),0)</f>
        <v>1</v>
      </c>
      <c r="AF156">
        <v>0.5</v>
      </c>
      <c r="AG156">
        <f>IF(AE156=0,AF156,IF(AE156=1,IF(F156=0.5,0.5,IF(H156=1,0.5,1.5)),IF(F156=0.5,0.5,IF(H156=1,2.5,1.5))))</f>
        <v>1.5</v>
      </c>
      <c r="AH156" s="7">
        <f>IF(AC156="XX",0,1/C156^(1/5)*IF(E156=0,100,1)/(E156+1)^(1/4))</f>
        <v>1.5462474735549587</v>
      </c>
    </row>
    <row r="157" spans="1:34">
      <c r="A157">
        <v>2602</v>
      </c>
      <c r="B157" s="1">
        <v>2252.0956000000001</v>
      </c>
      <c r="C157" s="6">
        <v>5.0000000000000001E-3</v>
      </c>
      <c r="D157" t="s">
        <v>0</v>
      </c>
      <c r="E157">
        <v>4</v>
      </c>
      <c r="F157">
        <v>3.5</v>
      </c>
      <c r="G157" t="s">
        <v>1</v>
      </c>
      <c r="H157">
        <v>1</v>
      </c>
      <c r="I157" t="s">
        <v>0</v>
      </c>
      <c r="J157">
        <v>3</v>
      </c>
      <c r="K157">
        <v>4.5</v>
      </c>
      <c r="L157" t="s">
        <v>1</v>
      </c>
      <c r="M157">
        <v>1</v>
      </c>
      <c r="N157" t="s">
        <v>2658</v>
      </c>
      <c r="O157">
        <v>1</v>
      </c>
      <c r="P157" t="str">
        <f>D157&amp;"-"&amp;F157&amp;"-"&amp;G157&amp;"-"&amp;E157&amp;"-"&amp;H157</f>
        <v>X2Pi-3.5-e-4-1</v>
      </c>
      <c r="Q157" t="str">
        <f>I157&amp;"-"&amp;K157&amp;"-"&amp;L157&amp;"-"&amp;J157&amp;"-"&amp;M157</f>
        <v>X2Pi-4.5-e-3-1</v>
      </c>
      <c r="R157">
        <f>B157+S157</f>
        <v>10313.241278503001</v>
      </c>
      <c r="S157">
        <f>_xlfn.IFNA(VLOOKUP(Q157,'MARVEL-X'!A$2:I$1400,7,FALSE),VLOOKUP(Q157,MARVEL!A$2:J$1522,10,FALSE))</f>
        <v>8061.1456785030005</v>
      </c>
      <c r="T157">
        <f>IF(P157=P156,R157+T156,R157)</f>
        <v>10313.241278503001</v>
      </c>
      <c r="U157">
        <f>IF(P157=P156,1+U156,1)</f>
        <v>1</v>
      </c>
      <c r="V157" t="str">
        <f t="shared" si="2"/>
        <v/>
      </c>
      <c r="W157" t="str">
        <f>IF(V157="","",IF(ABS(V157-R157)&gt;W$1,ABS(V157-R157),""))</f>
        <v/>
      </c>
      <c r="X157" t="str">
        <f>Y157&amp;"-"&amp;Z157&amp;"-"&amp;AC157&amp;"-"&amp;AD157&amp;"-"&amp;AG157</f>
        <v>3.5-e-X-4-0.5</v>
      </c>
      <c r="Y157">
        <f>F157</f>
        <v>3.5</v>
      </c>
      <c r="Z157" s="2" t="str">
        <f>G157</f>
        <v>e</v>
      </c>
      <c r="AA157">
        <f>_xlfn.IFNA(VLOOKUP(X157,'duo-out'!A$2:Q$5000,5,FALSE),E157+10*(H157-1)+1+_xlfn.IFNA(VLOOKUP(D157,states!A$2:C$10,3,FALSE),1))</f>
        <v>15</v>
      </c>
      <c r="AB157" t="str">
        <f>IF(V157="","",V157)</f>
        <v/>
      </c>
      <c r="AC157" s="2" t="str">
        <f>_xlfn.IFNA(VLOOKUP(D157,states!A$2:C$10,2,FALSE),"XX")</f>
        <v>X</v>
      </c>
      <c r="AD157">
        <f>E157</f>
        <v>4</v>
      </c>
      <c r="AE157">
        <f>_xlfn.IFNA(VLOOKUP(D157,states!A$2:D$10,4,FALSE),0)</f>
        <v>1</v>
      </c>
      <c r="AF157">
        <v>0.5</v>
      </c>
      <c r="AG157">
        <f>IF(AE157=0,AF157,IF(AE157=1,IF(F157=0.5,0.5,IF(H157=1,0.5,1.5)),IF(F157=0.5,0.5,IF(H157=1,2.5,1.5))))</f>
        <v>0.5</v>
      </c>
      <c r="AH157" s="7">
        <f>IF(AC157="XX",0,1/C157^(1/5)*IF(E157=0,100,1)/(E157+1)^(1/4))</f>
        <v>1.9295831501316907</v>
      </c>
    </row>
    <row r="158" spans="1:34">
      <c r="A158">
        <v>2574</v>
      </c>
      <c r="B158" s="1">
        <v>2427.4996000000001</v>
      </c>
      <c r="C158" s="6">
        <v>5.0000000000000001E-3</v>
      </c>
      <c r="D158" t="s">
        <v>0</v>
      </c>
      <c r="E158">
        <v>4</v>
      </c>
      <c r="F158">
        <v>3.5</v>
      </c>
      <c r="G158" t="s">
        <v>1</v>
      </c>
      <c r="H158">
        <v>1</v>
      </c>
      <c r="I158" t="s">
        <v>0</v>
      </c>
      <c r="J158">
        <v>3</v>
      </c>
      <c r="K158">
        <v>2.5</v>
      </c>
      <c r="L158" t="s">
        <v>1</v>
      </c>
      <c r="M158">
        <v>1</v>
      </c>
      <c r="N158" t="s">
        <v>2630</v>
      </c>
      <c r="O158">
        <v>1</v>
      </c>
      <c r="P158" t="str">
        <f>D158&amp;"-"&amp;F158&amp;"-"&amp;G158&amp;"-"&amp;E158&amp;"-"&amp;H158</f>
        <v>X2Pi-3.5-e-4-1</v>
      </c>
      <c r="Q158" t="str">
        <f>I158&amp;"-"&amp;K158&amp;"-"&amp;L158&amp;"-"&amp;J158&amp;"-"&amp;M158</f>
        <v>X2Pi-2.5-e-3-1</v>
      </c>
      <c r="R158">
        <f>B158+S158</f>
        <v>10313.240025861</v>
      </c>
      <c r="S158">
        <f>_xlfn.IFNA(VLOOKUP(Q158,'MARVEL-X'!A$2:I$1400,7,FALSE),VLOOKUP(Q158,MARVEL!A$2:J$1522,10,FALSE))</f>
        <v>7885.7404258610004</v>
      </c>
      <c r="T158">
        <f>IF(P158=P157,R158+T157,R158)</f>
        <v>20626.481304364002</v>
      </c>
      <c r="U158">
        <f>IF(P158=P157,1+U157,1)</f>
        <v>2</v>
      </c>
      <c r="V158" t="str">
        <f t="shared" si="2"/>
        <v/>
      </c>
      <c r="W158" t="str">
        <f>IF(V158="","",IF(ABS(V158-R158)&gt;W$1,ABS(V158-R158),""))</f>
        <v/>
      </c>
      <c r="X158" t="str">
        <f>Y158&amp;"-"&amp;Z158&amp;"-"&amp;AC158&amp;"-"&amp;AD158&amp;"-"&amp;AG158</f>
        <v>3.5-e-X-4-0.5</v>
      </c>
      <c r="Y158">
        <f>F158</f>
        <v>3.5</v>
      </c>
      <c r="Z158" s="2" t="str">
        <f>G158</f>
        <v>e</v>
      </c>
      <c r="AA158">
        <f>_xlfn.IFNA(VLOOKUP(X158,'duo-out'!A$2:Q$5000,5,FALSE),E158+10*(H158-1)+1+_xlfn.IFNA(VLOOKUP(D158,states!A$2:C$10,3,FALSE),1))</f>
        <v>15</v>
      </c>
      <c r="AB158" t="str">
        <f>IF(V158="","",V158)</f>
        <v/>
      </c>
      <c r="AC158" s="2" t="str">
        <f>_xlfn.IFNA(VLOOKUP(D158,states!A$2:C$10,2,FALSE),"XX")</f>
        <v>X</v>
      </c>
      <c r="AD158">
        <f>E158</f>
        <v>4</v>
      </c>
      <c r="AE158">
        <f>_xlfn.IFNA(VLOOKUP(D158,states!A$2:D$10,4,FALSE),0)</f>
        <v>1</v>
      </c>
      <c r="AF158">
        <v>0.5</v>
      </c>
      <c r="AG158">
        <f>IF(AE158=0,AF158,IF(AE158=1,IF(F158=0.5,0.5,IF(H158=1,0.5,1.5)),IF(F158=0.5,0.5,IF(H158=1,2.5,1.5))))</f>
        <v>0.5</v>
      </c>
      <c r="AH158" s="7">
        <f>IF(AC158="XX",0,1/C158^(1/5)*IF(E158=0,100,1)/(E158+1)^(1/4))</f>
        <v>1.9295831501316907</v>
      </c>
    </row>
    <row r="159" spans="1:34">
      <c r="A159">
        <v>2534</v>
      </c>
      <c r="B159" s="1">
        <v>2352.7701000000002</v>
      </c>
      <c r="C159" s="6">
        <v>0.02</v>
      </c>
      <c r="D159" t="s">
        <v>0</v>
      </c>
      <c r="E159">
        <v>4</v>
      </c>
      <c r="F159">
        <v>3.5</v>
      </c>
      <c r="G159" t="s">
        <v>1</v>
      </c>
      <c r="H159">
        <v>1</v>
      </c>
      <c r="I159" t="s">
        <v>0</v>
      </c>
      <c r="J159">
        <v>3</v>
      </c>
      <c r="K159">
        <v>3.5</v>
      </c>
      <c r="L159" t="s">
        <v>2</v>
      </c>
      <c r="M159">
        <v>1</v>
      </c>
      <c r="N159" t="s">
        <v>2590</v>
      </c>
      <c r="O159">
        <v>1</v>
      </c>
      <c r="P159" t="str">
        <f>D159&amp;"-"&amp;F159&amp;"-"&amp;G159&amp;"-"&amp;E159&amp;"-"&amp;H159</f>
        <v>X2Pi-3.5-e-4-1</v>
      </c>
      <c r="Q159" t="str">
        <f>I159&amp;"-"&amp;K159&amp;"-"&amp;L159&amp;"-"&amp;J159&amp;"-"&amp;M159</f>
        <v>X2Pi-3.5-f-3-1</v>
      </c>
      <c r="R159">
        <f>B159+S159</f>
        <v>10313.241836621</v>
      </c>
      <c r="S159">
        <f>_xlfn.IFNA(VLOOKUP(Q159,'MARVEL-X'!A$2:I$1400,7,FALSE),VLOOKUP(Q159,MARVEL!A$2:J$1522,10,FALSE))</f>
        <v>7960.4717366209998</v>
      </c>
      <c r="T159">
        <f>IF(P159=P158,R159+T158,R159)</f>
        <v>30939.723140985003</v>
      </c>
      <c r="U159">
        <f>IF(P159=P158,1+U158,1)</f>
        <v>3</v>
      </c>
      <c r="V159">
        <f t="shared" si="2"/>
        <v>10313.241046995001</v>
      </c>
      <c r="W159" t="str">
        <f>IF(V159="","",IF(ABS(V159-R159)&gt;W$1,ABS(V159-R159),""))</f>
        <v/>
      </c>
      <c r="X159" t="str">
        <f>Y159&amp;"-"&amp;Z159&amp;"-"&amp;AC159&amp;"-"&amp;AD159&amp;"-"&amp;AG159</f>
        <v>3.5-e-X-4-0.5</v>
      </c>
      <c r="Y159">
        <f>F159</f>
        <v>3.5</v>
      </c>
      <c r="Z159" s="2" t="str">
        <f>G159</f>
        <v>e</v>
      </c>
      <c r="AA159">
        <f>_xlfn.IFNA(VLOOKUP(X159,'duo-out'!A$2:Q$5000,5,FALSE),E159+10*(H159-1)+1+_xlfn.IFNA(VLOOKUP(D159,states!A$2:C$10,3,FALSE),1))</f>
        <v>15</v>
      </c>
      <c r="AB159">
        <f>IF(V159="","",V159)</f>
        <v>10313.241046995001</v>
      </c>
      <c r="AC159" s="2" t="str">
        <f>_xlfn.IFNA(VLOOKUP(D159,states!A$2:C$10,2,FALSE),"XX")</f>
        <v>X</v>
      </c>
      <c r="AD159">
        <f>E159</f>
        <v>4</v>
      </c>
      <c r="AE159">
        <f>_xlfn.IFNA(VLOOKUP(D159,states!A$2:D$10,4,FALSE),0)</f>
        <v>1</v>
      </c>
      <c r="AF159">
        <v>0.5</v>
      </c>
      <c r="AG159">
        <f>IF(AE159=0,AF159,IF(AE159=1,IF(F159=0.5,0.5,IF(H159=1,0.5,1.5)),IF(F159=0.5,0.5,IF(H159=1,2.5,1.5))))</f>
        <v>0.5</v>
      </c>
      <c r="AH159" s="7">
        <f>IF(AC159="XX",0,1/C159^(1/5)*IF(E159=0,100,1)/(E159+1)^(1/4))</f>
        <v>1.4623505735569622</v>
      </c>
    </row>
    <row r="160" spans="1:34">
      <c r="A160">
        <v>2612</v>
      </c>
      <c r="B160" s="1">
        <v>2222.9083999999998</v>
      </c>
      <c r="C160" s="6">
        <v>8.4910000000000003E-3</v>
      </c>
      <c r="D160" t="s">
        <v>0</v>
      </c>
      <c r="E160">
        <v>4</v>
      </c>
      <c r="F160">
        <v>3.5</v>
      </c>
      <c r="G160" t="s">
        <v>1</v>
      </c>
      <c r="H160">
        <v>2</v>
      </c>
      <c r="I160" t="s">
        <v>0</v>
      </c>
      <c r="J160">
        <v>3</v>
      </c>
      <c r="K160">
        <v>4.5</v>
      </c>
      <c r="L160" t="s">
        <v>1</v>
      </c>
      <c r="M160">
        <v>2</v>
      </c>
      <c r="N160" t="s">
        <v>2668</v>
      </c>
      <c r="O160">
        <v>1</v>
      </c>
      <c r="P160" t="str">
        <f>D160&amp;"-"&amp;F160&amp;"-"&amp;G160&amp;"-"&amp;E160&amp;"-"&amp;H160</f>
        <v>X2Pi-3.5-e-4-2</v>
      </c>
      <c r="Q160" t="str">
        <f>I160&amp;"-"&amp;K160&amp;"-"&amp;L160&amp;"-"&amp;J160&amp;"-"&amp;M160</f>
        <v>X2Pi-4.5-e-3-2</v>
      </c>
      <c r="R160">
        <f>B160+S160</f>
        <v>10406.287188914001</v>
      </c>
      <c r="S160">
        <f>_xlfn.IFNA(VLOOKUP(Q160,'MARVEL-X'!A$2:I$1400,7,FALSE),VLOOKUP(Q160,MARVEL!A$2:J$1522,10,FALSE))</f>
        <v>8183.3787889140003</v>
      </c>
      <c r="T160">
        <f>IF(P160=P159,R160+T159,R160)</f>
        <v>10406.287188914001</v>
      </c>
      <c r="U160">
        <f>IF(P160=P159,1+U159,1)</f>
        <v>1</v>
      </c>
      <c r="V160" t="str">
        <f t="shared" si="2"/>
        <v/>
      </c>
      <c r="W160" t="str">
        <f>IF(V160="","",IF(ABS(V160-R160)&gt;W$1,ABS(V160-R160),""))</f>
        <v/>
      </c>
      <c r="X160" t="str">
        <f>Y160&amp;"-"&amp;Z160&amp;"-"&amp;AC160&amp;"-"&amp;AD160&amp;"-"&amp;AG160</f>
        <v>3.5-e-X-4-1.5</v>
      </c>
      <c r="Y160">
        <f>F160</f>
        <v>3.5</v>
      </c>
      <c r="Z160" s="2" t="str">
        <f>G160</f>
        <v>e</v>
      </c>
      <c r="AA160">
        <f>_xlfn.IFNA(VLOOKUP(X160,'duo-out'!A$2:Q$5000,5,FALSE),E160+10*(H160-1)+1+_xlfn.IFNA(VLOOKUP(D160,states!A$2:C$10,3,FALSE),1))</f>
        <v>16</v>
      </c>
      <c r="AB160" t="str">
        <f>IF(V160="","",V160)</f>
        <v/>
      </c>
      <c r="AC160" s="2" t="str">
        <f>_xlfn.IFNA(VLOOKUP(D160,states!A$2:C$10,2,FALSE),"XX")</f>
        <v>X</v>
      </c>
      <c r="AD160">
        <f>E160</f>
        <v>4</v>
      </c>
      <c r="AE160">
        <f>_xlfn.IFNA(VLOOKUP(D160,states!A$2:D$10,4,FALSE),0)</f>
        <v>1</v>
      </c>
      <c r="AF160">
        <v>0.5</v>
      </c>
      <c r="AG160">
        <f>IF(AE160=0,AF160,IF(AE160=1,IF(F160=0.5,0.5,IF(H160=1,0.5,1.5)),IF(F160=0.5,0.5,IF(H160=1,2.5,1.5))))</f>
        <v>1.5</v>
      </c>
      <c r="AH160" s="7">
        <f>IF(AC160="XX",0,1/C160^(1/5)*IF(E160=0,100,1)/(E160+1)^(1/4))</f>
        <v>1.7356642998642764</v>
      </c>
    </row>
    <row r="161" spans="1:34">
      <c r="A161">
        <v>2590</v>
      </c>
      <c r="B161" s="1">
        <v>2449.4551000000001</v>
      </c>
      <c r="C161" s="6">
        <v>1.354E-2</v>
      </c>
      <c r="D161" t="s">
        <v>0</v>
      </c>
      <c r="E161">
        <v>4</v>
      </c>
      <c r="F161">
        <v>3.5</v>
      </c>
      <c r="G161" t="s">
        <v>1</v>
      </c>
      <c r="H161">
        <v>2</v>
      </c>
      <c r="I161" t="s">
        <v>0</v>
      </c>
      <c r="J161">
        <v>3</v>
      </c>
      <c r="K161">
        <v>2.5</v>
      </c>
      <c r="L161" t="s">
        <v>1</v>
      </c>
      <c r="M161">
        <v>2</v>
      </c>
      <c r="N161" t="s">
        <v>2646</v>
      </c>
      <c r="O161">
        <v>1</v>
      </c>
      <c r="P161" t="str">
        <f>D161&amp;"-"&amp;F161&amp;"-"&amp;G161&amp;"-"&amp;E161&amp;"-"&amp;H161</f>
        <v>X2Pi-3.5-e-4-2</v>
      </c>
      <c r="Q161" t="str">
        <f>I161&amp;"-"&amp;K161&amp;"-"&amp;L161&amp;"-"&amp;J161&amp;"-"&amp;M161</f>
        <v>X2Pi-2.5-e-3-2</v>
      </c>
      <c r="R161">
        <f>B161+S161</f>
        <v>10406.270951160001</v>
      </c>
      <c r="S161">
        <f>_xlfn.IFNA(VLOOKUP(Q161,'MARVEL-X'!A$2:I$1400,7,FALSE),VLOOKUP(Q161,MARVEL!A$2:J$1522,10,FALSE))</f>
        <v>7956.8158511600004</v>
      </c>
      <c r="T161">
        <f>IF(P161=P160,R161+T160,R161)</f>
        <v>20812.558140074001</v>
      </c>
      <c r="U161">
        <f>IF(P161=P160,1+U160,1)</f>
        <v>2</v>
      </c>
      <c r="V161" t="str">
        <f t="shared" si="2"/>
        <v/>
      </c>
      <c r="W161" t="str">
        <f>IF(V161="","",IF(ABS(V161-R161)&gt;W$1,ABS(V161-R161),""))</f>
        <v/>
      </c>
      <c r="X161" t="str">
        <f>Y161&amp;"-"&amp;Z161&amp;"-"&amp;AC161&amp;"-"&amp;AD161&amp;"-"&amp;AG161</f>
        <v>3.5-e-X-4-1.5</v>
      </c>
      <c r="Y161">
        <f>F161</f>
        <v>3.5</v>
      </c>
      <c r="Z161" s="2" t="str">
        <f>G161</f>
        <v>e</v>
      </c>
      <c r="AA161">
        <f>_xlfn.IFNA(VLOOKUP(X161,'duo-out'!A$2:Q$5000,5,FALSE),E161+10*(H161-1)+1+_xlfn.IFNA(VLOOKUP(D161,states!A$2:C$10,3,FALSE),1))</f>
        <v>16</v>
      </c>
      <c r="AB161" t="str">
        <f>IF(V161="","",V161)</f>
        <v/>
      </c>
      <c r="AC161" s="2" t="str">
        <f>_xlfn.IFNA(VLOOKUP(D161,states!A$2:C$10,2,FALSE),"XX")</f>
        <v>X</v>
      </c>
      <c r="AD161">
        <f>E161</f>
        <v>4</v>
      </c>
      <c r="AE161">
        <f>_xlfn.IFNA(VLOOKUP(D161,states!A$2:D$10,4,FALSE),0)</f>
        <v>1</v>
      </c>
      <c r="AF161">
        <v>0.5</v>
      </c>
      <c r="AG161">
        <f>IF(AE161=0,AF161,IF(AE161=1,IF(F161=0.5,0.5,IF(H161=1,0.5,1.5)),IF(F161=0.5,0.5,IF(H161=1,2.5,1.5))))</f>
        <v>1.5</v>
      </c>
      <c r="AH161" s="7">
        <f>IF(AC161="XX",0,1/C161^(1/5)*IF(E161=0,100,1)/(E161+1)^(1/4))</f>
        <v>1.5810069026037439</v>
      </c>
    </row>
    <row r="162" spans="1:34">
      <c r="A162">
        <v>2521</v>
      </c>
      <c r="B162" s="1">
        <v>2222.9079999999999</v>
      </c>
      <c r="C162" s="6">
        <v>0.02</v>
      </c>
      <c r="D162" t="s">
        <v>0</v>
      </c>
      <c r="E162">
        <v>4</v>
      </c>
      <c r="F162">
        <v>3.5</v>
      </c>
      <c r="G162" t="s">
        <v>1</v>
      </c>
      <c r="H162">
        <v>2</v>
      </c>
      <c r="I162" t="s">
        <v>0</v>
      </c>
      <c r="J162">
        <v>3</v>
      </c>
      <c r="K162">
        <v>4.5</v>
      </c>
      <c r="L162" t="s">
        <v>1</v>
      </c>
      <c r="M162">
        <v>2</v>
      </c>
      <c r="N162" t="s">
        <v>2577</v>
      </c>
      <c r="O162">
        <v>1</v>
      </c>
      <c r="P162" t="str">
        <f>D162&amp;"-"&amp;F162&amp;"-"&amp;G162&amp;"-"&amp;E162&amp;"-"&amp;H162</f>
        <v>X2Pi-3.5-e-4-2</v>
      </c>
      <c r="Q162" t="str">
        <f>I162&amp;"-"&amp;K162&amp;"-"&amp;L162&amp;"-"&amp;J162&amp;"-"&amp;M162</f>
        <v>X2Pi-4.5-e-3-2</v>
      </c>
      <c r="R162">
        <f>B162+S162</f>
        <v>10406.286788914</v>
      </c>
      <c r="S162">
        <f>_xlfn.IFNA(VLOOKUP(Q162,'MARVEL-X'!A$2:I$1400,7,FALSE),VLOOKUP(Q162,MARVEL!A$2:J$1522,10,FALSE))</f>
        <v>8183.3787889140003</v>
      </c>
      <c r="T162">
        <f>IF(P162=P161,R162+T161,R162)</f>
        <v>31218.844928988001</v>
      </c>
      <c r="U162">
        <f>IF(P162=P161,1+U161,1)</f>
        <v>3</v>
      </c>
      <c r="V162">
        <f t="shared" si="2"/>
        <v>10406.281642996</v>
      </c>
      <c r="W162" t="str">
        <f>IF(V162="","",IF(ABS(V162-R162)&gt;W$1,ABS(V162-R162),""))</f>
        <v/>
      </c>
      <c r="X162" t="str">
        <f>Y162&amp;"-"&amp;Z162&amp;"-"&amp;AC162&amp;"-"&amp;AD162&amp;"-"&amp;AG162</f>
        <v>3.5-e-X-4-1.5</v>
      </c>
      <c r="Y162">
        <f>F162</f>
        <v>3.5</v>
      </c>
      <c r="Z162" s="2" t="str">
        <f>G162</f>
        <v>e</v>
      </c>
      <c r="AA162">
        <f>_xlfn.IFNA(VLOOKUP(X162,'duo-out'!A$2:Q$5000,5,FALSE),E162+10*(H162-1)+1+_xlfn.IFNA(VLOOKUP(D162,states!A$2:C$10,3,FALSE),1))</f>
        <v>16</v>
      </c>
      <c r="AB162">
        <f>IF(V162="","",V162)</f>
        <v>10406.281642996</v>
      </c>
      <c r="AC162" s="2" t="str">
        <f>_xlfn.IFNA(VLOOKUP(D162,states!A$2:C$10,2,FALSE),"XX")</f>
        <v>X</v>
      </c>
      <c r="AD162">
        <f>E162</f>
        <v>4</v>
      </c>
      <c r="AE162">
        <f>_xlfn.IFNA(VLOOKUP(D162,states!A$2:D$10,4,FALSE),0)</f>
        <v>1</v>
      </c>
      <c r="AF162">
        <v>0.5</v>
      </c>
      <c r="AG162">
        <f>IF(AE162=0,AF162,IF(AE162=1,IF(F162=0.5,0.5,IF(H162=1,0.5,1.5)),IF(F162=0.5,0.5,IF(H162=1,2.5,1.5))))</f>
        <v>1.5</v>
      </c>
      <c r="AH162" s="7">
        <f>IF(AC162="XX",0,1/C162^(1/5)*IF(E162=0,100,1)/(E162+1)^(1/4))</f>
        <v>1.4623505735569622</v>
      </c>
    </row>
    <row r="163" spans="1:34">
      <c r="A163">
        <v>2343</v>
      </c>
      <c r="B163" s="1">
        <v>84.242462000000003</v>
      </c>
      <c r="C163" s="6">
        <v>3.3359999999999999E-5</v>
      </c>
      <c r="D163" t="s">
        <v>0</v>
      </c>
      <c r="E163">
        <v>0</v>
      </c>
      <c r="F163">
        <v>3.5</v>
      </c>
      <c r="G163" t="s">
        <v>2</v>
      </c>
      <c r="H163">
        <v>1</v>
      </c>
      <c r="I163" t="s">
        <v>0</v>
      </c>
      <c r="J163">
        <v>0</v>
      </c>
      <c r="K163">
        <v>2.5</v>
      </c>
      <c r="L163" t="s">
        <v>2</v>
      </c>
      <c r="M163">
        <v>1</v>
      </c>
      <c r="N163" t="s">
        <v>2399</v>
      </c>
      <c r="O163">
        <v>1</v>
      </c>
      <c r="P163" t="str">
        <f>D163&amp;"-"&amp;F163&amp;"-"&amp;G163&amp;"-"&amp;E163&amp;"-"&amp;H163</f>
        <v>X2Pi-3.5-f-0-1</v>
      </c>
      <c r="Q163" t="str">
        <f>I163&amp;"-"&amp;K163&amp;"-"&amp;L163&amp;"-"&amp;J163&amp;"-"&amp;M163</f>
        <v>X2Pi-2.5-f-0-1</v>
      </c>
      <c r="R163">
        <f>B163+S163</f>
        <v>157.392253565</v>
      </c>
      <c r="S163">
        <f>_xlfn.IFNA(VLOOKUP(Q163,'MARVEL-X'!A$2:I$1400,7,FALSE),VLOOKUP(Q163,MARVEL!A$2:J$1522,10,FALSE))</f>
        <v>73.149791565000001</v>
      </c>
      <c r="T163">
        <f>IF(P163=P162,R163+T162,R163)</f>
        <v>157.392253565</v>
      </c>
      <c r="U163">
        <f>IF(P163=P162,1+U162,1)</f>
        <v>1</v>
      </c>
      <c r="V163">
        <f t="shared" si="2"/>
        <v>157.392253565</v>
      </c>
      <c r="W163" t="str">
        <f>IF(V163="","",IF(ABS(V163-R163)&gt;W$1,ABS(V163-R163),""))</f>
        <v/>
      </c>
      <c r="X163" t="str">
        <f>Y163&amp;"-"&amp;Z163&amp;"-"&amp;AC163&amp;"-"&amp;AD163&amp;"-"&amp;AG163</f>
        <v>3.5-f-X-0-0.5</v>
      </c>
      <c r="Y163">
        <f>F163</f>
        <v>3.5</v>
      </c>
      <c r="Z163" s="2" t="str">
        <f>G163</f>
        <v>f</v>
      </c>
      <c r="AA163">
        <f>_xlfn.IFNA(VLOOKUP(X163,'duo-out'!A$2:Q$5000,5,FALSE),E163+10*(H163-1)+1+_xlfn.IFNA(VLOOKUP(D163,states!A$2:C$10,3,FALSE),1))</f>
        <v>1</v>
      </c>
      <c r="AB163">
        <f>IF(V163="","",V163)</f>
        <v>157.392253565</v>
      </c>
      <c r="AC163" s="2" t="str">
        <f>_xlfn.IFNA(VLOOKUP(D163,states!A$2:C$10,2,FALSE),"XX")</f>
        <v>X</v>
      </c>
      <c r="AD163">
        <f>E163</f>
        <v>0</v>
      </c>
      <c r="AE163">
        <f>_xlfn.IFNA(VLOOKUP(D163,states!A$2:D$10,4,FALSE),0)</f>
        <v>1</v>
      </c>
      <c r="AF163">
        <v>0.5</v>
      </c>
      <c r="AG163">
        <f>IF(AE163=0,AF163,IF(AE163=1,IF(F163=0.5,0.5,IF(H163=1,0.5,1.5)),IF(F163=0.5,0.5,IF(H163=1,2.5,1.5))))</f>
        <v>0.5</v>
      </c>
      <c r="AH163" s="7">
        <f>IF(AC163="XX",0,1/C163^(1/5)*IF(E163=0,100,1)/(E163+1)^(1/4))</f>
        <v>785.87738543257285</v>
      </c>
    </row>
    <row r="164" spans="1:34">
      <c r="A164">
        <v>2563</v>
      </c>
      <c r="B164" s="1">
        <v>0.81495445799999999</v>
      </c>
      <c r="C164" s="6">
        <v>5.9820000000000001E-4</v>
      </c>
      <c r="D164" t="s">
        <v>0</v>
      </c>
      <c r="E164">
        <v>0</v>
      </c>
      <c r="F164">
        <v>3.5</v>
      </c>
      <c r="G164" t="s">
        <v>2</v>
      </c>
      <c r="H164">
        <v>2</v>
      </c>
      <c r="I164" t="s">
        <v>0</v>
      </c>
      <c r="J164">
        <v>0</v>
      </c>
      <c r="K164">
        <v>3.5</v>
      </c>
      <c r="L164" t="s">
        <v>1</v>
      </c>
      <c r="M164">
        <v>2</v>
      </c>
      <c r="N164" t="s">
        <v>2619</v>
      </c>
      <c r="O164">
        <v>1</v>
      </c>
      <c r="P164" t="str">
        <f>D164&amp;"-"&amp;F164&amp;"-"&amp;G164&amp;"-"&amp;E164&amp;"-"&amp;H164</f>
        <v>X2Pi-3.5-f-0-2</v>
      </c>
      <c r="Q164" t="str">
        <f>I164&amp;"-"&amp;K164&amp;"-"&amp;L164&amp;"-"&amp;J164&amp;"-"&amp;M164</f>
        <v>X2Pi-3.5-e-0-2</v>
      </c>
      <c r="R164">
        <f>B164+S164</f>
        <v>267.66153156600001</v>
      </c>
      <c r="S164">
        <f>_xlfn.IFNA(VLOOKUP(Q164,'MARVEL-X'!A$2:I$1400,7,FALSE),VLOOKUP(Q164,MARVEL!A$2:J$1522,10,FALSE))</f>
        <v>266.84657710800002</v>
      </c>
      <c r="T164">
        <f>IF(P164=P163,R164+T163,R164)</f>
        <v>267.66153156600001</v>
      </c>
      <c r="U164">
        <f>IF(P164=P163,1+U163,1)</f>
        <v>1</v>
      </c>
      <c r="V164" t="str">
        <f t="shared" si="2"/>
        <v/>
      </c>
      <c r="W164" t="str">
        <f>IF(V164="","",IF(ABS(V164-R164)&gt;W$1,ABS(V164-R164),""))</f>
        <v/>
      </c>
      <c r="X164" t="str">
        <f>Y164&amp;"-"&amp;Z164&amp;"-"&amp;AC164&amp;"-"&amp;AD164&amp;"-"&amp;AG164</f>
        <v>3.5-f-X-0-1.5</v>
      </c>
      <c r="Y164">
        <f>F164</f>
        <v>3.5</v>
      </c>
      <c r="Z164" s="2" t="str">
        <f>G164</f>
        <v>f</v>
      </c>
      <c r="AA164">
        <f>_xlfn.IFNA(VLOOKUP(X164,'duo-out'!A$2:Q$5000,5,FALSE),E164+10*(H164-1)+1+_xlfn.IFNA(VLOOKUP(D164,states!A$2:C$10,3,FALSE),1))</f>
        <v>2</v>
      </c>
      <c r="AB164" t="str">
        <f>IF(V164="","",V164)</f>
        <v/>
      </c>
      <c r="AC164" s="2" t="str">
        <f>_xlfn.IFNA(VLOOKUP(D164,states!A$2:C$10,2,FALSE),"XX")</f>
        <v>X</v>
      </c>
      <c r="AD164">
        <f>E164</f>
        <v>0</v>
      </c>
      <c r="AE164">
        <f>_xlfn.IFNA(VLOOKUP(D164,states!A$2:D$10,4,FALSE),0)</f>
        <v>1</v>
      </c>
      <c r="AF164">
        <v>0.5</v>
      </c>
      <c r="AG164">
        <f>IF(AE164=0,AF164,IF(AE164=1,IF(F164=0.5,0.5,IF(H164=1,0.5,1.5)),IF(F164=0.5,0.5,IF(H164=1,2.5,1.5))))</f>
        <v>1.5</v>
      </c>
      <c r="AH164" s="7">
        <f>IF(AC164="XX",0,1/C164^(1/5)*IF(E164=0,100,1)/(E164+1)^(1/4))</f>
        <v>441.19513842740884</v>
      </c>
    </row>
    <row r="165" spans="1:34">
      <c r="A165">
        <v>2350</v>
      </c>
      <c r="B165" s="1">
        <v>109.8925687</v>
      </c>
      <c r="C165" s="6">
        <v>3.3359999999999999E-5</v>
      </c>
      <c r="D165" t="s">
        <v>0</v>
      </c>
      <c r="E165">
        <v>0</v>
      </c>
      <c r="F165">
        <v>3.5</v>
      </c>
      <c r="G165" t="s">
        <v>2</v>
      </c>
      <c r="H165">
        <v>2</v>
      </c>
      <c r="I165" t="s">
        <v>0</v>
      </c>
      <c r="J165">
        <v>0</v>
      </c>
      <c r="K165">
        <v>3.5</v>
      </c>
      <c r="L165" t="s">
        <v>1</v>
      </c>
      <c r="M165">
        <v>1</v>
      </c>
      <c r="N165" t="s">
        <v>2406</v>
      </c>
      <c r="O165">
        <v>1</v>
      </c>
      <c r="P165" t="str">
        <f>D165&amp;"-"&amp;F165&amp;"-"&amp;G165&amp;"-"&amp;E165&amp;"-"&amp;H165</f>
        <v>X2Pi-3.5-f-0-2</v>
      </c>
      <c r="Q165" t="str">
        <f>I165&amp;"-"&amp;K165&amp;"-"&amp;L165&amp;"-"&amp;J165&amp;"-"&amp;M165</f>
        <v>X2Pi-3.5-e-0-1</v>
      </c>
      <c r="R165">
        <f>B165+S165</f>
        <v>267.66093633700001</v>
      </c>
      <c r="S165">
        <f>_xlfn.IFNA(VLOOKUP(Q165,'MARVEL-X'!A$2:I$1400,7,FALSE),VLOOKUP(Q165,MARVEL!A$2:J$1522,10,FALSE))</f>
        <v>157.76836763700001</v>
      </c>
      <c r="T165">
        <f>IF(P165=P164,R165+T164,R165)</f>
        <v>535.32246790299996</v>
      </c>
      <c r="U165">
        <f>IF(P165=P164,1+U164,1)</f>
        <v>2</v>
      </c>
      <c r="V165" t="str">
        <f t="shared" si="2"/>
        <v/>
      </c>
      <c r="W165" t="str">
        <f>IF(V165="","",IF(ABS(V165-R165)&gt;W$1,ABS(V165-R165),""))</f>
        <v/>
      </c>
      <c r="X165" t="str">
        <f>Y165&amp;"-"&amp;Z165&amp;"-"&amp;AC165&amp;"-"&amp;AD165&amp;"-"&amp;AG165</f>
        <v>3.5-f-X-0-1.5</v>
      </c>
      <c r="Y165">
        <f>F165</f>
        <v>3.5</v>
      </c>
      <c r="Z165" s="2" t="str">
        <f>G165</f>
        <v>f</v>
      </c>
      <c r="AA165">
        <f>_xlfn.IFNA(VLOOKUP(X165,'duo-out'!A$2:Q$5000,5,FALSE),E165+10*(H165-1)+1+_xlfn.IFNA(VLOOKUP(D165,states!A$2:C$10,3,FALSE),1))</f>
        <v>2</v>
      </c>
      <c r="AB165" t="str">
        <f>IF(V165="","",V165)</f>
        <v/>
      </c>
      <c r="AC165" s="2" t="str">
        <f>_xlfn.IFNA(VLOOKUP(D165,states!A$2:C$10,2,FALSE),"XX")</f>
        <v>X</v>
      </c>
      <c r="AD165">
        <f>E165</f>
        <v>0</v>
      </c>
      <c r="AE165">
        <f>_xlfn.IFNA(VLOOKUP(D165,states!A$2:D$10,4,FALSE),0)</f>
        <v>1</v>
      </c>
      <c r="AF165">
        <v>0.5</v>
      </c>
      <c r="AG165">
        <f>IF(AE165=0,AF165,IF(AE165=1,IF(F165=0.5,0.5,IF(H165=1,0.5,1.5)),IF(F165=0.5,0.5,IF(H165=1,2.5,1.5))))</f>
        <v>1.5</v>
      </c>
      <c r="AH165" s="7">
        <f>IF(AC165="XX",0,1/C165^(1/5)*IF(E165=0,100,1)/(E165+1)^(1/4))</f>
        <v>785.87738543257285</v>
      </c>
    </row>
    <row r="166" spans="1:34">
      <c r="A166">
        <v>2348</v>
      </c>
      <c r="B166" s="1">
        <v>113.9731139</v>
      </c>
      <c r="C166" s="6">
        <v>1.3339999999999999E-4</v>
      </c>
      <c r="D166" t="s">
        <v>0</v>
      </c>
      <c r="E166">
        <v>0</v>
      </c>
      <c r="F166">
        <v>3.5</v>
      </c>
      <c r="G166" t="s">
        <v>2</v>
      </c>
      <c r="H166">
        <v>2</v>
      </c>
      <c r="I166" t="s">
        <v>0</v>
      </c>
      <c r="J166">
        <v>0</v>
      </c>
      <c r="K166">
        <v>2.5</v>
      </c>
      <c r="L166" t="s">
        <v>2</v>
      </c>
      <c r="M166">
        <v>2</v>
      </c>
      <c r="N166" t="s">
        <v>2404</v>
      </c>
      <c r="O166">
        <v>1</v>
      </c>
      <c r="P166" t="str">
        <f>D166&amp;"-"&amp;F166&amp;"-"&amp;G166&amp;"-"&amp;E166&amp;"-"&amp;H166</f>
        <v>X2Pi-3.5-f-0-2</v>
      </c>
      <c r="Q166" t="str">
        <f>I166&amp;"-"&amp;K166&amp;"-"&amp;L166&amp;"-"&amp;J166&amp;"-"&amp;M166</f>
        <v>X2Pi-2.5-f-0-2</v>
      </c>
      <c r="R166">
        <f>B166+S166</f>
        <v>267.66084652500001</v>
      </c>
      <c r="S166">
        <f>_xlfn.IFNA(VLOOKUP(Q166,'MARVEL-X'!A$2:I$1400,7,FALSE),VLOOKUP(Q166,MARVEL!A$2:J$1522,10,FALSE))</f>
        <v>153.687732625</v>
      </c>
      <c r="T166">
        <f>IF(P166=P165,R166+T165,R166)</f>
        <v>802.98331442799997</v>
      </c>
      <c r="U166">
        <f>IF(P166=P165,1+U165,1)</f>
        <v>3</v>
      </c>
      <c r="V166">
        <f t="shared" si="2"/>
        <v>267.66110480933332</v>
      </c>
      <c r="W166" t="str">
        <f>IF(V166="","",IF(ABS(V166-R166)&gt;W$1,ABS(V166-R166),""))</f>
        <v/>
      </c>
      <c r="X166" t="str">
        <f>Y166&amp;"-"&amp;Z166&amp;"-"&amp;AC166&amp;"-"&amp;AD166&amp;"-"&amp;AG166</f>
        <v>3.5-f-X-0-1.5</v>
      </c>
      <c r="Y166">
        <f>F166</f>
        <v>3.5</v>
      </c>
      <c r="Z166" s="2" t="str">
        <f>G166</f>
        <v>f</v>
      </c>
      <c r="AA166">
        <f>_xlfn.IFNA(VLOOKUP(X166,'duo-out'!A$2:Q$5000,5,FALSE),E166+10*(H166-1)+1+_xlfn.IFNA(VLOOKUP(D166,states!A$2:C$10,3,FALSE),1))</f>
        <v>2</v>
      </c>
      <c r="AB166">
        <f>IF(V166="","",V166)</f>
        <v>267.66110480933332</v>
      </c>
      <c r="AC166" s="2" t="str">
        <f>_xlfn.IFNA(VLOOKUP(D166,states!A$2:C$10,2,FALSE),"XX")</f>
        <v>X</v>
      </c>
      <c r="AD166">
        <f>E166</f>
        <v>0</v>
      </c>
      <c r="AE166">
        <f>_xlfn.IFNA(VLOOKUP(D166,states!A$2:D$10,4,FALSE),0)</f>
        <v>1</v>
      </c>
      <c r="AF166">
        <v>0.5</v>
      </c>
      <c r="AG166">
        <f>IF(AE166=0,AF166,IF(AE166=1,IF(F166=0.5,0.5,IF(H166=1,0.5,1.5)),IF(F166=0.5,0.5,IF(H166=1,2.5,1.5))))</f>
        <v>1.5</v>
      </c>
      <c r="AH166" s="7">
        <f>IF(AC166="XX",0,1/C166^(1/5)*IF(E166=0,100,1)/(E166+1)^(1/4))</f>
        <v>595.61939905245606</v>
      </c>
    </row>
    <row r="167" spans="1:34">
      <c r="A167">
        <v>1636</v>
      </c>
      <c r="B167" s="1">
        <v>2613.9173999999998</v>
      </c>
      <c r="C167" s="6">
        <v>5.0000000000000001E-3</v>
      </c>
      <c r="D167" t="s">
        <v>0</v>
      </c>
      <c r="E167">
        <v>1</v>
      </c>
      <c r="F167">
        <v>3.5</v>
      </c>
      <c r="G167" t="s">
        <v>2</v>
      </c>
      <c r="H167">
        <v>1</v>
      </c>
      <c r="I167" t="s">
        <v>0</v>
      </c>
      <c r="J167">
        <v>0</v>
      </c>
      <c r="K167">
        <v>4.5</v>
      </c>
      <c r="L167" t="s">
        <v>2</v>
      </c>
      <c r="M167">
        <v>1</v>
      </c>
      <c r="N167" t="s">
        <v>1692</v>
      </c>
      <c r="O167">
        <v>1</v>
      </c>
      <c r="P167" t="str">
        <f>D167&amp;"-"&amp;F167&amp;"-"&amp;G167&amp;"-"&amp;E167&amp;"-"&amp;H167</f>
        <v>X2Pi-3.5-f-1-1</v>
      </c>
      <c r="Q167" t="str">
        <f>I167&amp;"-"&amp;K167&amp;"-"&amp;L167&amp;"-"&amp;J167&amp;"-"&amp;M167</f>
        <v>X2Pi-4.5-f-0-1</v>
      </c>
      <c r="R167">
        <f>B167+S167</f>
        <v>2883.9480332989997</v>
      </c>
      <c r="S167">
        <f>_xlfn.IFNA(VLOOKUP(Q167,'MARVEL-X'!A$2:I$1400,7,FALSE),VLOOKUP(Q167,MARVEL!A$2:J$1522,10,FALSE))</f>
        <v>270.03063329899999</v>
      </c>
      <c r="T167">
        <f>IF(P167=P166,R167+T166,R167)</f>
        <v>2883.9480332989997</v>
      </c>
      <c r="U167">
        <f>IF(P167=P166,1+U166,1)</f>
        <v>1</v>
      </c>
      <c r="V167" t="str">
        <f t="shared" si="2"/>
        <v/>
      </c>
      <c r="W167" t="str">
        <f>IF(V167="","",IF(ABS(V167-R167)&gt;W$1,ABS(V167-R167),""))</f>
        <v/>
      </c>
      <c r="X167" t="str">
        <f>Y167&amp;"-"&amp;Z167&amp;"-"&amp;AC167&amp;"-"&amp;AD167&amp;"-"&amp;AG167</f>
        <v>3.5-f-X-1-0.5</v>
      </c>
      <c r="Y167">
        <f>F167</f>
        <v>3.5</v>
      </c>
      <c r="Z167" s="2" t="str">
        <f>G167</f>
        <v>f</v>
      </c>
      <c r="AA167">
        <f>_xlfn.IFNA(VLOOKUP(X167,'duo-out'!A$2:Q$5000,5,FALSE),E167+10*(H167-1)+1+_xlfn.IFNA(VLOOKUP(D167,states!A$2:C$10,3,FALSE),1))</f>
        <v>3</v>
      </c>
      <c r="AB167" t="str">
        <f>IF(V167="","",V167)</f>
        <v/>
      </c>
      <c r="AC167" s="2" t="str">
        <f>_xlfn.IFNA(VLOOKUP(D167,states!A$2:C$10,2,FALSE),"XX")</f>
        <v>X</v>
      </c>
      <c r="AD167">
        <f>E167</f>
        <v>1</v>
      </c>
      <c r="AE167">
        <f>_xlfn.IFNA(VLOOKUP(D167,states!A$2:D$10,4,FALSE),0)</f>
        <v>1</v>
      </c>
      <c r="AF167">
        <v>0.5</v>
      </c>
      <c r="AG167">
        <f>IF(AE167=0,AF167,IF(AE167=1,IF(F167=0.5,0.5,IF(H167=1,0.5,1.5)),IF(F167=0.5,0.5,IF(H167=1,2.5,1.5))))</f>
        <v>0.5</v>
      </c>
      <c r="AH167" s="7">
        <f>IF(AC167="XX",0,1/C167^(1/5)*IF(E167=0,100,1)/(E167+1)^(1/4))</f>
        <v>2.4263223583284943</v>
      </c>
    </row>
    <row r="168" spans="1:34">
      <c r="A168">
        <v>1601</v>
      </c>
      <c r="B168" s="1">
        <v>2810.7981</v>
      </c>
      <c r="C168" s="6">
        <v>5.0000000000000001E-3</v>
      </c>
      <c r="D168" t="s">
        <v>0</v>
      </c>
      <c r="E168">
        <v>1</v>
      </c>
      <c r="F168">
        <v>3.5</v>
      </c>
      <c r="G168" t="s">
        <v>2</v>
      </c>
      <c r="H168">
        <v>1</v>
      </c>
      <c r="I168" t="s">
        <v>0</v>
      </c>
      <c r="J168">
        <v>0</v>
      </c>
      <c r="K168">
        <v>2.5</v>
      </c>
      <c r="L168" t="s">
        <v>2</v>
      </c>
      <c r="M168">
        <v>1</v>
      </c>
      <c r="N168" t="s">
        <v>1657</v>
      </c>
      <c r="O168">
        <v>1</v>
      </c>
      <c r="P168" t="str">
        <f>D168&amp;"-"&amp;F168&amp;"-"&amp;G168&amp;"-"&amp;E168&amp;"-"&amp;H168</f>
        <v>X2Pi-3.5-f-1-1</v>
      </c>
      <c r="Q168" t="str">
        <f>I168&amp;"-"&amp;K168&amp;"-"&amp;L168&amp;"-"&amp;J168&amp;"-"&amp;M168</f>
        <v>X2Pi-2.5-f-0-1</v>
      </c>
      <c r="R168">
        <f>B168+S168</f>
        <v>2883.9478915650002</v>
      </c>
      <c r="S168">
        <f>_xlfn.IFNA(VLOOKUP(Q168,'MARVEL-X'!A$2:I$1400,7,FALSE),VLOOKUP(Q168,MARVEL!A$2:J$1522,10,FALSE))</f>
        <v>73.149791565000001</v>
      </c>
      <c r="T168">
        <f>IF(P168=P167,R168+T167,R168)</f>
        <v>5767.8959248640003</v>
      </c>
      <c r="U168">
        <f>IF(P168=P167,1+U167,1)</f>
        <v>2</v>
      </c>
      <c r="V168" t="str">
        <f t="shared" si="2"/>
        <v/>
      </c>
      <c r="W168" t="str">
        <f>IF(V168="","",IF(ABS(V168-R168)&gt;W$1,ABS(V168-R168),""))</f>
        <v/>
      </c>
      <c r="X168" t="str">
        <f>Y168&amp;"-"&amp;Z168&amp;"-"&amp;AC168&amp;"-"&amp;AD168&amp;"-"&amp;AG168</f>
        <v>3.5-f-X-1-0.5</v>
      </c>
      <c r="Y168">
        <f>F168</f>
        <v>3.5</v>
      </c>
      <c r="Z168" s="2" t="str">
        <f>G168</f>
        <v>f</v>
      </c>
      <c r="AA168">
        <f>_xlfn.IFNA(VLOOKUP(X168,'duo-out'!A$2:Q$5000,5,FALSE),E168+10*(H168-1)+1+_xlfn.IFNA(VLOOKUP(D168,states!A$2:C$10,3,FALSE),1))</f>
        <v>3</v>
      </c>
      <c r="AB168" t="str">
        <f>IF(V168="","",V168)</f>
        <v/>
      </c>
      <c r="AC168" s="2" t="str">
        <f>_xlfn.IFNA(VLOOKUP(D168,states!A$2:C$10,2,FALSE),"XX")</f>
        <v>X</v>
      </c>
      <c r="AD168">
        <f>E168</f>
        <v>1</v>
      </c>
      <c r="AE168">
        <f>_xlfn.IFNA(VLOOKUP(D168,states!A$2:D$10,4,FALSE),0)</f>
        <v>1</v>
      </c>
      <c r="AF168">
        <v>0.5</v>
      </c>
      <c r="AG168">
        <f>IF(AE168=0,AF168,IF(AE168=1,IF(F168=0.5,0.5,IF(H168=1,0.5,1.5)),IF(F168=0.5,0.5,IF(H168=1,2.5,1.5))))</f>
        <v>0.5</v>
      </c>
      <c r="AH168" s="7">
        <f>IF(AC168="XX",0,1/C168^(1/5)*IF(E168=0,100,1)/(E168+1)^(1/4))</f>
        <v>2.4263223583284943</v>
      </c>
    </row>
    <row r="169" spans="1:34">
      <c r="A169">
        <v>1918</v>
      </c>
      <c r="B169" s="1">
        <v>2613.9171999999999</v>
      </c>
      <c r="C169" s="6">
        <v>1E-3</v>
      </c>
      <c r="D169" t="s">
        <v>0</v>
      </c>
      <c r="E169">
        <v>1</v>
      </c>
      <c r="F169">
        <v>3.5</v>
      </c>
      <c r="G169" t="s">
        <v>2</v>
      </c>
      <c r="H169">
        <v>1</v>
      </c>
      <c r="I169" t="s">
        <v>0</v>
      </c>
      <c r="J169">
        <v>0</v>
      </c>
      <c r="K169">
        <v>4.5</v>
      </c>
      <c r="L169" t="s">
        <v>2</v>
      </c>
      <c r="M169">
        <v>1</v>
      </c>
      <c r="N169" t="s">
        <v>1974</v>
      </c>
      <c r="O169">
        <v>1</v>
      </c>
      <c r="P169" t="str">
        <f>D169&amp;"-"&amp;F169&amp;"-"&amp;G169&amp;"-"&amp;E169&amp;"-"&amp;H169</f>
        <v>X2Pi-3.5-f-1-1</v>
      </c>
      <c r="Q169" t="str">
        <f>I169&amp;"-"&amp;K169&amp;"-"&amp;L169&amp;"-"&amp;J169&amp;"-"&amp;M169</f>
        <v>X2Pi-4.5-f-0-1</v>
      </c>
      <c r="R169">
        <f>B169+S169</f>
        <v>2883.9478332989997</v>
      </c>
      <c r="S169">
        <f>_xlfn.IFNA(VLOOKUP(Q169,'MARVEL-X'!A$2:I$1400,7,FALSE),VLOOKUP(Q169,MARVEL!A$2:J$1522,10,FALSE))</f>
        <v>270.03063329899999</v>
      </c>
      <c r="T169">
        <f>IF(P169=P168,R169+T168,R169)</f>
        <v>8651.8437581630005</v>
      </c>
      <c r="U169">
        <f>IF(P169=P168,1+U168,1)</f>
        <v>3</v>
      </c>
      <c r="V169" t="str">
        <f t="shared" si="2"/>
        <v/>
      </c>
      <c r="W169" t="str">
        <f>IF(V169="","",IF(ABS(V169-R169)&gt;W$1,ABS(V169-R169),""))</f>
        <v/>
      </c>
      <c r="X169" t="str">
        <f>Y169&amp;"-"&amp;Z169&amp;"-"&amp;AC169&amp;"-"&amp;AD169&amp;"-"&amp;AG169</f>
        <v>3.5-f-X-1-0.5</v>
      </c>
      <c r="Y169">
        <f>F169</f>
        <v>3.5</v>
      </c>
      <c r="Z169" s="2" t="str">
        <f>G169</f>
        <v>f</v>
      </c>
      <c r="AA169">
        <f>_xlfn.IFNA(VLOOKUP(X169,'duo-out'!A$2:Q$5000,5,FALSE),E169+10*(H169-1)+1+_xlfn.IFNA(VLOOKUP(D169,states!A$2:C$10,3,FALSE),1))</f>
        <v>3</v>
      </c>
      <c r="AB169" t="str">
        <f>IF(V169="","",V169)</f>
        <v/>
      </c>
      <c r="AC169" s="2" t="str">
        <f>_xlfn.IFNA(VLOOKUP(D169,states!A$2:C$10,2,FALSE),"XX")</f>
        <v>X</v>
      </c>
      <c r="AD169">
        <f>E169</f>
        <v>1</v>
      </c>
      <c r="AE169">
        <f>_xlfn.IFNA(VLOOKUP(D169,states!A$2:D$10,4,FALSE),0)</f>
        <v>1</v>
      </c>
      <c r="AF169">
        <v>0.5</v>
      </c>
      <c r="AG169">
        <f>IF(AE169=0,AF169,IF(AE169=1,IF(F169=0.5,0.5,IF(H169=1,0.5,1.5)),IF(F169=0.5,0.5,IF(H169=1,2.5,1.5))))</f>
        <v>0.5</v>
      </c>
      <c r="AH169" s="7">
        <f>IF(AC169="XX",0,1/C169^(1/5)*IF(E169=0,100,1)/(E169+1)^(1/4))</f>
        <v>3.34766892605235</v>
      </c>
    </row>
    <row r="170" spans="1:34">
      <c r="A170">
        <v>1937</v>
      </c>
      <c r="B170" s="1">
        <v>2810.7979</v>
      </c>
      <c r="C170" s="6">
        <v>1E-3</v>
      </c>
      <c r="D170" t="s">
        <v>0</v>
      </c>
      <c r="E170">
        <v>1</v>
      </c>
      <c r="F170">
        <v>3.5</v>
      </c>
      <c r="G170" t="s">
        <v>2</v>
      </c>
      <c r="H170">
        <v>1</v>
      </c>
      <c r="I170" t="s">
        <v>0</v>
      </c>
      <c r="J170">
        <v>0</v>
      </c>
      <c r="K170">
        <v>2.5</v>
      </c>
      <c r="L170" t="s">
        <v>2</v>
      </c>
      <c r="M170">
        <v>1</v>
      </c>
      <c r="N170" t="s">
        <v>1993</v>
      </c>
      <c r="O170">
        <v>1</v>
      </c>
      <c r="P170" t="str">
        <f>D170&amp;"-"&amp;F170&amp;"-"&amp;G170&amp;"-"&amp;E170&amp;"-"&amp;H170</f>
        <v>X2Pi-3.5-f-1-1</v>
      </c>
      <c r="Q170" t="str">
        <f>I170&amp;"-"&amp;K170&amp;"-"&amp;L170&amp;"-"&amp;J170&amp;"-"&amp;M170</f>
        <v>X2Pi-2.5-f-0-1</v>
      </c>
      <c r="R170">
        <f>B170+S170</f>
        <v>2883.9476915650002</v>
      </c>
      <c r="S170">
        <f>_xlfn.IFNA(VLOOKUP(Q170,'MARVEL-X'!A$2:I$1400,7,FALSE),VLOOKUP(Q170,MARVEL!A$2:J$1522,10,FALSE))</f>
        <v>73.149791565000001</v>
      </c>
      <c r="T170">
        <f>IF(P170=P169,R170+T169,R170)</f>
        <v>11535.791449728</v>
      </c>
      <c r="U170">
        <f>IF(P170=P169,1+U169,1)</f>
        <v>4</v>
      </c>
      <c r="V170" t="str">
        <f t="shared" si="2"/>
        <v/>
      </c>
      <c r="W170" t="str">
        <f>IF(V170="","",IF(ABS(V170-R170)&gt;W$1,ABS(V170-R170),""))</f>
        <v/>
      </c>
      <c r="X170" t="str">
        <f>Y170&amp;"-"&amp;Z170&amp;"-"&amp;AC170&amp;"-"&amp;AD170&amp;"-"&amp;AG170</f>
        <v>3.5-f-X-1-0.5</v>
      </c>
      <c r="Y170">
        <f>F170</f>
        <v>3.5</v>
      </c>
      <c r="Z170" s="2" t="str">
        <f>G170</f>
        <v>f</v>
      </c>
      <c r="AA170">
        <f>_xlfn.IFNA(VLOOKUP(X170,'duo-out'!A$2:Q$5000,5,FALSE),E170+10*(H170-1)+1+_xlfn.IFNA(VLOOKUP(D170,states!A$2:C$10,3,FALSE),1))</f>
        <v>3</v>
      </c>
      <c r="AB170" t="str">
        <f>IF(V170="","",V170)</f>
        <v/>
      </c>
      <c r="AC170" s="2" t="str">
        <f>_xlfn.IFNA(VLOOKUP(D170,states!A$2:C$10,2,FALSE),"XX")</f>
        <v>X</v>
      </c>
      <c r="AD170">
        <f>E170</f>
        <v>1</v>
      </c>
      <c r="AE170">
        <f>_xlfn.IFNA(VLOOKUP(D170,states!A$2:D$10,4,FALSE),0)</f>
        <v>1</v>
      </c>
      <c r="AF170">
        <v>0.5</v>
      </c>
      <c r="AG170">
        <f>IF(AE170=0,AF170,IF(AE170=1,IF(F170=0.5,0.5,IF(H170=1,0.5,1.5)),IF(F170=0.5,0.5,IF(H170=1,2.5,1.5))))</f>
        <v>0.5</v>
      </c>
      <c r="AH170" s="7">
        <f>IF(AC170="XX",0,1/C170^(1/5)*IF(E170=0,100,1)/(E170+1)^(1/4))</f>
        <v>3.34766892605235</v>
      </c>
    </row>
    <row r="171" spans="1:34">
      <c r="A171">
        <v>2404</v>
      </c>
      <c r="B171" s="1">
        <v>2726.172</v>
      </c>
      <c r="C171" s="6">
        <v>0.02</v>
      </c>
      <c r="D171" t="s">
        <v>0</v>
      </c>
      <c r="E171">
        <v>1</v>
      </c>
      <c r="F171">
        <v>3.5</v>
      </c>
      <c r="G171" t="s">
        <v>2</v>
      </c>
      <c r="H171">
        <v>1</v>
      </c>
      <c r="I171" t="s">
        <v>0</v>
      </c>
      <c r="J171">
        <v>0</v>
      </c>
      <c r="K171">
        <v>3.5</v>
      </c>
      <c r="L171" t="s">
        <v>1</v>
      </c>
      <c r="M171">
        <v>1</v>
      </c>
      <c r="N171" t="s">
        <v>2460</v>
      </c>
      <c r="O171">
        <v>1</v>
      </c>
      <c r="P171" t="str">
        <f>D171&amp;"-"&amp;F171&amp;"-"&amp;G171&amp;"-"&amp;E171&amp;"-"&amp;H171</f>
        <v>X2Pi-3.5-f-1-1</v>
      </c>
      <c r="Q171" t="str">
        <f>I171&amp;"-"&amp;K171&amp;"-"&amp;L171&amp;"-"&amp;J171&amp;"-"&amp;M171</f>
        <v>X2Pi-3.5-e-0-1</v>
      </c>
      <c r="R171">
        <f>B171+S171</f>
        <v>2883.9403676370002</v>
      </c>
      <c r="S171">
        <f>_xlfn.IFNA(VLOOKUP(Q171,'MARVEL-X'!A$2:I$1400,7,FALSE),VLOOKUP(Q171,MARVEL!A$2:J$1522,10,FALSE))</f>
        <v>157.76836763700001</v>
      </c>
      <c r="T171">
        <f>IF(P171=P170,R171+T170,R171)</f>
        <v>14419.731817365</v>
      </c>
      <c r="U171">
        <f>IF(P171=P170,1+U170,1)</f>
        <v>5</v>
      </c>
      <c r="V171">
        <f t="shared" si="2"/>
        <v>2883.946363473</v>
      </c>
      <c r="W171" t="str">
        <f>IF(V171="","",IF(ABS(V171-R171)&gt;W$1,ABS(V171-R171),""))</f>
        <v/>
      </c>
      <c r="X171" t="str">
        <f>Y171&amp;"-"&amp;Z171&amp;"-"&amp;AC171&amp;"-"&amp;AD171&amp;"-"&amp;AG171</f>
        <v>3.5-f-X-1-0.5</v>
      </c>
      <c r="Y171">
        <f>F171</f>
        <v>3.5</v>
      </c>
      <c r="Z171" s="2" t="str">
        <f>G171</f>
        <v>f</v>
      </c>
      <c r="AA171">
        <f>_xlfn.IFNA(VLOOKUP(X171,'duo-out'!A$2:Q$5000,5,FALSE),E171+10*(H171-1)+1+_xlfn.IFNA(VLOOKUP(D171,states!A$2:C$10,3,FALSE),1))</f>
        <v>3</v>
      </c>
      <c r="AB171">
        <f>IF(V171="","",V171)</f>
        <v>2883.946363473</v>
      </c>
      <c r="AC171" s="2" t="str">
        <f>_xlfn.IFNA(VLOOKUP(D171,states!A$2:C$10,2,FALSE),"XX")</f>
        <v>X</v>
      </c>
      <c r="AD171">
        <f>E171</f>
        <v>1</v>
      </c>
      <c r="AE171">
        <f>_xlfn.IFNA(VLOOKUP(D171,states!A$2:D$10,4,FALSE),0)</f>
        <v>1</v>
      </c>
      <c r="AF171">
        <v>0.5</v>
      </c>
      <c r="AG171">
        <f>IF(AE171=0,AF171,IF(AE171=1,IF(F171=0.5,0.5,IF(H171=1,0.5,1.5)),IF(F171=0.5,0.5,IF(H171=1,2.5,1.5))))</f>
        <v>0.5</v>
      </c>
      <c r="AH171" s="7">
        <f>IF(AC171="XX",0,1/C171^(1/5)*IF(E171=0,100,1)/(E171+1)^(1/4))</f>
        <v>1.8388084971065388</v>
      </c>
    </row>
    <row r="172" spans="1:34">
      <c r="A172">
        <v>1653</v>
      </c>
      <c r="B172" s="1">
        <v>2580.6502999999998</v>
      </c>
      <c r="C172" s="6">
        <v>5.0000000000000001E-3</v>
      </c>
      <c r="D172" t="s">
        <v>0</v>
      </c>
      <c r="E172">
        <v>1</v>
      </c>
      <c r="F172">
        <v>3.5</v>
      </c>
      <c r="G172" t="s">
        <v>2</v>
      </c>
      <c r="H172">
        <v>2</v>
      </c>
      <c r="I172" t="s">
        <v>0</v>
      </c>
      <c r="J172">
        <v>0</v>
      </c>
      <c r="K172">
        <v>4.5</v>
      </c>
      <c r="L172" t="s">
        <v>2</v>
      </c>
      <c r="M172">
        <v>2</v>
      </c>
      <c r="N172" t="s">
        <v>1709</v>
      </c>
      <c r="O172">
        <v>1</v>
      </c>
      <c r="P172" t="str">
        <f>D172&amp;"-"&amp;F172&amp;"-"&amp;G172&amp;"-"&amp;E172&amp;"-"&amp;H172</f>
        <v>X2Pi-3.5-f-1-2</v>
      </c>
      <c r="Q172" t="str">
        <f>I172&amp;"-"&amp;K172&amp;"-"&amp;L172&amp;"-"&amp;J172&amp;"-"&amp;M172</f>
        <v>X2Pi-4.5-f-0-2</v>
      </c>
      <c r="R172">
        <f>B172+S172</f>
        <v>2990.087707914</v>
      </c>
      <c r="S172">
        <f>_xlfn.IFNA(VLOOKUP(Q172,'MARVEL-X'!A$2:I$1400,7,FALSE),VLOOKUP(Q172,MARVEL!A$2:J$1522,10,FALSE))</f>
        <v>409.437407914</v>
      </c>
      <c r="T172">
        <f>IF(P172=P171,R172+T171,R172)</f>
        <v>2990.087707914</v>
      </c>
      <c r="U172">
        <f>IF(P172=P171,1+U171,1)</f>
        <v>1</v>
      </c>
      <c r="V172" t="str">
        <f t="shared" si="2"/>
        <v/>
      </c>
      <c r="W172" t="str">
        <f>IF(V172="","",IF(ABS(V172-R172)&gt;W$1,ABS(V172-R172),""))</f>
        <v/>
      </c>
      <c r="X172" t="str">
        <f>Y172&amp;"-"&amp;Z172&amp;"-"&amp;AC172&amp;"-"&amp;AD172&amp;"-"&amp;AG172</f>
        <v>3.5-f-X-1-1.5</v>
      </c>
      <c r="Y172">
        <f>F172</f>
        <v>3.5</v>
      </c>
      <c r="Z172" s="2" t="str">
        <f>G172</f>
        <v>f</v>
      </c>
      <c r="AA172">
        <f>_xlfn.IFNA(VLOOKUP(X172,'duo-out'!A$2:Q$5000,5,FALSE),E172+10*(H172-1)+1+_xlfn.IFNA(VLOOKUP(D172,states!A$2:C$10,3,FALSE),1))</f>
        <v>4</v>
      </c>
      <c r="AB172" t="str">
        <f>IF(V172="","",V172)</f>
        <v/>
      </c>
      <c r="AC172" s="2" t="str">
        <f>_xlfn.IFNA(VLOOKUP(D172,states!A$2:C$10,2,FALSE),"XX")</f>
        <v>X</v>
      </c>
      <c r="AD172">
        <f>E172</f>
        <v>1</v>
      </c>
      <c r="AE172">
        <f>_xlfn.IFNA(VLOOKUP(D172,states!A$2:D$10,4,FALSE),0)</f>
        <v>1</v>
      </c>
      <c r="AF172">
        <v>0.5</v>
      </c>
      <c r="AG172">
        <f>IF(AE172=0,AF172,IF(AE172=1,IF(F172=0.5,0.5,IF(H172=1,0.5,1.5)),IF(F172=0.5,0.5,IF(H172=1,2.5,1.5))))</f>
        <v>1.5</v>
      </c>
      <c r="AH172" s="7">
        <f>IF(AC172="XX",0,1/C172^(1/5)*IF(E172=0,100,1)/(E172+1)^(1/4))</f>
        <v>2.4263223583284943</v>
      </c>
    </row>
    <row r="173" spans="1:34">
      <c r="A173">
        <v>1620</v>
      </c>
      <c r="B173" s="1">
        <v>2836.4004</v>
      </c>
      <c r="C173" s="6">
        <v>5.0000000000000001E-3</v>
      </c>
      <c r="D173" t="s">
        <v>0</v>
      </c>
      <c r="E173">
        <v>1</v>
      </c>
      <c r="F173">
        <v>3.5</v>
      </c>
      <c r="G173" t="s">
        <v>2</v>
      </c>
      <c r="H173">
        <v>2</v>
      </c>
      <c r="I173" t="s">
        <v>0</v>
      </c>
      <c r="J173">
        <v>0</v>
      </c>
      <c r="K173">
        <v>2.5</v>
      </c>
      <c r="L173" t="s">
        <v>2</v>
      </c>
      <c r="M173">
        <v>2</v>
      </c>
      <c r="N173" t="s">
        <v>1676</v>
      </c>
      <c r="O173">
        <v>1</v>
      </c>
      <c r="P173" t="str">
        <f>D173&amp;"-"&amp;F173&amp;"-"&amp;G173&amp;"-"&amp;E173&amp;"-"&amp;H173</f>
        <v>X2Pi-3.5-f-1-2</v>
      </c>
      <c r="Q173" t="str">
        <f>I173&amp;"-"&amp;K173&amp;"-"&amp;L173&amp;"-"&amp;J173&amp;"-"&amp;M173</f>
        <v>X2Pi-2.5-f-0-2</v>
      </c>
      <c r="R173">
        <f>B173+S173</f>
        <v>2990.0881326250001</v>
      </c>
      <c r="S173">
        <f>_xlfn.IFNA(VLOOKUP(Q173,'MARVEL-X'!A$2:I$1400,7,FALSE),VLOOKUP(Q173,MARVEL!A$2:J$1522,10,FALSE))</f>
        <v>153.687732625</v>
      </c>
      <c r="T173">
        <f>IF(P173=P172,R173+T172,R173)</f>
        <v>5980.1758405390001</v>
      </c>
      <c r="U173">
        <f>IF(P173=P172,1+U172,1)</f>
        <v>2</v>
      </c>
      <c r="V173" t="str">
        <f t="shared" si="2"/>
        <v/>
      </c>
      <c r="W173" t="str">
        <f>IF(V173="","",IF(ABS(V173-R173)&gt;W$1,ABS(V173-R173),""))</f>
        <v/>
      </c>
      <c r="X173" t="str">
        <f>Y173&amp;"-"&amp;Z173&amp;"-"&amp;AC173&amp;"-"&amp;AD173&amp;"-"&amp;AG173</f>
        <v>3.5-f-X-1-1.5</v>
      </c>
      <c r="Y173">
        <f>F173</f>
        <v>3.5</v>
      </c>
      <c r="Z173" s="2" t="str">
        <f>G173</f>
        <v>f</v>
      </c>
      <c r="AA173">
        <f>_xlfn.IFNA(VLOOKUP(X173,'duo-out'!A$2:Q$5000,5,FALSE),E173+10*(H173-1)+1+_xlfn.IFNA(VLOOKUP(D173,states!A$2:C$10,3,FALSE),1))</f>
        <v>4</v>
      </c>
      <c r="AB173" t="str">
        <f>IF(V173="","",V173)</f>
        <v/>
      </c>
      <c r="AC173" s="2" t="str">
        <f>_xlfn.IFNA(VLOOKUP(D173,states!A$2:C$10,2,FALSE),"XX")</f>
        <v>X</v>
      </c>
      <c r="AD173">
        <f>E173</f>
        <v>1</v>
      </c>
      <c r="AE173">
        <f>_xlfn.IFNA(VLOOKUP(D173,states!A$2:D$10,4,FALSE),0)</f>
        <v>1</v>
      </c>
      <c r="AF173">
        <v>0.5</v>
      </c>
      <c r="AG173">
        <f>IF(AE173=0,AF173,IF(AE173=1,IF(F173=0.5,0.5,IF(H173=1,0.5,1.5)),IF(F173=0.5,0.5,IF(H173=1,2.5,1.5))))</f>
        <v>1.5</v>
      </c>
      <c r="AH173" s="7">
        <f>IF(AC173="XX",0,1/C173^(1/5)*IF(E173=0,100,1)/(E173+1)^(1/4))</f>
        <v>2.4263223583284943</v>
      </c>
    </row>
    <row r="174" spans="1:34">
      <c r="A174">
        <v>1944</v>
      </c>
      <c r="B174" s="1">
        <v>2836.4007000000001</v>
      </c>
      <c r="C174" s="6">
        <v>1E-3</v>
      </c>
      <c r="D174" t="s">
        <v>0</v>
      </c>
      <c r="E174">
        <v>1</v>
      </c>
      <c r="F174">
        <v>3.5</v>
      </c>
      <c r="G174" t="s">
        <v>2</v>
      </c>
      <c r="H174">
        <v>2</v>
      </c>
      <c r="I174" t="s">
        <v>0</v>
      </c>
      <c r="J174">
        <v>0</v>
      </c>
      <c r="K174">
        <v>2.5</v>
      </c>
      <c r="L174" t="s">
        <v>2</v>
      </c>
      <c r="M174">
        <v>2</v>
      </c>
      <c r="N174" t="s">
        <v>2000</v>
      </c>
      <c r="O174">
        <v>1</v>
      </c>
      <c r="P174" t="str">
        <f>D174&amp;"-"&amp;F174&amp;"-"&amp;G174&amp;"-"&amp;E174&amp;"-"&amp;H174</f>
        <v>X2Pi-3.5-f-1-2</v>
      </c>
      <c r="Q174" t="str">
        <f>I174&amp;"-"&amp;K174&amp;"-"&amp;L174&amp;"-"&amp;J174&amp;"-"&amp;M174</f>
        <v>X2Pi-2.5-f-0-2</v>
      </c>
      <c r="R174">
        <f>B174+S174</f>
        <v>2990.0884326250002</v>
      </c>
      <c r="S174">
        <f>_xlfn.IFNA(VLOOKUP(Q174,'MARVEL-X'!A$2:I$1400,7,FALSE),VLOOKUP(Q174,MARVEL!A$2:J$1522,10,FALSE))</f>
        <v>153.687732625</v>
      </c>
      <c r="T174">
        <f>IF(P174=P173,R174+T173,R174)</f>
        <v>8970.2642731640008</v>
      </c>
      <c r="U174">
        <f>IF(P174=P173,1+U173,1)</f>
        <v>3</v>
      </c>
      <c r="V174" t="str">
        <f t="shared" si="2"/>
        <v/>
      </c>
      <c r="W174" t="str">
        <f>IF(V174="","",IF(ABS(V174-R174)&gt;W$1,ABS(V174-R174),""))</f>
        <v/>
      </c>
      <c r="X174" t="str">
        <f>Y174&amp;"-"&amp;Z174&amp;"-"&amp;AC174&amp;"-"&amp;AD174&amp;"-"&amp;AG174</f>
        <v>3.5-f-X-1-1.5</v>
      </c>
      <c r="Y174">
        <f>F174</f>
        <v>3.5</v>
      </c>
      <c r="Z174" s="2" t="str">
        <f>G174</f>
        <v>f</v>
      </c>
      <c r="AA174">
        <f>_xlfn.IFNA(VLOOKUP(X174,'duo-out'!A$2:Q$5000,5,FALSE),E174+10*(H174-1)+1+_xlfn.IFNA(VLOOKUP(D174,states!A$2:C$10,3,FALSE),1))</f>
        <v>4</v>
      </c>
      <c r="AB174" t="str">
        <f>IF(V174="","",V174)</f>
        <v/>
      </c>
      <c r="AC174" s="2" t="str">
        <f>_xlfn.IFNA(VLOOKUP(D174,states!A$2:C$10,2,FALSE),"XX")</f>
        <v>X</v>
      </c>
      <c r="AD174">
        <f>E174</f>
        <v>1</v>
      </c>
      <c r="AE174">
        <f>_xlfn.IFNA(VLOOKUP(D174,states!A$2:D$10,4,FALSE),0)</f>
        <v>1</v>
      </c>
      <c r="AF174">
        <v>0.5</v>
      </c>
      <c r="AG174">
        <f>IF(AE174=0,AF174,IF(AE174=1,IF(F174=0.5,0.5,IF(H174=1,0.5,1.5)),IF(F174=0.5,0.5,IF(H174=1,2.5,1.5))))</f>
        <v>1.5</v>
      </c>
      <c r="AH174" s="7">
        <f>IF(AC174="XX",0,1/C174^(1/5)*IF(E174=0,100,1)/(E174+1)^(1/4))</f>
        <v>3.34766892605235</v>
      </c>
    </row>
    <row r="175" spans="1:34">
      <c r="A175">
        <v>1911</v>
      </c>
      <c r="B175" s="1">
        <v>2580.6496000000002</v>
      </c>
      <c r="C175" s="6">
        <v>1E-3</v>
      </c>
      <c r="D175" t="s">
        <v>0</v>
      </c>
      <c r="E175">
        <v>1</v>
      </c>
      <c r="F175">
        <v>3.5</v>
      </c>
      <c r="G175" t="s">
        <v>2</v>
      </c>
      <c r="H175">
        <v>2</v>
      </c>
      <c r="I175" t="s">
        <v>0</v>
      </c>
      <c r="J175">
        <v>0</v>
      </c>
      <c r="K175">
        <v>4.5</v>
      </c>
      <c r="L175" t="s">
        <v>2</v>
      </c>
      <c r="M175">
        <v>2</v>
      </c>
      <c r="N175" t="s">
        <v>1967</v>
      </c>
      <c r="O175">
        <v>1</v>
      </c>
      <c r="P175" t="str">
        <f>D175&amp;"-"&amp;F175&amp;"-"&amp;G175&amp;"-"&amp;E175&amp;"-"&amp;H175</f>
        <v>X2Pi-3.5-f-1-2</v>
      </c>
      <c r="Q175" t="str">
        <f>I175&amp;"-"&amp;K175&amp;"-"&amp;L175&amp;"-"&amp;J175&amp;"-"&amp;M175</f>
        <v>X2Pi-4.5-f-0-2</v>
      </c>
      <c r="R175">
        <f>B175+S175</f>
        <v>2990.0870079140004</v>
      </c>
      <c r="S175">
        <f>_xlfn.IFNA(VLOOKUP(Q175,'MARVEL-X'!A$2:I$1400,7,FALSE),VLOOKUP(Q175,MARVEL!A$2:J$1522,10,FALSE))</f>
        <v>409.437407914</v>
      </c>
      <c r="T175">
        <f>IF(P175=P174,R175+T174,R175)</f>
        <v>11960.351281078001</v>
      </c>
      <c r="U175">
        <f>IF(P175=P174,1+U174,1)</f>
        <v>4</v>
      </c>
      <c r="V175" t="str">
        <f t="shared" si="2"/>
        <v/>
      </c>
      <c r="W175" t="str">
        <f>IF(V175="","",IF(ABS(V175-R175)&gt;W$1,ABS(V175-R175),""))</f>
        <v/>
      </c>
      <c r="X175" t="str">
        <f>Y175&amp;"-"&amp;Z175&amp;"-"&amp;AC175&amp;"-"&amp;AD175&amp;"-"&amp;AG175</f>
        <v>3.5-f-X-1-1.5</v>
      </c>
      <c r="Y175">
        <f>F175</f>
        <v>3.5</v>
      </c>
      <c r="Z175" s="2" t="str">
        <f>G175</f>
        <v>f</v>
      </c>
      <c r="AA175">
        <f>_xlfn.IFNA(VLOOKUP(X175,'duo-out'!A$2:Q$5000,5,FALSE),E175+10*(H175-1)+1+_xlfn.IFNA(VLOOKUP(D175,states!A$2:C$10,3,FALSE),1))</f>
        <v>4</v>
      </c>
      <c r="AB175" t="str">
        <f>IF(V175="","",V175)</f>
        <v/>
      </c>
      <c r="AC175" s="2" t="str">
        <f>_xlfn.IFNA(VLOOKUP(D175,states!A$2:C$10,2,FALSE),"XX")</f>
        <v>X</v>
      </c>
      <c r="AD175">
        <f>E175</f>
        <v>1</v>
      </c>
      <c r="AE175">
        <f>_xlfn.IFNA(VLOOKUP(D175,states!A$2:D$10,4,FALSE),0)</f>
        <v>1</v>
      </c>
      <c r="AF175">
        <v>0.5</v>
      </c>
      <c r="AG175">
        <f>IF(AE175=0,AF175,IF(AE175=1,IF(F175=0.5,0.5,IF(H175=1,0.5,1.5)),IF(F175=0.5,0.5,IF(H175=1,2.5,1.5))))</f>
        <v>1.5</v>
      </c>
      <c r="AH175" s="7">
        <f>IF(AC175="XX",0,1/C175^(1/5)*IF(E175=0,100,1)/(E175+1)^(1/4))</f>
        <v>3.34766892605235</v>
      </c>
    </row>
    <row r="176" spans="1:34">
      <c r="A176">
        <v>2415</v>
      </c>
      <c r="B176" s="1">
        <v>2723.241</v>
      </c>
      <c r="C176" s="6">
        <v>0.02</v>
      </c>
      <c r="D176" t="s">
        <v>0</v>
      </c>
      <c r="E176">
        <v>1</v>
      </c>
      <c r="F176">
        <v>3.5</v>
      </c>
      <c r="G176" t="s">
        <v>2</v>
      </c>
      <c r="H176">
        <v>2</v>
      </c>
      <c r="I176" t="s">
        <v>0</v>
      </c>
      <c r="J176">
        <v>0</v>
      </c>
      <c r="K176">
        <v>3.5</v>
      </c>
      <c r="L176" t="s">
        <v>1</v>
      </c>
      <c r="M176">
        <v>2</v>
      </c>
      <c r="N176" t="s">
        <v>2471</v>
      </c>
      <c r="O176">
        <v>1</v>
      </c>
      <c r="P176" t="str">
        <f>D176&amp;"-"&amp;F176&amp;"-"&amp;G176&amp;"-"&amp;E176&amp;"-"&amp;H176</f>
        <v>X2Pi-3.5-f-1-2</v>
      </c>
      <c r="Q176" t="str">
        <f>I176&amp;"-"&amp;K176&amp;"-"&amp;L176&amp;"-"&amp;J176&amp;"-"&amp;M176</f>
        <v>X2Pi-3.5-e-0-2</v>
      </c>
      <c r="R176">
        <f>B176+S176</f>
        <v>2990.087577108</v>
      </c>
      <c r="S176">
        <f>_xlfn.IFNA(VLOOKUP(Q176,'MARVEL-X'!A$2:I$1400,7,FALSE),VLOOKUP(Q176,MARVEL!A$2:J$1522,10,FALSE))</f>
        <v>266.84657710800002</v>
      </c>
      <c r="T176">
        <f>IF(P176=P175,R176+T175,R176)</f>
        <v>14950.438858186</v>
      </c>
      <c r="U176">
        <f>IF(P176=P175,1+U175,1)</f>
        <v>5</v>
      </c>
      <c r="V176">
        <f t="shared" si="2"/>
        <v>2990.0877716372001</v>
      </c>
      <c r="W176" t="str">
        <f>IF(V176="","",IF(ABS(V176-R176)&gt;W$1,ABS(V176-R176),""))</f>
        <v/>
      </c>
      <c r="X176" t="str">
        <f>Y176&amp;"-"&amp;Z176&amp;"-"&amp;AC176&amp;"-"&amp;AD176&amp;"-"&amp;AG176</f>
        <v>3.5-f-X-1-1.5</v>
      </c>
      <c r="Y176">
        <f>F176</f>
        <v>3.5</v>
      </c>
      <c r="Z176" s="2" t="str">
        <f>G176</f>
        <v>f</v>
      </c>
      <c r="AA176">
        <f>_xlfn.IFNA(VLOOKUP(X176,'duo-out'!A$2:Q$5000,5,FALSE),E176+10*(H176-1)+1+_xlfn.IFNA(VLOOKUP(D176,states!A$2:C$10,3,FALSE),1))</f>
        <v>4</v>
      </c>
      <c r="AB176">
        <f>IF(V176="","",V176)</f>
        <v>2990.0877716372001</v>
      </c>
      <c r="AC176" s="2" t="str">
        <f>_xlfn.IFNA(VLOOKUP(D176,states!A$2:C$10,2,FALSE),"XX")</f>
        <v>X</v>
      </c>
      <c r="AD176">
        <f>E176</f>
        <v>1</v>
      </c>
      <c r="AE176">
        <f>_xlfn.IFNA(VLOOKUP(D176,states!A$2:D$10,4,FALSE),0)</f>
        <v>1</v>
      </c>
      <c r="AF176">
        <v>0.5</v>
      </c>
      <c r="AG176">
        <f>IF(AE176=0,AF176,IF(AE176=1,IF(F176=0.5,0.5,IF(H176=1,0.5,1.5)),IF(F176=0.5,0.5,IF(H176=1,2.5,1.5))))</f>
        <v>1.5</v>
      </c>
      <c r="AH176" s="7">
        <f>IF(AC176="XX",0,1/C176^(1/5)*IF(E176=0,100,1)/(E176+1)^(1/4))</f>
        <v>1.8388084971065388</v>
      </c>
    </row>
    <row r="177" spans="1:34">
      <c r="A177">
        <v>1668</v>
      </c>
      <c r="B177" s="1">
        <v>2681.6406000000002</v>
      </c>
      <c r="C177" s="6">
        <v>5.0000000000000001E-3</v>
      </c>
      <c r="D177" t="s">
        <v>0</v>
      </c>
      <c r="E177">
        <v>2</v>
      </c>
      <c r="F177">
        <v>3.5</v>
      </c>
      <c r="G177" t="s">
        <v>2</v>
      </c>
      <c r="H177">
        <v>1</v>
      </c>
      <c r="I177" t="s">
        <v>0</v>
      </c>
      <c r="J177">
        <v>1</v>
      </c>
      <c r="K177">
        <v>2.5</v>
      </c>
      <c r="L177" t="s">
        <v>2</v>
      </c>
      <c r="M177">
        <v>1</v>
      </c>
      <c r="N177" t="s">
        <v>1724</v>
      </c>
      <c r="O177">
        <v>1</v>
      </c>
      <c r="P177" t="str">
        <f>D177&amp;"-"&amp;F177&amp;"-"&amp;G177&amp;"-"&amp;E177&amp;"-"&amp;H177</f>
        <v>X2Pi-3.5-f-2-1</v>
      </c>
      <c r="Q177" t="str">
        <f>I177&amp;"-"&amp;K177&amp;"-"&amp;L177&amp;"-"&amp;J177&amp;"-"&amp;M177</f>
        <v>X2Pi-2.5-f-1-1</v>
      </c>
      <c r="R177">
        <f>B177+S177</f>
        <v>5484.4978316159995</v>
      </c>
      <c r="S177">
        <f>_xlfn.IFNA(VLOOKUP(Q177,'MARVEL-X'!A$2:I$1400,7,FALSE),VLOOKUP(Q177,MARVEL!A$2:J$1522,10,FALSE))</f>
        <v>2802.8572316159998</v>
      </c>
      <c r="T177">
        <f>IF(P177=P176,R177+T176,R177)</f>
        <v>5484.4978316159995</v>
      </c>
      <c r="U177">
        <f>IF(P177=P176,1+U176,1)</f>
        <v>1</v>
      </c>
      <c r="V177" t="str">
        <f t="shared" si="2"/>
        <v/>
      </c>
      <c r="W177" t="str">
        <f>IF(V177="","",IF(ABS(V177-R177)&gt;W$1,ABS(V177-R177),""))</f>
        <v/>
      </c>
      <c r="X177" t="str">
        <f>Y177&amp;"-"&amp;Z177&amp;"-"&amp;AC177&amp;"-"&amp;AD177&amp;"-"&amp;AG177</f>
        <v>3.5-f-X-2-0.5</v>
      </c>
      <c r="Y177">
        <f>F177</f>
        <v>3.5</v>
      </c>
      <c r="Z177" s="2" t="str">
        <f>G177</f>
        <v>f</v>
      </c>
      <c r="AA177">
        <f>_xlfn.IFNA(VLOOKUP(X177,'duo-out'!A$2:Q$5000,5,FALSE),E177+10*(H177-1)+1+_xlfn.IFNA(VLOOKUP(D177,states!A$2:C$10,3,FALSE),1))</f>
        <v>6</v>
      </c>
      <c r="AB177" t="str">
        <f>IF(V177="","",V177)</f>
        <v/>
      </c>
      <c r="AC177" s="2" t="str">
        <f>_xlfn.IFNA(VLOOKUP(D177,states!A$2:C$10,2,FALSE),"XX")</f>
        <v>X</v>
      </c>
      <c r="AD177">
        <f>E177</f>
        <v>2</v>
      </c>
      <c r="AE177">
        <f>_xlfn.IFNA(VLOOKUP(D177,states!A$2:D$10,4,FALSE),0)</f>
        <v>1</v>
      </c>
      <c r="AF177">
        <v>0.5</v>
      </c>
      <c r="AG177">
        <f>IF(AE177=0,AF177,IF(AE177=1,IF(F177=0.5,0.5,IF(H177=1,0.5,1.5)),IF(F177=0.5,0.5,IF(H177=1,2.5,1.5))))</f>
        <v>0.5</v>
      </c>
      <c r="AH177" s="7">
        <f>IF(AC177="XX",0,1/C177^(1/5)*IF(E177=0,100,1)/(E177+1)^(1/4))</f>
        <v>2.1924297443889911</v>
      </c>
    </row>
    <row r="178" spans="1:34">
      <c r="A178">
        <v>1702</v>
      </c>
      <c r="B178" s="1">
        <v>2492.1342</v>
      </c>
      <c r="C178" s="6">
        <v>5.0000000000000001E-3</v>
      </c>
      <c r="D178" t="s">
        <v>0</v>
      </c>
      <c r="E178">
        <v>2</v>
      </c>
      <c r="F178">
        <v>3.5</v>
      </c>
      <c r="G178" t="s">
        <v>2</v>
      </c>
      <c r="H178">
        <v>1</v>
      </c>
      <c r="I178" t="s">
        <v>0</v>
      </c>
      <c r="J178">
        <v>1</v>
      </c>
      <c r="K178">
        <v>4.5</v>
      </c>
      <c r="L178" t="s">
        <v>2</v>
      </c>
      <c r="M178">
        <v>1</v>
      </c>
      <c r="N178" t="s">
        <v>1758</v>
      </c>
      <c r="O178">
        <v>1</v>
      </c>
      <c r="P178" t="str">
        <f>D178&amp;"-"&amp;F178&amp;"-"&amp;G178&amp;"-"&amp;E178&amp;"-"&amp;H178</f>
        <v>X2Pi-3.5-f-2-1</v>
      </c>
      <c r="Q178" t="str">
        <f>I178&amp;"-"&amp;K178&amp;"-"&amp;L178&amp;"-"&amp;J178&amp;"-"&amp;M178</f>
        <v>X2Pi-4.5-f-1-1</v>
      </c>
      <c r="R178">
        <f>B178+S178</f>
        <v>5484.5001435519998</v>
      </c>
      <c r="S178">
        <f>_xlfn.IFNA(VLOOKUP(Q178,'MARVEL-X'!A$2:I$1400,7,FALSE),VLOOKUP(Q178,MARVEL!A$2:J$1522,10,FALSE))</f>
        <v>2992.3659435519999</v>
      </c>
      <c r="T178">
        <f>IF(P178=P177,R178+T177,R178)</f>
        <v>10968.997975168</v>
      </c>
      <c r="U178">
        <f>IF(P178=P177,1+U177,1)</f>
        <v>2</v>
      </c>
      <c r="V178" t="str">
        <f t="shared" si="2"/>
        <v/>
      </c>
      <c r="W178" t="str">
        <f>IF(V178="","",IF(ABS(V178-R178)&gt;W$1,ABS(V178-R178),""))</f>
        <v/>
      </c>
      <c r="X178" t="str">
        <f>Y178&amp;"-"&amp;Z178&amp;"-"&amp;AC178&amp;"-"&amp;AD178&amp;"-"&amp;AG178</f>
        <v>3.5-f-X-2-0.5</v>
      </c>
      <c r="Y178">
        <f>F178</f>
        <v>3.5</v>
      </c>
      <c r="Z178" s="2" t="str">
        <f>G178</f>
        <v>f</v>
      </c>
      <c r="AA178">
        <f>_xlfn.IFNA(VLOOKUP(X178,'duo-out'!A$2:Q$5000,5,FALSE),E178+10*(H178-1)+1+_xlfn.IFNA(VLOOKUP(D178,states!A$2:C$10,3,FALSE),1))</f>
        <v>6</v>
      </c>
      <c r="AB178" t="str">
        <f>IF(V178="","",V178)</f>
        <v/>
      </c>
      <c r="AC178" s="2" t="str">
        <f>_xlfn.IFNA(VLOOKUP(D178,states!A$2:C$10,2,FALSE),"XX")</f>
        <v>X</v>
      </c>
      <c r="AD178">
        <f>E178</f>
        <v>2</v>
      </c>
      <c r="AE178">
        <f>_xlfn.IFNA(VLOOKUP(D178,states!A$2:D$10,4,FALSE),0)</f>
        <v>1</v>
      </c>
      <c r="AF178">
        <v>0.5</v>
      </c>
      <c r="AG178">
        <f>IF(AE178=0,AF178,IF(AE178=1,IF(F178=0.5,0.5,IF(H178=1,0.5,1.5)),IF(F178=0.5,0.5,IF(H178=1,2.5,1.5))))</f>
        <v>0.5</v>
      </c>
      <c r="AH178" s="7">
        <f>IF(AC178="XX",0,1/C178^(1/5)*IF(E178=0,100,1)/(E178+1)^(1/4))</f>
        <v>2.1924297443889911</v>
      </c>
    </row>
    <row r="179" spans="1:34">
      <c r="A179">
        <v>2453</v>
      </c>
      <c r="B179" s="1">
        <v>2600.1858000000002</v>
      </c>
      <c r="C179" s="6">
        <v>0.02</v>
      </c>
      <c r="D179" t="s">
        <v>0</v>
      </c>
      <c r="E179">
        <v>2</v>
      </c>
      <c r="F179">
        <v>3.5</v>
      </c>
      <c r="G179" t="s">
        <v>2</v>
      </c>
      <c r="H179">
        <v>1</v>
      </c>
      <c r="I179" t="s">
        <v>0</v>
      </c>
      <c r="J179">
        <v>1</v>
      </c>
      <c r="K179">
        <v>3.5</v>
      </c>
      <c r="L179" t="s">
        <v>1</v>
      </c>
      <c r="M179">
        <v>1</v>
      </c>
      <c r="N179" t="s">
        <v>2509</v>
      </c>
      <c r="O179">
        <v>1</v>
      </c>
      <c r="P179" t="str">
        <f>D179&amp;"-"&amp;F179&amp;"-"&amp;G179&amp;"-"&amp;E179&amp;"-"&amp;H179</f>
        <v>X2Pi-3.5-f-2-1</v>
      </c>
      <c r="Q179" t="str">
        <f>I179&amp;"-"&amp;K179&amp;"-"&amp;L179&amp;"-"&amp;J179&amp;"-"&amp;M179</f>
        <v>X2Pi-3.5-e-1-1</v>
      </c>
      <c r="R179">
        <f>B179+S179</f>
        <v>5484.4946026280004</v>
      </c>
      <c r="S179">
        <f>_xlfn.IFNA(VLOOKUP(Q179,'MARVEL-X'!A$2:I$1400,7,FALSE),VLOOKUP(Q179,MARVEL!A$2:J$1522,10,FALSE))</f>
        <v>2884.3088026280002</v>
      </c>
      <c r="T179">
        <f>IF(P179=P178,R179+T178,R179)</f>
        <v>16453.492577796002</v>
      </c>
      <c r="U179">
        <f>IF(P179=P178,1+U178,1)</f>
        <v>3</v>
      </c>
      <c r="V179">
        <f t="shared" si="2"/>
        <v>5484.4975259320008</v>
      </c>
      <c r="W179" t="str">
        <f>IF(V179="","",IF(ABS(V179-R179)&gt;W$1,ABS(V179-R179),""))</f>
        <v/>
      </c>
      <c r="X179" t="str">
        <f>Y179&amp;"-"&amp;Z179&amp;"-"&amp;AC179&amp;"-"&amp;AD179&amp;"-"&amp;AG179</f>
        <v>3.5-f-X-2-0.5</v>
      </c>
      <c r="Y179">
        <f>F179</f>
        <v>3.5</v>
      </c>
      <c r="Z179" s="2" t="str">
        <f>G179</f>
        <v>f</v>
      </c>
      <c r="AA179">
        <f>_xlfn.IFNA(VLOOKUP(X179,'duo-out'!A$2:Q$5000,5,FALSE),E179+10*(H179-1)+1+_xlfn.IFNA(VLOOKUP(D179,states!A$2:C$10,3,FALSE),1))</f>
        <v>6</v>
      </c>
      <c r="AB179">
        <f>IF(V179="","",V179)</f>
        <v>5484.4975259320008</v>
      </c>
      <c r="AC179" s="2" t="str">
        <f>_xlfn.IFNA(VLOOKUP(D179,states!A$2:C$10,2,FALSE),"XX")</f>
        <v>X</v>
      </c>
      <c r="AD179">
        <f>E179</f>
        <v>2</v>
      </c>
      <c r="AE179">
        <f>_xlfn.IFNA(VLOOKUP(D179,states!A$2:D$10,4,FALSE),0)</f>
        <v>1</v>
      </c>
      <c r="AF179">
        <v>0.5</v>
      </c>
      <c r="AG179">
        <f>IF(AE179=0,AF179,IF(AE179=1,IF(F179=0.5,0.5,IF(H179=1,0.5,1.5)),IF(F179=0.5,0.5,IF(H179=1,2.5,1.5))))</f>
        <v>0.5</v>
      </c>
      <c r="AH179" s="7">
        <f>IF(AC179="XX",0,1/C179^(1/5)*IF(E179=0,100,1)/(E179+1)^(1/4))</f>
        <v>1.6615510422402757</v>
      </c>
    </row>
    <row r="180" spans="1:34">
      <c r="A180">
        <v>1687</v>
      </c>
      <c r="B180" s="1">
        <v>2706.1777000000002</v>
      </c>
      <c r="C180" s="6">
        <v>5.0000000000000001E-3</v>
      </c>
      <c r="D180" t="s">
        <v>0</v>
      </c>
      <c r="E180">
        <v>2</v>
      </c>
      <c r="F180">
        <v>3.5</v>
      </c>
      <c r="G180" t="s">
        <v>2</v>
      </c>
      <c r="H180">
        <v>2</v>
      </c>
      <c r="I180" t="s">
        <v>0</v>
      </c>
      <c r="J180">
        <v>1</v>
      </c>
      <c r="K180">
        <v>2.5</v>
      </c>
      <c r="L180" t="s">
        <v>2</v>
      </c>
      <c r="M180">
        <v>2</v>
      </c>
      <c r="N180" t="s">
        <v>1743</v>
      </c>
      <c r="O180">
        <v>1</v>
      </c>
      <c r="P180" t="str">
        <f>D180&amp;"-"&amp;F180&amp;"-"&amp;G180&amp;"-"&amp;E180&amp;"-"&amp;H180</f>
        <v>X2Pi-3.5-f-2-2</v>
      </c>
      <c r="Q180" t="str">
        <f>I180&amp;"-"&amp;K180&amp;"-"&amp;L180&amp;"-"&amp;J180&amp;"-"&amp;M180</f>
        <v>X2Pi-2.5-f-1-2</v>
      </c>
      <c r="R180">
        <f>B180+S180</f>
        <v>5586.5616897529999</v>
      </c>
      <c r="S180">
        <f>_xlfn.IFNA(VLOOKUP(Q180,'MARVEL-X'!A$2:I$1400,7,FALSE),VLOOKUP(Q180,MARVEL!A$2:J$1522,10,FALSE))</f>
        <v>2880.3839897530002</v>
      </c>
      <c r="T180">
        <f>IF(P180=P179,R180+T179,R180)</f>
        <v>5586.5616897529999</v>
      </c>
      <c r="U180">
        <f>IF(P180=P179,1+U179,1)</f>
        <v>1</v>
      </c>
      <c r="V180" t="str">
        <f t="shared" si="2"/>
        <v/>
      </c>
      <c r="W180" t="str">
        <f>IF(V180="","",IF(ABS(V180-R180)&gt;W$1,ABS(V180-R180),""))</f>
        <v/>
      </c>
      <c r="X180" t="str">
        <f>Y180&amp;"-"&amp;Z180&amp;"-"&amp;AC180&amp;"-"&amp;AD180&amp;"-"&amp;AG180</f>
        <v>3.5-f-X-2-1.5</v>
      </c>
      <c r="Y180">
        <f>F180</f>
        <v>3.5</v>
      </c>
      <c r="Z180" s="2" t="str">
        <f>G180</f>
        <v>f</v>
      </c>
      <c r="AA180">
        <f>_xlfn.IFNA(VLOOKUP(X180,'duo-out'!A$2:Q$5000,5,FALSE),E180+10*(H180-1)+1+_xlfn.IFNA(VLOOKUP(D180,states!A$2:C$10,3,FALSE),1))</f>
        <v>8</v>
      </c>
      <c r="AB180" t="str">
        <f>IF(V180="","",V180)</f>
        <v/>
      </c>
      <c r="AC180" s="2" t="str">
        <f>_xlfn.IFNA(VLOOKUP(D180,states!A$2:C$10,2,FALSE),"XX")</f>
        <v>X</v>
      </c>
      <c r="AD180">
        <f>E180</f>
        <v>2</v>
      </c>
      <c r="AE180">
        <f>_xlfn.IFNA(VLOOKUP(D180,states!A$2:D$10,4,FALSE),0)</f>
        <v>1</v>
      </c>
      <c r="AF180">
        <v>0.5</v>
      </c>
      <c r="AG180">
        <f>IF(AE180=0,AF180,IF(AE180=1,IF(F180=0.5,0.5,IF(H180=1,0.5,1.5)),IF(F180=0.5,0.5,IF(H180=1,2.5,1.5))))</f>
        <v>1.5</v>
      </c>
      <c r="AH180" s="7">
        <f>IF(AC180="XX",0,1/C180^(1/5)*IF(E180=0,100,1)/(E180+1)^(1/4))</f>
        <v>2.1924297443889911</v>
      </c>
    </row>
    <row r="181" spans="1:34">
      <c r="A181">
        <v>1715</v>
      </c>
      <c r="B181" s="1">
        <v>2460.0104000000001</v>
      </c>
      <c r="C181" s="6">
        <v>5.0000000000000001E-3</v>
      </c>
      <c r="D181" t="s">
        <v>0</v>
      </c>
      <c r="E181">
        <v>2</v>
      </c>
      <c r="F181">
        <v>3.5</v>
      </c>
      <c r="G181" t="s">
        <v>2</v>
      </c>
      <c r="H181">
        <v>2</v>
      </c>
      <c r="I181" t="s">
        <v>0</v>
      </c>
      <c r="J181">
        <v>1</v>
      </c>
      <c r="K181">
        <v>4.5</v>
      </c>
      <c r="L181" t="s">
        <v>2</v>
      </c>
      <c r="M181">
        <v>2</v>
      </c>
      <c r="N181" t="s">
        <v>1771</v>
      </c>
      <c r="O181">
        <v>1</v>
      </c>
      <c r="P181" t="str">
        <f>D181&amp;"-"&amp;F181&amp;"-"&amp;G181&amp;"-"&amp;E181&amp;"-"&amp;H181</f>
        <v>X2Pi-3.5-f-2-2</v>
      </c>
      <c r="Q181" t="str">
        <f>I181&amp;"-"&amp;K181&amp;"-"&amp;L181&amp;"-"&amp;J181&amp;"-"&amp;M181</f>
        <v>X2Pi-4.5-f-1-2</v>
      </c>
      <c r="R181">
        <f>B181+S181</f>
        <v>5586.5572715390008</v>
      </c>
      <c r="S181">
        <f>_xlfn.IFNA(VLOOKUP(Q181,'MARVEL-X'!A$2:I$1400,7,FALSE),VLOOKUP(Q181,MARVEL!A$2:J$1522,10,FALSE))</f>
        <v>3126.5468715390002</v>
      </c>
      <c r="T181">
        <f>IF(P181=P180,R181+T180,R181)</f>
        <v>11173.118961292001</v>
      </c>
      <c r="U181">
        <f>IF(P181=P180,1+U180,1)</f>
        <v>2</v>
      </c>
      <c r="V181" t="str">
        <f t="shared" si="2"/>
        <v/>
      </c>
      <c r="W181" t="str">
        <f>IF(V181="","",IF(ABS(V181-R181)&gt;W$1,ABS(V181-R181),""))</f>
        <v/>
      </c>
      <c r="X181" t="str">
        <f>Y181&amp;"-"&amp;Z181&amp;"-"&amp;AC181&amp;"-"&amp;AD181&amp;"-"&amp;AG181</f>
        <v>3.5-f-X-2-1.5</v>
      </c>
      <c r="Y181">
        <f>F181</f>
        <v>3.5</v>
      </c>
      <c r="Z181" s="2" t="str">
        <f>G181</f>
        <v>f</v>
      </c>
      <c r="AA181">
        <f>_xlfn.IFNA(VLOOKUP(X181,'duo-out'!A$2:Q$5000,5,FALSE),E181+10*(H181-1)+1+_xlfn.IFNA(VLOOKUP(D181,states!A$2:C$10,3,FALSE),1))</f>
        <v>8</v>
      </c>
      <c r="AB181" t="str">
        <f>IF(V181="","",V181)</f>
        <v/>
      </c>
      <c r="AC181" s="2" t="str">
        <f>_xlfn.IFNA(VLOOKUP(D181,states!A$2:C$10,2,FALSE),"XX")</f>
        <v>X</v>
      </c>
      <c r="AD181">
        <f>E181</f>
        <v>2</v>
      </c>
      <c r="AE181">
        <f>_xlfn.IFNA(VLOOKUP(D181,states!A$2:D$10,4,FALSE),0)</f>
        <v>1</v>
      </c>
      <c r="AF181">
        <v>0.5</v>
      </c>
      <c r="AG181">
        <f>IF(AE181=0,AF181,IF(AE181=1,IF(F181=0.5,0.5,IF(H181=1,0.5,1.5)),IF(F181=0.5,0.5,IF(H181=1,2.5,1.5))))</f>
        <v>1.5</v>
      </c>
      <c r="AH181" s="7">
        <f>IF(AC181="XX",0,1/C181^(1/5)*IF(E181=0,100,1)/(E181+1)^(1/4))</f>
        <v>2.1924297443889911</v>
      </c>
    </row>
    <row r="182" spans="1:34">
      <c r="A182">
        <v>2469</v>
      </c>
      <c r="B182" s="1">
        <v>2706.1774</v>
      </c>
      <c r="C182" s="6">
        <v>0.02</v>
      </c>
      <c r="D182" t="s">
        <v>0</v>
      </c>
      <c r="E182">
        <v>2</v>
      </c>
      <c r="F182">
        <v>3.5</v>
      </c>
      <c r="G182" t="s">
        <v>2</v>
      </c>
      <c r="H182">
        <v>2</v>
      </c>
      <c r="I182" t="s">
        <v>0</v>
      </c>
      <c r="J182">
        <v>1</v>
      </c>
      <c r="K182">
        <v>2.5</v>
      </c>
      <c r="L182" t="s">
        <v>2</v>
      </c>
      <c r="M182">
        <v>2</v>
      </c>
      <c r="N182" t="s">
        <v>2525</v>
      </c>
      <c r="O182">
        <v>1</v>
      </c>
      <c r="P182" t="str">
        <f>D182&amp;"-"&amp;F182&amp;"-"&amp;G182&amp;"-"&amp;E182&amp;"-"&amp;H182</f>
        <v>X2Pi-3.5-f-2-2</v>
      </c>
      <c r="Q182" t="str">
        <f>I182&amp;"-"&amp;K182&amp;"-"&amp;L182&amp;"-"&amp;J182&amp;"-"&amp;M182</f>
        <v>X2Pi-2.5-f-1-2</v>
      </c>
      <c r="R182">
        <f>B182+S182</f>
        <v>5586.5613897530002</v>
      </c>
      <c r="S182">
        <f>_xlfn.IFNA(VLOOKUP(Q182,'MARVEL-X'!A$2:I$1400,7,FALSE),VLOOKUP(Q182,MARVEL!A$2:J$1522,10,FALSE))</f>
        <v>2880.3839897530002</v>
      </c>
      <c r="T182">
        <f>IF(P182=P181,R182+T181,R182)</f>
        <v>16759.680351045001</v>
      </c>
      <c r="U182">
        <f>IF(P182=P181,1+U181,1)</f>
        <v>3</v>
      </c>
      <c r="V182" t="str">
        <f t="shared" si="2"/>
        <v/>
      </c>
      <c r="W182" t="str">
        <f>IF(V182="","",IF(ABS(V182-R182)&gt;W$1,ABS(V182-R182),""))</f>
        <v/>
      </c>
      <c r="X182" t="str">
        <f>Y182&amp;"-"&amp;Z182&amp;"-"&amp;AC182&amp;"-"&amp;AD182&amp;"-"&amp;AG182</f>
        <v>3.5-f-X-2-1.5</v>
      </c>
      <c r="Y182">
        <f>F182</f>
        <v>3.5</v>
      </c>
      <c r="Z182" s="2" t="str">
        <f>G182</f>
        <v>f</v>
      </c>
      <c r="AA182">
        <f>_xlfn.IFNA(VLOOKUP(X182,'duo-out'!A$2:Q$5000,5,FALSE),E182+10*(H182-1)+1+_xlfn.IFNA(VLOOKUP(D182,states!A$2:C$10,3,FALSE),1))</f>
        <v>8</v>
      </c>
      <c r="AB182" t="str">
        <f>IF(V182="","",V182)</f>
        <v/>
      </c>
      <c r="AC182" s="2" t="str">
        <f>_xlfn.IFNA(VLOOKUP(D182,states!A$2:C$10,2,FALSE),"XX")</f>
        <v>X</v>
      </c>
      <c r="AD182">
        <f>E182</f>
        <v>2</v>
      </c>
      <c r="AE182">
        <f>_xlfn.IFNA(VLOOKUP(D182,states!A$2:D$10,4,FALSE),0)</f>
        <v>1</v>
      </c>
      <c r="AF182">
        <v>0.5</v>
      </c>
      <c r="AG182">
        <f>IF(AE182=0,AF182,IF(AE182=1,IF(F182=0.5,0.5,IF(H182=1,0.5,1.5)),IF(F182=0.5,0.5,IF(H182=1,2.5,1.5))))</f>
        <v>1.5</v>
      </c>
      <c r="AH182" s="7">
        <f>IF(AC182="XX",0,1/C182^(1/5)*IF(E182=0,100,1)/(E182+1)^(1/4))</f>
        <v>1.6615510422402757</v>
      </c>
    </row>
    <row r="183" spans="1:34">
      <c r="A183">
        <v>2459</v>
      </c>
      <c r="B183" s="1">
        <v>2597.239</v>
      </c>
      <c r="C183" s="6">
        <v>0.02</v>
      </c>
      <c r="D183" t="s">
        <v>0</v>
      </c>
      <c r="E183">
        <v>2</v>
      </c>
      <c r="F183">
        <v>3.5</v>
      </c>
      <c r="G183" t="s">
        <v>2</v>
      </c>
      <c r="H183">
        <v>2</v>
      </c>
      <c r="I183" t="s">
        <v>0</v>
      </c>
      <c r="J183">
        <v>1</v>
      </c>
      <c r="K183">
        <v>3.5</v>
      </c>
      <c r="L183" t="s">
        <v>1</v>
      </c>
      <c r="M183">
        <v>2</v>
      </c>
      <c r="N183" t="s">
        <v>2515</v>
      </c>
      <c r="O183">
        <v>1</v>
      </c>
      <c r="P183" t="str">
        <f>D183&amp;"-"&amp;F183&amp;"-"&amp;G183&amp;"-"&amp;E183&amp;"-"&amp;H183</f>
        <v>X2Pi-3.5-f-2-2</v>
      </c>
      <c r="Q183" t="str">
        <f>I183&amp;"-"&amp;K183&amp;"-"&amp;L183&amp;"-"&amp;J183&amp;"-"&amp;M183</f>
        <v>X2Pi-3.5-e-1-2</v>
      </c>
      <c r="R183">
        <f>B183+S183</f>
        <v>5586.5446729270006</v>
      </c>
      <c r="S183">
        <f>_xlfn.IFNA(VLOOKUP(Q183,'MARVEL-X'!A$2:I$1400,7,FALSE),VLOOKUP(Q183,MARVEL!A$2:J$1522,10,FALSE))</f>
        <v>2989.3056729270002</v>
      </c>
      <c r="T183">
        <f>IF(P183=P182,R183+T182,R183)</f>
        <v>22346.225023972002</v>
      </c>
      <c r="U183">
        <f>IF(P183=P182,1+U182,1)</f>
        <v>4</v>
      </c>
      <c r="V183">
        <f t="shared" si="2"/>
        <v>5586.5562559930004</v>
      </c>
      <c r="W183" t="str">
        <f>IF(V183="","",IF(ABS(V183-R183)&gt;W$1,ABS(V183-R183),""))</f>
        <v/>
      </c>
      <c r="X183" t="str">
        <f>Y183&amp;"-"&amp;Z183&amp;"-"&amp;AC183&amp;"-"&amp;AD183&amp;"-"&amp;AG183</f>
        <v>3.5-f-X-2-1.5</v>
      </c>
      <c r="Y183">
        <f>F183</f>
        <v>3.5</v>
      </c>
      <c r="Z183" s="2" t="str">
        <f>G183</f>
        <v>f</v>
      </c>
      <c r="AA183">
        <f>_xlfn.IFNA(VLOOKUP(X183,'duo-out'!A$2:Q$5000,5,FALSE),E183+10*(H183-1)+1+_xlfn.IFNA(VLOOKUP(D183,states!A$2:C$10,3,FALSE),1))</f>
        <v>8</v>
      </c>
      <c r="AB183">
        <f>IF(V183="","",V183)</f>
        <v>5586.5562559930004</v>
      </c>
      <c r="AC183" s="2" t="str">
        <f>_xlfn.IFNA(VLOOKUP(D183,states!A$2:C$10,2,FALSE),"XX")</f>
        <v>X</v>
      </c>
      <c r="AD183">
        <f>E183</f>
        <v>2</v>
      </c>
      <c r="AE183">
        <f>_xlfn.IFNA(VLOOKUP(D183,states!A$2:D$10,4,FALSE),0)</f>
        <v>1</v>
      </c>
      <c r="AF183">
        <v>0.5</v>
      </c>
      <c r="AG183">
        <f>IF(AE183=0,AF183,IF(AE183=1,IF(F183=0.5,0.5,IF(H183=1,0.5,1.5)),IF(F183=0.5,0.5,IF(H183=1,2.5,1.5))))</f>
        <v>1.5</v>
      </c>
      <c r="AH183" s="7">
        <f>IF(AC183="XX",0,1/C183^(1/5)*IF(E183=0,100,1)/(E183+1)^(1/4))</f>
        <v>1.6615510422402757</v>
      </c>
    </row>
    <row r="184" spans="1:34">
      <c r="A184">
        <v>1749</v>
      </c>
      <c r="B184" s="1">
        <v>2371.7354</v>
      </c>
      <c r="C184" s="6">
        <v>5.0000000000000001E-3</v>
      </c>
      <c r="D184" t="s">
        <v>0</v>
      </c>
      <c r="E184">
        <v>3</v>
      </c>
      <c r="F184">
        <v>3.5</v>
      </c>
      <c r="G184" t="s">
        <v>2</v>
      </c>
      <c r="H184">
        <v>1</v>
      </c>
      <c r="I184" t="s">
        <v>0</v>
      </c>
      <c r="J184">
        <v>2</v>
      </c>
      <c r="K184">
        <v>4.5</v>
      </c>
      <c r="L184" t="s">
        <v>2</v>
      </c>
      <c r="M184">
        <v>1</v>
      </c>
      <c r="N184" t="s">
        <v>1805</v>
      </c>
      <c r="O184">
        <v>1</v>
      </c>
      <c r="P184" t="str">
        <f>D184&amp;"-"&amp;F184&amp;"-"&amp;G184&amp;"-"&amp;E184&amp;"-"&amp;H184</f>
        <v>X2Pi-3.5-f-3-1</v>
      </c>
      <c r="Q184" t="str">
        <f>I184&amp;"-"&amp;K184&amp;"-"&amp;L184&amp;"-"&amp;J184&amp;"-"&amp;M184</f>
        <v>X2Pi-4.5-f-2-1</v>
      </c>
      <c r="R184">
        <f>B184+S184</f>
        <v>7960.4709967010003</v>
      </c>
      <c r="S184">
        <f>_xlfn.IFNA(VLOOKUP(Q184,'MARVEL-X'!A$2:I$1400,7,FALSE),VLOOKUP(Q184,MARVEL!A$2:J$1522,10,FALSE))</f>
        <v>5588.7355967009998</v>
      </c>
      <c r="T184">
        <f>IF(P184=P183,R184+T183,R184)</f>
        <v>7960.4709967010003</v>
      </c>
      <c r="U184">
        <f>IF(P184=P183,1+U183,1)</f>
        <v>1</v>
      </c>
      <c r="V184" t="str">
        <f t="shared" si="2"/>
        <v/>
      </c>
      <c r="W184" t="str">
        <f>IF(V184="","",IF(ABS(V184-R184)&gt;W$1,ABS(V184-R184),""))</f>
        <v/>
      </c>
      <c r="X184" t="str">
        <f>Y184&amp;"-"&amp;Z184&amp;"-"&amp;AC184&amp;"-"&amp;AD184&amp;"-"&amp;AG184</f>
        <v>3.5-f-X-3-0.5</v>
      </c>
      <c r="Y184">
        <f>F184</f>
        <v>3.5</v>
      </c>
      <c r="Z184" s="2" t="str">
        <f>G184</f>
        <v>f</v>
      </c>
      <c r="AA184">
        <f>_xlfn.IFNA(VLOOKUP(X184,'duo-out'!A$2:Q$5000,5,FALSE),E184+10*(H184-1)+1+_xlfn.IFNA(VLOOKUP(D184,states!A$2:C$10,3,FALSE),1))</f>
        <v>11</v>
      </c>
      <c r="AB184" t="str">
        <f>IF(V184="","",V184)</f>
        <v/>
      </c>
      <c r="AC184" s="2" t="str">
        <f>_xlfn.IFNA(VLOOKUP(D184,states!A$2:C$10,2,FALSE),"XX")</f>
        <v>X</v>
      </c>
      <c r="AD184">
        <f>E184</f>
        <v>3</v>
      </c>
      <c r="AE184">
        <f>_xlfn.IFNA(VLOOKUP(D184,states!A$2:D$10,4,FALSE),0)</f>
        <v>1</v>
      </c>
      <c r="AF184">
        <v>0.5</v>
      </c>
      <c r="AG184">
        <f>IF(AE184=0,AF184,IF(AE184=1,IF(F184=0.5,0.5,IF(H184=1,0.5,1.5)),IF(F184=0.5,0.5,IF(H184=1,2.5,1.5))))</f>
        <v>0.5</v>
      </c>
      <c r="AH184" s="7">
        <f>IF(AC184="XX",0,1/C184^(1/5)*IF(E184=0,100,1)/(E184+1)^(1/4))</f>
        <v>2.0402857733683697</v>
      </c>
    </row>
    <row r="185" spans="1:34">
      <c r="A185">
        <v>1726</v>
      </c>
      <c r="B185" s="1">
        <v>2553.9456</v>
      </c>
      <c r="C185" s="6">
        <v>5.0000000000000001E-3</v>
      </c>
      <c r="D185" t="s">
        <v>0</v>
      </c>
      <c r="E185">
        <v>3</v>
      </c>
      <c r="F185">
        <v>3.5</v>
      </c>
      <c r="G185" t="s">
        <v>2</v>
      </c>
      <c r="H185">
        <v>1</v>
      </c>
      <c r="I185" t="s">
        <v>0</v>
      </c>
      <c r="J185">
        <v>2</v>
      </c>
      <c r="K185">
        <v>2.5</v>
      </c>
      <c r="L185" t="s">
        <v>2</v>
      </c>
      <c r="M185">
        <v>1</v>
      </c>
      <c r="N185" t="s">
        <v>1782</v>
      </c>
      <c r="O185">
        <v>1</v>
      </c>
      <c r="P185" t="str">
        <f>D185&amp;"-"&amp;F185&amp;"-"&amp;G185&amp;"-"&amp;E185&amp;"-"&amp;H185</f>
        <v>X2Pi-3.5-f-3-1</v>
      </c>
      <c r="Q185" t="str">
        <f>I185&amp;"-"&amp;K185&amp;"-"&amp;L185&amp;"-"&amp;J185&amp;"-"&amp;M185</f>
        <v>X2Pi-2.5-f-2-1</v>
      </c>
      <c r="R185">
        <f>B185+S185</f>
        <v>7960.4743633830003</v>
      </c>
      <c r="S185">
        <f>_xlfn.IFNA(VLOOKUP(Q185,'MARVEL-X'!A$2:I$1400,7,FALSE),VLOOKUP(Q185,MARVEL!A$2:J$1522,10,FALSE))</f>
        <v>5406.5287633830003</v>
      </c>
      <c r="T185">
        <f>IF(P185=P184,R185+T184,R185)</f>
        <v>15920.945360084001</v>
      </c>
      <c r="U185">
        <f>IF(P185=P184,1+U184,1)</f>
        <v>2</v>
      </c>
      <c r="V185" t="str">
        <f t="shared" si="2"/>
        <v/>
      </c>
      <c r="W185" t="str">
        <f>IF(V185="","",IF(ABS(V185-R185)&gt;W$1,ABS(V185-R185),""))</f>
        <v/>
      </c>
      <c r="X185" t="str">
        <f>Y185&amp;"-"&amp;Z185&amp;"-"&amp;AC185&amp;"-"&amp;AD185&amp;"-"&amp;AG185</f>
        <v>3.5-f-X-3-0.5</v>
      </c>
      <c r="Y185">
        <f>F185</f>
        <v>3.5</v>
      </c>
      <c r="Z185" s="2" t="str">
        <f>G185</f>
        <v>f</v>
      </c>
      <c r="AA185">
        <f>_xlfn.IFNA(VLOOKUP(X185,'duo-out'!A$2:Q$5000,5,FALSE),E185+10*(H185-1)+1+_xlfn.IFNA(VLOOKUP(D185,states!A$2:C$10,3,FALSE),1))</f>
        <v>11</v>
      </c>
      <c r="AB185" t="str">
        <f>IF(V185="","",V185)</f>
        <v/>
      </c>
      <c r="AC185" s="2" t="str">
        <f>_xlfn.IFNA(VLOOKUP(D185,states!A$2:C$10,2,FALSE),"XX")</f>
        <v>X</v>
      </c>
      <c r="AD185">
        <f>E185</f>
        <v>3</v>
      </c>
      <c r="AE185">
        <f>_xlfn.IFNA(VLOOKUP(D185,states!A$2:D$10,4,FALSE),0)</f>
        <v>1</v>
      </c>
      <c r="AF185">
        <v>0.5</v>
      </c>
      <c r="AG185">
        <f>IF(AE185=0,AF185,IF(AE185=1,IF(F185=0.5,0.5,IF(H185=1,0.5,1.5)),IF(F185=0.5,0.5,IF(H185=1,2.5,1.5))))</f>
        <v>0.5</v>
      </c>
      <c r="AH185" s="7">
        <f>IF(AC185="XX",0,1/C185^(1/5)*IF(E185=0,100,1)/(E185+1)^(1/4))</f>
        <v>2.0402857733683697</v>
      </c>
    </row>
    <row r="186" spans="1:34">
      <c r="A186">
        <v>2493</v>
      </c>
      <c r="B186" s="1">
        <v>2475.627</v>
      </c>
      <c r="C186" s="6">
        <v>0.02</v>
      </c>
      <c r="D186" t="s">
        <v>0</v>
      </c>
      <c r="E186">
        <v>3</v>
      </c>
      <c r="F186">
        <v>3.5</v>
      </c>
      <c r="G186" t="s">
        <v>2</v>
      </c>
      <c r="H186">
        <v>1</v>
      </c>
      <c r="I186" t="s">
        <v>0</v>
      </c>
      <c r="J186">
        <v>2</v>
      </c>
      <c r="K186">
        <v>3.5</v>
      </c>
      <c r="L186" t="s">
        <v>1</v>
      </c>
      <c r="M186">
        <v>1</v>
      </c>
      <c r="N186" t="s">
        <v>2549</v>
      </c>
      <c r="O186">
        <v>1</v>
      </c>
      <c r="P186" t="str">
        <f>D186&amp;"-"&amp;F186&amp;"-"&amp;G186&amp;"-"&amp;E186&amp;"-"&amp;H186</f>
        <v>X2Pi-3.5-f-3-1</v>
      </c>
      <c r="Q186" t="str">
        <f>I186&amp;"-"&amp;K186&amp;"-"&amp;L186&amp;"-"&amp;J186&amp;"-"&amp;M186</f>
        <v>X2Pi-3.5-e-2-1</v>
      </c>
      <c r="R186">
        <f>B186+S186</f>
        <v>7960.468990157</v>
      </c>
      <c r="S186">
        <f>_xlfn.IFNA(VLOOKUP(Q186,'MARVEL-X'!A$2:I$1400,7,FALSE),VLOOKUP(Q186,MARVEL!A$2:J$1522,10,FALSE))</f>
        <v>5484.8419901569996</v>
      </c>
      <c r="T186">
        <f>IF(P186=P185,R186+T185,R186)</f>
        <v>23881.414350241001</v>
      </c>
      <c r="U186">
        <f>IF(P186=P185,1+U185,1)</f>
        <v>3</v>
      </c>
      <c r="V186">
        <f t="shared" si="2"/>
        <v>7960.4714500803339</v>
      </c>
      <c r="W186" t="str">
        <f>IF(V186="","",IF(ABS(V186-R186)&gt;W$1,ABS(V186-R186),""))</f>
        <v/>
      </c>
      <c r="X186" t="str">
        <f>Y186&amp;"-"&amp;Z186&amp;"-"&amp;AC186&amp;"-"&amp;AD186&amp;"-"&amp;AG186</f>
        <v>3.5-f-X-3-0.5</v>
      </c>
      <c r="Y186">
        <f>F186</f>
        <v>3.5</v>
      </c>
      <c r="Z186" s="2" t="str">
        <f>G186</f>
        <v>f</v>
      </c>
      <c r="AA186">
        <f>_xlfn.IFNA(VLOOKUP(X186,'duo-out'!A$2:Q$5000,5,FALSE),E186+10*(H186-1)+1+_xlfn.IFNA(VLOOKUP(D186,states!A$2:C$10,3,FALSE),1))</f>
        <v>11</v>
      </c>
      <c r="AB186">
        <f>IF(V186="","",V186)</f>
        <v>7960.4714500803339</v>
      </c>
      <c r="AC186" s="2" t="str">
        <f>_xlfn.IFNA(VLOOKUP(D186,states!A$2:C$10,2,FALSE),"XX")</f>
        <v>X</v>
      </c>
      <c r="AD186">
        <f>E186</f>
        <v>3</v>
      </c>
      <c r="AE186">
        <f>_xlfn.IFNA(VLOOKUP(D186,states!A$2:D$10,4,FALSE),0)</f>
        <v>1</v>
      </c>
      <c r="AF186">
        <v>0.5</v>
      </c>
      <c r="AG186">
        <f>IF(AE186=0,AF186,IF(AE186=1,IF(F186=0.5,0.5,IF(H186=1,0.5,1.5)),IF(F186=0.5,0.5,IF(H186=1,2.5,1.5))))</f>
        <v>0.5</v>
      </c>
      <c r="AH186" s="7">
        <f>IF(AC186="XX",0,1/C186^(1/5)*IF(E186=0,100,1)/(E186+1)^(1/4))</f>
        <v>1.5462474735549587</v>
      </c>
    </row>
    <row r="187" spans="1:34">
      <c r="A187">
        <v>1740</v>
      </c>
      <c r="B187" s="1">
        <v>2577.4096</v>
      </c>
      <c r="C187" s="6">
        <v>5.0000000000000001E-3</v>
      </c>
      <c r="D187" t="s">
        <v>0</v>
      </c>
      <c r="E187">
        <v>3</v>
      </c>
      <c r="F187">
        <v>3.5</v>
      </c>
      <c r="G187" t="s">
        <v>2</v>
      </c>
      <c r="H187">
        <v>2</v>
      </c>
      <c r="I187" t="s">
        <v>0</v>
      </c>
      <c r="J187">
        <v>2</v>
      </c>
      <c r="K187">
        <v>2.5</v>
      </c>
      <c r="L187" t="s">
        <v>2</v>
      </c>
      <c r="M187">
        <v>2</v>
      </c>
      <c r="N187" t="s">
        <v>1796</v>
      </c>
      <c r="O187">
        <v>1</v>
      </c>
      <c r="P187" t="str">
        <f>D187&amp;"-"&amp;F187&amp;"-"&amp;G187&amp;"-"&amp;E187&amp;"-"&amp;H187</f>
        <v>X2Pi-3.5-f-3-2</v>
      </c>
      <c r="Q187" t="str">
        <f>I187&amp;"-"&amp;K187&amp;"-"&amp;L187&amp;"-"&amp;J187&amp;"-"&amp;M187</f>
        <v>X2Pi-2.5-f-2-2</v>
      </c>
      <c r="R187">
        <f>B187+S187</f>
        <v>8058.5035858029996</v>
      </c>
      <c r="S187">
        <f>_xlfn.IFNA(VLOOKUP(Q187,'MARVEL-X'!A$2:I$1400,7,FALSE),VLOOKUP(Q187,MARVEL!A$2:J$1522,10,FALSE))</f>
        <v>5481.0939858029997</v>
      </c>
      <c r="T187">
        <f>IF(P187=P186,R187+T186,R187)</f>
        <v>8058.5035858029996</v>
      </c>
      <c r="U187">
        <f>IF(P187=P186,1+U186,1)</f>
        <v>1</v>
      </c>
      <c r="V187" t="str">
        <f t="shared" si="2"/>
        <v/>
      </c>
      <c r="W187" t="str">
        <f>IF(V187="","",IF(ABS(V187-R187)&gt;W$1,ABS(V187-R187),""))</f>
        <v/>
      </c>
      <c r="X187" t="str">
        <f>Y187&amp;"-"&amp;Z187&amp;"-"&amp;AC187&amp;"-"&amp;AD187&amp;"-"&amp;AG187</f>
        <v>3.5-f-X-3-1.5</v>
      </c>
      <c r="Y187">
        <f>F187</f>
        <v>3.5</v>
      </c>
      <c r="Z187" s="2" t="str">
        <f>G187</f>
        <v>f</v>
      </c>
      <c r="AA187">
        <f>_xlfn.IFNA(VLOOKUP(X187,'duo-out'!A$2:Q$5000,5,FALSE),E187+10*(H187-1)+1+_xlfn.IFNA(VLOOKUP(D187,states!A$2:C$10,3,FALSE),1))</f>
        <v>12</v>
      </c>
      <c r="AB187" t="str">
        <f>IF(V187="","",V187)</f>
        <v/>
      </c>
      <c r="AC187" s="2" t="str">
        <f>_xlfn.IFNA(VLOOKUP(D187,states!A$2:C$10,2,FALSE),"XX")</f>
        <v>X</v>
      </c>
      <c r="AD187">
        <f>E187</f>
        <v>3</v>
      </c>
      <c r="AE187">
        <f>_xlfn.IFNA(VLOOKUP(D187,states!A$2:D$10,4,FALSE),0)</f>
        <v>1</v>
      </c>
      <c r="AF187">
        <v>0.5</v>
      </c>
      <c r="AG187">
        <f>IF(AE187=0,AF187,IF(AE187=1,IF(F187=0.5,0.5,IF(H187=1,0.5,1.5)),IF(F187=0.5,0.5,IF(H187=1,2.5,1.5))))</f>
        <v>1.5</v>
      </c>
      <c r="AH187" s="7">
        <f>IF(AC187="XX",0,1/C187^(1/5)*IF(E187=0,100,1)/(E187+1)^(1/4))</f>
        <v>2.0402857733683697</v>
      </c>
    </row>
    <row r="188" spans="1:34">
      <c r="A188">
        <v>2502</v>
      </c>
      <c r="B188" s="1">
        <v>2472.7060000000001</v>
      </c>
      <c r="C188" s="6">
        <v>0.02</v>
      </c>
      <c r="D188" t="s">
        <v>0</v>
      </c>
      <c r="E188">
        <v>3</v>
      </c>
      <c r="F188">
        <v>3.5</v>
      </c>
      <c r="G188" t="s">
        <v>2</v>
      </c>
      <c r="H188">
        <v>2</v>
      </c>
      <c r="I188" t="s">
        <v>0</v>
      </c>
      <c r="J188">
        <v>2</v>
      </c>
      <c r="K188">
        <v>3.5</v>
      </c>
      <c r="L188" t="s">
        <v>1</v>
      </c>
      <c r="M188">
        <v>2</v>
      </c>
      <c r="N188" t="s">
        <v>2558</v>
      </c>
      <c r="O188">
        <v>1</v>
      </c>
      <c r="P188" t="str">
        <f>D188&amp;"-"&amp;F188&amp;"-"&amp;G188&amp;"-"&amp;E188&amp;"-"&amp;H188</f>
        <v>X2Pi-3.5-f-3-2</v>
      </c>
      <c r="Q188" t="str">
        <f>I188&amp;"-"&amp;K188&amp;"-"&amp;L188&amp;"-"&amp;J188&amp;"-"&amp;M188</f>
        <v>X2Pi-3.5-e-2-2</v>
      </c>
      <c r="R188">
        <f>B188+S188</f>
        <v>8058.515707214</v>
      </c>
      <c r="S188">
        <f>_xlfn.IFNA(VLOOKUP(Q188,'MARVEL-X'!A$2:I$1400,7,FALSE),VLOOKUP(Q188,MARVEL!A$2:J$1522,10,FALSE))</f>
        <v>5585.8097072139999</v>
      </c>
      <c r="T188">
        <f>IF(P188=P187,R188+T187,R188)</f>
        <v>16117.019293017</v>
      </c>
      <c r="U188">
        <f>IF(P188=P187,1+U187,1)</f>
        <v>2</v>
      </c>
      <c r="V188" t="str">
        <f t="shared" si="2"/>
        <v/>
      </c>
      <c r="W188" t="str">
        <f>IF(V188="","",IF(ABS(V188-R188)&gt;W$1,ABS(V188-R188),""))</f>
        <v/>
      </c>
      <c r="X188" t="str">
        <f>Y188&amp;"-"&amp;Z188&amp;"-"&amp;AC188&amp;"-"&amp;AD188&amp;"-"&amp;AG188</f>
        <v>3.5-f-X-3-1.5</v>
      </c>
      <c r="Y188">
        <f>F188</f>
        <v>3.5</v>
      </c>
      <c r="Z188" s="2" t="str">
        <f>G188</f>
        <v>f</v>
      </c>
      <c r="AA188">
        <f>_xlfn.IFNA(VLOOKUP(X188,'duo-out'!A$2:Q$5000,5,FALSE),E188+10*(H188-1)+1+_xlfn.IFNA(VLOOKUP(D188,states!A$2:C$10,3,FALSE),1))</f>
        <v>12</v>
      </c>
      <c r="AB188" t="str">
        <f>IF(V188="","",V188)</f>
        <v/>
      </c>
      <c r="AC188" s="2" t="str">
        <f>_xlfn.IFNA(VLOOKUP(D188,states!A$2:C$10,2,FALSE),"XX")</f>
        <v>X</v>
      </c>
      <c r="AD188">
        <f>E188</f>
        <v>3</v>
      </c>
      <c r="AE188">
        <f>_xlfn.IFNA(VLOOKUP(D188,states!A$2:D$10,4,FALSE),0)</f>
        <v>1</v>
      </c>
      <c r="AF188">
        <v>0.5</v>
      </c>
      <c r="AG188">
        <f>IF(AE188=0,AF188,IF(AE188=1,IF(F188=0.5,0.5,IF(H188=1,0.5,1.5)),IF(F188=0.5,0.5,IF(H188=1,2.5,1.5))))</f>
        <v>1.5</v>
      </c>
      <c r="AH188" s="7">
        <f>IF(AC188="XX",0,1/C188^(1/5)*IF(E188=0,100,1)/(E188+1)^(1/4))</f>
        <v>1.5462474735549587</v>
      </c>
    </row>
    <row r="189" spans="1:34">
      <c r="A189">
        <v>2488</v>
      </c>
      <c r="B189" s="1">
        <v>2340.7577999999999</v>
      </c>
      <c r="C189" s="6">
        <v>0.02</v>
      </c>
      <c r="D189" t="s">
        <v>0</v>
      </c>
      <c r="E189">
        <v>3</v>
      </c>
      <c r="F189">
        <v>3.5</v>
      </c>
      <c r="G189" t="s">
        <v>2</v>
      </c>
      <c r="H189">
        <v>2</v>
      </c>
      <c r="I189" t="s">
        <v>0</v>
      </c>
      <c r="J189">
        <v>2</v>
      </c>
      <c r="K189">
        <v>4.5</v>
      </c>
      <c r="L189" t="s">
        <v>2</v>
      </c>
      <c r="M189">
        <v>2</v>
      </c>
      <c r="N189" t="s">
        <v>2544</v>
      </c>
      <c r="O189">
        <v>1</v>
      </c>
      <c r="P189" t="str">
        <f>D189&amp;"-"&amp;F189&amp;"-"&amp;G189&amp;"-"&amp;E189&amp;"-"&amp;H189</f>
        <v>X2Pi-3.5-f-3-2</v>
      </c>
      <c r="Q189" t="str">
        <f>I189&amp;"-"&amp;K189&amp;"-"&amp;L189&amp;"-"&amp;J189&amp;"-"&amp;M189</f>
        <v>X2Pi-4.5-f-2-2</v>
      </c>
      <c r="R189">
        <f>B189+S189</f>
        <v>8058.5072753679997</v>
      </c>
      <c r="S189">
        <f>_xlfn.IFNA(VLOOKUP(Q189,'MARVEL-X'!A$2:I$1400,7,FALSE),VLOOKUP(Q189,MARVEL!A$2:J$1522,10,FALSE))</f>
        <v>5717.7494753680003</v>
      </c>
      <c r="T189">
        <f>IF(P189=P188,R189+T188,R189)</f>
        <v>24175.526568385001</v>
      </c>
      <c r="U189">
        <f>IF(P189=P188,1+U188,1)</f>
        <v>3</v>
      </c>
      <c r="V189">
        <f t="shared" si="2"/>
        <v>8058.5088561283337</v>
      </c>
      <c r="W189" t="str">
        <f>IF(V189="","",IF(ABS(V189-R189)&gt;W$1,ABS(V189-R189),""))</f>
        <v/>
      </c>
      <c r="X189" t="str">
        <f>Y189&amp;"-"&amp;Z189&amp;"-"&amp;AC189&amp;"-"&amp;AD189&amp;"-"&amp;AG189</f>
        <v>3.5-f-X-3-1.5</v>
      </c>
      <c r="Y189">
        <f>F189</f>
        <v>3.5</v>
      </c>
      <c r="Z189" s="2" t="str">
        <f>G189</f>
        <v>f</v>
      </c>
      <c r="AA189">
        <f>_xlfn.IFNA(VLOOKUP(X189,'duo-out'!A$2:Q$5000,5,FALSE),E189+10*(H189-1)+1+_xlfn.IFNA(VLOOKUP(D189,states!A$2:C$10,3,FALSE),1))</f>
        <v>12</v>
      </c>
      <c r="AB189">
        <f>IF(V189="","",V189)</f>
        <v>8058.5088561283337</v>
      </c>
      <c r="AC189" s="2" t="str">
        <f>_xlfn.IFNA(VLOOKUP(D189,states!A$2:C$10,2,FALSE),"XX")</f>
        <v>X</v>
      </c>
      <c r="AD189">
        <f>E189</f>
        <v>3</v>
      </c>
      <c r="AE189">
        <f>_xlfn.IFNA(VLOOKUP(D189,states!A$2:D$10,4,FALSE),0)</f>
        <v>1</v>
      </c>
      <c r="AF189">
        <v>0.5</v>
      </c>
      <c r="AG189">
        <f>IF(AE189=0,AF189,IF(AE189=1,IF(F189=0.5,0.5,IF(H189=1,0.5,1.5)),IF(F189=0.5,0.5,IF(H189=1,2.5,1.5))))</f>
        <v>1.5</v>
      </c>
      <c r="AH189" s="7">
        <f>IF(AC189="XX",0,1/C189^(1/5)*IF(E189=0,100,1)/(E189+1)^(1/4))</f>
        <v>1.5462474735549587</v>
      </c>
    </row>
    <row r="190" spans="1:34">
      <c r="A190">
        <v>2581</v>
      </c>
      <c r="B190" s="1">
        <v>2427.3204000000001</v>
      </c>
      <c r="C190" s="6">
        <v>5.0000000000000001E-3</v>
      </c>
      <c r="D190" t="s">
        <v>0</v>
      </c>
      <c r="E190">
        <v>4</v>
      </c>
      <c r="F190">
        <v>3.5</v>
      </c>
      <c r="G190" t="s">
        <v>2</v>
      </c>
      <c r="H190">
        <v>1</v>
      </c>
      <c r="I190" t="s">
        <v>0</v>
      </c>
      <c r="J190">
        <v>3</v>
      </c>
      <c r="K190">
        <v>2.5</v>
      </c>
      <c r="L190" t="s">
        <v>2</v>
      </c>
      <c r="M190">
        <v>1</v>
      </c>
      <c r="N190" t="s">
        <v>2637</v>
      </c>
      <c r="O190">
        <v>1</v>
      </c>
      <c r="P190" t="str">
        <f>D190&amp;"-"&amp;F190&amp;"-"&amp;G190&amp;"-"&amp;E190&amp;"-"&amp;H190</f>
        <v>X2Pi-3.5-f-4-1</v>
      </c>
      <c r="Q190" t="str">
        <f>I190&amp;"-"&amp;K190&amp;"-"&amp;L190&amp;"-"&amp;J190&amp;"-"&amp;M190</f>
        <v>X2Pi-2.5-f-3-1</v>
      </c>
      <c r="R190">
        <f>B190+S190</f>
        <v>10312.925328437999</v>
      </c>
      <c r="S190">
        <f>_xlfn.IFNA(VLOOKUP(Q190,'MARVEL-X'!A$2:I$1400,7,FALSE),VLOOKUP(Q190,MARVEL!A$2:J$1522,10,FALSE))</f>
        <v>7885.6049284379997</v>
      </c>
      <c r="T190">
        <f>IF(P190=P189,R190+T189,R190)</f>
        <v>10312.925328437999</v>
      </c>
      <c r="U190">
        <f>IF(P190=P189,1+U189,1)</f>
        <v>1</v>
      </c>
      <c r="V190" t="str">
        <f t="shared" si="2"/>
        <v/>
      </c>
      <c r="W190" t="str">
        <f>IF(V190="","",IF(ABS(V190-R190)&gt;W$1,ABS(V190-R190),""))</f>
        <v/>
      </c>
      <c r="X190" t="str">
        <f>Y190&amp;"-"&amp;Z190&amp;"-"&amp;AC190&amp;"-"&amp;AD190&amp;"-"&amp;AG190</f>
        <v>3.5-f-X-4-0.5</v>
      </c>
      <c r="Y190">
        <f>F190</f>
        <v>3.5</v>
      </c>
      <c r="Z190" s="2" t="str">
        <f>G190</f>
        <v>f</v>
      </c>
      <c r="AA190">
        <f>_xlfn.IFNA(VLOOKUP(X190,'duo-out'!A$2:Q$5000,5,FALSE),E190+10*(H190-1)+1+_xlfn.IFNA(VLOOKUP(D190,states!A$2:C$10,3,FALSE),1))</f>
        <v>15</v>
      </c>
      <c r="AB190" t="str">
        <f>IF(V190="","",V190)</f>
        <v/>
      </c>
      <c r="AC190" s="2" t="str">
        <f>_xlfn.IFNA(VLOOKUP(D190,states!A$2:C$10,2,FALSE),"XX")</f>
        <v>X</v>
      </c>
      <c r="AD190">
        <f>E190</f>
        <v>4</v>
      </c>
      <c r="AE190">
        <f>_xlfn.IFNA(VLOOKUP(D190,states!A$2:D$10,4,FALSE),0)</f>
        <v>1</v>
      </c>
      <c r="AF190">
        <v>0.5</v>
      </c>
      <c r="AG190">
        <f>IF(AE190=0,AF190,IF(AE190=1,IF(F190=0.5,0.5,IF(H190=1,0.5,1.5)),IF(F190=0.5,0.5,IF(H190=1,2.5,1.5))))</f>
        <v>0.5</v>
      </c>
      <c r="AH190" s="7">
        <f>IF(AC190="XX",0,1/C190^(1/5)*IF(E190=0,100,1)/(E190+1)^(1/4))</f>
        <v>1.9295831501316907</v>
      </c>
    </row>
    <row r="191" spans="1:34">
      <c r="A191">
        <v>2606</v>
      </c>
      <c r="B191" s="1">
        <v>2252.3615</v>
      </c>
      <c r="C191" s="6">
        <v>5.0000000000000001E-3</v>
      </c>
      <c r="D191" t="s">
        <v>0</v>
      </c>
      <c r="E191">
        <v>4</v>
      </c>
      <c r="F191">
        <v>3.5</v>
      </c>
      <c r="G191" t="s">
        <v>2</v>
      </c>
      <c r="H191">
        <v>1</v>
      </c>
      <c r="I191" t="s">
        <v>0</v>
      </c>
      <c r="J191">
        <v>3</v>
      </c>
      <c r="K191">
        <v>4.5</v>
      </c>
      <c r="L191" t="s">
        <v>2</v>
      </c>
      <c r="M191">
        <v>1</v>
      </c>
      <c r="N191" t="s">
        <v>2662</v>
      </c>
      <c r="O191">
        <v>1</v>
      </c>
      <c r="P191" t="str">
        <f>D191&amp;"-"&amp;F191&amp;"-"&amp;G191&amp;"-"&amp;E191&amp;"-"&amp;H191</f>
        <v>X2Pi-3.5-f-4-1</v>
      </c>
      <c r="Q191" t="str">
        <f>I191&amp;"-"&amp;K191&amp;"-"&amp;L191&amp;"-"&amp;J191&amp;"-"&amp;M191</f>
        <v>X2Pi-4.5-f-3-1</v>
      </c>
      <c r="R191">
        <f>B191+S191</f>
        <v>10312.925481308001</v>
      </c>
      <c r="S191">
        <f>_xlfn.IFNA(VLOOKUP(Q191,'MARVEL-X'!A$2:I$1400,7,FALSE),VLOOKUP(Q191,MARVEL!A$2:J$1522,10,FALSE))</f>
        <v>8060.5639813079997</v>
      </c>
      <c r="T191">
        <f>IF(P191=P190,R191+T190,R191)</f>
        <v>20625.850809746</v>
      </c>
      <c r="U191">
        <f>IF(P191=P190,1+U190,1)</f>
        <v>2</v>
      </c>
      <c r="V191" t="str">
        <f t="shared" si="2"/>
        <v/>
      </c>
      <c r="W191" t="str">
        <f>IF(V191="","",IF(ABS(V191-R191)&gt;W$1,ABS(V191-R191),""))</f>
        <v/>
      </c>
      <c r="X191" t="str">
        <f>Y191&amp;"-"&amp;Z191&amp;"-"&amp;AC191&amp;"-"&amp;AD191&amp;"-"&amp;AG191</f>
        <v>3.5-f-X-4-0.5</v>
      </c>
      <c r="Y191">
        <f>F191</f>
        <v>3.5</v>
      </c>
      <c r="Z191" s="2" t="str">
        <f>G191</f>
        <v>f</v>
      </c>
      <c r="AA191">
        <f>_xlfn.IFNA(VLOOKUP(X191,'duo-out'!A$2:Q$5000,5,FALSE),E191+10*(H191-1)+1+_xlfn.IFNA(VLOOKUP(D191,states!A$2:C$10,3,FALSE),1))</f>
        <v>15</v>
      </c>
      <c r="AB191" t="str">
        <f>IF(V191="","",V191)</f>
        <v/>
      </c>
      <c r="AC191" s="2" t="str">
        <f>_xlfn.IFNA(VLOOKUP(D191,states!A$2:C$10,2,FALSE),"XX")</f>
        <v>X</v>
      </c>
      <c r="AD191">
        <f>E191</f>
        <v>4</v>
      </c>
      <c r="AE191">
        <f>_xlfn.IFNA(VLOOKUP(D191,states!A$2:D$10,4,FALSE),0)</f>
        <v>1</v>
      </c>
      <c r="AF191">
        <v>0.5</v>
      </c>
      <c r="AG191">
        <f>IF(AE191=0,AF191,IF(AE191=1,IF(F191=0.5,0.5,IF(H191=1,0.5,1.5)),IF(F191=0.5,0.5,IF(H191=1,2.5,1.5))))</f>
        <v>0.5</v>
      </c>
      <c r="AH191" s="7">
        <f>IF(AC191="XX",0,1/C191^(1/5)*IF(E191=0,100,1)/(E191+1)^(1/4))</f>
        <v>1.9295831501316907</v>
      </c>
    </row>
    <row r="192" spans="1:34">
      <c r="A192">
        <v>2531</v>
      </c>
      <c r="B192" s="1">
        <v>2352.1210000000001</v>
      </c>
      <c r="C192" s="6">
        <v>0.02</v>
      </c>
      <c r="D192" t="s">
        <v>0</v>
      </c>
      <c r="E192">
        <v>4</v>
      </c>
      <c r="F192">
        <v>3.5</v>
      </c>
      <c r="G192" t="s">
        <v>2</v>
      </c>
      <c r="H192">
        <v>1</v>
      </c>
      <c r="I192" t="s">
        <v>0</v>
      </c>
      <c r="J192">
        <v>3</v>
      </c>
      <c r="K192">
        <v>3.5</v>
      </c>
      <c r="L192" t="s">
        <v>1</v>
      </c>
      <c r="M192">
        <v>1</v>
      </c>
      <c r="N192" t="s">
        <v>2587</v>
      </c>
      <c r="O192">
        <v>1</v>
      </c>
      <c r="P192" t="str">
        <f>D192&amp;"-"&amp;F192&amp;"-"&amp;G192&amp;"-"&amp;E192&amp;"-"&amp;H192</f>
        <v>X2Pi-3.5-f-4-1</v>
      </c>
      <c r="Q192" t="str">
        <f>I192&amp;"-"&amp;K192&amp;"-"&amp;L192&amp;"-"&amp;J192&amp;"-"&amp;M192</f>
        <v>X2Pi-3.5-e-3-1</v>
      </c>
      <c r="R192">
        <f>B192+S192</f>
        <v>10312.920458867</v>
      </c>
      <c r="S192">
        <f>_xlfn.IFNA(VLOOKUP(Q192,'MARVEL-X'!A$2:I$1400,7,FALSE),VLOOKUP(Q192,MARVEL!A$2:J$1522,10,FALSE))</f>
        <v>7960.7994588669999</v>
      </c>
      <c r="T192">
        <f>IF(P192=P191,R192+T191,R192)</f>
        <v>30938.771268613</v>
      </c>
      <c r="U192">
        <f>IF(P192=P191,1+U191,1)</f>
        <v>3</v>
      </c>
      <c r="V192">
        <f t="shared" si="2"/>
        <v>10312.923756204333</v>
      </c>
      <c r="W192" t="str">
        <f>IF(V192="","",IF(ABS(V192-R192)&gt;W$1,ABS(V192-R192),""))</f>
        <v/>
      </c>
      <c r="X192" t="str">
        <f>Y192&amp;"-"&amp;Z192&amp;"-"&amp;AC192&amp;"-"&amp;AD192&amp;"-"&amp;AG192</f>
        <v>3.5-f-X-4-0.5</v>
      </c>
      <c r="Y192">
        <f>F192</f>
        <v>3.5</v>
      </c>
      <c r="Z192" s="2" t="str">
        <f>G192</f>
        <v>f</v>
      </c>
      <c r="AA192">
        <f>_xlfn.IFNA(VLOOKUP(X192,'duo-out'!A$2:Q$5000,5,FALSE),E192+10*(H192-1)+1+_xlfn.IFNA(VLOOKUP(D192,states!A$2:C$10,3,FALSE),1))</f>
        <v>15</v>
      </c>
      <c r="AB192">
        <f>IF(V192="","",V192)</f>
        <v>10312.923756204333</v>
      </c>
      <c r="AC192" s="2" t="str">
        <f>_xlfn.IFNA(VLOOKUP(D192,states!A$2:C$10,2,FALSE),"XX")</f>
        <v>X</v>
      </c>
      <c r="AD192">
        <f>E192</f>
        <v>4</v>
      </c>
      <c r="AE192">
        <f>_xlfn.IFNA(VLOOKUP(D192,states!A$2:D$10,4,FALSE),0)</f>
        <v>1</v>
      </c>
      <c r="AF192">
        <v>0.5</v>
      </c>
      <c r="AG192">
        <f>IF(AE192=0,AF192,IF(AE192=1,IF(F192=0.5,0.5,IF(H192=1,0.5,1.5)),IF(F192=0.5,0.5,IF(H192=1,2.5,1.5))))</f>
        <v>0.5</v>
      </c>
      <c r="AH192" s="7">
        <f>IF(AC192="XX",0,1/C192^(1/5)*IF(E192=0,100,1)/(E192+1)^(1/4))</f>
        <v>1.4623505735569622</v>
      </c>
    </row>
    <row r="193" spans="1:34">
      <c r="A193">
        <v>2596</v>
      </c>
      <c r="B193" s="1">
        <v>2449.7080999999998</v>
      </c>
      <c r="C193" s="6">
        <v>5.0000000000000001E-3</v>
      </c>
      <c r="D193" t="s">
        <v>0</v>
      </c>
      <c r="E193">
        <v>4</v>
      </c>
      <c r="F193">
        <v>3.5</v>
      </c>
      <c r="G193" t="s">
        <v>2</v>
      </c>
      <c r="H193">
        <v>2</v>
      </c>
      <c r="I193" t="s">
        <v>0</v>
      </c>
      <c r="J193">
        <v>3</v>
      </c>
      <c r="K193">
        <v>2.5</v>
      </c>
      <c r="L193" t="s">
        <v>2</v>
      </c>
      <c r="M193">
        <v>2</v>
      </c>
      <c r="N193" t="s">
        <v>2652</v>
      </c>
      <c r="O193">
        <v>1</v>
      </c>
      <c r="P193" t="str">
        <f>D193&amp;"-"&amp;F193&amp;"-"&amp;G193&amp;"-"&amp;E193&amp;"-"&amp;H193</f>
        <v>X2Pi-3.5-f-4-2</v>
      </c>
      <c r="Q193" t="str">
        <f>I193&amp;"-"&amp;K193&amp;"-"&amp;L193&amp;"-"&amp;J193&amp;"-"&amp;M193</f>
        <v>X2Pi-2.5-f-3-2</v>
      </c>
      <c r="R193">
        <f>B193+S193</f>
        <v>10406.950518539001</v>
      </c>
      <c r="S193">
        <f>_xlfn.IFNA(VLOOKUP(Q193,'MARVEL-X'!A$2:I$1400,7,FALSE),VLOOKUP(Q193,MARVEL!A$2:J$1522,10,FALSE))</f>
        <v>7957.242418539</v>
      </c>
      <c r="T193">
        <f>IF(P193=P192,R193+T192,R193)</f>
        <v>10406.950518539001</v>
      </c>
      <c r="U193">
        <f>IF(P193=P192,1+U192,1)</f>
        <v>1</v>
      </c>
      <c r="V193" t="str">
        <f t="shared" si="2"/>
        <v/>
      </c>
      <c r="W193" t="str">
        <f>IF(V193="","",IF(ABS(V193-R193)&gt;W$1,ABS(V193-R193),""))</f>
        <v/>
      </c>
      <c r="X193" t="str">
        <f>Y193&amp;"-"&amp;Z193&amp;"-"&amp;AC193&amp;"-"&amp;AD193&amp;"-"&amp;AG193</f>
        <v>3.5-f-X-4-1.5</v>
      </c>
      <c r="Y193">
        <f>F193</f>
        <v>3.5</v>
      </c>
      <c r="Z193" s="2" t="str">
        <f>G193</f>
        <v>f</v>
      </c>
      <c r="AA193">
        <f>_xlfn.IFNA(VLOOKUP(X193,'duo-out'!A$2:Q$5000,5,FALSE),E193+10*(H193-1)+1+_xlfn.IFNA(VLOOKUP(D193,states!A$2:C$10,3,FALSE),1))</f>
        <v>16</v>
      </c>
      <c r="AB193" t="str">
        <f>IF(V193="","",V193)</f>
        <v/>
      </c>
      <c r="AC193" s="2" t="str">
        <f>_xlfn.IFNA(VLOOKUP(D193,states!A$2:C$10,2,FALSE),"XX")</f>
        <v>X</v>
      </c>
      <c r="AD193">
        <f>E193</f>
        <v>4</v>
      </c>
      <c r="AE193">
        <f>_xlfn.IFNA(VLOOKUP(D193,states!A$2:D$10,4,FALSE),0)</f>
        <v>1</v>
      </c>
      <c r="AF193">
        <v>0.5</v>
      </c>
      <c r="AG193">
        <f>IF(AE193=0,AF193,IF(AE193=1,IF(F193=0.5,0.5,IF(H193=1,0.5,1.5)),IF(F193=0.5,0.5,IF(H193=1,2.5,1.5))))</f>
        <v>1.5</v>
      </c>
      <c r="AH193" s="7">
        <f>IF(AC193="XX",0,1/C193^(1/5)*IF(E193=0,100,1)/(E193+1)^(1/4))</f>
        <v>1.9295831501316907</v>
      </c>
    </row>
    <row r="194" spans="1:34">
      <c r="A194">
        <v>2525</v>
      </c>
      <c r="B194" s="1">
        <v>2222.5050999999999</v>
      </c>
      <c r="C194" s="6">
        <v>0.02</v>
      </c>
      <c r="D194" t="s">
        <v>0</v>
      </c>
      <c r="E194">
        <v>4</v>
      </c>
      <c r="F194">
        <v>3.5</v>
      </c>
      <c r="G194" t="s">
        <v>2</v>
      </c>
      <c r="H194">
        <v>2</v>
      </c>
      <c r="I194" t="s">
        <v>0</v>
      </c>
      <c r="J194">
        <v>3</v>
      </c>
      <c r="K194">
        <v>4.5</v>
      </c>
      <c r="L194" t="s">
        <v>2</v>
      </c>
      <c r="M194">
        <v>2</v>
      </c>
      <c r="N194" t="s">
        <v>2581</v>
      </c>
      <c r="O194">
        <v>1</v>
      </c>
      <c r="P194" t="str">
        <f>D194&amp;"-"&amp;F194&amp;"-"&amp;G194&amp;"-"&amp;E194&amp;"-"&amp;H194</f>
        <v>X2Pi-3.5-f-4-2</v>
      </c>
      <c r="Q194" t="str">
        <f>I194&amp;"-"&amp;K194&amp;"-"&amp;L194&amp;"-"&amp;J194&amp;"-"&amp;M194</f>
        <v>X2Pi-4.5-f-3-2</v>
      </c>
      <c r="R194">
        <f>B194+S194</f>
        <v>10406.956800726999</v>
      </c>
      <c r="S194">
        <f>_xlfn.IFNA(VLOOKUP(Q194,'MARVEL-X'!A$2:I$1400,7,FALSE),VLOOKUP(Q194,MARVEL!A$2:J$1522,10,FALSE))</f>
        <v>8184.4517007269997</v>
      </c>
      <c r="T194">
        <f>IF(P194=P193,R194+T193,R194)</f>
        <v>20813.907319266</v>
      </c>
      <c r="U194">
        <f>IF(P194=P193,1+U193,1)</f>
        <v>2</v>
      </c>
      <c r="V194">
        <f t="shared" si="2"/>
        <v>10406.953659633</v>
      </c>
      <c r="W194" t="str">
        <f>IF(V194="","",IF(ABS(V194-R194)&gt;W$1,ABS(V194-R194),""))</f>
        <v/>
      </c>
      <c r="X194" t="str">
        <f>Y194&amp;"-"&amp;Z194&amp;"-"&amp;AC194&amp;"-"&amp;AD194&amp;"-"&amp;AG194</f>
        <v>3.5-f-X-4-1.5</v>
      </c>
      <c r="Y194">
        <f>F194</f>
        <v>3.5</v>
      </c>
      <c r="Z194" s="2" t="str">
        <f>G194</f>
        <v>f</v>
      </c>
      <c r="AA194">
        <f>_xlfn.IFNA(VLOOKUP(X194,'duo-out'!A$2:Q$5000,5,FALSE),E194+10*(H194-1)+1+_xlfn.IFNA(VLOOKUP(D194,states!A$2:C$10,3,FALSE),1))</f>
        <v>16</v>
      </c>
      <c r="AB194">
        <f>IF(V194="","",V194)</f>
        <v>10406.953659633</v>
      </c>
      <c r="AC194" s="2" t="str">
        <f>_xlfn.IFNA(VLOOKUP(D194,states!A$2:C$10,2,FALSE),"XX")</f>
        <v>X</v>
      </c>
      <c r="AD194">
        <f>E194</f>
        <v>4</v>
      </c>
      <c r="AE194">
        <f>_xlfn.IFNA(VLOOKUP(D194,states!A$2:D$10,4,FALSE),0)</f>
        <v>1</v>
      </c>
      <c r="AF194">
        <v>0.5</v>
      </c>
      <c r="AG194">
        <f>IF(AE194=0,AF194,IF(AE194=1,IF(F194=0.5,0.5,IF(H194=1,0.5,1.5)),IF(F194=0.5,0.5,IF(H194=1,2.5,1.5))))</f>
        <v>1.5</v>
      </c>
      <c r="AH194" s="7">
        <f>IF(AC194="XX",0,1/C194^(1/5)*IF(E194=0,100,1)/(E194+1)^(1/4))</f>
        <v>1.4623505735569622</v>
      </c>
    </row>
    <row r="195" spans="1:34">
      <c r="A195">
        <v>2344</v>
      </c>
      <c r="B195" s="1">
        <v>112.9268187</v>
      </c>
      <c r="C195" s="6">
        <v>3.3359999999999999E-5</v>
      </c>
      <c r="D195" t="s">
        <v>0</v>
      </c>
      <c r="E195">
        <v>0</v>
      </c>
      <c r="F195">
        <v>4.5</v>
      </c>
      <c r="G195" t="s">
        <v>1</v>
      </c>
      <c r="H195">
        <v>1</v>
      </c>
      <c r="I195" t="s">
        <v>0</v>
      </c>
      <c r="J195">
        <v>0</v>
      </c>
      <c r="K195">
        <v>3.5</v>
      </c>
      <c r="L195" t="s">
        <v>1</v>
      </c>
      <c r="M195">
        <v>1</v>
      </c>
      <c r="N195" t="s">
        <v>2400</v>
      </c>
      <c r="O195">
        <v>1</v>
      </c>
      <c r="P195" t="str">
        <f>D195&amp;"-"&amp;F195&amp;"-"&amp;G195&amp;"-"&amp;E195&amp;"-"&amp;H195</f>
        <v>X2Pi-4.5-e-0-1</v>
      </c>
      <c r="Q195" t="str">
        <f>I195&amp;"-"&amp;K195&amp;"-"&amp;L195&amp;"-"&amp;J195&amp;"-"&amp;M195</f>
        <v>X2Pi-3.5-e-0-1</v>
      </c>
      <c r="R195">
        <f>B195+S195</f>
        <v>270.695186337</v>
      </c>
      <c r="S195">
        <f>_xlfn.IFNA(VLOOKUP(Q195,'MARVEL-X'!A$2:I$1400,7,FALSE),VLOOKUP(Q195,MARVEL!A$2:J$1522,10,FALSE))</f>
        <v>157.76836763700001</v>
      </c>
      <c r="T195">
        <f>IF(P195=P194,R195+T194,R195)</f>
        <v>270.695186337</v>
      </c>
      <c r="U195">
        <f>IF(P195=P194,1+U194,1)</f>
        <v>1</v>
      </c>
      <c r="V195">
        <f t="shared" ref="V195:V258" si="3">IF(P195=P196,"",T195/U195)</f>
        <v>270.695186337</v>
      </c>
      <c r="W195" t="str">
        <f>IF(V195="","",IF(ABS(V195-R195)&gt;W$1,ABS(V195-R195),""))</f>
        <v/>
      </c>
      <c r="X195" t="str">
        <f>Y195&amp;"-"&amp;Z195&amp;"-"&amp;AC195&amp;"-"&amp;AD195&amp;"-"&amp;AG195</f>
        <v>4.5-e-X-0-0.5</v>
      </c>
      <c r="Y195">
        <f>F195</f>
        <v>4.5</v>
      </c>
      <c r="Z195" s="2" t="str">
        <f>G195</f>
        <v>e</v>
      </c>
      <c r="AA195">
        <f>_xlfn.IFNA(VLOOKUP(X195,'duo-out'!A$2:Q$5000,5,FALSE),E195+10*(H195-1)+1+_xlfn.IFNA(VLOOKUP(D195,states!A$2:C$10,3,FALSE),1))</f>
        <v>1</v>
      </c>
      <c r="AB195">
        <f>IF(V195="","",V195)</f>
        <v>270.695186337</v>
      </c>
      <c r="AC195" s="2" t="str">
        <f>_xlfn.IFNA(VLOOKUP(D195,states!A$2:C$10,2,FALSE),"XX")</f>
        <v>X</v>
      </c>
      <c r="AD195">
        <f>E195</f>
        <v>0</v>
      </c>
      <c r="AE195">
        <f>_xlfn.IFNA(VLOOKUP(D195,states!A$2:D$10,4,FALSE),0)</f>
        <v>1</v>
      </c>
      <c r="AF195">
        <v>0.5</v>
      </c>
      <c r="AG195">
        <f>IF(AE195=0,AF195,IF(AE195=1,IF(F195=0.5,0.5,IF(H195=1,0.5,1.5)),IF(F195=0.5,0.5,IF(H195=1,2.5,1.5))))</f>
        <v>0.5</v>
      </c>
      <c r="AH195" s="7">
        <f>IF(AC195="XX",0,1/C195^(1/5)*IF(E195=0,100,1)/(E195+1)^(1/4))</f>
        <v>785.87738543257285</v>
      </c>
    </row>
    <row r="196" spans="1:34">
      <c r="A196">
        <v>1630</v>
      </c>
      <c r="B196" s="1">
        <v>2581.1914999999999</v>
      </c>
      <c r="C196" s="6">
        <v>5.0000000000000001E-3</v>
      </c>
      <c r="D196" t="s">
        <v>0</v>
      </c>
      <c r="E196">
        <v>1</v>
      </c>
      <c r="F196">
        <v>4.5</v>
      </c>
      <c r="G196" t="s">
        <v>1</v>
      </c>
      <c r="H196">
        <v>1</v>
      </c>
      <c r="I196" t="s">
        <v>0</v>
      </c>
      <c r="J196">
        <v>0</v>
      </c>
      <c r="K196">
        <v>5.5</v>
      </c>
      <c r="L196" t="s">
        <v>1</v>
      </c>
      <c r="M196">
        <v>1</v>
      </c>
      <c r="N196" t="s">
        <v>1686</v>
      </c>
      <c r="O196">
        <v>1</v>
      </c>
      <c r="P196" t="str">
        <f>D196&amp;"-"&amp;F196&amp;"-"&amp;G196&amp;"-"&amp;E196&amp;"-"&amp;H196</f>
        <v>X2Pi-4.5-e-1-1</v>
      </c>
      <c r="Q196" t="str">
        <f>I196&amp;"-"&amp;K196&amp;"-"&amp;L196&amp;"-"&amp;J196&amp;"-"&amp;M196</f>
        <v>X2Pi-5.5-e-0-1</v>
      </c>
      <c r="R196">
        <f>B196+S196</f>
        <v>2993.0079268250001</v>
      </c>
      <c r="S196">
        <f>_xlfn.IFNA(VLOOKUP(Q196,'MARVEL-X'!A$2:I$1400,7,FALSE),VLOOKUP(Q196,MARVEL!A$2:J$1522,10,FALSE))</f>
        <v>411.81642682500001</v>
      </c>
      <c r="T196">
        <f>IF(P196=P195,R196+T195,R196)</f>
        <v>2993.0079268250001</v>
      </c>
      <c r="U196">
        <f>IF(P196=P195,1+U195,1)</f>
        <v>1</v>
      </c>
      <c r="V196" t="str">
        <f t="shared" si="3"/>
        <v/>
      </c>
      <c r="W196" t="str">
        <f>IF(V196="","",IF(ABS(V196-R196)&gt;W$1,ABS(V196-R196),""))</f>
        <v/>
      </c>
      <c r="X196" t="str">
        <f>Y196&amp;"-"&amp;Z196&amp;"-"&amp;AC196&amp;"-"&amp;AD196&amp;"-"&amp;AG196</f>
        <v>4.5-e-X-1-0.5</v>
      </c>
      <c r="Y196">
        <f>F196</f>
        <v>4.5</v>
      </c>
      <c r="Z196" s="2" t="str">
        <f>G196</f>
        <v>e</v>
      </c>
      <c r="AA196">
        <f>_xlfn.IFNA(VLOOKUP(X196,'duo-out'!A$2:Q$5000,5,FALSE),E196+10*(H196-1)+1+_xlfn.IFNA(VLOOKUP(D196,states!A$2:C$10,3,FALSE),1))</f>
        <v>3</v>
      </c>
      <c r="AB196" t="str">
        <f>IF(V196="","",V196)</f>
        <v/>
      </c>
      <c r="AC196" s="2" t="str">
        <f>_xlfn.IFNA(VLOOKUP(D196,states!A$2:C$10,2,FALSE),"XX")</f>
        <v>X</v>
      </c>
      <c r="AD196">
        <f>E196</f>
        <v>1</v>
      </c>
      <c r="AE196">
        <f>_xlfn.IFNA(VLOOKUP(D196,states!A$2:D$10,4,FALSE),0)</f>
        <v>1</v>
      </c>
      <c r="AF196">
        <v>0.5</v>
      </c>
      <c r="AG196">
        <f>IF(AE196=0,AF196,IF(AE196=1,IF(F196=0.5,0.5,IF(H196=1,0.5,1.5)),IF(F196=0.5,0.5,IF(H196=1,2.5,1.5))))</f>
        <v>0.5</v>
      </c>
      <c r="AH196" s="7">
        <f>IF(AC196="XX",0,1/C196^(1/5)*IF(E196=0,100,1)/(E196+1)^(1/4))</f>
        <v>2.4263223583284943</v>
      </c>
    </row>
    <row r="197" spans="1:34">
      <c r="A197">
        <v>1593</v>
      </c>
      <c r="B197" s="1">
        <v>2835.2361999999998</v>
      </c>
      <c r="C197" s="6">
        <v>5.0000000000000001E-3</v>
      </c>
      <c r="D197" t="s">
        <v>0</v>
      </c>
      <c r="E197">
        <v>1</v>
      </c>
      <c r="F197">
        <v>4.5</v>
      </c>
      <c r="G197" t="s">
        <v>1</v>
      </c>
      <c r="H197">
        <v>1</v>
      </c>
      <c r="I197" t="s">
        <v>0</v>
      </c>
      <c r="J197">
        <v>0</v>
      </c>
      <c r="K197">
        <v>3.5</v>
      </c>
      <c r="L197" t="s">
        <v>1</v>
      </c>
      <c r="M197">
        <v>1</v>
      </c>
      <c r="N197" t="s">
        <v>1649</v>
      </c>
      <c r="O197">
        <v>1</v>
      </c>
      <c r="P197" t="str">
        <f>D197&amp;"-"&amp;F197&amp;"-"&amp;G197&amp;"-"&amp;E197&amp;"-"&amp;H197</f>
        <v>X2Pi-4.5-e-1-1</v>
      </c>
      <c r="Q197" t="str">
        <f>I197&amp;"-"&amp;K197&amp;"-"&amp;L197&amp;"-"&amp;J197&amp;"-"&amp;M197</f>
        <v>X2Pi-3.5-e-0-1</v>
      </c>
      <c r="R197">
        <f>B197+S197</f>
        <v>2993.004567637</v>
      </c>
      <c r="S197">
        <f>_xlfn.IFNA(VLOOKUP(Q197,'MARVEL-X'!A$2:I$1400,7,FALSE),VLOOKUP(Q197,MARVEL!A$2:J$1522,10,FALSE))</f>
        <v>157.76836763700001</v>
      </c>
      <c r="T197">
        <f>IF(P197=P196,R197+T196,R197)</f>
        <v>5986.0124944620002</v>
      </c>
      <c r="U197">
        <f>IF(P197=P196,1+U196,1)</f>
        <v>2</v>
      </c>
      <c r="V197" t="str">
        <f t="shared" si="3"/>
        <v/>
      </c>
      <c r="W197" t="str">
        <f>IF(V197="","",IF(ABS(V197-R197)&gt;W$1,ABS(V197-R197),""))</f>
        <v/>
      </c>
      <c r="X197" t="str">
        <f>Y197&amp;"-"&amp;Z197&amp;"-"&amp;AC197&amp;"-"&amp;AD197&amp;"-"&amp;AG197</f>
        <v>4.5-e-X-1-0.5</v>
      </c>
      <c r="Y197">
        <f>F197</f>
        <v>4.5</v>
      </c>
      <c r="Z197" s="2" t="str">
        <f>G197</f>
        <v>e</v>
      </c>
      <c r="AA197">
        <f>_xlfn.IFNA(VLOOKUP(X197,'duo-out'!A$2:Q$5000,5,FALSE),E197+10*(H197-1)+1+_xlfn.IFNA(VLOOKUP(D197,states!A$2:C$10,3,FALSE),1))</f>
        <v>3</v>
      </c>
      <c r="AB197" t="str">
        <f>IF(V197="","",V197)</f>
        <v/>
      </c>
      <c r="AC197" s="2" t="str">
        <f>_xlfn.IFNA(VLOOKUP(D197,states!A$2:C$10,2,FALSE),"XX")</f>
        <v>X</v>
      </c>
      <c r="AD197">
        <f>E197</f>
        <v>1</v>
      </c>
      <c r="AE197">
        <f>_xlfn.IFNA(VLOOKUP(D197,states!A$2:D$10,4,FALSE),0)</f>
        <v>1</v>
      </c>
      <c r="AF197">
        <v>0.5</v>
      </c>
      <c r="AG197">
        <f>IF(AE197=0,AF197,IF(AE197=1,IF(F197=0.5,0.5,IF(H197=1,0.5,1.5)),IF(F197=0.5,0.5,IF(H197=1,2.5,1.5))))</f>
        <v>0.5</v>
      </c>
      <c r="AH197" s="7">
        <f>IF(AC197="XX",0,1/C197^(1/5)*IF(E197=0,100,1)/(E197+1)^(1/4))</f>
        <v>2.4263223583284943</v>
      </c>
    </row>
    <row r="198" spans="1:34">
      <c r="A198">
        <v>1942</v>
      </c>
      <c r="B198" s="1">
        <v>2835.2372999999998</v>
      </c>
      <c r="C198" s="6">
        <v>1E-3</v>
      </c>
      <c r="D198" t="s">
        <v>0</v>
      </c>
      <c r="E198">
        <v>1</v>
      </c>
      <c r="F198">
        <v>4.5</v>
      </c>
      <c r="G198" t="s">
        <v>1</v>
      </c>
      <c r="H198">
        <v>1</v>
      </c>
      <c r="I198" t="s">
        <v>0</v>
      </c>
      <c r="J198">
        <v>0</v>
      </c>
      <c r="K198">
        <v>3.5</v>
      </c>
      <c r="L198" t="s">
        <v>1</v>
      </c>
      <c r="M198">
        <v>1</v>
      </c>
      <c r="N198" t="s">
        <v>1998</v>
      </c>
      <c r="O198">
        <v>1</v>
      </c>
      <c r="P198" t="str">
        <f>D198&amp;"-"&amp;F198&amp;"-"&amp;G198&amp;"-"&amp;E198&amp;"-"&amp;H198</f>
        <v>X2Pi-4.5-e-1-1</v>
      </c>
      <c r="Q198" t="str">
        <f>I198&amp;"-"&amp;K198&amp;"-"&amp;L198&amp;"-"&amp;J198&amp;"-"&amp;M198</f>
        <v>X2Pi-3.5-e-0-1</v>
      </c>
      <c r="R198">
        <f>B198+S198</f>
        <v>2993.005667637</v>
      </c>
      <c r="S198">
        <f>_xlfn.IFNA(VLOOKUP(Q198,'MARVEL-X'!A$2:I$1400,7,FALSE),VLOOKUP(Q198,MARVEL!A$2:J$1522,10,FALSE))</f>
        <v>157.76836763700001</v>
      </c>
      <c r="T198">
        <f>IF(P198=P197,R198+T197,R198)</f>
        <v>8979.0181620990006</v>
      </c>
      <c r="U198">
        <f>IF(P198=P197,1+U197,1)</f>
        <v>3</v>
      </c>
      <c r="V198" t="str">
        <f t="shared" si="3"/>
        <v/>
      </c>
      <c r="W198" t="str">
        <f>IF(V198="","",IF(ABS(V198-R198)&gt;W$1,ABS(V198-R198),""))</f>
        <v/>
      </c>
      <c r="X198" t="str">
        <f>Y198&amp;"-"&amp;Z198&amp;"-"&amp;AC198&amp;"-"&amp;AD198&amp;"-"&amp;AG198</f>
        <v>4.5-e-X-1-0.5</v>
      </c>
      <c r="Y198">
        <f>F198</f>
        <v>4.5</v>
      </c>
      <c r="Z198" s="2" t="str">
        <f>G198</f>
        <v>e</v>
      </c>
      <c r="AA198">
        <f>_xlfn.IFNA(VLOOKUP(X198,'duo-out'!A$2:Q$5000,5,FALSE),E198+10*(H198-1)+1+_xlfn.IFNA(VLOOKUP(D198,states!A$2:C$10,3,FALSE),1))</f>
        <v>3</v>
      </c>
      <c r="AB198" t="str">
        <f>IF(V198="","",V198)</f>
        <v/>
      </c>
      <c r="AC198" s="2" t="str">
        <f>_xlfn.IFNA(VLOOKUP(D198,states!A$2:C$10,2,FALSE),"XX")</f>
        <v>X</v>
      </c>
      <c r="AD198">
        <f>E198</f>
        <v>1</v>
      </c>
      <c r="AE198">
        <f>_xlfn.IFNA(VLOOKUP(D198,states!A$2:D$10,4,FALSE),0)</f>
        <v>1</v>
      </c>
      <c r="AF198">
        <v>0.5</v>
      </c>
      <c r="AG198">
        <f>IF(AE198=0,AF198,IF(AE198=1,IF(F198=0.5,0.5,IF(H198=1,0.5,1.5)),IF(F198=0.5,0.5,IF(H198=1,2.5,1.5))))</f>
        <v>0.5</v>
      </c>
      <c r="AH198" s="7">
        <f>IF(AC198="XX",0,1/C198^(1/5)*IF(E198=0,100,1)/(E198+1)^(1/4))</f>
        <v>3.34766892605235</v>
      </c>
    </row>
    <row r="199" spans="1:34">
      <c r="A199">
        <v>1913</v>
      </c>
      <c r="B199" s="1">
        <v>2581.1889999999999</v>
      </c>
      <c r="C199" s="6">
        <v>1E-3</v>
      </c>
      <c r="D199" t="s">
        <v>0</v>
      </c>
      <c r="E199">
        <v>1</v>
      </c>
      <c r="F199">
        <v>4.5</v>
      </c>
      <c r="G199" t="s">
        <v>1</v>
      </c>
      <c r="H199">
        <v>1</v>
      </c>
      <c r="I199" t="s">
        <v>0</v>
      </c>
      <c r="J199">
        <v>0</v>
      </c>
      <c r="K199">
        <v>5.5</v>
      </c>
      <c r="L199" t="s">
        <v>1</v>
      </c>
      <c r="M199">
        <v>1</v>
      </c>
      <c r="N199" t="s">
        <v>1969</v>
      </c>
      <c r="O199">
        <v>1</v>
      </c>
      <c r="P199" t="str">
        <f>D199&amp;"-"&amp;F199&amp;"-"&amp;G199&amp;"-"&amp;E199&amp;"-"&amp;H199</f>
        <v>X2Pi-4.5-e-1-1</v>
      </c>
      <c r="Q199" t="str">
        <f>I199&amp;"-"&amp;K199&amp;"-"&amp;L199&amp;"-"&amp;J199&amp;"-"&amp;M199</f>
        <v>X2Pi-5.5-e-0-1</v>
      </c>
      <c r="R199">
        <f>B199+S199</f>
        <v>2993.0054268249996</v>
      </c>
      <c r="S199">
        <f>_xlfn.IFNA(VLOOKUP(Q199,'MARVEL-X'!A$2:I$1400,7,FALSE),VLOOKUP(Q199,MARVEL!A$2:J$1522,10,FALSE))</f>
        <v>411.81642682500001</v>
      </c>
      <c r="T199">
        <f>IF(P199=P198,R199+T198,R199)</f>
        <v>11972.023588923999</v>
      </c>
      <c r="U199">
        <f>IF(P199=P198,1+U198,1)</f>
        <v>4</v>
      </c>
      <c r="V199" t="str">
        <f t="shared" si="3"/>
        <v/>
      </c>
      <c r="W199" t="str">
        <f>IF(V199="","",IF(ABS(V199-R199)&gt;W$1,ABS(V199-R199),""))</f>
        <v/>
      </c>
      <c r="X199" t="str">
        <f>Y199&amp;"-"&amp;Z199&amp;"-"&amp;AC199&amp;"-"&amp;AD199&amp;"-"&amp;AG199</f>
        <v>4.5-e-X-1-0.5</v>
      </c>
      <c r="Y199">
        <f>F199</f>
        <v>4.5</v>
      </c>
      <c r="Z199" s="2" t="str">
        <f>G199</f>
        <v>e</v>
      </c>
      <c r="AA199">
        <f>_xlfn.IFNA(VLOOKUP(X199,'duo-out'!A$2:Q$5000,5,FALSE),E199+10*(H199-1)+1+_xlfn.IFNA(VLOOKUP(D199,states!A$2:C$10,3,FALSE),1))</f>
        <v>3</v>
      </c>
      <c r="AB199" t="str">
        <f>IF(V199="","",V199)</f>
        <v/>
      </c>
      <c r="AC199" s="2" t="str">
        <f>_xlfn.IFNA(VLOOKUP(D199,states!A$2:C$10,2,FALSE),"XX")</f>
        <v>X</v>
      </c>
      <c r="AD199">
        <f>E199</f>
        <v>1</v>
      </c>
      <c r="AE199">
        <f>_xlfn.IFNA(VLOOKUP(D199,states!A$2:D$10,4,FALSE),0)</f>
        <v>1</v>
      </c>
      <c r="AF199">
        <v>0.5</v>
      </c>
      <c r="AG199">
        <f>IF(AE199=0,AF199,IF(AE199=1,IF(F199=0.5,0.5,IF(H199=1,0.5,1.5)),IF(F199=0.5,0.5,IF(H199=1,2.5,1.5))))</f>
        <v>0.5</v>
      </c>
      <c r="AH199" s="7">
        <f>IF(AC199="XX",0,1/C199^(1/5)*IF(E199=0,100,1)/(E199+1)^(1/4))</f>
        <v>3.34766892605235</v>
      </c>
    </row>
    <row r="200" spans="1:34">
      <c r="A200">
        <v>2410</v>
      </c>
      <c r="B200" s="1">
        <v>2722.9749999999999</v>
      </c>
      <c r="C200" s="6">
        <v>0.02</v>
      </c>
      <c r="D200" t="s">
        <v>0</v>
      </c>
      <c r="E200">
        <v>1</v>
      </c>
      <c r="F200">
        <v>4.5</v>
      </c>
      <c r="G200" t="s">
        <v>1</v>
      </c>
      <c r="H200">
        <v>1</v>
      </c>
      <c r="I200" t="s">
        <v>0</v>
      </c>
      <c r="J200">
        <v>0</v>
      </c>
      <c r="K200">
        <v>4.5</v>
      </c>
      <c r="L200" t="s">
        <v>2</v>
      </c>
      <c r="M200">
        <v>1</v>
      </c>
      <c r="N200" t="s">
        <v>2466</v>
      </c>
      <c r="O200">
        <v>1</v>
      </c>
      <c r="P200" t="str">
        <f>D200&amp;"-"&amp;F200&amp;"-"&amp;G200&amp;"-"&amp;E200&amp;"-"&amp;H200</f>
        <v>X2Pi-4.5-e-1-1</v>
      </c>
      <c r="Q200" t="str">
        <f>I200&amp;"-"&amp;K200&amp;"-"&amp;L200&amp;"-"&amp;J200&amp;"-"&amp;M200</f>
        <v>X2Pi-4.5-f-0-1</v>
      </c>
      <c r="R200">
        <f>B200+S200</f>
        <v>2993.0056332989998</v>
      </c>
      <c r="S200">
        <f>_xlfn.IFNA(VLOOKUP(Q200,'MARVEL-X'!A$2:I$1400,7,FALSE),VLOOKUP(Q200,MARVEL!A$2:J$1522,10,FALSE))</f>
        <v>270.03063329899999</v>
      </c>
      <c r="T200">
        <f>IF(P200=P199,R200+T199,R200)</f>
        <v>14965.029222222998</v>
      </c>
      <c r="U200">
        <f>IF(P200=P199,1+U199,1)</f>
        <v>5</v>
      </c>
      <c r="V200">
        <f t="shared" si="3"/>
        <v>2993.0058444445995</v>
      </c>
      <c r="W200" t="str">
        <f>IF(V200="","",IF(ABS(V200-R200)&gt;W$1,ABS(V200-R200),""))</f>
        <v/>
      </c>
      <c r="X200" t="str">
        <f>Y200&amp;"-"&amp;Z200&amp;"-"&amp;AC200&amp;"-"&amp;AD200&amp;"-"&amp;AG200</f>
        <v>4.5-e-X-1-0.5</v>
      </c>
      <c r="Y200">
        <f>F200</f>
        <v>4.5</v>
      </c>
      <c r="Z200" s="2" t="str">
        <f>G200</f>
        <v>e</v>
      </c>
      <c r="AA200">
        <f>_xlfn.IFNA(VLOOKUP(X200,'duo-out'!A$2:Q$5000,5,FALSE),E200+10*(H200-1)+1+_xlfn.IFNA(VLOOKUP(D200,states!A$2:C$10,3,FALSE),1))</f>
        <v>3</v>
      </c>
      <c r="AB200">
        <f>IF(V200="","",V200)</f>
        <v>2993.0058444445995</v>
      </c>
      <c r="AC200" s="2" t="str">
        <f>_xlfn.IFNA(VLOOKUP(D200,states!A$2:C$10,2,FALSE),"XX")</f>
        <v>X</v>
      </c>
      <c r="AD200">
        <f>E200</f>
        <v>1</v>
      </c>
      <c r="AE200">
        <f>_xlfn.IFNA(VLOOKUP(D200,states!A$2:D$10,4,FALSE),0)</f>
        <v>1</v>
      </c>
      <c r="AF200">
        <v>0.5</v>
      </c>
      <c r="AG200">
        <f>IF(AE200=0,AF200,IF(AE200=1,IF(F200=0.5,0.5,IF(H200=1,0.5,1.5)),IF(F200=0.5,0.5,IF(H200=1,2.5,1.5))))</f>
        <v>0.5</v>
      </c>
      <c r="AH200" s="7">
        <f>IF(AC200="XX",0,1/C200^(1/5)*IF(E200=0,100,1)/(E200+1)^(1/4))</f>
        <v>1.8388084971065388</v>
      </c>
    </row>
    <row r="201" spans="1:34">
      <c r="A201">
        <v>1646</v>
      </c>
      <c r="B201" s="1">
        <v>2548.0781000000002</v>
      </c>
      <c r="C201" s="6">
        <v>6.228E-3</v>
      </c>
      <c r="D201" t="s">
        <v>0</v>
      </c>
      <c r="E201">
        <v>1</v>
      </c>
      <c r="F201">
        <v>4.5</v>
      </c>
      <c r="G201" t="s">
        <v>1</v>
      </c>
      <c r="H201">
        <v>2</v>
      </c>
      <c r="I201" t="s">
        <v>0</v>
      </c>
      <c r="J201">
        <v>0</v>
      </c>
      <c r="K201">
        <v>5.5</v>
      </c>
      <c r="L201" t="s">
        <v>1</v>
      </c>
      <c r="M201">
        <v>2</v>
      </c>
      <c r="N201" t="s">
        <v>1702</v>
      </c>
      <c r="O201">
        <v>1</v>
      </c>
      <c r="P201" t="str">
        <f>D201&amp;"-"&amp;F201&amp;"-"&amp;G201&amp;"-"&amp;E201&amp;"-"&amp;H201</f>
        <v>X2Pi-4.5-e-1-2</v>
      </c>
      <c r="Q201" t="str">
        <f>I201&amp;"-"&amp;K201&amp;"-"&amp;L201&amp;"-"&amp;J201&amp;"-"&amp;M201</f>
        <v>X2Pi-5.5-e-0-2</v>
      </c>
      <c r="R201">
        <f>B201+S201</f>
        <v>3125.380807513</v>
      </c>
      <c r="S201">
        <f>_xlfn.IFNA(VLOOKUP(Q201,'MARVEL-X'!A$2:I$1400,7,FALSE),VLOOKUP(Q201,MARVEL!A$2:J$1522,10,FALSE))</f>
        <v>577.30270751299997</v>
      </c>
      <c r="T201">
        <f>IF(P201=P200,R201+T200,R201)</f>
        <v>3125.380807513</v>
      </c>
      <c r="U201">
        <f>IF(P201=P200,1+U200,1)</f>
        <v>1</v>
      </c>
      <c r="V201" t="str">
        <f t="shared" si="3"/>
        <v/>
      </c>
      <c r="W201" t="str">
        <f>IF(V201="","",IF(ABS(V201-R201)&gt;W$1,ABS(V201-R201),""))</f>
        <v/>
      </c>
      <c r="X201" t="str">
        <f>Y201&amp;"-"&amp;Z201&amp;"-"&amp;AC201&amp;"-"&amp;AD201&amp;"-"&amp;AG201</f>
        <v>4.5-e-X-1-1.5</v>
      </c>
      <c r="Y201">
        <f>F201</f>
        <v>4.5</v>
      </c>
      <c r="Z201" s="2" t="str">
        <f>G201</f>
        <v>e</v>
      </c>
      <c r="AA201">
        <f>_xlfn.IFNA(VLOOKUP(X201,'duo-out'!A$2:Q$5000,5,FALSE),E201+10*(H201-1)+1+_xlfn.IFNA(VLOOKUP(D201,states!A$2:C$10,3,FALSE),1))</f>
        <v>4</v>
      </c>
      <c r="AB201" t="str">
        <f>IF(V201="","",V201)</f>
        <v/>
      </c>
      <c r="AC201" s="2" t="str">
        <f>_xlfn.IFNA(VLOOKUP(D201,states!A$2:C$10,2,FALSE),"XX")</f>
        <v>X</v>
      </c>
      <c r="AD201">
        <f>E201</f>
        <v>1</v>
      </c>
      <c r="AE201">
        <f>_xlfn.IFNA(VLOOKUP(D201,states!A$2:D$10,4,FALSE),0)</f>
        <v>1</v>
      </c>
      <c r="AF201">
        <v>0.5</v>
      </c>
      <c r="AG201">
        <f>IF(AE201=0,AF201,IF(AE201=1,IF(F201=0.5,0.5,IF(H201=1,0.5,1.5)),IF(F201=0.5,0.5,IF(H201=1,2.5,1.5))))</f>
        <v>1.5</v>
      </c>
      <c r="AH201" s="7">
        <f>IF(AC201="XX",0,1/C201^(1/5)*IF(E201=0,100,1)/(E201+1)^(1/4))</f>
        <v>2.3220564870206655</v>
      </c>
    </row>
    <row r="202" spans="1:34">
      <c r="A202">
        <v>1612</v>
      </c>
      <c r="B202" s="1">
        <v>2858.5391</v>
      </c>
      <c r="C202" s="6">
        <v>5.0000000000000001E-3</v>
      </c>
      <c r="D202" t="s">
        <v>0</v>
      </c>
      <c r="E202">
        <v>1</v>
      </c>
      <c r="F202">
        <v>4.5</v>
      </c>
      <c r="G202" t="s">
        <v>1</v>
      </c>
      <c r="H202">
        <v>2</v>
      </c>
      <c r="I202" t="s">
        <v>0</v>
      </c>
      <c r="J202">
        <v>0</v>
      </c>
      <c r="K202">
        <v>3.5</v>
      </c>
      <c r="L202" t="s">
        <v>1</v>
      </c>
      <c r="M202">
        <v>2</v>
      </c>
      <c r="N202" t="s">
        <v>1668</v>
      </c>
      <c r="O202">
        <v>1</v>
      </c>
      <c r="P202" t="str">
        <f>D202&amp;"-"&amp;F202&amp;"-"&amp;G202&amp;"-"&amp;E202&amp;"-"&amp;H202</f>
        <v>X2Pi-4.5-e-1-2</v>
      </c>
      <c r="Q202" t="str">
        <f>I202&amp;"-"&amp;K202&amp;"-"&amp;L202&amp;"-"&amp;J202&amp;"-"&amp;M202</f>
        <v>X2Pi-3.5-e-0-2</v>
      </c>
      <c r="R202">
        <f>B202+S202</f>
        <v>3125.385677108</v>
      </c>
      <c r="S202">
        <f>_xlfn.IFNA(VLOOKUP(Q202,'MARVEL-X'!A$2:I$1400,7,FALSE),VLOOKUP(Q202,MARVEL!A$2:J$1522,10,FALSE))</f>
        <v>266.84657710800002</v>
      </c>
      <c r="T202">
        <f>IF(P202=P201,R202+T201,R202)</f>
        <v>6250.766484621</v>
      </c>
      <c r="U202">
        <f>IF(P202=P201,1+U201,1)</f>
        <v>2</v>
      </c>
      <c r="V202" t="str">
        <f t="shared" si="3"/>
        <v/>
      </c>
      <c r="W202" t="str">
        <f>IF(V202="","",IF(ABS(V202-R202)&gt;W$1,ABS(V202-R202),""))</f>
        <v/>
      </c>
      <c r="X202" t="str">
        <f>Y202&amp;"-"&amp;Z202&amp;"-"&amp;AC202&amp;"-"&amp;AD202&amp;"-"&amp;AG202</f>
        <v>4.5-e-X-1-1.5</v>
      </c>
      <c r="Y202">
        <f>F202</f>
        <v>4.5</v>
      </c>
      <c r="Z202" s="2" t="str">
        <f>G202</f>
        <v>e</v>
      </c>
      <c r="AA202">
        <f>_xlfn.IFNA(VLOOKUP(X202,'duo-out'!A$2:Q$5000,5,FALSE),E202+10*(H202-1)+1+_xlfn.IFNA(VLOOKUP(D202,states!A$2:C$10,3,FALSE),1))</f>
        <v>4</v>
      </c>
      <c r="AB202" t="str">
        <f>IF(V202="","",V202)</f>
        <v/>
      </c>
      <c r="AC202" s="2" t="str">
        <f>_xlfn.IFNA(VLOOKUP(D202,states!A$2:C$10,2,FALSE),"XX")</f>
        <v>X</v>
      </c>
      <c r="AD202">
        <f>E202</f>
        <v>1</v>
      </c>
      <c r="AE202">
        <f>_xlfn.IFNA(VLOOKUP(D202,states!A$2:D$10,4,FALSE),0)</f>
        <v>1</v>
      </c>
      <c r="AF202">
        <v>0.5</v>
      </c>
      <c r="AG202">
        <f>IF(AE202=0,AF202,IF(AE202=1,IF(F202=0.5,0.5,IF(H202=1,0.5,1.5)),IF(F202=0.5,0.5,IF(H202=1,2.5,1.5))))</f>
        <v>1.5</v>
      </c>
      <c r="AH202" s="7">
        <f>IF(AC202="XX",0,1/C202^(1/5)*IF(E202=0,100,1)/(E202+1)^(1/4))</f>
        <v>2.4263223583284943</v>
      </c>
    </row>
    <row r="203" spans="1:34">
      <c r="A203">
        <v>1947</v>
      </c>
      <c r="B203" s="1">
        <v>2858.5381000000002</v>
      </c>
      <c r="C203" s="6">
        <v>1E-3</v>
      </c>
      <c r="D203" t="s">
        <v>0</v>
      </c>
      <c r="E203">
        <v>1</v>
      </c>
      <c r="F203">
        <v>4.5</v>
      </c>
      <c r="G203" t="s">
        <v>1</v>
      </c>
      <c r="H203">
        <v>2</v>
      </c>
      <c r="I203" t="s">
        <v>0</v>
      </c>
      <c r="J203">
        <v>0</v>
      </c>
      <c r="K203">
        <v>3.5</v>
      </c>
      <c r="L203" t="s">
        <v>1</v>
      </c>
      <c r="M203">
        <v>2</v>
      </c>
      <c r="N203" t="s">
        <v>2003</v>
      </c>
      <c r="O203">
        <v>1</v>
      </c>
      <c r="P203" t="str">
        <f>D203&amp;"-"&amp;F203&amp;"-"&amp;G203&amp;"-"&amp;E203&amp;"-"&amp;H203</f>
        <v>X2Pi-4.5-e-1-2</v>
      </c>
      <c r="Q203" t="str">
        <f>I203&amp;"-"&amp;K203&amp;"-"&amp;L203&amp;"-"&amp;J203&amp;"-"&amp;M203</f>
        <v>X2Pi-3.5-e-0-2</v>
      </c>
      <c r="R203">
        <f>B203+S203</f>
        <v>3125.3846771080002</v>
      </c>
      <c r="S203">
        <f>_xlfn.IFNA(VLOOKUP(Q203,'MARVEL-X'!A$2:I$1400,7,FALSE),VLOOKUP(Q203,MARVEL!A$2:J$1522,10,FALSE))</f>
        <v>266.84657710800002</v>
      </c>
      <c r="T203">
        <f>IF(P203=P202,R203+T202,R203)</f>
        <v>9376.1511617289998</v>
      </c>
      <c r="U203">
        <f>IF(P203=P202,1+U202,1)</f>
        <v>3</v>
      </c>
      <c r="V203" t="str">
        <f t="shared" si="3"/>
        <v/>
      </c>
      <c r="W203" t="str">
        <f>IF(V203="","",IF(ABS(V203-R203)&gt;W$1,ABS(V203-R203),""))</f>
        <v/>
      </c>
      <c r="X203" t="str">
        <f>Y203&amp;"-"&amp;Z203&amp;"-"&amp;AC203&amp;"-"&amp;AD203&amp;"-"&amp;AG203</f>
        <v>4.5-e-X-1-1.5</v>
      </c>
      <c r="Y203">
        <f>F203</f>
        <v>4.5</v>
      </c>
      <c r="Z203" s="2" t="str">
        <f>G203</f>
        <v>e</v>
      </c>
      <c r="AA203">
        <f>_xlfn.IFNA(VLOOKUP(X203,'duo-out'!A$2:Q$5000,5,FALSE),E203+10*(H203-1)+1+_xlfn.IFNA(VLOOKUP(D203,states!A$2:C$10,3,FALSE),1))</f>
        <v>4</v>
      </c>
      <c r="AB203" t="str">
        <f>IF(V203="","",V203)</f>
        <v/>
      </c>
      <c r="AC203" s="2" t="str">
        <f>_xlfn.IFNA(VLOOKUP(D203,states!A$2:C$10,2,FALSE),"XX")</f>
        <v>X</v>
      </c>
      <c r="AD203">
        <f>E203</f>
        <v>1</v>
      </c>
      <c r="AE203">
        <f>_xlfn.IFNA(VLOOKUP(D203,states!A$2:D$10,4,FALSE),0)</f>
        <v>1</v>
      </c>
      <c r="AF203">
        <v>0.5</v>
      </c>
      <c r="AG203">
        <f>IF(AE203=0,AF203,IF(AE203=1,IF(F203=0.5,0.5,IF(H203=1,0.5,1.5)),IF(F203=0.5,0.5,IF(H203=1,2.5,1.5))))</f>
        <v>1.5</v>
      </c>
      <c r="AH203" s="7">
        <f>IF(AC203="XX",0,1/C203^(1/5)*IF(E203=0,100,1)/(E203+1)^(1/4))</f>
        <v>3.34766892605235</v>
      </c>
    </row>
    <row r="204" spans="1:34">
      <c r="A204">
        <v>2421</v>
      </c>
      <c r="B204" s="1">
        <v>2715.944</v>
      </c>
      <c r="C204" s="6">
        <v>0.02</v>
      </c>
      <c r="D204" t="s">
        <v>0</v>
      </c>
      <c r="E204">
        <v>1</v>
      </c>
      <c r="F204">
        <v>4.5</v>
      </c>
      <c r="G204" t="s">
        <v>1</v>
      </c>
      <c r="H204">
        <v>2</v>
      </c>
      <c r="I204" t="s">
        <v>0</v>
      </c>
      <c r="J204">
        <v>0</v>
      </c>
      <c r="K204">
        <v>4.5</v>
      </c>
      <c r="L204" t="s">
        <v>2</v>
      </c>
      <c r="M204">
        <v>2</v>
      </c>
      <c r="N204" t="s">
        <v>2477</v>
      </c>
      <c r="O204">
        <v>1</v>
      </c>
      <c r="P204" t="str">
        <f>D204&amp;"-"&amp;F204&amp;"-"&amp;G204&amp;"-"&amp;E204&amp;"-"&amp;H204</f>
        <v>X2Pi-4.5-e-1-2</v>
      </c>
      <c r="Q204" t="str">
        <f>I204&amp;"-"&amp;K204&amp;"-"&amp;L204&amp;"-"&amp;J204&amp;"-"&amp;M204</f>
        <v>X2Pi-4.5-f-0-2</v>
      </c>
      <c r="R204">
        <f>B204+S204</f>
        <v>3125.3814079140002</v>
      </c>
      <c r="S204">
        <f>_xlfn.IFNA(VLOOKUP(Q204,'MARVEL-X'!A$2:I$1400,7,FALSE),VLOOKUP(Q204,MARVEL!A$2:J$1522,10,FALSE))</f>
        <v>409.437407914</v>
      </c>
      <c r="T204">
        <f>IF(P204=P203,R204+T203,R204)</f>
        <v>12501.532569643001</v>
      </c>
      <c r="U204">
        <f>IF(P204=P203,1+U203,1)</f>
        <v>4</v>
      </c>
      <c r="V204">
        <f t="shared" si="3"/>
        <v>3125.3831424107502</v>
      </c>
      <c r="W204" t="str">
        <f>IF(V204="","",IF(ABS(V204-R204)&gt;W$1,ABS(V204-R204),""))</f>
        <v/>
      </c>
      <c r="X204" t="str">
        <f>Y204&amp;"-"&amp;Z204&amp;"-"&amp;AC204&amp;"-"&amp;AD204&amp;"-"&amp;AG204</f>
        <v>4.5-e-X-1-1.5</v>
      </c>
      <c r="Y204">
        <f>F204</f>
        <v>4.5</v>
      </c>
      <c r="Z204" s="2" t="str">
        <f>G204</f>
        <v>e</v>
      </c>
      <c r="AA204">
        <f>_xlfn.IFNA(VLOOKUP(X204,'duo-out'!A$2:Q$5000,5,FALSE),E204+10*(H204-1)+1+_xlfn.IFNA(VLOOKUP(D204,states!A$2:C$10,3,FALSE),1))</f>
        <v>4</v>
      </c>
      <c r="AB204">
        <f>IF(V204="","",V204)</f>
        <v>3125.3831424107502</v>
      </c>
      <c r="AC204" s="2" t="str">
        <f>_xlfn.IFNA(VLOOKUP(D204,states!A$2:C$10,2,FALSE),"XX")</f>
        <v>X</v>
      </c>
      <c r="AD204">
        <f>E204</f>
        <v>1</v>
      </c>
      <c r="AE204">
        <f>_xlfn.IFNA(VLOOKUP(D204,states!A$2:D$10,4,FALSE),0)</f>
        <v>1</v>
      </c>
      <c r="AF204">
        <v>0.5</v>
      </c>
      <c r="AG204">
        <f>IF(AE204=0,AF204,IF(AE204=1,IF(F204=0.5,0.5,IF(H204=1,0.5,1.5)),IF(F204=0.5,0.5,IF(H204=1,2.5,1.5))))</f>
        <v>1.5</v>
      </c>
      <c r="AH204" s="7">
        <f>IF(AC204="XX",0,1/C204^(1/5)*IF(E204=0,100,1)/(E204+1)^(1/4))</f>
        <v>1.8388084971065388</v>
      </c>
    </row>
    <row r="205" spans="1:34">
      <c r="A205">
        <v>1660</v>
      </c>
      <c r="B205" s="1">
        <v>2705.0419999999999</v>
      </c>
      <c r="C205" s="6">
        <v>5.0000000000000001E-3</v>
      </c>
      <c r="D205" t="s">
        <v>0</v>
      </c>
      <c r="E205">
        <v>2</v>
      </c>
      <c r="F205">
        <v>4.5</v>
      </c>
      <c r="G205" t="s">
        <v>1</v>
      </c>
      <c r="H205">
        <v>1</v>
      </c>
      <c r="I205" t="s">
        <v>0</v>
      </c>
      <c r="J205">
        <v>1</v>
      </c>
      <c r="K205">
        <v>3.5</v>
      </c>
      <c r="L205" t="s">
        <v>1</v>
      </c>
      <c r="M205">
        <v>1</v>
      </c>
      <c r="N205" t="s">
        <v>1716</v>
      </c>
      <c r="O205">
        <v>1</v>
      </c>
      <c r="P205" t="str">
        <f>D205&amp;"-"&amp;F205&amp;"-"&amp;G205&amp;"-"&amp;E205&amp;"-"&amp;H205</f>
        <v>X2Pi-4.5-e-2-1</v>
      </c>
      <c r="Q205" t="str">
        <f>I205&amp;"-"&amp;K205&amp;"-"&amp;L205&amp;"-"&amp;J205&amp;"-"&amp;M205</f>
        <v>X2Pi-3.5-e-1-1</v>
      </c>
      <c r="R205">
        <f>B205+S205</f>
        <v>5589.3508026279997</v>
      </c>
      <c r="S205">
        <f>_xlfn.IFNA(VLOOKUP(Q205,'MARVEL-X'!A$2:I$1400,7,FALSE),VLOOKUP(Q205,MARVEL!A$2:J$1522,10,FALSE))</f>
        <v>2884.3088026280002</v>
      </c>
      <c r="T205">
        <f>IF(P205=P204,R205+T204,R205)</f>
        <v>5589.3508026279997</v>
      </c>
      <c r="U205">
        <f>IF(P205=P204,1+U204,1)</f>
        <v>1</v>
      </c>
      <c r="V205" t="str">
        <f t="shared" si="3"/>
        <v/>
      </c>
      <c r="W205" t="str">
        <f>IF(V205="","",IF(ABS(V205-R205)&gt;W$1,ABS(V205-R205),""))</f>
        <v/>
      </c>
      <c r="X205" t="str">
        <f>Y205&amp;"-"&amp;Z205&amp;"-"&amp;AC205&amp;"-"&amp;AD205&amp;"-"&amp;AG205</f>
        <v>4.5-e-X-2-0.5</v>
      </c>
      <c r="Y205">
        <f>F205</f>
        <v>4.5</v>
      </c>
      <c r="Z205" s="2" t="str">
        <f>G205</f>
        <v>e</v>
      </c>
      <c r="AA205">
        <f>_xlfn.IFNA(VLOOKUP(X205,'duo-out'!A$2:Q$5000,5,FALSE),E205+10*(H205-1)+1+_xlfn.IFNA(VLOOKUP(D205,states!A$2:C$10,3,FALSE),1))</f>
        <v>7</v>
      </c>
      <c r="AB205" t="str">
        <f>IF(V205="","",V205)</f>
        <v/>
      </c>
      <c r="AC205" s="2" t="str">
        <f>_xlfn.IFNA(VLOOKUP(D205,states!A$2:C$10,2,FALSE),"XX")</f>
        <v>X</v>
      </c>
      <c r="AD205">
        <f>E205</f>
        <v>2</v>
      </c>
      <c r="AE205">
        <f>_xlfn.IFNA(VLOOKUP(D205,states!A$2:D$10,4,FALSE),0)</f>
        <v>1</v>
      </c>
      <c r="AF205">
        <v>0.5</v>
      </c>
      <c r="AG205">
        <f>IF(AE205=0,AF205,IF(AE205=1,IF(F205=0.5,0.5,IF(H205=1,0.5,1.5)),IF(F205=0.5,0.5,IF(H205=1,2.5,1.5))))</f>
        <v>0.5</v>
      </c>
      <c r="AH205" s="7">
        <f>IF(AC205="XX",0,1/C205^(1/5)*IF(E205=0,100,1)/(E205+1)^(1/4))</f>
        <v>2.1924297443889911</v>
      </c>
    </row>
    <row r="206" spans="1:34">
      <c r="A206">
        <v>1697</v>
      </c>
      <c r="B206" s="1">
        <v>2460.5151000000001</v>
      </c>
      <c r="C206" s="6">
        <v>5.0000000000000001E-3</v>
      </c>
      <c r="D206" t="s">
        <v>0</v>
      </c>
      <c r="E206">
        <v>2</v>
      </c>
      <c r="F206">
        <v>4.5</v>
      </c>
      <c r="G206" t="s">
        <v>1</v>
      </c>
      <c r="H206">
        <v>1</v>
      </c>
      <c r="I206" t="s">
        <v>0</v>
      </c>
      <c r="J206">
        <v>1</v>
      </c>
      <c r="K206">
        <v>5.5</v>
      </c>
      <c r="L206" t="s">
        <v>1</v>
      </c>
      <c r="M206">
        <v>1</v>
      </c>
      <c r="N206" t="s">
        <v>1753</v>
      </c>
      <c r="O206">
        <v>1</v>
      </c>
      <c r="P206" t="str">
        <f>D206&amp;"-"&amp;F206&amp;"-"&amp;G206&amp;"-"&amp;E206&amp;"-"&amp;H206</f>
        <v>X2Pi-4.5-e-2-1</v>
      </c>
      <c r="Q206" t="str">
        <f>I206&amp;"-"&amp;K206&amp;"-"&amp;L206&amp;"-"&amp;J206&amp;"-"&amp;M206</f>
        <v>X2Pi-5.5-e-1-1</v>
      </c>
      <c r="R206">
        <f>B206+S206</f>
        <v>5589.350324471</v>
      </c>
      <c r="S206">
        <f>_xlfn.IFNA(VLOOKUP(Q206,'MARVEL-X'!A$2:I$1400,7,FALSE),VLOOKUP(Q206,MARVEL!A$2:J$1522,10,FALSE))</f>
        <v>3128.8352244709999</v>
      </c>
      <c r="T206">
        <f>IF(P206=P205,R206+T205,R206)</f>
        <v>11178.701127099001</v>
      </c>
      <c r="U206">
        <f>IF(P206=P205,1+U205,1)</f>
        <v>2</v>
      </c>
      <c r="V206" t="str">
        <f t="shared" si="3"/>
        <v/>
      </c>
      <c r="W206" t="str">
        <f>IF(V206="","",IF(ABS(V206-R206)&gt;W$1,ABS(V206-R206),""))</f>
        <v/>
      </c>
      <c r="X206" t="str">
        <f>Y206&amp;"-"&amp;Z206&amp;"-"&amp;AC206&amp;"-"&amp;AD206&amp;"-"&amp;AG206</f>
        <v>4.5-e-X-2-0.5</v>
      </c>
      <c r="Y206">
        <f>F206</f>
        <v>4.5</v>
      </c>
      <c r="Z206" s="2" t="str">
        <f>G206</f>
        <v>e</v>
      </c>
      <c r="AA206">
        <f>_xlfn.IFNA(VLOOKUP(X206,'duo-out'!A$2:Q$5000,5,FALSE),E206+10*(H206-1)+1+_xlfn.IFNA(VLOOKUP(D206,states!A$2:C$10,3,FALSE),1))</f>
        <v>7</v>
      </c>
      <c r="AB206" t="str">
        <f>IF(V206="","",V206)</f>
        <v/>
      </c>
      <c r="AC206" s="2" t="str">
        <f>_xlfn.IFNA(VLOOKUP(D206,states!A$2:C$10,2,FALSE),"XX")</f>
        <v>X</v>
      </c>
      <c r="AD206">
        <f>E206</f>
        <v>2</v>
      </c>
      <c r="AE206">
        <f>_xlfn.IFNA(VLOOKUP(D206,states!A$2:D$10,4,FALSE),0)</f>
        <v>1</v>
      </c>
      <c r="AF206">
        <v>0.5</v>
      </c>
      <c r="AG206">
        <f>IF(AE206=0,AF206,IF(AE206=1,IF(F206=0.5,0.5,IF(H206=1,0.5,1.5)),IF(F206=0.5,0.5,IF(H206=1,2.5,1.5))))</f>
        <v>0.5</v>
      </c>
      <c r="AH206" s="7">
        <f>IF(AC206="XX",0,1/C206^(1/5)*IF(E206=0,100,1)/(E206+1)^(1/4))</f>
        <v>2.1924297443889911</v>
      </c>
    </row>
    <row r="207" spans="1:34">
      <c r="A207">
        <v>2457</v>
      </c>
      <c r="B207" s="1">
        <v>2596.9839999999999</v>
      </c>
      <c r="C207" s="6">
        <v>0.02</v>
      </c>
      <c r="D207" t="s">
        <v>0</v>
      </c>
      <c r="E207">
        <v>2</v>
      </c>
      <c r="F207">
        <v>4.5</v>
      </c>
      <c r="G207" t="s">
        <v>1</v>
      </c>
      <c r="H207">
        <v>1</v>
      </c>
      <c r="I207" t="s">
        <v>0</v>
      </c>
      <c r="J207">
        <v>1</v>
      </c>
      <c r="K207">
        <v>4.5</v>
      </c>
      <c r="L207" t="s">
        <v>2</v>
      </c>
      <c r="M207">
        <v>1</v>
      </c>
      <c r="N207" t="s">
        <v>2513</v>
      </c>
      <c r="O207">
        <v>1</v>
      </c>
      <c r="P207" t="str">
        <f>D207&amp;"-"&amp;F207&amp;"-"&amp;G207&amp;"-"&amp;E207&amp;"-"&amp;H207</f>
        <v>X2Pi-4.5-e-2-1</v>
      </c>
      <c r="Q207" t="str">
        <f>I207&amp;"-"&amp;K207&amp;"-"&amp;L207&amp;"-"&amp;J207&amp;"-"&amp;M207</f>
        <v>X2Pi-4.5-f-1-1</v>
      </c>
      <c r="R207">
        <f>B207+S207</f>
        <v>5589.3499435519998</v>
      </c>
      <c r="S207">
        <f>_xlfn.IFNA(VLOOKUP(Q207,'MARVEL-X'!A$2:I$1400,7,FALSE),VLOOKUP(Q207,MARVEL!A$2:J$1522,10,FALSE))</f>
        <v>2992.3659435519999</v>
      </c>
      <c r="T207">
        <f>IF(P207=P206,R207+T206,R207)</f>
        <v>16768.051070650999</v>
      </c>
      <c r="U207">
        <f>IF(P207=P206,1+U206,1)</f>
        <v>3</v>
      </c>
      <c r="V207">
        <f t="shared" si="3"/>
        <v>5589.3503568836668</v>
      </c>
      <c r="W207" t="str">
        <f>IF(V207="","",IF(ABS(V207-R207)&gt;W$1,ABS(V207-R207),""))</f>
        <v/>
      </c>
      <c r="X207" t="str">
        <f>Y207&amp;"-"&amp;Z207&amp;"-"&amp;AC207&amp;"-"&amp;AD207&amp;"-"&amp;AG207</f>
        <v>4.5-e-X-2-0.5</v>
      </c>
      <c r="Y207">
        <f>F207</f>
        <v>4.5</v>
      </c>
      <c r="Z207" s="2" t="str">
        <f>G207</f>
        <v>e</v>
      </c>
      <c r="AA207">
        <f>_xlfn.IFNA(VLOOKUP(X207,'duo-out'!A$2:Q$5000,5,FALSE),E207+10*(H207-1)+1+_xlfn.IFNA(VLOOKUP(D207,states!A$2:C$10,3,FALSE),1))</f>
        <v>7</v>
      </c>
      <c r="AB207">
        <f>IF(V207="","",V207)</f>
        <v>5589.3503568836668</v>
      </c>
      <c r="AC207" s="2" t="str">
        <f>_xlfn.IFNA(VLOOKUP(D207,states!A$2:C$10,2,FALSE),"XX")</f>
        <v>X</v>
      </c>
      <c r="AD207">
        <f>E207</f>
        <v>2</v>
      </c>
      <c r="AE207">
        <f>_xlfn.IFNA(VLOOKUP(D207,states!A$2:D$10,4,FALSE),0)</f>
        <v>1</v>
      </c>
      <c r="AF207">
        <v>0.5</v>
      </c>
      <c r="AG207">
        <f>IF(AE207=0,AF207,IF(AE207=1,IF(F207=0.5,0.5,IF(H207=1,0.5,1.5)),IF(F207=0.5,0.5,IF(H207=1,2.5,1.5))))</f>
        <v>0.5</v>
      </c>
      <c r="AH207" s="7">
        <f>IF(AC207="XX",0,1/C207^(1/5)*IF(E207=0,100,1)/(E207+1)^(1/4))</f>
        <v>1.6615510422402757</v>
      </c>
    </row>
    <row r="208" spans="1:34">
      <c r="A208">
        <v>1679</v>
      </c>
      <c r="B208" s="1">
        <v>2727.3235</v>
      </c>
      <c r="C208" s="6">
        <v>5.0000000000000001E-3</v>
      </c>
      <c r="D208" t="s">
        <v>0</v>
      </c>
      <c r="E208">
        <v>2</v>
      </c>
      <c r="F208">
        <v>4.5</v>
      </c>
      <c r="G208" t="s">
        <v>1</v>
      </c>
      <c r="H208">
        <v>2</v>
      </c>
      <c r="I208" t="s">
        <v>0</v>
      </c>
      <c r="J208">
        <v>1</v>
      </c>
      <c r="K208">
        <v>3.5</v>
      </c>
      <c r="L208" t="s">
        <v>1</v>
      </c>
      <c r="M208">
        <v>2</v>
      </c>
      <c r="N208" t="s">
        <v>1735</v>
      </c>
      <c r="O208">
        <v>1</v>
      </c>
      <c r="P208" t="str">
        <f>D208&amp;"-"&amp;F208&amp;"-"&amp;G208&amp;"-"&amp;E208&amp;"-"&amp;H208</f>
        <v>X2Pi-4.5-e-2-2</v>
      </c>
      <c r="Q208" t="str">
        <f>I208&amp;"-"&amp;K208&amp;"-"&amp;L208&amp;"-"&amp;J208&amp;"-"&amp;M208</f>
        <v>X2Pi-3.5-e-1-2</v>
      </c>
      <c r="R208">
        <f>B208+S208</f>
        <v>5716.6291729269997</v>
      </c>
      <c r="S208">
        <f>_xlfn.IFNA(VLOOKUP(Q208,'MARVEL-X'!A$2:I$1400,7,FALSE),VLOOKUP(Q208,MARVEL!A$2:J$1522,10,FALSE))</f>
        <v>2989.3056729270002</v>
      </c>
      <c r="T208">
        <f>IF(P208=P207,R208+T207,R208)</f>
        <v>5716.6291729269997</v>
      </c>
      <c r="U208">
        <f>IF(P208=P207,1+U207,1)</f>
        <v>1</v>
      </c>
      <c r="V208" t="str">
        <f t="shared" si="3"/>
        <v/>
      </c>
      <c r="W208" t="str">
        <f>IF(V208="","",IF(ABS(V208-R208)&gt;W$1,ABS(V208-R208),""))</f>
        <v/>
      </c>
      <c r="X208" t="str">
        <f>Y208&amp;"-"&amp;Z208&amp;"-"&amp;AC208&amp;"-"&amp;AD208&amp;"-"&amp;AG208</f>
        <v>4.5-e-X-2-1.5</v>
      </c>
      <c r="Y208">
        <f>F208</f>
        <v>4.5</v>
      </c>
      <c r="Z208" s="2" t="str">
        <f>G208</f>
        <v>e</v>
      </c>
      <c r="AA208">
        <f>_xlfn.IFNA(VLOOKUP(X208,'duo-out'!A$2:Q$5000,5,FALSE),E208+10*(H208-1)+1+_xlfn.IFNA(VLOOKUP(D208,states!A$2:C$10,3,FALSE),1))</f>
        <v>8</v>
      </c>
      <c r="AB208" t="str">
        <f>IF(V208="","",V208)</f>
        <v/>
      </c>
      <c r="AC208" s="2" t="str">
        <f>_xlfn.IFNA(VLOOKUP(D208,states!A$2:C$10,2,FALSE),"XX")</f>
        <v>X</v>
      </c>
      <c r="AD208">
        <f>E208</f>
        <v>2</v>
      </c>
      <c r="AE208">
        <f>_xlfn.IFNA(VLOOKUP(D208,states!A$2:D$10,4,FALSE),0)</f>
        <v>1</v>
      </c>
      <c r="AF208">
        <v>0.5</v>
      </c>
      <c r="AG208">
        <f>IF(AE208=0,AF208,IF(AE208=1,IF(F208=0.5,0.5,IF(H208=1,0.5,1.5)),IF(F208=0.5,0.5,IF(H208=1,2.5,1.5))))</f>
        <v>1.5</v>
      </c>
      <c r="AH208" s="7">
        <f>IF(AC208="XX",0,1/C208^(1/5)*IF(E208=0,100,1)/(E208+1)^(1/4))</f>
        <v>2.1924297443889911</v>
      </c>
    </row>
    <row r="209" spans="1:34">
      <c r="A209">
        <v>1710</v>
      </c>
      <c r="B209" s="1">
        <v>2428.5201999999999</v>
      </c>
      <c r="C209" s="6">
        <v>5.0000000000000001E-3</v>
      </c>
      <c r="D209" t="s">
        <v>0</v>
      </c>
      <c r="E209">
        <v>2</v>
      </c>
      <c r="F209">
        <v>4.5</v>
      </c>
      <c r="G209" t="s">
        <v>1</v>
      </c>
      <c r="H209">
        <v>2</v>
      </c>
      <c r="I209" t="s">
        <v>0</v>
      </c>
      <c r="J209">
        <v>1</v>
      </c>
      <c r="K209">
        <v>5.5</v>
      </c>
      <c r="L209" t="s">
        <v>1</v>
      </c>
      <c r="M209">
        <v>2</v>
      </c>
      <c r="N209" t="s">
        <v>1766</v>
      </c>
      <c r="O209">
        <v>1</v>
      </c>
      <c r="P209" t="str">
        <f>D209&amp;"-"&amp;F209&amp;"-"&amp;G209&amp;"-"&amp;E209&amp;"-"&amp;H209</f>
        <v>X2Pi-4.5-e-2-2</v>
      </c>
      <c r="Q209" t="str">
        <f>I209&amp;"-"&amp;K209&amp;"-"&amp;L209&amp;"-"&amp;J209&amp;"-"&amp;M209</f>
        <v>X2Pi-5.5-e-1-2</v>
      </c>
      <c r="R209">
        <f>B209+S209</f>
        <v>5716.6305723129999</v>
      </c>
      <c r="S209">
        <f>_xlfn.IFNA(VLOOKUP(Q209,'MARVEL-X'!A$2:I$1400,7,FALSE),VLOOKUP(Q209,MARVEL!A$2:J$1522,10,FALSE))</f>
        <v>3288.110372313</v>
      </c>
      <c r="T209">
        <f>IF(P209=P208,R209+T208,R209)</f>
        <v>11433.25974524</v>
      </c>
      <c r="U209">
        <f>IF(P209=P208,1+U208,1)</f>
        <v>2</v>
      </c>
      <c r="V209">
        <f t="shared" si="3"/>
        <v>5716.6298726200002</v>
      </c>
      <c r="W209" t="str">
        <f>IF(V209="","",IF(ABS(V209-R209)&gt;W$1,ABS(V209-R209),""))</f>
        <v/>
      </c>
      <c r="X209" t="str">
        <f>Y209&amp;"-"&amp;Z209&amp;"-"&amp;AC209&amp;"-"&amp;AD209&amp;"-"&amp;AG209</f>
        <v>4.5-e-X-2-1.5</v>
      </c>
      <c r="Y209">
        <f>F209</f>
        <v>4.5</v>
      </c>
      <c r="Z209" s="2" t="str">
        <f>G209</f>
        <v>e</v>
      </c>
      <c r="AA209">
        <f>_xlfn.IFNA(VLOOKUP(X209,'duo-out'!A$2:Q$5000,5,FALSE),E209+10*(H209-1)+1+_xlfn.IFNA(VLOOKUP(D209,states!A$2:C$10,3,FALSE),1))</f>
        <v>8</v>
      </c>
      <c r="AB209">
        <f>IF(V209="","",V209)</f>
        <v>5716.6298726200002</v>
      </c>
      <c r="AC209" s="2" t="str">
        <f>_xlfn.IFNA(VLOOKUP(D209,states!A$2:C$10,2,FALSE),"XX")</f>
        <v>X</v>
      </c>
      <c r="AD209">
        <f>E209</f>
        <v>2</v>
      </c>
      <c r="AE209">
        <f>_xlfn.IFNA(VLOOKUP(D209,states!A$2:D$10,4,FALSE),0)</f>
        <v>1</v>
      </c>
      <c r="AF209">
        <v>0.5</v>
      </c>
      <c r="AG209">
        <f>IF(AE209=0,AF209,IF(AE209=1,IF(F209=0.5,0.5,IF(H209=1,0.5,1.5)),IF(F209=0.5,0.5,IF(H209=1,2.5,1.5))))</f>
        <v>1.5</v>
      </c>
      <c r="AH209" s="7">
        <f>IF(AC209="XX",0,1/C209^(1/5)*IF(E209=0,100,1)/(E209+1)^(1/4))</f>
        <v>2.1924297443889911</v>
      </c>
    </row>
    <row r="210" spans="1:34">
      <c r="A210">
        <v>1719</v>
      </c>
      <c r="B210" s="1">
        <v>2576.3047000000001</v>
      </c>
      <c r="C210" s="6">
        <v>5.0000000000000001E-3</v>
      </c>
      <c r="D210" t="s">
        <v>0</v>
      </c>
      <c r="E210">
        <v>3</v>
      </c>
      <c r="F210">
        <v>4.5</v>
      </c>
      <c r="G210" t="s">
        <v>1</v>
      </c>
      <c r="H210">
        <v>1</v>
      </c>
      <c r="I210" t="s">
        <v>0</v>
      </c>
      <c r="J210">
        <v>2</v>
      </c>
      <c r="K210">
        <v>3.5</v>
      </c>
      <c r="L210" t="s">
        <v>1</v>
      </c>
      <c r="M210">
        <v>1</v>
      </c>
      <c r="N210" t="s">
        <v>1775</v>
      </c>
      <c r="O210">
        <v>1</v>
      </c>
      <c r="P210" t="str">
        <f>D210&amp;"-"&amp;F210&amp;"-"&amp;G210&amp;"-"&amp;E210&amp;"-"&amp;H210</f>
        <v>X2Pi-4.5-e-3-1</v>
      </c>
      <c r="Q210" t="str">
        <f>I210&amp;"-"&amp;K210&amp;"-"&amp;L210&amp;"-"&amp;J210&amp;"-"&amp;M210</f>
        <v>X2Pi-3.5-e-2-1</v>
      </c>
      <c r="R210">
        <f>B210+S210</f>
        <v>8061.1466901570002</v>
      </c>
      <c r="S210">
        <f>_xlfn.IFNA(VLOOKUP(Q210,'MARVEL-X'!A$2:I$1400,7,FALSE),VLOOKUP(Q210,MARVEL!A$2:J$1522,10,FALSE))</f>
        <v>5484.8419901569996</v>
      </c>
      <c r="T210">
        <f>IF(P210=P209,R210+T209,R210)</f>
        <v>8061.1466901570002</v>
      </c>
      <c r="U210">
        <f>IF(P210=P209,1+U209,1)</f>
        <v>1</v>
      </c>
      <c r="V210" t="str">
        <f t="shared" si="3"/>
        <v/>
      </c>
      <c r="W210" t="str">
        <f>IF(V210="","",IF(ABS(V210-R210)&gt;W$1,ABS(V210-R210),""))</f>
        <v/>
      </c>
      <c r="X210" t="str">
        <f>Y210&amp;"-"&amp;Z210&amp;"-"&amp;AC210&amp;"-"&amp;AD210&amp;"-"&amp;AG210</f>
        <v>4.5-e-X-3-0.5</v>
      </c>
      <c r="Y210">
        <f>F210</f>
        <v>4.5</v>
      </c>
      <c r="Z210" s="2" t="str">
        <f>G210</f>
        <v>e</v>
      </c>
      <c r="AA210">
        <f>_xlfn.IFNA(VLOOKUP(X210,'duo-out'!A$2:Q$5000,5,FALSE),E210+10*(H210-1)+1+_xlfn.IFNA(VLOOKUP(D210,states!A$2:C$10,3,FALSE),1))</f>
        <v>11</v>
      </c>
      <c r="AB210" t="str">
        <f>IF(V210="","",V210)</f>
        <v/>
      </c>
      <c r="AC210" s="2" t="str">
        <f>_xlfn.IFNA(VLOOKUP(D210,states!A$2:C$10,2,FALSE),"XX")</f>
        <v>X</v>
      </c>
      <c r="AD210">
        <f>E210</f>
        <v>3</v>
      </c>
      <c r="AE210">
        <f>_xlfn.IFNA(VLOOKUP(D210,states!A$2:D$10,4,FALSE),0)</f>
        <v>1</v>
      </c>
      <c r="AF210">
        <v>0.5</v>
      </c>
      <c r="AG210">
        <f>IF(AE210=0,AF210,IF(AE210=1,IF(F210=0.5,0.5,IF(H210=1,0.5,1.5)),IF(F210=0.5,0.5,IF(H210=1,2.5,1.5))))</f>
        <v>0.5</v>
      </c>
      <c r="AH210" s="7">
        <f>IF(AC210="XX",0,1/C210^(1/5)*IF(E210=0,100,1)/(E210+1)^(1/4))</f>
        <v>2.0402857733683697</v>
      </c>
    </row>
    <row r="211" spans="1:34">
      <c r="A211">
        <v>2498</v>
      </c>
      <c r="B211" s="1">
        <v>2472.4029999999998</v>
      </c>
      <c r="C211" s="6">
        <v>0.02</v>
      </c>
      <c r="D211" t="s">
        <v>0</v>
      </c>
      <c r="E211">
        <v>3</v>
      </c>
      <c r="F211">
        <v>4.5</v>
      </c>
      <c r="G211" t="s">
        <v>1</v>
      </c>
      <c r="H211">
        <v>1</v>
      </c>
      <c r="I211" t="s">
        <v>0</v>
      </c>
      <c r="J211">
        <v>2</v>
      </c>
      <c r="K211">
        <v>4.5</v>
      </c>
      <c r="L211" t="s">
        <v>2</v>
      </c>
      <c r="M211">
        <v>1</v>
      </c>
      <c r="N211" t="s">
        <v>2554</v>
      </c>
      <c r="O211">
        <v>1</v>
      </c>
      <c r="P211" t="str">
        <f>D211&amp;"-"&amp;F211&amp;"-"&amp;G211&amp;"-"&amp;E211&amp;"-"&amp;H211</f>
        <v>X2Pi-4.5-e-3-1</v>
      </c>
      <c r="Q211" t="str">
        <f>I211&amp;"-"&amp;K211&amp;"-"&amp;L211&amp;"-"&amp;J211&amp;"-"&amp;M211</f>
        <v>X2Pi-4.5-f-2-1</v>
      </c>
      <c r="R211">
        <f>B211+S211</f>
        <v>8061.1385967009992</v>
      </c>
      <c r="S211">
        <f>_xlfn.IFNA(VLOOKUP(Q211,'MARVEL-X'!A$2:I$1400,7,FALSE),VLOOKUP(Q211,MARVEL!A$2:J$1522,10,FALSE))</f>
        <v>5588.7355967009998</v>
      </c>
      <c r="T211">
        <f>IF(P211=P210,R211+T210,R211)</f>
        <v>16122.285286857999</v>
      </c>
      <c r="U211">
        <f>IF(P211=P210,1+U210,1)</f>
        <v>2</v>
      </c>
      <c r="V211" t="str">
        <f t="shared" si="3"/>
        <v/>
      </c>
      <c r="W211" t="str">
        <f>IF(V211="","",IF(ABS(V211-R211)&gt;W$1,ABS(V211-R211),""))</f>
        <v/>
      </c>
      <c r="X211" t="str">
        <f>Y211&amp;"-"&amp;Z211&amp;"-"&amp;AC211&amp;"-"&amp;AD211&amp;"-"&amp;AG211</f>
        <v>4.5-e-X-3-0.5</v>
      </c>
      <c r="Y211">
        <f>F211</f>
        <v>4.5</v>
      </c>
      <c r="Z211" s="2" t="str">
        <f>G211</f>
        <v>e</v>
      </c>
      <c r="AA211">
        <f>_xlfn.IFNA(VLOOKUP(X211,'duo-out'!A$2:Q$5000,5,FALSE),E211+10*(H211-1)+1+_xlfn.IFNA(VLOOKUP(D211,states!A$2:C$10,3,FALSE),1))</f>
        <v>11</v>
      </c>
      <c r="AB211" t="str">
        <f>IF(V211="","",V211)</f>
        <v/>
      </c>
      <c r="AC211" s="2" t="str">
        <f>_xlfn.IFNA(VLOOKUP(D211,states!A$2:C$10,2,FALSE),"XX")</f>
        <v>X</v>
      </c>
      <c r="AD211">
        <f>E211</f>
        <v>3</v>
      </c>
      <c r="AE211">
        <f>_xlfn.IFNA(VLOOKUP(D211,states!A$2:D$10,4,FALSE),0)</f>
        <v>1</v>
      </c>
      <c r="AF211">
        <v>0.5</v>
      </c>
      <c r="AG211">
        <f>IF(AE211=0,AF211,IF(AE211=1,IF(F211=0.5,0.5,IF(H211=1,0.5,1.5)),IF(F211=0.5,0.5,IF(H211=1,2.5,1.5))))</f>
        <v>0.5</v>
      </c>
      <c r="AH211" s="7">
        <f>IF(AC211="XX",0,1/C211^(1/5)*IF(E211=0,100,1)/(E211+1)^(1/4))</f>
        <v>1.5462474735549587</v>
      </c>
    </row>
    <row r="212" spans="1:34">
      <c r="A212">
        <v>2476</v>
      </c>
      <c r="B212" s="1">
        <v>2341.2130000000002</v>
      </c>
      <c r="C212" s="6">
        <v>0.02</v>
      </c>
      <c r="D212" t="s">
        <v>0</v>
      </c>
      <c r="E212">
        <v>3</v>
      </c>
      <c r="F212">
        <v>4.5</v>
      </c>
      <c r="G212" t="s">
        <v>1</v>
      </c>
      <c r="H212">
        <v>1</v>
      </c>
      <c r="I212" t="s">
        <v>0</v>
      </c>
      <c r="J212">
        <v>2</v>
      </c>
      <c r="K212">
        <v>5.5</v>
      </c>
      <c r="L212" t="s">
        <v>1</v>
      </c>
      <c r="M212">
        <v>1</v>
      </c>
      <c r="N212" t="s">
        <v>2532</v>
      </c>
      <c r="O212">
        <v>1</v>
      </c>
      <c r="P212" t="str">
        <f>D212&amp;"-"&amp;F212&amp;"-"&amp;G212&amp;"-"&amp;E212&amp;"-"&amp;H212</f>
        <v>X2Pi-4.5-e-3-1</v>
      </c>
      <c r="Q212" t="str">
        <f>I212&amp;"-"&amp;K212&amp;"-"&amp;L212&amp;"-"&amp;J212&amp;"-"&amp;M212</f>
        <v>X2Pi-5.5-e-2-1</v>
      </c>
      <c r="R212">
        <f>B212+S212</f>
        <v>8061.1472680070001</v>
      </c>
      <c r="S212">
        <f>_xlfn.IFNA(VLOOKUP(Q212,'MARVEL-X'!A$2:I$1400,7,FALSE),VLOOKUP(Q212,MARVEL!A$2:J$1522,10,FALSE))</f>
        <v>5719.9342680070004</v>
      </c>
      <c r="T212">
        <f>IF(P212=P211,R212+T211,R212)</f>
        <v>24183.432554865001</v>
      </c>
      <c r="U212">
        <f>IF(P212=P211,1+U211,1)</f>
        <v>3</v>
      </c>
      <c r="V212">
        <f t="shared" si="3"/>
        <v>8061.1441849550001</v>
      </c>
      <c r="W212" t="str">
        <f>IF(V212="","",IF(ABS(V212-R212)&gt;W$1,ABS(V212-R212),""))</f>
        <v/>
      </c>
      <c r="X212" t="str">
        <f>Y212&amp;"-"&amp;Z212&amp;"-"&amp;AC212&amp;"-"&amp;AD212&amp;"-"&amp;AG212</f>
        <v>4.5-e-X-3-0.5</v>
      </c>
      <c r="Y212">
        <f>F212</f>
        <v>4.5</v>
      </c>
      <c r="Z212" s="2" t="str">
        <f>G212</f>
        <v>e</v>
      </c>
      <c r="AA212">
        <f>_xlfn.IFNA(VLOOKUP(X212,'duo-out'!A$2:Q$5000,5,FALSE),E212+10*(H212-1)+1+_xlfn.IFNA(VLOOKUP(D212,states!A$2:C$10,3,FALSE),1))</f>
        <v>11</v>
      </c>
      <c r="AB212">
        <f>IF(V212="","",V212)</f>
        <v>8061.1441849550001</v>
      </c>
      <c r="AC212" s="2" t="str">
        <f>_xlfn.IFNA(VLOOKUP(D212,states!A$2:C$10,2,FALSE),"XX")</f>
        <v>X</v>
      </c>
      <c r="AD212">
        <f>E212</f>
        <v>3</v>
      </c>
      <c r="AE212">
        <f>_xlfn.IFNA(VLOOKUP(D212,states!A$2:D$10,4,FALSE),0)</f>
        <v>1</v>
      </c>
      <c r="AF212">
        <v>0.5</v>
      </c>
      <c r="AG212">
        <f>IF(AE212=0,AF212,IF(AE212=1,IF(F212=0.5,0.5,IF(H212=1,0.5,1.5)),IF(F212=0.5,0.5,IF(H212=1,2.5,1.5))))</f>
        <v>0.5</v>
      </c>
      <c r="AH212" s="7">
        <f>IF(AC212="XX",0,1/C212^(1/5)*IF(E212=0,100,1)/(E212+1)^(1/4))</f>
        <v>1.5462474735549587</v>
      </c>
    </row>
    <row r="213" spans="1:34">
      <c r="A213">
        <v>1753</v>
      </c>
      <c r="B213" s="1">
        <v>2310.3175999999999</v>
      </c>
      <c r="C213" s="6">
        <v>5.0000000000000001E-3</v>
      </c>
      <c r="D213" t="s">
        <v>0</v>
      </c>
      <c r="E213">
        <v>3</v>
      </c>
      <c r="F213">
        <v>4.5</v>
      </c>
      <c r="G213" t="s">
        <v>1</v>
      </c>
      <c r="H213">
        <v>2</v>
      </c>
      <c r="I213" t="s">
        <v>0</v>
      </c>
      <c r="J213">
        <v>2</v>
      </c>
      <c r="K213">
        <v>5.5</v>
      </c>
      <c r="L213" t="s">
        <v>1</v>
      </c>
      <c r="M213">
        <v>2</v>
      </c>
      <c r="N213" t="s">
        <v>1809</v>
      </c>
      <c r="O213">
        <v>1</v>
      </c>
      <c r="P213" t="str">
        <f>D213&amp;"-"&amp;F213&amp;"-"&amp;G213&amp;"-"&amp;E213&amp;"-"&amp;H213</f>
        <v>X2Pi-4.5-e-3-2</v>
      </c>
      <c r="Q213" t="str">
        <f>I213&amp;"-"&amp;K213&amp;"-"&amp;L213&amp;"-"&amp;J213&amp;"-"&amp;M213</f>
        <v>X2Pi-5.5-e-2-2</v>
      </c>
      <c r="R213">
        <f>B213+S213</f>
        <v>8183.379624834999</v>
      </c>
      <c r="S213">
        <f>_xlfn.IFNA(VLOOKUP(Q213,'MARVEL-X'!A$2:I$1400,7,FALSE),VLOOKUP(Q213,MARVEL!A$2:J$1522,10,FALSE))</f>
        <v>5873.0620248349996</v>
      </c>
      <c r="T213">
        <f>IF(P213=P212,R213+T212,R213)</f>
        <v>8183.379624834999</v>
      </c>
      <c r="U213">
        <f>IF(P213=P212,1+U212,1)</f>
        <v>1</v>
      </c>
      <c r="V213" t="str">
        <f t="shared" si="3"/>
        <v/>
      </c>
      <c r="W213" t="str">
        <f>IF(V213="","",IF(ABS(V213-R213)&gt;W$1,ABS(V213-R213),""))</f>
        <v/>
      </c>
      <c r="X213" t="str">
        <f>Y213&amp;"-"&amp;Z213&amp;"-"&amp;AC213&amp;"-"&amp;AD213&amp;"-"&amp;AG213</f>
        <v>4.5-e-X-3-1.5</v>
      </c>
      <c r="Y213">
        <f>F213</f>
        <v>4.5</v>
      </c>
      <c r="Z213" s="2" t="str">
        <f>G213</f>
        <v>e</v>
      </c>
      <c r="AA213">
        <f>_xlfn.IFNA(VLOOKUP(X213,'duo-out'!A$2:Q$5000,5,FALSE),E213+10*(H213-1)+1+_xlfn.IFNA(VLOOKUP(D213,states!A$2:C$10,3,FALSE),1))</f>
        <v>12</v>
      </c>
      <c r="AB213" t="str">
        <f>IF(V213="","",V213)</f>
        <v/>
      </c>
      <c r="AC213" s="2" t="str">
        <f>_xlfn.IFNA(VLOOKUP(D213,states!A$2:C$10,2,FALSE),"XX")</f>
        <v>X</v>
      </c>
      <c r="AD213">
        <f>E213</f>
        <v>3</v>
      </c>
      <c r="AE213">
        <f>_xlfn.IFNA(VLOOKUP(D213,states!A$2:D$10,4,FALSE),0)</f>
        <v>1</v>
      </c>
      <c r="AF213">
        <v>0.5</v>
      </c>
      <c r="AG213">
        <f>IF(AE213=0,AF213,IF(AE213=1,IF(F213=0.5,0.5,IF(H213=1,0.5,1.5)),IF(F213=0.5,0.5,IF(H213=1,2.5,1.5))))</f>
        <v>1.5</v>
      </c>
      <c r="AH213" s="7">
        <f>IF(AC213="XX",0,1/C213^(1/5)*IF(E213=0,100,1)/(E213+1)^(1/4))</f>
        <v>2.0402857733683697</v>
      </c>
    </row>
    <row r="214" spans="1:34">
      <c r="A214">
        <v>1735</v>
      </c>
      <c r="B214" s="1">
        <v>2597.5711000000001</v>
      </c>
      <c r="C214" s="6">
        <v>5.0000000000000001E-3</v>
      </c>
      <c r="D214" t="s">
        <v>0</v>
      </c>
      <c r="E214">
        <v>3</v>
      </c>
      <c r="F214">
        <v>4.5</v>
      </c>
      <c r="G214" t="s">
        <v>1</v>
      </c>
      <c r="H214">
        <v>2</v>
      </c>
      <c r="I214" t="s">
        <v>0</v>
      </c>
      <c r="J214">
        <v>2</v>
      </c>
      <c r="K214">
        <v>3.5</v>
      </c>
      <c r="L214" t="s">
        <v>1</v>
      </c>
      <c r="M214">
        <v>2</v>
      </c>
      <c r="N214" t="s">
        <v>1791</v>
      </c>
      <c r="O214">
        <v>1</v>
      </c>
      <c r="P214" t="str">
        <f>D214&amp;"-"&amp;F214&amp;"-"&amp;G214&amp;"-"&amp;E214&amp;"-"&amp;H214</f>
        <v>X2Pi-4.5-e-3-2</v>
      </c>
      <c r="Q214" t="str">
        <f>I214&amp;"-"&amp;K214&amp;"-"&amp;L214&amp;"-"&amp;J214&amp;"-"&amp;M214</f>
        <v>X2Pi-3.5-e-2-2</v>
      </c>
      <c r="R214">
        <f>B214+S214</f>
        <v>8183.380807214</v>
      </c>
      <c r="S214">
        <f>_xlfn.IFNA(VLOOKUP(Q214,'MARVEL-X'!A$2:I$1400,7,FALSE),VLOOKUP(Q214,MARVEL!A$2:J$1522,10,FALSE))</f>
        <v>5585.8097072139999</v>
      </c>
      <c r="T214">
        <f>IF(P214=P213,R214+T213,R214)</f>
        <v>16366.760432048999</v>
      </c>
      <c r="U214">
        <f>IF(P214=P213,1+U213,1)</f>
        <v>2</v>
      </c>
      <c r="V214" t="str">
        <f t="shared" si="3"/>
        <v/>
      </c>
      <c r="W214" t="str">
        <f>IF(V214="","",IF(ABS(V214-R214)&gt;W$1,ABS(V214-R214),""))</f>
        <v/>
      </c>
      <c r="X214" t="str">
        <f>Y214&amp;"-"&amp;Z214&amp;"-"&amp;AC214&amp;"-"&amp;AD214&amp;"-"&amp;AG214</f>
        <v>4.5-e-X-3-1.5</v>
      </c>
      <c r="Y214">
        <f>F214</f>
        <v>4.5</v>
      </c>
      <c r="Z214" s="2" t="str">
        <f>G214</f>
        <v>e</v>
      </c>
      <c r="AA214">
        <f>_xlfn.IFNA(VLOOKUP(X214,'duo-out'!A$2:Q$5000,5,FALSE),E214+10*(H214-1)+1+_xlfn.IFNA(VLOOKUP(D214,states!A$2:C$10,3,FALSE),1))</f>
        <v>12</v>
      </c>
      <c r="AB214" t="str">
        <f>IF(V214="","",V214)</f>
        <v/>
      </c>
      <c r="AC214" s="2" t="str">
        <f>_xlfn.IFNA(VLOOKUP(D214,states!A$2:C$10,2,FALSE),"XX")</f>
        <v>X</v>
      </c>
      <c r="AD214">
        <f>E214</f>
        <v>3</v>
      </c>
      <c r="AE214">
        <f>_xlfn.IFNA(VLOOKUP(D214,states!A$2:D$10,4,FALSE),0)</f>
        <v>1</v>
      </c>
      <c r="AF214">
        <v>0.5</v>
      </c>
      <c r="AG214">
        <f>IF(AE214=0,AF214,IF(AE214=1,IF(F214=0.5,0.5,IF(H214=1,0.5,1.5)),IF(F214=0.5,0.5,IF(H214=1,2.5,1.5))))</f>
        <v>1.5</v>
      </c>
      <c r="AH214" s="7">
        <f>IF(AC214="XX",0,1/C214^(1/5)*IF(E214=0,100,1)/(E214+1)^(1/4))</f>
        <v>2.0402857733683697</v>
      </c>
    </row>
    <row r="215" spans="1:34">
      <c r="A215">
        <v>2508</v>
      </c>
      <c r="B215" s="1">
        <v>2465.62</v>
      </c>
      <c r="C215" s="6">
        <v>0.02</v>
      </c>
      <c r="D215" t="s">
        <v>0</v>
      </c>
      <c r="E215">
        <v>3</v>
      </c>
      <c r="F215">
        <v>4.5</v>
      </c>
      <c r="G215" t="s">
        <v>1</v>
      </c>
      <c r="H215">
        <v>2</v>
      </c>
      <c r="I215" t="s">
        <v>0</v>
      </c>
      <c r="J215">
        <v>2</v>
      </c>
      <c r="K215">
        <v>4.5</v>
      </c>
      <c r="L215" t="s">
        <v>2</v>
      </c>
      <c r="M215">
        <v>2</v>
      </c>
      <c r="N215" t="s">
        <v>2564</v>
      </c>
      <c r="O215">
        <v>1</v>
      </c>
      <c r="P215" t="str">
        <f>D215&amp;"-"&amp;F215&amp;"-"&amp;G215&amp;"-"&amp;E215&amp;"-"&amp;H215</f>
        <v>X2Pi-4.5-e-3-2</v>
      </c>
      <c r="Q215" t="str">
        <f>I215&amp;"-"&amp;K215&amp;"-"&amp;L215&amp;"-"&amp;J215&amp;"-"&amp;M215</f>
        <v>X2Pi-4.5-f-2-2</v>
      </c>
      <c r="R215">
        <f>B215+S215</f>
        <v>8183.3694753680002</v>
      </c>
      <c r="S215">
        <f>_xlfn.IFNA(VLOOKUP(Q215,'MARVEL-X'!A$2:I$1400,7,FALSE),VLOOKUP(Q215,MARVEL!A$2:J$1522,10,FALSE))</f>
        <v>5717.7494753680003</v>
      </c>
      <c r="T215">
        <f>IF(P215=P214,R215+T214,R215)</f>
        <v>24550.129907416998</v>
      </c>
      <c r="U215">
        <f>IF(P215=P214,1+U214,1)</f>
        <v>3</v>
      </c>
      <c r="V215">
        <f t="shared" si="3"/>
        <v>8183.3766358056664</v>
      </c>
      <c r="W215" t="str">
        <f>IF(V215="","",IF(ABS(V215-R215)&gt;W$1,ABS(V215-R215),""))</f>
        <v/>
      </c>
      <c r="X215" t="str">
        <f>Y215&amp;"-"&amp;Z215&amp;"-"&amp;AC215&amp;"-"&amp;AD215&amp;"-"&amp;AG215</f>
        <v>4.5-e-X-3-1.5</v>
      </c>
      <c r="Y215">
        <f>F215</f>
        <v>4.5</v>
      </c>
      <c r="Z215" s="2" t="str">
        <f>G215</f>
        <v>e</v>
      </c>
      <c r="AA215">
        <f>_xlfn.IFNA(VLOOKUP(X215,'duo-out'!A$2:Q$5000,5,FALSE),E215+10*(H215-1)+1+_xlfn.IFNA(VLOOKUP(D215,states!A$2:C$10,3,FALSE),1))</f>
        <v>12</v>
      </c>
      <c r="AB215">
        <f>IF(V215="","",V215)</f>
        <v>8183.3766358056664</v>
      </c>
      <c r="AC215" s="2" t="str">
        <f>_xlfn.IFNA(VLOOKUP(D215,states!A$2:C$10,2,FALSE),"XX")</f>
        <v>X</v>
      </c>
      <c r="AD215">
        <f>E215</f>
        <v>3</v>
      </c>
      <c r="AE215">
        <f>_xlfn.IFNA(VLOOKUP(D215,states!A$2:D$10,4,FALSE),0)</f>
        <v>1</v>
      </c>
      <c r="AF215">
        <v>0.5</v>
      </c>
      <c r="AG215">
        <f>IF(AE215=0,AF215,IF(AE215=1,IF(F215=0.5,0.5,IF(H215=1,0.5,1.5)),IF(F215=0.5,0.5,IF(H215=1,2.5,1.5))))</f>
        <v>1.5</v>
      </c>
      <c r="AH215" s="7">
        <f>IF(AC215="XX",0,1/C215^(1/5)*IF(E215=0,100,1)/(E215+1)^(1/4))</f>
        <v>1.5462474735549587</v>
      </c>
    </row>
    <row r="216" spans="1:34">
      <c r="A216">
        <v>2603</v>
      </c>
      <c r="B216" s="1">
        <v>2222.9083999999998</v>
      </c>
      <c r="C216" s="6">
        <v>8.2229999999999994E-3</v>
      </c>
      <c r="D216" t="s">
        <v>0</v>
      </c>
      <c r="E216">
        <v>4</v>
      </c>
      <c r="F216">
        <v>4.5</v>
      </c>
      <c r="G216" t="s">
        <v>1</v>
      </c>
      <c r="H216">
        <v>1</v>
      </c>
      <c r="I216" t="s">
        <v>0</v>
      </c>
      <c r="J216">
        <v>3</v>
      </c>
      <c r="K216">
        <v>5.5</v>
      </c>
      <c r="L216" t="s">
        <v>1</v>
      </c>
      <c r="M216">
        <v>1</v>
      </c>
      <c r="N216" t="s">
        <v>2659</v>
      </c>
      <c r="O216">
        <v>1</v>
      </c>
      <c r="P216" t="str">
        <f>D216&amp;"-"&amp;F216&amp;"-"&amp;G216&amp;"-"&amp;E216&amp;"-"&amp;H216</f>
        <v>X2Pi-4.5-e-4-1</v>
      </c>
      <c r="Q216" t="str">
        <f>I216&amp;"-"&amp;K216&amp;"-"&amp;L216&amp;"-"&amp;J216&amp;"-"&amp;M216</f>
        <v>X2Pi-5.5-e-3-1</v>
      </c>
      <c r="R216">
        <f>B216+S216</f>
        <v>10409.434090268</v>
      </c>
      <c r="S216">
        <f>_xlfn.IFNA(VLOOKUP(Q216,'MARVEL-X'!A$2:I$1400,7,FALSE),VLOOKUP(Q216,MARVEL!A$2:J$1522,10,FALSE))</f>
        <v>8186.5256902680003</v>
      </c>
      <c r="T216">
        <f>IF(P216=P215,R216+T215,R216)</f>
        <v>10409.434090268</v>
      </c>
      <c r="U216">
        <f>IF(P216=P215,1+U215,1)</f>
        <v>1</v>
      </c>
      <c r="V216" t="str">
        <f t="shared" si="3"/>
        <v/>
      </c>
      <c r="W216" t="str">
        <f>IF(V216="","",IF(ABS(V216-R216)&gt;W$1,ABS(V216-R216),""))</f>
        <v/>
      </c>
      <c r="X216" t="str">
        <f>Y216&amp;"-"&amp;Z216&amp;"-"&amp;AC216&amp;"-"&amp;AD216&amp;"-"&amp;AG216</f>
        <v>4.5-e-X-4-0.5</v>
      </c>
      <c r="Y216">
        <f>F216</f>
        <v>4.5</v>
      </c>
      <c r="Z216" s="2" t="str">
        <f>G216</f>
        <v>e</v>
      </c>
      <c r="AA216">
        <f>_xlfn.IFNA(VLOOKUP(X216,'duo-out'!A$2:Q$5000,5,FALSE),E216+10*(H216-1)+1+_xlfn.IFNA(VLOOKUP(D216,states!A$2:C$10,3,FALSE),1))</f>
        <v>15</v>
      </c>
      <c r="AB216" t="str">
        <f>IF(V216="","",V216)</f>
        <v/>
      </c>
      <c r="AC216" s="2" t="str">
        <f>_xlfn.IFNA(VLOOKUP(D216,states!A$2:C$10,2,FALSE),"XX")</f>
        <v>X</v>
      </c>
      <c r="AD216">
        <f>E216</f>
        <v>4</v>
      </c>
      <c r="AE216">
        <f>_xlfn.IFNA(VLOOKUP(D216,states!A$2:D$10,4,FALSE),0)</f>
        <v>1</v>
      </c>
      <c r="AF216">
        <v>0.5</v>
      </c>
      <c r="AG216">
        <f>IF(AE216=0,AF216,IF(AE216=1,IF(F216=0.5,0.5,IF(H216=1,0.5,1.5)),IF(F216=0.5,0.5,IF(H216=1,2.5,1.5))))</f>
        <v>0.5</v>
      </c>
      <c r="AH216" s="7">
        <f>IF(AC216="XX",0,1/C216^(1/5)*IF(E216=0,100,1)/(E216+1)^(1/4))</f>
        <v>1.7468332137279476</v>
      </c>
    </row>
    <row r="217" spans="1:34">
      <c r="A217">
        <v>2575</v>
      </c>
      <c r="B217" s="1">
        <v>2448.6388000000002</v>
      </c>
      <c r="C217" s="6">
        <v>8.7670000000000005E-3</v>
      </c>
      <c r="D217" t="s">
        <v>0</v>
      </c>
      <c r="E217">
        <v>4</v>
      </c>
      <c r="F217">
        <v>4.5</v>
      </c>
      <c r="G217" t="s">
        <v>1</v>
      </c>
      <c r="H217">
        <v>1</v>
      </c>
      <c r="I217" t="s">
        <v>0</v>
      </c>
      <c r="J217">
        <v>3</v>
      </c>
      <c r="K217">
        <v>3.5</v>
      </c>
      <c r="L217" t="s">
        <v>1</v>
      </c>
      <c r="M217">
        <v>1</v>
      </c>
      <c r="N217" t="s">
        <v>2631</v>
      </c>
      <c r="O217">
        <v>1</v>
      </c>
      <c r="P217" t="str">
        <f>D217&amp;"-"&amp;F217&amp;"-"&amp;G217&amp;"-"&amp;E217&amp;"-"&amp;H217</f>
        <v>X2Pi-4.5-e-4-1</v>
      </c>
      <c r="Q217" t="str">
        <f>I217&amp;"-"&amp;K217&amp;"-"&amp;L217&amp;"-"&amp;J217&amp;"-"&amp;M217</f>
        <v>X2Pi-3.5-e-3-1</v>
      </c>
      <c r="R217">
        <f>B217+S217</f>
        <v>10409.438258867</v>
      </c>
      <c r="S217">
        <f>_xlfn.IFNA(VLOOKUP(Q217,'MARVEL-X'!A$2:I$1400,7,FALSE),VLOOKUP(Q217,MARVEL!A$2:J$1522,10,FALSE))</f>
        <v>7960.7994588669999</v>
      </c>
      <c r="T217">
        <f>IF(P217=P216,R217+T216,R217)</f>
        <v>20818.872349134999</v>
      </c>
      <c r="U217">
        <f>IF(P217=P216,1+U216,1)</f>
        <v>2</v>
      </c>
      <c r="V217" t="str">
        <f t="shared" si="3"/>
        <v/>
      </c>
      <c r="W217" t="str">
        <f>IF(V217="","",IF(ABS(V217-R217)&gt;W$1,ABS(V217-R217),""))</f>
        <v/>
      </c>
      <c r="X217" t="str">
        <f>Y217&amp;"-"&amp;Z217&amp;"-"&amp;AC217&amp;"-"&amp;AD217&amp;"-"&amp;AG217</f>
        <v>4.5-e-X-4-0.5</v>
      </c>
      <c r="Y217">
        <f>F217</f>
        <v>4.5</v>
      </c>
      <c r="Z217" s="2" t="str">
        <f>G217</f>
        <v>e</v>
      </c>
      <c r="AA217">
        <f>_xlfn.IFNA(VLOOKUP(X217,'duo-out'!A$2:Q$5000,5,FALSE),E217+10*(H217-1)+1+_xlfn.IFNA(VLOOKUP(D217,states!A$2:C$10,3,FALSE),1))</f>
        <v>15</v>
      </c>
      <c r="AB217" t="str">
        <f>IF(V217="","",V217)</f>
        <v/>
      </c>
      <c r="AC217" s="2" t="str">
        <f>_xlfn.IFNA(VLOOKUP(D217,states!A$2:C$10,2,FALSE),"XX")</f>
        <v>X</v>
      </c>
      <c r="AD217">
        <f>E217</f>
        <v>4</v>
      </c>
      <c r="AE217">
        <f>_xlfn.IFNA(VLOOKUP(D217,states!A$2:D$10,4,FALSE),0)</f>
        <v>1</v>
      </c>
      <c r="AF217">
        <v>0.5</v>
      </c>
      <c r="AG217">
        <f>IF(AE217=0,AF217,IF(AE217=1,IF(F217=0.5,0.5,IF(H217=1,0.5,1.5)),IF(F217=0.5,0.5,IF(H217=1,2.5,1.5))))</f>
        <v>0.5</v>
      </c>
      <c r="AH217" s="7">
        <f>IF(AC217="XX",0,1/C217^(1/5)*IF(E217=0,100,1)/(E217+1)^(1/4))</f>
        <v>1.7245956947665784</v>
      </c>
    </row>
    <row r="218" spans="1:34">
      <c r="A218">
        <v>2513</v>
      </c>
      <c r="B218" s="1">
        <v>2222.9079999999999</v>
      </c>
      <c r="C218" s="6">
        <v>0.02</v>
      </c>
      <c r="D218" t="s">
        <v>0</v>
      </c>
      <c r="E218">
        <v>4</v>
      </c>
      <c r="F218">
        <v>4.5</v>
      </c>
      <c r="G218" t="s">
        <v>1</v>
      </c>
      <c r="H218">
        <v>1</v>
      </c>
      <c r="I218" t="s">
        <v>0</v>
      </c>
      <c r="J218">
        <v>3</v>
      </c>
      <c r="K218">
        <v>5.5</v>
      </c>
      <c r="L218" t="s">
        <v>1</v>
      </c>
      <c r="M218">
        <v>1</v>
      </c>
      <c r="N218" t="s">
        <v>2569</v>
      </c>
      <c r="O218">
        <v>1</v>
      </c>
      <c r="P218" t="str">
        <f>D218&amp;"-"&amp;F218&amp;"-"&amp;G218&amp;"-"&amp;E218&amp;"-"&amp;H218</f>
        <v>X2Pi-4.5-e-4-1</v>
      </c>
      <c r="Q218" t="str">
        <f>I218&amp;"-"&amp;K218&amp;"-"&amp;L218&amp;"-"&amp;J218&amp;"-"&amp;M218</f>
        <v>X2Pi-5.5-e-3-1</v>
      </c>
      <c r="R218">
        <f>B218+S218</f>
        <v>10409.433690268001</v>
      </c>
      <c r="S218">
        <f>_xlfn.IFNA(VLOOKUP(Q218,'MARVEL-X'!A$2:I$1400,7,FALSE),VLOOKUP(Q218,MARVEL!A$2:J$1522,10,FALSE))</f>
        <v>8186.5256902680003</v>
      </c>
      <c r="T218">
        <f>IF(P218=P217,R218+T217,R218)</f>
        <v>31228.306039403</v>
      </c>
      <c r="U218">
        <f>IF(P218=P217,1+U217,1)</f>
        <v>3</v>
      </c>
      <c r="V218">
        <f t="shared" si="3"/>
        <v>10409.435346467666</v>
      </c>
      <c r="W218" t="str">
        <f>IF(V218="","",IF(ABS(V218-R218)&gt;W$1,ABS(V218-R218),""))</f>
        <v/>
      </c>
      <c r="X218" t="str">
        <f>Y218&amp;"-"&amp;Z218&amp;"-"&amp;AC218&amp;"-"&amp;AD218&amp;"-"&amp;AG218</f>
        <v>4.5-e-X-4-0.5</v>
      </c>
      <c r="Y218">
        <f>F218</f>
        <v>4.5</v>
      </c>
      <c r="Z218" s="2" t="str">
        <f>G218</f>
        <v>e</v>
      </c>
      <c r="AA218">
        <f>_xlfn.IFNA(VLOOKUP(X218,'duo-out'!A$2:Q$5000,5,FALSE),E218+10*(H218-1)+1+_xlfn.IFNA(VLOOKUP(D218,states!A$2:C$10,3,FALSE),1))</f>
        <v>15</v>
      </c>
      <c r="AB218">
        <f>IF(V218="","",V218)</f>
        <v>10409.435346467666</v>
      </c>
      <c r="AC218" s="2" t="str">
        <f>_xlfn.IFNA(VLOOKUP(D218,states!A$2:C$10,2,FALSE),"XX")</f>
        <v>X</v>
      </c>
      <c r="AD218">
        <f>E218</f>
        <v>4</v>
      </c>
      <c r="AE218">
        <f>_xlfn.IFNA(VLOOKUP(D218,states!A$2:D$10,4,FALSE),0)</f>
        <v>1</v>
      </c>
      <c r="AF218">
        <v>0.5</v>
      </c>
      <c r="AG218">
        <f>IF(AE218=0,AF218,IF(AE218=1,IF(F218=0.5,0.5,IF(H218=1,0.5,1.5)),IF(F218=0.5,0.5,IF(H218=1,2.5,1.5))))</f>
        <v>0.5</v>
      </c>
      <c r="AH218" s="7">
        <f>IF(AC218="XX",0,1/C218^(1/5)*IF(E218=0,100,1)/(E218+1)^(1/4))</f>
        <v>1.4623505735569622</v>
      </c>
    </row>
    <row r="219" spans="1:34">
      <c r="A219">
        <v>2613</v>
      </c>
      <c r="B219" s="1">
        <v>2193.1051000000002</v>
      </c>
      <c r="C219" s="6">
        <v>5.0000000000000001E-3</v>
      </c>
      <c r="D219" t="s">
        <v>0</v>
      </c>
      <c r="E219">
        <v>4</v>
      </c>
      <c r="F219">
        <v>4.5</v>
      </c>
      <c r="G219" t="s">
        <v>1</v>
      </c>
      <c r="H219">
        <v>2</v>
      </c>
      <c r="I219" t="s">
        <v>0</v>
      </c>
      <c r="J219">
        <v>3</v>
      </c>
      <c r="K219">
        <v>5.5</v>
      </c>
      <c r="L219" t="s">
        <v>1</v>
      </c>
      <c r="M219">
        <v>2</v>
      </c>
      <c r="N219" t="s">
        <v>2669</v>
      </c>
      <c r="O219">
        <v>1</v>
      </c>
      <c r="P219" t="str">
        <f>D219&amp;"-"&amp;F219&amp;"-"&amp;G219&amp;"-"&amp;E219&amp;"-"&amp;H219</f>
        <v>X2Pi-4.5-e-4-2</v>
      </c>
      <c r="Q219" t="str">
        <f>I219&amp;"-"&amp;K219&amp;"-"&amp;L219&amp;"-"&amp;J219&amp;"-"&amp;M219</f>
        <v>X2Pi-5.5-e-3-2</v>
      </c>
      <c r="R219">
        <f>B219+S219</f>
        <v>10526.655267692</v>
      </c>
      <c r="S219">
        <f>_xlfn.IFNA(VLOOKUP(Q219,'MARVEL-X'!A$2:I$1400,7,FALSE),VLOOKUP(Q219,MARVEL!A$2:J$1522,10,FALSE))</f>
        <v>8333.5501676919994</v>
      </c>
      <c r="T219">
        <f>IF(P219=P218,R219+T218,R219)</f>
        <v>10526.655267692</v>
      </c>
      <c r="U219">
        <f>IF(P219=P218,1+U218,1)</f>
        <v>1</v>
      </c>
      <c r="V219" t="str">
        <f t="shared" si="3"/>
        <v/>
      </c>
      <c r="W219" t="str">
        <f>IF(V219="","",IF(ABS(V219-R219)&gt;W$1,ABS(V219-R219),""))</f>
        <v/>
      </c>
      <c r="X219" t="str">
        <f>Y219&amp;"-"&amp;Z219&amp;"-"&amp;AC219&amp;"-"&amp;AD219&amp;"-"&amp;AG219</f>
        <v>4.5-e-X-4-1.5</v>
      </c>
      <c r="Y219">
        <f>F219</f>
        <v>4.5</v>
      </c>
      <c r="Z219" s="2" t="str">
        <f>G219</f>
        <v>e</v>
      </c>
      <c r="AA219">
        <f>_xlfn.IFNA(VLOOKUP(X219,'duo-out'!A$2:Q$5000,5,FALSE),E219+10*(H219-1)+1+_xlfn.IFNA(VLOOKUP(D219,states!A$2:C$10,3,FALSE),1))</f>
        <v>16</v>
      </c>
      <c r="AB219" t="str">
        <f>IF(V219="","",V219)</f>
        <v/>
      </c>
      <c r="AC219" s="2" t="str">
        <f>_xlfn.IFNA(VLOOKUP(D219,states!A$2:C$10,2,FALSE),"XX")</f>
        <v>X</v>
      </c>
      <c r="AD219">
        <f>E219</f>
        <v>4</v>
      </c>
      <c r="AE219">
        <f>_xlfn.IFNA(VLOOKUP(D219,states!A$2:D$10,4,FALSE),0)</f>
        <v>1</v>
      </c>
      <c r="AF219">
        <v>0.5</v>
      </c>
      <c r="AG219">
        <f>IF(AE219=0,AF219,IF(AE219=1,IF(F219=0.5,0.5,IF(H219=1,0.5,1.5)),IF(F219=0.5,0.5,IF(H219=1,2.5,1.5))))</f>
        <v>1.5</v>
      </c>
      <c r="AH219" s="7">
        <f>IF(AC219="XX",0,1/C219^(1/5)*IF(E219=0,100,1)/(E219+1)^(1/4))</f>
        <v>1.9295831501316907</v>
      </c>
    </row>
    <row r="220" spans="1:34">
      <c r="A220">
        <v>2591</v>
      </c>
      <c r="B220" s="1">
        <v>2468.8674000000001</v>
      </c>
      <c r="C220" s="6">
        <v>5.0000000000000001E-3</v>
      </c>
      <c r="D220" t="s">
        <v>0</v>
      </c>
      <c r="E220">
        <v>4</v>
      </c>
      <c r="F220">
        <v>4.5</v>
      </c>
      <c r="G220" t="s">
        <v>1</v>
      </c>
      <c r="H220">
        <v>2</v>
      </c>
      <c r="I220" t="s">
        <v>0</v>
      </c>
      <c r="J220">
        <v>3</v>
      </c>
      <c r="K220">
        <v>3.5</v>
      </c>
      <c r="L220" t="s">
        <v>1</v>
      </c>
      <c r="M220">
        <v>2</v>
      </c>
      <c r="N220" t="s">
        <v>2647</v>
      </c>
      <c r="O220">
        <v>1</v>
      </c>
      <c r="P220" t="str">
        <f>D220&amp;"-"&amp;F220&amp;"-"&amp;G220&amp;"-"&amp;E220&amp;"-"&amp;H220</f>
        <v>X2Pi-4.5-e-4-2</v>
      </c>
      <c r="Q220" t="str">
        <f>I220&amp;"-"&amp;K220&amp;"-"&amp;L220&amp;"-"&amp;J220&amp;"-"&amp;M220</f>
        <v>X2Pi-3.5-e-3-2</v>
      </c>
      <c r="R220">
        <f>B220+S220</f>
        <v>10526.649855875999</v>
      </c>
      <c r="S220">
        <f>_xlfn.IFNA(VLOOKUP(Q220,'MARVEL-X'!A$2:I$1400,7,FALSE),VLOOKUP(Q220,MARVEL!A$2:J$1522,10,FALSE))</f>
        <v>8057.7824558760003</v>
      </c>
      <c r="T220">
        <f>IF(P220=P219,R220+T219,R220)</f>
        <v>21053.305123568</v>
      </c>
      <c r="U220">
        <f>IF(P220=P219,1+U219,1)</f>
        <v>2</v>
      </c>
      <c r="V220">
        <f t="shared" si="3"/>
        <v>10526.652561784</v>
      </c>
      <c r="W220" t="str">
        <f>IF(V220="","",IF(ABS(V220-R220)&gt;W$1,ABS(V220-R220),""))</f>
        <v/>
      </c>
      <c r="X220" t="str">
        <f>Y220&amp;"-"&amp;Z220&amp;"-"&amp;AC220&amp;"-"&amp;AD220&amp;"-"&amp;AG220</f>
        <v>4.5-e-X-4-1.5</v>
      </c>
      <c r="Y220">
        <f>F220</f>
        <v>4.5</v>
      </c>
      <c r="Z220" s="2" t="str">
        <f>G220</f>
        <v>e</v>
      </c>
      <c r="AA220">
        <f>_xlfn.IFNA(VLOOKUP(X220,'duo-out'!A$2:Q$5000,5,FALSE),E220+10*(H220-1)+1+_xlfn.IFNA(VLOOKUP(D220,states!A$2:C$10,3,FALSE),1))</f>
        <v>16</v>
      </c>
      <c r="AB220">
        <f>IF(V220="","",V220)</f>
        <v>10526.652561784</v>
      </c>
      <c r="AC220" s="2" t="str">
        <f>_xlfn.IFNA(VLOOKUP(D220,states!A$2:C$10,2,FALSE),"XX")</f>
        <v>X</v>
      </c>
      <c r="AD220">
        <f>E220</f>
        <v>4</v>
      </c>
      <c r="AE220">
        <f>_xlfn.IFNA(VLOOKUP(D220,states!A$2:D$10,4,FALSE),0)</f>
        <v>1</v>
      </c>
      <c r="AF220">
        <v>0.5</v>
      </c>
      <c r="AG220">
        <f>IF(AE220=0,AF220,IF(AE220=1,IF(F220=0.5,0.5,IF(H220=1,0.5,1.5)),IF(F220=0.5,0.5,IF(H220=1,2.5,1.5))))</f>
        <v>1.5</v>
      </c>
      <c r="AH220" s="7">
        <f>IF(AC220="XX",0,1/C220^(1/5)*IF(E220=0,100,1)/(E220+1)^(1/4))</f>
        <v>1.9295831501316907</v>
      </c>
    </row>
    <row r="221" spans="1:34">
      <c r="A221">
        <v>2349</v>
      </c>
      <c r="B221" s="1">
        <v>141.7764732</v>
      </c>
      <c r="C221" s="6">
        <v>3.3359999999999999E-5</v>
      </c>
      <c r="D221" t="s">
        <v>0</v>
      </c>
      <c r="E221">
        <v>0</v>
      </c>
      <c r="F221">
        <v>4.5</v>
      </c>
      <c r="G221" t="s">
        <v>2</v>
      </c>
      <c r="H221">
        <v>2</v>
      </c>
      <c r="I221" t="s">
        <v>0</v>
      </c>
      <c r="J221">
        <v>0</v>
      </c>
      <c r="K221">
        <v>3.5</v>
      </c>
      <c r="L221" t="s">
        <v>2</v>
      </c>
      <c r="M221">
        <v>2</v>
      </c>
      <c r="N221" t="s">
        <v>2405</v>
      </c>
      <c r="O221">
        <v>1</v>
      </c>
      <c r="P221" t="str">
        <f>D221&amp;"-"&amp;F221&amp;"-"&amp;G221&amp;"-"&amp;E221&amp;"-"&amp;H221</f>
        <v>X2Pi-4.5-f-0-2</v>
      </c>
      <c r="Q221" t="str">
        <f>I221&amp;"-"&amp;K221&amp;"-"&amp;L221&amp;"-"&amp;J221&amp;"-"&amp;M221</f>
        <v>X2Pi-3.5-f-0-2</v>
      </c>
      <c r="R221">
        <f>B221+S221</f>
        <v>409.437407124</v>
      </c>
      <c r="S221">
        <f>_xlfn.IFNA(VLOOKUP(Q221,'MARVEL-X'!A$2:I$1400,7,FALSE),VLOOKUP(Q221,MARVEL!A$2:J$1522,10,FALSE))</f>
        <v>267.66093392400001</v>
      </c>
      <c r="T221">
        <f>IF(P221=P220,R221+T220,R221)</f>
        <v>409.437407124</v>
      </c>
      <c r="U221">
        <f>IF(P221=P220,1+U220,1)</f>
        <v>1</v>
      </c>
      <c r="V221">
        <f t="shared" si="3"/>
        <v>409.437407124</v>
      </c>
      <c r="W221" t="str">
        <f>IF(V221="","",IF(ABS(V221-R221)&gt;W$1,ABS(V221-R221),""))</f>
        <v/>
      </c>
      <c r="X221" t="str">
        <f>Y221&amp;"-"&amp;Z221&amp;"-"&amp;AC221&amp;"-"&amp;AD221&amp;"-"&amp;AG221</f>
        <v>4.5-f-X-0-1.5</v>
      </c>
      <c r="Y221">
        <f>F221</f>
        <v>4.5</v>
      </c>
      <c r="Z221" s="2" t="str">
        <f>G221</f>
        <v>f</v>
      </c>
      <c r="AA221">
        <f>_xlfn.IFNA(VLOOKUP(X221,'duo-out'!A$2:Q$5000,5,FALSE),E221+10*(H221-1)+1+_xlfn.IFNA(VLOOKUP(D221,states!A$2:C$10,3,FALSE),1))</f>
        <v>2</v>
      </c>
      <c r="AB221">
        <f>IF(V221="","",V221)</f>
        <v>409.437407124</v>
      </c>
      <c r="AC221" s="2" t="str">
        <f>_xlfn.IFNA(VLOOKUP(D221,states!A$2:C$10,2,FALSE),"XX")</f>
        <v>X</v>
      </c>
      <c r="AD221">
        <f>E221</f>
        <v>0</v>
      </c>
      <c r="AE221">
        <f>_xlfn.IFNA(VLOOKUP(D221,states!A$2:D$10,4,FALSE),0)</f>
        <v>1</v>
      </c>
      <c r="AF221">
        <v>0.5</v>
      </c>
      <c r="AG221">
        <f>IF(AE221=0,AF221,IF(AE221=1,IF(F221=0.5,0.5,IF(H221=1,0.5,1.5)),IF(F221=0.5,0.5,IF(H221=1,2.5,1.5))))</f>
        <v>1.5</v>
      </c>
      <c r="AH221" s="7">
        <f>IF(AC221="XX",0,1/C221^(1/5)*IF(E221=0,100,1)/(E221+1)^(1/4))</f>
        <v>785.87738543257285</v>
      </c>
    </row>
    <row r="222" spans="1:34">
      <c r="A222">
        <v>1637</v>
      </c>
      <c r="B222" s="1">
        <v>2581.58</v>
      </c>
      <c r="C222" s="6">
        <v>5.0000000000000001E-3</v>
      </c>
      <c r="D222" t="s">
        <v>0</v>
      </c>
      <c r="E222">
        <v>1</v>
      </c>
      <c r="F222">
        <v>4.5</v>
      </c>
      <c r="G222" t="s">
        <v>2</v>
      </c>
      <c r="H222">
        <v>1</v>
      </c>
      <c r="I222" t="s">
        <v>0</v>
      </c>
      <c r="J222">
        <v>0</v>
      </c>
      <c r="K222">
        <v>5.5</v>
      </c>
      <c r="L222" t="s">
        <v>2</v>
      </c>
      <c r="M222">
        <v>1</v>
      </c>
      <c r="N222" t="s">
        <v>1693</v>
      </c>
      <c r="O222">
        <v>1</v>
      </c>
      <c r="P222" t="str">
        <f>D222&amp;"-"&amp;F222&amp;"-"&amp;G222&amp;"-"&amp;E222&amp;"-"&amp;H222</f>
        <v>X2Pi-4.5-f-1-1</v>
      </c>
      <c r="Q222" t="str">
        <f>I222&amp;"-"&amp;K222&amp;"-"&amp;L222&amp;"-"&amp;J222&amp;"-"&amp;M222</f>
        <v>X2Pi-5.5-f-0-1</v>
      </c>
      <c r="R222">
        <f>B222+S222</f>
        <v>2992.366010875</v>
      </c>
      <c r="S222">
        <f>_xlfn.IFNA(VLOOKUP(Q222,'MARVEL-X'!A$2:I$1400,7,FALSE),VLOOKUP(Q222,MARVEL!A$2:J$1522,10,FALSE))</f>
        <v>410.78601087499999</v>
      </c>
      <c r="T222">
        <f>IF(P222=P221,R222+T221,R222)</f>
        <v>2992.366010875</v>
      </c>
      <c r="U222">
        <f>IF(P222=P221,1+U221,1)</f>
        <v>1</v>
      </c>
      <c r="V222" t="str">
        <f t="shared" si="3"/>
        <v/>
      </c>
      <c r="W222" t="str">
        <f>IF(V222="","",IF(ABS(V222-R222)&gt;W$1,ABS(V222-R222),""))</f>
        <v/>
      </c>
      <c r="X222" t="str">
        <f>Y222&amp;"-"&amp;Z222&amp;"-"&amp;AC222&amp;"-"&amp;AD222&amp;"-"&amp;AG222</f>
        <v>4.5-f-X-1-0.5</v>
      </c>
      <c r="Y222">
        <f>F222</f>
        <v>4.5</v>
      </c>
      <c r="Z222" s="2" t="str">
        <f>G222</f>
        <v>f</v>
      </c>
      <c r="AA222">
        <f>_xlfn.IFNA(VLOOKUP(X222,'duo-out'!A$2:Q$5000,5,FALSE),E222+10*(H222-1)+1+_xlfn.IFNA(VLOOKUP(D222,states!A$2:C$10,3,FALSE),1))</f>
        <v>3</v>
      </c>
      <c r="AB222" t="str">
        <f>IF(V222="","",V222)</f>
        <v/>
      </c>
      <c r="AC222" s="2" t="str">
        <f>_xlfn.IFNA(VLOOKUP(D222,states!A$2:C$10,2,FALSE),"XX")</f>
        <v>X</v>
      </c>
      <c r="AD222">
        <f>E222</f>
        <v>1</v>
      </c>
      <c r="AE222">
        <f>_xlfn.IFNA(VLOOKUP(D222,states!A$2:D$10,4,FALSE),0)</f>
        <v>1</v>
      </c>
      <c r="AF222">
        <v>0.5</v>
      </c>
      <c r="AG222">
        <f>IF(AE222=0,AF222,IF(AE222=1,IF(F222=0.5,0.5,IF(H222=1,0.5,1.5)),IF(F222=0.5,0.5,IF(H222=1,2.5,1.5))))</f>
        <v>0.5</v>
      </c>
      <c r="AH222" s="7">
        <f>IF(AC222="XX",0,1/C222^(1/5)*IF(E222=0,100,1)/(E222+1)^(1/4))</f>
        <v>2.4263223583284943</v>
      </c>
    </row>
    <row r="223" spans="1:34">
      <c r="A223">
        <v>1602</v>
      </c>
      <c r="B223" s="1">
        <v>2834.9739</v>
      </c>
      <c r="C223" s="6">
        <v>5.0000000000000001E-3</v>
      </c>
      <c r="D223" t="s">
        <v>0</v>
      </c>
      <c r="E223">
        <v>1</v>
      </c>
      <c r="F223">
        <v>4.5</v>
      </c>
      <c r="G223" t="s">
        <v>2</v>
      </c>
      <c r="H223">
        <v>1</v>
      </c>
      <c r="I223" t="s">
        <v>0</v>
      </c>
      <c r="J223">
        <v>0</v>
      </c>
      <c r="K223">
        <v>3.5</v>
      </c>
      <c r="L223" t="s">
        <v>2</v>
      </c>
      <c r="M223">
        <v>1</v>
      </c>
      <c r="N223" t="s">
        <v>1658</v>
      </c>
      <c r="O223">
        <v>1</v>
      </c>
      <c r="P223" t="str">
        <f>D223&amp;"-"&amp;F223&amp;"-"&amp;G223&amp;"-"&amp;E223&amp;"-"&amp;H223</f>
        <v>X2Pi-4.5-f-1-1</v>
      </c>
      <c r="Q223" t="str">
        <f>I223&amp;"-"&amp;K223&amp;"-"&amp;L223&amp;"-"&amp;J223&amp;"-"&amp;M223</f>
        <v>X2Pi-3.5-f-0-1</v>
      </c>
      <c r="R223">
        <f>B223+S223</f>
        <v>2992.3661518509998</v>
      </c>
      <c r="S223">
        <f>_xlfn.IFNA(VLOOKUP(Q223,'MARVEL-X'!A$2:I$1400,7,FALSE),VLOOKUP(Q223,MARVEL!A$2:J$1522,10,FALSE))</f>
        <v>157.392251851</v>
      </c>
      <c r="T223">
        <f>IF(P223=P222,R223+T222,R223)</f>
        <v>5984.7321627259998</v>
      </c>
      <c r="U223">
        <f>IF(P223=P222,1+U222,1)</f>
        <v>2</v>
      </c>
      <c r="V223" t="str">
        <f t="shared" si="3"/>
        <v/>
      </c>
      <c r="W223" t="str">
        <f>IF(V223="","",IF(ABS(V223-R223)&gt;W$1,ABS(V223-R223),""))</f>
        <v/>
      </c>
      <c r="X223" t="str">
        <f>Y223&amp;"-"&amp;Z223&amp;"-"&amp;AC223&amp;"-"&amp;AD223&amp;"-"&amp;AG223</f>
        <v>4.5-f-X-1-0.5</v>
      </c>
      <c r="Y223">
        <f>F223</f>
        <v>4.5</v>
      </c>
      <c r="Z223" s="2" t="str">
        <f>G223</f>
        <v>f</v>
      </c>
      <c r="AA223">
        <f>_xlfn.IFNA(VLOOKUP(X223,'duo-out'!A$2:Q$5000,5,FALSE),E223+10*(H223-1)+1+_xlfn.IFNA(VLOOKUP(D223,states!A$2:C$10,3,FALSE),1))</f>
        <v>3</v>
      </c>
      <c r="AB223" t="str">
        <f>IF(V223="","",V223)</f>
        <v/>
      </c>
      <c r="AC223" s="2" t="str">
        <f>_xlfn.IFNA(VLOOKUP(D223,states!A$2:C$10,2,FALSE),"XX")</f>
        <v>X</v>
      </c>
      <c r="AD223">
        <f>E223</f>
        <v>1</v>
      </c>
      <c r="AE223">
        <f>_xlfn.IFNA(VLOOKUP(D223,states!A$2:D$10,4,FALSE),0)</f>
        <v>1</v>
      </c>
      <c r="AF223">
        <v>0.5</v>
      </c>
      <c r="AG223">
        <f>IF(AE223=0,AF223,IF(AE223=1,IF(F223=0.5,0.5,IF(H223=1,0.5,1.5)),IF(F223=0.5,0.5,IF(H223=1,2.5,1.5))))</f>
        <v>0.5</v>
      </c>
      <c r="AH223" s="7">
        <f>IF(AC223="XX",0,1/C223^(1/5)*IF(E223=0,100,1)/(E223+1)^(1/4))</f>
        <v>2.4263223583284943</v>
      </c>
    </row>
    <row r="224" spans="1:34">
      <c r="A224">
        <v>1914</v>
      </c>
      <c r="B224" s="1">
        <v>2581.5799000000002</v>
      </c>
      <c r="C224" s="6">
        <v>1E-3</v>
      </c>
      <c r="D224" t="s">
        <v>0</v>
      </c>
      <c r="E224">
        <v>1</v>
      </c>
      <c r="F224">
        <v>4.5</v>
      </c>
      <c r="G224" t="s">
        <v>2</v>
      </c>
      <c r="H224">
        <v>1</v>
      </c>
      <c r="I224" t="s">
        <v>0</v>
      </c>
      <c r="J224">
        <v>0</v>
      </c>
      <c r="K224">
        <v>5.5</v>
      </c>
      <c r="L224" t="s">
        <v>2</v>
      </c>
      <c r="M224">
        <v>1</v>
      </c>
      <c r="N224" t="s">
        <v>1970</v>
      </c>
      <c r="O224">
        <v>1</v>
      </c>
      <c r="P224" t="str">
        <f>D224&amp;"-"&amp;F224&amp;"-"&amp;G224&amp;"-"&amp;E224&amp;"-"&amp;H224</f>
        <v>X2Pi-4.5-f-1-1</v>
      </c>
      <c r="Q224" t="str">
        <f>I224&amp;"-"&amp;K224&amp;"-"&amp;L224&amp;"-"&amp;J224&amp;"-"&amp;M224</f>
        <v>X2Pi-5.5-f-0-1</v>
      </c>
      <c r="R224">
        <f>B224+S224</f>
        <v>2992.3659108750003</v>
      </c>
      <c r="S224">
        <f>_xlfn.IFNA(VLOOKUP(Q224,'MARVEL-X'!A$2:I$1400,7,FALSE),VLOOKUP(Q224,MARVEL!A$2:J$1522,10,FALSE))</f>
        <v>410.78601087499999</v>
      </c>
      <c r="T224">
        <f>IF(P224=P223,R224+T223,R224)</f>
        <v>8977.0980736010006</v>
      </c>
      <c r="U224">
        <f>IF(P224=P223,1+U223,1)</f>
        <v>3</v>
      </c>
      <c r="V224" t="str">
        <f t="shared" si="3"/>
        <v/>
      </c>
      <c r="W224" t="str">
        <f>IF(V224="","",IF(ABS(V224-R224)&gt;W$1,ABS(V224-R224),""))</f>
        <v/>
      </c>
      <c r="X224" t="str">
        <f>Y224&amp;"-"&amp;Z224&amp;"-"&amp;AC224&amp;"-"&amp;AD224&amp;"-"&amp;AG224</f>
        <v>4.5-f-X-1-0.5</v>
      </c>
      <c r="Y224">
        <f>F224</f>
        <v>4.5</v>
      </c>
      <c r="Z224" s="2" t="str">
        <f>G224</f>
        <v>f</v>
      </c>
      <c r="AA224">
        <f>_xlfn.IFNA(VLOOKUP(X224,'duo-out'!A$2:Q$5000,5,FALSE),E224+10*(H224-1)+1+_xlfn.IFNA(VLOOKUP(D224,states!A$2:C$10,3,FALSE),1))</f>
        <v>3</v>
      </c>
      <c r="AB224" t="str">
        <f>IF(V224="","",V224)</f>
        <v/>
      </c>
      <c r="AC224" s="2" t="str">
        <f>_xlfn.IFNA(VLOOKUP(D224,states!A$2:C$10,2,FALSE),"XX")</f>
        <v>X</v>
      </c>
      <c r="AD224">
        <f>E224</f>
        <v>1</v>
      </c>
      <c r="AE224">
        <f>_xlfn.IFNA(VLOOKUP(D224,states!A$2:D$10,4,FALSE),0)</f>
        <v>1</v>
      </c>
      <c r="AF224">
        <v>0.5</v>
      </c>
      <c r="AG224">
        <f>IF(AE224=0,AF224,IF(AE224=1,IF(F224=0.5,0.5,IF(H224=1,0.5,1.5)),IF(F224=0.5,0.5,IF(H224=1,2.5,1.5))))</f>
        <v>0.5</v>
      </c>
      <c r="AH224" s="7">
        <f>IF(AC224="XX",0,1/C224^(1/5)*IF(E224=0,100,1)/(E224+1)^(1/4))</f>
        <v>3.34766892605235</v>
      </c>
    </row>
    <row r="225" spans="1:34">
      <c r="A225">
        <v>1941</v>
      </c>
      <c r="B225" s="1">
        <v>2834.9738000000002</v>
      </c>
      <c r="C225" s="6">
        <v>1E-3</v>
      </c>
      <c r="D225" t="s">
        <v>0</v>
      </c>
      <c r="E225">
        <v>1</v>
      </c>
      <c r="F225">
        <v>4.5</v>
      </c>
      <c r="G225" t="s">
        <v>2</v>
      </c>
      <c r="H225">
        <v>1</v>
      </c>
      <c r="I225" t="s">
        <v>0</v>
      </c>
      <c r="J225">
        <v>0</v>
      </c>
      <c r="K225">
        <v>3.5</v>
      </c>
      <c r="L225" t="s">
        <v>2</v>
      </c>
      <c r="M225">
        <v>1</v>
      </c>
      <c r="N225" t="s">
        <v>1997</v>
      </c>
      <c r="O225">
        <v>1</v>
      </c>
      <c r="P225" t="str">
        <f>D225&amp;"-"&amp;F225&amp;"-"&amp;G225&amp;"-"&amp;E225&amp;"-"&amp;H225</f>
        <v>X2Pi-4.5-f-1-1</v>
      </c>
      <c r="Q225" t="str">
        <f>I225&amp;"-"&amp;K225&amp;"-"&amp;L225&amp;"-"&amp;J225&amp;"-"&amp;M225</f>
        <v>X2Pi-3.5-f-0-1</v>
      </c>
      <c r="R225">
        <f>B225+S225</f>
        <v>2992.3660518510001</v>
      </c>
      <c r="S225">
        <f>_xlfn.IFNA(VLOOKUP(Q225,'MARVEL-X'!A$2:I$1400,7,FALSE),VLOOKUP(Q225,MARVEL!A$2:J$1522,10,FALSE))</f>
        <v>157.392251851</v>
      </c>
      <c r="T225">
        <f>IF(P225=P224,R225+T224,R225)</f>
        <v>11969.464125452001</v>
      </c>
      <c r="U225">
        <f>IF(P225=P224,1+U224,1)</f>
        <v>4</v>
      </c>
      <c r="V225" t="str">
        <f t="shared" si="3"/>
        <v/>
      </c>
      <c r="W225" t="str">
        <f>IF(V225="","",IF(ABS(V225-R225)&gt;W$1,ABS(V225-R225),""))</f>
        <v/>
      </c>
      <c r="X225" t="str">
        <f>Y225&amp;"-"&amp;Z225&amp;"-"&amp;AC225&amp;"-"&amp;AD225&amp;"-"&amp;AG225</f>
        <v>4.5-f-X-1-0.5</v>
      </c>
      <c r="Y225">
        <f>F225</f>
        <v>4.5</v>
      </c>
      <c r="Z225" s="2" t="str">
        <f>G225</f>
        <v>f</v>
      </c>
      <c r="AA225">
        <f>_xlfn.IFNA(VLOOKUP(X225,'duo-out'!A$2:Q$5000,5,FALSE),E225+10*(H225-1)+1+_xlfn.IFNA(VLOOKUP(D225,states!A$2:C$10,3,FALSE),1))</f>
        <v>3</v>
      </c>
      <c r="AB225" t="str">
        <f>IF(V225="","",V225)</f>
        <v/>
      </c>
      <c r="AC225" s="2" t="str">
        <f>_xlfn.IFNA(VLOOKUP(D225,states!A$2:C$10,2,FALSE),"XX")</f>
        <v>X</v>
      </c>
      <c r="AD225">
        <f>E225</f>
        <v>1</v>
      </c>
      <c r="AE225">
        <f>_xlfn.IFNA(VLOOKUP(D225,states!A$2:D$10,4,FALSE),0)</f>
        <v>1</v>
      </c>
      <c r="AF225">
        <v>0.5</v>
      </c>
      <c r="AG225">
        <f>IF(AE225=0,AF225,IF(AE225=1,IF(F225=0.5,0.5,IF(H225=1,0.5,1.5)),IF(F225=0.5,0.5,IF(H225=1,2.5,1.5))))</f>
        <v>0.5</v>
      </c>
      <c r="AH225" s="7">
        <f>IF(AC225="XX",0,1/C225^(1/5)*IF(E225=0,100,1)/(E225+1)^(1/4))</f>
        <v>3.34766892605235</v>
      </c>
    </row>
    <row r="226" spans="1:34">
      <c r="A226">
        <v>2405</v>
      </c>
      <c r="B226" s="1">
        <v>2721.66</v>
      </c>
      <c r="C226" s="6">
        <v>0.02</v>
      </c>
      <c r="D226" t="s">
        <v>0</v>
      </c>
      <c r="E226">
        <v>1</v>
      </c>
      <c r="F226">
        <v>4.5</v>
      </c>
      <c r="G226" t="s">
        <v>2</v>
      </c>
      <c r="H226">
        <v>1</v>
      </c>
      <c r="I226" t="s">
        <v>0</v>
      </c>
      <c r="J226">
        <v>0</v>
      </c>
      <c r="K226">
        <v>4.5</v>
      </c>
      <c r="L226" t="s">
        <v>1</v>
      </c>
      <c r="M226">
        <v>1</v>
      </c>
      <c r="N226" t="s">
        <v>2461</v>
      </c>
      <c r="O226">
        <v>1</v>
      </c>
      <c r="P226" t="str">
        <f>D226&amp;"-"&amp;F226&amp;"-"&amp;G226&amp;"-"&amp;E226&amp;"-"&amp;H226</f>
        <v>X2Pi-4.5-f-1-1</v>
      </c>
      <c r="Q226" t="str">
        <f>I226&amp;"-"&amp;K226&amp;"-"&amp;L226&amp;"-"&amp;J226&amp;"-"&amp;M226</f>
        <v>X2Pi-4.5-e-0-1</v>
      </c>
      <c r="R226">
        <f>B226+S226</f>
        <v>2992.3551861729998</v>
      </c>
      <c r="S226">
        <f>_xlfn.IFNA(VLOOKUP(Q226,'MARVEL-X'!A$2:I$1400,7,FALSE),VLOOKUP(Q226,MARVEL!A$2:J$1522,10,FALSE))</f>
        <v>270.69518617300002</v>
      </c>
      <c r="T226">
        <f>IF(P226=P225,R226+T225,R226)</f>
        <v>14961.819311625</v>
      </c>
      <c r="U226">
        <f>IF(P226=P225,1+U225,1)</f>
        <v>5</v>
      </c>
      <c r="V226">
        <f t="shared" si="3"/>
        <v>2992.3638623249999</v>
      </c>
      <c r="W226" t="str">
        <f>IF(V226="","",IF(ABS(V226-R226)&gt;W$1,ABS(V226-R226),""))</f>
        <v/>
      </c>
      <c r="X226" t="str">
        <f>Y226&amp;"-"&amp;Z226&amp;"-"&amp;AC226&amp;"-"&amp;AD226&amp;"-"&amp;AG226</f>
        <v>4.5-f-X-1-0.5</v>
      </c>
      <c r="Y226">
        <f>F226</f>
        <v>4.5</v>
      </c>
      <c r="Z226" s="2" t="str">
        <f>G226</f>
        <v>f</v>
      </c>
      <c r="AA226">
        <f>_xlfn.IFNA(VLOOKUP(X226,'duo-out'!A$2:Q$5000,5,FALSE),E226+10*(H226-1)+1+_xlfn.IFNA(VLOOKUP(D226,states!A$2:C$10,3,FALSE),1))</f>
        <v>3</v>
      </c>
      <c r="AB226">
        <f>IF(V226="","",V226)</f>
        <v>2992.3638623249999</v>
      </c>
      <c r="AC226" s="2" t="str">
        <f>_xlfn.IFNA(VLOOKUP(D226,states!A$2:C$10,2,FALSE),"XX")</f>
        <v>X</v>
      </c>
      <c r="AD226">
        <f>E226</f>
        <v>1</v>
      </c>
      <c r="AE226">
        <f>_xlfn.IFNA(VLOOKUP(D226,states!A$2:D$10,4,FALSE),0)</f>
        <v>1</v>
      </c>
      <c r="AF226">
        <v>0.5</v>
      </c>
      <c r="AG226">
        <f>IF(AE226=0,AF226,IF(AE226=1,IF(F226=0.5,0.5,IF(H226=1,0.5,1.5)),IF(F226=0.5,0.5,IF(H226=1,2.5,1.5))))</f>
        <v>0.5</v>
      </c>
      <c r="AH226" s="7">
        <f>IF(AC226="XX",0,1/C226^(1/5)*IF(E226=0,100,1)/(E226+1)^(1/4))</f>
        <v>1.8388084971065388</v>
      </c>
    </row>
    <row r="227" spans="1:34">
      <c r="A227">
        <v>1654</v>
      </c>
      <c r="B227" s="1">
        <v>2547.5684999999999</v>
      </c>
      <c r="C227" s="6">
        <v>5.0000000000000001E-3</v>
      </c>
      <c r="D227" t="s">
        <v>0</v>
      </c>
      <c r="E227">
        <v>1</v>
      </c>
      <c r="F227">
        <v>4.5</v>
      </c>
      <c r="G227" t="s">
        <v>2</v>
      </c>
      <c r="H227">
        <v>2</v>
      </c>
      <c r="I227" t="s">
        <v>0</v>
      </c>
      <c r="J227">
        <v>0</v>
      </c>
      <c r="K227">
        <v>5.5</v>
      </c>
      <c r="L227" t="s">
        <v>2</v>
      </c>
      <c r="M227">
        <v>2</v>
      </c>
      <c r="N227" t="s">
        <v>1710</v>
      </c>
      <c r="O227">
        <v>1</v>
      </c>
      <c r="P227" t="str">
        <f>D227&amp;"-"&amp;F227&amp;"-"&amp;G227&amp;"-"&amp;E227&amp;"-"&amp;H227</f>
        <v>X2Pi-4.5-f-1-2</v>
      </c>
      <c r="Q227" t="str">
        <f>I227&amp;"-"&amp;K227&amp;"-"&amp;L227&amp;"-"&amp;J227&amp;"-"&amp;M227</f>
        <v>X2Pi-5.5-f-0-2</v>
      </c>
      <c r="R227">
        <f>B227+S227</f>
        <v>3126.549385584</v>
      </c>
      <c r="S227">
        <f>_xlfn.IFNA(VLOOKUP(Q227,'MARVEL-X'!A$2:I$1400,7,FALSE),VLOOKUP(Q227,MARVEL!A$2:J$1522,10,FALSE))</f>
        <v>578.98088558400002</v>
      </c>
      <c r="T227">
        <f>IF(P227=P226,R227+T226,R227)</f>
        <v>3126.549385584</v>
      </c>
      <c r="U227">
        <f>IF(P227=P226,1+U226,1)</f>
        <v>1</v>
      </c>
      <c r="V227" t="str">
        <f t="shared" si="3"/>
        <v/>
      </c>
      <c r="W227" t="str">
        <f>IF(V227="","",IF(ABS(V227-R227)&gt;W$1,ABS(V227-R227),""))</f>
        <v/>
      </c>
      <c r="X227" t="str">
        <f>Y227&amp;"-"&amp;Z227&amp;"-"&amp;AC227&amp;"-"&amp;AD227&amp;"-"&amp;AG227</f>
        <v>4.5-f-X-1-1.5</v>
      </c>
      <c r="Y227">
        <f>F227</f>
        <v>4.5</v>
      </c>
      <c r="Z227" s="2" t="str">
        <f>G227</f>
        <v>f</v>
      </c>
      <c r="AA227">
        <f>_xlfn.IFNA(VLOOKUP(X227,'duo-out'!A$2:Q$5000,5,FALSE),E227+10*(H227-1)+1+_xlfn.IFNA(VLOOKUP(D227,states!A$2:C$10,3,FALSE),1))</f>
        <v>4</v>
      </c>
      <c r="AB227" t="str">
        <f>IF(V227="","",V227)</f>
        <v/>
      </c>
      <c r="AC227" s="2" t="str">
        <f>_xlfn.IFNA(VLOOKUP(D227,states!A$2:C$10,2,FALSE),"XX")</f>
        <v>X</v>
      </c>
      <c r="AD227">
        <f>E227</f>
        <v>1</v>
      </c>
      <c r="AE227">
        <f>_xlfn.IFNA(VLOOKUP(D227,states!A$2:D$10,4,FALSE),0)</f>
        <v>1</v>
      </c>
      <c r="AF227">
        <v>0.5</v>
      </c>
      <c r="AG227">
        <f>IF(AE227=0,AF227,IF(AE227=1,IF(F227=0.5,0.5,IF(H227=1,0.5,1.5)),IF(F227=0.5,0.5,IF(H227=1,2.5,1.5))))</f>
        <v>1.5</v>
      </c>
      <c r="AH227" s="7">
        <f>IF(AC227="XX",0,1/C227^(1/5)*IF(E227=0,100,1)/(E227+1)^(1/4))</f>
        <v>2.4263223583284943</v>
      </c>
    </row>
    <row r="228" spans="1:34">
      <c r="A228">
        <v>1621</v>
      </c>
      <c r="B228" s="1">
        <v>2858.8868000000002</v>
      </c>
      <c r="C228" s="6">
        <v>5.0000000000000001E-3</v>
      </c>
      <c r="D228" t="s">
        <v>0</v>
      </c>
      <c r="E228">
        <v>1</v>
      </c>
      <c r="F228">
        <v>4.5</v>
      </c>
      <c r="G228" t="s">
        <v>2</v>
      </c>
      <c r="H228">
        <v>2</v>
      </c>
      <c r="I228" t="s">
        <v>0</v>
      </c>
      <c r="J228">
        <v>0</v>
      </c>
      <c r="K228">
        <v>3.5</v>
      </c>
      <c r="L228" t="s">
        <v>2</v>
      </c>
      <c r="M228">
        <v>2</v>
      </c>
      <c r="N228" t="s">
        <v>1677</v>
      </c>
      <c r="O228">
        <v>1</v>
      </c>
      <c r="P228" t="str">
        <f>D228&amp;"-"&amp;F228&amp;"-"&amp;G228&amp;"-"&amp;E228&amp;"-"&amp;H228</f>
        <v>X2Pi-4.5-f-1-2</v>
      </c>
      <c r="Q228" t="str">
        <f>I228&amp;"-"&amp;K228&amp;"-"&amp;L228&amp;"-"&amp;J228&amp;"-"&amp;M228</f>
        <v>X2Pi-3.5-f-0-2</v>
      </c>
      <c r="R228">
        <f>B228+S228</f>
        <v>3126.5477339240001</v>
      </c>
      <c r="S228">
        <f>_xlfn.IFNA(VLOOKUP(Q228,'MARVEL-X'!A$2:I$1400,7,FALSE),VLOOKUP(Q228,MARVEL!A$2:J$1522,10,FALSE))</f>
        <v>267.66093392400001</v>
      </c>
      <c r="T228">
        <f>IF(P228=P227,R228+T227,R228)</f>
        <v>6253.0971195080001</v>
      </c>
      <c r="U228">
        <f>IF(P228=P227,1+U227,1)</f>
        <v>2</v>
      </c>
      <c r="V228" t="str">
        <f t="shared" si="3"/>
        <v/>
      </c>
      <c r="W228" t="str">
        <f>IF(V228="","",IF(ABS(V228-R228)&gt;W$1,ABS(V228-R228),""))</f>
        <v/>
      </c>
      <c r="X228" t="str">
        <f>Y228&amp;"-"&amp;Z228&amp;"-"&amp;AC228&amp;"-"&amp;AD228&amp;"-"&amp;AG228</f>
        <v>4.5-f-X-1-1.5</v>
      </c>
      <c r="Y228">
        <f>F228</f>
        <v>4.5</v>
      </c>
      <c r="Z228" s="2" t="str">
        <f>G228</f>
        <v>f</v>
      </c>
      <c r="AA228">
        <f>_xlfn.IFNA(VLOOKUP(X228,'duo-out'!A$2:Q$5000,5,FALSE),E228+10*(H228-1)+1+_xlfn.IFNA(VLOOKUP(D228,states!A$2:C$10,3,FALSE),1))</f>
        <v>4</v>
      </c>
      <c r="AB228" t="str">
        <f>IF(V228="","",V228)</f>
        <v/>
      </c>
      <c r="AC228" s="2" t="str">
        <f>_xlfn.IFNA(VLOOKUP(D228,states!A$2:C$10,2,FALSE),"XX")</f>
        <v>X</v>
      </c>
      <c r="AD228">
        <f>E228</f>
        <v>1</v>
      </c>
      <c r="AE228">
        <f>_xlfn.IFNA(VLOOKUP(D228,states!A$2:D$10,4,FALSE),0)</f>
        <v>1</v>
      </c>
      <c r="AF228">
        <v>0.5</v>
      </c>
      <c r="AG228">
        <f>IF(AE228=0,AF228,IF(AE228=1,IF(F228=0.5,0.5,IF(H228=1,0.5,1.5)),IF(F228=0.5,0.5,IF(H228=1,2.5,1.5))))</f>
        <v>1.5</v>
      </c>
      <c r="AH228" s="7">
        <f>IF(AC228="XX",0,1/C228^(1/5)*IF(E228=0,100,1)/(E228+1)^(1/4))</f>
        <v>2.4263223583284943</v>
      </c>
    </row>
    <row r="229" spans="1:34">
      <c r="A229">
        <v>1948</v>
      </c>
      <c r="B229" s="1">
        <v>2858.8858</v>
      </c>
      <c r="C229" s="6">
        <v>1E-3</v>
      </c>
      <c r="D229" t="s">
        <v>0</v>
      </c>
      <c r="E229">
        <v>1</v>
      </c>
      <c r="F229">
        <v>4.5</v>
      </c>
      <c r="G229" t="s">
        <v>2</v>
      </c>
      <c r="H229">
        <v>2</v>
      </c>
      <c r="I229" t="s">
        <v>0</v>
      </c>
      <c r="J229">
        <v>0</v>
      </c>
      <c r="K229">
        <v>3.5</v>
      </c>
      <c r="L229" t="s">
        <v>2</v>
      </c>
      <c r="M229">
        <v>2</v>
      </c>
      <c r="N229" t="s">
        <v>2004</v>
      </c>
      <c r="O229">
        <v>1</v>
      </c>
      <c r="P229" t="str">
        <f>D229&amp;"-"&amp;F229&amp;"-"&amp;G229&amp;"-"&amp;E229&amp;"-"&amp;H229</f>
        <v>X2Pi-4.5-f-1-2</v>
      </c>
      <c r="Q229" t="str">
        <f>I229&amp;"-"&amp;K229&amp;"-"&amp;L229&amp;"-"&amp;J229&amp;"-"&amp;M229</f>
        <v>X2Pi-3.5-f-0-2</v>
      </c>
      <c r="R229">
        <f>B229+S229</f>
        <v>3126.5467339239999</v>
      </c>
      <c r="S229">
        <f>_xlfn.IFNA(VLOOKUP(Q229,'MARVEL-X'!A$2:I$1400,7,FALSE),VLOOKUP(Q229,MARVEL!A$2:J$1522,10,FALSE))</f>
        <v>267.66093392400001</v>
      </c>
      <c r="T229">
        <f>IF(P229=P228,R229+T228,R229)</f>
        <v>9379.6438534320005</v>
      </c>
      <c r="U229">
        <f>IF(P229=P228,1+U228,1)</f>
        <v>3</v>
      </c>
      <c r="V229" t="str">
        <f t="shared" si="3"/>
        <v/>
      </c>
      <c r="W229" t="str">
        <f>IF(V229="","",IF(ABS(V229-R229)&gt;W$1,ABS(V229-R229),""))</f>
        <v/>
      </c>
      <c r="X229" t="str">
        <f>Y229&amp;"-"&amp;Z229&amp;"-"&amp;AC229&amp;"-"&amp;AD229&amp;"-"&amp;AG229</f>
        <v>4.5-f-X-1-1.5</v>
      </c>
      <c r="Y229">
        <f>F229</f>
        <v>4.5</v>
      </c>
      <c r="Z229" s="2" t="str">
        <f>G229</f>
        <v>f</v>
      </c>
      <c r="AA229">
        <f>_xlfn.IFNA(VLOOKUP(X229,'duo-out'!A$2:Q$5000,5,FALSE),E229+10*(H229-1)+1+_xlfn.IFNA(VLOOKUP(D229,states!A$2:C$10,3,FALSE),1))</f>
        <v>4</v>
      </c>
      <c r="AB229" t="str">
        <f>IF(V229="","",V229)</f>
        <v/>
      </c>
      <c r="AC229" s="2" t="str">
        <f>_xlfn.IFNA(VLOOKUP(D229,states!A$2:C$10,2,FALSE),"XX")</f>
        <v>X</v>
      </c>
      <c r="AD229">
        <f>E229</f>
        <v>1</v>
      </c>
      <c r="AE229">
        <f>_xlfn.IFNA(VLOOKUP(D229,states!A$2:D$10,4,FALSE),0)</f>
        <v>1</v>
      </c>
      <c r="AF229">
        <v>0.5</v>
      </c>
      <c r="AG229">
        <f>IF(AE229=0,AF229,IF(AE229=1,IF(F229=0.5,0.5,IF(H229=1,0.5,1.5)),IF(F229=0.5,0.5,IF(H229=1,2.5,1.5))))</f>
        <v>1.5</v>
      </c>
      <c r="AH229" s="7">
        <f>IF(AC229="XX",0,1/C229^(1/5)*IF(E229=0,100,1)/(E229+1)^(1/4))</f>
        <v>3.34766892605235</v>
      </c>
    </row>
    <row r="230" spans="1:34">
      <c r="A230">
        <v>2416</v>
      </c>
      <c r="B230" s="1">
        <v>2718.3220000000001</v>
      </c>
      <c r="C230" s="6">
        <v>0.02</v>
      </c>
      <c r="D230" t="s">
        <v>0</v>
      </c>
      <c r="E230">
        <v>1</v>
      </c>
      <c r="F230">
        <v>4.5</v>
      </c>
      <c r="G230" t="s">
        <v>2</v>
      </c>
      <c r="H230">
        <v>2</v>
      </c>
      <c r="I230" t="s">
        <v>0</v>
      </c>
      <c r="J230">
        <v>0</v>
      </c>
      <c r="K230">
        <v>4.5</v>
      </c>
      <c r="L230" t="s">
        <v>1</v>
      </c>
      <c r="M230">
        <v>2</v>
      </c>
      <c r="N230" t="s">
        <v>2472</v>
      </c>
      <c r="O230">
        <v>1</v>
      </c>
      <c r="P230" t="str">
        <f>D230&amp;"-"&amp;F230&amp;"-"&amp;G230&amp;"-"&amp;E230&amp;"-"&amp;H230</f>
        <v>X2Pi-4.5-f-1-2</v>
      </c>
      <c r="Q230" t="str">
        <f>I230&amp;"-"&amp;K230&amp;"-"&amp;L230&amp;"-"&amp;J230&amp;"-"&amp;M230</f>
        <v>X2Pi-4.5-e-0-2</v>
      </c>
      <c r="R230">
        <f>B230+S230</f>
        <v>3126.549953531</v>
      </c>
      <c r="S230">
        <f>_xlfn.IFNA(VLOOKUP(Q230,'MARVEL-X'!A$2:I$1400,7,FALSE),VLOOKUP(Q230,MARVEL!A$2:J$1522,10,FALSE))</f>
        <v>408.22795353100003</v>
      </c>
      <c r="T230">
        <f>IF(P230=P229,R230+T229,R230)</f>
        <v>12506.193806963001</v>
      </c>
      <c r="U230">
        <f>IF(P230=P229,1+U229,1)</f>
        <v>4</v>
      </c>
      <c r="V230">
        <f t="shared" si="3"/>
        <v>3126.5484517407504</v>
      </c>
      <c r="W230" t="str">
        <f>IF(V230="","",IF(ABS(V230-R230)&gt;W$1,ABS(V230-R230),""))</f>
        <v/>
      </c>
      <c r="X230" t="str">
        <f>Y230&amp;"-"&amp;Z230&amp;"-"&amp;AC230&amp;"-"&amp;AD230&amp;"-"&amp;AG230</f>
        <v>4.5-f-X-1-1.5</v>
      </c>
      <c r="Y230">
        <f>F230</f>
        <v>4.5</v>
      </c>
      <c r="Z230" s="2" t="str">
        <f>G230</f>
        <v>f</v>
      </c>
      <c r="AA230">
        <f>_xlfn.IFNA(VLOOKUP(X230,'duo-out'!A$2:Q$5000,5,FALSE),E230+10*(H230-1)+1+_xlfn.IFNA(VLOOKUP(D230,states!A$2:C$10,3,FALSE),1))</f>
        <v>4</v>
      </c>
      <c r="AB230">
        <f>IF(V230="","",V230)</f>
        <v>3126.5484517407504</v>
      </c>
      <c r="AC230" s="2" t="str">
        <f>_xlfn.IFNA(VLOOKUP(D230,states!A$2:C$10,2,FALSE),"XX")</f>
        <v>X</v>
      </c>
      <c r="AD230">
        <f>E230</f>
        <v>1</v>
      </c>
      <c r="AE230">
        <f>_xlfn.IFNA(VLOOKUP(D230,states!A$2:D$10,4,FALSE),0)</f>
        <v>1</v>
      </c>
      <c r="AF230">
        <v>0.5</v>
      </c>
      <c r="AG230">
        <f>IF(AE230=0,AF230,IF(AE230=1,IF(F230=0.5,0.5,IF(H230=1,0.5,1.5)),IF(F230=0.5,0.5,IF(H230=1,2.5,1.5))))</f>
        <v>1.5</v>
      </c>
      <c r="AH230" s="7">
        <f>IF(AC230="XX",0,1/C230^(1/5)*IF(E230=0,100,1)/(E230+1)^(1/4))</f>
        <v>1.8388084971065388</v>
      </c>
    </row>
    <row r="231" spans="1:34">
      <c r="A231">
        <v>1669</v>
      </c>
      <c r="B231" s="1">
        <v>2704.7887000000001</v>
      </c>
      <c r="C231" s="6">
        <v>5.0000000000000001E-3</v>
      </c>
      <c r="D231" t="s">
        <v>0</v>
      </c>
      <c r="E231">
        <v>2</v>
      </c>
      <c r="F231">
        <v>4.5</v>
      </c>
      <c r="G231" t="s">
        <v>2</v>
      </c>
      <c r="H231">
        <v>1</v>
      </c>
      <c r="I231" t="s">
        <v>0</v>
      </c>
      <c r="J231">
        <v>1</v>
      </c>
      <c r="K231">
        <v>3.5</v>
      </c>
      <c r="L231" t="s">
        <v>2</v>
      </c>
      <c r="M231">
        <v>1</v>
      </c>
      <c r="N231" t="s">
        <v>1725</v>
      </c>
      <c r="O231">
        <v>1</v>
      </c>
      <c r="P231" t="str">
        <f>D231&amp;"-"&amp;F231&amp;"-"&amp;G231&amp;"-"&amp;E231&amp;"-"&amp;H231</f>
        <v>X2Pi-4.5-f-2-1</v>
      </c>
      <c r="Q231" t="str">
        <f>I231&amp;"-"&amp;K231&amp;"-"&amp;L231&amp;"-"&amp;J231&amp;"-"&amp;M231</f>
        <v>X2Pi-3.5-f-1-1</v>
      </c>
      <c r="R231">
        <f>B231+S231</f>
        <v>5588.7364051530003</v>
      </c>
      <c r="S231">
        <f>_xlfn.IFNA(VLOOKUP(Q231,'MARVEL-X'!A$2:I$1400,7,FALSE),VLOOKUP(Q231,MARVEL!A$2:J$1522,10,FALSE))</f>
        <v>2883.9477051529998</v>
      </c>
      <c r="T231">
        <f>IF(P231=P230,R231+T230,R231)</f>
        <v>5588.7364051530003</v>
      </c>
      <c r="U231">
        <f>IF(P231=P230,1+U230,1)</f>
        <v>1</v>
      </c>
      <c r="V231" t="str">
        <f t="shared" si="3"/>
        <v/>
      </c>
      <c r="W231" t="str">
        <f>IF(V231="","",IF(ABS(V231-R231)&gt;W$1,ABS(V231-R231),""))</f>
        <v/>
      </c>
      <c r="X231" t="str">
        <f>Y231&amp;"-"&amp;Z231&amp;"-"&amp;AC231&amp;"-"&amp;AD231&amp;"-"&amp;AG231</f>
        <v>4.5-f-X-2-0.5</v>
      </c>
      <c r="Y231">
        <f>F231</f>
        <v>4.5</v>
      </c>
      <c r="Z231" s="2" t="str">
        <f>G231</f>
        <v>f</v>
      </c>
      <c r="AA231">
        <f>_xlfn.IFNA(VLOOKUP(X231,'duo-out'!A$2:Q$5000,5,FALSE),E231+10*(H231-1)+1+_xlfn.IFNA(VLOOKUP(D231,states!A$2:C$10,3,FALSE),1))</f>
        <v>6</v>
      </c>
      <c r="AB231" t="str">
        <f>IF(V231="","",V231)</f>
        <v/>
      </c>
      <c r="AC231" s="2" t="str">
        <f>_xlfn.IFNA(VLOOKUP(D231,states!A$2:C$10,2,FALSE),"XX")</f>
        <v>X</v>
      </c>
      <c r="AD231">
        <f>E231</f>
        <v>2</v>
      </c>
      <c r="AE231">
        <f>_xlfn.IFNA(VLOOKUP(D231,states!A$2:D$10,4,FALSE),0)</f>
        <v>1</v>
      </c>
      <c r="AF231">
        <v>0.5</v>
      </c>
      <c r="AG231">
        <f>IF(AE231=0,AF231,IF(AE231=1,IF(F231=0.5,0.5,IF(H231=1,0.5,1.5)),IF(F231=0.5,0.5,IF(H231=1,2.5,1.5))))</f>
        <v>0.5</v>
      </c>
      <c r="AH231" s="7">
        <f>IF(AC231="XX",0,1/C231^(1/5)*IF(E231=0,100,1)/(E231+1)^(1/4))</f>
        <v>2.1924297443889911</v>
      </c>
    </row>
    <row r="232" spans="1:34">
      <c r="A232">
        <v>1703</v>
      </c>
      <c r="B232" s="1">
        <v>2460.8892000000001</v>
      </c>
      <c r="C232" s="6">
        <v>5.0000000000000001E-3</v>
      </c>
      <c r="D232" t="s">
        <v>0</v>
      </c>
      <c r="E232">
        <v>2</v>
      </c>
      <c r="F232">
        <v>4.5</v>
      </c>
      <c r="G232" t="s">
        <v>2</v>
      </c>
      <c r="H232">
        <v>1</v>
      </c>
      <c r="I232" t="s">
        <v>0</v>
      </c>
      <c r="J232">
        <v>1</v>
      </c>
      <c r="K232">
        <v>5.5</v>
      </c>
      <c r="L232" t="s">
        <v>2</v>
      </c>
      <c r="M232">
        <v>1</v>
      </c>
      <c r="N232" t="s">
        <v>1759</v>
      </c>
      <c r="O232">
        <v>1</v>
      </c>
      <c r="P232" t="str">
        <f>D232&amp;"-"&amp;F232&amp;"-"&amp;G232&amp;"-"&amp;E232&amp;"-"&amp;H232</f>
        <v>X2Pi-4.5-f-2-1</v>
      </c>
      <c r="Q232" t="str">
        <f>I232&amp;"-"&amp;K232&amp;"-"&amp;L232&amp;"-"&amp;J232&amp;"-"&amp;M232</f>
        <v>X2Pi-5.5-f-1-1</v>
      </c>
      <c r="R232">
        <f>B232+S232</f>
        <v>5588.7345268459994</v>
      </c>
      <c r="S232">
        <f>_xlfn.IFNA(VLOOKUP(Q232,'MARVEL-X'!A$2:I$1400,7,FALSE),VLOOKUP(Q232,MARVEL!A$2:J$1522,10,FALSE))</f>
        <v>3127.8453268459998</v>
      </c>
      <c r="T232">
        <f>IF(P232=P231,R232+T231,R232)</f>
        <v>11177.470931999</v>
      </c>
      <c r="U232">
        <f>IF(P232=P231,1+U231,1)</f>
        <v>2</v>
      </c>
      <c r="V232" t="str">
        <f t="shared" si="3"/>
        <v/>
      </c>
      <c r="W232" t="str">
        <f>IF(V232="","",IF(ABS(V232-R232)&gt;W$1,ABS(V232-R232),""))</f>
        <v/>
      </c>
      <c r="X232" t="str">
        <f>Y232&amp;"-"&amp;Z232&amp;"-"&amp;AC232&amp;"-"&amp;AD232&amp;"-"&amp;AG232</f>
        <v>4.5-f-X-2-0.5</v>
      </c>
      <c r="Y232">
        <f>F232</f>
        <v>4.5</v>
      </c>
      <c r="Z232" s="2" t="str">
        <f>G232</f>
        <v>f</v>
      </c>
      <c r="AA232">
        <f>_xlfn.IFNA(VLOOKUP(X232,'duo-out'!A$2:Q$5000,5,FALSE),E232+10*(H232-1)+1+_xlfn.IFNA(VLOOKUP(D232,states!A$2:C$10,3,FALSE),1))</f>
        <v>6</v>
      </c>
      <c r="AB232" t="str">
        <f>IF(V232="","",V232)</f>
        <v/>
      </c>
      <c r="AC232" s="2" t="str">
        <f>_xlfn.IFNA(VLOOKUP(D232,states!A$2:C$10,2,FALSE),"XX")</f>
        <v>X</v>
      </c>
      <c r="AD232">
        <f>E232</f>
        <v>2</v>
      </c>
      <c r="AE232">
        <f>_xlfn.IFNA(VLOOKUP(D232,states!A$2:D$10,4,FALSE),0)</f>
        <v>1</v>
      </c>
      <c r="AF232">
        <v>0.5</v>
      </c>
      <c r="AG232">
        <f>IF(AE232=0,AF232,IF(AE232=1,IF(F232=0.5,0.5,IF(H232=1,0.5,1.5)),IF(F232=0.5,0.5,IF(H232=1,2.5,1.5))))</f>
        <v>0.5</v>
      </c>
      <c r="AH232" s="7">
        <f>IF(AC232="XX",0,1/C232^(1/5)*IF(E232=0,100,1)/(E232+1)^(1/4))</f>
        <v>2.1924297443889911</v>
      </c>
    </row>
    <row r="233" spans="1:34">
      <c r="A233">
        <v>2454</v>
      </c>
      <c r="B233" s="1">
        <v>2595.7249999999999</v>
      </c>
      <c r="C233" s="6">
        <v>0.02</v>
      </c>
      <c r="D233" t="s">
        <v>0</v>
      </c>
      <c r="E233">
        <v>2</v>
      </c>
      <c r="F233">
        <v>4.5</v>
      </c>
      <c r="G233" t="s">
        <v>2</v>
      </c>
      <c r="H233">
        <v>1</v>
      </c>
      <c r="I233" t="s">
        <v>0</v>
      </c>
      <c r="J233">
        <v>1</v>
      </c>
      <c r="K233">
        <v>4.5</v>
      </c>
      <c r="L233" t="s">
        <v>1</v>
      </c>
      <c r="M233">
        <v>1</v>
      </c>
      <c r="N233" t="s">
        <v>2510</v>
      </c>
      <c r="O233">
        <v>1</v>
      </c>
      <c r="P233" t="str">
        <f>D233&amp;"-"&amp;F233&amp;"-"&amp;G233&amp;"-"&amp;E233&amp;"-"&amp;H233</f>
        <v>X2Pi-4.5-f-2-1</v>
      </c>
      <c r="Q233" t="str">
        <f>I233&amp;"-"&amp;K233&amp;"-"&amp;L233&amp;"-"&amp;J233&amp;"-"&amp;M233</f>
        <v>X2Pi-4.5-e-1-1</v>
      </c>
      <c r="R233">
        <f>B233+S233</f>
        <v>5588.7306263930004</v>
      </c>
      <c r="S233">
        <f>_xlfn.IFNA(VLOOKUP(Q233,'MARVEL-X'!A$2:I$1400,7,FALSE),VLOOKUP(Q233,MARVEL!A$2:J$1522,10,FALSE))</f>
        <v>2993.0056263930001</v>
      </c>
      <c r="T233">
        <f>IF(P233=P232,R233+T232,R233)</f>
        <v>16766.201558392</v>
      </c>
      <c r="U233">
        <f>IF(P233=P232,1+U232,1)</f>
        <v>3</v>
      </c>
      <c r="V233">
        <f t="shared" si="3"/>
        <v>5588.7338527973334</v>
      </c>
      <c r="W233" t="str">
        <f>IF(V233="","",IF(ABS(V233-R233)&gt;W$1,ABS(V233-R233),""))</f>
        <v/>
      </c>
      <c r="X233" t="str">
        <f>Y233&amp;"-"&amp;Z233&amp;"-"&amp;AC233&amp;"-"&amp;AD233&amp;"-"&amp;AG233</f>
        <v>4.5-f-X-2-0.5</v>
      </c>
      <c r="Y233">
        <f>F233</f>
        <v>4.5</v>
      </c>
      <c r="Z233" s="2" t="str">
        <f>G233</f>
        <v>f</v>
      </c>
      <c r="AA233">
        <f>_xlfn.IFNA(VLOOKUP(X233,'duo-out'!A$2:Q$5000,5,FALSE),E233+10*(H233-1)+1+_xlfn.IFNA(VLOOKUP(D233,states!A$2:C$10,3,FALSE),1))</f>
        <v>6</v>
      </c>
      <c r="AB233">
        <f>IF(V233="","",V233)</f>
        <v>5588.7338527973334</v>
      </c>
      <c r="AC233" s="2" t="str">
        <f>_xlfn.IFNA(VLOOKUP(D233,states!A$2:C$10,2,FALSE),"XX")</f>
        <v>X</v>
      </c>
      <c r="AD233">
        <f>E233</f>
        <v>2</v>
      </c>
      <c r="AE233">
        <f>_xlfn.IFNA(VLOOKUP(D233,states!A$2:D$10,4,FALSE),0)</f>
        <v>1</v>
      </c>
      <c r="AF233">
        <v>0.5</v>
      </c>
      <c r="AG233">
        <f>IF(AE233=0,AF233,IF(AE233=1,IF(F233=0.5,0.5,IF(H233=1,0.5,1.5)),IF(F233=0.5,0.5,IF(H233=1,2.5,1.5))))</f>
        <v>0.5</v>
      </c>
      <c r="AH233" s="7">
        <f>IF(AC233="XX",0,1/C233^(1/5)*IF(E233=0,100,1)/(E233+1)^(1/4))</f>
        <v>1.6615510422402757</v>
      </c>
    </row>
    <row r="234" spans="1:34">
      <c r="A234">
        <v>1688</v>
      </c>
      <c r="B234" s="1">
        <v>2727.6604000000002</v>
      </c>
      <c r="C234" s="6">
        <v>5.0000000000000001E-3</v>
      </c>
      <c r="D234" t="s">
        <v>0</v>
      </c>
      <c r="E234">
        <v>2</v>
      </c>
      <c r="F234">
        <v>4.5</v>
      </c>
      <c r="G234" t="s">
        <v>2</v>
      </c>
      <c r="H234">
        <v>2</v>
      </c>
      <c r="I234" t="s">
        <v>0</v>
      </c>
      <c r="J234">
        <v>1</v>
      </c>
      <c r="K234">
        <v>3.5</v>
      </c>
      <c r="L234" t="s">
        <v>2</v>
      </c>
      <c r="M234">
        <v>2</v>
      </c>
      <c r="N234" t="s">
        <v>1744</v>
      </c>
      <c r="O234">
        <v>1</v>
      </c>
      <c r="P234" t="str">
        <f>D234&amp;"-"&amp;F234&amp;"-"&amp;G234&amp;"-"&amp;E234&amp;"-"&amp;H234</f>
        <v>X2Pi-4.5-f-2-2</v>
      </c>
      <c r="Q234" t="str">
        <f>I234&amp;"-"&amp;K234&amp;"-"&amp;L234&amp;"-"&amp;J234&amp;"-"&amp;M234</f>
        <v>X2Pi-3.5-f-1-2</v>
      </c>
      <c r="R234">
        <f>B234+S234</f>
        <v>5717.7480755510005</v>
      </c>
      <c r="S234">
        <f>_xlfn.IFNA(VLOOKUP(Q234,'MARVEL-X'!A$2:I$1400,7,FALSE),VLOOKUP(Q234,MARVEL!A$2:J$1522,10,FALSE))</f>
        <v>2990.0876755509998</v>
      </c>
      <c r="T234">
        <f>IF(P234=P233,R234+T233,R234)</f>
        <v>5717.7480755510005</v>
      </c>
      <c r="U234">
        <f>IF(P234=P233,1+U233,1)</f>
        <v>1</v>
      </c>
      <c r="V234" t="str">
        <f t="shared" si="3"/>
        <v/>
      </c>
      <c r="W234" t="str">
        <f>IF(V234="","",IF(ABS(V234-R234)&gt;W$1,ABS(V234-R234),""))</f>
        <v/>
      </c>
      <c r="X234" t="str">
        <f>Y234&amp;"-"&amp;Z234&amp;"-"&amp;AC234&amp;"-"&amp;AD234&amp;"-"&amp;AG234</f>
        <v>4.5-f-X-2-1.5</v>
      </c>
      <c r="Y234">
        <f>F234</f>
        <v>4.5</v>
      </c>
      <c r="Z234" s="2" t="str">
        <f>G234</f>
        <v>f</v>
      </c>
      <c r="AA234">
        <f>_xlfn.IFNA(VLOOKUP(X234,'duo-out'!A$2:Q$5000,5,FALSE),E234+10*(H234-1)+1+_xlfn.IFNA(VLOOKUP(D234,states!A$2:C$10,3,FALSE),1))</f>
        <v>8</v>
      </c>
      <c r="AB234" t="str">
        <f>IF(V234="","",V234)</f>
        <v/>
      </c>
      <c r="AC234" s="2" t="str">
        <f>_xlfn.IFNA(VLOOKUP(D234,states!A$2:C$10,2,FALSE),"XX")</f>
        <v>X</v>
      </c>
      <c r="AD234">
        <f>E234</f>
        <v>2</v>
      </c>
      <c r="AE234">
        <f>_xlfn.IFNA(VLOOKUP(D234,states!A$2:D$10,4,FALSE),0)</f>
        <v>1</v>
      </c>
      <c r="AF234">
        <v>0.5</v>
      </c>
      <c r="AG234">
        <f>IF(AE234=0,AF234,IF(AE234=1,IF(F234=0.5,0.5,IF(H234=1,0.5,1.5)),IF(F234=0.5,0.5,IF(H234=1,2.5,1.5))))</f>
        <v>1.5</v>
      </c>
      <c r="AH234" s="7">
        <f>IF(AC234="XX",0,1/C234^(1/5)*IF(E234=0,100,1)/(E234+1)^(1/4))</f>
        <v>2.1924297443889911</v>
      </c>
    </row>
    <row r="235" spans="1:34">
      <c r="A235">
        <v>1716</v>
      </c>
      <c r="B235" s="1">
        <v>2428.0277999999998</v>
      </c>
      <c r="C235" s="6">
        <v>5.0000000000000001E-3</v>
      </c>
      <c r="D235" t="s">
        <v>0</v>
      </c>
      <c r="E235">
        <v>2</v>
      </c>
      <c r="F235">
        <v>4.5</v>
      </c>
      <c r="G235" t="s">
        <v>2</v>
      </c>
      <c r="H235">
        <v>2</v>
      </c>
      <c r="I235" t="s">
        <v>0</v>
      </c>
      <c r="J235">
        <v>1</v>
      </c>
      <c r="K235">
        <v>5.5</v>
      </c>
      <c r="L235" t="s">
        <v>2</v>
      </c>
      <c r="M235">
        <v>2</v>
      </c>
      <c r="N235" t="s">
        <v>1772</v>
      </c>
      <c r="O235">
        <v>1</v>
      </c>
      <c r="P235" t="str">
        <f>D235&amp;"-"&amp;F235&amp;"-"&amp;G235&amp;"-"&amp;E235&amp;"-"&amp;H235</f>
        <v>X2Pi-4.5-f-2-2</v>
      </c>
      <c r="Q235" t="str">
        <f>I235&amp;"-"&amp;K235&amp;"-"&amp;L235&amp;"-"&amp;J235&amp;"-"&amp;M235</f>
        <v>X2Pi-5.5-f-1-2</v>
      </c>
      <c r="R235">
        <f>B235+S235</f>
        <v>5717.7505752019997</v>
      </c>
      <c r="S235">
        <f>_xlfn.IFNA(VLOOKUP(Q235,'MARVEL-X'!A$2:I$1400,7,FALSE),VLOOKUP(Q235,MARVEL!A$2:J$1522,10,FALSE))</f>
        <v>3289.7227752019999</v>
      </c>
      <c r="T235">
        <f>IF(P235=P234,R235+T234,R235)</f>
        <v>11435.498650753001</v>
      </c>
      <c r="U235">
        <f>IF(P235=P234,1+U234,1)</f>
        <v>2</v>
      </c>
      <c r="V235" t="str">
        <f t="shared" si="3"/>
        <v/>
      </c>
      <c r="W235" t="str">
        <f>IF(V235="","",IF(ABS(V235-R235)&gt;W$1,ABS(V235-R235),""))</f>
        <v/>
      </c>
      <c r="X235" t="str">
        <f>Y235&amp;"-"&amp;Z235&amp;"-"&amp;AC235&amp;"-"&amp;AD235&amp;"-"&amp;AG235</f>
        <v>4.5-f-X-2-1.5</v>
      </c>
      <c r="Y235">
        <f>F235</f>
        <v>4.5</v>
      </c>
      <c r="Z235" s="2" t="str">
        <f>G235</f>
        <v>f</v>
      </c>
      <c r="AA235">
        <f>_xlfn.IFNA(VLOOKUP(X235,'duo-out'!A$2:Q$5000,5,FALSE),E235+10*(H235-1)+1+_xlfn.IFNA(VLOOKUP(D235,states!A$2:C$10,3,FALSE),1))</f>
        <v>8</v>
      </c>
      <c r="AB235" t="str">
        <f>IF(V235="","",V235)</f>
        <v/>
      </c>
      <c r="AC235" s="2" t="str">
        <f>_xlfn.IFNA(VLOOKUP(D235,states!A$2:C$10,2,FALSE),"XX")</f>
        <v>X</v>
      </c>
      <c r="AD235">
        <f>E235</f>
        <v>2</v>
      </c>
      <c r="AE235">
        <f>_xlfn.IFNA(VLOOKUP(D235,states!A$2:D$10,4,FALSE),0)</f>
        <v>1</v>
      </c>
      <c r="AF235">
        <v>0.5</v>
      </c>
      <c r="AG235">
        <f>IF(AE235=0,AF235,IF(AE235=1,IF(F235=0.5,0.5,IF(H235=1,0.5,1.5)),IF(F235=0.5,0.5,IF(H235=1,2.5,1.5))))</f>
        <v>1.5</v>
      </c>
      <c r="AH235" s="7">
        <f>IF(AC235="XX",0,1/C235^(1/5)*IF(E235=0,100,1)/(E235+1)^(1/4))</f>
        <v>2.1924297443889911</v>
      </c>
    </row>
    <row r="236" spans="1:34">
      <c r="A236">
        <v>2460</v>
      </c>
      <c r="B236" s="1">
        <v>2592.37</v>
      </c>
      <c r="C236" s="6">
        <v>0.02</v>
      </c>
      <c r="D236" t="s">
        <v>0</v>
      </c>
      <c r="E236">
        <v>2</v>
      </c>
      <c r="F236">
        <v>4.5</v>
      </c>
      <c r="G236" t="s">
        <v>2</v>
      </c>
      <c r="H236">
        <v>2</v>
      </c>
      <c r="I236" t="s">
        <v>0</v>
      </c>
      <c r="J236">
        <v>1</v>
      </c>
      <c r="K236">
        <v>4.5</v>
      </c>
      <c r="L236" t="s">
        <v>1</v>
      </c>
      <c r="M236">
        <v>2</v>
      </c>
      <c r="N236" t="s">
        <v>2516</v>
      </c>
      <c r="O236">
        <v>1</v>
      </c>
      <c r="P236" t="str">
        <f>D236&amp;"-"&amp;F236&amp;"-"&amp;G236&amp;"-"&amp;E236&amp;"-"&amp;H236</f>
        <v>X2Pi-4.5-f-2-2</v>
      </c>
      <c r="Q236" t="str">
        <f>I236&amp;"-"&amp;K236&amp;"-"&amp;L236&amp;"-"&amp;J236&amp;"-"&amp;M236</f>
        <v>X2Pi-4.5-e-1-2</v>
      </c>
      <c r="R236">
        <f>B236+S236</f>
        <v>5717.7545780299997</v>
      </c>
      <c r="S236">
        <f>_xlfn.IFNA(VLOOKUP(Q236,'MARVEL-X'!A$2:I$1400,7,FALSE),VLOOKUP(Q236,MARVEL!A$2:J$1522,10,FALSE))</f>
        <v>3125.3845780299998</v>
      </c>
      <c r="T236">
        <f>IF(P236=P235,R236+T235,R236)</f>
        <v>17153.253228783</v>
      </c>
      <c r="U236">
        <f>IF(P236=P235,1+U235,1)</f>
        <v>3</v>
      </c>
      <c r="V236">
        <f t="shared" si="3"/>
        <v>5717.751076261</v>
      </c>
      <c r="W236" t="str">
        <f>IF(V236="","",IF(ABS(V236-R236)&gt;W$1,ABS(V236-R236),""))</f>
        <v/>
      </c>
      <c r="X236" t="str">
        <f>Y236&amp;"-"&amp;Z236&amp;"-"&amp;AC236&amp;"-"&amp;AD236&amp;"-"&amp;AG236</f>
        <v>4.5-f-X-2-1.5</v>
      </c>
      <c r="Y236">
        <f>F236</f>
        <v>4.5</v>
      </c>
      <c r="Z236" s="2" t="str">
        <f>G236</f>
        <v>f</v>
      </c>
      <c r="AA236">
        <f>_xlfn.IFNA(VLOOKUP(X236,'duo-out'!A$2:Q$5000,5,FALSE),E236+10*(H236-1)+1+_xlfn.IFNA(VLOOKUP(D236,states!A$2:C$10,3,FALSE),1))</f>
        <v>8</v>
      </c>
      <c r="AB236">
        <f>IF(V236="","",V236)</f>
        <v>5717.751076261</v>
      </c>
      <c r="AC236" s="2" t="str">
        <f>_xlfn.IFNA(VLOOKUP(D236,states!A$2:C$10,2,FALSE),"XX")</f>
        <v>X</v>
      </c>
      <c r="AD236">
        <f>E236</f>
        <v>2</v>
      </c>
      <c r="AE236">
        <f>_xlfn.IFNA(VLOOKUP(D236,states!A$2:D$10,4,FALSE),0)</f>
        <v>1</v>
      </c>
      <c r="AF236">
        <v>0.5</v>
      </c>
      <c r="AG236">
        <f>IF(AE236=0,AF236,IF(AE236=1,IF(F236=0.5,0.5,IF(H236=1,0.5,1.5)),IF(F236=0.5,0.5,IF(H236=1,2.5,1.5))))</f>
        <v>1.5</v>
      </c>
      <c r="AH236" s="7">
        <f>IF(AC236="XX",0,1/C236^(1/5)*IF(E236=0,100,1)/(E236+1)^(1/4))</f>
        <v>1.6615510422402757</v>
      </c>
    </row>
    <row r="237" spans="1:34">
      <c r="A237">
        <v>1750</v>
      </c>
      <c r="B237" s="1">
        <v>2341.5801000000001</v>
      </c>
      <c r="C237" s="6">
        <v>5.0000000000000001E-3</v>
      </c>
      <c r="D237" t="s">
        <v>0</v>
      </c>
      <c r="E237">
        <v>3</v>
      </c>
      <c r="F237">
        <v>4.5</v>
      </c>
      <c r="G237" t="s">
        <v>2</v>
      </c>
      <c r="H237">
        <v>1</v>
      </c>
      <c r="I237" t="s">
        <v>0</v>
      </c>
      <c r="J237">
        <v>2</v>
      </c>
      <c r="K237">
        <v>5.5</v>
      </c>
      <c r="L237" t="s">
        <v>2</v>
      </c>
      <c r="M237">
        <v>1</v>
      </c>
      <c r="N237" t="s">
        <v>1806</v>
      </c>
      <c r="O237">
        <v>1</v>
      </c>
      <c r="P237" t="str">
        <f>D237&amp;"-"&amp;F237&amp;"-"&amp;G237&amp;"-"&amp;E237&amp;"-"&amp;H237</f>
        <v>X2Pi-4.5-f-3-1</v>
      </c>
      <c r="Q237" t="str">
        <f>I237&amp;"-"&amp;K237&amp;"-"&amp;L237&amp;"-"&amp;J237&amp;"-"&amp;M237</f>
        <v>X2Pi-5.5-f-2-1</v>
      </c>
      <c r="R237">
        <f>B237+S237</f>
        <v>8060.5652980610002</v>
      </c>
      <c r="S237">
        <f>_xlfn.IFNA(VLOOKUP(Q237,'MARVEL-X'!A$2:I$1400,7,FALSE),VLOOKUP(Q237,MARVEL!A$2:J$1522,10,FALSE))</f>
        <v>5718.9851980610001</v>
      </c>
      <c r="T237">
        <f>IF(P237=P236,R237+T236,R237)</f>
        <v>8060.5652980610002</v>
      </c>
      <c r="U237">
        <f>IF(P237=P236,1+U236,1)</f>
        <v>1</v>
      </c>
      <c r="V237" t="str">
        <f t="shared" si="3"/>
        <v/>
      </c>
      <c r="W237" t="str">
        <f>IF(V237="","",IF(ABS(V237-R237)&gt;W$1,ABS(V237-R237),""))</f>
        <v/>
      </c>
      <c r="X237" t="str">
        <f>Y237&amp;"-"&amp;Z237&amp;"-"&amp;AC237&amp;"-"&amp;AD237&amp;"-"&amp;AG237</f>
        <v>4.5-f-X-3-0.5</v>
      </c>
      <c r="Y237">
        <f>F237</f>
        <v>4.5</v>
      </c>
      <c r="Z237" s="2" t="str">
        <f>G237</f>
        <v>f</v>
      </c>
      <c r="AA237">
        <f>_xlfn.IFNA(VLOOKUP(X237,'duo-out'!A$2:Q$5000,5,FALSE),E237+10*(H237-1)+1+_xlfn.IFNA(VLOOKUP(D237,states!A$2:C$10,3,FALSE),1))</f>
        <v>11</v>
      </c>
      <c r="AB237" t="str">
        <f>IF(V237="","",V237)</f>
        <v/>
      </c>
      <c r="AC237" s="2" t="str">
        <f>_xlfn.IFNA(VLOOKUP(D237,states!A$2:C$10,2,FALSE),"XX")</f>
        <v>X</v>
      </c>
      <c r="AD237">
        <f>E237</f>
        <v>3</v>
      </c>
      <c r="AE237">
        <f>_xlfn.IFNA(VLOOKUP(D237,states!A$2:D$10,4,FALSE),0)</f>
        <v>1</v>
      </c>
      <c r="AF237">
        <v>0.5</v>
      </c>
      <c r="AG237">
        <f>IF(AE237=0,AF237,IF(AE237=1,IF(F237=0.5,0.5,IF(H237=1,0.5,1.5)),IF(F237=0.5,0.5,IF(H237=1,2.5,1.5))))</f>
        <v>0.5</v>
      </c>
      <c r="AH237" s="7">
        <f>IF(AC237="XX",0,1/C237^(1/5)*IF(E237=0,100,1)/(E237+1)^(1/4))</f>
        <v>2.0402857733683697</v>
      </c>
    </row>
    <row r="238" spans="1:34">
      <c r="A238">
        <v>1727</v>
      </c>
      <c r="B238" s="1">
        <v>2576.0652</v>
      </c>
      <c r="C238" s="6">
        <v>5.0000000000000001E-3</v>
      </c>
      <c r="D238" t="s">
        <v>0</v>
      </c>
      <c r="E238">
        <v>3</v>
      </c>
      <c r="F238">
        <v>4.5</v>
      </c>
      <c r="G238" t="s">
        <v>2</v>
      </c>
      <c r="H238">
        <v>1</v>
      </c>
      <c r="I238" t="s">
        <v>0</v>
      </c>
      <c r="J238">
        <v>2</v>
      </c>
      <c r="K238">
        <v>3.5</v>
      </c>
      <c r="L238" t="s">
        <v>2</v>
      </c>
      <c r="M238">
        <v>1</v>
      </c>
      <c r="N238" t="s">
        <v>1783</v>
      </c>
      <c r="O238">
        <v>1</v>
      </c>
      <c r="P238" t="str">
        <f>D238&amp;"-"&amp;F238&amp;"-"&amp;G238&amp;"-"&amp;E238&amp;"-"&amp;H238</f>
        <v>X2Pi-4.5-f-3-1</v>
      </c>
      <c r="Q238" t="str">
        <f>I238&amp;"-"&amp;K238&amp;"-"&amp;L238&amp;"-"&amp;J238&amp;"-"&amp;M238</f>
        <v>X2Pi-3.5-f-2-1</v>
      </c>
      <c r="R238">
        <f>B238+S238</f>
        <v>8060.5636117120002</v>
      </c>
      <c r="S238">
        <f>_xlfn.IFNA(VLOOKUP(Q238,'MARVEL-X'!A$2:I$1400,7,FALSE),VLOOKUP(Q238,MARVEL!A$2:J$1522,10,FALSE))</f>
        <v>5484.4984117120002</v>
      </c>
      <c r="T238">
        <f>IF(P238=P237,R238+T237,R238)</f>
        <v>16121.128909773</v>
      </c>
      <c r="U238">
        <f>IF(P238=P237,1+U237,1)</f>
        <v>2</v>
      </c>
      <c r="V238" t="str">
        <f t="shared" si="3"/>
        <v/>
      </c>
      <c r="W238" t="str">
        <f>IF(V238="","",IF(ABS(V238-R238)&gt;W$1,ABS(V238-R238),""))</f>
        <v/>
      </c>
      <c r="X238" t="str">
        <f>Y238&amp;"-"&amp;Z238&amp;"-"&amp;AC238&amp;"-"&amp;AD238&amp;"-"&amp;AG238</f>
        <v>4.5-f-X-3-0.5</v>
      </c>
      <c r="Y238">
        <f>F238</f>
        <v>4.5</v>
      </c>
      <c r="Z238" s="2" t="str">
        <f>G238</f>
        <v>f</v>
      </c>
      <c r="AA238">
        <f>_xlfn.IFNA(VLOOKUP(X238,'duo-out'!A$2:Q$5000,5,FALSE),E238+10*(H238-1)+1+_xlfn.IFNA(VLOOKUP(D238,states!A$2:C$10,3,FALSE),1))</f>
        <v>11</v>
      </c>
      <c r="AB238" t="str">
        <f>IF(V238="","",V238)</f>
        <v/>
      </c>
      <c r="AC238" s="2" t="str">
        <f>_xlfn.IFNA(VLOOKUP(D238,states!A$2:C$10,2,FALSE),"XX")</f>
        <v>X</v>
      </c>
      <c r="AD238">
        <f>E238</f>
        <v>3</v>
      </c>
      <c r="AE238">
        <f>_xlfn.IFNA(VLOOKUP(D238,states!A$2:D$10,4,FALSE),0)</f>
        <v>1</v>
      </c>
      <c r="AF238">
        <v>0.5</v>
      </c>
      <c r="AG238">
        <f>IF(AE238=0,AF238,IF(AE238=1,IF(F238=0.5,0.5,IF(H238=1,0.5,1.5)),IF(F238=0.5,0.5,IF(H238=1,2.5,1.5))))</f>
        <v>0.5</v>
      </c>
      <c r="AH238" s="7">
        <f>IF(AC238="XX",0,1/C238^(1/5)*IF(E238=0,100,1)/(E238+1)^(1/4))</f>
        <v>2.0402857733683697</v>
      </c>
    </row>
    <row r="239" spans="1:34">
      <c r="A239">
        <v>2494</v>
      </c>
      <c r="B239" s="1">
        <v>2471.2049999999999</v>
      </c>
      <c r="C239" s="6">
        <v>0.02</v>
      </c>
      <c r="D239" t="s">
        <v>0</v>
      </c>
      <c r="E239">
        <v>3</v>
      </c>
      <c r="F239">
        <v>4.5</v>
      </c>
      <c r="G239" t="s">
        <v>2</v>
      </c>
      <c r="H239">
        <v>1</v>
      </c>
      <c r="I239" t="s">
        <v>0</v>
      </c>
      <c r="J239">
        <v>2</v>
      </c>
      <c r="K239">
        <v>4.5</v>
      </c>
      <c r="L239" t="s">
        <v>1</v>
      </c>
      <c r="M239">
        <v>1</v>
      </c>
      <c r="N239" t="s">
        <v>2550</v>
      </c>
      <c r="O239">
        <v>1</v>
      </c>
      <c r="P239" t="str">
        <f>D239&amp;"-"&amp;F239&amp;"-"&amp;G239&amp;"-"&amp;E239&amp;"-"&amp;H239</f>
        <v>X2Pi-4.5-f-3-1</v>
      </c>
      <c r="Q239" t="str">
        <f>I239&amp;"-"&amp;K239&amp;"-"&amp;L239&amp;"-"&amp;J239&amp;"-"&amp;M239</f>
        <v>X2Pi-4.5-e-2-1</v>
      </c>
      <c r="R239">
        <f>B239+S239</f>
        <v>8060.5562796389995</v>
      </c>
      <c r="S239">
        <f>_xlfn.IFNA(VLOOKUP(Q239,'MARVEL-X'!A$2:I$1400,7,FALSE),VLOOKUP(Q239,MARVEL!A$2:J$1522,10,FALSE))</f>
        <v>5589.3512796389996</v>
      </c>
      <c r="T239">
        <f>IF(P239=P238,R239+T238,R239)</f>
        <v>24181.685189412001</v>
      </c>
      <c r="U239">
        <f>IF(P239=P238,1+U238,1)</f>
        <v>3</v>
      </c>
      <c r="V239" t="str">
        <f t="shared" si="3"/>
        <v/>
      </c>
      <c r="W239" t="str">
        <f>IF(V239="","",IF(ABS(V239-R239)&gt;W$1,ABS(V239-R239),""))</f>
        <v/>
      </c>
      <c r="X239" t="str">
        <f>Y239&amp;"-"&amp;Z239&amp;"-"&amp;AC239&amp;"-"&amp;AD239&amp;"-"&amp;AG239</f>
        <v>4.5-f-X-3-0.5</v>
      </c>
      <c r="Y239">
        <f>F239</f>
        <v>4.5</v>
      </c>
      <c r="Z239" s="2" t="str">
        <f>G239</f>
        <v>f</v>
      </c>
      <c r="AA239">
        <f>_xlfn.IFNA(VLOOKUP(X239,'duo-out'!A$2:Q$5000,5,FALSE),E239+10*(H239-1)+1+_xlfn.IFNA(VLOOKUP(D239,states!A$2:C$10,3,FALSE),1))</f>
        <v>11</v>
      </c>
      <c r="AB239" t="str">
        <f>IF(V239="","",V239)</f>
        <v/>
      </c>
      <c r="AC239" s="2" t="str">
        <f>_xlfn.IFNA(VLOOKUP(D239,states!A$2:C$10,2,FALSE),"XX")</f>
        <v>X</v>
      </c>
      <c r="AD239">
        <f>E239</f>
        <v>3</v>
      </c>
      <c r="AE239">
        <f>_xlfn.IFNA(VLOOKUP(D239,states!A$2:D$10,4,FALSE),0)</f>
        <v>1</v>
      </c>
      <c r="AF239">
        <v>0.5</v>
      </c>
      <c r="AG239">
        <f>IF(AE239=0,AF239,IF(AE239=1,IF(F239=0.5,0.5,IF(H239=1,0.5,1.5)),IF(F239=0.5,0.5,IF(H239=1,2.5,1.5))))</f>
        <v>0.5</v>
      </c>
      <c r="AH239" s="7">
        <f>IF(AC239="XX",0,1/C239^(1/5)*IF(E239=0,100,1)/(E239+1)^(1/4))</f>
        <v>1.5462474735549587</v>
      </c>
    </row>
    <row r="240" spans="1:34">
      <c r="A240">
        <v>2481</v>
      </c>
      <c r="B240" s="1">
        <v>2341.5724</v>
      </c>
      <c r="C240" s="6">
        <v>0.02</v>
      </c>
      <c r="D240" t="s">
        <v>0</v>
      </c>
      <c r="E240">
        <v>3</v>
      </c>
      <c r="F240">
        <v>4.5</v>
      </c>
      <c r="G240" t="s">
        <v>2</v>
      </c>
      <c r="H240">
        <v>1</v>
      </c>
      <c r="I240" t="s">
        <v>0</v>
      </c>
      <c r="J240">
        <v>2</v>
      </c>
      <c r="K240">
        <v>5.5</v>
      </c>
      <c r="L240" t="s">
        <v>2</v>
      </c>
      <c r="M240">
        <v>1</v>
      </c>
      <c r="N240" t="s">
        <v>2537</v>
      </c>
      <c r="O240">
        <v>1</v>
      </c>
      <c r="P240" t="str">
        <f>D240&amp;"-"&amp;F240&amp;"-"&amp;G240&amp;"-"&amp;E240&amp;"-"&amp;H240</f>
        <v>X2Pi-4.5-f-3-1</v>
      </c>
      <c r="Q240" t="str">
        <f>I240&amp;"-"&amp;K240&amp;"-"&amp;L240&amp;"-"&amp;J240&amp;"-"&amp;M240</f>
        <v>X2Pi-5.5-f-2-1</v>
      </c>
      <c r="R240">
        <f>B240+S240</f>
        <v>8060.5575980610001</v>
      </c>
      <c r="S240">
        <f>_xlfn.IFNA(VLOOKUP(Q240,'MARVEL-X'!A$2:I$1400,7,FALSE),VLOOKUP(Q240,MARVEL!A$2:J$1522,10,FALSE))</f>
        <v>5718.9851980610001</v>
      </c>
      <c r="T240">
        <f>IF(P240=P239,R240+T239,R240)</f>
        <v>32242.242787473002</v>
      </c>
      <c r="U240">
        <f>IF(P240=P239,1+U239,1)</f>
        <v>4</v>
      </c>
      <c r="V240">
        <f t="shared" si="3"/>
        <v>8060.5606968682505</v>
      </c>
      <c r="W240" t="str">
        <f>IF(V240="","",IF(ABS(V240-R240)&gt;W$1,ABS(V240-R240),""))</f>
        <v/>
      </c>
      <c r="X240" t="str">
        <f>Y240&amp;"-"&amp;Z240&amp;"-"&amp;AC240&amp;"-"&amp;AD240&amp;"-"&amp;AG240</f>
        <v>4.5-f-X-3-0.5</v>
      </c>
      <c r="Y240">
        <f>F240</f>
        <v>4.5</v>
      </c>
      <c r="Z240" s="2" t="str">
        <f>G240</f>
        <v>f</v>
      </c>
      <c r="AA240">
        <f>_xlfn.IFNA(VLOOKUP(X240,'duo-out'!A$2:Q$5000,5,FALSE),E240+10*(H240-1)+1+_xlfn.IFNA(VLOOKUP(D240,states!A$2:C$10,3,FALSE),1))</f>
        <v>11</v>
      </c>
      <c r="AB240">
        <f>IF(V240="","",V240)</f>
        <v>8060.5606968682505</v>
      </c>
      <c r="AC240" s="2" t="str">
        <f>_xlfn.IFNA(VLOOKUP(D240,states!A$2:C$10,2,FALSE),"XX")</f>
        <v>X</v>
      </c>
      <c r="AD240">
        <f>E240</f>
        <v>3</v>
      </c>
      <c r="AE240">
        <f>_xlfn.IFNA(VLOOKUP(D240,states!A$2:D$10,4,FALSE),0)</f>
        <v>1</v>
      </c>
      <c r="AF240">
        <v>0.5</v>
      </c>
      <c r="AG240">
        <f>IF(AE240=0,AF240,IF(AE240=1,IF(F240=0.5,0.5,IF(H240=1,0.5,1.5)),IF(F240=0.5,0.5,IF(H240=1,2.5,1.5))))</f>
        <v>0.5</v>
      </c>
      <c r="AH240" s="7">
        <f>IF(AC240="XX",0,1/C240^(1/5)*IF(E240=0,100,1)/(E240+1)^(1/4))</f>
        <v>1.5462474735549587</v>
      </c>
    </row>
    <row r="241" spans="1:34">
      <c r="A241">
        <v>1756</v>
      </c>
      <c r="B241" s="1">
        <v>2309.8391999999999</v>
      </c>
      <c r="C241" s="6">
        <v>5.0000000000000001E-3</v>
      </c>
      <c r="D241" t="s">
        <v>0</v>
      </c>
      <c r="E241">
        <v>3</v>
      </c>
      <c r="F241">
        <v>4.5</v>
      </c>
      <c r="G241" t="s">
        <v>2</v>
      </c>
      <c r="H241">
        <v>2</v>
      </c>
      <c r="I241" t="s">
        <v>0</v>
      </c>
      <c r="J241">
        <v>2</v>
      </c>
      <c r="K241">
        <v>5.5</v>
      </c>
      <c r="L241" t="s">
        <v>2</v>
      </c>
      <c r="M241">
        <v>2</v>
      </c>
      <c r="N241" t="s">
        <v>1812</v>
      </c>
      <c r="O241">
        <v>1</v>
      </c>
      <c r="P241" t="str">
        <f>D241&amp;"-"&amp;F241&amp;"-"&amp;G241&amp;"-"&amp;E241&amp;"-"&amp;H241</f>
        <v>X2Pi-4.5-f-3-2</v>
      </c>
      <c r="Q241" t="str">
        <f>I241&amp;"-"&amp;K241&amp;"-"&amp;L241&amp;"-"&amp;J241&amp;"-"&amp;M241</f>
        <v>X2Pi-5.5-f-2-2</v>
      </c>
      <c r="R241">
        <f>B241+S241</f>
        <v>8184.4527902610007</v>
      </c>
      <c r="S241">
        <f>_xlfn.IFNA(VLOOKUP(Q241,'MARVEL-X'!A$2:I$1400,7,FALSE),VLOOKUP(Q241,MARVEL!A$2:J$1522,10,FALSE))</f>
        <v>5874.6135902610004</v>
      </c>
      <c r="T241">
        <f>IF(P241=P240,R241+T240,R241)</f>
        <v>8184.4527902610007</v>
      </c>
      <c r="U241">
        <f>IF(P241=P240,1+U240,1)</f>
        <v>1</v>
      </c>
      <c r="V241" t="str">
        <f t="shared" si="3"/>
        <v/>
      </c>
      <c r="W241" t="str">
        <f>IF(V241="","",IF(ABS(V241-R241)&gt;W$1,ABS(V241-R241),""))</f>
        <v/>
      </c>
      <c r="X241" t="str">
        <f>Y241&amp;"-"&amp;Z241&amp;"-"&amp;AC241&amp;"-"&amp;AD241&amp;"-"&amp;AG241</f>
        <v>4.5-f-X-3-1.5</v>
      </c>
      <c r="Y241">
        <f>F241</f>
        <v>4.5</v>
      </c>
      <c r="Z241" s="2" t="str">
        <f>G241</f>
        <v>f</v>
      </c>
      <c r="AA241">
        <f>_xlfn.IFNA(VLOOKUP(X241,'duo-out'!A$2:Q$5000,5,FALSE),E241+10*(H241-1)+1+_xlfn.IFNA(VLOOKUP(D241,states!A$2:C$10,3,FALSE),1))</f>
        <v>12</v>
      </c>
      <c r="AB241" t="str">
        <f>IF(V241="","",V241)</f>
        <v/>
      </c>
      <c r="AC241" s="2" t="str">
        <f>_xlfn.IFNA(VLOOKUP(D241,states!A$2:C$10,2,FALSE),"XX")</f>
        <v>X</v>
      </c>
      <c r="AD241">
        <f>E241</f>
        <v>3</v>
      </c>
      <c r="AE241">
        <f>_xlfn.IFNA(VLOOKUP(D241,states!A$2:D$10,4,FALSE),0)</f>
        <v>1</v>
      </c>
      <c r="AF241">
        <v>0.5</v>
      </c>
      <c r="AG241">
        <f>IF(AE241=0,AF241,IF(AE241=1,IF(F241=0.5,0.5,IF(H241=1,0.5,1.5)),IF(F241=0.5,0.5,IF(H241=1,2.5,1.5))))</f>
        <v>1.5</v>
      </c>
      <c r="AH241" s="7">
        <f>IF(AC241="XX",0,1/C241^(1/5)*IF(E241=0,100,1)/(E241+1)^(1/4))</f>
        <v>2.0402857733683697</v>
      </c>
    </row>
    <row r="242" spans="1:34">
      <c r="A242">
        <v>1741</v>
      </c>
      <c r="B242" s="1">
        <v>2597.8928999999998</v>
      </c>
      <c r="C242" s="6">
        <v>5.0000000000000001E-3</v>
      </c>
      <c r="D242" t="s">
        <v>0</v>
      </c>
      <c r="E242">
        <v>3</v>
      </c>
      <c r="F242">
        <v>4.5</v>
      </c>
      <c r="G242" t="s">
        <v>2</v>
      </c>
      <c r="H242">
        <v>2</v>
      </c>
      <c r="I242" t="s">
        <v>0</v>
      </c>
      <c r="J242">
        <v>2</v>
      </c>
      <c r="K242">
        <v>3.5</v>
      </c>
      <c r="L242" t="s">
        <v>2</v>
      </c>
      <c r="M242">
        <v>2</v>
      </c>
      <c r="N242" t="s">
        <v>1797</v>
      </c>
      <c r="O242">
        <v>1</v>
      </c>
      <c r="P242" t="str">
        <f>D242&amp;"-"&amp;F242&amp;"-"&amp;G242&amp;"-"&amp;E242&amp;"-"&amp;H242</f>
        <v>X2Pi-4.5-f-3-2</v>
      </c>
      <c r="Q242" t="str">
        <f>I242&amp;"-"&amp;K242&amp;"-"&amp;L242&amp;"-"&amp;J242&amp;"-"&amp;M242</f>
        <v>X2Pi-3.5-f-2-2</v>
      </c>
      <c r="R242">
        <f>B242+S242</f>
        <v>8184.451824146</v>
      </c>
      <c r="S242">
        <f>_xlfn.IFNA(VLOOKUP(Q242,'MARVEL-X'!A$2:I$1400,7,FALSE),VLOOKUP(Q242,MARVEL!A$2:J$1522,10,FALSE))</f>
        <v>5586.5589241460002</v>
      </c>
      <c r="T242">
        <f>IF(P242=P241,R242+T241,R242)</f>
        <v>16368.904614407002</v>
      </c>
      <c r="U242">
        <f>IF(P242=P241,1+U241,1)</f>
        <v>2</v>
      </c>
      <c r="V242" t="str">
        <f t="shared" si="3"/>
        <v/>
      </c>
      <c r="W242" t="str">
        <f>IF(V242="","",IF(ABS(V242-R242)&gt;W$1,ABS(V242-R242),""))</f>
        <v/>
      </c>
      <c r="X242" t="str">
        <f>Y242&amp;"-"&amp;Z242&amp;"-"&amp;AC242&amp;"-"&amp;AD242&amp;"-"&amp;AG242</f>
        <v>4.5-f-X-3-1.5</v>
      </c>
      <c r="Y242">
        <f>F242</f>
        <v>4.5</v>
      </c>
      <c r="Z242" s="2" t="str">
        <f>G242</f>
        <v>f</v>
      </c>
      <c r="AA242">
        <f>_xlfn.IFNA(VLOOKUP(X242,'duo-out'!A$2:Q$5000,5,FALSE),E242+10*(H242-1)+1+_xlfn.IFNA(VLOOKUP(D242,states!A$2:C$10,3,FALSE),1))</f>
        <v>12</v>
      </c>
      <c r="AB242" t="str">
        <f>IF(V242="","",V242)</f>
        <v/>
      </c>
      <c r="AC242" s="2" t="str">
        <f>_xlfn.IFNA(VLOOKUP(D242,states!A$2:C$10,2,FALSE),"XX")</f>
        <v>X</v>
      </c>
      <c r="AD242">
        <f>E242</f>
        <v>3</v>
      </c>
      <c r="AE242">
        <f>_xlfn.IFNA(VLOOKUP(D242,states!A$2:D$10,4,FALSE),0)</f>
        <v>1</v>
      </c>
      <c r="AF242">
        <v>0.5</v>
      </c>
      <c r="AG242">
        <f>IF(AE242=0,AF242,IF(AE242=1,IF(F242=0.5,0.5,IF(H242=1,0.5,1.5)),IF(F242=0.5,0.5,IF(H242=1,2.5,1.5))))</f>
        <v>1.5</v>
      </c>
      <c r="AH242" s="7">
        <f>IF(AC242="XX",0,1/C242^(1/5)*IF(E242=0,100,1)/(E242+1)^(1/4))</f>
        <v>2.0402857733683697</v>
      </c>
    </row>
    <row r="243" spans="1:34">
      <c r="A243">
        <v>2503</v>
      </c>
      <c r="B243" s="1">
        <v>2467.8211999999999</v>
      </c>
      <c r="C243" s="6">
        <v>0.02</v>
      </c>
      <c r="D243" t="s">
        <v>0</v>
      </c>
      <c r="E243">
        <v>3</v>
      </c>
      <c r="F243">
        <v>4.5</v>
      </c>
      <c r="G243" t="s">
        <v>2</v>
      </c>
      <c r="H243">
        <v>2</v>
      </c>
      <c r="I243" t="s">
        <v>0</v>
      </c>
      <c r="J243">
        <v>2</v>
      </c>
      <c r="K243">
        <v>4.5</v>
      </c>
      <c r="L243" t="s">
        <v>1</v>
      </c>
      <c r="M243">
        <v>2</v>
      </c>
      <c r="N243" t="s">
        <v>2559</v>
      </c>
      <c r="O243">
        <v>1</v>
      </c>
      <c r="P243" t="str">
        <f>D243&amp;"-"&amp;F243&amp;"-"&amp;G243&amp;"-"&amp;E243&amp;"-"&amp;H243</f>
        <v>X2Pi-4.5-f-3-2</v>
      </c>
      <c r="Q243" t="str">
        <f>I243&amp;"-"&amp;K243&amp;"-"&amp;L243&amp;"-"&amp;J243&amp;"-"&amp;M243</f>
        <v>X2Pi-4.5-e-2-2</v>
      </c>
      <c r="R243">
        <f>B243+S243</f>
        <v>8184.4493412699994</v>
      </c>
      <c r="S243">
        <f>_xlfn.IFNA(VLOOKUP(Q243,'MARVEL-X'!A$2:I$1400,7,FALSE),VLOOKUP(Q243,MARVEL!A$2:J$1522,10,FALSE))</f>
        <v>5716.62814127</v>
      </c>
      <c r="T243">
        <f>IF(P243=P242,R243+T242,R243)</f>
        <v>24553.353955677001</v>
      </c>
      <c r="U243">
        <f>IF(P243=P242,1+U242,1)</f>
        <v>3</v>
      </c>
      <c r="V243">
        <f t="shared" si="3"/>
        <v>8184.4513185590004</v>
      </c>
      <c r="W243" t="str">
        <f>IF(V243="","",IF(ABS(V243-R243)&gt;W$1,ABS(V243-R243),""))</f>
        <v/>
      </c>
      <c r="X243" t="str">
        <f>Y243&amp;"-"&amp;Z243&amp;"-"&amp;AC243&amp;"-"&amp;AD243&amp;"-"&amp;AG243</f>
        <v>4.5-f-X-3-1.5</v>
      </c>
      <c r="Y243">
        <f>F243</f>
        <v>4.5</v>
      </c>
      <c r="Z243" s="2" t="str">
        <f>G243</f>
        <v>f</v>
      </c>
      <c r="AA243">
        <f>_xlfn.IFNA(VLOOKUP(X243,'duo-out'!A$2:Q$5000,5,FALSE),E243+10*(H243-1)+1+_xlfn.IFNA(VLOOKUP(D243,states!A$2:C$10,3,FALSE),1))</f>
        <v>12</v>
      </c>
      <c r="AB243">
        <f>IF(V243="","",V243)</f>
        <v>8184.4513185590004</v>
      </c>
      <c r="AC243" s="2" t="str">
        <f>_xlfn.IFNA(VLOOKUP(D243,states!A$2:C$10,2,FALSE),"XX")</f>
        <v>X</v>
      </c>
      <c r="AD243">
        <f>E243</f>
        <v>3</v>
      </c>
      <c r="AE243">
        <f>_xlfn.IFNA(VLOOKUP(D243,states!A$2:D$10,4,FALSE),0)</f>
        <v>1</v>
      </c>
      <c r="AF243">
        <v>0.5</v>
      </c>
      <c r="AG243">
        <f>IF(AE243=0,AF243,IF(AE243=1,IF(F243=0.5,0.5,IF(H243=1,0.5,1.5)),IF(F243=0.5,0.5,IF(H243=1,2.5,1.5))))</f>
        <v>1.5</v>
      </c>
      <c r="AH243" s="7">
        <f>IF(AC243="XX",0,1/C243^(1/5)*IF(E243=0,100,1)/(E243+1)^(1/4))</f>
        <v>1.5462474735549587</v>
      </c>
    </row>
    <row r="244" spans="1:34">
      <c r="A244">
        <v>2607</v>
      </c>
      <c r="B244" s="1">
        <v>2223.2649999999999</v>
      </c>
      <c r="C244" s="6">
        <v>5.0000000000000001E-3</v>
      </c>
      <c r="D244" t="s">
        <v>0</v>
      </c>
      <c r="E244">
        <v>4</v>
      </c>
      <c r="F244">
        <v>4.5</v>
      </c>
      <c r="G244" t="s">
        <v>2</v>
      </c>
      <c r="H244">
        <v>1</v>
      </c>
      <c r="I244" t="s">
        <v>0</v>
      </c>
      <c r="J244">
        <v>3</v>
      </c>
      <c r="K244">
        <v>5.5</v>
      </c>
      <c r="L244" t="s">
        <v>2</v>
      </c>
      <c r="M244">
        <v>1</v>
      </c>
      <c r="N244" t="s">
        <v>2663</v>
      </c>
      <c r="O244">
        <v>1</v>
      </c>
      <c r="P244" t="str">
        <f>D244&amp;"-"&amp;F244&amp;"-"&amp;G244&amp;"-"&amp;E244&amp;"-"&amp;H244</f>
        <v>X2Pi-4.5-f-4-1</v>
      </c>
      <c r="Q244" t="str">
        <f>I244&amp;"-"&amp;K244&amp;"-"&amp;L244&amp;"-"&amp;J244&amp;"-"&amp;M244</f>
        <v>X2Pi-5.5-f-3-1</v>
      </c>
      <c r="R244">
        <f>B244+S244</f>
        <v>10408.877486216999</v>
      </c>
      <c r="S244">
        <f>_xlfn.IFNA(VLOOKUP(Q244,'MARVEL-X'!A$2:I$1400,7,FALSE),VLOOKUP(Q244,MARVEL!A$2:J$1522,10,FALSE))</f>
        <v>8185.612486217</v>
      </c>
      <c r="T244">
        <f>IF(P244=P243,R244+T243,R244)</f>
        <v>10408.877486216999</v>
      </c>
      <c r="U244">
        <f>IF(P244=P243,1+U243,1)</f>
        <v>1</v>
      </c>
      <c r="V244" t="str">
        <f t="shared" si="3"/>
        <v/>
      </c>
      <c r="W244" t="str">
        <f>IF(V244="","",IF(ABS(V244-R244)&gt;W$1,ABS(V244-R244),""))</f>
        <v/>
      </c>
      <c r="X244" t="str">
        <f>Y244&amp;"-"&amp;Z244&amp;"-"&amp;AC244&amp;"-"&amp;AD244&amp;"-"&amp;AG244</f>
        <v>4.5-f-X-4-0.5</v>
      </c>
      <c r="Y244">
        <f>F244</f>
        <v>4.5</v>
      </c>
      <c r="Z244" s="2" t="str">
        <f>G244</f>
        <v>f</v>
      </c>
      <c r="AA244">
        <f>_xlfn.IFNA(VLOOKUP(X244,'duo-out'!A$2:Q$5000,5,FALSE),E244+10*(H244-1)+1+_xlfn.IFNA(VLOOKUP(D244,states!A$2:C$10,3,FALSE),1))</f>
        <v>15</v>
      </c>
      <c r="AB244" t="str">
        <f>IF(V244="","",V244)</f>
        <v/>
      </c>
      <c r="AC244" s="2" t="str">
        <f>_xlfn.IFNA(VLOOKUP(D244,states!A$2:C$10,2,FALSE),"XX")</f>
        <v>X</v>
      </c>
      <c r="AD244">
        <f>E244</f>
        <v>4</v>
      </c>
      <c r="AE244">
        <f>_xlfn.IFNA(VLOOKUP(D244,states!A$2:D$10,4,FALSE),0)</f>
        <v>1</v>
      </c>
      <c r="AF244">
        <v>0.5</v>
      </c>
      <c r="AG244">
        <f>IF(AE244=0,AF244,IF(AE244=1,IF(F244=0.5,0.5,IF(H244=1,0.5,1.5)),IF(F244=0.5,0.5,IF(H244=1,2.5,1.5))))</f>
        <v>0.5</v>
      </c>
      <c r="AH244" s="7">
        <f>IF(AC244="XX",0,1/C244^(1/5)*IF(E244=0,100,1)/(E244+1)^(1/4))</f>
        <v>1.9295831501316907</v>
      </c>
    </row>
    <row r="245" spans="1:34">
      <c r="A245">
        <v>2582</v>
      </c>
      <c r="B245" s="1">
        <v>2448.4070999999999</v>
      </c>
      <c r="C245" s="6">
        <v>5.0000000000000001E-3</v>
      </c>
      <c r="D245" t="s">
        <v>0</v>
      </c>
      <c r="E245">
        <v>4</v>
      </c>
      <c r="F245">
        <v>4.5</v>
      </c>
      <c r="G245" t="s">
        <v>2</v>
      </c>
      <c r="H245">
        <v>1</v>
      </c>
      <c r="I245" t="s">
        <v>0</v>
      </c>
      <c r="J245">
        <v>3</v>
      </c>
      <c r="K245">
        <v>3.5</v>
      </c>
      <c r="L245" t="s">
        <v>2</v>
      </c>
      <c r="M245">
        <v>1</v>
      </c>
      <c r="N245" t="s">
        <v>2638</v>
      </c>
      <c r="O245">
        <v>1</v>
      </c>
      <c r="P245" t="str">
        <f>D245&amp;"-"&amp;F245&amp;"-"&amp;G245&amp;"-"&amp;E245&amp;"-"&amp;H245</f>
        <v>X2Pi-4.5-f-4-1</v>
      </c>
      <c r="Q245" t="str">
        <f>I245&amp;"-"&amp;K245&amp;"-"&amp;L245&amp;"-"&amp;J245&amp;"-"&amp;M245</f>
        <v>X2Pi-3.5-f-3-1</v>
      </c>
      <c r="R245">
        <f>B245+S245</f>
        <v>10408.878836620999</v>
      </c>
      <c r="S245">
        <f>_xlfn.IFNA(VLOOKUP(Q245,'MARVEL-X'!A$2:I$1400,7,FALSE),VLOOKUP(Q245,MARVEL!A$2:J$1522,10,FALSE))</f>
        <v>7960.4717366209998</v>
      </c>
      <c r="T245">
        <f>IF(P245=P244,R245+T244,R245)</f>
        <v>20817.756322837999</v>
      </c>
      <c r="U245">
        <f>IF(P245=P244,1+U244,1)</f>
        <v>2</v>
      </c>
      <c r="V245">
        <f t="shared" si="3"/>
        <v>10408.878161418999</v>
      </c>
      <c r="W245" t="str">
        <f>IF(V245="","",IF(ABS(V245-R245)&gt;W$1,ABS(V245-R245),""))</f>
        <v/>
      </c>
      <c r="X245" t="str">
        <f>Y245&amp;"-"&amp;Z245&amp;"-"&amp;AC245&amp;"-"&amp;AD245&amp;"-"&amp;AG245</f>
        <v>4.5-f-X-4-0.5</v>
      </c>
      <c r="Y245">
        <f>F245</f>
        <v>4.5</v>
      </c>
      <c r="Z245" s="2" t="str">
        <f>G245</f>
        <v>f</v>
      </c>
      <c r="AA245">
        <f>_xlfn.IFNA(VLOOKUP(X245,'duo-out'!A$2:Q$5000,5,FALSE),E245+10*(H245-1)+1+_xlfn.IFNA(VLOOKUP(D245,states!A$2:C$10,3,FALSE),1))</f>
        <v>15</v>
      </c>
      <c r="AB245">
        <f>IF(V245="","",V245)</f>
        <v>10408.878161418999</v>
      </c>
      <c r="AC245" s="2" t="str">
        <f>_xlfn.IFNA(VLOOKUP(D245,states!A$2:C$10,2,FALSE),"XX")</f>
        <v>X</v>
      </c>
      <c r="AD245">
        <f>E245</f>
        <v>4</v>
      </c>
      <c r="AE245">
        <f>_xlfn.IFNA(VLOOKUP(D245,states!A$2:D$10,4,FALSE),0)</f>
        <v>1</v>
      </c>
      <c r="AF245">
        <v>0.5</v>
      </c>
      <c r="AG245">
        <f>IF(AE245=0,AF245,IF(AE245=1,IF(F245=0.5,0.5,IF(H245=1,0.5,1.5)),IF(F245=0.5,0.5,IF(H245=1,2.5,1.5))))</f>
        <v>0.5</v>
      </c>
      <c r="AH245" s="7">
        <f>IF(AC245="XX",0,1/C245^(1/5)*IF(E245=0,100,1)/(E245+1)^(1/4))</f>
        <v>1.9295831501316907</v>
      </c>
    </row>
    <row r="246" spans="1:34">
      <c r="A246">
        <v>2616</v>
      </c>
      <c r="B246" s="1">
        <v>2192.6392000000001</v>
      </c>
      <c r="C246" s="6">
        <v>5.0000000000000001E-3</v>
      </c>
      <c r="D246" t="s">
        <v>0</v>
      </c>
      <c r="E246">
        <v>4</v>
      </c>
      <c r="F246">
        <v>4.5</v>
      </c>
      <c r="G246" t="s">
        <v>2</v>
      </c>
      <c r="H246">
        <v>2</v>
      </c>
      <c r="I246" t="s">
        <v>0</v>
      </c>
      <c r="J246">
        <v>3</v>
      </c>
      <c r="K246">
        <v>5.5</v>
      </c>
      <c r="L246" t="s">
        <v>2</v>
      </c>
      <c r="M246">
        <v>2</v>
      </c>
      <c r="N246" t="s">
        <v>2672</v>
      </c>
      <c r="O246">
        <v>1</v>
      </c>
      <c r="P246" t="str">
        <f>D246&amp;"-"&amp;F246&amp;"-"&amp;G246&amp;"-"&amp;E246&amp;"-"&amp;H246</f>
        <v>X2Pi-4.5-f-4-2</v>
      </c>
      <c r="Q246" t="str">
        <f>I246&amp;"-"&amp;K246&amp;"-"&amp;L246&amp;"-"&amp;J246&amp;"-"&amp;M246</f>
        <v>X2Pi-5.5-f-3-2</v>
      </c>
      <c r="R246">
        <f>B246+S246</f>
        <v>10527.68353626</v>
      </c>
      <c r="S246">
        <f>_xlfn.IFNA(VLOOKUP(Q246,'MARVEL-X'!A$2:I$1400,7,FALSE),VLOOKUP(Q246,MARVEL!A$2:J$1522,10,FALSE))</f>
        <v>8335.0443362599999</v>
      </c>
      <c r="T246">
        <f>IF(P246=P245,R246+T245,R246)</f>
        <v>10527.68353626</v>
      </c>
      <c r="U246">
        <f>IF(P246=P245,1+U245,1)</f>
        <v>1</v>
      </c>
      <c r="V246" t="str">
        <f t="shared" si="3"/>
        <v/>
      </c>
      <c r="W246" t="str">
        <f>IF(V246="","",IF(ABS(V246-R246)&gt;W$1,ABS(V246-R246),""))</f>
        <v/>
      </c>
      <c r="X246" t="str">
        <f>Y246&amp;"-"&amp;Z246&amp;"-"&amp;AC246&amp;"-"&amp;AD246&amp;"-"&amp;AG246</f>
        <v>4.5-f-X-4-1.5</v>
      </c>
      <c r="Y246">
        <f>F246</f>
        <v>4.5</v>
      </c>
      <c r="Z246" s="2" t="str">
        <f>G246</f>
        <v>f</v>
      </c>
      <c r="AA246">
        <f>_xlfn.IFNA(VLOOKUP(X246,'duo-out'!A$2:Q$5000,5,FALSE),E246+10*(H246-1)+1+_xlfn.IFNA(VLOOKUP(D246,states!A$2:C$10,3,FALSE),1))</f>
        <v>16</v>
      </c>
      <c r="AB246" t="str">
        <f>IF(V246="","",V246)</f>
        <v/>
      </c>
      <c r="AC246" s="2" t="str">
        <f>_xlfn.IFNA(VLOOKUP(D246,states!A$2:C$10,2,FALSE),"XX")</f>
        <v>X</v>
      </c>
      <c r="AD246">
        <f>E246</f>
        <v>4</v>
      </c>
      <c r="AE246">
        <f>_xlfn.IFNA(VLOOKUP(D246,states!A$2:D$10,4,FALSE),0)</f>
        <v>1</v>
      </c>
      <c r="AF246">
        <v>0.5</v>
      </c>
      <c r="AG246">
        <f>IF(AE246=0,AF246,IF(AE246=1,IF(F246=0.5,0.5,IF(H246=1,0.5,1.5)),IF(F246=0.5,0.5,IF(H246=1,2.5,1.5))))</f>
        <v>1.5</v>
      </c>
      <c r="AH246" s="7">
        <f>IF(AC246="XX",0,1/C246^(1/5)*IF(E246=0,100,1)/(E246+1)^(1/4))</f>
        <v>1.9295831501316907</v>
      </c>
    </row>
    <row r="247" spans="1:34">
      <c r="A247">
        <v>2555</v>
      </c>
      <c r="B247" s="1">
        <v>2469.1862000000001</v>
      </c>
      <c r="C247" s="6">
        <v>0.02</v>
      </c>
      <c r="D247" t="s">
        <v>0</v>
      </c>
      <c r="E247">
        <v>4</v>
      </c>
      <c r="F247">
        <v>4.5</v>
      </c>
      <c r="G247" t="s">
        <v>2</v>
      </c>
      <c r="H247">
        <v>2</v>
      </c>
      <c r="I247" t="s">
        <v>0</v>
      </c>
      <c r="J247">
        <v>3</v>
      </c>
      <c r="K247">
        <v>3.5</v>
      </c>
      <c r="L247" t="s">
        <v>2</v>
      </c>
      <c r="M247">
        <v>2</v>
      </c>
      <c r="N247" t="s">
        <v>2611</v>
      </c>
      <c r="O247">
        <v>1</v>
      </c>
      <c r="P247" t="str">
        <f>D247&amp;"-"&amp;F247&amp;"-"&amp;G247&amp;"-"&amp;E247&amp;"-"&amp;H247</f>
        <v>X2Pi-4.5-f-4-2</v>
      </c>
      <c r="Q247" t="str">
        <f>I247&amp;"-"&amp;K247&amp;"-"&amp;L247&amp;"-"&amp;J247&amp;"-"&amp;M247</f>
        <v>X2Pi-3.5-f-3-2</v>
      </c>
      <c r="R247">
        <f>B247+S247</f>
        <v>10527.690884650001</v>
      </c>
      <c r="S247">
        <f>_xlfn.IFNA(VLOOKUP(Q247,'MARVEL-X'!A$2:I$1400,7,FALSE),VLOOKUP(Q247,MARVEL!A$2:J$1522,10,FALSE))</f>
        <v>8058.5046846499999</v>
      </c>
      <c r="T247">
        <f>IF(P247=P246,R247+T246,R247)</f>
        <v>21055.37442091</v>
      </c>
      <c r="U247">
        <f>IF(P247=P246,1+U246,1)</f>
        <v>2</v>
      </c>
      <c r="V247">
        <f t="shared" si="3"/>
        <v>10527.687210455</v>
      </c>
      <c r="W247" t="str">
        <f>IF(V247="","",IF(ABS(V247-R247)&gt;W$1,ABS(V247-R247),""))</f>
        <v/>
      </c>
      <c r="X247" t="str">
        <f>Y247&amp;"-"&amp;Z247&amp;"-"&amp;AC247&amp;"-"&amp;AD247&amp;"-"&amp;AG247</f>
        <v>4.5-f-X-4-1.5</v>
      </c>
      <c r="Y247">
        <f>F247</f>
        <v>4.5</v>
      </c>
      <c r="Z247" s="2" t="str">
        <f>G247</f>
        <v>f</v>
      </c>
      <c r="AA247">
        <f>_xlfn.IFNA(VLOOKUP(X247,'duo-out'!A$2:Q$5000,5,FALSE),E247+10*(H247-1)+1+_xlfn.IFNA(VLOOKUP(D247,states!A$2:C$10,3,FALSE),1))</f>
        <v>16</v>
      </c>
      <c r="AB247">
        <f>IF(V247="","",V247)</f>
        <v>10527.687210455</v>
      </c>
      <c r="AC247" s="2" t="str">
        <f>_xlfn.IFNA(VLOOKUP(D247,states!A$2:C$10,2,FALSE),"XX")</f>
        <v>X</v>
      </c>
      <c r="AD247">
        <f>E247</f>
        <v>4</v>
      </c>
      <c r="AE247">
        <f>_xlfn.IFNA(VLOOKUP(D247,states!A$2:D$10,4,FALSE),0)</f>
        <v>1</v>
      </c>
      <c r="AF247">
        <v>0.5</v>
      </c>
      <c r="AG247">
        <f>IF(AE247=0,AF247,IF(AE247=1,IF(F247=0.5,0.5,IF(H247=1,0.5,1.5)),IF(F247=0.5,0.5,IF(H247=1,2.5,1.5))))</f>
        <v>1.5</v>
      </c>
      <c r="AH247" s="7">
        <f>IF(AC247="XX",0,1/C247^(1/5)*IF(E247=0,100,1)/(E247+1)^(1/4))</f>
        <v>1.4623505735569622</v>
      </c>
    </row>
    <row r="248" spans="1:34">
      <c r="A248">
        <v>1631</v>
      </c>
      <c r="B248" s="1">
        <v>2547.9391999999998</v>
      </c>
      <c r="C248" s="6">
        <v>5.0000000000000001E-3</v>
      </c>
      <c r="D248" t="s">
        <v>0</v>
      </c>
      <c r="E248">
        <v>1</v>
      </c>
      <c r="F248">
        <v>5.5</v>
      </c>
      <c r="G248" t="s">
        <v>1</v>
      </c>
      <c r="H248">
        <v>1</v>
      </c>
      <c r="I248" t="s">
        <v>0</v>
      </c>
      <c r="J248">
        <v>0</v>
      </c>
      <c r="K248">
        <v>6.5</v>
      </c>
      <c r="L248" t="s">
        <v>1</v>
      </c>
      <c r="M248">
        <v>1</v>
      </c>
      <c r="N248" t="s">
        <v>1687</v>
      </c>
      <c r="O248">
        <v>1</v>
      </c>
      <c r="P248" t="str">
        <f>D248&amp;"-"&amp;F248&amp;"-"&amp;G248&amp;"-"&amp;E248&amp;"-"&amp;H248</f>
        <v>X2Pi-5.5-e-1-1</v>
      </c>
      <c r="Q248" t="str">
        <f>I248&amp;"-"&amp;K248&amp;"-"&amp;L248&amp;"-"&amp;J248&amp;"-"&amp;M248</f>
        <v>X2Pi-6.5-e-0-1</v>
      </c>
      <c r="R248">
        <f>B248+S248</f>
        <v>3128.8362480149999</v>
      </c>
      <c r="S248">
        <f>_xlfn.IFNA(VLOOKUP(Q248,'MARVEL-X'!A$2:I$1400,7,FALSE),VLOOKUP(Q248,MARVEL!A$2:J$1522,10,FALSE))</f>
        <v>580.897048015</v>
      </c>
      <c r="T248">
        <f>IF(P248=P247,R248+T247,R248)</f>
        <v>3128.8362480149999</v>
      </c>
      <c r="U248">
        <f>IF(P248=P247,1+U247,1)</f>
        <v>1</v>
      </c>
      <c r="V248" t="str">
        <f t="shared" si="3"/>
        <v/>
      </c>
      <c r="W248" t="str">
        <f>IF(V248="","",IF(ABS(V248-R248)&gt;W$1,ABS(V248-R248),""))</f>
        <v/>
      </c>
      <c r="X248" t="str">
        <f>Y248&amp;"-"&amp;Z248&amp;"-"&amp;AC248&amp;"-"&amp;AD248&amp;"-"&amp;AG248</f>
        <v>5.5-e-X-1-0.5</v>
      </c>
      <c r="Y248">
        <f>F248</f>
        <v>5.5</v>
      </c>
      <c r="Z248" s="2" t="str">
        <f>G248</f>
        <v>e</v>
      </c>
      <c r="AA248">
        <f>_xlfn.IFNA(VLOOKUP(X248,'duo-out'!A$2:Q$5000,5,FALSE),E248+10*(H248-1)+1+_xlfn.IFNA(VLOOKUP(D248,states!A$2:C$10,3,FALSE),1))</f>
        <v>3</v>
      </c>
      <c r="AB248" t="str">
        <f>IF(V248="","",V248)</f>
        <v/>
      </c>
      <c r="AC248" s="2" t="str">
        <f>_xlfn.IFNA(VLOOKUP(D248,states!A$2:C$10,2,FALSE),"XX")</f>
        <v>X</v>
      </c>
      <c r="AD248">
        <f>E248</f>
        <v>1</v>
      </c>
      <c r="AE248">
        <f>_xlfn.IFNA(VLOOKUP(D248,states!A$2:D$10,4,FALSE),0)</f>
        <v>1</v>
      </c>
      <c r="AF248">
        <v>0.5</v>
      </c>
      <c r="AG248">
        <f>IF(AE248=0,AF248,IF(AE248=1,IF(F248=0.5,0.5,IF(H248=1,0.5,1.5)),IF(F248=0.5,0.5,IF(H248=1,2.5,1.5))))</f>
        <v>0.5</v>
      </c>
      <c r="AH248" s="7">
        <f>IF(AC248="XX",0,1/C248^(1/5)*IF(E248=0,100,1)/(E248+1)^(1/4))</f>
        <v>2.4263223583284943</v>
      </c>
    </row>
    <row r="249" spans="1:34">
      <c r="A249">
        <v>1594</v>
      </c>
      <c r="B249" s="1">
        <v>2858.14</v>
      </c>
      <c r="C249" s="6">
        <v>5.0000000000000001E-3</v>
      </c>
      <c r="D249" t="s">
        <v>0</v>
      </c>
      <c r="E249">
        <v>1</v>
      </c>
      <c r="F249">
        <v>5.5</v>
      </c>
      <c r="G249" t="s">
        <v>1</v>
      </c>
      <c r="H249">
        <v>1</v>
      </c>
      <c r="I249" t="s">
        <v>0</v>
      </c>
      <c r="J249">
        <v>0</v>
      </c>
      <c r="K249">
        <v>4.5</v>
      </c>
      <c r="L249" t="s">
        <v>1</v>
      </c>
      <c r="M249">
        <v>1</v>
      </c>
      <c r="N249" t="s">
        <v>1650</v>
      </c>
      <c r="O249">
        <v>1</v>
      </c>
      <c r="P249" t="str">
        <f>D249&amp;"-"&amp;F249&amp;"-"&amp;G249&amp;"-"&amp;E249&amp;"-"&amp;H249</f>
        <v>X2Pi-5.5-e-1-1</v>
      </c>
      <c r="Q249" t="str">
        <f>I249&amp;"-"&amp;K249&amp;"-"&amp;L249&amp;"-"&amp;J249&amp;"-"&amp;M249</f>
        <v>X2Pi-4.5-e-0-1</v>
      </c>
      <c r="R249">
        <f>B249+S249</f>
        <v>3128.8351861729998</v>
      </c>
      <c r="S249">
        <f>_xlfn.IFNA(VLOOKUP(Q249,'MARVEL-X'!A$2:I$1400,7,FALSE),VLOOKUP(Q249,MARVEL!A$2:J$1522,10,FALSE))</f>
        <v>270.69518617300002</v>
      </c>
      <c r="T249">
        <f>IF(P249=P248,R249+T248,R249)</f>
        <v>6257.6714341879997</v>
      </c>
      <c r="U249">
        <f>IF(P249=P248,1+U248,1)</f>
        <v>2</v>
      </c>
      <c r="V249" t="str">
        <f t="shared" si="3"/>
        <v/>
      </c>
      <c r="W249" t="str">
        <f>IF(V249="","",IF(ABS(V249-R249)&gt;W$1,ABS(V249-R249),""))</f>
        <v/>
      </c>
      <c r="X249" t="str">
        <f>Y249&amp;"-"&amp;Z249&amp;"-"&amp;AC249&amp;"-"&amp;AD249&amp;"-"&amp;AG249</f>
        <v>5.5-e-X-1-0.5</v>
      </c>
      <c r="Y249">
        <f>F249</f>
        <v>5.5</v>
      </c>
      <c r="Z249" s="2" t="str">
        <f>G249</f>
        <v>e</v>
      </c>
      <c r="AA249">
        <f>_xlfn.IFNA(VLOOKUP(X249,'duo-out'!A$2:Q$5000,5,FALSE),E249+10*(H249-1)+1+_xlfn.IFNA(VLOOKUP(D249,states!A$2:C$10,3,FALSE),1))</f>
        <v>3</v>
      </c>
      <c r="AB249" t="str">
        <f>IF(V249="","",V249)</f>
        <v/>
      </c>
      <c r="AC249" s="2" t="str">
        <f>_xlfn.IFNA(VLOOKUP(D249,states!A$2:C$10,2,FALSE),"XX")</f>
        <v>X</v>
      </c>
      <c r="AD249">
        <f>E249</f>
        <v>1</v>
      </c>
      <c r="AE249">
        <f>_xlfn.IFNA(VLOOKUP(D249,states!A$2:D$10,4,FALSE),0)</f>
        <v>1</v>
      </c>
      <c r="AF249">
        <v>0.5</v>
      </c>
      <c r="AG249">
        <f>IF(AE249=0,AF249,IF(AE249=1,IF(F249=0.5,0.5,IF(H249=1,0.5,1.5)),IF(F249=0.5,0.5,IF(H249=1,2.5,1.5))))</f>
        <v>0.5</v>
      </c>
      <c r="AH249" s="7">
        <f>IF(AC249="XX",0,1/C249^(1/5)*IF(E249=0,100,1)/(E249+1)^(1/4))</f>
        <v>2.4263223583284943</v>
      </c>
    </row>
    <row r="250" spans="1:34">
      <c r="A250">
        <v>1946</v>
      </c>
      <c r="B250" s="1">
        <v>2858.14</v>
      </c>
      <c r="C250" s="6">
        <v>1E-3</v>
      </c>
      <c r="D250" t="s">
        <v>0</v>
      </c>
      <c r="E250">
        <v>1</v>
      </c>
      <c r="F250">
        <v>5.5</v>
      </c>
      <c r="G250" t="s">
        <v>1</v>
      </c>
      <c r="H250">
        <v>1</v>
      </c>
      <c r="I250" t="s">
        <v>0</v>
      </c>
      <c r="J250">
        <v>0</v>
      </c>
      <c r="K250">
        <v>4.5</v>
      </c>
      <c r="L250" t="s">
        <v>1</v>
      </c>
      <c r="M250">
        <v>1</v>
      </c>
      <c r="N250" t="s">
        <v>2002</v>
      </c>
      <c r="O250">
        <v>1</v>
      </c>
      <c r="P250" t="str">
        <f>D250&amp;"-"&amp;F250&amp;"-"&amp;G250&amp;"-"&amp;E250&amp;"-"&amp;H250</f>
        <v>X2Pi-5.5-e-1-1</v>
      </c>
      <c r="Q250" t="str">
        <f>I250&amp;"-"&amp;K250&amp;"-"&amp;L250&amp;"-"&amp;J250&amp;"-"&amp;M250</f>
        <v>X2Pi-4.5-e-0-1</v>
      </c>
      <c r="R250">
        <f>B250+S250</f>
        <v>3128.8351861729998</v>
      </c>
      <c r="S250">
        <f>_xlfn.IFNA(VLOOKUP(Q250,'MARVEL-X'!A$2:I$1400,7,FALSE),VLOOKUP(Q250,MARVEL!A$2:J$1522,10,FALSE))</f>
        <v>270.69518617300002</v>
      </c>
      <c r="T250">
        <f>IF(P250=P249,R250+T249,R250)</f>
        <v>9386.5066203610004</v>
      </c>
      <c r="U250">
        <f>IF(P250=P249,1+U249,1)</f>
        <v>3</v>
      </c>
      <c r="V250" t="str">
        <f t="shared" si="3"/>
        <v/>
      </c>
      <c r="W250" t="str">
        <f>IF(V250="","",IF(ABS(V250-R250)&gt;W$1,ABS(V250-R250),""))</f>
        <v/>
      </c>
      <c r="X250" t="str">
        <f>Y250&amp;"-"&amp;Z250&amp;"-"&amp;AC250&amp;"-"&amp;AD250&amp;"-"&amp;AG250</f>
        <v>5.5-e-X-1-0.5</v>
      </c>
      <c r="Y250">
        <f>F250</f>
        <v>5.5</v>
      </c>
      <c r="Z250" s="2" t="str">
        <f>G250</f>
        <v>e</v>
      </c>
      <c r="AA250">
        <f>_xlfn.IFNA(VLOOKUP(X250,'duo-out'!A$2:Q$5000,5,FALSE),E250+10*(H250-1)+1+_xlfn.IFNA(VLOOKUP(D250,states!A$2:C$10,3,FALSE),1))</f>
        <v>3</v>
      </c>
      <c r="AB250" t="str">
        <f>IF(V250="","",V250)</f>
        <v/>
      </c>
      <c r="AC250" s="2" t="str">
        <f>_xlfn.IFNA(VLOOKUP(D250,states!A$2:C$10,2,FALSE),"XX")</f>
        <v>X</v>
      </c>
      <c r="AD250">
        <f>E250</f>
        <v>1</v>
      </c>
      <c r="AE250">
        <f>_xlfn.IFNA(VLOOKUP(D250,states!A$2:D$10,4,FALSE),0)</f>
        <v>1</v>
      </c>
      <c r="AF250">
        <v>0.5</v>
      </c>
      <c r="AG250">
        <f>IF(AE250=0,AF250,IF(AE250=1,IF(F250=0.5,0.5,IF(H250=1,0.5,1.5)),IF(F250=0.5,0.5,IF(H250=1,2.5,1.5))))</f>
        <v>0.5</v>
      </c>
      <c r="AH250" s="7">
        <f>IF(AC250="XX",0,1/C250^(1/5)*IF(E250=0,100,1)/(E250+1)^(1/4))</f>
        <v>3.34766892605235</v>
      </c>
    </row>
    <row r="251" spans="1:34">
      <c r="A251">
        <v>2411</v>
      </c>
      <c r="B251" s="1">
        <v>2718.047</v>
      </c>
      <c r="C251" s="6">
        <v>0.02</v>
      </c>
      <c r="D251" t="s">
        <v>0</v>
      </c>
      <c r="E251">
        <v>1</v>
      </c>
      <c r="F251">
        <v>5.5</v>
      </c>
      <c r="G251" t="s">
        <v>1</v>
      </c>
      <c r="H251">
        <v>1</v>
      </c>
      <c r="I251" t="s">
        <v>0</v>
      </c>
      <c r="J251">
        <v>0</v>
      </c>
      <c r="K251">
        <v>5.5</v>
      </c>
      <c r="L251" t="s">
        <v>2</v>
      </c>
      <c r="M251">
        <v>1</v>
      </c>
      <c r="N251" t="s">
        <v>2467</v>
      </c>
      <c r="O251">
        <v>1</v>
      </c>
      <c r="P251" t="str">
        <f>D251&amp;"-"&amp;F251&amp;"-"&amp;G251&amp;"-"&amp;E251&amp;"-"&amp;H251</f>
        <v>X2Pi-5.5-e-1-1</v>
      </c>
      <c r="Q251" t="str">
        <f>I251&amp;"-"&amp;K251&amp;"-"&amp;L251&amp;"-"&amp;J251&amp;"-"&amp;M251</f>
        <v>X2Pi-5.5-f-0-1</v>
      </c>
      <c r="R251">
        <f>B251+S251</f>
        <v>3128.8330108750001</v>
      </c>
      <c r="S251">
        <f>_xlfn.IFNA(VLOOKUP(Q251,'MARVEL-X'!A$2:I$1400,7,FALSE),VLOOKUP(Q251,MARVEL!A$2:J$1522,10,FALSE))</f>
        <v>410.78601087499999</v>
      </c>
      <c r="T251">
        <f>IF(P251=P250,R251+T250,R251)</f>
        <v>12515.339631236</v>
      </c>
      <c r="U251">
        <f>IF(P251=P250,1+U250,1)</f>
        <v>4</v>
      </c>
      <c r="V251">
        <f t="shared" si="3"/>
        <v>3128.834907809</v>
      </c>
      <c r="W251" t="str">
        <f>IF(V251="","",IF(ABS(V251-R251)&gt;W$1,ABS(V251-R251),""))</f>
        <v/>
      </c>
      <c r="X251" t="str">
        <f>Y251&amp;"-"&amp;Z251&amp;"-"&amp;AC251&amp;"-"&amp;AD251&amp;"-"&amp;AG251</f>
        <v>5.5-e-X-1-0.5</v>
      </c>
      <c r="Y251">
        <f>F251</f>
        <v>5.5</v>
      </c>
      <c r="Z251" s="2" t="str">
        <f>G251</f>
        <v>e</v>
      </c>
      <c r="AA251">
        <f>_xlfn.IFNA(VLOOKUP(X251,'duo-out'!A$2:Q$5000,5,FALSE),E251+10*(H251-1)+1+_xlfn.IFNA(VLOOKUP(D251,states!A$2:C$10,3,FALSE),1))</f>
        <v>3</v>
      </c>
      <c r="AB251">
        <f>IF(V251="","",V251)</f>
        <v>3128.834907809</v>
      </c>
      <c r="AC251" s="2" t="str">
        <f>_xlfn.IFNA(VLOOKUP(D251,states!A$2:C$10,2,FALSE),"XX")</f>
        <v>X</v>
      </c>
      <c r="AD251">
        <f>E251</f>
        <v>1</v>
      </c>
      <c r="AE251">
        <f>_xlfn.IFNA(VLOOKUP(D251,states!A$2:D$10,4,FALSE),0)</f>
        <v>1</v>
      </c>
      <c r="AF251">
        <v>0.5</v>
      </c>
      <c r="AG251">
        <f>IF(AE251=0,AF251,IF(AE251=1,IF(F251=0.5,0.5,IF(H251=1,0.5,1.5)),IF(F251=0.5,0.5,IF(H251=1,2.5,1.5))))</f>
        <v>0.5</v>
      </c>
      <c r="AH251" s="7">
        <f>IF(AC251="XX",0,1/C251^(1/5)*IF(E251=0,100,1)/(E251+1)^(1/4))</f>
        <v>1.8388084971065388</v>
      </c>
    </row>
    <row r="252" spans="1:34">
      <c r="A252">
        <v>1647</v>
      </c>
      <c r="B252" s="1">
        <v>2514.1902</v>
      </c>
      <c r="C252" s="6">
        <v>5.0000000000000001E-3</v>
      </c>
      <c r="D252" t="s">
        <v>0</v>
      </c>
      <c r="E252">
        <v>1</v>
      </c>
      <c r="F252">
        <v>5.5</v>
      </c>
      <c r="G252" t="s">
        <v>1</v>
      </c>
      <c r="H252">
        <v>2</v>
      </c>
      <c r="I252" t="s">
        <v>0</v>
      </c>
      <c r="J252">
        <v>0</v>
      </c>
      <c r="K252">
        <v>6.5</v>
      </c>
      <c r="L252" t="s">
        <v>1</v>
      </c>
      <c r="M252">
        <v>2</v>
      </c>
      <c r="N252" t="s">
        <v>1703</v>
      </c>
      <c r="O252">
        <v>1</v>
      </c>
      <c r="P252" t="str">
        <f>D252&amp;"-"&amp;F252&amp;"-"&amp;G252&amp;"-"&amp;E252&amp;"-"&amp;H252</f>
        <v>X2Pi-5.5-e-1-2</v>
      </c>
      <c r="Q252" t="str">
        <f>I252&amp;"-"&amp;K252&amp;"-"&amp;L252&amp;"-"&amp;J252&amp;"-"&amp;M252</f>
        <v>X2Pi-6.5-e-0-2</v>
      </c>
      <c r="R252">
        <f>B252+S252</f>
        <v>3288.109872902</v>
      </c>
      <c r="S252">
        <f>_xlfn.IFNA(VLOOKUP(Q252,'MARVEL-X'!A$2:I$1400,7,FALSE),VLOOKUP(Q252,MARVEL!A$2:J$1522,10,FALSE))</f>
        <v>773.919672902</v>
      </c>
      <c r="T252">
        <f>IF(P252=P251,R252+T251,R252)</f>
        <v>3288.109872902</v>
      </c>
      <c r="U252">
        <f>IF(P252=P251,1+U251,1)</f>
        <v>1</v>
      </c>
      <c r="V252" t="str">
        <f t="shared" si="3"/>
        <v/>
      </c>
      <c r="W252" t="str">
        <f>IF(V252="","",IF(ABS(V252-R252)&gt;W$1,ABS(V252-R252),""))</f>
        <v/>
      </c>
      <c r="X252" t="str">
        <f>Y252&amp;"-"&amp;Z252&amp;"-"&amp;AC252&amp;"-"&amp;AD252&amp;"-"&amp;AG252</f>
        <v>5.5-e-X-1-1.5</v>
      </c>
      <c r="Y252">
        <f>F252</f>
        <v>5.5</v>
      </c>
      <c r="Z252" s="2" t="str">
        <f>G252</f>
        <v>e</v>
      </c>
      <c r="AA252">
        <f>_xlfn.IFNA(VLOOKUP(X252,'duo-out'!A$2:Q$5000,5,FALSE),E252+10*(H252-1)+1+_xlfn.IFNA(VLOOKUP(D252,states!A$2:C$10,3,FALSE),1))</f>
        <v>4</v>
      </c>
      <c r="AB252" t="str">
        <f>IF(V252="","",V252)</f>
        <v/>
      </c>
      <c r="AC252" s="2" t="str">
        <f>_xlfn.IFNA(VLOOKUP(D252,states!A$2:C$10,2,FALSE),"XX")</f>
        <v>X</v>
      </c>
      <c r="AD252">
        <f>E252</f>
        <v>1</v>
      </c>
      <c r="AE252">
        <f>_xlfn.IFNA(VLOOKUP(D252,states!A$2:D$10,4,FALSE),0)</f>
        <v>1</v>
      </c>
      <c r="AF252">
        <v>0.5</v>
      </c>
      <c r="AG252">
        <f>IF(AE252=0,AF252,IF(AE252=1,IF(F252=0.5,0.5,IF(H252=1,0.5,1.5)),IF(F252=0.5,0.5,IF(H252=1,2.5,1.5))))</f>
        <v>1.5</v>
      </c>
      <c r="AH252" s="7">
        <f>IF(AC252="XX",0,1/C252^(1/5)*IF(E252=0,100,1)/(E252+1)^(1/4))</f>
        <v>2.4263223583284943</v>
      </c>
    </row>
    <row r="253" spans="1:34">
      <c r="A253">
        <v>1613</v>
      </c>
      <c r="B253" s="1">
        <v>2879.8823000000002</v>
      </c>
      <c r="C253" s="6">
        <v>5.0000000000000001E-3</v>
      </c>
      <c r="D253" t="s">
        <v>0</v>
      </c>
      <c r="E253">
        <v>1</v>
      </c>
      <c r="F253">
        <v>5.5</v>
      </c>
      <c r="G253" t="s">
        <v>1</v>
      </c>
      <c r="H253">
        <v>2</v>
      </c>
      <c r="I253" t="s">
        <v>0</v>
      </c>
      <c r="J253">
        <v>0</v>
      </c>
      <c r="K253">
        <v>4.5</v>
      </c>
      <c r="L253" t="s">
        <v>1</v>
      </c>
      <c r="M253">
        <v>2</v>
      </c>
      <c r="N253" t="s">
        <v>1669</v>
      </c>
      <c r="O253">
        <v>1</v>
      </c>
      <c r="P253" t="str">
        <f>D253&amp;"-"&amp;F253&amp;"-"&amp;G253&amp;"-"&amp;E253&amp;"-"&amp;H253</f>
        <v>X2Pi-5.5-e-1-2</v>
      </c>
      <c r="Q253" t="str">
        <f>I253&amp;"-"&amp;K253&amp;"-"&amp;L253&amp;"-"&amp;J253&amp;"-"&amp;M253</f>
        <v>X2Pi-4.5-e-0-2</v>
      </c>
      <c r="R253">
        <f>B253+S253</f>
        <v>3288.1102535310001</v>
      </c>
      <c r="S253">
        <f>_xlfn.IFNA(VLOOKUP(Q253,'MARVEL-X'!A$2:I$1400,7,FALSE),VLOOKUP(Q253,MARVEL!A$2:J$1522,10,FALSE))</f>
        <v>408.22795353100003</v>
      </c>
      <c r="T253">
        <f>IF(P253=P252,R253+T252,R253)</f>
        <v>6576.2201264329997</v>
      </c>
      <c r="U253">
        <f>IF(P253=P252,1+U252,1)</f>
        <v>2</v>
      </c>
      <c r="V253" t="str">
        <f t="shared" si="3"/>
        <v/>
      </c>
      <c r="W253" t="str">
        <f>IF(V253="","",IF(ABS(V253-R253)&gt;W$1,ABS(V253-R253),""))</f>
        <v/>
      </c>
      <c r="X253" t="str">
        <f>Y253&amp;"-"&amp;Z253&amp;"-"&amp;AC253&amp;"-"&amp;AD253&amp;"-"&amp;AG253</f>
        <v>5.5-e-X-1-1.5</v>
      </c>
      <c r="Y253">
        <f>F253</f>
        <v>5.5</v>
      </c>
      <c r="Z253" s="2" t="str">
        <f>G253</f>
        <v>e</v>
      </c>
      <c r="AA253">
        <f>_xlfn.IFNA(VLOOKUP(X253,'duo-out'!A$2:Q$5000,5,FALSE),E253+10*(H253-1)+1+_xlfn.IFNA(VLOOKUP(D253,states!A$2:C$10,3,FALSE),1))</f>
        <v>4</v>
      </c>
      <c r="AB253" t="str">
        <f>IF(V253="","",V253)</f>
        <v/>
      </c>
      <c r="AC253" s="2" t="str">
        <f>_xlfn.IFNA(VLOOKUP(D253,states!A$2:C$10,2,FALSE),"XX")</f>
        <v>X</v>
      </c>
      <c r="AD253">
        <f>E253</f>
        <v>1</v>
      </c>
      <c r="AE253">
        <f>_xlfn.IFNA(VLOOKUP(D253,states!A$2:D$10,4,FALSE),0)</f>
        <v>1</v>
      </c>
      <c r="AF253">
        <v>0.5</v>
      </c>
      <c r="AG253">
        <f>IF(AE253=0,AF253,IF(AE253=1,IF(F253=0.5,0.5,IF(H253=1,0.5,1.5)),IF(F253=0.5,0.5,IF(H253=1,2.5,1.5))))</f>
        <v>1.5</v>
      </c>
      <c r="AH253" s="7">
        <f>IF(AC253="XX",0,1/C253^(1/5)*IF(E253=0,100,1)/(E253+1)^(1/4))</f>
        <v>2.4263223583284943</v>
      </c>
    </row>
    <row r="254" spans="1:34">
      <c r="A254">
        <v>1951</v>
      </c>
      <c r="B254" s="1">
        <v>2879.8825000000002</v>
      </c>
      <c r="C254" s="6">
        <v>1E-3</v>
      </c>
      <c r="D254" t="s">
        <v>0</v>
      </c>
      <c r="E254">
        <v>1</v>
      </c>
      <c r="F254">
        <v>5.5</v>
      </c>
      <c r="G254" t="s">
        <v>1</v>
      </c>
      <c r="H254">
        <v>2</v>
      </c>
      <c r="I254" t="s">
        <v>0</v>
      </c>
      <c r="J254">
        <v>0</v>
      </c>
      <c r="K254">
        <v>4.5</v>
      </c>
      <c r="L254" t="s">
        <v>1</v>
      </c>
      <c r="M254">
        <v>2</v>
      </c>
      <c r="N254" t="s">
        <v>2007</v>
      </c>
      <c r="O254">
        <v>1</v>
      </c>
      <c r="P254" t="str">
        <f>D254&amp;"-"&amp;F254&amp;"-"&amp;G254&amp;"-"&amp;E254&amp;"-"&amp;H254</f>
        <v>X2Pi-5.5-e-1-2</v>
      </c>
      <c r="Q254" t="str">
        <f>I254&amp;"-"&amp;K254&amp;"-"&amp;L254&amp;"-"&amp;J254&amp;"-"&amp;M254</f>
        <v>X2Pi-4.5-e-0-2</v>
      </c>
      <c r="R254">
        <f>B254+S254</f>
        <v>3288.1104535310001</v>
      </c>
      <c r="S254">
        <f>_xlfn.IFNA(VLOOKUP(Q254,'MARVEL-X'!A$2:I$1400,7,FALSE),VLOOKUP(Q254,MARVEL!A$2:J$1522,10,FALSE))</f>
        <v>408.22795353100003</v>
      </c>
      <c r="T254">
        <f>IF(P254=P253,R254+T253,R254)</f>
        <v>9864.3305799640002</v>
      </c>
      <c r="U254">
        <f>IF(P254=P253,1+U253,1)</f>
        <v>3</v>
      </c>
      <c r="V254" t="str">
        <f t="shared" si="3"/>
        <v/>
      </c>
      <c r="W254" t="str">
        <f>IF(V254="","",IF(ABS(V254-R254)&gt;W$1,ABS(V254-R254),""))</f>
        <v/>
      </c>
      <c r="X254" t="str">
        <f>Y254&amp;"-"&amp;Z254&amp;"-"&amp;AC254&amp;"-"&amp;AD254&amp;"-"&amp;AG254</f>
        <v>5.5-e-X-1-1.5</v>
      </c>
      <c r="Y254">
        <f>F254</f>
        <v>5.5</v>
      </c>
      <c r="Z254" s="2" t="str">
        <f>G254</f>
        <v>e</v>
      </c>
      <c r="AA254">
        <f>_xlfn.IFNA(VLOOKUP(X254,'duo-out'!A$2:Q$5000,5,FALSE),E254+10*(H254-1)+1+_xlfn.IFNA(VLOOKUP(D254,states!A$2:C$10,3,FALSE),1))</f>
        <v>4</v>
      </c>
      <c r="AB254" t="str">
        <f>IF(V254="","",V254)</f>
        <v/>
      </c>
      <c r="AC254" s="2" t="str">
        <f>_xlfn.IFNA(VLOOKUP(D254,states!A$2:C$10,2,FALSE),"XX")</f>
        <v>X</v>
      </c>
      <c r="AD254">
        <f>E254</f>
        <v>1</v>
      </c>
      <c r="AE254">
        <f>_xlfn.IFNA(VLOOKUP(D254,states!A$2:D$10,4,FALSE),0)</f>
        <v>1</v>
      </c>
      <c r="AF254">
        <v>0.5</v>
      </c>
      <c r="AG254">
        <f>IF(AE254=0,AF254,IF(AE254=1,IF(F254=0.5,0.5,IF(H254=1,0.5,1.5)),IF(F254=0.5,0.5,IF(H254=1,2.5,1.5))))</f>
        <v>1.5</v>
      </c>
      <c r="AH254" s="7">
        <f>IF(AC254="XX",0,1/C254^(1/5)*IF(E254=0,100,1)/(E254+1)^(1/4))</f>
        <v>3.34766892605235</v>
      </c>
    </row>
    <row r="255" spans="1:34">
      <c r="A255">
        <v>2422</v>
      </c>
      <c r="B255" s="1">
        <v>2709.13</v>
      </c>
      <c r="C255" s="6">
        <v>0.02</v>
      </c>
      <c r="D255" t="s">
        <v>0</v>
      </c>
      <c r="E255">
        <v>1</v>
      </c>
      <c r="F255">
        <v>5.5</v>
      </c>
      <c r="G255" t="s">
        <v>1</v>
      </c>
      <c r="H255">
        <v>2</v>
      </c>
      <c r="I255" t="s">
        <v>0</v>
      </c>
      <c r="J255">
        <v>0</v>
      </c>
      <c r="K255">
        <v>5.5</v>
      </c>
      <c r="L255" t="s">
        <v>2</v>
      </c>
      <c r="M255">
        <v>2</v>
      </c>
      <c r="N255" t="s">
        <v>2478</v>
      </c>
      <c r="O255">
        <v>1</v>
      </c>
      <c r="P255" t="str">
        <f>D255&amp;"-"&amp;F255&amp;"-"&amp;G255&amp;"-"&amp;E255&amp;"-"&amp;H255</f>
        <v>X2Pi-5.5-e-1-2</v>
      </c>
      <c r="Q255" t="str">
        <f>I255&amp;"-"&amp;K255&amp;"-"&amp;L255&amp;"-"&amp;J255&amp;"-"&amp;M255</f>
        <v>X2Pi-5.5-f-0-2</v>
      </c>
      <c r="R255">
        <f>B255+S255</f>
        <v>3288.1108855840002</v>
      </c>
      <c r="S255">
        <f>_xlfn.IFNA(VLOOKUP(Q255,'MARVEL-X'!A$2:I$1400,7,FALSE),VLOOKUP(Q255,MARVEL!A$2:J$1522,10,FALSE))</f>
        <v>578.98088558400002</v>
      </c>
      <c r="T255">
        <f>IF(P255=P254,R255+T254,R255)</f>
        <v>13152.441465548</v>
      </c>
      <c r="U255">
        <f>IF(P255=P254,1+U254,1)</f>
        <v>4</v>
      </c>
      <c r="V255">
        <f t="shared" si="3"/>
        <v>3288.1103663869999</v>
      </c>
      <c r="W255" t="str">
        <f>IF(V255="","",IF(ABS(V255-R255)&gt;W$1,ABS(V255-R255),""))</f>
        <v/>
      </c>
      <c r="X255" t="str">
        <f>Y255&amp;"-"&amp;Z255&amp;"-"&amp;AC255&amp;"-"&amp;AD255&amp;"-"&amp;AG255</f>
        <v>5.5-e-X-1-1.5</v>
      </c>
      <c r="Y255">
        <f>F255</f>
        <v>5.5</v>
      </c>
      <c r="Z255" s="2" t="str">
        <f>G255</f>
        <v>e</v>
      </c>
      <c r="AA255">
        <f>_xlfn.IFNA(VLOOKUP(X255,'duo-out'!A$2:Q$5000,5,FALSE),E255+10*(H255-1)+1+_xlfn.IFNA(VLOOKUP(D255,states!A$2:C$10,3,FALSE),1))</f>
        <v>4</v>
      </c>
      <c r="AB255">
        <f>IF(V255="","",V255)</f>
        <v>3288.1103663869999</v>
      </c>
      <c r="AC255" s="2" t="str">
        <f>_xlfn.IFNA(VLOOKUP(D255,states!A$2:C$10,2,FALSE),"XX")</f>
        <v>X</v>
      </c>
      <c r="AD255">
        <f>E255</f>
        <v>1</v>
      </c>
      <c r="AE255">
        <f>_xlfn.IFNA(VLOOKUP(D255,states!A$2:D$10,4,FALSE),0)</f>
        <v>1</v>
      </c>
      <c r="AF255">
        <v>0.5</v>
      </c>
      <c r="AG255">
        <f>IF(AE255=0,AF255,IF(AE255=1,IF(F255=0.5,0.5,IF(H255=1,0.5,1.5)),IF(F255=0.5,0.5,IF(H255=1,2.5,1.5))))</f>
        <v>1.5</v>
      </c>
      <c r="AH255" s="7">
        <f>IF(AC255="XX",0,1/C255^(1/5)*IF(E255=0,100,1)/(E255+1)^(1/4))</f>
        <v>1.8388084971065388</v>
      </c>
    </row>
    <row r="256" spans="1:34">
      <c r="A256">
        <v>1661</v>
      </c>
      <c r="B256" s="1">
        <v>2726.9276</v>
      </c>
      <c r="C256" s="6">
        <v>5.0000000000000001E-3</v>
      </c>
      <c r="D256" t="s">
        <v>0</v>
      </c>
      <c r="E256">
        <v>2</v>
      </c>
      <c r="F256">
        <v>5.5</v>
      </c>
      <c r="G256" t="s">
        <v>1</v>
      </c>
      <c r="H256">
        <v>1</v>
      </c>
      <c r="I256" t="s">
        <v>0</v>
      </c>
      <c r="J256">
        <v>1</v>
      </c>
      <c r="K256">
        <v>4.5</v>
      </c>
      <c r="L256" t="s">
        <v>1</v>
      </c>
      <c r="M256">
        <v>1</v>
      </c>
      <c r="N256" t="s">
        <v>1717</v>
      </c>
      <c r="O256">
        <v>1</v>
      </c>
      <c r="P256" t="str">
        <f>D256&amp;"-"&amp;F256&amp;"-"&amp;G256&amp;"-"&amp;E256&amp;"-"&amp;H256</f>
        <v>X2Pi-5.5-e-2-1</v>
      </c>
      <c r="Q256" t="str">
        <f>I256&amp;"-"&amp;K256&amp;"-"&amp;L256&amp;"-"&amp;J256&amp;"-"&amp;M256</f>
        <v>X2Pi-4.5-e-1-1</v>
      </c>
      <c r="R256">
        <f>B256+S256</f>
        <v>5719.933226393</v>
      </c>
      <c r="S256">
        <f>_xlfn.IFNA(VLOOKUP(Q256,'MARVEL-X'!A$2:I$1400,7,FALSE),VLOOKUP(Q256,MARVEL!A$2:J$1522,10,FALSE))</f>
        <v>2993.0056263930001</v>
      </c>
      <c r="T256">
        <f>IF(P256=P255,R256+T255,R256)</f>
        <v>5719.933226393</v>
      </c>
      <c r="U256">
        <f>IF(P256=P255,1+U255,1)</f>
        <v>1</v>
      </c>
      <c r="V256" t="str">
        <f t="shared" si="3"/>
        <v/>
      </c>
      <c r="W256" t="str">
        <f>IF(V256="","",IF(ABS(V256-R256)&gt;W$1,ABS(V256-R256),""))</f>
        <v/>
      </c>
      <c r="X256" t="str">
        <f>Y256&amp;"-"&amp;Z256&amp;"-"&amp;AC256&amp;"-"&amp;AD256&amp;"-"&amp;AG256</f>
        <v>5.5-e-X-2-0.5</v>
      </c>
      <c r="Y256">
        <f>F256</f>
        <v>5.5</v>
      </c>
      <c r="Z256" s="2" t="str">
        <f>G256</f>
        <v>e</v>
      </c>
      <c r="AA256">
        <f>_xlfn.IFNA(VLOOKUP(X256,'duo-out'!A$2:Q$5000,5,FALSE),E256+10*(H256-1)+1+_xlfn.IFNA(VLOOKUP(D256,states!A$2:C$10,3,FALSE),1))</f>
        <v>7</v>
      </c>
      <c r="AB256" t="str">
        <f>IF(V256="","",V256)</f>
        <v/>
      </c>
      <c r="AC256" s="2" t="str">
        <f>_xlfn.IFNA(VLOOKUP(D256,states!A$2:C$10,2,FALSE),"XX")</f>
        <v>X</v>
      </c>
      <c r="AD256">
        <f>E256</f>
        <v>2</v>
      </c>
      <c r="AE256">
        <f>_xlfn.IFNA(VLOOKUP(D256,states!A$2:D$10,4,FALSE),0)</f>
        <v>1</v>
      </c>
      <c r="AF256">
        <v>0.5</v>
      </c>
      <c r="AG256">
        <f>IF(AE256=0,AF256,IF(AE256=1,IF(F256=0.5,0.5,IF(H256=1,0.5,1.5)),IF(F256=0.5,0.5,IF(H256=1,2.5,1.5))))</f>
        <v>0.5</v>
      </c>
      <c r="AH256" s="7">
        <f>IF(AC256="XX",0,1/C256^(1/5)*IF(E256=0,100,1)/(E256+1)^(1/4))</f>
        <v>2.1924297443889911</v>
      </c>
    </row>
    <row r="257" spans="1:34">
      <c r="A257">
        <v>1698</v>
      </c>
      <c r="B257" s="1">
        <v>2428.3636000000001</v>
      </c>
      <c r="C257" s="6">
        <v>5.0000000000000001E-3</v>
      </c>
      <c r="D257" t="s">
        <v>0</v>
      </c>
      <c r="E257">
        <v>2</v>
      </c>
      <c r="F257">
        <v>5.5</v>
      </c>
      <c r="G257" t="s">
        <v>1</v>
      </c>
      <c r="H257">
        <v>1</v>
      </c>
      <c r="I257" t="s">
        <v>0</v>
      </c>
      <c r="J257">
        <v>1</v>
      </c>
      <c r="K257">
        <v>6.5</v>
      </c>
      <c r="L257" t="s">
        <v>1</v>
      </c>
      <c r="M257">
        <v>1</v>
      </c>
      <c r="N257" t="s">
        <v>1754</v>
      </c>
      <c r="O257">
        <v>1</v>
      </c>
      <c r="P257" t="str">
        <f>D257&amp;"-"&amp;F257&amp;"-"&amp;G257&amp;"-"&amp;E257&amp;"-"&amp;H257</f>
        <v>X2Pi-5.5-e-2-1</v>
      </c>
      <c r="Q257" t="str">
        <f>I257&amp;"-"&amp;K257&amp;"-"&amp;L257&amp;"-"&amp;J257&amp;"-"&amp;M257</f>
        <v>X2Pi-6.5-e-1-1</v>
      </c>
      <c r="R257">
        <f>B257+S257</f>
        <v>5719.9349736510003</v>
      </c>
      <c r="S257">
        <f>_xlfn.IFNA(VLOOKUP(Q257,'MARVEL-X'!A$2:I$1400,7,FALSE),VLOOKUP(Q257,MARVEL!A$2:J$1522,10,FALSE))</f>
        <v>3291.5713736510002</v>
      </c>
      <c r="T257">
        <f>IF(P257=P256,R257+T256,R257)</f>
        <v>11439.868200044</v>
      </c>
      <c r="U257">
        <f>IF(P257=P256,1+U256,1)</f>
        <v>2</v>
      </c>
      <c r="V257">
        <f t="shared" si="3"/>
        <v>5719.9341000220002</v>
      </c>
      <c r="W257" t="str">
        <f>IF(V257="","",IF(ABS(V257-R257)&gt;W$1,ABS(V257-R257),""))</f>
        <v/>
      </c>
      <c r="X257" t="str">
        <f>Y257&amp;"-"&amp;Z257&amp;"-"&amp;AC257&amp;"-"&amp;AD257&amp;"-"&amp;AG257</f>
        <v>5.5-e-X-2-0.5</v>
      </c>
      <c r="Y257">
        <f>F257</f>
        <v>5.5</v>
      </c>
      <c r="Z257" s="2" t="str">
        <f>G257</f>
        <v>e</v>
      </c>
      <c r="AA257">
        <f>_xlfn.IFNA(VLOOKUP(X257,'duo-out'!A$2:Q$5000,5,FALSE),E257+10*(H257-1)+1+_xlfn.IFNA(VLOOKUP(D257,states!A$2:C$10,3,FALSE),1))</f>
        <v>7</v>
      </c>
      <c r="AB257">
        <f>IF(V257="","",V257)</f>
        <v>5719.9341000220002</v>
      </c>
      <c r="AC257" s="2" t="str">
        <f>_xlfn.IFNA(VLOOKUP(D257,states!A$2:C$10,2,FALSE),"XX")</f>
        <v>X</v>
      </c>
      <c r="AD257">
        <f>E257</f>
        <v>2</v>
      </c>
      <c r="AE257">
        <f>_xlfn.IFNA(VLOOKUP(D257,states!A$2:D$10,4,FALSE),0)</f>
        <v>1</v>
      </c>
      <c r="AF257">
        <v>0.5</v>
      </c>
      <c r="AG257">
        <f>IF(AE257=0,AF257,IF(AE257=1,IF(F257=0.5,0.5,IF(H257=1,0.5,1.5)),IF(F257=0.5,0.5,IF(H257=1,2.5,1.5))))</f>
        <v>0.5</v>
      </c>
      <c r="AH257" s="7">
        <f>IF(AC257="XX",0,1/C257^(1/5)*IF(E257=0,100,1)/(E257+1)^(1/4))</f>
        <v>2.1924297443889911</v>
      </c>
    </row>
    <row r="258" spans="1:34">
      <c r="A258">
        <v>1680</v>
      </c>
      <c r="B258" s="1">
        <v>2747.6770000000001</v>
      </c>
      <c r="C258" s="6">
        <v>5.0000000000000001E-3</v>
      </c>
      <c r="D258" t="s">
        <v>0</v>
      </c>
      <c r="E258">
        <v>2</v>
      </c>
      <c r="F258">
        <v>5.5</v>
      </c>
      <c r="G258" t="s">
        <v>1</v>
      </c>
      <c r="H258">
        <v>2</v>
      </c>
      <c r="I258" t="s">
        <v>0</v>
      </c>
      <c r="J258">
        <v>1</v>
      </c>
      <c r="K258">
        <v>4.5</v>
      </c>
      <c r="L258" t="s">
        <v>1</v>
      </c>
      <c r="M258">
        <v>2</v>
      </c>
      <c r="N258" t="s">
        <v>1736</v>
      </c>
      <c r="O258">
        <v>1</v>
      </c>
      <c r="P258" t="str">
        <f>D258&amp;"-"&amp;F258&amp;"-"&amp;G258&amp;"-"&amp;E258&amp;"-"&amp;H258</f>
        <v>X2Pi-5.5-e-2-2</v>
      </c>
      <c r="Q258" t="str">
        <f>I258&amp;"-"&amp;K258&amp;"-"&amp;L258&amp;"-"&amp;J258&amp;"-"&amp;M258</f>
        <v>X2Pi-4.5-e-1-2</v>
      </c>
      <c r="R258">
        <f>B258+S258</f>
        <v>5873.0615780299995</v>
      </c>
      <c r="S258">
        <f>_xlfn.IFNA(VLOOKUP(Q258,'MARVEL-X'!A$2:I$1400,7,FALSE),VLOOKUP(Q258,MARVEL!A$2:J$1522,10,FALSE))</f>
        <v>3125.3845780299998</v>
      </c>
      <c r="T258">
        <f>IF(P258=P257,R258+T257,R258)</f>
        <v>5873.0615780299995</v>
      </c>
      <c r="U258">
        <f>IF(P258=P257,1+U257,1)</f>
        <v>1</v>
      </c>
      <c r="V258" t="str">
        <f t="shared" si="3"/>
        <v/>
      </c>
      <c r="W258" t="str">
        <f>IF(V258="","",IF(ABS(V258-R258)&gt;W$1,ABS(V258-R258),""))</f>
        <v/>
      </c>
      <c r="X258" t="str">
        <f>Y258&amp;"-"&amp;Z258&amp;"-"&amp;AC258&amp;"-"&amp;AD258&amp;"-"&amp;AG258</f>
        <v>5.5-e-X-2-1.5</v>
      </c>
      <c r="Y258">
        <f>F258</f>
        <v>5.5</v>
      </c>
      <c r="Z258" s="2" t="str">
        <f>G258</f>
        <v>e</v>
      </c>
      <c r="AA258">
        <f>_xlfn.IFNA(VLOOKUP(X258,'duo-out'!A$2:Q$5000,5,FALSE),E258+10*(H258-1)+1+_xlfn.IFNA(VLOOKUP(D258,states!A$2:C$10,3,FALSE),1))</f>
        <v>8</v>
      </c>
      <c r="AB258" t="str">
        <f>IF(V258="","",V258)</f>
        <v/>
      </c>
      <c r="AC258" s="2" t="str">
        <f>_xlfn.IFNA(VLOOKUP(D258,states!A$2:C$10,2,FALSE),"XX")</f>
        <v>X</v>
      </c>
      <c r="AD258">
        <f>E258</f>
        <v>2</v>
      </c>
      <c r="AE258">
        <f>_xlfn.IFNA(VLOOKUP(D258,states!A$2:D$10,4,FALSE),0)</f>
        <v>1</v>
      </c>
      <c r="AF258">
        <v>0.5</v>
      </c>
      <c r="AG258">
        <f>IF(AE258=0,AF258,IF(AE258=1,IF(F258=0.5,0.5,IF(H258=1,0.5,1.5)),IF(F258=0.5,0.5,IF(H258=1,2.5,1.5))))</f>
        <v>1.5</v>
      </c>
      <c r="AH258" s="7">
        <f>IF(AC258="XX",0,1/C258^(1/5)*IF(E258=0,100,1)/(E258+1)^(1/4))</f>
        <v>2.1924297443889911</v>
      </c>
    </row>
    <row r="259" spans="1:34">
      <c r="A259">
        <v>1711</v>
      </c>
      <c r="B259" s="1">
        <v>2395.7267999999999</v>
      </c>
      <c r="C259" s="6">
        <v>5.0000000000000001E-3</v>
      </c>
      <c r="D259" t="s">
        <v>0</v>
      </c>
      <c r="E259">
        <v>2</v>
      </c>
      <c r="F259">
        <v>5.5</v>
      </c>
      <c r="G259" t="s">
        <v>1</v>
      </c>
      <c r="H259">
        <v>2</v>
      </c>
      <c r="I259" t="s">
        <v>0</v>
      </c>
      <c r="J259">
        <v>1</v>
      </c>
      <c r="K259">
        <v>6.5</v>
      </c>
      <c r="L259" t="s">
        <v>1</v>
      </c>
      <c r="M259">
        <v>2</v>
      </c>
      <c r="N259" t="s">
        <v>1767</v>
      </c>
      <c r="O259">
        <v>1</v>
      </c>
      <c r="P259" t="str">
        <f>D259&amp;"-"&amp;F259&amp;"-"&amp;G259&amp;"-"&amp;E259&amp;"-"&amp;H259</f>
        <v>X2Pi-5.5-e-2-2</v>
      </c>
      <c r="Q259" t="str">
        <f>I259&amp;"-"&amp;K259&amp;"-"&amp;L259&amp;"-"&amp;J259&amp;"-"&amp;M259</f>
        <v>X2Pi-6.5-e-1-2</v>
      </c>
      <c r="R259">
        <f>B259+S259</f>
        <v>5873.0612839619998</v>
      </c>
      <c r="S259">
        <f>_xlfn.IFNA(VLOOKUP(Q259,'MARVEL-X'!A$2:I$1400,7,FALSE),VLOOKUP(Q259,MARVEL!A$2:J$1522,10,FALSE))</f>
        <v>3477.3344839619999</v>
      </c>
      <c r="T259">
        <f>IF(P259=P258,R259+T258,R259)</f>
        <v>11746.122861992</v>
      </c>
      <c r="U259">
        <f>IF(P259=P258,1+U258,1)</f>
        <v>2</v>
      </c>
      <c r="V259">
        <f t="shared" ref="V259:V322" si="4">IF(P259=P260,"",T259/U259)</f>
        <v>5873.0614309960001</v>
      </c>
      <c r="W259" t="str">
        <f>IF(V259="","",IF(ABS(V259-R259)&gt;W$1,ABS(V259-R259),""))</f>
        <v/>
      </c>
      <c r="X259" t="str">
        <f>Y259&amp;"-"&amp;Z259&amp;"-"&amp;AC259&amp;"-"&amp;AD259&amp;"-"&amp;AG259</f>
        <v>5.5-e-X-2-1.5</v>
      </c>
      <c r="Y259">
        <f>F259</f>
        <v>5.5</v>
      </c>
      <c r="Z259" s="2" t="str">
        <f>G259</f>
        <v>e</v>
      </c>
      <c r="AA259">
        <f>_xlfn.IFNA(VLOOKUP(X259,'duo-out'!A$2:Q$5000,5,FALSE),E259+10*(H259-1)+1+_xlfn.IFNA(VLOOKUP(D259,states!A$2:C$10,3,FALSE),1))</f>
        <v>8</v>
      </c>
      <c r="AB259">
        <f>IF(V259="","",V259)</f>
        <v>5873.0614309960001</v>
      </c>
      <c r="AC259" s="2" t="str">
        <f>_xlfn.IFNA(VLOOKUP(D259,states!A$2:C$10,2,FALSE),"XX")</f>
        <v>X</v>
      </c>
      <c r="AD259">
        <f>E259</f>
        <v>2</v>
      </c>
      <c r="AE259">
        <f>_xlfn.IFNA(VLOOKUP(D259,states!A$2:D$10,4,FALSE),0)</f>
        <v>1</v>
      </c>
      <c r="AF259">
        <v>0.5</v>
      </c>
      <c r="AG259">
        <f>IF(AE259=0,AF259,IF(AE259=1,IF(F259=0.5,0.5,IF(H259=1,0.5,1.5)),IF(F259=0.5,0.5,IF(H259=1,2.5,1.5))))</f>
        <v>1.5</v>
      </c>
      <c r="AH259" s="7">
        <f>IF(AC259="XX",0,1/C259^(1/5)*IF(E259=0,100,1)/(E259+1)^(1/4))</f>
        <v>2.1924297443889911</v>
      </c>
    </row>
    <row r="260" spans="1:34">
      <c r="A260">
        <v>1747</v>
      </c>
      <c r="B260" s="1">
        <v>2310.1475999999998</v>
      </c>
      <c r="C260" s="6">
        <v>5.0000000000000001E-3</v>
      </c>
      <c r="D260" t="s">
        <v>0</v>
      </c>
      <c r="E260">
        <v>3</v>
      </c>
      <c r="F260">
        <v>5.5</v>
      </c>
      <c r="G260" t="s">
        <v>1</v>
      </c>
      <c r="H260">
        <v>1</v>
      </c>
      <c r="I260" t="s">
        <v>0</v>
      </c>
      <c r="J260">
        <v>2</v>
      </c>
      <c r="K260">
        <v>6.5</v>
      </c>
      <c r="L260" t="s">
        <v>1</v>
      </c>
      <c r="M260">
        <v>1</v>
      </c>
      <c r="N260" t="s">
        <v>1803</v>
      </c>
      <c r="O260">
        <v>1</v>
      </c>
      <c r="P260" t="str">
        <f>D260&amp;"-"&amp;F260&amp;"-"&amp;G260&amp;"-"&amp;E260&amp;"-"&amp;H260</f>
        <v>X2Pi-5.5-e-3-1</v>
      </c>
      <c r="Q260" t="str">
        <f>I260&amp;"-"&amp;K260&amp;"-"&amp;L260&amp;"-"&amp;J260&amp;"-"&amp;M260</f>
        <v>X2Pi-6.5-e-2-1</v>
      </c>
      <c r="R260">
        <f>B260+S260</f>
        <v>8186.5263798519991</v>
      </c>
      <c r="S260">
        <f>_xlfn.IFNA(VLOOKUP(Q260,'MARVEL-X'!A$2:I$1400,7,FALSE),VLOOKUP(Q260,MARVEL!A$2:J$1522,10,FALSE))</f>
        <v>5876.3787798519998</v>
      </c>
      <c r="T260">
        <f>IF(P260=P259,R260+T259,R260)</f>
        <v>8186.5263798519991</v>
      </c>
      <c r="U260">
        <f>IF(P260=P259,1+U259,1)</f>
        <v>1</v>
      </c>
      <c r="V260" t="str">
        <f t="shared" si="4"/>
        <v/>
      </c>
      <c r="W260" t="str">
        <f>IF(V260="","",IF(ABS(V260-R260)&gt;W$1,ABS(V260-R260),""))</f>
        <v/>
      </c>
      <c r="X260" t="str">
        <f>Y260&amp;"-"&amp;Z260&amp;"-"&amp;AC260&amp;"-"&amp;AD260&amp;"-"&amp;AG260</f>
        <v>5.5-e-X-3-0.5</v>
      </c>
      <c r="Y260">
        <f>F260</f>
        <v>5.5</v>
      </c>
      <c r="Z260" s="2" t="str">
        <f>G260</f>
        <v>e</v>
      </c>
      <c r="AA260">
        <f>_xlfn.IFNA(VLOOKUP(X260,'duo-out'!A$2:Q$5000,5,FALSE),E260+10*(H260-1)+1+_xlfn.IFNA(VLOOKUP(D260,states!A$2:C$10,3,FALSE),1))</f>
        <v>11</v>
      </c>
      <c r="AB260" t="str">
        <f>IF(V260="","",V260)</f>
        <v/>
      </c>
      <c r="AC260" s="2" t="str">
        <f>_xlfn.IFNA(VLOOKUP(D260,states!A$2:C$10,2,FALSE),"XX")</f>
        <v>X</v>
      </c>
      <c r="AD260">
        <f>E260</f>
        <v>3</v>
      </c>
      <c r="AE260">
        <f>_xlfn.IFNA(VLOOKUP(D260,states!A$2:D$10,4,FALSE),0)</f>
        <v>1</v>
      </c>
      <c r="AF260">
        <v>0.5</v>
      </c>
      <c r="AG260">
        <f>IF(AE260=0,AF260,IF(AE260=1,IF(F260=0.5,0.5,IF(H260=1,0.5,1.5)),IF(F260=0.5,0.5,IF(H260=1,2.5,1.5))))</f>
        <v>0.5</v>
      </c>
      <c r="AH260" s="7">
        <f>IF(AC260="XX",0,1/C260^(1/5)*IF(E260=0,100,1)/(E260+1)^(1/4))</f>
        <v>2.0402857733683697</v>
      </c>
    </row>
    <row r="261" spans="1:34">
      <c r="A261">
        <v>1720</v>
      </c>
      <c r="B261" s="1">
        <v>2597.1736999999998</v>
      </c>
      <c r="C261" s="6">
        <v>5.0000000000000001E-3</v>
      </c>
      <c r="D261" t="s">
        <v>0</v>
      </c>
      <c r="E261">
        <v>3</v>
      </c>
      <c r="F261">
        <v>5.5</v>
      </c>
      <c r="G261" t="s">
        <v>1</v>
      </c>
      <c r="H261">
        <v>1</v>
      </c>
      <c r="I261" t="s">
        <v>0</v>
      </c>
      <c r="J261">
        <v>2</v>
      </c>
      <c r="K261">
        <v>4.5</v>
      </c>
      <c r="L261" t="s">
        <v>1</v>
      </c>
      <c r="M261">
        <v>1</v>
      </c>
      <c r="N261" t="s">
        <v>1776</v>
      </c>
      <c r="O261">
        <v>1</v>
      </c>
      <c r="P261" t="str">
        <f>D261&amp;"-"&amp;F261&amp;"-"&amp;G261&amp;"-"&amp;E261&amp;"-"&amp;H261</f>
        <v>X2Pi-5.5-e-3-1</v>
      </c>
      <c r="Q261" t="str">
        <f>I261&amp;"-"&amp;K261&amp;"-"&amp;L261&amp;"-"&amp;J261&amp;"-"&amp;M261</f>
        <v>X2Pi-4.5-e-2-1</v>
      </c>
      <c r="R261">
        <f>B261+S261</f>
        <v>8186.5249796389999</v>
      </c>
      <c r="S261">
        <f>_xlfn.IFNA(VLOOKUP(Q261,'MARVEL-X'!A$2:I$1400,7,FALSE),VLOOKUP(Q261,MARVEL!A$2:J$1522,10,FALSE))</f>
        <v>5589.3512796389996</v>
      </c>
      <c r="T261">
        <f>IF(P261=P260,R261+T260,R261)</f>
        <v>16373.051359490999</v>
      </c>
      <c r="U261">
        <f>IF(P261=P260,1+U260,1)</f>
        <v>2</v>
      </c>
      <c r="V261" t="str">
        <f t="shared" si="4"/>
        <v/>
      </c>
      <c r="W261" t="str">
        <f>IF(V261="","",IF(ABS(V261-R261)&gt;W$1,ABS(V261-R261),""))</f>
        <v/>
      </c>
      <c r="X261" t="str">
        <f>Y261&amp;"-"&amp;Z261&amp;"-"&amp;AC261&amp;"-"&amp;AD261&amp;"-"&amp;AG261</f>
        <v>5.5-e-X-3-0.5</v>
      </c>
      <c r="Y261">
        <f>F261</f>
        <v>5.5</v>
      </c>
      <c r="Z261" s="2" t="str">
        <f>G261</f>
        <v>e</v>
      </c>
      <c r="AA261">
        <f>_xlfn.IFNA(VLOOKUP(X261,'duo-out'!A$2:Q$5000,5,FALSE),E261+10*(H261-1)+1+_xlfn.IFNA(VLOOKUP(D261,states!A$2:C$10,3,FALSE),1))</f>
        <v>11</v>
      </c>
      <c r="AB261" t="str">
        <f>IF(V261="","",V261)</f>
        <v/>
      </c>
      <c r="AC261" s="2" t="str">
        <f>_xlfn.IFNA(VLOOKUP(D261,states!A$2:C$10,2,FALSE),"XX")</f>
        <v>X</v>
      </c>
      <c r="AD261">
        <f>E261</f>
        <v>3</v>
      </c>
      <c r="AE261">
        <f>_xlfn.IFNA(VLOOKUP(D261,states!A$2:D$10,4,FALSE),0)</f>
        <v>1</v>
      </c>
      <c r="AF261">
        <v>0.5</v>
      </c>
      <c r="AG261">
        <f>IF(AE261=0,AF261,IF(AE261=1,IF(F261=0.5,0.5,IF(H261=1,0.5,1.5)),IF(F261=0.5,0.5,IF(H261=1,2.5,1.5))))</f>
        <v>0.5</v>
      </c>
      <c r="AH261" s="7">
        <f>IF(AC261="XX",0,1/C261^(1/5)*IF(E261=0,100,1)/(E261+1)^(1/4))</f>
        <v>2.0402857733683697</v>
      </c>
    </row>
    <row r="262" spans="1:34">
      <c r="A262">
        <v>2499</v>
      </c>
      <c r="B262" s="1">
        <v>2467.5356999999999</v>
      </c>
      <c r="C262" s="6">
        <v>0.02</v>
      </c>
      <c r="D262" t="s">
        <v>0</v>
      </c>
      <c r="E262">
        <v>3</v>
      </c>
      <c r="F262">
        <v>5.5</v>
      </c>
      <c r="G262" t="s">
        <v>1</v>
      </c>
      <c r="H262">
        <v>1</v>
      </c>
      <c r="I262" t="s">
        <v>0</v>
      </c>
      <c r="J262">
        <v>2</v>
      </c>
      <c r="K262">
        <v>5.5</v>
      </c>
      <c r="L262" t="s">
        <v>2</v>
      </c>
      <c r="M262">
        <v>1</v>
      </c>
      <c r="N262" t="s">
        <v>2555</v>
      </c>
      <c r="O262">
        <v>1</v>
      </c>
      <c r="P262" t="str">
        <f>D262&amp;"-"&amp;F262&amp;"-"&amp;G262&amp;"-"&amp;E262&amp;"-"&amp;H262</f>
        <v>X2Pi-5.5-e-3-1</v>
      </c>
      <c r="Q262" t="str">
        <f>I262&amp;"-"&amp;K262&amp;"-"&amp;L262&amp;"-"&amp;J262&amp;"-"&amp;M262</f>
        <v>X2Pi-5.5-f-2-1</v>
      </c>
      <c r="R262">
        <f>B262+S262</f>
        <v>8186.5208980610005</v>
      </c>
      <c r="S262">
        <f>_xlfn.IFNA(VLOOKUP(Q262,'MARVEL-X'!A$2:I$1400,7,FALSE),VLOOKUP(Q262,MARVEL!A$2:J$1522,10,FALSE))</f>
        <v>5718.9851980610001</v>
      </c>
      <c r="T262">
        <f>IF(P262=P261,R262+T261,R262)</f>
        <v>24559.572257551998</v>
      </c>
      <c r="U262">
        <f>IF(P262=P261,1+U261,1)</f>
        <v>3</v>
      </c>
      <c r="V262" t="str">
        <f t="shared" si="4"/>
        <v/>
      </c>
      <c r="W262" t="str">
        <f>IF(V262="","",IF(ABS(V262-R262)&gt;W$1,ABS(V262-R262),""))</f>
        <v/>
      </c>
      <c r="X262" t="str">
        <f>Y262&amp;"-"&amp;Z262&amp;"-"&amp;AC262&amp;"-"&amp;AD262&amp;"-"&amp;AG262</f>
        <v>5.5-e-X-3-0.5</v>
      </c>
      <c r="Y262">
        <f>F262</f>
        <v>5.5</v>
      </c>
      <c r="Z262" s="2" t="str">
        <f>G262</f>
        <v>e</v>
      </c>
      <c r="AA262">
        <f>_xlfn.IFNA(VLOOKUP(X262,'duo-out'!A$2:Q$5000,5,FALSE),E262+10*(H262-1)+1+_xlfn.IFNA(VLOOKUP(D262,states!A$2:C$10,3,FALSE),1))</f>
        <v>11</v>
      </c>
      <c r="AB262" t="str">
        <f>IF(V262="","",V262)</f>
        <v/>
      </c>
      <c r="AC262" s="2" t="str">
        <f>_xlfn.IFNA(VLOOKUP(D262,states!A$2:C$10,2,FALSE),"XX")</f>
        <v>X</v>
      </c>
      <c r="AD262">
        <f>E262</f>
        <v>3</v>
      </c>
      <c r="AE262">
        <f>_xlfn.IFNA(VLOOKUP(D262,states!A$2:D$10,4,FALSE),0)</f>
        <v>1</v>
      </c>
      <c r="AF262">
        <v>0.5</v>
      </c>
      <c r="AG262">
        <f>IF(AE262=0,AF262,IF(AE262=1,IF(F262=0.5,0.5,IF(H262=1,0.5,1.5)),IF(F262=0.5,0.5,IF(H262=1,2.5,1.5))))</f>
        <v>0.5</v>
      </c>
      <c r="AH262" s="7">
        <f>IF(AC262="XX",0,1/C262^(1/5)*IF(E262=0,100,1)/(E262+1)^(1/4))</f>
        <v>1.5462474735549587</v>
      </c>
    </row>
    <row r="263" spans="1:34">
      <c r="A263">
        <v>2477</v>
      </c>
      <c r="B263" s="1">
        <v>2310.1480000000001</v>
      </c>
      <c r="C263" s="6">
        <v>0.02</v>
      </c>
      <c r="D263" t="s">
        <v>0</v>
      </c>
      <c r="E263">
        <v>3</v>
      </c>
      <c r="F263">
        <v>5.5</v>
      </c>
      <c r="G263" t="s">
        <v>1</v>
      </c>
      <c r="H263">
        <v>1</v>
      </c>
      <c r="I263" t="s">
        <v>0</v>
      </c>
      <c r="J263">
        <v>2</v>
      </c>
      <c r="K263">
        <v>6.5</v>
      </c>
      <c r="L263" t="s">
        <v>1</v>
      </c>
      <c r="M263">
        <v>1</v>
      </c>
      <c r="N263" t="s">
        <v>2533</v>
      </c>
      <c r="O263">
        <v>1</v>
      </c>
      <c r="P263" t="str">
        <f>D263&amp;"-"&amp;F263&amp;"-"&amp;G263&amp;"-"&amp;E263&amp;"-"&amp;H263</f>
        <v>X2Pi-5.5-e-3-1</v>
      </c>
      <c r="Q263" t="str">
        <f>I263&amp;"-"&amp;K263&amp;"-"&amp;L263&amp;"-"&amp;J263&amp;"-"&amp;M263</f>
        <v>X2Pi-6.5-e-2-1</v>
      </c>
      <c r="R263">
        <f>B263+S263</f>
        <v>8186.5267798519999</v>
      </c>
      <c r="S263">
        <f>_xlfn.IFNA(VLOOKUP(Q263,'MARVEL-X'!A$2:I$1400,7,FALSE),VLOOKUP(Q263,MARVEL!A$2:J$1522,10,FALSE))</f>
        <v>5876.3787798519998</v>
      </c>
      <c r="T263">
        <f>IF(P263=P262,R263+T262,R263)</f>
        <v>32746.099037403997</v>
      </c>
      <c r="U263">
        <f>IF(P263=P262,1+U262,1)</f>
        <v>4</v>
      </c>
      <c r="V263">
        <f t="shared" si="4"/>
        <v>8186.5247593509994</v>
      </c>
      <c r="W263" t="str">
        <f>IF(V263="","",IF(ABS(V263-R263)&gt;W$1,ABS(V263-R263),""))</f>
        <v/>
      </c>
      <c r="X263" t="str">
        <f>Y263&amp;"-"&amp;Z263&amp;"-"&amp;AC263&amp;"-"&amp;AD263&amp;"-"&amp;AG263</f>
        <v>5.5-e-X-3-0.5</v>
      </c>
      <c r="Y263">
        <f>F263</f>
        <v>5.5</v>
      </c>
      <c r="Z263" s="2" t="str">
        <f>G263</f>
        <v>e</v>
      </c>
      <c r="AA263">
        <f>_xlfn.IFNA(VLOOKUP(X263,'duo-out'!A$2:Q$5000,5,FALSE),E263+10*(H263-1)+1+_xlfn.IFNA(VLOOKUP(D263,states!A$2:C$10,3,FALSE),1))</f>
        <v>11</v>
      </c>
      <c r="AB263">
        <f>IF(V263="","",V263)</f>
        <v>8186.5247593509994</v>
      </c>
      <c r="AC263" s="2" t="str">
        <f>_xlfn.IFNA(VLOOKUP(D263,states!A$2:C$10,2,FALSE),"XX")</f>
        <v>X</v>
      </c>
      <c r="AD263">
        <f>E263</f>
        <v>3</v>
      </c>
      <c r="AE263">
        <f>_xlfn.IFNA(VLOOKUP(D263,states!A$2:D$10,4,FALSE),0)</f>
        <v>1</v>
      </c>
      <c r="AF263">
        <v>0.5</v>
      </c>
      <c r="AG263">
        <f>IF(AE263=0,AF263,IF(AE263=1,IF(F263=0.5,0.5,IF(H263=1,0.5,1.5)),IF(F263=0.5,0.5,IF(H263=1,2.5,1.5))))</f>
        <v>0.5</v>
      </c>
      <c r="AH263" s="7">
        <f>IF(AC263="XX",0,1/C263^(1/5)*IF(E263=0,100,1)/(E263+1)^(1/4))</f>
        <v>1.5462474735549587</v>
      </c>
    </row>
    <row r="264" spans="1:34">
      <c r="A264">
        <v>2228</v>
      </c>
      <c r="B264" s="1">
        <v>2616.9256999999998</v>
      </c>
      <c r="C264" s="6">
        <v>5.0000000000000001E-3</v>
      </c>
      <c r="D264" t="s">
        <v>0</v>
      </c>
      <c r="E264">
        <v>3</v>
      </c>
      <c r="F264">
        <v>5.5</v>
      </c>
      <c r="G264" t="s">
        <v>1</v>
      </c>
      <c r="H264">
        <v>2</v>
      </c>
      <c r="I264" t="s">
        <v>0</v>
      </c>
      <c r="J264">
        <v>2</v>
      </c>
      <c r="K264">
        <v>4.5</v>
      </c>
      <c r="L264" t="s">
        <v>1</v>
      </c>
      <c r="M264">
        <v>2</v>
      </c>
      <c r="N264" t="s">
        <v>2284</v>
      </c>
      <c r="O264">
        <v>1</v>
      </c>
      <c r="P264" t="str">
        <f>D264&amp;"-"&amp;F264&amp;"-"&amp;G264&amp;"-"&amp;E264&amp;"-"&amp;H264</f>
        <v>X2Pi-5.5-e-3-2</v>
      </c>
      <c r="Q264" t="str">
        <f>I264&amp;"-"&amp;K264&amp;"-"&amp;L264&amp;"-"&amp;J264&amp;"-"&amp;M264</f>
        <v>X2Pi-4.5-e-2-2</v>
      </c>
      <c r="R264">
        <f>B264+S264</f>
        <v>8333.5538412700007</v>
      </c>
      <c r="S264">
        <f>_xlfn.IFNA(VLOOKUP(Q264,'MARVEL-X'!A$2:I$1400,7,FALSE),VLOOKUP(Q264,MARVEL!A$2:J$1522,10,FALSE))</f>
        <v>5716.62814127</v>
      </c>
      <c r="T264">
        <f>IF(P264=P263,R264+T263,R264)</f>
        <v>8333.5538412700007</v>
      </c>
      <c r="U264">
        <f>IF(P264=P263,1+U263,1)</f>
        <v>1</v>
      </c>
      <c r="V264" t="str">
        <f t="shared" si="4"/>
        <v/>
      </c>
      <c r="W264" t="str">
        <f>IF(V264="","",IF(ABS(V264-R264)&gt;W$1,ABS(V264-R264),""))</f>
        <v/>
      </c>
      <c r="X264" t="str">
        <f>Y264&amp;"-"&amp;Z264&amp;"-"&amp;AC264&amp;"-"&amp;AD264&amp;"-"&amp;AG264</f>
        <v>5.5-e-X-3-1.5</v>
      </c>
      <c r="Y264">
        <f>F264</f>
        <v>5.5</v>
      </c>
      <c r="Z264" s="2" t="str">
        <f>G264</f>
        <v>e</v>
      </c>
      <c r="AA264">
        <f>_xlfn.IFNA(VLOOKUP(X264,'duo-out'!A$2:Q$5000,5,FALSE),E264+10*(H264-1)+1+_xlfn.IFNA(VLOOKUP(D264,states!A$2:C$10,3,FALSE),1))</f>
        <v>12</v>
      </c>
      <c r="AB264" t="str">
        <f>IF(V264="","",V264)</f>
        <v/>
      </c>
      <c r="AC264" s="2" t="str">
        <f>_xlfn.IFNA(VLOOKUP(D264,states!A$2:C$10,2,FALSE),"XX")</f>
        <v>X</v>
      </c>
      <c r="AD264">
        <f>E264</f>
        <v>3</v>
      </c>
      <c r="AE264">
        <f>_xlfn.IFNA(VLOOKUP(D264,states!A$2:D$10,4,FALSE),0)</f>
        <v>1</v>
      </c>
      <c r="AF264">
        <v>0.5</v>
      </c>
      <c r="AG264">
        <f>IF(AE264=0,AF264,IF(AE264=1,IF(F264=0.5,0.5,IF(H264=1,0.5,1.5)),IF(F264=0.5,0.5,IF(H264=1,2.5,1.5))))</f>
        <v>1.5</v>
      </c>
      <c r="AH264" s="7">
        <f>IF(AC264="XX",0,1/C264^(1/5)*IF(E264=0,100,1)/(E264+1)^(1/4))</f>
        <v>2.0402857733683697</v>
      </c>
    </row>
    <row r="265" spans="1:34">
      <c r="A265">
        <v>2509</v>
      </c>
      <c r="B265" s="1">
        <v>2458.94</v>
      </c>
      <c r="C265" s="6">
        <v>0.02</v>
      </c>
      <c r="D265" t="s">
        <v>0</v>
      </c>
      <c r="E265">
        <v>3</v>
      </c>
      <c r="F265">
        <v>5.5</v>
      </c>
      <c r="G265" t="s">
        <v>1</v>
      </c>
      <c r="H265">
        <v>2</v>
      </c>
      <c r="I265" t="s">
        <v>0</v>
      </c>
      <c r="J265">
        <v>2</v>
      </c>
      <c r="K265">
        <v>5.5</v>
      </c>
      <c r="L265" t="s">
        <v>2</v>
      </c>
      <c r="M265">
        <v>2</v>
      </c>
      <c r="N265" t="s">
        <v>2565</v>
      </c>
      <c r="O265">
        <v>1</v>
      </c>
      <c r="P265" t="str">
        <f>D265&amp;"-"&amp;F265&amp;"-"&amp;G265&amp;"-"&amp;E265&amp;"-"&amp;H265</f>
        <v>X2Pi-5.5-e-3-2</v>
      </c>
      <c r="Q265" t="str">
        <f>I265&amp;"-"&amp;K265&amp;"-"&amp;L265&amp;"-"&amp;J265&amp;"-"&amp;M265</f>
        <v>X2Pi-5.5-f-2-2</v>
      </c>
      <c r="R265">
        <f>B265+S265</f>
        <v>8333.5535902610009</v>
      </c>
      <c r="S265">
        <f>_xlfn.IFNA(VLOOKUP(Q265,'MARVEL-X'!A$2:I$1400,7,FALSE),VLOOKUP(Q265,MARVEL!A$2:J$1522,10,FALSE))</f>
        <v>5874.6135902610004</v>
      </c>
      <c r="T265">
        <f>IF(P265=P264,R265+T264,R265)</f>
        <v>16667.107431531003</v>
      </c>
      <c r="U265">
        <f>IF(P265=P264,1+U264,1)</f>
        <v>2</v>
      </c>
      <c r="V265" t="str">
        <f t="shared" si="4"/>
        <v/>
      </c>
      <c r="W265" t="str">
        <f>IF(V265="","",IF(ABS(V265-R265)&gt;W$1,ABS(V265-R265),""))</f>
        <v/>
      </c>
      <c r="X265" t="str">
        <f>Y265&amp;"-"&amp;Z265&amp;"-"&amp;AC265&amp;"-"&amp;AD265&amp;"-"&amp;AG265</f>
        <v>5.5-e-X-3-1.5</v>
      </c>
      <c r="Y265">
        <f>F265</f>
        <v>5.5</v>
      </c>
      <c r="Z265" s="2" t="str">
        <f>G265</f>
        <v>e</v>
      </c>
      <c r="AA265">
        <f>_xlfn.IFNA(VLOOKUP(X265,'duo-out'!A$2:Q$5000,5,FALSE),E265+10*(H265-1)+1+_xlfn.IFNA(VLOOKUP(D265,states!A$2:C$10,3,FALSE),1))</f>
        <v>12</v>
      </c>
      <c r="AB265" t="str">
        <f>IF(V265="","",V265)</f>
        <v/>
      </c>
      <c r="AC265" s="2" t="str">
        <f>_xlfn.IFNA(VLOOKUP(D265,states!A$2:C$10,2,FALSE),"XX")</f>
        <v>X</v>
      </c>
      <c r="AD265">
        <f>E265</f>
        <v>3</v>
      </c>
      <c r="AE265">
        <f>_xlfn.IFNA(VLOOKUP(D265,states!A$2:D$10,4,FALSE),0)</f>
        <v>1</v>
      </c>
      <c r="AF265">
        <v>0.5</v>
      </c>
      <c r="AG265">
        <f>IF(AE265=0,AF265,IF(AE265=1,IF(F265=0.5,0.5,IF(H265=1,0.5,1.5)),IF(F265=0.5,0.5,IF(H265=1,2.5,1.5))))</f>
        <v>1.5</v>
      </c>
      <c r="AH265" s="7">
        <f>IF(AC265="XX",0,1/C265^(1/5)*IF(E265=0,100,1)/(E265+1)^(1/4))</f>
        <v>1.5462474735549587</v>
      </c>
    </row>
    <row r="266" spans="1:34">
      <c r="A266">
        <v>2486</v>
      </c>
      <c r="B266" s="1">
        <v>2278.596</v>
      </c>
      <c r="C266" s="6">
        <v>0.02</v>
      </c>
      <c r="D266" t="s">
        <v>0</v>
      </c>
      <c r="E266">
        <v>3</v>
      </c>
      <c r="F266">
        <v>5.5</v>
      </c>
      <c r="G266" t="s">
        <v>1</v>
      </c>
      <c r="H266">
        <v>2</v>
      </c>
      <c r="I266" t="s">
        <v>0</v>
      </c>
      <c r="J266">
        <v>2</v>
      </c>
      <c r="K266">
        <v>6.5</v>
      </c>
      <c r="L266" t="s">
        <v>1</v>
      </c>
      <c r="M266">
        <v>2</v>
      </c>
      <c r="N266" t="s">
        <v>2542</v>
      </c>
      <c r="O266">
        <v>1</v>
      </c>
      <c r="P266" t="str">
        <f>D266&amp;"-"&amp;F266&amp;"-"&amp;G266&amp;"-"&amp;E266&amp;"-"&amp;H266</f>
        <v>X2Pi-5.5-e-3-2</v>
      </c>
      <c r="Q266" t="str">
        <f>I266&amp;"-"&amp;K266&amp;"-"&amp;L266&amp;"-"&amp;J266&amp;"-"&amp;M266</f>
        <v>X2Pi-6.5-e-2-2</v>
      </c>
      <c r="R266">
        <f>B266+S266</f>
        <v>8333.5449590099997</v>
      </c>
      <c r="S266">
        <f>_xlfn.IFNA(VLOOKUP(Q266,'MARVEL-X'!A$2:I$1400,7,FALSE),VLOOKUP(Q266,MARVEL!A$2:J$1522,10,FALSE))</f>
        <v>6054.9489590100002</v>
      </c>
      <c r="T266">
        <f>IF(P266=P265,R266+T265,R266)</f>
        <v>25000.652390541003</v>
      </c>
      <c r="U266">
        <f>IF(P266=P265,1+U265,1)</f>
        <v>3</v>
      </c>
      <c r="V266">
        <f t="shared" si="4"/>
        <v>8333.550796847001</v>
      </c>
      <c r="W266" t="str">
        <f>IF(V266="","",IF(ABS(V266-R266)&gt;W$1,ABS(V266-R266),""))</f>
        <v/>
      </c>
      <c r="X266" t="str">
        <f>Y266&amp;"-"&amp;Z266&amp;"-"&amp;AC266&amp;"-"&amp;AD266&amp;"-"&amp;AG266</f>
        <v>5.5-e-X-3-1.5</v>
      </c>
      <c r="Y266">
        <f>F266</f>
        <v>5.5</v>
      </c>
      <c r="Z266" s="2" t="str">
        <f>G266</f>
        <v>e</v>
      </c>
      <c r="AA266">
        <f>_xlfn.IFNA(VLOOKUP(X266,'duo-out'!A$2:Q$5000,5,FALSE),E266+10*(H266-1)+1+_xlfn.IFNA(VLOOKUP(D266,states!A$2:C$10,3,FALSE),1))</f>
        <v>12</v>
      </c>
      <c r="AB266">
        <f>IF(V266="","",V266)</f>
        <v>8333.550796847001</v>
      </c>
      <c r="AC266" s="2" t="str">
        <f>_xlfn.IFNA(VLOOKUP(D266,states!A$2:C$10,2,FALSE),"XX")</f>
        <v>X</v>
      </c>
      <c r="AD266">
        <f>E266</f>
        <v>3</v>
      </c>
      <c r="AE266">
        <f>_xlfn.IFNA(VLOOKUP(D266,states!A$2:D$10,4,FALSE),0)</f>
        <v>1</v>
      </c>
      <c r="AF266">
        <v>0.5</v>
      </c>
      <c r="AG266">
        <f>IF(AE266=0,AF266,IF(AE266=1,IF(F266=0.5,0.5,IF(H266=1,0.5,1.5)),IF(F266=0.5,0.5,IF(H266=1,2.5,1.5))))</f>
        <v>1.5</v>
      </c>
      <c r="AH266" s="7">
        <f>IF(AC266="XX",0,1/C266^(1/5)*IF(E266=0,100,1)/(E266+1)^(1/4))</f>
        <v>1.5462474735549587</v>
      </c>
    </row>
    <row r="267" spans="1:34">
      <c r="A267">
        <v>2576</v>
      </c>
      <c r="B267" s="1">
        <v>2468.4794999999999</v>
      </c>
      <c r="C267" s="6">
        <v>5.0000000000000001E-3</v>
      </c>
      <c r="D267" t="s">
        <v>0</v>
      </c>
      <c r="E267">
        <v>4</v>
      </c>
      <c r="F267">
        <v>5.5</v>
      </c>
      <c r="G267" t="s">
        <v>1</v>
      </c>
      <c r="H267">
        <v>1</v>
      </c>
      <c r="I267" t="s">
        <v>0</v>
      </c>
      <c r="J267">
        <v>3</v>
      </c>
      <c r="K267">
        <v>4.5</v>
      </c>
      <c r="L267" t="s">
        <v>1</v>
      </c>
      <c r="M267">
        <v>1</v>
      </c>
      <c r="N267" t="s">
        <v>2632</v>
      </c>
      <c r="O267">
        <v>1</v>
      </c>
      <c r="P267" t="str">
        <f>D267&amp;"-"&amp;F267&amp;"-"&amp;G267&amp;"-"&amp;E267&amp;"-"&amp;H267</f>
        <v>X2Pi-5.5-e-4-1</v>
      </c>
      <c r="Q267" t="str">
        <f>I267&amp;"-"&amp;K267&amp;"-"&amp;L267&amp;"-"&amp;J267&amp;"-"&amp;M267</f>
        <v>X2Pi-4.5-e-3-1</v>
      </c>
      <c r="R267">
        <f>B267+S267</f>
        <v>10529.625178503</v>
      </c>
      <c r="S267">
        <f>_xlfn.IFNA(VLOOKUP(Q267,'MARVEL-X'!A$2:I$1400,7,FALSE),VLOOKUP(Q267,MARVEL!A$2:J$1522,10,FALSE))</f>
        <v>8061.1456785030005</v>
      </c>
      <c r="T267">
        <f>IF(P267=P266,R267+T266,R267)</f>
        <v>10529.625178503</v>
      </c>
      <c r="U267">
        <f>IF(P267=P266,1+U266,1)</f>
        <v>1</v>
      </c>
      <c r="V267" t="str">
        <f t="shared" si="4"/>
        <v/>
      </c>
      <c r="W267" t="str">
        <f>IF(V267="","",IF(ABS(V267-R267)&gt;W$1,ABS(V267-R267),""))</f>
        <v/>
      </c>
      <c r="X267" t="str">
        <f>Y267&amp;"-"&amp;Z267&amp;"-"&amp;AC267&amp;"-"&amp;AD267&amp;"-"&amp;AG267</f>
        <v>5.5-e-X-4-0.5</v>
      </c>
      <c r="Y267">
        <f>F267</f>
        <v>5.5</v>
      </c>
      <c r="Z267" s="2" t="str">
        <f>G267</f>
        <v>e</v>
      </c>
      <c r="AA267">
        <f>_xlfn.IFNA(VLOOKUP(X267,'duo-out'!A$2:Q$5000,5,FALSE),E267+10*(H267-1)+1+_xlfn.IFNA(VLOOKUP(D267,states!A$2:C$10,3,FALSE),1))</f>
        <v>15</v>
      </c>
      <c r="AB267" t="str">
        <f>IF(V267="","",V267)</f>
        <v/>
      </c>
      <c r="AC267" s="2" t="str">
        <f>_xlfn.IFNA(VLOOKUP(D267,states!A$2:C$10,2,FALSE),"XX")</f>
        <v>X</v>
      </c>
      <c r="AD267">
        <f>E267</f>
        <v>4</v>
      </c>
      <c r="AE267">
        <f>_xlfn.IFNA(VLOOKUP(D267,states!A$2:D$10,4,FALSE),0)</f>
        <v>1</v>
      </c>
      <c r="AF267">
        <v>0.5</v>
      </c>
      <c r="AG267">
        <f>IF(AE267=0,AF267,IF(AE267=1,IF(F267=0.5,0.5,IF(H267=1,0.5,1.5)),IF(F267=0.5,0.5,IF(H267=1,2.5,1.5))))</f>
        <v>0.5</v>
      </c>
      <c r="AH267" s="7">
        <f>IF(AC267="XX",0,1/C267^(1/5)*IF(E267=0,100,1)/(E267+1)^(1/4))</f>
        <v>1.9295831501316907</v>
      </c>
    </row>
    <row r="268" spans="1:34">
      <c r="A268">
        <v>2604</v>
      </c>
      <c r="B268" s="1">
        <v>2192.9110999999998</v>
      </c>
      <c r="C268" s="6">
        <v>5.0000000000000001E-3</v>
      </c>
      <c r="D268" t="s">
        <v>0</v>
      </c>
      <c r="E268">
        <v>4</v>
      </c>
      <c r="F268">
        <v>5.5</v>
      </c>
      <c r="G268" t="s">
        <v>1</v>
      </c>
      <c r="H268">
        <v>1</v>
      </c>
      <c r="I268" t="s">
        <v>0</v>
      </c>
      <c r="J268">
        <v>3</v>
      </c>
      <c r="K268">
        <v>6.5</v>
      </c>
      <c r="L268" t="s">
        <v>1</v>
      </c>
      <c r="M268">
        <v>1</v>
      </c>
      <c r="N268" t="s">
        <v>2660</v>
      </c>
      <c r="O268">
        <v>1</v>
      </c>
      <c r="P268" t="str">
        <f>D268&amp;"-"&amp;F268&amp;"-"&amp;G268&amp;"-"&amp;E268&amp;"-"&amp;H268</f>
        <v>X2Pi-5.5-e-4-1</v>
      </c>
      <c r="Q268" t="str">
        <f>I268&amp;"-"&amp;K268&amp;"-"&amp;L268&amp;"-"&amp;J268&amp;"-"&amp;M268</f>
        <v>X2Pi-6.5-e-3-1</v>
      </c>
      <c r="R268">
        <f>B268+S268</f>
        <v>10529.625022594999</v>
      </c>
      <c r="S268">
        <f>_xlfn.IFNA(VLOOKUP(Q268,'MARVEL-X'!A$2:I$1400,7,FALSE),VLOOKUP(Q268,MARVEL!A$2:J$1522,10,FALSE))</f>
        <v>8336.7139225949995</v>
      </c>
      <c r="T268">
        <f>IF(P268=P267,R268+T267,R268)</f>
        <v>21059.250201097999</v>
      </c>
      <c r="U268">
        <f>IF(P268=P267,1+U267,1)</f>
        <v>2</v>
      </c>
      <c r="V268">
        <f t="shared" si="4"/>
        <v>10529.625100548999</v>
      </c>
      <c r="W268" t="str">
        <f>IF(V268="","",IF(ABS(V268-R268)&gt;W$1,ABS(V268-R268),""))</f>
        <v/>
      </c>
      <c r="X268" t="str">
        <f>Y268&amp;"-"&amp;Z268&amp;"-"&amp;AC268&amp;"-"&amp;AD268&amp;"-"&amp;AG268</f>
        <v>5.5-e-X-4-0.5</v>
      </c>
      <c r="Y268">
        <f>F268</f>
        <v>5.5</v>
      </c>
      <c r="Z268" s="2" t="str">
        <f>G268</f>
        <v>e</v>
      </c>
      <c r="AA268">
        <f>_xlfn.IFNA(VLOOKUP(X268,'duo-out'!A$2:Q$5000,5,FALSE),E268+10*(H268-1)+1+_xlfn.IFNA(VLOOKUP(D268,states!A$2:C$10,3,FALSE),1))</f>
        <v>15</v>
      </c>
      <c r="AB268">
        <f>IF(V268="","",V268)</f>
        <v>10529.625100548999</v>
      </c>
      <c r="AC268" s="2" t="str">
        <f>_xlfn.IFNA(VLOOKUP(D268,states!A$2:C$10,2,FALSE),"XX")</f>
        <v>X</v>
      </c>
      <c r="AD268">
        <f>E268</f>
        <v>4</v>
      </c>
      <c r="AE268">
        <f>_xlfn.IFNA(VLOOKUP(D268,states!A$2:D$10,4,FALSE),0)</f>
        <v>1</v>
      </c>
      <c r="AF268">
        <v>0.5</v>
      </c>
      <c r="AG268">
        <f>IF(AE268=0,AF268,IF(AE268=1,IF(F268=0.5,0.5,IF(H268=1,0.5,1.5)),IF(F268=0.5,0.5,IF(H268=1,2.5,1.5))))</f>
        <v>0.5</v>
      </c>
      <c r="AH268" s="7">
        <f>IF(AC268="XX",0,1/C268^(1/5)*IF(E268=0,100,1)/(E268+1)^(1/4))</f>
        <v>1.9295831501316907</v>
      </c>
    </row>
    <row r="269" spans="1:34">
      <c r="A269">
        <v>2549</v>
      </c>
      <c r="B269" s="1">
        <v>2487.2150000000001</v>
      </c>
      <c r="C269" s="6">
        <v>0.02</v>
      </c>
      <c r="D269" t="s">
        <v>0</v>
      </c>
      <c r="E269">
        <v>4</v>
      </c>
      <c r="F269">
        <v>5.5</v>
      </c>
      <c r="G269" t="s">
        <v>1</v>
      </c>
      <c r="H269">
        <v>2</v>
      </c>
      <c r="I269" t="s">
        <v>0</v>
      </c>
      <c r="J269">
        <v>3</v>
      </c>
      <c r="K269">
        <v>4.5</v>
      </c>
      <c r="L269" t="s">
        <v>1</v>
      </c>
      <c r="M269">
        <v>2</v>
      </c>
      <c r="N269" t="s">
        <v>2605</v>
      </c>
      <c r="O269">
        <v>1</v>
      </c>
      <c r="P269" t="str">
        <f>D269&amp;"-"&amp;F269&amp;"-"&amp;G269&amp;"-"&amp;E269&amp;"-"&amp;H269</f>
        <v>X2Pi-5.5-e-4-2</v>
      </c>
      <c r="Q269" t="str">
        <f>I269&amp;"-"&amp;K269&amp;"-"&amp;L269&amp;"-"&amp;J269&amp;"-"&amp;M269</f>
        <v>X2Pi-4.5-e-3-2</v>
      </c>
      <c r="R269">
        <f>B269+S269</f>
        <v>10670.593788914</v>
      </c>
      <c r="S269">
        <f>_xlfn.IFNA(VLOOKUP(Q269,'MARVEL-X'!A$2:I$1400,7,FALSE),VLOOKUP(Q269,MARVEL!A$2:J$1522,10,FALSE))</f>
        <v>8183.3787889140003</v>
      </c>
      <c r="T269">
        <f>IF(P269=P268,R269+T268,R269)</f>
        <v>10670.593788914</v>
      </c>
      <c r="U269">
        <f>IF(P269=P268,1+U268,1)</f>
        <v>1</v>
      </c>
      <c r="V269" t="str">
        <f t="shared" si="4"/>
        <v/>
      </c>
      <c r="W269" t="str">
        <f>IF(V269="","",IF(ABS(V269-R269)&gt;W$1,ABS(V269-R269),""))</f>
        <v/>
      </c>
      <c r="X269" t="str">
        <f>Y269&amp;"-"&amp;Z269&amp;"-"&amp;AC269&amp;"-"&amp;AD269&amp;"-"&amp;AG269</f>
        <v>5.5-e-X-4-1.5</v>
      </c>
      <c r="Y269">
        <f>F269</f>
        <v>5.5</v>
      </c>
      <c r="Z269" s="2" t="str">
        <f>G269</f>
        <v>e</v>
      </c>
      <c r="AA269">
        <f>_xlfn.IFNA(VLOOKUP(X269,'duo-out'!A$2:Q$5000,5,FALSE),E269+10*(H269-1)+1+_xlfn.IFNA(VLOOKUP(D269,states!A$2:C$10,3,FALSE),1))</f>
        <v>16</v>
      </c>
      <c r="AB269" t="str">
        <f>IF(V269="","",V269)</f>
        <v/>
      </c>
      <c r="AC269" s="2" t="str">
        <f>_xlfn.IFNA(VLOOKUP(D269,states!A$2:C$10,2,FALSE),"XX")</f>
        <v>X</v>
      </c>
      <c r="AD269">
        <f>E269</f>
        <v>4</v>
      </c>
      <c r="AE269">
        <f>_xlfn.IFNA(VLOOKUP(D269,states!A$2:D$10,4,FALSE),0)</f>
        <v>1</v>
      </c>
      <c r="AF269">
        <v>0.5</v>
      </c>
      <c r="AG269">
        <f>IF(AE269=0,AF269,IF(AE269=1,IF(F269=0.5,0.5,IF(H269=1,0.5,1.5)),IF(F269=0.5,0.5,IF(H269=1,2.5,1.5))))</f>
        <v>1.5</v>
      </c>
      <c r="AH269" s="7">
        <f>IF(AC269="XX",0,1/C269^(1/5)*IF(E269=0,100,1)/(E269+1)^(1/4))</f>
        <v>1.4623505735569622</v>
      </c>
    </row>
    <row r="270" spans="1:34">
      <c r="A270">
        <v>2522</v>
      </c>
      <c r="B270" s="1">
        <v>2162.4209999999998</v>
      </c>
      <c r="C270" s="6">
        <v>0.02</v>
      </c>
      <c r="D270" t="s">
        <v>0</v>
      </c>
      <c r="E270">
        <v>4</v>
      </c>
      <c r="F270">
        <v>5.5</v>
      </c>
      <c r="G270" t="s">
        <v>1</v>
      </c>
      <c r="H270">
        <v>2</v>
      </c>
      <c r="I270" t="s">
        <v>0</v>
      </c>
      <c r="J270">
        <v>3</v>
      </c>
      <c r="K270">
        <v>6.5</v>
      </c>
      <c r="L270" t="s">
        <v>1</v>
      </c>
      <c r="M270">
        <v>2</v>
      </c>
      <c r="N270" t="s">
        <v>2578</v>
      </c>
      <c r="O270">
        <v>1</v>
      </c>
      <c r="P270" t="str">
        <f>D270&amp;"-"&amp;F270&amp;"-"&amp;G270&amp;"-"&amp;E270&amp;"-"&amp;H270</f>
        <v>X2Pi-5.5-e-4-2</v>
      </c>
      <c r="Q270" t="str">
        <f>I270&amp;"-"&amp;K270&amp;"-"&amp;L270&amp;"-"&amp;J270&amp;"-"&amp;M270</f>
        <v>X2Pi-6.5-e-3-2</v>
      </c>
      <c r="R270">
        <f>B270+S270</f>
        <v>10670.574266469001</v>
      </c>
      <c r="S270">
        <f>_xlfn.IFNA(VLOOKUP(Q270,'MARVEL-X'!A$2:I$1400,7,FALSE),VLOOKUP(Q270,MARVEL!A$2:J$1522,10,FALSE))</f>
        <v>8508.1532664690003</v>
      </c>
      <c r="T270">
        <f>IF(P270=P269,R270+T269,R270)</f>
        <v>21341.168055383001</v>
      </c>
      <c r="U270">
        <f>IF(P270=P269,1+U269,1)</f>
        <v>2</v>
      </c>
      <c r="V270">
        <f t="shared" si="4"/>
        <v>10670.584027691501</v>
      </c>
      <c r="W270" t="str">
        <f>IF(V270="","",IF(ABS(V270-R270)&gt;W$1,ABS(V270-R270),""))</f>
        <v/>
      </c>
      <c r="X270" t="str">
        <f>Y270&amp;"-"&amp;Z270&amp;"-"&amp;AC270&amp;"-"&amp;AD270&amp;"-"&amp;AG270</f>
        <v>5.5-e-X-4-1.5</v>
      </c>
      <c r="Y270">
        <f>F270</f>
        <v>5.5</v>
      </c>
      <c r="Z270" s="2" t="str">
        <f>G270</f>
        <v>e</v>
      </c>
      <c r="AA270">
        <f>_xlfn.IFNA(VLOOKUP(X270,'duo-out'!A$2:Q$5000,5,FALSE),E270+10*(H270-1)+1+_xlfn.IFNA(VLOOKUP(D270,states!A$2:C$10,3,FALSE),1))</f>
        <v>16</v>
      </c>
      <c r="AB270">
        <f>IF(V270="","",V270)</f>
        <v>10670.584027691501</v>
      </c>
      <c r="AC270" s="2" t="str">
        <f>_xlfn.IFNA(VLOOKUP(D270,states!A$2:C$10,2,FALSE),"XX")</f>
        <v>X</v>
      </c>
      <c r="AD270">
        <f>E270</f>
        <v>4</v>
      </c>
      <c r="AE270">
        <f>_xlfn.IFNA(VLOOKUP(D270,states!A$2:D$10,4,FALSE),0)</f>
        <v>1</v>
      </c>
      <c r="AF270">
        <v>0.5</v>
      </c>
      <c r="AG270">
        <f>IF(AE270=0,AF270,IF(AE270=1,IF(F270=0.5,0.5,IF(H270=1,0.5,1.5)),IF(F270=0.5,0.5,IF(H270=1,2.5,1.5))))</f>
        <v>1.5</v>
      </c>
      <c r="AH270" s="7">
        <f>IF(AC270="XX",0,1/C270^(1/5)*IF(E270=0,100,1)/(E270+1)^(1/4))</f>
        <v>1.4623505735569622</v>
      </c>
    </row>
    <row r="271" spans="1:34">
      <c r="A271">
        <v>2369</v>
      </c>
      <c r="B271" s="1">
        <v>2357.9740000000002</v>
      </c>
      <c r="C271" s="6">
        <v>0.02</v>
      </c>
      <c r="D271" t="s">
        <v>0</v>
      </c>
      <c r="E271">
        <v>5</v>
      </c>
      <c r="F271">
        <v>5.5</v>
      </c>
      <c r="G271" t="s">
        <v>1</v>
      </c>
      <c r="H271">
        <v>2</v>
      </c>
      <c r="I271" t="s">
        <v>0</v>
      </c>
      <c r="J271">
        <v>4</v>
      </c>
      <c r="K271">
        <v>4.5</v>
      </c>
      <c r="L271" t="s">
        <v>1</v>
      </c>
      <c r="M271">
        <v>2</v>
      </c>
      <c r="N271" t="s">
        <v>2425</v>
      </c>
      <c r="O271">
        <v>1</v>
      </c>
      <c r="P271" t="str">
        <f>D271&amp;"-"&amp;F271&amp;"-"&amp;G271&amp;"-"&amp;E271&amp;"-"&amp;H271</f>
        <v>X2Pi-5.5-e-5-2</v>
      </c>
      <c r="Q271" t="str">
        <f>I271&amp;"-"&amp;K271&amp;"-"&amp;L271&amp;"-"&amp;J271&amp;"-"&amp;M271</f>
        <v>X2Pi-4.5-e-4-2</v>
      </c>
      <c r="R271">
        <f>B271+S271</f>
        <v>12884.626561784</v>
      </c>
      <c r="S271">
        <f>_xlfn.IFNA(VLOOKUP(Q271,'MARVEL-X'!A$2:I$1400,7,FALSE),VLOOKUP(Q271,MARVEL!A$2:J$1522,10,FALSE))</f>
        <v>10526.652561784</v>
      </c>
      <c r="T271">
        <f>IF(P271=P270,R271+T270,R271)</f>
        <v>12884.626561784</v>
      </c>
      <c r="U271">
        <f>IF(P271=P270,1+U270,1)</f>
        <v>1</v>
      </c>
      <c r="V271">
        <f t="shared" si="4"/>
        <v>12884.626561784</v>
      </c>
      <c r="W271" t="str">
        <f>IF(V271="","",IF(ABS(V271-R271)&gt;W$1,ABS(V271-R271),""))</f>
        <v/>
      </c>
      <c r="X271" t="str">
        <f>Y271&amp;"-"&amp;Z271&amp;"-"&amp;AC271&amp;"-"&amp;AD271&amp;"-"&amp;AG271</f>
        <v>5.5-e-X-5-1.5</v>
      </c>
      <c r="Y271">
        <f>F271</f>
        <v>5.5</v>
      </c>
      <c r="Z271" s="2" t="str">
        <f>G271</f>
        <v>e</v>
      </c>
      <c r="AA271">
        <f>_xlfn.IFNA(VLOOKUP(X271,'duo-out'!A$2:Q$5000,5,FALSE),E271+10*(H271-1)+1+_xlfn.IFNA(VLOOKUP(D271,states!A$2:C$10,3,FALSE),1))</f>
        <v>22</v>
      </c>
      <c r="AB271">
        <f>IF(V271="","",V271)</f>
        <v>12884.626561784</v>
      </c>
      <c r="AC271" s="2" t="str">
        <f>_xlfn.IFNA(VLOOKUP(D271,states!A$2:C$10,2,FALSE),"XX")</f>
        <v>X</v>
      </c>
      <c r="AD271">
        <f>E271</f>
        <v>5</v>
      </c>
      <c r="AE271">
        <f>_xlfn.IFNA(VLOOKUP(D271,states!A$2:D$10,4,FALSE),0)</f>
        <v>1</v>
      </c>
      <c r="AF271">
        <v>0.5</v>
      </c>
      <c r="AG271">
        <f>IF(AE271=0,AF271,IF(AE271=1,IF(F271=0.5,0.5,IF(H271=1,0.5,1.5)),IF(F271=0.5,0.5,IF(H271=1,2.5,1.5))))</f>
        <v>1.5</v>
      </c>
      <c r="AH271" s="7">
        <f>IF(AC271="XX",0,1/C271^(1/5)*IF(E271=0,100,1)/(E271+1)^(1/4))</f>
        <v>1.3971923151809211</v>
      </c>
    </row>
    <row r="272" spans="1:34">
      <c r="A272">
        <v>2354</v>
      </c>
      <c r="B272" s="1">
        <v>1.6781780749999999</v>
      </c>
      <c r="C272" s="6">
        <v>6.6710000000000002E-6</v>
      </c>
      <c r="D272" t="s">
        <v>0</v>
      </c>
      <c r="E272">
        <v>0</v>
      </c>
      <c r="F272">
        <v>5.5</v>
      </c>
      <c r="G272" t="s">
        <v>2</v>
      </c>
      <c r="H272">
        <v>2</v>
      </c>
      <c r="I272" t="s">
        <v>0</v>
      </c>
      <c r="J272">
        <v>0</v>
      </c>
      <c r="K272">
        <v>5.5</v>
      </c>
      <c r="L272" t="s">
        <v>1</v>
      </c>
      <c r="M272">
        <v>2</v>
      </c>
      <c r="N272" t="s">
        <v>2410</v>
      </c>
      <c r="O272">
        <v>1</v>
      </c>
      <c r="P272" t="str">
        <f>D272&amp;"-"&amp;F272&amp;"-"&amp;G272&amp;"-"&amp;E272&amp;"-"&amp;H272</f>
        <v>X2Pi-5.5-f-0-2</v>
      </c>
      <c r="Q272" t="str">
        <f>I272&amp;"-"&amp;K272&amp;"-"&amp;L272&amp;"-"&amp;J272&amp;"-"&amp;M272</f>
        <v>X2Pi-5.5-e-0-2</v>
      </c>
      <c r="R272">
        <f>B272+S272</f>
        <v>578.98088558799998</v>
      </c>
      <c r="S272">
        <f>_xlfn.IFNA(VLOOKUP(Q272,'MARVEL-X'!A$2:I$1400,7,FALSE),VLOOKUP(Q272,MARVEL!A$2:J$1522,10,FALSE))</f>
        <v>577.30270751299997</v>
      </c>
      <c r="T272">
        <f>IF(P272=P271,R272+T271,R272)</f>
        <v>578.98088558799998</v>
      </c>
      <c r="U272">
        <f>IF(P272=P271,1+U271,1)</f>
        <v>1</v>
      </c>
      <c r="V272">
        <f t="shared" si="4"/>
        <v>578.98088558799998</v>
      </c>
      <c r="W272" t="str">
        <f>IF(V272="","",IF(ABS(V272-R272)&gt;W$1,ABS(V272-R272),""))</f>
        <v/>
      </c>
      <c r="X272" t="str">
        <f>Y272&amp;"-"&amp;Z272&amp;"-"&amp;AC272&amp;"-"&amp;AD272&amp;"-"&amp;AG272</f>
        <v>5.5-f-X-0-1.5</v>
      </c>
      <c r="Y272">
        <f>F272</f>
        <v>5.5</v>
      </c>
      <c r="Z272" s="2" t="str">
        <f>G272</f>
        <v>f</v>
      </c>
      <c r="AA272">
        <f>_xlfn.IFNA(VLOOKUP(X272,'duo-out'!A$2:Q$5000,5,FALSE),E272+10*(H272-1)+1+_xlfn.IFNA(VLOOKUP(D272,states!A$2:C$10,3,FALSE),1))</f>
        <v>2</v>
      </c>
      <c r="AB272">
        <f>IF(V272="","",V272)</f>
        <v>578.98088558799998</v>
      </c>
      <c r="AC272" s="2" t="str">
        <f>_xlfn.IFNA(VLOOKUP(D272,states!A$2:C$10,2,FALSE),"XX")</f>
        <v>X</v>
      </c>
      <c r="AD272">
        <f>E272</f>
        <v>0</v>
      </c>
      <c r="AE272">
        <f>_xlfn.IFNA(VLOOKUP(D272,states!A$2:D$10,4,FALSE),0)</f>
        <v>1</v>
      </c>
      <c r="AF272">
        <v>0.5</v>
      </c>
      <c r="AG272">
        <f>IF(AE272=0,AF272,IF(AE272=1,IF(F272=0.5,0.5,IF(H272=1,0.5,1.5)),IF(F272=0.5,0.5,IF(H272=1,2.5,1.5))))</f>
        <v>1.5</v>
      </c>
      <c r="AH272" s="7">
        <f>IF(AC272="XX",0,1/C272^(1/5)*IF(E272=0,100,1)/(E272+1)^(1/4))</f>
        <v>1084.330844823967</v>
      </c>
    </row>
    <row r="273" spans="1:34">
      <c r="A273">
        <v>1638</v>
      </c>
      <c r="B273" s="1">
        <v>2548.4114</v>
      </c>
      <c r="C273" s="6">
        <v>5.0000000000000001E-3</v>
      </c>
      <c r="D273" t="s">
        <v>0</v>
      </c>
      <c r="E273">
        <v>1</v>
      </c>
      <c r="F273">
        <v>5.5</v>
      </c>
      <c r="G273" t="s">
        <v>2</v>
      </c>
      <c r="H273">
        <v>1</v>
      </c>
      <c r="I273" t="s">
        <v>0</v>
      </c>
      <c r="J273">
        <v>0</v>
      </c>
      <c r="K273">
        <v>6.5</v>
      </c>
      <c r="L273" t="s">
        <v>2</v>
      </c>
      <c r="M273">
        <v>1</v>
      </c>
      <c r="N273" t="s">
        <v>1694</v>
      </c>
      <c r="O273">
        <v>1</v>
      </c>
      <c r="P273" t="str">
        <f>D273&amp;"-"&amp;F273&amp;"-"&amp;G273&amp;"-"&amp;E273&amp;"-"&amp;H273</f>
        <v>X2Pi-5.5-f-1-1</v>
      </c>
      <c r="Q273" t="str">
        <f>I273&amp;"-"&amp;K273&amp;"-"&amp;L273&amp;"-"&amp;J273&amp;"-"&amp;M273</f>
        <v>X2Pi-6.5-f-0-1</v>
      </c>
      <c r="R273">
        <f>B273+S273</f>
        <v>3127.8453755780001</v>
      </c>
      <c r="S273">
        <f>_xlfn.IFNA(VLOOKUP(Q273,'MARVEL-X'!A$2:I$1400,7,FALSE),VLOOKUP(Q273,MARVEL!A$2:J$1522,10,FALSE))</f>
        <v>579.43397557799995</v>
      </c>
      <c r="T273">
        <f>IF(P273=P272,R273+T272,R273)</f>
        <v>3127.8453755780001</v>
      </c>
      <c r="U273">
        <f>IF(P273=P272,1+U272,1)</f>
        <v>1</v>
      </c>
      <c r="V273" t="str">
        <f t="shared" si="4"/>
        <v/>
      </c>
      <c r="W273" t="str">
        <f>IF(V273="","",IF(ABS(V273-R273)&gt;W$1,ABS(V273-R273),""))</f>
        <v/>
      </c>
      <c r="X273" t="str">
        <f>Y273&amp;"-"&amp;Z273&amp;"-"&amp;AC273&amp;"-"&amp;AD273&amp;"-"&amp;AG273</f>
        <v>5.5-f-X-1-0.5</v>
      </c>
      <c r="Y273">
        <f>F273</f>
        <v>5.5</v>
      </c>
      <c r="Z273" s="2" t="str">
        <f>G273</f>
        <v>f</v>
      </c>
      <c r="AA273">
        <f>_xlfn.IFNA(VLOOKUP(X273,'duo-out'!A$2:Q$5000,5,FALSE),E273+10*(H273-1)+1+_xlfn.IFNA(VLOOKUP(D273,states!A$2:C$10,3,FALSE),1))</f>
        <v>3</v>
      </c>
      <c r="AB273" t="str">
        <f>IF(V273="","",V273)</f>
        <v/>
      </c>
      <c r="AC273" s="2" t="str">
        <f>_xlfn.IFNA(VLOOKUP(D273,states!A$2:C$10,2,FALSE),"XX")</f>
        <v>X</v>
      </c>
      <c r="AD273">
        <f>E273</f>
        <v>1</v>
      </c>
      <c r="AE273">
        <f>_xlfn.IFNA(VLOOKUP(D273,states!A$2:D$10,4,FALSE),0)</f>
        <v>1</v>
      </c>
      <c r="AF273">
        <v>0.5</v>
      </c>
      <c r="AG273">
        <f>IF(AE273=0,AF273,IF(AE273=1,IF(F273=0.5,0.5,IF(H273=1,0.5,1.5)),IF(F273=0.5,0.5,IF(H273=1,2.5,1.5))))</f>
        <v>0.5</v>
      </c>
      <c r="AH273" s="7">
        <f>IF(AC273="XX",0,1/C273^(1/5)*IF(E273=0,100,1)/(E273+1)^(1/4))</f>
        <v>2.4263223583284943</v>
      </c>
    </row>
    <row r="274" spans="1:34">
      <c r="A274">
        <v>1603</v>
      </c>
      <c r="B274" s="1">
        <v>2857.8135000000002</v>
      </c>
      <c r="C274" s="6">
        <v>5.0000000000000001E-3</v>
      </c>
      <c r="D274" t="s">
        <v>0</v>
      </c>
      <c r="E274">
        <v>1</v>
      </c>
      <c r="F274">
        <v>5.5</v>
      </c>
      <c r="G274" t="s">
        <v>2</v>
      </c>
      <c r="H274">
        <v>1</v>
      </c>
      <c r="I274" t="s">
        <v>0</v>
      </c>
      <c r="J274">
        <v>0</v>
      </c>
      <c r="K274">
        <v>4.5</v>
      </c>
      <c r="L274" t="s">
        <v>2</v>
      </c>
      <c r="M274">
        <v>1</v>
      </c>
      <c r="N274" t="s">
        <v>1659</v>
      </c>
      <c r="O274">
        <v>1</v>
      </c>
      <c r="P274" t="str">
        <f>D274&amp;"-"&amp;F274&amp;"-"&amp;G274&amp;"-"&amp;E274&amp;"-"&amp;H274</f>
        <v>X2Pi-5.5-f-1-1</v>
      </c>
      <c r="Q274" t="str">
        <f>I274&amp;"-"&amp;K274&amp;"-"&amp;L274&amp;"-"&amp;J274&amp;"-"&amp;M274</f>
        <v>X2Pi-4.5-f-0-1</v>
      </c>
      <c r="R274">
        <f>B274+S274</f>
        <v>3127.8441332990001</v>
      </c>
      <c r="S274">
        <f>_xlfn.IFNA(VLOOKUP(Q274,'MARVEL-X'!A$2:I$1400,7,FALSE),VLOOKUP(Q274,MARVEL!A$2:J$1522,10,FALSE))</f>
        <v>270.03063329899999</v>
      </c>
      <c r="T274">
        <f>IF(P274=P273,R274+T273,R274)</f>
        <v>6255.6895088769998</v>
      </c>
      <c r="U274">
        <f>IF(P274=P273,1+U273,1)</f>
        <v>2</v>
      </c>
      <c r="V274" t="str">
        <f t="shared" si="4"/>
        <v/>
      </c>
      <c r="W274" t="str">
        <f>IF(V274="","",IF(ABS(V274-R274)&gt;W$1,ABS(V274-R274),""))</f>
        <v/>
      </c>
      <c r="X274" t="str">
        <f>Y274&amp;"-"&amp;Z274&amp;"-"&amp;AC274&amp;"-"&amp;AD274&amp;"-"&amp;AG274</f>
        <v>5.5-f-X-1-0.5</v>
      </c>
      <c r="Y274">
        <f>F274</f>
        <v>5.5</v>
      </c>
      <c r="Z274" s="2" t="str">
        <f>G274</f>
        <v>f</v>
      </c>
      <c r="AA274">
        <f>_xlfn.IFNA(VLOOKUP(X274,'duo-out'!A$2:Q$5000,5,FALSE),E274+10*(H274-1)+1+_xlfn.IFNA(VLOOKUP(D274,states!A$2:C$10,3,FALSE),1))</f>
        <v>3</v>
      </c>
      <c r="AB274" t="str">
        <f>IF(V274="","",V274)</f>
        <v/>
      </c>
      <c r="AC274" s="2" t="str">
        <f>_xlfn.IFNA(VLOOKUP(D274,states!A$2:C$10,2,FALSE),"XX")</f>
        <v>X</v>
      </c>
      <c r="AD274">
        <f>E274</f>
        <v>1</v>
      </c>
      <c r="AE274">
        <f>_xlfn.IFNA(VLOOKUP(D274,states!A$2:D$10,4,FALSE),0)</f>
        <v>1</v>
      </c>
      <c r="AF274">
        <v>0.5</v>
      </c>
      <c r="AG274">
        <f>IF(AE274=0,AF274,IF(AE274=1,IF(F274=0.5,0.5,IF(H274=1,0.5,1.5)),IF(F274=0.5,0.5,IF(H274=1,2.5,1.5))))</f>
        <v>0.5</v>
      </c>
      <c r="AH274" s="7">
        <f>IF(AC274="XX",0,1/C274^(1/5)*IF(E274=0,100,1)/(E274+1)^(1/4))</f>
        <v>2.4263223583284943</v>
      </c>
    </row>
    <row r="275" spans="1:34">
      <c r="A275">
        <v>1945</v>
      </c>
      <c r="B275" s="1">
        <v>2857.8146000000002</v>
      </c>
      <c r="C275" s="6">
        <v>1E-3</v>
      </c>
      <c r="D275" t="s">
        <v>0</v>
      </c>
      <c r="E275">
        <v>1</v>
      </c>
      <c r="F275">
        <v>5.5</v>
      </c>
      <c r="G275" t="s">
        <v>2</v>
      </c>
      <c r="H275">
        <v>1</v>
      </c>
      <c r="I275" t="s">
        <v>0</v>
      </c>
      <c r="J275">
        <v>0</v>
      </c>
      <c r="K275">
        <v>4.5</v>
      </c>
      <c r="L275" t="s">
        <v>2</v>
      </c>
      <c r="M275">
        <v>1</v>
      </c>
      <c r="N275" t="s">
        <v>2001</v>
      </c>
      <c r="O275">
        <v>1</v>
      </c>
      <c r="P275" t="str">
        <f>D275&amp;"-"&amp;F275&amp;"-"&amp;G275&amp;"-"&amp;E275&amp;"-"&amp;H275</f>
        <v>X2Pi-5.5-f-1-1</v>
      </c>
      <c r="Q275" t="str">
        <f>I275&amp;"-"&amp;K275&amp;"-"&amp;L275&amp;"-"&amp;J275&amp;"-"&amp;M275</f>
        <v>X2Pi-4.5-f-0-1</v>
      </c>
      <c r="R275">
        <f>B275+S275</f>
        <v>3127.845233299</v>
      </c>
      <c r="S275">
        <f>_xlfn.IFNA(VLOOKUP(Q275,'MARVEL-X'!A$2:I$1400,7,FALSE),VLOOKUP(Q275,MARVEL!A$2:J$1522,10,FALSE))</f>
        <v>270.03063329899999</v>
      </c>
      <c r="T275">
        <f>IF(P275=P274,R275+T274,R275)</f>
        <v>9383.5347421759998</v>
      </c>
      <c r="U275">
        <f>IF(P275=P274,1+U274,1)</f>
        <v>3</v>
      </c>
      <c r="V275" t="str">
        <f t="shared" si="4"/>
        <v/>
      </c>
      <c r="W275" t="str">
        <f>IF(V275="","",IF(ABS(V275-R275)&gt;W$1,ABS(V275-R275),""))</f>
        <v/>
      </c>
      <c r="X275" t="str">
        <f>Y275&amp;"-"&amp;Z275&amp;"-"&amp;AC275&amp;"-"&amp;AD275&amp;"-"&amp;AG275</f>
        <v>5.5-f-X-1-0.5</v>
      </c>
      <c r="Y275">
        <f>F275</f>
        <v>5.5</v>
      </c>
      <c r="Z275" s="2" t="str">
        <f>G275</f>
        <v>f</v>
      </c>
      <c r="AA275">
        <f>_xlfn.IFNA(VLOOKUP(X275,'duo-out'!A$2:Q$5000,5,FALSE),E275+10*(H275-1)+1+_xlfn.IFNA(VLOOKUP(D275,states!A$2:C$10,3,FALSE),1))</f>
        <v>3</v>
      </c>
      <c r="AB275" t="str">
        <f>IF(V275="","",V275)</f>
        <v/>
      </c>
      <c r="AC275" s="2" t="str">
        <f>_xlfn.IFNA(VLOOKUP(D275,states!A$2:C$10,2,FALSE),"XX")</f>
        <v>X</v>
      </c>
      <c r="AD275">
        <f>E275</f>
        <v>1</v>
      </c>
      <c r="AE275">
        <f>_xlfn.IFNA(VLOOKUP(D275,states!A$2:D$10,4,FALSE),0)</f>
        <v>1</v>
      </c>
      <c r="AF275">
        <v>0.5</v>
      </c>
      <c r="AG275">
        <f>IF(AE275=0,AF275,IF(AE275=1,IF(F275=0.5,0.5,IF(H275=1,0.5,1.5)),IF(F275=0.5,0.5,IF(H275=1,2.5,1.5))))</f>
        <v>0.5</v>
      </c>
      <c r="AH275" s="7">
        <f>IF(AC275="XX",0,1/C275^(1/5)*IF(E275=0,100,1)/(E275+1)^(1/4))</f>
        <v>3.34766892605235</v>
      </c>
    </row>
    <row r="276" spans="1:34">
      <c r="A276">
        <v>2406</v>
      </c>
      <c r="B276" s="1">
        <v>2716.0369999999998</v>
      </c>
      <c r="C276" s="6">
        <v>0.02</v>
      </c>
      <c r="D276" t="s">
        <v>0</v>
      </c>
      <c r="E276">
        <v>1</v>
      </c>
      <c r="F276">
        <v>5.5</v>
      </c>
      <c r="G276" t="s">
        <v>2</v>
      </c>
      <c r="H276">
        <v>1</v>
      </c>
      <c r="I276" t="s">
        <v>0</v>
      </c>
      <c r="J276">
        <v>0</v>
      </c>
      <c r="K276">
        <v>5.5</v>
      </c>
      <c r="L276" t="s">
        <v>1</v>
      </c>
      <c r="M276">
        <v>1</v>
      </c>
      <c r="N276" t="s">
        <v>2462</v>
      </c>
      <c r="O276">
        <v>1</v>
      </c>
      <c r="P276" t="str">
        <f>D276&amp;"-"&amp;F276&amp;"-"&amp;G276&amp;"-"&amp;E276&amp;"-"&amp;H276</f>
        <v>X2Pi-5.5-f-1-1</v>
      </c>
      <c r="Q276" t="str">
        <f>I276&amp;"-"&amp;K276&amp;"-"&amp;L276&amp;"-"&amp;J276&amp;"-"&amp;M276</f>
        <v>X2Pi-5.5-e-0-1</v>
      </c>
      <c r="R276">
        <f>B276+S276</f>
        <v>3127.8534268249996</v>
      </c>
      <c r="S276">
        <f>_xlfn.IFNA(VLOOKUP(Q276,'MARVEL-X'!A$2:I$1400,7,FALSE),VLOOKUP(Q276,MARVEL!A$2:J$1522,10,FALSE))</f>
        <v>411.81642682500001</v>
      </c>
      <c r="T276">
        <f>IF(P276=P275,R276+T275,R276)</f>
        <v>12511.388169000998</v>
      </c>
      <c r="U276">
        <f>IF(P276=P275,1+U275,1)</f>
        <v>4</v>
      </c>
      <c r="V276">
        <f t="shared" si="4"/>
        <v>3127.8470422502496</v>
      </c>
      <c r="W276" t="str">
        <f>IF(V276="","",IF(ABS(V276-R276)&gt;W$1,ABS(V276-R276),""))</f>
        <v/>
      </c>
      <c r="X276" t="str">
        <f>Y276&amp;"-"&amp;Z276&amp;"-"&amp;AC276&amp;"-"&amp;AD276&amp;"-"&amp;AG276</f>
        <v>5.5-f-X-1-0.5</v>
      </c>
      <c r="Y276">
        <f>F276</f>
        <v>5.5</v>
      </c>
      <c r="Z276" s="2" t="str">
        <f>G276</f>
        <v>f</v>
      </c>
      <c r="AA276">
        <f>_xlfn.IFNA(VLOOKUP(X276,'duo-out'!A$2:Q$5000,5,FALSE),E276+10*(H276-1)+1+_xlfn.IFNA(VLOOKUP(D276,states!A$2:C$10,3,FALSE),1))</f>
        <v>3</v>
      </c>
      <c r="AB276">
        <f>IF(V276="","",V276)</f>
        <v>3127.8470422502496</v>
      </c>
      <c r="AC276" s="2" t="str">
        <f>_xlfn.IFNA(VLOOKUP(D276,states!A$2:C$10,2,FALSE),"XX")</f>
        <v>X</v>
      </c>
      <c r="AD276">
        <f>E276</f>
        <v>1</v>
      </c>
      <c r="AE276">
        <f>_xlfn.IFNA(VLOOKUP(D276,states!A$2:D$10,4,FALSE),0)</f>
        <v>1</v>
      </c>
      <c r="AF276">
        <v>0.5</v>
      </c>
      <c r="AG276">
        <f>IF(AE276=0,AF276,IF(AE276=1,IF(F276=0.5,0.5,IF(H276=1,0.5,1.5)),IF(F276=0.5,0.5,IF(H276=1,2.5,1.5))))</f>
        <v>0.5</v>
      </c>
      <c r="AH276" s="7">
        <f>IF(AC276="XX",0,1/C276^(1/5)*IF(E276=0,100,1)/(E276+1)^(1/4))</f>
        <v>1.8388084971065388</v>
      </c>
    </row>
    <row r="277" spans="1:34">
      <c r="A277">
        <v>1655</v>
      </c>
      <c r="B277" s="1">
        <v>2513.5906</v>
      </c>
      <c r="C277" s="6">
        <v>5.0000000000000001E-3</v>
      </c>
      <c r="D277" t="s">
        <v>0</v>
      </c>
      <c r="E277">
        <v>1</v>
      </c>
      <c r="F277">
        <v>5.5</v>
      </c>
      <c r="G277" t="s">
        <v>2</v>
      </c>
      <c r="H277">
        <v>2</v>
      </c>
      <c r="I277" t="s">
        <v>0</v>
      </c>
      <c r="J277">
        <v>0</v>
      </c>
      <c r="K277">
        <v>6.5</v>
      </c>
      <c r="L277" t="s">
        <v>2</v>
      </c>
      <c r="M277">
        <v>2</v>
      </c>
      <c r="N277" t="s">
        <v>1711</v>
      </c>
      <c r="O277">
        <v>1</v>
      </c>
      <c r="P277" t="str">
        <f>D277&amp;"-"&amp;F277&amp;"-"&amp;G277&amp;"-"&amp;E277&amp;"-"&amp;H277</f>
        <v>X2Pi-5.5-f-1-2</v>
      </c>
      <c r="Q277" t="str">
        <f>I277&amp;"-"&amp;K277&amp;"-"&amp;L277&amp;"-"&amp;J277&amp;"-"&amp;M277</f>
        <v>X2Pi-6.5-f-0-2</v>
      </c>
      <c r="R277">
        <f>B277+S277</f>
        <v>3289.7254981360002</v>
      </c>
      <c r="S277">
        <f>_xlfn.IFNA(VLOOKUP(Q277,'MARVEL-X'!A$2:I$1400,7,FALSE),VLOOKUP(Q277,MARVEL!A$2:J$1522,10,FALSE))</f>
        <v>776.13489813599995</v>
      </c>
      <c r="T277">
        <f>IF(P277=P276,R277+T276,R277)</f>
        <v>3289.7254981360002</v>
      </c>
      <c r="U277">
        <f>IF(P277=P276,1+U276,1)</f>
        <v>1</v>
      </c>
      <c r="V277" t="str">
        <f t="shared" si="4"/>
        <v/>
      </c>
      <c r="W277" t="str">
        <f>IF(V277="","",IF(ABS(V277-R277)&gt;W$1,ABS(V277-R277),""))</f>
        <v/>
      </c>
      <c r="X277" t="str">
        <f>Y277&amp;"-"&amp;Z277&amp;"-"&amp;AC277&amp;"-"&amp;AD277&amp;"-"&amp;AG277</f>
        <v>5.5-f-X-1-1.5</v>
      </c>
      <c r="Y277">
        <f>F277</f>
        <v>5.5</v>
      </c>
      <c r="Z277" s="2" t="str">
        <f>G277</f>
        <v>f</v>
      </c>
      <c r="AA277">
        <f>_xlfn.IFNA(VLOOKUP(X277,'duo-out'!A$2:Q$5000,5,FALSE),E277+10*(H277-1)+1+_xlfn.IFNA(VLOOKUP(D277,states!A$2:C$10,3,FALSE),1))</f>
        <v>4</v>
      </c>
      <c r="AB277" t="str">
        <f>IF(V277="","",V277)</f>
        <v/>
      </c>
      <c r="AC277" s="2" t="str">
        <f>_xlfn.IFNA(VLOOKUP(D277,states!A$2:C$10,2,FALSE),"XX")</f>
        <v>X</v>
      </c>
      <c r="AD277">
        <f>E277</f>
        <v>1</v>
      </c>
      <c r="AE277">
        <f>_xlfn.IFNA(VLOOKUP(D277,states!A$2:D$10,4,FALSE),0)</f>
        <v>1</v>
      </c>
      <c r="AF277">
        <v>0.5</v>
      </c>
      <c r="AG277">
        <f>IF(AE277=0,AF277,IF(AE277=1,IF(F277=0.5,0.5,IF(H277=1,0.5,1.5)),IF(F277=0.5,0.5,IF(H277=1,2.5,1.5))))</f>
        <v>1.5</v>
      </c>
      <c r="AH277" s="7">
        <f>IF(AC277="XX",0,1/C277^(1/5)*IF(E277=0,100,1)/(E277+1)^(1/4))</f>
        <v>2.4263223583284943</v>
      </c>
    </row>
    <row r="278" spans="1:34">
      <c r="A278">
        <v>1622</v>
      </c>
      <c r="B278" s="1">
        <v>2880.2811999999999</v>
      </c>
      <c r="C278" s="6">
        <v>5.0000000000000001E-3</v>
      </c>
      <c r="D278" t="s">
        <v>0</v>
      </c>
      <c r="E278">
        <v>1</v>
      </c>
      <c r="F278">
        <v>5.5</v>
      </c>
      <c r="G278" t="s">
        <v>2</v>
      </c>
      <c r="H278">
        <v>2</v>
      </c>
      <c r="I278" t="s">
        <v>0</v>
      </c>
      <c r="J278">
        <v>0</v>
      </c>
      <c r="K278">
        <v>4.5</v>
      </c>
      <c r="L278" t="s">
        <v>2</v>
      </c>
      <c r="M278">
        <v>2</v>
      </c>
      <c r="N278" t="s">
        <v>1678</v>
      </c>
      <c r="O278">
        <v>1</v>
      </c>
      <c r="P278" t="str">
        <f>D278&amp;"-"&amp;F278&amp;"-"&amp;G278&amp;"-"&amp;E278&amp;"-"&amp;H278</f>
        <v>X2Pi-5.5-f-1-2</v>
      </c>
      <c r="Q278" t="str">
        <f>I278&amp;"-"&amp;K278&amp;"-"&amp;L278&amp;"-"&amp;J278&amp;"-"&amp;M278</f>
        <v>X2Pi-4.5-f-0-2</v>
      </c>
      <c r="R278">
        <f>B278+S278</f>
        <v>3289.7186079140001</v>
      </c>
      <c r="S278">
        <f>_xlfn.IFNA(VLOOKUP(Q278,'MARVEL-X'!A$2:I$1400,7,FALSE),VLOOKUP(Q278,MARVEL!A$2:J$1522,10,FALSE))</f>
        <v>409.437407914</v>
      </c>
      <c r="T278">
        <f>IF(P278=P277,R278+T277,R278)</f>
        <v>6579.4441060500003</v>
      </c>
      <c r="U278">
        <f>IF(P278=P277,1+U277,1)</f>
        <v>2</v>
      </c>
      <c r="V278" t="str">
        <f t="shared" si="4"/>
        <v/>
      </c>
      <c r="W278" t="str">
        <f>IF(V278="","",IF(ABS(V278-R278)&gt;W$1,ABS(V278-R278),""))</f>
        <v/>
      </c>
      <c r="X278" t="str">
        <f>Y278&amp;"-"&amp;Z278&amp;"-"&amp;AC278&amp;"-"&amp;AD278&amp;"-"&amp;AG278</f>
        <v>5.5-f-X-1-1.5</v>
      </c>
      <c r="Y278">
        <f>F278</f>
        <v>5.5</v>
      </c>
      <c r="Z278" s="2" t="str">
        <f>G278</f>
        <v>f</v>
      </c>
      <c r="AA278">
        <f>_xlfn.IFNA(VLOOKUP(X278,'duo-out'!A$2:Q$5000,5,FALSE),E278+10*(H278-1)+1+_xlfn.IFNA(VLOOKUP(D278,states!A$2:C$10,3,FALSE),1))</f>
        <v>4</v>
      </c>
      <c r="AB278" t="str">
        <f>IF(V278="","",V278)</f>
        <v/>
      </c>
      <c r="AC278" s="2" t="str">
        <f>_xlfn.IFNA(VLOOKUP(D278,states!A$2:C$10,2,FALSE),"XX")</f>
        <v>X</v>
      </c>
      <c r="AD278">
        <f>E278</f>
        <v>1</v>
      </c>
      <c r="AE278">
        <f>_xlfn.IFNA(VLOOKUP(D278,states!A$2:D$10,4,FALSE),0)</f>
        <v>1</v>
      </c>
      <c r="AF278">
        <v>0.5</v>
      </c>
      <c r="AG278">
        <f>IF(AE278=0,AF278,IF(AE278=1,IF(F278=0.5,0.5,IF(H278=1,0.5,1.5)),IF(F278=0.5,0.5,IF(H278=1,2.5,1.5))))</f>
        <v>1.5</v>
      </c>
      <c r="AH278" s="7">
        <f>IF(AC278="XX",0,1/C278^(1/5)*IF(E278=0,100,1)/(E278+1)^(1/4))</f>
        <v>2.4263223583284943</v>
      </c>
    </row>
    <row r="279" spans="1:34">
      <c r="A279">
        <v>1952</v>
      </c>
      <c r="B279" s="1">
        <v>2880.2855</v>
      </c>
      <c r="C279" s="6">
        <v>1E-3</v>
      </c>
      <c r="D279" t="s">
        <v>0</v>
      </c>
      <c r="E279">
        <v>1</v>
      </c>
      <c r="F279">
        <v>5.5</v>
      </c>
      <c r="G279" t="s">
        <v>2</v>
      </c>
      <c r="H279">
        <v>2</v>
      </c>
      <c r="I279" t="s">
        <v>0</v>
      </c>
      <c r="J279">
        <v>0</v>
      </c>
      <c r="K279">
        <v>4.5</v>
      </c>
      <c r="L279" t="s">
        <v>2</v>
      </c>
      <c r="M279">
        <v>2</v>
      </c>
      <c r="N279" t="s">
        <v>2008</v>
      </c>
      <c r="O279">
        <v>1</v>
      </c>
      <c r="P279" t="str">
        <f>D279&amp;"-"&amp;F279&amp;"-"&amp;G279&amp;"-"&amp;E279&amp;"-"&amp;H279</f>
        <v>X2Pi-5.5-f-1-2</v>
      </c>
      <c r="Q279" t="str">
        <f>I279&amp;"-"&amp;K279&amp;"-"&amp;L279&amp;"-"&amp;J279&amp;"-"&amp;M279</f>
        <v>X2Pi-4.5-f-0-2</v>
      </c>
      <c r="R279">
        <f>B279+S279</f>
        <v>3289.7229079139997</v>
      </c>
      <c r="S279">
        <f>_xlfn.IFNA(VLOOKUP(Q279,'MARVEL-X'!A$2:I$1400,7,FALSE),VLOOKUP(Q279,MARVEL!A$2:J$1522,10,FALSE))</f>
        <v>409.437407914</v>
      </c>
      <c r="T279">
        <f>IF(P279=P278,R279+T278,R279)</f>
        <v>9869.1670139640009</v>
      </c>
      <c r="U279">
        <f>IF(P279=P278,1+U278,1)</f>
        <v>3</v>
      </c>
      <c r="V279" t="str">
        <f t="shared" si="4"/>
        <v/>
      </c>
      <c r="W279" t="str">
        <f>IF(V279="","",IF(ABS(V279-R279)&gt;W$1,ABS(V279-R279),""))</f>
        <v/>
      </c>
      <c r="X279" t="str">
        <f>Y279&amp;"-"&amp;Z279&amp;"-"&amp;AC279&amp;"-"&amp;AD279&amp;"-"&amp;AG279</f>
        <v>5.5-f-X-1-1.5</v>
      </c>
      <c r="Y279">
        <f>F279</f>
        <v>5.5</v>
      </c>
      <c r="Z279" s="2" t="str">
        <f>G279</f>
        <v>f</v>
      </c>
      <c r="AA279">
        <f>_xlfn.IFNA(VLOOKUP(X279,'duo-out'!A$2:Q$5000,5,FALSE),E279+10*(H279-1)+1+_xlfn.IFNA(VLOOKUP(D279,states!A$2:C$10,3,FALSE),1))</f>
        <v>4</v>
      </c>
      <c r="AB279" t="str">
        <f>IF(V279="","",V279)</f>
        <v/>
      </c>
      <c r="AC279" s="2" t="str">
        <f>_xlfn.IFNA(VLOOKUP(D279,states!A$2:C$10,2,FALSE),"XX")</f>
        <v>X</v>
      </c>
      <c r="AD279">
        <f>E279</f>
        <v>1</v>
      </c>
      <c r="AE279">
        <f>_xlfn.IFNA(VLOOKUP(D279,states!A$2:D$10,4,FALSE),0)</f>
        <v>1</v>
      </c>
      <c r="AF279">
        <v>0.5</v>
      </c>
      <c r="AG279">
        <f>IF(AE279=0,AF279,IF(AE279=1,IF(F279=0.5,0.5,IF(H279=1,0.5,1.5)),IF(F279=0.5,0.5,IF(H279=1,2.5,1.5))))</f>
        <v>1.5</v>
      </c>
      <c r="AH279" s="7">
        <f>IF(AC279="XX",0,1/C279^(1/5)*IF(E279=0,100,1)/(E279+1)^(1/4))</f>
        <v>3.34766892605235</v>
      </c>
    </row>
    <row r="280" spans="1:34">
      <c r="A280">
        <v>2417</v>
      </c>
      <c r="B280" s="1">
        <v>2712.42</v>
      </c>
      <c r="C280" s="6">
        <v>0.02</v>
      </c>
      <c r="D280" t="s">
        <v>0</v>
      </c>
      <c r="E280">
        <v>1</v>
      </c>
      <c r="F280">
        <v>5.5</v>
      </c>
      <c r="G280" t="s">
        <v>2</v>
      </c>
      <c r="H280">
        <v>2</v>
      </c>
      <c r="I280" t="s">
        <v>0</v>
      </c>
      <c r="J280">
        <v>0</v>
      </c>
      <c r="K280">
        <v>5.5</v>
      </c>
      <c r="L280" t="s">
        <v>1</v>
      </c>
      <c r="M280">
        <v>2</v>
      </c>
      <c r="N280" t="s">
        <v>2473</v>
      </c>
      <c r="O280">
        <v>1</v>
      </c>
      <c r="P280" t="str">
        <f>D280&amp;"-"&amp;F280&amp;"-"&amp;G280&amp;"-"&amp;E280&amp;"-"&amp;H280</f>
        <v>X2Pi-5.5-f-1-2</v>
      </c>
      <c r="Q280" t="str">
        <f>I280&amp;"-"&amp;K280&amp;"-"&amp;L280&amp;"-"&amp;J280&amp;"-"&amp;M280</f>
        <v>X2Pi-5.5-e-0-2</v>
      </c>
      <c r="R280">
        <f>B280+S280</f>
        <v>3289.7227075129999</v>
      </c>
      <c r="S280">
        <f>_xlfn.IFNA(VLOOKUP(Q280,'MARVEL-X'!A$2:I$1400,7,FALSE),VLOOKUP(Q280,MARVEL!A$2:J$1522,10,FALSE))</f>
        <v>577.30270751299997</v>
      </c>
      <c r="T280">
        <f>IF(P280=P279,R280+T279,R280)</f>
        <v>13158.889721477</v>
      </c>
      <c r="U280">
        <f>IF(P280=P279,1+U279,1)</f>
        <v>4</v>
      </c>
      <c r="V280">
        <f t="shared" si="4"/>
        <v>3289.7224303692501</v>
      </c>
      <c r="W280" t="str">
        <f>IF(V280="","",IF(ABS(V280-R280)&gt;W$1,ABS(V280-R280),""))</f>
        <v/>
      </c>
      <c r="X280" t="str">
        <f>Y280&amp;"-"&amp;Z280&amp;"-"&amp;AC280&amp;"-"&amp;AD280&amp;"-"&amp;AG280</f>
        <v>5.5-f-X-1-1.5</v>
      </c>
      <c r="Y280">
        <f>F280</f>
        <v>5.5</v>
      </c>
      <c r="Z280" s="2" t="str">
        <f>G280</f>
        <v>f</v>
      </c>
      <c r="AA280">
        <f>_xlfn.IFNA(VLOOKUP(X280,'duo-out'!A$2:Q$5000,5,FALSE),E280+10*(H280-1)+1+_xlfn.IFNA(VLOOKUP(D280,states!A$2:C$10,3,FALSE),1))</f>
        <v>4</v>
      </c>
      <c r="AB280">
        <f>IF(V280="","",V280)</f>
        <v>3289.7224303692501</v>
      </c>
      <c r="AC280" s="2" t="str">
        <f>_xlfn.IFNA(VLOOKUP(D280,states!A$2:C$10,2,FALSE),"XX")</f>
        <v>X</v>
      </c>
      <c r="AD280">
        <f>E280</f>
        <v>1</v>
      </c>
      <c r="AE280">
        <f>_xlfn.IFNA(VLOOKUP(D280,states!A$2:D$10,4,FALSE),0)</f>
        <v>1</v>
      </c>
      <c r="AF280">
        <v>0.5</v>
      </c>
      <c r="AG280">
        <f>IF(AE280=0,AF280,IF(AE280=1,IF(F280=0.5,0.5,IF(H280=1,0.5,1.5)),IF(F280=0.5,0.5,IF(H280=1,2.5,1.5))))</f>
        <v>1.5</v>
      </c>
      <c r="AH280" s="7">
        <f>IF(AC280="XX",0,1/C280^(1/5)*IF(E280=0,100,1)/(E280+1)^(1/4))</f>
        <v>1.8388084971065388</v>
      </c>
    </row>
    <row r="281" spans="1:34">
      <c r="A281">
        <v>1670</v>
      </c>
      <c r="B281" s="1">
        <v>2726.6190999999999</v>
      </c>
      <c r="C281" s="6">
        <v>5.0000000000000001E-3</v>
      </c>
      <c r="D281" t="s">
        <v>0</v>
      </c>
      <c r="E281">
        <v>2</v>
      </c>
      <c r="F281">
        <v>5.5</v>
      </c>
      <c r="G281" t="s">
        <v>2</v>
      </c>
      <c r="H281">
        <v>1</v>
      </c>
      <c r="I281" t="s">
        <v>0</v>
      </c>
      <c r="J281">
        <v>1</v>
      </c>
      <c r="K281">
        <v>4.5</v>
      </c>
      <c r="L281" t="s">
        <v>2</v>
      </c>
      <c r="M281">
        <v>1</v>
      </c>
      <c r="N281" t="s">
        <v>1726</v>
      </c>
      <c r="O281">
        <v>1</v>
      </c>
      <c r="P281" t="str">
        <f>D281&amp;"-"&amp;F281&amp;"-"&amp;G281&amp;"-"&amp;E281&amp;"-"&amp;H281</f>
        <v>X2Pi-5.5-f-2-1</v>
      </c>
      <c r="Q281" t="str">
        <f>I281&amp;"-"&amp;K281&amp;"-"&amp;L281&amp;"-"&amp;J281&amp;"-"&amp;M281</f>
        <v>X2Pi-4.5-f-1-1</v>
      </c>
      <c r="R281">
        <f>B281+S281</f>
        <v>5718.9850435520002</v>
      </c>
      <c r="S281">
        <f>_xlfn.IFNA(VLOOKUP(Q281,'MARVEL-X'!A$2:I$1400,7,FALSE),VLOOKUP(Q281,MARVEL!A$2:J$1522,10,FALSE))</f>
        <v>2992.3659435519999</v>
      </c>
      <c r="T281">
        <f>IF(P281=P280,R281+T280,R281)</f>
        <v>5718.9850435520002</v>
      </c>
      <c r="U281">
        <f>IF(P281=P280,1+U280,1)</f>
        <v>1</v>
      </c>
      <c r="V281" t="str">
        <f t="shared" si="4"/>
        <v/>
      </c>
      <c r="W281" t="str">
        <f>IF(V281="","",IF(ABS(V281-R281)&gt;W$1,ABS(V281-R281),""))</f>
        <v/>
      </c>
      <c r="X281" t="str">
        <f>Y281&amp;"-"&amp;Z281&amp;"-"&amp;AC281&amp;"-"&amp;AD281&amp;"-"&amp;AG281</f>
        <v>5.5-f-X-2-0.5</v>
      </c>
      <c r="Y281">
        <f>F281</f>
        <v>5.5</v>
      </c>
      <c r="Z281" s="2" t="str">
        <f>G281</f>
        <v>f</v>
      </c>
      <c r="AA281">
        <f>_xlfn.IFNA(VLOOKUP(X281,'duo-out'!A$2:Q$5000,5,FALSE),E281+10*(H281-1)+1+_xlfn.IFNA(VLOOKUP(D281,states!A$2:C$10,3,FALSE),1))</f>
        <v>6</v>
      </c>
      <c r="AB281" t="str">
        <f>IF(V281="","",V281)</f>
        <v/>
      </c>
      <c r="AC281" s="2" t="str">
        <f>_xlfn.IFNA(VLOOKUP(D281,states!A$2:C$10,2,FALSE),"XX")</f>
        <v>X</v>
      </c>
      <c r="AD281">
        <f>E281</f>
        <v>2</v>
      </c>
      <c r="AE281">
        <f>_xlfn.IFNA(VLOOKUP(D281,states!A$2:D$10,4,FALSE),0)</f>
        <v>1</v>
      </c>
      <c r="AF281">
        <v>0.5</v>
      </c>
      <c r="AG281">
        <f>IF(AE281=0,AF281,IF(AE281=1,IF(F281=0.5,0.5,IF(H281=1,0.5,1.5)),IF(F281=0.5,0.5,IF(H281=1,2.5,1.5))))</f>
        <v>0.5</v>
      </c>
      <c r="AH281" s="7">
        <f>IF(AC281="XX",0,1/C281^(1/5)*IF(E281=0,100,1)/(E281+1)^(1/4))</f>
        <v>2.1924297443889911</v>
      </c>
    </row>
    <row r="282" spans="1:34">
      <c r="A282">
        <v>1704</v>
      </c>
      <c r="B282" s="1">
        <v>2428.8256000000001</v>
      </c>
      <c r="C282" s="6">
        <v>5.0000000000000001E-3</v>
      </c>
      <c r="D282" t="s">
        <v>0</v>
      </c>
      <c r="E282">
        <v>2</v>
      </c>
      <c r="F282">
        <v>5.5</v>
      </c>
      <c r="G282" t="s">
        <v>2</v>
      </c>
      <c r="H282">
        <v>1</v>
      </c>
      <c r="I282" t="s">
        <v>0</v>
      </c>
      <c r="J282">
        <v>1</v>
      </c>
      <c r="K282">
        <v>6.5</v>
      </c>
      <c r="L282" t="s">
        <v>2</v>
      </c>
      <c r="M282">
        <v>1</v>
      </c>
      <c r="N282" t="s">
        <v>1760</v>
      </c>
      <c r="O282">
        <v>1</v>
      </c>
      <c r="P282" t="str">
        <f>D282&amp;"-"&amp;F282&amp;"-"&amp;G282&amp;"-"&amp;E282&amp;"-"&amp;H282</f>
        <v>X2Pi-5.5-f-2-1</v>
      </c>
      <c r="Q282" t="str">
        <f>I282&amp;"-"&amp;K282&amp;"-"&amp;L282&amp;"-"&amp;J282&amp;"-"&amp;M282</f>
        <v>X2Pi-6.5-f-1-1</v>
      </c>
      <c r="R282">
        <f>B282+S282</f>
        <v>5718.9858767220003</v>
      </c>
      <c r="S282">
        <f>_xlfn.IFNA(VLOOKUP(Q282,'MARVEL-X'!A$2:I$1400,7,FALSE),VLOOKUP(Q282,MARVEL!A$2:J$1522,10,FALSE))</f>
        <v>3290.1602767220002</v>
      </c>
      <c r="T282">
        <f>IF(P282=P281,R282+T281,R282)</f>
        <v>11437.970920274001</v>
      </c>
      <c r="U282">
        <f>IF(P282=P281,1+U281,1)</f>
        <v>2</v>
      </c>
      <c r="V282">
        <f t="shared" si="4"/>
        <v>5718.9854601370007</v>
      </c>
      <c r="W282" t="str">
        <f>IF(V282="","",IF(ABS(V282-R282)&gt;W$1,ABS(V282-R282),""))</f>
        <v/>
      </c>
      <c r="X282" t="str">
        <f>Y282&amp;"-"&amp;Z282&amp;"-"&amp;AC282&amp;"-"&amp;AD282&amp;"-"&amp;AG282</f>
        <v>5.5-f-X-2-0.5</v>
      </c>
      <c r="Y282">
        <f>F282</f>
        <v>5.5</v>
      </c>
      <c r="Z282" s="2" t="str">
        <f>G282</f>
        <v>f</v>
      </c>
      <c r="AA282">
        <f>_xlfn.IFNA(VLOOKUP(X282,'duo-out'!A$2:Q$5000,5,FALSE),E282+10*(H282-1)+1+_xlfn.IFNA(VLOOKUP(D282,states!A$2:C$10,3,FALSE),1))</f>
        <v>6</v>
      </c>
      <c r="AB282">
        <f>IF(V282="","",V282)</f>
        <v>5718.9854601370007</v>
      </c>
      <c r="AC282" s="2" t="str">
        <f>_xlfn.IFNA(VLOOKUP(D282,states!A$2:C$10,2,FALSE),"XX")</f>
        <v>X</v>
      </c>
      <c r="AD282">
        <f>E282</f>
        <v>2</v>
      </c>
      <c r="AE282">
        <f>_xlfn.IFNA(VLOOKUP(D282,states!A$2:D$10,4,FALSE),0)</f>
        <v>1</v>
      </c>
      <c r="AF282">
        <v>0.5</v>
      </c>
      <c r="AG282">
        <f>IF(AE282=0,AF282,IF(AE282=1,IF(F282=0.5,0.5,IF(H282=1,0.5,1.5)),IF(F282=0.5,0.5,IF(H282=1,2.5,1.5))))</f>
        <v>0.5</v>
      </c>
      <c r="AH282" s="7">
        <f>IF(AC282="XX",0,1/C282^(1/5)*IF(E282=0,100,1)/(E282+1)^(1/4))</f>
        <v>2.1924297443889911</v>
      </c>
    </row>
    <row r="283" spans="1:34">
      <c r="A283">
        <v>1689</v>
      </c>
      <c r="B283" s="1">
        <v>2748.0684999999999</v>
      </c>
      <c r="C283" s="6">
        <v>5.0000000000000001E-3</v>
      </c>
      <c r="D283" t="s">
        <v>0</v>
      </c>
      <c r="E283">
        <v>2</v>
      </c>
      <c r="F283">
        <v>5.5</v>
      </c>
      <c r="G283" t="s">
        <v>2</v>
      </c>
      <c r="H283">
        <v>2</v>
      </c>
      <c r="I283" t="s">
        <v>0</v>
      </c>
      <c r="J283">
        <v>1</v>
      </c>
      <c r="K283">
        <v>4.5</v>
      </c>
      <c r="L283" t="s">
        <v>2</v>
      </c>
      <c r="M283">
        <v>2</v>
      </c>
      <c r="N283" t="s">
        <v>1745</v>
      </c>
      <c r="O283">
        <v>1</v>
      </c>
      <c r="P283" t="str">
        <f>D283&amp;"-"&amp;F283&amp;"-"&amp;G283&amp;"-"&amp;E283&amp;"-"&amp;H283</f>
        <v>X2Pi-5.5-f-2-2</v>
      </c>
      <c r="Q283" t="str">
        <f>I283&amp;"-"&amp;K283&amp;"-"&amp;L283&amp;"-"&amp;J283&amp;"-"&amp;M283</f>
        <v>X2Pi-4.5-f-1-2</v>
      </c>
      <c r="R283">
        <f>B283+S283</f>
        <v>5874.6153715390001</v>
      </c>
      <c r="S283">
        <f>_xlfn.IFNA(VLOOKUP(Q283,'MARVEL-X'!A$2:I$1400,7,FALSE),VLOOKUP(Q283,MARVEL!A$2:J$1522,10,FALSE))</f>
        <v>3126.5468715390002</v>
      </c>
      <c r="T283">
        <f>IF(P283=P282,R283+T282,R283)</f>
        <v>5874.6153715390001</v>
      </c>
      <c r="U283">
        <f>IF(P283=P282,1+U282,1)</f>
        <v>1</v>
      </c>
      <c r="V283" t="str">
        <f t="shared" si="4"/>
        <v/>
      </c>
      <c r="W283" t="str">
        <f>IF(V283="","",IF(ABS(V283-R283)&gt;W$1,ABS(V283-R283),""))</f>
        <v/>
      </c>
      <c r="X283" t="str">
        <f>Y283&amp;"-"&amp;Z283&amp;"-"&amp;AC283&amp;"-"&amp;AD283&amp;"-"&amp;AG283</f>
        <v>5.5-f-X-2-1.5</v>
      </c>
      <c r="Y283">
        <f>F283</f>
        <v>5.5</v>
      </c>
      <c r="Z283" s="2" t="str">
        <f>G283</f>
        <v>f</v>
      </c>
      <c r="AA283">
        <f>_xlfn.IFNA(VLOOKUP(X283,'duo-out'!A$2:Q$5000,5,FALSE),E283+10*(H283-1)+1+_xlfn.IFNA(VLOOKUP(D283,states!A$2:C$10,3,FALSE),1))</f>
        <v>8</v>
      </c>
      <c r="AB283" t="str">
        <f>IF(V283="","",V283)</f>
        <v/>
      </c>
      <c r="AC283" s="2" t="str">
        <f>_xlfn.IFNA(VLOOKUP(D283,states!A$2:C$10,2,FALSE),"XX")</f>
        <v>X</v>
      </c>
      <c r="AD283">
        <f>E283</f>
        <v>2</v>
      </c>
      <c r="AE283">
        <f>_xlfn.IFNA(VLOOKUP(D283,states!A$2:D$10,4,FALSE),0)</f>
        <v>1</v>
      </c>
      <c r="AF283">
        <v>0.5</v>
      </c>
      <c r="AG283">
        <f>IF(AE283=0,AF283,IF(AE283=1,IF(F283=0.5,0.5,IF(H283=1,0.5,1.5)),IF(F283=0.5,0.5,IF(H283=1,2.5,1.5))))</f>
        <v>1.5</v>
      </c>
      <c r="AH283" s="7">
        <f>IF(AC283="XX",0,1/C283^(1/5)*IF(E283=0,100,1)/(E283+1)^(1/4))</f>
        <v>2.1924297443889911</v>
      </c>
    </row>
    <row r="284" spans="1:34">
      <c r="A284">
        <v>1717</v>
      </c>
      <c r="B284" s="1">
        <v>2395.1475</v>
      </c>
      <c r="C284" s="6">
        <v>5.0000000000000001E-3</v>
      </c>
      <c r="D284" t="s">
        <v>0</v>
      </c>
      <c r="E284">
        <v>2</v>
      </c>
      <c r="F284">
        <v>5.5</v>
      </c>
      <c r="G284" t="s">
        <v>2</v>
      </c>
      <c r="H284">
        <v>2</v>
      </c>
      <c r="I284" t="s">
        <v>0</v>
      </c>
      <c r="J284">
        <v>1</v>
      </c>
      <c r="K284">
        <v>6.5</v>
      </c>
      <c r="L284" t="s">
        <v>2</v>
      </c>
      <c r="M284">
        <v>2</v>
      </c>
      <c r="N284" t="s">
        <v>1773</v>
      </c>
      <c r="O284">
        <v>1</v>
      </c>
      <c r="P284" t="str">
        <f>D284&amp;"-"&amp;F284&amp;"-"&amp;G284&amp;"-"&amp;E284&amp;"-"&amp;H284</f>
        <v>X2Pi-5.5-f-2-2</v>
      </c>
      <c r="Q284" t="str">
        <f>I284&amp;"-"&amp;K284&amp;"-"&amp;L284&amp;"-"&amp;J284&amp;"-"&amp;M284</f>
        <v>X2Pi-6.5-f-1-2</v>
      </c>
      <c r="R284">
        <f>B284+S284</f>
        <v>5874.6136442610004</v>
      </c>
      <c r="S284">
        <f>_xlfn.IFNA(VLOOKUP(Q284,'MARVEL-X'!A$2:I$1400,7,FALSE),VLOOKUP(Q284,MARVEL!A$2:J$1522,10,FALSE))</f>
        <v>3479.466144261</v>
      </c>
      <c r="T284">
        <f>IF(P284=P283,R284+T283,R284)</f>
        <v>11749.2290158</v>
      </c>
      <c r="U284">
        <f>IF(P284=P283,1+U283,1)</f>
        <v>2</v>
      </c>
      <c r="V284">
        <f t="shared" si="4"/>
        <v>5874.6145078999998</v>
      </c>
      <c r="W284" t="str">
        <f>IF(V284="","",IF(ABS(V284-R284)&gt;W$1,ABS(V284-R284),""))</f>
        <v/>
      </c>
      <c r="X284" t="str">
        <f>Y284&amp;"-"&amp;Z284&amp;"-"&amp;AC284&amp;"-"&amp;AD284&amp;"-"&amp;AG284</f>
        <v>5.5-f-X-2-1.5</v>
      </c>
      <c r="Y284">
        <f>F284</f>
        <v>5.5</v>
      </c>
      <c r="Z284" s="2" t="str">
        <f>G284</f>
        <v>f</v>
      </c>
      <c r="AA284">
        <f>_xlfn.IFNA(VLOOKUP(X284,'duo-out'!A$2:Q$5000,5,FALSE),E284+10*(H284-1)+1+_xlfn.IFNA(VLOOKUP(D284,states!A$2:C$10,3,FALSE),1))</f>
        <v>8</v>
      </c>
      <c r="AB284">
        <f>IF(V284="","",V284)</f>
        <v>5874.6145078999998</v>
      </c>
      <c r="AC284" s="2" t="str">
        <f>_xlfn.IFNA(VLOOKUP(D284,states!A$2:C$10,2,FALSE),"XX")</f>
        <v>X</v>
      </c>
      <c r="AD284">
        <f>E284</f>
        <v>2</v>
      </c>
      <c r="AE284">
        <f>_xlfn.IFNA(VLOOKUP(D284,states!A$2:D$10,4,FALSE),0)</f>
        <v>1</v>
      </c>
      <c r="AF284">
        <v>0.5</v>
      </c>
      <c r="AG284">
        <f>IF(AE284=0,AF284,IF(AE284=1,IF(F284=0.5,0.5,IF(H284=1,0.5,1.5)),IF(F284=0.5,0.5,IF(H284=1,2.5,1.5))))</f>
        <v>1.5</v>
      </c>
      <c r="AH284" s="7">
        <f>IF(AC284="XX",0,1/C284^(1/5)*IF(E284=0,100,1)/(E284+1)^(1/4))</f>
        <v>2.1924297443889911</v>
      </c>
    </row>
    <row r="285" spans="1:34">
      <c r="A285">
        <v>1728</v>
      </c>
      <c r="B285" s="1">
        <v>2596.8775000000001</v>
      </c>
      <c r="C285" s="6">
        <v>5.0000000000000001E-3</v>
      </c>
      <c r="D285" t="s">
        <v>0</v>
      </c>
      <c r="E285">
        <v>3</v>
      </c>
      <c r="F285">
        <v>5.5</v>
      </c>
      <c r="G285" t="s">
        <v>2</v>
      </c>
      <c r="H285">
        <v>1</v>
      </c>
      <c r="I285" t="s">
        <v>0</v>
      </c>
      <c r="J285">
        <v>2</v>
      </c>
      <c r="K285">
        <v>4.5</v>
      </c>
      <c r="L285" t="s">
        <v>2</v>
      </c>
      <c r="M285">
        <v>1</v>
      </c>
      <c r="N285" t="s">
        <v>1784</v>
      </c>
      <c r="O285">
        <v>1</v>
      </c>
      <c r="P285" t="str">
        <f>D285&amp;"-"&amp;F285&amp;"-"&amp;G285&amp;"-"&amp;E285&amp;"-"&amp;H285</f>
        <v>X2Pi-5.5-f-3-1</v>
      </c>
      <c r="Q285" t="str">
        <f>I285&amp;"-"&amp;K285&amp;"-"&amp;L285&amp;"-"&amp;J285&amp;"-"&amp;M285</f>
        <v>X2Pi-4.5-f-2-1</v>
      </c>
      <c r="R285">
        <f>B285+S285</f>
        <v>8185.6130967009994</v>
      </c>
      <c r="S285">
        <f>_xlfn.IFNA(VLOOKUP(Q285,'MARVEL-X'!A$2:I$1400,7,FALSE),VLOOKUP(Q285,MARVEL!A$2:J$1522,10,FALSE))</f>
        <v>5588.7355967009998</v>
      </c>
      <c r="T285">
        <f>IF(P285=P284,R285+T284,R285)</f>
        <v>8185.6130967009994</v>
      </c>
      <c r="U285">
        <f>IF(P285=P284,1+U284,1)</f>
        <v>1</v>
      </c>
      <c r="V285" t="str">
        <f t="shared" si="4"/>
        <v/>
      </c>
      <c r="W285" t="str">
        <f>IF(V285="","",IF(ABS(V285-R285)&gt;W$1,ABS(V285-R285),""))</f>
        <v/>
      </c>
      <c r="X285" t="str">
        <f>Y285&amp;"-"&amp;Z285&amp;"-"&amp;AC285&amp;"-"&amp;AD285&amp;"-"&amp;AG285</f>
        <v>5.5-f-X-3-0.5</v>
      </c>
      <c r="Y285">
        <f>F285</f>
        <v>5.5</v>
      </c>
      <c r="Z285" s="2" t="str">
        <f>G285</f>
        <v>f</v>
      </c>
      <c r="AA285">
        <f>_xlfn.IFNA(VLOOKUP(X285,'duo-out'!A$2:Q$5000,5,FALSE),E285+10*(H285-1)+1+_xlfn.IFNA(VLOOKUP(D285,states!A$2:C$10,3,FALSE),1))</f>
        <v>11</v>
      </c>
      <c r="AB285" t="str">
        <f>IF(V285="","",V285)</f>
        <v/>
      </c>
      <c r="AC285" s="2" t="str">
        <f>_xlfn.IFNA(VLOOKUP(D285,states!A$2:C$10,2,FALSE),"XX")</f>
        <v>X</v>
      </c>
      <c r="AD285">
        <f>E285</f>
        <v>3</v>
      </c>
      <c r="AE285">
        <f>_xlfn.IFNA(VLOOKUP(D285,states!A$2:D$10,4,FALSE),0)</f>
        <v>1</v>
      </c>
      <c r="AF285">
        <v>0.5</v>
      </c>
      <c r="AG285">
        <f>IF(AE285=0,AF285,IF(AE285=1,IF(F285=0.5,0.5,IF(H285=1,0.5,1.5)),IF(F285=0.5,0.5,IF(H285=1,2.5,1.5))))</f>
        <v>0.5</v>
      </c>
      <c r="AH285" s="7">
        <f>IF(AC285="XX",0,1/C285^(1/5)*IF(E285=0,100,1)/(E285+1)^(1/4))</f>
        <v>2.0402857733683697</v>
      </c>
    </row>
    <row r="286" spans="1:34">
      <c r="A286">
        <v>2495</v>
      </c>
      <c r="B286" s="1">
        <v>2465.6794</v>
      </c>
      <c r="C286" s="6">
        <v>0.02</v>
      </c>
      <c r="D286" t="s">
        <v>0</v>
      </c>
      <c r="E286">
        <v>3</v>
      </c>
      <c r="F286">
        <v>5.5</v>
      </c>
      <c r="G286" t="s">
        <v>2</v>
      </c>
      <c r="H286">
        <v>1</v>
      </c>
      <c r="I286" t="s">
        <v>0</v>
      </c>
      <c r="J286">
        <v>2</v>
      </c>
      <c r="K286">
        <v>5.5</v>
      </c>
      <c r="L286" t="s">
        <v>1</v>
      </c>
      <c r="M286">
        <v>1</v>
      </c>
      <c r="N286" t="s">
        <v>2551</v>
      </c>
      <c r="O286">
        <v>1</v>
      </c>
      <c r="P286" t="str">
        <f>D286&amp;"-"&amp;F286&amp;"-"&amp;G286&amp;"-"&amp;E286&amp;"-"&amp;H286</f>
        <v>X2Pi-5.5-f-3-1</v>
      </c>
      <c r="Q286" t="str">
        <f>I286&amp;"-"&amp;K286&amp;"-"&amp;L286&amp;"-"&amp;J286&amp;"-"&amp;M286</f>
        <v>X2Pi-5.5-e-2-1</v>
      </c>
      <c r="R286">
        <f>B286+S286</f>
        <v>8185.6136680070003</v>
      </c>
      <c r="S286">
        <f>_xlfn.IFNA(VLOOKUP(Q286,'MARVEL-X'!A$2:I$1400,7,FALSE),VLOOKUP(Q286,MARVEL!A$2:J$1522,10,FALSE))</f>
        <v>5719.9342680070004</v>
      </c>
      <c r="T286">
        <f>IF(P286=P285,R286+T285,R286)</f>
        <v>16371.226764708001</v>
      </c>
      <c r="U286">
        <f>IF(P286=P285,1+U285,1)</f>
        <v>2</v>
      </c>
      <c r="V286" t="str">
        <f t="shared" si="4"/>
        <v/>
      </c>
      <c r="W286" t="str">
        <f>IF(V286="","",IF(ABS(V286-R286)&gt;W$1,ABS(V286-R286),""))</f>
        <v/>
      </c>
      <c r="X286" t="str">
        <f>Y286&amp;"-"&amp;Z286&amp;"-"&amp;AC286&amp;"-"&amp;AD286&amp;"-"&amp;AG286</f>
        <v>5.5-f-X-3-0.5</v>
      </c>
      <c r="Y286">
        <f>F286</f>
        <v>5.5</v>
      </c>
      <c r="Z286" s="2" t="str">
        <f>G286</f>
        <v>f</v>
      </c>
      <c r="AA286">
        <f>_xlfn.IFNA(VLOOKUP(X286,'duo-out'!A$2:Q$5000,5,FALSE),E286+10*(H286-1)+1+_xlfn.IFNA(VLOOKUP(D286,states!A$2:C$10,3,FALSE),1))</f>
        <v>11</v>
      </c>
      <c r="AB286" t="str">
        <f>IF(V286="","",V286)</f>
        <v/>
      </c>
      <c r="AC286" s="2" t="str">
        <f>_xlfn.IFNA(VLOOKUP(D286,states!A$2:C$10,2,FALSE),"XX")</f>
        <v>X</v>
      </c>
      <c r="AD286">
        <f>E286</f>
        <v>3</v>
      </c>
      <c r="AE286">
        <f>_xlfn.IFNA(VLOOKUP(D286,states!A$2:D$10,4,FALSE),0)</f>
        <v>1</v>
      </c>
      <c r="AF286">
        <v>0.5</v>
      </c>
      <c r="AG286">
        <f>IF(AE286=0,AF286,IF(AE286=1,IF(F286=0.5,0.5,IF(H286=1,0.5,1.5)),IF(F286=0.5,0.5,IF(H286=1,2.5,1.5))))</f>
        <v>0.5</v>
      </c>
      <c r="AH286" s="7">
        <f>IF(AC286="XX",0,1/C286^(1/5)*IF(E286=0,100,1)/(E286+1)^(1/4))</f>
        <v>1.5462474735549587</v>
      </c>
    </row>
    <row r="287" spans="1:34">
      <c r="A287">
        <v>2482</v>
      </c>
      <c r="B287" s="1">
        <v>2310.5873000000001</v>
      </c>
      <c r="C287" s="6">
        <v>0.02</v>
      </c>
      <c r="D287" t="s">
        <v>0</v>
      </c>
      <c r="E287">
        <v>3</v>
      </c>
      <c r="F287">
        <v>5.5</v>
      </c>
      <c r="G287" t="s">
        <v>2</v>
      </c>
      <c r="H287">
        <v>1</v>
      </c>
      <c r="I287" t="s">
        <v>0</v>
      </c>
      <c r="J287">
        <v>2</v>
      </c>
      <c r="K287">
        <v>6.5</v>
      </c>
      <c r="L287" t="s">
        <v>2</v>
      </c>
      <c r="M287">
        <v>1</v>
      </c>
      <c r="N287" t="s">
        <v>2538</v>
      </c>
      <c r="O287">
        <v>1</v>
      </c>
      <c r="P287" t="str">
        <f>D287&amp;"-"&amp;F287&amp;"-"&amp;G287&amp;"-"&amp;E287&amp;"-"&amp;H287</f>
        <v>X2Pi-5.5-f-3-1</v>
      </c>
      <c r="Q287" t="str">
        <f>I287&amp;"-"&amp;K287&amp;"-"&amp;L287&amp;"-"&amp;J287&amp;"-"&amp;M287</f>
        <v>X2Pi-6.5-f-2-1</v>
      </c>
      <c r="R287">
        <f>B287+S287</f>
        <v>8185.6125342430005</v>
      </c>
      <c r="S287">
        <f>_xlfn.IFNA(VLOOKUP(Q287,'MARVEL-X'!A$2:I$1400,7,FALSE),VLOOKUP(Q287,MARVEL!A$2:J$1522,10,FALSE))</f>
        <v>5875.0252342430003</v>
      </c>
      <c r="T287">
        <f>IF(P287=P286,R287+T286,R287)</f>
        <v>24556.839298951003</v>
      </c>
      <c r="U287">
        <f>IF(P287=P286,1+U286,1)</f>
        <v>3</v>
      </c>
      <c r="V287">
        <f t="shared" si="4"/>
        <v>8185.6130996503343</v>
      </c>
      <c r="W287" t="str">
        <f>IF(V287="","",IF(ABS(V287-R287)&gt;W$1,ABS(V287-R287),""))</f>
        <v/>
      </c>
      <c r="X287" t="str">
        <f>Y287&amp;"-"&amp;Z287&amp;"-"&amp;AC287&amp;"-"&amp;AD287&amp;"-"&amp;AG287</f>
        <v>5.5-f-X-3-0.5</v>
      </c>
      <c r="Y287">
        <f>F287</f>
        <v>5.5</v>
      </c>
      <c r="Z287" s="2" t="str">
        <f>G287</f>
        <v>f</v>
      </c>
      <c r="AA287">
        <f>_xlfn.IFNA(VLOOKUP(X287,'duo-out'!A$2:Q$5000,5,FALSE),E287+10*(H287-1)+1+_xlfn.IFNA(VLOOKUP(D287,states!A$2:C$10,3,FALSE),1))</f>
        <v>11</v>
      </c>
      <c r="AB287">
        <f>IF(V287="","",V287)</f>
        <v>8185.6130996503343</v>
      </c>
      <c r="AC287" s="2" t="str">
        <f>_xlfn.IFNA(VLOOKUP(D287,states!A$2:C$10,2,FALSE),"XX")</f>
        <v>X</v>
      </c>
      <c r="AD287">
        <f>E287</f>
        <v>3</v>
      </c>
      <c r="AE287">
        <f>_xlfn.IFNA(VLOOKUP(D287,states!A$2:D$10,4,FALSE),0)</f>
        <v>1</v>
      </c>
      <c r="AF287">
        <v>0.5</v>
      </c>
      <c r="AG287">
        <f>IF(AE287=0,AF287,IF(AE287=1,IF(F287=0.5,0.5,IF(H287=1,0.5,1.5)),IF(F287=0.5,0.5,IF(H287=1,2.5,1.5))))</f>
        <v>0.5</v>
      </c>
      <c r="AH287" s="7">
        <f>IF(AC287="XX",0,1/C287^(1/5)*IF(E287=0,100,1)/(E287+1)^(1/4))</f>
        <v>1.5462474735549587</v>
      </c>
    </row>
    <row r="288" spans="1:34">
      <c r="A288">
        <v>1742</v>
      </c>
      <c r="B288" s="1">
        <v>2617.2953000000002</v>
      </c>
      <c r="C288" s="6">
        <v>5.0000000000000001E-3</v>
      </c>
      <c r="D288" t="s">
        <v>0</v>
      </c>
      <c r="E288">
        <v>3</v>
      </c>
      <c r="F288">
        <v>5.5</v>
      </c>
      <c r="G288" t="s">
        <v>2</v>
      </c>
      <c r="H288">
        <v>2</v>
      </c>
      <c r="I288" t="s">
        <v>0</v>
      </c>
      <c r="J288">
        <v>2</v>
      </c>
      <c r="K288">
        <v>4.5</v>
      </c>
      <c r="L288" t="s">
        <v>2</v>
      </c>
      <c r="M288">
        <v>2</v>
      </c>
      <c r="N288" t="s">
        <v>1798</v>
      </c>
      <c r="O288">
        <v>1</v>
      </c>
      <c r="P288" t="str">
        <f>D288&amp;"-"&amp;F288&amp;"-"&amp;G288&amp;"-"&amp;E288&amp;"-"&amp;H288</f>
        <v>X2Pi-5.5-f-3-2</v>
      </c>
      <c r="Q288" t="str">
        <f>I288&amp;"-"&amp;K288&amp;"-"&amp;L288&amp;"-"&amp;J288&amp;"-"&amp;M288</f>
        <v>X2Pi-4.5-f-2-2</v>
      </c>
      <c r="R288">
        <f>B288+S288</f>
        <v>8335.044775368</v>
      </c>
      <c r="S288">
        <f>_xlfn.IFNA(VLOOKUP(Q288,'MARVEL-X'!A$2:I$1400,7,FALSE),VLOOKUP(Q288,MARVEL!A$2:J$1522,10,FALSE))</f>
        <v>5717.7494753680003</v>
      </c>
      <c r="T288">
        <f>IF(P288=P287,R288+T287,R288)</f>
        <v>8335.044775368</v>
      </c>
      <c r="U288">
        <f>IF(P288=P287,1+U287,1)</f>
        <v>1</v>
      </c>
      <c r="V288" t="str">
        <f t="shared" si="4"/>
        <v/>
      </c>
      <c r="W288" t="str">
        <f>IF(V288="","",IF(ABS(V288-R288)&gt;W$1,ABS(V288-R288),""))</f>
        <v/>
      </c>
      <c r="X288" t="str">
        <f>Y288&amp;"-"&amp;Z288&amp;"-"&amp;AC288&amp;"-"&amp;AD288&amp;"-"&amp;AG288</f>
        <v>5.5-f-X-3-1.5</v>
      </c>
      <c r="Y288">
        <f>F288</f>
        <v>5.5</v>
      </c>
      <c r="Z288" s="2" t="str">
        <f>G288</f>
        <v>f</v>
      </c>
      <c r="AA288">
        <f>_xlfn.IFNA(VLOOKUP(X288,'duo-out'!A$2:Q$5000,5,FALSE),E288+10*(H288-1)+1+_xlfn.IFNA(VLOOKUP(D288,states!A$2:C$10,3,FALSE),1))</f>
        <v>12</v>
      </c>
      <c r="AB288" t="str">
        <f>IF(V288="","",V288)</f>
        <v/>
      </c>
      <c r="AC288" s="2" t="str">
        <f>_xlfn.IFNA(VLOOKUP(D288,states!A$2:C$10,2,FALSE),"XX")</f>
        <v>X</v>
      </c>
      <c r="AD288">
        <f>E288</f>
        <v>3</v>
      </c>
      <c r="AE288">
        <f>_xlfn.IFNA(VLOOKUP(D288,states!A$2:D$10,4,FALSE),0)</f>
        <v>1</v>
      </c>
      <c r="AF288">
        <v>0.5</v>
      </c>
      <c r="AG288">
        <f>IF(AE288=0,AF288,IF(AE288=1,IF(F288=0.5,0.5,IF(H288=1,0.5,1.5)),IF(F288=0.5,0.5,IF(H288=1,2.5,1.5))))</f>
        <v>1.5</v>
      </c>
      <c r="AH288" s="7">
        <f>IF(AC288="XX",0,1/C288^(1/5)*IF(E288=0,100,1)/(E288+1)^(1/4))</f>
        <v>2.0402857733683697</v>
      </c>
    </row>
    <row r="289" spans="1:34">
      <c r="A289">
        <v>2504</v>
      </c>
      <c r="B289" s="1">
        <v>2461.973</v>
      </c>
      <c r="C289" s="6">
        <v>0.02</v>
      </c>
      <c r="D289" t="s">
        <v>0</v>
      </c>
      <c r="E289">
        <v>3</v>
      </c>
      <c r="F289">
        <v>5.5</v>
      </c>
      <c r="G289" t="s">
        <v>2</v>
      </c>
      <c r="H289">
        <v>2</v>
      </c>
      <c r="I289" t="s">
        <v>0</v>
      </c>
      <c r="J289">
        <v>2</v>
      </c>
      <c r="K289">
        <v>5.5</v>
      </c>
      <c r="L289" t="s">
        <v>1</v>
      </c>
      <c r="M289">
        <v>2</v>
      </c>
      <c r="N289" t="s">
        <v>2560</v>
      </c>
      <c r="O289">
        <v>1</v>
      </c>
      <c r="P289" t="str">
        <f>D289&amp;"-"&amp;F289&amp;"-"&amp;G289&amp;"-"&amp;E289&amp;"-"&amp;H289</f>
        <v>X2Pi-5.5-f-3-2</v>
      </c>
      <c r="Q289" t="str">
        <f>I289&amp;"-"&amp;K289&amp;"-"&amp;L289&amp;"-"&amp;J289&amp;"-"&amp;M289</f>
        <v>X2Pi-5.5-e-2-2</v>
      </c>
      <c r="R289">
        <f>B289+S289</f>
        <v>8335.0350248350005</v>
      </c>
      <c r="S289">
        <f>_xlfn.IFNA(VLOOKUP(Q289,'MARVEL-X'!A$2:I$1400,7,FALSE),VLOOKUP(Q289,MARVEL!A$2:J$1522,10,FALSE))</f>
        <v>5873.0620248349996</v>
      </c>
      <c r="T289">
        <f>IF(P289=P288,R289+T288,R289)</f>
        <v>16670.079800202999</v>
      </c>
      <c r="U289">
        <f>IF(P289=P288,1+U288,1)</f>
        <v>2</v>
      </c>
      <c r="V289" t="str">
        <f t="shared" si="4"/>
        <v/>
      </c>
      <c r="W289" t="str">
        <f>IF(V289="","",IF(ABS(V289-R289)&gt;W$1,ABS(V289-R289),""))</f>
        <v/>
      </c>
      <c r="X289" t="str">
        <f>Y289&amp;"-"&amp;Z289&amp;"-"&amp;AC289&amp;"-"&amp;AD289&amp;"-"&amp;AG289</f>
        <v>5.5-f-X-3-1.5</v>
      </c>
      <c r="Y289">
        <f>F289</f>
        <v>5.5</v>
      </c>
      <c r="Z289" s="2" t="str">
        <f>G289</f>
        <v>f</v>
      </c>
      <c r="AA289">
        <f>_xlfn.IFNA(VLOOKUP(X289,'duo-out'!A$2:Q$5000,5,FALSE),E289+10*(H289-1)+1+_xlfn.IFNA(VLOOKUP(D289,states!A$2:C$10,3,FALSE),1))</f>
        <v>12</v>
      </c>
      <c r="AB289" t="str">
        <f>IF(V289="","",V289)</f>
        <v/>
      </c>
      <c r="AC289" s="2" t="str">
        <f>_xlfn.IFNA(VLOOKUP(D289,states!A$2:C$10,2,FALSE),"XX")</f>
        <v>X</v>
      </c>
      <c r="AD289">
        <f>E289</f>
        <v>3</v>
      </c>
      <c r="AE289">
        <f>_xlfn.IFNA(VLOOKUP(D289,states!A$2:D$10,4,FALSE),0)</f>
        <v>1</v>
      </c>
      <c r="AF289">
        <v>0.5</v>
      </c>
      <c r="AG289">
        <f>IF(AE289=0,AF289,IF(AE289=1,IF(F289=0.5,0.5,IF(H289=1,0.5,1.5)),IF(F289=0.5,0.5,IF(H289=1,2.5,1.5))))</f>
        <v>1.5</v>
      </c>
      <c r="AH289" s="7">
        <f>IF(AC289="XX",0,1/C289^(1/5)*IF(E289=0,100,1)/(E289+1)^(1/4))</f>
        <v>1.5462474735549587</v>
      </c>
    </row>
    <row r="290" spans="1:34">
      <c r="A290">
        <v>2489</v>
      </c>
      <c r="B290" s="1">
        <v>2278.0410000000002</v>
      </c>
      <c r="C290" s="6">
        <v>0.02</v>
      </c>
      <c r="D290" t="s">
        <v>0</v>
      </c>
      <c r="E290">
        <v>3</v>
      </c>
      <c r="F290">
        <v>5.5</v>
      </c>
      <c r="G290" t="s">
        <v>2</v>
      </c>
      <c r="H290">
        <v>2</v>
      </c>
      <c r="I290" t="s">
        <v>0</v>
      </c>
      <c r="J290">
        <v>2</v>
      </c>
      <c r="K290">
        <v>6.5</v>
      </c>
      <c r="L290" t="s">
        <v>2</v>
      </c>
      <c r="M290">
        <v>2</v>
      </c>
      <c r="N290" t="s">
        <v>2545</v>
      </c>
      <c r="O290">
        <v>1</v>
      </c>
      <c r="P290" t="str">
        <f>D290&amp;"-"&amp;F290&amp;"-"&amp;G290&amp;"-"&amp;E290&amp;"-"&amp;H290</f>
        <v>X2Pi-5.5-f-3-2</v>
      </c>
      <c r="Q290" t="str">
        <f>I290&amp;"-"&amp;K290&amp;"-"&amp;L290&amp;"-"&amp;J290&amp;"-"&amp;M290</f>
        <v>X2Pi-6.5-f-2-2</v>
      </c>
      <c r="R290">
        <f>B290+S290</f>
        <v>8335.0397058160015</v>
      </c>
      <c r="S290">
        <f>_xlfn.IFNA(VLOOKUP(Q290,'MARVEL-X'!A$2:I$1400,7,FALSE),VLOOKUP(Q290,MARVEL!A$2:J$1522,10,FALSE))</f>
        <v>6056.9987058160004</v>
      </c>
      <c r="T290">
        <f>IF(P290=P289,R290+T289,R290)</f>
        <v>25005.119506019</v>
      </c>
      <c r="U290">
        <f>IF(P290=P289,1+U289,1)</f>
        <v>3</v>
      </c>
      <c r="V290">
        <f t="shared" si="4"/>
        <v>8335.0398353396668</v>
      </c>
      <c r="W290" t="str">
        <f>IF(V290="","",IF(ABS(V290-R290)&gt;W$1,ABS(V290-R290),""))</f>
        <v/>
      </c>
      <c r="X290" t="str">
        <f>Y290&amp;"-"&amp;Z290&amp;"-"&amp;AC290&amp;"-"&amp;AD290&amp;"-"&amp;AG290</f>
        <v>5.5-f-X-3-1.5</v>
      </c>
      <c r="Y290">
        <f>F290</f>
        <v>5.5</v>
      </c>
      <c r="Z290" s="2" t="str">
        <f>G290</f>
        <v>f</v>
      </c>
      <c r="AA290">
        <f>_xlfn.IFNA(VLOOKUP(X290,'duo-out'!A$2:Q$5000,5,FALSE),E290+10*(H290-1)+1+_xlfn.IFNA(VLOOKUP(D290,states!A$2:C$10,3,FALSE),1))</f>
        <v>12</v>
      </c>
      <c r="AB290">
        <f>IF(V290="","",V290)</f>
        <v>8335.0398353396668</v>
      </c>
      <c r="AC290" s="2" t="str">
        <f>_xlfn.IFNA(VLOOKUP(D290,states!A$2:C$10,2,FALSE),"XX")</f>
        <v>X</v>
      </c>
      <c r="AD290">
        <f>E290</f>
        <v>3</v>
      </c>
      <c r="AE290">
        <f>_xlfn.IFNA(VLOOKUP(D290,states!A$2:D$10,4,FALSE),0)</f>
        <v>1</v>
      </c>
      <c r="AF290">
        <v>0.5</v>
      </c>
      <c r="AG290">
        <f>IF(AE290=0,AF290,IF(AE290=1,IF(F290=0.5,0.5,IF(H290=1,0.5,1.5)),IF(F290=0.5,0.5,IF(H290=1,2.5,1.5))))</f>
        <v>1.5</v>
      </c>
      <c r="AH290" s="7">
        <f>IF(AC290="XX",0,1/C290^(1/5)*IF(E290=0,100,1)/(E290+1)^(1/4))</f>
        <v>1.5462474735549587</v>
      </c>
    </row>
    <row r="291" spans="1:34">
      <c r="A291">
        <v>2583</v>
      </c>
      <c r="B291" s="1">
        <v>2468.1974</v>
      </c>
      <c r="C291" s="6">
        <v>5.0000000000000001E-3</v>
      </c>
      <c r="D291" t="s">
        <v>0</v>
      </c>
      <c r="E291">
        <v>4</v>
      </c>
      <c r="F291">
        <v>5.5</v>
      </c>
      <c r="G291" t="s">
        <v>2</v>
      </c>
      <c r="H291">
        <v>1</v>
      </c>
      <c r="I291" t="s">
        <v>0</v>
      </c>
      <c r="J291">
        <v>3</v>
      </c>
      <c r="K291">
        <v>4.5</v>
      </c>
      <c r="L291" t="s">
        <v>2</v>
      </c>
      <c r="M291">
        <v>1</v>
      </c>
      <c r="N291" t="s">
        <v>2639</v>
      </c>
      <c r="O291">
        <v>1</v>
      </c>
      <c r="P291" t="str">
        <f>D291&amp;"-"&amp;F291&amp;"-"&amp;G291&amp;"-"&amp;E291&amp;"-"&amp;H291</f>
        <v>X2Pi-5.5-f-4-1</v>
      </c>
      <c r="Q291" t="str">
        <f>I291&amp;"-"&amp;K291&amp;"-"&amp;L291&amp;"-"&amp;J291&amp;"-"&amp;M291</f>
        <v>X2Pi-4.5-f-3-1</v>
      </c>
      <c r="R291">
        <f>B291+S291</f>
        <v>10528.761381307999</v>
      </c>
      <c r="S291">
        <f>_xlfn.IFNA(VLOOKUP(Q291,'MARVEL-X'!A$2:I$1400,7,FALSE),VLOOKUP(Q291,MARVEL!A$2:J$1522,10,FALSE))</f>
        <v>8060.5639813079997</v>
      </c>
      <c r="T291">
        <f>IF(P291=P290,R291+T290,R291)</f>
        <v>10528.761381307999</v>
      </c>
      <c r="U291">
        <f>IF(P291=P290,1+U290,1)</f>
        <v>1</v>
      </c>
      <c r="V291" t="str">
        <f t="shared" si="4"/>
        <v/>
      </c>
      <c r="W291" t="str">
        <f>IF(V291="","",IF(ABS(V291-R291)&gt;W$1,ABS(V291-R291),""))</f>
        <v/>
      </c>
      <c r="X291" t="str">
        <f>Y291&amp;"-"&amp;Z291&amp;"-"&amp;AC291&amp;"-"&amp;AD291&amp;"-"&amp;AG291</f>
        <v>5.5-f-X-4-0.5</v>
      </c>
      <c r="Y291">
        <f>F291</f>
        <v>5.5</v>
      </c>
      <c r="Z291" s="2" t="str">
        <f>G291</f>
        <v>f</v>
      </c>
      <c r="AA291">
        <f>_xlfn.IFNA(VLOOKUP(X291,'duo-out'!A$2:Q$5000,5,FALSE),E291+10*(H291-1)+1+_xlfn.IFNA(VLOOKUP(D291,states!A$2:C$10,3,FALSE),1))</f>
        <v>15</v>
      </c>
      <c r="AB291" t="str">
        <f>IF(V291="","",V291)</f>
        <v/>
      </c>
      <c r="AC291" s="2" t="str">
        <f>_xlfn.IFNA(VLOOKUP(D291,states!A$2:C$10,2,FALSE),"XX")</f>
        <v>X</v>
      </c>
      <c r="AD291">
        <f>E291</f>
        <v>4</v>
      </c>
      <c r="AE291">
        <f>_xlfn.IFNA(VLOOKUP(D291,states!A$2:D$10,4,FALSE),0)</f>
        <v>1</v>
      </c>
      <c r="AF291">
        <v>0.5</v>
      </c>
      <c r="AG291">
        <f>IF(AE291=0,AF291,IF(AE291=1,IF(F291=0.5,0.5,IF(H291=1,0.5,1.5)),IF(F291=0.5,0.5,IF(H291=1,2.5,1.5))))</f>
        <v>0.5</v>
      </c>
      <c r="AH291" s="7">
        <f>IF(AC291="XX",0,1/C291^(1/5)*IF(E291=0,100,1)/(E291+1)^(1/4))</f>
        <v>1.9295831501316907</v>
      </c>
    </row>
    <row r="292" spans="1:34">
      <c r="A292">
        <v>2518</v>
      </c>
      <c r="B292" s="1">
        <v>2193.348</v>
      </c>
      <c r="C292" s="6">
        <v>0.02</v>
      </c>
      <c r="D292" t="s">
        <v>0</v>
      </c>
      <c r="E292">
        <v>4</v>
      </c>
      <c r="F292">
        <v>5.5</v>
      </c>
      <c r="G292" t="s">
        <v>2</v>
      </c>
      <c r="H292">
        <v>1</v>
      </c>
      <c r="I292" t="s">
        <v>0</v>
      </c>
      <c r="J292">
        <v>3</v>
      </c>
      <c r="K292">
        <v>6.5</v>
      </c>
      <c r="L292" t="s">
        <v>2</v>
      </c>
      <c r="M292">
        <v>1</v>
      </c>
      <c r="N292" t="s">
        <v>2574</v>
      </c>
      <c r="O292">
        <v>1</v>
      </c>
      <c r="P292" t="str">
        <f>D292&amp;"-"&amp;F292&amp;"-"&amp;G292&amp;"-"&amp;E292&amp;"-"&amp;H292</f>
        <v>X2Pi-5.5-f-4-1</v>
      </c>
      <c r="Q292" t="str">
        <f>I292&amp;"-"&amp;K292&amp;"-"&amp;L292&amp;"-"&amp;J292&amp;"-"&amp;M292</f>
        <v>X2Pi-6.5-f-3-1</v>
      </c>
      <c r="R292">
        <f>B292+S292</f>
        <v>10528.764092195001</v>
      </c>
      <c r="S292">
        <f>_xlfn.IFNA(VLOOKUP(Q292,'MARVEL-X'!A$2:I$1400,7,FALSE),VLOOKUP(Q292,MARVEL!A$2:J$1522,10,FALSE))</f>
        <v>8335.4160921950006</v>
      </c>
      <c r="T292">
        <f>IF(P292=P291,R292+T291,R292)</f>
        <v>21057.525473502999</v>
      </c>
      <c r="U292">
        <f>IF(P292=P291,1+U291,1)</f>
        <v>2</v>
      </c>
      <c r="V292">
        <f t="shared" si="4"/>
        <v>10528.7627367515</v>
      </c>
      <c r="W292" t="str">
        <f>IF(V292="","",IF(ABS(V292-R292)&gt;W$1,ABS(V292-R292),""))</f>
        <v/>
      </c>
      <c r="X292" t="str">
        <f>Y292&amp;"-"&amp;Z292&amp;"-"&amp;AC292&amp;"-"&amp;AD292&amp;"-"&amp;AG292</f>
        <v>5.5-f-X-4-0.5</v>
      </c>
      <c r="Y292">
        <f>F292</f>
        <v>5.5</v>
      </c>
      <c r="Z292" s="2" t="str">
        <f>G292</f>
        <v>f</v>
      </c>
      <c r="AA292">
        <f>_xlfn.IFNA(VLOOKUP(X292,'duo-out'!A$2:Q$5000,5,FALSE),E292+10*(H292-1)+1+_xlfn.IFNA(VLOOKUP(D292,states!A$2:C$10,3,FALSE),1))</f>
        <v>15</v>
      </c>
      <c r="AB292">
        <f>IF(V292="","",V292)</f>
        <v>10528.7627367515</v>
      </c>
      <c r="AC292" s="2" t="str">
        <f>_xlfn.IFNA(VLOOKUP(D292,states!A$2:C$10,2,FALSE),"XX")</f>
        <v>X</v>
      </c>
      <c r="AD292">
        <f>E292</f>
        <v>4</v>
      </c>
      <c r="AE292">
        <f>_xlfn.IFNA(VLOOKUP(D292,states!A$2:D$10,4,FALSE),0)</f>
        <v>1</v>
      </c>
      <c r="AF292">
        <v>0.5</v>
      </c>
      <c r="AG292">
        <f>IF(AE292=0,AF292,IF(AE292=1,IF(F292=0.5,0.5,IF(H292=1,0.5,1.5)),IF(F292=0.5,0.5,IF(H292=1,2.5,1.5))))</f>
        <v>0.5</v>
      </c>
      <c r="AH292" s="7">
        <f>IF(AC292="XX",0,1/C292^(1/5)*IF(E292=0,100,1)/(E292+1)^(1/4))</f>
        <v>1.4623505735569622</v>
      </c>
    </row>
    <row r="293" spans="1:34">
      <c r="A293">
        <v>2597</v>
      </c>
      <c r="B293" s="1">
        <v>2487.5717</v>
      </c>
      <c r="C293" s="6">
        <v>5.0000000000000001E-3</v>
      </c>
      <c r="D293" t="s">
        <v>0</v>
      </c>
      <c r="E293">
        <v>4</v>
      </c>
      <c r="F293">
        <v>5.5</v>
      </c>
      <c r="G293" t="s">
        <v>2</v>
      </c>
      <c r="H293">
        <v>2</v>
      </c>
      <c r="I293" t="s">
        <v>0</v>
      </c>
      <c r="J293">
        <v>3</v>
      </c>
      <c r="K293">
        <v>4.5</v>
      </c>
      <c r="L293" t="s">
        <v>2</v>
      </c>
      <c r="M293">
        <v>2</v>
      </c>
      <c r="N293" t="s">
        <v>2653</v>
      </c>
      <c r="O293">
        <v>1</v>
      </c>
      <c r="P293" t="str">
        <f>D293&amp;"-"&amp;F293&amp;"-"&amp;G293&amp;"-"&amp;E293&amp;"-"&amp;H293</f>
        <v>X2Pi-5.5-f-4-2</v>
      </c>
      <c r="Q293" t="str">
        <f>I293&amp;"-"&amp;K293&amp;"-"&amp;L293&amp;"-"&amp;J293&amp;"-"&amp;M293</f>
        <v>X2Pi-4.5-f-3-2</v>
      </c>
      <c r="R293">
        <f>B293+S293</f>
        <v>10672.023400726999</v>
      </c>
      <c r="S293">
        <f>_xlfn.IFNA(VLOOKUP(Q293,'MARVEL-X'!A$2:I$1400,7,FALSE),VLOOKUP(Q293,MARVEL!A$2:J$1522,10,FALSE))</f>
        <v>8184.4517007269997</v>
      </c>
      <c r="T293">
        <f>IF(P293=P292,R293+T292,R293)</f>
        <v>10672.023400726999</v>
      </c>
      <c r="U293">
        <f>IF(P293=P292,1+U292,1)</f>
        <v>1</v>
      </c>
      <c r="V293" t="str">
        <f t="shared" si="4"/>
        <v/>
      </c>
      <c r="W293" t="str">
        <f>IF(V293="","",IF(ABS(V293-R293)&gt;W$1,ABS(V293-R293),""))</f>
        <v/>
      </c>
      <c r="X293" t="str">
        <f>Y293&amp;"-"&amp;Z293&amp;"-"&amp;AC293&amp;"-"&amp;AD293&amp;"-"&amp;AG293</f>
        <v>5.5-f-X-4-1.5</v>
      </c>
      <c r="Y293">
        <f>F293</f>
        <v>5.5</v>
      </c>
      <c r="Z293" s="2" t="str">
        <f>G293</f>
        <v>f</v>
      </c>
      <c r="AA293">
        <f>_xlfn.IFNA(VLOOKUP(X293,'duo-out'!A$2:Q$5000,5,FALSE),E293+10*(H293-1)+1+_xlfn.IFNA(VLOOKUP(D293,states!A$2:C$10,3,FALSE),1))</f>
        <v>16</v>
      </c>
      <c r="AB293" t="str">
        <f>IF(V293="","",V293)</f>
        <v/>
      </c>
      <c r="AC293" s="2" t="str">
        <f>_xlfn.IFNA(VLOOKUP(D293,states!A$2:C$10,2,FALSE),"XX")</f>
        <v>X</v>
      </c>
      <c r="AD293">
        <f>E293</f>
        <v>4</v>
      </c>
      <c r="AE293">
        <f>_xlfn.IFNA(VLOOKUP(D293,states!A$2:D$10,4,FALSE),0)</f>
        <v>1</v>
      </c>
      <c r="AF293">
        <v>0.5</v>
      </c>
      <c r="AG293">
        <f>IF(AE293=0,AF293,IF(AE293=1,IF(F293=0.5,0.5,IF(H293=1,0.5,1.5)),IF(F293=0.5,0.5,IF(H293=1,2.5,1.5))))</f>
        <v>1.5</v>
      </c>
      <c r="AH293" s="7">
        <f>IF(AC293="XX",0,1/C293^(1/5)*IF(E293=0,100,1)/(E293+1)^(1/4))</f>
        <v>1.9295831501316907</v>
      </c>
    </row>
    <row r="294" spans="1:34">
      <c r="A294">
        <v>2526</v>
      </c>
      <c r="B294" s="1">
        <v>2161.877</v>
      </c>
      <c r="C294" s="6">
        <v>2.461E-2</v>
      </c>
      <c r="D294" t="s">
        <v>0</v>
      </c>
      <c r="E294">
        <v>4</v>
      </c>
      <c r="F294">
        <v>5.5</v>
      </c>
      <c r="G294" t="s">
        <v>2</v>
      </c>
      <c r="H294">
        <v>2</v>
      </c>
      <c r="I294" t="s">
        <v>0</v>
      </c>
      <c r="J294">
        <v>3</v>
      </c>
      <c r="K294">
        <v>6.5</v>
      </c>
      <c r="L294" t="s">
        <v>2</v>
      </c>
      <c r="M294">
        <v>2</v>
      </c>
      <c r="N294" t="s">
        <v>2582</v>
      </c>
      <c r="O294">
        <v>1</v>
      </c>
      <c r="P294" t="str">
        <f>D294&amp;"-"&amp;F294&amp;"-"&amp;G294&amp;"-"&amp;E294&amp;"-"&amp;H294</f>
        <v>X2Pi-5.5-f-4-2</v>
      </c>
      <c r="Q294" t="str">
        <f>I294&amp;"-"&amp;K294&amp;"-"&amp;L294&amp;"-"&amp;J294&amp;"-"&amp;M294</f>
        <v>X2Pi-6.5-f-3-2</v>
      </c>
      <c r="R294">
        <f>B294+S294</f>
        <v>10672.005858428</v>
      </c>
      <c r="S294">
        <f>_xlfn.IFNA(VLOOKUP(Q294,'MARVEL-X'!A$2:I$1400,7,FALSE),VLOOKUP(Q294,MARVEL!A$2:J$1522,10,FALSE))</f>
        <v>8510.1288584279991</v>
      </c>
      <c r="T294">
        <f>IF(P294=P293,R294+T293,R294)</f>
        <v>21344.029259154999</v>
      </c>
      <c r="U294">
        <f>IF(P294=P293,1+U293,1)</f>
        <v>2</v>
      </c>
      <c r="V294">
        <f t="shared" si="4"/>
        <v>10672.014629577499</v>
      </c>
      <c r="W294" t="str">
        <f>IF(V294="","",IF(ABS(V294-R294)&gt;W$1,ABS(V294-R294),""))</f>
        <v/>
      </c>
      <c r="X294" t="str">
        <f>Y294&amp;"-"&amp;Z294&amp;"-"&amp;AC294&amp;"-"&amp;AD294&amp;"-"&amp;AG294</f>
        <v>5.5-f-X-4-1.5</v>
      </c>
      <c r="Y294">
        <f>F294</f>
        <v>5.5</v>
      </c>
      <c r="Z294" s="2" t="str">
        <f>G294</f>
        <v>f</v>
      </c>
      <c r="AA294">
        <f>_xlfn.IFNA(VLOOKUP(X294,'duo-out'!A$2:Q$5000,5,FALSE),E294+10*(H294-1)+1+_xlfn.IFNA(VLOOKUP(D294,states!A$2:C$10,3,FALSE),1))</f>
        <v>16</v>
      </c>
      <c r="AB294">
        <f>IF(V294="","",V294)</f>
        <v>10672.014629577499</v>
      </c>
      <c r="AC294" s="2" t="str">
        <f>_xlfn.IFNA(VLOOKUP(D294,states!A$2:C$10,2,FALSE),"XX")</f>
        <v>X</v>
      </c>
      <c r="AD294">
        <f>E294</f>
        <v>4</v>
      </c>
      <c r="AE294">
        <f>_xlfn.IFNA(VLOOKUP(D294,states!A$2:D$10,4,FALSE),0)</f>
        <v>1</v>
      </c>
      <c r="AF294">
        <v>0.5</v>
      </c>
      <c r="AG294">
        <f>IF(AE294=0,AF294,IF(AE294=1,IF(F294=0.5,0.5,IF(H294=1,0.5,1.5)),IF(F294=0.5,0.5,IF(H294=1,2.5,1.5))))</f>
        <v>1.5</v>
      </c>
      <c r="AH294" s="7">
        <f>IF(AC294="XX",0,1/C294^(1/5)*IF(E294=0,100,1)/(E294+1)^(1/4))</f>
        <v>1.4029273316548334</v>
      </c>
    </row>
    <row r="295" spans="1:34">
      <c r="A295">
        <v>2351</v>
      </c>
      <c r="B295" s="1">
        <v>1.4630724470000001</v>
      </c>
      <c r="C295" s="6">
        <v>1.0010000000000001E-5</v>
      </c>
      <c r="D295" t="s">
        <v>0</v>
      </c>
      <c r="E295">
        <v>0</v>
      </c>
      <c r="F295">
        <v>6.5</v>
      </c>
      <c r="G295" t="s">
        <v>1</v>
      </c>
      <c r="H295">
        <v>1</v>
      </c>
      <c r="I295" t="s">
        <v>0</v>
      </c>
      <c r="J295">
        <v>0</v>
      </c>
      <c r="K295">
        <v>6.5</v>
      </c>
      <c r="L295" t="s">
        <v>2</v>
      </c>
      <c r="M295">
        <v>1</v>
      </c>
      <c r="N295" t="s">
        <v>2407</v>
      </c>
      <c r="O295">
        <v>1</v>
      </c>
      <c r="P295" t="str">
        <f>D295&amp;"-"&amp;F295&amp;"-"&amp;G295&amp;"-"&amp;E295&amp;"-"&amp;H295</f>
        <v>X2Pi-6.5-e-0-1</v>
      </c>
      <c r="Q295" t="str">
        <f>I295&amp;"-"&amp;K295&amp;"-"&amp;L295&amp;"-"&amp;J295&amp;"-"&amp;M295</f>
        <v>X2Pi-6.5-f-0-1</v>
      </c>
      <c r="R295">
        <f>B295+S295</f>
        <v>580.89704802499989</v>
      </c>
      <c r="S295">
        <f>_xlfn.IFNA(VLOOKUP(Q295,'MARVEL-X'!A$2:I$1400,7,FALSE),VLOOKUP(Q295,MARVEL!A$2:J$1522,10,FALSE))</f>
        <v>579.43397557799995</v>
      </c>
      <c r="T295">
        <f>IF(P295=P294,R295+T294,R295)</f>
        <v>580.89704802499989</v>
      </c>
      <c r="U295">
        <f>IF(P295=P294,1+U294,1)</f>
        <v>1</v>
      </c>
      <c r="V295">
        <f t="shared" si="4"/>
        <v>580.89704802499989</v>
      </c>
      <c r="W295" t="str">
        <f>IF(V295="","",IF(ABS(V295-R295)&gt;W$1,ABS(V295-R295),""))</f>
        <v/>
      </c>
      <c r="X295" t="str">
        <f>Y295&amp;"-"&amp;Z295&amp;"-"&amp;AC295&amp;"-"&amp;AD295&amp;"-"&amp;AG295</f>
        <v>6.5-e-X-0-0.5</v>
      </c>
      <c r="Y295">
        <f>F295</f>
        <v>6.5</v>
      </c>
      <c r="Z295" s="2" t="str">
        <f>G295</f>
        <v>e</v>
      </c>
      <c r="AA295">
        <f>_xlfn.IFNA(VLOOKUP(X295,'duo-out'!A$2:Q$5000,5,FALSE),E295+10*(H295-1)+1+_xlfn.IFNA(VLOOKUP(D295,states!A$2:C$10,3,FALSE),1))</f>
        <v>1</v>
      </c>
      <c r="AB295">
        <f>IF(V295="","",V295)</f>
        <v>580.89704802499989</v>
      </c>
      <c r="AC295" s="2" t="str">
        <f>_xlfn.IFNA(VLOOKUP(D295,states!A$2:C$10,2,FALSE),"XX")</f>
        <v>X</v>
      </c>
      <c r="AD295">
        <f>E295</f>
        <v>0</v>
      </c>
      <c r="AE295">
        <f>_xlfn.IFNA(VLOOKUP(D295,states!A$2:D$10,4,FALSE),0)</f>
        <v>1</v>
      </c>
      <c r="AF295">
        <v>0.5</v>
      </c>
      <c r="AG295">
        <f>IF(AE295=0,AF295,IF(AE295=1,IF(F295=0.5,0.5,IF(H295=1,0.5,1.5)),IF(F295=0.5,0.5,IF(H295=1,2.5,1.5))))</f>
        <v>0.5</v>
      </c>
      <c r="AH295" s="7">
        <f>IF(AC295="XX",0,1/C295^(1/5)*IF(E295=0,100,1)/(E295+1)^(1/4))</f>
        <v>999.80011991207061</v>
      </c>
    </row>
    <row r="296" spans="1:34">
      <c r="A296">
        <v>1595</v>
      </c>
      <c r="B296" s="1">
        <v>2879.7532999999999</v>
      </c>
      <c r="C296" s="6">
        <v>5.0000000000000001E-3</v>
      </c>
      <c r="D296" t="s">
        <v>0</v>
      </c>
      <c r="E296">
        <v>1</v>
      </c>
      <c r="F296">
        <v>6.5</v>
      </c>
      <c r="G296" t="s">
        <v>1</v>
      </c>
      <c r="H296">
        <v>1</v>
      </c>
      <c r="I296" t="s">
        <v>0</v>
      </c>
      <c r="J296">
        <v>0</v>
      </c>
      <c r="K296">
        <v>5.5</v>
      </c>
      <c r="L296" t="s">
        <v>1</v>
      </c>
      <c r="M296">
        <v>1</v>
      </c>
      <c r="N296" t="s">
        <v>1651</v>
      </c>
      <c r="O296">
        <v>1</v>
      </c>
      <c r="P296" t="str">
        <f>D296&amp;"-"&amp;F296&amp;"-"&amp;G296&amp;"-"&amp;E296&amp;"-"&amp;H296</f>
        <v>X2Pi-6.5-e-1-1</v>
      </c>
      <c r="Q296" t="str">
        <f>I296&amp;"-"&amp;K296&amp;"-"&amp;L296&amp;"-"&amp;J296&amp;"-"&amp;M296</f>
        <v>X2Pi-5.5-e-0-1</v>
      </c>
      <c r="R296">
        <f>B296+S296</f>
        <v>3291.5697268249996</v>
      </c>
      <c r="S296">
        <f>_xlfn.IFNA(VLOOKUP(Q296,'MARVEL-X'!A$2:I$1400,7,FALSE),VLOOKUP(Q296,MARVEL!A$2:J$1522,10,FALSE))</f>
        <v>411.81642682500001</v>
      </c>
      <c r="T296">
        <f>IF(P296=P295,R296+T295,R296)</f>
        <v>3291.5697268249996</v>
      </c>
      <c r="U296">
        <f>IF(P296=P295,1+U295,1)</f>
        <v>1</v>
      </c>
      <c r="V296" t="str">
        <f t="shared" si="4"/>
        <v/>
      </c>
      <c r="W296" t="str">
        <f>IF(V296="","",IF(ABS(V296-R296)&gt;W$1,ABS(V296-R296),""))</f>
        <v/>
      </c>
      <c r="X296" t="str">
        <f>Y296&amp;"-"&amp;Z296&amp;"-"&amp;AC296&amp;"-"&amp;AD296&amp;"-"&amp;AG296</f>
        <v>6.5-e-X-1-0.5</v>
      </c>
      <c r="Y296">
        <f>F296</f>
        <v>6.5</v>
      </c>
      <c r="Z296" s="2" t="str">
        <f>G296</f>
        <v>e</v>
      </c>
      <c r="AA296">
        <f>_xlfn.IFNA(VLOOKUP(X296,'duo-out'!A$2:Q$5000,5,FALSE),E296+10*(H296-1)+1+_xlfn.IFNA(VLOOKUP(D296,states!A$2:C$10,3,FALSE),1))</f>
        <v>3</v>
      </c>
      <c r="AB296" t="str">
        <f>IF(V296="","",V296)</f>
        <v/>
      </c>
      <c r="AC296" s="2" t="str">
        <f>_xlfn.IFNA(VLOOKUP(D296,states!A$2:C$10,2,FALSE),"XX")</f>
        <v>X</v>
      </c>
      <c r="AD296">
        <f>E296</f>
        <v>1</v>
      </c>
      <c r="AE296">
        <f>_xlfn.IFNA(VLOOKUP(D296,states!A$2:D$10,4,FALSE),0)</f>
        <v>1</v>
      </c>
      <c r="AF296">
        <v>0.5</v>
      </c>
      <c r="AG296">
        <f>IF(AE296=0,AF296,IF(AE296=1,IF(F296=0.5,0.5,IF(H296=1,0.5,1.5)),IF(F296=0.5,0.5,IF(H296=1,2.5,1.5))))</f>
        <v>0.5</v>
      </c>
      <c r="AH296" s="7">
        <f>IF(AC296="XX",0,1/C296^(1/5)*IF(E296=0,100,1)/(E296+1)^(1/4))</f>
        <v>2.4263223583284943</v>
      </c>
    </row>
    <row r="297" spans="1:34">
      <c r="A297">
        <v>1632</v>
      </c>
      <c r="B297" s="1">
        <v>2513.8620000000001</v>
      </c>
      <c r="C297" s="6">
        <v>5.0000000000000001E-3</v>
      </c>
      <c r="D297" t="s">
        <v>0</v>
      </c>
      <c r="E297">
        <v>1</v>
      </c>
      <c r="F297">
        <v>6.5</v>
      </c>
      <c r="G297" t="s">
        <v>1</v>
      </c>
      <c r="H297">
        <v>1</v>
      </c>
      <c r="I297" t="s">
        <v>0</v>
      </c>
      <c r="J297">
        <v>0</v>
      </c>
      <c r="K297">
        <v>7.5</v>
      </c>
      <c r="L297" t="s">
        <v>1</v>
      </c>
      <c r="M297">
        <v>1</v>
      </c>
      <c r="N297" t="s">
        <v>1688</v>
      </c>
      <c r="O297">
        <v>1</v>
      </c>
      <c r="P297" t="str">
        <f>D297&amp;"-"&amp;F297&amp;"-"&amp;G297&amp;"-"&amp;E297&amp;"-"&amp;H297</f>
        <v>X2Pi-6.5-e-1-1</v>
      </c>
      <c r="Q297" t="str">
        <f>I297&amp;"-"&amp;K297&amp;"-"&amp;L297&amp;"-"&amp;J297&amp;"-"&amp;M297</f>
        <v>X2Pi-7.5-e-0-1</v>
      </c>
      <c r="R297">
        <f>B297+S297</f>
        <v>3291.5709553629999</v>
      </c>
      <c r="S297">
        <f>_xlfn.IFNA(VLOOKUP(Q297,'MARVEL-X'!A$2:I$1400,7,FALSE),VLOOKUP(Q297,MARVEL!A$2:J$1522,10,FALSE))</f>
        <v>777.70895536299997</v>
      </c>
      <c r="T297">
        <f>IF(P297=P296,R297+T296,R297)</f>
        <v>6583.1406821879991</v>
      </c>
      <c r="U297">
        <f>IF(P297=P296,1+U296,1)</f>
        <v>2</v>
      </c>
      <c r="V297" t="str">
        <f t="shared" si="4"/>
        <v/>
      </c>
      <c r="W297" t="str">
        <f>IF(V297="","",IF(ABS(V297-R297)&gt;W$1,ABS(V297-R297),""))</f>
        <v/>
      </c>
      <c r="X297" t="str">
        <f>Y297&amp;"-"&amp;Z297&amp;"-"&amp;AC297&amp;"-"&amp;AD297&amp;"-"&amp;AG297</f>
        <v>6.5-e-X-1-0.5</v>
      </c>
      <c r="Y297">
        <f>F297</f>
        <v>6.5</v>
      </c>
      <c r="Z297" s="2" t="str">
        <f>G297</f>
        <v>e</v>
      </c>
      <c r="AA297">
        <f>_xlfn.IFNA(VLOOKUP(X297,'duo-out'!A$2:Q$5000,5,FALSE),E297+10*(H297-1)+1+_xlfn.IFNA(VLOOKUP(D297,states!A$2:C$10,3,FALSE),1))</f>
        <v>3</v>
      </c>
      <c r="AB297" t="str">
        <f>IF(V297="","",V297)</f>
        <v/>
      </c>
      <c r="AC297" s="2" t="str">
        <f>_xlfn.IFNA(VLOOKUP(D297,states!A$2:C$10,2,FALSE),"XX")</f>
        <v>X</v>
      </c>
      <c r="AD297">
        <f>E297</f>
        <v>1</v>
      </c>
      <c r="AE297">
        <f>_xlfn.IFNA(VLOOKUP(D297,states!A$2:D$10,4,FALSE),0)</f>
        <v>1</v>
      </c>
      <c r="AF297">
        <v>0.5</v>
      </c>
      <c r="AG297">
        <f>IF(AE297=0,AF297,IF(AE297=1,IF(F297=0.5,0.5,IF(H297=1,0.5,1.5)),IF(F297=0.5,0.5,IF(H297=1,2.5,1.5))))</f>
        <v>0.5</v>
      </c>
      <c r="AH297" s="7">
        <f>IF(AC297="XX",0,1/C297^(1/5)*IF(E297=0,100,1)/(E297+1)^(1/4))</f>
        <v>2.4263223583284943</v>
      </c>
    </row>
    <row r="298" spans="1:34">
      <c r="A298">
        <v>1950</v>
      </c>
      <c r="B298" s="1">
        <v>2879.7550999999999</v>
      </c>
      <c r="C298" s="6">
        <v>1E-3</v>
      </c>
      <c r="D298" t="s">
        <v>0</v>
      </c>
      <c r="E298">
        <v>1</v>
      </c>
      <c r="F298">
        <v>6.5</v>
      </c>
      <c r="G298" t="s">
        <v>1</v>
      </c>
      <c r="H298">
        <v>1</v>
      </c>
      <c r="I298" t="s">
        <v>0</v>
      </c>
      <c r="J298">
        <v>0</v>
      </c>
      <c r="K298">
        <v>5.5</v>
      </c>
      <c r="L298" t="s">
        <v>1</v>
      </c>
      <c r="M298">
        <v>1</v>
      </c>
      <c r="N298" t="s">
        <v>2006</v>
      </c>
      <c r="O298">
        <v>1</v>
      </c>
      <c r="P298" t="str">
        <f>D298&amp;"-"&amp;F298&amp;"-"&amp;G298&amp;"-"&amp;E298&amp;"-"&amp;H298</f>
        <v>X2Pi-6.5-e-1-1</v>
      </c>
      <c r="Q298" t="str">
        <f>I298&amp;"-"&amp;K298&amp;"-"&amp;L298&amp;"-"&amp;J298&amp;"-"&amp;M298</f>
        <v>X2Pi-5.5-e-0-1</v>
      </c>
      <c r="R298">
        <f>B298+S298</f>
        <v>3291.5715268249996</v>
      </c>
      <c r="S298">
        <f>_xlfn.IFNA(VLOOKUP(Q298,'MARVEL-X'!A$2:I$1400,7,FALSE),VLOOKUP(Q298,MARVEL!A$2:J$1522,10,FALSE))</f>
        <v>411.81642682500001</v>
      </c>
      <c r="T298">
        <f>IF(P298=P297,R298+T297,R298)</f>
        <v>9874.7122090129997</v>
      </c>
      <c r="U298">
        <f>IF(P298=P297,1+U297,1)</f>
        <v>3</v>
      </c>
      <c r="V298" t="str">
        <f t="shared" si="4"/>
        <v/>
      </c>
      <c r="W298" t="str">
        <f>IF(V298="","",IF(ABS(V298-R298)&gt;W$1,ABS(V298-R298),""))</f>
        <v/>
      </c>
      <c r="X298" t="str">
        <f>Y298&amp;"-"&amp;Z298&amp;"-"&amp;AC298&amp;"-"&amp;AD298&amp;"-"&amp;AG298</f>
        <v>6.5-e-X-1-0.5</v>
      </c>
      <c r="Y298">
        <f>F298</f>
        <v>6.5</v>
      </c>
      <c r="Z298" s="2" t="str">
        <f>G298</f>
        <v>e</v>
      </c>
      <c r="AA298">
        <f>_xlfn.IFNA(VLOOKUP(X298,'duo-out'!A$2:Q$5000,5,FALSE),E298+10*(H298-1)+1+_xlfn.IFNA(VLOOKUP(D298,states!A$2:C$10,3,FALSE),1))</f>
        <v>3</v>
      </c>
      <c r="AB298" t="str">
        <f>IF(V298="","",V298)</f>
        <v/>
      </c>
      <c r="AC298" s="2" t="str">
        <f>_xlfn.IFNA(VLOOKUP(D298,states!A$2:C$10,2,FALSE),"XX")</f>
        <v>X</v>
      </c>
      <c r="AD298">
        <f>E298</f>
        <v>1</v>
      </c>
      <c r="AE298">
        <f>_xlfn.IFNA(VLOOKUP(D298,states!A$2:D$10,4,FALSE),0)</f>
        <v>1</v>
      </c>
      <c r="AF298">
        <v>0.5</v>
      </c>
      <c r="AG298">
        <f>IF(AE298=0,AF298,IF(AE298=1,IF(F298=0.5,0.5,IF(H298=1,0.5,1.5)),IF(F298=0.5,0.5,IF(H298=1,2.5,1.5))))</f>
        <v>0.5</v>
      </c>
      <c r="AH298" s="7">
        <f>IF(AC298="XX",0,1/C298^(1/5)*IF(E298=0,100,1)/(E298+1)^(1/4))</f>
        <v>3.34766892605235</v>
      </c>
    </row>
    <row r="299" spans="1:34">
      <c r="A299">
        <v>2412</v>
      </c>
      <c r="B299" s="1">
        <v>2712.1320000000001</v>
      </c>
      <c r="C299" s="6">
        <v>0.02</v>
      </c>
      <c r="D299" t="s">
        <v>0</v>
      </c>
      <c r="E299">
        <v>1</v>
      </c>
      <c r="F299">
        <v>6.5</v>
      </c>
      <c r="G299" t="s">
        <v>1</v>
      </c>
      <c r="H299">
        <v>1</v>
      </c>
      <c r="I299" t="s">
        <v>0</v>
      </c>
      <c r="J299">
        <v>0</v>
      </c>
      <c r="K299">
        <v>6.5</v>
      </c>
      <c r="L299" t="s">
        <v>2</v>
      </c>
      <c r="M299">
        <v>1</v>
      </c>
      <c r="N299" t="s">
        <v>2468</v>
      </c>
      <c r="O299">
        <v>1</v>
      </c>
      <c r="P299" t="str">
        <f>D299&amp;"-"&amp;F299&amp;"-"&amp;G299&amp;"-"&amp;E299&amp;"-"&amp;H299</f>
        <v>X2Pi-6.5-e-1-1</v>
      </c>
      <c r="Q299" t="str">
        <f>I299&amp;"-"&amp;K299&amp;"-"&amp;L299&amp;"-"&amp;J299&amp;"-"&amp;M299</f>
        <v>X2Pi-6.5-f-0-1</v>
      </c>
      <c r="R299">
        <f>B299+S299</f>
        <v>3291.5659755779998</v>
      </c>
      <c r="S299">
        <f>_xlfn.IFNA(VLOOKUP(Q299,'MARVEL-X'!A$2:I$1400,7,FALSE),VLOOKUP(Q299,MARVEL!A$2:J$1522,10,FALSE))</f>
        <v>579.43397557799995</v>
      </c>
      <c r="T299">
        <f>IF(P299=P298,R299+T298,R299)</f>
        <v>13166.278184590999</v>
      </c>
      <c r="U299">
        <f>IF(P299=P298,1+U298,1)</f>
        <v>4</v>
      </c>
      <c r="V299">
        <f t="shared" si="4"/>
        <v>3291.5695461477499</v>
      </c>
      <c r="W299" t="str">
        <f>IF(V299="","",IF(ABS(V299-R299)&gt;W$1,ABS(V299-R299),""))</f>
        <v/>
      </c>
      <c r="X299" t="str">
        <f>Y299&amp;"-"&amp;Z299&amp;"-"&amp;AC299&amp;"-"&amp;AD299&amp;"-"&amp;AG299</f>
        <v>6.5-e-X-1-0.5</v>
      </c>
      <c r="Y299">
        <f>F299</f>
        <v>6.5</v>
      </c>
      <c r="Z299" s="2" t="str">
        <f>G299</f>
        <v>e</v>
      </c>
      <c r="AA299">
        <f>_xlfn.IFNA(VLOOKUP(X299,'duo-out'!A$2:Q$5000,5,FALSE),E299+10*(H299-1)+1+_xlfn.IFNA(VLOOKUP(D299,states!A$2:C$10,3,FALSE),1))</f>
        <v>3</v>
      </c>
      <c r="AB299">
        <f>IF(V299="","",V299)</f>
        <v>3291.5695461477499</v>
      </c>
      <c r="AC299" s="2" t="str">
        <f>_xlfn.IFNA(VLOOKUP(D299,states!A$2:C$10,2,FALSE),"XX")</f>
        <v>X</v>
      </c>
      <c r="AD299">
        <f>E299</f>
        <v>1</v>
      </c>
      <c r="AE299">
        <f>_xlfn.IFNA(VLOOKUP(D299,states!A$2:D$10,4,FALSE),0)</f>
        <v>1</v>
      </c>
      <c r="AF299">
        <v>0.5</v>
      </c>
      <c r="AG299">
        <f>IF(AE299=0,AF299,IF(AE299=1,IF(F299=0.5,0.5,IF(H299=1,0.5,1.5)),IF(F299=0.5,0.5,IF(H299=1,2.5,1.5))))</f>
        <v>0.5</v>
      </c>
      <c r="AH299" s="7">
        <f>IF(AC299="XX",0,1/C299^(1/5)*IF(E299=0,100,1)/(E299+1)^(1/4))</f>
        <v>1.8388084971065388</v>
      </c>
    </row>
    <row r="300" spans="1:34">
      <c r="A300">
        <v>1648</v>
      </c>
      <c r="B300" s="1">
        <v>2479.4701</v>
      </c>
      <c r="C300" s="6">
        <v>5.0000000000000001E-3</v>
      </c>
      <c r="D300" t="s">
        <v>0</v>
      </c>
      <c r="E300">
        <v>1</v>
      </c>
      <c r="F300">
        <v>6.5</v>
      </c>
      <c r="G300" t="s">
        <v>1</v>
      </c>
      <c r="H300">
        <v>2</v>
      </c>
      <c r="I300" t="s">
        <v>0</v>
      </c>
      <c r="J300">
        <v>0</v>
      </c>
      <c r="K300">
        <v>7.5</v>
      </c>
      <c r="L300" t="s">
        <v>1</v>
      </c>
      <c r="M300">
        <v>2</v>
      </c>
      <c r="N300" t="s">
        <v>1704</v>
      </c>
      <c r="O300">
        <v>1</v>
      </c>
      <c r="P300" t="str">
        <f>D300&amp;"-"&amp;F300&amp;"-"&amp;G300&amp;"-"&amp;E300&amp;"-"&amp;H300</f>
        <v>X2Pi-6.5-e-1-2</v>
      </c>
      <c r="Q300" t="str">
        <f>I300&amp;"-"&amp;K300&amp;"-"&amp;L300&amp;"-"&amp;J300&amp;"-"&amp;M300</f>
        <v>X2Pi-7.5-e-0-2</v>
      </c>
      <c r="R300">
        <f>B300+S300</f>
        <v>3477.3344839619999</v>
      </c>
      <c r="S300">
        <f>_xlfn.IFNA(VLOOKUP(Q300,'MARVEL-X'!A$2:I$1400,7,FALSE),VLOOKUP(Q300,MARVEL!A$2:J$1522,10,FALSE))</f>
        <v>997.86438396200003</v>
      </c>
      <c r="T300">
        <f>IF(P300=P299,R300+T299,R300)</f>
        <v>3477.3344839619999</v>
      </c>
      <c r="U300">
        <f>IF(P300=P299,1+U299,1)</f>
        <v>1</v>
      </c>
      <c r="V300" t="str">
        <f t="shared" si="4"/>
        <v/>
      </c>
      <c r="W300" t="str">
        <f>IF(V300="","",IF(ABS(V300-R300)&gt;W$1,ABS(V300-R300),""))</f>
        <v/>
      </c>
      <c r="X300" t="str">
        <f>Y300&amp;"-"&amp;Z300&amp;"-"&amp;AC300&amp;"-"&amp;AD300&amp;"-"&amp;AG300</f>
        <v>6.5-e-X-1-1.5</v>
      </c>
      <c r="Y300">
        <f>F300</f>
        <v>6.5</v>
      </c>
      <c r="Z300" s="2" t="str">
        <f>G300</f>
        <v>e</v>
      </c>
      <c r="AA300">
        <f>_xlfn.IFNA(VLOOKUP(X300,'duo-out'!A$2:Q$5000,5,FALSE),E300+10*(H300-1)+1+_xlfn.IFNA(VLOOKUP(D300,states!A$2:C$10,3,FALSE),1))</f>
        <v>4</v>
      </c>
      <c r="AB300" t="str">
        <f>IF(V300="","",V300)</f>
        <v/>
      </c>
      <c r="AC300" s="2" t="str">
        <f>_xlfn.IFNA(VLOOKUP(D300,states!A$2:C$10,2,FALSE),"XX")</f>
        <v>X</v>
      </c>
      <c r="AD300">
        <f>E300</f>
        <v>1</v>
      </c>
      <c r="AE300">
        <f>_xlfn.IFNA(VLOOKUP(D300,states!A$2:D$10,4,FALSE),0)</f>
        <v>1</v>
      </c>
      <c r="AF300">
        <v>0.5</v>
      </c>
      <c r="AG300">
        <f>IF(AE300=0,AF300,IF(AE300=1,IF(F300=0.5,0.5,IF(H300=1,0.5,1.5)),IF(F300=0.5,0.5,IF(H300=1,2.5,1.5))))</f>
        <v>1.5</v>
      </c>
      <c r="AH300" s="7">
        <f>IF(AC300="XX",0,1/C300^(1/5)*IF(E300=0,100,1)/(E300+1)^(1/4))</f>
        <v>2.4263223583284943</v>
      </c>
    </row>
    <row r="301" spans="1:34">
      <c r="A301">
        <v>1614</v>
      </c>
      <c r="B301" s="1">
        <v>2900.0336000000002</v>
      </c>
      <c r="C301" s="6">
        <v>5.0000000000000001E-3</v>
      </c>
      <c r="D301" t="s">
        <v>0</v>
      </c>
      <c r="E301">
        <v>1</v>
      </c>
      <c r="F301">
        <v>6.5</v>
      </c>
      <c r="G301" t="s">
        <v>1</v>
      </c>
      <c r="H301">
        <v>2</v>
      </c>
      <c r="I301" t="s">
        <v>0</v>
      </c>
      <c r="J301">
        <v>0</v>
      </c>
      <c r="K301">
        <v>5.5</v>
      </c>
      <c r="L301" t="s">
        <v>1</v>
      </c>
      <c r="M301">
        <v>2</v>
      </c>
      <c r="N301" t="s">
        <v>1670</v>
      </c>
      <c r="O301">
        <v>1</v>
      </c>
      <c r="P301" t="str">
        <f>D301&amp;"-"&amp;F301&amp;"-"&amp;G301&amp;"-"&amp;E301&amp;"-"&amp;H301</f>
        <v>X2Pi-6.5-e-1-2</v>
      </c>
      <c r="Q301" t="str">
        <f>I301&amp;"-"&amp;K301&amp;"-"&amp;L301&amp;"-"&amp;J301&amp;"-"&amp;M301</f>
        <v>X2Pi-5.5-e-0-2</v>
      </c>
      <c r="R301">
        <f>B301+S301</f>
        <v>3477.3363075130001</v>
      </c>
      <c r="S301">
        <f>_xlfn.IFNA(VLOOKUP(Q301,'MARVEL-X'!A$2:I$1400,7,FALSE),VLOOKUP(Q301,MARVEL!A$2:J$1522,10,FALSE))</f>
        <v>577.30270751299997</v>
      </c>
      <c r="T301">
        <f>IF(P301=P300,R301+T300,R301)</f>
        <v>6954.6707914750004</v>
      </c>
      <c r="U301">
        <f>IF(P301=P300,1+U300,1)</f>
        <v>2</v>
      </c>
      <c r="V301" t="str">
        <f t="shared" si="4"/>
        <v/>
      </c>
      <c r="W301" t="str">
        <f>IF(V301="","",IF(ABS(V301-R301)&gt;W$1,ABS(V301-R301),""))</f>
        <v/>
      </c>
      <c r="X301" t="str">
        <f>Y301&amp;"-"&amp;Z301&amp;"-"&amp;AC301&amp;"-"&amp;AD301&amp;"-"&amp;AG301</f>
        <v>6.5-e-X-1-1.5</v>
      </c>
      <c r="Y301">
        <f>F301</f>
        <v>6.5</v>
      </c>
      <c r="Z301" s="2" t="str">
        <f>G301</f>
        <v>e</v>
      </c>
      <c r="AA301">
        <f>_xlfn.IFNA(VLOOKUP(X301,'duo-out'!A$2:Q$5000,5,FALSE),E301+10*(H301-1)+1+_xlfn.IFNA(VLOOKUP(D301,states!A$2:C$10,3,FALSE),1))</f>
        <v>4</v>
      </c>
      <c r="AB301" t="str">
        <f>IF(V301="","",V301)</f>
        <v/>
      </c>
      <c r="AC301" s="2" t="str">
        <f>_xlfn.IFNA(VLOOKUP(D301,states!A$2:C$10,2,FALSE),"XX")</f>
        <v>X</v>
      </c>
      <c r="AD301">
        <f>E301</f>
        <v>1</v>
      </c>
      <c r="AE301">
        <f>_xlfn.IFNA(VLOOKUP(D301,states!A$2:D$10,4,FALSE),0)</f>
        <v>1</v>
      </c>
      <c r="AF301">
        <v>0.5</v>
      </c>
      <c r="AG301">
        <f>IF(AE301=0,AF301,IF(AE301=1,IF(F301=0.5,0.5,IF(H301=1,0.5,1.5)),IF(F301=0.5,0.5,IF(H301=1,2.5,1.5))))</f>
        <v>1.5</v>
      </c>
      <c r="AH301" s="7">
        <f>IF(AC301="XX",0,1/C301^(1/5)*IF(E301=0,100,1)/(E301+1)^(1/4))</f>
        <v>2.4263223583284943</v>
      </c>
    </row>
    <row r="302" spans="1:34">
      <c r="A302">
        <v>1954</v>
      </c>
      <c r="B302" s="1">
        <v>2900.0317</v>
      </c>
      <c r="C302" s="6">
        <v>1E-3</v>
      </c>
      <c r="D302" t="s">
        <v>0</v>
      </c>
      <c r="E302">
        <v>1</v>
      </c>
      <c r="F302">
        <v>6.5</v>
      </c>
      <c r="G302" t="s">
        <v>1</v>
      </c>
      <c r="H302">
        <v>2</v>
      </c>
      <c r="I302" t="s">
        <v>0</v>
      </c>
      <c r="J302">
        <v>0</v>
      </c>
      <c r="K302">
        <v>5.5</v>
      </c>
      <c r="L302" t="s">
        <v>1</v>
      </c>
      <c r="M302">
        <v>2</v>
      </c>
      <c r="N302" t="s">
        <v>2010</v>
      </c>
      <c r="O302">
        <v>1</v>
      </c>
      <c r="P302" t="str">
        <f>D302&amp;"-"&amp;F302&amp;"-"&amp;G302&amp;"-"&amp;E302&amp;"-"&amp;H302</f>
        <v>X2Pi-6.5-e-1-2</v>
      </c>
      <c r="Q302" t="str">
        <f>I302&amp;"-"&amp;K302&amp;"-"&amp;L302&amp;"-"&amp;J302&amp;"-"&amp;M302</f>
        <v>X2Pi-5.5-e-0-2</v>
      </c>
      <c r="R302">
        <f>B302+S302</f>
        <v>3477.3344075129999</v>
      </c>
      <c r="S302">
        <f>_xlfn.IFNA(VLOOKUP(Q302,'MARVEL-X'!A$2:I$1400,7,FALSE),VLOOKUP(Q302,MARVEL!A$2:J$1522,10,FALSE))</f>
        <v>577.30270751299997</v>
      </c>
      <c r="T302">
        <f>IF(P302=P301,R302+T301,R302)</f>
        <v>10432.005198988001</v>
      </c>
      <c r="U302">
        <f>IF(P302=P301,1+U301,1)</f>
        <v>3</v>
      </c>
      <c r="V302" t="str">
        <f t="shared" si="4"/>
        <v/>
      </c>
      <c r="W302" t="str">
        <f>IF(V302="","",IF(ABS(V302-R302)&gt;W$1,ABS(V302-R302),""))</f>
        <v/>
      </c>
      <c r="X302" t="str">
        <f>Y302&amp;"-"&amp;Z302&amp;"-"&amp;AC302&amp;"-"&amp;AD302&amp;"-"&amp;AG302</f>
        <v>6.5-e-X-1-1.5</v>
      </c>
      <c r="Y302">
        <f>F302</f>
        <v>6.5</v>
      </c>
      <c r="Z302" s="2" t="str">
        <f>G302</f>
        <v>e</v>
      </c>
      <c r="AA302">
        <f>_xlfn.IFNA(VLOOKUP(X302,'duo-out'!A$2:Q$5000,5,FALSE),E302+10*(H302-1)+1+_xlfn.IFNA(VLOOKUP(D302,states!A$2:C$10,3,FALSE),1))</f>
        <v>4</v>
      </c>
      <c r="AB302" t="str">
        <f>IF(V302="","",V302)</f>
        <v/>
      </c>
      <c r="AC302" s="2" t="str">
        <f>_xlfn.IFNA(VLOOKUP(D302,states!A$2:C$10,2,FALSE),"XX")</f>
        <v>X</v>
      </c>
      <c r="AD302">
        <f>E302</f>
        <v>1</v>
      </c>
      <c r="AE302">
        <f>_xlfn.IFNA(VLOOKUP(D302,states!A$2:D$10,4,FALSE),0)</f>
        <v>1</v>
      </c>
      <c r="AF302">
        <v>0.5</v>
      </c>
      <c r="AG302">
        <f>IF(AE302=0,AF302,IF(AE302=1,IF(F302=0.5,0.5,IF(H302=1,0.5,1.5)),IF(F302=0.5,0.5,IF(H302=1,2.5,1.5))))</f>
        <v>1.5</v>
      </c>
      <c r="AH302" s="7">
        <f>IF(AC302="XX",0,1/C302^(1/5)*IF(E302=0,100,1)/(E302+1)^(1/4))</f>
        <v>3.34766892605235</v>
      </c>
    </row>
    <row r="303" spans="1:34">
      <c r="A303">
        <v>2423</v>
      </c>
      <c r="B303" s="1">
        <v>2701.201</v>
      </c>
      <c r="C303" s="6">
        <v>0.02</v>
      </c>
      <c r="D303" t="s">
        <v>0</v>
      </c>
      <c r="E303">
        <v>1</v>
      </c>
      <c r="F303">
        <v>6.5</v>
      </c>
      <c r="G303" t="s">
        <v>1</v>
      </c>
      <c r="H303">
        <v>2</v>
      </c>
      <c r="I303" t="s">
        <v>0</v>
      </c>
      <c r="J303">
        <v>0</v>
      </c>
      <c r="K303">
        <v>6.5</v>
      </c>
      <c r="L303" t="s">
        <v>2</v>
      </c>
      <c r="M303">
        <v>2</v>
      </c>
      <c r="N303" t="s">
        <v>2479</v>
      </c>
      <c r="O303">
        <v>1</v>
      </c>
      <c r="P303" t="str">
        <f>D303&amp;"-"&amp;F303&amp;"-"&amp;G303&amp;"-"&amp;E303&amp;"-"&amp;H303</f>
        <v>X2Pi-6.5-e-1-2</v>
      </c>
      <c r="Q303" t="str">
        <f>I303&amp;"-"&amp;K303&amp;"-"&amp;L303&amp;"-"&amp;J303&amp;"-"&amp;M303</f>
        <v>X2Pi-6.5-f-0-2</v>
      </c>
      <c r="R303">
        <f>B303+S303</f>
        <v>3477.3358981359997</v>
      </c>
      <c r="S303">
        <f>_xlfn.IFNA(VLOOKUP(Q303,'MARVEL-X'!A$2:I$1400,7,FALSE),VLOOKUP(Q303,MARVEL!A$2:J$1522,10,FALSE))</f>
        <v>776.13489813599995</v>
      </c>
      <c r="T303">
        <f>IF(P303=P302,R303+T302,R303)</f>
        <v>13909.341097124001</v>
      </c>
      <c r="U303">
        <f>IF(P303=P302,1+U302,1)</f>
        <v>4</v>
      </c>
      <c r="V303">
        <f t="shared" si="4"/>
        <v>3477.3352742810002</v>
      </c>
      <c r="W303" t="str">
        <f>IF(V303="","",IF(ABS(V303-R303)&gt;W$1,ABS(V303-R303),""))</f>
        <v/>
      </c>
      <c r="X303" t="str">
        <f>Y303&amp;"-"&amp;Z303&amp;"-"&amp;AC303&amp;"-"&amp;AD303&amp;"-"&amp;AG303</f>
        <v>6.5-e-X-1-1.5</v>
      </c>
      <c r="Y303">
        <f>F303</f>
        <v>6.5</v>
      </c>
      <c r="Z303" s="2" t="str">
        <f>G303</f>
        <v>e</v>
      </c>
      <c r="AA303">
        <f>_xlfn.IFNA(VLOOKUP(X303,'duo-out'!A$2:Q$5000,5,FALSE),E303+10*(H303-1)+1+_xlfn.IFNA(VLOOKUP(D303,states!A$2:C$10,3,FALSE),1))</f>
        <v>4</v>
      </c>
      <c r="AB303">
        <f>IF(V303="","",V303)</f>
        <v>3477.3352742810002</v>
      </c>
      <c r="AC303" s="2" t="str">
        <f>_xlfn.IFNA(VLOOKUP(D303,states!A$2:C$10,2,FALSE),"XX")</f>
        <v>X</v>
      </c>
      <c r="AD303">
        <f>E303</f>
        <v>1</v>
      </c>
      <c r="AE303">
        <f>_xlfn.IFNA(VLOOKUP(D303,states!A$2:D$10,4,FALSE),0)</f>
        <v>1</v>
      </c>
      <c r="AF303">
        <v>0.5</v>
      </c>
      <c r="AG303">
        <f>IF(AE303=0,AF303,IF(AE303=1,IF(F303=0.5,0.5,IF(H303=1,0.5,1.5)),IF(F303=0.5,0.5,IF(H303=1,2.5,1.5))))</f>
        <v>1.5</v>
      </c>
      <c r="AH303" s="7">
        <f>IF(AC303="XX",0,1/C303^(1/5)*IF(E303=0,100,1)/(E303+1)^(1/4))</f>
        <v>1.8388084971065388</v>
      </c>
    </row>
    <row r="304" spans="1:34">
      <c r="A304">
        <v>1662</v>
      </c>
      <c r="B304" s="1">
        <v>2747.5444000000002</v>
      </c>
      <c r="C304" s="6">
        <v>5.0000000000000001E-3</v>
      </c>
      <c r="D304" t="s">
        <v>0</v>
      </c>
      <c r="E304">
        <v>2</v>
      </c>
      <c r="F304">
        <v>6.5</v>
      </c>
      <c r="G304" t="s">
        <v>1</v>
      </c>
      <c r="H304">
        <v>1</v>
      </c>
      <c r="I304" t="s">
        <v>0</v>
      </c>
      <c r="J304">
        <v>1</v>
      </c>
      <c r="K304">
        <v>5.5</v>
      </c>
      <c r="L304" t="s">
        <v>1</v>
      </c>
      <c r="M304">
        <v>1</v>
      </c>
      <c r="N304" t="s">
        <v>1718</v>
      </c>
      <c r="O304">
        <v>1</v>
      </c>
      <c r="P304" t="str">
        <f>D304&amp;"-"&amp;F304&amp;"-"&amp;G304&amp;"-"&amp;E304&amp;"-"&amp;H304</f>
        <v>X2Pi-6.5-e-2-1</v>
      </c>
      <c r="Q304" t="str">
        <f>I304&amp;"-"&amp;K304&amp;"-"&amp;L304&amp;"-"&amp;J304&amp;"-"&amp;M304</f>
        <v>X2Pi-5.5-e-1-1</v>
      </c>
      <c r="R304">
        <f>B304+S304</f>
        <v>5876.3796244710002</v>
      </c>
      <c r="S304">
        <f>_xlfn.IFNA(VLOOKUP(Q304,'MARVEL-X'!A$2:I$1400,7,FALSE),VLOOKUP(Q304,MARVEL!A$2:J$1522,10,FALSE))</f>
        <v>3128.8352244709999</v>
      </c>
      <c r="T304">
        <f>IF(P304=P303,R304+T303,R304)</f>
        <v>5876.3796244710002</v>
      </c>
      <c r="U304">
        <f>IF(P304=P303,1+U303,1)</f>
        <v>1</v>
      </c>
      <c r="V304" t="str">
        <f t="shared" si="4"/>
        <v/>
      </c>
      <c r="W304" t="str">
        <f>IF(V304="","",IF(ABS(V304-R304)&gt;W$1,ABS(V304-R304),""))</f>
        <v/>
      </c>
      <c r="X304" t="str">
        <f>Y304&amp;"-"&amp;Z304&amp;"-"&amp;AC304&amp;"-"&amp;AD304&amp;"-"&amp;AG304</f>
        <v>6.5-e-X-2-0.5</v>
      </c>
      <c r="Y304">
        <f>F304</f>
        <v>6.5</v>
      </c>
      <c r="Z304" s="2" t="str">
        <f>G304</f>
        <v>e</v>
      </c>
      <c r="AA304">
        <f>_xlfn.IFNA(VLOOKUP(X304,'duo-out'!A$2:Q$5000,5,FALSE),E304+10*(H304-1)+1+_xlfn.IFNA(VLOOKUP(D304,states!A$2:C$10,3,FALSE),1))</f>
        <v>7</v>
      </c>
      <c r="AB304" t="str">
        <f>IF(V304="","",V304)</f>
        <v/>
      </c>
      <c r="AC304" s="2" t="str">
        <f>_xlfn.IFNA(VLOOKUP(D304,states!A$2:C$10,2,FALSE),"XX")</f>
        <v>X</v>
      </c>
      <c r="AD304">
        <f>E304</f>
        <v>2</v>
      </c>
      <c r="AE304">
        <f>_xlfn.IFNA(VLOOKUP(D304,states!A$2:D$10,4,FALSE),0)</f>
        <v>1</v>
      </c>
      <c r="AF304">
        <v>0.5</v>
      </c>
      <c r="AG304">
        <f>IF(AE304=0,AF304,IF(AE304=1,IF(F304=0.5,0.5,IF(H304=1,0.5,1.5)),IF(F304=0.5,0.5,IF(H304=1,2.5,1.5))))</f>
        <v>0.5</v>
      </c>
      <c r="AH304" s="7">
        <f>IF(AC304="XX",0,1/C304^(1/5)*IF(E304=0,100,1)/(E304+1)^(1/4))</f>
        <v>2.1924297443889911</v>
      </c>
    </row>
    <row r="305" spans="1:34">
      <c r="A305">
        <v>1699</v>
      </c>
      <c r="B305" s="1">
        <v>2395.3989999999999</v>
      </c>
      <c r="C305" s="6">
        <v>5.0000000000000001E-3</v>
      </c>
      <c r="D305" t="s">
        <v>0</v>
      </c>
      <c r="E305">
        <v>2</v>
      </c>
      <c r="F305">
        <v>6.5</v>
      </c>
      <c r="G305" t="s">
        <v>1</v>
      </c>
      <c r="H305">
        <v>1</v>
      </c>
      <c r="I305" t="s">
        <v>0</v>
      </c>
      <c r="J305">
        <v>1</v>
      </c>
      <c r="K305">
        <v>7.5</v>
      </c>
      <c r="L305" t="s">
        <v>1</v>
      </c>
      <c r="M305">
        <v>1</v>
      </c>
      <c r="N305" t="s">
        <v>1755</v>
      </c>
      <c r="O305">
        <v>1</v>
      </c>
      <c r="P305" t="str">
        <f>D305&amp;"-"&amp;F305&amp;"-"&amp;G305&amp;"-"&amp;E305&amp;"-"&amp;H305</f>
        <v>X2Pi-6.5-e-2-1</v>
      </c>
      <c r="Q305" t="str">
        <f>I305&amp;"-"&amp;K305&amp;"-"&amp;L305&amp;"-"&amp;J305&amp;"-"&amp;M305</f>
        <v>X2Pi-7.5-e-1-1</v>
      </c>
      <c r="R305">
        <f>B305+S305</f>
        <v>5876.3784616640005</v>
      </c>
      <c r="S305">
        <f>_xlfn.IFNA(VLOOKUP(Q305,'MARVEL-X'!A$2:I$1400,7,FALSE),VLOOKUP(Q305,MARVEL!A$2:J$1522,10,FALSE))</f>
        <v>3480.9794616640002</v>
      </c>
      <c r="T305">
        <f>IF(P305=P304,R305+T304,R305)</f>
        <v>11752.758086135</v>
      </c>
      <c r="U305">
        <f>IF(P305=P304,1+U304,1)</f>
        <v>2</v>
      </c>
      <c r="V305">
        <f t="shared" si="4"/>
        <v>5876.3790430674999</v>
      </c>
      <c r="W305" t="str">
        <f>IF(V305="","",IF(ABS(V305-R305)&gt;W$1,ABS(V305-R305),""))</f>
        <v/>
      </c>
      <c r="X305" t="str">
        <f>Y305&amp;"-"&amp;Z305&amp;"-"&amp;AC305&amp;"-"&amp;AD305&amp;"-"&amp;AG305</f>
        <v>6.5-e-X-2-0.5</v>
      </c>
      <c r="Y305">
        <f>F305</f>
        <v>6.5</v>
      </c>
      <c r="Z305" s="2" t="str">
        <f>G305</f>
        <v>e</v>
      </c>
      <c r="AA305">
        <f>_xlfn.IFNA(VLOOKUP(X305,'duo-out'!A$2:Q$5000,5,FALSE),E305+10*(H305-1)+1+_xlfn.IFNA(VLOOKUP(D305,states!A$2:C$10,3,FALSE),1))</f>
        <v>7</v>
      </c>
      <c r="AB305">
        <f>IF(V305="","",V305)</f>
        <v>5876.3790430674999</v>
      </c>
      <c r="AC305" s="2" t="str">
        <f>_xlfn.IFNA(VLOOKUP(D305,states!A$2:C$10,2,FALSE),"XX")</f>
        <v>X</v>
      </c>
      <c r="AD305">
        <f>E305</f>
        <v>2</v>
      </c>
      <c r="AE305">
        <f>_xlfn.IFNA(VLOOKUP(D305,states!A$2:D$10,4,FALSE),0)</f>
        <v>1</v>
      </c>
      <c r="AF305">
        <v>0.5</v>
      </c>
      <c r="AG305">
        <f>IF(AE305=0,AF305,IF(AE305=1,IF(F305=0.5,0.5,IF(H305=1,0.5,1.5)),IF(F305=0.5,0.5,IF(H305=1,2.5,1.5))))</f>
        <v>0.5</v>
      </c>
      <c r="AH305" s="7">
        <f>IF(AC305="XX",0,1/C305^(1/5)*IF(E305=0,100,1)/(E305+1)^(1/4))</f>
        <v>2.1924297443889911</v>
      </c>
    </row>
    <row r="306" spans="1:34">
      <c r="A306">
        <v>2179</v>
      </c>
      <c r="B306" s="1">
        <v>2362.1</v>
      </c>
      <c r="C306" s="6">
        <v>9.8840000000000004E-3</v>
      </c>
      <c r="D306" t="s">
        <v>0</v>
      </c>
      <c r="E306">
        <v>2</v>
      </c>
      <c r="F306">
        <v>6.5</v>
      </c>
      <c r="G306" t="s">
        <v>1</v>
      </c>
      <c r="H306">
        <v>2</v>
      </c>
      <c r="I306" t="s">
        <v>0</v>
      </c>
      <c r="J306">
        <v>1</v>
      </c>
      <c r="K306">
        <v>7.5</v>
      </c>
      <c r="L306" t="s">
        <v>1</v>
      </c>
      <c r="M306">
        <v>2</v>
      </c>
      <c r="N306" t="s">
        <v>2235</v>
      </c>
      <c r="O306">
        <v>1</v>
      </c>
      <c r="P306" t="str">
        <f>D306&amp;"-"&amp;F306&amp;"-"&amp;G306&amp;"-"&amp;E306&amp;"-"&amp;H306</f>
        <v>X2Pi-6.5-e-2-2</v>
      </c>
      <c r="Q306" t="str">
        <f>I306&amp;"-"&amp;K306&amp;"-"&amp;L306&amp;"-"&amp;J306&amp;"-"&amp;M306</f>
        <v>X2Pi-7.5-e-1-2</v>
      </c>
      <c r="R306">
        <f>B306+S306</f>
        <v>6054.9448061180001</v>
      </c>
      <c r="S306">
        <f>_xlfn.IFNA(VLOOKUP(Q306,'MARVEL-X'!A$2:I$1400,7,FALSE),VLOOKUP(Q306,MARVEL!A$2:J$1522,10,FALSE))</f>
        <v>3692.8448061180002</v>
      </c>
      <c r="T306">
        <f>IF(P306=P305,R306+T305,R306)</f>
        <v>6054.9448061180001</v>
      </c>
      <c r="U306">
        <f>IF(P306=P305,1+U305,1)</f>
        <v>1</v>
      </c>
      <c r="V306" t="str">
        <f t="shared" si="4"/>
        <v/>
      </c>
      <c r="W306" t="str">
        <f>IF(V306="","",IF(ABS(V306-R306)&gt;W$1,ABS(V306-R306),""))</f>
        <v/>
      </c>
      <c r="X306" t="str">
        <f>Y306&amp;"-"&amp;Z306&amp;"-"&amp;AC306&amp;"-"&amp;AD306&amp;"-"&amp;AG306</f>
        <v>6.5-e-X-2-1.5</v>
      </c>
      <c r="Y306">
        <f>F306</f>
        <v>6.5</v>
      </c>
      <c r="Z306" s="2" t="str">
        <f>G306</f>
        <v>e</v>
      </c>
      <c r="AA306">
        <f>_xlfn.IFNA(VLOOKUP(X306,'duo-out'!A$2:Q$5000,5,FALSE),E306+10*(H306-1)+1+_xlfn.IFNA(VLOOKUP(D306,states!A$2:C$10,3,FALSE),1))</f>
        <v>8</v>
      </c>
      <c r="AB306" t="str">
        <f>IF(V306="","",V306)</f>
        <v/>
      </c>
      <c r="AC306" s="2" t="str">
        <f>_xlfn.IFNA(VLOOKUP(D306,states!A$2:C$10,2,FALSE),"XX")</f>
        <v>X</v>
      </c>
      <c r="AD306">
        <f>E306</f>
        <v>2</v>
      </c>
      <c r="AE306">
        <f>_xlfn.IFNA(VLOOKUP(D306,states!A$2:D$10,4,FALSE),0)</f>
        <v>1</v>
      </c>
      <c r="AF306">
        <v>0.5</v>
      </c>
      <c r="AG306">
        <f>IF(AE306=0,AF306,IF(AE306=1,IF(F306=0.5,0.5,IF(H306=1,0.5,1.5)),IF(F306=0.5,0.5,IF(H306=1,2.5,1.5))))</f>
        <v>1.5</v>
      </c>
      <c r="AH306" s="7">
        <f>IF(AC306="XX",0,1/C306^(1/5)*IF(E306=0,100,1)/(E306+1)^(1/4))</f>
        <v>1.913080033073622</v>
      </c>
    </row>
    <row r="307" spans="1:34">
      <c r="A307">
        <v>1681</v>
      </c>
      <c r="B307" s="1">
        <v>2766.8375999999998</v>
      </c>
      <c r="C307" s="6">
        <v>5.0000000000000001E-3</v>
      </c>
      <c r="D307" t="s">
        <v>0</v>
      </c>
      <c r="E307">
        <v>2</v>
      </c>
      <c r="F307">
        <v>6.5</v>
      </c>
      <c r="G307" t="s">
        <v>1</v>
      </c>
      <c r="H307">
        <v>2</v>
      </c>
      <c r="I307" t="s">
        <v>0</v>
      </c>
      <c r="J307">
        <v>1</v>
      </c>
      <c r="K307">
        <v>5.5</v>
      </c>
      <c r="L307" t="s">
        <v>1</v>
      </c>
      <c r="M307">
        <v>2</v>
      </c>
      <c r="N307" t="s">
        <v>1737</v>
      </c>
      <c r="O307">
        <v>1</v>
      </c>
      <c r="P307" t="str">
        <f>D307&amp;"-"&amp;F307&amp;"-"&amp;G307&amp;"-"&amp;E307&amp;"-"&amp;H307</f>
        <v>X2Pi-6.5-e-2-2</v>
      </c>
      <c r="Q307" t="str">
        <f>I307&amp;"-"&amp;K307&amp;"-"&amp;L307&amp;"-"&amp;J307&amp;"-"&amp;M307</f>
        <v>X2Pi-5.5-e-1-2</v>
      </c>
      <c r="R307">
        <f>B307+S307</f>
        <v>6054.9479723129998</v>
      </c>
      <c r="S307">
        <f>_xlfn.IFNA(VLOOKUP(Q307,'MARVEL-X'!A$2:I$1400,7,FALSE),VLOOKUP(Q307,MARVEL!A$2:J$1522,10,FALSE))</f>
        <v>3288.110372313</v>
      </c>
      <c r="T307">
        <f>IF(P307=P306,R307+T306,R307)</f>
        <v>12109.892778431</v>
      </c>
      <c r="U307">
        <f>IF(P307=P306,1+U306,1)</f>
        <v>2</v>
      </c>
      <c r="V307">
        <f t="shared" si="4"/>
        <v>6054.9463892154999</v>
      </c>
      <c r="W307" t="str">
        <f>IF(V307="","",IF(ABS(V307-R307)&gt;W$1,ABS(V307-R307),""))</f>
        <v/>
      </c>
      <c r="X307" t="str">
        <f>Y307&amp;"-"&amp;Z307&amp;"-"&amp;AC307&amp;"-"&amp;AD307&amp;"-"&amp;AG307</f>
        <v>6.5-e-X-2-1.5</v>
      </c>
      <c r="Y307">
        <f>F307</f>
        <v>6.5</v>
      </c>
      <c r="Z307" s="2" t="str">
        <f>G307</f>
        <v>e</v>
      </c>
      <c r="AA307">
        <f>_xlfn.IFNA(VLOOKUP(X307,'duo-out'!A$2:Q$5000,5,FALSE),E307+10*(H307-1)+1+_xlfn.IFNA(VLOOKUP(D307,states!A$2:C$10,3,FALSE),1))</f>
        <v>8</v>
      </c>
      <c r="AB307">
        <f>IF(V307="","",V307)</f>
        <v>6054.9463892154999</v>
      </c>
      <c r="AC307" s="2" t="str">
        <f>_xlfn.IFNA(VLOOKUP(D307,states!A$2:C$10,2,FALSE),"XX")</f>
        <v>X</v>
      </c>
      <c r="AD307">
        <f>E307</f>
        <v>2</v>
      </c>
      <c r="AE307">
        <f>_xlfn.IFNA(VLOOKUP(D307,states!A$2:D$10,4,FALSE),0)</f>
        <v>1</v>
      </c>
      <c r="AF307">
        <v>0.5</v>
      </c>
      <c r="AG307">
        <f>IF(AE307=0,AF307,IF(AE307=1,IF(F307=0.5,0.5,IF(H307=1,0.5,1.5)),IF(F307=0.5,0.5,IF(H307=1,2.5,1.5))))</f>
        <v>1.5</v>
      </c>
      <c r="AH307" s="7">
        <f>IF(AC307="XX",0,1/C307^(1/5)*IF(E307=0,100,1)/(E307+1)^(1/4))</f>
        <v>2.1924297443889911</v>
      </c>
    </row>
    <row r="308" spans="1:34">
      <c r="A308">
        <v>2181</v>
      </c>
      <c r="B308" s="1">
        <v>2616.7793000000001</v>
      </c>
      <c r="C308" s="6">
        <v>5.0000000000000001E-3</v>
      </c>
      <c r="D308" t="s">
        <v>0</v>
      </c>
      <c r="E308">
        <v>3</v>
      </c>
      <c r="F308">
        <v>6.5</v>
      </c>
      <c r="G308" t="s">
        <v>1</v>
      </c>
      <c r="H308">
        <v>1</v>
      </c>
      <c r="I308" t="s">
        <v>0</v>
      </c>
      <c r="J308">
        <v>2</v>
      </c>
      <c r="K308">
        <v>5.5</v>
      </c>
      <c r="L308" t="s">
        <v>1</v>
      </c>
      <c r="M308">
        <v>1</v>
      </c>
      <c r="N308" t="s">
        <v>2237</v>
      </c>
      <c r="O308">
        <v>1</v>
      </c>
      <c r="P308" t="str">
        <f>D308&amp;"-"&amp;F308&amp;"-"&amp;G308&amp;"-"&amp;E308&amp;"-"&amp;H308</f>
        <v>X2Pi-6.5-e-3-1</v>
      </c>
      <c r="Q308" t="str">
        <f>I308&amp;"-"&amp;K308&amp;"-"&amp;L308&amp;"-"&amp;J308&amp;"-"&amp;M308</f>
        <v>X2Pi-5.5-e-2-1</v>
      </c>
      <c r="R308">
        <f>B308+S308</f>
        <v>8336.7135680070005</v>
      </c>
      <c r="S308">
        <f>_xlfn.IFNA(VLOOKUP(Q308,'MARVEL-X'!A$2:I$1400,7,FALSE),VLOOKUP(Q308,MARVEL!A$2:J$1522,10,FALSE))</f>
        <v>5719.9342680070004</v>
      </c>
      <c r="T308">
        <f>IF(P308=P307,R308+T307,R308)</f>
        <v>8336.7135680070005</v>
      </c>
      <c r="U308">
        <f>IF(P308=P307,1+U307,1)</f>
        <v>1</v>
      </c>
      <c r="V308" t="str">
        <f t="shared" si="4"/>
        <v/>
      </c>
      <c r="W308" t="str">
        <f>IF(V308="","",IF(ABS(V308-R308)&gt;W$1,ABS(V308-R308),""))</f>
        <v/>
      </c>
      <c r="X308" t="str">
        <f>Y308&amp;"-"&amp;Z308&amp;"-"&amp;AC308&amp;"-"&amp;AD308&amp;"-"&amp;AG308</f>
        <v>6.5-e-X-3-0.5</v>
      </c>
      <c r="Y308">
        <f>F308</f>
        <v>6.5</v>
      </c>
      <c r="Z308" s="2" t="str">
        <f>G308</f>
        <v>e</v>
      </c>
      <c r="AA308">
        <f>_xlfn.IFNA(VLOOKUP(X308,'duo-out'!A$2:Q$5000,5,FALSE),E308+10*(H308-1)+1+_xlfn.IFNA(VLOOKUP(D308,states!A$2:C$10,3,FALSE),1))</f>
        <v>11</v>
      </c>
      <c r="AB308" t="str">
        <f>IF(V308="","",V308)</f>
        <v/>
      </c>
      <c r="AC308" s="2" t="str">
        <f>_xlfn.IFNA(VLOOKUP(D308,states!A$2:C$10,2,FALSE),"XX")</f>
        <v>X</v>
      </c>
      <c r="AD308">
        <f>E308</f>
        <v>3</v>
      </c>
      <c r="AE308">
        <f>_xlfn.IFNA(VLOOKUP(D308,states!A$2:D$10,4,FALSE),0)</f>
        <v>1</v>
      </c>
      <c r="AF308">
        <v>0.5</v>
      </c>
      <c r="AG308">
        <f>IF(AE308=0,AF308,IF(AE308=1,IF(F308=0.5,0.5,IF(H308=1,0.5,1.5)),IF(F308=0.5,0.5,IF(H308=1,2.5,1.5))))</f>
        <v>0.5</v>
      </c>
      <c r="AH308" s="7">
        <f>IF(AC308="XX",0,1/C308^(1/5)*IF(E308=0,100,1)/(E308+1)^(1/4))</f>
        <v>2.0402857733683697</v>
      </c>
    </row>
    <row r="309" spans="1:34">
      <c r="A309">
        <v>1721</v>
      </c>
      <c r="B309" s="1">
        <v>2616.7795000000001</v>
      </c>
      <c r="C309" s="6">
        <v>5.0000000000000001E-3</v>
      </c>
      <c r="D309" t="s">
        <v>0</v>
      </c>
      <c r="E309">
        <v>3</v>
      </c>
      <c r="F309">
        <v>6.5</v>
      </c>
      <c r="G309" t="s">
        <v>1</v>
      </c>
      <c r="H309">
        <v>1</v>
      </c>
      <c r="I309" t="s">
        <v>0</v>
      </c>
      <c r="J309">
        <v>2</v>
      </c>
      <c r="K309">
        <v>5.5</v>
      </c>
      <c r="L309" t="s">
        <v>1</v>
      </c>
      <c r="M309">
        <v>1</v>
      </c>
      <c r="N309" t="s">
        <v>1777</v>
      </c>
      <c r="O309">
        <v>1</v>
      </c>
      <c r="P309" t="str">
        <f>D309&amp;"-"&amp;F309&amp;"-"&amp;G309&amp;"-"&amp;E309&amp;"-"&amp;H309</f>
        <v>X2Pi-6.5-e-3-1</v>
      </c>
      <c r="Q309" t="str">
        <f>I309&amp;"-"&amp;K309&amp;"-"&amp;L309&amp;"-"&amp;J309&amp;"-"&amp;M309</f>
        <v>X2Pi-5.5-e-2-1</v>
      </c>
      <c r="R309">
        <f>B309+S309</f>
        <v>8336.7137680070009</v>
      </c>
      <c r="S309">
        <f>_xlfn.IFNA(VLOOKUP(Q309,'MARVEL-X'!A$2:I$1400,7,FALSE),VLOOKUP(Q309,MARVEL!A$2:J$1522,10,FALSE))</f>
        <v>5719.9342680070004</v>
      </c>
      <c r="T309">
        <f>IF(P309=P308,R309+T308,R309)</f>
        <v>16673.427336014</v>
      </c>
      <c r="U309">
        <f>IF(P309=P308,1+U308,1)</f>
        <v>2</v>
      </c>
      <c r="V309" t="str">
        <f t="shared" si="4"/>
        <v/>
      </c>
      <c r="W309" t="str">
        <f>IF(V309="","",IF(ABS(V309-R309)&gt;W$1,ABS(V309-R309),""))</f>
        <v/>
      </c>
      <c r="X309" t="str">
        <f>Y309&amp;"-"&amp;Z309&amp;"-"&amp;AC309&amp;"-"&amp;AD309&amp;"-"&amp;AG309</f>
        <v>6.5-e-X-3-0.5</v>
      </c>
      <c r="Y309">
        <f>F309</f>
        <v>6.5</v>
      </c>
      <c r="Z309" s="2" t="str">
        <f>G309</f>
        <v>e</v>
      </c>
      <c r="AA309">
        <f>_xlfn.IFNA(VLOOKUP(X309,'duo-out'!A$2:Q$5000,5,FALSE),E309+10*(H309-1)+1+_xlfn.IFNA(VLOOKUP(D309,states!A$2:C$10,3,FALSE),1))</f>
        <v>11</v>
      </c>
      <c r="AB309" t="str">
        <f>IF(V309="","",V309)</f>
        <v/>
      </c>
      <c r="AC309" s="2" t="str">
        <f>_xlfn.IFNA(VLOOKUP(D309,states!A$2:C$10,2,FALSE),"XX")</f>
        <v>X</v>
      </c>
      <c r="AD309">
        <f>E309</f>
        <v>3</v>
      </c>
      <c r="AE309">
        <f>_xlfn.IFNA(VLOOKUP(D309,states!A$2:D$10,4,FALSE),0)</f>
        <v>1</v>
      </c>
      <c r="AF309">
        <v>0.5</v>
      </c>
      <c r="AG309">
        <f>IF(AE309=0,AF309,IF(AE309=1,IF(F309=0.5,0.5,IF(H309=1,0.5,1.5)),IF(F309=0.5,0.5,IF(H309=1,2.5,1.5))))</f>
        <v>0.5</v>
      </c>
      <c r="AH309" s="7">
        <f>IF(AC309="XX",0,1/C309^(1/5)*IF(E309=0,100,1)/(E309+1)^(1/4))</f>
        <v>2.0402857733683697</v>
      </c>
    </row>
    <row r="310" spans="1:34">
      <c r="A310">
        <v>2500</v>
      </c>
      <c r="B310" s="1">
        <v>2461.674</v>
      </c>
      <c r="C310" s="6">
        <v>2.427E-2</v>
      </c>
      <c r="D310" t="s">
        <v>0</v>
      </c>
      <c r="E310">
        <v>3</v>
      </c>
      <c r="F310">
        <v>6.5</v>
      </c>
      <c r="G310" t="s">
        <v>1</v>
      </c>
      <c r="H310">
        <v>1</v>
      </c>
      <c r="I310" t="s">
        <v>0</v>
      </c>
      <c r="J310">
        <v>2</v>
      </c>
      <c r="K310">
        <v>6.5</v>
      </c>
      <c r="L310" t="s">
        <v>2</v>
      </c>
      <c r="M310">
        <v>1</v>
      </c>
      <c r="N310" t="s">
        <v>2556</v>
      </c>
      <c r="O310">
        <v>1</v>
      </c>
      <c r="P310" t="str">
        <f>D310&amp;"-"&amp;F310&amp;"-"&amp;G310&amp;"-"&amp;E310&amp;"-"&amp;H310</f>
        <v>X2Pi-6.5-e-3-1</v>
      </c>
      <c r="Q310" t="str">
        <f>I310&amp;"-"&amp;K310&amp;"-"&amp;L310&amp;"-"&amp;J310&amp;"-"&amp;M310</f>
        <v>X2Pi-6.5-f-2-1</v>
      </c>
      <c r="R310">
        <f>B310+S310</f>
        <v>8336.6992342430003</v>
      </c>
      <c r="S310">
        <f>_xlfn.IFNA(VLOOKUP(Q310,'MARVEL-X'!A$2:I$1400,7,FALSE),VLOOKUP(Q310,MARVEL!A$2:J$1522,10,FALSE))</f>
        <v>5875.0252342430003</v>
      </c>
      <c r="T310">
        <f>IF(P310=P309,R310+T309,R310)</f>
        <v>25010.126570257002</v>
      </c>
      <c r="U310">
        <f>IF(P310=P309,1+U309,1)</f>
        <v>3</v>
      </c>
      <c r="V310" t="str">
        <f t="shared" si="4"/>
        <v/>
      </c>
      <c r="W310" t="str">
        <f>IF(V310="","",IF(ABS(V310-R310)&gt;W$1,ABS(V310-R310),""))</f>
        <v/>
      </c>
      <c r="X310" t="str">
        <f>Y310&amp;"-"&amp;Z310&amp;"-"&amp;AC310&amp;"-"&amp;AD310&amp;"-"&amp;AG310</f>
        <v>6.5-e-X-3-0.5</v>
      </c>
      <c r="Y310">
        <f>F310</f>
        <v>6.5</v>
      </c>
      <c r="Z310" s="2" t="str">
        <f>G310</f>
        <v>e</v>
      </c>
      <c r="AA310">
        <f>_xlfn.IFNA(VLOOKUP(X310,'duo-out'!A$2:Q$5000,5,FALSE),E310+10*(H310-1)+1+_xlfn.IFNA(VLOOKUP(D310,states!A$2:C$10,3,FALSE),1))</f>
        <v>11</v>
      </c>
      <c r="AB310" t="str">
        <f>IF(V310="","",V310)</f>
        <v/>
      </c>
      <c r="AC310" s="2" t="str">
        <f>_xlfn.IFNA(VLOOKUP(D310,states!A$2:C$10,2,FALSE),"XX")</f>
        <v>X</v>
      </c>
      <c r="AD310">
        <f>E310</f>
        <v>3</v>
      </c>
      <c r="AE310">
        <f>_xlfn.IFNA(VLOOKUP(D310,states!A$2:D$10,4,FALSE),0)</f>
        <v>1</v>
      </c>
      <c r="AF310">
        <v>0.5</v>
      </c>
      <c r="AG310">
        <f>IF(AE310=0,AF310,IF(AE310=1,IF(F310=0.5,0.5,IF(H310=1,0.5,1.5)),IF(F310=0.5,0.5,IF(H310=1,2.5,1.5))))</f>
        <v>0.5</v>
      </c>
      <c r="AH310" s="7">
        <f>IF(AC310="XX",0,1/C310^(1/5)*IF(E310=0,100,1)/(E310+1)^(1/4))</f>
        <v>1.4875482004384371</v>
      </c>
    </row>
    <row r="311" spans="1:34">
      <c r="A311">
        <v>2478</v>
      </c>
      <c r="B311" s="1">
        <v>2278.2660000000001</v>
      </c>
      <c r="C311" s="6">
        <v>0.02</v>
      </c>
      <c r="D311" t="s">
        <v>0</v>
      </c>
      <c r="E311">
        <v>3</v>
      </c>
      <c r="F311">
        <v>6.5</v>
      </c>
      <c r="G311" t="s">
        <v>1</v>
      </c>
      <c r="H311">
        <v>1</v>
      </c>
      <c r="I311" t="s">
        <v>0</v>
      </c>
      <c r="J311">
        <v>2</v>
      </c>
      <c r="K311">
        <v>7.5</v>
      </c>
      <c r="L311" t="s">
        <v>1</v>
      </c>
      <c r="M311">
        <v>1</v>
      </c>
      <c r="N311" t="s">
        <v>2534</v>
      </c>
      <c r="O311">
        <v>1</v>
      </c>
      <c r="P311" t="str">
        <f>D311&amp;"-"&amp;F311&amp;"-"&amp;G311&amp;"-"&amp;E311&amp;"-"&amp;H311</f>
        <v>X2Pi-6.5-e-3-1</v>
      </c>
      <c r="Q311" t="str">
        <f>I311&amp;"-"&amp;K311&amp;"-"&amp;L311&amp;"-"&amp;J311&amp;"-"&amp;M311</f>
        <v>X2Pi-7.5-e-2-1</v>
      </c>
      <c r="R311">
        <f>B311+S311</f>
        <v>8336.7188900050005</v>
      </c>
      <c r="S311">
        <f>_xlfn.IFNA(VLOOKUP(Q311,'MARVEL-X'!A$2:I$1400,7,FALSE),VLOOKUP(Q311,MARVEL!A$2:J$1522,10,FALSE))</f>
        <v>6058.452890005</v>
      </c>
      <c r="T311">
        <f>IF(P311=P310,R311+T310,R311)</f>
        <v>33346.845460262004</v>
      </c>
      <c r="U311">
        <f>IF(P311=P310,1+U310,1)</f>
        <v>4</v>
      </c>
      <c r="V311">
        <f t="shared" si="4"/>
        <v>8336.711365065501</v>
      </c>
      <c r="W311" t="str">
        <f>IF(V311="","",IF(ABS(V311-R311)&gt;W$1,ABS(V311-R311),""))</f>
        <v/>
      </c>
      <c r="X311" t="str">
        <f>Y311&amp;"-"&amp;Z311&amp;"-"&amp;AC311&amp;"-"&amp;AD311&amp;"-"&amp;AG311</f>
        <v>6.5-e-X-3-0.5</v>
      </c>
      <c r="Y311">
        <f>F311</f>
        <v>6.5</v>
      </c>
      <c r="Z311" s="2" t="str">
        <f>G311</f>
        <v>e</v>
      </c>
      <c r="AA311">
        <f>_xlfn.IFNA(VLOOKUP(X311,'duo-out'!A$2:Q$5000,5,FALSE),E311+10*(H311-1)+1+_xlfn.IFNA(VLOOKUP(D311,states!A$2:C$10,3,FALSE),1))</f>
        <v>11</v>
      </c>
      <c r="AB311">
        <f>IF(V311="","",V311)</f>
        <v>8336.711365065501</v>
      </c>
      <c r="AC311" s="2" t="str">
        <f>_xlfn.IFNA(VLOOKUP(D311,states!A$2:C$10,2,FALSE),"XX")</f>
        <v>X</v>
      </c>
      <c r="AD311">
        <f>E311</f>
        <v>3</v>
      </c>
      <c r="AE311">
        <f>_xlfn.IFNA(VLOOKUP(D311,states!A$2:D$10,4,FALSE),0)</f>
        <v>1</v>
      </c>
      <c r="AF311">
        <v>0.5</v>
      </c>
      <c r="AG311">
        <f>IF(AE311=0,AF311,IF(AE311=1,IF(F311=0.5,0.5,IF(H311=1,0.5,1.5)),IF(F311=0.5,0.5,IF(H311=1,2.5,1.5))))</f>
        <v>0.5</v>
      </c>
      <c r="AH311" s="7">
        <f>IF(AC311="XX",0,1/C311^(1/5)*IF(E311=0,100,1)/(E311+1)^(1/4))</f>
        <v>1.5462474735549587</v>
      </c>
    </row>
    <row r="312" spans="1:34">
      <c r="A312">
        <v>1736</v>
      </c>
      <c r="B312" s="1">
        <v>2635.0898000000002</v>
      </c>
      <c r="C312" s="6">
        <v>5.0000000000000001E-3</v>
      </c>
      <c r="D312" t="s">
        <v>0</v>
      </c>
      <c r="E312">
        <v>3</v>
      </c>
      <c r="F312">
        <v>6.5</v>
      </c>
      <c r="G312" t="s">
        <v>1</v>
      </c>
      <c r="H312">
        <v>2</v>
      </c>
      <c r="I312" t="s">
        <v>0</v>
      </c>
      <c r="J312">
        <v>2</v>
      </c>
      <c r="K312">
        <v>5.5</v>
      </c>
      <c r="L312" t="s">
        <v>1</v>
      </c>
      <c r="M312">
        <v>2</v>
      </c>
      <c r="N312" t="s">
        <v>1792</v>
      </c>
      <c r="O312">
        <v>1</v>
      </c>
      <c r="P312" t="str">
        <f>D312&amp;"-"&amp;F312&amp;"-"&amp;G312&amp;"-"&amp;E312&amp;"-"&amp;H312</f>
        <v>X2Pi-6.5-e-3-2</v>
      </c>
      <c r="Q312" t="str">
        <f>I312&amp;"-"&amp;K312&amp;"-"&amp;L312&amp;"-"&amp;J312&amp;"-"&amp;M312</f>
        <v>X2Pi-5.5-e-2-2</v>
      </c>
      <c r="R312">
        <f>B312+S312</f>
        <v>8508.1518248350003</v>
      </c>
      <c r="S312">
        <f>_xlfn.IFNA(VLOOKUP(Q312,'MARVEL-X'!A$2:I$1400,7,FALSE),VLOOKUP(Q312,MARVEL!A$2:J$1522,10,FALSE))</f>
        <v>5873.0620248349996</v>
      </c>
      <c r="T312">
        <f>IF(P312=P311,R312+T311,R312)</f>
        <v>8508.1518248350003</v>
      </c>
      <c r="U312">
        <f>IF(P312=P311,1+U311,1)</f>
        <v>1</v>
      </c>
      <c r="V312" t="str">
        <f t="shared" si="4"/>
        <v/>
      </c>
      <c r="W312" t="str">
        <f>IF(V312="","",IF(ABS(V312-R312)&gt;W$1,ABS(V312-R312),""))</f>
        <v/>
      </c>
      <c r="X312" t="str">
        <f>Y312&amp;"-"&amp;Z312&amp;"-"&amp;AC312&amp;"-"&amp;AD312&amp;"-"&amp;AG312</f>
        <v>6.5-e-X-3-1.5</v>
      </c>
      <c r="Y312">
        <f>F312</f>
        <v>6.5</v>
      </c>
      <c r="Z312" s="2" t="str">
        <f>G312</f>
        <v>e</v>
      </c>
      <c r="AA312">
        <f>_xlfn.IFNA(VLOOKUP(X312,'duo-out'!A$2:Q$5000,5,FALSE),E312+10*(H312-1)+1+_xlfn.IFNA(VLOOKUP(D312,states!A$2:C$10,3,FALSE),1))</f>
        <v>12</v>
      </c>
      <c r="AB312" t="str">
        <f>IF(V312="","",V312)</f>
        <v/>
      </c>
      <c r="AC312" s="2" t="str">
        <f>_xlfn.IFNA(VLOOKUP(D312,states!A$2:C$10,2,FALSE),"XX")</f>
        <v>X</v>
      </c>
      <c r="AD312">
        <f>E312</f>
        <v>3</v>
      </c>
      <c r="AE312">
        <f>_xlfn.IFNA(VLOOKUP(D312,states!A$2:D$10,4,FALSE),0)</f>
        <v>1</v>
      </c>
      <c r="AF312">
        <v>0.5</v>
      </c>
      <c r="AG312">
        <f>IF(AE312=0,AF312,IF(AE312=1,IF(F312=0.5,0.5,IF(H312=1,0.5,1.5)),IF(F312=0.5,0.5,IF(H312=1,2.5,1.5))))</f>
        <v>1.5</v>
      </c>
      <c r="AH312" s="7">
        <f>IF(AC312="XX",0,1/C312^(1/5)*IF(E312=0,100,1)/(E312+1)^(1/4))</f>
        <v>2.0402857733683697</v>
      </c>
    </row>
    <row r="313" spans="1:34">
      <c r="A313">
        <v>2510</v>
      </c>
      <c r="B313" s="1">
        <v>2451.1559999999999</v>
      </c>
      <c r="C313" s="6">
        <v>0.02</v>
      </c>
      <c r="D313" t="s">
        <v>0</v>
      </c>
      <c r="E313">
        <v>3</v>
      </c>
      <c r="F313">
        <v>6.5</v>
      </c>
      <c r="G313" t="s">
        <v>1</v>
      </c>
      <c r="H313">
        <v>2</v>
      </c>
      <c r="I313" t="s">
        <v>0</v>
      </c>
      <c r="J313">
        <v>2</v>
      </c>
      <c r="K313">
        <v>6.5</v>
      </c>
      <c r="L313" t="s">
        <v>2</v>
      </c>
      <c r="M313">
        <v>2</v>
      </c>
      <c r="N313" t="s">
        <v>2566</v>
      </c>
      <c r="O313">
        <v>1</v>
      </c>
      <c r="P313" t="str">
        <f>D313&amp;"-"&amp;F313&amp;"-"&amp;G313&amp;"-"&amp;E313&amp;"-"&amp;H313</f>
        <v>X2Pi-6.5-e-3-2</v>
      </c>
      <c r="Q313" t="str">
        <f>I313&amp;"-"&amp;K313&amp;"-"&amp;L313&amp;"-"&amp;J313&amp;"-"&amp;M313</f>
        <v>X2Pi-6.5-f-2-2</v>
      </c>
      <c r="R313">
        <f>B313+S313</f>
        <v>8508.1547058159995</v>
      </c>
      <c r="S313">
        <f>_xlfn.IFNA(VLOOKUP(Q313,'MARVEL-X'!A$2:I$1400,7,FALSE),VLOOKUP(Q313,MARVEL!A$2:J$1522,10,FALSE))</f>
        <v>6056.9987058160004</v>
      </c>
      <c r="T313">
        <f>IF(P313=P312,R313+T312,R313)</f>
        <v>17016.306530651</v>
      </c>
      <c r="U313">
        <f>IF(P313=P312,1+U312,1)</f>
        <v>2</v>
      </c>
      <c r="V313" t="str">
        <f t="shared" si="4"/>
        <v/>
      </c>
      <c r="W313" t="str">
        <f>IF(V313="","",IF(ABS(V313-R313)&gt;W$1,ABS(V313-R313),""))</f>
        <v/>
      </c>
      <c r="X313" t="str">
        <f>Y313&amp;"-"&amp;Z313&amp;"-"&amp;AC313&amp;"-"&amp;AD313&amp;"-"&amp;AG313</f>
        <v>6.5-e-X-3-1.5</v>
      </c>
      <c r="Y313">
        <f>F313</f>
        <v>6.5</v>
      </c>
      <c r="Z313" s="2" t="str">
        <f>G313</f>
        <v>e</v>
      </c>
      <c r="AA313">
        <f>_xlfn.IFNA(VLOOKUP(X313,'duo-out'!A$2:Q$5000,5,FALSE),E313+10*(H313-1)+1+_xlfn.IFNA(VLOOKUP(D313,states!A$2:C$10,3,FALSE),1))</f>
        <v>12</v>
      </c>
      <c r="AB313" t="str">
        <f>IF(V313="","",V313)</f>
        <v/>
      </c>
      <c r="AC313" s="2" t="str">
        <f>_xlfn.IFNA(VLOOKUP(D313,states!A$2:C$10,2,FALSE),"XX")</f>
        <v>X</v>
      </c>
      <c r="AD313">
        <f>E313</f>
        <v>3</v>
      </c>
      <c r="AE313">
        <f>_xlfn.IFNA(VLOOKUP(D313,states!A$2:D$10,4,FALSE),0)</f>
        <v>1</v>
      </c>
      <c r="AF313">
        <v>0.5</v>
      </c>
      <c r="AG313">
        <f>IF(AE313=0,AF313,IF(AE313=1,IF(F313=0.5,0.5,IF(H313=1,0.5,1.5)),IF(F313=0.5,0.5,IF(H313=1,2.5,1.5))))</f>
        <v>1.5</v>
      </c>
      <c r="AH313" s="7">
        <f>IF(AC313="XX",0,1/C313^(1/5)*IF(E313=0,100,1)/(E313+1)^(1/4))</f>
        <v>1.5462474735549587</v>
      </c>
    </row>
    <row r="314" spans="1:34">
      <c r="A314">
        <v>2487</v>
      </c>
      <c r="B314" s="1">
        <v>2246.0639999999999</v>
      </c>
      <c r="C314" s="6">
        <v>0.02</v>
      </c>
      <c r="D314" t="s">
        <v>0</v>
      </c>
      <c r="E314">
        <v>3</v>
      </c>
      <c r="F314">
        <v>6.5</v>
      </c>
      <c r="G314" t="s">
        <v>1</v>
      </c>
      <c r="H314">
        <v>2</v>
      </c>
      <c r="I314" t="s">
        <v>0</v>
      </c>
      <c r="J314">
        <v>2</v>
      </c>
      <c r="K314">
        <v>7.5</v>
      </c>
      <c r="L314" t="s">
        <v>1</v>
      </c>
      <c r="M314">
        <v>2</v>
      </c>
      <c r="N314" t="s">
        <v>2543</v>
      </c>
      <c r="O314">
        <v>1</v>
      </c>
      <c r="P314" t="str">
        <f>D314&amp;"-"&amp;F314&amp;"-"&amp;G314&amp;"-"&amp;E314&amp;"-"&amp;H314</f>
        <v>X2Pi-6.5-e-3-2</v>
      </c>
      <c r="Q314" t="str">
        <f>I314&amp;"-"&amp;K314&amp;"-"&amp;L314&amp;"-"&amp;J314&amp;"-"&amp;M314</f>
        <v>X2Pi-7.5-e-2-2</v>
      </c>
      <c r="R314">
        <f>B314+S314</f>
        <v>8508.161242361999</v>
      </c>
      <c r="S314">
        <f>_xlfn.IFNA(VLOOKUP(Q314,'MARVEL-X'!A$2:I$1400,7,FALSE),VLOOKUP(Q314,MARVEL!A$2:J$1522,10,FALSE))</f>
        <v>6262.0972423619996</v>
      </c>
      <c r="T314">
        <f>IF(P314=P313,R314+T313,R314)</f>
        <v>25524.467773012999</v>
      </c>
      <c r="U314">
        <f>IF(P314=P313,1+U313,1)</f>
        <v>3</v>
      </c>
      <c r="V314">
        <f t="shared" si="4"/>
        <v>8508.1559243376669</v>
      </c>
      <c r="W314" t="str">
        <f>IF(V314="","",IF(ABS(V314-R314)&gt;W$1,ABS(V314-R314),""))</f>
        <v/>
      </c>
      <c r="X314" t="str">
        <f>Y314&amp;"-"&amp;Z314&amp;"-"&amp;AC314&amp;"-"&amp;AD314&amp;"-"&amp;AG314</f>
        <v>6.5-e-X-3-1.5</v>
      </c>
      <c r="Y314">
        <f>F314</f>
        <v>6.5</v>
      </c>
      <c r="Z314" s="2" t="str">
        <f>G314</f>
        <v>e</v>
      </c>
      <c r="AA314">
        <f>_xlfn.IFNA(VLOOKUP(X314,'duo-out'!A$2:Q$5000,5,FALSE),E314+10*(H314-1)+1+_xlfn.IFNA(VLOOKUP(D314,states!A$2:C$10,3,FALSE),1))</f>
        <v>12</v>
      </c>
      <c r="AB314">
        <f>IF(V314="","",V314)</f>
        <v>8508.1559243376669</v>
      </c>
      <c r="AC314" s="2" t="str">
        <f>_xlfn.IFNA(VLOOKUP(D314,states!A$2:C$10,2,FALSE),"XX")</f>
        <v>X</v>
      </c>
      <c r="AD314">
        <f>E314</f>
        <v>3</v>
      </c>
      <c r="AE314">
        <f>_xlfn.IFNA(VLOOKUP(D314,states!A$2:D$10,4,FALSE),0)</f>
        <v>1</v>
      </c>
      <c r="AF314">
        <v>0.5</v>
      </c>
      <c r="AG314">
        <f>IF(AE314=0,AF314,IF(AE314=1,IF(F314=0.5,0.5,IF(H314=1,0.5,1.5)),IF(F314=0.5,0.5,IF(H314=1,2.5,1.5))))</f>
        <v>1.5</v>
      </c>
      <c r="AH314" s="7">
        <f>IF(AC314="XX",0,1/C314^(1/5)*IF(E314=0,100,1)/(E314+1)^(1/4))</f>
        <v>1.5462474735549587</v>
      </c>
    </row>
    <row r="315" spans="1:34">
      <c r="A315">
        <v>2577</v>
      </c>
      <c r="B315" s="1">
        <v>2487.0702999999999</v>
      </c>
      <c r="C315" s="6">
        <v>5.0000000000000001E-3</v>
      </c>
      <c r="D315" t="s">
        <v>0</v>
      </c>
      <c r="E315">
        <v>4</v>
      </c>
      <c r="F315">
        <v>6.5</v>
      </c>
      <c r="G315" t="s">
        <v>1</v>
      </c>
      <c r="H315">
        <v>1</v>
      </c>
      <c r="I315" t="s">
        <v>0</v>
      </c>
      <c r="J315">
        <v>3</v>
      </c>
      <c r="K315">
        <v>5.5</v>
      </c>
      <c r="L315" t="s">
        <v>1</v>
      </c>
      <c r="M315">
        <v>1</v>
      </c>
      <c r="N315" t="s">
        <v>2633</v>
      </c>
      <c r="O315">
        <v>1</v>
      </c>
      <c r="P315" t="str">
        <f>D315&amp;"-"&amp;F315&amp;"-"&amp;G315&amp;"-"&amp;E315&amp;"-"&amp;H315</f>
        <v>X2Pi-6.5-e-4-1</v>
      </c>
      <c r="Q315" t="str">
        <f>I315&amp;"-"&amp;K315&amp;"-"&amp;L315&amp;"-"&amp;J315&amp;"-"&amp;M315</f>
        <v>X2Pi-5.5-e-3-1</v>
      </c>
      <c r="R315">
        <f>B315+S315</f>
        <v>10673.595990268001</v>
      </c>
      <c r="S315">
        <f>_xlfn.IFNA(VLOOKUP(Q315,'MARVEL-X'!A$2:I$1400,7,FALSE),VLOOKUP(Q315,MARVEL!A$2:J$1522,10,FALSE))</f>
        <v>8186.5256902680003</v>
      </c>
      <c r="T315">
        <f>IF(P315=P314,R315+T314,R315)</f>
        <v>10673.595990268001</v>
      </c>
      <c r="U315">
        <f>IF(P315=P314,1+U314,1)</f>
        <v>1</v>
      </c>
      <c r="V315" t="str">
        <f t="shared" si="4"/>
        <v/>
      </c>
      <c r="W315" t="str">
        <f>IF(V315="","",IF(ABS(V315-R315)&gt;W$1,ABS(V315-R315),""))</f>
        <v/>
      </c>
      <c r="X315" t="str">
        <f>Y315&amp;"-"&amp;Z315&amp;"-"&amp;AC315&amp;"-"&amp;AD315&amp;"-"&amp;AG315</f>
        <v>6.5-e-X-4-0.5</v>
      </c>
      <c r="Y315">
        <f>F315</f>
        <v>6.5</v>
      </c>
      <c r="Z315" s="2" t="str">
        <f>G315</f>
        <v>e</v>
      </c>
      <c r="AA315">
        <f>_xlfn.IFNA(VLOOKUP(X315,'duo-out'!A$2:Q$5000,5,FALSE),E315+10*(H315-1)+1+_xlfn.IFNA(VLOOKUP(D315,states!A$2:C$10,3,FALSE),1))</f>
        <v>15</v>
      </c>
      <c r="AB315" t="str">
        <f>IF(V315="","",V315)</f>
        <v/>
      </c>
      <c r="AC315" s="2" t="str">
        <f>_xlfn.IFNA(VLOOKUP(D315,states!A$2:C$10,2,FALSE),"XX")</f>
        <v>X</v>
      </c>
      <c r="AD315">
        <f>E315</f>
        <v>4</v>
      </c>
      <c r="AE315">
        <f>_xlfn.IFNA(VLOOKUP(D315,states!A$2:D$10,4,FALSE),0)</f>
        <v>1</v>
      </c>
      <c r="AF315">
        <v>0.5</v>
      </c>
      <c r="AG315">
        <f>IF(AE315=0,AF315,IF(AE315=1,IF(F315=0.5,0.5,IF(H315=1,0.5,1.5)),IF(F315=0.5,0.5,IF(H315=1,2.5,1.5))))</f>
        <v>0.5</v>
      </c>
      <c r="AH315" s="7">
        <f>IF(AC315="XX",0,1/C315^(1/5)*IF(E315=0,100,1)/(E315+1)^(1/4))</f>
        <v>1.9295831501316907</v>
      </c>
    </row>
    <row r="316" spans="1:34">
      <c r="A316">
        <v>2514</v>
      </c>
      <c r="B316" s="1">
        <v>2162.0916000000002</v>
      </c>
      <c r="C316" s="6">
        <v>0.02</v>
      </c>
      <c r="D316" t="s">
        <v>0</v>
      </c>
      <c r="E316">
        <v>4</v>
      </c>
      <c r="F316">
        <v>6.5</v>
      </c>
      <c r="G316" t="s">
        <v>1</v>
      </c>
      <c r="H316">
        <v>1</v>
      </c>
      <c r="I316" t="s">
        <v>0</v>
      </c>
      <c r="J316">
        <v>3</v>
      </c>
      <c r="K316">
        <v>7.5</v>
      </c>
      <c r="L316" t="s">
        <v>1</v>
      </c>
      <c r="M316">
        <v>1</v>
      </c>
      <c r="N316" t="s">
        <v>2570</v>
      </c>
      <c r="O316">
        <v>1</v>
      </c>
      <c r="P316" t="str">
        <f>D316&amp;"-"&amp;F316&amp;"-"&amp;G316&amp;"-"&amp;E316&amp;"-"&amp;H316</f>
        <v>X2Pi-6.5-e-4-1</v>
      </c>
      <c r="Q316" t="str">
        <f>I316&amp;"-"&amp;K316&amp;"-"&amp;L316&amp;"-"&amp;J316&amp;"-"&amp;M316</f>
        <v>X2Pi-7.5-e-3-1</v>
      </c>
      <c r="R316">
        <f>B316+S316</f>
        <v>10673.586948779001</v>
      </c>
      <c r="S316">
        <f>_xlfn.IFNA(VLOOKUP(Q316,'MARVEL-X'!A$2:I$1400,7,FALSE),VLOOKUP(Q316,MARVEL!A$2:J$1522,10,FALSE))</f>
        <v>8511.4953487790008</v>
      </c>
      <c r="T316">
        <f>IF(P316=P315,R316+T315,R316)</f>
        <v>21347.182939047001</v>
      </c>
      <c r="U316">
        <f>IF(P316=P315,1+U315,1)</f>
        <v>2</v>
      </c>
      <c r="V316">
        <f t="shared" si="4"/>
        <v>10673.591469523501</v>
      </c>
      <c r="W316" t="str">
        <f>IF(V316="","",IF(ABS(V316-R316)&gt;W$1,ABS(V316-R316),""))</f>
        <v/>
      </c>
      <c r="X316" t="str">
        <f>Y316&amp;"-"&amp;Z316&amp;"-"&amp;AC316&amp;"-"&amp;AD316&amp;"-"&amp;AG316</f>
        <v>6.5-e-X-4-0.5</v>
      </c>
      <c r="Y316">
        <f>F316</f>
        <v>6.5</v>
      </c>
      <c r="Z316" s="2" t="str">
        <f>G316</f>
        <v>e</v>
      </c>
      <c r="AA316">
        <f>_xlfn.IFNA(VLOOKUP(X316,'duo-out'!A$2:Q$5000,5,FALSE),E316+10*(H316-1)+1+_xlfn.IFNA(VLOOKUP(D316,states!A$2:C$10,3,FALSE),1))</f>
        <v>15</v>
      </c>
      <c r="AB316">
        <f>IF(V316="","",V316)</f>
        <v>10673.591469523501</v>
      </c>
      <c r="AC316" s="2" t="str">
        <f>_xlfn.IFNA(VLOOKUP(D316,states!A$2:C$10,2,FALSE),"XX")</f>
        <v>X</v>
      </c>
      <c r="AD316">
        <f>E316</f>
        <v>4</v>
      </c>
      <c r="AE316">
        <f>_xlfn.IFNA(VLOOKUP(D316,states!A$2:D$10,4,FALSE),0)</f>
        <v>1</v>
      </c>
      <c r="AF316">
        <v>0.5</v>
      </c>
      <c r="AG316">
        <f>IF(AE316=0,AF316,IF(AE316=1,IF(F316=0.5,0.5,IF(H316=1,0.5,1.5)),IF(F316=0.5,0.5,IF(H316=1,2.5,1.5))))</f>
        <v>0.5</v>
      </c>
      <c r="AH316" s="7">
        <f>IF(AC316="XX",0,1/C316^(1/5)*IF(E316=0,100,1)/(E316+1)^(1/4))</f>
        <v>1.4623505735569622</v>
      </c>
    </row>
    <row r="317" spans="1:34">
      <c r="A317">
        <v>2592</v>
      </c>
      <c r="B317" s="1">
        <v>2504.3912999999998</v>
      </c>
      <c r="C317" s="6">
        <v>5.0000000000000001E-3</v>
      </c>
      <c r="D317" t="s">
        <v>0</v>
      </c>
      <c r="E317">
        <v>4</v>
      </c>
      <c r="F317">
        <v>6.5</v>
      </c>
      <c r="G317" t="s">
        <v>1</v>
      </c>
      <c r="H317">
        <v>2</v>
      </c>
      <c r="I317" t="s">
        <v>0</v>
      </c>
      <c r="J317">
        <v>3</v>
      </c>
      <c r="K317">
        <v>5.5</v>
      </c>
      <c r="L317" t="s">
        <v>1</v>
      </c>
      <c r="M317">
        <v>2</v>
      </c>
      <c r="N317" t="s">
        <v>2648</v>
      </c>
      <c r="O317">
        <v>1</v>
      </c>
      <c r="P317" t="str">
        <f>D317&amp;"-"&amp;F317&amp;"-"&amp;G317&amp;"-"&amp;E317&amp;"-"&amp;H317</f>
        <v>X2Pi-6.5-e-4-2</v>
      </c>
      <c r="Q317" t="str">
        <f>I317&amp;"-"&amp;K317&amp;"-"&amp;L317&amp;"-"&amp;J317&amp;"-"&amp;M317</f>
        <v>X2Pi-5.5-e-3-2</v>
      </c>
      <c r="R317">
        <f>B317+S317</f>
        <v>10837.941467691999</v>
      </c>
      <c r="S317">
        <f>_xlfn.IFNA(VLOOKUP(Q317,'MARVEL-X'!A$2:I$1400,7,FALSE),VLOOKUP(Q317,MARVEL!A$2:J$1522,10,FALSE))</f>
        <v>8333.5501676919994</v>
      </c>
      <c r="T317">
        <f>IF(P317=P316,R317+T316,R317)</f>
        <v>10837.941467691999</v>
      </c>
      <c r="U317">
        <f>IF(P317=P316,1+U316,1)</f>
        <v>1</v>
      </c>
      <c r="V317" t="str">
        <f t="shared" si="4"/>
        <v/>
      </c>
      <c r="W317" t="str">
        <f>IF(V317="","",IF(ABS(V317-R317)&gt;W$1,ABS(V317-R317),""))</f>
        <v/>
      </c>
      <c r="X317" t="str">
        <f>Y317&amp;"-"&amp;Z317&amp;"-"&amp;AC317&amp;"-"&amp;AD317&amp;"-"&amp;AG317</f>
        <v>6.5-e-X-4-1.5</v>
      </c>
      <c r="Y317">
        <f>F317</f>
        <v>6.5</v>
      </c>
      <c r="Z317" s="2" t="str">
        <f>G317</f>
        <v>e</v>
      </c>
      <c r="AA317">
        <f>_xlfn.IFNA(VLOOKUP(X317,'duo-out'!A$2:Q$5000,5,FALSE),E317+10*(H317-1)+1+_xlfn.IFNA(VLOOKUP(D317,states!A$2:C$10,3,FALSE),1))</f>
        <v>16</v>
      </c>
      <c r="AB317" t="str">
        <f>IF(V317="","",V317)</f>
        <v/>
      </c>
      <c r="AC317" s="2" t="str">
        <f>_xlfn.IFNA(VLOOKUP(D317,states!A$2:C$10,2,FALSE),"XX")</f>
        <v>X</v>
      </c>
      <c r="AD317">
        <f>E317</f>
        <v>4</v>
      </c>
      <c r="AE317">
        <f>_xlfn.IFNA(VLOOKUP(D317,states!A$2:D$10,4,FALSE),0)</f>
        <v>1</v>
      </c>
      <c r="AF317">
        <v>0.5</v>
      </c>
      <c r="AG317">
        <f>IF(AE317=0,AF317,IF(AE317=1,IF(F317=0.5,0.5,IF(H317=1,0.5,1.5)),IF(F317=0.5,0.5,IF(H317=1,2.5,1.5))))</f>
        <v>1.5</v>
      </c>
      <c r="AH317" s="7">
        <f>IF(AC317="XX",0,1/C317^(1/5)*IF(E317=0,100,1)/(E317+1)^(1/4))</f>
        <v>1.9295831501316907</v>
      </c>
    </row>
    <row r="318" spans="1:34">
      <c r="A318">
        <v>2523</v>
      </c>
      <c r="B318" s="1">
        <v>2130.9389999999999</v>
      </c>
      <c r="C318" s="6">
        <v>0.02</v>
      </c>
      <c r="D318" t="s">
        <v>0</v>
      </c>
      <c r="E318">
        <v>4</v>
      </c>
      <c r="F318">
        <v>6.5</v>
      </c>
      <c r="G318" t="s">
        <v>1</v>
      </c>
      <c r="H318">
        <v>2</v>
      </c>
      <c r="I318" t="s">
        <v>0</v>
      </c>
      <c r="J318">
        <v>3</v>
      </c>
      <c r="K318">
        <v>7.5</v>
      </c>
      <c r="L318" t="s">
        <v>1</v>
      </c>
      <c r="M318">
        <v>2</v>
      </c>
      <c r="N318" t="s">
        <v>2579</v>
      </c>
      <c r="O318">
        <v>1</v>
      </c>
      <c r="P318" t="str">
        <f>D318&amp;"-"&amp;F318&amp;"-"&amp;G318&amp;"-"&amp;E318&amp;"-"&amp;H318</f>
        <v>X2Pi-6.5-e-4-2</v>
      </c>
      <c r="Q318" t="str">
        <f>I318&amp;"-"&amp;K318&amp;"-"&amp;L318&amp;"-"&amp;J318&amp;"-"&amp;M318</f>
        <v>X2Pi-7.5-e-3-2</v>
      </c>
      <c r="R318">
        <f>B318+S318</f>
        <v>10837.926915048</v>
      </c>
      <c r="S318">
        <f>_xlfn.IFNA(VLOOKUP(Q318,'MARVEL-X'!A$2:I$1400,7,FALSE),VLOOKUP(Q318,MARVEL!A$2:J$1522,10,FALSE))</f>
        <v>8706.9879150479992</v>
      </c>
      <c r="T318">
        <f>IF(P318=P317,R318+T317,R318)</f>
        <v>21675.868382739998</v>
      </c>
      <c r="U318">
        <f>IF(P318=P317,1+U317,1)</f>
        <v>2</v>
      </c>
      <c r="V318">
        <f t="shared" si="4"/>
        <v>10837.934191369999</v>
      </c>
      <c r="W318" t="str">
        <f>IF(V318="","",IF(ABS(V318-R318)&gt;W$1,ABS(V318-R318),""))</f>
        <v/>
      </c>
      <c r="X318" t="str">
        <f>Y318&amp;"-"&amp;Z318&amp;"-"&amp;AC318&amp;"-"&amp;AD318&amp;"-"&amp;AG318</f>
        <v>6.5-e-X-4-1.5</v>
      </c>
      <c r="Y318">
        <f>F318</f>
        <v>6.5</v>
      </c>
      <c r="Z318" s="2" t="str">
        <f>G318</f>
        <v>e</v>
      </c>
      <c r="AA318">
        <f>_xlfn.IFNA(VLOOKUP(X318,'duo-out'!A$2:Q$5000,5,FALSE),E318+10*(H318-1)+1+_xlfn.IFNA(VLOOKUP(D318,states!A$2:C$10,3,FALSE),1))</f>
        <v>16</v>
      </c>
      <c r="AB318">
        <f>IF(V318="","",V318)</f>
        <v>10837.934191369999</v>
      </c>
      <c r="AC318" s="2" t="str">
        <f>_xlfn.IFNA(VLOOKUP(D318,states!A$2:C$10,2,FALSE),"XX")</f>
        <v>X</v>
      </c>
      <c r="AD318">
        <f>E318</f>
        <v>4</v>
      </c>
      <c r="AE318">
        <f>_xlfn.IFNA(VLOOKUP(D318,states!A$2:D$10,4,FALSE),0)</f>
        <v>1</v>
      </c>
      <c r="AF318">
        <v>0.5</v>
      </c>
      <c r="AG318">
        <f>IF(AE318=0,AF318,IF(AE318=1,IF(F318=0.5,0.5,IF(H318=1,0.5,1.5)),IF(F318=0.5,0.5,IF(H318=1,2.5,1.5))))</f>
        <v>1.5</v>
      </c>
      <c r="AH318" s="7">
        <f>IF(AC318="XX",0,1/C318^(1/5)*IF(E318=0,100,1)/(E318+1)^(1/4))</f>
        <v>1.4623505735569622</v>
      </c>
    </row>
    <row r="319" spans="1:34">
      <c r="A319">
        <v>2356</v>
      </c>
      <c r="B319" s="1">
        <v>2357.8560000000002</v>
      </c>
      <c r="C319" s="6">
        <v>0.02</v>
      </c>
      <c r="D319" t="s">
        <v>0</v>
      </c>
      <c r="E319">
        <v>5</v>
      </c>
      <c r="F319">
        <v>6.5</v>
      </c>
      <c r="G319" t="s">
        <v>1</v>
      </c>
      <c r="H319">
        <v>1</v>
      </c>
      <c r="I319" t="s">
        <v>0</v>
      </c>
      <c r="J319">
        <v>4</v>
      </c>
      <c r="K319">
        <v>5.5</v>
      </c>
      <c r="L319" t="s">
        <v>1</v>
      </c>
      <c r="M319">
        <v>1</v>
      </c>
      <c r="N319" t="s">
        <v>2412</v>
      </c>
      <c r="O319">
        <v>1</v>
      </c>
      <c r="P319" t="str">
        <f>D319&amp;"-"&amp;F319&amp;"-"&amp;G319&amp;"-"&amp;E319&amp;"-"&amp;H319</f>
        <v>X2Pi-6.5-e-5-1</v>
      </c>
      <c r="Q319" t="str">
        <f>I319&amp;"-"&amp;K319&amp;"-"&amp;L319&amp;"-"&amp;J319&amp;"-"&amp;M319</f>
        <v>X2Pi-5.5-e-4-1</v>
      </c>
      <c r="R319">
        <f>B319+S319</f>
        <v>12887.481100548999</v>
      </c>
      <c r="S319">
        <f>_xlfn.IFNA(VLOOKUP(Q319,'MARVEL-X'!A$2:I$1400,7,FALSE),VLOOKUP(Q319,MARVEL!A$2:J$1522,10,FALSE))</f>
        <v>10529.625100548999</v>
      </c>
      <c r="T319">
        <f>IF(P319=P318,R319+T318,R319)</f>
        <v>12887.481100548999</v>
      </c>
      <c r="U319">
        <f>IF(P319=P318,1+U318,1)</f>
        <v>1</v>
      </c>
      <c r="V319">
        <f t="shared" si="4"/>
        <v>12887.481100548999</v>
      </c>
      <c r="W319" t="str">
        <f>IF(V319="","",IF(ABS(V319-R319)&gt;W$1,ABS(V319-R319),""))</f>
        <v/>
      </c>
      <c r="X319" t="str">
        <f>Y319&amp;"-"&amp;Z319&amp;"-"&amp;AC319&amp;"-"&amp;AD319&amp;"-"&amp;AG319</f>
        <v>6.5-e-X-5-0.5</v>
      </c>
      <c r="Y319">
        <f>F319</f>
        <v>6.5</v>
      </c>
      <c r="Z319" s="2" t="str">
        <f>G319</f>
        <v>e</v>
      </c>
      <c r="AA319">
        <f>_xlfn.IFNA(VLOOKUP(X319,'duo-out'!A$2:Q$5000,5,FALSE),E319+10*(H319-1)+1+_xlfn.IFNA(VLOOKUP(D319,states!A$2:C$10,3,FALSE),1))</f>
        <v>20</v>
      </c>
      <c r="AB319">
        <f>IF(V319="","",V319)</f>
        <v>12887.481100548999</v>
      </c>
      <c r="AC319" s="2" t="str">
        <f>_xlfn.IFNA(VLOOKUP(D319,states!A$2:C$10,2,FALSE),"XX")</f>
        <v>X</v>
      </c>
      <c r="AD319">
        <f>E319</f>
        <v>5</v>
      </c>
      <c r="AE319">
        <f>_xlfn.IFNA(VLOOKUP(D319,states!A$2:D$10,4,FALSE),0)</f>
        <v>1</v>
      </c>
      <c r="AF319">
        <v>0.5</v>
      </c>
      <c r="AG319">
        <f>IF(AE319=0,AF319,IF(AE319=1,IF(F319=0.5,0.5,IF(H319=1,0.5,1.5)),IF(F319=0.5,0.5,IF(H319=1,2.5,1.5))))</f>
        <v>0.5</v>
      </c>
      <c r="AH319" s="7">
        <f>IF(AC319="XX",0,1/C319^(1/5)*IF(E319=0,100,1)/(E319+1)^(1/4))</f>
        <v>1.3971923151809211</v>
      </c>
    </row>
    <row r="320" spans="1:34">
      <c r="A320">
        <v>2370</v>
      </c>
      <c r="B320" s="1">
        <v>2374.1329000000001</v>
      </c>
      <c r="C320" s="6">
        <v>0.02</v>
      </c>
      <c r="D320" t="s">
        <v>0</v>
      </c>
      <c r="E320">
        <v>5</v>
      </c>
      <c r="F320">
        <v>6.5</v>
      </c>
      <c r="G320" t="s">
        <v>1</v>
      </c>
      <c r="H320">
        <v>2</v>
      </c>
      <c r="I320" t="s">
        <v>0</v>
      </c>
      <c r="J320">
        <v>4</v>
      </c>
      <c r="K320">
        <v>5.5</v>
      </c>
      <c r="L320" t="s">
        <v>1</v>
      </c>
      <c r="M320">
        <v>2</v>
      </c>
      <c r="N320" t="s">
        <v>2426</v>
      </c>
      <c r="O320">
        <v>1</v>
      </c>
      <c r="P320" t="str">
        <f>D320&amp;"-"&amp;F320&amp;"-"&amp;G320&amp;"-"&amp;E320&amp;"-"&amp;H320</f>
        <v>X2Pi-6.5-e-5-2</v>
      </c>
      <c r="Q320" t="str">
        <f>I320&amp;"-"&amp;K320&amp;"-"&amp;L320&amp;"-"&amp;J320&amp;"-"&amp;M320</f>
        <v>X2Pi-5.5-e-4-2</v>
      </c>
      <c r="R320">
        <f>B320+S320</f>
        <v>13044.716927691001</v>
      </c>
      <c r="S320">
        <f>_xlfn.IFNA(VLOOKUP(Q320,'MARVEL-X'!A$2:I$1400,7,FALSE),VLOOKUP(Q320,MARVEL!A$2:J$1522,10,FALSE))</f>
        <v>10670.584027691</v>
      </c>
      <c r="T320">
        <f>IF(P320=P319,R320+T319,R320)</f>
        <v>13044.716927691001</v>
      </c>
      <c r="U320">
        <f>IF(P320=P319,1+U319,1)</f>
        <v>1</v>
      </c>
      <c r="V320">
        <f t="shared" si="4"/>
        <v>13044.716927691001</v>
      </c>
      <c r="W320" t="str">
        <f>IF(V320="","",IF(ABS(V320-R320)&gt;W$1,ABS(V320-R320),""))</f>
        <v/>
      </c>
      <c r="X320" t="str">
        <f>Y320&amp;"-"&amp;Z320&amp;"-"&amp;AC320&amp;"-"&amp;AD320&amp;"-"&amp;AG320</f>
        <v>6.5-e-X-5-1.5</v>
      </c>
      <c r="Y320">
        <f>F320</f>
        <v>6.5</v>
      </c>
      <c r="Z320" s="2" t="str">
        <f>G320</f>
        <v>e</v>
      </c>
      <c r="AA320">
        <f>_xlfn.IFNA(VLOOKUP(X320,'duo-out'!A$2:Q$5000,5,FALSE),E320+10*(H320-1)+1+_xlfn.IFNA(VLOOKUP(D320,states!A$2:C$10,3,FALSE),1))</f>
        <v>22</v>
      </c>
      <c r="AB320">
        <f>IF(V320="","",V320)</f>
        <v>13044.716927691001</v>
      </c>
      <c r="AC320" s="2" t="str">
        <f>_xlfn.IFNA(VLOOKUP(D320,states!A$2:C$10,2,FALSE),"XX")</f>
        <v>X</v>
      </c>
      <c r="AD320">
        <f>E320</f>
        <v>5</v>
      </c>
      <c r="AE320">
        <f>_xlfn.IFNA(VLOOKUP(D320,states!A$2:D$10,4,FALSE),0)</f>
        <v>1</v>
      </c>
      <c r="AF320">
        <v>0.5</v>
      </c>
      <c r="AG320">
        <f>IF(AE320=0,AF320,IF(AE320=1,IF(F320=0.5,0.5,IF(H320=1,0.5,1.5)),IF(F320=0.5,0.5,IF(H320=1,2.5,1.5))))</f>
        <v>1.5</v>
      </c>
      <c r="AH320" s="7">
        <f>IF(AC320="XX",0,1/C320^(1/5)*IF(E320=0,100,1)/(E320+1)^(1/4))</f>
        <v>1.3971923151809211</v>
      </c>
    </row>
    <row r="321" spans="1:34">
      <c r="A321">
        <v>2355</v>
      </c>
      <c r="B321" s="1">
        <v>2.2152252410000002</v>
      </c>
      <c r="C321" s="6">
        <v>1.0010000000000001E-5</v>
      </c>
      <c r="D321" t="s">
        <v>0</v>
      </c>
      <c r="E321">
        <v>0</v>
      </c>
      <c r="F321">
        <v>6.5</v>
      </c>
      <c r="G321" t="s">
        <v>2</v>
      </c>
      <c r="H321">
        <v>2</v>
      </c>
      <c r="I321" t="s">
        <v>0</v>
      </c>
      <c r="J321">
        <v>0</v>
      </c>
      <c r="K321">
        <v>6.5</v>
      </c>
      <c r="L321" t="s">
        <v>1</v>
      </c>
      <c r="M321">
        <v>2</v>
      </c>
      <c r="N321" t="s">
        <v>2411</v>
      </c>
      <c r="O321">
        <v>1</v>
      </c>
      <c r="P321" t="str">
        <f>D321&amp;"-"&amp;F321&amp;"-"&amp;G321&amp;"-"&amp;E321&amp;"-"&amp;H321</f>
        <v>X2Pi-6.5-f-0-2</v>
      </c>
      <c r="Q321" t="str">
        <f>I321&amp;"-"&amp;K321&amp;"-"&amp;L321&amp;"-"&amp;J321&amp;"-"&amp;M321</f>
        <v>X2Pi-6.5-e-0-2</v>
      </c>
      <c r="R321">
        <f>B321+S321</f>
        <v>776.13489814299999</v>
      </c>
      <c r="S321">
        <f>_xlfn.IFNA(VLOOKUP(Q321,'MARVEL-X'!A$2:I$1400,7,FALSE),VLOOKUP(Q321,MARVEL!A$2:J$1522,10,FALSE))</f>
        <v>773.919672902</v>
      </c>
      <c r="T321">
        <f>IF(P321=P320,R321+T320,R321)</f>
        <v>776.13489814299999</v>
      </c>
      <c r="U321">
        <f>IF(P321=P320,1+U320,1)</f>
        <v>1</v>
      </c>
      <c r="V321">
        <f t="shared" si="4"/>
        <v>776.13489814299999</v>
      </c>
      <c r="W321" t="str">
        <f>IF(V321="","",IF(ABS(V321-R321)&gt;W$1,ABS(V321-R321),""))</f>
        <v/>
      </c>
      <c r="X321" t="str">
        <f>Y321&amp;"-"&amp;Z321&amp;"-"&amp;AC321&amp;"-"&amp;AD321&amp;"-"&amp;AG321</f>
        <v>6.5-f-X-0-1.5</v>
      </c>
      <c r="Y321">
        <f>F321</f>
        <v>6.5</v>
      </c>
      <c r="Z321" s="2" t="str">
        <f>G321</f>
        <v>f</v>
      </c>
      <c r="AA321">
        <f>_xlfn.IFNA(VLOOKUP(X321,'duo-out'!A$2:Q$5000,5,FALSE),E321+10*(H321-1)+1+_xlfn.IFNA(VLOOKUP(D321,states!A$2:C$10,3,FALSE),1))</f>
        <v>2</v>
      </c>
      <c r="AB321">
        <f>IF(V321="","",V321)</f>
        <v>776.13489814299999</v>
      </c>
      <c r="AC321" s="2" t="str">
        <f>_xlfn.IFNA(VLOOKUP(D321,states!A$2:C$10,2,FALSE),"XX")</f>
        <v>X</v>
      </c>
      <c r="AD321">
        <f>E321</f>
        <v>0</v>
      </c>
      <c r="AE321">
        <f>_xlfn.IFNA(VLOOKUP(D321,states!A$2:D$10,4,FALSE),0)</f>
        <v>1</v>
      </c>
      <c r="AF321">
        <v>0.5</v>
      </c>
      <c r="AG321">
        <f>IF(AE321=0,AF321,IF(AE321=1,IF(F321=0.5,0.5,IF(H321=1,0.5,1.5)),IF(F321=0.5,0.5,IF(H321=1,2.5,1.5))))</f>
        <v>1.5</v>
      </c>
      <c r="AH321" s="7">
        <f>IF(AC321="XX",0,1/C321^(1/5)*IF(E321=0,100,1)/(E321+1)^(1/4))</f>
        <v>999.80011991207061</v>
      </c>
    </row>
    <row r="322" spans="1:34">
      <c r="A322">
        <v>1639</v>
      </c>
      <c r="B322" s="1">
        <v>2514.4203000000002</v>
      </c>
      <c r="C322" s="6">
        <v>5.0000000000000001E-3</v>
      </c>
      <c r="D322" t="s">
        <v>0</v>
      </c>
      <c r="E322">
        <v>1</v>
      </c>
      <c r="F322">
        <v>6.5</v>
      </c>
      <c r="G322" t="s">
        <v>2</v>
      </c>
      <c r="H322">
        <v>1</v>
      </c>
      <c r="I322" t="s">
        <v>0</v>
      </c>
      <c r="J322">
        <v>0</v>
      </c>
      <c r="K322">
        <v>7.5</v>
      </c>
      <c r="L322" t="s">
        <v>2</v>
      </c>
      <c r="M322">
        <v>1</v>
      </c>
      <c r="N322" t="s">
        <v>1695</v>
      </c>
      <c r="O322">
        <v>1</v>
      </c>
      <c r="P322" t="str">
        <f>D322&amp;"-"&amp;F322&amp;"-"&amp;G322&amp;"-"&amp;E322&amp;"-"&amp;H322</f>
        <v>X2Pi-6.5-f-1-1</v>
      </c>
      <c r="Q322" t="str">
        <f>I322&amp;"-"&amp;K322&amp;"-"&amp;L322&amp;"-"&amp;J322&amp;"-"&amp;M322</f>
        <v>X2Pi-7.5-f-0-1</v>
      </c>
      <c r="R322">
        <f>B322+S322</f>
        <v>3290.1613154480001</v>
      </c>
      <c r="S322">
        <f>_xlfn.IFNA(VLOOKUP(Q322,'MARVEL-X'!A$2:I$1400,7,FALSE),VLOOKUP(Q322,MARVEL!A$2:J$1522,10,FALSE))</f>
        <v>775.74101544799998</v>
      </c>
      <c r="T322">
        <f>IF(P322=P321,R322+T321,R322)</f>
        <v>3290.1613154480001</v>
      </c>
      <c r="U322">
        <f>IF(P322=P321,1+U321,1)</f>
        <v>1</v>
      </c>
      <c r="V322" t="str">
        <f t="shared" si="4"/>
        <v/>
      </c>
      <c r="W322" t="str">
        <f>IF(V322="","",IF(ABS(V322-R322)&gt;W$1,ABS(V322-R322),""))</f>
        <v/>
      </c>
      <c r="X322" t="str">
        <f>Y322&amp;"-"&amp;Z322&amp;"-"&amp;AC322&amp;"-"&amp;AD322&amp;"-"&amp;AG322</f>
        <v>6.5-f-X-1-0.5</v>
      </c>
      <c r="Y322">
        <f>F322</f>
        <v>6.5</v>
      </c>
      <c r="Z322" s="2" t="str">
        <f>G322</f>
        <v>f</v>
      </c>
      <c r="AA322">
        <f>_xlfn.IFNA(VLOOKUP(X322,'duo-out'!A$2:Q$5000,5,FALSE),E322+10*(H322-1)+1+_xlfn.IFNA(VLOOKUP(D322,states!A$2:C$10,3,FALSE),1))</f>
        <v>3</v>
      </c>
      <c r="AB322" t="str">
        <f>IF(V322="","",V322)</f>
        <v/>
      </c>
      <c r="AC322" s="2" t="str">
        <f>_xlfn.IFNA(VLOOKUP(D322,states!A$2:C$10,2,FALSE),"XX")</f>
        <v>X</v>
      </c>
      <c r="AD322">
        <f>E322</f>
        <v>1</v>
      </c>
      <c r="AE322">
        <f>_xlfn.IFNA(VLOOKUP(D322,states!A$2:D$10,4,FALSE),0)</f>
        <v>1</v>
      </c>
      <c r="AF322">
        <v>0.5</v>
      </c>
      <c r="AG322">
        <f>IF(AE322=0,AF322,IF(AE322=1,IF(F322=0.5,0.5,IF(H322=1,0.5,1.5)),IF(F322=0.5,0.5,IF(H322=1,2.5,1.5))))</f>
        <v>0.5</v>
      </c>
      <c r="AH322" s="7">
        <f>IF(AC322="XX",0,1/C322^(1/5)*IF(E322=0,100,1)/(E322+1)^(1/4))</f>
        <v>2.4263223583284943</v>
      </c>
    </row>
    <row r="323" spans="1:34">
      <c r="A323">
        <v>1604</v>
      </c>
      <c r="B323" s="1">
        <v>2879.3742999999999</v>
      </c>
      <c r="C323" s="6">
        <v>5.0000000000000001E-3</v>
      </c>
      <c r="D323" t="s">
        <v>0</v>
      </c>
      <c r="E323">
        <v>1</v>
      </c>
      <c r="F323">
        <v>6.5</v>
      </c>
      <c r="G323" t="s">
        <v>2</v>
      </c>
      <c r="H323">
        <v>1</v>
      </c>
      <c r="I323" t="s">
        <v>0</v>
      </c>
      <c r="J323">
        <v>0</v>
      </c>
      <c r="K323">
        <v>5.5</v>
      </c>
      <c r="L323" t="s">
        <v>2</v>
      </c>
      <c r="M323">
        <v>1</v>
      </c>
      <c r="N323" t="s">
        <v>1660</v>
      </c>
      <c r="O323">
        <v>1</v>
      </c>
      <c r="P323" t="str">
        <f>D323&amp;"-"&amp;F323&amp;"-"&amp;G323&amp;"-"&amp;E323&amp;"-"&amp;H323</f>
        <v>X2Pi-6.5-f-1-1</v>
      </c>
      <c r="Q323" t="str">
        <f>I323&amp;"-"&amp;K323&amp;"-"&amp;L323&amp;"-"&amp;J323&amp;"-"&amp;M323</f>
        <v>X2Pi-5.5-f-0-1</v>
      </c>
      <c r="R323">
        <f>B323+S323</f>
        <v>3290.1603108750001</v>
      </c>
      <c r="S323">
        <f>_xlfn.IFNA(VLOOKUP(Q323,'MARVEL-X'!A$2:I$1400,7,FALSE),VLOOKUP(Q323,MARVEL!A$2:J$1522,10,FALSE))</f>
        <v>410.78601087499999</v>
      </c>
      <c r="T323">
        <f>IF(P323=P322,R323+T322,R323)</f>
        <v>6580.3216263230006</v>
      </c>
      <c r="U323">
        <f>IF(P323=P322,1+U322,1)</f>
        <v>2</v>
      </c>
      <c r="V323" t="str">
        <f t="shared" ref="V323:V386" si="5">IF(P323=P324,"",T323/U323)</f>
        <v/>
      </c>
      <c r="W323" t="str">
        <f>IF(V323="","",IF(ABS(V323-R323)&gt;W$1,ABS(V323-R323),""))</f>
        <v/>
      </c>
      <c r="X323" t="str">
        <f>Y323&amp;"-"&amp;Z323&amp;"-"&amp;AC323&amp;"-"&amp;AD323&amp;"-"&amp;AG323</f>
        <v>6.5-f-X-1-0.5</v>
      </c>
      <c r="Y323">
        <f>F323</f>
        <v>6.5</v>
      </c>
      <c r="Z323" s="2" t="str">
        <f>G323</f>
        <v>f</v>
      </c>
      <c r="AA323">
        <f>_xlfn.IFNA(VLOOKUP(X323,'duo-out'!A$2:Q$5000,5,FALSE),E323+10*(H323-1)+1+_xlfn.IFNA(VLOOKUP(D323,states!A$2:C$10,3,FALSE),1))</f>
        <v>3</v>
      </c>
      <c r="AB323" t="str">
        <f>IF(V323="","",V323)</f>
        <v/>
      </c>
      <c r="AC323" s="2" t="str">
        <f>_xlfn.IFNA(VLOOKUP(D323,states!A$2:C$10,2,FALSE),"XX")</f>
        <v>X</v>
      </c>
      <c r="AD323">
        <f>E323</f>
        <v>1</v>
      </c>
      <c r="AE323">
        <f>_xlfn.IFNA(VLOOKUP(D323,states!A$2:D$10,4,FALSE),0)</f>
        <v>1</v>
      </c>
      <c r="AF323">
        <v>0.5</v>
      </c>
      <c r="AG323">
        <f>IF(AE323=0,AF323,IF(AE323=1,IF(F323=0.5,0.5,IF(H323=1,0.5,1.5)),IF(F323=0.5,0.5,IF(H323=1,2.5,1.5))))</f>
        <v>0.5</v>
      </c>
      <c r="AH323" s="7">
        <f>IF(AC323="XX",0,1/C323^(1/5)*IF(E323=0,100,1)/(E323+1)^(1/4))</f>
        <v>2.4263223583284943</v>
      </c>
    </row>
    <row r="324" spans="1:34">
      <c r="A324">
        <v>1949</v>
      </c>
      <c r="B324" s="1">
        <v>2879.3742999999999</v>
      </c>
      <c r="C324" s="6">
        <v>1E-3</v>
      </c>
      <c r="D324" t="s">
        <v>0</v>
      </c>
      <c r="E324">
        <v>1</v>
      </c>
      <c r="F324">
        <v>6.5</v>
      </c>
      <c r="G324" t="s">
        <v>2</v>
      </c>
      <c r="H324">
        <v>1</v>
      </c>
      <c r="I324" t="s">
        <v>0</v>
      </c>
      <c r="J324">
        <v>0</v>
      </c>
      <c r="K324">
        <v>5.5</v>
      </c>
      <c r="L324" t="s">
        <v>2</v>
      </c>
      <c r="M324">
        <v>1</v>
      </c>
      <c r="N324" t="s">
        <v>2005</v>
      </c>
      <c r="O324">
        <v>1</v>
      </c>
      <c r="P324" t="str">
        <f>D324&amp;"-"&amp;F324&amp;"-"&amp;G324&amp;"-"&amp;E324&amp;"-"&amp;H324</f>
        <v>X2Pi-6.5-f-1-1</v>
      </c>
      <c r="Q324" t="str">
        <f>I324&amp;"-"&amp;K324&amp;"-"&amp;L324&amp;"-"&amp;J324&amp;"-"&amp;M324</f>
        <v>X2Pi-5.5-f-0-1</v>
      </c>
      <c r="R324">
        <f>B324+S324</f>
        <v>3290.1603108750001</v>
      </c>
      <c r="S324">
        <f>_xlfn.IFNA(VLOOKUP(Q324,'MARVEL-X'!A$2:I$1400,7,FALSE),VLOOKUP(Q324,MARVEL!A$2:J$1522,10,FALSE))</f>
        <v>410.78601087499999</v>
      </c>
      <c r="T324">
        <f>IF(P324=P323,R324+T323,R324)</f>
        <v>9870.4819371980011</v>
      </c>
      <c r="U324">
        <f>IF(P324=P323,1+U323,1)</f>
        <v>3</v>
      </c>
      <c r="V324" t="str">
        <f t="shared" si="5"/>
        <v/>
      </c>
      <c r="W324" t="str">
        <f>IF(V324="","",IF(ABS(V324-R324)&gt;W$1,ABS(V324-R324),""))</f>
        <v/>
      </c>
      <c r="X324" t="str">
        <f>Y324&amp;"-"&amp;Z324&amp;"-"&amp;AC324&amp;"-"&amp;AD324&amp;"-"&amp;AG324</f>
        <v>6.5-f-X-1-0.5</v>
      </c>
      <c r="Y324">
        <f>F324</f>
        <v>6.5</v>
      </c>
      <c r="Z324" s="2" t="str">
        <f>G324</f>
        <v>f</v>
      </c>
      <c r="AA324">
        <f>_xlfn.IFNA(VLOOKUP(X324,'duo-out'!A$2:Q$5000,5,FALSE),E324+10*(H324-1)+1+_xlfn.IFNA(VLOOKUP(D324,states!A$2:C$10,3,FALSE),1))</f>
        <v>3</v>
      </c>
      <c r="AB324" t="str">
        <f>IF(V324="","",V324)</f>
        <v/>
      </c>
      <c r="AC324" s="2" t="str">
        <f>_xlfn.IFNA(VLOOKUP(D324,states!A$2:C$10,2,FALSE),"XX")</f>
        <v>X</v>
      </c>
      <c r="AD324">
        <f>E324</f>
        <v>1</v>
      </c>
      <c r="AE324">
        <f>_xlfn.IFNA(VLOOKUP(D324,states!A$2:D$10,4,FALSE),0)</f>
        <v>1</v>
      </c>
      <c r="AF324">
        <v>0.5</v>
      </c>
      <c r="AG324">
        <f>IF(AE324=0,AF324,IF(AE324=1,IF(F324=0.5,0.5,IF(H324=1,0.5,1.5)),IF(F324=0.5,0.5,IF(H324=1,2.5,1.5))))</f>
        <v>0.5</v>
      </c>
      <c r="AH324" s="7">
        <f>IF(AC324="XX",0,1/C324^(1/5)*IF(E324=0,100,1)/(E324+1)^(1/4))</f>
        <v>3.34766892605235</v>
      </c>
    </row>
    <row r="325" spans="1:34">
      <c r="A325">
        <v>2407</v>
      </c>
      <c r="B325" s="1">
        <v>2709.2640000000001</v>
      </c>
      <c r="C325" s="6">
        <v>0.02</v>
      </c>
      <c r="D325" t="s">
        <v>0</v>
      </c>
      <c r="E325">
        <v>1</v>
      </c>
      <c r="F325">
        <v>6.5</v>
      </c>
      <c r="G325" t="s">
        <v>2</v>
      </c>
      <c r="H325">
        <v>1</v>
      </c>
      <c r="I325" t="s">
        <v>0</v>
      </c>
      <c r="J325">
        <v>0</v>
      </c>
      <c r="K325">
        <v>6.5</v>
      </c>
      <c r="L325" t="s">
        <v>1</v>
      </c>
      <c r="M325">
        <v>1</v>
      </c>
      <c r="N325" t="s">
        <v>2463</v>
      </c>
      <c r="O325">
        <v>1</v>
      </c>
      <c r="P325" t="str">
        <f>D325&amp;"-"&amp;F325&amp;"-"&amp;G325&amp;"-"&amp;E325&amp;"-"&amp;H325</f>
        <v>X2Pi-6.5-f-1-1</v>
      </c>
      <c r="Q325" t="str">
        <f>I325&amp;"-"&amp;K325&amp;"-"&amp;L325&amp;"-"&amp;J325&amp;"-"&amp;M325</f>
        <v>X2Pi-6.5-e-0-1</v>
      </c>
      <c r="R325">
        <f>B325+S325</f>
        <v>3290.1610480150002</v>
      </c>
      <c r="S325">
        <f>_xlfn.IFNA(VLOOKUP(Q325,'MARVEL-X'!A$2:I$1400,7,FALSE),VLOOKUP(Q325,MARVEL!A$2:J$1522,10,FALSE))</f>
        <v>580.897048015</v>
      </c>
      <c r="T325">
        <f>IF(P325=P324,R325+T324,R325)</f>
        <v>13160.642985213002</v>
      </c>
      <c r="U325">
        <f>IF(P325=P324,1+U324,1)</f>
        <v>4</v>
      </c>
      <c r="V325">
        <f t="shared" si="5"/>
        <v>3290.1607463032506</v>
      </c>
      <c r="W325" t="str">
        <f>IF(V325="","",IF(ABS(V325-R325)&gt;W$1,ABS(V325-R325),""))</f>
        <v/>
      </c>
      <c r="X325" t="str">
        <f>Y325&amp;"-"&amp;Z325&amp;"-"&amp;AC325&amp;"-"&amp;AD325&amp;"-"&amp;AG325</f>
        <v>6.5-f-X-1-0.5</v>
      </c>
      <c r="Y325">
        <f>F325</f>
        <v>6.5</v>
      </c>
      <c r="Z325" s="2" t="str">
        <f>G325</f>
        <v>f</v>
      </c>
      <c r="AA325">
        <f>_xlfn.IFNA(VLOOKUP(X325,'duo-out'!A$2:Q$5000,5,FALSE),E325+10*(H325-1)+1+_xlfn.IFNA(VLOOKUP(D325,states!A$2:C$10,3,FALSE),1))</f>
        <v>3</v>
      </c>
      <c r="AB325">
        <f>IF(V325="","",V325)</f>
        <v>3290.1607463032506</v>
      </c>
      <c r="AC325" s="2" t="str">
        <f>_xlfn.IFNA(VLOOKUP(D325,states!A$2:C$10,2,FALSE),"XX")</f>
        <v>X</v>
      </c>
      <c r="AD325">
        <f>E325</f>
        <v>1</v>
      </c>
      <c r="AE325">
        <f>_xlfn.IFNA(VLOOKUP(D325,states!A$2:D$10,4,FALSE),0)</f>
        <v>1</v>
      </c>
      <c r="AF325">
        <v>0.5</v>
      </c>
      <c r="AG325">
        <f>IF(AE325=0,AF325,IF(AE325=1,IF(F325=0.5,0.5,IF(H325=1,0.5,1.5)),IF(F325=0.5,0.5,IF(H325=1,2.5,1.5))))</f>
        <v>0.5</v>
      </c>
      <c r="AH325" s="7">
        <f>IF(AC325="XX",0,1/C325^(1/5)*IF(E325=0,100,1)/(E325+1)^(1/4))</f>
        <v>1.8388084971065388</v>
      </c>
    </row>
    <row r="326" spans="1:34">
      <c r="A326">
        <v>1656</v>
      </c>
      <c r="B326" s="1">
        <v>2478.7793999999999</v>
      </c>
      <c r="C326" s="6">
        <v>5.0000000000000001E-3</v>
      </c>
      <c r="D326" t="s">
        <v>0</v>
      </c>
      <c r="E326">
        <v>1</v>
      </c>
      <c r="F326">
        <v>6.5</v>
      </c>
      <c r="G326" t="s">
        <v>2</v>
      </c>
      <c r="H326">
        <v>2</v>
      </c>
      <c r="I326" t="s">
        <v>0</v>
      </c>
      <c r="J326">
        <v>0</v>
      </c>
      <c r="K326">
        <v>7.5</v>
      </c>
      <c r="L326" t="s">
        <v>2</v>
      </c>
      <c r="M326">
        <v>2</v>
      </c>
      <c r="N326" t="s">
        <v>1712</v>
      </c>
      <c r="O326">
        <v>1</v>
      </c>
      <c r="P326" t="str">
        <f>D326&amp;"-"&amp;F326&amp;"-"&amp;G326&amp;"-"&amp;E326&amp;"-"&amp;H326</f>
        <v>X2Pi-6.5-f-1-2</v>
      </c>
      <c r="Q326" t="str">
        <f>I326&amp;"-"&amp;K326&amp;"-"&amp;L326&amp;"-"&amp;J326&amp;"-"&amp;M326</f>
        <v>X2Pi-7.5-f-0-2</v>
      </c>
      <c r="R326">
        <f>B326+S326</f>
        <v>3479.466144261</v>
      </c>
      <c r="S326">
        <f>_xlfn.IFNA(VLOOKUP(Q326,'MARVEL-X'!A$2:I$1400,7,FALSE),VLOOKUP(Q326,MARVEL!A$2:J$1522,10,FALSE))</f>
        <v>1000.6867442609999</v>
      </c>
      <c r="T326">
        <f>IF(P326=P325,R326+T325,R326)</f>
        <v>3479.466144261</v>
      </c>
      <c r="U326">
        <f>IF(P326=P325,1+U325,1)</f>
        <v>1</v>
      </c>
      <c r="V326" t="str">
        <f t="shared" si="5"/>
        <v/>
      </c>
      <c r="W326" t="str">
        <f>IF(V326="","",IF(ABS(V326-R326)&gt;W$1,ABS(V326-R326),""))</f>
        <v/>
      </c>
      <c r="X326" t="str">
        <f>Y326&amp;"-"&amp;Z326&amp;"-"&amp;AC326&amp;"-"&amp;AD326&amp;"-"&amp;AG326</f>
        <v>6.5-f-X-1-1.5</v>
      </c>
      <c r="Y326">
        <f>F326</f>
        <v>6.5</v>
      </c>
      <c r="Z326" s="2" t="str">
        <f>G326</f>
        <v>f</v>
      </c>
      <c r="AA326">
        <f>_xlfn.IFNA(VLOOKUP(X326,'duo-out'!A$2:Q$5000,5,FALSE),E326+10*(H326-1)+1+_xlfn.IFNA(VLOOKUP(D326,states!A$2:C$10,3,FALSE),1))</f>
        <v>4</v>
      </c>
      <c r="AB326" t="str">
        <f>IF(V326="","",V326)</f>
        <v/>
      </c>
      <c r="AC326" s="2" t="str">
        <f>_xlfn.IFNA(VLOOKUP(D326,states!A$2:C$10,2,FALSE),"XX")</f>
        <v>X</v>
      </c>
      <c r="AD326">
        <f>E326</f>
        <v>1</v>
      </c>
      <c r="AE326">
        <f>_xlfn.IFNA(VLOOKUP(D326,states!A$2:D$10,4,FALSE),0)</f>
        <v>1</v>
      </c>
      <c r="AF326">
        <v>0.5</v>
      </c>
      <c r="AG326">
        <f>IF(AE326=0,AF326,IF(AE326=1,IF(F326=0.5,0.5,IF(H326=1,0.5,1.5)),IF(F326=0.5,0.5,IF(H326=1,2.5,1.5))))</f>
        <v>1.5</v>
      </c>
      <c r="AH326" s="7">
        <f>IF(AC326="XX",0,1/C326^(1/5)*IF(E326=0,100,1)/(E326+1)^(1/4))</f>
        <v>2.4263223583284943</v>
      </c>
    </row>
    <row r="327" spans="1:34">
      <c r="A327">
        <v>1623</v>
      </c>
      <c r="B327" s="1">
        <v>2900.4866999999999</v>
      </c>
      <c r="C327" s="6">
        <v>5.0000000000000001E-3</v>
      </c>
      <c r="D327" t="s">
        <v>0</v>
      </c>
      <c r="E327">
        <v>1</v>
      </c>
      <c r="F327">
        <v>6.5</v>
      </c>
      <c r="G327" t="s">
        <v>2</v>
      </c>
      <c r="H327">
        <v>2</v>
      </c>
      <c r="I327" t="s">
        <v>0</v>
      </c>
      <c r="J327">
        <v>0</v>
      </c>
      <c r="K327">
        <v>5.5</v>
      </c>
      <c r="L327" t="s">
        <v>2</v>
      </c>
      <c r="M327">
        <v>2</v>
      </c>
      <c r="N327" t="s">
        <v>1679</v>
      </c>
      <c r="O327">
        <v>1</v>
      </c>
      <c r="P327" t="str">
        <f>D327&amp;"-"&amp;F327&amp;"-"&amp;G327&amp;"-"&amp;E327&amp;"-"&amp;H327</f>
        <v>X2Pi-6.5-f-1-2</v>
      </c>
      <c r="Q327" t="str">
        <f>I327&amp;"-"&amp;K327&amp;"-"&amp;L327&amp;"-"&amp;J327&amp;"-"&amp;M327</f>
        <v>X2Pi-5.5-f-0-2</v>
      </c>
      <c r="R327">
        <f>B327+S327</f>
        <v>3479.4675855840001</v>
      </c>
      <c r="S327">
        <f>_xlfn.IFNA(VLOOKUP(Q327,'MARVEL-X'!A$2:I$1400,7,FALSE),VLOOKUP(Q327,MARVEL!A$2:J$1522,10,FALSE))</f>
        <v>578.98088558400002</v>
      </c>
      <c r="T327">
        <f>IF(P327=P326,R327+T326,R327)</f>
        <v>6958.933729845</v>
      </c>
      <c r="U327">
        <f>IF(P327=P326,1+U326,1)</f>
        <v>2</v>
      </c>
      <c r="V327" t="str">
        <f t="shared" si="5"/>
        <v/>
      </c>
      <c r="W327" t="str">
        <f>IF(V327="","",IF(ABS(V327-R327)&gt;W$1,ABS(V327-R327),""))</f>
        <v/>
      </c>
      <c r="X327" t="str">
        <f>Y327&amp;"-"&amp;Z327&amp;"-"&amp;AC327&amp;"-"&amp;AD327&amp;"-"&amp;AG327</f>
        <v>6.5-f-X-1-1.5</v>
      </c>
      <c r="Y327">
        <f>F327</f>
        <v>6.5</v>
      </c>
      <c r="Z327" s="2" t="str">
        <f>G327</f>
        <v>f</v>
      </c>
      <c r="AA327">
        <f>_xlfn.IFNA(VLOOKUP(X327,'duo-out'!A$2:Q$5000,5,FALSE),E327+10*(H327-1)+1+_xlfn.IFNA(VLOOKUP(D327,states!A$2:C$10,3,FALSE),1))</f>
        <v>4</v>
      </c>
      <c r="AB327" t="str">
        <f>IF(V327="","",V327)</f>
        <v/>
      </c>
      <c r="AC327" s="2" t="str">
        <f>_xlfn.IFNA(VLOOKUP(D327,states!A$2:C$10,2,FALSE),"XX")</f>
        <v>X</v>
      </c>
      <c r="AD327">
        <f>E327</f>
        <v>1</v>
      </c>
      <c r="AE327">
        <f>_xlfn.IFNA(VLOOKUP(D327,states!A$2:D$10,4,FALSE),0)</f>
        <v>1</v>
      </c>
      <c r="AF327">
        <v>0.5</v>
      </c>
      <c r="AG327">
        <f>IF(AE327=0,AF327,IF(AE327=1,IF(F327=0.5,0.5,IF(H327=1,0.5,1.5)),IF(F327=0.5,0.5,IF(H327=1,2.5,1.5))))</f>
        <v>1.5</v>
      </c>
      <c r="AH327" s="7">
        <f>IF(AC327="XX",0,1/C327^(1/5)*IF(E327=0,100,1)/(E327+1)^(1/4))</f>
        <v>2.4263223583284943</v>
      </c>
    </row>
    <row r="328" spans="1:34">
      <c r="A328">
        <v>1956</v>
      </c>
      <c r="B328" s="1">
        <v>2900.4852000000001</v>
      </c>
      <c r="C328" s="6">
        <v>1E-3</v>
      </c>
      <c r="D328" t="s">
        <v>0</v>
      </c>
      <c r="E328">
        <v>1</v>
      </c>
      <c r="F328">
        <v>6.5</v>
      </c>
      <c r="G328" t="s">
        <v>2</v>
      </c>
      <c r="H328">
        <v>2</v>
      </c>
      <c r="I328" t="s">
        <v>0</v>
      </c>
      <c r="J328">
        <v>0</v>
      </c>
      <c r="K328">
        <v>5.5</v>
      </c>
      <c r="L328" t="s">
        <v>2</v>
      </c>
      <c r="M328">
        <v>2</v>
      </c>
      <c r="N328" t="s">
        <v>2012</v>
      </c>
      <c r="O328">
        <v>1</v>
      </c>
      <c r="P328" t="str">
        <f>D328&amp;"-"&amp;F328&amp;"-"&amp;G328&amp;"-"&amp;E328&amp;"-"&amp;H328</f>
        <v>X2Pi-6.5-f-1-2</v>
      </c>
      <c r="Q328" t="str">
        <f>I328&amp;"-"&amp;K328&amp;"-"&amp;L328&amp;"-"&amp;J328&amp;"-"&amp;M328</f>
        <v>X2Pi-5.5-f-0-2</v>
      </c>
      <c r="R328">
        <f>B328+S328</f>
        <v>3479.4660855840002</v>
      </c>
      <c r="S328">
        <f>_xlfn.IFNA(VLOOKUP(Q328,'MARVEL-X'!A$2:I$1400,7,FALSE),VLOOKUP(Q328,MARVEL!A$2:J$1522,10,FALSE))</f>
        <v>578.98088558400002</v>
      </c>
      <c r="T328">
        <f>IF(P328=P327,R328+T327,R328)</f>
        <v>10438.399815429</v>
      </c>
      <c r="U328">
        <f>IF(P328=P327,1+U327,1)</f>
        <v>3</v>
      </c>
      <c r="V328" t="str">
        <f t="shared" si="5"/>
        <v/>
      </c>
      <c r="W328" t="str">
        <f>IF(V328="","",IF(ABS(V328-R328)&gt;W$1,ABS(V328-R328),""))</f>
        <v/>
      </c>
      <c r="X328" t="str">
        <f>Y328&amp;"-"&amp;Z328&amp;"-"&amp;AC328&amp;"-"&amp;AD328&amp;"-"&amp;AG328</f>
        <v>6.5-f-X-1-1.5</v>
      </c>
      <c r="Y328">
        <f>F328</f>
        <v>6.5</v>
      </c>
      <c r="Z328" s="2" t="str">
        <f>G328</f>
        <v>f</v>
      </c>
      <c r="AA328">
        <f>_xlfn.IFNA(VLOOKUP(X328,'duo-out'!A$2:Q$5000,5,FALSE),E328+10*(H328-1)+1+_xlfn.IFNA(VLOOKUP(D328,states!A$2:C$10,3,FALSE),1))</f>
        <v>4</v>
      </c>
      <c r="AB328" t="str">
        <f>IF(V328="","",V328)</f>
        <v/>
      </c>
      <c r="AC328" s="2" t="str">
        <f>_xlfn.IFNA(VLOOKUP(D328,states!A$2:C$10,2,FALSE),"XX")</f>
        <v>X</v>
      </c>
      <c r="AD328">
        <f>E328</f>
        <v>1</v>
      </c>
      <c r="AE328">
        <f>_xlfn.IFNA(VLOOKUP(D328,states!A$2:D$10,4,FALSE),0)</f>
        <v>1</v>
      </c>
      <c r="AF328">
        <v>0.5</v>
      </c>
      <c r="AG328">
        <f>IF(AE328=0,AF328,IF(AE328=1,IF(F328=0.5,0.5,IF(H328=1,0.5,1.5)),IF(F328=0.5,0.5,IF(H328=1,2.5,1.5))))</f>
        <v>1.5</v>
      </c>
      <c r="AH328" s="7">
        <f>IF(AC328="XX",0,1/C328^(1/5)*IF(E328=0,100,1)/(E328+1)^(1/4))</f>
        <v>3.34766892605235</v>
      </c>
    </row>
    <row r="329" spans="1:34">
      <c r="A329">
        <v>2418</v>
      </c>
      <c r="B329" s="1">
        <v>2705.5419999999999</v>
      </c>
      <c r="C329" s="6">
        <v>0.02</v>
      </c>
      <c r="D329" t="s">
        <v>0</v>
      </c>
      <c r="E329">
        <v>1</v>
      </c>
      <c r="F329">
        <v>6.5</v>
      </c>
      <c r="G329" t="s">
        <v>2</v>
      </c>
      <c r="H329">
        <v>2</v>
      </c>
      <c r="I329" t="s">
        <v>0</v>
      </c>
      <c r="J329">
        <v>0</v>
      </c>
      <c r="K329">
        <v>6.5</v>
      </c>
      <c r="L329" t="s">
        <v>1</v>
      </c>
      <c r="M329">
        <v>2</v>
      </c>
      <c r="N329" t="s">
        <v>2474</v>
      </c>
      <c r="O329">
        <v>1</v>
      </c>
      <c r="P329" t="str">
        <f>D329&amp;"-"&amp;F329&amp;"-"&amp;G329&amp;"-"&amp;E329&amp;"-"&amp;H329</f>
        <v>X2Pi-6.5-f-1-2</v>
      </c>
      <c r="Q329" t="str">
        <f>I329&amp;"-"&amp;K329&amp;"-"&amp;L329&amp;"-"&amp;J329&amp;"-"&amp;M329</f>
        <v>X2Pi-6.5-e-0-2</v>
      </c>
      <c r="R329">
        <f>B329+S329</f>
        <v>3479.4616729019999</v>
      </c>
      <c r="S329">
        <f>_xlfn.IFNA(VLOOKUP(Q329,'MARVEL-X'!A$2:I$1400,7,FALSE),VLOOKUP(Q329,MARVEL!A$2:J$1522,10,FALSE))</f>
        <v>773.919672902</v>
      </c>
      <c r="T329">
        <f>IF(P329=P328,R329+T328,R329)</f>
        <v>13917.861488331</v>
      </c>
      <c r="U329">
        <f>IF(P329=P328,1+U328,1)</f>
        <v>4</v>
      </c>
      <c r="V329">
        <f t="shared" si="5"/>
        <v>3479.46537208275</v>
      </c>
      <c r="W329" t="str">
        <f>IF(V329="","",IF(ABS(V329-R329)&gt;W$1,ABS(V329-R329),""))</f>
        <v/>
      </c>
      <c r="X329" t="str">
        <f>Y329&amp;"-"&amp;Z329&amp;"-"&amp;AC329&amp;"-"&amp;AD329&amp;"-"&amp;AG329</f>
        <v>6.5-f-X-1-1.5</v>
      </c>
      <c r="Y329">
        <f>F329</f>
        <v>6.5</v>
      </c>
      <c r="Z329" s="2" t="str">
        <f>G329</f>
        <v>f</v>
      </c>
      <c r="AA329">
        <f>_xlfn.IFNA(VLOOKUP(X329,'duo-out'!A$2:Q$5000,5,FALSE),E329+10*(H329-1)+1+_xlfn.IFNA(VLOOKUP(D329,states!A$2:C$10,3,FALSE),1))</f>
        <v>4</v>
      </c>
      <c r="AB329">
        <f>IF(V329="","",V329)</f>
        <v>3479.46537208275</v>
      </c>
      <c r="AC329" s="2" t="str">
        <f>_xlfn.IFNA(VLOOKUP(D329,states!A$2:C$10,2,FALSE),"XX")</f>
        <v>X</v>
      </c>
      <c r="AD329">
        <f>E329</f>
        <v>1</v>
      </c>
      <c r="AE329">
        <f>_xlfn.IFNA(VLOOKUP(D329,states!A$2:D$10,4,FALSE),0)</f>
        <v>1</v>
      </c>
      <c r="AF329">
        <v>0.5</v>
      </c>
      <c r="AG329">
        <f>IF(AE329=0,AF329,IF(AE329=1,IF(F329=0.5,0.5,IF(H329=1,0.5,1.5)),IF(F329=0.5,0.5,IF(H329=1,2.5,1.5))))</f>
        <v>1.5</v>
      </c>
      <c r="AH329" s="7">
        <f>IF(AC329="XX",0,1/C329^(1/5)*IF(E329=0,100,1)/(E329+1)^(1/4))</f>
        <v>1.8388084971065388</v>
      </c>
    </row>
    <row r="330" spans="1:34">
      <c r="A330">
        <v>1671</v>
      </c>
      <c r="B330" s="1">
        <v>2747.1779999999999</v>
      </c>
      <c r="C330" s="6">
        <v>5.0000000000000001E-3</v>
      </c>
      <c r="D330" t="s">
        <v>0</v>
      </c>
      <c r="E330">
        <v>2</v>
      </c>
      <c r="F330">
        <v>6.5</v>
      </c>
      <c r="G330" t="s">
        <v>2</v>
      </c>
      <c r="H330">
        <v>1</v>
      </c>
      <c r="I330" t="s">
        <v>0</v>
      </c>
      <c r="J330">
        <v>1</v>
      </c>
      <c r="K330">
        <v>5.5</v>
      </c>
      <c r="L330" t="s">
        <v>2</v>
      </c>
      <c r="M330">
        <v>1</v>
      </c>
      <c r="N330" t="s">
        <v>1727</v>
      </c>
      <c r="O330">
        <v>1</v>
      </c>
      <c r="P330" t="str">
        <f>D330&amp;"-"&amp;F330&amp;"-"&amp;G330&amp;"-"&amp;E330&amp;"-"&amp;H330</f>
        <v>X2Pi-6.5-f-2-1</v>
      </c>
      <c r="Q330" t="str">
        <f>I330&amp;"-"&amp;K330&amp;"-"&amp;L330&amp;"-"&amp;J330&amp;"-"&amp;M330</f>
        <v>X2Pi-5.5-f-1-1</v>
      </c>
      <c r="R330">
        <f>B330+S330</f>
        <v>5875.0233268459997</v>
      </c>
      <c r="S330">
        <f>_xlfn.IFNA(VLOOKUP(Q330,'MARVEL-X'!A$2:I$1400,7,FALSE),VLOOKUP(Q330,MARVEL!A$2:J$1522,10,FALSE))</f>
        <v>3127.8453268459998</v>
      </c>
      <c r="T330">
        <f>IF(P330=P329,R330+T329,R330)</f>
        <v>5875.0233268459997</v>
      </c>
      <c r="U330">
        <f>IF(P330=P329,1+U329,1)</f>
        <v>1</v>
      </c>
      <c r="V330" t="str">
        <f t="shared" si="5"/>
        <v/>
      </c>
      <c r="W330" t="str">
        <f>IF(V330="","",IF(ABS(V330-R330)&gt;W$1,ABS(V330-R330),""))</f>
        <v/>
      </c>
      <c r="X330" t="str">
        <f>Y330&amp;"-"&amp;Z330&amp;"-"&amp;AC330&amp;"-"&amp;AD330&amp;"-"&amp;AG330</f>
        <v>6.5-f-X-2-0.5</v>
      </c>
      <c r="Y330">
        <f>F330</f>
        <v>6.5</v>
      </c>
      <c r="Z330" s="2" t="str">
        <f>G330</f>
        <v>f</v>
      </c>
      <c r="AA330">
        <f>_xlfn.IFNA(VLOOKUP(X330,'duo-out'!A$2:Q$5000,5,FALSE),E330+10*(H330-1)+1+_xlfn.IFNA(VLOOKUP(D330,states!A$2:C$10,3,FALSE),1))</f>
        <v>6</v>
      </c>
      <c r="AB330" t="str">
        <f>IF(V330="","",V330)</f>
        <v/>
      </c>
      <c r="AC330" s="2" t="str">
        <f>_xlfn.IFNA(VLOOKUP(D330,states!A$2:C$10,2,FALSE),"XX")</f>
        <v>X</v>
      </c>
      <c r="AD330">
        <f>E330</f>
        <v>2</v>
      </c>
      <c r="AE330">
        <f>_xlfn.IFNA(VLOOKUP(D330,states!A$2:D$10,4,FALSE),0)</f>
        <v>1</v>
      </c>
      <c r="AF330">
        <v>0.5</v>
      </c>
      <c r="AG330">
        <f>IF(AE330=0,AF330,IF(AE330=1,IF(F330=0.5,0.5,IF(H330=1,0.5,1.5)),IF(F330=0.5,0.5,IF(H330=1,2.5,1.5))))</f>
        <v>0.5</v>
      </c>
      <c r="AH330" s="7">
        <f>IF(AC330="XX",0,1/C330^(1/5)*IF(E330=0,100,1)/(E330+1)^(1/4))</f>
        <v>2.1924297443889911</v>
      </c>
    </row>
    <row r="331" spans="1:34">
      <c r="A331">
        <v>1705</v>
      </c>
      <c r="B331" s="1">
        <v>2395.9405000000002</v>
      </c>
      <c r="C331" s="6">
        <v>5.0000000000000001E-3</v>
      </c>
      <c r="D331" t="s">
        <v>0</v>
      </c>
      <c r="E331">
        <v>2</v>
      </c>
      <c r="F331">
        <v>6.5</v>
      </c>
      <c r="G331" t="s">
        <v>2</v>
      </c>
      <c r="H331">
        <v>1</v>
      </c>
      <c r="I331" t="s">
        <v>0</v>
      </c>
      <c r="J331">
        <v>1</v>
      </c>
      <c r="K331">
        <v>7.5</v>
      </c>
      <c r="L331" t="s">
        <v>2</v>
      </c>
      <c r="M331">
        <v>1</v>
      </c>
      <c r="N331" t="s">
        <v>1761</v>
      </c>
      <c r="O331">
        <v>1</v>
      </c>
      <c r="P331" t="str">
        <f>D331&amp;"-"&amp;F331&amp;"-"&amp;G331&amp;"-"&amp;E331&amp;"-"&amp;H331</f>
        <v>X2Pi-6.5-f-2-1</v>
      </c>
      <c r="Q331" t="str">
        <f>I331&amp;"-"&amp;K331&amp;"-"&amp;L331&amp;"-"&amp;J331&amp;"-"&amp;M331</f>
        <v>X2Pi-7.5-f-1-1</v>
      </c>
      <c r="R331">
        <f>B331+S331</f>
        <v>5875.0249958960003</v>
      </c>
      <c r="S331">
        <f>_xlfn.IFNA(VLOOKUP(Q331,'MARVEL-X'!A$2:I$1400,7,FALSE),VLOOKUP(Q331,MARVEL!A$2:J$1522,10,FALSE))</f>
        <v>3479.0844958960001</v>
      </c>
      <c r="T331">
        <f>IF(P331=P330,R331+T330,R331)</f>
        <v>11750.048322742001</v>
      </c>
      <c r="U331">
        <f>IF(P331=P330,1+U330,1)</f>
        <v>2</v>
      </c>
      <c r="V331">
        <f t="shared" si="5"/>
        <v>5875.0241613710004</v>
      </c>
      <c r="W331" t="str">
        <f>IF(V331="","",IF(ABS(V331-R331)&gt;W$1,ABS(V331-R331),""))</f>
        <v/>
      </c>
      <c r="X331" t="str">
        <f>Y331&amp;"-"&amp;Z331&amp;"-"&amp;AC331&amp;"-"&amp;AD331&amp;"-"&amp;AG331</f>
        <v>6.5-f-X-2-0.5</v>
      </c>
      <c r="Y331">
        <f>F331</f>
        <v>6.5</v>
      </c>
      <c r="Z331" s="2" t="str">
        <f>G331</f>
        <v>f</v>
      </c>
      <c r="AA331">
        <f>_xlfn.IFNA(VLOOKUP(X331,'duo-out'!A$2:Q$5000,5,FALSE),E331+10*(H331-1)+1+_xlfn.IFNA(VLOOKUP(D331,states!A$2:C$10,3,FALSE),1))</f>
        <v>6</v>
      </c>
      <c r="AB331">
        <f>IF(V331="","",V331)</f>
        <v>5875.0241613710004</v>
      </c>
      <c r="AC331" s="2" t="str">
        <f>_xlfn.IFNA(VLOOKUP(D331,states!A$2:C$10,2,FALSE),"XX")</f>
        <v>X</v>
      </c>
      <c r="AD331">
        <f>E331</f>
        <v>2</v>
      </c>
      <c r="AE331">
        <f>_xlfn.IFNA(VLOOKUP(D331,states!A$2:D$10,4,FALSE),0)</f>
        <v>1</v>
      </c>
      <c r="AF331">
        <v>0.5</v>
      </c>
      <c r="AG331">
        <f>IF(AE331=0,AF331,IF(AE331=1,IF(F331=0.5,0.5,IF(H331=1,0.5,1.5)),IF(F331=0.5,0.5,IF(H331=1,2.5,1.5))))</f>
        <v>0.5</v>
      </c>
      <c r="AH331" s="7">
        <f>IF(AC331="XX",0,1/C331^(1/5)*IF(E331=0,100,1)/(E331+1)^(1/4))</f>
        <v>2.1924297443889911</v>
      </c>
    </row>
    <row r="332" spans="1:34">
      <c r="A332">
        <v>2180</v>
      </c>
      <c r="B332" s="1">
        <v>2361.4349999999999</v>
      </c>
      <c r="C332" s="6">
        <v>1.1220000000000001E-2</v>
      </c>
      <c r="D332" t="s">
        <v>0</v>
      </c>
      <c r="E332">
        <v>2</v>
      </c>
      <c r="F332">
        <v>6.5</v>
      </c>
      <c r="G332" t="s">
        <v>2</v>
      </c>
      <c r="H332">
        <v>2</v>
      </c>
      <c r="I332" t="s">
        <v>0</v>
      </c>
      <c r="J332">
        <v>1</v>
      </c>
      <c r="K332">
        <v>7.5</v>
      </c>
      <c r="L332" t="s">
        <v>2</v>
      </c>
      <c r="M332">
        <v>2</v>
      </c>
      <c r="N332" t="s">
        <v>2236</v>
      </c>
      <c r="O332">
        <v>1</v>
      </c>
      <c r="P332" t="str">
        <f>D332&amp;"-"&amp;F332&amp;"-"&amp;G332&amp;"-"&amp;E332&amp;"-"&amp;H332</f>
        <v>X2Pi-6.5-f-2-2</v>
      </c>
      <c r="Q332" t="str">
        <f>I332&amp;"-"&amp;K332&amp;"-"&amp;L332&amp;"-"&amp;J332&amp;"-"&amp;M332</f>
        <v>X2Pi-7.5-f-1-2</v>
      </c>
      <c r="R332">
        <f>B332+S332</f>
        <v>6056.9938446020005</v>
      </c>
      <c r="S332">
        <f>_xlfn.IFNA(VLOOKUP(Q332,'MARVEL-X'!A$2:I$1400,7,FALSE),VLOOKUP(Q332,MARVEL!A$2:J$1522,10,FALSE))</f>
        <v>3695.5588446020001</v>
      </c>
      <c r="T332">
        <f>IF(P332=P331,R332+T331,R332)</f>
        <v>6056.9938446020005</v>
      </c>
      <c r="U332">
        <f>IF(P332=P331,1+U331,1)</f>
        <v>1</v>
      </c>
      <c r="V332" t="str">
        <f t="shared" si="5"/>
        <v/>
      </c>
      <c r="W332" t="str">
        <f>IF(V332="","",IF(ABS(V332-R332)&gt;W$1,ABS(V332-R332),""))</f>
        <v/>
      </c>
      <c r="X332" t="str">
        <f>Y332&amp;"-"&amp;Z332&amp;"-"&amp;AC332&amp;"-"&amp;AD332&amp;"-"&amp;AG332</f>
        <v>6.5-f-X-2-1.5</v>
      </c>
      <c r="Y332">
        <f>F332</f>
        <v>6.5</v>
      </c>
      <c r="Z332" s="2" t="str">
        <f>G332</f>
        <v>f</v>
      </c>
      <c r="AA332">
        <f>_xlfn.IFNA(VLOOKUP(X332,'duo-out'!A$2:Q$5000,5,FALSE),E332+10*(H332-1)+1+_xlfn.IFNA(VLOOKUP(D332,states!A$2:C$10,3,FALSE),1))</f>
        <v>7</v>
      </c>
      <c r="AB332" t="str">
        <f>IF(V332="","",V332)</f>
        <v/>
      </c>
      <c r="AC332" s="2" t="str">
        <f>_xlfn.IFNA(VLOOKUP(D332,states!A$2:C$10,2,FALSE),"XX")</f>
        <v>X</v>
      </c>
      <c r="AD332">
        <f>E332</f>
        <v>2</v>
      </c>
      <c r="AE332">
        <f>_xlfn.IFNA(VLOOKUP(D332,states!A$2:D$10,4,FALSE),0)</f>
        <v>1</v>
      </c>
      <c r="AF332">
        <v>0.5</v>
      </c>
      <c r="AG332">
        <f>IF(AE332=0,AF332,IF(AE332=1,IF(F332=0.5,0.5,IF(H332=1,0.5,1.5)),IF(F332=0.5,0.5,IF(H332=1,2.5,1.5))))</f>
        <v>1.5</v>
      </c>
      <c r="AH332" s="7">
        <f>IF(AC332="XX",0,1/C332^(1/5)*IF(E332=0,100,1)/(E332+1)^(1/4))</f>
        <v>1.8651815675476395</v>
      </c>
    </row>
    <row r="333" spans="1:34">
      <c r="A333">
        <v>1690</v>
      </c>
      <c r="B333" s="1">
        <v>2767.2766999999999</v>
      </c>
      <c r="C333" s="6">
        <v>5.0000000000000001E-3</v>
      </c>
      <c r="D333" t="s">
        <v>0</v>
      </c>
      <c r="E333">
        <v>2</v>
      </c>
      <c r="F333">
        <v>6.5</v>
      </c>
      <c r="G333" t="s">
        <v>2</v>
      </c>
      <c r="H333">
        <v>2</v>
      </c>
      <c r="I333" t="s">
        <v>0</v>
      </c>
      <c r="J333">
        <v>1</v>
      </c>
      <c r="K333">
        <v>5.5</v>
      </c>
      <c r="L333" t="s">
        <v>2</v>
      </c>
      <c r="M333">
        <v>2</v>
      </c>
      <c r="N333" t="s">
        <v>1746</v>
      </c>
      <c r="O333">
        <v>1</v>
      </c>
      <c r="P333" t="str">
        <f>D333&amp;"-"&amp;F333&amp;"-"&amp;G333&amp;"-"&amp;E333&amp;"-"&amp;H333</f>
        <v>X2Pi-6.5-f-2-2</v>
      </c>
      <c r="Q333" t="str">
        <f>I333&amp;"-"&amp;K333&amp;"-"&amp;L333&amp;"-"&amp;J333&amp;"-"&amp;M333</f>
        <v>X2Pi-5.5-f-1-2</v>
      </c>
      <c r="R333">
        <f>B333+S333</f>
        <v>6056.9994752019993</v>
      </c>
      <c r="S333">
        <f>_xlfn.IFNA(VLOOKUP(Q333,'MARVEL-X'!A$2:I$1400,7,FALSE),VLOOKUP(Q333,MARVEL!A$2:J$1522,10,FALSE))</f>
        <v>3289.7227752019999</v>
      </c>
      <c r="T333">
        <f>IF(P333=P332,R333+T332,R333)</f>
        <v>12113.993319804</v>
      </c>
      <c r="U333">
        <f>IF(P333=P332,1+U332,1)</f>
        <v>2</v>
      </c>
      <c r="V333">
        <f t="shared" si="5"/>
        <v>6056.9966599019999</v>
      </c>
      <c r="W333" t="str">
        <f>IF(V333="","",IF(ABS(V333-R333)&gt;W$1,ABS(V333-R333),""))</f>
        <v/>
      </c>
      <c r="X333" t="str">
        <f>Y333&amp;"-"&amp;Z333&amp;"-"&amp;AC333&amp;"-"&amp;AD333&amp;"-"&amp;AG333</f>
        <v>6.5-f-X-2-1.5</v>
      </c>
      <c r="Y333">
        <f>F333</f>
        <v>6.5</v>
      </c>
      <c r="Z333" s="2" t="str">
        <f>G333</f>
        <v>f</v>
      </c>
      <c r="AA333">
        <f>_xlfn.IFNA(VLOOKUP(X333,'duo-out'!A$2:Q$5000,5,FALSE),E333+10*(H333-1)+1+_xlfn.IFNA(VLOOKUP(D333,states!A$2:C$10,3,FALSE),1))</f>
        <v>7</v>
      </c>
      <c r="AB333">
        <f>IF(V333="","",V333)</f>
        <v>6056.9966599019999</v>
      </c>
      <c r="AC333" s="2" t="str">
        <f>_xlfn.IFNA(VLOOKUP(D333,states!A$2:C$10,2,FALSE),"XX")</f>
        <v>X</v>
      </c>
      <c r="AD333">
        <f>E333</f>
        <v>2</v>
      </c>
      <c r="AE333">
        <f>_xlfn.IFNA(VLOOKUP(D333,states!A$2:D$10,4,FALSE),0)</f>
        <v>1</v>
      </c>
      <c r="AF333">
        <v>0.5</v>
      </c>
      <c r="AG333">
        <f>IF(AE333=0,AF333,IF(AE333=1,IF(F333=0.5,0.5,IF(H333=1,0.5,1.5)),IF(F333=0.5,0.5,IF(H333=1,2.5,1.5))))</f>
        <v>1.5</v>
      </c>
      <c r="AH333" s="7">
        <f>IF(AC333="XX",0,1/C333^(1/5)*IF(E333=0,100,1)/(E333+1)^(1/4))</f>
        <v>2.1924297443889911</v>
      </c>
    </row>
    <row r="334" spans="1:34">
      <c r="A334">
        <v>1729</v>
      </c>
      <c r="B334" s="1">
        <v>2616.4308000000001</v>
      </c>
      <c r="C334" s="6">
        <v>5.0000000000000001E-3</v>
      </c>
      <c r="D334" t="s">
        <v>0</v>
      </c>
      <c r="E334">
        <v>3</v>
      </c>
      <c r="F334">
        <v>6.5</v>
      </c>
      <c r="G334" t="s">
        <v>2</v>
      </c>
      <c r="H334">
        <v>1</v>
      </c>
      <c r="I334" t="s">
        <v>0</v>
      </c>
      <c r="J334">
        <v>2</v>
      </c>
      <c r="K334">
        <v>5.5</v>
      </c>
      <c r="L334" t="s">
        <v>2</v>
      </c>
      <c r="M334">
        <v>1</v>
      </c>
      <c r="N334" t="s">
        <v>1785</v>
      </c>
      <c r="O334">
        <v>1</v>
      </c>
      <c r="P334" t="str">
        <f>D334&amp;"-"&amp;F334&amp;"-"&amp;G334&amp;"-"&amp;E334&amp;"-"&amp;H334</f>
        <v>X2Pi-6.5-f-3-1</v>
      </c>
      <c r="Q334" t="str">
        <f>I334&amp;"-"&amp;K334&amp;"-"&amp;L334&amp;"-"&amp;J334&amp;"-"&amp;M334</f>
        <v>X2Pi-5.5-f-2-1</v>
      </c>
      <c r="R334">
        <f>B334+S334</f>
        <v>8335.4159980610002</v>
      </c>
      <c r="S334">
        <f>_xlfn.IFNA(VLOOKUP(Q334,'MARVEL-X'!A$2:I$1400,7,FALSE),VLOOKUP(Q334,MARVEL!A$2:J$1522,10,FALSE))</f>
        <v>5718.9851980610001</v>
      </c>
      <c r="T334">
        <f>IF(P334=P333,R334+T333,R334)</f>
        <v>8335.4159980610002</v>
      </c>
      <c r="U334">
        <f>IF(P334=P333,1+U333,1)</f>
        <v>1</v>
      </c>
      <c r="V334" t="str">
        <f t="shared" si="5"/>
        <v/>
      </c>
      <c r="W334" t="str">
        <f>IF(V334="","",IF(ABS(V334-R334)&gt;W$1,ABS(V334-R334),""))</f>
        <v/>
      </c>
      <c r="X334" t="str">
        <f>Y334&amp;"-"&amp;Z334&amp;"-"&amp;AC334&amp;"-"&amp;AD334&amp;"-"&amp;AG334</f>
        <v>6.5-f-X-3-0.5</v>
      </c>
      <c r="Y334">
        <f>F334</f>
        <v>6.5</v>
      </c>
      <c r="Z334" s="2" t="str">
        <f>G334</f>
        <v>f</v>
      </c>
      <c r="AA334">
        <f>_xlfn.IFNA(VLOOKUP(X334,'duo-out'!A$2:Q$5000,5,FALSE),E334+10*(H334-1)+1+_xlfn.IFNA(VLOOKUP(D334,states!A$2:C$10,3,FALSE),1))</f>
        <v>11</v>
      </c>
      <c r="AB334" t="str">
        <f>IF(V334="","",V334)</f>
        <v/>
      </c>
      <c r="AC334" s="2" t="str">
        <f>_xlfn.IFNA(VLOOKUP(D334,states!A$2:C$10,2,FALSE),"XX")</f>
        <v>X</v>
      </c>
      <c r="AD334">
        <f>E334</f>
        <v>3</v>
      </c>
      <c r="AE334">
        <f>_xlfn.IFNA(VLOOKUP(D334,states!A$2:D$10,4,FALSE),0)</f>
        <v>1</v>
      </c>
      <c r="AF334">
        <v>0.5</v>
      </c>
      <c r="AG334">
        <f>IF(AE334=0,AF334,IF(AE334=1,IF(F334=0.5,0.5,IF(H334=1,0.5,1.5)),IF(F334=0.5,0.5,IF(H334=1,2.5,1.5))))</f>
        <v>0.5</v>
      </c>
      <c r="AH334" s="7">
        <f>IF(AC334="XX",0,1/C334^(1/5)*IF(E334=0,100,1)/(E334+1)^(1/4))</f>
        <v>2.0402857733683697</v>
      </c>
    </row>
    <row r="335" spans="1:34">
      <c r="A335">
        <v>2483</v>
      </c>
      <c r="B335" s="1">
        <v>2278.7959999999998</v>
      </c>
      <c r="C335" s="6">
        <v>0.02</v>
      </c>
      <c r="D335" t="s">
        <v>0</v>
      </c>
      <c r="E335">
        <v>3</v>
      </c>
      <c r="F335">
        <v>6.5</v>
      </c>
      <c r="G335" t="s">
        <v>2</v>
      </c>
      <c r="H335">
        <v>1</v>
      </c>
      <c r="I335" t="s">
        <v>0</v>
      </c>
      <c r="J335">
        <v>2</v>
      </c>
      <c r="K335">
        <v>7.5</v>
      </c>
      <c r="L335" t="s">
        <v>2</v>
      </c>
      <c r="M335">
        <v>1</v>
      </c>
      <c r="N335" t="s">
        <v>2539</v>
      </c>
      <c r="O335">
        <v>1</v>
      </c>
      <c r="P335" t="str">
        <f>D335&amp;"-"&amp;F335&amp;"-"&amp;G335&amp;"-"&amp;E335&amp;"-"&amp;H335</f>
        <v>X2Pi-6.5-f-3-1</v>
      </c>
      <c r="Q335" t="str">
        <f>I335&amp;"-"&amp;K335&amp;"-"&amp;L335&amp;"-"&amp;J335&amp;"-"&amp;M335</f>
        <v>X2Pi-7.5-f-2-1</v>
      </c>
      <c r="R335">
        <f>B335+S335</f>
        <v>8335.4207804920006</v>
      </c>
      <c r="S335">
        <f>_xlfn.IFNA(VLOOKUP(Q335,'MARVEL-X'!A$2:I$1400,7,FALSE),VLOOKUP(Q335,MARVEL!A$2:J$1522,10,FALSE))</f>
        <v>6056.6247804920004</v>
      </c>
      <c r="T335">
        <f>IF(P335=P334,R335+T334,R335)</f>
        <v>16670.836778552999</v>
      </c>
      <c r="U335">
        <f>IF(P335=P334,1+U334,1)</f>
        <v>2</v>
      </c>
      <c r="V335">
        <f t="shared" si="5"/>
        <v>8335.4183892764995</v>
      </c>
      <c r="W335" t="str">
        <f>IF(V335="","",IF(ABS(V335-R335)&gt;W$1,ABS(V335-R335),""))</f>
        <v/>
      </c>
      <c r="X335" t="str">
        <f>Y335&amp;"-"&amp;Z335&amp;"-"&amp;AC335&amp;"-"&amp;AD335&amp;"-"&amp;AG335</f>
        <v>6.5-f-X-3-0.5</v>
      </c>
      <c r="Y335">
        <f>F335</f>
        <v>6.5</v>
      </c>
      <c r="Z335" s="2" t="str">
        <f>G335</f>
        <v>f</v>
      </c>
      <c r="AA335">
        <f>_xlfn.IFNA(VLOOKUP(X335,'duo-out'!A$2:Q$5000,5,FALSE),E335+10*(H335-1)+1+_xlfn.IFNA(VLOOKUP(D335,states!A$2:C$10,3,FALSE),1))</f>
        <v>11</v>
      </c>
      <c r="AB335">
        <f>IF(V335="","",V335)</f>
        <v>8335.4183892764995</v>
      </c>
      <c r="AC335" s="2" t="str">
        <f>_xlfn.IFNA(VLOOKUP(D335,states!A$2:C$10,2,FALSE),"XX")</f>
        <v>X</v>
      </c>
      <c r="AD335">
        <f>E335</f>
        <v>3</v>
      </c>
      <c r="AE335">
        <f>_xlfn.IFNA(VLOOKUP(D335,states!A$2:D$10,4,FALSE),0)</f>
        <v>1</v>
      </c>
      <c r="AF335">
        <v>0.5</v>
      </c>
      <c r="AG335">
        <f>IF(AE335=0,AF335,IF(AE335=1,IF(F335=0.5,0.5,IF(H335=1,0.5,1.5)),IF(F335=0.5,0.5,IF(H335=1,2.5,1.5))))</f>
        <v>0.5</v>
      </c>
      <c r="AH335" s="7">
        <f>IF(AC335="XX",0,1/C335^(1/5)*IF(E335=0,100,1)/(E335+1)^(1/4))</f>
        <v>1.5462474735549587</v>
      </c>
    </row>
    <row r="336" spans="1:34">
      <c r="A336">
        <v>1743</v>
      </c>
      <c r="B336" s="1">
        <v>2635.5158000000001</v>
      </c>
      <c r="C336" s="6">
        <v>5.0000000000000001E-3</v>
      </c>
      <c r="D336" t="s">
        <v>0</v>
      </c>
      <c r="E336">
        <v>3</v>
      </c>
      <c r="F336">
        <v>6.5</v>
      </c>
      <c r="G336" t="s">
        <v>2</v>
      </c>
      <c r="H336">
        <v>2</v>
      </c>
      <c r="I336" t="s">
        <v>0</v>
      </c>
      <c r="J336">
        <v>2</v>
      </c>
      <c r="K336">
        <v>5.5</v>
      </c>
      <c r="L336" t="s">
        <v>2</v>
      </c>
      <c r="M336">
        <v>2</v>
      </c>
      <c r="N336" t="s">
        <v>1799</v>
      </c>
      <c r="O336">
        <v>1</v>
      </c>
      <c r="P336" t="str">
        <f>D336&amp;"-"&amp;F336&amp;"-"&amp;G336&amp;"-"&amp;E336&amp;"-"&amp;H336</f>
        <v>X2Pi-6.5-f-3-2</v>
      </c>
      <c r="Q336" t="str">
        <f>I336&amp;"-"&amp;K336&amp;"-"&amp;L336&amp;"-"&amp;J336&amp;"-"&amp;M336</f>
        <v>X2Pi-5.5-f-2-2</v>
      </c>
      <c r="R336">
        <f>B336+S336</f>
        <v>8510.1293902610014</v>
      </c>
      <c r="S336">
        <f>_xlfn.IFNA(VLOOKUP(Q336,'MARVEL-X'!A$2:I$1400,7,FALSE),VLOOKUP(Q336,MARVEL!A$2:J$1522,10,FALSE))</f>
        <v>5874.6135902610004</v>
      </c>
      <c r="T336">
        <f>IF(P336=P335,R336+T335,R336)</f>
        <v>8510.1293902610014</v>
      </c>
      <c r="U336">
        <f>IF(P336=P335,1+U335,1)</f>
        <v>1</v>
      </c>
      <c r="V336" t="str">
        <f t="shared" si="5"/>
        <v/>
      </c>
      <c r="W336" t="str">
        <f>IF(V336="","",IF(ABS(V336-R336)&gt;W$1,ABS(V336-R336),""))</f>
        <v/>
      </c>
      <c r="X336" t="str">
        <f>Y336&amp;"-"&amp;Z336&amp;"-"&amp;AC336&amp;"-"&amp;AD336&amp;"-"&amp;AG336</f>
        <v>6.5-f-X-3-1.5</v>
      </c>
      <c r="Y336">
        <f>F336</f>
        <v>6.5</v>
      </c>
      <c r="Z336" s="2" t="str">
        <f>G336</f>
        <v>f</v>
      </c>
      <c r="AA336">
        <f>_xlfn.IFNA(VLOOKUP(X336,'duo-out'!A$2:Q$5000,5,FALSE),E336+10*(H336-1)+1+_xlfn.IFNA(VLOOKUP(D336,states!A$2:C$10,3,FALSE),1))</f>
        <v>12</v>
      </c>
      <c r="AB336" t="str">
        <f>IF(V336="","",V336)</f>
        <v/>
      </c>
      <c r="AC336" s="2" t="str">
        <f>_xlfn.IFNA(VLOOKUP(D336,states!A$2:C$10,2,FALSE),"XX")</f>
        <v>X</v>
      </c>
      <c r="AD336">
        <f>E336</f>
        <v>3</v>
      </c>
      <c r="AE336">
        <f>_xlfn.IFNA(VLOOKUP(D336,states!A$2:D$10,4,FALSE),0)</f>
        <v>1</v>
      </c>
      <c r="AF336">
        <v>0.5</v>
      </c>
      <c r="AG336">
        <f>IF(AE336=0,AF336,IF(AE336=1,IF(F336=0.5,0.5,IF(H336=1,0.5,1.5)),IF(F336=0.5,0.5,IF(H336=1,2.5,1.5))))</f>
        <v>1.5</v>
      </c>
      <c r="AH336" s="7">
        <f>IF(AC336="XX",0,1/C336^(1/5)*IF(E336=0,100,1)/(E336+1)^(1/4))</f>
        <v>2.0402857733683697</v>
      </c>
    </row>
    <row r="337" spans="1:34">
      <c r="A337">
        <v>2505</v>
      </c>
      <c r="B337" s="1">
        <v>2455.1660000000002</v>
      </c>
      <c r="C337" s="6">
        <v>0.02</v>
      </c>
      <c r="D337" t="s">
        <v>0</v>
      </c>
      <c r="E337">
        <v>3</v>
      </c>
      <c r="F337">
        <v>6.5</v>
      </c>
      <c r="G337" t="s">
        <v>2</v>
      </c>
      <c r="H337">
        <v>2</v>
      </c>
      <c r="I337" t="s">
        <v>0</v>
      </c>
      <c r="J337">
        <v>2</v>
      </c>
      <c r="K337">
        <v>6.5</v>
      </c>
      <c r="L337" t="s">
        <v>1</v>
      </c>
      <c r="M337">
        <v>2</v>
      </c>
      <c r="N337" t="s">
        <v>2561</v>
      </c>
      <c r="O337">
        <v>1</v>
      </c>
      <c r="P337" t="str">
        <f>D337&amp;"-"&amp;F337&amp;"-"&amp;G337&amp;"-"&amp;E337&amp;"-"&amp;H337</f>
        <v>X2Pi-6.5-f-3-2</v>
      </c>
      <c r="Q337" t="str">
        <f>I337&amp;"-"&amp;K337&amp;"-"&amp;L337&amp;"-"&amp;J337&amp;"-"&amp;M337</f>
        <v>X2Pi-6.5-e-2-2</v>
      </c>
      <c r="R337">
        <f>B337+S337</f>
        <v>8510.1149590099994</v>
      </c>
      <c r="S337">
        <f>_xlfn.IFNA(VLOOKUP(Q337,'MARVEL-X'!A$2:I$1400,7,FALSE),VLOOKUP(Q337,MARVEL!A$2:J$1522,10,FALSE))</f>
        <v>6054.9489590100002</v>
      </c>
      <c r="T337">
        <f>IF(P337=P336,R337+T336,R337)</f>
        <v>17020.244349271001</v>
      </c>
      <c r="U337">
        <f>IF(P337=P336,1+U336,1)</f>
        <v>2</v>
      </c>
      <c r="V337" t="str">
        <f t="shared" si="5"/>
        <v/>
      </c>
      <c r="W337" t="str">
        <f>IF(V337="","",IF(ABS(V337-R337)&gt;W$1,ABS(V337-R337),""))</f>
        <v/>
      </c>
      <c r="X337" t="str">
        <f>Y337&amp;"-"&amp;Z337&amp;"-"&amp;AC337&amp;"-"&amp;AD337&amp;"-"&amp;AG337</f>
        <v>6.5-f-X-3-1.5</v>
      </c>
      <c r="Y337">
        <f>F337</f>
        <v>6.5</v>
      </c>
      <c r="Z337" s="2" t="str">
        <f>G337</f>
        <v>f</v>
      </c>
      <c r="AA337">
        <f>_xlfn.IFNA(VLOOKUP(X337,'duo-out'!A$2:Q$5000,5,FALSE),E337+10*(H337-1)+1+_xlfn.IFNA(VLOOKUP(D337,states!A$2:C$10,3,FALSE),1))</f>
        <v>12</v>
      </c>
      <c r="AB337" t="str">
        <f>IF(V337="","",V337)</f>
        <v/>
      </c>
      <c r="AC337" s="2" t="str">
        <f>_xlfn.IFNA(VLOOKUP(D337,states!A$2:C$10,2,FALSE),"XX")</f>
        <v>X</v>
      </c>
      <c r="AD337">
        <f>E337</f>
        <v>3</v>
      </c>
      <c r="AE337">
        <f>_xlfn.IFNA(VLOOKUP(D337,states!A$2:D$10,4,FALSE),0)</f>
        <v>1</v>
      </c>
      <c r="AF337">
        <v>0.5</v>
      </c>
      <c r="AG337">
        <f>IF(AE337=0,AF337,IF(AE337=1,IF(F337=0.5,0.5,IF(H337=1,0.5,1.5)),IF(F337=0.5,0.5,IF(H337=1,2.5,1.5))))</f>
        <v>1.5</v>
      </c>
      <c r="AH337" s="7">
        <f>IF(AC337="XX",0,1/C337^(1/5)*IF(E337=0,100,1)/(E337+1)^(1/4))</f>
        <v>1.5462474735549587</v>
      </c>
    </row>
    <row r="338" spans="1:34">
      <c r="A338">
        <v>2490</v>
      </c>
      <c r="B338" s="1">
        <v>2245.42</v>
      </c>
      <c r="C338" s="6">
        <v>0.02</v>
      </c>
      <c r="D338" t="s">
        <v>0</v>
      </c>
      <c r="E338">
        <v>3</v>
      </c>
      <c r="F338">
        <v>6.5</v>
      </c>
      <c r="G338" t="s">
        <v>2</v>
      </c>
      <c r="H338">
        <v>2</v>
      </c>
      <c r="I338" t="s">
        <v>0</v>
      </c>
      <c r="J338">
        <v>2</v>
      </c>
      <c r="K338">
        <v>7.5</v>
      </c>
      <c r="L338" t="s">
        <v>2</v>
      </c>
      <c r="M338">
        <v>2</v>
      </c>
      <c r="N338" t="s">
        <v>2546</v>
      </c>
      <c r="O338">
        <v>1</v>
      </c>
      <c r="P338" t="str">
        <f>D338&amp;"-"&amp;F338&amp;"-"&amp;G338&amp;"-"&amp;E338&amp;"-"&amp;H338</f>
        <v>X2Pi-6.5-f-3-2</v>
      </c>
      <c r="Q338" t="str">
        <f>I338&amp;"-"&amp;K338&amp;"-"&amp;L338&amp;"-"&amp;J338&amp;"-"&amp;M338</f>
        <v>X2Pi-7.5-f-2-2</v>
      </c>
      <c r="R338">
        <f>B338+S338</f>
        <v>8510.1286033270007</v>
      </c>
      <c r="S338">
        <f>_xlfn.IFNA(VLOOKUP(Q338,'MARVEL-X'!A$2:I$1400,7,FALSE),VLOOKUP(Q338,MARVEL!A$2:J$1522,10,FALSE))</f>
        <v>6264.7086033269998</v>
      </c>
      <c r="T338">
        <f>IF(P338=P337,R338+T337,R338)</f>
        <v>25530.372952598002</v>
      </c>
      <c r="U338">
        <f>IF(P338=P337,1+U337,1)</f>
        <v>3</v>
      </c>
      <c r="V338">
        <f t="shared" si="5"/>
        <v>8510.1243175326672</v>
      </c>
      <c r="W338" t="str">
        <f>IF(V338="","",IF(ABS(V338-R338)&gt;W$1,ABS(V338-R338),""))</f>
        <v/>
      </c>
      <c r="X338" t="str">
        <f>Y338&amp;"-"&amp;Z338&amp;"-"&amp;AC338&amp;"-"&amp;AD338&amp;"-"&amp;AG338</f>
        <v>6.5-f-X-3-1.5</v>
      </c>
      <c r="Y338">
        <f>F338</f>
        <v>6.5</v>
      </c>
      <c r="Z338" s="2" t="str">
        <f>G338</f>
        <v>f</v>
      </c>
      <c r="AA338">
        <f>_xlfn.IFNA(VLOOKUP(X338,'duo-out'!A$2:Q$5000,5,FALSE),E338+10*(H338-1)+1+_xlfn.IFNA(VLOOKUP(D338,states!A$2:C$10,3,FALSE),1))</f>
        <v>12</v>
      </c>
      <c r="AB338">
        <f>IF(V338="","",V338)</f>
        <v>8510.1243175326672</v>
      </c>
      <c r="AC338" s="2" t="str">
        <f>_xlfn.IFNA(VLOOKUP(D338,states!A$2:C$10,2,FALSE),"XX")</f>
        <v>X</v>
      </c>
      <c r="AD338">
        <f>E338</f>
        <v>3</v>
      </c>
      <c r="AE338">
        <f>_xlfn.IFNA(VLOOKUP(D338,states!A$2:D$10,4,FALSE),0)</f>
        <v>1</v>
      </c>
      <c r="AF338">
        <v>0.5</v>
      </c>
      <c r="AG338">
        <f>IF(AE338=0,AF338,IF(AE338=1,IF(F338=0.5,0.5,IF(H338=1,0.5,1.5)),IF(F338=0.5,0.5,IF(H338=1,2.5,1.5))))</f>
        <v>1.5</v>
      </c>
      <c r="AH338" s="7">
        <f>IF(AC338="XX",0,1/C338^(1/5)*IF(E338=0,100,1)/(E338+1)^(1/4))</f>
        <v>1.5462474735549587</v>
      </c>
    </row>
    <row r="339" spans="1:34">
      <c r="A339">
        <v>2608</v>
      </c>
      <c r="B339" s="1">
        <v>2162.5969</v>
      </c>
      <c r="C339" s="6">
        <v>5.0000000000000001E-3</v>
      </c>
      <c r="D339" t="s">
        <v>0</v>
      </c>
      <c r="E339">
        <v>4</v>
      </c>
      <c r="F339">
        <v>6.5</v>
      </c>
      <c r="G339" t="s">
        <v>2</v>
      </c>
      <c r="H339">
        <v>1</v>
      </c>
      <c r="I339" t="s">
        <v>0</v>
      </c>
      <c r="J339">
        <v>3</v>
      </c>
      <c r="K339">
        <v>7.5</v>
      </c>
      <c r="L339" t="s">
        <v>2</v>
      </c>
      <c r="M339">
        <v>1</v>
      </c>
      <c r="N339" t="s">
        <v>2664</v>
      </c>
      <c r="O339">
        <v>1</v>
      </c>
      <c r="P339" t="str">
        <f>D339&amp;"-"&amp;F339&amp;"-"&amp;G339&amp;"-"&amp;E339&amp;"-"&amp;H339</f>
        <v>X2Pi-6.5-f-4-1</v>
      </c>
      <c r="Q339" t="str">
        <f>I339&amp;"-"&amp;K339&amp;"-"&amp;L339&amp;"-"&amp;J339&amp;"-"&amp;M339</f>
        <v>X2Pi-7.5-f-3-1</v>
      </c>
      <c r="R339">
        <f>B339+S339</f>
        <v>10672.350661117</v>
      </c>
      <c r="S339">
        <f>_xlfn.IFNA(VLOOKUP(Q339,'MARVEL-X'!A$2:I$1400,7,FALSE),VLOOKUP(Q339,MARVEL!A$2:J$1522,10,FALSE))</f>
        <v>8509.7537611169992</v>
      </c>
      <c r="T339">
        <f>IF(P339=P338,R339+T338,R339)</f>
        <v>10672.350661117</v>
      </c>
      <c r="U339">
        <f>IF(P339=P338,1+U338,1)</f>
        <v>1</v>
      </c>
      <c r="V339" t="str">
        <f t="shared" si="5"/>
        <v/>
      </c>
      <c r="W339" t="str">
        <f>IF(V339="","",IF(ABS(V339-R339)&gt;W$1,ABS(V339-R339),""))</f>
        <v/>
      </c>
      <c r="X339" t="str">
        <f>Y339&amp;"-"&amp;Z339&amp;"-"&amp;AC339&amp;"-"&amp;AD339&amp;"-"&amp;AG339</f>
        <v>6.5-f-X-4-0.5</v>
      </c>
      <c r="Y339">
        <f>F339</f>
        <v>6.5</v>
      </c>
      <c r="Z339" s="2" t="str">
        <f>G339</f>
        <v>f</v>
      </c>
      <c r="AA339">
        <f>_xlfn.IFNA(VLOOKUP(X339,'duo-out'!A$2:Q$5000,5,FALSE),E339+10*(H339-1)+1+_xlfn.IFNA(VLOOKUP(D339,states!A$2:C$10,3,FALSE),1))</f>
        <v>15</v>
      </c>
      <c r="AB339" t="str">
        <f>IF(V339="","",V339)</f>
        <v/>
      </c>
      <c r="AC339" s="2" t="str">
        <f>_xlfn.IFNA(VLOOKUP(D339,states!A$2:C$10,2,FALSE),"XX")</f>
        <v>X</v>
      </c>
      <c r="AD339">
        <f>E339</f>
        <v>4</v>
      </c>
      <c r="AE339">
        <f>_xlfn.IFNA(VLOOKUP(D339,states!A$2:D$10,4,FALSE),0)</f>
        <v>1</v>
      </c>
      <c r="AF339">
        <v>0.5</v>
      </c>
      <c r="AG339">
        <f>IF(AE339=0,AF339,IF(AE339=1,IF(F339=0.5,0.5,IF(H339=1,0.5,1.5)),IF(F339=0.5,0.5,IF(H339=1,2.5,1.5))))</f>
        <v>0.5</v>
      </c>
      <c r="AH339" s="7">
        <f>IF(AC339="XX",0,1/C339^(1/5)*IF(E339=0,100,1)/(E339+1)^(1/4))</f>
        <v>1.9295831501316907</v>
      </c>
    </row>
    <row r="340" spans="1:34">
      <c r="A340">
        <v>2584</v>
      </c>
      <c r="B340" s="1">
        <v>2486.7408999999998</v>
      </c>
      <c r="C340" s="6">
        <v>5.0000000000000001E-3</v>
      </c>
      <c r="D340" t="s">
        <v>0</v>
      </c>
      <c r="E340">
        <v>4</v>
      </c>
      <c r="F340">
        <v>6.5</v>
      </c>
      <c r="G340" t="s">
        <v>2</v>
      </c>
      <c r="H340">
        <v>1</v>
      </c>
      <c r="I340" t="s">
        <v>0</v>
      </c>
      <c r="J340">
        <v>3</v>
      </c>
      <c r="K340">
        <v>5.5</v>
      </c>
      <c r="L340" t="s">
        <v>2</v>
      </c>
      <c r="M340">
        <v>1</v>
      </c>
      <c r="N340" t="s">
        <v>2640</v>
      </c>
      <c r="O340">
        <v>1</v>
      </c>
      <c r="P340" t="str">
        <f>D340&amp;"-"&amp;F340&amp;"-"&amp;G340&amp;"-"&amp;E340&amp;"-"&amp;H340</f>
        <v>X2Pi-6.5-f-4-1</v>
      </c>
      <c r="Q340" t="str">
        <f>I340&amp;"-"&amp;K340&amp;"-"&amp;L340&amp;"-"&amp;J340&amp;"-"&amp;M340</f>
        <v>X2Pi-5.5-f-3-1</v>
      </c>
      <c r="R340">
        <f>B340+S340</f>
        <v>10672.353386217001</v>
      </c>
      <c r="S340">
        <f>_xlfn.IFNA(VLOOKUP(Q340,'MARVEL-X'!A$2:I$1400,7,FALSE),VLOOKUP(Q340,MARVEL!A$2:J$1522,10,FALSE))</f>
        <v>8185.612486217</v>
      </c>
      <c r="T340">
        <f>IF(P340=P339,R340+T339,R340)</f>
        <v>21344.704047334002</v>
      </c>
      <c r="U340">
        <f>IF(P340=P339,1+U339,1)</f>
        <v>2</v>
      </c>
      <c r="V340">
        <f t="shared" si="5"/>
        <v>10672.352023667001</v>
      </c>
      <c r="W340" t="str">
        <f>IF(V340="","",IF(ABS(V340-R340)&gt;W$1,ABS(V340-R340),""))</f>
        <v/>
      </c>
      <c r="X340" t="str">
        <f>Y340&amp;"-"&amp;Z340&amp;"-"&amp;AC340&amp;"-"&amp;AD340&amp;"-"&amp;AG340</f>
        <v>6.5-f-X-4-0.5</v>
      </c>
      <c r="Y340">
        <f>F340</f>
        <v>6.5</v>
      </c>
      <c r="Z340" s="2" t="str">
        <f>G340</f>
        <v>f</v>
      </c>
      <c r="AA340">
        <f>_xlfn.IFNA(VLOOKUP(X340,'duo-out'!A$2:Q$5000,5,FALSE),E340+10*(H340-1)+1+_xlfn.IFNA(VLOOKUP(D340,states!A$2:C$10,3,FALSE),1))</f>
        <v>15</v>
      </c>
      <c r="AB340">
        <f>IF(V340="","",V340)</f>
        <v>10672.352023667001</v>
      </c>
      <c r="AC340" s="2" t="str">
        <f>_xlfn.IFNA(VLOOKUP(D340,states!A$2:C$10,2,FALSE),"XX")</f>
        <v>X</v>
      </c>
      <c r="AD340">
        <f>E340</f>
        <v>4</v>
      </c>
      <c r="AE340">
        <f>_xlfn.IFNA(VLOOKUP(D340,states!A$2:D$10,4,FALSE),0)</f>
        <v>1</v>
      </c>
      <c r="AF340">
        <v>0.5</v>
      </c>
      <c r="AG340">
        <f>IF(AE340=0,AF340,IF(AE340=1,IF(F340=0.5,0.5,IF(H340=1,0.5,1.5)),IF(F340=0.5,0.5,IF(H340=1,2.5,1.5))))</f>
        <v>0.5</v>
      </c>
      <c r="AH340" s="7">
        <f>IF(AC340="XX",0,1/C340^(1/5)*IF(E340=0,100,1)/(E340+1)^(1/4))</f>
        <v>1.9295831501316907</v>
      </c>
    </row>
    <row r="341" spans="1:34">
      <c r="A341">
        <v>2527</v>
      </c>
      <c r="B341" s="1">
        <v>2130.3229999999999</v>
      </c>
      <c r="C341" s="6">
        <v>0.02</v>
      </c>
      <c r="D341" t="s">
        <v>0</v>
      </c>
      <c r="E341">
        <v>4</v>
      </c>
      <c r="F341">
        <v>6.5</v>
      </c>
      <c r="G341" t="s">
        <v>2</v>
      </c>
      <c r="H341">
        <v>2</v>
      </c>
      <c r="I341" t="s">
        <v>0</v>
      </c>
      <c r="J341">
        <v>3</v>
      </c>
      <c r="K341">
        <v>7.5</v>
      </c>
      <c r="L341" t="s">
        <v>2</v>
      </c>
      <c r="M341">
        <v>2</v>
      </c>
      <c r="N341" t="s">
        <v>2583</v>
      </c>
      <c r="O341">
        <v>1</v>
      </c>
      <c r="P341" t="str">
        <f>D341&amp;"-"&amp;F341&amp;"-"&amp;G341&amp;"-"&amp;E341&amp;"-"&amp;H341</f>
        <v>X2Pi-6.5-f-4-2</v>
      </c>
      <c r="Q341" t="str">
        <f>I341&amp;"-"&amp;K341&amp;"-"&amp;L341&amp;"-"&amp;J341&amp;"-"&amp;M341</f>
        <v>X2Pi-7.5-f-3-2</v>
      </c>
      <c r="R341">
        <f>B341+S341</f>
        <v>10839.817305817</v>
      </c>
      <c r="S341">
        <f>_xlfn.IFNA(VLOOKUP(Q341,'MARVEL-X'!A$2:I$1400,7,FALSE),VLOOKUP(Q341,MARVEL!A$2:J$1522,10,FALSE))</f>
        <v>8709.4943058169993</v>
      </c>
      <c r="T341">
        <f>IF(P341=P340,R341+T340,R341)</f>
        <v>10839.817305817</v>
      </c>
      <c r="U341">
        <f>IF(P341=P340,1+U340,1)</f>
        <v>1</v>
      </c>
      <c r="V341">
        <f t="shared" si="5"/>
        <v>10839.817305817</v>
      </c>
      <c r="W341" t="str">
        <f>IF(V341="","",IF(ABS(V341-R341)&gt;W$1,ABS(V341-R341),""))</f>
        <v/>
      </c>
      <c r="X341" t="str">
        <f>Y341&amp;"-"&amp;Z341&amp;"-"&amp;AC341&amp;"-"&amp;AD341&amp;"-"&amp;AG341</f>
        <v>6.5-f-X-4-1.5</v>
      </c>
      <c r="Y341">
        <f>F341</f>
        <v>6.5</v>
      </c>
      <c r="Z341" s="2" t="str">
        <f>G341</f>
        <v>f</v>
      </c>
      <c r="AA341">
        <f>_xlfn.IFNA(VLOOKUP(X341,'duo-out'!A$2:Q$5000,5,FALSE),E341+10*(H341-1)+1+_xlfn.IFNA(VLOOKUP(D341,states!A$2:C$10,3,FALSE),1))</f>
        <v>16</v>
      </c>
      <c r="AB341">
        <f>IF(V341="","",V341)</f>
        <v>10839.817305817</v>
      </c>
      <c r="AC341" s="2" t="str">
        <f>_xlfn.IFNA(VLOOKUP(D341,states!A$2:C$10,2,FALSE),"XX")</f>
        <v>X</v>
      </c>
      <c r="AD341">
        <f>E341</f>
        <v>4</v>
      </c>
      <c r="AE341">
        <f>_xlfn.IFNA(VLOOKUP(D341,states!A$2:D$10,4,FALSE),0)</f>
        <v>1</v>
      </c>
      <c r="AF341">
        <v>0.5</v>
      </c>
      <c r="AG341">
        <f>IF(AE341=0,AF341,IF(AE341=1,IF(F341=0.5,0.5,IF(H341=1,0.5,1.5)),IF(F341=0.5,0.5,IF(H341=1,2.5,1.5))))</f>
        <v>1.5</v>
      </c>
      <c r="AH341" s="7">
        <f>IF(AC341="XX",0,1/C341^(1/5)*IF(E341=0,100,1)/(E341+1)^(1/4))</f>
        <v>1.4623505735569622</v>
      </c>
    </row>
    <row r="342" spans="1:34">
      <c r="A342">
        <v>2362</v>
      </c>
      <c r="B342" s="1">
        <v>2357.5279999999998</v>
      </c>
      <c r="C342" s="6">
        <v>0.02</v>
      </c>
      <c r="D342" t="s">
        <v>0</v>
      </c>
      <c r="E342">
        <v>5</v>
      </c>
      <c r="F342">
        <v>6.5</v>
      </c>
      <c r="G342" t="s">
        <v>2</v>
      </c>
      <c r="H342">
        <v>1</v>
      </c>
      <c r="I342" t="s">
        <v>0</v>
      </c>
      <c r="J342">
        <v>4</v>
      </c>
      <c r="K342">
        <v>5.5</v>
      </c>
      <c r="L342" t="s">
        <v>2</v>
      </c>
      <c r="M342">
        <v>1</v>
      </c>
      <c r="N342" t="s">
        <v>2418</v>
      </c>
      <c r="O342">
        <v>1</v>
      </c>
      <c r="P342" t="str">
        <f>D342&amp;"-"&amp;F342&amp;"-"&amp;G342&amp;"-"&amp;E342&amp;"-"&amp;H342</f>
        <v>X2Pi-6.5-f-5-1</v>
      </c>
      <c r="Q342" t="str">
        <f>I342&amp;"-"&amp;K342&amp;"-"&amp;L342&amp;"-"&amp;J342&amp;"-"&amp;M342</f>
        <v>X2Pi-5.5-f-4-1</v>
      </c>
      <c r="R342">
        <f>B342+S342</f>
        <v>12886.289540772001</v>
      </c>
      <c r="S342">
        <f>_xlfn.IFNA(VLOOKUP(Q342,'MARVEL-X'!A$2:I$1400,7,FALSE),VLOOKUP(Q342,MARVEL!A$2:J$1522,10,FALSE))</f>
        <v>10528.761540772</v>
      </c>
      <c r="T342">
        <f>IF(P342=P341,R342+T341,R342)</f>
        <v>12886.289540772001</v>
      </c>
      <c r="U342">
        <f>IF(P342=P341,1+U341,1)</f>
        <v>1</v>
      </c>
      <c r="V342">
        <f t="shared" si="5"/>
        <v>12886.289540772001</v>
      </c>
      <c r="W342" t="str">
        <f>IF(V342="","",IF(ABS(V342-R342)&gt;W$1,ABS(V342-R342),""))</f>
        <v/>
      </c>
      <c r="X342" t="str">
        <f>Y342&amp;"-"&amp;Z342&amp;"-"&amp;AC342&amp;"-"&amp;AD342&amp;"-"&amp;AG342</f>
        <v>6.5-f-X-5-0.5</v>
      </c>
      <c r="Y342">
        <f>F342</f>
        <v>6.5</v>
      </c>
      <c r="Z342" s="2" t="str">
        <f>G342</f>
        <v>f</v>
      </c>
      <c r="AA342">
        <f>_xlfn.IFNA(VLOOKUP(X342,'duo-out'!A$2:Q$5000,5,FALSE),E342+10*(H342-1)+1+_xlfn.IFNA(VLOOKUP(D342,states!A$2:C$10,3,FALSE),1))</f>
        <v>20</v>
      </c>
      <c r="AB342">
        <f>IF(V342="","",V342)</f>
        <v>12886.289540772001</v>
      </c>
      <c r="AC342" s="2" t="str">
        <f>_xlfn.IFNA(VLOOKUP(D342,states!A$2:C$10,2,FALSE),"XX")</f>
        <v>X</v>
      </c>
      <c r="AD342">
        <f>E342</f>
        <v>5</v>
      </c>
      <c r="AE342">
        <f>_xlfn.IFNA(VLOOKUP(D342,states!A$2:D$10,4,FALSE),0)</f>
        <v>1</v>
      </c>
      <c r="AF342">
        <v>0.5</v>
      </c>
      <c r="AG342">
        <f>IF(AE342=0,AF342,IF(AE342=1,IF(F342=0.5,0.5,IF(H342=1,0.5,1.5)),IF(F342=0.5,0.5,IF(H342=1,2.5,1.5))))</f>
        <v>0.5</v>
      </c>
      <c r="AH342" s="7">
        <f>IF(AC342="XX",0,1/C342^(1/5)*IF(E342=0,100,1)/(E342+1)^(1/4))</f>
        <v>1.3971923151809211</v>
      </c>
    </row>
    <row r="343" spans="1:34">
      <c r="A343">
        <v>2376</v>
      </c>
      <c r="B343" s="1">
        <v>2374.5039999999999</v>
      </c>
      <c r="C343" s="6">
        <v>0.02</v>
      </c>
      <c r="D343" t="s">
        <v>0</v>
      </c>
      <c r="E343">
        <v>5</v>
      </c>
      <c r="F343">
        <v>6.5</v>
      </c>
      <c r="G343" t="s">
        <v>2</v>
      </c>
      <c r="H343">
        <v>2</v>
      </c>
      <c r="I343" t="s">
        <v>0</v>
      </c>
      <c r="J343">
        <v>4</v>
      </c>
      <c r="K343">
        <v>5.5</v>
      </c>
      <c r="L343" t="s">
        <v>2</v>
      </c>
      <c r="M343">
        <v>2</v>
      </c>
      <c r="N343" t="s">
        <v>2432</v>
      </c>
      <c r="O343">
        <v>1</v>
      </c>
      <c r="P343" t="str">
        <f>D343&amp;"-"&amp;F343&amp;"-"&amp;G343&amp;"-"&amp;E343&amp;"-"&amp;H343</f>
        <v>X2Pi-6.5-f-5-2</v>
      </c>
      <c r="Q343" t="str">
        <f>I343&amp;"-"&amp;K343&amp;"-"&amp;L343&amp;"-"&amp;J343&amp;"-"&amp;M343</f>
        <v>X2Pi-5.5-f-4-2</v>
      </c>
      <c r="R343">
        <f>B343+S343</f>
        <v>13046.526704781001</v>
      </c>
      <c r="S343">
        <f>_xlfn.IFNA(VLOOKUP(Q343,'MARVEL-X'!A$2:I$1400,7,FALSE),VLOOKUP(Q343,MARVEL!A$2:J$1522,10,FALSE))</f>
        <v>10672.022704781</v>
      </c>
      <c r="T343">
        <f>IF(P343=P342,R343+T342,R343)</f>
        <v>13046.526704781001</v>
      </c>
      <c r="U343">
        <f>IF(P343=P342,1+U342,1)</f>
        <v>1</v>
      </c>
      <c r="V343">
        <f t="shared" si="5"/>
        <v>13046.526704781001</v>
      </c>
      <c r="W343" t="str">
        <f>IF(V343="","",IF(ABS(V343-R343)&gt;W$1,ABS(V343-R343),""))</f>
        <v/>
      </c>
      <c r="X343" t="str">
        <f>Y343&amp;"-"&amp;Z343&amp;"-"&amp;AC343&amp;"-"&amp;AD343&amp;"-"&amp;AG343</f>
        <v>6.5-f-X-5-1.5</v>
      </c>
      <c r="Y343">
        <f>F343</f>
        <v>6.5</v>
      </c>
      <c r="Z343" s="2" t="str">
        <f>G343</f>
        <v>f</v>
      </c>
      <c r="AA343">
        <f>_xlfn.IFNA(VLOOKUP(X343,'duo-out'!A$2:Q$5000,5,FALSE),E343+10*(H343-1)+1+_xlfn.IFNA(VLOOKUP(D343,states!A$2:C$10,3,FALSE),1))</f>
        <v>21</v>
      </c>
      <c r="AB343">
        <f>IF(V343="","",V343)</f>
        <v>13046.526704781001</v>
      </c>
      <c r="AC343" s="2" t="str">
        <f>_xlfn.IFNA(VLOOKUP(D343,states!A$2:C$10,2,FALSE),"XX")</f>
        <v>X</v>
      </c>
      <c r="AD343">
        <f>E343</f>
        <v>5</v>
      </c>
      <c r="AE343">
        <f>_xlfn.IFNA(VLOOKUP(D343,states!A$2:D$10,4,FALSE),0)</f>
        <v>1</v>
      </c>
      <c r="AF343">
        <v>0.5</v>
      </c>
      <c r="AG343">
        <f>IF(AE343=0,AF343,IF(AE343=1,IF(F343=0.5,0.5,IF(H343=1,0.5,1.5)),IF(F343=0.5,0.5,IF(H343=1,2.5,1.5))))</f>
        <v>1.5</v>
      </c>
      <c r="AH343" s="7">
        <f>IF(AC343="XX",0,1/C343^(1/5)*IF(E343=0,100,1)/(E343+1)^(1/4))</f>
        <v>1.3971923151809211</v>
      </c>
    </row>
    <row r="344" spans="1:34">
      <c r="A344">
        <v>2352</v>
      </c>
      <c r="B344" s="1">
        <v>1.967939917</v>
      </c>
      <c r="C344" s="6">
        <v>6.6710000000000002E-6</v>
      </c>
      <c r="D344" t="s">
        <v>0</v>
      </c>
      <c r="E344">
        <v>0</v>
      </c>
      <c r="F344">
        <v>7.5</v>
      </c>
      <c r="G344" t="s">
        <v>1</v>
      </c>
      <c r="H344">
        <v>1</v>
      </c>
      <c r="I344" t="s">
        <v>0</v>
      </c>
      <c r="J344">
        <v>0</v>
      </c>
      <c r="K344">
        <v>7.5</v>
      </c>
      <c r="L344" t="s">
        <v>2</v>
      </c>
      <c r="M344">
        <v>1</v>
      </c>
      <c r="N344" t="s">
        <v>2408</v>
      </c>
      <c r="O344">
        <v>1</v>
      </c>
      <c r="P344" t="str">
        <f>D344&amp;"-"&amp;F344&amp;"-"&amp;G344&amp;"-"&amp;E344&amp;"-"&amp;H344</f>
        <v>X2Pi-7.5-e-0-1</v>
      </c>
      <c r="Q344" t="str">
        <f>I344&amp;"-"&amp;K344&amp;"-"&amp;L344&amp;"-"&amp;J344&amp;"-"&amp;M344</f>
        <v>X2Pi-7.5-f-0-1</v>
      </c>
      <c r="R344">
        <f>B344+S344</f>
        <v>777.70895536499995</v>
      </c>
      <c r="S344">
        <f>_xlfn.IFNA(VLOOKUP(Q344,'MARVEL-X'!A$2:I$1400,7,FALSE),VLOOKUP(Q344,MARVEL!A$2:J$1522,10,FALSE))</f>
        <v>775.74101544799998</v>
      </c>
      <c r="T344">
        <f>IF(P344=P343,R344+T343,R344)</f>
        <v>777.70895536499995</v>
      </c>
      <c r="U344">
        <f>IF(P344=P343,1+U343,1)</f>
        <v>1</v>
      </c>
      <c r="V344">
        <f t="shared" si="5"/>
        <v>777.70895536499995</v>
      </c>
      <c r="W344" t="str">
        <f>IF(V344="","",IF(ABS(V344-R344)&gt;W$1,ABS(V344-R344),""))</f>
        <v/>
      </c>
      <c r="X344" t="str">
        <f>Y344&amp;"-"&amp;Z344&amp;"-"&amp;AC344&amp;"-"&amp;AD344&amp;"-"&amp;AG344</f>
        <v>7.5-e-X-0-0.5</v>
      </c>
      <c r="Y344">
        <f>F344</f>
        <v>7.5</v>
      </c>
      <c r="Z344" s="2" t="str">
        <f>G344</f>
        <v>e</v>
      </c>
      <c r="AA344">
        <f>_xlfn.IFNA(VLOOKUP(X344,'duo-out'!A$2:Q$5000,5,FALSE),E344+10*(H344-1)+1+_xlfn.IFNA(VLOOKUP(D344,states!A$2:C$10,3,FALSE),1))</f>
        <v>1</v>
      </c>
      <c r="AB344">
        <f>IF(V344="","",V344)</f>
        <v>777.70895536499995</v>
      </c>
      <c r="AC344" s="2" t="str">
        <f>_xlfn.IFNA(VLOOKUP(D344,states!A$2:C$10,2,FALSE),"XX")</f>
        <v>X</v>
      </c>
      <c r="AD344">
        <f>E344</f>
        <v>0</v>
      </c>
      <c r="AE344">
        <f>_xlfn.IFNA(VLOOKUP(D344,states!A$2:D$10,4,FALSE),0)</f>
        <v>1</v>
      </c>
      <c r="AF344">
        <v>0.5</v>
      </c>
      <c r="AG344">
        <f>IF(AE344=0,AF344,IF(AE344=1,IF(F344=0.5,0.5,IF(H344=1,0.5,1.5)),IF(F344=0.5,0.5,IF(H344=1,2.5,1.5))))</f>
        <v>0.5</v>
      </c>
      <c r="AH344" s="7">
        <f>IF(AC344="XX",0,1/C344^(1/5)*IF(E344=0,100,1)/(E344+1)^(1/4))</f>
        <v>1084.330844823967</v>
      </c>
    </row>
    <row r="345" spans="1:34">
      <c r="A345">
        <v>1596</v>
      </c>
      <c r="B345" s="1">
        <v>2900.0841</v>
      </c>
      <c r="C345" s="6">
        <v>5.0000000000000001E-3</v>
      </c>
      <c r="D345" t="s">
        <v>0</v>
      </c>
      <c r="E345">
        <v>1</v>
      </c>
      <c r="F345">
        <v>7.5</v>
      </c>
      <c r="G345" t="s">
        <v>1</v>
      </c>
      <c r="H345">
        <v>1</v>
      </c>
      <c r="I345" t="s">
        <v>0</v>
      </c>
      <c r="J345">
        <v>0</v>
      </c>
      <c r="K345">
        <v>6.5</v>
      </c>
      <c r="L345" t="s">
        <v>1</v>
      </c>
      <c r="M345">
        <v>1</v>
      </c>
      <c r="N345" t="s">
        <v>1652</v>
      </c>
      <c r="O345">
        <v>1</v>
      </c>
      <c r="P345" t="str">
        <f>D345&amp;"-"&amp;F345&amp;"-"&amp;G345&amp;"-"&amp;E345&amp;"-"&amp;H345</f>
        <v>X2Pi-7.5-e-1-1</v>
      </c>
      <c r="Q345" t="str">
        <f>I345&amp;"-"&amp;K345&amp;"-"&amp;L345&amp;"-"&amp;J345&amp;"-"&amp;M345</f>
        <v>X2Pi-6.5-e-0-1</v>
      </c>
      <c r="R345">
        <f>B345+S345</f>
        <v>3480.9811480150001</v>
      </c>
      <c r="S345">
        <f>_xlfn.IFNA(VLOOKUP(Q345,'MARVEL-X'!A$2:I$1400,7,FALSE),VLOOKUP(Q345,MARVEL!A$2:J$1522,10,FALSE))</f>
        <v>580.897048015</v>
      </c>
      <c r="T345">
        <f>IF(P345=P344,R345+T344,R345)</f>
        <v>3480.9811480150001</v>
      </c>
      <c r="U345">
        <f>IF(P345=P344,1+U344,1)</f>
        <v>1</v>
      </c>
      <c r="V345" t="str">
        <f t="shared" si="5"/>
        <v/>
      </c>
      <c r="W345" t="str">
        <f>IF(V345="","",IF(ABS(V345-R345)&gt;W$1,ABS(V345-R345),""))</f>
        <v/>
      </c>
      <c r="X345" t="str">
        <f>Y345&amp;"-"&amp;Z345&amp;"-"&amp;AC345&amp;"-"&amp;AD345&amp;"-"&amp;AG345</f>
        <v>7.5-e-X-1-0.5</v>
      </c>
      <c r="Y345">
        <f>F345</f>
        <v>7.5</v>
      </c>
      <c r="Z345" s="2" t="str">
        <f>G345</f>
        <v>e</v>
      </c>
      <c r="AA345">
        <f>_xlfn.IFNA(VLOOKUP(X345,'duo-out'!A$2:Q$5000,5,FALSE),E345+10*(H345-1)+1+_xlfn.IFNA(VLOOKUP(D345,states!A$2:C$10,3,FALSE),1))</f>
        <v>2</v>
      </c>
      <c r="AB345" t="str">
        <f>IF(V345="","",V345)</f>
        <v/>
      </c>
      <c r="AC345" s="2" t="str">
        <f>_xlfn.IFNA(VLOOKUP(D345,states!A$2:C$10,2,FALSE),"XX")</f>
        <v>X</v>
      </c>
      <c r="AD345">
        <f>E345</f>
        <v>1</v>
      </c>
      <c r="AE345">
        <f>_xlfn.IFNA(VLOOKUP(D345,states!A$2:D$10,4,FALSE),0)</f>
        <v>1</v>
      </c>
      <c r="AF345">
        <v>0.5</v>
      </c>
      <c r="AG345">
        <f>IF(AE345=0,AF345,IF(AE345=1,IF(F345=0.5,0.5,IF(H345=1,0.5,1.5)),IF(F345=0.5,0.5,IF(H345=1,2.5,1.5))))</f>
        <v>0.5</v>
      </c>
      <c r="AH345" s="7">
        <f>IF(AC345="XX",0,1/C345^(1/5)*IF(E345=0,100,1)/(E345+1)^(1/4))</f>
        <v>2.4263223583284943</v>
      </c>
    </row>
    <row r="346" spans="1:34">
      <c r="A346">
        <v>1955</v>
      </c>
      <c r="B346" s="1">
        <v>2900.0823999999998</v>
      </c>
      <c r="C346" s="6">
        <v>1E-3</v>
      </c>
      <c r="D346" t="s">
        <v>0</v>
      </c>
      <c r="E346">
        <v>1</v>
      </c>
      <c r="F346">
        <v>7.5</v>
      </c>
      <c r="G346" t="s">
        <v>1</v>
      </c>
      <c r="H346">
        <v>1</v>
      </c>
      <c r="I346" t="s">
        <v>0</v>
      </c>
      <c r="J346">
        <v>0</v>
      </c>
      <c r="K346">
        <v>6.5</v>
      </c>
      <c r="L346" t="s">
        <v>1</v>
      </c>
      <c r="M346">
        <v>1</v>
      </c>
      <c r="N346" t="s">
        <v>2011</v>
      </c>
      <c r="O346">
        <v>1</v>
      </c>
      <c r="P346" t="str">
        <f>D346&amp;"-"&amp;F346&amp;"-"&amp;G346&amp;"-"&amp;E346&amp;"-"&amp;H346</f>
        <v>X2Pi-7.5-e-1-1</v>
      </c>
      <c r="Q346" t="str">
        <f>I346&amp;"-"&amp;K346&amp;"-"&amp;L346&amp;"-"&amp;J346&amp;"-"&amp;M346</f>
        <v>X2Pi-6.5-e-0-1</v>
      </c>
      <c r="R346">
        <f>B346+S346</f>
        <v>3480.9794480149999</v>
      </c>
      <c r="S346">
        <f>_xlfn.IFNA(VLOOKUP(Q346,'MARVEL-X'!A$2:I$1400,7,FALSE),VLOOKUP(Q346,MARVEL!A$2:J$1522,10,FALSE))</f>
        <v>580.897048015</v>
      </c>
      <c r="T346">
        <f>IF(P346=P345,R346+T345,R346)</f>
        <v>6961.9605960299996</v>
      </c>
      <c r="U346">
        <f>IF(P346=P345,1+U345,1)</f>
        <v>2</v>
      </c>
      <c r="V346" t="str">
        <f t="shared" si="5"/>
        <v/>
      </c>
      <c r="W346" t="str">
        <f>IF(V346="","",IF(ABS(V346-R346)&gt;W$1,ABS(V346-R346),""))</f>
        <v/>
      </c>
      <c r="X346" t="str">
        <f>Y346&amp;"-"&amp;Z346&amp;"-"&amp;AC346&amp;"-"&amp;AD346&amp;"-"&amp;AG346</f>
        <v>7.5-e-X-1-0.5</v>
      </c>
      <c r="Y346">
        <f>F346</f>
        <v>7.5</v>
      </c>
      <c r="Z346" s="2" t="str">
        <f>G346</f>
        <v>e</v>
      </c>
      <c r="AA346">
        <f>_xlfn.IFNA(VLOOKUP(X346,'duo-out'!A$2:Q$5000,5,FALSE),E346+10*(H346-1)+1+_xlfn.IFNA(VLOOKUP(D346,states!A$2:C$10,3,FALSE),1))</f>
        <v>2</v>
      </c>
      <c r="AB346" t="str">
        <f>IF(V346="","",V346)</f>
        <v/>
      </c>
      <c r="AC346" s="2" t="str">
        <f>_xlfn.IFNA(VLOOKUP(D346,states!A$2:C$10,2,FALSE),"XX")</f>
        <v>X</v>
      </c>
      <c r="AD346">
        <f>E346</f>
        <v>1</v>
      </c>
      <c r="AE346">
        <f>_xlfn.IFNA(VLOOKUP(D346,states!A$2:D$10,4,FALSE),0)</f>
        <v>1</v>
      </c>
      <c r="AF346">
        <v>0.5</v>
      </c>
      <c r="AG346">
        <f>IF(AE346=0,AF346,IF(AE346=1,IF(F346=0.5,0.5,IF(H346=1,0.5,1.5)),IF(F346=0.5,0.5,IF(H346=1,2.5,1.5))))</f>
        <v>0.5</v>
      </c>
      <c r="AH346" s="7">
        <f>IF(AC346="XX",0,1/C346^(1/5)*IF(E346=0,100,1)/(E346+1)^(1/4))</f>
        <v>3.34766892605235</v>
      </c>
    </row>
    <row r="347" spans="1:34">
      <c r="A347">
        <v>2413</v>
      </c>
      <c r="B347" s="1">
        <v>2705.2249999999999</v>
      </c>
      <c r="C347" s="6">
        <v>0.02</v>
      </c>
      <c r="D347" t="s">
        <v>0</v>
      </c>
      <c r="E347">
        <v>1</v>
      </c>
      <c r="F347">
        <v>7.5</v>
      </c>
      <c r="G347" t="s">
        <v>1</v>
      </c>
      <c r="H347">
        <v>1</v>
      </c>
      <c r="I347" t="s">
        <v>0</v>
      </c>
      <c r="J347">
        <v>0</v>
      </c>
      <c r="K347">
        <v>7.5</v>
      </c>
      <c r="L347" t="s">
        <v>2</v>
      </c>
      <c r="M347">
        <v>1</v>
      </c>
      <c r="N347" t="s">
        <v>2469</v>
      </c>
      <c r="O347">
        <v>1</v>
      </c>
      <c r="P347" t="str">
        <f>D347&amp;"-"&amp;F347&amp;"-"&amp;G347&amp;"-"&amp;E347&amp;"-"&amp;H347</f>
        <v>X2Pi-7.5-e-1-1</v>
      </c>
      <c r="Q347" t="str">
        <f>I347&amp;"-"&amp;K347&amp;"-"&amp;L347&amp;"-"&amp;J347&amp;"-"&amp;M347</f>
        <v>X2Pi-7.5-f-0-1</v>
      </c>
      <c r="R347">
        <f>B347+S347</f>
        <v>3480.9660154479998</v>
      </c>
      <c r="S347">
        <f>_xlfn.IFNA(VLOOKUP(Q347,'MARVEL-X'!A$2:I$1400,7,FALSE),VLOOKUP(Q347,MARVEL!A$2:J$1522,10,FALSE))</f>
        <v>775.74101544799998</v>
      </c>
      <c r="T347">
        <f>IF(P347=P346,R347+T346,R347)</f>
        <v>10442.926611478</v>
      </c>
      <c r="U347">
        <f>IF(P347=P346,1+U346,1)</f>
        <v>3</v>
      </c>
      <c r="V347" t="str">
        <f t="shared" si="5"/>
        <v/>
      </c>
      <c r="W347" t="str">
        <f>IF(V347="","",IF(ABS(V347-R347)&gt;W$1,ABS(V347-R347),""))</f>
        <v/>
      </c>
      <c r="X347" t="str">
        <f>Y347&amp;"-"&amp;Z347&amp;"-"&amp;AC347&amp;"-"&amp;AD347&amp;"-"&amp;AG347</f>
        <v>7.5-e-X-1-0.5</v>
      </c>
      <c r="Y347">
        <f>F347</f>
        <v>7.5</v>
      </c>
      <c r="Z347" s="2" t="str">
        <f>G347</f>
        <v>e</v>
      </c>
      <c r="AA347">
        <f>_xlfn.IFNA(VLOOKUP(X347,'duo-out'!A$2:Q$5000,5,FALSE),E347+10*(H347-1)+1+_xlfn.IFNA(VLOOKUP(D347,states!A$2:C$10,3,FALSE),1))</f>
        <v>2</v>
      </c>
      <c r="AB347" t="str">
        <f>IF(V347="","",V347)</f>
        <v/>
      </c>
      <c r="AC347" s="2" t="str">
        <f>_xlfn.IFNA(VLOOKUP(D347,states!A$2:C$10,2,FALSE),"XX")</f>
        <v>X</v>
      </c>
      <c r="AD347">
        <f>E347</f>
        <v>1</v>
      </c>
      <c r="AE347">
        <f>_xlfn.IFNA(VLOOKUP(D347,states!A$2:D$10,4,FALSE),0)</f>
        <v>1</v>
      </c>
      <c r="AF347">
        <v>0.5</v>
      </c>
      <c r="AG347">
        <f>IF(AE347=0,AF347,IF(AE347=1,IF(F347=0.5,0.5,IF(H347=1,0.5,1.5)),IF(F347=0.5,0.5,IF(H347=1,2.5,1.5))))</f>
        <v>0.5</v>
      </c>
      <c r="AH347" s="7">
        <f>IF(AC347="XX",0,1/C347^(1/5)*IF(E347=0,100,1)/(E347+1)^(1/4))</f>
        <v>1.8388084971065388</v>
      </c>
    </row>
    <row r="348" spans="1:34">
      <c r="A348">
        <v>2382</v>
      </c>
      <c r="B348" s="1">
        <v>2478.9749999999999</v>
      </c>
      <c r="C348" s="6">
        <v>0.02</v>
      </c>
      <c r="D348" t="s">
        <v>0</v>
      </c>
      <c r="E348">
        <v>1</v>
      </c>
      <c r="F348">
        <v>7.5</v>
      </c>
      <c r="G348" t="s">
        <v>1</v>
      </c>
      <c r="H348">
        <v>1</v>
      </c>
      <c r="I348" t="s">
        <v>0</v>
      </c>
      <c r="J348">
        <v>0</v>
      </c>
      <c r="K348">
        <v>8.5</v>
      </c>
      <c r="L348" t="s">
        <v>1</v>
      </c>
      <c r="M348">
        <v>1</v>
      </c>
      <c r="N348" t="s">
        <v>2438</v>
      </c>
      <c r="O348">
        <v>1</v>
      </c>
      <c r="P348" t="str">
        <f>D348&amp;"-"&amp;F348&amp;"-"&amp;G348&amp;"-"&amp;E348&amp;"-"&amp;H348</f>
        <v>X2Pi-7.5-e-1-1</v>
      </c>
      <c r="Q348" t="str">
        <f>I348&amp;"-"&amp;K348&amp;"-"&amp;L348&amp;"-"&amp;J348&amp;"-"&amp;M348</f>
        <v>X2Pi-8.5-e-0-1</v>
      </c>
      <c r="R348">
        <f>B348+S348</f>
        <v>3480.965053335</v>
      </c>
      <c r="S348">
        <f>_xlfn.IFNA(VLOOKUP(Q348,'MARVEL-X'!A$2:I$1400,7,FALSE),VLOOKUP(Q348,MARVEL!A$2:J$1522,10,FALSE))</f>
        <v>1001.990053335</v>
      </c>
      <c r="T348">
        <f>IF(P348=P347,R348+T347,R348)</f>
        <v>13923.891664813</v>
      </c>
      <c r="U348">
        <f>IF(P348=P347,1+U347,1)</f>
        <v>4</v>
      </c>
      <c r="V348">
        <f t="shared" si="5"/>
        <v>3480.97291620325</v>
      </c>
      <c r="W348" t="str">
        <f>IF(V348="","",IF(ABS(V348-R348)&gt;W$1,ABS(V348-R348),""))</f>
        <v/>
      </c>
      <c r="X348" t="str">
        <f>Y348&amp;"-"&amp;Z348&amp;"-"&amp;AC348&amp;"-"&amp;AD348&amp;"-"&amp;AG348</f>
        <v>7.5-e-X-1-0.5</v>
      </c>
      <c r="Y348">
        <f>F348</f>
        <v>7.5</v>
      </c>
      <c r="Z348" s="2" t="str">
        <f>G348</f>
        <v>e</v>
      </c>
      <c r="AA348">
        <f>_xlfn.IFNA(VLOOKUP(X348,'duo-out'!A$2:Q$5000,5,FALSE),E348+10*(H348-1)+1+_xlfn.IFNA(VLOOKUP(D348,states!A$2:C$10,3,FALSE),1))</f>
        <v>2</v>
      </c>
      <c r="AB348">
        <f>IF(V348="","",V348)</f>
        <v>3480.97291620325</v>
      </c>
      <c r="AC348" s="2" t="str">
        <f>_xlfn.IFNA(VLOOKUP(D348,states!A$2:C$10,2,FALSE),"XX")</f>
        <v>X</v>
      </c>
      <c r="AD348">
        <f>E348</f>
        <v>1</v>
      </c>
      <c r="AE348">
        <f>_xlfn.IFNA(VLOOKUP(D348,states!A$2:D$10,4,FALSE),0)</f>
        <v>1</v>
      </c>
      <c r="AF348">
        <v>0.5</v>
      </c>
      <c r="AG348">
        <f>IF(AE348=0,AF348,IF(AE348=1,IF(F348=0.5,0.5,IF(H348=1,0.5,1.5)),IF(F348=0.5,0.5,IF(H348=1,2.5,1.5))))</f>
        <v>0.5</v>
      </c>
      <c r="AH348" s="7">
        <f>IF(AC348="XX",0,1/C348^(1/5)*IF(E348=0,100,1)/(E348+1)^(1/4))</f>
        <v>1.8388084971065388</v>
      </c>
    </row>
    <row r="349" spans="1:34">
      <c r="A349">
        <v>1649</v>
      </c>
      <c r="B349" s="1">
        <v>2443.9566</v>
      </c>
      <c r="C349" s="6">
        <v>5.0000000000000001E-3</v>
      </c>
      <c r="D349" t="s">
        <v>0</v>
      </c>
      <c r="E349">
        <v>1</v>
      </c>
      <c r="F349">
        <v>7.5</v>
      </c>
      <c r="G349" t="s">
        <v>1</v>
      </c>
      <c r="H349">
        <v>2</v>
      </c>
      <c r="I349" t="s">
        <v>0</v>
      </c>
      <c r="J349">
        <v>0</v>
      </c>
      <c r="K349">
        <v>8.5</v>
      </c>
      <c r="L349" t="s">
        <v>1</v>
      </c>
      <c r="M349">
        <v>2</v>
      </c>
      <c r="N349" t="s">
        <v>1705</v>
      </c>
      <c r="O349">
        <v>1</v>
      </c>
      <c r="P349" t="str">
        <f>D349&amp;"-"&amp;F349&amp;"-"&amp;G349&amp;"-"&amp;E349&amp;"-"&amp;H349</f>
        <v>X2Pi-7.5-e-1-2</v>
      </c>
      <c r="Q349" t="str">
        <f>I349&amp;"-"&amp;K349&amp;"-"&amp;L349&amp;"-"&amp;J349&amp;"-"&amp;M349</f>
        <v>X2Pi-8.5-e-0-2</v>
      </c>
      <c r="R349">
        <f>B349+S349</f>
        <v>3692.845025397</v>
      </c>
      <c r="S349">
        <f>_xlfn.IFNA(VLOOKUP(Q349,'MARVEL-X'!A$2:I$1400,7,FALSE),VLOOKUP(Q349,MARVEL!A$2:J$1522,10,FALSE))</f>
        <v>1248.888425397</v>
      </c>
      <c r="T349">
        <f>IF(P349=P348,R349+T348,R349)</f>
        <v>3692.845025397</v>
      </c>
      <c r="U349">
        <f>IF(P349=P348,1+U348,1)</f>
        <v>1</v>
      </c>
      <c r="V349" t="str">
        <f t="shared" si="5"/>
        <v/>
      </c>
      <c r="W349" t="str">
        <f>IF(V349="","",IF(ABS(V349-R349)&gt;W$1,ABS(V349-R349),""))</f>
        <v/>
      </c>
      <c r="X349" t="str">
        <f>Y349&amp;"-"&amp;Z349&amp;"-"&amp;AC349&amp;"-"&amp;AD349&amp;"-"&amp;AG349</f>
        <v>7.5-e-X-1-1.5</v>
      </c>
      <c r="Y349">
        <f>F349</f>
        <v>7.5</v>
      </c>
      <c r="Z349" s="2" t="str">
        <f>G349</f>
        <v>e</v>
      </c>
      <c r="AA349">
        <f>_xlfn.IFNA(VLOOKUP(X349,'duo-out'!A$2:Q$5000,5,FALSE),E349+10*(H349-1)+1+_xlfn.IFNA(VLOOKUP(D349,states!A$2:C$10,3,FALSE),1))</f>
        <v>12</v>
      </c>
      <c r="AB349" t="str">
        <f>IF(V349="","",V349)</f>
        <v/>
      </c>
      <c r="AC349" s="2" t="str">
        <f>_xlfn.IFNA(VLOOKUP(D349,states!A$2:C$10,2,FALSE),"XX")</f>
        <v>X</v>
      </c>
      <c r="AD349">
        <f>E349</f>
        <v>1</v>
      </c>
      <c r="AE349">
        <f>_xlfn.IFNA(VLOOKUP(D349,states!A$2:D$10,4,FALSE),0)</f>
        <v>1</v>
      </c>
      <c r="AF349">
        <v>0.5</v>
      </c>
      <c r="AG349">
        <f>IF(AE349=0,AF349,IF(AE349=1,IF(F349=0.5,0.5,IF(H349=1,0.5,1.5)),IF(F349=0.5,0.5,IF(H349=1,2.5,1.5))))</f>
        <v>1.5</v>
      </c>
      <c r="AH349" s="7">
        <f>IF(AC349="XX",0,1/C349^(1/5)*IF(E349=0,100,1)/(E349+1)^(1/4))</f>
        <v>2.4263223583284943</v>
      </c>
    </row>
    <row r="350" spans="1:34">
      <c r="A350">
        <v>1615</v>
      </c>
      <c r="B350" s="1">
        <v>2918.9274</v>
      </c>
      <c r="C350" s="6">
        <v>5.0000000000000001E-3</v>
      </c>
      <c r="D350" t="s">
        <v>0</v>
      </c>
      <c r="E350">
        <v>1</v>
      </c>
      <c r="F350">
        <v>7.5</v>
      </c>
      <c r="G350" t="s">
        <v>1</v>
      </c>
      <c r="H350">
        <v>2</v>
      </c>
      <c r="I350" t="s">
        <v>0</v>
      </c>
      <c r="J350">
        <v>0</v>
      </c>
      <c r="K350">
        <v>6.5</v>
      </c>
      <c r="L350" t="s">
        <v>1</v>
      </c>
      <c r="M350">
        <v>2</v>
      </c>
      <c r="N350" t="s">
        <v>1671</v>
      </c>
      <c r="O350">
        <v>1</v>
      </c>
      <c r="P350" t="str">
        <f>D350&amp;"-"&amp;F350&amp;"-"&amp;G350&amp;"-"&amp;E350&amp;"-"&amp;H350</f>
        <v>X2Pi-7.5-e-1-2</v>
      </c>
      <c r="Q350" t="str">
        <f>I350&amp;"-"&amp;K350&amp;"-"&amp;L350&amp;"-"&amp;J350&amp;"-"&amp;M350</f>
        <v>X2Pi-6.5-e-0-2</v>
      </c>
      <c r="R350">
        <f>B350+S350</f>
        <v>3692.847072902</v>
      </c>
      <c r="S350">
        <f>_xlfn.IFNA(VLOOKUP(Q350,'MARVEL-X'!A$2:I$1400,7,FALSE),VLOOKUP(Q350,MARVEL!A$2:J$1522,10,FALSE))</f>
        <v>773.919672902</v>
      </c>
      <c r="T350">
        <f>IF(P350=P349,R350+T349,R350)</f>
        <v>7385.6920982989996</v>
      </c>
      <c r="U350">
        <f>IF(P350=P349,1+U349,1)</f>
        <v>2</v>
      </c>
      <c r="V350" t="str">
        <f t="shared" si="5"/>
        <v/>
      </c>
      <c r="W350" t="str">
        <f>IF(V350="","",IF(ABS(V350-R350)&gt;W$1,ABS(V350-R350),""))</f>
        <v/>
      </c>
      <c r="X350" t="str">
        <f>Y350&amp;"-"&amp;Z350&amp;"-"&amp;AC350&amp;"-"&amp;AD350&amp;"-"&amp;AG350</f>
        <v>7.5-e-X-1-1.5</v>
      </c>
      <c r="Y350">
        <f>F350</f>
        <v>7.5</v>
      </c>
      <c r="Z350" s="2" t="str">
        <f>G350</f>
        <v>e</v>
      </c>
      <c r="AA350">
        <f>_xlfn.IFNA(VLOOKUP(X350,'duo-out'!A$2:Q$5000,5,FALSE),E350+10*(H350-1)+1+_xlfn.IFNA(VLOOKUP(D350,states!A$2:C$10,3,FALSE),1))</f>
        <v>12</v>
      </c>
      <c r="AB350" t="str">
        <f>IF(V350="","",V350)</f>
        <v/>
      </c>
      <c r="AC350" s="2" t="str">
        <f>_xlfn.IFNA(VLOOKUP(D350,states!A$2:C$10,2,FALSE),"XX")</f>
        <v>X</v>
      </c>
      <c r="AD350">
        <f>E350</f>
        <v>1</v>
      </c>
      <c r="AE350">
        <f>_xlfn.IFNA(VLOOKUP(D350,states!A$2:D$10,4,FALSE),0)</f>
        <v>1</v>
      </c>
      <c r="AF350">
        <v>0.5</v>
      </c>
      <c r="AG350">
        <f>IF(AE350=0,AF350,IF(AE350=1,IF(F350=0.5,0.5,IF(H350=1,0.5,1.5)),IF(F350=0.5,0.5,IF(H350=1,2.5,1.5))))</f>
        <v>1.5</v>
      </c>
      <c r="AH350" s="7">
        <f>IF(AC350="XX",0,1/C350^(1/5)*IF(E350=0,100,1)/(E350+1)^(1/4))</f>
        <v>2.4263223583284943</v>
      </c>
    </row>
    <row r="351" spans="1:34">
      <c r="A351">
        <v>1958</v>
      </c>
      <c r="B351" s="1">
        <v>2918.9250000000002</v>
      </c>
      <c r="C351" s="6">
        <v>1E-3</v>
      </c>
      <c r="D351" t="s">
        <v>0</v>
      </c>
      <c r="E351">
        <v>1</v>
      </c>
      <c r="F351">
        <v>7.5</v>
      </c>
      <c r="G351" t="s">
        <v>1</v>
      </c>
      <c r="H351">
        <v>2</v>
      </c>
      <c r="I351" t="s">
        <v>0</v>
      </c>
      <c r="J351">
        <v>0</v>
      </c>
      <c r="K351">
        <v>6.5</v>
      </c>
      <c r="L351" t="s">
        <v>1</v>
      </c>
      <c r="M351">
        <v>2</v>
      </c>
      <c r="N351" t="s">
        <v>2014</v>
      </c>
      <c r="O351">
        <v>1</v>
      </c>
      <c r="P351" t="str">
        <f>D351&amp;"-"&amp;F351&amp;"-"&amp;G351&amp;"-"&amp;E351&amp;"-"&amp;H351</f>
        <v>X2Pi-7.5-e-1-2</v>
      </c>
      <c r="Q351" t="str">
        <f>I351&amp;"-"&amp;K351&amp;"-"&amp;L351&amp;"-"&amp;J351&amp;"-"&amp;M351</f>
        <v>X2Pi-6.5-e-0-2</v>
      </c>
      <c r="R351">
        <f>B351+S351</f>
        <v>3692.8446729020002</v>
      </c>
      <c r="S351">
        <f>_xlfn.IFNA(VLOOKUP(Q351,'MARVEL-X'!A$2:I$1400,7,FALSE),VLOOKUP(Q351,MARVEL!A$2:J$1522,10,FALSE))</f>
        <v>773.919672902</v>
      </c>
      <c r="T351">
        <f>IF(P351=P350,R351+T350,R351)</f>
        <v>11078.536771200999</v>
      </c>
      <c r="U351">
        <f>IF(P351=P350,1+U350,1)</f>
        <v>3</v>
      </c>
      <c r="V351">
        <f t="shared" si="5"/>
        <v>3692.8455904003331</v>
      </c>
      <c r="W351" t="str">
        <f>IF(V351="","",IF(ABS(V351-R351)&gt;W$1,ABS(V351-R351),""))</f>
        <v/>
      </c>
      <c r="X351" t="str">
        <f>Y351&amp;"-"&amp;Z351&amp;"-"&amp;AC351&amp;"-"&amp;AD351&amp;"-"&amp;AG351</f>
        <v>7.5-e-X-1-1.5</v>
      </c>
      <c r="Y351">
        <f>F351</f>
        <v>7.5</v>
      </c>
      <c r="Z351" s="2" t="str">
        <f>G351</f>
        <v>e</v>
      </c>
      <c r="AA351">
        <f>_xlfn.IFNA(VLOOKUP(X351,'duo-out'!A$2:Q$5000,5,FALSE),E351+10*(H351-1)+1+_xlfn.IFNA(VLOOKUP(D351,states!A$2:C$10,3,FALSE),1))</f>
        <v>12</v>
      </c>
      <c r="AB351">
        <f>IF(V351="","",V351)</f>
        <v>3692.8455904003331</v>
      </c>
      <c r="AC351" s="2" t="str">
        <f>_xlfn.IFNA(VLOOKUP(D351,states!A$2:C$10,2,FALSE),"XX")</f>
        <v>X</v>
      </c>
      <c r="AD351">
        <f>E351</f>
        <v>1</v>
      </c>
      <c r="AE351">
        <f>_xlfn.IFNA(VLOOKUP(D351,states!A$2:D$10,4,FALSE),0)</f>
        <v>1</v>
      </c>
      <c r="AF351">
        <v>0.5</v>
      </c>
      <c r="AG351">
        <f>IF(AE351=0,AF351,IF(AE351=1,IF(F351=0.5,0.5,IF(H351=1,0.5,1.5)),IF(F351=0.5,0.5,IF(H351=1,2.5,1.5))))</f>
        <v>1.5</v>
      </c>
      <c r="AH351" s="7">
        <f>IF(AC351="XX",0,1/C351^(1/5)*IF(E351=0,100,1)/(E351+1)^(1/4))</f>
        <v>3.34766892605235</v>
      </c>
    </row>
    <row r="352" spans="1:34">
      <c r="A352">
        <v>2127</v>
      </c>
      <c r="B352" s="1">
        <v>2361.64</v>
      </c>
      <c r="C352" s="6">
        <v>8.0479999999999996E-3</v>
      </c>
      <c r="D352" t="s">
        <v>0</v>
      </c>
      <c r="E352">
        <v>2</v>
      </c>
      <c r="F352">
        <v>7.5</v>
      </c>
      <c r="G352" t="s">
        <v>1</v>
      </c>
      <c r="H352">
        <v>1</v>
      </c>
      <c r="I352" t="s">
        <v>0</v>
      </c>
      <c r="J352">
        <v>1</v>
      </c>
      <c r="K352">
        <v>8.5</v>
      </c>
      <c r="L352" t="s">
        <v>1</v>
      </c>
      <c r="M352">
        <v>1</v>
      </c>
      <c r="N352" t="s">
        <v>2183</v>
      </c>
      <c r="O352">
        <v>1</v>
      </c>
      <c r="P352" t="str">
        <f>D352&amp;"-"&amp;F352&amp;"-"&amp;G352&amp;"-"&amp;E352&amp;"-"&amp;H352</f>
        <v>X2Pi-7.5-e-2-1</v>
      </c>
      <c r="Q352" t="str">
        <f>I352&amp;"-"&amp;K352&amp;"-"&amp;L352&amp;"-"&amp;J352&amp;"-"&amp;M352</f>
        <v>X2Pi-8.5-e-1-1</v>
      </c>
      <c r="R352">
        <f>B352+S352</f>
        <v>6058.4537502909998</v>
      </c>
      <c r="S352">
        <f>_xlfn.IFNA(VLOOKUP(Q352,'MARVEL-X'!A$2:I$1400,7,FALSE),VLOOKUP(Q352,MARVEL!A$2:J$1522,10,FALSE))</f>
        <v>3696.8137502909999</v>
      </c>
      <c r="T352">
        <f>IF(P352=P351,R352+T351,R352)</f>
        <v>6058.4537502909998</v>
      </c>
      <c r="U352">
        <f>IF(P352=P351,1+U351,1)</f>
        <v>1</v>
      </c>
      <c r="V352" t="str">
        <f t="shared" si="5"/>
        <v/>
      </c>
      <c r="W352" t="str">
        <f>IF(V352="","",IF(ABS(V352-R352)&gt;W$1,ABS(V352-R352),""))</f>
        <v/>
      </c>
      <c r="X352" t="str">
        <f>Y352&amp;"-"&amp;Z352&amp;"-"&amp;AC352&amp;"-"&amp;AD352&amp;"-"&amp;AG352</f>
        <v>7.5-e-X-2-0.5</v>
      </c>
      <c r="Y352">
        <f>F352</f>
        <v>7.5</v>
      </c>
      <c r="Z352" s="2" t="str">
        <f>G352</f>
        <v>e</v>
      </c>
      <c r="AA352">
        <f>_xlfn.IFNA(VLOOKUP(X352,'duo-out'!A$2:Q$5000,5,FALSE),E352+10*(H352-1)+1+_xlfn.IFNA(VLOOKUP(D352,states!A$2:C$10,3,FALSE),1))</f>
        <v>3</v>
      </c>
      <c r="AB352" t="str">
        <f>IF(V352="","",V352)</f>
        <v/>
      </c>
      <c r="AC352" s="2" t="str">
        <f>_xlfn.IFNA(VLOOKUP(D352,states!A$2:C$10,2,FALSE),"XX")</f>
        <v>X</v>
      </c>
      <c r="AD352">
        <f>E352</f>
        <v>2</v>
      </c>
      <c r="AE352">
        <f>_xlfn.IFNA(VLOOKUP(D352,states!A$2:D$10,4,FALSE),0)</f>
        <v>1</v>
      </c>
      <c r="AF352">
        <v>0.5</v>
      </c>
      <c r="AG352">
        <f>IF(AE352=0,AF352,IF(AE352=1,IF(F352=0.5,0.5,IF(H352=1,0.5,1.5)),IF(F352=0.5,0.5,IF(H352=1,2.5,1.5))))</f>
        <v>0.5</v>
      </c>
      <c r="AH352" s="7">
        <f>IF(AC352="XX",0,1/C352^(1/5)*IF(E352=0,100,1)/(E352+1)^(1/4))</f>
        <v>1.9933432634739627</v>
      </c>
    </row>
    <row r="353" spans="1:34">
      <c r="A353">
        <v>1663</v>
      </c>
      <c r="B353" s="1">
        <v>2766.8852000000002</v>
      </c>
      <c r="C353" s="6">
        <v>1.132E-2</v>
      </c>
      <c r="D353" t="s">
        <v>0</v>
      </c>
      <c r="E353">
        <v>2</v>
      </c>
      <c r="F353">
        <v>7.5</v>
      </c>
      <c r="G353" t="s">
        <v>1</v>
      </c>
      <c r="H353">
        <v>1</v>
      </c>
      <c r="I353" t="s">
        <v>0</v>
      </c>
      <c r="J353">
        <v>1</v>
      </c>
      <c r="K353">
        <v>6.5</v>
      </c>
      <c r="L353" t="s">
        <v>1</v>
      </c>
      <c r="M353">
        <v>1</v>
      </c>
      <c r="N353" t="s">
        <v>1719</v>
      </c>
      <c r="O353">
        <v>1</v>
      </c>
      <c r="P353" t="str">
        <f>D353&amp;"-"&amp;F353&amp;"-"&amp;G353&amp;"-"&amp;E353&amp;"-"&amp;H353</f>
        <v>X2Pi-7.5-e-2-1</v>
      </c>
      <c r="Q353" t="str">
        <f>I353&amp;"-"&amp;K353&amp;"-"&amp;L353&amp;"-"&amp;J353&amp;"-"&amp;M353</f>
        <v>X2Pi-6.5-e-1-1</v>
      </c>
      <c r="R353">
        <f>B353+S353</f>
        <v>6058.4565736510003</v>
      </c>
      <c r="S353">
        <f>_xlfn.IFNA(VLOOKUP(Q353,'MARVEL-X'!A$2:I$1400,7,FALSE),VLOOKUP(Q353,MARVEL!A$2:J$1522,10,FALSE))</f>
        <v>3291.5713736510002</v>
      </c>
      <c r="T353">
        <f>IF(P353=P352,R353+T352,R353)</f>
        <v>12116.910323942</v>
      </c>
      <c r="U353">
        <f>IF(P353=P352,1+U352,1)</f>
        <v>2</v>
      </c>
      <c r="V353">
        <f t="shared" si="5"/>
        <v>6058.4551619710001</v>
      </c>
      <c r="W353" t="str">
        <f>IF(V353="","",IF(ABS(V353-R353)&gt;W$1,ABS(V353-R353),""))</f>
        <v/>
      </c>
      <c r="X353" t="str">
        <f>Y353&amp;"-"&amp;Z353&amp;"-"&amp;AC353&amp;"-"&amp;AD353&amp;"-"&amp;AG353</f>
        <v>7.5-e-X-2-0.5</v>
      </c>
      <c r="Y353">
        <f>F353</f>
        <v>7.5</v>
      </c>
      <c r="Z353" s="2" t="str">
        <f>G353</f>
        <v>e</v>
      </c>
      <c r="AA353">
        <f>_xlfn.IFNA(VLOOKUP(X353,'duo-out'!A$2:Q$5000,5,FALSE),E353+10*(H353-1)+1+_xlfn.IFNA(VLOOKUP(D353,states!A$2:C$10,3,FALSE),1))</f>
        <v>3</v>
      </c>
      <c r="AB353">
        <f>IF(V353="","",V353)</f>
        <v>6058.4551619710001</v>
      </c>
      <c r="AC353" s="2" t="str">
        <f>_xlfn.IFNA(VLOOKUP(D353,states!A$2:C$10,2,FALSE),"XX")</f>
        <v>X</v>
      </c>
      <c r="AD353">
        <f>E353</f>
        <v>2</v>
      </c>
      <c r="AE353">
        <f>_xlfn.IFNA(VLOOKUP(D353,states!A$2:D$10,4,FALSE),0)</f>
        <v>1</v>
      </c>
      <c r="AF353">
        <v>0.5</v>
      </c>
      <c r="AG353">
        <f>IF(AE353=0,AF353,IF(AE353=1,IF(F353=0.5,0.5,IF(H353=1,0.5,1.5)),IF(F353=0.5,0.5,IF(H353=1,2.5,1.5))))</f>
        <v>0.5</v>
      </c>
      <c r="AH353" s="7">
        <f>IF(AC353="XX",0,1/C353^(1/5)*IF(E353=0,100,1)/(E353+1)^(1/4))</f>
        <v>1.861874487219183</v>
      </c>
    </row>
    <row r="354" spans="1:34">
      <c r="A354">
        <v>1682</v>
      </c>
      <c r="B354" s="1">
        <v>2784.7635</v>
      </c>
      <c r="C354" s="6">
        <v>5.0000000000000001E-3</v>
      </c>
      <c r="D354" t="s">
        <v>0</v>
      </c>
      <c r="E354">
        <v>2</v>
      </c>
      <c r="F354">
        <v>7.5</v>
      </c>
      <c r="G354" t="s">
        <v>1</v>
      </c>
      <c r="H354">
        <v>2</v>
      </c>
      <c r="I354" t="s">
        <v>0</v>
      </c>
      <c r="J354">
        <v>1</v>
      </c>
      <c r="K354">
        <v>6.5</v>
      </c>
      <c r="L354" t="s">
        <v>1</v>
      </c>
      <c r="M354">
        <v>2</v>
      </c>
      <c r="N354" t="s">
        <v>1738</v>
      </c>
      <c r="O354">
        <v>1</v>
      </c>
      <c r="P354" t="str">
        <f>D354&amp;"-"&amp;F354&amp;"-"&amp;G354&amp;"-"&amp;E354&amp;"-"&amp;H354</f>
        <v>X2Pi-7.5-e-2-2</v>
      </c>
      <c r="Q354" t="str">
        <f>I354&amp;"-"&amp;K354&amp;"-"&amp;L354&amp;"-"&amp;J354&amp;"-"&amp;M354</f>
        <v>X2Pi-6.5-e-1-2</v>
      </c>
      <c r="R354">
        <f>B354+S354</f>
        <v>6262.0979839619995</v>
      </c>
      <c r="S354">
        <f>_xlfn.IFNA(VLOOKUP(Q354,'MARVEL-X'!A$2:I$1400,7,FALSE),VLOOKUP(Q354,MARVEL!A$2:J$1522,10,FALSE))</f>
        <v>3477.3344839619999</v>
      </c>
      <c r="T354">
        <f>IF(P354=P353,R354+T353,R354)</f>
        <v>6262.0979839619995</v>
      </c>
      <c r="U354">
        <f>IF(P354=P353,1+U353,1)</f>
        <v>1</v>
      </c>
      <c r="V354">
        <f t="shared" si="5"/>
        <v>6262.0979839619995</v>
      </c>
      <c r="W354" t="str">
        <f>IF(V354="","",IF(ABS(V354-R354)&gt;W$1,ABS(V354-R354),""))</f>
        <v/>
      </c>
      <c r="X354" t="str">
        <f>Y354&amp;"-"&amp;Z354&amp;"-"&amp;AC354&amp;"-"&amp;AD354&amp;"-"&amp;AG354</f>
        <v>7.5-e-X-2-1.5</v>
      </c>
      <c r="Y354">
        <f>F354</f>
        <v>7.5</v>
      </c>
      <c r="Z354" s="2" t="str">
        <f>G354</f>
        <v>e</v>
      </c>
      <c r="AA354">
        <f>_xlfn.IFNA(VLOOKUP(X354,'duo-out'!A$2:Q$5000,5,FALSE),E354+10*(H354-1)+1+_xlfn.IFNA(VLOOKUP(D354,states!A$2:C$10,3,FALSE),1))</f>
        <v>13</v>
      </c>
      <c r="AB354">
        <f>IF(V354="","",V354)</f>
        <v>6262.0979839619995</v>
      </c>
      <c r="AC354" s="2" t="str">
        <f>_xlfn.IFNA(VLOOKUP(D354,states!A$2:C$10,2,FALSE),"XX")</f>
        <v>X</v>
      </c>
      <c r="AD354">
        <f>E354</f>
        <v>2</v>
      </c>
      <c r="AE354">
        <f>_xlfn.IFNA(VLOOKUP(D354,states!A$2:D$10,4,FALSE),0)</f>
        <v>1</v>
      </c>
      <c r="AF354">
        <v>0.5</v>
      </c>
      <c r="AG354">
        <f>IF(AE354=0,AF354,IF(AE354=1,IF(F354=0.5,0.5,IF(H354=1,0.5,1.5)),IF(F354=0.5,0.5,IF(H354=1,2.5,1.5))))</f>
        <v>1.5</v>
      </c>
      <c r="AH354" s="7">
        <f>IF(AC354="XX",0,1/C354^(1/5)*IF(E354=0,100,1)/(E354+1)^(1/4))</f>
        <v>2.1924297443889911</v>
      </c>
    </row>
    <row r="355" spans="1:34">
      <c r="A355">
        <v>1722</v>
      </c>
      <c r="B355" s="1">
        <v>2635.1161000000002</v>
      </c>
      <c r="C355" s="6">
        <v>7.1170000000000001E-3</v>
      </c>
      <c r="D355" t="s">
        <v>0</v>
      </c>
      <c r="E355">
        <v>3</v>
      </c>
      <c r="F355">
        <v>7.5</v>
      </c>
      <c r="G355" t="s">
        <v>1</v>
      </c>
      <c r="H355">
        <v>1</v>
      </c>
      <c r="I355" t="s">
        <v>0</v>
      </c>
      <c r="J355">
        <v>2</v>
      </c>
      <c r="K355">
        <v>6.5</v>
      </c>
      <c r="L355" t="s">
        <v>1</v>
      </c>
      <c r="M355">
        <v>1</v>
      </c>
      <c r="N355" t="s">
        <v>1778</v>
      </c>
      <c r="O355">
        <v>1</v>
      </c>
      <c r="P355" t="str">
        <f>D355&amp;"-"&amp;F355&amp;"-"&amp;G355&amp;"-"&amp;E355&amp;"-"&amp;H355</f>
        <v>X2Pi-7.5-e-3-1</v>
      </c>
      <c r="Q355" t="str">
        <f>I355&amp;"-"&amp;K355&amp;"-"&amp;L355&amp;"-"&amp;J355&amp;"-"&amp;M355</f>
        <v>X2Pi-6.5-e-2-1</v>
      </c>
      <c r="R355">
        <f>B355+S355</f>
        <v>8511.4948798519999</v>
      </c>
      <c r="S355">
        <f>_xlfn.IFNA(VLOOKUP(Q355,'MARVEL-X'!A$2:I$1400,7,FALSE),VLOOKUP(Q355,MARVEL!A$2:J$1522,10,FALSE))</f>
        <v>5876.3787798519998</v>
      </c>
      <c r="T355">
        <f>IF(P355=P354,R355+T354,R355)</f>
        <v>8511.4948798519999</v>
      </c>
      <c r="U355">
        <f>IF(P355=P354,1+U354,1)</f>
        <v>1</v>
      </c>
      <c r="V355" t="str">
        <f t="shared" si="5"/>
        <v/>
      </c>
      <c r="W355" t="str">
        <f>IF(V355="","",IF(ABS(V355-R355)&gt;W$1,ABS(V355-R355),""))</f>
        <v/>
      </c>
      <c r="X355" t="str">
        <f>Y355&amp;"-"&amp;Z355&amp;"-"&amp;AC355&amp;"-"&amp;AD355&amp;"-"&amp;AG355</f>
        <v>7.5-e-X-3-0.5</v>
      </c>
      <c r="Y355">
        <f>F355</f>
        <v>7.5</v>
      </c>
      <c r="Z355" s="2" t="str">
        <f>G355</f>
        <v>e</v>
      </c>
      <c r="AA355">
        <f>_xlfn.IFNA(VLOOKUP(X355,'duo-out'!A$2:Q$5000,5,FALSE),E355+10*(H355-1)+1+_xlfn.IFNA(VLOOKUP(D355,states!A$2:C$10,3,FALSE),1))</f>
        <v>4</v>
      </c>
      <c r="AB355" t="str">
        <f>IF(V355="","",V355)</f>
        <v/>
      </c>
      <c r="AC355" s="2" t="str">
        <f>_xlfn.IFNA(VLOOKUP(D355,states!A$2:C$10,2,FALSE),"XX")</f>
        <v>X</v>
      </c>
      <c r="AD355">
        <f>E355</f>
        <v>3</v>
      </c>
      <c r="AE355">
        <f>_xlfn.IFNA(VLOOKUP(D355,states!A$2:D$10,4,FALSE),0)</f>
        <v>1</v>
      </c>
      <c r="AF355">
        <v>0.5</v>
      </c>
      <c r="AG355">
        <f>IF(AE355=0,AF355,IF(AE355=1,IF(F355=0.5,0.5,IF(H355=1,0.5,1.5)),IF(F355=0.5,0.5,IF(H355=1,2.5,1.5))))</f>
        <v>0.5</v>
      </c>
      <c r="AH355" s="7">
        <f>IF(AC355="XX",0,1/C355^(1/5)*IF(E355=0,100,1)/(E355+1)^(1/4))</f>
        <v>1.9011903839359234</v>
      </c>
    </row>
    <row r="356" spans="1:34">
      <c r="A356">
        <v>2501</v>
      </c>
      <c r="B356" s="1">
        <v>2454.8670000000002</v>
      </c>
      <c r="C356" s="6">
        <v>0.02</v>
      </c>
      <c r="D356" t="s">
        <v>0</v>
      </c>
      <c r="E356">
        <v>3</v>
      </c>
      <c r="F356">
        <v>7.5</v>
      </c>
      <c r="G356" t="s">
        <v>1</v>
      </c>
      <c r="H356">
        <v>1</v>
      </c>
      <c r="I356" t="s">
        <v>0</v>
      </c>
      <c r="J356">
        <v>2</v>
      </c>
      <c r="K356">
        <v>7.5</v>
      </c>
      <c r="L356" t="s">
        <v>2</v>
      </c>
      <c r="M356">
        <v>1</v>
      </c>
      <c r="N356" t="s">
        <v>2557</v>
      </c>
      <c r="O356">
        <v>1</v>
      </c>
      <c r="P356" t="str">
        <f>D356&amp;"-"&amp;F356&amp;"-"&amp;G356&amp;"-"&amp;E356&amp;"-"&amp;H356</f>
        <v>X2Pi-7.5-e-3-1</v>
      </c>
      <c r="Q356" t="str">
        <f>I356&amp;"-"&amp;K356&amp;"-"&amp;L356&amp;"-"&amp;J356&amp;"-"&amp;M356</f>
        <v>X2Pi-7.5-f-2-1</v>
      </c>
      <c r="R356">
        <f>B356+S356</f>
        <v>8511.4917804920005</v>
      </c>
      <c r="S356">
        <f>_xlfn.IFNA(VLOOKUP(Q356,'MARVEL-X'!A$2:I$1400,7,FALSE),VLOOKUP(Q356,MARVEL!A$2:J$1522,10,FALSE))</f>
        <v>6056.6247804920004</v>
      </c>
      <c r="T356">
        <f>IF(P356=P355,R356+T355,R356)</f>
        <v>17022.986660344002</v>
      </c>
      <c r="U356">
        <f>IF(P356=P355,1+U355,1)</f>
        <v>2</v>
      </c>
      <c r="V356" t="str">
        <f t="shared" si="5"/>
        <v/>
      </c>
      <c r="W356" t="str">
        <f>IF(V356="","",IF(ABS(V356-R356)&gt;W$1,ABS(V356-R356),""))</f>
        <v/>
      </c>
      <c r="X356" t="str">
        <f>Y356&amp;"-"&amp;Z356&amp;"-"&amp;AC356&amp;"-"&amp;AD356&amp;"-"&amp;AG356</f>
        <v>7.5-e-X-3-0.5</v>
      </c>
      <c r="Y356">
        <f>F356</f>
        <v>7.5</v>
      </c>
      <c r="Z356" s="2" t="str">
        <f>G356</f>
        <v>e</v>
      </c>
      <c r="AA356">
        <f>_xlfn.IFNA(VLOOKUP(X356,'duo-out'!A$2:Q$5000,5,FALSE),E356+10*(H356-1)+1+_xlfn.IFNA(VLOOKUP(D356,states!A$2:C$10,3,FALSE),1))</f>
        <v>4</v>
      </c>
      <c r="AB356" t="str">
        <f>IF(V356="","",V356)</f>
        <v/>
      </c>
      <c r="AC356" s="2" t="str">
        <f>_xlfn.IFNA(VLOOKUP(D356,states!A$2:C$10,2,FALSE),"XX")</f>
        <v>X</v>
      </c>
      <c r="AD356">
        <f>E356</f>
        <v>3</v>
      </c>
      <c r="AE356">
        <f>_xlfn.IFNA(VLOOKUP(D356,states!A$2:D$10,4,FALSE),0)</f>
        <v>1</v>
      </c>
      <c r="AF356">
        <v>0.5</v>
      </c>
      <c r="AG356">
        <f>IF(AE356=0,AF356,IF(AE356=1,IF(F356=0.5,0.5,IF(H356=1,0.5,1.5)),IF(F356=0.5,0.5,IF(H356=1,2.5,1.5))))</f>
        <v>0.5</v>
      </c>
      <c r="AH356" s="7">
        <f>IF(AC356="XX",0,1/C356^(1/5)*IF(E356=0,100,1)/(E356+1)^(1/4))</f>
        <v>1.5462474735549587</v>
      </c>
    </row>
    <row r="357" spans="1:34">
      <c r="A357">
        <v>2479</v>
      </c>
      <c r="B357" s="1">
        <v>2245.5949999999998</v>
      </c>
      <c r="C357" s="6">
        <v>0.02</v>
      </c>
      <c r="D357" t="s">
        <v>0</v>
      </c>
      <c r="E357">
        <v>3</v>
      </c>
      <c r="F357">
        <v>7.5</v>
      </c>
      <c r="G357" t="s">
        <v>1</v>
      </c>
      <c r="H357">
        <v>1</v>
      </c>
      <c r="I357" t="s">
        <v>0</v>
      </c>
      <c r="J357">
        <v>2</v>
      </c>
      <c r="K357">
        <v>8.5</v>
      </c>
      <c r="L357" t="s">
        <v>1</v>
      </c>
      <c r="M357">
        <v>1</v>
      </c>
      <c r="N357" t="s">
        <v>2535</v>
      </c>
      <c r="O357">
        <v>1</v>
      </c>
      <c r="P357" t="str">
        <f>D357&amp;"-"&amp;F357&amp;"-"&amp;G357&amp;"-"&amp;E357&amp;"-"&amp;H357</f>
        <v>X2Pi-7.5-e-3-1</v>
      </c>
      <c r="Q357" t="str">
        <f>I357&amp;"-"&amp;K357&amp;"-"&amp;L357&amp;"-"&amp;J357&amp;"-"&amp;M357</f>
        <v>X2Pi-8.5-e-2-1</v>
      </c>
      <c r="R357">
        <f>B357+S357</f>
        <v>8511.4966392459992</v>
      </c>
      <c r="S357">
        <f>_xlfn.IFNA(VLOOKUP(Q357,'MARVEL-X'!A$2:I$1400,7,FALSE),VLOOKUP(Q357,MARVEL!A$2:J$1522,10,FALSE))</f>
        <v>6265.9016392459998</v>
      </c>
      <c r="T357">
        <f>IF(P357=P356,R357+T356,R357)</f>
        <v>25534.48329959</v>
      </c>
      <c r="U357">
        <f>IF(P357=P356,1+U356,1)</f>
        <v>3</v>
      </c>
      <c r="V357">
        <f t="shared" si="5"/>
        <v>8511.4944331966672</v>
      </c>
      <c r="W357" t="str">
        <f>IF(V357="","",IF(ABS(V357-R357)&gt;W$1,ABS(V357-R357),""))</f>
        <v/>
      </c>
      <c r="X357" t="str">
        <f>Y357&amp;"-"&amp;Z357&amp;"-"&amp;AC357&amp;"-"&amp;AD357&amp;"-"&amp;AG357</f>
        <v>7.5-e-X-3-0.5</v>
      </c>
      <c r="Y357">
        <f>F357</f>
        <v>7.5</v>
      </c>
      <c r="Z357" s="2" t="str">
        <f>G357</f>
        <v>e</v>
      </c>
      <c r="AA357">
        <f>_xlfn.IFNA(VLOOKUP(X357,'duo-out'!A$2:Q$5000,5,FALSE),E357+10*(H357-1)+1+_xlfn.IFNA(VLOOKUP(D357,states!A$2:C$10,3,FALSE),1))</f>
        <v>4</v>
      </c>
      <c r="AB357">
        <f>IF(V357="","",V357)</f>
        <v>8511.4944331966672</v>
      </c>
      <c r="AC357" s="2" t="str">
        <f>_xlfn.IFNA(VLOOKUP(D357,states!A$2:C$10,2,FALSE),"XX")</f>
        <v>X</v>
      </c>
      <c r="AD357">
        <f>E357</f>
        <v>3</v>
      </c>
      <c r="AE357">
        <f>_xlfn.IFNA(VLOOKUP(D357,states!A$2:D$10,4,FALSE),0)</f>
        <v>1</v>
      </c>
      <c r="AF357">
        <v>0.5</v>
      </c>
      <c r="AG357">
        <f>IF(AE357=0,AF357,IF(AE357=1,IF(F357=0.5,0.5,IF(H357=1,0.5,1.5)),IF(F357=0.5,0.5,IF(H357=1,2.5,1.5))))</f>
        <v>0.5</v>
      </c>
      <c r="AH357" s="7">
        <f>IF(AC357="XX",0,1/C357^(1/5)*IF(E357=0,100,1)/(E357+1)^(1/4))</f>
        <v>1.5462474735549587</v>
      </c>
    </row>
    <row r="358" spans="1:34">
      <c r="A358">
        <v>1737</v>
      </c>
      <c r="B358" s="1">
        <v>2652.0381000000002</v>
      </c>
      <c r="C358" s="6">
        <v>5.0000000000000001E-3</v>
      </c>
      <c r="D358" t="s">
        <v>0</v>
      </c>
      <c r="E358">
        <v>3</v>
      </c>
      <c r="F358">
        <v>7.5</v>
      </c>
      <c r="G358" t="s">
        <v>1</v>
      </c>
      <c r="H358">
        <v>2</v>
      </c>
      <c r="I358" t="s">
        <v>0</v>
      </c>
      <c r="J358">
        <v>2</v>
      </c>
      <c r="K358">
        <v>6.5</v>
      </c>
      <c r="L358" t="s">
        <v>1</v>
      </c>
      <c r="M358">
        <v>2</v>
      </c>
      <c r="N358" t="s">
        <v>1793</v>
      </c>
      <c r="O358">
        <v>1</v>
      </c>
      <c r="P358" t="str">
        <f>D358&amp;"-"&amp;F358&amp;"-"&amp;G358&amp;"-"&amp;E358&amp;"-"&amp;H358</f>
        <v>X2Pi-7.5-e-3-2</v>
      </c>
      <c r="Q358" t="str">
        <f>I358&amp;"-"&amp;K358&amp;"-"&amp;L358&amp;"-"&amp;J358&amp;"-"&amp;M358</f>
        <v>X2Pi-6.5-e-2-2</v>
      </c>
      <c r="R358">
        <f>B358+S358</f>
        <v>8706.9870590099999</v>
      </c>
      <c r="S358">
        <f>_xlfn.IFNA(VLOOKUP(Q358,'MARVEL-X'!A$2:I$1400,7,FALSE),VLOOKUP(Q358,MARVEL!A$2:J$1522,10,FALSE))</f>
        <v>6054.9489590100002</v>
      </c>
      <c r="T358">
        <f>IF(P358=P357,R358+T357,R358)</f>
        <v>8706.9870590099999</v>
      </c>
      <c r="U358">
        <f>IF(P358=P357,1+U357,1)</f>
        <v>1</v>
      </c>
      <c r="V358">
        <f t="shared" si="5"/>
        <v>8706.9870590099999</v>
      </c>
      <c r="W358" t="str">
        <f>IF(V358="","",IF(ABS(V358-R358)&gt;W$1,ABS(V358-R358),""))</f>
        <v/>
      </c>
      <c r="X358" t="str">
        <f>Y358&amp;"-"&amp;Z358&amp;"-"&amp;AC358&amp;"-"&amp;AD358&amp;"-"&amp;AG358</f>
        <v>7.5-e-X-3-1.5</v>
      </c>
      <c r="Y358">
        <f>F358</f>
        <v>7.5</v>
      </c>
      <c r="Z358" s="2" t="str">
        <f>G358</f>
        <v>e</v>
      </c>
      <c r="AA358">
        <f>_xlfn.IFNA(VLOOKUP(X358,'duo-out'!A$2:Q$5000,5,FALSE),E358+10*(H358-1)+1+_xlfn.IFNA(VLOOKUP(D358,states!A$2:C$10,3,FALSE),1))</f>
        <v>14</v>
      </c>
      <c r="AB358">
        <f>IF(V358="","",V358)</f>
        <v>8706.9870590099999</v>
      </c>
      <c r="AC358" s="2" t="str">
        <f>_xlfn.IFNA(VLOOKUP(D358,states!A$2:C$10,2,FALSE),"XX")</f>
        <v>X</v>
      </c>
      <c r="AD358">
        <f>E358</f>
        <v>3</v>
      </c>
      <c r="AE358">
        <f>_xlfn.IFNA(VLOOKUP(D358,states!A$2:D$10,4,FALSE),0)</f>
        <v>1</v>
      </c>
      <c r="AF358">
        <v>0.5</v>
      </c>
      <c r="AG358">
        <f>IF(AE358=0,AF358,IF(AE358=1,IF(F358=0.5,0.5,IF(H358=1,0.5,1.5)),IF(F358=0.5,0.5,IF(H358=1,2.5,1.5))))</f>
        <v>1.5</v>
      </c>
      <c r="AH358" s="7">
        <f>IF(AC358="XX",0,1/C358^(1/5)*IF(E358=0,100,1)/(E358+1)^(1/4))</f>
        <v>2.0402857733683697</v>
      </c>
    </row>
    <row r="359" spans="1:34">
      <c r="A359">
        <v>2578</v>
      </c>
      <c r="B359" s="1">
        <v>2504.3912999999998</v>
      </c>
      <c r="C359" s="6">
        <v>5.0000000000000001E-3</v>
      </c>
      <c r="D359" t="s">
        <v>0</v>
      </c>
      <c r="E359">
        <v>4</v>
      </c>
      <c r="F359">
        <v>7.5</v>
      </c>
      <c r="G359" t="s">
        <v>1</v>
      </c>
      <c r="H359">
        <v>1</v>
      </c>
      <c r="I359" t="s">
        <v>0</v>
      </c>
      <c r="J359">
        <v>3</v>
      </c>
      <c r="K359">
        <v>6.5</v>
      </c>
      <c r="L359" t="s">
        <v>1</v>
      </c>
      <c r="M359">
        <v>1</v>
      </c>
      <c r="N359" t="s">
        <v>2634</v>
      </c>
      <c r="O359">
        <v>1</v>
      </c>
      <c r="P359" t="str">
        <f>D359&amp;"-"&amp;F359&amp;"-"&amp;G359&amp;"-"&amp;E359&amp;"-"&amp;H359</f>
        <v>X2Pi-7.5-e-4-1</v>
      </c>
      <c r="Q359" t="str">
        <f>I359&amp;"-"&amp;K359&amp;"-"&amp;L359&amp;"-"&amp;J359&amp;"-"&amp;M359</f>
        <v>X2Pi-6.5-e-3-1</v>
      </c>
      <c r="R359">
        <f>B359+S359</f>
        <v>10841.105222594999</v>
      </c>
      <c r="S359">
        <f>_xlfn.IFNA(VLOOKUP(Q359,'MARVEL-X'!A$2:I$1400,7,FALSE),VLOOKUP(Q359,MARVEL!A$2:J$1522,10,FALSE))</f>
        <v>8336.7139225949995</v>
      </c>
      <c r="T359">
        <f>IF(P359=P358,R359+T358,R359)</f>
        <v>10841.105222594999</v>
      </c>
      <c r="U359">
        <f>IF(P359=P358,1+U358,1)</f>
        <v>1</v>
      </c>
      <c r="V359" t="str">
        <f t="shared" si="5"/>
        <v/>
      </c>
      <c r="W359" t="str">
        <f>IF(V359="","",IF(ABS(V359-R359)&gt;W$1,ABS(V359-R359),""))</f>
        <v/>
      </c>
      <c r="X359" t="str">
        <f>Y359&amp;"-"&amp;Z359&amp;"-"&amp;AC359&amp;"-"&amp;AD359&amp;"-"&amp;AG359</f>
        <v>7.5-e-X-4-0.5</v>
      </c>
      <c r="Y359">
        <f>F359</f>
        <v>7.5</v>
      </c>
      <c r="Z359" s="2" t="str">
        <f>G359</f>
        <v>e</v>
      </c>
      <c r="AA359">
        <f>_xlfn.IFNA(VLOOKUP(X359,'duo-out'!A$2:Q$5000,5,FALSE),E359+10*(H359-1)+1+_xlfn.IFNA(VLOOKUP(D359,states!A$2:C$10,3,FALSE),1))</f>
        <v>5</v>
      </c>
      <c r="AB359" t="str">
        <f>IF(V359="","",V359)</f>
        <v/>
      </c>
      <c r="AC359" s="2" t="str">
        <f>_xlfn.IFNA(VLOOKUP(D359,states!A$2:C$10,2,FALSE),"XX")</f>
        <v>X</v>
      </c>
      <c r="AD359">
        <f>E359</f>
        <v>4</v>
      </c>
      <c r="AE359">
        <f>_xlfn.IFNA(VLOOKUP(D359,states!A$2:D$10,4,FALSE),0)</f>
        <v>1</v>
      </c>
      <c r="AF359">
        <v>0.5</v>
      </c>
      <c r="AG359">
        <f>IF(AE359=0,AF359,IF(AE359=1,IF(F359=0.5,0.5,IF(H359=1,0.5,1.5)),IF(F359=0.5,0.5,IF(H359=1,2.5,1.5))))</f>
        <v>0.5</v>
      </c>
      <c r="AH359" s="7">
        <f>IF(AC359="XX",0,1/C359^(1/5)*IF(E359=0,100,1)/(E359+1)^(1/4))</f>
        <v>1.9295831501316907</v>
      </c>
    </row>
    <row r="360" spans="1:34">
      <c r="A360">
        <v>2515</v>
      </c>
      <c r="B360" s="1">
        <v>2130.4830000000002</v>
      </c>
      <c r="C360" s="6">
        <v>0.02</v>
      </c>
      <c r="D360" t="s">
        <v>0</v>
      </c>
      <c r="E360">
        <v>4</v>
      </c>
      <c r="F360">
        <v>7.5</v>
      </c>
      <c r="G360" t="s">
        <v>1</v>
      </c>
      <c r="H360">
        <v>1</v>
      </c>
      <c r="I360" t="s">
        <v>0</v>
      </c>
      <c r="J360">
        <v>3</v>
      </c>
      <c r="K360">
        <v>8.5</v>
      </c>
      <c r="L360" t="s">
        <v>1</v>
      </c>
      <c r="M360">
        <v>1</v>
      </c>
      <c r="N360" t="s">
        <v>2571</v>
      </c>
      <c r="O360">
        <v>1</v>
      </c>
      <c r="P360" t="str">
        <f>D360&amp;"-"&amp;F360&amp;"-"&amp;G360&amp;"-"&amp;E360&amp;"-"&amp;H360</f>
        <v>X2Pi-7.5-e-4-1</v>
      </c>
      <c r="Q360" t="str">
        <f>I360&amp;"-"&amp;K360&amp;"-"&amp;L360&amp;"-"&amp;J360&amp;"-"&amp;M360</f>
        <v>X2Pi-8.5-e-3-1</v>
      </c>
      <c r="R360">
        <f>B360+S360</f>
        <v>10841.117847373</v>
      </c>
      <c r="S360">
        <f>_xlfn.IFNA(VLOOKUP(Q360,'MARVEL-X'!A$2:I$1400,7,FALSE),VLOOKUP(Q360,MARVEL!A$2:J$1522,10,FALSE))</f>
        <v>8710.6348473729995</v>
      </c>
      <c r="T360">
        <f>IF(P360=P359,R360+T359,R360)</f>
        <v>21682.223069968</v>
      </c>
      <c r="U360">
        <f>IF(P360=P359,1+U359,1)</f>
        <v>2</v>
      </c>
      <c r="V360">
        <f t="shared" si="5"/>
        <v>10841.111534984</v>
      </c>
      <c r="W360" t="str">
        <f>IF(V360="","",IF(ABS(V360-R360)&gt;W$1,ABS(V360-R360),""))</f>
        <v/>
      </c>
      <c r="X360" t="str">
        <f>Y360&amp;"-"&amp;Z360&amp;"-"&amp;AC360&amp;"-"&amp;AD360&amp;"-"&amp;AG360</f>
        <v>7.5-e-X-4-0.5</v>
      </c>
      <c r="Y360">
        <f>F360</f>
        <v>7.5</v>
      </c>
      <c r="Z360" s="2" t="str">
        <f>G360</f>
        <v>e</v>
      </c>
      <c r="AA360">
        <f>_xlfn.IFNA(VLOOKUP(X360,'duo-out'!A$2:Q$5000,5,FALSE),E360+10*(H360-1)+1+_xlfn.IFNA(VLOOKUP(D360,states!A$2:C$10,3,FALSE),1))</f>
        <v>5</v>
      </c>
      <c r="AB360">
        <f>IF(V360="","",V360)</f>
        <v>10841.111534984</v>
      </c>
      <c r="AC360" s="2" t="str">
        <f>_xlfn.IFNA(VLOOKUP(D360,states!A$2:C$10,2,FALSE),"XX")</f>
        <v>X</v>
      </c>
      <c r="AD360">
        <f>E360</f>
        <v>4</v>
      </c>
      <c r="AE360">
        <f>_xlfn.IFNA(VLOOKUP(D360,states!A$2:D$10,4,FALSE),0)</f>
        <v>1</v>
      </c>
      <c r="AF360">
        <v>0.5</v>
      </c>
      <c r="AG360">
        <f>IF(AE360=0,AF360,IF(AE360=1,IF(F360=0.5,0.5,IF(H360=1,0.5,1.5)),IF(F360=0.5,0.5,IF(H360=1,2.5,1.5))))</f>
        <v>0.5</v>
      </c>
      <c r="AH360" s="7">
        <f>IF(AC360="XX",0,1/C360^(1/5)*IF(E360=0,100,1)/(E360+1)^(1/4))</f>
        <v>1.4623505735569622</v>
      </c>
    </row>
    <row r="361" spans="1:34">
      <c r="A361">
        <v>2309</v>
      </c>
      <c r="B361" s="1">
        <v>2520.319</v>
      </c>
      <c r="C361" s="6">
        <v>5.0000000000000001E-3</v>
      </c>
      <c r="D361" t="s">
        <v>0</v>
      </c>
      <c r="E361">
        <v>4</v>
      </c>
      <c r="F361">
        <v>7.5</v>
      </c>
      <c r="G361" t="s">
        <v>1</v>
      </c>
      <c r="H361">
        <v>2</v>
      </c>
      <c r="I361" t="s">
        <v>0</v>
      </c>
      <c r="J361">
        <v>3</v>
      </c>
      <c r="K361">
        <v>6.5</v>
      </c>
      <c r="L361" t="s">
        <v>1</v>
      </c>
      <c r="M361">
        <v>2</v>
      </c>
      <c r="N361" t="s">
        <v>2365</v>
      </c>
      <c r="O361">
        <v>1</v>
      </c>
      <c r="P361" t="str">
        <f>D361&amp;"-"&amp;F361&amp;"-"&amp;G361&amp;"-"&amp;E361&amp;"-"&amp;H361</f>
        <v>X2Pi-7.5-e-4-2</v>
      </c>
      <c r="Q361" t="str">
        <f>I361&amp;"-"&amp;K361&amp;"-"&amp;L361&amp;"-"&amp;J361&amp;"-"&amp;M361</f>
        <v>X2Pi-6.5-e-3-2</v>
      </c>
      <c r="R361">
        <f>B361+S361</f>
        <v>11028.472266469</v>
      </c>
      <c r="S361">
        <f>_xlfn.IFNA(VLOOKUP(Q361,'MARVEL-X'!A$2:I$1400,7,FALSE),VLOOKUP(Q361,MARVEL!A$2:J$1522,10,FALSE))</f>
        <v>8508.1532664690003</v>
      </c>
      <c r="T361">
        <f>IF(P361=P360,R361+T360,R361)</f>
        <v>11028.472266469</v>
      </c>
      <c r="U361">
        <f>IF(P361=P360,1+U360,1)</f>
        <v>1</v>
      </c>
      <c r="V361" t="str">
        <f t="shared" si="5"/>
        <v/>
      </c>
      <c r="W361" t="str">
        <f>IF(V361="","",IF(ABS(V361-R361)&gt;W$1,ABS(V361-R361),""))</f>
        <v/>
      </c>
      <c r="X361" t="str">
        <f>Y361&amp;"-"&amp;Z361&amp;"-"&amp;AC361&amp;"-"&amp;AD361&amp;"-"&amp;AG361</f>
        <v>7.5-e-X-4-1.5</v>
      </c>
      <c r="Y361">
        <f>F361</f>
        <v>7.5</v>
      </c>
      <c r="Z361" s="2" t="str">
        <f>G361</f>
        <v>e</v>
      </c>
      <c r="AA361">
        <f>_xlfn.IFNA(VLOOKUP(X361,'duo-out'!A$2:Q$5000,5,FALSE),E361+10*(H361-1)+1+_xlfn.IFNA(VLOOKUP(D361,states!A$2:C$10,3,FALSE),1))</f>
        <v>15</v>
      </c>
      <c r="AB361" t="str">
        <f>IF(V361="","",V361)</f>
        <v/>
      </c>
      <c r="AC361" s="2" t="str">
        <f>_xlfn.IFNA(VLOOKUP(D361,states!A$2:C$10,2,FALSE),"XX")</f>
        <v>X</v>
      </c>
      <c r="AD361">
        <f>E361</f>
        <v>4</v>
      </c>
      <c r="AE361">
        <f>_xlfn.IFNA(VLOOKUP(D361,states!A$2:D$10,4,FALSE),0)</f>
        <v>1</v>
      </c>
      <c r="AF361">
        <v>0.5</v>
      </c>
      <c r="AG361">
        <f>IF(AE361=0,AF361,IF(AE361=1,IF(F361=0.5,0.5,IF(H361=1,0.5,1.5)),IF(F361=0.5,0.5,IF(H361=1,2.5,1.5))))</f>
        <v>1.5</v>
      </c>
      <c r="AH361" s="7">
        <f>IF(AC361="XX",0,1/C361^(1/5)*IF(E361=0,100,1)/(E361+1)^(1/4))</f>
        <v>1.9295831501316907</v>
      </c>
    </row>
    <row r="362" spans="1:34">
      <c r="A362">
        <v>2524</v>
      </c>
      <c r="B362" s="1">
        <v>2098.6799000000001</v>
      </c>
      <c r="C362" s="6">
        <v>0.02</v>
      </c>
      <c r="D362" t="s">
        <v>0</v>
      </c>
      <c r="E362">
        <v>4</v>
      </c>
      <c r="F362">
        <v>7.5</v>
      </c>
      <c r="G362" t="s">
        <v>1</v>
      </c>
      <c r="H362">
        <v>2</v>
      </c>
      <c r="I362" t="s">
        <v>0</v>
      </c>
      <c r="J362">
        <v>3</v>
      </c>
      <c r="K362">
        <v>8.5</v>
      </c>
      <c r="L362" t="s">
        <v>1</v>
      </c>
      <c r="M362">
        <v>2</v>
      </c>
      <c r="N362" t="s">
        <v>2580</v>
      </c>
      <c r="O362">
        <v>1</v>
      </c>
      <c r="P362" t="str">
        <f>D362&amp;"-"&amp;F362&amp;"-"&amp;G362&amp;"-"&amp;E362&amp;"-"&amp;H362</f>
        <v>X2Pi-7.5-e-4-2</v>
      </c>
      <c r="Q362" t="str">
        <f>I362&amp;"-"&amp;K362&amp;"-"&amp;L362&amp;"-"&amp;J362&amp;"-"&amp;M362</f>
        <v>X2Pi-8.5-e-3-2</v>
      </c>
      <c r="R362">
        <f>B362+S362</f>
        <v>11028.476399257001</v>
      </c>
      <c r="S362">
        <f>_xlfn.IFNA(VLOOKUP(Q362,'MARVEL-X'!A$2:I$1400,7,FALSE),VLOOKUP(Q362,MARVEL!A$2:J$1522,10,FALSE))</f>
        <v>8929.7964992569996</v>
      </c>
      <c r="T362">
        <f>IF(P362=P361,R362+T361,R362)</f>
        <v>22056.948665725999</v>
      </c>
      <c r="U362">
        <f>IF(P362=P361,1+U361,1)</f>
        <v>2</v>
      </c>
      <c r="V362">
        <f t="shared" si="5"/>
        <v>11028.474332862999</v>
      </c>
      <c r="W362" t="str">
        <f>IF(V362="","",IF(ABS(V362-R362)&gt;W$1,ABS(V362-R362),""))</f>
        <v/>
      </c>
      <c r="X362" t="str">
        <f>Y362&amp;"-"&amp;Z362&amp;"-"&amp;AC362&amp;"-"&amp;AD362&amp;"-"&amp;AG362</f>
        <v>7.5-e-X-4-1.5</v>
      </c>
      <c r="Y362">
        <f>F362</f>
        <v>7.5</v>
      </c>
      <c r="Z362" s="2" t="str">
        <f>G362</f>
        <v>e</v>
      </c>
      <c r="AA362">
        <f>_xlfn.IFNA(VLOOKUP(X362,'duo-out'!A$2:Q$5000,5,FALSE),E362+10*(H362-1)+1+_xlfn.IFNA(VLOOKUP(D362,states!A$2:C$10,3,FALSE),1))</f>
        <v>15</v>
      </c>
      <c r="AB362">
        <f>IF(V362="","",V362)</f>
        <v>11028.474332862999</v>
      </c>
      <c r="AC362" s="2" t="str">
        <f>_xlfn.IFNA(VLOOKUP(D362,states!A$2:C$10,2,FALSE),"XX")</f>
        <v>X</v>
      </c>
      <c r="AD362">
        <f>E362</f>
        <v>4</v>
      </c>
      <c r="AE362">
        <f>_xlfn.IFNA(VLOOKUP(D362,states!A$2:D$10,4,FALSE),0)</f>
        <v>1</v>
      </c>
      <c r="AF362">
        <v>0.5</v>
      </c>
      <c r="AG362">
        <f>IF(AE362=0,AF362,IF(AE362=1,IF(F362=0.5,0.5,IF(H362=1,0.5,1.5)),IF(F362=0.5,0.5,IF(H362=1,2.5,1.5))))</f>
        <v>1.5</v>
      </c>
      <c r="AH362" s="7">
        <f>IF(AC362="XX",0,1/C362^(1/5)*IF(E362=0,100,1)/(E362+1)^(1/4))</f>
        <v>1.4623505735569622</v>
      </c>
    </row>
    <row r="363" spans="1:34">
      <c r="A363">
        <v>2357</v>
      </c>
      <c r="B363" s="1">
        <v>2374.1329000000001</v>
      </c>
      <c r="C363" s="6">
        <v>0.02</v>
      </c>
      <c r="D363" t="s">
        <v>0</v>
      </c>
      <c r="E363">
        <v>5</v>
      </c>
      <c r="F363">
        <v>7.5</v>
      </c>
      <c r="G363" t="s">
        <v>1</v>
      </c>
      <c r="H363">
        <v>1</v>
      </c>
      <c r="I363" t="s">
        <v>0</v>
      </c>
      <c r="J363">
        <v>4</v>
      </c>
      <c r="K363">
        <v>6.5</v>
      </c>
      <c r="L363" t="s">
        <v>1</v>
      </c>
      <c r="M363">
        <v>1</v>
      </c>
      <c r="N363" t="s">
        <v>2413</v>
      </c>
      <c r="O363">
        <v>1</v>
      </c>
      <c r="P363" t="str">
        <f>D363&amp;"-"&amp;F363&amp;"-"&amp;G363&amp;"-"&amp;E363&amp;"-"&amp;H363</f>
        <v>X2Pi-7.5-e-5-1</v>
      </c>
      <c r="Q363" t="str">
        <f>I363&amp;"-"&amp;K363&amp;"-"&amp;L363&amp;"-"&amp;J363&amp;"-"&amp;M363</f>
        <v>X2Pi-6.5-e-4-1</v>
      </c>
      <c r="R363">
        <f>B363+S363</f>
        <v>13047.728358416001</v>
      </c>
      <c r="S363">
        <f>_xlfn.IFNA(VLOOKUP(Q363,'MARVEL-X'!A$2:I$1400,7,FALSE),VLOOKUP(Q363,MARVEL!A$2:J$1522,10,FALSE))</f>
        <v>10673.595458416001</v>
      </c>
      <c r="T363">
        <f>IF(P363=P362,R363+T362,R363)</f>
        <v>13047.728358416001</v>
      </c>
      <c r="U363">
        <f>IF(P363=P362,1+U362,1)</f>
        <v>1</v>
      </c>
      <c r="V363">
        <f t="shared" si="5"/>
        <v>13047.728358416001</v>
      </c>
      <c r="W363" t="str">
        <f>IF(V363="","",IF(ABS(V363-R363)&gt;W$1,ABS(V363-R363),""))</f>
        <v/>
      </c>
      <c r="X363" t="str">
        <f>Y363&amp;"-"&amp;Z363&amp;"-"&amp;AC363&amp;"-"&amp;AD363&amp;"-"&amp;AG363</f>
        <v>7.5-e-X-5-0.5</v>
      </c>
      <c r="Y363">
        <f>F363</f>
        <v>7.5</v>
      </c>
      <c r="Z363" s="2" t="str">
        <f>G363</f>
        <v>e</v>
      </c>
      <c r="AA363">
        <f>_xlfn.IFNA(VLOOKUP(X363,'duo-out'!A$2:Q$5000,5,FALSE),E363+10*(H363-1)+1+_xlfn.IFNA(VLOOKUP(D363,states!A$2:C$10,3,FALSE),1))</f>
        <v>6</v>
      </c>
      <c r="AB363">
        <f>IF(V363="","",V363)</f>
        <v>13047.728358416001</v>
      </c>
      <c r="AC363" s="2" t="str">
        <f>_xlfn.IFNA(VLOOKUP(D363,states!A$2:C$10,2,FALSE),"XX")</f>
        <v>X</v>
      </c>
      <c r="AD363">
        <f>E363</f>
        <v>5</v>
      </c>
      <c r="AE363">
        <f>_xlfn.IFNA(VLOOKUP(D363,states!A$2:D$10,4,FALSE),0)</f>
        <v>1</v>
      </c>
      <c r="AF363">
        <v>0.5</v>
      </c>
      <c r="AG363">
        <f>IF(AE363=0,AF363,IF(AE363=1,IF(F363=0.5,0.5,IF(H363=1,0.5,1.5)),IF(F363=0.5,0.5,IF(H363=1,2.5,1.5))))</f>
        <v>0.5</v>
      </c>
      <c r="AH363" s="7">
        <f>IF(AC363="XX",0,1/C363^(1/5)*IF(E363=0,100,1)/(E363+1)^(1/4))</f>
        <v>1.3971923151809211</v>
      </c>
    </row>
    <row r="364" spans="1:34">
      <c r="A364">
        <v>2371</v>
      </c>
      <c r="B364" s="1">
        <v>2389.029</v>
      </c>
      <c r="C364" s="6">
        <v>0.02</v>
      </c>
      <c r="D364" t="s">
        <v>0</v>
      </c>
      <c r="E364">
        <v>5</v>
      </c>
      <c r="F364">
        <v>7.5</v>
      </c>
      <c r="G364" t="s">
        <v>1</v>
      </c>
      <c r="H364">
        <v>2</v>
      </c>
      <c r="I364" t="s">
        <v>0</v>
      </c>
      <c r="J364">
        <v>4</v>
      </c>
      <c r="K364">
        <v>6.5</v>
      </c>
      <c r="L364" t="s">
        <v>1</v>
      </c>
      <c r="M364">
        <v>2</v>
      </c>
      <c r="N364" t="s">
        <v>2427</v>
      </c>
      <c r="O364">
        <v>1</v>
      </c>
      <c r="P364" t="str">
        <f>D364&amp;"-"&amp;F364&amp;"-"&amp;G364&amp;"-"&amp;E364&amp;"-"&amp;H364</f>
        <v>X2Pi-7.5-e-5-2</v>
      </c>
      <c r="Q364" t="str">
        <f>I364&amp;"-"&amp;K364&amp;"-"&amp;L364&amp;"-"&amp;J364&amp;"-"&amp;M364</f>
        <v>X2Pi-6.5-e-4-2</v>
      </c>
      <c r="R364">
        <f>B364+S364</f>
        <v>13226.969611654</v>
      </c>
      <c r="S364">
        <f>_xlfn.IFNA(VLOOKUP(Q364,'MARVEL-X'!A$2:I$1400,7,FALSE),VLOOKUP(Q364,MARVEL!A$2:J$1522,10,FALSE))</f>
        <v>10837.940611653999</v>
      </c>
      <c r="T364">
        <f>IF(P364=P363,R364+T363,R364)</f>
        <v>13226.969611654</v>
      </c>
      <c r="U364">
        <f>IF(P364=P363,1+U363,1)</f>
        <v>1</v>
      </c>
      <c r="V364">
        <f t="shared" si="5"/>
        <v>13226.969611654</v>
      </c>
      <c r="W364" t="str">
        <f>IF(V364="","",IF(ABS(V364-R364)&gt;W$1,ABS(V364-R364),""))</f>
        <v/>
      </c>
      <c r="X364" t="str">
        <f>Y364&amp;"-"&amp;Z364&amp;"-"&amp;AC364&amp;"-"&amp;AD364&amp;"-"&amp;AG364</f>
        <v>7.5-e-X-5-1.5</v>
      </c>
      <c r="Y364">
        <f>F364</f>
        <v>7.5</v>
      </c>
      <c r="Z364" s="2" t="str">
        <f>G364</f>
        <v>e</v>
      </c>
      <c r="AA364">
        <f>_xlfn.IFNA(VLOOKUP(X364,'duo-out'!A$2:Q$5000,5,FALSE),E364+10*(H364-1)+1+_xlfn.IFNA(VLOOKUP(D364,states!A$2:C$10,3,FALSE),1))</f>
        <v>16</v>
      </c>
      <c r="AB364">
        <f>IF(V364="","",V364)</f>
        <v>13226.969611654</v>
      </c>
      <c r="AC364" s="2" t="str">
        <f>_xlfn.IFNA(VLOOKUP(D364,states!A$2:C$10,2,FALSE),"XX")</f>
        <v>X</v>
      </c>
      <c r="AD364">
        <f>E364</f>
        <v>5</v>
      </c>
      <c r="AE364">
        <f>_xlfn.IFNA(VLOOKUP(D364,states!A$2:D$10,4,FALSE),0)</f>
        <v>1</v>
      </c>
      <c r="AF364">
        <v>0.5</v>
      </c>
      <c r="AG364">
        <f>IF(AE364=0,AF364,IF(AE364=1,IF(F364=0.5,0.5,IF(H364=1,0.5,1.5)),IF(F364=0.5,0.5,IF(H364=1,2.5,1.5))))</f>
        <v>1.5</v>
      </c>
      <c r="AH364" s="7">
        <f>IF(AC364="XX",0,1/C364^(1/5)*IF(E364=0,100,1)/(E364+1)^(1/4))</f>
        <v>1.3971923151809211</v>
      </c>
    </row>
    <row r="365" spans="1:34">
      <c r="A365">
        <v>1640</v>
      </c>
      <c r="B365" s="1">
        <v>2479.6356999999998</v>
      </c>
      <c r="C365" s="6">
        <v>5.0000000000000001E-3</v>
      </c>
      <c r="D365" t="s">
        <v>0</v>
      </c>
      <c r="E365">
        <v>1</v>
      </c>
      <c r="F365">
        <v>7.5</v>
      </c>
      <c r="G365" t="s">
        <v>2</v>
      </c>
      <c r="H365">
        <v>1</v>
      </c>
      <c r="I365" t="s">
        <v>0</v>
      </c>
      <c r="J365">
        <v>0</v>
      </c>
      <c r="K365">
        <v>8.5</v>
      </c>
      <c r="L365" t="s">
        <v>2</v>
      </c>
      <c r="M365">
        <v>1</v>
      </c>
      <c r="N365" t="s">
        <v>1696</v>
      </c>
      <c r="O365">
        <v>1</v>
      </c>
      <c r="P365" t="str">
        <f>D365&amp;"-"&amp;F365&amp;"-"&amp;G365&amp;"-"&amp;E365&amp;"-"&amp;H365</f>
        <v>X2Pi-7.5-f-1-1</v>
      </c>
      <c r="Q365" t="str">
        <f>I365&amp;"-"&amp;K365&amp;"-"&amp;L365&amp;"-"&amp;J365&amp;"-"&amp;M365</f>
        <v>X2Pi-8.5-f-0-1</v>
      </c>
      <c r="R365">
        <f>B365+S365</f>
        <v>3479.0853964259995</v>
      </c>
      <c r="S365">
        <f>_xlfn.IFNA(VLOOKUP(Q365,'MARVEL-X'!A$2:I$1400,7,FALSE),VLOOKUP(Q365,MARVEL!A$2:J$1522,10,FALSE))</f>
        <v>999.44969642599995</v>
      </c>
      <c r="T365">
        <f>IF(P365=P364,R365+T364,R365)</f>
        <v>3479.0853964259995</v>
      </c>
      <c r="U365">
        <f>IF(P365=P364,1+U364,1)</f>
        <v>1</v>
      </c>
      <c r="V365" t="str">
        <f t="shared" si="5"/>
        <v/>
      </c>
      <c r="W365" t="str">
        <f>IF(V365="","",IF(ABS(V365-R365)&gt;W$1,ABS(V365-R365),""))</f>
        <v/>
      </c>
      <c r="X365" t="str">
        <f>Y365&amp;"-"&amp;Z365&amp;"-"&amp;AC365&amp;"-"&amp;AD365&amp;"-"&amp;AG365</f>
        <v>7.5-f-X-1-0.5</v>
      </c>
      <c r="Y365">
        <f>F365</f>
        <v>7.5</v>
      </c>
      <c r="Z365" s="2" t="str">
        <f>G365</f>
        <v>f</v>
      </c>
      <c r="AA365">
        <f>_xlfn.IFNA(VLOOKUP(X365,'duo-out'!A$2:Q$5000,5,FALSE),E365+10*(H365-1)+1+_xlfn.IFNA(VLOOKUP(D365,states!A$2:C$10,3,FALSE),1))</f>
        <v>2</v>
      </c>
      <c r="AB365" t="str">
        <f>IF(V365="","",V365)</f>
        <v/>
      </c>
      <c r="AC365" s="2" t="str">
        <f>_xlfn.IFNA(VLOOKUP(D365,states!A$2:C$10,2,FALSE),"XX")</f>
        <v>X</v>
      </c>
      <c r="AD365">
        <f>E365</f>
        <v>1</v>
      </c>
      <c r="AE365">
        <f>_xlfn.IFNA(VLOOKUP(D365,states!A$2:D$10,4,FALSE),0)</f>
        <v>1</v>
      </c>
      <c r="AF365">
        <v>0.5</v>
      </c>
      <c r="AG365">
        <f>IF(AE365=0,AF365,IF(AE365=1,IF(F365=0.5,0.5,IF(H365=1,0.5,1.5)),IF(F365=0.5,0.5,IF(H365=1,2.5,1.5))))</f>
        <v>0.5</v>
      </c>
      <c r="AH365" s="7">
        <f>IF(AC365="XX",0,1/C365^(1/5)*IF(E365=0,100,1)/(E365+1)^(1/4))</f>
        <v>2.4263223583284943</v>
      </c>
    </row>
    <row r="366" spans="1:34">
      <c r="A366">
        <v>1605</v>
      </c>
      <c r="B366" s="1">
        <v>2899.6514000000002</v>
      </c>
      <c r="C366" s="6">
        <v>5.0000000000000001E-3</v>
      </c>
      <c r="D366" t="s">
        <v>0</v>
      </c>
      <c r="E366">
        <v>1</v>
      </c>
      <c r="F366">
        <v>7.5</v>
      </c>
      <c r="G366" t="s">
        <v>2</v>
      </c>
      <c r="H366">
        <v>1</v>
      </c>
      <c r="I366" t="s">
        <v>0</v>
      </c>
      <c r="J366">
        <v>0</v>
      </c>
      <c r="K366">
        <v>6.5</v>
      </c>
      <c r="L366" t="s">
        <v>2</v>
      </c>
      <c r="M366">
        <v>1</v>
      </c>
      <c r="N366" t="s">
        <v>1661</v>
      </c>
      <c r="O366">
        <v>1</v>
      </c>
      <c r="P366" t="str">
        <f>D366&amp;"-"&amp;F366&amp;"-"&amp;G366&amp;"-"&amp;E366&amp;"-"&amp;H366</f>
        <v>X2Pi-7.5-f-1-1</v>
      </c>
      <c r="Q366" t="str">
        <f>I366&amp;"-"&amp;K366&amp;"-"&amp;L366&amp;"-"&amp;J366&amp;"-"&amp;M366</f>
        <v>X2Pi-6.5-f-0-1</v>
      </c>
      <c r="R366">
        <f>B366+S366</f>
        <v>3479.0853755779999</v>
      </c>
      <c r="S366">
        <f>_xlfn.IFNA(VLOOKUP(Q366,'MARVEL-X'!A$2:I$1400,7,FALSE),VLOOKUP(Q366,MARVEL!A$2:J$1522,10,FALSE))</f>
        <v>579.43397557799995</v>
      </c>
      <c r="T366">
        <f>IF(P366=P365,R366+T365,R366)</f>
        <v>6958.1707720039994</v>
      </c>
      <c r="U366">
        <f>IF(P366=P365,1+U365,1)</f>
        <v>2</v>
      </c>
      <c r="V366" t="str">
        <f t="shared" si="5"/>
        <v/>
      </c>
      <c r="W366" t="str">
        <f>IF(V366="","",IF(ABS(V366-R366)&gt;W$1,ABS(V366-R366),""))</f>
        <v/>
      </c>
      <c r="X366" t="str">
        <f>Y366&amp;"-"&amp;Z366&amp;"-"&amp;AC366&amp;"-"&amp;AD366&amp;"-"&amp;AG366</f>
        <v>7.5-f-X-1-0.5</v>
      </c>
      <c r="Y366">
        <f>F366</f>
        <v>7.5</v>
      </c>
      <c r="Z366" s="2" t="str">
        <f>G366</f>
        <v>f</v>
      </c>
      <c r="AA366">
        <f>_xlfn.IFNA(VLOOKUP(X366,'duo-out'!A$2:Q$5000,5,FALSE),E366+10*(H366-1)+1+_xlfn.IFNA(VLOOKUP(D366,states!A$2:C$10,3,FALSE),1))</f>
        <v>2</v>
      </c>
      <c r="AB366" t="str">
        <f>IF(V366="","",V366)</f>
        <v/>
      </c>
      <c r="AC366" s="2" t="str">
        <f>_xlfn.IFNA(VLOOKUP(D366,states!A$2:C$10,2,FALSE),"XX")</f>
        <v>X</v>
      </c>
      <c r="AD366">
        <f>E366</f>
        <v>1</v>
      </c>
      <c r="AE366">
        <f>_xlfn.IFNA(VLOOKUP(D366,states!A$2:D$10,4,FALSE),0)</f>
        <v>1</v>
      </c>
      <c r="AF366">
        <v>0.5</v>
      </c>
      <c r="AG366">
        <f>IF(AE366=0,AF366,IF(AE366=1,IF(F366=0.5,0.5,IF(H366=1,0.5,1.5)),IF(F366=0.5,0.5,IF(H366=1,2.5,1.5))))</f>
        <v>0.5</v>
      </c>
      <c r="AH366" s="7">
        <f>IF(AC366="XX",0,1/C366^(1/5)*IF(E366=0,100,1)/(E366+1)^(1/4))</f>
        <v>2.4263223583284943</v>
      </c>
    </row>
    <row r="367" spans="1:34">
      <c r="A367">
        <v>1953</v>
      </c>
      <c r="B367" s="1">
        <v>2899.6504</v>
      </c>
      <c r="C367" s="6">
        <v>1E-3</v>
      </c>
      <c r="D367" t="s">
        <v>0</v>
      </c>
      <c r="E367">
        <v>1</v>
      </c>
      <c r="F367">
        <v>7.5</v>
      </c>
      <c r="G367" t="s">
        <v>2</v>
      </c>
      <c r="H367">
        <v>1</v>
      </c>
      <c r="I367" t="s">
        <v>0</v>
      </c>
      <c r="J367">
        <v>0</v>
      </c>
      <c r="K367">
        <v>6.5</v>
      </c>
      <c r="L367" t="s">
        <v>2</v>
      </c>
      <c r="M367">
        <v>1</v>
      </c>
      <c r="N367" t="s">
        <v>2009</v>
      </c>
      <c r="O367">
        <v>1</v>
      </c>
      <c r="P367" t="str">
        <f>D367&amp;"-"&amp;F367&amp;"-"&amp;G367&amp;"-"&amp;E367&amp;"-"&amp;H367</f>
        <v>X2Pi-7.5-f-1-1</v>
      </c>
      <c r="Q367" t="str">
        <f>I367&amp;"-"&amp;K367&amp;"-"&amp;L367&amp;"-"&amp;J367&amp;"-"&amp;M367</f>
        <v>X2Pi-6.5-f-0-1</v>
      </c>
      <c r="R367">
        <f>B367+S367</f>
        <v>3479.0843755779997</v>
      </c>
      <c r="S367">
        <f>_xlfn.IFNA(VLOOKUP(Q367,'MARVEL-X'!A$2:I$1400,7,FALSE),VLOOKUP(Q367,MARVEL!A$2:J$1522,10,FALSE))</f>
        <v>579.43397557799995</v>
      </c>
      <c r="T367">
        <f>IF(P367=P366,R367+T366,R367)</f>
        <v>10437.255147582</v>
      </c>
      <c r="U367">
        <f>IF(P367=P366,1+U366,1)</f>
        <v>3</v>
      </c>
      <c r="V367" t="str">
        <f t="shared" si="5"/>
        <v/>
      </c>
      <c r="W367" t="str">
        <f>IF(V367="","",IF(ABS(V367-R367)&gt;W$1,ABS(V367-R367),""))</f>
        <v/>
      </c>
      <c r="X367" t="str">
        <f>Y367&amp;"-"&amp;Z367&amp;"-"&amp;AC367&amp;"-"&amp;AD367&amp;"-"&amp;AG367</f>
        <v>7.5-f-X-1-0.5</v>
      </c>
      <c r="Y367">
        <f>F367</f>
        <v>7.5</v>
      </c>
      <c r="Z367" s="2" t="str">
        <f>G367</f>
        <v>f</v>
      </c>
      <c r="AA367">
        <f>_xlfn.IFNA(VLOOKUP(X367,'duo-out'!A$2:Q$5000,5,FALSE),E367+10*(H367-1)+1+_xlfn.IFNA(VLOOKUP(D367,states!A$2:C$10,3,FALSE),1))</f>
        <v>2</v>
      </c>
      <c r="AB367" t="str">
        <f>IF(V367="","",V367)</f>
        <v/>
      </c>
      <c r="AC367" s="2" t="str">
        <f>_xlfn.IFNA(VLOOKUP(D367,states!A$2:C$10,2,FALSE),"XX")</f>
        <v>X</v>
      </c>
      <c r="AD367">
        <f>E367</f>
        <v>1</v>
      </c>
      <c r="AE367">
        <f>_xlfn.IFNA(VLOOKUP(D367,states!A$2:D$10,4,FALSE),0)</f>
        <v>1</v>
      </c>
      <c r="AF367">
        <v>0.5</v>
      </c>
      <c r="AG367">
        <f>IF(AE367=0,AF367,IF(AE367=1,IF(F367=0.5,0.5,IF(H367=1,0.5,1.5)),IF(F367=0.5,0.5,IF(H367=1,2.5,1.5))))</f>
        <v>0.5</v>
      </c>
      <c r="AH367" s="7">
        <f>IF(AC367="XX",0,1/C367^(1/5)*IF(E367=0,100,1)/(E367+1)^(1/4))</f>
        <v>3.34766892605235</v>
      </c>
    </row>
    <row r="368" spans="1:34">
      <c r="A368">
        <v>2408</v>
      </c>
      <c r="B368" s="1">
        <v>2701.3939999999998</v>
      </c>
      <c r="C368" s="6">
        <v>0.02</v>
      </c>
      <c r="D368" t="s">
        <v>0</v>
      </c>
      <c r="E368">
        <v>1</v>
      </c>
      <c r="F368">
        <v>7.5</v>
      </c>
      <c r="G368" t="s">
        <v>2</v>
      </c>
      <c r="H368">
        <v>1</v>
      </c>
      <c r="I368" t="s">
        <v>0</v>
      </c>
      <c r="J368">
        <v>0</v>
      </c>
      <c r="K368">
        <v>7.5</v>
      </c>
      <c r="L368" t="s">
        <v>1</v>
      </c>
      <c r="M368">
        <v>1</v>
      </c>
      <c r="N368" t="s">
        <v>2464</v>
      </c>
      <c r="O368">
        <v>1</v>
      </c>
      <c r="P368" t="str">
        <f>D368&amp;"-"&amp;F368&amp;"-"&amp;G368&amp;"-"&amp;E368&amp;"-"&amp;H368</f>
        <v>X2Pi-7.5-f-1-1</v>
      </c>
      <c r="Q368" t="str">
        <f>I368&amp;"-"&amp;K368&amp;"-"&amp;L368&amp;"-"&amp;J368&amp;"-"&amp;M368</f>
        <v>X2Pi-7.5-e-0-1</v>
      </c>
      <c r="R368">
        <f>B368+S368</f>
        <v>3479.1029553629996</v>
      </c>
      <c r="S368">
        <f>_xlfn.IFNA(VLOOKUP(Q368,'MARVEL-X'!A$2:I$1400,7,FALSE),VLOOKUP(Q368,MARVEL!A$2:J$1522,10,FALSE))</f>
        <v>777.70895536299997</v>
      </c>
      <c r="T368">
        <f>IF(P368=P367,R368+T367,R368)</f>
        <v>13916.358102945</v>
      </c>
      <c r="U368">
        <f>IF(P368=P367,1+U367,1)</f>
        <v>4</v>
      </c>
      <c r="V368">
        <f t="shared" si="5"/>
        <v>3479.0895257362499</v>
      </c>
      <c r="W368" t="str">
        <f>IF(V368="","",IF(ABS(V368-R368)&gt;W$1,ABS(V368-R368),""))</f>
        <v/>
      </c>
      <c r="X368" t="str">
        <f>Y368&amp;"-"&amp;Z368&amp;"-"&amp;AC368&amp;"-"&amp;AD368&amp;"-"&amp;AG368</f>
        <v>7.5-f-X-1-0.5</v>
      </c>
      <c r="Y368">
        <f>F368</f>
        <v>7.5</v>
      </c>
      <c r="Z368" s="2" t="str">
        <f>G368</f>
        <v>f</v>
      </c>
      <c r="AA368">
        <f>_xlfn.IFNA(VLOOKUP(X368,'duo-out'!A$2:Q$5000,5,FALSE),E368+10*(H368-1)+1+_xlfn.IFNA(VLOOKUP(D368,states!A$2:C$10,3,FALSE),1))</f>
        <v>2</v>
      </c>
      <c r="AB368">
        <f>IF(V368="","",V368)</f>
        <v>3479.0895257362499</v>
      </c>
      <c r="AC368" s="2" t="str">
        <f>_xlfn.IFNA(VLOOKUP(D368,states!A$2:C$10,2,FALSE),"XX")</f>
        <v>X</v>
      </c>
      <c r="AD368">
        <f>E368</f>
        <v>1</v>
      </c>
      <c r="AE368">
        <f>_xlfn.IFNA(VLOOKUP(D368,states!A$2:D$10,4,FALSE),0)</f>
        <v>1</v>
      </c>
      <c r="AF368">
        <v>0.5</v>
      </c>
      <c r="AG368">
        <f>IF(AE368=0,AF368,IF(AE368=1,IF(F368=0.5,0.5,IF(H368=1,0.5,1.5)),IF(F368=0.5,0.5,IF(H368=1,2.5,1.5))))</f>
        <v>0.5</v>
      </c>
      <c r="AH368" s="7">
        <f>IF(AC368="XX",0,1/C368^(1/5)*IF(E368=0,100,1)/(E368+1)^(1/4))</f>
        <v>1.8388084971065388</v>
      </c>
    </row>
    <row r="369" spans="1:34">
      <c r="A369">
        <v>1657</v>
      </c>
      <c r="B369" s="1">
        <v>2443.1844000000001</v>
      </c>
      <c r="C369" s="6">
        <v>5.0000000000000001E-3</v>
      </c>
      <c r="D369" t="s">
        <v>0</v>
      </c>
      <c r="E369">
        <v>1</v>
      </c>
      <c r="F369">
        <v>7.5</v>
      </c>
      <c r="G369" t="s">
        <v>2</v>
      </c>
      <c r="H369">
        <v>2</v>
      </c>
      <c r="I369" t="s">
        <v>0</v>
      </c>
      <c r="J369">
        <v>0</v>
      </c>
      <c r="K369">
        <v>8.5</v>
      </c>
      <c r="L369" t="s">
        <v>2</v>
      </c>
      <c r="M369">
        <v>2</v>
      </c>
      <c r="N369" t="s">
        <v>1713</v>
      </c>
      <c r="O369">
        <v>1</v>
      </c>
      <c r="P369" t="str">
        <f>D369&amp;"-"&amp;F369&amp;"-"&amp;G369&amp;"-"&amp;E369&amp;"-"&amp;H369</f>
        <v>X2Pi-7.5-f-1-2</v>
      </c>
      <c r="Q369" t="str">
        <f>I369&amp;"-"&amp;K369&amp;"-"&amp;L369&amp;"-"&amp;J369&amp;"-"&amp;M369</f>
        <v>X2Pi-8.5-f-0-2</v>
      </c>
      <c r="R369">
        <f>B369+S369</f>
        <v>3695.5587171430002</v>
      </c>
      <c r="S369">
        <f>_xlfn.IFNA(VLOOKUP(Q369,'MARVEL-X'!A$2:I$1400,7,FALSE),VLOOKUP(Q369,MARVEL!A$2:J$1522,10,FALSE))</f>
        <v>1252.3743171430001</v>
      </c>
      <c r="T369">
        <f>IF(P369=P368,R369+T368,R369)</f>
        <v>3695.5587171430002</v>
      </c>
      <c r="U369">
        <f>IF(P369=P368,1+U368,1)</f>
        <v>1</v>
      </c>
      <c r="V369" t="str">
        <f t="shared" si="5"/>
        <v/>
      </c>
      <c r="W369" t="str">
        <f>IF(V369="","",IF(ABS(V369-R369)&gt;W$1,ABS(V369-R369),""))</f>
        <v/>
      </c>
      <c r="X369" t="str">
        <f>Y369&amp;"-"&amp;Z369&amp;"-"&amp;AC369&amp;"-"&amp;AD369&amp;"-"&amp;AG369</f>
        <v>7.5-f-X-1-1.5</v>
      </c>
      <c r="Y369">
        <f>F369</f>
        <v>7.5</v>
      </c>
      <c r="Z369" s="2" t="str">
        <f>G369</f>
        <v>f</v>
      </c>
      <c r="AA369">
        <f>_xlfn.IFNA(VLOOKUP(X369,'duo-out'!A$2:Q$5000,5,FALSE),E369+10*(H369-1)+1+_xlfn.IFNA(VLOOKUP(D369,states!A$2:C$10,3,FALSE),1))</f>
        <v>12</v>
      </c>
      <c r="AB369" t="str">
        <f>IF(V369="","",V369)</f>
        <v/>
      </c>
      <c r="AC369" s="2" t="str">
        <f>_xlfn.IFNA(VLOOKUP(D369,states!A$2:C$10,2,FALSE),"XX")</f>
        <v>X</v>
      </c>
      <c r="AD369">
        <f>E369</f>
        <v>1</v>
      </c>
      <c r="AE369">
        <f>_xlfn.IFNA(VLOOKUP(D369,states!A$2:D$10,4,FALSE),0)</f>
        <v>1</v>
      </c>
      <c r="AF369">
        <v>0.5</v>
      </c>
      <c r="AG369">
        <f>IF(AE369=0,AF369,IF(AE369=1,IF(F369=0.5,0.5,IF(H369=1,0.5,1.5)),IF(F369=0.5,0.5,IF(H369=1,2.5,1.5))))</f>
        <v>1.5</v>
      </c>
      <c r="AH369" s="7">
        <f>IF(AC369="XX",0,1/C369^(1/5)*IF(E369=0,100,1)/(E369+1)^(1/4))</f>
        <v>2.4263223583284943</v>
      </c>
    </row>
    <row r="370" spans="1:34">
      <c r="A370">
        <v>1624</v>
      </c>
      <c r="B370" s="1">
        <v>2919.4171999999999</v>
      </c>
      <c r="C370" s="6">
        <v>8.5509999999999996E-3</v>
      </c>
      <c r="D370" t="s">
        <v>0</v>
      </c>
      <c r="E370">
        <v>1</v>
      </c>
      <c r="F370">
        <v>7.5</v>
      </c>
      <c r="G370" t="s">
        <v>2</v>
      </c>
      <c r="H370">
        <v>2</v>
      </c>
      <c r="I370" t="s">
        <v>0</v>
      </c>
      <c r="J370">
        <v>0</v>
      </c>
      <c r="K370">
        <v>6.5</v>
      </c>
      <c r="L370" t="s">
        <v>2</v>
      </c>
      <c r="M370">
        <v>2</v>
      </c>
      <c r="N370" t="s">
        <v>1680</v>
      </c>
      <c r="O370">
        <v>1</v>
      </c>
      <c r="P370" t="str">
        <f>D370&amp;"-"&amp;F370&amp;"-"&amp;G370&amp;"-"&amp;E370&amp;"-"&amp;H370</f>
        <v>X2Pi-7.5-f-1-2</v>
      </c>
      <c r="Q370" t="str">
        <f>I370&amp;"-"&amp;K370&amp;"-"&amp;L370&amp;"-"&amp;J370&amp;"-"&amp;M370</f>
        <v>X2Pi-6.5-f-0-2</v>
      </c>
      <c r="R370">
        <f>B370+S370</f>
        <v>3695.5520981359996</v>
      </c>
      <c r="S370">
        <f>_xlfn.IFNA(VLOOKUP(Q370,'MARVEL-X'!A$2:I$1400,7,FALSE),VLOOKUP(Q370,MARVEL!A$2:J$1522,10,FALSE))</f>
        <v>776.13489813599995</v>
      </c>
      <c r="T370">
        <f>IF(P370=P369,R370+T369,R370)</f>
        <v>7391.1108152790002</v>
      </c>
      <c r="U370">
        <f>IF(P370=P369,1+U369,1)</f>
        <v>2</v>
      </c>
      <c r="V370" t="str">
        <f t="shared" si="5"/>
        <v/>
      </c>
      <c r="W370" t="str">
        <f>IF(V370="","",IF(ABS(V370-R370)&gt;W$1,ABS(V370-R370),""))</f>
        <v/>
      </c>
      <c r="X370" t="str">
        <f>Y370&amp;"-"&amp;Z370&amp;"-"&amp;AC370&amp;"-"&amp;AD370&amp;"-"&amp;AG370</f>
        <v>7.5-f-X-1-1.5</v>
      </c>
      <c r="Y370">
        <f>F370</f>
        <v>7.5</v>
      </c>
      <c r="Z370" s="2" t="str">
        <f>G370</f>
        <v>f</v>
      </c>
      <c r="AA370">
        <f>_xlfn.IFNA(VLOOKUP(X370,'duo-out'!A$2:Q$5000,5,FALSE),E370+10*(H370-1)+1+_xlfn.IFNA(VLOOKUP(D370,states!A$2:C$10,3,FALSE),1))</f>
        <v>12</v>
      </c>
      <c r="AB370" t="str">
        <f>IF(V370="","",V370)</f>
        <v/>
      </c>
      <c r="AC370" s="2" t="str">
        <f>_xlfn.IFNA(VLOOKUP(D370,states!A$2:C$10,2,FALSE),"XX")</f>
        <v>X</v>
      </c>
      <c r="AD370">
        <f>E370</f>
        <v>1</v>
      </c>
      <c r="AE370">
        <f>_xlfn.IFNA(VLOOKUP(D370,states!A$2:D$10,4,FALSE),0)</f>
        <v>1</v>
      </c>
      <c r="AF370">
        <v>0.5</v>
      </c>
      <c r="AG370">
        <f>IF(AE370=0,AF370,IF(AE370=1,IF(F370=0.5,0.5,IF(H370=1,0.5,1.5)),IF(F370=0.5,0.5,IF(H370=1,2.5,1.5))))</f>
        <v>1.5</v>
      </c>
      <c r="AH370" s="7">
        <f>IF(AC370="XX",0,1/C370^(1/5)*IF(E370=0,100,1)/(E370+1)^(1/4))</f>
        <v>2.1794109058778934</v>
      </c>
    </row>
    <row r="371" spans="1:34">
      <c r="A371">
        <v>1960</v>
      </c>
      <c r="B371" s="1">
        <v>2919.424</v>
      </c>
      <c r="C371" s="6">
        <v>1E-3</v>
      </c>
      <c r="D371" t="s">
        <v>0</v>
      </c>
      <c r="E371">
        <v>1</v>
      </c>
      <c r="F371">
        <v>7.5</v>
      </c>
      <c r="G371" t="s">
        <v>2</v>
      </c>
      <c r="H371">
        <v>2</v>
      </c>
      <c r="I371" t="s">
        <v>0</v>
      </c>
      <c r="J371">
        <v>0</v>
      </c>
      <c r="K371">
        <v>6.5</v>
      </c>
      <c r="L371" t="s">
        <v>2</v>
      </c>
      <c r="M371">
        <v>2</v>
      </c>
      <c r="N371" t="s">
        <v>2016</v>
      </c>
      <c r="O371">
        <v>1</v>
      </c>
      <c r="P371" t="str">
        <f>D371&amp;"-"&amp;F371&amp;"-"&amp;G371&amp;"-"&amp;E371&amp;"-"&amp;H371</f>
        <v>X2Pi-7.5-f-1-2</v>
      </c>
      <c r="Q371" t="str">
        <f>I371&amp;"-"&amp;K371&amp;"-"&amp;L371&amp;"-"&amp;J371&amp;"-"&amp;M371</f>
        <v>X2Pi-6.5-f-0-2</v>
      </c>
      <c r="R371">
        <f>B371+S371</f>
        <v>3695.5588981359997</v>
      </c>
      <c r="S371">
        <f>_xlfn.IFNA(VLOOKUP(Q371,'MARVEL-X'!A$2:I$1400,7,FALSE),VLOOKUP(Q371,MARVEL!A$2:J$1522,10,FALSE))</f>
        <v>776.13489813599995</v>
      </c>
      <c r="T371">
        <f>IF(P371=P370,R371+T370,R371)</f>
        <v>11086.669713415</v>
      </c>
      <c r="U371">
        <f>IF(P371=P370,1+U370,1)</f>
        <v>3</v>
      </c>
      <c r="V371">
        <f t="shared" si="5"/>
        <v>3695.5565711383333</v>
      </c>
      <c r="W371" t="str">
        <f>IF(V371="","",IF(ABS(V371-R371)&gt;W$1,ABS(V371-R371),""))</f>
        <v/>
      </c>
      <c r="X371" t="str">
        <f>Y371&amp;"-"&amp;Z371&amp;"-"&amp;AC371&amp;"-"&amp;AD371&amp;"-"&amp;AG371</f>
        <v>7.5-f-X-1-1.5</v>
      </c>
      <c r="Y371">
        <f>F371</f>
        <v>7.5</v>
      </c>
      <c r="Z371" s="2" t="str">
        <f>G371</f>
        <v>f</v>
      </c>
      <c r="AA371">
        <f>_xlfn.IFNA(VLOOKUP(X371,'duo-out'!A$2:Q$5000,5,FALSE),E371+10*(H371-1)+1+_xlfn.IFNA(VLOOKUP(D371,states!A$2:C$10,3,FALSE),1))</f>
        <v>12</v>
      </c>
      <c r="AB371">
        <f>IF(V371="","",V371)</f>
        <v>3695.5565711383333</v>
      </c>
      <c r="AC371" s="2" t="str">
        <f>_xlfn.IFNA(VLOOKUP(D371,states!A$2:C$10,2,FALSE),"XX")</f>
        <v>X</v>
      </c>
      <c r="AD371">
        <f>E371</f>
        <v>1</v>
      </c>
      <c r="AE371">
        <f>_xlfn.IFNA(VLOOKUP(D371,states!A$2:D$10,4,FALSE),0)</f>
        <v>1</v>
      </c>
      <c r="AF371">
        <v>0.5</v>
      </c>
      <c r="AG371">
        <f>IF(AE371=0,AF371,IF(AE371=1,IF(F371=0.5,0.5,IF(H371=1,0.5,1.5)),IF(F371=0.5,0.5,IF(H371=1,2.5,1.5))))</f>
        <v>1.5</v>
      </c>
      <c r="AH371" s="7">
        <f>IF(AC371="XX",0,1/C371^(1/5)*IF(E371=0,100,1)/(E371+1)^(1/4))</f>
        <v>3.34766892605235</v>
      </c>
    </row>
    <row r="372" spans="1:34">
      <c r="A372">
        <v>2128</v>
      </c>
      <c r="B372" s="1">
        <v>2362.2550000000001</v>
      </c>
      <c r="C372" s="6">
        <v>8.5909999999999997E-3</v>
      </c>
      <c r="D372" t="s">
        <v>0</v>
      </c>
      <c r="E372">
        <v>2</v>
      </c>
      <c r="F372">
        <v>7.5</v>
      </c>
      <c r="G372" t="s">
        <v>2</v>
      </c>
      <c r="H372">
        <v>1</v>
      </c>
      <c r="I372" t="s">
        <v>0</v>
      </c>
      <c r="J372">
        <v>1</v>
      </c>
      <c r="K372">
        <v>8.5</v>
      </c>
      <c r="L372" t="s">
        <v>2</v>
      </c>
      <c r="M372">
        <v>1</v>
      </c>
      <c r="N372" t="s">
        <v>2184</v>
      </c>
      <c r="O372">
        <v>1</v>
      </c>
      <c r="P372" t="str">
        <f>D372&amp;"-"&amp;F372&amp;"-"&amp;G372&amp;"-"&amp;E372&amp;"-"&amp;H372</f>
        <v>X2Pi-7.5-f-2-1</v>
      </c>
      <c r="Q372" t="str">
        <f>I372&amp;"-"&amp;K372&amp;"-"&amp;L372&amp;"-"&amp;J372&amp;"-"&amp;M372</f>
        <v>X2Pi-8.5-f-1-1</v>
      </c>
      <c r="R372">
        <f>B372+S372</f>
        <v>6056.6210448960001</v>
      </c>
      <c r="S372">
        <f>_xlfn.IFNA(VLOOKUP(Q372,'MARVEL-X'!A$2:I$1400,7,FALSE),VLOOKUP(Q372,MARVEL!A$2:J$1522,10,FALSE))</f>
        <v>3694.3660448959999</v>
      </c>
      <c r="T372">
        <f>IF(P372=P371,R372+T371,R372)</f>
        <v>6056.6210448960001</v>
      </c>
      <c r="U372">
        <f>IF(P372=P371,1+U371,1)</f>
        <v>1</v>
      </c>
      <c r="V372" t="str">
        <f t="shared" si="5"/>
        <v/>
      </c>
      <c r="W372" t="str">
        <f>IF(V372="","",IF(ABS(V372-R372)&gt;W$1,ABS(V372-R372),""))</f>
        <v/>
      </c>
      <c r="X372" t="str">
        <f>Y372&amp;"-"&amp;Z372&amp;"-"&amp;AC372&amp;"-"&amp;AD372&amp;"-"&amp;AG372</f>
        <v>7.5-f-X-2-0.5</v>
      </c>
      <c r="Y372">
        <f>F372</f>
        <v>7.5</v>
      </c>
      <c r="Z372" s="2" t="str">
        <f>G372</f>
        <v>f</v>
      </c>
      <c r="AA372">
        <f>_xlfn.IFNA(VLOOKUP(X372,'duo-out'!A$2:Q$5000,5,FALSE),E372+10*(H372-1)+1+_xlfn.IFNA(VLOOKUP(D372,states!A$2:C$10,3,FALSE),1))</f>
        <v>3</v>
      </c>
      <c r="AB372" t="str">
        <f>IF(V372="","",V372)</f>
        <v/>
      </c>
      <c r="AC372" s="2" t="str">
        <f>_xlfn.IFNA(VLOOKUP(D372,states!A$2:C$10,2,FALSE),"XX")</f>
        <v>X</v>
      </c>
      <c r="AD372">
        <f>E372</f>
        <v>2</v>
      </c>
      <c r="AE372">
        <f>_xlfn.IFNA(VLOOKUP(D372,states!A$2:D$10,4,FALSE),0)</f>
        <v>1</v>
      </c>
      <c r="AF372">
        <v>0.5</v>
      </c>
      <c r="AG372">
        <f>IF(AE372=0,AF372,IF(AE372=1,IF(F372=0.5,0.5,IF(H372=1,0.5,1.5)),IF(F372=0.5,0.5,IF(H372=1,2.5,1.5))))</f>
        <v>0.5</v>
      </c>
      <c r="AH372" s="7">
        <f>IF(AC372="XX",0,1/C372^(1/5)*IF(E372=0,100,1)/(E372+1)^(1/4))</f>
        <v>1.9674827915112103</v>
      </c>
    </row>
    <row r="373" spans="1:34">
      <c r="A373">
        <v>1672</v>
      </c>
      <c r="B373" s="1">
        <v>2766.4657999999999</v>
      </c>
      <c r="C373" s="6">
        <v>5.0000000000000001E-3</v>
      </c>
      <c r="D373" t="s">
        <v>0</v>
      </c>
      <c r="E373">
        <v>2</v>
      </c>
      <c r="F373">
        <v>7.5</v>
      </c>
      <c r="G373" t="s">
        <v>2</v>
      </c>
      <c r="H373">
        <v>1</v>
      </c>
      <c r="I373" t="s">
        <v>0</v>
      </c>
      <c r="J373">
        <v>1</v>
      </c>
      <c r="K373">
        <v>6.5</v>
      </c>
      <c r="L373" t="s">
        <v>2</v>
      </c>
      <c r="M373">
        <v>1</v>
      </c>
      <c r="N373" t="s">
        <v>1728</v>
      </c>
      <c r="O373">
        <v>1</v>
      </c>
      <c r="P373" t="str">
        <f>D373&amp;"-"&amp;F373&amp;"-"&amp;G373&amp;"-"&amp;E373&amp;"-"&amp;H373</f>
        <v>X2Pi-7.5-f-2-1</v>
      </c>
      <c r="Q373" t="str">
        <f>I373&amp;"-"&amp;K373&amp;"-"&amp;L373&amp;"-"&amp;J373&amp;"-"&amp;M373</f>
        <v>X2Pi-6.5-f-1-1</v>
      </c>
      <c r="R373">
        <f>B373+S373</f>
        <v>6056.6260767220001</v>
      </c>
      <c r="S373">
        <f>_xlfn.IFNA(VLOOKUP(Q373,'MARVEL-X'!A$2:I$1400,7,FALSE),VLOOKUP(Q373,MARVEL!A$2:J$1522,10,FALSE))</f>
        <v>3290.1602767220002</v>
      </c>
      <c r="T373">
        <f>IF(P373=P372,R373+T372,R373)</f>
        <v>12113.247121618</v>
      </c>
      <c r="U373">
        <f>IF(P373=P372,1+U372,1)</f>
        <v>2</v>
      </c>
      <c r="V373">
        <f t="shared" si="5"/>
        <v>6056.6235608090001</v>
      </c>
      <c r="W373" t="str">
        <f>IF(V373="","",IF(ABS(V373-R373)&gt;W$1,ABS(V373-R373),""))</f>
        <v/>
      </c>
      <c r="X373" t="str">
        <f>Y373&amp;"-"&amp;Z373&amp;"-"&amp;AC373&amp;"-"&amp;AD373&amp;"-"&amp;AG373</f>
        <v>7.5-f-X-2-0.5</v>
      </c>
      <c r="Y373">
        <f>F373</f>
        <v>7.5</v>
      </c>
      <c r="Z373" s="2" t="str">
        <f>G373</f>
        <v>f</v>
      </c>
      <c r="AA373">
        <f>_xlfn.IFNA(VLOOKUP(X373,'duo-out'!A$2:Q$5000,5,FALSE),E373+10*(H373-1)+1+_xlfn.IFNA(VLOOKUP(D373,states!A$2:C$10,3,FALSE),1))</f>
        <v>3</v>
      </c>
      <c r="AB373">
        <f>IF(V373="","",V373)</f>
        <v>6056.6235608090001</v>
      </c>
      <c r="AC373" s="2" t="str">
        <f>_xlfn.IFNA(VLOOKUP(D373,states!A$2:C$10,2,FALSE),"XX")</f>
        <v>X</v>
      </c>
      <c r="AD373">
        <f>E373</f>
        <v>2</v>
      </c>
      <c r="AE373">
        <f>_xlfn.IFNA(VLOOKUP(D373,states!A$2:D$10,4,FALSE),0)</f>
        <v>1</v>
      </c>
      <c r="AF373">
        <v>0.5</v>
      </c>
      <c r="AG373">
        <f>IF(AE373=0,AF373,IF(AE373=1,IF(F373=0.5,0.5,IF(H373=1,0.5,1.5)),IF(F373=0.5,0.5,IF(H373=1,2.5,1.5))))</f>
        <v>0.5</v>
      </c>
      <c r="AH373" s="7">
        <f>IF(AC373="XX",0,1/C373^(1/5)*IF(E373=0,100,1)/(E373+1)^(1/4))</f>
        <v>2.1924297443889911</v>
      </c>
    </row>
    <row r="374" spans="1:34">
      <c r="A374">
        <v>1691</v>
      </c>
      <c r="B374" s="1">
        <v>2785.2420999999999</v>
      </c>
      <c r="C374" s="6">
        <v>5.0000000000000001E-3</v>
      </c>
      <c r="D374" t="s">
        <v>0</v>
      </c>
      <c r="E374">
        <v>2</v>
      </c>
      <c r="F374">
        <v>7.5</v>
      </c>
      <c r="G374" t="s">
        <v>2</v>
      </c>
      <c r="H374">
        <v>2</v>
      </c>
      <c r="I374" t="s">
        <v>0</v>
      </c>
      <c r="J374">
        <v>1</v>
      </c>
      <c r="K374">
        <v>6.5</v>
      </c>
      <c r="L374" t="s">
        <v>2</v>
      </c>
      <c r="M374">
        <v>2</v>
      </c>
      <c r="N374" t="s">
        <v>1747</v>
      </c>
      <c r="O374">
        <v>1</v>
      </c>
      <c r="P374" t="str">
        <f>D374&amp;"-"&amp;F374&amp;"-"&amp;G374&amp;"-"&amp;E374&amp;"-"&amp;H374</f>
        <v>X2Pi-7.5-f-2-2</v>
      </c>
      <c r="Q374" t="str">
        <f>I374&amp;"-"&amp;K374&amp;"-"&amp;L374&amp;"-"&amp;J374&amp;"-"&amp;M374</f>
        <v>X2Pi-6.5-f-1-2</v>
      </c>
      <c r="R374">
        <f>B374+S374</f>
        <v>6264.7082442609999</v>
      </c>
      <c r="S374">
        <f>_xlfn.IFNA(VLOOKUP(Q374,'MARVEL-X'!A$2:I$1400,7,FALSE),VLOOKUP(Q374,MARVEL!A$2:J$1522,10,FALSE))</f>
        <v>3479.466144261</v>
      </c>
      <c r="T374">
        <f>IF(P374=P373,R374+T373,R374)</f>
        <v>6264.7082442609999</v>
      </c>
      <c r="U374">
        <f>IF(P374=P373,1+U373,1)</f>
        <v>1</v>
      </c>
      <c r="V374">
        <f t="shared" si="5"/>
        <v>6264.7082442609999</v>
      </c>
      <c r="W374" t="str">
        <f>IF(V374="","",IF(ABS(V374-R374)&gt;W$1,ABS(V374-R374),""))</f>
        <v/>
      </c>
      <c r="X374" t="str">
        <f>Y374&amp;"-"&amp;Z374&amp;"-"&amp;AC374&amp;"-"&amp;AD374&amp;"-"&amp;AG374</f>
        <v>7.5-f-X-2-1.5</v>
      </c>
      <c r="Y374">
        <f>F374</f>
        <v>7.5</v>
      </c>
      <c r="Z374" s="2" t="str">
        <f>G374</f>
        <v>f</v>
      </c>
      <c r="AA374">
        <f>_xlfn.IFNA(VLOOKUP(X374,'duo-out'!A$2:Q$5000,5,FALSE),E374+10*(H374-1)+1+_xlfn.IFNA(VLOOKUP(D374,states!A$2:C$10,3,FALSE),1))</f>
        <v>13</v>
      </c>
      <c r="AB374">
        <f>IF(V374="","",V374)</f>
        <v>6264.7082442609999</v>
      </c>
      <c r="AC374" s="2" t="str">
        <f>_xlfn.IFNA(VLOOKUP(D374,states!A$2:C$10,2,FALSE),"XX")</f>
        <v>X</v>
      </c>
      <c r="AD374">
        <f>E374</f>
        <v>2</v>
      </c>
      <c r="AE374">
        <f>_xlfn.IFNA(VLOOKUP(D374,states!A$2:D$10,4,FALSE),0)</f>
        <v>1</v>
      </c>
      <c r="AF374">
        <v>0.5</v>
      </c>
      <c r="AG374">
        <f>IF(AE374=0,AF374,IF(AE374=1,IF(F374=0.5,0.5,IF(H374=1,0.5,1.5)),IF(F374=0.5,0.5,IF(H374=1,2.5,1.5))))</f>
        <v>1.5</v>
      </c>
      <c r="AH374" s="7">
        <f>IF(AC374="XX",0,1/C374^(1/5)*IF(E374=0,100,1)/(E374+1)^(1/4))</f>
        <v>2.1924297443889911</v>
      </c>
    </row>
    <row r="375" spans="1:34">
      <c r="A375">
        <v>1730</v>
      </c>
      <c r="B375" s="1">
        <v>2634.7269999999999</v>
      </c>
      <c r="C375" s="6">
        <v>5.0000000000000001E-3</v>
      </c>
      <c r="D375" t="s">
        <v>0</v>
      </c>
      <c r="E375">
        <v>3</v>
      </c>
      <c r="F375">
        <v>7.5</v>
      </c>
      <c r="G375" t="s">
        <v>2</v>
      </c>
      <c r="H375">
        <v>1</v>
      </c>
      <c r="I375" t="s">
        <v>0</v>
      </c>
      <c r="J375">
        <v>2</v>
      </c>
      <c r="K375">
        <v>6.5</v>
      </c>
      <c r="L375" t="s">
        <v>2</v>
      </c>
      <c r="M375">
        <v>1</v>
      </c>
      <c r="N375" t="s">
        <v>1786</v>
      </c>
      <c r="O375">
        <v>1</v>
      </c>
      <c r="P375" t="str">
        <f>D375&amp;"-"&amp;F375&amp;"-"&amp;G375&amp;"-"&amp;E375&amp;"-"&amp;H375</f>
        <v>X2Pi-7.5-f-3-1</v>
      </c>
      <c r="Q375" t="str">
        <f>I375&amp;"-"&amp;K375&amp;"-"&amp;L375&amp;"-"&amp;J375&amp;"-"&amp;M375</f>
        <v>X2Pi-6.5-f-2-1</v>
      </c>
      <c r="R375">
        <f>B375+S375</f>
        <v>8509.7522342430002</v>
      </c>
      <c r="S375">
        <f>_xlfn.IFNA(VLOOKUP(Q375,'MARVEL-X'!A$2:I$1400,7,FALSE),VLOOKUP(Q375,MARVEL!A$2:J$1522,10,FALSE))</f>
        <v>5875.0252342430003</v>
      </c>
      <c r="T375">
        <f>IF(P375=P374,R375+T374,R375)</f>
        <v>8509.7522342430002</v>
      </c>
      <c r="U375">
        <f>IF(P375=P374,1+U374,1)</f>
        <v>1</v>
      </c>
      <c r="V375" t="str">
        <f t="shared" si="5"/>
        <v/>
      </c>
      <c r="W375" t="str">
        <f>IF(V375="","",IF(ABS(V375-R375)&gt;W$1,ABS(V375-R375),""))</f>
        <v/>
      </c>
      <c r="X375" t="str">
        <f>Y375&amp;"-"&amp;Z375&amp;"-"&amp;AC375&amp;"-"&amp;AD375&amp;"-"&amp;AG375</f>
        <v>7.5-f-X-3-0.5</v>
      </c>
      <c r="Y375">
        <f>F375</f>
        <v>7.5</v>
      </c>
      <c r="Z375" s="2" t="str">
        <f>G375</f>
        <v>f</v>
      </c>
      <c r="AA375">
        <f>_xlfn.IFNA(VLOOKUP(X375,'duo-out'!A$2:Q$5000,5,FALSE),E375+10*(H375-1)+1+_xlfn.IFNA(VLOOKUP(D375,states!A$2:C$10,3,FALSE),1))</f>
        <v>4</v>
      </c>
      <c r="AB375" t="str">
        <f>IF(V375="","",V375)</f>
        <v/>
      </c>
      <c r="AC375" s="2" t="str">
        <f>_xlfn.IFNA(VLOOKUP(D375,states!A$2:C$10,2,FALSE),"XX")</f>
        <v>X</v>
      </c>
      <c r="AD375">
        <f>E375</f>
        <v>3</v>
      </c>
      <c r="AE375">
        <f>_xlfn.IFNA(VLOOKUP(D375,states!A$2:D$10,4,FALSE),0)</f>
        <v>1</v>
      </c>
      <c r="AF375">
        <v>0.5</v>
      </c>
      <c r="AG375">
        <f>IF(AE375=0,AF375,IF(AE375=1,IF(F375=0.5,0.5,IF(H375=1,0.5,1.5)),IF(F375=0.5,0.5,IF(H375=1,2.5,1.5))))</f>
        <v>0.5</v>
      </c>
      <c r="AH375" s="7">
        <f>IF(AC375="XX",0,1/C375^(1/5)*IF(E375=0,100,1)/(E375+1)^(1/4))</f>
        <v>2.0402857733683697</v>
      </c>
    </row>
    <row r="376" spans="1:34">
      <c r="A376">
        <v>2484</v>
      </c>
      <c r="B376" s="1">
        <v>2246.2159999999999</v>
      </c>
      <c r="C376" s="6">
        <v>0.02</v>
      </c>
      <c r="D376" t="s">
        <v>0</v>
      </c>
      <c r="E376">
        <v>3</v>
      </c>
      <c r="F376">
        <v>7.5</v>
      </c>
      <c r="G376" t="s">
        <v>2</v>
      </c>
      <c r="H376">
        <v>1</v>
      </c>
      <c r="I376" t="s">
        <v>0</v>
      </c>
      <c r="J376">
        <v>2</v>
      </c>
      <c r="K376">
        <v>8.5</v>
      </c>
      <c r="L376" t="s">
        <v>2</v>
      </c>
      <c r="M376">
        <v>1</v>
      </c>
      <c r="N376" t="s">
        <v>2540</v>
      </c>
      <c r="O376">
        <v>1</v>
      </c>
      <c r="P376" t="str">
        <f>D376&amp;"-"&amp;F376&amp;"-"&amp;G376&amp;"-"&amp;E376&amp;"-"&amp;H376</f>
        <v>X2Pi-7.5-f-3-1</v>
      </c>
      <c r="Q376" t="str">
        <f>I376&amp;"-"&amp;K376&amp;"-"&amp;L376&amp;"-"&amp;J376&amp;"-"&amp;M376</f>
        <v>X2Pi-8.5-f-2-1</v>
      </c>
      <c r="R376">
        <f>B376+S376</f>
        <v>8509.7669315759995</v>
      </c>
      <c r="S376">
        <f>_xlfn.IFNA(VLOOKUP(Q376,'MARVEL-X'!A$2:I$1400,7,FALSE),VLOOKUP(Q376,MARVEL!A$2:J$1522,10,FALSE))</f>
        <v>6263.550931576</v>
      </c>
      <c r="T376">
        <f>IF(P376=P375,R376+T375,R376)</f>
        <v>17019.519165819002</v>
      </c>
      <c r="U376">
        <f>IF(P376=P375,1+U375,1)</f>
        <v>2</v>
      </c>
      <c r="V376">
        <f t="shared" si="5"/>
        <v>8509.7595829095008</v>
      </c>
      <c r="W376" t="str">
        <f>IF(V376="","",IF(ABS(V376-R376)&gt;W$1,ABS(V376-R376),""))</f>
        <v/>
      </c>
      <c r="X376" t="str">
        <f>Y376&amp;"-"&amp;Z376&amp;"-"&amp;AC376&amp;"-"&amp;AD376&amp;"-"&amp;AG376</f>
        <v>7.5-f-X-3-0.5</v>
      </c>
      <c r="Y376">
        <f>F376</f>
        <v>7.5</v>
      </c>
      <c r="Z376" s="2" t="str">
        <f>G376</f>
        <v>f</v>
      </c>
      <c r="AA376">
        <f>_xlfn.IFNA(VLOOKUP(X376,'duo-out'!A$2:Q$5000,5,FALSE),E376+10*(H376-1)+1+_xlfn.IFNA(VLOOKUP(D376,states!A$2:C$10,3,FALSE),1))</f>
        <v>4</v>
      </c>
      <c r="AB376">
        <f>IF(V376="","",V376)</f>
        <v>8509.7595829095008</v>
      </c>
      <c r="AC376" s="2" t="str">
        <f>_xlfn.IFNA(VLOOKUP(D376,states!A$2:C$10,2,FALSE),"XX")</f>
        <v>X</v>
      </c>
      <c r="AD376">
        <f>E376</f>
        <v>3</v>
      </c>
      <c r="AE376">
        <f>_xlfn.IFNA(VLOOKUP(D376,states!A$2:D$10,4,FALSE),0)</f>
        <v>1</v>
      </c>
      <c r="AF376">
        <v>0.5</v>
      </c>
      <c r="AG376">
        <f>IF(AE376=0,AF376,IF(AE376=1,IF(F376=0.5,0.5,IF(H376=1,0.5,1.5)),IF(F376=0.5,0.5,IF(H376=1,2.5,1.5))))</f>
        <v>0.5</v>
      </c>
      <c r="AH376" s="7">
        <f>IF(AC376="XX",0,1/C376^(1/5)*IF(E376=0,100,1)/(E376+1)^(1/4))</f>
        <v>1.5462474735549587</v>
      </c>
    </row>
    <row r="377" spans="1:34">
      <c r="A377">
        <v>1744</v>
      </c>
      <c r="B377" s="1">
        <v>2652.4956000000002</v>
      </c>
      <c r="C377" s="6">
        <v>5.0000000000000001E-3</v>
      </c>
      <c r="D377" t="s">
        <v>0</v>
      </c>
      <c r="E377">
        <v>3</v>
      </c>
      <c r="F377">
        <v>7.5</v>
      </c>
      <c r="G377" t="s">
        <v>2</v>
      </c>
      <c r="H377">
        <v>2</v>
      </c>
      <c r="I377" t="s">
        <v>0</v>
      </c>
      <c r="J377">
        <v>2</v>
      </c>
      <c r="K377">
        <v>6.5</v>
      </c>
      <c r="L377" t="s">
        <v>2</v>
      </c>
      <c r="M377">
        <v>2</v>
      </c>
      <c r="N377" t="s">
        <v>1800</v>
      </c>
      <c r="O377">
        <v>1</v>
      </c>
      <c r="P377" t="str">
        <f>D377&amp;"-"&amp;F377&amp;"-"&amp;G377&amp;"-"&amp;E377&amp;"-"&amp;H377</f>
        <v>X2Pi-7.5-f-3-2</v>
      </c>
      <c r="Q377" t="str">
        <f>I377&amp;"-"&amp;K377&amp;"-"&amp;L377&amp;"-"&amp;J377&amp;"-"&amp;M377</f>
        <v>X2Pi-6.5-f-2-2</v>
      </c>
      <c r="R377">
        <f>B377+S377</f>
        <v>8709.4943058160006</v>
      </c>
      <c r="S377">
        <f>_xlfn.IFNA(VLOOKUP(Q377,'MARVEL-X'!A$2:I$1400,7,FALSE),VLOOKUP(Q377,MARVEL!A$2:J$1522,10,FALSE))</f>
        <v>6056.9987058160004</v>
      </c>
      <c r="T377">
        <f>IF(P377=P376,R377+T376,R377)</f>
        <v>8709.4943058160006</v>
      </c>
      <c r="U377">
        <f>IF(P377=P376,1+U376,1)</f>
        <v>1</v>
      </c>
      <c r="V377">
        <f t="shared" si="5"/>
        <v>8709.4943058160006</v>
      </c>
      <c r="W377" t="str">
        <f>IF(V377="","",IF(ABS(V377-R377)&gt;W$1,ABS(V377-R377),""))</f>
        <v/>
      </c>
      <c r="X377" t="str">
        <f>Y377&amp;"-"&amp;Z377&amp;"-"&amp;AC377&amp;"-"&amp;AD377&amp;"-"&amp;AG377</f>
        <v>7.5-f-X-3-1.5</v>
      </c>
      <c r="Y377">
        <f>F377</f>
        <v>7.5</v>
      </c>
      <c r="Z377" s="2" t="str">
        <f>G377</f>
        <v>f</v>
      </c>
      <c r="AA377">
        <f>_xlfn.IFNA(VLOOKUP(X377,'duo-out'!A$2:Q$5000,5,FALSE),E377+10*(H377-1)+1+_xlfn.IFNA(VLOOKUP(D377,states!A$2:C$10,3,FALSE),1))</f>
        <v>14</v>
      </c>
      <c r="AB377">
        <f>IF(V377="","",V377)</f>
        <v>8709.4943058160006</v>
      </c>
      <c r="AC377" s="2" t="str">
        <f>_xlfn.IFNA(VLOOKUP(D377,states!A$2:C$10,2,FALSE),"XX")</f>
        <v>X</v>
      </c>
      <c r="AD377">
        <f>E377</f>
        <v>3</v>
      </c>
      <c r="AE377">
        <f>_xlfn.IFNA(VLOOKUP(D377,states!A$2:D$10,4,FALSE),0)</f>
        <v>1</v>
      </c>
      <c r="AF377">
        <v>0.5</v>
      </c>
      <c r="AG377">
        <f>IF(AE377=0,AF377,IF(AE377=1,IF(F377=0.5,0.5,IF(H377=1,0.5,1.5)),IF(F377=0.5,0.5,IF(H377=1,2.5,1.5))))</f>
        <v>1.5</v>
      </c>
      <c r="AH377" s="7">
        <f>IF(AC377="XX",0,1/C377^(1/5)*IF(E377=0,100,1)/(E377+1)^(1/4))</f>
        <v>2.0402857733683697</v>
      </c>
    </row>
    <row r="378" spans="1:34">
      <c r="A378">
        <v>2585</v>
      </c>
      <c r="B378" s="1">
        <v>2504.0176000000001</v>
      </c>
      <c r="C378" s="6">
        <v>6.3579999999999999E-3</v>
      </c>
      <c r="D378" t="s">
        <v>0</v>
      </c>
      <c r="E378">
        <v>4</v>
      </c>
      <c r="F378">
        <v>7.5</v>
      </c>
      <c r="G378" t="s">
        <v>2</v>
      </c>
      <c r="H378">
        <v>1</v>
      </c>
      <c r="I378" t="s">
        <v>0</v>
      </c>
      <c r="J378">
        <v>3</v>
      </c>
      <c r="K378">
        <v>6.5</v>
      </c>
      <c r="L378" t="s">
        <v>2</v>
      </c>
      <c r="M378">
        <v>1</v>
      </c>
      <c r="N378" t="s">
        <v>2641</v>
      </c>
      <c r="O378">
        <v>1</v>
      </c>
      <c r="P378" t="str">
        <f>D378&amp;"-"&amp;F378&amp;"-"&amp;G378&amp;"-"&amp;E378&amp;"-"&amp;H378</f>
        <v>X2Pi-7.5-f-4-1</v>
      </c>
      <c r="Q378" t="str">
        <f>I378&amp;"-"&amp;K378&amp;"-"&amp;L378&amp;"-"&amp;J378&amp;"-"&amp;M378</f>
        <v>X2Pi-6.5-f-3-1</v>
      </c>
      <c r="R378">
        <f>B378+S378</f>
        <v>10839.433692195002</v>
      </c>
      <c r="S378">
        <f>_xlfn.IFNA(VLOOKUP(Q378,'MARVEL-X'!A$2:I$1400,7,FALSE),VLOOKUP(Q378,MARVEL!A$2:J$1522,10,FALSE))</f>
        <v>8335.4160921950006</v>
      </c>
      <c r="T378">
        <f>IF(P378=P377,R378+T377,R378)</f>
        <v>10839.433692195002</v>
      </c>
      <c r="U378">
        <f>IF(P378=P377,1+U377,1)</f>
        <v>1</v>
      </c>
      <c r="V378" t="str">
        <f t="shared" si="5"/>
        <v/>
      </c>
      <c r="W378" t="str">
        <f>IF(V378="","",IF(ABS(V378-R378)&gt;W$1,ABS(V378-R378),""))</f>
        <v/>
      </c>
      <c r="X378" t="str">
        <f>Y378&amp;"-"&amp;Z378&amp;"-"&amp;AC378&amp;"-"&amp;AD378&amp;"-"&amp;AG378</f>
        <v>7.5-f-X-4-0.5</v>
      </c>
      <c r="Y378">
        <f>F378</f>
        <v>7.5</v>
      </c>
      <c r="Z378" s="2" t="str">
        <f>G378</f>
        <v>f</v>
      </c>
      <c r="AA378">
        <f>_xlfn.IFNA(VLOOKUP(X378,'duo-out'!A$2:Q$5000,5,FALSE),E378+10*(H378-1)+1+_xlfn.IFNA(VLOOKUP(D378,states!A$2:C$10,3,FALSE),1))</f>
        <v>5</v>
      </c>
      <c r="AB378" t="str">
        <f>IF(V378="","",V378)</f>
        <v/>
      </c>
      <c r="AC378" s="2" t="str">
        <f>_xlfn.IFNA(VLOOKUP(D378,states!A$2:C$10,2,FALSE),"XX")</f>
        <v>X</v>
      </c>
      <c r="AD378">
        <f>E378</f>
        <v>4</v>
      </c>
      <c r="AE378">
        <f>_xlfn.IFNA(VLOOKUP(D378,states!A$2:D$10,4,FALSE),0)</f>
        <v>1</v>
      </c>
      <c r="AF378">
        <v>0.5</v>
      </c>
      <c r="AG378">
        <f>IF(AE378=0,AF378,IF(AE378=1,IF(F378=0.5,0.5,IF(H378=1,0.5,1.5)),IF(F378=0.5,0.5,IF(H378=1,2.5,1.5))))</f>
        <v>0.5</v>
      </c>
      <c r="AH378" s="7">
        <f>IF(AC378="XX",0,1/C378^(1/5)*IF(E378=0,100,1)/(E378+1)^(1/4))</f>
        <v>1.8390493954089113</v>
      </c>
    </row>
    <row r="379" spans="1:34">
      <c r="A379">
        <v>2291</v>
      </c>
      <c r="B379" s="1">
        <v>2504.0070000000001</v>
      </c>
      <c r="C379" s="6">
        <v>6.4679999999999998E-3</v>
      </c>
      <c r="D379" t="s">
        <v>0</v>
      </c>
      <c r="E379">
        <v>4</v>
      </c>
      <c r="F379">
        <v>7.5</v>
      </c>
      <c r="G379" t="s">
        <v>2</v>
      </c>
      <c r="H379">
        <v>1</v>
      </c>
      <c r="I379" t="s">
        <v>0</v>
      </c>
      <c r="J379">
        <v>3</v>
      </c>
      <c r="K379">
        <v>6.5</v>
      </c>
      <c r="L379" t="s">
        <v>2</v>
      </c>
      <c r="M379">
        <v>1</v>
      </c>
      <c r="N379" t="s">
        <v>2347</v>
      </c>
      <c r="O379">
        <v>1</v>
      </c>
      <c r="P379" t="str">
        <f>D379&amp;"-"&amp;F379&amp;"-"&amp;G379&amp;"-"&amp;E379&amp;"-"&amp;H379</f>
        <v>X2Pi-7.5-f-4-1</v>
      </c>
      <c r="Q379" t="str">
        <f>I379&amp;"-"&amp;K379&amp;"-"&amp;L379&amp;"-"&amp;J379&amp;"-"&amp;M379</f>
        <v>X2Pi-6.5-f-3-1</v>
      </c>
      <c r="R379">
        <f>B379+S379</f>
        <v>10839.423092195</v>
      </c>
      <c r="S379">
        <f>_xlfn.IFNA(VLOOKUP(Q379,'MARVEL-X'!A$2:I$1400,7,FALSE),VLOOKUP(Q379,MARVEL!A$2:J$1522,10,FALSE))</f>
        <v>8335.4160921950006</v>
      </c>
      <c r="T379">
        <f>IF(P379=P378,R379+T378,R379)</f>
        <v>21678.856784390002</v>
      </c>
      <c r="U379">
        <f>IF(P379=P378,1+U378,1)</f>
        <v>2</v>
      </c>
      <c r="V379" t="str">
        <f t="shared" si="5"/>
        <v/>
      </c>
      <c r="W379" t="str">
        <f>IF(V379="","",IF(ABS(V379-R379)&gt;W$1,ABS(V379-R379),""))</f>
        <v/>
      </c>
      <c r="X379" t="str">
        <f>Y379&amp;"-"&amp;Z379&amp;"-"&amp;AC379&amp;"-"&amp;AD379&amp;"-"&amp;AG379</f>
        <v>7.5-f-X-4-0.5</v>
      </c>
      <c r="Y379">
        <f>F379</f>
        <v>7.5</v>
      </c>
      <c r="Z379" s="2" t="str">
        <f>G379</f>
        <v>f</v>
      </c>
      <c r="AA379">
        <f>_xlfn.IFNA(VLOOKUP(X379,'duo-out'!A$2:Q$5000,5,FALSE),E379+10*(H379-1)+1+_xlfn.IFNA(VLOOKUP(D379,states!A$2:C$10,3,FALSE),1))</f>
        <v>5</v>
      </c>
      <c r="AB379" t="str">
        <f>IF(V379="","",V379)</f>
        <v/>
      </c>
      <c r="AC379" s="2" t="str">
        <f>_xlfn.IFNA(VLOOKUP(D379,states!A$2:C$10,2,FALSE),"XX")</f>
        <v>X</v>
      </c>
      <c r="AD379">
        <f>E379</f>
        <v>4</v>
      </c>
      <c r="AE379">
        <f>_xlfn.IFNA(VLOOKUP(D379,states!A$2:D$10,4,FALSE),0)</f>
        <v>1</v>
      </c>
      <c r="AF379">
        <v>0.5</v>
      </c>
      <c r="AG379">
        <f>IF(AE379=0,AF379,IF(AE379=1,IF(F379=0.5,0.5,IF(H379=1,0.5,1.5)),IF(F379=0.5,0.5,IF(H379=1,2.5,1.5))))</f>
        <v>0.5</v>
      </c>
      <c r="AH379" s="7">
        <f>IF(AC379="XX",0,1/C379^(1/5)*IF(E379=0,100,1)/(E379+1)^(1/4))</f>
        <v>1.8327511330492345</v>
      </c>
    </row>
    <row r="380" spans="1:34">
      <c r="A380">
        <v>2519</v>
      </c>
      <c r="B380" s="1">
        <v>2131.0610000000001</v>
      </c>
      <c r="C380" s="6">
        <v>0.02</v>
      </c>
      <c r="D380" t="s">
        <v>0</v>
      </c>
      <c r="E380">
        <v>4</v>
      </c>
      <c r="F380">
        <v>7.5</v>
      </c>
      <c r="G380" t="s">
        <v>2</v>
      </c>
      <c r="H380">
        <v>1</v>
      </c>
      <c r="I380" t="s">
        <v>0</v>
      </c>
      <c r="J380">
        <v>3</v>
      </c>
      <c r="K380">
        <v>8.5</v>
      </c>
      <c r="L380" t="s">
        <v>2</v>
      </c>
      <c r="M380">
        <v>1</v>
      </c>
      <c r="N380" t="s">
        <v>2575</v>
      </c>
      <c r="O380">
        <v>1</v>
      </c>
      <c r="P380" t="str">
        <f>D380&amp;"-"&amp;F380&amp;"-"&amp;G380&amp;"-"&amp;E380&amp;"-"&amp;H380</f>
        <v>X2Pi-7.5-f-4-1</v>
      </c>
      <c r="Q380" t="str">
        <f>I380&amp;"-"&amp;K380&amp;"-"&amp;L380&amp;"-"&amp;J380&amp;"-"&amp;M380</f>
        <v>X2Pi-8.5-f-3-1</v>
      </c>
      <c r="R380">
        <f>B380+S380</f>
        <v>10839.427819912</v>
      </c>
      <c r="S380">
        <f>_xlfn.IFNA(VLOOKUP(Q380,'MARVEL-X'!A$2:I$1400,7,FALSE),VLOOKUP(Q380,MARVEL!A$2:J$1522,10,FALSE))</f>
        <v>8708.3668199120002</v>
      </c>
      <c r="T380">
        <f>IF(P380=P379,R380+T379,R380)</f>
        <v>32518.284604302004</v>
      </c>
      <c r="U380">
        <f>IF(P380=P379,1+U379,1)</f>
        <v>3</v>
      </c>
      <c r="V380">
        <f t="shared" si="5"/>
        <v>10839.428201434001</v>
      </c>
      <c r="W380" t="str">
        <f>IF(V380="","",IF(ABS(V380-R380)&gt;W$1,ABS(V380-R380),""))</f>
        <v/>
      </c>
      <c r="X380" t="str">
        <f>Y380&amp;"-"&amp;Z380&amp;"-"&amp;AC380&amp;"-"&amp;AD380&amp;"-"&amp;AG380</f>
        <v>7.5-f-X-4-0.5</v>
      </c>
      <c r="Y380">
        <f>F380</f>
        <v>7.5</v>
      </c>
      <c r="Z380" s="2" t="str">
        <f>G380</f>
        <v>f</v>
      </c>
      <c r="AA380">
        <f>_xlfn.IFNA(VLOOKUP(X380,'duo-out'!A$2:Q$5000,5,FALSE),E380+10*(H380-1)+1+_xlfn.IFNA(VLOOKUP(D380,states!A$2:C$10,3,FALSE),1))</f>
        <v>5</v>
      </c>
      <c r="AB380">
        <f>IF(V380="","",V380)</f>
        <v>10839.428201434001</v>
      </c>
      <c r="AC380" s="2" t="str">
        <f>_xlfn.IFNA(VLOOKUP(D380,states!A$2:C$10,2,FALSE),"XX")</f>
        <v>X</v>
      </c>
      <c r="AD380">
        <f>E380</f>
        <v>4</v>
      </c>
      <c r="AE380">
        <f>_xlfn.IFNA(VLOOKUP(D380,states!A$2:D$10,4,FALSE),0)</f>
        <v>1</v>
      </c>
      <c r="AF380">
        <v>0.5</v>
      </c>
      <c r="AG380">
        <f>IF(AE380=0,AF380,IF(AE380=1,IF(F380=0.5,0.5,IF(H380=1,0.5,1.5)),IF(F380=0.5,0.5,IF(H380=1,2.5,1.5))))</f>
        <v>0.5</v>
      </c>
      <c r="AH380" s="7">
        <f>IF(AC380="XX",0,1/C380^(1/5)*IF(E380=0,100,1)/(E380+1)^(1/4))</f>
        <v>1.4623505735569622</v>
      </c>
    </row>
    <row r="381" spans="1:34">
      <c r="A381">
        <v>2598</v>
      </c>
      <c r="B381" s="1">
        <v>2520.7620000000002</v>
      </c>
      <c r="C381" s="6">
        <v>7.9740000000000002E-3</v>
      </c>
      <c r="D381" t="s">
        <v>0</v>
      </c>
      <c r="E381">
        <v>4</v>
      </c>
      <c r="F381">
        <v>7.5</v>
      </c>
      <c r="G381" t="s">
        <v>2</v>
      </c>
      <c r="H381">
        <v>2</v>
      </c>
      <c r="I381" t="s">
        <v>0</v>
      </c>
      <c r="J381">
        <v>3</v>
      </c>
      <c r="K381">
        <v>6.5</v>
      </c>
      <c r="L381" t="s">
        <v>2</v>
      </c>
      <c r="M381">
        <v>2</v>
      </c>
      <c r="N381" t="s">
        <v>2654</v>
      </c>
      <c r="O381">
        <v>1</v>
      </c>
      <c r="P381" t="str">
        <f>D381&amp;"-"&amp;F381&amp;"-"&amp;G381&amp;"-"&amp;E381&amp;"-"&amp;H381</f>
        <v>X2Pi-7.5-f-4-2</v>
      </c>
      <c r="Q381" t="str">
        <f>I381&amp;"-"&amp;K381&amp;"-"&amp;L381&amp;"-"&amp;J381&amp;"-"&amp;M381</f>
        <v>X2Pi-6.5-f-3-2</v>
      </c>
      <c r="R381">
        <f>B381+S381</f>
        <v>11030.890858428</v>
      </c>
      <c r="S381">
        <f>_xlfn.IFNA(VLOOKUP(Q381,'MARVEL-X'!A$2:I$1400,7,FALSE),VLOOKUP(Q381,MARVEL!A$2:J$1522,10,FALSE))</f>
        <v>8510.1288584279991</v>
      </c>
      <c r="T381">
        <f>IF(P381=P380,R381+T380,R381)</f>
        <v>11030.890858428</v>
      </c>
      <c r="U381">
        <f>IF(P381=P380,1+U380,1)</f>
        <v>1</v>
      </c>
      <c r="V381" t="str">
        <f t="shared" si="5"/>
        <v/>
      </c>
      <c r="W381" t="str">
        <f>IF(V381="","",IF(ABS(V381-R381)&gt;W$1,ABS(V381-R381),""))</f>
        <v/>
      </c>
      <c r="X381" t="str">
        <f>Y381&amp;"-"&amp;Z381&amp;"-"&amp;AC381&amp;"-"&amp;AD381&amp;"-"&amp;AG381</f>
        <v>7.5-f-X-4-1.5</v>
      </c>
      <c r="Y381">
        <f>F381</f>
        <v>7.5</v>
      </c>
      <c r="Z381" s="2" t="str">
        <f>G381</f>
        <v>f</v>
      </c>
      <c r="AA381">
        <f>_xlfn.IFNA(VLOOKUP(X381,'duo-out'!A$2:Q$5000,5,FALSE),E381+10*(H381-1)+1+_xlfn.IFNA(VLOOKUP(D381,states!A$2:C$10,3,FALSE),1))</f>
        <v>15</v>
      </c>
      <c r="AB381" t="str">
        <f>IF(V381="","",V381)</f>
        <v/>
      </c>
      <c r="AC381" s="2" t="str">
        <f>_xlfn.IFNA(VLOOKUP(D381,states!A$2:C$10,2,FALSE),"XX")</f>
        <v>X</v>
      </c>
      <c r="AD381">
        <f>E381</f>
        <v>4</v>
      </c>
      <c r="AE381">
        <f>_xlfn.IFNA(VLOOKUP(D381,states!A$2:D$10,4,FALSE),0)</f>
        <v>1</v>
      </c>
      <c r="AF381">
        <v>0.5</v>
      </c>
      <c r="AG381">
        <f>IF(AE381=0,AF381,IF(AE381=1,IF(F381=0.5,0.5,IF(H381=1,0.5,1.5)),IF(F381=0.5,0.5,IF(H381=1,2.5,1.5))))</f>
        <v>1.5</v>
      </c>
      <c r="AH381" s="7">
        <f>IF(AC381="XX",0,1/C381^(1/5)*IF(E381=0,100,1)/(E381+1)^(1/4))</f>
        <v>1.7576089388385308</v>
      </c>
    </row>
    <row r="382" spans="1:34">
      <c r="A382">
        <v>2326</v>
      </c>
      <c r="B382" s="1">
        <v>2520.752</v>
      </c>
      <c r="C382" s="6">
        <v>5.0000000000000001E-3</v>
      </c>
      <c r="D382" t="s">
        <v>0</v>
      </c>
      <c r="E382">
        <v>4</v>
      </c>
      <c r="F382">
        <v>7.5</v>
      </c>
      <c r="G382" t="s">
        <v>2</v>
      </c>
      <c r="H382">
        <v>2</v>
      </c>
      <c r="I382" t="s">
        <v>0</v>
      </c>
      <c r="J382">
        <v>3</v>
      </c>
      <c r="K382">
        <v>6.5</v>
      </c>
      <c r="L382" t="s">
        <v>2</v>
      </c>
      <c r="M382">
        <v>2</v>
      </c>
      <c r="N382" t="s">
        <v>2382</v>
      </c>
      <c r="O382">
        <v>1</v>
      </c>
      <c r="P382" t="str">
        <f>D382&amp;"-"&amp;F382&amp;"-"&amp;G382&amp;"-"&amp;E382&amp;"-"&amp;H382</f>
        <v>X2Pi-7.5-f-4-2</v>
      </c>
      <c r="Q382" t="str">
        <f>I382&amp;"-"&amp;K382&amp;"-"&amp;L382&amp;"-"&amp;J382&amp;"-"&amp;M382</f>
        <v>X2Pi-6.5-f-3-2</v>
      </c>
      <c r="R382">
        <f>B382+S382</f>
        <v>11030.880858428</v>
      </c>
      <c r="S382">
        <f>_xlfn.IFNA(VLOOKUP(Q382,'MARVEL-X'!A$2:I$1400,7,FALSE),VLOOKUP(Q382,MARVEL!A$2:J$1522,10,FALSE))</f>
        <v>8510.1288584279991</v>
      </c>
      <c r="T382">
        <f>IF(P382=P381,R382+T381,R382)</f>
        <v>22061.771716855998</v>
      </c>
      <c r="U382">
        <f>IF(P382=P381,1+U381,1)</f>
        <v>2</v>
      </c>
      <c r="V382" t="str">
        <f t="shared" si="5"/>
        <v/>
      </c>
      <c r="W382" t="str">
        <f>IF(V382="","",IF(ABS(V382-R382)&gt;W$1,ABS(V382-R382),""))</f>
        <v/>
      </c>
      <c r="X382" t="str">
        <f>Y382&amp;"-"&amp;Z382&amp;"-"&amp;AC382&amp;"-"&amp;AD382&amp;"-"&amp;AG382</f>
        <v>7.5-f-X-4-1.5</v>
      </c>
      <c r="Y382">
        <f>F382</f>
        <v>7.5</v>
      </c>
      <c r="Z382" s="2" t="str">
        <f>G382</f>
        <v>f</v>
      </c>
      <c r="AA382">
        <f>_xlfn.IFNA(VLOOKUP(X382,'duo-out'!A$2:Q$5000,5,FALSE),E382+10*(H382-1)+1+_xlfn.IFNA(VLOOKUP(D382,states!A$2:C$10,3,FALSE),1))</f>
        <v>15</v>
      </c>
      <c r="AB382" t="str">
        <f>IF(V382="","",V382)</f>
        <v/>
      </c>
      <c r="AC382" s="2" t="str">
        <f>_xlfn.IFNA(VLOOKUP(D382,states!A$2:C$10,2,FALSE),"XX")</f>
        <v>X</v>
      </c>
      <c r="AD382">
        <f>E382</f>
        <v>4</v>
      </c>
      <c r="AE382">
        <f>_xlfn.IFNA(VLOOKUP(D382,states!A$2:D$10,4,FALSE),0)</f>
        <v>1</v>
      </c>
      <c r="AF382">
        <v>0.5</v>
      </c>
      <c r="AG382">
        <f>IF(AE382=0,AF382,IF(AE382=1,IF(F382=0.5,0.5,IF(H382=1,0.5,1.5)),IF(F382=0.5,0.5,IF(H382=1,2.5,1.5))))</f>
        <v>1.5</v>
      </c>
      <c r="AH382" s="7">
        <f>IF(AC382="XX",0,1/C382^(1/5)*IF(E382=0,100,1)/(E382+1)^(1/4))</f>
        <v>1.9295831501316907</v>
      </c>
    </row>
    <row r="383" spans="1:34">
      <c r="A383">
        <v>2528</v>
      </c>
      <c r="B383" s="1">
        <v>2097.9828000000002</v>
      </c>
      <c r="C383" s="6">
        <v>0.02</v>
      </c>
      <c r="D383" t="s">
        <v>0</v>
      </c>
      <c r="E383">
        <v>4</v>
      </c>
      <c r="F383">
        <v>7.5</v>
      </c>
      <c r="G383" t="s">
        <v>2</v>
      </c>
      <c r="H383">
        <v>2</v>
      </c>
      <c r="I383" t="s">
        <v>0</v>
      </c>
      <c r="J383">
        <v>3</v>
      </c>
      <c r="K383">
        <v>8.5</v>
      </c>
      <c r="L383" t="s">
        <v>2</v>
      </c>
      <c r="M383">
        <v>2</v>
      </c>
      <c r="N383" t="s">
        <v>2584</v>
      </c>
      <c r="O383">
        <v>1</v>
      </c>
      <c r="P383" t="str">
        <f>D383&amp;"-"&amp;F383&amp;"-"&amp;G383&amp;"-"&amp;E383&amp;"-"&amp;H383</f>
        <v>X2Pi-7.5-f-4-2</v>
      </c>
      <c r="Q383" t="str">
        <f>I383&amp;"-"&amp;K383&amp;"-"&amp;L383&amp;"-"&amp;J383&amp;"-"&amp;M383</f>
        <v>X2Pi-8.5-f-3-2</v>
      </c>
      <c r="R383">
        <f>B383+S383</f>
        <v>11030.877946449</v>
      </c>
      <c r="S383">
        <f>_xlfn.IFNA(VLOOKUP(Q383,'MARVEL-X'!A$2:I$1400,7,FALSE),VLOOKUP(Q383,MARVEL!A$2:J$1522,10,FALSE))</f>
        <v>8932.8951464490001</v>
      </c>
      <c r="T383">
        <f>IF(P383=P382,R383+T382,R383)</f>
        <v>33092.649663304997</v>
      </c>
      <c r="U383">
        <f>IF(P383=P382,1+U382,1)</f>
        <v>3</v>
      </c>
      <c r="V383">
        <f t="shared" si="5"/>
        <v>11030.883221101665</v>
      </c>
      <c r="W383" t="str">
        <f>IF(V383="","",IF(ABS(V383-R383)&gt;W$1,ABS(V383-R383),""))</f>
        <v/>
      </c>
      <c r="X383" t="str">
        <f>Y383&amp;"-"&amp;Z383&amp;"-"&amp;AC383&amp;"-"&amp;AD383&amp;"-"&amp;AG383</f>
        <v>7.5-f-X-4-1.5</v>
      </c>
      <c r="Y383">
        <f>F383</f>
        <v>7.5</v>
      </c>
      <c r="Z383" s="2" t="str">
        <f>G383</f>
        <v>f</v>
      </c>
      <c r="AA383">
        <f>_xlfn.IFNA(VLOOKUP(X383,'duo-out'!A$2:Q$5000,5,FALSE),E383+10*(H383-1)+1+_xlfn.IFNA(VLOOKUP(D383,states!A$2:C$10,3,FALSE),1))</f>
        <v>15</v>
      </c>
      <c r="AB383">
        <f>IF(V383="","",V383)</f>
        <v>11030.883221101665</v>
      </c>
      <c r="AC383" s="2" t="str">
        <f>_xlfn.IFNA(VLOOKUP(D383,states!A$2:C$10,2,FALSE),"XX")</f>
        <v>X</v>
      </c>
      <c r="AD383">
        <f>E383</f>
        <v>4</v>
      </c>
      <c r="AE383">
        <f>_xlfn.IFNA(VLOOKUP(D383,states!A$2:D$10,4,FALSE),0)</f>
        <v>1</v>
      </c>
      <c r="AF383">
        <v>0.5</v>
      </c>
      <c r="AG383">
        <f>IF(AE383=0,AF383,IF(AE383=1,IF(F383=0.5,0.5,IF(H383=1,0.5,1.5)),IF(F383=0.5,0.5,IF(H383=1,2.5,1.5))))</f>
        <v>1.5</v>
      </c>
      <c r="AH383" s="7">
        <f>IF(AC383="XX",0,1/C383^(1/5)*IF(E383=0,100,1)/(E383+1)^(1/4))</f>
        <v>1.4623505735569622</v>
      </c>
    </row>
    <row r="384" spans="1:34">
      <c r="A384">
        <v>2363</v>
      </c>
      <c r="B384" s="1">
        <v>2373.7649999999999</v>
      </c>
      <c r="C384" s="6">
        <v>0.02</v>
      </c>
      <c r="D384" t="s">
        <v>0</v>
      </c>
      <c r="E384">
        <v>5</v>
      </c>
      <c r="F384">
        <v>7.5</v>
      </c>
      <c r="G384" t="s">
        <v>2</v>
      </c>
      <c r="H384">
        <v>1</v>
      </c>
      <c r="I384" t="s">
        <v>0</v>
      </c>
      <c r="J384">
        <v>4</v>
      </c>
      <c r="K384">
        <v>6.5</v>
      </c>
      <c r="L384" t="s">
        <v>2</v>
      </c>
      <c r="M384">
        <v>1</v>
      </c>
      <c r="N384" t="s">
        <v>2419</v>
      </c>
      <c r="O384">
        <v>1</v>
      </c>
      <c r="P384" t="str">
        <f>D384&amp;"-"&amp;F384&amp;"-"&amp;G384&amp;"-"&amp;E384&amp;"-"&amp;H384</f>
        <v>X2Pi-7.5-f-5-1</v>
      </c>
      <c r="Q384" t="str">
        <f>I384&amp;"-"&amp;K384&amp;"-"&amp;L384&amp;"-"&amp;J384&amp;"-"&amp;M384</f>
        <v>X2Pi-6.5-f-4-1</v>
      </c>
      <c r="R384">
        <f>B384+S384</f>
        <v>13046.117023667999</v>
      </c>
      <c r="S384">
        <f>_xlfn.IFNA(VLOOKUP(Q384,'MARVEL-X'!A$2:I$1400,7,FALSE),VLOOKUP(Q384,MARVEL!A$2:J$1522,10,FALSE))</f>
        <v>10672.352023668</v>
      </c>
      <c r="T384">
        <f>IF(P384=P383,R384+T383,R384)</f>
        <v>13046.117023667999</v>
      </c>
      <c r="U384">
        <f>IF(P384=P383,1+U383,1)</f>
        <v>1</v>
      </c>
      <c r="V384">
        <f t="shared" si="5"/>
        <v>13046.117023667999</v>
      </c>
      <c r="W384" t="str">
        <f>IF(V384="","",IF(ABS(V384-R384)&gt;W$1,ABS(V384-R384),""))</f>
        <v/>
      </c>
      <c r="X384" t="str">
        <f>Y384&amp;"-"&amp;Z384&amp;"-"&amp;AC384&amp;"-"&amp;AD384&amp;"-"&amp;AG384</f>
        <v>7.5-f-X-5-0.5</v>
      </c>
      <c r="Y384">
        <f>F384</f>
        <v>7.5</v>
      </c>
      <c r="Z384" s="2" t="str">
        <f>G384</f>
        <v>f</v>
      </c>
      <c r="AA384">
        <f>_xlfn.IFNA(VLOOKUP(X384,'duo-out'!A$2:Q$5000,5,FALSE),E384+10*(H384-1)+1+_xlfn.IFNA(VLOOKUP(D384,states!A$2:C$10,3,FALSE),1))</f>
        <v>6</v>
      </c>
      <c r="AB384">
        <f>IF(V384="","",V384)</f>
        <v>13046.117023667999</v>
      </c>
      <c r="AC384" s="2" t="str">
        <f>_xlfn.IFNA(VLOOKUP(D384,states!A$2:C$10,2,FALSE),"XX")</f>
        <v>X</v>
      </c>
      <c r="AD384">
        <f>E384</f>
        <v>5</v>
      </c>
      <c r="AE384">
        <f>_xlfn.IFNA(VLOOKUP(D384,states!A$2:D$10,4,FALSE),0)</f>
        <v>1</v>
      </c>
      <c r="AF384">
        <v>0.5</v>
      </c>
      <c r="AG384">
        <f>IF(AE384=0,AF384,IF(AE384=1,IF(F384=0.5,0.5,IF(H384=1,0.5,1.5)),IF(F384=0.5,0.5,IF(H384=1,2.5,1.5))))</f>
        <v>0.5</v>
      </c>
      <c r="AH384" s="7">
        <f>IF(AC384="XX",0,1/C384^(1/5)*IF(E384=0,100,1)/(E384+1)^(1/4))</f>
        <v>1.3971923151809211</v>
      </c>
    </row>
    <row r="385" spans="1:34">
      <c r="A385">
        <v>2377</v>
      </c>
      <c r="B385" s="1">
        <v>2389.4490000000001</v>
      </c>
      <c r="C385" s="6">
        <v>0.02</v>
      </c>
      <c r="D385" t="s">
        <v>0</v>
      </c>
      <c r="E385">
        <v>5</v>
      </c>
      <c r="F385">
        <v>7.5</v>
      </c>
      <c r="G385" t="s">
        <v>2</v>
      </c>
      <c r="H385">
        <v>2</v>
      </c>
      <c r="I385" t="s">
        <v>0</v>
      </c>
      <c r="J385">
        <v>4</v>
      </c>
      <c r="K385">
        <v>6.5</v>
      </c>
      <c r="L385" t="s">
        <v>2</v>
      </c>
      <c r="M385">
        <v>2</v>
      </c>
      <c r="N385" t="s">
        <v>2433</v>
      </c>
      <c r="O385">
        <v>1</v>
      </c>
      <c r="P385" t="str">
        <f>D385&amp;"-"&amp;F385&amp;"-"&amp;G385&amp;"-"&amp;E385&amp;"-"&amp;H385</f>
        <v>X2Pi-7.5-f-5-2</v>
      </c>
      <c r="Q385" t="str">
        <f>I385&amp;"-"&amp;K385&amp;"-"&amp;L385&amp;"-"&amp;J385&amp;"-"&amp;M385</f>
        <v>X2Pi-6.5-f-4-2</v>
      </c>
      <c r="R385">
        <f>B385+S385</f>
        <v>13229.266305821</v>
      </c>
      <c r="S385">
        <f>_xlfn.IFNA(VLOOKUP(Q385,'MARVEL-X'!A$2:I$1400,7,FALSE),VLOOKUP(Q385,MARVEL!A$2:J$1522,10,FALSE))</f>
        <v>10839.817305821</v>
      </c>
      <c r="T385">
        <f>IF(P385=P384,R385+T384,R385)</f>
        <v>13229.266305821</v>
      </c>
      <c r="U385">
        <f>IF(P385=P384,1+U384,1)</f>
        <v>1</v>
      </c>
      <c r="V385">
        <f t="shared" si="5"/>
        <v>13229.266305821</v>
      </c>
      <c r="W385" t="str">
        <f>IF(V385="","",IF(ABS(V385-R385)&gt;W$1,ABS(V385-R385),""))</f>
        <v/>
      </c>
      <c r="X385" t="str">
        <f>Y385&amp;"-"&amp;Z385&amp;"-"&amp;AC385&amp;"-"&amp;AD385&amp;"-"&amp;AG385</f>
        <v>7.5-f-X-5-1.5</v>
      </c>
      <c r="Y385">
        <f>F385</f>
        <v>7.5</v>
      </c>
      <c r="Z385" s="2" t="str">
        <f>G385</f>
        <v>f</v>
      </c>
      <c r="AA385">
        <f>_xlfn.IFNA(VLOOKUP(X385,'duo-out'!A$2:Q$5000,5,FALSE),E385+10*(H385-1)+1+_xlfn.IFNA(VLOOKUP(D385,states!A$2:C$10,3,FALSE),1))</f>
        <v>16</v>
      </c>
      <c r="AB385">
        <f>IF(V385="","",V385)</f>
        <v>13229.266305821</v>
      </c>
      <c r="AC385" s="2" t="str">
        <f>_xlfn.IFNA(VLOOKUP(D385,states!A$2:C$10,2,FALSE),"XX")</f>
        <v>X</v>
      </c>
      <c r="AD385">
        <f>E385</f>
        <v>5</v>
      </c>
      <c r="AE385">
        <f>_xlfn.IFNA(VLOOKUP(D385,states!A$2:D$10,4,FALSE),0)</f>
        <v>1</v>
      </c>
      <c r="AF385">
        <v>0.5</v>
      </c>
      <c r="AG385">
        <f>IF(AE385=0,AF385,IF(AE385=1,IF(F385=0.5,0.5,IF(H385=1,0.5,1.5)),IF(F385=0.5,0.5,IF(H385=1,2.5,1.5))))</f>
        <v>1.5</v>
      </c>
      <c r="AH385" s="7">
        <f>IF(AC385="XX",0,1/C385^(1/5)*IF(E385=0,100,1)/(E385+1)^(1/4))</f>
        <v>1.3971923151809211</v>
      </c>
    </row>
    <row r="386" spans="1:34">
      <c r="A386">
        <v>2353</v>
      </c>
      <c r="B386" s="1">
        <v>2.5403569030000002</v>
      </c>
      <c r="C386" s="6">
        <v>1.3339999999999999E-5</v>
      </c>
      <c r="D386" t="s">
        <v>0</v>
      </c>
      <c r="E386">
        <v>0</v>
      </c>
      <c r="F386">
        <v>8.5</v>
      </c>
      <c r="G386" t="s">
        <v>1</v>
      </c>
      <c r="H386">
        <v>1</v>
      </c>
      <c r="I386" t="s">
        <v>0</v>
      </c>
      <c r="J386">
        <v>0</v>
      </c>
      <c r="K386">
        <v>8.5</v>
      </c>
      <c r="L386" t="s">
        <v>2</v>
      </c>
      <c r="M386">
        <v>1</v>
      </c>
      <c r="N386" t="s">
        <v>2409</v>
      </c>
      <c r="O386">
        <v>1</v>
      </c>
      <c r="P386" t="str">
        <f>D386&amp;"-"&amp;F386&amp;"-"&amp;G386&amp;"-"&amp;E386&amp;"-"&amp;H386</f>
        <v>X2Pi-8.5-e-0-1</v>
      </c>
      <c r="Q386" t="str">
        <f>I386&amp;"-"&amp;K386&amp;"-"&amp;L386&amp;"-"&amp;J386&amp;"-"&amp;M386</f>
        <v>X2Pi-8.5-f-0-1</v>
      </c>
      <c r="R386">
        <f>B386+S386</f>
        <v>1001.9900533289999</v>
      </c>
      <c r="S386">
        <f>_xlfn.IFNA(VLOOKUP(Q386,'MARVEL-X'!A$2:I$1400,7,FALSE),VLOOKUP(Q386,MARVEL!A$2:J$1522,10,FALSE))</f>
        <v>999.44969642599995</v>
      </c>
      <c r="T386">
        <f>IF(P386=P385,R386+T385,R386)</f>
        <v>1001.9900533289999</v>
      </c>
      <c r="U386">
        <f>IF(P386=P385,1+U385,1)</f>
        <v>1</v>
      </c>
      <c r="V386">
        <f t="shared" si="5"/>
        <v>1001.9900533289999</v>
      </c>
      <c r="W386" t="str">
        <f>IF(V386="","",IF(ABS(V386-R386)&gt;W$1,ABS(V386-R386),""))</f>
        <v/>
      </c>
      <c r="X386" t="str">
        <f>Y386&amp;"-"&amp;Z386&amp;"-"&amp;AC386&amp;"-"&amp;AD386&amp;"-"&amp;AG386</f>
        <v>8.5-e-X-0-0.5</v>
      </c>
      <c r="Y386">
        <f>F386</f>
        <v>8.5</v>
      </c>
      <c r="Z386" s="2" t="str">
        <f>G386</f>
        <v>e</v>
      </c>
      <c r="AA386">
        <f>_xlfn.IFNA(VLOOKUP(X386,'duo-out'!A$2:Q$5000,5,FALSE),E386+10*(H386-1)+1+_xlfn.IFNA(VLOOKUP(D386,states!A$2:C$10,3,FALSE),1))</f>
        <v>1</v>
      </c>
      <c r="AB386">
        <f>IF(V386="","",V386)</f>
        <v>1001.9900533289999</v>
      </c>
      <c r="AC386" s="2" t="str">
        <f>_xlfn.IFNA(VLOOKUP(D386,states!A$2:C$10,2,FALSE),"XX")</f>
        <v>X</v>
      </c>
      <c r="AD386">
        <f>E386</f>
        <v>0</v>
      </c>
      <c r="AE386">
        <f>_xlfn.IFNA(VLOOKUP(D386,states!A$2:D$10,4,FALSE),0)</f>
        <v>1</v>
      </c>
      <c r="AF386">
        <v>0.5</v>
      </c>
      <c r="AG386">
        <f>IF(AE386=0,AF386,IF(AE386=1,IF(F386=0.5,0.5,IF(H386=1,0.5,1.5)),IF(F386=0.5,0.5,IF(H386=1,2.5,1.5))))</f>
        <v>0.5</v>
      </c>
      <c r="AH386" s="7">
        <f>IF(AC386="XX",0,1/C386^(1/5)*IF(E386=0,100,1)/(E386+1)^(1/4))</f>
        <v>943.99313085601705</v>
      </c>
    </row>
    <row r="387" spans="1:34">
      <c r="A387">
        <v>1597</v>
      </c>
      <c r="B387" s="1">
        <v>2919.1025</v>
      </c>
      <c r="C387" s="6">
        <v>5.0000000000000001E-3</v>
      </c>
      <c r="D387" t="s">
        <v>0</v>
      </c>
      <c r="E387">
        <v>1</v>
      </c>
      <c r="F387">
        <v>8.5</v>
      </c>
      <c r="G387" t="s">
        <v>1</v>
      </c>
      <c r="H387">
        <v>1</v>
      </c>
      <c r="I387" t="s">
        <v>0</v>
      </c>
      <c r="J387">
        <v>0</v>
      </c>
      <c r="K387">
        <v>7.5</v>
      </c>
      <c r="L387" t="s">
        <v>1</v>
      </c>
      <c r="M387">
        <v>1</v>
      </c>
      <c r="N387" t="s">
        <v>1653</v>
      </c>
      <c r="O387">
        <v>1</v>
      </c>
      <c r="P387" t="str">
        <f>D387&amp;"-"&amp;F387&amp;"-"&amp;G387&amp;"-"&amp;E387&amp;"-"&amp;H387</f>
        <v>X2Pi-8.5-e-1-1</v>
      </c>
      <c r="Q387" t="str">
        <f>I387&amp;"-"&amp;K387&amp;"-"&amp;L387&amp;"-"&amp;J387&amp;"-"&amp;M387</f>
        <v>X2Pi-7.5-e-0-1</v>
      </c>
      <c r="R387">
        <f>B387+S387</f>
        <v>3696.8114553629998</v>
      </c>
      <c r="S387">
        <f>_xlfn.IFNA(VLOOKUP(Q387,'MARVEL-X'!A$2:I$1400,7,FALSE),VLOOKUP(Q387,MARVEL!A$2:J$1522,10,FALSE))</f>
        <v>777.70895536299997</v>
      </c>
      <c r="T387">
        <f>IF(P387=P386,R387+T386,R387)</f>
        <v>3696.8114553629998</v>
      </c>
      <c r="U387">
        <f>IF(P387=P386,1+U386,1)</f>
        <v>1</v>
      </c>
      <c r="V387" t="str">
        <f t="shared" ref="V387:V450" si="6">IF(P387=P388,"",T387/U387)</f>
        <v/>
      </c>
      <c r="W387" t="str">
        <f>IF(V387="","",IF(ABS(V387-R387)&gt;W$1,ABS(V387-R387),""))</f>
        <v/>
      </c>
      <c r="X387" t="str">
        <f>Y387&amp;"-"&amp;Z387&amp;"-"&amp;AC387&amp;"-"&amp;AD387&amp;"-"&amp;AG387</f>
        <v>8.5-e-X-1-0.5</v>
      </c>
      <c r="Y387">
        <f>F387</f>
        <v>8.5</v>
      </c>
      <c r="Z387" s="2" t="str">
        <f>G387</f>
        <v>e</v>
      </c>
      <c r="AA387">
        <f>_xlfn.IFNA(VLOOKUP(X387,'duo-out'!A$2:Q$5000,5,FALSE),E387+10*(H387-1)+1+_xlfn.IFNA(VLOOKUP(D387,states!A$2:C$10,3,FALSE),1))</f>
        <v>2</v>
      </c>
      <c r="AB387" t="str">
        <f>IF(V387="","",V387)</f>
        <v/>
      </c>
      <c r="AC387" s="2" t="str">
        <f>_xlfn.IFNA(VLOOKUP(D387,states!A$2:C$10,2,FALSE),"XX")</f>
        <v>X</v>
      </c>
      <c r="AD387">
        <f>E387</f>
        <v>1</v>
      </c>
      <c r="AE387">
        <f>_xlfn.IFNA(VLOOKUP(D387,states!A$2:D$10,4,FALSE),0)</f>
        <v>1</v>
      </c>
      <c r="AF387">
        <v>0.5</v>
      </c>
      <c r="AG387">
        <f>IF(AE387=0,AF387,IF(AE387=1,IF(F387=0.5,0.5,IF(H387=1,0.5,1.5)),IF(F387=0.5,0.5,IF(H387=1,2.5,1.5))))</f>
        <v>0.5</v>
      </c>
      <c r="AH387" s="7">
        <f>IF(AC387="XX",0,1/C387^(1/5)*IF(E387=0,100,1)/(E387+1)^(1/4))</f>
        <v>2.4263223583284943</v>
      </c>
    </row>
    <row r="388" spans="1:34">
      <c r="A388">
        <v>1633</v>
      </c>
      <c r="B388" s="1">
        <v>2443.355</v>
      </c>
      <c r="C388" s="6">
        <v>5.0000000000000001E-3</v>
      </c>
      <c r="D388" t="s">
        <v>0</v>
      </c>
      <c r="E388">
        <v>1</v>
      </c>
      <c r="F388">
        <v>8.5</v>
      </c>
      <c r="G388" t="s">
        <v>1</v>
      </c>
      <c r="H388">
        <v>1</v>
      </c>
      <c r="I388" t="s">
        <v>0</v>
      </c>
      <c r="J388">
        <v>0</v>
      </c>
      <c r="K388">
        <v>9.5</v>
      </c>
      <c r="L388" t="s">
        <v>1</v>
      </c>
      <c r="M388">
        <v>1</v>
      </c>
      <c r="N388" t="s">
        <v>1689</v>
      </c>
      <c r="O388">
        <v>1</v>
      </c>
      <c r="P388" t="str">
        <f>D388&amp;"-"&amp;F388&amp;"-"&amp;G388&amp;"-"&amp;E388&amp;"-"&amp;H388</f>
        <v>X2Pi-8.5-e-1-1</v>
      </c>
      <c r="Q388" t="str">
        <f>I388&amp;"-"&amp;K388&amp;"-"&amp;L388&amp;"-"&amp;J388&amp;"-"&amp;M388</f>
        <v>X2Pi-9.5-e-0-1</v>
      </c>
      <c r="R388">
        <f>B388+S388</f>
        <v>3696.8136450270003</v>
      </c>
      <c r="S388">
        <f>_xlfn.IFNA(VLOOKUP(Q388,'MARVEL-X'!A$2:I$1400,7,FALSE),VLOOKUP(Q388,MARVEL!A$2:J$1522,10,FALSE))</f>
        <v>1253.4586450270001</v>
      </c>
      <c r="T388">
        <f>IF(P388=P387,R388+T387,R388)</f>
        <v>7393.6251003899997</v>
      </c>
      <c r="U388">
        <f>IF(P388=P387,1+U387,1)</f>
        <v>2</v>
      </c>
      <c r="V388" t="str">
        <f t="shared" si="6"/>
        <v/>
      </c>
      <c r="W388" t="str">
        <f>IF(V388="","",IF(ABS(V388-R388)&gt;W$1,ABS(V388-R388),""))</f>
        <v/>
      </c>
      <c r="X388" t="str">
        <f>Y388&amp;"-"&amp;Z388&amp;"-"&amp;AC388&amp;"-"&amp;AD388&amp;"-"&amp;AG388</f>
        <v>8.5-e-X-1-0.5</v>
      </c>
      <c r="Y388">
        <f>F388</f>
        <v>8.5</v>
      </c>
      <c r="Z388" s="2" t="str">
        <f>G388</f>
        <v>e</v>
      </c>
      <c r="AA388">
        <f>_xlfn.IFNA(VLOOKUP(X388,'duo-out'!A$2:Q$5000,5,FALSE),E388+10*(H388-1)+1+_xlfn.IFNA(VLOOKUP(D388,states!A$2:C$10,3,FALSE),1))</f>
        <v>2</v>
      </c>
      <c r="AB388" t="str">
        <f>IF(V388="","",V388)</f>
        <v/>
      </c>
      <c r="AC388" s="2" t="str">
        <f>_xlfn.IFNA(VLOOKUP(D388,states!A$2:C$10,2,FALSE),"XX")</f>
        <v>X</v>
      </c>
      <c r="AD388">
        <f>E388</f>
        <v>1</v>
      </c>
      <c r="AE388">
        <f>_xlfn.IFNA(VLOOKUP(D388,states!A$2:D$10,4,FALSE),0)</f>
        <v>1</v>
      </c>
      <c r="AF388">
        <v>0.5</v>
      </c>
      <c r="AG388">
        <f>IF(AE388=0,AF388,IF(AE388=1,IF(F388=0.5,0.5,IF(H388=1,0.5,1.5)),IF(F388=0.5,0.5,IF(H388=1,2.5,1.5))))</f>
        <v>0.5</v>
      </c>
      <c r="AH388" s="7">
        <f>IF(AC388="XX",0,1/C388^(1/5)*IF(E388=0,100,1)/(E388+1)^(1/4))</f>
        <v>2.4263223583284943</v>
      </c>
    </row>
    <row r="389" spans="1:34">
      <c r="A389">
        <v>1959</v>
      </c>
      <c r="B389" s="1">
        <v>2919.1048999999998</v>
      </c>
      <c r="C389" s="6">
        <v>1E-3</v>
      </c>
      <c r="D389" t="s">
        <v>0</v>
      </c>
      <c r="E389">
        <v>1</v>
      </c>
      <c r="F389">
        <v>8.5</v>
      </c>
      <c r="G389" t="s">
        <v>1</v>
      </c>
      <c r="H389">
        <v>1</v>
      </c>
      <c r="I389" t="s">
        <v>0</v>
      </c>
      <c r="J389">
        <v>0</v>
      </c>
      <c r="K389">
        <v>7.5</v>
      </c>
      <c r="L389" t="s">
        <v>1</v>
      </c>
      <c r="M389">
        <v>1</v>
      </c>
      <c r="N389" t="s">
        <v>2015</v>
      </c>
      <c r="O389">
        <v>1</v>
      </c>
      <c r="P389" t="str">
        <f>D389&amp;"-"&amp;F389&amp;"-"&amp;G389&amp;"-"&amp;E389&amp;"-"&amp;H389</f>
        <v>X2Pi-8.5-e-1-1</v>
      </c>
      <c r="Q389" t="str">
        <f>I389&amp;"-"&amp;K389&amp;"-"&amp;L389&amp;"-"&amp;J389&amp;"-"&amp;M389</f>
        <v>X2Pi-7.5-e-0-1</v>
      </c>
      <c r="R389">
        <f>B389+S389</f>
        <v>3696.8138553629997</v>
      </c>
      <c r="S389">
        <f>_xlfn.IFNA(VLOOKUP(Q389,'MARVEL-X'!A$2:I$1400,7,FALSE),VLOOKUP(Q389,MARVEL!A$2:J$1522,10,FALSE))</f>
        <v>777.70895536299997</v>
      </c>
      <c r="T389">
        <f>IF(P389=P388,R389+T388,R389)</f>
        <v>11090.438955752999</v>
      </c>
      <c r="U389">
        <f>IF(P389=P388,1+U388,1)</f>
        <v>3</v>
      </c>
      <c r="V389">
        <f t="shared" si="6"/>
        <v>3696.8129852509996</v>
      </c>
      <c r="W389" t="str">
        <f>IF(V389="","",IF(ABS(V389-R389)&gt;W$1,ABS(V389-R389),""))</f>
        <v/>
      </c>
      <c r="X389" t="str">
        <f>Y389&amp;"-"&amp;Z389&amp;"-"&amp;AC389&amp;"-"&amp;AD389&amp;"-"&amp;AG389</f>
        <v>8.5-e-X-1-0.5</v>
      </c>
      <c r="Y389">
        <f>F389</f>
        <v>8.5</v>
      </c>
      <c r="Z389" s="2" t="str">
        <f>G389</f>
        <v>e</v>
      </c>
      <c r="AA389">
        <f>_xlfn.IFNA(VLOOKUP(X389,'duo-out'!A$2:Q$5000,5,FALSE),E389+10*(H389-1)+1+_xlfn.IFNA(VLOOKUP(D389,states!A$2:C$10,3,FALSE),1))</f>
        <v>2</v>
      </c>
      <c r="AB389">
        <f>IF(V389="","",V389)</f>
        <v>3696.8129852509996</v>
      </c>
      <c r="AC389" s="2" t="str">
        <f>_xlfn.IFNA(VLOOKUP(D389,states!A$2:C$10,2,FALSE),"XX")</f>
        <v>X</v>
      </c>
      <c r="AD389">
        <f>E389</f>
        <v>1</v>
      </c>
      <c r="AE389">
        <f>_xlfn.IFNA(VLOOKUP(D389,states!A$2:D$10,4,FALSE),0)</f>
        <v>1</v>
      </c>
      <c r="AF389">
        <v>0.5</v>
      </c>
      <c r="AG389">
        <f>IF(AE389=0,AF389,IF(AE389=1,IF(F389=0.5,0.5,IF(H389=1,0.5,1.5)),IF(F389=0.5,0.5,IF(H389=1,2.5,1.5))))</f>
        <v>0.5</v>
      </c>
      <c r="AH389" s="7">
        <f>IF(AC389="XX",0,1/C389^(1/5)*IF(E389=0,100,1)/(E389+1)^(1/4))</f>
        <v>3.34766892605235</v>
      </c>
    </row>
    <row r="390" spans="1:34">
      <c r="A390">
        <v>2071</v>
      </c>
      <c r="B390" s="1">
        <v>2407.7150000000001</v>
      </c>
      <c r="C390" s="6">
        <v>1.0109999999999999E-2</v>
      </c>
      <c r="D390" t="s">
        <v>0</v>
      </c>
      <c r="E390">
        <v>1</v>
      </c>
      <c r="F390">
        <v>8.5</v>
      </c>
      <c r="G390" t="s">
        <v>1</v>
      </c>
      <c r="H390">
        <v>2</v>
      </c>
      <c r="I390" t="s">
        <v>0</v>
      </c>
      <c r="J390">
        <v>0</v>
      </c>
      <c r="K390">
        <v>9.5</v>
      </c>
      <c r="L390" t="s">
        <v>1</v>
      </c>
      <c r="M390">
        <v>2</v>
      </c>
      <c r="N390" t="s">
        <v>2127</v>
      </c>
      <c r="O390">
        <v>1</v>
      </c>
      <c r="P390" t="str">
        <f>D390&amp;"-"&amp;F390&amp;"-"&amp;G390&amp;"-"&amp;E390&amp;"-"&amp;H390</f>
        <v>X2Pi-8.5-e-1-2</v>
      </c>
      <c r="Q390" t="str">
        <f>I390&amp;"-"&amp;K390&amp;"-"&amp;L390&amp;"-"&amp;J390&amp;"-"&amp;M390</f>
        <v>X2Pi-9.5-e-0-2</v>
      </c>
      <c r="R390">
        <f>B390+S390</f>
        <v>3934.3907828680003</v>
      </c>
      <c r="S390">
        <f>_xlfn.IFNA(VLOOKUP(Q390,'MARVEL-X'!A$2:I$1400,7,FALSE),VLOOKUP(Q390,MARVEL!A$2:J$1522,10,FALSE))</f>
        <v>1526.6757828679999</v>
      </c>
      <c r="T390">
        <f>IF(P390=P389,R390+T389,R390)</f>
        <v>3934.3907828680003</v>
      </c>
      <c r="U390">
        <f>IF(P390=P389,1+U389,1)</f>
        <v>1</v>
      </c>
      <c r="V390" t="str">
        <f t="shared" si="6"/>
        <v/>
      </c>
      <c r="W390" t="str">
        <f>IF(V390="","",IF(ABS(V390-R390)&gt;W$1,ABS(V390-R390),""))</f>
        <v/>
      </c>
      <c r="X390" t="str">
        <f>Y390&amp;"-"&amp;Z390&amp;"-"&amp;AC390&amp;"-"&amp;AD390&amp;"-"&amp;AG390</f>
        <v>8.5-e-X-1-1.5</v>
      </c>
      <c r="Y390">
        <f>F390</f>
        <v>8.5</v>
      </c>
      <c r="Z390" s="2" t="str">
        <f>G390</f>
        <v>e</v>
      </c>
      <c r="AA390">
        <f>_xlfn.IFNA(VLOOKUP(X390,'duo-out'!A$2:Q$5000,5,FALSE),E390+10*(H390-1)+1+_xlfn.IFNA(VLOOKUP(D390,states!A$2:C$10,3,FALSE),1))</f>
        <v>12</v>
      </c>
      <c r="AB390" t="str">
        <f>IF(V390="","",V390)</f>
        <v/>
      </c>
      <c r="AC390" s="2" t="str">
        <f>_xlfn.IFNA(VLOOKUP(D390,states!A$2:C$10,2,FALSE),"XX")</f>
        <v>X</v>
      </c>
      <c r="AD390">
        <f>E390</f>
        <v>1</v>
      </c>
      <c r="AE390">
        <f>_xlfn.IFNA(VLOOKUP(D390,states!A$2:D$10,4,FALSE),0)</f>
        <v>1</v>
      </c>
      <c r="AF390">
        <v>0.5</v>
      </c>
      <c r="AG390">
        <f>IF(AE390=0,AF390,IF(AE390=1,IF(F390=0.5,0.5,IF(H390=1,0.5,1.5)),IF(F390=0.5,0.5,IF(H390=1,2.5,1.5))))</f>
        <v>1.5</v>
      </c>
      <c r="AH390" s="7">
        <f>IF(AC390="XX",0,1/C390^(1/5)*IF(E390=0,100,1)/(E390+1)^(1/4))</f>
        <v>2.1076198003563462</v>
      </c>
    </row>
    <row r="391" spans="1:34">
      <c r="A391">
        <v>1616</v>
      </c>
      <c r="B391" s="1">
        <v>2936.5214999999998</v>
      </c>
      <c r="C391" s="6">
        <v>5.0000000000000001E-3</v>
      </c>
      <c r="D391" t="s">
        <v>0</v>
      </c>
      <c r="E391">
        <v>1</v>
      </c>
      <c r="F391">
        <v>8.5</v>
      </c>
      <c r="G391" t="s">
        <v>1</v>
      </c>
      <c r="H391">
        <v>2</v>
      </c>
      <c r="I391" t="s">
        <v>0</v>
      </c>
      <c r="J391">
        <v>0</v>
      </c>
      <c r="K391">
        <v>7.5</v>
      </c>
      <c r="L391" t="s">
        <v>1</v>
      </c>
      <c r="M391">
        <v>2</v>
      </c>
      <c r="N391" t="s">
        <v>1672</v>
      </c>
      <c r="O391">
        <v>1</v>
      </c>
      <c r="P391" t="str">
        <f>D391&amp;"-"&amp;F391&amp;"-"&amp;G391&amp;"-"&amp;E391&amp;"-"&amp;H391</f>
        <v>X2Pi-8.5-e-1-2</v>
      </c>
      <c r="Q391" t="str">
        <f>I391&amp;"-"&amp;K391&amp;"-"&amp;L391&amp;"-"&amp;J391&amp;"-"&amp;M391</f>
        <v>X2Pi-7.5-e-0-2</v>
      </c>
      <c r="R391">
        <f>B391+S391</f>
        <v>3934.3858839619998</v>
      </c>
      <c r="S391">
        <f>_xlfn.IFNA(VLOOKUP(Q391,'MARVEL-X'!A$2:I$1400,7,FALSE),VLOOKUP(Q391,MARVEL!A$2:J$1522,10,FALSE))</f>
        <v>997.86438396200003</v>
      </c>
      <c r="T391">
        <f>IF(P391=P390,R391+T390,R391)</f>
        <v>7868.7766668300001</v>
      </c>
      <c r="U391">
        <f>IF(P391=P390,1+U390,1)</f>
        <v>2</v>
      </c>
      <c r="V391" t="str">
        <f t="shared" si="6"/>
        <v/>
      </c>
      <c r="W391" t="str">
        <f>IF(V391="","",IF(ABS(V391-R391)&gt;W$1,ABS(V391-R391),""))</f>
        <v/>
      </c>
      <c r="X391" t="str">
        <f>Y391&amp;"-"&amp;Z391&amp;"-"&amp;AC391&amp;"-"&amp;AD391&amp;"-"&amp;AG391</f>
        <v>8.5-e-X-1-1.5</v>
      </c>
      <c r="Y391">
        <f>F391</f>
        <v>8.5</v>
      </c>
      <c r="Z391" s="2" t="str">
        <f>G391</f>
        <v>e</v>
      </c>
      <c r="AA391">
        <f>_xlfn.IFNA(VLOOKUP(X391,'duo-out'!A$2:Q$5000,5,FALSE),E391+10*(H391-1)+1+_xlfn.IFNA(VLOOKUP(D391,states!A$2:C$10,3,FALSE),1))</f>
        <v>12</v>
      </c>
      <c r="AB391" t="str">
        <f>IF(V391="","",V391)</f>
        <v/>
      </c>
      <c r="AC391" s="2" t="str">
        <f>_xlfn.IFNA(VLOOKUP(D391,states!A$2:C$10,2,FALSE),"XX")</f>
        <v>X</v>
      </c>
      <c r="AD391">
        <f>E391</f>
        <v>1</v>
      </c>
      <c r="AE391">
        <f>_xlfn.IFNA(VLOOKUP(D391,states!A$2:D$10,4,FALSE),0)</f>
        <v>1</v>
      </c>
      <c r="AF391">
        <v>0.5</v>
      </c>
      <c r="AG391">
        <f>IF(AE391=0,AF391,IF(AE391=1,IF(F391=0.5,0.5,IF(H391=1,0.5,1.5)),IF(F391=0.5,0.5,IF(H391=1,2.5,1.5))))</f>
        <v>1.5</v>
      </c>
      <c r="AH391" s="7">
        <f>IF(AC391="XX",0,1/C391^(1/5)*IF(E391=0,100,1)/(E391+1)^(1/4))</f>
        <v>2.4263223583284943</v>
      </c>
    </row>
    <row r="392" spans="1:34">
      <c r="A392">
        <v>1962</v>
      </c>
      <c r="B392" s="1">
        <v>2936.5245</v>
      </c>
      <c r="C392" s="6">
        <v>1E-3</v>
      </c>
      <c r="D392" t="s">
        <v>0</v>
      </c>
      <c r="E392">
        <v>1</v>
      </c>
      <c r="F392">
        <v>8.5</v>
      </c>
      <c r="G392" t="s">
        <v>1</v>
      </c>
      <c r="H392">
        <v>2</v>
      </c>
      <c r="I392" t="s">
        <v>0</v>
      </c>
      <c r="J392">
        <v>0</v>
      </c>
      <c r="K392">
        <v>7.5</v>
      </c>
      <c r="L392" t="s">
        <v>1</v>
      </c>
      <c r="M392">
        <v>2</v>
      </c>
      <c r="N392" t="s">
        <v>2018</v>
      </c>
      <c r="O392">
        <v>1</v>
      </c>
      <c r="P392" t="str">
        <f>D392&amp;"-"&amp;F392&amp;"-"&amp;G392&amp;"-"&amp;E392&amp;"-"&amp;H392</f>
        <v>X2Pi-8.5-e-1-2</v>
      </c>
      <c r="Q392" t="str">
        <f>I392&amp;"-"&amp;K392&amp;"-"&amp;L392&amp;"-"&amp;J392&amp;"-"&amp;M392</f>
        <v>X2Pi-7.5-e-0-2</v>
      </c>
      <c r="R392">
        <f>B392+S392</f>
        <v>3934.3888839619999</v>
      </c>
      <c r="S392">
        <f>_xlfn.IFNA(VLOOKUP(Q392,'MARVEL-X'!A$2:I$1400,7,FALSE),VLOOKUP(Q392,MARVEL!A$2:J$1522,10,FALSE))</f>
        <v>997.86438396200003</v>
      </c>
      <c r="T392">
        <f>IF(P392=P391,R392+T391,R392)</f>
        <v>11803.165550792</v>
      </c>
      <c r="U392">
        <f>IF(P392=P391,1+U391,1)</f>
        <v>3</v>
      </c>
      <c r="V392">
        <f t="shared" si="6"/>
        <v>3934.3885169306668</v>
      </c>
      <c r="W392" t="str">
        <f>IF(V392="","",IF(ABS(V392-R392)&gt;W$1,ABS(V392-R392),""))</f>
        <v/>
      </c>
      <c r="X392" t="str">
        <f>Y392&amp;"-"&amp;Z392&amp;"-"&amp;AC392&amp;"-"&amp;AD392&amp;"-"&amp;AG392</f>
        <v>8.5-e-X-1-1.5</v>
      </c>
      <c r="Y392">
        <f>F392</f>
        <v>8.5</v>
      </c>
      <c r="Z392" s="2" t="str">
        <f>G392</f>
        <v>e</v>
      </c>
      <c r="AA392">
        <f>_xlfn.IFNA(VLOOKUP(X392,'duo-out'!A$2:Q$5000,5,FALSE),E392+10*(H392-1)+1+_xlfn.IFNA(VLOOKUP(D392,states!A$2:C$10,3,FALSE),1))</f>
        <v>12</v>
      </c>
      <c r="AB392">
        <f>IF(V392="","",V392)</f>
        <v>3934.3885169306668</v>
      </c>
      <c r="AC392" s="2" t="str">
        <f>_xlfn.IFNA(VLOOKUP(D392,states!A$2:C$10,2,FALSE),"XX")</f>
        <v>X</v>
      </c>
      <c r="AD392">
        <f>E392</f>
        <v>1</v>
      </c>
      <c r="AE392">
        <f>_xlfn.IFNA(VLOOKUP(D392,states!A$2:D$10,4,FALSE),0)</f>
        <v>1</v>
      </c>
      <c r="AF392">
        <v>0.5</v>
      </c>
      <c r="AG392">
        <f>IF(AE392=0,AF392,IF(AE392=1,IF(F392=0.5,0.5,IF(H392=1,0.5,1.5)),IF(F392=0.5,0.5,IF(H392=1,2.5,1.5))))</f>
        <v>1.5</v>
      </c>
      <c r="AH392" s="7">
        <f>IF(AC392="XX",0,1/C392^(1/5)*IF(E392=0,100,1)/(E392+1)^(1/4))</f>
        <v>3.34766892605235</v>
      </c>
    </row>
    <row r="393" spans="1:34">
      <c r="A393">
        <v>1664</v>
      </c>
      <c r="B393" s="1">
        <v>2784.9220999999998</v>
      </c>
      <c r="C393" s="6">
        <v>5.0000000000000001E-3</v>
      </c>
      <c r="D393" t="s">
        <v>0</v>
      </c>
      <c r="E393">
        <v>2</v>
      </c>
      <c r="F393">
        <v>8.5</v>
      </c>
      <c r="G393" t="s">
        <v>1</v>
      </c>
      <c r="H393">
        <v>1</v>
      </c>
      <c r="I393" t="s">
        <v>0</v>
      </c>
      <c r="J393">
        <v>1</v>
      </c>
      <c r="K393">
        <v>7.5</v>
      </c>
      <c r="L393" t="s">
        <v>1</v>
      </c>
      <c r="M393">
        <v>1</v>
      </c>
      <c r="N393" t="s">
        <v>1720</v>
      </c>
      <c r="O393">
        <v>1</v>
      </c>
      <c r="P393" t="str">
        <f>D393&amp;"-"&amp;F393&amp;"-"&amp;G393&amp;"-"&amp;E393&amp;"-"&amp;H393</f>
        <v>X2Pi-8.5-e-2-1</v>
      </c>
      <c r="Q393" t="str">
        <f>I393&amp;"-"&amp;K393&amp;"-"&amp;L393&amp;"-"&amp;J393&amp;"-"&amp;M393</f>
        <v>X2Pi-7.5-e-1-1</v>
      </c>
      <c r="R393">
        <f>B393+S393</f>
        <v>6265.9015616639999</v>
      </c>
      <c r="S393">
        <f>_xlfn.IFNA(VLOOKUP(Q393,'MARVEL-X'!A$2:I$1400,7,FALSE),VLOOKUP(Q393,MARVEL!A$2:J$1522,10,FALSE))</f>
        <v>3480.9794616640002</v>
      </c>
      <c r="T393">
        <f>IF(P393=P392,R393+T392,R393)</f>
        <v>6265.9015616639999</v>
      </c>
      <c r="U393">
        <f>IF(P393=P392,1+U392,1)</f>
        <v>1</v>
      </c>
      <c r="V393">
        <f t="shared" si="6"/>
        <v>6265.9015616639999</v>
      </c>
      <c r="W393" t="str">
        <f>IF(V393="","",IF(ABS(V393-R393)&gt;W$1,ABS(V393-R393),""))</f>
        <v/>
      </c>
      <c r="X393" t="str">
        <f>Y393&amp;"-"&amp;Z393&amp;"-"&amp;AC393&amp;"-"&amp;AD393&amp;"-"&amp;AG393</f>
        <v>8.5-e-X-2-0.5</v>
      </c>
      <c r="Y393">
        <f>F393</f>
        <v>8.5</v>
      </c>
      <c r="Z393" s="2" t="str">
        <f>G393</f>
        <v>e</v>
      </c>
      <c r="AA393">
        <f>_xlfn.IFNA(VLOOKUP(X393,'duo-out'!A$2:Q$5000,5,FALSE),E393+10*(H393-1)+1+_xlfn.IFNA(VLOOKUP(D393,states!A$2:C$10,3,FALSE),1))</f>
        <v>3</v>
      </c>
      <c r="AB393">
        <f>IF(V393="","",V393)</f>
        <v>6265.9015616639999</v>
      </c>
      <c r="AC393" s="2" t="str">
        <f>_xlfn.IFNA(VLOOKUP(D393,states!A$2:C$10,2,FALSE),"XX")</f>
        <v>X</v>
      </c>
      <c r="AD393">
        <f>E393</f>
        <v>2</v>
      </c>
      <c r="AE393">
        <f>_xlfn.IFNA(VLOOKUP(D393,states!A$2:D$10,4,FALSE),0)</f>
        <v>1</v>
      </c>
      <c r="AF393">
        <v>0.5</v>
      </c>
      <c r="AG393">
        <f>IF(AE393=0,AF393,IF(AE393=1,IF(F393=0.5,0.5,IF(H393=1,0.5,1.5)),IF(F393=0.5,0.5,IF(H393=1,2.5,1.5))))</f>
        <v>0.5</v>
      </c>
      <c r="AH393" s="7">
        <f>IF(AC393="XX",0,1/C393^(1/5)*IF(E393=0,100,1)/(E393+1)^(1/4))</f>
        <v>2.1924297443889911</v>
      </c>
    </row>
    <row r="394" spans="1:34">
      <c r="A394">
        <v>1683</v>
      </c>
      <c r="B394" s="1">
        <v>2801.3969999999999</v>
      </c>
      <c r="C394" s="6">
        <v>5.0000000000000001E-3</v>
      </c>
      <c r="D394" t="s">
        <v>0</v>
      </c>
      <c r="E394">
        <v>2</v>
      </c>
      <c r="F394">
        <v>8.5</v>
      </c>
      <c r="G394" t="s">
        <v>1</v>
      </c>
      <c r="H394">
        <v>2</v>
      </c>
      <c r="I394" t="s">
        <v>0</v>
      </c>
      <c r="J394">
        <v>1</v>
      </c>
      <c r="K394">
        <v>7.5</v>
      </c>
      <c r="L394" t="s">
        <v>1</v>
      </c>
      <c r="M394">
        <v>2</v>
      </c>
      <c r="N394" t="s">
        <v>1739</v>
      </c>
      <c r="O394">
        <v>1</v>
      </c>
      <c r="P394" t="str">
        <f>D394&amp;"-"&amp;F394&amp;"-"&amp;G394&amp;"-"&amp;E394&amp;"-"&amp;H394</f>
        <v>X2Pi-8.5-e-2-2</v>
      </c>
      <c r="Q394" t="str">
        <f>I394&amp;"-"&amp;K394&amp;"-"&amp;L394&amp;"-"&amp;J394&amp;"-"&amp;M394</f>
        <v>X2Pi-7.5-e-1-2</v>
      </c>
      <c r="R394">
        <f>B394+S394</f>
        <v>6494.2418061179997</v>
      </c>
      <c r="S394">
        <f>_xlfn.IFNA(VLOOKUP(Q394,'MARVEL-X'!A$2:I$1400,7,FALSE),VLOOKUP(Q394,MARVEL!A$2:J$1522,10,FALSE))</f>
        <v>3692.8448061180002</v>
      </c>
      <c r="T394">
        <f>IF(P394=P393,R394+T393,R394)</f>
        <v>6494.2418061179997</v>
      </c>
      <c r="U394">
        <f>IF(P394=P393,1+U393,1)</f>
        <v>1</v>
      </c>
      <c r="V394" t="str">
        <f t="shared" si="6"/>
        <v/>
      </c>
      <c r="W394" t="str">
        <f>IF(V394="","",IF(ABS(V394-R394)&gt;W$1,ABS(V394-R394),""))</f>
        <v/>
      </c>
      <c r="X394" t="str">
        <f>Y394&amp;"-"&amp;Z394&amp;"-"&amp;AC394&amp;"-"&amp;AD394&amp;"-"&amp;AG394</f>
        <v>8.5-e-X-2-1.5</v>
      </c>
      <c r="Y394">
        <f>F394</f>
        <v>8.5</v>
      </c>
      <c r="Z394" s="2" t="str">
        <f>G394</f>
        <v>e</v>
      </c>
      <c r="AA394">
        <f>_xlfn.IFNA(VLOOKUP(X394,'duo-out'!A$2:Q$5000,5,FALSE),E394+10*(H394-1)+1+_xlfn.IFNA(VLOOKUP(D394,states!A$2:C$10,3,FALSE),1))</f>
        <v>13</v>
      </c>
      <c r="AB394" t="str">
        <f>IF(V394="","",V394)</f>
        <v/>
      </c>
      <c r="AC394" s="2" t="str">
        <f>_xlfn.IFNA(VLOOKUP(D394,states!A$2:C$10,2,FALSE),"XX")</f>
        <v>X</v>
      </c>
      <c r="AD394">
        <f>E394</f>
        <v>2</v>
      </c>
      <c r="AE394">
        <f>_xlfn.IFNA(VLOOKUP(D394,states!A$2:D$10,4,FALSE),0)</f>
        <v>1</v>
      </c>
      <c r="AF394">
        <v>0.5</v>
      </c>
      <c r="AG394">
        <f>IF(AE394=0,AF394,IF(AE394=1,IF(F394=0.5,0.5,IF(H394=1,0.5,1.5)),IF(F394=0.5,0.5,IF(H394=1,2.5,1.5))))</f>
        <v>1.5</v>
      </c>
      <c r="AH394" s="7">
        <f>IF(AC394="XX",0,1/C394^(1/5)*IF(E394=0,100,1)/(E394+1)^(1/4))</f>
        <v>2.1924297443889911</v>
      </c>
    </row>
    <row r="395" spans="1:34">
      <c r="A395">
        <v>2447</v>
      </c>
      <c r="B395" s="1">
        <v>2292.5619999999999</v>
      </c>
      <c r="C395" s="6">
        <v>0.02</v>
      </c>
      <c r="D395" t="s">
        <v>0</v>
      </c>
      <c r="E395">
        <v>2</v>
      </c>
      <c r="F395">
        <v>8.5</v>
      </c>
      <c r="G395" t="s">
        <v>1</v>
      </c>
      <c r="H395">
        <v>2</v>
      </c>
      <c r="I395" t="s">
        <v>0</v>
      </c>
      <c r="J395">
        <v>1</v>
      </c>
      <c r="K395">
        <v>9.5</v>
      </c>
      <c r="L395" t="s">
        <v>1</v>
      </c>
      <c r="M395">
        <v>2</v>
      </c>
      <c r="N395" t="s">
        <v>2503</v>
      </c>
      <c r="O395">
        <v>1</v>
      </c>
      <c r="P395" t="str">
        <f>D395&amp;"-"&amp;F395&amp;"-"&amp;G395&amp;"-"&amp;E395&amp;"-"&amp;H395</f>
        <v>X2Pi-8.5-e-2-2</v>
      </c>
      <c r="Q395" t="str">
        <f>I395&amp;"-"&amp;K395&amp;"-"&amp;L395&amp;"-"&amp;J395&amp;"-"&amp;M395</f>
        <v>X2Pi-9.5-e-1-2</v>
      </c>
      <c r="R395">
        <f>B395+S395</f>
        <v>6494.2380783629997</v>
      </c>
      <c r="S395">
        <f>_xlfn.IFNA(VLOOKUP(Q395,'MARVEL-X'!A$2:I$1400,7,FALSE),VLOOKUP(Q395,MARVEL!A$2:J$1522,10,FALSE))</f>
        <v>4201.6760783629998</v>
      </c>
      <c r="T395">
        <f>IF(P395=P394,R395+T394,R395)</f>
        <v>12988.479884480999</v>
      </c>
      <c r="U395">
        <f>IF(P395=P394,1+U394,1)</f>
        <v>2</v>
      </c>
      <c r="V395">
        <f t="shared" si="6"/>
        <v>6494.2399422404997</v>
      </c>
      <c r="W395" t="str">
        <f>IF(V395="","",IF(ABS(V395-R395)&gt;W$1,ABS(V395-R395),""))</f>
        <v/>
      </c>
      <c r="X395" t="str">
        <f>Y395&amp;"-"&amp;Z395&amp;"-"&amp;AC395&amp;"-"&amp;AD395&amp;"-"&amp;AG395</f>
        <v>8.5-e-X-2-1.5</v>
      </c>
      <c r="Y395">
        <f>F395</f>
        <v>8.5</v>
      </c>
      <c r="Z395" s="2" t="str">
        <f>G395</f>
        <v>e</v>
      </c>
      <c r="AA395">
        <f>_xlfn.IFNA(VLOOKUP(X395,'duo-out'!A$2:Q$5000,5,FALSE),E395+10*(H395-1)+1+_xlfn.IFNA(VLOOKUP(D395,states!A$2:C$10,3,FALSE),1))</f>
        <v>13</v>
      </c>
      <c r="AB395">
        <f>IF(V395="","",V395)</f>
        <v>6494.2399422404997</v>
      </c>
      <c r="AC395" s="2" t="str">
        <f>_xlfn.IFNA(VLOOKUP(D395,states!A$2:C$10,2,FALSE),"XX")</f>
        <v>X</v>
      </c>
      <c r="AD395">
        <f>E395</f>
        <v>2</v>
      </c>
      <c r="AE395">
        <f>_xlfn.IFNA(VLOOKUP(D395,states!A$2:D$10,4,FALSE),0)</f>
        <v>1</v>
      </c>
      <c r="AF395">
        <v>0.5</v>
      </c>
      <c r="AG395">
        <f>IF(AE395=0,AF395,IF(AE395=1,IF(F395=0.5,0.5,IF(H395=1,0.5,1.5)),IF(F395=0.5,0.5,IF(H395=1,2.5,1.5))))</f>
        <v>1.5</v>
      </c>
      <c r="AH395" s="7">
        <f>IF(AC395="XX",0,1/C395^(1/5)*IF(E395=0,100,1)/(E395+1)^(1/4))</f>
        <v>1.6615510422402757</v>
      </c>
    </row>
    <row r="396" spans="1:34">
      <c r="A396">
        <v>1723</v>
      </c>
      <c r="B396" s="1">
        <v>2652.1826999999998</v>
      </c>
      <c r="C396" s="6">
        <v>5.0000000000000001E-3</v>
      </c>
      <c r="D396" t="s">
        <v>0</v>
      </c>
      <c r="E396">
        <v>3</v>
      </c>
      <c r="F396">
        <v>8.5</v>
      </c>
      <c r="G396" t="s">
        <v>1</v>
      </c>
      <c r="H396">
        <v>1</v>
      </c>
      <c r="I396" t="s">
        <v>0</v>
      </c>
      <c r="J396">
        <v>2</v>
      </c>
      <c r="K396">
        <v>7.5</v>
      </c>
      <c r="L396" t="s">
        <v>1</v>
      </c>
      <c r="M396">
        <v>1</v>
      </c>
      <c r="N396" t="s">
        <v>1779</v>
      </c>
      <c r="O396">
        <v>1</v>
      </c>
      <c r="P396" t="str">
        <f>D396&amp;"-"&amp;F396&amp;"-"&amp;G396&amp;"-"&amp;E396&amp;"-"&amp;H396</f>
        <v>X2Pi-8.5-e-3-1</v>
      </c>
      <c r="Q396" t="str">
        <f>I396&amp;"-"&amp;K396&amp;"-"&amp;L396&amp;"-"&amp;J396&amp;"-"&amp;M396</f>
        <v>X2Pi-7.5-e-2-1</v>
      </c>
      <c r="R396">
        <f>B396+S396</f>
        <v>8710.6355900050003</v>
      </c>
      <c r="S396">
        <f>_xlfn.IFNA(VLOOKUP(Q396,'MARVEL-X'!A$2:I$1400,7,FALSE),VLOOKUP(Q396,MARVEL!A$2:J$1522,10,FALSE))</f>
        <v>6058.452890005</v>
      </c>
      <c r="T396">
        <f>IF(P396=P395,R396+T395,R396)</f>
        <v>8710.6355900050003</v>
      </c>
      <c r="U396">
        <f>IF(P396=P395,1+U395,1)</f>
        <v>1</v>
      </c>
      <c r="V396">
        <f t="shared" si="6"/>
        <v>8710.6355900050003</v>
      </c>
      <c r="W396" t="str">
        <f>IF(V396="","",IF(ABS(V396-R396)&gt;W$1,ABS(V396-R396),""))</f>
        <v/>
      </c>
      <c r="X396" t="str">
        <f>Y396&amp;"-"&amp;Z396&amp;"-"&amp;AC396&amp;"-"&amp;AD396&amp;"-"&amp;AG396</f>
        <v>8.5-e-X-3-0.5</v>
      </c>
      <c r="Y396">
        <f>F396</f>
        <v>8.5</v>
      </c>
      <c r="Z396" s="2" t="str">
        <f>G396</f>
        <v>e</v>
      </c>
      <c r="AA396">
        <f>_xlfn.IFNA(VLOOKUP(X396,'duo-out'!A$2:Q$5000,5,FALSE),E396+10*(H396-1)+1+_xlfn.IFNA(VLOOKUP(D396,states!A$2:C$10,3,FALSE),1))</f>
        <v>4</v>
      </c>
      <c r="AB396">
        <f>IF(V396="","",V396)</f>
        <v>8710.6355900050003</v>
      </c>
      <c r="AC396" s="2" t="str">
        <f>_xlfn.IFNA(VLOOKUP(D396,states!A$2:C$10,2,FALSE),"XX")</f>
        <v>X</v>
      </c>
      <c r="AD396">
        <f>E396</f>
        <v>3</v>
      </c>
      <c r="AE396">
        <f>_xlfn.IFNA(VLOOKUP(D396,states!A$2:D$10,4,FALSE),0)</f>
        <v>1</v>
      </c>
      <c r="AF396">
        <v>0.5</v>
      </c>
      <c r="AG396">
        <f>IF(AE396=0,AF396,IF(AE396=1,IF(F396=0.5,0.5,IF(H396=1,0.5,1.5)),IF(F396=0.5,0.5,IF(H396=1,2.5,1.5))))</f>
        <v>0.5</v>
      </c>
      <c r="AH396" s="7">
        <f>IF(AC396="XX",0,1/C396^(1/5)*IF(E396=0,100,1)/(E396+1)^(1/4))</f>
        <v>2.0402857733683697</v>
      </c>
    </row>
    <row r="397" spans="1:34">
      <c r="A397">
        <v>1738</v>
      </c>
      <c r="B397" s="1">
        <v>2667.6995000000002</v>
      </c>
      <c r="C397" s="6">
        <v>5.0000000000000001E-3</v>
      </c>
      <c r="D397" t="s">
        <v>0</v>
      </c>
      <c r="E397">
        <v>3</v>
      </c>
      <c r="F397">
        <v>8.5</v>
      </c>
      <c r="G397" t="s">
        <v>1</v>
      </c>
      <c r="H397">
        <v>2</v>
      </c>
      <c r="I397" t="s">
        <v>0</v>
      </c>
      <c r="J397">
        <v>2</v>
      </c>
      <c r="K397">
        <v>7.5</v>
      </c>
      <c r="L397" t="s">
        <v>1</v>
      </c>
      <c r="M397">
        <v>2</v>
      </c>
      <c r="N397" t="s">
        <v>1794</v>
      </c>
      <c r="O397">
        <v>1</v>
      </c>
      <c r="P397" t="str">
        <f>D397&amp;"-"&amp;F397&amp;"-"&amp;G397&amp;"-"&amp;E397&amp;"-"&amp;H397</f>
        <v>X2Pi-8.5-e-3-2</v>
      </c>
      <c r="Q397" t="str">
        <f>I397&amp;"-"&amp;K397&amp;"-"&amp;L397&amp;"-"&amp;J397&amp;"-"&amp;M397</f>
        <v>X2Pi-7.5-e-2-2</v>
      </c>
      <c r="R397">
        <f>B397+S397</f>
        <v>8929.7967423619993</v>
      </c>
      <c r="S397">
        <f>_xlfn.IFNA(VLOOKUP(Q397,'MARVEL-X'!A$2:I$1400,7,FALSE),VLOOKUP(Q397,MARVEL!A$2:J$1522,10,FALSE))</f>
        <v>6262.0972423619996</v>
      </c>
      <c r="T397">
        <f>IF(P397=P396,R397+T396,R397)</f>
        <v>8929.7967423619993</v>
      </c>
      <c r="U397">
        <f>IF(P397=P396,1+U396,1)</f>
        <v>1</v>
      </c>
      <c r="V397">
        <f t="shared" si="6"/>
        <v>8929.7967423619993</v>
      </c>
      <c r="W397" t="str">
        <f>IF(V397="","",IF(ABS(V397-R397)&gt;W$1,ABS(V397-R397),""))</f>
        <v/>
      </c>
      <c r="X397" t="str">
        <f>Y397&amp;"-"&amp;Z397&amp;"-"&amp;AC397&amp;"-"&amp;AD397&amp;"-"&amp;AG397</f>
        <v>8.5-e-X-3-1.5</v>
      </c>
      <c r="Y397">
        <f>F397</f>
        <v>8.5</v>
      </c>
      <c r="Z397" s="2" t="str">
        <f>G397</f>
        <v>e</v>
      </c>
      <c r="AA397">
        <f>_xlfn.IFNA(VLOOKUP(X397,'duo-out'!A$2:Q$5000,5,FALSE),E397+10*(H397-1)+1+_xlfn.IFNA(VLOOKUP(D397,states!A$2:C$10,3,FALSE),1))</f>
        <v>14</v>
      </c>
      <c r="AB397">
        <f>IF(V397="","",V397)</f>
        <v>8929.7967423619993</v>
      </c>
      <c r="AC397" s="2" t="str">
        <f>_xlfn.IFNA(VLOOKUP(D397,states!A$2:C$10,2,FALSE),"XX")</f>
        <v>X</v>
      </c>
      <c r="AD397">
        <f>E397</f>
        <v>3</v>
      </c>
      <c r="AE397">
        <f>_xlfn.IFNA(VLOOKUP(D397,states!A$2:D$10,4,FALSE),0)</f>
        <v>1</v>
      </c>
      <c r="AF397">
        <v>0.5</v>
      </c>
      <c r="AG397">
        <f>IF(AE397=0,AF397,IF(AE397=1,IF(F397=0.5,0.5,IF(H397=1,0.5,1.5)),IF(F397=0.5,0.5,IF(H397=1,2.5,1.5))))</f>
        <v>1.5</v>
      </c>
      <c r="AH397" s="7">
        <f>IF(AC397="XX",0,1/C397^(1/5)*IF(E397=0,100,1)/(E397+1)^(1/4))</f>
        <v>2.0402857733683697</v>
      </c>
    </row>
    <row r="398" spans="1:34">
      <c r="A398">
        <v>2276</v>
      </c>
      <c r="B398" s="1">
        <v>2520.4470000000001</v>
      </c>
      <c r="C398" s="6">
        <v>5.0000000000000001E-3</v>
      </c>
      <c r="D398" t="s">
        <v>0</v>
      </c>
      <c r="E398">
        <v>4</v>
      </c>
      <c r="F398">
        <v>8.5</v>
      </c>
      <c r="G398" t="s">
        <v>1</v>
      </c>
      <c r="H398">
        <v>1</v>
      </c>
      <c r="I398" t="s">
        <v>0</v>
      </c>
      <c r="J398">
        <v>3</v>
      </c>
      <c r="K398">
        <v>7.5</v>
      </c>
      <c r="L398" t="s">
        <v>1</v>
      </c>
      <c r="M398">
        <v>1</v>
      </c>
      <c r="N398" t="s">
        <v>2332</v>
      </c>
      <c r="O398">
        <v>1</v>
      </c>
      <c r="P398" t="str">
        <f>D398&amp;"-"&amp;F398&amp;"-"&amp;G398&amp;"-"&amp;E398&amp;"-"&amp;H398</f>
        <v>X2Pi-8.5-e-4-1</v>
      </c>
      <c r="Q398" t="str">
        <f>I398&amp;"-"&amp;K398&amp;"-"&amp;L398&amp;"-"&amp;J398&amp;"-"&amp;M398</f>
        <v>X2Pi-7.5-e-3-1</v>
      </c>
      <c r="R398">
        <f>B398+S398</f>
        <v>11031.942348779001</v>
      </c>
      <c r="S398">
        <f>_xlfn.IFNA(VLOOKUP(Q398,'MARVEL-X'!A$2:I$1400,7,FALSE),VLOOKUP(Q398,MARVEL!A$2:J$1522,10,FALSE))</f>
        <v>8511.4953487790008</v>
      </c>
      <c r="T398">
        <f>IF(P398=P397,R398+T397,R398)</f>
        <v>11031.942348779001</v>
      </c>
      <c r="U398">
        <f>IF(P398=P397,1+U397,1)</f>
        <v>1</v>
      </c>
      <c r="V398" t="str">
        <f t="shared" si="6"/>
        <v/>
      </c>
      <c r="W398" t="str">
        <f>IF(V398="","",IF(ABS(V398-R398)&gt;W$1,ABS(V398-R398),""))</f>
        <v/>
      </c>
      <c r="X398" t="str">
        <f>Y398&amp;"-"&amp;Z398&amp;"-"&amp;AC398&amp;"-"&amp;AD398&amp;"-"&amp;AG398</f>
        <v>8.5-e-X-4-0.5</v>
      </c>
      <c r="Y398">
        <f>F398</f>
        <v>8.5</v>
      </c>
      <c r="Z398" s="2" t="str">
        <f>G398</f>
        <v>e</v>
      </c>
      <c r="AA398">
        <f>_xlfn.IFNA(VLOOKUP(X398,'duo-out'!A$2:Q$5000,5,FALSE),E398+10*(H398-1)+1+_xlfn.IFNA(VLOOKUP(D398,states!A$2:C$10,3,FALSE),1))</f>
        <v>5</v>
      </c>
      <c r="AB398" t="str">
        <f>IF(V398="","",V398)</f>
        <v/>
      </c>
      <c r="AC398" s="2" t="str">
        <f>_xlfn.IFNA(VLOOKUP(D398,states!A$2:C$10,2,FALSE),"XX")</f>
        <v>X</v>
      </c>
      <c r="AD398">
        <f>E398</f>
        <v>4</v>
      </c>
      <c r="AE398">
        <f>_xlfn.IFNA(VLOOKUP(D398,states!A$2:D$10,4,FALSE),0)</f>
        <v>1</v>
      </c>
      <c r="AF398">
        <v>0.5</v>
      </c>
      <c r="AG398">
        <f>IF(AE398=0,AF398,IF(AE398=1,IF(F398=0.5,0.5,IF(H398=1,0.5,1.5)),IF(F398=0.5,0.5,IF(H398=1,2.5,1.5))))</f>
        <v>0.5</v>
      </c>
      <c r="AH398" s="7">
        <f>IF(AC398="XX",0,1/C398^(1/5)*IF(E398=0,100,1)/(E398+1)^(1/4))</f>
        <v>1.9295831501316907</v>
      </c>
    </row>
    <row r="399" spans="1:34">
      <c r="A399">
        <v>2539</v>
      </c>
      <c r="B399" s="1">
        <v>2520.4423999999999</v>
      </c>
      <c r="C399" s="6">
        <v>0.02</v>
      </c>
      <c r="D399" t="s">
        <v>0</v>
      </c>
      <c r="E399">
        <v>4</v>
      </c>
      <c r="F399">
        <v>8.5</v>
      </c>
      <c r="G399" t="s">
        <v>1</v>
      </c>
      <c r="H399">
        <v>1</v>
      </c>
      <c r="I399" t="s">
        <v>0</v>
      </c>
      <c r="J399">
        <v>3</v>
      </c>
      <c r="K399">
        <v>7.5</v>
      </c>
      <c r="L399" t="s">
        <v>1</v>
      </c>
      <c r="M399">
        <v>1</v>
      </c>
      <c r="N399" t="s">
        <v>2595</v>
      </c>
      <c r="O399">
        <v>1</v>
      </c>
      <c r="P399" t="str">
        <f>D399&amp;"-"&amp;F399&amp;"-"&amp;G399&amp;"-"&amp;E399&amp;"-"&amp;H399</f>
        <v>X2Pi-8.5-e-4-1</v>
      </c>
      <c r="Q399" t="str">
        <f>I399&amp;"-"&amp;K399&amp;"-"&amp;L399&amp;"-"&amp;J399&amp;"-"&amp;M399</f>
        <v>X2Pi-7.5-e-3-1</v>
      </c>
      <c r="R399">
        <f>B399+S399</f>
        <v>11031.937748779001</v>
      </c>
      <c r="S399">
        <f>_xlfn.IFNA(VLOOKUP(Q399,'MARVEL-X'!A$2:I$1400,7,FALSE),VLOOKUP(Q399,MARVEL!A$2:J$1522,10,FALSE))</f>
        <v>8511.4953487790008</v>
      </c>
      <c r="T399">
        <f>IF(P399=P398,R399+T398,R399)</f>
        <v>22063.880097558002</v>
      </c>
      <c r="U399">
        <f>IF(P399=P398,1+U398,1)</f>
        <v>2</v>
      </c>
      <c r="V399" t="str">
        <f t="shared" si="6"/>
        <v/>
      </c>
      <c r="W399" t="str">
        <f>IF(V399="","",IF(ABS(V399-R399)&gt;W$1,ABS(V399-R399),""))</f>
        <v/>
      </c>
      <c r="X399" t="str">
        <f>Y399&amp;"-"&amp;Z399&amp;"-"&amp;AC399&amp;"-"&amp;AD399&amp;"-"&amp;AG399</f>
        <v>8.5-e-X-4-0.5</v>
      </c>
      <c r="Y399">
        <f>F399</f>
        <v>8.5</v>
      </c>
      <c r="Z399" s="2" t="str">
        <f>G399</f>
        <v>e</v>
      </c>
      <c r="AA399">
        <f>_xlfn.IFNA(VLOOKUP(X399,'duo-out'!A$2:Q$5000,5,FALSE),E399+10*(H399-1)+1+_xlfn.IFNA(VLOOKUP(D399,states!A$2:C$10,3,FALSE),1))</f>
        <v>5</v>
      </c>
      <c r="AB399" t="str">
        <f>IF(V399="","",V399)</f>
        <v/>
      </c>
      <c r="AC399" s="2" t="str">
        <f>_xlfn.IFNA(VLOOKUP(D399,states!A$2:C$10,2,FALSE),"XX")</f>
        <v>X</v>
      </c>
      <c r="AD399">
        <f>E399</f>
        <v>4</v>
      </c>
      <c r="AE399">
        <f>_xlfn.IFNA(VLOOKUP(D399,states!A$2:D$10,4,FALSE),0)</f>
        <v>1</v>
      </c>
      <c r="AF399">
        <v>0.5</v>
      </c>
      <c r="AG399">
        <f>IF(AE399=0,AF399,IF(AE399=1,IF(F399=0.5,0.5,IF(H399=1,0.5,1.5)),IF(F399=0.5,0.5,IF(H399=1,2.5,1.5))))</f>
        <v>0.5</v>
      </c>
      <c r="AH399" s="7">
        <f>IF(AC399="XX",0,1/C399^(1/5)*IF(E399=0,100,1)/(E399+1)^(1/4))</f>
        <v>1.4623505735569622</v>
      </c>
    </row>
    <row r="400" spans="1:34">
      <c r="A400">
        <v>2516</v>
      </c>
      <c r="B400" s="1">
        <v>2098.1043</v>
      </c>
      <c r="C400" s="6">
        <v>0.02</v>
      </c>
      <c r="D400" t="s">
        <v>0</v>
      </c>
      <c r="E400">
        <v>4</v>
      </c>
      <c r="F400">
        <v>8.5</v>
      </c>
      <c r="G400" t="s">
        <v>1</v>
      </c>
      <c r="H400">
        <v>1</v>
      </c>
      <c r="I400" t="s">
        <v>0</v>
      </c>
      <c r="J400">
        <v>3</v>
      </c>
      <c r="K400">
        <v>9.5</v>
      </c>
      <c r="L400" t="s">
        <v>1</v>
      </c>
      <c r="M400">
        <v>1</v>
      </c>
      <c r="N400" t="s">
        <v>2572</v>
      </c>
      <c r="O400">
        <v>1</v>
      </c>
      <c r="P400" t="str">
        <f>D400&amp;"-"&amp;F400&amp;"-"&amp;G400&amp;"-"&amp;E400&amp;"-"&amp;H400</f>
        <v>X2Pi-8.5-e-4-1</v>
      </c>
      <c r="Q400" t="str">
        <f>I400&amp;"-"&amp;K400&amp;"-"&amp;L400&amp;"-"&amp;J400&amp;"-"&amp;M400</f>
        <v>X2Pi-9.5-e-3-1</v>
      </c>
      <c r="R400">
        <f>B400+S400</f>
        <v>11031.939397482001</v>
      </c>
      <c r="S400">
        <f>_xlfn.IFNA(VLOOKUP(Q400,'MARVEL-X'!A$2:I$1400,7,FALSE),VLOOKUP(Q400,MARVEL!A$2:J$1522,10,FALSE))</f>
        <v>8933.8350974820005</v>
      </c>
      <c r="T400">
        <f>IF(P400=P399,R400+T399,R400)</f>
        <v>33095.819495040007</v>
      </c>
      <c r="U400">
        <f>IF(P400=P399,1+U399,1)</f>
        <v>3</v>
      </c>
      <c r="V400">
        <f t="shared" si="6"/>
        <v>11031.939831680002</v>
      </c>
      <c r="W400" t="str">
        <f>IF(V400="","",IF(ABS(V400-R400)&gt;W$1,ABS(V400-R400),""))</f>
        <v/>
      </c>
      <c r="X400" t="str">
        <f>Y400&amp;"-"&amp;Z400&amp;"-"&amp;AC400&amp;"-"&amp;AD400&amp;"-"&amp;AG400</f>
        <v>8.5-e-X-4-0.5</v>
      </c>
      <c r="Y400">
        <f>F400</f>
        <v>8.5</v>
      </c>
      <c r="Z400" s="2" t="str">
        <f>G400</f>
        <v>e</v>
      </c>
      <c r="AA400">
        <f>_xlfn.IFNA(VLOOKUP(X400,'duo-out'!A$2:Q$5000,5,FALSE),E400+10*(H400-1)+1+_xlfn.IFNA(VLOOKUP(D400,states!A$2:C$10,3,FALSE),1))</f>
        <v>5</v>
      </c>
      <c r="AB400">
        <f>IF(V400="","",V400)</f>
        <v>11031.939831680002</v>
      </c>
      <c r="AC400" s="2" t="str">
        <f>_xlfn.IFNA(VLOOKUP(D400,states!A$2:C$10,2,FALSE),"XX")</f>
        <v>X</v>
      </c>
      <c r="AD400">
        <f>E400</f>
        <v>4</v>
      </c>
      <c r="AE400">
        <f>_xlfn.IFNA(VLOOKUP(D400,states!A$2:D$10,4,FALSE),0)</f>
        <v>1</v>
      </c>
      <c r="AF400">
        <v>0.5</v>
      </c>
      <c r="AG400">
        <f>IF(AE400=0,AF400,IF(AE400=1,IF(F400=0.5,0.5,IF(H400=1,0.5,1.5)),IF(F400=0.5,0.5,IF(H400=1,2.5,1.5))))</f>
        <v>0.5</v>
      </c>
      <c r="AH400" s="7">
        <f>IF(AC400="XX",0,1/C400^(1/5)*IF(E400=0,100,1)/(E400+1)^(1/4))</f>
        <v>1.4623505735569622</v>
      </c>
    </row>
    <row r="401" spans="1:34">
      <c r="A401">
        <v>2593</v>
      </c>
      <c r="B401" s="1">
        <v>2534.9807999999998</v>
      </c>
      <c r="C401" s="6">
        <v>5.0000000000000001E-3</v>
      </c>
      <c r="D401" t="s">
        <v>0</v>
      </c>
      <c r="E401">
        <v>4</v>
      </c>
      <c r="F401">
        <v>8.5</v>
      </c>
      <c r="G401" t="s">
        <v>1</v>
      </c>
      <c r="H401">
        <v>2</v>
      </c>
      <c r="I401" t="s">
        <v>0</v>
      </c>
      <c r="J401">
        <v>3</v>
      </c>
      <c r="K401">
        <v>7.5</v>
      </c>
      <c r="L401" t="s">
        <v>1</v>
      </c>
      <c r="M401">
        <v>2</v>
      </c>
      <c r="N401" t="s">
        <v>2649</v>
      </c>
      <c r="O401">
        <v>1</v>
      </c>
      <c r="P401" t="str">
        <f>D401&amp;"-"&amp;F401&amp;"-"&amp;G401&amp;"-"&amp;E401&amp;"-"&amp;H401</f>
        <v>X2Pi-8.5-e-4-2</v>
      </c>
      <c r="Q401" t="str">
        <f>I401&amp;"-"&amp;K401&amp;"-"&amp;L401&amp;"-"&amp;J401&amp;"-"&amp;M401</f>
        <v>X2Pi-7.5-e-3-2</v>
      </c>
      <c r="R401">
        <f>B401+S401</f>
        <v>11241.968715047999</v>
      </c>
      <c r="S401">
        <f>_xlfn.IFNA(VLOOKUP(Q401,'MARVEL-X'!A$2:I$1400,7,FALSE),VLOOKUP(Q401,MARVEL!A$2:J$1522,10,FALSE))</f>
        <v>8706.9879150479992</v>
      </c>
      <c r="T401">
        <f>IF(P401=P400,R401+T400,R401)</f>
        <v>11241.968715047999</v>
      </c>
      <c r="U401">
        <f>IF(P401=P400,1+U400,1)</f>
        <v>1</v>
      </c>
      <c r="V401" t="str">
        <f t="shared" si="6"/>
        <v/>
      </c>
      <c r="W401" t="str">
        <f>IF(V401="","",IF(ABS(V401-R401)&gt;W$1,ABS(V401-R401),""))</f>
        <v/>
      </c>
      <c r="X401" t="str">
        <f>Y401&amp;"-"&amp;Z401&amp;"-"&amp;AC401&amp;"-"&amp;AD401&amp;"-"&amp;AG401</f>
        <v>8.5-e-X-4-1.5</v>
      </c>
      <c r="Y401">
        <f>F401</f>
        <v>8.5</v>
      </c>
      <c r="Z401" s="2" t="str">
        <f>G401</f>
        <v>e</v>
      </c>
      <c r="AA401">
        <f>_xlfn.IFNA(VLOOKUP(X401,'duo-out'!A$2:Q$5000,5,FALSE),E401+10*(H401-1)+1+_xlfn.IFNA(VLOOKUP(D401,states!A$2:C$10,3,FALSE),1))</f>
        <v>15</v>
      </c>
      <c r="AB401" t="str">
        <f>IF(V401="","",V401)</f>
        <v/>
      </c>
      <c r="AC401" s="2" t="str">
        <f>_xlfn.IFNA(VLOOKUP(D401,states!A$2:C$10,2,FALSE),"XX")</f>
        <v>X</v>
      </c>
      <c r="AD401">
        <f>E401</f>
        <v>4</v>
      </c>
      <c r="AE401">
        <f>_xlfn.IFNA(VLOOKUP(D401,states!A$2:D$10,4,FALSE),0)</f>
        <v>1</v>
      </c>
      <c r="AF401">
        <v>0.5</v>
      </c>
      <c r="AG401">
        <f>IF(AE401=0,AF401,IF(AE401=1,IF(F401=0.5,0.5,IF(H401=1,0.5,1.5)),IF(F401=0.5,0.5,IF(H401=1,2.5,1.5))))</f>
        <v>1.5</v>
      </c>
      <c r="AH401" s="7">
        <f>IF(AC401="XX",0,1/C401^(1/5)*IF(E401=0,100,1)/(E401+1)^(1/4))</f>
        <v>1.9295831501316907</v>
      </c>
    </row>
    <row r="402" spans="1:34">
      <c r="A402">
        <v>2310</v>
      </c>
      <c r="B402" s="1">
        <v>2534.98</v>
      </c>
      <c r="C402" s="6">
        <v>5.0000000000000001E-3</v>
      </c>
      <c r="D402" t="s">
        <v>0</v>
      </c>
      <c r="E402">
        <v>4</v>
      </c>
      <c r="F402">
        <v>8.5</v>
      </c>
      <c r="G402" t="s">
        <v>1</v>
      </c>
      <c r="H402">
        <v>2</v>
      </c>
      <c r="I402" t="s">
        <v>0</v>
      </c>
      <c r="J402">
        <v>3</v>
      </c>
      <c r="K402">
        <v>7.5</v>
      </c>
      <c r="L402" t="s">
        <v>1</v>
      </c>
      <c r="M402">
        <v>2</v>
      </c>
      <c r="N402" t="s">
        <v>2366</v>
      </c>
      <c r="O402">
        <v>1</v>
      </c>
      <c r="P402" t="str">
        <f>D402&amp;"-"&amp;F402&amp;"-"&amp;G402&amp;"-"&amp;E402&amp;"-"&amp;H402</f>
        <v>X2Pi-8.5-e-4-2</v>
      </c>
      <c r="Q402" t="str">
        <f>I402&amp;"-"&amp;K402&amp;"-"&amp;L402&amp;"-"&amp;J402&amp;"-"&amp;M402</f>
        <v>X2Pi-7.5-e-3-2</v>
      </c>
      <c r="R402">
        <f>B402+S402</f>
        <v>11241.967915047999</v>
      </c>
      <c r="S402">
        <f>_xlfn.IFNA(VLOOKUP(Q402,'MARVEL-X'!A$2:I$1400,7,FALSE),VLOOKUP(Q402,MARVEL!A$2:J$1522,10,FALSE))</f>
        <v>8706.9879150479992</v>
      </c>
      <c r="T402">
        <f>IF(P402=P401,R402+T401,R402)</f>
        <v>22483.936630095995</v>
      </c>
      <c r="U402">
        <f>IF(P402=P401,1+U401,1)</f>
        <v>2</v>
      </c>
      <c r="V402" t="str">
        <f t="shared" si="6"/>
        <v/>
      </c>
      <c r="W402" t="str">
        <f>IF(V402="","",IF(ABS(V402-R402)&gt;W$1,ABS(V402-R402),""))</f>
        <v/>
      </c>
      <c r="X402" t="str">
        <f>Y402&amp;"-"&amp;Z402&amp;"-"&amp;AC402&amp;"-"&amp;AD402&amp;"-"&amp;AG402</f>
        <v>8.5-e-X-4-1.5</v>
      </c>
      <c r="Y402">
        <f>F402</f>
        <v>8.5</v>
      </c>
      <c r="Z402" s="2" t="str">
        <f>G402</f>
        <v>e</v>
      </c>
      <c r="AA402">
        <f>_xlfn.IFNA(VLOOKUP(X402,'duo-out'!A$2:Q$5000,5,FALSE),E402+10*(H402-1)+1+_xlfn.IFNA(VLOOKUP(D402,states!A$2:C$10,3,FALSE),1))</f>
        <v>15</v>
      </c>
      <c r="AB402" t="str">
        <f>IF(V402="","",V402)</f>
        <v/>
      </c>
      <c r="AC402" s="2" t="str">
        <f>_xlfn.IFNA(VLOOKUP(D402,states!A$2:C$10,2,FALSE),"XX")</f>
        <v>X</v>
      </c>
      <c r="AD402">
        <f>E402</f>
        <v>4</v>
      </c>
      <c r="AE402">
        <f>_xlfn.IFNA(VLOOKUP(D402,states!A$2:D$10,4,FALSE),0)</f>
        <v>1</v>
      </c>
      <c r="AF402">
        <v>0.5</v>
      </c>
      <c r="AG402">
        <f>IF(AE402=0,AF402,IF(AE402=1,IF(F402=0.5,0.5,IF(H402=1,0.5,1.5)),IF(F402=0.5,0.5,IF(H402=1,2.5,1.5))))</f>
        <v>1.5</v>
      </c>
      <c r="AH402" s="7">
        <f>IF(AC402="XX",0,1/C402^(1/5)*IF(E402=0,100,1)/(E402+1)^(1/4))</f>
        <v>1.9295831501316907</v>
      </c>
    </row>
    <row r="403" spans="1:34">
      <c r="A403">
        <v>2550</v>
      </c>
      <c r="B403" s="1">
        <v>2534.9809</v>
      </c>
      <c r="C403" s="6">
        <v>0.02</v>
      </c>
      <c r="D403" t="s">
        <v>0</v>
      </c>
      <c r="E403">
        <v>4</v>
      </c>
      <c r="F403">
        <v>8.5</v>
      </c>
      <c r="G403" t="s">
        <v>1</v>
      </c>
      <c r="H403">
        <v>2</v>
      </c>
      <c r="I403" t="s">
        <v>0</v>
      </c>
      <c r="J403">
        <v>3</v>
      </c>
      <c r="K403">
        <v>7.5</v>
      </c>
      <c r="L403" t="s">
        <v>1</v>
      </c>
      <c r="M403">
        <v>2</v>
      </c>
      <c r="N403" t="s">
        <v>2606</v>
      </c>
      <c r="O403">
        <v>1</v>
      </c>
      <c r="P403" t="str">
        <f>D403&amp;"-"&amp;F403&amp;"-"&amp;G403&amp;"-"&amp;E403&amp;"-"&amp;H403</f>
        <v>X2Pi-8.5-e-4-2</v>
      </c>
      <c r="Q403" t="str">
        <f>I403&amp;"-"&amp;K403&amp;"-"&amp;L403&amp;"-"&amp;J403&amp;"-"&amp;M403</f>
        <v>X2Pi-7.5-e-3-2</v>
      </c>
      <c r="R403">
        <f>B403+S403</f>
        <v>11241.968815048</v>
      </c>
      <c r="S403">
        <f>_xlfn.IFNA(VLOOKUP(Q403,'MARVEL-X'!A$2:I$1400,7,FALSE),VLOOKUP(Q403,MARVEL!A$2:J$1522,10,FALSE))</f>
        <v>8706.9879150479992</v>
      </c>
      <c r="T403">
        <f>IF(P403=P402,R403+T402,R403)</f>
        <v>33725.905445143995</v>
      </c>
      <c r="U403">
        <f>IF(P403=P402,1+U402,1)</f>
        <v>3</v>
      </c>
      <c r="V403">
        <f t="shared" si="6"/>
        <v>11241.968481714664</v>
      </c>
      <c r="W403" t="str">
        <f>IF(V403="","",IF(ABS(V403-R403)&gt;W$1,ABS(V403-R403),""))</f>
        <v/>
      </c>
      <c r="X403" t="str">
        <f>Y403&amp;"-"&amp;Z403&amp;"-"&amp;AC403&amp;"-"&amp;AD403&amp;"-"&amp;AG403</f>
        <v>8.5-e-X-4-1.5</v>
      </c>
      <c r="Y403">
        <f>F403</f>
        <v>8.5</v>
      </c>
      <c r="Z403" s="2" t="str">
        <f>G403</f>
        <v>e</v>
      </c>
      <c r="AA403">
        <f>_xlfn.IFNA(VLOOKUP(X403,'duo-out'!A$2:Q$5000,5,FALSE),E403+10*(H403-1)+1+_xlfn.IFNA(VLOOKUP(D403,states!A$2:C$10,3,FALSE),1))</f>
        <v>15</v>
      </c>
      <c r="AB403">
        <f>IF(V403="","",V403)</f>
        <v>11241.968481714664</v>
      </c>
      <c r="AC403" s="2" t="str">
        <f>_xlfn.IFNA(VLOOKUP(D403,states!A$2:C$10,2,FALSE),"XX")</f>
        <v>X</v>
      </c>
      <c r="AD403">
        <f>E403</f>
        <v>4</v>
      </c>
      <c r="AE403">
        <f>_xlfn.IFNA(VLOOKUP(D403,states!A$2:D$10,4,FALSE),0)</f>
        <v>1</v>
      </c>
      <c r="AF403">
        <v>0.5</v>
      </c>
      <c r="AG403">
        <f>IF(AE403=0,AF403,IF(AE403=1,IF(F403=0.5,0.5,IF(H403=1,0.5,1.5)),IF(F403=0.5,0.5,IF(H403=1,2.5,1.5))))</f>
        <v>1.5</v>
      </c>
      <c r="AH403" s="7">
        <f>IF(AC403="XX",0,1/C403^(1/5)*IF(E403=0,100,1)/(E403+1)^(1/4))</f>
        <v>1.4623505735569622</v>
      </c>
    </row>
    <row r="404" spans="1:34">
      <c r="A404">
        <v>2358</v>
      </c>
      <c r="B404" s="1">
        <v>2389.143</v>
      </c>
      <c r="C404" s="6">
        <v>0.02</v>
      </c>
      <c r="D404" t="s">
        <v>0</v>
      </c>
      <c r="E404">
        <v>5</v>
      </c>
      <c r="F404">
        <v>8.5</v>
      </c>
      <c r="G404" t="s">
        <v>1</v>
      </c>
      <c r="H404">
        <v>1</v>
      </c>
      <c r="I404" t="s">
        <v>0</v>
      </c>
      <c r="J404">
        <v>4</v>
      </c>
      <c r="K404">
        <v>7.5</v>
      </c>
      <c r="L404" t="s">
        <v>1</v>
      </c>
      <c r="M404">
        <v>1</v>
      </c>
      <c r="N404" t="s">
        <v>2414</v>
      </c>
      <c r="O404">
        <v>1</v>
      </c>
      <c r="P404" t="str">
        <f>D404&amp;"-"&amp;F404&amp;"-"&amp;G404&amp;"-"&amp;E404&amp;"-"&amp;H404</f>
        <v>X2Pi-8.5-e-5-1</v>
      </c>
      <c r="Q404" t="str">
        <f>I404&amp;"-"&amp;K404&amp;"-"&amp;L404&amp;"-"&amp;J404&amp;"-"&amp;M404</f>
        <v>X2Pi-7.5-e-4-1</v>
      </c>
      <c r="R404">
        <f>B404+S404</f>
        <v>13230.248965228</v>
      </c>
      <c r="S404">
        <f>_xlfn.IFNA(VLOOKUP(Q404,'MARVEL-X'!A$2:I$1400,7,FALSE),VLOOKUP(Q404,MARVEL!A$2:J$1522,10,FALSE))</f>
        <v>10841.105965228</v>
      </c>
      <c r="T404">
        <f>IF(P404=P403,R404+T403,R404)</f>
        <v>13230.248965228</v>
      </c>
      <c r="U404">
        <f>IF(P404=P403,1+U403,1)</f>
        <v>1</v>
      </c>
      <c r="V404">
        <f t="shared" si="6"/>
        <v>13230.248965228</v>
      </c>
      <c r="W404" t="str">
        <f>IF(V404="","",IF(ABS(V404-R404)&gt;W$1,ABS(V404-R404),""))</f>
        <v/>
      </c>
      <c r="X404" t="str">
        <f>Y404&amp;"-"&amp;Z404&amp;"-"&amp;AC404&amp;"-"&amp;AD404&amp;"-"&amp;AG404</f>
        <v>8.5-e-X-5-0.5</v>
      </c>
      <c r="Y404">
        <f>F404</f>
        <v>8.5</v>
      </c>
      <c r="Z404" s="2" t="str">
        <f>G404</f>
        <v>e</v>
      </c>
      <c r="AA404">
        <f>_xlfn.IFNA(VLOOKUP(X404,'duo-out'!A$2:Q$5000,5,FALSE),E404+10*(H404-1)+1+_xlfn.IFNA(VLOOKUP(D404,states!A$2:C$10,3,FALSE),1))</f>
        <v>6</v>
      </c>
      <c r="AB404">
        <f>IF(V404="","",V404)</f>
        <v>13230.248965228</v>
      </c>
      <c r="AC404" s="2" t="str">
        <f>_xlfn.IFNA(VLOOKUP(D404,states!A$2:C$10,2,FALSE),"XX")</f>
        <v>X</v>
      </c>
      <c r="AD404">
        <f>E404</f>
        <v>5</v>
      </c>
      <c r="AE404">
        <f>_xlfn.IFNA(VLOOKUP(D404,states!A$2:D$10,4,FALSE),0)</f>
        <v>1</v>
      </c>
      <c r="AF404">
        <v>0.5</v>
      </c>
      <c r="AG404">
        <f>IF(AE404=0,AF404,IF(AE404=1,IF(F404=0.5,0.5,IF(H404=1,0.5,1.5)),IF(F404=0.5,0.5,IF(H404=1,2.5,1.5))))</f>
        <v>0.5</v>
      </c>
      <c r="AH404" s="7">
        <f>IF(AC404="XX",0,1/C404^(1/5)*IF(E404=0,100,1)/(E404+1)^(1/4))</f>
        <v>1.3971923151809211</v>
      </c>
    </row>
    <row r="405" spans="1:34">
      <c r="A405">
        <v>2372</v>
      </c>
      <c r="B405" s="1">
        <v>2402.6930000000002</v>
      </c>
      <c r="C405" s="6">
        <v>0.02</v>
      </c>
      <c r="D405" t="s">
        <v>0</v>
      </c>
      <c r="E405">
        <v>5</v>
      </c>
      <c r="F405">
        <v>8.5</v>
      </c>
      <c r="G405" t="s">
        <v>1</v>
      </c>
      <c r="H405">
        <v>2</v>
      </c>
      <c r="I405" t="s">
        <v>0</v>
      </c>
      <c r="J405">
        <v>4</v>
      </c>
      <c r="K405">
        <v>7.5</v>
      </c>
      <c r="L405" t="s">
        <v>1</v>
      </c>
      <c r="M405">
        <v>2</v>
      </c>
      <c r="N405" t="s">
        <v>2428</v>
      </c>
      <c r="O405">
        <v>1</v>
      </c>
      <c r="P405" t="str">
        <f>D405&amp;"-"&amp;F405&amp;"-"&amp;G405&amp;"-"&amp;E405&amp;"-"&amp;H405</f>
        <v>X2Pi-8.5-e-5-2</v>
      </c>
      <c r="Q405" t="str">
        <f>I405&amp;"-"&amp;K405&amp;"-"&amp;L405&amp;"-"&amp;J405&amp;"-"&amp;M405</f>
        <v>X2Pi-7.5-e-4-2</v>
      </c>
      <c r="R405">
        <f>B405+S405</f>
        <v>13431.165509573999</v>
      </c>
      <c r="S405">
        <f>_xlfn.IFNA(VLOOKUP(Q405,'MARVEL-X'!A$2:I$1400,7,FALSE),VLOOKUP(Q405,MARVEL!A$2:J$1522,10,FALSE))</f>
        <v>11028.472509574</v>
      </c>
      <c r="T405">
        <f>IF(P405=P404,R405+T404,R405)</f>
        <v>13431.165509573999</v>
      </c>
      <c r="U405">
        <f>IF(P405=P404,1+U404,1)</f>
        <v>1</v>
      </c>
      <c r="V405">
        <f t="shared" si="6"/>
        <v>13431.165509573999</v>
      </c>
      <c r="W405" t="str">
        <f>IF(V405="","",IF(ABS(V405-R405)&gt;W$1,ABS(V405-R405),""))</f>
        <v/>
      </c>
      <c r="X405" t="str">
        <f>Y405&amp;"-"&amp;Z405&amp;"-"&amp;AC405&amp;"-"&amp;AD405&amp;"-"&amp;AG405</f>
        <v>8.5-e-X-5-1.5</v>
      </c>
      <c r="Y405">
        <f>F405</f>
        <v>8.5</v>
      </c>
      <c r="Z405" s="2" t="str">
        <f>G405</f>
        <v>e</v>
      </c>
      <c r="AA405">
        <f>_xlfn.IFNA(VLOOKUP(X405,'duo-out'!A$2:Q$5000,5,FALSE),E405+10*(H405-1)+1+_xlfn.IFNA(VLOOKUP(D405,states!A$2:C$10,3,FALSE),1))</f>
        <v>16</v>
      </c>
      <c r="AB405">
        <f>IF(V405="","",V405)</f>
        <v>13431.165509573999</v>
      </c>
      <c r="AC405" s="2" t="str">
        <f>_xlfn.IFNA(VLOOKUP(D405,states!A$2:C$10,2,FALSE),"XX")</f>
        <v>X</v>
      </c>
      <c r="AD405">
        <f>E405</f>
        <v>5</v>
      </c>
      <c r="AE405">
        <f>_xlfn.IFNA(VLOOKUP(D405,states!A$2:D$10,4,FALSE),0)</f>
        <v>1</v>
      </c>
      <c r="AF405">
        <v>0.5</v>
      </c>
      <c r="AG405">
        <f>IF(AE405=0,AF405,IF(AE405=1,IF(F405=0.5,0.5,IF(H405=1,0.5,1.5)),IF(F405=0.5,0.5,IF(H405=1,2.5,1.5))))</f>
        <v>1.5</v>
      </c>
      <c r="AH405" s="7">
        <f>IF(AC405="XX",0,1/C405^(1/5)*IF(E405=0,100,1)/(E405+1)^(1/4))</f>
        <v>1.3971923151809211</v>
      </c>
    </row>
    <row r="406" spans="1:34">
      <c r="A406">
        <v>1641</v>
      </c>
      <c r="B406" s="1">
        <v>2444.0792000000001</v>
      </c>
      <c r="C406" s="6">
        <v>8.9569999999999997E-3</v>
      </c>
      <c r="D406" t="s">
        <v>0</v>
      </c>
      <c r="E406">
        <v>1</v>
      </c>
      <c r="F406">
        <v>8.5</v>
      </c>
      <c r="G406" t="s">
        <v>2</v>
      </c>
      <c r="H406">
        <v>1</v>
      </c>
      <c r="I406" t="s">
        <v>0</v>
      </c>
      <c r="J406">
        <v>0</v>
      </c>
      <c r="K406">
        <v>9.5</v>
      </c>
      <c r="L406" t="s">
        <v>2</v>
      </c>
      <c r="M406">
        <v>1</v>
      </c>
      <c r="N406" t="s">
        <v>1697</v>
      </c>
      <c r="O406">
        <v>1</v>
      </c>
      <c r="P406" t="str">
        <f>D406&amp;"-"&amp;F406&amp;"-"&amp;G406&amp;"-"&amp;E406&amp;"-"&amp;H406</f>
        <v>X2Pi-8.5-f-1-1</v>
      </c>
      <c r="Q406" t="str">
        <f>I406&amp;"-"&amp;K406&amp;"-"&amp;L406&amp;"-"&amp;J406&amp;"-"&amp;M406</f>
        <v>X2Pi-9.5-f-0-1</v>
      </c>
      <c r="R406">
        <f>B406+S406</f>
        <v>3694.3648943039998</v>
      </c>
      <c r="S406">
        <f>_xlfn.IFNA(VLOOKUP(Q406,'MARVEL-X'!A$2:I$1400,7,FALSE),VLOOKUP(Q406,MARVEL!A$2:J$1522,10,FALSE))</f>
        <v>1250.2856943039999</v>
      </c>
      <c r="T406">
        <f>IF(P406=P405,R406+T405,R406)</f>
        <v>3694.3648943039998</v>
      </c>
      <c r="U406">
        <f>IF(P406=P405,1+U405,1)</f>
        <v>1</v>
      </c>
      <c r="V406" t="str">
        <f t="shared" si="6"/>
        <v/>
      </c>
      <c r="W406" t="str">
        <f>IF(V406="","",IF(ABS(V406-R406)&gt;W$1,ABS(V406-R406),""))</f>
        <v/>
      </c>
      <c r="X406" t="str">
        <f>Y406&amp;"-"&amp;Z406&amp;"-"&amp;AC406&amp;"-"&amp;AD406&amp;"-"&amp;AG406</f>
        <v>8.5-f-X-1-0.5</v>
      </c>
      <c r="Y406">
        <f>F406</f>
        <v>8.5</v>
      </c>
      <c r="Z406" s="2" t="str">
        <f>G406</f>
        <v>f</v>
      </c>
      <c r="AA406">
        <f>_xlfn.IFNA(VLOOKUP(X406,'duo-out'!A$2:Q$5000,5,FALSE),E406+10*(H406-1)+1+_xlfn.IFNA(VLOOKUP(D406,states!A$2:C$10,3,FALSE),1))</f>
        <v>2</v>
      </c>
      <c r="AB406" t="str">
        <f>IF(V406="","",V406)</f>
        <v/>
      </c>
      <c r="AC406" s="2" t="str">
        <f>_xlfn.IFNA(VLOOKUP(D406,states!A$2:C$10,2,FALSE),"XX")</f>
        <v>X</v>
      </c>
      <c r="AD406">
        <f>E406</f>
        <v>1</v>
      </c>
      <c r="AE406">
        <f>_xlfn.IFNA(VLOOKUP(D406,states!A$2:D$10,4,FALSE),0)</f>
        <v>1</v>
      </c>
      <c r="AF406">
        <v>0.5</v>
      </c>
      <c r="AG406">
        <f>IF(AE406=0,AF406,IF(AE406=1,IF(F406=0.5,0.5,IF(H406=1,0.5,1.5)),IF(F406=0.5,0.5,IF(H406=1,2.5,1.5))))</f>
        <v>0.5</v>
      </c>
      <c r="AH406" s="7">
        <f>IF(AC406="XX",0,1/C406^(1/5)*IF(E406=0,100,1)/(E406+1)^(1/4))</f>
        <v>2.1592850915083357</v>
      </c>
    </row>
    <row r="407" spans="1:34">
      <c r="A407">
        <v>1606</v>
      </c>
      <c r="B407" s="1">
        <v>2918.6244999999999</v>
      </c>
      <c r="C407" s="6">
        <v>5.0000000000000001E-3</v>
      </c>
      <c r="D407" t="s">
        <v>0</v>
      </c>
      <c r="E407">
        <v>1</v>
      </c>
      <c r="F407">
        <v>8.5</v>
      </c>
      <c r="G407" t="s">
        <v>2</v>
      </c>
      <c r="H407">
        <v>1</v>
      </c>
      <c r="I407" t="s">
        <v>0</v>
      </c>
      <c r="J407">
        <v>0</v>
      </c>
      <c r="K407">
        <v>7.5</v>
      </c>
      <c r="L407" t="s">
        <v>2</v>
      </c>
      <c r="M407">
        <v>1</v>
      </c>
      <c r="N407" t="s">
        <v>1662</v>
      </c>
      <c r="O407">
        <v>1</v>
      </c>
      <c r="P407" t="str">
        <f>D407&amp;"-"&amp;F407&amp;"-"&amp;G407&amp;"-"&amp;E407&amp;"-"&amp;H407</f>
        <v>X2Pi-8.5-f-1-1</v>
      </c>
      <c r="Q407" t="str">
        <f>I407&amp;"-"&amp;K407&amp;"-"&amp;L407&amp;"-"&amp;J407&amp;"-"&amp;M407</f>
        <v>X2Pi-7.5-f-0-1</v>
      </c>
      <c r="R407">
        <f>B407+S407</f>
        <v>3694.3655154479998</v>
      </c>
      <c r="S407">
        <f>_xlfn.IFNA(VLOOKUP(Q407,'MARVEL-X'!A$2:I$1400,7,FALSE),VLOOKUP(Q407,MARVEL!A$2:J$1522,10,FALSE))</f>
        <v>775.74101544799998</v>
      </c>
      <c r="T407">
        <f>IF(P407=P406,R407+T406,R407)</f>
        <v>7388.7304097519991</v>
      </c>
      <c r="U407">
        <f>IF(P407=P406,1+U406,1)</f>
        <v>2</v>
      </c>
      <c r="V407" t="str">
        <f t="shared" si="6"/>
        <v/>
      </c>
      <c r="W407" t="str">
        <f>IF(V407="","",IF(ABS(V407-R407)&gt;W$1,ABS(V407-R407),""))</f>
        <v/>
      </c>
      <c r="X407" t="str">
        <f>Y407&amp;"-"&amp;Z407&amp;"-"&amp;AC407&amp;"-"&amp;AD407&amp;"-"&amp;AG407</f>
        <v>8.5-f-X-1-0.5</v>
      </c>
      <c r="Y407">
        <f>F407</f>
        <v>8.5</v>
      </c>
      <c r="Z407" s="2" t="str">
        <f>G407</f>
        <v>f</v>
      </c>
      <c r="AA407">
        <f>_xlfn.IFNA(VLOOKUP(X407,'duo-out'!A$2:Q$5000,5,FALSE),E407+10*(H407-1)+1+_xlfn.IFNA(VLOOKUP(D407,states!A$2:C$10,3,FALSE),1))</f>
        <v>2</v>
      </c>
      <c r="AB407" t="str">
        <f>IF(V407="","",V407)</f>
        <v/>
      </c>
      <c r="AC407" s="2" t="str">
        <f>_xlfn.IFNA(VLOOKUP(D407,states!A$2:C$10,2,FALSE),"XX")</f>
        <v>X</v>
      </c>
      <c r="AD407">
        <f>E407</f>
        <v>1</v>
      </c>
      <c r="AE407">
        <f>_xlfn.IFNA(VLOOKUP(D407,states!A$2:D$10,4,FALSE),0)</f>
        <v>1</v>
      </c>
      <c r="AF407">
        <v>0.5</v>
      </c>
      <c r="AG407">
        <f>IF(AE407=0,AF407,IF(AE407=1,IF(F407=0.5,0.5,IF(H407=1,0.5,1.5)),IF(F407=0.5,0.5,IF(H407=1,2.5,1.5))))</f>
        <v>0.5</v>
      </c>
      <c r="AH407" s="7">
        <f>IF(AC407="XX",0,1/C407^(1/5)*IF(E407=0,100,1)/(E407+1)^(1/4))</f>
        <v>2.4263223583284943</v>
      </c>
    </row>
    <row r="408" spans="1:34">
      <c r="A408">
        <v>1957</v>
      </c>
      <c r="B408" s="1">
        <v>2918.625</v>
      </c>
      <c r="C408" s="6">
        <v>1E-3</v>
      </c>
      <c r="D408" t="s">
        <v>0</v>
      </c>
      <c r="E408">
        <v>1</v>
      </c>
      <c r="F408">
        <v>8.5</v>
      </c>
      <c r="G408" t="s">
        <v>2</v>
      </c>
      <c r="H408">
        <v>1</v>
      </c>
      <c r="I408" t="s">
        <v>0</v>
      </c>
      <c r="J408">
        <v>0</v>
      </c>
      <c r="K408">
        <v>7.5</v>
      </c>
      <c r="L408" t="s">
        <v>2</v>
      </c>
      <c r="M408">
        <v>1</v>
      </c>
      <c r="N408" t="s">
        <v>2013</v>
      </c>
      <c r="O408">
        <v>1</v>
      </c>
      <c r="P408" t="str">
        <f>D408&amp;"-"&amp;F408&amp;"-"&amp;G408&amp;"-"&amp;E408&amp;"-"&amp;H408</f>
        <v>X2Pi-8.5-f-1-1</v>
      </c>
      <c r="Q408" t="str">
        <f>I408&amp;"-"&amp;K408&amp;"-"&amp;L408&amp;"-"&amp;J408&amp;"-"&amp;M408</f>
        <v>X2Pi-7.5-f-0-1</v>
      </c>
      <c r="R408">
        <f>B408+S408</f>
        <v>3694.3660154479999</v>
      </c>
      <c r="S408">
        <f>_xlfn.IFNA(VLOOKUP(Q408,'MARVEL-X'!A$2:I$1400,7,FALSE),VLOOKUP(Q408,MARVEL!A$2:J$1522,10,FALSE))</f>
        <v>775.74101544799998</v>
      </c>
      <c r="T408">
        <f>IF(P408=P407,R408+T407,R408)</f>
        <v>11083.096425199999</v>
      </c>
      <c r="U408">
        <f>IF(P408=P407,1+U407,1)</f>
        <v>3</v>
      </c>
      <c r="V408">
        <f t="shared" si="6"/>
        <v>3694.3654750666665</v>
      </c>
      <c r="W408" t="str">
        <f>IF(V408="","",IF(ABS(V408-R408)&gt;W$1,ABS(V408-R408),""))</f>
        <v/>
      </c>
      <c r="X408" t="str">
        <f>Y408&amp;"-"&amp;Z408&amp;"-"&amp;AC408&amp;"-"&amp;AD408&amp;"-"&amp;AG408</f>
        <v>8.5-f-X-1-0.5</v>
      </c>
      <c r="Y408">
        <f>F408</f>
        <v>8.5</v>
      </c>
      <c r="Z408" s="2" t="str">
        <f>G408</f>
        <v>f</v>
      </c>
      <c r="AA408">
        <f>_xlfn.IFNA(VLOOKUP(X408,'duo-out'!A$2:Q$5000,5,FALSE),E408+10*(H408-1)+1+_xlfn.IFNA(VLOOKUP(D408,states!A$2:C$10,3,FALSE),1))</f>
        <v>2</v>
      </c>
      <c r="AB408">
        <f>IF(V408="","",V408)</f>
        <v>3694.3654750666665</v>
      </c>
      <c r="AC408" s="2" t="str">
        <f>_xlfn.IFNA(VLOOKUP(D408,states!A$2:C$10,2,FALSE),"XX")</f>
        <v>X</v>
      </c>
      <c r="AD408">
        <f>E408</f>
        <v>1</v>
      </c>
      <c r="AE408">
        <f>_xlfn.IFNA(VLOOKUP(D408,states!A$2:D$10,4,FALSE),0)</f>
        <v>1</v>
      </c>
      <c r="AF408">
        <v>0.5</v>
      </c>
      <c r="AG408">
        <f>IF(AE408=0,AF408,IF(AE408=1,IF(F408=0.5,0.5,IF(H408=1,0.5,1.5)),IF(F408=0.5,0.5,IF(H408=1,2.5,1.5))))</f>
        <v>0.5</v>
      </c>
      <c r="AH408" s="7">
        <f>IF(AC408="XX",0,1/C408^(1/5)*IF(E408=0,100,1)/(E408+1)^(1/4))</f>
        <v>3.34766892605235</v>
      </c>
    </row>
    <row r="409" spans="1:34">
      <c r="A409">
        <v>2074</v>
      </c>
      <c r="B409" s="1">
        <v>2406.8449999999998</v>
      </c>
      <c r="C409" s="6">
        <v>5.0000000000000001E-3</v>
      </c>
      <c r="D409" t="s">
        <v>0</v>
      </c>
      <c r="E409">
        <v>1</v>
      </c>
      <c r="F409">
        <v>8.5</v>
      </c>
      <c r="G409" t="s">
        <v>2</v>
      </c>
      <c r="H409">
        <v>2</v>
      </c>
      <c r="I409" t="s">
        <v>0</v>
      </c>
      <c r="J409">
        <v>0</v>
      </c>
      <c r="K409">
        <v>9.5</v>
      </c>
      <c r="L409" t="s">
        <v>2</v>
      </c>
      <c r="M409">
        <v>2</v>
      </c>
      <c r="N409" t="s">
        <v>2130</v>
      </c>
      <c r="O409">
        <v>1</v>
      </c>
      <c r="P409" t="str">
        <f>D409&amp;"-"&amp;F409&amp;"-"&amp;G409&amp;"-"&amp;E409&amp;"-"&amp;H409</f>
        <v>X2Pi-8.5-f-1-2</v>
      </c>
      <c r="Q409" t="str">
        <f>I409&amp;"-"&amp;K409&amp;"-"&amp;L409&amp;"-"&amp;J409&amp;"-"&amp;M409</f>
        <v>X2Pi-9.5-f-0-2</v>
      </c>
      <c r="R409">
        <f>B409+S409</f>
        <v>3937.7470622849996</v>
      </c>
      <c r="S409">
        <f>_xlfn.IFNA(VLOOKUP(Q409,'MARVEL-X'!A$2:I$1400,7,FALSE),VLOOKUP(Q409,MARVEL!A$2:J$1522,10,FALSE))</f>
        <v>1530.9020622850001</v>
      </c>
      <c r="T409">
        <f>IF(P409=P408,R409+T408,R409)</f>
        <v>3937.7470622849996</v>
      </c>
      <c r="U409">
        <f>IF(P409=P408,1+U408,1)</f>
        <v>1</v>
      </c>
      <c r="V409" t="str">
        <f t="shared" si="6"/>
        <v/>
      </c>
      <c r="W409" t="str">
        <f>IF(V409="","",IF(ABS(V409-R409)&gt;W$1,ABS(V409-R409),""))</f>
        <v/>
      </c>
      <c r="X409" t="str">
        <f>Y409&amp;"-"&amp;Z409&amp;"-"&amp;AC409&amp;"-"&amp;AD409&amp;"-"&amp;AG409</f>
        <v>8.5-f-X-1-1.5</v>
      </c>
      <c r="Y409">
        <f>F409</f>
        <v>8.5</v>
      </c>
      <c r="Z409" s="2" t="str">
        <f>G409</f>
        <v>f</v>
      </c>
      <c r="AA409">
        <f>_xlfn.IFNA(VLOOKUP(X409,'duo-out'!A$2:Q$5000,5,FALSE),E409+10*(H409-1)+1+_xlfn.IFNA(VLOOKUP(D409,states!A$2:C$10,3,FALSE),1))</f>
        <v>12</v>
      </c>
      <c r="AB409" t="str">
        <f>IF(V409="","",V409)</f>
        <v/>
      </c>
      <c r="AC409" s="2" t="str">
        <f>_xlfn.IFNA(VLOOKUP(D409,states!A$2:C$10,2,FALSE),"XX")</f>
        <v>X</v>
      </c>
      <c r="AD409">
        <f>E409</f>
        <v>1</v>
      </c>
      <c r="AE409">
        <f>_xlfn.IFNA(VLOOKUP(D409,states!A$2:D$10,4,FALSE),0)</f>
        <v>1</v>
      </c>
      <c r="AF409">
        <v>0.5</v>
      </c>
      <c r="AG409">
        <f>IF(AE409=0,AF409,IF(AE409=1,IF(F409=0.5,0.5,IF(H409=1,0.5,1.5)),IF(F409=0.5,0.5,IF(H409=1,2.5,1.5))))</f>
        <v>1.5</v>
      </c>
      <c r="AH409" s="7">
        <f>IF(AC409="XX",0,1/C409^(1/5)*IF(E409=0,100,1)/(E409+1)^(1/4))</f>
        <v>2.4263223583284943</v>
      </c>
    </row>
    <row r="410" spans="1:34">
      <c r="A410">
        <v>1625</v>
      </c>
      <c r="B410" s="1">
        <v>2937.0572000000002</v>
      </c>
      <c r="C410" s="6">
        <v>5.0000000000000001E-3</v>
      </c>
      <c r="D410" t="s">
        <v>0</v>
      </c>
      <c r="E410">
        <v>1</v>
      </c>
      <c r="F410">
        <v>8.5</v>
      </c>
      <c r="G410" t="s">
        <v>2</v>
      </c>
      <c r="H410">
        <v>2</v>
      </c>
      <c r="I410" t="s">
        <v>0</v>
      </c>
      <c r="J410">
        <v>0</v>
      </c>
      <c r="K410">
        <v>7.5</v>
      </c>
      <c r="L410" t="s">
        <v>2</v>
      </c>
      <c r="M410">
        <v>2</v>
      </c>
      <c r="N410" t="s">
        <v>1681</v>
      </c>
      <c r="O410">
        <v>1</v>
      </c>
      <c r="P410" t="str">
        <f>D410&amp;"-"&amp;F410&amp;"-"&amp;G410&amp;"-"&amp;E410&amp;"-"&amp;H410</f>
        <v>X2Pi-8.5-f-1-2</v>
      </c>
      <c r="Q410" t="str">
        <f>I410&amp;"-"&amp;K410&amp;"-"&amp;L410&amp;"-"&amp;J410&amp;"-"&amp;M410</f>
        <v>X2Pi-7.5-f-0-2</v>
      </c>
      <c r="R410">
        <f>B410+S410</f>
        <v>3937.7439442610003</v>
      </c>
      <c r="S410">
        <f>_xlfn.IFNA(VLOOKUP(Q410,'MARVEL-X'!A$2:I$1400,7,FALSE),VLOOKUP(Q410,MARVEL!A$2:J$1522,10,FALSE))</f>
        <v>1000.6867442609999</v>
      </c>
      <c r="T410">
        <f>IF(P410=P409,R410+T409,R410)</f>
        <v>7875.4910065459999</v>
      </c>
      <c r="U410">
        <f>IF(P410=P409,1+U409,1)</f>
        <v>2</v>
      </c>
      <c r="V410" t="str">
        <f t="shared" si="6"/>
        <v/>
      </c>
      <c r="W410" t="str">
        <f>IF(V410="","",IF(ABS(V410-R410)&gt;W$1,ABS(V410-R410),""))</f>
        <v/>
      </c>
      <c r="X410" t="str">
        <f>Y410&amp;"-"&amp;Z410&amp;"-"&amp;AC410&amp;"-"&amp;AD410&amp;"-"&amp;AG410</f>
        <v>8.5-f-X-1-1.5</v>
      </c>
      <c r="Y410">
        <f>F410</f>
        <v>8.5</v>
      </c>
      <c r="Z410" s="2" t="str">
        <f>G410</f>
        <v>f</v>
      </c>
      <c r="AA410">
        <f>_xlfn.IFNA(VLOOKUP(X410,'duo-out'!A$2:Q$5000,5,FALSE),E410+10*(H410-1)+1+_xlfn.IFNA(VLOOKUP(D410,states!A$2:C$10,3,FALSE),1))</f>
        <v>12</v>
      </c>
      <c r="AB410" t="str">
        <f>IF(V410="","",V410)</f>
        <v/>
      </c>
      <c r="AC410" s="2" t="str">
        <f>_xlfn.IFNA(VLOOKUP(D410,states!A$2:C$10,2,FALSE),"XX")</f>
        <v>X</v>
      </c>
      <c r="AD410">
        <f>E410</f>
        <v>1</v>
      </c>
      <c r="AE410">
        <f>_xlfn.IFNA(VLOOKUP(D410,states!A$2:D$10,4,FALSE),0)</f>
        <v>1</v>
      </c>
      <c r="AF410">
        <v>0.5</v>
      </c>
      <c r="AG410">
        <f>IF(AE410=0,AF410,IF(AE410=1,IF(F410=0.5,0.5,IF(H410=1,0.5,1.5)),IF(F410=0.5,0.5,IF(H410=1,2.5,1.5))))</f>
        <v>1.5</v>
      </c>
      <c r="AH410" s="7">
        <f>IF(AC410="XX",0,1/C410^(1/5)*IF(E410=0,100,1)/(E410+1)^(1/4))</f>
        <v>2.4263223583284943</v>
      </c>
    </row>
    <row r="411" spans="1:34">
      <c r="A411">
        <v>1964</v>
      </c>
      <c r="B411" s="1">
        <v>2937.0596</v>
      </c>
      <c r="C411" s="6">
        <v>1E-3</v>
      </c>
      <c r="D411" t="s">
        <v>0</v>
      </c>
      <c r="E411">
        <v>1</v>
      </c>
      <c r="F411">
        <v>8.5</v>
      </c>
      <c r="G411" t="s">
        <v>2</v>
      </c>
      <c r="H411">
        <v>2</v>
      </c>
      <c r="I411" t="s">
        <v>0</v>
      </c>
      <c r="J411">
        <v>0</v>
      </c>
      <c r="K411">
        <v>7.5</v>
      </c>
      <c r="L411" t="s">
        <v>2</v>
      </c>
      <c r="M411">
        <v>2</v>
      </c>
      <c r="N411" t="s">
        <v>2020</v>
      </c>
      <c r="O411">
        <v>1</v>
      </c>
      <c r="P411" t="str">
        <f>D411&amp;"-"&amp;F411&amp;"-"&amp;G411&amp;"-"&amp;E411&amp;"-"&amp;H411</f>
        <v>X2Pi-8.5-f-1-2</v>
      </c>
      <c r="Q411" t="str">
        <f>I411&amp;"-"&amp;K411&amp;"-"&amp;L411&amp;"-"&amp;J411&amp;"-"&amp;M411</f>
        <v>X2Pi-7.5-f-0-2</v>
      </c>
      <c r="R411">
        <f>B411+S411</f>
        <v>3937.7463442610001</v>
      </c>
      <c r="S411">
        <f>_xlfn.IFNA(VLOOKUP(Q411,'MARVEL-X'!A$2:I$1400,7,FALSE),VLOOKUP(Q411,MARVEL!A$2:J$1522,10,FALSE))</f>
        <v>1000.6867442609999</v>
      </c>
      <c r="T411">
        <f>IF(P411=P410,R411+T410,R411)</f>
        <v>11813.237350807</v>
      </c>
      <c r="U411">
        <f>IF(P411=P410,1+U410,1)</f>
        <v>3</v>
      </c>
      <c r="V411">
        <f t="shared" si="6"/>
        <v>3937.7457836023332</v>
      </c>
      <c r="W411" t="str">
        <f>IF(V411="","",IF(ABS(V411-R411)&gt;W$1,ABS(V411-R411),""))</f>
        <v/>
      </c>
      <c r="X411" t="str">
        <f>Y411&amp;"-"&amp;Z411&amp;"-"&amp;AC411&amp;"-"&amp;AD411&amp;"-"&amp;AG411</f>
        <v>8.5-f-X-1-1.5</v>
      </c>
      <c r="Y411">
        <f>F411</f>
        <v>8.5</v>
      </c>
      <c r="Z411" s="2" t="str">
        <f>G411</f>
        <v>f</v>
      </c>
      <c r="AA411">
        <f>_xlfn.IFNA(VLOOKUP(X411,'duo-out'!A$2:Q$5000,5,FALSE),E411+10*(H411-1)+1+_xlfn.IFNA(VLOOKUP(D411,states!A$2:C$10,3,FALSE),1))</f>
        <v>12</v>
      </c>
      <c r="AB411">
        <f>IF(V411="","",V411)</f>
        <v>3937.7457836023332</v>
      </c>
      <c r="AC411" s="2" t="str">
        <f>_xlfn.IFNA(VLOOKUP(D411,states!A$2:C$10,2,FALSE),"XX")</f>
        <v>X</v>
      </c>
      <c r="AD411">
        <f>E411</f>
        <v>1</v>
      </c>
      <c r="AE411">
        <f>_xlfn.IFNA(VLOOKUP(D411,states!A$2:D$10,4,FALSE),0)</f>
        <v>1</v>
      </c>
      <c r="AF411">
        <v>0.5</v>
      </c>
      <c r="AG411">
        <f>IF(AE411=0,AF411,IF(AE411=1,IF(F411=0.5,0.5,IF(H411=1,0.5,1.5)),IF(F411=0.5,0.5,IF(H411=1,2.5,1.5))))</f>
        <v>1.5</v>
      </c>
      <c r="AH411" s="7">
        <f>IF(AC411="XX",0,1/C411^(1/5)*IF(E411=0,100,1)/(E411+1)^(1/4))</f>
        <v>3.34766892605235</v>
      </c>
    </row>
    <row r="412" spans="1:34">
      <c r="A412">
        <v>1673</v>
      </c>
      <c r="B412" s="1">
        <v>2784.4666000000002</v>
      </c>
      <c r="C412" s="6">
        <v>5.0000000000000001E-3</v>
      </c>
      <c r="D412" t="s">
        <v>0</v>
      </c>
      <c r="E412">
        <v>2</v>
      </c>
      <c r="F412">
        <v>8.5</v>
      </c>
      <c r="G412" t="s">
        <v>2</v>
      </c>
      <c r="H412">
        <v>1</v>
      </c>
      <c r="I412" t="s">
        <v>0</v>
      </c>
      <c r="J412">
        <v>1</v>
      </c>
      <c r="K412">
        <v>7.5</v>
      </c>
      <c r="L412" t="s">
        <v>2</v>
      </c>
      <c r="M412">
        <v>1</v>
      </c>
      <c r="N412" t="s">
        <v>1729</v>
      </c>
      <c r="O412">
        <v>1</v>
      </c>
      <c r="P412" t="str">
        <f>D412&amp;"-"&amp;F412&amp;"-"&amp;G412&amp;"-"&amp;E412&amp;"-"&amp;H412</f>
        <v>X2Pi-8.5-f-2-1</v>
      </c>
      <c r="Q412" t="str">
        <f>I412&amp;"-"&amp;K412&amp;"-"&amp;L412&amp;"-"&amp;J412&amp;"-"&amp;M412</f>
        <v>X2Pi-7.5-f-1-1</v>
      </c>
      <c r="R412">
        <f>B412+S412</f>
        <v>6263.5510958960003</v>
      </c>
      <c r="S412">
        <f>_xlfn.IFNA(VLOOKUP(Q412,'MARVEL-X'!A$2:I$1400,7,FALSE),VLOOKUP(Q412,MARVEL!A$2:J$1522,10,FALSE))</f>
        <v>3479.0844958960001</v>
      </c>
      <c r="T412">
        <f>IF(P412=P411,R412+T411,R412)</f>
        <v>6263.5510958960003</v>
      </c>
      <c r="U412">
        <f>IF(P412=P411,1+U411,1)</f>
        <v>1</v>
      </c>
      <c r="V412">
        <f t="shared" si="6"/>
        <v>6263.5510958960003</v>
      </c>
      <c r="W412" t="str">
        <f>IF(V412="","",IF(ABS(V412-R412)&gt;W$1,ABS(V412-R412),""))</f>
        <v/>
      </c>
      <c r="X412" t="str">
        <f>Y412&amp;"-"&amp;Z412&amp;"-"&amp;AC412&amp;"-"&amp;AD412&amp;"-"&amp;AG412</f>
        <v>8.5-f-X-2-0.5</v>
      </c>
      <c r="Y412">
        <f>F412</f>
        <v>8.5</v>
      </c>
      <c r="Z412" s="2" t="str">
        <f>G412</f>
        <v>f</v>
      </c>
      <c r="AA412">
        <f>_xlfn.IFNA(VLOOKUP(X412,'duo-out'!A$2:Q$5000,5,FALSE),E412+10*(H412-1)+1+_xlfn.IFNA(VLOOKUP(D412,states!A$2:C$10,3,FALSE),1))</f>
        <v>3</v>
      </c>
      <c r="AB412">
        <f>IF(V412="","",V412)</f>
        <v>6263.5510958960003</v>
      </c>
      <c r="AC412" s="2" t="str">
        <f>_xlfn.IFNA(VLOOKUP(D412,states!A$2:C$10,2,FALSE),"XX")</f>
        <v>X</v>
      </c>
      <c r="AD412">
        <f>E412</f>
        <v>2</v>
      </c>
      <c r="AE412">
        <f>_xlfn.IFNA(VLOOKUP(D412,states!A$2:D$10,4,FALSE),0)</f>
        <v>1</v>
      </c>
      <c r="AF412">
        <v>0.5</v>
      </c>
      <c r="AG412">
        <f>IF(AE412=0,AF412,IF(AE412=1,IF(F412=0.5,0.5,IF(H412=1,0.5,1.5)),IF(F412=0.5,0.5,IF(H412=1,2.5,1.5))))</f>
        <v>0.5</v>
      </c>
      <c r="AH412" s="7">
        <f>IF(AC412="XX",0,1/C412^(1/5)*IF(E412=0,100,1)/(E412+1)^(1/4))</f>
        <v>2.1924297443889911</v>
      </c>
    </row>
    <row r="413" spans="1:34">
      <c r="A413">
        <v>1692</v>
      </c>
      <c r="B413" s="1">
        <v>2801.9126000000001</v>
      </c>
      <c r="C413" s="6">
        <v>5.0000000000000001E-3</v>
      </c>
      <c r="D413" t="s">
        <v>0</v>
      </c>
      <c r="E413">
        <v>2</v>
      </c>
      <c r="F413">
        <v>8.5</v>
      </c>
      <c r="G413" t="s">
        <v>2</v>
      </c>
      <c r="H413">
        <v>2</v>
      </c>
      <c r="I413" t="s">
        <v>0</v>
      </c>
      <c r="J413">
        <v>1</v>
      </c>
      <c r="K413">
        <v>7.5</v>
      </c>
      <c r="L413" t="s">
        <v>2</v>
      </c>
      <c r="M413">
        <v>2</v>
      </c>
      <c r="N413" t="s">
        <v>1748</v>
      </c>
      <c r="O413">
        <v>1</v>
      </c>
      <c r="P413" t="str">
        <f>D413&amp;"-"&amp;F413&amp;"-"&amp;G413&amp;"-"&amp;E413&amp;"-"&amp;H413</f>
        <v>X2Pi-8.5-f-2-2</v>
      </c>
      <c r="Q413" t="str">
        <f>I413&amp;"-"&amp;K413&amp;"-"&amp;L413&amp;"-"&amp;J413&amp;"-"&amp;M413</f>
        <v>X2Pi-7.5-f-1-2</v>
      </c>
      <c r="R413">
        <f>B413+S413</f>
        <v>6497.4714446020007</v>
      </c>
      <c r="S413">
        <f>_xlfn.IFNA(VLOOKUP(Q413,'MARVEL-X'!A$2:I$1400,7,FALSE),VLOOKUP(Q413,MARVEL!A$2:J$1522,10,FALSE))</f>
        <v>3695.5588446020001</v>
      </c>
      <c r="T413">
        <f>IF(P413=P412,R413+T412,R413)</f>
        <v>6497.4714446020007</v>
      </c>
      <c r="U413">
        <f>IF(P413=P412,1+U412,1)</f>
        <v>1</v>
      </c>
      <c r="V413" t="str">
        <f t="shared" si="6"/>
        <v/>
      </c>
      <c r="W413" t="str">
        <f>IF(V413="","",IF(ABS(V413-R413)&gt;W$1,ABS(V413-R413),""))</f>
        <v/>
      </c>
      <c r="X413" t="str">
        <f>Y413&amp;"-"&amp;Z413&amp;"-"&amp;AC413&amp;"-"&amp;AD413&amp;"-"&amp;AG413</f>
        <v>8.5-f-X-2-1.5</v>
      </c>
      <c r="Y413">
        <f>F413</f>
        <v>8.5</v>
      </c>
      <c r="Z413" s="2" t="str">
        <f>G413</f>
        <v>f</v>
      </c>
      <c r="AA413">
        <f>_xlfn.IFNA(VLOOKUP(X413,'duo-out'!A$2:Q$5000,5,FALSE),E413+10*(H413-1)+1+_xlfn.IFNA(VLOOKUP(D413,states!A$2:C$10,3,FALSE),1))</f>
        <v>13</v>
      </c>
      <c r="AB413" t="str">
        <f>IF(V413="","",V413)</f>
        <v/>
      </c>
      <c r="AC413" s="2" t="str">
        <f>_xlfn.IFNA(VLOOKUP(D413,states!A$2:C$10,2,FALSE),"XX")</f>
        <v>X</v>
      </c>
      <c r="AD413">
        <f>E413</f>
        <v>2</v>
      </c>
      <c r="AE413">
        <f>_xlfn.IFNA(VLOOKUP(D413,states!A$2:D$10,4,FALSE),0)</f>
        <v>1</v>
      </c>
      <c r="AF413">
        <v>0.5</v>
      </c>
      <c r="AG413">
        <f>IF(AE413=0,AF413,IF(AE413=1,IF(F413=0.5,0.5,IF(H413=1,0.5,1.5)),IF(F413=0.5,0.5,IF(H413=1,2.5,1.5))))</f>
        <v>1.5</v>
      </c>
      <c r="AH413" s="7">
        <f>IF(AC413="XX",0,1/C413^(1/5)*IF(E413=0,100,1)/(E413+1)^(1/4))</f>
        <v>2.1924297443889911</v>
      </c>
    </row>
    <row r="414" spans="1:34">
      <c r="A414">
        <v>2450</v>
      </c>
      <c r="B414" s="1">
        <v>2291.7370000000001</v>
      </c>
      <c r="C414" s="6">
        <v>0.02</v>
      </c>
      <c r="D414" t="s">
        <v>0</v>
      </c>
      <c r="E414">
        <v>2</v>
      </c>
      <c r="F414">
        <v>8.5</v>
      </c>
      <c r="G414" t="s">
        <v>2</v>
      </c>
      <c r="H414">
        <v>2</v>
      </c>
      <c r="I414" t="s">
        <v>0</v>
      </c>
      <c r="J414">
        <v>1</v>
      </c>
      <c r="K414">
        <v>9.5</v>
      </c>
      <c r="L414" t="s">
        <v>2</v>
      </c>
      <c r="M414">
        <v>2</v>
      </c>
      <c r="N414" t="s">
        <v>2506</v>
      </c>
      <c r="O414">
        <v>1</v>
      </c>
      <c r="P414" t="str">
        <f>D414&amp;"-"&amp;F414&amp;"-"&amp;G414&amp;"-"&amp;E414&amp;"-"&amp;H414</f>
        <v>X2Pi-8.5-f-2-2</v>
      </c>
      <c r="Q414" t="str">
        <f>I414&amp;"-"&amp;K414&amp;"-"&amp;L414&amp;"-"&amp;J414&amp;"-"&amp;M414</f>
        <v>X2Pi-9.5-f-1-2</v>
      </c>
      <c r="R414">
        <f>B414+S414</f>
        <v>6497.4736114059997</v>
      </c>
      <c r="S414">
        <f>_xlfn.IFNA(VLOOKUP(Q414,'MARVEL-X'!A$2:I$1400,7,FALSE),VLOOKUP(Q414,MARVEL!A$2:J$1522,10,FALSE))</f>
        <v>4205.7366114059996</v>
      </c>
      <c r="T414">
        <f>IF(P414=P413,R414+T413,R414)</f>
        <v>12994.945056008</v>
      </c>
      <c r="U414">
        <f>IF(P414=P413,1+U413,1)</f>
        <v>2</v>
      </c>
      <c r="V414">
        <f t="shared" si="6"/>
        <v>6497.4725280040002</v>
      </c>
      <c r="W414" t="str">
        <f>IF(V414="","",IF(ABS(V414-R414)&gt;W$1,ABS(V414-R414),""))</f>
        <v/>
      </c>
      <c r="X414" t="str">
        <f>Y414&amp;"-"&amp;Z414&amp;"-"&amp;AC414&amp;"-"&amp;AD414&amp;"-"&amp;AG414</f>
        <v>8.5-f-X-2-1.5</v>
      </c>
      <c r="Y414">
        <f>F414</f>
        <v>8.5</v>
      </c>
      <c r="Z414" s="2" t="str">
        <f>G414</f>
        <v>f</v>
      </c>
      <c r="AA414">
        <f>_xlfn.IFNA(VLOOKUP(X414,'duo-out'!A$2:Q$5000,5,FALSE),E414+10*(H414-1)+1+_xlfn.IFNA(VLOOKUP(D414,states!A$2:C$10,3,FALSE),1))</f>
        <v>13</v>
      </c>
      <c r="AB414">
        <f>IF(V414="","",V414)</f>
        <v>6497.4725280040002</v>
      </c>
      <c r="AC414" s="2" t="str">
        <f>_xlfn.IFNA(VLOOKUP(D414,states!A$2:C$10,2,FALSE),"XX")</f>
        <v>X</v>
      </c>
      <c r="AD414">
        <f>E414</f>
        <v>2</v>
      </c>
      <c r="AE414">
        <f>_xlfn.IFNA(VLOOKUP(D414,states!A$2:D$10,4,FALSE),0)</f>
        <v>1</v>
      </c>
      <c r="AF414">
        <v>0.5</v>
      </c>
      <c r="AG414">
        <f>IF(AE414=0,AF414,IF(AE414=1,IF(F414=0.5,0.5,IF(H414=1,0.5,1.5)),IF(F414=0.5,0.5,IF(H414=1,2.5,1.5))))</f>
        <v>1.5</v>
      </c>
      <c r="AH414" s="7">
        <f>IF(AC414="XX",0,1/C414^(1/5)*IF(E414=0,100,1)/(E414+1)^(1/4))</f>
        <v>1.6615510422402757</v>
      </c>
    </row>
    <row r="415" spans="1:34">
      <c r="A415">
        <v>1731</v>
      </c>
      <c r="B415" s="1">
        <v>2651.7420000000002</v>
      </c>
      <c r="C415" s="6">
        <v>5.0000000000000001E-3</v>
      </c>
      <c r="D415" t="s">
        <v>0</v>
      </c>
      <c r="E415">
        <v>3</v>
      </c>
      <c r="F415">
        <v>8.5</v>
      </c>
      <c r="G415" t="s">
        <v>2</v>
      </c>
      <c r="H415">
        <v>1</v>
      </c>
      <c r="I415" t="s">
        <v>0</v>
      </c>
      <c r="J415">
        <v>2</v>
      </c>
      <c r="K415">
        <v>7.5</v>
      </c>
      <c r="L415" t="s">
        <v>2</v>
      </c>
      <c r="M415">
        <v>1</v>
      </c>
      <c r="N415" t="s">
        <v>1787</v>
      </c>
      <c r="O415">
        <v>1</v>
      </c>
      <c r="P415" t="str">
        <f>D415&amp;"-"&amp;F415&amp;"-"&amp;G415&amp;"-"&amp;E415&amp;"-"&amp;H415</f>
        <v>X2Pi-8.5-f-3-1</v>
      </c>
      <c r="Q415" t="str">
        <f>I415&amp;"-"&amp;K415&amp;"-"&amp;L415&amp;"-"&amp;J415&amp;"-"&amp;M415</f>
        <v>X2Pi-7.5-f-2-1</v>
      </c>
      <c r="R415">
        <f>B415+S415</f>
        <v>8708.3667804920005</v>
      </c>
      <c r="S415">
        <f>_xlfn.IFNA(VLOOKUP(Q415,'MARVEL-X'!A$2:I$1400,7,FALSE),VLOOKUP(Q415,MARVEL!A$2:J$1522,10,FALSE))</f>
        <v>6056.6247804920004</v>
      </c>
      <c r="T415">
        <f>IF(P415=P414,R415+T414,R415)</f>
        <v>8708.3667804920005</v>
      </c>
      <c r="U415">
        <f>IF(P415=P414,1+U414,1)</f>
        <v>1</v>
      </c>
      <c r="V415">
        <f t="shared" si="6"/>
        <v>8708.3667804920005</v>
      </c>
      <c r="W415" t="str">
        <f>IF(V415="","",IF(ABS(V415-R415)&gt;W$1,ABS(V415-R415),""))</f>
        <v/>
      </c>
      <c r="X415" t="str">
        <f>Y415&amp;"-"&amp;Z415&amp;"-"&amp;AC415&amp;"-"&amp;AD415&amp;"-"&amp;AG415</f>
        <v>8.5-f-X-3-0.5</v>
      </c>
      <c r="Y415">
        <f>F415</f>
        <v>8.5</v>
      </c>
      <c r="Z415" s="2" t="str">
        <f>G415</f>
        <v>f</v>
      </c>
      <c r="AA415">
        <f>_xlfn.IFNA(VLOOKUP(X415,'duo-out'!A$2:Q$5000,5,FALSE),E415+10*(H415-1)+1+_xlfn.IFNA(VLOOKUP(D415,states!A$2:C$10,3,FALSE),1))</f>
        <v>4</v>
      </c>
      <c r="AB415">
        <f>IF(V415="","",V415)</f>
        <v>8708.3667804920005</v>
      </c>
      <c r="AC415" s="2" t="str">
        <f>_xlfn.IFNA(VLOOKUP(D415,states!A$2:C$10,2,FALSE),"XX")</f>
        <v>X</v>
      </c>
      <c r="AD415">
        <f>E415</f>
        <v>3</v>
      </c>
      <c r="AE415">
        <f>_xlfn.IFNA(VLOOKUP(D415,states!A$2:D$10,4,FALSE),0)</f>
        <v>1</v>
      </c>
      <c r="AF415">
        <v>0.5</v>
      </c>
      <c r="AG415">
        <f>IF(AE415=0,AF415,IF(AE415=1,IF(F415=0.5,0.5,IF(H415=1,0.5,1.5)),IF(F415=0.5,0.5,IF(H415=1,2.5,1.5))))</f>
        <v>0.5</v>
      </c>
      <c r="AH415" s="7">
        <f>IF(AC415="XX",0,1/C415^(1/5)*IF(E415=0,100,1)/(E415+1)^(1/4))</f>
        <v>2.0402857733683697</v>
      </c>
    </row>
    <row r="416" spans="1:34">
      <c r="A416">
        <v>1745</v>
      </c>
      <c r="B416" s="1">
        <v>2668.1862000000001</v>
      </c>
      <c r="C416" s="6">
        <v>5.0000000000000001E-3</v>
      </c>
      <c r="D416" t="s">
        <v>0</v>
      </c>
      <c r="E416">
        <v>3</v>
      </c>
      <c r="F416">
        <v>8.5</v>
      </c>
      <c r="G416" t="s">
        <v>2</v>
      </c>
      <c r="H416">
        <v>2</v>
      </c>
      <c r="I416" t="s">
        <v>0</v>
      </c>
      <c r="J416">
        <v>2</v>
      </c>
      <c r="K416">
        <v>7.5</v>
      </c>
      <c r="L416" t="s">
        <v>2</v>
      </c>
      <c r="M416">
        <v>2</v>
      </c>
      <c r="N416" t="s">
        <v>1801</v>
      </c>
      <c r="O416">
        <v>1</v>
      </c>
      <c r="P416" t="str">
        <f>D416&amp;"-"&amp;F416&amp;"-"&amp;G416&amp;"-"&amp;E416&amp;"-"&amp;H416</f>
        <v>X2Pi-8.5-f-3-2</v>
      </c>
      <c r="Q416" t="str">
        <f>I416&amp;"-"&amp;K416&amp;"-"&amp;L416&amp;"-"&amp;J416&amp;"-"&amp;M416</f>
        <v>X2Pi-7.5-f-2-2</v>
      </c>
      <c r="R416">
        <f>B416+S416</f>
        <v>8932.894803326999</v>
      </c>
      <c r="S416">
        <f>_xlfn.IFNA(VLOOKUP(Q416,'MARVEL-X'!A$2:I$1400,7,FALSE),VLOOKUP(Q416,MARVEL!A$2:J$1522,10,FALSE))</f>
        <v>6264.7086033269998</v>
      </c>
      <c r="T416">
        <f>IF(P416=P415,R416+T415,R416)</f>
        <v>8932.894803326999</v>
      </c>
      <c r="U416">
        <f>IF(P416=P415,1+U415,1)</f>
        <v>1</v>
      </c>
      <c r="V416">
        <f t="shared" si="6"/>
        <v>8932.894803326999</v>
      </c>
      <c r="W416" t="str">
        <f>IF(V416="","",IF(ABS(V416-R416)&gt;W$1,ABS(V416-R416),""))</f>
        <v/>
      </c>
      <c r="X416" t="str">
        <f>Y416&amp;"-"&amp;Z416&amp;"-"&amp;AC416&amp;"-"&amp;AD416&amp;"-"&amp;AG416</f>
        <v>8.5-f-X-3-1.5</v>
      </c>
      <c r="Y416">
        <f>F416</f>
        <v>8.5</v>
      </c>
      <c r="Z416" s="2" t="str">
        <f>G416</f>
        <v>f</v>
      </c>
      <c r="AA416">
        <f>_xlfn.IFNA(VLOOKUP(X416,'duo-out'!A$2:Q$5000,5,FALSE),E416+10*(H416-1)+1+_xlfn.IFNA(VLOOKUP(D416,states!A$2:C$10,3,FALSE),1))</f>
        <v>14</v>
      </c>
      <c r="AB416">
        <f>IF(V416="","",V416)</f>
        <v>8932.894803326999</v>
      </c>
      <c r="AC416" s="2" t="str">
        <f>_xlfn.IFNA(VLOOKUP(D416,states!A$2:C$10,2,FALSE),"XX")</f>
        <v>X</v>
      </c>
      <c r="AD416">
        <f>E416</f>
        <v>3</v>
      </c>
      <c r="AE416">
        <f>_xlfn.IFNA(VLOOKUP(D416,states!A$2:D$10,4,FALSE),0)</f>
        <v>1</v>
      </c>
      <c r="AF416">
        <v>0.5</v>
      </c>
      <c r="AG416">
        <f>IF(AE416=0,AF416,IF(AE416=1,IF(F416=0.5,0.5,IF(H416=1,0.5,1.5)),IF(F416=0.5,0.5,IF(H416=1,2.5,1.5))))</f>
        <v>1.5</v>
      </c>
      <c r="AH416" s="7">
        <f>IF(AC416="XX",0,1/C416^(1/5)*IF(E416=0,100,1)/(E416+1)^(1/4))</f>
        <v>2.0402857733683697</v>
      </c>
    </row>
    <row r="417" spans="1:34">
      <c r="A417">
        <v>2586</v>
      </c>
      <c r="B417" s="1">
        <v>2520.029</v>
      </c>
      <c r="C417" s="6">
        <v>5.0000000000000001E-3</v>
      </c>
      <c r="D417" t="s">
        <v>0</v>
      </c>
      <c r="E417">
        <v>4</v>
      </c>
      <c r="F417">
        <v>8.5</v>
      </c>
      <c r="G417" t="s">
        <v>2</v>
      </c>
      <c r="H417">
        <v>1</v>
      </c>
      <c r="I417" t="s">
        <v>0</v>
      </c>
      <c r="J417">
        <v>3</v>
      </c>
      <c r="K417">
        <v>7.5</v>
      </c>
      <c r="L417" t="s">
        <v>2</v>
      </c>
      <c r="M417">
        <v>1</v>
      </c>
      <c r="N417" t="s">
        <v>2642</v>
      </c>
      <c r="O417">
        <v>1</v>
      </c>
      <c r="P417" t="str">
        <f>D417&amp;"-"&amp;F417&amp;"-"&amp;G417&amp;"-"&amp;E417&amp;"-"&amp;H417</f>
        <v>X2Pi-8.5-f-4-1</v>
      </c>
      <c r="Q417" t="str">
        <f>I417&amp;"-"&amp;K417&amp;"-"&amp;L417&amp;"-"&amp;J417&amp;"-"&amp;M417</f>
        <v>X2Pi-7.5-f-3-1</v>
      </c>
      <c r="R417">
        <f>B417+S417</f>
        <v>11029.782761117</v>
      </c>
      <c r="S417">
        <f>_xlfn.IFNA(VLOOKUP(Q417,'MARVEL-X'!A$2:I$1400,7,FALSE),VLOOKUP(Q417,MARVEL!A$2:J$1522,10,FALSE))</f>
        <v>8509.7537611169992</v>
      </c>
      <c r="T417">
        <f>IF(P417=P416,R417+T416,R417)</f>
        <v>11029.782761117</v>
      </c>
      <c r="U417">
        <f>IF(P417=P416,1+U416,1)</f>
        <v>1</v>
      </c>
      <c r="V417" t="str">
        <f t="shared" si="6"/>
        <v/>
      </c>
      <c r="W417" t="str">
        <f>IF(V417="","",IF(ABS(V417-R417)&gt;W$1,ABS(V417-R417),""))</f>
        <v/>
      </c>
      <c r="X417" t="str">
        <f>Y417&amp;"-"&amp;Z417&amp;"-"&amp;AC417&amp;"-"&amp;AD417&amp;"-"&amp;AG417</f>
        <v>8.5-f-X-4-0.5</v>
      </c>
      <c r="Y417">
        <f>F417</f>
        <v>8.5</v>
      </c>
      <c r="Z417" s="2" t="str">
        <f>G417</f>
        <v>f</v>
      </c>
      <c r="AA417">
        <f>_xlfn.IFNA(VLOOKUP(X417,'duo-out'!A$2:Q$5000,5,FALSE),E417+10*(H417-1)+1+_xlfn.IFNA(VLOOKUP(D417,states!A$2:C$10,3,FALSE),1))</f>
        <v>5</v>
      </c>
      <c r="AB417" t="str">
        <f>IF(V417="","",V417)</f>
        <v/>
      </c>
      <c r="AC417" s="2" t="str">
        <f>_xlfn.IFNA(VLOOKUP(D417,states!A$2:C$10,2,FALSE),"XX")</f>
        <v>X</v>
      </c>
      <c r="AD417">
        <f>E417</f>
        <v>4</v>
      </c>
      <c r="AE417">
        <f>_xlfn.IFNA(VLOOKUP(D417,states!A$2:D$10,4,FALSE),0)</f>
        <v>1</v>
      </c>
      <c r="AF417">
        <v>0.5</v>
      </c>
      <c r="AG417">
        <f>IF(AE417=0,AF417,IF(AE417=1,IF(F417=0.5,0.5,IF(H417=1,0.5,1.5)),IF(F417=0.5,0.5,IF(H417=1,2.5,1.5))))</f>
        <v>0.5</v>
      </c>
      <c r="AH417" s="7">
        <f>IF(AC417="XX",0,1/C417^(1/5)*IF(E417=0,100,1)/(E417+1)^(1/4))</f>
        <v>1.9295831501316907</v>
      </c>
    </row>
    <row r="418" spans="1:34">
      <c r="A418">
        <v>2292</v>
      </c>
      <c r="B418" s="1">
        <v>2520.029</v>
      </c>
      <c r="C418" s="6">
        <v>5.0000000000000001E-3</v>
      </c>
      <c r="D418" t="s">
        <v>0</v>
      </c>
      <c r="E418">
        <v>4</v>
      </c>
      <c r="F418">
        <v>8.5</v>
      </c>
      <c r="G418" t="s">
        <v>2</v>
      </c>
      <c r="H418">
        <v>1</v>
      </c>
      <c r="I418" t="s">
        <v>0</v>
      </c>
      <c r="J418">
        <v>3</v>
      </c>
      <c r="K418">
        <v>7.5</v>
      </c>
      <c r="L418" t="s">
        <v>2</v>
      </c>
      <c r="M418">
        <v>1</v>
      </c>
      <c r="N418" t="s">
        <v>2348</v>
      </c>
      <c r="O418">
        <v>1</v>
      </c>
      <c r="P418" t="str">
        <f>D418&amp;"-"&amp;F418&amp;"-"&amp;G418&amp;"-"&amp;E418&amp;"-"&amp;H418</f>
        <v>X2Pi-8.5-f-4-1</v>
      </c>
      <c r="Q418" t="str">
        <f>I418&amp;"-"&amp;K418&amp;"-"&amp;L418&amp;"-"&amp;J418&amp;"-"&amp;M418</f>
        <v>X2Pi-7.5-f-3-1</v>
      </c>
      <c r="R418">
        <f>B418+S418</f>
        <v>11029.782761117</v>
      </c>
      <c r="S418">
        <f>_xlfn.IFNA(VLOOKUP(Q418,'MARVEL-X'!A$2:I$1400,7,FALSE),VLOOKUP(Q418,MARVEL!A$2:J$1522,10,FALSE))</f>
        <v>8509.7537611169992</v>
      </c>
      <c r="T418">
        <f>IF(P418=P417,R418+T417,R418)</f>
        <v>22059.565522233999</v>
      </c>
      <c r="U418">
        <f>IF(P418=P417,1+U417,1)</f>
        <v>2</v>
      </c>
      <c r="V418" t="str">
        <f t="shared" si="6"/>
        <v/>
      </c>
      <c r="W418" t="str">
        <f>IF(V418="","",IF(ABS(V418-R418)&gt;W$1,ABS(V418-R418),""))</f>
        <v/>
      </c>
      <c r="X418" t="str">
        <f>Y418&amp;"-"&amp;Z418&amp;"-"&amp;AC418&amp;"-"&amp;AD418&amp;"-"&amp;AG418</f>
        <v>8.5-f-X-4-0.5</v>
      </c>
      <c r="Y418">
        <f>F418</f>
        <v>8.5</v>
      </c>
      <c r="Z418" s="2" t="str">
        <f>G418</f>
        <v>f</v>
      </c>
      <c r="AA418">
        <f>_xlfn.IFNA(VLOOKUP(X418,'duo-out'!A$2:Q$5000,5,FALSE),E418+10*(H418-1)+1+_xlfn.IFNA(VLOOKUP(D418,states!A$2:C$10,3,FALSE),1))</f>
        <v>5</v>
      </c>
      <c r="AB418" t="str">
        <f>IF(V418="","",V418)</f>
        <v/>
      </c>
      <c r="AC418" s="2" t="str">
        <f>_xlfn.IFNA(VLOOKUP(D418,states!A$2:C$10,2,FALSE),"XX")</f>
        <v>X</v>
      </c>
      <c r="AD418">
        <f>E418</f>
        <v>4</v>
      </c>
      <c r="AE418">
        <f>_xlfn.IFNA(VLOOKUP(D418,states!A$2:D$10,4,FALSE),0)</f>
        <v>1</v>
      </c>
      <c r="AF418">
        <v>0.5</v>
      </c>
      <c r="AG418">
        <f>IF(AE418=0,AF418,IF(AE418=1,IF(F418=0.5,0.5,IF(H418=1,0.5,1.5)),IF(F418=0.5,0.5,IF(H418=1,2.5,1.5))))</f>
        <v>0.5</v>
      </c>
      <c r="AH418" s="7">
        <f>IF(AC418="XX",0,1/C418^(1/5)*IF(E418=0,100,1)/(E418+1)^(1/4))</f>
        <v>1.9295831501316907</v>
      </c>
    </row>
    <row r="419" spans="1:34">
      <c r="A419">
        <v>2520</v>
      </c>
      <c r="B419" s="1">
        <v>2098.7653</v>
      </c>
      <c r="C419" s="6">
        <v>0.02</v>
      </c>
      <c r="D419" t="s">
        <v>0</v>
      </c>
      <c r="E419">
        <v>4</v>
      </c>
      <c r="F419">
        <v>8.5</v>
      </c>
      <c r="G419" t="s">
        <v>2</v>
      </c>
      <c r="H419">
        <v>1</v>
      </c>
      <c r="I419" t="s">
        <v>0</v>
      </c>
      <c r="J419">
        <v>3</v>
      </c>
      <c r="K419">
        <v>9.5</v>
      </c>
      <c r="L419" t="s">
        <v>2</v>
      </c>
      <c r="M419">
        <v>1</v>
      </c>
      <c r="N419" t="s">
        <v>2576</v>
      </c>
      <c r="O419">
        <v>1</v>
      </c>
      <c r="P419" t="str">
        <f>D419&amp;"-"&amp;F419&amp;"-"&amp;G419&amp;"-"&amp;E419&amp;"-"&amp;H419</f>
        <v>X2Pi-8.5-f-4-1</v>
      </c>
      <c r="Q419" t="str">
        <f>I419&amp;"-"&amp;K419&amp;"-"&amp;L419&amp;"-"&amp;J419&amp;"-"&amp;M419</f>
        <v>X2Pi-9.5-f-3-1</v>
      </c>
      <c r="R419">
        <f>B419+S419</f>
        <v>11029.771890409</v>
      </c>
      <c r="S419">
        <f>_xlfn.IFNA(VLOOKUP(Q419,'MARVEL-X'!A$2:I$1400,7,FALSE),VLOOKUP(Q419,MARVEL!A$2:J$1522,10,FALSE))</f>
        <v>8931.0065904090006</v>
      </c>
      <c r="T419">
        <f>IF(P419=P418,R419+T418,R419)</f>
        <v>33089.337412642999</v>
      </c>
      <c r="U419">
        <f>IF(P419=P418,1+U418,1)</f>
        <v>3</v>
      </c>
      <c r="V419">
        <f t="shared" si="6"/>
        <v>11029.779137547666</v>
      </c>
      <c r="W419" t="str">
        <f>IF(V419="","",IF(ABS(V419-R419)&gt;W$1,ABS(V419-R419),""))</f>
        <v/>
      </c>
      <c r="X419" t="str">
        <f>Y419&amp;"-"&amp;Z419&amp;"-"&amp;AC419&amp;"-"&amp;AD419&amp;"-"&amp;AG419</f>
        <v>8.5-f-X-4-0.5</v>
      </c>
      <c r="Y419">
        <f>F419</f>
        <v>8.5</v>
      </c>
      <c r="Z419" s="2" t="str">
        <f>G419</f>
        <v>f</v>
      </c>
      <c r="AA419">
        <f>_xlfn.IFNA(VLOOKUP(X419,'duo-out'!A$2:Q$5000,5,FALSE),E419+10*(H419-1)+1+_xlfn.IFNA(VLOOKUP(D419,states!A$2:C$10,3,FALSE),1))</f>
        <v>5</v>
      </c>
      <c r="AB419">
        <f>IF(V419="","",V419)</f>
        <v>11029.779137547666</v>
      </c>
      <c r="AC419" s="2" t="str">
        <f>_xlfn.IFNA(VLOOKUP(D419,states!A$2:C$10,2,FALSE),"XX")</f>
        <v>X</v>
      </c>
      <c r="AD419">
        <f>E419</f>
        <v>4</v>
      </c>
      <c r="AE419">
        <f>_xlfn.IFNA(VLOOKUP(D419,states!A$2:D$10,4,FALSE),0)</f>
        <v>1</v>
      </c>
      <c r="AF419">
        <v>0.5</v>
      </c>
      <c r="AG419">
        <f>IF(AE419=0,AF419,IF(AE419=1,IF(F419=0.5,0.5,IF(H419=1,0.5,1.5)),IF(F419=0.5,0.5,IF(H419=1,2.5,1.5))))</f>
        <v>0.5</v>
      </c>
      <c r="AH419" s="7">
        <f>IF(AC419="XX",0,1/C419^(1/5)*IF(E419=0,100,1)/(E419+1)^(1/4))</f>
        <v>1.4623505735569622</v>
      </c>
    </row>
    <row r="420" spans="1:34">
      <c r="A420">
        <v>2599</v>
      </c>
      <c r="B420" s="1">
        <v>2535.4535999999998</v>
      </c>
      <c r="C420" s="6">
        <v>8.2279999999999992E-3</v>
      </c>
      <c r="D420" t="s">
        <v>0</v>
      </c>
      <c r="E420">
        <v>4</v>
      </c>
      <c r="F420">
        <v>8.5</v>
      </c>
      <c r="G420" t="s">
        <v>2</v>
      </c>
      <c r="H420">
        <v>2</v>
      </c>
      <c r="I420" t="s">
        <v>0</v>
      </c>
      <c r="J420">
        <v>3</v>
      </c>
      <c r="K420">
        <v>7.5</v>
      </c>
      <c r="L420" t="s">
        <v>2</v>
      </c>
      <c r="M420">
        <v>2</v>
      </c>
      <c r="N420" t="s">
        <v>2655</v>
      </c>
      <c r="O420">
        <v>1</v>
      </c>
      <c r="P420" t="str">
        <f>D420&amp;"-"&amp;F420&amp;"-"&amp;G420&amp;"-"&amp;E420&amp;"-"&amp;H420</f>
        <v>X2Pi-8.5-f-4-2</v>
      </c>
      <c r="Q420" t="str">
        <f>I420&amp;"-"&amp;K420&amp;"-"&amp;L420&amp;"-"&amp;J420&amp;"-"&amp;M420</f>
        <v>X2Pi-7.5-f-3-2</v>
      </c>
      <c r="R420">
        <f>B420+S420</f>
        <v>11244.947905817</v>
      </c>
      <c r="S420">
        <f>_xlfn.IFNA(VLOOKUP(Q420,'MARVEL-X'!A$2:I$1400,7,FALSE),VLOOKUP(Q420,MARVEL!A$2:J$1522,10,FALSE))</f>
        <v>8709.4943058169993</v>
      </c>
      <c r="T420">
        <f>IF(P420=P419,R420+T419,R420)</f>
        <v>11244.947905817</v>
      </c>
      <c r="U420">
        <f>IF(P420=P419,1+U419,1)</f>
        <v>1</v>
      </c>
      <c r="V420" t="str">
        <f t="shared" si="6"/>
        <v/>
      </c>
      <c r="W420" t="str">
        <f>IF(V420="","",IF(ABS(V420-R420)&gt;W$1,ABS(V420-R420),""))</f>
        <v/>
      </c>
      <c r="X420" t="str">
        <f>Y420&amp;"-"&amp;Z420&amp;"-"&amp;AC420&amp;"-"&amp;AD420&amp;"-"&amp;AG420</f>
        <v>8.5-f-X-4-1.5</v>
      </c>
      <c r="Y420">
        <f>F420</f>
        <v>8.5</v>
      </c>
      <c r="Z420" s="2" t="str">
        <f>G420</f>
        <v>f</v>
      </c>
      <c r="AA420">
        <f>_xlfn.IFNA(VLOOKUP(X420,'duo-out'!A$2:Q$5000,5,FALSE),E420+10*(H420-1)+1+_xlfn.IFNA(VLOOKUP(D420,states!A$2:C$10,3,FALSE),1))</f>
        <v>15</v>
      </c>
      <c r="AB420" t="str">
        <f>IF(V420="","",V420)</f>
        <v/>
      </c>
      <c r="AC420" s="2" t="str">
        <f>_xlfn.IFNA(VLOOKUP(D420,states!A$2:C$10,2,FALSE),"XX")</f>
        <v>X</v>
      </c>
      <c r="AD420">
        <f>E420</f>
        <v>4</v>
      </c>
      <c r="AE420">
        <f>_xlfn.IFNA(VLOOKUP(D420,states!A$2:D$10,4,FALSE),0)</f>
        <v>1</v>
      </c>
      <c r="AF420">
        <v>0.5</v>
      </c>
      <c r="AG420">
        <f>IF(AE420=0,AF420,IF(AE420=1,IF(F420=0.5,0.5,IF(H420=1,0.5,1.5)),IF(F420=0.5,0.5,IF(H420=1,2.5,1.5))))</f>
        <v>1.5</v>
      </c>
      <c r="AH420" s="7">
        <f>IF(AC420="XX",0,1/C420^(1/5)*IF(E420=0,100,1)/(E420+1)^(1/4))</f>
        <v>1.7466208586020835</v>
      </c>
    </row>
    <row r="421" spans="1:34">
      <c r="A421">
        <v>2327</v>
      </c>
      <c r="B421" s="1">
        <v>2535.44</v>
      </c>
      <c r="C421" s="6">
        <v>8.2279999999999992E-3</v>
      </c>
      <c r="D421" t="s">
        <v>0</v>
      </c>
      <c r="E421">
        <v>4</v>
      </c>
      <c r="F421">
        <v>8.5</v>
      </c>
      <c r="G421" t="s">
        <v>2</v>
      </c>
      <c r="H421">
        <v>2</v>
      </c>
      <c r="I421" t="s">
        <v>0</v>
      </c>
      <c r="J421">
        <v>3</v>
      </c>
      <c r="K421">
        <v>7.5</v>
      </c>
      <c r="L421" t="s">
        <v>2</v>
      </c>
      <c r="M421">
        <v>2</v>
      </c>
      <c r="N421" t="s">
        <v>2383</v>
      </c>
      <c r="O421">
        <v>1</v>
      </c>
      <c r="P421" t="str">
        <f>D421&amp;"-"&amp;F421&amp;"-"&amp;G421&amp;"-"&amp;E421&amp;"-"&amp;H421</f>
        <v>X2Pi-8.5-f-4-2</v>
      </c>
      <c r="Q421" t="str">
        <f>I421&amp;"-"&amp;K421&amp;"-"&amp;L421&amp;"-"&amp;J421&amp;"-"&amp;M421</f>
        <v>X2Pi-7.5-f-3-2</v>
      </c>
      <c r="R421">
        <f>B421+S421</f>
        <v>11244.934305817</v>
      </c>
      <c r="S421">
        <f>_xlfn.IFNA(VLOOKUP(Q421,'MARVEL-X'!A$2:I$1400,7,FALSE),VLOOKUP(Q421,MARVEL!A$2:J$1522,10,FALSE))</f>
        <v>8709.4943058169993</v>
      </c>
      <c r="T421">
        <f>IF(P421=P420,R421+T420,R421)</f>
        <v>22489.882211634002</v>
      </c>
      <c r="U421">
        <f>IF(P421=P420,1+U420,1)</f>
        <v>2</v>
      </c>
      <c r="V421">
        <f t="shared" si="6"/>
        <v>11244.941105817001</v>
      </c>
      <c r="W421" t="str">
        <f>IF(V421="","",IF(ABS(V421-R421)&gt;W$1,ABS(V421-R421),""))</f>
        <v/>
      </c>
      <c r="X421" t="str">
        <f>Y421&amp;"-"&amp;Z421&amp;"-"&amp;AC421&amp;"-"&amp;AD421&amp;"-"&amp;AG421</f>
        <v>8.5-f-X-4-1.5</v>
      </c>
      <c r="Y421">
        <f>F421</f>
        <v>8.5</v>
      </c>
      <c r="Z421" s="2" t="str">
        <f>G421</f>
        <v>f</v>
      </c>
      <c r="AA421">
        <f>_xlfn.IFNA(VLOOKUP(X421,'duo-out'!A$2:Q$5000,5,FALSE),E421+10*(H421-1)+1+_xlfn.IFNA(VLOOKUP(D421,states!A$2:C$10,3,FALSE),1))</f>
        <v>15</v>
      </c>
      <c r="AB421">
        <f>IF(V421="","",V421)</f>
        <v>11244.941105817001</v>
      </c>
      <c r="AC421" s="2" t="str">
        <f>_xlfn.IFNA(VLOOKUP(D421,states!A$2:C$10,2,FALSE),"XX")</f>
        <v>X</v>
      </c>
      <c r="AD421">
        <f>E421</f>
        <v>4</v>
      </c>
      <c r="AE421">
        <f>_xlfn.IFNA(VLOOKUP(D421,states!A$2:D$10,4,FALSE),0)</f>
        <v>1</v>
      </c>
      <c r="AF421">
        <v>0.5</v>
      </c>
      <c r="AG421">
        <f>IF(AE421=0,AF421,IF(AE421=1,IF(F421=0.5,0.5,IF(H421=1,0.5,1.5)),IF(F421=0.5,0.5,IF(H421=1,2.5,1.5))))</f>
        <v>1.5</v>
      </c>
      <c r="AH421" s="7">
        <f>IF(AC421="XX",0,1/C421^(1/5)*IF(E421=0,100,1)/(E421+1)^(1/4))</f>
        <v>1.7466208586020835</v>
      </c>
    </row>
    <row r="422" spans="1:34">
      <c r="A422">
        <v>2364</v>
      </c>
      <c r="B422" s="1">
        <v>2388.768</v>
      </c>
      <c r="C422" s="6">
        <v>0.02</v>
      </c>
      <c r="D422" t="s">
        <v>0</v>
      </c>
      <c r="E422">
        <v>5</v>
      </c>
      <c r="F422">
        <v>8.5</v>
      </c>
      <c r="G422" t="s">
        <v>2</v>
      </c>
      <c r="H422">
        <v>1</v>
      </c>
      <c r="I422" t="s">
        <v>0</v>
      </c>
      <c r="J422">
        <v>4</v>
      </c>
      <c r="K422">
        <v>7.5</v>
      </c>
      <c r="L422" t="s">
        <v>2</v>
      </c>
      <c r="M422">
        <v>1</v>
      </c>
      <c r="N422" t="s">
        <v>2420</v>
      </c>
      <c r="O422">
        <v>1</v>
      </c>
      <c r="P422" t="str">
        <f>D422&amp;"-"&amp;F422&amp;"-"&amp;G422&amp;"-"&amp;E422&amp;"-"&amp;H422</f>
        <v>X2Pi-8.5-f-5-1</v>
      </c>
      <c r="Q422" t="str">
        <f>I422&amp;"-"&amp;K422&amp;"-"&amp;L422&amp;"-"&amp;J422&amp;"-"&amp;M422</f>
        <v>X2Pi-7.5-f-4-1</v>
      </c>
      <c r="R422">
        <f>B422+S422</f>
        <v>13228.196450632</v>
      </c>
      <c r="S422">
        <f>_xlfn.IFNA(VLOOKUP(Q422,'MARVEL-X'!A$2:I$1400,7,FALSE),VLOOKUP(Q422,MARVEL!A$2:J$1522,10,FALSE))</f>
        <v>10839.428450632</v>
      </c>
      <c r="T422">
        <f>IF(P422=P421,R422+T421,R422)</f>
        <v>13228.196450632</v>
      </c>
      <c r="U422">
        <f>IF(P422=P421,1+U421,1)</f>
        <v>1</v>
      </c>
      <c r="V422">
        <f t="shared" si="6"/>
        <v>13228.196450632</v>
      </c>
      <c r="W422" t="str">
        <f>IF(V422="","",IF(ABS(V422-R422)&gt;W$1,ABS(V422-R422),""))</f>
        <v/>
      </c>
      <c r="X422" t="str">
        <f>Y422&amp;"-"&amp;Z422&amp;"-"&amp;AC422&amp;"-"&amp;AD422&amp;"-"&amp;AG422</f>
        <v>8.5-f-X-5-0.5</v>
      </c>
      <c r="Y422">
        <f>F422</f>
        <v>8.5</v>
      </c>
      <c r="Z422" s="2" t="str">
        <f>G422</f>
        <v>f</v>
      </c>
      <c r="AA422">
        <f>_xlfn.IFNA(VLOOKUP(X422,'duo-out'!A$2:Q$5000,5,FALSE),E422+10*(H422-1)+1+_xlfn.IFNA(VLOOKUP(D422,states!A$2:C$10,3,FALSE),1))</f>
        <v>6</v>
      </c>
      <c r="AB422">
        <f>IF(V422="","",V422)</f>
        <v>13228.196450632</v>
      </c>
      <c r="AC422" s="2" t="str">
        <f>_xlfn.IFNA(VLOOKUP(D422,states!A$2:C$10,2,FALSE),"XX")</f>
        <v>X</v>
      </c>
      <c r="AD422">
        <f>E422</f>
        <v>5</v>
      </c>
      <c r="AE422">
        <f>_xlfn.IFNA(VLOOKUP(D422,states!A$2:D$10,4,FALSE),0)</f>
        <v>1</v>
      </c>
      <c r="AF422">
        <v>0.5</v>
      </c>
      <c r="AG422">
        <f>IF(AE422=0,AF422,IF(AE422=1,IF(F422=0.5,0.5,IF(H422=1,0.5,1.5)),IF(F422=0.5,0.5,IF(H422=1,2.5,1.5))))</f>
        <v>0.5</v>
      </c>
      <c r="AH422" s="7">
        <f>IF(AC422="XX",0,1/C422^(1/5)*IF(E422=0,100,1)/(E422+1)^(1/4))</f>
        <v>1.3971923151809211</v>
      </c>
    </row>
    <row r="423" spans="1:34">
      <c r="A423">
        <v>2378</v>
      </c>
      <c r="B423" s="1">
        <v>2403.1039999999998</v>
      </c>
      <c r="C423" s="6">
        <v>0.02</v>
      </c>
      <c r="D423" t="s">
        <v>0</v>
      </c>
      <c r="E423">
        <v>5</v>
      </c>
      <c r="F423">
        <v>8.5</v>
      </c>
      <c r="G423" t="s">
        <v>2</v>
      </c>
      <c r="H423">
        <v>2</v>
      </c>
      <c r="I423" t="s">
        <v>0</v>
      </c>
      <c r="J423">
        <v>4</v>
      </c>
      <c r="K423">
        <v>7.5</v>
      </c>
      <c r="L423" t="s">
        <v>2</v>
      </c>
      <c r="M423">
        <v>2</v>
      </c>
      <c r="N423" t="s">
        <v>2434</v>
      </c>
      <c r="O423">
        <v>1</v>
      </c>
      <c r="P423" t="str">
        <f>D423&amp;"-"&amp;F423&amp;"-"&amp;G423&amp;"-"&amp;E423&amp;"-"&amp;H423</f>
        <v>X2Pi-8.5-f-5-2</v>
      </c>
      <c r="Q423" t="str">
        <f>I423&amp;"-"&amp;K423&amp;"-"&amp;L423&amp;"-"&amp;J423&amp;"-"&amp;M423</f>
        <v>X2Pi-7.5-f-4-2</v>
      </c>
      <c r="R423">
        <f>B423+S423</f>
        <v>13433.987436402</v>
      </c>
      <c r="S423">
        <f>_xlfn.IFNA(VLOOKUP(Q423,'MARVEL-X'!A$2:I$1400,7,FALSE),VLOOKUP(Q423,MARVEL!A$2:J$1522,10,FALSE))</f>
        <v>11030.883436402</v>
      </c>
      <c r="T423">
        <f>IF(P423=P422,R423+T422,R423)</f>
        <v>13433.987436402</v>
      </c>
      <c r="U423">
        <f>IF(P423=P422,1+U422,1)</f>
        <v>1</v>
      </c>
      <c r="V423">
        <f t="shared" si="6"/>
        <v>13433.987436402</v>
      </c>
      <c r="W423" t="str">
        <f>IF(V423="","",IF(ABS(V423-R423)&gt;W$1,ABS(V423-R423),""))</f>
        <v/>
      </c>
      <c r="X423" t="str">
        <f>Y423&amp;"-"&amp;Z423&amp;"-"&amp;AC423&amp;"-"&amp;AD423&amp;"-"&amp;AG423</f>
        <v>8.5-f-X-5-1.5</v>
      </c>
      <c r="Y423">
        <f>F423</f>
        <v>8.5</v>
      </c>
      <c r="Z423" s="2" t="str">
        <f>G423</f>
        <v>f</v>
      </c>
      <c r="AA423">
        <f>_xlfn.IFNA(VLOOKUP(X423,'duo-out'!A$2:Q$5000,5,FALSE),E423+10*(H423-1)+1+_xlfn.IFNA(VLOOKUP(D423,states!A$2:C$10,3,FALSE),1))</f>
        <v>16</v>
      </c>
      <c r="AB423">
        <f>IF(V423="","",V423)</f>
        <v>13433.987436402</v>
      </c>
      <c r="AC423" s="2" t="str">
        <f>_xlfn.IFNA(VLOOKUP(D423,states!A$2:C$10,2,FALSE),"XX")</f>
        <v>X</v>
      </c>
      <c r="AD423">
        <f>E423</f>
        <v>5</v>
      </c>
      <c r="AE423">
        <f>_xlfn.IFNA(VLOOKUP(D423,states!A$2:D$10,4,FALSE),0)</f>
        <v>1</v>
      </c>
      <c r="AF423">
        <v>0.5</v>
      </c>
      <c r="AG423">
        <f>IF(AE423=0,AF423,IF(AE423=1,IF(F423=0.5,0.5,IF(H423=1,0.5,1.5)),IF(F423=0.5,0.5,IF(H423=1,2.5,1.5))))</f>
        <v>1.5</v>
      </c>
      <c r="AH423" s="7">
        <f>IF(AC423="XX",0,1/C423^(1/5)*IF(E423=0,100,1)/(E423+1)^(1/4))</f>
        <v>1.3971923151809211</v>
      </c>
    </row>
    <row r="424" spans="1:34">
      <c r="A424">
        <v>2015</v>
      </c>
      <c r="B424" s="1">
        <v>2406.9949999999999</v>
      </c>
      <c r="C424" s="6">
        <v>5.0000000000000001E-3</v>
      </c>
      <c r="D424" t="s">
        <v>0</v>
      </c>
      <c r="E424">
        <v>1</v>
      </c>
      <c r="F424">
        <v>9.5</v>
      </c>
      <c r="G424" t="s">
        <v>1</v>
      </c>
      <c r="H424">
        <v>1</v>
      </c>
      <c r="I424" t="s">
        <v>0</v>
      </c>
      <c r="J424">
        <v>0</v>
      </c>
      <c r="K424">
        <v>10.5</v>
      </c>
      <c r="L424" t="s">
        <v>1</v>
      </c>
      <c r="M424">
        <v>1</v>
      </c>
      <c r="N424" t="s">
        <v>2071</v>
      </c>
      <c r="O424">
        <v>1</v>
      </c>
      <c r="P424" t="str">
        <f>D424&amp;"-"&amp;F424&amp;"-"&amp;G424&amp;"-"&amp;E424&amp;"-"&amp;H424</f>
        <v>X2Pi-9.5-e-1-1</v>
      </c>
      <c r="Q424" t="str">
        <f>I424&amp;"-"&amp;K424&amp;"-"&amp;L424&amp;"-"&amp;J424&amp;"-"&amp;M424</f>
        <v>X2Pi-10.5-e-0-1</v>
      </c>
      <c r="R424">
        <f>B424+S424</f>
        <v>3938.789576008</v>
      </c>
      <c r="S424">
        <f>_xlfn.IFNA(VLOOKUP(Q424,'MARVEL-X'!A$2:I$1400,7,FALSE),VLOOKUP(Q424,MARVEL!A$2:J$1522,10,FALSE))</f>
        <v>1531.7945760079999</v>
      </c>
      <c r="T424">
        <f>IF(P424=P423,R424+T423,R424)</f>
        <v>3938.789576008</v>
      </c>
      <c r="U424">
        <f>IF(P424=P423,1+U423,1)</f>
        <v>1</v>
      </c>
      <c r="V424" t="str">
        <f t="shared" si="6"/>
        <v/>
      </c>
      <c r="W424" t="str">
        <f>IF(V424="","",IF(ABS(V424-R424)&gt;W$1,ABS(V424-R424),""))</f>
        <v/>
      </c>
      <c r="X424" t="str">
        <f>Y424&amp;"-"&amp;Z424&amp;"-"&amp;AC424&amp;"-"&amp;AD424&amp;"-"&amp;AG424</f>
        <v>9.5-e-X-1-0.5</v>
      </c>
      <c r="Y424">
        <f>F424</f>
        <v>9.5</v>
      </c>
      <c r="Z424" s="2" t="str">
        <f>G424</f>
        <v>e</v>
      </c>
      <c r="AA424">
        <f>_xlfn.IFNA(VLOOKUP(X424,'duo-out'!A$2:Q$5000,5,FALSE),E424+10*(H424-1)+1+_xlfn.IFNA(VLOOKUP(D424,states!A$2:C$10,3,FALSE),1))</f>
        <v>2</v>
      </c>
      <c r="AB424" t="str">
        <f>IF(V424="","",V424)</f>
        <v/>
      </c>
      <c r="AC424" s="2" t="str">
        <f>_xlfn.IFNA(VLOOKUP(D424,states!A$2:C$10,2,FALSE),"XX")</f>
        <v>X</v>
      </c>
      <c r="AD424">
        <f>E424</f>
        <v>1</v>
      </c>
      <c r="AE424">
        <f>_xlfn.IFNA(VLOOKUP(D424,states!A$2:D$10,4,FALSE),0)</f>
        <v>1</v>
      </c>
      <c r="AF424">
        <v>0.5</v>
      </c>
      <c r="AG424">
        <f>IF(AE424=0,AF424,IF(AE424=1,IF(F424=0.5,0.5,IF(H424=1,0.5,1.5)),IF(F424=0.5,0.5,IF(H424=1,2.5,1.5))))</f>
        <v>0.5</v>
      </c>
      <c r="AH424" s="7">
        <f>IF(AC424="XX",0,1/C424^(1/5)*IF(E424=0,100,1)/(E424+1)^(1/4))</f>
        <v>2.4263223583284943</v>
      </c>
    </row>
    <row r="425" spans="1:34">
      <c r="A425">
        <v>1598</v>
      </c>
      <c r="B425" s="1">
        <v>2936.8002999999999</v>
      </c>
      <c r="C425" s="6">
        <v>5.0000000000000001E-3</v>
      </c>
      <c r="D425" t="s">
        <v>0</v>
      </c>
      <c r="E425">
        <v>1</v>
      </c>
      <c r="F425">
        <v>9.5</v>
      </c>
      <c r="G425" t="s">
        <v>1</v>
      </c>
      <c r="H425">
        <v>1</v>
      </c>
      <c r="I425" t="s">
        <v>0</v>
      </c>
      <c r="J425">
        <v>0</v>
      </c>
      <c r="K425">
        <v>8.5</v>
      </c>
      <c r="L425" t="s">
        <v>1</v>
      </c>
      <c r="M425">
        <v>1</v>
      </c>
      <c r="N425" t="s">
        <v>1654</v>
      </c>
      <c r="O425">
        <v>1</v>
      </c>
      <c r="P425" t="str">
        <f>D425&amp;"-"&amp;F425&amp;"-"&amp;G425&amp;"-"&amp;E425&amp;"-"&amp;H425</f>
        <v>X2Pi-9.5-e-1-1</v>
      </c>
      <c r="Q425" t="str">
        <f>I425&amp;"-"&amp;K425&amp;"-"&amp;L425&amp;"-"&amp;J425&amp;"-"&amp;M425</f>
        <v>X2Pi-8.5-e-0-1</v>
      </c>
      <c r="R425">
        <f>B425+S425</f>
        <v>3938.790353335</v>
      </c>
      <c r="S425">
        <f>_xlfn.IFNA(VLOOKUP(Q425,'MARVEL-X'!A$2:I$1400,7,FALSE),VLOOKUP(Q425,MARVEL!A$2:J$1522,10,FALSE))</f>
        <v>1001.990053335</v>
      </c>
      <c r="T425">
        <f>IF(P425=P424,R425+T424,R425)</f>
        <v>7877.579929343</v>
      </c>
      <c r="U425">
        <f>IF(P425=P424,1+U424,1)</f>
        <v>2</v>
      </c>
      <c r="V425" t="str">
        <f t="shared" si="6"/>
        <v/>
      </c>
      <c r="W425" t="str">
        <f>IF(V425="","",IF(ABS(V425-R425)&gt;W$1,ABS(V425-R425),""))</f>
        <v/>
      </c>
      <c r="X425" t="str">
        <f>Y425&amp;"-"&amp;Z425&amp;"-"&amp;AC425&amp;"-"&amp;AD425&amp;"-"&amp;AG425</f>
        <v>9.5-e-X-1-0.5</v>
      </c>
      <c r="Y425">
        <f>F425</f>
        <v>9.5</v>
      </c>
      <c r="Z425" s="2" t="str">
        <f>G425</f>
        <v>e</v>
      </c>
      <c r="AA425">
        <f>_xlfn.IFNA(VLOOKUP(X425,'duo-out'!A$2:Q$5000,5,FALSE),E425+10*(H425-1)+1+_xlfn.IFNA(VLOOKUP(D425,states!A$2:C$10,3,FALSE),1))</f>
        <v>2</v>
      </c>
      <c r="AB425" t="str">
        <f>IF(V425="","",V425)</f>
        <v/>
      </c>
      <c r="AC425" s="2" t="str">
        <f>_xlfn.IFNA(VLOOKUP(D425,states!A$2:C$10,2,FALSE),"XX")</f>
        <v>X</v>
      </c>
      <c r="AD425">
        <f>E425</f>
        <v>1</v>
      </c>
      <c r="AE425">
        <f>_xlfn.IFNA(VLOOKUP(D425,states!A$2:D$10,4,FALSE),0)</f>
        <v>1</v>
      </c>
      <c r="AF425">
        <v>0.5</v>
      </c>
      <c r="AG425">
        <f>IF(AE425=0,AF425,IF(AE425=1,IF(F425=0.5,0.5,IF(H425=1,0.5,1.5)),IF(F425=0.5,0.5,IF(H425=1,2.5,1.5))))</f>
        <v>0.5</v>
      </c>
      <c r="AH425" s="7">
        <f>IF(AC425="XX",0,1/C425^(1/5)*IF(E425=0,100,1)/(E425+1)^(1/4))</f>
        <v>2.4263223583284943</v>
      </c>
    </row>
    <row r="426" spans="1:34">
      <c r="A426">
        <v>1963</v>
      </c>
      <c r="B426" s="1">
        <v>2936.7993000000001</v>
      </c>
      <c r="C426" s="6">
        <v>1E-3</v>
      </c>
      <c r="D426" t="s">
        <v>0</v>
      </c>
      <c r="E426">
        <v>1</v>
      </c>
      <c r="F426">
        <v>9.5</v>
      </c>
      <c r="G426" t="s">
        <v>1</v>
      </c>
      <c r="H426">
        <v>1</v>
      </c>
      <c r="I426" t="s">
        <v>0</v>
      </c>
      <c r="J426">
        <v>0</v>
      </c>
      <c r="K426">
        <v>8.5</v>
      </c>
      <c r="L426" t="s">
        <v>1</v>
      </c>
      <c r="M426">
        <v>1</v>
      </c>
      <c r="N426" t="s">
        <v>2019</v>
      </c>
      <c r="O426">
        <v>1</v>
      </c>
      <c r="P426" t="str">
        <f>D426&amp;"-"&amp;F426&amp;"-"&amp;G426&amp;"-"&amp;E426&amp;"-"&amp;H426</f>
        <v>X2Pi-9.5-e-1-1</v>
      </c>
      <c r="Q426" t="str">
        <f>I426&amp;"-"&amp;K426&amp;"-"&amp;L426&amp;"-"&amp;J426&amp;"-"&amp;M426</f>
        <v>X2Pi-8.5-e-0-1</v>
      </c>
      <c r="R426">
        <f>B426+S426</f>
        <v>3938.7893533350002</v>
      </c>
      <c r="S426">
        <f>_xlfn.IFNA(VLOOKUP(Q426,'MARVEL-X'!A$2:I$1400,7,FALSE),VLOOKUP(Q426,MARVEL!A$2:J$1522,10,FALSE))</f>
        <v>1001.990053335</v>
      </c>
      <c r="T426">
        <f>IF(P426=P425,R426+T425,R426)</f>
        <v>11816.369282678001</v>
      </c>
      <c r="U426">
        <f>IF(P426=P425,1+U425,1)</f>
        <v>3</v>
      </c>
      <c r="V426">
        <f t="shared" si="6"/>
        <v>3938.7897608926669</v>
      </c>
      <c r="W426" t="str">
        <f>IF(V426="","",IF(ABS(V426-R426)&gt;W$1,ABS(V426-R426),""))</f>
        <v/>
      </c>
      <c r="X426" t="str">
        <f>Y426&amp;"-"&amp;Z426&amp;"-"&amp;AC426&amp;"-"&amp;AD426&amp;"-"&amp;AG426</f>
        <v>9.5-e-X-1-0.5</v>
      </c>
      <c r="Y426">
        <f>F426</f>
        <v>9.5</v>
      </c>
      <c r="Z426" s="2" t="str">
        <f>G426</f>
        <v>e</v>
      </c>
      <c r="AA426">
        <f>_xlfn.IFNA(VLOOKUP(X426,'duo-out'!A$2:Q$5000,5,FALSE),E426+10*(H426-1)+1+_xlfn.IFNA(VLOOKUP(D426,states!A$2:C$10,3,FALSE),1))</f>
        <v>2</v>
      </c>
      <c r="AB426">
        <f>IF(V426="","",V426)</f>
        <v>3938.7897608926669</v>
      </c>
      <c r="AC426" s="2" t="str">
        <f>_xlfn.IFNA(VLOOKUP(D426,states!A$2:C$10,2,FALSE),"XX")</f>
        <v>X</v>
      </c>
      <c r="AD426">
        <f>E426</f>
        <v>1</v>
      </c>
      <c r="AE426">
        <f>_xlfn.IFNA(VLOOKUP(D426,states!A$2:D$10,4,FALSE),0)</f>
        <v>1</v>
      </c>
      <c r="AF426">
        <v>0.5</v>
      </c>
      <c r="AG426">
        <f>IF(AE426=0,AF426,IF(AE426=1,IF(F426=0.5,0.5,IF(H426=1,0.5,1.5)),IF(F426=0.5,0.5,IF(H426=1,2.5,1.5))))</f>
        <v>0.5</v>
      </c>
      <c r="AH426" s="7">
        <f>IF(AC426="XX",0,1/C426^(1/5)*IF(E426=0,100,1)/(E426+1)^(1/4))</f>
        <v>3.34766892605235</v>
      </c>
    </row>
    <row r="427" spans="1:34">
      <c r="A427">
        <v>2072</v>
      </c>
      <c r="B427" s="1">
        <v>2370.7550000000001</v>
      </c>
      <c r="C427" s="6">
        <v>5.0000000000000001E-3</v>
      </c>
      <c r="D427" t="s">
        <v>0</v>
      </c>
      <c r="E427">
        <v>1</v>
      </c>
      <c r="F427">
        <v>9.5</v>
      </c>
      <c r="G427" t="s">
        <v>1</v>
      </c>
      <c r="H427">
        <v>2</v>
      </c>
      <c r="I427" t="s">
        <v>0</v>
      </c>
      <c r="J427">
        <v>0</v>
      </c>
      <c r="K427">
        <v>10.5</v>
      </c>
      <c r="L427" t="s">
        <v>1</v>
      </c>
      <c r="M427">
        <v>2</v>
      </c>
      <c r="N427" t="s">
        <v>2128</v>
      </c>
      <c r="O427">
        <v>1</v>
      </c>
      <c r="P427" t="str">
        <f>D427&amp;"-"&amp;F427&amp;"-"&amp;G427&amp;"-"&amp;E427&amp;"-"&amp;H427</f>
        <v>X2Pi-9.5-e-1-2</v>
      </c>
      <c r="Q427" t="str">
        <f>I427&amp;"-"&amp;K427&amp;"-"&amp;L427&amp;"-"&amp;J427&amp;"-"&amp;M427</f>
        <v>X2Pi-10.5-e-0-2</v>
      </c>
      <c r="R427">
        <f>B427+S427</f>
        <v>4201.6768995100001</v>
      </c>
      <c r="S427">
        <f>_xlfn.IFNA(VLOOKUP(Q427,'MARVEL-X'!A$2:I$1400,7,FALSE),VLOOKUP(Q427,MARVEL!A$2:J$1522,10,FALSE))</f>
        <v>1830.92189951</v>
      </c>
      <c r="T427">
        <f>IF(P427=P426,R427+T426,R427)</f>
        <v>4201.6768995100001</v>
      </c>
      <c r="U427">
        <f>IF(P427=P426,1+U426,1)</f>
        <v>1</v>
      </c>
      <c r="V427" t="str">
        <f t="shared" si="6"/>
        <v/>
      </c>
      <c r="W427" t="str">
        <f>IF(V427="","",IF(ABS(V427-R427)&gt;W$1,ABS(V427-R427),""))</f>
        <v/>
      </c>
      <c r="X427" t="str">
        <f>Y427&amp;"-"&amp;Z427&amp;"-"&amp;AC427&amp;"-"&amp;AD427&amp;"-"&amp;AG427</f>
        <v>9.5-e-X-1-1.5</v>
      </c>
      <c r="Y427">
        <f>F427</f>
        <v>9.5</v>
      </c>
      <c r="Z427" s="2" t="str">
        <f>G427</f>
        <v>e</v>
      </c>
      <c r="AA427">
        <f>_xlfn.IFNA(VLOOKUP(X427,'duo-out'!A$2:Q$5000,5,FALSE),E427+10*(H427-1)+1+_xlfn.IFNA(VLOOKUP(D427,states!A$2:C$10,3,FALSE),1))</f>
        <v>12</v>
      </c>
      <c r="AB427" t="str">
        <f>IF(V427="","",V427)</f>
        <v/>
      </c>
      <c r="AC427" s="2" t="str">
        <f>_xlfn.IFNA(VLOOKUP(D427,states!A$2:C$10,2,FALSE),"XX")</f>
        <v>X</v>
      </c>
      <c r="AD427">
        <f>E427</f>
        <v>1</v>
      </c>
      <c r="AE427">
        <f>_xlfn.IFNA(VLOOKUP(D427,states!A$2:D$10,4,FALSE),0)</f>
        <v>1</v>
      </c>
      <c r="AF427">
        <v>0.5</v>
      </c>
      <c r="AG427">
        <f>IF(AE427=0,AF427,IF(AE427=1,IF(F427=0.5,0.5,IF(H427=1,0.5,1.5)),IF(F427=0.5,0.5,IF(H427=1,2.5,1.5))))</f>
        <v>1.5</v>
      </c>
      <c r="AH427" s="7">
        <f>IF(AC427="XX",0,1/C427^(1/5)*IF(E427=0,100,1)/(E427+1)^(1/4))</f>
        <v>2.4263223583284943</v>
      </c>
    </row>
    <row r="428" spans="1:34">
      <c r="A428">
        <v>1617</v>
      </c>
      <c r="B428" s="1">
        <v>2952.7871</v>
      </c>
      <c r="C428" s="6">
        <v>7.9399999999999991E-3</v>
      </c>
      <c r="D428" t="s">
        <v>0</v>
      </c>
      <c r="E428">
        <v>1</v>
      </c>
      <c r="F428">
        <v>9.5</v>
      </c>
      <c r="G428" t="s">
        <v>1</v>
      </c>
      <c r="H428">
        <v>2</v>
      </c>
      <c r="I428" t="s">
        <v>0</v>
      </c>
      <c r="J428">
        <v>0</v>
      </c>
      <c r="K428">
        <v>8.5</v>
      </c>
      <c r="L428" t="s">
        <v>1</v>
      </c>
      <c r="M428">
        <v>2</v>
      </c>
      <c r="N428" t="s">
        <v>1673</v>
      </c>
      <c r="O428">
        <v>1</v>
      </c>
      <c r="P428" t="str">
        <f>D428&amp;"-"&amp;F428&amp;"-"&amp;G428&amp;"-"&amp;E428&amp;"-"&amp;H428</f>
        <v>X2Pi-9.5-e-1-2</v>
      </c>
      <c r="Q428" t="str">
        <f>I428&amp;"-"&amp;K428&amp;"-"&amp;L428&amp;"-"&amp;J428&amp;"-"&amp;M428</f>
        <v>X2Pi-8.5-e-0-2</v>
      </c>
      <c r="R428">
        <f>B428+S428</f>
        <v>4201.6755253970005</v>
      </c>
      <c r="S428">
        <f>_xlfn.IFNA(VLOOKUP(Q428,'MARVEL-X'!A$2:I$1400,7,FALSE),VLOOKUP(Q428,MARVEL!A$2:J$1522,10,FALSE))</f>
        <v>1248.888425397</v>
      </c>
      <c r="T428">
        <f>IF(P428=P427,R428+T427,R428)</f>
        <v>8403.3524249069997</v>
      </c>
      <c r="U428">
        <f>IF(P428=P427,1+U427,1)</f>
        <v>2</v>
      </c>
      <c r="V428">
        <f t="shared" si="6"/>
        <v>4201.6762124534998</v>
      </c>
      <c r="W428" t="str">
        <f>IF(V428="","",IF(ABS(V428-R428)&gt;W$1,ABS(V428-R428),""))</f>
        <v/>
      </c>
      <c r="X428" t="str">
        <f>Y428&amp;"-"&amp;Z428&amp;"-"&amp;AC428&amp;"-"&amp;AD428&amp;"-"&amp;AG428</f>
        <v>9.5-e-X-1-1.5</v>
      </c>
      <c r="Y428">
        <f>F428</f>
        <v>9.5</v>
      </c>
      <c r="Z428" s="2" t="str">
        <f>G428</f>
        <v>e</v>
      </c>
      <c r="AA428">
        <f>_xlfn.IFNA(VLOOKUP(X428,'duo-out'!A$2:Q$5000,5,FALSE),E428+10*(H428-1)+1+_xlfn.IFNA(VLOOKUP(D428,states!A$2:C$10,3,FALSE),1))</f>
        <v>12</v>
      </c>
      <c r="AB428">
        <f>IF(V428="","",V428)</f>
        <v>4201.6762124534998</v>
      </c>
      <c r="AC428" s="2" t="str">
        <f>_xlfn.IFNA(VLOOKUP(D428,states!A$2:C$10,2,FALSE),"XX")</f>
        <v>X</v>
      </c>
      <c r="AD428">
        <f>E428</f>
        <v>1</v>
      </c>
      <c r="AE428">
        <f>_xlfn.IFNA(VLOOKUP(D428,states!A$2:D$10,4,FALSE),0)</f>
        <v>1</v>
      </c>
      <c r="AF428">
        <v>0.5</v>
      </c>
      <c r="AG428">
        <f>IF(AE428=0,AF428,IF(AE428=1,IF(F428=0.5,0.5,IF(H428=1,0.5,1.5)),IF(F428=0.5,0.5,IF(H428=1,2.5,1.5))))</f>
        <v>1.5</v>
      </c>
      <c r="AH428" s="7">
        <f>IF(AC428="XX",0,1/C428^(1/5)*IF(E428=0,100,1)/(E428+1)^(1/4))</f>
        <v>2.2119657628062943</v>
      </c>
    </row>
    <row r="429" spans="1:34">
      <c r="A429">
        <v>1665</v>
      </c>
      <c r="B429" s="1">
        <v>2801.6559000000002</v>
      </c>
      <c r="C429" s="6">
        <v>5.0000000000000001E-3</v>
      </c>
      <c r="D429" t="s">
        <v>0</v>
      </c>
      <c r="E429">
        <v>2</v>
      </c>
      <c r="F429">
        <v>9.5</v>
      </c>
      <c r="G429" t="s">
        <v>1</v>
      </c>
      <c r="H429">
        <v>1</v>
      </c>
      <c r="I429" t="s">
        <v>0</v>
      </c>
      <c r="J429">
        <v>1</v>
      </c>
      <c r="K429">
        <v>8.5</v>
      </c>
      <c r="L429" t="s">
        <v>1</v>
      </c>
      <c r="M429">
        <v>1</v>
      </c>
      <c r="N429" t="s">
        <v>1721</v>
      </c>
      <c r="O429">
        <v>1</v>
      </c>
      <c r="P429" t="str">
        <f>D429&amp;"-"&amp;F429&amp;"-"&amp;G429&amp;"-"&amp;E429&amp;"-"&amp;H429</f>
        <v>X2Pi-9.5-e-2-1</v>
      </c>
      <c r="Q429" t="str">
        <f>I429&amp;"-"&amp;K429&amp;"-"&amp;L429&amp;"-"&amp;J429&amp;"-"&amp;M429</f>
        <v>X2Pi-8.5-e-1-1</v>
      </c>
      <c r="R429">
        <f>B429+S429</f>
        <v>6498.4696502910001</v>
      </c>
      <c r="S429">
        <f>_xlfn.IFNA(VLOOKUP(Q429,'MARVEL-X'!A$2:I$1400,7,FALSE),VLOOKUP(Q429,MARVEL!A$2:J$1522,10,FALSE))</f>
        <v>3696.8137502909999</v>
      </c>
      <c r="T429">
        <f>IF(P429=P428,R429+T428,R429)</f>
        <v>6498.4696502910001</v>
      </c>
      <c r="U429">
        <f>IF(P429=P428,1+U428,1)</f>
        <v>1</v>
      </c>
      <c r="V429" t="str">
        <f t="shared" si="6"/>
        <v/>
      </c>
      <c r="W429" t="str">
        <f>IF(V429="","",IF(ABS(V429-R429)&gt;W$1,ABS(V429-R429),""))</f>
        <v/>
      </c>
      <c r="X429" t="str">
        <f>Y429&amp;"-"&amp;Z429&amp;"-"&amp;AC429&amp;"-"&amp;AD429&amp;"-"&amp;AG429</f>
        <v>9.5-e-X-2-0.5</v>
      </c>
      <c r="Y429">
        <f>F429</f>
        <v>9.5</v>
      </c>
      <c r="Z429" s="2" t="str">
        <f>G429</f>
        <v>e</v>
      </c>
      <c r="AA429">
        <f>_xlfn.IFNA(VLOOKUP(X429,'duo-out'!A$2:Q$5000,5,FALSE),E429+10*(H429-1)+1+_xlfn.IFNA(VLOOKUP(D429,states!A$2:C$10,3,FALSE),1))</f>
        <v>3</v>
      </c>
      <c r="AB429" t="str">
        <f>IF(V429="","",V429)</f>
        <v/>
      </c>
      <c r="AC429" s="2" t="str">
        <f>_xlfn.IFNA(VLOOKUP(D429,states!A$2:C$10,2,FALSE),"XX")</f>
        <v>X</v>
      </c>
      <c r="AD429">
        <f>E429</f>
        <v>2</v>
      </c>
      <c r="AE429">
        <f>_xlfn.IFNA(VLOOKUP(D429,states!A$2:D$10,4,FALSE),0)</f>
        <v>1</v>
      </c>
      <c r="AF429">
        <v>0.5</v>
      </c>
      <c r="AG429">
        <f>IF(AE429=0,AF429,IF(AE429=1,IF(F429=0.5,0.5,IF(H429=1,0.5,1.5)),IF(F429=0.5,0.5,IF(H429=1,2.5,1.5))))</f>
        <v>0.5</v>
      </c>
      <c r="AH429" s="7">
        <f>IF(AC429="XX",0,1/C429^(1/5)*IF(E429=0,100,1)/(E429+1)^(1/4))</f>
        <v>2.1924297443889911</v>
      </c>
    </row>
    <row r="430" spans="1:34">
      <c r="A430">
        <v>2442</v>
      </c>
      <c r="B430" s="1">
        <v>2291.8679999999999</v>
      </c>
      <c r="C430" s="6">
        <v>0.02</v>
      </c>
      <c r="D430" t="s">
        <v>0</v>
      </c>
      <c r="E430">
        <v>2</v>
      </c>
      <c r="F430">
        <v>9.5</v>
      </c>
      <c r="G430" t="s">
        <v>1</v>
      </c>
      <c r="H430">
        <v>1</v>
      </c>
      <c r="I430" t="s">
        <v>0</v>
      </c>
      <c r="J430">
        <v>1</v>
      </c>
      <c r="K430">
        <v>10.5</v>
      </c>
      <c r="L430" t="s">
        <v>1</v>
      </c>
      <c r="M430">
        <v>1</v>
      </c>
      <c r="N430" t="s">
        <v>2498</v>
      </c>
      <c r="O430">
        <v>1</v>
      </c>
      <c r="P430" t="str">
        <f>D430&amp;"-"&amp;F430&amp;"-"&amp;G430&amp;"-"&amp;E430&amp;"-"&amp;H430</f>
        <v>X2Pi-9.5-e-2-1</v>
      </c>
      <c r="Q430" t="str">
        <f>I430&amp;"-"&amp;K430&amp;"-"&amp;L430&amp;"-"&amp;J430&amp;"-"&amp;M430</f>
        <v>X2Pi-10.5-e-1-1</v>
      </c>
      <c r="R430">
        <f>B430+S430</f>
        <v>6498.471439764</v>
      </c>
      <c r="S430">
        <f>_xlfn.IFNA(VLOOKUP(Q430,'MARVEL-X'!A$2:I$1400,7,FALSE),VLOOKUP(Q430,MARVEL!A$2:J$1522,10,FALSE))</f>
        <v>4206.6034397639996</v>
      </c>
      <c r="T430">
        <f>IF(P430=P429,R430+T429,R430)</f>
        <v>12996.941090054999</v>
      </c>
      <c r="U430">
        <f>IF(P430=P429,1+U429,1)</f>
        <v>2</v>
      </c>
      <c r="V430">
        <f t="shared" si="6"/>
        <v>6498.4705450274996</v>
      </c>
      <c r="W430" t="str">
        <f>IF(V430="","",IF(ABS(V430-R430)&gt;W$1,ABS(V430-R430),""))</f>
        <v/>
      </c>
      <c r="X430" t="str">
        <f>Y430&amp;"-"&amp;Z430&amp;"-"&amp;AC430&amp;"-"&amp;AD430&amp;"-"&amp;AG430</f>
        <v>9.5-e-X-2-0.5</v>
      </c>
      <c r="Y430">
        <f>F430</f>
        <v>9.5</v>
      </c>
      <c r="Z430" s="2" t="str">
        <f>G430</f>
        <v>e</v>
      </c>
      <c r="AA430">
        <f>_xlfn.IFNA(VLOOKUP(X430,'duo-out'!A$2:Q$5000,5,FALSE),E430+10*(H430-1)+1+_xlfn.IFNA(VLOOKUP(D430,states!A$2:C$10,3,FALSE),1))</f>
        <v>3</v>
      </c>
      <c r="AB430">
        <f>IF(V430="","",V430)</f>
        <v>6498.4705450274996</v>
      </c>
      <c r="AC430" s="2" t="str">
        <f>_xlfn.IFNA(VLOOKUP(D430,states!A$2:C$10,2,FALSE),"XX")</f>
        <v>X</v>
      </c>
      <c r="AD430">
        <f>E430</f>
        <v>2</v>
      </c>
      <c r="AE430">
        <f>_xlfn.IFNA(VLOOKUP(D430,states!A$2:D$10,4,FALSE),0)</f>
        <v>1</v>
      </c>
      <c r="AF430">
        <v>0.5</v>
      </c>
      <c r="AG430">
        <f>IF(AE430=0,AF430,IF(AE430=1,IF(F430=0.5,0.5,IF(H430=1,0.5,1.5)),IF(F430=0.5,0.5,IF(H430=1,2.5,1.5))))</f>
        <v>0.5</v>
      </c>
      <c r="AH430" s="7">
        <f>IF(AC430="XX",0,1/C430^(1/5)*IF(E430=0,100,1)/(E430+1)^(1/4))</f>
        <v>1.6615510422402757</v>
      </c>
    </row>
    <row r="431" spans="1:34">
      <c r="A431">
        <v>1684</v>
      </c>
      <c r="B431" s="1">
        <v>2816.7159000000001</v>
      </c>
      <c r="C431" s="6">
        <v>5.0000000000000001E-3</v>
      </c>
      <c r="D431" t="s">
        <v>0</v>
      </c>
      <c r="E431">
        <v>2</v>
      </c>
      <c r="F431">
        <v>9.5</v>
      </c>
      <c r="G431" t="s">
        <v>1</v>
      </c>
      <c r="H431">
        <v>2</v>
      </c>
      <c r="I431" t="s">
        <v>0</v>
      </c>
      <c r="J431">
        <v>1</v>
      </c>
      <c r="K431">
        <v>8.5</v>
      </c>
      <c r="L431" t="s">
        <v>1</v>
      </c>
      <c r="M431">
        <v>2</v>
      </c>
      <c r="N431" t="s">
        <v>1740</v>
      </c>
      <c r="O431">
        <v>1</v>
      </c>
      <c r="P431" t="str">
        <f>D431&amp;"-"&amp;F431&amp;"-"&amp;G431&amp;"-"&amp;E431&amp;"-"&amp;H431</f>
        <v>X2Pi-9.5-e-2-2</v>
      </c>
      <c r="Q431" t="str">
        <f>I431&amp;"-"&amp;K431&amp;"-"&amp;L431&amp;"-"&amp;J431&amp;"-"&amp;M431</f>
        <v>X2Pi-8.5-e-1-2</v>
      </c>
      <c r="R431">
        <f>B431+S431</f>
        <v>6751.1046685769998</v>
      </c>
      <c r="S431">
        <f>_xlfn.IFNA(VLOOKUP(Q431,'MARVEL-X'!A$2:I$1400,7,FALSE),VLOOKUP(Q431,MARVEL!A$2:J$1522,10,FALSE))</f>
        <v>3934.3887685770001</v>
      </c>
      <c r="T431">
        <f>IF(P431=P430,R431+T430,R431)</f>
        <v>6751.1046685769998</v>
      </c>
      <c r="U431">
        <f>IF(P431=P430,1+U430,1)</f>
        <v>1</v>
      </c>
      <c r="V431" t="str">
        <f t="shared" si="6"/>
        <v/>
      </c>
      <c r="W431" t="str">
        <f>IF(V431="","",IF(ABS(V431-R431)&gt;W$1,ABS(V431-R431),""))</f>
        <v/>
      </c>
      <c r="X431" t="str">
        <f>Y431&amp;"-"&amp;Z431&amp;"-"&amp;AC431&amp;"-"&amp;AD431&amp;"-"&amp;AG431</f>
        <v>9.5-e-X-2-1.5</v>
      </c>
      <c r="Y431">
        <f>F431</f>
        <v>9.5</v>
      </c>
      <c r="Z431" s="2" t="str">
        <f>G431</f>
        <v>e</v>
      </c>
      <c r="AA431">
        <f>_xlfn.IFNA(VLOOKUP(X431,'duo-out'!A$2:Q$5000,5,FALSE),E431+10*(H431-1)+1+_xlfn.IFNA(VLOOKUP(D431,states!A$2:C$10,3,FALSE),1))</f>
        <v>13</v>
      </c>
      <c r="AB431" t="str">
        <f>IF(V431="","",V431)</f>
        <v/>
      </c>
      <c r="AC431" s="2" t="str">
        <f>_xlfn.IFNA(VLOOKUP(D431,states!A$2:C$10,2,FALSE),"XX")</f>
        <v>X</v>
      </c>
      <c r="AD431">
        <f>E431</f>
        <v>2</v>
      </c>
      <c r="AE431">
        <f>_xlfn.IFNA(VLOOKUP(D431,states!A$2:D$10,4,FALSE),0)</f>
        <v>1</v>
      </c>
      <c r="AF431">
        <v>0.5</v>
      </c>
      <c r="AG431">
        <f>IF(AE431=0,AF431,IF(AE431=1,IF(F431=0.5,0.5,IF(H431=1,0.5,1.5)),IF(F431=0.5,0.5,IF(H431=1,2.5,1.5))))</f>
        <v>1.5</v>
      </c>
      <c r="AH431" s="7">
        <f>IF(AC431="XX",0,1/C431^(1/5)*IF(E431=0,100,1)/(E431+1)^(1/4))</f>
        <v>2.1924297443889911</v>
      </c>
    </row>
    <row r="432" spans="1:34">
      <c r="A432">
        <v>2448</v>
      </c>
      <c r="B432" s="1">
        <v>2256.721</v>
      </c>
      <c r="C432" s="6">
        <v>0.02</v>
      </c>
      <c r="D432" t="s">
        <v>0</v>
      </c>
      <c r="E432">
        <v>2</v>
      </c>
      <c r="F432">
        <v>9.5</v>
      </c>
      <c r="G432" t="s">
        <v>1</v>
      </c>
      <c r="H432">
        <v>2</v>
      </c>
      <c r="I432" t="s">
        <v>0</v>
      </c>
      <c r="J432">
        <v>1</v>
      </c>
      <c r="K432">
        <v>10.5</v>
      </c>
      <c r="L432" t="s">
        <v>1</v>
      </c>
      <c r="M432">
        <v>2</v>
      </c>
      <c r="N432" t="s">
        <v>2504</v>
      </c>
      <c r="O432">
        <v>1</v>
      </c>
      <c r="P432" t="str">
        <f>D432&amp;"-"&amp;F432&amp;"-"&amp;G432&amp;"-"&amp;E432&amp;"-"&amp;H432</f>
        <v>X2Pi-9.5-e-2-2</v>
      </c>
      <c r="Q432" t="str">
        <f>I432&amp;"-"&amp;K432&amp;"-"&amp;L432&amp;"-"&amp;J432&amp;"-"&amp;M432</f>
        <v>X2Pi-10.5-e-1-2</v>
      </c>
      <c r="R432">
        <f>B432+S432</f>
        <v>6751.0962765189997</v>
      </c>
      <c r="S432">
        <f>_xlfn.IFNA(VLOOKUP(Q432,'MARVEL-X'!A$2:I$1400,7,FALSE),VLOOKUP(Q432,MARVEL!A$2:J$1522,10,FALSE))</f>
        <v>4494.3752765190002</v>
      </c>
      <c r="T432">
        <f>IF(P432=P431,R432+T431,R432)</f>
        <v>13502.200945095999</v>
      </c>
      <c r="U432">
        <f>IF(P432=P431,1+U431,1)</f>
        <v>2</v>
      </c>
      <c r="V432">
        <f t="shared" si="6"/>
        <v>6751.1004725479997</v>
      </c>
      <c r="W432" t="str">
        <f>IF(V432="","",IF(ABS(V432-R432)&gt;W$1,ABS(V432-R432),""))</f>
        <v/>
      </c>
      <c r="X432" t="str">
        <f>Y432&amp;"-"&amp;Z432&amp;"-"&amp;AC432&amp;"-"&amp;AD432&amp;"-"&amp;AG432</f>
        <v>9.5-e-X-2-1.5</v>
      </c>
      <c r="Y432">
        <f>F432</f>
        <v>9.5</v>
      </c>
      <c r="Z432" s="2" t="str">
        <f>G432</f>
        <v>e</v>
      </c>
      <c r="AA432">
        <f>_xlfn.IFNA(VLOOKUP(X432,'duo-out'!A$2:Q$5000,5,FALSE),E432+10*(H432-1)+1+_xlfn.IFNA(VLOOKUP(D432,states!A$2:C$10,3,FALSE),1))</f>
        <v>13</v>
      </c>
      <c r="AB432">
        <f>IF(V432="","",V432)</f>
        <v>6751.1004725479997</v>
      </c>
      <c r="AC432" s="2" t="str">
        <f>_xlfn.IFNA(VLOOKUP(D432,states!A$2:C$10,2,FALSE),"XX")</f>
        <v>X</v>
      </c>
      <c r="AD432">
        <f>E432</f>
        <v>2</v>
      </c>
      <c r="AE432">
        <f>_xlfn.IFNA(VLOOKUP(D432,states!A$2:D$10,4,FALSE),0)</f>
        <v>1</v>
      </c>
      <c r="AF432">
        <v>0.5</v>
      </c>
      <c r="AG432">
        <f>IF(AE432=0,AF432,IF(AE432=1,IF(F432=0.5,0.5,IF(H432=1,0.5,1.5)),IF(F432=0.5,0.5,IF(H432=1,2.5,1.5))))</f>
        <v>1.5</v>
      </c>
      <c r="AH432" s="7">
        <f>IF(AC432="XX",0,1/C432^(1/5)*IF(E432=0,100,1)/(E432+1)^(1/4))</f>
        <v>1.6615510422402757</v>
      </c>
    </row>
    <row r="433" spans="1:34">
      <c r="A433">
        <v>1724</v>
      </c>
      <c r="B433" s="1">
        <v>2667.9333000000001</v>
      </c>
      <c r="C433" s="6">
        <v>5.0000000000000001E-3</v>
      </c>
      <c r="D433" t="s">
        <v>0</v>
      </c>
      <c r="E433">
        <v>3</v>
      </c>
      <c r="F433">
        <v>9.5</v>
      </c>
      <c r="G433" t="s">
        <v>1</v>
      </c>
      <c r="H433">
        <v>1</v>
      </c>
      <c r="I433" t="s">
        <v>0</v>
      </c>
      <c r="J433">
        <v>2</v>
      </c>
      <c r="K433">
        <v>8.5</v>
      </c>
      <c r="L433" t="s">
        <v>1</v>
      </c>
      <c r="M433">
        <v>1</v>
      </c>
      <c r="N433" t="s">
        <v>1780</v>
      </c>
      <c r="O433">
        <v>1</v>
      </c>
      <c r="P433" t="str">
        <f>D433&amp;"-"&amp;F433&amp;"-"&amp;G433&amp;"-"&amp;E433&amp;"-"&amp;H433</f>
        <v>X2Pi-9.5-e-3-1</v>
      </c>
      <c r="Q433" t="str">
        <f>I433&amp;"-"&amp;K433&amp;"-"&amp;L433&amp;"-"&amp;J433&amp;"-"&amp;M433</f>
        <v>X2Pi-8.5-e-2-1</v>
      </c>
      <c r="R433">
        <f>B433+S433</f>
        <v>8933.8349392460004</v>
      </c>
      <c r="S433">
        <f>_xlfn.IFNA(VLOOKUP(Q433,'MARVEL-X'!A$2:I$1400,7,FALSE),VLOOKUP(Q433,MARVEL!A$2:J$1522,10,FALSE))</f>
        <v>6265.9016392459998</v>
      </c>
      <c r="T433">
        <f>IF(P433=P432,R433+T432,R433)</f>
        <v>8933.8349392460004</v>
      </c>
      <c r="U433">
        <f>IF(P433=P432,1+U432,1)</f>
        <v>1</v>
      </c>
      <c r="V433">
        <f t="shared" si="6"/>
        <v>8933.8349392460004</v>
      </c>
      <c r="W433" t="str">
        <f>IF(V433="","",IF(ABS(V433-R433)&gt;W$1,ABS(V433-R433),""))</f>
        <v/>
      </c>
      <c r="X433" t="str">
        <f>Y433&amp;"-"&amp;Z433&amp;"-"&amp;AC433&amp;"-"&amp;AD433&amp;"-"&amp;AG433</f>
        <v>9.5-e-X-3-0.5</v>
      </c>
      <c r="Y433">
        <f>F433</f>
        <v>9.5</v>
      </c>
      <c r="Z433" s="2" t="str">
        <f>G433</f>
        <v>e</v>
      </c>
      <c r="AA433">
        <f>_xlfn.IFNA(VLOOKUP(X433,'duo-out'!A$2:Q$5000,5,FALSE),E433+10*(H433-1)+1+_xlfn.IFNA(VLOOKUP(D433,states!A$2:C$10,3,FALSE),1))</f>
        <v>4</v>
      </c>
      <c r="AB433">
        <f>IF(V433="","",V433)</f>
        <v>8933.8349392460004</v>
      </c>
      <c r="AC433" s="2" t="str">
        <f>_xlfn.IFNA(VLOOKUP(D433,states!A$2:C$10,2,FALSE),"XX")</f>
        <v>X</v>
      </c>
      <c r="AD433">
        <f>E433</f>
        <v>3</v>
      </c>
      <c r="AE433">
        <f>_xlfn.IFNA(VLOOKUP(D433,states!A$2:D$10,4,FALSE),0)</f>
        <v>1</v>
      </c>
      <c r="AF433">
        <v>0.5</v>
      </c>
      <c r="AG433">
        <f>IF(AE433=0,AF433,IF(AE433=1,IF(F433=0.5,0.5,IF(H433=1,0.5,1.5)),IF(F433=0.5,0.5,IF(H433=1,2.5,1.5))))</f>
        <v>0.5</v>
      </c>
      <c r="AH433" s="7">
        <f>IF(AC433="XX",0,1/C433^(1/5)*IF(E433=0,100,1)/(E433+1)^(1/4))</f>
        <v>2.0402857733683697</v>
      </c>
    </row>
    <row r="434" spans="1:34">
      <c r="A434">
        <v>2229</v>
      </c>
      <c r="B434" s="1">
        <v>2682.05</v>
      </c>
      <c r="C434" s="6">
        <v>5.0000000000000001E-3</v>
      </c>
      <c r="D434" t="s">
        <v>0</v>
      </c>
      <c r="E434">
        <v>3</v>
      </c>
      <c r="F434">
        <v>9.5</v>
      </c>
      <c r="G434" t="s">
        <v>1</v>
      </c>
      <c r="H434">
        <v>2</v>
      </c>
      <c r="I434" t="s">
        <v>0</v>
      </c>
      <c r="J434">
        <v>2</v>
      </c>
      <c r="K434">
        <v>8.5</v>
      </c>
      <c r="L434" t="s">
        <v>1</v>
      </c>
      <c r="M434">
        <v>2</v>
      </c>
      <c r="N434" t="s">
        <v>2285</v>
      </c>
      <c r="O434">
        <v>1</v>
      </c>
      <c r="P434" t="str">
        <f>D434&amp;"-"&amp;F434&amp;"-"&amp;G434&amp;"-"&amp;E434&amp;"-"&amp;H434</f>
        <v>X2Pi-9.5-e-3-2</v>
      </c>
      <c r="Q434" t="str">
        <f>I434&amp;"-"&amp;K434&amp;"-"&amp;L434&amp;"-"&amp;J434&amp;"-"&amp;M434</f>
        <v>X2Pi-8.5-e-2-2</v>
      </c>
      <c r="R434">
        <f>B434+S434</f>
        <v>9176.291586839001</v>
      </c>
      <c r="S434">
        <f>_xlfn.IFNA(VLOOKUP(Q434,'MARVEL-X'!A$2:I$1400,7,FALSE),VLOOKUP(Q434,MARVEL!A$2:J$1522,10,FALSE))</f>
        <v>6494.2415868389999</v>
      </c>
      <c r="T434">
        <f>IF(P434=P433,R434+T433,R434)</f>
        <v>9176.291586839001</v>
      </c>
      <c r="U434">
        <f>IF(P434=P433,1+U433,1)</f>
        <v>1</v>
      </c>
      <c r="V434">
        <f t="shared" si="6"/>
        <v>9176.291586839001</v>
      </c>
      <c r="W434" t="str">
        <f>IF(V434="","",IF(ABS(V434-R434)&gt;W$1,ABS(V434-R434),""))</f>
        <v/>
      </c>
      <c r="X434" t="str">
        <f>Y434&amp;"-"&amp;Z434&amp;"-"&amp;AC434&amp;"-"&amp;AD434&amp;"-"&amp;AG434</f>
        <v>9.5-e-X-3-1.5</v>
      </c>
      <c r="Y434">
        <f>F434</f>
        <v>9.5</v>
      </c>
      <c r="Z434" s="2" t="str">
        <f>G434</f>
        <v>e</v>
      </c>
      <c r="AA434">
        <f>_xlfn.IFNA(VLOOKUP(X434,'duo-out'!A$2:Q$5000,5,FALSE),E434+10*(H434-1)+1+_xlfn.IFNA(VLOOKUP(D434,states!A$2:C$10,3,FALSE),1))</f>
        <v>14</v>
      </c>
      <c r="AB434">
        <f>IF(V434="","",V434)</f>
        <v>9176.291586839001</v>
      </c>
      <c r="AC434" s="2" t="str">
        <f>_xlfn.IFNA(VLOOKUP(D434,states!A$2:C$10,2,FALSE),"XX")</f>
        <v>X</v>
      </c>
      <c r="AD434">
        <f>E434</f>
        <v>3</v>
      </c>
      <c r="AE434">
        <f>_xlfn.IFNA(VLOOKUP(D434,states!A$2:D$10,4,FALSE),0)</f>
        <v>1</v>
      </c>
      <c r="AF434">
        <v>0.5</v>
      </c>
      <c r="AG434">
        <f>IF(AE434=0,AF434,IF(AE434=1,IF(F434=0.5,0.5,IF(H434=1,0.5,1.5)),IF(F434=0.5,0.5,IF(H434=1,2.5,1.5))))</f>
        <v>1.5</v>
      </c>
      <c r="AH434" s="7">
        <f>IF(AC434="XX",0,1/C434^(1/5)*IF(E434=0,100,1)/(E434+1)^(1/4))</f>
        <v>2.0402857733683697</v>
      </c>
    </row>
    <row r="435" spans="1:34">
      <c r="A435">
        <v>2579</v>
      </c>
      <c r="B435" s="1">
        <v>2535.1936000000001</v>
      </c>
      <c r="C435" s="6">
        <v>5.0000000000000001E-3</v>
      </c>
      <c r="D435" t="s">
        <v>0</v>
      </c>
      <c r="E435">
        <v>4</v>
      </c>
      <c r="F435">
        <v>9.5</v>
      </c>
      <c r="G435" t="s">
        <v>1</v>
      </c>
      <c r="H435">
        <v>1</v>
      </c>
      <c r="I435" t="s">
        <v>0</v>
      </c>
      <c r="J435">
        <v>3</v>
      </c>
      <c r="K435">
        <v>8.5</v>
      </c>
      <c r="L435" t="s">
        <v>1</v>
      </c>
      <c r="M435">
        <v>1</v>
      </c>
      <c r="N435" t="s">
        <v>2635</v>
      </c>
      <c r="O435">
        <v>1</v>
      </c>
      <c r="P435" t="str">
        <f>D435&amp;"-"&amp;F435&amp;"-"&amp;G435&amp;"-"&amp;E435&amp;"-"&amp;H435</f>
        <v>X2Pi-9.5-e-4-1</v>
      </c>
      <c r="Q435" t="str">
        <f>I435&amp;"-"&amp;K435&amp;"-"&amp;L435&amp;"-"&amp;J435&amp;"-"&amp;M435</f>
        <v>X2Pi-8.5-e-3-1</v>
      </c>
      <c r="R435">
        <f>B435+S435</f>
        <v>11245.828447373</v>
      </c>
      <c r="S435">
        <f>_xlfn.IFNA(VLOOKUP(Q435,'MARVEL-X'!A$2:I$1400,7,FALSE),VLOOKUP(Q435,MARVEL!A$2:J$1522,10,FALSE))</f>
        <v>8710.6348473729995</v>
      </c>
      <c r="T435">
        <f>IF(P435=P434,R435+T434,R435)</f>
        <v>11245.828447373</v>
      </c>
      <c r="U435">
        <f>IF(P435=P434,1+U434,1)</f>
        <v>1</v>
      </c>
      <c r="V435" t="str">
        <f t="shared" si="6"/>
        <v/>
      </c>
      <c r="W435" t="str">
        <f>IF(V435="","",IF(ABS(V435-R435)&gt;W$1,ABS(V435-R435),""))</f>
        <v/>
      </c>
      <c r="X435" t="str">
        <f>Y435&amp;"-"&amp;Z435&amp;"-"&amp;AC435&amp;"-"&amp;AD435&amp;"-"&amp;AG435</f>
        <v>9.5-e-X-4-0.5</v>
      </c>
      <c r="Y435">
        <f>F435</f>
        <v>9.5</v>
      </c>
      <c r="Z435" s="2" t="str">
        <f>G435</f>
        <v>e</v>
      </c>
      <c r="AA435">
        <f>_xlfn.IFNA(VLOOKUP(X435,'duo-out'!A$2:Q$5000,5,FALSE),E435+10*(H435-1)+1+_xlfn.IFNA(VLOOKUP(D435,states!A$2:C$10,3,FALSE),1))</f>
        <v>5</v>
      </c>
      <c r="AB435" t="str">
        <f>IF(V435="","",V435)</f>
        <v/>
      </c>
      <c r="AC435" s="2" t="str">
        <f>_xlfn.IFNA(VLOOKUP(D435,states!A$2:C$10,2,FALSE),"XX")</f>
        <v>X</v>
      </c>
      <c r="AD435">
        <f>E435</f>
        <v>4</v>
      </c>
      <c r="AE435">
        <f>_xlfn.IFNA(VLOOKUP(D435,states!A$2:D$10,4,FALSE),0)</f>
        <v>1</v>
      </c>
      <c r="AF435">
        <v>0.5</v>
      </c>
      <c r="AG435">
        <f>IF(AE435=0,AF435,IF(AE435=1,IF(F435=0.5,0.5,IF(H435=1,0.5,1.5)),IF(F435=0.5,0.5,IF(H435=1,2.5,1.5))))</f>
        <v>0.5</v>
      </c>
      <c r="AH435" s="7">
        <f>IF(AC435="XX",0,1/C435^(1/5)*IF(E435=0,100,1)/(E435+1)^(1/4))</f>
        <v>1.9295831501316907</v>
      </c>
    </row>
    <row r="436" spans="1:34">
      <c r="A436">
        <v>2277</v>
      </c>
      <c r="B436" s="1">
        <v>2535.1860000000001</v>
      </c>
      <c r="C436" s="6">
        <v>5.0000000000000001E-3</v>
      </c>
      <c r="D436" t="s">
        <v>0</v>
      </c>
      <c r="E436">
        <v>4</v>
      </c>
      <c r="F436">
        <v>9.5</v>
      </c>
      <c r="G436" t="s">
        <v>1</v>
      </c>
      <c r="H436">
        <v>1</v>
      </c>
      <c r="I436" t="s">
        <v>0</v>
      </c>
      <c r="J436">
        <v>3</v>
      </c>
      <c r="K436">
        <v>8.5</v>
      </c>
      <c r="L436" t="s">
        <v>1</v>
      </c>
      <c r="M436">
        <v>1</v>
      </c>
      <c r="N436" t="s">
        <v>2333</v>
      </c>
      <c r="O436">
        <v>1</v>
      </c>
      <c r="P436" t="str">
        <f>D436&amp;"-"&amp;F436&amp;"-"&amp;G436&amp;"-"&amp;E436&amp;"-"&amp;H436</f>
        <v>X2Pi-9.5-e-4-1</v>
      </c>
      <c r="Q436" t="str">
        <f>I436&amp;"-"&amp;K436&amp;"-"&amp;L436&amp;"-"&amp;J436&amp;"-"&amp;M436</f>
        <v>X2Pi-8.5-e-3-1</v>
      </c>
      <c r="R436">
        <f>B436+S436</f>
        <v>11245.820847372999</v>
      </c>
      <c r="S436">
        <f>_xlfn.IFNA(VLOOKUP(Q436,'MARVEL-X'!A$2:I$1400,7,FALSE),VLOOKUP(Q436,MARVEL!A$2:J$1522,10,FALSE))</f>
        <v>8710.6348473729995</v>
      </c>
      <c r="T436">
        <f>IF(P436=P435,R436+T435,R436)</f>
        <v>22491.649294745999</v>
      </c>
      <c r="U436">
        <f>IF(P436=P435,1+U435,1)</f>
        <v>2</v>
      </c>
      <c r="V436">
        <f t="shared" si="6"/>
        <v>11245.824647373</v>
      </c>
      <c r="W436" t="str">
        <f>IF(V436="","",IF(ABS(V436-R436)&gt;W$1,ABS(V436-R436),""))</f>
        <v/>
      </c>
      <c r="X436" t="str">
        <f>Y436&amp;"-"&amp;Z436&amp;"-"&amp;AC436&amp;"-"&amp;AD436&amp;"-"&amp;AG436</f>
        <v>9.5-e-X-4-0.5</v>
      </c>
      <c r="Y436">
        <f>F436</f>
        <v>9.5</v>
      </c>
      <c r="Z436" s="2" t="str">
        <f>G436</f>
        <v>e</v>
      </c>
      <c r="AA436">
        <f>_xlfn.IFNA(VLOOKUP(X436,'duo-out'!A$2:Q$5000,5,FALSE),E436+10*(H436-1)+1+_xlfn.IFNA(VLOOKUP(D436,states!A$2:C$10,3,FALSE),1))</f>
        <v>5</v>
      </c>
      <c r="AB436">
        <f>IF(V436="","",V436)</f>
        <v>11245.824647373</v>
      </c>
      <c r="AC436" s="2" t="str">
        <f>_xlfn.IFNA(VLOOKUP(D436,states!A$2:C$10,2,FALSE),"XX")</f>
        <v>X</v>
      </c>
      <c r="AD436">
        <f>E436</f>
        <v>4</v>
      </c>
      <c r="AE436">
        <f>_xlfn.IFNA(VLOOKUP(D436,states!A$2:D$10,4,FALSE),0)</f>
        <v>1</v>
      </c>
      <c r="AF436">
        <v>0.5</v>
      </c>
      <c r="AG436">
        <f>IF(AE436=0,AF436,IF(AE436=1,IF(F436=0.5,0.5,IF(H436=1,0.5,1.5)),IF(F436=0.5,0.5,IF(H436=1,2.5,1.5))))</f>
        <v>0.5</v>
      </c>
      <c r="AH436" s="7">
        <f>IF(AC436="XX",0,1/C436^(1/5)*IF(E436=0,100,1)/(E436+1)^(1/4))</f>
        <v>1.9295831501316907</v>
      </c>
    </row>
    <row r="437" spans="1:34">
      <c r="A437">
        <v>2311</v>
      </c>
      <c r="B437" s="1">
        <v>2548.337</v>
      </c>
      <c r="C437" s="6">
        <v>5.0000000000000001E-3</v>
      </c>
      <c r="D437" t="s">
        <v>0</v>
      </c>
      <c r="E437">
        <v>4</v>
      </c>
      <c r="F437">
        <v>9.5</v>
      </c>
      <c r="G437" t="s">
        <v>1</v>
      </c>
      <c r="H437">
        <v>2</v>
      </c>
      <c r="I437" t="s">
        <v>0</v>
      </c>
      <c r="J437">
        <v>3</v>
      </c>
      <c r="K437">
        <v>8.5</v>
      </c>
      <c r="L437" t="s">
        <v>1</v>
      </c>
      <c r="M437">
        <v>2</v>
      </c>
      <c r="N437" t="s">
        <v>2367</v>
      </c>
      <c r="O437">
        <v>1</v>
      </c>
      <c r="P437" t="str">
        <f>D437&amp;"-"&amp;F437&amp;"-"&amp;G437&amp;"-"&amp;E437&amp;"-"&amp;H437</f>
        <v>X2Pi-9.5-e-4-2</v>
      </c>
      <c r="Q437" t="str">
        <f>I437&amp;"-"&amp;K437&amp;"-"&amp;L437&amp;"-"&amp;J437&amp;"-"&amp;M437</f>
        <v>X2Pi-8.5-e-3-2</v>
      </c>
      <c r="R437">
        <f>B437+S437</f>
        <v>11478.133499256999</v>
      </c>
      <c r="S437">
        <f>_xlfn.IFNA(VLOOKUP(Q437,'MARVEL-X'!A$2:I$1400,7,FALSE),VLOOKUP(Q437,MARVEL!A$2:J$1522,10,FALSE))</f>
        <v>8929.7964992569996</v>
      </c>
      <c r="T437">
        <f>IF(P437=P436,R437+T436,R437)</f>
        <v>11478.133499256999</v>
      </c>
      <c r="U437">
        <f>IF(P437=P436,1+U436,1)</f>
        <v>1</v>
      </c>
      <c r="V437">
        <f t="shared" si="6"/>
        <v>11478.133499256999</v>
      </c>
      <c r="W437" t="str">
        <f>IF(V437="","",IF(ABS(V437-R437)&gt;W$1,ABS(V437-R437),""))</f>
        <v/>
      </c>
      <c r="X437" t="str">
        <f>Y437&amp;"-"&amp;Z437&amp;"-"&amp;AC437&amp;"-"&amp;AD437&amp;"-"&amp;AG437</f>
        <v>9.5-e-X-4-1.5</v>
      </c>
      <c r="Y437">
        <f>F437</f>
        <v>9.5</v>
      </c>
      <c r="Z437" s="2" t="str">
        <f>G437</f>
        <v>e</v>
      </c>
      <c r="AA437">
        <f>_xlfn.IFNA(VLOOKUP(X437,'duo-out'!A$2:Q$5000,5,FALSE),E437+10*(H437-1)+1+_xlfn.IFNA(VLOOKUP(D437,states!A$2:C$10,3,FALSE),1))</f>
        <v>15</v>
      </c>
      <c r="AB437">
        <f>IF(V437="","",V437)</f>
        <v>11478.133499256999</v>
      </c>
      <c r="AC437" s="2" t="str">
        <f>_xlfn.IFNA(VLOOKUP(D437,states!A$2:C$10,2,FALSE),"XX")</f>
        <v>X</v>
      </c>
      <c r="AD437">
        <f>E437</f>
        <v>4</v>
      </c>
      <c r="AE437">
        <f>_xlfn.IFNA(VLOOKUP(D437,states!A$2:D$10,4,FALSE),0)</f>
        <v>1</v>
      </c>
      <c r="AF437">
        <v>0.5</v>
      </c>
      <c r="AG437">
        <f>IF(AE437=0,AF437,IF(AE437=1,IF(F437=0.5,0.5,IF(H437=1,0.5,1.5)),IF(F437=0.5,0.5,IF(H437=1,2.5,1.5))))</f>
        <v>1.5</v>
      </c>
      <c r="AH437" s="7">
        <f>IF(AC437="XX",0,1/C437^(1/5)*IF(E437=0,100,1)/(E437+1)^(1/4))</f>
        <v>1.9295831501316907</v>
      </c>
    </row>
    <row r="438" spans="1:34">
      <c r="A438">
        <v>2359</v>
      </c>
      <c r="B438" s="1">
        <v>2402.864</v>
      </c>
      <c r="C438" s="6">
        <v>0.02</v>
      </c>
      <c r="D438" t="s">
        <v>0</v>
      </c>
      <c r="E438">
        <v>5</v>
      </c>
      <c r="F438">
        <v>9.5</v>
      </c>
      <c r="G438" t="s">
        <v>1</v>
      </c>
      <c r="H438">
        <v>1</v>
      </c>
      <c r="I438" t="s">
        <v>0</v>
      </c>
      <c r="J438">
        <v>4</v>
      </c>
      <c r="K438">
        <v>8.5</v>
      </c>
      <c r="L438" t="s">
        <v>1</v>
      </c>
      <c r="M438">
        <v>1</v>
      </c>
      <c r="N438" t="s">
        <v>2415</v>
      </c>
      <c r="O438">
        <v>1</v>
      </c>
      <c r="P438" t="str">
        <f>D438&amp;"-"&amp;F438&amp;"-"&amp;G438&amp;"-"&amp;E438&amp;"-"&amp;H438</f>
        <v>X2Pi-9.5-e-5-1</v>
      </c>
      <c r="Q438" t="str">
        <f>I438&amp;"-"&amp;K438&amp;"-"&amp;L438&amp;"-"&amp;J438&amp;"-"&amp;M438</f>
        <v>X2Pi-8.5-e-4-1</v>
      </c>
      <c r="R438">
        <f>B438+S438</f>
        <v>13434.805929262999</v>
      </c>
      <c r="S438">
        <f>_xlfn.IFNA(VLOOKUP(Q438,'MARVEL-X'!A$2:I$1400,7,FALSE),VLOOKUP(Q438,MARVEL!A$2:J$1522,10,FALSE))</f>
        <v>11031.941929262999</v>
      </c>
      <c r="T438">
        <f>IF(P438=P437,R438+T437,R438)</f>
        <v>13434.805929262999</v>
      </c>
      <c r="U438">
        <f>IF(P438=P437,1+U437,1)</f>
        <v>1</v>
      </c>
      <c r="V438">
        <f t="shared" si="6"/>
        <v>13434.805929262999</v>
      </c>
      <c r="W438" t="str">
        <f>IF(V438="","",IF(ABS(V438-R438)&gt;W$1,ABS(V438-R438),""))</f>
        <v/>
      </c>
      <c r="X438" t="str">
        <f>Y438&amp;"-"&amp;Z438&amp;"-"&amp;AC438&amp;"-"&amp;AD438&amp;"-"&amp;AG438</f>
        <v>9.5-e-X-5-0.5</v>
      </c>
      <c r="Y438">
        <f>F438</f>
        <v>9.5</v>
      </c>
      <c r="Z438" s="2" t="str">
        <f>G438</f>
        <v>e</v>
      </c>
      <c r="AA438">
        <f>_xlfn.IFNA(VLOOKUP(X438,'duo-out'!A$2:Q$5000,5,FALSE),E438+10*(H438-1)+1+_xlfn.IFNA(VLOOKUP(D438,states!A$2:C$10,3,FALSE),1))</f>
        <v>6</v>
      </c>
      <c r="AB438">
        <f>IF(V438="","",V438)</f>
        <v>13434.805929262999</v>
      </c>
      <c r="AC438" s="2" t="str">
        <f>_xlfn.IFNA(VLOOKUP(D438,states!A$2:C$10,2,FALSE),"XX")</f>
        <v>X</v>
      </c>
      <c r="AD438">
        <f>E438</f>
        <v>5</v>
      </c>
      <c r="AE438">
        <f>_xlfn.IFNA(VLOOKUP(D438,states!A$2:D$10,4,FALSE),0)</f>
        <v>1</v>
      </c>
      <c r="AF438">
        <v>0.5</v>
      </c>
      <c r="AG438">
        <f>IF(AE438=0,AF438,IF(AE438=1,IF(F438=0.5,0.5,IF(H438=1,0.5,1.5)),IF(F438=0.5,0.5,IF(H438=1,2.5,1.5))))</f>
        <v>0.5</v>
      </c>
      <c r="AH438" s="7">
        <f>IF(AC438="XX",0,1/C438^(1/5)*IF(E438=0,100,1)/(E438+1)^(1/4))</f>
        <v>1.3971923151809211</v>
      </c>
    </row>
    <row r="439" spans="1:34">
      <c r="A439">
        <v>2373</v>
      </c>
      <c r="B439" s="1">
        <v>2414.9769999999999</v>
      </c>
      <c r="C439" s="6">
        <v>0.02</v>
      </c>
      <c r="D439" t="s">
        <v>0</v>
      </c>
      <c r="E439">
        <v>5</v>
      </c>
      <c r="F439">
        <v>9.5</v>
      </c>
      <c r="G439" t="s">
        <v>1</v>
      </c>
      <c r="H439">
        <v>2</v>
      </c>
      <c r="I439" t="s">
        <v>0</v>
      </c>
      <c r="J439">
        <v>4</v>
      </c>
      <c r="K439">
        <v>8.5</v>
      </c>
      <c r="L439" t="s">
        <v>1</v>
      </c>
      <c r="M439">
        <v>2</v>
      </c>
      <c r="N439" t="s">
        <v>2429</v>
      </c>
      <c r="O439">
        <v>1</v>
      </c>
      <c r="P439" t="str">
        <f>D439&amp;"-"&amp;F439&amp;"-"&amp;G439&amp;"-"&amp;E439&amp;"-"&amp;H439</f>
        <v>X2Pi-9.5-e-5-2</v>
      </c>
      <c r="Q439" t="str">
        <f>I439&amp;"-"&amp;K439&amp;"-"&amp;L439&amp;"-"&amp;J439&amp;"-"&amp;M439</f>
        <v>X2Pi-8.5-e-4-2</v>
      </c>
      <c r="R439">
        <f>B439+S439</f>
        <v>13656.945330199</v>
      </c>
      <c r="S439">
        <f>_xlfn.IFNA(VLOOKUP(Q439,'MARVEL-X'!A$2:I$1400,7,FALSE),VLOOKUP(Q439,MARVEL!A$2:J$1522,10,FALSE))</f>
        <v>11241.968330199001</v>
      </c>
      <c r="T439">
        <f>IF(P439=P438,R439+T438,R439)</f>
        <v>13656.945330199</v>
      </c>
      <c r="U439">
        <f>IF(P439=P438,1+U438,1)</f>
        <v>1</v>
      </c>
      <c r="V439">
        <f t="shared" si="6"/>
        <v>13656.945330199</v>
      </c>
      <c r="W439" t="str">
        <f>IF(V439="","",IF(ABS(V439-R439)&gt;W$1,ABS(V439-R439),""))</f>
        <v/>
      </c>
      <c r="X439" t="str">
        <f>Y439&amp;"-"&amp;Z439&amp;"-"&amp;AC439&amp;"-"&amp;AD439&amp;"-"&amp;AG439</f>
        <v>9.5-e-X-5-1.5</v>
      </c>
      <c r="Y439">
        <f>F439</f>
        <v>9.5</v>
      </c>
      <c r="Z439" s="2" t="str">
        <f>G439</f>
        <v>e</v>
      </c>
      <c r="AA439">
        <f>_xlfn.IFNA(VLOOKUP(X439,'duo-out'!A$2:Q$5000,5,FALSE),E439+10*(H439-1)+1+_xlfn.IFNA(VLOOKUP(D439,states!A$2:C$10,3,FALSE),1))</f>
        <v>16</v>
      </c>
      <c r="AB439">
        <f>IF(V439="","",V439)</f>
        <v>13656.945330199</v>
      </c>
      <c r="AC439" s="2" t="str">
        <f>_xlfn.IFNA(VLOOKUP(D439,states!A$2:C$10,2,FALSE),"XX")</f>
        <v>X</v>
      </c>
      <c r="AD439">
        <f>E439</f>
        <v>5</v>
      </c>
      <c r="AE439">
        <f>_xlfn.IFNA(VLOOKUP(D439,states!A$2:D$10,4,FALSE),0)</f>
        <v>1</v>
      </c>
      <c r="AF439">
        <v>0.5</v>
      </c>
      <c r="AG439">
        <f>IF(AE439=0,AF439,IF(AE439=1,IF(F439=0.5,0.5,IF(H439=1,0.5,1.5)),IF(F439=0.5,0.5,IF(H439=1,2.5,1.5))))</f>
        <v>1.5</v>
      </c>
      <c r="AH439" s="7">
        <f>IF(AC439="XX",0,1/C439^(1/5)*IF(E439=0,100,1)/(E439+1)^(1/4))</f>
        <v>1.3971923151809211</v>
      </c>
    </row>
    <row r="440" spans="1:34">
      <c r="A440">
        <v>2018</v>
      </c>
      <c r="B440" s="1">
        <v>2407.8049999999998</v>
      </c>
      <c r="C440" s="6">
        <v>5.0000000000000001E-3</v>
      </c>
      <c r="D440" t="s">
        <v>0</v>
      </c>
      <c r="E440">
        <v>1</v>
      </c>
      <c r="F440">
        <v>9.5</v>
      </c>
      <c r="G440" t="s">
        <v>2</v>
      </c>
      <c r="H440">
        <v>1</v>
      </c>
      <c r="I440" t="s">
        <v>0</v>
      </c>
      <c r="J440">
        <v>0</v>
      </c>
      <c r="K440">
        <v>10.5</v>
      </c>
      <c r="L440" t="s">
        <v>2</v>
      </c>
      <c r="M440">
        <v>1</v>
      </c>
      <c r="N440" t="s">
        <v>2074</v>
      </c>
      <c r="O440">
        <v>1</v>
      </c>
      <c r="P440" t="str">
        <f>D440&amp;"-"&amp;F440&amp;"-"&amp;G440&amp;"-"&amp;E440&amp;"-"&amp;H440</f>
        <v>X2Pi-9.5-f-1-1</v>
      </c>
      <c r="Q440" t="str">
        <f>I440&amp;"-"&amp;K440&amp;"-"&amp;L440&amp;"-"&amp;J440&amp;"-"&amp;M440</f>
        <v>X2Pi-10.5-f-0-1</v>
      </c>
      <c r="R440">
        <f>B440+S440</f>
        <v>3935.7282254149995</v>
      </c>
      <c r="S440">
        <f>_xlfn.IFNA(VLOOKUP(Q440,'MARVEL-X'!A$2:I$1400,7,FALSE),VLOOKUP(Q440,MARVEL!A$2:J$1522,10,FALSE))</f>
        <v>1527.9232254149999</v>
      </c>
      <c r="T440">
        <f>IF(P440=P439,R440+T439,R440)</f>
        <v>3935.7282254149995</v>
      </c>
      <c r="U440">
        <f>IF(P440=P439,1+U439,1)</f>
        <v>1</v>
      </c>
      <c r="V440" t="str">
        <f t="shared" si="6"/>
        <v/>
      </c>
      <c r="W440" t="str">
        <f>IF(V440="","",IF(ABS(V440-R440)&gt;W$1,ABS(V440-R440),""))</f>
        <v/>
      </c>
      <c r="X440" t="str">
        <f>Y440&amp;"-"&amp;Z440&amp;"-"&amp;AC440&amp;"-"&amp;AD440&amp;"-"&amp;AG440</f>
        <v>9.5-f-X-1-0.5</v>
      </c>
      <c r="Y440">
        <f>F440</f>
        <v>9.5</v>
      </c>
      <c r="Z440" s="2" t="str">
        <f>G440</f>
        <v>f</v>
      </c>
      <c r="AA440">
        <f>_xlfn.IFNA(VLOOKUP(X440,'duo-out'!A$2:Q$5000,5,FALSE),E440+10*(H440-1)+1+_xlfn.IFNA(VLOOKUP(D440,states!A$2:C$10,3,FALSE),1))</f>
        <v>2</v>
      </c>
      <c r="AB440" t="str">
        <f>IF(V440="","",V440)</f>
        <v/>
      </c>
      <c r="AC440" s="2" t="str">
        <f>_xlfn.IFNA(VLOOKUP(D440,states!A$2:C$10,2,FALSE),"XX")</f>
        <v>X</v>
      </c>
      <c r="AD440">
        <f>E440</f>
        <v>1</v>
      </c>
      <c r="AE440">
        <f>_xlfn.IFNA(VLOOKUP(D440,states!A$2:D$10,4,FALSE),0)</f>
        <v>1</v>
      </c>
      <c r="AF440">
        <v>0.5</v>
      </c>
      <c r="AG440">
        <f>IF(AE440=0,AF440,IF(AE440=1,IF(F440=0.5,0.5,IF(H440=1,0.5,1.5)),IF(F440=0.5,0.5,IF(H440=1,2.5,1.5))))</f>
        <v>0.5</v>
      </c>
      <c r="AH440" s="7">
        <f>IF(AC440="XX",0,1/C440^(1/5)*IF(E440=0,100,1)/(E440+1)^(1/4))</f>
        <v>2.4263223583284943</v>
      </c>
    </row>
    <row r="441" spans="1:34">
      <c r="A441">
        <v>1607</v>
      </c>
      <c r="B441" s="1">
        <v>2936.2795000000001</v>
      </c>
      <c r="C441" s="6">
        <v>5.0000000000000001E-3</v>
      </c>
      <c r="D441" t="s">
        <v>0</v>
      </c>
      <c r="E441">
        <v>1</v>
      </c>
      <c r="F441">
        <v>9.5</v>
      </c>
      <c r="G441" t="s">
        <v>2</v>
      </c>
      <c r="H441">
        <v>1</v>
      </c>
      <c r="I441" t="s">
        <v>0</v>
      </c>
      <c r="J441">
        <v>0</v>
      </c>
      <c r="K441">
        <v>8.5</v>
      </c>
      <c r="L441" t="s">
        <v>2</v>
      </c>
      <c r="M441">
        <v>1</v>
      </c>
      <c r="N441" t="s">
        <v>1663</v>
      </c>
      <c r="O441">
        <v>1</v>
      </c>
      <c r="P441" t="str">
        <f>D441&amp;"-"&amp;F441&amp;"-"&amp;G441&amp;"-"&amp;E441&amp;"-"&amp;H441</f>
        <v>X2Pi-9.5-f-1-1</v>
      </c>
      <c r="Q441" t="str">
        <f>I441&amp;"-"&amp;K441&amp;"-"&amp;L441&amp;"-"&amp;J441&amp;"-"&amp;M441</f>
        <v>X2Pi-8.5-f-0-1</v>
      </c>
      <c r="R441">
        <f>B441+S441</f>
        <v>3935.7291964260003</v>
      </c>
      <c r="S441">
        <f>_xlfn.IFNA(VLOOKUP(Q441,'MARVEL-X'!A$2:I$1400,7,FALSE),VLOOKUP(Q441,MARVEL!A$2:J$1522,10,FALSE))</f>
        <v>999.44969642599995</v>
      </c>
      <c r="T441">
        <f>IF(P441=P440,R441+T440,R441)</f>
        <v>7871.4574218409998</v>
      </c>
      <c r="U441">
        <f>IF(P441=P440,1+U440,1)</f>
        <v>2</v>
      </c>
      <c r="V441" t="str">
        <f t="shared" si="6"/>
        <v/>
      </c>
      <c r="W441" t="str">
        <f>IF(V441="","",IF(ABS(V441-R441)&gt;W$1,ABS(V441-R441),""))</f>
        <v/>
      </c>
      <c r="X441" t="str">
        <f>Y441&amp;"-"&amp;Z441&amp;"-"&amp;AC441&amp;"-"&amp;AD441&amp;"-"&amp;AG441</f>
        <v>9.5-f-X-1-0.5</v>
      </c>
      <c r="Y441">
        <f>F441</f>
        <v>9.5</v>
      </c>
      <c r="Z441" s="2" t="str">
        <f>G441</f>
        <v>f</v>
      </c>
      <c r="AA441">
        <f>_xlfn.IFNA(VLOOKUP(X441,'duo-out'!A$2:Q$5000,5,FALSE),E441+10*(H441-1)+1+_xlfn.IFNA(VLOOKUP(D441,states!A$2:C$10,3,FALSE),1))</f>
        <v>2</v>
      </c>
      <c r="AB441" t="str">
        <f>IF(V441="","",V441)</f>
        <v/>
      </c>
      <c r="AC441" s="2" t="str">
        <f>_xlfn.IFNA(VLOOKUP(D441,states!A$2:C$10,2,FALSE),"XX")</f>
        <v>X</v>
      </c>
      <c r="AD441">
        <f>E441</f>
        <v>1</v>
      </c>
      <c r="AE441">
        <f>_xlfn.IFNA(VLOOKUP(D441,states!A$2:D$10,4,FALSE),0)</f>
        <v>1</v>
      </c>
      <c r="AF441">
        <v>0.5</v>
      </c>
      <c r="AG441">
        <f>IF(AE441=0,AF441,IF(AE441=1,IF(F441=0.5,0.5,IF(H441=1,0.5,1.5)),IF(F441=0.5,0.5,IF(H441=1,2.5,1.5))))</f>
        <v>0.5</v>
      </c>
      <c r="AH441" s="7">
        <f>IF(AC441="XX",0,1/C441^(1/5)*IF(E441=0,100,1)/(E441+1)^(1/4))</f>
        <v>2.4263223583284943</v>
      </c>
    </row>
    <row r="442" spans="1:34">
      <c r="A442">
        <v>1961</v>
      </c>
      <c r="B442" s="1">
        <v>2936.2784999999999</v>
      </c>
      <c r="C442" s="6">
        <v>1E-3</v>
      </c>
      <c r="D442" t="s">
        <v>0</v>
      </c>
      <c r="E442">
        <v>1</v>
      </c>
      <c r="F442">
        <v>9.5</v>
      </c>
      <c r="G442" t="s">
        <v>2</v>
      </c>
      <c r="H442">
        <v>1</v>
      </c>
      <c r="I442" t="s">
        <v>0</v>
      </c>
      <c r="J442">
        <v>0</v>
      </c>
      <c r="K442">
        <v>8.5</v>
      </c>
      <c r="L442" t="s">
        <v>2</v>
      </c>
      <c r="M442">
        <v>1</v>
      </c>
      <c r="N442" t="s">
        <v>2017</v>
      </c>
      <c r="O442">
        <v>1</v>
      </c>
      <c r="P442" t="str">
        <f>D442&amp;"-"&amp;F442&amp;"-"&amp;G442&amp;"-"&amp;E442&amp;"-"&amp;H442</f>
        <v>X2Pi-9.5-f-1-1</v>
      </c>
      <c r="Q442" t="str">
        <f>I442&amp;"-"&amp;K442&amp;"-"&amp;L442&amp;"-"&amp;J442&amp;"-"&amp;M442</f>
        <v>X2Pi-8.5-f-0-1</v>
      </c>
      <c r="R442">
        <f>B442+S442</f>
        <v>3935.7281964260001</v>
      </c>
      <c r="S442">
        <f>_xlfn.IFNA(VLOOKUP(Q442,'MARVEL-X'!A$2:I$1400,7,FALSE),VLOOKUP(Q442,MARVEL!A$2:J$1522,10,FALSE))</f>
        <v>999.44969642599995</v>
      </c>
      <c r="T442">
        <f>IF(P442=P441,R442+T441,R442)</f>
        <v>11807.185618267</v>
      </c>
      <c r="U442">
        <f>IF(P442=P441,1+U441,1)</f>
        <v>3</v>
      </c>
      <c r="V442">
        <f t="shared" si="6"/>
        <v>3935.7285394223331</v>
      </c>
      <c r="W442" t="str">
        <f>IF(V442="","",IF(ABS(V442-R442)&gt;W$1,ABS(V442-R442),""))</f>
        <v/>
      </c>
      <c r="X442" t="str">
        <f>Y442&amp;"-"&amp;Z442&amp;"-"&amp;AC442&amp;"-"&amp;AD442&amp;"-"&amp;AG442</f>
        <v>9.5-f-X-1-0.5</v>
      </c>
      <c r="Y442">
        <f>F442</f>
        <v>9.5</v>
      </c>
      <c r="Z442" s="2" t="str">
        <f>G442</f>
        <v>f</v>
      </c>
      <c r="AA442">
        <f>_xlfn.IFNA(VLOOKUP(X442,'duo-out'!A$2:Q$5000,5,FALSE),E442+10*(H442-1)+1+_xlfn.IFNA(VLOOKUP(D442,states!A$2:C$10,3,FALSE),1))</f>
        <v>2</v>
      </c>
      <c r="AB442">
        <f>IF(V442="","",V442)</f>
        <v>3935.7285394223331</v>
      </c>
      <c r="AC442" s="2" t="str">
        <f>_xlfn.IFNA(VLOOKUP(D442,states!A$2:C$10,2,FALSE),"XX")</f>
        <v>X</v>
      </c>
      <c r="AD442">
        <f>E442</f>
        <v>1</v>
      </c>
      <c r="AE442">
        <f>_xlfn.IFNA(VLOOKUP(D442,states!A$2:D$10,4,FALSE),0)</f>
        <v>1</v>
      </c>
      <c r="AF442">
        <v>0.5</v>
      </c>
      <c r="AG442">
        <f>IF(AE442=0,AF442,IF(AE442=1,IF(F442=0.5,0.5,IF(H442=1,0.5,1.5)),IF(F442=0.5,0.5,IF(H442=1,2.5,1.5))))</f>
        <v>0.5</v>
      </c>
      <c r="AH442" s="7">
        <f>IF(AC442="XX",0,1/C442^(1/5)*IF(E442=0,100,1)/(E442+1)^(1/4))</f>
        <v>3.34766892605235</v>
      </c>
    </row>
    <row r="443" spans="1:34">
      <c r="A443">
        <v>2075</v>
      </c>
      <c r="B443" s="1">
        <v>2369.8150000000001</v>
      </c>
      <c r="C443" s="6">
        <v>1.112E-2</v>
      </c>
      <c r="D443" t="s">
        <v>0</v>
      </c>
      <c r="E443">
        <v>1</v>
      </c>
      <c r="F443">
        <v>9.5</v>
      </c>
      <c r="G443" t="s">
        <v>2</v>
      </c>
      <c r="H443">
        <v>2</v>
      </c>
      <c r="I443" t="s">
        <v>0</v>
      </c>
      <c r="J443">
        <v>0</v>
      </c>
      <c r="K443">
        <v>10.5</v>
      </c>
      <c r="L443" t="s">
        <v>2</v>
      </c>
      <c r="M443">
        <v>2</v>
      </c>
      <c r="N443" t="s">
        <v>2131</v>
      </c>
      <c r="O443">
        <v>1</v>
      </c>
      <c r="P443" t="str">
        <f>D443&amp;"-"&amp;F443&amp;"-"&amp;G443&amp;"-"&amp;E443&amp;"-"&amp;H443</f>
        <v>X2Pi-9.5-f-1-2</v>
      </c>
      <c r="Q443" t="str">
        <f>I443&amp;"-"&amp;K443&amp;"-"&amp;L443&amp;"-"&amp;J443&amp;"-"&amp;M443</f>
        <v>X2Pi-10.5-f-0-2</v>
      </c>
      <c r="R443">
        <f>B443+S443</f>
        <v>4205.7366114050001</v>
      </c>
      <c r="S443">
        <f>_xlfn.IFNA(VLOOKUP(Q443,'MARVEL-X'!A$2:I$1400,7,FALSE),VLOOKUP(Q443,MARVEL!A$2:J$1522,10,FALSE))</f>
        <v>1835.921611405</v>
      </c>
      <c r="T443">
        <f>IF(P443=P442,R443+T442,R443)</f>
        <v>4205.7366114050001</v>
      </c>
      <c r="U443">
        <f>IF(P443=P442,1+U442,1)</f>
        <v>1</v>
      </c>
      <c r="V443" t="str">
        <f t="shared" si="6"/>
        <v/>
      </c>
      <c r="W443" t="str">
        <f>IF(V443="","",IF(ABS(V443-R443)&gt;W$1,ABS(V443-R443),""))</f>
        <v/>
      </c>
      <c r="X443" t="str">
        <f>Y443&amp;"-"&amp;Z443&amp;"-"&amp;AC443&amp;"-"&amp;AD443&amp;"-"&amp;AG443</f>
        <v>9.5-f-X-1-1.5</v>
      </c>
      <c r="Y443">
        <f>F443</f>
        <v>9.5</v>
      </c>
      <c r="Z443" s="2" t="str">
        <f>G443</f>
        <v>f</v>
      </c>
      <c r="AA443">
        <f>_xlfn.IFNA(VLOOKUP(X443,'duo-out'!A$2:Q$5000,5,FALSE),E443+10*(H443-1)+1+_xlfn.IFNA(VLOOKUP(D443,states!A$2:C$10,3,FALSE),1))</f>
        <v>12</v>
      </c>
      <c r="AB443" t="str">
        <f>IF(V443="","",V443)</f>
        <v/>
      </c>
      <c r="AC443" s="2" t="str">
        <f>_xlfn.IFNA(VLOOKUP(D443,states!A$2:C$10,2,FALSE),"XX")</f>
        <v>X</v>
      </c>
      <c r="AD443">
        <f>E443</f>
        <v>1</v>
      </c>
      <c r="AE443">
        <f>_xlfn.IFNA(VLOOKUP(D443,states!A$2:D$10,4,FALSE),0)</f>
        <v>1</v>
      </c>
      <c r="AF443">
        <v>0.5</v>
      </c>
      <c r="AG443">
        <f>IF(AE443=0,AF443,IF(AE443=1,IF(F443=0.5,0.5,IF(H443=1,0.5,1.5)),IF(F443=0.5,0.5,IF(H443=1,2.5,1.5))))</f>
        <v>1.5</v>
      </c>
      <c r="AH443" s="7">
        <f>IF(AC443="XX",0,1/C443^(1/5)*IF(E443=0,100,1)/(E443+1)^(1/4))</f>
        <v>2.0678619578437223</v>
      </c>
    </row>
    <row r="444" spans="1:34">
      <c r="A444">
        <v>1626</v>
      </c>
      <c r="B444" s="1">
        <v>2953.3629000000001</v>
      </c>
      <c r="C444" s="6">
        <v>1.086E-2</v>
      </c>
      <c r="D444" t="s">
        <v>0</v>
      </c>
      <c r="E444">
        <v>1</v>
      </c>
      <c r="F444">
        <v>9.5</v>
      </c>
      <c r="G444" t="s">
        <v>2</v>
      </c>
      <c r="H444">
        <v>2</v>
      </c>
      <c r="I444" t="s">
        <v>0</v>
      </c>
      <c r="J444">
        <v>0</v>
      </c>
      <c r="K444">
        <v>8.5</v>
      </c>
      <c r="L444" t="s">
        <v>2</v>
      </c>
      <c r="M444">
        <v>2</v>
      </c>
      <c r="N444" t="s">
        <v>1682</v>
      </c>
      <c r="O444">
        <v>1</v>
      </c>
      <c r="P444" t="str">
        <f>D444&amp;"-"&amp;F444&amp;"-"&amp;G444&amp;"-"&amp;E444&amp;"-"&amp;H444</f>
        <v>X2Pi-9.5-f-1-2</v>
      </c>
      <c r="Q444" t="str">
        <f>I444&amp;"-"&amp;K444&amp;"-"&amp;L444&amp;"-"&amp;J444&amp;"-"&amp;M444</f>
        <v>X2Pi-8.5-f-0-2</v>
      </c>
      <c r="R444">
        <f>B444+S444</f>
        <v>4205.7372171429997</v>
      </c>
      <c r="S444">
        <f>_xlfn.IFNA(VLOOKUP(Q444,'MARVEL-X'!A$2:I$1400,7,FALSE),VLOOKUP(Q444,MARVEL!A$2:J$1522,10,FALSE))</f>
        <v>1252.3743171430001</v>
      </c>
      <c r="T444">
        <f>IF(P444=P443,R444+T443,R444)</f>
        <v>8411.4738285479998</v>
      </c>
      <c r="U444">
        <f>IF(P444=P443,1+U443,1)</f>
        <v>2</v>
      </c>
      <c r="V444">
        <f t="shared" si="6"/>
        <v>4205.7369142739999</v>
      </c>
      <c r="W444" t="str">
        <f>IF(V444="","",IF(ABS(V444-R444)&gt;W$1,ABS(V444-R444),""))</f>
        <v/>
      </c>
      <c r="X444" t="str">
        <f>Y444&amp;"-"&amp;Z444&amp;"-"&amp;AC444&amp;"-"&amp;AD444&amp;"-"&amp;AG444</f>
        <v>9.5-f-X-1-1.5</v>
      </c>
      <c r="Y444">
        <f>F444</f>
        <v>9.5</v>
      </c>
      <c r="Z444" s="2" t="str">
        <f>G444</f>
        <v>f</v>
      </c>
      <c r="AA444">
        <f>_xlfn.IFNA(VLOOKUP(X444,'duo-out'!A$2:Q$5000,5,FALSE),E444+10*(H444-1)+1+_xlfn.IFNA(VLOOKUP(D444,states!A$2:C$10,3,FALSE),1))</f>
        <v>12</v>
      </c>
      <c r="AB444">
        <f>IF(V444="","",V444)</f>
        <v>4205.7369142739999</v>
      </c>
      <c r="AC444" s="2" t="str">
        <f>_xlfn.IFNA(VLOOKUP(D444,states!A$2:C$10,2,FALSE),"XX")</f>
        <v>X</v>
      </c>
      <c r="AD444">
        <f>E444</f>
        <v>1</v>
      </c>
      <c r="AE444">
        <f>_xlfn.IFNA(VLOOKUP(D444,states!A$2:D$10,4,FALSE),0)</f>
        <v>1</v>
      </c>
      <c r="AF444">
        <v>0.5</v>
      </c>
      <c r="AG444">
        <f>IF(AE444=0,AF444,IF(AE444=1,IF(F444=0.5,0.5,IF(H444=1,0.5,1.5)),IF(F444=0.5,0.5,IF(H444=1,2.5,1.5))))</f>
        <v>1.5</v>
      </c>
      <c r="AH444" s="7">
        <f>IF(AC444="XX",0,1/C444^(1/5)*IF(E444=0,100,1)/(E444+1)^(1/4))</f>
        <v>2.0776698425834619</v>
      </c>
    </row>
    <row r="445" spans="1:34">
      <c r="A445">
        <v>1674</v>
      </c>
      <c r="B445" s="1">
        <v>2801.1534000000001</v>
      </c>
      <c r="C445" s="6">
        <v>5.0000000000000001E-3</v>
      </c>
      <c r="D445" t="s">
        <v>0</v>
      </c>
      <c r="E445">
        <v>2</v>
      </c>
      <c r="F445">
        <v>9.5</v>
      </c>
      <c r="G445" t="s">
        <v>2</v>
      </c>
      <c r="H445">
        <v>1</v>
      </c>
      <c r="I445" t="s">
        <v>0</v>
      </c>
      <c r="J445">
        <v>1</v>
      </c>
      <c r="K445">
        <v>8.5</v>
      </c>
      <c r="L445" t="s">
        <v>2</v>
      </c>
      <c r="M445">
        <v>1</v>
      </c>
      <c r="N445" t="s">
        <v>1730</v>
      </c>
      <c r="O445">
        <v>1</v>
      </c>
      <c r="P445" t="str">
        <f>D445&amp;"-"&amp;F445&amp;"-"&amp;G445&amp;"-"&amp;E445&amp;"-"&amp;H445</f>
        <v>X2Pi-9.5-f-2-1</v>
      </c>
      <c r="Q445" t="str">
        <f>I445&amp;"-"&amp;K445&amp;"-"&amp;L445&amp;"-"&amp;J445&amp;"-"&amp;M445</f>
        <v>X2Pi-8.5-f-1-1</v>
      </c>
      <c r="R445">
        <f>B445+S445</f>
        <v>6495.5194448960001</v>
      </c>
      <c r="S445">
        <f>_xlfn.IFNA(VLOOKUP(Q445,'MARVEL-X'!A$2:I$1400,7,FALSE),VLOOKUP(Q445,MARVEL!A$2:J$1522,10,FALSE))</f>
        <v>3694.3660448959999</v>
      </c>
      <c r="T445">
        <f>IF(P445=P444,R445+T444,R445)</f>
        <v>6495.5194448960001</v>
      </c>
      <c r="U445">
        <f>IF(P445=P444,1+U444,1)</f>
        <v>1</v>
      </c>
      <c r="V445" t="str">
        <f t="shared" si="6"/>
        <v/>
      </c>
      <c r="W445" t="str">
        <f>IF(V445="","",IF(ABS(V445-R445)&gt;W$1,ABS(V445-R445),""))</f>
        <v/>
      </c>
      <c r="X445" t="str">
        <f>Y445&amp;"-"&amp;Z445&amp;"-"&amp;AC445&amp;"-"&amp;AD445&amp;"-"&amp;AG445</f>
        <v>9.5-f-X-2-0.5</v>
      </c>
      <c r="Y445">
        <f>F445</f>
        <v>9.5</v>
      </c>
      <c r="Z445" s="2" t="str">
        <f>G445</f>
        <v>f</v>
      </c>
      <c r="AA445">
        <f>_xlfn.IFNA(VLOOKUP(X445,'duo-out'!A$2:Q$5000,5,FALSE),E445+10*(H445-1)+1+_xlfn.IFNA(VLOOKUP(D445,states!A$2:C$10,3,FALSE),1))</f>
        <v>3</v>
      </c>
      <c r="AB445" t="str">
        <f>IF(V445="","",V445)</f>
        <v/>
      </c>
      <c r="AC445" s="2" t="str">
        <f>_xlfn.IFNA(VLOOKUP(D445,states!A$2:C$10,2,FALSE),"XX")</f>
        <v>X</v>
      </c>
      <c r="AD445">
        <f>E445</f>
        <v>2</v>
      </c>
      <c r="AE445">
        <f>_xlfn.IFNA(VLOOKUP(D445,states!A$2:D$10,4,FALSE),0)</f>
        <v>1</v>
      </c>
      <c r="AF445">
        <v>0.5</v>
      </c>
      <c r="AG445">
        <f>IF(AE445=0,AF445,IF(AE445=1,IF(F445=0.5,0.5,IF(H445=1,0.5,1.5)),IF(F445=0.5,0.5,IF(H445=1,2.5,1.5))))</f>
        <v>0.5</v>
      </c>
      <c r="AH445" s="7">
        <f>IF(AC445="XX",0,1/C445^(1/5)*IF(E445=0,100,1)/(E445+1)^(1/4))</f>
        <v>2.1924297443889911</v>
      </c>
    </row>
    <row r="446" spans="1:34">
      <c r="A446">
        <v>2444</v>
      </c>
      <c r="B446" s="1">
        <v>2292.6550000000002</v>
      </c>
      <c r="C446" s="6">
        <v>0.02</v>
      </c>
      <c r="D446" t="s">
        <v>0</v>
      </c>
      <c r="E446">
        <v>2</v>
      </c>
      <c r="F446">
        <v>9.5</v>
      </c>
      <c r="G446" t="s">
        <v>2</v>
      </c>
      <c r="H446">
        <v>1</v>
      </c>
      <c r="I446" t="s">
        <v>0</v>
      </c>
      <c r="J446">
        <v>1</v>
      </c>
      <c r="K446">
        <v>10.5</v>
      </c>
      <c r="L446" t="s">
        <v>2</v>
      </c>
      <c r="M446">
        <v>1</v>
      </c>
      <c r="N446" t="s">
        <v>2500</v>
      </c>
      <c r="O446">
        <v>1</v>
      </c>
      <c r="P446" t="str">
        <f>D446&amp;"-"&amp;F446&amp;"-"&amp;G446&amp;"-"&amp;E446&amp;"-"&amp;H446</f>
        <v>X2Pi-9.5-f-2-1</v>
      </c>
      <c r="Q446" t="str">
        <f>I446&amp;"-"&amp;K446&amp;"-"&amp;L446&amp;"-"&amp;J446&amp;"-"&amp;M446</f>
        <v>X2Pi-10.5-f-1-1</v>
      </c>
      <c r="R446">
        <f>B446+S446</f>
        <v>6495.5255360049996</v>
      </c>
      <c r="S446">
        <f>_xlfn.IFNA(VLOOKUP(Q446,'MARVEL-X'!A$2:I$1400,7,FALSE),VLOOKUP(Q446,MARVEL!A$2:J$1522,10,FALSE))</f>
        <v>4202.8705360049998</v>
      </c>
      <c r="T446">
        <f>IF(P446=P445,R446+T445,R446)</f>
        <v>12991.044980900999</v>
      </c>
      <c r="U446">
        <f>IF(P446=P445,1+U445,1)</f>
        <v>2</v>
      </c>
      <c r="V446">
        <f t="shared" si="6"/>
        <v>6495.5224904504994</v>
      </c>
      <c r="W446" t="str">
        <f>IF(V446="","",IF(ABS(V446-R446)&gt;W$1,ABS(V446-R446),""))</f>
        <v/>
      </c>
      <c r="X446" t="str">
        <f>Y446&amp;"-"&amp;Z446&amp;"-"&amp;AC446&amp;"-"&amp;AD446&amp;"-"&amp;AG446</f>
        <v>9.5-f-X-2-0.5</v>
      </c>
      <c r="Y446">
        <f>F446</f>
        <v>9.5</v>
      </c>
      <c r="Z446" s="2" t="str">
        <f>G446</f>
        <v>f</v>
      </c>
      <c r="AA446">
        <f>_xlfn.IFNA(VLOOKUP(X446,'duo-out'!A$2:Q$5000,5,FALSE),E446+10*(H446-1)+1+_xlfn.IFNA(VLOOKUP(D446,states!A$2:C$10,3,FALSE),1))</f>
        <v>3</v>
      </c>
      <c r="AB446">
        <f>IF(V446="","",V446)</f>
        <v>6495.5224904504994</v>
      </c>
      <c r="AC446" s="2" t="str">
        <f>_xlfn.IFNA(VLOOKUP(D446,states!A$2:C$10,2,FALSE),"XX")</f>
        <v>X</v>
      </c>
      <c r="AD446">
        <f>E446</f>
        <v>2</v>
      </c>
      <c r="AE446">
        <f>_xlfn.IFNA(VLOOKUP(D446,states!A$2:D$10,4,FALSE),0)</f>
        <v>1</v>
      </c>
      <c r="AF446">
        <v>0.5</v>
      </c>
      <c r="AG446">
        <f>IF(AE446=0,AF446,IF(AE446=1,IF(F446=0.5,0.5,IF(H446=1,0.5,1.5)),IF(F446=0.5,0.5,IF(H446=1,2.5,1.5))))</f>
        <v>0.5</v>
      </c>
      <c r="AH446" s="7">
        <f>IF(AC446="XX",0,1/C446^(1/5)*IF(E446=0,100,1)/(E446+1)^(1/4))</f>
        <v>1.6615510422402757</v>
      </c>
    </row>
    <row r="447" spans="1:34">
      <c r="A447">
        <v>1693</v>
      </c>
      <c r="B447" s="1">
        <v>2817.2660000000001</v>
      </c>
      <c r="C447" s="6">
        <v>5.0000000000000001E-3</v>
      </c>
      <c r="D447" t="s">
        <v>0</v>
      </c>
      <c r="E447">
        <v>2</v>
      </c>
      <c r="F447">
        <v>9.5</v>
      </c>
      <c r="G447" t="s">
        <v>2</v>
      </c>
      <c r="H447">
        <v>2</v>
      </c>
      <c r="I447" t="s">
        <v>0</v>
      </c>
      <c r="J447">
        <v>1</v>
      </c>
      <c r="K447">
        <v>8.5</v>
      </c>
      <c r="L447" t="s">
        <v>2</v>
      </c>
      <c r="M447">
        <v>2</v>
      </c>
      <c r="N447" t="s">
        <v>1749</v>
      </c>
      <c r="O447">
        <v>1</v>
      </c>
      <c r="P447" t="str">
        <f>D447&amp;"-"&amp;F447&amp;"-"&amp;G447&amp;"-"&amp;E447&amp;"-"&amp;H447</f>
        <v>X2Pi-9.5-f-2-2</v>
      </c>
      <c r="Q447" t="str">
        <f>I447&amp;"-"&amp;K447&amp;"-"&amp;L447&amp;"-"&amp;J447&amp;"-"&amp;M447</f>
        <v>X2Pi-8.5-f-1-2</v>
      </c>
      <c r="R447">
        <f>B447+S447</f>
        <v>6755.012251954</v>
      </c>
      <c r="S447">
        <f>_xlfn.IFNA(VLOOKUP(Q447,'MARVEL-X'!A$2:I$1400,7,FALSE),VLOOKUP(Q447,MARVEL!A$2:J$1522,10,FALSE))</f>
        <v>3937.7462519539999</v>
      </c>
      <c r="T447">
        <f>IF(P447=P446,R447+T446,R447)</f>
        <v>6755.012251954</v>
      </c>
      <c r="U447">
        <f>IF(P447=P446,1+U446,1)</f>
        <v>1</v>
      </c>
      <c r="V447" t="str">
        <f t="shared" si="6"/>
        <v/>
      </c>
      <c r="W447" t="str">
        <f>IF(V447="","",IF(ABS(V447-R447)&gt;W$1,ABS(V447-R447),""))</f>
        <v/>
      </c>
      <c r="X447" t="str">
        <f>Y447&amp;"-"&amp;Z447&amp;"-"&amp;AC447&amp;"-"&amp;AD447&amp;"-"&amp;AG447</f>
        <v>9.5-f-X-2-1.5</v>
      </c>
      <c r="Y447">
        <f>F447</f>
        <v>9.5</v>
      </c>
      <c r="Z447" s="2" t="str">
        <f>G447</f>
        <v>f</v>
      </c>
      <c r="AA447">
        <f>_xlfn.IFNA(VLOOKUP(X447,'duo-out'!A$2:Q$5000,5,FALSE),E447+10*(H447-1)+1+_xlfn.IFNA(VLOOKUP(D447,states!A$2:C$10,3,FALSE),1))</f>
        <v>13</v>
      </c>
      <c r="AB447" t="str">
        <f>IF(V447="","",V447)</f>
        <v/>
      </c>
      <c r="AC447" s="2" t="str">
        <f>_xlfn.IFNA(VLOOKUP(D447,states!A$2:C$10,2,FALSE),"XX")</f>
        <v>X</v>
      </c>
      <c r="AD447">
        <f>E447</f>
        <v>2</v>
      </c>
      <c r="AE447">
        <f>_xlfn.IFNA(VLOOKUP(D447,states!A$2:D$10,4,FALSE),0)</f>
        <v>1</v>
      </c>
      <c r="AF447">
        <v>0.5</v>
      </c>
      <c r="AG447">
        <f>IF(AE447=0,AF447,IF(AE447=1,IF(F447=0.5,0.5,IF(H447=1,0.5,1.5)),IF(F447=0.5,0.5,IF(H447=1,2.5,1.5))))</f>
        <v>1.5</v>
      </c>
      <c r="AH447" s="7">
        <f>IF(AC447="XX",0,1/C447^(1/5)*IF(E447=0,100,1)/(E447+1)^(1/4))</f>
        <v>2.1924297443889911</v>
      </c>
    </row>
    <row r="448" spans="1:34">
      <c r="A448">
        <v>2451</v>
      </c>
      <c r="B448" s="1">
        <v>2255.8029999999999</v>
      </c>
      <c r="C448" s="6">
        <v>0.02</v>
      </c>
      <c r="D448" t="s">
        <v>0</v>
      </c>
      <c r="E448">
        <v>2</v>
      </c>
      <c r="F448">
        <v>9.5</v>
      </c>
      <c r="G448" t="s">
        <v>2</v>
      </c>
      <c r="H448">
        <v>2</v>
      </c>
      <c r="I448" t="s">
        <v>0</v>
      </c>
      <c r="J448">
        <v>1</v>
      </c>
      <c r="K448">
        <v>10.5</v>
      </c>
      <c r="L448" t="s">
        <v>2</v>
      </c>
      <c r="M448">
        <v>2</v>
      </c>
      <c r="N448" t="s">
        <v>2507</v>
      </c>
      <c r="O448">
        <v>1</v>
      </c>
      <c r="P448" t="str">
        <f>D448&amp;"-"&amp;F448&amp;"-"&amp;G448&amp;"-"&amp;E448&amp;"-"&amp;H448</f>
        <v>X2Pi-9.5-f-2-2</v>
      </c>
      <c r="Q448" t="str">
        <f>I448&amp;"-"&amp;K448&amp;"-"&amp;L448&amp;"-"&amp;J448&amp;"-"&amp;M448</f>
        <v>X2Pi-10.5-f-1-2</v>
      </c>
      <c r="R448">
        <f>B448+S448</f>
        <v>6754.998476322</v>
      </c>
      <c r="S448">
        <f>_xlfn.IFNA(VLOOKUP(Q448,'MARVEL-X'!A$2:I$1400,7,FALSE),VLOOKUP(Q448,MARVEL!A$2:J$1522,10,FALSE))</f>
        <v>4499.1954763220001</v>
      </c>
      <c r="T448">
        <f>IF(P448=P447,R448+T447,R448)</f>
        <v>13510.010728276</v>
      </c>
      <c r="U448">
        <f>IF(P448=P447,1+U447,1)</f>
        <v>2</v>
      </c>
      <c r="V448">
        <f t="shared" si="6"/>
        <v>6755.005364138</v>
      </c>
      <c r="W448" t="str">
        <f>IF(V448="","",IF(ABS(V448-R448)&gt;W$1,ABS(V448-R448),""))</f>
        <v/>
      </c>
      <c r="X448" t="str">
        <f>Y448&amp;"-"&amp;Z448&amp;"-"&amp;AC448&amp;"-"&amp;AD448&amp;"-"&amp;AG448</f>
        <v>9.5-f-X-2-1.5</v>
      </c>
      <c r="Y448">
        <f>F448</f>
        <v>9.5</v>
      </c>
      <c r="Z448" s="2" t="str">
        <f>G448</f>
        <v>f</v>
      </c>
      <c r="AA448">
        <f>_xlfn.IFNA(VLOOKUP(X448,'duo-out'!A$2:Q$5000,5,FALSE),E448+10*(H448-1)+1+_xlfn.IFNA(VLOOKUP(D448,states!A$2:C$10,3,FALSE),1))</f>
        <v>13</v>
      </c>
      <c r="AB448">
        <f>IF(V448="","",V448)</f>
        <v>6755.005364138</v>
      </c>
      <c r="AC448" s="2" t="str">
        <f>_xlfn.IFNA(VLOOKUP(D448,states!A$2:C$10,2,FALSE),"XX")</f>
        <v>X</v>
      </c>
      <c r="AD448">
        <f>E448</f>
        <v>2</v>
      </c>
      <c r="AE448">
        <f>_xlfn.IFNA(VLOOKUP(D448,states!A$2:D$10,4,FALSE),0)</f>
        <v>1</v>
      </c>
      <c r="AF448">
        <v>0.5</v>
      </c>
      <c r="AG448">
        <f>IF(AE448=0,AF448,IF(AE448=1,IF(F448=0.5,0.5,IF(H448=1,0.5,1.5)),IF(F448=0.5,0.5,IF(H448=1,2.5,1.5))))</f>
        <v>1.5</v>
      </c>
      <c r="AH448" s="7">
        <f>IF(AC448="XX",0,1/C448^(1/5)*IF(E448=0,100,1)/(E448+1)^(1/4))</f>
        <v>1.6615510422402757</v>
      </c>
    </row>
    <row r="449" spans="1:34">
      <c r="A449">
        <v>1732</v>
      </c>
      <c r="B449" s="1">
        <v>2667.4549999999999</v>
      </c>
      <c r="C449" s="6">
        <v>5.0000000000000001E-3</v>
      </c>
      <c r="D449" t="s">
        <v>0</v>
      </c>
      <c r="E449">
        <v>3</v>
      </c>
      <c r="F449">
        <v>9.5</v>
      </c>
      <c r="G449" t="s">
        <v>2</v>
      </c>
      <c r="H449">
        <v>1</v>
      </c>
      <c r="I449" t="s">
        <v>0</v>
      </c>
      <c r="J449">
        <v>2</v>
      </c>
      <c r="K449">
        <v>8.5</v>
      </c>
      <c r="L449" t="s">
        <v>2</v>
      </c>
      <c r="M449">
        <v>1</v>
      </c>
      <c r="N449" t="s">
        <v>1788</v>
      </c>
      <c r="O449">
        <v>1</v>
      </c>
      <c r="P449" t="str">
        <f>D449&amp;"-"&amp;F449&amp;"-"&amp;G449&amp;"-"&amp;E449&amp;"-"&amp;H449</f>
        <v>X2Pi-9.5-f-3-1</v>
      </c>
      <c r="Q449" t="str">
        <f>I449&amp;"-"&amp;K449&amp;"-"&amp;L449&amp;"-"&amp;J449&amp;"-"&amp;M449</f>
        <v>X2Pi-8.5-f-2-1</v>
      </c>
      <c r="R449">
        <f>B449+S449</f>
        <v>8931.0059315760009</v>
      </c>
      <c r="S449">
        <f>_xlfn.IFNA(VLOOKUP(Q449,'MARVEL-X'!A$2:I$1400,7,FALSE),VLOOKUP(Q449,MARVEL!A$2:J$1522,10,FALSE))</f>
        <v>6263.550931576</v>
      </c>
      <c r="T449">
        <f>IF(P449=P448,R449+T448,R449)</f>
        <v>8931.0059315760009</v>
      </c>
      <c r="U449">
        <f>IF(P449=P448,1+U448,1)</f>
        <v>1</v>
      </c>
      <c r="V449">
        <f t="shared" si="6"/>
        <v>8931.0059315760009</v>
      </c>
      <c r="W449" t="str">
        <f>IF(V449="","",IF(ABS(V449-R449)&gt;W$1,ABS(V449-R449),""))</f>
        <v/>
      </c>
      <c r="X449" t="str">
        <f>Y449&amp;"-"&amp;Z449&amp;"-"&amp;AC449&amp;"-"&amp;AD449&amp;"-"&amp;AG449</f>
        <v>9.5-f-X-3-0.5</v>
      </c>
      <c r="Y449">
        <f>F449</f>
        <v>9.5</v>
      </c>
      <c r="Z449" s="2" t="str">
        <f>G449</f>
        <v>f</v>
      </c>
      <c r="AA449">
        <f>_xlfn.IFNA(VLOOKUP(X449,'duo-out'!A$2:Q$5000,5,FALSE),E449+10*(H449-1)+1+_xlfn.IFNA(VLOOKUP(D449,states!A$2:C$10,3,FALSE),1))</f>
        <v>4</v>
      </c>
      <c r="AB449">
        <f>IF(V449="","",V449)</f>
        <v>8931.0059315760009</v>
      </c>
      <c r="AC449" s="2" t="str">
        <f>_xlfn.IFNA(VLOOKUP(D449,states!A$2:C$10,2,FALSE),"XX")</f>
        <v>X</v>
      </c>
      <c r="AD449">
        <f>E449</f>
        <v>3</v>
      </c>
      <c r="AE449">
        <f>_xlfn.IFNA(VLOOKUP(D449,states!A$2:D$10,4,FALSE),0)</f>
        <v>1</v>
      </c>
      <c r="AF449">
        <v>0.5</v>
      </c>
      <c r="AG449">
        <f>IF(AE449=0,AF449,IF(AE449=1,IF(F449=0.5,0.5,IF(H449=1,0.5,1.5)),IF(F449=0.5,0.5,IF(H449=1,2.5,1.5))))</f>
        <v>0.5</v>
      </c>
      <c r="AH449" s="7">
        <f>IF(AC449="XX",0,1/C449^(1/5)*IF(E449=0,100,1)/(E449+1)^(1/4))</f>
        <v>2.0402857733683697</v>
      </c>
    </row>
    <row r="450" spans="1:34">
      <c r="A450">
        <v>2252</v>
      </c>
      <c r="B450" s="1">
        <v>2682.5770000000002</v>
      </c>
      <c r="C450" s="6">
        <v>5.0000000000000001E-3</v>
      </c>
      <c r="D450" t="s">
        <v>0</v>
      </c>
      <c r="E450">
        <v>3</v>
      </c>
      <c r="F450">
        <v>9.5</v>
      </c>
      <c r="G450" t="s">
        <v>2</v>
      </c>
      <c r="H450">
        <v>2</v>
      </c>
      <c r="I450" t="s">
        <v>0</v>
      </c>
      <c r="J450">
        <v>2</v>
      </c>
      <c r="K450">
        <v>8.5</v>
      </c>
      <c r="L450" t="s">
        <v>2</v>
      </c>
      <c r="M450">
        <v>2</v>
      </c>
      <c r="N450" t="s">
        <v>2308</v>
      </c>
      <c r="O450">
        <v>1</v>
      </c>
      <c r="P450" t="str">
        <f>D450&amp;"-"&amp;F450&amp;"-"&amp;G450&amp;"-"&amp;E450&amp;"-"&amp;H450</f>
        <v>X2Pi-9.5-f-3-2</v>
      </c>
      <c r="Q450" t="str">
        <f>I450&amp;"-"&amp;K450&amp;"-"&amp;L450&amp;"-"&amp;J450&amp;"-"&amp;M450</f>
        <v>X2Pi-8.5-f-2-2</v>
      </c>
      <c r="R450">
        <f>B450+S450</f>
        <v>9180.0485720610013</v>
      </c>
      <c r="S450">
        <f>_xlfn.IFNA(VLOOKUP(Q450,'MARVEL-X'!A$2:I$1400,7,FALSE),VLOOKUP(Q450,MARVEL!A$2:J$1522,10,FALSE))</f>
        <v>6497.4715720610002</v>
      </c>
      <c r="T450">
        <f>IF(P450=P449,R450+T449,R450)</f>
        <v>9180.0485720610013</v>
      </c>
      <c r="U450">
        <f>IF(P450=P449,1+U449,1)</f>
        <v>1</v>
      </c>
      <c r="V450">
        <f t="shared" si="6"/>
        <v>9180.0485720610013</v>
      </c>
      <c r="W450" t="str">
        <f>IF(V450="","",IF(ABS(V450-R450)&gt;W$1,ABS(V450-R450),""))</f>
        <v/>
      </c>
      <c r="X450" t="str">
        <f>Y450&amp;"-"&amp;Z450&amp;"-"&amp;AC450&amp;"-"&amp;AD450&amp;"-"&amp;AG450</f>
        <v>9.5-f-X-3-1.5</v>
      </c>
      <c r="Y450">
        <f>F450</f>
        <v>9.5</v>
      </c>
      <c r="Z450" s="2" t="str">
        <f>G450</f>
        <v>f</v>
      </c>
      <c r="AA450">
        <f>_xlfn.IFNA(VLOOKUP(X450,'duo-out'!A$2:Q$5000,5,FALSE),E450+10*(H450-1)+1+_xlfn.IFNA(VLOOKUP(D450,states!A$2:C$10,3,FALSE),1))</f>
        <v>14</v>
      </c>
      <c r="AB450">
        <f>IF(V450="","",V450)</f>
        <v>9180.0485720610013</v>
      </c>
      <c r="AC450" s="2" t="str">
        <f>_xlfn.IFNA(VLOOKUP(D450,states!A$2:C$10,2,FALSE),"XX")</f>
        <v>X</v>
      </c>
      <c r="AD450">
        <f>E450</f>
        <v>3</v>
      </c>
      <c r="AE450">
        <f>_xlfn.IFNA(VLOOKUP(D450,states!A$2:D$10,4,FALSE),0)</f>
        <v>1</v>
      </c>
      <c r="AF450">
        <v>0.5</v>
      </c>
      <c r="AG450">
        <f>IF(AE450=0,AF450,IF(AE450=1,IF(F450=0.5,0.5,IF(H450=1,0.5,1.5)),IF(F450=0.5,0.5,IF(H450=1,2.5,1.5))))</f>
        <v>1.5</v>
      </c>
      <c r="AH450" s="7">
        <f>IF(AC450="XX",0,1/C450^(1/5)*IF(E450=0,100,1)/(E450+1)^(1/4))</f>
        <v>2.0402857733683697</v>
      </c>
    </row>
    <row r="451" spans="1:34">
      <c r="A451">
        <v>2587</v>
      </c>
      <c r="B451" s="1">
        <v>2534.7429999999999</v>
      </c>
      <c r="C451" s="6">
        <v>5.0000000000000001E-3</v>
      </c>
      <c r="D451" t="s">
        <v>0</v>
      </c>
      <c r="E451">
        <v>4</v>
      </c>
      <c r="F451">
        <v>9.5</v>
      </c>
      <c r="G451" t="s">
        <v>2</v>
      </c>
      <c r="H451">
        <v>1</v>
      </c>
      <c r="I451" t="s">
        <v>0</v>
      </c>
      <c r="J451">
        <v>3</v>
      </c>
      <c r="K451">
        <v>8.5</v>
      </c>
      <c r="L451" t="s">
        <v>2</v>
      </c>
      <c r="M451">
        <v>1</v>
      </c>
      <c r="N451" t="s">
        <v>2643</v>
      </c>
      <c r="O451">
        <v>1</v>
      </c>
      <c r="P451" t="str">
        <f>D451&amp;"-"&amp;F451&amp;"-"&amp;G451&amp;"-"&amp;E451&amp;"-"&amp;H451</f>
        <v>X2Pi-9.5-f-4-1</v>
      </c>
      <c r="Q451" t="str">
        <f>I451&amp;"-"&amp;K451&amp;"-"&amp;L451&amp;"-"&amp;J451&amp;"-"&amp;M451</f>
        <v>X2Pi-8.5-f-3-1</v>
      </c>
      <c r="R451">
        <f>B451+S451</f>
        <v>11243.109819912001</v>
      </c>
      <c r="S451">
        <f>_xlfn.IFNA(VLOOKUP(Q451,'MARVEL-X'!A$2:I$1400,7,FALSE),VLOOKUP(Q451,MARVEL!A$2:J$1522,10,FALSE))</f>
        <v>8708.3668199120002</v>
      </c>
      <c r="T451">
        <f>IF(P451=P450,R451+T450,R451)</f>
        <v>11243.109819912001</v>
      </c>
      <c r="U451">
        <f>IF(P451=P450,1+U450,1)</f>
        <v>1</v>
      </c>
      <c r="V451" t="str">
        <f t="shared" ref="V451:V514" si="7">IF(P451=P452,"",T451/U451)</f>
        <v/>
      </c>
      <c r="W451" t="str">
        <f>IF(V451="","",IF(ABS(V451-R451)&gt;W$1,ABS(V451-R451),""))</f>
        <v/>
      </c>
      <c r="X451" t="str">
        <f>Y451&amp;"-"&amp;Z451&amp;"-"&amp;AC451&amp;"-"&amp;AD451&amp;"-"&amp;AG451</f>
        <v>9.5-f-X-4-0.5</v>
      </c>
      <c r="Y451">
        <f>F451</f>
        <v>9.5</v>
      </c>
      <c r="Z451" s="2" t="str">
        <f>G451</f>
        <v>f</v>
      </c>
      <c r="AA451">
        <f>_xlfn.IFNA(VLOOKUP(X451,'duo-out'!A$2:Q$5000,5,FALSE),E451+10*(H451-1)+1+_xlfn.IFNA(VLOOKUP(D451,states!A$2:C$10,3,FALSE),1))</f>
        <v>5</v>
      </c>
      <c r="AB451" t="str">
        <f>IF(V451="","",V451)</f>
        <v/>
      </c>
      <c r="AC451" s="2" t="str">
        <f>_xlfn.IFNA(VLOOKUP(D451,states!A$2:C$10,2,FALSE),"XX")</f>
        <v>X</v>
      </c>
      <c r="AD451">
        <f>E451</f>
        <v>4</v>
      </c>
      <c r="AE451">
        <f>_xlfn.IFNA(VLOOKUP(D451,states!A$2:D$10,4,FALSE),0)</f>
        <v>1</v>
      </c>
      <c r="AF451">
        <v>0.5</v>
      </c>
      <c r="AG451">
        <f>IF(AE451=0,AF451,IF(AE451=1,IF(F451=0.5,0.5,IF(H451=1,0.5,1.5)),IF(F451=0.5,0.5,IF(H451=1,2.5,1.5))))</f>
        <v>0.5</v>
      </c>
      <c r="AH451" s="7">
        <f>IF(AC451="XX",0,1/C451^(1/5)*IF(E451=0,100,1)/(E451+1)^(1/4))</f>
        <v>1.9295831501316907</v>
      </c>
    </row>
    <row r="452" spans="1:34">
      <c r="A452">
        <v>2293</v>
      </c>
      <c r="B452" s="1">
        <v>2534.7449999999999</v>
      </c>
      <c r="C452" s="6">
        <v>5.0000000000000001E-3</v>
      </c>
      <c r="D452" t="s">
        <v>0</v>
      </c>
      <c r="E452">
        <v>4</v>
      </c>
      <c r="F452">
        <v>9.5</v>
      </c>
      <c r="G452" t="s">
        <v>2</v>
      </c>
      <c r="H452">
        <v>1</v>
      </c>
      <c r="I452" t="s">
        <v>0</v>
      </c>
      <c r="J452">
        <v>3</v>
      </c>
      <c r="K452">
        <v>8.5</v>
      </c>
      <c r="L452" t="s">
        <v>2</v>
      </c>
      <c r="M452">
        <v>1</v>
      </c>
      <c r="N452" t="s">
        <v>2349</v>
      </c>
      <c r="O452">
        <v>1</v>
      </c>
      <c r="P452" t="str">
        <f>D452&amp;"-"&amp;F452&amp;"-"&amp;G452&amp;"-"&amp;E452&amp;"-"&amp;H452</f>
        <v>X2Pi-9.5-f-4-1</v>
      </c>
      <c r="Q452" t="str">
        <f>I452&amp;"-"&amp;K452&amp;"-"&amp;L452&amp;"-"&amp;J452&amp;"-"&amp;M452</f>
        <v>X2Pi-8.5-f-3-1</v>
      </c>
      <c r="R452">
        <f>B452+S452</f>
        <v>11243.111819911999</v>
      </c>
      <c r="S452">
        <f>_xlfn.IFNA(VLOOKUP(Q452,'MARVEL-X'!A$2:I$1400,7,FALSE),VLOOKUP(Q452,MARVEL!A$2:J$1522,10,FALSE))</f>
        <v>8708.3668199120002</v>
      </c>
      <c r="T452">
        <f>IF(P452=P451,R452+T451,R452)</f>
        <v>22486.221639823998</v>
      </c>
      <c r="U452">
        <f>IF(P452=P451,1+U451,1)</f>
        <v>2</v>
      </c>
      <c r="V452">
        <f t="shared" si="7"/>
        <v>11243.110819911999</v>
      </c>
      <c r="W452" t="str">
        <f>IF(V452="","",IF(ABS(V452-R452)&gt;W$1,ABS(V452-R452),""))</f>
        <v/>
      </c>
      <c r="X452" t="str">
        <f>Y452&amp;"-"&amp;Z452&amp;"-"&amp;AC452&amp;"-"&amp;AD452&amp;"-"&amp;AG452</f>
        <v>9.5-f-X-4-0.5</v>
      </c>
      <c r="Y452">
        <f>F452</f>
        <v>9.5</v>
      </c>
      <c r="Z452" s="2" t="str">
        <f>G452</f>
        <v>f</v>
      </c>
      <c r="AA452">
        <f>_xlfn.IFNA(VLOOKUP(X452,'duo-out'!A$2:Q$5000,5,FALSE),E452+10*(H452-1)+1+_xlfn.IFNA(VLOOKUP(D452,states!A$2:C$10,3,FALSE),1))</f>
        <v>5</v>
      </c>
      <c r="AB452">
        <f>IF(V452="","",V452)</f>
        <v>11243.110819911999</v>
      </c>
      <c r="AC452" s="2" t="str">
        <f>_xlfn.IFNA(VLOOKUP(D452,states!A$2:C$10,2,FALSE),"XX")</f>
        <v>X</v>
      </c>
      <c r="AD452">
        <f>E452</f>
        <v>4</v>
      </c>
      <c r="AE452">
        <f>_xlfn.IFNA(VLOOKUP(D452,states!A$2:D$10,4,FALSE),0)</f>
        <v>1</v>
      </c>
      <c r="AF452">
        <v>0.5</v>
      </c>
      <c r="AG452">
        <f>IF(AE452=0,AF452,IF(AE452=1,IF(F452=0.5,0.5,IF(H452=1,0.5,1.5)),IF(F452=0.5,0.5,IF(H452=1,2.5,1.5))))</f>
        <v>0.5</v>
      </c>
      <c r="AH452" s="7">
        <f>IF(AC452="XX",0,1/C452^(1/5)*IF(E452=0,100,1)/(E452+1)^(1/4))</f>
        <v>1.9295831501316907</v>
      </c>
    </row>
    <row r="453" spans="1:34">
      <c r="A453">
        <v>2600</v>
      </c>
      <c r="B453" s="1">
        <v>2548.8321000000001</v>
      </c>
      <c r="C453" s="6">
        <v>5.0000000000000001E-3</v>
      </c>
      <c r="D453" t="s">
        <v>0</v>
      </c>
      <c r="E453">
        <v>4</v>
      </c>
      <c r="F453">
        <v>9.5</v>
      </c>
      <c r="G453" t="s">
        <v>2</v>
      </c>
      <c r="H453">
        <v>2</v>
      </c>
      <c r="I453" t="s">
        <v>0</v>
      </c>
      <c r="J453">
        <v>3</v>
      </c>
      <c r="K453">
        <v>8.5</v>
      </c>
      <c r="L453" t="s">
        <v>2</v>
      </c>
      <c r="M453">
        <v>2</v>
      </c>
      <c r="N453" t="s">
        <v>2656</v>
      </c>
      <c r="O453">
        <v>1</v>
      </c>
      <c r="P453" t="str">
        <f>D453&amp;"-"&amp;F453&amp;"-"&amp;G453&amp;"-"&amp;E453&amp;"-"&amp;H453</f>
        <v>X2Pi-9.5-f-4-2</v>
      </c>
      <c r="Q453" t="str">
        <f>I453&amp;"-"&amp;K453&amp;"-"&amp;L453&amp;"-"&amp;J453&amp;"-"&amp;M453</f>
        <v>X2Pi-8.5-f-3-2</v>
      </c>
      <c r="R453">
        <f>B453+S453</f>
        <v>11481.727246449</v>
      </c>
      <c r="S453">
        <f>_xlfn.IFNA(VLOOKUP(Q453,'MARVEL-X'!A$2:I$1400,7,FALSE),VLOOKUP(Q453,MARVEL!A$2:J$1522,10,FALSE))</f>
        <v>8932.8951464490001</v>
      </c>
      <c r="T453">
        <f>IF(P453=P452,R453+T452,R453)</f>
        <v>11481.727246449</v>
      </c>
      <c r="U453">
        <f>IF(P453=P452,1+U452,1)</f>
        <v>1</v>
      </c>
      <c r="V453" t="str">
        <f t="shared" si="7"/>
        <v/>
      </c>
      <c r="W453" t="str">
        <f>IF(V453="","",IF(ABS(V453-R453)&gt;W$1,ABS(V453-R453),""))</f>
        <v/>
      </c>
      <c r="X453" t="str">
        <f>Y453&amp;"-"&amp;Z453&amp;"-"&amp;AC453&amp;"-"&amp;AD453&amp;"-"&amp;AG453</f>
        <v>9.5-f-X-4-1.5</v>
      </c>
      <c r="Y453">
        <f>F453</f>
        <v>9.5</v>
      </c>
      <c r="Z453" s="2" t="str">
        <f>G453</f>
        <v>f</v>
      </c>
      <c r="AA453">
        <f>_xlfn.IFNA(VLOOKUP(X453,'duo-out'!A$2:Q$5000,5,FALSE),E453+10*(H453-1)+1+_xlfn.IFNA(VLOOKUP(D453,states!A$2:C$10,3,FALSE),1))</f>
        <v>15</v>
      </c>
      <c r="AB453" t="str">
        <f>IF(V453="","",V453)</f>
        <v/>
      </c>
      <c r="AC453" s="2" t="str">
        <f>_xlfn.IFNA(VLOOKUP(D453,states!A$2:C$10,2,FALSE),"XX")</f>
        <v>X</v>
      </c>
      <c r="AD453">
        <f>E453</f>
        <v>4</v>
      </c>
      <c r="AE453">
        <f>_xlfn.IFNA(VLOOKUP(D453,states!A$2:D$10,4,FALSE),0)</f>
        <v>1</v>
      </c>
      <c r="AF453">
        <v>0.5</v>
      </c>
      <c r="AG453">
        <f>IF(AE453=0,AF453,IF(AE453=1,IF(F453=0.5,0.5,IF(H453=1,0.5,1.5)),IF(F453=0.5,0.5,IF(H453=1,2.5,1.5))))</f>
        <v>1.5</v>
      </c>
      <c r="AH453" s="7">
        <f>IF(AC453="XX",0,1/C453^(1/5)*IF(E453=0,100,1)/(E453+1)^(1/4))</f>
        <v>1.9295831501316907</v>
      </c>
    </row>
    <row r="454" spans="1:34">
      <c r="A454">
        <v>2328</v>
      </c>
      <c r="B454" s="1">
        <v>2548.8290000000002</v>
      </c>
      <c r="C454" s="6">
        <v>5.0000000000000001E-3</v>
      </c>
      <c r="D454" t="s">
        <v>0</v>
      </c>
      <c r="E454">
        <v>4</v>
      </c>
      <c r="F454">
        <v>9.5</v>
      </c>
      <c r="G454" t="s">
        <v>2</v>
      </c>
      <c r="H454">
        <v>2</v>
      </c>
      <c r="I454" t="s">
        <v>0</v>
      </c>
      <c r="J454">
        <v>3</v>
      </c>
      <c r="K454">
        <v>8.5</v>
      </c>
      <c r="L454" t="s">
        <v>2</v>
      </c>
      <c r="M454">
        <v>2</v>
      </c>
      <c r="N454" t="s">
        <v>2384</v>
      </c>
      <c r="O454">
        <v>1</v>
      </c>
      <c r="P454" t="str">
        <f>D454&amp;"-"&amp;F454&amp;"-"&amp;G454&amp;"-"&amp;E454&amp;"-"&amp;H454</f>
        <v>X2Pi-9.5-f-4-2</v>
      </c>
      <c r="Q454" t="str">
        <f>I454&amp;"-"&amp;K454&amp;"-"&amp;L454&amp;"-"&amp;J454&amp;"-"&amp;M454</f>
        <v>X2Pi-8.5-f-3-2</v>
      </c>
      <c r="R454">
        <f>B454+S454</f>
        <v>11481.724146449</v>
      </c>
      <c r="S454">
        <f>_xlfn.IFNA(VLOOKUP(Q454,'MARVEL-X'!A$2:I$1400,7,FALSE),VLOOKUP(Q454,MARVEL!A$2:J$1522,10,FALSE))</f>
        <v>8932.8951464490001</v>
      </c>
      <c r="T454">
        <f>IF(P454=P453,R454+T453,R454)</f>
        <v>22963.451392898001</v>
      </c>
      <c r="U454">
        <f>IF(P454=P453,1+U453,1)</f>
        <v>2</v>
      </c>
      <c r="V454">
        <f t="shared" si="7"/>
        <v>11481.725696449001</v>
      </c>
      <c r="W454" t="str">
        <f>IF(V454="","",IF(ABS(V454-R454)&gt;W$1,ABS(V454-R454),""))</f>
        <v/>
      </c>
      <c r="X454" t="str">
        <f>Y454&amp;"-"&amp;Z454&amp;"-"&amp;AC454&amp;"-"&amp;AD454&amp;"-"&amp;AG454</f>
        <v>9.5-f-X-4-1.5</v>
      </c>
      <c r="Y454">
        <f>F454</f>
        <v>9.5</v>
      </c>
      <c r="Z454" s="2" t="str">
        <f>G454</f>
        <v>f</v>
      </c>
      <c r="AA454">
        <f>_xlfn.IFNA(VLOOKUP(X454,'duo-out'!A$2:Q$5000,5,FALSE),E454+10*(H454-1)+1+_xlfn.IFNA(VLOOKUP(D454,states!A$2:C$10,3,FALSE),1))</f>
        <v>15</v>
      </c>
      <c r="AB454">
        <f>IF(V454="","",V454)</f>
        <v>11481.725696449001</v>
      </c>
      <c r="AC454" s="2" t="str">
        <f>_xlfn.IFNA(VLOOKUP(D454,states!A$2:C$10,2,FALSE),"XX")</f>
        <v>X</v>
      </c>
      <c r="AD454">
        <f>E454</f>
        <v>4</v>
      </c>
      <c r="AE454">
        <f>_xlfn.IFNA(VLOOKUP(D454,states!A$2:D$10,4,FALSE),0)</f>
        <v>1</v>
      </c>
      <c r="AF454">
        <v>0.5</v>
      </c>
      <c r="AG454">
        <f>IF(AE454=0,AF454,IF(AE454=1,IF(F454=0.5,0.5,IF(H454=1,0.5,1.5)),IF(F454=0.5,0.5,IF(H454=1,2.5,1.5))))</f>
        <v>1.5</v>
      </c>
      <c r="AH454" s="7">
        <f>IF(AC454="XX",0,1/C454^(1/5)*IF(E454=0,100,1)/(E454+1)^(1/4))</f>
        <v>1.9295831501316907</v>
      </c>
    </row>
    <row r="455" spans="1:34">
      <c r="A455">
        <v>2365</v>
      </c>
      <c r="B455" s="1">
        <v>2402.4229999999998</v>
      </c>
      <c r="C455" s="6">
        <v>0.02</v>
      </c>
      <c r="D455" t="s">
        <v>0</v>
      </c>
      <c r="E455">
        <v>5</v>
      </c>
      <c r="F455">
        <v>9.5</v>
      </c>
      <c r="G455" t="s">
        <v>2</v>
      </c>
      <c r="H455">
        <v>1</v>
      </c>
      <c r="I455" t="s">
        <v>0</v>
      </c>
      <c r="J455">
        <v>4</v>
      </c>
      <c r="K455">
        <v>8.5</v>
      </c>
      <c r="L455" t="s">
        <v>2</v>
      </c>
      <c r="M455">
        <v>1</v>
      </c>
      <c r="N455" t="s">
        <v>2421</v>
      </c>
      <c r="O455">
        <v>1</v>
      </c>
      <c r="P455" t="str">
        <f>D455&amp;"-"&amp;F455&amp;"-"&amp;G455&amp;"-"&amp;E455&amp;"-"&amp;H455</f>
        <v>X2Pi-9.5-f-5-1</v>
      </c>
      <c r="Q455" t="str">
        <f>I455&amp;"-"&amp;K455&amp;"-"&amp;L455&amp;"-"&amp;J455&amp;"-"&amp;M455</f>
        <v>X2Pi-8.5-f-4-1</v>
      </c>
      <c r="R455">
        <f>B455+S455</f>
        <v>13432.205431703002</v>
      </c>
      <c r="S455">
        <f>_xlfn.IFNA(VLOOKUP(Q455,'MARVEL-X'!A$2:I$1400,7,FALSE),VLOOKUP(Q455,MARVEL!A$2:J$1522,10,FALSE))</f>
        <v>11029.782431703001</v>
      </c>
      <c r="T455">
        <f>IF(P455=P454,R455+T454,R455)</f>
        <v>13432.205431703002</v>
      </c>
      <c r="U455">
        <f>IF(P455=P454,1+U454,1)</f>
        <v>1</v>
      </c>
      <c r="V455">
        <f t="shared" si="7"/>
        <v>13432.205431703002</v>
      </c>
      <c r="W455" t="str">
        <f>IF(V455="","",IF(ABS(V455-R455)&gt;W$1,ABS(V455-R455),""))</f>
        <v/>
      </c>
      <c r="X455" t="str">
        <f>Y455&amp;"-"&amp;Z455&amp;"-"&amp;AC455&amp;"-"&amp;AD455&amp;"-"&amp;AG455</f>
        <v>9.5-f-X-5-0.5</v>
      </c>
      <c r="Y455">
        <f>F455</f>
        <v>9.5</v>
      </c>
      <c r="Z455" s="2" t="str">
        <f>G455</f>
        <v>f</v>
      </c>
      <c r="AA455">
        <f>_xlfn.IFNA(VLOOKUP(X455,'duo-out'!A$2:Q$5000,5,FALSE),E455+10*(H455-1)+1+_xlfn.IFNA(VLOOKUP(D455,states!A$2:C$10,3,FALSE),1))</f>
        <v>6</v>
      </c>
      <c r="AB455">
        <f>IF(V455="","",V455)</f>
        <v>13432.205431703002</v>
      </c>
      <c r="AC455" s="2" t="str">
        <f>_xlfn.IFNA(VLOOKUP(D455,states!A$2:C$10,2,FALSE),"XX")</f>
        <v>X</v>
      </c>
      <c r="AD455">
        <f>E455</f>
        <v>5</v>
      </c>
      <c r="AE455">
        <f>_xlfn.IFNA(VLOOKUP(D455,states!A$2:D$10,4,FALSE),0)</f>
        <v>1</v>
      </c>
      <c r="AF455">
        <v>0.5</v>
      </c>
      <c r="AG455">
        <f>IF(AE455=0,AF455,IF(AE455=1,IF(F455=0.5,0.5,IF(H455=1,0.5,1.5)),IF(F455=0.5,0.5,IF(H455=1,2.5,1.5))))</f>
        <v>0.5</v>
      </c>
      <c r="AH455" s="7">
        <f>IF(AC455="XX",0,1/C455^(1/5)*IF(E455=0,100,1)/(E455+1)^(1/4))</f>
        <v>1.3971923151809211</v>
      </c>
    </row>
    <row r="456" spans="1:34">
      <c r="A456">
        <v>2379</v>
      </c>
      <c r="B456" s="1">
        <v>2415.4650000000001</v>
      </c>
      <c r="C456" s="6">
        <v>0.02</v>
      </c>
      <c r="D456" t="s">
        <v>0</v>
      </c>
      <c r="E456">
        <v>5</v>
      </c>
      <c r="F456">
        <v>9.5</v>
      </c>
      <c r="G456" t="s">
        <v>2</v>
      </c>
      <c r="H456">
        <v>2</v>
      </c>
      <c r="I456" t="s">
        <v>0</v>
      </c>
      <c r="J456">
        <v>4</v>
      </c>
      <c r="K456">
        <v>8.5</v>
      </c>
      <c r="L456" t="s">
        <v>2</v>
      </c>
      <c r="M456">
        <v>2</v>
      </c>
      <c r="N456" t="s">
        <v>2435</v>
      </c>
      <c r="O456">
        <v>1</v>
      </c>
      <c r="P456" t="str">
        <f>D456&amp;"-"&amp;F456&amp;"-"&amp;G456&amp;"-"&amp;E456&amp;"-"&amp;H456</f>
        <v>X2Pi-9.5-f-5-2</v>
      </c>
      <c r="Q456" t="str">
        <f>I456&amp;"-"&amp;K456&amp;"-"&amp;L456&amp;"-"&amp;J456&amp;"-"&amp;M456</f>
        <v>X2Pi-8.5-f-4-2</v>
      </c>
      <c r="R456">
        <f>B456+S456</f>
        <v>13660.406105818</v>
      </c>
      <c r="S456">
        <f>_xlfn.IFNA(VLOOKUP(Q456,'MARVEL-X'!A$2:I$1400,7,FALSE),VLOOKUP(Q456,MARVEL!A$2:J$1522,10,FALSE))</f>
        <v>11244.941105817999</v>
      </c>
      <c r="T456">
        <f>IF(P456=P455,R456+T455,R456)</f>
        <v>13660.406105818</v>
      </c>
      <c r="U456">
        <f>IF(P456=P455,1+U455,1)</f>
        <v>1</v>
      </c>
      <c r="V456">
        <f t="shared" si="7"/>
        <v>13660.406105818</v>
      </c>
      <c r="W456" t="str">
        <f>IF(V456="","",IF(ABS(V456-R456)&gt;W$1,ABS(V456-R456),""))</f>
        <v/>
      </c>
      <c r="X456" t="str">
        <f>Y456&amp;"-"&amp;Z456&amp;"-"&amp;AC456&amp;"-"&amp;AD456&amp;"-"&amp;AG456</f>
        <v>9.5-f-X-5-1.5</v>
      </c>
      <c r="Y456">
        <f>F456</f>
        <v>9.5</v>
      </c>
      <c r="Z456" s="2" t="str">
        <f>G456</f>
        <v>f</v>
      </c>
      <c r="AA456">
        <f>_xlfn.IFNA(VLOOKUP(X456,'duo-out'!A$2:Q$5000,5,FALSE),E456+10*(H456-1)+1+_xlfn.IFNA(VLOOKUP(D456,states!A$2:C$10,3,FALSE),1))</f>
        <v>16</v>
      </c>
      <c r="AB456">
        <f>IF(V456="","",V456)</f>
        <v>13660.406105818</v>
      </c>
      <c r="AC456" s="2" t="str">
        <f>_xlfn.IFNA(VLOOKUP(D456,states!A$2:C$10,2,FALSE),"XX")</f>
        <v>X</v>
      </c>
      <c r="AD456">
        <f>E456</f>
        <v>5</v>
      </c>
      <c r="AE456">
        <f>_xlfn.IFNA(VLOOKUP(D456,states!A$2:D$10,4,FALSE),0)</f>
        <v>1</v>
      </c>
      <c r="AF456">
        <v>0.5</v>
      </c>
      <c r="AG456">
        <f>IF(AE456=0,AF456,IF(AE456=1,IF(F456=0.5,0.5,IF(H456=1,0.5,1.5)),IF(F456=0.5,0.5,IF(H456=1,2.5,1.5))))</f>
        <v>1.5</v>
      </c>
      <c r="AH456" s="7">
        <f>IF(AC456="XX",0,1/C456^(1/5)*IF(E456=0,100,1)/(E456+1)^(1/4))</f>
        <v>1.3971923151809211</v>
      </c>
    </row>
    <row r="457" spans="1:34">
      <c r="A457">
        <v>2016</v>
      </c>
      <c r="B457" s="1">
        <v>2369.9650000000001</v>
      </c>
      <c r="C457" s="6">
        <v>3.5000000000000003E-2</v>
      </c>
      <c r="D457" t="s">
        <v>0</v>
      </c>
      <c r="E457">
        <v>1</v>
      </c>
      <c r="F457">
        <v>10.5</v>
      </c>
      <c r="G457" t="s">
        <v>1</v>
      </c>
      <c r="H457">
        <v>1</v>
      </c>
      <c r="I457" t="s">
        <v>0</v>
      </c>
      <c r="J457">
        <v>0</v>
      </c>
      <c r="K457">
        <v>11.5</v>
      </c>
      <c r="L457" t="s">
        <v>1</v>
      </c>
      <c r="M457">
        <v>1</v>
      </c>
      <c r="N457" t="s">
        <v>2072</v>
      </c>
      <c r="O457">
        <v>1</v>
      </c>
      <c r="P457" t="str">
        <f>D457&amp;"-"&amp;F457&amp;"-"&amp;G457&amp;"-"&amp;E457&amp;"-"&amp;H457</f>
        <v>X2Pi-10.5-e-1-1</v>
      </c>
      <c r="Q457" t="str">
        <f>I457&amp;"-"&amp;K457&amp;"-"&amp;L457&amp;"-"&amp;J457&amp;"-"&amp;M457</f>
        <v>X2Pi-11.5-e-0-1</v>
      </c>
      <c r="R457">
        <f>B457+S457</f>
        <v>4206.6313320720001</v>
      </c>
      <c r="S457">
        <f>_xlfn.IFNA(VLOOKUP(Q457,'MARVEL-X'!A$2:I$1400,7,FALSE),VLOOKUP(Q457,MARVEL!A$2:J$1522,10,FALSE))</f>
        <v>1836.6663320719999</v>
      </c>
      <c r="T457">
        <f>IF(P457=P456,R457+T456,R457)</f>
        <v>4206.6313320720001</v>
      </c>
      <c r="U457">
        <f>IF(P457=P456,1+U456,1)</f>
        <v>1</v>
      </c>
      <c r="V457" t="str">
        <f t="shared" si="7"/>
        <v/>
      </c>
      <c r="W457" t="str">
        <f>IF(V457="","",IF(ABS(V457-R457)&gt;W$1,ABS(V457-R457),""))</f>
        <v/>
      </c>
      <c r="X457" t="str">
        <f>Y457&amp;"-"&amp;Z457&amp;"-"&amp;AC457&amp;"-"&amp;AD457&amp;"-"&amp;AG457</f>
        <v>10.5-e-X-1-0.5</v>
      </c>
      <c r="Y457">
        <f>F457</f>
        <v>10.5</v>
      </c>
      <c r="Z457" s="2" t="str">
        <f>G457</f>
        <v>e</v>
      </c>
      <c r="AA457">
        <f>_xlfn.IFNA(VLOOKUP(X457,'duo-out'!A$2:Q$5000,5,FALSE),E457+10*(H457-1)+1+_xlfn.IFNA(VLOOKUP(D457,states!A$2:C$10,3,FALSE),1))</f>
        <v>2</v>
      </c>
      <c r="AB457" t="str">
        <f>IF(V457="","",V457)</f>
        <v/>
      </c>
      <c r="AC457" s="2" t="str">
        <f>_xlfn.IFNA(VLOOKUP(D457,states!A$2:C$10,2,FALSE),"XX")</f>
        <v>X</v>
      </c>
      <c r="AD457">
        <f>E457</f>
        <v>1</v>
      </c>
      <c r="AE457">
        <f>_xlfn.IFNA(VLOOKUP(D457,states!A$2:D$10,4,FALSE),0)</f>
        <v>1</v>
      </c>
      <c r="AF457">
        <v>0.5</v>
      </c>
      <c r="AG457">
        <f>IF(AE457=0,AF457,IF(AE457=1,IF(F457=0.5,0.5,IF(H457=1,0.5,1.5)),IF(F457=0.5,0.5,IF(H457=1,2.5,1.5))))</f>
        <v>0.5</v>
      </c>
      <c r="AH457" s="7">
        <f>IF(AC457="XX",0,1/C457^(1/5)*IF(E457=0,100,1)/(E457+1)^(1/4))</f>
        <v>1.6441025094309802</v>
      </c>
    </row>
    <row r="458" spans="1:34">
      <c r="A458">
        <v>1599</v>
      </c>
      <c r="B458" s="1">
        <v>2953.1448999999998</v>
      </c>
      <c r="C458" s="6">
        <v>5.0000000000000001E-3</v>
      </c>
      <c r="D458" t="s">
        <v>0</v>
      </c>
      <c r="E458">
        <v>1</v>
      </c>
      <c r="F458">
        <v>10.5</v>
      </c>
      <c r="G458" t="s">
        <v>1</v>
      </c>
      <c r="H458">
        <v>1</v>
      </c>
      <c r="I458" t="s">
        <v>0</v>
      </c>
      <c r="J458">
        <v>0</v>
      </c>
      <c r="K458">
        <v>9.5</v>
      </c>
      <c r="L458" t="s">
        <v>1</v>
      </c>
      <c r="M458">
        <v>1</v>
      </c>
      <c r="N458" t="s">
        <v>1655</v>
      </c>
      <c r="O458">
        <v>1</v>
      </c>
      <c r="P458" t="str">
        <f>D458&amp;"-"&amp;F458&amp;"-"&amp;G458&amp;"-"&amp;E458&amp;"-"&amp;H458</f>
        <v>X2Pi-10.5-e-1-1</v>
      </c>
      <c r="Q458" t="str">
        <f>I458&amp;"-"&amp;K458&amp;"-"&amp;L458&amp;"-"&amp;J458&amp;"-"&amp;M458</f>
        <v>X2Pi-9.5-e-0-1</v>
      </c>
      <c r="R458">
        <f>B458+S458</f>
        <v>4206.6035450270001</v>
      </c>
      <c r="S458">
        <f>_xlfn.IFNA(VLOOKUP(Q458,'MARVEL-X'!A$2:I$1400,7,FALSE),VLOOKUP(Q458,MARVEL!A$2:J$1522,10,FALSE))</f>
        <v>1253.4586450270001</v>
      </c>
      <c r="T458">
        <f>IF(P458=P457,R458+T457,R458)</f>
        <v>8413.2348770989993</v>
      </c>
      <c r="U458">
        <f>IF(P458=P457,1+U457,1)</f>
        <v>2</v>
      </c>
      <c r="V458" t="str">
        <f t="shared" si="7"/>
        <v/>
      </c>
      <c r="W458" t="str">
        <f>IF(V458="","",IF(ABS(V458-R458)&gt;W$1,ABS(V458-R458),""))</f>
        <v/>
      </c>
      <c r="X458" t="str">
        <f>Y458&amp;"-"&amp;Z458&amp;"-"&amp;AC458&amp;"-"&amp;AD458&amp;"-"&amp;AG458</f>
        <v>10.5-e-X-1-0.5</v>
      </c>
      <c r="Y458">
        <f>F458</f>
        <v>10.5</v>
      </c>
      <c r="Z458" s="2" t="str">
        <f>G458</f>
        <v>e</v>
      </c>
      <c r="AA458">
        <f>_xlfn.IFNA(VLOOKUP(X458,'duo-out'!A$2:Q$5000,5,FALSE),E458+10*(H458-1)+1+_xlfn.IFNA(VLOOKUP(D458,states!A$2:C$10,3,FALSE),1))</f>
        <v>2</v>
      </c>
      <c r="AB458" t="str">
        <f>IF(V458="","",V458)</f>
        <v/>
      </c>
      <c r="AC458" s="2" t="str">
        <f>_xlfn.IFNA(VLOOKUP(D458,states!A$2:C$10,2,FALSE),"XX")</f>
        <v>X</v>
      </c>
      <c r="AD458">
        <f>E458</f>
        <v>1</v>
      </c>
      <c r="AE458">
        <f>_xlfn.IFNA(VLOOKUP(D458,states!A$2:D$10,4,FALSE),0)</f>
        <v>1</v>
      </c>
      <c r="AF458">
        <v>0.5</v>
      </c>
      <c r="AG458">
        <f>IF(AE458=0,AF458,IF(AE458=1,IF(F458=0.5,0.5,IF(H458=1,0.5,1.5)),IF(F458=0.5,0.5,IF(H458=1,2.5,1.5))))</f>
        <v>0.5</v>
      </c>
      <c r="AH458" s="7">
        <f>IF(AC458="XX",0,1/C458^(1/5)*IF(E458=0,100,1)/(E458+1)^(1/4))</f>
        <v>2.4263223583284943</v>
      </c>
    </row>
    <row r="459" spans="1:34">
      <c r="A459">
        <v>2383</v>
      </c>
      <c r="B459" s="1">
        <v>2369.9279999999999</v>
      </c>
      <c r="C459" s="6">
        <v>0.02</v>
      </c>
      <c r="D459" t="s">
        <v>0</v>
      </c>
      <c r="E459">
        <v>1</v>
      </c>
      <c r="F459">
        <v>10.5</v>
      </c>
      <c r="G459" t="s">
        <v>1</v>
      </c>
      <c r="H459">
        <v>1</v>
      </c>
      <c r="I459" t="s">
        <v>0</v>
      </c>
      <c r="J459">
        <v>0</v>
      </c>
      <c r="K459">
        <v>11.5</v>
      </c>
      <c r="L459" t="s">
        <v>1</v>
      </c>
      <c r="M459">
        <v>1</v>
      </c>
      <c r="N459" t="s">
        <v>2439</v>
      </c>
      <c r="O459">
        <v>1</v>
      </c>
      <c r="P459" t="str">
        <f>D459&amp;"-"&amp;F459&amp;"-"&amp;G459&amp;"-"&amp;E459&amp;"-"&amp;H459</f>
        <v>X2Pi-10.5-e-1-1</v>
      </c>
      <c r="Q459" t="str">
        <f>I459&amp;"-"&amp;K459&amp;"-"&amp;L459&amp;"-"&amp;J459&amp;"-"&amp;M459</f>
        <v>X2Pi-11.5-e-0-1</v>
      </c>
      <c r="R459">
        <f>B459+S459</f>
        <v>4206.5943320719998</v>
      </c>
      <c r="S459">
        <f>_xlfn.IFNA(VLOOKUP(Q459,'MARVEL-X'!A$2:I$1400,7,FALSE),VLOOKUP(Q459,MARVEL!A$2:J$1522,10,FALSE))</f>
        <v>1836.6663320719999</v>
      </c>
      <c r="T459">
        <f>IF(P459=P458,R459+T458,R459)</f>
        <v>12619.829209170999</v>
      </c>
      <c r="U459">
        <f>IF(P459=P458,1+U458,1)</f>
        <v>3</v>
      </c>
      <c r="V459">
        <f t="shared" si="7"/>
        <v>4206.6097363903327</v>
      </c>
      <c r="W459" t="str">
        <f>IF(V459="","",IF(ABS(V459-R459)&gt;W$1,ABS(V459-R459),""))</f>
        <v/>
      </c>
      <c r="X459" t="str">
        <f>Y459&amp;"-"&amp;Z459&amp;"-"&amp;AC459&amp;"-"&amp;AD459&amp;"-"&amp;AG459</f>
        <v>10.5-e-X-1-0.5</v>
      </c>
      <c r="Y459">
        <f>F459</f>
        <v>10.5</v>
      </c>
      <c r="Z459" s="2" t="str">
        <f>G459</f>
        <v>e</v>
      </c>
      <c r="AA459">
        <f>_xlfn.IFNA(VLOOKUP(X459,'duo-out'!A$2:Q$5000,5,FALSE),E459+10*(H459-1)+1+_xlfn.IFNA(VLOOKUP(D459,states!A$2:C$10,3,FALSE),1))</f>
        <v>2</v>
      </c>
      <c r="AB459">
        <f>IF(V459="","",V459)</f>
        <v>4206.6097363903327</v>
      </c>
      <c r="AC459" s="2" t="str">
        <f>_xlfn.IFNA(VLOOKUP(D459,states!A$2:C$10,2,FALSE),"XX")</f>
        <v>X</v>
      </c>
      <c r="AD459">
        <f>E459</f>
        <v>1</v>
      </c>
      <c r="AE459">
        <f>_xlfn.IFNA(VLOOKUP(D459,states!A$2:D$10,4,FALSE),0)</f>
        <v>1</v>
      </c>
      <c r="AF459">
        <v>0.5</v>
      </c>
      <c r="AG459">
        <f>IF(AE459=0,AF459,IF(AE459=1,IF(F459=0.5,0.5,IF(H459=1,0.5,1.5)),IF(F459=0.5,0.5,IF(H459=1,2.5,1.5))))</f>
        <v>0.5</v>
      </c>
      <c r="AH459" s="7">
        <f>IF(AC459="XX",0,1/C459^(1/5)*IF(E459=0,100,1)/(E459+1)^(1/4))</f>
        <v>1.8388084971065388</v>
      </c>
    </row>
    <row r="460" spans="1:34">
      <c r="A460">
        <v>2021</v>
      </c>
      <c r="B460" s="1">
        <v>2967.6990000000001</v>
      </c>
      <c r="C460" s="6">
        <v>5.0000000000000001E-3</v>
      </c>
      <c r="D460" t="s">
        <v>0</v>
      </c>
      <c r="E460">
        <v>1</v>
      </c>
      <c r="F460">
        <v>10.5</v>
      </c>
      <c r="G460" t="s">
        <v>1</v>
      </c>
      <c r="H460">
        <v>2</v>
      </c>
      <c r="I460" t="s">
        <v>0</v>
      </c>
      <c r="J460">
        <v>0</v>
      </c>
      <c r="K460">
        <v>9.5</v>
      </c>
      <c r="L460" t="s">
        <v>1</v>
      </c>
      <c r="M460">
        <v>2</v>
      </c>
      <c r="N460" t="s">
        <v>2077</v>
      </c>
      <c r="O460">
        <v>1</v>
      </c>
      <c r="P460" t="str">
        <f>D460&amp;"-"&amp;F460&amp;"-"&amp;G460&amp;"-"&amp;E460&amp;"-"&amp;H460</f>
        <v>X2Pi-10.5-e-1-2</v>
      </c>
      <c r="Q460" t="str">
        <f>I460&amp;"-"&amp;K460&amp;"-"&amp;L460&amp;"-"&amp;J460&amp;"-"&amp;M460</f>
        <v>X2Pi-9.5-e-0-2</v>
      </c>
      <c r="R460">
        <f>B460+S460</f>
        <v>4494.3747828679998</v>
      </c>
      <c r="S460">
        <f>_xlfn.IFNA(VLOOKUP(Q460,'MARVEL-X'!A$2:I$1400,7,FALSE),VLOOKUP(Q460,MARVEL!A$2:J$1522,10,FALSE))</f>
        <v>1526.6757828679999</v>
      </c>
      <c r="T460">
        <f>IF(P460=P459,R460+T459,R460)</f>
        <v>4494.3747828679998</v>
      </c>
      <c r="U460">
        <f>IF(P460=P459,1+U459,1)</f>
        <v>1</v>
      </c>
      <c r="V460" t="str">
        <f t="shared" si="7"/>
        <v/>
      </c>
      <c r="W460" t="str">
        <f>IF(V460="","",IF(ABS(V460-R460)&gt;W$1,ABS(V460-R460),""))</f>
        <v/>
      </c>
      <c r="X460" t="str">
        <f>Y460&amp;"-"&amp;Z460&amp;"-"&amp;AC460&amp;"-"&amp;AD460&amp;"-"&amp;AG460</f>
        <v>10.5-e-X-1-1.5</v>
      </c>
      <c r="Y460">
        <f>F460</f>
        <v>10.5</v>
      </c>
      <c r="Z460" s="2" t="str">
        <f>G460</f>
        <v>e</v>
      </c>
      <c r="AA460">
        <f>_xlfn.IFNA(VLOOKUP(X460,'duo-out'!A$2:Q$5000,5,FALSE),E460+10*(H460-1)+1+_xlfn.IFNA(VLOOKUP(D460,states!A$2:C$10,3,FALSE),1))</f>
        <v>12</v>
      </c>
      <c r="AB460" t="str">
        <f>IF(V460="","",V460)</f>
        <v/>
      </c>
      <c r="AC460" s="2" t="str">
        <f>_xlfn.IFNA(VLOOKUP(D460,states!A$2:C$10,2,FALSE),"XX")</f>
        <v>X</v>
      </c>
      <c r="AD460">
        <f>E460</f>
        <v>1</v>
      </c>
      <c r="AE460">
        <f>_xlfn.IFNA(VLOOKUP(D460,states!A$2:D$10,4,FALSE),0)</f>
        <v>1</v>
      </c>
      <c r="AF460">
        <v>0.5</v>
      </c>
      <c r="AG460">
        <f>IF(AE460=0,AF460,IF(AE460=1,IF(F460=0.5,0.5,IF(H460=1,0.5,1.5)),IF(F460=0.5,0.5,IF(H460=1,2.5,1.5))))</f>
        <v>1.5</v>
      </c>
      <c r="AH460" s="7">
        <f>IF(AC460="XX",0,1/C460^(1/5)*IF(E460=0,100,1)/(E460+1)^(1/4))</f>
        <v>2.4263223583284943</v>
      </c>
    </row>
    <row r="461" spans="1:34">
      <c r="A461">
        <v>2073</v>
      </c>
      <c r="B461" s="1">
        <v>2333.13</v>
      </c>
      <c r="C461" s="6">
        <v>5.0000000000000001E-3</v>
      </c>
      <c r="D461" t="s">
        <v>0</v>
      </c>
      <c r="E461">
        <v>1</v>
      </c>
      <c r="F461">
        <v>10.5</v>
      </c>
      <c r="G461" t="s">
        <v>1</v>
      </c>
      <c r="H461">
        <v>2</v>
      </c>
      <c r="I461" t="s">
        <v>0</v>
      </c>
      <c r="J461">
        <v>0</v>
      </c>
      <c r="K461">
        <v>11.5</v>
      </c>
      <c r="L461" t="s">
        <v>1</v>
      </c>
      <c r="M461">
        <v>2</v>
      </c>
      <c r="N461" t="s">
        <v>2129</v>
      </c>
      <c r="O461">
        <v>1</v>
      </c>
      <c r="P461" t="str">
        <f>D461&amp;"-"&amp;F461&amp;"-"&amp;G461&amp;"-"&amp;E461&amp;"-"&amp;H461</f>
        <v>X2Pi-10.5-e-1-2</v>
      </c>
      <c r="Q461" t="str">
        <f>I461&amp;"-"&amp;K461&amp;"-"&amp;L461&amp;"-"&amp;J461&amp;"-"&amp;M461</f>
        <v>X2Pi-11.5-e-0-2</v>
      </c>
      <c r="R461">
        <f>B461+S461</f>
        <v>4494.3752765179997</v>
      </c>
      <c r="S461">
        <f>_xlfn.IFNA(VLOOKUP(Q461,'MARVEL-X'!A$2:I$1400,7,FALSE),VLOOKUP(Q461,MARVEL!A$2:J$1522,10,FALSE))</f>
        <v>2161.2452765180001</v>
      </c>
      <c r="T461">
        <f>IF(P461=P460,R461+T460,R461)</f>
        <v>8988.7500593859986</v>
      </c>
      <c r="U461">
        <f>IF(P461=P460,1+U460,1)</f>
        <v>2</v>
      </c>
      <c r="V461">
        <f t="shared" si="7"/>
        <v>4494.3750296929993</v>
      </c>
      <c r="W461" t="str">
        <f>IF(V461="","",IF(ABS(V461-R461)&gt;W$1,ABS(V461-R461),""))</f>
        <v/>
      </c>
      <c r="X461" t="str">
        <f>Y461&amp;"-"&amp;Z461&amp;"-"&amp;AC461&amp;"-"&amp;AD461&amp;"-"&amp;AG461</f>
        <v>10.5-e-X-1-1.5</v>
      </c>
      <c r="Y461">
        <f>F461</f>
        <v>10.5</v>
      </c>
      <c r="Z461" s="2" t="str">
        <f>G461</f>
        <v>e</v>
      </c>
      <c r="AA461">
        <f>_xlfn.IFNA(VLOOKUP(X461,'duo-out'!A$2:Q$5000,5,FALSE),E461+10*(H461-1)+1+_xlfn.IFNA(VLOOKUP(D461,states!A$2:C$10,3,FALSE),1))</f>
        <v>12</v>
      </c>
      <c r="AB461">
        <f>IF(V461="","",V461)</f>
        <v>4494.3750296929993</v>
      </c>
      <c r="AC461" s="2" t="str">
        <f>_xlfn.IFNA(VLOOKUP(D461,states!A$2:C$10,2,FALSE),"XX")</f>
        <v>X</v>
      </c>
      <c r="AD461">
        <f>E461</f>
        <v>1</v>
      </c>
      <c r="AE461">
        <f>_xlfn.IFNA(VLOOKUP(D461,states!A$2:D$10,4,FALSE),0)</f>
        <v>1</v>
      </c>
      <c r="AF461">
        <v>0.5</v>
      </c>
      <c r="AG461">
        <f>IF(AE461=0,AF461,IF(AE461=1,IF(F461=0.5,0.5,IF(H461=1,0.5,1.5)),IF(F461=0.5,0.5,IF(H461=1,2.5,1.5))))</f>
        <v>1.5</v>
      </c>
      <c r="AH461" s="7">
        <f>IF(AC461="XX",0,1/C461^(1/5)*IF(E461=0,100,1)/(E461+1)^(1/4))</f>
        <v>2.4263223583284943</v>
      </c>
    </row>
    <row r="462" spans="1:34">
      <c r="A462">
        <v>1666</v>
      </c>
      <c r="B462" s="1">
        <v>2817.0445</v>
      </c>
      <c r="C462" s="6">
        <v>5.0000000000000001E-3</v>
      </c>
      <c r="D462" t="s">
        <v>0</v>
      </c>
      <c r="E462">
        <v>2</v>
      </c>
      <c r="F462">
        <v>10.5</v>
      </c>
      <c r="G462" t="s">
        <v>1</v>
      </c>
      <c r="H462">
        <v>1</v>
      </c>
      <c r="I462" t="s">
        <v>0</v>
      </c>
      <c r="J462">
        <v>1</v>
      </c>
      <c r="K462">
        <v>9.5</v>
      </c>
      <c r="L462" t="s">
        <v>1</v>
      </c>
      <c r="M462">
        <v>1</v>
      </c>
      <c r="N462" t="s">
        <v>1722</v>
      </c>
      <c r="O462">
        <v>1</v>
      </c>
      <c r="P462" t="str">
        <f>D462&amp;"-"&amp;F462&amp;"-"&amp;G462&amp;"-"&amp;E462&amp;"-"&amp;H462</f>
        <v>X2Pi-10.5-e-2-1</v>
      </c>
      <c r="Q462" t="str">
        <f>I462&amp;"-"&amp;K462&amp;"-"&amp;L462&amp;"-"&amp;J462&amp;"-"&amp;M462</f>
        <v>X2Pi-9.5-e-1-1</v>
      </c>
      <c r="R462">
        <f>B462+S462</f>
        <v>6755.8338917969995</v>
      </c>
      <c r="S462">
        <f>_xlfn.IFNA(VLOOKUP(Q462,'MARVEL-X'!A$2:I$1400,7,FALSE),VLOOKUP(Q462,MARVEL!A$2:J$1522,10,FALSE))</f>
        <v>3938.789391797</v>
      </c>
      <c r="T462">
        <f>IF(P462=P461,R462+T461,R462)</f>
        <v>6755.8338917969995</v>
      </c>
      <c r="U462">
        <f>IF(P462=P461,1+U461,1)</f>
        <v>1</v>
      </c>
      <c r="V462" t="str">
        <f t="shared" si="7"/>
        <v/>
      </c>
      <c r="W462" t="str">
        <f>IF(V462="","",IF(ABS(V462-R462)&gt;W$1,ABS(V462-R462),""))</f>
        <v/>
      </c>
      <c r="X462" t="str">
        <f>Y462&amp;"-"&amp;Z462&amp;"-"&amp;AC462&amp;"-"&amp;AD462&amp;"-"&amp;AG462</f>
        <v>10.5-e-X-2-0.5</v>
      </c>
      <c r="Y462">
        <f>F462</f>
        <v>10.5</v>
      </c>
      <c r="Z462" s="2" t="str">
        <f>G462</f>
        <v>e</v>
      </c>
      <c r="AA462">
        <f>_xlfn.IFNA(VLOOKUP(X462,'duo-out'!A$2:Q$5000,5,FALSE),E462+10*(H462-1)+1+_xlfn.IFNA(VLOOKUP(D462,states!A$2:C$10,3,FALSE),1))</f>
        <v>3</v>
      </c>
      <c r="AB462" t="str">
        <f>IF(V462="","",V462)</f>
        <v/>
      </c>
      <c r="AC462" s="2" t="str">
        <f>_xlfn.IFNA(VLOOKUP(D462,states!A$2:C$10,2,FALSE),"XX")</f>
        <v>X</v>
      </c>
      <c r="AD462">
        <f>E462</f>
        <v>2</v>
      </c>
      <c r="AE462">
        <f>_xlfn.IFNA(VLOOKUP(D462,states!A$2:D$10,4,FALSE),0)</f>
        <v>1</v>
      </c>
      <c r="AF462">
        <v>0.5</v>
      </c>
      <c r="AG462">
        <f>IF(AE462=0,AF462,IF(AE462=1,IF(F462=0.5,0.5,IF(H462=1,0.5,1.5)),IF(F462=0.5,0.5,IF(H462=1,2.5,1.5))))</f>
        <v>0.5</v>
      </c>
      <c r="AH462" s="7">
        <f>IF(AC462="XX",0,1/C462^(1/5)*IF(E462=0,100,1)/(E462+1)^(1/4))</f>
        <v>2.1924297443889911</v>
      </c>
    </row>
    <row r="463" spans="1:34">
      <c r="A463">
        <v>2443</v>
      </c>
      <c r="B463" s="1">
        <v>2255.9250000000002</v>
      </c>
      <c r="C463" s="6">
        <v>0.02</v>
      </c>
      <c r="D463" t="s">
        <v>0</v>
      </c>
      <c r="E463">
        <v>2</v>
      </c>
      <c r="F463">
        <v>10.5</v>
      </c>
      <c r="G463" t="s">
        <v>1</v>
      </c>
      <c r="H463">
        <v>1</v>
      </c>
      <c r="I463" t="s">
        <v>0</v>
      </c>
      <c r="J463">
        <v>1</v>
      </c>
      <c r="K463">
        <v>11.5</v>
      </c>
      <c r="L463" t="s">
        <v>1</v>
      </c>
      <c r="M463">
        <v>1</v>
      </c>
      <c r="N463" t="s">
        <v>2499</v>
      </c>
      <c r="O463">
        <v>1</v>
      </c>
      <c r="P463" t="str">
        <f>D463&amp;"-"&amp;F463&amp;"-"&amp;G463&amp;"-"&amp;E463&amp;"-"&amp;H463</f>
        <v>X2Pi-10.5-e-2-1</v>
      </c>
      <c r="Q463" t="str">
        <f>I463&amp;"-"&amp;K463&amp;"-"&amp;L463&amp;"-"&amp;J463&amp;"-"&amp;M463</f>
        <v>X2Pi-11.5-e-1-1</v>
      </c>
      <c r="R463">
        <f>B463+S463</f>
        <v>6755.8307602180003</v>
      </c>
      <c r="S463">
        <f>_xlfn.IFNA(VLOOKUP(Q463,'MARVEL-X'!A$2:I$1400,7,FALSE),VLOOKUP(Q463,MARVEL!A$2:J$1522,10,FALSE))</f>
        <v>4499.9057602180001</v>
      </c>
      <c r="T463">
        <f>IF(P463=P462,R463+T462,R463)</f>
        <v>13511.664652014999</v>
      </c>
      <c r="U463">
        <f>IF(P463=P462,1+U462,1)</f>
        <v>2</v>
      </c>
      <c r="V463">
        <f t="shared" si="7"/>
        <v>6755.8323260074994</v>
      </c>
      <c r="W463" t="str">
        <f>IF(V463="","",IF(ABS(V463-R463)&gt;W$1,ABS(V463-R463),""))</f>
        <v/>
      </c>
      <c r="X463" t="str">
        <f>Y463&amp;"-"&amp;Z463&amp;"-"&amp;AC463&amp;"-"&amp;AD463&amp;"-"&amp;AG463</f>
        <v>10.5-e-X-2-0.5</v>
      </c>
      <c r="Y463">
        <f>F463</f>
        <v>10.5</v>
      </c>
      <c r="Z463" s="2" t="str">
        <f>G463</f>
        <v>e</v>
      </c>
      <c r="AA463">
        <f>_xlfn.IFNA(VLOOKUP(X463,'duo-out'!A$2:Q$5000,5,FALSE),E463+10*(H463-1)+1+_xlfn.IFNA(VLOOKUP(D463,states!A$2:C$10,3,FALSE),1))</f>
        <v>3</v>
      </c>
      <c r="AB463">
        <f>IF(V463="","",V463)</f>
        <v>6755.8323260074994</v>
      </c>
      <c r="AC463" s="2" t="str">
        <f>_xlfn.IFNA(VLOOKUP(D463,states!A$2:C$10,2,FALSE),"XX")</f>
        <v>X</v>
      </c>
      <c r="AD463">
        <f>E463</f>
        <v>2</v>
      </c>
      <c r="AE463">
        <f>_xlfn.IFNA(VLOOKUP(D463,states!A$2:D$10,4,FALSE),0)</f>
        <v>1</v>
      </c>
      <c r="AF463">
        <v>0.5</v>
      </c>
      <c r="AG463">
        <f>IF(AE463=0,AF463,IF(AE463=1,IF(F463=0.5,0.5,IF(H463=1,0.5,1.5)),IF(F463=0.5,0.5,IF(H463=1,2.5,1.5))))</f>
        <v>0.5</v>
      </c>
      <c r="AH463" s="7">
        <f>IF(AC463="XX",0,1/C463^(1/5)*IF(E463=0,100,1)/(E463+1)^(1/4))</f>
        <v>1.6615510422402757</v>
      </c>
    </row>
    <row r="464" spans="1:34">
      <c r="A464">
        <v>2129</v>
      </c>
      <c r="B464" s="1">
        <v>2830.683</v>
      </c>
      <c r="C464" s="6">
        <v>8.2240000000000004E-3</v>
      </c>
      <c r="D464" t="s">
        <v>0</v>
      </c>
      <c r="E464">
        <v>2</v>
      </c>
      <c r="F464">
        <v>10.5</v>
      </c>
      <c r="G464" t="s">
        <v>1</v>
      </c>
      <c r="H464">
        <v>2</v>
      </c>
      <c r="I464" t="s">
        <v>0</v>
      </c>
      <c r="J464">
        <v>1</v>
      </c>
      <c r="K464">
        <v>9.5</v>
      </c>
      <c r="L464" t="s">
        <v>1</v>
      </c>
      <c r="M464">
        <v>2</v>
      </c>
      <c r="N464" t="s">
        <v>2185</v>
      </c>
      <c r="O464">
        <v>1</v>
      </c>
      <c r="P464" t="str">
        <f>D464&amp;"-"&amp;F464&amp;"-"&amp;G464&amp;"-"&amp;E464&amp;"-"&amp;H464</f>
        <v>X2Pi-10.5-e-2-2</v>
      </c>
      <c r="Q464" t="str">
        <f>I464&amp;"-"&amp;K464&amp;"-"&amp;L464&amp;"-"&amp;J464&amp;"-"&amp;M464</f>
        <v>X2Pi-9.5-e-1-2</v>
      </c>
      <c r="R464">
        <f>B464+S464</f>
        <v>7032.3590783629998</v>
      </c>
      <c r="S464">
        <f>_xlfn.IFNA(VLOOKUP(Q464,'MARVEL-X'!A$2:I$1400,7,FALSE),VLOOKUP(Q464,MARVEL!A$2:J$1522,10,FALSE))</f>
        <v>4201.6760783629998</v>
      </c>
      <c r="T464">
        <f>IF(P464=P463,R464+T463,R464)</f>
        <v>7032.3590783629998</v>
      </c>
      <c r="U464">
        <f>IF(P464=P463,1+U463,1)</f>
        <v>1</v>
      </c>
      <c r="V464" t="str">
        <f t="shared" si="7"/>
        <v/>
      </c>
      <c r="W464" t="str">
        <f>IF(V464="","",IF(ABS(V464-R464)&gt;W$1,ABS(V464-R464),""))</f>
        <v/>
      </c>
      <c r="X464" t="str">
        <f>Y464&amp;"-"&amp;Z464&amp;"-"&amp;AC464&amp;"-"&amp;AD464&amp;"-"&amp;AG464</f>
        <v>10.5-e-X-2-1.5</v>
      </c>
      <c r="Y464">
        <f>F464</f>
        <v>10.5</v>
      </c>
      <c r="Z464" s="2" t="str">
        <f>G464</f>
        <v>e</v>
      </c>
      <c r="AA464">
        <f>_xlfn.IFNA(VLOOKUP(X464,'duo-out'!A$2:Q$5000,5,FALSE),E464+10*(H464-1)+1+_xlfn.IFNA(VLOOKUP(D464,states!A$2:C$10,3,FALSE),1))</f>
        <v>13</v>
      </c>
      <c r="AB464" t="str">
        <f>IF(V464="","",V464)</f>
        <v/>
      </c>
      <c r="AC464" s="2" t="str">
        <f>_xlfn.IFNA(VLOOKUP(D464,states!A$2:C$10,2,FALSE),"XX")</f>
        <v>X</v>
      </c>
      <c r="AD464">
        <f>E464</f>
        <v>2</v>
      </c>
      <c r="AE464">
        <f>_xlfn.IFNA(VLOOKUP(D464,states!A$2:D$10,4,FALSE),0)</f>
        <v>1</v>
      </c>
      <c r="AF464">
        <v>0.5</v>
      </c>
      <c r="AG464">
        <f>IF(AE464=0,AF464,IF(AE464=1,IF(F464=0.5,0.5,IF(H464=1,0.5,1.5)),IF(F464=0.5,0.5,IF(H464=1,2.5,1.5))))</f>
        <v>1.5</v>
      </c>
      <c r="AH464" s="7">
        <f>IF(AC464="XX",0,1/C464^(1/5)*IF(E464=0,100,1)/(E464+1)^(1/4))</f>
        <v>1.9847374569431169</v>
      </c>
    </row>
    <row r="465" spans="1:34">
      <c r="A465">
        <v>2449</v>
      </c>
      <c r="B465" s="1">
        <v>2220.21</v>
      </c>
      <c r="C465" s="6">
        <v>0.02</v>
      </c>
      <c r="D465" t="s">
        <v>0</v>
      </c>
      <c r="E465">
        <v>2</v>
      </c>
      <c r="F465">
        <v>10.5</v>
      </c>
      <c r="G465" t="s">
        <v>1</v>
      </c>
      <c r="H465">
        <v>2</v>
      </c>
      <c r="I465" t="s">
        <v>0</v>
      </c>
      <c r="J465">
        <v>1</v>
      </c>
      <c r="K465">
        <v>11.5</v>
      </c>
      <c r="L465" t="s">
        <v>1</v>
      </c>
      <c r="M465">
        <v>2</v>
      </c>
      <c r="N465" t="s">
        <v>2505</v>
      </c>
      <c r="O465">
        <v>1</v>
      </c>
      <c r="P465" t="str">
        <f>D465&amp;"-"&amp;F465&amp;"-"&amp;G465&amp;"-"&amp;E465&amp;"-"&amp;H465</f>
        <v>X2Pi-10.5-e-2-2</v>
      </c>
      <c r="Q465" t="str">
        <f>I465&amp;"-"&amp;K465&amp;"-"&amp;L465&amp;"-"&amp;J465&amp;"-"&amp;M465</f>
        <v>X2Pi-11.5-e-1-2</v>
      </c>
      <c r="R465">
        <f>B465+S465</f>
        <v>7032.3437206580002</v>
      </c>
      <c r="S465">
        <f>_xlfn.IFNA(VLOOKUP(Q465,'MARVEL-X'!A$2:I$1400,7,FALSE),VLOOKUP(Q465,MARVEL!A$2:J$1522,10,FALSE))</f>
        <v>4812.1337206580001</v>
      </c>
      <c r="T465">
        <f>IF(P465=P464,R465+T464,R465)</f>
        <v>14064.702799021001</v>
      </c>
      <c r="U465">
        <f>IF(P465=P464,1+U464,1)</f>
        <v>2</v>
      </c>
      <c r="V465">
        <f t="shared" si="7"/>
        <v>7032.3513995105004</v>
      </c>
      <c r="W465" t="str">
        <f>IF(V465="","",IF(ABS(V465-R465)&gt;W$1,ABS(V465-R465),""))</f>
        <v/>
      </c>
      <c r="X465" t="str">
        <f>Y465&amp;"-"&amp;Z465&amp;"-"&amp;AC465&amp;"-"&amp;AD465&amp;"-"&amp;AG465</f>
        <v>10.5-e-X-2-1.5</v>
      </c>
      <c r="Y465">
        <f>F465</f>
        <v>10.5</v>
      </c>
      <c r="Z465" s="2" t="str">
        <f>G465</f>
        <v>e</v>
      </c>
      <c r="AA465">
        <f>_xlfn.IFNA(VLOOKUP(X465,'duo-out'!A$2:Q$5000,5,FALSE),E465+10*(H465-1)+1+_xlfn.IFNA(VLOOKUP(D465,states!A$2:C$10,3,FALSE),1))</f>
        <v>13</v>
      </c>
      <c r="AB465">
        <f>IF(V465="","",V465)</f>
        <v>7032.3513995105004</v>
      </c>
      <c r="AC465" s="2" t="str">
        <f>_xlfn.IFNA(VLOOKUP(D465,states!A$2:C$10,2,FALSE),"XX")</f>
        <v>X</v>
      </c>
      <c r="AD465">
        <f>E465</f>
        <v>2</v>
      </c>
      <c r="AE465">
        <f>_xlfn.IFNA(VLOOKUP(D465,states!A$2:D$10,4,FALSE),0)</f>
        <v>1</v>
      </c>
      <c r="AF465">
        <v>0.5</v>
      </c>
      <c r="AG465">
        <f>IF(AE465=0,AF465,IF(AE465=1,IF(F465=0.5,0.5,IF(H465=1,0.5,1.5)),IF(F465=0.5,0.5,IF(H465=1,2.5,1.5))))</f>
        <v>1.5</v>
      </c>
      <c r="AH465" s="7">
        <f>IF(AC465="XX",0,1/C465^(1/5)*IF(E465=0,100,1)/(E465+1)^(1/4))</f>
        <v>1.6615510422402757</v>
      </c>
    </row>
    <row r="466" spans="1:34">
      <c r="A466">
        <v>2182</v>
      </c>
      <c r="B466" s="1">
        <v>2682.355</v>
      </c>
      <c r="C466" s="6">
        <v>5.0000000000000001E-3</v>
      </c>
      <c r="D466" t="s">
        <v>0</v>
      </c>
      <c r="E466">
        <v>3</v>
      </c>
      <c r="F466">
        <v>10.5</v>
      </c>
      <c r="G466" t="s">
        <v>1</v>
      </c>
      <c r="H466">
        <v>1</v>
      </c>
      <c r="I466" t="s">
        <v>0</v>
      </c>
      <c r="J466">
        <v>2</v>
      </c>
      <c r="K466">
        <v>9.5</v>
      </c>
      <c r="L466" t="s">
        <v>1</v>
      </c>
      <c r="M466">
        <v>1</v>
      </c>
      <c r="N466" t="s">
        <v>2238</v>
      </c>
      <c r="O466">
        <v>1</v>
      </c>
      <c r="P466" t="str">
        <f>D466&amp;"-"&amp;F466&amp;"-"&amp;G466&amp;"-"&amp;E466&amp;"-"&amp;H466</f>
        <v>X2Pi-10.5-e-3-1</v>
      </c>
      <c r="Q466" t="str">
        <f>I466&amp;"-"&amp;K466&amp;"-"&amp;L466&amp;"-"&amp;J466&amp;"-"&amp;M466</f>
        <v>X2Pi-9.5-e-2-1</v>
      </c>
      <c r="R466">
        <f>B466+S466</f>
        <v>9180.8247555540001</v>
      </c>
      <c r="S466">
        <f>_xlfn.IFNA(VLOOKUP(Q466,'MARVEL-X'!A$2:I$1400,7,FALSE),VLOOKUP(Q466,MARVEL!A$2:J$1522,10,FALSE))</f>
        <v>6498.4697555539997</v>
      </c>
      <c r="T466">
        <f>IF(P466=P465,R466+T465,R466)</f>
        <v>9180.8247555540001</v>
      </c>
      <c r="U466">
        <f>IF(P466=P465,1+U465,1)</f>
        <v>1</v>
      </c>
      <c r="V466">
        <f t="shared" si="7"/>
        <v>9180.8247555540001</v>
      </c>
      <c r="W466" t="str">
        <f>IF(V466="","",IF(ABS(V466-R466)&gt;W$1,ABS(V466-R466),""))</f>
        <v/>
      </c>
      <c r="X466" t="str">
        <f>Y466&amp;"-"&amp;Z466&amp;"-"&amp;AC466&amp;"-"&amp;AD466&amp;"-"&amp;AG466</f>
        <v>10.5-e-X-3-0.5</v>
      </c>
      <c r="Y466">
        <f>F466</f>
        <v>10.5</v>
      </c>
      <c r="Z466" s="2" t="str">
        <f>G466</f>
        <v>e</v>
      </c>
      <c r="AA466">
        <f>_xlfn.IFNA(VLOOKUP(X466,'duo-out'!A$2:Q$5000,5,FALSE),E466+10*(H466-1)+1+_xlfn.IFNA(VLOOKUP(D466,states!A$2:C$10,3,FALSE),1))</f>
        <v>4</v>
      </c>
      <c r="AB466">
        <f>IF(V466="","",V466)</f>
        <v>9180.8247555540001</v>
      </c>
      <c r="AC466" s="2" t="str">
        <f>_xlfn.IFNA(VLOOKUP(D466,states!A$2:C$10,2,FALSE),"XX")</f>
        <v>X</v>
      </c>
      <c r="AD466">
        <f>E466</f>
        <v>3</v>
      </c>
      <c r="AE466">
        <f>_xlfn.IFNA(VLOOKUP(D466,states!A$2:D$10,4,FALSE),0)</f>
        <v>1</v>
      </c>
      <c r="AF466">
        <v>0.5</v>
      </c>
      <c r="AG466">
        <f>IF(AE466=0,AF466,IF(AE466=1,IF(F466=0.5,0.5,IF(H466=1,0.5,1.5)),IF(F466=0.5,0.5,IF(H466=1,2.5,1.5))))</f>
        <v>0.5</v>
      </c>
      <c r="AH466" s="7">
        <f>IF(AC466="XX",0,1/C466^(1/5)*IF(E466=0,100,1)/(E466+1)^(1/4))</f>
        <v>2.0402857733683697</v>
      </c>
    </row>
    <row r="467" spans="1:34">
      <c r="A467">
        <v>2230</v>
      </c>
      <c r="B467" s="1">
        <v>2695.0590000000002</v>
      </c>
      <c r="C467" s="6">
        <v>5.0000000000000001E-3</v>
      </c>
      <c r="D467" t="s">
        <v>0</v>
      </c>
      <c r="E467">
        <v>3</v>
      </c>
      <c r="F467">
        <v>10.5</v>
      </c>
      <c r="G467" t="s">
        <v>1</v>
      </c>
      <c r="H467">
        <v>2</v>
      </c>
      <c r="I467" t="s">
        <v>0</v>
      </c>
      <c r="J467">
        <v>2</v>
      </c>
      <c r="K467">
        <v>9.5</v>
      </c>
      <c r="L467" t="s">
        <v>1</v>
      </c>
      <c r="M467">
        <v>2</v>
      </c>
      <c r="N467" t="s">
        <v>2286</v>
      </c>
      <c r="O467">
        <v>1</v>
      </c>
      <c r="P467" t="str">
        <f>D467&amp;"-"&amp;F467&amp;"-"&amp;G467&amp;"-"&amp;E467&amp;"-"&amp;H467</f>
        <v>X2Pi-10.5-e-3-2</v>
      </c>
      <c r="Q467" t="str">
        <f>I467&amp;"-"&amp;K467&amp;"-"&amp;L467&amp;"-"&amp;J467&amp;"-"&amp;M467</f>
        <v>X2Pi-9.5-e-2-2</v>
      </c>
      <c r="R467">
        <f>B467+S467</f>
        <v>9446.163174927</v>
      </c>
      <c r="S467">
        <f>_xlfn.IFNA(VLOOKUP(Q467,'MARVEL-X'!A$2:I$1400,7,FALSE),VLOOKUP(Q467,MARVEL!A$2:J$1522,10,FALSE))</f>
        <v>6751.1041749269998</v>
      </c>
      <c r="T467">
        <f>IF(P467=P466,R467+T466,R467)</f>
        <v>9446.163174927</v>
      </c>
      <c r="U467">
        <f>IF(P467=P466,1+U466,1)</f>
        <v>1</v>
      </c>
      <c r="V467">
        <f t="shared" si="7"/>
        <v>9446.163174927</v>
      </c>
      <c r="W467" t="str">
        <f>IF(V467="","",IF(ABS(V467-R467)&gt;W$1,ABS(V467-R467),""))</f>
        <v/>
      </c>
      <c r="X467" t="str">
        <f>Y467&amp;"-"&amp;Z467&amp;"-"&amp;AC467&amp;"-"&amp;AD467&amp;"-"&amp;AG467</f>
        <v>10.5-e-X-3-1.5</v>
      </c>
      <c r="Y467">
        <f>F467</f>
        <v>10.5</v>
      </c>
      <c r="Z467" s="2" t="str">
        <f>G467</f>
        <v>e</v>
      </c>
      <c r="AA467">
        <f>_xlfn.IFNA(VLOOKUP(X467,'duo-out'!A$2:Q$5000,5,FALSE),E467+10*(H467-1)+1+_xlfn.IFNA(VLOOKUP(D467,states!A$2:C$10,3,FALSE),1))</f>
        <v>14</v>
      </c>
      <c r="AB467">
        <f>IF(V467="","",V467)</f>
        <v>9446.163174927</v>
      </c>
      <c r="AC467" s="2" t="str">
        <f>_xlfn.IFNA(VLOOKUP(D467,states!A$2:C$10,2,FALSE),"XX")</f>
        <v>X</v>
      </c>
      <c r="AD467">
        <f>E467</f>
        <v>3</v>
      </c>
      <c r="AE467">
        <f>_xlfn.IFNA(VLOOKUP(D467,states!A$2:D$10,4,FALSE),0)</f>
        <v>1</v>
      </c>
      <c r="AF467">
        <v>0.5</v>
      </c>
      <c r="AG467">
        <f>IF(AE467=0,AF467,IF(AE467=1,IF(F467=0.5,0.5,IF(H467=1,0.5,1.5)),IF(F467=0.5,0.5,IF(H467=1,2.5,1.5))))</f>
        <v>1.5</v>
      </c>
      <c r="AH467" s="7">
        <f>IF(AC467="XX",0,1/C467^(1/5)*IF(E467=0,100,1)/(E467+1)^(1/4))</f>
        <v>2.0402857733683697</v>
      </c>
    </row>
    <row r="468" spans="1:34">
      <c r="A468">
        <v>2278</v>
      </c>
      <c r="B468" s="1">
        <v>2548.6109999999999</v>
      </c>
      <c r="C468" s="6">
        <v>5.0000000000000001E-3</v>
      </c>
      <c r="D468" t="s">
        <v>0</v>
      </c>
      <c r="E468">
        <v>4</v>
      </c>
      <c r="F468">
        <v>10.5</v>
      </c>
      <c r="G468" t="s">
        <v>1</v>
      </c>
      <c r="H468">
        <v>1</v>
      </c>
      <c r="I468" t="s">
        <v>0</v>
      </c>
      <c r="J468">
        <v>3</v>
      </c>
      <c r="K468">
        <v>9.5</v>
      </c>
      <c r="L468" t="s">
        <v>1</v>
      </c>
      <c r="M468">
        <v>1</v>
      </c>
      <c r="N468" t="s">
        <v>2334</v>
      </c>
      <c r="O468">
        <v>1</v>
      </c>
      <c r="P468" t="str">
        <f>D468&amp;"-"&amp;F468&amp;"-"&amp;G468&amp;"-"&amp;E468&amp;"-"&amp;H468</f>
        <v>X2Pi-10.5-e-4-1</v>
      </c>
      <c r="Q468" t="str">
        <f>I468&amp;"-"&amp;K468&amp;"-"&amp;L468&amp;"-"&amp;J468&amp;"-"&amp;M468</f>
        <v>X2Pi-9.5-e-3-1</v>
      </c>
      <c r="R468">
        <f>B468+S468</f>
        <v>11482.446097481999</v>
      </c>
      <c r="S468">
        <f>_xlfn.IFNA(VLOOKUP(Q468,'MARVEL-X'!A$2:I$1400,7,FALSE),VLOOKUP(Q468,MARVEL!A$2:J$1522,10,FALSE))</f>
        <v>8933.8350974820005</v>
      </c>
      <c r="T468">
        <f>IF(P468=P467,R468+T467,R468)</f>
        <v>11482.446097481999</v>
      </c>
      <c r="U468">
        <f>IF(P468=P467,1+U467,1)</f>
        <v>1</v>
      </c>
      <c r="V468">
        <f t="shared" si="7"/>
        <v>11482.446097481999</v>
      </c>
      <c r="W468" t="str">
        <f>IF(V468="","",IF(ABS(V468-R468)&gt;W$1,ABS(V468-R468),""))</f>
        <v/>
      </c>
      <c r="X468" t="str">
        <f>Y468&amp;"-"&amp;Z468&amp;"-"&amp;AC468&amp;"-"&amp;AD468&amp;"-"&amp;AG468</f>
        <v>10.5-e-X-4-0.5</v>
      </c>
      <c r="Y468">
        <f>F468</f>
        <v>10.5</v>
      </c>
      <c r="Z468" s="2" t="str">
        <f>G468</f>
        <v>e</v>
      </c>
      <c r="AA468">
        <f>_xlfn.IFNA(VLOOKUP(X468,'duo-out'!A$2:Q$5000,5,FALSE),E468+10*(H468-1)+1+_xlfn.IFNA(VLOOKUP(D468,states!A$2:C$10,3,FALSE),1))</f>
        <v>5</v>
      </c>
      <c r="AB468">
        <f>IF(V468="","",V468)</f>
        <v>11482.446097481999</v>
      </c>
      <c r="AC468" s="2" t="str">
        <f>_xlfn.IFNA(VLOOKUP(D468,states!A$2:C$10,2,FALSE),"XX")</f>
        <v>X</v>
      </c>
      <c r="AD468">
        <f>E468</f>
        <v>4</v>
      </c>
      <c r="AE468">
        <f>_xlfn.IFNA(VLOOKUP(D468,states!A$2:D$10,4,FALSE),0)</f>
        <v>1</v>
      </c>
      <c r="AF468">
        <v>0.5</v>
      </c>
      <c r="AG468">
        <f>IF(AE468=0,AF468,IF(AE468=1,IF(F468=0.5,0.5,IF(H468=1,0.5,1.5)),IF(F468=0.5,0.5,IF(H468=1,2.5,1.5))))</f>
        <v>0.5</v>
      </c>
      <c r="AH468" s="7">
        <f>IF(AC468="XX",0,1/C468^(1/5)*IF(E468=0,100,1)/(E468+1)^(1/4))</f>
        <v>1.9295831501316907</v>
      </c>
    </row>
    <row r="469" spans="1:34">
      <c r="A469">
        <v>2312</v>
      </c>
      <c r="B469" s="1">
        <v>2560.355</v>
      </c>
      <c r="C469" s="6">
        <v>5.0000000000000001E-3</v>
      </c>
      <c r="D469" t="s">
        <v>0</v>
      </c>
      <c r="E469">
        <v>4</v>
      </c>
      <c r="F469">
        <v>10.5</v>
      </c>
      <c r="G469" t="s">
        <v>1</v>
      </c>
      <c r="H469">
        <v>2</v>
      </c>
      <c r="I469" t="s">
        <v>0</v>
      </c>
      <c r="J469">
        <v>3</v>
      </c>
      <c r="K469">
        <v>9.5</v>
      </c>
      <c r="L469" t="s">
        <v>1</v>
      </c>
      <c r="M469">
        <v>2</v>
      </c>
      <c r="N469" t="s">
        <v>2368</v>
      </c>
      <c r="O469">
        <v>1</v>
      </c>
      <c r="P469" t="str">
        <f>D469&amp;"-"&amp;F469&amp;"-"&amp;G469&amp;"-"&amp;E469&amp;"-"&amp;H469</f>
        <v>X2Pi-10.5-e-4-2</v>
      </c>
      <c r="Q469" t="str">
        <f>I469&amp;"-"&amp;K469&amp;"-"&amp;L469&amp;"-"&amp;J469&amp;"-"&amp;M469</f>
        <v>X2Pi-9.5-e-3-2</v>
      </c>
      <c r="R469">
        <f>B469+S469</f>
        <v>11736.646586839999</v>
      </c>
      <c r="S469">
        <f>_xlfn.IFNA(VLOOKUP(Q469,'MARVEL-X'!A$2:I$1400,7,FALSE),VLOOKUP(Q469,MARVEL!A$2:J$1522,10,FALSE))</f>
        <v>9176.2915868399996</v>
      </c>
      <c r="T469">
        <f>IF(P469=P468,R469+T468,R469)</f>
        <v>11736.646586839999</v>
      </c>
      <c r="U469">
        <f>IF(P469=P468,1+U468,1)</f>
        <v>1</v>
      </c>
      <c r="V469">
        <f t="shared" si="7"/>
        <v>11736.646586839999</v>
      </c>
      <c r="W469" t="str">
        <f>IF(V469="","",IF(ABS(V469-R469)&gt;W$1,ABS(V469-R469),""))</f>
        <v/>
      </c>
      <c r="X469" t="str">
        <f>Y469&amp;"-"&amp;Z469&amp;"-"&amp;AC469&amp;"-"&amp;AD469&amp;"-"&amp;AG469</f>
        <v>10.5-e-X-4-1.5</v>
      </c>
      <c r="Y469">
        <f>F469</f>
        <v>10.5</v>
      </c>
      <c r="Z469" s="2" t="str">
        <f>G469</f>
        <v>e</v>
      </c>
      <c r="AA469">
        <f>_xlfn.IFNA(VLOOKUP(X469,'duo-out'!A$2:Q$5000,5,FALSE),E469+10*(H469-1)+1+_xlfn.IFNA(VLOOKUP(D469,states!A$2:C$10,3,FALSE),1))</f>
        <v>15</v>
      </c>
      <c r="AB469">
        <f>IF(V469="","",V469)</f>
        <v>11736.646586839999</v>
      </c>
      <c r="AC469" s="2" t="str">
        <f>_xlfn.IFNA(VLOOKUP(D469,states!A$2:C$10,2,FALSE),"XX")</f>
        <v>X</v>
      </c>
      <c r="AD469">
        <f>E469</f>
        <v>4</v>
      </c>
      <c r="AE469">
        <f>_xlfn.IFNA(VLOOKUP(D469,states!A$2:D$10,4,FALSE),0)</f>
        <v>1</v>
      </c>
      <c r="AF469">
        <v>0.5</v>
      </c>
      <c r="AG469">
        <f>IF(AE469=0,AF469,IF(AE469=1,IF(F469=0.5,0.5,IF(H469=1,0.5,1.5)),IF(F469=0.5,0.5,IF(H469=1,2.5,1.5))))</f>
        <v>1.5</v>
      </c>
      <c r="AH469" s="7">
        <f>IF(AC469="XX",0,1/C469^(1/5)*IF(E469=0,100,1)/(E469+1)^(1/4))</f>
        <v>1.9295831501316907</v>
      </c>
    </row>
    <row r="470" spans="1:34">
      <c r="A470">
        <v>2360</v>
      </c>
      <c r="B470" s="1">
        <v>2415.2689999999998</v>
      </c>
      <c r="C470" s="6">
        <v>0.02</v>
      </c>
      <c r="D470" t="s">
        <v>0</v>
      </c>
      <c r="E470">
        <v>5</v>
      </c>
      <c r="F470">
        <v>10.5</v>
      </c>
      <c r="G470" t="s">
        <v>1</v>
      </c>
      <c r="H470">
        <v>1</v>
      </c>
      <c r="I470" t="s">
        <v>0</v>
      </c>
      <c r="J470">
        <v>4</v>
      </c>
      <c r="K470">
        <v>9.5</v>
      </c>
      <c r="L470" t="s">
        <v>1</v>
      </c>
      <c r="M470">
        <v>1</v>
      </c>
      <c r="N470" t="s">
        <v>2416</v>
      </c>
      <c r="O470">
        <v>1</v>
      </c>
      <c r="P470" t="str">
        <f>D470&amp;"-"&amp;F470&amp;"-"&amp;G470&amp;"-"&amp;E470&amp;"-"&amp;H470</f>
        <v>X2Pi-10.5-e-5-1</v>
      </c>
      <c r="Q470" t="str">
        <f>I470&amp;"-"&amp;K470&amp;"-"&amp;L470&amp;"-"&amp;J470&amp;"-"&amp;M470</f>
        <v>X2Pi-9.5-e-4-1</v>
      </c>
      <c r="R470">
        <f>B470+S470</f>
        <v>13661.093647374</v>
      </c>
      <c r="S470">
        <f>_xlfn.IFNA(VLOOKUP(Q470,'MARVEL-X'!A$2:I$1400,7,FALSE),VLOOKUP(Q470,MARVEL!A$2:J$1522,10,FALSE))</f>
        <v>11245.824647374</v>
      </c>
      <c r="T470">
        <f>IF(P470=P469,R470+T469,R470)</f>
        <v>13661.093647374</v>
      </c>
      <c r="U470">
        <f>IF(P470=P469,1+U469,1)</f>
        <v>1</v>
      </c>
      <c r="V470">
        <f t="shared" si="7"/>
        <v>13661.093647374</v>
      </c>
      <c r="W470" t="str">
        <f>IF(V470="","",IF(ABS(V470-R470)&gt;W$1,ABS(V470-R470),""))</f>
        <v/>
      </c>
      <c r="X470" t="str">
        <f>Y470&amp;"-"&amp;Z470&amp;"-"&amp;AC470&amp;"-"&amp;AD470&amp;"-"&amp;AG470</f>
        <v>10.5-e-X-5-0.5</v>
      </c>
      <c r="Y470">
        <f>F470</f>
        <v>10.5</v>
      </c>
      <c r="Z470" s="2" t="str">
        <f>G470</f>
        <v>e</v>
      </c>
      <c r="AA470">
        <f>_xlfn.IFNA(VLOOKUP(X470,'duo-out'!A$2:Q$5000,5,FALSE),E470+10*(H470-1)+1+_xlfn.IFNA(VLOOKUP(D470,states!A$2:C$10,3,FALSE),1))</f>
        <v>6</v>
      </c>
      <c r="AB470">
        <f>IF(V470="","",V470)</f>
        <v>13661.093647374</v>
      </c>
      <c r="AC470" s="2" t="str">
        <f>_xlfn.IFNA(VLOOKUP(D470,states!A$2:C$10,2,FALSE),"XX")</f>
        <v>X</v>
      </c>
      <c r="AD470">
        <f>E470</f>
        <v>5</v>
      </c>
      <c r="AE470">
        <f>_xlfn.IFNA(VLOOKUP(D470,states!A$2:D$10,4,FALSE),0)</f>
        <v>1</v>
      </c>
      <c r="AF470">
        <v>0.5</v>
      </c>
      <c r="AG470">
        <f>IF(AE470=0,AF470,IF(AE470=1,IF(F470=0.5,0.5,IF(H470=1,0.5,1.5)),IF(F470=0.5,0.5,IF(H470=1,2.5,1.5))))</f>
        <v>0.5</v>
      </c>
      <c r="AH470" s="7">
        <f>IF(AC470="XX",0,1/C470^(1/5)*IF(E470=0,100,1)/(E470+1)^(1/4))</f>
        <v>1.3971923151809211</v>
      </c>
    </row>
    <row r="471" spans="1:34">
      <c r="A471">
        <v>2374</v>
      </c>
      <c r="B471" s="1">
        <v>2425.953</v>
      </c>
      <c r="C471" s="6">
        <v>0.02</v>
      </c>
      <c r="D471" t="s">
        <v>0</v>
      </c>
      <c r="E471">
        <v>5</v>
      </c>
      <c r="F471">
        <v>10.5</v>
      </c>
      <c r="G471" t="s">
        <v>1</v>
      </c>
      <c r="H471">
        <v>2</v>
      </c>
      <c r="I471" t="s">
        <v>0</v>
      </c>
      <c r="J471">
        <v>4</v>
      </c>
      <c r="K471">
        <v>9.5</v>
      </c>
      <c r="L471" t="s">
        <v>1</v>
      </c>
      <c r="M471">
        <v>2</v>
      </c>
      <c r="N471" t="s">
        <v>2430</v>
      </c>
      <c r="O471">
        <v>1</v>
      </c>
      <c r="P471" t="str">
        <f>D471&amp;"-"&amp;F471&amp;"-"&amp;G471&amp;"-"&amp;E471&amp;"-"&amp;H471</f>
        <v>X2Pi-10.5-e-5-2</v>
      </c>
      <c r="Q471" t="str">
        <f>I471&amp;"-"&amp;K471&amp;"-"&amp;L471&amp;"-"&amp;J471&amp;"-"&amp;M471</f>
        <v>X2Pi-9.5-e-4-2</v>
      </c>
      <c r="R471">
        <f>B471+S471</f>
        <v>13904.086499256</v>
      </c>
      <c r="S471">
        <f>_xlfn.IFNA(VLOOKUP(Q471,'MARVEL-X'!A$2:I$1400,7,FALSE),VLOOKUP(Q471,MARVEL!A$2:J$1522,10,FALSE))</f>
        <v>11478.133499256001</v>
      </c>
      <c r="T471">
        <f>IF(P471=P470,R471+T470,R471)</f>
        <v>13904.086499256</v>
      </c>
      <c r="U471">
        <f>IF(P471=P470,1+U470,1)</f>
        <v>1</v>
      </c>
      <c r="V471">
        <f t="shared" si="7"/>
        <v>13904.086499256</v>
      </c>
      <c r="W471" t="str">
        <f>IF(V471="","",IF(ABS(V471-R471)&gt;W$1,ABS(V471-R471),""))</f>
        <v/>
      </c>
      <c r="X471" t="str">
        <f>Y471&amp;"-"&amp;Z471&amp;"-"&amp;AC471&amp;"-"&amp;AD471&amp;"-"&amp;AG471</f>
        <v>10.5-e-X-5-1.5</v>
      </c>
      <c r="Y471">
        <f>F471</f>
        <v>10.5</v>
      </c>
      <c r="Z471" s="2" t="str">
        <f>G471</f>
        <v>e</v>
      </c>
      <c r="AA471">
        <f>_xlfn.IFNA(VLOOKUP(X471,'duo-out'!A$2:Q$5000,5,FALSE),E471+10*(H471-1)+1+_xlfn.IFNA(VLOOKUP(D471,states!A$2:C$10,3,FALSE),1))</f>
        <v>16</v>
      </c>
      <c r="AB471">
        <f>IF(V471="","",V471)</f>
        <v>13904.086499256</v>
      </c>
      <c r="AC471" s="2" t="str">
        <f>_xlfn.IFNA(VLOOKUP(D471,states!A$2:C$10,2,FALSE),"XX")</f>
        <v>X</v>
      </c>
      <c r="AD471">
        <f>E471</f>
        <v>5</v>
      </c>
      <c r="AE471">
        <f>_xlfn.IFNA(VLOOKUP(D471,states!A$2:D$10,4,FALSE),0)</f>
        <v>1</v>
      </c>
      <c r="AF471">
        <v>0.5</v>
      </c>
      <c r="AG471">
        <f>IF(AE471=0,AF471,IF(AE471=1,IF(F471=0.5,0.5,IF(H471=1,0.5,1.5)),IF(F471=0.5,0.5,IF(H471=1,2.5,1.5))))</f>
        <v>1.5</v>
      </c>
      <c r="AH471" s="7">
        <f>IF(AC471="XX",0,1/C471^(1/5)*IF(E471=0,100,1)/(E471+1)^(1/4))</f>
        <v>1.3971923151809211</v>
      </c>
    </row>
    <row r="472" spans="1:34">
      <c r="A472">
        <v>2019</v>
      </c>
      <c r="B472" s="1">
        <v>2370.835</v>
      </c>
      <c r="C472" s="6">
        <v>7.0530000000000002E-3</v>
      </c>
      <c r="D472" t="s">
        <v>0</v>
      </c>
      <c r="E472">
        <v>1</v>
      </c>
      <c r="F472">
        <v>10.5</v>
      </c>
      <c r="G472" t="s">
        <v>2</v>
      </c>
      <c r="H472">
        <v>1</v>
      </c>
      <c r="I472" t="s">
        <v>0</v>
      </c>
      <c r="J472">
        <v>0</v>
      </c>
      <c r="K472">
        <v>11.5</v>
      </c>
      <c r="L472" t="s">
        <v>2</v>
      </c>
      <c r="M472">
        <v>1</v>
      </c>
      <c r="N472" t="s">
        <v>2075</v>
      </c>
      <c r="O472">
        <v>1</v>
      </c>
      <c r="P472" t="str">
        <f>D472&amp;"-"&amp;F472&amp;"-"&amp;G472&amp;"-"&amp;E472&amp;"-"&amp;H472</f>
        <v>X2Pi-10.5-f-1-1</v>
      </c>
      <c r="Q472" t="str">
        <f>I472&amp;"-"&amp;K472&amp;"-"&amp;L472&amp;"-"&amp;J472&amp;"-"&amp;M472</f>
        <v>X2Pi-11.5-f-0-1</v>
      </c>
      <c r="R472">
        <f>B472+S472</f>
        <v>4202.8708227540001</v>
      </c>
      <c r="S472">
        <f>_xlfn.IFNA(VLOOKUP(Q472,'MARVEL-X'!A$2:I$1400,7,FALSE),VLOOKUP(Q472,MARVEL!A$2:J$1522,10,FALSE))</f>
        <v>1832.035822754</v>
      </c>
      <c r="T472">
        <f>IF(P472=P471,R472+T471,R472)</f>
        <v>4202.8708227540001</v>
      </c>
      <c r="U472">
        <f>IF(P472=P471,1+U471,1)</f>
        <v>1</v>
      </c>
      <c r="V472" t="str">
        <f t="shared" si="7"/>
        <v/>
      </c>
      <c r="W472" t="str">
        <f>IF(V472="","",IF(ABS(V472-R472)&gt;W$1,ABS(V472-R472),""))</f>
        <v/>
      </c>
      <c r="X472" t="str">
        <f>Y472&amp;"-"&amp;Z472&amp;"-"&amp;AC472&amp;"-"&amp;AD472&amp;"-"&amp;AG472</f>
        <v>10.5-f-X-1-0.5</v>
      </c>
      <c r="Y472">
        <f>F472</f>
        <v>10.5</v>
      </c>
      <c r="Z472" s="2" t="str">
        <f>G472</f>
        <v>f</v>
      </c>
      <c r="AA472">
        <f>_xlfn.IFNA(VLOOKUP(X472,'duo-out'!A$2:Q$5000,5,FALSE),E472+10*(H472-1)+1+_xlfn.IFNA(VLOOKUP(D472,states!A$2:C$10,3,FALSE),1))</f>
        <v>2</v>
      </c>
      <c r="AB472" t="str">
        <f>IF(V472="","",V472)</f>
        <v/>
      </c>
      <c r="AC472" s="2" t="str">
        <f>_xlfn.IFNA(VLOOKUP(D472,states!A$2:C$10,2,FALSE),"XX")</f>
        <v>X</v>
      </c>
      <c r="AD472">
        <f>E472</f>
        <v>1</v>
      </c>
      <c r="AE472">
        <f>_xlfn.IFNA(VLOOKUP(D472,states!A$2:D$10,4,FALSE),0)</f>
        <v>1</v>
      </c>
      <c r="AF472">
        <v>0.5</v>
      </c>
      <c r="AG472">
        <f>IF(AE472=0,AF472,IF(AE472=1,IF(F472=0.5,0.5,IF(H472=1,0.5,1.5)),IF(F472=0.5,0.5,IF(H472=1,2.5,1.5))))</f>
        <v>0.5</v>
      </c>
      <c r="AH472" s="7">
        <f>IF(AC472="XX",0,1/C472^(1/5)*IF(E472=0,100,1)/(E472+1)^(1/4))</f>
        <v>2.2649974860240683</v>
      </c>
    </row>
    <row r="473" spans="1:34">
      <c r="A473">
        <v>1608</v>
      </c>
      <c r="B473" s="1">
        <v>2952.5852</v>
      </c>
      <c r="C473" s="6">
        <v>5.0000000000000001E-3</v>
      </c>
      <c r="D473" t="s">
        <v>0</v>
      </c>
      <c r="E473">
        <v>1</v>
      </c>
      <c r="F473">
        <v>10.5</v>
      </c>
      <c r="G473" t="s">
        <v>2</v>
      </c>
      <c r="H473">
        <v>1</v>
      </c>
      <c r="I473" t="s">
        <v>0</v>
      </c>
      <c r="J473">
        <v>0</v>
      </c>
      <c r="K473">
        <v>9.5</v>
      </c>
      <c r="L473" t="s">
        <v>2</v>
      </c>
      <c r="M473">
        <v>1</v>
      </c>
      <c r="N473" t="s">
        <v>1664</v>
      </c>
      <c r="O473">
        <v>1</v>
      </c>
      <c r="P473" t="str">
        <f>D473&amp;"-"&amp;F473&amp;"-"&amp;G473&amp;"-"&amp;E473&amp;"-"&amp;H473</f>
        <v>X2Pi-10.5-f-1-1</v>
      </c>
      <c r="Q473" t="str">
        <f>I473&amp;"-"&amp;K473&amp;"-"&amp;L473&amp;"-"&amp;J473&amp;"-"&amp;M473</f>
        <v>X2Pi-9.5-f-0-1</v>
      </c>
      <c r="R473">
        <f>B473+S473</f>
        <v>4202.8708943040001</v>
      </c>
      <c r="S473">
        <f>_xlfn.IFNA(VLOOKUP(Q473,'MARVEL-X'!A$2:I$1400,7,FALSE),VLOOKUP(Q473,MARVEL!A$2:J$1522,10,FALSE))</f>
        <v>1250.2856943039999</v>
      </c>
      <c r="T473">
        <f>IF(P473=P472,R473+T472,R473)</f>
        <v>8405.7417170580011</v>
      </c>
      <c r="U473">
        <f>IF(P473=P472,1+U472,1)</f>
        <v>2</v>
      </c>
      <c r="V473">
        <f t="shared" si="7"/>
        <v>4202.8708585290005</v>
      </c>
      <c r="W473" t="str">
        <f>IF(V473="","",IF(ABS(V473-R473)&gt;W$1,ABS(V473-R473),""))</f>
        <v/>
      </c>
      <c r="X473" t="str">
        <f>Y473&amp;"-"&amp;Z473&amp;"-"&amp;AC473&amp;"-"&amp;AD473&amp;"-"&amp;AG473</f>
        <v>10.5-f-X-1-0.5</v>
      </c>
      <c r="Y473">
        <f>F473</f>
        <v>10.5</v>
      </c>
      <c r="Z473" s="2" t="str">
        <f>G473</f>
        <v>f</v>
      </c>
      <c r="AA473">
        <f>_xlfn.IFNA(VLOOKUP(X473,'duo-out'!A$2:Q$5000,5,FALSE),E473+10*(H473-1)+1+_xlfn.IFNA(VLOOKUP(D473,states!A$2:C$10,3,FALSE),1))</f>
        <v>2</v>
      </c>
      <c r="AB473">
        <f>IF(V473="","",V473)</f>
        <v>4202.8708585290005</v>
      </c>
      <c r="AC473" s="2" t="str">
        <f>_xlfn.IFNA(VLOOKUP(D473,states!A$2:C$10,2,FALSE),"XX")</f>
        <v>X</v>
      </c>
      <c r="AD473">
        <f>E473</f>
        <v>1</v>
      </c>
      <c r="AE473">
        <f>_xlfn.IFNA(VLOOKUP(D473,states!A$2:D$10,4,FALSE),0)</f>
        <v>1</v>
      </c>
      <c r="AF473">
        <v>0.5</v>
      </c>
      <c r="AG473">
        <f>IF(AE473=0,AF473,IF(AE473=1,IF(F473=0.5,0.5,IF(H473=1,0.5,1.5)),IF(F473=0.5,0.5,IF(H473=1,2.5,1.5))))</f>
        <v>0.5</v>
      </c>
      <c r="AH473" s="7">
        <f>IF(AC473="XX",0,1/C473^(1/5)*IF(E473=0,100,1)/(E473+1)^(1/4))</f>
        <v>2.4263223583284943</v>
      </c>
    </row>
    <row r="474" spans="1:34">
      <c r="A474">
        <v>2046</v>
      </c>
      <c r="B474" s="1">
        <v>2968.2910000000002</v>
      </c>
      <c r="C474" s="6">
        <v>8.6289999999999995E-3</v>
      </c>
      <c r="D474" t="s">
        <v>0</v>
      </c>
      <c r="E474">
        <v>1</v>
      </c>
      <c r="F474">
        <v>10.5</v>
      </c>
      <c r="G474" t="s">
        <v>2</v>
      </c>
      <c r="H474">
        <v>2</v>
      </c>
      <c r="I474" t="s">
        <v>0</v>
      </c>
      <c r="J474">
        <v>0</v>
      </c>
      <c r="K474">
        <v>9.5</v>
      </c>
      <c r="L474" t="s">
        <v>2</v>
      </c>
      <c r="M474">
        <v>2</v>
      </c>
      <c r="N474" t="s">
        <v>2102</v>
      </c>
      <c r="O474">
        <v>1</v>
      </c>
      <c r="P474" t="str">
        <f>D474&amp;"-"&amp;F474&amp;"-"&amp;G474&amp;"-"&amp;E474&amp;"-"&amp;H474</f>
        <v>X2Pi-10.5-f-1-2</v>
      </c>
      <c r="Q474" t="str">
        <f>I474&amp;"-"&amp;K474&amp;"-"&amp;L474&amp;"-"&amp;J474&amp;"-"&amp;M474</f>
        <v>X2Pi-9.5-f-0-2</v>
      </c>
      <c r="R474">
        <f>B474+S474</f>
        <v>4499.1930622850005</v>
      </c>
      <c r="S474">
        <f>_xlfn.IFNA(VLOOKUP(Q474,'MARVEL-X'!A$2:I$1400,7,FALSE),VLOOKUP(Q474,MARVEL!A$2:J$1522,10,FALSE))</f>
        <v>1530.9020622850001</v>
      </c>
      <c r="T474">
        <f>IF(P474=P473,R474+T473,R474)</f>
        <v>4499.1930622850005</v>
      </c>
      <c r="U474">
        <f>IF(P474=P473,1+U473,1)</f>
        <v>1</v>
      </c>
      <c r="V474" t="str">
        <f t="shared" si="7"/>
        <v/>
      </c>
      <c r="W474" t="str">
        <f>IF(V474="","",IF(ABS(V474-R474)&gt;W$1,ABS(V474-R474),""))</f>
        <v/>
      </c>
      <c r="X474" t="str">
        <f>Y474&amp;"-"&amp;Z474&amp;"-"&amp;AC474&amp;"-"&amp;AD474&amp;"-"&amp;AG474</f>
        <v>10.5-f-X-1-1.5</v>
      </c>
      <c r="Y474">
        <f>F474</f>
        <v>10.5</v>
      </c>
      <c r="Z474" s="2" t="str">
        <f>G474</f>
        <v>f</v>
      </c>
      <c r="AA474">
        <f>_xlfn.IFNA(VLOOKUP(X474,'duo-out'!A$2:Q$5000,5,FALSE),E474+10*(H474-1)+1+_xlfn.IFNA(VLOOKUP(D474,states!A$2:C$10,3,FALSE),1))</f>
        <v>12</v>
      </c>
      <c r="AB474" t="str">
        <f>IF(V474="","",V474)</f>
        <v/>
      </c>
      <c r="AC474" s="2" t="str">
        <f>_xlfn.IFNA(VLOOKUP(D474,states!A$2:C$10,2,FALSE),"XX")</f>
        <v>X</v>
      </c>
      <c r="AD474">
        <f>E474</f>
        <v>1</v>
      </c>
      <c r="AE474">
        <f>_xlfn.IFNA(VLOOKUP(D474,states!A$2:D$10,4,FALSE),0)</f>
        <v>1</v>
      </c>
      <c r="AF474">
        <v>0.5</v>
      </c>
      <c r="AG474">
        <f>IF(AE474=0,AF474,IF(AE474=1,IF(F474=0.5,0.5,IF(H474=1,0.5,1.5)),IF(F474=0.5,0.5,IF(H474=1,2.5,1.5))))</f>
        <v>1.5</v>
      </c>
      <c r="AH474" s="7">
        <f>IF(AC474="XX",0,1/C474^(1/5)*IF(E474=0,100,1)/(E474+1)^(1/4))</f>
        <v>2.175456518221353</v>
      </c>
    </row>
    <row r="475" spans="1:34">
      <c r="A475">
        <v>2076</v>
      </c>
      <c r="B475" s="1">
        <v>2332.12</v>
      </c>
      <c r="C475" s="6">
        <v>3.1550000000000002E-2</v>
      </c>
      <c r="D475" t="s">
        <v>0</v>
      </c>
      <c r="E475">
        <v>1</v>
      </c>
      <c r="F475">
        <v>10.5</v>
      </c>
      <c r="G475" t="s">
        <v>2</v>
      </c>
      <c r="H475">
        <v>2</v>
      </c>
      <c r="I475" t="s">
        <v>0</v>
      </c>
      <c r="J475">
        <v>0</v>
      </c>
      <c r="K475">
        <v>11.5</v>
      </c>
      <c r="L475" t="s">
        <v>2</v>
      </c>
      <c r="M475">
        <v>2</v>
      </c>
      <c r="N475" t="s">
        <v>2132</v>
      </c>
      <c r="O475">
        <v>1</v>
      </c>
      <c r="P475" t="str">
        <f>D475&amp;"-"&amp;F475&amp;"-"&amp;G475&amp;"-"&amp;E475&amp;"-"&amp;H475</f>
        <v>X2Pi-10.5-f-1-2</v>
      </c>
      <c r="Q475" t="str">
        <f>I475&amp;"-"&amp;K475&amp;"-"&amp;L475&amp;"-"&amp;J475&amp;"-"&amp;M475</f>
        <v>X2Pi-11.5-f-0-2</v>
      </c>
      <c r="R475">
        <f>B475+S475</f>
        <v>4499.2204357850005</v>
      </c>
      <c r="S475">
        <f>_xlfn.IFNA(VLOOKUP(Q475,'MARVEL-X'!A$2:I$1400,7,FALSE),VLOOKUP(Q475,MARVEL!A$2:J$1522,10,FALSE))</f>
        <v>2167.1004357850002</v>
      </c>
      <c r="T475">
        <f>IF(P475=P474,R475+T474,R475)</f>
        <v>8998.4134980700001</v>
      </c>
      <c r="U475">
        <f>IF(P475=P474,1+U474,1)</f>
        <v>2</v>
      </c>
      <c r="V475" t="str">
        <f t="shared" si="7"/>
        <v/>
      </c>
      <c r="W475" t="str">
        <f>IF(V475="","",IF(ABS(V475-R475)&gt;W$1,ABS(V475-R475),""))</f>
        <v/>
      </c>
      <c r="X475" t="str">
        <f>Y475&amp;"-"&amp;Z475&amp;"-"&amp;AC475&amp;"-"&amp;AD475&amp;"-"&amp;AG475</f>
        <v>10.5-f-X-1-1.5</v>
      </c>
      <c r="Y475">
        <f>F475</f>
        <v>10.5</v>
      </c>
      <c r="Z475" s="2" t="str">
        <f>G475</f>
        <v>f</v>
      </c>
      <c r="AA475">
        <f>_xlfn.IFNA(VLOOKUP(X475,'duo-out'!A$2:Q$5000,5,FALSE),E475+10*(H475-1)+1+_xlfn.IFNA(VLOOKUP(D475,states!A$2:C$10,3,FALSE),1))</f>
        <v>12</v>
      </c>
      <c r="AB475" t="str">
        <f>IF(V475="","",V475)</f>
        <v/>
      </c>
      <c r="AC475" s="2" t="str">
        <f>_xlfn.IFNA(VLOOKUP(D475,states!A$2:C$10,2,FALSE),"XX")</f>
        <v>X</v>
      </c>
      <c r="AD475">
        <f>E475</f>
        <v>1</v>
      </c>
      <c r="AE475">
        <f>_xlfn.IFNA(VLOOKUP(D475,states!A$2:D$10,4,FALSE),0)</f>
        <v>1</v>
      </c>
      <c r="AF475">
        <v>0.5</v>
      </c>
      <c r="AG475">
        <f>IF(AE475=0,AF475,IF(AE475=1,IF(F475=0.5,0.5,IF(H475=1,0.5,1.5)),IF(F475=0.5,0.5,IF(H475=1,2.5,1.5))))</f>
        <v>1.5</v>
      </c>
      <c r="AH475" s="7">
        <f>IF(AC475="XX",0,1/C475^(1/5)*IF(E475=0,100,1)/(E475+1)^(1/4))</f>
        <v>1.6785822576147404</v>
      </c>
    </row>
    <row r="476" spans="1:34">
      <c r="A476">
        <v>2398</v>
      </c>
      <c r="B476" s="1">
        <v>2332.076</v>
      </c>
      <c r="C476" s="6">
        <v>2.7560000000000001E-2</v>
      </c>
      <c r="D476" t="s">
        <v>0</v>
      </c>
      <c r="E476">
        <v>1</v>
      </c>
      <c r="F476">
        <v>10.5</v>
      </c>
      <c r="G476" t="s">
        <v>2</v>
      </c>
      <c r="H476">
        <v>2</v>
      </c>
      <c r="I476" t="s">
        <v>0</v>
      </c>
      <c r="J476">
        <v>0</v>
      </c>
      <c r="K476">
        <v>11.5</v>
      </c>
      <c r="L476" t="s">
        <v>2</v>
      </c>
      <c r="M476">
        <v>2</v>
      </c>
      <c r="N476" t="s">
        <v>2454</v>
      </c>
      <c r="O476">
        <v>1</v>
      </c>
      <c r="P476" t="str">
        <f>D476&amp;"-"&amp;F476&amp;"-"&amp;G476&amp;"-"&amp;E476&amp;"-"&amp;H476</f>
        <v>X2Pi-10.5-f-1-2</v>
      </c>
      <c r="Q476" t="str">
        <f>I476&amp;"-"&amp;K476&amp;"-"&amp;L476&amp;"-"&amp;J476&amp;"-"&amp;M476</f>
        <v>X2Pi-11.5-f-0-2</v>
      </c>
      <c r="R476">
        <f>B476+S476</f>
        <v>4499.1764357850006</v>
      </c>
      <c r="S476">
        <f>_xlfn.IFNA(VLOOKUP(Q476,'MARVEL-X'!A$2:I$1400,7,FALSE),VLOOKUP(Q476,MARVEL!A$2:J$1522,10,FALSE))</f>
        <v>2167.1004357850002</v>
      </c>
      <c r="T476">
        <f>IF(P476=P475,R476+T475,R476)</f>
        <v>13497.589933855001</v>
      </c>
      <c r="U476">
        <f>IF(P476=P475,1+U475,1)</f>
        <v>3</v>
      </c>
      <c r="V476">
        <f t="shared" si="7"/>
        <v>4499.1966446183333</v>
      </c>
      <c r="W476" t="str">
        <f>IF(V476="","",IF(ABS(V476-R476)&gt;W$1,ABS(V476-R476),""))</f>
        <v/>
      </c>
      <c r="X476" t="str">
        <f>Y476&amp;"-"&amp;Z476&amp;"-"&amp;AC476&amp;"-"&amp;AD476&amp;"-"&amp;AG476</f>
        <v>10.5-f-X-1-1.5</v>
      </c>
      <c r="Y476">
        <f>F476</f>
        <v>10.5</v>
      </c>
      <c r="Z476" s="2" t="str">
        <f>G476</f>
        <v>f</v>
      </c>
      <c r="AA476">
        <f>_xlfn.IFNA(VLOOKUP(X476,'duo-out'!A$2:Q$5000,5,FALSE),E476+10*(H476-1)+1+_xlfn.IFNA(VLOOKUP(D476,states!A$2:C$10,3,FALSE),1))</f>
        <v>12</v>
      </c>
      <c r="AB476">
        <f>IF(V476="","",V476)</f>
        <v>4499.1966446183333</v>
      </c>
      <c r="AC476" s="2" t="str">
        <f>_xlfn.IFNA(VLOOKUP(D476,states!A$2:C$10,2,FALSE),"XX")</f>
        <v>X</v>
      </c>
      <c r="AD476">
        <f>E476</f>
        <v>1</v>
      </c>
      <c r="AE476">
        <f>_xlfn.IFNA(VLOOKUP(D476,states!A$2:D$10,4,FALSE),0)</f>
        <v>1</v>
      </c>
      <c r="AF476">
        <v>0.5</v>
      </c>
      <c r="AG476">
        <f>IF(AE476=0,AF476,IF(AE476=1,IF(F476=0.5,0.5,IF(H476=1,0.5,1.5)),IF(F476=0.5,0.5,IF(H476=1,2.5,1.5))))</f>
        <v>1.5</v>
      </c>
      <c r="AH476" s="7">
        <f>IF(AC476="XX",0,1/C476^(1/5)*IF(E476=0,100,1)/(E476+1)^(1/4))</f>
        <v>1.7245931566132493</v>
      </c>
    </row>
    <row r="477" spans="1:34">
      <c r="A477">
        <v>1675</v>
      </c>
      <c r="B477" s="1">
        <v>2816.5167999999999</v>
      </c>
      <c r="C477" s="6">
        <v>6.5789999999999998E-3</v>
      </c>
      <c r="D477" t="s">
        <v>0</v>
      </c>
      <c r="E477">
        <v>2</v>
      </c>
      <c r="F477">
        <v>10.5</v>
      </c>
      <c r="G477" t="s">
        <v>2</v>
      </c>
      <c r="H477">
        <v>1</v>
      </c>
      <c r="I477" t="s">
        <v>0</v>
      </c>
      <c r="J477">
        <v>1</v>
      </c>
      <c r="K477">
        <v>9.5</v>
      </c>
      <c r="L477" t="s">
        <v>2</v>
      </c>
      <c r="M477">
        <v>1</v>
      </c>
      <c r="N477" t="s">
        <v>1731</v>
      </c>
      <c r="O477">
        <v>1</v>
      </c>
      <c r="P477" t="str">
        <f>D477&amp;"-"&amp;F477&amp;"-"&amp;G477&amp;"-"&amp;E477&amp;"-"&amp;H477</f>
        <v>X2Pi-10.5-f-2-1</v>
      </c>
      <c r="Q477" t="str">
        <f>I477&amp;"-"&amp;K477&amp;"-"&amp;L477&amp;"-"&amp;J477&amp;"-"&amp;M477</f>
        <v>X2Pi-9.5-f-1-1</v>
      </c>
      <c r="R477">
        <f>B477+S477</f>
        <v>6752.2450348869997</v>
      </c>
      <c r="S477">
        <f>_xlfn.IFNA(VLOOKUP(Q477,'MARVEL-X'!A$2:I$1400,7,FALSE),VLOOKUP(Q477,MARVEL!A$2:J$1522,10,FALSE))</f>
        <v>3935.7282348869999</v>
      </c>
      <c r="T477">
        <f>IF(P477=P476,R477+T476,R477)</f>
        <v>6752.2450348869997</v>
      </c>
      <c r="U477">
        <f>IF(P477=P476,1+U476,1)</f>
        <v>1</v>
      </c>
      <c r="V477" t="str">
        <f t="shared" si="7"/>
        <v/>
      </c>
      <c r="W477" t="str">
        <f>IF(V477="","",IF(ABS(V477-R477)&gt;W$1,ABS(V477-R477),""))</f>
        <v/>
      </c>
      <c r="X477" t="str">
        <f>Y477&amp;"-"&amp;Z477&amp;"-"&amp;AC477&amp;"-"&amp;AD477&amp;"-"&amp;AG477</f>
        <v>10.5-f-X-2-0.5</v>
      </c>
      <c r="Y477">
        <f>F477</f>
        <v>10.5</v>
      </c>
      <c r="Z477" s="2" t="str">
        <f>G477</f>
        <v>f</v>
      </c>
      <c r="AA477">
        <f>_xlfn.IFNA(VLOOKUP(X477,'duo-out'!A$2:Q$5000,5,FALSE),E477+10*(H477-1)+1+_xlfn.IFNA(VLOOKUP(D477,states!A$2:C$10,3,FALSE),1))</f>
        <v>3</v>
      </c>
      <c r="AB477" t="str">
        <f>IF(V477="","",V477)</f>
        <v/>
      </c>
      <c r="AC477" s="2" t="str">
        <f>_xlfn.IFNA(VLOOKUP(D477,states!A$2:C$10,2,FALSE),"XX")</f>
        <v>X</v>
      </c>
      <c r="AD477">
        <f>E477</f>
        <v>2</v>
      </c>
      <c r="AE477">
        <f>_xlfn.IFNA(VLOOKUP(D477,states!A$2:D$10,4,FALSE),0)</f>
        <v>1</v>
      </c>
      <c r="AF477">
        <v>0.5</v>
      </c>
      <c r="AG477">
        <f>IF(AE477=0,AF477,IF(AE477=1,IF(F477=0.5,0.5,IF(H477=1,0.5,1.5)),IF(F477=0.5,0.5,IF(H477=1,2.5,1.5))))</f>
        <v>0.5</v>
      </c>
      <c r="AH477" s="7">
        <f>IF(AC477="XX",0,1/C477^(1/5)*IF(E477=0,100,1)/(E477+1)^(1/4))</f>
        <v>2.0753326041802884</v>
      </c>
    </row>
    <row r="478" spans="1:34">
      <c r="A478">
        <v>2445</v>
      </c>
      <c r="B478" s="1">
        <v>2256.799</v>
      </c>
      <c r="C478" s="6">
        <v>0.02</v>
      </c>
      <c r="D478" t="s">
        <v>0</v>
      </c>
      <c r="E478">
        <v>2</v>
      </c>
      <c r="F478">
        <v>10.5</v>
      </c>
      <c r="G478" t="s">
        <v>2</v>
      </c>
      <c r="H478">
        <v>1</v>
      </c>
      <c r="I478" t="s">
        <v>0</v>
      </c>
      <c r="J478">
        <v>1</v>
      </c>
      <c r="K478">
        <v>11.5</v>
      </c>
      <c r="L478" t="s">
        <v>2</v>
      </c>
      <c r="M478">
        <v>1</v>
      </c>
      <c r="N478" t="s">
        <v>2501</v>
      </c>
      <c r="O478">
        <v>1</v>
      </c>
      <c r="P478" t="str">
        <f>D478&amp;"-"&amp;F478&amp;"-"&amp;G478&amp;"-"&amp;E478&amp;"-"&amp;H478</f>
        <v>X2Pi-10.5-f-2-1</v>
      </c>
      <c r="Q478" t="str">
        <f>I478&amp;"-"&amp;K478&amp;"-"&amp;L478&amp;"-"&amp;J478&amp;"-"&amp;M478</f>
        <v>X2Pi-11.5-f-1-1</v>
      </c>
      <c r="R478">
        <f>B478+S478</f>
        <v>6752.2452028349999</v>
      </c>
      <c r="S478">
        <f>_xlfn.IFNA(VLOOKUP(Q478,'MARVEL-X'!A$2:I$1400,7,FALSE),VLOOKUP(Q478,MARVEL!A$2:J$1522,10,FALSE))</f>
        <v>4495.4462028349999</v>
      </c>
      <c r="T478">
        <f>IF(P478=P477,R478+T477,R478)</f>
        <v>13504.490237721999</v>
      </c>
      <c r="U478">
        <f>IF(P478=P477,1+U477,1)</f>
        <v>2</v>
      </c>
      <c r="V478">
        <f t="shared" si="7"/>
        <v>6752.2451188609994</v>
      </c>
      <c r="W478" t="str">
        <f>IF(V478="","",IF(ABS(V478-R478)&gt;W$1,ABS(V478-R478),""))</f>
        <v/>
      </c>
      <c r="X478" t="str">
        <f>Y478&amp;"-"&amp;Z478&amp;"-"&amp;AC478&amp;"-"&amp;AD478&amp;"-"&amp;AG478</f>
        <v>10.5-f-X-2-0.5</v>
      </c>
      <c r="Y478">
        <f>F478</f>
        <v>10.5</v>
      </c>
      <c r="Z478" s="2" t="str">
        <f>G478</f>
        <v>f</v>
      </c>
      <c r="AA478">
        <f>_xlfn.IFNA(VLOOKUP(X478,'duo-out'!A$2:Q$5000,5,FALSE),E478+10*(H478-1)+1+_xlfn.IFNA(VLOOKUP(D478,states!A$2:C$10,3,FALSE),1))</f>
        <v>3</v>
      </c>
      <c r="AB478">
        <f>IF(V478="","",V478)</f>
        <v>6752.2451188609994</v>
      </c>
      <c r="AC478" s="2" t="str">
        <f>_xlfn.IFNA(VLOOKUP(D478,states!A$2:C$10,2,FALSE),"XX")</f>
        <v>X</v>
      </c>
      <c r="AD478">
        <f>E478</f>
        <v>2</v>
      </c>
      <c r="AE478">
        <f>_xlfn.IFNA(VLOOKUP(D478,states!A$2:D$10,4,FALSE),0)</f>
        <v>1</v>
      </c>
      <c r="AF478">
        <v>0.5</v>
      </c>
      <c r="AG478">
        <f>IF(AE478=0,AF478,IF(AE478=1,IF(F478=0.5,0.5,IF(H478=1,0.5,1.5)),IF(F478=0.5,0.5,IF(H478=1,2.5,1.5))))</f>
        <v>0.5</v>
      </c>
      <c r="AH478" s="7">
        <f>IF(AC478="XX",0,1/C478^(1/5)*IF(E478=0,100,1)/(E478+1)^(1/4))</f>
        <v>1.6615510422402757</v>
      </c>
    </row>
    <row r="479" spans="1:34">
      <c r="A479">
        <v>2154</v>
      </c>
      <c r="B479" s="1">
        <v>2831.2570000000001</v>
      </c>
      <c r="C479" s="6">
        <v>5.0000000000000001E-3</v>
      </c>
      <c r="D479" t="s">
        <v>0</v>
      </c>
      <c r="E479">
        <v>2</v>
      </c>
      <c r="F479">
        <v>10.5</v>
      </c>
      <c r="G479" t="s">
        <v>2</v>
      </c>
      <c r="H479">
        <v>2</v>
      </c>
      <c r="I479" t="s">
        <v>0</v>
      </c>
      <c r="J479">
        <v>1</v>
      </c>
      <c r="K479">
        <v>9.5</v>
      </c>
      <c r="L479" t="s">
        <v>2</v>
      </c>
      <c r="M479">
        <v>2</v>
      </c>
      <c r="N479" t="s">
        <v>2210</v>
      </c>
      <c r="O479">
        <v>1</v>
      </c>
      <c r="P479" t="str">
        <f>D479&amp;"-"&amp;F479&amp;"-"&amp;G479&amp;"-"&amp;E479&amp;"-"&amp;H479</f>
        <v>X2Pi-10.5-f-2-2</v>
      </c>
      <c r="Q479" t="str">
        <f>I479&amp;"-"&amp;K479&amp;"-"&amp;L479&amp;"-"&amp;J479&amp;"-"&amp;M479</f>
        <v>X2Pi-9.5-f-1-2</v>
      </c>
      <c r="R479">
        <f>B479+S479</f>
        <v>7036.9936114060001</v>
      </c>
      <c r="S479">
        <f>_xlfn.IFNA(VLOOKUP(Q479,'MARVEL-X'!A$2:I$1400,7,FALSE),VLOOKUP(Q479,MARVEL!A$2:J$1522,10,FALSE))</f>
        <v>4205.7366114059996</v>
      </c>
      <c r="T479">
        <f>IF(P479=P478,R479+T478,R479)</f>
        <v>7036.9936114060001</v>
      </c>
      <c r="U479">
        <f>IF(P479=P478,1+U478,1)</f>
        <v>1</v>
      </c>
      <c r="V479">
        <f t="shared" si="7"/>
        <v>7036.9936114060001</v>
      </c>
      <c r="W479" t="str">
        <f>IF(V479="","",IF(ABS(V479-R479)&gt;W$1,ABS(V479-R479),""))</f>
        <v/>
      </c>
      <c r="X479" t="str">
        <f>Y479&amp;"-"&amp;Z479&amp;"-"&amp;AC479&amp;"-"&amp;AD479&amp;"-"&amp;AG479</f>
        <v>10.5-f-X-2-1.5</v>
      </c>
      <c r="Y479">
        <f>F479</f>
        <v>10.5</v>
      </c>
      <c r="Z479" s="2" t="str">
        <f>G479</f>
        <v>f</v>
      </c>
      <c r="AA479">
        <f>_xlfn.IFNA(VLOOKUP(X479,'duo-out'!A$2:Q$5000,5,FALSE),E479+10*(H479-1)+1+_xlfn.IFNA(VLOOKUP(D479,states!A$2:C$10,3,FALSE),1))</f>
        <v>13</v>
      </c>
      <c r="AB479">
        <f>IF(V479="","",V479)</f>
        <v>7036.9936114060001</v>
      </c>
      <c r="AC479" s="2" t="str">
        <f>_xlfn.IFNA(VLOOKUP(D479,states!A$2:C$10,2,FALSE),"XX")</f>
        <v>X</v>
      </c>
      <c r="AD479">
        <f>E479</f>
        <v>2</v>
      </c>
      <c r="AE479">
        <f>_xlfn.IFNA(VLOOKUP(D479,states!A$2:D$10,4,FALSE),0)</f>
        <v>1</v>
      </c>
      <c r="AF479">
        <v>0.5</v>
      </c>
      <c r="AG479">
        <f>IF(AE479=0,AF479,IF(AE479=1,IF(F479=0.5,0.5,IF(H479=1,0.5,1.5)),IF(F479=0.5,0.5,IF(H479=1,2.5,1.5))))</f>
        <v>1.5</v>
      </c>
      <c r="AH479" s="7">
        <f>IF(AC479="XX",0,1/C479^(1/5)*IF(E479=0,100,1)/(E479+1)^(1/4))</f>
        <v>2.1924297443889911</v>
      </c>
    </row>
    <row r="480" spans="1:34">
      <c r="A480">
        <v>2205</v>
      </c>
      <c r="B480" s="1">
        <v>2681.8420000000001</v>
      </c>
      <c r="C480" s="6">
        <v>5.0000000000000001E-3</v>
      </c>
      <c r="D480" t="s">
        <v>0</v>
      </c>
      <c r="E480">
        <v>3</v>
      </c>
      <c r="F480">
        <v>10.5</v>
      </c>
      <c r="G480" t="s">
        <v>2</v>
      </c>
      <c r="H480">
        <v>1</v>
      </c>
      <c r="I480" t="s">
        <v>0</v>
      </c>
      <c r="J480">
        <v>2</v>
      </c>
      <c r="K480">
        <v>9.5</v>
      </c>
      <c r="L480" t="s">
        <v>2</v>
      </c>
      <c r="M480">
        <v>1</v>
      </c>
      <c r="N480" t="s">
        <v>2261</v>
      </c>
      <c r="O480">
        <v>1</v>
      </c>
      <c r="P480" t="str">
        <f>D480&amp;"-"&amp;F480&amp;"-"&amp;G480&amp;"-"&amp;E480&amp;"-"&amp;H480</f>
        <v>X2Pi-10.5-f-3-1</v>
      </c>
      <c r="Q480" t="str">
        <f>I480&amp;"-"&amp;K480&amp;"-"&amp;L480&amp;"-"&amp;J480&amp;"-"&amp;M480</f>
        <v>X2Pi-9.5-f-2-1</v>
      </c>
      <c r="R480">
        <f>B480+S480</f>
        <v>9177.3618031959995</v>
      </c>
      <c r="S480">
        <f>_xlfn.IFNA(VLOOKUP(Q480,'MARVEL-X'!A$2:I$1400,7,FALSE),VLOOKUP(Q480,MARVEL!A$2:J$1522,10,FALSE))</f>
        <v>6495.5198031959999</v>
      </c>
      <c r="T480">
        <f>IF(P480=P479,R480+T479,R480)</f>
        <v>9177.3618031959995</v>
      </c>
      <c r="U480">
        <f>IF(P480=P479,1+U479,1)</f>
        <v>1</v>
      </c>
      <c r="V480">
        <f t="shared" si="7"/>
        <v>9177.3618031959995</v>
      </c>
      <c r="W480" t="str">
        <f>IF(V480="","",IF(ABS(V480-R480)&gt;W$1,ABS(V480-R480),""))</f>
        <v/>
      </c>
      <c r="X480" t="str">
        <f>Y480&amp;"-"&amp;Z480&amp;"-"&amp;AC480&amp;"-"&amp;AD480&amp;"-"&amp;AG480</f>
        <v>10.5-f-X-3-0.5</v>
      </c>
      <c r="Y480">
        <f>F480</f>
        <v>10.5</v>
      </c>
      <c r="Z480" s="2" t="str">
        <f>G480</f>
        <v>f</v>
      </c>
      <c r="AA480">
        <f>_xlfn.IFNA(VLOOKUP(X480,'duo-out'!A$2:Q$5000,5,FALSE),E480+10*(H480-1)+1+_xlfn.IFNA(VLOOKUP(D480,states!A$2:C$10,3,FALSE),1))</f>
        <v>4</v>
      </c>
      <c r="AB480">
        <f>IF(V480="","",V480)</f>
        <v>9177.3618031959995</v>
      </c>
      <c r="AC480" s="2" t="str">
        <f>_xlfn.IFNA(VLOOKUP(D480,states!A$2:C$10,2,FALSE),"XX")</f>
        <v>X</v>
      </c>
      <c r="AD480">
        <f>E480</f>
        <v>3</v>
      </c>
      <c r="AE480">
        <f>_xlfn.IFNA(VLOOKUP(D480,states!A$2:D$10,4,FALSE),0)</f>
        <v>1</v>
      </c>
      <c r="AF480">
        <v>0.5</v>
      </c>
      <c r="AG480">
        <f>IF(AE480=0,AF480,IF(AE480=1,IF(F480=0.5,0.5,IF(H480=1,0.5,1.5)),IF(F480=0.5,0.5,IF(H480=1,2.5,1.5))))</f>
        <v>0.5</v>
      </c>
      <c r="AH480" s="7">
        <f>IF(AC480="XX",0,1/C480^(1/5)*IF(E480=0,100,1)/(E480+1)^(1/4))</f>
        <v>2.0402857733683697</v>
      </c>
    </row>
    <row r="481" spans="1:34">
      <c r="A481">
        <v>2253</v>
      </c>
      <c r="B481" s="1">
        <v>2695.6030000000001</v>
      </c>
      <c r="C481" s="6">
        <v>5.0000000000000001E-3</v>
      </c>
      <c r="D481" t="s">
        <v>0</v>
      </c>
      <c r="E481">
        <v>3</v>
      </c>
      <c r="F481">
        <v>10.5</v>
      </c>
      <c r="G481" t="s">
        <v>2</v>
      </c>
      <c r="H481">
        <v>2</v>
      </c>
      <c r="I481" t="s">
        <v>0</v>
      </c>
      <c r="J481">
        <v>2</v>
      </c>
      <c r="K481">
        <v>9.5</v>
      </c>
      <c r="L481" t="s">
        <v>2</v>
      </c>
      <c r="M481">
        <v>2</v>
      </c>
      <c r="N481" t="s">
        <v>2309</v>
      </c>
      <c r="O481">
        <v>1</v>
      </c>
      <c r="P481" t="str">
        <f>D481&amp;"-"&amp;F481&amp;"-"&amp;G481&amp;"-"&amp;E481&amp;"-"&amp;H481</f>
        <v>X2Pi-10.5-f-3-2</v>
      </c>
      <c r="Q481" t="str">
        <f>I481&amp;"-"&amp;K481&amp;"-"&amp;L481&amp;"-"&amp;J481&amp;"-"&amp;M481</f>
        <v>X2Pi-9.5-f-2-2</v>
      </c>
      <c r="R481">
        <f>B481+S481</f>
        <v>9450.6144416200004</v>
      </c>
      <c r="S481">
        <f>_xlfn.IFNA(VLOOKUP(Q481,'MARVEL-X'!A$2:I$1400,7,FALSE),VLOOKUP(Q481,MARVEL!A$2:J$1522,10,FALSE))</f>
        <v>6755.0114416200004</v>
      </c>
      <c r="T481">
        <f>IF(P481=P480,R481+T480,R481)</f>
        <v>9450.6144416200004</v>
      </c>
      <c r="U481">
        <f>IF(P481=P480,1+U480,1)</f>
        <v>1</v>
      </c>
      <c r="V481">
        <f t="shared" si="7"/>
        <v>9450.6144416200004</v>
      </c>
      <c r="W481" t="str">
        <f>IF(V481="","",IF(ABS(V481-R481)&gt;W$1,ABS(V481-R481),""))</f>
        <v/>
      </c>
      <c r="X481" t="str">
        <f>Y481&amp;"-"&amp;Z481&amp;"-"&amp;AC481&amp;"-"&amp;AD481&amp;"-"&amp;AG481</f>
        <v>10.5-f-X-3-1.5</v>
      </c>
      <c r="Y481">
        <f>F481</f>
        <v>10.5</v>
      </c>
      <c r="Z481" s="2" t="str">
        <f>G481</f>
        <v>f</v>
      </c>
      <c r="AA481">
        <f>_xlfn.IFNA(VLOOKUP(X481,'duo-out'!A$2:Q$5000,5,FALSE),E481+10*(H481-1)+1+_xlfn.IFNA(VLOOKUP(D481,states!A$2:C$10,3,FALSE),1))</f>
        <v>14</v>
      </c>
      <c r="AB481">
        <f>IF(V481="","",V481)</f>
        <v>9450.6144416200004</v>
      </c>
      <c r="AC481" s="2" t="str">
        <f>_xlfn.IFNA(VLOOKUP(D481,states!A$2:C$10,2,FALSE),"XX")</f>
        <v>X</v>
      </c>
      <c r="AD481">
        <f>E481</f>
        <v>3</v>
      </c>
      <c r="AE481">
        <f>_xlfn.IFNA(VLOOKUP(D481,states!A$2:D$10,4,FALSE),0)</f>
        <v>1</v>
      </c>
      <c r="AF481">
        <v>0.5</v>
      </c>
      <c r="AG481">
        <f>IF(AE481=0,AF481,IF(AE481=1,IF(F481=0.5,0.5,IF(H481=1,0.5,1.5)),IF(F481=0.5,0.5,IF(H481=1,2.5,1.5))))</f>
        <v>1.5</v>
      </c>
      <c r="AH481" s="7">
        <f>IF(AC481="XX",0,1/C481^(1/5)*IF(E481=0,100,1)/(E481+1)^(1/4))</f>
        <v>2.0402857733683697</v>
      </c>
    </row>
    <row r="482" spans="1:34">
      <c r="A482">
        <v>2588</v>
      </c>
      <c r="B482" s="1">
        <v>2548.1338000000001</v>
      </c>
      <c r="C482" s="6">
        <v>5.0000000000000001E-3</v>
      </c>
      <c r="D482" t="s">
        <v>0</v>
      </c>
      <c r="E482">
        <v>4</v>
      </c>
      <c r="F482">
        <v>10.5</v>
      </c>
      <c r="G482" t="s">
        <v>2</v>
      </c>
      <c r="H482">
        <v>1</v>
      </c>
      <c r="I482" t="s">
        <v>0</v>
      </c>
      <c r="J482">
        <v>3</v>
      </c>
      <c r="K482">
        <v>9.5</v>
      </c>
      <c r="L482" t="s">
        <v>2</v>
      </c>
      <c r="M482">
        <v>1</v>
      </c>
      <c r="N482" t="s">
        <v>2644</v>
      </c>
      <c r="O482">
        <v>1</v>
      </c>
      <c r="P482" t="str">
        <f>D482&amp;"-"&amp;F482&amp;"-"&amp;G482&amp;"-"&amp;E482&amp;"-"&amp;H482</f>
        <v>X2Pi-10.5-f-4-1</v>
      </c>
      <c r="Q482" t="str">
        <f>I482&amp;"-"&amp;K482&amp;"-"&amp;L482&amp;"-"&amp;J482&amp;"-"&amp;M482</f>
        <v>X2Pi-9.5-f-3-1</v>
      </c>
      <c r="R482">
        <f>B482+S482</f>
        <v>11479.140390409</v>
      </c>
      <c r="S482">
        <f>_xlfn.IFNA(VLOOKUP(Q482,'MARVEL-X'!A$2:I$1400,7,FALSE),VLOOKUP(Q482,MARVEL!A$2:J$1522,10,FALSE))</f>
        <v>8931.0065904090006</v>
      </c>
      <c r="T482">
        <f>IF(P482=P481,R482+T481,R482)</f>
        <v>11479.140390409</v>
      </c>
      <c r="U482">
        <f>IF(P482=P481,1+U481,1)</f>
        <v>1</v>
      </c>
      <c r="V482" t="str">
        <f t="shared" si="7"/>
        <v/>
      </c>
      <c r="W482" t="str">
        <f>IF(V482="","",IF(ABS(V482-R482)&gt;W$1,ABS(V482-R482),""))</f>
        <v/>
      </c>
      <c r="X482" t="str">
        <f>Y482&amp;"-"&amp;Z482&amp;"-"&amp;AC482&amp;"-"&amp;AD482&amp;"-"&amp;AG482</f>
        <v>10.5-f-X-4-0.5</v>
      </c>
      <c r="Y482">
        <f>F482</f>
        <v>10.5</v>
      </c>
      <c r="Z482" s="2" t="str">
        <f>G482</f>
        <v>f</v>
      </c>
      <c r="AA482">
        <f>_xlfn.IFNA(VLOOKUP(X482,'duo-out'!A$2:Q$5000,5,FALSE),E482+10*(H482-1)+1+_xlfn.IFNA(VLOOKUP(D482,states!A$2:C$10,3,FALSE),1))</f>
        <v>5</v>
      </c>
      <c r="AB482" t="str">
        <f>IF(V482="","",V482)</f>
        <v/>
      </c>
      <c r="AC482" s="2" t="str">
        <f>_xlfn.IFNA(VLOOKUP(D482,states!A$2:C$10,2,FALSE),"XX")</f>
        <v>X</v>
      </c>
      <c r="AD482">
        <f>E482</f>
        <v>4</v>
      </c>
      <c r="AE482">
        <f>_xlfn.IFNA(VLOOKUP(D482,states!A$2:D$10,4,FALSE),0)</f>
        <v>1</v>
      </c>
      <c r="AF482">
        <v>0.5</v>
      </c>
      <c r="AG482">
        <f>IF(AE482=0,AF482,IF(AE482=1,IF(F482=0.5,0.5,IF(H482=1,0.5,1.5)),IF(F482=0.5,0.5,IF(H482=1,2.5,1.5))))</f>
        <v>0.5</v>
      </c>
      <c r="AH482" s="7">
        <f>IF(AC482="XX",0,1/C482^(1/5)*IF(E482=0,100,1)/(E482+1)^(1/4))</f>
        <v>1.9295831501316907</v>
      </c>
    </row>
    <row r="483" spans="1:34">
      <c r="A483">
        <v>2294</v>
      </c>
      <c r="B483" s="1">
        <v>2548.134</v>
      </c>
      <c r="C483" s="6">
        <v>5.0000000000000001E-3</v>
      </c>
      <c r="D483" t="s">
        <v>0</v>
      </c>
      <c r="E483">
        <v>4</v>
      </c>
      <c r="F483">
        <v>10.5</v>
      </c>
      <c r="G483" t="s">
        <v>2</v>
      </c>
      <c r="H483">
        <v>1</v>
      </c>
      <c r="I483" t="s">
        <v>0</v>
      </c>
      <c r="J483">
        <v>3</v>
      </c>
      <c r="K483">
        <v>9.5</v>
      </c>
      <c r="L483" t="s">
        <v>2</v>
      </c>
      <c r="M483">
        <v>1</v>
      </c>
      <c r="N483" t="s">
        <v>2350</v>
      </c>
      <c r="O483">
        <v>1</v>
      </c>
      <c r="P483" t="str">
        <f>D483&amp;"-"&amp;F483&amp;"-"&amp;G483&amp;"-"&amp;E483&amp;"-"&amp;H483</f>
        <v>X2Pi-10.5-f-4-1</v>
      </c>
      <c r="Q483" t="str">
        <f>I483&amp;"-"&amp;K483&amp;"-"&amp;L483&amp;"-"&amp;J483&amp;"-"&amp;M483</f>
        <v>X2Pi-9.5-f-3-1</v>
      </c>
      <c r="R483">
        <f>B483+S483</f>
        <v>11479.140590409001</v>
      </c>
      <c r="S483">
        <f>_xlfn.IFNA(VLOOKUP(Q483,'MARVEL-X'!A$2:I$1400,7,FALSE),VLOOKUP(Q483,MARVEL!A$2:J$1522,10,FALSE))</f>
        <v>8931.0065904090006</v>
      </c>
      <c r="T483">
        <f>IF(P483=P482,R483+T482,R483)</f>
        <v>22958.280980818003</v>
      </c>
      <c r="U483">
        <f>IF(P483=P482,1+U482,1)</f>
        <v>2</v>
      </c>
      <c r="V483">
        <f t="shared" si="7"/>
        <v>11479.140490409001</v>
      </c>
      <c r="W483" t="str">
        <f>IF(V483="","",IF(ABS(V483-R483)&gt;W$1,ABS(V483-R483),""))</f>
        <v/>
      </c>
      <c r="X483" t="str">
        <f>Y483&amp;"-"&amp;Z483&amp;"-"&amp;AC483&amp;"-"&amp;AD483&amp;"-"&amp;AG483</f>
        <v>10.5-f-X-4-0.5</v>
      </c>
      <c r="Y483">
        <f>F483</f>
        <v>10.5</v>
      </c>
      <c r="Z483" s="2" t="str">
        <f>G483</f>
        <v>f</v>
      </c>
      <c r="AA483">
        <f>_xlfn.IFNA(VLOOKUP(X483,'duo-out'!A$2:Q$5000,5,FALSE),E483+10*(H483-1)+1+_xlfn.IFNA(VLOOKUP(D483,states!A$2:C$10,3,FALSE),1))</f>
        <v>5</v>
      </c>
      <c r="AB483">
        <f>IF(V483="","",V483)</f>
        <v>11479.140490409001</v>
      </c>
      <c r="AC483" s="2" t="str">
        <f>_xlfn.IFNA(VLOOKUP(D483,states!A$2:C$10,2,FALSE),"XX")</f>
        <v>X</v>
      </c>
      <c r="AD483">
        <f>E483</f>
        <v>4</v>
      </c>
      <c r="AE483">
        <f>_xlfn.IFNA(VLOOKUP(D483,states!A$2:D$10,4,FALSE),0)</f>
        <v>1</v>
      </c>
      <c r="AF483">
        <v>0.5</v>
      </c>
      <c r="AG483">
        <f>IF(AE483=0,AF483,IF(AE483=1,IF(F483=0.5,0.5,IF(H483=1,0.5,1.5)),IF(F483=0.5,0.5,IF(H483=1,2.5,1.5))))</f>
        <v>0.5</v>
      </c>
      <c r="AH483" s="7">
        <f>IF(AC483="XX",0,1/C483^(1/5)*IF(E483=0,100,1)/(E483+1)^(1/4))</f>
        <v>1.9295831501316907</v>
      </c>
    </row>
    <row r="484" spans="1:34">
      <c r="A484">
        <v>2329</v>
      </c>
      <c r="B484" s="1">
        <v>2560.8710000000001</v>
      </c>
      <c r="C484" s="6">
        <v>5.0000000000000001E-3</v>
      </c>
      <c r="D484" t="s">
        <v>0</v>
      </c>
      <c r="E484">
        <v>4</v>
      </c>
      <c r="F484">
        <v>10.5</v>
      </c>
      <c r="G484" t="s">
        <v>2</v>
      </c>
      <c r="H484">
        <v>2</v>
      </c>
      <c r="I484" t="s">
        <v>0</v>
      </c>
      <c r="J484">
        <v>3</v>
      </c>
      <c r="K484">
        <v>9.5</v>
      </c>
      <c r="L484" t="s">
        <v>2</v>
      </c>
      <c r="M484">
        <v>2</v>
      </c>
      <c r="N484" t="s">
        <v>2385</v>
      </c>
      <c r="O484">
        <v>1</v>
      </c>
      <c r="P484" t="str">
        <f>D484&amp;"-"&amp;F484&amp;"-"&amp;G484&amp;"-"&amp;E484&amp;"-"&amp;H484</f>
        <v>X2Pi-10.5-f-4-2</v>
      </c>
      <c r="Q484" t="str">
        <f>I484&amp;"-"&amp;K484&amp;"-"&amp;L484&amp;"-"&amp;J484&amp;"-"&amp;M484</f>
        <v>X2Pi-9.5-f-3-2</v>
      </c>
      <c r="R484">
        <f>B484+S484</f>
        <v>11740.919572061001</v>
      </c>
      <c r="S484">
        <f>_xlfn.IFNA(VLOOKUP(Q484,'MARVEL-X'!A$2:I$1400,7,FALSE),VLOOKUP(Q484,MARVEL!A$2:J$1522,10,FALSE))</f>
        <v>9180.0485720609995</v>
      </c>
      <c r="T484">
        <f>IF(P484=P483,R484+T483,R484)</f>
        <v>11740.919572061001</v>
      </c>
      <c r="U484">
        <f>IF(P484=P483,1+U483,1)</f>
        <v>1</v>
      </c>
      <c r="V484">
        <f t="shared" si="7"/>
        <v>11740.919572061001</v>
      </c>
      <c r="W484" t="str">
        <f>IF(V484="","",IF(ABS(V484-R484)&gt;W$1,ABS(V484-R484),""))</f>
        <v/>
      </c>
      <c r="X484" t="str">
        <f>Y484&amp;"-"&amp;Z484&amp;"-"&amp;AC484&amp;"-"&amp;AD484&amp;"-"&amp;AG484</f>
        <v>10.5-f-X-4-1.5</v>
      </c>
      <c r="Y484">
        <f>F484</f>
        <v>10.5</v>
      </c>
      <c r="Z484" s="2" t="str">
        <f>G484</f>
        <v>f</v>
      </c>
      <c r="AA484">
        <f>_xlfn.IFNA(VLOOKUP(X484,'duo-out'!A$2:Q$5000,5,FALSE),E484+10*(H484-1)+1+_xlfn.IFNA(VLOOKUP(D484,states!A$2:C$10,3,FALSE),1))</f>
        <v>15</v>
      </c>
      <c r="AB484">
        <f>IF(V484="","",V484)</f>
        <v>11740.919572061001</v>
      </c>
      <c r="AC484" s="2" t="str">
        <f>_xlfn.IFNA(VLOOKUP(D484,states!A$2:C$10,2,FALSE),"XX")</f>
        <v>X</v>
      </c>
      <c r="AD484">
        <f>E484</f>
        <v>4</v>
      </c>
      <c r="AE484">
        <f>_xlfn.IFNA(VLOOKUP(D484,states!A$2:D$10,4,FALSE),0)</f>
        <v>1</v>
      </c>
      <c r="AF484">
        <v>0.5</v>
      </c>
      <c r="AG484">
        <f>IF(AE484=0,AF484,IF(AE484=1,IF(F484=0.5,0.5,IF(H484=1,0.5,1.5)),IF(F484=0.5,0.5,IF(H484=1,2.5,1.5))))</f>
        <v>1.5</v>
      </c>
      <c r="AH484" s="7">
        <f>IF(AC484="XX",0,1/C484^(1/5)*IF(E484=0,100,1)/(E484+1)^(1/4))</f>
        <v>1.9295831501316907</v>
      </c>
    </row>
    <row r="485" spans="1:34">
      <c r="A485">
        <v>2366</v>
      </c>
      <c r="B485" s="1">
        <v>2414.7779999999998</v>
      </c>
      <c r="C485" s="6">
        <v>0.02</v>
      </c>
      <c r="D485" t="s">
        <v>0</v>
      </c>
      <c r="E485">
        <v>5</v>
      </c>
      <c r="F485">
        <v>10.5</v>
      </c>
      <c r="G485" t="s">
        <v>2</v>
      </c>
      <c r="H485">
        <v>1</v>
      </c>
      <c r="I485" t="s">
        <v>0</v>
      </c>
      <c r="J485">
        <v>4</v>
      </c>
      <c r="K485">
        <v>9.5</v>
      </c>
      <c r="L485" t="s">
        <v>2</v>
      </c>
      <c r="M485">
        <v>1</v>
      </c>
      <c r="N485" t="s">
        <v>2422</v>
      </c>
      <c r="O485">
        <v>1</v>
      </c>
      <c r="P485" t="str">
        <f>D485&amp;"-"&amp;F485&amp;"-"&amp;G485&amp;"-"&amp;E485&amp;"-"&amp;H485</f>
        <v>X2Pi-10.5-f-5-1</v>
      </c>
      <c r="Q485" t="str">
        <f>I485&amp;"-"&amp;K485&amp;"-"&amp;L485&amp;"-"&amp;J485&amp;"-"&amp;M485</f>
        <v>X2Pi-9.5-f-4-1</v>
      </c>
      <c r="R485">
        <f>B485+S485</f>
        <v>13657.888819912001</v>
      </c>
      <c r="S485">
        <f>_xlfn.IFNA(VLOOKUP(Q485,'MARVEL-X'!A$2:I$1400,7,FALSE),VLOOKUP(Q485,MARVEL!A$2:J$1522,10,FALSE))</f>
        <v>11243.110819912001</v>
      </c>
      <c r="T485">
        <f>IF(P485=P484,R485+T484,R485)</f>
        <v>13657.888819912001</v>
      </c>
      <c r="U485">
        <f>IF(P485=P484,1+U484,1)</f>
        <v>1</v>
      </c>
      <c r="V485">
        <f t="shared" si="7"/>
        <v>13657.888819912001</v>
      </c>
      <c r="W485" t="str">
        <f>IF(V485="","",IF(ABS(V485-R485)&gt;W$1,ABS(V485-R485),""))</f>
        <v/>
      </c>
      <c r="X485" t="str">
        <f>Y485&amp;"-"&amp;Z485&amp;"-"&amp;AC485&amp;"-"&amp;AD485&amp;"-"&amp;AG485</f>
        <v>10.5-f-X-5-0.5</v>
      </c>
      <c r="Y485">
        <f>F485</f>
        <v>10.5</v>
      </c>
      <c r="Z485" s="2" t="str">
        <f>G485</f>
        <v>f</v>
      </c>
      <c r="AA485">
        <f>_xlfn.IFNA(VLOOKUP(X485,'duo-out'!A$2:Q$5000,5,FALSE),E485+10*(H485-1)+1+_xlfn.IFNA(VLOOKUP(D485,states!A$2:C$10,3,FALSE),1))</f>
        <v>6</v>
      </c>
      <c r="AB485">
        <f>IF(V485="","",V485)</f>
        <v>13657.888819912001</v>
      </c>
      <c r="AC485" s="2" t="str">
        <f>_xlfn.IFNA(VLOOKUP(D485,states!A$2:C$10,2,FALSE),"XX")</f>
        <v>X</v>
      </c>
      <c r="AD485">
        <f>E485</f>
        <v>5</v>
      </c>
      <c r="AE485">
        <f>_xlfn.IFNA(VLOOKUP(D485,states!A$2:D$10,4,FALSE),0)</f>
        <v>1</v>
      </c>
      <c r="AF485">
        <v>0.5</v>
      </c>
      <c r="AG485">
        <f>IF(AE485=0,AF485,IF(AE485=1,IF(F485=0.5,0.5,IF(H485=1,0.5,1.5)),IF(F485=0.5,0.5,IF(H485=1,2.5,1.5))))</f>
        <v>0.5</v>
      </c>
      <c r="AH485" s="7">
        <f>IF(AC485="XX",0,1/C485^(1/5)*IF(E485=0,100,1)/(E485+1)^(1/4))</f>
        <v>1.3971923151809211</v>
      </c>
    </row>
    <row r="486" spans="1:34">
      <c r="A486">
        <v>2380</v>
      </c>
      <c r="B486" s="1">
        <v>2426.44</v>
      </c>
      <c r="C486" s="6">
        <v>0.02</v>
      </c>
      <c r="D486" t="s">
        <v>0</v>
      </c>
      <c r="E486">
        <v>5</v>
      </c>
      <c r="F486">
        <v>10.5</v>
      </c>
      <c r="G486" t="s">
        <v>2</v>
      </c>
      <c r="H486">
        <v>2</v>
      </c>
      <c r="I486" t="s">
        <v>0</v>
      </c>
      <c r="J486">
        <v>4</v>
      </c>
      <c r="K486">
        <v>9.5</v>
      </c>
      <c r="L486" t="s">
        <v>2</v>
      </c>
      <c r="M486">
        <v>2</v>
      </c>
      <c r="N486" t="s">
        <v>2436</v>
      </c>
      <c r="O486">
        <v>1</v>
      </c>
      <c r="P486" t="str">
        <f>D486&amp;"-"&amp;F486&amp;"-"&amp;G486&amp;"-"&amp;E486&amp;"-"&amp;H486</f>
        <v>X2Pi-10.5-f-5-2</v>
      </c>
      <c r="Q486" t="str">
        <f>I486&amp;"-"&amp;K486&amp;"-"&amp;L486&amp;"-"&amp;J486&amp;"-"&amp;M486</f>
        <v>X2Pi-9.5-f-4-2</v>
      </c>
      <c r="R486">
        <f>B486+S486</f>
        <v>13908.165696449001</v>
      </c>
      <c r="S486">
        <f>_xlfn.IFNA(VLOOKUP(Q486,'MARVEL-X'!A$2:I$1400,7,FALSE),VLOOKUP(Q486,MARVEL!A$2:J$1522,10,FALSE))</f>
        <v>11481.725696449001</v>
      </c>
      <c r="T486">
        <f>IF(P486=P485,R486+T485,R486)</f>
        <v>13908.165696449001</v>
      </c>
      <c r="U486">
        <f>IF(P486=P485,1+U485,1)</f>
        <v>1</v>
      </c>
      <c r="V486">
        <f t="shared" si="7"/>
        <v>13908.165696449001</v>
      </c>
      <c r="W486" t="str">
        <f>IF(V486="","",IF(ABS(V486-R486)&gt;W$1,ABS(V486-R486),""))</f>
        <v/>
      </c>
      <c r="X486" t="str">
        <f>Y486&amp;"-"&amp;Z486&amp;"-"&amp;AC486&amp;"-"&amp;AD486&amp;"-"&amp;AG486</f>
        <v>10.5-f-X-5-1.5</v>
      </c>
      <c r="Y486">
        <f>F486</f>
        <v>10.5</v>
      </c>
      <c r="Z486" s="2" t="str">
        <f>G486</f>
        <v>f</v>
      </c>
      <c r="AA486">
        <f>_xlfn.IFNA(VLOOKUP(X486,'duo-out'!A$2:Q$5000,5,FALSE),E486+10*(H486-1)+1+_xlfn.IFNA(VLOOKUP(D486,states!A$2:C$10,3,FALSE),1))</f>
        <v>16</v>
      </c>
      <c r="AB486">
        <f>IF(V486="","",V486)</f>
        <v>13908.165696449001</v>
      </c>
      <c r="AC486" s="2" t="str">
        <f>_xlfn.IFNA(VLOOKUP(D486,states!A$2:C$10,2,FALSE),"XX")</f>
        <v>X</v>
      </c>
      <c r="AD486">
        <f>E486</f>
        <v>5</v>
      </c>
      <c r="AE486">
        <f>_xlfn.IFNA(VLOOKUP(D486,states!A$2:D$10,4,FALSE),0)</f>
        <v>1</v>
      </c>
      <c r="AF486">
        <v>0.5</v>
      </c>
      <c r="AG486">
        <f>IF(AE486=0,AF486,IF(AE486=1,IF(F486=0.5,0.5,IF(H486=1,0.5,1.5)),IF(F486=0.5,0.5,IF(H486=1,2.5,1.5))))</f>
        <v>1.5</v>
      </c>
      <c r="AH486" s="7">
        <f>IF(AC486="XX",0,1/C486^(1/5)*IF(E486=0,100,1)/(E486+1)^(1/4))</f>
        <v>1.3971923151809211</v>
      </c>
    </row>
    <row r="487" spans="1:34">
      <c r="A487">
        <v>2017</v>
      </c>
      <c r="B487" s="1">
        <v>2332.21</v>
      </c>
      <c r="C487" s="6">
        <v>9.2890000000000004E-3</v>
      </c>
      <c r="D487" t="s">
        <v>0</v>
      </c>
      <c r="E487">
        <v>1</v>
      </c>
      <c r="F487">
        <v>11.5</v>
      </c>
      <c r="G487" t="s">
        <v>1</v>
      </c>
      <c r="H487">
        <v>1</v>
      </c>
      <c r="I487" t="s">
        <v>0</v>
      </c>
      <c r="J487">
        <v>0</v>
      </c>
      <c r="K487">
        <v>12.5</v>
      </c>
      <c r="L487" t="s">
        <v>1</v>
      </c>
      <c r="M487">
        <v>1</v>
      </c>
      <c r="N487" t="s">
        <v>2073</v>
      </c>
      <c r="O487">
        <v>1</v>
      </c>
      <c r="P487" t="str">
        <f>D487&amp;"-"&amp;F487&amp;"-"&amp;G487&amp;"-"&amp;E487&amp;"-"&amp;H487</f>
        <v>X2Pi-11.5-e-1-1</v>
      </c>
      <c r="Q487" t="str">
        <f>I487&amp;"-"&amp;K487&amp;"-"&amp;L487&amp;"-"&amp;J487&amp;"-"&amp;M487</f>
        <v>X2Pi-12.5-e-0-1</v>
      </c>
      <c r="R487">
        <f>B487+S487</f>
        <v>4499.9057602180001</v>
      </c>
      <c r="S487">
        <f>_xlfn.IFNA(VLOOKUP(Q487,'MARVEL-X'!A$2:I$1400,7,FALSE),VLOOKUP(Q487,MARVEL!A$2:J$1522,10,FALSE))</f>
        <v>2167.695760218</v>
      </c>
      <c r="T487">
        <f>IF(P487=P486,R487+T486,R487)</f>
        <v>4499.9057602180001</v>
      </c>
      <c r="U487">
        <f>IF(P487=P486,1+U486,1)</f>
        <v>1</v>
      </c>
      <c r="V487" t="str">
        <f t="shared" si="7"/>
        <v/>
      </c>
      <c r="W487" t="str">
        <f>IF(V487="","",IF(ABS(V487-R487)&gt;W$1,ABS(V487-R487),""))</f>
        <v/>
      </c>
      <c r="X487" t="str">
        <f>Y487&amp;"-"&amp;Z487&amp;"-"&amp;AC487&amp;"-"&amp;AD487&amp;"-"&amp;AG487</f>
        <v>11.5-e-X-1-0.5</v>
      </c>
      <c r="Y487">
        <f>F487</f>
        <v>11.5</v>
      </c>
      <c r="Z487" s="2" t="str">
        <f>G487</f>
        <v>e</v>
      </c>
      <c r="AA487">
        <f>_xlfn.IFNA(VLOOKUP(X487,'duo-out'!A$2:Q$5000,5,FALSE),E487+10*(H487-1)+1+_xlfn.IFNA(VLOOKUP(D487,states!A$2:C$10,3,FALSE),1))</f>
        <v>2</v>
      </c>
      <c r="AB487" t="str">
        <f>IF(V487="","",V487)</f>
        <v/>
      </c>
      <c r="AC487" s="2" t="str">
        <f>_xlfn.IFNA(VLOOKUP(D487,states!A$2:C$10,2,FALSE),"XX")</f>
        <v>X</v>
      </c>
      <c r="AD487">
        <f>E487</f>
        <v>1</v>
      </c>
      <c r="AE487">
        <f>_xlfn.IFNA(VLOOKUP(D487,states!A$2:D$10,4,FALSE),0)</f>
        <v>1</v>
      </c>
      <c r="AF487">
        <v>0.5</v>
      </c>
      <c r="AG487">
        <f>IF(AE487=0,AF487,IF(AE487=1,IF(F487=0.5,0.5,IF(H487=1,0.5,1.5)),IF(F487=0.5,0.5,IF(H487=1,2.5,1.5))))</f>
        <v>0.5</v>
      </c>
      <c r="AH487" s="7">
        <f>IF(AC487="XX",0,1/C487^(1/5)*IF(E487=0,100,1)/(E487+1)^(1/4))</f>
        <v>2.1436244824886663</v>
      </c>
    </row>
    <row r="488" spans="1:34">
      <c r="A488">
        <v>1965</v>
      </c>
      <c r="B488" s="1">
        <v>2968.1109999999999</v>
      </c>
      <c r="C488" s="6">
        <v>5.0000000000000001E-3</v>
      </c>
      <c r="D488" t="s">
        <v>0</v>
      </c>
      <c r="E488">
        <v>1</v>
      </c>
      <c r="F488">
        <v>11.5</v>
      </c>
      <c r="G488" t="s">
        <v>1</v>
      </c>
      <c r="H488">
        <v>1</v>
      </c>
      <c r="I488" t="s">
        <v>0</v>
      </c>
      <c r="J488">
        <v>0</v>
      </c>
      <c r="K488">
        <v>10.5</v>
      </c>
      <c r="L488" t="s">
        <v>1</v>
      </c>
      <c r="M488">
        <v>1</v>
      </c>
      <c r="N488" t="s">
        <v>2021</v>
      </c>
      <c r="O488">
        <v>1</v>
      </c>
      <c r="P488" t="str">
        <f>D488&amp;"-"&amp;F488&amp;"-"&amp;G488&amp;"-"&amp;E488&amp;"-"&amp;H488</f>
        <v>X2Pi-11.5-e-1-1</v>
      </c>
      <c r="Q488" t="str">
        <f>I488&amp;"-"&amp;K488&amp;"-"&amp;L488&amp;"-"&amp;J488&amp;"-"&amp;M488</f>
        <v>X2Pi-10.5-e-0-1</v>
      </c>
      <c r="R488">
        <f>B488+S488</f>
        <v>4499.905576008</v>
      </c>
      <c r="S488">
        <f>_xlfn.IFNA(VLOOKUP(Q488,'MARVEL-X'!A$2:I$1400,7,FALSE),VLOOKUP(Q488,MARVEL!A$2:J$1522,10,FALSE))</f>
        <v>1531.7945760079999</v>
      </c>
      <c r="T488">
        <f>IF(P488=P487,R488+T487,R488)</f>
        <v>8999.811336226001</v>
      </c>
      <c r="U488">
        <f>IF(P488=P487,1+U487,1)</f>
        <v>2</v>
      </c>
      <c r="V488">
        <f t="shared" si="7"/>
        <v>4499.9056681130005</v>
      </c>
      <c r="W488" t="str">
        <f>IF(V488="","",IF(ABS(V488-R488)&gt;W$1,ABS(V488-R488),""))</f>
        <v/>
      </c>
      <c r="X488" t="str">
        <f>Y488&amp;"-"&amp;Z488&amp;"-"&amp;AC488&amp;"-"&amp;AD488&amp;"-"&amp;AG488</f>
        <v>11.5-e-X-1-0.5</v>
      </c>
      <c r="Y488">
        <f>F488</f>
        <v>11.5</v>
      </c>
      <c r="Z488" s="2" t="str">
        <f>G488</f>
        <v>e</v>
      </c>
      <c r="AA488">
        <f>_xlfn.IFNA(VLOOKUP(X488,'duo-out'!A$2:Q$5000,5,FALSE),E488+10*(H488-1)+1+_xlfn.IFNA(VLOOKUP(D488,states!A$2:C$10,3,FALSE),1))</f>
        <v>2</v>
      </c>
      <c r="AB488">
        <f>IF(V488="","",V488)</f>
        <v>4499.9056681130005</v>
      </c>
      <c r="AC488" s="2" t="str">
        <f>_xlfn.IFNA(VLOOKUP(D488,states!A$2:C$10,2,FALSE),"XX")</f>
        <v>X</v>
      </c>
      <c r="AD488">
        <f>E488</f>
        <v>1</v>
      </c>
      <c r="AE488">
        <f>_xlfn.IFNA(VLOOKUP(D488,states!A$2:D$10,4,FALSE),0)</f>
        <v>1</v>
      </c>
      <c r="AF488">
        <v>0.5</v>
      </c>
      <c r="AG488">
        <f>IF(AE488=0,AF488,IF(AE488=1,IF(F488=0.5,0.5,IF(H488=1,0.5,1.5)),IF(F488=0.5,0.5,IF(H488=1,2.5,1.5))))</f>
        <v>0.5</v>
      </c>
      <c r="AH488" s="7">
        <f>IF(AC488="XX",0,1/C488^(1/5)*IF(E488=0,100,1)/(E488+1)^(1/4))</f>
        <v>2.4263223583284943</v>
      </c>
    </row>
    <row r="489" spans="1:34">
      <c r="A489">
        <v>2022</v>
      </c>
      <c r="B489" s="1">
        <v>2981.2109999999998</v>
      </c>
      <c r="C489" s="6">
        <v>5.0000000000000001E-3</v>
      </c>
      <c r="D489" t="s">
        <v>0</v>
      </c>
      <c r="E489">
        <v>1</v>
      </c>
      <c r="F489">
        <v>11.5</v>
      </c>
      <c r="G489" t="s">
        <v>1</v>
      </c>
      <c r="H489">
        <v>2</v>
      </c>
      <c r="I489" t="s">
        <v>0</v>
      </c>
      <c r="J489">
        <v>0</v>
      </c>
      <c r="K489">
        <v>10.5</v>
      </c>
      <c r="L489" t="s">
        <v>1</v>
      </c>
      <c r="M489">
        <v>2</v>
      </c>
      <c r="N489" t="s">
        <v>2078</v>
      </c>
      <c r="O489">
        <v>1</v>
      </c>
      <c r="P489" t="str">
        <f>D489&amp;"-"&amp;F489&amp;"-"&amp;G489&amp;"-"&amp;E489&amp;"-"&amp;H489</f>
        <v>X2Pi-11.5-e-1-2</v>
      </c>
      <c r="Q489" t="str">
        <f>I489&amp;"-"&amp;K489&amp;"-"&amp;L489&amp;"-"&amp;J489&amp;"-"&amp;M489</f>
        <v>X2Pi-10.5-e-0-2</v>
      </c>
      <c r="R489">
        <f>B489+S489</f>
        <v>4812.1328995099993</v>
      </c>
      <c r="S489">
        <f>_xlfn.IFNA(VLOOKUP(Q489,'MARVEL-X'!A$2:I$1400,7,FALSE),VLOOKUP(Q489,MARVEL!A$2:J$1522,10,FALSE))</f>
        <v>1830.92189951</v>
      </c>
      <c r="T489">
        <f>IF(P489=P488,R489+T488,R489)</f>
        <v>4812.1328995099993</v>
      </c>
      <c r="U489">
        <f>IF(P489=P488,1+U488,1)</f>
        <v>1</v>
      </c>
      <c r="V489" t="str">
        <f t="shared" si="7"/>
        <v/>
      </c>
      <c r="W489" t="str">
        <f>IF(V489="","",IF(ABS(V489-R489)&gt;W$1,ABS(V489-R489),""))</f>
        <v/>
      </c>
      <c r="X489" t="str">
        <f>Y489&amp;"-"&amp;Z489&amp;"-"&amp;AC489&amp;"-"&amp;AD489&amp;"-"&amp;AG489</f>
        <v>11.5-e-X-1-1.5</v>
      </c>
      <c r="Y489">
        <f>F489</f>
        <v>11.5</v>
      </c>
      <c r="Z489" s="2" t="str">
        <f>G489</f>
        <v>e</v>
      </c>
      <c r="AA489">
        <f>_xlfn.IFNA(VLOOKUP(X489,'duo-out'!A$2:Q$5000,5,FALSE),E489+10*(H489-1)+1+_xlfn.IFNA(VLOOKUP(D489,states!A$2:C$10,3,FALSE),1))</f>
        <v>12</v>
      </c>
      <c r="AB489" t="str">
        <f>IF(V489="","",V489)</f>
        <v/>
      </c>
      <c r="AC489" s="2" t="str">
        <f>_xlfn.IFNA(VLOOKUP(D489,states!A$2:C$10,2,FALSE),"XX")</f>
        <v>X</v>
      </c>
      <c r="AD489">
        <f>E489</f>
        <v>1</v>
      </c>
      <c r="AE489">
        <f>_xlfn.IFNA(VLOOKUP(D489,states!A$2:D$10,4,FALSE),0)</f>
        <v>1</v>
      </c>
      <c r="AF489">
        <v>0.5</v>
      </c>
      <c r="AG489">
        <f>IF(AE489=0,AF489,IF(AE489=1,IF(F489=0.5,0.5,IF(H489=1,0.5,1.5)),IF(F489=0.5,0.5,IF(H489=1,2.5,1.5))))</f>
        <v>1.5</v>
      </c>
      <c r="AH489" s="7">
        <f>IF(AC489="XX",0,1/C489^(1/5)*IF(E489=0,100,1)/(E489+1)^(1/4))</f>
        <v>2.4263223583284943</v>
      </c>
    </row>
    <row r="490" spans="1:34">
      <c r="A490">
        <v>2394</v>
      </c>
      <c r="B490" s="1">
        <v>2294.857</v>
      </c>
      <c r="C490" s="6">
        <v>0.02</v>
      </c>
      <c r="D490" t="s">
        <v>0</v>
      </c>
      <c r="E490">
        <v>1</v>
      </c>
      <c r="F490">
        <v>11.5</v>
      </c>
      <c r="G490" t="s">
        <v>1</v>
      </c>
      <c r="H490">
        <v>2</v>
      </c>
      <c r="I490" t="s">
        <v>0</v>
      </c>
      <c r="J490">
        <v>0</v>
      </c>
      <c r="K490">
        <v>12.5</v>
      </c>
      <c r="L490" t="s">
        <v>1</v>
      </c>
      <c r="M490">
        <v>2</v>
      </c>
      <c r="N490" t="s">
        <v>2450</v>
      </c>
      <c r="O490">
        <v>1</v>
      </c>
      <c r="P490" t="str">
        <f>D490&amp;"-"&amp;F490&amp;"-"&amp;G490&amp;"-"&amp;E490&amp;"-"&amp;H490</f>
        <v>X2Pi-11.5-e-1-2</v>
      </c>
      <c r="Q490" t="str">
        <f>I490&amp;"-"&amp;K490&amp;"-"&amp;L490&amp;"-"&amp;J490&amp;"-"&amp;M490</f>
        <v>X2Pi-12.5-e-0-2</v>
      </c>
      <c r="R490">
        <f>B490+S490</f>
        <v>4812.1337206610006</v>
      </c>
      <c r="S490">
        <f>_xlfn.IFNA(VLOOKUP(Q490,'MARVEL-X'!A$2:I$1400,7,FALSE),VLOOKUP(Q490,MARVEL!A$2:J$1522,10,FALSE))</f>
        <v>2517.2767206610001</v>
      </c>
      <c r="T490">
        <f>IF(P490=P489,R490+T489,R490)</f>
        <v>9624.2666201709999</v>
      </c>
      <c r="U490">
        <f>IF(P490=P489,1+U489,1)</f>
        <v>2</v>
      </c>
      <c r="V490">
        <f t="shared" si="7"/>
        <v>4812.1333100854999</v>
      </c>
      <c r="W490" t="str">
        <f>IF(V490="","",IF(ABS(V490-R490)&gt;W$1,ABS(V490-R490),""))</f>
        <v/>
      </c>
      <c r="X490" t="str">
        <f>Y490&amp;"-"&amp;Z490&amp;"-"&amp;AC490&amp;"-"&amp;AD490&amp;"-"&amp;AG490</f>
        <v>11.5-e-X-1-1.5</v>
      </c>
      <c r="Y490">
        <f>F490</f>
        <v>11.5</v>
      </c>
      <c r="Z490" s="2" t="str">
        <f>G490</f>
        <v>e</v>
      </c>
      <c r="AA490">
        <f>_xlfn.IFNA(VLOOKUP(X490,'duo-out'!A$2:Q$5000,5,FALSE),E490+10*(H490-1)+1+_xlfn.IFNA(VLOOKUP(D490,states!A$2:C$10,3,FALSE),1))</f>
        <v>12</v>
      </c>
      <c r="AB490">
        <f>IF(V490="","",V490)</f>
        <v>4812.1333100854999</v>
      </c>
      <c r="AC490" s="2" t="str">
        <f>_xlfn.IFNA(VLOOKUP(D490,states!A$2:C$10,2,FALSE),"XX")</f>
        <v>X</v>
      </c>
      <c r="AD490">
        <f>E490</f>
        <v>1</v>
      </c>
      <c r="AE490">
        <f>_xlfn.IFNA(VLOOKUP(D490,states!A$2:D$10,4,FALSE),0)</f>
        <v>1</v>
      </c>
      <c r="AF490">
        <v>0.5</v>
      </c>
      <c r="AG490">
        <f>IF(AE490=0,AF490,IF(AE490=1,IF(F490=0.5,0.5,IF(H490=1,0.5,1.5)),IF(F490=0.5,0.5,IF(H490=1,2.5,1.5))))</f>
        <v>1.5</v>
      </c>
      <c r="AH490" s="7">
        <f>IF(AC490="XX",0,1/C490^(1/5)*IF(E490=0,100,1)/(E490+1)^(1/4))</f>
        <v>1.8388084971065388</v>
      </c>
    </row>
    <row r="491" spans="1:34">
      <c r="A491">
        <v>2077</v>
      </c>
      <c r="B491" s="1">
        <v>2831.069</v>
      </c>
      <c r="C491" s="6">
        <v>5.0000000000000001E-3</v>
      </c>
      <c r="D491" t="s">
        <v>0</v>
      </c>
      <c r="E491">
        <v>2</v>
      </c>
      <c r="F491">
        <v>11.5</v>
      </c>
      <c r="G491" t="s">
        <v>1</v>
      </c>
      <c r="H491">
        <v>1</v>
      </c>
      <c r="I491" t="s">
        <v>0</v>
      </c>
      <c r="J491">
        <v>1</v>
      </c>
      <c r="K491">
        <v>10.5</v>
      </c>
      <c r="L491" t="s">
        <v>1</v>
      </c>
      <c r="M491">
        <v>1</v>
      </c>
      <c r="N491" t="s">
        <v>2133</v>
      </c>
      <c r="O491">
        <v>1</v>
      </c>
      <c r="P491" t="str">
        <f>D491&amp;"-"&amp;F491&amp;"-"&amp;G491&amp;"-"&amp;E491&amp;"-"&amp;H491</f>
        <v>X2Pi-11.5-e-2-1</v>
      </c>
      <c r="Q491" t="str">
        <f>I491&amp;"-"&amp;K491&amp;"-"&amp;L491&amp;"-"&amp;J491&amp;"-"&amp;M491</f>
        <v>X2Pi-10.5-e-1-1</v>
      </c>
      <c r="R491">
        <f>B491+S491</f>
        <v>7037.6724397639991</v>
      </c>
      <c r="S491">
        <f>_xlfn.IFNA(VLOOKUP(Q491,'MARVEL-X'!A$2:I$1400,7,FALSE),VLOOKUP(Q491,MARVEL!A$2:J$1522,10,FALSE))</f>
        <v>4206.6034397639996</v>
      </c>
      <c r="T491">
        <f>IF(P491=P490,R491+T490,R491)</f>
        <v>7037.6724397639991</v>
      </c>
      <c r="U491">
        <f>IF(P491=P490,1+U490,1)</f>
        <v>1</v>
      </c>
      <c r="V491">
        <f t="shared" si="7"/>
        <v>7037.6724397639991</v>
      </c>
      <c r="W491" t="str">
        <f>IF(V491="","",IF(ABS(V491-R491)&gt;W$1,ABS(V491-R491),""))</f>
        <v/>
      </c>
      <c r="X491" t="str">
        <f>Y491&amp;"-"&amp;Z491&amp;"-"&amp;AC491&amp;"-"&amp;AD491&amp;"-"&amp;AG491</f>
        <v>11.5-e-X-2-0.5</v>
      </c>
      <c r="Y491">
        <f>F491</f>
        <v>11.5</v>
      </c>
      <c r="Z491" s="2" t="str">
        <f>G491</f>
        <v>e</v>
      </c>
      <c r="AA491">
        <f>_xlfn.IFNA(VLOOKUP(X491,'duo-out'!A$2:Q$5000,5,FALSE),E491+10*(H491-1)+1+_xlfn.IFNA(VLOOKUP(D491,states!A$2:C$10,3,FALSE),1))</f>
        <v>3</v>
      </c>
      <c r="AB491">
        <f>IF(V491="","",V491)</f>
        <v>7037.6724397639991</v>
      </c>
      <c r="AC491" s="2" t="str">
        <f>_xlfn.IFNA(VLOOKUP(D491,states!A$2:C$10,2,FALSE),"XX")</f>
        <v>X</v>
      </c>
      <c r="AD491">
        <f>E491</f>
        <v>2</v>
      </c>
      <c r="AE491">
        <f>_xlfn.IFNA(VLOOKUP(D491,states!A$2:D$10,4,FALSE),0)</f>
        <v>1</v>
      </c>
      <c r="AF491">
        <v>0.5</v>
      </c>
      <c r="AG491">
        <f>IF(AE491=0,AF491,IF(AE491=1,IF(F491=0.5,0.5,IF(H491=1,0.5,1.5)),IF(F491=0.5,0.5,IF(H491=1,2.5,1.5))))</f>
        <v>0.5</v>
      </c>
      <c r="AH491" s="7">
        <f>IF(AC491="XX",0,1/C491^(1/5)*IF(E491=0,100,1)/(E491+1)^(1/4))</f>
        <v>2.1924297443889911</v>
      </c>
    </row>
    <row r="492" spans="1:34">
      <c r="A492">
        <v>2130</v>
      </c>
      <c r="B492" s="1">
        <v>2843.277</v>
      </c>
      <c r="C492" s="6">
        <v>5.0000000000000001E-3</v>
      </c>
      <c r="D492" t="s">
        <v>0</v>
      </c>
      <c r="E492">
        <v>2</v>
      </c>
      <c r="F492">
        <v>11.5</v>
      </c>
      <c r="G492" t="s">
        <v>1</v>
      </c>
      <c r="H492">
        <v>2</v>
      </c>
      <c r="I492" t="s">
        <v>0</v>
      </c>
      <c r="J492">
        <v>1</v>
      </c>
      <c r="K492">
        <v>10.5</v>
      </c>
      <c r="L492" t="s">
        <v>1</v>
      </c>
      <c r="M492">
        <v>2</v>
      </c>
      <c r="N492" t="s">
        <v>2186</v>
      </c>
      <c r="O492">
        <v>1</v>
      </c>
      <c r="P492" t="str">
        <f>D492&amp;"-"&amp;F492&amp;"-"&amp;G492&amp;"-"&amp;E492&amp;"-"&amp;H492</f>
        <v>X2Pi-11.5-e-2-2</v>
      </c>
      <c r="Q492" t="str">
        <f>I492&amp;"-"&amp;K492&amp;"-"&amp;L492&amp;"-"&amp;J492&amp;"-"&amp;M492</f>
        <v>X2Pi-10.5-e-1-2</v>
      </c>
      <c r="R492">
        <f>B492+S492</f>
        <v>7337.6522765190002</v>
      </c>
      <c r="S492">
        <f>_xlfn.IFNA(VLOOKUP(Q492,'MARVEL-X'!A$2:I$1400,7,FALSE),VLOOKUP(Q492,MARVEL!A$2:J$1522,10,FALSE))</f>
        <v>4494.3752765190002</v>
      </c>
      <c r="T492">
        <f>IF(P492=P491,R492+T491,R492)</f>
        <v>7337.6522765190002</v>
      </c>
      <c r="U492">
        <f>IF(P492=P491,1+U491,1)</f>
        <v>1</v>
      </c>
      <c r="V492">
        <f t="shared" si="7"/>
        <v>7337.6522765190002</v>
      </c>
      <c r="W492" t="str">
        <f>IF(V492="","",IF(ABS(V492-R492)&gt;W$1,ABS(V492-R492),""))</f>
        <v/>
      </c>
      <c r="X492" t="str">
        <f>Y492&amp;"-"&amp;Z492&amp;"-"&amp;AC492&amp;"-"&amp;AD492&amp;"-"&amp;AG492</f>
        <v>11.5-e-X-2-1.5</v>
      </c>
      <c r="Y492">
        <f>F492</f>
        <v>11.5</v>
      </c>
      <c r="Z492" s="2" t="str">
        <f>G492</f>
        <v>e</v>
      </c>
      <c r="AA492">
        <f>_xlfn.IFNA(VLOOKUP(X492,'duo-out'!A$2:Q$5000,5,FALSE),E492+10*(H492-1)+1+_xlfn.IFNA(VLOOKUP(D492,states!A$2:C$10,3,FALSE),1))</f>
        <v>13</v>
      </c>
      <c r="AB492">
        <f>IF(V492="","",V492)</f>
        <v>7337.6522765190002</v>
      </c>
      <c r="AC492" s="2" t="str">
        <f>_xlfn.IFNA(VLOOKUP(D492,states!A$2:C$10,2,FALSE),"XX")</f>
        <v>X</v>
      </c>
      <c r="AD492">
        <f>E492</f>
        <v>2</v>
      </c>
      <c r="AE492">
        <f>_xlfn.IFNA(VLOOKUP(D492,states!A$2:D$10,4,FALSE),0)</f>
        <v>1</v>
      </c>
      <c r="AF492">
        <v>0.5</v>
      </c>
      <c r="AG492">
        <f>IF(AE492=0,AF492,IF(AE492=1,IF(F492=0.5,0.5,IF(H492=1,0.5,1.5)),IF(F492=0.5,0.5,IF(H492=1,2.5,1.5))))</f>
        <v>1.5</v>
      </c>
      <c r="AH492" s="7">
        <f>IF(AC492="XX",0,1/C492^(1/5)*IF(E492=0,100,1)/(E492+1)^(1/4))</f>
        <v>2.1924297443889911</v>
      </c>
    </row>
    <row r="493" spans="1:34">
      <c r="A493">
        <v>2183</v>
      </c>
      <c r="B493" s="1">
        <v>2695.4259999999999</v>
      </c>
      <c r="C493" s="6">
        <v>5.0000000000000001E-3</v>
      </c>
      <c r="D493" t="s">
        <v>0</v>
      </c>
      <c r="E493">
        <v>3</v>
      </c>
      <c r="F493">
        <v>11.5</v>
      </c>
      <c r="G493" t="s">
        <v>1</v>
      </c>
      <c r="H493">
        <v>1</v>
      </c>
      <c r="I493" t="s">
        <v>0</v>
      </c>
      <c r="J493">
        <v>2</v>
      </c>
      <c r="K493">
        <v>10.5</v>
      </c>
      <c r="L493" t="s">
        <v>1</v>
      </c>
      <c r="M493">
        <v>1</v>
      </c>
      <c r="N493" t="s">
        <v>2239</v>
      </c>
      <c r="O493">
        <v>1</v>
      </c>
      <c r="P493" t="str">
        <f>D493&amp;"-"&amp;F493&amp;"-"&amp;G493&amp;"-"&amp;E493&amp;"-"&amp;H493</f>
        <v>X2Pi-11.5-e-3-1</v>
      </c>
      <c r="Q493" t="str">
        <f>I493&amp;"-"&amp;K493&amp;"-"&amp;L493&amp;"-"&amp;J493&amp;"-"&amp;M493</f>
        <v>X2Pi-10.5-e-2-1</v>
      </c>
      <c r="R493">
        <f>B493+S493</f>
        <v>9451.2597075859994</v>
      </c>
      <c r="S493">
        <f>_xlfn.IFNA(VLOOKUP(Q493,'MARVEL-X'!A$2:I$1400,7,FALSE),VLOOKUP(Q493,MARVEL!A$2:J$1522,10,FALSE))</f>
        <v>6755.8337075859999</v>
      </c>
      <c r="T493">
        <f>IF(P493=P492,R493+T492,R493)</f>
        <v>9451.2597075859994</v>
      </c>
      <c r="U493">
        <f>IF(P493=P492,1+U492,1)</f>
        <v>1</v>
      </c>
      <c r="V493">
        <f t="shared" si="7"/>
        <v>9451.2597075859994</v>
      </c>
      <c r="W493" t="str">
        <f>IF(V493="","",IF(ABS(V493-R493)&gt;W$1,ABS(V493-R493),""))</f>
        <v/>
      </c>
      <c r="X493" t="str">
        <f>Y493&amp;"-"&amp;Z493&amp;"-"&amp;AC493&amp;"-"&amp;AD493&amp;"-"&amp;AG493</f>
        <v>11.5-e-X-3-0.5</v>
      </c>
      <c r="Y493">
        <f>F493</f>
        <v>11.5</v>
      </c>
      <c r="Z493" s="2" t="str">
        <f>G493</f>
        <v>e</v>
      </c>
      <c r="AA493">
        <f>_xlfn.IFNA(VLOOKUP(X493,'duo-out'!A$2:Q$5000,5,FALSE),E493+10*(H493-1)+1+_xlfn.IFNA(VLOOKUP(D493,states!A$2:C$10,3,FALSE),1))</f>
        <v>4</v>
      </c>
      <c r="AB493">
        <f>IF(V493="","",V493)</f>
        <v>9451.2597075859994</v>
      </c>
      <c r="AC493" s="2" t="str">
        <f>_xlfn.IFNA(VLOOKUP(D493,states!A$2:C$10,2,FALSE),"XX")</f>
        <v>X</v>
      </c>
      <c r="AD493">
        <f>E493</f>
        <v>3</v>
      </c>
      <c r="AE493">
        <f>_xlfn.IFNA(VLOOKUP(D493,states!A$2:D$10,4,FALSE),0)</f>
        <v>1</v>
      </c>
      <c r="AF493">
        <v>0.5</v>
      </c>
      <c r="AG493">
        <f>IF(AE493=0,AF493,IF(AE493=1,IF(F493=0.5,0.5,IF(H493=1,0.5,1.5)),IF(F493=0.5,0.5,IF(H493=1,2.5,1.5))))</f>
        <v>0.5</v>
      </c>
      <c r="AH493" s="7">
        <f>IF(AC493="XX",0,1/C493^(1/5)*IF(E493=0,100,1)/(E493+1)^(1/4))</f>
        <v>2.0402857733683697</v>
      </c>
    </row>
    <row r="494" spans="1:34">
      <c r="A494">
        <v>2231</v>
      </c>
      <c r="B494" s="1">
        <v>2706.703</v>
      </c>
      <c r="C494" s="6">
        <v>5.0000000000000001E-3</v>
      </c>
      <c r="D494" t="s">
        <v>0</v>
      </c>
      <c r="E494">
        <v>3</v>
      </c>
      <c r="F494">
        <v>11.5</v>
      </c>
      <c r="G494" t="s">
        <v>1</v>
      </c>
      <c r="H494">
        <v>2</v>
      </c>
      <c r="I494" t="s">
        <v>0</v>
      </c>
      <c r="J494">
        <v>2</v>
      </c>
      <c r="K494">
        <v>10.5</v>
      </c>
      <c r="L494" t="s">
        <v>1</v>
      </c>
      <c r="M494">
        <v>2</v>
      </c>
      <c r="N494" t="s">
        <v>2287</v>
      </c>
      <c r="O494">
        <v>1</v>
      </c>
      <c r="P494" t="str">
        <f>D494&amp;"-"&amp;F494&amp;"-"&amp;G494&amp;"-"&amp;E494&amp;"-"&amp;H494</f>
        <v>X2Pi-11.5-e-3-2</v>
      </c>
      <c r="Q494" t="str">
        <f>I494&amp;"-"&amp;K494&amp;"-"&amp;L494&amp;"-"&amp;J494&amp;"-"&amp;M494</f>
        <v>X2Pi-10.5-e-2-2</v>
      </c>
      <c r="R494">
        <f>B494+S494</f>
        <v>9739.0598590209993</v>
      </c>
      <c r="S494">
        <f>_xlfn.IFNA(VLOOKUP(Q494,'MARVEL-X'!A$2:I$1400,7,FALSE),VLOOKUP(Q494,MARVEL!A$2:J$1522,10,FALSE))</f>
        <v>7032.3568590209998</v>
      </c>
      <c r="T494">
        <f>IF(P494=P493,R494+T493,R494)</f>
        <v>9739.0598590209993</v>
      </c>
      <c r="U494">
        <f>IF(P494=P493,1+U493,1)</f>
        <v>1</v>
      </c>
      <c r="V494">
        <f t="shared" si="7"/>
        <v>9739.0598590209993</v>
      </c>
      <c r="W494" t="str">
        <f>IF(V494="","",IF(ABS(V494-R494)&gt;W$1,ABS(V494-R494),""))</f>
        <v/>
      </c>
      <c r="X494" t="str">
        <f>Y494&amp;"-"&amp;Z494&amp;"-"&amp;AC494&amp;"-"&amp;AD494&amp;"-"&amp;AG494</f>
        <v>11.5-e-X-3-1.5</v>
      </c>
      <c r="Y494">
        <f>F494</f>
        <v>11.5</v>
      </c>
      <c r="Z494" s="2" t="str">
        <f>G494</f>
        <v>e</v>
      </c>
      <c r="AA494">
        <f>_xlfn.IFNA(VLOOKUP(X494,'duo-out'!A$2:Q$5000,5,FALSE),E494+10*(H494-1)+1+_xlfn.IFNA(VLOOKUP(D494,states!A$2:C$10,3,FALSE),1))</f>
        <v>14</v>
      </c>
      <c r="AB494">
        <f>IF(V494="","",V494)</f>
        <v>9739.0598590209993</v>
      </c>
      <c r="AC494" s="2" t="str">
        <f>_xlfn.IFNA(VLOOKUP(D494,states!A$2:C$10,2,FALSE),"XX")</f>
        <v>X</v>
      </c>
      <c r="AD494">
        <f>E494</f>
        <v>3</v>
      </c>
      <c r="AE494">
        <f>_xlfn.IFNA(VLOOKUP(D494,states!A$2:D$10,4,FALSE),0)</f>
        <v>1</v>
      </c>
      <c r="AF494">
        <v>0.5</v>
      </c>
      <c r="AG494">
        <f>IF(AE494=0,AF494,IF(AE494=1,IF(F494=0.5,0.5,IF(H494=1,0.5,1.5)),IF(F494=0.5,0.5,IF(H494=1,2.5,1.5))))</f>
        <v>1.5</v>
      </c>
      <c r="AH494" s="7">
        <f>IF(AC494="XX",0,1/C494^(1/5)*IF(E494=0,100,1)/(E494+1)^(1/4))</f>
        <v>2.0402857733683697</v>
      </c>
    </row>
    <row r="495" spans="1:34">
      <c r="A495">
        <v>2279</v>
      </c>
      <c r="B495" s="1">
        <v>2560.6849999999999</v>
      </c>
      <c r="C495" s="6">
        <v>5.0000000000000001E-3</v>
      </c>
      <c r="D495" t="s">
        <v>0</v>
      </c>
      <c r="E495">
        <v>4</v>
      </c>
      <c r="F495">
        <v>11.5</v>
      </c>
      <c r="G495" t="s">
        <v>1</v>
      </c>
      <c r="H495">
        <v>1</v>
      </c>
      <c r="I495" t="s">
        <v>0</v>
      </c>
      <c r="J495">
        <v>3</v>
      </c>
      <c r="K495">
        <v>10.5</v>
      </c>
      <c r="L495" t="s">
        <v>1</v>
      </c>
      <c r="M495">
        <v>1</v>
      </c>
      <c r="N495" t="s">
        <v>2335</v>
      </c>
      <c r="O495">
        <v>1</v>
      </c>
      <c r="P495" t="str">
        <f>D495&amp;"-"&amp;F495&amp;"-"&amp;G495&amp;"-"&amp;E495&amp;"-"&amp;H495</f>
        <v>X2Pi-11.5-e-4-1</v>
      </c>
      <c r="Q495" t="str">
        <f>I495&amp;"-"&amp;K495&amp;"-"&amp;L495&amp;"-"&amp;J495&amp;"-"&amp;M495</f>
        <v>X2Pi-10.5-e-3-1</v>
      </c>
      <c r="R495">
        <f>B495+S495</f>
        <v>11741.509755554</v>
      </c>
      <c r="S495">
        <f>_xlfn.IFNA(VLOOKUP(Q495,'MARVEL-X'!A$2:I$1400,7,FALSE),VLOOKUP(Q495,MARVEL!A$2:J$1522,10,FALSE))</f>
        <v>9180.8247555540001</v>
      </c>
      <c r="T495">
        <f>IF(P495=P494,R495+T494,R495)</f>
        <v>11741.509755554</v>
      </c>
      <c r="U495">
        <f>IF(P495=P494,1+U494,1)</f>
        <v>1</v>
      </c>
      <c r="V495">
        <f t="shared" si="7"/>
        <v>11741.509755554</v>
      </c>
      <c r="W495" t="str">
        <f>IF(V495="","",IF(ABS(V495-R495)&gt;W$1,ABS(V495-R495),""))</f>
        <v/>
      </c>
      <c r="X495" t="str">
        <f>Y495&amp;"-"&amp;Z495&amp;"-"&amp;AC495&amp;"-"&amp;AD495&amp;"-"&amp;AG495</f>
        <v>11.5-e-X-4-0.5</v>
      </c>
      <c r="Y495">
        <f>F495</f>
        <v>11.5</v>
      </c>
      <c r="Z495" s="2" t="str">
        <f>G495</f>
        <v>e</v>
      </c>
      <c r="AA495">
        <f>_xlfn.IFNA(VLOOKUP(X495,'duo-out'!A$2:Q$5000,5,FALSE),E495+10*(H495-1)+1+_xlfn.IFNA(VLOOKUP(D495,states!A$2:C$10,3,FALSE),1))</f>
        <v>5</v>
      </c>
      <c r="AB495">
        <f>IF(V495="","",V495)</f>
        <v>11741.509755554</v>
      </c>
      <c r="AC495" s="2" t="str">
        <f>_xlfn.IFNA(VLOOKUP(D495,states!A$2:C$10,2,FALSE),"XX")</f>
        <v>X</v>
      </c>
      <c r="AD495">
        <f>E495</f>
        <v>4</v>
      </c>
      <c r="AE495">
        <f>_xlfn.IFNA(VLOOKUP(D495,states!A$2:D$10,4,FALSE),0)</f>
        <v>1</v>
      </c>
      <c r="AF495">
        <v>0.5</v>
      </c>
      <c r="AG495">
        <f>IF(AE495=0,AF495,IF(AE495=1,IF(F495=0.5,0.5,IF(H495=1,0.5,1.5)),IF(F495=0.5,0.5,IF(H495=1,2.5,1.5))))</f>
        <v>0.5</v>
      </c>
      <c r="AH495" s="7">
        <f>IF(AC495="XX",0,1/C495^(1/5)*IF(E495=0,100,1)/(E495+1)^(1/4))</f>
        <v>1.9295831501316907</v>
      </c>
    </row>
    <row r="496" spans="1:34">
      <c r="A496">
        <v>2551</v>
      </c>
      <c r="B496" s="1">
        <v>2571.0102000000002</v>
      </c>
      <c r="C496" s="6">
        <v>0.02</v>
      </c>
      <c r="D496" t="s">
        <v>0</v>
      </c>
      <c r="E496">
        <v>4</v>
      </c>
      <c r="F496">
        <v>11.5</v>
      </c>
      <c r="G496" t="s">
        <v>1</v>
      </c>
      <c r="H496">
        <v>2</v>
      </c>
      <c r="I496" t="s">
        <v>0</v>
      </c>
      <c r="J496">
        <v>3</v>
      </c>
      <c r="K496">
        <v>10.5</v>
      </c>
      <c r="L496" t="s">
        <v>1</v>
      </c>
      <c r="M496">
        <v>2</v>
      </c>
      <c r="N496" t="s">
        <v>2607</v>
      </c>
      <c r="O496">
        <v>1</v>
      </c>
      <c r="P496" t="str">
        <f>D496&amp;"-"&amp;F496&amp;"-"&amp;G496&amp;"-"&amp;E496&amp;"-"&amp;H496</f>
        <v>X2Pi-11.5-e-4-2</v>
      </c>
      <c r="Q496" t="str">
        <f>I496&amp;"-"&amp;K496&amp;"-"&amp;L496&amp;"-"&amp;J496&amp;"-"&amp;M496</f>
        <v>X2Pi-10.5-e-3-2</v>
      </c>
      <c r="R496">
        <f>B496+S496</f>
        <v>12017.173374927001</v>
      </c>
      <c r="S496">
        <f>_xlfn.IFNA(VLOOKUP(Q496,'MARVEL-X'!A$2:I$1400,7,FALSE),VLOOKUP(Q496,MARVEL!A$2:J$1522,10,FALSE))</f>
        <v>9446.163174927</v>
      </c>
      <c r="T496">
        <f>IF(P496=P495,R496+T495,R496)</f>
        <v>12017.173374927001</v>
      </c>
      <c r="U496">
        <f>IF(P496=P495,1+U495,1)</f>
        <v>1</v>
      </c>
      <c r="V496">
        <f t="shared" si="7"/>
        <v>12017.173374927001</v>
      </c>
      <c r="W496" t="str">
        <f>IF(V496="","",IF(ABS(V496-R496)&gt;W$1,ABS(V496-R496),""))</f>
        <v/>
      </c>
      <c r="X496" t="str">
        <f>Y496&amp;"-"&amp;Z496&amp;"-"&amp;AC496&amp;"-"&amp;AD496&amp;"-"&amp;AG496</f>
        <v>11.5-e-X-4-1.5</v>
      </c>
      <c r="Y496">
        <f>F496</f>
        <v>11.5</v>
      </c>
      <c r="Z496" s="2" t="str">
        <f>G496</f>
        <v>e</v>
      </c>
      <c r="AA496">
        <f>_xlfn.IFNA(VLOOKUP(X496,'duo-out'!A$2:Q$5000,5,FALSE),E496+10*(H496-1)+1+_xlfn.IFNA(VLOOKUP(D496,states!A$2:C$10,3,FALSE),1))</f>
        <v>15</v>
      </c>
      <c r="AB496">
        <f>IF(V496="","",V496)</f>
        <v>12017.173374927001</v>
      </c>
      <c r="AC496" s="2" t="str">
        <f>_xlfn.IFNA(VLOOKUP(D496,states!A$2:C$10,2,FALSE),"XX")</f>
        <v>X</v>
      </c>
      <c r="AD496">
        <f>E496</f>
        <v>4</v>
      </c>
      <c r="AE496">
        <f>_xlfn.IFNA(VLOOKUP(D496,states!A$2:D$10,4,FALSE),0)</f>
        <v>1</v>
      </c>
      <c r="AF496">
        <v>0.5</v>
      </c>
      <c r="AG496">
        <f>IF(AE496=0,AF496,IF(AE496=1,IF(F496=0.5,0.5,IF(H496=1,0.5,1.5)),IF(F496=0.5,0.5,IF(H496=1,2.5,1.5))))</f>
        <v>1.5</v>
      </c>
      <c r="AH496" s="7">
        <f>IF(AC496="XX",0,1/C496^(1/5)*IF(E496=0,100,1)/(E496+1)^(1/4))</f>
        <v>1.4623505735569622</v>
      </c>
    </row>
    <row r="497" spans="1:34">
      <c r="A497">
        <v>329</v>
      </c>
      <c r="B497" s="1">
        <v>2560.6849999999999</v>
      </c>
      <c r="C497" s="6">
        <v>0.02</v>
      </c>
      <c r="D497" t="s">
        <v>0</v>
      </c>
      <c r="E497">
        <v>5</v>
      </c>
      <c r="F497">
        <v>11.5</v>
      </c>
      <c r="G497" t="s">
        <v>1</v>
      </c>
      <c r="H497">
        <v>1</v>
      </c>
      <c r="I497" t="s">
        <v>0</v>
      </c>
      <c r="J497">
        <v>4</v>
      </c>
      <c r="K497">
        <v>10.5</v>
      </c>
      <c r="L497" t="s">
        <v>1</v>
      </c>
      <c r="M497">
        <v>1</v>
      </c>
      <c r="N497" t="s">
        <v>384</v>
      </c>
      <c r="O497">
        <v>-1</v>
      </c>
      <c r="P497" t="str">
        <f>D497&amp;"-"&amp;F497&amp;"-"&amp;G497&amp;"-"&amp;E497&amp;"-"&amp;H497</f>
        <v>X2Pi-11.5-e-5-1</v>
      </c>
      <c r="Q497" t="str">
        <f>I497&amp;"-"&amp;K497&amp;"-"&amp;L497&amp;"-"&amp;J497&amp;"-"&amp;M497</f>
        <v>X2Pi-10.5-e-4-1</v>
      </c>
      <c r="R497">
        <f>B497+S497</f>
        <v>14043.131097481999</v>
      </c>
      <c r="S497">
        <f>_xlfn.IFNA(VLOOKUP(Q497,'MARVEL-X'!A$2:I$1400,7,FALSE),VLOOKUP(Q497,MARVEL!A$2:J$1522,10,FALSE))</f>
        <v>11482.446097481999</v>
      </c>
      <c r="T497">
        <f>IF(P497=P496,R497+T496,R497)</f>
        <v>14043.131097481999</v>
      </c>
      <c r="U497">
        <f>IF(P497=P496,1+U496,1)</f>
        <v>1</v>
      </c>
      <c r="V497">
        <f t="shared" si="7"/>
        <v>14043.131097481999</v>
      </c>
      <c r="W497" t="str">
        <f>IF(V497="","",IF(ABS(V497-R497)&gt;W$1,ABS(V497-R497),""))</f>
        <v/>
      </c>
      <c r="X497" t="str">
        <f>Y497&amp;"-"&amp;Z497&amp;"-"&amp;AC497&amp;"-"&amp;AD497&amp;"-"&amp;AG497</f>
        <v>11.5-e-X-5-0.5</v>
      </c>
      <c r="Y497">
        <f>F497</f>
        <v>11.5</v>
      </c>
      <c r="Z497" s="2" t="str">
        <f>G497</f>
        <v>e</v>
      </c>
      <c r="AA497">
        <f>_xlfn.IFNA(VLOOKUP(X497,'duo-out'!A$2:Q$5000,5,FALSE),E497+10*(H497-1)+1+_xlfn.IFNA(VLOOKUP(D497,states!A$2:C$10,3,FALSE),1))</f>
        <v>6</v>
      </c>
      <c r="AB497">
        <f>IF(V497="","",V497)</f>
        <v>14043.131097481999</v>
      </c>
      <c r="AC497" s="2" t="str">
        <f>_xlfn.IFNA(VLOOKUP(D497,states!A$2:C$10,2,FALSE),"XX")</f>
        <v>X</v>
      </c>
      <c r="AD497">
        <f>E497</f>
        <v>5</v>
      </c>
      <c r="AE497">
        <f>_xlfn.IFNA(VLOOKUP(D497,states!A$2:D$10,4,FALSE),0)</f>
        <v>1</v>
      </c>
      <c r="AF497">
        <v>0.5</v>
      </c>
      <c r="AG497">
        <f>IF(AE497=0,AF497,IF(AE497=1,IF(F497=0.5,0.5,IF(H497=1,0.5,1.5)),IF(F497=0.5,0.5,IF(H497=1,2.5,1.5))))</f>
        <v>0.5</v>
      </c>
      <c r="AH497" s="7">
        <f>IF(AC497="XX",0,1/C497^(1/5)*IF(E497=0,100,1)/(E497+1)^(1/4))</f>
        <v>1.3971923151809211</v>
      </c>
    </row>
    <row r="498" spans="1:34">
      <c r="A498">
        <v>2375</v>
      </c>
      <c r="B498" s="1">
        <v>2435.5569999999998</v>
      </c>
      <c r="C498" s="6">
        <v>0.02</v>
      </c>
      <c r="D498" t="s">
        <v>0</v>
      </c>
      <c r="E498">
        <v>5</v>
      </c>
      <c r="F498">
        <v>11.5</v>
      </c>
      <c r="G498" t="s">
        <v>1</v>
      </c>
      <c r="H498">
        <v>2</v>
      </c>
      <c r="I498" t="s">
        <v>0</v>
      </c>
      <c r="J498">
        <v>4</v>
      </c>
      <c r="K498">
        <v>10.5</v>
      </c>
      <c r="L498" t="s">
        <v>1</v>
      </c>
      <c r="M498">
        <v>2</v>
      </c>
      <c r="N498" t="s">
        <v>2431</v>
      </c>
      <c r="O498">
        <v>1</v>
      </c>
      <c r="P498" t="str">
        <f>D498&amp;"-"&amp;F498&amp;"-"&amp;G498&amp;"-"&amp;E498&amp;"-"&amp;H498</f>
        <v>X2Pi-11.5-e-5-2</v>
      </c>
      <c r="Q498" t="str">
        <f>I498&amp;"-"&amp;K498&amp;"-"&amp;L498&amp;"-"&amp;J498&amp;"-"&amp;M498</f>
        <v>X2Pi-10.5-e-4-2</v>
      </c>
      <c r="R498">
        <f>B498+S498</f>
        <v>14172.203586839998</v>
      </c>
      <c r="S498">
        <f>_xlfn.IFNA(VLOOKUP(Q498,'MARVEL-X'!A$2:I$1400,7,FALSE),VLOOKUP(Q498,MARVEL!A$2:J$1522,10,FALSE))</f>
        <v>11736.646586839999</v>
      </c>
      <c r="T498">
        <f>IF(P498=P497,R498+T497,R498)</f>
        <v>14172.203586839998</v>
      </c>
      <c r="U498">
        <f>IF(P498=P497,1+U497,1)</f>
        <v>1</v>
      </c>
      <c r="V498">
        <f t="shared" si="7"/>
        <v>14172.203586839998</v>
      </c>
      <c r="W498" t="str">
        <f>IF(V498="","",IF(ABS(V498-R498)&gt;W$1,ABS(V498-R498),""))</f>
        <v/>
      </c>
      <c r="X498" t="str">
        <f>Y498&amp;"-"&amp;Z498&amp;"-"&amp;AC498&amp;"-"&amp;AD498&amp;"-"&amp;AG498</f>
        <v>11.5-e-X-5-1.5</v>
      </c>
      <c r="Y498">
        <f>F498</f>
        <v>11.5</v>
      </c>
      <c r="Z498" s="2" t="str">
        <f>G498</f>
        <v>e</v>
      </c>
      <c r="AA498">
        <f>_xlfn.IFNA(VLOOKUP(X498,'duo-out'!A$2:Q$5000,5,FALSE),E498+10*(H498-1)+1+_xlfn.IFNA(VLOOKUP(D498,states!A$2:C$10,3,FALSE),1))</f>
        <v>16</v>
      </c>
      <c r="AB498">
        <f>IF(V498="","",V498)</f>
        <v>14172.203586839998</v>
      </c>
      <c r="AC498" s="2" t="str">
        <f>_xlfn.IFNA(VLOOKUP(D498,states!A$2:C$10,2,FALSE),"XX")</f>
        <v>X</v>
      </c>
      <c r="AD498">
        <f>E498</f>
        <v>5</v>
      </c>
      <c r="AE498">
        <f>_xlfn.IFNA(VLOOKUP(D498,states!A$2:D$10,4,FALSE),0)</f>
        <v>1</v>
      </c>
      <c r="AF498">
        <v>0.5</v>
      </c>
      <c r="AG498">
        <f>IF(AE498=0,AF498,IF(AE498=1,IF(F498=0.5,0.5,IF(H498=1,0.5,1.5)),IF(F498=0.5,0.5,IF(H498=1,2.5,1.5))))</f>
        <v>1.5</v>
      </c>
      <c r="AH498" s="7">
        <f>IF(AC498="XX",0,1/C498^(1/5)*IF(E498=0,100,1)/(E498+1)^(1/4))</f>
        <v>1.3971923151809211</v>
      </c>
    </row>
    <row r="499" spans="1:34">
      <c r="A499">
        <v>2020</v>
      </c>
      <c r="B499" s="1">
        <v>2333.2049999999999</v>
      </c>
      <c r="C499" s="6">
        <v>6.3109999999999998E-3</v>
      </c>
      <c r="D499" t="s">
        <v>0</v>
      </c>
      <c r="E499">
        <v>1</v>
      </c>
      <c r="F499">
        <v>11.5</v>
      </c>
      <c r="G499" t="s">
        <v>2</v>
      </c>
      <c r="H499">
        <v>1</v>
      </c>
      <c r="I499" t="s">
        <v>0</v>
      </c>
      <c r="J499">
        <v>0</v>
      </c>
      <c r="K499">
        <v>12.5</v>
      </c>
      <c r="L499" t="s">
        <v>2</v>
      </c>
      <c r="M499">
        <v>1</v>
      </c>
      <c r="N499" t="s">
        <v>2076</v>
      </c>
      <c r="O499">
        <v>1</v>
      </c>
      <c r="P499" t="str">
        <f>D499&amp;"-"&amp;F499&amp;"-"&amp;G499&amp;"-"&amp;E499&amp;"-"&amp;H499</f>
        <v>X2Pi-11.5-f-1-1</v>
      </c>
      <c r="Q499" t="str">
        <f>I499&amp;"-"&amp;K499&amp;"-"&amp;L499&amp;"-"&amp;J499&amp;"-"&amp;M499</f>
        <v>X2Pi-12.5-f-0-1</v>
      </c>
      <c r="R499">
        <f>B499+S499</f>
        <v>4495.4462028359994</v>
      </c>
      <c r="S499">
        <f>_xlfn.IFNA(VLOOKUP(Q499,'MARVEL-X'!A$2:I$1400,7,FALSE),VLOOKUP(Q499,MARVEL!A$2:J$1522,10,FALSE))</f>
        <v>2162.241202836</v>
      </c>
      <c r="T499">
        <f>IF(P499=P498,R499+T498,R499)</f>
        <v>4495.4462028359994</v>
      </c>
      <c r="U499">
        <f>IF(P499=P498,1+U498,1)</f>
        <v>1</v>
      </c>
      <c r="V499" t="str">
        <f t="shared" si="7"/>
        <v/>
      </c>
      <c r="W499" t="str">
        <f>IF(V499="","",IF(ABS(V499-R499)&gt;W$1,ABS(V499-R499),""))</f>
        <v/>
      </c>
      <c r="X499" t="str">
        <f>Y499&amp;"-"&amp;Z499&amp;"-"&amp;AC499&amp;"-"&amp;AD499&amp;"-"&amp;AG499</f>
        <v>11.5-f-X-1-0.5</v>
      </c>
      <c r="Y499">
        <f>F499</f>
        <v>11.5</v>
      </c>
      <c r="Z499" s="2" t="str">
        <f>G499</f>
        <v>f</v>
      </c>
      <c r="AA499">
        <f>_xlfn.IFNA(VLOOKUP(X499,'duo-out'!A$2:Q$5000,5,FALSE),E499+10*(H499-1)+1+_xlfn.IFNA(VLOOKUP(D499,states!A$2:C$10,3,FALSE),1))</f>
        <v>2</v>
      </c>
      <c r="AB499" t="str">
        <f>IF(V499="","",V499)</f>
        <v/>
      </c>
      <c r="AC499" s="2" t="str">
        <f>_xlfn.IFNA(VLOOKUP(D499,states!A$2:C$10,2,FALSE),"XX")</f>
        <v>X</v>
      </c>
      <c r="AD499">
        <f>E499</f>
        <v>1</v>
      </c>
      <c r="AE499">
        <f>_xlfn.IFNA(VLOOKUP(D499,states!A$2:D$10,4,FALSE),0)</f>
        <v>1</v>
      </c>
      <c r="AF499">
        <v>0.5</v>
      </c>
      <c r="AG499">
        <f>IF(AE499=0,AF499,IF(AE499=1,IF(F499=0.5,0.5,IF(H499=1,0.5,1.5)),IF(F499=0.5,0.5,IF(H499=1,2.5,1.5))))</f>
        <v>0.5</v>
      </c>
      <c r="AH499" s="7">
        <f>IF(AC499="XX",0,1/C499^(1/5)*IF(E499=0,100,1)/(E499+1)^(1/4))</f>
        <v>2.315916330048335</v>
      </c>
    </row>
    <row r="500" spans="1:34">
      <c r="A500">
        <v>1990</v>
      </c>
      <c r="B500" s="1">
        <v>2967.5230000000001</v>
      </c>
      <c r="C500" s="6">
        <v>7.7190000000000002E-3</v>
      </c>
      <c r="D500" t="s">
        <v>0</v>
      </c>
      <c r="E500">
        <v>1</v>
      </c>
      <c r="F500">
        <v>11.5</v>
      </c>
      <c r="G500" t="s">
        <v>2</v>
      </c>
      <c r="H500">
        <v>1</v>
      </c>
      <c r="I500" t="s">
        <v>0</v>
      </c>
      <c r="J500">
        <v>0</v>
      </c>
      <c r="K500">
        <v>10.5</v>
      </c>
      <c r="L500" t="s">
        <v>2</v>
      </c>
      <c r="M500">
        <v>1</v>
      </c>
      <c r="N500" t="s">
        <v>2046</v>
      </c>
      <c r="O500">
        <v>1</v>
      </c>
      <c r="P500" t="str">
        <f>D500&amp;"-"&amp;F500&amp;"-"&amp;G500&amp;"-"&amp;E500&amp;"-"&amp;H500</f>
        <v>X2Pi-11.5-f-1-1</v>
      </c>
      <c r="Q500" t="str">
        <f>I500&amp;"-"&amp;K500&amp;"-"&amp;L500&amp;"-"&amp;J500&amp;"-"&amp;M500</f>
        <v>X2Pi-10.5-f-0-1</v>
      </c>
      <c r="R500">
        <f>B500+S500</f>
        <v>4495.4462254150003</v>
      </c>
      <c r="S500">
        <f>_xlfn.IFNA(VLOOKUP(Q500,'MARVEL-X'!A$2:I$1400,7,FALSE),VLOOKUP(Q500,MARVEL!A$2:J$1522,10,FALSE))</f>
        <v>1527.9232254149999</v>
      </c>
      <c r="T500">
        <f>IF(P500=P499,R500+T499,R500)</f>
        <v>8990.8924282509997</v>
      </c>
      <c r="U500">
        <f>IF(P500=P499,1+U499,1)</f>
        <v>2</v>
      </c>
      <c r="V500">
        <f t="shared" si="7"/>
        <v>4495.4462141254999</v>
      </c>
      <c r="W500" t="str">
        <f>IF(V500="","",IF(ABS(V500-R500)&gt;W$1,ABS(V500-R500),""))</f>
        <v/>
      </c>
      <c r="X500" t="str">
        <f>Y500&amp;"-"&amp;Z500&amp;"-"&amp;AC500&amp;"-"&amp;AD500&amp;"-"&amp;AG500</f>
        <v>11.5-f-X-1-0.5</v>
      </c>
      <c r="Y500">
        <f>F500</f>
        <v>11.5</v>
      </c>
      <c r="Z500" s="2" t="str">
        <f>G500</f>
        <v>f</v>
      </c>
      <c r="AA500">
        <f>_xlfn.IFNA(VLOOKUP(X500,'duo-out'!A$2:Q$5000,5,FALSE),E500+10*(H500-1)+1+_xlfn.IFNA(VLOOKUP(D500,states!A$2:C$10,3,FALSE),1))</f>
        <v>2</v>
      </c>
      <c r="AB500">
        <f>IF(V500="","",V500)</f>
        <v>4495.4462141254999</v>
      </c>
      <c r="AC500" s="2" t="str">
        <f>_xlfn.IFNA(VLOOKUP(D500,states!A$2:C$10,2,FALSE),"XX")</f>
        <v>X</v>
      </c>
      <c r="AD500">
        <f>E500</f>
        <v>1</v>
      </c>
      <c r="AE500">
        <f>_xlfn.IFNA(VLOOKUP(D500,states!A$2:D$10,4,FALSE),0)</f>
        <v>1</v>
      </c>
      <c r="AF500">
        <v>0.5</v>
      </c>
      <c r="AG500">
        <f>IF(AE500=0,AF500,IF(AE500=1,IF(F500=0.5,0.5,IF(H500=1,0.5,1.5)),IF(F500=0.5,0.5,IF(H500=1,2.5,1.5))))</f>
        <v>0.5</v>
      </c>
      <c r="AH500" s="7">
        <f>IF(AC500="XX",0,1/C500^(1/5)*IF(E500=0,100,1)/(E500+1)^(1/4))</f>
        <v>2.2244891555865713</v>
      </c>
    </row>
    <row r="501" spans="1:34">
      <c r="A501">
        <v>2047</v>
      </c>
      <c r="B501" s="1">
        <v>2981.8359999999998</v>
      </c>
      <c r="C501" s="6">
        <v>5.0000000000000001E-3</v>
      </c>
      <c r="D501" t="s">
        <v>0</v>
      </c>
      <c r="E501">
        <v>1</v>
      </c>
      <c r="F501">
        <v>11.5</v>
      </c>
      <c r="G501" t="s">
        <v>2</v>
      </c>
      <c r="H501">
        <v>2</v>
      </c>
      <c r="I501" t="s">
        <v>0</v>
      </c>
      <c r="J501">
        <v>0</v>
      </c>
      <c r="K501">
        <v>10.5</v>
      </c>
      <c r="L501" t="s">
        <v>2</v>
      </c>
      <c r="M501">
        <v>2</v>
      </c>
      <c r="N501" t="s">
        <v>2103</v>
      </c>
      <c r="O501">
        <v>1</v>
      </c>
      <c r="P501" t="str">
        <f>D501&amp;"-"&amp;F501&amp;"-"&amp;G501&amp;"-"&amp;E501&amp;"-"&amp;H501</f>
        <v>X2Pi-11.5-f-1-2</v>
      </c>
      <c r="Q501" t="str">
        <f>I501&amp;"-"&amp;K501&amp;"-"&amp;L501&amp;"-"&amp;J501&amp;"-"&amp;M501</f>
        <v>X2Pi-10.5-f-0-2</v>
      </c>
      <c r="R501">
        <f>B501+S501</f>
        <v>4817.7576114049998</v>
      </c>
      <c r="S501">
        <f>_xlfn.IFNA(VLOOKUP(Q501,'MARVEL-X'!A$2:I$1400,7,FALSE),VLOOKUP(Q501,MARVEL!A$2:J$1522,10,FALSE))</f>
        <v>1835.921611405</v>
      </c>
      <c r="T501">
        <f>IF(P501=P500,R501+T500,R501)</f>
        <v>4817.7576114049998</v>
      </c>
      <c r="U501">
        <f>IF(P501=P500,1+U500,1)</f>
        <v>1</v>
      </c>
      <c r="V501" t="str">
        <f t="shared" si="7"/>
        <v/>
      </c>
      <c r="W501" t="str">
        <f>IF(V501="","",IF(ABS(V501-R501)&gt;W$1,ABS(V501-R501),""))</f>
        <v/>
      </c>
      <c r="X501" t="str">
        <f>Y501&amp;"-"&amp;Z501&amp;"-"&amp;AC501&amp;"-"&amp;AD501&amp;"-"&amp;AG501</f>
        <v>11.5-f-X-1-1.5</v>
      </c>
      <c r="Y501">
        <f>F501</f>
        <v>11.5</v>
      </c>
      <c r="Z501" s="2" t="str">
        <f>G501</f>
        <v>f</v>
      </c>
      <c r="AA501">
        <f>_xlfn.IFNA(VLOOKUP(X501,'duo-out'!A$2:Q$5000,5,FALSE),E501+10*(H501-1)+1+_xlfn.IFNA(VLOOKUP(D501,states!A$2:C$10,3,FALSE),1))</f>
        <v>12</v>
      </c>
      <c r="AB501" t="str">
        <f>IF(V501="","",V501)</f>
        <v/>
      </c>
      <c r="AC501" s="2" t="str">
        <f>_xlfn.IFNA(VLOOKUP(D501,states!A$2:C$10,2,FALSE),"XX")</f>
        <v>X</v>
      </c>
      <c r="AD501">
        <f>E501</f>
        <v>1</v>
      </c>
      <c r="AE501">
        <f>_xlfn.IFNA(VLOOKUP(D501,states!A$2:D$10,4,FALSE),0)</f>
        <v>1</v>
      </c>
      <c r="AF501">
        <v>0.5</v>
      </c>
      <c r="AG501">
        <f>IF(AE501=0,AF501,IF(AE501=1,IF(F501=0.5,0.5,IF(H501=1,0.5,1.5)),IF(F501=0.5,0.5,IF(H501=1,2.5,1.5))))</f>
        <v>1.5</v>
      </c>
      <c r="AH501" s="7">
        <f>IF(AC501="XX",0,1/C501^(1/5)*IF(E501=0,100,1)/(E501+1)^(1/4))</f>
        <v>2.4263223583284943</v>
      </c>
    </row>
    <row r="502" spans="1:34">
      <c r="A502">
        <v>2399</v>
      </c>
      <c r="B502" s="1">
        <v>2293.7489999999998</v>
      </c>
      <c r="C502" s="6">
        <v>0.02</v>
      </c>
      <c r="D502" t="s">
        <v>0</v>
      </c>
      <c r="E502">
        <v>1</v>
      </c>
      <c r="F502">
        <v>11.5</v>
      </c>
      <c r="G502" t="s">
        <v>2</v>
      </c>
      <c r="H502">
        <v>2</v>
      </c>
      <c r="I502" t="s">
        <v>0</v>
      </c>
      <c r="J502">
        <v>0</v>
      </c>
      <c r="K502">
        <v>12.5</v>
      </c>
      <c r="L502" t="s">
        <v>2</v>
      </c>
      <c r="M502">
        <v>2</v>
      </c>
      <c r="N502" t="s">
        <v>2455</v>
      </c>
      <c r="O502">
        <v>1</v>
      </c>
      <c r="P502" t="str">
        <f>D502&amp;"-"&amp;F502&amp;"-"&amp;G502&amp;"-"&amp;E502&amp;"-"&amp;H502</f>
        <v>X2Pi-11.5-f-1-2</v>
      </c>
      <c r="Q502" t="str">
        <f>I502&amp;"-"&amp;K502&amp;"-"&amp;L502&amp;"-"&amp;J502&amp;"-"&amp;M502</f>
        <v>X2Pi-12.5-f-0-2</v>
      </c>
      <c r="R502">
        <f>B502+S502</f>
        <v>4817.7576114059993</v>
      </c>
      <c r="S502">
        <f>_xlfn.IFNA(VLOOKUP(Q502,'MARVEL-X'!A$2:I$1400,7,FALSE),VLOOKUP(Q502,MARVEL!A$2:J$1522,10,FALSE))</f>
        <v>2524.008611406</v>
      </c>
      <c r="T502">
        <f>IF(P502=P501,R502+T501,R502)</f>
        <v>9635.5152228109982</v>
      </c>
      <c r="U502">
        <f>IF(P502=P501,1+U501,1)</f>
        <v>2</v>
      </c>
      <c r="V502">
        <f t="shared" si="7"/>
        <v>4817.7576114054991</v>
      </c>
      <c r="W502" t="str">
        <f>IF(V502="","",IF(ABS(V502-R502)&gt;W$1,ABS(V502-R502),""))</f>
        <v/>
      </c>
      <c r="X502" t="str">
        <f>Y502&amp;"-"&amp;Z502&amp;"-"&amp;AC502&amp;"-"&amp;AD502&amp;"-"&amp;AG502</f>
        <v>11.5-f-X-1-1.5</v>
      </c>
      <c r="Y502">
        <f>F502</f>
        <v>11.5</v>
      </c>
      <c r="Z502" s="2" t="str">
        <f>G502</f>
        <v>f</v>
      </c>
      <c r="AA502">
        <f>_xlfn.IFNA(VLOOKUP(X502,'duo-out'!A$2:Q$5000,5,FALSE),E502+10*(H502-1)+1+_xlfn.IFNA(VLOOKUP(D502,states!A$2:C$10,3,FALSE),1))</f>
        <v>12</v>
      </c>
      <c r="AB502">
        <f>IF(V502="","",V502)</f>
        <v>4817.7576114054991</v>
      </c>
      <c r="AC502" s="2" t="str">
        <f>_xlfn.IFNA(VLOOKUP(D502,states!A$2:C$10,2,FALSE),"XX")</f>
        <v>X</v>
      </c>
      <c r="AD502">
        <f>E502</f>
        <v>1</v>
      </c>
      <c r="AE502">
        <f>_xlfn.IFNA(VLOOKUP(D502,states!A$2:D$10,4,FALSE),0)</f>
        <v>1</v>
      </c>
      <c r="AF502">
        <v>0.5</v>
      </c>
      <c r="AG502">
        <f>IF(AE502=0,AF502,IF(AE502=1,IF(F502=0.5,0.5,IF(H502=1,0.5,1.5)),IF(F502=0.5,0.5,IF(H502=1,2.5,1.5))))</f>
        <v>1.5</v>
      </c>
      <c r="AH502" s="7">
        <f>IF(AC502="XX",0,1/C502^(1/5)*IF(E502=0,100,1)/(E502+1)^(1/4))</f>
        <v>1.8388084971065388</v>
      </c>
    </row>
    <row r="503" spans="1:34">
      <c r="A503">
        <v>2102</v>
      </c>
      <c r="B503" s="1">
        <v>2830.509</v>
      </c>
      <c r="C503" s="6">
        <v>5.0000000000000001E-3</v>
      </c>
      <c r="D503" t="s">
        <v>0</v>
      </c>
      <c r="E503">
        <v>2</v>
      </c>
      <c r="F503">
        <v>11.5</v>
      </c>
      <c r="G503" t="s">
        <v>2</v>
      </c>
      <c r="H503">
        <v>1</v>
      </c>
      <c r="I503" t="s">
        <v>0</v>
      </c>
      <c r="J503">
        <v>1</v>
      </c>
      <c r="K503">
        <v>10.5</v>
      </c>
      <c r="L503" t="s">
        <v>2</v>
      </c>
      <c r="M503">
        <v>1</v>
      </c>
      <c r="N503" t="s">
        <v>2158</v>
      </c>
      <c r="O503">
        <v>1</v>
      </c>
      <c r="P503" t="str">
        <f>D503&amp;"-"&amp;F503&amp;"-"&amp;G503&amp;"-"&amp;E503&amp;"-"&amp;H503</f>
        <v>X2Pi-11.5-f-2-1</v>
      </c>
      <c r="Q503" t="str">
        <f>I503&amp;"-"&amp;K503&amp;"-"&amp;L503&amp;"-"&amp;J503&amp;"-"&amp;M503</f>
        <v>X2Pi-10.5-f-1-1</v>
      </c>
      <c r="R503">
        <f>B503+S503</f>
        <v>7033.3795360049999</v>
      </c>
      <c r="S503">
        <f>_xlfn.IFNA(VLOOKUP(Q503,'MARVEL-X'!A$2:I$1400,7,FALSE),VLOOKUP(Q503,MARVEL!A$2:J$1522,10,FALSE))</f>
        <v>4202.8705360049998</v>
      </c>
      <c r="T503">
        <f>IF(P503=P502,R503+T502,R503)</f>
        <v>7033.3795360049999</v>
      </c>
      <c r="U503">
        <f>IF(P503=P502,1+U502,1)</f>
        <v>1</v>
      </c>
      <c r="V503" t="str">
        <f t="shared" si="7"/>
        <v/>
      </c>
      <c r="W503" t="str">
        <f>IF(V503="","",IF(ABS(V503-R503)&gt;W$1,ABS(V503-R503),""))</f>
        <v/>
      </c>
      <c r="X503" t="str">
        <f>Y503&amp;"-"&amp;Z503&amp;"-"&amp;AC503&amp;"-"&amp;AD503&amp;"-"&amp;AG503</f>
        <v>11.5-f-X-2-0.5</v>
      </c>
      <c r="Y503">
        <f>F503</f>
        <v>11.5</v>
      </c>
      <c r="Z503" s="2" t="str">
        <f>G503</f>
        <v>f</v>
      </c>
      <c r="AA503">
        <f>_xlfn.IFNA(VLOOKUP(X503,'duo-out'!A$2:Q$5000,5,FALSE),E503+10*(H503-1)+1+_xlfn.IFNA(VLOOKUP(D503,states!A$2:C$10,3,FALSE),1))</f>
        <v>3</v>
      </c>
      <c r="AB503" t="str">
        <f>IF(V503="","",V503)</f>
        <v/>
      </c>
      <c r="AC503" s="2" t="str">
        <f>_xlfn.IFNA(VLOOKUP(D503,states!A$2:C$10,2,FALSE),"XX")</f>
        <v>X</v>
      </c>
      <c r="AD503">
        <f>E503</f>
        <v>2</v>
      </c>
      <c r="AE503">
        <f>_xlfn.IFNA(VLOOKUP(D503,states!A$2:D$10,4,FALSE),0)</f>
        <v>1</v>
      </c>
      <c r="AF503">
        <v>0.5</v>
      </c>
      <c r="AG503">
        <f>IF(AE503=0,AF503,IF(AE503=1,IF(F503=0.5,0.5,IF(H503=1,0.5,1.5)),IF(F503=0.5,0.5,IF(H503=1,2.5,1.5))))</f>
        <v>0.5</v>
      </c>
      <c r="AH503" s="7">
        <f>IF(AC503="XX",0,1/C503^(1/5)*IF(E503=0,100,1)/(E503+1)^(1/4))</f>
        <v>2.1924297443889911</v>
      </c>
    </row>
    <row r="504" spans="1:34">
      <c r="A504">
        <v>2446</v>
      </c>
      <c r="B504" s="1">
        <v>2220.2750000000001</v>
      </c>
      <c r="C504" s="6">
        <v>0.02</v>
      </c>
      <c r="D504" t="s">
        <v>0</v>
      </c>
      <c r="E504">
        <v>2</v>
      </c>
      <c r="F504">
        <v>11.5</v>
      </c>
      <c r="G504" t="s">
        <v>2</v>
      </c>
      <c r="H504">
        <v>1</v>
      </c>
      <c r="I504" t="s">
        <v>0</v>
      </c>
      <c r="J504">
        <v>1</v>
      </c>
      <c r="K504">
        <v>12.5</v>
      </c>
      <c r="L504" t="s">
        <v>2</v>
      </c>
      <c r="M504">
        <v>1</v>
      </c>
      <c r="N504" t="s">
        <v>2502</v>
      </c>
      <c r="O504">
        <v>1</v>
      </c>
      <c r="P504" t="str">
        <f>D504&amp;"-"&amp;F504&amp;"-"&amp;G504&amp;"-"&amp;E504&amp;"-"&amp;H504</f>
        <v>X2Pi-11.5-f-2-1</v>
      </c>
      <c r="Q504" t="str">
        <f>I504&amp;"-"&amp;K504&amp;"-"&amp;L504&amp;"-"&amp;J504&amp;"-"&amp;M504</f>
        <v>X2Pi-12.5-f-1-1</v>
      </c>
      <c r="R504">
        <f>B504+S504</f>
        <v>7033.377084062</v>
      </c>
      <c r="S504">
        <f>_xlfn.IFNA(VLOOKUP(Q504,'MARVEL-X'!A$2:I$1400,7,FALSE),VLOOKUP(Q504,MARVEL!A$2:J$1522,10,FALSE))</f>
        <v>4813.1020840620004</v>
      </c>
      <c r="T504">
        <f>IF(P504=P503,R504+T503,R504)</f>
        <v>14066.756620067001</v>
      </c>
      <c r="U504">
        <f>IF(P504=P503,1+U503,1)</f>
        <v>2</v>
      </c>
      <c r="V504">
        <f t="shared" si="7"/>
        <v>7033.3783100335004</v>
      </c>
      <c r="W504" t="str">
        <f>IF(V504="","",IF(ABS(V504-R504)&gt;W$1,ABS(V504-R504),""))</f>
        <v/>
      </c>
      <c r="X504" t="str">
        <f>Y504&amp;"-"&amp;Z504&amp;"-"&amp;AC504&amp;"-"&amp;AD504&amp;"-"&amp;AG504</f>
        <v>11.5-f-X-2-0.5</v>
      </c>
      <c r="Y504">
        <f>F504</f>
        <v>11.5</v>
      </c>
      <c r="Z504" s="2" t="str">
        <f>G504</f>
        <v>f</v>
      </c>
      <c r="AA504">
        <f>_xlfn.IFNA(VLOOKUP(X504,'duo-out'!A$2:Q$5000,5,FALSE),E504+10*(H504-1)+1+_xlfn.IFNA(VLOOKUP(D504,states!A$2:C$10,3,FALSE),1))</f>
        <v>3</v>
      </c>
      <c r="AB504">
        <f>IF(V504="","",V504)</f>
        <v>7033.3783100335004</v>
      </c>
      <c r="AC504" s="2" t="str">
        <f>_xlfn.IFNA(VLOOKUP(D504,states!A$2:C$10,2,FALSE),"XX")</f>
        <v>X</v>
      </c>
      <c r="AD504">
        <f>E504</f>
        <v>2</v>
      </c>
      <c r="AE504">
        <f>_xlfn.IFNA(VLOOKUP(D504,states!A$2:D$10,4,FALSE),0)</f>
        <v>1</v>
      </c>
      <c r="AF504">
        <v>0.5</v>
      </c>
      <c r="AG504">
        <f>IF(AE504=0,AF504,IF(AE504=1,IF(F504=0.5,0.5,IF(H504=1,0.5,1.5)),IF(F504=0.5,0.5,IF(H504=1,2.5,1.5))))</f>
        <v>0.5</v>
      </c>
      <c r="AH504" s="7">
        <f>IF(AC504="XX",0,1/C504^(1/5)*IF(E504=0,100,1)/(E504+1)^(1/4))</f>
        <v>1.6615510422402757</v>
      </c>
    </row>
    <row r="505" spans="1:34">
      <c r="A505">
        <v>2155</v>
      </c>
      <c r="B505" s="1">
        <v>2843.8719999999998</v>
      </c>
      <c r="C505" s="6">
        <v>5.0000000000000001E-3</v>
      </c>
      <c r="D505" t="s">
        <v>0</v>
      </c>
      <c r="E505">
        <v>2</v>
      </c>
      <c r="F505">
        <v>11.5</v>
      </c>
      <c r="G505" t="s">
        <v>2</v>
      </c>
      <c r="H505">
        <v>2</v>
      </c>
      <c r="I505" t="s">
        <v>0</v>
      </c>
      <c r="J505">
        <v>1</v>
      </c>
      <c r="K505">
        <v>10.5</v>
      </c>
      <c r="L505" t="s">
        <v>2</v>
      </c>
      <c r="M505">
        <v>2</v>
      </c>
      <c r="N505" t="s">
        <v>2211</v>
      </c>
      <c r="O505">
        <v>1</v>
      </c>
      <c r="P505" t="str">
        <f>D505&amp;"-"&amp;F505&amp;"-"&amp;G505&amp;"-"&amp;E505&amp;"-"&amp;H505</f>
        <v>X2Pi-11.5-f-2-2</v>
      </c>
      <c r="Q505" t="str">
        <f>I505&amp;"-"&amp;K505&amp;"-"&amp;L505&amp;"-"&amp;J505&amp;"-"&amp;M505</f>
        <v>X2Pi-10.5-f-1-2</v>
      </c>
      <c r="R505">
        <f>B505+S505</f>
        <v>7343.0674763219995</v>
      </c>
      <c r="S505">
        <f>_xlfn.IFNA(VLOOKUP(Q505,'MARVEL-X'!A$2:I$1400,7,FALSE),VLOOKUP(Q505,MARVEL!A$2:J$1522,10,FALSE))</f>
        <v>4499.1954763220001</v>
      </c>
      <c r="T505">
        <f>IF(P505=P504,R505+T504,R505)</f>
        <v>7343.0674763219995</v>
      </c>
      <c r="U505">
        <f>IF(P505=P504,1+U504,1)</f>
        <v>1</v>
      </c>
      <c r="V505">
        <f t="shared" si="7"/>
        <v>7343.0674763219995</v>
      </c>
      <c r="W505" t="str">
        <f>IF(V505="","",IF(ABS(V505-R505)&gt;W$1,ABS(V505-R505),""))</f>
        <v/>
      </c>
      <c r="X505" t="str">
        <f>Y505&amp;"-"&amp;Z505&amp;"-"&amp;AC505&amp;"-"&amp;AD505&amp;"-"&amp;AG505</f>
        <v>11.5-f-X-2-1.5</v>
      </c>
      <c r="Y505">
        <f>F505</f>
        <v>11.5</v>
      </c>
      <c r="Z505" s="2" t="str">
        <f>G505</f>
        <v>f</v>
      </c>
      <c r="AA505">
        <f>_xlfn.IFNA(VLOOKUP(X505,'duo-out'!A$2:Q$5000,5,FALSE),E505+10*(H505-1)+1+_xlfn.IFNA(VLOOKUP(D505,states!A$2:C$10,3,FALSE),1))</f>
        <v>13</v>
      </c>
      <c r="AB505">
        <f>IF(V505="","",V505)</f>
        <v>7343.0674763219995</v>
      </c>
      <c r="AC505" s="2" t="str">
        <f>_xlfn.IFNA(VLOOKUP(D505,states!A$2:C$10,2,FALSE),"XX")</f>
        <v>X</v>
      </c>
      <c r="AD505">
        <f>E505</f>
        <v>2</v>
      </c>
      <c r="AE505">
        <f>_xlfn.IFNA(VLOOKUP(D505,states!A$2:D$10,4,FALSE),0)</f>
        <v>1</v>
      </c>
      <c r="AF505">
        <v>0.5</v>
      </c>
      <c r="AG505">
        <f>IF(AE505=0,AF505,IF(AE505=1,IF(F505=0.5,0.5,IF(H505=1,0.5,1.5)),IF(F505=0.5,0.5,IF(H505=1,2.5,1.5))))</f>
        <v>1.5</v>
      </c>
      <c r="AH505" s="7">
        <f>IF(AC505="XX",0,1/C505^(1/5)*IF(E505=0,100,1)/(E505+1)^(1/4))</f>
        <v>2.1924297443889911</v>
      </c>
    </row>
    <row r="506" spans="1:34">
      <c r="A506">
        <v>2206</v>
      </c>
      <c r="B506" s="1">
        <v>2694.8910000000001</v>
      </c>
      <c r="C506" s="6">
        <v>5.0000000000000001E-3</v>
      </c>
      <c r="D506" t="s">
        <v>0</v>
      </c>
      <c r="E506">
        <v>3</v>
      </c>
      <c r="F506">
        <v>11.5</v>
      </c>
      <c r="G506" t="s">
        <v>2</v>
      </c>
      <c r="H506">
        <v>1</v>
      </c>
      <c r="I506" t="s">
        <v>0</v>
      </c>
      <c r="J506">
        <v>2</v>
      </c>
      <c r="K506">
        <v>10.5</v>
      </c>
      <c r="L506" t="s">
        <v>2</v>
      </c>
      <c r="M506">
        <v>1</v>
      </c>
      <c r="N506" t="s">
        <v>2262</v>
      </c>
      <c r="O506">
        <v>1</v>
      </c>
      <c r="P506" t="str">
        <f>D506&amp;"-"&amp;F506&amp;"-"&amp;G506&amp;"-"&amp;E506&amp;"-"&amp;H506</f>
        <v>X2Pi-11.5-f-3-1</v>
      </c>
      <c r="Q506" t="str">
        <f>I506&amp;"-"&amp;K506&amp;"-"&amp;L506&amp;"-"&amp;J506&amp;"-"&amp;M506</f>
        <v>X2Pi-10.5-f-2-1</v>
      </c>
      <c r="R506">
        <f>B506+S506</f>
        <v>9447.136051290001</v>
      </c>
      <c r="S506">
        <f>_xlfn.IFNA(VLOOKUP(Q506,'MARVEL-X'!A$2:I$1400,7,FALSE),VLOOKUP(Q506,MARVEL!A$2:J$1522,10,FALSE))</f>
        <v>6752.2450512900004</v>
      </c>
      <c r="T506">
        <f>IF(P506=P505,R506+T505,R506)</f>
        <v>9447.136051290001</v>
      </c>
      <c r="U506">
        <f>IF(P506=P505,1+U505,1)</f>
        <v>1</v>
      </c>
      <c r="V506">
        <f t="shared" si="7"/>
        <v>9447.136051290001</v>
      </c>
      <c r="W506" t="str">
        <f>IF(V506="","",IF(ABS(V506-R506)&gt;W$1,ABS(V506-R506),""))</f>
        <v/>
      </c>
      <c r="X506" t="str">
        <f>Y506&amp;"-"&amp;Z506&amp;"-"&amp;AC506&amp;"-"&amp;AD506&amp;"-"&amp;AG506</f>
        <v>11.5-f-X-3-0.5</v>
      </c>
      <c r="Y506">
        <f>F506</f>
        <v>11.5</v>
      </c>
      <c r="Z506" s="2" t="str">
        <f>G506</f>
        <v>f</v>
      </c>
      <c r="AA506">
        <f>_xlfn.IFNA(VLOOKUP(X506,'duo-out'!A$2:Q$5000,5,FALSE),E506+10*(H506-1)+1+_xlfn.IFNA(VLOOKUP(D506,states!A$2:C$10,3,FALSE),1))</f>
        <v>4</v>
      </c>
      <c r="AB506">
        <f>IF(V506="","",V506)</f>
        <v>9447.136051290001</v>
      </c>
      <c r="AC506" s="2" t="str">
        <f>_xlfn.IFNA(VLOOKUP(D506,states!A$2:C$10,2,FALSE),"XX")</f>
        <v>X</v>
      </c>
      <c r="AD506">
        <f>E506</f>
        <v>3</v>
      </c>
      <c r="AE506">
        <f>_xlfn.IFNA(VLOOKUP(D506,states!A$2:D$10,4,FALSE),0)</f>
        <v>1</v>
      </c>
      <c r="AF506">
        <v>0.5</v>
      </c>
      <c r="AG506">
        <f>IF(AE506=0,AF506,IF(AE506=1,IF(F506=0.5,0.5,IF(H506=1,0.5,1.5)),IF(F506=0.5,0.5,IF(H506=1,2.5,1.5))))</f>
        <v>0.5</v>
      </c>
      <c r="AH506" s="7">
        <f>IF(AC506="XX",0,1/C506^(1/5)*IF(E506=0,100,1)/(E506+1)^(1/4))</f>
        <v>2.0402857733683697</v>
      </c>
    </row>
    <row r="507" spans="1:34">
      <c r="A507">
        <v>2254</v>
      </c>
      <c r="B507" s="1">
        <v>2707.268</v>
      </c>
      <c r="C507" s="6">
        <v>5.0000000000000001E-3</v>
      </c>
      <c r="D507" t="s">
        <v>0</v>
      </c>
      <c r="E507">
        <v>3</v>
      </c>
      <c r="F507">
        <v>11.5</v>
      </c>
      <c r="G507" t="s">
        <v>2</v>
      </c>
      <c r="H507">
        <v>2</v>
      </c>
      <c r="I507" t="s">
        <v>0</v>
      </c>
      <c r="J507">
        <v>2</v>
      </c>
      <c r="K507">
        <v>10.5</v>
      </c>
      <c r="L507" t="s">
        <v>2</v>
      </c>
      <c r="M507">
        <v>2</v>
      </c>
      <c r="N507" t="s">
        <v>2310</v>
      </c>
      <c r="O507">
        <v>1</v>
      </c>
      <c r="P507" t="str">
        <f>D507&amp;"-"&amp;F507&amp;"-"&amp;G507&amp;"-"&amp;E507&amp;"-"&amp;H507</f>
        <v>X2Pi-11.5-f-3-2</v>
      </c>
      <c r="Q507" t="str">
        <f>I507&amp;"-"&amp;K507&amp;"-"&amp;L507&amp;"-"&amp;J507&amp;"-"&amp;M507</f>
        <v>X2Pi-10.5-f-2-2</v>
      </c>
      <c r="R507">
        <f>B507+S507</f>
        <v>9744.2616114049997</v>
      </c>
      <c r="S507">
        <f>_xlfn.IFNA(VLOOKUP(Q507,'MARVEL-X'!A$2:I$1400,7,FALSE),VLOOKUP(Q507,MARVEL!A$2:J$1522,10,FALSE))</f>
        <v>7036.9936114049997</v>
      </c>
      <c r="T507">
        <f>IF(P507=P506,R507+T506,R507)</f>
        <v>9744.2616114049997</v>
      </c>
      <c r="U507">
        <f>IF(P507=P506,1+U506,1)</f>
        <v>1</v>
      </c>
      <c r="V507">
        <f t="shared" si="7"/>
        <v>9744.2616114049997</v>
      </c>
      <c r="W507" t="str">
        <f>IF(V507="","",IF(ABS(V507-R507)&gt;W$1,ABS(V507-R507),""))</f>
        <v/>
      </c>
      <c r="X507" t="str">
        <f>Y507&amp;"-"&amp;Z507&amp;"-"&amp;AC507&amp;"-"&amp;AD507&amp;"-"&amp;AG507</f>
        <v>11.5-f-X-3-1.5</v>
      </c>
      <c r="Y507">
        <f>F507</f>
        <v>11.5</v>
      </c>
      <c r="Z507" s="2" t="str">
        <f>G507</f>
        <v>f</v>
      </c>
      <c r="AA507">
        <f>_xlfn.IFNA(VLOOKUP(X507,'duo-out'!A$2:Q$5000,5,FALSE),E507+10*(H507-1)+1+_xlfn.IFNA(VLOOKUP(D507,states!A$2:C$10,3,FALSE),1))</f>
        <v>14</v>
      </c>
      <c r="AB507">
        <f>IF(V507="","",V507)</f>
        <v>9744.2616114049997</v>
      </c>
      <c r="AC507" s="2" t="str">
        <f>_xlfn.IFNA(VLOOKUP(D507,states!A$2:C$10,2,FALSE),"XX")</f>
        <v>X</v>
      </c>
      <c r="AD507">
        <f>E507</f>
        <v>3</v>
      </c>
      <c r="AE507">
        <f>_xlfn.IFNA(VLOOKUP(D507,states!A$2:D$10,4,FALSE),0)</f>
        <v>1</v>
      </c>
      <c r="AF507">
        <v>0.5</v>
      </c>
      <c r="AG507">
        <f>IF(AE507=0,AF507,IF(AE507=1,IF(F507=0.5,0.5,IF(H507=1,0.5,1.5)),IF(F507=0.5,0.5,IF(H507=1,2.5,1.5))))</f>
        <v>1.5</v>
      </c>
      <c r="AH507" s="7">
        <f>IF(AC507="XX",0,1/C507^(1/5)*IF(E507=0,100,1)/(E507+1)^(1/4))</f>
        <v>2.0402857733683697</v>
      </c>
    </row>
    <row r="508" spans="1:34">
      <c r="A508">
        <v>2295</v>
      </c>
      <c r="B508" s="1">
        <v>2560.1729999999998</v>
      </c>
      <c r="C508" s="6">
        <v>5.0000000000000001E-3</v>
      </c>
      <c r="D508" t="s">
        <v>0</v>
      </c>
      <c r="E508">
        <v>4</v>
      </c>
      <c r="F508">
        <v>11.5</v>
      </c>
      <c r="G508" t="s">
        <v>2</v>
      </c>
      <c r="H508">
        <v>1</v>
      </c>
      <c r="I508" t="s">
        <v>0</v>
      </c>
      <c r="J508">
        <v>3</v>
      </c>
      <c r="K508">
        <v>10.5</v>
      </c>
      <c r="L508" t="s">
        <v>2</v>
      </c>
      <c r="M508">
        <v>1</v>
      </c>
      <c r="N508" t="s">
        <v>2351</v>
      </c>
      <c r="O508">
        <v>1</v>
      </c>
      <c r="P508" t="str">
        <f>D508&amp;"-"&amp;F508&amp;"-"&amp;G508&amp;"-"&amp;E508&amp;"-"&amp;H508</f>
        <v>X2Pi-11.5-f-4-1</v>
      </c>
      <c r="Q508" t="str">
        <f>I508&amp;"-"&amp;K508&amp;"-"&amp;L508&amp;"-"&amp;J508&amp;"-"&amp;M508</f>
        <v>X2Pi-10.5-f-3-1</v>
      </c>
      <c r="R508">
        <f>B508+S508</f>
        <v>11737.534803195998</v>
      </c>
      <c r="S508">
        <f>_xlfn.IFNA(VLOOKUP(Q508,'MARVEL-X'!A$2:I$1400,7,FALSE),VLOOKUP(Q508,MARVEL!A$2:J$1522,10,FALSE))</f>
        <v>9177.3618031959995</v>
      </c>
      <c r="T508">
        <f>IF(P508=P507,R508+T507,R508)</f>
        <v>11737.534803195998</v>
      </c>
      <c r="U508">
        <f>IF(P508=P507,1+U507,1)</f>
        <v>1</v>
      </c>
      <c r="V508">
        <f t="shared" si="7"/>
        <v>11737.534803195998</v>
      </c>
      <c r="W508" t="str">
        <f>IF(V508="","",IF(ABS(V508-R508)&gt;W$1,ABS(V508-R508),""))</f>
        <v/>
      </c>
      <c r="X508" t="str">
        <f>Y508&amp;"-"&amp;Z508&amp;"-"&amp;AC508&amp;"-"&amp;AD508&amp;"-"&amp;AG508</f>
        <v>11.5-f-X-4-0.5</v>
      </c>
      <c r="Y508">
        <f>F508</f>
        <v>11.5</v>
      </c>
      <c r="Z508" s="2" t="str">
        <f>G508</f>
        <v>f</v>
      </c>
      <c r="AA508">
        <f>_xlfn.IFNA(VLOOKUP(X508,'duo-out'!A$2:Q$5000,5,FALSE),E508+10*(H508-1)+1+_xlfn.IFNA(VLOOKUP(D508,states!A$2:C$10,3,FALSE),1))</f>
        <v>5</v>
      </c>
      <c r="AB508">
        <f>IF(V508="","",V508)</f>
        <v>11737.534803195998</v>
      </c>
      <c r="AC508" s="2" t="str">
        <f>_xlfn.IFNA(VLOOKUP(D508,states!A$2:C$10,2,FALSE),"XX")</f>
        <v>X</v>
      </c>
      <c r="AD508">
        <f>E508</f>
        <v>4</v>
      </c>
      <c r="AE508">
        <f>_xlfn.IFNA(VLOOKUP(D508,states!A$2:D$10,4,FALSE),0)</f>
        <v>1</v>
      </c>
      <c r="AF508">
        <v>0.5</v>
      </c>
      <c r="AG508">
        <f>IF(AE508=0,AF508,IF(AE508=1,IF(F508=0.5,0.5,IF(H508=1,0.5,1.5)),IF(F508=0.5,0.5,IF(H508=1,2.5,1.5))))</f>
        <v>0.5</v>
      </c>
      <c r="AH508" s="7">
        <f>IF(AC508="XX",0,1/C508^(1/5)*IF(E508=0,100,1)/(E508+1)^(1/4))</f>
        <v>1.9295831501316907</v>
      </c>
    </row>
    <row r="509" spans="1:34">
      <c r="A509">
        <v>2330</v>
      </c>
      <c r="B509" s="1">
        <v>2571.54</v>
      </c>
      <c r="C509" s="6">
        <v>5.0000000000000001E-3</v>
      </c>
      <c r="D509" t="s">
        <v>0</v>
      </c>
      <c r="E509">
        <v>4</v>
      </c>
      <c r="F509">
        <v>11.5</v>
      </c>
      <c r="G509" t="s">
        <v>2</v>
      </c>
      <c r="H509">
        <v>2</v>
      </c>
      <c r="I509" t="s">
        <v>0</v>
      </c>
      <c r="J509">
        <v>3</v>
      </c>
      <c r="K509">
        <v>10.5</v>
      </c>
      <c r="L509" t="s">
        <v>2</v>
      </c>
      <c r="M509">
        <v>2</v>
      </c>
      <c r="N509" t="s">
        <v>2386</v>
      </c>
      <c r="O509">
        <v>1</v>
      </c>
      <c r="P509" t="str">
        <f>D509&amp;"-"&amp;F509&amp;"-"&amp;G509&amp;"-"&amp;E509&amp;"-"&amp;H509</f>
        <v>X2Pi-11.5-f-4-2</v>
      </c>
      <c r="Q509" t="str">
        <f>I509&amp;"-"&amp;K509&amp;"-"&amp;L509&amp;"-"&amp;J509&amp;"-"&amp;M509</f>
        <v>X2Pi-10.5-f-3-2</v>
      </c>
      <c r="R509">
        <f>B509+S509</f>
        <v>12022.154441618</v>
      </c>
      <c r="S509">
        <f>_xlfn.IFNA(VLOOKUP(Q509,'MARVEL-X'!A$2:I$1400,7,FALSE),VLOOKUP(Q509,MARVEL!A$2:J$1522,10,FALSE))</f>
        <v>9450.6144416179995</v>
      </c>
      <c r="T509">
        <f>IF(P509=P508,R509+T508,R509)</f>
        <v>12022.154441618</v>
      </c>
      <c r="U509">
        <f>IF(P509=P508,1+U508,1)</f>
        <v>1</v>
      </c>
      <c r="V509">
        <f t="shared" si="7"/>
        <v>12022.154441618</v>
      </c>
      <c r="W509" t="str">
        <f>IF(V509="","",IF(ABS(V509-R509)&gt;W$1,ABS(V509-R509),""))</f>
        <v/>
      </c>
      <c r="X509" t="str">
        <f>Y509&amp;"-"&amp;Z509&amp;"-"&amp;AC509&amp;"-"&amp;AD509&amp;"-"&amp;AG509</f>
        <v>11.5-f-X-4-1.5</v>
      </c>
      <c r="Y509">
        <f>F509</f>
        <v>11.5</v>
      </c>
      <c r="Z509" s="2" t="str">
        <f>G509</f>
        <v>f</v>
      </c>
      <c r="AA509">
        <f>_xlfn.IFNA(VLOOKUP(X509,'duo-out'!A$2:Q$5000,5,FALSE),E509+10*(H509-1)+1+_xlfn.IFNA(VLOOKUP(D509,states!A$2:C$10,3,FALSE),1))</f>
        <v>15</v>
      </c>
      <c r="AB509">
        <f>IF(V509="","",V509)</f>
        <v>12022.154441618</v>
      </c>
      <c r="AC509" s="2" t="str">
        <f>_xlfn.IFNA(VLOOKUP(D509,states!A$2:C$10,2,FALSE),"XX")</f>
        <v>X</v>
      </c>
      <c r="AD509">
        <f>E509</f>
        <v>4</v>
      </c>
      <c r="AE509">
        <f>_xlfn.IFNA(VLOOKUP(D509,states!A$2:D$10,4,FALSE),0)</f>
        <v>1</v>
      </c>
      <c r="AF509">
        <v>0.5</v>
      </c>
      <c r="AG509">
        <f>IF(AE509=0,AF509,IF(AE509=1,IF(F509=0.5,0.5,IF(H509=1,0.5,1.5)),IF(F509=0.5,0.5,IF(H509=1,2.5,1.5))))</f>
        <v>1.5</v>
      </c>
      <c r="AH509" s="7">
        <f>IF(AC509="XX",0,1/C509^(1/5)*IF(E509=0,100,1)/(E509+1)^(1/4))</f>
        <v>1.9295831501316907</v>
      </c>
    </row>
    <row r="510" spans="1:34">
      <c r="A510">
        <v>2367</v>
      </c>
      <c r="B510" s="1">
        <v>2425.7820000000002</v>
      </c>
      <c r="C510" s="6">
        <v>0.02</v>
      </c>
      <c r="D510" t="s">
        <v>0</v>
      </c>
      <c r="E510">
        <v>5</v>
      </c>
      <c r="F510">
        <v>11.5</v>
      </c>
      <c r="G510" t="s">
        <v>2</v>
      </c>
      <c r="H510">
        <v>1</v>
      </c>
      <c r="I510" t="s">
        <v>0</v>
      </c>
      <c r="J510">
        <v>4</v>
      </c>
      <c r="K510">
        <v>10.5</v>
      </c>
      <c r="L510" t="s">
        <v>2</v>
      </c>
      <c r="M510">
        <v>1</v>
      </c>
      <c r="N510" t="s">
        <v>2423</v>
      </c>
      <c r="O510">
        <v>1</v>
      </c>
      <c r="P510" t="str">
        <f>D510&amp;"-"&amp;F510&amp;"-"&amp;G510&amp;"-"&amp;E510&amp;"-"&amp;H510</f>
        <v>X2Pi-11.5-f-5-1</v>
      </c>
      <c r="Q510" t="str">
        <f>I510&amp;"-"&amp;K510&amp;"-"&amp;L510&amp;"-"&amp;J510&amp;"-"&amp;M510</f>
        <v>X2Pi-10.5-f-4-1</v>
      </c>
      <c r="R510">
        <f>B510+S510</f>
        <v>13904.922490408</v>
      </c>
      <c r="S510">
        <f>_xlfn.IFNA(VLOOKUP(Q510,'MARVEL-X'!A$2:I$1400,7,FALSE),VLOOKUP(Q510,MARVEL!A$2:J$1522,10,FALSE))</f>
        <v>11479.140490407999</v>
      </c>
      <c r="T510">
        <f>IF(P510=P509,R510+T509,R510)</f>
        <v>13904.922490408</v>
      </c>
      <c r="U510">
        <f>IF(P510=P509,1+U509,1)</f>
        <v>1</v>
      </c>
      <c r="V510">
        <f t="shared" si="7"/>
        <v>13904.922490408</v>
      </c>
      <c r="W510" t="str">
        <f>IF(V510="","",IF(ABS(V510-R510)&gt;W$1,ABS(V510-R510),""))</f>
        <v/>
      </c>
      <c r="X510" t="str">
        <f>Y510&amp;"-"&amp;Z510&amp;"-"&amp;AC510&amp;"-"&amp;AD510&amp;"-"&amp;AG510</f>
        <v>11.5-f-X-5-0.5</v>
      </c>
      <c r="Y510">
        <f>F510</f>
        <v>11.5</v>
      </c>
      <c r="Z510" s="2" t="str">
        <f>G510</f>
        <v>f</v>
      </c>
      <c r="AA510">
        <f>_xlfn.IFNA(VLOOKUP(X510,'duo-out'!A$2:Q$5000,5,FALSE),E510+10*(H510-1)+1+_xlfn.IFNA(VLOOKUP(D510,states!A$2:C$10,3,FALSE),1))</f>
        <v>6</v>
      </c>
      <c r="AB510">
        <f>IF(V510="","",V510)</f>
        <v>13904.922490408</v>
      </c>
      <c r="AC510" s="2" t="str">
        <f>_xlfn.IFNA(VLOOKUP(D510,states!A$2:C$10,2,FALSE),"XX")</f>
        <v>X</v>
      </c>
      <c r="AD510">
        <f>E510</f>
        <v>5</v>
      </c>
      <c r="AE510">
        <f>_xlfn.IFNA(VLOOKUP(D510,states!A$2:D$10,4,FALSE),0)</f>
        <v>1</v>
      </c>
      <c r="AF510">
        <v>0.5</v>
      </c>
      <c r="AG510">
        <f>IF(AE510=0,AF510,IF(AE510=1,IF(F510=0.5,0.5,IF(H510=1,0.5,1.5)),IF(F510=0.5,0.5,IF(H510=1,2.5,1.5))))</f>
        <v>0.5</v>
      </c>
      <c r="AH510" s="7">
        <f>IF(AC510="XX",0,1/C510^(1/5)*IF(E510=0,100,1)/(E510+1)^(1/4))</f>
        <v>1.3971923151809211</v>
      </c>
    </row>
    <row r="511" spans="1:34">
      <c r="A511">
        <v>2381</v>
      </c>
      <c r="B511" s="1">
        <v>2436.0509999999999</v>
      </c>
      <c r="C511" s="6">
        <v>0.02</v>
      </c>
      <c r="D511" t="s">
        <v>0</v>
      </c>
      <c r="E511">
        <v>5</v>
      </c>
      <c r="F511">
        <v>11.5</v>
      </c>
      <c r="G511" t="s">
        <v>2</v>
      </c>
      <c r="H511">
        <v>2</v>
      </c>
      <c r="I511" t="s">
        <v>0</v>
      </c>
      <c r="J511">
        <v>4</v>
      </c>
      <c r="K511">
        <v>10.5</v>
      </c>
      <c r="L511" t="s">
        <v>2</v>
      </c>
      <c r="M511">
        <v>2</v>
      </c>
      <c r="N511" t="s">
        <v>2437</v>
      </c>
      <c r="O511">
        <v>1</v>
      </c>
      <c r="P511" t="str">
        <f>D511&amp;"-"&amp;F511&amp;"-"&amp;G511&amp;"-"&amp;E511&amp;"-"&amp;H511</f>
        <v>X2Pi-11.5-f-5-2</v>
      </c>
      <c r="Q511" t="str">
        <f>I511&amp;"-"&amp;K511&amp;"-"&amp;L511&amp;"-"&amp;J511&amp;"-"&amp;M511</f>
        <v>X2Pi-10.5-f-4-2</v>
      </c>
      <c r="R511">
        <f>B511+S511</f>
        <v>14176.970572061</v>
      </c>
      <c r="S511">
        <f>_xlfn.IFNA(VLOOKUP(Q511,'MARVEL-X'!A$2:I$1400,7,FALSE),VLOOKUP(Q511,MARVEL!A$2:J$1522,10,FALSE))</f>
        <v>11740.919572061001</v>
      </c>
      <c r="T511">
        <f>IF(P511=P510,R511+T510,R511)</f>
        <v>14176.970572061</v>
      </c>
      <c r="U511">
        <f>IF(P511=P510,1+U510,1)</f>
        <v>1</v>
      </c>
      <c r="V511">
        <f t="shared" si="7"/>
        <v>14176.970572061</v>
      </c>
      <c r="W511" t="str">
        <f>IF(V511="","",IF(ABS(V511-R511)&gt;W$1,ABS(V511-R511),""))</f>
        <v/>
      </c>
      <c r="X511" t="str">
        <f>Y511&amp;"-"&amp;Z511&amp;"-"&amp;AC511&amp;"-"&amp;AD511&amp;"-"&amp;AG511</f>
        <v>11.5-f-X-5-1.5</v>
      </c>
      <c r="Y511">
        <f>F511</f>
        <v>11.5</v>
      </c>
      <c r="Z511" s="2" t="str">
        <f>G511</f>
        <v>f</v>
      </c>
      <c r="AA511">
        <f>_xlfn.IFNA(VLOOKUP(X511,'duo-out'!A$2:Q$5000,5,FALSE),E511+10*(H511-1)+1+_xlfn.IFNA(VLOOKUP(D511,states!A$2:C$10,3,FALSE),1))</f>
        <v>16</v>
      </c>
      <c r="AB511">
        <f>IF(V511="","",V511)</f>
        <v>14176.970572061</v>
      </c>
      <c r="AC511" s="2" t="str">
        <f>_xlfn.IFNA(VLOOKUP(D511,states!A$2:C$10,2,FALSE),"XX")</f>
        <v>X</v>
      </c>
      <c r="AD511">
        <f>E511</f>
        <v>5</v>
      </c>
      <c r="AE511">
        <f>_xlfn.IFNA(VLOOKUP(D511,states!A$2:D$10,4,FALSE),0)</f>
        <v>1</v>
      </c>
      <c r="AF511">
        <v>0.5</v>
      </c>
      <c r="AG511">
        <f>IF(AE511=0,AF511,IF(AE511=1,IF(F511=0.5,0.5,IF(H511=1,0.5,1.5)),IF(F511=0.5,0.5,IF(H511=1,2.5,1.5))))</f>
        <v>1.5</v>
      </c>
      <c r="AH511" s="7">
        <f>IF(AC511="XX",0,1/C511^(1/5)*IF(E511=0,100,1)/(E511+1)^(1/4))</f>
        <v>1.3971923151809211</v>
      </c>
    </row>
    <row r="512" spans="1:34">
      <c r="A512">
        <v>1966</v>
      </c>
      <c r="B512" s="1">
        <v>2981.681</v>
      </c>
      <c r="C512" s="6">
        <v>5.0000000000000001E-3</v>
      </c>
      <c r="D512" t="s">
        <v>0</v>
      </c>
      <c r="E512">
        <v>1</v>
      </c>
      <c r="F512">
        <v>12.5</v>
      </c>
      <c r="G512" t="s">
        <v>1</v>
      </c>
      <c r="H512">
        <v>1</v>
      </c>
      <c r="I512" t="s">
        <v>0</v>
      </c>
      <c r="J512">
        <v>0</v>
      </c>
      <c r="K512">
        <v>11.5</v>
      </c>
      <c r="L512" t="s">
        <v>1</v>
      </c>
      <c r="M512">
        <v>1</v>
      </c>
      <c r="N512" t="s">
        <v>2022</v>
      </c>
      <c r="O512">
        <v>1</v>
      </c>
      <c r="P512" t="str">
        <f>D512&amp;"-"&amp;F512&amp;"-"&amp;G512&amp;"-"&amp;E512&amp;"-"&amp;H512</f>
        <v>X2Pi-12.5-e-1-1</v>
      </c>
      <c r="Q512" t="str">
        <f>I512&amp;"-"&amp;K512&amp;"-"&amp;L512&amp;"-"&amp;J512&amp;"-"&amp;M512</f>
        <v>X2Pi-11.5-e-0-1</v>
      </c>
      <c r="R512">
        <f>B512+S512</f>
        <v>4818.3473320720004</v>
      </c>
      <c r="S512">
        <f>_xlfn.IFNA(VLOOKUP(Q512,'MARVEL-X'!A$2:I$1400,7,FALSE),VLOOKUP(Q512,MARVEL!A$2:J$1522,10,FALSE))</f>
        <v>1836.6663320719999</v>
      </c>
      <c r="T512">
        <f>IF(P512=P511,R512+T511,R512)</f>
        <v>4818.3473320720004</v>
      </c>
      <c r="U512">
        <f>IF(P512=P511,1+U511,1)</f>
        <v>1</v>
      </c>
      <c r="V512">
        <f t="shared" si="7"/>
        <v>4818.3473320720004</v>
      </c>
      <c r="W512" t="str">
        <f>IF(V512="","",IF(ABS(V512-R512)&gt;W$1,ABS(V512-R512),""))</f>
        <v/>
      </c>
      <c r="X512" t="str">
        <f>Y512&amp;"-"&amp;Z512&amp;"-"&amp;AC512&amp;"-"&amp;AD512&amp;"-"&amp;AG512</f>
        <v>12.5-e-X-1-0.5</v>
      </c>
      <c r="Y512">
        <f>F512</f>
        <v>12.5</v>
      </c>
      <c r="Z512" s="2" t="str">
        <f>G512</f>
        <v>e</v>
      </c>
      <c r="AA512">
        <f>_xlfn.IFNA(VLOOKUP(X512,'duo-out'!A$2:Q$5000,5,FALSE),E512+10*(H512-1)+1+_xlfn.IFNA(VLOOKUP(D512,states!A$2:C$10,3,FALSE),1))</f>
        <v>2</v>
      </c>
      <c r="AB512">
        <f>IF(V512="","",V512)</f>
        <v>4818.3473320720004</v>
      </c>
      <c r="AC512" s="2" t="str">
        <f>_xlfn.IFNA(VLOOKUP(D512,states!A$2:C$10,2,FALSE),"XX")</f>
        <v>X</v>
      </c>
      <c r="AD512">
        <f>E512</f>
        <v>1</v>
      </c>
      <c r="AE512">
        <f>_xlfn.IFNA(VLOOKUP(D512,states!A$2:D$10,4,FALSE),0)</f>
        <v>1</v>
      </c>
      <c r="AF512">
        <v>0.5</v>
      </c>
      <c r="AG512">
        <f>IF(AE512=0,AF512,IF(AE512=1,IF(F512=0.5,0.5,IF(H512=1,0.5,1.5)),IF(F512=0.5,0.5,IF(H512=1,2.5,1.5))))</f>
        <v>0.5</v>
      </c>
      <c r="AH512" s="7">
        <f>IF(AC512="XX",0,1/C512^(1/5)*IF(E512=0,100,1)/(E512+1)^(1/4))</f>
        <v>2.4263223583284943</v>
      </c>
    </row>
    <row r="513" spans="1:34">
      <c r="A513">
        <v>2023</v>
      </c>
      <c r="B513" s="1">
        <v>2993.3229999999999</v>
      </c>
      <c r="C513" s="6">
        <v>5.0000000000000001E-3</v>
      </c>
      <c r="D513" t="s">
        <v>0</v>
      </c>
      <c r="E513">
        <v>1</v>
      </c>
      <c r="F513">
        <v>12.5</v>
      </c>
      <c r="G513" t="s">
        <v>1</v>
      </c>
      <c r="H513">
        <v>2</v>
      </c>
      <c r="I513" t="s">
        <v>0</v>
      </c>
      <c r="J513">
        <v>0</v>
      </c>
      <c r="K513">
        <v>11.5</v>
      </c>
      <c r="L513" t="s">
        <v>1</v>
      </c>
      <c r="M513">
        <v>2</v>
      </c>
      <c r="N513" t="s">
        <v>2079</v>
      </c>
      <c r="O513">
        <v>1</v>
      </c>
      <c r="P513" t="str">
        <f>D513&amp;"-"&amp;F513&amp;"-"&amp;G513&amp;"-"&amp;E513&amp;"-"&amp;H513</f>
        <v>X2Pi-12.5-e-1-2</v>
      </c>
      <c r="Q513" t="str">
        <f>I513&amp;"-"&amp;K513&amp;"-"&amp;L513&amp;"-"&amp;J513&amp;"-"&amp;M513</f>
        <v>X2Pi-11.5-e-0-2</v>
      </c>
      <c r="R513">
        <f>B513+S513</f>
        <v>5154.5682765179999</v>
      </c>
      <c r="S513">
        <f>_xlfn.IFNA(VLOOKUP(Q513,'MARVEL-X'!A$2:I$1400,7,FALSE),VLOOKUP(Q513,MARVEL!A$2:J$1522,10,FALSE))</f>
        <v>2161.2452765180001</v>
      </c>
      <c r="T513">
        <f>IF(P513=P512,R513+T512,R513)</f>
        <v>5154.5682765179999</v>
      </c>
      <c r="U513">
        <f>IF(P513=P512,1+U512,1)</f>
        <v>1</v>
      </c>
      <c r="V513" t="str">
        <f t="shared" si="7"/>
        <v/>
      </c>
      <c r="W513" t="str">
        <f>IF(V513="","",IF(ABS(V513-R513)&gt;W$1,ABS(V513-R513),""))</f>
        <v/>
      </c>
      <c r="X513" t="str">
        <f>Y513&amp;"-"&amp;Z513&amp;"-"&amp;AC513&amp;"-"&amp;AD513&amp;"-"&amp;AG513</f>
        <v>12.5-e-X-1-1.5</v>
      </c>
      <c r="Y513">
        <f>F513</f>
        <v>12.5</v>
      </c>
      <c r="Z513" s="2" t="str">
        <f>G513</f>
        <v>e</v>
      </c>
      <c r="AA513">
        <f>_xlfn.IFNA(VLOOKUP(X513,'duo-out'!A$2:Q$5000,5,FALSE),E513+10*(H513-1)+1+_xlfn.IFNA(VLOOKUP(D513,states!A$2:C$10,3,FALSE),1))</f>
        <v>12</v>
      </c>
      <c r="AB513" t="str">
        <f>IF(V513="","",V513)</f>
        <v/>
      </c>
      <c r="AC513" s="2" t="str">
        <f>_xlfn.IFNA(VLOOKUP(D513,states!A$2:C$10,2,FALSE),"XX")</f>
        <v>X</v>
      </c>
      <c r="AD513">
        <f>E513</f>
        <v>1</v>
      </c>
      <c r="AE513">
        <f>_xlfn.IFNA(VLOOKUP(D513,states!A$2:D$10,4,FALSE),0)</f>
        <v>1</v>
      </c>
      <c r="AF513">
        <v>0.5</v>
      </c>
      <c r="AG513">
        <f>IF(AE513=0,AF513,IF(AE513=1,IF(F513=0.5,0.5,IF(H513=1,0.5,1.5)),IF(F513=0.5,0.5,IF(H513=1,2.5,1.5))))</f>
        <v>1.5</v>
      </c>
      <c r="AH513" s="7">
        <f>IF(AC513="XX",0,1/C513^(1/5)*IF(E513=0,100,1)/(E513+1)^(1/4))</f>
        <v>2.4263223583284943</v>
      </c>
    </row>
    <row r="514" spans="1:34">
      <c r="A514">
        <v>2395</v>
      </c>
      <c r="B514" s="1">
        <v>2255.9810000000002</v>
      </c>
      <c r="C514" s="6">
        <v>4.197E-2</v>
      </c>
      <c r="D514" t="s">
        <v>0</v>
      </c>
      <c r="E514">
        <v>1</v>
      </c>
      <c r="F514">
        <v>12.5</v>
      </c>
      <c r="G514" t="s">
        <v>1</v>
      </c>
      <c r="H514">
        <v>2</v>
      </c>
      <c r="I514" t="s">
        <v>0</v>
      </c>
      <c r="J514">
        <v>0</v>
      </c>
      <c r="K514">
        <v>13.5</v>
      </c>
      <c r="L514" t="s">
        <v>1</v>
      </c>
      <c r="M514">
        <v>2</v>
      </c>
      <c r="N514" t="s">
        <v>2451</v>
      </c>
      <c r="O514">
        <v>1</v>
      </c>
      <c r="P514" t="str">
        <f>D514&amp;"-"&amp;F514&amp;"-"&amp;G514&amp;"-"&amp;E514&amp;"-"&amp;H514</f>
        <v>X2Pi-12.5-e-1-2</v>
      </c>
      <c r="Q514" t="str">
        <f>I514&amp;"-"&amp;K514&amp;"-"&amp;L514&amp;"-"&amp;J514&amp;"-"&amp;M514</f>
        <v>X2Pi-13.5-e-0-2</v>
      </c>
      <c r="R514">
        <f>B514+S514</f>
        <v>5154.5682765199999</v>
      </c>
      <c r="S514">
        <f>_xlfn.IFNA(VLOOKUP(Q514,'MARVEL-X'!A$2:I$1400,7,FALSE),VLOOKUP(Q514,MARVEL!A$2:J$1522,10,FALSE))</f>
        <v>2898.5872765200002</v>
      </c>
      <c r="T514">
        <f>IF(P514=P513,R514+T513,R514)</f>
        <v>10309.136553037999</v>
      </c>
      <c r="U514">
        <f>IF(P514=P513,1+U513,1)</f>
        <v>2</v>
      </c>
      <c r="V514">
        <f t="shared" si="7"/>
        <v>5154.5682765189995</v>
      </c>
      <c r="W514" t="str">
        <f>IF(V514="","",IF(ABS(V514-R514)&gt;W$1,ABS(V514-R514),""))</f>
        <v/>
      </c>
      <c r="X514" t="str">
        <f>Y514&amp;"-"&amp;Z514&amp;"-"&amp;AC514&amp;"-"&amp;AD514&amp;"-"&amp;AG514</f>
        <v>12.5-e-X-1-1.5</v>
      </c>
      <c r="Y514">
        <f>F514</f>
        <v>12.5</v>
      </c>
      <c r="Z514" s="2" t="str">
        <f>G514</f>
        <v>e</v>
      </c>
      <c r="AA514">
        <f>_xlfn.IFNA(VLOOKUP(X514,'duo-out'!A$2:Q$5000,5,FALSE),E514+10*(H514-1)+1+_xlfn.IFNA(VLOOKUP(D514,states!A$2:C$10,3,FALSE),1))</f>
        <v>12</v>
      </c>
      <c r="AB514">
        <f>IF(V514="","",V514)</f>
        <v>5154.5682765189995</v>
      </c>
      <c r="AC514" s="2" t="str">
        <f>_xlfn.IFNA(VLOOKUP(D514,states!A$2:C$10,2,FALSE),"XX")</f>
        <v>X</v>
      </c>
      <c r="AD514">
        <f>E514</f>
        <v>1</v>
      </c>
      <c r="AE514">
        <f>_xlfn.IFNA(VLOOKUP(D514,states!A$2:D$10,4,FALSE),0)</f>
        <v>1</v>
      </c>
      <c r="AF514">
        <v>0.5</v>
      </c>
      <c r="AG514">
        <f>IF(AE514=0,AF514,IF(AE514=1,IF(F514=0.5,0.5,IF(H514=1,0.5,1.5)),IF(F514=0.5,0.5,IF(H514=1,2.5,1.5))))</f>
        <v>1.5</v>
      </c>
      <c r="AH514" s="7">
        <f>IF(AC514="XX",0,1/C514^(1/5)*IF(E514=0,100,1)/(E514+1)^(1/4))</f>
        <v>1.5854578741275924</v>
      </c>
    </row>
    <row r="515" spans="1:34">
      <c r="A515">
        <v>2078</v>
      </c>
      <c r="B515" s="1">
        <v>2843.712</v>
      </c>
      <c r="C515" s="6">
        <v>5.0000000000000001E-3</v>
      </c>
      <c r="D515" t="s">
        <v>0</v>
      </c>
      <c r="E515">
        <v>2</v>
      </c>
      <c r="F515">
        <v>12.5</v>
      </c>
      <c r="G515" t="s">
        <v>1</v>
      </c>
      <c r="H515">
        <v>1</v>
      </c>
      <c r="I515" t="s">
        <v>0</v>
      </c>
      <c r="J515">
        <v>1</v>
      </c>
      <c r="K515">
        <v>11.5</v>
      </c>
      <c r="L515" t="s">
        <v>1</v>
      </c>
      <c r="M515">
        <v>1</v>
      </c>
      <c r="N515" t="s">
        <v>2134</v>
      </c>
      <c r="O515">
        <v>1</v>
      </c>
      <c r="P515" t="str">
        <f>D515&amp;"-"&amp;F515&amp;"-"&amp;G515&amp;"-"&amp;E515&amp;"-"&amp;H515</f>
        <v>X2Pi-12.5-e-2-1</v>
      </c>
      <c r="Q515" t="str">
        <f>I515&amp;"-"&amp;K515&amp;"-"&amp;L515&amp;"-"&amp;J515&amp;"-"&amp;M515</f>
        <v>X2Pi-11.5-e-1-1</v>
      </c>
      <c r="R515">
        <f>B515+S515</f>
        <v>7343.6177602179996</v>
      </c>
      <c r="S515">
        <f>_xlfn.IFNA(VLOOKUP(Q515,'MARVEL-X'!A$2:I$1400,7,FALSE),VLOOKUP(Q515,MARVEL!A$2:J$1522,10,FALSE))</f>
        <v>4499.9057602180001</v>
      </c>
      <c r="T515">
        <f>IF(P515=P514,R515+T514,R515)</f>
        <v>7343.6177602179996</v>
      </c>
      <c r="U515">
        <f>IF(P515=P514,1+U514,1)</f>
        <v>1</v>
      </c>
      <c r="V515">
        <f t="shared" ref="V515:V578" si="8">IF(P515=P516,"",T515/U515)</f>
        <v>7343.6177602179996</v>
      </c>
      <c r="W515" t="str">
        <f>IF(V515="","",IF(ABS(V515-R515)&gt;W$1,ABS(V515-R515),""))</f>
        <v/>
      </c>
      <c r="X515" t="str">
        <f>Y515&amp;"-"&amp;Z515&amp;"-"&amp;AC515&amp;"-"&amp;AD515&amp;"-"&amp;AG515</f>
        <v>12.5-e-X-2-0.5</v>
      </c>
      <c r="Y515">
        <f>F515</f>
        <v>12.5</v>
      </c>
      <c r="Z515" s="2" t="str">
        <f>G515</f>
        <v>e</v>
      </c>
      <c r="AA515">
        <f>_xlfn.IFNA(VLOOKUP(X515,'duo-out'!A$2:Q$5000,5,FALSE),E515+10*(H515-1)+1+_xlfn.IFNA(VLOOKUP(D515,states!A$2:C$10,3,FALSE),1))</f>
        <v>3</v>
      </c>
      <c r="AB515">
        <f>IF(V515="","",V515)</f>
        <v>7343.6177602179996</v>
      </c>
      <c r="AC515" s="2" t="str">
        <f>_xlfn.IFNA(VLOOKUP(D515,states!A$2:C$10,2,FALSE),"XX")</f>
        <v>X</v>
      </c>
      <c r="AD515">
        <f>E515</f>
        <v>2</v>
      </c>
      <c r="AE515">
        <f>_xlfn.IFNA(VLOOKUP(D515,states!A$2:D$10,4,FALSE),0)</f>
        <v>1</v>
      </c>
      <c r="AF515">
        <v>0.5</v>
      </c>
      <c r="AG515">
        <f>IF(AE515=0,AF515,IF(AE515=1,IF(F515=0.5,0.5,IF(H515=1,0.5,1.5)),IF(F515=0.5,0.5,IF(H515=1,2.5,1.5))))</f>
        <v>0.5</v>
      </c>
      <c r="AH515" s="7">
        <f>IF(AC515="XX",0,1/C515^(1/5)*IF(E515=0,100,1)/(E515+1)^(1/4))</f>
        <v>2.1924297443889911</v>
      </c>
    </row>
    <row r="516" spans="1:34">
      <c r="A516">
        <v>2131</v>
      </c>
      <c r="B516" s="1">
        <v>2854.4720000000002</v>
      </c>
      <c r="C516" s="6">
        <v>5.0000000000000001E-3</v>
      </c>
      <c r="D516" t="s">
        <v>0</v>
      </c>
      <c r="E516">
        <v>2</v>
      </c>
      <c r="F516">
        <v>12.5</v>
      </c>
      <c r="G516" t="s">
        <v>1</v>
      </c>
      <c r="H516">
        <v>2</v>
      </c>
      <c r="I516" t="s">
        <v>0</v>
      </c>
      <c r="J516">
        <v>1</v>
      </c>
      <c r="K516">
        <v>11.5</v>
      </c>
      <c r="L516" t="s">
        <v>1</v>
      </c>
      <c r="M516">
        <v>2</v>
      </c>
      <c r="N516" t="s">
        <v>2187</v>
      </c>
      <c r="O516">
        <v>1</v>
      </c>
      <c r="P516" t="str">
        <f>D516&amp;"-"&amp;F516&amp;"-"&amp;G516&amp;"-"&amp;E516&amp;"-"&amp;H516</f>
        <v>X2Pi-12.5-e-2-2</v>
      </c>
      <c r="Q516" t="str">
        <f>I516&amp;"-"&amp;K516&amp;"-"&amp;L516&amp;"-"&amp;J516&amp;"-"&amp;M516</f>
        <v>X2Pi-11.5-e-1-2</v>
      </c>
      <c r="R516">
        <f>B516+S516</f>
        <v>7666.6057206580008</v>
      </c>
      <c r="S516">
        <f>_xlfn.IFNA(VLOOKUP(Q516,'MARVEL-X'!A$2:I$1400,7,FALSE),VLOOKUP(Q516,MARVEL!A$2:J$1522,10,FALSE))</f>
        <v>4812.1337206580001</v>
      </c>
      <c r="T516">
        <f>IF(P516=P515,R516+T515,R516)</f>
        <v>7666.6057206580008</v>
      </c>
      <c r="U516">
        <f>IF(P516=P515,1+U515,1)</f>
        <v>1</v>
      </c>
      <c r="V516">
        <f t="shared" si="8"/>
        <v>7666.6057206580008</v>
      </c>
      <c r="W516" t="str">
        <f>IF(V516="","",IF(ABS(V516-R516)&gt;W$1,ABS(V516-R516),""))</f>
        <v/>
      </c>
      <c r="X516" t="str">
        <f>Y516&amp;"-"&amp;Z516&amp;"-"&amp;AC516&amp;"-"&amp;AD516&amp;"-"&amp;AG516</f>
        <v>12.5-e-X-2-1.5</v>
      </c>
      <c r="Y516">
        <f>F516</f>
        <v>12.5</v>
      </c>
      <c r="Z516" s="2" t="str">
        <f>G516</f>
        <v>e</v>
      </c>
      <c r="AA516">
        <f>_xlfn.IFNA(VLOOKUP(X516,'duo-out'!A$2:Q$5000,5,FALSE),E516+10*(H516-1)+1+_xlfn.IFNA(VLOOKUP(D516,states!A$2:C$10,3,FALSE),1))</f>
        <v>13</v>
      </c>
      <c r="AB516">
        <f>IF(V516="","",V516)</f>
        <v>7666.6057206580008</v>
      </c>
      <c r="AC516" s="2" t="str">
        <f>_xlfn.IFNA(VLOOKUP(D516,states!A$2:C$10,2,FALSE),"XX")</f>
        <v>X</v>
      </c>
      <c r="AD516">
        <f>E516</f>
        <v>2</v>
      </c>
      <c r="AE516">
        <f>_xlfn.IFNA(VLOOKUP(D516,states!A$2:D$10,4,FALSE),0)</f>
        <v>1</v>
      </c>
      <c r="AF516">
        <v>0.5</v>
      </c>
      <c r="AG516">
        <f>IF(AE516=0,AF516,IF(AE516=1,IF(F516=0.5,0.5,IF(H516=1,0.5,1.5)),IF(F516=0.5,0.5,IF(H516=1,2.5,1.5))))</f>
        <v>1.5</v>
      </c>
      <c r="AH516" s="7">
        <f>IF(AC516="XX",0,1/C516^(1/5)*IF(E516=0,100,1)/(E516+1)^(1/4))</f>
        <v>2.1924297443889911</v>
      </c>
    </row>
    <row r="517" spans="1:34">
      <c r="A517">
        <v>2184</v>
      </c>
      <c r="B517" s="1">
        <v>2707.1120000000001</v>
      </c>
      <c r="C517" s="6">
        <v>5.0000000000000001E-3</v>
      </c>
      <c r="D517" t="s">
        <v>0</v>
      </c>
      <c r="E517">
        <v>3</v>
      </c>
      <c r="F517">
        <v>12.5</v>
      </c>
      <c r="G517" t="s">
        <v>1</v>
      </c>
      <c r="H517">
        <v>1</v>
      </c>
      <c r="I517" t="s">
        <v>0</v>
      </c>
      <c r="J517">
        <v>2</v>
      </c>
      <c r="K517">
        <v>11.5</v>
      </c>
      <c r="L517" t="s">
        <v>1</v>
      </c>
      <c r="M517">
        <v>1</v>
      </c>
      <c r="N517" t="s">
        <v>2240</v>
      </c>
      <c r="O517">
        <v>1</v>
      </c>
      <c r="P517" t="str">
        <f>D517&amp;"-"&amp;F517&amp;"-"&amp;G517&amp;"-"&amp;E517&amp;"-"&amp;H517</f>
        <v>X2Pi-12.5-e-3-1</v>
      </c>
      <c r="Q517" t="str">
        <f>I517&amp;"-"&amp;K517&amp;"-"&amp;L517&amp;"-"&amp;J517&amp;"-"&amp;M517</f>
        <v>X2Pi-11.5-e-2-1</v>
      </c>
      <c r="R517">
        <f>B517+S517</f>
        <v>9744.7844397640001</v>
      </c>
      <c r="S517">
        <f>_xlfn.IFNA(VLOOKUP(Q517,'MARVEL-X'!A$2:I$1400,7,FALSE),VLOOKUP(Q517,MARVEL!A$2:J$1522,10,FALSE))</f>
        <v>7037.672439764</v>
      </c>
      <c r="T517">
        <f>IF(P517=P516,R517+T516,R517)</f>
        <v>9744.7844397640001</v>
      </c>
      <c r="U517">
        <f>IF(P517=P516,1+U516,1)</f>
        <v>1</v>
      </c>
      <c r="V517">
        <f t="shared" si="8"/>
        <v>9744.7844397640001</v>
      </c>
      <c r="W517" t="str">
        <f>IF(V517="","",IF(ABS(V517-R517)&gt;W$1,ABS(V517-R517),""))</f>
        <v/>
      </c>
      <c r="X517" t="str">
        <f>Y517&amp;"-"&amp;Z517&amp;"-"&amp;AC517&amp;"-"&amp;AD517&amp;"-"&amp;AG517</f>
        <v>12.5-e-X-3-0.5</v>
      </c>
      <c r="Y517">
        <f>F517</f>
        <v>12.5</v>
      </c>
      <c r="Z517" s="2" t="str">
        <f>G517</f>
        <v>e</v>
      </c>
      <c r="AA517">
        <f>_xlfn.IFNA(VLOOKUP(X517,'duo-out'!A$2:Q$5000,5,FALSE),E517+10*(H517-1)+1+_xlfn.IFNA(VLOOKUP(D517,states!A$2:C$10,3,FALSE),1))</f>
        <v>4</v>
      </c>
      <c r="AB517">
        <f>IF(V517="","",V517)</f>
        <v>9744.7844397640001</v>
      </c>
      <c r="AC517" s="2" t="str">
        <f>_xlfn.IFNA(VLOOKUP(D517,states!A$2:C$10,2,FALSE),"XX")</f>
        <v>X</v>
      </c>
      <c r="AD517">
        <f>E517</f>
        <v>3</v>
      </c>
      <c r="AE517">
        <f>_xlfn.IFNA(VLOOKUP(D517,states!A$2:D$10,4,FALSE),0)</f>
        <v>1</v>
      </c>
      <c r="AF517">
        <v>0.5</v>
      </c>
      <c r="AG517">
        <f>IF(AE517=0,AF517,IF(AE517=1,IF(F517=0.5,0.5,IF(H517=1,0.5,1.5)),IF(F517=0.5,0.5,IF(H517=1,2.5,1.5))))</f>
        <v>0.5</v>
      </c>
      <c r="AH517" s="7">
        <f>IF(AC517="XX",0,1/C517^(1/5)*IF(E517=0,100,1)/(E517+1)^(1/4))</f>
        <v>2.0402857733683697</v>
      </c>
    </row>
    <row r="518" spans="1:34">
      <c r="A518">
        <v>2232</v>
      </c>
      <c r="B518" s="1">
        <v>2716.9520000000002</v>
      </c>
      <c r="C518" s="6">
        <v>5.0000000000000001E-3</v>
      </c>
      <c r="D518" t="s">
        <v>0</v>
      </c>
      <c r="E518">
        <v>3</v>
      </c>
      <c r="F518">
        <v>12.5</v>
      </c>
      <c r="G518" t="s">
        <v>1</v>
      </c>
      <c r="H518">
        <v>2</v>
      </c>
      <c r="I518" t="s">
        <v>0</v>
      </c>
      <c r="J518">
        <v>2</v>
      </c>
      <c r="K518">
        <v>11.5</v>
      </c>
      <c r="L518" t="s">
        <v>1</v>
      </c>
      <c r="M518">
        <v>2</v>
      </c>
      <c r="N518" t="s">
        <v>2288</v>
      </c>
      <c r="O518">
        <v>1</v>
      </c>
      <c r="P518" t="str">
        <f>D518&amp;"-"&amp;F518&amp;"-"&amp;G518&amp;"-"&amp;E518&amp;"-"&amp;H518</f>
        <v>X2Pi-12.5-e-3-2</v>
      </c>
      <c r="Q518" t="str">
        <f>I518&amp;"-"&amp;K518&amp;"-"&amp;L518&amp;"-"&amp;J518&amp;"-"&amp;M518</f>
        <v>X2Pi-11.5-e-2-2</v>
      </c>
      <c r="R518">
        <f>B518+S518</f>
        <v>10054.604276519</v>
      </c>
      <c r="S518">
        <f>_xlfn.IFNA(VLOOKUP(Q518,'MARVEL-X'!A$2:I$1400,7,FALSE),VLOOKUP(Q518,MARVEL!A$2:J$1522,10,FALSE))</f>
        <v>7337.6522765190002</v>
      </c>
      <c r="T518">
        <f>IF(P518=P517,R518+T517,R518)</f>
        <v>10054.604276519</v>
      </c>
      <c r="U518">
        <f>IF(P518=P517,1+U517,1)</f>
        <v>1</v>
      </c>
      <c r="V518">
        <f t="shared" si="8"/>
        <v>10054.604276519</v>
      </c>
      <c r="W518" t="str">
        <f>IF(V518="","",IF(ABS(V518-R518)&gt;W$1,ABS(V518-R518),""))</f>
        <v/>
      </c>
      <c r="X518" t="str">
        <f>Y518&amp;"-"&amp;Z518&amp;"-"&amp;AC518&amp;"-"&amp;AD518&amp;"-"&amp;AG518</f>
        <v>12.5-e-X-3-1.5</v>
      </c>
      <c r="Y518">
        <f>F518</f>
        <v>12.5</v>
      </c>
      <c r="Z518" s="2" t="str">
        <f>G518</f>
        <v>e</v>
      </c>
      <c r="AA518">
        <f>_xlfn.IFNA(VLOOKUP(X518,'duo-out'!A$2:Q$5000,5,FALSE),E518+10*(H518-1)+1+_xlfn.IFNA(VLOOKUP(D518,states!A$2:C$10,3,FALSE),1))</f>
        <v>14</v>
      </c>
      <c r="AB518">
        <f>IF(V518="","",V518)</f>
        <v>10054.604276519</v>
      </c>
      <c r="AC518" s="2" t="str">
        <f>_xlfn.IFNA(VLOOKUP(D518,states!A$2:C$10,2,FALSE),"XX")</f>
        <v>X</v>
      </c>
      <c r="AD518">
        <f>E518</f>
        <v>3</v>
      </c>
      <c r="AE518">
        <f>_xlfn.IFNA(VLOOKUP(D518,states!A$2:D$10,4,FALSE),0)</f>
        <v>1</v>
      </c>
      <c r="AF518">
        <v>0.5</v>
      </c>
      <c r="AG518">
        <f>IF(AE518=0,AF518,IF(AE518=1,IF(F518=0.5,0.5,IF(H518=1,0.5,1.5)),IF(F518=0.5,0.5,IF(H518=1,2.5,1.5))))</f>
        <v>1.5</v>
      </c>
      <c r="AH518" s="7">
        <f>IF(AC518="XX",0,1/C518^(1/5)*IF(E518=0,100,1)/(E518+1)^(1/4))</f>
        <v>2.0402857733683697</v>
      </c>
    </row>
    <row r="519" spans="1:34">
      <c r="A519">
        <v>2280</v>
      </c>
      <c r="B519" s="1">
        <v>2571.386</v>
      </c>
      <c r="C519" s="6">
        <v>5.0000000000000001E-3</v>
      </c>
      <c r="D519" t="s">
        <v>0</v>
      </c>
      <c r="E519">
        <v>4</v>
      </c>
      <c r="F519">
        <v>12.5</v>
      </c>
      <c r="G519" t="s">
        <v>1</v>
      </c>
      <c r="H519">
        <v>1</v>
      </c>
      <c r="I519" t="s">
        <v>0</v>
      </c>
      <c r="J519">
        <v>3</v>
      </c>
      <c r="K519">
        <v>11.5</v>
      </c>
      <c r="L519" t="s">
        <v>1</v>
      </c>
      <c r="M519">
        <v>1</v>
      </c>
      <c r="N519" t="s">
        <v>2336</v>
      </c>
      <c r="O519">
        <v>1</v>
      </c>
      <c r="P519" t="str">
        <f>D519&amp;"-"&amp;F519&amp;"-"&amp;G519&amp;"-"&amp;E519&amp;"-"&amp;H519</f>
        <v>X2Pi-12.5-e-4-1</v>
      </c>
      <c r="Q519" t="str">
        <f>I519&amp;"-"&amp;K519&amp;"-"&amp;L519&amp;"-"&amp;J519&amp;"-"&amp;M519</f>
        <v>X2Pi-11.5-e-3-1</v>
      </c>
      <c r="R519">
        <f>B519+S519</f>
        <v>12022.645707586</v>
      </c>
      <c r="S519">
        <f>_xlfn.IFNA(VLOOKUP(Q519,'MARVEL-X'!A$2:I$1400,7,FALSE),VLOOKUP(Q519,MARVEL!A$2:J$1522,10,FALSE))</f>
        <v>9451.2597075859994</v>
      </c>
      <c r="T519">
        <f>IF(P519=P518,R519+T518,R519)</f>
        <v>12022.645707586</v>
      </c>
      <c r="U519">
        <f>IF(P519=P518,1+U518,1)</f>
        <v>1</v>
      </c>
      <c r="V519">
        <f t="shared" si="8"/>
        <v>12022.645707586</v>
      </c>
      <c r="W519" t="str">
        <f>IF(V519="","",IF(ABS(V519-R519)&gt;W$1,ABS(V519-R519),""))</f>
        <v/>
      </c>
      <c r="X519" t="str">
        <f>Y519&amp;"-"&amp;Z519&amp;"-"&amp;AC519&amp;"-"&amp;AD519&amp;"-"&amp;AG519</f>
        <v>12.5-e-X-4-0.5</v>
      </c>
      <c r="Y519">
        <f>F519</f>
        <v>12.5</v>
      </c>
      <c r="Z519" s="2" t="str">
        <f>G519</f>
        <v>e</v>
      </c>
      <c r="AA519">
        <f>_xlfn.IFNA(VLOOKUP(X519,'duo-out'!A$2:Q$5000,5,FALSE),E519+10*(H519-1)+1+_xlfn.IFNA(VLOOKUP(D519,states!A$2:C$10,3,FALSE),1))</f>
        <v>5</v>
      </c>
      <c r="AB519">
        <f>IF(V519="","",V519)</f>
        <v>12022.645707586</v>
      </c>
      <c r="AC519" s="2" t="str">
        <f>_xlfn.IFNA(VLOOKUP(D519,states!A$2:C$10,2,FALSE),"XX")</f>
        <v>X</v>
      </c>
      <c r="AD519">
        <f>E519</f>
        <v>4</v>
      </c>
      <c r="AE519">
        <f>_xlfn.IFNA(VLOOKUP(D519,states!A$2:D$10,4,FALSE),0)</f>
        <v>1</v>
      </c>
      <c r="AF519">
        <v>0.5</v>
      </c>
      <c r="AG519">
        <f>IF(AE519=0,AF519,IF(AE519=1,IF(F519=0.5,0.5,IF(H519=1,0.5,1.5)),IF(F519=0.5,0.5,IF(H519=1,2.5,1.5))))</f>
        <v>0.5</v>
      </c>
      <c r="AH519" s="7">
        <f>IF(AC519="XX",0,1/C519^(1/5)*IF(E519=0,100,1)/(E519+1)^(1/4))</f>
        <v>1.9295831501316907</v>
      </c>
    </row>
    <row r="520" spans="1:34">
      <c r="A520">
        <v>2313</v>
      </c>
      <c r="B520" s="1">
        <v>2580.2710000000002</v>
      </c>
      <c r="C520" s="6">
        <v>5.0000000000000001E-3</v>
      </c>
      <c r="D520" t="s">
        <v>0</v>
      </c>
      <c r="E520">
        <v>4</v>
      </c>
      <c r="F520">
        <v>12.5</v>
      </c>
      <c r="G520" t="s">
        <v>1</v>
      </c>
      <c r="H520">
        <v>2</v>
      </c>
      <c r="I520" t="s">
        <v>0</v>
      </c>
      <c r="J520">
        <v>3</v>
      </c>
      <c r="K520">
        <v>11.5</v>
      </c>
      <c r="L520" t="s">
        <v>1</v>
      </c>
      <c r="M520">
        <v>2</v>
      </c>
      <c r="N520" t="s">
        <v>2369</v>
      </c>
      <c r="O520">
        <v>1</v>
      </c>
      <c r="P520" t="str">
        <f>D520&amp;"-"&amp;F520&amp;"-"&amp;G520&amp;"-"&amp;E520&amp;"-"&amp;H520</f>
        <v>X2Pi-12.5-e-4-2</v>
      </c>
      <c r="Q520" t="str">
        <f>I520&amp;"-"&amp;K520&amp;"-"&amp;L520&amp;"-"&amp;J520&amp;"-"&amp;M520</f>
        <v>X2Pi-11.5-e-3-2</v>
      </c>
      <c r="R520">
        <f>B520+S520</f>
        <v>12319.330859021</v>
      </c>
      <c r="S520">
        <f>_xlfn.IFNA(VLOOKUP(Q520,'MARVEL-X'!A$2:I$1400,7,FALSE),VLOOKUP(Q520,MARVEL!A$2:J$1522,10,FALSE))</f>
        <v>9739.0598590209993</v>
      </c>
      <c r="T520">
        <f>IF(P520=P519,R520+T519,R520)</f>
        <v>12319.330859021</v>
      </c>
      <c r="U520">
        <f>IF(P520=P519,1+U519,1)</f>
        <v>1</v>
      </c>
      <c r="V520">
        <f t="shared" si="8"/>
        <v>12319.330859021</v>
      </c>
      <c r="W520" t="str">
        <f>IF(V520="","",IF(ABS(V520-R520)&gt;W$1,ABS(V520-R520),""))</f>
        <v/>
      </c>
      <c r="X520" t="str">
        <f>Y520&amp;"-"&amp;Z520&amp;"-"&amp;AC520&amp;"-"&amp;AD520&amp;"-"&amp;AG520</f>
        <v>12.5-e-X-4-1.5</v>
      </c>
      <c r="Y520">
        <f>F520</f>
        <v>12.5</v>
      </c>
      <c r="Z520" s="2" t="str">
        <f>G520</f>
        <v>e</v>
      </c>
      <c r="AA520">
        <f>_xlfn.IFNA(VLOOKUP(X520,'duo-out'!A$2:Q$5000,5,FALSE),E520+10*(H520-1)+1+_xlfn.IFNA(VLOOKUP(D520,states!A$2:C$10,3,FALSE),1))</f>
        <v>15</v>
      </c>
      <c r="AB520">
        <f>IF(V520="","",V520)</f>
        <v>12319.330859021</v>
      </c>
      <c r="AC520" s="2" t="str">
        <f>_xlfn.IFNA(VLOOKUP(D520,states!A$2:C$10,2,FALSE),"XX")</f>
        <v>X</v>
      </c>
      <c r="AD520">
        <f>E520</f>
        <v>4</v>
      </c>
      <c r="AE520">
        <f>_xlfn.IFNA(VLOOKUP(D520,states!A$2:D$10,4,FALSE),0)</f>
        <v>1</v>
      </c>
      <c r="AF520">
        <v>0.5</v>
      </c>
      <c r="AG520">
        <f>IF(AE520=0,AF520,IF(AE520=1,IF(F520=0.5,0.5,IF(H520=1,0.5,1.5)),IF(F520=0.5,0.5,IF(H520=1,2.5,1.5))))</f>
        <v>1.5</v>
      </c>
      <c r="AH520" s="7">
        <f>IF(AC520="XX",0,1/C520^(1/5)*IF(E520=0,100,1)/(E520+1)^(1/4))</f>
        <v>1.9295831501316907</v>
      </c>
    </row>
    <row r="521" spans="1:34">
      <c r="A521">
        <v>2361</v>
      </c>
      <c r="B521" s="1">
        <v>2435.893</v>
      </c>
      <c r="C521" s="6">
        <v>0.02</v>
      </c>
      <c r="D521" t="s">
        <v>0</v>
      </c>
      <c r="E521">
        <v>5</v>
      </c>
      <c r="F521">
        <v>12.5</v>
      </c>
      <c r="G521" t="s">
        <v>1</v>
      </c>
      <c r="H521">
        <v>1</v>
      </c>
      <c r="I521" t="s">
        <v>0</v>
      </c>
      <c r="J521">
        <v>4</v>
      </c>
      <c r="K521">
        <v>11.5</v>
      </c>
      <c r="L521" t="s">
        <v>1</v>
      </c>
      <c r="M521">
        <v>1</v>
      </c>
      <c r="N521" t="s">
        <v>2417</v>
      </c>
      <c r="O521">
        <v>1</v>
      </c>
      <c r="P521" t="str">
        <f>D521&amp;"-"&amp;F521&amp;"-"&amp;G521&amp;"-"&amp;E521&amp;"-"&amp;H521</f>
        <v>X2Pi-12.5-e-5-1</v>
      </c>
      <c r="Q521" t="str">
        <f>I521&amp;"-"&amp;K521&amp;"-"&amp;L521&amp;"-"&amp;J521&amp;"-"&amp;M521</f>
        <v>X2Pi-11.5-e-4-1</v>
      </c>
      <c r="R521">
        <f>B521+S521</f>
        <v>14177.402755554</v>
      </c>
      <c r="S521">
        <f>_xlfn.IFNA(VLOOKUP(Q521,'MARVEL-X'!A$2:I$1400,7,FALSE),VLOOKUP(Q521,MARVEL!A$2:J$1522,10,FALSE))</f>
        <v>11741.509755554</v>
      </c>
      <c r="T521">
        <f>IF(P521=P520,R521+T520,R521)</f>
        <v>14177.402755554</v>
      </c>
      <c r="U521">
        <f>IF(P521=P520,1+U520,1)</f>
        <v>1</v>
      </c>
      <c r="V521">
        <f t="shared" si="8"/>
        <v>14177.402755554</v>
      </c>
      <c r="W521" t="str">
        <f>IF(V521="","",IF(ABS(V521-R521)&gt;W$1,ABS(V521-R521),""))</f>
        <v/>
      </c>
      <c r="X521" t="str">
        <f>Y521&amp;"-"&amp;Z521&amp;"-"&amp;AC521&amp;"-"&amp;AD521&amp;"-"&amp;AG521</f>
        <v>12.5-e-X-5-0.5</v>
      </c>
      <c r="Y521">
        <f>F521</f>
        <v>12.5</v>
      </c>
      <c r="Z521" s="2" t="str">
        <f>G521</f>
        <v>e</v>
      </c>
      <c r="AA521">
        <f>_xlfn.IFNA(VLOOKUP(X521,'duo-out'!A$2:Q$5000,5,FALSE),E521+10*(H521-1)+1+_xlfn.IFNA(VLOOKUP(D521,states!A$2:C$10,3,FALSE),1))</f>
        <v>6</v>
      </c>
      <c r="AB521">
        <f>IF(V521="","",V521)</f>
        <v>14177.402755554</v>
      </c>
      <c r="AC521" s="2" t="str">
        <f>_xlfn.IFNA(VLOOKUP(D521,states!A$2:C$10,2,FALSE),"XX")</f>
        <v>X</v>
      </c>
      <c r="AD521">
        <f>E521</f>
        <v>5</v>
      </c>
      <c r="AE521">
        <f>_xlfn.IFNA(VLOOKUP(D521,states!A$2:D$10,4,FALSE),0)</f>
        <v>1</v>
      </c>
      <c r="AF521">
        <v>0.5</v>
      </c>
      <c r="AG521">
        <f>IF(AE521=0,AF521,IF(AE521=1,IF(F521=0.5,0.5,IF(H521=1,0.5,1.5)),IF(F521=0.5,0.5,IF(H521=1,2.5,1.5))))</f>
        <v>0.5</v>
      </c>
      <c r="AH521" s="7">
        <f>IF(AC521="XX",0,1/C521^(1/5)*IF(E521=0,100,1)/(E521+1)^(1/4))</f>
        <v>1.3971923151809211</v>
      </c>
    </row>
    <row r="522" spans="1:34">
      <c r="A522">
        <v>1991</v>
      </c>
      <c r="B522" s="1">
        <v>2981.0659999999998</v>
      </c>
      <c r="C522" s="6">
        <v>6.7279999999999996E-3</v>
      </c>
      <c r="D522" t="s">
        <v>0</v>
      </c>
      <c r="E522">
        <v>1</v>
      </c>
      <c r="F522">
        <v>12.5</v>
      </c>
      <c r="G522" t="s">
        <v>2</v>
      </c>
      <c r="H522">
        <v>1</v>
      </c>
      <c r="I522" t="s">
        <v>0</v>
      </c>
      <c r="J522">
        <v>0</v>
      </c>
      <c r="K522">
        <v>11.5</v>
      </c>
      <c r="L522" t="s">
        <v>2</v>
      </c>
      <c r="M522">
        <v>1</v>
      </c>
      <c r="N522" t="s">
        <v>2047</v>
      </c>
      <c r="O522">
        <v>1</v>
      </c>
      <c r="P522" t="str">
        <f>D522&amp;"-"&amp;F522&amp;"-"&amp;G522&amp;"-"&amp;E522&amp;"-"&amp;H522</f>
        <v>X2Pi-12.5-f-1-1</v>
      </c>
      <c r="Q522" t="str">
        <f>I522&amp;"-"&amp;K522&amp;"-"&amp;L522&amp;"-"&amp;J522&amp;"-"&amp;M522</f>
        <v>X2Pi-11.5-f-0-1</v>
      </c>
      <c r="R522">
        <f>B522+S522</f>
        <v>4813.1018227539998</v>
      </c>
      <c r="S522">
        <f>_xlfn.IFNA(VLOOKUP(Q522,'MARVEL-X'!A$2:I$1400,7,FALSE),VLOOKUP(Q522,MARVEL!A$2:J$1522,10,FALSE))</f>
        <v>1832.035822754</v>
      </c>
      <c r="T522">
        <f>IF(P522=P521,R522+T521,R522)</f>
        <v>4813.1018227539998</v>
      </c>
      <c r="U522">
        <f>IF(P522=P521,1+U521,1)</f>
        <v>1</v>
      </c>
      <c r="V522" t="str">
        <f t="shared" si="8"/>
        <v/>
      </c>
      <c r="W522" t="str">
        <f>IF(V522="","",IF(ABS(V522-R522)&gt;W$1,ABS(V522-R522),""))</f>
        <v/>
      </c>
      <c r="X522" t="str">
        <f>Y522&amp;"-"&amp;Z522&amp;"-"&amp;AC522&amp;"-"&amp;AD522&amp;"-"&amp;AG522</f>
        <v>12.5-f-X-1-0.5</v>
      </c>
      <c r="Y522">
        <f>F522</f>
        <v>12.5</v>
      </c>
      <c r="Z522" s="2" t="str">
        <f>G522</f>
        <v>f</v>
      </c>
      <c r="AA522">
        <f>_xlfn.IFNA(VLOOKUP(X522,'duo-out'!A$2:Q$5000,5,FALSE),E522+10*(H522-1)+1+_xlfn.IFNA(VLOOKUP(D522,states!A$2:C$10,3,FALSE),1))</f>
        <v>2</v>
      </c>
      <c r="AB522" t="str">
        <f>IF(V522="","",V522)</f>
        <v/>
      </c>
      <c r="AC522" s="2" t="str">
        <f>_xlfn.IFNA(VLOOKUP(D522,states!A$2:C$10,2,FALSE),"XX")</f>
        <v>X</v>
      </c>
      <c r="AD522">
        <f>E522</f>
        <v>1</v>
      </c>
      <c r="AE522">
        <f>_xlfn.IFNA(VLOOKUP(D522,states!A$2:D$10,4,FALSE),0)</f>
        <v>1</v>
      </c>
      <c r="AF522">
        <v>0.5</v>
      </c>
      <c r="AG522">
        <f>IF(AE522=0,AF522,IF(AE522=1,IF(F522=0.5,0.5,IF(H522=1,0.5,1.5)),IF(F522=0.5,0.5,IF(H522=1,2.5,1.5))))</f>
        <v>0.5</v>
      </c>
      <c r="AH522" s="7">
        <f>IF(AC522="XX",0,1/C522^(1/5)*IF(E522=0,100,1)/(E522+1)^(1/4))</f>
        <v>2.2864689312635749</v>
      </c>
    </row>
    <row r="523" spans="1:34">
      <c r="A523">
        <v>2389</v>
      </c>
      <c r="B523" s="1">
        <v>2294.922</v>
      </c>
      <c r="C523" s="6">
        <v>0.02</v>
      </c>
      <c r="D523" t="s">
        <v>0</v>
      </c>
      <c r="E523">
        <v>1</v>
      </c>
      <c r="F523">
        <v>12.5</v>
      </c>
      <c r="G523" t="s">
        <v>2</v>
      </c>
      <c r="H523">
        <v>1</v>
      </c>
      <c r="I523" t="s">
        <v>0</v>
      </c>
      <c r="J523">
        <v>0</v>
      </c>
      <c r="K523">
        <v>13.5</v>
      </c>
      <c r="L523" t="s">
        <v>2</v>
      </c>
      <c r="M523">
        <v>1</v>
      </c>
      <c r="N523" t="s">
        <v>2445</v>
      </c>
      <c r="O523">
        <v>1</v>
      </c>
      <c r="P523" t="str">
        <f>D523&amp;"-"&amp;F523&amp;"-"&amp;G523&amp;"-"&amp;E523&amp;"-"&amp;H523</f>
        <v>X2Pi-12.5-f-1-1</v>
      </c>
      <c r="Q523" t="str">
        <f>I523&amp;"-"&amp;K523&amp;"-"&amp;L523&amp;"-"&amp;J523&amp;"-"&amp;M523</f>
        <v>X2Pi-13.5-f-0-1</v>
      </c>
      <c r="R523">
        <f>B523+S523</f>
        <v>4813.102084057</v>
      </c>
      <c r="S523">
        <f>_xlfn.IFNA(VLOOKUP(Q523,'MARVEL-X'!A$2:I$1400,7,FALSE),VLOOKUP(Q523,MARVEL!A$2:J$1522,10,FALSE))</f>
        <v>2518.1800840569999</v>
      </c>
      <c r="T523">
        <f>IF(P523=P522,R523+T522,R523)</f>
        <v>9626.2039068109989</v>
      </c>
      <c r="U523">
        <f>IF(P523=P522,1+U522,1)</f>
        <v>2</v>
      </c>
      <c r="V523">
        <f t="shared" si="8"/>
        <v>4813.1019534054994</v>
      </c>
      <c r="W523" t="str">
        <f>IF(V523="","",IF(ABS(V523-R523)&gt;W$1,ABS(V523-R523),""))</f>
        <v/>
      </c>
      <c r="X523" t="str">
        <f>Y523&amp;"-"&amp;Z523&amp;"-"&amp;AC523&amp;"-"&amp;AD523&amp;"-"&amp;AG523</f>
        <v>12.5-f-X-1-0.5</v>
      </c>
      <c r="Y523">
        <f>F523</f>
        <v>12.5</v>
      </c>
      <c r="Z523" s="2" t="str">
        <f>G523</f>
        <v>f</v>
      </c>
      <c r="AA523">
        <f>_xlfn.IFNA(VLOOKUP(X523,'duo-out'!A$2:Q$5000,5,FALSE),E523+10*(H523-1)+1+_xlfn.IFNA(VLOOKUP(D523,states!A$2:C$10,3,FALSE),1))</f>
        <v>2</v>
      </c>
      <c r="AB523">
        <f>IF(V523="","",V523)</f>
        <v>4813.1019534054994</v>
      </c>
      <c r="AC523" s="2" t="str">
        <f>_xlfn.IFNA(VLOOKUP(D523,states!A$2:C$10,2,FALSE),"XX")</f>
        <v>X</v>
      </c>
      <c r="AD523">
        <f>E523</f>
        <v>1</v>
      </c>
      <c r="AE523">
        <f>_xlfn.IFNA(VLOOKUP(D523,states!A$2:D$10,4,FALSE),0)</f>
        <v>1</v>
      </c>
      <c r="AF523">
        <v>0.5</v>
      </c>
      <c r="AG523">
        <f>IF(AE523=0,AF523,IF(AE523=1,IF(F523=0.5,0.5,IF(H523=1,0.5,1.5)),IF(F523=0.5,0.5,IF(H523=1,2.5,1.5))))</f>
        <v>0.5</v>
      </c>
      <c r="AH523" s="7">
        <f>IF(AC523="XX",0,1/C523^(1/5)*IF(E523=0,100,1)/(E523+1)^(1/4))</f>
        <v>1.8388084971065388</v>
      </c>
    </row>
    <row r="524" spans="1:34">
      <c r="A524">
        <v>2048</v>
      </c>
      <c r="B524" s="1">
        <v>2993.971</v>
      </c>
      <c r="C524" s="6">
        <v>1.448E-2</v>
      </c>
      <c r="D524" t="s">
        <v>0</v>
      </c>
      <c r="E524">
        <v>1</v>
      </c>
      <c r="F524">
        <v>12.5</v>
      </c>
      <c r="G524" t="s">
        <v>2</v>
      </c>
      <c r="H524">
        <v>2</v>
      </c>
      <c r="I524" t="s">
        <v>0</v>
      </c>
      <c r="J524">
        <v>0</v>
      </c>
      <c r="K524">
        <v>11.5</v>
      </c>
      <c r="L524" t="s">
        <v>2</v>
      </c>
      <c r="M524">
        <v>2</v>
      </c>
      <c r="N524" t="s">
        <v>2104</v>
      </c>
      <c r="O524">
        <v>1</v>
      </c>
      <c r="P524" t="str">
        <f>D524&amp;"-"&amp;F524&amp;"-"&amp;G524&amp;"-"&amp;E524&amp;"-"&amp;H524</f>
        <v>X2Pi-12.5-f-1-2</v>
      </c>
      <c r="Q524" t="str">
        <f>I524&amp;"-"&amp;K524&amp;"-"&amp;L524&amp;"-"&amp;J524&amp;"-"&amp;M524</f>
        <v>X2Pi-11.5-f-0-2</v>
      </c>
      <c r="R524">
        <f>B524+S524</f>
        <v>5161.0714357850002</v>
      </c>
      <c r="S524">
        <f>_xlfn.IFNA(VLOOKUP(Q524,'MARVEL-X'!A$2:I$1400,7,FALSE),VLOOKUP(Q524,MARVEL!A$2:J$1522,10,FALSE))</f>
        <v>2167.1004357850002</v>
      </c>
      <c r="T524">
        <f>IF(P524=P523,R524+T523,R524)</f>
        <v>5161.0714357850002</v>
      </c>
      <c r="U524">
        <f>IF(P524=P523,1+U523,1)</f>
        <v>1</v>
      </c>
      <c r="V524" t="str">
        <f t="shared" si="8"/>
        <v/>
      </c>
      <c r="W524" t="str">
        <f>IF(V524="","",IF(ABS(V524-R524)&gt;W$1,ABS(V524-R524),""))</f>
        <v/>
      </c>
      <c r="X524" t="str">
        <f>Y524&amp;"-"&amp;Z524&amp;"-"&amp;AC524&amp;"-"&amp;AD524&amp;"-"&amp;AG524</f>
        <v>12.5-f-X-1-1.5</v>
      </c>
      <c r="Y524">
        <f>F524</f>
        <v>12.5</v>
      </c>
      <c r="Z524" s="2" t="str">
        <f>G524</f>
        <v>f</v>
      </c>
      <c r="AA524">
        <f>_xlfn.IFNA(VLOOKUP(X524,'duo-out'!A$2:Q$5000,5,FALSE),E524+10*(H524-1)+1+_xlfn.IFNA(VLOOKUP(D524,states!A$2:C$10,3,FALSE),1))</f>
        <v>12</v>
      </c>
      <c r="AB524" t="str">
        <f>IF(V524="","",V524)</f>
        <v/>
      </c>
      <c r="AC524" s="2" t="str">
        <f>_xlfn.IFNA(VLOOKUP(D524,states!A$2:C$10,2,FALSE),"XX")</f>
        <v>X</v>
      </c>
      <c r="AD524">
        <f>E524</f>
        <v>1</v>
      </c>
      <c r="AE524">
        <f>_xlfn.IFNA(VLOOKUP(D524,states!A$2:D$10,4,FALSE),0)</f>
        <v>1</v>
      </c>
      <c r="AF524">
        <v>0.5</v>
      </c>
      <c r="AG524">
        <f>IF(AE524=0,AF524,IF(AE524=1,IF(F524=0.5,0.5,IF(H524=1,0.5,1.5)),IF(F524=0.5,0.5,IF(H524=1,2.5,1.5))))</f>
        <v>1.5</v>
      </c>
      <c r="AH524" s="7">
        <f>IF(AC524="XX",0,1/C524^(1/5)*IF(E524=0,100,1)/(E524+1)^(1/4))</f>
        <v>1.9615021509770907</v>
      </c>
    </row>
    <row r="525" spans="1:34">
      <c r="A525">
        <v>2400</v>
      </c>
      <c r="B525" s="1">
        <v>2254.8090000000002</v>
      </c>
      <c r="C525" s="6">
        <v>0.02</v>
      </c>
      <c r="D525" t="s">
        <v>0</v>
      </c>
      <c r="E525">
        <v>1</v>
      </c>
      <c r="F525">
        <v>12.5</v>
      </c>
      <c r="G525" t="s">
        <v>2</v>
      </c>
      <c r="H525">
        <v>2</v>
      </c>
      <c r="I525" t="s">
        <v>0</v>
      </c>
      <c r="J525">
        <v>0</v>
      </c>
      <c r="K525">
        <v>13.5</v>
      </c>
      <c r="L525" t="s">
        <v>2</v>
      </c>
      <c r="M525">
        <v>2</v>
      </c>
      <c r="N525" t="s">
        <v>2456</v>
      </c>
      <c r="O525">
        <v>1</v>
      </c>
      <c r="P525" t="str">
        <f>D525&amp;"-"&amp;F525&amp;"-"&amp;G525&amp;"-"&amp;E525&amp;"-"&amp;H525</f>
        <v>X2Pi-12.5-f-1-2</v>
      </c>
      <c r="Q525" t="str">
        <f>I525&amp;"-"&amp;K525&amp;"-"&amp;L525&amp;"-"&amp;J525&amp;"-"&amp;M525</f>
        <v>X2Pi-13.5-f-0-2</v>
      </c>
      <c r="R525">
        <f>B525+S525</f>
        <v>5161.0714357870002</v>
      </c>
      <c r="S525">
        <f>_xlfn.IFNA(VLOOKUP(Q525,'MARVEL-X'!A$2:I$1400,7,FALSE),VLOOKUP(Q525,MARVEL!A$2:J$1522,10,FALSE))</f>
        <v>2906.262435787</v>
      </c>
      <c r="T525">
        <f>IF(P525=P524,R525+T524,R525)</f>
        <v>10322.142871571999</v>
      </c>
      <c r="U525">
        <f>IF(P525=P524,1+U524,1)</f>
        <v>2</v>
      </c>
      <c r="V525">
        <f t="shared" si="8"/>
        <v>5161.0714357859997</v>
      </c>
      <c r="W525" t="str">
        <f>IF(V525="","",IF(ABS(V525-R525)&gt;W$1,ABS(V525-R525),""))</f>
        <v/>
      </c>
      <c r="X525" t="str">
        <f>Y525&amp;"-"&amp;Z525&amp;"-"&amp;AC525&amp;"-"&amp;AD525&amp;"-"&amp;AG525</f>
        <v>12.5-f-X-1-1.5</v>
      </c>
      <c r="Y525">
        <f>F525</f>
        <v>12.5</v>
      </c>
      <c r="Z525" s="2" t="str">
        <f>G525</f>
        <v>f</v>
      </c>
      <c r="AA525">
        <f>_xlfn.IFNA(VLOOKUP(X525,'duo-out'!A$2:Q$5000,5,FALSE),E525+10*(H525-1)+1+_xlfn.IFNA(VLOOKUP(D525,states!A$2:C$10,3,FALSE),1))</f>
        <v>12</v>
      </c>
      <c r="AB525">
        <f>IF(V525="","",V525)</f>
        <v>5161.0714357859997</v>
      </c>
      <c r="AC525" s="2" t="str">
        <f>_xlfn.IFNA(VLOOKUP(D525,states!A$2:C$10,2,FALSE),"XX")</f>
        <v>X</v>
      </c>
      <c r="AD525">
        <f>E525</f>
        <v>1</v>
      </c>
      <c r="AE525">
        <f>_xlfn.IFNA(VLOOKUP(D525,states!A$2:D$10,4,FALSE),0)</f>
        <v>1</v>
      </c>
      <c r="AF525">
        <v>0.5</v>
      </c>
      <c r="AG525">
        <f>IF(AE525=0,AF525,IF(AE525=1,IF(F525=0.5,0.5,IF(H525=1,0.5,1.5)),IF(F525=0.5,0.5,IF(H525=1,2.5,1.5))))</f>
        <v>1.5</v>
      </c>
      <c r="AH525" s="7">
        <f>IF(AC525="XX",0,1/C525^(1/5)*IF(E525=0,100,1)/(E525+1)^(1/4))</f>
        <v>1.8388084971065388</v>
      </c>
    </row>
    <row r="526" spans="1:34">
      <c r="A526">
        <v>2103</v>
      </c>
      <c r="B526" s="1">
        <v>2843.127</v>
      </c>
      <c r="C526" s="6">
        <v>5.0000000000000001E-3</v>
      </c>
      <c r="D526" t="s">
        <v>0</v>
      </c>
      <c r="E526">
        <v>2</v>
      </c>
      <c r="F526">
        <v>12.5</v>
      </c>
      <c r="G526" t="s">
        <v>2</v>
      </c>
      <c r="H526">
        <v>1</v>
      </c>
      <c r="I526" t="s">
        <v>0</v>
      </c>
      <c r="J526">
        <v>1</v>
      </c>
      <c r="K526">
        <v>11.5</v>
      </c>
      <c r="L526" t="s">
        <v>2</v>
      </c>
      <c r="M526">
        <v>1</v>
      </c>
      <c r="N526" t="s">
        <v>2159</v>
      </c>
      <c r="O526">
        <v>1</v>
      </c>
      <c r="P526" t="str">
        <f>D526&amp;"-"&amp;F526&amp;"-"&amp;G526&amp;"-"&amp;E526&amp;"-"&amp;H526</f>
        <v>X2Pi-12.5-f-2-1</v>
      </c>
      <c r="Q526" t="str">
        <f>I526&amp;"-"&amp;K526&amp;"-"&amp;L526&amp;"-"&amp;J526&amp;"-"&amp;M526</f>
        <v>X2Pi-11.5-f-1-1</v>
      </c>
      <c r="R526">
        <f>B526+S526</f>
        <v>7338.5732028349994</v>
      </c>
      <c r="S526">
        <f>_xlfn.IFNA(VLOOKUP(Q526,'MARVEL-X'!A$2:I$1400,7,FALSE),VLOOKUP(Q526,MARVEL!A$2:J$1522,10,FALSE))</f>
        <v>4495.4462028349999</v>
      </c>
      <c r="T526">
        <f>IF(P526=P525,R526+T525,R526)</f>
        <v>7338.5732028349994</v>
      </c>
      <c r="U526">
        <f>IF(P526=P525,1+U525,1)</f>
        <v>1</v>
      </c>
      <c r="V526">
        <f t="shared" si="8"/>
        <v>7338.5732028349994</v>
      </c>
      <c r="W526" t="str">
        <f>IF(V526="","",IF(ABS(V526-R526)&gt;W$1,ABS(V526-R526),""))</f>
        <v/>
      </c>
      <c r="X526" t="str">
        <f>Y526&amp;"-"&amp;Z526&amp;"-"&amp;AC526&amp;"-"&amp;AD526&amp;"-"&amp;AG526</f>
        <v>12.5-f-X-2-0.5</v>
      </c>
      <c r="Y526">
        <f>F526</f>
        <v>12.5</v>
      </c>
      <c r="Z526" s="2" t="str">
        <f>G526</f>
        <v>f</v>
      </c>
      <c r="AA526">
        <f>_xlfn.IFNA(VLOOKUP(X526,'duo-out'!A$2:Q$5000,5,FALSE),E526+10*(H526-1)+1+_xlfn.IFNA(VLOOKUP(D526,states!A$2:C$10,3,FALSE),1))</f>
        <v>3</v>
      </c>
      <c r="AB526">
        <f>IF(V526="","",V526)</f>
        <v>7338.5732028349994</v>
      </c>
      <c r="AC526" s="2" t="str">
        <f>_xlfn.IFNA(VLOOKUP(D526,states!A$2:C$10,2,FALSE),"XX")</f>
        <v>X</v>
      </c>
      <c r="AD526">
        <f>E526</f>
        <v>2</v>
      </c>
      <c r="AE526">
        <f>_xlfn.IFNA(VLOOKUP(D526,states!A$2:D$10,4,FALSE),0)</f>
        <v>1</v>
      </c>
      <c r="AF526">
        <v>0.5</v>
      </c>
      <c r="AG526">
        <f>IF(AE526=0,AF526,IF(AE526=1,IF(F526=0.5,0.5,IF(H526=1,0.5,1.5)),IF(F526=0.5,0.5,IF(H526=1,2.5,1.5))))</f>
        <v>0.5</v>
      </c>
      <c r="AH526" s="7">
        <f>IF(AC526="XX",0,1/C526^(1/5)*IF(E526=0,100,1)/(E526+1)^(1/4))</f>
        <v>2.1924297443889911</v>
      </c>
    </row>
    <row r="527" spans="1:34">
      <c r="A527">
        <v>2156</v>
      </c>
      <c r="B527" s="1">
        <v>2855.0819999999999</v>
      </c>
      <c r="C527" s="6">
        <v>5.0000000000000001E-3</v>
      </c>
      <c r="D527" t="s">
        <v>0</v>
      </c>
      <c r="E527">
        <v>2</v>
      </c>
      <c r="F527">
        <v>12.5</v>
      </c>
      <c r="G527" t="s">
        <v>2</v>
      </c>
      <c r="H527">
        <v>2</v>
      </c>
      <c r="I527" t="s">
        <v>0</v>
      </c>
      <c r="J527">
        <v>1</v>
      </c>
      <c r="K527">
        <v>11.5</v>
      </c>
      <c r="L527" t="s">
        <v>2</v>
      </c>
      <c r="M527">
        <v>2</v>
      </c>
      <c r="N527" t="s">
        <v>2212</v>
      </c>
      <c r="O527">
        <v>1</v>
      </c>
      <c r="P527" t="str">
        <f>D527&amp;"-"&amp;F527&amp;"-"&amp;G527&amp;"-"&amp;E527&amp;"-"&amp;H527</f>
        <v>X2Pi-12.5-f-2-2</v>
      </c>
      <c r="Q527" t="str">
        <f>I527&amp;"-"&amp;K527&amp;"-"&amp;L527&amp;"-"&amp;J527&amp;"-"&amp;M527</f>
        <v>X2Pi-11.5-f-1-2</v>
      </c>
      <c r="R527">
        <f>B527+S527</f>
        <v>7672.8396114049992</v>
      </c>
      <c r="S527">
        <f>_xlfn.IFNA(VLOOKUP(Q527,'MARVEL-X'!A$2:I$1400,7,FALSE),VLOOKUP(Q527,MARVEL!A$2:J$1522,10,FALSE))</f>
        <v>4817.7576114049998</v>
      </c>
      <c r="T527">
        <f>IF(P527=P526,R527+T526,R527)</f>
        <v>7672.8396114049992</v>
      </c>
      <c r="U527">
        <f>IF(P527=P526,1+U526,1)</f>
        <v>1</v>
      </c>
      <c r="V527">
        <f t="shared" si="8"/>
        <v>7672.8396114049992</v>
      </c>
      <c r="W527" t="str">
        <f>IF(V527="","",IF(ABS(V527-R527)&gt;W$1,ABS(V527-R527),""))</f>
        <v/>
      </c>
      <c r="X527" t="str">
        <f>Y527&amp;"-"&amp;Z527&amp;"-"&amp;AC527&amp;"-"&amp;AD527&amp;"-"&amp;AG527</f>
        <v>12.5-f-X-2-1.5</v>
      </c>
      <c r="Y527">
        <f>F527</f>
        <v>12.5</v>
      </c>
      <c r="Z527" s="2" t="str">
        <f>G527</f>
        <v>f</v>
      </c>
      <c r="AA527">
        <f>_xlfn.IFNA(VLOOKUP(X527,'duo-out'!A$2:Q$5000,5,FALSE),E527+10*(H527-1)+1+_xlfn.IFNA(VLOOKUP(D527,states!A$2:C$10,3,FALSE),1))</f>
        <v>13</v>
      </c>
      <c r="AB527">
        <f>IF(V527="","",V527)</f>
        <v>7672.8396114049992</v>
      </c>
      <c r="AC527" s="2" t="str">
        <f>_xlfn.IFNA(VLOOKUP(D527,states!A$2:C$10,2,FALSE),"XX")</f>
        <v>X</v>
      </c>
      <c r="AD527">
        <f>E527</f>
        <v>2</v>
      </c>
      <c r="AE527">
        <f>_xlfn.IFNA(VLOOKUP(D527,states!A$2:D$10,4,FALSE),0)</f>
        <v>1</v>
      </c>
      <c r="AF527">
        <v>0.5</v>
      </c>
      <c r="AG527">
        <f>IF(AE527=0,AF527,IF(AE527=1,IF(F527=0.5,0.5,IF(H527=1,0.5,1.5)),IF(F527=0.5,0.5,IF(H527=1,2.5,1.5))))</f>
        <v>1.5</v>
      </c>
      <c r="AH527" s="7">
        <f>IF(AC527="XX",0,1/C527^(1/5)*IF(E527=0,100,1)/(E527+1)^(1/4))</f>
        <v>2.1924297443889911</v>
      </c>
    </row>
    <row r="528" spans="1:34">
      <c r="A528">
        <v>2207</v>
      </c>
      <c r="B528" s="1">
        <v>2706.5610000000001</v>
      </c>
      <c r="C528" s="6">
        <v>5.0000000000000001E-3</v>
      </c>
      <c r="D528" t="s">
        <v>0</v>
      </c>
      <c r="E528">
        <v>3</v>
      </c>
      <c r="F528">
        <v>12.5</v>
      </c>
      <c r="G528" t="s">
        <v>2</v>
      </c>
      <c r="H528">
        <v>1</v>
      </c>
      <c r="I528" t="s">
        <v>0</v>
      </c>
      <c r="J528">
        <v>2</v>
      </c>
      <c r="K528">
        <v>11.5</v>
      </c>
      <c r="L528" t="s">
        <v>2</v>
      </c>
      <c r="M528">
        <v>1</v>
      </c>
      <c r="N528" t="s">
        <v>2263</v>
      </c>
      <c r="O528">
        <v>1</v>
      </c>
      <c r="P528" t="str">
        <f>D528&amp;"-"&amp;F528&amp;"-"&amp;G528&amp;"-"&amp;E528&amp;"-"&amp;H528</f>
        <v>X2Pi-12.5-f-3-1</v>
      </c>
      <c r="Q528" t="str">
        <f>I528&amp;"-"&amp;K528&amp;"-"&amp;L528&amp;"-"&amp;J528&amp;"-"&amp;M528</f>
        <v>X2Pi-11.5-f-2-1</v>
      </c>
      <c r="R528">
        <f>B528+S528</f>
        <v>9739.9403917729996</v>
      </c>
      <c r="S528">
        <f>_xlfn.IFNA(VLOOKUP(Q528,'MARVEL-X'!A$2:I$1400,7,FALSE),VLOOKUP(Q528,MARVEL!A$2:J$1522,10,FALSE))</f>
        <v>7033.379391773</v>
      </c>
      <c r="T528">
        <f>IF(P528=P527,R528+T527,R528)</f>
        <v>9739.9403917729996</v>
      </c>
      <c r="U528">
        <f>IF(P528=P527,1+U527,1)</f>
        <v>1</v>
      </c>
      <c r="V528">
        <f t="shared" si="8"/>
        <v>9739.9403917729996</v>
      </c>
      <c r="W528" t="str">
        <f>IF(V528="","",IF(ABS(V528-R528)&gt;W$1,ABS(V528-R528),""))</f>
        <v/>
      </c>
      <c r="X528" t="str">
        <f>Y528&amp;"-"&amp;Z528&amp;"-"&amp;AC528&amp;"-"&amp;AD528&amp;"-"&amp;AG528</f>
        <v>12.5-f-X-3-0.5</v>
      </c>
      <c r="Y528">
        <f>F528</f>
        <v>12.5</v>
      </c>
      <c r="Z528" s="2" t="str">
        <f>G528</f>
        <v>f</v>
      </c>
      <c r="AA528">
        <f>_xlfn.IFNA(VLOOKUP(X528,'duo-out'!A$2:Q$5000,5,FALSE),E528+10*(H528-1)+1+_xlfn.IFNA(VLOOKUP(D528,states!A$2:C$10,3,FALSE),1))</f>
        <v>4</v>
      </c>
      <c r="AB528">
        <f>IF(V528="","",V528)</f>
        <v>9739.9403917729996</v>
      </c>
      <c r="AC528" s="2" t="str">
        <f>_xlfn.IFNA(VLOOKUP(D528,states!A$2:C$10,2,FALSE),"XX")</f>
        <v>X</v>
      </c>
      <c r="AD528">
        <f>E528</f>
        <v>3</v>
      </c>
      <c r="AE528">
        <f>_xlfn.IFNA(VLOOKUP(D528,states!A$2:D$10,4,FALSE),0)</f>
        <v>1</v>
      </c>
      <c r="AF528">
        <v>0.5</v>
      </c>
      <c r="AG528">
        <f>IF(AE528=0,AF528,IF(AE528=1,IF(F528=0.5,0.5,IF(H528=1,0.5,1.5)),IF(F528=0.5,0.5,IF(H528=1,2.5,1.5))))</f>
        <v>0.5</v>
      </c>
      <c r="AH528" s="7">
        <f>IF(AC528="XX",0,1/C528^(1/5)*IF(E528=0,100,1)/(E528+1)^(1/4))</f>
        <v>2.0402857733683697</v>
      </c>
    </row>
    <row r="529" spans="1:34">
      <c r="A529">
        <v>2255</v>
      </c>
      <c r="B529" s="1">
        <v>2717.54</v>
      </c>
      <c r="C529" s="6">
        <v>5.0000000000000001E-3</v>
      </c>
      <c r="D529" t="s">
        <v>0</v>
      </c>
      <c r="E529">
        <v>3</v>
      </c>
      <c r="F529">
        <v>12.5</v>
      </c>
      <c r="G529" t="s">
        <v>2</v>
      </c>
      <c r="H529">
        <v>2</v>
      </c>
      <c r="I529" t="s">
        <v>0</v>
      </c>
      <c r="J529">
        <v>2</v>
      </c>
      <c r="K529">
        <v>11.5</v>
      </c>
      <c r="L529" t="s">
        <v>2</v>
      </c>
      <c r="M529">
        <v>2</v>
      </c>
      <c r="N529" t="s">
        <v>2311</v>
      </c>
      <c r="O529">
        <v>1</v>
      </c>
      <c r="P529" t="str">
        <f>D529&amp;"-"&amp;F529&amp;"-"&amp;G529&amp;"-"&amp;E529&amp;"-"&amp;H529</f>
        <v>X2Pi-12.5-f-3-2</v>
      </c>
      <c r="Q529" t="str">
        <f>I529&amp;"-"&amp;K529&amp;"-"&amp;L529&amp;"-"&amp;J529&amp;"-"&amp;M529</f>
        <v>X2Pi-11.5-f-2-2</v>
      </c>
      <c r="R529">
        <f>B529+S529</f>
        <v>10060.607476322999</v>
      </c>
      <c r="S529">
        <f>_xlfn.IFNA(VLOOKUP(Q529,'MARVEL-X'!A$2:I$1400,7,FALSE),VLOOKUP(Q529,MARVEL!A$2:J$1522,10,FALSE))</f>
        <v>7343.0674763229999</v>
      </c>
      <c r="T529">
        <f>IF(P529=P528,R529+T528,R529)</f>
        <v>10060.607476322999</v>
      </c>
      <c r="U529">
        <f>IF(P529=P528,1+U528,1)</f>
        <v>1</v>
      </c>
      <c r="V529">
        <f t="shared" si="8"/>
        <v>10060.607476322999</v>
      </c>
      <c r="W529" t="str">
        <f>IF(V529="","",IF(ABS(V529-R529)&gt;W$1,ABS(V529-R529),""))</f>
        <v/>
      </c>
      <c r="X529" t="str">
        <f>Y529&amp;"-"&amp;Z529&amp;"-"&amp;AC529&amp;"-"&amp;AD529&amp;"-"&amp;AG529</f>
        <v>12.5-f-X-3-1.5</v>
      </c>
      <c r="Y529">
        <f>F529</f>
        <v>12.5</v>
      </c>
      <c r="Z529" s="2" t="str">
        <f>G529</f>
        <v>f</v>
      </c>
      <c r="AA529">
        <f>_xlfn.IFNA(VLOOKUP(X529,'duo-out'!A$2:Q$5000,5,FALSE),E529+10*(H529-1)+1+_xlfn.IFNA(VLOOKUP(D529,states!A$2:C$10,3,FALSE),1))</f>
        <v>14</v>
      </c>
      <c r="AB529">
        <f>IF(V529="","",V529)</f>
        <v>10060.607476322999</v>
      </c>
      <c r="AC529" s="2" t="str">
        <f>_xlfn.IFNA(VLOOKUP(D529,states!A$2:C$10,2,FALSE),"XX")</f>
        <v>X</v>
      </c>
      <c r="AD529">
        <f>E529</f>
        <v>3</v>
      </c>
      <c r="AE529">
        <f>_xlfn.IFNA(VLOOKUP(D529,states!A$2:D$10,4,FALSE),0)</f>
        <v>1</v>
      </c>
      <c r="AF529">
        <v>0.5</v>
      </c>
      <c r="AG529">
        <f>IF(AE529=0,AF529,IF(AE529=1,IF(F529=0.5,0.5,IF(H529=1,0.5,1.5)),IF(F529=0.5,0.5,IF(H529=1,2.5,1.5))))</f>
        <v>1.5</v>
      </c>
      <c r="AH529" s="7">
        <f>IF(AC529="XX",0,1/C529^(1/5)*IF(E529=0,100,1)/(E529+1)^(1/4))</f>
        <v>2.0402857733683697</v>
      </c>
    </row>
    <row r="530" spans="1:34">
      <c r="A530">
        <v>2296</v>
      </c>
      <c r="B530" s="1">
        <v>2570.846</v>
      </c>
      <c r="C530" s="6">
        <v>5.0000000000000001E-3</v>
      </c>
      <c r="D530" t="s">
        <v>0</v>
      </c>
      <c r="E530">
        <v>4</v>
      </c>
      <c r="F530">
        <v>12.5</v>
      </c>
      <c r="G530" t="s">
        <v>2</v>
      </c>
      <c r="H530">
        <v>1</v>
      </c>
      <c r="I530" t="s">
        <v>0</v>
      </c>
      <c r="J530">
        <v>3</v>
      </c>
      <c r="K530">
        <v>11.5</v>
      </c>
      <c r="L530" t="s">
        <v>2</v>
      </c>
      <c r="M530">
        <v>1</v>
      </c>
      <c r="N530" t="s">
        <v>2352</v>
      </c>
      <c r="O530">
        <v>1</v>
      </c>
      <c r="P530" t="str">
        <f>D530&amp;"-"&amp;F530&amp;"-"&amp;G530&amp;"-"&amp;E530&amp;"-"&amp;H530</f>
        <v>X2Pi-12.5-f-4-1</v>
      </c>
      <c r="Q530" t="str">
        <f>I530&amp;"-"&amp;K530&amp;"-"&amp;L530&amp;"-"&amp;J530&amp;"-"&amp;M530</f>
        <v>X2Pi-11.5-f-3-1</v>
      </c>
      <c r="R530">
        <f>B530+S530</f>
        <v>12017.982051289</v>
      </c>
      <c r="S530">
        <f>_xlfn.IFNA(VLOOKUP(Q530,'MARVEL-X'!A$2:I$1400,7,FALSE),VLOOKUP(Q530,MARVEL!A$2:J$1522,10,FALSE))</f>
        <v>9447.1360512890005</v>
      </c>
      <c r="T530">
        <f>IF(P530=P529,R530+T529,R530)</f>
        <v>12017.982051289</v>
      </c>
      <c r="U530">
        <f>IF(P530=P529,1+U529,1)</f>
        <v>1</v>
      </c>
      <c r="V530">
        <f t="shared" si="8"/>
        <v>12017.982051289</v>
      </c>
      <c r="W530" t="str">
        <f>IF(V530="","",IF(ABS(V530-R530)&gt;W$1,ABS(V530-R530),""))</f>
        <v/>
      </c>
      <c r="X530" t="str">
        <f>Y530&amp;"-"&amp;Z530&amp;"-"&amp;AC530&amp;"-"&amp;AD530&amp;"-"&amp;AG530</f>
        <v>12.5-f-X-4-0.5</v>
      </c>
      <c r="Y530">
        <f>F530</f>
        <v>12.5</v>
      </c>
      <c r="Z530" s="2" t="str">
        <f>G530</f>
        <v>f</v>
      </c>
      <c r="AA530">
        <f>_xlfn.IFNA(VLOOKUP(X530,'duo-out'!A$2:Q$5000,5,FALSE),E530+10*(H530-1)+1+_xlfn.IFNA(VLOOKUP(D530,states!A$2:C$10,3,FALSE),1))</f>
        <v>5</v>
      </c>
      <c r="AB530">
        <f>IF(V530="","",V530)</f>
        <v>12017.982051289</v>
      </c>
      <c r="AC530" s="2" t="str">
        <f>_xlfn.IFNA(VLOOKUP(D530,states!A$2:C$10,2,FALSE),"XX")</f>
        <v>X</v>
      </c>
      <c r="AD530">
        <f>E530</f>
        <v>4</v>
      </c>
      <c r="AE530">
        <f>_xlfn.IFNA(VLOOKUP(D530,states!A$2:D$10,4,FALSE),0)</f>
        <v>1</v>
      </c>
      <c r="AF530">
        <v>0.5</v>
      </c>
      <c r="AG530">
        <f>IF(AE530=0,AF530,IF(AE530=1,IF(F530=0.5,0.5,IF(H530=1,0.5,1.5)),IF(F530=0.5,0.5,IF(H530=1,2.5,1.5))))</f>
        <v>0.5</v>
      </c>
      <c r="AH530" s="7">
        <f>IF(AC530="XX",0,1/C530^(1/5)*IF(E530=0,100,1)/(E530+1)^(1/4))</f>
        <v>1.9295831501316907</v>
      </c>
    </row>
    <row r="531" spans="1:34">
      <c r="A531">
        <v>2331</v>
      </c>
      <c r="B531" s="1">
        <v>2580.81</v>
      </c>
      <c r="C531" s="6">
        <v>5.0000000000000001E-3</v>
      </c>
      <c r="D531" t="s">
        <v>0</v>
      </c>
      <c r="E531">
        <v>4</v>
      </c>
      <c r="F531">
        <v>12.5</v>
      </c>
      <c r="G531" t="s">
        <v>2</v>
      </c>
      <c r="H531">
        <v>2</v>
      </c>
      <c r="I531" t="s">
        <v>0</v>
      </c>
      <c r="J531">
        <v>3</v>
      </c>
      <c r="K531">
        <v>11.5</v>
      </c>
      <c r="L531" t="s">
        <v>2</v>
      </c>
      <c r="M531">
        <v>2</v>
      </c>
      <c r="N531" t="s">
        <v>2387</v>
      </c>
      <c r="O531">
        <v>1</v>
      </c>
      <c r="P531" t="str">
        <f>D531&amp;"-"&amp;F531&amp;"-"&amp;G531&amp;"-"&amp;E531&amp;"-"&amp;H531</f>
        <v>X2Pi-12.5-f-4-2</v>
      </c>
      <c r="Q531" t="str">
        <f>I531&amp;"-"&amp;K531&amp;"-"&amp;L531&amp;"-"&amp;J531&amp;"-"&amp;M531</f>
        <v>X2Pi-11.5-f-3-2</v>
      </c>
      <c r="R531">
        <f>B531+S531</f>
        <v>12325.071611403999</v>
      </c>
      <c r="S531">
        <f>_xlfn.IFNA(VLOOKUP(Q531,'MARVEL-X'!A$2:I$1400,7,FALSE),VLOOKUP(Q531,MARVEL!A$2:J$1522,10,FALSE))</f>
        <v>9744.2616114039993</v>
      </c>
      <c r="T531">
        <f>IF(P531=P530,R531+T530,R531)</f>
        <v>12325.071611403999</v>
      </c>
      <c r="U531">
        <f>IF(P531=P530,1+U530,1)</f>
        <v>1</v>
      </c>
      <c r="V531">
        <f t="shared" si="8"/>
        <v>12325.071611403999</v>
      </c>
      <c r="W531" t="str">
        <f>IF(V531="","",IF(ABS(V531-R531)&gt;W$1,ABS(V531-R531),""))</f>
        <v/>
      </c>
      <c r="X531" t="str">
        <f>Y531&amp;"-"&amp;Z531&amp;"-"&amp;AC531&amp;"-"&amp;AD531&amp;"-"&amp;AG531</f>
        <v>12.5-f-X-4-1.5</v>
      </c>
      <c r="Y531">
        <f>F531</f>
        <v>12.5</v>
      </c>
      <c r="Z531" s="2" t="str">
        <f>G531</f>
        <v>f</v>
      </c>
      <c r="AA531">
        <f>_xlfn.IFNA(VLOOKUP(X531,'duo-out'!A$2:Q$5000,5,FALSE),E531+10*(H531-1)+1+_xlfn.IFNA(VLOOKUP(D531,states!A$2:C$10,3,FALSE),1))</f>
        <v>15</v>
      </c>
      <c r="AB531">
        <f>IF(V531="","",V531)</f>
        <v>12325.071611403999</v>
      </c>
      <c r="AC531" s="2" t="str">
        <f>_xlfn.IFNA(VLOOKUP(D531,states!A$2:C$10,2,FALSE),"XX")</f>
        <v>X</v>
      </c>
      <c r="AD531">
        <f>E531</f>
        <v>4</v>
      </c>
      <c r="AE531">
        <f>_xlfn.IFNA(VLOOKUP(D531,states!A$2:D$10,4,FALSE),0)</f>
        <v>1</v>
      </c>
      <c r="AF531">
        <v>0.5</v>
      </c>
      <c r="AG531">
        <f>IF(AE531=0,AF531,IF(AE531=1,IF(F531=0.5,0.5,IF(H531=1,0.5,1.5)),IF(F531=0.5,0.5,IF(H531=1,2.5,1.5))))</f>
        <v>1.5</v>
      </c>
      <c r="AH531" s="7">
        <f>IF(AC531="XX",0,1/C531^(1/5)*IF(E531=0,100,1)/(E531+1)^(1/4))</f>
        <v>1.9295831501316907</v>
      </c>
    </row>
    <row r="532" spans="1:34">
      <c r="A532">
        <v>2368</v>
      </c>
      <c r="B532" s="1">
        <v>2435.4160000000002</v>
      </c>
      <c r="C532" s="6">
        <v>0.02</v>
      </c>
      <c r="D532" t="s">
        <v>0</v>
      </c>
      <c r="E532">
        <v>5</v>
      </c>
      <c r="F532">
        <v>12.5</v>
      </c>
      <c r="G532" t="s">
        <v>2</v>
      </c>
      <c r="H532">
        <v>1</v>
      </c>
      <c r="I532" t="s">
        <v>0</v>
      </c>
      <c r="J532">
        <v>4</v>
      </c>
      <c r="K532">
        <v>11.5</v>
      </c>
      <c r="L532" t="s">
        <v>2</v>
      </c>
      <c r="M532">
        <v>1</v>
      </c>
      <c r="N532" t="s">
        <v>2424</v>
      </c>
      <c r="O532">
        <v>1</v>
      </c>
      <c r="P532" t="str">
        <f>D532&amp;"-"&amp;F532&amp;"-"&amp;G532&amp;"-"&amp;E532&amp;"-"&amp;H532</f>
        <v>X2Pi-12.5-f-5-1</v>
      </c>
      <c r="Q532" t="str">
        <f>I532&amp;"-"&amp;K532&amp;"-"&amp;L532&amp;"-"&amp;J532&amp;"-"&amp;M532</f>
        <v>X2Pi-11.5-f-4-1</v>
      </c>
      <c r="R532">
        <f>B532+S532</f>
        <v>14172.950803195999</v>
      </c>
      <c r="S532">
        <f>_xlfn.IFNA(VLOOKUP(Q532,'MARVEL-X'!A$2:I$1400,7,FALSE),VLOOKUP(Q532,MARVEL!A$2:J$1522,10,FALSE))</f>
        <v>11737.534803196</v>
      </c>
      <c r="T532">
        <f>IF(P532=P531,R532+T531,R532)</f>
        <v>14172.950803195999</v>
      </c>
      <c r="U532">
        <f>IF(P532=P531,1+U531,1)</f>
        <v>1</v>
      </c>
      <c r="V532">
        <f t="shared" si="8"/>
        <v>14172.950803195999</v>
      </c>
      <c r="W532" t="str">
        <f>IF(V532="","",IF(ABS(V532-R532)&gt;W$1,ABS(V532-R532),""))</f>
        <v/>
      </c>
      <c r="X532" t="str">
        <f>Y532&amp;"-"&amp;Z532&amp;"-"&amp;AC532&amp;"-"&amp;AD532&amp;"-"&amp;AG532</f>
        <v>12.5-f-X-5-0.5</v>
      </c>
      <c r="Y532">
        <f>F532</f>
        <v>12.5</v>
      </c>
      <c r="Z532" s="2" t="str">
        <f>G532</f>
        <v>f</v>
      </c>
      <c r="AA532">
        <f>_xlfn.IFNA(VLOOKUP(X532,'duo-out'!A$2:Q$5000,5,FALSE),E532+10*(H532-1)+1+_xlfn.IFNA(VLOOKUP(D532,states!A$2:C$10,3,FALSE),1))</f>
        <v>6</v>
      </c>
      <c r="AB532">
        <f>IF(V532="","",V532)</f>
        <v>14172.950803195999</v>
      </c>
      <c r="AC532" s="2" t="str">
        <f>_xlfn.IFNA(VLOOKUP(D532,states!A$2:C$10,2,FALSE),"XX")</f>
        <v>X</v>
      </c>
      <c r="AD532">
        <f>E532</f>
        <v>5</v>
      </c>
      <c r="AE532">
        <f>_xlfn.IFNA(VLOOKUP(D532,states!A$2:D$10,4,FALSE),0)</f>
        <v>1</v>
      </c>
      <c r="AF532">
        <v>0.5</v>
      </c>
      <c r="AG532">
        <f>IF(AE532=0,AF532,IF(AE532=1,IF(F532=0.5,0.5,IF(H532=1,0.5,1.5)),IF(F532=0.5,0.5,IF(H532=1,2.5,1.5))))</f>
        <v>0.5</v>
      </c>
      <c r="AH532" s="7">
        <f>IF(AC532="XX",0,1/C532^(1/5)*IF(E532=0,100,1)/(E532+1)^(1/4))</f>
        <v>1.3971923151809211</v>
      </c>
    </row>
    <row r="533" spans="1:34">
      <c r="A533">
        <v>1967</v>
      </c>
      <c r="B533" s="1">
        <v>2993.8220000000001</v>
      </c>
      <c r="C533" s="6">
        <v>5.0000000000000001E-3</v>
      </c>
      <c r="D533" t="s">
        <v>0</v>
      </c>
      <c r="E533">
        <v>1</v>
      </c>
      <c r="F533">
        <v>13.5</v>
      </c>
      <c r="G533" t="s">
        <v>1</v>
      </c>
      <c r="H533">
        <v>1</v>
      </c>
      <c r="I533" t="s">
        <v>0</v>
      </c>
      <c r="J533">
        <v>0</v>
      </c>
      <c r="K533">
        <v>12.5</v>
      </c>
      <c r="L533" t="s">
        <v>1</v>
      </c>
      <c r="M533">
        <v>1</v>
      </c>
      <c r="N533" t="s">
        <v>2023</v>
      </c>
      <c r="O533">
        <v>1</v>
      </c>
      <c r="P533" t="str">
        <f>D533&amp;"-"&amp;F533&amp;"-"&amp;G533&amp;"-"&amp;E533&amp;"-"&amp;H533</f>
        <v>X2Pi-13.5-e-1-1</v>
      </c>
      <c r="Q533" t="str">
        <f>I533&amp;"-"&amp;K533&amp;"-"&amp;L533&amp;"-"&amp;J533&amp;"-"&amp;M533</f>
        <v>X2Pi-12.5-e-0-1</v>
      </c>
      <c r="R533">
        <f>B533+S533</f>
        <v>5161.5177602180001</v>
      </c>
      <c r="S533">
        <f>_xlfn.IFNA(VLOOKUP(Q533,'MARVEL-X'!A$2:I$1400,7,FALSE),VLOOKUP(Q533,MARVEL!A$2:J$1522,10,FALSE))</f>
        <v>2167.695760218</v>
      </c>
      <c r="T533">
        <f>IF(P533=P532,R533+T532,R533)</f>
        <v>5161.5177602180001</v>
      </c>
      <c r="U533">
        <f>IF(P533=P532,1+U532,1)</f>
        <v>1</v>
      </c>
      <c r="V533" t="str">
        <f t="shared" si="8"/>
        <v/>
      </c>
      <c r="W533" t="str">
        <f>IF(V533="","",IF(ABS(V533-R533)&gt;W$1,ABS(V533-R533),""))</f>
        <v/>
      </c>
      <c r="X533" t="str">
        <f>Y533&amp;"-"&amp;Z533&amp;"-"&amp;AC533&amp;"-"&amp;AD533&amp;"-"&amp;AG533</f>
        <v>13.5-e-X-1-0.5</v>
      </c>
      <c r="Y533">
        <f>F533</f>
        <v>13.5</v>
      </c>
      <c r="Z533" s="2" t="str">
        <f>G533</f>
        <v>e</v>
      </c>
      <c r="AA533">
        <f>_xlfn.IFNA(VLOOKUP(X533,'duo-out'!A$2:Q$5000,5,FALSE),E533+10*(H533-1)+1+_xlfn.IFNA(VLOOKUP(D533,states!A$2:C$10,3,FALSE),1))</f>
        <v>2</v>
      </c>
      <c r="AB533" t="str">
        <f>IF(V533="","",V533)</f>
        <v/>
      </c>
      <c r="AC533" s="2" t="str">
        <f>_xlfn.IFNA(VLOOKUP(D533,states!A$2:C$10,2,FALSE),"XX")</f>
        <v>X</v>
      </c>
      <c r="AD533">
        <f>E533</f>
        <v>1</v>
      </c>
      <c r="AE533">
        <f>_xlfn.IFNA(VLOOKUP(D533,states!A$2:D$10,4,FALSE),0)</f>
        <v>1</v>
      </c>
      <c r="AF533">
        <v>0.5</v>
      </c>
      <c r="AG533">
        <f>IF(AE533=0,AF533,IF(AE533=1,IF(F533=0.5,0.5,IF(H533=1,0.5,1.5)),IF(F533=0.5,0.5,IF(H533=1,2.5,1.5))))</f>
        <v>0.5</v>
      </c>
      <c r="AH533" s="7">
        <f>IF(AC533="XX",0,1/C533^(1/5)*IF(E533=0,100,1)/(E533+1)^(1/4))</f>
        <v>2.4263223583284943</v>
      </c>
    </row>
    <row r="534" spans="1:34">
      <c r="A534">
        <v>2384</v>
      </c>
      <c r="B534" s="1">
        <v>2254.9070000000002</v>
      </c>
      <c r="C534" s="6">
        <v>0.02</v>
      </c>
      <c r="D534" t="s">
        <v>0</v>
      </c>
      <c r="E534">
        <v>1</v>
      </c>
      <c r="F534">
        <v>13.5</v>
      </c>
      <c r="G534" t="s">
        <v>1</v>
      </c>
      <c r="H534">
        <v>1</v>
      </c>
      <c r="I534" t="s">
        <v>0</v>
      </c>
      <c r="J534">
        <v>0</v>
      </c>
      <c r="K534">
        <v>14.5</v>
      </c>
      <c r="L534" t="s">
        <v>1</v>
      </c>
      <c r="M534">
        <v>1</v>
      </c>
      <c r="N534" t="s">
        <v>2440</v>
      </c>
      <c r="O534">
        <v>1</v>
      </c>
      <c r="P534" t="str">
        <f>D534&amp;"-"&amp;F534&amp;"-"&amp;G534&amp;"-"&amp;E534&amp;"-"&amp;H534</f>
        <v>X2Pi-13.5-e-1-1</v>
      </c>
      <c r="Q534" t="str">
        <f>I534&amp;"-"&amp;K534&amp;"-"&amp;L534&amp;"-"&amp;J534&amp;"-"&amp;M534</f>
        <v>X2Pi-14.5-e-0-1</v>
      </c>
      <c r="R534">
        <f>B534+S534</f>
        <v>5161.5177602180001</v>
      </c>
      <c r="S534">
        <f>_xlfn.IFNA(VLOOKUP(Q534,'MARVEL-X'!A$2:I$1400,7,FALSE),VLOOKUP(Q534,MARVEL!A$2:J$1522,10,FALSE))</f>
        <v>2906.610760218</v>
      </c>
      <c r="T534">
        <f>IF(P534=P533,R534+T533,R534)</f>
        <v>10323.035520436</v>
      </c>
      <c r="U534">
        <f>IF(P534=P533,1+U533,1)</f>
        <v>2</v>
      </c>
      <c r="V534">
        <f t="shared" si="8"/>
        <v>5161.5177602180001</v>
      </c>
      <c r="W534" t="str">
        <f>IF(V534="","",IF(ABS(V534-R534)&gt;W$1,ABS(V534-R534),""))</f>
        <v/>
      </c>
      <c r="X534" t="str">
        <f>Y534&amp;"-"&amp;Z534&amp;"-"&amp;AC534&amp;"-"&amp;AD534&amp;"-"&amp;AG534</f>
        <v>13.5-e-X-1-0.5</v>
      </c>
      <c r="Y534">
        <f>F534</f>
        <v>13.5</v>
      </c>
      <c r="Z534" s="2" t="str">
        <f>G534</f>
        <v>e</v>
      </c>
      <c r="AA534">
        <f>_xlfn.IFNA(VLOOKUP(X534,'duo-out'!A$2:Q$5000,5,FALSE),E534+10*(H534-1)+1+_xlfn.IFNA(VLOOKUP(D534,states!A$2:C$10,3,FALSE),1))</f>
        <v>2</v>
      </c>
      <c r="AB534">
        <f>IF(V534="","",V534)</f>
        <v>5161.5177602180001</v>
      </c>
      <c r="AC534" s="2" t="str">
        <f>_xlfn.IFNA(VLOOKUP(D534,states!A$2:C$10,2,FALSE),"XX")</f>
        <v>X</v>
      </c>
      <c r="AD534">
        <f>E534</f>
        <v>1</v>
      </c>
      <c r="AE534">
        <f>_xlfn.IFNA(VLOOKUP(D534,states!A$2:D$10,4,FALSE),0)</f>
        <v>1</v>
      </c>
      <c r="AF534">
        <v>0.5</v>
      </c>
      <c r="AG534">
        <f>IF(AE534=0,AF534,IF(AE534=1,IF(F534=0.5,0.5,IF(H534=1,0.5,1.5)),IF(F534=0.5,0.5,IF(H534=1,2.5,1.5))))</f>
        <v>0.5</v>
      </c>
      <c r="AH534" s="7">
        <f>IF(AC534="XX",0,1/C534^(1/5)*IF(E534=0,100,1)/(E534+1)^(1/4))</f>
        <v>1.8388084971065388</v>
      </c>
    </row>
    <row r="535" spans="1:34">
      <c r="A535">
        <v>2024</v>
      </c>
      <c r="B535" s="1">
        <v>3003.99</v>
      </c>
      <c r="C535" s="6">
        <v>5.0000000000000001E-3</v>
      </c>
      <c r="D535" t="s">
        <v>0</v>
      </c>
      <c r="E535">
        <v>1</v>
      </c>
      <c r="F535">
        <v>13.5</v>
      </c>
      <c r="G535" t="s">
        <v>1</v>
      </c>
      <c r="H535">
        <v>2</v>
      </c>
      <c r="I535" t="s">
        <v>0</v>
      </c>
      <c r="J535">
        <v>0</v>
      </c>
      <c r="K535">
        <v>12.5</v>
      </c>
      <c r="L535" t="s">
        <v>1</v>
      </c>
      <c r="M535">
        <v>2</v>
      </c>
      <c r="N535" t="s">
        <v>2080</v>
      </c>
      <c r="O535">
        <v>1</v>
      </c>
      <c r="P535" t="str">
        <f>D535&amp;"-"&amp;F535&amp;"-"&amp;G535&amp;"-"&amp;E535&amp;"-"&amp;H535</f>
        <v>X2Pi-13.5-e-1-2</v>
      </c>
      <c r="Q535" t="str">
        <f>I535&amp;"-"&amp;K535&amp;"-"&amp;L535&amp;"-"&amp;J535&amp;"-"&amp;M535</f>
        <v>X2Pi-12.5-e-0-2</v>
      </c>
      <c r="R535">
        <f>B535+S535</f>
        <v>5521.2667206610004</v>
      </c>
      <c r="S535">
        <f>_xlfn.IFNA(VLOOKUP(Q535,'MARVEL-X'!A$2:I$1400,7,FALSE),VLOOKUP(Q535,MARVEL!A$2:J$1522,10,FALSE))</f>
        <v>2517.2767206610001</v>
      </c>
      <c r="T535">
        <f>IF(P535=P534,R535+T534,R535)</f>
        <v>5521.2667206610004</v>
      </c>
      <c r="U535">
        <f>IF(P535=P534,1+U534,1)</f>
        <v>1</v>
      </c>
      <c r="V535" t="str">
        <f t="shared" si="8"/>
        <v/>
      </c>
      <c r="W535" t="str">
        <f>IF(V535="","",IF(ABS(V535-R535)&gt;W$1,ABS(V535-R535),""))</f>
        <v/>
      </c>
      <c r="X535" t="str">
        <f>Y535&amp;"-"&amp;Z535&amp;"-"&amp;AC535&amp;"-"&amp;AD535&amp;"-"&amp;AG535</f>
        <v>13.5-e-X-1-1.5</v>
      </c>
      <c r="Y535">
        <f>F535</f>
        <v>13.5</v>
      </c>
      <c r="Z535" s="2" t="str">
        <f>G535</f>
        <v>e</v>
      </c>
      <c r="AA535">
        <f>_xlfn.IFNA(VLOOKUP(X535,'duo-out'!A$2:Q$5000,5,FALSE),E535+10*(H535-1)+1+_xlfn.IFNA(VLOOKUP(D535,states!A$2:C$10,3,FALSE),1))</f>
        <v>12</v>
      </c>
      <c r="AB535" t="str">
        <f>IF(V535="","",V535)</f>
        <v/>
      </c>
      <c r="AC535" s="2" t="str">
        <f>_xlfn.IFNA(VLOOKUP(D535,states!A$2:C$10,2,FALSE),"XX")</f>
        <v>X</v>
      </c>
      <c r="AD535">
        <f>E535</f>
        <v>1</v>
      </c>
      <c r="AE535">
        <f>_xlfn.IFNA(VLOOKUP(D535,states!A$2:D$10,4,FALSE),0)</f>
        <v>1</v>
      </c>
      <c r="AF535">
        <v>0.5</v>
      </c>
      <c r="AG535">
        <f>IF(AE535=0,AF535,IF(AE535=1,IF(F535=0.5,0.5,IF(H535=1,0.5,1.5)),IF(F535=0.5,0.5,IF(H535=1,2.5,1.5))))</f>
        <v>1.5</v>
      </c>
      <c r="AH535" s="7">
        <f>IF(AC535="XX",0,1/C535^(1/5)*IF(E535=0,100,1)/(E535+1)^(1/4))</f>
        <v>2.4263223583284943</v>
      </c>
    </row>
    <row r="536" spans="1:34">
      <c r="A536">
        <v>2396</v>
      </c>
      <c r="B536" s="1">
        <v>2216.5970000000002</v>
      </c>
      <c r="C536" s="6">
        <v>0.02</v>
      </c>
      <c r="D536" t="s">
        <v>0</v>
      </c>
      <c r="E536">
        <v>1</v>
      </c>
      <c r="F536">
        <v>13.5</v>
      </c>
      <c r="G536" t="s">
        <v>1</v>
      </c>
      <c r="H536">
        <v>2</v>
      </c>
      <c r="I536" t="s">
        <v>0</v>
      </c>
      <c r="J536">
        <v>0</v>
      </c>
      <c r="K536">
        <v>14.5</v>
      </c>
      <c r="L536" t="s">
        <v>1</v>
      </c>
      <c r="M536">
        <v>2</v>
      </c>
      <c r="N536" t="s">
        <v>2452</v>
      </c>
      <c r="O536">
        <v>1</v>
      </c>
      <c r="P536" t="str">
        <f>D536&amp;"-"&amp;F536&amp;"-"&amp;G536&amp;"-"&amp;E536&amp;"-"&amp;H536</f>
        <v>X2Pi-13.5-e-1-2</v>
      </c>
      <c r="Q536" t="str">
        <f>I536&amp;"-"&amp;K536&amp;"-"&amp;L536&amp;"-"&amp;J536&amp;"-"&amp;M536</f>
        <v>X2Pi-14.5-e-0-2</v>
      </c>
      <c r="R536">
        <f>B536+S536</f>
        <v>5521.266720656</v>
      </c>
      <c r="S536">
        <f>_xlfn.IFNA(VLOOKUP(Q536,'MARVEL-X'!A$2:I$1400,7,FALSE),VLOOKUP(Q536,MARVEL!A$2:J$1522,10,FALSE))</f>
        <v>3304.6697206560002</v>
      </c>
      <c r="T536">
        <f>IF(P536=P535,R536+T535,R536)</f>
        <v>11042.533441317</v>
      </c>
      <c r="U536">
        <f>IF(P536=P535,1+U535,1)</f>
        <v>2</v>
      </c>
      <c r="V536">
        <f t="shared" si="8"/>
        <v>5521.2667206585002</v>
      </c>
      <c r="W536" t="str">
        <f>IF(V536="","",IF(ABS(V536-R536)&gt;W$1,ABS(V536-R536),""))</f>
        <v/>
      </c>
      <c r="X536" t="str">
        <f>Y536&amp;"-"&amp;Z536&amp;"-"&amp;AC536&amp;"-"&amp;AD536&amp;"-"&amp;AG536</f>
        <v>13.5-e-X-1-1.5</v>
      </c>
      <c r="Y536">
        <f>F536</f>
        <v>13.5</v>
      </c>
      <c r="Z536" s="2" t="str">
        <f>G536</f>
        <v>e</v>
      </c>
      <c r="AA536">
        <f>_xlfn.IFNA(VLOOKUP(X536,'duo-out'!A$2:Q$5000,5,FALSE),E536+10*(H536-1)+1+_xlfn.IFNA(VLOOKUP(D536,states!A$2:C$10,3,FALSE),1))</f>
        <v>12</v>
      </c>
      <c r="AB536">
        <f>IF(V536="","",V536)</f>
        <v>5521.2667206585002</v>
      </c>
      <c r="AC536" s="2" t="str">
        <f>_xlfn.IFNA(VLOOKUP(D536,states!A$2:C$10,2,FALSE),"XX")</f>
        <v>X</v>
      </c>
      <c r="AD536">
        <f>E536</f>
        <v>1</v>
      </c>
      <c r="AE536">
        <f>_xlfn.IFNA(VLOOKUP(D536,states!A$2:D$10,4,FALSE),0)</f>
        <v>1</v>
      </c>
      <c r="AF536">
        <v>0.5</v>
      </c>
      <c r="AG536">
        <f>IF(AE536=0,AF536,IF(AE536=1,IF(F536=0.5,0.5,IF(H536=1,0.5,1.5)),IF(F536=0.5,0.5,IF(H536=1,2.5,1.5))))</f>
        <v>1.5</v>
      </c>
      <c r="AH536" s="7">
        <f>IF(AC536="XX",0,1/C536^(1/5)*IF(E536=0,100,1)/(E536+1)^(1/4))</f>
        <v>1.8388084971065388</v>
      </c>
    </row>
    <row r="537" spans="1:34">
      <c r="A537">
        <v>2079</v>
      </c>
      <c r="B537" s="1">
        <v>2854.94</v>
      </c>
      <c r="C537" s="6">
        <v>5.0000000000000001E-3</v>
      </c>
      <c r="D537" t="s">
        <v>0</v>
      </c>
      <c r="E537">
        <v>2</v>
      </c>
      <c r="F537">
        <v>13.5</v>
      </c>
      <c r="G537" t="s">
        <v>1</v>
      </c>
      <c r="H537">
        <v>1</v>
      </c>
      <c r="I537" t="s">
        <v>0</v>
      </c>
      <c r="J537">
        <v>1</v>
      </c>
      <c r="K537">
        <v>12.5</v>
      </c>
      <c r="L537" t="s">
        <v>1</v>
      </c>
      <c r="M537">
        <v>1</v>
      </c>
      <c r="N537" t="s">
        <v>2135</v>
      </c>
      <c r="O537">
        <v>1</v>
      </c>
      <c r="P537" t="str">
        <f>D537&amp;"-"&amp;F537&amp;"-"&amp;G537&amp;"-"&amp;E537&amp;"-"&amp;H537</f>
        <v>X2Pi-13.5-e-2-1</v>
      </c>
      <c r="Q537" t="str">
        <f>I537&amp;"-"&amp;K537&amp;"-"&amp;L537&amp;"-"&amp;J537&amp;"-"&amp;M537</f>
        <v>X2Pi-12.5-e-1-1</v>
      </c>
      <c r="R537">
        <f>B537+S537</f>
        <v>7673.2873320720009</v>
      </c>
      <c r="S537">
        <f>_xlfn.IFNA(VLOOKUP(Q537,'MARVEL-X'!A$2:I$1400,7,FALSE),VLOOKUP(Q537,MARVEL!A$2:J$1522,10,FALSE))</f>
        <v>4818.3473320720004</v>
      </c>
      <c r="T537">
        <f>IF(P537=P536,R537+T536,R537)</f>
        <v>7673.2873320720009</v>
      </c>
      <c r="U537">
        <f>IF(P537=P536,1+U536,1)</f>
        <v>1</v>
      </c>
      <c r="V537">
        <f t="shared" si="8"/>
        <v>7673.2873320720009</v>
      </c>
      <c r="W537" t="str">
        <f>IF(V537="","",IF(ABS(V537-R537)&gt;W$1,ABS(V537-R537),""))</f>
        <v/>
      </c>
      <c r="X537" t="str">
        <f>Y537&amp;"-"&amp;Z537&amp;"-"&amp;AC537&amp;"-"&amp;AD537&amp;"-"&amp;AG537</f>
        <v>13.5-e-X-2-0.5</v>
      </c>
      <c r="Y537">
        <f>F537</f>
        <v>13.5</v>
      </c>
      <c r="Z537" s="2" t="str">
        <f>G537</f>
        <v>e</v>
      </c>
      <c r="AA537">
        <f>_xlfn.IFNA(VLOOKUP(X537,'duo-out'!A$2:Q$5000,5,FALSE),E537+10*(H537-1)+1+_xlfn.IFNA(VLOOKUP(D537,states!A$2:C$10,3,FALSE),1))</f>
        <v>3</v>
      </c>
      <c r="AB537">
        <f>IF(V537="","",V537)</f>
        <v>7673.2873320720009</v>
      </c>
      <c r="AC537" s="2" t="str">
        <f>_xlfn.IFNA(VLOOKUP(D537,states!A$2:C$10,2,FALSE),"XX")</f>
        <v>X</v>
      </c>
      <c r="AD537">
        <f>E537</f>
        <v>2</v>
      </c>
      <c r="AE537">
        <f>_xlfn.IFNA(VLOOKUP(D537,states!A$2:D$10,4,FALSE),0)</f>
        <v>1</v>
      </c>
      <c r="AF537">
        <v>0.5</v>
      </c>
      <c r="AG537">
        <f>IF(AE537=0,AF537,IF(AE537=1,IF(F537=0.5,0.5,IF(H537=1,0.5,1.5)),IF(F537=0.5,0.5,IF(H537=1,2.5,1.5))))</f>
        <v>0.5</v>
      </c>
      <c r="AH537" s="7">
        <f>IF(AC537="XX",0,1/C537^(1/5)*IF(E537=0,100,1)/(E537+1)^(1/4))</f>
        <v>2.1924297443889911</v>
      </c>
    </row>
    <row r="538" spans="1:34">
      <c r="A538">
        <v>2132</v>
      </c>
      <c r="B538" s="1">
        <v>2864.2429999999999</v>
      </c>
      <c r="C538" s="6">
        <v>5.0000000000000001E-3</v>
      </c>
      <c r="D538" t="s">
        <v>0</v>
      </c>
      <c r="E538">
        <v>2</v>
      </c>
      <c r="F538">
        <v>13.5</v>
      </c>
      <c r="G538" t="s">
        <v>1</v>
      </c>
      <c r="H538">
        <v>2</v>
      </c>
      <c r="I538" t="s">
        <v>0</v>
      </c>
      <c r="J538">
        <v>1</v>
      </c>
      <c r="K538">
        <v>12.5</v>
      </c>
      <c r="L538" t="s">
        <v>1</v>
      </c>
      <c r="M538">
        <v>2</v>
      </c>
      <c r="N538" t="s">
        <v>2188</v>
      </c>
      <c r="O538">
        <v>1</v>
      </c>
      <c r="P538" t="str">
        <f>D538&amp;"-"&amp;F538&amp;"-"&amp;G538&amp;"-"&amp;E538&amp;"-"&amp;H538</f>
        <v>X2Pi-13.5-e-2-2</v>
      </c>
      <c r="Q538" t="str">
        <f>I538&amp;"-"&amp;K538&amp;"-"&amp;L538&amp;"-"&amp;J538&amp;"-"&amp;M538</f>
        <v>X2Pi-12.5-e-1-2</v>
      </c>
      <c r="R538">
        <f>B538+S538</f>
        <v>8018.8112765179994</v>
      </c>
      <c r="S538">
        <f>_xlfn.IFNA(VLOOKUP(Q538,'MARVEL-X'!A$2:I$1400,7,FALSE),VLOOKUP(Q538,MARVEL!A$2:J$1522,10,FALSE))</f>
        <v>5154.5682765179999</v>
      </c>
      <c r="T538">
        <f>IF(P538=P537,R538+T537,R538)</f>
        <v>8018.8112765179994</v>
      </c>
      <c r="U538">
        <f>IF(P538=P537,1+U537,1)</f>
        <v>1</v>
      </c>
      <c r="V538">
        <f t="shared" si="8"/>
        <v>8018.8112765179994</v>
      </c>
      <c r="W538" t="str">
        <f>IF(V538="","",IF(ABS(V538-R538)&gt;W$1,ABS(V538-R538),""))</f>
        <v/>
      </c>
      <c r="X538" t="str">
        <f>Y538&amp;"-"&amp;Z538&amp;"-"&amp;AC538&amp;"-"&amp;AD538&amp;"-"&amp;AG538</f>
        <v>13.5-e-X-2-1.5</v>
      </c>
      <c r="Y538">
        <f>F538</f>
        <v>13.5</v>
      </c>
      <c r="Z538" s="2" t="str">
        <f>G538</f>
        <v>e</v>
      </c>
      <c r="AA538">
        <f>_xlfn.IFNA(VLOOKUP(X538,'duo-out'!A$2:Q$5000,5,FALSE),E538+10*(H538-1)+1+_xlfn.IFNA(VLOOKUP(D538,states!A$2:C$10,3,FALSE),1))</f>
        <v>13</v>
      </c>
      <c r="AB538">
        <f>IF(V538="","",V538)</f>
        <v>8018.8112765179994</v>
      </c>
      <c r="AC538" s="2" t="str">
        <f>_xlfn.IFNA(VLOOKUP(D538,states!A$2:C$10,2,FALSE),"XX")</f>
        <v>X</v>
      </c>
      <c r="AD538">
        <f>E538</f>
        <v>2</v>
      </c>
      <c r="AE538">
        <f>_xlfn.IFNA(VLOOKUP(D538,states!A$2:D$10,4,FALSE),0)</f>
        <v>1</v>
      </c>
      <c r="AF538">
        <v>0.5</v>
      </c>
      <c r="AG538">
        <f>IF(AE538=0,AF538,IF(AE538=1,IF(F538=0.5,0.5,IF(H538=1,0.5,1.5)),IF(F538=0.5,0.5,IF(H538=1,2.5,1.5))))</f>
        <v>1.5</v>
      </c>
      <c r="AH538" s="7">
        <f>IF(AC538="XX",0,1/C538^(1/5)*IF(E538=0,100,1)/(E538+1)^(1/4))</f>
        <v>2.1924297443889911</v>
      </c>
    </row>
    <row r="539" spans="1:34">
      <c r="A539">
        <v>2185</v>
      </c>
      <c r="B539" s="1">
        <v>2717.3980000000001</v>
      </c>
      <c r="C539" s="6">
        <v>5.0000000000000001E-3</v>
      </c>
      <c r="D539" t="s">
        <v>0</v>
      </c>
      <c r="E539">
        <v>3</v>
      </c>
      <c r="F539">
        <v>13.5</v>
      </c>
      <c r="G539" t="s">
        <v>1</v>
      </c>
      <c r="H539">
        <v>1</v>
      </c>
      <c r="I539" t="s">
        <v>0</v>
      </c>
      <c r="J539">
        <v>2</v>
      </c>
      <c r="K539">
        <v>12.5</v>
      </c>
      <c r="L539" t="s">
        <v>1</v>
      </c>
      <c r="M539">
        <v>1</v>
      </c>
      <c r="N539" t="s">
        <v>2241</v>
      </c>
      <c r="O539">
        <v>1</v>
      </c>
      <c r="P539" t="str">
        <f>D539&amp;"-"&amp;F539&amp;"-"&amp;G539&amp;"-"&amp;E539&amp;"-"&amp;H539</f>
        <v>X2Pi-13.5-e-3-1</v>
      </c>
      <c r="Q539" t="str">
        <f>I539&amp;"-"&amp;K539&amp;"-"&amp;L539&amp;"-"&amp;J539&amp;"-"&amp;M539</f>
        <v>X2Pi-12.5-e-2-1</v>
      </c>
      <c r="R539">
        <f>B539+S539</f>
        <v>10061.015760218001</v>
      </c>
      <c r="S539">
        <f>_xlfn.IFNA(VLOOKUP(Q539,'MARVEL-X'!A$2:I$1400,7,FALSE),VLOOKUP(Q539,MARVEL!A$2:J$1522,10,FALSE))</f>
        <v>7343.6177602179996</v>
      </c>
      <c r="T539">
        <f>IF(P539=P538,R539+T538,R539)</f>
        <v>10061.015760218001</v>
      </c>
      <c r="U539">
        <f>IF(P539=P538,1+U538,1)</f>
        <v>1</v>
      </c>
      <c r="V539">
        <f t="shared" si="8"/>
        <v>10061.015760218001</v>
      </c>
      <c r="W539" t="str">
        <f>IF(V539="","",IF(ABS(V539-R539)&gt;W$1,ABS(V539-R539),""))</f>
        <v/>
      </c>
      <c r="X539" t="str">
        <f>Y539&amp;"-"&amp;Z539&amp;"-"&amp;AC539&amp;"-"&amp;AD539&amp;"-"&amp;AG539</f>
        <v>13.5-e-X-3-0.5</v>
      </c>
      <c r="Y539">
        <f>F539</f>
        <v>13.5</v>
      </c>
      <c r="Z539" s="2" t="str">
        <f>G539</f>
        <v>e</v>
      </c>
      <c r="AA539">
        <f>_xlfn.IFNA(VLOOKUP(X539,'duo-out'!A$2:Q$5000,5,FALSE),E539+10*(H539-1)+1+_xlfn.IFNA(VLOOKUP(D539,states!A$2:C$10,3,FALSE),1))</f>
        <v>4</v>
      </c>
      <c r="AB539">
        <f>IF(V539="","",V539)</f>
        <v>10061.015760218001</v>
      </c>
      <c r="AC539" s="2" t="str">
        <f>_xlfn.IFNA(VLOOKUP(D539,states!A$2:C$10,2,FALSE),"XX")</f>
        <v>X</v>
      </c>
      <c r="AD539">
        <f>E539</f>
        <v>3</v>
      </c>
      <c r="AE539">
        <f>_xlfn.IFNA(VLOOKUP(D539,states!A$2:D$10,4,FALSE),0)</f>
        <v>1</v>
      </c>
      <c r="AF539">
        <v>0.5</v>
      </c>
      <c r="AG539">
        <f>IF(AE539=0,AF539,IF(AE539=1,IF(F539=0.5,0.5,IF(H539=1,0.5,1.5)),IF(F539=0.5,0.5,IF(H539=1,2.5,1.5))))</f>
        <v>0.5</v>
      </c>
      <c r="AH539" s="7">
        <f>IF(AC539="XX",0,1/C539^(1/5)*IF(E539=0,100,1)/(E539+1)^(1/4))</f>
        <v>2.0402857733683697</v>
      </c>
    </row>
    <row r="540" spans="1:34">
      <c r="A540">
        <v>2233</v>
      </c>
      <c r="B540" s="1">
        <v>2725.7930000000001</v>
      </c>
      <c r="C540" s="6">
        <v>5.0000000000000001E-3</v>
      </c>
      <c r="D540" t="s">
        <v>0</v>
      </c>
      <c r="E540">
        <v>3</v>
      </c>
      <c r="F540">
        <v>13.5</v>
      </c>
      <c r="G540" t="s">
        <v>1</v>
      </c>
      <c r="H540">
        <v>2</v>
      </c>
      <c r="I540" t="s">
        <v>0</v>
      </c>
      <c r="J540">
        <v>2</v>
      </c>
      <c r="K540">
        <v>12.5</v>
      </c>
      <c r="L540" t="s">
        <v>1</v>
      </c>
      <c r="M540">
        <v>2</v>
      </c>
      <c r="N540" t="s">
        <v>2289</v>
      </c>
      <c r="O540">
        <v>1</v>
      </c>
      <c r="P540" t="str">
        <f>D540&amp;"-"&amp;F540&amp;"-"&amp;G540&amp;"-"&amp;E540&amp;"-"&amp;H540</f>
        <v>X2Pi-13.5-e-3-2</v>
      </c>
      <c r="Q540" t="str">
        <f>I540&amp;"-"&amp;K540&amp;"-"&amp;L540&amp;"-"&amp;J540&amp;"-"&amp;M540</f>
        <v>X2Pi-12.5-e-2-2</v>
      </c>
      <c r="R540">
        <f>B540+S540</f>
        <v>10392.398720658</v>
      </c>
      <c r="S540">
        <f>_xlfn.IFNA(VLOOKUP(Q540,'MARVEL-X'!A$2:I$1400,7,FALSE),VLOOKUP(Q540,MARVEL!A$2:J$1522,10,FALSE))</f>
        <v>7666.6057206579999</v>
      </c>
      <c r="T540">
        <f>IF(P540=P539,R540+T539,R540)</f>
        <v>10392.398720658</v>
      </c>
      <c r="U540">
        <f>IF(P540=P539,1+U539,1)</f>
        <v>1</v>
      </c>
      <c r="V540">
        <f t="shared" si="8"/>
        <v>10392.398720658</v>
      </c>
      <c r="W540" t="str">
        <f>IF(V540="","",IF(ABS(V540-R540)&gt;W$1,ABS(V540-R540),""))</f>
        <v/>
      </c>
      <c r="X540" t="str">
        <f>Y540&amp;"-"&amp;Z540&amp;"-"&amp;AC540&amp;"-"&amp;AD540&amp;"-"&amp;AG540</f>
        <v>13.5-e-X-3-1.5</v>
      </c>
      <c r="Y540">
        <f>F540</f>
        <v>13.5</v>
      </c>
      <c r="Z540" s="2" t="str">
        <f>G540</f>
        <v>e</v>
      </c>
      <c r="AA540">
        <f>_xlfn.IFNA(VLOOKUP(X540,'duo-out'!A$2:Q$5000,5,FALSE),E540+10*(H540-1)+1+_xlfn.IFNA(VLOOKUP(D540,states!A$2:C$10,3,FALSE),1))</f>
        <v>14</v>
      </c>
      <c r="AB540">
        <f>IF(V540="","",V540)</f>
        <v>10392.398720658</v>
      </c>
      <c r="AC540" s="2" t="str">
        <f>_xlfn.IFNA(VLOOKUP(D540,states!A$2:C$10,2,FALSE),"XX")</f>
        <v>X</v>
      </c>
      <c r="AD540">
        <f>E540</f>
        <v>3</v>
      </c>
      <c r="AE540">
        <f>_xlfn.IFNA(VLOOKUP(D540,states!A$2:D$10,4,FALSE),0)</f>
        <v>1</v>
      </c>
      <c r="AF540">
        <v>0.5</v>
      </c>
      <c r="AG540">
        <f>IF(AE540=0,AF540,IF(AE540=1,IF(F540=0.5,0.5,IF(H540=1,0.5,1.5)),IF(F540=0.5,0.5,IF(H540=1,2.5,1.5))))</f>
        <v>1.5</v>
      </c>
      <c r="AH540" s="7">
        <f>IF(AC540="XX",0,1/C540^(1/5)*IF(E540=0,100,1)/(E540+1)^(1/4))</f>
        <v>2.0402857733683697</v>
      </c>
    </row>
    <row r="541" spans="1:34">
      <c r="A541">
        <v>2314</v>
      </c>
      <c r="B541" s="1">
        <v>2588.1210000000001</v>
      </c>
      <c r="C541" s="6">
        <v>5.0000000000000001E-3</v>
      </c>
      <c r="D541" t="s">
        <v>0</v>
      </c>
      <c r="E541">
        <v>4</v>
      </c>
      <c r="F541">
        <v>13.5</v>
      </c>
      <c r="G541" t="s">
        <v>1</v>
      </c>
      <c r="H541">
        <v>2</v>
      </c>
      <c r="I541" t="s">
        <v>0</v>
      </c>
      <c r="J541">
        <v>3</v>
      </c>
      <c r="K541">
        <v>12.5</v>
      </c>
      <c r="L541" t="s">
        <v>1</v>
      </c>
      <c r="M541">
        <v>2</v>
      </c>
      <c r="N541" t="s">
        <v>2370</v>
      </c>
      <c r="O541">
        <v>1</v>
      </c>
      <c r="P541" t="str">
        <f>D541&amp;"-"&amp;F541&amp;"-"&amp;G541&amp;"-"&amp;E541&amp;"-"&amp;H541</f>
        <v>X2Pi-13.5-e-4-2</v>
      </c>
      <c r="Q541" t="str">
        <f>I541&amp;"-"&amp;K541&amp;"-"&amp;L541&amp;"-"&amp;J541&amp;"-"&amp;M541</f>
        <v>X2Pi-12.5-e-3-2</v>
      </c>
      <c r="R541">
        <f>B541+S541</f>
        <v>12642.725276518999</v>
      </c>
      <c r="S541">
        <f>_xlfn.IFNA(VLOOKUP(Q541,'MARVEL-X'!A$2:I$1400,7,FALSE),VLOOKUP(Q541,MARVEL!A$2:J$1522,10,FALSE))</f>
        <v>10054.604276519</v>
      </c>
      <c r="T541">
        <f>IF(P541=P540,R541+T540,R541)</f>
        <v>12642.725276518999</v>
      </c>
      <c r="U541">
        <f>IF(P541=P540,1+U540,1)</f>
        <v>1</v>
      </c>
      <c r="V541">
        <f t="shared" si="8"/>
        <v>12642.725276518999</v>
      </c>
      <c r="W541" t="str">
        <f>IF(V541="","",IF(ABS(V541-R541)&gt;W$1,ABS(V541-R541),""))</f>
        <v/>
      </c>
      <c r="X541" t="str">
        <f>Y541&amp;"-"&amp;Z541&amp;"-"&amp;AC541&amp;"-"&amp;AD541&amp;"-"&amp;AG541</f>
        <v>13.5-e-X-4-1.5</v>
      </c>
      <c r="Y541">
        <f>F541</f>
        <v>13.5</v>
      </c>
      <c r="Z541" s="2" t="str">
        <f>G541</f>
        <v>e</v>
      </c>
      <c r="AA541">
        <f>_xlfn.IFNA(VLOOKUP(X541,'duo-out'!A$2:Q$5000,5,FALSE),E541+10*(H541-1)+1+_xlfn.IFNA(VLOOKUP(D541,states!A$2:C$10,3,FALSE),1))</f>
        <v>15</v>
      </c>
      <c r="AB541">
        <f>IF(V541="","",V541)</f>
        <v>12642.725276518999</v>
      </c>
      <c r="AC541" s="2" t="str">
        <f>_xlfn.IFNA(VLOOKUP(D541,states!A$2:C$10,2,FALSE),"XX")</f>
        <v>X</v>
      </c>
      <c r="AD541">
        <f>E541</f>
        <v>4</v>
      </c>
      <c r="AE541">
        <f>_xlfn.IFNA(VLOOKUP(D541,states!A$2:D$10,4,FALSE),0)</f>
        <v>1</v>
      </c>
      <c r="AF541">
        <v>0.5</v>
      </c>
      <c r="AG541">
        <f>IF(AE541=0,AF541,IF(AE541=1,IF(F541=0.5,0.5,IF(H541=1,0.5,1.5)),IF(F541=0.5,0.5,IF(H541=1,2.5,1.5))))</f>
        <v>1.5</v>
      </c>
      <c r="AH541" s="7">
        <f>IF(AC541="XX",0,1/C541^(1/5)*IF(E541=0,100,1)/(E541+1)^(1/4))</f>
        <v>1.9295831501316907</v>
      </c>
    </row>
    <row r="542" spans="1:34">
      <c r="A542">
        <v>1992</v>
      </c>
      <c r="B542" s="1">
        <v>2993.1930000000002</v>
      </c>
      <c r="C542" s="6">
        <v>5.0000000000000001E-3</v>
      </c>
      <c r="D542" t="s">
        <v>0</v>
      </c>
      <c r="E542">
        <v>1</v>
      </c>
      <c r="F542">
        <v>13.5</v>
      </c>
      <c r="G542" t="s">
        <v>2</v>
      </c>
      <c r="H542">
        <v>1</v>
      </c>
      <c r="I542" t="s">
        <v>0</v>
      </c>
      <c r="J542">
        <v>0</v>
      </c>
      <c r="K542">
        <v>12.5</v>
      </c>
      <c r="L542" t="s">
        <v>2</v>
      </c>
      <c r="M542">
        <v>1</v>
      </c>
      <c r="N542" t="s">
        <v>2048</v>
      </c>
      <c r="O542">
        <v>1</v>
      </c>
      <c r="P542" t="str">
        <f>D542&amp;"-"&amp;F542&amp;"-"&amp;G542&amp;"-"&amp;E542&amp;"-"&amp;H542</f>
        <v>X2Pi-13.5-f-1-1</v>
      </c>
      <c r="Q542" t="str">
        <f>I542&amp;"-"&amp;K542&amp;"-"&amp;L542&amp;"-"&amp;J542&amp;"-"&amp;M542</f>
        <v>X2Pi-12.5-f-0-1</v>
      </c>
      <c r="R542">
        <f>B542+S542</f>
        <v>5155.4342028360006</v>
      </c>
      <c r="S542">
        <f>_xlfn.IFNA(VLOOKUP(Q542,'MARVEL-X'!A$2:I$1400,7,FALSE),VLOOKUP(Q542,MARVEL!A$2:J$1522,10,FALSE))</f>
        <v>2162.241202836</v>
      </c>
      <c r="T542">
        <f>IF(P542=P541,R542+T541,R542)</f>
        <v>5155.4342028360006</v>
      </c>
      <c r="U542">
        <f>IF(P542=P541,1+U541,1)</f>
        <v>1</v>
      </c>
      <c r="V542" t="str">
        <f t="shared" si="8"/>
        <v/>
      </c>
      <c r="W542" t="str">
        <f>IF(V542="","",IF(ABS(V542-R542)&gt;W$1,ABS(V542-R542),""))</f>
        <v/>
      </c>
      <c r="X542" t="str">
        <f>Y542&amp;"-"&amp;Z542&amp;"-"&amp;AC542&amp;"-"&amp;AD542&amp;"-"&amp;AG542</f>
        <v>13.5-f-X-1-0.5</v>
      </c>
      <c r="Y542">
        <f>F542</f>
        <v>13.5</v>
      </c>
      <c r="Z542" s="2" t="str">
        <f>G542</f>
        <v>f</v>
      </c>
      <c r="AA542">
        <f>_xlfn.IFNA(VLOOKUP(X542,'duo-out'!A$2:Q$5000,5,FALSE),E542+10*(H542-1)+1+_xlfn.IFNA(VLOOKUP(D542,states!A$2:C$10,3,FALSE),1))</f>
        <v>2</v>
      </c>
      <c r="AB542" t="str">
        <f>IF(V542="","",V542)</f>
        <v/>
      </c>
      <c r="AC542" s="2" t="str">
        <f>_xlfn.IFNA(VLOOKUP(D542,states!A$2:C$10,2,FALSE),"XX")</f>
        <v>X</v>
      </c>
      <c r="AD542">
        <f>E542</f>
        <v>1</v>
      </c>
      <c r="AE542">
        <f>_xlfn.IFNA(VLOOKUP(D542,states!A$2:D$10,4,FALSE),0)</f>
        <v>1</v>
      </c>
      <c r="AF542">
        <v>0.5</v>
      </c>
      <c r="AG542">
        <f>IF(AE542=0,AF542,IF(AE542=1,IF(F542=0.5,0.5,IF(H542=1,0.5,1.5)),IF(F542=0.5,0.5,IF(H542=1,2.5,1.5))))</f>
        <v>0.5</v>
      </c>
      <c r="AH542" s="7">
        <f>IF(AC542="XX",0,1/C542^(1/5)*IF(E542=0,100,1)/(E542+1)^(1/4))</f>
        <v>2.4263223583284943</v>
      </c>
    </row>
    <row r="543" spans="1:34">
      <c r="A543">
        <v>2390</v>
      </c>
      <c r="B543" s="1">
        <v>2256.056</v>
      </c>
      <c r="C543" s="6">
        <v>0.02</v>
      </c>
      <c r="D543" t="s">
        <v>0</v>
      </c>
      <c r="E543">
        <v>1</v>
      </c>
      <c r="F543">
        <v>13.5</v>
      </c>
      <c r="G543" t="s">
        <v>2</v>
      </c>
      <c r="H543">
        <v>1</v>
      </c>
      <c r="I543" t="s">
        <v>0</v>
      </c>
      <c r="J543">
        <v>0</v>
      </c>
      <c r="K543">
        <v>14.5</v>
      </c>
      <c r="L543" t="s">
        <v>2</v>
      </c>
      <c r="M543">
        <v>1</v>
      </c>
      <c r="N543" t="s">
        <v>2446</v>
      </c>
      <c r="O543">
        <v>1</v>
      </c>
      <c r="P543" t="str">
        <f>D543&amp;"-"&amp;F543&amp;"-"&amp;G543&amp;"-"&amp;E543&amp;"-"&amp;H543</f>
        <v>X2Pi-13.5-f-1-1</v>
      </c>
      <c r="Q543" t="str">
        <f>I543&amp;"-"&amp;K543&amp;"-"&amp;L543&amp;"-"&amp;J543&amp;"-"&amp;M543</f>
        <v>X2Pi-14.5-f-0-1</v>
      </c>
      <c r="R543">
        <f>B543+S543</f>
        <v>5155.4342028360006</v>
      </c>
      <c r="S543">
        <f>_xlfn.IFNA(VLOOKUP(Q543,'MARVEL-X'!A$2:I$1400,7,FALSE),VLOOKUP(Q543,MARVEL!A$2:J$1522,10,FALSE))</f>
        <v>2899.3782028360001</v>
      </c>
      <c r="T543">
        <f>IF(P543=P542,R543+T542,R543)</f>
        <v>10310.868405672001</v>
      </c>
      <c r="U543">
        <f>IF(P543=P542,1+U542,1)</f>
        <v>2</v>
      </c>
      <c r="V543">
        <f t="shared" si="8"/>
        <v>5155.4342028360006</v>
      </c>
      <c r="W543" t="str">
        <f>IF(V543="","",IF(ABS(V543-R543)&gt;W$1,ABS(V543-R543),""))</f>
        <v/>
      </c>
      <c r="X543" t="str">
        <f>Y543&amp;"-"&amp;Z543&amp;"-"&amp;AC543&amp;"-"&amp;AD543&amp;"-"&amp;AG543</f>
        <v>13.5-f-X-1-0.5</v>
      </c>
      <c r="Y543">
        <f>F543</f>
        <v>13.5</v>
      </c>
      <c r="Z543" s="2" t="str">
        <f>G543</f>
        <v>f</v>
      </c>
      <c r="AA543">
        <f>_xlfn.IFNA(VLOOKUP(X543,'duo-out'!A$2:Q$5000,5,FALSE),E543+10*(H543-1)+1+_xlfn.IFNA(VLOOKUP(D543,states!A$2:C$10,3,FALSE),1))</f>
        <v>2</v>
      </c>
      <c r="AB543">
        <f>IF(V543="","",V543)</f>
        <v>5155.4342028360006</v>
      </c>
      <c r="AC543" s="2" t="str">
        <f>_xlfn.IFNA(VLOOKUP(D543,states!A$2:C$10,2,FALSE),"XX")</f>
        <v>X</v>
      </c>
      <c r="AD543">
        <f>E543</f>
        <v>1</v>
      </c>
      <c r="AE543">
        <f>_xlfn.IFNA(VLOOKUP(D543,states!A$2:D$10,4,FALSE),0)</f>
        <v>1</v>
      </c>
      <c r="AF543">
        <v>0.5</v>
      </c>
      <c r="AG543">
        <f>IF(AE543=0,AF543,IF(AE543=1,IF(F543=0.5,0.5,IF(H543=1,0.5,1.5)),IF(F543=0.5,0.5,IF(H543=1,2.5,1.5))))</f>
        <v>0.5</v>
      </c>
      <c r="AH543" s="7">
        <f>IF(AC543="XX",0,1/C543^(1/5)*IF(E543=0,100,1)/(E543+1)^(1/4))</f>
        <v>1.8388084971065388</v>
      </c>
    </row>
    <row r="544" spans="1:34">
      <c r="A544">
        <v>2049</v>
      </c>
      <c r="B544" s="1">
        <v>3004.645</v>
      </c>
      <c r="C544" s="6">
        <v>5.0000000000000001E-3</v>
      </c>
      <c r="D544" t="s">
        <v>0</v>
      </c>
      <c r="E544">
        <v>1</v>
      </c>
      <c r="F544">
        <v>13.5</v>
      </c>
      <c r="G544" t="s">
        <v>2</v>
      </c>
      <c r="H544">
        <v>2</v>
      </c>
      <c r="I544" t="s">
        <v>0</v>
      </c>
      <c r="J544">
        <v>0</v>
      </c>
      <c r="K544">
        <v>12.5</v>
      </c>
      <c r="L544" t="s">
        <v>2</v>
      </c>
      <c r="M544">
        <v>2</v>
      </c>
      <c r="N544" t="s">
        <v>2105</v>
      </c>
      <c r="O544">
        <v>1</v>
      </c>
      <c r="P544" t="str">
        <f>D544&amp;"-"&amp;F544&amp;"-"&amp;G544&amp;"-"&amp;E544&amp;"-"&amp;H544</f>
        <v>X2Pi-13.5-f-1-2</v>
      </c>
      <c r="Q544" t="str">
        <f>I544&amp;"-"&amp;K544&amp;"-"&amp;L544&amp;"-"&amp;J544&amp;"-"&amp;M544</f>
        <v>X2Pi-12.5-f-0-2</v>
      </c>
      <c r="R544">
        <f>B544+S544</f>
        <v>5528.653611406</v>
      </c>
      <c r="S544">
        <f>_xlfn.IFNA(VLOOKUP(Q544,'MARVEL-X'!A$2:I$1400,7,FALSE),VLOOKUP(Q544,MARVEL!A$2:J$1522,10,FALSE))</f>
        <v>2524.008611406</v>
      </c>
      <c r="T544">
        <f>IF(P544=P543,R544+T543,R544)</f>
        <v>5528.653611406</v>
      </c>
      <c r="U544">
        <f>IF(P544=P543,1+U543,1)</f>
        <v>1</v>
      </c>
      <c r="V544" t="str">
        <f t="shared" si="8"/>
        <v/>
      </c>
      <c r="W544" t="str">
        <f>IF(V544="","",IF(ABS(V544-R544)&gt;W$1,ABS(V544-R544),""))</f>
        <v/>
      </c>
      <c r="X544" t="str">
        <f>Y544&amp;"-"&amp;Z544&amp;"-"&amp;AC544&amp;"-"&amp;AD544&amp;"-"&amp;AG544</f>
        <v>13.5-f-X-1-1.5</v>
      </c>
      <c r="Y544">
        <f>F544</f>
        <v>13.5</v>
      </c>
      <c r="Z544" s="2" t="str">
        <f>G544</f>
        <v>f</v>
      </c>
      <c r="AA544">
        <f>_xlfn.IFNA(VLOOKUP(X544,'duo-out'!A$2:Q$5000,5,FALSE),E544+10*(H544-1)+1+_xlfn.IFNA(VLOOKUP(D544,states!A$2:C$10,3,FALSE),1))</f>
        <v>12</v>
      </c>
      <c r="AB544" t="str">
        <f>IF(V544="","",V544)</f>
        <v/>
      </c>
      <c r="AC544" s="2" t="str">
        <f>_xlfn.IFNA(VLOOKUP(D544,states!A$2:C$10,2,FALSE),"XX")</f>
        <v>X</v>
      </c>
      <c r="AD544">
        <f>E544</f>
        <v>1</v>
      </c>
      <c r="AE544">
        <f>_xlfn.IFNA(VLOOKUP(D544,states!A$2:D$10,4,FALSE),0)</f>
        <v>1</v>
      </c>
      <c r="AF544">
        <v>0.5</v>
      </c>
      <c r="AG544">
        <f>IF(AE544=0,AF544,IF(AE544=1,IF(F544=0.5,0.5,IF(H544=1,0.5,1.5)),IF(F544=0.5,0.5,IF(H544=1,2.5,1.5))))</f>
        <v>1.5</v>
      </c>
      <c r="AH544" s="7">
        <f>IF(AC544="XX",0,1/C544^(1/5)*IF(E544=0,100,1)/(E544+1)^(1/4))</f>
        <v>2.4263223583284943</v>
      </c>
    </row>
    <row r="545" spans="1:34">
      <c r="A545">
        <v>2401</v>
      </c>
      <c r="B545" s="1">
        <v>2215.3470000000002</v>
      </c>
      <c r="C545" s="6">
        <v>0.02</v>
      </c>
      <c r="D545" t="s">
        <v>0</v>
      </c>
      <c r="E545">
        <v>1</v>
      </c>
      <c r="F545">
        <v>13.5</v>
      </c>
      <c r="G545" t="s">
        <v>2</v>
      </c>
      <c r="H545">
        <v>2</v>
      </c>
      <c r="I545" t="s">
        <v>0</v>
      </c>
      <c r="J545">
        <v>0</v>
      </c>
      <c r="K545">
        <v>14.5</v>
      </c>
      <c r="L545" t="s">
        <v>2</v>
      </c>
      <c r="M545">
        <v>2</v>
      </c>
      <c r="N545" t="s">
        <v>2457</v>
      </c>
      <c r="O545">
        <v>1</v>
      </c>
      <c r="P545" t="str">
        <f>D545&amp;"-"&amp;F545&amp;"-"&amp;G545&amp;"-"&amp;E545&amp;"-"&amp;H545</f>
        <v>X2Pi-13.5-f-1-2</v>
      </c>
      <c r="Q545" t="str">
        <f>I545&amp;"-"&amp;K545&amp;"-"&amp;L545&amp;"-"&amp;J545&amp;"-"&amp;M545</f>
        <v>X2Pi-14.5-f-0-2</v>
      </c>
      <c r="R545">
        <f>B545+S545</f>
        <v>5528.6536114070004</v>
      </c>
      <c r="S545">
        <f>_xlfn.IFNA(VLOOKUP(Q545,'MARVEL-X'!A$2:I$1400,7,FALSE),VLOOKUP(Q545,MARVEL!A$2:J$1522,10,FALSE))</f>
        <v>3313.3066114070002</v>
      </c>
      <c r="T545">
        <f>IF(P545=P544,R545+T544,R545)</f>
        <v>11057.307222813</v>
      </c>
      <c r="U545">
        <f>IF(P545=P544,1+U544,1)</f>
        <v>2</v>
      </c>
      <c r="V545">
        <f t="shared" si="8"/>
        <v>5528.6536114065002</v>
      </c>
      <c r="W545" t="str">
        <f>IF(V545="","",IF(ABS(V545-R545)&gt;W$1,ABS(V545-R545),""))</f>
        <v/>
      </c>
      <c r="X545" t="str">
        <f>Y545&amp;"-"&amp;Z545&amp;"-"&amp;AC545&amp;"-"&amp;AD545&amp;"-"&amp;AG545</f>
        <v>13.5-f-X-1-1.5</v>
      </c>
      <c r="Y545">
        <f>F545</f>
        <v>13.5</v>
      </c>
      <c r="Z545" s="2" t="str">
        <f>G545</f>
        <v>f</v>
      </c>
      <c r="AA545">
        <f>_xlfn.IFNA(VLOOKUP(X545,'duo-out'!A$2:Q$5000,5,FALSE),E545+10*(H545-1)+1+_xlfn.IFNA(VLOOKUP(D545,states!A$2:C$10,3,FALSE),1))</f>
        <v>12</v>
      </c>
      <c r="AB545">
        <f>IF(V545="","",V545)</f>
        <v>5528.6536114065002</v>
      </c>
      <c r="AC545" s="2" t="str">
        <f>_xlfn.IFNA(VLOOKUP(D545,states!A$2:C$10,2,FALSE),"XX")</f>
        <v>X</v>
      </c>
      <c r="AD545">
        <f>E545</f>
        <v>1</v>
      </c>
      <c r="AE545">
        <f>_xlfn.IFNA(VLOOKUP(D545,states!A$2:D$10,4,FALSE),0)</f>
        <v>1</v>
      </c>
      <c r="AF545">
        <v>0.5</v>
      </c>
      <c r="AG545">
        <f>IF(AE545=0,AF545,IF(AE545=1,IF(F545=0.5,0.5,IF(H545=1,0.5,1.5)),IF(F545=0.5,0.5,IF(H545=1,2.5,1.5))))</f>
        <v>1.5</v>
      </c>
      <c r="AH545" s="7">
        <f>IF(AC545="XX",0,1/C545^(1/5)*IF(E545=0,100,1)/(E545+1)^(1/4))</f>
        <v>1.8388084971065388</v>
      </c>
    </row>
    <row r="546" spans="1:34">
      <c r="A546">
        <v>2104</v>
      </c>
      <c r="B546" s="1">
        <v>2854.3420000000001</v>
      </c>
      <c r="C546" s="6">
        <v>5.0000000000000001E-3</v>
      </c>
      <c r="D546" t="s">
        <v>0</v>
      </c>
      <c r="E546">
        <v>2</v>
      </c>
      <c r="F546">
        <v>13.5</v>
      </c>
      <c r="G546" t="s">
        <v>2</v>
      </c>
      <c r="H546">
        <v>1</v>
      </c>
      <c r="I546" t="s">
        <v>0</v>
      </c>
      <c r="J546">
        <v>1</v>
      </c>
      <c r="K546">
        <v>12.5</v>
      </c>
      <c r="L546" t="s">
        <v>2</v>
      </c>
      <c r="M546">
        <v>1</v>
      </c>
      <c r="N546" t="s">
        <v>2160</v>
      </c>
      <c r="O546">
        <v>1</v>
      </c>
      <c r="P546" t="str">
        <f>D546&amp;"-"&amp;F546&amp;"-"&amp;G546&amp;"-"&amp;E546&amp;"-"&amp;H546</f>
        <v>X2Pi-13.5-f-2-1</v>
      </c>
      <c r="Q546" t="str">
        <f>I546&amp;"-"&amp;K546&amp;"-"&amp;L546&amp;"-"&amp;J546&amp;"-"&amp;M546</f>
        <v>X2Pi-12.5-f-1-1</v>
      </c>
      <c r="R546">
        <f>B546+S546</f>
        <v>7667.4440840620009</v>
      </c>
      <c r="S546">
        <f>_xlfn.IFNA(VLOOKUP(Q546,'MARVEL-X'!A$2:I$1400,7,FALSE),VLOOKUP(Q546,MARVEL!A$2:J$1522,10,FALSE))</f>
        <v>4813.1020840620004</v>
      </c>
      <c r="T546">
        <f>IF(P546=P545,R546+T545,R546)</f>
        <v>7667.4440840620009</v>
      </c>
      <c r="U546">
        <f>IF(P546=P545,1+U545,1)</f>
        <v>1</v>
      </c>
      <c r="V546">
        <f t="shared" si="8"/>
        <v>7667.4440840620009</v>
      </c>
      <c r="W546" t="str">
        <f>IF(V546="","",IF(ABS(V546-R546)&gt;W$1,ABS(V546-R546),""))</f>
        <v/>
      </c>
      <c r="X546" t="str">
        <f>Y546&amp;"-"&amp;Z546&amp;"-"&amp;AC546&amp;"-"&amp;AD546&amp;"-"&amp;AG546</f>
        <v>13.5-f-X-2-0.5</v>
      </c>
      <c r="Y546">
        <f>F546</f>
        <v>13.5</v>
      </c>
      <c r="Z546" s="2" t="str">
        <f>G546</f>
        <v>f</v>
      </c>
      <c r="AA546">
        <f>_xlfn.IFNA(VLOOKUP(X546,'duo-out'!A$2:Q$5000,5,FALSE),E546+10*(H546-1)+1+_xlfn.IFNA(VLOOKUP(D546,states!A$2:C$10,3,FALSE),1))</f>
        <v>3</v>
      </c>
      <c r="AB546">
        <f>IF(V546="","",V546)</f>
        <v>7667.4440840620009</v>
      </c>
      <c r="AC546" s="2" t="str">
        <f>_xlfn.IFNA(VLOOKUP(D546,states!A$2:C$10,2,FALSE),"XX")</f>
        <v>X</v>
      </c>
      <c r="AD546">
        <f>E546</f>
        <v>2</v>
      </c>
      <c r="AE546">
        <f>_xlfn.IFNA(VLOOKUP(D546,states!A$2:D$10,4,FALSE),0)</f>
        <v>1</v>
      </c>
      <c r="AF546">
        <v>0.5</v>
      </c>
      <c r="AG546">
        <f>IF(AE546=0,AF546,IF(AE546=1,IF(F546=0.5,0.5,IF(H546=1,0.5,1.5)),IF(F546=0.5,0.5,IF(H546=1,2.5,1.5))))</f>
        <v>0.5</v>
      </c>
      <c r="AH546" s="7">
        <f>IF(AC546="XX",0,1/C546^(1/5)*IF(E546=0,100,1)/(E546+1)^(1/4))</f>
        <v>2.1924297443889911</v>
      </c>
    </row>
    <row r="547" spans="1:34">
      <c r="A547">
        <v>2157</v>
      </c>
      <c r="B547" s="1">
        <v>2864.857</v>
      </c>
      <c r="C547" s="6">
        <v>5.0000000000000001E-3</v>
      </c>
      <c r="D547" t="s">
        <v>0</v>
      </c>
      <c r="E547">
        <v>2</v>
      </c>
      <c r="F547">
        <v>13.5</v>
      </c>
      <c r="G547" t="s">
        <v>2</v>
      </c>
      <c r="H547">
        <v>2</v>
      </c>
      <c r="I547" t="s">
        <v>0</v>
      </c>
      <c r="J547">
        <v>1</v>
      </c>
      <c r="K547">
        <v>12.5</v>
      </c>
      <c r="L547" t="s">
        <v>2</v>
      </c>
      <c r="M547">
        <v>2</v>
      </c>
      <c r="N547" t="s">
        <v>2213</v>
      </c>
      <c r="O547">
        <v>1</v>
      </c>
      <c r="P547" t="str">
        <f>D547&amp;"-"&amp;F547&amp;"-"&amp;G547&amp;"-"&amp;E547&amp;"-"&amp;H547</f>
        <v>X2Pi-13.5-f-2-2</v>
      </c>
      <c r="Q547" t="str">
        <f>I547&amp;"-"&amp;K547&amp;"-"&amp;L547&amp;"-"&amp;J547&amp;"-"&amp;M547</f>
        <v>X2Pi-12.5-f-1-2</v>
      </c>
      <c r="R547">
        <f>B547+S547</f>
        <v>8025.9284357850001</v>
      </c>
      <c r="S547">
        <f>_xlfn.IFNA(VLOOKUP(Q547,'MARVEL-X'!A$2:I$1400,7,FALSE),VLOOKUP(Q547,MARVEL!A$2:J$1522,10,FALSE))</f>
        <v>5161.0714357850002</v>
      </c>
      <c r="T547">
        <f>IF(P547=P546,R547+T546,R547)</f>
        <v>8025.9284357850001</v>
      </c>
      <c r="U547">
        <f>IF(P547=P546,1+U546,1)</f>
        <v>1</v>
      </c>
      <c r="V547">
        <f t="shared" si="8"/>
        <v>8025.9284357850001</v>
      </c>
      <c r="W547" t="str">
        <f>IF(V547="","",IF(ABS(V547-R547)&gt;W$1,ABS(V547-R547),""))</f>
        <v/>
      </c>
      <c r="X547" t="str">
        <f>Y547&amp;"-"&amp;Z547&amp;"-"&amp;AC547&amp;"-"&amp;AD547&amp;"-"&amp;AG547</f>
        <v>13.5-f-X-2-1.5</v>
      </c>
      <c r="Y547">
        <f>F547</f>
        <v>13.5</v>
      </c>
      <c r="Z547" s="2" t="str">
        <f>G547</f>
        <v>f</v>
      </c>
      <c r="AA547">
        <f>_xlfn.IFNA(VLOOKUP(X547,'duo-out'!A$2:Q$5000,5,FALSE),E547+10*(H547-1)+1+_xlfn.IFNA(VLOOKUP(D547,states!A$2:C$10,3,FALSE),1))</f>
        <v>13</v>
      </c>
      <c r="AB547">
        <f>IF(V547="","",V547)</f>
        <v>8025.9284357850001</v>
      </c>
      <c r="AC547" s="2" t="str">
        <f>_xlfn.IFNA(VLOOKUP(D547,states!A$2:C$10,2,FALSE),"XX")</f>
        <v>X</v>
      </c>
      <c r="AD547">
        <f>E547</f>
        <v>2</v>
      </c>
      <c r="AE547">
        <f>_xlfn.IFNA(VLOOKUP(D547,states!A$2:D$10,4,FALSE),0)</f>
        <v>1</v>
      </c>
      <c r="AF547">
        <v>0.5</v>
      </c>
      <c r="AG547">
        <f>IF(AE547=0,AF547,IF(AE547=1,IF(F547=0.5,0.5,IF(H547=1,0.5,1.5)),IF(F547=0.5,0.5,IF(H547=1,2.5,1.5))))</f>
        <v>1.5</v>
      </c>
      <c r="AH547" s="7">
        <f>IF(AC547="XX",0,1/C547^(1/5)*IF(E547=0,100,1)/(E547+1)^(1/4))</f>
        <v>2.1924297443889911</v>
      </c>
    </row>
    <row r="548" spans="1:34">
      <c r="A548">
        <v>2208</v>
      </c>
      <c r="B548" s="1">
        <v>2716.83</v>
      </c>
      <c r="C548" s="6">
        <v>5.0000000000000001E-3</v>
      </c>
      <c r="D548" t="s">
        <v>0</v>
      </c>
      <c r="E548">
        <v>3</v>
      </c>
      <c r="F548">
        <v>13.5</v>
      </c>
      <c r="G548" t="s">
        <v>2</v>
      </c>
      <c r="H548">
        <v>1</v>
      </c>
      <c r="I548" t="s">
        <v>0</v>
      </c>
      <c r="J548">
        <v>2</v>
      </c>
      <c r="K548">
        <v>12.5</v>
      </c>
      <c r="L548" t="s">
        <v>2</v>
      </c>
      <c r="M548">
        <v>1</v>
      </c>
      <c r="N548" t="s">
        <v>2264</v>
      </c>
      <c r="O548">
        <v>1</v>
      </c>
      <c r="P548" t="str">
        <f>D548&amp;"-"&amp;F548&amp;"-"&amp;G548&amp;"-"&amp;E548&amp;"-"&amp;H548</f>
        <v>X2Pi-13.5-f-3-1</v>
      </c>
      <c r="Q548" t="str">
        <f>I548&amp;"-"&amp;K548&amp;"-"&amp;L548&amp;"-"&amp;J548&amp;"-"&amp;M548</f>
        <v>X2Pi-12.5-f-2-1</v>
      </c>
      <c r="R548">
        <f>B548+S548</f>
        <v>10055.403202835001</v>
      </c>
      <c r="S548">
        <f>_xlfn.IFNA(VLOOKUP(Q548,'MARVEL-X'!A$2:I$1400,7,FALSE),VLOOKUP(Q548,MARVEL!A$2:J$1522,10,FALSE))</f>
        <v>7338.5732028350003</v>
      </c>
      <c r="T548">
        <f>IF(P548=P547,R548+T547,R548)</f>
        <v>10055.403202835001</v>
      </c>
      <c r="U548">
        <f>IF(P548=P547,1+U547,1)</f>
        <v>1</v>
      </c>
      <c r="V548">
        <f t="shared" si="8"/>
        <v>10055.403202835001</v>
      </c>
      <c r="W548" t="str">
        <f>IF(V548="","",IF(ABS(V548-R548)&gt;W$1,ABS(V548-R548),""))</f>
        <v/>
      </c>
      <c r="X548" t="str">
        <f>Y548&amp;"-"&amp;Z548&amp;"-"&amp;AC548&amp;"-"&amp;AD548&amp;"-"&amp;AG548</f>
        <v>13.5-f-X-3-0.5</v>
      </c>
      <c r="Y548">
        <f>F548</f>
        <v>13.5</v>
      </c>
      <c r="Z548" s="2" t="str">
        <f>G548</f>
        <v>f</v>
      </c>
      <c r="AA548">
        <f>_xlfn.IFNA(VLOOKUP(X548,'duo-out'!A$2:Q$5000,5,FALSE),E548+10*(H548-1)+1+_xlfn.IFNA(VLOOKUP(D548,states!A$2:C$10,3,FALSE),1))</f>
        <v>4</v>
      </c>
      <c r="AB548">
        <f>IF(V548="","",V548)</f>
        <v>10055.403202835001</v>
      </c>
      <c r="AC548" s="2" t="str">
        <f>_xlfn.IFNA(VLOOKUP(D548,states!A$2:C$10,2,FALSE),"XX")</f>
        <v>X</v>
      </c>
      <c r="AD548">
        <f>E548</f>
        <v>3</v>
      </c>
      <c r="AE548">
        <f>_xlfn.IFNA(VLOOKUP(D548,states!A$2:D$10,4,FALSE),0)</f>
        <v>1</v>
      </c>
      <c r="AF548">
        <v>0.5</v>
      </c>
      <c r="AG548">
        <f>IF(AE548=0,AF548,IF(AE548=1,IF(F548=0.5,0.5,IF(H548=1,0.5,1.5)),IF(F548=0.5,0.5,IF(H548=1,2.5,1.5))))</f>
        <v>0.5</v>
      </c>
      <c r="AH548" s="7">
        <f>IF(AC548="XX",0,1/C548^(1/5)*IF(E548=0,100,1)/(E548+1)^(1/4))</f>
        <v>2.0402857733683697</v>
      </c>
    </row>
    <row r="549" spans="1:34">
      <c r="A549">
        <v>2256</v>
      </c>
      <c r="B549" s="1">
        <v>2726.3760000000002</v>
      </c>
      <c r="C549" s="6">
        <v>5.0000000000000001E-3</v>
      </c>
      <c r="D549" t="s">
        <v>0</v>
      </c>
      <c r="E549">
        <v>3</v>
      </c>
      <c r="F549">
        <v>13.5</v>
      </c>
      <c r="G549" t="s">
        <v>2</v>
      </c>
      <c r="H549">
        <v>2</v>
      </c>
      <c r="I549" t="s">
        <v>0</v>
      </c>
      <c r="J549">
        <v>2</v>
      </c>
      <c r="K549">
        <v>12.5</v>
      </c>
      <c r="L549" t="s">
        <v>2</v>
      </c>
      <c r="M549">
        <v>2</v>
      </c>
      <c r="N549" t="s">
        <v>2312</v>
      </c>
      <c r="O549">
        <v>1</v>
      </c>
      <c r="P549" t="str">
        <f>D549&amp;"-"&amp;F549&amp;"-"&amp;G549&amp;"-"&amp;E549&amp;"-"&amp;H549</f>
        <v>X2Pi-13.5-f-3-2</v>
      </c>
      <c r="Q549" t="str">
        <f>I549&amp;"-"&amp;K549&amp;"-"&amp;L549&amp;"-"&amp;J549&amp;"-"&amp;M549</f>
        <v>X2Pi-12.5-f-2-2</v>
      </c>
      <c r="R549">
        <f>B549+S549</f>
        <v>10399.215611405001</v>
      </c>
      <c r="S549">
        <f>_xlfn.IFNA(VLOOKUP(Q549,'MARVEL-X'!A$2:I$1400,7,FALSE),VLOOKUP(Q549,MARVEL!A$2:J$1522,10,FALSE))</f>
        <v>7672.8396114050001</v>
      </c>
      <c r="T549">
        <f>IF(P549=P548,R549+T548,R549)</f>
        <v>10399.215611405001</v>
      </c>
      <c r="U549">
        <f>IF(P549=P548,1+U548,1)</f>
        <v>1</v>
      </c>
      <c r="V549">
        <f t="shared" si="8"/>
        <v>10399.215611405001</v>
      </c>
      <c r="W549" t="str">
        <f>IF(V549="","",IF(ABS(V549-R549)&gt;W$1,ABS(V549-R549),""))</f>
        <v/>
      </c>
      <c r="X549" t="str">
        <f>Y549&amp;"-"&amp;Z549&amp;"-"&amp;AC549&amp;"-"&amp;AD549&amp;"-"&amp;AG549</f>
        <v>13.5-f-X-3-1.5</v>
      </c>
      <c r="Y549">
        <f>F549</f>
        <v>13.5</v>
      </c>
      <c r="Z549" s="2" t="str">
        <f>G549</f>
        <v>f</v>
      </c>
      <c r="AA549">
        <f>_xlfn.IFNA(VLOOKUP(X549,'duo-out'!A$2:Q$5000,5,FALSE),E549+10*(H549-1)+1+_xlfn.IFNA(VLOOKUP(D549,states!A$2:C$10,3,FALSE),1))</f>
        <v>14</v>
      </c>
      <c r="AB549">
        <f>IF(V549="","",V549)</f>
        <v>10399.215611405001</v>
      </c>
      <c r="AC549" s="2" t="str">
        <f>_xlfn.IFNA(VLOOKUP(D549,states!A$2:C$10,2,FALSE),"XX")</f>
        <v>X</v>
      </c>
      <c r="AD549">
        <f>E549</f>
        <v>3</v>
      </c>
      <c r="AE549">
        <f>_xlfn.IFNA(VLOOKUP(D549,states!A$2:D$10,4,FALSE),0)</f>
        <v>1</v>
      </c>
      <c r="AF549">
        <v>0.5</v>
      </c>
      <c r="AG549">
        <f>IF(AE549=0,AF549,IF(AE549=1,IF(F549=0.5,0.5,IF(H549=1,0.5,1.5)),IF(F549=0.5,0.5,IF(H549=1,2.5,1.5))))</f>
        <v>1.5</v>
      </c>
      <c r="AH549" s="7">
        <f>IF(AC549="XX",0,1/C549^(1/5)*IF(E549=0,100,1)/(E549+1)^(1/4))</f>
        <v>2.0402857733683697</v>
      </c>
    </row>
    <row r="550" spans="1:34">
      <c r="A550">
        <v>2545</v>
      </c>
      <c r="B550" s="1">
        <v>2580.1489999999999</v>
      </c>
      <c r="C550" s="6">
        <v>0.02</v>
      </c>
      <c r="D550" t="s">
        <v>0</v>
      </c>
      <c r="E550">
        <v>4</v>
      </c>
      <c r="F550">
        <v>13.5</v>
      </c>
      <c r="G550" t="s">
        <v>2</v>
      </c>
      <c r="H550">
        <v>1</v>
      </c>
      <c r="I550" t="s">
        <v>0</v>
      </c>
      <c r="J550">
        <v>3</v>
      </c>
      <c r="K550">
        <v>12.5</v>
      </c>
      <c r="L550" t="s">
        <v>2</v>
      </c>
      <c r="M550">
        <v>1</v>
      </c>
      <c r="N550" t="s">
        <v>2601</v>
      </c>
      <c r="O550">
        <v>1</v>
      </c>
      <c r="P550" t="str">
        <f>D550&amp;"-"&amp;F550&amp;"-"&amp;G550&amp;"-"&amp;E550&amp;"-"&amp;H550</f>
        <v>X2Pi-13.5-f-4-1</v>
      </c>
      <c r="Q550" t="str">
        <f>I550&amp;"-"&amp;K550&amp;"-"&amp;L550&amp;"-"&amp;J550&amp;"-"&amp;M550</f>
        <v>X2Pi-12.5-f-3-1</v>
      </c>
      <c r="R550">
        <f>B550+S550</f>
        <v>12320.089391772999</v>
      </c>
      <c r="S550">
        <f>_xlfn.IFNA(VLOOKUP(Q550,'MARVEL-X'!A$2:I$1400,7,FALSE),VLOOKUP(Q550,MARVEL!A$2:J$1522,10,FALSE))</f>
        <v>9739.9403917729996</v>
      </c>
      <c r="T550">
        <f>IF(P550=P549,R550+T549,R550)</f>
        <v>12320.089391772999</v>
      </c>
      <c r="U550">
        <f>IF(P550=P549,1+U549,1)</f>
        <v>1</v>
      </c>
      <c r="V550">
        <f t="shared" si="8"/>
        <v>12320.089391772999</v>
      </c>
      <c r="W550" t="str">
        <f>IF(V550="","",IF(ABS(V550-R550)&gt;W$1,ABS(V550-R550),""))</f>
        <v/>
      </c>
      <c r="X550" t="str">
        <f>Y550&amp;"-"&amp;Z550&amp;"-"&amp;AC550&amp;"-"&amp;AD550&amp;"-"&amp;AG550</f>
        <v>13.5-f-X-4-0.5</v>
      </c>
      <c r="Y550">
        <f>F550</f>
        <v>13.5</v>
      </c>
      <c r="Z550" s="2" t="str">
        <f>G550</f>
        <v>f</v>
      </c>
      <c r="AA550">
        <f>_xlfn.IFNA(VLOOKUP(X550,'duo-out'!A$2:Q$5000,5,FALSE),E550+10*(H550-1)+1+_xlfn.IFNA(VLOOKUP(D550,states!A$2:C$10,3,FALSE),1))</f>
        <v>5</v>
      </c>
      <c r="AB550">
        <f>IF(V550="","",V550)</f>
        <v>12320.089391772999</v>
      </c>
      <c r="AC550" s="2" t="str">
        <f>_xlfn.IFNA(VLOOKUP(D550,states!A$2:C$10,2,FALSE),"XX")</f>
        <v>X</v>
      </c>
      <c r="AD550">
        <f>E550</f>
        <v>4</v>
      </c>
      <c r="AE550">
        <f>_xlfn.IFNA(VLOOKUP(D550,states!A$2:D$10,4,FALSE),0)</f>
        <v>1</v>
      </c>
      <c r="AF550">
        <v>0.5</v>
      </c>
      <c r="AG550">
        <f>IF(AE550=0,AF550,IF(AE550=1,IF(F550=0.5,0.5,IF(H550=1,0.5,1.5)),IF(F550=0.5,0.5,IF(H550=1,2.5,1.5))))</f>
        <v>0.5</v>
      </c>
      <c r="AH550" s="7">
        <f>IF(AC550="XX",0,1/C550^(1/5)*IF(E550=0,100,1)/(E550+1)^(1/4))</f>
        <v>1.4623505735569622</v>
      </c>
    </row>
    <row r="551" spans="1:34">
      <c r="A551">
        <v>2332</v>
      </c>
      <c r="B551" s="1">
        <v>2588.6729999999998</v>
      </c>
      <c r="C551" s="6">
        <v>5.0000000000000001E-3</v>
      </c>
      <c r="D551" t="s">
        <v>0</v>
      </c>
      <c r="E551">
        <v>4</v>
      </c>
      <c r="F551">
        <v>13.5</v>
      </c>
      <c r="G551" t="s">
        <v>2</v>
      </c>
      <c r="H551">
        <v>2</v>
      </c>
      <c r="I551" t="s">
        <v>0</v>
      </c>
      <c r="J551">
        <v>3</v>
      </c>
      <c r="K551">
        <v>12.5</v>
      </c>
      <c r="L551" t="s">
        <v>2</v>
      </c>
      <c r="M551">
        <v>2</v>
      </c>
      <c r="N551" t="s">
        <v>2388</v>
      </c>
      <c r="O551">
        <v>1</v>
      </c>
      <c r="P551" t="str">
        <f>D551&amp;"-"&amp;F551&amp;"-"&amp;G551&amp;"-"&amp;E551&amp;"-"&amp;H551</f>
        <v>X2Pi-13.5-f-4-2</v>
      </c>
      <c r="Q551" t="str">
        <f>I551&amp;"-"&amp;K551&amp;"-"&amp;L551&amp;"-"&amp;J551&amp;"-"&amp;M551</f>
        <v>X2Pi-12.5-f-3-2</v>
      </c>
      <c r="R551">
        <f>B551+S551</f>
        <v>12649.280476323001</v>
      </c>
      <c r="S551">
        <f>_xlfn.IFNA(VLOOKUP(Q551,'MARVEL-X'!A$2:I$1400,7,FALSE),VLOOKUP(Q551,MARVEL!A$2:J$1522,10,FALSE))</f>
        <v>10060.607476323001</v>
      </c>
      <c r="T551">
        <f>IF(P551=P550,R551+T550,R551)</f>
        <v>12649.280476323001</v>
      </c>
      <c r="U551">
        <f>IF(P551=P550,1+U550,1)</f>
        <v>1</v>
      </c>
      <c r="V551">
        <f t="shared" si="8"/>
        <v>12649.280476323001</v>
      </c>
      <c r="W551" t="str">
        <f>IF(V551="","",IF(ABS(V551-R551)&gt;W$1,ABS(V551-R551),""))</f>
        <v/>
      </c>
      <c r="X551" t="str">
        <f>Y551&amp;"-"&amp;Z551&amp;"-"&amp;AC551&amp;"-"&amp;AD551&amp;"-"&amp;AG551</f>
        <v>13.5-f-X-4-1.5</v>
      </c>
      <c r="Y551">
        <f>F551</f>
        <v>13.5</v>
      </c>
      <c r="Z551" s="2" t="str">
        <f>G551</f>
        <v>f</v>
      </c>
      <c r="AA551">
        <f>_xlfn.IFNA(VLOOKUP(X551,'duo-out'!A$2:Q$5000,5,FALSE),E551+10*(H551-1)+1+_xlfn.IFNA(VLOOKUP(D551,states!A$2:C$10,3,FALSE),1))</f>
        <v>15</v>
      </c>
      <c r="AB551">
        <f>IF(V551="","",V551)</f>
        <v>12649.280476323001</v>
      </c>
      <c r="AC551" s="2" t="str">
        <f>_xlfn.IFNA(VLOOKUP(D551,states!A$2:C$10,2,FALSE),"XX")</f>
        <v>X</v>
      </c>
      <c r="AD551">
        <f>E551</f>
        <v>4</v>
      </c>
      <c r="AE551">
        <f>_xlfn.IFNA(VLOOKUP(D551,states!A$2:D$10,4,FALSE),0)</f>
        <v>1</v>
      </c>
      <c r="AF551">
        <v>0.5</v>
      </c>
      <c r="AG551">
        <f>IF(AE551=0,AF551,IF(AE551=1,IF(F551=0.5,0.5,IF(H551=1,0.5,1.5)),IF(F551=0.5,0.5,IF(H551=1,2.5,1.5))))</f>
        <v>1.5</v>
      </c>
      <c r="AH551" s="7">
        <f>IF(AC551="XX",0,1/C551^(1/5)*IF(E551=0,100,1)/(E551+1)^(1/4))</f>
        <v>1.9295831501316907</v>
      </c>
    </row>
    <row r="552" spans="1:34">
      <c r="A552">
        <v>1968</v>
      </c>
      <c r="B552" s="1">
        <v>3004.5210000000002</v>
      </c>
      <c r="C552" s="6">
        <v>0.01</v>
      </c>
      <c r="D552" t="s">
        <v>0</v>
      </c>
      <c r="E552">
        <v>1</v>
      </c>
      <c r="F552">
        <v>14.5</v>
      </c>
      <c r="G552" t="s">
        <v>1</v>
      </c>
      <c r="H552">
        <v>1</v>
      </c>
      <c r="I552" t="s">
        <v>0</v>
      </c>
      <c r="J552">
        <v>0</v>
      </c>
      <c r="K552">
        <v>13.5</v>
      </c>
      <c r="L552" t="s">
        <v>1</v>
      </c>
      <c r="M552">
        <v>1</v>
      </c>
      <c r="N552" t="s">
        <v>2024</v>
      </c>
      <c r="O552">
        <v>1</v>
      </c>
      <c r="P552" t="str">
        <f>D552&amp;"-"&amp;F552&amp;"-"&amp;G552&amp;"-"&amp;E552&amp;"-"&amp;H552</f>
        <v>X2Pi-14.5-e-1-1</v>
      </c>
      <c r="Q552" t="str">
        <f>I552&amp;"-"&amp;K552&amp;"-"&amp;L552&amp;"-"&amp;J552&amp;"-"&amp;M552</f>
        <v>X2Pi-13.5-e-0-1</v>
      </c>
      <c r="R552">
        <f>B552+S552</f>
        <v>5529.0078648020008</v>
      </c>
      <c r="S552">
        <f>_xlfn.IFNA(VLOOKUP(Q552,'MARVEL-X'!A$2:I$1400,7,FALSE),VLOOKUP(Q552,MARVEL!A$2:J$1522,10,FALSE))</f>
        <v>2524.4868648020001</v>
      </c>
      <c r="T552">
        <f>IF(P552=P551,R552+T551,R552)</f>
        <v>5529.0078648020008</v>
      </c>
      <c r="U552">
        <f>IF(P552=P551,1+U551,1)</f>
        <v>1</v>
      </c>
      <c r="V552" t="str">
        <f t="shared" si="8"/>
        <v/>
      </c>
      <c r="W552" t="str">
        <f>IF(V552="","",IF(ABS(V552-R552)&gt;W$1,ABS(V552-R552),""))</f>
        <v/>
      </c>
      <c r="X552" t="str">
        <f>Y552&amp;"-"&amp;Z552&amp;"-"&amp;AC552&amp;"-"&amp;AD552&amp;"-"&amp;AG552</f>
        <v>14.5-e-X-1-0.5</v>
      </c>
      <c r="Y552">
        <f>F552</f>
        <v>14.5</v>
      </c>
      <c r="Z552" s="2" t="str">
        <f>G552</f>
        <v>e</v>
      </c>
      <c r="AA552">
        <f>_xlfn.IFNA(VLOOKUP(X552,'duo-out'!A$2:Q$5000,5,FALSE),E552+10*(H552-1)+1+_xlfn.IFNA(VLOOKUP(D552,states!A$2:C$10,3,FALSE),1))</f>
        <v>2</v>
      </c>
      <c r="AB552" t="str">
        <f>IF(V552="","",V552)</f>
        <v/>
      </c>
      <c r="AC552" s="2" t="str">
        <f>_xlfn.IFNA(VLOOKUP(D552,states!A$2:C$10,2,FALSE),"XX")</f>
        <v>X</v>
      </c>
      <c r="AD552">
        <f>E552</f>
        <v>1</v>
      </c>
      <c r="AE552">
        <f>_xlfn.IFNA(VLOOKUP(D552,states!A$2:D$10,4,FALSE),0)</f>
        <v>1</v>
      </c>
      <c r="AF552">
        <v>0.5</v>
      </c>
      <c r="AG552">
        <f>IF(AE552=0,AF552,IF(AE552=1,IF(F552=0.5,0.5,IF(H552=1,0.5,1.5)),IF(F552=0.5,0.5,IF(H552=1,2.5,1.5))))</f>
        <v>0.5</v>
      </c>
      <c r="AH552" s="7">
        <f>IF(AC552="XX",0,1/C552^(1/5)*IF(E552=0,100,1)/(E552+1)^(1/4))</f>
        <v>2.1122362957808511</v>
      </c>
    </row>
    <row r="553" spans="1:34">
      <c r="A553">
        <v>2385</v>
      </c>
      <c r="B553" s="1">
        <v>2215.4319999999998</v>
      </c>
      <c r="C553" s="6">
        <v>0.02</v>
      </c>
      <c r="D553" t="s">
        <v>0</v>
      </c>
      <c r="E553">
        <v>1</v>
      </c>
      <c r="F553">
        <v>14.5</v>
      </c>
      <c r="G553" t="s">
        <v>1</v>
      </c>
      <c r="H553">
        <v>1</v>
      </c>
      <c r="I553" t="s">
        <v>0</v>
      </c>
      <c r="J553">
        <v>0</v>
      </c>
      <c r="K553">
        <v>15.5</v>
      </c>
      <c r="L553" t="s">
        <v>1</v>
      </c>
      <c r="M553">
        <v>1</v>
      </c>
      <c r="N553" t="s">
        <v>2441</v>
      </c>
      <c r="O553">
        <v>1</v>
      </c>
      <c r="P553" t="str">
        <f>D553&amp;"-"&amp;F553&amp;"-"&amp;G553&amp;"-"&amp;E553&amp;"-"&amp;H553</f>
        <v>X2Pi-14.5-e-1-1</v>
      </c>
      <c r="Q553" t="str">
        <f>I553&amp;"-"&amp;K553&amp;"-"&amp;L553&amp;"-"&amp;J553&amp;"-"&amp;M553</f>
        <v>X2Pi-15.5-e-0-1</v>
      </c>
      <c r="R553">
        <f>B553+S553</f>
        <v>5529.0174136289997</v>
      </c>
      <c r="S553">
        <f>_xlfn.IFNA(VLOOKUP(Q553,'MARVEL-X'!A$2:I$1400,7,FALSE),VLOOKUP(Q553,MARVEL!A$2:J$1522,10,FALSE))</f>
        <v>3313.585413629</v>
      </c>
      <c r="T553">
        <f>IF(P553=P552,R553+T552,R553)</f>
        <v>11058.025278431</v>
      </c>
      <c r="U553">
        <f>IF(P553=P552,1+U552,1)</f>
        <v>2</v>
      </c>
      <c r="V553">
        <f t="shared" si="8"/>
        <v>5529.0126392154998</v>
      </c>
      <c r="W553" t="str">
        <f>IF(V553="","",IF(ABS(V553-R553)&gt;W$1,ABS(V553-R553),""))</f>
        <v/>
      </c>
      <c r="X553" t="str">
        <f>Y553&amp;"-"&amp;Z553&amp;"-"&amp;AC553&amp;"-"&amp;AD553&amp;"-"&amp;AG553</f>
        <v>14.5-e-X-1-0.5</v>
      </c>
      <c r="Y553">
        <f>F553</f>
        <v>14.5</v>
      </c>
      <c r="Z553" s="2" t="str">
        <f>G553</f>
        <v>e</v>
      </c>
      <c r="AA553">
        <f>_xlfn.IFNA(VLOOKUP(X553,'duo-out'!A$2:Q$5000,5,FALSE),E553+10*(H553-1)+1+_xlfn.IFNA(VLOOKUP(D553,states!A$2:C$10,3,FALSE),1))</f>
        <v>2</v>
      </c>
      <c r="AB553">
        <f>IF(V553="","",V553)</f>
        <v>5529.0126392154998</v>
      </c>
      <c r="AC553" s="2" t="str">
        <f>_xlfn.IFNA(VLOOKUP(D553,states!A$2:C$10,2,FALSE),"XX")</f>
        <v>X</v>
      </c>
      <c r="AD553">
        <f>E553</f>
        <v>1</v>
      </c>
      <c r="AE553">
        <f>_xlfn.IFNA(VLOOKUP(D553,states!A$2:D$10,4,FALSE),0)</f>
        <v>1</v>
      </c>
      <c r="AF553">
        <v>0.5</v>
      </c>
      <c r="AG553">
        <f>IF(AE553=0,AF553,IF(AE553=1,IF(F553=0.5,0.5,IF(H553=1,0.5,1.5)),IF(F553=0.5,0.5,IF(H553=1,2.5,1.5))))</f>
        <v>0.5</v>
      </c>
      <c r="AH553" s="7">
        <f>IF(AC553="XX",0,1/C553^(1/5)*IF(E553=0,100,1)/(E553+1)^(1/4))</f>
        <v>1.8388084971065388</v>
      </c>
    </row>
    <row r="554" spans="1:34">
      <c r="A554">
        <v>2025</v>
      </c>
      <c r="B554" s="1">
        <v>3013.2159999999999</v>
      </c>
      <c r="C554" s="6">
        <v>5.0000000000000001E-3</v>
      </c>
      <c r="D554" t="s">
        <v>0</v>
      </c>
      <c r="E554">
        <v>1</v>
      </c>
      <c r="F554">
        <v>14.5</v>
      </c>
      <c r="G554" t="s">
        <v>1</v>
      </c>
      <c r="H554">
        <v>2</v>
      </c>
      <c r="I554" t="s">
        <v>0</v>
      </c>
      <c r="J554">
        <v>0</v>
      </c>
      <c r="K554">
        <v>13.5</v>
      </c>
      <c r="L554" t="s">
        <v>1</v>
      </c>
      <c r="M554">
        <v>2</v>
      </c>
      <c r="N554" t="s">
        <v>2081</v>
      </c>
      <c r="O554">
        <v>1</v>
      </c>
      <c r="P554" t="str">
        <f>D554&amp;"-"&amp;F554&amp;"-"&amp;G554&amp;"-"&amp;E554&amp;"-"&amp;H554</f>
        <v>X2Pi-14.5-e-1-2</v>
      </c>
      <c r="Q554" t="str">
        <f>I554&amp;"-"&amp;K554&amp;"-"&amp;L554&amp;"-"&amp;J554&amp;"-"&amp;M554</f>
        <v>X2Pi-13.5-e-0-2</v>
      </c>
      <c r="R554">
        <f>B554+S554</f>
        <v>5911.8032765200005</v>
      </c>
      <c r="S554">
        <f>_xlfn.IFNA(VLOOKUP(Q554,'MARVEL-X'!A$2:I$1400,7,FALSE),VLOOKUP(Q554,MARVEL!A$2:J$1522,10,FALSE))</f>
        <v>2898.5872765200002</v>
      </c>
      <c r="T554">
        <f>IF(P554=P553,R554+T553,R554)</f>
        <v>5911.8032765200005</v>
      </c>
      <c r="U554">
        <f>IF(P554=P553,1+U553,1)</f>
        <v>1</v>
      </c>
      <c r="V554" t="str">
        <f t="shared" si="8"/>
        <v/>
      </c>
      <c r="W554" t="str">
        <f>IF(V554="","",IF(ABS(V554-R554)&gt;W$1,ABS(V554-R554),""))</f>
        <v/>
      </c>
      <c r="X554" t="str">
        <f>Y554&amp;"-"&amp;Z554&amp;"-"&amp;AC554&amp;"-"&amp;AD554&amp;"-"&amp;AG554</f>
        <v>14.5-e-X-1-1.5</v>
      </c>
      <c r="Y554">
        <f>F554</f>
        <v>14.5</v>
      </c>
      <c r="Z554" s="2" t="str">
        <f>G554</f>
        <v>e</v>
      </c>
      <c r="AA554">
        <f>_xlfn.IFNA(VLOOKUP(X554,'duo-out'!A$2:Q$5000,5,FALSE),E554+10*(H554-1)+1+_xlfn.IFNA(VLOOKUP(D554,states!A$2:C$10,3,FALSE),1))</f>
        <v>12</v>
      </c>
      <c r="AB554" t="str">
        <f>IF(V554="","",V554)</f>
        <v/>
      </c>
      <c r="AC554" s="2" t="str">
        <f>_xlfn.IFNA(VLOOKUP(D554,states!A$2:C$10,2,FALSE),"XX")</f>
        <v>X</v>
      </c>
      <c r="AD554">
        <f>E554</f>
        <v>1</v>
      </c>
      <c r="AE554">
        <f>_xlfn.IFNA(VLOOKUP(D554,states!A$2:D$10,4,FALSE),0)</f>
        <v>1</v>
      </c>
      <c r="AF554">
        <v>0.5</v>
      </c>
      <c r="AG554">
        <f>IF(AE554=0,AF554,IF(AE554=1,IF(F554=0.5,0.5,IF(H554=1,0.5,1.5)),IF(F554=0.5,0.5,IF(H554=1,2.5,1.5))))</f>
        <v>1.5</v>
      </c>
      <c r="AH554" s="7">
        <f>IF(AC554="XX",0,1/C554^(1/5)*IF(E554=0,100,1)/(E554+1)^(1/4))</f>
        <v>2.4263223583284943</v>
      </c>
    </row>
    <row r="555" spans="1:34">
      <c r="A555">
        <v>2432</v>
      </c>
      <c r="B555" s="1">
        <v>3013.2049999999999</v>
      </c>
      <c r="C555" s="6">
        <v>0.02</v>
      </c>
      <c r="D555" t="s">
        <v>0</v>
      </c>
      <c r="E555">
        <v>1</v>
      </c>
      <c r="F555">
        <v>14.5</v>
      </c>
      <c r="G555" t="s">
        <v>1</v>
      </c>
      <c r="H555">
        <v>2</v>
      </c>
      <c r="I555" t="s">
        <v>0</v>
      </c>
      <c r="J555">
        <v>0</v>
      </c>
      <c r="K555">
        <v>13.5</v>
      </c>
      <c r="L555" t="s">
        <v>1</v>
      </c>
      <c r="M555">
        <v>2</v>
      </c>
      <c r="N555" t="s">
        <v>2488</v>
      </c>
      <c r="O555">
        <v>1</v>
      </c>
      <c r="P555" t="str">
        <f>D555&amp;"-"&amp;F555&amp;"-"&amp;G555&amp;"-"&amp;E555&amp;"-"&amp;H555</f>
        <v>X2Pi-14.5-e-1-2</v>
      </c>
      <c r="Q555" t="str">
        <f>I555&amp;"-"&amp;K555&amp;"-"&amp;L555&amp;"-"&amp;J555&amp;"-"&amp;M555</f>
        <v>X2Pi-13.5-e-0-2</v>
      </c>
      <c r="R555">
        <f>B555+S555</f>
        <v>5911.7922765200001</v>
      </c>
      <c r="S555">
        <f>_xlfn.IFNA(VLOOKUP(Q555,'MARVEL-X'!A$2:I$1400,7,FALSE),VLOOKUP(Q555,MARVEL!A$2:J$1522,10,FALSE))</f>
        <v>2898.5872765200002</v>
      </c>
      <c r="T555">
        <f>IF(P555=P554,R555+T554,R555)</f>
        <v>11823.595553040001</v>
      </c>
      <c r="U555">
        <f>IF(P555=P554,1+U554,1)</f>
        <v>2</v>
      </c>
      <c r="V555" t="str">
        <f t="shared" si="8"/>
        <v/>
      </c>
      <c r="W555" t="str">
        <f>IF(V555="","",IF(ABS(V555-R555)&gt;W$1,ABS(V555-R555),""))</f>
        <v/>
      </c>
      <c r="X555" t="str">
        <f>Y555&amp;"-"&amp;Z555&amp;"-"&amp;AC555&amp;"-"&amp;AD555&amp;"-"&amp;AG555</f>
        <v>14.5-e-X-1-1.5</v>
      </c>
      <c r="Y555">
        <f>F555</f>
        <v>14.5</v>
      </c>
      <c r="Z555" s="2" t="str">
        <f>G555</f>
        <v>e</v>
      </c>
      <c r="AA555">
        <f>_xlfn.IFNA(VLOOKUP(X555,'duo-out'!A$2:Q$5000,5,FALSE),E555+10*(H555-1)+1+_xlfn.IFNA(VLOOKUP(D555,states!A$2:C$10,3,FALSE),1))</f>
        <v>12</v>
      </c>
      <c r="AB555" t="str">
        <f>IF(V555="","",V555)</f>
        <v/>
      </c>
      <c r="AC555" s="2" t="str">
        <f>_xlfn.IFNA(VLOOKUP(D555,states!A$2:C$10,2,FALSE),"XX")</f>
        <v>X</v>
      </c>
      <c r="AD555">
        <f>E555</f>
        <v>1</v>
      </c>
      <c r="AE555">
        <f>_xlfn.IFNA(VLOOKUP(D555,states!A$2:D$10,4,FALSE),0)</f>
        <v>1</v>
      </c>
      <c r="AF555">
        <v>0.5</v>
      </c>
      <c r="AG555">
        <f>IF(AE555=0,AF555,IF(AE555=1,IF(F555=0.5,0.5,IF(H555=1,0.5,1.5)),IF(F555=0.5,0.5,IF(H555=1,2.5,1.5))))</f>
        <v>1.5</v>
      </c>
      <c r="AH555" s="7">
        <f>IF(AC555="XX",0,1/C555^(1/5)*IF(E555=0,100,1)/(E555+1)^(1/4))</f>
        <v>1.8388084971065388</v>
      </c>
    </row>
    <row r="556" spans="1:34">
      <c r="A556">
        <v>2397</v>
      </c>
      <c r="B556" s="1">
        <v>2176.6880000000001</v>
      </c>
      <c r="C556" s="6">
        <v>0.02</v>
      </c>
      <c r="D556" t="s">
        <v>0</v>
      </c>
      <c r="E556">
        <v>1</v>
      </c>
      <c r="F556">
        <v>14.5</v>
      </c>
      <c r="G556" t="s">
        <v>1</v>
      </c>
      <c r="H556">
        <v>2</v>
      </c>
      <c r="I556" t="s">
        <v>0</v>
      </c>
      <c r="J556">
        <v>0</v>
      </c>
      <c r="K556">
        <v>15.5</v>
      </c>
      <c r="L556" t="s">
        <v>1</v>
      </c>
      <c r="M556">
        <v>2</v>
      </c>
      <c r="N556" t="s">
        <v>2453</v>
      </c>
      <c r="O556">
        <v>1</v>
      </c>
      <c r="P556" t="str">
        <f>D556&amp;"-"&amp;F556&amp;"-"&amp;G556&amp;"-"&amp;E556&amp;"-"&amp;H556</f>
        <v>X2Pi-14.5-e-1-2</v>
      </c>
      <c r="Q556" t="str">
        <f>I556&amp;"-"&amp;K556&amp;"-"&amp;L556&amp;"-"&amp;J556&amp;"-"&amp;M556</f>
        <v>X2Pi-15.5-e-0-2</v>
      </c>
      <c r="R556">
        <f>B556+S556</f>
        <v>5911.8026294609999</v>
      </c>
      <c r="S556">
        <f>_xlfn.IFNA(VLOOKUP(Q556,'MARVEL-X'!A$2:I$1400,7,FALSE),VLOOKUP(Q556,MARVEL!A$2:J$1522,10,FALSE))</f>
        <v>3735.1146294609998</v>
      </c>
      <c r="T556">
        <f>IF(P556=P555,R556+T555,R556)</f>
        <v>17735.398182501001</v>
      </c>
      <c r="U556">
        <f>IF(P556=P555,1+U555,1)</f>
        <v>3</v>
      </c>
      <c r="V556">
        <f t="shared" si="8"/>
        <v>5911.7993941670002</v>
      </c>
      <c r="W556" t="str">
        <f>IF(V556="","",IF(ABS(V556-R556)&gt;W$1,ABS(V556-R556),""))</f>
        <v/>
      </c>
      <c r="X556" t="str">
        <f>Y556&amp;"-"&amp;Z556&amp;"-"&amp;AC556&amp;"-"&amp;AD556&amp;"-"&amp;AG556</f>
        <v>14.5-e-X-1-1.5</v>
      </c>
      <c r="Y556">
        <f>F556</f>
        <v>14.5</v>
      </c>
      <c r="Z556" s="2" t="str">
        <f>G556</f>
        <v>e</v>
      </c>
      <c r="AA556">
        <f>_xlfn.IFNA(VLOOKUP(X556,'duo-out'!A$2:Q$5000,5,FALSE),E556+10*(H556-1)+1+_xlfn.IFNA(VLOOKUP(D556,states!A$2:C$10,3,FALSE),1))</f>
        <v>12</v>
      </c>
      <c r="AB556">
        <f>IF(V556="","",V556)</f>
        <v>5911.7993941670002</v>
      </c>
      <c r="AC556" s="2" t="str">
        <f>_xlfn.IFNA(VLOOKUP(D556,states!A$2:C$10,2,FALSE),"XX")</f>
        <v>X</v>
      </c>
      <c r="AD556">
        <f>E556</f>
        <v>1</v>
      </c>
      <c r="AE556">
        <f>_xlfn.IFNA(VLOOKUP(D556,states!A$2:D$10,4,FALSE),0)</f>
        <v>1</v>
      </c>
      <c r="AF556">
        <v>0.5</v>
      </c>
      <c r="AG556">
        <f>IF(AE556=0,AF556,IF(AE556=1,IF(F556=0.5,0.5,IF(H556=1,0.5,1.5)),IF(F556=0.5,0.5,IF(H556=1,2.5,1.5))))</f>
        <v>1.5</v>
      </c>
      <c r="AH556" s="7">
        <f>IF(AC556="XX",0,1/C556^(1/5)*IF(E556=0,100,1)/(E556+1)^(1/4))</f>
        <v>1.8388084971065388</v>
      </c>
    </row>
    <row r="557" spans="1:34">
      <c r="A557">
        <v>2080</v>
      </c>
      <c r="B557" s="1">
        <v>2864.7359999999999</v>
      </c>
      <c r="C557" s="6">
        <v>5.0000000000000001E-3</v>
      </c>
      <c r="D557" t="s">
        <v>0</v>
      </c>
      <c r="E557">
        <v>2</v>
      </c>
      <c r="F557">
        <v>14.5</v>
      </c>
      <c r="G557" t="s">
        <v>1</v>
      </c>
      <c r="H557">
        <v>1</v>
      </c>
      <c r="I557" t="s">
        <v>0</v>
      </c>
      <c r="J557">
        <v>1</v>
      </c>
      <c r="K557">
        <v>13.5</v>
      </c>
      <c r="L557" t="s">
        <v>1</v>
      </c>
      <c r="M557">
        <v>1</v>
      </c>
      <c r="N557" t="s">
        <v>2136</v>
      </c>
      <c r="O557">
        <v>1</v>
      </c>
      <c r="P557" t="str">
        <f>D557&amp;"-"&amp;F557&amp;"-"&amp;G557&amp;"-"&amp;E557&amp;"-"&amp;H557</f>
        <v>X2Pi-14.5-e-2-1</v>
      </c>
      <c r="Q557" t="str">
        <f>I557&amp;"-"&amp;K557&amp;"-"&amp;L557&amp;"-"&amp;J557&amp;"-"&amp;M557</f>
        <v>X2Pi-13.5-e-1-1</v>
      </c>
      <c r="R557">
        <f>B557+S557</f>
        <v>8026.253760218</v>
      </c>
      <c r="S557">
        <f>_xlfn.IFNA(VLOOKUP(Q557,'MARVEL-X'!A$2:I$1400,7,FALSE),VLOOKUP(Q557,MARVEL!A$2:J$1522,10,FALSE))</f>
        <v>5161.5177602180001</v>
      </c>
      <c r="T557">
        <f>IF(P557=P556,R557+T556,R557)</f>
        <v>8026.253760218</v>
      </c>
      <c r="U557">
        <f>IF(P557=P556,1+U556,1)</f>
        <v>1</v>
      </c>
      <c r="V557">
        <f t="shared" si="8"/>
        <v>8026.253760218</v>
      </c>
      <c r="W557" t="str">
        <f>IF(V557="","",IF(ABS(V557-R557)&gt;W$1,ABS(V557-R557),""))</f>
        <v/>
      </c>
      <c r="X557" t="str">
        <f>Y557&amp;"-"&amp;Z557&amp;"-"&amp;AC557&amp;"-"&amp;AD557&amp;"-"&amp;AG557</f>
        <v>14.5-e-X-2-0.5</v>
      </c>
      <c r="Y557">
        <f>F557</f>
        <v>14.5</v>
      </c>
      <c r="Z557" s="2" t="str">
        <f>G557</f>
        <v>e</v>
      </c>
      <c r="AA557">
        <f>_xlfn.IFNA(VLOOKUP(X557,'duo-out'!A$2:Q$5000,5,FALSE),E557+10*(H557-1)+1+_xlfn.IFNA(VLOOKUP(D557,states!A$2:C$10,3,FALSE),1))</f>
        <v>3</v>
      </c>
      <c r="AB557">
        <f>IF(V557="","",V557)</f>
        <v>8026.253760218</v>
      </c>
      <c r="AC557" s="2" t="str">
        <f>_xlfn.IFNA(VLOOKUP(D557,states!A$2:C$10,2,FALSE),"XX")</f>
        <v>X</v>
      </c>
      <c r="AD557">
        <f>E557</f>
        <v>2</v>
      </c>
      <c r="AE557">
        <f>_xlfn.IFNA(VLOOKUP(D557,states!A$2:D$10,4,FALSE),0)</f>
        <v>1</v>
      </c>
      <c r="AF557">
        <v>0.5</v>
      </c>
      <c r="AG557">
        <f>IF(AE557=0,AF557,IF(AE557=1,IF(F557=0.5,0.5,IF(H557=1,0.5,1.5)),IF(F557=0.5,0.5,IF(H557=1,2.5,1.5))))</f>
        <v>0.5</v>
      </c>
      <c r="AH557" s="7">
        <f>IF(AC557="XX",0,1/C557^(1/5)*IF(E557=0,100,1)/(E557+1)^(1/4))</f>
        <v>2.1924297443889911</v>
      </c>
    </row>
    <row r="558" spans="1:34">
      <c r="A558">
        <v>2133</v>
      </c>
      <c r="B558" s="1">
        <v>2872.5619999999999</v>
      </c>
      <c r="C558" s="6">
        <v>5.0000000000000001E-3</v>
      </c>
      <c r="D558" t="s">
        <v>0</v>
      </c>
      <c r="E558">
        <v>2</v>
      </c>
      <c r="F558">
        <v>14.5</v>
      </c>
      <c r="G558" t="s">
        <v>1</v>
      </c>
      <c r="H558">
        <v>2</v>
      </c>
      <c r="I558" t="s">
        <v>0</v>
      </c>
      <c r="J558">
        <v>1</v>
      </c>
      <c r="K558">
        <v>13.5</v>
      </c>
      <c r="L558" t="s">
        <v>1</v>
      </c>
      <c r="M558">
        <v>2</v>
      </c>
      <c r="N558" t="s">
        <v>2189</v>
      </c>
      <c r="O558">
        <v>1</v>
      </c>
      <c r="P558" t="str">
        <f>D558&amp;"-"&amp;F558&amp;"-"&amp;G558&amp;"-"&amp;E558&amp;"-"&amp;H558</f>
        <v>X2Pi-14.5-e-2-2</v>
      </c>
      <c r="Q558" t="str">
        <f>I558&amp;"-"&amp;K558&amp;"-"&amp;L558&amp;"-"&amp;J558&amp;"-"&amp;M558</f>
        <v>X2Pi-13.5-e-1-2</v>
      </c>
      <c r="R558">
        <f>B558+S558</f>
        <v>8393.8287206599998</v>
      </c>
      <c r="S558">
        <f>_xlfn.IFNA(VLOOKUP(Q558,'MARVEL-X'!A$2:I$1400,7,FALSE),VLOOKUP(Q558,MARVEL!A$2:J$1522,10,FALSE))</f>
        <v>5521.2667206599999</v>
      </c>
      <c r="T558">
        <f>IF(P558=P557,R558+T557,R558)</f>
        <v>8393.8287206599998</v>
      </c>
      <c r="U558">
        <f>IF(P558=P557,1+U557,1)</f>
        <v>1</v>
      </c>
      <c r="V558">
        <f t="shared" si="8"/>
        <v>8393.8287206599998</v>
      </c>
      <c r="W558" t="str">
        <f>IF(V558="","",IF(ABS(V558-R558)&gt;W$1,ABS(V558-R558),""))</f>
        <v/>
      </c>
      <c r="X558" t="str">
        <f>Y558&amp;"-"&amp;Z558&amp;"-"&amp;AC558&amp;"-"&amp;AD558&amp;"-"&amp;AG558</f>
        <v>14.5-e-X-2-1.5</v>
      </c>
      <c r="Y558">
        <f>F558</f>
        <v>14.5</v>
      </c>
      <c r="Z558" s="2" t="str">
        <f>G558</f>
        <v>e</v>
      </c>
      <c r="AA558">
        <f>_xlfn.IFNA(VLOOKUP(X558,'duo-out'!A$2:Q$5000,5,FALSE),E558+10*(H558-1)+1+_xlfn.IFNA(VLOOKUP(D558,states!A$2:C$10,3,FALSE),1))</f>
        <v>13</v>
      </c>
      <c r="AB558">
        <f>IF(V558="","",V558)</f>
        <v>8393.8287206599998</v>
      </c>
      <c r="AC558" s="2" t="str">
        <f>_xlfn.IFNA(VLOOKUP(D558,states!A$2:C$10,2,FALSE),"XX")</f>
        <v>X</v>
      </c>
      <c r="AD558">
        <f>E558</f>
        <v>2</v>
      </c>
      <c r="AE558">
        <f>_xlfn.IFNA(VLOOKUP(D558,states!A$2:D$10,4,FALSE),0)</f>
        <v>1</v>
      </c>
      <c r="AF558">
        <v>0.5</v>
      </c>
      <c r="AG558">
        <f>IF(AE558=0,AF558,IF(AE558=1,IF(F558=0.5,0.5,IF(H558=1,0.5,1.5)),IF(F558=0.5,0.5,IF(H558=1,2.5,1.5))))</f>
        <v>1.5</v>
      </c>
      <c r="AH558" s="7">
        <f>IF(AC558="XX",0,1/C558^(1/5)*IF(E558=0,100,1)/(E558+1)^(1/4))</f>
        <v>2.1924297443889911</v>
      </c>
    </row>
    <row r="559" spans="1:34">
      <c r="A559">
        <v>2186</v>
      </c>
      <c r="B559" s="1">
        <v>2726.252</v>
      </c>
      <c r="C559" s="6">
        <v>5.0000000000000001E-3</v>
      </c>
      <c r="D559" t="s">
        <v>0</v>
      </c>
      <c r="E559">
        <v>3</v>
      </c>
      <c r="F559">
        <v>14.5</v>
      </c>
      <c r="G559" t="s">
        <v>1</v>
      </c>
      <c r="H559">
        <v>1</v>
      </c>
      <c r="I559" t="s">
        <v>0</v>
      </c>
      <c r="J559">
        <v>2</v>
      </c>
      <c r="K559">
        <v>13.5</v>
      </c>
      <c r="L559" t="s">
        <v>1</v>
      </c>
      <c r="M559">
        <v>1</v>
      </c>
      <c r="N559" t="s">
        <v>2242</v>
      </c>
      <c r="O559">
        <v>1</v>
      </c>
      <c r="P559" t="str">
        <f>D559&amp;"-"&amp;F559&amp;"-"&amp;G559&amp;"-"&amp;E559&amp;"-"&amp;H559</f>
        <v>X2Pi-14.5-e-3-1</v>
      </c>
      <c r="Q559" t="str">
        <f>I559&amp;"-"&amp;K559&amp;"-"&amp;L559&amp;"-"&amp;J559&amp;"-"&amp;M559</f>
        <v>X2Pi-13.5-e-2-1</v>
      </c>
      <c r="R559">
        <f>B559+S559</f>
        <v>10399.539332072</v>
      </c>
      <c r="S559">
        <f>_xlfn.IFNA(VLOOKUP(Q559,'MARVEL-X'!A$2:I$1400,7,FALSE),VLOOKUP(Q559,MARVEL!A$2:J$1522,10,FALSE))</f>
        <v>7673.287332072</v>
      </c>
      <c r="T559">
        <f>IF(P559=P558,R559+T558,R559)</f>
        <v>10399.539332072</v>
      </c>
      <c r="U559">
        <f>IF(P559=P558,1+U558,1)</f>
        <v>1</v>
      </c>
      <c r="V559">
        <f t="shared" si="8"/>
        <v>10399.539332072</v>
      </c>
      <c r="W559" t="str">
        <f>IF(V559="","",IF(ABS(V559-R559)&gt;W$1,ABS(V559-R559),""))</f>
        <v/>
      </c>
      <c r="X559" t="str">
        <f>Y559&amp;"-"&amp;Z559&amp;"-"&amp;AC559&amp;"-"&amp;AD559&amp;"-"&amp;AG559</f>
        <v>14.5-e-X-3-0.5</v>
      </c>
      <c r="Y559">
        <f>F559</f>
        <v>14.5</v>
      </c>
      <c r="Z559" s="2" t="str">
        <f>G559</f>
        <v>e</v>
      </c>
      <c r="AA559">
        <f>_xlfn.IFNA(VLOOKUP(X559,'duo-out'!A$2:Q$5000,5,FALSE),E559+10*(H559-1)+1+_xlfn.IFNA(VLOOKUP(D559,states!A$2:C$10,3,FALSE),1))</f>
        <v>4</v>
      </c>
      <c r="AB559">
        <f>IF(V559="","",V559)</f>
        <v>10399.539332072</v>
      </c>
      <c r="AC559" s="2" t="str">
        <f>_xlfn.IFNA(VLOOKUP(D559,states!A$2:C$10,2,FALSE),"XX")</f>
        <v>X</v>
      </c>
      <c r="AD559">
        <f>E559</f>
        <v>3</v>
      </c>
      <c r="AE559">
        <f>_xlfn.IFNA(VLOOKUP(D559,states!A$2:D$10,4,FALSE),0)</f>
        <v>1</v>
      </c>
      <c r="AF559">
        <v>0.5</v>
      </c>
      <c r="AG559">
        <f>IF(AE559=0,AF559,IF(AE559=1,IF(F559=0.5,0.5,IF(H559=1,0.5,1.5)),IF(F559=0.5,0.5,IF(H559=1,2.5,1.5))))</f>
        <v>0.5</v>
      </c>
      <c r="AH559" s="7">
        <f>IF(AC559="XX",0,1/C559^(1/5)*IF(E559=0,100,1)/(E559+1)^(1/4))</f>
        <v>2.0402857733683697</v>
      </c>
    </row>
    <row r="560" spans="1:34">
      <c r="A560">
        <v>2234</v>
      </c>
      <c r="B560" s="1">
        <v>2733.1869999999999</v>
      </c>
      <c r="C560" s="6">
        <v>5.0000000000000001E-3</v>
      </c>
      <c r="D560" t="s">
        <v>0</v>
      </c>
      <c r="E560">
        <v>3</v>
      </c>
      <c r="F560">
        <v>14.5</v>
      </c>
      <c r="G560" t="s">
        <v>1</v>
      </c>
      <c r="H560">
        <v>2</v>
      </c>
      <c r="I560" t="s">
        <v>0</v>
      </c>
      <c r="J560">
        <v>2</v>
      </c>
      <c r="K560">
        <v>13.5</v>
      </c>
      <c r="L560" t="s">
        <v>1</v>
      </c>
      <c r="M560">
        <v>2</v>
      </c>
      <c r="N560" t="s">
        <v>2290</v>
      </c>
      <c r="O560">
        <v>1</v>
      </c>
      <c r="P560" t="str">
        <f>D560&amp;"-"&amp;F560&amp;"-"&amp;G560&amp;"-"&amp;E560&amp;"-"&amp;H560</f>
        <v>X2Pi-14.5-e-3-2</v>
      </c>
      <c r="Q560" t="str">
        <f>I560&amp;"-"&amp;K560&amp;"-"&amp;L560&amp;"-"&amp;J560&amp;"-"&amp;M560</f>
        <v>X2Pi-13.5-e-2-2</v>
      </c>
      <c r="R560">
        <f>B560+S560</f>
        <v>10751.998276519</v>
      </c>
      <c r="S560">
        <f>_xlfn.IFNA(VLOOKUP(Q560,'MARVEL-X'!A$2:I$1400,7,FALSE),VLOOKUP(Q560,MARVEL!A$2:J$1522,10,FALSE))</f>
        <v>8018.8112765189999</v>
      </c>
      <c r="T560">
        <f>IF(P560=P559,R560+T559,R560)</f>
        <v>10751.998276519</v>
      </c>
      <c r="U560">
        <f>IF(P560=P559,1+U559,1)</f>
        <v>1</v>
      </c>
      <c r="V560">
        <f t="shared" si="8"/>
        <v>10751.998276519</v>
      </c>
      <c r="W560" t="str">
        <f>IF(V560="","",IF(ABS(V560-R560)&gt;W$1,ABS(V560-R560),""))</f>
        <v/>
      </c>
      <c r="X560" t="str">
        <f>Y560&amp;"-"&amp;Z560&amp;"-"&amp;AC560&amp;"-"&amp;AD560&amp;"-"&amp;AG560</f>
        <v>14.5-e-X-3-1.5</v>
      </c>
      <c r="Y560">
        <f>F560</f>
        <v>14.5</v>
      </c>
      <c r="Z560" s="2" t="str">
        <f>G560</f>
        <v>e</v>
      </c>
      <c r="AA560">
        <f>_xlfn.IFNA(VLOOKUP(X560,'duo-out'!A$2:Q$5000,5,FALSE),E560+10*(H560-1)+1+_xlfn.IFNA(VLOOKUP(D560,states!A$2:C$10,3,FALSE),1))</f>
        <v>14</v>
      </c>
      <c r="AB560">
        <f>IF(V560="","",V560)</f>
        <v>10751.998276519</v>
      </c>
      <c r="AC560" s="2" t="str">
        <f>_xlfn.IFNA(VLOOKUP(D560,states!A$2:C$10,2,FALSE),"XX")</f>
        <v>X</v>
      </c>
      <c r="AD560">
        <f>E560</f>
        <v>3</v>
      </c>
      <c r="AE560">
        <f>_xlfn.IFNA(VLOOKUP(D560,states!A$2:D$10,4,FALSE),0)</f>
        <v>1</v>
      </c>
      <c r="AF560">
        <v>0.5</v>
      </c>
      <c r="AG560">
        <f>IF(AE560=0,AF560,IF(AE560=1,IF(F560=0.5,0.5,IF(H560=1,0.5,1.5)),IF(F560=0.5,0.5,IF(H560=1,2.5,1.5))))</f>
        <v>1.5</v>
      </c>
      <c r="AH560" s="7">
        <f>IF(AC560="XX",0,1/C560^(1/5)*IF(E560=0,100,1)/(E560+1)^(1/4))</f>
        <v>2.0402857733683697</v>
      </c>
    </row>
    <row r="561" spans="1:34">
      <c r="A561">
        <v>2540</v>
      </c>
      <c r="B561" s="1">
        <v>2588.5531000000001</v>
      </c>
      <c r="C561" s="6">
        <v>0.02</v>
      </c>
      <c r="D561" t="s">
        <v>0</v>
      </c>
      <c r="E561">
        <v>4</v>
      </c>
      <c r="F561">
        <v>14.5</v>
      </c>
      <c r="G561" t="s">
        <v>1</v>
      </c>
      <c r="H561">
        <v>1</v>
      </c>
      <c r="I561" t="s">
        <v>0</v>
      </c>
      <c r="J561">
        <v>3</v>
      </c>
      <c r="K561">
        <v>13.5</v>
      </c>
      <c r="L561" t="s">
        <v>1</v>
      </c>
      <c r="M561">
        <v>1</v>
      </c>
      <c r="N561" t="s">
        <v>2596</v>
      </c>
      <c r="O561">
        <v>1</v>
      </c>
      <c r="P561" t="str">
        <f>D561&amp;"-"&amp;F561&amp;"-"&amp;G561&amp;"-"&amp;E561&amp;"-"&amp;H561</f>
        <v>X2Pi-14.5-e-4-1</v>
      </c>
      <c r="Q561" t="str">
        <f>I561&amp;"-"&amp;K561&amp;"-"&amp;L561&amp;"-"&amp;J561&amp;"-"&amp;M561</f>
        <v>X2Pi-13.5-e-3-1</v>
      </c>
      <c r="R561">
        <f>B561+S561</f>
        <v>12649.568860218002</v>
      </c>
      <c r="S561">
        <f>_xlfn.IFNA(VLOOKUP(Q561,'MARVEL-X'!A$2:I$1400,7,FALSE),VLOOKUP(Q561,MARVEL!A$2:J$1522,10,FALSE))</f>
        <v>10061.015760218001</v>
      </c>
      <c r="T561">
        <f>IF(P561=P560,R561+T560,R561)</f>
        <v>12649.568860218002</v>
      </c>
      <c r="U561">
        <f>IF(P561=P560,1+U560,1)</f>
        <v>1</v>
      </c>
      <c r="V561">
        <f t="shared" si="8"/>
        <v>12649.568860218002</v>
      </c>
      <c r="W561" t="str">
        <f>IF(V561="","",IF(ABS(V561-R561)&gt;W$1,ABS(V561-R561),""))</f>
        <v/>
      </c>
      <c r="X561" t="str">
        <f>Y561&amp;"-"&amp;Z561&amp;"-"&amp;AC561&amp;"-"&amp;AD561&amp;"-"&amp;AG561</f>
        <v>14.5-e-X-4-0.5</v>
      </c>
      <c r="Y561">
        <f>F561</f>
        <v>14.5</v>
      </c>
      <c r="Z561" s="2" t="str">
        <f>G561</f>
        <v>e</v>
      </c>
      <c r="AA561">
        <f>_xlfn.IFNA(VLOOKUP(X561,'duo-out'!A$2:Q$5000,5,FALSE),E561+10*(H561-1)+1+_xlfn.IFNA(VLOOKUP(D561,states!A$2:C$10,3,FALSE),1))</f>
        <v>5</v>
      </c>
      <c r="AB561">
        <f>IF(V561="","",V561)</f>
        <v>12649.568860218002</v>
      </c>
      <c r="AC561" s="2" t="str">
        <f>_xlfn.IFNA(VLOOKUP(D561,states!A$2:C$10,2,FALSE),"XX")</f>
        <v>X</v>
      </c>
      <c r="AD561">
        <f>E561</f>
        <v>4</v>
      </c>
      <c r="AE561">
        <f>_xlfn.IFNA(VLOOKUP(D561,states!A$2:D$10,4,FALSE),0)</f>
        <v>1</v>
      </c>
      <c r="AF561">
        <v>0.5</v>
      </c>
      <c r="AG561">
        <f>IF(AE561=0,AF561,IF(AE561=1,IF(F561=0.5,0.5,IF(H561=1,0.5,1.5)),IF(F561=0.5,0.5,IF(H561=1,2.5,1.5))))</f>
        <v>0.5</v>
      </c>
      <c r="AH561" s="7">
        <f>IF(AC561="XX",0,1/C561^(1/5)*IF(E561=0,100,1)/(E561+1)^(1/4))</f>
        <v>1.4623505735569622</v>
      </c>
    </row>
    <row r="562" spans="1:34">
      <c r="A562">
        <v>2315</v>
      </c>
      <c r="B562" s="1">
        <v>2594.5369999999998</v>
      </c>
      <c r="C562" s="6">
        <v>5.0000000000000001E-3</v>
      </c>
      <c r="D562" t="s">
        <v>0</v>
      </c>
      <c r="E562">
        <v>4</v>
      </c>
      <c r="F562">
        <v>14.5</v>
      </c>
      <c r="G562" t="s">
        <v>1</v>
      </c>
      <c r="H562">
        <v>2</v>
      </c>
      <c r="I562" t="s">
        <v>0</v>
      </c>
      <c r="J562">
        <v>3</v>
      </c>
      <c r="K562">
        <v>13.5</v>
      </c>
      <c r="L562" t="s">
        <v>1</v>
      </c>
      <c r="M562">
        <v>2</v>
      </c>
      <c r="N562" t="s">
        <v>2371</v>
      </c>
      <c r="O562">
        <v>1</v>
      </c>
      <c r="P562" t="str">
        <f>D562&amp;"-"&amp;F562&amp;"-"&amp;G562&amp;"-"&amp;E562&amp;"-"&amp;H562</f>
        <v>X2Pi-14.5-e-4-2</v>
      </c>
      <c r="Q562" t="str">
        <f>I562&amp;"-"&amp;K562&amp;"-"&amp;L562&amp;"-"&amp;J562&amp;"-"&amp;M562</f>
        <v>X2Pi-13.5-e-3-2</v>
      </c>
      <c r="R562">
        <f>B562+S562</f>
        <v>12986.935720659001</v>
      </c>
      <c r="S562">
        <f>_xlfn.IFNA(VLOOKUP(Q562,'MARVEL-X'!A$2:I$1400,7,FALSE),VLOOKUP(Q562,MARVEL!A$2:J$1522,10,FALSE))</f>
        <v>10392.398720659001</v>
      </c>
      <c r="T562">
        <f>IF(P562=P561,R562+T561,R562)</f>
        <v>12986.935720659001</v>
      </c>
      <c r="U562">
        <f>IF(P562=P561,1+U561,1)</f>
        <v>1</v>
      </c>
      <c r="V562">
        <f t="shared" si="8"/>
        <v>12986.935720659001</v>
      </c>
      <c r="W562" t="str">
        <f>IF(V562="","",IF(ABS(V562-R562)&gt;W$1,ABS(V562-R562),""))</f>
        <v/>
      </c>
      <c r="X562" t="str">
        <f>Y562&amp;"-"&amp;Z562&amp;"-"&amp;AC562&amp;"-"&amp;AD562&amp;"-"&amp;AG562</f>
        <v>14.5-e-X-4-1.5</v>
      </c>
      <c r="Y562">
        <f>F562</f>
        <v>14.5</v>
      </c>
      <c r="Z562" s="2" t="str">
        <f>G562</f>
        <v>e</v>
      </c>
      <c r="AA562">
        <f>_xlfn.IFNA(VLOOKUP(X562,'duo-out'!A$2:Q$5000,5,FALSE),E562+10*(H562-1)+1+_xlfn.IFNA(VLOOKUP(D562,states!A$2:C$10,3,FALSE),1))</f>
        <v>15</v>
      </c>
      <c r="AB562">
        <f>IF(V562="","",V562)</f>
        <v>12986.935720659001</v>
      </c>
      <c r="AC562" s="2" t="str">
        <f>_xlfn.IFNA(VLOOKUP(D562,states!A$2:C$10,2,FALSE),"XX")</f>
        <v>X</v>
      </c>
      <c r="AD562">
        <f>E562</f>
        <v>4</v>
      </c>
      <c r="AE562">
        <f>_xlfn.IFNA(VLOOKUP(D562,states!A$2:D$10,4,FALSE),0)</f>
        <v>1</v>
      </c>
      <c r="AF562">
        <v>0.5</v>
      </c>
      <c r="AG562">
        <f>IF(AE562=0,AF562,IF(AE562=1,IF(F562=0.5,0.5,IF(H562=1,0.5,1.5)),IF(F562=0.5,0.5,IF(H562=1,2.5,1.5))))</f>
        <v>1.5</v>
      </c>
      <c r="AH562" s="7">
        <f>IF(AC562="XX",0,1/C562^(1/5)*IF(E562=0,100,1)/(E562+1)^(1/4))</f>
        <v>1.9295831501316907</v>
      </c>
    </row>
    <row r="563" spans="1:34">
      <c r="A563">
        <v>1993</v>
      </c>
      <c r="B563" s="1">
        <v>3003.9050000000002</v>
      </c>
      <c r="C563" s="6">
        <v>2.2280000000000001E-2</v>
      </c>
      <c r="D563" t="s">
        <v>0</v>
      </c>
      <c r="E563">
        <v>1</v>
      </c>
      <c r="F563">
        <v>14.5</v>
      </c>
      <c r="G563" t="s">
        <v>2</v>
      </c>
      <c r="H563">
        <v>1</v>
      </c>
      <c r="I563" t="s">
        <v>0</v>
      </c>
      <c r="J563">
        <v>0</v>
      </c>
      <c r="K563">
        <v>13.5</v>
      </c>
      <c r="L563" t="s">
        <v>2</v>
      </c>
      <c r="M563">
        <v>1</v>
      </c>
      <c r="N563" t="s">
        <v>2049</v>
      </c>
      <c r="O563">
        <v>1</v>
      </c>
      <c r="P563" t="str">
        <f>D563&amp;"-"&amp;F563&amp;"-"&amp;G563&amp;"-"&amp;E563&amp;"-"&amp;H563</f>
        <v>X2Pi-14.5-f-1-1</v>
      </c>
      <c r="Q563" t="str">
        <f>I563&amp;"-"&amp;K563&amp;"-"&amp;L563&amp;"-"&amp;J563&amp;"-"&amp;M563</f>
        <v>X2Pi-13.5-f-0-1</v>
      </c>
      <c r="R563">
        <f>B563+S563</f>
        <v>5522.0850840570001</v>
      </c>
      <c r="S563">
        <f>_xlfn.IFNA(VLOOKUP(Q563,'MARVEL-X'!A$2:I$1400,7,FALSE),VLOOKUP(Q563,MARVEL!A$2:J$1522,10,FALSE))</f>
        <v>2518.1800840569999</v>
      </c>
      <c r="T563">
        <f>IF(P563=P562,R563+T562,R563)</f>
        <v>5522.0850840570001</v>
      </c>
      <c r="U563">
        <f>IF(P563=P562,1+U562,1)</f>
        <v>1</v>
      </c>
      <c r="V563" t="str">
        <f t="shared" si="8"/>
        <v/>
      </c>
      <c r="W563" t="str">
        <f>IF(V563="","",IF(ABS(V563-R563)&gt;W$1,ABS(V563-R563),""))</f>
        <v/>
      </c>
      <c r="X563" t="str">
        <f>Y563&amp;"-"&amp;Z563&amp;"-"&amp;AC563&amp;"-"&amp;AD563&amp;"-"&amp;AG563</f>
        <v>14.5-f-X-1-0.5</v>
      </c>
      <c r="Y563">
        <f>F563</f>
        <v>14.5</v>
      </c>
      <c r="Z563" s="2" t="str">
        <f>G563</f>
        <v>f</v>
      </c>
      <c r="AA563">
        <f>_xlfn.IFNA(VLOOKUP(X563,'duo-out'!A$2:Q$5000,5,FALSE),E563+10*(H563-1)+1+_xlfn.IFNA(VLOOKUP(D563,states!A$2:C$10,3,FALSE),1))</f>
        <v>2</v>
      </c>
      <c r="AB563" t="str">
        <f>IF(V563="","",V563)</f>
        <v/>
      </c>
      <c r="AC563" s="2" t="str">
        <f>_xlfn.IFNA(VLOOKUP(D563,states!A$2:C$10,2,FALSE),"XX")</f>
        <v>X</v>
      </c>
      <c r="AD563">
        <f>E563</f>
        <v>1</v>
      </c>
      <c r="AE563">
        <f>_xlfn.IFNA(VLOOKUP(D563,states!A$2:D$10,4,FALSE),0)</f>
        <v>1</v>
      </c>
      <c r="AF563">
        <v>0.5</v>
      </c>
      <c r="AG563">
        <f>IF(AE563=0,AF563,IF(AE563=1,IF(F563=0.5,0.5,IF(H563=1,0.5,1.5)),IF(F563=0.5,0.5,IF(H563=1,2.5,1.5))))</f>
        <v>0.5</v>
      </c>
      <c r="AH563" s="7">
        <f>IF(AC563="XX",0,1/C563^(1/5)*IF(E563=0,100,1)/(E563+1)^(1/4))</f>
        <v>1.7995315439057307</v>
      </c>
    </row>
    <row r="564" spans="1:34">
      <c r="A564">
        <v>2426</v>
      </c>
      <c r="B564" s="1">
        <v>3003.8847000000001</v>
      </c>
      <c r="C564" s="6">
        <v>0.02</v>
      </c>
      <c r="D564" t="s">
        <v>0</v>
      </c>
      <c r="E564">
        <v>1</v>
      </c>
      <c r="F564">
        <v>14.5</v>
      </c>
      <c r="G564" t="s">
        <v>2</v>
      </c>
      <c r="H564">
        <v>1</v>
      </c>
      <c r="I564" t="s">
        <v>0</v>
      </c>
      <c r="J564">
        <v>0</v>
      </c>
      <c r="K564">
        <v>13.5</v>
      </c>
      <c r="L564" t="s">
        <v>2</v>
      </c>
      <c r="M564">
        <v>1</v>
      </c>
      <c r="N564" t="s">
        <v>2482</v>
      </c>
      <c r="O564">
        <v>1</v>
      </c>
      <c r="P564" t="str">
        <f>D564&amp;"-"&amp;F564&amp;"-"&amp;G564&amp;"-"&amp;E564&amp;"-"&amp;H564</f>
        <v>X2Pi-14.5-f-1-1</v>
      </c>
      <c r="Q564" t="str">
        <f>I564&amp;"-"&amp;K564&amp;"-"&amp;L564&amp;"-"&amp;J564&amp;"-"&amp;M564</f>
        <v>X2Pi-13.5-f-0-1</v>
      </c>
      <c r="R564">
        <f>B564+S564</f>
        <v>5522.064784057</v>
      </c>
      <c r="S564">
        <f>_xlfn.IFNA(VLOOKUP(Q564,'MARVEL-X'!A$2:I$1400,7,FALSE),VLOOKUP(Q564,MARVEL!A$2:J$1522,10,FALSE))</f>
        <v>2518.1800840569999</v>
      </c>
      <c r="T564">
        <f>IF(P564=P563,R564+T563,R564)</f>
        <v>11044.149868114</v>
      </c>
      <c r="U564">
        <f>IF(P564=P563,1+U563,1)</f>
        <v>2</v>
      </c>
      <c r="V564" t="str">
        <f t="shared" si="8"/>
        <v/>
      </c>
      <c r="W564" t="str">
        <f>IF(V564="","",IF(ABS(V564-R564)&gt;W$1,ABS(V564-R564),""))</f>
        <v/>
      </c>
      <c r="X564" t="str">
        <f>Y564&amp;"-"&amp;Z564&amp;"-"&amp;AC564&amp;"-"&amp;AD564&amp;"-"&amp;AG564</f>
        <v>14.5-f-X-1-0.5</v>
      </c>
      <c r="Y564">
        <f>F564</f>
        <v>14.5</v>
      </c>
      <c r="Z564" s="2" t="str">
        <f>G564</f>
        <v>f</v>
      </c>
      <c r="AA564">
        <f>_xlfn.IFNA(VLOOKUP(X564,'duo-out'!A$2:Q$5000,5,FALSE),E564+10*(H564-1)+1+_xlfn.IFNA(VLOOKUP(D564,states!A$2:C$10,3,FALSE),1))</f>
        <v>2</v>
      </c>
      <c r="AB564" t="str">
        <f>IF(V564="","",V564)</f>
        <v/>
      </c>
      <c r="AC564" s="2" t="str">
        <f>_xlfn.IFNA(VLOOKUP(D564,states!A$2:C$10,2,FALSE),"XX")</f>
        <v>X</v>
      </c>
      <c r="AD564">
        <f>E564</f>
        <v>1</v>
      </c>
      <c r="AE564">
        <f>_xlfn.IFNA(VLOOKUP(D564,states!A$2:D$10,4,FALSE),0)</f>
        <v>1</v>
      </c>
      <c r="AF564">
        <v>0.5</v>
      </c>
      <c r="AG564">
        <f>IF(AE564=0,AF564,IF(AE564=1,IF(F564=0.5,0.5,IF(H564=1,0.5,1.5)),IF(F564=0.5,0.5,IF(H564=1,2.5,1.5))))</f>
        <v>0.5</v>
      </c>
      <c r="AH564" s="7">
        <f>IF(AC564="XX",0,1/C564^(1/5)*IF(E564=0,100,1)/(E564+1)^(1/4))</f>
        <v>1.8388084971065388</v>
      </c>
    </row>
    <row r="565" spans="1:34">
      <c r="A565">
        <v>2391</v>
      </c>
      <c r="B565" s="1">
        <v>2216.6489999999999</v>
      </c>
      <c r="C565" s="6">
        <v>0.02</v>
      </c>
      <c r="D565" t="s">
        <v>0</v>
      </c>
      <c r="E565">
        <v>1</v>
      </c>
      <c r="F565">
        <v>14.5</v>
      </c>
      <c r="G565" t="s">
        <v>2</v>
      </c>
      <c r="H565">
        <v>1</v>
      </c>
      <c r="I565" t="s">
        <v>0</v>
      </c>
      <c r="J565">
        <v>0</v>
      </c>
      <c r="K565">
        <v>15.5</v>
      </c>
      <c r="L565" t="s">
        <v>2</v>
      </c>
      <c r="M565">
        <v>1</v>
      </c>
      <c r="N565" t="s">
        <v>2447</v>
      </c>
      <c r="O565">
        <v>1</v>
      </c>
      <c r="P565" t="str">
        <f>D565&amp;"-"&amp;F565&amp;"-"&amp;G565&amp;"-"&amp;E565&amp;"-"&amp;H565</f>
        <v>X2Pi-14.5-f-1-1</v>
      </c>
      <c r="Q565" t="str">
        <f>I565&amp;"-"&amp;K565&amp;"-"&amp;L565&amp;"-"&amp;J565&amp;"-"&amp;M565</f>
        <v>X2Pi-15.5-f-0-1</v>
      </c>
      <c r="R565">
        <f>B565+S565</f>
        <v>5522.0738335200003</v>
      </c>
      <c r="S565">
        <f>_xlfn.IFNA(VLOOKUP(Q565,'MARVEL-X'!A$2:I$1400,7,FALSE),VLOOKUP(Q565,MARVEL!A$2:J$1522,10,FALSE))</f>
        <v>3305.42483352</v>
      </c>
      <c r="T565">
        <f>IF(P565=P564,R565+T564,R565)</f>
        <v>16566.223701634</v>
      </c>
      <c r="U565">
        <f>IF(P565=P564,1+U564,1)</f>
        <v>3</v>
      </c>
      <c r="V565">
        <f t="shared" si="8"/>
        <v>5522.0745672113335</v>
      </c>
      <c r="W565" t="str">
        <f>IF(V565="","",IF(ABS(V565-R565)&gt;W$1,ABS(V565-R565),""))</f>
        <v/>
      </c>
      <c r="X565" t="str">
        <f>Y565&amp;"-"&amp;Z565&amp;"-"&amp;AC565&amp;"-"&amp;AD565&amp;"-"&amp;AG565</f>
        <v>14.5-f-X-1-0.5</v>
      </c>
      <c r="Y565">
        <f>F565</f>
        <v>14.5</v>
      </c>
      <c r="Z565" s="2" t="str">
        <f>G565</f>
        <v>f</v>
      </c>
      <c r="AA565">
        <f>_xlfn.IFNA(VLOOKUP(X565,'duo-out'!A$2:Q$5000,5,FALSE),E565+10*(H565-1)+1+_xlfn.IFNA(VLOOKUP(D565,states!A$2:C$10,3,FALSE),1))</f>
        <v>2</v>
      </c>
      <c r="AB565">
        <f>IF(V565="","",V565)</f>
        <v>5522.0745672113335</v>
      </c>
      <c r="AC565" s="2" t="str">
        <f>_xlfn.IFNA(VLOOKUP(D565,states!A$2:C$10,2,FALSE),"XX")</f>
        <v>X</v>
      </c>
      <c r="AD565">
        <f>E565</f>
        <v>1</v>
      </c>
      <c r="AE565">
        <f>_xlfn.IFNA(VLOOKUP(D565,states!A$2:D$10,4,FALSE),0)</f>
        <v>1</v>
      </c>
      <c r="AF565">
        <v>0.5</v>
      </c>
      <c r="AG565">
        <f>IF(AE565=0,AF565,IF(AE565=1,IF(F565=0.5,0.5,IF(H565=1,0.5,1.5)),IF(F565=0.5,0.5,IF(H565=1,2.5,1.5))))</f>
        <v>0.5</v>
      </c>
      <c r="AH565" s="7">
        <f>IF(AC565="XX",0,1/C565^(1/5)*IF(E565=0,100,1)/(E565+1)^(1/4))</f>
        <v>1.8388084971065388</v>
      </c>
    </row>
    <row r="566" spans="1:34">
      <c r="A566">
        <v>2050</v>
      </c>
      <c r="B566" s="1">
        <v>3013.8539999999998</v>
      </c>
      <c r="C566" s="6">
        <v>5.0000000000000001E-3</v>
      </c>
      <c r="D566" t="s">
        <v>0</v>
      </c>
      <c r="E566">
        <v>1</v>
      </c>
      <c r="F566">
        <v>14.5</v>
      </c>
      <c r="G566" t="s">
        <v>2</v>
      </c>
      <c r="H566">
        <v>2</v>
      </c>
      <c r="I566" t="s">
        <v>0</v>
      </c>
      <c r="J566">
        <v>0</v>
      </c>
      <c r="K566">
        <v>13.5</v>
      </c>
      <c r="L566" t="s">
        <v>2</v>
      </c>
      <c r="M566">
        <v>2</v>
      </c>
      <c r="N566" t="s">
        <v>2106</v>
      </c>
      <c r="O566">
        <v>1</v>
      </c>
      <c r="P566" t="str">
        <f>D566&amp;"-"&amp;F566&amp;"-"&amp;G566&amp;"-"&amp;E566&amp;"-"&amp;H566</f>
        <v>X2Pi-14.5-f-1-2</v>
      </c>
      <c r="Q566" t="str">
        <f>I566&amp;"-"&amp;K566&amp;"-"&amp;L566&amp;"-"&amp;J566&amp;"-"&amp;M566</f>
        <v>X2Pi-13.5-f-0-2</v>
      </c>
      <c r="R566">
        <f>B566+S566</f>
        <v>5920.1164357870002</v>
      </c>
      <c r="S566">
        <f>_xlfn.IFNA(VLOOKUP(Q566,'MARVEL-X'!A$2:I$1400,7,FALSE),VLOOKUP(Q566,MARVEL!A$2:J$1522,10,FALSE))</f>
        <v>2906.262435787</v>
      </c>
      <c r="T566">
        <f>IF(P566=P565,R566+T565,R566)</f>
        <v>5920.1164357870002</v>
      </c>
      <c r="U566">
        <f>IF(P566=P565,1+U565,1)</f>
        <v>1</v>
      </c>
      <c r="V566" t="str">
        <f t="shared" si="8"/>
        <v/>
      </c>
      <c r="W566" t="str">
        <f>IF(V566="","",IF(ABS(V566-R566)&gt;W$1,ABS(V566-R566),""))</f>
        <v/>
      </c>
      <c r="X566" t="str">
        <f>Y566&amp;"-"&amp;Z566&amp;"-"&amp;AC566&amp;"-"&amp;AD566&amp;"-"&amp;AG566</f>
        <v>14.5-f-X-1-1.5</v>
      </c>
      <c r="Y566">
        <f>F566</f>
        <v>14.5</v>
      </c>
      <c r="Z566" s="2" t="str">
        <f>G566</f>
        <v>f</v>
      </c>
      <c r="AA566">
        <f>_xlfn.IFNA(VLOOKUP(X566,'duo-out'!A$2:Q$5000,5,FALSE),E566+10*(H566-1)+1+_xlfn.IFNA(VLOOKUP(D566,states!A$2:C$10,3,FALSE),1))</f>
        <v>12</v>
      </c>
      <c r="AB566" t="str">
        <f>IF(V566="","",V566)</f>
        <v/>
      </c>
      <c r="AC566" s="2" t="str">
        <f>_xlfn.IFNA(VLOOKUP(D566,states!A$2:C$10,2,FALSE),"XX")</f>
        <v>X</v>
      </c>
      <c r="AD566">
        <f>E566</f>
        <v>1</v>
      </c>
      <c r="AE566">
        <f>_xlfn.IFNA(VLOOKUP(D566,states!A$2:D$10,4,FALSE),0)</f>
        <v>1</v>
      </c>
      <c r="AF566">
        <v>0.5</v>
      </c>
      <c r="AG566">
        <f>IF(AE566=0,AF566,IF(AE566=1,IF(F566=0.5,0.5,IF(H566=1,0.5,1.5)),IF(F566=0.5,0.5,IF(H566=1,2.5,1.5))))</f>
        <v>1.5</v>
      </c>
      <c r="AH566" s="7">
        <f>IF(AC566="XX",0,1/C566^(1/5)*IF(E566=0,100,1)/(E566+1)^(1/4))</f>
        <v>2.4263223583284943</v>
      </c>
    </row>
    <row r="567" spans="1:34">
      <c r="A567">
        <v>2402</v>
      </c>
      <c r="B567" s="1">
        <v>2175.3240000000001</v>
      </c>
      <c r="C567" s="6">
        <v>0.02</v>
      </c>
      <c r="D567" t="s">
        <v>0</v>
      </c>
      <c r="E567">
        <v>1</v>
      </c>
      <c r="F567">
        <v>14.5</v>
      </c>
      <c r="G567" t="s">
        <v>2</v>
      </c>
      <c r="H567">
        <v>2</v>
      </c>
      <c r="I567" t="s">
        <v>0</v>
      </c>
      <c r="J567">
        <v>0</v>
      </c>
      <c r="K567">
        <v>15.5</v>
      </c>
      <c r="L567" t="s">
        <v>2</v>
      </c>
      <c r="M567">
        <v>2</v>
      </c>
      <c r="N567" t="s">
        <v>2458</v>
      </c>
      <c r="O567">
        <v>1</v>
      </c>
      <c r="P567" t="str">
        <f>D567&amp;"-"&amp;F567&amp;"-"&amp;G567&amp;"-"&amp;E567&amp;"-"&amp;H567</f>
        <v>X2Pi-14.5-f-1-2</v>
      </c>
      <c r="Q567" t="str">
        <f>I567&amp;"-"&amp;K567&amp;"-"&amp;L567&amp;"-"&amp;J567&amp;"-"&amp;M567</f>
        <v>X2Pi-15.5-f-0-2</v>
      </c>
      <c r="R567">
        <f>B567+S567</f>
        <v>5920.1164357859998</v>
      </c>
      <c r="S567">
        <f>_xlfn.IFNA(VLOOKUP(Q567,'MARVEL-X'!A$2:I$1400,7,FALSE),VLOOKUP(Q567,MARVEL!A$2:J$1522,10,FALSE))</f>
        <v>3744.7924357860002</v>
      </c>
      <c r="T567">
        <f>IF(P567=P566,R567+T566,R567)</f>
        <v>11840.232871573</v>
      </c>
      <c r="U567">
        <f>IF(P567=P566,1+U566,1)</f>
        <v>2</v>
      </c>
      <c r="V567">
        <f t="shared" si="8"/>
        <v>5920.1164357865</v>
      </c>
      <c r="W567" t="str">
        <f>IF(V567="","",IF(ABS(V567-R567)&gt;W$1,ABS(V567-R567),""))</f>
        <v/>
      </c>
      <c r="X567" t="str">
        <f>Y567&amp;"-"&amp;Z567&amp;"-"&amp;AC567&amp;"-"&amp;AD567&amp;"-"&amp;AG567</f>
        <v>14.5-f-X-1-1.5</v>
      </c>
      <c r="Y567">
        <f>F567</f>
        <v>14.5</v>
      </c>
      <c r="Z567" s="2" t="str">
        <f>G567</f>
        <v>f</v>
      </c>
      <c r="AA567">
        <f>_xlfn.IFNA(VLOOKUP(X567,'duo-out'!A$2:Q$5000,5,FALSE),E567+10*(H567-1)+1+_xlfn.IFNA(VLOOKUP(D567,states!A$2:C$10,3,FALSE),1))</f>
        <v>12</v>
      </c>
      <c r="AB567">
        <f>IF(V567="","",V567)</f>
        <v>5920.1164357865</v>
      </c>
      <c r="AC567" s="2" t="str">
        <f>_xlfn.IFNA(VLOOKUP(D567,states!A$2:C$10,2,FALSE),"XX")</f>
        <v>X</v>
      </c>
      <c r="AD567">
        <f>E567</f>
        <v>1</v>
      </c>
      <c r="AE567">
        <f>_xlfn.IFNA(VLOOKUP(D567,states!A$2:D$10,4,FALSE),0)</f>
        <v>1</v>
      </c>
      <c r="AF567">
        <v>0.5</v>
      </c>
      <c r="AG567">
        <f>IF(AE567=0,AF567,IF(AE567=1,IF(F567=0.5,0.5,IF(H567=1,0.5,1.5)),IF(F567=0.5,0.5,IF(H567=1,2.5,1.5))))</f>
        <v>1.5</v>
      </c>
      <c r="AH567" s="7">
        <f>IF(AC567="XX",0,1/C567^(1/5)*IF(E567=0,100,1)/(E567+1)^(1/4))</f>
        <v>1.8388084971065388</v>
      </c>
    </row>
    <row r="568" spans="1:34">
      <c r="A568">
        <v>2105</v>
      </c>
      <c r="B568" s="1">
        <v>2864.123</v>
      </c>
      <c r="C568" s="6">
        <v>5.0000000000000001E-3</v>
      </c>
      <c r="D568" t="s">
        <v>0</v>
      </c>
      <c r="E568">
        <v>2</v>
      </c>
      <c r="F568">
        <v>14.5</v>
      </c>
      <c r="G568" t="s">
        <v>2</v>
      </c>
      <c r="H568">
        <v>1</v>
      </c>
      <c r="I568" t="s">
        <v>0</v>
      </c>
      <c r="J568">
        <v>1</v>
      </c>
      <c r="K568">
        <v>13.5</v>
      </c>
      <c r="L568" t="s">
        <v>2</v>
      </c>
      <c r="M568">
        <v>1</v>
      </c>
      <c r="N568" t="s">
        <v>2161</v>
      </c>
      <c r="O568">
        <v>1</v>
      </c>
      <c r="P568" t="str">
        <f>D568&amp;"-"&amp;F568&amp;"-"&amp;G568&amp;"-"&amp;E568&amp;"-"&amp;H568</f>
        <v>X2Pi-14.5-f-2-1</v>
      </c>
      <c r="Q568" t="str">
        <f>I568&amp;"-"&amp;K568&amp;"-"&amp;L568&amp;"-"&amp;J568&amp;"-"&amp;M568</f>
        <v>X2Pi-13.5-f-1-1</v>
      </c>
      <c r="R568">
        <f>B568+S568</f>
        <v>8019.5572028360002</v>
      </c>
      <c r="S568">
        <f>_xlfn.IFNA(VLOOKUP(Q568,'MARVEL-X'!A$2:I$1400,7,FALSE),VLOOKUP(Q568,MARVEL!A$2:J$1522,10,FALSE))</f>
        <v>5155.4342028359997</v>
      </c>
      <c r="T568">
        <f>IF(P568=P567,R568+T567,R568)</f>
        <v>8019.5572028360002</v>
      </c>
      <c r="U568">
        <f>IF(P568=P567,1+U567,1)</f>
        <v>1</v>
      </c>
      <c r="V568">
        <f t="shared" si="8"/>
        <v>8019.5572028360002</v>
      </c>
      <c r="W568" t="str">
        <f>IF(V568="","",IF(ABS(V568-R568)&gt;W$1,ABS(V568-R568),""))</f>
        <v/>
      </c>
      <c r="X568" t="str">
        <f>Y568&amp;"-"&amp;Z568&amp;"-"&amp;AC568&amp;"-"&amp;AD568&amp;"-"&amp;AG568</f>
        <v>14.5-f-X-2-0.5</v>
      </c>
      <c r="Y568">
        <f>F568</f>
        <v>14.5</v>
      </c>
      <c r="Z568" s="2" t="str">
        <f>G568</f>
        <v>f</v>
      </c>
      <c r="AA568">
        <f>_xlfn.IFNA(VLOOKUP(X568,'duo-out'!A$2:Q$5000,5,FALSE),E568+10*(H568-1)+1+_xlfn.IFNA(VLOOKUP(D568,states!A$2:C$10,3,FALSE),1))</f>
        <v>3</v>
      </c>
      <c r="AB568">
        <f>IF(V568="","",V568)</f>
        <v>8019.5572028360002</v>
      </c>
      <c r="AC568" s="2" t="str">
        <f>_xlfn.IFNA(VLOOKUP(D568,states!A$2:C$10,2,FALSE),"XX")</f>
        <v>X</v>
      </c>
      <c r="AD568">
        <f>E568</f>
        <v>2</v>
      </c>
      <c r="AE568">
        <f>_xlfn.IFNA(VLOOKUP(D568,states!A$2:D$10,4,FALSE),0)</f>
        <v>1</v>
      </c>
      <c r="AF568">
        <v>0.5</v>
      </c>
      <c r="AG568">
        <f>IF(AE568=0,AF568,IF(AE568=1,IF(F568=0.5,0.5,IF(H568=1,0.5,1.5)),IF(F568=0.5,0.5,IF(H568=1,2.5,1.5))))</f>
        <v>0.5</v>
      </c>
      <c r="AH568" s="7">
        <f>IF(AC568="XX",0,1/C568^(1/5)*IF(E568=0,100,1)/(E568+1)^(1/4))</f>
        <v>2.1924297443889911</v>
      </c>
    </row>
    <row r="569" spans="1:34">
      <c r="A569">
        <v>2158</v>
      </c>
      <c r="B569" s="1">
        <v>2873.183</v>
      </c>
      <c r="C569" s="6">
        <v>5.0000000000000001E-3</v>
      </c>
      <c r="D569" t="s">
        <v>0</v>
      </c>
      <c r="E569">
        <v>2</v>
      </c>
      <c r="F569">
        <v>14.5</v>
      </c>
      <c r="G569" t="s">
        <v>2</v>
      </c>
      <c r="H569">
        <v>2</v>
      </c>
      <c r="I569" t="s">
        <v>0</v>
      </c>
      <c r="J569">
        <v>1</v>
      </c>
      <c r="K569">
        <v>13.5</v>
      </c>
      <c r="L569" t="s">
        <v>2</v>
      </c>
      <c r="M569">
        <v>2</v>
      </c>
      <c r="N569" t="s">
        <v>2214</v>
      </c>
      <c r="O569">
        <v>1</v>
      </c>
      <c r="P569" t="str">
        <f>D569&amp;"-"&amp;F569&amp;"-"&amp;G569&amp;"-"&amp;E569&amp;"-"&amp;H569</f>
        <v>X2Pi-14.5-f-2-2</v>
      </c>
      <c r="Q569" t="str">
        <f>I569&amp;"-"&amp;K569&amp;"-"&amp;L569&amp;"-"&amp;J569&amp;"-"&amp;M569</f>
        <v>X2Pi-13.5-f-1-2</v>
      </c>
      <c r="R569">
        <f>B569+S569</f>
        <v>8401.8366114060009</v>
      </c>
      <c r="S569">
        <f>_xlfn.IFNA(VLOOKUP(Q569,'MARVEL-X'!A$2:I$1400,7,FALSE),VLOOKUP(Q569,MARVEL!A$2:J$1522,10,FALSE))</f>
        <v>5528.653611406</v>
      </c>
      <c r="T569">
        <f>IF(P569=P568,R569+T568,R569)</f>
        <v>8401.8366114060009</v>
      </c>
      <c r="U569">
        <f>IF(P569=P568,1+U568,1)</f>
        <v>1</v>
      </c>
      <c r="V569">
        <f t="shared" si="8"/>
        <v>8401.8366114060009</v>
      </c>
      <c r="W569" t="str">
        <f>IF(V569="","",IF(ABS(V569-R569)&gt;W$1,ABS(V569-R569),""))</f>
        <v/>
      </c>
      <c r="X569" t="str">
        <f>Y569&amp;"-"&amp;Z569&amp;"-"&amp;AC569&amp;"-"&amp;AD569&amp;"-"&amp;AG569</f>
        <v>14.5-f-X-2-1.5</v>
      </c>
      <c r="Y569">
        <f>F569</f>
        <v>14.5</v>
      </c>
      <c r="Z569" s="2" t="str">
        <f>G569</f>
        <v>f</v>
      </c>
      <c r="AA569">
        <f>_xlfn.IFNA(VLOOKUP(X569,'duo-out'!A$2:Q$5000,5,FALSE),E569+10*(H569-1)+1+_xlfn.IFNA(VLOOKUP(D569,states!A$2:C$10,3,FALSE),1))</f>
        <v>13</v>
      </c>
      <c r="AB569">
        <f>IF(V569="","",V569)</f>
        <v>8401.8366114060009</v>
      </c>
      <c r="AC569" s="2" t="str">
        <f>_xlfn.IFNA(VLOOKUP(D569,states!A$2:C$10,2,FALSE),"XX")</f>
        <v>X</v>
      </c>
      <c r="AD569">
        <f>E569</f>
        <v>2</v>
      </c>
      <c r="AE569">
        <f>_xlfn.IFNA(VLOOKUP(D569,states!A$2:D$10,4,FALSE),0)</f>
        <v>1</v>
      </c>
      <c r="AF569">
        <v>0.5</v>
      </c>
      <c r="AG569">
        <f>IF(AE569=0,AF569,IF(AE569=1,IF(F569=0.5,0.5,IF(H569=1,0.5,1.5)),IF(F569=0.5,0.5,IF(H569=1,2.5,1.5))))</f>
        <v>1.5</v>
      </c>
      <c r="AH569" s="7">
        <f>IF(AC569="XX",0,1/C569^(1/5)*IF(E569=0,100,1)/(E569+1)^(1/4))</f>
        <v>2.1924297443889911</v>
      </c>
    </row>
    <row r="570" spans="1:34">
      <c r="A570">
        <v>2209</v>
      </c>
      <c r="B570" s="1">
        <v>2725.6759999999999</v>
      </c>
      <c r="C570" s="6">
        <v>5.0000000000000001E-3</v>
      </c>
      <c r="D570" t="s">
        <v>0</v>
      </c>
      <c r="E570">
        <v>3</v>
      </c>
      <c r="F570">
        <v>14.5</v>
      </c>
      <c r="G570" t="s">
        <v>2</v>
      </c>
      <c r="H570">
        <v>1</v>
      </c>
      <c r="I570" t="s">
        <v>0</v>
      </c>
      <c r="J570">
        <v>2</v>
      </c>
      <c r="K570">
        <v>13.5</v>
      </c>
      <c r="L570" t="s">
        <v>2</v>
      </c>
      <c r="M570">
        <v>1</v>
      </c>
      <c r="N570" t="s">
        <v>2265</v>
      </c>
      <c r="O570">
        <v>1</v>
      </c>
      <c r="P570" t="str">
        <f>D570&amp;"-"&amp;F570&amp;"-"&amp;G570&amp;"-"&amp;E570&amp;"-"&amp;H570</f>
        <v>X2Pi-14.5-f-3-1</v>
      </c>
      <c r="Q570" t="str">
        <f>I570&amp;"-"&amp;K570&amp;"-"&amp;L570&amp;"-"&amp;J570&amp;"-"&amp;M570</f>
        <v>X2Pi-13.5-f-2-1</v>
      </c>
      <c r="R570">
        <f>B570+S570</f>
        <v>10393.120084063001</v>
      </c>
      <c r="S570">
        <f>_xlfn.IFNA(VLOOKUP(Q570,'MARVEL-X'!A$2:I$1400,7,FALSE),VLOOKUP(Q570,MARVEL!A$2:J$1522,10,FALSE))</f>
        <v>7667.4440840630004</v>
      </c>
      <c r="T570">
        <f>IF(P570=P569,R570+T569,R570)</f>
        <v>10393.120084063001</v>
      </c>
      <c r="U570">
        <f>IF(P570=P569,1+U569,1)</f>
        <v>1</v>
      </c>
      <c r="V570">
        <f t="shared" si="8"/>
        <v>10393.120084063001</v>
      </c>
      <c r="W570" t="str">
        <f>IF(V570="","",IF(ABS(V570-R570)&gt;W$1,ABS(V570-R570),""))</f>
        <v/>
      </c>
      <c r="X570" t="str">
        <f>Y570&amp;"-"&amp;Z570&amp;"-"&amp;AC570&amp;"-"&amp;AD570&amp;"-"&amp;AG570</f>
        <v>14.5-f-X-3-0.5</v>
      </c>
      <c r="Y570">
        <f>F570</f>
        <v>14.5</v>
      </c>
      <c r="Z570" s="2" t="str">
        <f>G570</f>
        <v>f</v>
      </c>
      <c r="AA570">
        <f>_xlfn.IFNA(VLOOKUP(X570,'duo-out'!A$2:Q$5000,5,FALSE),E570+10*(H570-1)+1+_xlfn.IFNA(VLOOKUP(D570,states!A$2:C$10,3,FALSE),1))</f>
        <v>4</v>
      </c>
      <c r="AB570">
        <f>IF(V570="","",V570)</f>
        <v>10393.120084063001</v>
      </c>
      <c r="AC570" s="2" t="str">
        <f>_xlfn.IFNA(VLOOKUP(D570,states!A$2:C$10,2,FALSE),"XX")</f>
        <v>X</v>
      </c>
      <c r="AD570">
        <f>E570</f>
        <v>3</v>
      </c>
      <c r="AE570">
        <f>_xlfn.IFNA(VLOOKUP(D570,states!A$2:D$10,4,FALSE),0)</f>
        <v>1</v>
      </c>
      <c r="AF570">
        <v>0.5</v>
      </c>
      <c r="AG570">
        <f>IF(AE570=0,AF570,IF(AE570=1,IF(F570=0.5,0.5,IF(H570=1,0.5,1.5)),IF(F570=0.5,0.5,IF(H570=1,2.5,1.5))))</f>
        <v>0.5</v>
      </c>
      <c r="AH570" s="7">
        <f>IF(AC570="XX",0,1/C570^(1/5)*IF(E570=0,100,1)/(E570+1)^(1/4))</f>
        <v>2.0402857733683697</v>
      </c>
    </row>
    <row r="571" spans="1:34">
      <c r="A571">
        <v>2257</v>
      </c>
      <c r="B571" s="1">
        <v>2733.7689999999998</v>
      </c>
      <c r="C571" s="6">
        <v>5.0000000000000001E-3</v>
      </c>
      <c r="D571" t="s">
        <v>0</v>
      </c>
      <c r="E571">
        <v>3</v>
      </c>
      <c r="F571">
        <v>14.5</v>
      </c>
      <c r="G571" t="s">
        <v>2</v>
      </c>
      <c r="H571">
        <v>2</v>
      </c>
      <c r="I571" t="s">
        <v>0</v>
      </c>
      <c r="J571">
        <v>2</v>
      </c>
      <c r="K571">
        <v>13.5</v>
      </c>
      <c r="L571" t="s">
        <v>2</v>
      </c>
      <c r="M571">
        <v>2</v>
      </c>
      <c r="N571" t="s">
        <v>2313</v>
      </c>
      <c r="O571">
        <v>1</v>
      </c>
      <c r="P571" t="str">
        <f>D571&amp;"-"&amp;F571&amp;"-"&amp;G571&amp;"-"&amp;E571&amp;"-"&amp;H571</f>
        <v>X2Pi-14.5-f-3-2</v>
      </c>
      <c r="Q571" t="str">
        <f>I571&amp;"-"&amp;K571&amp;"-"&amp;L571&amp;"-"&amp;J571&amp;"-"&amp;M571</f>
        <v>X2Pi-13.5-f-2-2</v>
      </c>
      <c r="R571">
        <f>B571+S571</f>
        <v>10759.697435784999</v>
      </c>
      <c r="S571">
        <f>_xlfn.IFNA(VLOOKUP(Q571,'MARVEL-X'!A$2:I$1400,7,FALSE),VLOOKUP(Q571,MARVEL!A$2:J$1522,10,FALSE))</f>
        <v>8025.9284357850001</v>
      </c>
      <c r="T571">
        <f>IF(P571=P570,R571+T570,R571)</f>
        <v>10759.697435784999</v>
      </c>
      <c r="U571">
        <f>IF(P571=P570,1+U570,1)</f>
        <v>1</v>
      </c>
      <c r="V571">
        <f t="shared" si="8"/>
        <v>10759.697435784999</v>
      </c>
      <c r="W571" t="str">
        <f>IF(V571="","",IF(ABS(V571-R571)&gt;W$1,ABS(V571-R571),""))</f>
        <v/>
      </c>
      <c r="X571" t="str">
        <f>Y571&amp;"-"&amp;Z571&amp;"-"&amp;AC571&amp;"-"&amp;AD571&amp;"-"&amp;AG571</f>
        <v>14.5-f-X-3-1.5</v>
      </c>
      <c r="Y571">
        <f>F571</f>
        <v>14.5</v>
      </c>
      <c r="Z571" s="2" t="str">
        <f>G571</f>
        <v>f</v>
      </c>
      <c r="AA571">
        <f>_xlfn.IFNA(VLOOKUP(X571,'duo-out'!A$2:Q$5000,5,FALSE),E571+10*(H571-1)+1+_xlfn.IFNA(VLOOKUP(D571,states!A$2:C$10,3,FALSE),1))</f>
        <v>14</v>
      </c>
      <c r="AB571">
        <f>IF(V571="","",V571)</f>
        <v>10759.697435784999</v>
      </c>
      <c r="AC571" s="2" t="str">
        <f>_xlfn.IFNA(VLOOKUP(D571,states!A$2:C$10,2,FALSE),"XX")</f>
        <v>X</v>
      </c>
      <c r="AD571">
        <f>E571</f>
        <v>3</v>
      </c>
      <c r="AE571">
        <f>_xlfn.IFNA(VLOOKUP(D571,states!A$2:D$10,4,FALSE),0)</f>
        <v>1</v>
      </c>
      <c r="AF571">
        <v>0.5</v>
      </c>
      <c r="AG571">
        <f>IF(AE571=0,AF571,IF(AE571=1,IF(F571=0.5,0.5,IF(H571=1,0.5,1.5)),IF(F571=0.5,0.5,IF(H571=1,2.5,1.5))))</f>
        <v>1.5</v>
      </c>
      <c r="AH571" s="7">
        <f>IF(AC571="XX",0,1/C571^(1/5)*IF(E571=0,100,1)/(E571+1)^(1/4))</f>
        <v>2.0402857733683697</v>
      </c>
    </row>
    <row r="572" spans="1:34">
      <c r="A572">
        <v>2297</v>
      </c>
      <c r="B572" s="1">
        <v>2588.011</v>
      </c>
      <c r="C572" s="6">
        <v>5.0000000000000001E-3</v>
      </c>
      <c r="D572" t="s">
        <v>0</v>
      </c>
      <c r="E572">
        <v>4</v>
      </c>
      <c r="F572">
        <v>14.5</v>
      </c>
      <c r="G572" t="s">
        <v>2</v>
      </c>
      <c r="H572">
        <v>1</v>
      </c>
      <c r="I572" t="s">
        <v>0</v>
      </c>
      <c r="J572">
        <v>3</v>
      </c>
      <c r="K572">
        <v>13.5</v>
      </c>
      <c r="L572" t="s">
        <v>2</v>
      </c>
      <c r="M572">
        <v>1</v>
      </c>
      <c r="N572" t="s">
        <v>2353</v>
      </c>
      <c r="O572">
        <v>1</v>
      </c>
      <c r="P572" t="str">
        <f>D572&amp;"-"&amp;F572&amp;"-"&amp;G572&amp;"-"&amp;E572&amp;"-"&amp;H572</f>
        <v>X2Pi-14.5-f-4-1</v>
      </c>
      <c r="Q572" t="str">
        <f>I572&amp;"-"&amp;K572&amp;"-"&amp;L572&amp;"-"&amp;J572&amp;"-"&amp;M572</f>
        <v>X2Pi-13.5-f-3-1</v>
      </c>
      <c r="R572">
        <f>B572+S572</f>
        <v>12643.414202835</v>
      </c>
      <c r="S572">
        <f>_xlfn.IFNA(VLOOKUP(Q572,'MARVEL-X'!A$2:I$1400,7,FALSE),VLOOKUP(Q572,MARVEL!A$2:J$1522,10,FALSE))</f>
        <v>10055.403202834999</v>
      </c>
      <c r="T572">
        <f>IF(P572=P571,R572+T571,R572)</f>
        <v>12643.414202835</v>
      </c>
      <c r="U572">
        <f>IF(P572=P571,1+U571,1)</f>
        <v>1</v>
      </c>
      <c r="V572">
        <f t="shared" si="8"/>
        <v>12643.414202835</v>
      </c>
      <c r="W572" t="str">
        <f>IF(V572="","",IF(ABS(V572-R572)&gt;W$1,ABS(V572-R572),""))</f>
        <v/>
      </c>
      <c r="X572" t="str">
        <f>Y572&amp;"-"&amp;Z572&amp;"-"&amp;AC572&amp;"-"&amp;AD572&amp;"-"&amp;AG572</f>
        <v>14.5-f-X-4-0.5</v>
      </c>
      <c r="Y572">
        <f>F572</f>
        <v>14.5</v>
      </c>
      <c r="Z572" s="2" t="str">
        <f>G572</f>
        <v>f</v>
      </c>
      <c r="AA572">
        <f>_xlfn.IFNA(VLOOKUP(X572,'duo-out'!A$2:Q$5000,5,FALSE),E572+10*(H572-1)+1+_xlfn.IFNA(VLOOKUP(D572,states!A$2:C$10,3,FALSE),1))</f>
        <v>5</v>
      </c>
      <c r="AB572">
        <f>IF(V572="","",V572)</f>
        <v>12643.414202835</v>
      </c>
      <c r="AC572" s="2" t="str">
        <f>_xlfn.IFNA(VLOOKUP(D572,states!A$2:C$10,2,FALSE),"XX")</f>
        <v>X</v>
      </c>
      <c r="AD572">
        <f>E572</f>
        <v>4</v>
      </c>
      <c r="AE572">
        <f>_xlfn.IFNA(VLOOKUP(D572,states!A$2:D$10,4,FALSE),0)</f>
        <v>1</v>
      </c>
      <c r="AF572">
        <v>0.5</v>
      </c>
      <c r="AG572">
        <f>IF(AE572=0,AF572,IF(AE572=1,IF(F572=0.5,0.5,IF(H572=1,0.5,1.5)),IF(F572=0.5,0.5,IF(H572=1,2.5,1.5))))</f>
        <v>0.5</v>
      </c>
      <c r="AH572" s="7">
        <f>IF(AC572="XX",0,1/C572^(1/5)*IF(E572=0,100,1)/(E572+1)^(1/4))</f>
        <v>1.9295831501316907</v>
      </c>
    </row>
    <row r="573" spans="1:34">
      <c r="A573">
        <v>2333</v>
      </c>
      <c r="B573" s="1">
        <v>2595.0880000000002</v>
      </c>
      <c r="C573" s="6">
        <v>5.0000000000000001E-3</v>
      </c>
      <c r="D573" t="s">
        <v>0</v>
      </c>
      <c r="E573">
        <v>4</v>
      </c>
      <c r="F573">
        <v>14.5</v>
      </c>
      <c r="G573" t="s">
        <v>2</v>
      </c>
      <c r="H573">
        <v>2</v>
      </c>
      <c r="I573" t="s">
        <v>0</v>
      </c>
      <c r="J573">
        <v>3</v>
      </c>
      <c r="K573">
        <v>13.5</v>
      </c>
      <c r="L573" t="s">
        <v>2</v>
      </c>
      <c r="M573">
        <v>2</v>
      </c>
      <c r="N573" t="s">
        <v>2389</v>
      </c>
      <c r="O573">
        <v>1</v>
      </c>
      <c r="P573" t="str">
        <f>D573&amp;"-"&amp;F573&amp;"-"&amp;G573&amp;"-"&amp;E573&amp;"-"&amp;H573</f>
        <v>X2Pi-14.5-f-4-2</v>
      </c>
      <c r="Q573" t="str">
        <f>I573&amp;"-"&amp;K573&amp;"-"&amp;L573&amp;"-"&amp;J573&amp;"-"&amp;M573</f>
        <v>X2Pi-13.5-f-3-2</v>
      </c>
      <c r="R573">
        <f>B573+S573</f>
        <v>12994.303611406</v>
      </c>
      <c r="S573">
        <f>_xlfn.IFNA(VLOOKUP(Q573,'MARVEL-X'!A$2:I$1400,7,FALSE),VLOOKUP(Q573,MARVEL!A$2:J$1522,10,FALSE))</f>
        <v>10399.215611406</v>
      </c>
      <c r="T573">
        <f>IF(P573=P572,R573+T572,R573)</f>
        <v>12994.303611406</v>
      </c>
      <c r="U573">
        <f>IF(P573=P572,1+U572,1)</f>
        <v>1</v>
      </c>
      <c r="V573">
        <f t="shared" si="8"/>
        <v>12994.303611406</v>
      </c>
      <c r="W573" t="str">
        <f>IF(V573="","",IF(ABS(V573-R573)&gt;W$1,ABS(V573-R573),""))</f>
        <v/>
      </c>
      <c r="X573" t="str">
        <f>Y573&amp;"-"&amp;Z573&amp;"-"&amp;AC573&amp;"-"&amp;AD573&amp;"-"&amp;AG573</f>
        <v>14.5-f-X-4-1.5</v>
      </c>
      <c r="Y573">
        <f>F573</f>
        <v>14.5</v>
      </c>
      <c r="Z573" s="2" t="str">
        <f>G573</f>
        <v>f</v>
      </c>
      <c r="AA573">
        <f>_xlfn.IFNA(VLOOKUP(X573,'duo-out'!A$2:Q$5000,5,FALSE),E573+10*(H573-1)+1+_xlfn.IFNA(VLOOKUP(D573,states!A$2:C$10,3,FALSE),1))</f>
        <v>15</v>
      </c>
      <c r="AB573">
        <f>IF(V573="","",V573)</f>
        <v>12994.303611406</v>
      </c>
      <c r="AC573" s="2" t="str">
        <f>_xlfn.IFNA(VLOOKUP(D573,states!A$2:C$10,2,FALSE),"XX")</f>
        <v>X</v>
      </c>
      <c r="AD573">
        <f>E573</f>
        <v>4</v>
      </c>
      <c r="AE573">
        <f>_xlfn.IFNA(VLOOKUP(D573,states!A$2:D$10,4,FALSE),0)</f>
        <v>1</v>
      </c>
      <c r="AF573">
        <v>0.5</v>
      </c>
      <c r="AG573">
        <f>IF(AE573=0,AF573,IF(AE573=1,IF(F573=0.5,0.5,IF(H573=1,0.5,1.5)),IF(F573=0.5,0.5,IF(H573=1,2.5,1.5))))</f>
        <v>1.5</v>
      </c>
      <c r="AH573" s="7">
        <f>IF(AC573="XX",0,1/C573^(1/5)*IF(E573=0,100,1)/(E573+1)^(1/4))</f>
        <v>1.9295831501316907</v>
      </c>
    </row>
    <row r="574" spans="1:34">
      <c r="A574">
        <v>1969</v>
      </c>
      <c r="B574" s="1">
        <v>3013.76</v>
      </c>
      <c r="C574" s="6">
        <v>5.0000000000000001E-3</v>
      </c>
      <c r="D574" t="s">
        <v>0</v>
      </c>
      <c r="E574">
        <v>1</v>
      </c>
      <c r="F574">
        <v>15.5</v>
      </c>
      <c r="G574" t="s">
        <v>1</v>
      </c>
      <c r="H574">
        <v>1</v>
      </c>
      <c r="I574" t="s">
        <v>0</v>
      </c>
      <c r="J574">
        <v>0</v>
      </c>
      <c r="K574">
        <v>14.5</v>
      </c>
      <c r="L574" t="s">
        <v>1</v>
      </c>
      <c r="M574">
        <v>1</v>
      </c>
      <c r="N574" t="s">
        <v>2025</v>
      </c>
      <c r="O574">
        <v>1</v>
      </c>
      <c r="P574" t="str">
        <f>D574&amp;"-"&amp;F574&amp;"-"&amp;G574&amp;"-"&amp;E574&amp;"-"&amp;H574</f>
        <v>X2Pi-15.5-e-1-1</v>
      </c>
      <c r="Q574" t="str">
        <f>I574&amp;"-"&amp;K574&amp;"-"&amp;L574&amp;"-"&amp;J574&amp;"-"&amp;M574</f>
        <v>X2Pi-14.5-e-0-1</v>
      </c>
      <c r="R574">
        <f>B574+S574</f>
        <v>5920.3707602180002</v>
      </c>
      <c r="S574">
        <f>_xlfn.IFNA(VLOOKUP(Q574,'MARVEL-X'!A$2:I$1400,7,FALSE),VLOOKUP(Q574,MARVEL!A$2:J$1522,10,FALSE))</f>
        <v>2906.610760218</v>
      </c>
      <c r="T574">
        <f>IF(P574=P573,R574+T573,R574)</f>
        <v>5920.3707602180002</v>
      </c>
      <c r="U574">
        <f>IF(P574=P573,1+U573,1)</f>
        <v>1</v>
      </c>
      <c r="V574" t="str">
        <f t="shared" si="8"/>
        <v/>
      </c>
      <c r="W574" t="str">
        <f>IF(V574="","",IF(ABS(V574-R574)&gt;W$1,ABS(V574-R574),""))</f>
        <v/>
      </c>
      <c r="X574" t="str">
        <f>Y574&amp;"-"&amp;Z574&amp;"-"&amp;AC574&amp;"-"&amp;AD574&amp;"-"&amp;AG574</f>
        <v>15.5-e-X-1-0.5</v>
      </c>
      <c r="Y574">
        <f>F574</f>
        <v>15.5</v>
      </c>
      <c r="Z574" s="2" t="str">
        <f>G574</f>
        <v>e</v>
      </c>
      <c r="AA574">
        <f>_xlfn.IFNA(VLOOKUP(X574,'duo-out'!A$2:Q$5000,5,FALSE),E574+10*(H574-1)+1+_xlfn.IFNA(VLOOKUP(D574,states!A$2:C$10,3,FALSE),1))</f>
        <v>2</v>
      </c>
      <c r="AB574" t="str">
        <f>IF(V574="","",V574)</f>
        <v/>
      </c>
      <c r="AC574" s="2" t="str">
        <f>_xlfn.IFNA(VLOOKUP(D574,states!A$2:C$10,2,FALSE),"XX")</f>
        <v>X</v>
      </c>
      <c r="AD574">
        <f>E574</f>
        <v>1</v>
      </c>
      <c r="AE574">
        <f>_xlfn.IFNA(VLOOKUP(D574,states!A$2:D$10,4,FALSE),0)</f>
        <v>1</v>
      </c>
      <c r="AF574">
        <v>0.5</v>
      </c>
      <c r="AG574">
        <f>IF(AE574=0,AF574,IF(AE574=1,IF(F574=0.5,0.5,IF(H574=1,0.5,1.5)),IF(F574=0.5,0.5,IF(H574=1,2.5,1.5))))</f>
        <v>0.5</v>
      </c>
      <c r="AH574" s="7">
        <f>IF(AC574="XX",0,1/C574^(1/5)*IF(E574=0,100,1)/(E574+1)^(1/4))</f>
        <v>2.4263223583284943</v>
      </c>
    </row>
    <row r="575" spans="1:34">
      <c r="A575">
        <v>2386</v>
      </c>
      <c r="B575" s="1">
        <v>2175.4229999999998</v>
      </c>
      <c r="C575" s="6">
        <v>0.02</v>
      </c>
      <c r="D575" t="s">
        <v>0</v>
      </c>
      <c r="E575">
        <v>1</v>
      </c>
      <c r="F575">
        <v>15.5</v>
      </c>
      <c r="G575" t="s">
        <v>1</v>
      </c>
      <c r="H575">
        <v>1</v>
      </c>
      <c r="I575" t="s">
        <v>0</v>
      </c>
      <c r="J575">
        <v>0</v>
      </c>
      <c r="K575">
        <v>16.5</v>
      </c>
      <c r="L575" t="s">
        <v>1</v>
      </c>
      <c r="M575">
        <v>1</v>
      </c>
      <c r="N575" t="s">
        <v>2442</v>
      </c>
      <c r="O575">
        <v>1</v>
      </c>
      <c r="P575" t="str">
        <f>D575&amp;"-"&amp;F575&amp;"-"&amp;G575&amp;"-"&amp;E575&amp;"-"&amp;H575</f>
        <v>X2Pi-15.5-e-1-1</v>
      </c>
      <c r="Q575" t="str">
        <f>I575&amp;"-"&amp;K575&amp;"-"&amp;L575&amp;"-"&amp;J575&amp;"-"&amp;M575</f>
        <v>X2Pi-16.5-e-0-1</v>
      </c>
      <c r="R575">
        <f>B575+S575</f>
        <v>5920.3707602180002</v>
      </c>
      <c r="S575">
        <f>_xlfn.IFNA(VLOOKUP(Q575,'MARVEL-X'!A$2:I$1400,7,FALSE),VLOOKUP(Q575,MARVEL!A$2:J$1522,10,FALSE))</f>
        <v>3744.947760218</v>
      </c>
      <c r="T575">
        <f>IF(P575=P574,R575+T574,R575)</f>
        <v>11840.741520436</v>
      </c>
      <c r="U575">
        <f>IF(P575=P574,1+U574,1)</f>
        <v>2</v>
      </c>
      <c r="V575">
        <f t="shared" si="8"/>
        <v>5920.3707602180002</v>
      </c>
      <c r="W575" t="str">
        <f>IF(V575="","",IF(ABS(V575-R575)&gt;W$1,ABS(V575-R575),""))</f>
        <v/>
      </c>
      <c r="X575" t="str">
        <f>Y575&amp;"-"&amp;Z575&amp;"-"&amp;AC575&amp;"-"&amp;AD575&amp;"-"&amp;AG575</f>
        <v>15.5-e-X-1-0.5</v>
      </c>
      <c r="Y575">
        <f>F575</f>
        <v>15.5</v>
      </c>
      <c r="Z575" s="2" t="str">
        <f>G575</f>
        <v>e</v>
      </c>
      <c r="AA575">
        <f>_xlfn.IFNA(VLOOKUP(X575,'duo-out'!A$2:Q$5000,5,FALSE),E575+10*(H575-1)+1+_xlfn.IFNA(VLOOKUP(D575,states!A$2:C$10,3,FALSE),1))</f>
        <v>2</v>
      </c>
      <c r="AB575">
        <f>IF(V575="","",V575)</f>
        <v>5920.3707602180002</v>
      </c>
      <c r="AC575" s="2" t="str">
        <f>_xlfn.IFNA(VLOOKUP(D575,states!A$2:C$10,2,FALSE),"XX")</f>
        <v>X</v>
      </c>
      <c r="AD575">
        <f>E575</f>
        <v>1</v>
      </c>
      <c r="AE575">
        <f>_xlfn.IFNA(VLOOKUP(D575,states!A$2:D$10,4,FALSE),0)</f>
        <v>1</v>
      </c>
      <c r="AF575">
        <v>0.5</v>
      </c>
      <c r="AG575">
        <f>IF(AE575=0,AF575,IF(AE575=1,IF(F575=0.5,0.5,IF(H575=1,0.5,1.5)),IF(F575=0.5,0.5,IF(H575=1,2.5,1.5))))</f>
        <v>0.5</v>
      </c>
      <c r="AH575" s="7">
        <f>IF(AC575="XX",0,1/C575^(1/5)*IF(E575=0,100,1)/(E575+1)^(1/4))</f>
        <v>1.8388084971065388</v>
      </c>
    </row>
    <row r="576" spans="1:34">
      <c r="A576">
        <v>2026</v>
      </c>
      <c r="B576" s="1">
        <v>3020.942</v>
      </c>
      <c r="C576" s="6">
        <v>5.0000000000000001E-3</v>
      </c>
      <c r="D576" t="s">
        <v>0</v>
      </c>
      <c r="E576">
        <v>1</v>
      </c>
      <c r="F576">
        <v>15.5</v>
      </c>
      <c r="G576" t="s">
        <v>1</v>
      </c>
      <c r="H576">
        <v>2</v>
      </c>
      <c r="I576" t="s">
        <v>0</v>
      </c>
      <c r="J576">
        <v>0</v>
      </c>
      <c r="K576">
        <v>14.5</v>
      </c>
      <c r="L576" t="s">
        <v>1</v>
      </c>
      <c r="M576">
        <v>2</v>
      </c>
      <c r="N576" t="s">
        <v>2082</v>
      </c>
      <c r="O576">
        <v>1</v>
      </c>
      <c r="P576" t="str">
        <f>D576&amp;"-"&amp;F576&amp;"-"&amp;G576&amp;"-"&amp;E576&amp;"-"&amp;H576</f>
        <v>X2Pi-15.5-e-1-2</v>
      </c>
      <c r="Q576" t="str">
        <f>I576&amp;"-"&amp;K576&amp;"-"&amp;L576&amp;"-"&amp;J576&amp;"-"&amp;M576</f>
        <v>X2Pi-14.5-e-0-2</v>
      </c>
      <c r="R576">
        <f>B576+S576</f>
        <v>6325.6117206560002</v>
      </c>
      <c r="S576">
        <f>_xlfn.IFNA(VLOOKUP(Q576,'MARVEL-X'!A$2:I$1400,7,FALSE),VLOOKUP(Q576,MARVEL!A$2:J$1522,10,FALSE))</f>
        <v>3304.6697206560002</v>
      </c>
      <c r="T576">
        <f>IF(P576=P575,R576+T575,R576)</f>
        <v>6325.6117206560002</v>
      </c>
      <c r="U576">
        <f>IF(P576=P575,1+U575,1)</f>
        <v>1</v>
      </c>
      <c r="V576">
        <f t="shared" si="8"/>
        <v>6325.6117206560002</v>
      </c>
      <c r="W576" t="str">
        <f>IF(V576="","",IF(ABS(V576-R576)&gt;W$1,ABS(V576-R576),""))</f>
        <v/>
      </c>
      <c r="X576" t="str">
        <f>Y576&amp;"-"&amp;Z576&amp;"-"&amp;AC576&amp;"-"&amp;AD576&amp;"-"&amp;AG576</f>
        <v>15.5-e-X-1-1.5</v>
      </c>
      <c r="Y576">
        <f>F576</f>
        <v>15.5</v>
      </c>
      <c r="Z576" s="2" t="str">
        <f>G576</f>
        <v>e</v>
      </c>
      <c r="AA576">
        <f>_xlfn.IFNA(VLOOKUP(X576,'duo-out'!A$2:Q$5000,5,FALSE),E576+10*(H576-1)+1+_xlfn.IFNA(VLOOKUP(D576,states!A$2:C$10,3,FALSE),1))</f>
        <v>12</v>
      </c>
      <c r="AB576">
        <f>IF(V576="","",V576)</f>
        <v>6325.6117206560002</v>
      </c>
      <c r="AC576" s="2" t="str">
        <f>_xlfn.IFNA(VLOOKUP(D576,states!A$2:C$10,2,FALSE),"XX")</f>
        <v>X</v>
      </c>
      <c r="AD576">
        <f>E576</f>
        <v>1</v>
      </c>
      <c r="AE576">
        <f>_xlfn.IFNA(VLOOKUP(D576,states!A$2:D$10,4,FALSE),0)</f>
        <v>1</v>
      </c>
      <c r="AF576">
        <v>0.5</v>
      </c>
      <c r="AG576">
        <f>IF(AE576=0,AF576,IF(AE576=1,IF(F576=0.5,0.5,IF(H576=1,0.5,1.5)),IF(F576=0.5,0.5,IF(H576=1,2.5,1.5))))</f>
        <v>1.5</v>
      </c>
      <c r="AH576" s="7">
        <f>IF(AC576="XX",0,1/C576^(1/5)*IF(E576=0,100,1)/(E576+1)^(1/4))</f>
        <v>2.4263223583284943</v>
      </c>
    </row>
    <row r="577" spans="1:34">
      <c r="A577">
        <v>2081</v>
      </c>
      <c r="B577" s="1">
        <v>2873.0680000000002</v>
      </c>
      <c r="C577" s="6">
        <v>5.0000000000000001E-3</v>
      </c>
      <c r="D577" t="s">
        <v>0</v>
      </c>
      <c r="E577">
        <v>2</v>
      </c>
      <c r="F577">
        <v>15.5</v>
      </c>
      <c r="G577" t="s">
        <v>1</v>
      </c>
      <c r="H577">
        <v>1</v>
      </c>
      <c r="I577" t="s">
        <v>0</v>
      </c>
      <c r="J577">
        <v>1</v>
      </c>
      <c r="K577">
        <v>14.5</v>
      </c>
      <c r="L577" t="s">
        <v>1</v>
      </c>
      <c r="M577">
        <v>1</v>
      </c>
      <c r="N577" t="s">
        <v>2137</v>
      </c>
      <c r="O577">
        <v>1</v>
      </c>
      <c r="P577" t="str">
        <f>D577&amp;"-"&amp;F577&amp;"-"&amp;G577&amp;"-"&amp;E577&amp;"-"&amp;H577</f>
        <v>X2Pi-15.5-e-2-1</v>
      </c>
      <c r="Q577" t="str">
        <f>I577&amp;"-"&amp;K577&amp;"-"&amp;L577&amp;"-"&amp;J577&amp;"-"&amp;M577</f>
        <v>X2Pi-14.5-e-1-1</v>
      </c>
      <c r="R577">
        <f>B577+S577</f>
        <v>8402.073954593001</v>
      </c>
      <c r="S577">
        <f>_xlfn.IFNA(VLOOKUP(Q577,'MARVEL-X'!A$2:I$1400,7,FALSE),VLOOKUP(Q577,MARVEL!A$2:J$1522,10,FALSE))</f>
        <v>5529.0059545929998</v>
      </c>
      <c r="T577">
        <f>IF(P577=P576,R577+T576,R577)</f>
        <v>8402.073954593001</v>
      </c>
      <c r="U577">
        <f>IF(P577=P576,1+U576,1)</f>
        <v>1</v>
      </c>
      <c r="V577">
        <f t="shared" si="8"/>
        <v>8402.073954593001</v>
      </c>
      <c r="W577" t="str">
        <f>IF(V577="","",IF(ABS(V577-R577)&gt;W$1,ABS(V577-R577),""))</f>
        <v/>
      </c>
      <c r="X577" t="str">
        <f>Y577&amp;"-"&amp;Z577&amp;"-"&amp;AC577&amp;"-"&amp;AD577&amp;"-"&amp;AG577</f>
        <v>15.5-e-X-2-0.5</v>
      </c>
      <c r="Y577">
        <f>F577</f>
        <v>15.5</v>
      </c>
      <c r="Z577" s="2" t="str">
        <f>G577</f>
        <v>e</v>
      </c>
      <c r="AA577">
        <f>_xlfn.IFNA(VLOOKUP(X577,'duo-out'!A$2:Q$5000,5,FALSE),E577+10*(H577-1)+1+_xlfn.IFNA(VLOOKUP(D577,states!A$2:C$10,3,FALSE),1))</f>
        <v>3</v>
      </c>
      <c r="AB577">
        <f>IF(V577="","",V577)</f>
        <v>8402.073954593001</v>
      </c>
      <c r="AC577" s="2" t="str">
        <f>_xlfn.IFNA(VLOOKUP(D577,states!A$2:C$10,2,FALSE),"XX")</f>
        <v>X</v>
      </c>
      <c r="AD577">
        <f>E577</f>
        <v>2</v>
      </c>
      <c r="AE577">
        <f>_xlfn.IFNA(VLOOKUP(D577,states!A$2:D$10,4,FALSE),0)</f>
        <v>1</v>
      </c>
      <c r="AF577">
        <v>0.5</v>
      </c>
      <c r="AG577">
        <f>IF(AE577=0,AF577,IF(AE577=1,IF(F577=0.5,0.5,IF(H577=1,0.5,1.5)),IF(F577=0.5,0.5,IF(H577=1,2.5,1.5))))</f>
        <v>0.5</v>
      </c>
      <c r="AH577" s="7">
        <f>IF(AC577="XX",0,1/C577^(1/5)*IF(E577=0,100,1)/(E577+1)^(1/4))</f>
        <v>2.1924297443889911</v>
      </c>
    </row>
    <row r="578" spans="1:34">
      <c r="A578">
        <v>2134</v>
      </c>
      <c r="B578" s="1">
        <v>2879.4029999999998</v>
      </c>
      <c r="C578" s="6">
        <v>5.0000000000000001E-3</v>
      </c>
      <c r="D578" t="s">
        <v>0</v>
      </c>
      <c r="E578">
        <v>2</v>
      </c>
      <c r="F578">
        <v>15.5</v>
      </c>
      <c r="G578" t="s">
        <v>1</v>
      </c>
      <c r="H578">
        <v>2</v>
      </c>
      <c r="I578" t="s">
        <v>0</v>
      </c>
      <c r="J578">
        <v>1</v>
      </c>
      <c r="K578">
        <v>14.5</v>
      </c>
      <c r="L578" t="s">
        <v>1</v>
      </c>
      <c r="M578">
        <v>2</v>
      </c>
      <c r="N578" t="s">
        <v>2190</v>
      </c>
      <c r="O578">
        <v>1</v>
      </c>
      <c r="P578" t="str">
        <f>D578&amp;"-"&amp;F578&amp;"-"&amp;G578&amp;"-"&amp;E578&amp;"-"&amp;H578</f>
        <v>X2Pi-15.5-e-2-2</v>
      </c>
      <c r="Q578" t="str">
        <f>I578&amp;"-"&amp;K578&amp;"-"&amp;L578&amp;"-"&amp;J578&amp;"-"&amp;M578</f>
        <v>X2Pi-14.5-e-1-2</v>
      </c>
      <c r="R578">
        <f>B578+S578</f>
        <v>8791.2056294609993</v>
      </c>
      <c r="S578">
        <f>_xlfn.IFNA(VLOOKUP(Q578,'MARVEL-X'!A$2:I$1400,7,FALSE),VLOOKUP(Q578,MARVEL!A$2:J$1522,10,FALSE))</f>
        <v>5911.8026294609999</v>
      </c>
      <c r="T578">
        <f>IF(P578=P577,R578+T577,R578)</f>
        <v>8791.2056294609993</v>
      </c>
      <c r="U578">
        <f>IF(P578=P577,1+U577,1)</f>
        <v>1</v>
      </c>
      <c r="V578">
        <f t="shared" si="8"/>
        <v>8791.2056294609993</v>
      </c>
      <c r="W578" t="str">
        <f>IF(V578="","",IF(ABS(V578-R578)&gt;W$1,ABS(V578-R578),""))</f>
        <v/>
      </c>
      <c r="X578" t="str">
        <f>Y578&amp;"-"&amp;Z578&amp;"-"&amp;AC578&amp;"-"&amp;AD578&amp;"-"&amp;AG578</f>
        <v>15.5-e-X-2-1.5</v>
      </c>
      <c r="Y578">
        <f>F578</f>
        <v>15.5</v>
      </c>
      <c r="Z578" s="2" t="str">
        <f>G578</f>
        <v>e</v>
      </c>
      <c r="AA578">
        <f>_xlfn.IFNA(VLOOKUP(X578,'duo-out'!A$2:Q$5000,5,FALSE),E578+10*(H578-1)+1+_xlfn.IFNA(VLOOKUP(D578,states!A$2:C$10,3,FALSE),1))</f>
        <v>13</v>
      </c>
      <c r="AB578">
        <f>IF(V578="","",V578)</f>
        <v>8791.2056294609993</v>
      </c>
      <c r="AC578" s="2" t="str">
        <f>_xlfn.IFNA(VLOOKUP(D578,states!A$2:C$10,2,FALSE),"XX")</f>
        <v>X</v>
      </c>
      <c r="AD578">
        <f>E578</f>
        <v>2</v>
      </c>
      <c r="AE578">
        <f>_xlfn.IFNA(VLOOKUP(D578,states!A$2:D$10,4,FALSE),0)</f>
        <v>1</v>
      </c>
      <c r="AF578">
        <v>0.5</v>
      </c>
      <c r="AG578">
        <f>IF(AE578=0,AF578,IF(AE578=1,IF(F578=0.5,0.5,IF(H578=1,0.5,1.5)),IF(F578=0.5,0.5,IF(H578=1,2.5,1.5))))</f>
        <v>1.5</v>
      </c>
      <c r="AH578" s="7">
        <f>IF(AC578="XX",0,1/C578^(1/5)*IF(E578=0,100,1)/(E578+1)^(1/4))</f>
        <v>2.1924297443889911</v>
      </c>
    </row>
    <row r="579" spans="1:34">
      <c r="A579">
        <v>2187</v>
      </c>
      <c r="B579" s="1">
        <v>2733.6619999999998</v>
      </c>
      <c r="C579" s="6">
        <v>5.0000000000000001E-3</v>
      </c>
      <c r="D579" t="s">
        <v>0</v>
      </c>
      <c r="E579">
        <v>3</v>
      </c>
      <c r="F579">
        <v>15.5</v>
      </c>
      <c r="G579" t="s">
        <v>1</v>
      </c>
      <c r="H579">
        <v>1</v>
      </c>
      <c r="I579" t="s">
        <v>0</v>
      </c>
      <c r="J579">
        <v>2</v>
      </c>
      <c r="K579">
        <v>14.5</v>
      </c>
      <c r="L579" t="s">
        <v>1</v>
      </c>
      <c r="M579">
        <v>1</v>
      </c>
      <c r="N579" t="s">
        <v>2243</v>
      </c>
      <c r="O579">
        <v>1</v>
      </c>
      <c r="P579" t="str">
        <f>D579&amp;"-"&amp;F579&amp;"-"&amp;G579&amp;"-"&amp;E579&amp;"-"&amp;H579</f>
        <v>X2Pi-15.5-e-3-1</v>
      </c>
      <c r="Q579" t="str">
        <f>I579&amp;"-"&amp;K579&amp;"-"&amp;L579&amp;"-"&amp;J579&amp;"-"&amp;M579</f>
        <v>X2Pi-14.5-e-2-1</v>
      </c>
      <c r="R579">
        <f>B579+S579</f>
        <v>10759.915760218</v>
      </c>
      <c r="S579">
        <f>_xlfn.IFNA(VLOOKUP(Q579,'MARVEL-X'!A$2:I$1400,7,FALSE),VLOOKUP(Q579,MARVEL!A$2:J$1522,10,FALSE))</f>
        <v>8026.253760218</v>
      </c>
      <c r="T579">
        <f>IF(P579=P578,R579+T578,R579)</f>
        <v>10759.915760218</v>
      </c>
      <c r="U579">
        <f>IF(P579=P578,1+U578,1)</f>
        <v>1</v>
      </c>
      <c r="V579" t="str">
        <f t="shared" ref="V579:V642" si="9">IF(P579=P580,"",T579/U579)</f>
        <v/>
      </c>
      <c r="W579" t="str">
        <f>IF(V579="","",IF(ABS(V579-R579)&gt;W$1,ABS(V579-R579),""))</f>
        <v/>
      </c>
      <c r="X579" t="str">
        <f>Y579&amp;"-"&amp;Z579&amp;"-"&amp;AC579&amp;"-"&amp;AD579&amp;"-"&amp;AG579</f>
        <v>15.5-e-X-3-0.5</v>
      </c>
      <c r="Y579">
        <f>F579</f>
        <v>15.5</v>
      </c>
      <c r="Z579" s="2" t="str">
        <f>G579</f>
        <v>e</v>
      </c>
      <c r="AA579">
        <f>_xlfn.IFNA(VLOOKUP(X579,'duo-out'!A$2:Q$5000,5,FALSE),E579+10*(H579-1)+1+_xlfn.IFNA(VLOOKUP(D579,states!A$2:C$10,3,FALSE),1))</f>
        <v>4</v>
      </c>
      <c r="AB579" t="str">
        <f>IF(V579="","",V579)</f>
        <v/>
      </c>
      <c r="AC579" s="2" t="str">
        <f>_xlfn.IFNA(VLOOKUP(D579,states!A$2:C$10,2,FALSE),"XX")</f>
        <v>X</v>
      </c>
      <c r="AD579">
        <f>E579</f>
        <v>3</v>
      </c>
      <c r="AE579">
        <f>_xlfn.IFNA(VLOOKUP(D579,states!A$2:D$10,4,FALSE),0)</f>
        <v>1</v>
      </c>
      <c r="AF579">
        <v>0.5</v>
      </c>
      <c r="AG579">
        <f>IF(AE579=0,AF579,IF(AE579=1,IF(F579=0.5,0.5,IF(H579=1,0.5,1.5)),IF(F579=0.5,0.5,IF(H579=1,2.5,1.5))))</f>
        <v>0.5</v>
      </c>
      <c r="AH579" s="7">
        <f>IF(AC579="XX",0,1/C579^(1/5)*IF(E579=0,100,1)/(E579+1)^(1/4))</f>
        <v>2.0402857733683697</v>
      </c>
    </row>
    <row r="580" spans="1:34">
      <c r="A580">
        <v>2511</v>
      </c>
      <c r="B580" s="1">
        <v>2733.6632</v>
      </c>
      <c r="C580" s="6">
        <v>0.02</v>
      </c>
      <c r="D580" t="s">
        <v>0</v>
      </c>
      <c r="E580">
        <v>3</v>
      </c>
      <c r="F580">
        <v>15.5</v>
      </c>
      <c r="G580" t="s">
        <v>1</v>
      </c>
      <c r="H580">
        <v>1</v>
      </c>
      <c r="I580" t="s">
        <v>0</v>
      </c>
      <c r="J580">
        <v>2</v>
      </c>
      <c r="K580">
        <v>14.5</v>
      </c>
      <c r="L580" t="s">
        <v>1</v>
      </c>
      <c r="M580">
        <v>1</v>
      </c>
      <c r="N580" t="s">
        <v>2567</v>
      </c>
      <c r="O580">
        <v>1</v>
      </c>
      <c r="P580" t="str">
        <f>D580&amp;"-"&amp;F580&amp;"-"&amp;G580&amp;"-"&amp;E580&amp;"-"&amp;H580</f>
        <v>X2Pi-15.5-e-3-1</v>
      </c>
      <c r="Q580" t="str">
        <f>I580&amp;"-"&amp;K580&amp;"-"&amp;L580&amp;"-"&amp;J580&amp;"-"&amp;M580</f>
        <v>X2Pi-14.5-e-2-1</v>
      </c>
      <c r="R580">
        <f>B580+S580</f>
        <v>10759.916960218001</v>
      </c>
      <c r="S580">
        <f>_xlfn.IFNA(VLOOKUP(Q580,'MARVEL-X'!A$2:I$1400,7,FALSE),VLOOKUP(Q580,MARVEL!A$2:J$1522,10,FALSE))</f>
        <v>8026.253760218</v>
      </c>
      <c r="T580">
        <f>IF(P580=P579,R580+T579,R580)</f>
        <v>21519.832720436003</v>
      </c>
      <c r="U580">
        <f>IF(P580=P579,1+U579,1)</f>
        <v>2</v>
      </c>
      <c r="V580">
        <f t="shared" si="9"/>
        <v>10759.916360218002</v>
      </c>
      <c r="W580" t="str">
        <f>IF(V580="","",IF(ABS(V580-R580)&gt;W$1,ABS(V580-R580),""))</f>
        <v/>
      </c>
      <c r="X580" t="str">
        <f>Y580&amp;"-"&amp;Z580&amp;"-"&amp;AC580&amp;"-"&amp;AD580&amp;"-"&amp;AG580</f>
        <v>15.5-e-X-3-0.5</v>
      </c>
      <c r="Y580">
        <f>F580</f>
        <v>15.5</v>
      </c>
      <c r="Z580" s="2" t="str">
        <f>G580</f>
        <v>e</v>
      </c>
      <c r="AA580">
        <f>_xlfn.IFNA(VLOOKUP(X580,'duo-out'!A$2:Q$5000,5,FALSE),E580+10*(H580-1)+1+_xlfn.IFNA(VLOOKUP(D580,states!A$2:C$10,3,FALSE),1))</f>
        <v>4</v>
      </c>
      <c r="AB580">
        <f>IF(V580="","",V580)</f>
        <v>10759.916360218002</v>
      </c>
      <c r="AC580" s="2" t="str">
        <f>_xlfn.IFNA(VLOOKUP(D580,states!A$2:C$10,2,FALSE),"XX")</f>
        <v>X</v>
      </c>
      <c r="AD580">
        <f>E580</f>
        <v>3</v>
      </c>
      <c r="AE580">
        <f>_xlfn.IFNA(VLOOKUP(D580,states!A$2:D$10,4,FALSE),0)</f>
        <v>1</v>
      </c>
      <c r="AF580">
        <v>0.5</v>
      </c>
      <c r="AG580">
        <f>IF(AE580=0,AF580,IF(AE580=1,IF(F580=0.5,0.5,IF(H580=1,0.5,1.5)),IF(F580=0.5,0.5,IF(H580=1,2.5,1.5))))</f>
        <v>0.5</v>
      </c>
      <c r="AH580" s="7">
        <f>IF(AC580="XX",0,1/C580^(1/5)*IF(E580=0,100,1)/(E580+1)^(1/4))</f>
        <v>1.5462474735549587</v>
      </c>
    </row>
    <row r="581" spans="1:34">
      <c r="A581">
        <v>2235</v>
      </c>
      <c r="B581" s="1">
        <v>2739.1129999999998</v>
      </c>
      <c r="C581" s="6">
        <v>5.0000000000000001E-3</v>
      </c>
      <c r="D581" t="s">
        <v>0</v>
      </c>
      <c r="E581">
        <v>3</v>
      </c>
      <c r="F581">
        <v>15.5</v>
      </c>
      <c r="G581" t="s">
        <v>1</v>
      </c>
      <c r="H581">
        <v>2</v>
      </c>
      <c r="I581" t="s">
        <v>0</v>
      </c>
      <c r="J581">
        <v>2</v>
      </c>
      <c r="K581">
        <v>14.5</v>
      </c>
      <c r="L581" t="s">
        <v>1</v>
      </c>
      <c r="M581">
        <v>2</v>
      </c>
      <c r="N581" t="s">
        <v>2291</v>
      </c>
      <c r="O581">
        <v>1</v>
      </c>
      <c r="P581" t="str">
        <f>D581&amp;"-"&amp;F581&amp;"-"&amp;G581&amp;"-"&amp;E581&amp;"-"&amp;H581</f>
        <v>X2Pi-15.5-e-3-2</v>
      </c>
      <c r="Q581" t="str">
        <f>I581&amp;"-"&amp;K581&amp;"-"&amp;L581&amp;"-"&amp;J581&amp;"-"&amp;M581</f>
        <v>X2Pi-14.5-e-2-2</v>
      </c>
      <c r="R581">
        <f>B581+S581</f>
        <v>11132.941720658999</v>
      </c>
      <c r="S581">
        <f>_xlfn.IFNA(VLOOKUP(Q581,'MARVEL-X'!A$2:I$1400,7,FALSE),VLOOKUP(Q581,MARVEL!A$2:J$1522,10,FALSE))</f>
        <v>8393.8287206589994</v>
      </c>
      <c r="T581">
        <f>IF(P581=P580,R581+T580,R581)</f>
        <v>11132.941720658999</v>
      </c>
      <c r="U581">
        <f>IF(P581=P580,1+U580,1)</f>
        <v>1</v>
      </c>
      <c r="V581">
        <f t="shared" si="9"/>
        <v>11132.941720658999</v>
      </c>
      <c r="W581" t="str">
        <f>IF(V581="","",IF(ABS(V581-R581)&gt;W$1,ABS(V581-R581),""))</f>
        <v/>
      </c>
      <c r="X581" t="str">
        <f>Y581&amp;"-"&amp;Z581&amp;"-"&amp;AC581&amp;"-"&amp;AD581&amp;"-"&amp;AG581</f>
        <v>15.5-e-X-3-1.5</v>
      </c>
      <c r="Y581">
        <f>F581</f>
        <v>15.5</v>
      </c>
      <c r="Z581" s="2" t="str">
        <f>G581</f>
        <v>e</v>
      </c>
      <c r="AA581">
        <f>_xlfn.IFNA(VLOOKUP(X581,'duo-out'!A$2:Q$5000,5,FALSE),E581+10*(H581-1)+1+_xlfn.IFNA(VLOOKUP(D581,states!A$2:C$10,3,FALSE),1))</f>
        <v>14</v>
      </c>
      <c r="AB581">
        <f>IF(V581="","",V581)</f>
        <v>11132.941720658999</v>
      </c>
      <c r="AC581" s="2" t="str">
        <f>_xlfn.IFNA(VLOOKUP(D581,states!A$2:C$10,2,FALSE),"XX")</f>
        <v>X</v>
      </c>
      <c r="AD581">
        <f>E581</f>
        <v>3</v>
      </c>
      <c r="AE581">
        <f>_xlfn.IFNA(VLOOKUP(D581,states!A$2:D$10,4,FALSE),0)</f>
        <v>1</v>
      </c>
      <c r="AF581">
        <v>0.5</v>
      </c>
      <c r="AG581">
        <f>IF(AE581=0,AF581,IF(AE581=1,IF(F581=0.5,0.5,IF(H581=1,0.5,1.5)),IF(F581=0.5,0.5,IF(H581=1,2.5,1.5))))</f>
        <v>1.5</v>
      </c>
      <c r="AH581" s="7">
        <f>IF(AC581="XX",0,1/C581^(1/5)*IF(E581=0,100,1)/(E581+1)^(1/4))</f>
        <v>2.0402857733683697</v>
      </c>
    </row>
    <row r="582" spans="1:34">
      <c r="A582">
        <v>2281</v>
      </c>
      <c r="B582" s="1">
        <v>2594.9920000000002</v>
      </c>
      <c r="C582" s="6">
        <v>5.0000000000000001E-3</v>
      </c>
      <c r="D582" t="s">
        <v>0</v>
      </c>
      <c r="E582">
        <v>4</v>
      </c>
      <c r="F582">
        <v>15.5</v>
      </c>
      <c r="G582" t="s">
        <v>1</v>
      </c>
      <c r="H582">
        <v>1</v>
      </c>
      <c r="I582" t="s">
        <v>0</v>
      </c>
      <c r="J582">
        <v>3</v>
      </c>
      <c r="K582">
        <v>14.5</v>
      </c>
      <c r="L582" t="s">
        <v>1</v>
      </c>
      <c r="M582">
        <v>1</v>
      </c>
      <c r="N582" t="s">
        <v>2337</v>
      </c>
      <c r="O582">
        <v>1</v>
      </c>
      <c r="P582" t="str">
        <f>D582&amp;"-"&amp;F582&amp;"-"&amp;G582&amp;"-"&amp;E582&amp;"-"&amp;H582</f>
        <v>X2Pi-15.5-e-4-1</v>
      </c>
      <c r="Q582" t="str">
        <f>I582&amp;"-"&amp;K582&amp;"-"&amp;L582&amp;"-"&amp;J582&amp;"-"&amp;M582</f>
        <v>X2Pi-14.5-e-3-1</v>
      </c>
      <c r="R582">
        <f>B582+S582</f>
        <v>12994.531332072</v>
      </c>
      <c r="S582">
        <f>_xlfn.IFNA(VLOOKUP(Q582,'MARVEL-X'!A$2:I$1400,7,FALSE),VLOOKUP(Q582,MARVEL!A$2:J$1522,10,FALSE))</f>
        <v>10399.539332072</v>
      </c>
      <c r="T582">
        <f>IF(P582=P581,R582+T581,R582)</f>
        <v>12994.531332072</v>
      </c>
      <c r="U582">
        <f>IF(P582=P581,1+U581,1)</f>
        <v>1</v>
      </c>
      <c r="V582">
        <f t="shared" si="9"/>
        <v>12994.531332072</v>
      </c>
      <c r="W582" t="str">
        <f>IF(V582="","",IF(ABS(V582-R582)&gt;W$1,ABS(V582-R582),""))</f>
        <v/>
      </c>
      <c r="X582" t="str">
        <f>Y582&amp;"-"&amp;Z582&amp;"-"&amp;AC582&amp;"-"&amp;AD582&amp;"-"&amp;AG582</f>
        <v>15.5-e-X-4-0.5</v>
      </c>
      <c r="Y582">
        <f>F582</f>
        <v>15.5</v>
      </c>
      <c r="Z582" s="2" t="str">
        <f>G582</f>
        <v>e</v>
      </c>
      <c r="AA582">
        <f>_xlfn.IFNA(VLOOKUP(X582,'duo-out'!A$2:Q$5000,5,FALSE),E582+10*(H582-1)+1+_xlfn.IFNA(VLOOKUP(D582,states!A$2:C$10,3,FALSE),1))</f>
        <v>5</v>
      </c>
      <c r="AB582">
        <f>IF(V582="","",V582)</f>
        <v>12994.531332072</v>
      </c>
      <c r="AC582" s="2" t="str">
        <f>_xlfn.IFNA(VLOOKUP(D582,states!A$2:C$10,2,FALSE),"XX")</f>
        <v>X</v>
      </c>
      <c r="AD582">
        <f>E582</f>
        <v>4</v>
      </c>
      <c r="AE582">
        <f>_xlfn.IFNA(VLOOKUP(D582,states!A$2:D$10,4,FALSE),0)</f>
        <v>1</v>
      </c>
      <c r="AF582">
        <v>0.5</v>
      </c>
      <c r="AG582">
        <f>IF(AE582=0,AF582,IF(AE582=1,IF(F582=0.5,0.5,IF(H582=1,0.5,1.5)),IF(F582=0.5,0.5,IF(H582=1,2.5,1.5))))</f>
        <v>0.5</v>
      </c>
      <c r="AH582" s="7">
        <f>IF(AC582="XX",0,1/C582^(1/5)*IF(E582=0,100,1)/(E582+1)^(1/4))</f>
        <v>1.9295831501316907</v>
      </c>
    </row>
    <row r="583" spans="1:34">
      <c r="A583">
        <v>2316</v>
      </c>
      <c r="B583" s="1">
        <v>2599.4780000000001</v>
      </c>
      <c r="C583" s="6">
        <v>5.0000000000000001E-3</v>
      </c>
      <c r="D583" t="s">
        <v>0</v>
      </c>
      <c r="E583">
        <v>4</v>
      </c>
      <c r="F583">
        <v>15.5</v>
      </c>
      <c r="G583" t="s">
        <v>1</v>
      </c>
      <c r="H583">
        <v>2</v>
      </c>
      <c r="I583" t="s">
        <v>0</v>
      </c>
      <c r="J583">
        <v>3</v>
      </c>
      <c r="K583">
        <v>14.5</v>
      </c>
      <c r="L583" t="s">
        <v>1</v>
      </c>
      <c r="M583">
        <v>2</v>
      </c>
      <c r="N583" t="s">
        <v>2372</v>
      </c>
      <c r="O583">
        <v>1</v>
      </c>
      <c r="P583" t="str">
        <f>D583&amp;"-"&amp;F583&amp;"-"&amp;G583&amp;"-"&amp;E583&amp;"-"&amp;H583</f>
        <v>X2Pi-15.5-e-4-2</v>
      </c>
      <c r="Q583" t="str">
        <f>I583&amp;"-"&amp;K583&amp;"-"&amp;L583&amp;"-"&amp;J583&amp;"-"&amp;M583</f>
        <v>X2Pi-14.5-e-3-2</v>
      </c>
      <c r="R583">
        <f>B583+S583</f>
        <v>13351.476276519999</v>
      </c>
      <c r="S583">
        <f>_xlfn.IFNA(VLOOKUP(Q583,'MARVEL-X'!A$2:I$1400,7,FALSE),VLOOKUP(Q583,MARVEL!A$2:J$1522,10,FALSE))</f>
        <v>10751.99827652</v>
      </c>
      <c r="T583">
        <f>IF(P583=P582,R583+T582,R583)</f>
        <v>13351.476276519999</v>
      </c>
      <c r="U583">
        <f>IF(P583=P582,1+U582,1)</f>
        <v>1</v>
      </c>
      <c r="V583">
        <f t="shared" si="9"/>
        <v>13351.476276519999</v>
      </c>
      <c r="W583" t="str">
        <f>IF(V583="","",IF(ABS(V583-R583)&gt;W$1,ABS(V583-R583),""))</f>
        <v/>
      </c>
      <c r="X583" t="str">
        <f>Y583&amp;"-"&amp;Z583&amp;"-"&amp;AC583&amp;"-"&amp;AD583&amp;"-"&amp;AG583</f>
        <v>15.5-e-X-4-1.5</v>
      </c>
      <c r="Y583">
        <f>F583</f>
        <v>15.5</v>
      </c>
      <c r="Z583" s="2" t="str">
        <f>G583</f>
        <v>e</v>
      </c>
      <c r="AA583">
        <f>_xlfn.IFNA(VLOOKUP(X583,'duo-out'!A$2:Q$5000,5,FALSE),E583+10*(H583-1)+1+_xlfn.IFNA(VLOOKUP(D583,states!A$2:C$10,3,FALSE),1))</f>
        <v>15</v>
      </c>
      <c r="AB583">
        <f>IF(V583="","",V583)</f>
        <v>13351.476276519999</v>
      </c>
      <c r="AC583" s="2" t="str">
        <f>_xlfn.IFNA(VLOOKUP(D583,states!A$2:C$10,2,FALSE),"XX")</f>
        <v>X</v>
      </c>
      <c r="AD583">
        <f>E583</f>
        <v>4</v>
      </c>
      <c r="AE583">
        <f>_xlfn.IFNA(VLOOKUP(D583,states!A$2:D$10,4,FALSE),0)</f>
        <v>1</v>
      </c>
      <c r="AF583">
        <v>0.5</v>
      </c>
      <c r="AG583">
        <f>IF(AE583=0,AF583,IF(AE583=1,IF(F583=0.5,0.5,IF(H583=1,0.5,1.5)),IF(F583=0.5,0.5,IF(H583=1,2.5,1.5))))</f>
        <v>1.5</v>
      </c>
      <c r="AH583" s="7">
        <f>IF(AC583="XX",0,1/C583^(1/5)*IF(E583=0,100,1)/(E583+1)^(1/4))</f>
        <v>1.9295831501316907</v>
      </c>
    </row>
    <row r="584" spans="1:34">
      <c r="A584">
        <v>1994</v>
      </c>
      <c r="B584" s="1">
        <v>3013.1060000000002</v>
      </c>
      <c r="C584" s="6">
        <v>5.0000000000000001E-3</v>
      </c>
      <c r="D584" t="s">
        <v>0</v>
      </c>
      <c r="E584">
        <v>1</v>
      </c>
      <c r="F584">
        <v>15.5</v>
      </c>
      <c r="G584" t="s">
        <v>2</v>
      </c>
      <c r="H584">
        <v>1</v>
      </c>
      <c r="I584" t="s">
        <v>0</v>
      </c>
      <c r="J584">
        <v>0</v>
      </c>
      <c r="K584">
        <v>14.5</v>
      </c>
      <c r="L584" t="s">
        <v>2</v>
      </c>
      <c r="M584">
        <v>1</v>
      </c>
      <c r="N584" t="s">
        <v>2050</v>
      </c>
      <c r="O584">
        <v>1</v>
      </c>
      <c r="P584" t="str">
        <f>D584&amp;"-"&amp;F584&amp;"-"&amp;G584&amp;"-"&amp;E584&amp;"-"&amp;H584</f>
        <v>X2Pi-15.5-f-1-1</v>
      </c>
      <c r="Q584" t="str">
        <f>I584&amp;"-"&amp;K584&amp;"-"&amp;L584&amp;"-"&amp;J584&amp;"-"&amp;M584</f>
        <v>X2Pi-14.5-f-0-1</v>
      </c>
      <c r="R584">
        <f>B584+S584</f>
        <v>5912.4842028359999</v>
      </c>
      <c r="S584">
        <f>_xlfn.IFNA(VLOOKUP(Q584,'MARVEL-X'!A$2:I$1400,7,FALSE),VLOOKUP(Q584,MARVEL!A$2:J$1522,10,FALSE))</f>
        <v>2899.3782028360001</v>
      </c>
      <c r="T584">
        <f>IF(P584=P583,R584+T583,R584)</f>
        <v>5912.4842028359999</v>
      </c>
      <c r="U584">
        <f>IF(P584=P583,1+U583,1)</f>
        <v>1</v>
      </c>
      <c r="V584" t="str">
        <f t="shared" si="9"/>
        <v/>
      </c>
      <c r="W584" t="str">
        <f>IF(V584="","",IF(ABS(V584-R584)&gt;W$1,ABS(V584-R584),""))</f>
        <v/>
      </c>
      <c r="X584" t="str">
        <f>Y584&amp;"-"&amp;Z584&amp;"-"&amp;AC584&amp;"-"&amp;AD584&amp;"-"&amp;AG584</f>
        <v>15.5-f-X-1-0.5</v>
      </c>
      <c r="Y584">
        <f>F584</f>
        <v>15.5</v>
      </c>
      <c r="Z584" s="2" t="str">
        <f>G584</f>
        <v>f</v>
      </c>
      <c r="AA584">
        <f>_xlfn.IFNA(VLOOKUP(X584,'duo-out'!A$2:Q$5000,5,FALSE),E584+10*(H584-1)+1+_xlfn.IFNA(VLOOKUP(D584,states!A$2:C$10,3,FALSE),1))</f>
        <v>2</v>
      </c>
      <c r="AB584" t="str">
        <f>IF(V584="","",V584)</f>
        <v/>
      </c>
      <c r="AC584" s="2" t="str">
        <f>_xlfn.IFNA(VLOOKUP(D584,states!A$2:C$10,2,FALSE),"XX")</f>
        <v>X</v>
      </c>
      <c r="AD584">
        <f>E584</f>
        <v>1</v>
      </c>
      <c r="AE584">
        <f>_xlfn.IFNA(VLOOKUP(D584,states!A$2:D$10,4,FALSE),0)</f>
        <v>1</v>
      </c>
      <c r="AF584">
        <v>0.5</v>
      </c>
      <c r="AG584">
        <f>IF(AE584=0,AF584,IF(AE584=1,IF(F584=0.5,0.5,IF(H584=1,0.5,1.5)),IF(F584=0.5,0.5,IF(H584=1,2.5,1.5))))</f>
        <v>0.5</v>
      </c>
      <c r="AH584" s="7">
        <f>IF(AC584="XX",0,1/C584^(1/5)*IF(E584=0,100,1)/(E584+1)^(1/4))</f>
        <v>2.4263223583284943</v>
      </c>
    </row>
    <row r="585" spans="1:34">
      <c r="A585">
        <v>2392</v>
      </c>
      <c r="B585" s="1">
        <v>2176.75</v>
      </c>
      <c r="C585" s="6">
        <v>5.2589999999999998E-2</v>
      </c>
      <c r="D585" t="s">
        <v>0</v>
      </c>
      <c r="E585">
        <v>1</v>
      </c>
      <c r="F585">
        <v>15.5</v>
      </c>
      <c r="G585" t="s">
        <v>2</v>
      </c>
      <c r="H585">
        <v>1</v>
      </c>
      <c r="I585" t="s">
        <v>0</v>
      </c>
      <c r="J585">
        <v>0</v>
      </c>
      <c r="K585">
        <v>16.5</v>
      </c>
      <c r="L585" t="s">
        <v>2</v>
      </c>
      <c r="M585">
        <v>1</v>
      </c>
      <c r="N585" t="s">
        <v>2448</v>
      </c>
      <c r="O585">
        <v>1</v>
      </c>
      <c r="P585" t="str">
        <f>D585&amp;"-"&amp;F585&amp;"-"&amp;G585&amp;"-"&amp;E585&amp;"-"&amp;H585</f>
        <v>X2Pi-15.5-f-1-1</v>
      </c>
      <c r="Q585" t="str">
        <f>I585&amp;"-"&amp;K585&amp;"-"&amp;L585&amp;"-"&amp;J585&amp;"-"&amp;M585</f>
        <v>X2Pi-16.5-f-0-1</v>
      </c>
      <c r="R585">
        <f>B585+S585</f>
        <v>5912.4842028349995</v>
      </c>
      <c r="S585">
        <f>_xlfn.IFNA(VLOOKUP(Q585,'MARVEL-X'!A$2:I$1400,7,FALSE),VLOOKUP(Q585,MARVEL!A$2:J$1522,10,FALSE))</f>
        <v>3735.7342028349999</v>
      </c>
      <c r="T585">
        <f>IF(P585=P584,R585+T584,R585)</f>
        <v>11824.968405670999</v>
      </c>
      <c r="U585">
        <f>IF(P585=P584,1+U584,1)</f>
        <v>2</v>
      </c>
      <c r="V585">
        <f t="shared" si="9"/>
        <v>5912.4842028354997</v>
      </c>
      <c r="W585" t="str">
        <f>IF(V585="","",IF(ABS(V585-R585)&gt;W$1,ABS(V585-R585),""))</f>
        <v/>
      </c>
      <c r="X585" t="str">
        <f>Y585&amp;"-"&amp;Z585&amp;"-"&amp;AC585&amp;"-"&amp;AD585&amp;"-"&amp;AG585</f>
        <v>15.5-f-X-1-0.5</v>
      </c>
      <c r="Y585">
        <f>F585</f>
        <v>15.5</v>
      </c>
      <c r="Z585" s="2" t="str">
        <f>G585</f>
        <v>f</v>
      </c>
      <c r="AA585">
        <f>_xlfn.IFNA(VLOOKUP(X585,'duo-out'!A$2:Q$5000,5,FALSE),E585+10*(H585-1)+1+_xlfn.IFNA(VLOOKUP(D585,states!A$2:C$10,3,FALSE),1))</f>
        <v>2</v>
      </c>
      <c r="AB585">
        <f>IF(V585="","",V585)</f>
        <v>5912.4842028354997</v>
      </c>
      <c r="AC585" s="2" t="str">
        <f>_xlfn.IFNA(VLOOKUP(D585,states!A$2:C$10,2,FALSE),"XX")</f>
        <v>X</v>
      </c>
      <c r="AD585">
        <f>E585</f>
        <v>1</v>
      </c>
      <c r="AE585">
        <f>_xlfn.IFNA(VLOOKUP(D585,states!A$2:D$10,4,FALSE),0)</f>
        <v>1</v>
      </c>
      <c r="AF585">
        <v>0.5</v>
      </c>
      <c r="AG585">
        <f>IF(AE585=0,AF585,IF(AE585=1,IF(F585=0.5,0.5,IF(H585=1,0.5,1.5)),IF(F585=0.5,0.5,IF(H585=1,2.5,1.5))))</f>
        <v>0.5</v>
      </c>
      <c r="AH585" s="7">
        <f>IF(AC585="XX",0,1/C585^(1/5)*IF(E585=0,100,1)/(E585+1)^(1/4))</f>
        <v>1.515520680078918</v>
      </c>
    </row>
    <row r="586" spans="1:34">
      <c r="A586">
        <v>2051</v>
      </c>
      <c r="B586" s="1">
        <v>3021.5920000000001</v>
      </c>
      <c r="C586" s="6">
        <v>5.0000000000000001E-3</v>
      </c>
      <c r="D586" t="s">
        <v>0</v>
      </c>
      <c r="E586">
        <v>1</v>
      </c>
      <c r="F586">
        <v>15.5</v>
      </c>
      <c r="G586" t="s">
        <v>2</v>
      </c>
      <c r="H586">
        <v>2</v>
      </c>
      <c r="I586" t="s">
        <v>0</v>
      </c>
      <c r="J586">
        <v>0</v>
      </c>
      <c r="K586">
        <v>14.5</v>
      </c>
      <c r="L586" t="s">
        <v>2</v>
      </c>
      <c r="M586">
        <v>2</v>
      </c>
      <c r="N586" t="s">
        <v>2107</v>
      </c>
      <c r="O586">
        <v>1</v>
      </c>
      <c r="P586" t="str">
        <f>D586&amp;"-"&amp;F586&amp;"-"&amp;G586&amp;"-"&amp;E586&amp;"-"&amp;H586</f>
        <v>X2Pi-15.5-f-1-2</v>
      </c>
      <c r="Q586" t="str">
        <f>I586&amp;"-"&amp;K586&amp;"-"&amp;L586&amp;"-"&amp;J586&amp;"-"&amp;M586</f>
        <v>X2Pi-14.5-f-0-2</v>
      </c>
      <c r="R586">
        <f>B586+S586</f>
        <v>6334.8986114070003</v>
      </c>
      <c r="S586">
        <f>_xlfn.IFNA(VLOOKUP(Q586,'MARVEL-X'!A$2:I$1400,7,FALSE),VLOOKUP(Q586,MARVEL!A$2:J$1522,10,FALSE))</f>
        <v>3313.3066114070002</v>
      </c>
      <c r="T586">
        <f>IF(P586=P585,R586+T585,R586)</f>
        <v>6334.8986114070003</v>
      </c>
      <c r="U586">
        <f>IF(P586=P585,1+U585,1)</f>
        <v>1</v>
      </c>
      <c r="V586" t="str">
        <f t="shared" si="9"/>
        <v/>
      </c>
      <c r="W586" t="str">
        <f>IF(V586="","",IF(ABS(V586-R586)&gt;W$1,ABS(V586-R586),""))</f>
        <v/>
      </c>
      <c r="X586" t="str">
        <f>Y586&amp;"-"&amp;Z586&amp;"-"&amp;AC586&amp;"-"&amp;AD586&amp;"-"&amp;AG586</f>
        <v>15.5-f-X-1-1.5</v>
      </c>
      <c r="Y586">
        <f>F586</f>
        <v>15.5</v>
      </c>
      <c r="Z586" s="2" t="str">
        <f>G586</f>
        <v>f</v>
      </c>
      <c r="AA586">
        <f>_xlfn.IFNA(VLOOKUP(X586,'duo-out'!A$2:Q$5000,5,FALSE),E586+10*(H586-1)+1+_xlfn.IFNA(VLOOKUP(D586,states!A$2:C$10,3,FALSE),1))</f>
        <v>12</v>
      </c>
      <c r="AB586" t="str">
        <f>IF(V586="","",V586)</f>
        <v/>
      </c>
      <c r="AC586" s="2" t="str">
        <f>_xlfn.IFNA(VLOOKUP(D586,states!A$2:C$10,2,FALSE),"XX")</f>
        <v>X</v>
      </c>
      <c r="AD586">
        <f>E586</f>
        <v>1</v>
      </c>
      <c r="AE586">
        <f>_xlfn.IFNA(VLOOKUP(D586,states!A$2:D$10,4,FALSE),0)</f>
        <v>1</v>
      </c>
      <c r="AF586">
        <v>0.5</v>
      </c>
      <c r="AG586">
        <f>IF(AE586=0,AF586,IF(AE586=1,IF(F586=0.5,0.5,IF(H586=1,0.5,1.5)),IF(F586=0.5,0.5,IF(H586=1,2.5,1.5))))</f>
        <v>1.5</v>
      </c>
      <c r="AH586" s="7">
        <f>IF(AC586="XX",0,1/C586^(1/5)*IF(E586=0,100,1)/(E586+1)^(1/4))</f>
        <v>2.4263223583284943</v>
      </c>
    </row>
    <row r="587" spans="1:34">
      <c r="A587">
        <v>2403</v>
      </c>
      <c r="B587" s="1">
        <v>2134.8040000000001</v>
      </c>
      <c r="C587" s="6">
        <v>0.02</v>
      </c>
      <c r="D587" t="s">
        <v>0</v>
      </c>
      <c r="E587">
        <v>1</v>
      </c>
      <c r="F587">
        <v>15.5</v>
      </c>
      <c r="G587" t="s">
        <v>2</v>
      </c>
      <c r="H587">
        <v>2</v>
      </c>
      <c r="I587" t="s">
        <v>0</v>
      </c>
      <c r="J587">
        <v>0</v>
      </c>
      <c r="K587">
        <v>16.5</v>
      </c>
      <c r="L587" t="s">
        <v>2</v>
      </c>
      <c r="M587">
        <v>2</v>
      </c>
      <c r="N587" t="s">
        <v>2459</v>
      </c>
      <c r="O587">
        <v>1</v>
      </c>
      <c r="P587" t="str">
        <f>D587&amp;"-"&amp;F587&amp;"-"&amp;G587&amp;"-"&amp;E587&amp;"-"&amp;H587</f>
        <v>X2Pi-15.5-f-1-2</v>
      </c>
      <c r="Q587" t="str">
        <f>I587&amp;"-"&amp;K587&amp;"-"&amp;L587&amp;"-"&amp;J587&amp;"-"&amp;M587</f>
        <v>X2Pi-16.5-f-0-2</v>
      </c>
      <c r="R587">
        <f>B587+S587</f>
        <v>6334.8986114050003</v>
      </c>
      <c r="S587">
        <f>_xlfn.IFNA(VLOOKUP(Q587,'MARVEL-X'!A$2:I$1400,7,FALSE),VLOOKUP(Q587,MARVEL!A$2:J$1522,10,FALSE))</f>
        <v>4200.0946114050003</v>
      </c>
      <c r="T587">
        <f>IF(P587=P586,R587+T586,R587)</f>
        <v>12669.797222812002</v>
      </c>
      <c r="U587">
        <f>IF(P587=P586,1+U586,1)</f>
        <v>2</v>
      </c>
      <c r="V587">
        <f t="shared" si="9"/>
        <v>6334.8986114060008</v>
      </c>
      <c r="W587" t="str">
        <f>IF(V587="","",IF(ABS(V587-R587)&gt;W$1,ABS(V587-R587),""))</f>
        <v/>
      </c>
      <c r="X587" t="str">
        <f>Y587&amp;"-"&amp;Z587&amp;"-"&amp;AC587&amp;"-"&amp;AD587&amp;"-"&amp;AG587</f>
        <v>15.5-f-X-1-1.5</v>
      </c>
      <c r="Y587">
        <f>F587</f>
        <v>15.5</v>
      </c>
      <c r="Z587" s="2" t="str">
        <f>G587</f>
        <v>f</v>
      </c>
      <c r="AA587">
        <f>_xlfn.IFNA(VLOOKUP(X587,'duo-out'!A$2:Q$5000,5,FALSE),E587+10*(H587-1)+1+_xlfn.IFNA(VLOOKUP(D587,states!A$2:C$10,3,FALSE),1))</f>
        <v>12</v>
      </c>
      <c r="AB587">
        <f>IF(V587="","",V587)</f>
        <v>6334.8986114060008</v>
      </c>
      <c r="AC587" s="2" t="str">
        <f>_xlfn.IFNA(VLOOKUP(D587,states!A$2:C$10,2,FALSE),"XX")</f>
        <v>X</v>
      </c>
      <c r="AD587">
        <f>E587</f>
        <v>1</v>
      </c>
      <c r="AE587">
        <f>_xlfn.IFNA(VLOOKUP(D587,states!A$2:D$10,4,FALSE),0)</f>
        <v>1</v>
      </c>
      <c r="AF587">
        <v>0.5</v>
      </c>
      <c r="AG587">
        <f>IF(AE587=0,AF587,IF(AE587=1,IF(F587=0.5,0.5,IF(H587=1,0.5,1.5)),IF(F587=0.5,0.5,IF(H587=1,2.5,1.5))))</f>
        <v>1.5</v>
      </c>
      <c r="AH587" s="7">
        <f>IF(AC587="XX",0,1/C587^(1/5)*IF(E587=0,100,1)/(E587+1)^(1/4))</f>
        <v>1.8388084971065388</v>
      </c>
    </row>
    <row r="588" spans="1:34">
      <c r="A588">
        <v>2106</v>
      </c>
      <c r="B588" s="1">
        <v>2872.4630000000002</v>
      </c>
      <c r="C588" s="6">
        <v>5.0000000000000001E-3</v>
      </c>
      <c r="D588" t="s">
        <v>0</v>
      </c>
      <c r="E588">
        <v>2</v>
      </c>
      <c r="F588">
        <v>15.5</v>
      </c>
      <c r="G588" t="s">
        <v>2</v>
      </c>
      <c r="H588">
        <v>1</v>
      </c>
      <c r="I588" t="s">
        <v>0</v>
      </c>
      <c r="J588">
        <v>1</v>
      </c>
      <c r="K588">
        <v>14.5</v>
      </c>
      <c r="L588" t="s">
        <v>2</v>
      </c>
      <c r="M588">
        <v>1</v>
      </c>
      <c r="N588" t="s">
        <v>2162</v>
      </c>
      <c r="O588">
        <v>1</v>
      </c>
      <c r="P588" t="str">
        <f>D588&amp;"-"&amp;F588&amp;"-"&amp;G588&amp;"-"&amp;E588&amp;"-"&amp;H588</f>
        <v>X2Pi-15.5-f-2-1</v>
      </c>
      <c r="Q588" t="str">
        <f>I588&amp;"-"&amp;K588&amp;"-"&amp;L588&amp;"-"&amp;J588&amp;"-"&amp;M588</f>
        <v>X2Pi-14.5-f-1-1</v>
      </c>
      <c r="R588">
        <f>B588+S588</f>
        <v>8394.5368335260009</v>
      </c>
      <c r="S588">
        <f>_xlfn.IFNA(VLOOKUP(Q588,'MARVEL-X'!A$2:I$1400,7,FALSE),VLOOKUP(Q588,MARVEL!A$2:J$1522,10,FALSE))</f>
        <v>5522.0738335260003</v>
      </c>
      <c r="T588">
        <f>IF(P588=P587,R588+T587,R588)</f>
        <v>8394.5368335260009</v>
      </c>
      <c r="U588">
        <f>IF(P588=P587,1+U587,1)</f>
        <v>1</v>
      </c>
      <c r="V588">
        <f t="shared" si="9"/>
        <v>8394.5368335260009</v>
      </c>
      <c r="W588" t="str">
        <f>IF(V588="","",IF(ABS(V588-R588)&gt;W$1,ABS(V588-R588),""))</f>
        <v/>
      </c>
      <c r="X588" t="str">
        <f>Y588&amp;"-"&amp;Z588&amp;"-"&amp;AC588&amp;"-"&amp;AD588&amp;"-"&amp;AG588</f>
        <v>15.5-f-X-2-0.5</v>
      </c>
      <c r="Y588">
        <f>F588</f>
        <v>15.5</v>
      </c>
      <c r="Z588" s="2" t="str">
        <f>G588</f>
        <v>f</v>
      </c>
      <c r="AA588">
        <f>_xlfn.IFNA(VLOOKUP(X588,'duo-out'!A$2:Q$5000,5,FALSE),E588+10*(H588-1)+1+_xlfn.IFNA(VLOOKUP(D588,states!A$2:C$10,3,FALSE),1))</f>
        <v>3</v>
      </c>
      <c r="AB588">
        <f>IF(V588="","",V588)</f>
        <v>8394.5368335260009</v>
      </c>
      <c r="AC588" s="2" t="str">
        <f>_xlfn.IFNA(VLOOKUP(D588,states!A$2:C$10,2,FALSE),"XX")</f>
        <v>X</v>
      </c>
      <c r="AD588">
        <f>E588</f>
        <v>2</v>
      </c>
      <c r="AE588">
        <f>_xlfn.IFNA(VLOOKUP(D588,states!A$2:D$10,4,FALSE),0)</f>
        <v>1</v>
      </c>
      <c r="AF588">
        <v>0.5</v>
      </c>
      <c r="AG588">
        <f>IF(AE588=0,AF588,IF(AE588=1,IF(F588=0.5,0.5,IF(H588=1,0.5,1.5)),IF(F588=0.5,0.5,IF(H588=1,2.5,1.5))))</f>
        <v>0.5</v>
      </c>
      <c r="AH588" s="7">
        <f>IF(AC588="XX",0,1/C588^(1/5)*IF(E588=0,100,1)/(E588+1)^(1/4))</f>
        <v>2.1924297443889911</v>
      </c>
    </row>
    <row r="589" spans="1:34">
      <c r="A589">
        <v>2159</v>
      </c>
      <c r="B589" s="1">
        <v>2880.0279999999998</v>
      </c>
      <c r="C589" s="6">
        <v>5.0000000000000001E-3</v>
      </c>
      <c r="D589" t="s">
        <v>0</v>
      </c>
      <c r="E589">
        <v>2</v>
      </c>
      <c r="F589">
        <v>15.5</v>
      </c>
      <c r="G589" t="s">
        <v>2</v>
      </c>
      <c r="H589">
        <v>2</v>
      </c>
      <c r="I589" t="s">
        <v>0</v>
      </c>
      <c r="J589">
        <v>1</v>
      </c>
      <c r="K589">
        <v>14.5</v>
      </c>
      <c r="L589" t="s">
        <v>2</v>
      </c>
      <c r="M589">
        <v>2</v>
      </c>
      <c r="N589" t="s">
        <v>2215</v>
      </c>
      <c r="O589">
        <v>1</v>
      </c>
      <c r="P589" t="str">
        <f>D589&amp;"-"&amp;F589&amp;"-"&amp;G589&amp;"-"&amp;E589&amp;"-"&amp;H589</f>
        <v>X2Pi-15.5-f-2-2</v>
      </c>
      <c r="Q589" t="str">
        <f>I589&amp;"-"&amp;K589&amp;"-"&amp;L589&amp;"-"&amp;J589&amp;"-"&amp;M589</f>
        <v>X2Pi-14.5-f-1-2</v>
      </c>
      <c r="R589">
        <f>B589+S589</f>
        <v>8800.144435786</v>
      </c>
      <c r="S589">
        <f>_xlfn.IFNA(VLOOKUP(Q589,'MARVEL-X'!A$2:I$1400,7,FALSE),VLOOKUP(Q589,MARVEL!A$2:J$1522,10,FALSE))</f>
        <v>5920.1164357859998</v>
      </c>
      <c r="T589">
        <f>IF(P589=P588,R589+T588,R589)</f>
        <v>8800.144435786</v>
      </c>
      <c r="U589">
        <f>IF(P589=P588,1+U588,1)</f>
        <v>1</v>
      </c>
      <c r="V589">
        <f t="shared" si="9"/>
        <v>8800.144435786</v>
      </c>
      <c r="W589" t="str">
        <f>IF(V589="","",IF(ABS(V589-R589)&gt;W$1,ABS(V589-R589),""))</f>
        <v/>
      </c>
      <c r="X589" t="str">
        <f>Y589&amp;"-"&amp;Z589&amp;"-"&amp;AC589&amp;"-"&amp;AD589&amp;"-"&amp;AG589</f>
        <v>15.5-f-X-2-1.5</v>
      </c>
      <c r="Y589">
        <f>F589</f>
        <v>15.5</v>
      </c>
      <c r="Z589" s="2" t="str">
        <f>G589</f>
        <v>f</v>
      </c>
      <c r="AA589">
        <f>_xlfn.IFNA(VLOOKUP(X589,'duo-out'!A$2:Q$5000,5,FALSE),E589+10*(H589-1)+1+_xlfn.IFNA(VLOOKUP(D589,states!A$2:C$10,3,FALSE),1))</f>
        <v>13</v>
      </c>
      <c r="AB589">
        <f>IF(V589="","",V589)</f>
        <v>8800.144435786</v>
      </c>
      <c r="AC589" s="2" t="str">
        <f>_xlfn.IFNA(VLOOKUP(D589,states!A$2:C$10,2,FALSE),"XX")</f>
        <v>X</v>
      </c>
      <c r="AD589">
        <f>E589</f>
        <v>2</v>
      </c>
      <c r="AE589">
        <f>_xlfn.IFNA(VLOOKUP(D589,states!A$2:D$10,4,FALSE),0)</f>
        <v>1</v>
      </c>
      <c r="AF589">
        <v>0.5</v>
      </c>
      <c r="AG589">
        <f>IF(AE589=0,AF589,IF(AE589=1,IF(F589=0.5,0.5,IF(H589=1,0.5,1.5)),IF(F589=0.5,0.5,IF(H589=1,2.5,1.5))))</f>
        <v>1.5</v>
      </c>
      <c r="AH589" s="7">
        <f>IF(AC589="XX",0,1/C589^(1/5)*IF(E589=0,100,1)/(E589+1)^(1/4))</f>
        <v>2.1924297443889911</v>
      </c>
    </row>
    <row r="590" spans="1:34">
      <c r="A590">
        <v>2210</v>
      </c>
      <c r="B590" s="1">
        <v>2733.087</v>
      </c>
      <c r="C590" s="6">
        <v>5.0000000000000001E-3</v>
      </c>
      <c r="D590" t="s">
        <v>0</v>
      </c>
      <c r="E590">
        <v>3</v>
      </c>
      <c r="F590">
        <v>15.5</v>
      </c>
      <c r="G590" t="s">
        <v>2</v>
      </c>
      <c r="H590">
        <v>1</v>
      </c>
      <c r="I590" t="s">
        <v>0</v>
      </c>
      <c r="J590">
        <v>2</v>
      </c>
      <c r="K590">
        <v>14.5</v>
      </c>
      <c r="L590" t="s">
        <v>2</v>
      </c>
      <c r="M590">
        <v>1</v>
      </c>
      <c r="N590" t="s">
        <v>2266</v>
      </c>
      <c r="O590">
        <v>1</v>
      </c>
      <c r="P590" t="str">
        <f>D590&amp;"-"&amp;F590&amp;"-"&amp;G590&amp;"-"&amp;E590&amp;"-"&amp;H590</f>
        <v>X2Pi-15.5-f-3-1</v>
      </c>
      <c r="Q590" t="str">
        <f>I590&amp;"-"&amp;K590&amp;"-"&amp;L590&amp;"-"&amp;J590&amp;"-"&amp;M590</f>
        <v>X2Pi-14.5-f-2-1</v>
      </c>
      <c r="R590">
        <f>B590+S590</f>
        <v>10752.644202837</v>
      </c>
      <c r="S590">
        <f>_xlfn.IFNA(VLOOKUP(Q590,'MARVEL-X'!A$2:I$1400,7,FALSE),VLOOKUP(Q590,MARVEL!A$2:J$1522,10,FALSE))</f>
        <v>8019.5572028369997</v>
      </c>
      <c r="T590">
        <f>IF(P590=P589,R590+T589,R590)</f>
        <v>10752.644202837</v>
      </c>
      <c r="U590">
        <f>IF(P590=P589,1+U589,1)</f>
        <v>1</v>
      </c>
      <c r="V590">
        <f t="shared" si="9"/>
        <v>10752.644202837</v>
      </c>
      <c r="W590" t="str">
        <f>IF(V590="","",IF(ABS(V590-R590)&gt;W$1,ABS(V590-R590),""))</f>
        <v/>
      </c>
      <c r="X590" t="str">
        <f>Y590&amp;"-"&amp;Z590&amp;"-"&amp;AC590&amp;"-"&amp;AD590&amp;"-"&amp;AG590</f>
        <v>15.5-f-X-3-0.5</v>
      </c>
      <c r="Y590">
        <f>F590</f>
        <v>15.5</v>
      </c>
      <c r="Z590" s="2" t="str">
        <f>G590</f>
        <v>f</v>
      </c>
      <c r="AA590">
        <f>_xlfn.IFNA(VLOOKUP(X590,'duo-out'!A$2:Q$5000,5,FALSE),E590+10*(H590-1)+1+_xlfn.IFNA(VLOOKUP(D590,states!A$2:C$10,3,FALSE),1))</f>
        <v>4</v>
      </c>
      <c r="AB590">
        <f>IF(V590="","",V590)</f>
        <v>10752.644202837</v>
      </c>
      <c r="AC590" s="2" t="str">
        <f>_xlfn.IFNA(VLOOKUP(D590,states!A$2:C$10,2,FALSE),"XX")</f>
        <v>X</v>
      </c>
      <c r="AD590">
        <f>E590</f>
        <v>3</v>
      </c>
      <c r="AE590">
        <f>_xlfn.IFNA(VLOOKUP(D590,states!A$2:D$10,4,FALSE),0)</f>
        <v>1</v>
      </c>
      <c r="AF590">
        <v>0.5</v>
      </c>
      <c r="AG590">
        <f>IF(AE590=0,AF590,IF(AE590=1,IF(F590=0.5,0.5,IF(H590=1,0.5,1.5)),IF(F590=0.5,0.5,IF(H590=1,2.5,1.5))))</f>
        <v>0.5</v>
      </c>
      <c r="AH590" s="7">
        <f>IF(AC590="XX",0,1/C590^(1/5)*IF(E590=0,100,1)/(E590+1)^(1/4))</f>
        <v>2.0402857733683697</v>
      </c>
    </row>
    <row r="591" spans="1:34">
      <c r="A591">
        <v>2258</v>
      </c>
      <c r="B591" s="1">
        <v>2739.6959999999999</v>
      </c>
      <c r="C591" s="6">
        <v>5.0000000000000001E-3</v>
      </c>
      <c r="D591" t="s">
        <v>0</v>
      </c>
      <c r="E591">
        <v>3</v>
      </c>
      <c r="F591">
        <v>15.5</v>
      </c>
      <c r="G591" t="s">
        <v>2</v>
      </c>
      <c r="H591">
        <v>2</v>
      </c>
      <c r="I591" t="s">
        <v>0</v>
      </c>
      <c r="J591">
        <v>2</v>
      </c>
      <c r="K591">
        <v>14.5</v>
      </c>
      <c r="L591" t="s">
        <v>2</v>
      </c>
      <c r="M591">
        <v>2</v>
      </c>
      <c r="N591" t="s">
        <v>2314</v>
      </c>
      <c r="O591">
        <v>1</v>
      </c>
      <c r="P591" t="str">
        <f>D591&amp;"-"&amp;F591&amp;"-"&amp;G591&amp;"-"&amp;E591&amp;"-"&amp;H591</f>
        <v>X2Pi-15.5-f-3-2</v>
      </c>
      <c r="Q591" t="str">
        <f>I591&amp;"-"&amp;K591&amp;"-"&amp;L591&amp;"-"&amp;J591&amp;"-"&amp;M591</f>
        <v>X2Pi-14.5-f-2-2</v>
      </c>
      <c r="R591">
        <f>B591+S591</f>
        <v>11141.532611406001</v>
      </c>
      <c r="S591">
        <f>_xlfn.IFNA(VLOOKUP(Q591,'MARVEL-X'!A$2:I$1400,7,FALSE),VLOOKUP(Q591,MARVEL!A$2:J$1522,10,FALSE))</f>
        <v>8401.8366114060009</v>
      </c>
      <c r="T591">
        <f>IF(P591=P590,R591+T590,R591)</f>
        <v>11141.532611406001</v>
      </c>
      <c r="U591">
        <f>IF(P591=P590,1+U590,1)</f>
        <v>1</v>
      </c>
      <c r="V591">
        <f t="shared" si="9"/>
        <v>11141.532611406001</v>
      </c>
      <c r="W591" t="str">
        <f>IF(V591="","",IF(ABS(V591-R591)&gt;W$1,ABS(V591-R591),""))</f>
        <v/>
      </c>
      <c r="X591" t="str">
        <f>Y591&amp;"-"&amp;Z591&amp;"-"&amp;AC591&amp;"-"&amp;AD591&amp;"-"&amp;AG591</f>
        <v>15.5-f-X-3-1.5</v>
      </c>
      <c r="Y591">
        <f>F591</f>
        <v>15.5</v>
      </c>
      <c r="Z591" s="2" t="str">
        <f>G591</f>
        <v>f</v>
      </c>
      <c r="AA591">
        <f>_xlfn.IFNA(VLOOKUP(X591,'duo-out'!A$2:Q$5000,5,FALSE),E591+10*(H591-1)+1+_xlfn.IFNA(VLOOKUP(D591,states!A$2:C$10,3,FALSE),1))</f>
        <v>14</v>
      </c>
      <c r="AB591">
        <f>IF(V591="","",V591)</f>
        <v>11141.532611406001</v>
      </c>
      <c r="AC591" s="2" t="str">
        <f>_xlfn.IFNA(VLOOKUP(D591,states!A$2:C$10,2,FALSE),"XX")</f>
        <v>X</v>
      </c>
      <c r="AD591">
        <f>E591</f>
        <v>3</v>
      </c>
      <c r="AE591">
        <f>_xlfn.IFNA(VLOOKUP(D591,states!A$2:D$10,4,FALSE),0)</f>
        <v>1</v>
      </c>
      <c r="AF591">
        <v>0.5</v>
      </c>
      <c r="AG591">
        <f>IF(AE591=0,AF591,IF(AE591=1,IF(F591=0.5,0.5,IF(H591=1,0.5,1.5)),IF(F591=0.5,0.5,IF(H591=1,2.5,1.5))))</f>
        <v>1.5</v>
      </c>
      <c r="AH591" s="7">
        <f>IF(AC591="XX",0,1/C591^(1/5)*IF(E591=0,100,1)/(E591+1)^(1/4))</f>
        <v>2.0402857733683697</v>
      </c>
    </row>
    <row r="592" spans="1:34">
      <c r="A592">
        <v>2298</v>
      </c>
      <c r="B592" s="1">
        <v>2594.44</v>
      </c>
      <c r="C592" s="6">
        <v>5.0000000000000001E-3</v>
      </c>
      <c r="D592" t="s">
        <v>0</v>
      </c>
      <c r="E592">
        <v>4</v>
      </c>
      <c r="F592">
        <v>15.5</v>
      </c>
      <c r="G592" t="s">
        <v>2</v>
      </c>
      <c r="H592">
        <v>1</v>
      </c>
      <c r="I592" t="s">
        <v>0</v>
      </c>
      <c r="J592">
        <v>3</v>
      </c>
      <c r="K592">
        <v>14.5</v>
      </c>
      <c r="L592" t="s">
        <v>2</v>
      </c>
      <c r="M592">
        <v>1</v>
      </c>
      <c r="N592" t="s">
        <v>2354</v>
      </c>
      <c r="O592">
        <v>1</v>
      </c>
      <c r="P592" t="str">
        <f>D592&amp;"-"&amp;F592&amp;"-"&amp;G592&amp;"-"&amp;E592&amp;"-"&amp;H592</f>
        <v>X2Pi-15.5-f-4-1</v>
      </c>
      <c r="Q592" t="str">
        <f>I592&amp;"-"&amp;K592&amp;"-"&amp;L592&amp;"-"&amp;J592&amp;"-"&amp;M592</f>
        <v>X2Pi-14.5-f-3-1</v>
      </c>
      <c r="R592">
        <f>B592+S592</f>
        <v>12987.560084063001</v>
      </c>
      <c r="S592">
        <f>_xlfn.IFNA(VLOOKUP(Q592,'MARVEL-X'!A$2:I$1400,7,FALSE),VLOOKUP(Q592,MARVEL!A$2:J$1522,10,FALSE))</f>
        <v>10393.120084063001</v>
      </c>
      <c r="T592">
        <f>IF(P592=P591,R592+T591,R592)</f>
        <v>12987.560084063001</v>
      </c>
      <c r="U592">
        <f>IF(P592=P591,1+U591,1)</f>
        <v>1</v>
      </c>
      <c r="V592">
        <f t="shared" si="9"/>
        <v>12987.560084063001</v>
      </c>
      <c r="W592" t="str">
        <f>IF(V592="","",IF(ABS(V592-R592)&gt;W$1,ABS(V592-R592),""))</f>
        <v/>
      </c>
      <c r="X592" t="str">
        <f>Y592&amp;"-"&amp;Z592&amp;"-"&amp;AC592&amp;"-"&amp;AD592&amp;"-"&amp;AG592</f>
        <v>15.5-f-X-4-0.5</v>
      </c>
      <c r="Y592">
        <f>F592</f>
        <v>15.5</v>
      </c>
      <c r="Z592" s="2" t="str">
        <f>G592</f>
        <v>f</v>
      </c>
      <c r="AA592">
        <f>_xlfn.IFNA(VLOOKUP(X592,'duo-out'!A$2:Q$5000,5,FALSE),E592+10*(H592-1)+1+_xlfn.IFNA(VLOOKUP(D592,states!A$2:C$10,3,FALSE),1))</f>
        <v>5</v>
      </c>
      <c r="AB592">
        <f>IF(V592="","",V592)</f>
        <v>12987.560084063001</v>
      </c>
      <c r="AC592" s="2" t="str">
        <f>_xlfn.IFNA(VLOOKUP(D592,states!A$2:C$10,2,FALSE),"XX")</f>
        <v>X</v>
      </c>
      <c r="AD592">
        <f>E592</f>
        <v>4</v>
      </c>
      <c r="AE592">
        <f>_xlfn.IFNA(VLOOKUP(D592,states!A$2:D$10,4,FALSE),0)</f>
        <v>1</v>
      </c>
      <c r="AF592">
        <v>0.5</v>
      </c>
      <c r="AG592">
        <f>IF(AE592=0,AF592,IF(AE592=1,IF(F592=0.5,0.5,IF(H592=1,0.5,1.5)),IF(F592=0.5,0.5,IF(H592=1,2.5,1.5))))</f>
        <v>0.5</v>
      </c>
      <c r="AH592" s="7">
        <f>IF(AC592="XX",0,1/C592^(1/5)*IF(E592=0,100,1)/(E592+1)^(1/4))</f>
        <v>1.9295831501316907</v>
      </c>
    </row>
    <row r="593" spans="1:34">
      <c r="A593">
        <v>2334</v>
      </c>
      <c r="B593" s="1">
        <v>2600.0239999999999</v>
      </c>
      <c r="C593" s="6">
        <v>5.0000000000000001E-3</v>
      </c>
      <c r="D593" t="s">
        <v>0</v>
      </c>
      <c r="E593">
        <v>4</v>
      </c>
      <c r="F593">
        <v>15.5</v>
      </c>
      <c r="G593" t="s">
        <v>2</v>
      </c>
      <c r="H593">
        <v>2</v>
      </c>
      <c r="I593" t="s">
        <v>0</v>
      </c>
      <c r="J593">
        <v>3</v>
      </c>
      <c r="K593">
        <v>14.5</v>
      </c>
      <c r="L593" t="s">
        <v>2</v>
      </c>
      <c r="M593">
        <v>2</v>
      </c>
      <c r="N593" t="s">
        <v>2390</v>
      </c>
      <c r="O593">
        <v>1</v>
      </c>
      <c r="P593" t="str">
        <f>D593&amp;"-"&amp;F593&amp;"-"&amp;G593&amp;"-"&amp;E593&amp;"-"&amp;H593</f>
        <v>X2Pi-15.5-f-4-2</v>
      </c>
      <c r="Q593" t="str">
        <f>I593&amp;"-"&amp;K593&amp;"-"&amp;L593&amp;"-"&amp;J593&amp;"-"&amp;M593</f>
        <v>X2Pi-14.5-f-3-2</v>
      </c>
      <c r="R593">
        <f>B593+S593</f>
        <v>13359.721435784999</v>
      </c>
      <c r="S593">
        <f>_xlfn.IFNA(VLOOKUP(Q593,'MARVEL-X'!A$2:I$1400,7,FALSE),VLOOKUP(Q593,MARVEL!A$2:J$1522,10,FALSE))</f>
        <v>10759.697435784999</v>
      </c>
      <c r="T593">
        <f>IF(P593=P592,R593+T592,R593)</f>
        <v>13359.721435784999</v>
      </c>
      <c r="U593">
        <f>IF(P593=P592,1+U592,1)</f>
        <v>1</v>
      </c>
      <c r="V593">
        <f t="shared" si="9"/>
        <v>13359.721435784999</v>
      </c>
      <c r="W593" t="str">
        <f>IF(V593="","",IF(ABS(V593-R593)&gt;W$1,ABS(V593-R593),""))</f>
        <v/>
      </c>
      <c r="X593" t="str">
        <f>Y593&amp;"-"&amp;Z593&amp;"-"&amp;AC593&amp;"-"&amp;AD593&amp;"-"&amp;AG593</f>
        <v>15.5-f-X-4-1.5</v>
      </c>
      <c r="Y593">
        <f>F593</f>
        <v>15.5</v>
      </c>
      <c r="Z593" s="2" t="str">
        <f>G593</f>
        <v>f</v>
      </c>
      <c r="AA593">
        <f>_xlfn.IFNA(VLOOKUP(X593,'duo-out'!A$2:Q$5000,5,FALSE),E593+10*(H593-1)+1+_xlfn.IFNA(VLOOKUP(D593,states!A$2:C$10,3,FALSE),1))</f>
        <v>15</v>
      </c>
      <c r="AB593">
        <f>IF(V593="","",V593)</f>
        <v>13359.721435784999</v>
      </c>
      <c r="AC593" s="2" t="str">
        <f>_xlfn.IFNA(VLOOKUP(D593,states!A$2:C$10,2,FALSE),"XX")</f>
        <v>X</v>
      </c>
      <c r="AD593">
        <f>E593</f>
        <v>4</v>
      </c>
      <c r="AE593">
        <f>_xlfn.IFNA(VLOOKUP(D593,states!A$2:D$10,4,FALSE),0)</f>
        <v>1</v>
      </c>
      <c r="AF593">
        <v>0.5</v>
      </c>
      <c r="AG593">
        <f>IF(AE593=0,AF593,IF(AE593=1,IF(F593=0.5,0.5,IF(H593=1,0.5,1.5)),IF(F593=0.5,0.5,IF(H593=1,2.5,1.5))))</f>
        <v>1.5</v>
      </c>
      <c r="AH593" s="7">
        <f>IF(AC593="XX",0,1/C593^(1/5)*IF(E593=0,100,1)/(E593+1)^(1/4))</f>
        <v>1.9295831501316907</v>
      </c>
    </row>
    <row r="594" spans="1:34">
      <c r="A594">
        <v>1970</v>
      </c>
      <c r="B594" s="1">
        <v>3021.5070000000001</v>
      </c>
      <c r="C594" s="6">
        <v>5.0000000000000001E-3</v>
      </c>
      <c r="D594" t="s">
        <v>0</v>
      </c>
      <c r="E594">
        <v>1</v>
      </c>
      <c r="F594">
        <v>16.5</v>
      </c>
      <c r="G594" t="s">
        <v>1</v>
      </c>
      <c r="H594">
        <v>1</v>
      </c>
      <c r="I594" t="s">
        <v>0</v>
      </c>
      <c r="J594">
        <v>0</v>
      </c>
      <c r="K594">
        <v>15.5</v>
      </c>
      <c r="L594" t="s">
        <v>1</v>
      </c>
      <c r="M594">
        <v>1</v>
      </c>
      <c r="N594" t="s">
        <v>2026</v>
      </c>
      <c r="O594">
        <v>1</v>
      </c>
      <c r="P594" t="str">
        <f>D594&amp;"-"&amp;F594&amp;"-"&amp;G594&amp;"-"&amp;E594&amp;"-"&amp;H594</f>
        <v>X2Pi-16.5-e-1-1</v>
      </c>
      <c r="Q594" t="str">
        <f>I594&amp;"-"&amp;K594&amp;"-"&amp;L594&amp;"-"&amp;J594&amp;"-"&amp;M594</f>
        <v>X2Pi-15.5-e-0-1</v>
      </c>
      <c r="R594">
        <f>B594+S594</f>
        <v>6335.0924136289996</v>
      </c>
      <c r="S594">
        <f>_xlfn.IFNA(VLOOKUP(Q594,'MARVEL-X'!A$2:I$1400,7,FALSE),VLOOKUP(Q594,MARVEL!A$2:J$1522,10,FALSE))</f>
        <v>3313.585413629</v>
      </c>
      <c r="T594">
        <f>IF(P594=P593,R594+T593,R594)</f>
        <v>6335.0924136289996</v>
      </c>
      <c r="U594">
        <f>IF(P594=P593,1+U593,1)</f>
        <v>1</v>
      </c>
      <c r="V594" t="str">
        <f t="shared" si="9"/>
        <v/>
      </c>
      <c r="W594" t="str">
        <f>IF(V594="","",IF(ABS(V594-R594)&gt;W$1,ABS(V594-R594),""))</f>
        <v/>
      </c>
      <c r="X594" t="str">
        <f>Y594&amp;"-"&amp;Z594&amp;"-"&amp;AC594&amp;"-"&amp;AD594&amp;"-"&amp;AG594</f>
        <v>16.5-e-X-1-0.5</v>
      </c>
      <c r="Y594">
        <f>F594</f>
        <v>16.5</v>
      </c>
      <c r="Z594" s="2" t="str">
        <f>G594</f>
        <v>e</v>
      </c>
      <c r="AA594">
        <f>_xlfn.IFNA(VLOOKUP(X594,'duo-out'!A$2:Q$5000,5,FALSE),E594+10*(H594-1)+1+_xlfn.IFNA(VLOOKUP(D594,states!A$2:C$10,3,FALSE),1))</f>
        <v>2</v>
      </c>
      <c r="AB594" t="str">
        <f>IF(V594="","",V594)</f>
        <v/>
      </c>
      <c r="AC594" s="2" t="str">
        <f>_xlfn.IFNA(VLOOKUP(D594,states!A$2:C$10,2,FALSE),"XX")</f>
        <v>X</v>
      </c>
      <c r="AD594">
        <f>E594</f>
        <v>1</v>
      </c>
      <c r="AE594">
        <f>_xlfn.IFNA(VLOOKUP(D594,states!A$2:D$10,4,FALSE),0)</f>
        <v>1</v>
      </c>
      <c r="AF594">
        <v>0.5</v>
      </c>
      <c r="AG594">
        <f>IF(AE594=0,AF594,IF(AE594=1,IF(F594=0.5,0.5,IF(H594=1,0.5,1.5)),IF(F594=0.5,0.5,IF(H594=1,2.5,1.5))))</f>
        <v>0.5</v>
      </c>
      <c r="AH594" s="7">
        <f>IF(AC594="XX",0,1/C594^(1/5)*IF(E594=0,100,1)/(E594+1)^(1/4))</f>
        <v>2.4263223583284943</v>
      </c>
    </row>
    <row r="595" spans="1:34">
      <c r="A595">
        <v>2387</v>
      </c>
      <c r="B595" s="1">
        <v>2134.875</v>
      </c>
      <c r="C595" s="6">
        <v>2.903E-2</v>
      </c>
      <c r="D595" t="s">
        <v>0</v>
      </c>
      <c r="E595">
        <v>1</v>
      </c>
      <c r="F595">
        <v>16.5</v>
      </c>
      <c r="G595" t="s">
        <v>1</v>
      </c>
      <c r="H595">
        <v>1</v>
      </c>
      <c r="I595" t="s">
        <v>0</v>
      </c>
      <c r="J595">
        <v>0</v>
      </c>
      <c r="K595">
        <v>17.5</v>
      </c>
      <c r="L595" t="s">
        <v>1</v>
      </c>
      <c r="M595">
        <v>1</v>
      </c>
      <c r="N595" t="s">
        <v>2443</v>
      </c>
      <c r="O595">
        <v>1</v>
      </c>
      <c r="P595" t="str">
        <f>D595&amp;"-"&amp;F595&amp;"-"&amp;G595&amp;"-"&amp;E595&amp;"-"&amp;H595</f>
        <v>X2Pi-16.5-e-1-1</v>
      </c>
      <c r="Q595" t="str">
        <f>I595&amp;"-"&amp;K595&amp;"-"&amp;L595&amp;"-"&amp;J595&amp;"-"&amp;M595</f>
        <v>X2Pi-17.5-e-0-1</v>
      </c>
      <c r="R595">
        <f>B595+S595</f>
        <v>6335.0698376210003</v>
      </c>
      <c r="S595">
        <f>_xlfn.IFNA(VLOOKUP(Q595,'MARVEL-X'!A$2:I$1400,7,FALSE),VLOOKUP(Q595,MARVEL!A$2:J$1522,10,FALSE))</f>
        <v>4200.1948376210003</v>
      </c>
      <c r="T595">
        <f>IF(P595=P594,R595+T594,R595)</f>
        <v>12670.16225125</v>
      </c>
      <c r="U595">
        <f>IF(P595=P594,1+U594,1)</f>
        <v>2</v>
      </c>
      <c r="V595">
        <f t="shared" si="9"/>
        <v>6335.0811256249999</v>
      </c>
      <c r="W595" t="str">
        <f>IF(V595="","",IF(ABS(V595-R595)&gt;W$1,ABS(V595-R595),""))</f>
        <v/>
      </c>
      <c r="X595" t="str">
        <f>Y595&amp;"-"&amp;Z595&amp;"-"&amp;AC595&amp;"-"&amp;AD595&amp;"-"&amp;AG595</f>
        <v>16.5-e-X-1-0.5</v>
      </c>
      <c r="Y595">
        <f>F595</f>
        <v>16.5</v>
      </c>
      <c r="Z595" s="2" t="str">
        <f>G595</f>
        <v>e</v>
      </c>
      <c r="AA595">
        <f>_xlfn.IFNA(VLOOKUP(X595,'duo-out'!A$2:Q$5000,5,FALSE),E595+10*(H595-1)+1+_xlfn.IFNA(VLOOKUP(D595,states!A$2:C$10,3,FALSE),1))</f>
        <v>2</v>
      </c>
      <c r="AB595">
        <f>IF(V595="","",V595)</f>
        <v>6335.0811256249999</v>
      </c>
      <c r="AC595" s="2" t="str">
        <f>_xlfn.IFNA(VLOOKUP(D595,states!A$2:C$10,2,FALSE),"XX")</f>
        <v>X</v>
      </c>
      <c r="AD595">
        <f>E595</f>
        <v>1</v>
      </c>
      <c r="AE595">
        <f>_xlfn.IFNA(VLOOKUP(D595,states!A$2:D$10,4,FALSE),0)</f>
        <v>1</v>
      </c>
      <c r="AF595">
        <v>0.5</v>
      </c>
      <c r="AG595">
        <f>IF(AE595=0,AF595,IF(AE595=1,IF(F595=0.5,0.5,IF(H595=1,0.5,1.5)),IF(F595=0.5,0.5,IF(H595=1,2.5,1.5))))</f>
        <v>0.5</v>
      </c>
      <c r="AH595" s="7">
        <f>IF(AC595="XX",0,1/C595^(1/5)*IF(E595=0,100,1)/(E595+1)^(1/4))</f>
        <v>1.7067625066539172</v>
      </c>
    </row>
    <row r="596" spans="1:34">
      <c r="A596">
        <v>2027</v>
      </c>
      <c r="B596" s="1">
        <v>3027.174</v>
      </c>
      <c r="C596" s="6">
        <v>5.0000000000000001E-3</v>
      </c>
      <c r="D596" t="s">
        <v>0</v>
      </c>
      <c r="E596">
        <v>1</v>
      </c>
      <c r="F596">
        <v>16.5</v>
      </c>
      <c r="G596" t="s">
        <v>1</v>
      </c>
      <c r="H596">
        <v>2</v>
      </c>
      <c r="I596" t="s">
        <v>0</v>
      </c>
      <c r="J596">
        <v>0</v>
      </c>
      <c r="K596">
        <v>15.5</v>
      </c>
      <c r="L596" t="s">
        <v>1</v>
      </c>
      <c r="M596">
        <v>2</v>
      </c>
      <c r="N596" t="s">
        <v>2083</v>
      </c>
      <c r="O596">
        <v>1</v>
      </c>
      <c r="P596" t="str">
        <f>D596&amp;"-"&amp;F596&amp;"-"&amp;G596&amp;"-"&amp;E596&amp;"-"&amp;H596</f>
        <v>X2Pi-16.5-e-1-2</v>
      </c>
      <c r="Q596" t="str">
        <f>I596&amp;"-"&amp;K596&amp;"-"&amp;L596&amp;"-"&amp;J596&amp;"-"&amp;M596</f>
        <v>X2Pi-15.5-e-0-2</v>
      </c>
      <c r="R596">
        <f>B596+S596</f>
        <v>6762.2886294609998</v>
      </c>
      <c r="S596">
        <f>_xlfn.IFNA(VLOOKUP(Q596,'MARVEL-X'!A$2:I$1400,7,FALSE),VLOOKUP(Q596,MARVEL!A$2:J$1522,10,FALSE))</f>
        <v>3735.1146294609998</v>
      </c>
      <c r="T596">
        <f>IF(P596=P595,R596+T595,R596)</f>
        <v>6762.2886294609998</v>
      </c>
      <c r="U596">
        <f>IF(P596=P595,1+U595,1)</f>
        <v>1</v>
      </c>
      <c r="V596">
        <f t="shared" si="9"/>
        <v>6762.2886294609998</v>
      </c>
      <c r="W596" t="str">
        <f>IF(V596="","",IF(ABS(V596-R596)&gt;W$1,ABS(V596-R596),""))</f>
        <v/>
      </c>
      <c r="X596" t="str">
        <f>Y596&amp;"-"&amp;Z596&amp;"-"&amp;AC596&amp;"-"&amp;AD596&amp;"-"&amp;AG596</f>
        <v>16.5-e-X-1-1.5</v>
      </c>
      <c r="Y596">
        <f>F596</f>
        <v>16.5</v>
      </c>
      <c r="Z596" s="2" t="str">
        <f>G596</f>
        <v>e</v>
      </c>
      <c r="AA596">
        <f>_xlfn.IFNA(VLOOKUP(X596,'duo-out'!A$2:Q$5000,5,FALSE),E596+10*(H596-1)+1+_xlfn.IFNA(VLOOKUP(D596,states!A$2:C$10,3,FALSE),1))</f>
        <v>12</v>
      </c>
      <c r="AB596">
        <f>IF(V596="","",V596)</f>
        <v>6762.2886294609998</v>
      </c>
      <c r="AC596" s="2" t="str">
        <f>_xlfn.IFNA(VLOOKUP(D596,states!A$2:C$10,2,FALSE),"XX")</f>
        <v>X</v>
      </c>
      <c r="AD596">
        <f>E596</f>
        <v>1</v>
      </c>
      <c r="AE596">
        <f>_xlfn.IFNA(VLOOKUP(D596,states!A$2:D$10,4,FALSE),0)</f>
        <v>1</v>
      </c>
      <c r="AF596">
        <v>0.5</v>
      </c>
      <c r="AG596">
        <f>IF(AE596=0,AF596,IF(AE596=1,IF(F596=0.5,0.5,IF(H596=1,0.5,1.5)),IF(F596=0.5,0.5,IF(H596=1,2.5,1.5))))</f>
        <v>1.5</v>
      </c>
      <c r="AH596" s="7">
        <f>IF(AC596="XX",0,1/C596^(1/5)*IF(E596=0,100,1)/(E596+1)^(1/4))</f>
        <v>2.4263223583284943</v>
      </c>
    </row>
    <row r="597" spans="1:34">
      <c r="A597">
        <v>2082</v>
      </c>
      <c r="B597" s="1">
        <v>2879.9340000000002</v>
      </c>
      <c r="C597" s="6">
        <v>5.0000000000000001E-3</v>
      </c>
      <c r="D597" t="s">
        <v>0</v>
      </c>
      <c r="E597">
        <v>2</v>
      </c>
      <c r="F597">
        <v>16.5</v>
      </c>
      <c r="G597" t="s">
        <v>1</v>
      </c>
      <c r="H597">
        <v>1</v>
      </c>
      <c r="I597" t="s">
        <v>0</v>
      </c>
      <c r="J597">
        <v>1</v>
      </c>
      <c r="K597">
        <v>15.5</v>
      </c>
      <c r="L597" t="s">
        <v>1</v>
      </c>
      <c r="M597">
        <v>1</v>
      </c>
      <c r="N597" t="s">
        <v>2138</v>
      </c>
      <c r="O597">
        <v>1</v>
      </c>
      <c r="P597" t="str">
        <f>D597&amp;"-"&amp;F597&amp;"-"&amp;G597&amp;"-"&amp;E597&amp;"-"&amp;H597</f>
        <v>X2Pi-16.5-e-2-1</v>
      </c>
      <c r="Q597" t="str">
        <f>I597&amp;"-"&amp;K597&amp;"-"&amp;L597&amp;"-"&amp;J597&amp;"-"&amp;M597</f>
        <v>X2Pi-15.5-e-1-1</v>
      </c>
      <c r="R597">
        <f>B597+S597</f>
        <v>8800.3047602180013</v>
      </c>
      <c r="S597">
        <f>_xlfn.IFNA(VLOOKUP(Q597,'MARVEL-X'!A$2:I$1400,7,FALSE),VLOOKUP(Q597,MARVEL!A$2:J$1522,10,FALSE))</f>
        <v>5920.3707602180002</v>
      </c>
      <c r="T597">
        <f>IF(P597=P596,R597+T596,R597)</f>
        <v>8800.3047602180013</v>
      </c>
      <c r="U597">
        <f>IF(P597=P596,1+U596,1)</f>
        <v>1</v>
      </c>
      <c r="V597">
        <f t="shared" si="9"/>
        <v>8800.3047602180013</v>
      </c>
      <c r="W597" t="str">
        <f>IF(V597="","",IF(ABS(V597-R597)&gt;W$1,ABS(V597-R597),""))</f>
        <v/>
      </c>
      <c r="X597" t="str">
        <f>Y597&amp;"-"&amp;Z597&amp;"-"&amp;AC597&amp;"-"&amp;AD597&amp;"-"&amp;AG597</f>
        <v>16.5-e-X-2-0.5</v>
      </c>
      <c r="Y597">
        <f>F597</f>
        <v>16.5</v>
      </c>
      <c r="Z597" s="2" t="str">
        <f>G597</f>
        <v>e</v>
      </c>
      <c r="AA597">
        <f>_xlfn.IFNA(VLOOKUP(X597,'duo-out'!A$2:Q$5000,5,FALSE),E597+10*(H597-1)+1+_xlfn.IFNA(VLOOKUP(D597,states!A$2:C$10,3,FALSE),1))</f>
        <v>3</v>
      </c>
      <c r="AB597">
        <f>IF(V597="","",V597)</f>
        <v>8800.3047602180013</v>
      </c>
      <c r="AC597" s="2" t="str">
        <f>_xlfn.IFNA(VLOOKUP(D597,states!A$2:C$10,2,FALSE),"XX")</f>
        <v>X</v>
      </c>
      <c r="AD597">
        <f>E597</f>
        <v>2</v>
      </c>
      <c r="AE597">
        <f>_xlfn.IFNA(VLOOKUP(D597,states!A$2:D$10,4,FALSE),0)</f>
        <v>1</v>
      </c>
      <c r="AF597">
        <v>0.5</v>
      </c>
      <c r="AG597">
        <f>IF(AE597=0,AF597,IF(AE597=1,IF(F597=0.5,0.5,IF(H597=1,0.5,1.5)),IF(F597=0.5,0.5,IF(H597=1,2.5,1.5))))</f>
        <v>0.5</v>
      </c>
      <c r="AH597" s="7">
        <f>IF(AC597="XX",0,1/C597^(1/5)*IF(E597=0,100,1)/(E597+1)^(1/4))</f>
        <v>2.1924297443889911</v>
      </c>
    </row>
    <row r="598" spans="1:34">
      <c r="A598">
        <v>2135</v>
      </c>
      <c r="B598" s="1">
        <v>2884.7739999999999</v>
      </c>
      <c r="C598" s="6">
        <v>5.0000000000000001E-3</v>
      </c>
      <c r="D598" t="s">
        <v>0</v>
      </c>
      <c r="E598">
        <v>2</v>
      </c>
      <c r="F598">
        <v>16.5</v>
      </c>
      <c r="G598" t="s">
        <v>1</v>
      </c>
      <c r="H598">
        <v>2</v>
      </c>
      <c r="I598" t="s">
        <v>0</v>
      </c>
      <c r="J598">
        <v>1</v>
      </c>
      <c r="K598">
        <v>15.5</v>
      </c>
      <c r="L598" t="s">
        <v>1</v>
      </c>
      <c r="M598">
        <v>2</v>
      </c>
      <c r="N598" t="s">
        <v>2191</v>
      </c>
      <c r="O598">
        <v>1</v>
      </c>
      <c r="P598" t="str">
        <f>D598&amp;"-"&amp;F598&amp;"-"&amp;G598&amp;"-"&amp;E598&amp;"-"&amp;H598</f>
        <v>X2Pi-16.5-e-2-2</v>
      </c>
      <c r="Q598" t="str">
        <f>I598&amp;"-"&amp;K598&amp;"-"&amp;L598&amp;"-"&amp;J598&amp;"-"&amp;M598</f>
        <v>X2Pi-15.5-e-1-2</v>
      </c>
      <c r="R598">
        <f>B598+S598</f>
        <v>9210.3857206560006</v>
      </c>
      <c r="S598">
        <f>_xlfn.IFNA(VLOOKUP(Q598,'MARVEL-X'!A$2:I$1400,7,FALSE),VLOOKUP(Q598,MARVEL!A$2:J$1522,10,FALSE))</f>
        <v>6325.6117206560002</v>
      </c>
      <c r="T598">
        <f>IF(P598=P597,R598+T597,R598)</f>
        <v>9210.3857206560006</v>
      </c>
      <c r="U598">
        <f>IF(P598=P597,1+U597,1)</f>
        <v>1</v>
      </c>
      <c r="V598">
        <f t="shared" si="9"/>
        <v>9210.3857206560006</v>
      </c>
      <c r="W598" t="str">
        <f>IF(V598="","",IF(ABS(V598-R598)&gt;W$1,ABS(V598-R598),""))</f>
        <v/>
      </c>
      <c r="X598" t="str">
        <f>Y598&amp;"-"&amp;Z598&amp;"-"&amp;AC598&amp;"-"&amp;AD598&amp;"-"&amp;AG598</f>
        <v>16.5-e-X-2-1.5</v>
      </c>
      <c r="Y598">
        <f>F598</f>
        <v>16.5</v>
      </c>
      <c r="Z598" s="2" t="str">
        <f>G598</f>
        <v>e</v>
      </c>
      <c r="AA598">
        <f>_xlfn.IFNA(VLOOKUP(X598,'duo-out'!A$2:Q$5000,5,FALSE),E598+10*(H598-1)+1+_xlfn.IFNA(VLOOKUP(D598,states!A$2:C$10,3,FALSE),1))</f>
        <v>13</v>
      </c>
      <c r="AB598">
        <f>IF(V598="","",V598)</f>
        <v>9210.3857206560006</v>
      </c>
      <c r="AC598" s="2" t="str">
        <f>_xlfn.IFNA(VLOOKUP(D598,states!A$2:C$10,2,FALSE),"XX")</f>
        <v>X</v>
      </c>
      <c r="AD598">
        <f>E598</f>
        <v>2</v>
      </c>
      <c r="AE598">
        <f>_xlfn.IFNA(VLOOKUP(D598,states!A$2:D$10,4,FALSE),0)</f>
        <v>1</v>
      </c>
      <c r="AF598">
        <v>0.5</v>
      </c>
      <c r="AG598">
        <f>IF(AE598=0,AF598,IF(AE598=1,IF(F598=0.5,0.5,IF(H598=1,0.5,1.5)),IF(F598=0.5,0.5,IF(H598=1,2.5,1.5))))</f>
        <v>1.5</v>
      </c>
      <c r="AH598" s="7">
        <f>IF(AC598="XX",0,1/C598^(1/5)*IF(E598=0,100,1)/(E598+1)^(1/4))</f>
        <v>2.1924297443889911</v>
      </c>
    </row>
    <row r="599" spans="1:34">
      <c r="A599">
        <v>2188</v>
      </c>
      <c r="B599" s="1">
        <v>2739.6010000000001</v>
      </c>
      <c r="C599" s="6">
        <v>5.0000000000000001E-3</v>
      </c>
      <c r="D599" t="s">
        <v>0</v>
      </c>
      <c r="E599">
        <v>3</v>
      </c>
      <c r="F599">
        <v>16.5</v>
      </c>
      <c r="G599" t="s">
        <v>1</v>
      </c>
      <c r="H599">
        <v>1</v>
      </c>
      <c r="I599" t="s">
        <v>0</v>
      </c>
      <c r="J599">
        <v>2</v>
      </c>
      <c r="K599">
        <v>15.5</v>
      </c>
      <c r="L599" t="s">
        <v>1</v>
      </c>
      <c r="M599">
        <v>1</v>
      </c>
      <c r="N599" t="s">
        <v>2244</v>
      </c>
      <c r="O599">
        <v>1</v>
      </c>
      <c r="P599" t="str">
        <f>D599&amp;"-"&amp;F599&amp;"-"&amp;G599&amp;"-"&amp;E599&amp;"-"&amp;H599</f>
        <v>X2Pi-16.5-e-3-1</v>
      </c>
      <c r="Q599" t="str">
        <f>I599&amp;"-"&amp;K599&amp;"-"&amp;L599&amp;"-"&amp;J599&amp;"-"&amp;M599</f>
        <v>X2Pi-15.5-e-2-1</v>
      </c>
      <c r="R599">
        <f>B599+S599</f>
        <v>11141.675098292</v>
      </c>
      <c r="S599">
        <f>_xlfn.IFNA(VLOOKUP(Q599,'MARVEL-X'!A$2:I$1400,7,FALSE),VLOOKUP(Q599,MARVEL!A$2:J$1522,10,FALSE))</f>
        <v>8402.0740982919997</v>
      </c>
      <c r="T599">
        <f>IF(P599=P598,R599+T598,R599)</f>
        <v>11141.675098292</v>
      </c>
      <c r="U599">
        <f>IF(P599=P598,1+U598,1)</f>
        <v>1</v>
      </c>
      <c r="V599">
        <f t="shared" si="9"/>
        <v>11141.675098292</v>
      </c>
      <c r="W599" t="str">
        <f>IF(V599="","",IF(ABS(V599-R599)&gt;W$1,ABS(V599-R599),""))</f>
        <v/>
      </c>
      <c r="X599" t="str">
        <f>Y599&amp;"-"&amp;Z599&amp;"-"&amp;AC599&amp;"-"&amp;AD599&amp;"-"&amp;AG599</f>
        <v>16.5-e-X-3-0.5</v>
      </c>
      <c r="Y599">
        <f>F599</f>
        <v>16.5</v>
      </c>
      <c r="Z599" s="2" t="str">
        <f>G599</f>
        <v>e</v>
      </c>
      <c r="AA599">
        <f>_xlfn.IFNA(VLOOKUP(X599,'duo-out'!A$2:Q$5000,5,FALSE),E599+10*(H599-1)+1+_xlfn.IFNA(VLOOKUP(D599,states!A$2:C$10,3,FALSE),1))</f>
        <v>4</v>
      </c>
      <c r="AB599">
        <f>IF(V599="","",V599)</f>
        <v>11141.675098292</v>
      </c>
      <c r="AC599" s="2" t="str">
        <f>_xlfn.IFNA(VLOOKUP(D599,states!A$2:C$10,2,FALSE),"XX")</f>
        <v>X</v>
      </c>
      <c r="AD599">
        <f>E599</f>
        <v>3</v>
      </c>
      <c r="AE599">
        <f>_xlfn.IFNA(VLOOKUP(D599,states!A$2:D$10,4,FALSE),0)</f>
        <v>1</v>
      </c>
      <c r="AF599">
        <v>0.5</v>
      </c>
      <c r="AG599">
        <f>IF(AE599=0,AF599,IF(AE599=1,IF(F599=0.5,0.5,IF(H599=1,0.5,1.5)),IF(F599=0.5,0.5,IF(H599=1,2.5,1.5))))</f>
        <v>0.5</v>
      </c>
      <c r="AH599" s="7">
        <f>IF(AC599="XX",0,1/C599^(1/5)*IF(E599=0,100,1)/(E599+1)^(1/4))</f>
        <v>2.0402857733683697</v>
      </c>
    </row>
    <row r="600" spans="1:34">
      <c r="A600">
        <v>2236</v>
      </c>
      <c r="B600" s="1">
        <v>2743.5569999999998</v>
      </c>
      <c r="C600" s="6">
        <v>5.0000000000000001E-3</v>
      </c>
      <c r="D600" t="s">
        <v>0</v>
      </c>
      <c r="E600">
        <v>3</v>
      </c>
      <c r="F600">
        <v>16.5</v>
      </c>
      <c r="G600" t="s">
        <v>1</v>
      </c>
      <c r="H600">
        <v>2</v>
      </c>
      <c r="I600" t="s">
        <v>0</v>
      </c>
      <c r="J600">
        <v>2</v>
      </c>
      <c r="K600">
        <v>15.5</v>
      </c>
      <c r="L600" t="s">
        <v>1</v>
      </c>
      <c r="M600">
        <v>2</v>
      </c>
      <c r="N600" t="s">
        <v>2292</v>
      </c>
      <c r="O600">
        <v>1</v>
      </c>
      <c r="P600" t="str">
        <f>D600&amp;"-"&amp;F600&amp;"-"&amp;G600&amp;"-"&amp;E600&amp;"-"&amp;H600</f>
        <v>X2Pi-16.5-e-3-2</v>
      </c>
      <c r="Q600" t="str">
        <f>I600&amp;"-"&amp;K600&amp;"-"&amp;L600&amp;"-"&amp;J600&amp;"-"&amp;M600</f>
        <v>X2Pi-15.5-e-2-2</v>
      </c>
      <c r="R600">
        <f>B600+S600</f>
        <v>11534.762629460998</v>
      </c>
      <c r="S600">
        <f>_xlfn.IFNA(VLOOKUP(Q600,'MARVEL-X'!A$2:I$1400,7,FALSE),VLOOKUP(Q600,MARVEL!A$2:J$1522,10,FALSE))</f>
        <v>8791.2056294609993</v>
      </c>
      <c r="T600">
        <f>IF(P600=P599,R600+T599,R600)</f>
        <v>11534.762629460998</v>
      </c>
      <c r="U600">
        <f>IF(P600=P599,1+U599,1)</f>
        <v>1</v>
      </c>
      <c r="V600">
        <f t="shared" si="9"/>
        <v>11534.762629460998</v>
      </c>
      <c r="W600" t="str">
        <f>IF(V600="","",IF(ABS(V600-R600)&gt;W$1,ABS(V600-R600),""))</f>
        <v/>
      </c>
      <c r="X600" t="str">
        <f>Y600&amp;"-"&amp;Z600&amp;"-"&amp;AC600&amp;"-"&amp;AD600&amp;"-"&amp;AG600</f>
        <v>16.5-e-X-3-1.5</v>
      </c>
      <c r="Y600">
        <f>F600</f>
        <v>16.5</v>
      </c>
      <c r="Z600" s="2" t="str">
        <f>G600</f>
        <v>e</v>
      </c>
      <c r="AA600">
        <f>_xlfn.IFNA(VLOOKUP(X600,'duo-out'!A$2:Q$5000,5,FALSE),E600+10*(H600-1)+1+_xlfn.IFNA(VLOOKUP(D600,states!A$2:C$10,3,FALSE),1))</f>
        <v>14</v>
      </c>
      <c r="AB600">
        <f>IF(V600="","",V600)</f>
        <v>11534.762629460998</v>
      </c>
      <c r="AC600" s="2" t="str">
        <f>_xlfn.IFNA(VLOOKUP(D600,states!A$2:C$10,2,FALSE),"XX")</f>
        <v>X</v>
      </c>
      <c r="AD600">
        <f>E600</f>
        <v>3</v>
      </c>
      <c r="AE600">
        <f>_xlfn.IFNA(VLOOKUP(D600,states!A$2:D$10,4,FALSE),0)</f>
        <v>1</v>
      </c>
      <c r="AF600">
        <v>0.5</v>
      </c>
      <c r="AG600">
        <f>IF(AE600=0,AF600,IF(AE600=1,IF(F600=0.5,0.5,IF(H600=1,0.5,1.5)),IF(F600=0.5,0.5,IF(H600=1,2.5,1.5))))</f>
        <v>1.5</v>
      </c>
      <c r="AH600" s="7">
        <f>IF(AC600="XX",0,1/C600^(1/5)*IF(E600=0,100,1)/(E600+1)^(1/4))</f>
        <v>2.0402857733683697</v>
      </c>
    </row>
    <row r="601" spans="1:34">
      <c r="A601">
        <v>2282</v>
      </c>
      <c r="B601" s="1">
        <v>2599.931</v>
      </c>
      <c r="C601" s="6">
        <v>5.0000000000000001E-3</v>
      </c>
      <c r="D601" t="s">
        <v>0</v>
      </c>
      <c r="E601">
        <v>4</v>
      </c>
      <c r="F601">
        <v>16.5</v>
      </c>
      <c r="G601" t="s">
        <v>1</v>
      </c>
      <c r="H601">
        <v>1</v>
      </c>
      <c r="I601" t="s">
        <v>0</v>
      </c>
      <c r="J601">
        <v>3</v>
      </c>
      <c r="K601">
        <v>15.5</v>
      </c>
      <c r="L601" t="s">
        <v>1</v>
      </c>
      <c r="M601">
        <v>1</v>
      </c>
      <c r="N601" t="s">
        <v>2338</v>
      </c>
      <c r="O601">
        <v>1</v>
      </c>
      <c r="P601" t="str">
        <f>D601&amp;"-"&amp;F601&amp;"-"&amp;G601&amp;"-"&amp;E601&amp;"-"&amp;H601</f>
        <v>X2Pi-16.5-e-4-1</v>
      </c>
      <c r="Q601" t="str">
        <f>I601&amp;"-"&amp;K601&amp;"-"&amp;L601&amp;"-"&amp;J601&amp;"-"&amp;M601</f>
        <v>X2Pi-15.5-e-3-1</v>
      </c>
      <c r="R601">
        <f>B601+S601</f>
        <v>13359.846830806</v>
      </c>
      <c r="S601">
        <f>_xlfn.IFNA(VLOOKUP(Q601,'MARVEL-X'!A$2:I$1400,7,FALSE),VLOOKUP(Q601,MARVEL!A$2:J$1522,10,FALSE))</f>
        <v>10759.915830806</v>
      </c>
      <c r="T601">
        <f>IF(P601=P600,R601+T600,R601)</f>
        <v>13359.846830806</v>
      </c>
      <c r="U601">
        <f>IF(P601=P600,1+U600,1)</f>
        <v>1</v>
      </c>
      <c r="V601">
        <f t="shared" si="9"/>
        <v>13359.846830806</v>
      </c>
      <c r="W601" t="str">
        <f>IF(V601="","",IF(ABS(V601-R601)&gt;W$1,ABS(V601-R601),""))</f>
        <v/>
      </c>
      <c r="X601" t="str">
        <f>Y601&amp;"-"&amp;Z601&amp;"-"&amp;AC601&amp;"-"&amp;AD601&amp;"-"&amp;AG601</f>
        <v>16.5-e-X-4-0.5</v>
      </c>
      <c r="Y601">
        <f>F601</f>
        <v>16.5</v>
      </c>
      <c r="Z601" s="2" t="str">
        <f>G601</f>
        <v>e</v>
      </c>
      <c r="AA601">
        <f>_xlfn.IFNA(VLOOKUP(X601,'duo-out'!A$2:Q$5000,5,FALSE),E601+10*(H601-1)+1+_xlfn.IFNA(VLOOKUP(D601,states!A$2:C$10,3,FALSE),1))</f>
        <v>5</v>
      </c>
      <c r="AB601">
        <f>IF(V601="","",V601)</f>
        <v>13359.846830806</v>
      </c>
      <c r="AC601" s="2" t="str">
        <f>_xlfn.IFNA(VLOOKUP(D601,states!A$2:C$10,2,FALSE),"XX")</f>
        <v>X</v>
      </c>
      <c r="AD601">
        <f>E601</f>
        <v>4</v>
      </c>
      <c r="AE601">
        <f>_xlfn.IFNA(VLOOKUP(D601,states!A$2:D$10,4,FALSE),0)</f>
        <v>1</v>
      </c>
      <c r="AF601">
        <v>0.5</v>
      </c>
      <c r="AG601">
        <f>IF(AE601=0,AF601,IF(AE601=1,IF(F601=0.5,0.5,IF(H601=1,0.5,1.5)),IF(F601=0.5,0.5,IF(H601=1,2.5,1.5))))</f>
        <v>0.5</v>
      </c>
      <c r="AH601" s="7">
        <f>IF(AC601="XX",0,1/C601^(1/5)*IF(E601=0,100,1)/(E601+1)^(1/4))</f>
        <v>1.9295831501316907</v>
      </c>
    </row>
    <row r="602" spans="1:34">
      <c r="A602">
        <v>2317</v>
      </c>
      <c r="B602" s="1">
        <v>2602.9279999999999</v>
      </c>
      <c r="C602" s="6">
        <v>5.0000000000000001E-3</v>
      </c>
      <c r="D602" t="s">
        <v>0</v>
      </c>
      <c r="E602">
        <v>4</v>
      </c>
      <c r="F602">
        <v>16.5</v>
      </c>
      <c r="G602" t="s">
        <v>1</v>
      </c>
      <c r="H602">
        <v>2</v>
      </c>
      <c r="I602" t="s">
        <v>0</v>
      </c>
      <c r="J602">
        <v>3</v>
      </c>
      <c r="K602">
        <v>15.5</v>
      </c>
      <c r="L602" t="s">
        <v>1</v>
      </c>
      <c r="M602">
        <v>2</v>
      </c>
      <c r="N602" t="s">
        <v>2373</v>
      </c>
      <c r="O602">
        <v>1</v>
      </c>
      <c r="P602" t="str">
        <f>D602&amp;"-"&amp;F602&amp;"-"&amp;G602&amp;"-"&amp;E602&amp;"-"&amp;H602</f>
        <v>X2Pi-16.5-e-4-2</v>
      </c>
      <c r="Q602" t="str">
        <f>I602&amp;"-"&amp;K602&amp;"-"&amp;L602&amp;"-"&amp;J602&amp;"-"&amp;M602</f>
        <v>X2Pi-15.5-e-3-2</v>
      </c>
      <c r="R602">
        <f>B602+S602</f>
        <v>13735.869720657</v>
      </c>
      <c r="S602">
        <f>_xlfn.IFNA(VLOOKUP(Q602,'MARVEL-X'!A$2:I$1400,7,FALSE),VLOOKUP(Q602,MARVEL!A$2:J$1522,10,FALSE))</f>
        <v>11132.941720657</v>
      </c>
      <c r="T602">
        <f>IF(P602=P601,R602+T601,R602)</f>
        <v>13735.869720657</v>
      </c>
      <c r="U602">
        <f>IF(P602=P601,1+U601,1)</f>
        <v>1</v>
      </c>
      <c r="V602">
        <f t="shared" si="9"/>
        <v>13735.869720657</v>
      </c>
      <c r="W602" t="str">
        <f>IF(V602="","",IF(ABS(V602-R602)&gt;W$1,ABS(V602-R602),""))</f>
        <v/>
      </c>
      <c r="X602" t="str">
        <f>Y602&amp;"-"&amp;Z602&amp;"-"&amp;AC602&amp;"-"&amp;AD602&amp;"-"&amp;AG602</f>
        <v>16.5-e-X-4-1.5</v>
      </c>
      <c r="Y602">
        <f>F602</f>
        <v>16.5</v>
      </c>
      <c r="Z602" s="2" t="str">
        <f>G602</f>
        <v>e</v>
      </c>
      <c r="AA602">
        <f>_xlfn.IFNA(VLOOKUP(X602,'duo-out'!A$2:Q$5000,5,FALSE),E602+10*(H602-1)+1+_xlfn.IFNA(VLOOKUP(D602,states!A$2:C$10,3,FALSE),1))</f>
        <v>15</v>
      </c>
      <c r="AB602">
        <f>IF(V602="","",V602)</f>
        <v>13735.869720657</v>
      </c>
      <c r="AC602" s="2" t="str">
        <f>_xlfn.IFNA(VLOOKUP(D602,states!A$2:C$10,2,FALSE),"XX")</f>
        <v>X</v>
      </c>
      <c r="AD602">
        <f>E602</f>
        <v>4</v>
      </c>
      <c r="AE602">
        <f>_xlfn.IFNA(VLOOKUP(D602,states!A$2:D$10,4,FALSE),0)</f>
        <v>1</v>
      </c>
      <c r="AF602">
        <v>0.5</v>
      </c>
      <c r="AG602">
        <f>IF(AE602=0,AF602,IF(AE602=1,IF(F602=0.5,0.5,IF(H602=1,0.5,1.5)),IF(F602=0.5,0.5,IF(H602=1,2.5,1.5))))</f>
        <v>1.5</v>
      </c>
      <c r="AH602" s="7">
        <f>IF(AC602="XX",0,1/C602^(1/5)*IF(E602=0,100,1)/(E602+1)^(1/4))</f>
        <v>1.9295831501316907</v>
      </c>
    </row>
    <row r="603" spans="1:34">
      <c r="A603">
        <v>1995</v>
      </c>
      <c r="B603" s="1">
        <v>3020.8519999999999</v>
      </c>
      <c r="C603" s="6">
        <v>5.0000000000000001E-3</v>
      </c>
      <c r="D603" t="s">
        <v>0</v>
      </c>
      <c r="E603">
        <v>1</v>
      </c>
      <c r="F603">
        <v>16.5</v>
      </c>
      <c r="G603" t="s">
        <v>2</v>
      </c>
      <c r="H603">
        <v>1</v>
      </c>
      <c r="I603" t="s">
        <v>0</v>
      </c>
      <c r="J603">
        <v>0</v>
      </c>
      <c r="K603">
        <v>15.5</v>
      </c>
      <c r="L603" t="s">
        <v>2</v>
      </c>
      <c r="M603">
        <v>1</v>
      </c>
      <c r="N603" t="s">
        <v>2051</v>
      </c>
      <c r="O603">
        <v>1</v>
      </c>
      <c r="P603" t="str">
        <f>D603&amp;"-"&amp;F603&amp;"-"&amp;G603&amp;"-"&amp;E603&amp;"-"&amp;H603</f>
        <v>X2Pi-16.5-f-1-1</v>
      </c>
      <c r="Q603" t="str">
        <f>I603&amp;"-"&amp;K603&amp;"-"&amp;L603&amp;"-"&amp;J603&amp;"-"&amp;M603</f>
        <v>X2Pi-15.5-f-0-1</v>
      </c>
      <c r="R603">
        <f>B603+S603</f>
        <v>6326.2768335199999</v>
      </c>
      <c r="S603">
        <f>_xlfn.IFNA(VLOOKUP(Q603,'MARVEL-X'!A$2:I$1400,7,FALSE),VLOOKUP(Q603,MARVEL!A$2:J$1522,10,FALSE))</f>
        <v>3305.42483352</v>
      </c>
      <c r="T603">
        <f>IF(P603=P602,R603+T602,R603)</f>
        <v>6326.2768335199999</v>
      </c>
      <c r="U603">
        <f>IF(P603=P602,1+U602,1)</f>
        <v>1</v>
      </c>
      <c r="V603" t="str">
        <f t="shared" si="9"/>
        <v/>
      </c>
      <c r="W603" t="str">
        <f>IF(V603="","",IF(ABS(V603-R603)&gt;W$1,ABS(V603-R603),""))</f>
        <v/>
      </c>
      <c r="X603" t="str">
        <f>Y603&amp;"-"&amp;Z603&amp;"-"&amp;AC603&amp;"-"&amp;AD603&amp;"-"&amp;AG603</f>
        <v>16.5-f-X-1-0.5</v>
      </c>
      <c r="Y603">
        <f>F603</f>
        <v>16.5</v>
      </c>
      <c r="Z603" s="2" t="str">
        <f>G603</f>
        <v>f</v>
      </c>
      <c r="AA603">
        <f>_xlfn.IFNA(VLOOKUP(X603,'duo-out'!A$2:Q$5000,5,FALSE),E603+10*(H603-1)+1+_xlfn.IFNA(VLOOKUP(D603,states!A$2:C$10,3,FALSE),1))</f>
        <v>2</v>
      </c>
      <c r="AB603" t="str">
        <f>IF(V603="","",V603)</f>
        <v/>
      </c>
      <c r="AC603" s="2" t="str">
        <f>_xlfn.IFNA(VLOOKUP(D603,states!A$2:C$10,2,FALSE),"XX")</f>
        <v>X</v>
      </c>
      <c r="AD603">
        <f>E603</f>
        <v>1</v>
      </c>
      <c r="AE603">
        <f>_xlfn.IFNA(VLOOKUP(D603,states!A$2:D$10,4,FALSE),0)</f>
        <v>1</v>
      </c>
      <c r="AF603">
        <v>0.5</v>
      </c>
      <c r="AG603">
        <f>IF(AE603=0,AF603,IF(AE603=1,IF(F603=0.5,0.5,IF(H603=1,0.5,1.5)),IF(F603=0.5,0.5,IF(H603=1,2.5,1.5))))</f>
        <v>0.5</v>
      </c>
      <c r="AH603" s="7">
        <f>IF(AC603="XX",0,1/C603^(1/5)*IF(E603=0,100,1)/(E603+1)^(1/4))</f>
        <v>2.4263223583284943</v>
      </c>
    </row>
    <row r="604" spans="1:34">
      <c r="A604">
        <v>2393</v>
      </c>
      <c r="B604" s="1">
        <v>2136.2660000000001</v>
      </c>
      <c r="C604" s="6">
        <v>0.02</v>
      </c>
      <c r="D604" t="s">
        <v>0</v>
      </c>
      <c r="E604">
        <v>1</v>
      </c>
      <c r="F604">
        <v>16.5</v>
      </c>
      <c r="G604" t="s">
        <v>2</v>
      </c>
      <c r="H604">
        <v>1</v>
      </c>
      <c r="I604" t="s">
        <v>0</v>
      </c>
      <c r="J604">
        <v>0</v>
      </c>
      <c r="K604">
        <v>17.5</v>
      </c>
      <c r="L604" t="s">
        <v>2</v>
      </c>
      <c r="M604">
        <v>1</v>
      </c>
      <c r="N604" t="s">
        <v>2449</v>
      </c>
      <c r="O604">
        <v>1</v>
      </c>
      <c r="P604" t="str">
        <f>D604&amp;"-"&amp;F604&amp;"-"&amp;G604&amp;"-"&amp;E604&amp;"-"&amp;H604</f>
        <v>X2Pi-16.5-f-1-1</v>
      </c>
      <c r="Q604" t="str">
        <f>I604&amp;"-"&amp;K604&amp;"-"&amp;L604&amp;"-"&amp;J604&amp;"-"&amp;M604</f>
        <v>X2Pi-17.5-f-0-1</v>
      </c>
      <c r="R604">
        <f>B604+S604</f>
        <v>6326.2768335279998</v>
      </c>
      <c r="S604">
        <f>_xlfn.IFNA(VLOOKUP(Q604,'MARVEL-X'!A$2:I$1400,7,FALSE),VLOOKUP(Q604,MARVEL!A$2:J$1522,10,FALSE))</f>
        <v>4190.0108335280001</v>
      </c>
      <c r="T604">
        <f>IF(P604=P603,R604+T603,R604)</f>
        <v>12652.553667048</v>
      </c>
      <c r="U604">
        <f>IF(P604=P603,1+U603,1)</f>
        <v>2</v>
      </c>
      <c r="V604">
        <f t="shared" si="9"/>
        <v>6326.2768335239998</v>
      </c>
      <c r="W604" t="str">
        <f>IF(V604="","",IF(ABS(V604-R604)&gt;W$1,ABS(V604-R604),""))</f>
        <v/>
      </c>
      <c r="X604" t="str">
        <f>Y604&amp;"-"&amp;Z604&amp;"-"&amp;AC604&amp;"-"&amp;AD604&amp;"-"&amp;AG604</f>
        <v>16.5-f-X-1-0.5</v>
      </c>
      <c r="Y604">
        <f>F604</f>
        <v>16.5</v>
      </c>
      <c r="Z604" s="2" t="str">
        <f>G604</f>
        <v>f</v>
      </c>
      <c r="AA604">
        <f>_xlfn.IFNA(VLOOKUP(X604,'duo-out'!A$2:Q$5000,5,FALSE),E604+10*(H604-1)+1+_xlfn.IFNA(VLOOKUP(D604,states!A$2:C$10,3,FALSE),1))</f>
        <v>2</v>
      </c>
      <c r="AB604">
        <f>IF(V604="","",V604)</f>
        <v>6326.2768335239998</v>
      </c>
      <c r="AC604" s="2" t="str">
        <f>_xlfn.IFNA(VLOOKUP(D604,states!A$2:C$10,2,FALSE),"XX")</f>
        <v>X</v>
      </c>
      <c r="AD604">
        <f>E604</f>
        <v>1</v>
      </c>
      <c r="AE604">
        <f>_xlfn.IFNA(VLOOKUP(D604,states!A$2:D$10,4,FALSE),0)</f>
        <v>1</v>
      </c>
      <c r="AF604">
        <v>0.5</v>
      </c>
      <c r="AG604">
        <f>IF(AE604=0,AF604,IF(AE604=1,IF(F604=0.5,0.5,IF(H604=1,0.5,1.5)),IF(F604=0.5,0.5,IF(H604=1,2.5,1.5))))</f>
        <v>0.5</v>
      </c>
      <c r="AH604" s="7">
        <f>IF(AC604="XX",0,1/C604^(1/5)*IF(E604=0,100,1)/(E604+1)^(1/4))</f>
        <v>1.8388084971065388</v>
      </c>
    </row>
    <row r="605" spans="1:34">
      <c r="A605">
        <v>2052</v>
      </c>
      <c r="B605" s="1">
        <v>3027.8240000000001</v>
      </c>
      <c r="C605" s="6">
        <v>6.5430000000000002E-3</v>
      </c>
      <c r="D605" t="s">
        <v>0</v>
      </c>
      <c r="E605">
        <v>1</v>
      </c>
      <c r="F605">
        <v>16.5</v>
      </c>
      <c r="G605" t="s">
        <v>2</v>
      </c>
      <c r="H605">
        <v>2</v>
      </c>
      <c r="I605" t="s">
        <v>0</v>
      </c>
      <c r="J605">
        <v>0</v>
      </c>
      <c r="K605">
        <v>15.5</v>
      </c>
      <c r="L605" t="s">
        <v>2</v>
      </c>
      <c r="M605">
        <v>2</v>
      </c>
      <c r="N605" t="s">
        <v>2108</v>
      </c>
      <c r="O605">
        <v>1</v>
      </c>
      <c r="P605" t="str">
        <f>D605&amp;"-"&amp;F605&amp;"-"&amp;G605&amp;"-"&amp;E605&amp;"-"&amp;H605</f>
        <v>X2Pi-16.5-f-1-2</v>
      </c>
      <c r="Q605" t="str">
        <f>I605&amp;"-"&amp;K605&amp;"-"&amp;L605&amp;"-"&amp;J605&amp;"-"&amp;M605</f>
        <v>X2Pi-15.5-f-0-2</v>
      </c>
      <c r="R605">
        <f>B605+S605</f>
        <v>6772.6164357859998</v>
      </c>
      <c r="S605">
        <f>_xlfn.IFNA(VLOOKUP(Q605,'MARVEL-X'!A$2:I$1400,7,FALSE),VLOOKUP(Q605,MARVEL!A$2:J$1522,10,FALSE))</f>
        <v>3744.7924357860002</v>
      </c>
      <c r="T605">
        <f>IF(P605=P604,R605+T604,R605)</f>
        <v>6772.6164357859998</v>
      </c>
      <c r="U605">
        <f>IF(P605=P604,1+U604,1)</f>
        <v>1</v>
      </c>
      <c r="V605">
        <f t="shared" si="9"/>
        <v>6772.6164357859998</v>
      </c>
      <c r="W605" t="str">
        <f>IF(V605="","",IF(ABS(V605-R605)&gt;W$1,ABS(V605-R605),""))</f>
        <v/>
      </c>
      <c r="X605" t="str">
        <f>Y605&amp;"-"&amp;Z605&amp;"-"&amp;AC605&amp;"-"&amp;AD605&amp;"-"&amp;AG605</f>
        <v>16.5-f-X-1-1.5</v>
      </c>
      <c r="Y605">
        <f>F605</f>
        <v>16.5</v>
      </c>
      <c r="Z605" s="2" t="str">
        <f>G605</f>
        <v>f</v>
      </c>
      <c r="AA605">
        <f>_xlfn.IFNA(VLOOKUP(X605,'duo-out'!A$2:Q$5000,5,FALSE),E605+10*(H605-1)+1+_xlfn.IFNA(VLOOKUP(D605,states!A$2:C$10,3,FALSE),1))</f>
        <v>12</v>
      </c>
      <c r="AB605">
        <f>IF(V605="","",V605)</f>
        <v>6772.6164357859998</v>
      </c>
      <c r="AC605" s="2" t="str">
        <f>_xlfn.IFNA(VLOOKUP(D605,states!A$2:C$10,2,FALSE),"XX")</f>
        <v>X</v>
      </c>
      <c r="AD605">
        <f>E605</f>
        <v>1</v>
      </c>
      <c r="AE605">
        <f>_xlfn.IFNA(VLOOKUP(D605,states!A$2:D$10,4,FALSE),0)</f>
        <v>1</v>
      </c>
      <c r="AF605">
        <v>0.5</v>
      </c>
      <c r="AG605">
        <f>IF(AE605=0,AF605,IF(AE605=1,IF(F605=0.5,0.5,IF(H605=1,0.5,1.5)),IF(F605=0.5,0.5,IF(H605=1,2.5,1.5))))</f>
        <v>1.5</v>
      </c>
      <c r="AH605" s="7">
        <f>IF(AC605="XX",0,1/C605^(1/5)*IF(E605=0,100,1)/(E605+1)^(1/4))</f>
        <v>2.2992548805731485</v>
      </c>
    </row>
    <row r="606" spans="1:34">
      <c r="A606">
        <v>2107</v>
      </c>
      <c r="B606" s="1">
        <v>2879.328</v>
      </c>
      <c r="C606" s="6">
        <v>5.0000000000000001E-3</v>
      </c>
      <c r="D606" t="s">
        <v>0</v>
      </c>
      <c r="E606">
        <v>2</v>
      </c>
      <c r="F606">
        <v>16.5</v>
      </c>
      <c r="G606" t="s">
        <v>2</v>
      </c>
      <c r="H606">
        <v>1</v>
      </c>
      <c r="I606" t="s">
        <v>0</v>
      </c>
      <c r="J606">
        <v>1</v>
      </c>
      <c r="K606">
        <v>15.5</v>
      </c>
      <c r="L606" t="s">
        <v>2</v>
      </c>
      <c r="M606">
        <v>1</v>
      </c>
      <c r="N606" t="s">
        <v>2163</v>
      </c>
      <c r="O606">
        <v>1</v>
      </c>
      <c r="P606" t="str">
        <f>D606&amp;"-"&amp;F606&amp;"-"&amp;G606&amp;"-"&amp;E606&amp;"-"&amp;H606</f>
        <v>X2Pi-16.5-f-2-1</v>
      </c>
      <c r="Q606" t="str">
        <f>I606&amp;"-"&amp;K606&amp;"-"&amp;L606&amp;"-"&amp;J606&amp;"-"&amp;M606</f>
        <v>X2Pi-15.5-f-1-1</v>
      </c>
      <c r="R606">
        <f>B606+S606</f>
        <v>8791.8122028359994</v>
      </c>
      <c r="S606">
        <f>_xlfn.IFNA(VLOOKUP(Q606,'MARVEL-X'!A$2:I$1400,7,FALSE),VLOOKUP(Q606,MARVEL!A$2:J$1522,10,FALSE))</f>
        <v>5912.4842028359999</v>
      </c>
      <c r="T606">
        <f>IF(P606=P605,R606+T605,R606)</f>
        <v>8791.8122028359994</v>
      </c>
      <c r="U606">
        <f>IF(P606=P605,1+U605,1)</f>
        <v>1</v>
      </c>
      <c r="V606">
        <f t="shared" si="9"/>
        <v>8791.8122028359994</v>
      </c>
      <c r="W606" t="str">
        <f>IF(V606="","",IF(ABS(V606-R606)&gt;W$1,ABS(V606-R606),""))</f>
        <v/>
      </c>
      <c r="X606" t="str">
        <f>Y606&amp;"-"&amp;Z606&amp;"-"&amp;AC606&amp;"-"&amp;AD606&amp;"-"&amp;AG606</f>
        <v>16.5-f-X-2-0.5</v>
      </c>
      <c r="Y606">
        <f>F606</f>
        <v>16.5</v>
      </c>
      <c r="Z606" s="2" t="str">
        <f>G606</f>
        <v>f</v>
      </c>
      <c r="AA606">
        <f>_xlfn.IFNA(VLOOKUP(X606,'duo-out'!A$2:Q$5000,5,FALSE),E606+10*(H606-1)+1+_xlfn.IFNA(VLOOKUP(D606,states!A$2:C$10,3,FALSE),1))</f>
        <v>3</v>
      </c>
      <c r="AB606">
        <f>IF(V606="","",V606)</f>
        <v>8791.8122028359994</v>
      </c>
      <c r="AC606" s="2" t="str">
        <f>_xlfn.IFNA(VLOOKUP(D606,states!A$2:C$10,2,FALSE),"XX")</f>
        <v>X</v>
      </c>
      <c r="AD606">
        <f>E606</f>
        <v>2</v>
      </c>
      <c r="AE606">
        <f>_xlfn.IFNA(VLOOKUP(D606,states!A$2:D$10,4,FALSE),0)</f>
        <v>1</v>
      </c>
      <c r="AF606">
        <v>0.5</v>
      </c>
      <c r="AG606">
        <f>IF(AE606=0,AF606,IF(AE606=1,IF(F606=0.5,0.5,IF(H606=1,0.5,1.5)),IF(F606=0.5,0.5,IF(H606=1,2.5,1.5))))</f>
        <v>0.5</v>
      </c>
      <c r="AH606" s="7">
        <f>IF(AC606="XX",0,1/C606^(1/5)*IF(E606=0,100,1)/(E606+1)^(1/4))</f>
        <v>2.1924297443889911</v>
      </c>
    </row>
    <row r="607" spans="1:34">
      <c r="A607">
        <v>2160</v>
      </c>
      <c r="B607" s="1">
        <v>2885.39</v>
      </c>
      <c r="C607" s="6">
        <v>5.0000000000000001E-3</v>
      </c>
      <c r="D607" t="s">
        <v>0</v>
      </c>
      <c r="E607">
        <v>2</v>
      </c>
      <c r="F607">
        <v>16.5</v>
      </c>
      <c r="G607" t="s">
        <v>2</v>
      </c>
      <c r="H607">
        <v>2</v>
      </c>
      <c r="I607" t="s">
        <v>0</v>
      </c>
      <c r="J607">
        <v>1</v>
      </c>
      <c r="K607">
        <v>15.5</v>
      </c>
      <c r="L607" t="s">
        <v>2</v>
      </c>
      <c r="M607">
        <v>2</v>
      </c>
      <c r="N607" t="s">
        <v>2216</v>
      </c>
      <c r="O607">
        <v>1</v>
      </c>
      <c r="P607" t="str">
        <f>D607&amp;"-"&amp;F607&amp;"-"&amp;G607&amp;"-"&amp;E607&amp;"-"&amp;H607</f>
        <v>X2Pi-16.5-f-2-2</v>
      </c>
      <c r="Q607" t="str">
        <f>I607&amp;"-"&amp;K607&amp;"-"&amp;L607&amp;"-"&amp;J607&amp;"-"&amp;M607</f>
        <v>X2Pi-15.5-f-1-2</v>
      </c>
      <c r="R607">
        <f>B607+S607</f>
        <v>9220.2886114060002</v>
      </c>
      <c r="S607">
        <f>_xlfn.IFNA(VLOOKUP(Q607,'MARVEL-X'!A$2:I$1400,7,FALSE),VLOOKUP(Q607,MARVEL!A$2:J$1522,10,FALSE))</f>
        <v>6334.8986114059999</v>
      </c>
      <c r="T607">
        <f>IF(P607=P606,R607+T606,R607)</f>
        <v>9220.2886114060002</v>
      </c>
      <c r="U607">
        <f>IF(P607=P606,1+U606,1)</f>
        <v>1</v>
      </c>
      <c r="V607">
        <f t="shared" si="9"/>
        <v>9220.2886114060002</v>
      </c>
      <c r="W607" t="str">
        <f>IF(V607="","",IF(ABS(V607-R607)&gt;W$1,ABS(V607-R607),""))</f>
        <v/>
      </c>
      <c r="X607" t="str">
        <f>Y607&amp;"-"&amp;Z607&amp;"-"&amp;AC607&amp;"-"&amp;AD607&amp;"-"&amp;AG607</f>
        <v>16.5-f-X-2-1.5</v>
      </c>
      <c r="Y607">
        <f>F607</f>
        <v>16.5</v>
      </c>
      <c r="Z607" s="2" t="str">
        <f>G607</f>
        <v>f</v>
      </c>
      <c r="AA607">
        <f>_xlfn.IFNA(VLOOKUP(X607,'duo-out'!A$2:Q$5000,5,FALSE),E607+10*(H607-1)+1+_xlfn.IFNA(VLOOKUP(D607,states!A$2:C$10,3,FALSE),1))</f>
        <v>13</v>
      </c>
      <c r="AB607">
        <f>IF(V607="","",V607)</f>
        <v>9220.2886114060002</v>
      </c>
      <c r="AC607" s="2" t="str">
        <f>_xlfn.IFNA(VLOOKUP(D607,states!A$2:C$10,2,FALSE),"XX")</f>
        <v>X</v>
      </c>
      <c r="AD607">
        <f>E607</f>
        <v>2</v>
      </c>
      <c r="AE607">
        <f>_xlfn.IFNA(VLOOKUP(D607,states!A$2:D$10,4,FALSE),0)</f>
        <v>1</v>
      </c>
      <c r="AF607">
        <v>0.5</v>
      </c>
      <c r="AG607">
        <f>IF(AE607=0,AF607,IF(AE607=1,IF(F607=0.5,0.5,IF(H607=1,0.5,1.5)),IF(F607=0.5,0.5,IF(H607=1,2.5,1.5))))</f>
        <v>1.5</v>
      </c>
      <c r="AH607" s="7">
        <f>IF(AC607="XX",0,1/C607^(1/5)*IF(E607=0,100,1)/(E607+1)^(1/4))</f>
        <v>2.1924297443889911</v>
      </c>
    </row>
    <row r="608" spans="1:34">
      <c r="A608">
        <v>2211</v>
      </c>
      <c r="B608" s="1">
        <v>2739.0230000000001</v>
      </c>
      <c r="C608" s="6">
        <v>5.0000000000000001E-3</v>
      </c>
      <c r="D608" t="s">
        <v>0</v>
      </c>
      <c r="E608">
        <v>3</v>
      </c>
      <c r="F608">
        <v>16.5</v>
      </c>
      <c r="G608" t="s">
        <v>2</v>
      </c>
      <c r="H608">
        <v>1</v>
      </c>
      <c r="I608" t="s">
        <v>0</v>
      </c>
      <c r="J608">
        <v>2</v>
      </c>
      <c r="K608">
        <v>15.5</v>
      </c>
      <c r="L608" t="s">
        <v>2</v>
      </c>
      <c r="M608">
        <v>1</v>
      </c>
      <c r="N608" t="s">
        <v>2267</v>
      </c>
      <c r="O608">
        <v>1</v>
      </c>
      <c r="P608" t="str">
        <f>D608&amp;"-"&amp;F608&amp;"-"&amp;G608&amp;"-"&amp;E608&amp;"-"&amp;H608</f>
        <v>X2Pi-16.5-f-3-1</v>
      </c>
      <c r="Q608" t="str">
        <f>I608&amp;"-"&amp;K608&amp;"-"&amp;L608&amp;"-"&amp;J608&amp;"-"&amp;M608</f>
        <v>X2Pi-15.5-f-2-1</v>
      </c>
      <c r="R608">
        <f>B608+S608</f>
        <v>11133.559833526</v>
      </c>
      <c r="S608">
        <f>_xlfn.IFNA(VLOOKUP(Q608,'MARVEL-X'!A$2:I$1400,7,FALSE),VLOOKUP(Q608,MARVEL!A$2:J$1522,10,FALSE))</f>
        <v>8394.5368335259991</v>
      </c>
      <c r="T608">
        <f>IF(P608=P607,R608+T607,R608)</f>
        <v>11133.559833526</v>
      </c>
      <c r="U608">
        <f>IF(P608=P607,1+U607,1)</f>
        <v>1</v>
      </c>
      <c r="V608">
        <f t="shared" si="9"/>
        <v>11133.559833526</v>
      </c>
      <c r="W608" t="str">
        <f>IF(V608="","",IF(ABS(V608-R608)&gt;W$1,ABS(V608-R608),""))</f>
        <v/>
      </c>
      <c r="X608" t="str">
        <f>Y608&amp;"-"&amp;Z608&amp;"-"&amp;AC608&amp;"-"&amp;AD608&amp;"-"&amp;AG608</f>
        <v>16.5-f-X-3-0.5</v>
      </c>
      <c r="Y608">
        <f>F608</f>
        <v>16.5</v>
      </c>
      <c r="Z608" s="2" t="str">
        <f>G608</f>
        <v>f</v>
      </c>
      <c r="AA608">
        <f>_xlfn.IFNA(VLOOKUP(X608,'duo-out'!A$2:Q$5000,5,FALSE),E608+10*(H608-1)+1+_xlfn.IFNA(VLOOKUP(D608,states!A$2:C$10,3,FALSE),1))</f>
        <v>4</v>
      </c>
      <c r="AB608">
        <f>IF(V608="","",V608)</f>
        <v>11133.559833526</v>
      </c>
      <c r="AC608" s="2" t="str">
        <f>_xlfn.IFNA(VLOOKUP(D608,states!A$2:C$10,2,FALSE),"XX")</f>
        <v>X</v>
      </c>
      <c r="AD608">
        <f>E608</f>
        <v>3</v>
      </c>
      <c r="AE608">
        <f>_xlfn.IFNA(VLOOKUP(D608,states!A$2:D$10,4,FALSE),0)</f>
        <v>1</v>
      </c>
      <c r="AF608">
        <v>0.5</v>
      </c>
      <c r="AG608">
        <f>IF(AE608=0,AF608,IF(AE608=1,IF(F608=0.5,0.5,IF(H608=1,0.5,1.5)),IF(F608=0.5,0.5,IF(H608=1,2.5,1.5))))</f>
        <v>0.5</v>
      </c>
      <c r="AH608" s="7">
        <f>IF(AC608="XX",0,1/C608^(1/5)*IF(E608=0,100,1)/(E608+1)^(1/4))</f>
        <v>2.0402857733683697</v>
      </c>
    </row>
    <row r="609" spans="1:34">
      <c r="A609">
        <v>2259</v>
      </c>
      <c r="B609" s="1">
        <v>2744.127</v>
      </c>
      <c r="C609" s="6">
        <v>5.0000000000000001E-3</v>
      </c>
      <c r="D609" t="s">
        <v>0</v>
      </c>
      <c r="E609">
        <v>3</v>
      </c>
      <c r="F609">
        <v>16.5</v>
      </c>
      <c r="G609" t="s">
        <v>2</v>
      </c>
      <c r="H609">
        <v>2</v>
      </c>
      <c r="I609" t="s">
        <v>0</v>
      </c>
      <c r="J609">
        <v>2</v>
      </c>
      <c r="K609">
        <v>15.5</v>
      </c>
      <c r="L609" t="s">
        <v>2</v>
      </c>
      <c r="M609">
        <v>2</v>
      </c>
      <c r="N609" t="s">
        <v>2315</v>
      </c>
      <c r="O609">
        <v>1</v>
      </c>
      <c r="P609" t="str">
        <f>D609&amp;"-"&amp;F609&amp;"-"&amp;G609&amp;"-"&amp;E609&amp;"-"&amp;H609</f>
        <v>X2Pi-16.5-f-3-2</v>
      </c>
      <c r="Q609" t="str">
        <f>I609&amp;"-"&amp;K609&amp;"-"&amp;L609&amp;"-"&amp;J609&amp;"-"&amp;M609</f>
        <v>X2Pi-15.5-f-2-2</v>
      </c>
      <c r="R609">
        <f>B609+S609</f>
        <v>11544.271435785</v>
      </c>
      <c r="S609">
        <f>_xlfn.IFNA(VLOOKUP(Q609,'MARVEL-X'!A$2:I$1400,7,FALSE),VLOOKUP(Q609,MARVEL!A$2:J$1522,10,FALSE))</f>
        <v>8800.1444357849996</v>
      </c>
      <c r="T609">
        <f>IF(P609=P608,R609+T608,R609)</f>
        <v>11544.271435785</v>
      </c>
      <c r="U609">
        <f>IF(P609=P608,1+U608,1)</f>
        <v>1</v>
      </c>
      <c r="V609">
        <f t="shared" si="9"/>
        <v>11544.271435785</v>
      </c>
      <c r="W609" t="str">
        <f>IF(V609="","",IF(ABS(V609-R609)&gt;W$1,ABS(V609-R609),""))</f>
        <v/>
      </c>
      <c r="X609" t="str">
        <f>Y609&amp;"-"&amp;Z609&amp;"-"&amp;AC609&amp;"-"&amp;AD609&amp;"-"&amp;AG609</f>
        <v>16.5-f-X-3-1.5</v>
      </c>
      <c r="Y609">
        <f>F609</f>
        <v>16.5</v>
      </c>
      <c r="Z609" s="2" t="str">
        <f>G609</f>
        <v>f</v>
      </c>
      <c r="AA609">
        <f>_xlfn.IFNA(VLOOKUP(X609,'duo-out'!A$2:Q$5000,5,FALSE),E609+10*(H609-1)+1+_xlfn.IFNA(VLOOKUP(D609,states!A$2:C$10,3,FALSE),1))</f>
        <v>14</v>
      </c>
      <c r="AB609">
        <f>IF(V609="","",V609)</f>
        <v>11544.271435785</v>
      </c>
      <c r="AC609" s="2" t="str">
        <f>_xlfn.IFNA(VLOOKUP(D609,states!A$2:C$10,2,FALSE),"XX")</f>
        <v>X</v>
      </c>
      <c r="AD609">
        <f>E609</f>
        <v>3</v>
      </c>
      <c r="AE609">
        <f>_xlfn.IFNA(VLOOKUP(D609,states!A$2:D$10,4,FALSE),0)</f>
        <v>1</v>
      </c>
      <c r="AF609">
        <v>0.5</v>
      </c>
      <c r="AG609">
        <f>IF(AE609=0,AF609,IF(AE609=1,IF(F609=0.5,0.5,IF(H609=1,0.5,1.5)),IF(F609=0.5,0.5,IF(H609=1,2.5,1.5))))</f>
        <v>1.5</v>
      </c>
      <c r="AH609" s="7">
        <f>IF(AC609="XX",0,1/C609^(1/5)*IF(E609=0,100,1)/(E609+1)^(1/4))</f>
        <v>2.0402857733683697</v>
      </c>
    </row>
    <row r="610" spans="1:34">
      <c r="A610">
        <v>2299</v>
      </c>
      <c r="B610" s="1">
        <v>2599.3960000000002</v>
      </c>
      <c r="C610" s="6">
        <v>5.0000000000000001E-3</v>
      </c>
      <c r="D610" t="s">
        <v>0</v>
      </c>
      <c r="E610">
        <v>4</v>
      </c>
      <c r="F610">
        <v>16.5</v>
      </c>
      <c r="G610" t="s">
        <v>2</v>
      </c>
      <c r="H610">
        <v>1</v>
      </c>
      <c r="I610" t="s">
        <v>0</v>
      </c>
      <c r="J610">
        <v>3</v>
      </c>
      <c r="K610">
        <v>15.5</v>
      </c>
      <c r="L610" t="s">
        <v>2</v>
      </c>
      <c r="M610">
        <v>1</v>
      </c>
      <c r="N610" t="s">
        <v>2355</v>
      </c>
      <c r="O610">
        <v>1</v>
      </c>
      <c r="P610" t="str">
        <f>D610&amp;"-"&amp;F610&amp;"-"&amp;G610&amp;"-"&amp;E610&amp;"-"&amp;H610</f>
        <v>X2Pi-16.5-f-4-1</v>
      </c>
      <c r="Q610" t="str">
        <f>I610&amp;"-"&amp;K610&amp;"-"&amp;L610&amp;"-"&amp;J610&amp;"-"&amp;M610</f>
        <v>X2Pi-15.5-f-3-1</v>
      </c>
      <c r="R610">
        <f>B610+S610</f>
        <v>13352.040202837001</v>
      </c>
      <c r="S610">
        <f>_xlfn.IFNA(VLOOKUP(Q610,'MARVEL-X'!A$2:I$1400,7,FALSE),VLOOKUP(Q610,MARVEL!A$2:J$1522,10,FALSE))</f>
        <v>10752.644202837</v>
      </c>
      <c r="T610">
        <f>IF(P610=P609,R610+T609,R610)</f>
        <v>13352.040202837001</v>
      </c>
      <c r="U610">
        <f>IF(P610=P609,1+U609,1)</f>
        <v>1</v>
      </c>
      <c r="V610">
        <f t="shared" si="9"/>
        <v>13352.040202837001</v>
      </c>
      <c r="W610" t="str">
        <f>IF(V610="","",IF(ABS(V610-R610)&gt;W$1,ABS(V610-R610),""))</f>
        <v/>
      </c>
      <c r="X610" t="str">
        <f>Y610&amp;"-"&amp;Z610&amp;"-"&amp;AC610&amp;"-"&amp;AD610&amp;"-"&amp;AG610</f>
        <v>16.5-f-X-4-0.5</v>
      </c>
      <c r="Y610">
        <f>F610</f>
        <v>16.5</v>
      </c>
      <c r="Z610" s="2" t="str">
        <f>G610</f>
        <v>f</v>
      </c>
      <c r="AA610">
        <f>_xlfn.IFNA(VLOOKUP(X610,'duo-out'!A$2:Q$5000,5,FALSE),E610+10*(H610-1)+1+_xlfn.IFNA(VLOOKUP(D610,states!A$2:C$10,3,FALSE),1))</f>
        <v>5</v>
      </c>
      <c r="AB610">
        <f>IF(V610="","",V610)</f>
        <v>13352.040202837001</v>
      </c>
      <c r="AC610" s="2" t="str">
        <f>_xlfn.IFNA(VLOOKUP(D610,states!A$2:C$10,2,FALSE),"XX")</f>
        <v>X</v>
      </c>
      <c r="AD610">
        <f>E610</f>
        <v>4</v>
      </c>
      <c r="AE610">
        <f>_xlfn.IFNA(VLOOKUP(D610,states!A$2:D$10,4,FALSE),0)</f>
        <v>1</v>
      </c>
      <c r="AF610">
        <v>0.5</v>
      </c>
      <c r="AG610">
        <f>IF(AE610=0,AF610,IF(AE610=1,IF(F610=0.5,0.5,IF(H610=1,0.5,1.5)),IF(F610=0.5,0.5,IF(H610=1,2.5,1.5))))</f>
        <v>0.5</v>
      </c>
      <c r="AH610" s="7">
        <f>IF(AC610="XX",0,1/C610^(1/5)*IF(E610=0,100,1)/(E610+1)^(1/4))</f>
        <v>1.9295831501316907</v>
      </c>
    </row>
    <row r="611" spans="1:34">
      <c r="A611">
        <v>2335</v>
      </c>
      <c r="B611" s="1">
        <v>2603.473</v>
      </c>
      <c r="C611" s="6">
        <v>5.0000000000000001E-3</v>
      </c>
      <c r="D611" t="s">
        <v>0</v>
      </c>
      <c r="E611">
        <v>4</v>
      </c>
      <c r="F611">
        <v>16.5</v>
      </c>
      <c r="G611" t="s">
        <v>2</v>
      </c>
      <c r="H611">
        <v>2</v>
      </c>
      <c r="I611" t="s">
        <v>0</v>
      </c>
      <c r="J611">
        <v>3</v>
      </c>
      <c r="K611">
        <v>15.5</v>
      </c>
      <c r="L611" t="s">
        <v>2</v>
      </c>
      <c r="M611">
        <v>2</v>
      </c>
      <c r="N611" t="s">
        <v>2391</v>
      </c>
      <c r="O611">
        <v>1</v>
      </c>
      <c r="P611" t="str">
        <f>D611&amp;"-"&amp;F611&amp;"-"&amp;G611&amp;"-"&amp;E611&amp;"-"&amp;H611</f>
        <v>X2Pi-16.5-f-4-2</v>
      </c>
      <c r="Q611" t="str">
        <f>I611&amp;"-"&amp;K611&amp;"-"&amp;L611&amp;"-"&amp;J611&amp;"-"&amp;M611</f>
        <v>X2Pi-15.5-f-3-2</v>
      </c>
      <c r="R611">
        <f>B611+S611</f>
        <v>13745.005611405</v>
      </c>
      <c r="S611">
        <f>_xlfn.IFNA(VLOOKUP(Q611,'MARVEL-X'!A$2:I$1400,7,FALSE),VLOOKUP(Q611,MARVEL!A$2:J$1522,10,FALSE))</f>
        <v>11141.532611405</v>
      </c>
      <c r="T611">
        <f>IF(P611=P610,R611+T610,R611)</f>
        <v>13745.005611405</v>
      </c>
      <c r="U611">
        <f>IF(P611=P610,1+U610,1)</f>
        <v>1</v>
      </c>
      <c r="V611">
        <f t="shared" si="9"/>
        <v>13745.005611405</v>
      </c>
      <c r="W611" t="str">
        <f>IF(V611="","",IF(ABS(V611-R611)&gt;W$1,ABS(V611-R611),""))</f>
        <v/>
      </c>
      <c r="X611" t="str">
        <f>Y611&amp;"-"&amp;Z611&amp;"-"&amp;AC611&amp;"-"&amp;AD611&amp;"-"&amp;AG611</f>
        <v>16.5-f-X-4-1.5</v>
      </c>
      <c r="Y611">
        <f>F611</f>
        <v>16.5</v>
      </c>
      <c r="Z611" s="2" t="str">
        <f>G611</f>
        <v>f</v>
      </c>
      <c r="AA611">
        <f>_xlfn.IFNA(VLOOKUP(X611,'duo-out'!A$2:Q$5000,5,FALSE),E611+10*(H611-1)+1+_xlfn.IFNA(VLOOKUP(D611,states!A$2:C$10,3,FALSE),1))</f>
        <v>15</v>
      </c>
      <c r="AB611">
        <f>IF(V611="","",V611)</f>
        <v>13745.005611405</v>
      </c>
      <c r="AC611" s="2" t="str">
        <f>_xlfn.IFNA(VLOOKUP(D611,states!A$2:C$10,2,FALSE),"XX")</f>
        <v>X</v>
      </c>
      <c r="AD611">
        <f>E611</f>
        <v>4</v>
      </c>
      <c r="AE611">
        <f>_xlfn.IFNA(VLOOKUP(D611,states!A$2:D$10,4,FALSE),0)</f>
        <v>1</v>
      </c>
      <c r="AF611">
        <v>0.5</v>
      </c>
      <c r="AG611">
        <f>IF(AE611=0,AF611,IF(AE611=1,IF(F611=0.5,0.5,IF(H611=1,0.5,1.5)),IF(F611=0.5,0.5,IF(H611=1,2.5,1.5))))</f>
        <v>1.5</v>
      </c>
      <c r="AH611" s="7">
        <f>IF(AC611="XX",0,1/C611^(1/5)*IF(E611=0,100,1)/(E611+1)^(1/4))</f>
        <v>1.9295831501316907</v>
      </c>
    </row>
    <row r="612" spans="1:34">
      <c r="A612">
        <v>1971</v>
      </c>
      <c r="B612" s="1">
        <v>3027.7440000000001</v>
      </c>
      <c r="C612" s="6">
        <v>5.0000000000000001E-3</v>
      </c>
      <c r="D612" t="s">
        <v>0</v>
      </c>
      <c r="E612">
        <v>1</v>
      </c>
      <c r="F612">
        <v>17.5</v>
      </c>
      <c r="G612" t="s">
        <v>1</v>
      </c>
      <c r="H612">
        <v>1</v>
      </c>
      <c r="I612" t="s">
        <v>0</v>
      </c>
      <c r="J612">
        <v>0</v>
      </c>
      <c r="K612">
        <v>16.5</v>
      </c>
      <c r="L612" t="s">
        <v>1</v>
      </c>
      <c r="M612">
        <v>1</v>
      </c>
      <c r="N612" t="s">
        <v>2027</v>
      </c>
      <c r="O612">
        <v>1</v>
      </c>
      <c r="P612" t="str">
        <f>D612&amp;"-"&amp;F612&amp;"-"&amp;G612&amp;"-"&amp;E612&amp;"-"&amp;H612</f>
        <v>X2Pi-17.5-e-1-1</v>
      </c>
      <c r="Q612" t="str">
        <f>I612&amp;"-"&amp;K612&amp;"-"&amp;L612&amp;"-"&amp;J612&amp;"-"&amp;M612</f>
        <v>X2Pi-16.5-e-0-1</v>
      </c>
      <c r="R612">
        <f>B612+S612</f>
        <v>6772.6917602180001</v>
      </c>
      <c r="S612">
        <f>_xlfn.IFNA(VLOOKUP(Q612,'MARVEL-X'!A$2:I$1400,7,FALSE),VLOOKUP(Q612,MARVEL!A$2:J$1522,10,FALSE))</f>
        <v>3744.947760218</v>
      </c>
      <c r="T612">
        <f>IF(P612=P611,R612+T611,R612)</f>
        <v>6772.6917602180001</v>
      </c>
      <c r="U612">
        <f>IF(P612=P611,1+U611,1)</f>
        <v>1</v>
      </c>
      <c r="V612" t="str">
        <f t="shared" si="9"/>
        <v/>
      </c>
      <c r="W612" t="str">
        <f>IF(V612="","",IF(ABS(V612-R612)&gt;W$1,ABS(V612-R612),""))</f>
        <v/>
      </c>
      <c r="X612" t="str">
        <f>Y612&amp;"-"&amp;Z612&amp;"-"&amp;AC612&amp;"-"&amp;AD612&amp;"-"&amp;AG612</f>
        <v>17.5-e-X-1-0.5</v>
      </c>
      <c r="Y612">
        <f>F612</f>
        <v>17.5</v>
      </c>
      <c r="Z612" s="2" t="str">
        <f>G612</f>
        <v>e</v>
      </c>
      <c r="AA612">
        <f>_xlfn.IFNA(VLOOKUP(X612,'duo-out'!A$2:Q$5000,5,FALSE),E612+10*(H612-1)+1+_xlfn.IFNA(VLOOKUP(D612,states!A$2:C$10,3,FALSE),1))</f>
        <v>2</v>
      </c>
      <c r="AB612" t="str">
        <f>IF(V612="","",V612)</f>
        <v/>
      </c>
      <c r="AC612" s="2" t="str">
        <f>_xlfn.IFNA(VLOOKUP(D612,states!A$2:C$10,2,FALSE),"XX")</f>
        <v>X</v>
      </c>
      <c r="AD612">
        <f>E612</f>
        <v>1</v>
      </c>
      <c r="AE612">
        <f>_xlfn.IFNA(VLOOKUP(D612,states!A$2:D$10,4,FALSE),0)</f>
        <v>1</v>
      </c>
      <c r="AF612">
        <v>0.5</v>
      </c>
      <c r="AG612">
        <f>IF(AE612=0,AF612,IF(AE612=1,IF(F612=0.5,0.5,IF(H612=1,0.5,1.5)),IF(F612=0.5,0.5,IF(H612=1,2.5,1.5))))</f>
        <v>0.5</v>
      </c>
      <c r="AH612" s="7">
        <f>IF(AC612="XX",0,1/C612^(1/5)*IF(E612=0,100,1)/(E612+1)^(1/4))</f>
        <v>2.4263223583284943</v>
      </c>
    </row>
    <row r="613" spans="1:34">
      <c r="A613">
        <v>2388</v>
      </c>
      <c r="B613" s="1">
        <v>2093.933</v>
      </c>
      <c r="C613" s="6">
        <v>0.02</v>
      </c>
      <c r="D613" t="s">
        <v>0</v>
      </c>
      <c r="E613">
        <v>1</v>
      </c>
      <c r="F613">
        <v>17.5</v>
      </c>
      <c r="G613" t="s">
        <v>1</v>
      </c>
      <c r="H613">
        <v>1</v>
      </c>
      <c r="I613" t="s">
        <v>0</v>
      </c>
      <c r="J613">
        <v>0</v>
      </c>
      <c r="K613">
        <v>18.5</v>
      </c>
      <c r="L613" t="s">
        <v>1</v>
      </c>
      <c r="M613">
        <v>1</v>
      </c>
      <c r="N613" t="s">
        <v>2444</v>
      </c>
      <c r="O613">
        <v>1</v>
      </c>
      <c r="P613" t="str">
        <f>D613&amp;"-"&amp;F613&amp;"-"&amp;G613&amp;"-"&amp;E613&amp;"-"&amp;H613</f>
        <v>X2Pi-17.5-e-1-1</v>
      </c>
      <c r="Q613" t="str">
        <f>I613&amp;"-"&amp;K613&amp;"-"&amp;L613&amp;"-"&amp;J613&amp;"-"&amp;M613</f>
        <v>X2Pi-18.5-e-0-1</v>
      </c>
      <c r="R613">
        <f>B613+S613</f>
        <v>6772.6917602180001</v>
      </c>
      <c r="S613">
        <f>_xlfn.IFNA(VLOOKUP(Q613,'MARVEL-X'!A$2:I$1400,7,FALSE),VLOOKUP(Q613,MARVEL!A$2:J$1522,10,FALSE))</f>
        <v>4678.7587602180001</v>
      </c>
      <c r="T613">
        <f>IF(P613=P612,R613+T612,R613)</f>
        <v>13545.383520436</v>
      </c>
      <c r="U613">
        <f>IF(P613=P612,1+U612,1)</f>
        <v>2</v>
      </c>
      <c r="V613">
        <f t="shared" si="9"/>
        <v>6772.6917602180001</v>
      </c>
      <c r="W613" t="str">
        <f>IF(V613="","",IF(ABS(V613-R613)&gt;W$1,ABS(V613-R613),""))</f>
        <v/>
      </c>
      <c r="X613" t="str">
        <f>Y613&amp;"-"&amp;Z613&amp;"-"&amp;AC613&amp;"-"&amp;AD613&amp;"-"&amp;AG613</f>
        <v>17.5-e-X-1-0.5</v>
      </c>
      <c r="Y613">
        <f>F613</f>
        <v>17.5</v>
      </c>
      <c r="Z613" s="2" t="str">
        <f>G613</f>
        <v>e</v>
      </c>
      <c r="AA613">
        <f>_xlfn.IFNA(VLOOKUP(X613,'duo-out'!A$2:Q$5000,5,FALSE),E613+10*(H613-1)+1+_xlfn.IFNA(VLOOKUP(D613,states!A$2:C$10,3,FALSE),1))</f>
        <v>2</v>
      </c>
      <c r="AB613">
        <f>IF(V613="","",V613)</f>
        <v>6772.6917602180001</v>
      </c>
      <c r="AC613" s="2" t="str">
        <f>_xlfn.IFNA(VLOOKUP(D613,states!A$2:C$10,2,FALSE),"XX")</f>
        <v>X</v>
      </c>
      <c r="AD613">
        <f>E613</f>
        <v>1</v>
      </c>
      <c r="AE613">
        <f>_xlfn.IFNA(VLOOKUP(D613,states!A$2:D$10,4,FALSE),0)</f>
        <v>1</v>
      </c>
      <c r="AF613">
        <v>0.5</v>
      </c>
      <c r="AG613">
        <f>IF(AE613=0,AF613,IF(AE613=1,IF(F613=0.5,0.5,IF(H613=1,0.5,1.5)),IF(F613=0.5,0.5,IF(H613=1,2.5,1.5))))</f>
        <v>0.5</v>
      </c>
      <c r="AH613" s="7">
        <f>IF(AC613="XX",0,1/C613^(1/5)*IF(E613=0,100,1)/(E613+1)^(1/4))</f>
        <v>1.8388084971065388</v>
      </c>
    </row>
    <row r="614" spans="1:34">
      <c r="A614">
        <v>2028</v>
      </c>
      <c r="B614" s="1">
        <v>3031.895</v>
      </c>
      <c r="C614" s="6">
        <v>5.0000000000000001E-3</v>
      </c>
      <c r="D614" t="s">
        <v>0</v>
      </c>
      <c r="E614">
        <v>1</v>
      </c>
      <c r="F614">
        <v>17.5</v>
      </c>
      <c r="G614" t="s">
        <v>1</v>
      </c>
      <c r="H614">
        <v>2</v>
      </c>
      <c r="I614" t="s">
        <v>0</v>
      </c>
      <c r="J614">
        <v>0</v>
      </c>
      <c r="K614">
        <v>16.5</v>
      </c>
      <c r="L614" t="s">
        <v>1</v>
      </c>
      <c r="M614">
        <v>2</v>
      </c>
      <c r="N614" t="s">
        <v>2084</v>
      </c>
      <c r="O614">
        <v>1</v>
      </c>
      <c r="P614" t="str">
        <f>D614&amp;"-"&amp;F614&amp;"-"&amp;G614&amp;"-"&amp;E614&amp;"-"&amp;H614</f>
        <v>X2Pi-17.5-e-1-2</v>
      </c>
      <c r="Q614" t="str">
        <f>I614&amp;"-"&amp;K614&amp;"-"&amp;L614&amp;"-"&amp;J614&amp;"-"&amp;M614</f>
        <v>X2Pi-16.5-e-0-2</v>
      </c>
      <c r="R614">
        <f>B614+S614</f>
        <v>7221.2767693709993</v>
      </c>
      <c r="S614">
        <f>_xlfn.IFNA(VLOOKUP(Q614,'MARVEL-X'!A$2:I$1400,7,FALSE),VLOOKUP(Q614,MARVEL!A$2:J$1522,10,FALSE))</f>
        <v>4189.3817693709998</v>
      </c>
      <c r="T614">
        <f>IF(P614=P613,R614+T613,R614)</f>
        <v>7221.2767693709993</v>
      </c>
      <c r="U614">
        <f>IF(P614=P613,1+U613,1)</f>
        <v>1</v>
      </c>
      <c r="V614">
        <f t="shared" si="9"/>
        <v>7221.2767693709993</v>
      </c>
      <c r="W614" t="str">
        <f>IF(V614="","",IF(ABS(V614-R614)&gt;W$1,ABS(V614-R614),""))</f>
        <v/>
      </c>
      <c r="X614" t="str">
        <f>Y614&amp;"-"&amp;Z614&amp;"-"&amp;AC614&amp;"-"&amp;AD614&amp;"-"&amp;AG614</f>
        <v>17.5-e-X-1-1.5</v>
      </c>
      <c r="Y614">
        <f>F614</f>
        <v>17.5</v>
      </c>
      <c r="Z614" s="2" t="str">
        <f>G614</f>
        <v>e</v>
      </c>
      <c r="AA614">
        <f>_xlfn.IFNA(VLOOKUP(X614,'duo-out'!A$2:Q$5000,5,FALSE),E614+10*(H614-1)+1+_xlfn.IFNA(VLOOKUP(D614,states!A$2:C$10,3,FALSE),1))</f>
        <v>12</v>
      </c>
      <c r="AB614">
        <f>IF(V614="","",V614)</f>
        <v>7221.2767693709993</v>
      </c>
      <c r="AC614" s="2" t="str">
        <f>_xlfn.IFNA(VLOOKUP(D614,states!A$2:C$10,2,FALSE),"XX")</f>
        <v>X</v>
      </c>
      <c r="AD614">
        <f>E614</f>
        <v>1</v>
      </c>
      <c r="AE614">
        <f>_xlfn.IFNA(VLOOKUP(D614,states!A$2:D$10,4,FALSE),0)</f>
        <v>1</v>
      </c>
      <c r="AF614">
        <v>0.5</v>
      </c>
      <c r="AG614">
        <f>IF(AE614=0,AF614,IF(AE614=1,IF(F614=0.5,0.5,IF(H614=1,0.5,1.5)),IF(F614=0.5,0.5,IF(H614=1,2.5,1.5))))</f>
        <v>1.5</v>
      </c>
      <c r="AH614" s="7">
        <f>IF(AC614="XX",0,1/C614^(1/5)*IF(E614=0,100,1)/(E614+1)^(1/4))</f>
        <v>2.4263223583284943</v>
      </c>
    </row>
    <row r="615" spans="1:34">
      <c r="A615">
        <v>2083</v>
      </c>
      <c r="B615" s="1">
        <v>2885.3040000000001</v>
      </c>
      <c r="C615" s="6">
        <v>5.0000000000000001E-3</v>
      </c>
      <c r="D615" t="s">
        <v>0</v>
      </c>
      <c r="E615">
        <v>2</v>
      </c>
      <c r="F615">
        <v>17.5</v>
      </c>
      <c r="G615" t="s">
        <v>1</v>
      </c>
      <c r="H615">
        <v>1</v>
      </c>
      <c r="I615" t="s">
        <v>0</v>
      </c>
      <c r="J615">
        <v>1</v>
      </c>
      <c r="K615">
        <v>16.5</v>
      </c>
      <c r="L615" t="s">
        <v>1</v>
      </c>
      <c r="M615">
        <v>1</v>
      </c>
      <c r="N615" t="s">
        <v>2139</v>
      </c>
      <c r="O615">
        <v>1</v>
      </c>
      <c r="P615" t="str">
        <f>D615&amp;"-"&amp;F615&amp;"-"&amp;G615&amp;"-"&amp;E615&amp;"-"&amp;H615</f>
        <v>X2Pi-17.5-e-2-1</v>
      </c>
      <c r="Q615" t="str">
        <f>I615&amp;"-"&amp;K615&amp;"-"&amp;L615&amp;"-"&amp;J615&amp;"-"&amp;M615</f>
        <v>X2Pi-16.5-e-1-1</v>
      </c>
      <c r="R615">
        <f>B615+S615</f>
        <v>9220.3989120480001</v>
      </c>
      <c r="S615">
        <f>_xlfn.IFNA(VLOOKUP(Q615,'MARVEL-X'!A$2:I$1400,7,FALSE),VLOOKUP(Q615,MARVEL!A$2:J$1522,10,FALSE))</f>
        <v>6335.094912048</v>
      </c>
      <c r="T615">
        <f>IF(P615=P614,R615+T614,R615)</f>
        <v>9220.3989120480001</v>
      </c>
      <c r="U615">
        <f>IF(P615=P614,1+U614,1)</f>
        <v>1</v>
      </c>
      <c r="V615">
        <f t="shared" si="9"/>
        <v>9220.3989120480001</v>
      </c>
      <c r="W615" t="str">
        <f>IF(V615="","",IF(ABS(V615-R615)&gt;W$1,ABS(V615-R615),""))</f>
        <v/>
      </c>
      <c r="X615" t="str">
        <f>Y615&amp;"-"&amp;Z615&amp;"-"&amp;AC615&amp;"-"&amp;AD615&amp;"-"&amp;AG615</f>
        <v>17.5-e-X-2-0.5</v>
      </c>
      <c r="Y615">
        <f>F615</f>
        <v>17.5</v>
      </c>
      <c r="Z615" s="2" t="str">
        <f>G615</f>
        <v>e</v>
      </c>
      <c r="AA615">
        <f>_xlfn.IFNA(VLOOKUP(X615,'duo-out'!A$2:Q$5000,5,FALSE),E615+10*(H615-1)+1+_xlfn.IFNA(VLOOKUP(D615,states!A$2:C$10,3,FALSE),1))</f>
        <v>3</v>
      </c>
      <c r="AB615">
        <f>IF(V615="","",V615)</f>
        <v>9220.3989120480001</v>
      </c>
      <c r="AC615" s="2" t="str">
        <f>_xlfn.IFNA(VLOOKUP(D615,states!A$2:C$10,2,FALSE),"XX")</f>
        <v>X</v>
      </c>
      <c r="AD615">
        <f>E615</f>
        <v>2</v>
      </c>
      <c r="AE615">
        <f>_xlfn.IFNA(VLOOKUP(D615,states!A$2:D$10,4,FALSE),0)</f>
        <v>1</v>
      </c>
      <c r="AF615">
        <v>0.5</v>
      </c>
      <c r="AG615">
        <f>IF(AE615=0,AF615,IF(AE615=1,IF(F615=0.5,0.5,IF(H615=1,0.5,1.5)),IF(F615=0.5,0.5,IF(H615=1,2.5,1.5))))</f>
        <v>0.5</v>
      </c>
      <c r="AH615" s="7">
        <f>IF(AC615="XX",0,1/C615^(1/5)*IF(E615=0,100,1)/(E615+1)^(1/4))</f>
        <v>2.1924297443889911</v>
      </c>
    </row>
    <row r="616" spans="1:34">
      <c r="A616">
        <v>2136</v>
      </c>
      <c r="B616" s="1">
        <v>2888.636</v>
      </c>
      <c r="C616" s="6">
        <v>5.0000000000000001E-3</v>
      </c>
      <c r="D616" t="s">
        <v>0</v>
      </c>
      <c r="E616">
        <v>2</v>
      </c>
      <c r="F616">
        <v>17.5</v>
      </c>
      <c r="G616" t="s">
        <v>1</v>
      </c>
      <c r="H616">
        <v>2</v>
      </c>
      <c r="I616" t="s">
        <v>0</v>
      </c>
      <c r="J616">
        <v>1</v>
      </c>
      <c r="K616">
        <v>16.5</v>
      </c>
      <c r="L616" t="s">
        <v>1</v>
      </c>
      <c r="M616">
        <v>2</v>
      </c>
      <c r="N616" t="s">
        <v>2192</v>
      </c>
      <c r="O616">
        <v>1</v>
      </c>
      <c r="P616" t="str">
        <f>D616&amp;"-"&amp;F616&amp;"-"&amp;G616&amp;"-"&amp;E616&amp;"-"&amp;H616</f>
        <v>X2Pi-17.5-e-2-2</v>
      </c>
      <c r="Q616" t="str">
        <f>I616&amp;"-"&amp;K616&amp;"-"&amp;L616&amp;"-"&amp;J616&amp;"-"&amp;M616</f>
        <v>X2Pi-16.5-e-1-2</v>
      </c>
      <c r="R616">
        <f>B616+S616</f>
        <v>9650.9246294610002</v>
      </c>
      <c r="S616">
        <f>_xlfn.IFNA(VLOOKUP(Q616,'MARVEL-X'!A$2:I$1400,7,FALSE),VLOOKUP(Q616,MARVEL!A$2:J$1522,10,FALSE))</f>
        <v>6762.2886294609998</v>
      </c>
      <c r="T616">
        <f>IF(P616=P615,R616+T615,R616)</f>
        <v>9650.9246294610002</v>
      </c>
      <c r="U616">
        <f>IF(P616=P615,1+U615,1)</f>
        <v>1</v>
      </c>
      <c r="V616">
        <f t="shared" si="9"/>
        <v>9650.9246294610002</v>
      </c>
      <c r="W616" t="str">
        <f>IF(V616="","",IF(ABS(V616-R616)&gt;W$1,ABS(V616-R616),""))</f>
        <v/>
      </c>
      <c r="X616" t="str">
        <f>Y616&amp;"-"&amp;Z616&amp;"-"&amp;AC616&amp;"-"&amp;AD616&amp;"-"&amp;AG616</f>
        <v>17.5-e-X-2-1.5</v>
      </c>
      <c r="Y616">
        <f>F616</f>
        <v>17.5</v>
      </c>
      <c r="Z616" s="2" t="str">
        <f>G616</f>
        <v>e</v>
      </c>
      <c r="AA616">
        <f>_xlfn.IFNA(VLOOKUP(X616,'duo-out'!A$2:Q$5000,5,FALSE),E616+10*(H616-1)+1+_xlfn.IFNA(VLOOKUP(D616,states!A$2:C$10,3,FALSE),1))</f>
        <v>13</v>
      </c>
      <c r="AB616">
        <f>IF(V616="","",V616)</f>
        <v>9650.9246294610002</v>
      </c>
      <c r="AC616" s="2" t="str">
        <f>_xlfn.IFNA(VLOOKUP(D616,states!A$2:C$10,2,FALSE),"XX")</f>
        <v>X</v>
      </c>
      <c r="AD616">
        <f>E616</f>
        <v>2</v>
      </c>
      <c r="AE616">
        <f>_xlfn.IFNA(VLOOKUP(D616,states!A$2:D$10,4,FALSE),0)</f>
        <v>1</v>
      </c>
      <c r="AF616">
        <v>0.5</v>
      </c>
      <c r="AG616">
        <f>IF(AE616=0,AF616,IF(AE616=1,IF(F616=0.5,0.5,IF(H616=1,0.5,1.5)),IF(F616=0.5,0.5,IF(H616=1,2.5,1.5))))</f>
        <v>1.5</v>
      </c>
      <c r="AH616" s="7">
        <f>IF(AC616="XX",0,1/C616^(1/5)*IF(E616=0,100,1)/(E616+1)^(1/4))</f>
        <v>2.1924297443889911</v>
      </c>
    </row>
    <row r="617" spans="1:34">
      <c r="A617">
        <v>2189</v>
      </c>
      <c r="B617" s="1">
        <v>2744.047</v>
      </c>
      <c r="C617" s="6">
        <v>5.0000000000000001E-3</v>
      </c>
      <c r="D617" t="s">
        <v>0</v>
      </c>
      <c r="E617">
        <v>3</v>
      </c>
      <c r="F617">
        <v>17.5</v>
      </c>
      <c r="G617" t="s">
        <v>1</v>
      </c>
      <c r="H617">
        <v>1</v>
      </c>
      <c r="I617" t="s">
        <v>0</v>
      </c>
      <c r="J617">
        <v>2</v>
      </c>
      <c r="K617">
        <v>16.5</v>
      </c>
      <c r="L617" t="s">
        <v>1</v>
      </c>
      <c r="M617">
        <v>1</v>
      </c>
      <c r="N617" t="s">
        <v>2245</v>
      </c>
      <c r="O617">
        <v>1</v>
      </c>
      <c r="P617" t="str">
        <f>D617&amp;"-"&amp;F617&amp;"-"&amp;G617&amp;"-"&amp;E617&amp;"-"&amp;H617</f>
        <v>X2Pi-17.5-e-3-1</v>
      </c>
      <c r="Q617" t="str">
        <f>I617&amp;"-"&amp;K617&amp;"-"&amp;L617&amp;"-"&amp;J617&amp;"-"&amp;M617</f>
        <v>X2Pi-16.5-e-2-1</v>
      </c>
      <c r="R617">
        <f>B617+S617</f>
        <v>11544.351760218</v>
      </c>
      <c r="S617">
        <f>_xlfn.IFNA(VLOOKUP(Q617,'MARVEL-X'!A$2:I$1400,7,FALSE),VLOOKUP(Q617,MARVEL!A$2:J$1522,10,FALSE))</f>
        <v>8800.3047602179995</v>
      </c>
      <c r="T617">
        <f>IF(P617=P616,R617+T616,R617)</f>
        <v>11544.351760218</v>
      </c>
      <c r="U617">
        <f>IF(P617=P616,1+U616,1)</f>
        <v>1</v>
      </c>
      <c r="V617">
        <f t="shared" si="9"/>
        <v>11544.351760218</v>
      </c>
      <c r="W617" t="str">
        <f>IF(V617="","",IF(ABS(V617-R617)&gt;W$1,ABS(V617-R617),""))</f>
        <v/>
      </c>
      <c r="X617" t="str">
        <f>Y617&amp;"-"&amp;Z617&amp;"-"&amp;AC617&amp;"-"&amp;AD617&amp;"-"&amp;AG617</f>
        <v>17.5-e-X-3-0.5</v>
      </c>
      <c r="Y617">
        <f>F617</f>
        <v>17.5</v>
      </c>
      <c r="Z617" s="2" t="str">
        <f>G617</f>
        <v>e</v>
      </c>
      <c r="AA617">
        <f>_xlfn.IFNA(VLOOKUP(X617,'duo-out'!A$2:Q$5000,5,FALSE),E617+10*(H617-1)+1+_xlfn.IFNA(VLOOKUP(D617,states!A$2:C$10,3,FALSE),1))</f>
        <v>4</v>
      </c>
      <c r="AB617">
        <f>IF(V617="","",V617)</f>
        <v>11544.351760218</v>
      </c>
      <c r="AC617" s="2" t="str">
        <f>_xlfn.IFNA(VLOOKUP(D617,states!A$2:C$10,2,FALSE),"XX")</f>
        <v>X</v>
      </c>
      <c r="AD617">
        <f>E617</f>
        <v>3</v>
      </c>
      <c r="AE617">
        <f>_xlfn.IFNA(VLOOKUP(D617,states!A$2:D$10,4,FALSE),0)</f>
        <v>1</v>
      </c>
      <c r="AF617">
        <v>0.5</v>
      </c>
      <c r="AG617">
        <f>IF(AE617=0,AF617,IF(AE617=1,IF(F617=0.5,0.5,IF(H617=1,0.5,1.5)),IF(F617=0.5,0.5,IF(H617=1,2.5,1.5))))</f>
        <v>0.5</v>
      </c>
      <c r="AH617" s="7">
        <f>IF(AC617="XX",0,1/C617^(1/5)*IF(E617=0,100,1)/(E617+1)^(1/4))</f>
        <v>2.0402857733683697</v>
      </c>
    </row>
    <row r="618" spans="1:34">
      <c r="A618">
        <v>2237</v>
      </c>
      <c r="B618" s="1">
        <v>2746.509</v>
      </c>
      <c r="C618" s="6">
        <v>5.0000000000000001E-3</v>
      </c>
      <c r="D618" t="s">
        <v>0</v>
      </c>
      <c r="E618">
        <v>3</v>
      </c>
      <c r="F618">
        <v>17.5</v>
      </c>
      <c r="G618" t="s">
        <v>1</v>
      </c>
      <c r="H618">
        <v>2</v>
      </c>
      <c r="I618" t="s">
        <v>0</v>
      </c>
      <c r="J618">
        <v>2</v>
      </c>
      <c r="K618">
        <v>16.5</v>
      </c>
      <c r="L618" t="s">
        <v>1</v>
      </c>
      <c r="M618">
        <v>2</v>
      </c>
      <c r="N618" t="s">
        <v>2293</v>
      </c>
      <c r="O618">
        <v>1</v>
      </c>
      <c r="P618" t="str">
        <f>D618&amp;"-"&amp;F618&amp;"-"&amp;G618&amp;"-"&amp;E618&amp;"-"&amp;H618</f>
        <v>X2Pi-17.5-e-3-2</v>
      </c>
      <c r="Q618" t="str">
        <f>I618&amp;"-"&amp;K618&amp;"-"&amp;L618&amp;"-"&amp;J618&amp;"-"&amp;M618</f>
        <v>X2Pi-16.5-e-2-2</v>
      </c>
      <c r="R618">
        <f>B618+S618</f>
        <v>11956.894720658</v>
      </c>
      <c r="S618">
        <f>_xlfn.IFNA(VLOOKUP(Q618,'MARVEL-X'!A$2:I$1400,7,FALSE),VLOOKUP(Q618,MARVEL!A$2:J$1522,10,FALSE))</f>
        <v>9210.3857206579996</v>
      </c>
      <c r="T618">
        <f>IF(P618=P617,R618+T617,R618)</f>
        <v>11956.894720658</v>
      </c>
      <c r="U618">
        <f>IF(P618=P617,1+U617,1)</f>
        <v>1</v>
      </c>
      <c r="V618">
        <f t="shared" si="9"/>
        <v>11956.894720658</v>
      </c>
      <c r="W618" t="str">
        <f>IF(V618="","",IF(ABS(V618-R618)&gt;W$1,ABS(V618-R618),""))</f>
        <v/>
      </c>
      <c r="X618" t="str">
        <f>Y618&amp;"-"&amp;Z618&amp;"-"&amp;AC618&amp;"-"&amp;AD618&amp;"-"&amp;AG618</f>
        <v>17.5-e-X-3-1.5</v>
      </c>
      <c r="Y618">
        <f>F618</f>
        <v>17.5</v>
      </c>
      <c r="Z618" s="2" t="str">
        <f>G618</f>
        <v>e</v>
      </c>
      <c r="AA618">
        <f>_xlfn.IFNA(VLOOKUP(X618,'duo-out'!A$2:Q$5000,5,FALSE),E618+10*(H618-1)+1+_xlfn.IFNA(VLOOKUP(D618,states!A$2:C$10,3,FALSE),1))</f>
        <v>14</v>
      </c>
      <c r="AB618">
        <f>IF(V618="","",V618)</f>
        <v>11956.894720658</v>
      </c>
      <c r="AC618" s="2" t="str">
        <f>_xlfn.IFNA(VLOOKUP(D618,states!A$2:C$10,2,FALSE),"XX")</f>
        <v>X</v>
      </c>
      <c r="AD618">
        <f>E618</f>
        <v>3</v>
      </c>
      <c r="AE618">
        <f>_xlfn.IFNA(VLOOKUP(D618,states!A$2:D$10,4,FALSE),0)</f>
        <v>1</v>
      </c>
      <c r="AF618">
        <v>0.5</v>
      </c>
      <c r="AG618">
        <f>IF(AE618=0,AF618,IF(AE618=1,IF(F618=0.5,0.5,IF(H618=1,0.5,1.5)),IF(F618=0.5,0.5,IF(H618=1,2.5,1.5))))</f>
        <v>1.5</v>
      </c>
      <c r="AH618" s="7">
        <f>IF(AC618="XX",0,1/C618^(1/5)*IF(E618=0,100,1)/(E618+1)^(1/4))</f>
        <v>2.0402857733683697</v>
      </c>
    </row>
    <row r="619" spans="1:34">
      <c r="A619">
        <v>2283</v>
      </c>
      <c r="B619" s="1">
        <v>2603.3760000000002</v>
      </c>
      <c r="C619" s="6">
        <v>5.0000000000000001E-3</v>
      </c>
      <c r="D619" t="s">
        <v>0</v>
      </c>
      <c r="E619">
        <v>4</v>
      </c>
      <c r="F619">
        <v>17.5</v>
      </c>
      <c r="G619" t="s">
        <v>1</v>
      </c>
      <c r="H619">
        <v>1</v>
      </c>
      <c r="I619" t="s">
        <v>0</v>
      </c>
      <c r="J619">
        <v>3</v>
      </c>
      <c r="K619">
        <v>16.5</v>
      </c>
      <c r="L619" t="s">
        <v>1</v>
      </c>
      <c r="M619">
        <v>1</v>
      </c>
      <c r="N619" t="s">
        <v>2339</v>
      </c>
      <c r="O619">
        <v>1</v>
      </c>
      <c r="P619" t="str">
        <f>D619&amp;"-"&amp;F619&amp;"-"&amp;G619&amp;"-"&amp;E619&amp;"-"&amp;H619</f>
        <v>X2Pi-17.5-e-4-1</v>
      </c>
      <c r="Q619" t="str">
        <f>I619&amp;"-"&amp;K619&amp;"-"&amp;L619&amp;"-"&amp;J619&amp;"-"&amp;M619</f>
        <v>X2Pi-16.5-e-3-1</v>
      </c>
      <c r="R619">
        <f>B619+S619</f>
        <v>13745.051107398</v>
      </c>
      <c r="S619">
        <f>_xlfn.IFNA(VLOOKUP(Q619,'MARVEL-X'!A$2:I$1400,7,FALSE),VLOOKUP(Q619,MARVEL!A$2:J$1522,10,FALSE))</f>
        <v>11141.675107397999</v>
      </c>
      <c r="T619">
        <f>IF(P619=P618,R619+T618,R619)</f>
        <v>13745.051107398</v>
      </c>
      <c r="U619">
        <f>IF(P619=P618,1+U618,1)</f>
        <v>1</v>
      </c>
      <c r="V619">
        <f t="shared" si="9"/>
        <v>13745.051107398</v>
      </c>
      <c r="W619" t="str">
        <f>IF(V619="","",IF(ABS(V619-R619)&gt;W$1,ABS(V619-R619),""))</f>
        <v/>
      </c>
      <c r="X619" t="str">
        <f>Y619&amp;"-"&amp;Z619&amp;"-"&amp;AC619&amp;"-"&amp;AD619&amp;"-"&amp;AG619</f>
        <v>17.5-e-X-4-0.5</v>
      </c>
      <c r="Y619">
        <f>F619</f>
        <v>17.5</v>
      </c>
      <c r="Z619" s="2" t="str">
        <f>G619</f>
        <v>e</v>
      </c>
      <c r="AA619">
        <f>_xlfn.IFNA(VLOOKUP(X619,'duo-out'!A$2:Q$5000,5,FALSE),E619+10*(H619-1)+1+_xlfn.IFNA(VLOOKUP(D619,states!A$2:C$10,3,FALSE),1))</f>
        <v>5</v>
      </c>
      <c r="AB619">
        <f>IF(V619="","",V619)</f>
        <v>13745.051107398</v>
      </c>
      <c r="AC619" s="2" t="str">
        <f>_xlfn.IFNA(VLOOKUP(D619,states!A$2:C$10,2,FALSE),"XX")</f>
        <v>X</v>
      </c>
      <c r="AD619">
        <f>E619</f>
        <v>4</v>
      </c>
      <c r="AE619">
        <f>_xlfn.IFNA(VLOOKUP(D619,states!A$2:D$10,4,FALSE),0)</f>
        <v>1</v>
      </c>
      <c r="AF619">
        <v>0.5</v>
      </c>
      <c r="AG619">
        <f>IF(AE619=0,AF619,IF(AE619=1,IF(F619=0.5,0.5,IF(H619=1,0.5,1.5)),IF(F619=0.5,0.5,IF(H619=1,2.5,1.5))))</f>
        <v>0.5</v>
      </c>
      <c r="AH619" s="7">
        <f>IF(AC619="XX",0,1/C619^(1/5)*IF(E619=0,100,1)/(E619+1)^(1/4))</f>
        <v>1.9295831501316907</v>
      </c>
    </row>
    <row r="620" spans="1:34">
      <c r="A620">
        <v>2318</v>
      </c>
      <c r="B620" s="1">
        <v>2604.8780000000002</v>
      </c>
      <c r="C620" s="6">
        <v>5.0000000000000001E-3</v>
      </c>
      <c r="D620" t="s">
        <v>0</v>
      </c>
      <c r="E620">
        <v>4</v>
      </c>
      <c r="F620">
        <v>17.5</v>
      </c>
      <c r="G620" t="s">
        <v>1</v>
      </c>
      <c r="H620">
        <v>2</v>
      </c>
      <c r="I620" t="s">
        <v>0</v>
      </c>
      <c r="J620">
        <v>3</v>
      </c>
      <c r="K620">
        <v>16.5</v>
      </c>
      <c r="L620" t="s">
        <v>1</v>
      </c>
      <c r="M620">
        <v>2</v>
      </c>
      <c r="N620" t="s">
        <v>2374</v>
      </c>
      <c r="O620">
        <v>1</v>
      </c>
      <c r="P620" t="str">
        <f>D620&amp;"-"&amp;F620&amp;"-"&amp;G620&amp;"-"&amp;E620&amp;"-"&amp;H620</f>
        <v>X2Pi-17.5-e-4-2</v>
      </c>
      <c r="Q620" t="str">
        <f>I620&amp;"-"&amp;K620&amp;"-"&amp;L620&amp;"-"&amp;J620&amp;"-"&amp;M620</f>
        <v>X2Pi-16.5-e-3-2</v>
      </c>
      <c r="R620">
        <f>B620+S620</f>
        <v>14139.640629461001</v>
      </c>
      <c r="S620">
        <f>_xlfn.IFNA(VLOOKUP(Q620,'MARVEL-X'!A$2:I$1400,7,FALSE),VLOOKUP(Q620,MARVEL!A$2:J$1522,10,FALSE))</f>
        <v>11534.762629461</v>
      </c>
      <c r="T620">
        <f>IF(P620=P619,R620+T619,R620)</f>
        <v>14139.640629461001</v>
      </c>
      <c r="U620">
        <f>IF(P620=P619,1+U619,1)</f>
        <v>1</v>
      </c>
      <c r="V620">
        <f t="shared" si="9"/>
        <v>14139.640629461001</v>
      </c>
      <c r="W620" t="str">
        <f>IF(V620="","",IF(ABS(V620-R620)&gt;W$1,ABS(V620-R620),""))</f>
        <v/>
      </c>
      <c r="X620" t="str">
        <f>Y620&amp;"-"&amp;Z620&amp;"-"&amp;AC620&amp;"-"&amp;AD620&amp;"-"&amp;AG620</f>
        <v>17.5-e-X-4-1.5</v>
      </c>
      <c r="Y620">
        <f>F620</f>
        <v>17.5</v>
      </c>
      <c r="Z620" s="2" t="str">
        <f>G620</f>
        <v>e</v>
      </c>
      <c r="AA620">
        <f>_xlfn.IFNA(VLOOKUP(X620,'duo-out'!A$2:Q$5000,5,FALSE),E620+10*(H620-1)+1+_xlfn.IFNA(VLOOKUP(D620,states!A$2:C$10,3,FALSE),1))</f>
        <v>15</v>
      </c>
      <c r="AB620">
        <f>IF(V620="","",V620)</f>
        <v>14139.640629461001</v>
      </c>
      <c r="AC620" s="2" t="str">
        <f>_xlfn.IFNA(VLOOKUP(D620,states!A$2:C$10,2,FALSE),"XX")</f>
        <v>X</v>
      </c>
      <c r="AD620">
        <f>E620</f>
        <v>4</v>
      </c>
      <c r="AE620">
        <f>_xlfn.IFNA(VLOOKUP(D620,states!A$2:D$10,4,FALSE),0)</f>
        <v>1</v>
      </c>
      <c r="AF620">
        <v>0.5</v>
      </c>
      <c r="AG620">
        <f>IF(AE620=0,AF620,IF(AE620=1,IF(F620=0.5,0.5,IF(H620=1,0.5,1.5)),IF(F620=0.5,0.5,IF(H620=1,2.5,1.5))))</f>
        <v>1.5</v>
      </c>
      <c r="AH620" s="7">
        <f>IF(AC620="XX",0,1/C620^(1/5)*IF(E620=0,100,1)/(E620+1)^(1/4))</f>
        <v>1.9295831501316907</v>
      </c>
    </row>
    <row r="621" spans="1:34">
      <c r="A621">
        <v>1996</v>
      </c>
      <c r="B621" s="1">
        <v>3027.0990000000002</v>
      </c>
      <c r="C621" s="6">
        <v>5.0000000000000001E-3</v>
      </c>
      <c r="D621" t="s">
        <v>0</v>
      </c>
      <c r="E621">
        <v>1</v>
      </c>
      <c r="F621">
        <v>17.5</v>
      </c>
      <c r="G621" t="s">
        <v>2</v>
      </c>
      <c r="H621">
        <v>1</v>
      </c>
      <c r="I621" t="s">
        <v>0</v>
      </c>
      <c r="J621">
        <v>0</v>
      </c>
      <c r="K621">
        <v>16.5</v>
      </c>
      <c r="L621" t="s">
        <v>2</v>
      </c>
      <c r="M621">
        <v>1</v>
      </c>
      <c r="N621" t="s">
        <v>2052</v>
      </c>
      <c r="O621">
        <v>1</v>
      </c>
      <c r="P621" t="str">
        <f>D621&amp;"-"&amp;F621&amp;"-"&amp;G621&amp;"-"&amp;E621&amp;"-"&amp;H621</f>
        <v>X2Pi-17.5-f-1-1</v>
      </c>
      <c r="Q621" t="str">
        <f>I621&amp;"-"&amp;K621&amp;"-"&amp;L621&amp;"-"&amp;J621&amp;"-"&amp;M621</f>
        <v>X2Pi-16.5-f-0-1</v>
      </c>
      <c r="R621">
        <f>B621+S621</f>
        <v>6762.8332028349996</v>
      </c>
      <c r="S621">
        <f>_xlfn.IFNA(VLOOKUP(Q621,'MARVEL-X'!A$2:I$1400,7,FALSE),VLOOKUP(Q621,MARVEL!A$2:J$1522,10,FALSE))</f>
        <v>3735.7342028349999</v>
      </c>
      <c r="T621">
        <f>IF(P621=P620,R621+T620,R621)</f>
        <v>6762.8332028349996</v>
      </c>
      <c r="U621">
        <f>IF(P621=P620,1+U620,1)</f>
        <v>1</v>
      </c>
      <c r="V621">
        <f t="shared" si="9"/>
        <v>6762.8332028349996</v>
      </c>
      <c r="W621" t="str">
        <f>IF(V621="","",IF(ABS(V621-R621)&gt;W$1,ABS(V621-R621),""))</f>
        <v/>
      </c>
      <c r="X621" t="str">
        <f>Y621&amp;"-"&amp;Z621&amp;"-"&amp;AC621&amp;"-"&amp;AD621&amp;"-"&amp;AG621</f>
        <v>17.5-f-X-1-0.5</v>
      </c>
      <c r="Y621">
        <f>F621</f>
        <v>17.5</v>
      </c>
      <c r="Z621" s="2" t="str">
        <f>G621</f>
        <v>f</v>
      </c>
      <c r="AA621">
        <f>_xlfn.IFNA(VLOOKUP(X621,'duo-out'!A$2:Q$5000,5,FALSE),E621+10*(H621-1)+1+_xlfn.IFNA(VLOOKUP(D621,states!A$2:C$10,3,FALSE),1))</f>
        <v>2</v>
      </c>
      <c r="AB621">
        <f>IF(V621="","",V621)</f>
        <v>6762.8332028349996</v>
      </c>
      <c r="AC621" s="2" t="str">
        <f>_xlfn.IFNA(VLOOKUP(D621,states!A$2:C$10,2,FALSE),"XX")</f>
        <v>X</v>
      </c>
      <c r="AD621">
        <f>E621</f>
        <v>1</v>
      </c>
      <c r="AE621">
        <f>_xlfn.IFNA(VLOOKUP(D621,states!A$2:D$10,4,FALSE),0)</f>
        <v>1</v>
      </c>
      <c r="AF621">
        <v>0.5</v>
      </c>
      <c r="AG621">
        <f>IF(AE621=0,AF621,IF(AE621=1,IF(F621=0.5,0.5,IF(H621=1,0.5,1.5)),IF(F621=0.5,0.5,IF(H621=1,2.5,1.5))))</f>
        <v>0.5</v>
      </c>
      <c r="AH621" s="7">
        <f>IF(AC621="XX",0,1/C621^(1/5)*IF(E621=0,100,1)/(E621+1)^(1/4))</f>
        <v>2.4263223583284943</v>
      </c>
    </row>
    <row r="622" spans="1:34">
      <c r="A622">
        <v>2053</v>
      </c>
      <c r="B622" s="1">
        <v>3032.527</v>
      </c>
      <c r="C622" s="6">
        <v>5.0000000000000001E-3</v>
      </c>
      <c r="D622" t="s">
        <v>0</v>
      </c>
      <c r="E622">
        <v>1</v>
      </c>
      <c r="F622">
        <v>17.5</v>
      </c>
      <c r="G622" t="s">
        <v>2</v>
      </c>
      <c r="H622">
        <v>2</v>
      </c>
      <c r="I622" t="s">
        <v>0</v>
      </c>
      <c r="J622">
        <v>0</v>
      </c>
      <c r="K622">
        <v>16.5</v>
      </c>
      <c r="L622" t="s">
        <v>2</v>
      </c>
      <c r="M622">
        <v>2</v>
      </c>
      <c r="N622" t="s">
        <v>2109</v>
      </c>
      <c r="O622">
        <v>1</v>
      </c>
      <c r="P622" t="str">
        <f>D622&amp;"-"&amp;F622&amp;"-"&amp;G622&amp;"-"&amp;E622&amp;"-"&amp;H622</f>
        <v>X2Pi-17.5-f-1-2</v>
      </c>
      <c r="Q622" t="str">
        <f>I622&amp;"-"&amp;K622&amp;"-"&amp;L622&amp;"-"&amp;J622&amp;"-"&amp;M622</f>
        <v>X2Pi-16.5-f-0-2</v>
      </c>
      <c r="R622">
        <f>B622+S622</f>
        <v>7232.6216114050003</v>
      </c>
      <c r="S622">
        <f>_xlfn.IFNA(VLOOKUP(Q622,'MARVEL-X'!A$2:I$1400,7,FALSE),VLOOKUP(Q622,MARVEL!A$2:J$1522,10,FALSE))</f>
        <v>4200.0946114050003</v>
      </c>
      <c r="T622">
        <f>IF(P622=P621,R622+T621,R622)</f>
        <v>7232.6216114050003</v>
      </c>
      <c r="U622">
        <f>IF(P622=P621,1+U621,1)</f>
        <v>1</v>
      </c>
      <c r="V622">
        <f t="shared" si="9"/>
        <v>7232.6216114050003</v>
      </c>
      <c r="W622" t="str">
        <f>IF(V622="","",IF(ABS(V622-R622)&gt;W$1,ABS(V622-R622),""))</f>
        <v/>
      </c>
      <c r="X622" t="str">
        <f>Y622&amp;"-"&amp;Z622&amp;"-"&amp;AC622&amp;"-"&amp;AD622&amp;"-"&amp;AG622</f>
        <v>17.5-f-X-1-1.5</v>
      </c>
      <c r="Y622">
        <f>F622</f>
        <v>17.5</v>
      </c>
      <c r="Z622" s="2" t="str">
        <f>G622</f>
        <v>f</v>
      </c>
      <c r="AA622">
        <f>_xlfn.IFNA(VLOOKUP(X622,'duo-out'!A$2:Q$5000,5,FALSE),E622+10*(H622-1)+1+_xlfn.IFNA(VLOOKUP(D622,states!A$2:C$10,3,FALSE),1))</f>
        <v>12</v>
      </c>
      <c r="AB622">
        <f>IF(V622="","",V622)</f>
        <v>7232.6216114050003</v>
      </c>
      <c r="AC622" s="2" t="str">
        <f>_xlfn.IFNA(VLOOKUP(D622,states!A$2:C$10,2,FALSE),"XX")</f>
        <v>X</v>
      </c>
      <c r="AD622">
        <f>E622</f>
        <v>1</v>
      </c>
      <c r="AE622">
        <f>_xlfn.IFNA(VLOOKUP(D622,states!A$2:D$10,4,FALSE),0)</f>
        <v>1</v>
      </c>
      <c r="AF622">
        <v>0.5</v>
      </c>
      <c r="AG622">
        <f>IF(AE622=0,AF622,IF(AE622=1,IF(F622=0.5,0.5,IF(H622=1,0.5,1.5)),IF(F622=0.5,0.5,IF(H622=1,2.5,1.5))))</f>
        <v>1.5</v>
      </c>
      <c r="AH622" s="7">
        <f>IF(AC622="XX",0,1/C622^(1/5)*IF(E622=0,100,1)/(E622+1)^(1/4))</f>
        <v>2.4263223583284943</v>
      </c>
    </row>
    <row r="623" spans="1:34">
      <c r="A623">
        <v>2108</v>
      </c>
      <c r="B623" s="1">
        <v>2884.7139999999999</v>
      </c>
      <c r="C623" s="6">
        <v>5.0000000000000001E-3</v>
      </c>
      <c r="D623" t="s">
        <v>0</v>
      </c>
      <c r="E623">
        <v>2</v>
      </c>
      <c r="F623">
        <v>17.5</v>
      </c>
      <c r="G623" t="s">
        <v>2</v>
      </c>
      <c r="H623">
        <v>1</v>
      </c>
      <c r="I623" t="s">
        <v>0</v>
      </c>
      <c r="J623">
        <v>1</v>
      </c>
      <c r="K623">
        <v>16.5</v>
      </c>
      <c r="L623" t="s">
        <v>2</v>
      </c>
      <c r="M623">
        <v>1</v>
      </c>
      <c r="N623" t="s">
        <v>2164</v>
      </c>
      <c r="O623">
        <v>1</v>
      </c>
      <c r="P623" t="str">
        <f>D623&amp;"-"&amp;F623&amp;"-"&amp;G623&amp;"-"&amp;E623&amp;"-"&amp;H623</f>
        <v>X2Pi-17.5-f-2-1</v>
      </c>
      <c r="Q623" t="str">
        <f>I623&amp;"-"&amp;K623&amp;"-"&amp;L623&amp;"-"&amp;J623&amp;"-"&amp;M623</f>
        <v>X2Pi-16.5-f-1-1</v>
      </c>
      <c r="R623">
        <f>B623+S623</f>
        <v>9210.9908335199998</v>
      </c>
      <c r="S623">
        <f>_xlfn.IFNA(VLOOKUP(Q623,'MARVEL-X'!A$2:I$1400,7,FALSE),VLOOKUP(Q623,MARVEL!A$2:J$1522,10,FALSE))</f>
        <v>6326.2768335199999</v>
      </c>
      <c r="T623">
        <f>IF(P623=P622,R623+T622,R623)</f>
        <v>9210.9908335199998</v>
      </c>
      <c r="U623">
        <f>IF(P623=P622,1+U622,1)</f>
        <v>1</v>
      </c>
      <c r="V623">
        <f t="shared" si="9"/>
        <v>9210.9908335199998</v>
      </c>
      <c r="W623" t="str">
        <f>IF(V623="","",IF(ABS(V623-R623)&gt;W$1,ABS(V623-R623),""))</f>
        <v/>
      </c>
      <c r="X623" t="str">
        <f>Y623&amp;"-"&amp;Z623&amp;"-"&amp;AC623&amp;"-"&amp;AD623&amp;"-"&amp;AG623</f>
        <v>17.5-f-X-2-0.5</v>
      </c>
      <c r="Y623">
        <f>F623</f>
        <v>17.5</v>
      </c>
      <c r="Z623" s="2" t="str">
        <f>G623</f>
        <v>f</v>
      </c>
      <c r="AA623">
        <f>_xlfn.IFNA(VLOOKUP(X623,'duo-out'!A$2:Q$5000,5,FALSE),E623+10*(H623-1)+1+_xlfn.IFNA(VLOOKUP(D623,states!A$2:C$10,3,FALSE),1))</f>
        <v>3</v>
      </c>
      <c r="AB623">
        <f>IF(V623="","",V623)</f>
        <v>9210.9908335199998</v>
      </c>
      <c r="AC623" s="2" t="str">
        <f>_xlfn.IFNA(VLOOKUP(D623,states!A$2:C$10,2,FALSE),"XX")</f>
        <v>X</v>
      </c>
      <c r="AD623">
        <f>E623</f>
        <v>2</v>
      </c>
      <c r="AE623">
        <f>_xlfn.IFNA(VLOOKUP(D623,states!A$2:D$10,4,FALSE),0)</f>
        <v>1</v>
      </c>
      <c r="AF623">
        <v>0.5</v>
      </c>
      <c r="AG623">
        <f>IF(AE623=0,AF623,IF(AE623=1,IF(F623=0.5,0.5,IF(H623=1,0.5,1.5)),IF(F623=0.5,0.5,IF(H623=1,2.5,1.5))))</f>
        <v>0.5</v>
      </c>
      <c r="AH623" s="7">
        <f>IF(AC623="XX",0,1/C623^(1/5)*IF(E623=0,100,1)/(E623+1)^(1/4))</f>
        <v>2.1924297443889911</v>
      </c>
    </row>
    <row r="624" spans="1:34">
      <c r="A624">
        <v>2161</v>
      </c>
      <c r="B624" s="1">
        <v>2889.2310000000002</v>
      </c>
      <c r="C624" s="6">
        <v>5.0000000000000001E-3</v>
      </c>
      <c r="D624" t="s">
        <v>0</v>
      </c>
      <c r="E624">
        <v>2</v>
      </c>
      <c r="F624">
        <v>17.5</v>
      </c>
      <c r="G624" t="s">
        <v>2</v>
      </c>
      <c r="H624">
        <v>2</v>
      </c>
      <c r="I624" t="s">
        <v>0</v>
      </c>
      <c r="J624">
        <v>1</v>
      </c>
      <c r="K624">
        <v>16.5</v>
      </c>
      <c r="L624" t="s">
        <v>2</v>
      </c>
      <c r="M624">
        <v>2</v>
      </c>
      <c r="N624" t="s">
        <v>2217</v>
      </c>
      <c r="O624">
        <v>1</v>
      </c>
      <c r="P624" t="str">
        <f>D624&amp;"-"&amp;F624&amp;"-"&amp;G624&amp;"-"&amp;E624&amp;"-"&amp;H624</f>
        <v>X2Pi-17.5-f-2-2</v>
      </c>
      <c r="Q624" t="str">
        <f>I624&amp;"-"&amp;K624&amp;"-"&amp;L624&amp;"-"&amp;J624&amp;"-"&amp;M624</f>
        <v>X2Pi-16.5-f-1-2</v>
      </c>
      <c r="R624">
        <f>B624+S624</f>
        <v>9661.8474357859996</v>
      </c>
      <c r="S624">
        <f>_xlfn.IFNA(VLOOKUP(Q624,'MARVEL-X'!A$2:I$1400,7,FALSE),VLOOKUP(Q624,MARVEL!A$2:J$1522,10,FALSE))</f>
        <v>6772.6164357859998</v>
      </c>
      <c r="T624">
        <f>IF(P624=P623,R624+T623,R624)</f>
        <v>9661.8474357859996</v>
      </c>
      <c r="U624">
        <f>IF(P624=P623,1+U623,1)</f>
        <v>1</v>
      </c>
      <c r="V624">
        <f t="shared" si="9"/>
        <v>9661.8474357859996</v>
      </c>
      <c r="W624" t="str">
        <f>IF(V624="","",IF(ABS(V624-R624)&gt;W$1,ABS(V624-R624),""))</f>
        <v/>
      </c>
      <c r="X624" t="str">
        <f>Y624&amp;"-"&amp;Z624&amp;"-"&amp;AC624&amp;"-"&amp;AD624&amp;"-"&amp;AG624</f>
        <v>17.5-f-X-2-1.5</v>
      </c>
      <c r="Y624">
        <f>F624</f>
        <v>17.5</v>
      </c>
      <c r="Z624" s="2" t="str">
        <f>G624</f>
        <v>f</v>
      </c>
      <c r="AA624">
        <f>_xlfn.IFNA(VLOOKUP(X624,'duo-out'!A$2:Q$5000,5,FALSE),E624+10*(H624-1)+1+_xlfn.IFNA(VLOOKUP(D624,states!A$2:C$10,3,FALSE),1))</f>
        <v>13</v>
      </c>
      <c r="AB624">
        <f>IF(V624="","",V624)</f>
        <v>9661.8474357859996</v>
      </c>
      <c r="AC624" s="2" t="str">
        <f>_xlfn.IFNA(VLOOKUP(D624,states!A$2:C$10,2,FALSE),"XX")</f>
        <v>X</v>
      </c>
      <c r="AD624">
        <f>E624</f>
        <v>2</v>
      </c>
      <c r="AE624">
        <f>_xlfn.IFNA(VLOOKUP(D624,states!A$2:D$10,4,FALSE),0)</f>
        <v>1</v>
      </c>
      <c r="AF624">
        <v>0.5</v>
      </c>
      <c r="AG624">
        <f>IF(AE624=0,AF624,IF(AE624=1,IF(F624=0.5,0.5,IF(H624=1,0.5,1.5)),IF(F624=0.5,0.5,IF(H624=1,2.5,1.5))))</f>
        <v>1.5</v>
      </c>
      <c r="AH624" s="7">
        <f>IF(AC624="XX",0,1/C624^(1/5)*IF(E624=0,100,1)/(E624+1)^(1/4))</f>
        <v>2.1924297443889911</v>
      </c>
    </row>
    <row r="625" spans="1:34">
      <c r="A625">
        <v>2212</v>
      </c>
      <c r="B625" s="1">
        <v>2743.4780000000001</v>
      </c>
      <c r="C625" s="6">
        <v>5.0000000000000001E-3</v>
      </c>
      <c r="D625" t="s">
        <v>0</v>
      </c>
      <c r="E625">
        <v>3</v>
      </c>
      <c r="F625">
        <v>17.5</v>
      </c>
      <c r="G625" t="s">
        <v>2</v>
      </c>
      <c r="H625">
        <v>1</v>
      </c>
      <c r="I625" t="s">
        <v>0</v>
      </c>
      <c r="J625">
        <v>2</v>
      </c>
      <c r="K625">
        <v>16.5</v>
      </c>
      <c r="L625" t="s">
        <v>2</v>
      </c>
      <c r="M625">
        <v>1</v>
      </c>
      <c r="N625" t="s">
        <v>2268</v>
      </c>
      <c r="O625">
        <v>1</v>
      </c>
      <c r="P625" t="str">
        <f>D625&amp;"-"&amp;F625&amp;"-"&amp;G625&amp;"-"&amp;E625&amp;"-"&amp;H625</f>
        <v>X2Pi-17.5-f-3-1</v>
      </c>
      <c r="Q625" t="str">
        <f>I625&amp;"-"&amp;K625&amp;"-"&amp;L625&amp;"-"&amp;J625&amp;"-"&amp;M625</f>
        <v>X2Pi-16.5-f-2-1</v>
      </c>
      <c r="R625">
        <f>B625+S625</f>
        <v>11535.290202836</v>
      </c>
      <c r="S625">
        <f>_xlfn.IFNA(VLOOKUP(Q625,'MARVEL-X'!A$2:I$1400,7,FALSE),VLOOKUP(Q625,MARVEL!A$2:J$1522,10,FALSE))</f>
        <v>8791.8122028359994</v>
      </c>
      <c r="T625">
        <f>IF(P625=P624,R625+T624,R625)</f>
        <v>11535.290202836</v>
      </c>
      <c r="U625">
        <f>IF(P625=P624,1+U624,1)</f>
        <v>1</v>
      </c>
      <c r="V625">
        <f t="shared" si="9"/>
        <v>11535.290202836</v>
      </c>
      <c r="W625" t="str">
        <f>IF(V625="","",IF(ABS(V625-R625)&gt;W$1,ABS(V625-R625),""))</f>
        <v/>
      </c>
      <c r="X625" t="str">
        <f>Y625&amp;"-"&amp;Z625&amp;"-"&amp;AC625&amp;"-"&amp;AD625&amp;"-"&amp;AG625</f>
        <v>17.5-f-X-3-0.5</v>
      </c>
      <c r="Y625">
        <f>F625</f>
        <v>17.5</v>
      </c>
      <c r="Z625" s="2" t="str">
        <f>G625</f>
        <v>f</v>
      </c>
      <c r="AA625">
        <f>_xlfn.IFNA(VLOOKUP(X625,'duo-out'!A$2:Q$5000,5,FALSE),E625+10*(H625-1)+1+_xlfn.IFNA(VLOOKUP(D625,states!A$2:C$10,3,FALSE),1))</f>
        <v>4</v>
      </c>
      <c r="AB625">
        <f>IF(V625="","",V625)</f>
        <v>11535.290202836</v>
      </c>
      <c r="AC625" s="2" t="str">
        <f>_xlfn.IFNA(VLOOKUP(D625,states!A$2:C$10,2,FALSE),"XX")</f>
        <v>X</v>
      </c>
      <c r="AD625">
        <f>E625</f>
        <v>3</v>
      </c>
      <c r="AE625">
        <f>_xlfn.IFNA(VLOOKUP(D625,states!A$2:D$10,4,FALSE),0)</f>
        <v>1</v>
      </c>
      <c r="AF625">
        <v>0.5</v>
      </c>
      <c r="AG625">
        <f>IF(AE625=0,AF625,IF(AE625=1,IF(F625=0.5,0.5,IF(H625=1,0.5,1.5)),IF(F625=0.5,0.5,IF(H625=1,2.5,1.5))))</f>
        <v>0.5</v>
      </c>
      <c r="AH625" s="7">
        <f>IF(AC625="XX",0,1/C625^(1/5)*IF(E625=0,100,1)/(E625+1)^(1/4))</f>
        <v>2.0402857733683697</v>
      </c>
    </row>
    <row r="626" spans="1:34">
      <c r="A626">
        <v>2260</v>
      </c>
      <c r="B626" s="1">
        <v>2747.0569999999998</v>
      </c>
      <c r="C626" s="6">
        <v>5.0000000000000001E-3</v>
      </c>
      <c r="D626" t="s">
        <v>0</v>
      </c>
      <c r="E626">
        <v>3</v>
      </c>
      <c r="F626">
        <v>17.5</v>
      </c>
      <c r="G626" t="s">
        <v>2</v>
      </c>
      <c r="H626">
        <v>2</v>
      </c>
      <c r="I626" t="s">
        <v>0</v>
      </c>
      <c r="J626">
        <v>2</v>
      </c>
      <c r="K626">
        <v>16.5</v>
      </c>
      <c r="L626" t="s">
        <v>2</v>
      </c>
      <c r="M626">
        <v>2</v>
      </c>
      <c r="N626" t="s">
        <v>2316</v>
      </c>
      <c r="O626">
        <v>1</v>
      </c>
      <c r="P626" t="str">
        <f>D626&amp;"-"&amp;F626&amp;"-"&amp;G626&amp;"-"&amp;E626&amp;"-"&amp;H626</f>
        <v>X2Pi-17.5-f-3-2</v>
      </c>
      <c r="Q626" t="str">
        <f>I626&amp;"-"&amp;K626&amp;"-"&amp;L626&amp;"-"&amp;J626&amp;"-"&amp;M626</f>
        <v>X2Pi-16.5-f-2-2</v>
      </c>
      <c r="R626">
        <f>B626+S626</f>
        <v>11967.345611405999</v>
      </c>
      <c r="S626">
        <f>_xlfn.IFNA(VLOOKUP(Q626,'MARVEL-X'!A$2:I$1400,7,FALSE),VLOOKUP(Q626,MARVEL!A$2:J$1522,10,FALSE))</f>
        <v>9220.2886114060002</v>
      </c>
      <c r="T626">
        <f>IF(P626=P625,R626+T625,R626)</f>
        <v>11967.345611405999</v>
      </c>
      <c r="U626">
        <f>IF(P626=P625,1+U625,1)</f>
        <v>1</v>
      </c>
      <c r="V626">
        <f t="shared" si="9"/>
        <v>11967.345611405999</v>
      </c>
      <c r="W626" t="str">
        <f>IF(V626="","",IF(ABS(V626-R626)&gt;W$1,ABS(V626-R626),""))</f>
        <v/>
      </c>
      <c r="X626" t="str">
        <f>Y626&amp;"-"&amp;Z626&amp;"-"&amp;AC626&amp;"-"&amp;AD626&amp;"-"&amp;AG626</f>
        <v>17.5-f-X-3-1.5</v>
      </c>
      <c r="Y626">
        <f>F626</f>
        <v>17.5</v>
      </c>
      <c r="Z626" s="2" t="str">
        <f>G626</f>
        <v>f</v>
      </c>
      <c r="AA626">
        <f>_xlfn.IFNA(VLOOKUP(X626,'duo-out'!A$2:Q$5000,5,FALSE),E626+10*(H626-1)+1+_xlfn.IFNA(VLOOKUP(D626,states!A$2:C$10,3,FALSE),1))</f>
        <v>14</v>
      </c>
      <c r="AB626">
        <f>IF(V626="","",V626)</f>
        <v>11967.345611405999</v>
      </c>
      <c r="AC626" s="2" t="str">
        <f>_xlfn.IFNA(VLOOKUP(D626,states!A$2:C$10,2,FALSE),"XX")</f>
        <v>X</v>
      </c>
      <c r="AD626">
        <f>E626</f>
        <v>3</v>
      </c>
      <c r="AE626">
        <f>_xlfn.IFNA(VLOOKUP(D626,states!A$2:D$10,4,FALSE),0)</f>
        <v>1</v>
      </c>
      <c r="AF626">
        <v>0.5</v>
      </c>
      <c r="AG626">
        <f>IF(AE626=0,AF626,IF(AE626=1,IF(F626=0.5,0.5,IF(H626=1,0.5,1.5)),IF(F626=0.5,0.5,IF(H626=1,2.5,1.5))))</f>
        <v>1.5</v>
      </c>
      <c r="AH626" s="7">
        <f>IF(AC626="XX",0,1/C626^(1/5)*IF(E626=0,100,1)/(E626+1)^(1/4))</f>
        <v>2.0402857733683697</v>
      </c>
    </row>
    <row r="627" spans="1:34">
      <c r="A627">
        <v>2300</v>
      </c>
      <c r="B627" s="1">
        <v>2602.8539999999998</v>
      </c>
      <c r="C627" s="6">
        <v>5.0000000000000001E-3</v>
      </c>
      <c r="D627" t="s">
        <v>0</v>
      </c>
      <c r="E627">
        <v>4</v>
      </c>
      <c r="F627">
        <v>17.5</v>
      </c>
      <c r="G627" t="s">
        <v>2</v>
      </c>
      <c r="H627">
        <v>1</v>
      </c>
      <c r="I627" t="s">
        <v>0</v>
      </c>
      <c r="J627">
        <v>3</v>
      </c>
      <c r="K627">
        <v>16.5</v>
      </c>
      <c r="L627" t="s">
        <v>2</v>
      </c>
      <c r="M627">
        <v>1</v>
      </c>
      <c r="N627" t="s">
        <v>2356</v>
      </c>
      <c r="O627">
        <v>1</v>
      </c>
      <c r="P627" t="str">
        <f>D627&amp;"-"&amp;F627&amp;"-"&amp;G627&amp;"-"&amp;E627&amp;"-"&amp;H627</f>
        <v>X2Pi-17.5-f-4-1</v>
      </c>
      <c r="Q627" t="str">
        <f>I627&amp;"-"&amp;K627&amp;"-"&amp;L627&amp;"-"&amp;J627&amp;"-"&amp;M627</f>
        <v>X2Pi-16.5-f-3-1</v>
      </c>
      <c r="R627">
        <f>B627+S627</f>
        <v>13736.413833526</v>
      </c>
      <c r="S627">
        <f>_xlfn.IFNA(VLOOKUP(Q627,'MARVEL-X'!A$2:I$1400,7,FALSE),VLOOKUP(Q627,MARVEL!A$2:J$1522,10,FALSE))</f>
        <v>11133.559833526</v>
      </c>
      <c r="T627">
        <f>IF(P627=P626,R627+T626,R627)</f>
        <v>13736.413833526</v>
      </c>
      <c r="U627">
        <f>IF(P627=P626,1+U626,1)</f>
        <v>1</v>
      </c>
      <c r="V627">
        <f t="shared" si="9"/>
        <v>13736.413833526</v>
      </c>
      <c r="W627" t="str">
        <f>IF(V627="","",IF(ABS(V627-R627)&gt;W$1,ABS(V627-R627),""))</f>
        <v/>
      </c>
      <c r="X627" t="str">
        <f>Y627&amp;"-"&amp;Z627&amp;"-"&amp;AC627&amp;"-"&amp;AD627&amp;"-"&amp;AG627</f>
        <v>17.5-f-X-4-0.5</v>
      </c>
      <c r="Y627">
        <f>F627</f>
        <v>17.5</v>
      </c>
      <c r="Z627" s="2" t="str">
        <f>G627</f>
        <v>f</v>
      </c>
      <c r="AA627">
        <f>_xlfn.IFNA(VLOOKUP(X627,'duo-out'!A$2:Q$5000,5,FALSE),E627+10*(H627-1)+1+_xlfn.IFNA(VLOOKUP(D627,states!A$2:C$10,3,FALSE),1))</f>
        <v>5</v>
      </c>
      <c r="AB627">
        <f>IF(V627="","",V627)</f>
        <v>13736.413833526</v>
      </c>
      <c r="AC627" s="2" t="str">
        <f>_xlfn.IFNA(VLOOKUP(D627,states!A$2:C$10,2,FALSE),"XX")</f>
        <v>X</v>
      </c>
      <c r="AD627">
        <f>E627</f>
        <v>4</v>
      </c>
      <c r="AE627">
        <f>_xlfn.IFNA(VLOOKUP(D627,states!A$2:D$10,4,FALSE),0)</f>
        <v>1</v>
      </c>
      <c r="AF627">
        <v>0.5</v>
      </c>
      <c r="AG627">
        <f>IF(AE627=0,AF627,IF(AE627=1,IF(F627=0.5,0.5,IF(H627=1,0.5,1.5)),IF(F627=0.5,0.5,IF(H627=1,2.5,1.5))))</f>
        <v>0.5</v>
      </c>
      <c r="AH627" s="7">
        <f>IF(AC627="XX",0,1/C627^(1/5)*IF(E627=0,100,1)/(E627+1)^(1/4))</f>
        <v>1.9295831501316907</v>
      </c>
    </row>
    <row r="628" spans="1:34">
      <c r="A628">
        <v>2336</v>
      </c>
      <c r="B628" s="1">
        <v>2605.402</v>
      </c>
      <c r="C628" s="6">
        <v>5.0000000000000001E-3</v>
      </c>
      <c r="D628" t="s">
        <v>0</v>
      </c>
      <c r="E628">
        <v>4</v>
      </c>
      <c r="F628">
        <v>17.5</v>
      </c>
      <c r="G628" t="s">
        <v>2</v>
      </c>
      <c r="H628">
        <v>2</v>
      </c>
      <c r="I628" t="s">
        <v>0</v>
      </c>
      <c r="J628">
        <v>3</v>
      </c>
      <c r="K628">
        <v>16.5</v>
      </c>
      <c r="L628" t="s">
        <v>2</v>
      </c>
      <c r="M628">
        <v>2</v>
      </c>
      <c r="N628" t="s">
        <v>2392</v>
      </c>
      <c r="O628">
        <v>1</v>
      </c>
      <c r="P628" t="str">
        <f>D628&amp;"-"&amp;F628&amp;"-"&amp;G628&amp;"-"&amp;E628&amp;"-"&amp;H628</f>
        <v>X2Pi-17.5-f-4-2</v>
      </c>
      <c r="Q628" t="str">
        <f>I628&amp;"-"&amp;K628&amp;"-"&amp;L628&amp;"-"&amp;J628&amp;"-"&amp;M628</f>
        <v>X2Pi-16.5-f-3-2</v>
      </c>
      <c r="R628">
        <f>B628+S628</f>
        <v>14149.673435784</v>
      </c>
      <c r="S628">
        <f>_xlfn.IFNA(VLOOKUP(Q628,'MARVEL-X'!A$2:I$1400,7,FALSE),VLOOKUP(Q628,MARVEL!A$2:J$1522,10,FALSE))</f>
        <v>11544.271435784</v>
      </c>
      <c r="T628">
        <f>IF(P628=P627,R628+T627,R628)</f>
        <v>14149.673435784</v>
      </c>
      <c r="U628">
        <f>IF(P628=P627,1+U627,1)</f>
        <v>1</v>
      </c>
      <c r="V628">
        <f t="shared" si="9"/>
        <v>14149.673435784</v>
      </c>
      <c r="W628" t="str">
        <f>IF(V628="","",IF(ABS(V628-R628)&gt;W$1,ABS(V628-R628),""))</f>
        <v/>
      </c>
      <c r="X628" t="str">
        <f>Y628&amp;"-"&amp;Z628&amp;"-"&amp;AC628&amp;"-"&amp;AD628&amp;"-"&amp;AG628</f>
        <v>17.5-f-X-4-1.5</v>
      </c>
      <c r="Y628">
        <f>F628</f>
        <v>17.5</v>
      </c>
      <c r="Z628" s="2" t="str">
        <f>G628</f>
        <v>f</v>
      </c>
      <c r="AA628">
        <f>_xlfn.IFNA(VLOOKUP(X628,'duo-out'!A$2:Q$5000,5,FALSE),E628+10*(H628-1)+1+_xlfn.IFNA(VLOOKUP(D628,states!A$2:C$10,3,FALSE),1))</f>
        <v>15</v>
      </c>
      <c r="AB628">
        <f>IF(V628="","",V628)</f>
        <v>14149.673435784</v>
      </c>
      <c r="AC628" s="2" t="str">
        <f>_xlfn.IFNA(VLOOKUP(D628,states!A$2:C$10,2,FALSE),"XX")</f>
        <v>X</v>
      </c>
      <c r="AD628">
        <f>E628</f>
        <v>4</v>
      </c>
      <c r="AE628">
        <f>_xlfn.IFNA(VLOOKUP(D628,states!A$2:D$10,4,FALSE),0)</f>
        <v>1</v>
      </c>
      <c r="AF628">
        <v>0.5</v>
      </c>
      <c r="AG628">
        <f>IF(AE628=0,AF628,IF(AE628=1,IF(F628=0.5,0.5,IF(H628=1,0.5,1.5)),IF(F628=0.5,0.5,IF(H628=1,2.5,1.5))))</f>
        <v>1.5</v>
      </c>
      <c r="AH628" s="7">
        <f>IF(AC628="XX",0,1/C628^(1/5)*IF(E628=0,100,1)/(E628+1)^(1/4))</f>
        <v>1.9295831501316907</v>
      </c>
    </row>
    <row r="629" spans="1:34">
      <c r="A629">
        <v>1972</v>
      </c>
      <c r="B629" s="1">
        <v>3032.4589999999998</v>
      </c>
      <c r="C629" s="6">
        <v>5.0000000000000001E-3</v>
      </c>
      <c r="D629" t="s">
        <v>0</v>
      </c>
      <c r="E629">
        <v>1</v>
      </c>
      <c r="F629">
        <v>18.5</v>
      </c>
      <c r="G629" t="s">
        <v>1</v>
      </c>
      <c r="H629">
        <v>1</v>
      </c>
      <c r="I629" t="s">
        <v>0</v>
      </c>
      <c r="J629">
        <v>0</v>
      </c>
      <c r="K629">
        <v>17.5</v>
      </c>
      <c r="L629" t="s">
        <v>1</v>
      </c>
      <c r="M629">
        <v>1</v>
      </c>
      <c r="N629" t="s">
        <v>2028</v>
      </c>
      <c r="O629">
        <v>1</v>
      </c>
      <c r="P629" t="str">
        <f>D629&amp;"-"&amp;F629&amp;"-"&amp;G629&amp;"-"&amp;E629&amp;"-"&amp;H629</f>
        <v>X2Pi-18.5-e-1-1</v>
      </c>
      <c r="Q629" t="str">
        <f>I629&amp;"-"&amp;K629&amp;"-"&amp;L629&amp;"-"&amp;J629&amp;"-"&amp;M629</f>
        <v>X2Pi-17.5-e-0-1</v>
      </c>
      <c r="R629">
        <f>B629+S629</f>
        <v>7232.6538376210001</v>
      </c>
      <c r="S629">
        <f>_xlfn.IFNA(VLOOKUP(Q629,'MARVEL-X'!A$2:I$1400,7,FALSE),VLOOKUP(Q629,MARVEL!A$2:J$1522,10,FALSE))</f>
        <v>4200.1948376210003</v>
      </c>
      <c r="T629">
        <f>IF(P629=P628,R629+T628,R629)</f>
        <v>7232.6538376210001</v>
      </c>
      <c r="U629">
        <f>IF(P629=P628,1+U628,1)</f>
        <v>1</v>
      </c>
      <c r="V629">
        <f t="shared" si="9"/>
        <v>7232.6538376210001</v>
      </c>
      <c r="W629" t="str">
        <f>IF(V629="","",IF(ABS(V629-R629)&gt;W$1,ABS(V629-R629),""))</f>
        <v/>
      </c>
      <c r="X629" t="str">
        <f>Y629&amp;"-"&amp;Z629&amp;"-"&amp;AC629&amp;"-"&amp;AD629&amp;"-"&amp;AG629</f>
        <v>18.5-e-X-1-0.5</v>
      </c>
      <c r="Y629">
        <f>F629</f>
        <v>18.5</v>
      </c>
      <c r="Z629" s="2" t="str">
        <f>G629</f>
        <v>e</v>
      </c>
      <c r="AA629">
        <f>_xlfn.IFNA(VLOOKUP(X629,'duo-out'!A$2:Q$5000,5,FALSE),E629+10*(H629-1)+1+_xlfn.IFNA(VLOOKUP(D629,states!A$2:C$10,3,FALSE),1))</f>
        <v>2</v>
      </c>
      <c r="AB629">
        <f>IF(V629="","",V629)</f>
        <v>7232.6538376210001</v>
      </c>
      <c r="AC629" s="2" t="str">
        <f>_xlfn.IFNA(VLOOKUP(D629,states!A$2:C$10,2,FALSE),"XX")</f>
        <v>X</v>
      </c>
      <c r="AD629">
        <f>E629</f>
        <v>1</v>
      </c>
      <c r="AE629">
        <f>_xlfn.IFNA(VLOOKUP(D629,states!A$2:D$10,4,FALSE),0)</f>
        <v>1</v>
      </c>
      <c r="AF629">
        <v>0.5</v>
      </c>
      <c r="AG629">
        <f>IF(AE629=0,AF629,IF(AE629=1,IF(F629=0.5,0.5,IF(H629=1,0.5,1.5)),IF(F629=0.5,0.5,IF(H629=1,2.5,1.5))))</f>
        <v>0.5</v>
      </c>
      <c r="AH629" s="7">
        <f>IF(AC629="XX",0,1/C629^(1/5)*IF(E629=0,100,1)/(E629+1)^(1/4))</f>
        <v>2.4263223583284943</v>
      </c>
    </row>
    <row r="630" spans="1:34">
      <c r="A630">
        <v>2029</v>
      </c>
      <c r="B630" s="1">
        <v>3035.0839999999998</v>
      </c>
      <c r="C630" s="6">
        <v>5.0000000000000001E-3</v>
      </c>
      <c r="D630" t="s">
        <v>0</v>
      </c>
      <c r="E630">
        <v>1</v>
      </c>
      <c r="F630">
        <v>18.5</v>
      </c>
      <c r="G630" t="s">
        <v>1</v>
      </c>
      <c r="H630">
        <v>2</v>
      </c>
      <c r="I630" t="s">
        <v>0</v>
      </c>
      <c r="J630">
        <v>0</v>
      </c>
      <c r="K630">
        <v>17.5</v>
      </c>
      <c r="L630" t="s">
        <v>1</v>
      </c>
      <c r="M630">
        <v>2</v>
      </c>
      <c r="N630" t="s">
        <v>2085</v>
      </c>
      <c r="O630">
        <v>1</v>
      </c>
      <c r="P630" t="str">
        <f>D630&amp;"-"&amp;F630&amp;"-"&amp;G630&amp;"-"&amp;E630&amp;"-"&amp;H630</f>
        <v>X2Pi-18.5-e-1-2</v>
      </c>
      <c r="Q630" t="str">
        <f>I630&amp;"-"&amp;K630&amp;"-"&amp;L630&amp;"-"&amp;J630&amp;"-"&amp;M630</f>
        <v>X2Pi-17.5-e-0-2</v>
      </c>
      <c r="R630">
        <f>B630+S630</f>
        <v>7702.0280423879994</v>
      </c>
      <c r="S630">
        <f>_xlfn.IFNA(VLOOKUP(Q630,'MARVEL-X'!A$2:I$1400,7,FALSE),VLOOKUP(Q630,MARVEL!A$2:J$1522,10,FALSE))</f>
        <v>4666.9440423879996</v>
      </c>
      <c r="T630">
        <f>IF(P630=P629,R630+T629,R630)</f>
        <v>7702.0280423879994</v>
      </c>
      <c r="U630">
        <f>IF(P630=P629,1+U629,1)</f>
        <v>1</v>
      </c>
      <c r="V630">
        <f t="shared" si="9"/>
        <v>7702.0280423879994</v>
      </c>
      <c r="W630" t="str">
        <f>IF(V630="","",IF(ABS(V630-R630)&gt;W$1,ABS(V630-R630),""))</f>
        <v/>
      </c>
      <c r="X630" t="str">
        <f>Y630&amp;"-"&amp;Z630&amp;"-"&amp;AC630&amp;"-"&amp;AD630&amp;"-"&amp;AG630</f>
        <v>18.5-e-X-1-1.5</v>
      </c>
      <c r="Y630">
        <f>F630</f>
        <v>18.5</v>
      </c>
      <c r="Z630" s="2" t="str">
        <f>G630</f>
        <v>e</v>
      </c>
      <c r="AA630">
        <f>_xlfn.IFNA(VLOOKUP(X630,'duo-out'!A$2:Q$5000,5,FALSE),E630+10*(H630-1)+1+_xlfn.IFNA(VLOOKUP(D630,states!A$2:C$10,3,FALSE),1))</f>
        <v>12</v>
      </c>
      <c r="AB630">
        <f>IF(V630="","",V630)</f>
        <v>7702.0280423879994</v>
      </c>
      <c r="AC630" s="2" t="str">
        <f>_xlfn.IFNA(VLOOKUP(D630,states!A$2:C$10,2,FALSE),"XX")</f>
        <v>X</v>
      </c>
      <c r="AD630">
        <f>E630</f>
        <v>1</v>
      </c>
      <c r="AE630">
        <f>_xlfn.IFNA(VLOOKUP(D630,states!A$2:D$10,4,FALSE),0)</f>
        <v>1</v>
      </c>
      <c r="AF630">
        <v>0.5</v>
      </c>
      <c r="AG630">
        <f>IF(AE630=0,AF630,IF(AE630=1,IF(F630=0.5,0.5,IF(H630=1,0.5,1.5)),IF(F630=0.5,0.5,IF(H630=1,2.5,1.5))))</f>
        <v>1.5</v>
      </c>
      <c r="AH630" s="7">
        <f>IF(AC630="XX",0,1/C630^(1/5)*IF(E630=0,100,1)/(E630+1)^(1/4))</f>
        <v>2.4263223583284943</v>
      </c>
    </row>
    <row r="631" spans="1:34">
      <c r="A631">
        <v>2084</v>
      </c>
      <c r="B631" s="1">
        <v>2889.15</v>
      </c>
      <c r="C631" s="6">
        <v>5.0000000000000001E-3</v>
      </c>
      <c r="D631" t="s">
        <v>0</v>
      </c>
      <c r="E631">
        <v>2</v>
      </c>
      <c r="F631">
        <v>18.5</v>
      </c>
      <c r="G631" t="s">
        <v>1</v>
      </c>
      <c r="H631">
        <v>1</v>
      </c>
      <c r="I631" t="s">
        <v>0</v>
      </c>
      <c r="J631">
        <v>1</v>
      </c>
      <c r="K631">
        <v>17.5</v>
      </c>
      <c r="L631" t="s">
        <v>1</v>
      </c>
      <c r="M631">
        <v>1</v>
      </c>
      <c r="N631" t="s">
        <v>2140</v>
      </c>
      <c r="O631">
        <v>1</v>
      </c>
      <c r="P631" t="str">
        <f>D631&amp;"-"&amp;F631&amp;"-"&amp;G631&amp;"-"&amp;E631&amp;"-"&amp;H631</f>
        <v>X2Pi-18.5-e-2-1</v>
      </c>
      <c r="Q631" t="str">
        <f>I631&amp;"-"&amp;K631&amp;"-"&amp;L631&amp;"-"&amp;J631&amp;"-"&amp;M631</f>
        <v>X2Pi-17.5-e-1-1</v>
      </c>
      <c r="R631">
        <f>B631+S631</f>
        <v>9661.8417602179998</v>
      </c>
      <c r="S631">
        <f>_xlfn.IFNA(VLOOKUP(Q631,'MARVEL-X'!A$2:I$1400,7,FALSE),VLOOKUP(Q631,MARVEL!A$2:J$1522,10,FALSE))</f>
        <v>6772.6917602180001</v>
      </c>
      <c r="T631">
        <f>IF(P631=P630,R631+T630,R631)</f>
        <v>9661.8417602179998</v>
      </c>
      <c r="U631">
        <f>IF(P631=P630,1+U630,1)</f>
        <v>1</v>
      </c>
      <c r="V631">
        <f t="shared" si="9"/>
        <v>9661.8417602179998</v>
      </c>
      <c r="W631" t="str">
        <f>IF(V631="","",IF(ABS(V631-R631)&gt;W$1,ABS(V631-R631),""))</f>
        <v/>
      </c>
      <c r="X631" t="str">
        <f>Y631&amp;"-"&amp;Z631&amp;"-"&amp;AC631&amp;"-"&amp;AD631&amp;"-"&amp;AG631</f>
        <v>18.5-e-X-2-0.5</v>
      </c>
      <c r="Y631">
        <f>F631</f>
        <v>18.5</v>
      </c>
      <c r="Z631" s="2" t="str">
        <f>G631</f>
        <v>e</v>
      </c>
      <c r="AA631">
        <f>_xlfn.IFNA(VLOOKUP(X631,'duo-out'!A$2:Q$5000,5,FALSE),E631+10*(H631-1)+1+_xlfn.IFNA(VLOOKUP(D631,states!A$2:C$10,3,FALSE),1))</f>
        <v>3</v>
      </c>
      <c r="AB631">
        <f>IF(V631="","",V631)</f>
        <v>9661.8417602179998</v>
      </c>
      <c r="AC631" s="2" t="str">
        <f>_xlfn.IFNA(VLOOKUP(D631,states!A$2:C$10,2,FALSE),"XX")</f>
        <v>X</v>
      </c>
      <c r="AD631">
        <f>E631</f>
        <v>2</v>
      </c>
      <c r="AE631">
        <f>_xlfn.IFNA(VLOOKUP(D631,states!A$2:D$10,4,FALSE),0)</f>
        <v>1</v>
      </c>
      <c r="AF631">
        <v>0.5</v>
      </c>
      <c r="AG631">
        <f>IF(AE631=0,AF631,IF(AE631=1,IF(F631=0.5,0.5,IF(H631=1,0.5,1.5)),IF(F631=0.5,0.5,IF(H631=1,2.5,1.5))))</f>
        <v>0.5</v>
      </c>
      <c r="AH631" s="7">
        <f>IF(AC631="XX",0,1/C631^(1/5)*IF(E631=0,100,1)/(E631+1)^(1/4))</f>
        <v>2.1924297443889911</v>
      </c>
    </row>
    <row r="632" spans="1:34">
      <c r="A632">
        <v>2137</v>
      </c>
      <c r="B632" s="1">
        <v>2890.973</v>
      </c>
      <c r="C632" s="6">
        <v>5.0000000000000001E-3</v>
      </c>
      <c r="D632" t="s">
        <v>0</v>
      </c>
      <c r="E632">
        <v>2</v>
      </c>
      <c r="F632">
        <v>18.5</v>
      </c>
      <c r="G632" t="s">
        <v>1</v>
      </c>
      <c r="H632">
        <v>2</v>
      </c>
      <c r="I632" t="s">
        <v>0</v>
      </c>
      <c r="J632">
        <v>1</v>
      </c>
      <c r="K632">
        <v>17.5</v>
      </c>
      <c r="L632" t="s">
        <v>1</v>
      </c>
      <c r="M632">
        <v>2</v>
      </c>
      <c r="N632" t="s">
        <v>2193</v>
      </c>
      <c r="O632">
        <v>1</v>
      </c>
      <c r="P632" t="str">
        <f>D632&amp;"-"&amp;F632&amp;"-"&amp;G632&amp;"-"&amp;E632&amp;"-"&amp;H632</f>
        <v>X2Pi-18.5-e-2-2</v>
      </c>
      <c r="Q632" t="str">
        <f>I632&amp;"-"&amp;K632&amp;"-"&amp;L632&amp;"-"&amp;J632&amp;"-"&amp;M632</f>
        <v>X2Pi-17.5-e-1-2</v>
      </c>
      <c r="R632">
        <f>B632+S632</f>
        <v>10112.249475859</v>
      </c>
      <c r="S632">
        <f>_xlfn.IFNA(VLOOKUP(Q632,'MARVEL-X'!A$2:I$1400,7,FALSE),VLOOKUP(Q632,MARVEL!A$2:J$1522,10,FALSE))</f>
        <v>7221.2764758590001</v>
      </c>
      <c r="T632">
        <f>IF(P632=P631,R632+T631,R632)</f>
        <v>10112.249475859</v>
      </c>
      <c r="U632">
        <f>IF(P632=P631,1+U631,1)</f>
        <v>1</v>
      </c>
      <c r="V632">
        <f t="shared" si="9"/>
        <v>10112.249475859</v>
      </c>
      <c r="W632" t="str">
        <f>IF(V632="","",IF(ABS(V632-R632)&gt;W$1,ABS(V632-R632),""))</f>
        <v/>
      </c>
      <c r="X632" t="str">
        <f>Y632&amp;"-"&amp;Z632&amp;"-"&amp;AC632&amp;"-"&amp;AD632&amp;"-"&amp;AG632</f>
        <v>18.5-e-X-2-1.5</v>
      </c>
      <c r="Y632">
        <f>F632</f>
        <v>18.5</v>
      </c>
      <c r="Z632" s="2" t="str">
        <f>G632</f>
        <v>e</v>
      </c>
      <c r="AA632">
        <f>_xlfn.IFNA(VLOOKUP(X632,'duo-out'!A$2:Q$5000,5,FALSE),E632+10*(H632-1)+1+_xlfn.IFNA(VLOOKUP(D632,states!A$2:C$10,3,FALSE),1))</f>
        <v>13</v>
      </c>
      <c r="AB632">
        <f>IF(V632="","",V632)</f>
        <v>10112.249475859</v>
      </c>
      <c r="AC632" s="2" t="str">
        <f>_xlfn.IFNA(VLOOKUP(D632,states!A$2:C$10,2,FALSE),"XX")</f>
        <v>X</v>
      </c>
      <c r="AD632">
        <f>E632</f>
        <v>2</v>
      </c>
      <c r="AE632">
        <f>_xlfn.IFNA(VLOOKUP(D632,states!A$2:D$10,4,FALSE),0)</f>
        <v>1</v>
      </c>
      <c r="AF632">
        <v>0.5</v>
      </c>
      <c r="AG632">
        <f>IF(AE632=0,AF632,IF(AE632=1,IF(F632=0.5,0.5,IF(H632=1,0.5,1.5)),IF(F632=0.5,0.5,IF(H632=1,2.5,1.5))))</f>
        <v>1.5</v>
      </c>
      <c r="AH632" s="7">
        <f>IF(AC632="XX",0,1/C632^(1/5)*IF(E632=0,100,1)/(E632+1)^(1/4))</f>
        <v>2.1924297443889911</v>
      </c>
    </row>
    <row r="633" spans="1:34">
      <c r="A633">
        <v>2190</v>
      </c>
      <c r="B633" s="1">
        <v>2746.98</v>
      </c>
      <c r="C633" s="6">
        <v>5.0000000000000001E-3</v>
      </c>
      <c r="D633" t="s">
        <v>0</v>
      </c>
      <c r="E633">
        <v>3</v>
      </c>
      <c r="F633">
        <v>18.5</v>
      </c>
      <c r="G633" t="s">
        <v>1</v>
      </c>
      <c r="H633">
        <v>1</v>
      </c>
      <c r="I633" t="s">
        <v>0</v>
      </c>
      <c r="J633">
        <v>2</v>
      </c>
      <c r="K633">
        <v>17.5</v>
      </c>
      <c r="L633" t="s">
        <v>1</v>
      </c>
      <c r="M633">
        <v>1</v>
      </c>
      <c r="N633" t="s">
        <v>2246</v>
      </c>
      <c r="O633">
        <v>1</v>
      </c>
      <c r="P633" t="str">
        <f>D633&amp;"-"&amp;F633&amp;"-"&amp;G633&amp;"-"&amp;E633&amp;"-"&amp;H633</f>
        <v>X2Pi-18.5-e-3-1</v>
      </c>
      <c r="Q633" t="str">
        <f>I633&amp;"-"&amp;K633&amp;"-"&amp;L633&amp;"-"&amp;J633&amp;"-"&amp;M633</f>
        <v>X2Pi-17.5-e-2-1</v>
      </c>
      <c r="R633">
        <f>B633+S633</f>
        <v>11967.378942803</v>
      </c>
      <c r="S633">
        <f>_xlfn.IFNA(VLOOKUP(Q633,'MARVEL-X'!A$2:I$1400,7,FALSE),VLOOKUP(Q633,MARVEL!A$2:J$1522,10,FALSE))</f>
        <v>9220.398942803</v>
      </c>
      <c r="T633">
        <f>IF(P633=P632,R633+T632,R633)</f>
        <v>11967.378942803</v>
      </c>
      <c r="U633">
        <f>IF(P633=P632,1+U632,1)</f>
        <v>1</v>
      </c>
      <c r="V633">
        <f t="shared" si="9"/>
        <v>11967.378942803</v>
      </c>
      <c r="W633" t="str">
        <f>IF(V633="","",IF(ABS(V633-R633)&gt;W$1,ABS(V633-R633),""))</f>
        <v/>
      </c>
      <c r="X633" t="str">
        <f>Y633&amp;"-"&amp;Z633&amp;"-"&amp;AC633&amp;"-"&amp;AD633&amp;"-"&amp;AG633</f>
        <v>18.5-e-X-3-0.5</v>
      </c>
      <c r="Y633">
        <f>F633</f>
        <v>18.5</v>
      </c>
      <c r="Z633" s="2" t="str">
        <f>G633</f>
        <v>e</v>
      </c>
      <c r="AA633">
        <f>_xlfn.IFNA(VLOOKUP(X633,'duo-out'!A$2:Q$5000,5,FALSE),E633+10*(H633-1)+1+_xlfn.IFNA(VLOOKUP(D633,states!A$2:C$10,3,FALSE),1))</f>
        <v>4</v>
      </c>
      <c r="AB633">
        <f>IF(V633="","",V633)</f>
        <v>11967.378942803</v>
      </c>
      <c r="AC633" s="2" t="str">
        <f>_xlfn.IFNA(VLOOKUP(D633,states!A$2:C$10,2,FALSE),"XX")</f>
        <v>X</v>
      </c>
      <c r="AD633">
        <f>E633</f>
        <v>3</v>
      </c>
      <c r="AE633">
        <f>_xlfn.IFNA(VLOOKUP(D633,states!A$2:D$10,4,FALSE),0)</f>
        <v>1</v>
      </c>
      <c r="AF633">
        <v>0.5</v>
      </c>
      <c r="AG633">
        <f>IF(AE633=0,AF633,IF(AE633=1,IF(F633=0.5,0.5,IF(H633=1,0.5,1.5)),IF(F633=0.5,0.5,IF(H633=1,2.5,1.5))))</f>
        <v>0.5</v>
      </c>
      <c r="AH633" s="7">
        <f>IF(AC633="XX",0,1/C633^(1/5)*IF(E633=0,100,1)/(E633+1)^(1/4))</f>
        <v>2.0402857733683697</v>
      </c>
    </row>
    <row r="634" spans="1:34">
      <c r="A634">
        <v>2238</v>
      </c>
      <c r="B634" s="1">
        <v>2747.9180000000001</v>
      </c>
      <c r="C634" s="6">
        <v>5.0000000000000001E-3</v>
      </c>
      <c r="D634" t="s">
        <v>0</v>
      </c>
      <c r="E634">
        <v>3</v>
      </c>
      <c r="F634">
        <v>18.5</v>
      </c>
      <c r="G634" t="s">
        <v>1</v>
      </c>
      <c r="H634">
        <v>2</v>
      </c>
      <c r="I634" t="s">
        <v>0</v>
      </c>
      <c r="J634">
        <v>2</v>
      </c>
      <c r="K634">
        <v>17.5</v>
      </c>
      <c r="L634" t="s">
        <v>1</v>
      </c>
      <c r="M634">
        <v>2</v>
      </c>
      <c r="N634" t="s">
        <v>2294</v>
      </c>
      <c r="O634">
        <v>1</v>
      </c>
      <c r="P634" t="str">
        <f>D634&amp;"-"&amp;F634&amp;"-"&amp;G634&amp;"-"&amp;E634&amp;"-"&amp;H634</f>
        <v>X2Pi-18.5-e-3-2</v>
      </c>
      <c r="Q634" t="str">
        <f>I634&amp;"-"&amp;K634&amp;"-"&amp;L634&amp;"-"&amp;J634&amp;"-"&amp;M634</f>
        <v>X2Pi-17.5-e-2-2</v>
      </c>
      <c r="R634">
        <f>B634+S634</f>
        <v>12398.842629461</v>
      </c>
      <c r="S634">
        <f>_xlfn.IFNA(VLOOKUP(Q634,'MARVEL-X'!A$2:I$1400,7,FALSE),VLOOKUP(Q634,MARVEL!A$2:J$1522,10,FALSE))</f>
        <v>9650.9246294610002</v>
      </c>
      <c r="T634">
        <f>IF(P634=P633,R634+T633,R634)</f>
        <v>12398.842629461</v>
      </c>
      <c r="U634">
        <f>IF(P634=P633,1+U633,1)</f>
        <v>1</v>
      </c>
      <c r="V634">
        <f t="shared" si="9"/>
        <v>12398.842629461</v>
      </c>
      <c r="W634" t="str">
        <f>IF(V634="","",IF(ABS(V634-R634)&gt;W$1,ABS(V634-R634),""))</f>
        <v/>
      </c>
      <c r="X634" t="str">
        <f>Y634&amp;"-"&amp;Z634&amp;"-"&amp;AC634&amp;"-"&amp;AD634&amp;"-"&amp;AG634</f>
        <v>18.5-e-X-3-1.5</v>
      </c>
      <c r="Y634">
        <f>F634</f>
        <v>18.5</v>
      </c>
      <c r="Z634" s="2" t="str">
        <f>G634</f>
        <v>e</v>
      </c>
      <c r="AA634">
        <f>_xlfn.IFNA(VLOOKUP(X634,'duo-out'!A$2:Q$5000,5,FALSE),E634+10*(H634-1)+1+_xlfn.IFNA(VLOOKUP(D634,states!A$2:C$10,3,FALSE),1))</f>
        <v>14</v>
      </c>
      <c r="AB634">
        <f>IF(V634="","",V634)</f>
        <v>12398.842629461</v>
      </c>
      <c r="AC634" s="2" t="str">
        <f>_xlfn.IFNA(VLOOKUP(D634,states!A$2:C$10,2,FALSE),"XX")</f>
        <v>X</v>
      </c>
      <c r="AD634">
        <f>E634</f>
        <v>3</v>
      </c>
      <c r="AE634">
        <f>_xlfn.IFNA(VLOOKUP(D634,states!A$2:D$10,4,FALSE),0)</f>
        <v>1</v>
      </c>
      <c r="AF634">
        <v>0.5</v>
      </c>
      <c r="AG634">
        <f>IF(AE634=0,AF634,IF(AE634=1,IF(F634=0.5,0.5,IF(H634=1,0.5,1.5)),IF(F634=0.5,0.5,IF(H634=1,2.5,1.5))))</f>
        <v>1.5</v>
      </c>
      <c r="AH634" s="7">
        <f>IF(AC634="XX",0,1/C634^(1/5)*IF(E634=0,100,1)/(E634+1)^(1/4))</f>
        <v>2.0402857733683697</v>
      </c>
    </row>
    <row r="635" spans="1:34">
      <c r="A635">
        <v>2284</v>
      </c>
      <c r="B635" s="1">
        <v>2605.31</v>
      </c>
      <c r="C635" s="6">
        <v>5.0000000000000001E-3</v>
      </c>
      <c r="D635" t="s">
        <v>0</v>
      </c>
      <c r="E635">
        <v>4</v>
      </c>
      <c r="F635">
        <v>18.5</v>
      </c>
      <c r="G635" t="s">
        <v>1</v>
      </c>
      <c r="H635">
        <v>1</v>
      </c>
      <c r="I635" t="s">
        <v>0</v>
      </c>
      <c r="J635">
        <v>3</v>
      </c>
      <c r="K635">
        <v>17.5</v>
      </c>
      <c r="L635" t="s">
        <v>1</v>
      </c>
      <c r="M635">
        <v>1</v>
      </c>
      <c r="N635" t="s">
        <v>2340</v>
      </c>
      <c r="O635">
        <v>1</v>
      </c>
      <c r="P635" t="str">
        <f>D635&amp;"-"&amp;F635&amp;"-"&amp;G635&amp;"-"&amp;E635&amp;"-"&amp;H635</f>
        <v>X2Pi-18.5-e-4-1</v>
      </c>
      <c r="Q635" t="str">
        <f>I635&amp;"-"&amp;K635&amp;"-"&amp;L635&amp;"-"&amp;J635&amp;"-"&amp;M635</f>
        <v>X2Pi-17.5-e-3-1</v>
      </c>
      <c r="R635">
        <f>B635+S635</f>
        <v>14149.661760217999</v>
      </c>
      <c r="S635">
        <f>_xlfn.IFNA(VLOOKUP(Q635,'MARVEL-X'!A$2:I$1400,7,FALSE),VLOOKUP(Q635,MARVEL!A$2:J$1522,10,FALSE))</f>
        <v>11544.351760218</v>
      </c>
      <c r="T635">
        <f>IF(P635=P634,R635+T634,R635)</f>
        <v>14149.661760217999</v>
      </c>
      <c r="U635">
        <f>IF(P635=P634,1+U634,1)</f>
        <v>1</v>
      </c>
      <c r="V635">
        <f t="shared" si="9"/>
        <v>14149.661760217999</v>
      </c>
      <c r="W635" t="str">
        <f>IF(V635="","",IF(ABS(V635-R635)&gt;W$1,ABS(V635-R635),""))</f>
        <v/>
      </c>
      <c r="X635" t="str">
        <f>Y635&amp;"-"&amp;Z635&amp;"-"&amp;AC635&amp;"-"&amp;AD635&amp;"-"&amp;AG635</f>
        <v>18.5-e-X-4-0.5</v>
      </c>
      <c r="Y635">
        <f>F635</f>
        <v>18.5</v>
      </c>
      <c r="Z635" s="2" t="str">
        <f>G635</f>
        <v>e</v>
      </c>
      <c r="AA635">
        <f>_xlfn.IFNA(VLOOKUP(X635,'duo-out'!A$2:Q$5000,5,FALSE),E635+10*(H635-1)+1+_xlfn.IFNA(VLOOKUP(D635,states!A$2:C$10,3,FALSE),1))</f>
        <v>5</v>
      </c>
      <c r="AB635">
        <f>IF(V635="","",V635)</f>
        <v>14149.661760217999</v>
      </c>
      <c r="AC635" s="2" t="str">
        <f>_xlfn.IFNA(VLOOKUP(D635,states!A$2:C$10,2,FALSE),"XX")</f>
        <v>X</v>
      </c>
      <c r="AD635">
        <f>E635</f>
        <v>4</v>
      </c>
      <c r="AE635">
        <f>_xlfn.IFNA(VLOOKUP(D635,states!A$2:D$10,4,FALSE),0)</f>
        <v>1</v>
      </c>
      <c r="AF635">
        <v>0.5</v>
      </c>
      <c r="AG635">
        <f>IF(AE635=0,AF635,IF(AE635=1,IF(F635=0.5,0.5,IF(H635=1,0.5,1.5)),IF(F635=0.5,0.5,IF(H635=1,2.5,1.5))))</f>
        <v>0.5</v>
      </c>
      <c r="AH635" s="7">
        <f>IF(AC635="XX",0,1/C635^(1/5)*IF(E635=0,100,1)/(E635+1)^(1/4))</f>
        <v>1.9295831501316907</v>
      </c>
    </row>
    <row r="636" spans="1:34">
      <c r="A636">
        <v>2319</v>
      </c>
      <c r="B636" s="1">
        <v>2605.2919999999999</v>
      </c>
      <c r="C636" s="6">
        <v>5.0000000000000001E-3</v>
      </c>
      <c r="D636" t="s">
        <v>0</v>
      </c>
      <c r="E636">
        <v>4</v>
      </c>
      <c r="F636">
        <v>18.5</v>
      </c>
      <c r="G636" t="s">
        <v>1</v>
      </c>
      <c r="H636">
        <v>2</v>
      </c>
      <c r="I636" t="s">
        <v>0</v>
      </c>
      <c r="J636">
        <v>3</v>
      </c>
      <c r="K636">
        <v>17.5</v>
      </c>
      <c r="L636" t="s">
        <v>1</v>
      </c>
      <c r="M636">
        <v>2</v>
      </c>
      <c r="N636" t="s">
        <v>2375</v>
      </c>
      <c r="O636">
        <v>1</v>
      </c>
      <c r="P636" t="str">
        <f>D636&amp;"-"&amp;F636&amp;"-"&amp;G636&amp;"-"&amp;E636&amp;"-"&amp;H636</f>
        <v>X2Pi-18.5-e-4-2</v>
      </c>
      <c r="Q636" t="str">
        <f>I636&amp;"-"&amp;K636&amp;"-"&amp;L636&amp;"-"&amp;J636&amp;"-"&amp;M636</f>
        <v>X2Pi-17.5-e-3-2</v>
      </c>
      <c r="R636">
        <f>B636+S636</f>
        <v>14562.18672066</v>
      </c>
      <c r="S636">
        <f>_xlfn.IFNA(VLOOKUP(Q636,'MARVEL-X'!A$2:I$1400,7,FALSE),VLOOKUP(Q636,MARVEL!A$2:J$1522,10,FALSE))</f>
        <v>11956.894720660001</v>
      </c>
      <c r="T636">
        <f>IF(P636=P635,R636+T635,R636)</f>
        <v>14562.18672066</v>
      </c>
      <c r="U636">
        <f>IF(P636=P635,1+U635,1)</f>
        <v>1</v>
      </c>
      <c r="V636">
        <f t="shared" si="9"/>
        <v>14562.18672066</v>
      </c>
      <c r="W636" t="str">
        <f>IF(V636="","",IF(ABS(V636-R636)&gt;W$1,ABS(V636-R636),""))</f>
        <v/>
      </c>
      <c r="X636" t="str">
        <f>Y636&amp;"-"&amp;Z636&amp;"-"&amp;AC636&amp;"-"&amp;AD636&amp;"-"&amp;AG636</f>
        <v>18.5-e-X-4-1.5</v>
      </c>
      <c r="Y636">
        <f>F636</f>
        <v>18.5</v>
      </c>
      <c r="Z636" s="2" t="str">
        <f>G636</f>
        <v>e</v>
      </c>
      <c r="AA636">
        <f>_xlfn.IFNA(VLOOKUP(X636,'duo-out'!A$2:Q$5000,5,FALSE),E636+10*(H636-1)+1+_xlfn.IFNA(VLOOKUP(D636,states!A$2:C$10,3,FALSE),1))</f>
        <v>15</v>
      </c>
      <c r="AB636">
        <f>IF(V636="","",V636)</f>
        <v>14562.18672066</v>
      </c>
      <c r="AC636" s="2" t="str">
        <f>_xlfn.IFNA(VLOOKUP(D636,states!A$2:C$10,2,FALSE),"XX")</f>
        <v>X</v>
      </c>
      <c r="AD636">
        <f>E636</f>
        <v>4</v>
      </c>
      <c r="AE636">
        <f>_xlfn.IFNA(VLOOKUP(D636,states!A$2:D$10,4,FALSE),0)</f>
        <v>1</v>
      </c>
      <c r="AF636">
        <v>0.5</v>
      </c>
      <c r="AG636">
        <f>IF(AE636=0,AF636,IF(AE636=1,IF(F636=0.5,0.5,IF(H636=1,0.5,1.5)),IF(F636=0.5,0.5,IF(H636=1,2.5,1.5))))</f>
        <v>1.5</v>
      </c>
      <c r="AH636" s="7">
        <f>IF(AC636="XX",0,1/C636^(1/5)*IF(E636=0,100,1)/(E636+1)^(1/4))</f>
        <v>1.9295831501316907</v>
      </c>
    </row>
    <row r="637" spans="1:34">
      <c r="A637">
        <v>1997</v>
      </c>
      <c r="B637" s="1">
        <v>3031.8249999999998</v>
      </c>
      <c r="C637" s="6">
        <v>5.0000000000000001E-3</v>
      </c>
      <c r="D637" t="s">
        <v>0</v>
      </c>
      <c r="E637">
        <v>1</v>
      </c>
      <c r="F637">
        <v>18.5</v>
      </c>
      <c r="G637" t="s">
        <v>2</v>
      </c>
      <c r="H637">
        <v>1</v>
      </c>
      <c r="I637" t="s">
        <v>0</v>
      </c>
      <c r="J637">
        <v>0</v>
      </c>
      <c r="K637">
        <v>17.5</v>
      </c>
      <c r="L637" t="s">
        <v>2</v>
      </c>
      <c r="M637">
        <v>1</v>
      </c>
      <c r="N637" t="s">
        <v>2053</v>
      </c>
      <c r="O637">
        <v>1</v>
      </c>
      <c r="P637" t="str">
        <f>D637&amp;"-"&amp;F637&amp;"-"&amp;G637&amp;"-"&amp;E637&amp;"-"&amp;H637</f>
        <v>X2Pi-18.5-f-1-1</v>
      </c>
      <c r="Q637" t="str">
        <f>I637&amp;"-"&amp;K637&amp;"-"&amp;L637&amp;"-"&amp;J637&amp;"-"&amp;M637</f>
        <v>X2Pi-17.5-f-0-1</v>
      </c>
      <c r="R637">
        <f>B637+S637</f>
        <v>7221.835833528</v>
      </c>
      <c r="S637">
        <f>_xlfn.IFNA(VLOOKUP(Q637,'MARVEL-X'!A$2:I$1400,7,FALSE),VLOOKUP(Q637,MARVEL!A$2:J$1522,10,FALSE))</f>
        <v>4190.0108335280001</v>
      </c>
      <c r="T637">
        <f>IF(P637=P636,R637+T636,R637)</f>
        <v>7221.835833528</v>
      </c>
      <c r="U637">
        <f>IF(P637=P636,1+U636,1)</f>
        <v>1</v>
      </c>
      <c r="V637">
        <f t="shared" si="9"/>
        <v>7221.835833528</v>
      </c>
      <c r="W637" t="str">
        <f>IF(V637="","",IF(ABS(V637-R637)&gt;W$1,ABS(V637-R637),""))</f>
        <v/>
      </c>
      <c r="X637" t="str">
        <f>Y637&amp;"-"&amp;Z637&amp;"-"&amp;AC637&amp;"-"&amp;AD637&amp;"-"&amp;AG637</f>
        <v>18.5-f-X-1-0.5</v>
      </c>
      <c r="Y637">
        <f>F637</f>
        <v>18.5</v>
      </c>
      <c r="Z637" s="2" t="str">
        <f>G637</f>
        <v>f</v>
      </c>
      <c r="AA637">
        <f>_xlfn.IFNA(VLOOKUP(X637,'duo-out'!A$2:Q$5000,5,FALSE),E637+10*(H637-1)+1+_xlfn.IFNA(VLOOKUP(D637,states!A$2:C$10,3,FALSE),1))</f>
        <v>2</v>
      </c>
      <c r="AB637">
        <f>IF(V637="","",V637)</f>
        <v>7221.835833528</v>
      </c>
      <c r="AC637" s="2" t="str">
        <f>_xlfn.IFNA(VLOOKUP(D637,states!A$2:C$10,2,FALSE),"XX")</f>
        <v>X</v>
      </c>
      <c r="AD637">
        <f>E637</f>
        <v>1</v>
      </c>
      <c r="AE637">
        <f>_xlfn.IFNA(VLOOKUP(D637,states!A$2:D$10,4,FALSE),0)</f>
        <v>1</v>
      </c>
      <c r="AF637">
        <v>0.5</v>
      </c>
      <c r="AG637">
        <f>IF(AE637=0,AF637,IF(AE637=1,IF(F637=0.5,0.5,IF(H637=1,0.5,1.5)),IF(F637=0.5,0.5,IF(H637=1,2.5,1.5))))</f>
        <v>0.5</v>
      </c>
      <c r="AH637" s="7">
        <f>IF(AC637="XX",0,1/C637^(1/5)*IF(E637=0,100,1)/(E637+1)^(1/4))</f>
        <v>2.4263223583284943</v>
      </c>
    </row>
    <row r="638" spans="1:34">
      <c r="A638">
        <v>2054</v>
      </c>
      <c r="B638" s="1">
        <v>3035.6880000000001</v>
      </c>
      <c r="C638" s="6">
        <v>5.0000000000000001E-3</v>
      </c>
      <c r="D638" t="s">
        <v>0</v>
      </c>
      <c r="E638">
        <v>1</v>
      </c>
      <c r="F638">
        <v>18.5</v>
      </c>
      <c r="G638" t="s">
        <v>2</v>
      </c>
      <c r="H638">
        <v>2</v>
      </c>
      <c r="I638" t="s">
        <v>0</v>
      </c>
      <c r="J638">
        <v>0</v>
      </c>
      <c r="K638">
        <v>17.5</v>
      </c>
      <c r="L638" t="s">
        <v>2</v>
      </c>
      <c r="M638">
        <v>2</v>
      </c>
      <c r="N638" t="s">
        <v>2110</v>
      </c>
      <c r="O638">
        <v>1</v>
      </c>
      <c r="P638" t="str">
        <f>D638&amp;"-"&amp;F638&amp;"-"&amp;G638&amp;"-"&amp;E638&amp;"-"&amp;H638</f>
        <v>X2Pi-18.5-f-1-2</v>
      </c>
      <c r="Q638" t="str">
        <f>I638&amp;"-"&amp;K638&amp;"-"&amp;L638&amp;"-"&amp;J638&amp;"-"&amp;M638</f>
        <v>X2Pi-17.5-f-0-2</v>
      </c>
      <c r="R638">
        <f>B638+S638</f>
        <v>7714.4589462760005</v>
      </c>
      <c r="S638">
        <f>_xlfn.IFNA(VLOOKUP(Q638,'MARVEL-X'!A$2:I$1400,7,FALSE),VLOOKUP(Q638,MARVEL!A$2:J$1522,10,FALSE))</f>
        <v>4678.7709462760004</v>
      </c>
      <c r="T638">
        <f>IF(P638=P637,R638+T637,R638)</f>
        <v>7714.4589462760005</v>
      </c>
      <c r="U638">
        <f>IF(P638=P637,1+U637,1)</f>
        <v>1</v>
      </c>
      <c r="V638">
        <f t="shared" si="9"/>
        <v>7714.4589462760005</v>
      </c>
      <c r="W638" t="str">
        <f>IF(V638="","",IF(ABS(V638-R638)&gt;W$1,ABS(V638-R638),""))</f>
        <v/>
      </c>
      <c r="X638" t="str">
        <f>Y638&amp;"-"&amp;Z638&amp;"-"&amp;AC638&amp;"-"&amp;AD638&amp;"-"&amp;AG638</f>
        <v>18.5-f-X-1-1.5</v>
      </c>
      <c r="Y638">
        <f>F638</f>
        <v>18.5</v>
      </c>
      <c r="Z638" s="2" t="str">
        <f>G638</f>
        <v>f</v>
      </c>
      <c r="AA638">
        <f>_xlfn.IFNA(VLOOKUP(X638,'duo-out'!A$2:Q$5000,5,FALSE),E638+10*(H638-1)+1+_xlfn.IFNA(VLOOKUP(D638,states!A$2:C$10,3,FALSE),1))</f>
        <v>12</v>
      </c>
      <c r="AB638">
        <f>IF(V638="","",V638)</f>
        <v>7714.4589462760005</v>
      </c>
      <c r="AC638" s="2" t="str">
        <f>_xlfn.IFNA(VLOOKUP(D638,states!A$2:C$10,2,FALSE),"XX")</f>
        <v>X</v>
      </c>
      <c r="AD638">
        <f>E638</f>
        <v>1</v>
      </c>
      <c r="AE638">
        <f>_xlfn.IFNA(VLOOKUP(D638,states!A$2:D$10,4,FALSE),0)</f>
        <v>1</v>
      </c>
      <c r="AF638">
        <v>0.5</v>
      </c>
      <c r="AG638">
        <f>IF(AE638=0,AF638,IF(AE638=1,IF(F638=0.5,0.5,IF(H638=1,0.5,1.5)),IF(F638=0.5,0.5,IF(H638=1,2.5,1.5))))</f>
        <v>1.5</v>
      </c>
      <c r="AH638" s="7">
        <f>IF(AC638="XX",0,1/C638^(1/5)*IF(E638=0,100,1)/(E638+1)^(1/4))</f>
        <v>2.4263223583284943</v>
      </c>
    </row>
    <row r="639" spans="1:34">
      <c r="A639">
        <v>2109</v>
      </c>
      <c r="B639" s="1">
        <v>2888.5740000000001</v>
      </c>
      <c r="C639" s="6">
        <v>5.0000000000000001E-3</v>
      </c>
      <c r="D639" t="s">
        <v>0</v>
      </c>
      <c r="E639">
        <v>2</v>
      </c>
      <c r="F639">
        <v>18.5</v>
      </c>
      <c r="G639" t="s">
        <v>2</v>
      </c>
      <c r="H639">
        <v>1</v>
      </c>
      <c r="I639" t="s">
        <v>0</v>
      </c>
      <c r="J639">
        <v>1</v>
      </c>
      <c r="K639">
        <v>17.5</v>
      </c>
      <c r="L639" t="s">
        <v>2</v>
      </c>
      <c r="M639">
        <v>1</v>
      </c>
      <c r="N639" t="s">
        <v>2165</v>
      </c>
      <c r="O639">
        <v>1</v>
      </c>
      <c r="P639" t="str">
        <f>D639&amp;"-"&amp;F639&amp;"-"&amp;G639&amp;"-"&amp;E639&amp;"-"&amp;H639</f>
        <v>X2Pi-18.5-f-2-1</v>
      </c>
      <c r="Q639" t="str">
        <f>I639&amp;"-"&amp;K639&amp;"-"&amp;L639&amp;"-"&amp;J639&amp;"-"&amp;M639</f>
        <v>X2Pi-17.5-f-1-1</v>
      </c>
      <c r="R639">
        <f>B639+S639</f>
        <v>9651.4072028350001</v>
      </c>
      <c r="S639">
        <f>_xlfn.IFNA(VLOOKUP(Q639,'MARVEL-X'!A$2:I$1400,7,FALSE),VLOOKUP(Q639,MARVEL!A$2:J$1522,10,FALSE))</f>
        <v>6762.8332028349996</v>
      </c>
      <c r="T639">
        <f>IF(P639=P638,R639+T638,R639)</f>
        <v>9651.4072028350001</v>
      </c>
      <c r="U639">
        <f>IF(P639=P638,1+U638,1)</f>
        <v>1</v>
      </c>
      <c r="V639">
        <f t="shared" si="9"/>
        <v>9651.4072028350001</v>
      </c>
      <c r="W639" t="str">
        <f>IF(V639="","",IF(ABS(V639-R639)&gt;W$1,ABS(V639-R639),""))</f>
        <v/>
      </c>
      <c r="X639" t="str">
        <f>Y639&amp;"-"&amp;Z639&amp;"-"&amp;AC639&amp;"-"&amp;AD639&amp;"-"&amp;AG639</f>
        <v>18.5-f-X-2-0.5</v>
      </c>
      <c r="Y639">
        <f>F639</f>
        <v>18.5</v>
      </c>
      <c r="Z639" s="2" t="str">
        <f>G639</f>
        <v>f</v>
      </c>
      <c r="AA639">
        <f>_xlfn.IFNA(VLOOKUP(X639,'duo-out'!A$2:Q$5000,5,FALSE),E639+10*(H639-1)+1+_xlfn.IFNA(VLOOKUP(D639,states!A$2:C$10,3,FALSE),1))</f>
        <v>3</v>
      </c>
      <c r="AB639">
        <f>IF(V639="","",V639)</f>
        <v>9651.4072028350001</v>
      </c>
      <c r="AC639" s="2" t="str">
        <f>_xlfn.IFNA(VLOOKUP(D639,states!A$2:C$10,2,FALSE),"XX")</f>
        <v>X</v>
      </c>
      <c r="AD639">
        <f>E639</f>
        <v>2</v>
      </c>
      <c r="AE639">
        <f>_xlfn.IFNA(VLOOKUP(D639,states!A$2:D$10,4,FALSE),0)</f>
        <v>1</v>
      </c>
      <c r="AF639">
        <v>0.5</v>
      </c>
      <c r="AG639">
        <f>IF(AE639=0,AF639,IF(AE639=1,IF(F639=0.5,0.5,IF(H639=1,0.5,1.5)),IF(F639=0.5,0.5,IF(H639=1,2.5,1.5))))</f>
        <v>0.5</v>
      </c>
      <c r="AH639" s="7">
        <f>IF(AC639="XX",0,1/C639^(1/5)*IF(E639=0,100,1)/(E639+1)^(1/4))</f>
        <v>2.1924297443889911</v>
      </c>
    </row>
    <row r="640" spans="1:34">
      <c r="A640">
        <v>2162</v>
      </c>
      <c r="B640" s="1">
        <v>2891.52</v>
      </c>
      <c r="C640" s="6">
        <v>5.0000000000000001E-3</v>
      </c>
      <c r="D640" t="s">
        <v>0</v>
      </c>
      <c r="E640">
        <v>2</v>
      </c>
      <c r="F640">
        <v>18.5</v>
      </c>
      <c r="G640" t="s">
        <v>2</v>
      </c>
      <c r="H640">
        <v>2</v>
      </c>
      <c r="I640" t="s">
        <v>0</v>
      </c>
      <c r="J640">
        <v>1</v>
      </c>
      <c r="K640">
        <v>17.5</v>
      </c>
      <c r="L640" t="s">
        <v>2</v>
      </c>
      <c r="M640">
        <v>2</v>
      </c>
      <c r="N640" t="s">
        <v>2218</v>
      </c>
      <c r="O640">
        <v>1</v>
      </c>
      <c r="P640" t="str">
        <f>D640&amp;"-"&amp;F640&amp;"-"&amp;G640&amp;"-"&amp;E640&amp;"-"&amp;H640</f>
        <v>X2Pi-18.5-f-2-2</v>
      </c>
      <c r="Q640" t="str">
        <f>I640&amp;"-"&amp;K640&amp;"-"&amp;L640&amp;"-"&amp;J640&amp;"-"&amp;M640</f>
        <v>X2Pi-17.5-f-1-2</v>
      </c>
      <c r="R640">
        <f>B640+S640</f>
        <v>10124.141611405001</v>
      </c>
      <c r="S640">
        <f>_xlfn.IFNA(VLOOKUP(Q640,'MARVEL-X'!A$2:I$1400,7,FALSE),VLOOKUP(Q640,MARVEL!A$2:J$1522,10,FALSE))</f>
        <v>7232.6216114050003</v>
      </c>
      <c r="T640">
        <f>IF(P640=P639,R640+T639,R640)</f>
        <v>10124.141611405001</v>
      </c>
      <c r="U640">
        <f>IF(P640=P639,1+U639,1)</f>
        <v>1</v>
      </c>
      <c r="V640">
        <f t="shared" si="9"/>
        <v>10124.141611405001</v>
      </c>
      <c r="W640" t="str">
        <f>IF(V640="","",IF(ABS(V640-R640)&gt;W$1,ABS(V640-R640),""))</f>
        <v/>
      </c>
      <c r="X640" t="str">
        <f>Y640&amp;"-"&amp;Z640&amp;"-"&amp;AC640&amp;"-"&amp;AD640&amp;"-"&amp;AG640</f>
        <v>18.5-f-X-2-1.5</v>
      </c>
      <c r="Y640">
        <f>F640</f>
        <v>18.5</v>
      </c>
      <c r="Z640" s="2" t="str">
        <f>G640</f>
        <v>f</v>
      </c>
      <c r="AA640">
        <f>_xlfn.IFNA(VLOOKUP(X640,'duo-out'!A$2:Q$5000,5,FALSE),E640+10*(H640-1)+1+_xlfn.IFNA(VLOOKUP(D640,states!A$2:C$10,3,FALSE),1))</f>
        <v>13</v>
      </c>
      <c r="AB640">
        <f>IF(V640="","",V640)</f>
        <v>10124.141611405001</v>
      </c>
      <c r="AC640" s="2" t="str">
        <f>_xlfn.IFNA(VLOOKUP(D640,states!A$2:C$10,2,FALSE),"XX")</f>
        <v>X</v>
      </c>
      <c r="AD640">
        <f>E640</f>
        <v>2</v>
      </c>
      <c r="AE640">
        <f>_xlfn.IFNA(VLOOKUP(D640,states!A$2:D$10,4,FALSE),0)</f>
        <v>1</v>
      </c>
      <c r="AF640">
        <v>0.5</v>
      </c>
      <c r="AG640">
        <f>IF(AE640=0,AF640,IF(AE640=1,IF(F640=0.5,0.5,IF(H640=1,0.5,1.5)),IF(F640=0.5,0.5,IF(H640=1,2.5,1.5))))</f>
        <v>1.5</v>
      </c>
      <c r="AH640" s="7">
        <f>IF(AC640="XX",0,1/C640^(1/5)*IF(E640=0,100,1)/(E640+1)^(1/4))</f>
        <v>2.1924297443889911</v>
      </c>
    </row>
    <row r="641" spans="1:34">
      <c r="A641">
        <v>2213</v>
      </c>
      <c r="B641" s="1">
        <v>2746.4290000000001</v>
      </c>
      <c r="C641" s="6">
        <v>5.0000000000000001E-3</v>
      </c>
      <c r="D641" t="s">
        <v>0</v>
      </c>
      <c r="E641">
        <v>3</v>
      </c>
      <c r="F641">
        <v>18.5</v>
      </c>
      <c r="G641" t="s">
        <v>2</v>
      </c>
      <c r="H641">
        <v>1</v>
      </c>
      <c r="I641" t="s">
        <v>0</v>
      </c>
      <c r="J641">
        <v>2</v>
      </c>
      <c r="K641">
        <v>17.5</v>
      </c>
      <c r="L641" t="s">
        <v>2</v>
      </c>
      <c r="M641">
        <v>1</v>
      </c>
      <c r="N641" t="s">
        <v>2269</v>
      </c>
      <c r="O641">
        <v>1</v>
      </c>
      <c r="P641" t="str">
        <f>D641&amp;"-"&amp;F641&amp;"-"&amp;G641&amp;"-"&amp;E641&amp;"-"&amp;H641</f>
        <v>X2Pi-18.5-f-3-1</v>
      </c>
      <c r="Q641" t="str">
        <f>I641&amp;"-"&amp;K641&amp;"-"&amp;L641&amp;"-"&amp;J641&amp;"-"&amp;M641</f>
        <v>X2Pi-17.5-f-2-1</v>
      </c>
      <c r="R641">
        <f>B641+S641</f>
        <v>11957.41983352</v>
      </c>
      <c r="S641">
        <f>_xlfn.IFNA(VLOOKUP(Q641,'MARVEL-X'!A$2:I$1400,7,FALSE),VLOOKUP(Q641,MARVEL!A$2:J$1522,10,FALSE))</f>
        <v>9210.9908335199998</v>
      </c>
      <c r="T641">
        <f>IF(P641=P640,R641+T640,R641)</f>
        <v>11957.41983352</v>
      </c>
      <c r="U641">
        <f>IF(P641=P640,1+U640,1)</f>
        <v>1</v>
      </c>
      <c r="V641">
        <f t="shared" si="9"/>
        <v>11957.41983352</v>
      </c>
      <c r="W641" t="str">
        <f>IF(V641="","",IF(ABS(V641-R641)&gt;W$1,ABS(V641-R641),""))</f>
        <v/>
      </c>
      <c r="X641" t="str">
        <f>Y641&amp;"-"&amp;Z641&amp;"-"&amp;AC641&amp;"-"&amp;AD641&amp;"-"&amp;AG641</f>
        <v>18.5-f-X-3-0.5</v>
      </c>
      <c r="Y641">
        <f>F641</f>
        <v>18.5</v>
      </c>
      <c r="Z641" s="2" t="str">
        <f>G641</f>
        <v>f</v>
      </c>
      <c r="AA641">
        <f>_xlfn.IFNA(VLOOKUP(X641,'duo-out'!A$2:Q$5000,5,FALSE),E641+10*(H641-1)+1+_xlfn.IFNA(VLOOKUP(D641,states!A$2:C$10,3,FALSE),1))</f>
        <v>4</v>
      </c>
      <c r="AB641">
        <f>IF(V641="","",V641)</f>
        <v>11957.41983352</v>
      </c>
      <c r="AC641" s="2" t="str">
        <f>_xlfn.IFNA(VLOOKUP(D641,states!A$2:C$10,2,FALSE),"XX")</f>
        <v>X</v>
      </c>
      <c r="AD641">
        <f>E641</f>
        <v>3</v>
      </c>
      <c r="AE641">
        <f>_xlfn.IFNA(VLOOKUP(D641,states!A$2:D$10,4,FALSE),0)</f>
        <v>1</v>
      </c>
      <c r="AF641">
        <v>0.5</v>
      </c>
      <c r="AG641">
        <f>IF(AE641=0,AF641,IF(AE641=1,IF(F641=0.5,0.5,IF(H641=1,0.5,1.5)),IF(F641=0.5,0.5,IF(H641=1,2.5,1.5))))</f>
        <v>0.5</v>
      </c>
      <c r="AH641" s="7">
        <f>IF(AC641="XX",0,1/C641^(1/5)*IF(E641=0,100,1)/(E641+1)^(1/4))</f>
        <v>2.0402857733683697</v>
      </c>
    </row>
    <row r="642" spans="1:34">
      <c r="A642">
        <v>2261</v>
      </c>
      <c r="B642" s="1">
        <v>2748.4549999999999</v>
      </c>
      <c r="C642" s="6">
        <v>5.0000000000000001E-3</v>
      </c>
      <c r="D642" t="s">
        <v>0</v>
      </c>
      <c r="E642">
        <v>3</v>
      </c>
      <c r="F642">
        <v>18.5</v>
      </c>
      <c r="G642" t="s">
        <v>2</v>
      </c>
      <c r="H642">
        <v>2</v>
      </c>
      <c r="I642" t="s">
        <v>0</v>
      </c>
      <c r="J642">
        <v>2</v>
      </c>
      <c r="K642">
        <v>17.5</v>
      </c>
      <c r="L642" t="s">
        <v>2</v>
      </c>
      <c r="M642">
        <v>2</v>
      </c>
      <c r="N642" t="s">
        <v>2317</v>
      </c>
      <c r="O642">
        <v>1</v>
      </c>
      <c r="P642" t="str">
        <f>D642&amp;"-"&amp;F642&amp;"-"&amp;G642&amp;"-"&amp;E642&amp;"-"&amp;H642</f>
        <v>X2Pi-18.5-f-3-2</v>
      </c>
      <c r="Q642" t="str">
        <f>I642&amp;"-"&amp;K642&amp;"-"&amp;L642&amp;"-"&amp;J642&amp;"-"&amp;M642</f>
        <v>X2Pi-17.5-f-2-2</v>
      </c>
      <c r="R642">
        <f>B642+S642</f>
        <v>12410.302435784999</v>
      </c>
      <c r="S642">
        <f>_xlfn.IFNA(VLOOKUP(Q642,'MARVEL-X'!A$2:I$1400,7,FALSE),VLOOKUP(Q642,MARVEL!A$2:J$1522,10,FALSE))</f>
        <v>9661.8474357849991</v>
      </c>
      <c r="T642">
        <f>IF(P642=P641,R642+T641,R642)</f>
        <v>12410.302435784999</v>
      </c>
      <c r="U642">
        <f>IF(P642=P641,1+U641,1)</f>
        <v>1</v>
      </c>
      <c r="V642">
        <f t="shared" si="9"/>
        <v>12410.302435784999</v>
      </c>
      <c r="W642" t="str">
        <f>IF(V642="","",IF(ABS(V642-R642)&gt;W$1,ABS(V642-R642),""))</f>
        <v/>
      </c>
      <c r="X642" t="str">
        <f>Y642&amp;"-"&amp;Z642&amp;"-"&amp;AC642&amp;"-"&amp;AD642&amp;"-"&amp;AG642</f>
        <v>18.5-f-X-3-1.5</v>
      </c>
      <c r="Y642">
        <f>F642</f>
        <v>18.5</v>
      </c>
      <c r="Z642" s="2" t="str">
        <f>G642</f>
        <v>f</v>
      </c>
      <c r="AA642">
        <f>_xlfn.IFNA(VLOOKUP(X642,'duo-out'!A$2:Q$5000,5,FALSE),E642+10*(H642-1)+1+_xlfn.IFNA(VLOOKUP(D642,states!A$2:C$10,3,FALSE),1))</f>
        <v>14</v>
      </c>
      <c r="AB642">
        <f>IF(V642="","",V642)</f>
        <v>12410.302435784999</v>
      </c>
      <c r="AC642" s="2" t="str">
        <f>_xlfn.IFNA(VLOOKUP(D642,states!A$2:C$10,2,FALSE),"XX")</f>
        <v>X</v>
      </c>
      <c r="AD642">
        <f>E642</f>
        <v>3</v>
      </c>
      <c r="AE642">
        <f>_xlfn.IFNA(VLOOKUP(D642,states!A$2:D$10,4,FALSE),0)</f>
        <v>1</v>
      </c>
      <c r="AF642">
        <v>0.5</v>
      </c>
      <c r="AG642">
        <f>IF(AE642=0,AF642,IF(AE642=1,IF(F642=0.5,0.5,IF(H642=1,0.5,1.5)),IF(F642=0.5,0.5,IF(H642=1,2.5,1.5))))</f>
        <v>1.5</v>
      </c>
      <c r="AH642" s="7">
        <f>IF(AC642="XX",0,1/C642^(1/5)*IF(E642=0,100,1)/(E642+1)^(1/4))</f>
        <v>2.0402857733683697</v>
      </c>
    </row>
    <row r="643" spans="1:34">
      <c r="A643">
        <v>2301</v>
      </c>
      <c r="B643" s="1">
        <v>2604.7979999999998</v>
      </c>
      <c r="C643" s="6">
        <v>5.0000000000000001E-3</v>
      </c>
      <c r="D643" t="s">
        <v>0</v>
      </c>
      <c r="E643">
        <v>4</v>
      </c>
      <c r="F643">
        <v>18.5</v>
      </c>
      <c r="G643" t="s">
        <v>2</v>
      </c>
      <c r="H643">
        <v>1</v>
      </c>
      <c r="I643" t="s">
        <v>0</v>
      </c>
      <c r="J643">
        <v>3</v>
      </c>
      <c r="K643">
        <v>17.5</v>
      </c>
      <c r="L643" t="s">
        <v>2</v>
      </c>
      <c r="M643">
        <v>1</v>
      </c>
      <c r="N643" t="s">
        <v>2357</v>
      </c>
      <c r="O643">
        <v>1</v>
      </c>
      <c r="P643" t="str">
        <f>D643&amp;"-"&amp;F643&amp;"-"&amp;G643&amp;"-"&amp;E643&amp;"-"&amp;H643</f>
        <v>X2Pi-18.5-f-4-1</v>
      </c>
      <c r="Q643" t="str">
        <f>I643&amp;"-"&amp;K643&amp;"-"&amp;L643&amp;"-"&amp;J643&amp;"-"&amp;M643</f>
        <v>X2Pi-17.5-f-3-1</v>
      </c>
      <c r="R643">
        <f>B643+S643</f>
        <v>14140.088202837</v>
      </c>
      <c r="S643">
        <f>_xlfn.IFNA(VLOOKUP(Q643,'MARVEL-X'!A$2:I$1400,7,FALSE),VLOOKUP(Q643,MARVEL!A$2:J$1522,10,FALSE))</f>
        <v>11535.290202837001</v>
      </c>
      <c r="T643">
        <f>IF(P643=P642,R643+T642,R643)</f>
        <v>14140.088202837</v>
      </c>
      <c r="U643">
        <f>IF(P643=P642,1+U642,1)</f>
        <v>1</v>
      </c>
      <c r="V643">
        <f t="shared" ref="V643:V706" si="10">IF(P643=P644,"",T643/U643)</f>
        <v>14140.088202837</v>
      </c>
      <c r="W643" t="str">
        <f>IF(V643="","",IF(ABS(V643-R643)&gt;W$1,ABS(V643-R643),""))</f>
        <v/>
      </c>
      <c r="X643" t="str">
        <f>Y643&amp;"-"&amp;Z643&amp;"-"&amp;AC643&amp;"-"&amp;AD643&amp;"-"&amp;AG643</f>
        <v>18.5-f-X-4-0.5</v>
      </c>
      <c r="Y643">
        <f>F643</f>
        <v>18.5</v>
      </c>
      <c r="Z643" s="2" t="str">
        <f>G643</f>
        <v>f</v>
      </c>
      <c r="AA643">
        <f>_xlfn.IFNA(VLOOKUP(X643,'duo-out'!A$2:Q$5000,5,FALSE),E643+10*(H643-1)+1+_xlfn.IFNA(VLOOKUP(D643,states!A$2:C$10,3,FALSE),1))</f>
        <v>5</v>
      </c>
      <c r="AB643">
        <f>IF(V643="","",V643)</f>
        <v>14140.088202837</v>
      </c>
      <c r="AC643" s="2" t="str">
        <f>_xlfn.IFNA(VLOOKUP(D643,states!A$2:C$10,2,FALSE),"XX")</f>
        <v>X</v>
      </c>
      <c r="AD643">
        <f>E643</f>
        <v>4</v>
      </c>
      <c r="AE643">
        <f>_xlfn.IFNA(VLOOKUP(D643,states!A$2:D$10,4,FALSE),0)</f>
        <v>1</v>
      </c>
      <c r="AF643">
        <v>0.5</v>
      </c>
      <c r="AG643">
        <f>IF(AE643=0,AF643,IF(AE643=1,IF(F643=0.5,0.5,IF(H643=1,0.5,1.5)),IF(F643=0.5,0.5,IF(H643=1,2.5,1.5))))</f>
        <v>0.5</v>
      </c>
      <c r="AH643" s="7">
        <f>IF(AC643="XX",0,1/C643^(1/5)*IF(E643=0,100,1)/(E643+1)^(1/4))</f>
        <v>1.9295831501316907</v>
      </c>
    </row>
    <row r="644" spans="1:34">
      <c r="A644">
        <v>2337</v>
      </c>
      <c r="B644" s="1">
        <v>2605.7739999999999</v>
      </c>
      <c r="C644" s="6">
        <v>5.0000000000000001E-3</v>
      </c>
      <c r="D644" t="s">
        <v>0</v>
      </c>
      <c r="E644">
        <v>4</v>
      </c>
      <c r="F644">
        <v>18.5</v>
      </c>
      <c r="G644" t="s">
        <v>2</v>
      </c>
      <c r="H644">
        <v>2</v>
      </c>
      <c r="I644" t="s">
        <v>0</v>
      </c>
      <c r="J644">
        <v>3</v>
      </c>
      <c r="K644">
        <v>17.5</v>
      </c>
      <c r="L644" t="s">
        <v>2</v>
      </c>
      <c r="M644">
        <v>2</v>
      </c>
      <c r="N644" t="s">
        <v>2393</v>
      </c>
      <c r="O644">
        <v>1</v>
      </c>
      <c r="P644" t="str">
        <f>D644&amp;"-"&amp;F644&amp;"-"&amp;G644&amp;"-"&amp;E644&amp;"-"&amp;H644</f>
        <v>X2Pi-18.5-f-4-2</v>
      </c>
      <c r="Q644" t="str">
        <f>I644&amp;"-"&amp;K644&amp;"-"&amp;L644&amp;"-"&amp;J644&amp;"-"&amp;M644</f>
        <v>X2Pi-17.5-f-3-2</v>
      </c>
      <c r="R644">
        <f>B644+S644</f>
        <v>14573.119611406</v>
      </c>
      <c r="S644">
        <f>_xlfn.IFNA(VLOOKUP(Q644,'MARVEL-X'!A$2:I$1400,7,FALSE),VLOOKUP(Q644,MARVEL!A$2:J$1522,10,FALSE))</f>
        <v>11967.345611406001</v>
      </c>
      <c r="T644">
        <f>IF(P644=P643,R644+T643,R644)</f>
        <v>14573.119611406</v>
      </c>
      <c r="U644">
        <f>IF(P644=P643,1+U643,1)</f>
        <v>1</v>
      </c>
      <c r="V644">
        <f t="shared" si="10"/>
        <v>14573.119611406</v>
      </c>
      <c r="W644" t="str">
        <f>IF(V644="","",IF(ABS(V644-R644)&gt;W$1,ABS(V644-R644),""))</f>
        <v/>
      </c>
      <c r="X644" t="str">
        <f>Y644&amp;"-"&amp;Z644&amp;"-"&amp;AC644&amp;"-"&amp;AD644&amp;"-"&amp;AG644</f>
        <v>18.5-f-X-4-1.5</v>
      </c>
      <c r="Y644">
        <f>F644</f>
        <v>18.5</v>
      </c>
      <c r="Z644" s="2" t="str">
        <f>G644</f>
        <v>f</v>
      </c>
      <c r="AA644">
        <f>_xlfn.IFNA(VLOOKUP(X644,'duo-out'!A$2:Q$5000,5,FALSE),E644+10*(H644-1)+1+_xlfn.IFNA(VLOOKUP(D644,states!A$2:C$10,3,FALSE),1))</f>
        <v>15</v>
      </c>
      <c r="AB644">
        <f>IF(V644="","",V644)</f>
        <v>14573.119611406</v>
      </c>
      <c r="AC644" s="2" t="str">
        <f>_xlfn.IFNA(VLOOKUP(D644,states!A$2:C$10,2,FALSE),"XX")</f>
        <v>X</v>
      </c>
      <c r="AD644">
        <f>E644</f>
        <v>4</v>
      </c>
      <c r="AE644">
        <f>_xlfn.IFNA(VLOOKUP(D644,states!A$2:D$10,4,FALSE),0)</f>
        <v>1</v>
      </c>
      <c r="AF644">
        <v>0.5</v>
      </c>
      <c r="AG644">
        <f>IF(AE644=0,AF644,IF(AE644=1,IF(F644=0.5,0.5,IF(H644=1,0.5,1.5)),IF(F644=0.5,0.5,IF(H644=1,2.5,1.5))))</f>
        <v>1.5</v>
      </c>
      <c r="AH644" s="7">
        <f>IF(AC644="XX",0,1/C644^(1/5)*IF(E644=0,100,1)/(E644+1)^(1/4))</f>
        <v>1.9295831501316907</v>
      </c>
    </row>
    <row r="645" spans="1:34">
      <c r="A645">
        <v>1973</v>
      </c>
      <c r="B645" s="1">
        <v>3035.6350000000002</v>
      </c>
      <c r="C645" s="6">
        <v>5.0000000000000001E-3</v>
      </c>
      <c r="D645" t="s">
        <v>0</v>
      </c>
      <c r="E645">
        <v>1</v>
      </c>
      <c r="F645">
        <v>19.5</v>
      </c>
      <c r="G645" t="s">
        <v>1</v>
      </c>
      <c r="H645">
        <v>1</v>
      </c>
      <c r="I645" t="s">
        <v>0</v>
      </c>
      <c r="J645">
        <v>0</v>
      </c>
      <c r="K645">
        <v>18.5</v>
      </c>
      <c r="L645" t="s">
        <v>1</v>
      </c>
      <c r="M645">
        <v>1</v>
      </c>
      <c r="N645" t="s">
        <v>2029</v>
      </c>
      <c r="O645">
        <v>1</v>
      </c>
      <c r="P645" t="str">
        <f>D645&amp;"-"&amp;F645&amp;"-"&amp;G645&amp;"-"&amp;E645&amp;"-"&amp;H645</f>
        <v>X2Pi-19.5-e-1-1</v>
      </c>
      <c r="Q645" t="str">
        <f>I645&amp;"-"&amp;K645&amp;"-"&amp;L645&amp;"-"&amp;J645&amp;"-"&amp;M645</f>
        <v>X2Pi-18.5-e-0-1</v>
      </c>
      <c r="R645">
        <f>B645+S645</f>
        <v>7714.3937602180004</v>
      </c>
      <c r="S645">
        <f>_xlfn.IFNA(VLOOKUP(Q645,'MARVEL-X'!A$2:I$1400,7,FALSE),VLOOKUP(Q645,MARVEL!A$2:J$1522,10,FALSE))</f>
        <v>4678.7587602180001</v>
      </c>
      <c r="T645">
        <f>IF(P645=P644,R645+T644,R645)</f>
        <v>7714.3937602180004</v>
      </c>
      <c r="U645">
        <f>IF(P645=P644,1+U644,1)</f>
        <v>1</v>
      </c>
      <c r="V645">
        <f t="shared" si="10"/>
        <v>7714.3937602180004</v>
      </c>
      <c r="W645" t="str">
        <f>IF(V645="","",IF(ABS(V645-R645)&gt;W$1,ABS(V645-R645),""))</f>
        <v/>
      </c>
      <c r="X645" t="str">
        <f>Y645&amp;"-"&amp;Z645&amp;"-"&amp;AC645&amp;"-"&amp;AD645&amp;"-"&amp;AG645</f>
        <v>19.5-e-X-1-0.5</v>
      </c>
      <c r="Y645">
        <f>F645</f>
        <v>19.5</v>
      </c>
      <c r="Z645" s="2" t="str">
        <f>G645</f>
        <v>e</v>
      </c>
      <c r="AA645">
        <f>_xlfn.IFNA(VLOOKUP(X645,'duo-out'!A$2:Q$5000,5,FALSE),E645+10*(H645-1)+1+_xlfn.IFNA(VLOOKUP(D645,states!A$2:C$10,3,FALSE),1))</f>
        <v>2</v>
      </c>
      <c r="AB645">
        <f>IF(V645="","",V645)</f>
        <v>7714.3937602180004</v>
      </c>
      <c r="AC645" s="2" t="str">
        <f>_xlfn.IFNA(VLOOKUP(D645,states!A$2:C$10,2,FALSE),"XX")</f>
        <v>X</v>
      </c>
      <c r="AD645">
        <f>E645</f>
        <v>1</v>
      </c>
      <c r="AE645">
        <f>_xlfn.IFNA(VLOOKUP(D645,states!A$2:D$10,4,FALSE),0)</f>
        <v>1</v>
      </c>
      <c r="AF645">
        <v>0.5</v>
      </c>
      <c r="AG645">
        <f>IF(AE645=0,AF645,IF(AE645=1,IF(F645=0.5,0.5,IF(H645=1,0.5,1.5)),IF(F645=0.5,0.5,IF(H645=1,2.5,1.5))))</f>
        <v>0.5</v>
      </c>
      <c r="AH645" s="7">
        <f>IF(AC645="XX",0,1/C645^(1/5)*IF(E645=0,100,1)/(E645+1)^(1/4))</f>
        <v>2.4263223583284943</v>
      </c>
    </row>
    <row r="646" spans="1:34">
      <c r="A646">
        <v>2030</v>
      </c>
      <c r="B646" s="1">
        <v>3036.732</v>
      </c>
      <c r="C646" s="6">
        <v>5.0000000000000001E-3</v>
      </c>
      <c r="D646" t="s">
        <v>0</v>
      </c>
      <c r="E646">
        <v>1</v>
      </c>
      <c r="F646">
        <v>19.5</v>
      </c>
      <c r="G646" t="s">
        <v>1</v>
      </c>
      <c r="H646">
        <v>2</v>
      </c>
      <c r="I646" t="s">
        <v>0</v>
      </c>
      <c r="J646">
        <v>0</v>
      </c>
      <c r="K646">
        <v>18.5</v>
      </c>
      <c r="L646" t="s">
        <v>1</v>
      </c>
      <c r="M646">
        <v>2</v>
      </c>
      <c r="N646" t="s">
        <v>2086</v>
      </c>
      <c r="O646">
        <v>1</v>
      </c>
      <c r="P646" t="str">
        <f>D646&amp;"-"&amp;F646&amp;"-"&amp;G646&amp;"-"&amp;E646&amp;"-"&amp;H646</f>
        <v>X2Pi-19.5-e-1-2</v>
      </c>
      <c r="Q646" t="str">
        <f>I646&amp;"-"&amp;K646&amp;"-"&amp;L646&amp;"-"&amp;J646&amp;"-"&amp;M646</f>
        <v>X2Pi-18.5-e-0-2</v>
      </c>
      <c r="R646">
        <f>B646+S646</f>
        <v>8203.9962404440012</v>
      </c>
      <c r="S646">
        <f>_xlfn.IFNA(VLOOKUP(Q646,'MARVEL-X'!A$2:I$1400,7,FALSE),VLOOKUP(Q646,MARVEL!A$2:J$1522,10,FALSE))</f>
        <v>5167.2642404440003</v>
      </c>
      <c r="T646">
        <f>IF(P646=P645,R646+T645,R646)</f>
        <v>8203.9962404440012</v>
      </c>
      <c r="U646">
        <f>IF(P646=P645,1+U645,1)</f>
        <v>1</v>
      </c>
      <c r="V646" t="str">
        <f t="shared" si="10"/>
        <v/>
      </c>
      <c r="W646" t="str">
        <f>IF(V646="","",IF(ABS(V646-R646)&gt;W$1,ABS(V646-R646),""))</f>
        <v/>
      </c>
      <c r="X646" t="str">
        <f>Y646&amp;"-"&amp;Z646&amp;"-"&amp;AC646&amp;"-"&amp;AD646&amp;"-"&amp;AG646</f>
        <v>19.5-e-X-1-1.5</v>
      </c>
      <c r="Y646">
        <f>F646</f>
        <v>19.5</v>
      </c>
      <c r="Z646" s="2" t="str">
        <f>G646</f>
        <v>e</v>
      </c>
      <c r="AA646">
        <f>_xlfn.IFNA(VLOOKUP(X646,'duo-out'!A$2:Q$5000,5,FALSE),E646+10*(H646-1)+1+_xlfn.IFNA(VLOOKUP(D646,states!A$2:C$10,3,FALSE),1))</f>
        <v>12</v>
      </c>
      <c r="AB646" t="str">
        <f>IF(V646="","",V646)</f>
        <v/>
      </c>
      <c r="AC646" s="2" t="str">
        <f>_xlfn.IFNA(VLOOKUP(D646,states!A$2:C$10,2,FALSE),"XX")</f>
        <v>X</v>
      </c>
      <c r="AD646">
        <f>E646</f>
        <v>1</v>
      </c>
      <c r="AE646">
        <f>_xlfn.IFNA(VLOOKUP(D646,states!A$2:D$10,4,FALSE),0)</f>
        <v>1</v>
      </c>
      <c r="AF646">
        <v>0.5</v>
      </c>
      <c r="AG646">
        <f>IF(AE646=0,AF646,IF(AE646=1,IF(F646=0.5,0.5,IF(H646=1,0.5,1.5)),IF(F646=0.5,0.5,IF(H646=1,2.5,1.5))))</f>
        <v>1.5</v>
      </c>
      <c r="AH646" s="7">
        <f>IF(AC646="XX",0,1/C646^(1/5)*IF(E646=0,100,1)/(E646+1)^(1/4))</f>
        <v>2.4263223583284943</v>
      </c>
    </row>
    <row r="647" spans="1:34">
      <c r="A647">
        <v>2433</v>
      </c>
      <c r="B647" s="1">
        <v>3036.7231000000002</v>
      </c>
      <c r="C647" s="6">
        <v>0.02</v>
      </c>
      <c r="D647" t="s">
        <v>0</v>
      </c>
      <c r="E647">
        <v>1</v>
      </c>
      <c r="F647">
        <v>19.5</v>
      </c>
      <c r="G647" t="s">
        <v>1</v>
      </c>
      <c r="H647">
        <v>2</v>
      </c>
      <c r="I647" t="s">
        <v>0</v>
      </c>
      <c r="J647">
        <v>0</v>
      </c>
      <c r="K647">
        <v>18.5</v>
      </c>
      <c r="L647" t="s">
        <v>1</v>
      </c>
      <c r="M647">
        <v>2</v>
      </c>
      <c r="N647" t="s">
        <v>2489</v>
      </c>
      <c r="O647">
        <v>1</v>
      </c>
      <c r="P647" t="str">
        <f>D647&amp;"-"&amp;F647&amp;"-"&amp;G647&amp;"-"&amp;E647&amp;"-"&amp;H647</f>
        <v>X2Pi-19.5-e-1-2</v>
      </c>
      <c r="Q647" t="str">
        <f>I647&amp;"-"&amp;K647&amp;"-"&amp;L647&amp;"-"&amp;J647&amp;"-"&amp;M647</f>
        <v>X2Pi-18.5-e-0-2</v>
      </c>
      <c r="R647">
        <f>B647+S647</f>
        <v>8203.9873404440004</v>
      </c>
      <c r="S647">
        <f>_xlfn.IFNA(VLOOKUP(Q647,'MARVEL-X'!A$2:I$1400,7,FALSE),VLOOKUP(Q647,MARVEL!A$2:J$1522,10,FALSE))</f>
        <v>5167.2642404440003</v>
      </c>
      <c r="T647">
        <f>IF(P647=P646,R647+T646,R647)</f>
        <v>16407.983580888002</v>
      </c>
      <c r="U647">
        <f>IF(P647=P646,1+U646,1)</f>
        <v>2</v>
      </c>
      <c r="V647">
        <f t="shared" si="10"/>
        <v>8203.9917904440008</v>
      </c>
      <c r="W647" t="str">
        <f>IF(V647="","",IF(ABS(V647-R647)&gt;W$1,ABS(V647-R647),""))</f>
        <v/>
      </c>
      <c r="X647" t="str">
        <f>Y647&amp;"-"&amp;Z647&amp;"-"&amp;AC647&amp;"-"&amp;AD647&amp;"-"&amp;AG647</f>
        <v>19.5-e-X-1-1.5</v>
      </c>
      <c r="Y647">
        <f>F647</f>
        <v>19.5</v>
      </c>
      <c r="Z647" s="2" t="str">
        <f>G647</f>
        <v>e</v>
      </c>
      <c r="AA647">
        <f>_xlfn.IFNA(VLOOKUP(X647,'duo-out'!A$2:Q$5000,5,FALSE),E647+10*(H647-1)+1+_xlfn.IFNA(VLOOKUP(D647,states!A$2:C$10,3,FALSE),1))</f>
        <v>12</v>
      </c>
      <c r="AB647">
        <f>IF(V647="","",V647)</f>
        <v>8203.9917904440008</v>
      </c>
      <c r="AC647" s="2" t="str">
        <f>_xlfn.IFNA(VLOOKUP(D647,states!A$2:C$10,2,FALSE),"XX")</f>
        <v>X</v>
      </c>
      <c r="AD647">
        <f>E647</f>
        <v>1</v>
      </c>
      <c r="AE647">
        <f>_xlfn.IFNA(VLOOKUP(D647,states!A$2:D$10,4,FALSE),0)</f>
        <v>1</v>
      </c>
      <c r="AF647">
        <v>0.5</v>
      </c>
      <c r="AG647">
        <f>IF(AE647=0,AF647,IF(AE647=1,IF(F647=0.5,0.5,IF(H647=1,0.5,1.5)),IF(F647=0.5,0.5,IF(H647=1,2.5,1.5))))</f>
        <v>1.5</v>
      </c>
      <c r="AH647" s="7">
        <f>IF(AC647="XX",0,1/C647^(1/5)*IF(E647=0,100,1)/(E647+1)^(1/4))</f>
        <v>1.8388084971065388</v>
      </c>
    </row>
    <row r="648" spans="1:34">
      <c r="A648">
        <v>2085</v>
      </c>
      <c r="B648" s="1">
        <v>2891.4630000000002</v>
      </c>
      <c r="C648" s="6">
        <v>5.0000000000000001E-3</v>
      </c>
      <c r="D648" t="s">
        <v>0</v>
      </c>
      <c r="E648">
        <v>2</v>
      </c>
      <c r="F648">
        <v>19.5</v>
      </c>
      <c r="G648" t="s">
        <v>1</v>
      </c>
      <c r="H648">
        <v>1</v>
      </c>
      <c r="I648" t="s">
        <v>0</v>
      </c>
      <c r="J648">
        <v>1</v>
      </c>
      <c r="K648">
        <v>18.5</v>
      </c>
      <c r="L648" t="s">
        <v>1</v>
      </c>
      <c r="M648">
        <v>1</v>
      </c>
      <c r="N648" t="s">
        <v>2141</v>
      </c>
      <c r="O648">
        <v>1</v>
      </c>
      <c r="P648" t="str">
        <f>D648&amp;"-"&amp;F648&amp;"-"&amp;G648&amp;"-"&amp;E648&amp;"-"&amp;H648</f>
        <v>X2Pi-19.5-e-2-1</v>
      </c>
      <c r="Q648" t="str">
        <f>I648&amp;"-"&amp;K648&amp;"-"&amp;L648&amp;"-"&amp;J648&amp;"-"&amp;M648</f>
        <v>X2Pi-18.5-e-1-1</v>
      </c>
      <c r="R648">
        <f>B648+S648</f>
        <v>10124.116859232001</v>
      </c>
      <c r="S648">
        <f>_xlfn.IFNA(VLOOKUP(Q648,'MARVEL-X'!A$2:I$1400,7,FALSE),VLOOKUP(Q648,MARVEL!A$2:J$1522,10,FALSE))</f>
        <v>7232.6538592320003</v>
      </c>
      <c r="T648">
        <f>IF(P648=P647,R648+T647,R648)</f>
        <v>10124.116859232001</v>
      </c>
      <c r="U648">
        <f>IF(P648=P647,1+U647,1)</f>
        <v>1</v>
      </c>
      <c r="V648">
        <f t="shared" si="10"/>
        <v>10124.116859232001</v>
      </c>
      <c r="W648" t="str">
        <f>IF(V648="","",IF(ABS(V648-R648)&gt;W$1,ABS(V648-R648),""))</f>
        <v/>
      </c>
      <c r="X648" t="str">
        <f>Y648&amp;"-"&amp;Z648&amp;"-"&amp;AC648&amp;"-"&amp;AD648&amp;"-"&amp;AG648</f>
        <v>19.5-e-X-2-0.5</v>
      </c>
      <c r="Y648">
        <f>F648</f>
        <v>19.5</v>
      </c>
      <c r="Z648" s="2" t="str">
        <f>G648</f>
        <v>e</v>
      </c>
      <c r="AA648">
        <f>_xlfn.IFNA(VLOOKUP(X648,'duo-out'!A$2:Q$5000,5,FALSE),E648+10*(H648-1)+1+_xlfn.IFNA(VLOOKUP(D648,states!A$2:C$10,3,FALSE),1))</f>
        <v>3</v>
      </c>
      <c r="AB648">
        <f>IF(V648="","",V648)</f>
        <v>10124.116859232001</v>
      </c>
      <c r="AC648" s="2" t="str">
        <f>_xlfn.IFNA(VLOOKUP(D648,states!A$2:C$10,2,FALSE),"XX")</f>
        <v>X</v>
      </c>
      <c r="AD648">
        <f>E648</f>
        <v>2</v>
      </c>
      <c r="AE648">
        <f>_xlfn.IFNA(VLOOKUP(D648,states!A$2:D$10,4,FALSE),0)</f>
        <v>1</v>
      </c>
      <c r="AF648">
        <v>0.5</v>
      </c>
      <c r="AG648">
        <f>IF(AE648=0,AF648,IF(AE648=1,IF(F648=0.5,0.5,IF(H648=1,0.5,1.5)),IF(F648=0.5,0.5,IF(H648=1,2.5,1.5))))</f>
        <v>0.5</v>
      </c>
      <c r="AH648" s="7">
        <f>IF(AC648="XX",0,1/C648^(1/5)*IF(E648=0,100,1)/(E648+1)^(1/4))</f>
        <v>2.1924297443889911</v>
      </c>
    </row>
    <row r="649" spans="1:34">
      <c r="A649">
        <v>2138</v>
      </c>
      <c r="B649" s="1">
        <v>2891.748</v>
      </c>
      <c r="C649" s="6">
        <v>5.0000000000000001E-3</v>
      </c>
      <c r="D649" t="s">
        <v>0</v>
      </c>
      <c r="E649">
        <v>2</v>
      </c>
      <c r="F649">
        <v>19.5</v>
      </c>
      <c r="G649" t="s">
        <v>1</v>
      </c>
      <c r="H649">
        <v>2</v>
      </c>
      <c r="I649" t="s">
        <v>0</v>
      </c>
      <c r="J649">
        <v>1</v>
      </c>
      <c r="K649">
        <v>18.5</v>
      </c>
      <c r="L649" t="s">
        <v>1</v>
      </c>
      <c r="M649">
        <v>2</v>
      </c>
      <c r="N649" t="s">
        <v>2194</v>
      </c>
      <c r="O649">
        <v>1</v>
      </c>
      <c r="P649" t="str">
        <f>D649&amp;"-"&amp;F649&amp;"-"&amp;G649&amp;"-"&amp;E649&amp;"-"&amp;H649</f>
        <v>X2Pi-19.5-e-2-2</v>
      </c>
      <c r="Q649" t="str">
        <f>I649&amp;"-"&amp;K649&amp;"-"&amp;L649&amp;"-"&amp;J649&amp;"-"&amp;M649</f>
        <v>X2Pi-18.5-e-1-2</v>
      </c>
      <c r="R649">
        <f>B649+S649</f>
        <v>10593.775998184999</v>
      </c>
      <c r="S649">
        <f>_xlfn.IFNA(VLOOKUP(Q649,'MARVEL-X'!A$2:I$1400,7,FALSE),VLOOKUP(Q649,MARVEL!A$2:J$1522,10,FALSE))</f>
        <v>7702.0279981849999</v>
      </c>
      <c r="T649">
        <f>IF(P649=P648,R649+T648,R649)</f>
        <v>10593.775998184999</v>
      </c>
      <c r="U649">
        <f>IF(P649=P648,1+U648,1)</f>
        <v>1</v>
      </c>
      <c r="V649">
        <f t="shared" si="10"/>
        <v>10593.775998184999</v>
      </c>
      <c r="W649" t="str">
        <f>IF(V649="","",IF(ABS(V649-R649)&gt;W$1,ABS(V649-R649),""))</f>
        <v/>
      </c>
      <c r="X649" t="str">
        <f>Y649&amp;"-"&amp;Z649&amp;"-"&amp;AC649&amp;"-"&amp;AD649&amp;"-"&amp;AG649</f>
        <v>19.5-e-X-2-1.5</v>
      </c>
      <c r="Y649">
        <f>F649</f>
        <v>19.5</v>
      </c>
      <c r="Z649" s="2" t="str">
        <f>G649</f>
        <v>e</v>
      </c>
      <c r="AA649">
        <f>_xlfn.IFNA(VLOOKUP(X649,'duo-out'!A$2:Q$5000,5,FALSE),E649+10*(H649-1)+1+_xlfn.IFNA(VLOOKUP(D649,states!A$2:C$10,3,FALSE),1))</f>
        <v>13</v>
      </c>
      <c r="AB649">
        <f>IF(V649="","",V649)</f>
        <v>10593.775998184999</v>
      </c>
      <c r="AC649" s="2" t="str">
        <f>_xlfn.IFNA(VLOOKUP(D649,states!A$2:C$10,2,FALSE),"XX")</f>
        <v>X</v>
      </c>
      <c r="AD649">
        <f>E649</f>
        <v>2</v>
      </c>
      <c r="AE649">
        <f>_xlfn.IFNA(VLOOKUP(D649,states!A$2:D$10,4,FALSE),0)</f>
        <v>1</v>
      </c>
      <c r="AF649">
        <v>0.5</v>
      </c>
      <c r="AG649">
        <f>IF(AE649=0,AF649,IF(AE649=1,IF(F649=0.5,0.5,IF(H649=1,0.5,1.5)),IF(F649=0.5,0.5,IF(H649=1,2.5,1.5))))</f>
        <v>1.5</v>
      </c>
      <c r="AH649" s="7">
        <f>IF(AC649="XX",0,1/C649^(1/5)*IF(E649=0,100,1)/(E649+1)^(1/4))</f>
        <v>2.1924297443889911</v>
      </c>
    </row>
    <row r="650" spans="1:34">
      <c r="A650">
        <v>2191</v>
      </c>
      <c r="B650" s="1">
        <v>2748.386</v>
      </c>
      <c r="C650" s="6">
        <v>5.0000000000000001E-3</v>
      </c>
      <c r="D650" t="s">
        <v>0</v>
      </c>
      <c r="E650">
        <v>3</v>
      </c>
      <c r="F650">
        <v>19.5</v>
      </c>
      <c r="G650" t="s">
        <v>1</v>
      </c>
      <c r="H650">
        <v>1</v>
      </c>
      <c r="I650" t="s">
        <v>0</v>
      </c>
      <c r="J650">
        <v>2</v>
      </c>
      <c r="K650">
        <v>18.5</v>
      </c>
      <c r="L650" t="s">
        <v>1</v>
      </c>
      <c r="M650">
        <v>1</v>
      </c>
      <c r="N650" t="s">
        <v>2247</v>
      </c>
      <c r="O650">
        <v>1</v>
      </c>
      <c r="P650" t="str">
        <f>D650&amp;"-"&amp;F650&amp;"-"&amp;G650&amp;"-"&amp;E650&amp;"-"&amp;H650</f>
        <v>X2Pi-19.5-e-3-1</v>
      </c>
      <c r="Q650" t="str">
        <f>I650&amp;"-"&amp;K650&amp;"-"&amp;L650&amp;"-"&amp;J650&amp;"-"&amp;M650</f>
        <v>X2Pi-18.5-e-2-1</v>
      </c>
      <c r="R650">
        <f>B650+S650</f>
        <v>12410.227760218</v>
      </c>
      <c r="S650">
        <f>_xlfn.IFNA(VLOOKUP(Q650,'MARVEL-X'!A$2:I$1400,7,FALSE),VLOOKUP(Q650,MARVEL!A$2:J$1522,10,FALSE))</f>
        <v>9661.8417602179998</v>
      </c>
      <c r="T650">
        <f>IF(P650=P649,R650+T649,R650)</f>
        <v>12410.227760218</v>
      </c>
      <c r="U650">
        <f>IF(P650=P649,1+U649,1)</f>
        <v>1</v>
      </c>
      <c r="V650">
        <f t="shared" si="10"/>
        <v>12410.227760218</v>
      </c>
      <c r="W650" t="str">
        <f>IF(V650="","",IF(ABS(V650-R650)&gt;W$1,ABS(V650-R650),""))</f>
        <v/>
      </c>
      <c r="X650" t="str">
        <f>Y650&amp;"-"&amp;Z650&amp;"-"&amp;AC650&amp;"-"&amp;AD650&amp;"-"&amp;AG650</f>
        <v>19.5-e-X-3-0.5</v>
      </c>
      <c r="Y650">
        <f>F650</f>
        <v>19.5</v>
      </c>
      <c r="Z650" s="2" t="str">
        <f>G650</f>
        <v>e</v>
      </c>
      <c r="AA650">
        <f>_xlfn.IFNA(VLOOKUP(X650,'duo-out'!A$2:Q$5000,5,FALSE),E650+10*(H650-1)+1+_xlfn.IFNA(VLOOKUP(D650,states!A$2:C$10,3,FALSE),1))</f>
        <v>4</v>
      </c>
      <c r="AB650">
        <f>IF(V650="","",V650)</f>
        <v>12410.227760218</v>
      </c>
      <c r="AC650" s="2" t="str">
        <f>_xlfn.IFNA(VLOOKUP(D650,states!A$2:C$10,2,FALSE),"XX")</f>
        <v>X</v>
      </c>
      <c r="AD650">
        <f>E650</f>
        <v>3</v>
      </c>
      <c r="AE650">
        <f>_xlfn.IFNA(VLOOKUP(D650,states!A$2:D$10,4,FALSE),0)</f>
        <v>1</v>
      </c>
      <c r="AF650">
        <v>0.5</v>
      </c>
      <c r="AG650">
        <f>IF(AE650=0,AF650,IF(AE650=1,IF(F650=0.5,0.5,IF(H650=1,0.5,1.5)),IF(F650=0.5,0.5,IF(H650=1,2.5,1.5))))</f>
        <v>0.5</v>
      </c>
      <c r="AH650" s="7">
        <f>IF(AC650="XX",0,1/C650^(1/5)*IF(E650=0,100,1)/(E650+1)^(1/4))</f>
        <v>2.0402857733683697</v>
      </c>
    </row>
    <row r="651" spans="1:34">
      <c r="A651">
        <v>2239</v>
      </c>
      <c r="B651" s="1">
        <v>2747.7869999999998</v>
      </c>
      <c r="C651" s="6">
        <v>5.0000000000000001E-3</v>
      </c>
      <c r="D651" t="s">
        <v>0</v>
      </c>
      <c r="E651">
        <v>3</v>
      </c>
      <c r="F651">
        <v>19.5</v>
      </c>
      <c r="G651" t="s">
        <v>1</v>
      </c>
      <c r="H651">
        <v>2</v>
      </c>
      <c r="I651" t="s">
        <v>0</v>
      </c>
      <c r="J651">
        <v>2</v>
      </c>
      <c r="K651">
        <v>18.5</v>
      </c>
      <c r="L651" t="s">
        <v>1</v>
      </c>
      <c r="M651">
        <v>2</v>
      </c>
      <c r="N651" t="s">
        <v>2295</v>
      </c>
      <c r="O651">
        <v>1</v>
      </c>
      <c r="P651" t="str">
        <f>D651&amp;"-"&amp;F651&amp;"-"&amp;G651&amp;"-"&amp;E651&amp;"-"&amp;H651</f>
        <v>X2Pi-19.5-e-3-2</v>
      </c>
      <c r="Q651" t="str">
        <f>I651&amp;"-"&amp;K651&amp;"-"&amp;L651&amp;"-"&amp;J651&amp;"-"&amp;M651</f>
        <v>X2Pi-18.5-e-2-2</v>
      </c>
      <c r="R651">
        <f>B651+S651</f>
        <v>12860.036429021999</v>
      </c>
      <c r="S651">
        <f>_xlfn.IFNA(VLOOKUP(Q651,'MARVEL-X'!A$2:I$1400,7,FALSE),VLOOKUP(Q651,MARVEL!A$2:J$1522,10,FALSE))</f>
        <v>10112.249429021998</v>
      </c>
      <c r="T651">
        <f>IF(P651=P650,R651+T650,R651)</f>
        <v>12860.036429021999</v>
      </c>
      <c r="U651">
        <f>IF(P651=P650,1+U650,1)</f>
        <v>1</v>
      </c>
      <c r="V651">
        <f t="shared" si="10"/>
        <v>12860.036429021999</v>
      </c>
      <c r="W651" t="str">
        <f>IF(V651="","",IF(ABS(V651-R651)&gt;W$1,ABS(V651-R651),""))</f>
        <v/>
      </c>
      <c r="X651" t="str">
        <f>Y651&amp;"-"&amp;Z651&amp;"-"&amp;AC651&amp;"-"&amp;AD651&amp;"-"&amp;AG651</f>
        <v>19.5-e-X-3-1.5</v>
      </c>
      <c r="Y651">
        <f>F651</f>
        <v>19.5</v>
      </c>
      <c r="Z651" s="2" t="str">
        <f>G651</f>
        <v>e</v>
      </c>
      <c r="AA651">
        <f>_xlfn.IFNA(VLOOKUP(X651,'duo-out'!A$2:Q$5000,5,FALSE),E651+10*(H651-1)+1+_xlfn.IFNA(VLOOKUP(D651,states!A$2:C$10,3,FALSE),1))</f>
        <v>14</v>
      </c>
      <c r="AB651">
        <f>IF(V651="","",V651)</f>
        <v>12860.036429021999</v>
      </c>
      <c r="AC651" s="2" t="str">
        <f>_xlfn.IFNA(VLOOKUP(D651,states!A$2:C$10,2,FALSE),"XX")</f>
        <v>X</v>
      </c>
      <c r="AD651">
        <f>E651</f>
        <v>3</v>
      </c>
      <c r="AE651">
        <f>_xlfn.IFNA(VLOOKUP(D651,states!A$2:D$10,4,FALSE),0)</f>
        <v>1</v>
      </c>
      <c r="AF651">
        <v>0.5</v>
      </c>
      <c r="AG651">
        <f>IF(AE651=0,AF651,IF(AE651=1,IF(F651=0.5,0.5,IF(H651=1,0.5,1.5)),IF(F651=0.5,0.5,IF(H651=1,2.5,1.5))))</f>
        <v>1.5</v>
      </c>
      <c r="AH651" s="7">
        <f>IF(AC651="XX",0,1/C651^(1/5)*IF(E651=0,100,1)/(E651+1)^(1/4))</f>
        <v>2.0402857733683697</v>
      </c>
    </row>
    <row r="652" spans="1:34">
      <c r="A652">
        <v>2285</v>
      </c>
      <c r="B652" s="1">
        <v>2605.7150000000001</v>
      </c>
      <c r="C652" s="6">
        <v>5.0000000000000001E-3</v>
      </c>
      <c r="D652" t="s">
        <v>0</v>
      </c>
      <c r="E652">
        <v>4</v>
      </c>
      <c r="F652">
        <v>19.5</v>
      </c>
      <c r="G652" t="s">
        <v>1</v>
      </c>
      <c r="H652">
        <v>1</v>
      </c>
      <c r="I652" t="s">
        <v>0</v>
      </c>
      <c r="J652">
        <v>3</v>
      </c>
      <c r="K652">
        <v>18.5</v>
      </c>
      <c r="L652" t="s">
        <v>1</v>
      </c>
      <c r="M652">
        <v>1</v>
      </c>
      <c r="N652" t="s">
        <v>2341</v>
      </c>
      <c r="O652">
        <v>1</v>
      </c>
      <c r="P652" t="str">
        <f>D652&amp;"-"&amp;F652&amp;"-"&amp;G652&amp;"-"&amp;E652&amp;"-"&amp;H652</f>
        <v>X2Pi-19.5-e-4-1</v>
      </c>
      <c r="Q652" t="str">
        <f>I652&amp;"-"&amp;K652&amp;"-"&amp;L652&amp;"-"&amp;J652&amp;"-"&amp;M652</f>
        <v>X2Pi-18.5-e-3-1</v>
      </c>
      <c r="R652">
        <f>B652+S652</f>
        <v>14573.093942263999</v>
      </c>
      <c r="S652">
        <f>_xlfn.IFNA(VLOOKUP(Q652,'MARVEL-X'!A$2:I$1400,7,FALSE),VLOOKUP(Q652,MARVEL!A$2:J$1522,10,FALSE))</f>
        <v>11967.378942263998</v>
      </c>
      <c r="T652">
        <f>IF(P652=P651,R652+T651,R652)</f>
        <v>14573.093942263999</v>
      </c>
      <c r="U652">
        <f>IF(P652=P651,1+U651,1)</f>
        <v>1</v>
      </c>
      <c r="V652">
        <f t="shared" si="10"/>
        <v>14573.093942263999</v>
      </c>
      <c r="W652" t="str">
        <f>IF(V652="","",IF(ABS(V652-R652)&gt;W$1,ABS(V652-R652),""))</f>
        <v/>
      </c>
      <c r="X652" t="str">
        <f>Y652&amp;"-"&amp;Z652&amp;"-"&amp;AC652&amp;"-"&amp;AD652&amp;"-"&amp;AG652</f>
        <v>19.5-e-X-4-0.5</v>
      </c>
      <c r="Y652">
        <f>F652</f>
        <v>19.5</v>
      </c>
      <c r="Z652" s="2" t="str">
        <f>G652</f>
        <v>e</v>
      </c>
      <c r="AA652">
        <f>_xlfn.IFNA(VLOOKUP(X652,'duo-out'!A$2:Q$5000,5,FALSE),E652+10*(H652-1)+1+_xlfn.IFNA(VLOOKUP(D652,states!A$2:C$10,3,FALSE),1))</f>
        <v>5</v>
      </c>
      <c r="AB652">
        <f>IF(V652="","",V652)</f>
        <v>14573.093942263999</v>
      </c>
      <c r="AC652" s="2" t="str">
        <f>_xlfn.IFNA(VLOOKUP(D652,states!A$2:C$10,2,FALSE),"XX")</f>
        <v>X</v>
      </c>
      <c r="AD652">
        <f>E652</f>
        <v>4</v>
      </c>
      <c r="AE652">
        <f>_xlfn.IFNA(VLOOKUP(D652,states!A$2:D$10,4,FALSE),0)</f>
        <v>1</v>
      </c>
      <c r="AF652">
        <v>0.5</v>
      </c>
      <c r="AG652">
        <f>IF(AE652=0,AF652,IF(AE652=1,IF(F652=0.5,0.5,IF(H652=1,0.5,1.5)),IF(F652=0.5,0.5,IF(H652=1,2.5,1.5))))</f>
        <v>0.5</v>
      </c>
      <c r="AH652" s="7">
        <f>IF(AC652="XX",0,1/C652^(1/5)*IF(E652=0,100,1)/(E652+1)^(1/4))</f>
        <v>1.9295831501316907</v>
      </c>
    </row>
    <row r="653" spans="1:34">
      <c r="A653">
        <v>2320</v>
      </c>
      <c r="B653" s="1">
        <v>2604.1469999999999</v>
      </c>
      <c r="C653" s="6">
        <v>5.0000000000000001E-3</v>
      </c>
      <c r="D653" t="s">
        <v>0</v>
      </c>
      <c r="E653">
        <v>4</v>
      </c>
      <c r="F653">
        <v>19.5</v>
      </c>
      <c r="G653" t="s">
        <v>1</v>
      </c>
      <c r="H653">
        <v>2</v>
      </c>
      <c r="I653" t="s">
        <v>0</v>
      </c>
      <c r="J653">
        <v>3</v>
      </c>
      <c r="K653">
        <v>18.5</v>
      </c>
      <c r="L653" t="s">
        <v>1</v>
      </c>
      <c r="M653">
        <v>2</v>
      </c>
      <c r="N653" t="s">
        <v>2376</v>
      </c>
      <c r="O653">
        <v>1</v>
      </c>
      <c r="P653" t="str">
        <f>D653&amp;"-"&amp;F653&amp;"-"&amp;G653&amp;"-"&amp;E653&amp;"-"&amp;H653</f>
        <v>X2Pi-19.5-e-4-2</v>
      </c>
      <c r="Q653" t="str">
        <f>I653&amp;"-"&amp;K653&amp;"-"&amp;L653&amp;"-"&amp;J653&amp;"-"&amp;M653</f>
        <v>X2Pi-18.5-e-3-2</v>
      </c>
      <c r="R653">
        <f>B653+S653</f>
        <v>15002.989629461001</v>
      </c>
      <c r="S653">
        <f>_xlfn.IFNA(VLOOKUP(Q653,'MARVEL-X'!A$2:I$1400,7,FALSE),VLOOKUP(Q653,MARVEL!A$2:J$1522,10,FALSE))</f>
        <v>12398.842629461</v>
      </c>
      <c r="T653">
        <f>IF(P653=P652,R653+T652,R653)</f>
        <v>15002.989629461001</v>
      </c>
      <c r="U653">
        <f>IF(P653=P652,1+U652,1)</f>
        <v>1</v>
      </c>
      <c r="V653">
        <f t="shared" si="10"/>
        <v>15002.989629461001</v>
      </c>
      <c r="W653" t="str">
        <f>IF(V653="","",IF(ABS(V653-R653)&gt;W$1,ABS(V653-R653),""))</f>
        <v/>
      </c>
      <c r="X653" t="str">
        <f>Y653&amp;"-"&amp;Z653&amp;"-"&amp;AC653&amp;"-"&amp;AD653&amp;"-"&amp;AG653</f>
        <v>19.5-e-X-4-1.5</v>
      </c>
      <c r="Y653">
        <f>F653</f>
        <v>19.5</v>
      </c>
      <c r="Z653" s="2" t="str">
        <f>G653</f>
        <v>e</v>
      </c>
      <c r="AA653">
        <f>_xlfn.IFNA(VLOOKUP(X653,'duo-out'!A$2:Q$5000,5,FALSE),E653+10*(H653-1)+1+_xlfn.IFNA(VLOOKUP(D653,states!A$2:C$10,3,FALSE),1))</f>
        <v>15</v>
      </c>
      <c r="AB653">
        <f>IF(V653="","",V653)</f>
        <v>15002.989629461001</v>
      </c>
      <c r="AC653" s="2" t="str">
        <f>_xlfn.IFNA(VLOOKUP(D653,states!A$2:C$10,2,FALSE),"XX")</f>
        <v>X</v>
      </c>
      <c r="AD653">
        <f>E653</f>
        <v>4</v>
      </c>
      <c r="AE653">
        <f>_xlfn.IFNA(VLOOKUP(D653,states!A$2:D$10,4,FALSE),0)</f>
        <v>1</v>
      </c>
      <c r="AF653">
        <v>0.5</v>
      </c>
      <c r="AG653">
        <f>IF(AE653=0,AF653,IF(AE653=1,IF(F653=0.5,0.5,IF(H653=1,0.5,1.5)),IF(F653=0.5,0.5,IF(H653=1,2.5,1.5))))</f>
        <v>1.5</v>
      </c>
      <c r="AH653" s="7">
        <f>IF(AC653="XX",0,1/C653^(1/5)*IF(E653=0,100,1)/(E653+1)^(1/4))</f>
        <v>1.9295831501316907</v>
      </c>
    </row>
    <row r="654" spans="1:34">
      <c r="A654">
        <v>1998</v>
      </c>
      <c r="B654" s="1">
        <v>3035.0140000000001</v>
      </c>
      <c r="C654" s="6">
        <v>5.0000000000000001E-3</v>
      </c>
      <c r="D654" t="s">
        <v>0</v>
      </c>
      <c r="E654">
        <v>1</v>
      </c>
      <c r="F654">
        <v>19.5</v>
      </c>
      <c r="G654" t="s">
        <v>2</v>
      </c>
      <c r="H654">
        <v>1</v>
      </c>
      <c r="I654" t="s">
        <v>0</v>
      </c>
      <c r="J654">
        <v>0</v>
      </c>
      <c r="K654">
        <v>18.5</v>
      </c>
      <c r="L654" t="s">
        <v>2</v>
      </c>
      <c r="M654">
        <v>1</v>
      </c>
      <c r="N654" t="s">
        <v>2054</v>
      </c>
      <c r="O654">
        <v>1</v>
      </c>
      <c r="P654" t="str">
        <f>D654&amp;"-"&amp;F654&amp;"-"&amp;G654&amp;"-"&amp;E654&amp;"-"&amp;H654</f>
        <v>X2Pi-19.5-f-1-1</v>
      </c>
      <c r="Q654" t="str">
        <f>I654&amp;"-"&amp;K654&amp;"-"&amp;L654&amp;"-"&amp;J654&amp;"-"&amp;M654</f>
        <v>X2Pi-18.5-f-0-1</v>
      </c>
      <c r="R654">
        <f>B654+S654</f>
        <v>7702.5270287270005</v>
      </c>
      <c r="S654">
        <f>_xlfn.IFNA(VLOOKUP(Q654,'MARVEL-X'!A$2:I$1400,7,FALSE),VLOOKUP(Q654,MARVEL!A$2:J$1522,10,FALSE))</f>
        <v>4667.5130287270003</v>
      </c>
      <c r="T654">
        <f>IF(P654=P653,R654+T653,R654)</f>
        <v>7702.5270287270005</v>
      </c>
      <c r="U654">
        <f>IF(P654=P653,1+U653,1)</f>
        <v>1</v>
      </c>
      <c r="V654">
        <f t="shared" si="10"/>
        <v>7702.5270287270005</v>
      </c>
      <c r="W654" t="str">
        <f>IF(V654="","",IF(ABS(V654-R654)&gt;W$1,ABS(V654-R654),""))</f>
        <v/>
      </c>
      <c r="X654" t="str">
        <f>Y654&amp;"-"&amp;Z654&amp;"-"&amp;AC654&amp;"-"&amp;AD654&amp;"-"&amp;AG654</f>
        <v>19.5-f-X-1-0.5</v>
      </c>
      <c r="Y654">
        <f>F654</f>
        <v>19.5</v>
      </c>
      <c r="Z654" s="2" t="str">
        <f>G654</f>
        <v>f</v>
      </c>
      <c r="AA654">
        <f>_xlfn.IFNA(VLOOKUP(X654,'duo-out'!A$2:Q$5000,5,FALSE),E654+10*(H654-1)+1+_xlfn.IFNA(VLOOKUP(D654,states!A$2:C$10,3,FALSE),1))</f>
        <v>2</v>
      </c>
      <c r="AB654">
        <f>IF(V654="","",V654)</f>
        <v>7702.5270287270005</v>
      </c>
      <c r="AC654" s="2" t="str">
        <f>_xlfn.IFNA(VLOOKUP(D654,states!A$2:C$10,2,FALSE),"XX")</f>
        <v>X</v>
      </c>
      <c r="AD654">
        <f>E654</f>
        <v>1</v>
      </c>
      <c r="AE654">
        <f>_xlfn.IFNA(VLOOKUP(D654,states!A$2:D$10,4,FALSE),0)</f>
        <v>1</v>
      </c>
      <c r="AF654">
        <v>0.5</v>
      </c>
      <c r="AG654">
        <f>IF(AE654=0,AF654,IF(AE654=1,IF(F654=0.5,0.5,IF(H654=1,0.5,1.5)),IF(F654=0.5,0.5,IF(H654=1,2.5,1.5))))</f>
        <v>0.5</v>
      </c>
      <c r="AH654" s="7">
        <f>IF(AC654="XX",0,1/C654^(1/5)*IF(E654=0,100,1)/(E654+1)^(1/4))</f>
        <v>2.4263223583284943</v>
      </c>
    </row>
    <row r="655" spans="1:34">
      <c r="A655">
        <v>2055</v>
      </c>
      <c r="B655" s="1">
        <v>3037.3020000000001</v>
      </c>
      <c r="C655" s="6">
        <v>5.0000000000000001E-3</v>
      </c>
      <c r="D655" t="s">
        <v>0</v>
      </c>
      <c r="E655">
        <v>1</v>
      </c>
      <c r="F655">
        <v>19.5</v>
      </c>
      <c r="G655" t="s">
        <v>2</v>
      </c>
      <c r="H655">
        <v>2</v>
      </c>
      <c r="I655" t="s">
        <v>0</v>
      </c>
      <c r="J655">
        <v>0</v>
      </c>
      <c r="K655">
        <v>18.5</v>
      </c>
      <c r="L655" t="s">
        <v>2</v>
      </c>
      <c r="M655">
        <v>2</v>
      </c>
      <c r="N655" t="s">
        <v>2111</v>
      </c>
      <c r="O655">
        <v>1</v>
      </c>
      <c r="P655" t="str">
        <f>D655&amp;"-"&amp;F655&amp;"-"&amp;G655&amp;"-"&amp;E655&amp;"-"&amp;H655</f>
        <v>X2Pi-19.5-f-1-2</v>
      </c>
      <c r="Q655" t="str">
        <f>I655&amp;"-"&amp;K655&amp;"-"&amp;L655&amp;"-"&amp;J655&amp;"-"&amp;M655</f>
        <v>X2Pi-18.5-f-0-2</v>
      </c>
      <c r="R655">
        <f>B655+S655</f>
        <v>8217.4983044050005</v>
      </c>
      <c r="S655">
        <f>_xlfn.IFNA(VLOOKUP(Q655,'MARVEL-X'!A$2:I$1400,7,FALSE),VLOOKUP(Q655,MARVEL!A$2:J$1522,10,FALSE))</f>
        <v>5180.1963044049999</v>
      </c>
      <c r="T655">
        <f>IF(P655=P654,R655+T654,R655)</f>
        <v>8217.4983044050005</v>
      </c>
      <c r="U655">
        <f>IF(P655=P654,1+U654,1)</f>
        <v>1</v>
      </c>
      <c r="V655">
        <f t="shared" si="10"/>
        <v>8217.4983044050005</v>
      </c>
      <c r="W655" t="str">
        <f>IF(V655="","",IF(ABS(V655-R655)&gt;W$1,ABS(V655-R655),""))</f>
        <v/>
      </c>
      <c r="X655" t="str">
        <f>Y655&amp;"-"&amp;Z655&amp;"-"&amp;AC655&amp;"-"&amp;AD655&amp;"-"&amp;AG655</f>
        <v>19.5-f-X-1-1.5</v>
      </c>
      <c r="Y655">
        <f>F655</f>
        <v>19.5</v>
      </c>
      <c r="Z655" s="2" t="str">
        <f>G655</f>
        <v>f</v>
      </c>
      <c r="AA655">
        <f>_xlfn.IFNA(VLOOKUP(X655,'duo-out'!A$2:Q$5000,5,FALSE),E655+10*(H655-1)+1+_xlfn.IFNA(VLOOKUP(D655,states!A$2:C$10,3,FALSE),1))</f>
        <v>12</v>
      </c>
      <c r="AB655">
        <f>IF(V655="","",V655)</f>
        <v>8217.4983044050005</v>
      </c>
      <c r="AC655" s="2" t="str">
        <f>_xlfn.IFNA(VLOOKUP(D655,states!A$2:C$10,2,FALSE),"XX")</f>
        <v>X</v>
      </c>
      <c r="AD655">
        <f>E655</f>
        <v>1</v>
      </c>
      <c r="AE655">
        <f>_xlfn.IFNA(VLOOKUP(D655,states!A$2:D$10,4,FALSE),0)</f>
        <v>1</v>
      </c>
      <c r="AF655">
        <v>0.5</v>
      </c>
      <c r="AG655">
        <f>IF(AE655=0,AF655,IF(AE655=1,IF(F655=0.5,0.5,IF(H655=1,0.5,1.5)),IF(F655=0.5,0.5,IF(H655=1,2.5,1.5))))</f>
        <v>1.5</v>
      </c>
      <c r="AH655" s="7">
        <f>IF(AC655="XX",0,1/C655^(1/5)*IF(E655=0,100,1)/(E655+1)^(1/4))</f>
        <v>2.4263223583284943</v>
      </c>
    </row>
    <row r="656" spans="1:34">
      <c r="A656">
        <v>2110</v>
      </c>
      <c r="B656" s="1">
        <v>2890.9169999999999</v>
      </c>
      <c r="C656" s="6">
        <v>5.0000000000000001E-3</v>
      </c>
      <c r="D656" t="s">
        <v>0</v>
      </c>
      <c r="E656">
        <v>2</v>
      </c>
      <c r="F656">
        <v>19.5</v>
      </c>
      <c r="G656" t="s">
        <v>2</v>
      </c>
      <c r="H656">
        <v>1</v>
      </c>
      <c r="I656" t="s">
        <v>0</v>
      </c>
      <c r="J656">
        <v>1</v>
      </c>
      <c r="K656">
        <v>18.5</v>
      </c>
      <c r="L656" t="s">
        <v>2</v>
      </c>
      <c r="M656">
        <v>1</v>
      </c>
      <c r="N656" t="s">
        <v>2166</v>
      </c>
      <c r="O656">
        <v>1</v>
      </c>
      <c r="P656" t="str">
        <f>D656&amp;"-"&amp;F656&amp;"-"&amp;G656&amp;"-"&amp;E656&amp;"-"&amp;H656</f>
        <v>X2Pi-19.5-f-2-1</v>
      </c>
      <c r="Q656" t="str">
        <f>I656&amp;"-"&amp;K656&amp;"-"&amp;L656&amp;"-"&amp;J656&amp;"-"&amp;M656</f>
        <v>X2Pi-18.5-f-1-1</v>
      </c>
      <c r="R656">
        <f>B656+S656</f>
        <v>10112.752833529001</v>
      </c>
      <c r="S656">
        <f>_xlfn.IFNA(VLOOKUP(Q656,'MARVEL-X'!A$2:I$1400,7,FALSE),VLOOKUP(Q656,MARVEL!A$2:J$1522,10,FALSE))</f>
        <v>7221.8358335290004</v>
      </c>
      <c r="T656">
        <f>IF(P656=P655,R656+T655,R656)</f>
        <v>10112.752833529001</v>
      </c>
      <c r="U656">
        <f>IF(P656=P655,1+U655,1)</f>
        <v>1</v>
      </c>
      <c r="V656">
        <f t="shared" si="10"/>
        <v>10112.752833529001</v>
      </c>
      <c r="W656" t="str">
        <f>IF(V656="","",IF(ABS(V656-R656)&gt;W$1,ABS(V656-R656),""))</f>
        <v/>
      </c>
      <c r="X656" t="str">
        <f>Y656&amp;"-"&amp;Z656&amp;"-"&amp;AC656&amp;"-"&amp;AD656&amp;"-"&amp;AG656</f>
        <v>19.5-f-X-2-0.5</v>
      </c>
      <c r="Y656">
        <f>F656</f>
        <v>19.5</v>
      </c>
      <c r="Z656" s="2" t="str">
        <f>G656</f>
        <v>f</v>
      </c>
      <c r="AA656">
        <f>_xlfn.IFNA(VLOOKUP(X656,'duo-out'!A$2:Q$5000,5,FALSE),E656+10*(H656-1)+1+_xlfn.IFNA(VLOOKUP(D656,states!A$2:C$10,3,FALSE),1))</f>
        <v>3</v>
      </c>
      <c r="AB656">
        <f>IF(V656="","",V656)</f>
        <v>10112.752833529001</v>
      </c>
      <c r="AC656" s="2" t="str">
        <f>_xlfn.IFNA(VLOOKUP(D656,states!A$2:C$10,2,FALSE),"XX")</f>
        <v>X</v>
      </c>
      <c r="AD656">
        <f>E656</f>
        <v>2</v>
      </c>
      <c r="AE656">
        <f>_xlfn.IFNA(VLOOKUP(D656,states!A$2:D$10,4,FALSE),0)</f>
        <v>1</v>
      </c>
      <c r="AF656">
        <v>0.5</v>
      </c>
      <c r="AG656">
        <f>IF(AE656=0,AF656,IF(AE656=1,IF(F656=0.5,0.5,IF(H656=1,0.5,1.5)),IF(F656=0.5,0.5,IF(H656=1,2.5,1.5))))</f>
        <v>0.5</v>
      </c>
      <c r="AH656" s="7">
        <f>IF(AC656="XX",0,1/C656^(1/5)*IF(E656=0,100,1)/(E656+1)^(1/4))</f>
        <v>2.1924297443889911</v>
      </c>
    </row>
    <row r="657" spans="1:34">
      <c r="A657">
        <v>2163</v>
      </c>
      <c r="B657" s="1">
        <v>2892.297</v>
      </c>
      <c r="C657" s="6">
        <v>5.0000000000000001E-3</v>
      </c>
      <c r="D657" t="s">
        <v>0</v>
      </c>
      <c r="E657">
        <v>2</v>
      </c>
      <c r="F657">
        <v>19.5</v>
      </c>
      <c r="G657" t="s">
        <v>2</v>
      </c>
      <c r="H657">
        <v>2</v>
      </c>
      <c r="I657" t="s">
        <v>0</v>
      </c>
      <c r="J657">
        <v>1</v>
      </c>
      <c r="K657">
        <v>18.5</v>
      </c>
      <c r="L657" t="s">
        <v>2</v>
      </c>
      <c r="M657">
        <v>2</v>
      </c>
      <c r="N657" t="s">
        <v>2219</v>
      </c>
      <c r="O657">
        <v>1</v>
      </c>
      <c r="P657" t="str">
        <f>D657&amp;"-"&amp;F657&amp;"-"&amp;G657&amp;"-"&amp;E657&amp;"-"&amp;H657</f>
        <v>X2Pi-19.5-f-2-2</v>
      </c>
      <c r="Q657" t="str">
        <f>I657&amp;"-"&amp;K657&amp;"-"&amp;L657&amp;"-"&amp;J657&amp;"-"&amp;M657</f>
        <v>X2Pi-18.5-f-1-2</v>
      </c>
      <c r="R657">
        <f>B657+S657</f>
        <v>10606.75629705</v>
      </c>
      <c r="S657">
        <f>_xlfn.IFNA(VLOOKUP(Q657,'MARVEL-X'!A$2:I$1400,7,FALSE),VLOOKUP(Q657,MARVEL!A$2:J$1522,10,FALSE))</f>
        <v>7714.4592970499998</v>
      </c>
      <c r="T657">
        <f>IF(P657=P656,R657+T656,R657)</f>
        <v>10606.75629705</v>
      </c>
      <c r="U657">
        <f>IF(P657=P656,1+U656,1)</f>
        <v>1</v>
      </c>
      <c r="V657">
        <f t="shared" si="10"/>
        <v>10606.75629705</v>
      </c>
      <c r="W657" t="str">
        <f>IF(V657="","",IF(ABS(V657-R657)&gt;W$1,ABS(V657-R657),""))</f>
        <v/>
      </c>
      <c r="X657" t="str">
        <f>Y657&amp;"-"&amp;Z657&amp;"-"&amp;AC657&amp;"-"&amp;AD657&amp;"-"&amp;AG657</f>
        <v>19.5-f-X-2-1.5</v>
      </c>
      <c r="Y657">
        <f>F657</f>
        <v>19.5</v>
      </c>
      <c r="Z657" s="2" t="str">
        <f>G657</f>
        <v>f</v>
      </c>
      <c r="AA657">
        <f>_xlfn.IFNA(VLOOKUP(X657,'duo-out'!A$2:Q$5000,5,FALSE),E657+10*(H657-1)+1+_xlfn.IFNA(VLOOKUP(D657,states!A$2:C$10,3,FALSE),1))</f>
        <v>13</v>
      </c>
      <c r="AB657">
        <f>IF(V657="","",V657)</f>
        <v>10606.75629705</v>
      </c>
      <c r="AC657" s="2" t="str">
        <f>_xlfn.IFNA(VLOOKUP(D657,states!A$2:C$10,2,FALSE),"XX")</f>
        <v>X</v>
      </c>
      <c r="AD657">
        <f>E657</f>
        <v>2</v>
      </c>
      <c r="AE657">
        <f>_xlfn.IFNA(VLOOKUP(D657,states!A$2:D$10,4,FALSE),0)</f>
        <v>1</v>
      </c>
      <c r="AF657">
        <v>0.5</v>
      </c>
      <c r="AG657">
        <f>IF(AE657=0,AF657,IF(AE657=1,IF(F657=0.5,0.5,IF(H657=1,0.5,1.5)),IF(F657=0.5,0.5,IF(H657=1,2.5,1.5))))</f>
        <v>1.5</v>
      </c>
      <c r="AH657" s="7">
        <f>IF(AC657="XX",0,1/C657^(1/5)*IF(E657=0,100,1)/(E657+1)^(1/4))</f>
        <v>2.1924297443889911</v>
      </c>
    </row>
    <row r="658" spans="1:34">
      <c r="A658">
        <v>2214</v>
      </c>
      <c r="B658" s="1">
        <v>2747.846</v>
      </c>
      <c r="C658" s="6">
        <v>5.0000000000000001E-3</v>
      </c>
      <c r="D658" t="s">
        <v>0</v>
      </c>
      <c r="E658">
        <v>3</v>
      </c>
      <c r="F658">
        <v>19.5</v>
      </c>
      <c r="G658" t="s">
        <v>2</v>
      </c>
      <c r="H658">
        <v>1</v>
      </c>
      <c r="I658" t="s">
        <v>0</v>
      </c>
      <c r="J658">
        <v>2</v>
      </c>
      <c r="K658">
        <v>18.5</v>
      </c>
      <c r="L658" t="s">
        <v>2</v>
      </c>
      <c r="M658">
        <v>1</v>
      </c>
      <c r="N658" t="s">
        <v>2270</v>
      </c>
      <c r="O658">
        <v>1</v>
      </c>
      <c r="P658" t="str">
        <f>D658&amp;"-"&amp;F658&amp;"-"&amp;G658&amp;"-"&amp;E658&amp;"-"&amp;H658</f>
        <v>X2Pi-19.5-f-3-1</v>
      </c>
      <c r="Q658" t="str">
        <f>I658&amp;"-"&amp;K658&amp;"-"&amp;L658&amp;"-"&amp;J658&amp;"-"&amp;M658</f>
        <v>X2Pi-18.5-f-2-1</v>
      </c>
      <c r="R658">
        <f>B658+S658</f>
        <v>12399.253202836</v>
      </c>
      <c r="S658">
        <f>_xlfn.IFNA(VLOOKUP(Q658,'MARVEL-X'!A$2:I$1400,7,FALSE),VLOOKUP(Q658,MARVEL!A$2:J$1522,10,FALSE))</f>
        <v>9651.4072028360006</v>
      </c>
      <c r="T658">
        <f>IF(P658=P657,R658+T657,R658)</f>
        <v>12399.253202836</v>
      </c>
      <c r="U658">
        <f>IF(P658=P657,1+U657,1)</f>
        <v>1</v>
      </c>
      <c r="V658">
        <f t="shared" si="10"/>
        <v>12399.253202836</v>
      </c>
      <c r="W658" t="str">
        <f>IF(V658="","",IF(ABS(V658-R658)&gt;W$1,ABS(V658-R658),""))</f>
        <v/>
      </c>
      <c r="X658" t="str">
        <f>Y658&amp;"-"&amp;Z658&amp;"-"&amp;AC658&amp;"-"&amp;AD658&amp;"-"&amp;AG658</f>
        <v>19.5-f-X-3-0.5</v>
      </c>
      <c r="Y658">
        <f>F658</f>
        <v>19.5</v>
      </c>
      <c r="Z658" s="2" t="str">
        <f>G658</f>
        <v>f</v>
      </c>
      <c r="AA658">
        <f>_xlfn.IFNA(VLOOKUP(X658,'duo-out'!A$2:Q$5000,5,FALSE),E658+10*(H658-1)+1+_xlfn.IFNA(VLOOKUP(D658,states!A$2:C$10,3,FALSE),1))</f>
        <v>4</v>
      </c>
      <c r="AB658">
        <f>IF(V658="","",V658)</f>
        <v>12399.253202836</v>
      </c>
      <c r="AC658" s="2" t="str">
        <f>_xlfn.IFNA(VLOOKUP(D658,states!A$2:C$10,2,FALSE),"XX")</f>
        <v>X</v>
      </c>
      <c r="AD658">
        <f>E658</f>
        <v>3</v>
      </c>
      <c r="AE658">
        <f>_xlfn.IFNA(VLOOKUP(D658,states!A$2:D$10,4,FALSE),0)</f>
        <v>1</v>
      </c>
      <c r="AF658">
        <v>0.5</v>
      </c>
      <c r="AG658">
        <f>IF(AE658=0,AF658,IF(AE658=1,IF(F658=0.5,0.5,IF(H658=1,0.5,1.5)),IF(F658=0.5,0.5,IF(H658=1,2.5,1.5))))</f>
        <v>0.5</v>
      </c>
      <c r="AH658" s="7">
        <f>IF(AC658="XX",0,1/C658^(1/5)*IF(E658=0,100,1)/(E658+1)^(1/4))</f>
        <v>2.0402857733683697</v>
      </c>
    </row>
    <row r="659" spans="1:34">
      <c r="A659">
        <v>2262</v>
      </c>
      <c r="B659" s="1">
        <v>2748.297</v>
      </c>
      <c r="C659" s="6">
        <v>5.0000000000000001E-3</v>
      </c>
      <c r="D659" t="s">
        <v>0</v>
      </c>
      <c r="E659">
        <v>3</v>
      </c>
      <c r="F659">
        <v>19.5</v>
      </c>
      <c r="G659" t="s">
        <v>2</v>
      </c>
      <c r="H659">
        <v>2</v>
      </c>
      <c r="I659" t="s">
        <v>0</v>
      </c>
      <c r="J659">
        <v>2</v>
      </c>
      <c r="K659">
        <v>18.5</v>
      </c>
      <c r="L659" t="s">
        <v>2</v>
      </c>
      <c r="M659">
        <v>2</v>
      </c>
      <c r="N659" t="s">
        <v>2318</v>
      </c>
      <c r="O659">
        <v>1</v>
      </c>
      <c r="P659" t="str">
        <f>D659&amp;"-"&amp;F659&amp;"-"&amp;G659&amp;"-"&amp;E659&amp;"-"&amp;H659</f>
        <v>X2Pi-19.5-f-3-2</v>
      </c>
      <c r="Q659" t="str">
        <f>I659&amp;"-"&amp;K659&amp;"-"&amp;L659&amp;"-"&amp;J659&amp;"-"&amp;M659</f>
        <v>X2Pi-18.5-f-2-2</v>
      </c>
      <c r="R659">
        <f>B659+S659</f>
        <v>12872.438611405001</v>
      </c>
      <c r="S659">
        <f>_xlfn.IFNA(VLOOKUP(Q659,'MARVEL-X'!A$2:I$1400,7,FALSE),VLOOKUP(Q659,MARVEL!A$2:J$1522,10,FALSE))</f>
        <v>10124.141611405001</v>
      </c>
      <c r="T659">
        <f>IF(P659=P658,R659+T658,R659)</f>
        <v>12872.438611405001</v>
      </c>
      <c r="U659">
        <f>IF(P659=P658,1+U658,1)</f>
        <v>1</v>
      </c>
      <c r="V659">
        <f t="shared" si="10"/>
        <v>12872.438611405001</v>
      </c>
      <c r="W659" t="str">
        <f>IF(V659="","",IF(ABS(V659-R659)&gt;W$1,ABS(V659-R659),""))</f>
        <v/>
      </c>
      <c r="X659" t="str">
        <f>Y659&amp;"-"&amp;Z659&amp;"-"&amp;AC659&amp;"-"&amp;AD659&amp;"-"&amp;AG659</f>
        <v>19.5-f-X-3-1.5</v>
      </c>
      <c r="Y659">
        <f>F659</f>
        <v>19.5</v>
      </c>
      <c r="Z659" s="2" t="str">
        <f>G659</f>
        <v>f</v>
      </c>
      <c r="AA659">
        <f>_xlfn.IFNA(VLOOKUP(X659,'duo-out'!A$2:Q$5000,5,FALSE),E659+10*(H659-1)+1+_xlfn.IFNA(VLOOKUP(D659,states!A$2:C$10,3,FALSE),1))</f>
        <v>14</v>
      </c>
      <c r="AB659">
        <f>IF(V659="","",V659)</f>
        <v>12872.438611405001</v>
      </c>
      <c r="AC659" s="2" t="str">
        <f>_xlfn.IFNA(VLOOKUP(D659,states!A$2:C$10,2,FALSE),"XX")</f>
        <v>X</v>
      </c>
      <c r="AD659">
        <f>E659</f>
        <v>3</v>
      </c>
      <c r="AE659">
        <f>_xlfn.IFNA(VLOOKUP(D659,states!A$2:D$10,4,FALSE),0)</f>
        <v>1</v>
      </c>
      <c r="AF659">
        <v>0.5</v>
      </c>
      <c r="AG659">
        <f>IF(AE659=0,AF659,IF(AE659=1,IF(F659=0.5,0.5,IF(H659=1,0.5,1.5)),IF(F659=0.5,0.5,IF(H659=1,2.5,1.5))))</f>
        <v>1.5</v>
      </c>
      <c r="AH659" s="7">
        <f>IF(AC659="XX",0,1/C659^(1/5)*IF(E659=0,100,1)/(E659+1)^(1/4))</f>
        <v>2.0402857733683697</v>
      </c>
    </row>
    <row r="660" spans="1:34">
      <c r="A660">
        <v>2302</v>
      </c>
      <c r="B660" s="1">
        <v>2605.2220000000002</v>
      </c>
      <c r="C660" s="6">
        <v>5.0000000000000001E-3</v>
      </c>
      <c r="D660" t="s">
        <v>0</v>
      </c>
      <c r="E660">
        <v>4</v>
      </c>
      <c r="F660">
        <v>19.5</v>
      </c>
      <c r="G660" t="s">
        <v>2</v>
      </c>
      <c r="H660">
        <v>1</v>
      </c>
      <c r="I660" t="s">
        <v>0</v>
      </c>
      <c r="J660">
        <v>3</v>
      </c>
      <c r="K660">
        <v>18.5</v>
      </c>
      <c r="L660" t="s">
        <v>2</v>
      </c>
      <c r="M660">
        <v>1</v>
      </c>
      <c r="N660" t="s">
        <v>2358</v>
      </c>
      <c r="O660">
        <v>1</v>
      </c>
      <c r="P660" t="str">
        <f>D660&amp;"-"&amp;F660&amp;"-"&amp;G660&amp;"-"&amp;E660&amp;"-"&amp;H660</f>
        <v>X2Pi-19.5-f-4-1</v>
      </c>
      <c r="Q660" t="str">
        <f>I660&amp;"-"&amp;K660&amp;"-"&amp;L660&amp;"-"&amp;J660&amp;"-"&amp;M660</f>
        <v>X2Pi-18.5-f-3-1</v>
      </c>
      <c r="R660">
        <f>B660+S660</f>
        <v>14562.64183352</v>
      </c>
      <c r="S660">
        <f>_xlfn.IFNA(VLOOKUP(Q660,'MARVEL-X'!A$2:I$1400,7,FALSE),VLOOKUP(Q660,MARVEL!A$2:J$1522,10,FALSE))</f>
        <v>11957.41983352</v>
      </c>
      <c r="T660">
        <f>IF(P660=P659,R660+T659,R660)</f>
        <v>14562.64183352</v>
      </c>
      <c r="U660">
        <f>IF(P660=P659,1+U659,1)</f>
        <v>1</v>
      </c>
      <c r="V660">
        <f t="shared" si="10"/>
        <v>14562.64183352</v>
      </c>
      <c r="W660" t="str">
        <f>IF(V660="","",IF(ABS(V660-R660)&gt;W$1,ABS(V660-R660),""))</f>
        <v/>
      </c>
      <c r="X660" t="str">
        <f>Y660&amp;"-"&amp;Z660&amp;"-"&amp;AC660&amp;"-"&amp;AD660&amp;"-"&amp;AG660</f>
        <v>19.5-f-X-4-0.5</v>
      </c>
      <c r="Y660">
        <f>F660</f>
        <v>19.5</v>
      </c>
      <c r="Z660" s="2" t="str">
        <f>G660</f>
        <v>f</v>
      </c>
      <c r="AA660">
        <f>_xlfn.IFNA(VLOOKUP(X660,'duo-out'!A$2:Q$5000,5,FALSE),E660+10*(H660-1)+1+_xlfn.IFNA(VLOOKUP(D660,states!A$2:C$10,3,FALSE),1))</f>
        <v>5</v>
      </c>
      <c r="AB660">
        <f>IF(V660="","",V660)</f>
        <v>14562.64183352</v>
      </c>
      <c r="AC660" s="2" t="str">
        <f>_xlfn.IFNA(VLOOKUP(D660,states!A$2:C$10,2,FALSE),"XX")</f>
        <v>X</v>
      </c>
      <c r="AD660">
        <f>E660</f>
        <v>4</v>
      </c>
      <c r="AE660">
        <f>_xlfn.IFNA(VLOOKUP(D660,states!A$2:D$10,4,FALSE),0)</f>
        <v>1</v>
      </c>
      <c r="AF660">
        <v>0.5</v>
      </c>
      <c r="AG660">
        <f>IF(AE660=0,AF660,IF(AE660=1,IF(F660=0.5,0.5,IF(H660=1,0.5,1.5)),IF(F660=0.5,0.5,IF(H660=1,2.5,1.5))))</f>
        <v>0.5</v>
      </c>
      <c r="AH660" s="7">
        <f>IF(AC660="XX",0,1/C660^(1/5)*IF(E660=0,100,1)/(E660+1)^(1/4))</f>
        <v>1.9295831501316907</v>
      </c>
    </row>
    <row r="661" spans="1:34">
      <c r="A661">
        <v>2338</v>
      </c>
      <c r="B661" s="1">
        <v>2604.6060000000002</v>
      </c>
      <c r="C661" s="6">
        <v>5.0000000000000001E-3</v>
      </c>
      <c r="D661" t="s">
        <v>0</v>
      </c>
      <c r="E661">
        <v>4</v>
      </c>
      <c r="F661">
        <v>19.5</v>
      </c>
      <c r="G661" t="s">
        <v>2</v>
      </c>
      <c r="H661">
        <v>2</v>
      </c>
      <c r="I661" t="s">
        <v>0</v>
      </c>
      <c r="J661">
        <v>3</v>
      </c>
      <c r="K661">
        <v>18.5</v>
      </c>
      <c r="L661" t="s">
        <v>2</v>
      </c>
      <c r="M661">
        <v>2</v>
      </c>
      <c r="N661" t="s">
        <v>2394</v>
      </c>
      <c r="O661">
        <v>1</v>
      </c>
      <c r="P661" t="str">
        <f>D661&amp;"-"&amp;F661&amp;"-"&amp;G661&amp;"-"&amp;E661&amp;"-"&amp;H661</f>
        <v>X2Pi-19.5-f-4-2</v>
      </c>
      <c r="Q661" t="str">
        <f>I661&amp;"-"&amp;K661&amp;"-"&amp;L661&amp;"-"&amp;J661&amp;"-"&amp;M661</f>
        <v>X2Pi-18.5-f-3-2</v>
      </c>
      <c r="R661">
        <f>B661+S661</f>
        <v>15014.908435784</v>
      </c>
      <c r="S661">
        <f>_xlfn.IFNA(VLOOKUP(Q661,'MARVEL-X'!A$2:I$1400,7,FALSE),VLOOKUP(Q661,MARVEL!A$2:J$1522,10,FALSE))</f>
        <v>12410.302435784</v>
      </c>
      <c r="T661">
        <f>IF(P661=P660,R661+T660,R661)</f>
        <v>15014.908435784</v>
      </c>
      <c r="U661">
        <f>IF(P661=P660,1+U660,1)</f>
        <v>1</v>
      </c>
      <c r="V661">
        <f t="shared" si="10"/>
        <v>15014.908435784</v>
      </c>
      <c r="W661" t="str">
        <f>IF(V661="","",IF(ABS(V661-R661)&gt;W$1,ABS(V661-R661),""))</f>
        <v/>
      </c>
      <c r="X661" t="str">
        <f>Y661&amp;"-"&amp;Z661&amp;"-"&amp;AC661&amp;"-"&amp;AD661&amp;"-"&amp;AG661</f>
        <v>19.5-f-X-4-1.5</v>
      </c>
      <c r="Y661">
        <f>F661</f>
        <v>19.5</v>
      </c>
      <c r="Z661" s="2" t="str">
        <f>G661</f>
        <v>f</v>
      </c>
      <c r="AA661">
        <f>_xlfn.IFNA(VLOOKUP(X661,'duo-out'!A$2:Q$5000,5,FALSE),E661+10*(H661-1)+1+_xlfn.IFNA(VLOOKUP(D661,states!A$2:C$10,3,FALSE),1))</f>
        <v>15</v>
      </c>
      <c r="AB661">
        <f>IF(V661="","",V661)</f>
        <v>15014.908435784</v>
      </c>
      <c r="AC661" s="2" t="str">
        <f>_xlfn.IFNA(VLOOKUP(D661,states!A$2:C$10,2,FALSE),"XX")</f>
        <v>X</v>
      </c>
      <c r="AD661">
        <f>E661</f>
        <v>4</v>
      </c>
      <c r="AE661">
        <f>_xlfn.IFNA(VLOOKUP(D661,states!A$2:D$10,4,FALSE),0)</f>
        <v>1</v>
      </c>
      <c r="AF661">
        <v>0.5</v>
      </c>
      <c r="AG661">
        <f>IF(AE661=0,AF661,IF(AE661=1,IF(F661=0.5,0.5,IF(H661=1,0.5,1.5)),IF(F661=0.5,0.5,IF(H661=1,2.5,1.5))))</f>
        <v>1.5</v>
      </c>
      <c r="AH661" s="7">
        <f>IF(AC661="XX",0,1/C661^(1/5)*IF(E661=0,100,1)/(E661+1)^(1/4))</f>
        <v>1.9295831501316907</v>
      </c>
    </row>
    <row r="662" spans="1:34">
      <c r="A662">
        <v>1974</v>
      </c>
      <c r="B662" s="1">
        <v>3037.252</v>
      </c>
      <c r="C662" s="6">
        <v>5.0000000000000001E-3</v>
      </c>
      <c r="D662" t="s">
        <v>0</v>
      </c>
      <c r="E662">
        <v>1</v>
      </c>
      <c r="F662">
        <v>20.5</v>
      </c>
      <c r="G662" t="s">
        <v>1</v>
      </c>
      <c r="H662">
        <v>1</v>
      </c>
      <c r="I662" t="s">
        <v>0</v>
      </c>
      <c r="J662">
        <v>0</v>
      </c>
      <c r="K662">
        <v>19.5</v>
      </c>
      <c r="L662" t="s">
        <v>1</v>
      </c>
      <c r="M662">
        <v>1</v>
      </c>
      <c r="N662" t="s">
        <v>2030</v>
      </c>
      <c r="O662">
        <v>1</v>
      </c>
      <c r="P662" t="str">
        <f>D662&amp;"-"&amp;F662&amp;"-"&amp;G662&amp;"-"&amp;E662&amp;"-"&amp;H662</f>
        <v>X2Pi-20.5-e-1-1</v>
      </c>
      <c r="Q662" t="str">
        <f>I662&amp;"-"&amp;K662&amp;"-"&amp;L662&amp;"-"&amp;J662&amp;"-"&amp;M662</f>
        <v>X2Pi-19.5-e-0-1</v>
      </c>
      <c r="R662">
        <f>B662+S662</f>
        <v>8217.3595608560008</v>
      </c>
      <c r="S662">
        <f>_xlfn.IFNA(VLOOKUP(Q662,'MARVEL-X'!A$2:I$1400,7,FALSE),VLOOKUP(Q662,MARVEL!A$2:J$1522,10,FALSE))</f>
        <v>5180.1075608560004</v>
      </c>
      <c r="T662">
        <f>IF(P662=P661,R662+T661,R662)</f>
        <v>8217.3595608560008</v>
      </c>
      <c r="U662">
        <f>IF(P662=P661,1+U661,1)</f>
        <v>1</v>
      </c>
      <c r="V662">
        <f t="shared" si="10"/>
        <v>8217.3595608560008</v>
      </c>
      <c r="W662" t="str">
        <f>IF(V662="","",IF(ABS(V662-R662)&gt;W$1,ABS(V662-R662),""))</f>
        <v/>
      </c>
      <c r="X662" t="str">
        <f>Y662&amp;"-"&amp;Z662&amp;"-"&amp;AC662&amp;"-"&amp;AD662&amp;"-"&amp;AG662</f>
        <v>20.5-e-X-1-0.5</v>
      </c>
      <c r="Y662">
        <f>F662</f>
        <v>20.5</v>
      </c>
      <c r="Z662" s="2" t="str">
        <f>G662</f>
        <v>e</v>
      </c>
      <c r="AA662">
        <f>_xlfn.IFNA(VLOOKUP(X662,'duo-out'!A$2:Q$5000,5,FALSE),E662+10*(H662-1)+1+_xlfn.IFNA(VLOOKUP(D662,states!A$2:C$10,3,FALSE),1))</f>
        <v>2</v>
      </c>
      <c r="AB662">
        <f>IF(V662="","",V662)</f>
        <v>8217.3595608560008</v>
      </c>
      <c r="AC662" s="2" t="str">
        <f>_xlfn.IFNA(VLOOKUP(D662,states!A$2:C$10,2,FALSE),"XX")</f>
        <v>X</v>
      </c>
      <c r="AD662">
        <f>E662</f>
        <v>1</v>
      </c>
      <c r="AE662">
        <f>_xlfn.IFNA(VLOOKUP(D662,states!A$2:D$10,4,FALSE),0)</f>
        <v>1</v>
      </c>
      <c r="AF662">
        <v>0.5</v>
      </c>
      <c r="AG662">
        <f>IF(AE662=0,AF662,IF(AE662=1,IF(F662=0.5,0.5,IF(H662=1,0.5,1.5)),IF(F662=0.5,0.5,IF(H662=1,2.5,1.5))))</f>
        <v>0.5</v>
      </c>
      <c r="AH662" s="7">
        <f>IF(AC662="XX",0,1/C662^(1/5)*IF(E662=0,100,1)/(E662+1)^(1/4))</f>
        <v>2.4263223583284943</v>
      </c>
    </row>
    <row r="663" spans="1:34">
      <c r="A663">
        <v>2031</v>
      </c>
      <c r="B663" s="1">
        <v>3036.7919999999999</v>
      </c>
      <c r="C663" s="6">
        <v>5.0000000000000001E-3</v>
      </c>
      <c r="D663" t="s">
        <v>0</v>
      </c>
      <c r="E663">
        <v>1</v>
      </c>
      <c r="F663">
        <v>20.5</v>
      </c>
      <c r="G663" t="s">
        <v>1</v>
      </c>
      <c r="H663">
        <v>2</v>
      </c>
      <c r="I663" t="s">
        <v>0</v>
      </c>
      <c r="J663">
        <v>0</v>
      </c>
      <c r="K663">
        <v>19.5</v>
      </c>
      <c r="L663" t="s">
        <v>1</v>
      </c>
      <c r="M663">
        <v>2</v>
      </c>
      <c r="N663" t="s">
        <v>2087</v>
      </c>
      <c r="O663">
        <v>1</v>
      </c>
      <c r="P663" t="str">
        <f>D663&amp;"-"&amp;F663&amp;"-"&amp;G663&amp;"-"&amp;E663&amp;"-"&amp;H663</f>
        <v>X2Pi-20.5-e-1-2</v>
      </c>
      <c r="Q663" t="str">
        <f>I663&amp;"-"&amp;K663&amp;"-"&amp;L663&amp;"-"&amp;J663&amp;"-"&amp;M663</f>
        <v>X2Pi-19.5-e-0-2</v>
      </c>
      <c r="R663">
        <f>B663+S663</f>
        <v>8726.5312554489992</v>
      </c>
      <c r="S663">
        <f>_xlfn.IFNA(VLOOKUP(Q663,'MARVEL-X'!A$2:I$1400,7,FALSE),VLOOKUP(Q663,MARVEL!A$2:J$1522,10,FALSE))</f>
        <v>5689.7392554489998</v>
      </c>
      <c r="T663">
        <f>IF(P663=P662,R663+T662,R663)</f>
        <v>8726.5312554489992</v>
      </c>
      <c r="U663">
        <f>IF(P663=P662,1+U662,1)</f>
        <v>1</v>
      </c>
      <c r="V663">
        <f t="shared" si="10"/>
        <v>8726.5312554489992</v>
      </c>
      <c r="W663" t="str">
        <f>IF(V663="","",IF(ABS(V663-R663)&gt;W$1,ABS(V663-R663),""))</f>
        <v/>
      </c>
      <c r="X663" t="str">
        <f>Y663&amp;"-"&amp;Z663&amp;"-"&amp;AC663&amp;"-"&amp;AD663&amp;"-"&amp;AG663</f>
        <v>20.5-e-X-1-1.5</v>
      </c>
      <c r="Y663">
        <f>F663</f>
        <v>20.5</v>
      </c>
      <c r="Z663" s="2" t="str">
        <f>G663</f>
        <v>e</v>
      </c>
      <c r="AA663">
        <f>_xlfn.IFNA(VLOOKUP(X663,'duo-out'!A$2:Q$5000,5,FALSE),E663+10*(H663-1)+1+_xlfn.IFNA(VLOOKUP(D663,states!A$2:C$10,3,FALSE),1))</f>
        <v>12</v>
      </c>
      <c r="AB663">
        <f>IF(V663="","",V663)</f>
        <v>8726.5312554489992</v>
      </c>
      <c r="AC663" s="2" t="str">
        <f>_xlfn.IFNA(VLOOKUP(D663,states!A$2:C$10,2,FALSE),"XX")</f>
        <v>X</v>
      </c>
      <c r="AD663">
        <f>E663</f>
        <v>1</v>
      </c>
      <c r="AE663">
        <f>_xlfn.IFNA(VLOOKUP(D663,states!A$2:D$10,4,FALSE),0)</f>
        <v>1</v>
      </c>
      <c r="AF663">
        <v>0.5</v>
      </c>
      <c r="AG663">
        <f>IF(AE663=0,AF663,IF(AE663=1,IF(F663=0.5,0.5,IF(H663=1,0.5,1.5)),IF(F663=0.5,0.5,IF(H663=1,2.5,1.5))))</f>
        <v>1.5</v>
      </c>
      <c r="AH663" s="7">
        <f>IF(AC663="XX",0,1/C663^(1/5)*IF(E663=0,100,1)/(E663+1)^(1/4))</f>
        <v>2.4263223583284943</v>
      </c>
    </row>
    <row r="664" spans="1:34">
      <c r="A664">
        <v>2086</v>
      </c>
      <c r="B664" s="1">
        <v>2892.2449999999999</v>
      </c>
      <c r="C664" s="6">
        <v>5.0000000000000001E-3</v>
      </c>
      <c r="D664" t="s">
        <v>0</v>
      </c>
      <c r="E664">
        <v>2</v>
      </c>
      <c r="F664">
        <v>20.5</v>
      </c>
      <c r="G664" t="s">
        <v>1</v>
      </c>
      <c r="H664">
        <v>1</v>
      </c>
      <c r="I664" t="s">
        <v>0</v>
      </c>
      <c r="J664">
        <v>1</v>
      </c>
      <c r="K664">
        <v>19.5</v>
      </c>
      <c r="L664" t="s">
        <v>1</v>
      </c>
      <c r="M664">
        <v>1</v>
      </c>
      <c r="N664" t="s">
        <v>2142</v>
      </c>
      <c r="O664">
        <v>1</v>
      </c>
      <c r="P664" t="str">
        <f>D664&amp;"-"&amp;F664&amp;"-"&amp;G664&amp;"-"&amp;E664&amp;"-"&amp;H664</f>
        <v>X2Pi-20.5-e-2-1</v>
      </c>
      <c r="Q664" t="str">
        <f>I664&amp;"-"&amp;K664&amp;"-"&amp;L664&amp;"-"&amp;J664&amp;"-"&amp;M664</f>
        <v>X2Pi-19.5-e-1-1</v>
      </c>
      <c r="R664">
        <f>B664+S664</f>
        <v>10606.638760218</v>
      </c>
      <c r="S664">
        <f>_xlfn.IFNA(VLOOKUP(Q664,'MARVEL-X'!A$2:I$1400,7,FALSE),VLOOKUP(Q664,MARVEL!A$2:J$1522,10,FALSE))</f>
        <v>7714.3937602180004</v>
      </c>
      <c r="T664">
        <f>IF(P664=P663,R664+T663,R664)</f>
        <v>10606.638760218</v>
      </c>
      <c r="U664">
        <f>IF(P664=P663,1+U663,1)</f>
        <v>1</v>
      </c>
      <c r="V664">
        <f t="shared" si="10"/>
        <v>10606.638760218</v>
      </c>
      <c r="W664" t="str">
        <f>IF(V664="","",IF(ABS(V664-R664)&gt;W$1,ABS(V664-R664),""))</f>
        <v/>
      </c>
      <c r="X664" t="str">
        <f>Y664&amp;"-"&amp;Z664&amp;"-"&amp;AC664&amp;"-"&amp;AD664&amp;"-"&amp;AG664</f>
        <v>20.5-e-X-2-0.5</v>
      </c>
      <c r="Y664">
        <f>F664</f>
        <v>20.5</v>
      </c>
      <c r="Z664" s="2" t="str">
        <f>G664</f>
        <v>e</v>
      </c>
      <c r="AA664">
        <f>_xlfn.IFNA(VLOOKUP(X664,'duo-out'!A$2:Q$5000,5,FALSE),E664+10*(H664-1)+1+_xlfn.IFNA(VLOOKUP(D664,states!A$2:C$10,3,FALSE),1))</f>
        <v>3</v>
      </c>
      <c r="AB664">
        <f>IF(V664="","",V664)</f>
        <v>10606.638760218</v>
      </c>
      <c r="AC664" s="2" t="str">
        <f>_xlfn.IFNA(VLOOKUP(D664,states!A$2:C$10,2,FALSE),"XX")</f>
        <v>X</v>
      </c>
      <c r="AD664">
        <f>E664</f>
        <v>2</v>
      </c>
      <c r="AE664">
        <f>_xlfn.IFNA(VLOOKUP(D664,states!A$2:D$10,4,FALSE),0)</f>
        <v>1</v>
      </c>
      <c r="AF664">
        <v>0.5</v>
      </c>
      <c r="AG664">
        <f>IF(AE664=0,AF664,IF(AE664=1,IF(F664=0.5,0.5,IF(H664=1,0.5,1.5)),IF(F664=0.5,0.5,IF(H664=1,2.5,1.5))))</f>
        <v>0.5</v>
      </c>
      <c r="AH664" s="7">
        <f>IF(AC664="XX",0,1/C664^(1/5)*IF(E664=0,100,1)/(E664+1)^(1/4))</f>
        <v>2.1924297443889911</v>
      </c>
    </row>
    <row r="665" spans="1:34">
      <c r="A665">
        <v>2139</v>
      </c>
      <c r="B665" s="1">
        <v>2890.973</v>
      </c>
      <c r="C665" s="6">
        <v>5.0000000000000001E-3</v>
      </c>
      <c r="D665" t="s">
        <v>0</v>
      </c>
      <c r="E665">
        <v>2</v>
      </c>
      <c r="F665">
        <v>20.5</v>
      </c>
      <c r="G665" t="s">
        <v>1</v>
      </c>
      <c r="H665">
        <v>2</v>
      </c>
      <c r="I665" t="s">
        <v>0</v>
      </c>
      <c r="J665">
        <v>1</v>
      </c>
      <c r="K665">
        <v>19.5</v>
      </c>
      <c r="L665" t="s">
        <v>1</v>
      </c>
      <c r="M665">
        <v>2</v>
      </c>
      <c r="N665" t="s">
        <v>2195</v>
      </c>
      <c r="O665">
        <v>1</v>
      </c>
      <c r="P665" t="str">
        <f>D665&amp;"-"&amp;F665&amp;"-"&amp;G665&amp;"-"&amp;E665&amp;"-"&amp;H665</f>
        <v>X2Pi-20.5-e-2-2</v>
      </c>
      <c r="Q665" t="str">
        <f>I665&amp;"-"&amp;K665&amp;"-"&amp;L665&amp;"-"&amp;J665&amp;"-"&amp;M665</f>
        <v>X2Pi-19.5-e-1-2</v>
      </c>
      <c r="R665">
        <f>B665+S665</f>
        <v>11094.968345476</v>
      </c>
      <c r="S665">
        <f>_xlfn.IFNA(VLOOKUP(Q665,'MARVEL-X'!A$2:I$1400,7,FALSE),VLOOKUP(Q665,MARVEL!A$2:J$1522,10,FALSE))</f>
        <v>8203.9953454759998</v>
      </c>
      <c r="T665">
        <f>IF(P665=P664,R665+T664,R665)</f>
        <v>11094.968345476</v>
      </c>
      <c r="U665">
        <f>IF(P665=P664,1+U664,1)</f>
        <v>1</v>
      </c>
      <c r="V665">
        <f t="shared" si="10"/>
        <v>11094.968345476</v>
      </c>
      <c r="W665" t="str">
        <f>IF(V665="","",IF(ABS(V665-R665)&gt;W$1,ABS(V665-R665),""))</f>
        <v/>
      </c>
      <c r="X665" t="str">
        <f>Y665&amp;"-"&amp;Z665&amp;"-"&amp;AC665&amp;"-"&amp;AD665&amp;"-"&amp;AG665</f>
        <v>20.5-e-X-2-1.5</v>
      </c>
      <c r="Y665">
        <f>F665</f>
        <v>20.5</v>
      </c>
      <c r="Z665" s="2" t="str">
        <f>G665</f>
        <v>e</v>
      </c>
      <c r="AA665">
        <f>_xlfn.IFNA(VLOOKUP(X665,'duo-out'!A$2:Q$5000,5,FALSE),E665+10*(H665-1)+1+_xlfn.IFNA(VLOOKUP(D665,states!A$2:C$10,3,FALSE),1))</f>
        <v>13</v>
      </c>
      <c r="AB665">
        <f>IF(V665="","",V665)</f>
        <v>11094.968345476</v>
      </c>
      <c r="AC665" s="2" t="str">
        <f>_xlfn.IFNA(VLOOKUP(D665,states!A$2:C$10,2,FALSE),"XX")</f>
        <v>X</v>
      </c>
      <c r="AD665">
        <f>E665</f>
        <v>2</v>
      </c>
      <c r="AE665">
        <f>_xlfn.IFNA(VLOOKUP(D665,states!A$2:D$10,4,FALSE),0)</f>
        <v>1</v>
      </c>
      <c r="AF665">
        <v>0.5</v>
      </c>
      <c r="AG665">
        <f>IF(AE665=0,AF665,IF(AE665=1,IF(F665=0.5,0.5,IF(H665=1,0.5,1.5)),IF(F665=0.5,0.5,IF(H665=1,2.5,1.5))))</f>
        <v>1.5</v>
      </c>
      <c r="AH665" s="7">
        <f>IF(AC665="XX",0,1/C665^(1/5)*IF(E665=0,100,1)/(E665+1)^(1/4))</f>
        <v>2.1924297443889911</v>
      </c>
    </row>
    <row r="666" spans="1:34">
      <c r="A666">
        <v>2192</v>
      </c>
      <c r="B666" s="1">
        <v>2748.2429999999999</v>
      </c>
      <c r="C666" s="6">
        <v>5.0000000000000001E-3</v>
      </c>
      <c r="D666" t="s">
        <v>0</v>
      </c>
      <c r="E666">
        <v>3</v>
      </c>
      <c r="F666">
        <v>20.5</v>
      </c>
      <c r="G666" t="s">
        <v>1</v>
      </c>
      <c r="H666">
        <v>1</v>
      </c>
      <c r="I666" t="s">
        <v>0</v>
      </c>
      <c r="J666">
        <v>2</v>
      </c>
      <c r="K666">
        <v>19.5</v>
      </c>
      <c r="L666" t="s">
        <v>1</v>
      </c>
      <c r="M666">
        <v>1</v>
      </c>
      <c r="N666" t="s">
        <v>2248</v>
      </c>
      <c r="O666">
        <v>1</v>
      </c>
      <c r="P666" t="str">
        <f>D666&amp;"-"&amp;F666&amp;"-"&amp;G666&amp;"-"&amp;E666&amp;"-"&amp;H666</f>
        <v>X2Pi-20.5-e-3-1</v>
      </c>
      <c r="Q666" t="str">
        <f>I666&amp;"-"&amp;K666&amp;"-"&amp;L666&amp;"-"&amp;J666&amp;"-"&amp;M666</f>
        <v>X2Pi-19.5-e-2-1</v>
      </c>
      <c r="R666">
        <f>B666+S666</f>
        <v>12872.360054131999</v>
      </c>
      <c r="S666">
        <f>_xlfn.IFNA(VLOOKUP(Q666,'MARVEL-X'!A$2:I$1400,7,FALSE),VLOOKUP(Q666,MARVEL!A$2:J$1522,10,FALSE))</f>
        <v>10124.117054131999</v>
      </c>
      <c r="T666">
        <f>IF(P666=P665,R666+T665,R666)</f>
        <v>12872.360054131999</v>
      </c>
      <c r="U666">
        <f>IF(P666=P665,1+U665,1)</f>
        <v>1</v>
      </c>
      <c r="V666">
        <f t="shared" si="10"/>
        <v>12872.360054131999</v>
      </c>
      <c r="W666" t="str">
        <f>IF(V666="","",IF(ABS(V666-R666)&gt;W$1,ABS(V666-R666),""))</f>
        <v/>
      </c>
      <c r="X666" t="str">
        <f>Y666&amp;"-"&amp;Z666&amp;"-"&amp;AC666&amp;"-"&amp;AD666&amp;"-"&amp;AG666</f>
        <v>20.5-e-X-3-0.5</v>
      </c>
      <c r="Y666">
        <f>F666</f>
        <v>20.5</v>
      </c>
      <c r="Z666" s="2" t="str">
        <f>G666</f>
        <v>e</v>
      </c>
      <c r="AA666">
        <f>_xlfn.IFNA(VLOOKUP(X666,'duo-out'!A$2:Q$5000,5,FALSE),E666+10*(H666-1)+1+_xlfn.IFNA(VLOOKUP(D666,states!A$2:C$10,3,FALSE),1))</f>
        <v>4</v>
      </c>
      <c r="AB666">
        <f>IF(V666="","",V666)</f>
        <v>12872.360054131999</v>
      </c>
      <c r="AC666" s="2" t="str">
        <f>_xlfn.IFNA(VLOOKUP(D666,states!A$2:C$10,2,FALSE),"XX")</f>
        <v>X</v>
      </c>
      <c r="AD666">
        <f>E666</f>
        <v>3</v>
      </c>
      <c r="AE666">
        <f>_xlfn.IFNA(VLOOKUP(D666,states!A$2:D$10,4,FALSE),0)</f>
        <v>1</v>
      </c>
      <c r="AF666">
        <v>0.5</v>
      </c>
      <c r="AG666">
        <f>IF(AE666=0,AF666,IF(AE666=1,IF(F666=0.5,0.5,IF(H666=1,0.5,1.5)),IF(F666=0.5,0.5,IF(H666=1,2.5,1.5))))</f>
        <v>0.5</v>
      </c>
      <c r="AH666" s="7">
        <f>IF(AC666="XX",0,1/C666^(1/5)*IF(E666=0,100,1)/(E666+1)^(1/4))</f>
        <v>2.0402857733683697</v>
      </c>
    </row>
    <row r="667" spans="1:34">
      <c r="A667">
        <v>2240</v>
      </c>
      <c r="B667" s="1">
        <v>2746.1060000000002</v>
      </c>
      <c r="C667" s="6">
        <v>5.0000000000000001E-3</v>
      </c>
      <c r="D667" t="s">
        <v>0</v>
      </c>
      <c r="E667">
        <v>3</v>
      </c>
      <c r="F667">
        <v>20.5</v>
      </c>
      <c r="G667" t="s">
        <v>1</v>
      </c>
      <c r="H667">
        <v>2</v>
      </c>
      <c r="I667" t="s">
        <v>0</v>
      </c>
      <c r="J667">
        <v>2</v>
      </c>
      <c r="K667">
        <v>19.5</v>
      </c>
      <c r="L667" t="s">
        <v>1</v>
      </c>
      <c r="M667">
        <v>2</v>
      </c>
      <c r="N667" t="s">
        <v>2296</v>
      </c>
      <c r="O667">
        <v>1</v>
      </c>
      <c r="P667" t="str">
        <f>D667&amp;"-"&amp;F667&amp;"-"&amp;G667&amp;"-"&amp;E667&amp;"-"&amp;H667</f>
        <v>X2Pi-20.5-e-3-2</v>
      </c>
      <c r="Q667" t="str">
        <f>I667&amp;"-"&amp;K667&amp;"-"&amp;L667&amp;"-"&amp;J667&amp;"-"&amp;M667</f>
        <v>X2Pi-19.5-e-2-2</v>
      </c>
      <c r="R667">
        <f>B667+S667</f>
        <v>13339.881870923999</v>
      </c>
      <c r="S667">
        <f>_xlfn.IFNA(VLOOKUP(Q667,'MARVEL-X'!A$2:I$1400,7,FALSE),VLOOKUP(Q667,MARVEL!A$2:J$1522,10,FALSE))</f>
        <v>10593.775870923999</v>
      </c>
      <c r="T667">
        <f>IF(P667=P666,R667+T666,R667)</f>
        <v>13339.881870923999</v>
      </c>
      <c r="U667">
        <f>IF(P667=P666,1+U666,1)</f>
        <v>1</v>
      </c>
      <c r="V667">
        <f t="shared" si="10"/>
        <v>13339.881870923999</v>
      </c>
      <c r="W667" t="str">
        <f>IF(V667="","",IF(ABS(V667-R667)&gt;W$1,ABS(V667-R667),""))</f>
        <v/>
      </c>
      <c r="X667" t="str">
        <f>Y667&amp;"-"&amp;Z667&amp;"-"&amp;AC667&amp;"-"&amp;AD667&amp;"-"&amp;AG667</f>
        <v>20.5-e-X-3-1.5</v>
      </c>
      <c r="Y667">
        <f>F667</f>
        <v>20.5</v>
      </c>
      <c r="Z667" s="2" t="str">
        <f>G667</f>
        <v>e</v>
      </c>
      <c r="AA667">
        <f>_xlfn.IFNA(VLOOKUP(X667,'duo-out'!A$2:Q$5000,5,FALSE),E667+10*(H667-1)+1+_xlfn.IFNA(VLOOKUP(D667,states!A$2:C$10,3,FALSE),1))</f>
        <v>14</v>
      </c>
      <c r="AB667">
        <f>IF(V667="","",V667)</f>
        <v>13339.881870923999</v>
      </c>
      <c r="AC667" s="2" t="str">
        <f>_xlfn.IFNA(VLOOKUP(D667,states!A$2:C$10,2,FALSE),"XX")</f>
        <v>X</v>
      </c>
      <c r="AD667">
        <f>E667</f>
        <v>3</v>
      </c>
      <c r="AE667">
        <f>_xlfn.IFNA(VLOOKUP(D667,states!A$2:D$10,4,FALSE),0)</f>
        <v>1</v>
      </c>
      <c r="AF667">
        <v>0.5</v>
      </c>
      <c r="AG667">
        <f>IF(AE667=0,AF667,IF(AE667=1,IF(F667=0.5,0.5,IF(H667=1,0.5,1.5)),IF(F667=0.5,0.5,IF(H667=1,2.5,1.5))))</f>
        <v>1.5</v>
      </c>
      <c r="AH667" s="7">
        <f>IF(AC667="XX",0,1/C667^(1/5)*IF(E667=0,100,1)/(E667+1)^(1/4))</f>
        <v>2.0402857733683697</v>
      </c>
    </row>
    <row r="668" spans="1:34">
      <c r="A668">
        <v>2286</v>
      </c>
      <c r="B668" s="1">
        <v>2604.5619999999999</v>
      </c>
      <c r="C668" s="6">
        <v>5.0000000000000001E-3</v>
      </c>
      <c r="D668" t="s">
        <v>0</v>
      </c>
      <c r="E668">
        <v>4</v>
      </c>
      <c r="F668">
        <v>20.5</v>
      </c>
      <c r="G668" t="s">
        <v>1</v>
      </c>
      <c r="H668">
        <v>1</v>
      </c>
      <c r="I668" t="s">
        <v>0</v>
      </c>
      <c r="J668">
        <v>3</v>
      </c>
      <c r="K668">
        <v>19.5</v>
      </c>
      <c r="L668" t="s">
        <v>1</v>
      </c>
      <c r="M668">
        <v>1</v>
      </c>
      <c r="N668" t="s">
        <v>2342</v>
      </c>
      <c r="O668">
        <v>1</v>
      </c>
      <c r="P668" t="str">
        <f>D668&amp;"-"&amp;F668&amp;"-"&amp;G668&amp;"-"&amp;E668&amp;"-"&amp;H668</f>
        <v>X2Pi-20.5-e-4-1</v>
      </c>
      <c r="Q668" t="str">
        <f>I668&amp;"-"&amp;K668&amp;"-"&amp;L668&amp;"-"&amp;J668&amp;"-"&amp;M668</f>
        <v>X2Pi-19.5-e-3-1</v>
      </c>
      <c r="R668">
        <f>B668+S668</f>
        <v>15014.789760217</v>
      </c>
      <c r="S668">
        <f>_xlfn.IFNA(VLOOKUP(Q668,'MARVEL-X'!A$2:I$1400,7,FALSE),VLOOKUP(Q668,MARVEL!A$2:J$1522,10,FALSE))</f>
        <v>12410.227760217</v>
      </c>
      <c r="T668">
        <f>IF(P668=P667,R668+T667,R668)</f>
        <v>15014.789760217</v>
      </c>
      <c r="U668">
        <f>IF(P668=P667,1+U667,1)</f>
        <v>1</v>
      </c>
      <c r="V668">
        <f t="shared" si="10"/>
        <v>15014.789760217</v>
      </c>
      <c r="W668" t="str">
        <f>IF(V668="","",IF(ABS(V668-R668)&gt;W$1,ABS(V668-R668),""))</f>
        <v/>
      </c>
      <c r="X668" t="str">
        <f>Y668&amp;"-"&amp;Z668&amp;"-"&amp;AC668&amp;"-"&amp;AD668&amp;"-"&amp;AG668</f>
        <v>20.5-e-X-4-0.5</v>
      </c>
      <c r="Y668">
        <f>F668</f>
        <v>20.5</v>
      </c>
      <c r="Z668" s="2" t="str">
        <f>G668</f>
        <v>e</v>
      </c>
      <c r="AA668">
        <f>_xlfn.IFNA(VLOOKUP(X668,'duo-out'!A$2:Q$5000,5,FALSE),E668+10*(H668-1)+1+_xlfn.IFNA(VLOOKUP(D668,states!A$2:C$10,3,FALSE),1))</f>
        <v>5</v>
      </c>
      <c r="AB668">
        <f>IF(V668="","",V668)</f>
        <v>15014.789760217</v>
      </c>
      <c r="AC668" s="2" t="str">
        <f>_xlfn.IFNA(VLOOKUP(D668,states!A$2:C$10,2,FALSE),"XX")</f>
        <v>X</v>
      </c>
      <c r="AD668">
        <f>E668</f>
        <v>4</v>
      </c>
      <c r="AE668">
        <f>_xlfn.IFNA(VLOOKUP(D668,states!A$2:D$10,4,FALSE),0)</f>
        <v>1</v>
      </c>
      <c r="AF668">
        <v>0.5</v>
      </c>
      <c r="AG668">
        <f>IF(AE668=0,AF668,IF(AE668=1,IF(F668=0.5,0.5,IF(H668=1,0.5,1.5)),IF(F668=0.5,0.5,IF(H668=1,2.5,1.5))))</f>
        <v>0.5</v>
      </c>
      <c r="AH668" s="7">
        <f>IF(AC668="XX",0,1/C668^(1/5)*IF(E668=0,100,1)/(E668+1)^(1/4))</f>
        <v>1.9295831501316907</v>
      </c>
    </row>
    <row r="669" spans="1:34">
      <c r="A669">
        <v>2321</v>
      </c>
      <c r="B669" s="1">
        <v>2601.422</v>
      </c>
      <c r="C669" s="6">
        <v>5.0000000000000001E-3</v>
      </c>
      <c r="D669" t="s">
        <v>0</v>
      </c>
      <c r="E669">
        <v>4</v>
      </c>
      <c r="F669">
        <v>20.5</v>
      </c>
      <c r="G669" t="s">
        <v>1</v>
      </c>
      <c r="H669">
        <v>2</v>
      </c>
      <c r="I669" t="s">
        <v>0</v>
      </c>
      <c r="J669">
        <v>3</v>
      </c>
      <c r="K669">
        <v>19.5</v>
      </c>
      <c r="L669" t="s">
        <v>1</v>
      </c>
      <c r="M669">
        <v>2</v>
      </c>
      <c r="N669" t="s">
        <v>2377</v>
      </c>
      <c r="O669">
        <v>1</v>
      </c>
      <c r="P669" t="str">
        <f>D669&amp;"-"&amp;F669&amp;"-"&amp;G669&amp;"-"&amp;E669&amp;"-"&amp;H669</f>
        <v>X2Pi-20.5-e-4-2</v>
      </c>
      <c r="Q669" t="str">
        <f>I669&amp;"-"&amp;K669&amp;"-"&amp;L669&amp;"-"&amp;J669&amp;"-"&amp;M669</f>
        <v>X2Pi-19.5-e-3-2</v>
      </c>
      <c r="R669">
        <f>B669+S669</f>
        <v>15461.458429021999</v>
      </c>
      <c r="S669">
        <f>_xlfn.IFNA(VLOOKUP(Q669,'MARVEL-X'!A$2:I$1400,7,FALSE),VLOOKUP(Q669,MARVEL!A$2:J$1522,10,FALSE))</f>
        <v>12860.036429021999</v>
      </c>
      <c r="T669">
        <f>IF(P669=P668,R669+T668,R669)</f>
        <v>15461.458429021999</v>
      </c>
      <c r="U669">
        <f>IF(P669=P668,1+U668,1)</f>
        <v>1</v>
      </c>
      <c r="V669">
        <f t="shared" si="10"/>
        <v>15461.458429021999</v>
      </c>
      <c r="W669" t="str">
        <f>IF(V669="","",IF(ABS(V669-R669)&gt;W$1,ABS(V669-R669),""))</f>
        <v/>
      </c>
      <c r="X669" t="str">
        <f>Y669&amp;"-"&amp;Z669&amp;"-"&amp;AC669&amp;"-"&amp;AD669&amp;"-"&amp;AG669</f>
        <v>20.5-e-X-4-1.5</v>
      </c>
      <c r="Y669">
        <f>F669</f>
        <v>20.5</v>
      </c>
      <c r="Z669" s="2" t="str">
        <f>G669</f>
        <v>e</v>
      </c>
      <c r="AA669">
        <f>_xlfn.IFNA(VLOOKUP(X669,'duo-out'!A$2:Q$5000,5,FALSE),E669+10*(H669-1)+1+_xlfn.IFNA(VLOOKUP(D669,states!A$2:C$10,3,FALSE),1))</f>
        <v>15</v>
      </c>
      <c r="AB669">
        <f>IF(V669="","",V669)</f>
        <v>15461.458429021999</v>
      </c>
      <c r="AC669" s="2" t="str">
        <f>_xlfn.IFNA(VLOOKUP(D669,states!A$2:C$10,2,FALSE),"XX")</f>
        <v>X</v>
      </c>
      <c r="AD669">
        <f>E669</f>
        <v>4</v>
      </c>
      <c r="AE669">
        <f>_xlfn.IFNA(VLOOKUP(D669,states!A$2:D$10,4,FALSE),0)</f>
        <v>1</v>
      </c>
      <c r="AF669">
        <v>0.5</v>
      </c>
      <c r="AG669">
        <f>IF(AE669=0,AF669,IF(AE669=1,IF(F669=0.5,0.5,IF(H669=1,0.5,1.5)),IF(F669=0.5,0.5,IF(H669=1,2.5,1.5))))</f>
        <v>1.5</v>
      </c>
      <c r="AH669" s="7">
        <f>IF(AC669="XX",0,1/C669^(1/5)*IF(E669=0,100,1)/(E669+1)^(1/4))</f>
        <v>1.9295831501316907</v>
      </c>
    </row>
    <row r="670" spans="1:34">
      <c r="A670">
        <v>1999</v>
      </c>
      <c r="B670" s="1">
        <v>3036.6619999999998</v>
      </c>
      <c r="C670" s="6">
        <v>5.0000000000000001E-3</v>
      </c>
      <c r="D670" t="s">
        <v>0</v>
      </c>
      <c r="E670">
        <v>1</v>
      </c>
      <c r="F670">
        <v>20.5</v>
      </c>
      <c r="G670" t="s">
        <v>2</v>
      </c>
      <c r="H670">
        <v>1</v>
      </c>
      <c r="I670" t="s">
        <v>0</v>
      </c>
      <c r="J670">
        <v>0</v>
      </c>
      <c r="K670">
        <v>19.5</v>
      </c>
      <c r="L670" t="s">
        <v>2</v>
      </c>
      <c r="M670">
        <v>1</v>
      </c>
      <c r="N670" t="s">
        <v>2055</v>
      </c>
      <c r="O670">
        <v>1</v>
      </c>
      <c r="P670" t="str">
        <f>D670&amp;"-"&amp;F670&amp;"-"&amp;G670&amp;"-"&amp;E670&amp;"-"&amp;H670</f>
        <v>X2Pi-20.5-f-1-1</v>
      </c>
      <c r="Q670" t="str">
        <f>I670&amp;"-"&amp;K670&amp;"-"&amp;L670&amp;"-"&amp;J670&amp;"-"&amp;M670</f>
        <v>X2Pi-19.5-f-0-1</v>
      </c>
      <c r="R670">
        <f>B670+S670</f>
        <v>8204.4349727080007</v>
      </c>
      <c r="S670">
        <f>_xlfn.IFNA(VLOOKUP(Q670,'MARVEL-X'!A$2:I$1400,7,FALSE),VLOOKUP(Q670,MARVEL!A$2:J$1522,10,FALSE))</f>
        <v>5167.7729727080005</v>
      </c>
      <c r="T670">
        <f>IF(P670=P669,R670+T669,R670)</f>
        <v>8204.4349727080007</v>
      </c>
      <c r="U670">
        <f>IF(P670=P669,1+U669,1)</f>
        <v>1</v>
      </c>
      <c r="V670">
        <f t="shared" si="10"/>
        <v>8204.4349727080007</v>
      </c>
      <c r="W670" t="str">
        <f>IF(V670="","",IF(ABS(V670-R670)&gt;W$1,ABS(V670-R670),""))</f>
        <v/>
      </c>
      <c r="X670" t="str">
        <f>Y670&amp;"-"&amp;Z670&amp;"-"&amp;AC670&amp;"-"&amp;AD670&amp;"-"&amp;AG670</f>
        <v>20.5-f-X-1-0.5</v>
      </c>
      <c r="Y670">
        <f>F670</f>
        <v>20.5</v>
      </c>
      <c r="Z670" s="2" t="str">
        <f>G670</f>
        <v>f</v>
      </c>
      <c r="AA670">
        <f>_xlfn.IFNA(VLOOKUP(X670,'duo-out'!A$2:Q$5000,5,FALSE),E670+10*(H670-1)+1+_xlfn.IFNA(VLOOKUP(D670,states!A$2:C$10,3,FALSE),1))</f>
        <v>2</v>
      </c>
      <c r="AB670">
        <f>IF(V670="","",V670)</f>
        <v>8204.4349727080007</v>
      </c>
      <c r="AC670" s="2" t="str">
        <f>_xlfn.IFNA(VLOOKUP(D670,states!A$2:C$10,2,FALSE),"XX")</f>
        <v>X</v>
      </c>
      <c r="AD670">
        <f>E670</f>
        <v>1</v>
      </c>
      <c r="AE670">
        <f>_xlfn.IFNA(VLOOKUP(D670,states!A$2:D$10,4,FALSE),0)</f>
        <v>1</v>
      </c>
      <c r="AF670">
        <v>0.5</v>
      </c>
      <c r="AG670">
        <f>IF(AE670=0,AF670,IF(AE670=1,IF(F670=0.5,0.5,IF(H670=1,0.5,1.5)),IF(F670=0.5,0.5,IF(H670=1,2.5,1.5))))</f>
        <v>0.5</v>
      </c>
      <c r="AH670" s="7">
        <f>IF(AC670="XX",0,1/C670^(1/5)*IF(E670=0,100,1)/(E670+1)^(1/4))</f>
        <v>2.4263223583284943</v>
      </c>
    </row>
    <row r="671" spans="1:34">
      <c r="A671">
        <v>2056</v>
      </c>
      <c r="B671" s="1">
        <v>3037.3420000000001</v>
      </c>
      <c r="C671" s="6">
        <v>5.0000000000000001E-3</v>
      </c>
      <c r="D671" t="s">
        <v>0</v>
      </c>
      <c r="E671">
        <v>1</v>
      </c>
      <c r="F671">
        <v>20.5</v>
      </c>
      <c r="G671" t="s">
        <v>2</v>
      </c>
      <c r="H671">
        <v>2</v>
      </c>
      <c r="I671" t="s">
        <v>0</v>
      </c>
      <c r="J671">
        <v>0</v>
      </c>
      <c r="K671">
        <v>19.5</v>
      </c>
      <c r="L671" t="s">
        <v>2</v>
      </c>
      <c r="M671">
        <v>2</v>
      </c>
      <c r="N671" t="s">
        <v>2112</v>
      </c>
      <c r="O671">
        <v>1</v>
      </c>
      <c r="P671" t="str">
        <f>D671&amp;"-"&amp;F671&amp;"-"&amp;G671&amp;"-"&amp;E671&amp;"-"&amp;H671</f>
        <v>X2Pi-20.5-f-1-2</v>
      </c>
      <c r="Q671" t="str">
        <f>I671&amp;"-"&amp;K671&amp;"-"&amp;L671&amp;"-"&amp;J671&amp;"-"&amp;M671</f>
        <v>X2Pi-19.5-f-0-2</v>
      </c>
      <c r="R671">
        <f>B671+S671</f>
        <v>8741.1556115349995</v>
      </c>
      <c r="S671">
        <f>_xlfn.IFNA(VLOOKUP(Q671,'MARVEL-X'!A$2:I$1400,7,FALSE),VLOOKUP(Q671,MARVEL!A$2:J$1522,10,FALSE))</f>
        <v>5703.8136115349998</v>
      </c>
      <c r="T671">
        <f>IF(P671=P670,R671+T670,R671)</f>
        <v>8741.1556115349995</v>
      </c>
      <c r="U671">
        <f>IF(P671=P670,1+U670,1)</f>
        <v>1</v>
      </c>
      <c r="V671">
        <f t="shared" si="10"/>
        <v>8741.1556115349995</v>
      </c>
      <c r="W671" t="str">
        <f>IF(V671="","",IF(ABS(V671-R671)&gt;W$1,ABS(V671-R671),""))</f>
        <v/>
      </c>
      <c r="X671" t="str">
        <f>Y671&amp;"-"&amp;Z671&amp;"-"&amp;AC671&amp;"-"&amp;AD671&amp;"-"&amp;AG671</f>
        <v>20.5-f-X-1-1.5</v>
      </c>
      <c r="Y671">
        <f>F671</f>
        <v>20.5</v>
      </c>
      <c r="Z671" s="2" t="str">
        <f>G671</f>
        <v>f</v>
      </c>
      <c r="AA671">
        <f>_xlfn.IFNA(VLOOKUP(X671,'duo-out'!A$2:Q$5000,5,FALSE),E671+10*(H671-1)+1+_xlfn.IFNA(VLOOKUP(D671,states!A$2:C$10,3,FALSE),1))</f>
        <v>12</v>
      </c>
      <c r="AB671">
        <f>IF(V671="","",V671)</f>
        <v>8741.1556115349995</v>
      </c>
      <c r="AC671" s="2" t="str">
        <f>_xlfn.IFNA(VLOOKUP(D671,states!A$2:C$10,2,FALSE),"XX")</f>
        <v>X</v>
      </c>
      <c r="AD671">
        <f>E671</f>
        <v>1</v>
      </c>
      <c r="AE671">
        <f>_xlfn.IFNA(VLOOKUP(D671,states!A$2:D$10,4,FALSE),0)</f>
        <v>1</v>
      </c>
      <c r="AF671">
        <v>0.5</v>
      </c>
      <c r="AG671">
        <f>IF(AE671=0,AF671,IF(AE671=1,IF(F671=0.5,0.5,IF(H671=1,0.5,1.5)),IF(F671=0.5,0.5,IF(H671=1,2.5,1.5))))</f>
        <v>1.5</v>
      </c>
      <c r="AH671" s="7">
        <f>IF(AC671="XX",0,1/C671^(1/5)*IF(E671=0,100,1)/(E671+1)^(1/4))</f>
        <v>2.4263223583284943</v>
      </c>
    </row>
    <row r="672" spans="1:34">
      <c r="A672">
        <v>2111</v>
      </c>
      <c r="B672" s="1">
        <v>2891.6930000000002</v>
      </c>
      <c r="C672" s="6">
        <v>5.0000000000000001E-3</v>
      </c>
      <c r="D672" t="s">
        <v>0</v>
      </c>
      <c r="E672">
        <v>2</v>
      </c>
      <c r="F672">
        <v>20.5</v>
      </c>
      <c r="G672" t="s">
        <v>2</v>
      </c>
      <c r="H672">
        <v>1</v>
      </c>
      <c r="I672" t="s">
        <v>0</v>
      </c>
      <c r="J672">
        <v>1</v>
      </c>
      <c r="K672">
        <v>19.5</v>
      </c>
      <c r="L672" t="s">
        <v>2</v>
      </c>
      <c r="M672">
        <v>1</v>
      </c>
      <c r="N672" t="s">
        <v>2167</v>
      </c>
      <c r="O672">
        <v>1</v>
      </c>
      <c r="P672" t="str">
        <f>D672&amp;"-"&amp;F672&amp;"-"&amp;G672&amp;"-"&amp;E672&amp;"-"&amp;H672</f>
        <v>X2Pi-20.5-f-2-1</v>
      </c>
      <c r="Q672" t="str">
        <f>I672&amp;"-"&amp;K672&amp;"-"&amp;L672&amp;"-"&amp;J672&amp;"-"&amp;M672</f>
        <v>X2Pi-19.5-f-1-1</v>
      </c>
      <c r="R672">
        <f>B672+S672</f>
        <v>10594.22020768</v>
      </c>
      <c r="S672">
        <f>_xlfn.IFNA(VLOOKUP(Q672,'MARVEL-X'!A$2:I$1400,7,FALSE),VLOOKUP(Q672,MARVEL!A$2:J$1522,10,FALSE))</f>
        <v>7702.5272076800002</v>
      </c>
      <c r="T672">
        <f>IF(P672=P671,R672+T671,R672)</f>
        <v>10594.22020768</v>
      </c>
      <c r="U672">
        <f>IF(P672=P671,1+U671,1)</f>
        <v>1</v>
      </c>
      <c r="V672">
        <f t="shared" si="10"/>
        <v>10594.22020768</v>
      </c>
      <c r="W672" t="str">
        <f>IF(V672="","",IF(ABS(V672-R672)&gt;W$1,ABS(V672-R672),""))</f>
        <v/>
      </c>
      <c r="X672" t="str">
        <f>Y672&amp;"-"&amp;Z672&amp;"-"&amp;AC672&amp;"-"&amp;AD672&amp;"-"&amp;AG672</f>
        <v>20.5-f-X-2-0.5</v>
      </c>
      <c r="Y672">
        <f>F672</f>
        <v>20.5</v>
      </c>
      <c r="Z672" s="2" t="str">
        <f>G672</f>
        <v>f</v>
      </c>
      <c r="AA672">
        <f>_xlfn.IFNA(VLOOKUP(X672,'duo-out'!A$2:Q$5000,5,FALSE),E672+10*(H672-1)+1+_xlfn.IFNA(VLOOKUP(D672,states!A$2:C$10,3,FALSE),1))</f>
        <v>3</v>
      </c>
      <c r="AB672">
        <f>IF(V672="","",V672)</f>
        <v>10594.22020768</v>
      </c>
      <c r="AC672" s="2" t="str">
        <f>_xlfn.IFNA(VLOOKUP(D672,states!A$2:C$10,2,FALSE),"XX")</f>
        <v>X</v>
      </c>
      <c r="AD672">
        <f>E672</f>
        <v>2</v>
      </c>
      <c r="AE672">
        <f>_xlfn.IFNA(VLOOKUP(D672,states!A$2:D$10,4,FALSE),0)</f>
        <v>1</v>
      </c>
      <c r="AF672">
        <v>0.5</v>
      </c>
      <c r="AG672">
        <f>IF(AE672=0,AF672,IF(AE672=1,IF(F672=0.5,0.5,IF(H672=1,0.5,1.5)),IF(F672=0.5,0.5,IF(H672=1,2.5,1.5))))</f>
        <v>0.5</v>
      </c>
      <c r="AH672" s="7">
        <f>IF(AC672="XX",0,1/C672^(1/5)*IF(E672=0,100,1)/(E672+1)^(1/4))</f>
        <v>2.1924297443889911</v>
      </c>
    </row>
    <row r="673" spans="1:34">
      <c r="A673">
        <v>2164</v>
      </c>
      <c r="B673" s="1">
        <v>2891.52</v>
      </c>
      <c r="C673" s="6">
        <v>5.0000000000000001E-3</v>
      </c>
      <c r="D673" t="s">
        <v>0</v>
      </c>
      <c r="E673">
        <v>2</v>
      </c>
      <c r="F673">
        <v>20.5</v>
      </c>
      <c r="G673" t="s">
        <v>2</v>
      </c>
      <c r="H673">
        <v>2</v>
      </c>
      <c r="I673" t="s">
        <v>0</v>
      </c>
      <c r="J673">
        <v>1</v>
      </c>
      <c r="K673">
        <v>19.5</v>
      </c>
      <c r="L673" t="s">
        <v>2</v>
      </c>
      <c r="M673">
        <v>2</v>
      </c>
      <c r="N673" t="s">
        <v>2220</v>
      </c>
      <c r="O673">
        <v>1</v>
      </c>
      <c r="P673" t="str">
        <f>D673&amp;"-"&amp;F673&amp;"-"&amp;G673&amp;"-"&amp;E673&amp;"-"&amp;H673</f>
        <v>X2Pi-20.5-f-2-2</v>
      </c>
      <c r="Q673" t="str">
        <f>I673&amp;"-"&amp;K673&amp;"-"&amp;L673&amp;"-"&amp;J673&amp;"-"&amp;M673</f>
        <v>X2Pi-19.5-f-1-2</v>
      </c>
      <c r="R673">
        <f>B673+S673</f>
        <v>11109.018174409</v>
      </c>
      <c r="S673">
        <f>_xlfn.IFNA(VLOOKUP(Q673,'MARVEL-X'!A$2:I$1400,7,FALSE),VLOOKUP(Q673,MARVEL!A$2:J$1522,10,FALSE))</f>
        <v>8217.4981744090001</v>
      </c>
      <c r="T673">
        <f>IF(P673=P672,R673+T672,R673)</f>
        <v>11109.018174409</v>
      </c>
      <c r="U673">
        <f>IF(P673=P672,1+U672,1)</f>
        <v>1</v>
      </c>
      <c r="V673">
        <f t="shared" si="10"/>
        <v>11109.018174409</v>
      </c>
      <c r="W673" t="str">
        <f>IF(V673="","",IF(ABS(V673-R673)&gt;W$1,ABS(V673-R673),""))</f>
        <v/>
      </c>
      <c r="X673" t="str">
        <f>Y673&amp;"-"&amp;Z673&amp;"-"&amp;AC673&amp;"-"&amp;AD673&amp;"-"&amp;AG673</f>
        <v>20.5-f-X-2-1.5</v>
      </c>
      <c r="Y673">
        <f>F673</f>
        <v>20.5</v>
      </c>
      <c r="Z673" s="2" t="str">
        <f>G673</f>
        <v>f</v>
      </c>
      <c r="AA673">
        <f>_xlfn.IFNA(VLOOKUP(X673,'duo-out'!A$2:Q$5000,5,FALSE),E673+10*(H673-1)+1+_xlfn.IFNA(VLOOKUP(D673,states!A$2:C$10,3,FALSE),1))</f>
        <v>13</v>
      </c>
      <c r="AB673">
        <f>IF(V673="","",V673)</f>
        <v>11109.018174409</v>
      </c>
      <c r="AC673" s="2" t="str">
        <f>_xlfn.IFNA(VLOOKUP(D673,states!A$2:C$10,2,FALSE),"XX")</f>
        <v>X</v>
      </c>
      <c r="AD673">
        <f>E673</f>
        <v>2</v>
      </c>
      <c r="AE673">
        <f>_xlfn.IFNA(VLOOKUP(D673,states!A$2:D$10,4,FALSE),0)</f>
        <v>1</v>
      </c>
      <c r="AF673">
        <v>0.5</v>
      </c>
      <c r="AG673">
        <f>IF(AE673=0,AF673,IF(AE673=1,IF(F673=0.5,0.5,IF(H673=1,0.5,1.5)),IF(F673=0.5,0.5,IF(H673=1,2.5,1.5))))</f>
        <v>1.5</v>
      </c>
      <c r="AH673" s="7">
        <f>IF(AC673="XX",0,1/C673^(1/5)*IF(E673=0,100,1)/(E673+1)^(1/4))</f>
        <v>2.1924297443889911</v>
      </c>
    </row>
    <row r="674" spans="1:34">
      <c r="A674">
        <v>2215</v>
      </c>
      <c r="B674" s="1">
        <v>2747.732</v>
      </c>
      <c r="C674" s="6">
        <v>5.0000000000000001E-3</v>
      </c>
      <c r="D674" t="s">
        <v>0</v>
      </c>
      <c r="E674">
        <v>3</v>
      </c>
      <c r="F674">
        <v>20.5</v>
      </c>
      <c r="G674" t="s">
        <v>2</v>
      </c>
      <c r="H674">
        <v>1</v>
      </c>
      <c r="I674" t="s">
        <v>0</v>
      </c>
      <c r="J674">
        <v>2</v>
      </c>
      <c r="K674">
        <v>19.5</v>
      </c>
      <c r="L674" t="s">
        <v>2</v>
      </c>
      <c r="M674">
        <v>1</v>
      </c>
      <c r="N674" t="s">
        <v>2271</v>
      </c>
      <c r="O674">
        <v>1</v>
      </c>
      <c r="P674" t="str">
        <f>D674&amp;"-"&amp;F674&amp;"-"&amp;G674&amp;"-"&amp;E674&amp;"-"&amp;H674</f>
        <v>X2Pi-20.5-f-3-1</v>
      </c>
      <c r="Q674" t="str">
        <f>I674&amp;"-"&amp;K674&amp;"-"&amp;L674&amp;"-"&amp;J674&amp;"-"&amp;M674</f>
        <v>X2Pi-19.5-f-2-1</v>
      </c>
      <c r="R674">
        <f>B674+S674</f>
        <v>12860.484833529001</v>
      </c>
      <c r="S674">
        <f>_xlfn.IFNA(VLOOKUP(Q674,'MARVEL-X'!A$2:I$1400,7,FALSE),VLOOKUP(Q674,MARVEL!A$2:J$1522,10,FALSE))</f>
        <v>10112.752833529001</v>
      </c>
      <c r="T674">
        <f>IF(P674=P673,R674+T673,R674)</f>
        <v>12860.484833529001</v>
      </c>
      <c r="U674">
        <f>IF(P674=P673,1+U673,1)</f>
        <v>1</v>
      </c>
      <c r="V674">
        <f t="shared" si="10"/>
        <v>12860.484833529001</v>
      </c>
      <c r="W674" t="str">
        <f>IF(V674="","",IF(ABS(V674-R674)&gt;W$1,ABS(V674-R674),""))</f>
        <v/>
      </c>
      <c r="X674" t="str">
        <f>Y674&amp;"-"&amp;Z674&amp;"-"&amp;AC674&amp;"-"&amp;AD674&amp;"-"&amp;AG674</f>
        <v>20.5-f-X-3-0.5</v>
      </c>
      <c r="Y674">
        <f>F674</f>
        <v>20.5</v>
      </c>
      <c r="Z674" s="2" t="str">
        <f>G674</f>
        <v>f</v>
      </c>
      <c r="AA674">
        <f>_xlfn.IFNA(VLOOKUP(X674,'duo-out'!A$2:Q$5000,5,FALSE),E674+10*(H674-1)+1+_xlfn.IFNA(VLOOKUP(D674,states!A$2:C$10,3,FALSE),1))</f>
        <v>4</v>
      </c>
      <c r="AB674">
        <f>IF(V674="","",V674)</f>
        <v>12860.484833529001</v>
      </c>
      <c r="AC674" s="2" t="str">
        <f>_xlfn.IFNA(VLOOKUP(D674,states!A$2:C$10,2,FALSE),"XX")</f>
        <v>X</v>
      </c>
      <c r="AD674">
        <f>E674</f>
        <v>3</v>
      </c>
      <c r="AE674">
        <f>_xlfn.IFNA(VLOOKUP(D674,states!A$2:D$10,4,FALSE),0)</f>
        <v>1</v>
      </c>
      <c r="AF674">
        <v>0.5</v>
      </c>
      <c r="AG674">
        <f>IF(AE674=0,AF674,IF(AE674=1,IF(F674=0.5,0.5,IF(H674=1,0.5,1.5)),IF(F674=0.5,0.5,IF(H674=1,2.5,1.5))))</f>
        <v>0.5</v>
      </c>
      <c r="AH674" s="7">
        <f>IF(AC674="XX",0,1/C674^(1/5)*IF(E674=0,100,1)/(E674+1)^(1/4))</f>
        <v>2.0402857733683697</v>
      </c>
    </row>
    <row r="675" spans="1:34">
      <c r="A675">
        <v>2263</v>
      </c>
      <c r="B675" s="1">
        <v>2746.5680000000002</v>
      </c>
      <c r="C675" s="6">
        <v>5.0000000000000001E-3</v>
      </c>
      <c r="D675" t="s">
        <v>0</v>
      </c>
      <c r="E675">
        <v>3</v>
      </c>
      <c r="F675">
        <v>20.5</v>
      </c>
      <c r="G675" t="s">
        <v>2</v>
      </c>
      <c r="H675">
        <v>2</v>
      </c>
      <c r="I675" t="s">
        <v>0</v>
      </c>
      <c r="J675">
        <v>2</v>
      </c>
      <c r="K675">
        <v>19.5</v>
      </c>
      <c r="L675" t="s">
        <v>2</v>
      </c>
      <c r="M675">
        <v>2</v>
      </c>
      <c r="N675" t="s">
        <v>2319</v>
      </c>
      <c r="O675">
        <v>1</v>
      </c>
      <c r="P675" t="str">
        <f>D675&amp;"-"&amp;F675&amp;"-"&amp;G675&amp;"-"&amp;E675&amp;"-"&amp;H675</f>
        <v>X2Pi-20.5-f-3-2</v>
      </c>
      <c r="Q675" t="str">
        <f>I675&amp;"-"&amp;K675&amp;"-"&amp;L675&amp;"-"&amp;J675&amp;"-"&amp;M675</f>
        <v>X2Pi-19.5-f-2-2</v>
      </c>
      <c r="R675">
        <f>B675+S675</f>
        <v>13353.324288303</v>
      </c>
      <c r="S675">
        <f>_xlfn.IFNA(VLOOKUP(Q675,'MARVEL-X'!A$2:I$1400,7,FALSE),VLOOKUP(Q675,MARVEL!A$2:J$1522,10,FALSE))</f>
        <v>10606.756288302999</v>
      </c>
      <c r="T675">
        <f>IF(P675=P674,R675+T674,R675)</f>
        <v>13353.324288303</v>
      </c>
      <c r="U675">
        <f>IF(P675=P674,1+U674,1)</f>
        <v>1</v>
      </c>
      <c r="V675">
        <f t="shared" si="10"/>
        <v>13353.324288303</v>
      </c>
      <c r="W675" t="str">
        <f>IF(V675="","",IF(ABS(V675-R675)&gt;W$1,ABS(V675-R675),""))</f>
        <v/>
      </c>
      <c r="X675" t="str">
        <f>Y675&amp;"-"&amp;Z675&amp;"-"&amp;AC675&amp;"-"&amp;AD675&amp;"-"&amp;AG675</f>
        <v>20.5-f-X-3-1.5</v>
      </c>
      <c r="Y675">
        <f>F675</f>
        <v>20.5</v>
      </c>
      <c r="Z675" s="2" t="str">
        <f>G675</f>
        <v>f</v>
      </c>
      <c r="AA675">
        <f>_xlfn.IFNA(VLOOKUP(X675,'duo-out'!A$2:Q$5000,5,FALSE),E675+10*(H675-1)+1+_xlfn.IFNA(VLOOKUP(D675,states!A$2:C$10,3,FALSE),1))</f>
        <v>14</v>
      </c>
      <c r="AB675">
        <f>IF(V675="","",V675)</f>
        <v>13353.324288303</v>
      </c>
      <c r="AC675" s="2" t="str">
        <f>_xlfn.IFNA(VLOOKUP(D675,states!A$2:C$10,2,FALSE),"XX")</f>
        <v>X</v>
      </c>
      <c r="AD675">
        <f>E675</f>
        <v>3</v>
      </c>
      <c r="AE675">
        <f>_xlfn.IFNA(VLOOKUP(D675,states!A$2:D$10,4,FALSE),0)</f>
        <v>1</v>
      </c>
      <c r="AF675">
        <v>0.5</v>
      </c>
      <c r="AG675">
        <f>IF(AE675=0,AF675,IF(AE675=1,IF(F675=0.5,0.5,IF(H675=1,0.5,1.5)),IF(F675=0.5,0.5,IF(H675=1,2.5,1.5))))</f>
        <v>1.5</v>
      </c>
      <c r="AH675" s="7">
        <f>IF(AC675="XX",0,1/C675^(1/5)*IF(E675=0,100,1)/(E675+1)^(1/4))</f>
        <v>2.0402857733683697</v>
      </c>
    </row>
    <row r="676" spans="1:34">
      <c r="A676">
        <v>2303</v>
      </c>
      <c r="B676" s="1">
        <v>2604.076</v>
      </c>
      <c r="C676" s="6">
        <v>5.0000000000000001E-3</v>
      </c>
      <c r="D676" t="s">
        <v>0</v>
      </c>
      <c r="E676">
        <v>4</v>
      </c>
      <c r="F676">
        <v>20.5</v>
      </c>
      <c r="G676" t="s">
        <v>2</v>
      </c>
      <c r="H676">
        <v>1</v>
      </c>
      <c r="I676" t="s">
        <v>0</v>
      </c>
      <c r="J676">
        <v>3</v>
      </c>
      <c r="K676">
        <v>19.5</v>
      </c>
      <c r="L676" t="s">
        <v>2</v>
      </c>
      <c r="M676">
        <v>1</v>
      </c>
      <c r="N676" t="s">
        <v>2359</v>
      </c>
      <c r="O676">
        <v>1</v>
      </c>
      <c r="P676" t="str">
        <f>D676&amp;"-"&amp;F676&amp;"-"&amp;G676&amp;"-"&amp;E676&amp;"-"&amp;H676</f>
        <v>X2Pi-20.5-f-4-1</v>
      </c>
      <c r="Q676" t="str">
        <f>I676&amp;"-"&amp;K676&amp;"-"&amp;L676&amp;"-"&amp;J676&amp;"-"&amp;M676</f>
        <v>X2Pi-19.5-f-3-1</v>
      </c>
      <c r="R676">
        <f>B676+S676</f>
        <v>15003.329202837998</v>
      </c>
      <c r="S676">
        <f>_xlfn.IFNA(VLOOKUP(Q676,'MARVEL-X'!A$2:I$1400,7,FALSE),VLOOKUP(Q676,MARVEL!A$2:J$1522,10,FALSE))</f>
        <v>12399.253202837999</v>
      </c>
      <c r="T676">
        <f>IF(P676=P675,R676+T675,R676)</f>
        <v>15003.329202837998</v>
      </c>
      <c r="U676">
        <f>IF(P676=P675,1+U675,1)</f>
        <v>1</v>
      </c>
      <c r="V676">
        <f t="shared" si="10"/>
        <v>15003.329202837998</v>
      </c>
      <c r="W676" t="str">
        <f>IF(V676="","",IF(ABS(V676-R676)&gt;W$1,ABS(V676-R676),""))</f>
        <v/>
      </c>
      <c r="X676" t="str">
        <f>Y676&amp;"-"&amp;Z676&amp;"-"&amp;AC676&amp;"-"&amp;AD676&amp;"-"&amp;AG676</f>
        <v>20.5-f-X-4-0.5</v>
      </c>
      <c r="Y676">
        <f>F676</f>
        <v>20.5</v>
      </c>
      <c r="Z676" s="2" t="str">
        <f>G676</f>
        <v>f</v>
      </c>
      <c r="AA676">
        <f>_xlfn.IFNA(VLOOKUP(X676,'duo-out'!A$2:Q$5000,5,FALSE),E676+10*(H676-1)+1+_xlfn.IFNA(VLOOKUP(D676,states!A$2:C$10,3,FALSE),1))</f>
        <v>5</v>
      </c>
      <c r="AB676">
        <f>IF(V676="","",V676)</f>
        <v>15003.329202837998</v>
      </c>
      <c r="AC676" s="2" t="str">
        <f>_xlfn.IFNA(VLOOKUP(D676,states!A$2:C$10,2,FALSE),"XX")</f>
        <v>X</v>
      </c>
      <c r="AD676">
        <f>E676</f>
        <v>4</v>
      </c>
      <c r="AE676">
        <f>_xlfn.IFNA(VLOOKUP(D676,states!A$2:D$10,4,FALSE),0)</f>
        <v>1</v>
      </c>
      <c r="AF676">
        <v>0.5</v>
      </c>
      <c r="AG676">
        <f>IF(AE676=0,AF676,IF(AE676=1,IF(F676=0.5,0.5,IF(H676=1,0.5,1.5)),IF(F676=0.5,0.5,IF(H676=1,2.5,1.5))))</f>
        <v>0.5</v>
      </c>
      <c r="AH676" s="7">
        <f>IF(AC676="XX",0,1/C676^(1/5)*IF(E676=0,100,1)/(E676+1)^(1/4))</f>
        <v>1.9295831501316907</v>
      </c>
    </row>
    <row r="677" spans="1:34">
      <c r="A677">
        <v>2339</v>
      </c>
      <c r="B677" s="1">
        <v>2601.8519999999999</v>
      </c>
      <c r="C677" s="6">
        <v>5.0000000000000001E-3</v>
      </c>
      <c r="D677" t="s">
        <v>0</v>
      </c>
      <c r="E677">
        <v>4</v>
      </c>
      <c r="F677">
        <v>20.5</v>
      </c>
      <c r="G677" t="s">
        <v>2</v>
      </c>
      <c r="H677">
        <v>2</v>
      </c>
      <c r="I677" t="s">
        <v>0</v>
      </c>
      <c r="J677">
        <v>3</v>
      </c>
      <c r="K677">
        <v>19.5</v>
      </c>
      <c r="L677" t="s">
        <v>2</v>
      </c>
      <c r="M677">
        <v>2</v>
      </c>
      <c r="N677" t="s">
        <v>2395</v>
      </c>
      <c r="O677">
        <v>1</v>
      </c>
      <c r="P677" t="str">
        <f>D677&amp;"-"&amp;F677&amp;"-"&amp;G677&amp;"-"&amp;E677&amp;"-"&amp;H677</f>
        <v>X2Pi-20.5-f-4-2</v>
      </c>
      <c r="Q677" t="str">
        <f>I677&amp;"-"&amp;K677&amp;"-"&amp;L677&amp;"-"&amp;J677&amp;"-"&amp;M677</f>
        <v>X2Pi-19.5-f-3-2</v>
      </c>
      <c r="R677">
        <f>B677+S677</f>
        <v>15474.290611404998</v>
      </c>
      <c r="S677">
        <f>_xlfn.IFNA(VLOOKUP(Q677,'MARVEL-X'!A$2:I$1400,7,FALSE),VLOOKUP(Q677,MARVEL!A$2:J$1522,10,FALSE))</f>
        <v>12872.438611404999</v>
      </c>
      <c r="T677">
        <f>IF(P677=P676,R677+T676,R677)</f>
        <v>15474.290611404998</v>
      </c>
      <c r="U677">
        <f>IF(P677=P676,1+U676,1)</f>
        <v>1</v>
      </c>
      <c r="V677">
        <f t="shared" si="10"/>
        <v>15474.290611404998</v>
      </c>
      <c r="W677" t="str">
        <f>IF(V677="","",IF(ABS(V677-R677)&gt;W$1,ABS(V677-R677),""))</f>
        <v/>
      </c>
      <c r="X677" t="str">
        <f>Y677&amp;"-"&amp;Z677&amp;"-"&amp;AC677&amp;"-"&amp;AD677&amp;"-"&amp;AG677</f>
        <v>20.5-f-X-4-1.5</v>
      </c>
      <c r="Y677">
        <f>F677</f>
        <v>20.5</v>
      </c>
      <c r="Z677" s="2" t="str">
        <f>G677</f>
        <v>f</v>
      </c>
      <c r="AA677">
        <f>_xlfn.IFNA(VLOOKUP(X677,'duo-out'!A$2:Q$5000,5,FALSE),E677+10*(H677-1)+1+_xlfn.IFNA(VLOOKUP(D677,states!A$2:C$10,3,FALSE),1))</f>
        <v>15</v>
      </c>
      <c r="AB677">
        <f>IF(V677="","",V677)</f>
        <v>15474.290611404998</v>
      </c>
      <c r="AC677" s="2" t="str">
        <f>_xlfn.IFNA(VLOOKUP(D677,states!A$2:C$10,2,FALSE),"XX")</f>
        <v>X</v>
      </c>
      <c r="AD677">
        <f>E677</f>
        <v>4</v>
      </c>
      <c r="AE677">
        <f>_xlfn.IFNA(VLOOKUP(D677,states!A$2:D$10,4,FALSE),0)</f>
        <v>1</v>
      </c>
      <c r="AF677">
        <v>0.5</v>
      </c>
      <c r="AG677">
        <f>IF(AE677=0,AF677,IF(AE677=1,IF(F677=0.5,0.5,IF(H677=1,0.5,1.5)),IF(F677=0.5,0.5,IF(H677=1,2.5,1.5))))</f>
        <v>1.5</v>
      </c>
      <c r="AH677" s="7">
        <f>IF(AC677="XX",0,1/C677^(1/5)*IF(E677=0,100,1)/(E677+1)^(1/4))</f>
        <v>1.9295831501316907</v>
      </c>
    </row>
    <row r="678" spans="1:34">
      <c r="A678">
        <v>1975</v>
      </c>
      <c r="B678" s="1">
        <v>3037.3020000000001</v>
      </c>
      <c r="C678" s="6">
        <v>5.0000000000000001E-3</v>
      </c>
      <c r="D678" t="s">
        <v>0</v>
      </c>
      <c r="E678">
        <v>1</v>
      </c>
      <c r="F678">
        <v>21.5</v>
      </c>
      <c r="G678" t="s">
        <v>1</v>
      </c>
      <c r="H678">
        <v>1</v>
      </c>
      <c r="I678" t="s">
        <v>0</v>
      </c>
      <c r="J678">
        <v>0</v>
      </c>
      <c r="K678">
        <v>20.5</v>
      </c>
      <c r="L678" t="s">
        <v>1</v>
      </c>
      <c r="M678">
        <v>1</v>
      </c>
      <c r="N678" t="s">
        <v>2031</v>
      </c>
      <c r="O678">
        <v>1</v>
      </c>
      <c r="P678" t="str">
        <f>D678&amp;"-"&amp;F678&amp;"-"&amp;G678&amp;"-"&amp;E678&amp;"-"&amp;H678</f>
        <v>X2Pi-21.5-e-1-1</v>
      </c>
      <c r="Q678" t="str">
        <f>I678&amp;"-"&amp;K678&amp;"-"&amp;L678&amp;"-"&amp;J678&amp;"-"&amp;M678</f>
        <v>X2Pi-20.5-e-0-1</v>
      </c>
      <c r="R678">
        <f>B678+S678</f>
        <v>8740.9482253099995</v>
      </c>
      <c r="S678">
        <f>_xlfn.IFNA(VLOOKUP(Q678,'MARVEL-X'!A$2:I$1400,7,FALSE),VLOOKUP(Q678,MARVEL!A$2:J$1522,10,FALSE))</f>
        <v>5703.6462253099999</v>
      </c>
      <c r="T678">
        <f>IF(P678=P677,R678+T677,R678)</f>
        <v>8740.9482253099995</v>
      </c>
      <c r="U678">
        <f>IF(P678=P677,1+U677,1)</f>
        <v>1</v>
      </c>
      <c r="V678">
        <f t="shared" si="10"/>
        <v>8740.9482253099995</v>
      </c>
      <c r="W678" t="str">
        <f>IF(V678="","",IF(ABS(V678-R678)&gt;W$1,ABS(V678-R678),""))</f>
        <v/>
      </c>
      <c r="X678" t="str">
        <f>Y678&amp;"-"&amp;Z678&amp;"-"&amp;AC678&amp;"-"&amp;AD678&amp;"-"&amp;AG678</f>
        <v>21.5-e-X-1-0.5</v>
      </c>
      <c r="Y678">
        <f>F678</f>
        <v>21.5</v>
      </c>
      <c r="Z678" s="2" t="str">
        <f>G678</f>
        <v>e</v>
      </c>
      <c r="AA678">
        <f>_xlfn.IFNA(VLOOKUP(X678,'duo-out'!A$2:Q$5000,5,FALSE),E678+10*(H678-1)+1+_xlfn.IFNA(VLOOKUP(D678,states!A$2:C$10,3,FALSE),1))</f>
        <v>2</v>
      </c>
      <c r="AB678">
        <f>IF(V678="","",V678)</f>
        <v>8740.9482253099995</v>
      </c>
      <c r="AC678" s="2" t="str">
        <f>_xlfn.IFNA(VLOOKUP(D678,states!A$2:C$10,2,FALSE),"XX")</f>
        <v>X</v>
      </c>
      <c r="AD678">
        <f>E678</f>
        <v>1</v>
      </c>
      <c r="AE678">
        <f>_xlfn.IFNA(VLOOKUP(D678,states!A$2:D$10,4,FALSE),0)</f>
        <v>1</v>
      </c>
      <c r="AF678">
        <v>0.5</v>
      </c>
      <c r="AG678">
        <f>IF(AE678=0,AF678,IF(AE678=1,IF(F678=0.5,0.5,IF(H678=1,0.5,1.5)),IF(F678=0.5,0.5,IF(H678=1,2.5,1.5))))</f>
        <v>0.5</v>
      </c>
      <c r="AH678" s="7">
        <f>IF(AC678="XX",0,1/C678^(1/5)*IF(E678=0,100,1)/(E678+1)^(1/4))</f>
        <v>2.4263223583284943</v>
      </c>
    </row>
    <row r="679" spans="1:34">
      <c r="A679">
        <v>2032</v>
      </c>
      <c r="B679" s="1">
        <v>3035.2820000000002</v>
      </c>
      <c r="C679" s="6">
        <v>5.0000000000000001E-3</v>
      </c>
      <c r="D679" t="s">
        <v>0</v>
      </c>
      <c r="E679">
        <v>1</v>
      </c>
      <c r="F679">
        <v>21.5</v>
      </c>
      <c r="G679" t="s">
        <v>1</v>
      </c>
      <c r="H679">
        <v>2</v>
      </c>
      <c r="I679" t="s">
        <v>0</v>
      </c>
      <c r="J679">
        <v>0</v>
      </c>
      <c r="K679">
        <v>20.5</v>
      </c>
      <c r="L679" t="s">
        <v>1</v>
      </c>
      <c r="M679">
        <v>2</v>
      </c>
      <c r="N679" t="s">
        <v>2088</v>
      </c>
      <c r="O679">
        <v>1</v>
      </c>
      <c r="P679" t="str">
        <f>D679&amp;"-"&amp;F679&amp;"-"&amp;G679&amp;"-"&amp;E679&amp;"-"&amp;H679</f>
        <v>X2Pi-21.5-e-1-2</v>
      </c>
      <c r="Q679" t="str">
        <f>I679&amp;"-"&amp;K679&amp;"-"&amp;L679&amp;"-"&amp;J679&amp;"-"&amp;M679</f>
        <v>X2Pi-20.5-e-0-2</v>
      </c>
      <c r="R679">
        <f>B679+S679</f>
        <v>9269.0606759660004</v>
      </c>
      <c r="S679">
        <f>_xlfn.IFNA(VLOOKUP(Q679,'MARVEL-X'!A$2:I$1400,7,FALSE),VLOOKUP(Q679,MARVEL!A$2:J$1522,10,FALSE))</f>
        <v>6233.7786759660003</v>
      </c>
      <c r="T679">
        <f>IF(P679=P678,R679+T678,R679)</f>
        <v>9269.0606759660004</v>
      </c>
      <c r="U679">
        <f>IF(P679=P678,1+U678,1)</f>
        <v>1</v>
      </c>
      <c r="V679">
        <f t="shared" si="10"/>
        <v>9269.0606759660004</v>
      </c>
      <c r="W679" t="str">
        <f>IF(V679="","",IF(ABS(V679-R679)&gt;W$1,ABS(V679-R679),""))</f>
        <v/>
      </c>
      <c r="X679" t="str">
        <f>Y679&amp;"-"&amp;Z679&amp;"-"&amp;AC679&amp;"-"&amp;AD679&amp;"-"&amp;AG679</f>
        <v>21.5-e-X-1-1.5</v>
      </c>
      <c r="Y679">
        <f>F679</f>
        <v>21.5</v>
      </c>
      <c r="Z679" s="2" t="str">
        <f>G679</f>
        <v>e</v>
      </c>
      <c r="AA679">
        <f>_xlfn.IFNA(VLOOKUP(X679,'duo-out'!A$2:Q$5000,5,FALSE),E679+10*(H679-1)+1+_xlfn.IFNA(VLOOKUP(D679,states!A$2:C$10,3,FALSE),1))</f>
        <v>12</v>
      </c>
      <c r="AB679">
        <f>IF(V679="","",V679)</f>
        <v>9269.0606759660004</v>
      </c>
      <c r="AC679" s="2" t="str">
        <f>_xlfn.IFNA(VLOOKUP(D679,states!A$2:C$10,2,FALSE),"XX")</f>
        <v>X</v>
      </c>
      <c r="AD679">
        <f>E679</f>
        <v>1</v>
      </c>
      <c r="AE679">
        <f>_xlfn.IFNA(VLOOKUP(D679,states!A$2:D$10,4,FALSE),0)</f>
        <v>1</v>
      </c>
      <c r="AF679">
        <v>0.5</v>
      </c>
      <c r="AG679">
        <f>IF(AE679=0,AF679,IF(AE679=1,IF(F679=0.5,0.5,IF(H679=1,0.5,1.5)),IF(F679=0.5,0.5,IF(H679=1,2.5,1.5))))</f>
        <v>1.5</v>
      </c>
      <c r="AH679" s="7">
        <f>IF(AC679="XX",0,1/C679^(1/5)*IF(E679=0,100,1)/(E679+1)^(1/4))</f>
        <v>2.4263223583284943</v>
      </c>
    </row>
    <row r="680" spans="1:34">
      <c r="A680">
        <v>2087</v>
      </c>
      <c r="B680" s="1">
        <v>2891.4630000000002</v>
      </c>
      <c r="C680" s="6">
        <v>5.0000000000000001E-3</v>
      </c>
      <c r="D680" t="s">
        <v>0</v>
      </c>
      <c r="E680">
        <v>2</v>
      </c>
      <c r="F680">
        <v>21.5</v>
      </c>
      <c r="G680" t="s">
        <v>1</v>
      </c>
      <c r="H680">
        <v>1</v>
      </c>
      <c r="I680" t="s">
        <v>0</v>
      </c>
      <c r="J680">
        <v>1</v>
      </c>
      <c r="K680">
        <v>20.5</v>
      </c>
      <c r="L680" t="s">
        <v>1</v>
      </c>
      <c r="M680">
        <v>1</v>
      </c>
      <c r="N680" t="s">
        <v>2143</v>
      </c>
      <c r="O680">
        <v>1</v>
      </c>
      <c r="P680" t="str">
        <f>D680&amp;"-"&amp;F680&amp;"-"&amp;G680&amp;"-"&amp;E680&amp;"-"&amp;H680</f>
        <v>X2Pi-21.5-e-2-1</v>
      </c>
      <c r="Q680" t="str">
        <f>I680&amp;"-"&amp;K680&amp;"-"&amp;L680&amp;"-"&amp;J680&amp;"-"&amp;M680</f>
        <v>X2Pi-20.5-e-1-1</v>
      </c>
      <c r="R680">
        <f>B680+S680</f>
        <v>11108.822187108999</v>
      </c>
      <c r="S680">
        <f>_xlfn.IFNA(VLOOKUP(Q680,'MARVEL-X'!A$2:I$1400,7,FALSE),VLOOKUP(Q680,MARVEL!A$2:J$1522,10,FALSE))</f>
        <v>8217.3591871089993</v>
      </c>
      <c r="T680">
        <f>IF(P680=P679,R680+T679,R680)</f>
        <v>11108.822187108999</v>
      </c>
      <c r="U680">
        <f>IF(P680=P679,1+U679,1)</f>
        <v>1</v>
      </c>
      <c r="V680">
        <f t="shared" si="10"/>
        <v>11108.822187108999</v>
      </c>
      <c r="W680" t="str">
        <f>IF(V680="","",IF(ABS(V680-R680)&gt;W$1,ABS(V680-R680),""))</f>
        <v/>
      </c>
      <c r="X680" t="str">
        <f>Y680&amp;"-"&amp;Z680&amp;"-"&amp;AC680&amp;"-"&amp;AD680&amp;"-"&amp;AG680</f>
        <v>21.5-e-X-2-0.5</v>
      </c>
      <c r="Y680">
        <f>F680</f>
        <v>21.5</v>
      </c>
      <c r="Z680" s="2" t="str">
        <f>G680</f>
        <v>e</v>
      </c>
      <c r="AA680">
        <f>_xlfn.IFNA(VLOOKUP(X680,'duo-out'!A$2:Q$5000,5,FALSE),E680+10*(H680-1)+1+_xlfn.IFNA(VLOOKUP(D680,states!A$2:C$10,3,FALSE),1))</f>
        <v>3</v>
      </c>
      <c r="AB680">
        <f>IF(V680="","",V680)</f>
        <v>11108.822187108999</v>
      </c>
      <c r="AC680" s="2" t="str">
        <f>_xlfn.IFNA(VLOOKUP(D680,states!A$2:C$10,2,FALSE),"XX")</f>
        <v>X</v>
      </c>
      <c r="AD680">
        <f>E680</f>
        <v>2</v>
      </c>
      <c r="AE680">
        <f>_xlfn.IFNA(VLOOKUP(D680,states!A$2:D$10,4,FALSE),0)</f>
        <v>1</v>
      </c>
      <c r="AF680">
        <v>0.5</v>
      </c>
      <c r="AG680">
        <f>IF(AE680=0,AF680,IF(AE680=1,IF(F680=0.5,0.5,IF(H680=1,0.5,1.5)),IF(F680=0.5,0.5,IF(H680=1,2.5,1.5))))</f>
        <v>0.5</v>
      </c>
      <c r="AH680" s="7">
        <f>IF(AC680="XX",0,1/C680^(1/5)*IF(E680=0,100,1)/(E680+1)^(1/4))</f>
        <v>2.1924297443889911</v>
      </c>
    </row>
    <row r="681" spans="1:34">
      <c r="A681">
        <v>2140</v>
      </c>
      <c r="B681" s="1">
        <v>2888.634</v>
      </c>
      <c r="C681" s="6">
        <v>5.0000000000000001E-3</v>
      </c>
      <c r="D681" t="s">
        <v>0</v>
      </c>
      <c r="E681">
        <v>2</v>
      </c>
      <c r="F681">
        <v>21.5</v>
      </c>
      <c r="G681" t="s">
        <v>1</v>
      </c>
      <c r="H681">
        <v>2</v>
      </c>
      <c r="I681" t="s">
        <v>0</v>
      </c>
      <c r="J681">
        <v>1</v>
      </c>
      <c r="K681">
        <v>20.5</v>
      </c>
      <c r="L681" t="s">
        <v>1</v>
      </c>
      <c r="M681">
        <v>2</v>
      </c>
      <c r="N681" t="s">
        <v>2196</v>
      </c>
      <c r="O681">
        <v>1</v>
      </c>
      <c r="P681" t="str">
        <f>D681&amp;"-"&amp;F681&amp;"-"&amp;G681&amp;"-"&amp;E681&amp;"-"&amp;H681</f>
        <v>X2Pi-21.5-e-2-2</v>
      </c>
      <c r="Q681" t="str">
        <f>I681&amp;"-"&amp;K681&amp;"-"&amp;L681&amp;"-"&amp;J681&amp;"-"&amp;M681</f>
        <v>X2Pi-20.5-e-1-2</v>
      </c>
      <c r="R681">
        <f>B681+S681</f>
        <v>11615.164790023999</v>
      </c>
      <c r="S681">
        <f>_xlfn.IFNA(VLOOKUP(Q681,'MARVEL-X'!A$2:I$1400,7,FALSE),VLOOKUP(Q681,MARVEL!A$2:J$1522,10,FALSE))</f>
        <v>8726.5307900239986</v>
      </c>
      <c r="T681">
        <f>IF(P681=P680,R681+T680,R681)</f>
        <v>11615.164790023999</v>
      </c>
      <c r="U681">
        <f>IF(P681=P680,1+U680,1)</f>
        <v>1</v>
      </c>
      <c r="V681">
        <f t="shared" si="10"/>
        <v>11615.164790023999</v>
      </c>
      <c r="W681" t="str">
        <f>IF(V681="","",IF(ABS(V681-R681)&gt;W$1,ABS(V681-R681),""))</f>
        <v/>
      </c>
      <c r="X681" t="str">
        <f>Y681&amp;"-"&amp;Z681&amp;"-"&amp;AC681&amp;"-"&amp;AD681&amp;"-"&amp;AG681</f>
        <v>21.5-e-X-2-1.5</v>
      </c>
      <c r="Y681">
        <f>F681</f>
        <v>21.5</v>
      </c>
      <c r="Z681" s="2" t="str">
        <f>G681</f>
        <v>e</v>
      </c>
      <c r="AA681">
        <f>_xlfn.IFNA(VLOOKUP(X681,'duo-out'!A$2:Q$5000,5,FALSE),E681+10*(H681-1)+1+_xlfn.IFNA(VLOOKUP(D681,states!A$2:C$10,3,FALSE),1))</f>
        <v>13</v>
      </c>
      <c r="AB681">
        <f>IF(V681="","",V681)</f>
        <v>11615.164790023999</v>
      </c>
      <c r="AC681" s="2" t="str">
        <f>_xlfn.IFNA(VLOOKUP(D681,states!A$2:C$10,2,FALSE),"XX")</f>
        <v>X</v>
      </c>
      <c r="AD681">
        <f>E681</f>
        <v>2</v>
      </c>
      <c r="AE681">
        <f>_xlfn.IFNA(VLOOKUP(D681,states!A$2:D$10,4,FALSE),0)</f>
        <v>1</v>
      </c>
      <c r="AF681">
        <v>0.5</v>
      </c>
      <c r="AG681">
        <f>IF(AE681=0,AF681,IF(AE681=1,IF(F681=0.5,0.5,IF(H681=1,0.5,1.5)),IF(F681=0.5,0.5,IF(H681=1,2.5,1.5))))</f>
        <v>1.5</v>
      </c>
      <c r="AH681" s="7">
        <f>IF(AC681="XX",0,1/C681^(1/5)*IF(E681=0,100,1)/(E681+1)^(1/4))</f>
        <v>2.1924297443889911</v>
      </c>
    </row>
    <row r="682" spans="1:34">
      <c r="A682">
        <v>2193</v>
      </c>
      <c r="B682" s="1">
        <v>2746.5219999999999</v>
      </c>
      <c r="C682" s="6">
        <v>5.0000000000000001E-3</v>
      </c>
      <c r="D682" t="s">
        <v>0</v>
      </c>
      <c r="E682">
        <v>3</v>
      </c>
      <c r="F682">
        <v>21.5</v>
      </c>
      <c r="G682" t="s">
        <v>1</v>
      </c>
      <c r="H682">
        <v>1</v>
      </c>
      <c r="I682" t="s">
        <v>0</v>
      </c>
      <c r="J682">
        <v>2</v>
      </c>
      <c r="K682">
        <v>20.5</v>
      </c>
      <c r="L682" t="s">
        <v>1</v>
      </c>
      <c r="M682">
        <v>1</v>
      </c>
      <c r="N682" t="s">
        <v>2249</v>
      </c>
      <c r="O682">
        <v>1</v>
      </c>
      <c r="P682" t="str">
        <f>D682&amp;"-"&amp;F682&amp;"-"&amp;G682&amp;"-"&amp;E682&amp;"-"&amp;H682</f>
        <v>X2Pi-21.5-e-3-1</v>
      </c>
      <c r="Q682" t="str">
        <f>I682&amp;"-"&amp;K682&amp;"-"&amp;L682&amp;"-"&amp;J682&amp;"-"&amp;M682</f>
        <v>X2Pi-20.5-e-2-1</v>
      </c>
      <c r="R682">
        <f>B682+S682</f>
        <v>13353.160760218001</v>
      </c>
      <c r="S682">
        <f>_xlfn.IFNA(VLOOKUP(Q682,'MARVEL-X'!A$2:I$1400,7,FALSE),VLOOKUP(Q682,MARVEL!A$2:J$1522,10,FALSE))</f>
        <v>10606.638760218</v>
      </c>
      <c r="T682">
        <f>IF(P682=P681,R682+T681,R682)</f>
        <v>13353.160760218001</v>
      </c>
      <c r="U682">
        <f>IF(P682=P681,1+U681,1)</f>
        <v>1</v>
      </c>
      <c r="V682">
        <f t="shared" si="10"/>
        <v>13353.160760218001</v>
      </c>
      <c r="W682" t="str">
        <f>IF(V682="","",IF(ABS(V682-R682)&gt;W$1,ABS(V682-R682),""))</f>
        <v/>
      </c>
      <c r="X682" t="str">
        <f>Y682&amp;"-"&amp;Z682&amp;"-"&amp;AC682&amp;"-"&amp;AD682&amp;"-"&amp;AG682</f>
        <v>21.5-e-X-3-0.5</v>
      </c>
      <c r="Y682">
        <f>F682</f>
        <v>21.5</v>
      </c>
      <c r="Z682" s="2" t="str">
        <f>G682</f>
        <v>e</v>
      </c>
      <c r="AA682">
        <f>_xlfn.IFNA(VLOOKUP(X682,'duo-out'!A$2:Q$5000,5,FALSE),E682+10*(H682-1)+1+_xlfn.IFNA(VLOOKUP(D682,states!A$2:C$10,3,FALSE),1))</f>
        <v>4</v>
      </c>
      <c r="AB682">
        <f>IF(V682="","",V682)</f>
        <v>13353.160760218001</v>
      </c>
      <c r="AC682" s="2" t="str">
        <f>_xlfn.IFNA(VLOOKUP(D682,states!A$2:C$10,2,FALSE),"XX")</f>
        <v>X</v>
      </c>
      <c r="AD682">
        <f>E682</f>
        <v>3</v>
      </c>
      <c r="AE682">
        <f>_xlfn.IFNA(VLOOKUP(D682,states!A$2:D$10,4,FALSE),0)</f>
        <v>1</v>
      </c>
      <c r="AF682">
        <v>0.5</v>
      </c>
      <c r="AG682">
        <f>IF(AE682=0,AF682,IF(AE682=1,IF(F682=0.5,0.5,IF(H682=1,0.5,1.5)),IF(F682=0.5,0.5,IF(H682=1,2.5,1.5))))</f>
        <v>0.5</v>
      </c>
      <c r="AH682" s="7">
        <f>IF(AC682="XX",0,1/C682^(1/5)*IF(E682=0,100,1)/(E682+1)^(1/4))</f>
        <v>2.0402857733683697</v>
      </c>
    </row>
    <row r="683" spans="1:34">
      <c r="A683">
        <v>2241</v>
      </c>
      <c r="B683" s="1">
        <v>2742.828</v>
      </c>
      <c r="C683" s="6">
        <v>5.0000000000000001E-3</v>
      </c>
      <c r="D683" t="s">
        <v>0</v>
      </c>
      <c r="E683">
        <v>3</v>
      </c>
      <c r="F683">
        <v>21.5</v>
      </c>
      <c r="G683" t="s">
        <v>1</v>
      </c>
      <c r="H683">
        <v>2</v>
      </c>
      <c r="I683" t="s">
        <v>0</v>
      </c>
      <c r="J683">
        <v>2</v>
      </c>
      <c r="K683">
        <v>20.5</v>
      </c>
      <c r="L683" t="s">
        <v>1</v>
      </c>
      <c r="M683">
        <v>2</v>
      </c>
      <c r="N683" t="s">
        <v>2297</v>
      </c>
      <c r="O683">
        <v>1</v>
      </c>
      <c r="P683" t="str">
        <f>D683&amp;"-"&amp;F683&amp;"-"&amp;G683&amp;"-"&amp;E683&amp;"-"&amp;H683</f>
        <v>X2Pi-21.5-e-3-2</v>
      </c>
      <c r="Q683" t="str">
        <f>I683&amp;"-"&amp;K683&amp;"-"&amp;L683&amp;"-"&amp;J683&amp;"-"&amp;M683</f>
        <v>X2Pi-20.5-e-2-2</v>
      </c>
      <c r="R683">
        <f>B683+S683</f>
        <v>13837.796486175999</v>
      </c>
      <c r="S683">
        <f>_xlfn.IFNA(VLOOKUP(Q683,'MARVEL-X'!A$2:I$1400,7,FALSE),VLOOKUP(Q683,MARVEL!A$2:J$1522,10,FALSE))</f>
        <v>11094.968486176</v>
      </c>
      <c r="T683">
        <f>IF(P683=P682,R683+T682,R683)</f>
        <v>13837.796486175999</v>
      </c>
      <c r="U683">
        <f>IF(P683=P682,1+U682,1)</f>
        <v>1</v>
      </c>
      <c r="V683">
        <f t="shared" si="10"/>
        <v>13837.796486175999</v>
      </c>
      <c r="W683" t="str">
        <f>IF(V683="","",IF(ABS(V683-R683)&gt;W$1,ABS(V683-R683),""))</f>
        <v/>
      </c>
      <c r="X683" t="str">
        <f>Y683&amp;"-"&amp;Z683&amp;"-"&amp;AC683&amp;"-"&amp;AD683&amp;"-"&amp;AG683</f>
        <v>21.5-e-X-3-1.5</v>
      </c>
      <c r="Y683">
        <f>F683</f>
        <v>21.5</v>
      </c>
      <c r="Z683" s="2" t="str">
        <f>G683</f>
        <v>e</v>
      </c>
      <c r="AA683">
        <f>_xlfn.IFNA(VLOOKUP(X683,'duo-out'!A$2:Q$5000,5,FALSE),E683+10*(H683-1)+1+_xlfn.IFNA(VLOOKUP(D683,states!A$2:C$10,3,FALSE),1))</f>
        <v>14</v>
      </c>
      <c r="AB683">
        <f>IF(V683="","",V683)</f>
        <v>13837.796486175999</v>
      </c>
      <c r="AC683" s="2" t="str">
        <f>_xlfn.IFNA(VLOOKUP(D683,states!A$2:C$10,2,FALSE),"XX")</f>
        <v>X</v>
      </c>
      <c r="AD683">
        <f>E683</f>
        <v>3</v>
      </c>
      <c r="AE683">
        <f>_xlfn.IFNA(VLOOKUP(D683,states!A$2:D$10,4,FALSE),0)</f>
        <v>1</v>
      </c>
      <c r="AF683">
        <v>0.5</v>
      </c>
      <c r="AG683">
        <f>IF(AE683=0,AF683,IF(AE683=1,IF(F683=0.5,0.5,IF(H683=1,0.5,1.5)),IF(F683=0.5,0.5,IF(H683=1,2.5,1.5))))</f>
        <v>1.5</v>
      </c>
      <c r="AH683" s="7">
        <f>IF(AC683="XX",0,1/C683^(1/5)*IF(E683=0,100,1)/(E683+1)^(1/4))</f>
        <v>2.0402857733683697</v>
      </c>
    </row>
    <row r="684" spans="1:34">
      <c r="A684">
        <v>2287</v>
      </c>
      <c r="B684" s="1">
        <v>2601.8020000000001</v>
      </c>
      <c r="C684" s="6">
        <v>5.0000000000000001E-3</v>
      </c>
      <c r="D684" t="s">
        <v>0</v>
      </c>
      <c r="E684">
        <v>4</v>
      </c>
      <c r="F684">
        <v>21.5</v>
      </c>
      <c r="G684" t="s">
        <v>1</v>
      </c>
      <c r="H684">
        <v>1</v>
      </c>
      <c r="I684" t="s">
        <v>0</v>
      </c>
      <c r="J684">
        <v>3</v>
      </c>
      <c r="K684">
        <v>20.5</v>
      </c>
      <c r="L684" t="s">
        <v>1</v>
      </c>
      <c r="M684">
        <v>1</v>
      </c>
      <c r="N684" t="s">
        <v>2343</v>
      </c>
      <c r="O684">
        <v>1</v>
      </c>
      <c r="P684" t="str">
        <f>D684&amp;"-"&amp;F684&amp;"-"&amp;G684&amp;"-"&amp;E684&amp;"-"&amp;H684</f>
        <v>X2Pi-21.5-e-4-1</v>
      </c>
      <c r="Q684" t="str">
        <f>I684&amp;"-"&amp;K684&amp;"-"&amp;L684&amp;"-"&amp;J684&amp;"-"&amp;M684</f>
        <v>X2Pi-20.5-e-3-1</v>
      </c>
      <c r="R684">
        <f>B684+S684</f>
        <v>15474.162050884999</v>
      </c>
      <c r="S684">
        <f>_xlfn.IFNA(VLOOKUP(Q684,'MARVEL-X'!A$2:I$1400,7,FALSE),VLOOKUP(Q684,MARVEL!A$2:J$1522,10,FALSE))</f>
        <v>12872.360050885</v>
      </c>
      <c r="T684">
        <f>IF(P684=P683,R684+T683,R684)</f>
        <v>15474.162050884999</v>
      </c>
      <c r="U684">
        <f>IF(P684=P683,1+U683,1)</f>
        <v>1</v>
      </c>
      <c r="V684">
        <f t="shared" si="10"/>
        <v>15474.162050884999</v>
      </c>
      <c r="W684" t="str">
        <f>IF(V684="","",IF(ABS(V684-R684)&gt;W$1,ABS(V684-R684),""))</f>
        <v/>
      </c>
      <c r="X684" t="str">
        <f>Y684&amp;"-"&amp;Z684&amp;"-"&amp;AC684&amp;"-"&amp;AD684&amp;"-"&amp;AG684</f>
        <v>21.5-e-X-4-0.5</v>
      </c>
      <c r="Y684">
        <f>F684</f>
        <v>21.5</v>
      </c>
      <c r="Z684" s="2" t="str">
        <f>G684</f>
        <v>e</v>
      </c>
      <c r="AA684">
        <f>_xlfn.IFNA(VLOOKUP(X684,'duo-out'!A$2:Q$5000,5,FALSE),E684+10*(H684-1)+1+_xlfn.IFNA(VLOOKUP(D684,states!A$2:C$10,3,FALSE),1))</f>
        <v>5</v>
      </c>
      <c r="AB684">
        <f>IF(V684="","",V684)</f>
        <v>15474.162050884999</v>
      </c>
      <c r="AC684" s="2" t="str">
        <f>_xlfn.IFNA(VLOOKUP(D684,states!A$2:C$10,2,FALSE),"XX")</f>
        <v>X</v>
      </c>
      <c r="AD684">
        <f>E684</f>
        <v>4</v>
      </c>
      <c r="AE684">
        <f>_xlfn.IFNA(VLOOKUP(D684,states!A$2:D$10,4,FALSE),0)</f>
        <v>1</v>
      </c>
      <c r="AF684">
        <v>0.5</v>
      </c>
      <c r="AG684">
        <f>IF(AE684=0,AF684,IF(AE684=1,IF(F684=0.5,0.5,IF(H684=1,0.5,1.5)),IF(F684=0.5,0.5,IF(H684=1,2.5,1.5))))</f>
        <v>0.5</v>
      </c>
      <c r="AH684" s="7">
        <f>IF(AC684="XX",0,1/C684^(1/5)*IF(E684=0,100,1)/(E684+1)^(1/4))</f>
        <v>1.9295831501316907</v>
      </c>
    </row>
    <row r="685" spans="1:34">
      <c r="A685">
        <v>2322</v>
      </c>
      <c r="B685" s="1">
        <v>2597.1120000000001</v>
      </c>
      <c r="C685" s="6">
        <v>5.0000000000000001E-3</v>
      </c>
      <c r="D685" t="s">
        <v>0</v>
      </c>
      <c r="E685">
        <v>4</v>
      </c>
      <c r="F685">
        <v>21.5</v>
      </c>
      <c r="G685" t="s">
        <v>1</v>
      </c>
      <c r="H685">
        <v>2</v>
      </c>
      <c r="I685" t="s">
        <v>0</v>
      </c>
      <c r="J685">
        <v>3</v>
      </c>
      <c r="K685">
        <v>20.5</v>
      </c>
      <c r="L685" t="s">
        <v>1</v>
      </c>
      <c r="M685">
        <v>2</v>
      </c>
      <c r="N685" t="s">
        <v>2378</v>
      </c>
      <c r="O685">
        <v>1</v>
      </c>
      <c r="P685" t="str">
        <f>D685&amp;"-"&amp;F685&amp;"-"&amp;G685&amp;"-"&amp;E685&amp;"-"&amp;H685</f>
        <v>X2Pi-21.5-e-4-2</v>
      </c>
      <c r="Q685" t="str">
        <f>I685&amp;"-"&amp;K685&amp;"-"&amp;L685&amp;"-"&amp;J685&amp;"-"&amp;M685</f>
        <v>X2Pi-20.5-e-3-2</v>
      </c>
      <c r="R685">
        <f>B685+S685</f>
        <v>15936.993870923998</v>
      </c>
      <c r="S685">
        <f>_xlfn.IFNA(VLOOKUP(Q685,'MARVEL-X'!A$2:I$1400,7,FALSE),VLOOKUP(Q685,MARVEL!A$2:J$1522,10,FALSE))</f>
        <v>13339.881870923999</v>
      </c>
      <c r="T685">
        <f>IF(P685=P684,R685+T684,R685)</f>
        <v>15936.993870923998</v>
      </c>
      <c r="U685">
        <f>IF(P685=P684,1+U684,1)</f>
        <v>1</v>
      </c>
      <c r="V685">
        <f t="shared" si="10"/>
        <v>15936.993870923998</v>
      </c>
      <c r="W685" t="str">
        <f>IF(V685="","",IF(ABS(V685-R685)&gt;W$1,ABS(V685-R685),""))</f>
        <v/>
      </c>
      <c r="X685" t="str">
        <f>Y685&amp;"-"&amp;Z685&amp;"-"&amp;AC685&amp;"-"&amp;AD685&amp;"-"&amp;AG685</f>
        <v>21.5-e-X-4-1.5</v>
      </c>
      <c r="Y685">
        <f>F685</f>
        <v>21.5</v>
      </c>
      <c r="Z685" s="2" t="str">
        <f>G685</f>
        <v>e</v>
      </c>
      <c r="AA685">
        <f>_xlfn.IFNA(VLOOKUP(X685,'duo-out'!A$2:Q$5000,5,FALSE),E685+10*(H685-1)+1+_xlfn.IFNA(VLOOKUP(D685,states!A$2:C$10,3,FALSE),1))</f>
        <v>15</v>
      </c>
      <c r="AB685">
        <f>IF(V685="","",V685)</f>
        <v>15936.993870923998</v>
      </c>
      <c r="AC685" s="2" t="str">
        <f>_xlfn.IFNA(VLOOKUP(D685,states!A$2:C$10,2,FALSE),"XX")</f>
        <v>X</v>
      </c>
      <c r="AD685">
        <f>E685</f>
        <v>4</v>
      </c>
      <c r="AE685">
        <f>_xlfn.IFNA(VLOOKUP(D685,states!A$2:D$10,4,FALSE),0)</f>
        <v>1</v>
      </c>
      <c r="AF685">
        <v>0.5</v>
      </c>
      <c r="AG685">
        <f>IF(AE685=0,AF685,IF(AE685=1,IF(F685=0.5,0.5,IF(H685=1,0.5,1.5)),IF(F685=0.5,0.5,IF(H685=1,2.5,1.5))))</f>
        <v>1.5</v>
      </c>
      <c r="AH685" s="7">
        <f>IF(AC685="XX",0,1/C685^(1/5)*IF(E685=0,100,1)/(E685+1)^(1/4))</f>
        <v>1.9295831501316907</v>
      </c>
    </row>
    <row r="686" spans="1:34">
      <c r="A686">
        <v>2000</v>
      </c>
      <c r="B686" s="1">
        <v>3036.732</v>
      </c>
      <c r="C686" s="6">
        <v>5.0000000000000001E-3</v>
      </c>
      <c r="D686" t="s">
        <v>0</v>
      </c>
      <c r="E686">
        <v>1</v>
      </c>
      <c r="F686">
        <v>21.5</v>
      </c>
      <c r="G686" t="s">
        <v>2</v>
      </c>
      <c r="H686">
        <v>1</v>
      </c>
      <c r="I686" t="s">
        <v>0</v>
      </c>
      <c r="J686">
        <v>0</v>
      </c>
      <c r="K686">
        <v>20.5</v>
      </c>
      <c r="L686" t="s">
        <v>2</v>
      </c>
      <c r="M686">
        <v>1</v>
      </c>
      <c r="N686" t="s">
        <v>2056</v>
      </c>
      <c r="O686">
        <v>1</v>
      </c>
      <c r="P686" t="str">
        <f>D686&amp;"-"&amp;F686&amp;"-"&amp;G686&amp;"-"&amp;E686&amp;"-"&amp;H686</f>
        <v>X2Pi-21.5-f-1-1</v>
      </c>
      <c r="Q686" t="str">
        <f>I686&amp;"-"&amp;K686&amp;"-"&amp;L686&amp;"-"&amp;J686&amp;"-"&amp;M686</f>
        <v>X2Pi-20.5-f-0-1</v>
      </c>
      <c r="R686">
        <f>B686+S686</f>
        <v>8726.9378502799991</v>
      </c>
      <c r="S686">
        <f>_xlfn.IFNA(VLOOKUP(Q686,'MARVEL-X'!A$2:I$1400,7,FALSE),VLOOKUP(Q686,MARVEL!A$2:J$1522,10,FALSE))</f>
        <v>5690.20585028</v>
      </c>
      <c r="T686">
        <f>IF(P686=P685,R686+T685,R686)</f>
        <v>8726.9378502799991</v>
      </c>
      <c r="U686">
        <f>IF(P686=P685,1+U685,1)</f>
        <v>1</v>
      </c>
      <c r="V686" t="str">
        <f t="shared" si="10"/>
        <v/>
      </c>
      <c r="W686" t="str">
        <f>IF(V686="","",IF(ABS(V686-R686)&gt;W$1,ABS(V686-R686),""))</f>
        <v/>
      </c>
      <c r="X686" t="str">
        <f>Y686&amp;"-"&amp;Z686&amp;"-"&amp;AC686&amp;"-"&amp;AD686&amp;"-"&amp;AG686</f>
        <v>21.5-f-X-1-0.5</v>
      </c>
      <c r="Y686">
        <f>F686</f>
        <v>21.5</v>
      </c>
      <c r="Z686" s="2" t="str">
        <f>G686</f>
        <v>f</v>
      </c>
      <c r="AA686">
        <f>_xlfn.IFNA(VLOOKUP(X686,'duo-out'!A$2:Q$5000,5,FALSE),E686+10*(H686-1)+1+_xlfn.IFNA(VLOOKUP(D686,states!A$2:C$10,3,FALSE),1))</f>
        <v>2</v>
      </c>
      <c r="AB686" t="str">
        <f>IF(V686="","",V686)</f>
        <v/>
      </c>
      <c r="AC686" s="2" t="str">
        <f>_xlfn.IFNA(VLOOKUP(D686,states!A$2:C$10,2,FALSE),"XX")</f>
        <v>X</v>
      </c>
      <c r="AD686">
        <f>E686</f>
        <v>1</v>
      </c>
      <c r="AE686">
        <f>_xlfn.IFNA(VLOOKUP(D686,states!A$2:D$10,4,FALSE),0)</f>
        <v>1</v>
      </c>
      <c r="AF686">
        <v>0.5</v>
      </c>
      <c r="AG686">
        <f>IF(AE686=0,AF686,IF(AE686=1,IF(F686=0.5,0.5,IF(H686=1,0.5,1.5)),IF(F686=0.5,0.5,IF(H686=1,2.5,1.5))))</f>
        <v>0.5</v>
      </c>
      <c r="AH686" s="7">
        <f>IF(AC686="XX",0,1/C686^(1/5)*IF(E686=0,100,1)/(E686+1)^(1/4))</f>
        <v>2.4263223583284943</v>
      </c>
    </row>
    <row r="687" spans="1:34">
      <c r="A687">
        <v>2427</v>
      </c>
      <c r="B687" s="1">
        <v>3036.75</v>
      </c>
      <c r="C687" s="6">
        <v>0.02</v>
      </c>
      <c r="D687" t="s">
        <v>0</v>
      </c>
      <c r="E687">
        <v>1</v>
      </c>
      <c r="F687">
        <v>21.5</v>
      </c>
      <c r="G687" t="s">
        <v>2</v>
      </c>
      <c r="H687">
        <v>1</v>
      </c>
      <c r="I687" t="s">
        <v>0</v>
      </c>
      <c r="J687">
        <v>0</v>
      </c>
      <c r="K687">
        <v>20.5</v>
      </c>
      <c r="L687" t="s">
        <v>2</v>
      </c>
      <c r="M687">
        <v>1</v>
      </c>
      <c r="N687" t="s">
        <v>2483</v>
      </c>
      <c r="O687">
        <v>1</v>
      </c>
      <c r="P687" t="str">
        <f>D687&amp;"-"&amp;F687&amp;"-"&amp;G687&amp;"-"&amp;E687&amp;"-"&amp;H687</f>
        <v>X2Pi-21.5-f-1-1</v>
      </c>
      <c r="Q687" t="str">
        <f>I687&amp;"-"&amp;K687&amp;"-"&amp;L687&amp;"-"&amp;J687&amp;"-"&amp;M687</f>
        <v>X2Pi-20.5-f-0-1</v>
      </c>
      <c r="R687">
        <f>B687+S687</f>
        <v>8726.9558502799991</v>
      </c>
      <c r="S687">
        <f>_xlfn.IFNA(VLOOKUP(Q687,'MARVEL-X'!A$2:I$1400,7,FALSE),VLOOKUP(Q687,MARVEL!A$2:J$1522,10,FALSE))</f>
        <v>5690.20585028</v>
      </c>
      <c r="T687">
        <f>IF(P687=P686,R687+T686,R687)</f>
        <v>17453.893700559998</v>
      </c>
      <c r="U687">
        <f>IF(P687=P686,1+U686,1)</f>
        <v>2</v>
      </c>
      <c r="V687">
        <f t="shared" si="10"/>
        <v>8726.9468502799991</v>
      </c>
      <c r="W687" t="str">
        <f>IF(V687="","",IF(ABS(V687-R687)&gt;W$1,ABS(V687-R687),""))</f>
        <v/>
      </c>
      <c r="X687" t="str">
        <f>Y687&amp;"-"&amp;Z687&amp;"-"&amp;AC687&amp;"-"&amp;AD687&amp;"-"&amp;AG687</f>
        <v>21.5-f-X-1-0.5</v>
      </c>
      <c r="Y687">
        <f>F687</f>
        <v>21.5</v>
      </c>
      <c r="Z687" s="2" t="str">
        <f>G687</f>
        <v>f</v>
      </c>
      <c r="AA687">
        <f>_xlfn.IFNA(VLOOKUP(X687,'duo-out'!A$2:Q$5000,5,FALSE),E687+10*(H687-1)+1+_xlfn.IFNA(VLOOKUP(D687,states!A$2:C$10,3,FALSE),1))</f>
        <v>2</v>
      </c>
      <c r="AB687">
        <f>IF(V687="","",V687)</f>
        <v>8726.9468502799991</v>
      </c>
      <c r="AC687" s="2" t="str">
        <f>_xlfn.IFNA(VLOOKUP(D687,states!A$2:C$10,2,FALSE),"XX")</f>
        <v>X</v>
      </c>
      <c r="AD687">
        <f>E687</f>
        <v>1</v>
      </c>
      <c r="AE687">
        <f>_xlfn.IFNA(VLOOKUP(D687,states!A$2:D$10,4,FALSE),0)</f>
        <v>1</v>
      </c>
      <c r="AF687">
        <v>0.5</v>
      </c>
      <c r="AG687">
        <f>IF(AE687=0,AF687,IF(AE687=1,IF(F687=0.5,0.5,IF(H687=1,0.5,1.5)),IF(F687=0.5,0.5,IF(H687=1,2.5,1.5))))</f>
        <v>0.5</v>
      </c>
      <c r="AH687" s="7">
        <f>IF(AC687="XX",0,1/C687^(1/5)*IF(E687=0,100,1)/(E687+1)^(1/4))</f>
        <v>1.8388084971065388</v>
      </c>
    </row>
    <row r="688" spans="1:34">
      <c r="A688">
        <v>2057</v>
      </c>
      <c r="B688" s="1">
        <v>3035.7919999999999</v>
      </c>
      <c r="C688" s="6">
        <v>5.0000000000000001E-3</v>
      </c>
      <c r="D688" t="s">
        <v>0</v>
      </c>
      <c r="E688">
        <v>1</v>
      </c>
      <c r="F688">
        <v>21.5</v>
      </c>
      <c r="G688" t="s">
        <v>2</v>
      </c>
      <c r="H688">
        <v>2</v>
      </c>
      <c r="I688" t="s">
        <v>0</v>
      </c>
      <c r="J688">
        <v>0</v>
      </c>
      <c r="K688">
        <v>20.5</v>
      </c>
      <c r="L688" t="s">
        <v>2</v>
      </c>
      <c r="M688">
        <v>2</v>
      </c>
      <c r="N688" t="s">
        <v>2113</v>
      </c>
      <c r="O688">
        <v>1</v>
      </c>
      <c r="P688" t="str">
        <f>D688&amp;"-"&amp;F688&amp;"-"&amp;G688&amp;"-"&amp;E688&amp;"-"&amp;H688</f>
        <v>X2Pi-21.5-f-1-2</v>
      </c>
      <c r="Q688" t="str">
        <f>I688&amp;"-"&amp;K688&amp;"-"&amp;L688&amp;"-"&amp;J688&amp;"-"&amp;M688</f>
        <v>X2Pi-20.5-f-0-2</v>
      </c>
      <c r="R688">
        <f>B688+S688</f>
        <v>9284.7792040830009</v>
      </c>
      <c r="S688">
        <f>_xlfn.IFNA(VLOOKUP(Q688,'MARVEL-X'!A$2:I$1400,7,FALSE),VLOOKUP(Q688,MARVEL!A$2:J$1522,10,FALSE))</f>
        <v>6248.9872040830005</v>
      </c>
      <c r="T688">
        <f>IF(P688=P687,R688+T687,R688)</f>
        <v>9284.7792040830009</v>
      </c>
      <c r="U688">
        <f>IF(P688=P687,1+U687,1)</f>
        <v>1</v>
      </c>
      <c r="V688">
        <f t="shared" si="10"/>
        <v>9284.7792040830009</v>
      </c>
      <c r="W688" t="str">
        <f>IF(V688="","",IF(ABS(V688-R688)&gt;W$1,ABS(V688-R688),""))</f>
        <v/>
      </c>
      <c r="X688" t="str">
        <f>Y688&amp;"-"&amp;Z688&amp;"-"&amp;AC688&amp;"-"&amp;AD688&amp;"-"&amp;AG688</f>
        <v>21.5-f-X-1-1.5</v>
      </c>
      <c r="Y688">
        <f>F688</f>
        <v>21.5</v>
      </c>
      <c r="Z688" s="2" t="str">
        <f>G688</f>
        <v>f</v>
      </c>
      <c r="AA688">
        <f>_xlfn.IFNA(VLOOKUP(X688,'duo-out'!A$2:Q$5000,5,FALSE),E688+10*(H688-1)+1+_xlfn.IFNA(VLOOKUP(D688,states!A$2:C$10,3,FALSE),1))</f>
        <v>12</v>
      </c>
      <c r="AB688">
        <f>IF(V688="","",V688)</f>
        <v>9284.7792040830009</v>
      </c>
      <c r="AC688" s="2" t="str">
        <f>_xlfn.IFNA(VLOOKUP(D688,states!A$2:C$10,2,FALSE),"XX")</f>
        <v>X</v>
      </c>
      <c r="AD688">
        <f>E688</f>
        <v>1</v>
      </c>
      <c r="AE688">
        <f>_xlfn.IFNA(VLOOKUP(D688,states!A$2:D$10,4,FALSE),0)</f>
        <v>1</v>
      </c>
      <c r="AF688">
        <v>0.5</v>
      </c>
      <c r="AG688">
        <f>IF(AE688=0,AF688,IF(AE688=1,IF(F688=0.5,0.5,IF(H688=1,0.5,1.5)),IF(F688=0.5,0.5,IF(H688=1,2.5,1.5))))</f>
        <v>1.5</v>
      </c>
      <c r="AH688" s="7">
        <f>IF(AC688="XX",0,1/C688^(1/5)*IF(E688=0,100,1)/(E688+1)^(1/4))</f>
        <v>2.4263223583284943</v>
      </c>
    </row>
    <row r="689" spans="1:34">
      <c r="A689">
        <v>2112</v>
      </c>
      <c r="B689" s="1">
        <v>2890.9169999999999</v>
      </c>
      <c r="C689" s="6">
        <v>5.0000000000000001E-3</v>
      </c>
      <c r="D689" t="s">
        <v>0</v>
      </c>
      <c r="E689">
        <v>2</v>
      </c>
      <c r="F689">
        <v>21.5</v>
      </c>
      <c r="G689" t="s">
        <v>2</v>
      </c>
      <c r="H689">
        <v>1</v>
      </c>
      <c r="I689" t="s">
        <v>0</v>
      </c>
      <c r="J689">
        <v>1</v>
      </c>
      <c r="K689">
        <v>20.5</v>
      </c>
      <c r="L689" t="s">
        <v>2</v>
      </c>
      <c r="M689">
        <v>1</v>
      </c>
      <c r="N689" t="s">
        <v>2168</v>
      </c>
      <c r="O689">
        <v>1</v>
      </c>
      <c r="P689" t="str">
        <f>D689&amp;"-"&amp;F689&amp;"-"&amp;G689&amp;"-"&amp;E689&amp;"-"&amp;H689</f>
        <v>X2Pi-21.5-f-2-1</v>
      </c>
      <c r="Q689" t="str">
        <f>I689&amp;"-"&amp;K689&amp;"-"&amp;L689&amp;"-"&amp;J689&amp;"-"&amp;M689</f>
        <v>X2Pi-20.5-f-1-1</v>
      </c>
      <c r="R689">
        <f>B689+S689</f>
        <v>11095.352229506998</v>
      </c>
      <c r="S689">
        <f>_xlfn.IFNA(VLOOKUP(Q689,'MARVEL-X'!A$2:I$1400,7,FALSE),VLOOKUP(Q689,MARVEL!A$2:J$1522,10,FALSE))</f>
        <v>8204.4352295069984</v>
      </c>
      <c r="T689">
        <f>IF(P689=P688,R689+T688,R689)</f>
        <v>11095.352229506998</v>
      </c>
      <c r="U689">
        <f>IF(P689=P688,1+U688,1)</f>
        <v>1</v>
      </c>
      <c r="V689">
        <f t="shared" si="10"/>
        <v>11095.352229506998</v>
      </c>
      <c r="W689" t="str">
        <f>IF(V689="","",IF(ABS(V689-R689)&gt;W$1,ABS(V689-R689),""))</f>
        <v/>
      </c>
      <c r="X689" t="str">
        <f>Y689&amp;"-"&amp;Z689&amp;"-"&amp;AC689&amp;"-"&amp;AD689&amp;"-"&amp;AG689</f>
        <v>21.5-f-X-2-0.5</v>
      </c>
      <c r="Y689">
        <f>F689</f>
        <v>21.5</v>
      </c>
      <c r="Z689" s="2" t="str">
        <f>G689</f>
        <v>f</v>
      </c>
      <c r="AA689">
        <f>_xlfn.IFNA(VLOOKUP(X689,'duo-out'!A$2:Q$5000,5,FALSE),E689+10*(H689-1)+1+_xlfn.IFNA(VLOOKUP(D689,states!A$2:C$10,3,FALSE),1))</f>
        <v>3</v>
      </c>
      <c r="AB689">
        <f>IF(V689="","",V689)</f>
        <v>11095.352229506998</v>
      </c>
      <c r="AC689" s="2" t="str">
        <f>_xlfn.IFNA(VLOOKUP(D689,states!A$2:C$10,2,FALSE),"XX")</f>
        <v>X</v>
      </c>
      <c r="AD689">
        <f>E689</f>
        <v>2</v>
      </c>
      <c r="AE689">
        <f>_xlfn.IFNA(VLOOKUP(D689,states!A$2:D$10,4,FALSE),0)</f>
        <v>1</v>
      </c>
      <c r="AF689">
        <v>0.5</v>
      </c>
      <c r="AG689">
        <f>IF(AE689=0,AF689,IF(AE689=1,IF(F689=0.5,0.5,IF(H689=1,0.5,1.5)),IF(F689=0.5,0.5,IF(H689=1,2.5,1.5))))</f>
        <v>0.5</v>
      </c>
      <c r="AH689" s="7">
        <f>IF(AC689="XX",0,1/C689^(1/5)*IF(E689=0,100,1)/(E689+1)^(1/4))</f>
        <v>2.1924297443889911</v>
      </c>
    </row>
    <row r="690" spans="1:34">
      <c r="A690">
        <v>2165</v>
      </c>
      <c r="B690" s="1">
        <v>2889.154</v>
      </c>
      <c r="C690" s="6">
        <v>5.0000000000000001E-3</v>
      </c>
      <c r="D690" t="s">
        <v>0</v>
      </c>
      <c r="E690">
        <v>2</v>
      </c>
      <c r="F690">
        <v>21.5</v>
      </c>
      <c r="G690" t="s">
        <v>2</v>
      </c>
      <c r="H690">
        <v>2</v>
      </c>
      <c r="I690" t="s">
        <v>0</v>
      </c>
      <c r="J690">
        <v>1</v>
      </c>
      <c r="K690">
        <v>20.5</v>
      </c>
      <c r="L690" t="s">
        <v>2</v>
      </c>
      <c r="M690">
        <v>2</v>
      </c>
      <c r="N690" t="s">
        <v>2221</v>
      </c>
      <c r="O690">
        <v>1</v>
      </c>
      <c r="P690" t="str">
        <f>D690&amp;"-"&amp;F690&amp;"-"&amp;G690&amp;"-"&amp;E690&amp;"-"&amp;H690</f>
        <v>X2Pi-21.5-f-2-2</v>
      </c>
      <c r="Q690" t="str">
        <f>I690&amp;"-"&amp;K690&amp;"-"&amp;L690&amp;"-"&amp;J690&amp;"-"&amp;M690</f>
        <v>X2Pi-20.5-f-1-2</v>
      </c>
      <c r="R690">
        <f>B690+S690</f>
        <v>11630.309250098999</v>
      </c>
      <c r="S690">
        <f>_xlfn.IFNA(VLOOKUP(Q690,'MARVEL-X'!A$2:I$1400,7,FALSE),VLOOKUP(Q690,MARVEL!A$2:J$1522,10,FALSE))</f>
        <v>8741.1552500989983</v>
      </c>
      <c r="T690">
        <f>IF(P690=P689,R690+T689,R690)</f>
        <v>11630.309250098999</v>
      </c>
      <c r="U690">
        <f>IF(P690=P689,1+U689,1)</f>
        <v>1</v>
      </c>
      <c r="V690">
        <f t="shared" si="10"/>
        <v>11630.309250098999</v>
      </c>
      <c r="W690" t="str">
        <f>IF(V690="","",IF(ABS(V690-R690)&gt;W$1,ABS(V690-R690),""))</f>
        <v/>
      </c>
      <c r="X690" t="str">
        <f>Y690&amp;"-"&amp;Z690&amp;"-"&amp;AC690&amp;"-"&amp;AD690&amp;"-"&amp;AG690</f>
        <v>21.5-f-X-2-1.5</v>
      </c>
      <c r="Y690">
        <f>F690</f>
        <v>21.5</v>
      </c>
      <c r="Z690" s="2" t="str">
        <f>G690</f>
        <v>f</v>
      </c>
      <c r="AA690">
        <f>_xlfn.IFNA(VLOOKUP(X690,'duo-out'!A$2:Q$5000,5,FALSE),E690+10*(H690-1)+1+_xlfn.IFNA(VLOOKUP(D690,states!A$2:C$10,3,FALSE),1))</f>
        <v>13</v>
      </c>
      <c r="AB690">
        <f>IF(V690="","",V690)</f>
        <v>11630.309250098999</v>
      </c>
      <c r="AC690" s="2" t="str">
        <f>_xlfn.IFNA(VLOOKUP(D690,states!A$2:C$10,2,FALSE),"XX")</f>
        <v>X</v>
      </c>
      <c r="AD690">
        <f>E690</f>
        <v>2</v>
      </c>
      <c r="AE690">
        <f>_xlfn.IFNA(VLOOKUP(D690,states!A$2:D$10,4,FALSE),0)</f>
        <v>1</v>
      </c>
      <c r="AF690">
        <v>0.5</v>
      </c>
      <c r="AG690">
        <f>IF(AE690=0,AF690,IF(AE690=1,IF(F690=0.5,0.5,IF(H690=1,0.5,1.5)),IF(F690=0.5,0.5,IF(H690=1,2.5,1.5))))</f>
        <v>1.5</v>
      </c>
      <c r="AH690" s="7">
        <f>IF(AC690="XX",0,1/C690^(1/5)*IF(E690=0,100,1)/(E690+1)^(1/4))</f>
        <v>2.1924297443889911</v>
      </c>
    </row>
    <row r="691" spans="1:34">
      <c r="A691">
        <v>2216</v>
      </c>
      <c r="B691" s="1">
        <v>2746.0549999999998</v>
      </c>
      <c r="C691" s="6">
        <v>5.0000000000000001E-3</v>
      </c>
      <c r="D691" t="s">
        <v>0</v>
      </c>
      <c r="E691">
        <v>3</v>
      </c>
      <c r="F691">
        <v>21.5</v>
      </c>
      <c r="G691" t="s">
        <v>2</v>
      </c>
      <c r="H691">
        <v>1</v>
      </c>
      <c r="I691" t="s">
        <v>0</v>
      </c>
      <c r="J691">
        <v>2</v>
      </c>
      <c r="K691">
        <v>20.5</v>
      </c>
      <c r="L691" t="s">
        <v>2</v>
      </c>
      <c r="M691">
        <v>1</v>
      </c>
      <c r="N691" t="s">
        <v>2272</v>
      </c>
      <c r="O691">
        <v>1</v>
      </c>
      <c r="P691" t="str">
        <f>D691&amp;"-"&amp;F691&amp;"-"&amp;G691&amp;"-"&amp;E691&amp;"-"&amp;H691</f>
        <v>X2Pi-21.5-f-3-1</v>
      </c>
      <c r="Q691" t="str">
        <f>I691&amp;"-"&amp;K691&amp;"-"&amp;L691&amp;"-"&amp;J691&amp;"-"&amp;M691</f>
        <v>X2Pi-20.5-f-2-1</v>
      </c>
      <c r="R691">
        <f>B691+S691</f>
        <v>13340.27512572</v>
      </c>
      <c r="S691">
        <f>_xlfn.IFNA(VLOOKUP(Q691,'MARVEL-X'!A$2:I$1400,7,FALSE),VLOOKUP(Q691,MARVEL!A$2:J$1522,10,FALSE))</f>
        <v>10594.220125719999</v>
      </c>
      <c r="T691">
        <f>IF(P691=P690,R691+T690,R691)</f>
        <v>13340.27512572</v>
      </c>
      <c r="U691">
        <f>IF(P691=P690,1+U690,1)</f>
        <v>1</v>
      </c>
      <c r="V691">
        <f t="shared" si="10"/>
        <v>13340.27512572</v>
      </c>
      <c r="W691" t="str">
        <f>IF(V691="","",IF(ABS(V691-R691)&gt;W$1,ABS(V691-R691),""))</f>
        <v/>
      </c>
      <c r="X691" t="str">
        <f>Y691&amp;"-"&amp;Z691&amp;"-"&amp;AC691&amp;"-"&amp;AD691&amp;"-"&amp;AG691</f>
        <v>21.5-f-X-3-0.5</v>
      </c>
      <c r="Y691">
        <f>F691</f>
        <v>21.5</v>
      </c>
      <c r="Z691" s="2" t="str">
        <f>G691</f>
        <v>f</v>
      </c>
      <c r="AA691">
        <f>_xlfn.IFNA(VLOOKUP(X691,'duo-out'!A$2:Q$5000,5,FALSE),E691+10*(H691-1)+1+_xlfn.IFNA(VLOOKUP(D691,states!A$2:C$10,3,FALSE),1))</f>
        <v>4</v>
      </c>
      <c r="AB691">
        <f>IF(V691="","",V691)</f>
        <v>13340.27512572</v>
      </c>
      <c r="AC691" s="2" t="str">
        <f>_xlfn.IFNA(VLOOKUP(D691,states!A$2:C$10,2,FALSE),"XX")</f>
        <v>X</v>
      </c>
      <c r="AD691">
        <f>E691</f>
        <v>3</v>
      </c>
      <c r="AE691">
        <f>_xlfn.IFNA(VLOOKUP(D691,states!A$2:D$10,4,FALSE),0)</f>
        <v>1</v>
      </c>
      <c r="AF691">
        <v>0.5</v>
      </c>
      <c r="AG691">
        <f>IF(AE691=0,AF691,IF(AE691=1,IF(F691=0.5,0.5,IF(H691=1,0.5,1.5)),IF(F691=0.5,0.5,IF(H691=1,2.5,1.5))))</f>
        <v>0.5</v>
      </c>
      <c r="AH691" s="7">
        <f>IF(AC691="XX",0,1/C691^(1/5)*IF(E691=0,100,1)/(E691+1)^(1/4))</f>
        <v>2.0402857733683697</v>
      </c>
    </row>
    <row r="692" spans="1:34">
      <c r="A692">
        <v>2264</v>
      </c>
      <c r="B692" s="1">
        <v>2743.2710000000002</v>
      </c>
      <c r="C692" s="6">
        <v>5.0000000000000001E-3</v>
      </c>
      <c r="D692" t="s">
        <v>0</v>
      </c>
      <c r="E692">
        <v>3</v>
      </c>
      <c r="F692">
        <v>21.5</v>
      </c>
      <c r="G692" t="s">
        <v>2</v>
      </c>
      <c r="H692">
        <v>2</v>
      </c>
      <c r="I692" t="s">
        <v>0</v>
      </c>
      <c r="J692">
        <v>2</v>
      </c>
      <c r="K692">
        <v>20.5</v>
      </c>
      <c r="L692" t="s">
        <v>2</v>
      </c>
      <c r="M692">
        <v>2</v>
      </c>
      <c r="N692" t="s">
        <v>2320</v>
      </c>
      <c r="O692">
        <v>1</v>
      </c>
      <c r="P692" t="str">
        <f>D692&amp;"-"&amp;F692&amp;"-"&amp;G692&amp;"-"&amp;E692&amp;"-"&amp;H692</f>
        <v>X2Pi-21.5-f-3-2</v>
      </c>
      <c r="Q692" t="str">
        <f>I692&amp;"-"&amp;K692&amp;"-"&amp;L692&amp;"-"&amp;J692&amp;"-"&amp;M692</f>
        <v>X2Pi-20.5-f-2-2</v>
      </c>
      <c r="R692">
        <f>B692+S692</f>
        <v>13852.289107913999</v>
      </c>
      <c r="S692">
        <f>_xlfn.IFNA(VLOOKUP(Q692,'MARVEL-X'!A$2:I$1400,7,FALSE),VLOOKUP(Q692,MARVEL!A$2:J$1522,10,FALSE))</f>
        <v>11109.018107913998</v>
      </c>
      <c r="T692">
        <f>IF(P692=P691,R692+T691,R692)</f>
        <v>13852.289107913999</v>
      </c>
      <c r="U692">
        <f>IF(P692=P691,1+U691,1)</f>
        <v>1</v>
      </c>
      <c r="V692">
        <f t="shared" si="10"/>
        <v>13852.289107913999</v>
      </c>
      <c r="W692" t="str">
        <f>IF(V692="","",IF(ABS(V692-R692)&gt;W$1,ABS(V692-R692),""))</f>
        <v/>
      </c>
      <c r="X692" t="str">
        <f>Y692&amp;"-"&amp;Z692&amp;"-"&amp;AC692&amp;"-"&amp;AD692&amp;"-"&amp;AG692</f>
        <v>21.5-f-X-3-1.5</v>
      </c>
      <c r="Y692">
        <f>F692</f>
        <v>21.5</v>
      </c>
      <c r="Z692" s="2" t="str">
        <f>G692</f>
        <v>f</v>
      </c>
      <c r="AA692">
        <f>_xlfn.IFNA(VLOOKUP(X692,'duo-out'!A$2:Q$5000,5,FALSE),E692+10*(H692-1)+1+_xlfn.IFNA(VLOOKUP(D692,states!A$2:C$10,3,FALSE),1))</f>
        <v>14</v>
      </c>
      <c r="AB692">
        <f>IF(V692="","",V692)</f>
        <v>13852.289107913999</v>
      </c>
      <c r="AC692" s="2" t="str">
        <f>_xlfn.IFNA(VLOOKUP(D692,states!A$2:C$10,2,FALSE),"XX")</f>
        <v>X</v>
      </c>
      <c r="AD692">
        <f>E692</f>
        <v>3</v>
      </c>
      <c r="AE692">
        <f>_xlfn.IFNA(VLOOKUP(D692,states!A$2:D$10,4,FALSE),0)</f>
        <v>1</v>
      </c>
      <c r="AF692">
        <v>0.5</v>
      </c>
      <c r="AG692">
        <f>IF(AE692=0,AF692,IF(AE692=1,IF(F692=0.5,0.5,IF(H692=1,0.5,1.5)),IF(F692=0.5,0.5,IF(H692=1,2.5,1.5))))</f>
        <v>1.5</v>
      </c>
      <c r="AH692" s="7">
        <f>IF(AC692="XX",0,1/C692^(1/5)*IF(E692=0,100,1)/(E692+1)^(1/4))</f>
        <v>2.0402857733683697</v>
      </c>
    </row>
    <row r="693" spans="1:34">
      <c r="A693">
        <v>2304</v>
      </c>
      <c r="B693" s="1">
        <v>2601.3820000000001</v>
      </c>
      <c r="C693" s="6">
        <v>5.0000000000000001E-3</v>
      </c>
      <c r="D693" t="s">
        <v>0</v>
      </c>
      <c r="E693">
        <v>4</v>
      </c>
      <c r="F693">
        <v>21.5</v>
      </c>
      <c r="G693" t="s">
        <v>2</v>
      </c>
      <c r="H693">
        <v>1</v>
      </c>
      <c r="I693" t="s">
        <v>0</v>
      </c>
      <c r="J693">
        <v>3</v>
      </c>
      <c r="K693">
        <v>20.5</v>
      </c>
      <c r="L693" t="s">
        <v>2</v>
      </c>
      <c r="M693">
        <v>1</v>
      </c>
      <c r="N693" t="s">
        <v>2360</v>
      </c>
      <c r="O693">
        <v>1</v>
      </c>
      <c r="P693" t="str">
        <f>D693&amp;"-"&amp;F693&amp;"-"&amp;G693&amp;"-"&amp;E693&amp;"-"&amp;H693</f>
        <v>X2Pi-21.5-f-4-1</v>
      </c>
      <c r="Q693" t="str">
        <f>I693&amp;"-"&amp;K693&amp;"-"&amp;L693&amp;"-"&amp;J693&amp;"-"&amp;M693</f>
        <v>X2Pi-20.5-f-3-1</v>
      </c>
      <c r="R693">
        <f>B693+S693</f>
        <v>15461.866833529999</v>
      </c>
      <c r="S693">
        <f>_xlfn.IFNA(VLOOKUP(Q693,'MARVEL-X'!A$2:I$1400,7,FALSE),VLOOKUP(Q693,MARVEL!A$2:J$1522,10,FALSE))</f>
        <v>12860.484833529999</v>
      </c>
      <c r="T693">
        <f>IF(P693=P692,R693+T692,R693)</f>
        <v>15461.866833529999</v>
      </c>
      <c r="U693">
        <f>IF(P693=P692,1+U692,1)</f>
        <v>1</v>
      </c>
      <c r="V693">
        <f t="shared" si="10"/>
        <v>15461.866833529999</v>
      </c>
      <c r="W693" t="str">
        <f>IF(V693="","",IF(ABS(V693-R693)&gt;W$1,ABS(V693-R693),""))</f>
        <v/>
      </c>
      <c r="X693" t="str">
        <f>Y693&amp;"-"&amp;Z693&amp;"-"&amp;AC693&amp;"-"&amp;AD693&amp;"-"&amp;AG693</f>
        <v>21.5-f-X-4-0.5</v>
      </c>
      <c r="Y693">
        <f>F693</f>
        <v>21.5</v>
      </c>
      <c r="Z693" s="2" t="str">
        <f>G693</f>
        <v>f</v>
      </c>
      <c r="AA693">
        <f>_xlfn.IFNA(VLOOKUP(X693,'duo-out'!A$2:Q$5000,5,FALSE),E693+10*(H693-1)+1+_xlfn.IFNA(VLOOKUP(D693,states!A$2:C$10,3,FALSE),1))</f>
        <v>5</v>
      </c>
      <c r="AB693">
        <f>IF(V693="","",V693)</f>
        <v>15461.866833529999</v>
      </c>
      <c r="AC693" s="2" t="str">
        <f>_xlfn.IFNA(VLOOKUP(D693,states!A$2:C$10,2,FALSE),"XX")</f>
        <v>X</v>
      </c>
      <c r="AD693">
        <f>E693</f>
        <v>4</v>
      </c>
      <c r="AE693">
        <f>_xlfn.IFNA(VLOOKUP(D693,states!A$2:D$10,4,FALSE),0)</f>
        <v>1</v>
      </c>
      <c r="AF693">
        <v>0.5</v>
      </c>
      <c r="AG693">
        <f>IF(AE693=0,AF693,IF(AE693=1,IF(F693=0.5,0.5,IF(H693=1,0.5,1.5)),IF(F693=0.5,0.5,IF(H693=1,2.5,1.5))))</f>
        <v>0.5</v>
      </c>
      <c r="AH693" s="7">
        <f>IF(AC693="XX",0,1/C693^(1/5)*IF(E693=0,100,1)/(E693+1)^(1/4))</f>
        <v>1.9295831501316907</v>
      </c>
    </row>
    <row r="694" spans="1:34">
      <c r="A694">
        <v>2556</v>
      </c>
      <c r="B694" s="1">
        <v>2597.5010000000002</v>
      </c>
      <c r="C694" s="6">
        <v>0.02</v>
      </c>
      <c r="D694" t="s">
        <v>0</v>
      </c>
      <c r="E694">
        <v>4</v>
      </c>
      <c r="F694">
        <v>21.5</v>
      </c>
      <c r="G694" t="s">
        <v>2</v>
      </c>
      <c r="H694">
        <v>2</v>
      </c>
      <c r="I694" t="s">
        <v>0</v>
      </c>
      <c r="J694">
        <v>3</v>
      </c>
      <c r="K694">
        <v>20.5</v>
      </c>
      <c r="L694" t="s">
        <v>2</v>
      </c>
      <c r="M694">
        <v>2</v>
      </c>
      <c r="N694" t="s">
        <v>2612</v>
      </c>
      <c r="O694">
        <v>1</v>
      </c>
      <c r="P694" t="str">
        <f>D694&amp;"-"&amp;F694&amp;"-"&amp;G694&amp;"-"&amp;E694&amp;"-"&amp;H694</f>
        <v>X2Pi-21.5-f-4-2</v>
      </c>
      <c r="Q694" t="str">
        <f>I694&amp;"-"&amp;K694&amp;"-"&amp;L694&amp;"-"&amp;J694&amp;"-"&amp;M694</f>
        <v>X2Pi-20.5-f-3-2</v>
      </c>
      <c r="R694">
        <f>B694+S694</f>
        <v>15950.825288303</v>
      </c>
      <c r="S694">
        <f>_xlfn.IFNA(VLOOKUP(Q694,'MARVEL-X'!A$2:I$1400,7,FALSE),VLOOKUP(Q694,MARVEL!A$2:J$1522,10,FALSE))</f>
        <v>13353.324288303</v>
      </c>
      <c r="T694">
        <f>IF(P694=P693,R694+T693,R694)</f>
        <v>15950.825288303</v>
      </c>
      <c r="U694">
        <f>IF(P694=P693,1+U693,1)</f>
        <v>1</v>
      </c>
      <c r="V694">
        <f t="shared" si="10"/>
        <v>15950.825288303</v>
      </c>
      <c r="W694" t="str">
        <f>IF(V694="","",IF(ABS(V694-R694)&gt;W$1,ABS(V694-R694),""))</f>
        <v/>
      </c>
      <c r="X694" t="str">
        <f>Y694&amp;"-"&amp;Z694&amp;"-"&amp;AC694&amp;"-"&amp;AD694&amp;"-"&amp;AG694</f>
        <v>21.5-f-X-4-1.5</v>
      </c>
      <c r="Y694">
        <f>F694</f>
        <v>21.5</v>
      </c>
      <c r="Z694" s="2" t="str">
        <f>G694</f>
        <v>f</v>
      </c>
      <c r="AA694">
        <f>_xlfn.IFNA(VLOOKUP(X694,'duo-out'!A$2:Q$5000,5,FALSE),E694+10*(H694-1)+1+_xlfn.IFNA(VLOOKUP(D694,states!A$2:C$10,3,FALSE),1))</f>
        <v>15</v>
      </c>
      <c r="AB694">
        <f>IF(V694="","",V694)</f>
        <v>15950.825288303</v>
      </c>
      <c r="AC694" s="2" t="str">
        <f>_xlfn.IFNA(VLOOKUP(D694,states!A$2:C$10,2,FALSE),"XX")</f>
        <v>X</v>
      </c>
      <c r="AD694">
        <f>E694</f>
        <v>4</v>
      </c>
      <c r="AE694">
        <f>_xlfn.IFNA(VLOOKUP(D694,states!A$2:D$10,4,FALSE),0)</f>
        <v>1</v>
      </c>
      <c r="AF694">
        <v>0.5</v>
      </c>
      <c r="AG694">
        <f>IF(AE694=0,AF694,IF(AE694=1,IF(F694=0.5,0.5,IF(H694=1,0.5,1.5)),IF(F694=0.5,0.5,IF(H694=1,2.5,1.5))))</f>
        <v>1.5</v>
      </c>
      <c r="AH694" s="7">
        <f>IF(AC694="XX",0,1/C694^(1/5)*IF(E694=0,100,1)/(E694+1)^(1/4))</f>
        <v>1.4623505735569622</v>
      </c>
    </row>
    <row r="695" spans="1:34">
      <c r="A695">
        <v>1976</v>
      </c>
      <c r="B695" s="1">
        <v>3035.7719999999999</v>
      </c>
      <c r="C695" s="6">
        <v>5.0000000000000001E-3</v>
      </c>
      <c r="D695" t="s">
        <v>0</v>
      </c>
      <c r="E695">
        <v>1</v>
      </c>
      <c r="F695">
        <v>22.5</v>
      </c>
      <c r="G695" t="s">
        <v>1</v>
      </c>
      <c r="H695">
        <v>1</v>
      </c>
      <c r="I695" t="s">
        <v>0</v>
      </c>
      <c r="J695">
        <v>0</v>
      </c>
      <c r="K695">
        <v>21.5</v>
      </c>
      <c r="L695" t="s">
        <v>1</v>
      </c>
      <c r="M695">
        <v>1</v>
      </c>
      <c r="N695" t="s">
        <v>2032</v>
      </c>
      <c r="O695">
        <v>1</v>
      </c>
      <c r="P695" t="str">
        <f>D695&amp;"-"&amp;F695&amp;"-"&amp;G695&amp;"-"&amp;E695&amp;"-"&amp;H695</f>
        <v>X2Pi-22.5-e-1-1</v>
      </c>
      <c r="Q695" t="str">
        <f>I695&amp;"-"&amp;K695&amp;"-"&amp;L695&amp;"-"&amp;J695&amp;"-"&amp;M695</f>
        <v>X2Pi-21.5-e-0-1</v>
      </c>
      <c r="R695">
        <f>B695+S695</f>
        <v>9284.5341972409988</v>
      </c>
      <c r="S695">
        <f>_xlfn.IFNA(VLOOKUP(Q695,'MARVEL-X'!A$2:I$1400,7,FALSE),VLOOKUP(Q695,MARVEL!A$2:J$1522,10,FALSE))</f>
        <v>6248.7621972409997</v>
      </c>
      <c r="T695">
        <f>IF(P695=P694,R695+T694,R695)</f>
        <v>9284.5341972409988</v>
      </c>
      <c r="U695">
        <f>IF(P695=P694,1+U694,1)</f>
        <v>1</v>
      </c>
      <c r="V695">
        <f t="shared" si="10"/>
        <v>9284.5341972409988</v>
      </c>
      <c r="W695" t="str">
        <f>IF(V695="","",IF(ABS(V695-R695)&gt;W$1,ABS(V695-R695),""))</f>
        <v/>
      </c>
      <c r="X695" t="str">
        <f>Y695&amp;"-"&amp;Z695&amp;"-"&amp;AC695&amp;"-"&amp;AD695&amp;"-"&amp;AG695</f>
        <v>22.5-e-X-1-0.5</v>
      </c>
      <c r="Y695">
        <f>F695</f>
        <v>22.5</v>
      </c>
      <c r="Z695" s="2" t="str">
        <f>G695</f>
        <v>e</v>
      </c>
      <c r="AA695">
        <f>_xlfn.IFNA(VLOOKUP(X695,'duo-out'!A$2:Q$5000,5,FALSE),E695+10*(H695-1)+1+_xlfn.IFNA(VLOOKUP(D695,states!A$2:C$10,3,FALSE),1))</f>
        <v>2</v>
      </c>
      <c r="AB695">
        <f>IF(V695="","",V695)</f>
        <v>9284.5341972409988</v>
      </c>
      <c r="AC695" s="2" t="str">
        <f>_xlfn.IFNA(VLOOKUP(D695,states!A$2:C$10,2,FALSE),"XX")</f>
        <v>X</v>
      </c>
      <c r="AD695">
        <f>E695</f>
        <v>1</v>
      </c>
      <c r="AE695">
        <f>_xlfn.IFNA(VLOOKUP(D695,states!A$2:D$10,4,FALSE),0)</f>
        <v>1</v>
      </c>
      <c r="AF695">
        <v>0.5</v>
      </c>
      <c r="AG695">
        <f>IF(AE695=0,AF695,IF(AE695=1,IF(F695=0.5,0.5,IF(H695=1,0.5,1.5)),IF(F695=0.5,0.5,IF(H695=1,2.5,1.5))))</f>
        <v>0.5</v>
      </c>
      <c r="AH695" s="7">
        <f>IF(AC695="XX",0,1/C695^(1/5)*IF(E695=0,100,1)/(E695+1)^(1/4))</f>
        <v>2.4263223583284943</v>
      </c>
    </row>
    <row r="696" spans="1:34">
      <c r="A696">
        <v>2033</v>
      </c>
      <c r="B696" s="1">
        <v>3032.1819999999998</v>
      </c>
      <c r="C696" s="6">
        <v>5.0000000000000001E-3</v>
      </c>
      <c r="D696" t="s">
        <v>0</v>
      </c>
      <c r="E696">
        <v>1</v>
      </c>
      <c r="F696">
        <v>22.5</v>
      </c>
      <c r="G696" t="s">
        <v>1</v>
      </c>
      <c r="H696">
        <v>2</v>
      </c>
      <c r="I696" t="s">
        <v>0</v>
      </c>
      <c r="J696">
        <v>0</v>
      </c>
      <c r="K696">
        <v>21.5</v>
      </c>
      <c r="L696" t="s">
        <v>1</v>
      </c>
      <c r="M696">
        <v>2</v>
      </c>
      <c r="N696" t="s">
        <v>2089</v>
      </c>
      <c r="O696">
        <v>1</v>
      </c>
      <c r="P696" t="str">
        <f>D696&amp;"-"&amp;F696&amp;"-"&amp;G696&amp;"-"&amp;E696&amp;"-"&amp;H696</f>
        <v>X2Pi-22.5-e-1-2</v>
      </c>
      <c r="Q696" t="str">
        <f>I696&amp;"-"&amp;K696&amp;"-"&amp;L696&amp;"-"&amp;J696&amp;"-"&amp;M696</f>
        <v>X2Pi-21.5-e-0-2</v>
      </c>
      <c r="R696">
        <f>B696+S696</f>
        <v>9830.9475264770008</v>
      </c>
      <c r="S696">
        <f>_xlfn.IFNA(VLOOKUP(Q696,'MARVEL-X'!A$2:I$1400,7,FALSE),VLOOKUP(Q696,MARVEL!A$2:J$1522,10,FALSE))</f>
        <v>6798.7655264770001</v>
      </c>
      <c r="T696">
        <f>IF(P696=P695,R696+T695,R696)</f>
        <v>9830.9475264770008</v>
      </c>
      <c r="U696">
        <f>IF(P696=P695,1+U695,1)</f>
        <v>1</v>
      </c>
      <c r="V696">
        <f t="shared" si="10"/>
        <v>9830.9475264770008</v>
      </c>
      <c r="W696" t="str">
        <f>IF(V696="","",IF(ABS(V696-R696)&gt;W$1,ABS(V696-R696),""))</f>
        <v/>
      </c>
      <c r="X696" t="str">
        <f>Y696&amp;"-"&amp;Z696&amp;"-"&amp;AC696&amp;"-"&amp;AD696&amp;"-"&amp;AG696</f>
        <v>22.5-e-X-1-1.5</v>
      </c>
      <c r="Y696">
        <f>F696</f>
        <v>22.5</v>
      </c>
      <c r="Z696" s="2" t="str">
        <f>G696</f>
        <v>e</v>
      </c>
      <c r="AA696">
        <f>_xlfn.IFNA(VLOOKUP(X696,'duo-out'!A$2:Q$5000,5,FALSE),E696+10*(H696-1)+1+_xlfn.IFNA(VLOOKUP(D696,states!A$2:C$10,3,FALSE),1))</f>
        <v>12</v>
      </c>
      <c r="AB696">
        <f>IF(V696="","",V696)</f>
        <v>9830.9475264770008</v>
      </c>
      <c r="AC696" s="2" t="str">
        <f>_xlfn.IFNA(VLOOKUP(D696,states!A$2:C$10,2,FALSE),"XX")</f>
        <v>X</v>
      </c>
      <c r="AD696">
        <f>E696</f>
        <v>1</v>
      </c>
      <c r="AE696">
        <f>_xlfn.IFNA(VLOOKUP(D696,states!A$2:D$10,4,FALSE),0)</f>
        <v>1</v>
      </c>
      <c r="AF696">
        <v>0.5</v>
      </c>
      <c r="AG696">
        <f>IF(AE696=0,AF696,IF(AE696=1,IF(F696=0.5,0.5,IF(H696=1,0.5,1.5)),IF(F696=0.5,0.5,IF(H696=1,2.5,1.5))))</f>
        <v>1.5</v>
      </c>
      <c r="AH696" s="7">
        <f>IF(AC696="XX",0,1/C696^(1/5)*IF(E696=0,100,1)/(E696+1)^(1/4))</f>
        <v>2.4263223583284943</v>
      </c>
    </row>
    <row r="697" spans="1:34">
      <c r="A697">
        <v>2088</v>
      </c>
      <c r="B697" s="1">
        <v>2889.0639999999999</v>
      </c>
      <c r="C697" s="6">
        <v>5.0000000000000001E-3</v>
      </c>
      <c r="D697" t="s">
        <v>0</v>
      </c>
      <c r="E697">
        <v>2</v>
      </c>
      <c r="F697">
        <v>22.5</v>
      </c>
      <c r="G697" t="s">
        <v>1</v>
      </c>
      <c r="H697">
        <v>1</v>
      </c>
      <c r="I697" t="s">
        <v>0</v>
      </c>
      <c r="J697">
        <v>1</v>
      </c>
      <c r="K697">
        <v>21.5</v>
      </c>
      <c r="L697" t="s">
        <v>1</v>
      </c>
      <c r="M697">
        <v>1</v>
      </c>
      <c r="N697" t="s">
        <v>2144</v>
      </c>
      <c r="O697">
        <v>1</v>
      </c>
      <c r="P697" t="str">
        <f>D697&amp;"-"&amp;F697&amp;"-"&amp;G697&amp;"-"&amp;E697&amp;"-"&amp;H697</f>
        <v>X2Pi-22.5-e-2-1</v>
      </c>
      <c r="Q697" t="str">
        <f>I697&amp;"-"&amp;K697&amp;"-"&amp;L697&amp;"-"&amp;J697&amp;"-"&amp;M697</f>
        <v>X2Pi-21.5-e-1-1</v>
      </c>
      <c r="R697">
        <f>B697+S697</f>
        <v>11630.012304874999</v>
      </c>
      <c r="S697">
        <f>_xlfn.IFNA(VLOOKUP(Q697,'MARVEL-X'!A$2:I$1400,7,FALSE),VLOOKUP(Q697,MARVEL!A$2:J$1522,10,FALSE))</f>
        <v>8740.9483048749989</v>
      </c>
      <c r="T697">
        <f>IF(P697=P696,R697+T696,R697)</f>
        <v>11630.012304874999</v>
      </c>
      <c r="U697">
        <f>IF(P697=P696,1+U696,1)</f>
        <v>1</v>
      </c>
      <c r="V697">
        <f t="shared" si="10"/>
        <v>11630.012304874999</v>
      </c>
      <c r="W697" t="str">
        <f>IF(V697="","",IF(ABS(V697-R697)&gt;W$1,ABS(V697-R697),""))</f>
        <v/>
      </c>
      <c r="X697" t="str">
        <f>Y697&amp;"-"&amp;Z697&amp;"-"&amp;AC697&amp;"-"&amp;AD697&amp;"-"&amp;AG697</f>
        <v>22.5-e-X-2-0.5</v>
      </c>
      <c r="Y697">
        <f>F697</f>
        <v>22.5</v>
      </c>
      <c r="Z697" s="2" t="str">
        <f>G697</f>
        <v>e</v>
      </c>
      <c r="AA697">
        <f>_xlfn.IFNA(VLOOKUP(X697,'duo-out'!A$2:Q$5000,5,FALSE),E697+10*(H697-1)+1+_xlfn.IFNA(VLOOKUP(D697,states!A$2:C$10,3,FALSE),1))</f>
        <v>3</v>
      </c>
      <c r="AB697">
        <f>IF(V697="","",V697)</f>
        <v>11630.012304874999</v>
      </c>
      <c r="AC697" s="2" t="str">
        <f>_xlfn.IFNA(VLOOKUP(D697,states!A$2:C$10,2,FALSE),"XX")</f>
        <v>X</v>
      </c>
      <c r="AD697">
        <f>E697</f>
        <v>2</v>
      </c>
      <c r="AE697">
        <f>_xlfn.IFNA(VLOOKUP(D697,states!A$2:D$10,4,FALSE),0)</f>
        <v>1</v>
      </c>
      <c r="AF697">
        <v>0.5</v>
      </c>
      <c r="AG697">
        <f>IF(AE697=0,AF697,IF(AE697=1,IF(F697=0.5,0.5,IF(H697=1,0.5,1.5)),IF(F697=0.5,0.5,IF(H697=1,2.5,1.5))))</f>
        <v>0.5</v>
      </c>
      <c r="AH697" s="7">
        <f>IF(AC697="XX",0,1/C697^(1/5)*IF(E697=0,100,1)/(E697+1)^(1/4))</f>
        <v>2.1924297443889911</v>
      </c>
    </row>
    <row r="698" spans="1:34">
      <c r="A698">
        <v>2141</v>
      </c>
      <c r="B698" s="1">
        <v>2884.6979999999999</v>
      </c>
      <c r="C698" s="6">
        <v>5.0000000000000001E-3</v>
      </c>
      <c r="D698" t="s">
        <v>0</v>
      </c>
      <c r="E698">
        <v>2</v>
      </c>
      <c r="F698">
        <v>22.5</v>
      </c>
      <c r="G698" t="s">
        <v>1</v>
      </c>
      <c r="H698">
        <v>2</v>
      </c>
      <c r="I698" t="s">
        <v>0</v>
      </c>
      <c r="J698">
        <v>1</v>
      </c>
      <c r="K698">
        <v>21.5</v>
      </c>
      <c r="L698" t="s">
        <v>1</v>
      </c>
      <c r="M698">
        <v>2</v>
      </c>
      <c r="N698" t="s">
        <v>2197</v>
      </c>
      <c r="O698">
        <v>1</v>
      </c>
      <c r="P698" t="str">
        <f>D698&amp;"-"&amp;F698&amp;"-"&amp;G698&amp;"-"&amp;E698&amp;"-"&amp;H698</f>
        <v>X2Pi-22.5-e-2-2</v>
      </c>
      <c r="Q698" t="str">
        <f>I698&amp;"-"&amp;K698&amp;"-"&amp;L698&amp;"-"&amp;J698&amp;"-"&amp;M698</f>
        <v>X2Pi-21.5-e-1-2</v>
      </c>
      <c r="R698">
        <f>B698+S698</f>
        <v>12153.759273959999</v>
      </c>
      <c r="S698">
        <f>_xlfn.IFNA(VLOOKUP(Q698,'MARVEL-X'!A$2:I$1400,7,FALSE),VLOOKUP(Q698,MARVEL!A$2:J$1522,10,FALSE))</f>
        <v>9269.0612739599983</v>
      </c>
      <c r="T698">
        <f>IF(P698=P697,R698+T697,R698)</f>
        <v>12153.759273959999</v>
      </c>
      <c r="U698">
        <f>IF(P698=P697,1+U697,1)</f>
        <v>1</v>
      </c>
      <c r="V698">
        <f t="shared" si="10"/>
        <v>12153.759273959999</v>
      </c>
      <c r="W698" t="str">
        <f>IF(V698="","",IF(ABS(V698-R698)&gt;W$1,ABS(V698-R698),""))</f>
        <v/>
      </c>
      <c r="X698" t="str">
        <f>Y698&amp;"-"&amp;Z698&amp;"-"&amp;AC698&amp;"-"&amp;AD698&amp;"-"&amp;AG698</f>
        <v>22.5-e-X-2-1.5</v>
      </c>
      <c r="Y698">
        <f>F698</f>
        <v>22.5</v>
      </c>
      <c r="Z698" s="2" t="str">
        <f>G698</f>
        <v>e</v>
      </c>
      <c r="AA698">
        <f>_xlfn.IFNA(VLOOKUP(X698,'duo-out'!A$2:Q$5000,5,FALSE),E698+10*(H698-1)+1+_xlfn.IFNA(VLOOKUP(D698,states!A$2:C$10,3,FALSE),1))</f>
        <v>13</v>
      </c>
      <c r="AB698">
        <f>IF(V698="","",V698)</f>
        <v>12153.759273959999</v>
      </c>
      <c r="AC698" s="2" t="str">
        <f>_xlfn.IFNA(VLOOKUP(D698,states!A$2:C$10,2,FALSE),"XX")</f>
        <v>X</v>
      </c>
      <c r="AD698">
        <f>E698</f>
        <v>2</v>
      </c>
      <c r="AE698">
        <f>_xlfn.IFNA(VLOOKUP(D698,states!A$2:D$10,4,FALSE),0)</f>
        <v>1</v>
      </c>
      <c r="AF698">
        <v>0.5</v>
      </c>
      <c r="AG698">
        <f>IF(AE698=0,AF698,IF(AE698=1,IF(F698=0.5,0.5,IF(H698=1,0.5,1.5)),IF(F698=0.5,0.5,IF(H698=1,2.5,1.5))))</f>
        <v>1.5</v>
      </c>
      <c r="AH698" s="7">
        <f>IF(AC698="XX",0,1/C698^(1/5)*IF(E698=0,100,1)/(E698+1)^(1/4))</f>
        <v>2.1924297443889911</v>
      </c>
    </row>
    <row r="699" spans="1:34">
      <c r="A699">
        <v>2194</v>
      </c>
      <c r="B699" s="1">
        <v>2743.23</v>
      </c>
      <c r="C699" s="6">
        <v>5.0000000000000001E-3</v>
      </c>
      <c r="D699" t="s">
        <v>0</v>
      </c>
      <c r="E699">
        <v>3</v>
      </c>
      <c r="F699">
        <v>22.5</v>
      </c>
      <c r="G699" t="s">
        <v>1</v>
      </c>
      <c r="H699">
        <v>1</v>
      </c>
      <c r="I699" t="s">
        <v>0</v>
      </c>
      <c r="J699">
        <v>2</v>
      </c>
      <c r="K699">
        <v>21.5</v>
      </c>
      <c r="L699" t="s">
        <v>1</v>
      </c>
      <c r="M699">
        <v>1</v>
      </c>
      <c r="N699" t="s">
        <v>2250</v>
      </c>
      <c r="O699">
        <v>1</v>
      </c>
      <c r="P699" t="str">
        <f>D699&amp;"-"&amp;F699&amp;"-"&amp;G699&amp;"-"&amp;E699&amp;"-"&amp;H699</f>
        <v>X2Pi-22.5-e-3-1</v>
      </c>
      <c r="Q699" t="str">
        <f>I699&amp;"-"&amp;K699&amp;"-"&amp;L699&amp;"-"&amp;J699&amp;"-"&amp;M699</f>
        <v>X2Pi-21.5-e-2-1</v>
      </c>
      <c r="R699">
        <f>B699+S699</f>
        <v>13852.052008589999</v>
      </c>
      <c r="S699">
        <f>_xlfn.IFNA(VLOOKUP(Q699,'MARVEL-X'!A$2:I$1400,7,FALSE),VLOOKUP(Q699,MARVEL!A$2:J$1522,10,FALSE))</f>
        <v>11108.822008589999</v>
      </c>
      <c r="T699">
        <f>IF(P699=P698,R699+T698,R699)</f>
        <v>13852.052008589999</v>
      </c>
      <c r="U699">
        <f>IF(P699=P698,1+U698,1)</f>
        <v>1</v>
      </c>
      <c r="V699">
        <f t="shared" si="10"/>
        <v>13852.052008589999</v>
      </c>
      <c r="W699" t="str">
        <f>IF(V699="","",IF(ABS(V699-R699)&gt;W$1,ABS(V699-R699),""))</f>
        <v/>
      </c>
      <c r="X699" t="str">
        <f>Y699&amp;"-"&amp;Z699&amp;"-"&amp;AC699&amp;"-"&amp;AD699&amp;"-"&amp;AG699</f>
        <v>22.5-e-X-3-0.5</v>
      </c>
      <c r="Y699">
        <f>F699</f>
        <v>22.5</v>
      </c>
      <c r="Z699" s="2" t="str">
        <f>G699</f>
        <v>e</v>
      </c>
      <c r="AA699">
        <f>_xlfn.IFNA(VLOOKUP(X699,'duo-out'!A$2:Q$5000,5,FALSE),E699+10*(H699-1)+1+_xlfn.IFNA(VLOOKUP(D699,states!A$2:C$10,3,FALSE),1))</f>
        <v>4</v>
      </c>
      <c r="AB699">
        <f>IF(V699="","",V699)</f>
        <v>13852.052008589999</v>
      </c>
      <c r="AC699" s="2" t="str">
        <f>_xlfn.IFNA(VLOOKUP(D699,states!A$2:C$10,2,FALSE),"XX")</f>
        <v>X</v>
      </c>
      <c r="AD699">
        <f>E699</f>
        <v>3</v>
      </c>
      <c r="AE699">
        <f>_xlfn.IFNA(VLOOKUP(D699,states!A$2:D$10,4,FALSE),0)</f>
        <v>1</v>
      </c>
      <c r="AF699">
        <v>0.5</v>
      </c>
      <c r="AG699">
        <f>IF(AE699=0,AF699,IF(AE699=1,IF(F699=0.5,0.5,IF(H699=1,0.5,1.5)),IF(F699=0.5,0.5,IF(H699=1,2.5,1.5))))</f>
        <v>0.5</v>
      </c>
      <c r="AH699" s="7">
        <f>IF(AC699="XX",0,1/C699^(1/5)*IF(E699=0,100,1)/(E699+1)^(1/4))</f>
        <v>2.0402857733683697</v>
      </c>
    </row>
    <row r="700" spans="1:34">
      <c r="A700">
        <v>2242</v>
      </c>
      <c r="B700" s="1">
        <v>2737.96</v>
      </c>
      <c r="C700" s="6">
        <v>5.0000000000000001E-3</v>
      </c>
      <c r="D700" t="s">
        <v>0</v>
      </c>
      <c r="E700">
        <v>3</v>
      </c>
      <c r="F700">
        <v>22.5</v>
      </c>
      <c r="G700" t="s">
        <v>1</v>
      </c>
      <c r="H700">
        <v>2</v>
      </c>
      <c r="I700" t="s">
        <v>0</v>
      </c>
      <c r="J700">
        <v>2</v>
      </c>
      <c r="K700">
        <v>21.5</v>
      </c>
      <c r="L700" t="s">
        <v>1</v>
      </c>
      <c r="M700">
        <v>2</v>
      </c>
      <c r="N700" t="s">
        <v>2298</v>
      </c>
      <c r="O700">
        <v>1</v>
      </c>
      <c r="P700" t="str">
        <f>D700&amp;"-"&amp;F700&amp;"-"&amp;G700&amp;"-"&amp;E700&amp;"-"&amp;H700</f>
        <v>X2Pi-22.5-e-3-2</v>
      </c>
      <c r="Q700" t="str">
        <f>I700&amp;"-"&amp;K700&amp;"-"&amp;L700&amp;"-"&amp;J700&amp;"-"&amp;M700</f>
        <v>X2Pi-21.5-e-2-2</v>
      </c>
      <c r="R700">
        <f>B700+S700</f>
        <v>14353.124954955998</v>
      </c>
      <c r="S700">
        <f>_xlfn.IFNA(VLOOKUP(Q700,'MARVEL-X'!A$2:I$1400,7,FALSE),VLOOKUP(Q700,MARVEL!A$2:J$1522,10,FALSE))</f>
        <v>11615.164954955999</v>
      </c>
      <c r="T700">
        <f>IF(P700=P699,R700+T699,R700)</f>
        <v>14353.124954955998</v>
      </c>
      <c r="U700">
        <f>IF(P700=P699,1+U699,1)</f>
        <v>1</v>
      </c>
      <c r="V700">
        <f t="shared" si="10"/>
        <v>14353.124954955998</v>
      </c>
      <c r="W700" t="str">
        <f>IF(V700="","",IF(ABS(V700-R700)&gt;W$1,ABS(V700-R700),""))</f>
        <v/>
      </c>
      <c r="X700" t="str">
        <f>Y700&amp;"-"&amp;Z700&amp;"-"&amp;AC700&amp;"-"&amp;AD700&amp;"-"&amp;AG700</f>
        <v>22.5-e-X-3-1.5</v>
      </c>
      <c r="Y700">
        <f>F700</f>
        <v>22.5</v>
      </c>
      <c r="Z700" s="2" t="str">
        <f>G700</f>
        <v>e</v>
      </c>
      <c r="AA700">
        <f>_xlfn.IFNA(VLOOKUP(X700,'duo-out'!A$2:Q$5000,5,FALSE),E700+10*(H700-1)+1+_xlfn.IFNA(VLOOKUP(D700,states!A$2:C$10,3,FALSE),1))</f>
        <v>14</v>
      </c>
      <c r="AB700">
        <f>IF(V700="","",V700)</f>
        <v>14353.124954955998</v>
      </c>
      <c r="AC700" s="2" t="str">
        <f>_xlfn.IFNA(VLOOKUP(D700,states!A$2:C$10,2,FALSE),"XX")</f>
        <v>X</v>
      </c>
      <c r="AD700">
        <f>E700</f>
        <v>3</v>
      </c>
      <c r="AE700">
        <f>_xlfn.IFNA(VLOOKUP(D700,states!A$2:D$10,4,FALSE),0)</f>
        <v>1</v>
      </c>
      <c r="AF700">
        <v>0.5</v>
      </c>
      <c r="AG700">
        <f>IF(AE700=0,AF700,IF(AE700=1,IF(F700=0.5,0.5,IF(H700=1,0.5,1.5)),IF(F700=0.5,0.5,IF(H700=1,2.5,1.5))))</f>
        <v>1.5</v>
      </c>
      <c r="AH700" s="7">
        <f>IF(AC700="XX",0,1/C700^(1/5)*IF(E700=0,100,1)/(E700+1)^(1/4))</f>
        <v>2.0402857733683697</v>
      </c>
    </row>
    <row r="701" spans="1:34">
      <c r="A701">
        <v>2541</v>
      </c>
      <c r="B701" s="1">
        <v>2597.4470000000001</v>
      </c>
      <c r="C701" s="6">
        <v>0.02</v>
      </c>
      <c r="D701" t="s">
        <v>0</v>
      </c>
      <c r="E701">
        <v>4</v>
      </c>
      <c r="F701">
        <v>22.5</v>
      </c>
      <c r="G701" t="s">
        <v>1</v>
      </c>
      <c r="H701">
        <v>1</v>
      </c>
      <c r="I701" t="s">
        <v>0</v>
      </c>
      <c r="J701">
        <v>3</v>
      </c>
      <c r="K701">
        <v>21.5</v>
      </c>
      <c r="L701" t="s">
        <v>1</v>
      </c>
      <c r="M701">
        <v>1</v>
      </c>
      <c r="N701" t="s">
        <v>2597</v>
      </c>
      <c r="O701">
        <v>1</v>
      </c>
      <c r="P701" t="str">
        <f>D701&amp;"-"&amp;F701&amp;"-"&amp;G701&amp;"-"&amp;E701&amp;"-"&amp;H701</f>
        <v>X2Pi-22.5-e-4-1</v>
      </c>
      <c r="Q701" t="str">
        <f>I701&amp;"-"&amp;K701&amp;"-"&amp;L701&amp;"-"&amp;J701&amp;"-"&amp;M701</f>
        <v>X2Pi-21.5-e-3-1</v>
      </c>
      <c r="R701">
        <f>B701+S701</f>
        <v>15950.607760217999</v>
      </c>
      <c r="S701">
        <f>_xlfn.IFNA(VLOOKUP(Q701,'MARVEL-X'!A$2:I$1400,7,FALSE),VLOOKUP(Q701,MARVEL!A$2:J$1522,10,FALSE))</f>
        <v>13353.160760217999</v>
      </c>
      <c r="T701">
        <f>IF(P701=P700,R701+T700,R701)</f>
        <v>15950.607760217999</v>
      </c>
      <c r="U701">
        <f>IF(P701=P700,1+U700,1)</f>
        <v>1</v>
      </c>
      <c r="V701">
        <f t="shared" si="10"/>
        <v>15950.607760217999</v>
      </c>
      <c r="W701" t="str">
        <f>IF(V701="","",IF(ABS(V701-R701)&gt;W$1,ABS(V701-R701),""))</f>
        <v/>
      </c>
      <c r="X701" t="str">
        <f>Y701&amp;"-"&amp;Z701&amp;"-"&amp;AC701&amp;"-"&amp;AD701&amp;"-"&amp;AG701</f>
        <v>22.5-e-X-4-0.5</v>
      </c>
      <c r="Y701">
        <f>F701</f>
        <v>22.5</v>
      </c>
      <c r="Z701" s="2" t="str">
        <f>G701</f>
        <v>e</v>
      </c>
      <c r="AA701">
        <f>_xlfn.IFNA(VLOOKUP(X701,'duo-out'!A$2:Q$5000,5,FALSE),E701+10*(H701-1)+1+_xlfn.IFNA(VLOOKUP(D701,states!A$2:C$10,3,FALSE),1))</f>
        <v>5</v>
      </c>
      <c r="AB701">
        <f>IF(V701="","",V701)</f>
        <v>15950.607760217999</v>
      </c>
      <c r="AC701" s="2" t="str">
        <f>_xlfn.IFNA(VLOOKUP(D701,states!A$2:C$10,2,FALSE),"XX")</f>
        <v>X</v>
      </c>
      <c r="AD701">
        <f>E701</f>
        <v>4</v>
      </c>
      <c r="AE701">
        <f>_xlfn.IFNA(VLOOKUP(D701,states!A$2:D$10,4,FALSE),0)</f>
        <v>1</v>
      </c>
      <c r="AF701">
        <v>0.5</v>
      </c>
      <c r="AG701">
        <f>IF(AE701=0,AF701,IF(AE701=1,IF(F701=0.5,0.5,IF(H701=1,0.5,1.5)),IF(F701=0.5,0.5,IF(H701=1,2.5,1.5))))</f>
        <v>0.5</v>
      </c>
      <c r="AH701" s="7">
        <f>IF(AC701="XX",0,1/C701^(1/5)*IF(E701=0,100,1)/(E701+1)^(1/4))</f>
        <v>1.4623505735569622</v>
      </c>
    </row>
    <row r="702" spans="1:34">
      <c r="A702">
        <v>2323</v>
      </c>
      <c r="B702" s="1">
        <v>2591.1779999999999</v>
      </c>
      <c r="C702" s="6">
        <v>5.0000000000000001E-3</v>
      </c>
      <c r="D702" t="s">
        <v>0</v>
      </c>
      <c r="E702">
        <v>4</v>
      </c>
      <c r="F702">
        <v>22.5</v>
      </c>
      <c r="G702" t="s">
        <v>1</v>
      </c>
      <c r="H702">
        <v>2</v>
      </c>
      <c r="I702" t="s">
        <v>0</v>
      </c>
      <c r="J702">
        <v>3</v>
      </c>
      <c r="K702">
        <v>21.5</v>
      </c>
      <c r="L702" t="s">
        <v>1</v>
      </c>
      <c r="M702">
        <v>2</v>
      </c>
      <c r="N702" t="s">
        <v>2379</v>
      </c>
      <c r="O702">
        <v>1</v>
      </c>
      <c r="P702" t="str">
        <f>D702&amp;"-"&amp;F702&amp;"-"&amp;G702&amp;"-"&amp;E702&amp;"-"&amp;H702</f>
        <v>X2Pi-22.5-e-4-2</v>
      </c>
      <c r="Q702" t="str">
        <f>I702&amp;"-"&amp;K702&amp;"-"&amp;L702&amp;"-"&amp;J702&amp;"-"&amp;M702</f>
        <v>X2Pi-21.5-e-3-2</v>
      </c>
      <c r="R702">
        <f>B702+S702</f>
        <v>16428.974486175997</v>
      </c>
      <c r="S702">
        <f>_xlfn.IFNA(VLOOKUP(Q702,'MARVEL-X'!A$2:I$1400,7,FALSE),VLOOKUP(Q702,MARVEL!A$2:J$1522,10,FALSE))</f>
        <v>13837.796486175999</v>
      </c>
      <c r="T702">
        <f>IF(P702=P701,R702+T701,R702)</f>
        <v>16428.974486175997</v>
      </c>
      <c r="U702">
        <f>IF(P702=P701,1+U701,1)</f>
        <v>1</v>
      </c>
      <c r="V702">
        <f t="shared" si="10"/>
        <v>16428.974486175997</v>
      </c>
      <c r="W702" t="str">
        <f>IF(V702="","",IF(ABS(V702-R702)&gt;W$1,ABS(V702-R702),""))</f>
        <v/>
      </c>
      <c r="X702" t="str">
        <f>Y702&amp;"-"&amp;Z702&amp;"-"&amp;AC702&amp;"-"&amp;AD702&amp;"-"&amp;AG702</f>
        <v>22.5-e-X-4-1.5</v>
      </c>
      <c r="Y702">
        <f>F702</f>
        <v>22.5</v>
      </c>
      <c r="Z702" s="2" t="str">
        <f>G702</f>
        <v>e</v>
      </c>
      <c r="AA702">
        <f>_xlfn.IFNA(VLOOKUP(X702,'duo-out'!A$2:Q$5000,5,FALSE),E702+10*(H702-1)+1+_xlfn.IFNA(VLOOKUP(D702,states!A$2:C$10,3,FALSE),1))</f>
        <v>15</v>
      </c>
      <c r="AB702">
        <f>IF(V702="","",V702)</f>
        <v>16428.974486175997</v>
      </c>
      <c r="AC702" s="2" t="str">
        <f>_xlfn.IFNA(VLOOKUP(D702,states!A$2:C$10,2,FALSE),"XX")</f>
        <v>X</v>
      </c>
      <c r="AD702">
        <f>E702</f>
        <v>4</v>
      </c>
      <c r="AE702">
        <f>_xlfn.IFNA(VLOOKUP(D702,states!A$2:D$10,4,FALSE),0)</f>
        <v>1</v>
      </c>
      <c r="AF702">
        <v>0.5</v>
      </c>
      <c r="AG702">
        <f>IF(AE702=0,AF702,IF(AE702=1,IF(F702=0.5,0.5,IF(H702=1,0.5,1.5)),IF(F702=0.5,0.5,IF(H702=1,2.5,1.5))))</f>
        <v>1.5</v>
      </c>
      <c r="AH702" s="7">
        <f>IF(AC702="XX",0,1/C702^(1/5)*IF(E702=0,100,1)/(E702+1)^(1/4))</f>
        <v>1.9295831501316907</v>
      </c>
    </row>
    <row r="703" spans="1:34">
      <c r="A703">
        <v>2001</v>
      </c>
      <c r="B703" s="1">
        <v>3035.2420000000002</v>
      </c>
      <c r="C703" s="6">
        <v>5.0000000000000001E-3</v>
      </c>
      <c r="D703" t="s">
        <v>0</v>
      </c>
      <c r="E703">
        <v>1</v>
      </c>
      <c r="F703">
        <v>22.5</v>
      </c>
      <c r="G703" t="s">
        <v>2</v>
      </c>
      <c r="H703">
        <v>1</v>
      </c>
      <c r="I703" t="s">
        <v>0</v>
      </c>
      <c r="J703">
        <v>0</v>
      </c>
      <c r="K703">
        <v>21.5</v>
      </c>
      <c r="L703" t="s">
        <v>2</v>
      </c>
      <c r="M703">
        <v>1</v>
      </c>
      <c r="N703" t="s">
        <v>2057</v>
      </c>
      <c r="O703">
        <v>1</v>
      </c>
      <c r="P703" t="str">
        <f>D703&amp;"-"&amp;F703&amp;"-"&amp;G703&amp;"-"&amp;E703&amp;"-"&amp;H703</f>
        <v>X2Pi-22.5-f-1-1</v>
      </c>
      <c r="Q703" t="str">
        <f>I703&amp;"-"&amp;K703&amp;"-"&amp;L703&amp;"-"&amp;J703&amp;"-"&amp;M703</f>
        <v>X2Pi-21.5-f-0-1</v>
      </c>
      <c r="R703">
        <f>B703+S703</f>
        <v>9269.4315779480003</v>
      </c>
      <c r="S703">
        <f>_xlfn.IFNA(VLOOKUP(Q703,'MARVEL-X'!A$2:I$1400,7,FALSE),VLOOKUP(Q703,MARVEL!A$2:J$1522,10,FALSE))</f>
        <v>6234.1895779480001</v>
      </c>
      <c r="T703">
        <f>IF(P703=P702,R703+T702,R703)</f>
        <v>9269.4315779480003</v>
      </c>
      <c r="U703">
        <f>IF(P703=P702,1+U702,1)</f>
        <v>1</v>
      </c>
      <c r="V703">
        <f t="shared" si="10"/>
        <v>9269.4315779480003</v>
      </c>
      <c r="W703" t="str">
        <f>IF(V703="","",IF(ABS(V703-R703)&gt;W$1,ABS(V703-R703),""))</f>
        <v/>
      </c>
      <c r="X703" t="str">
        <f>Y703&amp;"-"&amp;Z703&amp;"-"&amp;AC703&amp;"-"&amp;AD703&amp;"-"&amp;AG703</f>
        <v>22.5-f-X-1-0.5</v>
      </c>
      <c r="Y703">
        <f>F703</f>
        <v>22.5</v>
      </c>
      <c r="Z703" s="2" t="str">
        <f>G703</f>
        <v>f</v>
      </c>
      <c r="AA703">
        <f>_xlfn.IFNA(VLOOKUP(X703,'duo-out'!A$2:Q$5000,5,FALSE),E703+10*(H703-1)+1+_xlfn.IFNA(VLOOKUP(D703,states!A$2:C$10,3,FALSE),1))</f>
        <v>2</v>
      </c>
      <c r="AB703">
        <f>IF(V703="","",V703)</f>
        <v>9269.4315779480003</v>
      </c>
      <c r="AC703" s="2" t="str">
        <f>_xlfn.IFNA(VLOOKUP(D703,states!A$2:C$10,2,FALSE),"XX")</f>
        <v>X</v>
      </c>
      <c r="AD703">
        <f>E703</f>
        <v>1</v>
      </c>
      <c r="AE703">
        <f>_xlfn.IFNA(VLOOKUP(D703,states!A$2:D$10,4,FALSE),0)</f>
        <v>1</v>
      </c>
      <c r="AF703">
        <v>0.5</v>
      </c>
      <c r="AG703">
        <f>IF(AE703=0,AF703,IF(AE703=1,IF(F703=0.5,0.5,IF(H703=1,0.5,1.5)),IF(F703=0.5,0.5,IF(H703=1,2.5,1.5))))</f>
        <v>0.5</v>
      </c>
      <c r="AH703" s="7">
        <f>IF(AC703="XX",0,1/C703^(1/5)*IF(E703=0,100,1)/(E703+1)^(1/4))</f>
        <v>2.4263223583284943</v>
      </c>
    </row>
    <row r="704" spans="1:34">
      <c r="A704">
        <v>2058</v>
      </c>
      <c r="B704" s="1">
        <v>3032.6570000000002</v>
      </c>
      <c r="C704" s="6">
        <v>5.0000000000000001E-3</v>
      </c>
      <c r="D704" t="s">
        <v>0</v>
      </c>
      <c r="E704">
        <v>1</v>
      </c>
      <c r="F704">
        <v>22.5</v>
      </c>
      <c r="G704" t="s">
        <v>2</v>
      </c>
      <c r="H704">
        <v>2</v>
      </c>
      <c r="I704" t="s">
        <v>0</v>
      </c>
      <c r="J704">
        <v>0</v>
      </c>
      <c r="K704">
        <v>21.5</v>
      </c>
      <c r="L704" t="s">
        <v>2</v>
      </c>
      <c r="M704">
        <v>2</v>
      </c>
      <c r="N704" t="s">
        <v>2114</v>
      </c>
      <c r="O704">
        <v>1</v>
      </c>
      <c r="P704" t="str">
        <f>D704&amp;"-"&amp;F704&amp;"-"&amp;G704&amp;"-"&amp;E704&amp;"-"&amp;H704</f>
        <v>X2Pi-22.5-f-1-2</v>
      </c>
      <c r="Q704" t="str">
        <f>I704&amp;"-"&amp;K704&amp;"-"&amp;L704&amp;"-"&amp;J704&amp;"-"&amp;M704</f>
        <v>X2Pi-21.5-f-0-2</v>
      </c>
      <c r="R704">
        <f>B704+S704</f>
        <v>9847.786070948001</v>
      </c>
      <c r="S704">
        <f>_xlfn.IFNA(VLOOKUP(Q704,'MARVEL-X'!A$2:I$1400,7,FALSE),VLOOKUP(Q704,MARVEL!A$2:J$1522,10,FALSE))</f>
        <v>6815.1290709479999</v>
      </c>
      <c r="T704">
        <f>IF(P704=P703,R704+T703,R704)</f>
        <v>9847.786070948001</v>
      </c>
      <c r="U704">
        <f>IF(P704=P703,1+U703,1)</f>
        <v>1</v>
      </c>
      <c r="V704">
        <f t="shared" si="10"/>
        <v>9847.786070948001</v>
      </c>
      <c r="W704" t="str">
        <f>IF(V704="","",IF(ABS(V704-R704)&gt;W$1,ABS(V704-R704),""))</f>
        <v/>
      </c>
      <c r="X704" t="str">
        <f>Y704&amp;"-"&amp;Z704&amp;"-"&amp;AC704&amp;"-"&amp;AD704&amp;"-"&amp;AG704</f>
        <v>22.5-f-X-1-1.5</v>
      </c>
      <c r="Y704">
        <f>F704</f>
        <v>22.5</v>
      </c>
      <c r="Z704" s="2" t="str">
        <f>G704</f>
        <v>f</v>
      </c>
      <c r="AA704">
        <f>_xlfn.IFNA(VLOOKUP(X704,'duo-out'!A$2:Q$5000,5,FALSE),E704+10*(H704-1)+1+_xlfn.IFNA(VLOOKUP(D704,states!A$2:C$10,3,FALSE),1))</f>
        <v>12</v>
      </c>
      <c r="AB704">
        <f>IF(V704="","",V704)</f>
        <v>9847.786070948001</v>
      </c>
      <c r="AC704" s="2" t="str">
        <f>_xlfn.IFNA(VLOOKUP(D704,states!A$2:C$10,2,FALSE),"XX")</f>
        <v>X</v>
      </c>
      <c r="AD704">
        <f>E704</f>
        <v>1</v>
      </c>
      <c r="AE704">
        <f>_xlfn.IFNA(VLOOKUP(D704,states!A$2:D$10,4,FALSE),0)</f>
        <v>1</v>
      </c>
      <c r="AF704">
        <v>0.5</v>
      </c>
      <c r="AG704">
        <f>IF(AE704=0,AF704,IF(AE704=1,IF(F704=0.5,0.5,IF(H704=1,0.5,1.5)),IF(F704=0.5,0.5,IF(H704=1,2.5,1.5))))</f>
        <v>1.5</v>
      </c>
      <c r="AH704" s="7">
        <f>IF(AC704="XX",0,1/C704^(1/5)*IF(E704=0,100,1)/(E704+1)^(1/4))</f>
        <v>2.4263223583284943</v>
      </c>
    </row>
    <row r="705" spans="1:34">
      <c r="A705">
        <v>2113</v>
      </c>
      <c r="B705" s="1">
        <v>2888.5839999999998</v>
      </c>
      <c r="C705" s="6">
        <v>5.0000000000000001E-3</v>
      </c>
      <c r="D705" t="s">
        <v>0</v>
      </c>
      <c r="E705">
        <v>2</v>
      </c>
      <c r="F705">
        <v>22.5</v>
      </c>
      <c r="G705" t="s">
        <v>2</v>
      </c>
      <c r="H705">
        <v>1</v>
      </c>
      <c r="I705" t="s">
        <v>0</v>
      </c>
      <c r="J705">
        <v>1</v>
      </c>
      <c r="K705">
        <v>21.5</v>
      </c>
      <c r="L705" t="s">
        <v>2</v>
      </c>
      <c r="M705">
        <v>1</v>
      </c>
      <c r="N705" t="s">
        <v>2169</v>
      </c>
      <c r="O705">
        <v>1</v>
      </c>
      <c r="P705" t="str">
        <f>D705&amp;"-"&amp;F705&amp;"-"&amp;G705&amp;"-"&amp;E705&amp;"-"&amp;H705</f>
        <v>X2Pi-22.5-f-2-1</v>
      </c>
      <c r="Q705" t="str">
        <f>I705&amp;"-"&amp;K705&amp;"-"&amp;L705&amp;"-"&amp;J705&amp;"-"&amp;M705</f>
        <v>X2Pi-21.5-f-1-1</v>
      </c>
      <c r="R705">
        <f>B705+S705</f>
        <v>11615.522526919998</v>
      </c>
      <c r="S705">
        <f>_xlfn.IFNA(VLOOKUP(Q705,'MARVEL-X'!A$2:I$1400,7,FALSE),VLOOKUP(Q705,MARVEL!A$2:J$1522,10,FALSE))</f>
        <v>8726.9385269199993</v>
      </c>
      <c r="T705">
        <f>IF(P705=P704,R705+T704,R705)</f>
        <v>11615.522526919998</v>
      </c>
      <c r="U705">
        <f>IF(P705=P704,1+U704,1)</f>
        <v>1</v>
      </c>
      <c r="V705">
        <f t="shared" si="10"/>
        <v>11615.522526919998</v>
      </c>
      <c r="W705" t="str">
        <f>IF(V705="","",IF(ABS(V705-R705)&gt;W$1,ABS(V705-R705),""))</f>
        <v/>
      </c>
      <c r="X705" t="str">
        <f>Y705&amp;"-"&amp;Z705&amp;"-"&amp;AC705&amp;"-"&amp;AD705&amp;"-"&amp;AG705</f>
        <v>22.5-f-X-2-0.5</v>
      </c>
      <c r="Y705">
        <f>F705</f>
        <v>22.5</v>
      </c>
      <c r="Z705" s="2" t="str">
        <f>G705</f>
        <v>f</v>
      </c>
      <c r="AA705">
        <f>_xlfn.IFNA(VLOOKUP(X705,'duo-out'!A$2:Q$5000,5,FALSE),E705+10*(H705-1)+1+_xlfn.IFNA(VLOOKUP(D705,states!A$2:C$10,3,FALSE),1))</f>
        <v>3</v>
      </c>
      <c r="AB705">
        <f>IF(V705="","",V705)</f>
        <v>11615.522526919998</v>
      </c>
      <c r="AC705" s="2" t="str">
        <f>_xlfn.IFNA(VLOOKUP(D705,states!A$2:C$10,2,FALSE),"XX")</f>
        <v>X</v>
      </c>
      <c r="AD705">
        <f>E705</f>
        <v>2</v>
      </c>
      <c r="AE705">
        <f>_xlfn.IFNA(VLOOKUP(D705,states!A$2:D$10,4,FALSE),0)</f>
        <v>1</v>
      </c>
      <c r="AF705">
        <v>0.5</v>
      </c>
      <c r="AG705">
        <f>IF(AE705=0,AF705,IF(AE705=1,IF(F705=0.5,0.5,IF(H705=1,0.5,1.5)),IF(F705=0.5,0.5,IF(H705=1,2.5,1.5))))</f>
        <v>0.5</v>
      </c>
      <c r="AH705" s="7">
        <f>IF(AC705="XX",0,1/C705^(1/5)*IF(E705=0,100,1)/(E705+1)^(1/4))</f>
        <v>2.1924297443889911</v>
      </c>
    </row>
    <row r="706" spans="1:34">
      <c r="A706">
        <v>2166</v>
      </c>
      <c r="B706" s="1">
        <v>2885.136</v>
      </c>
      <c r="C706" s="6">
        <v>5.0000000000000001E-3</v>
      </c>
      <c r="D706" t="s">
        <v>0</v>
      </c>
      <c r="E706">
        <v>2</v>
      </c>
      <c r="F706">
        <v>22.5</v>
      </c>
      <c r="G706" t="s">
        <v>2</v>
      </c>
      <c r="H706">
        <v>2</v>
      </c>
      <c r="I706" t="s">
        <v>0</v>
      </c>
      <c r="J706">
        <v>1</v>
      </c>
      <c r="K706">
        <v>21.5</v>
      </c>
      <c r="L706" t="s">
        <v>2</v>
      </c>
      <c r="M706">
        <v>2</v>
      </c>
      <c r="N706" t="s">
        <v>2222</v>
      </c>
      <c r="O706">
        <v>1</v>
      </c>
      <c r="P706" t="str">
        <f>D706&amp;"-"&amp;F706&amp;"-"&amp;G706&amp;"-"&amp;E706&amp;"-"&amp;H706</f>
        <v>X2Pi-22.5-f-2-2</v>
      </c>
      <c r="Q706" t="str">
        <f>I706&amp;"-"&amp;K706&amp;"-"&amp;L706&amp;"-"&amp;J706&amp;"-"&amp;M706</f>
        <v>X2Pi-21.5-f-1-2</v>
      </c>
      <c r="R706">
        <f>B706+S706</f>
        <v>12169.915316326</v>
      </c>
      <c r="S706">
        <f>_xlfn.IFNA(VLOOKUP(Q706,'MARVEL-X'!A$2:I$1400,7,FALSE),VLOOKUP(Q706,MARVEL!A$2:J$1522,10,FALSE))</f>
        <v>9284.7793163259994</v>
      </c>
      <c r="T706">
        <f>IF(P706=P705,R706+T705,R706)</f>
        <v>12169.915316326</v>
      </c>
      <c r="U706">
        <f>IF(P706=P705,1+U705,1)</f>
        <v>1</v>
      </c>
      <c r="V706">
        <f t="shared" si="10"/>
        <v>12169.915316326</v>
      </c>
      <c r="W706" t="str">
        <f>IF(V706="","",IF(ABS(V706-R706)&gt;W$1,ABS(V706-R706),""))</f>
        <v/>
      </c>
      <c r="X706" t="str">
        <f>Y706&amp;"-"&amp;Z706&amp;"-"&amp;AC706&amp;"-"&amp;AD706&amp;"-"&amp;AG706</f>
        <v>22.5-f-X-2-1.5</v>
      </c>
      <c r="Y706">
        <f>F706</f>
        <v>22.5</v>
      </c>
      <c r="Z706" s="2" t="str">
        <f>G706</f>
        <v>f</v>
      </c>
      <c r="AA706">
        <f>_xlfn.IFNA(VLOOKUP(X706,'duo-out'!A$2:Q$5000,5,FALSE),E706+10*(H706-1)+1+_xlfn.IFNA(VLOOKUP(D706,states!A$2:C$10,3,FALSE),1))</f>
        <v>13</v>
      </c>
      <c r="AB706">
        <f>IF(V706="","",V706)</f>
        <v>12169.915316326</v>
      </c>
      <c r="AC706" s="2" t="str">
        <f>_xlfn.IFNA(VLOOKUP(D706,states!A$2:C$10,2,FALSE),"XX")</f>
        <v>X</v>
      </c>
      <c r="AD706">
        <f>E706</f>
        <v>2</v>
      </c>
      <c r="AE706">
        <f>_xlfn.IFNA(VLOOKUP(D706,states!A$2:D$10,4,FALSE),0)</f>
        <v>1</v>
      </c>
      <c r="AF706">
        <v>0.5</v>
      </c>
      <c r="AG706">
        <f>IF(AE706=0,AF706,IF(AE706=1,IF(F706=0.5,0.5,IF(H706=1,0.5,1.5)),IF(F706=0.5,0.5,IF(H706=1,2.5,1.5))))</f>
        <v>1.5</v>
      </c>
      <c r="AH706" s="7">
        <f>IF(AC706="XX",0,1/C706^(1/5)*IF(E706=0,100,1)/(E706+1)^(1/4))</f>
        <v>2.1924297443889911</v>
      </c>
    </row>
    <row r="707" spans="1:34">
      <c r="A707">
        <v>2217</v>
      </c>
      <c r="B707" s="1">
        <v>2742.788</v>
      </c>
      <c r="C707" s="6">
        <v>5.0000000000000001E-3</v>
      </c>
      <c r="D707" t="s">
        <v>0</v>
      </c>
      <c r="E707">
        <v>3</v>
      </c>
      <c r="F707">
        <v>22.5</v>
      </c>
      <c r="G707" t="s">
        <v>2</v>
      </c>
      <c r="H707">
        <v>1</v>
      </c>
      <c r="I707" t="s">
        <v>0</v>
      </c>
      <c r="J707">
        <v>2</v>
      </c>
      <c r="K707">
        <v>21.5</v>
      </c>
      <c r="L707" t="s">
        <v>2</v>
      </c>
      <c r="M707">
        <v>1</v>
      </c>
      <c r="N707" t="s">
        <v>2273</v>
      </c>
      <c r="O707">
        <v>1</v>
      </c>
      <c r="P707" t="str">
        <f>D707&amp;"-"&amp;F707&amp;"-"&amp;G707&amp;"-"&amp;E707&amp;"-"&amp;H707</f>
        <v>X2Pi-22.5-f-3-1</v>
      </c>
      <c r="Q707" t="str">
        <f>I707&amp;"-"&amp;K707&amp;"-"&amp;L707&amp;"-"&amp;J707&amp;"-"&amp;M707</f>
        <v>X2Pi-21.5-f-2-1</v>
      </c>
      <c r="R707">
        <f>B707+S707</f>
        <v>13838.140425223</v>
      </c>
      <c r="S707">
        <f>_xlfn.IFNA(VLOOKUP(Q707,'MARVEL-X'!A$2:I$1400,7,FALSE),VLOOKUP(Q707,MARVEL!A$2:J$1522,10,FALSE))</f>
        <v>11095.352425223</v>
      </c>
      <c r="T707">
        <f>IF(P707=P706,R707+T706,R707)</f>
        <v>13838.140425223</v>
      </c>
      <c r="U707">
        <f>IF(P707=P706,1+U706,1)</f>
        <v>1</v>
      </c>
      <c r="V707">
        <f t="shared" ref="V707:V770" si="11">IF(P707=P708,"",T707/U707)</f>
        <v>13838.140425223</v>
      </c>
      <c r="W707" t="str">
        <f>IF(V707="","",IF(ABS(V707-R707)&gt;W$1,ABS(V707-R707),""))</f>
        <v/>
      </c>
      <c r="X707" t="str">
        <f>Y707&amp;"-"&amp;Z707&amp;"-"&amp;AC707&amp;"-"&amp;AD707&amp;"-"&amp;AG707</f>
        <v>22.5-f-X-3-0.5</v>
      </c>
      <c r="Y707">
        <f>F707</f>
        <v>22.5</v>
      </c>
      <c r="Z707" s="2" t="str">
        <f>G707</f>
        <v>f</v>
      </c>
      <c r="AA707">
        <f>_xlfn.IFNA(VLOOKUP(X707,'duo-out'!A$2:Q$5000,5,FALSE),E707+10*(H707-1)+1+_xlfn.IFNA(VLOOKUP(D707,states!A$2:C$10,3,FALSE),1))</f>
        <v>4</v>
      </c>
      <c r="AB707">
        <f>IF(V707="","",V707)</f>
        <v>13838.140425223</v>
      </c>
      <c r="AC707" s="2" t="str">
        <f>_xlfn.IFNA(VLOOKUP(D707,states!A$2:C$10,2,FALSE),"XX")</f>
        <v>X</v>
      </c>
      <c r="AD707">
        <f>E707</f>
        <v>3</v>
      </c>
      <c r="AE707">
        <f>_xlfn.IFNA(VLOOKUP(D707,states!A$2:D$10,4,FALSE),0)</f>
        <v>1</v>
      </c>
      <c r="AF707">
        <v>0.5</v>
      </c>
      <c r="AG707">
        <f>IF(AE707=0,AF707,IF(AE707=1,IF(F707=0.5,0.5,IF(H707=1,0.5,1.5)),IF(F707=0.5,0.5,IF(H707=1,2.5,1.5))))</f>
        <v>0.5</v>
      </c>
      <c r="AH707" s="7">
        <f>IF(AC707="XX",0,1/C707^(1/5)*IF(E707=0,100,1)/(E707+1)^(1/4))</f>
        <v>2.0402857733683697</v>
      </c>
    </row>
    <row r="708" spans="1:34">
      <c r="A708">
        <v>2265</v>
      </c>
      <c r="B708" s="1">
        <v>2738.3670000000002</v>
      </c>
      <c r="C708" s="6">
        <v>5.0000000000000001E-3</v>
      </c>
      <c r="D708" t="s">
        <v>0</v>
      </c>
      <c r="E708">
        <v>3</v>
      </c>
      <c r="F708">
        <v>22.5</v>
      </c>
      <c r="G708" t="s">
        <v>2</v>
      </c>
      <c r="H708">
        <v>2</v>
      </c>
      <c r="I708" t="s">
        <v>0</v>
      </c>
      <c r="J708">
        <v>2</v>
      </c>
      <c r="K708">
        <v>21.5</v>
      </c>
      <c r="L708" t="s">
        <v>2</v>
      </c>
      <c r="M708">
        <v>2</v>
      </c>
      <c r="N708" t="s">
        <v>2321</v>
      </c>
      <c r="O708">
        <v>1</v>
      </c>
      <c r="P708" t="str">
        <f>D708&amp;"-"&amp;F708&amp;"-"&amp;G708&amp;"-"&amp;E708&amp;"-"&amp;H708</f>
        <v>X2Pi-22.5-f-3-2</v>
      </c>
      <c r="Q708" t="str">
        <f>I708&amp;"-"&amp;K708&amp;"-"&amp;L708&amp;"-"&amp;J708&amp;"-"&amp;M708</f>
        <v>X2Pi-21.5-f-2-2</v>
      </c>
      <c r="R708">
        <f>B708+S708</f>
        <v>14368.676127540999</v>
      </c>
      <c r="S708">
        <f>_xlfn.IFNA(VLOOKUP(Q708,'MARVEL-X'!A$2:I$1400,7,FALSE),VLOOKUP(Q708,MARVEL!A$2:J$1522,10,FALSE))</f>
        <v>11630.309127540999</v>
      </c>
      <c r="T708">
        <f>IF(P708=P707,R708+T707,R708)</f>
        <v>14368.676127540999</v>
      </c>
      <c r="U708">
        <f>IF(P708=P707,1+U707,1)</f>
        <v>1</v>
      </c>
      <c r="V708">
        <f t="shared" si="11"/>
        <v>14368.676127540999</v>
      </c>
      <c r="W708" t="str">
        <f>IF(V708="","",IF(ABS(V708-R708)&gt;W$1,ABS(V708-R708),""))</f>
        <v/>
      </c>
      <c r="X708" t="str">
        <f>Y708&amp;"-"&amp;Z708&amp;"-"&amp;AC708&amp;"-"&amp;AD708&amp;"-"&amp;AG708</f>
        <v>22.5-f-X-3-1.5</v>
      </c>
      <c r="Y708">
        <f>F708</f>
        <v>22.5</v>
      </c>
      <c r="Z708" s="2" t="str">
        <f>G708</f>
        <v>f</v>
      </c>
      <c r="AA708">
        <f>_xlfn.IFNA(VLOOKUP(X708,'duo-out'!A$2:Q$5000,5,FALSE),E708+10*(H708-1)+1+_xlfn.IFNA(VLOOKUP(D708,states!A$2:C$10,3,FALSE),1))</f>
        <v>14</v>
      </c>
      <c r="AB708">
        <f>IF(V708="","",V708)</f>
        <v>14368.676127540999</v>
      </c>
      <c r="AC708" s="2" t="str">
        <f>_xlfn.IFNA(VLOOKUP(D708,states!A$2:C$10,2,FALSE),"XX")</f>
        <v>X</v>
      </c>
      <c r="AD708">
        <f>E708</f>
        <v>3</v>
      </c>
      <c r="AE708">
        <f>_xlfn.IFNA(VLOOKUP(D708,states!A$2:D$10,4,FALSE),0)</f>
        <v>1</v>
      </c>
      <c r="AF708">
        <v>0.5</v>
      </c>
      <c r="AG708">
        <f>IF(AE708=0,AF708,IF(AE708=1,IF(F708=0.5,0.5,IF(H708=1,0.5,1.5)),IF(F708=0.5,0.5,IF(H708=1,2.5,1.5))))</f>
        <v>1.5</v>
      </c>
      <c r="AH708" s="7">
        <f>IF(AC708="XX",0,1/C708^(1/5)*IF(E708=0,100,1)/(E708+1)^(1/4))</f>
        <v>2.0402857733683697</v>
      </c>
    </row>
    <row r="709" spans="1:34">
      <c r="A709">
        <v>2305</v>
      </c>
      <c r="B709" s="1">
        <v>2597.06</v>
      </c>
      <c r="C709" s="6">
        <v>5.0000000000000001E-3</v>
      </c>
      <c r="D709" t="s">
        <v>0</v>
      </c>
      <c r="E709">
        <v>4</v>
      </c>
      <c r="F709">
        <v>22.5</v>
      </c>
      <c r="G709" t="s">
        <v>2</v>
      </c>
      <c r="H709">
        <v>1</v>
      </c>
      <c r="I709" t="s">
        <v>0</v>
      </c>
      <c r="J709">
        <v>3</v>
      </c>
      <c r="K709">
        <v>21.5</v>
      </c>
      <c r="L709" t="s">
        <v>2</v>
      </c>
      <c r="M709">
        <v>1</v>
      </c>
      <c r="N709" t="s">
        <v>2361</v>
      </c>
      <c r="O709">
        <v>1</v>
      </c>
      <c r="P709" t="str">
        <f>D709&amp;"-"&amp;F709&amp;"-"&amp;G709&amp;"-"&amp;E709&amp;"-"&amp;H709</f>
        <v>X2Pi-22.5-f-4-1</v>
      </c>
      <c r="Q709" t="str">
        <f>I709&amp;"-"&amp;K709&amp;"-"&amp;L709&amp;"-"&amp;J709&amp;"-"&amp;M709</f>
        <v>X2Pi-21.5-f-3-1</v>
      </c>
      <c r="R709">
        <f>B709+S709</f>
        <v>15937.335123810999</v>
      </c>
      <c r="S709">
        <f>_xlfn.IFNA(VLOOKUP(Q709,'MARVEL-X'!A$2:I$1400,7,FALSE),VLOOKUP(Q709,MARVEL!A$2:J$1522,10,FALSE))</f>
        <v>13340.275123811</v>
      </c>
      <c r="T709">
        <f>IF(P709=P708,R709+T708,R709)</f>
        <v>15937.335123810999</v>
      </c>
      <c r="U709">
        <f>IF(P709=P708,1+U708,1)</f>
        <v>1</v>
      </c>
      <c r="V709">
        <f t="shared" si="11"/>
        <v>15937.335123810999</v>
      </c>
      <c r="W709" t="str">
        <f>IF(V709="","",IF(ABS(V709-R709)&gt;W$1,ABS(V709-R709),""))</f>
        <v/>
      </c>
      <c r="X709" t="str">
        <f>Y709&amp;"-"&amp;Z709&amp;"-"&amp;AC709&amp;"-"&amp;AD709&amp;"-"&amp;AG709</f>
        <v>22.5-f-X-4-0.5</v>
      </c>
      <c r="Y709">
        <f>F709</f>
        <v>22.5</v>
      </c>
      <c r="Z709" s="2" t="str">
        <f>G709</f>
        <v>f</v>
      </c>
      <c r="AA709">
        <f>_xlfn.IFNA(VLOOKUP(X709,'duo-out'!A$2:Q$5000,5,FALSE),E709+10*(H709-1)+1+_xlfn.IFNA(VLOOKUP(D709,states!A$2:C$10,3,FALSE),1))</f>
        <v>5</v>
      </c>
      <c r="AB709">
        <f>IF(V709="","",V709)</f>
        <v>15937.335123810999</v>
      </c>
      <c r="AC709" s="2" t="str">
        <f>_xlfn.IFNA(VLOOKUP(D709,states!A$2:C$10,2,FALSE),"XX")</f>
        <v>X</v>
      </c>
      <c r="AD709">
        <f>E709</f>
        <v>4</v>
      </c>
      <c r="AE709">
        <f>_xlfn.IFNA(VLOOKUP(D709,states!A$2:D$10,4,FALSE),0)</f>
        <v>1</v>
      </c>
      <c r="AF709">
        <v>0.5</v>
      </c>
      <c r="AG709">
        <f>IF(AE709=0,AF709,IF(AE709=1,IF(F709=0.5,0.5,IF(H709=1,0.5,1.5)),IF(F709=0.5,0.5,IF(H709=1,2.5,1.5))))</f>
        <v>0.5</v>
      </c>
      <c r="AH709" s="7">
        <f>IF(AC709="XX",0,1/C709^(1/5)*IF(E709=0,100,1)/(E709+1)^(1/4))</f>
        <v>1.9295831501316907</v>
      </c>
    </row>
    <row r="710" spans="1:34">
      <c r="A710">
        <v>2340</v>
      </c>
      <c r="B710" s="1">
        <v>2591.5259999999998</v>
      </c>
      <c r="C710" s="6">
        <v>5.0000000000000001E-3</v>
      </c>
      <c r="D710" t="s">
        <v>0</v>
      </c>
      <c r="E710">
        <v>4</v>
      </c>
      <c r="F710">
        <v>22.5</v>
      </c>
      <c r="G710" t="s">
        <v>2</v>
      </c>
      <c r="H710">
        <v>2</v>
      </c>
      <c r="I710" t="s">
        <v>0</v>
      </c>
      <c r="J710">
        <v>3</v>
      </c>
      <c r="K710">
        <v>21.5</v>
      </c>
      <c r="L710" t="s">
        <v>2</v>
      </c>
      <c r="M710">
        <v>2</v>
      </c>
      <c r="N710" t="s">
        <v>2396</v>
      </c>
      <c r="O710">
        <v>1</v>
      </c>
      <c r="P710" t="str">
        <f>D710&amp;"-"&amp;F710&amp;"-"&amp;G710&amp;"-"&amp;E710&amp;"-"&amp;H710</f>
        <v>X2Pi-22.5-f-4-2</v>
      </c>
      <c r="Q710" t="str">
        <f>I710&amp;"-"&amp;K710&amp;"-"&amp;L710&amp;"-"&amp;J710&amp;"-"&amp;M710</f>
        <v>X2Pi-21.5-f-3-2</v>
      </c>
      <c r="R710">
        <f>B710+S710</f>
        <v>16443.815107914001</v>
      </c>
      <c r="S710">
        <f>_xlfn.IFNA(VLOOKUP(Q710,'MARVEL-X'!A$2:I$1400,7,FALSE),VLOOKUP(Q710,MARVEL!A$2:J$1522,10,FALSE))</f>
        <v>13852.289107913999</v>
      </c>
      <c r="T710">
        <f>IF(P710=P709,R710+T709,R710)</f>
        <v>16443.815107914001</v>
      </c>
      <c r="U710">
        <f>IF(P710=P709,1+U709,1)</f>
        <v>1</v>
      </c>
      <c r="V710">
        <f t="shared" si="11"/>
        <v>16443.815107914001</v>
      </c>
      <c r="W710" t="str">
        <f>IF(V710="","",IF(ABS(V710-R710)&gt;W$1,ABS(V710-R710),""))</f>
        <v/>
      </c>
      <c r="X710" t="str">
        <f>Y710&amp;"-"&amp;Z710&amp;"-"&amp;AC710&amp;"-"&amp;AD710&amp;"-"&amp;AG710</f>
        <v>22.5-f-X-4-1.5</v>
      </c>
      <c r="Y710">
        <f>F710</f>
        <v>22.5</v>
      </c>
      <c r="Z710" s="2" t="str">
        <f>G710</f>
        <v>f</v>
      </c>
      <c r="AA710">
        <f>_xlfn.IFNA(VLOOKUP(X710,'duo-out'!A$2:Q$5000,5,FALSE),E710+10*(H710-1)+1+_xlfn.IFNA(VLOOKUP(D710,states!A$2:C$10,3,FALSE),1))</f>
        <v>15</v>
      </c>
      <c r="AB710">
        <f>IF(V710="","",V710)</f>
        <v>16443.815107914001</v>
      </c>
      <c r="AC710" s="2" t="str">
        <f>_xlfn.IFNA(VLOOKUP(D710,states!A$2:C$10,2,FALSE),"XX")</f>
        <v>X</v>
      </c>
      <c r="AD710">
        <f>E710</f>
        <v>4</v>
      </c>
      <c r="AE710">
        <f>_xlfn.IFNA(VLOOKUP(D710,states!A$2:D$10,4,FALSE),0)</f>
        <v>1</v>
      </c>
      <c r="AF710">
        <v>0.5</v>
      </c>
      <c r="AG710">
        <f>IF(AE710=0,AF710,IF(AE710=1,IF(F710=0.5,0.5,IF(H710=1,0.5,1.5)),IF(F710=0.5,0.5,IF(H710=1,2.5,1.5))))</f>
        <v>1.5</v>
      </c>
      <c r="AH710" s="7">
        <f>IF(AC710="XX",0,1/C710^(1/5)*IF(E710=0,100,1)/(E710+1)^(1/4))</f>
        <v>1.9295831501316907</v>
      </c>
    </row>
    <row r="711" spans="1:34">
      <c r="A711">
        <v>1977</v>
      </c>
      <c r="B711" s="1">
        <v>3032.6370000000002</v>
      </c>
      <c r="C711" s="6">
        <v>5.0000000000000001E-3</v>
      </c>
      <c r="D711" t="s">
        <v>0</v>
      </c>
      <c r="E711">
        <v>1</v>
      </c>
      <c r="F711">
        <v>23.5</v>
      </c>
      <c r="G711" t="s">
        <v>1</v>
      </c>
      <c r="H711">
        <v>1</v>
      </c>
      <c r="I711" t="s">
        <v>0</v>
      </c>
      <c r="J711">
        <v>0</v>
      </c>
      <c r="K711">
        <v>22.5</v>
      </c>
      <c r="L711" t="s">
        <v>1</v>
      </c>
      <c r="M711">
        <v>1</v>
      </c>
      <c r="N711" t="s">
        <v>2033</v>
      </c>
      <c r="O711">
        <v>1</v>
      </c>
      <c r="P711" t="str">
        <f>D711&amp;"-"&amp;F711&amp;"-"&amp;G711&amp;"-"&amp;E711&amp;"-"&amp;H711</f>
        <v>X2Pi-23.5-e-1-1</v>
      </c>
      <c r="Q711" t="str">
        <f>I711&amp;"-"&amp;K711&amp;"-"&amp;L711&amp;"-"&amp;J711&amp;"-"&amp;M711</f>
        <v>X2Pi-22.5-e-0-1</v>
      </c>
      <c r="R711">
        <f>B711+S711</f>
        <v>9847.480128698</v>
      </c>
      <c r="S711">
        <f>_xlfn.IFNA(VLOOKUP(Q711,'MARVEL-X'!A$2:I$1400,7,FALSE),VLOOKUP(Q711,MARVEL!A$2:J$1522,10,FALSE))</f>
        <v>6814.8431286980003</v>
      </c>
      <c r="T711">
        <f>IF(P711=P710,R711+T710,R711)</f>
        <v>9847.480128698</v>
      </c>
      <c r="U711">
        <f>IF(P711=P710,1+U710,1)</f>
        <v>1</v>
      </c>
      <c r="V711">
        <f t="shared" si="11"/>
        <v>9847.480128698</v>
      </c>
      <c r="W711" t="str">
        <f>IF(V711="","",IF(ABS(V711-R711)&gt;W$1,ABS(V711-R711),""))</f>
        <v/>
      </c>
      <c r="X711" t="str">
        <f>Y711&amp;"-"&amp;Z711&amp;"-"&amp;AC711&amp;"-"&amp;AD711&amp;"-"&amp;AG711</f>
        <v>23.5-e-X-1-0.5</v>
      </c>
      <c r="Y711">
        <f>F711</f>
        <v>23.5</v>
      </c>
      <c r="Z711" s="2" t="str">
        <f>G711</f>
        <v>e</v>
      </c>
      <c r="AA711">
        <f>_xlfn.IFNA(VLOOKUP(X711,'duo-out'!A$2:Q$5000,5,FALSE),E711+10*(H711-1)+1+_xlfn.IFNA(VLOOKUP(D711,states!A$2:C$10,3,FALSE),1))</f>
        <v>2</v>
      </c>
      <c r="AB711">
        <f>IF(V711="","",V711)</f>
        <v>9847.480128698</v>
      </c>
      <c r="AC711" s="2" t="str">
        <f>_xlfn.IFNA(VLOOKUP(D711,states!A$2:C$10,2,FALSE),"XX")</f>
        <v>X</v>
      </c>
      <c r="AD711">
        <f>E711</f>
        <v>1</v>
      </c>
      <c r="AE711">
        <f>_xlfn.IFNA(VLOOKUP(D711,states!A$2:D$10,4,FALSE),0)</f>
        <v>1</v>
      </c>
      <c r="AF711">
        <v>0.5</v>
      </c>
      <c r="AG711">
        <f>IF(AE711=0,AF711,IF(AE711=1,IF(F711=0.5,0.5,IF(H711=1,0.5,1.5)),IF(F711=0.5,0.5,IF(H711=1,2.5,1.5))))</f>
        <v>0.5</v>
      </c>
      <c r="AH711" s="7">
        <f>IF(AC711="XX",0,1/C711^(1/5)*IF(E711=0,100,1)/(E711+1)^(1/4))</f>
        <v>2.4263223583284943</v>
      </c>
    </row>
    <row r="712" spans="1:34">
      <c r="A712">
        <v>2034</v>
      </c>
      <c r="B712" s="1">
        <v>3027.48</v>
      </c>
      <c r="C712" s="6">
        <v>5.0000000000000001E-3</v>
      </c>
      <c r="D712" t="s">
        <v>0</v>
      </c>
      <c r="E712">
        <v>1</v>
      </c>
      <c r="F712">
        <v>23.5</v>
      </c>
      <c r="G712" t="s">
        <v>1</v>
      </c>
      <c r="H712">
        <v>2</v>
      </c>
      <c r="I712" t="s">
        <v>0</v>
      </c>
      <c r="J712">
        <v>0</v>
      </c>
      <c r="K712">
        <v>22.5</v>
      </c>
      <c r="L712" t="s">
        <v>1</v>
      </c>
      <c r="M712">
        <v>2</v>
      </c>
      <c r="N712" t="s">
        <v>2090</v>
      </c>
      <c r="O712">
        <v>1</v>
      </c>
      <c r="P712" t="str">
        <f>D712&amp;"-"&amp;F712&amp;"-"&amp;G712&amp;"-"&amp;E712&amp;"-"&amp;H712</f>
        <v>X2Pi-23.5-e-1-2</v>
      </c>
      <c r="Q712" t="str">
        <f>I712&amp;"-"&amp;K712&amp;"-"&amp;L712&amp;"-"&amp;J712&amp;"-"&amp;M712</f>
        <v>X2Pi-22.5-e-0-2</v>
      </c>
      <c r="R712">
        <f>B712+S712</f>
        <v>10411.540028485</v>
      </c>
      <c r="S712">
        <f>_xlfn.IFNA(VLOOKUP(Q712,'MARVEL-X'!A$2:I$1400,7,FALSE),VLOOKUP(Q712,MARVEL!A$2:J$1522,10,FALSE))</f>
        <v>7384.0600284849997</v>
      </c>
      <c r="T712">
        <f>IF(P712=P711,R712+T711,R712)</f>
        <v>10411.540028485</v>
      </c>
      <c r="U712">
        <f>IF(P712=P711,1+U711,1)</f>
        <v>1</v>
      </c>
      <c r="V712">
        <f t="shared" si="11"/>
        <v>10411.540028485</v>
      </c>
      <c r="W712" t="str">
        <f>IF(V712="","",IF(ABS(V712-R712)&gt;W$1,ABS(V712-R712),""))</f>
        <v/>
      </c>
      <c r="X712" t="str">
        <f>Y712&amp;"-"&amp;Z712&amp;"-"&amp;AC712&amp;"-"&amp;AD712&amp;"-"&amp;AG712</f>
        <v>23.5-e-X-1-1.5</v>
      </c>
      <c r="Y712">
        <f>F712</f>
        <v>23.5</v>
      </c>
      <c r="Z712" s="2" t="str">
        <f>G712</f>
        <v>e</v>
      </c>
      <c r="AA712">
        <f>_xlfn.IFNA(VLOOKUP(X712,'duo-out'!A$2:Q$5000,5,FALSE),E712+10*(H712-1)+1+_xlfn.IFNA(VLOOKUP(D712,states!A$2:C$10,3,FALSE),1))</f>
        <v>12</v>
      </c>
      <c r="AB712">
        <f>IF(V712="","",V712)</f>
        <v>10411.540028485</v>
      </c>
      <c r="AC712" s="2" t="str">
        <f>_xlfn.IFNA(VLOOKUP(D712,states!A$2:C$10,2,FALSE),"XX")</f>
        <v>X</v>
      </c>
      <c r="AD712">
        <f>E712</f>
        <v>1</v>
      </c>
      <c r="AE712">
        <f>_xlfn.IFNA(VLOOKUP(D712,states!A$2:D$10,4,FALSE),0)</f>
        <v>1</v>
      </c>
      <c r="AF712">
        <v>0.5</v>
      </c>
      <c r="AG712">
        <f>IF(AE712=0,AF712,IF(AE712=1,IF(F712=0.5,0.5,IF(H712=1,0.5,1.5)),IF(F712=0.5,0.5,IF(H712=1,2.5,1.5))))</f>
        <v>1.5</v>
      </c>
      <c r="AH712" s="7">
        <f>IF(AC712="XX",0,1/C712^(1/5)*IF(E712=0,100,1)/(E712+1)^(1/4))</f>
        <v>2.4263223583284943</v>
      </c>
    </row>
    <row r="713" spans="1:34">
      <c r="A713">
        <v>2089</v>
      </c>
      <c r="B713" s="1">
        <v>2885.1120000000001</v>
      </c>
      <c r="C713" s="6">
        <v>5.0000000000000001E-3</v>
      </c>
      <c r="D713" t="s">
        <v>0</v>
      </c>
      <c r="E713">
        <v>2</v>
      </c>
      <c r="F713">
        <v>23.5</v>
      </c>
      <c r="G713" t="s">
        <v>1</v>
      </c>
      <c r="H713">
        <v>1</v>
      </c>
      <c r="I713" t="s">
        <v>0</v>
      </c>
      <c r="J713">
        <v>1</v>
      </c>
      <c r="K713">
        <v>22.5</v>
      </c>
      <c r="L713" t="s">
        <v>1</v>
      </c>
      <c r="M713">
        <v>1</v>
      </c>
      <c r="N713" t="s">
        <v>2145</v>
      </c>
      <c r="O713">
        <v>1</v>
      </c>
      <c r="P713" t="str">
        <f>D713&amp;"-"&amp;F713&amp;"-"&amp;G713&amp;"-"&amp;E713&amp;"-"&amp;H713</f>
        <v>X2Pi-23.5-e-2-1</v>
      </c>
      <c r="Q713" t="str">
        <f>I713&amp;"-"&amp;K713&amp;"-"&amp;L713&amp;"-"&amp;J713&amp;"-"&amp;M713</f>
        <v>X2Pi-22.5-e-1-1</v>
      </c>
      <c r="R713">
        <f>B713+S713</f>
        <v>12169.646656960998</v>
      </c>
      <c r="S713">
        <f>_xlfn.IFNA(VLOOKUP(Q713,'MARVEL-X'!A$2:I$1400,7,FALSE),VLOOKUP(Q713,MARVEL!A$2:J$1522,10,FALSE))</f>
        <v>9284.5346569609992</v>
      </c>
      <c r="T713">
        <f>IF(P713=P712,R713+T712,R713)</f>
        <v>12169.646656960998</v>
      </c>
      <c r="U713">
        <f>IF(P713=P712,1+U712,1)</f>
        <v>1</v>
      </c>
      <c r="V713">
        <f t="shared" si="11"/>
        <v>12169.646656960998</v>
      </c>
      <c r="W713" t="str">
        <f>IF(V713="","",IF(ABS(V713-R713)&gt;W$1,ABS(V713-R713),""))</f>
        <v/>
      </c>
      <c r="X713" t="str">
        <f>Y713&amp;"-"&amp;Z713&amp;"-"&amp;AC713&amp;"-"&amp;AD713&amp;"-"&amp;AG713</f>
        <v>23.5-e-X-2-0.5</v>
      </c>
      <c r="Y713">
        <f>F713</f>
        <v>23.5</v>
      </c>
      <c r="Z713" s="2" t="str">
        <f>G713</f>
        <v>e</v>
      </c>
      <c r="AA713">
        <f>_xlfn.IFNA(VLOOKUP(X713,'duo-out'!A$2:Q$5000,5,FALSE),E713+10*(H713-1)+1+_xlfn.IFNA(VLOOKUP(D713,states!A$2:C$10,3,FALSE),1))</f>
        <v>3</v>
      </c>
      <c r="AB713">
        <f>IF(V713="","",V713)</f>
        <v>12169.646656960998</v>
      </c>
      <c r="AC713" s="2" t="str">
        <f>_xlfn.IFNA(VLOOKUP(D713,states!A$2:C$10,2,FALSE),"XX")</f>
        <v>X</v>
      </c>
      <c r="AD713">
        <f>E713</f>
        <v>2</v>
      </c>
      <c r="AE713">
        <f>_xlfn.IFNA(VLOOKUP(D713,states!A$2:D$10,4,FALSE),0)</f>
        <v>1</v>
      </c>
      <c r="AF713">
        <v>0.5</v>
      </c>
      <c r="AG713">
        <f>IF(AE713=0,AF713,IF(AE713=1,IF(F713=0.5,0.5,IF(H713=1,0.5,1.5)),IF(F713=0.5,0.5,IF(H713=1,2.5,1.5))))</f>
        <v>0.5</v>
      </c>
      <c r="AH713" s="7">
        <f>IF(AC713="XX",0,1/C713^(1/5)*IF(E713=0,100,1)/(E713+1)^(1/4))</f>
        <v>2.1924297443889911</v>
      </c>
    </row>
    <row r="714" spans="1:34">
      <c r="A714">
        <v>2142</v>
      </c>
      <c r="B714" s="1">
        <v>2879.17</v>
      </c>
      <c r="C714" s="6">
        <v>5.0000000000000001E-3</v>
      </c>
      <c r="D714" t="s">
        <v>0</v>
      </c>
      <c r="E714">
        <v>2</v>
      </c>
      <c r="F714">
        <v>23.5</v>
      </c>
      <c r="G714" t="s">
        <v>1</v>
      </c>
      <c r="H714">
        <v>2</v>
      </c>
      <c r="I714" t="s">
        <v>0</v>
      </c>
      <c r="J714">
        <v>1</v>
      </c>
      <c r="K714">
        <v>22.5</v>
      </c>
      <c r="L714" t="s">
        <v>1</v>
      </c>
      <c r="M714">
        <v>2</v>
      </c>
      <c r="N714" t="s">
        <v>2198</v>
      </c>
      <c r="O714">
        <v>1</v>
      </c>
      <c r="P714" t="str">
        <f>D714&amp;"-"&amp;F714&amp;"-"&amp;G714&amp;"-"&amp;E714&amp;"-"&amp;H714</f>
        <v>X2Pi-23.5-e-2-2</v>
      </c>
      <c r="Q714" t="str">
        <f>I714&amp;"-"&amp;K714&amp;"-"&amp;L714&amp;"-"&amp;J714&amp;"-"&amp;M714</f>
        <v>X2Pi-22.5-e-1-2</v>
      </c>
      <c r="R714">
        <f>B714+S714</f>
        <v>12710.117999782</v>
      </c>
      <c r="S714">
        <f>_xlfn.IFNA(VLOOKUP(Q714,'MARVEL-X'!A$2:I$1400,7,FALSE),VLOOKUP(Q714,MARVEL!A$2:J$1522,10,FALSE))</f>
        <v>9830.9479997819999</v>
      </c>
      <c r="T714">
        <f>IF(P714=P713,R714+T713,R714)</f>
        <v>12710.117999782</v>
      </c>
      <c r="U714">
        <f>IF(P714=P713,1+U713,1)</f>
        <v>1</v>
      </c>
      <c r="V714">
        <f t="shared" si="11"/>
        <v>12710.117999782</v>
      </c>
      <c r="W714" t="str">
        <f>IF(V714="","",IF(ABS(V714-R714)&gt;W$1,ABS(V714-R714),""))</f>
        <v/>
      </c>
      <c r="X714" t="str">
        <f>Y714&amp;"-"&amp;Z714&amp;"-"&amp;AC714&amp;"-"&amp;AD714&amp;"-"&amp;AG714</f>
        <v>23.5-e-X-2-1.5</v>
      </c>
      <c r="Y714">
        <f>F714</f>
        <v>23.5</v>
      </c>
      <c r="Z714" s="2" t="str">
        <f>G714</f>
        <v>e</v>
      </c>
      <c r="AA714">
        <f>_xlfn.IFNA(VLOOKUP(X714,'duo-out'!A$2:Q$5000,5,FALSE),E714+10*(H714-1)+1+_xlfn.IFNA(VLOOKUP(D714,states!A$2:C$10,3,FALSE),1))</f>
        <v>13</v>
      </c>
      <c r="AB714">
        <f>IF(V714="","",V714)</f>
        <v>12710.117999782</v>
      </c>
      <c r="AC714" s="2" t="str">
        <f>_xlfn.IFNA(VLOOKUP(D714,states!A$2:C$10,2,FALSE),"XX")</f>
        <v>X</v>
      </c>
      <c r="AD714">
        <f>E714</f>
        <v>2</v>
      </c>
      <c r="AE714">
        <f>_xlfn.IFNA(VLOOKUP(D714,states!A$2:D$10,4,FALSE),0)</f>
        <v>1</v>
      </c>
      <c r="AF714">
        <v>0.5</v>
      </c>
      <c r="AG714">
        <f>IF(AE714=0,AF714,IF(AE714=1,IF(F714=0.5,0.5,IF(H714=1,0.5,1.5)),IF(F714=0.5,0.5,IF(H714=1,2.5,1.5))))</f>
        <v>1.5</v>
      </c>
      <c r="AH714" s="7">
        <f>IF(AC714="XX",0,1/C714^(1/5)*IF(E714=0,100,1)/(E714+1)^(1/4))</f>
        <v>2.1924297443889911</v>
      </c>
    </row>
    <row r="715" spans="1:34">
      <c r="A715">
        <v>2195</v>
      </c>
      <c r="B715" s="1">
        <v>2738.34</v>
      </c>
      <c r="C715" s="6">
        <v>5.0000000000000001E-3</v>
      </c>
      <c r="D715" t="s">
        <v>0</v>
      </c>
      <c r="E715">
        <v>3</v>
      </c>
      <c r="F715">
        <v>23.5</v>
      </c>
      <c r="G715" t="s">
        <v>1</v>
      </c>
      <c r="H715">
        <v>1</v>
      </c>
      <c r="I715" t="s">
        <v>0</v>
      </c>
      <c r="J715">
        <v>2</v>
      </c>
      <c r="K715">
        <v>22.5</v>
      </c>
      <c r="L715" t="s">
        <v>1</v>
      </c>
      <c r="M715">
        <v>1</v>
      </c>
      <c r="N715" t="s">
        <v>2251</v>
      </c>
      <c r="O715">
        <v>1</v>
      </c>
      <c r="P715" t="str">
        <f>D715&amp;"-"&amp;F715&amp;"-"&amp;G715&amp;"-"&amp;E715&amp;"-"&amp;H715</f>
        <v>X2Pi-23.5-e-3-1</v>
      </c>
      <c r="Q715" t="str">
        <f>I715&amp;"-"&amp;K715&amp;"-"&amp;L715&amp;"-"&amp;J715&amp;"-"&amp;M715</f>
        <v>X2Pi-22.5-e-2-1</v>
      </c>
      <c r="R715">
        <f>B715+S715</f>
        <v>14368.352268805998</v>
      </c>
      <c r="S715">
        <f>_xlfn.IFNA(VLOOKUP(Q715,'MARVEL-X'!A$2:I$1400,7,FALSE),VLOOKUP(Q715,MARVEL!A$2:J$1522,10,FALSE))</f>
        <v>11630.012268805998</v>
      </c>
      <c r="T715">
        <f>IF(P715=P714,R715+T714,R715)</f>
        <v>14368.352268805998</v>
      </c>
      <c r="U715">
        <f>IF(P715=P714,1+U714,1)</f>
        <v>1</v>
      </c>
      <c r="V715">
        <f t="shared" si="11"/>
        <v>14368.352268805998</v>
      </c>
      <c r="W715" t="str">
        <f>IF(V715="","",IF(ABS(V715-R715)&gt;W$1,ABS(V715-R715),""))</f>
        <v/>
      </c>
      <c r="X715" t="str">
        <f>Y715&amp;"-"&amp;Z715&amp;"-"&amp;AC715&amp;"-"&amp;AD715&amp;"-"&amp;AG715</f>
        <v>23.5-e-X-3-0.5</v>
      </c>
      <c r="Y715">
        <f>F715</f>
        <v>23.5</v>
      </c>
      <c r="Z715" s="2" t="str">
        <f>G715</f>
        <v>e</v>
      </c>
      <c r="AA715">
        <f>_xlfn.IFNA(VLOOKUP(X715,'duo-out'!A$2:Q$5000,5,FALSE),E715+10*(H715-1)+1+_xlfn.IFNA(VLOOKUP(D715,states!A$2:C$10,3,FALSE),1))</f>
        <v>4</v>
      </c>
      <c r="AB715">
        <f>IF(V715="","",V715)</f>
        <v>14368.352268805998</v>
      </c>
      <c r="AC715" s="2" t="str">
        <f>_xlfn.IFNA(VLOOKUP(D715,states!A$2:C$10,2,FALSE),"XX")</f>
        <v>X</v>
      </c>
      <c r="AD715">
        <f>E715</f>
        <v>3</v>
      </c>
      <c r="AE715">
        <f>_xlfn.IFNA(VLOOKUP(D715,states!A$2:D$10,4,FALSE),0)</f>
        <v>1</v>
      </c>
      <c r="AF715">
        <v>0.5</v>
      </c>
      <c r="AG715">
        <f>IF(AE715=0,AF715,IF(AE715=1,IF(F715=0.5,0.5,IF(H715=1,0.5,1.5)),IF(F715=0.5,0.5,IF(H715=1,2.5,1.5))))</f>
        <v>0.5</v>
      </c>
      <c r="AH715" s="7">
        <f>IF(AC715="XX",0,1/C715^(1/5)*IF(E715=0,100,1)/(E715+1)^(1/4))</f>
        <v>2.0402857733683697</v>
      </c>
    </row>
    <row r="716" spans="1:34">
      <c r="A716">
        <v>2243</v>
      </c>
      <c r="B716" s="1">
        <v>2731.48</v>
      </c>
      <c r="C716" s="6">
        <v>5.0000000000000001E-3</v>
      </c>
      <c r="D716" t="s">
        <v>0</v>
      </c>
      <c r="E716">
        <v>3</v>
      </c>
      <c r="F716">
        <v>23.5</v>
      </c>
      <c r="G716" t="s">
        <v>1</v>
      </c>
      <c r="H716">
        <v>2</v>
      </c>
      <c r="I716" t="s">
        <v>0</v>
      </c>
      <c r="J716">
        <v>2</v>
      </c>
      <c r="K716">
        <v>22.5</v>
      </c>
      <c r="L716" t="s">
        <v>1</v>
      </c>
      <c r="M716">
        <v>2</v>
      </c>
      <c r="N716" t="s">
        <v>2299</v>
      </c>
      <c r="O716">
        <v>1</v>
      </c>
      <c r="P716" t="str">
        <f>D716&amp;"-"&amp;F716&amp;"-"&amp;G716&amp;"-"&amp;E716&amp;"-"&amp;H716</f>
        <v>X2Pi-23.5-e-3-2</v>
      </c>
      <c r="Q716" t="str">
        <f>I716&amp;"-"&amp;K716&amp;"-"&amp;L716&amp;"-"&amp;J716&amp;"-"&amp;M716</f>
        <v>X2Pi-22.5-e-2-2</v>
      </c>
      <c r="R716">
        <f>B716+S716</f>
        <v>14885.239272790999</v>
      </c>
      <c r="S716">
        <f>_xlfn.IFNA(VLOOKUP(Q716,'MARVEL-X'!A$2:I$1400,7,FALSE),VLOOKUP(Q716,MARVEL!A$2:J$1522,10,FALSE))</f>
        <v>12153.759272791</v>
      </c>
      <c r="T716">
        <f>IF(P716=P715,R716+T715,R716)</f>
        <v>14885.239272790999</v>
      </c>
      <c r="U716">
        <f>IF(P716=P715,1+U715,1)</f>
        <v>1</v>
      </c>
      <c r="V716">
        <f t="shared" si="11"/>
        <v>14885.239272790999</v>
      </c>
      <c r="W716" t="str">
        <f>IF(V716="","",IF(ABS(V716-R716)&gt;W$1,ABS(V716-R716),""))</f>
        <v/>
      </c>
      <c r="X716" t="str">
        <f>Y716&amp;"-"&amp;Z716&amp;"-"&amp;AC716&amp;"-"&amp;AD716&amp;"-"&amp;AG716</f>
        <v>23.5-e-X-3-1.5</v>
      </c>
      <c r="Y716">
        <f>F716</f>
        <v>23.5</v>
      </c>
      <c r="Z716" s="2" t="str">
        <f>G716</f>
        <v>e</v>
      </c>
      <c r="AA716">
        <f>_xlfn.IFNA(VLOOKUP(X716,'duo-out'!A$2:Q$5000,5,FALSE),E716+10*(H716-1)+1+_xlfn.IFNA(VLOOKUP(D716,states!A$2:C$10,3,FALSE),1))</f>
        <v>14</v>
      </c>
      <c r="AB716">
        <f>IF(V716="","",V716)</f>
        <v>14885.239272790999</v>
      </c>
      <c r="AC716" s="2" t="str">
        <f>_xlfn.IFNA(VLOOKUP(D716,states!A$2:C$10,2,FALSE),"XX")</f>
        <v>X</v>
      </c>
      <c r="AD716">
        <f>E716</f>
        <v>3</v>
      </c>
      <c r="AE716">
        <f>_xlfn.IFNA(VLOOKUP(D716,states!A$2:D$10,4,FALSE),0)</f>
        <v>1</v>
      </c>
      <c r="AF716">
        <v>0.5</v>
      </c>
      <c r="AG716">
        <f>IF(AE716=0,AF716,IF(AE716=1,IF(F716=0.5,0.5,IF(H716=1,0.5,1.5)),IF(F716=0.5,0.5,IF(H716=1,2.5,1.5))))</f>
        <v>1.5</v>
      </c>
      <c r="AH716" s="7">
        <f>IF(AC716="XX",0,1/C716^(1/5)*IF(E716=0,100,1)/(E716+1)^(1/4))</f>
        <v>2.0402857733683697</v>
      </c>
    </row>
    <row r="717" spans="1:34">
      <c r="A717">
        <v>2288</v>
      </c>
      <c r="B717" s="1">
        <v>2591.4780000000001</v>
      </c>
      <c r="C717" s="6">
        <v>5.0000000000000001E-3</v>
      </c>
      <c r="D717" t="s">
        <v>0</v>
      </c>
      <c r="E717">
        <v>4</v>
      </c>
      <c r="F717">
        <v>23.5</v>
      </c>
      <c r="G717" t="s">
        <v>1</v>
      </c>
      <c r="H717">
        <v>1</v>
      </c>
      <c r="I717" t="s">
        <v>0</v>
      </c>
      <c r="J717">
        <v>3</v>
      </c>
      <c r="K717">
        <v>22.5</v>
      </c>
      <c r="L717" t="s">
        <v>1</v>
      </c>
      <c r="M717">
        <v>1</v>
      </c>
      <c r="N717" t="s">
        <v>2344</v>
      </c>
      <c r="O717">
        <v>1</v>
      </c>
      <c r="P717" t="str">
        <f>D717&amp;"-"&amp;F717&amp;"-"&amp;G717&amp;"-"&amp;E717&amp;"-"&amp;H717</f>
        <v>X2Pi-23.5-e-4-1</v>
      </c>
      <c r="Q717" t="str">
        <f>I717&amp;"-"&amp;K717&amp;"-"&amp;L717&amp;"-"&amp;J717&amp;"-"&amp;M717</f>
        <v>X2Pi-22.5-e-3-1</v>
      </c>
      <c r="R717">
        <f>B717+S717</f>
        <v>16443.530011526</v>
      </c>
      <c r="S717">
        <f>_xlfn.IFNA(VLOOKUP(Q717,'MARVEL-X'!A$2:I$1400,7,FALSE),VLOOKUP(Q717,MARVEL!A$2:J$1522,10,FALSE))</f>
        <v>13852.052011525999</v>
      </c>
      <c r="T717">
        <f>IF(P717=P716,R717+T716,R717)</f>
        <v>16443.530011526</v>
      </c>
      <c r="U717">
        <f>IF(P717=P716,1+U716,1)</f>
        <v>1</v>
      </c>
      <c r="V717">
        <f t="shared" si="11"/>
        <v>16443.530011526</v>
      </c>
      <c r="W717" t="str">
        <f>IF(V717="","",IF(ABS(V717-R717)&gt;W$1,ABS(V717-R717),""))</f>
        <v/>
      </c>
      <c r="X717" t="str">
        <f>Y717&amp;"-"&amp;Z717&amp;"-"&amp;AC717&amp;"-"&amp;AD717&amp;"-"&amp;AG717</f>
        <v>23.5-e-X-4-0.5</v>
      </c>
      <c r="Y717">
        <f>F717</f>
        <v>23.5</v>
      </c>
      <c r="Z717" s="2" t="str">
        <f>G717</f>
        <v>e</v>
      </c>
      <c r="AA717">
        <f>_xlfn.IFNA(VLOOKUP(X717,'duo-out'!A$2:Q$5000,5,FALSE),E717+10*(H717-1)+1+_xlfn.IFNA(VLOOKUP(D717,states!A$2:C$10,3,FALSE),1))</f>
        <v>5</v>
      </c>
      <c r="AB717">
        <f>IF(V717="","",V717)</f>
        <v>16443.530011526</v>
      </c>
      <c r="AC717" s="2" t="str">
        <f>_xlfn.IFNA(VLOOKUP(D717,states!A$2:C$10,2,FALSE),"XX")</f>
        <v>X</v>
      </c>
      <c r="AD717">
        <f>E717</f>
        <v>4</v>
      </c>
      <c r="AE717">
        <f>_xlfn.IFNA(VLOOKUP(D717,states!A$2:D$10,4,FALSE),0)</f>
        <v>1</v>
      </c>
      <c r="AF717">
        <v>0.5</v>
      </c>
      <c r="AG717">
        <f>IF(AE717=0,AF717,IF(AE717=1,IF(F717=0.5,0.5,IF(H717=1,0.5,1.5)),IF(F717=0.5,0.5,IF(H717=1,2.5,1.5))))</f>
        <v>0.5</v>
      </c>
      <c r="AH717" s="7">
        <f>IF(AC717="XX",0,1/C717^(1/5)*IF(E717=0,100,1)/(E717+1)^(1/4))</f>
        <v>1.9295831501316907</v>
      </c>
    </row>
    <row r="718" spans="1:34">
      <c r="A718">
        <v>2324</v>
      </c>
      <c r="B718" s="1">
        <v>2583.6260000000002</v>
      </c>
      <c r="C718" s="6">
        <v>5.0000000000000001E-3</v>
      </c>
      <c r="D718" t="s">
        <v>0</v>
      </c>
      <c r="E718">
        <v>4</v>
      </c>
      <c r="F718">
        <v>23.5</v>
      </c>
      <c r="G718" t="s">
        <v>1</v>
      </c>
      <c r="H718">
        <v>2</v>
      </c>
      <c r="I718" t="s">
        <v>0</v>
      </c>
      <c r="J718">
        <v>3</v>
      </c>
      <c r="K718">
        <v>22.5</v>
      </c>
      <c r="L718" t="s">
        <v>1</v>
      </c>
      <c r="M718">
        <v>2</v>
      </c>
      <c r="N718" t="s">
        <v>2380</v>
      </c>
      <c r="O718">
        <v>1</v>
      </c>
      <c r="P718" t="str">
        <f>D718&amp;"-"&amp;F718&amp;"-"&amp;G718&amp;"-"&amp;E718&amp;"-"&amp;H718</f>
        <v>X2Pi-23.5-e-4-2</v>
      </c>
      <c r="Q718" t="str">
        <f>I718&amp;"-"&amp;K718&amp;"-"&amp;L718&amp;"-"&amp;J718&amp;"-"&amp;M718</f>
        <v>X2Pi-22.5-e-3-2</v>
      </c>
      <c r="R718">
        <f>B718+S718</f>
        <v>16936.750954955998</v>
      </c>
      <c r="S718">
        <f>_xlfn.IFNA(VLOOKUP(Q718,'MARVEL-X'!A$2:I$1400,7,FALSE),VLOOKUP(Q718,MARVEL!A$2:J$1522,10,FALSE))</f>
        <v>14353.124954956</v>
      </c>
      <c r="T718">
        <f>IF(P718=P717,R718+T717,R718)</f>
        <v>16936.750954955998</v>
      </c>
      <c r="U718">
        <f>IF(P718=P717,1+U717,1)</f>
        <v>1</v>
      </c>
      <c r="V718">
        <f t="shared" si="11"/>
        <v>16936.750954955998</v>
      </c>
      <c r="W718" t="str">
        <f>IF(V718="","",IF(ABS(V718-R718)&gt;W$1,ABS(V718-R718),""))</f>
        <v/>
      </c>
      <c r="X718" t="str">
        <f>Y718&amp;"-"&amp;Z718&amp;"-"&amp;AC718&amp;"-"&amp;AD718&amp;"-"&amp;AG718</f>
        <v>23.5-e-X-4-1.5</v>
      </c>
      <c r="Y718">
        <f>F718</f>
        <v>23.5</v>
      </c>
      <c r="Z718" s="2" t="str">
        <f>G718</f>
        <v>e</v>
      </c>
      <c r="AA718">
        <f>_xlfn.IFNA(VLOOKUP(X718,'duo-out'!A$2:Q$5000,5,FALSE),E718+10*(H718-1)+1+_xlfn.IFNA(VLOOKUP(D718,states!A$2:C$10,3,FALSE),1))</f>
        <v>15</v>
      </c>
      <c r="AB718">
        <f>IF(V718="","",V718)</f>
        <v>16936.750954955998</v>
      </c>
      <c r="AC718" s="2" t="str">
        <f>_xlfn.IFNA(VLOOKUP(D718,states!A$2:C$10,2,FALSE),"XX")</f>
        <v>X</v>
      </c>
      <c r="AD718">
        <f>E718</f>
        <v>4</v>
      </c>
      <c r="AE718">
        <f>_xlfn.IFNA(VLOOKUP(D718,states!A$2:D$10,4,FALSE),0)</f>
        <v>1</v>
      </c>
      <c r="AF718">
        <v>0.5</v>
      </c>
      <c r="AG718">
        <f>IF(AE718=0,AF718,IF(AE718=1,IF(F718=0.5,0.5,IF(H718=1,0.5,1.5)),IF(F718=0.5,0.5,IF(H718=1,2.5,1.5))))</f>
        <v>1.5</v>
      </c>
      <c r="AH718" s="7">
        <f>IF(AC718="XX",0,1/C718^(1/5)*IF(E718=0,100,1)/(E718+1)^(1/4))</f>
        <v>1.9295831501316907</v>
      </c>
    </row>
    <row r="719" spans="1:34">
      <c r="A719">
        <v>2002</v>
      </c>
      <c r="B719" s="1">
        <v>3032.1619999999998</v>
      </c>
      <c r="C719" s="6">
        <v>5.0000000000000001E-3</v>
      </c>
      <c r="D719" t="s">
        <v>0</v>
      </c>
      <c r="E719">
        <v>1</v>
      </c>
      <c r="F719">
        <v>23.5</v>
      </c>
      <c r="G719" t="s">
        <v>2</v>
      </c>
      <c r="H719">
        <v>1</v>
      </c>
      <c r="I719" t="s">
        <v>0</v>
      </c>
      <c r="J719">
        <v>0</v>
      </c>
      <c r="K719">
        <v>22.5</v>
      </c>
      <c r="L719" t="s">
        <v>2</v>
      </c>
      <c r="M719">
        <v>1</v>
      </c>
      <c r="N719" t="s">
        <v>2058</v>
      </c>
      <c r="O719">
        <v>1</v>
      </c>
      <c r="P719" t="str">
        <f>D719&amp;"-"&amp;F719&amp;"-"&amp;G719&amp;"-"&amp;E719&amp;"-"&amp;H719</f>
        <v>X2Pi-23.5-f-1-1</v>
      </c>
      <c r="Q719" t="str">
        <f>I719&amp;"-"&amp;K719&amp;"-"&amp;L719&amp;"-"&amp;J719&amp;"-"&amp;M719</f>
        <v>X2Pi-22.5-f-0-1</v>
      </c>
      <c r="R719">
        <f>B719+S719</f>
        <v>9831.3122932030001</v>
      </c>
      <c r="S719">
        <f>_xlfn.IFNA(VLOOKUP(Q719,'MARVEL-X'!A$2:I$1400,7,FALSE),VLOOKUP(Q719,MARVEL!A$2:J$1522,10,FALSE))</f>
        <v>6799.1502932029998</v>
      </c>
      <c r="T719">
        <f>IF(P719=P718,R719+T718,R719)</f>
        <v>9831.3122932030001</v>
      </c>
      <c r="U719">
        <f>IF(P719=P718,1+U718,1)</f>
        <v>1</v>
      </c>
      <c r="V719">
        <f t="shared" si="11"/>
        <v>9831.3122932030001</v>
      </c>
      <c r="W719" t="str">
        <f>IF(V719="","",IF(ABS(V719-R719)&gt;W$1,ABS(V719-R719),""))</f>
        <v/>
      </c>
      <c r="X719" t="str">
        <f>Y719&amp;"-"&amp;Z719&amp;"-"&amp;AC719&amp;"-"&amp;AD719&amp;"-"&amp;AG719</f>
        <v>23.5-f-X-1-0.5</v>
      </c>
      <c r="Y719">
        <f>F719</f>
        <v>23.5</v>
      </c>
      <c r="Z719" s="2" t="str">
        <f>G719</f>
        <v>f</v>
      </c>
      <c r="AA719">
        <f>_xlfn.IFNA(VLOOKUP(X719,'duo-out'!A$2:Q$5000,5,FALSE),E719+10*(H719-1)+1+_xlfn.IFNA(VLOOKUP(D719,states!A$2:C$10,3,FALSE),1))</f>
        <v>2</v>
      </c>
      <c r="AB719">
        <f>IF(V719="","",V719)</f>
        <v>9831.3122932030001</v>
      </c>
      <c r="AC719" s="2" t="str">
        <f>_xlfn.IFNA(VLOOKUP(D719,states!A$2:C$10,2,FALSE),"XX")</f>
        <v>X</v>
      </c>
      <c r="AD719">
        <f>E719</f>
        <v>1</v>
      </c>
      <c r="AE719">
        <f>_xlfn.IFNA(VLOOKUP(D719,states!A$2:D$10,4,FALSE),0)</f>
        <v>1</v>
      </c>
      <c r="AF719">
        <v>0.5</v>
      </c>
      <c r="AG719">
        <f>IF(AE719=0,AF719,IF(AE719=1,IF(F719=0.5,0.5,IF(H719=1,0.5,1.5)),IF(F719=0.5,0.5,IF(H719=1,2.5,1.5))))</f>
        <v>0.5</v>
      </c>
      <c r="AH719" s="7">
        <f>IF(AC719="XX",0,1/C719^(1/5)*IF(E719=0,100,1)/(E719+1)^(1/4))</f>
        <v>2.4263223583284943</v>
      </c>
    </row>
    <row r="720" spans="1:34">
      <c r="A720">
        <v>2059</v>
      </c>
      <c r="B720" s="1">
        <v>3027.9070000000002</v>
      </c>
      <c r="C720" s="6">
        <v>5.0000000000000001E-3</v>
      </c>
      <c r="D720" t="s">
        <v>0</v>
      </c>
      <c r="E720">
        <v>1</v>
      </c>
      <c r="F720">
        <v>23.5</v>
      </c>
      <c r="G720" t="s">
        <v>2</v>
      </c>
      <c r="H720">
        <v>2</v>
      </c>
      <c r="I720" t="s">
        <v>0</v>
      </c>
      <c r="J720">
        <v>0</v>
      </c>
      <c r="K720">
        <v>22.5</v>
      </c>
      <c r="L720" t="s">
        <v>2</v>
      </c>
      <c r="M720">
        <v>2</v>
      </c>
      <c r="N720" t="s">
        <v>2115</v>
      </c>
      <c r="O720">
        <v>1</v>
      </c>
      <c r="P720" t="str">
        <f>D720&amp;"-"&amp;F720&amp;"-"&amp;G720&amp;"-"&amp;E720&amp;"-"&amp;H720</f>
        <v>X2Pi-23.5-f-1-2</v>
      </c>
      <c r="Q720" t="str">
        <f>I720&amp;"-"&amp;K720&amp;"-"&amp;L720&amp;"-"&amp;J720&amp;"-"&amp;M720</f>
        <v>X2Pi-22.5-f-0-2</v>
      </c>
      <c r="R720">
        <f>B720+S720</f>
        <v>10429.491939086001</v>
      </c>
      <c r="S720">
        <f>_xlfn.IFNA(VLOOKUP(Q720,'MARVEL-X'!A$2:I$1400,7,FALSE),VLOOKUP(Q720,MARVEL!A$2:J$1522,10,FALSE))</f>
        <v>7401.5849390860003</v>
      </c>
      <c r="T720">
        <f>IF(P720=P719,R720+T719,R720)</f>
        <v>10429.491939086001</v>
      </c>
      <c r="U720">
        <f>IF(P720=P719,1+U719,1)</f>
        <v>1</v>
      </c>
      <c r="V720">
        <f t="shared" si="11"/>
        <v>10429.491939086001</v>
      </c>
      <c r="W720" t="str">
        <f>IF(V720="","",IF(ABS(V720-R720)&gt;W$1,ABS(V720-R720),""))</f>
        <v/>
      </c>
      <c r="X720" t="str">
        <f>Y720&amp;"-"&amp;Z720&amp;"-"&amp;AC720&amp;"-"&amp;AD720&amp;"-"&amp;AG720</f>
        <v>23.5-f-X-1-1.5</v>
      </c>
      <c r="Y720">
        <f>F720</f>
        <v>23.5</v>
      </c>
      <c r="Z720" s="2" t="str">
        <f>G720</f>
        <v>f</v>
      </c>
      <c r="AA720">
        <f>_xlfn.IFNA(VLOOKUP(X720,'duo-out'!A$2:Q$5000,5,FALSE),E720+10*(H720-1)+1+_xlfn.IFNA(VLOOKUP(D720,states!A$2:C$10,3,FALSE),1))</f>
        <v>12</v>
      </c>
      <c r="AB720">
        <f>IF(V720="","",V720)</f>
        <v>10429.491939086001</v>
      </c>
      <c r="AC720" s="2" t="str">
        <f>_xlfn.IFNA(VLOOKUP(D720,states!A$2:C$10,2,FALSE),"XX")</f>
        <v>X</v>
      </c>
      <c r="AD720">
        <f>E720</f>
        <v>1</v>
      </c>
      <c r="AE720">
        <f>_xlfn.IFNA(VLOOKUP(D720,states!A$2:D$10,4,FALSE),0)</f>
        <v>1</v>
      </c>
      <c r="AF720">
        <v>0.5</v>
      </c>
      <c r="AG720">
        <f>IF(AE720=0,AF720,IF(AE720=1,IF(F720=0.5,0.5,IF(H720=1,0.5,1.5)),IF(F720=0.5,0.5,IF(H720=1,2.5,1.5))))</f>
        <v>1.5</v>
      </c>
      <c r="AH720" s="7">
        <f>IF(AC720="XX",0,1/C720^(1/5)*IF(E720=0,100,1)/(E720+1)^(1/4))</f>
        <v>2.4263223583284943</v>
      </c>
    </row>
    <row r="721" spans="1:34">
      <c r="A721">
        <v>2114</v>
      </c>
      <c r="B721" s="1">
        <v>2884.6729999999998</v>
      </c>
      <c r="C721" s="6">
        <v>5.0000000000000001E-3</v>
      </c>
      <c r="D721" t="s">
        <v>0</v>
      </c>
      <c r="E721">
        <v>2</v>
      </c>
      <c r="F721">
        <v>23.5</v>
      </c>
      <c r="G721" t="s">
        <v>2</v>
      </c>
      <c r="H721">
        <v>1</v>
      </c>
      <c r="I721" t="s">
        <v>0</v>
      </c>
      <c r="J721">
        <v>1</v>
      </c>
      <c r="K721">
        <v>22.5</v>
      </c>
      <c r="L721" t="s">
        <v>2</v>
      </c>
      <c r="M721">
        <v>1</v>
      </c>
      <c r="N721" t="s">
        <v>2170</v>
      </c>
      <c r="O721">
        <v>1</v>
      </c>
      <c r="P721" t="str">
        <f>D721&amp;"-"&amp;F721&amp;"-"&amp;G721&amp;"-"&amp;E721&amp;"-"&amp;H721</f>
        <v>X2Pi-23.5-f-2-1</v>
      </c>
      <c r="Q721" t="str">
        <f>I721&amp;"-"&amp;K721&amp;"-"&amp;L721&amp;"-"&amp;J721&amp;"-"&amp;M721</f>
        <v>X2Pi-22.5-f-1-1</v>
      </c>
      <c r="R721">
        <f>B721+S721</f>
        <v>12154.104869827999</v>
      </c>
      <c r="S721">
        <f>_xlfn.IFNA(VLOOKUP(Q721,'MARVEL-X'!A$2:I$1400,7,FALSE),VLOOKUP(Q721,MARVEL!A$2:J$1522,10,FALSE))</f>
        <v>9269.4318698279985</v>
      </c>
      <c r="T721">
        <f>IF(P721=P720,R721+T720,R721)</f>
        <v>12154.104869827999</v>
      </c>
      <c r="U721">
        <f>IF(P721=P720,1+U720,1)</f>
        <v>1</v>
      </c>
      <c r="V721">
        <f t="shared" si="11"/>
        <v>12154.104869827999</v>
      </c>
      <c r="W721" t="str">
        <f>IF(V721="","",IF(ABS(V721-R721)&gt;W$1,ABS(V721-R721),""))</f>
        <v/>
      </c>
      <c r="X721" t="str">
        <f>Y721&amp;"-"&amp;Z721&amp;"-"&amp;AC721&amp;"-"&amp;AD721&amp;"-"&amp;AG721</f>
        <v>23.5-f-X-2-0.5</v>
      </c>
      <c r="Y721">
        <f>F721</f>
        <v>23.5</v>
      </c>
      <c r="Z721" s="2" t="str">
        <f>G721</f>
        <v>f</v>
      </c>
      <c r="AA721">
        <f>_xlfn.IFNA(VLOOKUP(X721,'duo-out'!A$2:Q$5000,5,FALSE),E721+10*(H721-1)+1+_xlfn.IFNA(VLOOKUP(D721,states!A$2:C$10,3,FALSE),1))</f>
        <v>3</v>
      </c>
      <c r="AB721">
        <f>IF(V721="","",V721)</f>
        <v>12154.104869827999</v>
      </c>
      <c r="AC721" s="2" t="str">
        <f>_xlfn.IFNA(VLOOKUP(D721,states!A$2:C$10,2,FALSE),"XX")</f>
        <v>X</v>
      </c>
      <c r="AD721">
        <f>E721</f>
        <v>2</v>
      </c>
      <c r="AE721">
        <f>_xlfn.IFNA(VLOOKUP(D721,states!A$2:D$10,4,FALSE),0)</f>
        <v>1</v>
      </c>
      <c r="AF721">
        <v>0.5</v>
      </c>
      <c r="AG721">
        <f>IF(AE721=0,AF721,IF(AE721=1,IF(F721=0.5,0.5,IF(H721=1,0.5,1.5)),IF(F721=0.5,0.5,IF(H721=1,2.5,1.5))))</f>
        <v>0.5</v>
      </c>
      <c r="AH721" s="7">
        <f>IF(AC721="XX",0,1/C721^(1/5)*IF(E721=0,100,1)/(E721+1)^(1/4))</f>
        <v>2.1924297443889911</v>
      </c>
    </row>
    <row r="722" spans="1:34">
      <c r="A722">
        <v>2167</v>
      </c>
      <c r="B722" s="1">
        <v>2879.5549999999998</v>
      </c>
      <c r="C722" s="6">
        <v>5.0000000000000001E-3</v>
      </c>
      <c r="D722" t="s">
        <v>0</v>
      </c>
      <c r="E722">
        <v>2</v>
      </c>
      <c r="F722">
        <v>23.5</v>
      </c>
      <c r="G722" t="s">
        <v>2</v>
      </c>
      <c r="H722">
        <v>2</v>
      </c>
      <c r="I722" t="s">
        <v>0</v>
      </c>
      <c r="J722">
        <v>1</v>
      </c>
      <c r="K722">
        <v>22.5</v>
      </c>
      <c r="L722" t="s">
        <v>2</v>
      </c>
      <c r="M722">
        <v>2</v>
      </c>
      <c r="N722" t="s">
        <v>2223</v>
      </c>
      <c r="O722">
        <v>1</v>
      </c>
      <c r="P722" t="str">
        <f>D722&amp;"-"&amp;F722&amp;"-"&amp;G722&amp;"-"&amp;E722&amp;"-"&amp;H722</f>
        <v>X2Pi-23.5-f-2-2</v>
      </c>
      <c r="Q722" t="str">
        <f>I722&amp;"-"&amp;K722&amp;"-"&amp;L722&amp;"-"&amp;J722&amp;"-"&amp;M722</f>
        <v>X2Pi-22.5-f-1-2</v>
      </c>
      <c r="R722">
        <f>B722+S722</f>
        <v>12727.341301474</v>
      </c>
      <c r="S722">
        <f>_xlfn.IFNA(VLOOKUP(Q722,'MARVEL-X'!A$2:I$1400,7,FALSE),VLOOKUP(Q722,MARVEL!A$2:J$1522,10,FALSE))</f>
        <v>9847.7863014739996</v>
      </c>
      <c r="T722">
        <f>IF(P722=P721,R722+T721,R722)</f>
        <v>12727.341301474</v>
      </c>
      <c r="U722">
        <f>IF(P722=P721,1+U721,1)</f>
        <v>1</v>
      </c>
      <c r="V722">
        <f t="shared" si="11"/>
        <v>12727.341301474</v>
      </c>
      <c r="W722" t="str">
        <f>IF(V722="","",IF(ABS(V722-R722)&gt;W$1,ABS(V722-R722),""))</f>
        <v/>
      </c>
      <c r="X722" t="str">
        <f>Y722&amp;"-"&amp;Z722&amp;"-"&amp;AC722&amp;"-"&amp;AD722&amp;"-"&amp;AG722</f>
        <v>23.5-f-X-2-1.5</v>
      </c>
      <c r="Y722">
        <f>F722</f>
        <v>23.5</v>
      </c>
      <c r="Z722" s="2" t="str">
        <f>G722</f>
        <v>f</v>
      </c>
      <c r="AA722">
        <f>_xlfn.IFNA(VLOOKUP(X722,'duo-out'!A$2:Q$5000,5,FALSE),E722+10*(H722-1)+1+_xlfn.IFNA(VLOOKUP(D722,states!A$2:C$10,3,FALSE),1))</f>
        <v>13</v>
      </c>
      <c r="AB722">
        <f>IF(V722="","",V722)</f>
        <v>12727.341301474</v>
      </c>
      <c r="AC722" s="2" t="str">
        <f>_xlfn.IFNA(VLOOKUP(D722,states!A$2:C$10,2,FALSE),"XX")</f>
        <v>X</v>
      </c>
      <c r="AD722">
        <f>E722</f>
        <v>2</v>
      </c>
      <c r="AE722">
        <f>_xlfn.IFNA(VLOOKUP(D722,states!A$2:D$10,4,FALSE),0)</f>
        <v>1</v>
      </c>
      <c r="AF722">
        <v>0.5</v>
      </c>
      <c r="AG722">
        <f>IF(AE722=0,AF722,IF(AE722=1,IF(F722=0.5,0.5,IF(H722=1,0.5,1.5)),IF(F722=0.5,0.5,IF(H722=1,2.5,1.5))))</f>
        <v>1.5</v>
      </c>
      <c r="AH722" s="7">
        <f>IF(AC722="XX",0,1/C722^(1/5)*IF(E722=0,100,1)/(E722+1)^(1/4))</f>
        <v>2.1924297443889911</v>
      </c>
    </row>
    <row r="723" spans="1:34">
      <c r="A723">
        <v>2218</v>
      </c>
      <c r="B723" s="1">
        <v>2737.9349999999999</v>
      </c>
      <c r="C723" s="6">
        <v>5.0000000000000001E-3</v>
      </c>
      <c r="D723" t="s">
        <v>0</v>
      </c>
      <c r="E723">
        <v>3</v>
      </c>
      <c r="F723">
        <v>23.5</v>
      </c>
      <c r="G723" t="s">
        <v>2</v>
      </c>
      <c r="H723">
        <v>1</v>
      </c>
      <c r="I723" t="s">
        <v>0</v>
      </c>
      <c r="J723">
        <v>2</v>
      </c>
      <c r="K723">
        <v>22.5</v>
      </c>
      <c r="L723" t="s">
        <v>2</v>
      </c>
      <c r="M723">
        <v>1</v>
      </c>
      <c r="N723" t="s">
        <v>2274</v>
      </c>
      <c r="O723">
        <v>1</v>
      </c>
      <c r="P723" t="str">
        <f>D723&amp;"-"&amp;F723&amp;"-"&amp;G723&amp;"-"&amp;E723&amp;"-"&amp;H723</f>
        <v>X2Pi-23.5-f-3-1</v>
      </c>
      <c r="Q723" t="str">
        <f>I723&amp;"-"&amp;K723&amp;"-"&amp;L723&amp;"-"&amp;J723&amp;"-"&amp;M723</f>
        <v>X2Pi-22.5-f-2-1</v>
      </c>
      <c r="R723">
        <f>B723+S723</f>
        <v>14353.457628037999</v>
      </c>
      <c r="S723">
        <f>_xlfn.IFNA(VLOOKUP(Q723,'MARVEL-X'!A$2:I$1400,7,FALSE),VLOOKUP(Q723,MARVEL!A$2:J$1522,10,FALSE))</f>
        <v>11615.522628037999</v>
      </c>
      <c r="T723">
        <f>IF(P723=P722,R723+T722,R723)</f>
        <v>14353.457628037999</v>
      </c>
      <c r="U723">
        <f>IF(P723=P722,1+U722,1)</f>
        <v>1</v>
      </c>
      <c r="V723">
        <f t="shared" si="11"/>
        <v>14353.457628037999</v>
      </c>
      <c r="W723" t="str">
        <f>IF(V723="","",IF(ABS(V723-R723)&gt;W$1,ABS(V723-R723),""))</f>
        <v/>
      </c>
      <c r="X723" t="str">
        <f>Y723&amp;"-"&amp;Z723&amp;"-"&amp;AC723&amp;"-"&amp;AD723&amp;"-"&amp;AG723</f>
        <v>23.5-f-X-3-0.5</v>
      </c>
      <c r="Y723">
        <f>F723</f>
        <v>23.5</v>
      </c>
      <c r="Z723" s="2" t="str">
        <f>G723</f>
        <v>f</v>
      </c>
      <c r="AA723">
        <f>_xlfn.IFNA(VLOOKUP(X723,'duo-out'!A$2:Q$5000,5,FALSE),E723+10*(H723-1)+1+_xlfn.IFNA(VLOOKUP(D723,states!A$2:C$10,3,FALSE),1))</f>
        <v>4</v>
      </c>
      <c r="AB723">
        <f>IF(V723="","",V723)</f>
        <v>14353.457628037999</v>
      </c>
      <c r="AC723" s="2" t="str">
        <f>_xlfn.IFNA(VLOOKUP(D723,states!A$2:C$10,2,FALSE),"XX")</f>
        <v>X</v>
      </c>
      <c r="AD723">
        <f>E723</f>
        <v>3</v>
      </c>
      <c r="AE723">
        <f>_xlfn.IFNA(VLOOKUP(D723,states!A$2:D$10,4,FALSE),0)</f>
        <v>1</v>
      </c>
      <c r="AF723">
        <v>0.5</v>
      </c>
      <c r="AG723">
        <f>IF(AE723=0,AF723,IF(AE723=1,IF(F723=0.5,0.5,IF(H723=1,0.5,1.5)),IF(F723=0.5,0.5,IF(H723=1,2.5,1.5))))</f>
        <v>0.5</v>
      </c>
      <c r="AH723" s="7">
        <f>IF(AC723="XX",0,1/C723^(1/5)*IF(E723=0,100,1)/(E723+1)^(1/4))</f>
        <v>2.0402857733683697</v>
      </c>
    </row>
    <row r="724" spans="1:34">
      <c r="A724">
        <v>2266</v>
      </c>
      <c r="B724" s="1">
        <v>2731.8270000000002</v>
      </c>
      <c r="C724" s="6">
        <v>5.0000000000000001E-3</v>
      </c>
      <c r="D724" t="s">
        <v>0</v>
      </c>
      <c r="E724">
        <v>3</v>
      </c>
      <c r="F724">
        <v>23.5</v>
      </c>
      <c r="G724" t="s">
        <v>2</v>
      </c>
      <c r="H724">
        <v>2</v>
      </c>
      <c r="I724" t="s">
        <v>0</v>
      </c>
      <c r="J724">
        <v>2</v>
      </c>
      <c r="K724">
        <v>22.5</v>
      </c>
      <c r="L724" t="s">
        <v>2</v>
      </c>
      <c r="M724">
        <v>2</v>
      </c>
      <c r="N724" t="s">
        <v>2322</v>
      </c>
      <c r="O724">
        <v>1</v>
      </c>
      <c r="P724" t="str">
        <f>D724&amp;"-"&amp;F724&amp;"-"&amp;G724&amp;"-"&amp;E724&amp;"-"&amp;H724</f>
        <v>X2Pi-23.5-f-3-2</v>
      </c>
      <c r="Q724" t="str">
        <f>I724&amp;"-"&amp;K724&amp;"-"&amp;L724&amp;"-"&amp;J724&amp;"-"&amp;M724</f>
        <v>X2Pi-22.5-f-2-2</v>
      </c>
      <c r="R724">
        <f>B724+S724</f>
        <v>14901.742133901</v>
      </c>
      <c r="S724">
        <f>_xlfn.IFNA(VLOOKUP(Q724,'MARVEL-X'!A$2:I$1400,7,FALSE),VLOOKUP(Q724,MARVEL!A$2:J$1522,10,FALSE))</f>
        <v>12169.915133900999</v>
      </c>
      <c r="T724">
        <f>IF(P724=P723,R724+T723,R724)</f>
        <v>14901.742133901</v>
      </c>
      <c r="U724">
        <f>IF(P724=P723,1+U723,1)</f>
        <v>1</v>
      </c>
      <c r="V724">
        <f t="shared" si="11"/>
        <v>14901.742133901</v>
      </c>
      <c r="W724" t="str">
        <f>IF(V724="","",IF(ABS(V724-R724)&gt;W$1,ABS(V724-R724),""))</f>
        <v/>
      </c>
      <c r="X724" t="str">
        <f>Y724&amp;"-"&amp;Z724&amp;"-"&amp;AC724&amp;"-"&amp;AD724&amp;"-"&amp;AG724</f>
        <v>23.5-f-X-3-1.5</v>
      </c>
      <c r="Y724">
        <f>F724</f>
        <v>23.5</v>
      </c>
      <c r="Z724" s="2" t="str">
        <f>G724</f>
        <v>f</v>
      </c>
      <c r="AA724">
        <f>_xlfn.IFNA(VLOOKUP(X724,'duo-out'!A$2:Q$5000,5,FALSE),E724+10*(H724-1)+1+_xlfn.IFNA(VLOOKUP(D724,states!A$2:C$10,3,FALSE),1))</f>
        <v>14</v>
      </c>
      <c r="AB724">
        <f>IF(V724="","",V724)</f>
        <v>14901.742133901</v>
      </c>
      <c r="AC724" s="2" t="str">
        <f>_xlfn.IFNA(VLOOKUP(D724,states!A$2:C$10,2,FALSE),"XX")</f>
        <v>X</v>
      </c>
      <c r="AD724">
        <f>E724</f>
        <v>3</v>
      </c>
      <c r="AE724">
        <f>_xlfn.IFNA(VLOOKUP(D724,states!A$2:D$10,4,FALSE),0)</f>
        <v>1</v>
      </c>
      <c r="AF724">
        <v>0.5</v>
      </c>
      <c r="AG724">
        <f>IF(AE724=0,AF724,IF(AE724=1,IF(F724=0.5,0.5,IF(H724=1,0.5,1.5)),IF(F724=0.5,0.5,IF(H724=1,2.5,1.5))))</f>
        <v>1.5</v>
      </c>
      <c r="AH724" s="7">
        <f>IF(AC724="XX",0,1/C724^(1/5)*IF(E724=0,100,1)/(E724+1)^(1/4))</f>
        <v>2.0402857733683697</v>
      </c>
    </row>
    <row r="725" spans="1:34">
      <c r="A725">
        <v>2306</v>
      </c>
      <c r="B725" s="1">
        <v>2591.1260000000002</v>
      </c>
      <c r="C725" s="6">
        <v>5.0000000000000001E-3</v>
      </c>
      <c r="D725" t="s">
        <v>0</v>
      </c>
      <c r="E725">
        <v>4</v>
      </c>
      <c r="F725">
        <v>23.5</v>
      </c>
      <c r="G725" t="s">
        <v>2</v>
      </c>
      <c r="H725">
        <v>1</v>
      </c>
      <c r="I725" t="s">
        <v>0</v>
      </c>
      <c r="J725">
        <v>3</v>
      </c>
      <c r="K725">
        <v>22.5</v>
      </c>
      <c r="L725" t="s">
        <v>2</v>
      </c>
      <c r="M725">
        <v>1</v>
      </c>
      <c r="N725" t="s">
        <v>2362</v>
      </c>
      <c r="O725">
        <v>1</v>
      </c>
      <c r="P725" t="str">
        <f>D725&amp;"-"&amp;F725&amp;"-"&amp;G725&amp;"-"&amp;E725&amp;"-"&amp;H725</f>
        <v>X2Pi-23.5-f-4-1</v>
      </c>
      <c r="Q725" t="str">
        <f>I725&amp;"-"&amp;K725&amp;"-"&amp;L725&amp;"-"&amp;J725&amp;"-"&amp;M725</f>
        <v>X2Pi-22.5-f-3-1</v>
      </c>
      <c r="R725">
        <f>B725+S725</f>
        <v>16429.266424841</v>
      </c>
      <c r="S725">
        <f>_xlfn.IFNA(VLOOKUP(Q725,'MARVEL-X'!A$2:I$1400,7,FALSE),VLOOKUP(Q725,MARVEL!A$2:J$1522,10,FALSE))</f>
        <v>13838.140424841</v>
      </c>
      <c r="T725">
        <f>IF(P725=P724,R725+T724,R725)</f>
        <v>16429.266424841</v>
      </c>
      <c r="U725">
        <f>IF(P725=P724,1+U724,1)</f>
        <v>1</v>
      </c>
      <c r="V725">
        <f t="shared" si="11"/>
        <v>16429.266424841</v>
      </c>
      <c r="W725" t="str">
        <f>IF(V725="","",IF(ABS(V725-R725)&gt;W$1,ABS(V725-R725),""))</f>
        <v/>
      </c>
      <c r="X725" t="str">
        <f>Y725&amp;"-"&amp;Z725&amp;"-"&amp;AC725&amp;"-"&amp;AD725&amp;"-"&amp;AG725</f>
        <v>23.5-f-X-4-0.5</v>
      </c>
      <c r="Y725">
        <f>F725</f>
        <v>23.5</v>
      </c>
      <c r="Z725" s="2" t="str">
        <f>G725</f>
        <v>f</v>
      </c>
      <c r="AA725">
        <f>_xlfn.IFNA(VLOOKUP(X725,'duo-out'!A$2:Q$5000,5,FALSE),E725+10*(H725-1)+1+_xlfn.IFNA(VLOOKUP(D725,states!A$2:C$10,3,FALSE),1))</f>
        <v>5</v>
      </c>
      <c r="AB725">
        <f>IF(V725="","",V725)</f>
        <v>16429.266424841</v>
      </c>
      <c r="AC725" s="2" t="str">
        <f>_xlfn.IFNA(VLOOKUP(D725,states!A$2:C$10,2,FALSE),"XX")</f>
        <v>X</v>
      </c>
      <c r="AD725">
        <f>E725</f>
        <v>4</v>
      </c>
      <c r="AE725">
        <f>_xlfn.IFNA(VLOOKUP(D725,states!A$2:D$10,4,FALSE),0)</f>
        <v>1</v>
      </c>
      <c r="AF725">
        <v>0.5</v>
      </c>
      <c r="AG725">
        <f>IF(AE725=0,AF725,IF(AE725=1,IF(F725=0.5,0.5,IF(H725=1,0.5,1.5)),IF(F725=0.5,0.5,IF(H725=1,2.5,1.5))))</f>
        <v>0.5</v>
      </c>
      <c r="AH725" s="7">
        <f>IF(AC725="XX",0,1/C725^(1/5)*IF(E725=0,100,1)/(E725+1)^(1/4))</f>
        <v>1.9295831501316907</v>
      </c>
    </row>
    <row r="726" spans="1:34">
      <c r="A726">
        <v>2341</v>
      </c>
      <c r="B726" s="1">
        <v>2583.89</v>
      </c>
      <c r="C726" s="6">
        <v>5.0000000000000001E-3</v>
      </c>
      <c r="D726" t="s">
        <v>0</v>
      </c>
      <c r="E726">
        <v>4</v>
      </c>
      <c r="F726">
        <v>23.5</v>
      </c>
      <c r="G726" t="s">
        <v>2</v>
      </c>
      <c r="H726">
        <v>2</v>
      </c>
      <c r="I726" t="s">
        <v>0</v>
      </c>
      <c r="J726">
        <v>3</v>
      </c>
      <c r="K726">
        <v>22.5</v>
      </c>
      <c r="L726" t="s">
        <v>2</v>
      </c>
      <c r="M726">
        <v>2</v>
      </c>
      <c r="N726" t="s">
        <v>2397</v>
      </c>
      <c r="O726">
        <v>1</v>
      </c>
      <c r="P726" t="str">
        <f>D726&amp;"-"&amp;F726&amp;"-"&amp;G726&amp;"-"&amp;E726&amp;"-"&amp;H726</f>
        <v>X2Pi-23.5-f-4-2</v>
      </c>
      <c r="Q726" t="str">
        <f>I726&amp;"-"&amp;K726&amp;"-"&amp;L726&amp;"-"&amp;J726&amp;"-"&amp;M726</f>
        <v>X2Pi-22.5-f-3-2</v>
      </c>
      <c r="R726">
        <f>B726+S726</f>
        <v>16952.566127540998</v>
      </c>
      <c r="S726">
        <f>_xlfn.IFNA(VLOOKUP(Q726,'MARVEL-X'!A$2:I$1400,7,FALSE),VLOOKUP(Q726,MARVEL!A$2:J$1522,10,FALSE))</f>
        <v>14368.676127540999</v>
      </c>
      <c r="T726">
        <f>IF(P726=P725,R726+T725,R726)</f>
        <v>16952.566127540998</v>
      </c>
      <c r="U726">
        <f>IF(P726=P725,1+U725,1)</f>
        <v>1</v>
      </c>
      <c r="V726">
        <f t="shared" si="11"/>
        <v>16952.566127540998</v>
      </c>
      <c r="W726" t="str">
        <f>IF(V726="","",IF(ABS(V726-R726)&gt;W$1,ABS(V726-R726),""))</f>
        <v/>
      </c>
      <c r="X726" t="str">
        <f>Y726&amp;"-"&amp;Z726&amp;"-"&amp;AC726&amp;"-"&amp;AD726&amp;"-"&amp;AG726</f>
        <v>23.5-f-X-4-1.5</v>
      </c>
      <c r="Y726">
        <f>F726</f>
        <v>23.5</v>
      </c>
      <c r="Z726" s="2" t="str">
        <f>G726</f>
        <v>f</v>
      </c>
      <c r="AA726">
        <f>_xlfn.IFNA(VLOOKUP(X726,'duo-out'!A$2:Q$5000,5,FALSE),E726+10*(H726-1)+1+_xlfn.IFNA(VLOOKUP(D726,states!A$2:C$10,3,FALSE),1))</f>
        <v>15</v>
      </c>
      <c r="AB726">
        <f>IF(V726="","",V726)</f>
        <v>16952.566127540998</v>
      </c>
      <c r="AC726" s="2" t="str">
        <f>_xlfn.IFNA(VLOOKUP(D726,states!A$2:C$10,2,FALSE),"XX")</f>
        <v>X</v>
      </c>
      <c r="AD726">
        <f>E726</f>
        <v>4</v>
      </c>
      <c r="AE726">
        <f>_xlfn.IFNA(VLOOKUP(D726,states!A$2:D$10,4,FALSE),0)</f>
        <v>1</v>
      </c>
      <c r="AF726">
        <v>0.5</v>
      </c>
      <c r="AG726">
        <f>IF(AE726=0,AF726,IF(AE726=1,IF(F726=0.5,0.5,IF(H726=1,0.5,1.5)),IF(F726=0.5,0.5,IF(H726=1,2.5,1.5))))</f>
        <v>1.5</v>
      </c>
      <c r="AH726" s="7">
        <f>IF(AC726="XX",0,1/C726^(1/5)*IF(E726=0,100,1)/(E726+1)^(1/4))</f>
        <v>1.9295831501316907</v>
      </c>
    </row>
    <row r="727" spans="1:34">
      <c r="A727">
        <v>1978</v>
      </c>
      <c r="B727" s="1">
        <v>3027.8969999999999</v>
      </c>
      <c r="C727" s="6">
        <v>5.0000000000000001E-3</v>
      </c>
      <c r="D727" t="s">
        <v>0</v>
      </c>
      <c r="E727">
        <v>1</v>
      </c>
      <c r="F727">
        <v>24.5</v>
      </c>
      <c r="G727" t="s">
        <v>1</v>
      </c>
      <c r="H727">
        <v>1</v>
      </c>
      <c r="I727" t="s">
        <v>0</v>
      </c>
      <c r="J727">
        <v>0</v>
      </c>
      <c r="K727">
        <v>23.5</v>
      </c>
      <c r="L727" t="s">
        <v>1</v>
      </c>
      <c r="M727">
        <v>1</v>
      </c>
      <c r="N727" t="s">
        <v>2034</v>
      </c>
      <c r="O727">
        <v>1</v>
      </c>
      <c r="P727" t="str">
        <f>D727&amp;"-"&amp;F727&amp;"-"&amp;G727&amp;"-"&amp;E727&amp;"-"&amp;H727</f>
        <v>X2Pi-24.5-e-1-1</v>
      </c>
      <c r="Q727" t="str">
        <f>I727&amp;"-"&amp;K727&amp;"-"&amp;L727&amp;"-"&amp;J727&amp;"-"&amp;M727</f>
        <v>X2Pi-23.5-e-0-1</v>
      </c>
      <c r="R727">
        <f>B727+S727</f>
        <v>10429.128413555001</v>
      </c>
      <c r="S727">
        <f>_xlfn.IFNA(VLOOKUP(Q727,'MARVEL-X'!A$2:I$1400,7,FALSE),VLOOKUP(Q727,MARVEL!A$2:J$1522,10,FALSE))</f>
        <v>7401.2314135550005</v>
      </c>
      <c r="T727">
        <f>IF(P727=P726,R727+T726,R727)</f>
        <v>10429.128413555001</v>
      </c>
      <c r="U727">
        <f>IF(P727=P726,1+U726,1)</f>
        <v>1</v>
      </c>
      <c r="V727">
        <f t="shared" si="11"/>
        <v>10429.128413555001</v>
      </c>
      <c r="W727" t="str">
        <f>IF(V727="","",IF(ABS(V727-R727)&gt;W$1,ABS(V727-R727),""))</f>
        <v/>
      </c>
      <c r="X727" t="str">
        <f>Y727&amp;"-"&amp;Z727&amp;"-"&amp;AC727&amp;"-"&amp;AD727&amp;"-"&amp;AG727</f>
        <v>24.5-e-X-1-0.5</v>
      </c>
      <c r="Y727">
        <f>F727</f>
        <v>24.5</v>
      </c>
      <c r="Z727" s="2" t="str">
        <f>G727</f>
        <v>e</v>
      </c>
      <c r="AA727">
        <f>_xlfn.IFNA(VLOOKUP(X727,'duo-out'!A$2:Q$5000,5,FALSE),E727+10*(H727-1)+1+_xlfn.IFNA(VLOOKUP(D727,states!A$2:C$10,3,FALSE),1))</f>
        <v>2</v>
      </c>
      <c r="AB727">
        <f>IF(V727="","",V727)</f>
        <v>10429.128413555001</v>
      </c>
      <c r="AC727" s="2" t="str">
        <f>_xlfn.IFNA(VLOOKUP(D727,states!A$2:C$10,2,FALSE),"XX")</f>
        <v>X</v>
      </c>
      <c r="AD727">
        <f>E727</f>
        <v>1</v>
      </c>
      <c r="AE727">
        <f>_xlfn.IFNA(VLOOKUP(D727,states!A$2:D$10,4,FALSE),0)</f>
        <v>1</v>
      </c>
      <c r="AF727">
        <v>0.5</v>
      </c>
      <c r="AG727">
        <f>IF(AE727=0,AF727,IF(AE727=1,IF(F727=0.5,0.5,IF(H727=1,0.5,1.5)),IF(F727=0.5,0.5,IF(H727=1,2.5,1.5))))</f>
        <v>0.5</v>
      </c>
      <c r="AH727" s="7">
        <f>IF(AC727="XX",0,1/C727^(1/5)*IF(E727=0,100,1)/(E727+1)^(1/4))</f>
        <v>2.4263223583284943</v>
      </c>
    </row>
    <row r="728" spans="1:34">
      <c r="A728">
        <v>2035</v>
      </c>
      <c r="B728" s="1">
        <v>3021.1770000000001</v>
      </c>
      <c r="C728" s="6">
        <v>5.0000000000000001E-3</v>
      </c>
      <c r="D728" t="s">
        <v>0</v>
      </c>
      <c r="E728">
        <v>1</v>
      </c>
      <c r="F728">
        <v>24.5</v>
      </c>
      <c r="G728" t="s">
        <v>1</v>
      </c>
      <c r="H728">
        <v>2</v>
      </c>
      <c r="I728" t="s">
        <v>0</v>
      </c>
      <c r="J728">
        <v>0</v>
      </c>
      <c r="K728">
        <v>23.5</v>
      </c>
      <c r="L728" t="s">
        <v>1</v>
      </c>
      <c r="M728">
        <v>2</v>
      </c>
      <c r="N728" t="s">
        <v>2091</v>
      </c>
      <c r="O728">
        <v>1</v>
      </c>
      <c r="P728" t="str">
        <f>D728&amp;"-"&amp;F728&amp;"-"&amp;G728&amp;"-"&amp;E728&amp;"-"&amp;H728</f>
        <v>X2Pi-24.5-e-1-2</v>
      </c>
      <c r="Q728" t="str">
        <f>I728&amp;"-"&amp;K728&amp;"-"&amp;L728&amp;"-"&amp;J728&amp;"-"&amp;M728</f>
        <v>X2Pi-23.5-e-0-2</v>
      </c>
      <c r="R728">
        <f>B728+S728</f>
        <v>11010.165867172</v>
      </c>
      <c r="S728">
        <f>_xlfn.IFNA(VLOOKUP(Q728,'MARVEL-X'!A$2:I$1400,7,FALSE),VLOOKUP(Q728,MARVEL!A$2:J$1522,10,FALSE))</f>
        <v>7988.988867172</v>
      </c>
      <c r="T728">
        <f>IF(P728=P727,R728+T727,R728)</f>
        <v>11010.165867172</v>
      </c>
      <c r="U728">
        <f>IF(P728=P727,1+U727,1)</f>
        <v>1</v>
      </c>
      <c r="V728">
        <f t="shared" si="11"/>
        <v>11010.165867172</v>
      </c>
      <c r="W728" t="str">
        <f>IF(V728="","",IF(ABS(V728-R728)&gt;W$1,ABS(V728-R728),""))</f>
        <v/>
      </c>
      <c r="X728" t="str">
        <f>Y728&amp;"-"&amp;Z728&amp;"-"&amp;AC728&amp;"-"&amp;AD728&amp;"-"&amp;AG728</f>
        <v>24.5-e-X-1-1.5</v>
      </c>
      <c r="Y728">
        <f>F728</f>
        <v>24.5</v>
      </c>
      <c r="Z728" s="2" t="str">
        <f>G728</f>
        <v>e</v>
      </c>
      <c r="AA728">
        <f>_xlfn.IFNA(VLOOKUP(X728,'duo-out'!A$2:Q$5000,5,FALSE),E728+10*(H728-1)+1+_xlfn.IFNA(VLOOKUP(D728,states!A$2:C$10,3,FALSE),1))</f>
        <v>12</v>
      </c>
      <c r="AB728">
        <f>IF(V728="","",V728)</f>
        <v>11010.165867172</v>
      </c>
      <c r="AC728" s="2" t="str">
        <f>_xlfn.IFNA(VLOOKUP(D728,states!A$2:C$10,2,FALSE),"XX")</f>
        <v>X</v>
      </c>
      <c r="AD728">
        <f>E728</f>
        <v>1</v>
      </c>
      <c r="AE728">
        <f>_xlfn.IFNA(VLOOKUP(D728,states!A$2:D$10,4,FALSE),0)</f>
        <v>1</v>
      </c>
      <c r="AF728">
        <v>0.5</v>
      </c>
      <c r="AG728">
        <f>IF(AE728=0,AF728,IF(AE728=1,IF(F728=0.5,0.5,IF(H728=1,0.5,1.5)),IF(F728=0.5,0.5,IF(H728=1,2.5,1.5))))</f>
        <v>1.5</v>
      </c>
      <c r="AH728" s="7">
        <f>IF(AC728="XX",0,1/C728^(1/5)*IF(E728=0,100,1)/(E728+1)^(1/4))</f>
        <v>2.4263223583284943</v>
      </c>
    </row>
    <row r="729" spans="1:34">
      <c r="A729">
        <v>2090</v>
      </c>
      <c r="B729" s="1">
        <v>2879.54</v>
      </c>
      <c r="C729" s="6">
        <v>5.0000000000000001E-3</v>
      </c>
      <c r="D729" t="s">
        <v>0</v>
      </c>
      <c r="E729">
        <v>2</v>
      </c>
      <c r="F729">
        <v>24.5</v>
      </c>
      <c r="G729" t="s">
        <v>1</v>
      </c>
      <c r="H729">
        <v>1</v>
      </c>
      <c r="I729" t="s">
        <v>0</v>
      </c>
      <c r="J729">
        <v>1</v>
      </c>
      <c r="K729">
        <v>23.5</v>
      </c>
      <c r="L729" t="s">
        <v>1</v>
      </c>
      <c r="M729">
        <v>1</v>
      </c>
      <c r="N729" t="s">
        <v>2146</v>
      </c>
      <c r="O729">
        <v>1</v>
      </c>
      <c r="P729" t="str">
        <f>D729&amp;"-"&amp;F729&amp;"-"&amp;G729&amp;"-"&amp;E729&amp;"-"&amp;H729</f>
        <v>X2Pi-24.5-e-2-1</v>
      </c>
      <c r="Q729" t="str">
        <f>I729&amp;"-"&amp;K729&amp;"-"&amp;L729&amp;"-"&amp;J729&amp;"-"&amp;M729</f>
        <v>X2Pi-23.5-e-1-1</v>
      </c>
      <c r="R729">
        <f>B729+S729</f>
        <v>12727.020250901998</v>
      </c>
      <c r="S729">
        <f>_xlfn.IFNA(VLOOKUP(Q729,'MARVEL-X'!A$2:I$1400,7,FALSE),VLOOKUP(Q729,MARVEL!A$2:J$1522,10,FALSE))</f>
        <v>9847.4802509019992</v>
      </c>
      <c r="T729">
        <f>IF(P729=P728,R729+T728,R729)</f>
        <v>12727.020250901998</v>
      </c>
      <c r="U729">
        <f>IF(P729=P728,1+U728,1)</f>
        <v>1</v>
      </c>
      <c r="V729">
        <f t="shared" si="11"/>
        <v>12727.020250901998</v>
      </c>
      <c r="W729" t="str">
        <f>IF(V729="","",IF(ABS(V729-R729)&gt;W$1,ABS(V729-R729),""))</f>
        <v/>
      </c>
      <c r="X729" t="str">
        <f>Y729&amp;"-"&amp;Z729&amp;"-"&amp;AC729&amp;"-"&amp;AD729&amp;"-"&amp;AG729</f>
        <v>24.5-e-X-2-0.5</v>
      </c>
      <c r="Y729">
        <f>F729</f>
        <v>24.5</v>
      </c>
      <c r="Z729" s="2" t="str">
        <f>G729</f>
        <v>e</v>
      </c>
      <c r="AA729">
        <f>_xlfn.IFNA(VLOOKUP(X729,'duo-out'!A$2:Q$5000,5,FALSE),E729+10*(H729-1)+1+_xlfn.IFNA(VLOOKUP(D729,states!A$2:C$10,3,FALSE),1))</f>
        <v>3</v>
      </c>
      <c r="AB729">
        <f>IF(V729="","",V729)</f>
        <v>12727.020250901998</v>
      </c>
      <c r="AC729" s="2" t="str">
        <f>_xlfn.IFNA(VLOOKUP(D729,states!A$2:C$10,2,FALSE),"XX")</f>
        <v>X</v>
      </c>
      <c r="AD729">
        <f>E729</f>
        <v>2</v>
      </c>
      <c r="AE729">
        <f>_xlfn.IFNA(VLOOKUP(D729,states!A$2:D$10,4,FALSE),0)</f>
        <v>1</v>
      </c>
      <c r="AF729">
        <v>0.5</v>
      </c>
      <c r="AG729">
        <f>IF(AE729=0,AF729,IF(AE729=1,IF(F729=0.5,0.5,IF(H729=1,0.5,1.5)),IF(F729=0.5,0.5,IF(H729=1,2.5,1.5))))</f>
        <v>0.5</v>
      </c>
      <c r="AH729" s="7">
        <f>IF(AC729="XX",0,1/C729^(1/5)*IF(E729=0,100,1)/(E729+1)^(1/4))</f>
        <v>2.1924297443889911</v>
      </c>
    </row>
    <row r="730" spans="1:34">
      <c r="A730">
        <v>2143</v>
      </c>
      <c r="B730" s="1">
        <v>2872.0129999999999</v>
      </c>
      <c r="C730" s="6">
        <v>5.0000000000000001E-3</v>
      </c>
      <c r="D730" t="s">
        <v>0</v>
      </c>
      <c r="E730">
        <v>2</v>
      </c>
      <c r="F730">
        <v>24.5</v>
      </c>
      <c r="G730" t="s">
        <v>1</v>
      </c>
      <c r="H730">
        <v>2</v>
      </c>
      <c r="I730" t="s">
        <v>0</v>
      </c>
      <c r="J730">
        <v>1</v>
      </c>
      <c r="K730">
        <v>23.5</v>
      </c>
      <c r="L730" t="s">
        <v>1</v>
      </c>
      <c r="M730">
        <v>2</v>
      </c>
      <c r="N730" t="s">
        <v>2199</v>
      </c>
      <c r="O730">
        <v>1</v>
      </c>
      <c r="P730" t="str">
        <f>D730&amp;"-"&amp;F730&amp;"-"&amp;G730&amp;"-"&amp;E730&amp;"-"&amp;H730</f>
        <v>X2Pi-24.5-e-2-2</v>
      </c>
      <c r="Q730" t="str">
        <f>I730&amp;"-"&amp;K730&amp;"-"&amp;L730&amp;"-"&amp;J730&amp;"-"&amp;M730</f>
        <v>X2Pi-23.5-e-1-2</v>
      </c>
      <c r="R730">
        <f>B730+S730</f>
        <v>13283.552624825999</v>
      </c>
      <c r="S730">
        <f>_xlfn.IFNA(VLOOKUP(Q730,'MARVEL-X'!A$2:I$1400,7,FALSE),VLOOKUP(Q730,MARVEL!A$2:J$1522,10,FALSE))</f>
        <v>10411.539624825999</v>
      </c>
      <c r="T730">
        <f>IF(P730=P729,R730+T729,R730)</f>
        <v>13283.552624825999</v>
      </c>
      <c r="U730">
        <f>IF(P730=P729,1+U729,1)</f>
        <v>1</v>
      </c>
      <c r="V730">
        <f t="shared" si="11"/>
        <v>13283.552624825999</v>
      </c>
      <c r="W730" t="str">
        <f>IF(V730="","",IF(ABS(V730-R730)&gt;W$1,ABS(V730-R730),""))</f>
        <v/>
      </c>
      <c r="X730" t="str">
        <f>Y730&amp;"-"&amp;Z730&amp;"-"&amp;AC730&amp;"-"&amp;AD730&amp;"-"&amp;AG730</f>
        <v>24.5-e-X-2-1.5</v>
      </c>
      <c r="Y730">
        <f>F730</f>
        <v>24.5</v>
      </c>
      <c r="Z730" s="2" t="str">
        <f>G730</f>
        <v>e</v>
      </c>
      <c r="AA730">
        <f>_xlfn.IFNA(VLOOKUP(X730,'duo-out'!A$2:Q$5000,5,FALSE),E730+10*(H730-1)+1+_xlfn.IFNA(VLOOKUP(D730,states!A$2:C$10,3,FALSE),1))</f>
        <v>13</v>
      </c>
      <c r="AB730">
        <f>IF(V730="","",V730)</f>
        <v>13283.552624825999</v>
      </c>
      <c r="AC730" s="2" t="str">
        <f>_xlfn.IFNA(VLOOKUP(D730,states!A$2:C$10,2,FALSE),"XX")</f>
        <v>X</v>
      </c>
      <c r="AD730">
        <f>E730</f>
        <v>2</v>
      </c>
      <c r="AE730">
        <f>_xlfn.IFNA(VLOOKUP(D730,states!A$2:D$10,4,FALSE),0)</f>
        <v>1</v>
      </c>
      <c r="AF730">
        <v>0.5</v>
      </c>
      <c r="AG730">
        <f>IF(AE730=0,AF730,IF(AE730=1,IF(F730=0.5,0.5,IF(H730=1,0.5,1.5)),IF(F730=0.5,0.5,IF(H730=1,2.5,1.5))))</f>
        <v>1.5</v>
      </c>
      <c r="AH730" s="7">
        <f>IF(AC730="XX",0,1/C730^(1/5)*IF(E730=0,100,1)/(E730+1)^(1/4))</f>
        <v>2.1924297443889911</v>
      </c>
    </row>
    <row r="731" spans="1:34">
      <c r="A731">
        <v>2196</v>
      </c>
      <c r="B731" s="1">
        <v>2731.8119999999999</v>
      </c>
      <c r="C731" s="6">
        <v>5.0000000000000001E-3</v>
      </c>
      <c r="D731" t="s">
        <v>0</v>
      </c>
      <c r="E731">
        <v>3</v>
      </c>
      <c r="F731">
        <v>24.5</v>
      </c>
      <c r="G731" t="s">
        <v>1</v>
      </c>
      <c r="H731">
        <v>1</v>
      </c>
      <c r="I731" t="s">
        <v>0</v>
      </c>
      <c r="J731">
        <v>2</v>
      </c>
      <c r="K731">
        <v>23.5</v>
      </c>
      <c r="L731" t="s">
        <v>1</v>
      </c>
      <c r="M731">
        <v>1</v>
      </c>
      <c r="N731" t="s">
        <v>2252</v>
      </c>
      <c r="O731">
        <v>1</v>
      </c>
      <c r="P731" t="str">
        <f>D731&amp;"-"&amp;F731&amp;"-"&amp;G731&amp;"-"&amp;E731&amp;"-"&amp;H731</f>
        <v>X2Pi-24.5-e-3-1</v>
      </c>
      <c r="Q731" t="str">
        <f>I731&amp;"-"&amp;K731&amp;"-"&amp;L731&amp;"-"&amp;J731&amp;"-"&amp;M731</f>
        <v>X2Pi-23.5-e-2-1</v>
      </c>
      <c r="R731">
        <f>B731+S731</f>
        <v>14901.458779551</v>
      </c>
      <c r="S731">
        <f>_xlfn.IFNA(VLOOKUP(Q731,'MARVEL-X'!A$2:I$1400,7,FALSE),VLOOKUP(Q731,MARVEL!A$2:J$1522,10,FALSE))</f>
        <v>12169.646779551</v>
      </c>
      <c r="T731">
        <f>IF(P731=P730,R731+T730,R731)</f>
        <v>14901.458779551</v>
      </c>
      <c r="U731">
        <f>IF(P731=P730,1+U730,1)</f>
        <v>1</v>
      </c>
      <c r="V731">
        <f t="shared" si="11"/>
        <v>14901.458779551</v>
      </c>
      <c r="W731" t="str">
        <f>IF(V731="","",IF(ABS(V731-R731)&gt;W$1,ABS(V731-R731),""))</f>
        <v/>
      </c>
      <c r="X731" t="str">
        <f>Y731&amp;"-"&amp;Z731&amp;"-"&amp;AC731&amp;"-"&amp;AD731&amp;"-"&amp;AG731</f>
        <v>24.5-e-X-3-0.5</v>
      </c>
      <c r="Y731">
        <f>F731</f>
        <v>24.5</v>
      </c>
      <c r="Z731" s="2" t="str">
        <f>G731</f>
        <v>e</v>
      </c>
      <c r="AA731">
        <f>_xlfn.IFNA(VLOOKUP(X731,'duo-out'!A$2:Q$5000,5,FALSE),E731+10*(H731-1)+1+_xlfn.IFNA(VLOOKUP(D731,states!A$2:C$10,3,FALSE),1))</f>
        <v>4</v>
      </c>
      <c r="AB731">
        <f>IF(V731="","",V731)</f>
        <v>14901.458779551</v>
      </c>
      <c r="AC731" s="2" t="str">
        <f>_xlfn.IFNA(VLOOKUP(D731,states!A$2:C$10,2,FALSE),"XX")</f>
        <v>X</v>
      </c>
      <c r="AD731">
        <f>E731</f>
        <v>3</v>
      </c>
      <c r="AE731">
        <f>_xlfn.IFNA(VLOOKUP(D731,states!A$2:D$10,4,FALSE),0)</f>
        <v>1</v>
      </c>
      <c r="AF731">
        <v>0.5</v>
      </c>
      <c r="AG731">
        <f>IF(AE731=0,AF731,IF(AE731=1,IF(F731=0.5,0.5,IF(H731=1,0.5,1.5)),IF(F731=0.5,0.5,IF(H731=1,2.5,1.5))))</f>
        <v>0.5</v>
      </c>
      <c r="AH731" s="7">
        <f>IF(AC731="XX",0,1/C731^(1/5)*IF(E731=0,100,1)/(E731+1)^(1/4))</f>
        <v>2.0402857733683697</v>
      </c>
    </row>
    <row r="732" spans="1:34">
      <c r="A732">
        <v>2244</v>
      </c>
      <c r="B732" s="1">
        <v>2723.38</v>
      </c>
      <c r="C732" s="6">
        <v>5.0000000000000001E-3</v>
      </c>
      <c r="D732" t="s">
        <v>0</v>
      </c>
      <c r="E732">
        <v>3</v>
      </c>
      <c r="F732">
        <v>24.5</v>
      </c>
      <c r="G732" t="s">
        <v>1</v>
      </c>
      <c r="H732">
        <v>2</v>
      </c>
      <c r="I732" t="s">
        <v>0</v>
      </c>
      <c r="J732">
        <v>2</v>
      </c>
      <c r="K732">
        <v>23.5</v>
      </c>
      <c r="L732" t="s">
        <v>1</v>
      </c>
      <c r="M732">
        <v>2</v>
      </c>
      <c r="N732" t="s">
        <v>2300</v>
      </c>
      <c r="O732">
        <v>1</v>
      </c>
      <c r="P732" t="str">
        <f>D732&amp;"-"&amp;F732&amp;"-"&amp;G732&amp;"-"&amp;E732&amp;"-"&amp;H732</f>
        <v>X2Pi-24.5-e-3-2</v>
      </c>
      <c r="Q732" t="str">
        <f>I732&amp;"-"&amp;K732&amp;"-"&amp;L732&amp;"-"&amp;J732&amp;"-"&amp;M732</f>
        <v>X2Pi-23.5-e-2-2</v>
      </c>
      <c r="R732">
        <f>B732+S732</f>
        <v>15433.497999782001</v>
      </c>
      <c r="S732">
        <f>_xlfn.IFNA(VLOOKUP(Q732,'MARVEL-X'!A$2:I$1400,7,FALSE),VLOOKUP(Q732,MARVEL!A$2:J$1522,10,FALSE))</f>
        <v>12710.117999782</v>
      </c>
      <c r="T732">
        <f>IF(P732=P731,R732+T731,R732)</f>
        <v>15433.497999782001</v>
      </c>
      <c r="U732">
        <f>IF(P732=P731,1+U731,1)</f>
        <v>1</v>
      </c>
      <c r="V732">
        <f t="shared" si="11"/>
        <v>15433.497999782001</v>
      </c>
      <c r="W732" t="str">
        <f>IF(V732="","",IF(ABS(V732-R732)&gt;W$1,ABS(V732-R732),""))</f>
        <v/>
      </c>
      <c r="X732" t="str">
        <f>Y732&amp;"-"&amp;Z732&amp;"-"&amp;AC732&amp;"-"&amp;AD732&amp;"-"&amp;AG732</f>
        <v>24.5-e-X-3-1.5</v>
      </c>
      <c r="Y732">
        <f>F732</f>
        <v>24.5</v>
      </c>
      <c r="Z732" s="2" t="str">
        <f>G732</f>
        <v>e</v>
      </c>
      <c r="AA732">
        <f>_xlfn.IFNA(VLOOKUP(X732,'duo-out'!A$2:Q$5000,5,FALSE),E732+10*(H732-1)+1+_xlfn.IFNA(VLOOKUP(D732,states!A$2:C$10,3,FALSE),1))</f>
        <v>14</v>
      </c>
      <c r="AB732">
        <f>IF(V732="","",V732)</f>
        <v>15433.497999782001</v>
      </c>
      <c r="AC732" s="2" t="str">
        <f>_xlfn.IFNA(VLOOKUP(D732,states!A$2:C$10,2,FALSE),"XX")</f>
        <v>X</v>
      </c>
      <c r="AD732">
        <f>E732</f>
        <v>3</v>
      </c>
      <c r="AE732">
        <f>_xlfn.IFNA(VLOOKUP(D732,states!A$2:D$10,4,FALSE),0)</f>
        <v>1</v>
      </c>
      <c r="AF732">
        <v>0.5</v>
      </c>
      <c r="AG732">
        <f>IF(AE732=0,AF732,IF(AE732=1,IF(F732=0.5,0.5,IF(H732=1,0.5,1.5)),IF(F732=0.5,0.5,IF(H732=1,2.5,1.5))))</f>
        <v>1.5</v>
      </c>
      <c r="AH732" s="7">
        <f>IF(AC732="XX",0,1/C732^(1/5)*IF(E732=0,100,1)/(E732+1)^(1/4))</f>
        <v>2.0402857733683697</v>
      </c>
    </row>
    <row r="733" spans="1:34">
      <c r="A733">
        <v>2289</v>
      </c>
      <c r="B733" s="1">
        <v>2583.846</v>
      </c>
      <c r="C733" s="6">
        <v>5.0000000000000001E-3</v>
      </c>
      <c r="D733" t="s">
        <v>0</v>
      </c>
      <c r="E733">
        <v>4</v>
      </c>
      <c r="F733">
        <v>24.5</v>
      </c>
      <c r="G733" t="s">
        <v>1</v>
      </c>
      <c r="H733">
        <v>1</v>
      </c>
      <c r="I733" t="s">
        <v>0</v>
      </c>
      <c r="J733">
        <v>3</v>
      </c>
      <c r="K733">
        <v>23.5</v>
      </c>
      <c r="L733" t="s">
        <v>1</v>
      </c>
      <c r="M733">
        <v>1</v>
      </c>
      <c r="N733" t="s">
        <v>2345</v>
      </c>
      <c r="O733">
        <v>1</v>
      </c>
      <c r="P733" t="str">
        <f>D733&amp;"-"&amp;F733&amp;"-"&amp;G733&amp;"-"&amp;E733&amp;"-"&amp;H733</f>
        <v>X2Pi-24.5-e-4-1</v>
      </c>
      <c r="Q733" t="str">
        <f>I733&amp;"-"&amp;K733&amp;"-"&amp;L733&amp;"-"&amp;J733&amp;"-"&amp;M733</f>
        <v>X2Pi-23.5-e-3-1</v>
      </c>
      <c r="R733">
        <f>B733+S733</f>
        <v>16952.198268214001</v>
      </c>
      <c r="S733">
        <f>_xlfn.IFNA(VLOOKUP(Q733,'MARVEL-X'!A$2:I$1400,7,FALSE),VLOOKUP(Q733,MARVEL!A$2:J$1522,10,FALSE))</f>
        <v>14368.352268213999</v>
      </c>
      <c r="T733">
        <f>IF(P733=P732,R733+T732,R733)</f>
        <v>16952.198268214001</v>
      </c>
      <c r="U733">
        <f>IF(P733=P732,1+U732,1)</f>
        <v>1</v>
      </c>
      <c r="V733">
        <f t="shared" si="11"/>
        <v>16952.198268214001</v>
      </c>
      <c r="W733" t="str">
        <f>IF(V733="","",IF(ABS(V733-R733)&gt;W$1,ABS(V733-R733),""))</f>
        <v/>
      </c>
      <c r="X733" t="str">
        <f>Y733&amp;"-"&amp;Z733&amp;"-"&amp;AC733&amp;"-"&amp;AD733&amp;"-"&amp;AG733</f>
        <v>24.5-e-X-4-0.5</v>
      </c>
      <c r="Y733">
        <f>F733</f>
        <v>24.5</v>
      </c>
      <c r="Z733" s="2" t="str">
        <f>G733</f>
        <v>e</v>
      </c>
      <c r="AA733">
        <f>_xlfn.IFNA(VLOOKUP(X733,'duo-out'!A$2:Q$5000,5,FALSE),E733+10*(H733-1)+1+_xlfn.IFNA(VLOOKUP(D733,states!A$2:C$10,3,FALSE),1))</f>
        <v>5</v>
      </c>
      <c r="AB733">
        <f>IF(V733="","",V733)</f>
        <v>16952.198268214001</v>
      </c>
      <c r="AC733" s="2" t="str">
        <f>_xlfn.IFNA(VLOOKUP(D733,states!A$2:C$10,2,FALSE),"XX")</f>
        <v>X</v>
      </c>
      <c r="AD733">
        <f>E733</f>
        <v>4</v>
      </c>
      <c r="AE733">
        <f>_xlfn.IFNA(VLOOKUP(D733,states!A$2:D$10,4,FALSE),0)</f>
        <v>1</v>
      </c>
      <c r="AF733">
        <v>0.5</v>
      </c>
      <c r="AG733">
        <f>IF(AE733=0,AF733,IF(AE733=1,IF(F733=0.5,0.5,IF(H733=1,0.5,1.5)),IF(F733=0.5,0.5,IF(H733=1,2.5,1.5))))</f>
        <v>0.5</v>
      </c>
      <c r="AH733" s="7">
        <f>IF(AC733="XX",0,1/C733^(1/5)*IF(E733=0,100,1)/(E733+1)^(1/4))</f>
        <v>1.9295831501316907</v>
      </c>
    </row>
    <row r="734" spans="1:34">
      <c r="A734">
        <v>2325</v>
      </c>
      <c r="B734" s="1">
        <v>2574.3690000000001</v>
      </c>
      <c r="C734" s="6">
        <v>5.0000000000000001E-3</v>
      </c>
      <c r="D734" t="s">
        <v>0</v>
      </c>
      <c r="E734">
        <v>4</v>
      </c>
      <c r="F734">
        <v>24.5</v>
      </c>
      <c r="G734" t="s">
        <v>1</v>
      </c>
      <c r="H734">
        <v>2</v>
      </c>
      <c r="I734" t="s">
        <v>0</v>
      </c>
      <c r="J734">
        <v>3</v>
      </c>
      <c r="K734">
        <v>23.5</v>
      </c>
      <c r="L734" t="s">
        <v>1</v>
      </c>
      <c r="M734">
        <v>2</v>
      </c>
      <c r="N734" t="s">
        <v>2381</v>
      </c>
      <c r="O734">
        <v>1</v>
      </c>
      <c r="P734" t="str">
        <f>D734&amp;"-"&amp;F734&amp;"-"&amp;G734&amp;"-"&amp;E734&amp;"-"&amp;H734</f>
        <v>X2Pi-24.5-e-4-2</v>
      </c>
      <c r="Q734" t="str">
        <f>I734&amp;"-"&amp;K734&amp;"-"&amp;L734&amp;"-"&amp;J734&amp;"-"&amp;M734</f>
        <v>X2Pi-23.5-e-3-2</v>
      </c>
      <c r="R734">
        <f>B734+S734</f>
        <v>17459.608276552</v>
      </c>
      <c r="S734">
        <f>_xlfn.IFNA(VLOOKUP(Q734,'MARVEL-X'!A$2:I$1400,7,FALSE),VLOOKUP(Q734,MARVEL!A$2:J$1522,10,FALSE))</f>
        <v>14885.239276552</v>
      </c>
      <c r="T734">
        <f>IF(P734=P733,R734+T733,R734)</f>
        <v>17459.608276552</v>
      </c>
      <c r="U734">
        <f>IF(P734=P733,1+U733,1)</f>
        <v>1</v>
      </c>
      <c r="V734">
        <f t="shared" si="11"/>
        <v>17459.608276552</v>
      </c>
      <c r="W734" t="str">
        <f>IF(V734="","",IF(ABS(V734-R734)&gt;W$1,ABS(V734-R734),""))</f>
        <v/>
      </c>
      <c r="X734" t="str">
        <f>Y734&amp;"-"&amp;Z734&amp;"-"&amp;AC734&amp;"-"&amp;AD734&amp;"-"&amp;AG734</f>
        <v>24.5-e-X-4-1.5</v>
      </c>
      <c r="Y734">
        <f>F734</f>
        <v>24.5</v>
      </c>
      <c r="Z734" s="2" t="str">
        <f>G734</f>
        <v>e</v>
      </c>
      <c r="AA734">
        <f>_xlfn.IFNA(VLOOKUP(X734,'duo-out'!A$2:Q$5000,5,FALSE),E734+10*(H734-1)+1+_xlfn.IFNA(VLOOKUP(D734,states!A$2:C$10,3,FALSE),1))</f>
        <v>15</v>
      </c>
      <c r="AB734">
        <f>IF(V734="","",V734)</f>
        <v>17459.608276552</v>
      </c>
      <c r="AC734" s="2" t="str">
        <f>_xlfn.IFNA(VLOOKUP(D734,states!A$2:C$10,2,FALSE),"XX")</f>
        <v>X</v>
      </c>
      <c r="AD734">
        <f>E734</f>
        <v>4</v>
      </c>
      <c r="AE734">
        <f>_xlfn.IFNA(VLOOKUP(D734,states!A$2:D$10,4,FALSE),0)</f>
        <v>1</v>
      </c>
      <c r="AF734">
        <v>0.5</v>
      </c>
      <c r="AG734">
        <f>IF(AE734=0,AF734,IF(AE734=1,IF(F734=0.5,0.5,IF(H734=1,0.5,1.5)),IF(F734=0.5,0.5,IF(H734=1,2.5,1.5))))</f>
        <v>1.5</v>
      </c>
      <c r="AH734" s="7">
        <f>IF(AC734="XX",0,1/C734^(1/5)*IF(E734=0,100,1)/(E734+1)^(1/4))</f>
        <v>1.9295831501316907</v>
      </c>
    </row>
    <row r="735" spans="1:34">
      <c r="A735">
        <v>2003</v>
      </c>
      <c r="B735" s="1">
        <v>3027.4549999999999</v>
      </c>
      <c r="C735" s="6">
        <v>5.0000000000000001E-3</v>
      </c>
      <c r="D735" t="s">
        <v>0</v>
      </c>
      <c r="E735">
        <v>1</v>
      </c>
      <c r="F735">
        <v>24.5</v>
      </c>
      <c r="G735" t="s">
        <v>2</v>
      </c>
      <c r="H735">
        <v>1</v>
      </c>
      <c r="I735" t="s">
        <v>0</v>
      </c>
      <c r="J735">
        <v>0</v>
      </c>
      <c r="K735">
        <v>23.5</v>
      </c>
      <c r="L735" t="s">
        <v>2</v>
      </c>
      <c r="M735">
        <v>1</v>
      </c>
      <c r="N735" t="s">
        <v>2059</v>
      </c>
      <c r="O735">
        <v>1</v>
      </c>
      <c r="P735" t="str">
        <f>D735&amp;"-"&amp;F735&amp;"-"&amp;G735&amp;"-"&amp;E735&amp;"-"&amp;H735</f>
        <v>X2Pi-24.5-f-1-1</v>
      </c>
      <c r="Q735" t="str">
        <f>I735&amp;"-"&amp;K735&amp;"-"&amp;L735&amp;"-"&amp;J735&amp;"-"&amp;M735</f>
        <v>X2Pi-23.5-f-0-1</v>
      </c>
      <c r="R735">
        <f>B735+S735</f>
        <v>10411.855829985001</v>
      </c>
      <c r="S735">
        <f>_xlfn.IFNA(VLOOKUP(Q735,'MARVEL-X'!A$2:I$1400,7,FALSE),VLOOKUP(Q735,MARVEL!A$2:J$1522,10,FALSE))</f>
        <v>7384.4008299850002</v>
      </c>
      <c r="T735">
        <f>IF(P735=P734,R735+T734,R735)</f>
        <v>10411.855829985001</v>
      </c>
      <c r="U735">
        <f>IF(P735=P734,1+U734,1)</f>
        <v>1</v>
      </c>
      <c r="V735">
        <f t="shared" si="11"/>
        <v>10411.855829985001</v>
      </c>
      <c r="W735" t="str">
        <f>IF(V735="","",IF(ABS(V735-R735)&gt;W$1,ABS(V735-R735),""))</f>
        <v/>
      </c>
      <c r="X735" t="str">
        <f>Y735&amp;"-"&amp;Z735&amp;"-"&amp;AC735&amp;"-"&amp;AD735&amp;"-"&amp;AG735</f>
        <v>24.5-f-X-1-0.5</v>
      </c>
      <c r="Y735">
        <f>F735</f>
        <v>24.5</v>
      </c>
      <c r="Z735" s="2" t="str">
        <f>G735</f>
        <v>f</v>
      </c>
      <c r="AA735">
        <f>_xlfn.IFNA(VLOOKUP(X735,'duo-out'!A$2:Q$5000,5,FALSE),E735+10*(H735-1)+1+_xlfn.IFNA(VLOOKUP(D735,states!A$2:C$10,3,FALSE),1))</f>
        <v>2</v>
      </c>
      <c r="AB735">
        <f>IF(V735="","",V735)</f>
        <v>10411.855829985001</v>
      </c>
      <c r="AC735" s="2" t="str">
        <f>_xlfn.IFNA(VLOOKUP(D735,states!A$2:C$10,2,FALSE),"XX")</f>
        <v>X</v>
      </c>
      <c r="AD735">
        <f>E735</f>
        <v>1</v>
      </c>
      <c r="AE735">
        <f>_xlfn.IFNA(VLOOKUP(D735,states!A$2:D$10,4,FALSE),0)</f>
        <v>1</v>
      </c>
      <c r="AF735">
        <v>0.5</v>
      </c>
      <c r="AG735">
        <f>IF(AE735=0,AF735,IF(AE735=1,IF(F735=0.5,0.5,IF(H735=1,0.5,1.5)),IF(F735=0.5,0.5,IF(H735=1,2.5,1.5))))</f>
        <v>0.5</v>
      </c>
      <c r="AH735" s="7">
        <f>IF(AC735="XX",0,1/C735^(1/5)*IF(E735=0,100,1)/(E735+1)^(1/4))</f>
        <v>2.4263223583284943</v>
      </c>
    </row>
    <row r="736" spans="1:34">
      <c r="A736">
        <v>2060</v>
      </c>
      <c r="B736" s="1">
        <v>3021.5619999999999</v>
      </c>
      <c r="C736" s="6">
        <v>5.0000000000000001E-3</v>
      </c>
      <c r="D736" t="s">
        <v>0</v>
      </c>
      <c r="E736">
        <v>1</v>
      </c>
      <c r="F736">
        <v>24.5</v>
      </c>
      <c r="G736" t="s">
        <v>2</v>
      </c>
      <c r="H736">
        <v>2</v>
      </c>
      <c r="I736" t="s">
        <v>0</v>
      </c>
      <c r="J736">
        <v>0</v>
      </c>
      <c r="K736">
        <v>23.5</v>
      </c>
      <c r="L736" t="s">
        <v>2</v>
      </c>
      <c r="M736">
        <v>2</v>
      </c>
      <c r="N736" t="s">
        <v>2116</v>
      </c>
      <c r="O736">
        <v>1</v>
      </c>
      <c r="P736" t="str">
        <f>D736&amp;"-"&amp;F736&amp;"-"&amp;G736&amp;"-"&amp;E736&amp;"-"&amp;H736</f>
        <v>X2Pi-24.5-f-1-2</v>
      </c>
      <c r="Q736" t="str">
        <f>I736&amp;"-"&amp;K736&amp;"-"&amp;L736&amp;"-"&amp;J736&amp;"-"&amp;M736</f>
        <v>X2Pi-23.5-f-0-2</v>
      </c>
      <c r="R736">
        <f>B736+S736</f>
        <v>11029.249968275</v>
      </c>
      <c r="S736">
        <f>_xlfn.IFNA(VLOOKUP(Q736,'MARVEL-X'!A$2:I$1400,7,FALSE),VLOOKUP(Q736,MARVEL!A$2:J$1522,10,FALSE))</f>
        <v>8007.6879682750005</v>
      </c>
      <c r="T736">
        <f>IF(P736=P735,R736+T735,R736)</f>
        <v>11029.249968275</v>
      </c>
      <c r="U736">
        <f>IF(P736=P735,1+U735,1)</f>
        <v>1</v>
      </c>
      <c r="V736">
        <f t="shared" si="11"/>
        <v>11029.249968275</v>
      </c>
      <c r="W736" t="str">
        <f>IF(V736="","",IF(ABS(V736-R736)&gt;W$1,ABS(V736-R736),""))</f>
        <v/>
      </c>
      <c r="X736" t="str">
        <f>Y736&amp;"-"&amp;Z736&amp;"-"&amp;AC736&amp;"-"&amp;AD736&amp;"-"&amp;AG736</f>
        <v>24.5-f-X-1-1.5</v>
      </c>
      <c r="Y736">
        <f>F736</f>
        <v>24.5</v>
      </c>
      <c r="Z736" s="2" t="str">
        <f>G736</f>
        <v>f</v>
      </c>
      <c r="AA736">
        <f>_xlfn.IFNA(VLOOKUP(X736,'duo-out'!A$2:Q$5000,5,FALSE),E736+10*(H736-1)+1+_xlfn.IFNA(VLOOKUP(D736,states!A$2:C$10,3,FALSE),1))</f>
        <v>12</v>
      </c>
      <c r="AB736">
        <f>IF(V736="","",V736)</f>
        <v>11029.249968275</v>
      </c>
      <c r="AC736" s="2" t="str">
        <f>_xlfn.IFNA(VLOOKUP(D736,states!A$2:C$10,2,FALSE),"XX")</f>
        <v>X</v>
      </c>
      <c r="AD736">
        <f>E736</f>
        <v>1</v>
      </c>
      <c r="AE736">
        <f>_xlfn.IFNA(VLOOKUP(D736,states!A$2:D$10,4,FALSE),0)</f>
        <v>1</v>
      </c>
      <c r="AF736">
        <v>0.5</v>
      </c>
      <c r="AG736">
        <f>IF(AE736=0,AF736,IF(AE736=1,IF(F736=0.5,0.5,IF(H736=1,0.5,1.5)),IF(F736=0.5,0.5,IF(H736=1,2.5,1.5))))</f>
        <v>1.5</v>
      </c>
      <c r="AH736" s="7">
        <f>IF(AC736="XX",0,1/C736^(1/5)*IF(E736=0,100,1)/(E736+1)^(1/4))</f>
        <v>2.4263223583284943</v>
      </c>
    </row>
    <row r="737" spans="1:34">
      <c r="A737">
        <v>2115</v>
      </c>
      <c r="B737" s="1">
        <v>2879.1469999999999</v>
      </c>
      <c r="C737" s="6">
        <v>5.0000000000000001E-3</v>
      </c>
      <c r="D737" t="s">
        <v>0</v>
      </c>
      <c r="E737">
        <v>2</v>
      </c>
      <c r="F737">
        <v>24.5</v>
      </c>
      <c r="G737" t="s">
        <v>2</v>
      </c>
      <c r="H737">
        <v>1</v>
      </c>
      <c r="I737" t="s">
        <v>0</v>
      </c>
      <c r="J737">
        <v>1</v>
      </c>
      <c r="K737">
        <v>23.5</v>
      </c>
      <c r="L737" t="s">
        <v>2</v>
      </c>
      <c r="M737">
        <v>1</v>
      </c>
      <c r="N737" t="s">
        <v>2171</v>
      </c>
      <c r="O737">
        <v>1</v>
      </c>
      <c r="P737" t="str">
        <f>D737&amp;"-"&amp;F737&amp;"-"&amp;G737&amp;"-"&amp;E737&amp;"-"&amp;H737</f>
        <v>X2Pi-24.5-f-2-1</v>
      </c>
      <c r="Q737" t="str">
        <f>I737&amp;"-"&amp;K737&amp;"-"&amp;L737&amp;"-"&amp;J737&amp;"-"&amp;M737</f>
        <v>X2Pi-23.5-f-1-1</v>
      </c>
      <c r="R737">
        <f>B737+S737</f>
        <v>12710.459823910998</v>
      </c>
      <c r="S737">
        <f>_xlfn.IFNA(VLOOKUP(Q737,'MARVEL-X'!A$2:I$1400,7,FALSE),VLOOKUP(Q737,MARVEL!A$2:J$1522,10,FALSE))</f>
        <v>9831.3128239109992</v>
      </c>
      <c r="T737">
        <f>IF(P737=P736,R737+T736,R737)</f>
        <v>12710.459823910998</v>
      </c>
      <c r="U737">
        <f>IF(P737=P736,1+U736,1)</f>
        <v>1</v>
      </c>
      <c r="V737">
        <f t="shared" si="11"/>
        <v>12710.459823910998</v>
      </c>
      <c r="W737" t="str">
        <f>IF(V737="","",IF(ABS(V737-R737)&gt;W$1,ABS(V737-R737),""))</f>
        <v/>
      </c>
      <c r="X737" t="str">
        <f>Y737&amp;"-"&amp;Z737&amp;"-"&amp;AC737&amp;"-"&amp;AD737&amp;"-"&amp;AG737</f>
        <v>24.5-f-X-2-0.5</v>
      </c>
      <c r="Y737">
        <f>F737</f>
        <v>24.5</v>
      </c>
      <c r="Z737" s="2" t="str">
        <f>G737</f>
        <v>f</v>
      </c>
      <c r="AA737">
        <f>_xlfn.IFNA(VLOOKUP(X737,'duo-out'!A$2:Q$5000,5,FALSE),E737+10*(H737-1)+1+_xlfn.IFNA(VLOOKUP(D737,states!A$2:C$10,3,FALSE),1))</f>
        <v>3</v>
      </c>
      <c r="AB737">
        <f>IF(V737="","",V737)</f>
        <v>12710.459823910998</v>
      </c>
      <c r="AC737" s="2" t="str">
        <f>_xlfn.IFNA(VLOOKUP(D737,states!A$2:C$10,2,FALSE),"XX")</f>
        <v>X</v>
      </c>
      <c r="AD737">
        <f>E737</f>
        <v>2</v>
      </c>
      <c r="AE737">
        <f>_xlfn.IFNA(VLOOKUP(D737,states!A$2:D$10,4,FALSE),0)</f>
        <v>1</v>
      </c>
      <c r="AF737">
        <v>0.5</v>
      </c>
      <c r="AG737">
        <f>IF(AE737=0,AF737,IF(AE737=1,IF(F737=0.5,0.5,IF(H737=1,0.5,1.5)),IF(F737=0.5,0.5,IF(H737=1,2.5,1.5))))</f>
        <v>0.5</v>
      </c>
      <c r="AH737" s="7">
        <f>IF(AC737="XX",0,1/C737^(1/5)*IF(E737=0,100,1)/(E737+1)^(1/4))</f>
        <v>2.1924297443889911</v>
      </c>
    </row>
    <row r="738" spans="1:34">
      <c r="A738">
        <v>2168</v>
      </c>
      <c r="B738" s="1">
        <v>2872.3530000000001</v>
      </c>
      <c r="C738" s="6">
        <v>5.0000000000000001E-3</v>
      </c>
      <c r="D738" t="s">
        <v>0</v>
      </c>
      <c r="E738">
        <v>2</v>
      </c>
      <c r="F738">
        <v>24.5</v>
      </c>
      <c r="G738" t="s">
        <v>2</v>
      </c>
      <c r="H738">
        <v>2</v>
      </c>
      <c r="I738" t="s">
        <v>0</v>
      </c>
      <c r="J738">
        <v>1</v>
      </c>
      <c r="K738">
        <v>23.5</v>
      </c>
      <c r="L738" t="s">
        <v>2</v>
      </c>
      <c r="M738">
        <v>2</v>
      </c>
      <c r="N738" t="s">
        <v>2224</v>
      </c>
      <c r="O738">
        <v>1</v>
      </c>
      <c r="P738" t="str">
        <f>D738&amp;"-"&amp;F738&amp;"-"&amp;G738&amp;"-"&amp;E738&amp;"-"&amp;H738</f>
        <v>X2Pi-24.5-f-2-2</v>
      </c>
      <c r="Q738" t="str">
        <f>I738&amp;"-"&amp;K738&amp;"-"&amp;L738&amp;"-"&amp;J738&amp;"-"&amp;M738</f>
        <v>X2Pi-23.5-f-1-2</v>
      </c>
      <c r="R738">
        <f>B738+S738</f>
        <v>13301.844338233997</v>
      </c>
      <c r="S738">
        <f>_xlfn.IFNA(VLOOKUP(Q738,'MARVEL-X'!A$2:I$1400,7,FALSE),VLOOKUP(Q738,MARVEL!A$2:J$1522,10,FALSE))</f>
        <v>10429.491338233998</v>
      </c>
      <c r="T738">
        <f>IF(P738=P737,R738+T737,R738)</f>
        <v>13301.844338233997</v>
      </c>
      <c r="U738">
        <f>IF(P738=P737,1+U737,1)</f>
        <v>1</v>
      </c>
      <c r="V738">
        <f t="shared" si="11"/>
        <v>13301.844338233997</v>
      </c>
      <c r="W738" t="str">
        <f>IF(V738="","",IF(ABS(V738-R738)&gt;W$1,ABS(V738-R738),""))</f>
        <v/>
      </c>
      <c r="X738" t="str">
        <f>Y738&amp;"-"&amp;Z738&amp;"-"&amp;AC738&amp;"-"&amp;AD738&amp;"-"&amp;AG738</f>
        <v>24.5-f-X-2-1.5</v>
      </c>
      <c r="Y738">
        <f>F738</f>
        <v>24.5</v>
      </c>
      <c r="Z738" s="2" t="str">
        <f>G738</f>
        <v>f</v>
      </c>
      <c r="AA738">
        <f>_xlfn.IFNA(VLOOKUP(X738,'duo-out'!A$2:Q$5000,5,FALSE),E738+10*(H738-1)+1+_xlfn.IFNA(VLOOKUP(D738,states!A$2:C$10,3,FALSE),1))</f>
        <v>13</v>
      </c>
      <c r="AB738">
        <f>IF(V738="","",V738)</f>
        <v>13301.844338233997</v>
      </c>
      <c r="AC738" s="2" t="str">
        <f>_xlfn.IFNA(VLOOKUP(D738,states!A$2:C$10,2,FALSE),"XX")</f>
        <v>X</v>
      </c>
      <c r="AD738">
        <f>E738</f>
        <v>2</v>
      </c>
      <c r="AE738">
        <f>_xlfn.IFNA(VLOOKUP(D738,states!A$2:D$10,4,FALSE),0)</f>
        <v>1</v>
      </c>
      <c r="AF738">
        <v>0.5</v>
      </c>
      <c r="AG738">
        <f>IF(AE738=0,AF738,IF(AE738=1,IF(F738=0.5,0.5,IF(H738=1,0.5,1.5)),IF(F738=0.5,0.5,IF(H738=1,2.5,1.5))))</f>
        <v>1.5</v>
      </c>
      <c r="AH738" s="7">
        <f>IF(AC738="XX",0,1/C738^(1/5)*IF(E738=0,100,1)/(E738+1)^(1/4))</f>
        <v>2.1924297443889911</v>
      </c>
    </row>
    <row r="739" spans="1:34">
      <c r="A739">
        <v>2219</v>
      </c>
      <c r="B739" s="1">
        <v>2731.46</v>
      </c>
      <c r="C739" s="6">
        <v>5.0000000000000001E-3</v>
      </c>
      <c r="D739" t="s">
        <v>0</v>
      </c>
      <c r="E739">
        <v>3</v>
      </c>
      <c r="F739">
        <v>24.5</v>
      </c>
      <c r="G739" t="s">
        <v>2</v>
      </c>
      <c r="H739">
        <v>1</v>
      </c>
      <c r="I739" t="s">
        <v>0</v>
      </c>
      <c r="J739">
        <v>2</v>
      </c>
      <c r="K739">
        <v>23.5</v>
      </c>
      <c r="L739" t="s">
        <v>2</v>
      </c>
      <c r="M739">
        <v>1</v>
      </c>
      <c r="N739" t="s">
        <v>2275</v>
      </c>
      <c r="O739">
        <v>1</v>
      </c>
      <c r="P739" t="str">
        <f>D739&amp;"-"&amp;F739&amp;"-"&amp;G739&amp;"-"&amp;E739&amp;"-"&amp;H739</f>
        <v>X2Pi-24.5-f-3-1</v>
      </c>
      <c r="Q739" t="str">
        <f>I739&amp;"-"&amp;K739&amp;"-"&amp;L739&amp;"-"&amp;J739&amp;"-"&amp;M739</f>
        <v>X2Pi-23.5-f-2-1</v>
      </c>
      <c r="R739">
        <f>B739+S739</f>
        <v>14885.564926203999</v>
      </c>
      <c r="S739">
        <f>_xlfn.IFNA(VLOOKUP(Q739,'MARVEL-X'!A$2:I$1400,7,FALSE),VLOOKUP(Q739,MARVEL!A$2:J$1522,10,FALSE))</f>
        <v>12154.104926204</v>
      </c>
      <c r="T739">
        <f>IF(P739=P738,R739+T738,R739)</f>
        <v>14885.564926203999</v>
      </c>
      <c r="U739">
        <f>IF(P739=P738,1+U738,1)</f>
        <v>1</v>
      </c>
      <c r="V739">
        <f t="shared" si="11"/>
        <v>14885.564926203999</v>
      </c>
      <c r="W739" t="str">
        <f>IF(V739="","",IF(ABS(V739-R739)&gt;W$1,ABS(V739-R739),""))</f>
        <v/>
      </c>
      <c r="X739" t="str">
        <f>Y739&amp;"-"&amp;Z739&amp;"-"&amp;AC739&amp;"-"&amp;AD739&amp;"-"&amp;AG739</f>
        <v>24.5-f-X-3-0.5</v>
      </c>
      <c r="Y739">
        <f>F739</f>
        <v>24.5</v>
      </c>
      <c r="Z739" s="2" t="str">
        <f>G739</f>
        <v>f</v>
      </c>
      <c r="AA739">
        <f>_xlfn.IFNA(VLOOKUP(X739,'duo-out'!A$2:Q$5000,5,FALSE),E739+10*(H739-1)+1+_xlfn.IFNA(VLOOKUP(D739,states!A$2:C$10,3,FALSE),1))</f>
        <v>4</v>
      </c>
      <c r="AB739">
        <f>IF(V739="","",V739)</f>
        <v>14885.564926203999</v>
      </c>
      <c r="AC739" s="2" t="str">
        <f>_xlfn.IFNA(VLOOKUP(D739,states!A$2:C$10,2,FALSE),"XX")</f>
        <v>X</v>
      </c>
      <c r="AD739">
        <f>E739</f>
        <v>3</v>
      </c>
      <c r="AE739">
        <f>_xlfn.IFNA(VLOOKUP(D739,states!A$2:D$10,4,FALSE),0)</f>
        <v>1</v>
      </c>
      <c r="AF739">
        <v>0.5</v>
      </c>
      <c r="AG739">
        <f>IF(AE739=0,AF739,IF(AE739=1,IF(F739=0.5,0.5,IF(H739=1,0.5,1.5)),IF(F739=0.5,0.5,IF(H739=1,2.5,1.5))))</f>
        <v>0.5</v>
      </c>
      <c r="AH739" s="7">
        <f>IF(AC739="XX",0,1/C739^(1/5)*IF(E739=0,100,1)/(E739+1)^(1/4))</f>
        <v>2.0402857733683697</v>
      </c>
    </row>
    <row r="740" spans="1:34">
      <c r="A740">
        <v>2267</v>
      </c>
      <c r="B740" s="1">
        <v>2723.6729999999998</v>
      </c>
      <c r="C740" s="6">
        <v>5.0000000000000001E-3</v>
      </c>
      <c r="D740" t="s">
        <v>0</v>
      </c>
      <c r="E740">
        <v>3</v>
      </c>
      <c r="F740">
        <v>24.5</v>
      </c>
      <c r="G740" t="s">
        <v>2</v>
      </c>
      <c r="H740">
        <v>2</v>
      </c>
      <c r="I740" t="s">
        <v>0</v>
      </c>
      <c r="J740">
        <v>2</v>
      </c>
      <c r="K740">
        <v>23.5</v>
      </c>
      <c r="L740" t="s">
        <v>2</v>
      </c>
      <c r="M740">
        <v>2</v>
      </c>
      <c r="N740" t="s">
        <v>2323</v>
      </c>
      <c r="O740">
        <v>1</v>
      </c>
      <c r="P740" t="str">
        <f>D740&amp;"-"&amp;F740&amp;"-"&amp;G740&amp;"-"&amp;E740&amp;"-"&amp;H740</f>
        <v>X2Pi-24.5-f-3-2</v>
      </c>
      <c r="Q740" t="str">
        <f>I740&amp;"-"&amp;K740&amp;"-"&amp;L740&amp;"-"&amp;J740&amp;"-"&amp;M740</f>
        <v>X2Pi-23.5-f-2-2</v>
      </c>
      <c r="R740">
        <f>B740+S740</f>
        <v>15451.014500597001</v>
      </c>
      <c r="S740">
        <f>_xlfn.IFNA(VLOOKUP(Q740,'MARVEL-X'!A$2:I$1400,7,FALSE),VLOOKUP(Q740,MARVEL!A$2:J$1522,10,FALSE))</f>
        <v>12727.341500597</v>
      </c>
      <c r="T740">
        <f>IF(P740=P739,R740+T739,R740)</f>
        <v>15451.014500597001</v>
      </c>
      <c r="U740">
        <f>IF(P740=P739,1+U739,1)</f>
        <v>1</v>
      </c>
      <c r="V740">
        <f t="shared" si="11"/>
        <v>15451.014500597001</v>
      </c>
      <c r="W740" t="str">
        <f>IF(V740="","",IF(ABS(V740-R740)&gt;W$1,ABS(V740-R740),""))</f>
        <v/>
      </c>
      <c r="X740" t="str">
        <f>Y740&amp;"-"&amp;Z740&amp;"-"&amp;AC740&amp;"-"&amp;AD740&amp;"-"&amp;AG740</f>
        <v>24.5-f-X-3-1.5</v>
      </c>
      <c r="Y740">
        <f>F740</f>
        <v>24.5</v>
      </c>
      <c r="Z740" s="2" t="str">
        <f>G740</f>
        <v>f</v>
      </c>
      <c r="AA740">
        <f>_xlfn.IFNA(VLOOKUP(X740,'duo-out'!A$2:Q$5000,5,FALSE),E740+10*(H740-1)+1+_xlfn.IFNA(VLOOKUP(D740,states!A$2:C$10,3,FALSE),1))</f>
        <v>14</v>
      </c>
      <c r="AB740">
        <f>IF(V740="","",V740)</f>
        <v>15451.014500597001</v>
      </c>
      <c r="AC740" s="2" t="str">
        <f>_xlfn.IFNA(VLOOKUP(D740,states!A$2:C$10,2,FALSE),"XX")</f>
        <v>X</v>
      </c>
      <c r="AD740">
        <f>E740</f>
        <v>3</v>
      </c>
      <c r="AE740">
        <f>_xlfn.IFNA(VLOOKUP(D740,states!A$2:D$10,4,FALSE),0)</f>
        <v>1</v>
      </c>
      <c r="AF740">
        <v>0.5</v>
      </c>
      <c r="AG740">
        <f>IF(AE740=0,AF740,IF(AE740=1,IF(F740=0.5,0.5,IF(H740=1,0.5,1.5)),IF(F740=0.5,0.5,IF(H740=1,2.5,1.5))))</f>
        <v>1.5</v>
      </c>
      <c r="AH740" s="7">
        <f>IF(AC740="XX",0,1/C740^(1/5)*IF(E740=0,100,1)/(E740+1)^(1/4))</f>
        <v>2.0402857733683697</v>
      </c>
    </row>
    <row r="741" spans="1:34">
      <c r="A741">
        <v>2307</v>
      </c>
      <c r="B741" s="1">
        <v>2583.56</v>
      </c>
      <c r="C741" s="6">
        <v>5.0000000000000001E-3</v>
      </c>
      <c r="D741" t="s">
        <v>0</v>
      </c>
      <c r="E741">
        <v>4</v>
      </c>
      <c r="F741">
        <v>24.5</v>
      </c>
      <c r="G741" t="s">
        <v>2</v>
      </c>
      <c r="H741">
        <v>1</v>
      </c>
      <c r="I741" t="s">
        <v>0</v>
      </c>
      <c r="J741">
        <v>3</v>
      </c>
      <c r="K741">
        <v>23.5</v>
      </c>
      <c r="L741" t="s">
        <v>2</v>
      </c>
      <c r="M741">
        <v>1</v>
      </c>
      <c r="N741" t="s">
        <v>2363</v>
      </c>
      <c r="O741">
        <v>1</v>
      </c>
      <c r="P741" t="str">
        <f>D741&amp;"-"&amp;F741&amp;"-"&amp;G741&amp;"-"&amp;E741&amp;"-"&amp;H741</f>
        <v>X2Pi-24.5-f-4-1</v>
      </c>
      <c r="Q741" t="str">
        <f>I741&amp;"-"&amp;K741&amp;"-"&amp;L741&amp;"-"&amp;J741&amp;"-"&amp;M741</f>
        <v>X2Pi-23.5-f-3-1</v>
      </c>
      <c r="R741">
        <f>B741+S741</f>
        <v>16937.017630257</v>
      </c>
      <c r="S741">
        <f>_xlfn.IFNA(VLOOKUP(Q741,'MARVEL-X'!A$2:I$1400,7,FALSE),VLOOKUP(Q741,MARVEL!A$2:J$1522,10,FALSE))</f>
        <v>14353.457630256999</v>
      </c>
      <c r="T741">
        <f>IF(P741=P740,R741+T740,R741)</f>
        <v>16937.017630257</v>
      </c>
      <c r="U741">
        <f>IF(P741=P740,1+U740,1)</f>
        <v>1</v>
      </c>
      <c r="V741">
        <f t="shared" si="11"/>
        <v>16937.017630257</v>
      </c>
      <c r="W741" t="str">
        <f>IF(V741="","",IF(ABS(V741-R741)&gt;W$1,ABS(V741-R741),""))</f>
        <v/>
      </c>
      <c r="X741" t="str">
        <f>Y741&amp;"-"&amp;Z741&amp;"-"&amp;AC741&amp;"-"&amp;AD741&amp;"-"&amp;AG741</f>
        <v>24.5-f-X-4-0.5</v>
      </c>
      <c r="Y741">
        <f>F741</f>
        <v>24.5</v>
      </c>
      <c r="Z741" s="2" t="str">
        <f>G741</f>
        <v>f</v>
      </c>
      <c r="AA741">
        <f>_xlfn.IFNA(VLOOKUP(X741,'duo-out'!A$2:Q$5000,5,FALSE),E741+10*(H741-1)+1+_xlfn.IFNA(VLOOKUP(D741,states!A$2:C$10,3,FALSE),1))</f>
        <v>5</v>
      </c>
      <c r="AB741">
        <f>IF(V741="","",V741)</f>
        <v>16937.017630257</v>
      </c>
      <c r="AC741" s="2" t="str">
        <f>_xlfn.IFNA(VLOOKUP(D741,states!A$2:C$10,2,FALSE),"XX")</f>
        <v>X</v>
      </c>
      <c r="AD741">
        <f>E741</f>
        <v>4</v>
      </c>
      <c r="AE741">
        <f>_xlfn.IFNA(VLOOKUP(D741,states!A$2:D$10,4,FALSE),0)</f>
        <v>1</v>
      </c>
      <c r="AF741">
        <v>0.5</v>
      </c>
      <c r="AG741">
        <f>IF(AE741=0,AF741,IF(AE741=1,IF(F741=0.5,0.5,IF(H741=1,0.5,1.5)),IF(F741=0.5,0.5,IF(H741=1,2.5,1.5))))</f>
        <v>0.5</v>
      </c>
      <c r="AH741" s="7">
        <f>IF(AC741="XX",0,1/C741^(1/5)*IF(E741=0,100,1)/(E741+1)^(1/4))</f>
        <v>1.9295831501316907</v>
      </c>
    </row>
    <row r="742" spans="1:34">
      <c r="A742">
        <v>2342</v>
      </c>
      <c r="B742" s="1">
        <v>2574.5949999999998</v>
      </c>
      <c r="C742" s="6">
        <v>5.0000000000000001E-3</v>
      </c>
      <c r="D742" t="s">
        <v>0</v>
      </c>
      <c r="E742">
        <v>4</v>
      </c>
      <c r="F742">
        <v>24.5</v>
      </c>
      <c r="G742" t="s">
        <v>2</v>
      </c>
      <c r="H742">
        <v>2</v>
      </c>
      <c r="I742" t="s">
        <v>0</v>
      </c>
      <c r="J742">
        <v>3</v>
      </c>
      <c r="K742">
        <v>23.5</v>
      </c>
      <c r="L742" t="s">
        <v>2</v>
      </c>
      <c r="M742">
        <v>2</v>
      </c>
      <c r="N742" t="s">
        <v>2398</v>
      </c>
      <c r="O742">
        <v>1</v>
      </c>
      <c r="P742" t="str">
        <f>D742&amp;"-"&amp;F742&amp;"-"&amp;G742&amp;"-"&amp;E742&amp;"-"&amp;H742</f>
        <v>X2Pi-24.5-f-4-2</v>
      </c>
      <c r="Q742" t="str">
        <f>I742&amp;"-"&amp;K742&amp;"-"&amp;L742&amp;"-"&amp;J742&amp;"-"&amp;M742</f>
        <v>X2Pi-23.5-f-3-2</v>
      </c>
      <c r="R742">
        <f>B742+S742</f>
        <v>17476.337133901001</v>
      </c>
      <c r="S742">
        <f>_xlfn.IFNA(VLOOKUP(Q742,'MARVEL-X'!A$2:I$1400,7,FALSE),VLOOKUP(Q742,MARVEL!A$2:J$1522,10,FALSE))</f>
        <v>14901.742133901</v>
      </c>
      <c r="T742">
        <f>IF(P742=P741,R742+T741,R742)</f>
        <v>17476.337133901001</v>
      </c>
      <c r="U742">
        <f>IF(P742=P741,1+U741,1)</f>
        <v>1</v>
      </c>
      <c r="V742">
        <f t="shared" si="11"/>
        <v>17476.337133901001</v>
      </c>
      <c r="W742" t="str">
        <f>IF(V742="","",IF(ABS(V742-R742)&gt;W$1,ABS(V742-R742),""))</f>
        <v/>
      </c>
      <c r="X742" t="str">
        <f>Y742&amp;"-"&amp;Z742&amp;"-"&amp;AC742&amp;"-"&amp;AD742&amp;"-"&amp;AG742</f>
        <v>24.5-f-X-4-1.5</v>
      </c>
      <c r="Y742">
        <f>F742</f>
        <v>24.5</v>
      </c>
      <c r="Z742" s="2" t="str">
        <f>G742</f>
        <v>f</v>
      </c>
      <c r="AA742">
        <f>_xlfn.IFNA(VLOOKUP(X742,'duo-out'!A$2:Q$5000,5,FALSE),E742+10*(H742-1)+1+_xlfn.IFNA(VLOOKUP(D742,states!A$2:C$10,3,FALSE),1))</f>
        <v>15</v>
      </c>
      <c r="AB742">
        <f>IF(V742="","",V742)</f>
        <v>17476.337133901001</v>
      </c>
      <c r="AC742" s="2" t="str">
        <f>_xlfn.IFNA(VLOOKUP(D742,states!A$2:C$10,2,FALSE),"XX")</f>
        <v>X</v>
      </c>
      <c r="AD742">
        <f>E742</f>
        <v>4</v>
      </c>
      <c r="AE742">
        <f>_xlfn.IFNA(VLOOKUP(D742,states!A$2:D$10,4,FALSE),0)</f>
        <v>1</v>
      </c>
      <c r="AF742">
        <v>0.5</v>
      </c>
      <c r="AG742">
        <f>IF(AE742=0,AF742,IF(AE742=1,IF(F742=0.5,0.5,IF(H742=1,0.5,1.5)),IF(F742=0.5,0.5,IF(H742=1,2.5,1.5))))</f>
        <v>1.5</v>
      </c>
      <c r="AH742" s="7">
        <f>IF(AC742="XX",0,1/C742^(1/5)*IF(E742=0,100,1)/(E742+1)^(1/4))</f>
        <v>1.9295831501316907</v>
      </c>
    </row>
    <row r="743" spans="1:34">
      <c r="A743">
        <v>1979</v>
      </c>
      <c r="B743" s="1">
        <v>3021.5320000000002</v>
      </c>
      <c r="C743" s="6">
        <v>5.0000000000000001E-3</v>
      </c>
      <c r="D743" t="s">
        <v>0</v>
      </c>
      <c r="E743">
        <v>1</v>
      </c>
      <c r="F743">
        <v>25.5</v>
      </c>
      <c r="G743" t="s">
        <v>1</v>
      </c>
      <c r="H743">
        <v>1</v>
      </c>
      <c r="I743" t="s">
        <v>0</v>
      </c>
      <c r="J743">
        <v>0</v>
      </c>
      <c r="K743">
        <v>24.5</v>
      </c>
      <c r="L743" t="s">
        <v>1</v>
      </c>
      <c r="M743">
        <v>1</v>
      </c>
      <c r="N743" t="s">
        <v>2035</v>
      </c>
      <c r="O743">
        <v>1</v>
      </c>
      <c r="P743" t="str">
        <f>D743&amp;"-"&amp;F743&amp;"-"&amp;G743&amp;"-"&amp;E743&amp;"-"&amp;H743</f>
        <v>X2Pi-25.5-e-1-1</v>
      </c>
      <c r="Q743" t="str">
        <f>I743&amp;"-"&amp;K743&amp;"-"&amp;L743&amp;"-"&amp;J743&amp;"-"&amp;M743</f>
        <v>X2Pi-24.5-e-0-1</v>
      </c>
      <c r="R743">
        <f>B743+S743</f>
        <v>11028.811246122001</v>
      </c>
      <c r="S743">
        <f>_xlfn.IFNA(VLOOKUP(Q743,'MARVEL-X'!A$2:I$1400,7,FALSE),VLOOKUP(Q743,MARVEL!A$2:J$1522,10,FALSE))</f>
        <v>8007.2792461219997</v>
      </c>
      <c r="T743">
        <f>IF(P743=P742,R743+T742,R743)</f>
        <v>11028.811246122001</v>
      </c>
      <c r="U743">
        <f>IF(P743=P742,1+U742,1)</f>
        <v>1</v>
      </c>
      <c r="V743">
        <f t="shared" si="11"/>
        <v>11028.811246122001</v>
      </c>
      <c r="W743" t="str">
        <f>IF(V743="","",IF(ABS(V743-R743)&gt;W$1,ABS(V743-R743),""))</f>
        <v/>
      </c>
      <c r="X743" t="str">
        <f>Y743&amp;"-"&amp;Z743&amp;"-"&amp;AC743&amp;"-"&amp;AD743&amp;"-"&amp;AG743</f>
        <v>25.5-e-X-1-0.5</v>
      </c>
      <c r="Y743">
        <f>F743</f>
        <v>25.5</v>
      </c>
      <c r="Z743" s="2" t="str">
        <f>G743</f>
        <v>e</v>
      </c>
      <c r="AA743">
        <f>_xlfn.IFNA(VLOOKUP(X743,'duo-out'!A$2:Q$5000,5,FALSE),E743+10*(H743-1)+1+_xlfn.IFNA(VLOOKUP(D743,states!A$2:C$10,3,FALSE),1))</f>
        <v>2</v>
      </c>
      <c r="AB743">
        <f>IF(V743="","",V743)</f>
        <v>11028.811246122001</v>
      </c>
      <c r="AC743" s="2" t="str">
        <f>_xlfn.IFNA(VLOOKUP(D743,states!A$2:C$10,2,FALSE),"XX")</f>
        <v>X</v>
      </c>
      <c r="AD743">
        <f>E743</f>
        <v>1</v>
      </c>
      <c r="AE743">
        <f>_xlfn.IFNA(VLOOKUP(D743,states!A$2:D$10,4,FALSE),0)</f>
        <v>1</v>
      </c>
      <c r="AF743">
        <v>0.5</v>
      </c>
      <c r="AG743">
        <f>IF(AE743=0,AF743,IF(AE743=1,IF(F743=0.5,0.5,IF(H743=1,0.5,1.5)),IF(F743=0.5,0.5,IF(H743=1,2.5,1.5))))</f>
        <v>0.5</v>
      </c>
      <c r="AH743" s="7">
        <f>IF(AC743="XX",0,1/C743^(1/5)*IF(E743=0,100,1)/(E743+1)^(1/4))</f>
        <v>2.4263223583284943</v>
      </c>
    </row>
    <row r="744" spans="1:34">
      <c r="A744">
        <v>2036</v>
      </c>
      <c r="B744" s="1">
        <v>3013.2359999999999</v>
      </c>
      <c r="C744" s="6">
        <v>5.0000000000000001E-3</v>
      </c>
      <c r="D744" t="s">
        <v>0</v>
      </c>
      <c r="E744">
        <v>1</v>
      </c>
      <c r="F744">
        <v>25.5</v>
      </c>
      <c r="G744" t="s">
        <v>1</v>
      </c>
      <c r="H744">
        <v>2</v>
      </c>
      <c r="I744" t="s">
        <v>0</v>
      </c>
      <c r="J744">
        <v>0</v>
      </c>
      <c r="K744">
        <v>24.5</v>
      </c>
      <c r="L744" t="s">
        <v>1</v>
      </c>
      <c r="M744">
        <v>2</v>
      </c>
      <c r="N744" t="s">
        <v>2092</v>
      </c>
      <c r="O744">
        <v>1</v>
      </c>
      <c r="P744" t="str">
        <f>D744&amp;"-"&amp;F744&amp;"-"&amp;G744&amp;"-"&amp;E744&amp;"-"&amp;H744</f>
        <v>X2Pi-25.5-e-1-2</v>
      </c>
      <c r="Q744" t="str">
        <f>I744&amp;"-"&amp;K744&amp;"-"&amp;L744&amp;"-"&amp;J744&amp;"-"&amp;M744</f>
        <v>X2Pi-24.5-e-0-2</v>
      </c>
      <c r="R744">
        <f>B744+S744</f>
        <v>11626.122115652997</v>
      </c>
      <c r="S744">
        <f>_xlfn.IFNA(VLOOKUP(Q744,'MARVEL-X'!A$2:I$1400,7,FALSE),VLOOKUP(Q744,MARVEL!A$2:J$1522,10,FALSE))</f>
        <v>8612.8861156529983</v>
      </c>
      <c r="T744">
        <f>IF(P744=P743,R744+T743,R744)</f>
        <v>11626.122115652997</v>
      </c>
      <c r="U744">
        <f>IF(P744=P743,1+U743,1)</f>
        <v>1</v>
      </c>
      <c r="V744">
        <f t="shared" si="11"/>
        <v>11626.122115652997</v>
      </c>
      <c r="W744" t="str">
        <f>IF(V744="","",IF(ABS(V744-R744)&gt;W$1,ABS(V744-R744),""))</f>
        <v/>
      </c>
      <c r="X744" t="str">
        <f>Y744&amp;"-"&amp;Z744&amp;"-"&amp;AC744&amp;"-"&amp;AD744&amp;"-"&amp;AG744</f>
        <v>25.5-e-X-1-1.5</v>
      </c>
      <c r="Y744">
        <f>F744</f>
        <v>25.5</v>
      </c>
      <c r="Z744" s="2" t="str">
        <f>G744</f>
        <v>e</v>
      </c>
      <c r="AA744">
        <f>_xlfn.IFNA(VLOOKUP(X744,'duo-out'!A$2:Q$5000,5,FALSE),E744+10*(H744-1)+1+_xlfn.IFNA(VLOOKUP(D744,states!A$2:C$10,3,FALSE),1))</f>
        <v>12</v>
      </c>
      <c r="AB744">
        <f>IF(V744="","",V744)</f>
        <v>11626.122115652997</v>
      </c>
      <c r="AC744" s="2" t="str">
        <f>_xlfn.IFNA(VLOOKUP(D744,states!A$2:C$10,2,FALSE),"XX")</f>
        <v>X</v>
      </c>
      <c r="AD744">
        <f>E744</f>
        <v>1</v>
      </c>
      <c r="AE744">
        <f>_xlfn.IFNA(VLOOKUP(D744,states!A$2:D$10,4,FALSE),0)</f>
        <v>1</v>
      </c>
      <c r="AF744">
        <v>0.5</v>
      </c>
      <c r="AG744">
        <f>IF(AE744=0,AF744,IF(AE744=1,IF(F744=0.5,0.5,IF(H744=1,0.5,1.5)),IF(F744=0.5,0.5,IF(H744=1,2.5,1.5))))</f>
        <v>1.5</v>
      </c>
      <c r="AH744" s="7">
        <f>IF(AC744="XX",0,1/C744^(1/5)*IF(E744=0,100,1)/(E744+1)^(1/4))</f>
        <v>2.4263223583284943</v>
      </c>
    </row>
    <row r="745" spans="1:34">
      <c r="A745">
        <v>2091</v>
      </c>
      <c r="B745" s="1">
        <v>2872.3380000000002</v>
      </c>
      <c r="C745" s="6">
        <v>5.0000000000000001E-3</v>
      </c>
      <c r="D745" t="s">
        <v>0</v>
      </c>
      <c r="E745">
        <v>2</v>
      </c>
      <c r="F745">
        <v>25.5</v>
      </c>
      <c r="G745" t="s">
        <v>1</v>
      </c>
      <c r="H745">
        <v>1</v>
      </c>
      <c r="I745" t="s">
        <v>0</v>
      </c>
      <c r="J745">
        <v>1</v>
      </c>
      <c r="K745">
        <v>24.5</v>
      </c>
      <c r="L745" t="s">
        <v>1</v>
      </c>
      <c r="M745">
        <v>1</v>
      </c>
      <c r="N745" t="s">
        <v>2147</v>
      </c>
      <c r="O745">
        <v>1</v>
      </c>
      <c r="P745" t="str">
        <f>D745&amp;"-"&amp;F745&amp;"-"&amp;G745&amp;"-"&amp;E745&amp;"-"&amp;H745</f>
        <v>X2Pi-25.5-e-2-1</v>
      </c>
      <c r="Q745" t="str">
        <f>I745&amp;"-"&amp;K745&amp;"-"&amp;L745&amp;"-"&amp;J745&amp;"-"&amp;M745</f>
        <v>X2Pi-24.5-e-1-1</v>
      </c>
      <c r="R745">
        <f>B745+S745</f>
        <v>13301.466845515999</v>
      </c>
      <c r="S745">
        <f>_xlfn.IFNA(VLOOKUP(Q745,'MARVEL-X'!A$2:I$1400,7,FALSE),VLOOKUP(Q745,MARVEL!A$2:J$1522,10,FALSE))</f>
        <v>10429.128845515999</v>
      </c>
      <c r="T745">
        <f>IF(P745=P744,R745+T744,R745)</f>
        <v>13301.466845515999</v>
      </c>
      <c r="U745">
        <f>IF(P745=P744,1+U744,1)</f>
        <v>1</v>
      </c>
      <c r="V745">
        <f t="shared" si="11"/>
        <v>13301.466845515999</v>
      </c>
      <c r="W745" t="str">
        <f>IF(V745="","",IF(ABS(V745-R745)&gt;W$1,ABS(V745-R745),""))</f>
        <v/>
      </c>
      <c r="X745" t="str">
        <f>Y745&amp;"-"&amp;Z745&amp;"-"&amp;AC745&amp;"-"&amp;AD745&amp;"-"&amp;AG745</f>
        <v>25.5-e-X-2-0.5</v>
      </c>
      <c r="Y745">
        <f>F745</f>
        <v>25.5</v>
      </c>
      <c r="Z745" s="2" t="str">
        <f>G745</f>
        <v>e</v>
      </c>
      <c r="AA745">
        <f>_xlfn.IFNA(VLOOKUP(X745,'duo-out'!A$2:Q$5000,5,FALSE),E745+10*(H745-1)+1+_xlfn.IFNA(VLOOKUP(D745,states!A$2:C$10,3,FALSE),1))</f>
        <v>3</v>
      </c>
      <c r="AB745">
        <f>IF(V745="","",V745)</f>
        <v>13301.466845515999</v>
      </c>
      <c r="AC745" s="2" t="str">
        <f>_xlfn.IFNA(VLOOKUP(D745,states!A$2:C$10,2,FALSE),"XX")</f>
        <v>X</v>
      </c>
      <c r="AD745">
        <f>E745</f>
        <v>2</v>
      </c>
      <c r="AE745">
        <f>_xlfn.IFNA(VLOOKUP(D745,states!A$2:D$10,4,FALSE),0)</f>
        <v>1</v>
      </c>
      <c r="AF745">
        <v>0.5</v>
      </c>
      <c r="AG745">
        <f>IF(AE745=0,AF745,IF(AE745=1,IF(F745=0.5,0.5,IF(H745=1,0.5,1.5)),IF(F745=0.5,0.5,IF(H745=1,2.5,1.5))))</f>
        <v>0.5</v>
      </c>
      <c r="AH745" s="7">
        <f>IF(AC745="XX",0,1/C745^(1/5)*IF(E745=0,100,1)/(E745+1)^(1/4))</f>
        <v>2.1924297443889911</v>
      </c>
    </row>
    <row r="746" spans="1:34">
      <c r="A746">
        <v>2144</v>
      </c>
      <c r="B746" s="1">
        <v>2863.2379999999998</v>
      </c>
      <c r="C746" s="6">
        <v>5.0000000000000001E-3</v>
      </c>
      <c r="D746" t="s">
        <v>0</v>
      </c>
      <c r="E746">
        <v>2</v>
      </c>
      <c r="F746">
        <v>25.5</v>
      </c>
      <c r="G746" t="s">
        <v>1</v>
      </c>
      <c r="H746">
        <v>2</v>
      </c>
      <c r="I746" t="s">
        <v>0</v>
      </c>
      <c r="J746">
        <v>1</v>
      </c>
      <c r="K746">
        <v>24.5</v>
      </c>
      <c r="L746" t="s">
        <v>1</v>
      </c>
      <c r="M746">
        <v>2</v>
      </c>
      <c r="N746" t="s">
        <v>2200</v>
      </c>
      <c r="O746">
        <v>1</v>
      </c>
      <c r="P746" t="str">
        <f>D746&amp;"-"&amp;F746&amp;"-"&amp;G746&amp;"-"&amp;E746&amp;"-"&amp;H746</f>
        <v>X2Pi-25.5-e-2-2</v>
      </c>
      <c r="Q746" t="str">
        <f>I746&amp;"-"&amp;K746&amp;"-"&amp;L746&amp;"-"&amp;J746&amp;"-"&amp;M746</f>
        <v>X2Pi-24.5-e-1-2</v>
      </c>
      <c r="R746">
        <f>B746+S746</f>
        <v>13873.403663649999</v>
      </c>
      <c r="S746">
        <f>_xlfn.IFNA(VLOOKUP(Q746,'MARVEL-X'!A$2:I$1400,7,FALSE),VLOOKUP(Q746,MARVEL!A$2:J$1522,10,FALSE))</f>
        <v>11010.165663649999</v>
      </c>
      <c r="T746">
        <f>IF(P746=P745,R746+T745,R746)</f>
        <v>13873.403663649999</v>
      </c>
      <c r="U746">
        <f>IF(P746=P745,1+U745,1)</f>
        <v>1</v>
      </c>
      <c r="V746">
        <f t="shared" si="11"/>
        <v>13873.403663649999</v>
      </c>
      <c r="W746" t="str">
        <f>IF(V746="","",IF(ABS(V746-R746)&gt;W$1,ABS(V746-R746),""))</f>
        <v/>
      </c>
      <c r="X746" t="str">
        <f>Y746&amp;"-"&amp;Z746&amp;"-"&amp;AC746&amp;"-"&amp;AD746&amp;"-"&amp;AG746</f>
        <v>25.5-e-X-2-1.5</v>
      </c>
      <c r="Y746">
        <f>F746</f>
        <v>25.5</v>
      </c>
      <c r="Z746" s="2" t="str">
        <f>G746</f>
        <v>e</v>
      </c>
      <c r="AA746">
        <f>_xlfn.IFNA(VLOOKUP(X746,'duo-out'!A$2:Q$5000,5,FALSE),E746+10*(H746-1)+1+_xlfn.IFNA(VLOOKUP(D746,states!A$2:C$10,3,FALSE),1))</f>
        <v>13</v>
      </c>
      <c r="AB746">
        <f>IF(V746="","",V746)</f>
        <v>13873.403663649999</v>
      </c>
      <c r="AC746" s="2" t="str">
        <f>_xlfn.IFNA(VLOOKUP(D746,states!A$2:C$10,2,FALSE),"XX")</f>
        <v>X</v>
      </c>
      <c r="AD746">
        <f>E746</f>
        <v>2</v>
      </c>
      <c r="AE746">
        <f>_xlfn.IFNA(VLOOKUP(D746,states!A$2:D$10,4,FALSE),0)</f>
        <v>1</v>
      </c>
      <c r="AF746">
        <v>0.5</v>
      </c>
      <c r="AG746">
        <f>IF(AE746=0,AF746,IF(AE746=1,IF(F746=0.5,0.5,IF(H746=1,0.5,1.5)),IF(F746=0.5,0.5,IF(H746=1,2.5,1.5))))</f>
        <v>1.5</v>
      </c>
      <c r="AH746" s="7">
        <f>IF(AC746="XX",0,1/C746^(1/5)*IF(E746=0,100,1)/(E746+1)^(1/4))</f>
        <v>2.1924297443889911</v>
      </c>
    </row>
    <row r="747" spans="1:34">
      <c r="A747">
        <v>2197</v>
      </c>
      <c r="B747" s="1">
        <v>2723.6529999999998</v>
      </c>
      <c r="C747" s="6">
        <v>5.0000000000000001E-3</v>
      </c>
      <c r="D747" t="s">
        <v>0</v>
      </c>
      <c r="E747">
        <v>3</v>
      </c>
      <c r="F747">
        <v>25.5</v>
      </c>
      <c r="G747" t="s">
        <v>1</v>
      </c>
      <c r="H747">
        <v>1</v>
      </c>
      <c r="I747" t="s">
        <v>0</v>
      </c>
      <c r="J747">
        <v>2</v>
      </c>
      <c r="K747">
        <v>24.5</v>
      </c>
      <c r="L747" t="s">
        <v>1</v>
      </c>
      <c r="M747">
        <v>1</v>
      </c>
      <c r="N747" t="s">
        <v>2253</v>
      </c>
      <c r="O747">
        <v>1</v>
      </c>
      <c r="P747" t="str">
        <f>D747&amp;"-"&amp;F747&amp;"-"&amp;G747&amp;"-"&amp;E747&amp;"-"&amp;H747</f>
        <v>X2Pi-25.5-e-3-1</v>
      </c>
      <c r="Q747" t="str">
        <f>I747&amp;"-"&amp;K747&amp;"-"&amp;L747&amp;"-"&amp;J747&amp;"-"&amp;M747</f>
        <v>X2Pi-24.5-e-2-1</v>
      </c>
      <c r="R747">
        <f>B747+S747</f>
        <v>15450.673014385999</v>
      </c>
      <c r="S747">
        <f>_xlfn.IFNA(VLOOKUP(Q747,'MARVEL-X'!A$2:I$1400,7,FALSE),VLOOKUP(Q747,MARVEL!A$2:J$1522,10,FALSE))</f>
        <v>12727.020014385998</v>
      </c>
      <c r="T747">
        <f>IF(P747=P746,R747+T746,R747)</f>
        <v>15450.673014385999</v>
      </c>
      <c r="U747">
        <f>IF(P747=P746,1+U746,1)</f>
        <v>1</v>
      </c>
      <c r="V747">
        <f t="shared" si="11"/>
        <v>15450.673014385999</v>
      </c>
      <c r="W747" t="str">
        <f>IF(V747="","",IF(ABS(V747-R747)&gt;W$1,ABS(V747-R747),""))</f>
        <v/>
      </c>
      <c r="X747" t="str">
        <f>Y747&amp;"-"&amp;Z747&amp;"-"&amp;AC747&amp;"-"&amp;AD747&amp;"-"&amp;AG747</f>
        <v>25.5-e-X-3-0.5</v>
      </c>
      <c r="Y747">
        <f>F747</f>
        <v>25.5</v>
      </c>
      <c r="Z747" s="2" t="str">
        <f>G747</f>
        <v>e</v>
      </c>
      <c r="AA747">
        <f>_xlfn.IFNA(VLOOKUP(X747,'duo-out'!A$2:Q$5000,5,FALSE),E747+10*(H747-1)+1+_xlfn.IFNA(VLOOKUP(D747,states!A$2:C$10,3,FALSE),1))</f>
        <v>4</v>
      </c>
      <c r="AB747">
        <f>IF(V747="","",V747)</f>
        <v>15450.673014385999</v>
      </c>
      <c r="AC747" s="2" t="str">
        <f>_xlfn.IFNA(VLOOKUP(D747,states!A$2:C$10,2,FALSE),"XX")</f>
        <v>X</v>
      </c>
      <c r="AD747">
        <f>E747</f>
        <v>3</v>
      </c>
      <c r="AE747">
        <f>_xlfn.IFNA(VLOOKUP(D747,states!A$2:D$10,4,FALSE),0)</f>
        <v>1</v>
      </c>
      <c r="AF747">
        <v>0.5</v>
      </c>
      <c r="AG747">
        <f>IF(AE747=0,AF747,IF(AE747=1,IF(F747=0.5,0.5,IF(H747=1,0.5,1.5)),IF(F747=0.5,0.5,IF(H747=1,2.5,1.5))))</f>
        <v>0.5</v>
      </c>
      <c r="AH747" s="7">
        <f>IF(AC747="XX",0,1/C747^(1/5)*IF(E747=0,100,1)/(E747+1)^(1/4))</f>
        <v>2.0402857733683697</v>
      </c>
    </row>
    <row r="748" spans="1:34">
      <c r="A748">
        <v>2245</v>
      </c>
      <c r="B748" s="1">
        <v>2713.62</v>
      </c>
      <c r="C748" s="6">
        <v>5.0000000000000001E-3</v>
      </c>
      <c r="D748" t="s">
        <v>0</v>
      </c>
      <c r="E748">
        <v>3</v>
      </c>
      <c r="F748">
        <v>25.5</v>
      </c>
      <c r="G748" t="s">
        <v>1</v>
      </c>
      <c r="H748">
        <v>2</v>
      </c>
      <c r="I748" t="s">
        <v>0</v>
      </c>
      <c r="J748">
        <v>2</v>
      </c>
      <c r="K748">
        <v>24.5</v>
      </c>
      <c r="L748" t="s">
        <v>1</v>
      </c>
      <c r="M748">
        <v>2</v>
      </c>
      <c r="N748" t="s">
        <v>2301</v>
      </c>
      <c r="O748">
        <v>1</v>
      </c>
      <c r="P748" t="str">
        <f>D748&amp;"-"&amp;F748&amp;"-"&amp;G748&amp;"-"&amp;E748&amp;"-"&amp;H748</f>
        <v>X2Pi-25.5-e-3-2</v>
      </c>
      <c r="Q748" t="str">
        <f>I748&amp;"-"&amp;K748&amp;"-"&amp;L748&amp;"-"&amp;J748&amp;"-"&amp;M748</f>
        <v>X2Pi-24.5-e-2-2</v>
      </c>
      <c r="R748">
        <f>B748+S748</f>
        <v>15997.172612922001</v>
      </c>
      <c r="S748">
        <f>_xlfn.IFNA(VLOOKUP(Q748,'MARVEL-X'!A$2:I$1400,7,FALSE),VLOOKUP(Q748,MARVEL!A$2:J$1522,10,FALSE))</f>
        <v>13283.552612922</v>
      </c>
      <c r="T748">
        <f>IF(P748=P747,R748+T747,R748)</f>
        <v>15997.172612922001</v>
      </c>
      <c r="U748">
        <f>IF(P748=P747,1+U747,1)</f>
        <v>1</v>
      </c>
      <c r="V748">
        <f t="shared" si="11"/>
        <v>15997.172612922001</v>
      </c>
      <c r="W748" t="str">
        <f>IF(V748="","",IF(ABS(V748-R748)&gt;W$1,ABS(V748-R748),""))</f>
        <v/>
      </c>
      <c r="X748" t="str">
        <f>Y748&amp;"-"&amp;Z748&amp;"-"&amp;AC748&amp;"-"&amp;AD748&amp;"-"&amp;AG748</f>
        <v>25.5-e-X-3-1.5</v>
      </c>
      <c r="Y748">
        <f>F748</f>
        <v>25.5</v>
      </c>
      <c r="Z748" s="2" t="str">
        <f>G748</f>
        <v>e</v>
      </c>
      <c r="AA748">
        <f>_xlfn.IFNA(VLOOKUP(X748,'duo-out'!A$2:Q$5000,5,FALSE),E748+10*(H748-1)+1+_xlfn.IFNA(VLOOKUP(D748,states!A$2:C$10,3,FALSE),1))</f>
        <v>14</v>
      </c>
      <c r="AB748">
        <f>IF(V748="","",V748)</f>
        <v>15997.172612922001</v>
      </c>
      <c r="AC748" s="2" t="str">
        <f>_xlfn.IFNA(VLOOKUP(D748,states!A$2:C$10,2,FALSE),"XX")</f>
        <v>X</v>
      </c>
      <c r="AD748">
        <f>E748</f>
        <v>3</v>
      </c>
      <c r="AE748">
        <f>_xlfn.IFNA(VLOOKUP(D748,states!A$2:D$10,4,FALSE),0)</f>
        <v>1</v>
      </c>
      <c r="AF748">
        <v>0.5</v>
      </c>
      <c r="AG748">
        <f>IF(AE748=0,AF748,IF(AE748=1,IF(F748=0.5,0.5,IF(H748=1,0.5,1.5)),IF(F748=0.5,0.5,IF(H748=1,2.5,1.5))))</f>
        <v>1.5</v>
      </c>
      <c r="AH748" s="7">
        <f>IF(AC748="XX",0,1/C748^(1/5)*IF(E748=0,100,1)/(E748+1)^(1/4))</f>
        <v>2.0402857733683697</v>
      </c>
    </row>
    <row r="749" spans="1:34">
      <c r="A749">
        <v>2290</v>
      </c>
      <c r="B749" s="1">
        <v>2574.5509999999999</v>
      </c>
      <c r="C749" s="6">
        <v>5.0000000000000001E-3</v>
      </c>
      <c r="D749" t="s">
        <v>0</v>
      </c>
      <c r="E749">
        <v>4</v>
      </c>
      <c r="F749">
        <v>25.5</v>
      </c>
      <c r="G749" t="s">
        <v>1</v>
      </c>
      <c r="H749">
        <v>1</v>
      </c>
      <c r="I749" t="s">
        <v>0</v>
      </c>
      <c r="J749">
        <v>3</v>
      </c>
      <c r="K749">
        <v>24.5</v>
      </c>
      <c r="L749" t="s">
        <v>1</v>
      </c>
      <c r="M749">
        <v>1</v>
      </c>
      <c r="N749" t="s">
        <v>2346</v>
      </c>
      <c r="O749">
        <v>1</v>
      </c>
      <c r="P749" t="str">
        <f>D749&amp;"-"&amp;F749&amp;"-"&amp;G749&amp;"-"&amp;E749&amp;"-"&amp;H749</f>
        <v>X2Pi-25.5-e-4-1</v>
      </c>
      <c r="Q749" t="str">
        <f>I749&amp;"-"&amp;K749&amp;"-"&amp;L749&amp;"-"&amp;J749&amp;"-"&amp;M749</f>
        <v>X2Pi-24.5-e-3-1</v>
      </c>
      <c r="R749">
        <f>B749+S749</f>
        <v>17476.009779551001</v>
      </c>
      <c r="S749">
        <f>_xlfn.IFNA(VLOOKUP(Q749,'MARVEL-X'!A$2:I$1400,7,FALSE),VLOOKUP(Q749,MARVEL!A$2:J$1522,10,FALSE))</f>
        <v>14901.458779551</v>
      </c>
      <c r="T749">
        <f>IF(P749=P748,R749+T748,R749)</f>
        <v>17476.009779551001</v>
      </c>
      <c r="U749">
        <f>IF(P749=P748,1+U748,1)</f>
        <v>1</v>
      </c>
      <c r="V749">
        <f t="shared" si="11"/>
        <v>17476.009779551001</v>
      </c>
      <c r="W749" t="str">
        <f>IF(V749="","",IF(ABS(V749-R749)&gt;W$1,ABS(V749-R749),""))</f>
        <v/>
      </c>
      <c r="X749" t="str">
        <f>Y749&amp;"-"&amp;Z749&amp;"-"&amp;AC749&amp;"-"&amp;AD749&amp;"-"&amp;AG749</f>
        <v>25.5-e-X-4-0.5</v>
      </c>
      <c r="Y749">
        <f>F749</f>
        <v>25.5</v>
      </c>
      <c r="Z749" s="2" t="str">
        <f>G749</f>
        <v>e</v>
      </c>
      <c r="AA749">
        <f>_xlfn.IFNA(VLOOKUP(X749,'duo-out'!A$2:Q$5000,5,FALSE),E749+10*(H749-1)+1+_xlfn.IFNA(VLOOKUP(D749,states!A$2:C$10,3,FALSE),1))</f>
        <v>5</v>
      </c>
      <c r="AB749">
        <f>IF(V749="","",V749)</f>
        <v>17476.009779551001</v>
      </c>
      <c r="AC749" s="2" t="str">
        <f>_xlfn.IFNA(VLOOKUP(D749,states!A$2:C$10,2,FALSE),"XX")</f>
        <v>X</v>
      </c>
      <c r="AD749">
        <f>E749</f>
        <v>4</v>
      </c>
      <c r="AE749">
        <f>_xlfn.IFNA(VLOOKUP(D749,states!A$2:D$10,4,FALSE),0)</f>
        <v>1</v>
      </c>
      <c r="AF749">
        <v>0.5</v>
      </c>
      <c r="AG749">
        <f>IF(AE749=0,AF749,IF(AE749=1,IF(F749=0.5,0.5,IF(H749=1,0.5,1.5)),IF(F749=0.5,0.5,IF(H749=1,2.5,1.5))))</f>
        <v>0.5</v>
      </c>
      <c r="AH749" s="7">
        <f>IF(AC749="XX",0,1/C749^(1/5)*IF(E749=0,100,1)/(E749+1)^(1/4))</f>
        <v>1.9295831501316907</v>
      </c>
    </row>
    <row r="750" spans="1:34">
      <c r="A750">
        <v>2552</v>
      </c>
      <c r="B750" s="1">
        <v>2563.4029999999998</v>
      </c>
      <c r="C750" s="6">
        <v>0.02</v>
      </c>
      <c r="D750" t="s">
        <v>0</v>
      </c>
      <c r="E750">
        <v>4</v>
      </c>
      <c r="F750">
        <v>25.5</v>
      </c>
      <c r="G750" t="s">
        <v>1</v>
      </c>
      <c r="H750">
        <v>2</v>
      </c>
      <c r="I750" t="s">
        <v>0</v>
      </c>
      <c r="J750">
        <v>3</v>
      </c>
      <c r="K750">
        <v>24.5</v>
      </c>
      <c r="L750" t="s">
        <v>1</v>
      </c>
      <c r="M750">
        <v>2</v>
      </c>
      <c r="N750" t="s">
        <v>2608</v>
      </c>
      <c r="O750">
        <v>1</v>
      </c>
      <c r="P750" t="str">
        <f>D750&amp;"-"&amp;F750&amp;"-"&amp;G750&amp;"-"&amp;E750&amp;"-"&amp;H750</f>
        <v>X2Pi-25.5-e-4-2</v>
      </c>
      <c r="Q750" t="str">
        <f>I750&amp;"-"&amp;K750&amp;"-"&amp;L750&amp;"-"&amp;J750&amp;"-"&amp;M750</f>
        <v>X2Pi-24.5-e-3-2</v>
      </c>
      <c r="R750">
        <f>B750+S750</f>
        <v>17996.900999781999</v>
      </c>
      <c r="S750">
        <f>_xlfn.IFNA(VLOOKUP(Q750,'MARVEL-X'!A$2:I$1400,7,FALSE),VLOOKUP(Q750,MARVEL!A$2:J$1522,10,FALSE))</f>
        <v>15433.497999781999</v>
      </c>
      <c r="T750">
        <f>IF(P750=P749,R750+T749,R750)</f>
        <v>17996.900999781999</v>
      </c>
      <c r="U750">
        <f>IF(P750=P749,1+U749,1)</f>
        <v>1</v>
      </c>
      <c r="V750">
        <f t="shared" si="11"/>
        <v>17996.900999781999</v>
      </c>
      <c r="W750" t="str">
        <f>IF(V750="","",IF(ABS(V750-R750)&gt;W$1,ABS(V750-R750),""))</f>
        <v/>
      </c>
      <c r="X750" t="str">
        <f>Y750&amp;"-"&amp;Z750&amp;"-"&amp;AC750&amp;"-"&amp;AD750&amp;"-"&amp;AG750</f>
        <v>25.5-e-X-4-1.5</v>
      </c>
      <c r="Y750">
        <f>F750</f>
        <v>25.5</v>
      </c>
      <c r="Z750" s="2" t="str">
        <f>G750</f>
        <v>e</v>
      </c>
      <c r="AA750">
        <f>_xlfn.IFNA(VLOOKUP(X750,'duo-out'!A$2:Q$5000,5,FALSE),E750+10*(H750-1)+1+_xlfn.IFNA(VLOOKUP(D750,states!A$2:C$10,3,FALSE),1))</f>
        <v>15</v>
      </c>
      <c r="AB750">
        <f>IF(V750="","",V750)</f>
        <v>17996.900999781999</v>
      </c>
      <c r="AC750" s="2" t="str">
        <f>_xlfn.IFNA(VLOOKUP(D750,states!A$2:C$10,2,FALSE),"XX")</f>
        <v>X</v>
      </c>
      <c r="AD750">
        <f>E750</f>
        <v>4</v>
      </c>
      <c r="AE750">
        <f>_xlfn.IFNA(VLOOKUP(D750,states!A$2:D$10,4,FALSE),0)</f>
        <v>1</v>
      </c>
      <c r="AF750">
        <v>0.5</v>
      </c>
      <c r="AG750">
        <f>IF(AE750=0,AF750,IF(AE750=1,IF(F750=0.5,0.5,IF(H750=1,0.5,1.5)),IF(F750=0.5,0.5,IF(H750=1,2.5,1.5))))</f>
        <v>1.5</v>
      </c>
      <c r="AH750" s="7">
        <f>IF(AC750="XX",0,1/C750^(1/5)*IF(E750=0,100,1)/(E750+1)^(1/4))</f>
        <v>1.4623505735569622</v>
      </c>
    </row>
    <row r="751" spans="1:34">
      <c r="A751">
        <v>2004</v>
      </c>
      <c r="B751" s="1">
        <v>3021.1469999999999</v>
      </c>
      <c r="C751" s="6">
        <v>5.0000000000000001E-3</v>
      </c>
      <c r="D751" t="s">
        <v>0</v>
      </c>
      <c r="E751">
        <v>1</v>
      </c>
      <c r="F751">
        <v>25.5</v>
      </c>
      <c r="G751" t="s">
        <v>2</v>
      </c>
      <c r="H751">
        <v>1</v>
      </c>
      <c r="I751" t="s">
        <v>0</v>
      </c>
      <c r="J751">
        <v>0</v>
      </c>
      <c r="K751">
        <v>24.5</v>
      </c>
      <c r="L751" t="s">
        <v>2</v>
      </c>
      <c r="M751">
        <v>1</v>
      </c>
      <c r="N751" t="s">
        <v>2060</v>
      </c>
      <c r="O751">
        <v>1</v>
      </c>
      <c r="P751" t="str">
        <f>D751&amp;"-"&amp;F751&amp;"-"&amp;G751&amp;"-"&amp;E751&amp;"-"&amp;H751</f>
        <v>X2Pi-25.5-f-1-1</v>
      </c>
      <c r="Q751" t="str">
        <f>I751&amp;"-"&amp;K751&amp;"-"&amp;L751&amp;"-"&amp;J751&amp;"-"&amp;M751</f>
        <v>X2Pi-24.5-f-0-1</v>
      </c>
      <c r="R751">
        <f>B751+S751</f>
        <v>11010.444831206001</v>
      </c>
      <c r="S751">
        <f>_xlfn.IFNA(VLOOKUP(Q751,'MARVEL-X'!A$2:I$1400,7,FALSE),VLOOKUP(Q751,MARVEL!A$2:J$1522,10,FALSE))</f>
        <v>7989.2978312060004</v>
      </c>
      <c r="T751">
        <f>IF(P751=P750,R751+T750,R751)</f>
        <v>11010.444831206001</v>
      </c>
      <c r="U751">
        <f>IF(P751=P750,1+U750,1)</f>
        <v>1</v>
      </c>
      <c r="V751">
        <f t="shared" si="11"/>
        <v>11010.444831206001</v>
      </c>
      <c r="W751" t="str">
        <f>IF(V751="","",IF(ABS(V751-R751)&gt;W$1,ABS(V751-R751),""))</f>
        <v/>
      </c>
      <c r="X751" t="str">
        <f>Y751&amp;"-"&amp;Z751&amp;"-"&amp;AC751&amp;"-"&amp;AD751&amp;"-"&amp;AG751</f>
        <v>25.5-f-X-1-0.5</v>
      </c>
      <c r="Y751">
        <f>F751</f>
        <v>25.5</v>
      </c>
      <c r="Z751" s="2" t="str">
        <f>G751</f>
        <v>f</v>
      </c>
      <c r="AA751">
        <f>_xlfn.IFNA(VLOOKUP(X751,'duo-out'!A$2:Q$5000,5,FALSE),E751+10*(H751-1)+1+_xlfn.IFNA(VLOOKUP(D751,states!A$2:C$10,3,FALSE),1))</f>
        <v>2</v>
      </c>
      <c r="AB751">
        <f>IF(V751="","",V751)</f>
        <v>11010.444831206001</v>
      </c>
      <c r="AC751" s="2" t="str">
        <f>_xlfn.IFNA(VLOOKUP(D751,states!A$2:C$10,2,FALSE),"XX")</f>
        <v>X</v>
      </c>
      <c r="AD751">
        <f>E751</f>
        <v>1</v>
      </c>
      <c r="AE751">
        <f>_xlfn.IFNA(VLOOKUP(D751,states!A$2:D$10,4,FALSE),0)</f>
        <v>1</v>
      </c>
      <c r="AF751">
        <v>0.5</v>
      </c>
      <c r="AG751">
        <f>IF(AE751=0,AF751,IF(AE751=1,IF(F751=0.5,0.5,IF(H751=1,0.5,1.5)),IF(F751=0.5,0.5,IF(H751=1,2.5,1.5))))</f>
        <v>0.5</v>
      </c>
      <c r="AH751" s="7">
        <f>IF(AC751="XX",0,1/C751^(1/5)*IF(E751=0,100,1)/(E751+1)^(1/4))</f>
        <v>2.4263223583284943</v>
      </c>
    </row>
    <row r="752" spans="1:34">
      <c r="A752">
        <v>2061</v>
      </c>
      <c r="B752" s="1">
        <v>3013.5709999999999</v>
      </c>
      <c r="C752" s="6">
        <v>5.0000000000000001E-3</v>
      </c>
      <c r="D752" t="s">
        <v>0</v>
      </c>
      <c r="E752">
        <v>1</v>
      </c>
      <c r="F752">
        <v>25.5</v>
      </c>
      <c r="G752" t="s">
        <v>2</v>
      </c>
      <c r="H752">
        <v>2</v>
      </c>
      <c r="I752" t="s">
        <v>0</v>
      </c>
      <c r="J752">
        <v>0</v>
      </c>
      <c r="K752">
        <v>24.5</v>
      </c>
      <c r="L752" t="s">
        <v>2</v>
      </c>
      <c r="M752">
        <v>2</v>
      </c>
      <c r="N752" t="s">
        <v>2117</v>
      </c>
      <c r="O752">
        <v>1</v>
      </c>
      <c r="P752" t="str">
        <f>D752&amp;"-"&amp;F752&amp;"-"&amp;G752&amp;"-"&amp;E752&amp;"-"&amp;H752</f>
        <v>X2Pi-25.5-f-1-2</v>
      </c>
      <c r="Q752" t="str">
        <f>I752&amp;"-"&amp;K752&amp;"-"&amp;L752&amp;"-"&amp;J752&amp;"-"&amp;M752</f>
        <v>X2Pi-24.5-f-0-2</v>
      </c>
      <c r="R752">
        <f>B752+S752</f>
        <v>11646.324998106</v>
      </c>
      <c r="S752">
        <f>_xlfn.IFNA(VLOOKUP(Q752,'MARVEL-X'!A$2:I$1400,7,FALSE),VLOOKUP(Q752,MARVEL!A$2:J$1522,10,FALSE))</f>
        <v>8632.7539981059999</v>
      </c>
      <c r="T752">
        <f>IF(P752=P751,R752+T751,R752)</f>
        <v>11646.324998106</v>
      </c>
      <c r="U752">
        <f>IF(P752=P751,1+U751,1)</f>
        <v>1</v>
      </c>
      <c r="V752">
        <f t="shared" si="11"/>
        <v>11646.324998106</v>
      </c>
      <c r="W752" t="str">
        <f>IF(V752="","",IF(ABS(V752-R752)&gt;W$1,ABS(V752-R752),""))</f>
        <v/>
      </c>
      <c r="X752" t="str">
        <f>Y752&amp;"-"&amp;Z752&amp;"-"&amp;AC752&amp;"-"&amp;AD752&amp;"-"&amp;AG752</f>
        <v>25.5-f-X-1-1.5</v>
      </c>
      <c r="Y752">
        <f>F752</f>
        <v>25.5</v>
      </c>
      <c r="Z752" s="2" t="str">
        <f>G752</f>
        <v>f</v>
      </c>
      <c r="AA752">
        <f>_xlfn.IFNA(VLOOKUP(X752,'duo-out'!A$2:Q$5000,5,FALSE),E752+10*(H752-1)+1+_xlfn.IFNA(VLOOKUP(D752,states!A$2:C$10,3,FALSE),1))</f>
        <v>12</v>
      </c>
      <c r="AB752">
        <f>IF(V752="","",V752)</f>
        <v>11646.324998106</v>
      </c>
      <c r="AC752" s="2" t="str">
        <f>_xlfn.IFNA(VLOOKUP(D752,states!A$2:C$10,2,FALSE),"XX")</f>
        <v>X</v>
      </c>
      <c r="AD752">
        <f>E752</f>
        <v>1</v>
      </c>
      <c r="AE752">
        <f>_xlfn.IFNA(VLOOKUP(D752,states!A$2:D$10,4,FALSE),0)</f>
        <v>1</v>
      </c>
      <c r="AF752">
        <v>0.5</v>
      </c>
      <c r="AG752">
        <f>IF(AE752=0,AF752,IF(AE752=1,IF(F752=0.5,0.5,IF(H752=1,0.5,1.5)),IF(F752=0.5,0.5,IF(H752=1,2.5,1.5))))</f>
        <v>1.5</v>
      </c>
      <c r="AH752" s="7">
        <f>IF(AC752="XX",0,1/C752^(1/5)*IF(E752=0,100,1)/(E752+1)^(1/4))</f>
        <v>2.4263223583284943</v>
      </c>
    </row>
    <row r="753" spans="1:34">
      <c r="A753">
        <v>2116</v>
      </c>
      <c r="B753" s="1">
        <v>2871.9949999999999</v>
      </c>
      <c r="C753" s="6">
        <v>5.0000000000000001E-3</v>
      </c>
      <c r="D753" t="s">
        <v>0</v>
      </c>
      <c r="E753">
        <v>2</v>
      </c>
      <c r="F753">
        <v>25.5</v>
      </c>
      <c r="G753" t="s">
        <v>2</v>
      </c>
      <c r="H753">
        <v>1</v>
      </c>
      <c r="I753" t="s">
        <v>0</v>
      </c>
      <c r="J753">
        <v>1</v>
      </c>
      <c r="K753">
        <v>24.5</v>
      </c>
      <c r="L753" t="s">
        <v>2</v>
      </c>
      <c r="M753">
        <v>1</v>
      </c>
      <c r="N753" t="s">
        <v>2172</v>
      </c>
      <c r="O753">
        <v>1</v>
      </c>
      <c r="P753" t="str">
        <f>D753&amp;"-"&amp;F753&amp;"-"&amp;G753&amp;"-"&amp;E753&amp;"-"&amp;H753</f>
        <v>X2Pi-25.5-f-2-1</v>
      </c>
      <c r="Q753" t="str">
        <f>I753&amp;"-"&amp;K753&amp;"-"&amp;L753&amp;"-"&amp;J753&amp;"-"&amp;M753</f>
        <v>X2Pi-24.5-f-1-1</v>
      </c>
      <c r="R753">
        <f>B753+S753</f>
        <v>13283.850704353998</v>
      </c>
      <c r="S753">
        <f>_xlfn.IFNA(VLOOKUP(Q753,'MARVEL-X'!A$2:I$1400,7,FALSE),VLOOKUP(Q753,MARVEL!A$2:J$1522,10,FALSE))</f>
        <v>10411.855704353999</v>
      </c>
      <c r="T753">
        <f>IF(P753=P752,R753+T752,R753)</f>
        <v>13283.850704353998</v>
      </c>
      <c r="U753">
        <f>IF(P753=P752,1+U752,1)</f>
        <v>1</v>
      </c>
      <c r="V753">
        <f t="shared" si="11"/>
        <v>13283.850704353998</v>
      </c>
      <c r="W753" t="str">
        <f>IF(V753="","",IF(ABS(V753-R753)&gt;W$1,ABS(V753-R753),""))</f>
        <v/>
      </c>
      <c r="X753" t="str">
        <f>Y753&amp;"-"&amp;Z753&amp;"-"&amp;AC753&amp;"-"&amp;AD753&amp;"-"&amp;AG753</f>
        <v>25.5-f-X-2-0.5</v>
      </c>
      <c r="Y753">
        <f>F753</f>
        <v>25.5</v>
      </c>
      <c r="Z753" s="2" t="str">
        <f>G753</f>
        <v>f</v>
      </c>
      <c r="AA753">
        <f>_xlfn.IFNA(VLOOKUP(X753,'duo-out'!A$2:Q$5000,5,FALSE),E753+10*(H753-1)+1+_xlfn.IFNA(VLOOKUP(D753,states!A$2:C$10,3,FALSE),1))</f>
        <v>3</v>
      </c>
      <c r="AB753">
        <f>IF(V753="","",V753)</f>
        <v>13283.850704353998</v>
      </c>
      <c r="AC753" s="2" t="str">
        <f>_xlfn.IFNA(VLOOKUP(D753,states!A$2:C$10,2,FALSE),"XX")</f>
        <v>X</v>
      </c>
      <c r="AD753">
        <f>E753</f>
        <v>2</v>
      </c>
      <c r="AE753">
        <f>_xlfn.IFNA(VLOOKUP(D753,states!A$2:D$10,4,FALSE),0)</f>
        <v>1</v>
      </c>
      <c r="AF753">
        <v>0.5</v>
      </c>
      <c r="AG753">
        <f>IF(AE753=0,AF753,IF(AE753=1,IF(F753=0.5,0.5,IF(H753=1,0.5,1.5)),IF(F753=0.5,0.5,IF(H753=1,2.5,1.5))))</f>
        <v>0.5</v>
      </c>
      <c r="AH753" s="7">
        <f>IF(AC753="XX",0,1/C753^(1/5)*IF(E753=0,100,1)/(E753+1)^(1/4))</f>
        <v>2.1924297443889911</v>
      </c>
    </row>
    <row r="754" spans="1:34">
      <c r="A754">
        <v>2169</v>
      </c>
      <c r="B754" s="1">
        <v>2863.5129999999999</v>
      </c>
      <c r="C754" s="6">
        <v>5.0000000000000001E-3</v>
      </c>
      <c r="D754" t="s">
        <v>0</v>
      </c>
      <c r="E754">
        <v>2</v>
      </c>
      <c r="F754">
        <v>25.5</v>
      </c>
      <c r="G754" t="s">
        <v>2</v>
      </c>
      <c r="H754">
        <v>2</v>
      </c>
      <c r="I754" t="s">
        <v>0</v>
      </c>
      <c r="J754">
        <v>1</v>
      </c>
      <c r="K754">
        <v>24.5</v>
      </c>
      <c r="L754" t="s">
        <v>2</v>
      </c>
      <c r="M754">
        <v>2</v>
      </c>
      <c r="N754" t="s">
        <v>2225</v>
      </c>
      <c r="O754">
        <v>1</v>
      </c>
      <c r="P754" t="str">
        <f>D754&amp;"-"&amp;F754&amp;"-"&amp;G754&amp;"-"&amp;E754&amp;"-"&amp;H754</f>
        <v>X2Pi-25.5-f-2-2</v>
      </c>
      <c r="Q754" t="str">
        <f>I754&amp;"-"&amp;K754&amp;"-"&amp;L754&amp;"-"&amp;J754&amp;"-"&amp;M754</f>
        <v>X2Pi-24.5-f-1-2</v>
      </c>
      <c r="R754">
        <f>B754+S754</f>
        <v>13892.763770893998</v>
      </c>
      <c r="S754">
        <f>_xlfn.IFNA(VLOOKUP(Q754,'MARVEL-X'!A$2:I$1400,7,FALSE),VLOOKUP(Q754,MARVEL!A$2:J$1522,10,FALSE))</f>
        <v>11029.250770893999</v>
      </c>
      <c r="T754">
        <f>IF(P754=P753,R754+T753,R754)</f>
        <v>13892.763770893998</v>
      </c>
      <c r="U754">
        <f>IF(P754=P753,1+U753,1)</f>
        <v>1</v>
      </c>
      <c r="V754">
        <f t="shared" si="11"/>
        <v>13892.763770893998</v>
      </c>
      <c r="W754" t="str">
        <f>IF(V754="","",IF(ABS(V754-R754)&gt;W$1,ABS(V754-R754),""))</f>
        <v/>
      </c>
      <c r="X754" t="str">
        <f>Y754&amp;"-"&amp;Z754&amp;"-"&amp;AC754&amp;"-"&amp;AD754&amp;"-"&amp;AG754</f>
        <v>25.5-f-X-2-1.5</v>
      </c>
      <c r="Y754">
        <f>F754</f>
        <v>25.5</v>
      </c>
      <c r="Z754" s="2" t="str">
        <f>G754</f>
        <v>f</v>
      </c>
      <c r="AA754">
        <f>_xlfn.IFNA(VLOOKUP(X754,'duo-out'!A$2:Q$5000,5,FALSE),E754+10*(H754-1)+1+_xlfn.IFNA(VLOOKUP(D754,states!A$2:C$10,3,FALSE),1))</f>
        <v>13</v>
      </c>
      <c r="AB754">
        <f>IF(V754="","",V754)</f>
        <v>13892.763770893998</v>
      </c>
      <c r="AC754" s="2" t="str">
        <f>_xlfn.IFNA(VLOOKUP(D754,states!A$2:C$10,2,FALSE),"XX")</f>
        <v>X</v>
      </c>
      <c r="AD754">
        <f>E754</f>
        <v>2</v>
      </c>
      <c r="AE754">
        <f>_xlfn.IFNA(VLOOKUP(D754,states!A$2:D$10,4,FALSE),0)</f>
        <v>1</v>
      </c>
      <c r="AF754">
        <v>0.5</v>
      </c>
      <c r="AG754">
        <f>IF(AE754=0,AF754,IF(AE754=1,IF(F754=0.5,0.5,IF(H754=1,0.5,1.5)),IF(F754=0.5,0.5,IF(H754=1,2.5,1.5))))</f>
        <v>1.5</v>
      </c>
      <c r="AH754" s="7">
        <f>IF(AC754="XX",0,1/C754^(1/5)*IF(E754=0,100,1)/(E754+1)^(1/4))</f>
        <v>2.1924297443889911</v>
      </c>
    </row>
    <row r="755" spans="1:34">
      <c r="A755">
        <v>2220</v>
      </c>
      <c r="B755" s="1">
        <v>2723.346</v>
      </c>
      <c r="C755" s="6">
        <v>5.0000000000000001E-3</v>
      </c>
      <c r="D755" t="s">
        <v>0</v>
      </c>
      <c r="E755">
        <v>3</v>
      </c>
      <c r="F755">
        <v>25.5</v>
      </c>
      <c r="G755" t="s">
        <v>2</v>
      </c>
      <c r="H755">
        <v>1</v>
      </c>
      <c r="I755" t="s">
        <v>0</v>
      </c>
      <c r="J755">
        <v>2</v>
      </c>
      <c r="K755">
        <v>24.5</v>
      </c>
      <c r="L755" t="s">
        <v>2</v>
      </c>
      <c r="M755">
        <v>1</v>
      </c>
      <c r="N755" t="s">
        <v>2276</v>
      </c>
      <c r="O755">
        <v>1</v>
      </c>
      <c r="P755" t="str">
        <f>D755&amp;"-"&amp;F755&amp;"-"&amp;G755&amp;"-"&amp;E755&amp;"-"&amp;H755</f>
        <v>X2Pi-25.5-f-3-1</v>
      </c>
      <c r="Q755" t="str">
        <f>I755&amp;"-"&amp;K755&amp;"-"&amp;L755&amp;"-"&amp;J755&amp;"-"&amp;M755</f>
        <v>X2Pi-24.5-f-2-1</v>
      </c>
      <c r="R755">
        <f>B755+S755</f>
        <v>15433.805824757999</v>
      </c>
      <c r="S755">
        <f>_xlfn.IFNA(VLOOKUP(Q755,'MARVEL-X'!A$2:I$1400,7,FALSE),VLOOKUP(Q755,MARVEL!A$2:J$1522,10,FALSE))</f>
        <v>12710.459824758</v>
      </c>
      <c r="T755">
        <f>IF(P755=P754,R755+T754,R755)</f>
        <v>15433.805824757999</v>
      </c>
      <c r="U755">
        <f>IF(P755=P754,1+U754,1)</f>
        <v>1</v>
      </c>
      <c r="V755">
        <f t="shared" si="11"/>
        <v>15433.805824757999</v>
      </c>
      <c r="W755" t="str">
        <f>IF(V755="","",IF(ABS(V755-R755)&gt;W$1,ABS(V755-R755),""))</f>
        <v/>
      </c>
      <c r="X755" t="str">
        <f>Y755&amp;"-"&amp;Z755&amp;"-"&amp;AC755&amp;"-"&amp;AD755&amp;"-"&amp;AG755</f>
        <v>25.5-f-X-3-0.5</v>
      </c>
      <c r="Y755">
        <f>F755</f>
        <v>25.5</v>
      </c>
      <c r="Z755" s="2" t="str">
        <f>G755</f>
        <v>f</v>
      </c>
      <c r="AA755">
        <f>_xlfn.IFNA(VLOOKUP(X755,'duo-out'!A$2:Q$5000,5,FALSE),E755+10*(H755-1)+1+_xlfn.IFNA(VLOOKUP(D755,states!A$2:C$10,3,FALSE),1))</f>
        <v>4</v>
      </c>
      <c r="AB755">
        <f>IF(V755="","",V755)</f>
        <v>15433.805824757999</v>
      </c>
      <c r="AC755" s="2" t="str">
        <f>_xlfn.IFNA(VLOOKUP(D755,states!A$2:C$10,2,FALSE),"XX")</f>
        <v>X</v>
      </c>
      <c r="AD755">
        <f>E755</f>
        <v>3</v>
      </c>
      <c r="AE755">
        <f>_xlfn.IFNA(VLOOKUP(D755,states!A$2:D$10,4,FALSE),0)</f>
        <v>1</v>
      </c>
      <c r="AF755">
        <v>0.5</v>
      </c>
      <c r="AG755">
        <f>IF(AE755=0,AF755,IF(AE755=1,IF(F755=0.5,0.5,IF(H755=1,0.5,1.5)),IF(F755=0.5,0.5,IF(H755=1,2.5,1.5))))</f>
        <v>0.5</v>
      </c>
      <c r="AH755" s="7">
        <f>IF(AC755="XX",0,1/C755^(1/5)*IF(E755=0,100,1)/(E755+1)^(1/4))</f>
        <v>2.0402857733683697</v>
      </c>
    </row>
    <row r="756" spans="1:34">
      <c r="A756">
        <v>2268</v>
      </c>
      <c r="B756" s="1">
        <v>2713.8560000000002</v>
      </c>
      <c r="C756" s="6">
        <v>5.0000000000000001E-3</v>
      </c>
      <c r="D756" t="s">
        <v>0</v>
      </c>
      <c r="E756">
        <v>3</v>
      </c>
      <c r="F756">
        <v>25.5</v>
      </c>
      <c r="G756" t="s">
        <v>2</v>
      </c>
      <c r="H756">
        <v>2</v>
      </c>
      <c r="I756" t="s">
        <v>0</v>
      </c>
      <c r="J756">
        <v>2</v>
      </c>
      <c r="K756">
        <v>24.5</v>
      </c>
      <c r="L756" t="s">
        <v>2</v>
      </c>
      <c r="M756">
        <v>2</v>
      </c>
      <c r="N756" t="s">
        <v>2324</v>
      </c>
      <c r="O756">
        <v>1</v>
      </c>
      <c r="P756" t="str">
        <f>D756&amp;"-"&amp;F756&amp;"-"&amp;G756&amp;"-"&amp;E756&amp;"-"&amp;H756</f>
        <v>X2Pi-25.5-f-3-2</v>
      </c>
      <c r="Q756" t="str">
        <f>I756&amp;"-"&amp;K756&amp;"-"&amp;L756&amp;"-"&amp;J756&amp;"-"&amp;M756</f>
        <v>X2Pi-24.5-f-2-2</v>
      </c>
      <c r="R756">
        <f>B756+S756</f>
        <v>16015.700170437</v>
      </c>
      <c r="S756">
        <f>_xlfn.IFNA(VLOOKUP(Q756,'MARVEL-X'!A$2:I$1400,7,FALSE),VLOOKUP(Q756,MARVEL!A$2:J$1522,10,FALSE))</f>
        <v>13301.844170437</v>
      </c>
      <c r="T756">
        <f>IF(P756=P755,R756+T755,R756)</f>
        <v>16015.700170437</v>
      </c>
      <c r="U756">
        <f>IF(P756=P755,1+U755,1)</f>
        <v>1</v>
      </c>
      <c r="V756">
        <f t="shared" si="11"/>
        <v>16015.700170437</v>
      </c>
      <c r="W756" t="str">
        <f>IF(V756="","",IF(ABS(V756-R756)&gt;W$1,ABS(V756-R756),""))</f>
        <v/>
      </c>
      <c r="X756" t="str">
        <f>Y756&amp;"-"&amp;Z756&amp;"-"&amp;AC756&amp;"-"&amp;AD756&amp;"-"&amp;AG756</f>
        <v>25.5-f-X-3-1.5</v>
      </c>
      <c r="Y756">
        <f>F756</f>
        <v>25.5</v>
      </c>
      <c r="Z756" s="2" t="str">
        <f>G756</f>
        <v>f</v>
      </c>
      <c r="AA756">
        <f>_xlfn.IFNA(VLOOKUP(X756,'duo-out'!A$2:Q$5000,5,FALSE),E756+10*(H756-1)+1+_xlfn.IFNA(VLOOKUP(D756,states!A$2:C$10,3,FALSE),1))</f>
        <v>14</v>
      </c>
      <c r="AB756">
        <f>IF(V756="","",V756)</f>
        <v>16015.700170437</v>
      </c>
      <c r="AC756" s="2" t="str">
        <f>_xlfn.IFNA(VLOOKUP(D756,states!A$2:C$10,2,FALSE),"XX")</f>
        <v>X</v>
      </c>
      <c r="AD756">
        <f>E756</f>
        <v>3</v>
      </c>
      <c r="AE756">
        <f>_xlfn.IFNA(VLOOKUP(D756,states!A$2:D$10,4,FALSE),0)</f>
        <v>1</v>
      </c>
      <c r="AF756">
        <v>0.5</v>
      </c>
      <c r="AG756">
        <f>IF(AE756=0,AF756,IF(AE756=1,IF(F756=0.5,0.5,IF(H756=1,0.5,1.5)),IF(F756=0.5,0.5,IF(H756=1,2.5,1.5))))</f>
        <v>1.5</v>
      </c>
      <c r="AH756" s="7">
        <f>IF(AC756="XX",0,1/C756^(1/5)*IF(E756=0,100,1)/(E756+1)^(1/4))</f>
        <v>2.0402857733683697</v>
      </c>
    </row>
    <row r="757" spans="1:34">
      <c r="A757">
        <v>2308</v>
      </c>
      <c r="B757" s="1">
        <v>2574.3290000000002</v>
      </c>
      <c r="C757" s="6">
        <v>5.0000000000000001E-3</v>
      </c>
      <c r="D757" t="s">
        <v>0</v>
      </c>
      <c r="E757">
        <v>4</v>
      </c>
      <c r="F757">
        <v>25.5</v>
      </c>
      <c r="G757" t="s">
        <v>2</v>
      </c>
      <c r="H757">
        <v>1</v>
      </c>
      <c r="I757" t="s">
        <v>0</v>
      </c>
      <c r="J757">
        <v>3</v>
      </c>
      <c r="K757">
        <v>24.5</v>
      </c>
      <c r="L757" t="s">
        <v>2</v>
      </c>
      <c r="M757">
        <v>1</v>
      </c>
      <c r="N757" t="s">
        <v>2364</v>
      </c>
      <c r="O757">
        <v>1</v>
      </c>
      <c r="P757" t="str">
        <f>D757&amp;"-"&amp;F757&amp;"-"&amp;G757&amp;"-"&amp;E757&amp;"-"&amp;H757</f>
        <v>X2Pi-25.5-f-4-1</v>
      </c>
      <c r="Q757" t="str">
        <f>I757&amp;"-"&amp;K757&amp;"-"&amp;L757&amp;"-"&amp;J757&amp;"-"&amp;M757</f>
        <v>X2Pi-24.5-f-3-1</v>
      </c>
      <c r="R757">
        <f>B757+S757</f>
        <v>17459.893937107001</v>
      </c>
      <c r="S757">
        <f>_xlfn.IFNA(VLOOKUP(Q757,'MARVEL-X'!A$2:I$1400,7,FALSE),VLOOKUP(Q757,MARVEL!A$2:J$1522,10,FALSE))</f>
        <v>14885.564937106999</v>
      </c>
      <c r="T757">
        <f>IF(P757=P756,R757+T756,R757)</f>
        <v>17459.893937107001</v>
      </c>
      <c r="U757">
        <f>IF(P757=P756,1+U756,1)</f>
        <v>1</v>
      </c>
      <c r="V757">
        <f t="shared" si="11"/>
        <v>17459.893937107001</v>
      </c>
      <c r="W757" t="str">
        <f>IF(V757="","",IF(ABS(V757-R757)&gt;W$1,ABS(V757-R757),""))</f>
        <v/>
      </c>
      <c r="X757" t="str">
        <f>Y757&amp;"-"&amp;Z757&amp;"-"&amp;AC757&amp;"-"&amp;AD757&amp;"-"&amp;AG757</f>
        <v>25.5-f-X-4-0.5</v>
      </c>
      <c r="Y757">
        <f>F757</f>
        <v>25.5</v>
      </c>
      <c r="Z757" s="2" t="str">
        <f>G757</f>
        <v>f</v>
      </c>
      <c r="AA757">
        <f>_xlfn.IFNA(VLOOKUP(X757,'duo-out'!A$2:Q$5000,5,FALSE),E757+10*(H757-1)+1+_xlfn.IFNA(VLOOKUP(D757,states!A$2:C$10,3,FALSE),1))</f>
        <v>5</v>
      </c>
      <c r="AB757">
        <f>IF(V757="","",V757)</f>
        <v>17459.893937107001</v>
      </c>
      <c r="AC757" s="2" t="str">
        <f>_xlfn.IFNA(VLOOKUP(D757,states!A$2:C$10,2,FALSE),"XX")</f>
        <v>X</v>
      </c>
      <c r="AD757">
        <f>E757</f>
        <v>4</v>
      </c>
      <c r="AE757">
        <f>_xlfn.IFNA(VLOOKUP(D757,states!A$2:D$10,4,FALSE),0)</f>
        <v>1</v>
      </c>
      <c r="AF757">
        <v>0.5</v>
      </c>
      <c r="AG757">
        <f>IF(AE757=0,AF757,IF(AE757=1,IF(F757=0.5,0.5,IF(H757=1,0.5,1.5)),IF(F757=0.5,0.5,IF(H757=1,2.5,1.5))))</f>
        <v>0.5</v>
      </c>
      <c r="AH757" s="7">
        <f>IF(AC757="XX",0,1/C757^(1/5)*IF(E757=0,100,1)/(E757+1)^(1/4))</f>
        <v>1.9295831501316907</v>
      </c>
    </row>
    <row r="758" spans="1:34">
      <c r="A758">
        <v>2557</v>
      </c>
      <c r="B758" s="1">
        <v>2563.5940000000001</v>
      </c>
      <c r="C758" s="6">
        <v>0.02</v>
      </c>
      <c r="D758" t="s">
        <v>0</v>
      </c>
      <c r="E758">
        <v>4</v>
      </c>
      <c r="F758">
        <v>25.5</v>
      </c>
      <c r="G758" t="s">
        <v>2</v>
      </c>
      <c r="H758">
        <v>2</v>
      </c>
      <c r="I758" t="s">
        <v>0</v>
      </c>
      <c r="J758">
        <v>3</v>
      </c>
      <c r="K758">
        <v>24.5</v>
      </c>
      <c r="L758" t="s">
        <v>2</v>
      </c>
      <c r="M758">
        <v>2</v>
      </c>
      <c r="N758" t="s">
        <v>2613</v>
      </c>
      <c r="O758">
        <v>1</v>
      </c>
      <c r="P758" t="str">
        <f>D758&amp;"-"&amp;F758&amp;"-"&amp;G758&amp;"-"&amp;E758&amp;"-"&amp;H758</f>
        <v>X2Pi-25.5-f-4-2</v>
      </c>
      <c r="Q758" t="str">
        <f>I758&amp;"-"&amp;K758&amp;"-"&amp;L758&amp;"-"&amp;J758&amp;"-"&amp;M758</f>
        <v>X2Pi-24.5-f-3-2</v>
      </c>
      <c r="R758">
        <f>B758+S758</f>
        <v>18014.608508739999</v>
      </c>
      <c r="S758">
        <f>_xlfn.IFNA(VLOOKUP(Q758,'MARVEL-X'!A$2:I$1400,7,FALSE),VLOOKUP(Q758,MARVEL!A$2:J$1522,10,FALSE))</f>
        <v>15451.01450874</v>
      </c>
      <c r="T758">
        <f>IF(P758=P757,R758+T757,R758)</f>
        <v>18014.608508739999</v>
      </c>
      <c r="U758">
        <f>IF(P758=P757,1+U757,1)</f>
        <v>1</v>
      </c>
      <c r="V758">
        <f t="shared" si="11"/>
        <v>18014.608508739999</v>
      </c>
      <c r="W758" t="str">
        <f>IF(V758="","",IF(ABS(V758-R758)&gt;W$1,ABS(V758-R758),""))</f>
        <v/>
      </c>
      <c r="X758" t="str">
        <f>Y758&amp;"-"&amp;Z758&amp;"-"&amp;AC758&amp;"-"&amp;AD758&amp;"-"&amp;AG758</f>
        <v>25.5-f-X-4-1.5</v>
      </c>
      <c r="Y758">
        <f>F758</f>
        <v>25.5</v>
      </c>
      <c r="Z758" s="2" t="str">
        <f>G758</f>
        <v>f</v>
      </c>
      <c r="AA758">
        <f>_xlfn.IFNA(VLOOKUP(X758,'duo-out'!A$2:Q$5000,5,FALSE),E758+10*(H758-1)+1+_xlfn.IFNA(VLOOKUP(D758,states!A$2:C$10,3,FALSE),1))</f>
        <v>15</v>
      </c>
      <c r="AB758">
        <f>IF(V758="","",V758)</f>
        <v>18014.608508739999</v>
      </c>
      <c r="AC758" s="2" t="str">
        <f>_xlfn.IFNA(VLOOKUP(D758,states!A$2:C$10,2,FALSE),"XX")</f>
        <v>X</v>
      </c>
      <c r="AD758">
        <f>E758</f>
        <v>4</v>
      </c>
      <c r="AE758">
        <f>_xlfn.IFNA(VLOOKUP(D758,states!A$2:D$10,4,FALSE),0)</f>
        <v>1</v>
      </c>
      <c r="AF758">
        <v>0.5</v>
      </c>
      <c r="AG758">
        <f>IF(AE758=0,AF758,IF(AE758=1,IF(F758=0.5,0.5,IF(H758=1,0.5,1.5)),IF(F758=0.5,0.5,IF(H758=1,2.5,1.5))))</f>
        <v>1.5</v>
      </c>
      <c r="AH758" s="7">
        <f>IF(AC758="XX",0,1/C758^(1/5)*IF(E758=0,100,1)/(E758+1)^(1/4))</f>
        <v>1.4623505735569622</v>
      </c>
    </row>
    <row r="759" spans="1:34">
      <c r="A759">
        <v>1980</v>
      </c>
      <c r="B759" s="1">
        <v>3013.5610000000001</v>
      </c>
      <c r="C759" s="6">
        <v>5.0000000000000001E-3</v>
      </c>
      <c r="D759" t="s">
        <v>0</v>
      </c>
      <c r="E759">
        <v>1</v>
      </c>
      <c r="F759">
        <v>26.5</v>
      </c>
      <c r="G759" t="s">
        <v>1</v>
      </c>
      <c r="H759">
        <v>1</v>
      </c>
      <c r="I759" t="s">
        <v>0</v>
      </c>
      <c r="J759">
        <v>0</v>
      </c>
      <c r="K759">
        <v>25.5</v>
      </c>
      <c r="L759" t="s">
        <v>1</v>
      </c>
      <c r="M759">
        <v>1</v>
      </c>
      <c r="N759" t="s">
        <v>2036</v>
      </c>
      <c r="O759">
        <v>1</v>
      </c>
      <c r="P759" t="str">
        <f>D759&amp;"-"&amp;F759&amp;"-"&amp;G759&amp;"-"&amp;E759&amp;"-"&amp;H759</f>
        <v>X2Pi-26.5-e-1-1</v>
      </c>
      <c r="Q759" t="str">
        <f>I759&amp;"-"&amp;K759&amp;"-"&amp;L759&amp;"-"&amp;J759&amp;"-"&amp;M759</f>
        <v>X2Pi-25.5-e-0-1</v>
      </c>
      <c r="R759">
        <f>B759+S759</f>
        <v>11645.853856413998</v>
      </c>
      <c r="S759">
        <f>_xlfn.IFNA(VLOOKUP(Q759,'MARVEL-X'!A$2:I$1400,7,FALSE),VLOOKUP(Q759,MARVEL!A$2:J$1522,10,FALSE))</f>
        <v>8632.2928564139984</v>
      </c>
      <c r="T759">
        <f>IF(P759=P758,R759+T758,R759)</f>
        <v>11645.853856413998</v>
      </c>
      <c r="U759">
        <f>IF(P759=P758,1+U758,1)</f>
        <v>1</v>
      </c>
      <c r="V759">
        <f t="shared" si="11"/>
        <v>11645.853856413998</v>
      </c>
      <c r="W759" t="str">
        <f>IF(V759="","",IF(ABS(V759-R759)&gt;W$1,ABS(V759-R759),""))</f>
        <v/>
      </c>
      <c r="X759" t="str">
        <f>Y759&amp;"-"&amp;Z759&amp;"-"&amp;AC759&amp;"-"&amp;AD759&amp;"-"&amp;AG759</f>
        <v>26.5-e-X-1-0.5</v>
      </c>
      <c r="Y759">
        <f>F759</f>
        <v>26.5</v>
      </c>
      <c r="Z759" s="2" t="str">
        <f>G759</f>
        <v>e</v>
      </c>
      <c r="AA759">
        <f>_xlfn.IFNA(VLOOKUP(X759,'duo-out'!A$2:Q$5000,5,FALSE),E759+10*(H759-1)+1+_xlfn.IFNA(VLOOKUP(D759,states!A$2:C$10,3,FALSE),1))</f>
        <v>2</v>
      </c>
      <c r="AB759">
        <f>IF(V759="","",V759)</f>
        <v>11645.853856413998</v>
      </c>
      <c r="AC759" s="2" t="str">
        <f>_xlfn.IFNA(VLOOKUP(D759,states!A$2:C$10,2,FALSE),"XX")</f>
        <v>X</v>
      </c>
      <c r="AD759">
        <f>E759</f>
        <v>1</v>
      </c>
      <c r="AE759">
        <f>_xlfn.IFNA(VLOOKUP(D759,states!A$2:D$10,4,FALSE),0)</f>
        <v>1</v>
      </c>
      <c r="AF759">
        <v>0.5</v>
      </c>
      <c r="AG759">
        <f>IF(AE759=0,AF759,IF(AE759=1,IF(F759=0.5,0.5,IF(H759=1,0.5,1.5)),IF(F759=0.5,0.5,IF(H759=1,2.5,1.5))))</f>
        <v>0.5</v>
      </c>
      <c r="AH759" s="7">
        <f>IF(AC759="XX",0,1/C759^(1/5)*IF(E759=0,100,1)/(E759+1)^(1/4))</f>
        <v>2.4263223583284943</v>
      </c>
    </row>
    <row r="760" spans="1:34">
      <c r="A760">
        <v>2037</v>
      </c>
      <c r="B760" s="1">
        <v>3003.6709999999998</v>
      </c>
      <c r="C760" s="6">
        <v>5.0000000000000001E-3</v>
      </c>
      <c r="D760" t="s">
        <v>0</v>
      </c>
      <c r="E760">
        <v>1</v>
      </c>
      <c r="F760">
        <v>26.5</v>
      </c>
      <c r="G760" t="s">
        <v>1</v>
      </c>
      <c r="H760">
        <v>2</v>
      </c>
      <c r="I760" t="s">
        <v>0</v>
      </c>
      <c r="J760">
        <v>0</v>
      </c>
      <c r="K760">
        <v>25.5</v>
      </c>
      <c r="L760" t="s">
        <v>1</v>
      </c>
      <c r="M760">
        <v>2</v>
      </c>
      <c r="N760" t="s">
        <v>2093</v>
      </c>
      <c r="O760">
        <v>1</v>
      </c>
      <c r="P760" t="str">
        <f>D760&amp;"-"&amp;F760&amp;"-"&amp;G760&amp;"-"&amp;E760&amp;"-"&amp;H760</f>
        <v>X2Pi-26.5-e-1-2</v>
      </c>
      <c r="Q760" t="str">
        <f>I760&amp;"-"&amp;K760&amp;"-"&amp;L760&amp;"-"&amp;J760&amp;"-"&amp;M760</f>
        <v>X2Pi-25.5-e-0-2</v>
      </c>
      <c r="R760">
        <f>B760+S760</f>
        <v>12258.733055150999</v>
      </c>
      <c r="S760">
        <f>_xlfn.IFNA(VLOOKUP(Q760,'MARVEL-X'!A$2:I$1400,7,FALSE),VLOOKUP(Q760,MARVEL!A$2:J$1522,10,FALSE))</f>
        <v>9255.0620551509983</v>
      </c>
      <c r="T760">
        <f>IF(P760=P759,R760+T759,R760)</f>
        <v>12258.733055150999</v>
      </c>
      <c r="U760">
        <f>IF(P760=P759,1+U759,1)</f>
        <v>1</v>
      </c>
      <c r="V760">
        <f t="shared" si="11"/>
        <v>12258.733055150999</v>
      </c>
      <c r="W760" t="str">
        <f>IF(V760="","",IF(ABS(V760-R760)&gt;W$1,ABS(V760-R760),""))</f>
        <v/>
      </c>
      <c r="X760" t="str">
        <f>Y760&amp;"-"&amp;Z760&amp;"-"&amp;AC760&amp;"-"&amp;AD760&amp;"-"&amp;AG760</f>
        <v>26.5-e-X-1-1.5</v>
      </c>
      <c r="Y760">
        <f>F760</f>
        <v>26.5</v>
      </c>
      <c r="Z760" s="2" t="str">
        <f>G760</f>
        <v>e</v>
      </c>
      <c r="AA760">
        <f>_xlfn.IFNA(VLOOKUP(X760,'duo-out'!A$2:Q$5000,5,FALSE),E760+10*(H760-1)+1+_xlfn.IFNA(VLOOKUP(D760,states!A$2:C$10,3,FALSE),1))</f>
        <v>12</v>
      </c>
      <c r="AB760">
        <f>IF(V760="","",V760)</f>
        <v>12258.733055150999</v>
      </c>
      <c r="AC760" s="2" t="str">
        <f>_xlfn.IFNA(VLOOKUP(D760,states!A$2:C$10,2,FALSE),"XX")</f>
        <v>X</v>
      </c>
      <c r="AD760">
        <f>E760</f>
        <v>1</v>
      </c>
      <c r="AE760">
        <f>_xlfn.IFNA(VLOOKUP(D760,states!A$2:D$10,4,FALSE),0)</f>
        <v>1</v>
      </c>
      <c r="AF760">
        <v>0.5</v>
      </c>
      <c r="AG760">
        <f>IF(AE760=0,AF760,IF(AE760=1,IF(F760=0.5,0.5,IF(H760=1,0.5,1.5)),IF(F760=0.5,0.5,IF(H760=1,2.5,1.5))))</f>
        <v>1.5</v>
      </c>
      <c r="AH760" s="7">
        <f>IF(AC760="XX",0,1/C760^(1/5)*IF(E760=0,100,1)/(E760+1)^(1/4))</f>
        <v>2.4263223583284943</v>
      </c>
    </row>
    <row r="761" spans="1:34">
      <c r="A761">
        <v>2092</v>
      </c>
      <c r="B761" s="1">
        <v>2863.4929999999999</v>
      </c>
      <c r="C761" s="6">
        <v>5.0000000000000001E-3</v>
      </c>
      <c r="D761" t="s">
        <v>0</v>
      </c>
      <c r="E761">
        <v>2</v>
      </c>
      <c r="F761">
        <v>26.5</v>
      </c>
      <c r="G761" t="s">
        <v>1</v>
      </c>
      <c r="H761">
        <v>1</v>
      </c>
      <c r="I761" t="s">
        <v>0</v>
      </c>
      <c r="J761">
        <v>1</v>
      </c>
      <c r="K761">
        <v>25.5</v>
      </c>
      <c r="L761" t="s">
        <v>1</v>
      </c>
      <c r="M761">
        <v>1</v>
      </c>
      <c r="N761" t="s">
        <v>2148</v>
      </c>
      <c r="O761">
        <v>1</v>
      </c>
      <c r="P761" t="str">
        <f>D761&amp;"-"&amp;F761&amp;"-"&amp;G761&amp;"-"&amp;E761&amp;"-"&amp;H761</f>
        <v>X2Pi-26.5-e-2-1</v>
      </c>
      <c r="Q761" t="str">
        <f>I761&amp;"-"&amp;K761&amp;"-"&amp;L761&amp;"-"&amp;J761&amp;"-"&amp;M761</f>
        <v>X2Pi-25.5-e-1-1</v>
      </c>
      <c r="R761">
        <f>B761+S761</f>
        <v>13892.304666660999</v>
      </c>
      <c r="S761">
        <f>_xlfn.IFNA(VLOOKUP(Q761,'MARVEL-X'!A$2:I$1400,7,FALSE),VLOOKUP(Q761,MARVEL!A$2:J$1522,10,FALSE))</f>
        <v>11028.811666660999</v>
      </c>
      <c r="T761">
        <f>IF(P761=P760,R761+T760,R761)</f>
        <v>13892.304666660999</v>
      </c>
      <c r="U761">
        <f>IF(P761=P760,1+U760,1)</f>
        <v>1</v>
      </c>
      <c r="V761">
        <f t="shared" si="11"/>
        <v>13892.304666660999</v>
      </c>
      <c r="W761" t="str">
        <f>IF(V761="","",IF(ABS(V761-R761)&gt;W$1,ABS(V761-R761),""))</f>
        <v/>
      </c>
      <c r="X761" t="str">
        <f>Y761&amp;"-"&amp;Z761&amp;"-"&amp;AC761&amp;"-"&amp;AD761&amp;"-"&amp;AG761</f>
        <v>26.5-e-X-2-0.5</v>
      </c>
      <c r="Y761">
        <f>F761</f>
        <v>26.5</v>
      </c>
      <c r="Z761" s="2" t="str">
        <f>G761</f>
        <v>e</v>
      </c>
      <c r="AA761">
        <f>_xlfn.IFNA(VLOOKUP(X761,'duo-out'!A$2:Q$5000,5,FALSE),E761+10*(H761-1)+1+_xlfn.IFNA(VLOOKUP(D761,states!A$2:C$10,3,FALSE),1))</f>
        <v>3</v>
      </c>
      <c r="AB761">
        <f>IF(V761="","",V761)</f>
        <v>13892.304666660999</v>
      </c>
      <c r="AC761" s="2" t="str">
        <f>_xlfn.IFNA(VLOOKUP(D761,states!A$2:C$10,2,FALSE),"XX")</f>
        <v>X</v>
      </c>
      <c r="AD761">
        <f>E761</f>
        <v>2</v>
      </c>
      <c r="AE761">
        <f>_xlfn.IFNA(VLOOKUP(D761,states!A$2:D$10,4,FALSE),0)</f>
        <v>1</v>
      </c>
      <c r="AF761">
        <v>0.5</v>
      </c>
      <c r="AG761">
        <f>IF(AE761=0,AF761,IF(AE761=1,IF(F761=0.5,0.5,IF(H761=1,0.5,1.5)),IF(F761=0.5,0.5,IF(H761=1,2.5,1.5))))</f>
        <v>0.5</v>
      </c>
      <c r="AH761" s="7">
        <f>IF(AC761="XX",0,1/C761^(1/5)*IF(E761=0,100,1)/(E761+1)^(1/4))</f>
        <v>2.1924297443889911</v>
      </c>
    </row>
    <row r="762" spans="1:34">
      <c r="A762">
        <v>2145</v>
      </c>
      <c r="B762" s="1">
        <v>2852.817</v>
      </c>
      <c r="C762" s="6">
        <v>5.0000000000000001E-3</v>
      </c>
      <c r="D762" t="s">
        <v>0</v>
      </c>
      <c r="E762">
        <v>2</v>
      </c>
      <c r="F762">
        <v>26.5</v>
      </c>
      <c r="G762" t="s">
        <v>1</v>
      </c>
      <c r="H762">
        <v>2</v>
      </c>
      <c r="I762" t="s">
        <v>0</v>
      </c>
      <c r="J762">
        <v>1</v>
      </c>
      <c r="K762">
        <v>25.5</v>
      </c>
      <c r="L762" t="s">
        <v>1</v>
      </c>
      <c r="M762">
        <v>2</v>
      </c>
      <c r="N762" t="s">
        <v>2201</v>
      </c>
      <c r="O762">
        <v>1</v>
      </c>
      <c r="P762" t="str">
        <f>D762&amp;"-"&amp;F762&amp;"-"&amp;G762&amp;"-"&amp;E762&amp;"-"&amp;H762</f>
        <v>X2Pi-26.5-e-2-2</v>
      </c>
      <c r="Q762" t="str">
        <f>I762&amp;"-"&amp;K762&amp;"-"&amp;L762&amp;"-"&amp;J762&amp;"-"&amp;M762</f>
        <v>X2Pi-25.5-e-1-2</v>
      </c>
      <c r="R762">
        <f>B762+S762</f>
        <v>14478.939115653</v>
      </c>
      <c r="S762">
        <f>_xlfn.IFNA(VLOOKUP(Q762,'MARVEL-X'!A$2:I$1400,7,FALSE),VLOOKUP(Q762,MARVEL!A$2:J$1522,10,FALSE))</f>
        <v>11626.122115652999</v>
      </c>
      <c r="T762">
        <f>IF(P762=P761,R762+T761,R762)</f>
        <v>14478.939115653</v>
      </c>
      <c r="U762">
        <f>IF(P762=P761,1+U761,1)</f>
        <v>1</v>
      </c>
      <c r="V762">
        <f t="shared" si="11"/>
        <v>14478.939115653</v>
      </c>
      <c r="W762" t="str">
        <f>IF(V762="","",IF(ABS(V762-R762)&gt;W$1,ABS(V762-R762),""))</f>
        <v/>
      </c>
      <c r="X762" t="str">
        <f>Y762&amp;"-"&amp;Z762&amp;"-"&amp;AC762&amp;"-"&amp;AD762&amp;"-"&amp;AG762</f>
        <v>26.5-e-X-2-1.5</v>
      </c>
      <c r="Y762">
        <f>F762</f>
        <v>26.5</v>
      </c>
      <c r="Z762" s="2" t="str">
        <f>G762</f>
        <v>e</v>
      </c>
      <c r="AA762">
        <f>_xlfn.IFNA(VLOOKUP(X762,'duo-out'!A$2:Q$5000,5,FALSE),E762+10*(H762-1)+1+_xlfn.IFNA(VLOOKUP(D762,states!A$2:C$10,3,FALSE),1))</f>
        <v>13</v>
      </c>
      <c r="AB762">
        <f>IF(V762="","",V762)</f>
        <v>14478.939115653</v>
      </c>
      <c r="AC762" s="2" t="str">
        <f>_xlfn.IFNA(VLOOKUP(D762,states!A$2:C$10,2,FALSE),"XX")</f>
        <v>X</v>
      </c>
      <c r="AD762">
        <f>E762</f>
        <v>2</v>
      </c>
      <c r="AE762">
        <f>_xlfn.IFNA(VLOOKUP(D762,states!A$2:D$10,4,FALSE),0)</f>
        <v>1</v>
      </c>
      <c r="AF762">
        <v>0.5</v>
      </c>
      <c r="AG762">
        <f>IF(AE762=0,AF762,IF(AE762=1,IF(F762=0.5,0.5,IF(H762=1,0.5,1.5)),IF(F762=0.5,0.5,IF(H762=1,2.5,1.5))))</f>
        <v>1.5</v>
      </c>
      <c r="AH762" s="7">
        <f>IF(AC762="XX",0,1/C762^(1/5)*IF(E762=0,100,1)/(E762+1)^(1/4))</f>
        <v>2.1924297443889911</v>
      </c>
    </row>
    <row r="763" spans="1:34">
      <c r="A763">
        <v>2198</v>
      </c>
      <c r="B763" s="1">
        <v>2713.8359999999998</v>
      </c>
      <c r="C763" s="6">
        <v>5.0000000000000001E-3</v>
      </c>
      <c r="D763" t="s">
        <v>0</v>
      </c>
      <c r="E763">
        <v>3</v>
      </c>
      <c r="F763">
        <v>26.5</v>
      </c>
      <c r="G763" t="s">
        <v>1</v>
      </c>
      <c r="H763">
        <v>1</v>
      </c>
      <c r="I763" t="s">
        <v>0</v>
      </c>
      <c r="J763">
        <v>2</v>
      </c>
      <c r="K763">
        <v>25.5</v>
      </c>
      <c r="L763" t="s">
        <v>1</v>
      </c>
      <c r="M763">
        <v>1</v>
      </c>
      <c r="N763" t="s">
        <v>2254</v>
      </c>
      <c r="O763">
        <v>1</v>
      </c>
      <c r="P763" t="str">
        <f>D763&amp;"-"&amp;F763&amp;"-"&amp;G763&amp;"-"&amp;E763&amp;"-"&amp;H763</f>
        <v>X2Pi-26.5-e-3-1</v>
      </c>
      <c r="Q763" t="str">
        <f>I763&amp;"-"&amp;K763&amp;"-"&amp;L763&amp;"-"&amp;J763&amp;"-"&amp;M763</f>
        <v>X2Pi-25.5-e-2-1</v>
      </c>
      <c r="R763">
        <f>B763+S763</f>
        <v>16015.302903842998</v>
      </c>
      <c r="S763">
        <f>_xlfn.IFNA(VLOOKUP(Q763,'MARVEL-X'!A$2:I$1400,7,FALSE),VLOOKUP(Q763,MARVEL!A$2:J$1522,10,FALSE))</f>
        <v>13301.466903842998</v>
      </c>
      <c r="T763">
        <f>IF(P763=P762,R763+T762,R763)</f>
        <v>16015.302903842998</v>
      </c>
      <c r="U763">
        <f>IF(P763=P762,1+U762,1)</f>
        <v>1</v>
      </c>
      <c r="V763">
        <f t="shared" si="11"/>
        <v>16015.302903842998</v>
      </c>
      <c r="W763" t="str">
        <f>IF(V763="","",IF(ABS(V763-R763)&gt;W$1,ABS(V763-R763),""))</f>
        <v/>
      </c>
      <c r="X763" t="str">
        <f>Y763&amp;"-"&amp;Z763&amp;"-"&amp;AC763&amp;"-"&amp;AD763&amp;"-"&amp;AG763</f>
        <v>26.5-e-X-3-0.5</v>
      </c>
      <c r="Y763">
        <f>F763</f>
        <v>26.5</v>
      </c>
      <c r="Z763" s="2" t="str">
        <f>G763</f>
        <v>e</v>
      </c>
      <c r="AA763">
        <f>_xlfn.IFNA(VLOOKUP(X763,'duo-out'!A$2:Q$5000,5,FALSE),E763+10*(H763-1)+1+_xlfn.IFNA(VLOOKUP(D763,states!A$2:C$10,3,FALSE),1))</f>
        <v>4</v>
      </c>
      <c r="AB763">
        <f>IF(V763="","",V763)</f>
        <v>16015.302903842998</v>
      </c>
      <c r="AC763" s="2" t="str">
        <f>_xlfn.IFNA(VLOOKUP(D763,states!A$2:C$10,2,FALSE),"XX")</f>
        <v>X</v>
      </c>
      <c r="AD763">
        <f>E763</f>
        <v>3</v>
      </c>
      <c r="AE763">
        <f>_xlfn.IFNA(VLOOKUP(D763,states!A$2:D$10,4,FALSE),0)</f>
        <v>1</v>
      </c>
      <c r="AF763">
        <v>0.5</v>
      </c>
      <c r="AG763">
        <f>IF(AE763=0,AF763,IF(AE763=1,IF(F763=0.5,0.5,IF(H763=1,0.5,1.5)),IF(F763=0.5,0.5,IF(H763=1,2.5,1.5))))</f>
        <v>0.5</v>
      </c>
      <c r="AH763" s="7">
        <f>IF(AC763="XX",0,1/C763^(1/5)*IF(E763=0,100,1)/(E763+1)^(1/4))</f>
        <v>2.0402857733683697</v>
      </c>
    </row>
    <row r="764" spans="1:34">
      <c r="A764">
        <v>2246</v>
      </c>
      <c r="B764" s="1">
        <v>2702.1950000000002</v>
      </c>
      <c r="C764" s="6">
        <v>5.0000000000000001E-3</v>
      </c>
      <c r="D764" t="s">
        <v>0</v>
      </c>
      <c r="E764">
        <v>3</v>
      </c>
      <c r="F764">
        <v>26.5</v>
      </c>
      <c r="G764" t="s">
        <v>1</v>
      </c>
      <c r="H764">
        <v>2</v>
      </c>
      <c r="I764" t="s">
        <v>0</v>
      </c>
      <c r="J764">
        <v>2</v>
      </c>
      <c r="K764">
        <v>25.5</v>
      </c>
      <c r="L764" t="s">
        <v>1</v>
      </c>
      <c r="M764">
        <v>2</v>
      </c>
      <c r="N764" t="s">
        <v>2302</v>
      </c>
      <c r="O764">
        <v>1</v>
      </c>
      <c r="P764" t="str">
        <f>D764&amp;"-"&amp;F764&amp;"-"&amp;G764&amp;"-"&amp;E764&amp;"-"&amp;H764</f>
        <v>X2Pi-26.5-e-3-2</v>
      </c>
      <c r="Q764" t="str">
        <f>I764&amp;"-"&amp;K764&amp;"-"&amp;L764&amp;"-"&amp;J764&amp;"-"&amp;M764</f>
        <v>X2Pi-25.5-e-2-2</v>
      </c>
      <c r="R764">
        <f>B764+S764</f>
        <v>16575.598619482</v>
      </c>
      <c r="S764">
        <f>_xlfn.IFNA(VLOOKUP(Q764,'MARVEL-X'!A$2:I$1400,7,FALSE),VLOOKUP(Q764,MARVEL!A$2:J$1522,10,FALSE))</f>
        <v>13873.403619481998</v>
      </c>
      <c r="T764">
        <f>IF(P764=P763,R764+T763,R764)</f>
        <v>16575.598619482</v>
      </c>
      <c r="U764">
        <f>IF(P764=P763,1+U763,1)</f>
        <v>1</v>
      </c>
      <c r="V764">
        <f t="shared" si="11"/>
        <v>16575.598619482</v>
      </c>
      <c r="W764" t="str">
        <f>IF(V764="","",IF(ABS(V764-R764)&gt;W$1,ABS(V764-R764),""))</f>
        <v/>
      </c>
      <c r="X764" t="str">
        <f>Y764&amp;"-"&amp;Z764&amp;"-"&amp;AC764&amp;"-"&amp;AD764&amp;"-"&amp;AG764</f>
        <v>26.5-e-X-3-1.5</v>
      </c>
      <c r="Y764">
        <f>F764</f>
        <v>26.5</v>
      </c>
      <c r="Z764" s="2" t="str">
        <f>G764</f>
        <v>e</v>
      </c>
      <c r="AA764">
        <f>_xlfn.IFNA(VLOOKUP(X764,'duo-out'!A$2:Q$5000,5,FALSE),E764+10*(H764-1)+1+_xlfn.IFNA(VLOOKUP(D764,states!A$2:C$10,3,FALSE),1))</f>
        <v>14</v>
      </c>
      <c r="AB764">
        <f>IF(V764="","",V764)</f>
        <v>16575.598619482</v>
      </c>
      <c r="AC764" s="2" t="str">
        <f>_xlfn.IFNA(VLOOKUP(D764,states!A$2:C$10,2,FALSE),"XX")</f>
        <v>X</v>
      </c>
      <c r="AD764">
        <f>E764</f>
        <v>3</v>
      </c>
      <c r="AE764">
        <f>_xlfn.IFNA(VLOOKUP(D764,states!A$2:D$10,4,FALSE),0)</f>
        <v>1</v>
      </c>
      <c r="AF764">
        <v>0.5</v>
      </c>
      <c r="AG764">
        <f>IF(AE764=0,AF764,IF(AE764=1,IF(F764=0.5,0.5,IF(H764=1,0.5,1.5)),IF(F764=0.5,0.5,IF(H764=1,2.5,1.5))))</f>
        <v>1.5</v>
      </c>
      <c r="AH764" s="7">
        <f>IF(AC764="XX",0,1/C764^(1/5)*IF(E764=0,100,1)/(E764+1)^(1/4))</f>
        <v>2.0402857733683697</v>
      </c>
    </row>
    <row r="765" spans="1:34">
      <c r="A765">
        <v>2542</v>
      </c>
      <c r="B765" s="1">
        <v>2563.5610000000001</v>
      </c>
      <c r="C765" s="6">
        <v>0.02</v>
      </c>
      <c r="D765" t="s">
        <v>0</v>
      </c>
      <c r="E765">
        <v>4</v>
      </c>
      <c r="F765">
        <v>26.5</v>
      </c>
      <c r="G765" t="s">
        <v>1</v>
      </c>
      <c r="H765">
        <v>1</v>
      </c>
      <c r="I765" t="s">
        <v>0</v>
      </c>
      <c r="J765">
        <v>3</v>
      </c>
      <c r="K765">
        <v>25.5</v>
      </c>
      <c r="L765" t="s">
        <v>1</v>
      </c>
      <c r="M765">
        <v>1</v>
      </c>
      <c r="N765" t="s">
        <v>2598</v>
      </c>
      <c r="O765">
        <v>1</v>
      </c>
      <c r="P765" t="str">
        <f>D765&amp;"-"&amp;F765&amp;"-"&amp;G765&amp;"-"&amp;E765&amp;"-"&amp;H765</f>
        <v>X2Pi-26.5-e-4-1</v>
      </c>
      <c r="Q765" t="str">
        <f>I765&amp;"-"&amp;K765&amp;"-"&amp;L765&amp;"-"&amp;J765&amp;"-"&amp;M765</f>
        <v>X2Pi-25.5-e-3-1</v>
      </c>
      <c r="R765">
        <f>B765+S765</f>
        <v>18014.233998367999</v>
      </c>
      <c r="S765">
        <f>_xlfn.IFNA(VLOOKUP(Q765,'MARVEL-X'!A$2:I$1400,7,FALSE),VLOOKUP(Q765,MARVEL!A$2:J$1522,10,FALSE))</f>
        <v>15450.672998368</v>
      </c>
      <c r="T765">
        <f>IF(P765=P764,R765+T764,R765)</f>
        <v>18014.233998367999</v>
      </c>
      <c r="U765">
        <f>IF(P765=P764,1+U764,1)</f>
        <v>1</v>
      </c>
      <c r="V765">
        <f t="shared" si="11"/>
        <v>18014.233998367999</v>
      </c>
      <c r="W765" t="str">
        <f>IF(V765="","",IF(ABS(V765-R765)&gt;W$1,ABS(V765-R765),""))</f>
        <v/>
      </c>
      <c r="X765" t="str">
        <f>Y765&amp;"-"&amp;Z765&amp;"-"&amp;AC765&amp;"-"&amp;AD765&amp;"-"&amp;AG765</f>
        <v>26.5-e-X-4-0.5</v>
      </c>
      <c r="Y765">
        <f>F765</f>
        <v>26.5</v>
      </c>
      <c r="Z765" s="2" t="str">
        <f>G765</f>
        <v>e</v>
      </c>
      <c r="AA765">
        <f>_xlfn.IFNA(VLOOKUP(X765,'duo-out'!A$2:Q$5000,5,FALSE),E765+10*(H765-1)+1+_xlfn.IFNA(VLOOKUP(D765,states!A$2:C$10,3,FALSE),1))</f>
        <v>5</v>
      </c>
      <c r="AB765">
        <f>IF(V765="","",V765)</f>
        <v>18014.233998367999</v>
      </c>
      <c r="AC765" s="2" t="str">
        <f>_xlfn.IFNA(VLOOKUP(D765,states!A$2:C$10,2,FALSE),"XX")</f>
        <v>X</v>
      </c>
      <c r="AD765">
        <f>E765</f>
        <v>4</v>
      </c>
      <c r="AE765">
        <f>_xlfn.IFNA(VLOOKUP(D765,states!A$2:D$10,4,FALSE),0)</f>
        <v>1</v>
      </c>
      <c r="AF765">
        <v>0.5</v>
      </c>
      <c r="AG765">
        <f>IF(AE765=0,AF765,IF(AE765=1,IF(F765=0.5,0.5,IF(H765=1,0.5,1.5)),IF(F765=0.5,0.5,IF(H765=1,2.5,1.5))))</f>
        <v>0.5</v>
      </c>
      <c r="AH765" s="7">
        <f>IF(AC765="XX",0,1/C765^(1/5)*IF(E765=0,100,1)/(E765+1)^(1/4))</f>
        <v>1.4623505735569622</v>
      </c>
    </row>
    <row r="766" spans="1:34">
      <c r="A766">
        <v>2553</v>
      </c>
      <c r="B766" s="1">
        <v>2550.8069999999998</v>
      </c>
      <c r="C766" s="6">
        <v>0.02</v>
      </c>
      <c r="D766" t="s">
        <v>0</v>
      </c>
      <c r="E766">
        <v>4</v>
      </c>
      <c r="F766">
        <v>26.5</v>
      </c>
      <c r="G766" t="s">
        <v>1</v>
      </c>
      <c r="H766">
        <v>2</v>
      </c>
      <c r="I766" t="s">
        <v>0</v>
      </c>
      <c r="J766">
        <v>3</v>
      </c>
      <c r="K766">
        <v>25.5</v>
      </c>
      <c r="L766" t="s">
        <v>1</v>
      </c>
      <c r="M766">
        <v>2</v>
      </c>
      <c r="N766" t="s">
        <v>2609</v>
      </c>
      <c r="O766">
        <v>1</v>
      </c>
      <c r="P766" t="str">
        <f>D766&amp;"-"&amp;F766&amp;"-"&amp;G766&amp;"-"&amp;E766&amp;"-"&amp;H766</f>
        <v>X2Pi-26.5-e-4-2</v>
      </c>
      <c r="Q766" t="str">
        <f>I766&amp;"-"&amp;K766&amp;"-"&amp;L766&amp;"-"&amp;J766&amp;"-"&amp;M766</f>
        <v>X2Pi-25.5-e-3-2</v>
      </c>
      <c r="R766">
        <f>B766+S766</f>
        <v>18547.979601016999</v>
      </c>
      <c r="S766">
        <f>_xlfn.IFNA(VLOOKUP(Q766,'MARVEL-X'!A$2:I$1400,7,FALSE),VLOOKUP(Q766,MARVEL!A$2:J$1522,10,FALSE))</f>
        <v>15997.172601016999</v>
      </c>
      <c r="T766">
        <f>IF(P766=P765,R766+T765,R766)</f>
        <v>18547.979601016999</v>
      </c>
      <c r="U766">
        <f>IF(P766=P765,1+U765,1)</f>
        <v>1</v>
      </c>
      <c r="V766">
        <f t="shared" si="11"/>
        <v>18547.979601016999</v>
      </c>
      <c r="W766" t="str">
        <f>IF(V766="","",IF(ABS(V766-R766)&gt;W$1,ABS(V766-R766),""))</f>
        <v/>
      </c>
      <c r="X766" t="str">
        <f>Y766&amp;"-"&amp;Z766&amp;"-"&amp;AC766&amp;"-"&amp;AD766&amp;"-"&amp;AG766</f>
        <v>26.5-e-X-4-1.5</v>
      </c>
      <c r="Y766">
        <f>F766</f>
        <v>26.5</v>
      </c>
      <c r="Z766" s="2" t="str">
        <f>G766</f>
        <v>e</v>
      </c>
      <c r="AA766">
        <f>_xlfn.IFNA(VLOOKUP(X766,'duo-out'!A$2:Q$5000,5,FALSE),E766+10*(H766-1)+1+_xlfn.IFNA(VLOOKUP(D766,states!A$2:C$10,3,FALSE),1))</f>
        <v>15</v>
      </c>
      <c r="AB766">
        <f>IF(V766="","",V766)</f>
        <v>18547.979601016999</v>
      </c>
      <c r="AC766" s="2" t="str">
        <f>_xlfn.IFNA(VLOOKUP(D766,states!A$2:C$10,2,FALSE),"XX")</f>
        <v>X</v>
      </c>
      <c r="AD766">
        <f>E766</f>
        <v>4</v>
      </c>
      <c r="AE766">
        <f>_xlfn.IFNA(VLOOKUP(D766,states!A$2:D$10,4,FALSE),0)</f>
        <v>1</v>
      </c>
      <c r="AF766">
        <v>0.5</v>
      </c>
      <c r="AG766">
        <f>IF(AE766=0,AF766,IF(AE766=1,IF(F766=0.5,0.5,IF(H766=1,0.5,1.5)),IF(F766=0.5,0.5,IF(H766=1,2.5,1.5))))</f>
        <v>1.5</v>
      </c>
      <c r="AH766" s="7">
        <f>IF(AC766="XX",0,1/C766^(1/5)*IF(E766=0,100,1)/(E766+1)^(1/4))</f>
        <v>1.4623505735569622</v>
      </c>
    </row>
    <row r="767" spans="1:34">
      <c r="A767">
        <v>2005</v>
      </c>
      <c r="B767" s="1">
        <v>3013.2260000000001</v>
      </c>
      <c r="C767" s="6">
        <v>5.0000000000000001E-3</v>
      </c>
      <c r="D767" t="s">
        <v>0</v>
      </c>
      <c r="E767">
        <v>1</v>
      </c>
      <c r="F767">
        <v>26.5</v>
      </c>
      <c r="G767" t="s">
        <v>2</v>
      </c>
      <c r="H767">
        <v>1</v>
      </c>
      <c r="I767" t="s">
        <v>0</v>
      </c>
      <c r="J767">
        <v>0</v>
      </c>
      <c r="K767">
        <v>25.5</v>
      </c>
      <c r="L767" t="s">
        <v>2</v>
      </c>
      <c r="M767">
        <v>1</v>
      </c>
      <c r="N767" t="s">
        <v>2061</v>
      </c>
      <c r="O767">
        <v>1</v>
      </c>
      <c r="P767" t="str">
        <f>D767&amp;"-"&amp;F767&amp;"-"&amp;G767&amp;"-"&amp;E767&amp;"-"&amp;H767</f>
        <v>X2Pi-26.5-f-1-1</v>
      </c>
      <c r="Q767" t="str">
        <f>I767&amp;"-"&amp;K767&amp;"-"&amp;L767&amp;"-"&amp;J767&amp;"-"&amp;M767</f>
        <v>X2Pi-25.5-f-0-1</v>
      </c>
      <c r="R767">
        <f>B767+S767</f>
        <v>11626.390699039999</v>
      </c>
      <c r="S767">
        <f>_xlfn.IFNA(VLOOKUP(Q767,'MARVEL-X'!A$2:I$1400,7,FALSE),VLOOKUP(Q767,MARVEL!A$2:J$1522,10,FALSE))</f>
        <v>8613.1646990399986</v>
      </c>
      <c r="T767">
        <f>IF(P767=P766,R767+T766,R767)</f>
        <v>11626.390699039999</v>
      </c>
      <c r="U767">
        <f>IF(P767=P766,1+U766,1)</f>
        <v>1</v>
      </c>
      <c r="V767">
        <f t="shared" si="11"/>
        <v>11626.390699039999</v>
      </c>
      <c r="W767" t="str">
        <f>IF(V767="","",IF(ABS(V767-R767)&gt;W$1,ABS(V767-R767),""))</f>
        <v/>
      </c>
      <c r="X767" t="str">
        <f>Y767&amp;"-"&amp;Z767&amp;"-"&amp;AC767&amp;"-"&amp;AD767&amp;"-"&amp;AG767</f>
        <v>26.5-f-X-1-0.5</v>
      </c>
      <c r="Y767">
        <f>F767</f>
        <v>26.5</v>
      </c>
      <c r="Z767" s="2" t="str">
        <f>G767</f>
        <v>f</v>
      </c>
      <c r="AA767">
        <f>_xlfn.IFNA(VLOOKUP(X767,'duo-out'!A$2:Q$5000,5,FALSE),E767+10*(H767-1)+1+_xlfn.IFNA(VLOOKUP(D767,states!A$2:C$10,3,FALSE),1))</f>
        <v>2</v>
      </c>
      <c r="AB767">
        <f>IF(V767="","",V767)</f>
        <v>11626.390699039999</v>
      </c>
      <c r="AC767" s="2" t="str">
        <f>_xlfn.IFNA(VLOOKUP(D767,states!A$2:C$10,2,FALSE),"XX")</f>
        <v>X</v>
      </c>
      <c r="AD767">
        <f>E767</f>
        <v>1</v>
      </c>
      <c r="AE767">
        <f>_xlfn.IFNA(VLOOKUP(D767,states!A$2:D$10,4,FALSE),0)</f>
        <v>1</v>
      </c>
      <c r="AF767">
        <v>0.5</v>
      </c>
      <c r="AG767">
        <f>IF(AE767=0,AF767,IF(AE767=1,IF(F767=0.5,0.5,IF(H767=1,0.5,1.5)),IF(F767=0.5,0.5,IF(H767=1,2.5,1.5))))</f>
        <v>0.5</v>
      </c>
      <c r="AH767" s="7">
        <f>IF(AC767="XX",0,1/C767^(1/5)*IF(E767=0,100,1)/(E767+1)^(1/4))</f>
        <v>2.4263223583284943</v>
      </c>
    </row>
    <row r="768" spans="1:34">
      <c r="A768">
        <v>2062</v>
      </c>
      <c r="B768" s="1">
        <v>3003.9110000000001</v>
      </c>
      <c r="C768" s="6">
        <v>5.0000000000000001E-3</v>
      </c>
      <c r="D768" t="s">
        <v>0</v>
      </c>
      <c r="E768">
        <v>1</v>
      </c>
      <c r="F768">
        <v>26.5</v>
      </c>
      <c r="G768" t="s">
        <v>2</v>
      </c>
      <c r="H768">
        <v>2</v>
      </c>
      <c r="I768" t="s">
        <v>0</v>
      </c>
      <c r="J768">
        <v>0</v>
      </c>
      <c r="K768">
        <v>25.5</v>
      </c>
      <c r="L768" t="s">
        <v>2</v>
      </c>
      <c r="M768">
        <v>2</v>
      </c>
      <c r="N768" t="s">
        <v>2118</v>
      </c>
      <c r="O768">
        <v>1</v>
      </c>
      <c r="P768" t="str">
        <f>D768&amp;"-"&amp;F768&amp;"-"&amp;G768&amp;"-"&amp;E768&amp;"-"&amp;H768</f>
        <v>X2Pi-26.5-f-1-2</v>
      </c>
      <c r="Q768" t="str">
        <f>I768&amp;"-"&amp;K768&amp;"-"&amp;L768&amp;"-"&amp;J768&amp;"-"&amp;M768</f>
        <v>X2Pi-25.5-f-0-2</v>
      </c>
      <c r="R768">
        <f>B768+S768</f>
        <v>12280.001175477999</v>
      </c>
      <c r="S768">
        <f>_xlfn.IFNA(VLOOKUP(Q768,'MARVEL-X'!A$2:I$1400,7,FALSE),VLOOKUP(Q768,MARVEL!A$2:J$1522,10,FALSE))</f>
        <v>9276.0901754779989</v>
      </c>
      <c r="T768">
        <f>IF(P768=P767,R768+T767,R768)</f>
        <v>12280.001175477999</v>
      </c>
      <c r="U768">
        <f>IF(P768=P767,1+U767,1)</f>
        <v>1</v>
      </c>
      <c r="V768">
        <f t="shared" si="11"/>
        <v>12280.001175477999</v>
      </c>
      <c r="W768" t="str">
        <f>IF(V768="","",IF(ABS(V768-R768)&gt;W$1,ABS(V768-R768),""))</f>
        <v/>
      </c>
      <c r="X768" t="str">
        <f>Y768&amp;"-"&amp;Z768&amp;"-"&amp;AC768&amp;"-"&amp;AD768&amp;"-"&amp;AG768</f>
        <v>26.5-f-X-1-1.5</v>
      </c>
      <c r="Y768">
        <f>F768</f>
        <v>26.5</v>
      </c>
      <c r="Z768" s="2" t="str">
        <f>G768</f>
        <v>f</v>
      </c>
      <c r="AA768">
        <f>_xlfn.IFNA(VLOOKUP(X768,'duo-out'!A$2:Q$5000,5,FALSE),E768+10*(H768-1)+1+_xlfn.IFNA(VLOOKUP(D768,states!A$2:C$10,3,FALSE),1))</f>
        <v>12</v>
      </c>
      <c r="AB768">
        <f>IF(V768="","",V768)</f>
        <v>12280.001175477999</v>
      </c>
      <c r="AC768" s="2" t="str">
        <f>_xlfn.IFNA(VLOOKUP(D768,states!A$2:C$10,2,FALSE),"XX")</f>
        <v>X</v>
      </c>
      <c r="AD768">
        <f>E768</f>
        <v>1</v>
      </c>
      <c r="AE768">
        <f>_xlfn.IFNA(VLOOKUP(D768,states!A$2:D$10,4,FALSE),0)</f>
        <v>1</v>
      </c>
      <c r="AF768">
        <v>0.5</v>
      </c>
      <c r="AG768">
        <f>IF(AE768=0,AF768,IF(AE768=1,IF(F768=0.5,0.5,IF(H768=1,0.5,1.5)),IF(F768=0.5,0.5,IF(H768=1,2.5,1.5))))</f>
        <v>1.5</v>
      </c>
      <c r="AH768" s="7">
        <f>IF(AC768="XX",0,1/C768^(1/5)*IF(E768=0,100,1)/(E768+1)^(1/4))</f>
        <v>2.4263223583284943</v>
      </c>
    </row>
    <row r="769" spans="1:34">
      <c r="A769">
        <v>2117</v>
      </c>
      <c r="B769" s="1">
        <v>2863.2179999999998</v>
      </c>
      <c r="C769" s="6">
        <v>5.0000000000000001E-3</v>
      </c>
      <c r="D769" t="s">
        <v>0</v>
      </c>
      <c r="E769">
        <v>2</v>
      </c>
      <c r="F769">
        <v>26.5</v>
      </c>
      <c r="G769" t="s">
        <v>2</v>
      </c>
      <c r="H769">
        <v>1</v>
      </c>
      <c r="I769" t="s">
        <v>0</v>
      </c>
      <c r="J769">
        <v>1</v>
      </c>
      <c r="K769">
        <v>25.5</v>
      </c>
      <c r="L769" t="s">
        <v>2</v>
      </c>
      <c r="M769">
        <v>1</v>
      </c>
      <c r="N769" t="s">
        <v>2173</v>
      </c>
      <c r="O769">
        <v>1</v>
      </c>
      <c r="P769" t="str">
        <f>D769&amp;"-"&amp;F769&amp;"-"&amp;G769&amp;"-"&amp;E769&amp;"-"&amp;H769</f>
        <v>X2Pi-26.5-f-2-1</v>
      </c>
      <c r="Q769" t="str">
        <f>I769&amp;"-"&amp;K769&amp;"-"&amp;L769&amp;"-"&amp;J769&amp;"-"&amp;M769</f>
        <v>X2Pi-25.5-f-1-1</v>
      </c>
      <c r="R769">
        <f>B769+S769</f>
        <v>13873.662583270998</v>
      </c>
      <c r="S769">
        <f>_xlfn.IFNA(VLOOKUP(Q769,'MARVEL-X'!A$2:I$1400,7,FALSE),VLOOKUP(Q769,MARVEL!A$2:J$1522,10,FALSE))</f>
        <v>11010.444583270999</v>
      </c>
      <c r="T769">
        <f>IF(P769=P768,R769+T768,R769)</f>
        <v>13873.662583270998</v>
      </c>
      <c r="U769">
        <f>IF(P769=P768,1+U768,1)</f>
        <v>1</v>
      </c>
      <c r="V769">
        <f t="shared" si="11"/>
        <v>13873.662583270998</v>
      </c>
      <c r="W769" t="str">
        <f>IF(V769="","",IF(ABS(V769-R769)&gt;W$1,ABS(V769-R769),""))</f>
        <v/>
      </c>
      <c r="X769" t="str">
        <f>Y769&amp;"-"&amp;Z769&amp;"-"&amp;AC769&amp;"-"&amp;AD769&amp;"-"&amp;AG769</f>
        <v>26.5-f-X-2-0.5</v>
      </c>
      <c r="Y769">
        <f>F769</f>
        <v>26.5</v>
      </c>
      <c r="Z769" s="2" t="str">
        <f>G769</f>
        <v>f</v>
      </c>
      <c r="AA769">
        <f>_xlfn.IFNA(VLOOKUP(X769,'duo-out'!A$2:Q$5000,5,FALSE),E769+10*(H769-1)+1+_xlfn.IFNA(VLOOKUP(D769,states!A$2:C$10,3,FALSE),1))</f>
        <v>3</v>
      </c>
      <c r="AB769">
        <f>IF(V769="","",V769)</f>
        <v>13873.662583270998</v>
      </c>
      <c r="AC769" s="2" t="str">
        <f>_xlfn.IFNA(VLOOKUP(D769,states!A$2:C$10,2,FALSE),"XX")</f>
        <v>X</v>
      </c>
      <c r="AD769">
        <f>E769</f>
        <v>2</v>
      </c>
      <c r="AE769">
        <f>_xlfn.IFNA(VLOOKUP(D769,states!A$2:D$10,4,FALSE),0)</f>
        <v>1</v>
      </c>
      <c r="AF769">
        <v>0.5</v>
      </c>
      <c r="AG769">
        <f>IF(AE769=0,AF769,IF(AE769=1,IF(F769=0.5,0.5,IF(H769=1,0.5,1.5)),IF(F769=0.5,0.5,IF(H769=1,2.5,1.5))))</f>
        <v>0.5</v>
      </c>
      <c r="AH769" s="7">
        <f>IF(AC769="XX",0,1/C769^(1/5)*IF(E769=0,100,1)/(E769+1)^(1/4))</f>
        <v>2.1924297443889911</v>
      </c>
    </row>
    <row r="770" spans="1:34">
      <c r="A770">
        <v>2170</v>
      </c>
      <c r="B770" s="1">
        <v>2853.0369999999998</v>
      </c>
      <c r="C770" s="6">
        <v>5.0000000000000001E-3</v>
      </c>
      <c r="D770" t="s">
        <v>0</v>
      </c>
      <c r="E770">
        <v>2</v>
      </c>
      <c r="F770">
        <v>26.5</v>
      </c>
      <c r="G770" t="s">
        <v>2</v>
      </c>
      <c r="H770">
        <v>2</v>
      </c>
      <c r="I770" t="s">
        <v>0</v>
      </c>
      <c r="J770">
        <v>1</v>
      </c>
      <c r="K770">
        <v>25.5</v>
      </c>
      <c r="L770" t="s">
        <v>2</v>
      </c>
      <c r="M770">
        <v>2</v>
      </c>
      <c r="N770" t="s">
        <v>2226</v>
      </c>
      <c r="O770">
        <v>1</v>
      </c>
      <c r="P770" t="str">
        <f>D770&amp;"-"&amp;F770&amp;"-"&amp;G770&amp;"-"&amp;E770&amp;"-"&amp;H770</f>
        <v>X2Pi-26.5-f-2-2</v>
      </c>
      <c r="Q770" t="str">
        <f>I770&amp;"-"&amp;K770&amp;"-"&amp;L770&amp;"-"&amp;J770&amp;"-"&amp;M770</f>
        <v>X2Pi-25.5-f-1-2</v>
      </c>
      <c r="R770">
        <f>B770+S770</f>
        <v>14499.363177723</v>
      </c>
      <c r="S770">
        <f>_xlfn.IFNA(VLOOKUP(Q770,'MARVEL-X'!A$2:I$1400,7,FALSE),VLOOKUP(Q770,MARVEL!A$2:J$1522,10,FALSE))</f>
        <v>11646.326177723</v>
      </c>
      <c r="T770">
        <f>IF(P770=P769,R770+T769,R770)</f>
        <v>14499.363177723</v>
      </c>
      <c r="U770">
        <f>IF(P770=P769,1+U769,1)</f>
        <v>1</v>
      </c>
      <c r="V770">
        <f t="shared" si="11"/>
        <v>14499.363177723</v>
      </c>
      <c r="W770" t="str">
        <f>IF(V770="","",IF(ABS(V770-R770)&gt;W$1,ABS(V770-R770),""))</f>
        <v/>
      </c>
      <c r="X770" t="str">
        <f>Y770&amp;"-"&amp;Z770&amp;"-"&amp;AC770&amp;"-"&amp;AD770&amp;"-"&amp;AG770</f>
        <v>26.5-f-X-2-1.5</v>
      </c>
      <c r="Y770">
        <f>F770</f>
        <v>26.5</v>
      </c>
      <c r="Z770" s="2" t="str">
        <f>G770</f>
        <v>f</v>
      </c>
      <c r="AA770">
        <f>_xlfn.IFNA(VLOOKUP(X770,'duo-out'!A$2:Q$5000,5,FALSE),E770+10*(H770-1)+1+_xlfn.IFNA(VLOOKUP(D770,states!A$2:C$10,3,FALSE),1))</f>
        <v>13</v>
      </c>
      <c r="AB770">
        <f>IF(V770="","",V770)</f>
        <v>14499.363177723</v>
      </c>
      <c r="AC770" s="2" t="str">
        <f>_xlfn.IFNA(VLOOKUP(D770,states!A$2:C$10,2,FALSE),"XX")</f>
        <v>X</v>
      </c>
      <c r="AD770">
        <f>E770</f>
        <v>2</v>
      </c>
      <c r="AE770">
        <f>_xlfn.IFNA(VLOOKUP(D770,states!A$2:D$10,4,FALSE),0)</f>
        <v>1</v>
      </c>
      <c r="AF770">
        <v>0.5</v>
      </c>
      <c r="AG770">
        <f>IF(AE770=0,AF770,IF(AE770=1,IF(F770=0.5,0.5,IF(H770=1,0.5,1.5)),IF(F770=0.5,0.5,IF(H770=1,2.5,1.5))))</f>
        <v>1.5</v>
      </c>
      <c r="AH770" s="7">
        <f>IF(AC770="XX",0,1/C770^(1/5)*IF(E770=0,100,1)/(E770+1)^(1/4))</f>
        <v>2.1924297443889911</v>
      </c>
    </row>
    <row r="771" spans="1:34">
      <c r="A771">
        <v>2221</v>
      </c>
      <c r="B771" s="1">
        <v>2713.6</v>
      </c>
      <c r="C771" s="6">
        <v>5.0000000000000001E-3</v>
      </c>
      <c r="D771" t="s">
        <v>0</v>
      </c>
      <c r="E771">
        <v>3</v>
      </c>
      <c r="F771">
        <v>26.5</v>
      </c>
      <c r="G771" t="s">
        <v>2</v>
      </c>
      <c r="H771">
        <v>1</v>
      </c>
      <c r="I771" t="s">
        <v>0</v>
      </c>
      <c r="J771">
        <v>2</v>
      </c>
      <c r="K771">
        <v>25.5</v>
      </c>
      <c r="L771" t="s">
        <v>2</v>
      </c>
      <c r="M771">
        <v>1</v>
      </c>
      <c r="N771" t="s">
        <v>2277</v>
      </c>
      <c r="O771">
        <v>1</v>
      </c>
      <c r="P771" t="str">
        <f>D771&amp;"-"&amp;F771&amp;"-"&amp;G771&amp;"-"&amp;E771&amp;"-"&amp;H771</f>
        <v>X2Pi-26.5-f-3-1</v>
      </c>
      <c r="Q771" t="str">
        <f>I771&amp;"-"&amp;K771&amp;"-"&amp;L771&amp;"-"&amp;J771&amp;"-"&amp;M771</f>
        <v>X2Pi-25.5-f-2-1</v>
      </c>
      <c r="R771">
        <f>B771+S771</f>
        <v>15997.450694588</v>
      </c>
      <c r="S771">
        <f>_xlfn.IFNA(VLOOKUP(Q771,'MARVEL-X'!A$2:I$1400,7,FALSE),VLOOKUP(Q771,MARVEL!A$2:J$1522,10,FALSE))</f>
        <v>13283.850694588</v>
      </c>
      <c r="T771">
        <f>IF(P771=P770,R771+T770,R771)</f>
        <v>15997.450694588</v>
      </c>
      <c r="U771">
        <f>IF(P771=P770,1+U770,1)</f>
        <v>1</v>
      </c>
      <c r="V771">
        <f t="shared" ref="V771:V834" si="12">IF(P771=P772,"",T771/U771)</f>
        <v>15997.450694588</v>
      </c>
      <c r="W771" t="str">
        <f>IF(V771="","",IF(ABS(V771-R771)&gt;W$1,ABS(V771-R771),""))</f>
        <v/>
      </c>
      <c r="X771" t="str">
        <f>Y771&amp;"-"&amp;Z771&amp;"-"&amp;AC771&amp;"-"&amp;AD771&amp;"-"&amp;AG771</f>
        <v>26.5-f-X-3-0.5</v>
      </c>
      <c r="Y771">
        <f>F771</f>
        <v>26.5</v>
      </c>
      <c r="Z771" s="2" t="str">
        <f>G771</f>
        <v>f</v>
      </c>
      <c r="AA771">
        <f>_xlfn.IFNA(VLOOKUP(X771,'duo-out'!A$2:Q$5000,5,FALSE),E771+10*(H771-1)+1+_xlfn.IFNA(VLOOKUP(D771,states!A$2:C$10,3,FALSE),1))</f>
        <v>4</v>
      </c>
      <c r="AB771">
        <f>IF(V771="","",V771)</f>
        <v>15997.450694588</v>
      </c>
      <c r="AC771" s="2" t="str">
        <f>_xlfn.IFNA(VLOOKUP(D771,states!A$2:C$10,2,FALSE),"XX")</f>
        <v>X</v>
      </c>
      <c r="AD771">
        <f>E771</f>
        <v>3</v>
      </c>
      <c r="AE771">
        <f>_xlfn.IFNA(VLOOKUP(D771,states!A$2:D$10,4,FALSE),0)</f>
        <v>1</v>
      </c>
      <c r="AF771">
        <v>0.5</v>
      </c>
      <c r="AG771">
        <f>IF(AE771=0,AF771,IF(AE771=1,IF(F771=0.5,0.5,IF(H771=1,0.5,1.5)),IF(F771=0.5,0.5,IF(H771=1,2.5,1.5))))</f>
        <v>0.5</v>
      </c>
      <c r="AH771" s="7">
        <f>IF(AC771="XX",0,1/C771^(1/5)*IF(E771=0,100,1)/(E771+1)^(1/4))</f>
        <v>2.0402857733683697</v>
      </c>
    </row>
    <row r="772" spans="1:34">
      <c r="A772">
        <v>2269</v>
      </c>
      <c r="B772" s="1">
        <v>2702.366</v>
      </c>
      <c r="C772" s="6">
        <v>5.0000000000000001E-3</v>
      </c>
      <c r="D772" t="s">
        <v>0</v>
      </c>
      <c r="E772">
        <v>3</v>
      </c>
      <c r="F772">
        <v>26.5</v>
      </c>
      <c r="G772" t="s">
        <v>2</v>
      </c>
      <c r="H772">
        <v>2</v>
      </c>
      <c r="I772" t="s">
        <v>0</v>
      </c>
      <c r="J772">
        <v>2</v>
      </c>
      <c r="K772">
        <v>25.5</v>
      </c>
      <c r="L772" t="s">
        <v>2</v>
      </c>
      <c r="M772">
        <v>2</v>
      </c>
      <c r="N772" t="s">
        <v>2325</v>
      </c>
      <c r="O772">
        <v>1</v>
      </c>
      <c r="P772" t="str">
        <f>D772&amp;"-"&amp;F772&amp;"-"&amp;G772&amp;"-"&amp;E772&amp;"-"&amp;H772</f>
        <v>X2Pi-26.5-f-3-2</v>
      </c>
      <c r="Q772" t="str">
        <f>I772&amp;"-"&amp;K772&amp;"-"&amp;L772&amp;"-"&amp;J772&amp;"-"&amp;M772</f>
        <v>X2Pi-25.5-f-2-2</v>
      </c>
      <c r="R772">
        <f>B772+S772</f>
        <v>16595.129809350001</v>
      </c>
      <c r="S772">
        <f>_xlfn.IFNA(VLOOKUP(Q772,'MARVEL-X'!A$2:I$1400,7,FALSE),VLOOKUP(Q772,MARVEL!A$2:J$1522,10,FALSE))</f>
        <v>13892.763809349999</v>
      </c>
      <c r="T772">
        <f>IF(P772=P771,R772+T771,R772)</f>
        <v>16595.129809350001</v>
      </c>
      <c r="U772">
        <f>IF(P772=P771,1+U771,1)</f>
        <v>1</v>
      </c>
      <c r="V772">
        <f t="shared" si="12"/>
        <v>16595.129809350001</v>
      </c>
      <c r="W772" t="str">
        <f>IF(V772="","",IF(ABS(V772-R772)&gt;W$1,ABS(V772-R772),""))</f>
        <v/>
      </c>
      <c r="X772" t="str">
        <f>Y772&amp;"-"&amp;Z772&amp;"-"&amp;AC772&amp;"-"&amp;AD772&amp;"-"&amp;AG772</f>
        <v>26.5-f-X-3-1.5</v>
      </c>
      <c r="Y772">
        <f>F772</f>
        <v>26.5</v>
      </c>
      <c r="Z772" s="2" t="str">
        <f>G772</f>
        <v>f</v>
      </c>
      <c r="AA772">
        <f>_xlfn.IFNA(VLOOKUP(X772,'duo-out'!A$2:Q$5000,5,FALSE),E772+10*(H772-1)+1+_xlfn.IFNA(VLOOKUP(D772,states!A$2:C$10,3,FALSE),1))</f>
        <v>14</v>
      </c>
      <c r="AB772">
        <f>IF(V772="","",V772)</f>
        <v>16595.129809350001</v>
      </c>
      <c r="AC772" s="2" t="str">
        <f>_xlfn.IFNA(VLOOKUP(D772,states!A$2:C$10,2,FALSE),"XX")</f>
        <v>X</v>
      </c>
      <c r="AD772">
        <f>E772</f>
        <v>3</v>
      </c>
      <c r="AE772">
        <f>_xlfn.IFNA(VLOOKUP(D772,states!A$2:D$10,4,FALSE),0)</f>
        <v>1</v>
      </c>
      <c r="AF772">
        <v>0.5</v>
      </c>
      <c r="AG772">
        <f>IF(AE772=0,AF772,IF(AE772=1,IF(F772=0.5,0.5,IF(H772=1,0.5,1.5)),IF(F772=0.5,0.5,IF(H772=1,2.5,1.5))))</f>
        <v>1.5</v>
      </c>
      <c r="AH772" s="7">
        <f>IF(AC772="XX",0,1/C772^(1/5)*IF(E772=0,100,1)/(E772+1)^(1/4))</f>
        <v>2.0402857733683697</v>
      </c>
    </row>
    <row r="773" spans="1:34">
      <c r="A773">
        <v>2546</v>
      </c>
      <c r="B773" s="1">
        <v>2563.37</v>
      </c>
      <c r="C773" s="6">
        <v>0.02</v>
      </c>
      <c r="D773" t="s">
        <v>0</v>
      </c>
      <c r="E773">
        <v>4</v>
      </c>
      <c r="F773">
        <v>26.5</v>
      </c>
      <c r="G773" t="s">
        <v>2</v>
      </c>
      <c r="H773">
        <v>1</v>
      </c>
      <c r="I773" t="s">
        <v>0</v>
      </c>
      <c r="J773">
        <v>3</v>
      </c>
      <c r="K773">
        <v>25.5</v>
      </c>
      <c r="L773" t="s">
        <v>2</v>
      </c>
      <c r="M773">
        <v>1</v>
      </c>
      <c r="N773" t="s">
        <v>2602</v>
      </c>
      <c r="O773">
        <v>1</v>
      </c>
      <c r="P773" t="str">
        <f>D773&amp;"-"&amp;F773&amp;"-"&amp;G773&amp;"-"&amp;E773&amp;"-"&amp;H773</f>
        <v>X2Pi-26.5-f-4-1</v>
      </c>
      <c r="Q773" t="str">
        <f>I773&amp;"-"&amp;K773&amp;"-"&amp;L773&amp;"-"&amp;J773&amp;"-"&amp;M773</f>
        <v>X2Pi-25.5-f-3-1</v>
      </c>
      <c r="R773">
        <f>B773+S773</f>
        <v>17997.175824758</v>
      </c>
      <c r="S773">
        <f>_xlfn.IFNA(VLOOKUP(Q773,'MARVEL-X'!A$2:I$1400,7,FALSE),VLOOKUP(Q773,MARVEL!A$2:J$1522,10,FALSE))</f>
        <v>15433.805824757999</v>
      </c>
      <c r="T773">
        <f>IF(P773=P772,R773+T772,R773)</f>
        <v>17997.175824758</v>
      </c>
      <c r="U773">
        <f>IF(P773=P772,1+U772,1)</f>
        <v>1</v>
      </c>
      <c r="V773">
        <f t="shared" si="12"/>
        <v>17997.175824758</v>
      </c>
      <c r="W773" t="str">
        <f>IF(V773="","",IF(ABS(V773-R773)&gt;W$1,ABS(V773-R773),""))</f>
        <v/>
      </c>
      <c r="X773" t="str">
        <f>Y773&amp;"-"&amp;Z773&amp;"-"&amp;AC773&amp;"-"&amp;AD773&amp;"-"&amp;AG773</f>
        <v>26.5-f-X-4-0.5</v>
      </c>
      <c r="Y773">
        <f>F773</f>
        <v>26.5</v>
      </c>
      <c r="Z773" s="2" t="str">
        <f>G773</f>
        <v>f</v>
      </c>
      <c r="AA773">
        <f>_xlfn.IFNA(VLOOKUP(X773,'duo-out'!A$2:Q$5000,5,FALSE),E773+10*(H773-1)+1+_xlfn.IFNA(VLOOKUP(D773,states!A$2:C$10,3,FALSE),1))</f>
        <v>5</v>
      </c>
      <c r="AB773">
        <f>IF(V773="","",V773)</f>
        <v>17997.175824758</v>
      </c>
      <c r="AC773" s="2" t="str">
        <f>_xlfn.IFNA(VLOOKUP(D773,states!A$2:C$10,2,FALSE),"XX")</f>
        <v>X</v>
      </c>
      <c r="AD773">
        <f>E773</f>
        <v>4</v>
      </c>
      <c r="AE773">
        <f>_xlfn.IFNA(VLOOKUP(D773,states!A$2:D$10,4,FALSE),0)</f>
        <v>1</v>
      </c>
      <c r="AF773">
        <v>0.5</v>
      </c>
      <c r="AG773">
        <f>IF(AE773=0,AF773,IF(AE773=1,IF(F773=0.5,0.5,IF(H773=1,0.5,1.5)),IF(F773=0.5,0.5,IF(H773=1,2.5,1.5))))</f>
        <v>0.5</v>
      </c>
      <c r="AH773" s="7">
        <f>IF(AC773="XX",0,1/C773^(1/5)*IF(E773=0,100,1)/(E773+1)^(1/4))</f>
        <v>1.4623505735569622</v>
      </c>
    </row>
    <row r="774" spans="1:34">
      <c r="A774">
        <v>2558</v>
      </c>
      <c r="B774" s="1">
        <v>2550.8850000000002</v>
      </c>
      <c r="C774" s="6">
        <v>0.02</v>
      </c>
      <c r="D774" t="s">
        <v>0</v>
      </c>
      <c r="E774">
        <v>4</v>
      </c>
      <c r="F774">
        <v>26.5</v>
      </c>
      <c r="G774" t="s">
        <v>2</v>
      </c>
      <c r="H774">
        <v>2</v>
      </c>
      <c r="I774" t="s">
        <v>0</v>
      </c>
      <c r="J774">
        <v>3</v>
      </c>
      <c r="K774">
        <v>25.5</v>
      </c>
      <c r="L774" t="s">
        <v>2</v>
      </c>
      <c r="M774">
        <v>2</v>
      </c>
      <c r="N774" t="s">
        <v>2614</v>
      </c>
      <c r="O774">
        <v>1</v>
      </c>
      <c r="P774" t="str">
        <f>D774&amp;"-"&amp;F774&amp;"-"&amp;G774&amp;"-"&amp;E774&amp;"-"&amp;H774</f>
        <v>X2Pi-26.5-f-4-2</v>
      </c>
      <c r="Q774" t="str">
        <f>I774&amp;"-"&amp;K774&amp;"-"&amp;L774&amp;"-"&amp;J774&amp;"-"&amp;M774</f>
        <v>X2Pi-25.5-f-3-2</v>
      </c>
      <c r="R774">
        <f>B774+S774</f>
        <v>18566.585170437</v>
      </c>
      <c r="S774">
        <f>_xlfn.IFNA(VLOOKUP(Q774,'MARVEL-X'!A$2:I$1400,7,FALSE),VLOOKUP(Q774,MARVEL!A$2:J$1522,10,FALSE))</f>
        <v>16015.700170437</v>
      </c>
      <c r="T774">
        <f>IF(P774=P773,R774+T773,R774)</f>
        <v>18566.585170437</v>
      </c>
      <c r="U774">
        <f>IF(P774=P773,1+U773,1)</f>
        <v>1</v>
      </c>
      <c r="V774">
        <f t="shared" si="12"/>
        <v>18566.585170437</v>
      </c>
      <c r="W774" t="str">
        <f>IF(V774="","",IF(ABS(V774-R774)&gt;W$1,ABS(V774-R774),""))</f>
        <v/>
      </c>
      <c r="X774" t="str">
        <f>Y774&amp;"-"&amp;Z774&amp;"-"&amp;AC774&amp;"-"&amp;AD774&amp;"-"&amp;AG774</f>
        <v>26.5-f-X-4-1.5</v>
      </c>
      <c r="Y774">
        <f>F774</f>
        <v>26.5</v>
      </c>
      <c r="Z774" s="2" t="str">
        <f>G774</f>
        <v>f</v>
      </c>
      <c r="AA774">
        <f>_xlfn.IFNA(VLOOKUP(X774,'duo-out'!A$2:Q$5000,5,FALSE),E774+10*(H774-1)+1+_xlfn.IFNA(VLOOKUP(D774,states!A$2:C$10,3,FALSE),1))</f>
        <v>15</v>
      </c>
      <c r="AB774">
        <f>IF(V774="","",V774)</f>
        <v>18566.585170437</v>
      </c>
      <c r="AC774" s="2" t="str">
        <f>_xlfn.IFNA(VLOOKUP(D774,states!A$2:C$10,2,FALSE),"XX")</f>
        <v>X</v>
      </c>
      <c r="AD774">
        <f>E774</f>
        <v>4</v>
      </c>
      <c r="AE774">
        <f>_xlfn.IFNA(VLOOKUP(D774,states!A$2:D$10,4,FALSE),0)</f>
        <v>1</v>
      </c>
      <c r="AF774">
        <v>0.5</v>
      </c>
      <c r="AG774">
        <f>IF(AE774=0,AF774,IF(AE774=1,IF(F774=0.5,0.5,IF(H774=1,0.5,1.5)),IF(F774=0.5,0.5,IF(H774=1,2.5,1.5))))</f>
        <v>1.5</v>
      </c>
      <c r="AH774" s="7">
        <f>IF(AC774="XX",0,1/C774^(1/5)*IF(E774=0,100,1)/(E774+1)^(1/4))</f>
        <v>1.4623505735569622</v>
      </c>
    </row>
    <row r="775" spans="1:34">
      <c r="A775">
        <v>1981</v>
      </c>
      <c r="B775" s="1">
        <v>3003.9009999999998</v>
      </c>
      <c r="C775" s="6">
        <v>5.0000000000000001E-3</v>
      </c>
      <c r="D775" t="s">
        <v>0</v>
      </c>
      <c r="E775">
        <v>1</v>
      </c>
      <c r="F775">
        <v>27.5</v>
      </c>
      <c r="G775" t="s">
        <v>1</v>
      </c>
      <c r="H775">
        <v>1</v>
      </c>
      <c r="I775" t="s">
        <v>0</v>
      </c>
      <c r="J775">
        <v>0</v>
      </c>
      <c r="K775">
        <v>26.5</v>
      </c>
      <c r="L775" t="s">
        <v>1</v>
      </c>
      <c r="M775">
        <v>1</v>
      </c>
      <c r="N775" t="s">
        <v>2037</v>
      </c>
      <c r="O775">
        <v>1</v>
      </c>
      <c r="P775" t="str">
        <f>D775&amp;"-"&amp;F775&amp;"-"&amp;G775&amp;"-"&amp;E775&amp;"-"&amp;H775</f>
        <v>X2Pi-27.5-e-1-1</v>
      </c>
      <c r="Q775" t="str">
        <f>I775&amp;"-"&amp;K775&amp;"-"&amp;L775&amp;"-"&amp;J775&amp;"-"&amp;M775</f>
        <v>X2Pi-26.5-e-0-1</v>
      </c>
      <c r="R775">
        <f>B775+S775</f>
        <v>12279.480340159</v>
      </c>
      <c r="S775">
        <f>_xlfn.IFNA(VLOOKUP(Q775,'MARVEL-X'!A$2:I$1400,7,FALSE),VLOOKUP(Q775,MARVEL!A$2:J$1522,10,FALSE))</f>
        <v>9275.5793401589999</v>
      </c>
      <c r="T775">
        <f>IF(P775=P774,R775+T774,R775)</f>
        <v>12279.480340159</v>
      </c>
      <c r="U775">
        <f>IF(P775=P774,1+U774,1)</f>
        <v>1</v>
      </c>
      <c r="V775">
        <f t="shared" si="12"/>
        <v>12279.480340159</v>
      </c>
      <c r="W775" t="str">
        <f>IF(V775="","",IF(ABS(V775-R775)&gt;W$1,ABS(V775-R775),""))</f>
        <v/>
      </c>
      <c r="X775" t="str">
        <f>Y775&amp;"-"&amp;Z775&amp;"-"&amp;AC775&amp;"-"&amp;AD775&amp;"-"&amp;AG775</f>
        <v>27.5-e-X-1-0.5</v>
      </c>
      <c r="Y775">
        <f>F775</f>
        <v>27.5</v>
      </c>
      <c r="Z775" s="2" t="str">
        <f>G775</f>
        <v>e</v>
      </c>
      <c r="AA775">
        <f>_xlfn.IFNA(VLOOKUP(X775,'duo-out'!A$2:Q$5000,5,FALSE),E775+10*(H775-1)+1+_xlfn.IFNA(VLOOKUP(D775,states!A$2:C$10,3,FALSE),1))</f>
        <v>2</v>
      </c>
      <c r="AB775">
        <f>IF(V775="","",V775)</f>
        <v>12279.480340159</v>
      </c>
      <c r="AC775" s="2" t="str">
        <f>_xlfn.IFNA(VLOOKUP(D775,states!A$2:C$10,2,FALSE),"XX")</f>
        <v>X</v>
      </c>
      <c r="AD775">
        <f>E775</f>
        <v>1</v>
      </c>
      <c r="AE775">
        <f>_xlfn.IFNA(VLOOKUP(D775,states!A$2:D$10,4,FALSE),0)</f>
        <v>1</v>
      </c>
      <c r="AF775">
        <v>0.5</v>
      </c>
      <c r="AG775">
        <f>IF(AE775=0,AF775,IF(AE775=1,IF(F775=0.5,0.5,IF(H775=1,0.5,1.5)),IF(F775=0.5,0.5,IF(H775=1,2.5,1.5))))</f>
        <v>0.5</v>
      </c>
      <c r="AH775" s="7">
        <f>IF(AC775="XX",0,1/C775^(1/5)*IF(E775=0,100,1)/(E775+1)^(1/4))</f>
        <v>2.4263223583284943</v>
      </c>
    </row>
    <row r="776" spans="1:34">
      <c r="A776">
        <v>2038</v>
      </c>
      <c r="B776" s="1">
        <v>2992.4580000000001</v>
      </c>
      <c r="C776" s="6">
        <v>5.0000000000000001E-3</v>
      </c>
      <c r="D776" t="s">
        <v>0</v>
      </c>
      <c r="E776">
        <v>1</v>
      </c>
      <c r="F776">
        <v>27.5</v>
      </c>
      <c r="G776" t="s">
        <v>1</v>
      </c>
      <c r="H776">
        <v>2</v>
      </c>
      <c r="I776" t="s">
        <v>0</v>
      </c>
      <c r="J776">
        <v>0</v>
      </c>
      <c r="K776">
        <v>26.5</v>
      </c>
      <c r="L776" t="s">
        <v>1</v>
      </c>
      <c r="M776">
        <v>2</v>
      </c>
      <c r="N776" t="s">
        <v>2094</v>
      </c>
      <c r="O776">
        <v>1</v>
      </c>
      <c r="P776" t="str">
        <f>D776&amp;"-"&amp;F776&amp;"-"&amp;G776&amp;"-"&amp;E776&amp;"-"&amp;H776</f>
        <v>X2Pi-27.5-e-1-2</v>
      </c>
      <c r="Q776" t="str">
        <f>I776&amp;"-"&amp;K776&amp;"-"&amp;L776&amp;"-"&amp;J776&amp;"-"&amp;M776</f>
        <v>X2Pi-26.5-e-0-2</v>
      </c>
      <c r="R776">
        <f>B776+S776</f>
        <v>12907.259339709999</v>
      </c>
      <c r="S776">
        <f>_xlfn.IFNA(VLOOKUP(Q776,'MARVEL-X'!A$2:I$1400,7,FALSE),VLOOKUP(Q776,MARVEL!A$2:J$1522,10,FALSE))</f>
        <v>9914.8013397099985</v>
      </c>
      <c r="T776">
        <f>IF(P776=P775,R776+T775,R776)</f>
        <v>12907.259339709999</v>
      </c>
      <c r="U776">
        <f>IF(P776=P775,1+U775,1)</f>
        <v>1</v>
      </c>
      <c r="V776">
        <f t="shared" si="12"/>
        <v>12907.259339709999</v>
      </c>
      <c r="W776" t="str">
        <f>IF(V776="","",IF(ABS(V776-R776)&gt;W$1,ABS(V776-R776),""))</f>
        <v/>
      </c>
      <c r="X776" t="str">
        <f>Y776&amp;"-"&amp;Z776&amp;"-"&amp;AC776&amp;"-"&amp;AD776&amp;"-"&amp;AG776</f>
        <v>27.5-e-X-1-1.5</v>
      </c>
      <c r="Y776">
        <f>F776</f>
        <v>27.5</v>
      </c>
      <c r="Z776" s="2" t="str">
        <f>G776</f>
        <v>e</v>
      </c>
      <c r="AA776">
        <f>_xlfn.IFNA(VLOOKUP(X776,'duo-out'!A$2:Q$5000,5,FALSE),E776+10*(H776-1)+1+_xlfn.IFNA(VLOOKUP(D776,states!A$2:C$10,3,FALSE),1))</f>
        <v>12</v>
      </c>
      <c r="AB776">
        <f>IF(V776="","",V776)</f>
        <v>12907.259339709999</v>
      </c>
      <c r="AC776" s="2" t="str">
        <f>_xlfn.IFNA(VLOOKUP(D776,states!A$2:C$10,2,FALSE),"XX")</f>
        <v>X</v>
      </c>
      <c r="AD776">
        <f>E776</f>
        <v>1</v>
      </c>
      <c r="AE776">
        <f>_xlfn.IFNA(VLOOKUP(D776,states!A$2:D$10,4,FALSE),0)</f>
        <v>1</v>
      </c>
      <c r="AF776">
        <v>0.5</v>
      </c>
      <c r="AG776">
        <f>IF(AE776=0,AF776,IF(AE776=1,IF(F776=0.5,0.5,IF(H776=1,0.5,1.5)),IF(F776=0.5,0.5,IF(H776=1,2.5,1.5))))</f>
        <v>1.5</v>
      </c>
      <c r="AH776" s="7">
        <f>IF(AC776="XX",0,1/C776^(1/5)*IF(E776=0,100,1)/(E776+1)^(1/4))</f>
        <v>2.4263223583284943</v>
      </c>
    </row>
    <row r="777" spans="1:34">
      <c r="A777">
        <v>2093</v>
      </c>
      <c r="B777" s="1">
        <v>2853.0219999999999</v>
      </c>
      <c r="C777" s="6">
        <v>5.0000000000000001E-3</v>
      </c>
      <c r="D777" t="s">
        <v>0</v>
      </c>
      <c r="E777">
        <v>2</v>
      </c>
      <c r="F777">
        <v>27.5</v>
      </c>
      <c r="G777" t="s">
        <v>1</v>
      </c>
      <c r="H777">
        <v>1</v>
      </c>
      <c r="I777" t="s">
        <v>0</v>
      </c>
      <c r="J777">
        <v>1</v>
      </c>
      <c r="K777">
        <v>26.5</v>
      </c>
      <c r="L777" t="s">
        <v>1</v>
      </c>
      <c r="M777">
        <v>1</v>
      </c>
      <c r="N777" t="s">
        <v>2149</v>
      </c>
      <c r="O777">
        <v>1</v>
      </c>
      <c r="P777" t="str">
        <f>D777&amp;"-"&amp;F777&amp;"-"&amp;G777&amp;"-"&amp;E777&amp;"-"&amp;H777</f>
        <v>X2Pi-27.5-e-2-1</v>
      </c>
      <c r="Q777" t="str">
        <f>I777&amp;"-"&amp;K777&amp;"-"&amp;L777&amp;"-"&amp;J777&amp;"-"&amp;M777</f>
        <v>X2Pi-26.5-e-1-1</v>
      </c>
      <c r="R777">
        <f>B777+S777</f>
        <v>14498.875740636999</v>
      </c>
      <c r="S777">
        <f>_xlfn.IFNA(VLOOKUP(Q777,'MARVEL-X'!A$2:I$1400,7,FALSE),VLOOKUP(Q777,MARVEL!A$2:J$1522,10,FALSE))</f>
        <v>11645.853740637</v>
      </c>
      <c r="T777">
        <f>IF(P777=P776,R777+T776,R777)</f>
        <v>14498.875740636999</v>
      </c>
      <c r="U777">
        <f>IF(P777=P776,1+U776,1)</f>
        <v>1</v>
      </c>
      <c r="V777">
        <f t="shared" si="12"/>
        <v>14498.875740636999</v>
      </c>
      <c r="W777" t="str">
        <f>IF(V777="","",IF(ABS(V777-R777)&gt;W$1,ABS(V777-R777),""))</f>
        <v/>
      </c>
      <c r="X777" t="str">
        <f>Y777&amp;"-"&amp;Z777&amp;"-"&amp;AC777&amp;"-"&amp;AD777&amp;"-"&amp;AG777</f>
        <v>27.5-e-X-2-0.5</v>
      </c>
      <c r="Y777">
        <f>F777</f>
        <v>27.5</v>
      </c>
      <c r="Z777" s="2" t="str">
        <f>G777</f>
        <v>e</v>
      </c>
      <c r="AA777">
        <f>_xlfn.IFNA(VLOOKUP(X777,'duo-out'!A$2:Q$5000,5,FALSE),E777+10*(H777-1)+1+_xlfn.IFNA(VLOOKUP(D777,states!A$2:C$10,3,FALSE),1))</f>
        <v>3</v>
      </c>
      <c r="AB777">
        <f>IF(V777="","",V777)</f>
        <v>14498.875740636999</v>
      </c>
      <c r="AC777" s="2" t="str">
        <f>_xlfn.IFNA(VLOOKUP(D777,states!A$2:C$10,2,FALSE),"XX")</f>
        <v>X</v>
      </c>
      <c r="AD777">
        <f>E777</f>
        <v>2</v>
      </c>
      <c r="AE777">
        <f>_xlfn.IFNA(VLOOKUP(D777,states!A$2:D$10,4,FALSE),0)</f>
        <v>1</v>
      </c>
      <c r="AF777">
        <v>0.5</v>
      </c>
      <c r="AG777">
        <f>IF(AE777=0,AF777,IF(AE777=1,IF(F777=0.5,0.5,IF(H777=1,0.5,1.5)),IF(F777=0.5,0.5,IF(H777=1,2.5,1.5))))</f>
        <v>0.5</v>
      </c>
      <c r="AH777" s="7">
        <f>IF(AC777="XX",0,1/C777^(1/5)*IF(E777=0,100,1)/(E777+1)^(1/4))</f>
        <v>2.1924297443889911</v>
      </c>
    </row>
    <row r="778" spans="1:34">
      <c r="A778">
        <v>2146</v>
      </c>
      <c r="B778" s="1">
        <v>2840.7330000000002</v>
      </c>
      <c r="C778" s="6">
        <v>5.0000000000000001E-3</v>
      </c>
      <c r="D778" t="s">
        <v>0</v>
      </c>
      <c r="E778">
        <v>2</v>
      </c>
      <c r="F778">
        <v>27.5</v>
      </c>
      <c r="G778" t="s">
        <v>1</v>
      </c>
      <c r="H778">
        <v>2</v>
      </c>
      <c r="I778" t="s">
        <v>0</v>
      </c>
      <c r="J778">
        <v>1</v>
      </c>
      <c r="K778">
        <v>26.5</v>
      </c>
      <c r="L778" t="s">
        <v>1</v>
      </c>
      <c r="M778">
        <v>2</v>
      </c>
      <c r="N778" t="s">
        <v>2202</v>
      </c>
      <c r="O778">
        <v>1</v>
      </c>
      <c r="P778" t="str">
        <f>D778&amp;"-"&amp;F778&amp;"-"&amp;G778&amp;"-"&amp;E778&amp;"-"&amp;H778</f>
        <v>X2Pi-27.5-e-2-2</v>
      </c>
      <c r="Q778" t="str">
        <f>I778&amp;"-"&amp;K778&amp;"-"&amp;L778&amp;"-"&amp;J778&amp;"-"&amp;M778</f>
        <v>X2Pi-26.5-e-1-2</v>
      </c>
      <c r="R778">
        <f>B778+S778</f>
        <v>15099.466055150999</v>
      </c>
      <c r="S778">
        <f>_xlfn.IFNA(VLOOKUP(Q778,'MARVEL-X'!A$2:I$1400,7,FALSE),VLOOKUP(Q778,MARVEL!A$2:J$1522,10,FALSE))</f>
        <v>12258.733055150999</v>
      </c>
      <c r="T778">
        <f>IF(P778=P777,R778+T777,R778)</f>
        <v>15099.466055150999</v>
      </c>
      <c r="U778">
        <f>IF(P778=P777,1+U777,1)</f>
        <v>1</v>
      </c>
      <c r="V778">
        <f t="shared" si="12"/>
        <v>15099.466055150999</v>
      </c>
      <c r="W778" t="str">
        <f>IF(V778="","",IF(ABS(V778-R778)&gt;W$1,ABS(V778-R778),""))</f>
        <v/>
      </c>
      <c r="X778" t="str">
        <f>Y778&amp;"-"&amp;Z778&amp;"-"&amp;AC778&amp;"-"&amp;AD778&amp;"-"&amp;AG778</f>
        <v>27.5-e-X-2-1.5</v>
      </c>
      <c r="Y778">
        <f>F778</f>
        <v>27.5</v>
      </c>
      <c r="Z778" s="2" t="str">
        <f>G778</f>
        <v>e</v>
      </c>
      <c r="AA778">
        <f>_xlfn.IFNA(VLOOKUP(X778,'duo-out'!A$2:Q$5000,5,FALSE),E778+10*(H778-1)+1+_xlfn.IFNA(VLOOKUP(D778,states!A$2:C$10,3,FALSE),1))</f>
        <v>13</v>
      </c>
      <c r="AB778">
        <f>IF(V778="","",V778)</f>
        <v>15099.466055150999</v>
      </c>
      <c r="AC778" s="2" t="str">
        <f>_xlfn.IFNA(VLOOKUP(D778,states!A$2:C$10,2,FALSE),"XX")</f>
        <v>X</v>
      </c>
      <c r="AD778">
        <f>E778</f>
        <v>2</v>
      </c>
      <c r="AE778">
        <f>_xlfn.IFNA(VLOOKUP(D778,states!A$2:D$10,4,FALSE),0)</f>
        <v>1</v>
      </c>
      <c r="AF778">
        <v>0.5</v>
      </c>
      <c r="AG778">
        <f>IF(AE778=0,AF778,IF(AE778=1,IF(F778=0.5,0.5,IF(H778=1,0.5,1.5)),IF(F778=0.5,0.5,IF(H778=1,2.5,1.5))))</f>
        <v>1.5</v>
      </c>
      <c r="AH778" s="7">
        <f>IF(AC778="XX",0,1/C778^(1/5)*IF(E778=0,100,1)/(E778+1)^(1/4))</f>
        <v>2.1924297443889911</v>
      </c>
    </row>
    <row r="779" spans="1:34">
      <c r="A779">
        <v>2199</v>
      </c>
      <c r="B779" s="1">
        <v>2702.3519999999999</v>
      </c>
      <c r="C779" s="6">
        <v>5.0000000000000001E-3</v>
      </c>
      <c r="D779" t="s">
        <v>0</v>
      </c>
      <c r="E779">
        <v>3</v>
      </c>
      <c r="F779">
        <v>27.5</v>
      </c>
      <c r="G779" t="s">
        <v>1</v>
      </c>
      <c r="H779">
        <v>1</v>
      </c>
      <c r="I779" t="s">
        <v>0</v>
      </c>
      <c r="J779">
        <v>2</v>
      </c>
      <c r="K779">
        <v>26.5</v>
      </c>
      <c r="L779" t="s">
        <v>1</v>
      </c>
      <c r="M779">
        <v>1</v>
      </c>
      <c r="N779" t="s">
        <v>2255</v>
      </c>
      <c r="O779">
        <v>1</v>
      </c>
      <c r="P779" t="str">
        <f>D779&amp;"-"&amp;F779&amp;"-"&amp;G779&amp;"-"&amp;E779&amp;"-"&amp;H779</f>
        <v>X2Pi-27.5-e-3-1</v>
      </c>
      <c r="Q779" t="str">
        <f>I779&amp;"-"&amp;K779&amp;"-"&amp;L779&amp;"-"&amp;J779&amp;"-"&amp;M779</f>
        <v>X2Pi-26.5-e-2-1</v>
      </c>
      <c r="R779">
        <f>B779+S779</f>
        <v>16594.657005679001</v>
      </c>
      <c r="S779">
        <f>_xlfn.IFNA(VLOOKUP(Q779,'MARVEL-X'!A$2:I$1400,7,FALSE),VLOOKUP(Q779,MARVEL!A$2:J$1522,10,FALSE))</f>
        <v>13892.305005679</v>
      </c>
      <c r="T779">
        <f>IF(P779=P778,R779+T778,R779)</f>
        <v>16594.657005679001</v>
      </c>
      <c r="U779">
        <f>IF(P779=P778,1+U778,1)</f>
        <v>1</v>
      </c>
      <c r="V779">
        <f t="shared" si="12"/>
        <v>16594.657005679001</v>
      </c>
      <c r="W779" t="str">
        <f>IF(V779="","",IF(ABS(V779-R779)&gt;W$1,ABS(V779-R779),""))</f>
        <v/>
      </c>
      <c r="X779" t="str">
        <f>Y779&amp;"-"&amp;Z779&amp;"-"&amp;AC779&amp;"-"&amp;AD779&amp;"-"&amp;AG779</f>
        <v>27.5-e-X-3-0.5</v>
      </c>
      <c r="Y779">
        <f>F779</f>
        <v>27.5</v>
      </c>
      <c r="Z779" s="2" t="str">
        <f>G779</f>
        <v>e</v>
      </c>
      <c r="AA779">
        <f>_xlfn.IFNA(VLOOKUP(X779,'duo-out'!A$2:Q$5000,5,FALSE),E779+10*(H779-1)+1+_xlfn.IFNA(VLOOKUP(D779,states!A$2:C$10,3,FALSE),1))</f>
        <v>4</v>
      </c>
      <c r="AB779">
        <f>IF(V779="","",V779)</f>
        <v>16594.657005679001</v>
      </c>
      <c r="AC779" s="2" t="str">
        <f>_xlfn.IFNA(VLOOKUP(D779,states!A$2:C$10,2,FALSE),"XX")</f>
        <v>X</v>
      </c>
      <c r="AD779">
        <f>E779</f>
        <v>3</v>
      </c>
      <c r="AE779">
        <f>_xlfn.IFNA(VLOOKUP(D779,states!A$2:D$10,4,FALSE),0)</f>
        <v>1</v>
      </c>
      <c r="AF779">
        <v>0.5</v>
      </c>
      <c r="AG779">
        <f>IF(AE779=0,AF779,IF(AE779=1,IF(F779=0.5,0.5,IF(H779=1,0.5,1.5)),IF(F779=0.5,0.5,IF(H779=1,2.5,1.5))))</f>
        <v>0.5</v>
      </c>
      <c r="AH779" s="7">
        <f>IF(AC779="XX",0,1/C779^(1/5)*IF(E779=0,100,1)/(E779+1)^(1/4))</f>
        <v>2.0402857733683697</v>
      </c>
    </row>
    <row r="780" spans="1:34">
      <c r="A780">
        <v>2247</v>
      </c>
      <c r="B780" s="1">
        <v>2689.0709999999999</v>
      </c>
      <c r="C780" s="6">
        <v>5.0000000000000001E-3</v>
      </c>
      <c r="D780" t="s">
        <v>0</v>
      </c>
      <c r="E780">
        <v>3</v>
      </c>
      <c r="F780">
        <v>27.5</v>
      </c>
      <c r="G780" t="s">
        <v>1</v>
      </c>
      <c r="H780">
        <v>2</v>
      </c>
      <c r="I780" t="s">
        <v>0</v>
      </c>
      <c r="J780">
        <v>2</v>
      </c>
      <c r="K780">
        <v>26.5</v>
      </c>
      <c r="L780" t="s">
        <v>1</v>
      </c>
      <c r="M780">
        <v>2</v>
      </c>
      <c r="N780" t="s">
        <v>2303</v>
      </c>
      <c r="O780">
        <v>1</v>
      </c>
      <c r="P780" t="str">
        <f>D780&amp;"-"&amp;F780&amp;"-"&amp;G780&amp;"-"&amp;E780&amp;"-"&amp;H780</f>
        <v>X2Pi-27.5-e-3-2</v>
      </c>
      <c r="Q780" t="str">
        <f>I780&amp;"-"&amp;K780&amp;"-"&amp;L780&amp;"-"&amp;J780&amp;"-"&amp;M780</f>
        <v>X2Pi-26.5-e-2-2</v>
      </c>
      <c r="R780">
        <f>B780+S780</f>
        <v>17168.010115653</v>
      </c>
      <c r="S780">
        <f>_xlfn.IFNA(VLOOKUP(Q780,'MARVEL-X'!A$2:I$1400,7,FALSE),VLOOKUP(Q780,MARVEL!A$2:J$1522,10,FALSE))</f>
        <v>14478.939115653</v>
      </c>
      <c r="T780">
        <f>IF(P780=P779,R780+T779,R780)</f>
        <v>17168.010115653</v>
      </c>
      <c r="U780">
        <f>IF(P780=P779,1+U779,1)</f>
        <v>1</v>
      </c>
      <c r="V780">
        <f t="shared" si="12"/>
        <v>17168.010115653</v>
      </c>
      <c r="W780" t="str">
        <f>IF(V780="","",IF(ABS(V780-R780)&gt;W$1,ABS(V780-R780),""))</f>
        <v/>
      </c>
      <c r="X780" t="str">
        <f>Y780&amp;"-"&amp;Z780&amp;"-"&amp;AC780&amp;"-"&amp;AD780&amp;"-"&amp;AG780</f>
        <v>27.5-e-X-3-1.5</v>
      </c>
      <c r="Y780">
        <f>F780</f>
        <v>27.5</v>
      </c>
      <c r="Z780" s="2" t="str">
        <f>G780</f>
        <v>e</v>
      </c>
      <c r="AA780">
        <f>_xlfn.IFNA(VLOOKUP(X780,'duo-out'!A$2:Q$5000,5,FALSE),E780+10*(H780-1)+1+_xlfn.IFNA(VLOOKUP(D780,states!A$2:C$10,3,FALSE),1))</f>
        <v>14</v>
      </c>
      <c r="AB780">
        <f>IF(V780="","",V780)</f>
        <v>17168.010115653</v>
      </c>
      <c r="AC780" s="2" t="str">
        <f>_xlfn.IFNA(VLOOKUP(D780,states!A$2:C$10,2,FALSE),"XX")</f>
        <v>X</v>
      </c>
      <c r="AD780">
        <f>E780</f>
        <v>3</v>
      </c>
      <c r="AE780">
        <f>_xlfn.IFNA(VLOOKUP(D780,states!A$2:D$10,4,FALSE),0)</f>
        <v>1</v>
      </c>
      <c r="AF780">
        <v>0.5</v>
      </c>
      <c r="AG780">
        <f>IF(AE780=0,AF780,IF(AE780=1,IF(F780=0.5,0.5,IF(H780=1,0.5,1.5)),IF(F780=0.5,0.5,IF(H780=1,2.5,1.5))))</f>
        <v>1.5</v>
      </c>
      <c r="AH780" s="7">
        <f>IF(AC780="XX",0,1/C780^(1/5)*IF(E780=0,100,1)/(E780+1)^(1/4))</f>
        <v>2.0402857733683697</v>
      </c>
    </row>
    <row r="781" spans="1:34">
      <c r="A781">
        <v>2543</v>
      </c>
      <c r="B781" s="1">
        <v>2550.8629999999998</v>
      </c>
      <c r="C781" s="6">
        <v>0.02</v>
      </c>
      <c r="D781" t="s">
        <v>0</v>
      </c>
      <c r="E781">
        <v>4</v>
      </c>
      <c r="F781">
        <v>27.5</v>
      </c>
      <c r="G781" t="s">
        <v>1</v>
      </c>
      <c r="H781">
        <v>1</v>
      </c>
      <c r="I781" t="s">
        <v>0</v>
      </c>
      <c r="J781">
        <v>3</v>
      </c>
      <c r="K781">
        <v>26.5</v>
      </c>
      <c r="L781" t="s">
        <v>1</v>
      </c>
      <c r="M781">
        <v>1</v>
      </c>
      <c r="N781" t="s">
        <v>2599</v>
      </c>
      <c r="O781">
        <v>1</v>
      </c>
      <c r="P781" t="str">
        <f>D781&amp;"-"&amp;F781&amp;"-"&amp;G781&amp;"-"&amp;E781&amp;"-"&amp;H781</f>
        <v>X2Pi-27.5-e-4-1</v>
      </c>
      <c r="Q781" t="str">
        <f>I781&amp;"-"&amp;K781&amp;"-"&amp;L781&amp;"-"&amp;J781&amp;"-"&amp;M781</f>
        <v>X2Pi-26.5-e-3-1</v>
      </c>
      <c r="R781">
        <f>B781+S781</f>
        <v>18566.165903843001</v>
      </c>
      <c r="S781">
        <f>_xlfn.IFNA(VLOOKUP(Q781,'MARVEL-X'!A$2:I$1400,7,FALSE),VLOOKUP(Q781,MARVEL!A$2:J$1522,10,FALSE))</f>
        <v>16015.302903843</v>
      </c>
      <c r="T781">
        <f>IF(P781=P780,R781+T780,R781)</f>
        <v>18566.165903843001</v>
      </c>
      <c r="U781">
        <f>IF(P781=P780,1+U780,1)</f>
        <v>1</v>
      </c>
      <c r="V781">
        <f t="shared" si="12"/>
        <v>18566.165903843001</v>
      </c>
      <c r="W781" t="str">
        <f>IF(V781="","",IF(ABS(V781-R781)&gt;W$1,ABS(V781-R781),""))</f>
        <v/>
      </c>
      <c r="X781" t="str">
        <f>Y781&amp;"-"&amp;Z781&amp;"-"&amp;AC781&amp;"-"&amp;AD781&amp;"-"&amp;AG781</f>
        <v>27.5-e-X-4-0.5</v>
      </c>
      <c r="Y781">
        <f>F781</f>
        <v>27.5</v>
      </c>
      <c r="Z781" s="2" t="str">
        <f>G781</f>
        <v>e</v>
      </c>
      <c r="AA781">
        <f>_xlfn.IFNA(VLOOKUP(X781,'duo-out'!A$2:Q$5000,5,FALSE),E781+10*(H781-1)+1+_xlfn.IFNA(VLOOKUP(D781,states!A$2:C$10,3,FALSE),1))</f>
        <v>5</v>
      </c>
      <c r="AB781">
        <f>IF(V781="","",V781)</f>
        <v>18566.165903843001</v>
      </c>
      <c r="AC781" s="2" t="str">
        <f>_xlfn.IFNA(VLOOKUP(D781,states!A$2:C$10,2,FALSE),"XX")</f>
        <v>X</v>
      </c>
      <c r="AD781">
        <f>E781</f>
        <v>4</v>
      </c>
      <c r="AE781">
        <f>_xlfn.IFNA(VLOOKUP(D781,states!A$2:D$10,4,FALSE),0)</f>
        <v>1</v>
      </c>
      <c r="AF781">
        <v>0.5</v>
      </c>
      <c r="AG781">
        <f>IF(AE781=0,AF781,IF(AE781=1,IF(F781=0.5,0.5,IF(H781=1,0.5,1.5)),IF(F781=0.5,0.5,IF(H781=1,2.5,1.5))))</f>
        <v>0.5</v>
      </c>
      <c r="AH781" s="7">
        <f>IF(AC781="XX",0,1/C781^(1/5)*IF(E781=0,100,1)/(E781+1)^(1/4))</f>
        <v>1.4623505735569622</v>
      </c>
    </row>
    <row r="782" spans="1:34">
      <c r="A782">
        <v>2554</v>
      </c>
      <c r="B782" s="1">
        <v>2536.4157</v>
      </c>
      <c r="C782" s="6">
        <v>0.02</v>
      </c>
      <c r="D782" t="s">
        <v>0</v>
      </c>
      <c r="E782">
        <v>4</v>
      </c>
      <c r="F782">
        <v>27.5</v>
      </c>
      <c r="G782" t="s">
        <v>1</v>
      </c>
      <c r="H782">
        <v>2</v>
      </c>
      <c r="I782" t="s">
        <v>0</v>
      </c>
      <c r="J782">
        <v>3</v>
      </c>
      <c r="K782">
        <v>26.5</v>
      </c>
      <c r="L782" t="s">
        <v>1</v>
      </c>
      <c r="M782">
        <v>2</v>
      </c>
      <c r="N782" t="s">
        <v>2610</v>
      </c>
      <c r="O782">
        <v>1</v>
      </c>
      <c r="P782" t="str">
        <f>D782&amp;"-"&amp;F782&amp;"-"&amp;G782&amp;"-"&amp;E782&amp;"-"&amp;H782</f>
        <v>X2Pi-27.5-e-4-2</v>
      </c>
      <c r="Q782" t="str">
        <f>I782&amp;"-"&amp;K782&amp;"-"&amp;L782&amp;"-"&amp;J782&amp;"-"&amp;M782</f>
        <v>X2Pi-26.5-e-3-2</v>
      </c>
      <c r="R782">
        <f>B782+S782</f>
        <v>19112.014319482001</v>
      </c>
      <c r="S782">
        <f>_xlfn.IFNA(VLOOKUP(Q782,'MARVEL-X'!A$2:I$1400,7,FALSE),VLOOKUP(Q782,MARVEL!A$2:J$1522,10,FALSE))</f>
        <v>16575.598619482</v>
      </c>
      <c r="T782">
        <f>IF(P782=P781,R782+T781,R782)</f>
        <v>19112.014319482001</v>
      </c>
      <c r="U782">
        <f>IF(P782=P781,1+U781,1)</f>
        <v>1</v>
      </c>
      <c r="V782">
        <f t="shared" si="12"/>
        <v>19112.014319482001</v>
      </c>
      <c r="W782" t="str">
        <f>IF(V782="","",IF(ABS(V782-R782)&gt;W$1,ABS(V782-R782),""))</f>
        <v/>
      </c>
      <c r="X782" t="str">
        <f>Y782&amp;"-"&amp;Z782&amp;"-"&amp;AC782&amp;"-"&amp;AD782&amp;"-"&amp;AG782</f>
        <v>27.5-e-X-4-1.5</v>
      </c>
      <c r="Y782">
        <f>F782</f>
        <v>27.5</v>
      </c>
      <c r="Z782" s="2" t="str">
        <f>G782</f>
        <v>e</v>
      </c>
      <c r="AA782">
        <f>_xlfn.IFNA(VLOOKUP(X782,'duo-out'!A$2:Q$5000,5,FALSE),E782+10*(H782-1)+1+_xlfn.IFNA(VLOOKUP(D782,states!A$2:C$10,3,FALSE),1))</f>
        <v>15</v>
      </c>
      <c r="AB782">
        <f>IF(V782="","",V782)</f>
        <v>19112.014319482001</v>
      </c>
      <c r="AC782" s="2" t="str">
        <f>_xlfn.IFNA(VLOOKUP(D782,states!A$2:C$10,2,FALSE),"XX")</f>
        <v>X</v>
      </c>
      <c r="AD782">
        <f>E782</f>
        <v>4</v>
      </c>
      <c r="AE782">
        <f>_xlfn.IFNA(VLOOKUP(D782,states!A$2:D$10,4,FALSE),0)</f>
        <v>1</v>
      </c>
      <c r="AF782">
        <v>0.5</v>
      </c>
      <c r="AG782">
        <f>IF(AE782=0,AF782,IF(AE782=1,IF(F782=0.5,0.5,IF(H782=1,0.5,1.5)),IF(F782=0.5,0.5,IF(H782=1,2.5,1.5))))</f>
        <v>1.5</v>
      </c>
      <c r="AH782" s="7">
        <f>IF(AC782="XX",0,1/C782^(1/5)*IF(E782=0,100,1)/(E782+1)^(1/4))</f>
        <v>1.4623505735569622</v>
      </c>
    </row>
    <row r="783" spans="1:34">
      <c r="A783">
        <v>2006</v>
      </c>
      <c r="B783" s="1">
        <v>3003.6610000000001</v>
      </c>
      <c r="C783" s="6">
        <v>5.0000000000000001E-3</v>
      </c>
      <c r="D783" t="s">
        <v>0</v>
      </c>
      <c r="E783">
        <v>1</v>
      </c>
      <c r="F783">
        <v>27.5</v>
      </c>
      <c r="G783" t="s">
        <v>2</v>
      </c>
      <c r="H783">
        <v>1</v>
      </c>
      <c r="I783" t="s">
        <v>0</v>
      </c>
      <c r="J783">
        <v>0</v>
      </c>
      <c r="K783">
        <v>26.5</v>
      </c>
      <c r="L783" t="s">
        <v>2</v>
      </c>
      <c r="M783">
        <v>1</v>
      </c>
      <c r="N783" t="s">
        <v>2062</v>
      </c>
      <c r="O783">
        <v>1</v>
      </c>
      <c r="P783" t="str">
        <f>D783&amp;"-"&amp;F783&amp;"-"&amp;G783&amp;"-"&amp;E783&amp;"-"&amp;H783</f>
        <v>X2Pi-27.5-f-1-1</v>
      </c>
      <c r="Q783" t="str">
        <f>I783&amp;"-"&amp;K783&amp;"-"&amp;L783&amp;"-"&amp;J783&amp;"-"&amp;M783</f>
        <v>X2Pi-26.5-f-0-1</v>
      </c>
      <c r="R783">
        <f>B783+S783</f>
        <v>12258.968632306</v>
      </c>
      <c r="S783">
        <f>_xlfn.IFNA(VLOOKUP(Q783,'MARVEL-X'!A$2:I$1400,7,FALSE),VLOOKUP(Q783,MARVEL!A$2:J$1522,10,FALSE))</f>
        <v>9255.3076323059995</v>
      </c>
      <c r="T783">
        <f>IF(P783=P782,R783+T782,R783)</f>
        <v>12258.968632306</v>
      </c>
      <c r="U783">
        <f>IF(P783=P782,1+U782,1)</f>
        <v>1</v>
      </c>
      <c r="V783">
        <f t="shared" si="12"/>
        <v>12258.968632306</v>
      </c>
      <c r="W783" t="str">
        <f>IF(V783="","",IF(ABS(V783-R783)&gt;W$1,ABS(V783-R783),""))</f>
        <v/>
      </c>
      <c r="X783" t="str">
        <f>Y783&amp;"-"&amp;Z783&amp;"-"&amp;AC783&amp;"-"&amp;AD783&amp;"-"&amp;AG783</f>
        <v>27.5-f-X-1-0.5</v>
      </c>
      <c r="Y783">
        <f>F783</f>
        <v>27.5</v>
      </c>
      <c r="Z783" s="2" t="str">
        <f>G783</f>
        <v>f</v>
      </c>
      <c r="AA783">
        <f>_xlfn.IFNA(VLOOKUP(X783,'duo-out'!A$2:Q$5000,5,FALSE),E783+10*(H783-1)+1+_xlfn.IFNA(VLOOKUP(D783,states!A$2:C$10,3,FALSE),1))</f>
        <v>2</v>
      </c>
      <c r="AB783">
        <f>IF(V783="","",V783)</f>
        <v>12258.968632306</v>
      </c>
      <c r="AC783" s="2" t="str">
        <f>_xlfn.IFNA(VLOOKUP(D783,states!A$2:C$10,2,FALSE),"XX")</f>
        <v>X</v>
      </c>
      <c r="AD783">
        <f>E783</f>
        <v>1</v>
      </c>
      <c r="AE783">
        <f>_xlfn.IFNA(VLOOKUP(D783,states!A$2:D$10,4,FALSE),0)</f>
        <v>1</v>
      </c>
      <c r="AF783">
        <v>0.5</v>
      </c>
      <c r="AG783">
        <f>IF(AE783=0,AF783,IF(AE783=1,IF(F783=0.5,0.5,IF(H783=1,0.5,1.5)),IF(F783=0.5,0.5,IF(H783=1,2.5,1.5))))</f>
        <v>0.5</v>
      </c>
      <c r="AH783" s="7">
        <f>IF(AC783="XX",0,1/C783^(1/5)*IF(E783=0,100,1)/(E783+1)^(1/4))</f>
        <v>2.4263223583284943</v>
      </c>
    </row>
    <row r="784" spans="1:34">
      <c r="A784">
        <v>2063</v>
      </c>
      <c r="B784" s="1">
        <v>2992.645</v>
      </c>
      <c r="C784" s="6">
        <v>5.0000000000000001E-3</v>
      </c>
      <c r="D784" t="s">
        <v>0</v>
      </c>
      <c r="E784">
        <v>1</v>
      </c>
      <c r="F784">
        <v>27.5</v>
      </c>
      <c r="G784" t="s">
        <v>2</v>
      </c>
      <c r="H784">
        <v>2</v>
      </c>
      <c r="I784" t="s">
        <v>0</v>
      </c>
      <c r="J784">
        <v>0</v>
      </c>
      <c r="K784">
        <v>26.5</v>
      </c>
      <c r="L784" t="s">
        <v>2</v>
      </c>
      <c r="M784">
        <v>2</v>
      </c>
      <c r="N784" t="s">
        <v>2119</v>
      </c>
      <c r="O784">
        <v>1</v>
      </c>
      <c r="P784" t="str">
        <f>D784&amp;"-"&amp;F784&amp;"-"&amp;G784&amp;"-"&amp;E784&amp;"-"&amp;H784</f>
        <v>X2Pi-27.5-f-1-2</v>
      </c>
      <c r="Q784" t="str">
        <f>I784&amp;"-"&amp;K784&amp;"-"&amp;L784&amp;"-"&amp;J784&amp;"-"&amp;M784</f>
        <v>X2Pi-26.5-f-0-2</v>
      </c>
      <c r="R784">
        <f>B784+S784</f>
        <v>12929.631010494999</v>
      </c>
      <c r="S784">
        <f>_xlfn.IFNA(VLOOKUP(Q784,'MARVEL-X'!A$2:I$1400,7,FALSE),VLOOKUP(Q784,MARVEL!A$2:J$1522,10,FALSE))</f>
        <v>9936.9860104949985</v>
      </c>
      <c r="T784">
        <f>IF(P784=P783,R784+T783,R784)</f>
        <v>12929.631010494999</v>
      </c>
      <c r="U784">
        <f>IF(P784=P783,1+U783,1)</f>
        <v>1</v>
      </c>
      <c r="V784">
        <f t="shared" si="12"/>
        <v>12929.631010494999</v>
      </c>
      <c r="W784" t="str">
        <f>IF(V784="","",IF(ABS(V784-R784)&gt;W$1,ABS(V784-R784),""))</f>
        <v/>
      </c>
      <c r="X784" t="str">
        <f>Y784&amp;"-"&amp;Z784&amp;"-"&amp;AC784&amp;"-"&amp;AD784&amp;"-"&amp;AG784</f>
        <v>27.5-f-X-1-1.5</v>
      </c>
      <c r="Y784">
        <f>F784</f>
        <v>27.5</v>
      </c>
      <c r="Z784" s="2" t="str">
        <f>G784</f>
        <v>f</v>
      </c>
      <c r="AA784">
        <f>_xlfn.IFNA(VLOOKUP(X784,'duo-out'!A$2:Q$5000,5,FALSE),E784+10*(H784-1)+1+_xlfn.IFNA(VLOOKUP(D784,states!A$2:C$10,3,FALSE),1))</f>
        <v>12</v>
      </c>
      <c r="AB784">
        <f>IF(V784="","",V784)</f>
        <v>12929.631010494999</v>
      </c>
      <c r="AC784" s="2" t="str">
        <f>_xlfn.IFNA(VLOOKUP(D784,states!A$2:C$10,2,FALSE),"XX")</f>
        <v>X</v>
      </c>
      <c r="AD784">
        <f>E784</f>
        <v>1</v>
      </c>
      <c r="AE784">
        <f>_xlfn.IFNA(VLOOKUP(D784,states!A$2:D$10,4,FALSE),0)</f>
        <v>1</v>
      </c>
      <c r="AF784">
        <v>0.5</v>
      </c>
      <c r="AG784">
        <f>IF(AE784=0,AF784,IF(AE784=1,IF(F784=0.5,0.5,IF(H784=1,0.5,1.5)),IF(F784=0.5,0.5,IF(H784=1,2.5,1.5))))</f>
        <v>1.5</v>
      </c>
      <c r="AH784" s="7">
        <f>IF(AC784="XX",0,1/C784^(1/5)*IF(E784=0,100,1)/(E784+1)^(1/4))</f>
        <v>2.4263223583284943</v>
      </c>
    </row>
    <row r="785" spans="1:34">
      <c r="A785">
        <v>2118</v>
      </c>
      <c r="B785" s="1">
        <v>2852.8020000000001</v>
      </c>
      <c r="C785" s="6">
        <v>5.0000000000000001E-3</v>
      </c>
      <c r="D785" t="s">
        <v>0</v>
      </c>
      <c r="E785">
        <v>2</v>
      </c>
      <c r="F785">
        <v>27.5</v>
      </c>
      <c r="G785" t="s">
        <v>2</v>
      </c>
      <c r="H785">
        <v>1</v>
      </c>
      <c r="I785" t="s">
        <v>0</v>
      </c>
      <c r="J785">
        <v>1</v>
      </c>
      <c r="K785">
        <v>26.5</v>
      </c>
      <c r="L785" t="s">
        <v>2</v>
      </c>
      <c r="M785">
        <v>1</v>
      </c>
      <c r="N785" t="s">
        <v>2174</v>
      </c>
      <c r="O785">
        <v>1</v>
      </c>
      <c r="P785" t="str">
        <f>D785&amp;"-"&amp;F785&amp;"-"&amp;G785&amp;"-"&amp;E785&amp;"-"&amp;H785</f>
        <v>X2Pi-27.5-f-2-1</v>
      </c>
      <c r="Q785" t="str">
        <f>I785&amp;"-"&amp;K785&amp;"-"&amp;L785&amp;"-"&amp;J785&amp;"-"&amp;M785</f>
        <v>X2Pi-26.5-f-1-1</v>
      </c>
      <c r="R785">
        <f>B785+S785</f>
        <v>14479.192736062998</v>
      </c>
      <c r="S785">
        <f>_xlfn.IFNA(VLOOKUP(Q785,'MARVEL-X'!A$2:I$1400,7,FALSE),VLOOKUP(Q785,MARVEL!A$2:J$1522,10,FALSE))</f>
        <v>11626.390736062998</v>
      </c>
      <c r="T785">
        <f>IF(P785=P784,R785+T784,R785)</f>
        <v>14479.192736062998</v>
      </c>
      <c r="U785">
        <f>IF(P785=P784,1+U784,1)</f>
        <v>1</v>
      </c>
      <c r="V785">
        <f t="shared" si="12"/>
        <v>14479.192736062998</v>
      </c>
      <c r="W785" t="str">
        <f>IF(V785="","",IF(ABS(V785-R785)&gt;W$1,ABS(V785-R785),""))</f>
        <v/>
      </c>
      <c r="X785" t="str">
        <f>Y785&amp;"-"&amp;Z785&amp;"-"&amp;AC785&amp;"-"&amp;AD785&amp;"-"&amp;AG785</f>
        <v>27.5-f-X-2-0.5</v>
      </c>
      <c r="Y785">
        <f>F785</f>
        <v>27.5</v>
      </c>
      <c r="Z785" s="2" t="str">
        <f>G785</f>
        <v>f</v>
      </c>
      <c r="AA785">
        <f>_xlfn.IFNA(VLOOKUP(X785,'duo-out'!A$2:Q$5000,5,FALSE),E785+10*(H785-1)+1+_xlfn.IFNA(VLOOKUP(D785,states!A$2:C$10,3,FALSE),1))</f>
        <v>3</v>
      </c>
      <c r="AB785">
        <f>IF(V785="","",V785)</f>
        <v>14479.192736062998</v>
      </c>
      <c r="AC785" s="2" t="str">
        <f>_xlfn.IFNA(VLOOKUP(D785,states!A$2:C$10,2,FALSE),"XX")</f>
        <v>X</v>
      </c>
      <c r="AD785">
        <f>E785</f>
        <v>2</v>
      </c>
      <c r="AE785">
        <f>_xlfn.IFNA(VLOOKUP(D785,states!A$2:D$10,4,FALSE),0)</f>
        <v>1</v>
      </c>
      <c r="AF785">
        <v>0.5</v>
      </c>
      <c r="AG785">
        <f>IF(AE785=0,AF785,IF(AE785=1,IF(F785=0.5,0.5,IF(H785=1,0.5,1.5)),IF(F785=0.5,0.5,IF(H785=1,2.5,1.5))))</f>
        <v>0.5</v>
      </c>
      <c r="AH785" s="7">
        <f>IF(AC785="XX",0,1/C785^(1/5)*IF(E785=0,100,1)/(E785+1)^(1/4))</f>
        <v>2.1924297443889911</v>
      </c>
    </row>
    <row r="786" spans="1:34">
      <c r="A786">
        <v>2171</v>
      </c>
      <c r="B786" s="1">
        <v>2840.893</v>
      </c>
      <c r="C786" s="6">
        <v>5.0000000000000001E-3</v>
      </c>
      <c r="D786" t="s">
        <v>0</v>
      </c>
      <c r="E786">
        <v>2</v>
      </c>
      <c r="F786">
        <v>27.5</v>
      </c>
      <c r="G786" t="s">
        <v>2</v>
      </c>
      <c r="H786">
        <v>2</v>
      </c>
      <c r="I786" t="s">
        <v>0</v>
      </c>
      <c r="J786">
        <v>1</v>
      </c>
      <c r="K786">
        <v>26.5</v>
      </c>
      <c r="L786" t="s">
        <v>2</v>
      </c>
      <c r="M786">
        <v>2</v>
      </c>
      <c r="N786" t="s">
        <v>2227</v>
      </c>
      <c r="O786">
        <v>1</v>
      </c>
      <c r="P786" t="str">
        <f>D786&amp;"-"&amp;F786&amp;"-"&amp;G786&amp;"-"&amp;E786&amp;"-"&amp;H786</f>
        <v>X2Pi-27.5-f-2-2</v>
      </c>
      <c r="Q786" t="str">
        <f>I786&amp;"-"&amp;K786&amp;"-"&amp;L786&amp;"-"&amp;J786&amp;"-"&amp;M786</f>
        <v>X2Pi-26.5-f-1-2</v>
      </c>
      <c r="R786">
        <f>B786+S786</f>
        <v>15120.893935598999</v>
      </c>
      <c r="S786">
        <f>_xlfn.IFNA(VLOOKUP(Q786,'MARVEL-X'!A$2:I$1400,7,FALSE),VLOOKUP(Q786,MARVEL!A$2:J$1522,10,FALSE))</f>
        <v>12280.000935598999</v>
      </c>
      <c r="T786">
        <f>IF(P786=P785,R786+T785,R786)</f>
        <v>15120.893935598999</v>
      </c>
      <c r="U786">
        <f>IF(P786=P785,1+U785,1)</f>
        <v>1</v>
      </c>
      <c r="V786">
        <f t="shared" si="12"/>
        <v>15120.893935598999</v>
      </c>
      <c r="W786" t="str">
        <f>IF(V786="","",IF(ABS(V786-R786)&gt;W$1,ABS(V786-R786),""))</f>
        <v/>
      </c>
      <c r="X786" t="str">
        <f>Y786&amp;"-"&amp;Z786&amp;"-"&amp;AC786&amp;"-"&amp;AD786&amp;"-"&amp;AG786</f>
        <v>27.5-f-X-2-1.5</v>
      </c>
      <c r="Y786">
        <f>F786</f>
        <v>27.5</v>
      </c>
      <c r="Z786" s="2" t="str">
        <f>G786</f>
        <v>f</v>
      </c>
      <c r="AA786">
        <f>_xlfn.IFNA(VLOOKUP(X786,'duo-out'!A$2:Q$5000,5,FALSE),E786+10*(H786-1)+1+_xlfn.IFNA(VLOOKUP(D786,states!A$2:C$10,3,FALSE),1))</f>
        <v>13</v>
      </c>
      <c r="AB786">
        <f>IF(V786="","",V786)</f>
        <v>15120.893935598999</v>
      </c>
      <c r="AC786" s="2" t="str">
        <f>_xlfn.IFNA(VLOOKUP(D786,states!A$2:C$10,2,FALSE),"XX")</f>
        <v>X</v>
      </c>
      <c r="AD786">
        <f>E786</f>
        <v>2</v>
      </c>
      <c r="AE786">
        <f>_xlfn.IFNA(VLOOKUP(D786,states!A$2:D$10,4,FALSE),0)</f>
        <v>1</v>
      </c>
      <c r="AF786">
        <v>0.5</v>
      </c>
      <c r="AG786">
        <f>IF(AE786=0,AF786,IF(AE786=1,IF(F786=0.5,0.5,IF(H786=1,0.5,1.5)),IF(F786=0.5,0.5,IF(H786=1,2.5,1.5))))</f>
        <v>1.5</v>
      </c>
      <c r="AH786" s="7">
        <f>IF(AC786="XX",0,1/C786^(1/5)*IF(E786=0,100,1)/(E786+1)^(1/4))</f>
        <v>2.1924297443889911</v>
      </c>
    </row>
    <row r="787" spans="1:34">
      <c r="A787">
        <v>2222</v>
      </c>
      <c r="B787" s="1">
        <v>2702.1849999999999</v>
      </c>
      <c r="C787" s="6">
        <v>5.0000000000000001E-3</v>
      </c>
      <c r="D787" t="s">
        <v>0</v>
      </c>
      <c r="E787">
        <v>3</v>
      </c>
      <c r="F787">
        <v>27.5</v>
      </c>
      <c r="G787" t="s">
        <v>2</v>
      </c>
      <c r="H787">
        <v>1</v>
      </c>
      <c r="I787" t="s">
        <v>0</v>
      </c>
      <c r="J787">
        <v>2</v>
      </c>
      <c r="K787">
        <v>26.5</v>
      </c>
      <c r="L787" t="s">
        <v>2</v>
      </c>
      <c r="M787">
        <v>1</v>
      </c>
      <c r="N787" t="s">
        <v>2278</v>
      </c>
      <c r="O787">
        <v>1</v>
      </c>
      <c r="P787" t="str">
        <f>D787&amp;"-"&amp;F787&amp;"-"&amp;G787&amp;"-"&amp;E787&amp;"-"&amp;H787</f>
        <v>X2Pi-27.5-f-3-1</v>
      </c>
      <c r="Q787" t="str">
        <f>I787&amp;"-"&amp;K787&amp;"-"&amp;L787&amp;"-"&amp;J787&amp;"-"&amp;M787</f>
        <v>X2Pi-26.5-f-2-1</v>
      </c>
      <c r="R787">
        <f>B787+S787</f>
        <v>16575.847572098999</v>
      </c>
      <c r="S787">
        <f>_xlfn.IFNA(VLOOKUP(Q787,'MARVEL-X'!A$2:I$1400,7,FALSE),VLOOKUP(Q787,MARVEL!A$2:J$1522,10,FALSE))</f>
        <v>13873.662572099</v>
      </c>
      <c r="T787">
        <f>IF(P787=P786,R787+T786,R787)</f>
        <v>16575.847572098999</v>
      </c>
      <c r="U787">
        <f>IF(P787=P786,1+U786,1)</f>
        <v>1</v>
      </c>
      <c r="V787">
        <f t="shared" si="12"/>
        <v>16575.847572098999</v>
      </c>
      <c r="W787" t="str">
        <f>IF(V787="","",IF(ABS(V787-R787)&gt;W$1,ABS(V787-R787),""))</f>
        <v/>
      </c>
      <c r="X787" t="str">
        <f>Y787&amp;"-"&amp;Z787&amp;"-"&amp;AC787&amp;"-"&amp;AD787&amp;"-"&amp;AG787</f>
        <v>27.5-f-X-3-0.5</v>
      </c>
      <c r="Y787">
        <f>F787</f>
        <v>27.5</v>
      </c>
      <c r="Z787" s="2" t="str">
        <f>G787</f>
        <v>f</v>
      </c>
      <c r="AA787">
        <f>_xlfn.IFNA(VLOOKUP(X787,'duo-out'!A$2:Q$5000,5,FALSE),E787+10*(H787-1)+1+_xlfn.IFNA(VLOOKUP(D787,states!A$2:C$10,3,FALSE),1))</f>
        <v>4</v>
      </c>
      <c r="AB787">
        <f>IF(V787="","",V787)</f>
        <v>16575.847572098999</v>
      </c>
      <c r="AC787" s="2" t="str">
        <f>_xlfn.IFNA(VLOOKUP(D787,states!A$2:C$10,2,FALSE),"XX")</f>
        <v>X</v>
      </c>
      <c r="AD787">
        <f>E787</f>
        <v>3</v>
      </c>
      <c r="AE787">
        <f>_xlfn.IFNA(VLOOKUP(D787,states!A$2:D$10,4,FALSE),0)</f>
        <v>1</v>
      </c>
      <c r="AF787">
        <v>0.5</v>
      </c>
      <c r="AG787">
        <f>IF(AE787=0,AF787,IF(AE787=1,IF(F787=0.5,0.5,IF(H787=1,0.5,1.5)),IF(F787=0.5,0.5,IF(H787=1,2.5,1.5))))</f>
        <v>0.5</v>
      </c>
      <c r="AH787" s="7">
        <f>IF(AC787="XX",0,1/C787^(1/5)*IF(E787=0,100,1)/(E787+1)^(1/4))</f>
        <v>2.0402857733683697</v>
      </c>
    </row>
    <row r="788" spans="1:34">
      <c r="A788">
        <v>2270</v>
      </c>
      <c r="B788" s="1">
        <v>2689.1909999999998</v>
      </c>
      <c r="C788" s="6">
        <v>5.0000000000000001E-3</v>
      </c>
      <c r="D788" t="s">
        <v>0</v>
      </c>
      <c r="E788">
        <v>3</v>
      </c>
      <c r="F788">
        <v>27.5</v>
      </c>
      <c r="G788" t="s">
        <v>2</v>
      </c>
      <c r="H788">
        <v>2</v>
      </c>
      <c r="I788" t="s">
        <v>0</v>
      </c>
      <c r="J788">
        <v>2</v>
      </c>
      <c r="K788">
        <v>26.5</v>
      </c>
      <c r="L788" t="s">
        <v>2</v>
      </c>
      <c r="M788">
        <v>2</v>
      </c>
      <c r="N788" t="s">
        <v>2326</v>
      </c>
      <c r="O788">
        <v>1</v>
      </c>
      <c r="P788" t="str">
        <f>D788&amp;"-"&amp;F788&amp;"-"&amp;G788&amp;"-"&amp;E788&amp;"-"&amp;H788</f>
        <v>X2Pi-27.5-f-3-2</v>
      </c>
      <c r="Q788" t="str">
        <f>I788&amp;"-"&amp;K788&amp;"-"&amp;L788&amp;"-"&amp;J788&amp;"-"&amp;M788</f>
        <v>X2Pi-26.5-f-2-2</v>
      </c>
      <c r="R788">
        <f>B788+S788</f>
        <v>17188.554660468999</v>
      </c>
      <c r="S788">
        <f>_xlfn.IFNA(VLOOKUP(Q788,'MARVEL-X'!A$2:I$1400,7,FALSE),VLOOKUP(Q788,MARVEL!A$2:J$1522,10,FALSE))</f>
        <v>14499.363660469</v>
      </c>
      <c r="T788">
        <f>IF(P788=P787,R788+T787,R788)</f>
        <v>17188.554660468999</v>
      </c>
      <c r="U788">
        <f>IF(P788=P787,1+U787,1)</f>
        <v>1</v>
      </c>
      <c r="V788">
        <f t="shared" si="12"/>
        <v>17188.554660468999</v>
      </c>
      <c r="W788" t="str">
        <f>IF(V788="","",IF(ABS(V788-R788)&gt;W$1,ABS(V788-R788),""))</f>
        <v/>
      </c>
      <c r="X788" t="str">
        <f>Y788&amp;"-"&amp;Z788&amp;"-"&amp;AC788&amp;"-"&amp;AD788&amp;"-"&amp;AG788</f>
        <v>27.5-f-X-3-1.5</v>
      </c>
      <c r="Y788">
        <f>F788</f>
        <v>27.5</v>
      </c>
      <c r="Z788" s="2" t="str">
        <f>G788</f>
        <v>f</v>
      </c>
      <c r="AA788">
        <f>_xlfn.IFNA(VLOOKUP(X788,'duo-out'!A$2:Q$5000,5,FALSE),E788+10*(H788-1)+1+_xlfn.IFNA(VLOOKUP(D788,states!A$2:C$10,3,FALSE),1))</f>
        <v>14</v>
      </c>
      <c r="AB788">
        <f>IF(V788="","",V788)</f>
        <v>17188.554660468999</v>
      </c>
      <c r="AC788" s="2" t="str">
        <f>_xlfn.IFNA(VLOOKUP(D788,states!A$2:C$10,2,FALSE),"XX")</f>
        <v>X</v>
      </c>
      <c r="AD788">
        <f>E788</f>
        <v>3</v>
      </c>
      <c r="AE788">
        <f>_xlfn.IFNA(VLOOKUP(D788,states!A$2:D$10,4,FALSE),0)</f>
        <v>1</v>
      </c>
      <c r="AF788">
        <v>0.5</v>
      </c>
      <c r="AG788">
        <f>IF(AE788=0,AF788,IF(AE788=1,IF(F788=0.5,0.5,IF(H788=1,0.5,1.5)),IF(F788=0.5,0.5,IF(H788=1,2.5,1.5))))</f>
        <v>1.5</v>
      </c>
      <c r="AH788" s="7">
        <f>IF(AC788="XX",0,1/C788^(1/5)*IF(E788=0,100,1)/(E788+1)^(1/4))</f>
        <v>2.0402857733683697</v>
      </c>
    </row>
    <row r="789" spans="1:34">
      <c r="A789">
        <v>2547</v>
      </c>
      <c r="B789" s="1">
        <v>2550.7600000000002</v>
      </c>
      <c r="C789" s="6">
        <v>0.02</v>
      </c>
      <c r="D789" t="s">
        <v>0</v>
      </c>
      <c r="E789">
        <v>4</v>
      </c>
      <c r="F789">
        <v>27.5</v>
      </c>
      <c r="G789" t="s">
        <v>2</v>
      </c>
      <c r="H789">
        <v>1</v>
      </c>
      <c r="I789" t="s">
        <v>0</v>
      </c>
      <c r="J789">
        <v>3</v>
      </c>
      <c r="K789">
        <v>26.5</v>
      </c>
      <c r="L789" t="s">
        <v>2</v>
      </c>
      <c r="M789">
        <v>1</v>
      </c>
      <c r="N789" t="s">
        <v>2603</v>
      </c>
      <c r="O789">
        <v>1</v>
      </c>
      <c r="P789" t="str">
        <f>D789&amp;"-"&amp;F789&amp;"-"&amp;G789&amp;"-"&amp;E789&amp;"-"&amp;H789</f>
        <v>X2Pi-27.5-f-4-1</v>
      </c>
      <c r="Q789" t="str">
        <f>I789&amp;"-"&amp;K789&amp;"-"&amp;L789&amp;"-"&amp;J789&amp;"-"&amp;M789</f>
        <v>X2Pi-26.5-f-3-1</v>
      </c>
      <c r="R789">
        <f>B789+S789</f>
        <v>18548.210699702999</v>
      </c>
      <c r="S789">
        <f>_xlfn.IFNA(VLOOKUP(Q789,'MARVEL-X'!A$2:I$1400,7,FALSE),VLOOKUP(Q789,MARVEL!A$2:J$1522,10,FALSE))</f>
        <v>15997.450699702998</v>
      </c>
      <c r="T789">
        <f>IF(P789=P788,R789+T788,R789)</f>
        <v>18548.210699702999</v>
      </c>
      <c r="U789">
        <f>IF(P789=P788,1+U788,1)</f>
        <v>1</v>
      </c>
      <c r="V789">
        <f t="shared" si="12"/>
        <v>18548.210699702999</v>
      </c>
      <c r="W789" t="str">
        <f>IF(V789="","",IF(ABS(V789-R789)&gt;W$1,ABS(V789-R789),""))</f>
        <v/>
      </c>
      <c r="X789" t="str">
        <f>Y789&amp;"-"&amp;Z789&amp;"-"&amp;AC789&amp;"-"&amp;AD789&amp;"-"&amp;AG789</f>
        <v>27.5-f-X-4-0.5</v>
      </c>
      <c r="Y789">
        <f>F789</f>
        <v>27.5</v>
      </c>
      <c r="Z789" s="2" t="str">
        <f>G789</f>
        <v>f</v>
      </c>
      <c r="AA789">
        <f>_xlfn.IFNA(VLOOKUP(X789,'duo-out'!A$2:Q$5000,5,FALSE),E789+10*(H789-1)+1+_xlfn.IFNA(VLOOKUP(D789,states!A$2:C$10,3,FALSE),1))</f>
        <v>5</v>
      </c>
      <c r="AB789">
        <f>IF(V789="","",V789)</f>
        <v>18548.210699702999</v>
      </c>
      <c r="AC789" s="2" t="str">
        <f>_xlfn.IFNA(VLOOKUP(D789,states!A$2:C$10,2,FALSE),"XX")</f>
        <v>X</v>
      </c>
      <c r="AD789">
        <f>E789</f>
        <v>4</v>
      </c>
      <c r="AE789">
        <f>_xlfn.IFNA(VLOOKUP(D789,states!A$2:D$10,4,FALSE),0)</f>
        <v>1</v>
      </c>
      <c r="AF789">
        <v>0.5</v>
      </c>
      <c r="AG789">
        <f>IF(AE789=0,AF789,IF(AE789=1,IF(F789=0.5,0.5,IF(H789=1,0.5,1.5)),IF(F789=0.5,0.5,IF(H789=1,2.5,1.5))))</f>
        <v>0.5</v>
      </c>
      <c r="AH789" s="7">
        <f>IF(AC789="XX",0,1/C789^(1/5)*IF(E789=0,100,1)/(E789+1)^(1/4))</f>
        <v>1.4623505735569622</v>
      </c>
    </row>
    <row r="790" spans="1:34">
      <c r="A790">
        <v>2559</v>
      </c>
      <c r="B790" s="1">
        <v>2536.4157</v>
      </c>
      <c r="C790" s="6">
        <v>0.02</v>
      </c>
      <c r="D790" t="s">
        <v>0</v>
      </c>
      <c r="E790">
        <v>4</v>
      </c>
      <c r="F790">
        <v>27.5</v>
      </c>
      <c r="G790" t="s">
        <v>2</v>
      </c>
      <c r="H790">
        <v>2</v>
      </c>
      <c r="I790" t="s">
        <v>0</v>
      </c>
      <c r="J790">
        <v>3</v>
      </c>
      <c r="K790">
        <v>26.5</v>
      </c>
      <c r="L790" t="s">
        <v>2</v>
      </c>
      <c r="M790">
        <v>2</v>
      </c>
      <c r="N790" t="s">
        <v>2615</v>
      </c>
      <c r="O790">
        <v>1</v>
      </c>
      <c r="P790" t="str">
        <f>D790&amp;"-"&amp;F790&amp;"-"&amp;G790&amp;"-"&amp;E790&amp;"-"&amp;H790</f>
        <v>X2Pi-27.5-f-4-2</v>
      </c>
      <c r="Q790" t="str">
        <f>I790&amp;"-"&amp;K790&amp;"-"&amp;L790&amp;"-"&amp;J790&amp;"-"&amp;M790</f>
        <v>X2Pi-26.5-f-3-2</v>
      </c>
      <c r="R790">
        <f>B790+S790</f>
        <v>19131.545509350002</v>
      </c>
      <c r="S790">
        <f>_xlfn.IFNA(VLOOKUP(Q790,'MARVEL-X'!A$2:I$1400,7,FALSE),VLOOKUP(Q790,MARVEL!A$2:J$1522,10,FALSE))</f>
        <v>16595.129809350001</v>
      </c>
      <c r="T790">
        <f>IF(P790=P789,R790+T789,R790)</f>
        <v>19131.545509350002</v>
      </c>
      <c r="U790">
        <f>IF(P790=P789,1+U789,1)</f>
        <v>1</v>
      </c>
      <c r="V790">
        <f t="shared" si="12"/>
        <v>19131.545509350002</v>
      </c>
      <c r="W790" t="str">
        <f>IF(V790="","",IF(ABS(V790-R790)&gt;W$1,ABS(V790-R790),""))</f>
        <v/>
      </c>
      <c r="X790" t="str">
        <f>Y790&amp;"-"&amp;Z790&amp;"-"&amp;AC790&amp;"-"&amp;AD790&amp;"-"&amp;AG790</f>
        <v>27.5-f-X-4-1.5</v>
      </c>
      <c r="Y790">
        <f>F790</f>
        <v>27.5</v>
      </c>
      <c r="Z790" s="2" t="str">
        <f>G790</f>
        <v>f</v>
      </c>
      <c r="AA790">
        <f>_xlfn.IFNA(VLOOKUP(X790,'duo-out'!A$2:Q$5000,5,FALSE),E790+10*(H790-1)+1+_xlfn.IFNA(VLOOKUP(D790,states!A$2:C$10,3,FALSE),1))</f>
        <v>15</v>
      </c>
      <c r="AB790">
        <f>IF(V790="","",V790)</f>
        <v>19131.545509350002</v>
      </c>
      <c r="AC790" s="2" t="str">
        <f>_xlfn.IFNA(VLOOKUP(D790,states!A$2:C$10,2,FALSE),"XX")</f>
        <v>X</v>
      </c>
      <c r="AD790">
        <f>E790</f>
        <v>4</v>
      </c>
      <c r="AE790">
        <f>_xlfn.IFNA(VLOOKUP(D790,states!A$2:D$10,4,FALSE),0)</f>
        <v>1</v>
      </c>
      <c r="AF790">
        <v>0.5</v>
      </c>
      <c r="AG790">
        <f>IF(AE790=0,AF790,IF(AE790=1,IF(F790=0.5,0.5,IF(H790=1,0.5,1.5)),IF(F790=0.5,0.5,IF(H790=1,2.5,1.5))))</f>
        <v>1.5</v>
      </c>
      <c r="AH790" s="7">
        <f>IF(AC790="XX",0,1/C790^(1/5)*IF(E790=0,100,1)/(E790+1)^(1/4))</f>
        <v>1.4623505735569622</v>
      </c>
    </row>
    <row r="791" spans="1:34">
      <c r="A791">
        <v>1982</v>
      </c>
      <c r="B791" s="1">
        <v>2992.6350000000002</v>
      </c>
      <c r="C791" s="6">
        <v>5.0000000000000001E-3</v>
      </c>
      <c r="D791" t="s">
        <v>0</v>
      </c>
      <c r="E791">
        <v>1</v>
      </c>
      <c r="F791">
        <v>28.5</v>
      </c>
      <c r="G791" t="s">
        <v>1</v>
      </c>
      <c r="H791">
        <v>1</v>
      </c>
      <c r="I791" t="s">
        <v>0</v>
      </c>
      <c r="J791">
        <v>0</v>
      </c>
      <c r="K791">
        <v>27.5</v>
      </c>
      <c r="L791" t="s">
        <v>1</v>
      </c>
      <c r="M791">
        <v>1</v>
      </c>
      <c r="N791" t="s">
        <v>2038</v>
      </c>
      <c r="O791">
        <v>1</v>
      </c>
      <c r="P791" t="str">
        <f>D791&amp;"-"&amp;F791&amp;"-"&amp;G791&amp;"-"&amp;E791&amp;"-"&amp;H791</f>
        <v>X2Pi-28.5-e-1-1</v>
      </c>
      <c r="Q791" t="str">
        <f>I791&amp;"-"&amp;K791&amp;"-"&amp;L791&amp;"-"&amp;J791&amp;"-"&amp;M791</f>
        <v>X2Pi-27.5-e-0-1</v>
      </c>
      <c r="R791">
        <f>B791+S791</f>
        <v>12928.838330306999</v>
      </c>
      <c r="S791">
        <f>_xlfn.IFNA(VLOOKUP(Q791,'MARVEL-X'!A$2:I$1400,7,FALSE),VLOOKUP(Q791,MARVEL!A$2:J$1522,10,FALSE))</f>
        <v>9936.2033303069984</v>
      </c>
      <c r="T791">
        <f>IF(P791=P790,R791+T790,R791)</f>
        <v>12928.838330306999</v>
      </c>
      <c r="U791">
        <f>IF(P791=P790,1+U790,1)</f>
        <v>1</v>
      </c>
      <c r="V791">
        <f t="shared" si="12"/>
        <v>12928.838330306999</v>
      </c>
      <c r="W791" t="str">
        <f>IF(V791="","",IF(ABS(V791-R791)&gt;W$1,ABS(V791-R791),""))</f>
        <v/>
      </c>
      <c r="X791" t="str">
        <f>Y791&amp;"-"&amp;Z791&amp;"-"&amp;AC791&amp;"-"&amp;AD791&amp;"-"&amp;AG791</f>
        <v>28.5-e-X-1-0.5</v>
      </c>
      <c r="Y791">
        <f>F791</f>
        <v>28.5</v>
      </c>
      <c r="Z791" s="2" t="str">
        <f>G791</f>
        <v>e</v>
      </c>
      <c r="AA791">
        <f>_xlfn.IFNA(VLOOKUP(X791,'duo-out'!A$2:Q$5000,5,FALSE),E791+10*(H791-1)+1+_xlfn.IFNA(VLOOKUP(D791,states!A$2:C$10,3,FALSE),1))</f>
        <v>2</v>
      </c>
      <c r="AB791">
        <f>IF(V791="","",V791)</f>
        <v>12928.838330306999</v>
      </c>
      <c r="AC791" s="2" t="str">
        <f>_xlfn.IFNA(VLOOKUP(D791,states!A$2:C$10,2,FALSE),"XX")</f>
        <v>X</v>
      </c>
      <c r="AD791">
        <f>E791</f>
        <v>1</v>
      </c>
      <c r="AE791">
        <f>_xlfn.IFNA(VLOOKUP(D791,states!A$2:D$10,4,FALSE),0)</f>
        <v>1</v>
      </c>
      <c r="AF791">
        <v>0.5</v>
      </c>
      <c r="AG791">
        <f>IF(AE791=0,AF791,IF(AE791=1,IF(F791=0.5,0.5,IF(H791=1,0.5,1.5)),IF(F791=0.5,0.5,IF(H791=1,2.5,1.5))))</f>
        <v>0.5</v>
      </c>
      <c r="AH791" s="7">
        <f>IF(AC791="XX",0,1/C791^(1/5)*IF(E791=0,100,1)/(E791+1)^(1/4))</f>
        <v>2.4263223583284943</v>
      </c>
    </row>
    <row r="792" spans="1:34">
      <c r="A792">
        <v>2039</v>
      </c>
      <c r="B792" s="1">
        <v>2979.5990000000002</v>
      </c>
      <c r="C792" s="6">
        <v>5.0000000000000001E-3</v>
      </c>
      <c r="D792" t="s">
        <v>0</v>
      </c>
      <c r="E792">
        <v>1</v>
      </c>
      <c r="F792">
        <v>28.5</v>
      </c>
      <c r="G792" t="s">
        <v>1</v>
      </c>
      <c r="H792">
        <v>2</v>
      </c>
      <c r="I792" t="s">
        <v>0</v>
      </c>
      <c r="J792">
        <v>0</v>
      </c>
      <c r="K792">
        <v>27.5</v>
      </c>
      <c r="L792" t="s">
        <v>1</v>
      </c>
      <c r="M792">
        <v>2</v>
      </c>
      <c r="N792" t="s">
        <v>2095</v>
      </c>
      <c r="O792">
        <v>1</v>
      </c>
      <c r="P792" t="str">
        <f>D792&amp;"-"&amp;F792&amp;"-"&amp;G792&amp;"-"&amp;E792&amp;"-"&amp;H792</f>
        <v>X2Pi-28.5-e-1-2</v>
      </c>
      <c r="Q792" t="str">
        <f>I792&amp;"-"&amp;K792&amp;"-"&amp;L792&amp;"-"&amp;J792&amp;"-"&amp;M792</f>
        <v>X2Pi-27.5-e-0-2</v>
      </c>
      <c r="R792">
        <f>B792+S792</f>
        <v>13570.984540836</v>
      </c>
      <c r="S792">
        <f>_xlfn.IFNA(VLOOKUP(Q792,'MARVEL-X'!A$2:I$1400,7,FALSE),VLOOKUP(Q792,MARVEL!A$2:J$1522,10,FALSE))</f>
        <v>10591.385540836</v>
      </c>
      <c r="T792">
        <f>IF(P792=P791,R792+T791,R792)</f>
        <v>13570.984540836</v>
      </c>
      <c r="U792">
        <f>IF(P792=P791,1+U791,1)</f>
        <v>1</v>
      </c>
      <c r="V792">
        <f t="shared" si="12"/>
        <v>13570.984540836</v>
      </c>
      <c r="W792" t="str">
        <f>IF(V792="","",IF(ABS(V792-R792)&gt;W$1,ABS(V792-R792),""))</f>
        <v/>
      </c>
      <c r="X792" t="str">
        <f>Y792&amp;"-"&amp;Z792&amp;"-"&amp;AC792&amp;"-"&amp;AD792&amp;"-"&amp;AG792</f>
        <v>28.5-e-X-1-1.5</v>
      </c>
      <c r="Y792">
        <f>F792</f>
        <v>28.5</v>
      </c>
      <c r="Z792" s="2" t="str">
        <f>G792</f>
        <v>e</v>
      </c>
      <c r="AA792">
        <f>_xlfn.IFNA(VLOOKUP(X792,'duo-out'!A$2:Q$5000,5,FALSE),E792+10*(H792-1)+1+_xlfn.IFNA(VLOOKUP(D792,states!A$2:C$10,3,FALSE),1))</f>
        <v>12</v>
      </c>
      <c r="AB792">
        <f>IF(V792="","",V792)</f>
        <v>13570.984540836</v>
      </c>
      <c r="AC792" s="2" t="str">
        <f>_xlfn.IFNA(VLOOKUP(D792,states!A$2:C$10,2,FALSE),"XX")</f>
        <v>X</v>
      </c>
      <c r="AD792">
        <f>E792</f>
        <v>1</v>
      </c>
      <c r="AE792">
        <f>_xlfn.IFNA(VLOOKUP(D792,states!A$2:D$10,4,FALSE),0)</f>
        <v>1</v>
      </c>
      <c r="AF792">
        <v>0.5</v>
      </c>
      <c r="AG792">
        <f>IF(AE792=0,AF792,IF(AE792=1,IF(F792=0.5,0.5,IF(H792=1,0.5,1.5)),IF(F792=0.5,0.5,IF(H792=1,2.5,1.5))))</f>
        <v>1.5</v>
      </c>
      <c r="AH792" s="7">
        <f>IF(AC792="XX",0,1/C792^(1/5)*IF(E792=0,100,1)/(E792+1)^(1/4))</f>
        <v>2.4263223583284943</v>
      </c>
    </row>
    <row r="793" spans="1:34">
      <c r="A793">
        <v>2094</v>
      </c>
      <c r="B793" s="1">
        <v>2840.8829999999998</v>
      </c>
      <c r="C793" s="6">
        <v>5.0000000000000001E-3</v>
      </c>
      <c r="D793" t="s">
        <v>0</v>
      </c>
      <c r="E793">
        <v>2</v>
      </c>
      <c r="F793">
        <v>28.5</v>
      </c>
      <c r="G793" t="s">
        <v>1</v>
      </c>
      <c r="H793">
        <v>1</v>
      </c>
      <c r="I793" t="s">
        <v>0</v>
      </c>
      <c r="J793">
        <v>1</v>
      </c>
      <c r="K793">
        <v>27.5</v>
      </c>
      <c r="L793" t="s">
        <v>1</v>
      </c>
      <c r="M793">
        <v>1</v>
      </c>
      <c r="N793" t="s">
        <v>2150</v>
      </c>
      <c r="O793">
        <v>1</v>
      </c>
      <c r="P793" t="str">
        <f>D793&amp;"-"&amp;F793&amp;"-"&amp;G793&amp;"-"&amp;E793&amp;"-"&amp;H793</f>
        <v>X2Pi-28.5-e-2-1</v>
      </c>
      <c r="Q793" t="str">
        <f>I793&amp;"-"&amp;K793&amp;"-"&amp;L793&amp;"-"&amp;J793&amp;"-"&amp;M793</f>
        <v>X2Pi-27.5-e-1-1</v>
      </c>
      <c r="R793">
        <f>B793+S793</f>
        <v>15120.363095792998</v>
      </c>
      <c r="S793">
        <f>_xlfn.IFNA(VLOOKUP(Q793,'MARVEL-X'!A$2:I$1400,7,FALSE),VLOOKUP(Q793,MARVEL!A$2:J$1522,10,FALSE))</f>
        <v>12279.480095792998</v>
      </c>
      <c r="T793">
        <f>IF(P793=P792,R793+T792,R793)</f>
        <v>15120.363095792998</v>
      </c>
      <c r="U793">
        <f>IF(P793=P792,1+U792,1)</f>
        <v>1</v>
      </c>
      <c r="V793">
        <f t="shared" si="12"/>
        <v>15120.363095792998</v>
      </c>
      <c r="W793" t="str">
        <f>IF(V793="","",IF(ABS(V793-R793)&gt;W$1,ABS(V793-R793),""))</f>
        <v/>
      </c>
      <c r="X793" t="str">
        <f>Y793&amp;"-"&amp;Z793&amp;"-"&amp;AC793&amp;"-"&amp;AD793&amp;"-"&amp;AG793</f>
        <v>28.5-e-X-2-0.5</v>
      </c>
      <c r="Y793">
        <f>F793</f>
        <v>28.5</v>
      </c>
      <c r="Z793" s="2" t="str">
        <f>G793</f>
        <v>e</v>
      </c>
      <c r="AA793">
        <f>_xlfn.IFNA(VLOOKUP(X793,'duo-out'!A$2:Q$5000,5,FALSE),E793+10*(H793-1)+1+_xlfn.IFNA(VLOOKUP(D793,states!A$2:C$10,3,FALSE),1))</f>
        <v>3</v>
      </c>
      <c r="AB793">
        <f>IF(V793="","",V793)</f>
        <v>15120.363095792998</v>
      </c>
      <c r="AC793" s="2" t="str">
        <f>_xlfn.IFNA(VLOOKUP(D793,states!A$2:C$10,2,FALSE),"XX")</f>
        <v>X</v>
      </c>
      <c r="AD793">
        <f>E793</f>
        <v>2</v>
      </c>
      <c r="AE793">
        <f>_xlfn.IFNA(VLOOKUP(D793,states!A$2:D$10,4,FALSE),0)</f>
        <v>1</v>
      </c>
      <c r="AF793">
        <v>0.5</v>
      </c>
      <c r="AG793">
        <f>IF(AE793=0,AF793,IF(AE793=1,IF(F793=0.5,0.5,IF(H793=1,0.5,1.5)),IF(F793=0.5,0.5,IF(H793=1,2.5,1.5))))</f>
        <v>0.5</v>
      </c>
      <c r="AH793" s="7">
        <f>IF(AC793="XX",0,1/C793^(1/5)*IF(E793=0,100,1)/(E793+1)^(1/4))</f>
        <v>2.1924297443889911</v>
      </c>
    </row>
    <row r="794" spans="1:34">
      <c r="A794">
        <v>2147</v>
      </c>
      <c r="B794" s="1">
        <v>2826.982</v>
      </c>
      <c r="C794" s="6">
        <v>5.0000000000000001E-3</v>
      </c>
      <c r="D794" t="s">
        <v>0</v>
      </c>
      <c r="E794">
        <v>2</v>
      </c>
      <c r="F794">
        <v>28.5</v>
      </c>
      <c r="G794" t="s">
        <v>1</v>
      </c>
      <c r="H794">
        <v>2</v>
      </c>
      <c r="I794" t="s">
        <v>0</v>
      </c>
      <c r="J794">
        <v>1</v>
      </c>
      <c r="K794">
        <v>27.5</v>
      </c>
      <c r="L794" t="s">
        <v>1</v>
      </c>
      <c r="M794">
        <v>2</v>
      </c>
      <c r="N794" t="s">
        <v>2203</v>
      </c>
      <c r="O794">
        <v>1</v>
      </c>
      <c r="P794" t="str">
        <f>D794&amp;"-"&amp;F794&amp;"-"&amp;G794&amp;"-"&amp;E794&amp;"-"&amp;H794</f>
        <v>X2Pi-28.5-e-2-2</v>
      </c>
      <c r="Q794" t="str">
        <f>I794&amp;"-"&amp;K794&amp;"-"&amp;L794&amp;"-"&amp;J794&amp;"-"&amp;M794</f>
        <v>X2Pi-27.5-e-1-2</v>
      </c>
      <c r="R794">
        <f>B794+S794</f>
        <v>15734.241339709999</v>
      </c>
      <c r="S794">
        <f>_xlfn.IFNA(VLOOKUP(Q794,'MARVEL-X'!A$2:I$1400,7,FALSE),VLOOKUP(Q794,MARVEL!A$2:J$1522,10,FALSE))</f>
        <v>12907.259339709999</v>
      </c>
      <c r="T794">
        <f>IF(P794=P793,R794+T793,R794)</f>
        <v>15734.241339709999</v>
      </c>
      <c r="U794">
        <f>IF(P794=P793,1+U793,1)</f>
        <v>1</v>
      </c>
      <c r="V794">
        <f t="shared" si="12"/>
        <v>15734.241339709999</v>
      </c>
      <c r="W794" t="str">
        <f>IF(V794="","",IF(ABS(V794-R794)&gt;W$1,ABS(V794-R794),""))</f>
        <v/>
      </c>
      <c r="X794" t="str">
        <f>Y794&amp;"-"&amp;Z794&amp;"-"&amp;AC794&amp;"-"&amp;AD794&amp;"-"&amp;AG794</f>
        <v>28.5-e-X-2-1.5</v>
      </c>
      <c r="Y794">
        <f>F794</f>
        <v>28.5</v>
      </c>
      <c r="Z794" s="2" t="str">
        <f>G794</f>
        <v>e</v>
      </c>
      <c r="AA794">
        <f>_xlfn.IFNA(VLOOKUP(X794,'duo-out'!A$2:Q$5000,5,FALSE),E794+10*(H794-1)+1+_xlfn.IFNA(VLOOKUP(D794,states!A$2:C$10,3,FALSE),1))</f>
        <v>13</v>
      </c>
      <c r="AB794">
        <f>IF(V794="","",V794)</f>
        <v>15734.241339709999</v>
      </c>
      <c r="AC794" s="2" t="str">
        <f>_xlfn.IFNA(VLOOKUP(D794,states!A$2:C$10,2,FALSE),"XX")</f>
        <v>X</v>
      </c>
      <c r="AD794">
        <f>E794</f>
        <v>2</v>
      </c>
      <c r="AE794">
        <f>_xlfn.IFNA(VLOOKUP(D794,states!A$2:D$10,4,FALSE),0)</f>
        <v>1</v>
      </c>
      <c r="AF794">
        <v>0.5</v>
      </c>
      <c r="AG794">
        <f>IF(AE794=0,AF794,IF(AE794=1,IF(F794=0.5,0.5,IF(H794=1,0.5,1.5)),IF(F794=0.5,0.5,IF(H794=1,2.5,1.5))))</f>
        <v>1.5</v>
      </c>
      <c r="AH794" s="7">
        <f>IF(AC794="XX",0,1/C794^(1/5)*IF(E794=0,100,1)/(E794+1)^(1/4))</f>
        <v>2.1924297443889911</v>
      </c>
    </row>
    <row r="795" spans="1:34">
      <c r="A795">
        <v>2200</v>
      </c>
      <c r="B795" s="1">
        <v>2689.181</v>
      </c>
      <c r="C795" s="6">
        <v>5.0000000000000001E-3</v>
      </c>
      <c r="D795" t="s">
        <v>0</v>
      </c>
      <c r="E795">
        <v>3</v>
      </c>
      <c r="F795">
        <v>28.5</v>
      </c>
      <c r="G795" t="s">
        <v>1</v>
      </c>
      <c r="H795">
        <v>1</v>
      </c>
      <c r="I795" t="s">
        <v>0</v>
      </c>
      <c r="J795">
        <v>2</v>
      </c>
      <c r="K795">
        <v>27.5</v>
      </c>
      <c r="L795" t="s">
        <v>1</v>
      </c>
      <c r="M795">
        <v>1</v>
      </c>
      <c r="N795" t="s">
        <v>2256</v>
      </c>
      <c r="O795">
        <v>1</v>
      </c>
      <c r="P795" t="str">
        <f>D795&amp;"-"&amp;F795&amp;"-"&amp;G795&amp;"-"&amp;E795&amp;"-"&amp;H795</f>
        <v>X2Pi-28.5-e-3-1</v>
      </c>
      <c r="Q795" t="str">
        <f>I795&amp;"-"&amp;K795&amp;"-"&amp;L795&amp;"-"&amp;J795&amp;"-"&amp;M795</f>
        <v>X2Pi-27.5-e-2-1</v>
      </c>
      <c r="R795">
        <f>B795+S795</f>
        <v>17188.056769847</v>
      </c>
      <c r="S795">
        <f>_xlfn.IFNA(VLOOKUP(Q795,'MARVEL-X'!A$2:I$1400,7,FALSE),VLOOKUP(Q795,MARVEL!A$2:J$1522,10,FALSE))</f>
        <v>14498.875769847</v>
      </c>
      <c r="T795">
        <f>IF(P795=P794,R795+T794,R795)</f>
        <v>17188.056769847</v>
      </c>
      <c r="U795">
        <f>IF(P795=P794,1+U794,1)</f>
        <v>1</v>
      </c>
      <c r="V795">
        <f t="shared" si="12"/>
        <v>17188.056769847</v>
      </c>
      <c r="W795" t="str">
        <f>IF(V795="","",IF(ABS(V795-R795)&gt;W$1,ABS(V795-R795),""))</f>
        <v/>
      </c>
      <c r="X795" t="str">
        <f>Y795&amp;"-"&amp;Z795&amp;"-"&amp;AC795&amp;"-"&amp;AD795&amp;"-"&amp;AG795</f>
        <v>28.5-e-X-3-0.5</v>
      </c>
      <c r="Y795">
        <f>F795</f>
        <v>28.5</v>
      </c>
      <c r="Z795" s="2" t="str">
        <f>G795</f>
        <v>e</v>
      </c>
      <c r="AA795">
        <f>_xlfn.IFNA(VLOOKUP(X795,'duo-out'!A$2:Q$5000,5,FALSE),E795+10*(H795-1)+1+_xlfn.IFNA(VLOOKUP(D795,states!A$2:C$10,3,FALSE),1))</f>
        <v>4</v>
      </c>
      <c r="AB795">
        <f>IF(V795="","",V795)</f>
        <v>17188.056769847</v>
      </c>
      <c r="AC795" s="2" t="str">
        <f>_xlfn.IFNA(VLOOKUP(D795,states!A$2:C$10,2,FALSE),"XX")</f>
        <v>X</v>
      </c>
      <c r="AD795">
        <f>E795</f>
        <v>3</v>
      </c>
      <c r="AE795">
        <f>_xlfn.IFNA(VLOOKUP(D795,states!A$2:D$10,4,FALSE),0)</f>
        <v>1</v>
      </c>
      <c r="AF795">
        <v>0.5</v>
      </c>
      <c r="AG795">
        <f>IF(AE795=0,AF795,IF(AE795=1,IF(F795=0.5,0.5,IF(H795=1,0.5,1.5)),IF(F795=0.5,0.5,IF(H795=1,2.5,1.5))))</f>
        <v>0.5</v>
      </c>
      <c r="AH795" s="7">
        <f>IF(AC795="XX",0,1/C795^(1/5)*IF(E795=0,100,1)/(E795+1)^(1/4))</f>
        <v>2.0402857733683697</v>
      </c>
    </row>
    <row r="796" spans="1:34">
      <c r="A796">
        <v>2248</v>
      </c>
      <c r="B796" s="1">
        <v>2674.25</v>
      </c>
      <c r="C796" s="6">
        <v>5.0000000000000001E-3</v>
      </c>
      <c r="D796" t="s">
        <v>0</v>
      </c>
      <c r="E796">
        <v>3</v>
      </c>
      <c r="F796">
        <v>28.5</v>
      </c>
      <c r="G796" t="s">
        <v>1</v>
      </c>
      <c r="H796">
        <v>2</v>
      </c>
      <c r="I796" t="s">
        <v>0</v>
      </c>
      <c r="J796">
        <v>2</v>
      </c>
      <c r="K796">
        <v>27.5</v>
      </c>
      <c r="L796" t="s">
        <v>1</v>
      </c>
      <c r="M796">
        <v>2</v>
      </c>
      <c r="N796" t="s">
        <v>2304</v>
      </c>
      <c r="O796">
        <v>1</v>
      </c>
      <c r="P796" t="str">
        <f>D796&amp;"-"&amp;F796&amp;"-"&amp;G796&amp;"-"&amp;E796&amp;"-"&amp;H796</f>
        <v>X2Pi-28.5-e-3-2</v>
      </c>
      <c r="Q796" t="str">
        <f>I796&amp;"-"&amp;K796&amp;"-"&amp;L796&amp;"-"&amp;J796&amp;"-"&amp;M796</f>
        <v>X2Pi-27.5-e-2-2</v>
      </c>
      <c r="R796">
        <f>B796+S796</f>
        <v>17773.716055150999</v>
      </c>
      <c r="S796">
        <f>_xlfn.IFNA(VLOOKUP(Q796,'MARVEL-X'!A$2:I$1400,7,FALSE),VLOOKUP(Q796,MARVEL!A$2:J$1522,10,FALSE))</f>
        <v>15099.466055150999</v>
      </c>
      <c r="T796">
        <f>IF(P796=P795,R796+T795,R796)</f>
        <v>17773.716055150999</v>
      </c>
      <c r="U796">
        <f>IF(P796=P795,1+U795,1)</f>
        <v>1</v>
      </c>
      <c r="V796">
        <f t="shared" si="12"/>
        <v>17773.716055150999</v>
      </c>
      <c r="W796" t="str">
        <f>IF(V796="","",IF(ABS(V796-R796)&gt;W$1,ABS(V796-R796),""))</f>
        <v/>
      </c>
      <c r="X796" t="str">
        <f>Y796&amp;"-"&amp;Z796&amp;"-"&amp;AC796&amp;"-"&amp;AD796&amp;"-"&amp;AG796</f>
        <v>28.5-e-X-3-1.5</v>
      </c>
      <c r="Y796">
        <f>F796</f>
        <v>28.5</v>
      </c>
      <c r="Z796" s="2" t="str">
        <f>G796</f>
        <v>e</v>
      </c>
      <c r="AA796">
        <f>_xlfn.IFNA(VLOOKUP(X796,'duo-out'!A$2:Q$5000,5,FALSE),E796+10*(H796-1)+1+_xlfn.IFNA(VLOOKUP(D796,states!A$2:C$10,3,FALSE),1))</f>
        <v>14</v>
      </c>
      <c r="AB796">
        <f>IF(V796="","",V796)</f>
        <v>17773.716055150999</v>
      </c>
      <c r="AC796" s="2" t="str">
        <f>_xlfn.IFNA(VLOOKUP(D796,states!A$2:C$10,2,FALSE),"XX")</f>
        <v>X</v>
      </c>
      <c r="AD796">
        <f>E796</f>
        <v>3</v>
      </c>
      <c r="AE796">
        <f>_xlfn.IFNA(VLOOKUP(D796,states!A$2:D$10,4,FALSE),0)</f>
        <v>1</v>
      </c>
      <c r="AF796">
        <v>0.5</v>
      </c>
      <c r="AG796">
        <f>IF(AE796=0,AF796,IF(AE796=1,IF(F796=0.5,0.5,IF(H796=1,0.5,1.5)),IF(F796=0.5,0.5,IF(H796=1,2.5,1.5))))</f>
        <v>1.5</v>
      </c>
      <c r="AH796" s="7">
        <f>IF(AC796="XX",0,1/C796^(1/5)*IF(E796=0,100,1)/(E796+1)^(1/4))</f>
        <v>2.0402857733683697</v>
      </c>
    </row>
    <row r="797" spans="1:34">
      <c r="A797">
        <v>2544</v>
      </c>
      <c r="B797" s="1">
        <v>2536.3984</v>
      </c>
      <c r="C797" s="6">
        <v>0.02</v>
      </c>
      <c r="D797" t="s">
        <v>0</v>
      </c>
      <c r="E797">
        <v>4</v>
      </c>
      <c r="F797">
        <v>28.5</v>
      </c>
      <c r="G797" t="s">
        <v>1</v>
      </c>
      <c r="H797">
        <v>1</v>
      </c>
      <c r="I797" t="s">
        <v>0</v>
      </c>
      <c r="J797">
        <v>3</v>
      </c>
      <c r="K797">
        <v>27.5</v>
      </c>
      <c r="L797" t="s">
        <v>1</v>
      </c>
      <c r="M797">
        <v>1</v>
      </c>
      <c r="N797" t="s">
        <v>2600</v>
      </c>
      <c r="O797">
        <v>1</v>
      </c>
      <c r="P797" t="str">
        <f>D797&amp;"-"&amp;F797&amp;"-"&amp;G797&amp;"-"&amp;E797&amp;"-"&amp;H797</f>
        <v>X2Pi-28.5-e-4-1</v>
      </c>
      <c r="Q797" t="str">
        <f>I797&amp;"-"&amp;K797&amp;"-"&amp;L797&amp;"-"&amp;J797&amp;"-"&amp;M797</f>
        <v>X2Pi-27.5-e-3-1</v>
      </c>
      <c r="R797">
        <f>B797+S797</f>
        <v>19131.055405678999</v>
      </c>
      <c r="S797">
        <f>_xlfn.IFNA(VLOOKUP(Q797,'MARVEL-X'!A$2:I$1400,7,FALSE),VLOOKUP(Q797,MARVEL!A$2:J$1522,10,FALSE))</f>
        <v>16594.657005679001</v>
      </c>
      <c r="T797">
        <f>IF(P797=P796,R797+T796,R797)</f>
        <v>19131.055405678999</v>
      </c>
      <c r="U797">
        <f>IF(P797=P796,1+U796,1)</f>
        <v>1</v>
      </c>
      <c r="V797">
        <f t="shared" si="12"/>
        <v>19131.055405678999</v>
      </c>
      <c r="W797" t="str">
        <f>IF(V797="","",IF(ABS(V797-R797)&gt;W$1,ABS(V797-R797),""))</f>
        <v/>
      </c>
      <c r="X797" t="str">
        <f>Y797&amp;"-"&amp;Z797&amp;"-"&amp;AC797&amp;"-"&amp;AD797&amp;"-"&amp;AG797</f>
        <v>28.5-e-X-4-0.5</v>
      </c>
      <c r="Y797">
        <f>F797</f>
        <v>28.5</v>
      </c>
      <c r="Z797" s="2" t="str">
        <f>G797</f>
        <v>e</v>
      </c>
      <c r="AA797">
        <f>_xlfn.IFNA(VLOOKUP(X797,'duo-out'!A$2:Q$5000,5,FALSE),E797+10*(H797-1)+1+_xlfn.IFNA(VLOOKUP(D797,states!A$2:C$10,3,FALSE),1))</f>
        <v>5</v>
      </c>
      <c r="AB797">
        <f>IF(V797="","",V797)</f>
        <v>19131.055405678999</v>
      </c>
      <c r="AC797" s="2" t="str">
        <f>_xlfn.IFNA(VLOOKUP(D797,states!A$2:C$10,2,FALSE),"XX")</f>
        <v>X</v>
      </c>
      <c r="AD797">
        <f>E797</f>
        <v>4</v>
      </c>
      <c r="AE797">
        <f>_xlfn.IFNA(VLOOKUP(D797,states!A$2:D$10,4,FALSE),0)</f>
        <v>1</v>
      </c>
      <c r="AF797">
        <v>0.5</v>
      </c>
      <c r="AG797">
        <f>IF(AE797=0,AF797,IF(AE797=1,IF(F797=0.5,0.5,IF(H797=1,0.5,1.5)),IF(F797=0.5,0.5,IF(H797=1,2.5,1.5))))</f>
        <v>0.5</v>
      </c>
      <c r="AH797" s="7">
        <f>IF(AC797="XX",0,1/C797^(1/5)*IF(E797=0,100,1)/(E797+1)^(1/4))</f>
        <v>1.4623505735569622</v>
      </c>
    </row>
    <row r="798" spans="1:34">
      <c r="A798">
        <v>2007</v>
      </c>
      <c r="B798" s="1">
        <v>2992.4479999999999</v>
      </c>
      <c r="C798" s="6">
        <v>5.0000000000000001E-3</v>
      </c>
      <c r="D798" t="s">
        <v>0</v>
      </c>
      <c r="E798">
        <v>1</v>
      </c>
      <c r="F798">
        <v>28.5</v>
      </c>
      <c r="G798" t="s">
        <v>2</v>
      </c>
      <c r="H798">
        <v>1</v>
      </c>
      <c r="I798" t="s">
        <v>0</v>
      </c>
      <c r="J798">
        <v>0</v>
      </c>
      <c r="K798">
        <v>27.5</v>
      </c>
      <c r="L798" t="s">
        <v>2</v>
      </c>
      <c r="M798">
        <v>1</v>
      </c>
      <c r="N798" t="s">
        <v>2063</v>
      </c>
      <c r="O798">
        <v>1</v>
      </c>
      <c r="P798" t="str">
        <f>D798&amp;"-"&amp;F798&amp;"-"&amp;G798&amp;"-"&amp;E798&amp;"-"&amp;H798</f>
        <v>X2Pi-28.5-f-1-1</v>
      </c>
      <c r="Q798" t="str">
        <f>I798&amp;"-"&amp;K798&amp;"-"&amp;L798&amp;"-"&amp;J798&amp;"-"&amp;M798</f>
        <v>X2Pi-27.5-f-0-1</v>
      </c>
      <c r="R798">
        <f>B798+S798</f>
        <v>12907.466011663999</v>
      </c>
      <c r="S798">
        <f>_xlfn.IFNA(VLOOKUP(Q798,'MARVEL-X'!A$2:I$1400,7,FALSE),VLOOKUP(Q798,MARVEL!A$2:J$1522,10,FALSE))</f>
        <v>9915.0180116639985</v>
      </c>
      <c r="T798">
        <f>IF(P798=P797,R798+T797,R798)</f>
        <v>12907.466011663999</v>
      </c>
      <c r="U798">
        <f>IF(P798=P797,1+U797,1)</f>
        <v>1</v>
      </c>
      <c r="V798">
        <f t="shared" si="12"/>
        <v>12907.466011663999</v>
      </c>
      <c r="W798" t="str">
        <f>IF(V798="","",IF(ABS(V798-R798)&gt;W$1,ABS(V798-R798),""))</f>
        <v/>
      </c>
      <c r="X798" t="str">
        <f>Y798&amp;"-"&amp;Z798&amp;"-"&amp;AC798&amp;"-"&amp;AD798&amp;"-"&amp;AG798</f>
        <v>28.5-f-X-1-0.5</v>
      </c>
      <c r="Y798">
        <f>F798</f>
        <v>28.5</v>
      </c>
      <c r="Z798" s="2" t="str">
        <f>G798</f>
        <v>f</v>
      </c>
      <c r="AA798">
        <f>_xlfn.IFNA(VLOOKUP(X798,'duo-out'!A$2:Q$5000,5,FALSE),E798+10*(H798-1)+1+_xlfn.IFNA(VLOOKUP(D798,states!A$2:C$10,3,FALSE),1))</f>
        <v>2</v>
      </c>
      <c r="AB798">
        <f>IF(V798="","",V798)</f>
        <v>12907.466011663999</v>
      </c>
      <c r="AC798" s="2" t="str">
        <f>_xlfn.IFNA(VLOOKUP(D798,states!A$2:C$10,2,FALSE),"XX")</f>
        <v>X</v>
      </c>
      <c r="AD798">
        <f>E798</f>
        <v>1</v>
      </c>
      <c r="AE798">
        <f>_xlfn.IFNA(VLOOKUP(D798,states!A$2:D$10,4,FALSE),0)</f>
        <v>1</v>
      </c>
      <c r="AF798">
        <v>0.5</v>
      </c>
      <c r="AG798">
        <f>IF(AE798=0,AF798,IF(AE798=1,IF(F798=0.5,0.5,IF(H798=1,0.5,1.5)),IF(F798=0.5,0.5,IF(H798=1,2.5,1.5))))</f>
        <v>0.5</v>
      </c>
      <c r="AH798" s="7">
        <f>IF(AC798="XX",0,1/C798^(1/5)*IF(E798=0,100,1)/(E798+1)^(1/4))</f>
        <v>2.4263223583284943</v>
      </c>
    </row>
    <row r="799" spans="1:34">
      <c r="A799">
        <v>2064</v>
      </c>
      <c r="B799" s="1">
        <v>2979.7109999999998</v>
      </c>
      <c r="C799" s="6">
        <v>5.0000000000000001E-3</v>
      </c>
      <c r="D799" t="s">
        <v>0</v>
      </c>
      <c r="E799">
        <v>1</v>
      </c>
      <c r="F799">
        <v>28.5</v>
      </c>
      <c r="G799" t="s">
        <v>2</v>
      </c>
      <c r="H799">
        <v>2</v>
      </c>
      <c r="I799" t="s">
        <v>0</v>
      </c>
      <c r="J799">
        <v>0</v>
      </c>
      <c r="K799">
        <v>27.5</v>
      </c>
      <c r="L799" t="s">
        <v>2</v>
      </c>
      <c r="M799">
        <v>2</v>
      </c>
      <c r="N799" t="s">
        <v>2120</v>
      </c>
      <c r="O799">
        <v>1</v>
      </c>
      <c r="P799" t="str">
        <f>D799&amp;"-"&amp;F799&amp;"-"&amp;G799&amp;"-"&amp;E799&amp;"-"&amp;H799</f>
        <v>X2Pi-28.5-f-1-2</v>
      </c>
      <c r="Q799" t="str">
        <f>I799&amp;"-"&amp;K799&amp;"-"&amp;L799&amp;"-"&amp;J799&amp;"-"&amp;M799</f>
        <v>X2Pi-27.5-f-0-2</v>
      </c>
      <c r="R799">
        <f>B799+S799</f>
        <v>13594.426983320998</v>
      </c>
      <c r="S799">
        <f>_xlfn.IFNA(VLOOKUP(Q799,'MARVEL-X'!A$2:I$1400,7,FALSE),VLOOKUP(Q799,MARVEL!A$2:J$1522,10,FALSE))</f>
        <v>10614.715983320999</v>
      </c>
      <c r="T799">
        <f>IF(P799=P798,R799+T798,R799)</f>
        <v>13594.426983320998</v>
      </c>
      <c r="U799">
        <f>IF(P799=P798,1+U798,1)</f>
        <v>1</v>
      </c>
      <c r="V799">
        <f t="shared" si="12"/>
        <v>13594.426983320998</v>
      </c>
      <c r="W799" t="str">
        <f>IF(V799="","",IF(ABS(V799-R799)&gt;W$1,ABS(V799-R799),""))</f>
        <v/>
      </c>
      <c r="X799" t="str">
        <f>Y799&amp;"-"&amp;Z799&amp;"-"&amp;AC799&amp;"-"&amp;AD799&amp;"-"&amp;AG799</f>
        <v>28.5-f-X-1-1.5</v>
      </c>
      <c r="Y799">
        <f>F799</f>
        <v>28.5</v>
      </c>
      <c r="Z799" s="2" t="str">
        <f>G799</f>
        <v>f</v>
      </c>
      <c r="AA799">
        <f>_xlfn.IFNA(VLOOKUP(X799,'duo-out'!A$2:Q$5000,5,FALSE),E799+10*(H799-1)+1+_xlfn.IFNA(VLOOKUP(D799,states!A$2:C$10,3,FALSE),1))</f>
        <v>12</v>
      </c>
      <c r="AB799">
        <f>IF(V799="","",V799)</f>
        <v>13594.426983320998</v>
      </c>
      <c r="AC799" s="2" t="str">
        <f>_xlfn.IFNA(VLOOKUP(D799,states!A$2:C$10,2,FALSE),"XX")</f>
        <v>X</v>
      </c>
      <c r="AD799">
        <f>E799</f>
        <v>1</v>
      </c>
      <c r="AE799">
        <f>_xlfn.IFNA(VLOOKUP(D799,states!A$2:D$10,4,FALSE),0)</f>
        <v>1</v>
      </c>
      <c r="AF799">
        <v>0.5</v>
      </c>
      <c r="AG799">
        <f>IF(AE799=0,AF799,IF(AE799=1,IF(F799=0.5,0.5,IF(H799=1,0.5,1.5)),IF(F799=0.5,0.5,IF(H799=1,2.5,1.5))))</f>
        <v>1.5</v>
      </c>
      <c r="AH799" s="7">
        <f>IF(AC799="XX",0,1/C799^(1/5)*IF(E799=0,100,1)/(E799+1)^(1/4))</f>
        <v>2.4263223583284943</v>
      </c>
    </row>
    <row r="800" spans="1:34">
      <c r="A800">
        <v>2119</v>
      </c>
      <c r="B800" s="1">
        <v>2840.723</v>
      </c>
      <c r="C800" s="6">
        <v>5.0000000000000001E-3</v>
      </c>
      <c r="D800" t="s">
        <v>0</v>
      </c>
      <c r="E800">
        <v>2</v>
      </c>
      <c r="F800">
        <v>28.5</v>
      </c>
      <c r="G800" t="s">
        <v>2</v>
      </c>
      <c r="H800">
        <v>1</v>
      </c>
      <c r="I800" t="s">
        <v>0</v>
      </c>
      <c r="J800">
        <v>1</v>
      </c>
      <c r="K800">
        <v>27.5</v>
      </c>
      <c r="L800" t="s">
        <v>2</v>
      </c>
      <c r="M800">
        <v>1</v>
      </c>
      <c r="N800" t="s">
        <v>2175</v>
      </c>
      <c r="O800">
        <v>1</v>
      </c>
      <c r="P800" t="str">
        <f>D800&amp;"-"&amp;F800&amp;"-"&amp;G800&amp;"-"&amp;E800&amp;"-"&amp;H800</f>
        <v>X2Pi-28.5-f-2-1</v>
      </c>
      <c r="Q800" t="str">
        <f>I800&amp;"-"&amp;K800&amp;"-"&amp;L800&amp;"-"&amp;J800&amp;"-"&amp;M800</f>
        <v>X2Pi-27.5-f-1-1</v>
      </c>
      <c r="R800">
        <f>B800+S800</f>
        <v>15099.691632306</v>
      </c>
      <c r="S800">
        <f>_xlfn.IFNA(VLOOKUP(Q800,'MARVEL-X'!A$2:I$1400,7,FALSE),VLOOKUP(Q800,MARVEL!A$2:J$1522,10,FALSE))</f>
        <v>12258.968632306</v>
      </c>
      <c r="T800">
        <f>IF(P800=P799,R800+T799,R800)</f>
        <v>15099.691632306</v>
      </c>
      <c r="U800">
        <f>IF(P800=P799,1+U799,1)</f>
        <v>1</v>
      </c>
      <c r="V800">
        <f t="shared" si="12"/>
        <v>15099.691632306</v>
      </c>
      <c r="W800" t="str">
        <f>IF(V800="","",IF(ABS(V800-R800)&gt;W$1,ABS(V800-R800),""))</f>
        <v/>
      </c>
      <c r="X800" t="str">
        <f>Y800&amp;"-"&amp;Z800&amp;"-"&amp;AC800&amp;"-"&amp;AD800&amp;"-"&amp;AG800</f>
        <v>28.5-f-X-2-0.5</v>
      </c>
      <c r="Y800">
        <f>F800</f>
        <v>28.5</v>
      </c>
      <c r="Z800" s="2" t="str">
        <f>G800</f>
        <v>f</v>
      </c>
      <c r="AA800">
        <f>_xlfn.IFNA(VLOOKUP(X800,'duo-out'!A$2:Q$5000,5,FALSE),E800+10*(H800-1)+1+_xlfn.IFNA(VLOOKUP(D800,states!A$2:C$10,3,FALSE),1))</f>
        <v>3</v>
      </c>
      <c r="AB800">
        <f>IF(V800="","",V800)</f>
        <v>15099.691632306</v>
      </c>
      <c r="AC800" s="2" t="str">
        <f>_xlfn.IFNA(VLOOKUP(D800,states!A$2:C$10,2,FALSE),"XX")</f>
        <v>X</v>
      </c>
      <c r="AD800">
        <f>E800</f>
        <v>2</v>
      </c>
      <c r="AE800">
        <f>_xlfn.IFNA(VLOOKUP(D800,states!A$2:D$10,4,FALSE),0)</f>
        <v>1</v>
      </c>
      <c r="AF800">
        <v>0.5</v>
      </c>
      <c r="AG800">
        <f>IF(AE800=0,AF800,IF(AE800=1,IF(F800=0.5,0.5,IF(H800=1,0.5,1.5)),IF(F800=0.5,0.5,IF(H800=1,2.5,1.5))))</f>
        <v>0.5</v>
      </c>
      <c r="AH800" s="7">
        <f>IF(AC800="XX",0,1/C800^(1/5)*IF(E800=0,100,1)/(E800+1)^(1/4))</f>
        <v>2.1924297443889911</v>
      </c>
    </row>
    <row r="801" spans="1:34">
      <c r="A801">
        <v>2172</v>
      </c>
      <c r="B801" s="1">
        <v>2827.0639999999999</v>
      </c>
      <c r="C801" s="6">
        <v>5.0000000000000001E-3</v>
      </c>
      <c r="D801" t="s">
        <v>0</v>
      </c>
      <c r="E801">
        <v>2</v>
      </c>
      <c r="F801">
        <v>28.5</v>
      </c>
      <c r="G801" t="s">
        <v>2</v>
      </c>
      <c r="H801">
        <v>2</v>
      </c>
      <c r="I801" t="s">
        <v>0</v>
      </c>
      <c r="J801">
        <v>1</v>
      </c>
      <c r="K801">
        <v>27.5</v>
      </c>
      <c r="L801" t="s">
        <v>2</v>
      </c>
      <c r="M801">
        <v>2</v>
      </c>
      <c r="N801" t="s">
        <v>2228</v>
      </c>
      <c r="O801">
        <v>1</v>
      </c>
      <c r="P801" t="str">
        <f>D801&amp;"-"&amp;F801&amp;"-"&amp;G801&amp;"-"&amp;E801&amp;"-"&amp;H801</f>
        <v>X2Pi-28.5-f-2-2</v>
      </c>
      <c r="Q801" t="str">
        <f>I801&amp;"-"&amp;K801&amp;"-"&amp;L801&amp;"-"&amp;J801&amp;"-"&amp;M801</f>
        <v>X2Pi-27.5-f-1-2</v>
      </c>
      <c r="R801">
        <f>B801+S801</f>
        <v>15756.69496271</v>
      </c>
      <c r="S801">
        <f>_xlfn.IFNA(VLOOKUP(Q801,'MARVEL-X'!A$2:I$1400,7,FALSE),VLOOKUP(Q801,MARVEL!A$2:J$1522,10,FALSE))</f>
        <v>12929.63096271</v>
      </c>
      <c r="T801">
        <f>IF(P801=P800,R801+T800,R801)</f>
        <v>15756.69496271</v>
      </c>
      <c r="U801">
        <f>IF(P801=P800,1+U800,1)</f>
        <v>1</v>
      </c>
      <c r="V801">
        <f t="shared" si="12"/>
        <v>15756.69496271</v>
      </c>
      <c r="W801" t="str">
        <f>IF(V801="","",IF(ABS(V801-R801)&gt;W$1,ABS(V801-R801),""))</f>
        <v/>
      </c>
      <c r="X801" t="str">
        <f>Y801&amp;"-"&amp;Z801&amp;"-"&amp;AC801&amp;"-"&amp;AD801&amp;"-"&amp;AG801</f>
        <v>28.5-f-X-2-1.5</v>
      </c>
      <c r="Y801">
        <f>F801</f>
        <v>28.5</v>
      </c>
      <c r="Z801" s="2" t="str">
        <f>G801</f>
        <v>f</v>
      </c>
      <c r="AA801">
        <f>_xlfn.IFNA(VLOOKUP(X801,'duo-out'!A$2:Q$5000,5,FALSE),E801+10*(H801-1)+1+_xlfn.IFNA(VLOOKUP(D801,states!A$2:C$10,3,FALSE),1))</f>
        <v>13</v>
      </c>
      <c r="AB801">
        <f>IF(V801="","",V801)</f>
        <v>15756.69496271</v>
      </c>
      <c r="AC801" s="2" t="str">
        <f>_xlfn.IFNA(VLOOKUP(D801,states!A$2:C$10,2,FALSE),"XX")</f>
        <v>X</v>
      </c>
      <c r="AD801">
        <f>E801</f>
        <v>2</v>
      </c>
      <c r="AE801">
        <f>_xlfn.IFNA(VLOOKUP(D801,states!A$2:D$10,4,FALSE),0)</f>
        <v>1</v>
      </c>
      <c r="AF801">
        <v>0.5</v>
      </c>
      <c r="AG801">
        <f>IF(AE801=0,AF801,IF(AE801=1,IF(F801=0.5,0.5,IF(H801=1,0.5,1.5)),IF(F801=0.5,0.5,IF(H801=1,2.5,1.5))))</f>
        <v>1.5</v>
      </c>
      <c r="AH801" s="7">
        <f>IF(AC801="XX",0,1/C801^(1/5)*IF(E801=0,100,1)/(E801+1)^(1/4))</f>
        <v>2.1924297443889911</v>
      </c>
    </row>
    <row r="802" spans="1:34">
      <c r="A802">
        <v>2223</v>
      </c>
      <c r="B802" s="1">
        <v>2689.0610000000001</v>
      </c>
      <c r="C802" s="6">
        <v>5.0000000000000001E-3</v>
      </c>
      <c r="D802" t="s">
        <v>0</v>
      </c>
      <c r="E802">
        <v>3</v>
      </c>
      <c r="F802">
        <v>28.5</v>
      </c>
      <c r="G802" t="s">
        <v>2</v>
      </c>
      <c r="H802">
        <v>1</v>
      </c>
      <c r="I802" t="s">
        <v>0</v>
      </c>
      <c r="J802">
        <v>2</v>
      </c>
      <c r="K802">
        <v>27.5</v>
      </c>
      <c r="L802" t="s">
        <v>2</v>
      </c>
      <c r="M802">
        <v>1</v>
      </c>
      <c r="N802" t="s">
        <v>2279</v>
      </c>
      <c r="O802">
        <v>1</v>
      </c>
      <c r="P802" t="str">
        <f>D802&amp;"-"&amp;F802&amp;"-"&amp;G802&amp;"-"&amp;E802&amp;"-"&amp;H802</f>
        <v>X2Pi-28.5-f-3-1</v>
      </c>
      <c r="Q802" t="str">
        <f>I802&amp;"-"&amp;K802&amp;"-"&amp;L802&amp;"-"&amp;J802&amp;"-"&amp;M802</f>
        <v>X2Pi-27.5-f-2-1</v>
      </c>
      <c r="R802">
        <f>B802+S802</f>
        <v>17168.253751322998</v>
      </c>
      <c r="S802">
        <f>_xlfn.IFNA(VLOOKUP(Q802,'MARVEL-X'!A$2:I$1400,7,FALSE),VLOOKUP(Q802,MARVEL!A$2:J$1522,10,FALSE))</f>
        <v>14479.192751322998</v>
      </c>
      <c r="T802">
        <f>IF(P802=P801,R802+T801,R802)</f>
        <v>17168.253751322998</v>
      </c>
      <c r="U802">
        <f>IF(P802=P801,1+U801,1)</f>
        <v>1</v>
      </c>
      <c r="V802">
        <f t="shared" si="12"/>
        <v>17168.253751322998</v>
      </c>
      <c r="W802" t="str">
        <f>IF(V802="","",IF(ABS(V802-R802)&gt;W$1,ABS(V802-R802),""))</f>
        <v/>
      </c>
      <c r="X802" t="str">
        <f>Y802&amp;"-"&amp;Z802&amp;"-"&amp;AC802&amp;"-"&amp;AD802&amp;"-"&amp;AG802</f>
        <v>28.5-f-X-3-0.5</v>
      </c>
      <c r="Y802">
        <f>F802</f>
        <v>28.5</v>
      </c>
      <c r="Z802" s="2" t="str">
        <f>G802</f>
        <v>f</v>
      </c>
      <c r="AA802">
        <f>_xlfn.IFNA(VLOOKUP(X802,'duo-out'!A$2:Q$5000,5,FALSE),E802+10*(H802-1)+1+_xlfn.IFNA(VLOOKUP(D802,states!A$2:C$10,3,FALSE),1))</f>
        <v>4</v>
      </c>
      <c r="AB802">
        <f>IF(V802="","",V802)</f>
        <v>17168.253751322998</v>
      </c>
      <c r="AC802" s="2" t="str">
        <f>_xlfn.IFNA(VLOOKUP(D802,states!A$2:C$10,2,FALSE),"XX")</f>
        <v>X</v>
      </c>
      <c r="AD802">
        <f>E802</f>
        <v>3</v>
      </c>
      <c r="AE802">
        <f>_xlfn.IFNA(VLOOKUP(D802,states!A$2:D$10,4,FALSE),0)</f>
        <v>1</v>
      </c>
      <c r="AF802">
        <v>0.5</v>
      </c>
      <c r="AG802">
        <f>IF(AE802=0,AF802,IF(AE802=1,IF(F802=0.5,0.5,IF(H802=1,0.5,1.5)),IF(F802=0.5,0.5,IF(H802=1,2.5,1.5))))</f>
        <v>0.5</v>
      </c>
      <c r="AH802" s="7">
        <f>IF(AC802="XX",0,1/C802^(1/5)*IF(E802=0,100,1)/(E802+1)^(1/4))</f>
        <v>2.0402857733683697</v>
      </c>
    </row>
    <row r="803" spans="1:34">
      <c r="A803">
        <v>2271</v>
      </c>
      <c r="B803" s="1">
        <v>2674.2939999999999</v>
      </c>
      <c r="C803" s="6">
        <v>5.0000000000000001E-3</v>
      </c>
      <c r="D803" t="s">
        <v>0</v>
      </c>
      <c r="E803">
        <v>3</v>
      </c>
      <c r="F803">
        <v>28.5</v>
      </c>
      <c r="G803" t="s">
        <v>2</v>
      </c>
      <c r="H803">
        <v>2</v>
      </c>
      <c r="I803" t="s">
        <v>0</v>
      </c>
      <c r="J803">
        <v>2</v>
      </c>
      <c r="K803">
        <v>27.5</v>
      </c>
      <c r="L803" t="s">
        <v>2</v>
      </c>
      <c r="M803">
        <v>2</v>
      </c>
      <c r="N803" t="s">
        <v>2327</v>
      </c>
      <c r="O803">
        <v>1</v>
      </c>
      <c r="P803" t="str">
        <f>D803&amp;"-"&amp;F803&amp;"-"&amp;G803&amp;"-"&amp;E803&amp;"-"&amp;H803</f>
        <v>X2Pi-28.5-f-3-2</v>
      </c>
      <c r="Q803" t="str">
        <f>I803&amp;"-"&amp;K803&amp;"-"&amp;L803&amp;"-"&amp;J803&amp;"-"&amp;M803</f>
        <v>X2Pi-27.5-f-2-2</v>
      </c>
      <c r="R803">
        <f>B803+S803</f>
        <v>17795.187935598999</v>
      </c>
      <c r="S803">
        <f>_xlfn.IFNA(VLOOKUP(Q803,'MARVEL-X'!A$2:I$1400,7,FALSE),VLOOKUP(Q803,MARVEL!A$2:J$1522,10,FALSE))</f>
        <v>15120.893935598999</v>
      </c>
      <c r="T803">
        <f>IF(P803=P802,R803+T802,R803)</f>
        <v>17795.187935598999</v>
      </c>
      <c r="U803">
        <f>IF(P803=P802,1+U802,1)</f>
        <v>1</v>
      </c>
      <c r="V803">
        <f t="shared" si="12"/>
        <v>17795.187935598999</v>
      </c>
      <c r="W803" t="str">
        <f>IF(V803="","",IF(ABS(V803-R803)&gt;W$1,ABS(V803-R803),""))</f>
        <v/>
      </c>
      <c r="X803" t="str">
        <f>Y803&amp;"-"&amp;Z803&amp;"-"&amp;AC803&amp;"-"&amp;AD803&amp;"-"&amp;AG803</f>
        <v>28.5-f-X-3-1.5</v>
      </c>
      <c r="Y803">
        <f>F803</f>
        <v>28.5</v>
      </c>
      <c r="Z803" s="2" t="str">
        <f>G803</f>
        <v>f</v>
      </c>
      <c r="AA803">
        <f>_xlfn.IFNA(VLOOKUP(X803,'duo-out'!A$2:Q$5000,5,FALSE),E803+10*(H803-1)+1+_xlfn.IFNA(VLOOKUP(D803,states!A$2:C$10,3,FALSE),1))</f>
        <v>14</v>
      </c>
      <c r="AB803">
        <f>IF(V803="","",V803)</f>
        <v>17795.187935598999</v>
      </c>
      <c r="AC803" s="2" t="str">
        <f>_xlfn.IFNA(VLOOKUP(D803,states!A$2:C$10,2,FALSE),"XX")</f>
        <v>X</v>
      </c>
      <c r="AD803">
        <f>E803</f>
        <v>3</v>
      </c>
      <c r="AE803">
        <f>_xlfn.IFNA(VLOOKUP(D803,states!A$2:D$10,4,FALSE),0)</f>
        <v>1</v>
      </c>
      <c r="AF803">
        <v>0.5</v>
      </c>
      <c r="AG803">
        <f>IF(AE803=0,AF803,IF(AE803=1,IF(F803=0.5,0.5,IF(H803=1,0.5,1.5)),IF(F803=0.5,0.5,IF(H803=1,2.5,1.5))))</f>
        <v>1.5</v>
      </c>
      <c r="AH803" s="7">
        <f>IF(AC803="XX",0,1/C803^(1/5)*IF(E803=0,100,1)/(E803+1)^(1/4))</f>
        <v>2.0402857733683697</v>
      </c>
    </row>
    <row r="804" spans="1:34">
      <c r="A804">
        <v>2548</v>
      </c>
      <c r="B804" s="1">
        <v>2536.3818999999999</v>
      </c>
      <c r="C804" s="6">
        <v>0.02</v>
      </c>
      <c r="D804" t="s">
        <v>0</v>
      </c>
      <c r="E804">
        <v>4</v>
      </c>
      <c r="F804">
        <v>28.5</v>
      </c>
      <c r="G804" t="s">
        <v>2</v>
      </c>
      <c r="H804">
        <v>1</v>
      </c>
      <c r="I804" t="s">
        <v>0</v>
      </c>
      <c r="J804">
        <v>3</v>
      </c>
      <c r="K804">
        <v>27.5</v>
      </c>
      <c r="L804" t="s">
        <v>2</v>
      </c>
      <c r="M804">
        <v>1</v>
      </c>
      <c r="N804" t="s">
        <v>2604</v>
      </c>
      <c r="O804">
        <v>1</v>
      </c>
      <c r="P804" t="str">
        <f>D804&amp;"-"&amp;F804&amp;"-"&amp;G804&amp;"-"&amp;E804&amp;"-"&amp;H804</f>
        <v>X2Pi-28.5-f-4-1</v>
      </c>
      <c r="Q804" t="str">
        <f>I804&amp;"-"&amp;K804&amp;"-"&amp;L804&amp;"-"&amp;J804&amp;"-"&amp;M804</f>
        <v>X2Pi-27.5-f-3-1</v>
      </c>
      <c r="R804">
        <f>B804+S804</f>
        <v>19112.229472099003</v>
      </c>
      <c r="S804">
        <f>_xlfn.IFNA(VLOOKUP(Q804,'MARVEL-X'!A$2:I$1400,7,FALSE),VLOOKUP(Q804,MARVEL!A$2:J$1522,10,FALSE))</f>
        <v>16575.847572099003</v>
      </c>
      <c r="T804">
        <f>IF(P804=P803,R804+T803,R804)</f>
        <v>19112.229472099003</v>
      </c>
      <c r="U804">
        <f>IF(P804=P803,1+U803,1)</f>
        <v>1</v>
      </c>
      <c r="V804">
        <f t="shared" si="12"/>
        <v>19112.229472099003</v>
      </c>
      <c r="W804" t="str">
        <f>IF(V804="","",IF(ABS(V804-R804)&gt;W$1,ABS(V804-R804),""))</f>
        <v/>
      </c>
      <c r="X804" t="str">
        <f>Y804&amp;"-"&amp;Z804&amp;"-"&amp;AC804&amp;"-"&amp;AD804&amp;"-"&amp;AG804</f>
        <v>28.5-f-X-4-0.5</v>
      </c>
      <c r="Y804">
        <f>F804</f>
        <v>28.5</v>
      </c>
      <c r="Z804" s="2" t="str">
        <f>G804</f>
        <v>f</v>
      </c>
      <c r="AA804">
        <f>_xlfn.IFNA(VLOOKUP(X804,'duo-out'!A$2:Q$5000,5,FALSE),E804+10*(H804-1)+1+_xlfn.IFNA(VLOOKUP(D804,states!A$2:C$10,3,FALSE),1))</f>
        <v>5</v>
      </c>
      <c r="AB804">
        <f>IF(V804="","",V804)</f>
        <v>19112.229472099003</v>
      </c>
      <c r="AC804" s="2" t="str">
        <f>_xlfn.IFNA(VLOOKUP(D804,states!A$2:C$10,2,FALSE),"XX")</f>
        <v>X</v>
      </c>
      <c r="AD804">
        <f>E804</f>
        <v>4</v>
      </c>
      <c r="AE804">
        <f>_xlfn.IFNA(VLOOKUP(D804,states!A$2:D$10,4,FALSE),0)</f>
        <v>1</v>
      </c>
      <c r="AF804">
        <v>0.5</v>
      </c>
      <c r="AG804">
        <f>IF(AE804=0,AF804,IF(AE804=1,IF(F804=0.5,0.5,IF(H804=1,0.5,1.5)),IF(F804=0.5,0.5,IF(H804=1,2.5,1.5))))</f>
        <v>0.5</v>
      </c>
      <c r="AH804" s="7">
        <f>IF(AC804="XX",0,1/C804^(1/5)*IF(E804=0,100,1)/(E804+1)^(1/4))</f>
        <v>1.4623505735569622</v>
      </c>
    </row>
    <row r="805" spans="1:34">
      <c r="A805">
        <v>1983</v>
      </c>
      <c r="B805" s="1">
        <v>2979.701</v>
      </c>
      <c r="C805" s="6">
        <v>5.0000000000000001E-3</v>
      </c>
      <c r="D805" t="s">
        <v>0</v>
      </c>
      <c r="E805">
        <v>1</v>
      </c>
      <c r="F805">
        <v>29.5</v>
      </c>
      <c r="G805" t="s">
        <v>1</v>
      </c>
      <c r="H805">
        <v>1</v>
      </c>
      <c r="I805" t="s">
        <v>0</v>
      </c>
      <c r="J805">
        <v>0</v>
      </c>
      <c r="K805">
        <v>28.5</v>
      </c>
      <c r="L805" t="s">
        <v>1</v>
      </c>
      <c r="M805">
        <v>1</v>
      </c>
      <c r="N805" t="s">
        <v>2039</v>
      </c>
      <c r="O805">
        <v>1</v>
      </c>
      <c r="P805" t="str">
        <f>D805&amp;"-"&amp;F805&amp;"-"&amp;G805&amp;"-"&amp;E805&amp;"-"&amp;H805</f>
        <v>X2Pi-29.5-e-1-1</v>
      </c>
      <c r="Q805" t="str">
        <f>I805&amp;"-"&amp;K805&amp;"-"&amp;L805&amp;"-"&amp;J805&amp;"-"&amp;M805</f>
        <v>X2Pi-28.5-e-0-1</v>
      </c>
      <c r="R805">
        <f>B805+S805</f>
        <v>13593.475427121</v>
      </c>
      <c r="S805">
        <f>_xlfn.IFNA(VLOOKUP(Q805,'MARVEL-X'!A$2:I$1400,7,FALSE),VLOOKUP(Q805,MARVEL!A$2:J$1522,10,FALSE))</f>
        <v>10613.774427120999</v>
      </c>
      <c r="T805">
        <f>IF(P805=P804,R805+T804,R805)</f>
        <v>13593.475427121</v>
      </c>
      <c r="U805">
        <f>IF(P805=P804,1+U804,1)</f>
        <v>1</v>
      </c>
      <c r="V805">
        <f t="shared" si="12"/>
        <v>13593.475427121</v>
      </c>
      <c r="W805" t="str">
        <f>IF(V805="","",IF(ABS(V805-R805)&gt;W$1,ABS(V805-R805),""))</f>
        <v/>
      </c>
      <c r="X805" t="str">
        <f>Y805&amp;"-"&amp;Z805&amp;"-"&amp;AC805&amp;"-"&amp;AD805&amp;"-"&amp;AG805</f>
        <v>29.5-e-X-1-0.5</v>
      </c>
      <c r="Y805">
        <f>F805</f>
        <v>29.5</v>
      </c>
      <c r="Z805" s="2" t="str">
        <f>G805</f>
        <v>e</v>
      </c>
      <c r="AA805">
        <f>_xlfn.IFNA(VLOOKUP(X805,'duo-out'!A$2:Q$5000,5,FALSE),E805+10*(H805-1)+1+_xlfn.IFNA(VLOOKUP(D805,states!A$2:C$10,3,FALSE),1))</f>
        <v>2</v>
      </c>
      <c r="AB805">
        <f>IF(V805="","",V805)</f>
        <v>13593.475427121</v>
      </c>
      <c r="AC805" s="2" t="str">
        <f>_xlfn.IFNA(VLOOKUP(D805,states!A$2:C$10,2,FALSE),"XX")</f>
        <v>X</v>
      </c>
      <c r="AD805">
        <f>E805</f>
        <v>1</v>
      </c>
      <c r="AE805">
        <f>_xlfn.IFNA(VLOOKUP(D805,states!A$2:D$10,4,FALSE),0)</f>
        <v>1</v>
      </c>
      <c r="AF805">
        <v>0.5</v>
      </c>
      <c r="AG805">
        <f>IF(AE805=0,AF805,IF(AE805=1,IF(F805=0.5,0.5,IF(H805=1,0.5,1.5)),IF(F805=0.5,0.5,IF(H805=1,2.5,1.5))))</f>
        <v>0.5</v>
      </c>
      <c r="AH805" s="7">
        <f>IF(AC805="XX",0,1/C805^(1/5)*IF(E805=0,100,1)/(E805+1)^(1/4))</f>
        <v>2.4263223583284943</v>
      </c>
    </row>
    <row r="806" spans="1:34">
      <c r="A806">
        <v>2040</v>
      </c>
      <c r="B806" s="1">
        <v>2965.0810000000001</v>
      </c>
      <c r="C806" s="6">
        <v>5.0000000000000001E-3</v>
      </c>
      <c r="D806" t="s">
        <v>0</v>
      </c>
      <c r="E806">
        <v>1</v>
      </c>
      <c r="F806">
        <v>29.5</v>
      </c>
      <c r="G806" t="s">
        <v>1</v>
      </c>
      <c r="H806">
        <v>2</v>
      </c>
      <c r="I806" t="s">
        <v>0</v>
      </c>
      <c r="J806">
        <v>0</v>
      </c>
      <c r="K806">
        <v>28.5</v>
      </c>
      <c r="L806" t="s">
        <v>1</v>
      </c>
      <c r="M806">
        <v>2</v>
      </c>
      <c r="N806" t="s">
        <v>2096</v>
      </c>
      <c r="O806">
        <v>1</v>
      </c>
      <c r="P806" t="str">
        <f>D806&amp;"-"&amp;F806&amp;"-"&amp;G806&amp;"-"&amp;E806&amp;"-"&amp;H806</f>
        <v>X2Pi-29.5-e-1-2</v>
      </c>
      <c r="Q806" t="str">
        <f>I806&amp;"-"&amp;K806&amp;"-"&amp;L806&amp;"-"&amp;J806&amp;"-"&amp;M806</f>
        <v>X2Pi-28.5-e-0-2</v>
      </c>
      <c r="R806">
        <f>B806+S806</f>
        <v>14249.158099404</v>
      </c>
      <c r="S806">
        <f>_xlfn.IFNA(VLOOKUP(Q806,'MARVEL-X'!A$2:I$1400,7,FALSE),VLOOKUP(Q806,MARVEL!A$2:J$1522,10,FALSE))</f>
        <v>11284.077099403999</v>
      </c>
      <c r="T806">
        <f>IF(P806=P805,R806+T805,R806)</f>
        <v>14249.158099404</v>
      </c>
      <c r="U806">
        <f>IF(P806=P805,1+U805,1)</f>
        <v>1</v>
      </c>
      <c r="V806">
        <f t="shared" si="12"/>
        <v>14249.158099404</v>
      </c>
      <c r="W806" t="str">
        <f>IF(V806="","",IF(ABS(V806-R806)&gt;W$1,ABS(V806-R806),""))</f>
        <v/>
      </c>
      <c r="X806" t="str">
        <f>Y806&amp;"-"&amp;Z806&amp;"-"&amp;AC806&amp;"-"&amp;AD806&amp;"-"&amp;AG806</f>
        <v>29.5-e-X-1-1.5</v>
      </c>
      <c r="Y806">
        <f>F806</f>
        <v>29.5</v>
      </c>
      <c r="Z806" s="2" t="str">
        <f>G806</f>
        <v>e</v>
      </c>
      <c r="AA806">
        <f>_xlfn.IFNA(VLOOKUP(X806,'duo-out'!A$2:Q$5000,5,FALSE),E806+10*(H806-1)+1+_xlfn.IFNA(VLOOKUP(D806,states!A$2:C$10,3,FALSE),1))</f>
        <v>12</v>
      </c>
      <c r="AB806">
        <f>IF(V806="","",V806)</f>
        <v>14249.158099404</v>
      </c>
      <c r="AC806" s="2" t="str">
        <f>_xlfn.IFNA(VLOOKUP(D806,states!A$2:C$10,2,FALSE),"XX")</f>
        <v>X</v>
      </c>
      <c r="AD806">
        <f>E806</f>
        <v>1</v>
      </c>
      <c r="AE806">
        <f>_xlfn.IFNA(VLOOKUP(D806,states!A$2:D$10,4,FALSE),0)</f>
        <v>1</v>
      </c>
      <c r="AF806">
        <v>0.5</v>
      </c>
      <c r="AG806">
        <f>IF(AE806=0,AF806,IF(AE806=1,IF(F806=0.5,0.5,IF(H806=1,0.5,1.5)),IF(F806=0.5,0.5,IF(H806=1,2.5,1.5))))</f>
        <v>1.5</v>
      </c>
      <c r="AH806" s="7">
        <f>IF(AC806="XX",0,1/C806^(1/5)*IF(E806=0,100,1)/(E806+1)^(1/4))</f>
        <v>2.4263223583284943</v>
      </c>
    </row>
    <row r="807" spans="1:34">
      <c r="A807">
        <v>2095</v>
      </c>
      <c r="B807" s="1">
        <v>2827.0639999999999</v>
      </c>
      <c r="C807" s="6">
        <v>5.0000000000000001E-3</v>
      </c>
      <c r="D807" t="s">
        <v>0</v>
      </c>
      <c r="E807">
        <v>2</v>
      </c>
      <c r="F807">
        <v>29.5</v>
      </c>
      <c r="G807" t="s">
        <v>1</v>
      </c>
      <c r="H807">
        <v>1</v>
      </c>
      <c r="I807" t="s">
        <v>0</v>
      </c>
      <c r="J807">
        <v>1</v>
      </c>
      <c r="K807">
        <v>28.5</v>
      </c>
      <c r="L807" t="s">
        <v>1</v>
      </c>
      <c r="M807">
        <v>1</v>
      </c>
      <c r="N807" t="s">
        <v>2151</v>
      </c>
      <c r="O807">
        <v>1</v>
      </c>
      <c r="P807" t="str">
        <f>D807&amp;"-"&amp;F807&amp;"-"&amp;G807&amp;"-"&amp;E807&amp;"-"&amp;H807</f>
        <v>X2Pi-29.5-e-2-1</v>
      </c>
      <c r="Q807" t="str">
        <f>I807&amp;"-"&amp;K807&amp;"-"&amp;L807&amp;"-"&amp;J807&amp;"-"&amp;M807</f>
        <v>X2Pi-28.5-e-1-1</v>
      </c>
      <c r="R807">
        <f>B807+S807</f>
        <v>15756.126046063999</v>
      </c>
      <c r="S807">
        <f>_xlfn.IFNA(VLOOKUP(Q807,'MARVEL-X'!A$2:I$1400,7,FALSE),VLOOKUP(Q807,MARVEL!A$2:J$1522,10,FALSE))</f>
        <v>12929.062046063998</v>
      </c>
      <c r="T807">
        <f>IF(P807=P806,R807+T806,R807)</f>
        <v>15756.126046063999</v>
      </c>
      <c r="U807">
        <f>IF(P807=P806,1+U806,1)</f>
        <v>1</v>
      </c>
      <c r="V807">
        <f t="shared" si="12"/>
        <v>15756.126046063999</v>
      </c>
      <c r="W807" t="str">
        <f>IF(V807="","",IF(ABS(V807-R807)&gt;W$1,ABS(V807-R807),""))</f>
        <v/>
      </c>
      <c r="X807" t="str">
        <f>Y807&amp;"-"&amp;Z807&amp;"-"&amp;AC807&amp;"-"&amp;AD807&amp;"-"&amp;AG807</f>
        <v>29.5-e-X-2-0.5</v>
      </c>
      <c r="Y807">
        <f>F807</f>
        <v>29.5</v>
      </c>
      <c r="Z807" s="2" t="str">
        <f>G807</f>
        <v>e</v>
      </c>
      <c r="AA807">
        <f>_xlfn.IFNA(VLOOKUP(X807,'duo-out'!A$2:Q$5000,5,FALSE),E807+10*(H807-1)+1+_xlfn.IFNA(VLOOKUP(D807,states!A$2:C$10,3,FALSE),1))</f>
        <v>3</v>
      </c>
      <c r="AB807">
        <f>IF(V807="","",V807)</f>
        <v>15756.126046063999</v>
      </c>
      <c r="AC807" s="2" t="str">
        <f>_xlfn.IFNA(VLOOKUP(D807,states!A$2:C$10,2,FALSE),"XX")</f>
        <v>X</v>
      </c>
      <c r="AD807">
        <f>E807</f>
        <v>2</v>
      </c>
      <c r="AE807">
        <f>_xlfn.IFNA(VLOOKUP(D807,states!A$2:D$10,4,FALSE),0)</f>
        <v>1</v>
      </c>
      <c r="AF807">
        <v>0.5</v>
      </c>
      <c r="AG807">
        <f>IF(AE807=0,AF807,IF(AE807=1,IF(F807=0.5,0.5,IF(H807=1,0.5,1.5)),IF(F807=0.5,0.5,IF(H807=1,2.5,1.5))))</f>
        <v>0.5</v>
      </c>
      <c r="AH807" s="7">
        <f>IF(AC807="XX",0,1/C807^(1/5)*IF(E807=0,100,1)/(E807+1)^(1/4))</f>
        <v>2.1924297443889911</v>
      </c>
    </row>
    <row r="808" spans="1:34">
      <c r="A808">
        <v>2148</v>
      </c>
      <c r="B808" s="1">
        <v>2811.5549999999998</v>
      </c>
      <c r="C808" s="6">
        <v>5.0000000000000001E-3</v>
      </c>
      <c r="D808" t="s">
        <v>0</v>
      </c>
      <c r="E808">
        <v>2</v>
      </c>
      <c r="F808">
        <v>29.5</v>
      </c>
      <c r="G808" t="s">
        <v>1</v>
      </c>
      <c r="H808">
        <v>2</v>
      </c>
      <c r="I808" t="s">
        <v>0</v>
      </c>
      <c r="J808">
        <v>1</v>
      </c>
      <c r="K808">
        <v>28.5</v>
      </c>
      <c r="L808" t="s">
        <v>1</v>
      </c>
      <c r="M808">
        <v>2</v>
      </c>
      <c r="N808" t="s">
        <v>2204</v>
      </c>
      <c r="O808">
        <v>1</v>
      </c>
      <c r="P808" t="str">
        <f>D808&amp;"-"&amp;F808&amp;"-"&amp;G808&amp;"-"&amp;E808&amp;"-"&amp;H808</f>
        <v>X2Pi-29.5-e-2-2</v>
      </c>
      <c r="Q808" t="str">
        <f>I808&amp;"-"&amp;K808&amp;"-"&amp;L808&amp;"-"&amp;J808&amp;"-"&amp;M808</f>
        <v>X2Pi-28.5-e-1-2</v>
      </c>
      <c r="R808">
        <f>B808+S808</f>
        <v>16382.539540836</v>
      </c>
      <c r="S808">
        <f>_xlfn.IFNA(VLOOKUP(Q808,'MARVEL-X'!A$2:I$1400,7,FALSE),VLOOKUP(Q808,MARVEL!A$2:J$1522,10,FALSE))</f>
        <v>13570.984540836</v>
      </c>
      <c r="T808">
        <f>IF(P808=P807,R808+T807,R808)</f>
        <v>16382.539540836</v>
      </c>
      <c r="U808">
        <f>IF(P808=P807,1+U807,1)</f>
        <v>1</v>
      </c>
      <c r="V808">
        <f t="shared" si="12"/>
        <v>16382.539540836</v>
      </c>
      <c r="W808" t="str">
        <f>IF(V808="","",IF(ABS(V808-R808)&gt;W$1,ABS(V808-R808),""))</f>
        <v/>
      </c>
      <c r="X808" t="str">
        <f>Y808&amp;"-"&amp;Z808&amp;"-"&amp;AC808&amp;"-"&amp;AD808&amp;"-"&amp;AG808</f>
        <v>29.5-e-X-2-1.5</v>
      </c>
      <c r="Y808">
        <f>F808</f>
        <v>29.5</v>
      </c>
      <c r="Z808" s="2" t="str">
        <f>G808</f>
        <v>e</v>
      </c>
      <c r="AA808">
        <f>_xlfn.IFNA(VLOOKUP(X808,'duo-out'!A$2:Q$5000,5,FALSE),E808+10*(H808-1)+1+_xlfn.IFNA(VLOOKUP(D808,states!A$2:C$10,3,FALSE),1))</f>
        <v>13</v>
      </c>
      <c r="AB808">
        <f>IF(V808="","",V808)</f>
        <v>16382.539540836</v>
      </c>
      <c r="AC808" s="2" t="str">
        <f>_xlfn.IFNA(VLOOKUP(D808,states!A$2:C$10,2,FALSE),"XX")</f>
        <v>X</v>
      </c>
      <c r="AD808">
        <f>E808</f>
        <v>2</v>
      </c>
      <c r="AE808">
        <f>_xlfn.IFNA(VLOOKUP(D808,states!A$2:D$10,4,FALSE),0)</f>
        <v>1</v>
      </c>
      <c r="AF808">
        <v>0.5</v>
      </c>
      <c r="AG808">
        <f>IF(AE808=0,AF808,IF(AE808=1,IF(F808=0.5,0.5,IF(H808=1,0.5,1.5)),IF(F808=0.5,0.5,IF(H808=1,2.5,1.5))))</f>
        <v>1.5</v>
      </c>
      <c r="AH808" s="7">
        <f>IF(AC808="XX",0,1/C808^(1/5)*IF(E808=0,100,1)/(E808+1)^(1/4))</f>
        <v>2.1924297443889911</v>
      </c>
    </row>
    <row r="809" spans="1:34">
      <c r="A809">
        <v>2201</v>
      </c>
      <c r="B809" s="1">
        <v>2674.2840000000001</v>
      </c>
      <c r="C809" s="6">
        <v>5.0000000000000001E-3</v>
      </c>
      <c r="D809" t="s">
        <v>0</v>
      </c>
      <c r="E809">
        <v>3</v>
      </c>
      <c r="F809">
        <v>29.5</v>
      </c>
      <c r="G809" t="s">
        <v>1</v>
      </c>
      <c r="H809">
        <v>1</v>
      </c>
      <c r="I809" t="s">
        <v>0</v>
      </c>
      <c r="J809">
        <v>2</v>
      </c>
      <c r="K809">
        <v>28.5</v>
      </c>
      <c r="L809" t="s">
        <v>1</v>
      </c>
      <c r="M809">
        <v>1</v>
      </c>
      <c r="N809" t="s">
        <v>2257</v>
      </c>
      <c r="O809">
        <v>1</v>
      </c>
      <c r="P809" t="str">
        <f>D809&amp;"-"&amp;F809&amp;"-"&amp;G809&amp;"-"&amp;E809&amp;"-"&amp;H809</f>
        <v>X2Pi-29.5-e-3-1</v>
      </c>
      <c r="Q809" t="str">
        <f>I809&amp;"-"&amp;K809&amp;"-"&amp;L809&amp;"-"&amp;J809&amp;"-"&amp;M809</f>
        <v>X2Pi-28.5-e-2-1</v>
      </c>
      <c r="R809">
        <f>B809+S809</f>
        <v>17794.647095793</v>
      </c>
      <c r="S809">
        <f>_xlfn.IFNA(VLOOKUP(Q809,'MARVEL-X'!A$2:I$1400,7,FALSE),VLOOKUP(Q809,MARVEL!A$2:J$1522,10,FALSE))</f>
        <v>15120.363095793</v>
      </c>
      <c r="T809">
        <f>IF(P809=P808,R809+T808,R809)</f>
        <v>17794.647095793</v>
      </c>
      <c r="U809">
        <f>IF(P809=P808,1+U808,1)</f>
        <v>1</v>
      </c>
      <c r="V809">
        <f t="shared" si="12"/>
        <v>17794.647095793</v>
      </c>
      <c r="W809" t="str">
        <f>IF(V809="","",IF(ABS(V809-R809)&gt;W$1,ABS(V809-R809),""))</f>
        <v/>
      </c>
      <c r="X809" t="str">
        <f>Y809&amp;"-"&amp;Z809&amp;"-"&amp;AC809&amp;"-"&amp;AD809&amp;"-"&amp;AG809</f>
        <v>29.5-e-X-3-0.5</v>
      </c>
      <c r="Y809">
        <f>F809</f>
        <v>29.5</v>
      </c>
      <c r="Z809" s="2" t="str">
        <f>G809</f>
        <v>e</v>
      </c>
      <c r="AA809">
        <f>_xlfn.IFNA(VLOOKUP(X809,'duo-out'!A$2:Q$5000,5,FALSE),E809+10*(H809-1)+1+_xlfn.IFNA(VLOOKUP(D809,states!A$2:C$10,3,FALSE),1))</f>
        <v>4</v>
      </c>
      <c r="AB809">
        <f>IF(V809="","",V809)</f>
        <v>17794.647095793</v>
      </c>
      <c r="AC809" s="2" t="str">
        <f>_xlfn.IFNA(VLOOKUP(D809,states!A$2:C$10,2,FALSE),"XX")</f>
        <v>X</v>
      </c>
      <c r="AD809">
        <f>E809</f>
        <v>3</v>
      </c>
      <c r="AE809">
        <f>_xlfn.IFNA(VLOOKUP(D809,states!A$2:D$10,4,FALSE),0)</f>
        <v>1</v>
      </c>
      <c r="AF809">
        <v>0.5</v>
      </c>
      <c r="AG809">
        <f>IF(AE809=0,AF809,IF(AE809=1,IF(F809=0.5,0.5,IF(H809=1,0.5,1.5)),IF(F809=0.5,0.5,IF(H809=1,2.5,1.5))))</f>
        <v>0.5</v>
      </c>
      <c r="AH809" s="7">
        <f>IF(AC809="XX",0,1/C809^(1/5)*IF(E809=0,100,1)/(E809+1)^(1/4))</f>
        <v>2.0402857733683697</v>
      </c>
    </row>
    <row r="810" spans="1:34">
      <c r="A810">
        <v>2249</v>
      </c>
      <c r="B810" s="1">
        <v>2657.69</v>
      </c>
      <c r="C810" s="6">
        <v>5.0000000000000001E-3</v>
      </c>
      <c r="D810" t="s">
        <v>0</v>
      </c>
      <c r="E810">
        <v>3</v>
      </c>
      <c r="F810">
        <v>29.5</v>
      </c>
      <c r="G810" t="s">
        <v>1</v>
      </c>
      <c r="H810">
        <v>2</v>
      </c>
      <c r="I810" t="s">
        <v>0</v>
      </c>
      <c r="J810">
        <v>2</v>
      </c>
      <c r="K810">
        <v>28.5</v>
      </c>
      <c r="L810" t="s">
        <v>1</v>
      </c>
      <c r="M810">
        <v>2</v>
      </c>
      <c r="N810" t="s">
        <v>2305</v>
      </c>
      <c r="O810">
        <v>1</v>
      </c>
      <c r="P810" t="str">
        <f>D810&amp;"-"&amp;F810&amp;"-"&amp;G810&amp;"-"&amp;E810&amp;"-"&amp;H810</f>
        <v>X2Pi-29.5-e-3-2</v>
      </c>
      <c r="Q810" t="str">
        <f>I810&amp;"-"&amp;K810&amp;"-"&amp;L810&amp;"-"&amp;J810&amp;"-"&amp;M810</f>
        <v>X2Pi-28.5-e-2-2</v>
      </c>
      <c r="R810">
        <f>B810+S810</f>
        <v>18391.931339709998</v>
      </c>
      <c r="S810">
        <f>_xlfn.IFNA(VLOOKUP(Q810,'MARVEL-X'!A$2:I$1400,7,FALSE),VLOOKUP(Q810,MARVEL!A$2:J$1522,10,FALSE))</f>
        <v>15734.241339709999</v>
      </c>
      <c r="T810">
        <f>IF(P810=P809,R810+T809,R810)</f>
        <v>18391.931339709998</v>
      </c>
      <c r="U810">
        <f>IF(P810=P809,1+U809,1)</f>
        <v>1</v>
      </c>
      <c r="V810">
        <f t="shared" si="12"/>
        <v>18391.931339709998</v>
      </c>
      <c r="W810" t="str">
        <f>IF(V810="","",IF(ABS(V810-R810)&gt;W$1,ABS(V810-R810),""))</f>
        <v/>
      </c>
      <c r="X810" t="str">
        <f>Y810&amp;"-"&amp;Z810&amp;"-"&amp;AC810&amp;"-"&amp;AD810&amp;"-"&amp;AG810</f>
        <v>29.5-e-X-3-1.5</v>
      </c>
      <c r="Y810">
        <f>F810</f>
        <v>29.5</v>
      </c>
      <c r="Z810" s="2" t="str">
        <f>G810</f>
        <v>e</v>
      </c>
      <c r="AA810">
        <f>_xlfn.IFNA(VLOOKUP(X810,'duo-out'!A$2:Q$5000,5,FALSE),E810+10*(H810-1)+1+_xlfn.IFNA(VLOOKUP(D810,states!A$2:C$10,3,FALSE),1))</f>
        <v>14</v>
      </c>
      <c r="AB810">
        <f>IF(V810="","",V810)</f>
        <v>18391.931339709998</v>
      </c>
      <c r="AC810" s="2" t="str">
        <f>_xlfn.IFNA(VLOOKUP(D810,states!A$2:C$10,2,FALSE),"XX")</f>
        <v>X</v>
      </c>
      <c r="AD810">
        <f>E810</f>
        <v>3</v>
      </c>
      <c r="AE810">
        <f>_xlfn.IFNA(VLOOKUP(D810,states!A$2:D$10,4,FALSE),0)</f>
        <v>1</v>
      </c>
      <c r="AF810">
        <v>0.5</v>
      </c>
      <c r="AG810">
        <f>IF(AE810=0,AF810,IF(AE810=1,IF(F810=0.5,0.5,IF(H810=1,0.5,1.5)),IF(F810=0.5,0.5,IF(H810=1,2.5,1.5))))</f>
        <v>1.5</v>
      </c>
      <c r="AH810" s="7">
        <f>IF(AC810="XX",0,1/C810^(1/5)*IF(E810=0,100,1)/(E810+1)^(1/4))</f>
        <v>2.0402857733683697</v>
      </c>
    </row>
    <row r="811" spans="1:34">
      <c r="A811">
        <v>2008</v>
      </c>
      <c r="B811" s="1">
        <v>2979.5839999999998</v>
      </c>
      <c r="C811" s="6">
        <v>5.0000000000000001E-3</v>
      </c>
      <c r="D811" t="s">
        <v>0</v>
      </c>
      <c r="E811">
        <v>1</v>
      </c>
      <c r="F811">
        <v>29.5</v>
      </c>
      <c r="G811" t="s">
        <v>2</v>
      </c>
      <c r="H811">
        <v>1</v>
      </c>
      <c r="I811" t="s">
        <v>0</v>
      </c>
      <c r="J811">
        <v>0</v>
      </c>
      <c r="K811">
        <v>28.5</v>
      </c>
      <c r="L811" t="s">
        <v>2</v>
      </c>
      <c r="M811">
        <v>1</v>
      </c>
      <c r="N811" t="s">
        <v>2064</v>
      </c>
      <c r="O811">
        <v>1</v>
      </c>
      <c r="P811" t="str">
        <f>D811&amp;"-"&amp;F811&amp;"-"&amp;G811&amp;"-"&amp;E811&amp;"-"&amp;H811</f>
        <v>X2Pi-29.5-f-1-1</v>
      </c>
      <c r="Q811" t="str">
        <f>I811&amp;"-"&amp;K811&amp;"-"&amp;L811&amp;"-"&amp;J811&amp;"-"&amp;M811</f>
        <v>X2Pi-28.5-f-0-1</v>
      </c>
      <c r="R811">
        <f>B811+S811</f>
        <v>13571.157560234999</v>
      </c>
      <c r="S811">
        <f>_xlfn.IFNA(VLOOKUP(Q811,'MARVEL-X'!A$2:I$1400,7,FALSE),VLOOKUP(Q811,MARVEL!A$2:J$1522,10,FALSE))</f>
        <v>10591.573560235</v>
      </c>
      <c r="T811">
        <f>IF(P811=P810,R811+T810,R811)</f>
        <v>13571.157560234999</v>
      </c>
      <c r="U811">
        <f>IF(P811=P810,1+U810,1)</f>
        <v>1</v>
      </c>
      <c r="V811">
        <f t="shared" si="12"/>
        <v>13571.157560234999</v>
      </c>
      <c r="W811" t="str">
        <f>IF(V811="","",IF(ABS(V811-R811)&gt;W$1,ABS(V811-R811),""))</f>
        <v/>
      </c>
      <c r="X811" t="str">
        <f>Y811&amp;"-"&amp;Z811&amp;"-"&amp;AC811&amp;"-"&amp;AD811&amp;"-"&amp;AG811</f>
        <v>29.5-f-X-1-0.5</v>
      </c>
      <c r="Y811">
        <f>F811</f>
        <v>29.5</v>
      </c>
      <c r="Z811" s="2" t="str">
        <f>G811</f>
        <v>f</v>
      </c>
      <c r="AA811">
        <f>_xlfn.IFNA(VLOOKUP(X811,'duo-out'!A$2:Q$5000,5,FALSE),E811+10*(H811-1)+1+_xlfn.IFNA(VLOOKUP(D811,states!A$2:C$10,3,FALSE),1))</f>
        <v>2</v>
      </c>
      <c r="AB811">
        <f>IF(V811="","",V811)</f>
        <v>13571.157560234999</v>
      </c>
      <c r="AC811" s="2" t="str">
        <f>_xlfn.IFNA(VLOOKUP(D811,states!A$2:C$10,2,FALSE),"XX")</f>
        <v>X</v>
      </c>
      <c r="AD811">
        <f>E811</f>
        <v>1</v>
      </c>
      <c r="AE811">
        <f>_xlfn.IFNA(VLOOKUP(D811,states!A$2:D$10,4,FALSE),0)</f>
        <v>1</v>
      </c>
      <c r="AF811">
        <v>0.5</v>
      </c>
      <c r="AG811">
        <f>IF(AE811=0,AF811,IF(AE811=1,IF(F811=0.5,0.5,IF(H811=1,0.5,1.5)),IF(F811=0.5,0.5,IF(H811=1,2.5,1.5))))</f>
        <v>0.5</v>
      </c>
      <c r="AH811" s="7">
        <f>IF(AC811="XX",0,1/C811^(1/5)*IF(E811=0,100,1)/(E811+1)^(1/4))</f>
        <v>2.4263223583284943</v>
      </c>
    </row>
    <row r="812" spans="1:34">
      <c r="A812">
        <v>2065</v>
      </c>
      <c r="B812" s="1">
        <v>2965.1060000000002</v>
      </c>
      <c r="C812" s="6">
        <v>5.0000000000000001E-3</v>
      </c>
      <c r="D812" t="s">
        <v>0</v>
      </c>
      <c r="E812">
        <v>1</v>
      </c>
      <c r="F812">
        <v>29.5</v>
      </c>
      <c r="G812" t="s">
        <v>2</v>
      </c>
      <c r="H812">
        <v>2</v>
      </c>
      <c r="I812" t="s">
        <v>0</v>
      </c>
      <c r="J812">
        <v>0</v>
      </c>
      <c r="K812">
        <v>28.5</v>
      </c>
      <c r="L812" t="s">
        <v>2</v>
      </c>
      <c r="M812">
        <v>2</v>
      </c>
      <c r="N812" t="s">
        <v>2121</v>
      </c>
      <c r="O812">
        <v>1</v>
      </c>
      <c r="P812" t="str">
        <f>D812&amp;"-"&amp;F812&amp;"-"&amp;G812&amp;"-"&amp;E812&amp;"-"&amp;H812</f>
        <v>X2Pi-29.5-f-1-2</v>
      </c>
      <c r="Q812" t="str">
        <f>I812&amp;"-"&amp;K812&amp;"-"&amp;L812&amp;"-"&amp;J812&amp;"-"&amp;M812</f>
        <v>X2Pi-28.5-f-0-2</v>
      </c>
      <c r="R812">
        <f>B812+S812</f>
        <v>14273.647182985998</v>
      </c>
      <c r="S812">
        <f>_xlfn.IFNA(VLOOKUP(Q812,'MARVEL-X'!A$2:I$1400,7,FALSE),VLOOKUP(Q812,MARVEL!A$2:J$1522,10,FALSE))</f>
        <v>11308.541182985999</v>
      </c>
      <c r="T812">
        <f>IF(P812=P811,R812+T811,R812)</f>
        <v>14273.647182985998</v>
      </c>
      <c r="U812">
        <f>IF(P812=P811,1+U811,1)</f>
        <v>1</v>
      </c>
      <c r="V812">
        <f t="shared" si="12"/>
        <v>14273.647182985998</v>
      </c>
      <c r="W812" t="str">
        <f>IF(V812="","",IF(ABS(V812-R812)&gt;W$1,ABS(V812-R812),""))</f>
        <v/>
      </c>
      <c r="X812" t="str">
        <f>Y812&amp;"-"&amp;Z812&amp;"-"&amp;AC812&amp;"-"&amp;AD812&amp;"-"&amp;AG812</f>
        <v>29.5-f-X-1-1.5</v>
      </c>
      <c r="Y812">
        <f>F812</f>
        <v>29.5</v>
      </c>
      <c r="Z812" s="2" t="str">
        <f>G812</f>
        <v>f</v>
      </c>
      <c r="AA812">
        <f>_xlfn.IFNA(VLOOKUP(X812,'duo-out'!A$2:Q$5000,5,FALSE),E812+10*(H812-1)+1+_xlfn.IFNA(VLOOKUP(D812,states!A$2:C$10,3,FALSE),1))</f>
        <v>12</v>
      </c>
      <c r="AB812">
        <f>IF(V812="","",V812)</f>
        <v>14273.647182985998</v>
      </c>
      <c r="AC812" s="2" t="str">
        <f>_xlfn.IFNA(VLOOKUP(D812,states!A$2:C$10,2,FALSE),"XX")</f>
        <v>X</v>
      </c>
      <c r="AD812">
        <f>E812</f>
        <v>1</v>
      </c>
      <c r="AE812">
        <f>_xlfn.IFNA(VLOOKUP(D812,states!A$2:D$10,4,FALSE),0)</f>
        <v>1</v>
      </c>
      <c r="AF812">
        <v>0.5</v>
      </c>
      <c r="AG812">
        <f>IF(AE812=0,AF812,IF(AE812=1,IF(F812=0.5,0.5,IF(H812=1,0.5,1.5)),IF(F812=0.5,0.5,IF(H812=1,2.5,1.5))))</f>
        <v>1.5</v>
      </c>
      <c r="AH812" s="7">
        <f>IF(AC812="XX",0,1/C812^(1/5)*IF(E812=0,100,1)/(E812+1)^(1/4))</f>
        <v>2.4263223583284943</v>
      </c>
    </row>
    <row r="813" spans="1:34">
      <c r="A813">
        <v>2120</v>
      </c>
      <c r="B813" s="1">
        <v>2826.982</v>
      </c>
      <c r="C813" s="6">
        <v>5.0000000000000001E-3</v>
      </c>
      <c r="D813" t="s">
        <v>0</v>
      </c>
      <c r="E813">
        <v>2</v>
      </c>
      <c r="F813">
        <v>29.5</v>
      </c>
      <c r="G813" t="s">
        <v>2</v>
      </c>
      <c r="H813">
        <v>1</v>
      </c>
      <c r="I813" t="s">
        <v>0</v>
      </c>
      <c r="J813">
        <v>1</v>
      </c>
      <c r="K813">
        <v>28.5</v>
      </c>
      <c r="L813" t="s">
        <v>2</v>
      </c>
      <c r="M813">
        <v>1</v>
      </c>
      <c r="N813" t="s">
        <v>2176</v>
      </c>
      <c r="O813">
        <v>1</v>
      </c>
      <c r="P813" t="str">
        <f>D813&amp;"-"&amp;F813&amp;"-"&amp;G813&amp;"-"&amp;E813&amp;"-"&amp;H813</f>
        <v>X2Pi-29.5-f-2-1</v>
      </c>
      <c r="Q813" t="str">
        <f>I813&amp;"-"&amp;K813&amp;"-"&amp;L813&amp;"-"&amp;J813&amp;"-"&amp;M813</f>
        <v>X2Pi-28.5-f-1-1</v>
      </c>
      <c r="R813">
        <f>B813+S813</f>
        <v>15734.447974641998</v>
      </c>
      <c r="S813">
        <f>_xlfn.IFNA(VLOOKUP(Q813,'MARVEL-X'!A$2:I$1400,7,FALSE),VLOOKUP(Q813,MARVEL!A$2:J$1522,10,FALSE))</f>
        <v>12907.465974641998</v>
      </c>
      <c r="T813">
        <f>IF(P813=P812,R813+T812,R813)</f>
        <v>15734.447974641998</v>
      </c>
      <c r="U813">
        <f>IF(P813=P812,1+U812,1)</f>
        <v>1</v>
      </c>
      <c r="V813">
        <f t="shared" si="12"/>
        <v>15734.447974641998</v>
      </c>
      <c r="W813" t="str">
        <f>IF(V813="","",IF(ABS(V813-R813)&gt;W$1,ABS(V813-R813),""))</f>
        <v/>
      </c>
      <c r="X813" t="str">
        <f>Y813&amp;"-"&amp;Z813&amp;"-"&amp;AC813&amp;"-"&amp;AD813&amp;"-"&amp;AG813</f>
        <v>29.5-f-X-2-0.5</v>
      </c>
      <c r="Y813">
        <f>F813</f>
        <v>29.5</v>
      </c>
      <c r="Z813" s="2" t="str">
        <f>G813</f>
        <v>f</v>
      </c>
      <c r="AA813">
        <f>_xlfn.IFNA(VLOOKUP(X813,'duo-out'!A$2:Q$5000,5,FALSE),E813+10*(H813-1)+1+_xlfn.IFNA(VLOOKUP(D813,states!A$2:C$10,3,FALSE),1))</f>
        <v>3</v>
      </c>
      <c r="AB813">
        <f>IF(V813="","",V813)</f>
        <v>15734.447974641998</v>
      </c>
      <c r="AC813" s="2" t="str">
        <f>_xlfn.IFNA(VLOOKUP(D813,states!A$2:C$10,2,FALSE),"XX")</f>
        <v>X</v>
      </c>
      <c r="AD813">
        <f>E813</f>
        <v>2</v>
      </c>
      <c r="AE813">
        <f>_xlfn.IFNA(VLOOKUP(D813,states!A$2:D$10,4,FALSE),0)</f>
        <v>1</v>
      </c>
      <c r="AF813">
        <v>0.5</v>
      </c>
      <c r="AG813">
        <f>IF(AE813=0,AF813,IF(AE813=1,IF(F813=0.5,0.5,IF(H813=1,0.5,1.5)),IF(F813=0.5,0.5,IF(H813=1,2.5,1.5))))</f>
        <v>0.5</v>
      </c>
      <c r="AH813" s="7">
        <f>IF(AC813="XX",0,1/C813^(1/5)*IF(E813=0,100,1)/(E813+1)^(1/4))</f>
        <v>2.1924297443889911</v>
      </c>
    </row>
    <row r="814" spans="1:34">
      <c r="A814">
        <v>2173</v>
      </c>
      <c r="B814" s="1">
        <v>2811.5549999999998</v>
      </c>
      <c r="C814" s="6">
        <v>5.0000000000000001E-3</v>
      </c>
      <c r="D814" t="s">
        <v>0</v>
      </c>
      <c r="E814">
        <v>2</v>
      </c>
      <c r="F814">
        <v>29.5</v>
      </c>
      <c r="G814" t="s">
        <v>2</v>
      </c>
      <c r="H814">
        <v>2</v>
      </c>
      <c r="I814" t="s">
        <v>0</v>
      </c>
      <c r="J814">
        <v>1</v>
      </c>
      <c r="K814">
        <v>28.5</v>
      </c>
      <c r="L814" t="s">
        <v>2</v>
      </c>
      <c r="M814">
        <v>2</v>
      </c>
      <c r="N814" t="s">
        <v>2229</v>
      </c>
      <c r="O814">
        <v>1</v>
      </c>
      <c r="P814" t="str">
        <f>D814&amp;"-"&amp;F814&amp;"-"&amp;G814&amp;"-"&amp;E814&amp;"-"&amp;H814</f>
        <v>X2Pi-29.5-f-2-2</v>
      </c>
      <c r="Q814" t="str">
        <f>I814&amp;"-"&amp;K814&amp;"-"&amp;L814&amp;"-"&amp;J814&amp;"-"&amp;M814</f>
        <v>X2Pi-28.5-f-1-2</v>
      </c>
      <c r="R814">
        <f>B814+S814</f>
        <v>16405.98191377</v>
      </c>
      <c r="S814">
        <f>_xlfn.IFNA(VLOOKUP(Q814,'MARVEL-X'!A$2:I$1400,7,FALSE),VLOOKUP(Q814,MARVEL!A$2:J$1522,10,FALSE))</f>
        <v>13594.426913769999</v>
      </c>
      <c r="T814">
        <f>IF(P814=P813,R814+T813,R814)</f>
        <v>16405.98191377</v>
      </c>
      <c r="U814">
        <f>IF(P814=P813,1+U813,1)</f>
        <v>1</v>
      </c>
      <c r="V814">
        <f t="shared" si="12"/>
        <v>16405.98191377</v>
      </c>
      <c r="W814" t="str">
        <f>IF(V814="","",IF(ABS(V814-R814)&gt;W$1,ABS(V814-R814),""))</f>
        <v/>
      </c>
      <c r="X814" t="str">
        <f>Y814&amp;"-"&amp;Z814&amp;"-"&amp;AC814&amp;"-"&amp;AD814&amp;"-"&amp;AG814</f>
        <v>29.5-f-X-2-1.5</v>
      </c>
      <c r="Y814">
        <f>F814</f>
        <v>29.5</v>
      </c>
      <c r="Z814" s="2" t="str">
        <f>G814</f>
        <v>f</v>
      </c>
      <c r="AA814">
        <f>_xlfn.IFNA(VLOOKUP(X814,'duo-out'!A$2:Q$5000,5,FALSE),E814+10*(H814-1)+1+_xlfn.IFNA(VLOOKUP(D814,states!A$2:C$10,3,FALSE),1))</f>
        <v>13</v>
      </c>
      <c r="AB814">
        <f>IF(V814="","",V814)</f>
        <v>16405.98191377</v>
      </c>
      <c r="AC814" s="2" t="str">
        <f>_xlfn.IFNA(VLOOKUP(D814,states!A$2:C$10,2,FALSE),"XX")</f>
        <v>X</v>
      </c>
      <c r="AD814">
        <f>E814</f>
        <v>2</v>
      </c>
      <c r="AE814">
        <f>_xlfn.IFNA(VLOOKUP(D814,states!A$2:D$10,4,FALSE),0)</f>
        <v>1</v>
      </c>
      <c r="AF814">
        <v>0.5</v>
      </c>
      <c r="AG814">
        <f>IF(AE814=0,AF814,IF(AE814=1,IF(F814=0.5,0.5,IF(H814=1,0.5,1.5)),IF(F814=0.5,0.5,IF(H814=1,2.5,1.5))))</f>
        <v>1.5</v>
      </c>
      <c r="AH814" s="7">
        <f>IF(AC814="XX",0,1/C814^(1/5)*IF(E814=0,100,1)/(E814+1)^(1/4))</f>
        <v>2.1924297443889911</v>
      </c>
    </row>
    <row r="815" spans="1:34">
      <c r="A815">
        <v>2224</v>
      </c>
      <c r="B815" s="1">
        <v>2674.24</v>
      </c>
      <c r="C815" s="6">
        <v>5.0000000000000001E-3</v>
      </c>
      <c r="D815" t="s">
        <v>0</v>
      </c>
      <c r="E815">
        <v>3</v>
      </c>
      <c r="F815">
        <v>29.5</v>
      </c>
      <c r="G815" t="s">
        <v>2</v>
      </c>
      <c r="H815">
        <v>1</v>
      </c>
      <c r="I815" t="s">
        <v>0</v>
      </c>
      <c r="J815">
        <v>2</v>
      </c>
      <c r="K815">
        <v>28.5</v>
      </c>
      <c r="L815" t="s">
        <v>2</v>
      </c>
      <c r="M815">
        <v>1</v>
      </c>
      <c r="N815" t="s">
        <v>2280</v>
      </c>
      <c r="O815">
        <v>1</v>
      </c>
      <c r="P815" t="str">
        <f>D815&amp;"-"&amp;F815&amp;"-"&amp;G815&amp;"-"&amp;E815&amp;"-"&amp;H815</f>
        <v>X2Pi-29.5-f-3-1</v>
      </c>
      <c r="Q815" t="str">
        <f>I815&amp;"-"&amp;K815&amp;"-"&amp;L815&amp;"-"&amp;J815&amp;"-"&amp;M815</f>
        <v>X2Pi-28.5-f-2-1</v>
      </c>
      <c r="R815">
        <f>B815+S815</f>
        <v>17773.931632305997</v>
      </c>
      <c r="S815">
        <f>_xlfn.IFNA(VLOOKUP(Q815,'MARVEL-X'!A$2:I$1400,7,FALSE),VLOOKUP(Q815,MARVEL!A$2:J$1522,10,FALSE))</f>
        <v>15099.691632306</v>
      </c>
      <c r="T815">
        <f>IF(P815=P814,R815+T814,R815)</f>
        <v>17773.931632305997</v>
      </c>
      <c r="U815">
        <f>IF(P815=P814,1+U814,1)</f>
        <v>1</v>
      </c>
      <c r="V815">
        <f t="shared" si="12"/>
        <v>17773.931632305997</v>
      </c>
      <c r="W815" t="str">
        <f>IF(V815="","",IF(ABS(V815-R815)&gt;W$1,ABS(V815-R815),""))</f>
        <v/>
      </c>
      <c r="X815" t="str">
        <f>Y815&amp;"-"&amp;Z815&amp;"-"&amp;AC815&amp;"-"&amp;AD815&amp;"-"&amp;AG815</f>
        <v>29.5-f-X-3-0.5</v>
      </c>
      <c r="Y815">
        <f>F815</f>
        <v>29.5</v>
      </c>
      <c r="Z815" s="2" t="str">
        <f>G815</f>
        <v>f</v>
      </c>
      <c r="AA815">
        <f>_xlfn.IFNA(VLOOKUP(X815,'duo-out'!A$2:Q$5000,5,FALSE),E815+10*(H815-1)+1+_xlfn.IFNA(VLOOKUP(D815,states!A$2:C$10,3,FALSE),1))</f>
        <v>4</v>
      </c>
      <c r="AB815">
        <f>IF(V815="","",V815)</f>
        <v>17773.931632305997</v>
      </c>
      <c r="AC815" s="2" t="str">
        <f>_xlfn.IFNA(VLOOKUP(D815,states!A$2:C$10,2,FALSE),"XX")</f>
        <v>X</v>
      </c>
      <c r="AD815">
        <f>E815</f>
        <v>3</v>
      </c>
      <c r="AE815">
        <f>_xlfn.IFNA(VLOOKUP(D815,states!A$2:D$10,4,FALSE),0)</f>
        <v>1</v>
      </c>
      <c r="AF815">
        <v>0.5</v>
      </c>
      <c r="AG815">
        <f>IF(AE815=0,AF815,IF(AE815=1,IF(F815=0.5,0.5,IF(H815=1,0.5,1.5)),IF(F815=0.5,0.5,IF(H815=1,2.5,1.5))))</f>
        <v>0.5</v>
      </c>
      <c r="AH815" s="7">
        <f>IF(AC815="XX",0,1/C815^(1/5)*IF(E815=0,100,1)/(E815+1)^(1/4))</f>
        <v>2.0402857733683697</v>
      </c>
    </row>
    <row r="816" spans="1:34">
      <c r="A816">
        <v>2272</v>
      </c>
      <c r="B816" s="1">
        <v>2657.6750000000002</v>
      </c>
      <c r="C816" s="6">
        <v>5.0000000000000001E-3</v>
      </c>
      <c r="D816" t="s">
        <v>0</v>
      </c>
      <c r="E816">
        <v>3</v>
      </c>
      <c r="F816">
        <v>29.5</v>
      </c>
      <c r="G816" t="s">
        <v>2</v>
      </c>
      <c r="H816">
        <v>2</v>
      </c>
      <c r="I816" t="s">
        <v>0</v>
      </c>
      <c r="J816">
        <v>2</v>
      </c>
      <c r="K816">
        <v>28.5</v>
      </c>
      <c r="L816" t="s">
        <v>2</v>
      </c>
      <c r="M816">
        <v>2</v>
      </c>
      <c r="N816" t="s">
        <v>2328</v>
      </c>
      <c r="O816">
        <v>1</v>
      </c>
      <c r="P816" t="str">
        <f>D816&amp;"-"&amp;F816&amp;"-"&amp;G816&amp;"-"&amp;E816&amp;"-"&amp;H816</f>
        <v>X2Pi-29.5-f-3-2</v>
      </c>
      <c r="Q816" t="str">
        <f>I816&amp;"-"&amp;K816&amp;"-"&amp;L816&amp;"-"&amp;J816&amp;"-"&amp;M816</f>
        <v>X2Pi-28.5-f-2-2</v>
      </c>
      <c r="R816">
        <f>B816+S816</f>
        <v>18414.36996271</v>
      </c>
      <c r="S816">
        <f>_xlfn.IFNA(VLOOKUP(Q816,'MARVEL-X'!A$2:I$1400,7,FALSE),VLOOKUP(Q816,MARVEL!A$2:J$1522,10,FALSE))</f>
        <v>15756.694962709998</v>
      </c>
      <c r="T816">
        <f>IF(P816=P815,R816+T815,R816)</f>
        <v>18414.36996271</v>
      </c>
      <c r="U816">
        <f>IF(P816=P815,1+U815,1)</f>
        <v>1</v>
      </c>
      <c r="V816">
        <f t="shared" si="12"/>
        <v>18414.36996271</v>
      </c>
      <c r="W816" t="str">
        <f>IF(V816="","",IF(ABS(V816-R816)&gt;W$1,ABS(V816-R816),""))</f>
        <v/>
      </c>
      <c r="X816" t="str">
        <f>Y816&amp;"-"&amp;Z816&amp;"-"&amp;AC816&amp;"-"&amp;AD816&amp;"-"&amp;AG816</f>
        <v>29.5-f-X-3-1.5</v>
      </c>
      <c r="Y816">
        <f>F816</f>
        <v>29.5</v>
      </c>
      <c r="Z816" s="2" t="str">
        <f>G816</f>
        <v>f</v>
      </c>
      <c r="AA816">
        <f>_xlfn.IFNA(VLOOKUP(X816,'duo-out'!A$2:Q$5000,5,FALSE),E816+10*(H816-1)+1+_xlfn.IFNA(VLOOKUP(D816,states!A$2:C$10,3,FALSE),1))</f>
        <v>14</v>
      </c>
      <c r="AB816">
        <f>IF(V816="","",V816)</f>
        <v>18414.36996271</v>
      </c>
      <c r="AC816" s="2" t="str">
        <f>_xlfn.IFNA(VLOOKUP(D816,states!A$2:C$10,2,FALSE),"XX")</f>
        <v>X</v>
      </c>
      <c r="AD816">
        <f>E816</f>
        <v>3</v>
      </c>
      <c r="AE816">
        <f>_xlfn.IFNA(VLOOKUP(D816,states!A$2:D$10,4,FALSE),0)</f>
        <v>1</v>
      </c>
      <c r="AF816">
        <v>0.5</v>
      </c>
      <c r="AG816">
        <f>IF(AE816=0,AF816,IF(AE816=1,IF(F816=0.5,0.5,IF(H816=1,0.5,1.5)),IF(F816=0.5,0.5,IF(H816=1,2.5,1.5))))</f>
        <v>1.5</v>
      </c>
      <c r="AH816" s="7">
        <f>IF(AC816="XX",0,1/C816^(1/5)*IF(E816=0,100,1)/(E816+1)^(1/4))</f>
        <v>2.0402857733683697</v>
      </c>
    </row>
    <row r="817" spans="1:34">
      <c r="A817">
        <v>1984</v>
      </c>
      <c r="B817" s="1">
        <v>2965.1060000000002</v>
      </c>
      <c r="C817" s="6">
        <v>5.0000000000000001E-3</v>
      </c>
      <c r="D817" t="s">
        <v>0</v>
      </c>
      <c r="E817">
        <v>1</v>
      </c>
      <c r="F817">
        <v>30.5</v>
      </c>
      <c r="G817" t="s">
        <v>1</v>
      </c>
      <c r="H817">
        <v>1</v>
      </c>
      <c r="I817" t="s">
        <v>0</v>
      </c>
      <c r="J817">
        <v>0</v>
      </c>
      <c r="K817">
        <v>29.5</v>
      </c>
      <c r="L817" t="s">
        <v>1</v>
      </c>
      <c r="M817">
        <v>1</v>
      </c>
      <c r="N817" t="s">
        <v>2040</v>
      </c>
      <c r="O817">
        <v>1</v>
      </c>
      <c r="P817" t="str">
        <f>D817&amp;"-"&amp;F817&amp;"-"&amp;G817&amp;"-"&amp;E817&amp;"-"&amp;H817</f>
        <v>X2Pi-30.5-e-1-1</v>
      </c>
      <c r="Q817" t="str">
        <f>I817&amp;"-"&amp;K817&amp;"-"&amp;L817&amp;"-"&amp;J817&amp;"-"&amp;M817</f>
        <v>X2Pi-29.5-e-0-1</v>
      </c>
      <c r="R817">
        <f>B817+S817</f>
        <v>14272.999703950998</v>
      </c>
      <c r="S817">
        <f>_xlfn.IFNA(VLOOKUP(Q817,'MARVEL-X'!A$2:I$1400,7,FALSE),VLOOKUP(Q817,MARVEL!A$2:J$1522,10,FALSE))</f>
        <v>11307.893703950998</v>
      </c>
      <c r="T817">
        <f>IF(P817=P816,R817+T816,R817)</f>
        <v>14272.999703950998</v>
      </c>
      <c r="U817">
        <f>IF(P817=P816,1+U816,1)</f>
        <v>1</v>
      </c>
      <c r="V817">
        <f t="shared" si="12"/>
        <v>14272.999703950998</v>
      </c>
      <c r="W817" t="str">
        <f>IF(V817="","",IF(ABS(V817-R817)&gt;W$1,ABS(V817-R817),""))</f>
        <v/>
      </c>
      <c r="X817" t="str">
        <f>Y817&amp;"-"&amp;Z817&amp;"-"&amp;AC817&amp;"-"&amp;AD817&amp;"-"&amp;AG817</f>
        <v>30.5-e-X-1-0.5</v>
      </c>
      <c r="Y817">
        <f>F817</f>
        <v>30.5</v>
      </c>
      <c r="Z817" s="2" t="str">
        <f>G817</f>
        <v>e</v>
      </c>
      <c r="AA817">
        <f>_xlfn.IFNA(VLOOKUP(X817,'duo-out'!A$2:Q$5000,5,FALSE),E817+10*(H817-1)+1+_xlfn.IFNA(VLOOKUP(D817,states!A$2:C$10,3,FALSE),1))</f>
        <v>2</v>
      </c>
      <c r="AB817">
        <f>IF(V817="","",V817)</f>
        <v>14272.999703950998</v>
      </c>
      <c r="AC817" s="2" t="str">
        <f>_xlfn.IFNA(VLOOKUP(D817,states!A$2:C$10,2,FALSE),"XX")</f>
        <v>X</v>
      </c>
      <c r="AD817">
        <f>E817</f>
        <v>1</v>
      </c>
      <c r="AE817">
        <f>_xlfn.IFNA(VLOOKUP(D817,states!A$2:D$10,4,FALSE),0)</f>
        <v>1</v>
      </c>
      <c r="AF817">
        <v>0.5</v>
      </c>
      <c r="AG817">
        <f>IF(AE817=0,AF817,IF(AE817=1,IF(F817=0.5,0.5,IF(H817=1,0.5,1.5)),IF(F817=0.5,0.5,IF(H817=1,2.5,1.5))))</f>
        <v>0.5</v>
      </c>
      <c r="AH817" s="7">
        <f>IF(AC817="XX",0,1/C817^(1/5)*IF(E817=0,100,1)/(E817+1)^(1/4))</f>
        <v>2.4263223583284943</v>
      </c>
    </row>
    <row r="818" spans="1:34">
      <c r="A818">
        <v>2041</v>
      </c>
      <c r="B818" s="1">
        <v>2948.8649999999998</v>
      </c>
      <c r="C818" s="6">
        <v>5.0000000000000001E-3</v>
      </c>
      <c r="D818" t="s">
        <v>0</v>
      </c>
      <c r="E818">
        <v>1</v>
      </c>
      <c r="F818">
        <v>30.5</v>
      </c>
      <c r="G818" t="s">
        <v>1</v>
      </c>
      <c r="H818">
        <v>2</v>
      </c>
      <c r="I818" t="s">
        <v>0</v>
      </c>
      <c r="J818">
        <v>0</v>
      </c>
      <c r="K818">
        <v>29.5</v>
      </c>
      <c r="L818" t="s">
        <v>1</v>
      </c>
      <c r="M818">
        <v>2</v>
      </c>
      <c r="N818" t="s">
        <v>2097</v>
      </c>
      <c r="O818">
        <v>1</v>
      </c>
      <c r="P818" t="str">
        <f>D818&amp;"-"&amp;F818&amp;"-"&amp;G818&amp;"-"&amp;E818&amp;"-"&amp;H818</f>
        <v>X2Pi-30.5-e-1-2</v>
      </c>
      <c r="Q818" t="str">
        <f>I818&amp;"-"&amp;K818&amp;"-"&amp;L818&amp;"-"&amp;J818&amp;"-"&amp;M818</f>
        <v>X2Pi-29.5-e-0-2</v>
      </c>
      <c r="R818">
        <f>B818+S818</f>
        <v>14940.994231682</v>
      </c>
      <c r="S818">
        <f>_xlfn.IFNA(VLOOKUP(Q818,'MARVEL-X'!A$2:I$1400,7,FALSE),VLOOKUP(Q818,MARVEL!A$2:J$1522,10,FALSE))</f>
        <v>11992.129231682</v>
      </c>
      <c r="T818">
        <f>IF(P818=P817,R818+T817,R818)</f>
        <v>14940.994231682</v>
      </c>
      <c r="U818">
        <f>IF(P818=P817,1+U817,1)</f>
        <v>1</v>
      </c>
      <c r="V818" t="str">
        <f t="shared" si="12"/>
        <v/>
      </c>
      <c r="W818" t="str">
        <f>IF(V818="","",IF(ABS(V818-R818)&gt;W$1,ABS(V818-R818),""))</f>
        <v/>
      </c>
      <c r="X818" t="str">
        <f>Y818&amp;"-"&amp;Z818&amp;"-"&amp;AC818&amp;"-"&amp;AD818&amp;"-"&amp;AG818</f>
        <v>30.5-e-X-1-1.5</v>
      </c>
      <c r="Y818">
        <f>F818</f>
        <v>30.5</v>
      </c>
      <c r="Z818" s="2" t="str">
        <f>G818</f>
        <v>e</v>
      </c>
      <c r="AA818">
        <f>_xlfn.IFNA(VLOOKUP(X818,'duo-out'!A$2:Q$5000,5,FALSE),E818+10*(H818-1)+1+_xlfn.IFNA(VLOOKUP(D818,states!A$2:C$10,3,FALSE),1))</f>
        <v>12</v>
      </c>
      <c r="AB818" t="str">
        <f>IF(V818="","",V818)</f>
        <v/>
      </c>
      <c r="AC818" s="2" t="str">
        <f>_xlfn.IFNA(VLOOKUP(D818,states!A$2:C$10,2,FALSE),"XX")</f>
        <v>X</v>
      </c>
      <c r="AD818">
        <f>E818</f>
        <v>1</v>
      </c>
      <c r="AE818">
        <f>_xlfn.IFNA(VLOOKUP(D818,states!A$2:D$10,4,FALSE),0)</f>
        <v>1</v>
      </c>
      <c r="AF818">
        <v>0.5</v>
      </c>
      <c r="AG818">
        <f>IF(AE818=0,AF818,IF(AE818=1,IF(F818=0.5,0.5,IF(H818=1,0.5,1.5)),IF(F818=0.5,0.5,IF(H818=1,2.5,1.5))))</f>
        <v>1.5</v>
      </c>
      <c r="AH818" s="7">
        <f>IF(AC818="XX",0,1/C818^(1/5)*IF(E818=0,100,1)/(E818+1)^(1/4))</f>
        <v>2.4263223583284943</v>
      </c>
    </row>
    <row r="819" spans="1:34">
      <c r="A819">
        <v>2434</v>
      </c>
      <c r="B819" s="1">
        <v>2948.8629999999998</v>
      </c>
      <c r="C819" s="6">
        <v>0.02</v>
      </c>
      <c r="D819" t="s">
        <v>0</v>
      </c>
      <c r="E819">
        <v>1</v>
      </c>
      <c r="F819">
        <v>30.5</v>
      </c>
      <c r="G819" t="s">
        <v>1</v>
      </c>
      <c r="H819">
        <v>2</v>
      </c>
      <c r="I819" t="s">
        <v>0</v>
      </c>
      <c r="J819">
        <v>0</v>
      </c>
      <c r="K819">
        <v>29.5</v>
      </c>
      <c r="L819" t="s">
        <v>1</v>
      </c>
      <c r="M819">
        <v>2</v>
      </c>
      <c r="N819" t="s">
        <v>2490</v>
      </c>
      <c r="O819">
        <v>1</v>
      </c>
      <c r="P819" t="str">
        <f>D819&amp;"-"&amp;F819&amp;"-"&amp;G819&amp;"-"&amp;E819&amp;"-"&amp;H819</f>
        <v>X2Pi-30.5-e-1-2</v>
      </c>
      <c r="Q819" t="str">
        <f>I819&amp;"-"&amp;K819&amp;"-"&amp;L819&amp;"-"&amp;J819&amp;"-"&amp;M819</f>
        <v>X2Pi-29.5-e-0-2</v>
      </c>
      <c r="R819">
        <f>B819+S819</f>
        <v>14940.992231681999</v>
      </c>
      <c r="S819">
        <f>_xlfn.IFNA(VLOOKUP(Q819,'MARVEL-X'!A$2:I$1400,7,FALSE),VLOOKUP(Q819,MARVEL!A$2:J$1522,10,FALSE))</f>
        <v>11992.129231682</v>
      </c>
      <c r="T819">
        <f>IF(P819=P818,R819+T818,R819)</f>
        <v>29881.986463363999</v>
      </c>
      <c r="U819">
        <f>IF(P819=P818,1+U818,1)</f>
        <v>2</v>
      </c>
      <c r="V819">
        <f t="shared" si="12"/>
        <v>14940.993231682</v>
      </c>
      <c r="W819" t="str">
        <f>IF(V819="","",IF(ABS(V819-R819)&gt;W$1,ABS(V819-R819),""))</f>
        <v/>
      </c>
      <c r="X819" t="str">
        <f>Y819&amp;"-"&amp;Z819&amp;"-"&amp;AC819&amp;"-"&amp;AD819&amp;"-"&amp;AG819</f>
        <v>30.5-e-X-1-1.5</v>
      </c>
      <c r="Y819">
        <f>F819</f>
        <v>30.5</v>
      </c>
      <c r="Z819" s="2" t="str">
        <f>G819</f>
        <v>e</v>
      </c>
      <c r="AA819">
        <f>_xlfn.IFNA(VLOOKUP(X819,'duo-out'!A$2:Q$5000,5,FALSE),E819+10*(H819-1)+1+_xlfn.IFNA(VLOOKUP(D819,states!A$2:C$10,3,FALSE),1))</f>
        <v>12</v>
      </c>
      <c r="AB819">
        <f>IF(V819="","",V819)</f>
        <v>14940.993231682</v>
      </c>
      <c r="AC819" s="2" t="str">
        <f>_xlfn.IFNA(VLOOKUP(D819,states!A$2:C$10,2,FALSE),"XX")</f>
        <v>X</v>
      </c>
      <c r="AD819">
        <f>E819</f>
        <v>1</v>
      </c>
      <c r="AE819">
        <f>_xlfn.IFNA(VLOOKUP(D819,states!A$2:D$10,4,FALSE),0)</f>
        <v>1</v>
      </c>
      <c r="AF819">
        <v>0.5</v>
      </c>
      <c r="AG819">
        <f>IF(AE819=0,AF819,IF(AE819=1,IF(F819=0.5,0.5,IF(H819=1,0.5,1.5)),IF(F819=0.5,0.5,IF(H819=1,2.5,1.5))))</f>
        <v>1.5</v>
      </c>
      <c r="AH819" s="7">
        <f>IF(AC819="XX",0,1/C819^(1/5)*IF(E819=0,100,1)/(E819+1)^(1/4))</f>
        <v>1.8388084971065388</v>
      </c>
    </row>
    <row r="820" spans="1:34">
      <c r="A820">
        <v>2096</v>
      </c>
      <c r="B820" s="1">
        <v>2811.5549999999998</v>
      </c>
      <c r="C820" s="6">
        <v>5.0000000000000001E-3</v>
      </c>
      <c r="D820" t="s">
        <v>0</v>
      </c>
      <c r="E820">
        <v>2</v>
      </c>
      <c r="F820">
        <v>30.5</v>
      </c>
      <c r="G820" t="s">
        <v>1</v>
      </c>
      <c r="H820">
        <v>1</v>
      </c>
      <c r="I820" t="s">
        <v>0</v>
      </c>
      <c r="J820">
        <v>1</v>
      </c>
      <c r="K820">
        <v>29.5</v>
      </c>
      <c r="L820" t="s">
        <v>1</v>
      </c>
      <c r="M820">
        <v>1</v>
      </c>
      <c r="N820" t="s">
        <v>2152</v>
      </c>
      <c r="O820">
        <v>1</v>
      </c>
      <c r="P820" t="str">
        <f>D820&amp;"-"&amp;F820&amp;"-"&amp;G820&amp;"-"&amp;E820&amp;"-"&amp;H820</f>
        <v>X2Pi-30.5-e-2-1</v>
      </c>
      <c r="Q820" t="str">
        <f>I820&amp;"-"&amp;K820&amp;"-"&amp;L820&amp;"-"&amp;J820&amp;"-"&amp;M820</f>
        <v>X2Pi-29.5-e-1-1</v>
      </c>
      <c r="R820">
        <f>B820+S820</f>
        <v>16405.367024068997</v>
      </c>
      <c r="S820">
        <f>_xlfn.IFNA(VLOOKUP(Q820,'MARVEL-X'!A$2:I$1400,7,FALSE),VLOOKUP(Q820,MARVEL!A$2:J$1522,10,FALSE))</f>
        <v>13593.812024068999</v>
      </c>
      <c r="T820">
        <f>IF(P820=P819,R820+T819,R820)</f>
        <v>16405.367024068997</v>
      </c>
      <c r="U820">
        <f>IF(P820=P819,1+U819,1)</f>
        <v>1</v>
      </c>
      <c r="V820">
        <f t="shared" si="12"/>
        <v>16405.367024068997</v>
      </c>
      <c r="W820" t="str">
        <f>IF(V820="","",IF(ABS(V820-R820)&gt;W$1,ABS(V820-R820),""))</f>
        <v/>
      </c>
      <c r="X820" t="str">
        <f>Y820&amp;"-"&amp;Z820&amp;"-"&amp;AC820&amp;"-"&amp;AD820&amp;"-"&amp;AG820</f>
        <v>30.5-e-X-2-0.5</v>
      </c>
      <c r="Y820">
        <f>F820</f>
        <v>30.5</v>
      </c>
      <c r="Z820" s="2" t="str">
        <f>G820</f>
        <v>e</v>
      </c>
      <c r="AA820">
        <f>_xlfn.IFNA(VLOOKUP(X820,'duo-out'!A$2:Q$5000,5,FALSE),E820+10*(H820-1)+1+_xlfn.IFNA(VLOOKUP(D820,states!A$2:C$10,3,FALSE),1))</f>
        <v>3</v>
      </c>
      <c r="AB820">
        <f>IF(V820="","",V820)</f>
        <v>16405.367024068997</v>
      </c>
      <c r="AC820" s="2" t="str">
        <f>_xlfn.IFNA(VLOOKUP(D820,states!A$2:C$10,2,FALSE),"XX")</f>
        <v>X</v>
      </c>
      <c r="AD820">
        <f>E820</f>
        <v>2</v>
      </c>
      <c r="AE820">
        <f>_xlfn.IFNA(VLOOKUP(D820,states!A$2:D$10,4,FALSE),0)</f>
        <v>1</v>
      </c>
      <c r="AF820">
        <v>0.5</v>
      </c>
      <c r="AG820">
        <f>IF(AE820=0,AF820,IF(AE820=1,IF(F820=0.5,0.5,IF(H820=1,0.5,1.5)),IF(F820=0.5,0.5,IF(H820=1,2.5,1.5))))</f>
        <v>0.5</v>
      </c>
      <c r="AH820" s="7">
        <f>IF(AC820="XX",0,1/C820^(1/5)*IF(E820=0,100,1)/(E820+1)^(1/4))</f>
        <v>2.1924297443889911</v>
      </c>
    </row>
    <row r="821" spans="1:34">
      <c r="A821">
        <v>2149</v>
      </c>
      <c r="B821" s="1">
        <v>2794.422</v>
      </c>
      <c r="C821" s="6">
        <v>5.0000000000000001E-3</v>
      </c>
      <c r="D821" t="s">
        <v>0</v>
      </c>
      <c r="E821">
        <v>2</v>
      </c>
      <c r="F821">
        <v>30.5</v>
      </c>
      <c r="G821" t="s">
        <v>1</v>
      </c>
      <c r="H821">
        <v>2</v>
      </c>
      <c r="I821" t="s">
        <v>0</v>
      </c>
      <c r="J821">
        <v>1</v>
      </c>
      <c r="K821">
        <v>29.5</v>
      </c>
      <c r="L821" t="s">
        <v>1</v>
      </c>
      <c r="M821">
        <v>2</v>
      </c>
      <c r="N821" t="s">
        <v>2205</v>
      </c>
      <c r="O821">
        <v>1</v>
      </c>
      <c r="P821" t="str">
        <f>D821&amp;"-"&amp;F821&amp;"-"&amp;G821&amp;"-"&amp;E821&amp;"-"&amp;H821</f>
        <v>X2Pi-30.5-e-2-2</v>
      </c>
      <c r="Q821" t="str">
        <f>I821&amp;"-"&amp;K821&amp;"-"&amp;L821&amp;"-"&amp;J821&amp;"-"&amp;M821</f>
        <v>X2Pi-29.5-e-1-2</v>
      </c>
      <c r="R821">
        <f>B821+S821</f>
        <v>17043.580099404</v>
      </c>
      <c r="S821">
        <f>_xlfn.IFNA(VLOOKUP(Q821,'MARVEL-X'!A$2:I$1400,7,FALSE),VLOOKUP(Q821,MARVEL!A$2:J$1522,10,FALSE))</f>
        <v>14249.158099404</v>
      </c>
      <c r="T821">
        <f>IF(P821=P820,R821+T820,R821)</f>
        <v>17043.580099404</v>
      </c>
      <c r="U821">
        <f>IF(P821=P820,1+U820,1)</f>
        <v>1</v>
      </c>
      <c r="V821" t="str">
        <f t="shared" si="12"/>
        <v/>
      </c>
      <c r="W821" t="str">
        <f>IF(V821="","",IF(ABS(V821-R821)&gt;W$1,ABS(V821-R821),""))</f>
        <v/>
      </c>
      <c r="X821" t="str">
        <f>Y821&amp;"-"&amp;Z821&amp;"-"&amp;AC821&amp;"-"&amp;AD821&amp;"-"&amp;AG821</f>
        <v>30.5-e-X-2-1.5</v>
      </c>
      <c r="Y821">
        <f>F821</f>
        <v>30.5</v>
      </c>
      <c r="Z821" s="2" t="str">
        <f>G821</f>
        <v>e</v>
      </c>
      <c r="AA821">
        <f>_xlfn.IFNA(VLOOKUP(X821,'duo-out'!A$2:Q$5000,5,FALSE),E821+10*(H821-1)+1+_xlfn.IFNA(VLOOKUP(D821,states!A$2:C$10,3,FALSE),1))</f>
        <v>13</v>
      </c>
      <c r="AB821" t="str">
        <f>IF(V821="","",V821)</f>
        <v/>
      </c>
      <c r="AC821" s="2" t="str">
        <f>_xlfn.IFNA(VLOOKUP(D821,states!A$2:C$10,2,FALSE),"XX")</f>
        <v>X</v>
      </c>
      <c r="AD821">
        <f>E821</f>
        <v>2</v>
      </c>
      <c r="AE821">
        <f>_xlfn.IFNA(VLOOKUP(D821,states!A$2:D$10,4,FALSE),0)</f>
        <v>1</v>
      </c>
      <c r="AF821">
        <v>0.5</v>
      </c>
      <c r="AG821">
        <f>IF(AE821=0,AF821,IF(AE821=1,IF(F821=0.5,0.5,IF(H821=1,0.5,1.5)),IF(F821=0.5,0.5,IF(H821=1,2.5,1.5))))</f>
        <v>1.5</v>
      </c>
      <c r="AH821" s="7">
        <f>IF(AC821="XX",0,1/C821^(1/5)*IF(E821=0,100,1)/(E821+1)^(1/4))</f>
        <v>2.1924297443889911</v>
      </c>
    </row>
    <row r="822" spans="1:34">
      <c r="A822">
        <v>2467</v>
      </c>
      <c r="B822" s="1">
        <v>2794.4148</v>
      </c>
      <c r="C822" s="6">
        <v>0.02</v>
      </c>
      <c r="D822" t="s">
        <v>0</v>
      </c>
      <c r="E822">
        <v>2</v>
      </c>
      <c r="F822">
        <v>30.5</v>
      </c>
      <c r="G822" t="s">
        <v>1</v>
      </c>
      <c r="H822">
        <v>2</v>
      </c>
      <c r="I822" t="s">
        <v>0</v>
      </c>
      <c r="J822">
        <v>1</v>
      </c>
      <c r="K822">
        <v>29.5</v>
      </c>
      <c r="L822" t="s">
        <v>1</v>
      </c>
      <c r="M822">
        <v>2</v>
      </c>
      <c r="N822" t="s">
        <v>2523</v>
      </c>
      <c r="O822">
        <v>1</v>
      </c>
      <c r="P822" t="str">
        <f>D822&amp;"-"&amp;F822&amp;"-"&amp;G822&amp;"-"&amp;E822&amp;"-"&amp;H822</f>
        <v>X2Pi-30.5-e-2-2</v>
      </c>
      <c r="Q822" t="str">
        <f>I822&amp;"-"&amp;K822&amp;"-"&amp;L822&amp;"-"&amp;J822&amp;"-"&amp;M822</f>
        <v>X2Pi-29.5-e-1-2</v>
      </c>
      <c r="R822">
        <f>B822+S822</f>
        <v>17043.572899404</v>
      </c>
      <c r="S822">
        <f>_xlfn.IFNA(VLOOKUP(Q822,'MARVEL-X'!A$2:I$1400,7,FALSE),VLOOKUP(Q822,MARVEL!A$2:J$1522,10,FALSE))</f>
        <v>14249.158099404</v>
      </c>
      <c r="T822">
        <f>IF(P822=P821,R822+T821,R822)</f>
        <v>34087.152998808</v>
      </c>
      <c r="U822">
        <f>IF(P822=P821,1+U821,1)</f>
        <v>2</v>
      </c>
      <c r="V822">
        <f t="shared" si="12"/>
        <v>17043.576499404</v>
      </c>
      <c r="W822" t="str">
        <f>IF(V822="","",IF(ABS(V822-R822)&gt;W$1,ABS(V822-R822),""))</f>
        <v/>
      </c>
      <c r="X822" t="str">
        <f>Y822&amp;"-"&amp;Z822&amp;"-"&amp;AC822&amp;"-"&amp;AD822&amp;"-"&amp;AG822</f>
        <v>30.5-e-X-2-1.5</v>
      </c>
      <c r="Y822">
        <f>F822</f>
        <v>30.5</v>
      </c>
      <c r="Z822" s="2" t="str">
        <f>G822</f>
        <v>e</v>
      </c>
      <c r="AA822">
        <f>_xlfn.IFNA(VLOOKUP(X822,'duo-out'!A$2:Q$5000,5,FALSE),E822+10*(H822-1)+1+_xlfn.IFNA(VLOOKUP(D822,states!A$2:C$10,3,FALSE),1))</f>
        <v>13</v>
      </c>
      <c r="AB822">
        <f>IF(V822="","",V822)</f>
        <v>17043.576499404</v>
      </c>
      <c r="AC822" s="2" t="str">
        <f>_xlfn.IFNA(VLOOKUP(D822,states!A$2:C$10,2,FALSE),"XX")</f>
        <v>X</v>
      </c>
      <c r="AD822">
        <f>E822</f>
        <v>2</v>
      </c>
      <c r="AE822">
        <f>_xlfn.IFNA(VLOOKUP(D822,states!A$2:D$10,4,FALSE),0)</f>
        <v>1</v>
      </c>
      <c r="AF822">
        <v>0.5</v>
      </c>
      <c r="AG822">
        <f>IF(AE822=0,AF822,IF(AE822=1,IF(F822=0.5,0.5,IF(H822=1,0.5,1.5)),IF(F822=0.5,0.5,IF(H822=1,2.5,1.5))))</f>
        <v>1.5</v>
      </c>
      <c r="AH822" s="7">
        <f>IF(AC822="XX",0,1/C822^(1/5)*IF(E822=0,100,1)/(E822+1)^(1/4))</f>
        <v>1.6615510422402757</v>
      </c>
    </row>
    <row r="823" spans="1:34">
      <c r="A823">
        <v>2202</v>
      </c>
      <c r="B823" s="1">
        <v>2657.6750000000002</v>
      </c>
      <c r="C823" s="6">
        <v>5.0000000000000001E-3</v>
      </c>
      <c r="D823" t="s">
        <v>0</v>
      </c>
      <c r="E823">
        <v>3</v>
      </c>
      <c r="F823">
        <v>30.5</v>
      </c>
      <c r="G823" t="s">
        <v>1</v>
      </c>
      <c r="H823">
        <v>1</v>
      </c>
      <c r="I823" t="s">
        <v>0</v>
      </c>
      <c r="J823">
        <v>2</v>
      </c>
      <c r="K823">
        <v>29.5</v>
      </c>
      <c r="L823" t="s">
        <v>1</v>
      </c>
      <c r="M823">
        <v>1</v>
      </c>
      <c r="N823" t="s">
        <v>2258</v>
      </c>
      <c r="O823">
        <v>1</v>
      </c>
      <c r="P823" t="str">
        <f>D823&amp;"-"&amp;F823&amp;"-"&amp;G823&amp;"-"&amp;E823&amp;"-"&amp;H823</f>
        <v>X2Pi-30.5-e-3-1</v>
      </c>
      <c r="Q823" t="str">
        <f>I823&amp;"-"&amp;K823&amp;"-"&amp;L823&amp;"-"&amp;J823&amp;"-"&amp;M823</f>
        <v>X2Pi-29.5-e-2-1</v>
      </c>
      <c r="R823">
        <f>B823+S823</f>
        <v>18413.801046064</v>
      </c>
      <c r="S823">
        <f>_xlfn.IFNA(VLOOKUP(Q823,'MARVEL-X'!A$2:I$1400,7,FALSE),VLOOKUP(Q823,MARVEL!A$2:J$1522,10,FALSE))</f>
        <v>15756.126046063999</v>
      </c>
      <c r="T823">
        <f>IF(P823=P822,R823+T822,R823)</f>
        <v>18413.801046064</v>
      </c>
      <c r="U823">
        <f>IF(P823=P822,1+U822,1)</f>
        <v>1</v>
      </c>
      <c r="V823">
        <f t="shared" si="12"/>
        <v>18413.801046064</v>
      </c>
      <c r="W823" t="str">
        <f>IF(V823="","",IF(ABS(V823-R823)&gt;W$1,ABS(V823-R823),""))</f>
        <v/>
      </c>
      <c r="X823" t="str">
        <f>Y823&amp;"-"&amp;Z823&amp;"-"&amp;AC823&amp;"-"&amp;AD823&amp;"-"&amp;AG823</f>
        <v>30.5-e-X-3-0.5</v>
      </c>
      <c r="Y823">
        <f>F823</f>
        <v>30.5</v>
      </c>
      <c r="Z823" s="2" t="str">
        <f>G823</f>
        <v>e</v>
      </c>
      <c r="AA823">
        <f>_xlfn.IFNA(VLOOKUP(X823,'duo-out'!A$2:Q$5000,5,FALSE),E823+10*(H823-1)+1+_xlfn.IFNA(VLOOKUP(D823,states!A$2:C$10,3,FALSE),1))</f>
        <v>4</v>
      </c>
      <c r="AB823">
        <f>IF(V823="","",V823)</f>
        <v>18413.801046064</v>
      </c>
      <c r="AC823" s="2" t="str">
        <f>_xlfn.IFNA(VLOOKUP(D823,states!A$2:C$10,2,FALSE),"XX")</f>
        <v>X</v>
      </c>
      <c r="AD823">
        <f>E823</f>
        <v>3</v>
      </c>
      <c r="AE823">
        <f>_xlfn.IFNA(VLOOKUP(D823,states!A$2:D$10,4,FALSE),0)</f>
        <v>1</v>
      </c>
      <c r="AF823">
        <v>0.5</v>
      </c>
      <c r="AG823">
        <f>IF(AE823=0,AF823,IF(AE823=1,IF(F823=0.5,0.5,IF(H823=1,0.5,1.5)),IF(F823=0.5,0.5,IF(H823=1,2.5,1.5))))</f>
        <v>0.5</v>
      </c>
      <c r="AH823" s="7">
        <f>IF(AC823="XX",0,1/C823^(1/5)*IF(E823=0,100,1)/(E823+1)^(1/4))</f>
        <v>2.0402857733683697</v>
      </c>
    </row>
    <row r="824" spans="1:34">
      <c r="A824">
        <v>2250</v>
      </c>
      <c r="B824" s="1">
        <v>2639.3850000000002</v>
      </c>
      <c r="C824" s="6">
        <v>5.0000000000000001E-3</v>
      </c>
      <c r="D824" t="s">
        <v>0</v>
      </c>
      <c r="E824">
        <v>3</v>
      </c>
      <c r="F824">
        <v>30.5</v>
      </c>
      <c r="G824" t="s">
        <v>1</v>
      </c>
      <c r="H824">
        <v>2</v>
      </c>
      <c r="I824" t="s">
        <v>0</v>
      </c>
      <c r="J824">
        <v>2</v>
      </c>
      <c r="K824">
        <v>29.5</v>
      </c>
      <c r="L824" t="s">
        <v>1</v>
      </c>
      <c r="M824">
        <v>2</v>
      </c>
      <c r="N824" t="s">
        <v>2306</v>
      </c>
      <c r="O824">
        <v>1</v>
      </c>
      <c r="P824" t="str">
        <f>D824&amp;"-"&amp;F824&amp;"-"&amp;G824&amp;"-"&amp;E824&amp;"-"&amp;H824</f>
        <v>X2Pi-30.5-e-3-2</v>
      </c>
      <c r="Q824" t="str">
        <f>I824&amp;"-"&amp;K824&amp;"-"&amp;L824&amp;"-"&amp;J824&amp;"-"&amp;M824</f>
        <v>X2Pi-29.5-e-2-2</v>
      </c>
      <c r="R824">
        <f>B824+S824</f>
        <v>19021.924540836</v>
      </c>
      <c r="S824">
        <f>_xlfn.IFNA(VLOOKUP(Q824,'MARVEL-X'!A$2:I$1400,7,FALSE),VLOOKUP(Q824,MARVEL!A$2:J$1522,10,FALSE))</f>
        <v>16382.539540836</v>
      </c>
      <c r="T824">
        <f>IF(P824=P823,R824+T823,R824)</f>
        <v>19021.924540836</v>
      </c>
      <c r="U824">
        <f>IF(P824=P823,1+U823,1)</f>
        <v>1</v>
      </c>
      <c r="V824">
        <f t="shared" si="12"/>
        <v>19021.924540836</v>
      </c>
      <c r="W824" t="str">
        <f>IF(V824="","",IF(ABS(V824-R824)&gt;W$1,ABS(V824-R824),""))</f>
        <v/>
      </c>
      <c r="X824" t="str">
        <f>Y824&amp;"-"&amp;Z824&amp;"-"&amp;AC824&amp;"-"&amp;AD824&amp;"-"&amp;AG824</f>
        <v>30.5-e-X-3-1.5</v>
      </c>
      <c r="Y824">
        <f>F824</f>
        <v>30.5</v>
      </c>
      <c r="Z824" s="2" t="str">
        <f>G824</f>
        <v>e</v>
      </c>
      <c r="AA824">
        <f>_xlfn.IFNA(VLOOKUP(X824,'duo-out'!A$2:Q$5000,5,FALSE),E824+10*(H824-1)+1+_xlfn.IFNA(VLOOKUP(D824,states!A$2:C$10,3,FALSE),1))</f>
        <v>14</v>
      </c>
      <c r="AB824">
        <f>IF(V824="","",V824)</f>
        <v>19021.924540836</v>
      </c>
      <c r="AC824" s="2" t="str">
        <f>_xlfn.IFNA(VLOOKUP(D824,states!A$2:C$10,2,FALSE),"XX")</f>
        <v>X</v>
      </c>
      <c r="AD824">
        <f>E824</f>
        <v>3</v>
      </c>
      <c r="AE824">
        <f>_xlfn.IFNA(VLOOKUP(D824,states!A$2:D$10,4,FALSE),0)</f>
        <v>1</v>
      </c>
      <c r="AF824">
        <v>0.5</v>
      </c>
      <c r="AG824">
        <f>IF(AE824=0,AF824,IF(AE824=1,IF(F824=0.5,0.5,IF(H824=1,0.5,1.5)),IF(F824=0.5,0.5,IF(H824=1,2.5,1.5))))</f>
        <v>1.5</v>
      </c>
      <c r="AH824" s="7">
        <f>IF(AC824="XX",0,1/C824^(1/5)*IF(E824=0,100,1)/(E824+1)^(1/4))</f>
        <v>2.0402857733683697</v>
      </c>
    </row>
    <row r="825" spans="1:34">
      <c r="A825">
        <v>2009</v>
      </c>
      <c r="B825" s="1">
        <v>2965.0810000000001</v>
      </c>
      <c r="C825" s="6">
        <v>5.0000000000000001E-3</v>
      </c>
      <c r="D825" t="s">
        <v>0</v>
      </c>
      <c r="E825">
        <v>1</v>
      </c>
      <c r="F825">
        <v>30.5</v>
      </c>
      <c r="G825" t="s">
        <v>2</v>
      </c>
      <c r="H825">
        <v>1</v>
      </c>
      <c r="I825" t="s">
        <v>0</v>
      </c>
      <c r="J825">
        <v>0</v>
      </c>
      <c r="K825">
        <v>29.5</v>
      </c>
      <c r="L825" t="s">
        <v>2</v>
      </c>
      <c r="M825">
        <v>1</v>
      </c>
      <c r="N825" t="s">
        <v>2065</v>
      </c>
      <c r="O825">
        <v>1</v>
      </c>
      <c r="P825" t="str">
        <f>D825&amp;"-"&amp;F825&amp;"-"&amp;G825&amp;"-"&amp;E825&amp;"-"&amp;H825</f>
        <v>X2Pi-30.5-f-1-1</v>
      </c>
      <c r="Q825" t="str">
        <f>I825&amp;"-"&amp;K825&amp;"-"&amp;L825&amp;"-"&amp;J825&amp;"-"&amp;M825</f>
        <v>X2Pi-29.5-f-0-1</v>
      </c>
      <c r="R825">
        <f>B825+S825</f>
        <v>14249.319772674999</v>
      </c>
      <c r="S825">
        <f>_xlfn.IFNA(VLOOKUP(Q825,'MARVEL-X'!A$2:I$1400,7,FALSE),VLOOKUP(Q825,MARVEL!A$2:J$1522,10,FALSE))</f>
        <v>11284.238772674998</v>
      </c>
      <c r="T825">
        <f>IF(P825=P824,R825+T824,R825)</f>
        <v>14249.319772674999</v>
      </c>
      <c r="U825">
        <f>IF(P825=P824,1+U824,1)</f>
        <v>1</v>
      </c>
      <c r="V825">
        <f t="shared" si="12"/>
        <v>14249.319772674999</v>
      </c>
      <c r="W825" t="str">
        <f>IF(V825="","",IF(ABS(V825-R825)&gt;W$1,ABS(V825-R825),""))</f>
        <v/>
      </c>
      <c r="X825" t="str">
        <f>Y825&amp;"-"&amp;Z825&amp;"-"&amp;AC825&amp;"-"&amp;AD825&amp;"-"&amp;AG825</f>
        <v>30.5-f-X-1-0.5</v>
      </c>
      <c r="Y825">
        <f>F825</f>
        <v>30.5</v>
      </c>
      <c r="Z825" s="2" t="str">
        <f>G825</f>
        <v>f</v>
      </c>
      <c r="AA825">
        <f>_xlfn.IFNA(VLOOKUP(X825,'duo-out'!A$2:Q$5000,5,FALSE),E825+10*(H825-1)+1+_xlfn.IFNA(VLOOKUP(D825,states!A$2:C$10,3,FALSE),1))</f>
        <v>2</v>
      </c>
      <c r="AB825">
        <f>IF(V825="","",V825)</f>
        <v>14249.319772674999</v>
      </c>
      <c r="AC825" s="2" t="str">
        <f>_xlfn.IFNA(VLOOKUP(D825,states!A$2:C$10,2,FALSE),"XX")</f>
        <v>X</v>
      </c>
      <c r="AD825">
        <f>E825</f>
        <v>1</v>
      </c>
      <c r="AE825">
        <f>_xlfn.IFNA(VLOOKUP(D825,states!A$2:D$10,4,FALSE),0)</f>
        <v>1</v>
      </c>
      <c r="AF825">
        <v>0.5</v>
      </c>
      <c r="AG825">
        <f>IF(AE825=0,AF825,IF(AE825=1,IF(F825=0.5,0.5,IF(H825=1,0.5,1.5)),IF(F825=0.5,0.5,IF(H825=1,2.5,1.5))))</f>
        <v>0.5</v>
      </c>
      <c r="AH825" s="7">
        <f>IF(AC825="XX",0,1/C825^(1/5)*IF(E825=0,100,1)/(E825+1)^(1/4))</f>
        <v>2.4263223583284943</v>
      </c>
    </row>
    <row r="826" spans="1:34">
      <c r="A826">
        <v>2066</v>
      </c>
      <c r="B826" s="1">
        <v>2948.8249999999998</v>
      </c>
      <c r="C826" s="6">
        <v>5.0000000000000001E-3</v>
      </c>
      <c r="D826" t="s">
        <v>0</v>
      </c>
      <c r="E826">
        <v>1</v>
      </c>
      <c r="F826">
        <v>30.5</v>
      </c>
      <c r="G826" t="s">
        <v>2</v>
      </c>
      <c r="H826">
        <v>2</v>
      </c>
      <c r="I826" t="s">
        <v>0</v>
      </c>
      <c r="J826">
        <v>0</v>
      </c>
      <c r="K826">
        <v>29.5</v>
      </c>
      <c r="L826" t="s">
        <v>2</v>
      </c>
      <c r="M826">
        <v>2</v>
      </c>
      <c r="N826" t="s">
        <v>2122</v>
      </c>
      <c r="O826">
        <v>1</v>
      </c>
      <c r="P826" t="str">
        <f>D826&amp;"-"&amp;F826&amp;"-"&amp;G826&amp;"-"&amp;E826&amp;"-"&amp;H826</f>
        <v>X2Pi-30.5-f-1-2</v>
      </c>
      <c r="Q826" t="str">
        <f>I826&amp;"-"&amp;K826&amp;"-"&amp;L826&amp;"-"&amp;J826&amp;"-"&amp;M826</f>
        <v>X2Pi-29.5-f-0-2</v>
      </c>
      <c r="R826">
        <f>B826+S826</f>
        <v>14966.537899350998</v>
      </c>
      <c r="S826">
        <f>_xlfn.IFNA(VLOOKUP(Q826,'MARVEL-X'!A$2:I$1400,7,FALSE),VLOOKUP(Q826,MARVEL!A$2:J$1522,10,FALSE))</f>
        <v>12017.712899351</v>
      </c>
      <c r="T826">
        <f>IF(P826=P825,R826+T825,R826)</f>
        <v>14966.537899350998</v>
      </c>
      <c r="U826">
        <f>IF(P826=P825,1+U825,1)</f>
        <v>1</v>
      </c>
      <c r="V826">
        <f t="shared" si="12"/>
        <v>14966.537899350998</v>
      </c>
      <c r="W826" t="str">
        <f>IF(V826="","",IF(ABS(V826-R826)&gt;W$1,ABS(V826-R826),""))</f>
        <v/>
      </c>
      <c r="X826" t="str">
        <f>Y826&amp;"-"&amp;Z826&amp;"-"&amp;AC826&amp;"-"&amp;AD826&amp;"-"&amp;AG826</f>
        <v>30.5-f-X-1-1.5</v>
      </c>
      <c r="Y826">
        <f>F826</f>
        <v>30.5</v>
      </c>
      <c r="Z826" s="2" t="str">
        <f>G826</f>
        <v>f</v>
      </c>
      <c r="AA826">
        <f>_xlfn.IFNA(VLOOKUP(X826,'duo-out'!A$2:Q$5000,5,FALSE),E826+10*(H826-1)+1+_xlfn.IFNA(VLOOKUP(D826,states!A$2:C$10,3,FALSE),1))</f>
        <v>12</v>
      </c>
      <c r="AB826">
        <f>IF(V826="","",V826)</f>
        <v>14966.537899350998</v>
      </c>
      <c r="AC826" s="2" t="str">
        <f>_xlfn.IFNA(VLOOKUP(D826,states!A$2:C$10,2,FALSE),"XX")</f>
        <v>X</v>
      </c>
      <c r="AD826">
        <f>E826</f>
        <v>1</v>
      </c>
      <c r="AE826">
        <f>_xlfn.IFNA(VLOOKUP(D826,states!A$2:D$10,4,FALSE),0)</f>
        <v>1</v>
      </c>
      <c r="AF826">
        <v>0.5</v>
      </c>
      <c r="AG826">
        <f>IF(AE826=0,AF826,IF(AE826=1,IF(F826=0.5,0.5,IF(H826=1,0.5,1.5)),IF(F826=0.5,0.5,IF(H826=1,2.5,1.5))))</f>
        <v>1.5</v>
      </c>
      <c r="AH826" s="7">
        <f>IF(AC826="XX",0,1/C826^(1/5)*IF(E826=0,100,1)/(E826+1)^(1/4))</f>
        <v>2.4263223583284943</v>
      </c>
    </row>
    <row r="827" spans="1:34">
      <c r="A827">
        <v>2121</v>
      </c>
      <c r="B827" s="1">
        <v>2811.5549999999998</v>
      </c>
      <c r="C827" s="6">
        <v>5.0000000000000001E-3</v>
      </c>
      <c r="D827" t="s">
        <v>0</v>
      </c>
      <c r="E827">
        <v>2</v>
      </c>
      <c r="F827">
        <v>30.5</v>
      </c>
      <c r="G827" t="s">
        <v>2</v>
      </c>
      <c r="H827">
        <v>1</v>
      </c>
      <c r="I827" t="s">
        <v>0</v>
      </c>
      <c r="J827">
        <v>1</v>
      </c>
      <c r="K827">
        <v>29.5</v>
      </c>
      <c r="L827" t="s">
        <v>2</v>
      </c>
      <c r="M827">
        <v>1</v>
      </c>
      <c r="N827" t="s">
        <v>2177</v>
      </c>
      <c r="O827">
        <v>1</v>
      </c>
      <c r="P827" t="str">
        <f>D827&amp;"-"&amp;F827&amp;"-"&amp;G827&amp;"-"&amp;E827&amp;"-"&amp;H827</f>
        <v>X2Pi-30.5-f-2-1</v>
      </c>
      <c r="Q827" t="str">
        <f>I827&amp;"-"&amp;K827&amp;"-"&amp;L827&amp;"-"&amp;J827&amp;"-"&amp;M827</f>
        <v>X2Pi-29.5-f-1-1</v>
      </c>
      <c r="R827">
        <f>B827+S827</f>
        <v>16382.712560234999</v>
      </c>
      <c r="S827">
        <f>_xlfn.IFNA(VLOOKUP(Q827,'MARVEL-X'!A$2:I$1400,7,FALSE),VLOOKUP(Q827,MARVEL!A$2:J$1522,10,FALSE))</f>
        <v>13571.157560234999</v>
      </c>
      <c r="T827">
        <f>IF(P827=P826,R827+T826,R827)</f>
        <v>16382.712560234999</v>
      </c>
      <c r="U827">
        <f>IF(P827=P826,1+U826,1)</f>
        <v>1</v>
      </c>
      <c r="V827" t="str">
        <f t="shared" si="12"/>
        <v/>
      </c>
      <c r="W827" t="str">
        <f>IF(V827="","",IF(ABS(V827-R827)&gt;W$1,ABS(V827-R827),""))</f>
        <v/>
      </c>
      <c r="X827" t="str">
        <f>Y827&amp;"-"&amp;Z827&amp;"-"&amp;AC827&amp;"-"&amp;AD827&amp;"-"&amp;AG827</f>
        <v>30.5-f-X-2-0.5</v>
      </c>
      <c r="Y827">
        <f>F827</f>
        <v>30.5</v>
      </c>
      <c r="Z827" s="2" t="str">
        <f>G827</f>
        <v>f</v>
      </c>
      <c r="AA827">
        <f>_xlfn.IFNA(VLOOKUP(X827,'duo-out'!A$2:Q$5000,5,FALSE),E827+10*(H827-1)+1+_xlfn.IFNA(VLOOKUP(D827,states!A$2:C$10,3,FALSE),1))</f>
        <v>3</v>
      </c>
      <c r="AB827" t="str">
        <f>IF(V827="","",V827)</f>
        <v/>
      </c>
      <c r="AC827" s="2" t="str">
        <f>_xlfn.IFNA(VLOOKUP(D827,states!A$2:C$10,2,FALSE),"XX")</f>
        <v>X</v>
      </c>
      <c r="AD827">
        <f>E827</f>
        <v>2</v>
      </c>
      <c r="AE827">
        <f>_xlfn.IFNA(VLOOKUP(D827,states!A$2:D$10,4,FALSE),0)</f>
        <v>1</v>
      </c>
      <c r="AF827">
        <v>0.5</v>
      </c>
      <c r="AG827">
        <f>IF(AE827=0,AF827,IF(AE827=1,IF(F827=0.5,0.5,IF(H827=1,0.5,1.5)),IF(F827=0.5,0.5,IF(H827=1,2.5,1.5))))</f>
        <v>0.5</v>
      </c>
      <c r="AH827" s="7">
        <f>IF(AC827="XX",0,1/C827^(1/5)*IF(E827=0,100,1)/(E827+1)^(1/4))</f>
        <v>2.1924297443889911</v>
      </c>
    </row>
    <row r="828" spans="1:34">
      <c r="A828">
        <v>2463</v>
      </c>
      <c r="B828" s="1">
        <v>2811.5479999999998</v>
      </c>
      <c r="C828" s="6">
        <v>0.02</v>
      </c>
      <c r="D828" t="s">
        <v>0</v>
      </c>
      <c r="E828">
        <v>2</v>
      </c>
      <c r="F828">
        <v>30.5</v>
      </c>
      <c r="G828" t="s">
        <v>2</v>
      </c>
      <c r="H828">
        <v>1</v>
      </c>
      <c r="I828" t="s">
        <v>0</v>
      </c>
      <c r="J828">
        <v>1</v>
      </c>
      <c r="K828">
        <v>29.5</v>
      </c>
      <c r="L828" t="s">
        <v>2</v>
      </c>
      <c r="M828">
        <v>1</v>
      </c>
      <c r="N828" t="s">
        <v>2519</v>
      </c>
      <c r="O828">
        <v>1</v>
      </c>
      <c r="P828" t="str">
        <f>D828&amp;"-"&amp;F828&amp;"-"&amp;G828&amp;"-"&amp;E828&amp;"-"&amp;H828</f>
        <v>X2Pi-30.5-f-2-1</v>
      </c>
      <c r="Q828" t="str">
        <f>I828&amp;"-"&amp;K828&amp;"-"&amp;L828&amp;"-"&amp;J828&amp;"-"&amp;M828</f>
        <v>X2Pi-29.5-f-1-1</v>
      </c>
      <c r="R828">
        <f>B828+S828</f>
        <v>16382.705560234997</v>
      </c>
      <c r="S828">
        <f>_xlfn.IFNA(VLOOKUP(Q828,'MARVEL-X'!A$2:I$1400,7,FALSE),VLOOKUP(Q828,MARVEL!A$2:J$1522,10,FALSE))</f>
        <v>13571.157560234999</v>
      </c>
      <c r="T828">
        <f>IF(P828=P827,R828+T827,R828)</f>
        <v>32765.418120469996</v>
      </c>
      <c r="U828">
        <f>IF(P828=P827,1+U827,1)</f>
        <v>2</v>
      </c>
      <c r="V828">
        <f t="shared" si="12"/>
        <v>16382.709060234998</v>
      </c>
      <c r="W828" t="str">
        <f>IF(V828="","",IF(ABS(V828-R828)&gt;W$1,ABS(V828-R828),""))</f>
        <v/>
      </c>
      <c r="X828" t="str">
        <f>Y828&amp;"-"&amp;Z828&amp;"-"&amp;AC828&amp;"-"&amp;AD828&amp;"-"&amp;AG828</f>
        <v>30.5-f-X-2-0.5</v>
      </c>
      <c r="Y828">
        <f>F828</f>
        <v>30.5</v>
      </c>
      <c r="Z828" s="2" t="str">
        <f>G828</f>
        <v>f</v>
      </c>
      <c r="AA828">
        <f>_xlfn.IFNA(VLOOKUP(X828,'duo-out'!A$2:Q$5000,5,FALSE),E828+10*(H828-1)+1+_xlfn.IFNA(VLOOKUP(D828,states!A$2:C$10,3,FALSE),1))</f>
        <v>3</v>
      </c>
      <c r="AB828">
        <f>IF(V828="","",V828)</f>
        <v>16382.709060234998</v>
      </c>
      <c r="AC828" s="2" t="str">
        <f>_xlfn.IFNA(VLOOKUP(D828,states!A$2:C$10,2,FALSE),"XX")</f>
        <v>X</v>
      </c>
      <c r="AD828">
        <f>E828</f>
        <v>2</v>
      </c>
      <c r="AE828">
        <f>_xlfn.IFNA(VLOOKUP(D828,states!A$2:D$10,4,FALSE),0)</f>
        <v>1</v>
      </c>
      <c r="AF828">
        <v>0.5</v>
      </c>
      <c r="AG828">
        <f>IF(AE828=0,AF828,IF(AE828=1,IF(F828=0.5,0.5,IF(H828=1,0.5,1.5)),IF(F828=0.5,0.5,IF(H828=1,2.5,1.5))))</f>
        <v>0.5</v>
      </c>
      <c r="AH828" s="7">
        <f>IF(AC828="XX",0,1/C828^(1/5)*IF(E828=0,100,1)/(E828+1)^(1/4))</f>
        <v>1.6615510422402757</v>
      </c>
    </row>
    <row r="829" spans="1:34">
      <c r="A829">
        <v>2174</v>
      </c>
      <c r="B829" s="1">
        <v>2794.346</v>
      </c>
      <c r="C829" s="6">
        <v>5.0000000000000001E-3</v>
      </c>
      <c r="D829" t="s">
        <v>0</v>
      </c>
      <c r="E829">
        <v>2</v>
      </c>
      <c r="F829">
        <v>30.5</v>
      </c>
      <c r="G829" t="s">
        <v>2</v>
      </c>
      <c r="H829">
        <v>2</v>
      </c>
      <c r="I829" t="s">
        <v>0</v>
      </c>
      <c r="J829">
        <v>1</v>
      </c>
      <c r="K829">
        <v>29.5</v>
      </c>
      <c r="L829" t="s">
        <v>2</v>
      </c>
      <c r="M829">
        <v>2</v>
      </c>
      <c r="N829" t="s">
        <v>2230</v>
      </c>
      <c r="O829">
        <v>1</v>
      </c>
      <c r="P829" t="str">
        <f>D829&amp;"-"&amp;F829&amp;"-"&amp;G829&amp;"-"&amp;E829&amp;"-"&amp;H829</f>
        <v>X2Pi-30.5-f-2-2</v>
      </c>
      <c r="Q829" t="str">
        <f>I829&amp;"-"&amp;K829&amp;"-"&amp;L829&amp;"-"&amp;J829&amp;"-"&amp;M829</f>
        <v>X2Pi-29.5-f-1-2</v>
      </c>
      <c r="R829">
        <f>B829+S829</f>
        <v>17067.992956847</v>
      </c>
      <c r="S829">
        <f>_xlfn.IFNA(VLOOKUP(Q829,'MARVEL-X'!A$2:I$1400,7,FALSE),VLOOKUP(Q829,MARVEL!A$2:J$1522,10,FALSE))</f>
        <v>14273.646956846998</v>
      </c>
      <c r="T829">
        <f>IF(P829=P828,R829+T828,R829)</f>
        <v>17067.992956847</v>
      </c>
      <c r="U829">
        <f>IF(P829=P828,1+U828,1)</f>
        <v>1</v>
      </c>
      <c r="V829">
        <f t="shared" si="12"/>
        <v>17067.992956847</v>
      </c>
      <c r="W829" t="str">
        <f>IF(V829="","",IF(ABS(V829-R829)&gt;W$1,ABS(V829-R829),""))</f>
        <v/>
      </c>
      <c r="X829" t="str">
        <f>Y829&amp;"-"&amp;Z829&amp;"-"&amp;AC829&amp;"-"&amp;AD829&amp;"-"&amp;AG829</f>
        <v>30.5-f-X-2-1.5</v>
      </c>
      <c r="Y829">
        <f>F829</f>
        <v>30.5</v>
      </c>
      <c r="Z829" s="2" t="str">
        <f>G829</f>
        <v>f</v>
      </c>
      <c r="AA829">
        <f>_xlfn.IFNA(VLOOKUP(X829,'duo-out'!A$2:Q$5000,5,FALSE),E829+10*(H829-1)+1+_xlfn.IFNA(VLOOKUP(D829,states!A$2:C$10,3,FALSE),1))</f>
        <v>13</v>
      </c>
      <c r="AB829">
        <f>IF(V829="","",V829)</f>
        <v>17067.992956847</v>
      </c>
      <c r="AC829" s="2" t="str">
        <f>_xlfn.IFNA(VLOOKUP(D829,states!A$2:C$10,2,FALSE),"XX")</f>
        <v>X</v>
      </c>
      <c r="AD829">
        <f>E829</f>
        <v>2</v>
      </c>
      <c r="AE829">
        <f>_xlfn.IFNA(VLOOKUP(D829,states!A$2:D$10,4,FALSE),0)</f>
        <v>1</v>
      </c>
      <c r="AF829">
        <v>0.5</v>
      </c>
      <c r="AG829">
        <f>IF(AE829=0,AF829,IF(AE829=1,IF(F829=0.5,0.5,IF(H829=1,0.5,1.5)),IF(F829=0.5,0.5,IF(H829=1,2.5,1.5))))</f>
        <v>1.5</v>
      </c>
      <c r="AH829" s="7">
        <f>IF(AC829="XX",0,1/C829^(1/5)*IF(E829=0,100,1)/(E829+1)^(1/4))</f>
        <v>2.1924297443889911</v>
      </c>
    </row>
    <row r="830" spans="1:34">
      <c r="A830">
        <v>2225</v>
      </c>
      <c r="B830" s="1">
        <v>2657.69</v>
      </c>
      <c r="C830" s="6">
        <v>5.0000000000000001E-3</v>
      </c>
      <c r="D830" t="s">
        <v>0</v>
      </c>
      <c r="E830">
        <v>3</v>
      </c>
      <c r="F830">
        <v>30.5</v>
      </c>
      <c r="G830" t="s">
        <v>2</v>
      </c>
      <c r="H830">
        <v>1</v>
      </c>
      <c r="I830" t="s">
        <v>0</v>
      </c>
      <c r="J830">
        <v>2</v>
      </c>
      <c r="K830">
        <v>29.5</v>
      </c>
      <c r="L830" t="s">
        <v>2</v>
      </c>
      <c r="M830">
        <v>1</v>
      </c>
      <c r="N830" t="s">
        <v>2281</v>
      </c>
      <c r="O830">
        <v>1</v>
      </c>
      <c r="P830" t="str">
        <f>D830&amp;"-"&amp;F830&amp;"-"&amp;G830&amp;"-"&amp;E830&amp;"-"&amp;H830</f>
        <v>X2Pi-30.5-f-3-1</v>
      </c>
      <c r="Q830" t="str">
        <f>I830&amp;"-"&amp;K830&amp;"-"&amp;L830&amp;"-"&amp;J830&amp;"-"&amp;M830</f>
        <v>X2Pi-29.5-f-2-1</v>
      </c>
      <c r="R830">
        <f>B830+S830</f>
        <v>18392.137959381998</v>
      </c>
      <c r="S830">
        <f>_xlfn.IFNA(VLOOKUP(Q830,'MARVEL-X'!A$2:I$1400,7,FALSE),VLOOKUP(Q830,MARVEL!A$2:J$1522,10,FALSE))</f>
        <v>15734.447959382</v>
      </c>
      <c r="T830">
        <f>IF(P830=P829,R830+T829,R830)</f>
        <v>18392.137959381998</v>
      </c>
      <c r="U830">
        <f>IF(P830=P829,1+U829,1)</f>
        <v>1</v>
      </c>
      <c r="V830">
        <f t="shared" si="12"/>
        <v>18392.137959381998</v>
      </c>
      <c r="W830" t="str">
        <f>IF(V830="","",IF(ABS(V830-R830)&gt;W$1,ABS(V830-R830),""))</f>
        <v/>
      </c>
      <c r="X830" t="str">
        <f>Y830&amp;"-"&amp;Z830&amp;"-"&amp;AC830&amp;"-"&amp;AD830&amp;"-"&amp;AG830</f>
        <v>30.5-f-X-3-0.5</v>
      </c>
      <c r="Y830">
        <f>F830</f>
        <v>30.5</v>
      </c>
      <c r="Z830" s="2" t="str">
        <f>G830</f>
        <v>f</v>
      </c>
      <c r="AA830">
        <f>_xlfn.IFNA(VLOOKUP(X830,'duo-out'!A$2:Q$5000,5,FALSE),E830+10*(H830-1)+1+_xlfn.IFNA(VLOOKUP(D830,states!A$2:C$10,3,FALSE),1))</f>
        <v>4</v>
      </c>
      <c r="AB830">
        <f>IF(V830="","",V830)</f>
        <v>18392.137959381998</v>
      </c>
      <c r="AC830" s="2" t="str">
        <f>_xlfn.IFNA(VLOOKUP(D830,states!A$2:C$10,2,FALSE),"XX")</f>
        <v>X</v>
      </c>
      <c r="AD830">
        <f>E830</f>
        <v>3</v>
      </c>
      <c r="AE830">
        <f>_xlfn.IFNA(VLOOKUP(D830,states!A$2:D$10,4,FALSE),0)</f>
        <v>1</v>
      </c>
      <c r="AF830">
        <v>0.5</v>
      </c>
      <c r="AG830">
        <f>IF(AE830=0,AF830,IF(AE830=1,IF(F830=0.5,0.5,IF(H830=1,0.5,1.5)),IF(F830=0.5,0.5,IF(H830=1,2.5,1.5))))</f>
        <v>0.5</v>
      </c>
      <c r="AH830" s="7">
        <f>IF(AC830="XX",0,1/C830^(1/5)*IF(E830=0,100,1)/(E830+1)^(1/4))</f>
        <v>2.0402857733683697</v>
      </c>
    </row>
    <row r="831" spans="1:34">
      <c r="A831">
        <v>2273</v>
      </c>
      <c r="B831" s="1">
        <v>2639.2890000000002</v>
      </c>
      <c r="C831" s="6">
        <v>5.0000000000000001E-3</v>
      </c>
      <c r="D831" t="s">
        <v>0</v>
      </c>
      <c r="E831">
        <v>3</v>
      </c>
      <c r="F831">
        <v>30.5</v>
      </c>
      <c r="G831" t="s">
        <v>2</v>
      </c>
      <c r="H831">
        <v>2</v>
      </c>
      <c r="I831" t="s">
        <v>0</v>
      </c>
      <c r="J831">
        <v>2</v>
      </c>
      <c r="K831">
        <v>29.5</v>
      </c>
      <c r="L831" t="s">
        <v>2</v>
      </c>
      <c r="M831">
        <v>2</v>
      </c>
      <c r="N831" t="s">
        <v>2329</v>
      </c>
      <c r="O831">
        <v>1</v>
      </c>
      <c r="P831" t="str">
        <f>D831&amp;"-"&amp;F831&amp;"-"&amp;G831&amp;"-"&amp;E831&amp;"-"&amp;H831</f>
        <v>X2Pi-30.5-f-3-2</v>
      </c>
      <c r="Q831" t="str">
        <f>I831&amp;"-"&amp;K831&amp;"-"&amp;L831&amp;"-"&amp;J831&amp;"-"&amp;M831</f>
        <v>X2Pi-29.5-f-2-2</v>
      </c>
      <c r="R831">
        <f>B831+S831</f>
        <v>19045.27091377</v>
      </c>
      <c r="S831">
        <f>_xlfn.IFNA(VLOOKUP(Q831,'MARVEL-X'!A$2:I$1400,7,FALSE),VLOOKUP(Q831,MARVEL!A$2:J$1522,10,FALSE))</f>
        <v>16405.98191377</v>
      </c>
      <c r="T831">
        <f>IF(P831=P830,R831+T830,R831)</f>
        <v>19045.27091377</v>
      </c>
      <c r="U831">
        <f>IF(P831=P830,1+U830,1)</f>
        <v>1</v>
      </c>
      <c r="V831">
        <f t="shared" si="12"/>
        <v>19045.27091377</v>
      </c>
      <c r="W831" t="str">
        <f>IF(V831="","",IF(ABS(V831-R831)&gt;W$1,ABS(V831-R831),""))</f>
        <v/>
      </c>
      <c r="X831" t="str">
        <f>Y831&amp;"-"&amp;Z831&amp;"-"&amp;AC831&amp;"-"&amp;AD831&amp;"-"&amp;AG831</f>
        <v>30.5-f-X-3-1.5</v>
      </c>
      <c r="Y831">
        <f>F831</f>
        <v>30.5</v>
      </c>
      <c r="Z831" s="2" t="str">
        <f>G831</f>
        <v>f</v>
      </c>
      <c r="AA831">
        <f>_xlfn.IFNA(VLOOKUP(X831,'duo-out'!A$2:Q$5000,5,FALSE),E831+10*(H831-1)+1+_xlfn.IFNA(VLOOKUP(D831,states!A$2:C$10,3,FALSE),1))</f>
        <v>14</v>
      </c>
      <c r="AB831">
        <f>IF(V831="","",V831)</f>
        <v>19045.27091377</v>
      </c>
      <c r="AC831" s="2" t="str">
        <f>_xlfn.IFNA(VLOOKUP(D831,states!A$2:C$10,2,FALSE),"XX")</f>
        <v>X</v>
      </c>
      <c r="AD831">
        <f>E831</f>
        <v>3</v>
      </c>
      <c r="AE831">
        <f>_xlfn.IFNA(VLOOKUP(D831,states!A$2:D$10,4,FALSE),0)</f>
        <v>1</v>
      </c>
      <c r="AF831">
        <v>0.5</v>
      </c>
      <c r="AG831">
        <f>IF(AE831=0,AF831,IF(AE831=1,IF(F831=0.5,0.5,IF(H831=1,0.5,1.5)),IF(F831=0.5,0.5,IF(H831=1,2.5,1.5))))</f>
        <v>1.5</v>
      </c>
      <c r="AH831" s="7">
        <f>IF(AC831="XX",0,1/C831^(1/5)*IF(E831=0,100,1)/(E831+1)^(1/4))</f>
        <v>2.0402857733683697</v>
      </c>
    </row>
    <row r="832" spans="1:34">
      <c r="A832">
        <v>1985</v>
      </c>
      <c r="B832" s="1">
        <v>2948.8249999999998</v>
      </c>
      <c r="C832" s="6">
        <v>5.0000000000000001E-3</v>
      </c>
      <c r="D832" t="s">
        <v>0</v>
      </c>
      <c r="E832">
        <v>1</v>
      </c>
      <c r="F832">
        <v>31.5</v>
      </c>
      <c r="G832" t="s">
        <v>1</v>
      </c>
      <c r="H832">
        <v>1</v>
      </c>
      <c r="I832" t="s">
        <v>0</v>
      </c>
      <c r="J832">
        <v>0</v>
      </c>
      <c r="K832">
        <v>30.5</v>
      </c>
      <c r="L832" t="s">
        <v>1</v>
      </c>
      <c r="M832">
        <v>1</v>
      </c>
      <c r="N832" t="s">
        <v>2041</v>
      </c>
      <c r="O832">
        <v>1</v>
      </c>
      <c r="P832" t="str">
        <f>D832&amp;"-"&amp;F832&amp;"-"&amp;G832&amp;"-"&amp;E832&amp;"-"&amp;H832</f>
        <v>X2Pi-31.5-e-1-1</v>
      </c>
      <c r="Q832" t="str">
        <f>I832&amp;"-"&amp;K832&amp;"-"&amp;L832&amp;"-"&amp;J832&amp;"-"&amp;M832</f>
        <v>X2Pi-30.5-e-0-1</v>
      </c>
      <c r="R832">
        <f>B832+S832</f>
        <v>14965.807981100999</v>
      </c>
      <c r="S832">
        <f>_xlfn.IFNA(VLOOKUP(Q832,'MARVEL-X'!A$2:I$1400,7,FALSE),VLOOKUP(Q832,MARVEL!A$2:J$1522,10,FALSE))</f>
        <v>12016.982981100999</v>
      </c>
      <c r="T832">
        <f>IF(P832=P831,R832+T831,R832)</f>
        <v>14965.807981100999</v>
      </c>
      <c r="U832">
        <f>IF(P832=P831,1+U831,1)</f>
        <v>1</v>
      </c>
      <c r="V832">
        <f t="shared" si="12"/>
        <v>14965.807981100999</v>
      </c>
      <c r="W832" t="str">
        <f>IF(V832="","",IF(ABS(V832-R832)&gt;W$1,ABS(V832-R832),""))</f>
        <v/>
      </c>
      <c r="X832" t="str">
        <f>Y832&amp;"-"&amp;Z832&amp;"-"&amp;AC832&amp;"-"&amp;AD832&amp;"-"&amp;AG832</f>
        <v>31.5-e-X-1-0.5</v>
      </c>
      <c r="Y832">
        <f>F832</f>
        <v>31.5</v>
      </c>
      <c r="Z832" s="2" t="str">
        <f>G832</f>
        <v>e</v>
      </c>
      <c r="AA832">
        <f>_xlfn.IFNA(VLOOKUP(X832,'duo-out'!A$2:Q$5000,5,FALSE),E832+10*(H832-1)+1+_xlfn.IFNA(VLOOKUP(D832,states!A$2:C$10,3,FALSE),1))</f>
        <v>2</v>
      </c>
      <c r="AB832">
        <f>IF(V832="","",V832)</f>
        <v>14965.807981100999</v>
      </c>
      <c r="AC832" s="2" t="str">
        <f>_xlfn.IFNA(VLOOKUP(D832,states!A$2:C$10,2,FALSE),"XX")</f>
        <v>X</v>
      </c>
      <c r="AD832">
        <f>E832</f>
        <v>1</v>
      </c>
      <c r="AE832">
        <f>_xlfn.IFNA(VLOOKUP(D832,states!A$2:D$10,4,FALSE),0)</f>
        <v>1</v>
      </c>
      <c r="AF832">
        <v>0.5</v>
      </c>
      <c r="AG832">
        <f>IF(AE832=0,AF832,IF(AE832=1,IF(F832=0.5,0.5,IF(H832=1,0.5,1.5)),IF(F832=0.5,0.5,IF(H832=1,2.5,1.5))))</f>
        <v>0.5</v>
      </c>
      <c r="AH832" s="7">
        <f>IF(AC832="XX",0,1/C832^(1/5)*IF(E832=0,100,1)/(E832+1)^(1/4))</f>
        <v>2.4263223583284943</v>
      </c>
    </row>
    <row r="833" spans="1:34">
      <c r="A833">
        <v>2042</v>
      </c>
      <c r="B833" s="1">
        <v>2930.9859999999999</v>
      </c>
      <c r="C833" s="6">
        <v>5.0000000000000001E-3</v>
      </c>
      <c r="D833" t="s">
        <v>0</v>
      </c>
      <c r="E833">
        <v>1</v>
      </c>
      <c r="F833">
        <v>31.5</v>
      </c>
      <c r="G833" t="s">
        <v>1</v>
      </c>
      <c r="H833">
        <v>2</v>
      </c>
      <c r="I833" t="s">
        <v>0</v>
      </c>
      <c r="J833">
        <v>0</v>
      </c>
      <c r="K833">
        <v>30.5</v>
      </c>
      <c r="L833" t="s">
        <v>1</v>
      </c>
      <c r="M833">
        <v>2</v>
      </c>
      <c r="N833" t="s">
        <v>2098</v>
      </c>
      <c r="O833">
        <v>1</v>
      </c>
      <c r="P833" t="str">
        <f>D833&amp;"-"&amp;F833&amp;"-"&amp;G833&amp;"-"&amp;E833&amp;"-"&amp;H833</f>
        <v>X2Pi-31.5-e-1-2</v>
      </c>
      <c r="Q833" t="str">
        <f>I833&amp;"-"&amp;K833&amp;"-"&amp;L833&amp;"-"&amp;J833&amp;"-"&amp;M833</f>
        <v>X2Pi-30.5-e-0-2</v>
      </c>
      <c r="R833">
        <f>B833+S833</f>
        <v>15645.768659833</v>
      </c>
      <c r="S833">
        <f>_xlfn.IFNA(VLOOKUP(Q833,'MARVEL-X'!A$2:I$1400,7,FALSE),VLOOKUP(Q833,MARVEL!A$2:J$1522,10,FALSE))</f>
        <v>12714.782659832999</v>
      </c>
      <c r="T833">
        <f>IF(P833=P832,R833+T832,R833)</f>
        <v>15645.768659833</v>
      </c>
      <c r="U833">
        <f>IF(P833=P832,1+U832,1)</f>
        <v>1</v>
      </c>
      <c r="V833">
        <f t="shared" si="12"/>
        <v>15645.768659833</v>
      </c>
      <c r="W833" t="str">
        <f>IF(V833="","",IF(ABS(V833-R833)&gt;W$1,ABS(V833-R833),""))</f>
        <v/>
      </c>
      <c r="X833" t="str">
        <f>Y833&amp;"-"&amp;Z833&amp;"-"&amp;AC833&amp;"-"&amp;AD833&amp;"-"&amp;AG833</f>
        <v>31.5-e-X-1-1.5</v>
      </c>
      <c r="Y833">
        <f>F833</f>
        <v>31.5</v>
      </c>
      <c r="Z833" s="2" t="str">
        <f>G833</f>
        <v>e</v>
      </c>
      <c r="AA833">
        <f>_xlfn.IFNA(VLOOKUP(X833,'duo-out'!A$2:Q$5000,5,FALSE),E833+10*(H833-1)+1+_xlfn.IFNA(VLOOKUP(D833,states!A$2:C$10,3,FALSE),1))</f>
        <v>12</v>
      </c>
      <c r="AB833">
        <f>IF(V833="","",V833)</f>
        <v>15645.768659833</v>
      </c>
      <c r="AC833" s="2" t="str">
        <f>_xlfn.IFNA(VLOOKUP(D833,states!A$2:C$10,2,FALSE),"XX")</f>
        <v>X</v>
      </c>
      <c r="AD833">
        <f>E833</f>
        <v>1</v>
      </c>
      <c r="AE833">
        <f>_xlfn.IFNA(VLOOKUP(D833,states!A$2:D$10,4,FALSE),0)</f>
        <v>1</v>
      </c>
      <c r="AF833">
        <v>0.5</v>
      </c>
      <c r="AG833">
        <f>IF(AE833=0,AF833,IF(AE833=1,IF(F833=0.5,0.5,IF(H833=1,0.5,1.5)),IF(F833=0.5,0.5,IF(H833=1,2.5,1.5))))</f>
        <v>1.5</v>
      </c>
      <c r="AH833" s="7">
        <f>IF(AC833="XX",0,1/C833^(1/5)*IF(E833=0,100,1)/(E833+1)^(1/4))</f>
        <v>2.4263223583284943</v>
      </c>
    </row>
    <row r="834" spans="1:34">
      <c r="A834">
        <v>2097</v>
      </c>
      <c r="B834" s="1">
        <v>2794.346</v>
      </c>
      <c r="C834" s="6">
        <v>5.0000000000000001E-3</v>
      </c>
      <c r="D834" t="s">
        <v>0</v>
      </c>
      <c r="E834">
        <v>2</v>
      </c>
      <c r="F834">
        <v>31.5</v>
      </c>
      <c r="G834" t="s">
        <v>1</v>
      </c>
      <c r="H834">
        <v>1</v>
      </c>
      <c r="I834" t="s">
        <v>0</v>
      </c>
      <c r="J834">
        <v>1</v>
      </c>
      <c r="K834">
        <v>30.5</v>
      </c>
      <c r="L834" t="s">
        <v>1</v>
      </c>
      <c r="M834">
        <v>1</v>
      </c>
      <c r="N834" t="s">
        <v>2153</v>
      </c>
      <c r="O834">
        <v>1</v>
      </c>
      <c r="P834" t="str">
        <f>D834&amp;"-"&amp;F834&amp;"-"&amp;G834&amp;"-"&amp;E834&amp;"-"&amp;H834</f>
        <v>X2Pi-31.5-e-2-1</v>
      </c>
      <c r="Q834" t="str">
        <f>I834&amp;"-"&amp;K834&amp;"-"&amp;L834&amp;"-"&amp;J834&amp;"-"&amp;M834</f>
        <v>X2Pi-30.5-e-1-1</v>
      </c>
      <c r="R834">
        <f>B834+S834</f>
        <v>17067.345751424</v>
      </c>
      <c r="S834">
        <f>_xlfn.IFNA(VLOOKUP(Q834,'MARVEL-X'!A$2:I$1400,7,FALSE),VLOOKUP(Q834,MARVEL!A$2:J$1522,10,FALSE))</f>
        <v>14272.999751423999</v>
      </c>
      <c r="T834">
        <f>IF(P834=P833,R834+T833,R834)</f>
        <v>17067.345751424</v>
      </c>
      <c r="U834">
        <f>IF(P834=P833,1+U833,1)</f>
        <v>1</v>
      </c>
      <c r="V834">
        <f t="shared" si="12"/>
        <v>17067.345751424</v>
      </c>
      <c r="W834" t="str">
        <f>IF(V834="","",IF(ABS(V834-R834)&gt;W$1,ABS(V834-R834),""))</f>
        <v/>
      </c>
      <c r="X834" t="str">
        <f>Y834&amp;"-"&amp;Z834&amp;"-"&amp;AC834&amp;"-"&amp;AD834&amp;"-"&amp;AG834</f>
        <v>31.5-e-X-2-0.5</v>
      </c>
      <c r="Y834">
        <f>F834</f>
        <v>31.5</v>
      </c>
      <c r="Z834" s="2" t="str">
        <f>G834</f>
        <v>e</v>
      </c>
      <c r="AA834">
        <f>_xlfn.IFNA(VLOOKUP(X834,'duo-out'!A$2:Q$5000,5,FALSE),E834+10*(H834-1)+1+_xlfn.IFNA(VLOOKUP(D834,states!A$2:C$10,3,FALSE),1))</f>
        <v>3</v>
      </c>
      <c r="AB834">
        <f>IF(V834="","",V834)</f>
        <v>17067.345751424</v>
      </c>
      <c r="AC834" s="2" t="str">
        <f>_xlfn.IFNA(VLOOKUP(D834,states!A$2:C$10,2,FALSE),"XX")</f>
        <v>X</v>
      </c>
      <c r="AD834">
        <f>E834</f>
        <v>2</v>
      </c>
      <c r="AE834">
        <f>_xlfn.IFNA(VLOOKUP(D834,states!A$2:D$10,4,FALSE),0)</f>
        <v>1</v>
      </c>
      <c r="AF834">
        <v>0.5</v>
      </c>
      <c r="AG834">
        <f>IF(AE834=0,AF834,IF(AE834=1,IF(F834=0.5,0.5,IF(H834=1,0.5,1.5)),IF(F834=0.5,0.5,IF(H834=1,2.5,1.5))))</f>
        <v>0.5</v>
      </c>
      <c r="AH834" s="7">
        <f>IF(AC834="XX",0,1/C834^(1/5)*IF(E834=0,100,1)/(E834+1)^(1/4))</f>
        <v>2.1924297443889911</v>
      </c>
    </row>
    <row r="835" spans="1:34">
      <c r="A835">
        <v>2150</v>
      </c>
      <c r="B835" s="1">
        <v>2775.5659999999998</v>
      </c>
      <c r="C835" s="6">
        <v>5.0000000000000001E-3</v>
      </c>
      <c r="D835" t="s">
        <v>0</v>
      </c>
      <c r="E835">
        <v>2</v>
      </c>
      <c r="F835">
        <v>31.5</v>
      </c>
      <c r="G835" t="s">
        <v>1</v>
      </c>
      <c r="H835">
        <v>2</v>
      </c>
      <c r="I835" t="s">
        <v>0</v>
      </c>
      <c r="J835">
        <v>1</v>
      </c>
      <c r="K835">
        <v>30.5</v>
      </c>
      <c r="L835" t="s">
        <v>1</v>
      </c>
      <c r="M835">
        <v>2</v>
      </c>
      <c r="N835" t="s">
        <v>2206</v>
      </c>
      <c r="O835">
        <v>1</v>
      </c>
      <c r="P835" t="str">
        <f>D835&amp;"-"&amp;F835&amp;"-"&amp;G835&amp;"-"&amp;E835&amp;"-"&amp;H835</f>
        <v>X2Pi-31.5-e-2-2</v>
      </c>
      <c r="Q835" t="str">
        <f>I835&amp;"-"&amp;K835&amp;"-"&amp;L835&amp;"-"&amp;J835&amp;"-"&amp;M835</f>
        <v>X2Pi-30.5-e-1-2</v>
      </c>
      <c r="R835">
        <f>B835+S835</f>
        <v>17716.56009531</v>
      </c>
      <c r="S835">
        <f>_xlfn.IFNA(VLOOKUP(Q835,'MARVEL-X'!A$2:I$1400,7,FALSE),VLOOKUP(Q835,MARVEL!A$2:J$1522,10,FALSE))</f>
        <v>14940.994095309999</v>
      </c>
      <c r="T835">
        <f>IF(P835=P834,R835+T834,R835)</f>
        <v>17716.56009531</v>
      </c>
      <c r="U835">
        <f>IF(P835=P834,1+U834,1)</f>
        <v>1</v>
      </c>
      <c r="V835">
        <f t="shared" ref="V835:V898" si="13">IF(P835=P836,"",T835/U835)</f>
        <v>17716.56009531</v>
      </c>
      <c r="W835" t="str">
        <f>IF(V835="","",IF(ABS(V835-R835)&gt;W$1,ABS(V835-R835),""))</f>
        <v/>
      </c>
      <c r="X835" t="str">
        <f>Y835&amp;"-"&amp;Z835&amp;"-"&amp;AC835&amp;"-"&amp;AD835&amp;"-"&amp;AG835</f>
        <v>31.5-e-X-2-1.5</v>
      </c>
      <c r="Y835">
        <f>F835</f>
        <v>31.5</v>
      </c>
      <c r="Z835" s="2" t="str">
        <f>G835</f>
        <v>e</v>
      </c>
      <c r="AA835">
        <f>_xlfn.IFNA(VLOOKUP(X835,'duo-out'!A$2:Q$5000,5,FALSE),E835+10*(H835-1)+1+_xlfn.IFNA(VLOOKUP(D835,states!A$2:C$10,3,FALSE),1))</f>
        <v>13</v>
      </c>
      <c r="AB835">
        <f>IF(V835="","",V835)</f>
        <v>17716.56009531</v>
      </c>
      <c r="AC835" s="2" t="str">
        <f>_xlfn.IFNA(VLOOKUP(D835,states!A$2:C$10,2,FALSE),"XX")</f>
        <v>X</v>
      </c>
      <c r="AD835">
        <f>E835</f>
        <v>2</v>
      </c>
      <c r="AE835">
        <f>_xlfn.IFNA(VLOOKUP(D835,states!A$2:D$10,4,FALSE),0)</f>
        <v>1</v>
      </c>
      <c r="AF835">
        <v>0.5</v>
      </c>
      <c r="AG835">
        <f>IF(AE835=0,AF835,IF(AE835=1,IF(F835=0.5,0.5,IF(H835=1,0.5,1.5)),IF(F835=0.5,0.5,IF(H835=1,2.5,1.5))))</f>
        <v>1.5</v>
      </c>
      <c r="AH835" s="7">
        <f>IF(AC835="XX",0,1/C835^(1/5)*IF(E835=0,100,1)/(E835+1)^(1/4))</f>
        <v>2.1924297443889911</v>
      </c>
    </row>
    <row r="836" spans="1:34">
      <c r="A836">
        <v>2203</v>
      </c>
      <c r="B836" s="1">
        <v>2639.2890000000002</v>
      </c>
      <c r="C836" s="6">
        <v>5.0000000000000001E-3</v>
      </c>
      <c r="D836" t="s">
        <v>0</v>
      </c>
      <c r="E836">
        <v>3</v>
      </c>
      <c r="F836">
        <v>31.5</v>
      </c>
      <c r="G836" t="s">
        <v>1</v>
      </c>
      <c r="H836">
        <v>1</v>
      </c>
      <c r="I836" t="s">
        <v>0</v>
      </c>
      <c r="J836">
        <v>2</v>
      </c>
      <c r="K836">
        <v>30.5</v>
      </c>
      <c r="L836" t="s">
        <v>1</v>
      </c>
      <c r="M836">
        <v>1</v>
      </c>
      <c r="N836" t="s">
        <v>2259</v>
      </c>
      <c r="O836">
        <v>1</v>
      </c>
      <c r="P836" t="str">
        <f>D836&amp;"-"&amp;F836&amp;"-"&amp;G836&amp;"-"&amp;E836&amp;"-"&amp;H836</f>
        <v>X2Pi-31.5-e-3-1</v>
      </c>
      <c r="Q836" t="str">
        <f>I836&amp;"-"&amp;K836&amp;"-"&amp;L836&amp;"-"&amp;J836&amp;"-"&amp;M836</f>
        <v>X2Pi-30.5-e-2-1</v>
      </c>
      <c r="R836">
        <f>B836+S836</f>
        <v>19044.656024069001</v>
      </c>
      <c r="S836">
        <f>_xlfn.IFNA(VLOOKUP(Q836,'MARVEL-X'!A$2:I$1400,7,FALSE),VLOOKUP(Q836,MARVEL!A$2:J$1522,10,FALSE))</f>
        <v>16405.367024069001</v>
      </c>
      <c r="T836">
        <f>IF(P836=P835,R836+T835,R836)</f>
        <v>19044.656024069001</v>
      </c>
      <c r="U836">
        <f>IF(P836=P835,1+U835,1)</f>
        <v>1</v>
      </c>
      <c r="V836">
        <f t="shared" si="13"/>
        <v>19044.656024069001</v>
      </c>
      <c r="W836" t="str">
        <f>IF(V836="","",IF(ABS(V836-R836)&gt;W$1,ABS(V836-R836),""))</f>
        <v/>
      </c>
      <c r="X836" t="str">
        <f>Y836&amp;"-"&amp;Z836&amp;"-"&amp;AC836&amp;"-"&amp;AD836&amp;"-"&amp;AG836</f>
        <v>31.5-e-X-3-0.5</v>
      </c>
      <c r="Y836">
        <f>F836</f>
        <v>31.5</v>
      </c>
      <c r="Z836" s="2" t="str">
        <f>G836</f>
        <v>e</v>
      </c>
      <c r="AA836">
        <f>_xlfn.IFNA(VLOOKUP(X836,'duo-out'!A$2:Q$5000,5,FALSE),E836+10*(H836-1)+1+_xlfn.IFNA(VLOOKUP(D836,states!A$2:C$10,3,FALSE),1))</f>
        <v>4</v>
      </c>
      <c r="AB836">
        <f>IF(V836="","",V836)</f>
        <v>19044.656024069001</v>
      </c>
      <c r="AC836" s="2" t="str">
        <f>_xlfn.IFNA(VLOOKUP(D836,states!A$2:C$10,2,FALSE),"XX")</f>
        <v>X</v>
      </c>
      <c r="AD836">
        <f>E836</f>
        <v>3</v>
      </c>
      <c r="AE836">
        <f>_xlfn.IFNA(VLOOKUP(D836,states!A$2:D$10,4,FALSE),0)</f>
        <v>1</v>
      </c>
      <c r="AF836">
        <v>0.5</v>
      </c>
      <c r="AG836">
        <f>IF(AE836=0,AF836,IF(AE836=1,IF(F836=0.5,0.5,IF(H836=1,0.5,1.5)),IF(F836=0.5,0.5,IF(H836=1,2.5,1.5))))</f>
        <v>0.5</v>
      </c>
      <c r="AH836" s="7">
        <f>IF(AC836="XX",0,1/C836^(1/5)*IF(E836=0,100,1)/(E836+1)^(1/4))</f>
        <v>2.0402857733683697</v>
      </c>
    </row>
    <row r="837" spans="1:34">
      <c r="A837">
        <v>2251</v>
      </c>
      <c r="B837" s="1">
        <v>2619.3040000000001</v>
      </c>
      <c r="C837" s="6">
        <v>5.0000000000000001E-3</v>
      </c>
      <c r="D837" t="s">
        <v>0</v>
      </c>
      <c r="E837">
        <v>3</v>
      </c>
      <c r="F837">
        <v>31.5</v>
      </c>
      <c r="G837" t="s">
        <v>1</v>
      </c>
      <c r="H837">
        <v>2</v>
      </c>
      <c r="I837" t="s">
        <v>0</v>
      </c>
      <c r="J837">
        <v>2</v>
      </c>
      <c r="K837">
        <v>30.5</v>
      </c>
      <c r="L837" t="s">
        <v>1</v>
      </c>
      <c r="M837">
        <v>2</v>
      </c>
      <c r="N837" t="s">
        <v>2307</v>
      </c>
      <c r="O837">
        <v>1</v>
      </c>
      <c r="P837" t="str">
        <f>D837&amp;"-"&amp;F837&amp;"-"&amp;G837&amp;"-"&amp;E837&amp;"-"&amp;H837</f>
        <v>X2Pi-31.5-e-3-2</v>
      </c>
      <c r="Q837" t="str">
        <f>I837&amp;"-"&amp;K837&amp;"-"&amp;L837&amp;"-"&amp;J837&amp;"-"&amp;M837</f>
        <v>X2Pi-30.5-e-2-2</v>
      </c>
      <c r="R837">
        <f>B837+S837</f>
        <v>19662.883675874</v>
      </c>
      <c r="S837">
        <f>_xlfn.IFNA(VLOOKUP(Q837,'MARVEL-X'!A$2:I$1400,7,FALSE),VLOOKUP(Q837,MARVEL!A$2:J$1522,10,FALSE))</f>
        <v>17043.579675874</v>
      </c>
      <c r="T837">
        <f>IF(P837=P836,R837+T836,R837)</f>
        <v>19662.883675874</v>
      </c>
      <c r="U837">
        <f>IF(P837=P836,1+U836,1)</f>
        <v>1</v>
      </c>
      <c r="V837">
        <f t="shared" si="13"/>
        <v>19662.883675874</v>
      </c>
      <c r="W837" t="str">
        <f>IF(V837="","",IF(ABS(V837-R837)&gt;W$1,ABS(V837-R837),""))</f>
        <v/>
      </c>
      <c r="X837" t="str">
        <f>Y837&amp;"-"&amp;Z837&amp;"-"&amp;AC837&amp;"-"&amp;AD837&amp;"-"&amp;AG837</f>
        <v>31.5-e-X-3-1.5</v>
      </c>
      <c r="Y837">
        <f>F837</f>
        <v>31.5</v>
      </c>
      <c r="Z837" s="2" t="str">
        <f>G837</f>
        <v>e</v>
      </c>
      <c r="AA837">
        <f>_xlfn.IFNA(VLOOKUP(X837,'duo-out'!A$2:Q$5000,5,FALSE),E837+10*(H837-1)+1+_xlfn.IFNA(VLOOKUP(D837,states!A$2:C$10,3,FALSE),1))</f>
        <v>14</v>
      </c>
      <c r="AB837">
        <f>IF(V837="","",V837)</f>
        <v>19662.883675874</v>
      </c>
      <c r="AC837" s="2" t="str">
        <f>_xlfn.IFNA(VLOOKUP(D837,states!A$2:C$10,2,FALSE),"XX")</f>
        <v>X</v>
      </c>
      <c r="AD837">
        <f>E837</f>
        <v>3</v>
      </c>
      <c r="AE837">
        <f>_xlfn.IFNA(VLOOKUP(D837,states!A$2:D$10,4,FALSE),0)</f>
        <v>1</v>
      </c>
      <c r="AF837">
        <v>0.5</v>
      </c>
      <c r="AG837">
        <f>IF(AE837=0,AF837,IF(AE837=1,IF(F837=0.5,0.5,IF(H837=1,0.5,1.5)),IF(F837=0.5,0.5,IF(H837=1,2.5,1.5))))</f>
        <v>1.5</v>
      </c>
      <c r="AH837" s="7">
        <f>IF(AC837="XX",0,1/C837^(1/5)*IF(E837=0,100,1)/(E837+1)^(1/4))</f>
        <v>2.0402857733683697</v>
      </c>
    </row>
    <row r="838" spans="1:34">
      <c r="A838">
        <v>2010</v>
      </c>
      <c r="B838" s="1">
        <v>2948.8649999999998</v>
      </c>
      <c r="C838" s="6">
        <v>5.0000000000000001E-3</v>
      </c>
      <c r="D838" t="s">
        <v>0</v>
      </c>
      <c r="E838">
        <v>1</v>
      </c>
      <c r="F838">
        <v>31.5</v>
      </c>
      <c r="G838" t="s">
        <v>2</v>
      </c>
      <c r="H838">
        <v>1</v>
      </c>
      <c r="I838" t="s">
        <v>0</v>
      </c>
      <c r="J838">
        <v>0</v>
      </c>
      <c r="K838">
        <v>30.5</v>
      </c>
      <c r="L838" t="s">
        <v>2</v>
      </c>
      <c r="M838">
        <v>1</v>
      </c>
      <c r="N838" t="s">
        <v>2066</v>
      </c>
      <c r="O838">
        <v>1</v>
      </c>
      <c r="P838" t="str">
        <f>D838&amp;"-"&amp;F838&amp;"-"&amp;G838&amp;"-"&amp;E838&amp;"-"&amp;H838</f>
        <v>X2Pi-31.5-f-1-1</v>
      </c>
      <c r="Q838" t="str">
        <f>I838&amp;"-"&amp;K838&amp;"-"&amp;L838&amp;"-"&amp;J838&amp;"-"&amp;M838</f>
        <v>X2Pi-30.5-f-0-1</v>
      </c>
      <c r="R838">
        <f>B838+S838</f>
        <v>14941.130566693999</v>
      </c>
      <c r="S838">
        <f>_xlfn.IFNA(VLOOKUP(Q838,'MARVEL-X'!A$2:I$1400,7,FALSE),VLOOKUP(Q838,MARVEL!A$2:J$1522,10,FALSE))</f>
        <v>11992.265566693999</v>
      </c>
      <c r="T838">
        <f>IF(P838=P837,R838+T837,R838)</f>
        <v>14941.130566693999</v>
      </c>
      <c r="U838">
        <f>IF(P838=P837,1+U837,1)</f>
        <v>1</v>
      </c>
      <c r="V838">
        <f t="shared" si="13"/>
        <v>14941.130566693999</v>
      </c>
      <c r="W838" t="str">
        <f>IF(V838="","",IF(ABS(V838-R838)&gt;W$1,ABS(V838-R838),""))</f>
        <v/>
      </c>
      <c r="X838" t="str">
        <f>Y838&amp;"-"&amp;Z838&amp;"-"&amp;AC838&amp;"-"&amp;AD838&amp;"-"&amp;AG838</f>
        <v>31.5-f-X-1-0.5</v>
      </c>
      <c r="Y838">
        <f>F838</f>
        <v>31.5</v>
      </c>
      <c r="Z838" s="2" t="str">
        <f>G838</f>
        <v>f</v>
      </c>
      <c r="AA838">
        <f>_xlfn.IFNA(VLOOKUP(X838,'duo-out'!A$2:Q$5000,5,FALSE),E838+10*(H838-1)+1+_xlfn.IFNA(VLOOKUP(D838,states!A$2:C$10,3,FALSE),1))</f>
        <v>2</v>
      </c>
      <c r="AB838">
        <f>IF(V838="","",V838)</f>
        <v>14941.130566693999</v>
      </c>
      <c r="AC838" s="2" t="str">
        <f>_xlfn.IFNA(VLOOKUP(D838,states!A$2:C$10,2,FALSE),"XX")</f>
        <v>X</v>
      </c>
      <c r="AD838">
        <f>E838</f>
        <v>1</v>
      </c>
      <c r="AE838">
        <f>_xlfn.IFNA(VLOOKUP(D838,states!A$2:D$10,4,FALSE),0)</f>
        <v>1</v>
      </c>
      <c r="AF838">
        <v>0.5</v>
      </c>
      <c r="AG838">
        <f>IF(AE838=0,AF838,IF(AE838=1,IF(F838=0.5,0.5,IF(H838=1,0.5,1.5)),IF(F838=0.5,0.5,IF(H838=1,2.5,1.5))))</f>
        <v>0.5</v>
      </c>
      <c r="AH838" s="7">
        <f>IF(AC838="XX",0,1/C838^(1/5)*IF(E838=0,100,1)/(E838+1)^(1/4))</f>
        <v>2.4263223583284943</v>
      </c>
    </row>
    <row r="839" spans="1:34">
      <c r="A839">
        <v>2067</v>
      </c>
      <c r="B839" s="1">
        <v>2930.8760000000002</v>
      </c>
      <c r="C839" s="6">
        <v>5.0000000000000001E-3</v>
      </c>
      <c r="D839" t="s">
        <v>0</v>
      </c>
      <c r="E839">
        <v>1</v>
      </c>
      <c r="F839">
        <v>31.5</v>
      </c>
      <c r="G839" t="s">
        <v>2</v>
      </c>
      <c r="H839">
        <v>2</v>
      </c>
      <c r="I839" t="s">
        <v>0</v>
      </c>
      <c r="J839">
        <v>0</v>
      </c>
      <c r="K839">
        <v>30.5</v>
      </c>
      <c r="L839" t="s">
        <v>2</v>
      </c>
      <c r="M839">
        <v>2</v>
      </c>
      <c r="N839" t="s">
        <v>2123</v>
      </c>
      <c r="O839">
        <v>1</v>
      </c>
      <c r="P839" t="str">
        <f>D839&amp;"-"&amp;F839&amp;"-"&amp;G839&amp;"-"&amp;E839&amp;"-"&amp;H839</f>
        <v>X2Pi-31.5-f-1-2</v>
      </c>
      <c r="Q839" t="str">
        <f>I839&amp;"-"&amp;K839&amp;"-"&amp;L839&amp;"-"&amp;J839&amp;"-"&amp;M839</f>
        <v>X2Pi-30.5-f-0-2</v>
      </c>
      <c r="R839">
        <f>B839+S839</f>
        <v>15672.346168029</v>
      </c>
      <c r="S839">
        <f>_xlfn.IFNA(VLOOKUP(Q839,'MARVEL-X'!A$2:I$1400,7,FALSE),VLOOKUP(Q839,MARVEL!A$2:J$1522,10,FALSE))</f>
        <v>12741.470168029</v>
      </c>
      <c r="T839">
        <f>IF(P839=P838,R839+T838,R839)</f>
        <v>15672.346168029</v>
      </c>
      <c r="U839">
        <f>IF(P839=P838,1+U838,1)</f>
        <v>1</v>
      </c>
      <c r="V839">
        <f t="shared" si="13"/>
        <v>15672.346168029</v>
      </c>
      <c r="W839" t="str">
        <f>IF(V839="","",IF(ABS(V839-R839)&gt;W$1,ABS(V839-R839),""))</f>
        <v/>
      </c>
      <c r="X839" t="str">
        <f>Y839&amp;"-"&amp;Z839&amp;"-"&amp;AC839&amp;"-"&amp;AD839&amp;"-"&amp;AG839</f>
        <v>31.5-f-X-1-1.5</v>
      </c>
      <c r="Y839">
        <f>F839</f>
        <v>31.5</v>
      </c>
      <c r="Z839" s="2" t="str">
        <f>G839</f>
        <v>f</v>
      </c>
      <c r="AA839">
        <f>_xlfn.IFNA(VLOOKUP(X839,'duo-out'!A$2:Q$5000,5,FALSE),E839+10*(H839-1)+1+_xlfn.IFNA(VLOOKUP(D839,states!A$2:C$10,3,FALSE),1))</f>
        <v>12</v>
      </c>
      <c r="AB839">
        <f>IF(V839="","",V839)</f>
        <v>15672.346168029</v>
      </c>
      <c r="AC839" s="2" t="str">
        <f>_xlfn.IFNA(VLOOKUP(D839,states!A$2:C$10,2,FALSE),"XX")</f>
        <v>X</v>
      </c>
      <c r="AD839">
        <f>E839</f>
        <v>1</v>
      </c>
      <c r="AE839">
        <f>_xlfn.IFNA(VLOOKUP(D839,states!A$2:D$10,4,FALSE),0)</f>
        <v>1</v>
      </c>
      <c r="AF839">
        <v>0.5</v>
      </c>
      <c r="AG839">
        <f>IF(AE839=0,AF839,IF(AE839=1,IF(F839=0.5,0.5,IF(H839=1,0.5,1.5)),IF(F839=0.5,0.5,IF(H839=1,2.5,1.5))))</f>
        <v>1.5</v>
      </c>
      <c r="AH839" s="7">
        <f>IF(AC839="XX",0,1/C839^(1/5)*IF(E839=0,100,1)/(E839+1)^(1/4))</f>
        <v>2.4263223583284943</v>
      </c>
    </row>
    <row r="840" spans="1:34">
      <c r="A840">
        <v>2122</v>
      </c>
      <c r="B840" s="1">
        <v>2794.422</v>
      </c>
      <c r="C840" s="6">
        <v>5.0000000000000001E-3</v>
      </c>
      <c r="D840" t="s">
        <v>0</v>
      </c>
      <c r="E840">
        <v>2</v>
      </c>
      <c r="F840">
        <v>31.5</v>
      </c>
      <c r="G840" t="s">
        <v>2</v>
      </c>
      <c r="H840">
        <v>1</v>
      </c>
      <c r="I840" t="s">
        <v>0</v>
      </c>
      <c r="J840">
        <v>1</v>
      </c>
      <c r="K840">
        <v>30.5</v>
      </c>
      <c r="L840" t="s">
        <v>2</v>
      </c>
      <c r="M840">
        <v>1</v>
      </c>
      <c r="N840" t="s">
        <v>2178</v>
      </c>
      <c r="O840">
        <v>1</v>
      </c>
      <c r="P840" t="str">
        <f>D840&amp;"-"&amp;F840&amp;"-"&amp;G840&amp;"-"&amp;E840&amp;"-"&amp;H840</f>
        <v>X2Pi-31.5-f-2-1</v>
      </c>
      <c r="Q840" t="str">
        <f>I840&amp;"-"&amp;K840&amp;"-"&amp;L840&amp;"-"&amp;J840&amp;"-"&amp;M840</f>
        <v>X2Pi-30.5-f-1-1</v>
      </c>
      <c r="R840">
        <f>B840+S840</f>
        <v>17043.741772674999</v>
      </c>
      <c r="S840">
        <f>_xlfn.IFNA(VLOOKUP(Q840,'MARVEL-X'!A$2:I$1400,7,FALSE),VLOOKUP(Q840,MARVEL!A$2:J$1522,10,FALSE))</f>
        <v>14249.319772674999</v>
      </c>
      <c r="T840">
        <f>IF(P840=P839,R840+T839,R840)</f>
        <v>17043.741772674999</v>
      </c>
      <c r="U840">
        <f>IF(P840=P839,1+U839,1)</f>
        <v>1</v>
      </c>
      <c r="V840" t="str">
        <f t="shared" si="13"/>
        <v/>
      </c>
      <c r="W840" t="str">
        <f>IF(V840="","",IF(ABS(V840-R840)&gt;W$1,ABS(V840-R840),""))</f>
        <v/>
      </c>
      <c r="X840" t="str">
        <f>Y840&amp;"-"&amp;Z840&amp;"-"&amp;AC840&amp;"-"&amp;AD840&amp;"-"&amp;AG840</f>
        <v>31.5-f-X-2-0.5</v>
      </c>
      <c r="Y840">
        <f>F840</f>
        <v>31.5</v>
      </c>
      <c r="Z840" s="2" t="str">
        <f>G840</f>
        <v>f</v>
      </c>
      <c r="AA840">
        <f>_xlfn.IFNA(VLOOKUP(X840,'duo-out'!A$2:Q$5000,5,FALSE),E840+10*(H840-1)+1+_xlfn.IFNA(VLOOKUP(D840,states!A$2:C$10,3,FALSE),1))</f>
        <v>3</v>
      </c>
      <c r="AB840" t="str">
        <f>IF(V840="","",V840)</f>
        <v/>
      </c>
      <c r="AC840" s="2" t="str">
        <f>_xlfn.IFNA(VLOOKUP(D840,states!A$2:C$10,2,FALSE),"XX")</f>
        <v>X</v>
      </c>
      <c r="AD840">
        <f>E840</f>
        <v>2</v>
      </c>
      <c r="AE840">
        <f>_xlfn.IFNA(VLOOKUP(D840,states!A$2:D$10,4,FALSE),0)</f>
        <v>1</v>
      </c>
      <c r="AF840">
        <v>0.5</v>
      </c>
      <c r="AG840">
        <f>IF(AE840=0,AF840,IF(AE840=1,IF(F840=0.5,0.5,IF(H840=1,0.5,1.5)),IF(F840=0.5,0.5,IF(H840=1,2.5,1.5))))</f>
        <v>0.5</v>
      </c>
      <c r="AH840" s="7">
        <f>IF(AC840="XX",0,1/C840^(1/5)*IF(E840=0,100,1)/(E840+1)^(1/4))</f>
        <v>2.1924297443889911</v>
      </c>
    </row>
    <row r="841" spans="1:34">
      <c r="A841">
        <v>2464</v>
      </c>
      <c r="B841" s="1">
        <v>2794.4148</v>
      </c>
      <c r="C841" s="6">
        <v>0.02</v>
      </c>
      <c r="D841" t="s">
        <v>0</v>
      </c>
      <c r="E841">
        <v>2</v>
      </c>
      <c r="F841">
        <v>31.5</v>
      </c>
      <c r="G841" t="s">
        <v>2</v>
      </c>
      <c r="H841">
        <v>1</v>
      </c>
      <c r="I841" t="s">
        <v>0</v>
      </c>
      <c r="J841">
        <v>1</v>
      </c>
      <c r="K841">
        <v>30.5</v>
      </c>
      <c r="L841" t="s">
        <v>2</v>
      </c>
      <c r="M841">
        <v>1</v>
      </c>
      <c r="N841" t="s">
        <v>2520</v>
      </c>
      <c r="O841">
        <v>1</v>
      </c>
      <c r="P841" t="str">
        <f>D841&amp;"-"&amp;F841&amp;"-"&amp;G841&amp;"-"&amp;E841&amp;"-"&amp;H841</f>
        <v>X2Pi-31.5-f-2-1</v>
      </c>
      <c r="Q841" t="str">
        <f>I841&amp;"-"&amp;K841&amp;"-"&amp;L841&amp;"-"&amp;J841&amp;"-"&amp;M841</f>
        <v>X2Pi-30.5-f-1-1</v>
      </c>
      <c r="R841">
        <f>B841+S841</f>
        <v>17043.734572674999</v>
      </c>
      <c r="S841">
        <f>_xlfn.IFNA(VLOOKUP(Q841,'MARVEL-X'!A$2:I$1400,7,FALSE),VLOOKUP(Q841,MARVEL!A$2:J$1522,10,FALSE))</f>
        <v>14249.319772674999</v>
      </c>
      <c r="T841">
        <f>IF(P841=P840,R841+T840,R841)</f>
        <v>34087.476345349998</v>
      </c>
      <c r="U841">
        <f>IF(P841=P840,1+U840,1)</f>
        <v>2</v>
      </c>
      <c r="V841">
        <f t="shared" si="13"/>
        <v>17043.738172674999</v>
      </c>
      <c r="W841" t="str">
        <f>IF(V841="","",IF(ABS(V841-R841)&gt;W$1,ABS(V841-R841),""))</f>
        <v/>
      </c>
      <c r="X841" t="str">
        <f>Y841&amp;"-"&amp;Z841&amp;"-"&amp;AC841&amp;"-"&amp;AD841&amp;"-"&amp;AG841</f>
        <v>31.5-f-X-2-0.5</v>
      </c>
      <c r="Y841">
        <f>F841</f>
        <v>31.5</v>
      </c>
      <c r="Z841" s="2" t="str">
        <f>G841</f>
        <v>f</v>
      </c>
      <c r="AA841">
        <f>_xlfn.IFNA(VLOOKUP(X841,'duo-out'!A$2:Q$5000,5,FALSE),E841+10*(H841-1)+1+_xlfn.IFNA(VLOOKUP(D841,states!A$2:C$10,3,FALSE),1))</f>
        <v>3</v>
      </c>
      <c r="AB841">
        <f>IF(V841="","",V841)</f>
        <v>17043.738172674999</v>
      </c>
      <c r="AC841" s="2" t="str">
        <f>_xlfn.IFNA(VLOOKUP(D841,states!A$2:C$10,2,FALSE),"XX")</f>
        <v>X</v>
      </c>
      <c r="AD841">
        <f>E841</f>
        <v>2</v>
      </c>
      <c r="AE841">
        <f>_xlfn.IFNA(VLOOKUP(D841,states!A$2:D$10,4,FALSE),0)</f>
        <v>1</v>
      </c>
      <c r="AF841">
        <v>0.5</v>
      </c>
      <c r="AG841">
        <f>IF(AE841=0,AF841,IF(AE841=1,IF(F841=0.5,0.5,IF(H841=1,0.5,1.5)),IF(F841=0.5,0.5,IF(H841=1,2.5,1.5))))</f>
        <v>0.5</v>
      </c>
      <c r="AH841" s="7">
        <f>IF(AC841="XX",0,1/C841^(1/5)*IF(E841=0,100,1)/(E841+1)^(1/4))</f>
        <v>1.6615510422402757</v>
      </c>
    </row>
    <row r="842" spans="1:34">
      <c r="A842">
        <v>2175</v>
      </c>
      <c r="B842" s="1">
        <v>2775.415</v>
      </c>
      <c r="C842" s="6">
        <v>5.0000000000000001E-3</v>
      </c>
      <c r="D842" t="s">
        <v>0</v>
      </c>
      <c r="E842">
        <v>2</v>
      </c>
      <c r="F842">
        <v>31.5</v>
      </c>
      <c r="G842" t="s">
        <v>2</v>
      </c>
      <c r="H842">
        <v>2</v>
      </c>
      <c r="I842" t="s">
        <v>0</v>
      </c>
      <c r="J842">
        <v>1</v>
      </c>
      <c r="K842">
        <v>30.5</v>
      </c>
      <c r="L842" t="s">
        <v>2</v>
      </c>
      <c r="M842">
        <v>2</v>
      </c>
      <c r="N842" t="s">
        <v>2231</v>
      </c>
      <c r="O842">
        <v>1</v>
      </c>
      <c r="P842" t="str">
        <f>D842&amp;"-"&amp;F842&amp;"-"&amp;G842&amp;"-"&amp;E842&amp;"-"&amp;H842</f>
        <v>X2Pi-31.5-f-2-2</v>
      </c>
      <c r="Q842" t="str">
        <f>I842&amp;"-"&amp;K842&amp;"-"&amp;L842&amp;"-"&amp;J842&amp;"-"&amp;M842</f>
        <v>X2Pi-30.5-f-1-2</v>
      </c>
      <c r="R842">
        <f>B842+S842</f>
        <v>17741.952807957001</v>
      </c>
      <c r="S842">
        <f>_xlfn.IFNA(VLOOKUP(Q842,'MARVEL-X'!A$2:I$1400,7,FALSE),VLOOKUP(Q842,MARVEL!A$2:J$1522,10,FALSE))</f>
        <v>14966.537807957</v>
      </c>
      <c r="T842">
        <f>IF(P842=P841,R842+T841,R842)</f>
        <v>17741.952807957001</v>
      </c>
      <c r="U842">
        <f>IF(P842=P841,1+U841,1)</f>
        <v>1</v>
      </c>
      <c r="V842">
        <f t="shared" si="13"/>
        <v>17741.952807957001</v>
      </c>
      <c r="W842" t="str">
        <f>IF(V842="","",IF(ABS(V842-R842)&gt;W$1,ABS(V842-R842),""))</f>
        <v/>
      </c>
      <c r="X842" t="str">
        <f>Y842&amp;"-"&amp;Z842&amp;"-"&amp;AC842&amp;"-"&amp;AD842&amp;"-"&amp;AG842</f>
        <v>31.5-f-X-2-1.5</v>
      </c>
      <c r="Y842">
        <f>F842</f>
        <v>31.5</v>
      </c>
      <c r="Z842" s="2" t="str">
        <f>G842</f>
        <v>f</v>
      </c>
      <c r="AA842">
        <f>_xlfn.IFNA(VLOOKUP(X842,'duo-out'!A$2:Q$5000,5,FALSE),E842+10*(H842-1)+1+_xlfn.IFNA(VLOOKUP(D842,states!A$2:C$10,3,FALSE),1))</f>
        <v>13</v>
      </c>
      <c r="AB842">
        <f>IF(V842="","",V842)</f>
        <v>17741.952807957001</v>
      </c>
      <c r="AC842" s="2" t="str">
        <f>_xlfn.IFNA(VLOOKUP(D842,states!A$2:C$10,2,FALSE),"XX")</f>
        <v>X</v>
      </c>
      <c r="AD842">
        <f>E842</f>
        <v>2</v>
      </c>
      <c r="AE842">
        <f>_xlfn.IFNA(VLOOKUP(D842,states!A$2:D$10,4,FALSE),0)</f>
        <v>1</v>
      </c>
      <c r="AF842">
        <v>0.5</v>
      </c>
      <c r="AG842">
        <f>IF(AE842=0,AF842,IF(AE842=1,IF(F842=0.5,0.5,IF(H842=1,0.5,1.5)),IF(F842=0.5,0.5,IF(H842=1,2.5,1.5))))</f>
        <v>1.5</v>
      </c>
      <c r="AH842" s="7">
        <f>IF(AC842="XX",0,1/C842^(1/5)*IF(E842=0,100,1)/(E842+1)^(1/4))</f>
        <v>2.1924297443889911</v>
      </c>
    </row>
    <row r="843" spans="1:34">
      <c r="A843">
        <v>2226</v>
      </c>
      <c r="B843" s="1">
        <v>2639.3850000000002</v>
      </c>
      <c r="C843" s="6">
        <v>5.0000000000000001E-3</v>
      </c>
      <c r="D843" t="s">
        <v>0</v>
      </c>
      <c r="E843">
        <v>3</v>
      </c>
      <c r="F843">
        <v>31.5</v>
      </c>
      <c r="G843" t="s">
        <v>2</v>
      </c>
      <c r="H843">
        <v>1</v>
      </c>
      <c r="I843" t="s">
        <v>0</v>
      </c>
      <c r="J843">
        <v>2</v>
      </c>
      <c r="K843">
        <v>30.5</v>
      </c>
      <c r="L843" t="s">
        <v>2</v>
      </c>
      <c r="M843">
        <v>1</v>
      </c>
      <c r="N843" t="s">
        <v>2282</v>
      </c>
      <c r="O843">
        <v>1</v>
      </c>
      <c r="P843" t="str">
        <f>D843&amp;"-"&amp;F843&amp;"-"&amp;G843&amp;"-"&amp;E843&amp;"-"&amp;H843</f>
        <v>X2Pi-31.5-f-3-1</v>
      </c>
      <c r="Q843" t="str">
        <f>I843&amp;"-"&amp;K843&amp;"-"&amp;L843&amp;"-"&amp;J843&amp;"-"&amp;M843</f>
        <v>X2Pi-30.5-f-2-1</v>
      </c>
      <c r="R843">
        <f>B843+S843</f>
        <v>19022.097148470999</v>
      </c>
      <c r="S843">
        <f>_xlfn.IFNA(VLOOKUP(Q843,'MARVEL-X'!A$2:I$1400,7,FALSE),VLOOKUP(Q843,MARVEL!A$2:J$1522,10,FALSE))</f>
        <v>16382.712148470999</v>
      </c>
      <c r="T843">
        <f>IF(P843=P842,R843+T842,R843)</f>
        <v>19022.097148470999</v>
      </c>
      <c r="U843">
        <f>IF(P843=P842,1+U842,1)</f>
        <v>1</v>
      </c>
      <c r="V843">
        <f t="shared" si="13"/>
        <v>19022.097148470999</v>
      </c>
      <c r="W843" t="str">
        <f>IF(V843="","",IF(ABS(V843-R843)&gt;W$1,ABS(V843-R843),""))</f>
        <v/>
      </c>
      <c r="X843" t="str">
        <f>Y843&amp;"-"&amp;Z843&amp;"-"&amp;AC843&amp;"-"&amp;AD843&amp;"-"&amp;AG843</f>
        <v>31.5-f-X-3-0.5</v>
      </c>
      <c r="Y843">
        <f>F843</f>
        <v>31.5</v>
      </c>
      <c r="Z843" s="2" t="str">
        <f>G843</f>
        <v>f</v>
      </c>
      <c r="AA843">
        <f>_xlfn.IFNA(VLOOKUP(X843,'duo-out'!A$2:Q$5000,5,FALSE),E843+10*(H843-1)+1+_xlfn.IFNA(VLOOKUP(D843,states!A$2:C$10,3,FALSE),1))</f>
        <v>4</v>
      </c>
      <c r="AB843">
        <f>IF(V843="","",V843)</f>
        <v>19022.097148470999</v>
      </c>
      <c r="AC843" s="2" t="str">
        <f>_xlfn.IFNA(VLOOKUP(D843,states!A$2:C$10,2,FALSE),"XX")</f>
        <v>X</v>
      </c>
      <c r="AD843">
        <f>E843</f>
        <v>3</v>
      </c>
      <c r="AE843">
        <f>_xlfn.IFNA(VLOOKUP(D843,states!A$2:D$10,4,FALSE),0)</f>
        <v>1</v>
      </c>
      <c r="AF843">
        <v>0.5</v>
      </c>
      <c r="AG843">
        <f>IF(AE843=0,AF843,IF(AE843=1,IF(F843=0.5,0.5,IF(H843=1,0.5,1.5)),IF(F843=0.5,0.5,IF(H843=1,2.5,1.5))))</f>
        <v>0.5</v>
      </c>
      <c r="AH843" s="7">
        <f>IF(AC843="XX",0,1/C843^(1/5)*IF(E843=0,100,1)/(E843+1)^(1/4))</f>
        <v>2.0402857733683697</v>
      </c>
    </row>
    <row r="844" spans="1:34">
      <c r="A844">
        <v>2274</v>
      </c>
      <c r="B844" s="1">
        <v>2619.1120000000001</v>
      </c>
      <c r="C844" s="6">
        <v>5.0000000000000001E-3</v>
      </c>
      <c r="D844" t="s">
        <v>0</v>
      </c>
      <c r="E844">
        <v>3</v>
      </c>
      <c r="F844">
        <v>31.5</v>
      </c>
      <c r="G844" t="s">
        <v>2</v>
      </c>
      <c r="H844">
        <v>2</v>
      </c>
      <c r="I844" t="s">
        <v>0</v>
      </c>
      <c r="J844">
        <v>2</v>
      </c>
      <c r="K844">
        <v>30.5</v>
      </c>
      <c r="L844" t="s">
        <v>2</v>
      </c>
      <c r="M844">
        <v>2</v>
      </c>
      <c r="N844" t="s">
        <v>2330</v>
      </c>
      <c r="O844">
        <v>1</v>
      </c>
      <c r="P844" t="str">
        <f>D844&amp;"-"&amp;F844&amp;"-"&amp;G844&amp;"-"&amp;E844&amp;"-"&amp;H844</f>
        <v>X2Pi-31.5-f-3-2</v>
      </c>
      <c r="Q844" t="str">
        <f>I844&amp;"-"&amp;K844&amp;"-"&amp;L844&amp;"-"&amp;J844&amp;"-"&amp;M844</f>
        <v>X2Pi-30.5-f-2-2</v>
      </c>
      <c r="R844">
        <f>B844+S844</f>
        <v>19687.104956847001</v>
      </c>
      <c r="S844">
        <f>_xlfn.IFNA(VLOOKUP(Q844,'MARVEL-X'!A$2:I$1400,7,FALSE),VLOOKUP(Q844,MARVEL!A$2:J$1522,10,FALSE))</f>
        <v>17067.992956847</v>
      </c>
      <c r="T844">
        <f>IF(P844=P843,R844+T843,R844)</f>
        <v>19687.104956847001</v>
      </c>
      <c r="U844">
        <f>IF(P844=P843,1+U843,1)</f>
        <v>1</v>
      </c>
      <c r="V844">
        <f t="shared" si="13"/>
        <v>19687.104956847001</v>
      </c>
      <c r="W844" t="str">
        <f>IF(V844="","",IF(ABS(V844-R844)&gt;W$1,ABS(V844-R844),""))</f>
        <v/>
      </c>
      <c r="X844" t="str">
        <f>Y844&amp;"-"&amp;Z844&amp;"-"&amp;AC844&amp;"-"&amp;AD844&amp;"-"&amp;AG844</f>
        <v>31.5-f-X-3-1.5</v>
      </c>
      <c r="Y844">
        <f>F844</f>
        <v>31.5</v>
      </c>
      <c r="Z844" s="2" t="str">
        <f>G844</f>
        <v>f</v>
      </c>
      <c r="AA844">
        <f>_xlfn.IFNA(VLOOKUP(X844,'duo-out'!A$2:Q$5000,5,FALSE),E844+10*(H844-1)+1+_xlfn.IFNA(VLOOKUP(D844,states!A$2:C$10,3,FALSE),1))</f>
        <v>14</v>
      </c>
      <c r="AB844">
        <f>IF(V844="","",V844)</f>
        <v>19687.104956847001</v>
      </c>
      <c r="AC844" s="2" t="str">
        <f>_xlfn.IFNA(VLOOKUP(D844,states!A$2:C$10,2,FALSE),"XX")</f>
        <v>X</v>
      </c>
      <c r="AD844">
        <f>E844</f>
        <v>3</v>
      </c>
      <c r="AE844">
        <f>_xlfn.IFNA(VLOOKUP(D844,states!A$2:D$10,4,FALSE),0)</f>
        <v>1</v>
      </c>
      <c r="AF844">
        <v>0.5</v>
      </c>
      <c r="AG844">
        <f>IF(AE844=0,AF844,IF(AE844=1,IF(F844=0.5,0.5,IF(H844=1,0.5,1.5)),IF(F844=0.5,0.5,IF(H844=1,2.5,1.5))))</f>
        <v>1.5</v>
      </c>
      <c r="AH844" s="7">
        <f>IF(AC844="XX",0,1/C844^(1/5)*IF(E844=0,100,1)/(E844+1)^(1/4))</f>
        <v>2.0402857733683697</v>
      </c>
    </row>
    <row r="845" spans="1:34">
      <c r="A845">
        <v>1986</v>
      </c>
      <c r="B845" s="1">
        <v>2930.8760000000002</v>
      </c>
      <c r="C845" s="6">
        <v>5.0000000000000001E-3</v>
      </c>
      <c r="D845" t="s">
        <v>0</v>
      </c>
      <c r="E845">
        <v>1</v>
      </c>
      <c r="F845">
        <v>32.5</v>
      </c>
      <c r="G845" t="s">
        <v>1</v>
      </c>
      <c r="H845">
        <v>1</v>
      </c>
      <c r="I845" t="s">
        <v>0</v>
      </c>
      <c r="J845">
        <v>0</v>
      </c>
      <c r="K845">
        <v>31.5</v>
      </c>
      <c r="L845" t="s">
        <v>1</v>
      </c>
      <c r="M845">
        <v>1</v>
      </c>
      <c r="N845" t="s">
        <v>2042</v>
      </c>
      <c r="O845">
        <v>1</v>
      </c>
      <c r="P845" t="str">
        <f>D845&amp;"-"&amp;F845&amp;"-"&amp;G845&amp;"-"&amp;E845&amp;"-"&amp;H845</f>
        <v>X2Pi-32.5-e-1-1</v>
      </c>
      <c r="Q845" t="str">
        <f>I845&amp;"-"&amp;K845&amp;"-"&amp;L845&amp;"-"&amp;J845&amp;"-"&amp;M845</f>
        <v>X2Pi-31.5-e-0-1</v>
      </c>
      <c r="R845">
        <f>B845+S845</f>
        <v>15671.06060841</v>
      </c>
      <c r="S845">
        <f>_xlfn.IFNA(VLOOKUP(Q845,'MARVEL-X'!A$2:I$1400,7,FALSE),VLOOKUP(Q845,MARVEL!A$2:J$1522,10,FALSE))</f>
        <v>12740.18460841</v>
      </c>
      <c r="T845">
        <f>IF(P845=P844,R845+T844,R845)</f>
        <v>15671.06060841</v>
      </c>
      <c r="U845">
        <f>IF(P845=P844,1+U844,1)</f>
        <v>1</v>
      </c>
      <c r="V845">
        <f t="shared" si="13"/>
        <v>15671.06060841</v>
      </c>
      <c r="W845" t="str">
        <f>IF(V845="","",IF(ABS(V845-R845)&gt;W$1,ABS(V845-R845),""))</f>
        <v/>
      </c>
      <c r="X845" t="str">
        <f>Y845&amp;"-"&amp;Z845&amp;"-"&amp;AC845&amp;"-"&amp;AD845&amp;"-"&amp;AG845</f>
        <v>32.5-e-X-1-0.5</v>
      </c>
      <c r="Y845">
        <f>F845</f>
        <v>32.5</v>
      </c>
      <c r="Z845" s="2" t="str">
        <f>G845</f>
        <v>e</v>
      </c>
      <c r="AA845">
        <f>_xlfn.IFNA(VLOOKUP(X845,'duo-out'!A$2:Q$5000,5,FALSE),E845+10*(H845-1)+1+_xlfn.IFNA(VLOOKUP(D845,states!A$2:C$10,3,FALSE),1))</f>
        <v>2</v>
      </c>
      <c r="AB845">
        <f>IF(V845="","",V845)</f>
        <v>15671.06060841</v>
      </c>
      <c r="AC845" s="2" t="str">
        <f>_xlfn.IFNA(VLOOKUP(D845,states!A$2:C$10,2,FALSE),"XX")</f>
        <v>X</v>
      </c>
      <c r="AD845">
        <f>E845</f>
        <v>1</v>
      </c>
      <c r="AE845">
        <f>_xlfn.IFNA(VLOOKUP(D845,states!A$2:D$10,4,FALSE),0)</f>
        <v>1</v>
      </c>
      <c r="AF845">
        <v>0.5</v>
      </c>
      <c r="AG845">
        <f>IF(AE845=0,AF845,IF(AE845=1,IF(F845=0.5,0.5,IF(H845=1,0.5,1.5)),IF(F845=0.5,0.5,IF(H845=1,2.5,1.5))))</f>
        <v>0.5</v>
      </c>
      <c r="AH845" s="7">
        <f>IF(AC845="XX",0,1/C845^(1/5)*IF(E845=0,100,1)/(E845+1)^(1/4))</f>
        <v>2.4263223583284943</v>
      </c>
    </row>
    <row r="846" spans="1:34">
      <c r="A846">
        <v>2043</v>
      </c>
      <c r="B846" s="1">
        <v>2911.4119999999998</v>
      </c>
      <c r="C846" s="6">
        <v>5.0000000000000001E-3</v>
      </c>
      <c r="D846" t="s">
        <v>0</v>
      </c>
      <c r="E846">
        <v>1</v>
      </c>
      <c r="F846">
        <v>32.5</v>
      </c>
      <c r="G846" t="s">
        <v>1</v>
      </c>
      <c r="H846">
        <v>2</v>
      </c>
      <c r="I846" t="s">
        <v>0</v>
      </c>
      <c r="J846">
        <v>0</v>
      </c>
      <c r="K846">
        <v>31.5</v>
      </c>
      <c r="L846" t="s">
        <v>1</v>
      </c>
      <c r="M846">
        <v>2</v>
      </c>
      <c r="N846" t="s">
        <v>2099</v>
      </c>
      <c r="O846">
        <v>1</v>
      </c>
      <c r="P846" t="str">
        <f>D846&amp;"-"&amp;F846&amp;"-"&amp;G846&amp;"-"&amp;E846&amp;"-"&amp;H846</f>
        <v>X2Pi-32.5-e-1-2</v>
      </c>
      <c r="Q846" t="str">
        <f>I846&amp;"-"&amp;K846&amp;"-"&amp;L846&amp;"-"&amp;J846&amp;"-"&amp;M846</f>
        <v>X2Pi-31.5-e-0-2</v>
      </c>
      <c r="R846">
        <f>B846+S846</f>
        <v>16362.679472674999</v>
      </c>
      <c r="S846">
        <f>_xlfn.IFNA(VLOOKUP(Q846,'MARVEL-X'!A$2:I$1400,7,FALSE),VLOOKUP(Q846,MARVEL!A$2:J$1522,10,FALSE))</f>
        <v>13451.267472674999</v>
      </c>
      <c r="T846">
        <f>IF(P846=P845,R846+T845,R846)</f>
        <v>16362.679472674999</v>
      </c>
      <c r="U846">
        <f>IF(P846=P845,1+U845,1)</f>
        <v>1</v>
      </c>
      <c r="V846">
        <f t="shared" si="13"/>
        <v>16362.679472674999</v>
      </c>
      <c r="W846" t="str">
        <f>IF(V846="","",IF(ABS(V846-R846)&gt;W$1,ABS(V846-R846),""))</f>
        <v/>
      </c>
      <c r="X846" t="str">
        <f>Y846&amp;"-"&amp;Z846&amp;"-"&amp;AC846&amp;"-"&amp;AD846&amp;"-"&amp;AG846</f>
        <v>32.5-e-X-1-1.5</v>
      </c>
      <c r="Y846">
        <f>F846</f>
        <v>32.5</v>
      </c>
      <c r="Z846" s="2" t="str">
        <f>G846</f>
        <v>e</v>
      </c>
      <c r="AA846">
        <f>_xlfn.IFNA(VLOOKUP(X846,'duo-out'!A$2:Q$5000,5,FALSE),E846+10*(H846-1)+1+_xlfn.IFNA(VLOOKUP(D846,states!A$2:C$10,3,FALSE),1))</f>
        <v>12</v>
      </c>
      <c r="AB846">
        <f>IF(V846="","",V846)</f>
        <v>16362.679472674999</v>
      </c>
      <c r="AC846" s="2" t="str">
        <f>_xlfn.IFNA(VLOOKUP(D846,states!A$2:C$10,2,FALSE),"XX")</f>
        <v>X</v>
      </c>
      <c r="AD846">
        <f>E846</f>
        <v>1</v>
      </c>
      <c r="AE846">
        <f>_xlfn.IFNA(VLOOKUP(D846,states!A$2:D$10,4,FALSE),0)</f>
        <v>1</v>
      </c>
      <c r="AF846">
        <v>0.5</v>
      </c>
      <c r="AG846">
        <f>IF(AE846=0,AF846,IF(AE846=1,IF(F846=0.5,0.5,IF(H846=1,0.5,1.5)),IF(F846=0.5,0.5,IF(H846=1,2.5,1.5))))</f>
        <v>1.5</v>
      </c>
      <c r="AH846" s="7">
        <f>IF(AC846="XX",0,1/C846^(1/5)*IF(E846=0,100,1)/(E846+1)^(1/4))</f>
        <v>2.4263223583284943</v>
      </c>
    </row>
    <row r="847" spans="1:34">
      <c r="A847">
        <v>2098</v>
      </c>
      <c r="B847" s="1">
        <v>2775.415</v>
      </c>
      <c r="C847" s="6">
        <v>5.0000000000000001E-3</v>
      </c>
      <c r="D847" t="s">
        <v>0</v>
      </c>
      <c r="E847">
        <v>2</v>
      </c>
      <c r="F847">
        <v>32.5</v>
      </c>
      <c r="G847" t="s">
        <v>1</v>
      </c>
      <c r="H847">
        <v>1</v>
      </c>
      <c r="I847" t="s">
        <v>0</v>
      </c>
      <c r="J847">
        <v>1</v>
      </c>
      <c r="K847">
        <v>31.5</v>
      </c>
      <c r="L847" t="s">
        <v>1</v>
      </c>
      <c r="M847">
        <v>1</v>
      </c>
      <c r="N847" t="s">
        <v>2154</v>
      </c>
      <c r="O847">
        <v>1</v>
      </c>
      <c r="P847" t="str">
        <f>D847&amp;"-"&amp;F847&amp;"-"&amp;G847&amp;"-"&amp;E847&amp;"-"&amp;H847</f>
        <v>X2Pi-32.5-e-2-1</v>
      </c>
      <c r="Q847" t="str">
        <f>I847&amp;"-"&amp;K847&amp;"-"&amp;L847&amp;"-"&amp;J847&amp;"-"&amp;M847</f>
        <v>X2Pi-31.5-e-1-1</v>
      </c>
      <c r="R847">
        <f>B847+S847</f>
        <v>17741.264329370999</v>
      </c>
      <c r="S847">
        <f>_xlfn.IFNA(VLOOKUP(Q847,'MARVEL-X'!A$2:I$1400,7,FALSE),VLOOKUP(Q847,MARVEL!A$2:J$1522,10,FALSE))</f>
        <v>14965.849329371</v>
      </c>
      <c r="T847">
        <f>IF(P847=P846,R847+T846,R847)</f>
        <v>17741.264329370999</v>
      </c>
      <c r="U847">
        <f>IF(P847=P846,1+U846,1)</f>
        <v>1</v>
      </c>
      <c r="V847">
        <f t="shared" si="13"/>
        <v>17741.264329370999</v>
      </c>
      <c r="W847" t="str">
        <f>IF(V847="","",IF(ABS(V847-R847)&gt;W$1,ABS(V847-R847),""))</f>
        <v/>
      </c>
      <c r="X847" t="str">
        <f>Y847&amp;"-"&amp;Z847&amp;"-"&amp;AC847&amp;"-"&amp;AD847&amp;"-"&amp;AG847</f>
        <v>32.5-e-X-2-0.5</v>
      </c>
      <c r="Y847">
        <f>F847</f>
        <v>32.5</v>
      </c>
      <c r="Z847" s="2" t="str">
        <f>G847</f>
        <v>e</v>
      </c>
      <c r="AA847">
        <f>_xlfn.IFNA(VLOOKUP(X847,'duo-out'!A$2:Q$5000,5,FALSE),E847+10*(H847-1)+1+_xlfn.IFNA(VLOOKUP(D847,states!A$2:C$10,3,FALSE),1))</f>
        <v>3</v>
      </c>
      <c r="AB847">
        <f>IF(V847="","",V847)</f>
        <v>17741.264329370999</v>
      </c>
      <c r="AC847" s="2" t="str">
        <f>_xlfn.IFNA(VLOOKUP(D847,states!A$2:C$10,2,FALSE),"XX")</f>
        <v>X</v>
      </c>
      <c r="AD847">
        <f>E847</f>
        <v>2</v>
      </c>
      <c r="AE847">
        <f>_xlfn.IFNA(VLOOKUP(D847,states!A$2:D$10,4,FALSE),0)</f>
        <v>1</v>
      </c>
      <c r="AF847">
        <v>0.5</v>
      </c>
      <c r="AG847">
        <f>IF(AE847=0,AF847,IF(AE847=1,IF(F847=0.5,0.5,IF(H847=1,0.5,1.5)),IF(F847=0.5,0.5,IF(H847=1,2.5,1.5))))</f>
        <v>0.5</v>
      </c>
      <c r="AH847" s="7">
        <f>IF(AC847="XX",0,1/C847^(1/5)*IF(E847=0,100,1)/(E847+1)^(1/4))</f>
        <v>2.1924297443889911</v>
      </c>
    </row>
    <row r="848" spans="1:34">
      <c r="A848">
        <v>2151</v>
      </c>
      <c r="B848" s="1">
        <v>2754.9850000000001</v>
      </c>
      <c r="C848" s="6">
        <v>5.0000000000000001E-3</v>
      </c>
      <c r="D848" t="s">
        <v>0</v>
      </c>
      <c r="E848">
        <v>2</v>
      </c>
      <c r="F848">
        <v>32.5</v>
      </c>
      <c r="G848" t="s">
        <v>1</v>
      </c>
      <c r="H848">
        <v>2</v>
      </c>
      <c r="I848" t="s">
        <v>0</v>
      </c>
      <c r="J848">
        <v>1</v>
      </c>
      <c r="K848">
        <v>31.5</v>
      </c>
      <c r="L848" t="s">
        <v>1</v>
      </c>
      <c r="M848">
        <v>2</v>
      </c>
      <c r="N848" t="s">
        <v>2207</v>
      </c>
      <c r="O848">
        <v>1</v>
      </c>
      <c r="P848" t="str">
        <f>D848&amp;"-"&amp;F848&amp;"-"&amp;G848&amp;"-"&amp;E848&amp;"-"&amp;H848</f>
        <v>X2Pi-32.5-e-2-2</v>
      </c>
      <c r="Q848" t="str">
        <f>I848&amp;"-"&amp;K848&amp;"-"&amp;L848&amp;"-"&amp;J848&amp;"-"&amp;M848</f>
        <v>X2Pi-31.5-e-1-2</v>
      </c>
      <c r="R848">
        <f>B848+S848</f>
        <v>18400.753659832997</v>
      </c>
      <c r="S848">
        <f>_xlfn.IFNA(VLOOKUP(Q848,'MARVEL-X'!A$2:I$1400,7,FALSE),VLOOKUP(Q848,MARVEL!A$2:J$1522,10,FALSE))</f>
        <v>15645.768659832998</v>
      </c>
      <c r="T848">
        <f>IF(P848=P847,R848+T847,R848)</f>
        <v>18400.753659832997</v>
      </c>
      <c r="U848">
        <f>IF(P848=P847,1+U847,1)</f>
        <v>1</v>
      </c>
      <c r="V848">
        <f t="shared" si="13"/>
        <v>18400.753659832997</v>
      </c>
      <c r="W848" t="str">
        <f>IF(V848="","",IF(ABS(V848-R848)&gt;W$1,ABS(V848-R848),""))</f>
        <v/>
      </c>
      <c r="X848" t="str">
        <f>Y848&amp;"-"&amp;Z848&amp;"-"&amp;AC848&amp;"-"&amp;AD848&amp;"-"&amp;AG848</f>
        <v>32.5-e-X-2-1.5</v>
      </c>
      <c r="Y848">
        <f>F848</f>
        <v>32.5</v>
      </c>
      <c r="Z848" s="2" t="str">
        <f>G848</f>
        <v>e</v>
      </c>
      <c r="AA848">
        <f>_xlfn.IFNA(VLOOKUP(X848,'duo-out'!A$2:Q$5000,5,FALSE),E848+10*(H848-1)+1+_xlfn.IFNA(VLOOKUP(D848,states!A$2:C$10,3,FALSE),1))</f>
        <v>13</v>
      </c>
      <c r="AB848">
        <f>IF(V848="","",V848)</f>
        <v>18400.753659832997</v>
      </c>
      <c r="AC848" s="2" t="str">
        <f>_xlfn.IFNA(VLOOKUP(D848,states!A$2:C$10,2,FALSE),"XX")</f>
        <v>X</v>
      </c>
      <c r="AD848">
        <f>E848</f>
        <v>2</v>
      </c>
      <c r="AE848">
        <f>_xlfn.IFNA(VLOOKUP(D848,states!A$2:D$10,4,FALSE),0)</f>
        <v>1</v>
      </c>
      <c r="AF848">
        <v>0.5</v>
      </c>
      <c r="AG848">
        <f>IF(AE848=0,AF848,IF(AE848=1,IF(F848=0.5,0.5,IF(H848=1,0.5,1.5)),IF(F848=0.5,0.5,IF(H848=1,2.5,1.5))))</f>
        <v>1.5</v>
      </c>
      <c r="AH848" s="7">
        <f>IF(AC848="XX",0,1/C848^(1/5)*IF(E848=0,100,1)/(E848+1)^(1/4))</f>
        <v>2.1924297443889911</v>
      </c>
    </row>
    <row r="849" spans="1:34">
      <c r="A849">
        <v>2204</v>
      </c>
      <c r="B849" s="1">
        <v>2619.1120000000001</v>
      </c>
      <c r="C849" s="6">
        <v>5.0000000000000001E-3</v>
      </c>
      <c r="D849" t="s">
        <v>0</v>
      </c>
      <c r="E849">
        <v>3</v>
      </c>
      <c r="F849">
        <v>32.5</v>
      </c>
      <c r="G849" t="s">
        <v>1</v>
      </c>
      <c r="H849">
        <v>1</v>
      </c>
      <c r="I849" t="s">
        <v>0</v>
      </c>
      <c r="J849">
        <v>2</v>
      </c>
      <c r="K849">
        <v>31.5</v>
      </c>
      <c r="L849" t="s">
        <v>1</v>
      </c>
      <c r="M849">
        <v>1</v>
      </c>
      <c r="N849" t="s">
        <v>2260</v>
      </c>
      <c r="O849">
        <v>1</v>
      </c>
      <c r="P849" t="str">
        <f>D849&amp;"-"&amp;F849&amp;"-"&amp;G849&amp;"-"&amp;E849&amp;"-"&amp;H849</f>
        <v>X2Pi-32.5-e-3-1</v>
      </c>
      <c r="Q849" t="str">
        <f>I849&amp;"-"&amp;K849&amp;"-"&amp;L849&amp;"-"&amp;J849&amp;"-"&amp;M849</f>
        <v>X2Pi-31.5-e-2-1</v>
      </c>
      <c r="R849">
        <f>B849+S849</f>
        <v>19686.457751424001</v>
      </c>
      <c r="S849">
        <f>_xlfn.IFNA(VLOOKUP(Q849,'MARVEL-X'!A$2:I$1400,7,FALSE),VLOOKUP(Q849,MARVEL!A$2:J$1522,10,FALSE))</f>
        <v>17067.345751424</v>
      </c>
      <c r="T849">
        <f>IF(P849=P848,R849+T848,R849)</f>
        <v>19686.457751424001</v>
      </c>
      <c r="U849">
        <f>IF(P849=P848,1+U848,1)</f>
        <v>1</v>
      </c>
      <c r="V849">
        <f t="shared" si="13"/>
        <v>19686.457751424001</v>
      </c>
      <c r="W849" t="str">
        <f>IF(V849="","",IF(ABS(V849-R849)&gt;W$1,ABS(V849-R849),""))</f>
        <v/>
      </c>
      <c r="X849" t="str">
        <f>Y849&amp;"-"&amp;Z849&amp;"-"&amp;AC849&amp;"-"&amp;AD849&amp;"-"&amp;AG849</f>
        <v>32.5-e-X-3-0.5</v>
      </c>
      <c r="Y849">
        <f>F849</f>
        <v>32.5</v>
      </c>
      <c r="Z849" s="2" t="str">
        <f>G849</f>
        <v>e</v>
      </c>
      <c r="AA849">
        <f>_xlfn.IFNA(VLOOKUP(X849,'duo-out'!A$2:Q$5000,5,FALSE),E849+10*(H849-1)+1+_xlfn.IFNA(VLOOKUP(D849,states!A$2:C$10,3,FALSE),1))</f>
        <v>4</v>
      </c>
      <c r="AB849">
        <f>IF(V849="","",V849)</f>
        <v>19686.457751424001</v>
      </c>
      <c r="AC849" s="2" t="str">
        <f>_xlfn.IFNA(VLOOKUP(D849,states!A$2:C$10,2,FALSE),"XX")</f>
        <v>X</v>
      </c>
      <c r="AD849">
        <f>E849</f>
        <v>3</v>
      </c>
      <c r="AE849">
        <f>_xlfn.IFNA(VLOOKUP(D849,states!A$2:D$10,4,FALSE),0)</f>
        <v>1</v>
      </c>
      <c r="AF849">
        <v>0.5</v>
      </c>
      <c r="AG849">
        <f>IF(AE849=0,AF849,IF(AE849=1,IF(F849=0.5,0.5,IF(H849=1,0.5,1.5)),IF(F849=0.5,0.5,IF(H849=1,2.5,1.5))))</f>
        <v>0.5</v>
      </c>
      <c r="AH849" s="7">
        <f>IF(AC849="XX",0,1/C849^(1/5)*IF(E849=0,100,1)/(E849+1)^(1/4))</f>
        <v>2.0402857733683697</v>
      </c>
    </row>
    <row r="850" spans="1:34">
      <c r="A850">
        <v>2011</v>
      </c>
      <c r="B850" s="1">
        <v>2930.9859999999999</v>
      </c>
      <c r="C850" s="6">
        <v>5.0000000000000001E-3</v>
      </c>
      <c r="D850" t="s">
        <v>0</v>
      </c>
      <c r="E850">
        <v>1</v>
      </c>
      <c r="F850">
        <v>32.5</v>
      </c>
      <c r="G850" t="s">
        <v>2</v>
      </c>
      <c r="H850">
        <v>1</v>
      </c>
      <c r="I850" t="s">
        <v>0</v>
      </c>
      <c r="J850">
        <v>0</v>
      </c>
      <c r="K850">
        <v>31.5</v>
      </c>
      <c r="L850" t="s">
        <v>2</v>
      </c>
      <c r="M850">
        <v>1</v>
      </c>
      <c r="N850" t="s">
        <v>2067</v>
      </c>
      <c r="O850">
        <v>1</v>
      </c>
      <c r="P850" t="str">
        <f>D850&amp;"-"&amp;F850&amp;"-"&amp;G850&amp;"-"&amp;E850&amp;"-"&amp;H850</f>
        <v>X2Pi-32.5-f-1-1</v>
      </c>
      <c r="Q850" t="str">
        <f>I850&amp;"-"&amp;K850&amp;"-"&amp;L850&amp;"-"&amp;J850&amp;"-"&amp;M850</f>
        <v>X2Pi-31.5-f-0-1</v>
      </c>
      <c r="R850">
        <f>B850+S850</f>
        <v>15645.841325709</v>
      </c>
      <c r="S850">
        <f>_xlfn.IFNA(VLOOKUP(Q850,'MARVEL-X'!A$2:I$1400,7,FALSE),VLOOKUP(Q850,MARVEL!A$2:J$1522,10,FALSE))</f>
        <v>12714.855325708999</v>
      </c>
      <c r="T850">
        <f>IF(P850=P849,R850+T849,R850)</f>
        <v>15645.841325709</v>
      </c>
      <c r="U850">
        <f>IF(P850=P849,1+U849,1)</f>
        <v>1</v>
      </c>
      <c r="V850">
        <f t="shared" si="13"/>
        <v>15645.841325709</v>
      </c>
      <c r="W850" t="str">
        <f>IF(V850="","",IF(ABS(V850-R850)&gt;W$1,ABS(V850-R850),""))</f>
        <v/>
      </c>
      <c r="X850" t="str">
        <f>Y850&amp;"-"&amp;Z850&amp;"-"&amp;AC850&amp;"-"&amp;AD850&amp;"-"&amp;AG850</f>
        <v>32.5-f-X-1-0.5</v>
      </c>
      <c r="Y850">
        <f>F850</f>
        <v>32.5</v>
      </c>
      <c r="Z850" s="2" t="str">
        <f>G850</f>
        <v>f</v>
      </c>
      <c r="AA850">
        <f>_xlfn.IFNA(VLOOKUP(X850,'duo-out'!A$2:Q$5000,5,FALSE),E850+10*(H850-1)+1+_xlfn.IFNA(VLOOKUP(D850,states!A$2:C$10,3,FALSE),1))</f>
        <v>2</v>
      </c>
      <c r="AB850">
        <f>IF(V850="","",V850)</f>
        <v>15645.841325709</v>
      </c>
      <c r="AC850" s="2" t="str">
        <f>_xlfn.IFNA(VLOOKUP(D850,states!A$2:C$10,2,FALSE),"XX")</f>
        <v>X</v>
      </c>
      <c r="AD850">
        <f>E850</f>
        <v>1</v>
      </c>
      <c r="AE850">
        <f>_xlfn.IFNA(VLOOKUP(D850,states!A$2:D$10,4,FALSE),0)</f>
        <v>1</v>
      </c>
      <c r="AF850">
        <v>0.5</v>
      </c>
      <c r="AG850">
        <f>IF(AE850=0,AF850,IF(AE850=1,IF(F850=0.5,0.5,IF(H850=1,0.5,1.5)),IF(F850=0.5,0.5,IF(H850=1,2.5,1.5))))</f>
        <v>0.5</v>
      </c>
      <c r="AH850" s="7">
        <f>IF(AC850="XX",0,1/C850^(1/5)*IF(E850=0,100,1)/(E850+1)^(1/4))</f>
        <v>2.4263223583284943</v>
      </c>
    </row>
    <row r="851" spans="1:34">
      <c r="A851">
        <v>2068</v>
      </c>
      <c r="B851" s="1">
        <v>2911.2269999999999</v>
      </c>
      <c r="C851" s="6">
        <v>5.0000000000000001E-3</v>
      </c>
      <c r="D851" t="s">
        <v>0</v>
      </c>
      <c r="E851">
        <v>1</v>
      </c>
      <c r="F851">
        <v>32.5</v>
      </c>
      <c r="G851" t="s">
        <v>2</v>
      </c>
      <c r="H851">
        <v>2</v>
      </c>
      <c r="I851" t="s">
        <v>0</v>
      </c>
      <c r="J851">
        <v>0</v>
      </c>
      <c r="K851">
        <v>31.5</v>
      </c>
      <c r="L851" t="s">
        <v>2</v>
      </c>
      <c r="M851">
        <v>2</v>
      </c>
      <c r="N851" t="s">
        <v>2124</v>
      </c>
      <c r="O851">
        <v>1</v>
      </c>
      <c r="P851" t="str">
        <f>D851&amp;"-"&amp;F851&amp;"-"&amp;G851&amp;"-"&amp;E851&amp;"-"&amp;H851</f>
        <v>X2Pi-32.5-f-1-2</v>
      </c>
      <c r="Q851" t="str">
        <f>I851&amp;"-"&amp;K851&amp;"-"&amp;L851&amp;"-"&amp;J851&amp;"-"&amp;M851</f>
        <v>X2Pi-31.5-f-0-2</v>
      </c>
      <c r="R851">
        <f>B851+S851</f>
        <v>16390.269806505999</v>
      </c>
      <c r="S851">
        <f>_xlfn.IFNA(VLOOKUP(Q851,'MARVEL-X'!A$2:I$1400,7,FALSE),VLOOKUP(Q851,MARVEL!A$2:J$1522,10,FALSE))</f>
        <v>13479.042806505999</v>
      </c>
      <c r="T851">
        <f>IF(P851=P850,R851+T850,R851)</f>
        <v>16390.269806505999</v>
      </c>
      <c r="U851">
        <f>IF(P851=P850,1+U850,1)</f>
        <v>1</v>
      </c>
      <c r="V851">
        <f t="shared" si="13"/>
        <v>16390.269806505999</v>
      </c>
      <c r="W851" t="str">
        <f>IF(V851="","",IF(ABS(V851-R851)&gt;W$1,ABS(V851-R851),""))</f>
        <v/>
      </c>
      <c r="X851" t="str">
        <f>Y851&amp;"-"&amp;Z851&amp;"-"&amp;AC851&amp;"-"&amp;AD851&amp;"-"&amp;AG851</f>
        <v>32.5-f-X-1-1.5</v>
      </c>
      <c r="Y851">
        <f>F851</f>
        <v>32.5</v>
      </c>
      <c r="Z851" s="2" t="str">
        <f>G851</f>
        <v>f</v>
      </c>
      <c r="AA851">
        <f>_xlfn.IFNA(VLOOKUP(X851,'duo-out'!A$2:Q$5000,5,FALSE),E851+10*(H851-1)+1+_xlfn.IFNA(VLOOKUP(D851,states!A$2:C$10,3,FALSE),1))</f>
        <v>12</v>
      </c>
      <c r="AB851">
        <f>IF(V851="","",V851)</f>
        <v>16390.269806505999</v>
      </c>
      <c r="AC851" s="2" t="str">
        <f>_xlfn.IFNA(VLOOKUP(D851,states!A$2:C$10,2,FALSE),"XX")</f>
        <v>X</v>
      </c>
      <c r="AD851">
        <f>E851</f>
        <v>1</v>
      </c>
      <c r="AE851">
        <f>_xlfn.IFNA(VLOOKUP(D851,states!A$2:D$10,4,FALSE),0)</f>
        <v>1</v>
      </c>
      <c r="AF851">
        <v>0.5</v>
      </c>
      <c r="AG851">
        <f>IF(AE851=0,AF851,IF(AE851=1,IF(F851=0.5,0.5,IF(H851=1,0.5,1.5)),IF(F851=0.5,0.5,IF(H851=1,2.5,1.5))))</f>
        <v>1.5</v>
      </c>
      <c r="AH851" s="7">
        <f>IF(AC851="XX",0,1/C851^(1/5)*IF(E851=0,100,1)/(E851+1)^(1/4))</f>
        <v>2.4263223583284943</v>
      </c>
    </row>
    <row r="852" spans="1:34">
      <c r="A852">
        <v>2123</v>
      </c>
      <c r="B852" s="1">
        <v>2775.5659999999998</v>
      </c>
      <c r="C852" s="6">
        <v>5.0000000000000001E-3</v>
      </c>
      <c r="D852" t="s">
        <v>0</v>
      </c>
      <c r="E852">
        <v>2</v>
      </c>
      <c r="F852">
        <v>32.5</v>
      </c>
      <c r="G852" t="s">
        <v>2</v>
      </c>
      <c r="H852">
        <v>1</v>
      </c>
      <c r="I852" t="s">
        <v>0</v>
      </c>
      <c r="J852">
        <v>1</v>
      </c>
      <c r="K852">
        <v>31.5</v>
      </c>
      <c r="L852" t="s">
        <v>2</v>
      </c>
      <c r="M852">
        <v>1</v>
      </c>
      <c r="N852" t="s">
        <v>2179</v>
      </c>
      <c r="O852">
        <v>1</v>
      </c>
      <c r="P852" t="str">
        <f>D852&amp;"-"&amp;F852&amp;"-"&amp;G852&amp;"-"&amp;E852&amp;"-"&amp;H852</f>
        <v>X2Pi-32.5-f-2-1</v>
      </c>
      <c r="Q852" t="str">
        <f>I852&amp;"-"&amp;K852&amp;"-"&amp;L852&amp;"-"&amp;J852&amp;"-"&amp;M852</f>
        <v>X2Pi-31.5-f-1-1</v>
      </c>
      <c r="R852">
        <f>B852+S852</f>
        <v>17716.696566693998</v>
      </c>
      <c r="S852">
        <f>_xlfn.IFNA(VLOOKUP(Q852,'MARVEL-X'!A$2:I$1400,7,FALSE),VLOOKUP(Q852,MARVEL!A$2:J$1522,10,FALSE))</f>
        <v>14941.130566693999</v>
      </c>
      <c r="T852">
        <f>IF(P852=P851,R852+T851,R852)</f>
        <v>17716.696566693998</v>
      </c>
      <c r="U852">
        <f>IF(P852=P851,1+U851,1)</f>
        <v>1</v>
      </c>
      <c r="V852">
        <f t="shared" si="13"/>
        <v>17716.696566693998</v>
      </c>
      <c r="W852" t="str">
        <f>IF(V852="","",IF(ABS(V852-R852)&gt;W$1,ABS(V852-R852),""))</f>
        <v/>
      </c>
      <c r="X852" t="str">
        <f>Y852&amp;"-"&amp;Z852&amp;"-"&amp;AC852&amp;"-"&amp;AD852&amp;"-"&amp;AG852</f>
        <v>32.5-f-X-2-0.5</v>
      </c>
      <c r="Y852">
        <f>F852</f>
        <v>32.5</v>
      </c>
      <c r="Z852" s="2" t="str">
        <f>G852</f>
        <v>f</v>
      </c>
      <c r="AA852">
        <f>_xlfn.IFNA(VLOOKUP(X852,'duo-out'!A$2:Q$5000,5,FALSE),E852+10*(H852-1)+1+_xlfn.IFNA(VLOOKUP(D852,states!A$2:C$10,3,FALSE),1))</f>
        <v>3</v>
      </c>
      <c r="AB852">
        <f>IF(V852="","",V852)</f>
        <v>17716.696566693998</v>
      </c>
      <c r="AC852" s="2" t="str">
        <f>_xlfn.IFNA(VLOOKUP(D852,states!A$2:C$10,2,FALSE),"XX")</f>
        <v>X</v>
      </c>
      <c r="AD852">
        <f>E852</f>
        <v>2</v>
      </c>
      <c r="AE852">
        <f>_xlfn.IFNA(VLOOKUP(D852,states!A$2:D$10,4,FALSE),0)</f>
        <v>1</v>
      </c>
      <c r="AF852">
        <v>0.5</v>
      </c>
      <c r="AG852">
        <f>IF(AE852=0,AF852,IF(AE852=1,IF(F852=0.5,0.5,IF(H852=1,0.5,1.5)),IF(F852=0.5,0.5,IF(H852=1,2.5,1.5))))</f>
        <v>0.5</v>
      </c>
      <c r="AH852" s="7">
        <f>IF(AC852="XX",0,1/C852^(1/5)*IF(E852=0,100,1)/(E852+1)^(1/4))</f>
        <v>2.1924297443889911</v>
      </c>
    </row>
    <row r="853" spans="1:34">
      <c r="A853">
        <v>2176</v>
      </c>
      <c r="B853" s="1">
        <v>2754.7559999999999</v>
      </c>
      <c r="C853" s="6">
        <v>5.0000000000000001E-3</v>
      </c>
      <c r="D853" t="s">
        <v>0</v>
      </c>
      <c r="E853">
        <v>2</v>
      </c>
      <c r="F853">
        <v>32.5</v>
      </c>
      <c r="G853" t="s">
        <v>2</v>
      </c>
      <c r="H853">
        <v>2</v>
      </c>
      <c r="I853" t="s">
        <v>0</v>
      </c>
      <c r="J853">
        <v>1</v>
      </c>
      <c r="K853">
        <v>31.5</v>
      </c>
      <c r="L853" t="s">
        <v>2</v>
      </c>
      <c r="M853">
        <v>2</v>
      </c>
      <c r="N853" t="s">
        <v>2232</v>
      </c>
      <c r="O853">
        <v>1</v>
      </c>
      <c r="P853" t="str">
        <f>D853&amp;"-"&amp;F853&amp;"-"&amp;G853&amp;"-"&amp;E853&amp;"-"&amp;H853</f>
        <v>X2Pi-32.5-f-2-2</v>
      </c>
      <c r="Q853" t="str">
        <f>I853&amp;"-"&amp;K853&amp;"-"&amp;L853&amp;"-"&amp;J853&amp;"-"&amp;M853</f>
        <v>X2Pi-31.5-f-1-2</v>
      </c>
      <c r="R853">
        <f>B853+S853</f>
        <v>18427.102187924</v>
      </c>
      <c r="S853">
        <f>_xlfn.IFNA(VLOOKUP(Q853,'MARVEL-X'!A$2:I$1400,7,FALSE),VLOOKUP(Q853,MARVEL!A$2:J$1522,10,FALSE))</f>
        <v>15672.346187923999</v>
      </c>
      <c r="T853">
        <f>IF(P853=P852,R853+T852,R853)</f>
        <v>18427.102187924</v>
      </c>
      <c r="U853">
        <f>IF(P853=P852,1+U852,1)</f>
        <v>1</v>
      </c>
      <c r="V853">
        <f t="shared" si="13"/>
        <v>18427.102187924</v>
      </c>
      <c r="W853" t="str">
        <f>IF(V853="","",IF(ABS(V853-R853)&gt;W$1,ABS(V853-R853),""))</f>
        <v/>
      </c>
      <c r="X853" t="str">
        <f>Y853&amp;"-"&amp;Z853&amp;"-"&amp;AC853&amp;"-"&amp;AD853&amp;"-"&amp;AG853</f>
        <v>32.5-f-X-2-1.5</v>
      </c>
      <c r="Y853">
        <f>F853</f>
        <v>32.5</v>
      </c>
      <c r="Z853" s="2" t="str">
        <f>G853</f>
        <v>f</v>
      </c>
      <c r="AA853">
        <f>_xlfn.IFNA(VLOOKUP(X853,'duo-out'!A$2:Q$5000,5,FALSE),E853+10*(H853-1)+1+_xlfn.IFNA(VLOOKUP(D853,states!A$2:C$10,3,FALSE),1))</f>
        <v>13</v>
      </c>
      <c r="AB853">
        <f>IF(V853="","",V853)</f>
        <v>18427.102187924</v>
      </c>
      <c r="AC853" s="2" t="str">
        <f>_xlfn.IFNA(VLOOKUP(D853,states!A$2:C$10,2,FALSE),"XX")</f>
        <v>X</v>
      </c>
      <c r="AD853">
        <f>E853</f>
        <v>2</v>
      </c>
      <c r="AE853">
        <f>_xlfn.IFNA(VLOOKUP(D853,states!A$2:D$10,4,FALSE),0)</f>
        <v>1</v>
      </c>
      <c r="AF853">
        <v>0.5</v>
      </c>
      <c r="AG853">
        <f>IF(AE853=0,AF853,IF(AE853=1,IF(F853=0.5,0.5,IF(H853=1,0.5,1.5)),IF(F853=0.5,0.5,IF(H853=1,2.5,1.5))))</f>
        <v>1.5</v>
      </c>
      <c r="AH853" s="7">
        <f>IF(AC853="XX",0,1/C853^(1/5)*IF(E853=0,100,1)/(E853+1)^(1/4))</f>
        <v>2.1924297443889911</v>
      </c>
    </row>
    <row r="854" spans="1:34">
      <c r="A854">
        <v>2227</v>
      </c>
      <c r="B854" s="1">
        <v>2619.3040000000001</v>
      </c>
      <c r="C854" s="6">
        <v>5.0000000000000001E-3</v>
      </c>
      <c r="D854" t="s">
        <v>0</v>
      </c>
      <c r="E854">
        <v>3</v>
      </c>
      <c r="F854">
        <v>32.5</v>
      </c>
      <c r="G854" t="s">
        <v>2</v>
      </c>
      <c r="H854">
        <v>1</v>
      </c>
      <c r="I854" t="s">
        <v>0</v>
      </c>
      <c r="J854">
        <v>2</v>
      </c>
      <c r="K854">
        <v>31.5</v>
      </c>
      <c r="L854" t="s">
        <v>2</v>
      </c>
      <c r="M854">
        <v>1</v>
      </c>
      <c r="N854" t="s">
        <v>2283</v>
      </c>
      <c r="O854">
        <v>1</v>
      </c>
      <c r="P854" t="str">
        <f>D854&amp;"-"&amp;F854&amp;"-"&amp;G854&amp;"-"&amp;E854&amp;"-"&amp;H854</f>
        <v>X2Pi-32.5-f-3-1</v>
      </c>
      <c r="Q854" t="str">
        <f>I854&amp;"-"&amp;K854&amp;"-"&amp;L854&amp;"-"&amp;J854&amp;"-"&amp;M854</f>
        <v>X2Pi-31.5-f-2-1</v>
      </c>
      <c r="R854">
        <f>B854+S854</f>
        <v>19663.045349145999</v>
      </c>
      <c r="S854">
        <f>_xlfn.IFNA(VLOOKUP(Q854,'MARVEL-X'!A$2:I$1400,7,FALSE),VLOOKUP(Q854,MARVEL!A$2:J$1522,10,FALSE))</f>
        <v>17043.741349145999</v>
      </c>
      <c r="T854">
        <f>IF(P854=P853,R854+T853,R854)</f>
        <v>19663.045349145999</v>
      </c>
      <c r="U854">
        <f>IF(P854=P853,1+U853,1)</f>
        <v>1</v>
      </c>
      <c r="V854">
        <f t="shared" si="13"/>
        <v>19663.045349145999</v>
      </c>
      <c r="W854" t="str">
        <f>IF(V854="","",IF(ABS(V854-R854)&gt;W$1,ABS(V854-R854),""))</f>
        <v/>
      </c>
      <c r="X854" t="str">
        <f>Y854&amp;"-"&amp;Z854&amp;"-"&amp;AC854&amp;"-"&amp;AD854&amp;"-"&amp;AG854</f>
        <v>32.5-f-X-3-0.5</v>
      </c>
      <c r="Y854">
        <f>F854</f>
        <v>32.5</v>
      </c>
      <c r="Z854" s="2" t="str">
        <f>G854</f>
        <v>f</v>
      </c>
      <c r="AA854">
        <f>_xlfn.IFNA(VLOOKUP(X854,'duo-out'!A$2:Q$5000,5,FALSE),E854+10*(H854-1)+1+_xlfn.IFNA(VLOOKUP(D854,states!A$2:C$10,3,FALSE),1))</f>
        <v>4</v>
      </c>
      <c r="AB854">
        <f>IF(V854="","",V854)</f>
        <v>19663.045349145999</v>
      </c>
      <c r="AC854" s="2" t="str">
        <f>_xlfn.IFNA(VLOOKUP(D854,states!A$2:C$10,2,FALSE),"XX")</f>
        <v>X</v>
      </c>
      <c r="AD854">
        <f>E854</f>
        <v>3</v>
      </c>
      <c r="AE854">
        <f>_xlfn.IFNA(VLOOKUP(D854,states!A$2:D$10,4,FALSE),0)</f>
        <v>1</v>
      </c>
      <c r="AF854">
        <v>0.5</v>
      </c>
      <c r="AG854">
        <f>IF(AE854=0,AF854,IF(AE854=1,IF(F854=0.5,0.5,IF(H854=1,0.5,1.5)),IF(F854=0.5,0.5,IF(H854=1,2.5,1.5))))</f>
        <v>0.5</v>
      </c>
      <c r="AH854" s="7">
        <f>IF(AC854="XX",0,1/C854^(1/5)*IF(E854=0,100,1)/(E854+1)^(1/4))</f>
        <v>2.0402857733683697</v>
      </c>
    </row>
    <row r="855" spans="1:34">
      <c r="A855">
        <v>1987</v>
      </c>
      <c r="B855" s="1">
        <v>2911.2269999999999</v>
      </c>
      <c r="C855" s="6">
        <v>5.0000000000000001E-3</v>
      </c>
      <c r="D855" t="s">
        <v>0</v>
      </c>
      <c r="E855">
        <v>1</v>
      </c>
      <c r="F855">
        <v>33.5</v>
      </c>
      <c r="G855" t="s">
        <v>1</v>
      </c>
      <c r="H855">
        <v>1</v>
      </c>
      <c r="I855" t="s">
        <v>0</v>
      </c>
      <c r="J855">
        <v>0</v>
      </c>
      <c r="K855">
        <v>32.5</v>
      </c>
      <c r="L855" t="s">
        <v>1</v>
      </c>
      <c r="M855">
        <v>1</v>
      </c>
      <c r="N855" t="s">
        <v>2043</v>
      </c>
      <c r="O855">
        <v>1</v>
      </c>
      <c r="P855" t="str">
        <f>D855&amp;"-"&amp;F855&amp;"-"&amp;G855&amp;"-"&amp;E855&amp;"-"&amp;H855</f>
        <v>X2Pi-33.5-e-1-1</v>
      </c>
      <c r="Q855" t="str">
        <f>I855&amp;"-"&amp;K855&amp;"-"&amp;L855&amp;"-"&amp;J855&amp;"-"&amp;M855</f>
        <v>X2Pi-32.5-e-0-1</v>
      </c>
      <c r="R855">
        <f>B855+S855</f>
        <v>16389.505734094</v>
      </c>
      <c r="S855">
        <f>_xlfn.IFNA(VLOOKUP(Q855,'MARVEL-X'!A$2:I$1400,7,FALSE),VLOOKUP(Q855,MARVEL!A$2:J$1522,10,FALSE))</f>
        <v>13478.278734093999</v>
      </c>
      <c r="T855">
        <f>IF(P855=P854,R855+T854,R855)</f>
        <v>16389.505734094</v>
      </c>
      <c r="U855">
        <f>IF(P855=P854,1+U854,1)</f>
        <v>1</v>
      </c>
      <c r="V855">
        <f t="shared" si="13"/>
        <v>16389.505734094</v>
      </c>
      <c r="W855" t="str">
        <f>IF(V855="","",IF(ABS(V855-R855)&gt;W$1,ABS(V855-R855),""))</f>
        <v/>
      </c>
      <c r="X855" t="str">
        <f>Y855&amp;"-"&amp;Z855&amp;"-"&amp;AC855&amp;"-"&amp;AD855&amp;"-"&amp;AG855</f>
        <v>33.5-e-X-1-0.5</v>
      </c>
      <c r="Y855">
        <f>F855</f>
        <v>33.5</v>
      </c>
      <c r="Z855" s="2" t="str">
        <f>G855</f>
        <v>e</v>
      </c>
      <c r="AA855">
        <f>_xlfn.IFNA(VLOOKUP(X855,'duo-out'!A$2:Q$5000,5,FALSE),E855+10*(H855-1)+1+_xlfn.IFNA(VLOOKUP(D855,states!A$2:C$10,3,FALSE),1))</f>
        <v>2</v>
      </c>
      <c r="AB855">
        <f>IF(V855="","",V855)</f>
        <v>16389.505734094</v>
      </c>
      <c r="AC855" s="2" t="str">
        <f>_xlfn.IFNA(VLOOKUP(D855,states!A$2:C$10,2,FALSE),"XX")</f>
        <v>X</v>
      </c>
      <c r="AD855">
        <f>E855</f>
        <v>1</v>
      </c>
      <c r="AE855">
        <f>_xlfn.IFNA(VLOOKUP(D855,states!A$2:D$10,4,FALSE),0)</f>
        <v>1</v>
      </c>
      <c r="AF855">
        <v>0.5</v>
      </c>
      <c r="AG855">
        <f>IF(AE855=0,AF855,IF(AE855=1,IF(F855=0.5,0.5,IF(H855=1,0.5,1.5)),IF(F855=0.5,0.5,IF(H855=1,2.5,1.5))))</f>
        <v>0.5</v>
      </c>
      <c r="AH855" s="7">
        <f>IF(AC855="XX",0,1/C855^(1/5)*IF(E855=0,100,1)/(E855+1)^(1/4))</f>
        <v>2.4263223583284943</v>
      </c>
    </row>
    <row r="856" spans="1:34">
      <c r="A856">
        <v>2044</v>
      </c>
      <c r="B856" s="1">
        <v>2890.1460000000002</v>
      </c>
      <c r="C856" s="6">
        <v>5.0000000000000001E-3</v>
      </c>
      <c r="D856" t="s">
        <v>0</v>
      </c>
      <c r="E856">
        <v>1</v>
      </c>
      <c r="F856">
        <v>33.5</v>
      </c>
      <c r="G856" t="s">
        <v>1</v>
      </c>
      <c r="H856">
        <v>2</v>
      </c>
      <c r="I856" t="s">
        <v>0</v>
      </c>
      <c r="J856">
        <v>0</v>
      </c>
      <c r="K856">
        <v>32.5</v>
      </c>
      <c r="L856" t="s">
        <v>1</v>
      </c>
      <c r="M856">
        <v>2</v>
      </c>
      <c r="N856" t="s">
        <v>2100</v>
      </c>
      <c r="O856">
        <v>1</v>
      </c>
      <c r="P856" t="str">
        <f>D856&amp;"-"&amp;F856&amp;"-"&amp;G856&amp;"-"&amp;E856&amp;"-"&amp;H856</f>
        <v>X2Pi-33.5-e-1-2</v>
      </c>
      <c r="Q856" t="str">
        <f>I856&amp;"-"&amp;K856&amp;"-"&amp;L856&amp;"-"&amp;J856&amp;"-"&amp;M856</f>
        <v>X2Pi-32.5-e-0-2</v>
      </c>
      <c r="R856">
        <f>B856+S856</f>
        <v>17090.950372674997</v>
      </c>
      <c r="S856">
        <f>_xlfn.IFNA(VLOOKUP(Q856,'MARVEL-X'!A$2:I$1400,7,FALSE),VLOOKUP(Q856,MARVEL!A$2:J$1522,10,FALSE))</f>
        <v>14200.804372674998</v>
      </c>
      <c r="T856">
        <f>IF(P856=P855,R856+T855,R856)</f>
        <v>17090.950372674997</v>
      </c>
      <c r="U856">
        <f>IF(P856=P855,1+U855,1)</f>
        <v>1</v>
      </c>
      <c r="V856">
        <f t="shared" si="13"/>
        <v>17090.950372674997</v>
      </c>
      <c r="W856" t="str">
        <f>IF(V856="","",IF(ABS(V856-R856)&gt;W$1,ABS(V856-R856),""))</f>
        <v/>
      </c>
      <c r="X856" t="str">
        <f>Y856&amp;"-"&amp;Z856&amp;"-"&amp;AC856&amp;"-"&amp;AD856&amp;"-"&amp;AG856</f>
        <v>33.5-e-X-1-1.5</v>
      </c>
      <c r="Y856">
        <f>F856</f>
        <v>33.5</v>
      </c>
      <c r="Z856" s="2" t="str">
        <f>G856</f>
        <v>e</v>
      </c>
      <c r="AA856">
        <f>_xlfn.IFNA(VLOOKUP(X856,'duo-out'!A$2:Q$5000,5,FALSE),E856+10*(H856-1)+1+_xlfn.IFNA(VLOOKUP(D856,states!A$2:C$10,3,FALSE),1))</f>
        <v>12</v>
      </c>
      <c r="AB856">
        <f>IF(V856="","",V856)</f>
        <v>17090.950372674997</v>
      </c>
      <c r="AC856" s="2" t="str">
        <f>_xlfn.IFNA(VLOOKUP(D856,states!A$2:C$10,2,FALSE),"XX")</f>
        <v>X</v>
      </c>
      <c r="AD856">
        <f>E856</f>
        <v>1</v>
      </c>
      <c r="AE856">
        <f>_xlfn.IFNA(VLOOKUP(D856,states!A$2:D$10,4,FALSE),0)</f>
        <v>1</v>
      </c>
      <c r="AF856">
        <v>0.5</v>
      </c>
      <c r="AG856">
        <f>IF(AE856=0,AF856,IF(AE856=1,IF(F856=0.5,0.5,IF(H856=1,0.5,1.5)),IF(F856=0.5,0.5,IF(H856=1,2.5,1.5))))</f>
        <v>1.5</v>
      </c>
      <c r="AH856" s="7">
        <f>IF(AC856="XX",0,1/C856^(1/5)*IF(E856=0,100,1)/(E856+1)^(1/4))</f>
        <v>2.4263223583284943</v>
      </c>
    </row>
    <row r="857" spans="1:34">
      <c r="A857">
        <v>2099</v>
      </c>
      <c r="B857" s="1">
        <v>2754.7559999999999</v>
      </c>
      <c r="C857" s="6">
        <v>5.0000000000000001E-3</v>
      </c>
      <c r="D857" t="s">
        <v>0</v>
      </c>
      <c r="E857">
        <v>2</v>
      </c>
      <c r="F857">
        <v>33.5</v>
      </c>
      <c r="G857" t="s">
        <v>1</v>
      </c>
      <c r="H857">
        <v>1</v>
      </c>
      <c r="I857" t="s">
        <v>0</v>
      </c>
      <c r="J857">
        <v>1</v>
      </c>
      <c r="K857">
        <v>32.5</v>
      </c>
      <c r="L857" t="s">
        <v>1</v>
      </c>
      <c r="M857">
        <v>1</v>
      </c>
      <c r="N857" t="s">
        <v>2155</v>
      </c>
      <c r="O857">
        <v>1</v>
      </c>
      <c r="P857" t="str">
        <f>D857&amp;"-"&amp;F857&amp;"-"&amp;G857&amp;"-"&amp;E857&amp;"-"&amp;H857</f>
        <v>X2Pi-33.5-e-2-1</v>
      </c>
      <c r="Q857" t="str">
        <f>I857&amp;"-"&amp;K857&amp;"-"&amp;L857&amp;"-"&amp;J857&amp;"-"&amp;M857</f>
        <v>X2Pi-32.5-e-1-1</v>
      </c>
      <c r="R857">
        <f>B857+S857</f>
        <v>18426.374660540998</v>
      </c>
      <c r="S857">
        <f>_xlfn.IFNA(VLOOKUP(Q857,'MARVEL-X'!A$2:I$1400,7,FALSE),VLOOKUP(Q857,MARVEL!A$2:J$1522,10,FALSE))</f>
        <v>15671.618660540998</v>
      </c>
      <c r="T857">
        <f>IF(P857=P856,R857+T856,R857)</f>
        <v>18426.374660540998</v>
      </c>
      <c r="U857">
        <f>IF(P857=P856,1+U856,1)</f>
        <v>1</v>
      </c>
      <c r="V857">
        <f t="shared" si="13"/>
        <v>18426.374660540998</v>
      </c>
      <c r="W857" t="str">
        <f>IF(V857="","",IF(ABS(V857-R857)&gt;W$1,ABS(V857-R857),""))</f>
        <v/>
      </c>
      <c r="X857" t="str">
        <f>Y857&amp;"-"&amp;Z857&amp;"-"&amp;AC857&amp;"-"&amp;AD857&amp;"-"&amp;AG857</f>
        <v>33.5-e-X-2-0.5</v>
      </c>
      <c r="Y857">
        <f>F857</f>
        <v>33.5</v>
      </c>
      <c r="Z857" s="2" t="str">
        <f>G857</f>
        <v>e</v>
      </c>
      <c r="AA857">
        <f>_xlfn.IFNA(VLOOKUP(X857,'duo-out'!A$2:Q$5000,5,FALSE),E857+10*(H857-1)+1+_xlfn.IFNA(VLOOKUP(D857,states!A$2:C$10,3,FALSE),1))</f>
        <v>3</v>
      </c>
      <c r="AB857">
        <f>IF(V857="","",V857)</f>
        <v>18426.374660540998</v>
      </c>
      <c r="AC857" s="2" t="str">
        <f>_xlfn.IFNA(VLOOKUP(D857,states!A$2:C$10,2,FALSE),"XX")</f>
        <v>X</v>
      </c>
      <c r="AD857">
        <f>E857</f>
        <v>2</v>
      </c>
      <c r="AE857">
        <f>_xlfn.IFNA(VLOOKUP(D857,states!A$2:D$10,4,FALSE),0)</f>
        <v>1</v>
      </c>
      <c r="AF857">
        <v>0.5</v>
      </c>
      <c r="AG857">
        <f>IF(AE857=0,AF857,IF(AE857=1,IF(F857=0.5,0.5,IF(H857=1,0.5,1.5)),IF(F857=0.5,0.5,IF(H857=1,2.5,1.5))))</f>
        <v>0.5</v>
      </c>
      <c r="AH857" s="7">
        <f>IF(AC857="XX",0,1/C857^(1/5)*IF(E857=0,100,1)/(E857+1)^(1/4))</f>
        <v>2.1924297443889911</v>
      </c>
    </row>
    <row r="858" spans="1:34">
      <c r="A858">
        <v>2152</v>
      </c>
      <c r="B858" s="1">
        <v>2732.6350000000002</v>
      </c>
      <c r="C858" s="6">
        <v>5.0000000000000001E-3</v>
      </c>
      <c r="D858" t="s">
        <v>0</v>
      </c>
      <c r="E858">
        <v>2</v>
      </c>
      <c r="F858">
        <v>33.5</v>
      </c>
      <c r="G858" t="s">
        <v>1</v>
      </c>
      <c r="H858">
        <v>2</v>
      </c>
      <c r="I858" t="s">
        <v>0</v>
      </c>
      <c r="J858">
        <v>1</v>
      </c>
      <c r="K858">
        <v>32.5</v>
      </c>
      <c r="L858" t="s">
        <v>1</v>
      </c>
      <c r="M858">
        <v>2</v>
      </c>
      <c r="N858" t="s">
        <v>2208</v>
      </c>
      <c r="O858">
        <v>1</v>
      </c>
      <c r="P858" t="str">
        <f>D858&amp;"-"&amp;F858&amp;"-"&amp;G858&amp;"-"&amp;E858&amp;"-"&amp;H858</f>
        <v>X2Pi-33.5-e-2-2</v>
      </c>
      <c r="Q858" t="str">
        <f>I858&amp;"-"&amp;K858&amp;"-"&amp;L858&amp;"-"&amp;J858&amp;"-"&amp;M858</f>
        <v>X2Pi-32.5-e-1-2</v>
      </c>
      <c r="R858">
        <f>B858+S858</f>
        <v>19095.314472675</v>
      </c>
      <c r="S858">
        <f>_xlfn.IFNA(VLOOKUP(Q858,'MARVEL-X'!A$2:I$1400,7,FALSE),VLOOKUP(Q858,MARVEL!A$2:J$1522,10,FALSE))</f>
        <v>16362.679472674999</v>
      </c>
      <c r="T858">
        <f>IF(P858=P857,R858+T857,R858)</f>
        <v>19095.314472675</v>
      </c>
      <c r="U858">
        <f>IF(P858=P857,1+U857,1)</f>
        <v>1</v>
      </c>
      <c r="V858">
        <f t="shared" si="13"/>
        <v>19095.314472675</v>
      </c>
      <c r="W858" t="str">
        <f>IF(V858="","",IF(ABS(V858-R858)&gt;W$1,ABS(V858-R858),""))</f>
        <v/>
      </c>
      <c r="X858" t="str">
        <f>Y858&amp;"-"&amp;Z858&amp;"-"&amp;AC858&amp;"-"&amp;AD858&amp;"-"&amp;AG858</f>
        <v>33.5-e-X-2-1.5</v>
      </c>
      <c r="Y858">
        <f>F858</f>
        <v>33.5</v>
      </c>
      <c r="Z858" s="2" t="str">
        <f>G858</f>
        <v>e</v>
      </c>
      <c r="AA858">
        <f>_xlfn.IFNA(VLOOKUP(X858,'duo-out'!A$2:Q$5000,5,FALSE),E858+10*(H858-1)+1+_xlfn.IFNA(VLOOKUP(D858,states!A$2:C$10,3,FALSE),1))</f>
        <v>13</v>
      </c>
      <c r="AB858">
        <f>IF(V858="","",V858)</f>
        <v>19095.314472675</v>
      </c>
      <c r="AC858" s="2" t="str">
        <f>_xlfn.IFNA(VLOOKUP(D858,states!A$2:C$10,2,FALSE),"XX")</f>
        <v>X</v>
      </c>
      <c r="AD858">
        <f>E858</f>
        <v>2</v>
      </c>
      <c r="AE858">
        <f>_xlfn.IFNA(VLOOKUP(D858,states!A$2:D$10,4,FALSE),0)</f>
        <v>1</v>
      </c>
      <c r="AF858">
        <v>0.5</v>
      </c>
      <c r="AG858">
        <f>IF(AE858=0,AF858,IF(AE858=1,IF(F858=0.5,0.5,IF(H858=1,0.5,1.5)),IF(F858=0.5,0.5,IF(H858=1,2.5,1.5))))</f>
        <v>1.5</v>
      </c>
      <c r="AH858" s="7">
        <f>IF(AC858="XX",0,1/C858^(1/5)*IF(E858=0,100,1)/(E858+1)^(1/4))</f>
        <v>2.1924297443889911</v>
      </c>
    </row>
    <row r="859" spans="1:34">
      <c r="A859">
        <v>2012</v>
      </c>
      <c r="B859" s="1">
        <v>2911.4119999999998</v>
      </c>
      <c r="C859" s="6">
        <v>5.0000000000000001E-3</v>
      </c>
      <c r="D859" t="s">
        <v>0</v>
      </c>
      <c r="E859">
        <v>1</v>
      </c>
      <c r="F859">
        <v>33.5</v>
      </c>
      <c r="G859" t="s">
        <v>2</v>
      </c>
      <c r="H859">
        <v>1</v>
      </c>
      <c r="I859" t="s">
        <v>0</v>
      </c>
      <c r="J859">
        <v>0</v>
      </c>
      <c r="K859">
        <v>32.5</v>
      </c>
      <c r="L859" t="s">
        <v>2</v>
      </c>
      <c r="M859">
        <v>1</v>
      </c>
      <c r="N859" t="s">
        <v>2068</v>
      </c>
      <c r="O859">
        <v>1</v>
      </c>
      <c r="P859" t="str">
        <f>D859&amp;"-"&amp;F859&amp;"-"&amp;G859&amp;"-"&amp;E859&amp;"-"&amp;H859</f>
        <v>X2Pi-33.5-f-1-1</v>
      </c>
      <c r="Q859" t="str">
        <f>I859&amp;"-"&amp;K859&amp;"-"&amp;L859&amp;"-"&amp;J859&amp;"-"&amp;M859</f>
        <v>X2Pi-32.5-f-0-1</v>
      </c>
      <c r="R859">
        <f>B859+S859</f>
        <v>16362.046608409999</v>
      </c>
      <c r="S859">
        <f>_xlfn.IFNA(VLOOKUP(Q859,'MARVEL-X'!A$2:I$1400,7,FALSE),VLOOKUP(Q859,MARVEL!A$2:J$1522,10,FALSE))</f>
        <v>13450.634608409999</v>
      </c>
      <c r="T859">
        <f>IF(P859=P858,R859+T858,R859)</f>
        <v>16362.046608409999</v>
      </c>
      <c r="U859">
        <f>IF(P859=P858,1+U858,1)</f>
        <v>1</v>
      </c>
      <c r="V859">
        <f t="shared" si="13"/>
        <v>16362.046608409999</v>
      </c>
      <c r="W859" t="str">
        <f>IF(V859="","",IF(ABS(V859-R859)&gt;W$1,ABS(V859-R859),""))</f>
        <v/>
      </c>
      <c r="X859" t="str">
        <f>Y859&amp;"-"&amp;Z859&amp;"-"&amp;AC859&amp;"-"&amp;AD859&amp;"-"&amp;AG859</f>
        <v>33.5-f-X-1-0.5</v>
      </c>
      <c r="Y859">
        <f>F859</f>
        <v>33.5</v>
      </c>
      <c r="Z859" s="2" t="str">
        <f>G859</f>
        <v>f</v>
      </c>
      <c r="AA859">
        <f>_xlfn.IFNA(VLOOKUP(X859,'duo-out'!A$2:Q$5000,5,FALSE),E859+10*(H859-1)+1+_xlfn.IFNA(VLOOKUP(D859,states!A$2:C$10,3,FALSE),1))</f>
        <v>2</v>
      </c>
      <c r="AB859">
        <f>IF(V859="","",V859)</f>
        <v>16362.046608409999</v>
      </c>
      <c r="AC859" s="2" t="str">
        <f>_xlfn.IFNA(VLOOKUP(D859,states!A$2:C$10,2,FALSE),"XX")</f>
        <v>X</v>
      </c>
      <c r="AD859">
        <f>E859</f>
        <v>1</v>
      </c>
      <c r="AE859">
        <f>_xlfn.IFNA(VLOOKUP(D859,states!A$2:D$10,4,FALSE),0)</f>
        <v>1</v>
      </c>
      <c r="AF859">
        <v>0.5</v>
      </c>
      <c r="AG859">
        <f>IF(AE859=0,AF859,IF(AE859=1,IF(F859=0.5,0.5,IF(H859=1,0.5,1.5)),IF(F859=0.5,0.5,IF(H859=1,2.5,1.5))))</f>
        <v>0.5</v>
      </c>
      <c r="AH859" s="7">
        <f>IF(AC859="XX",0,1/C859^(1/5)*IF(E859=0,100,1)/(E859+1)^(1/4))</f>
        <v>2.4263223583284943</v>
      </c>
    </row>
    <row r="860" spans="1:34">
      <c r="A860">
        <v>2069</v>
      </c>
      <c r="B860" s="1">
        <v>2889.8589999999999</v>
      </c>
      <c r="C860" s="6">
        <v>5.0000000000000001E-3</v>
      </c>
      <c r="D860" t="s">
        <v>0</v>
      </c>
      <c r="E860">
        <v>1</v>
      </c>
      <c r="F860">
        <v>33.5</v>
      </c>
      <c r="G860" t="s">
        <v>2</v>
      </c>
      <c r="H860">
        <v>2</v>
      </c>
      <c r="I860" t="s">
        <v>0</v>
      </c>
      <c r="J860">
        <v>0</v>
      </c>
      <c r="K860">
        <v>32.5</v>
      </c>
      <c r="L860" t="s">
        <v>2</v>
      </c>
      <c r="M860">
        <v>2</v>
      </c>
      <c r="N860" t="s">
        <v>2125</v>
      </c>
      <c r="O860">
        <v>1</v>
      </c>
      <c r="P860" t="str">
        <f>D860&amp;"-"&amp;F860&amp;"-"&amp;G860&amp;"-"&amp;E860&amp;"-"&amp;H860</f>
        <v>X2Pi-33.5-f-1-2</v>
      </c>
      <c r="Q860" t="str">
        <f>I860&amp;"-"&amp;K860&amp;"-"&amp;L860&amp;"-"&amp;J860&amp;"-"&amp;M860</f>
        <v>X2Pi-32.5-f-0-2</v>
      </c>
      <c r="R860">
        <f>B860+S860</f>
        <v>17119.510672674998</v>
      </c>
      <c r="S860">
        <f>_xlfn.IFNA(VLOOKUP(Q860,'MARVEL-X'!A$2:I$1400,7,FALSE),VLOOKUP(Q860,MARVEL!A$2:J$1522,10,FALSE))</f>
        <v>14229.651672675</v>
      </c>
      <c r="T860">
        <f>IF(P860=P859,R860+T859,R860)</f>
        <v>17119.510672674998</v>
      </c>
      <c r="U860">
        <f>IF(P860=P859,1+U859,1)</f>
        <v>1</v>
      </c>
      <c r="V860">
        <f t="shared" si="13"/>
        <v>17119.510672674998</v>
      </c>
      <c r="W860" t="str">
        <f>IF(V860="","",IF(ABS(V860-R860)&gt;W$1,ABS(V860-R860),""))</f>
        <v/>
      </c>
      <c r="X860" t="str">
        <f>Y860&amp;"-"&amp;Z860&amp;"-"&amp;AC860&amp;"-"&amp;AD860&amp;"-"&amp;AG860</f>
        <v>33.5-f-X-1-1.5</v>
      </c>
      <c r="Y860">
        <f>F860</f>
        <v>33.5</v>
      </c>
      <c r="Z860" s="2" t="str">
        <f>G860</f>
        <v>f</v>
      </c>
      <c r="AA860">
        <f>_xlfn.IFNA(VLOOKUP(X860,'duo-out'!A$2:Q$5000,5,FALSE),E860+10*(H860-1)+1+_xlfn.IFNA(VLOOKUP(D860,states!A$2:C$10,3,FALSE),1))</f>
        <v>12</v>
      </c>
      <c r="AB860">
        <f>IF(V860="","",V860)</f>
        <v>17119.510672674998</v>
      </c>
      <c r="AC860" s="2" t="str">
        <f>_xlfn.IFNA(VLOOKUP(D860,states!A$2:C$10,2,FALSE),"XX")</f>
        <v>X</v>
      </c>
      <c r="AD860">
        <f>E860</f>
        <v>1</v>
      </c>
      <c r="AE860">
        <f>_xlfn.IFNA(VLOOKUP(D860,states!A$2:D$10,4,FALSE),0)</f>
        <v>1</v>
      </c>
      <c r="AF860">
        <v>0.5</v>
      </c>
      <c r="AG860">
        <f>IF(AE860=0,AF860,IF(AE860=1,IF(F860=0.5,0.5,IF(H860=1,0.5,1.5)),IF(F860=0.5,0.5,IF(H860=1,2.5,1.5))))</f>
        <v>1.5</v>
      </c>
      <c r="AH860" s="7">
        <f>IF(AC860="XX",0,1/C860^(1/5)*IF(E860=0,100,1)/(E860+1)^(1/4))</f>
        <v>2.4263223583284943</v>
      </c>
    </row>
    <row r="861" spans="1:34">
      <c r="A861">
        <v>2124</v>
      </c>
      <c r="B861" s="1">
        <v>2754.9850000000001</v>
      </c>
      <c r="C861" s="6">
        <v>5.0000000000000001E-3</v>
      </c>
      <c r="D861" t="s">
        <v>0</v>
      </c>
      <c r="E861">
        <v>2</v>
      </c>
      <c r="F861">
        <v>33.5</v>
      </c>
      <c r="G861" t="s">
        <v>2</v>
      </c>
      <c r="H861">
        <v>1</v>
      </c>
      <c r="I861" t="s">
        <v>0</v>
      </c>
      <c r="J861">
        <v>1</v>
      </c>
      <c r="K861">
        <v>32.5</v>
      </c>
      <c r="L861" t="s">
        <v>2</v>
      </c>
      <c r="M861">
        <v>1</v>
      </c>
      <c r="N861" t="s">
        <v>2180</v>
      </c>
      <c r="O861">
        <v>1</v>
      </c>
      <c r="P861" t="str">
        <f>D861&amp;"-"&amp;F861&amp;"-"&amp;G861&amp;"-"&amp;E861&amp;"-"&amp;H861</f>
        <v>X2Pi-33.5-f-2-1</v>
      </c>
      <c r="Q861" t="str">
        <f>I861&amp;"-"&amp;K861&amp;"-"&amp;L861&amp;"-"&amp;J861&amp;"-"&amp;M861</f>
        <v>X2Pi-32.5-f-1-1</v>
      </c>
      <c r="R861">
        <f>B861+S861</f>
        <v>18400.865945206999</v>
      </c>
      <c r="S861">
        <f>_xlfn.IFNA(VLOOKUP(Q861,'MARVEL-X'!A$2:I$1400,7,FALSE),VLOOKUP(Q861,MARVEL!A$2:J$1522,10,FALSE))</f>
        <v>15645.880945207</v>
      </c>
      <c r="T861">
        <f>IF(P861=P860,R861+T860,R861)</f>
        <v>18400.865945206999</v>
      </c>
      <c r="U861">
        <f>IF(P861=P860,1+U860,1)</f>
        <v>1</v>
      </c>
      <c r="V861">
        <f t="shared" si="13"/>
        <v>18400.865945206999</v>
      </c>
      <c r="W861" t="str">
        <f>IF(V861="","",IF(ABS(V861-R861)&gt;W$1,ABS(V861-R861),""))</f>
        <v/>
      </c>
      <c r="X861" t="str">
        <f>Y861&amp;"-"&amp;Z861&amp;"-"&amp;AC861&amp;"-"&amp;AD861&amp;"-"&amp;AG861</f>
        <v>33.5-f-X-2-0.5</v>
      </c>
      <c r="Y861">
        <f>F861</f>
        <v>33.5</v>
      </c>
      <c r="Z861" s="2" t="str">
        <f>G861</f>
        <v>f</v>
      </c>
      <c r="AA861">
        <f>_xlfn.IFNA(VLOOKUP(X861,'duo-out'!A$2:Q$5000,5,FALSE),E861+10*(H861-1)+1+_xlfn.IFNA(VLOOKUP(D861,states!A$2:C$10,3,FALSE),1))</f>
        <v>3</v>
      </c>
      <c r="AB861">
        <f>IF(V861="","",V861)</f>
        <v>18400.865945206999</v>
      </c>
      <c r="AC861" s="2" t="str">
        <f>_xlfn.IFNA(VLOOKUP(D861,states!A$2:C$10,2,FALSE),"XX")</f>
        <v>X</v>
      </c>
      <c r="AD861">
        <f>E861</f>
        <v>2</v>
      </c>
      <c r="AE861">
        <f>_xlfn.IFNA(VLOOKUP(D861,states!A$2:D$10,4,FALSE),0)</f>
        <v>1</v>
      </c>
      <c r="AF861">
        <v>0.5</v>
      </c>
      <c r="AG861">
        <f>IF(AE861=0,AF861,IF(AE861=1,IF(F861=0.5,0.5,IF(H861=1,0.5,1.5)),IF(F861=0.5,0.5,IF(H861=1,2.5,1.5))))</f>
        <v>0.5</v>
      </c>
      <c r="AH861" s="7">
        <f>IF(AC861="XX",0,1/C861^(1/5)*IF(E861=0,100,1)/(E861+1)^(1/4))</f>
        <v>2.1924297443889911</v>
      </c>
    </row>
    <row r="862" spans="1:34">
      <c r="A862">
        <v>2177</v>
      </c>
      <c r="B862" s="1">
        <v>2732.33</v>
      </c>
      <c r="C862" s="6">
        <v>5.0000000000000001E-3</v>
      </c>
      <c r="D862" t="s">
        <v>0</v>
      </c>
      <c r="E862">
        <v>2</v>
      </c>
      <c r="F862">
        <v>33.5</v>
      </c>
      <c r="G862" t="s">
        <v>2</v>
      </c>
      <c r="H862">
        <v>2</v>
      </c>
      <c r="I862" t="s">
        <v>0</v>
      </c>
      <c r="J862">
        <v>1</v>
      </c>
      <c r="K862">
        <v>32.5</v>
      </c>
      <c r="L862" t="s">
        <v>2</v>
      </c>
      <c r="M862">
        <v>2</v>
      </c>
      <c r="N862" t="s">
        <v>2233</v>
      </c>
      <c r="O862">
        <v>1</v>
      </c>
      <c r="P862" t="str">
        <f>D862&amp;"-"&amp;F862&amp;"-"&amp;G862&amp;"-"&amp;E862&amp;"-"&amp;H862</f>
        <v>X2Pi-33.5-f-2-2</v>
      </c>
      <c r="Q862" t="str">
        <f>I862&amp;"-"&amp;K862&amp;"-"&amp;L862&amp;"-"&amp;J862&amp;"-"&amp;M862</f>
        <v>X2Pi-32.5-f-1-2</v>
      </c>
      <c r="R862">
        <f>B862+S862</f>
        <v>19122.599806505998</v>
      </c>
      <c r="S862">
        <f>_xlfn.IFNA(VLOOKUP(Q862,'MARVEL-X'!A$2:I$1400,7,FALSE),VLOOKUP(Q862,MARVEL!A$2:J$1522,10,FALSE))</f>
        <v>16390.269806505999</v>
      </c>
      <c r="T862">
        <f>IF(P862=P861,R862+T861,R862)</f>
        <v>19122.599806505998</v>
      </c>
      <c r="U862">
        <f>IF(P862=P861,1+U861,1)</f>
        <v>1</v>
      </c>
      <c r="V862">
        <f t="shared" si="13"/>
        <v>19122.599806505998</v>
      </c>
      <c r="W862" t="str">
        <f>IF(V862="","",IF(ABS(V862-R862)&gt;W$1,ABS(V862-R862),""))</f>
        <v/>
      </c>
      <c r="X862" t="str">
        <f>Y862&amp;"-"&amp;Z862&amp;"-"&amp;AC862&amp;"-"&amp;AD862&amp;"-"&amp;AG862</f>
        <v>33.5-f-X-2-1.5</v>
      </c>
      <c r="Y862">
        <f>F862</f>
        <v>33.5</v>
      </c>
      <c r="Z862" s="2" t="str">
        <f>G862</f>
        <v>f</v>
      </c>
      <c r="AA862">
        <f>_xlfn.IFNA(VLOOKUP(X862,'duo-out'!A$2:Q$5000,5,FALSE),E862+10*(H862-1)+1+_xlfn.IFNA(VLOOKUP(D862,states!A$2:C$10,3,FALSE),1))</f>
        <v>13</v>
      </c>
      <c r="AB862">
        <f>IF(V862="","",V862)</f>
        <v>19122.599806505998</v>
      </c>
      <c r="AC862" s="2" t="str">
        <f>_xlfn.IFNA(VLOOKUP(D862,states!A$2:C$10,2,FALSE),"XX")</f>
        <v>X</v>
      </c>
      <c r="AD862">
        <f>E862</f>
        <v>2</v>
      </c>
      <c r="AE862">
        <f>_xlfn.IFNA(VLOOKUP(D862,states!A$2:D$10,4,FALSE),0)</f>
        <v>1</v>
      </c>
      <c r="AF862">
        <v>0.5</v>
      </c>
      <c r="AG862">
        <f>IF(AE862=0,AF862,IF(AE862=1,IF(F862=0.5,0.5,IF(H862=1,0.5,1.5)),IF(F862=0.5,0.5,IF(H862=1,2.5,1.5))))</f>
        <v>1.5</v>
      </c>
      <c r="AH862" s="7">
        <f>IF(AC862="XX",0,1/C862^(1/5)*IF(E862=0,100,1)/(E862+1)^(1/4))</f>
        <v>2.1924297443889911</v>
      </c>
    </row>
    <row r="863" spans="1:34">
      <c r="A863">
        <v>1988</v>
      </c>
      <c r="B863" s="1">
        <v>2889.8589999999999</v>
      </c>
      <c r="C863" s="6">
        <v>5.0000000000000001E-3</v>
      </c>
      <c r="D863" t="s">
        <v>0</v>
      </c>
      <c r="E863">
        <v>1</v>
      </c>
      <c r="F863">
        <v>34.5</v>
      </c>
      <c r="G863" t="s">
        <v>1</v>
      </c>
      <c r="H863">
        <v>1</v>
      </c>
      <c r="I863" t="s">
        <v>0</v>
      </c>
      <c r="J863">
        <v>0</v>
      </c>
      <c r="K863">
        <v>33.5</v>
      </c>
      <c r="L863" t="s">
        <v>1</v>
      </c>
      <c r="M863">
        <v>1</v>
      </c>
      <c r="N863" t="s">
        <v>2044</v>
      </c>
      <c r="O863">
        <v>1</v>
      </c>
      <c r="P863" t="str">
        <f>D863&amp;"-"&amp;F863&amp;"-"&amp;G863&amp;"-"&amp;E863&amp;"-"&amp;H863</f>
        <v>X2Pi-34.5-e-1-1</v>
      </c>
      <c r="Q863" t="str">
        <f>I863&amp;"-"&amp;K863&amp;"-"&amp;L863&amp;"-"&amp;J863&amp;"-"&amp;M863</f>
        <v>X2Pi-33.5-e-0-1</v>
      </c>
      <c r="R863">
        <f>B863+S863</f>
        <v>17118.711872674998</v>
      </c>
      <c r="S863">
        <f>_xlfn.IFNA(VLOOKUP(Q863,'MARVEL-X'!A$2:I$1400,7,FALSE),VLOOKUP(Q863,MARVEL!A$2:J$1522,10,FALSE))</f>
        <v>14228.852872674999</v>
      </c>
      <c r="T863">
        <f>IF(P863=P862,R863+T862,R863)</f>
        <v>17118.711872674998</v>
      </c>
      <c r="U863">
        <f>IF(P863=P862,1+U862,1)</f>
        <v>1</v>
      </c>
      <c r="V863">
        <f t="shared" si="13"/>
        <v>17118.711872674998</v>
      </c>
      <c r="W863" t="str">
        <f>IF(V863="","",IF(ABS(V863-R863)&gt;W$1,ABS(V863-R863),""))</f>
        <v/>
      </c>
      <c r="X863" t="str">
        <f>Y863&amp;"-"&amp;Z863&amp;"-"&amp;AC863&amp;"-"&amp;AD863&amp;"-"&amp;AG863</f>
        <v>34.5-e-X-1-0.5</v>
      </c>
      <c r="Y863">
        <f>F863</f>
        <v>34.5</v>
      </c>
      <c r="Z863" s="2" t="str">
        <f>G863</f>
        <v>e</v>
      </c>
      <c r="AA863">
        <f>_xlfn.IFNA(VLOOKUP(X863,'duo-out'!A$2:Q$5000,5,FALSE),E863+10*(H863-1)+1+_xlfn.IFNA(VLOOKUP(D863,states!A$2:C$10,3,FALSE),1))</f>
        <v>2</v>
      </c>
      <c r="AB863">
        <f>IF(V863="","",V863)</f>
        <v>17118.711872674998</v>
      </c>
      <c r="AC863" s="2" t="str">
        <f>_xlfn.IFNA(VLOOKUP(D863,states!A$2:C$10,2,FALSE),"XX")</f>
        <v>X</v>
      </c>
      <c r="AD863">
        <f>E863</f>
        <v>1</v>
      </c>
      <c r="AE863">
        <f>_xlfn.IFNA(VLOOKUP(D863,states!A$2:D$10,4,FALSE),0)</f>
        <v>1</v>
      </c>
      <c r="AF863">
        <v>0.5</v>
      </c>
      <c r="AG863">
        <f>IF(AE863=0,AF863,IF(AE863=1,IF(F863=0.5,0.5,IF(H863=1,0.5,1.5)),IF(F863=0.5,0.5,IF(H863=1,2.5,1.5))))</f>
        <v>0.5</v>
      </c>
      <c r="AH863" s="7">
        <f>IF(AC863="XX",0,1/C863^(1/5)*IF(E863=0,100,1)/(E863+1)^(1/4))</f>
        <v>2.4263223583284943</v>
      </c>
    </row>
    <row r="864" spans="1:34">
      <c r="A864">
        <v>2045</v>
      </c>
      <c r="B864" s="1">
        <v>2867.15</v>
      </c>
      <c r="C864" s="6">
        <v>5.0000000000000001E-3</v>
      </c>
      <c r="D864" t="s">
        <v>0</v>
      </c>
      <c r="E864">
        <v>1</v>
      </c>
      <c r="F864">
        <v>34.5</v>
      </c>
      <c r="G864" t="s">
        <v>1</v>
      </c>
      <c r="H864">
        <v>2</v>
      </c>
      <c r="I864" t="s">
        <v>0</v>
      </c>
      <c r="J864">
        <v>0</v>
      </c>
      <c r="K864">
        <v>33.5</v>
      </c>
      <c r="L864" t="s">
        <v>1</v>
      </c>
      <c r="M864">
        <v>2</v>
      </c>
      <c r="N864" t="s">
        <v>2101</v>
      </c>
      <c r="O864">
        <v>1</v>
      </c>
      <c r="P864" t="str">
        <f>D864&amp;"-"&amp;F864&amp;"-"&amp;G864&amp;"-"&amp;E864&amp;"-"&amp;H864</f>
        <v>X2Pi-34.5-e-1-2</v>
      </c>
      <c r="Q864" t="str">
        <f>I864&amp;"-"&amp;K864&amp;"-"&amp;L864&amp;"-"&amp;J864&amp;"-"&amp;M864</f>
        <v>X2Pi-33.5-e-0-2</v>
      </c>
      <c r="R864">
        <f>B864+S864</f>
        <v>17829.754572675</v>
      </c>
      <c r="S864">
        <f>_xlfn.IFNA(VLOOKUP(Q864,'MARVEL-X'!A$2:I$1400,7,FALSE),VLOOKUP(Q864,MARVEL!A$2:J$1522,10,FALSE))</f>
        <v>14962.604572675</v>
      </c>
      <c r="T864">
        <f>IF(P864=P863,R864+T863,R864)</f>
        <v>17829.754572675</v>
      </c>
      <c r="U864">
        <f>IF(P864=P863,1+U863,1)</f>
        <v>1</v>
      </c>
      <c r="V864">
        <f t="shared" si="13"/>
        <v>17829.754572675</v>
      </c>
      <c r="W864" t="str">
        <f>IF(V864="","",IF(ABS(V864-R864)&gt;W$1,ABS(V864-R864),""))</f>
        <v/>
      </c>
      <c r="X864" t="str">
        <f>Y864&amp;"-"&amp;Z864&amp;"-"&amp;AC864&amp;"-"&amp;AD864&amp;"-"&amp;AG864</f>
        <v>34.5-e-X-1-1.5</v>
      </c>
      <c r="Y864">
        <f>F864</f>
        <v>34.5</v>
      </c>
      <c r="Z864" s="2" t="str">
        <f>G864</f>
        <v>e</v>
      </c>
      <c r="AA864">
        <f>_xlfn.IFNA(VLOOKUP(X864,'duo-out'!A$2:Q$5000,5,FALSE),E864+10*(H864-1)+1+_xlfn.IFNA(VLOOKUP(D864,states!A$2:C$10,3,FALSE),1))</f>
        <v>12</v>
      </c>
      <c r="AB864">
        <f>IF(V864="","",V864)</f>
        <v>17829.754572675</v>
      </c>
      <c r="AC864" s="2" t="str">
        <f>_xlfn.IFNA(VLOOKUP(D864,states!A$2:C$10,2,FALSE),"XX")</f>
        <v>X</v>
      </c>
      <c r="AD864">
        <f>E864</f>
        <v>1</v>
      </c>
      <c r="AE864">
        <f>_xlfn.IFNA(VLOOKUP(D864,states!A$2:D$10,4,FALSE),0)</f>
        <v>1</v>
      </c>
      <c r="AF864">
        <v>0.5</v>
      </c>
      <c r="AG864">
        <f>IF(AE864=0,AF864,IF(AE864=1,IF(F864=0.5,0.5,IF(H864=1,0.5,1.5)),IF(F864=0.5,0.5,IF(H864=1,2.5,1.5))))</f>
        <v>1.5</v>
      </c>
      <c r="AH864" s="7">
        <f>IF(AC864="XX",0,1/C864^(1/5)*IF(E864=0,100,1)/(E864+1)^(1/4))</f>
        <v>2.4263223583284943</v>
      </c>
    </row>
    <row r="865" spans="1:34">
      <c r="A865">
        <v>2100</v>
      </c>
      <c r="B865" s="1">
        <v>2732.33</v>
      </c>
      <c r="C865" s="6">
        <v>5.0000000000000001E-3</v>
      </c>
      <c r="D865" t="s">
        <v>0</v>
      </c>
      <c r="E865">
        <v>2</v>
      </c>
      <c r="F865">
        <v>34.5</v>
      </c>
      <c r="G865" t="s">
        <v>1</v>
      </c>
      <c r="H865">
        <v>1</v>
      </c>
      <c r="I865" t="s">
        <v>0</v>
      </c>
      <c r="J865">
        <v>1</v>
      </c>
      <c r="K865">
        <v>33.5</v>
      </c>
      <c r="L865" t="s">
        <v>1</v>
      </c>
      <c r="M865">
        <v>1</v>
      </c>
      <c r="N865" t="s">
        <v>2156</v>
      </c>
      <c r="O865">
        <v>1</v>
      </c>
      <c r="P865" t="str">
        <f>D865&amp;"-"&amp;F865&amp;"-"&amp;G865&amp;"-"&amp;E865&amp;"-"&amp;H865</f>
        <v>X2Pi-34.5-e-2-1</v>
      </c>
      <c r="Q865" t="str">
        <f>I865&amp;"-"&amp;K865&amp;"-"&amp;L865&amp;"-"&amp;J865&amp;"-"&amp;M865</f>
        <v>X2Pi-33.5-e-1-1</v>
      </c>
      <c r="R865">
        <f>B865+S865</f>
        <v>19121.835734093998</v>
      </c>
      <c r="S865">
        <f>_xlfn.IFNA(VLOOKUP(Q865,'MARVEL-X'!A$2:I$1400,7,FALSE),VLOOKUP(Q865,MARVEL!A$2:J$1522,10,FALSE))</f>
        <v>16389.505734094</v>
      </c>
      <c r="T865">
        <f>IF(P865=P864,R865+T864,R865)</f>
        <v>19121.835734093998</v>
      </c>
      <c r="U865">
        <f>IF(P865=P864,1+U864,1)</f>
        <v>1</v>
      </c>
      <c r="V865">
        <f t="shared" si="13"/>
        <v>19121.835734093998</v>
      </c>
      <c r="W865" t="str">
        <f>IF(V865="","",IF(ABS(V865-R865)&gt;W$1,ABS(V865-R865),""))</f>
        <v/>
      </c>
      <c r="X865" t="str">
        <f>Y865&amp;"-"&amp;Z865&amp;"-"&amp;AC865&amp;"-"&amp;AD865&amp;"-"&amp;AG865</f>
        <v>34.5-e-X-2-0.5</v>
      </c>
      <c r="Y865">
        <f>F865</f>
        <v>34.5</v>
      </c>
      <c r="Z865" s="2" t="str">
        <f>G865</f>
        <v>e</v>
      </c>
      <c r="AA865">
        <f>_xlfn.IFNA(VLOOKUP(X865,'duo-out'!A$2:Q$5000,5,FALSE),E865+10*(H865-1)+1+_xlfn.IFNA(VLOOKUP(D865,states!A$2:C$10,3,FALSE),1))</f>
        <v>3</v>
      </c>
      <c r="AB865">
        <f>IF(V865="","",V865)</f>
        <v>19121.835734093998</v>
      </c>
      <c r="AC865" s="2" t="str">
        <f>_xlfn.IFNA(VLOOKUP(D865,states!A$2:C$10,2,FALSE),"XX")</f>
        <v>X</v>
      </c>
      <c r="AD865">
        <f>E865</f>
        <v>2</v>
      </c>
      <c r="AE865">
        <f>_xlfn.IFNA(VLOOKUP(D865,states!A$2:D$10,4,FALSE),0)</f>
        <v>1</v>
      </c>
      <c r="AF865">
        <v>0.5</v>
      </c>
      <c r="AG865">
        <f>IF(AE865=0,AF865,IF(AE865=1,IF(F865=0.5,0.5,IF(H865=1,0.5,1.5)),IF(F865=0.5,0.5,IF(H865=1,2.5,1.5))))</f>
        <v>0.5</v>
      </c>
      <c r="AH865" s="7">
        <f>IF(AC865="XX",0,1/C865^(1/5)*IF(E865=0,100,1)/(E865+1)^(1/4))</f>
        <v>2.1924297443889911</v>
      </c>
    </row>
    <row r="866" spans="1:34">
      <c r="A866">
        <v>2153</v>
      </c>
      <c r="B866" s="1">
        <v>2708.5309999999999</v>
      </c>
      <c r="C866" s="6">
        <v>5.0000000000000001E-3</v>
      </c>
      <c r="D866" t="s">
        <v>0</v>
      </c>
      <c r="E866">
        <v>2</v>
      </c>
      <c r="F866">
        <v>34.5</v>
      </c>
      <c r="G866" t="s">
        <v>1</v>
      </c>
      <c r="H866">
        <v>2</v>
      </c>
      <c r="I866" t="s">
        <v>0</v>
      </c>
      <c r="J866">
        <v>1</v>
      </c>
      <c r="K866">
        <v>33.5</v>
      </c>
      <c r="L866" t="s">
        <v>1</v>
      </c>
      <c r="M866">
        <v>2</v>
      </c>
      <c r="N866" t="s">
        <v>2209</v>
      </c>
      <c r="O866">
        <v>1</v>
      </c>
      <c r="P866" t="str">
        <f>D866&amp;"-"&amp;F866&amp;"-"&amp;G866&amp;"-"&amp;E866&amp;"-"&amp;H866</f>
        <v>X2Pi-34.5-e-2-2</v>
      </c>
      <c r="Q866" t="str">
        <f>I866&amp;"-"&amp;K866&amp;"-"&amp;L866&amp;"-"&amp;J866&amp;"-"&amp;M866</f>
        <v>X2Pi-33.5-e-1-2</v>
      </c>
      <c r="R866">
        <f>B866+S866</f>
        <v>19799.481372675</v>
      </c>
      <c r="S866">
        <f>_xlfn.IFNA(VLOOKUP(Q866,'MARVEL-X'!A$2:I$1400,7,FALSE),VLOOKUP(Q866,MARVEL!A$2:J$1522,10,FALSE))</f>
        <v>17090.950372675001</v>
      </c>
      <c r="T866">
        <f>IF(P866=P865,R866+T865,R866)</f>
        <v>19799.481372675</v>
      </c>
      <c r="U866">
        <f>IF(P866=P865,1+U865,1)</f>
        <v>1</v>
      </c>
      <c r="V866">
        <f t="shared" si="13"/>
        <v>19799.481372675</v>
      </c>
      <c r="W866" t="str">
        <f>IF(V866="","",IF(ABS(V866-R866)&gt;W$1,ABS(V866-R866),""))</f>
        <v/>
      </c>
      <c r="X866" t="str">
        <f>Y866&amp;"-"&amp;Z866&amp;"-"&amp;AC866&amp;"-"&amp;AD866&amp;"-"&amp;AG866</f>
        <v>34.5-e-X-2-1.5</v>
      </c>
      <c r="Y866">
        <f>F866</f>
        <v>34.5</v>
      </c>
      <c r="Z866" s="2" t="str">
        <f>G866</f>
        <v>e</v>
      </c>
      <c r="AA866">
        <f>_xlfn.IFNA(VLOOKUP(X866,'duo-out'!A$2:Q$5000,5,FALSE),E866+10*(H866-1)+1+_xlfn.IFNA(VLOOKUP(D866,states!A$2:C$10,3,FALSE),1))</f>
        <v>13</v>
      </c>
      <c r="AB866">
        <f>IF(V866="","",V866)</f>
        <v>19799.481372675</v>
      </c>
      <c r="AC866" s="2" t="str">
        <f>_xlfn.IFNA(VLOOKUP(D866,states!A$2:C$10,2,FALSE),"XX")</f>
        <v>X</v>
      </c>
      <c r="AD866">
        <f>E866</f>
        <v>2</v>
      </c>
      <c r="AE866">
        <f>_xlfn.IFNA(VLOOKUP(D866,states!A$2:D$10,4,FALSE),0)</f>
        <v>1</v>
      </c>
      <c r="AF866">
        <v>0.5</v>
      </c>
      <c r="AG866">
        <f>IF(AE866=0,AF866,IF(AE866=1,IF(F866=0.5,0.5,IF(H866=1,0.5,1.5)),IF(F866=0.5,0.5,IF(H866=1,2.5,1.5))))</f>
        <v>1.5</v>
      </c>
      <c r="AH866" s="7">
        <f>IF(AC866="XX",0,1/C866^(1/5)*IF(E866=0,100,1)/(E866+1)^(1/4))</f>
        <v>2.1924297443889911</v>
      </c>
    </row>
    <row r="867" spans="1:34">
      <c r="A867">
        <v>2013</v>
      </c>
      <c r="B867" s="1">
        <v>2890.1460000000002</v>
      </c>
      <c r="C867" s="6">
        <v>5.0000000000000001E-3</v>
      </c>
      <c r="D867" t="s">
        <v>0</v>
      </c>
      <c r="E867">
        <v>1</v>
      </c>
      <c r="F867">
        <v>34.5</v>
      </c>
      <c r="G867" t="s">
        <v>2</v>
      </c>
      <c r="H867">
        <v>1</v>
      </c>
      <c r="I867" t="s">
        <v>0</v>
      </c>
      <c r="J867">
        <v>0</v>
      </c>
      <c r="K867">
        <v>33.5</v>
      </c>
      <c r="L867" t="s">
        <v>2</v>
      </c>
      <c r="M867">
        <v>1</v>
      </c>
      <c r="N867" t="s">
        <v>2069</v>
      </c>
      <c r="O867">
        <v>1</v>
      </c>
      <c r="P867" t="str">
        <f>D867&amp;"-"&amp;F867&amp;"-"&amp;G867&amp;"-"&amp;E867&amp;"-"&amp;H867</f>
        <v>X2Pi-34.5-f-1-1</v>
      </c>
      <c r="Q867" t="str">
        <f>I867&amp;"-"&amp;K867&amp;"-"&amp;L867&amp;"-"&amp;J867&amp;"-"&amp;M867</f>
        <v>X2Pi-33.5-f-0-1</v>
      </c>
      <c r="R867">
        <f>B867+S867</f>
        <v>17091.018372675</v>
      </c>
      <c r="S867">
        <f>_xlfn.IFNA(VLOOKUP(Q867,'MARVEL-X'!A$2:I$1400,7,FALSE),VLOOKUP(Q867,MARVEL!A$2:J$1522,10,FALSE))</f>
        <v>14200.872372674999</v>
      </c>
      <c r="T867">
        <f>IF(P867=P866,R867+T866,R867)</f>
        <v>17091.018372675</v>
      </c>
      <c r="U867">
        <f>IF(P867=P866,1+U866,1)</f>
        <v>1</v>
      </c>
      <c r="V867">
        <f t="shared" si="13"/>
        <v>17091.018372675</v>
      </c>
      <c r="W867" t="str">
        <f>IF(V867="","",IF(ABS(V867-R867)&gt;W$1,ABS(V867-R867),""))</f>
        <v/>
      </c>
      <c r="X867" t="str">
        <f>Y867&amp;"-"&amp;Z867&amp;"-"&amp;AC867&amp;"-"&amp;AD867&amp;"-"&amp;AG867</f>
        <v>34.5-f-X-1-0.5</v>
      </c>
      <c r="Y867">
        <f>F867</f>
        <v>34.5</v>
      </c>
      <c r="Z867" s="2" t="str">
        <f>G867</f>
        <v>f</v>
      </c>
      <c r="AA867">
        <f>_xlfn.IFNA(VLOOKUP(X867,'duo-out'!A$2:Q$5000,5,FALSE),E867+10*(H867-1)+1+_xlfn.IFNA(VLOOKUP(D867,states!A$2:C$10,3,FALSE),1))</f>
        <v>2</v>
      </c>
      <c r="AB867">
        <f>IF(V867="","",V867)</f>
        <v>17091.018372675</v>
      </c>
      <c r="AC867" s="2" t="str">
        <f>_xlfn.IFNA(VLOOKUP(D867,states!A$2:C$10,2,FALSE),"XX")</f>
        <v>X</v>
      </c>
      <c r="AD867">
        <f>E867</f>
        <v>1</v>
      </c>
      <c r="AE867">
        <f>_xlfn.IFNA(VLOOKUP(D867,states!A$2:D$10,4,FALSE),0)</f>
        <v>1</v>
      </c>
      <c r="AF867">
        <v>0.5</v>
      </c>
      <c r="AG867">
        <f>IF(AE867=0,AF867,IF(AE867=1,IF(F867=0.5,0.5,IF(H867=1,0.5,1.5)),IF(F867=0.5,0.5,IF(H867=1,2.5,1.5))))</f>
        <v>0.5</v>
      </c>
      <c r="AH867" s="7">
        <f>IF(AC867="XX",0,1/C867^(1/5)*IF(E867=0,100,1)/(E867+1)^(1/4))</f>
        <v>2.4263223583284943</v>
      </c>
    </row>
    <row r="868" spans="1:34">
      <c r="A868">
        <v>2070</v>
      </c>
      <c r="B868" s="1">
        <v>2866.7719999999999</v>
      </c>
      <c r="C868" s="6">
        <v>5.0000000000000001E-3</v>
      </c>
      <c r="D868" t="s">
        <v>0</v>
      </c>
      <c r="E868">
        <v>1</v>
      </c>
      <c r="F868">
        <v>34.5</v>
      </c>
      <c r="G868" t="s">
        <v>2</v>
      </c>
      <c r="H868">
        <v>2</v>
      </c>
      <c r="I868" t="s">
        <v>0</v>
      </c>
      <c r="J868">
        <v>0</v>
      </c>
      <c r="K868">
        <v>33.5</v>
      </c>
      <c r="L868" t="s">
        <v>2</v>
      </c>
      <c r="M868">
        <v>2</v>
      </c>
      <c r="N868" t="s">
        <v>2126</v>
      </c>
      <c r="O868">
        <v>1</v>
      </c>
      <c r="P868" t="str">
        <f>D868&amp;"-"&amp;F868&amp;"-"&amp;G868&amp;"-"&amp;E868&amp;"-"&amp;H868</f>
        <v>X2Pi-34.5-f-1-2</v>
      </c>
      <c r="Q868" t="str">
        <f>I868&amp;"-"&amp;K868&amp;"-"&amp;L868&amp;"-"&amp;J868&amp;"-"&amp;M868</f>
        <v>X2Pi-33.5-f-0-2</v>
      </c>
      <c r="R868">
        <f>B868+S868</f>
        <v>17859.280372674999</v>
      </c>
      <c r="S868">
        <f>_xlfn.IFNA(VLOOKUP(Q868,'MARVEL-X'!A$2:I$1400,7,FALSE),VLOOKUP(Q868,MARVEL!A$2:J$1522,10,FALSE))</f>
        <v>14992.508372675</v>
      </c>
      <c r="T868">
        <f>IF(P868=P867,R868+T867,R868)</f>
        <v>17859.280372674999</v>
      </c>
      <c r="U868">
        <f>IF(P868=P867,1+U867,1)</f>
        <v>1</v>
      </c>
      <c r="V868">
        <f t="shared" si="13"/>
        <v>17859.280372674999</v>
      </c>
      <c r="W868" t="str">
        <f>IF(V868="","",IF(ABS(V868-R868)&gt;W$1,ABS(V868-R868),""))</f>
        <v/>
      </c>
      <c r="X868" t="str">
        <f>Y868&amp;"-"&amp;Z868&amp;"-"&amp;AC868&amp;"-"&amp;AD868&amp;"-"&amp;AG868</f>
        <v>34.5-f-X-1-1.5</v>
      </c>
      <c r="Y868">
        <f>F868</f>
        <v>34.5</v>
      </c>
      <c r="Z868" s="2" t="str">
        <f>G868</f>
        <v>f</v>
      </c>
      <c r="AA868">
        <f>_xlfn.IFNA(VLOOKUP(X868,'duo-out'!A$2:Q$5000,5,FALSE),E868+10*(H868-1)+1+_xlfn.IFNA(VLOOKUP(D868,states!A$2:C$10,3,FALSE),1))</f>
        <v>12</v>
      </c>
      <c r="AB868">
        <f>IF(V868="","",V868)</f>
        <v>17859.280372674999</v>
      </c>
      <c r="AC868" s="2" t="str">
        <f>_xlfn.IFNA(VLOOKUP(D868,states!A$2:C$10,2,FALSE),"XX")</f>
        <v>X</v>
      </c>
      <c r="AD868">
        <f>E868</f>
        <v>1</v>
      </c>
      <c r="AE868">
        <f>_xlfn.IFNA(VLOOKUP(D868,states!A$2:D$10,4,FALSE),0)</f>
        <v>1</v>
      </c>
      <c r="AF868">
        <v>0.5</v>
      </c>
      <c r="AG868">
        <f>IF(AE868=0,AF868,IF(AE868=1,IF(F868=0.5,0.5,IF(H868=1,0.5,1.5)),IF(F868=0.5,0.5,IF(H868=1,2.5,1.5))))</f>
        <v>1.5</v>
      </c>
      <c r="AH868" s="7">
        <f>IF(AC868="XX",0,1/C868^(1/5)*IF(E868=0,100,1)/(E868+1)^(1/4))</f>
        <v>2.4263223583284943</v>
      </c>
    </row>
    <row r="869" spans="1:34">
      <c r="A869">
        <v>2125</v>
      </c>
      <c r="B869" s="1">
        <v>2732.6350000000002</v>
      </c>
      <c r="C869" s="6">
        <v>5.0000000000000001E-3</v>
      </c>
      <c r="D869" t="s">
        <v>0</v>
      </c>
      <c r="E869">
        <v>2</v>
      </c>
      <c r="F869">
        <v>34.5</v>
      </c>
      <c r="G869" t="s">
        <v>2</v>
      </c>
      <c r="H869">
        <v>1</v>
      </c>
      <c r="I869" t="s">
        <v>0</v>
      </c>
      <c r="J869">
        <v>1</v>
      </c>
      <c r="K869">
        <v>33.5</v>
      </c>
      <c r="L869" t="s">
        <v>2</v>
      </c>
      <c r="M869">
        <v>1</v>
      </c>
      <c r="N869" t="s">
        <v>2181</v>
      </c>
      <c r="O869">
        <v>1</v>
      </c>
      <c r="P869" t="str">
        <f>D869&amp;"-"&amp;F869&amp;"-"&amp;G869&amp;"-"&amp;E869&amp;"-"&amp;H869</f>
        <v>X2Pi-34.5-f-2-1</v>
      </c>
      <c r="Q869" t="str">
        <f>I869&amp;"-"&amp;K869&amp;"-"&amp;L869&amp;"-"&amp;J869&amp;"-"&amp;M869</f>
        <v>X2Pi-33.5-f-1-1</v>
      </c>
      <c r="R869">
        <f>B869+S869</f>
        <v>19095.404072674999</v>
      </c>
      <c r="S869">
        <f>_xlfn.IFNA(VLOOKUP(Q869,'MARVEL-X'!A$2:I$1400,7,FALSE),VLOOKUP(Q869,MARVEL!A$2:J$1522,10,FALSE))</f>
        <v>16362.769072674999</v>
      </c>
      <c r="T869">
        <f>IF(P869=P868,R869+T868,R869)</f>
        <v>19095.404072674999</v>
      </c>
      <c r="U869">
        <f>IF(P869=P868,1+U868,1)</f>
        <v>1</v>
      </c>
      <c r="V869">
        <f t="shared" si="13"/>
        <v>19095.404072674999</v>
      </c>
      <c r="W869" t="str">
        <f>IF(V869="","",IF(ABS(V869-R869)&gt;W$1,ABS(V869-R869),""))</f>
        <v/>
      </c>
      <c r="X869" t="str">
        <f>Y869&amp;"-"&amp;Z869&amp;"-"&amp;AC869&amp;"-"&amp;AD869&amp;"-"&amp;AG869</f>
        <v>34.5-f-X-2-0.5</v>
      </c>
      <c r="Y869">
        <f>F869</f>
        <v>34.5</v>
      </c>
      <c r="Z869" s="2" t="str">
        <f>G869</f>
        <v>f</v>
      </c>
      <c r="AA869">
        <f>_xlfn.IFNA(VLOOKUP(X869,'duo-out'!A$2:Q$5000,5,FALSE),E869+10*(H869-1)+1+_xlfn.IFNA(VLOOKUP(D869,states!A$2:C$10,3,FALSE),1))</f>
        <v>3</v>
      </c>
      <c r="AB869">
        <f>IF(V869="","",V869)</f>
        <v>19095.404072674999</v>
      </c>
      <c r="AC869" s="2" t="str">
        <f>_xlfn.IFNA(VLOOKUP(D869,states!A$2:C$10,2,FALSE),"XX")</f>
        <v>X</v>
      </c>
      <c r="AD869">
        <f>E869</f>
        <v>2</v>
      </c>
      <c r="AE869">
        <f>_xlfn.IFNA(VLOOKUP(D869,states!A$2:D$10,4,FALSE),0)</f>
        <v>1</v>
      </c>
      <c r="AF869">
        <v>0.5</v>
      </c>
      <c r="AG869">
        <f>IF(AE869=0,AF869,IF(AE869=1,IF(F869=0.5,0.5,IF(H869=1,0.5,1.5)),IF(F869=0.5,0.5,IF(H869=1,2.5,1.5))))</f>
        <v>0.5</v>
      </c>
      <c r="AH869" s="7">
        <f>IF(AC869="XX",0,1/C869^(1/5)*IF(E869=0,100,1)/(E869+1)^(1/4))</f>
        <v>2.1924297443889911</v>
      </c>
    </row>
    <row r="870" spans="1:34">
      <c r="A870">
        <v>2178</v>
      </c>
      <c r="B870" s="1">
        <v>2708.1030000000001</v>
      </c>
      <c r="C870" s="6">
        <v>5.0000000000000001E-3</v>
      </c>
      <c r="D870" t="s">
        <v>0</v>
      </c>
      <c r="E870">
        <v>2</v>
      </c>
      <c r="F870">
        <v>34.5</v>
      </c>
      <c r="G870" t="s">
        <v>2</v>
      </c>
      <c r="H870">
        <v>2</v>
      </c>
      <c r="I870" t="s">
        <v>0</v>
      </c>
      <c r="J870">
        <v>1</v>
      </c>
      <c r="K870">
        <v>33.5</v>
      </c>
      <c r="L870" t="s">
        <v>2</v>
      </c>
      <c r="M870">
        <v>2</v>
      </c>
      <c r="N870" t="s">
        <v>2234</v>
      </c>
      <c r="O870">
        <v>1</v>
      </c>
      <c r="P870" t="str">
        <f>D870&amp;"-"&amp;F870&amp;"-"&amp;G870&amp;"-"&amp;E870&amp;"-"&amp;H870</f>
        <v>X2Pi-34.5-f-2-2</v>
      </c>
      <c r="Q870" t="str">
        <f>I870&amp;"-"&amp;K870&amp;"-"&amp;L870&amp;"-"&amp;J870&amp;"-"&amp;M870</f>
        <v>X2Pi-33.5-f-1-2</v>
      </c>
      <c r="R870">
        <f>B870+S870</f>
        <v>19827.613672675001</v>
      </c>
      <c r="S870">
        <f>_xlfn.IFNA(VLOOKUP(Q870,'MARVEL-X'!A$2:I$1400,7,FALSE),VLOOKUP(Q870,MARVEL!A$2:J$1522,10,FALSE))</f>
        <v>17119.510672675002</v>
      </c>
      <c r="T870">
        <f>IF(P870=P869,R870+T869,R870)</f>
        <v>19827.613672675001</v>
      </c>
      <c r="U870">
        <f>IF(P870=P869,1+U869,1)</f>
        <v>1</v>
      </c>
      <c r="V870">
        <f t="shared" si="13"/>
        <v>19827.613672675001</v>
      </c>
      <c r="W870" t="str">
        <f>IF(V870="","",IF(ABS(V870-R870)&gt;W$1,ABS(V870-R870),""))</f>
        <v/>
      </c>
      <c r="X870" t="str">
        <f>Y870&amp;"-"&amp;Z870&amp;"-"&amp;AC870&amp;"-"&amp;AD870&amp;"-"&amp;AG870</f>
        <v>34.5-f-X-2-1.5</v>
      </c>
      <c r="Y870">
        <f>F870</f>
        <v>34.5</v>
      </c>
      <c r="Z870" s="2" t="str">
        <f>G870</f>
        <v>f</v>
      </c>
      <c r="AA870">
        <f>_xlfn.IFNA(VLOOKUP(X870,'duo-out'!A$2:Q$5000,5,FALSE),E870+10*(H870-1)+1+_xlfn.IFNA(VLOOKUP(D870,states!A$2:C$10,3,FALSE),1))</f>
        <v>13</v>
      </c>
      <c r="AB870">
        <f>IF(V870="","",V870)</f>
        <v>19827.613672675001</v>
      </c>
      <c r="AC870" s="2" t="str">
        <f>_xlfn.IFNA(VLOOKUP(D870,states!A$2:C$10,2,FALSE),"XX")</f>
        <v>X</v>
      </c>
      <c r="AD870">
        <f>E870</f>
        <v>2</v>
      </c>
      <c r="AE870">
        <f>_xlfn.IFNA(VLOOKUP(D870,states!A$2:D$10,4,FALSE),0)</f>
        <v>1</v>
      </c>
      <c r="AF870">
        <v>0.5</v>
      </c>
      <c r="AG870">
        <f>IF(AE870=0,AF870,IF(AE870=1,IF(F870=0.5,0.5,IF(H870=1,0.5,1.5)),IF(F870=0.5,0.5,IF(H870=1,2.5,1.5))))</f>
        <v>1.5</v>
      </c>
      <c r="AH870" s="7">
        <f>IF(AC870="XX",0,1/C870^(1/5)*IF(E870=0,100,1)/(E870+1)^(1/4))</f>
        <v>2.1924297443889911</v>
      </c>
    </row>
    <row r="871" spans="1:34">
      <c r="A871">
        <v>1989</v>
      </c>
      <c r="B871" s="1">
        <v>2866.7719999999999</v>
      </c>
      <c r="C871" s="6">
        <v>5.0000000000000001E-3</v>
      </c>
      <c r="D871" t="s">
        <v>0</v>
      </c>
      <c r="E871">
        <v>1</v>
      </c>
      <c r="F871">
        <v>35.5</v>
      </c>
      <c r="G871" t="s">
        <v>1</v>
      </c>
      <c r="H871">
        <v>1</v>
      </c>
      <c r="I871" t="s">
        <v>0</v>
      </c>
      <c r="J871">
        <v>0</v>
      </c>
      <c r="K871">
        <v>34.5</v>
      </c>
      <c r="L871" t="s">
        <v>1</v>
      </c>
      <c r="M871">
        <v>1</v>
      </c>
      <c r="N871" t="s">
        <v>2045</v>
      </c>
      <c r="O871">
        <v>1</v>
      </c>
      <c r="P871" t="str">
        <f>D871&amp;"-"&amp;F871&amp;"-"&amp;G871&amp;"-"&amp;E871&amp;"-"&amp;H871</f>
        <v>X2Pi-35.5-e-1-1</v>
      </c>
      <c r="Q871" t="str">
        <f>I871&amp;"-"&amp;K871&amp;"-"&amp;L871&amp;"-"&amp;J871&amp;"-"&amp;M871</f>
        <v>X2Pi-34.5-e-0-1</v>
      </c>
      <c r="R871">
        <f>B871+S871</f>
        <v>17858.448872674999</v>
      </c>
      <c r="S871">
        <f>_xlfn.IFNA(VLOOKUP(Q871,'MARVEL-X'!A$2:I$1400,7,FALSE),VLOOKUP(Q871,MARVEL!A$2:J$1522,10,FALSE))</f>
        <v>14991.676872675</v>
      </c>
      <c r="T871">
        <f>IF(P871=P870,R871+T870,R871)</f>
        <v>17858.448872674999</v>
      </c>
      <c r="U871">
        <f>IF(P871=P870,1+U870,1)</f>
        <v>1</v>
      </c>
      <c r="V871">
        <f t="shared" si="13"/>
        <v>17858.448872674999</v>
      </c>
      <c r="W871" t="str">
        <f>IF(V871="","",IF(ABS(V871-R871)&gt;W$1,ABS(V871-R871),""))</f>
        <v/>
      </c>
      <c r="X871" t="str">
        <f>Y871&amp;"-"&amp;Z871&amp;"-"&amp;AC871&amp;"-"&amp;AD871&amp;"-"&amp;AG871</f>
        <v>35.5-e-X-1-0.5</v>
      </c>
      <c r="Y871">
        <f>F871</f>
        <v>35.5</v>
      </c>
      <c r="Z871" s="2" t="str">
        <f>G871</f>
        <v>e</v>
      </c>
      <c r="AA871">
        <f>_xlfn.IFNA(VLOOKUP(X871,'duo-out'!A$2:Q$5000,5,FALSE),E871+10*(H871-1)+1+_xlfn.IFNA(VLOOKUP(D871,states!A$2:C$10,3,FALSE),1))</f>
        <v>2</v>
      </c>
      <c r="AB871">
        <f>IF(V871="","",V871)</f>
        <v>17858.448872674999</v>
      </c>
      <c r="AC871" s="2" t="str">
        <f>_xlfn.IFNA(VLOOKUP(D871,states!A$2:C$10,2,FALSE),"XX")</f>
        <v>X</v>
      </c>
      <c r="AD871">
        <f>E871</f>
        <v>1</v>
      </c>
      <c r="AE871">
        <f>_xlfn.IFNA(VLOOKUP(D871,states!A$2:D$10,4,FALSE),0)</f>
        <v>1</v>
      </c>
      <c r="AF871">
        <v>0.5</v>
      </c>
      <c r="AG871">
        <f>IF(AE871=0,AF871,IF(AE871=1,IF(F871=0.5,0.5,IF(H871=1,0.5,1.5)),IF(F871=0.5,0.5,IF(H871=1,2.5,1.5))))</f>
        <v>0.5</v>
      </c>
      <c r="AH871" s="7">
        <f>IF(AC871="XX",0,1/C871^(1/5)*IF(E871=0,100,1)/(E871+1)^(1/4))</f>
        <v>2.4263223583284943</v>
      </c>
    </row>
    <row r="872" spans="1:34">
      <c r="A872">
        <v>2435</v>
      </c>
      <c r="B872" s="1">
        <v>2842.4582</v>
      </c>
      <c r="C872" s="6">
        <v>0.02</v>
      </c>
      <c r="D872" t="s">
        <v>0</v>
      </c>
      <c r="E872">
        <v>1</v>
      </c>
      <c r="F872">
        <v>35.5</v>
      </c>
      <c r="G872" t="s">
        <v>1</v>
      </c>
      <c r="H872">
        <v>2</v>
      </c>
      <c r="I872" t="s">
        <v>0</v>
      </c>
      <c r="J872">
        <v>0</v>
      </c>
      <c r="K872">
        <v>34.5</v>
      </c>
      <c r="L872" t="s">
        <v>1</v>
      </c>
      <c r="M872">
        <v>2</v>
      </c>
      <c r="N872" t="s">
        <v>2491</v>
      </c>
      <c r="O872">
        <v>1</v>
      </c>
      <c r="P872" t="str">
        <f>D872&amp;"-"&amp;F872&amp;"-"&amp;G872&amp;"-"&amp;E872&amp;"-"&amp;H872</f>
        <v>X2Pi-35.5-e-1-2</v>
      </c>
      <c r="Q872" t="str">
        <f>I872&amp;"-"&amp;K872&amp;"-"&amp;L872&amp;"-"&amp;J872&amp;"-"&amp;M872</f>
        <v>X2Pi-34.5-e-0-2</v>
      </c>
      <c r="R872">
        <f>B872+S872</f>
        <v>18578.328872675</v>
      </c>
      <c r="S872">
        <f>_xlfn.IFNA(VLOOKUP(Q872,'MARVEL-X'!A$2:I$1400,7,FALSE),VLOOKUP(Q872,MARVEL!A$2:J$1522,10,FALSE))</f>
        <v>15735.870672674999</v>
      </c>
      <c r="T872">
        <f>IF(P872=P871,R872+T871,R872)</f>
        <v>18578.328872675</v>
      </c>
      <c r="U872">
        <f>IF(P872=P871,1+U871,1)</f>
        <v>1</v>
      </c>
      <c r="V872">
        <f t="shared" si="13"/>
        <v>18578.328872675</v>
      </c>
      <c r="W872" t="str">
        <f>IF(V872="","",IF(ABS(V872-R872)&gt;W$1,ABS(V872-R872),""))</f>
        <v/>
      </c>
      <c r="X872" t="str">
        <f>Y872&amp;"-"&amp;Z872&amp;"-"&amp;AC872&amp;"-"&amp;AD872&amp;"-"&amp;AG872</f>
        <v>35.5-e-X-1-1.5</v>
      </c>
      <c r="Y872">
        <f>F872</f>
        <v>35.5</v>
      </c>
      <c r="Z872" s="2" t="str">
        <f>G872</f>
        <v>e</v>
      </c>
      <c r="AA872">
        <f>_xlfn.IFNA(VLOOKUP(X872,'duo-out'!A$2:Q$5000,5,FALSE),E872+10*(H872-1)+1+_xlfn.IFNA(VLOOKUP(D872,states!A$2:C$10,3,FALSE),1))</f>
        <v>12</v>
      </c>
      <c r="AB872">
        <f>IF(V872="","",V872)</f>
        <v>18578.328872675</v>
      </c>
      <c r="AC872" s="2" t="str">
        <f>_xlfn.IFNA(VLOOKUP(D872,states!A$2:C$10,2,FALSE),"XX")</f>
        <v>X</v>
      </c>
      <c r="AD872">
        <f>E872</f>
        <v>1</v>
      </c>
      <c r="AE872">
        <f>_xlfn.IFNA(VLOOKUP(D872,states!A$2:D$10,4,FALSE),0)</f>
        <v>1</v>
      </c>
      <c r="AF872">
        <v>0.5</v>
      </c>
      <c r="AG872">
        <f>IF(AE872=0,AF872,IF(AE872=1,IF(F872=0.5,0.5,IF(H872=1,0.5,1.5)),IF(F872=0.5,0.5,IF(H872=1,2.5,1.5))))</f>
        <v>1.5</v>
      </c>
      <c r="AH872" s="7">
        <f>IF(AC872="XX",0,1/C872^(1/5)*IF(E872=0,100,1)/(E872+1)^(1/4))</f>
        <v>1.8388084971065388</v>
      </c>
    </row>
    <row r="873" spans="1:34">
      <c r="A873">
        <v>2101</v>
      </c>
      <c r="B873" s="1">
        <v>2708.1030000000001</v>
      </c>
      <c r="C873" s="6">
        <v>5.0000000000000001E-3</v>
      </c>
      <c r="D873" t="s">
        <v>0</v>
      </c>
      <c r="E873">
        <v>2</v>
      </c>
      <c r="F873">
        <v>35.5</v>
      </c>
      <c r="G873" t="s">
        <v>1</v>
      </c>
      <c r="H873">
        <v>1</v>
      </c>
      <c r="I873" t="s">
        <v>0</v>
      </c>
      <c r="J873">
        <v>1</v>
      </c>
      <c r="K873">
        <v>34.5</v>
      </c>
      <c r="L873" t="s">
        <v>1</v>
      </c>
      <c r="M873">
        <v>1</v>
      </c>
      <c r="N873" t="s">
        <v>2157</v>
      </c>
      <c r="O873">
        <v>1</v>
      </c>
      <c r="P873" t="str">
        <f>D873&amp;"-"&amp;F873&amp;"-"&amp;G873&amp;"-"&amp;E873&amp;"-"&amp;H873</f>
        <v>X2Pi-35.5-e-2-1</v>
      </c>
      <c r="Q873" t="str">
        <f>I873&amp;"-"&amp;K873&amp;"-"&amp;L873&amp;"-"&amp;J873&amp;"-"&amp;M873</f>
        <v>X2Pi-34.5-e-1-1</v>
      </c>
      <c r="R873">
        <f>B873+S873</f>
        <v>19826.814872675001</v>
      </c>
      <c r="S873">
        <f>_xlfn.IFNA(VLOOKUP(Q873,'MARVEL-X'!A$2:I$1400,7,FALSE),VLOOKUP(Q873,MARVEL!A$2:J$1522,10,FALSE))</f>
        <v>17118.711872675001</v>
      </c>
      <c r="T873">
        <f>IF(P873=P872,R873+T872,R873)</f>
        <v>19826.814872675001</v>
      </c>
      <c r="U873">
        <f>IF(P873=P872,1+U872,1)</f>
        <v>1</v>
      </c>
      <c r="V873">
        <f t="shared" si="13"/>
        <v>19826.814872675001</v>
      </c>
      <c r="W873" t="str">
        <f>IF(V873="","",IF(ABS(V873-R873)&gt;W$1,ABS(V873-R873),""))</f>
        <v/>
      </c>
      <c r="X873" t="str">
        <f>Y873&amp;"-"&amp;Z873&amp;"-"&amp;AC873&amp;"-"&amp;AD873&amp;"-"&amp;AG873</f>
        <v>35.5-e-X-2-0.5</v>
      </c>
      <c r="Y873">
        <f>F873</f>
        <v>35.5</v>
      </c>
      <c r="Z873" s="2" t="str">
        <f>G873</f>
        <v>e</v>
      </c>
      <c r="AA873">
        <f>_xlfn.IFNA(VLOOKUP(X873,'duo-out'!A$2:Q$5000,5,FALSE),E873+10*(H873-1)+1+_xlfn.IFNA(VLOOKUP(D873,states!A$2:C$10,3,FALSE),1))</f>
        <v>3</v>
      </c>
      <c r="AB873">
        <f>IF(V873="","",V873)</f>
        <v>19826.814872675001</v>
      </c>
      <c r="AC873" s="2" t="str">
        <f>_xlfn.IFNA(VLOOKUP(D873,states!A$2:C$10,2,FALSE),"XX")</f>
        <v>X</v>
      </c>
      <c r="AD873">
        <f>E873</f>
        <v>2</v>
      </c>
      <c r="AE873">
        <f>_xlfn.IFNA(VLOOKUP(D873,states!A$2:D$10,4,FALSE),0)</f>
        <v>1</v>
      </c>
      <c r="AF873">
        <v>0.5</v>
      </c>
      <c r="AG873">
        <f>IF(AE873=0,AF873,IF(AE873=1,IF(F873=0.5,0.5,IF(H873=1,0.5,1.5)),IF(F873=0.5,0.5,IF(H873=1,2.5,1.5))))</f>
        <v>0.5</v>
      </c>
      <c r="AH873" s="7">
        <f>IF(AC873="XX",0,1/C873^(1/5)*IF(E873=0,100,1)/(E873+1)^(1/4))</f>
        <v>2.1924297443889911</v>
      </c>
    </row>
    <row r="874" spans="1:34">
      <c r="A874">
        <v>2468</v>
      </c>
      <c r="B874" s="1">
        <v>2682.57</v>
      </c>
      <c r="C874" s="6">
        <v>0.02</v>
      </c>
      <c r="D874" t="s">
        <v>0</v>
      </c>
      <c r="E874">
        <v>2</v>
      </c>
      <c r="F874">
        <v>35.5</v>
      </c>
      <c r="G874" t="s">
        <v>1</v>
      </c>
      <c r="H874">
        <v>2</v>
      </c>
      <c r="I874" t="s">
        <v>0</v>
      </c>
      <c r="J874">
        <v>1</v>
      </c>
      <c r="K874">
        <v>34.5</v>
      </c>
      <c r="L874" t="s">
        <v>1</v>
      </c>
      <c r="M874">
        <v>2</v>
      </c>
      <c r="N874" t="s">
        <v>2524</v>
      </c>
      <c r="O874">
        <v>1</v>
      </c>
      <c r="P874" t="str">
        <f>D874&amp;"-"&amp;F874&amp;"-"&amp;G874&amp;"-"&amp;E874&amp;"-"&amp;H874</f>
        <v>X2Pi-35.5-e-2-2</v>
      </c>
      <c r="Q874" t="str">
        <f>I874&amp;"-"&amp;K874&amp;"-"&amp;L874&amp;"-"&amp;J874&amp;"-"&amp;M874</f>
        <v>X2Pi-34.5-e-1-2</v>
      </c>
      <c r="R874">
        <f>B874+S874</f>
        <v>20512.324572674999</v>
      </c>
      <c r="S874">
        <f>_xlfn.IFNA(VLOOKUP(Q874,'MARVEL-X'!A$2:I$1400,7,FALSE),VLOOKUP(Q874,MARVEL!A$2:J$1522,10,FALSE))</f>
        <v>17829.754572675</v>
      </c>
      <c r="T874">
        <f>IF(P874=P873,R874+T873,R874)</f>
        <v>20512.324572674999</v>
      </c>
      <c r="U874">
        <f>IF(P874=P873,1+U873,1)</f>
        <v>1</v>
      </c>
      <c r="V874">
        <f t="shared" si="13"/>
        <v>20512.324572674999</v>
      </c>
      <c r="W874" t="str">
        <f>IF(V874="","",IF(ABS(V874-R874)&gt;W$1,ABS(V874-R874),""))</f>
        <v/>
      </c>
      <c r="X874" t="str">
        <f>Y874&amp;"-"&amp;Z874&amp;"-"&amp;AC874&amp;"-"&amp;AD874&amp;"-"&amp;AG874</f>
        <v>35.5-e-X-2-1.5</v>
      </c>
      <c r="Y874">
        <f>F874</f>
        <v>35.5</v>
      </c>
      <c r="Z874" s="2" t="str">
        <f>G874</f>
        <v>e</v>
      </c>
      <c r="AA874">
        <f>_xlfn.IFNA(VLOOKUP(X874,'duo-out'!A$2:Q$5000,5,FALSE),E874+10*(H874-1)+1+_xlfn.IFNA(VLOOKUP(D874,states!A$2:C$10,3,FALSE),1))</f>
        <v>13</v>
      </c>
      <c r="AB874">
        <f>IF(V874="","",V874)</f>
        <v>20512.324572674999</v>
      </c>
      <c r="AC874" s="2" t="str">
        <f>_xlfn.IFNA(VLOOKUP(D874,states!A$2:C$10,2,FALSE),"XX")</f>
        <v>X</v>
      </c>
      <c r="AD874">
        <f>E874</f>
        <v>2</v>
      </c>
      <c r="AE874">
        <f>_xlfn.IFNA(VLOOKUP(D874,states!A$2:D$10,4,FALSE),0)</f>
        <v>1</v>
      </c>
      <c r="AF874">
        <v>0.5</v>
      </c>
      <c r="AG874">
        <f>IF(AE874=0,AF874,IF(AE874=1,IF(F874=0.5,0.5,IF(H874=1,0.5,1.5)),IF(F874=0.5,0.5,IF(H874=1,2.5,1.5))))</f>
        <v>1.5</v>
      </c>
      <c r="AH874" s="7">
        <f>IF(AC874="XX",0,1/C874^(1/5)*IF(E874=0,100,1)/(E874+1)^(1/4))</f>
        <v>1.6615510422402757</v>
      </c>
    </row>
    <row r="875" spans="1:34">
      <c r="A875">
        <v>2014</v>
      </c>
      <c r="B875" s="1">
        <v>2867.15</v>
      </c>
      <c r="C875" s="6">
        <v>5.0000000000000001E-3</v>
      </c>
      <c r="D875" t="s">
        <v>0</v>
      </c>
      <c r="E875">
        <v>1</v>
      </c>
      <c r="F875">
        <v>35.5</v>
      </c>
      <c r="G875" t="s">
        <v>2</v>
      </c>
      <c r="H875">
        <v>1</v>
      </c>
      <c r="I875" t="s">
        <v>0</v>
      </c>
      <c r="J875">
        <v>0</v>
      </c>
      <c r="K875">
        <v>34.5</v>
      </c>
      <c r="L875" t="s">
        <v>2</v>
      </c>
      <c r="M875">
        <v>1</v>
      </c>
      <c r="N875" t="s">
        <v>2070</v>
      </c>
      <c r="O875">
        <v>1</v>
      </c>
      <c r="P875" t="str">
        <f>D875&amp;"-"&amp;F875&amp;"-"&amp;G875&amp;"-"&amp;E875&amp;"-"&amp;H875</f>
        <v>X2Pi-35.5-f-1-1</v>
      </c>
      <c r="Q875" t="str">
        <f>I875&amp;"-"&amp;K875&amp;"-"&amp;L875&amp;"-"&amp;J875&amp;"-"&amp;M875</f>
        <v>X2Pi-34.5-f-0-1</v>
      </c>
      <c r="R875">
        <f>B875+S875</f>
        <v>17829.802072675</v>
      </c>
      <c r="S875">
        <f>_xlfn.IFNA(VLOOKUP(Q875,'MARVEL-X'!A$2:I$1400,7,FALSE),VLOOKUP(Q875,MARVEL!A$2:J$1522,10,FALSE))</f>
        <v>14962.652072674999</v>
      </c>
      <c r="T875">
        <f>IF(P875=P874,R875+T874,R875)</f>
        <v>17829.802072675</v>
      </c>
      <c r="U875">
        <f>IF(P875=P874,1+U874,1)</f>
        <v>1</v>
      </c>
      <c r="V875">
        <f t="shared" si="13"/>
        <v>17829.802072675</v>
      </c>
      <c r="W875" t="str">
        <f>IF(V875="","",IF(ABS(V875-R875)&gt;W$1,ABS(V875-R875),""))</f>
        <v/>
      </c>
      <c r="X875" t="str">
        <f>Y875&amp;"-"&amp;Z875&amp;"-"&amp;AC875&amp;"-"&amp;AD875&amp;"-"&amp;AG875</f>
        <v>35.5-f-X-1-0.5</v>
      </c>
      <c r="Y875">
        <f>F875</f>
        <v>35.5</v>
      </c>
      <c r="Z875" s="2" t="str">
        <f>G875</f>
        <v>f</v>
      </c>
      <c r="AA875">
        <f>_xlfn.IFNA(VLOOKUP(X875,'duo-out'!A$2:Q$5000,5,FALSE),E875+10*(H875-1)+1+_xlfn.IFNA(VLOOKUP(D875,states!A$2:C$10,3,FALSE),1))</f>
        <v>2</v>
      </c>
      <c r="AB875">
        <f>IF(V875="","",V875)</f>
        <v>17829.802072675</v>
      </c>
      <c r="AC875" s="2" t="str">
        <f>_xlfn.IFNA(VLOOKUP(D875,states!A$2:C$10,2,FALSE),"XX")</f>
        <v>X</v>
      </c>
      <c r="AD875">
        <f>E875</f>
        <v>1</v>
      </c>
      <c r="AE875">
        <f>_xlfn.IFNA(VLOOKUP(D875,states!A$2:D$10,4,FALSE),0)</f>
        <v>1</v>
      </c>
      <c r="AF875">
        <v>0.5</v>
      </c>
      <c r="AG875">
        <f>IF(AE875=0,AF875,IF(AE875=1,IF(F875=0.5,0.5,IF(H875=1,0.5,1.5)),IF(F875=0.5,0.5,IF(H875=1,2.5,1.5))))</f>
        <v>0.5</v>
      </c>
      <c r="AH875" s="7">
        <f>IF(AC875="XX",0,1/C875^(1/5)*IF(E875=0,100,1)/(E875+1)^(1/4))</f>
        <v>2.4263223583284943</v>
      </c>
    </row>
    <row r="876" spans="1:34">
      <c r="A876">
        <v>2439</v>
      </c>
      <c r="B876" s="1">
        <v>2841.9540000000002</v>
      </c>
      <c r="C876" s="6">
        <v>0.02</v>
      </c>
      <c r="D876" t="s">
        <v>0</v>
      </c>
      <c r="E876">
        <v>1</v>
      </c>
      <c r="F876">
        <v>35.5</v>
      </c>
      <c r="G876" t="s">
        <v>2</v>
      </c>
      <c r="H876">
        <v>2</v>
      </c>
      <c r="I876" t="s">
        <v>0</v>
      </c>
      <c r="J876">
        <v>0</v>
      </c>
      <c r="K876">
        <v>34.5</v>
      </c>
      <c r="L876" t="s">
        <v>2</v>
      </c>
      <c r="M876">
        <v>2</v>
      </c>
      <c r="N876" t="s">
        <v>2495</v>
      </c>
      <c r="O876">
        <v>1</v>
      </c>
      <c r="P876" t="str">
        <f>D876&amp;"-"&amp;F876&amp;"-"&amp;G876&amp;"-"&amp;E876&amp;"-"&amp;H876</f>
        <v>X2Pi-35.5-f-1-2</v>
      </c>
      <c r="Q876" t="str">
        <f>I876&amp;"-"&amp;K876&amp;"-"&amp;L876&amp;"-"&amp;J876&amp;"-"&amp;M876</f>
        <v>X2Pi-34.5-f-0-2</v>
      </c>
      <c r="R876">
        <f>B876+S876</f>
        <v>18608.771472674998</v>
      </c>
      <c r="S876">
        <f>_xlfn.IFNA(VLOOKUP(Q876,'MARVEL-X'!A$2:I$1400,7,FALSE),VLOOKUP(Q876,MARVEL!A$2:J$1522,10,FALSE))</f>
        <v>15766.817472674998</v>
      </c>
      <c r="T876">
        <f>IF(P876=P875,R876+T875,R876)</f>
        <v>18608.771472674998</v>
      </c>
      <c r="U876">
        <f>IF(P876=P875,1+U875,1)</f>
        <v>1</v>
      </c>
      <c r="V876">
        <f t="shared" si="13"/>
        <v>18608.771472674998</v>
      </c>
      <c r="W876" t="str">
        <f>IF(V876="","",IF(ABS(V876-R876)&gt;W$1,ABS(V876-R876),""))</f>
        <v/>
      </c>
      <c r="X876" t="str">
        <f>Y876&amp;"-"&amp;Z876&amp;"-"&amp;AC876&amp;"-"&amp;AD876&amp;"-"&amp;AG876</f>
        <v>35.5-f-X-1-1.5</v>
      </c>
      <c r="Y876">
        <f>F876</f>
        <v>35.5</v>
      </c>
      <c r="Z876" s="2" t="str">
        <f>G876</f>
        <v>f</v>
      </c>
      <c r="AA876">
        <f>_xlfn.IFNA(VLOOKUP(X876,'duo-out'!A$2:Q$5000,5,FALSE),E876+10*(H876-1)+1+_xlfn.IFNA(VLOOKUP(D876,states!A$2:C$10,3,FALSE),1))</f>
        <v>12</v>
      </c>
      <c r="AB876">
        <f>IF(V876="","",V876)</f>
        <v>18608.771472674998</v>
      </c>
      <c r="AC876" s="2" t="str">
        <f>_xlfn.IFNA(VLOOKUP(D876,states!A$2:C$10,2,FALSE),"XX")</f>
        <v>X</v>
      </c>
      <c r="AD876">
        <f>E876</f>
        <v>1</v>
      </c>
      <c r="AE876">
        <f>_xlfn.IFNA(VLOOKUP(D876,states!A$2:D$10,4,FALSE),0)</f>
        <v>1</v>
      </c>
      <c r="AF876">
        <v>0.5</v>
      </c>
      <c r="AG876">
        <f>IF(AE876=0,AF876,IF(AE876=1,IF(F876=0.5,0.5,IF(H876=1,0.5,1.5)),IF(F876=0.5,0.5,IF(H876=1,2.5,1.5))))</f>
        <v>1.5</v>
      </c>
      <c r="AH876" s="7">
        <f>IF(AC876="XX",0,1/C876^(1/5)*IF(E876=0,100,1)/(E876+1)^(1/4))</f>
        <v>1.8388084971065388</v>
      </c>
    </row>
    <row r="877" spans="1:34">
      <c r="A877">
        <v>2126</v>
      </c>
      <c r="B877" s="1">
        <v>2708.5309999999999</v>
      </c>
      <c r="C877" s="6">
        <v>5.0000000000000001E-3</v>
      </c>
      <c r="D877" t="s">
        <v>0</v>
      </c>
      <c r="E877">
        <v>2</v>
      </c>
      <c r="F877">
        <v>35.5</v>
      </c>
      <c r="G877" t="s">
        <v>2</v>
      </c>
      <c r="H877">
        <v>1</v>
      </c>
      <c r="I877" t="s">
        <v>0</v>
      </c>
      <c r="J877">
        <v>1</v>
      </c>
      <c r="K877">
        <v>34.5</v>
      </c>
      <c r="L877" t="s">
        <v>2</v>
      </c>
      <c r="M877">
        <v>1</v>
      </c>
      <c r="N877" t="s">
        <v>2182</v>
      </c>
      <c r="O877">
        <v>1</v>
      </c>
      <c r="P877" t="str">
        <f>D877&amp;"-"&amp;F877&amp;"-"&amp;G877&amp;"-"&amp;E877&amp;"-"&amp;H877</f>
        <v>X2Pi-35.5-f-2-1</v>
      </c>
      <c r="Q877" t="str">
        <f>I877&amp;"-"&amp;K877&amp;"-"&amp;L877&amp;"-"&amp;J877&amp;"-"&amp;M877</f>
        <v>X2Pi-34.5-f-1-1</v>
      </c>
      <c r="R877">
        <f>B877+S877</f>
        <v>19799.549372674999</v>
      </c>
      <c r="S877">
        <f>_xlfn.IFNA(VLOOKUP(Q877,'MARVEL-X'!A$2:I$1400,7,FALSE),VLOOKUP(Q877,MARVEL!A$2:J$1522,10,FALSE))</f>
        <v>17091.018372675</v>
      </c>
      <c r="T877">
        <f>IF(P877=P876,R877+T876,R877)</f>
        <v>19799.549372674999</v>
      </c>
      <c r="U877">
        <f>IF(P877=P876,1+U876,1)</f>
        <v>1</v>
      </c>
      <c r="V877">
        <f t="shared" si="13"/>
        <v>19799.549372674999</v>
      </c>
      <c r="W877" t="str">
        <f>IF(V877="","",IF(ABS(V877-R877)&gt;W$1,ABS(V877-R877),""))</f>
        <v/>
      </c>
      <c r="X877" t="str">
        <f>Y877&amp;"-"&amp;Z877&amp;"-"&amp;AC877&amp;"-"&amp;AD877&amp;"-"&amp;AG877</f>
        <v>35.5-f-X-2-0.5</v>
      </c>
      <c r="Y877">
        <f>F877</f>
        <v>35.5</v>
      </c>
      <c r="Z877" s="2" t="str">
        <f>G877</f>
        <v>f</v>
      </c>
      <c r="AA877">
        <f>_xlfn.IFNA(VLOOKUP(X877,'duo-out'!A$2:Q$5000,5,FALSE),E877+10*(H877-1)+1+_xlfn.IFNA(VLOOKUP(D877,states!A$2:C$10,3,FALSE),1))</f>
        <v>3</v>
      </c>
      <c r="AB877">
        <f>IF(V877="","",V877)</f>
        <v>19799.549372674999</v>
      </c>
      <c r="AC877" s="2" t="str">
        <f>_xlfn.IFNA(VLOOKUP(D877,states!A$2:C$10,2,FALSE),"XX")</f>
        <v>X</v>
      </c>
      <c r="AD877">
        <f>E877</f>
        <v>2</v>
      </c>
      <c r="AE877">
        <f>_xlfn.IFNA(VLOOKUP(D877,states!A$2:D$10,4,FALSE),0)</f>
        <v>1</v>
      </c>
      <c r="AF877">
        <v>0.5</v>
      </c>
      <c r="AG877">
        <f>IF(AE877=0,AF877,IF(AE877=1,IF(F877=0.5,0.5,IF(H877=1,0.5,1.5)),IF(F877=0.5,0.5,IF(H877=1,2.5,1.5))))</f>
        <v>0.5</v>
      </c>
      <c r="AH877" s="7">
        <f>IF(AC877="XX",0,1/C877^(1/5)*IF(E877=0,100,1)/(E877+1)^(1/4))</f>
        <v>2.1924297443889911</v>
      </c>
    </row>
    <row r="878" spans="1:34">
      <c r="A878">
        <v>2470</v>
      </c>
      <c r="B878" s="1">
        <v>2682.0929999999998</v>
      </c>
      <c r="C878" s="6">
        <v>0.02</v>
      </c>
      <c r="D878" t="s">
        <v>0</v>
      </c>
      <c r="E878">
        <v>2</v>
      </c>
      <c r="F878">
        <v>35.5</v>
      </c>
      <c r="G878" t="s">
        <v>2</v>
      </c>
      <c r="H878">
        <v>2</v>
      </c>
      <c r="I878" t="s">
        <v>0</v>
      </c>
      <c r="J878">
        <v>1</v>
      </c>
      <c r="K878">
        <v>34.5</v>
      </c>
      <c r="L878" t="s">
        <v>2</v>
      </c>
      <c r="M878">
        <v>2</v>
      </c>
      <c r="N878" t="s">
        <v>2526</v>
      </c>
      <c r="O878">
        <v>1</v>
      </c>
      <c r="P878" t="str">
        <f>D878&amp;"-"&amp;F878&amp;"-"&amp;G878&amp;"-"&amp;E878&amp;"-"&amp;H878</f>
        <v>X2Pi-35.5-f-2-2</v>
      </c>
      <c r="Q878" t="str">
        <f>I878&amp;"-"&amp;K878&amp;"-"&amp;L878&amp;"-"&amp;J878&amp;"-"&amp;M878</f>
        <v>X2Pi-34.5-f-1-2</v>
      </c>
      <c r="R878">
        <f>B878+S878</f>
        <v>20541.373372675003</v>
      </c>
      <c r="S878">
        <f>_xlfn.IFNA(VLOOKUP(Q878,'MARVEL-X'!A$2:I$1400,7,FALSE),VLOOKUP(Q878,MARVEL!A$2:J$1522,10,FALSE))</f>
        <v>17859.280372675003</v>
      </c>
      <c r="T878">
        <f>IF(P878=P877,R878+T877,R878)</f>
        <v>20541.373372675003</v>
      </c>
      <c r="U878">
        <f>IF(P878=P877,1+U877,1)</f>
        <v>1</v>
      </c>
      <c r="V878">
        <f t="shared" si="13"/>
        <v>20541.373372675003</v>
      </c>
      <c r="W878" t="str">
        <f>IF(V878="","",IF(ABS(V878-R878)&gt;W$1,ABS(V878-R878),""))</f>
        <v/>
      </c>
      <c r="X878" t="str">
        <f>Y878&amp;"-"&amp;Z878&amp;"-"&amp;AC878&amp;"-"&amp;AD878&amp;"-"&amp;AG878</f>
        <v>35.5-f-X-2-1.5</v>
      </c>
      <c r="Y878">
        <f>F878</f>
        <v>35.5</v>
      </c>
      <c r="Z878" s="2" t="str">
        <f>G878</f>
        <v>f</v>
      </c>
      <c r="AA878">
        <f>_xlfn.IFNA(VLOOKUP(X878,'duo-out'!A$2:Q$5000,5,FALSE),E878+10*(H878-1)+1+_xlfn.IFNA(VLOOKUP(D878,states!A$2:C$10,3,FALSE),1))</f>
        <v>13</v>
      </c>
      <c r="AB878">
        <f>IF(V878="","",V878)</f>
        <v>20541.373372675003</v>
      </c>
      <c r="AC878" s="2" t="str">
        <f>_xlfn.IFNA(VLOOKUP(D878,states!A$2:C$10,2,FALSE),"XX")</f>
        <v>X</v>
      </c>
      <c r="AD878">
        <f>E878</f>
        <v>2</v>
      </c>
      <c r="AE878">
        <f>_xlfn.IFNA(VLOOKUP(D878,states!A$2:D$10,4,FALSE),0)</f>
        <v>1</v>
      </c>
      <c r="AF878">
        <v>0.5</v>
      </c>
      <c r="AG878">
        <f>IF(AE878=0,AF878,IF(AE878=1,IF(F878=0.5,0.5,IF(H878=1,0.5,1.5)),IF(F878=0.5,0.5,IF(H878=1,2.5,1.5))))</f>
        <v>1.5</v>
      </c>
      <c r="AH878" s="7">
        <f>IF(AC878="XX",0,1/C878^(1/5)*IF(E878=0,100,1)/(E878+1)^(1/4))</f>
        <v>1.6615510422402757</v>
      </c>
    </row>
    <row r="879" spans="1:34">
      <c r="A879">
        <v>2436</v>
      </c>
      <c r="B879" s="1">
        <v>2815.9540000000002</v>
      </c>
      <c r="C879" s="6">
        <v>0.02</v>
      </c>
      <c r="D879" t="s">
        <v>0</v>
      </c>
      <c r="E879">
        <v>1</v>
      </c>
      <c r="F879">
        <v>36.5</v>
      </c>
      <c r="G879" t="s">
        <v>1</v>
      </c>
      <c r="H879">
        <v>2</v>
      </c>
      <c r="I879" t="s">
        <v>0</v>
      </c>
      <c r="J879">
        <v>0</v>
      </c>
      <c r="K879">
        <v>35.5</v>
      </c>
      <c r="L879" t="s">
        <v>1</v>
      </c>
      <c r="M879">
        <v>2</v>
      </c>
      <c r="N879" t="s">
        <v>2492</v>
      </c>
      <c r="O879">
        <v>1</v>
      </c>
      <c r="P879" t="str">
        <f>D879&amp;"-"&amp;F879&amp;"-"&amp;G879&amp;"-"&amp;E879&amp;"-"&amp;H879</f>
        <v>X2Pi-36.5-e-1-2</v>
      </c>
      <c r="Q879" t="str">
        <f>I879&amp;"-"&amp;K879&amp;"-"&amp;L879&amp;"-"&amp;J879&amp;"-"&amp;M879</f>
        <v>X2Pi-35.5-e-0-2</v>
      </c>
      <c r="R879" t="e">
        <f>B879+S879</f>
        <v>#N/A</v>
      </c>
      <c r="S879" t="e">
        <f>_xlfn.IFNA(VLOOKUP(Q879,'MARVEL-X'!A$2:I$1400,7,FALSE),VLOOKUP(Q879,MARVEL!A$2:J$1522,10,FALSE))</f>
        <v>#N/A</v>
      </c>
      <c r="T879" t="e">
        <f>IF(P879=P878,R879+T878,R879)</f>
        <v>#N/A</v>
      </c>
      <c r="U879">
        <f>IF(P879=P878,1+U878,1)</f>
        <v>1</v>
      </c>
      <c r="V879" t="e">
        <f t="shared" si="13"/>
        <v>#N/A</v>
      </c>
      <c r="W879" t="e">
        <f>IF(V879="","",IF(ABS(V879-R879)&gt;W$1,ABS(V879-R879),""))</f>
        <v>#N/A</v>
      </c>
      <c r="X879" t="str">
        <f>Y879&amp;"-"&amp;Z879&amp;"-"&amp;AC879&amp;"-"&amp;AD879&amp;"-"&amp;AG879</f>
        <v>36.5-e-X-1-1.5</v>
      </c>
      <c r="Y879">
        <f>F879</f>
        <v>36.5</v>
      </c>
      <c r="Z879" s="2" t="str">
        <f>G879</f>
        <v>e</v>
      </c>
      <c r="AA879">
        <f>_xlfn.IFNA(VLOOKUP(X879,'duo-out'!A$2:Q$5000,5,FALSE),E879+10*(H879-1)+1+_xlfn.IFNA(VLOOKUP(D879,states!A$2:C$10,3,FALSE),1))</f>
        <v>12</v>
      </c>
      <c r="AB879" t="e">
        <f>IF(V879="","",V879)</f>
        <v>#N/A</v>
      </c>
      <c r="AC879" s="2" t="str">
        <f>_xlfn.IFNA(VLOOKUP(D879,states!A$2:C$10,2,FALSE),"XX")</f>
        <v>X</v>
      </c>
      <c r="AD879">
        <f>E879</f>
        <v>1</v>
      </c>
      <c r="AE879">
        <f>_xlfn.IFNA(VLOOKUP(D879,states!A$2:D$10,4,FALSE),0)</f>
        <v>1</v>
      </c>
      <c r="AF879">
        <v>0.5</v>
      </c>
      <c r="AG879">
        <f>IF(AE879=0,AF879,IF(AE879=1,IF(F879=0.5,0.5,IF(H879=1,0.5,1.5)),IF(F879=0.5,0.5,IF(H879=1,2.5,1.5))))</f>
        <v>1.5</v>
      </c>
      <c r="AH879" s="7">
        <f>IF(AC879="XX",0,1/C879^(1/5)*IF(E879=0,100,1)/(E879+1)^(1/4))</f>
        <v>1.8388084971065388</v>
      </c>
    </row>
    <row r="880" spans="1:34">
      <c r="A880">
        <v>2428</v>
      </c>
      <c r="B880" s="1">
        <v>2842.4270000000001</v>
      </c>
      <c r="C880" s="6">
        <v>0.02</v>
      </c>
      <c r="D880" t="s">
        <v>0</v>
      </c>
      <c r="E880">
        <v>1</v>
      </c>
      <c r="F880">
        <v>36.5</v>
      </c>
      <c r="G880" t="s">
        <v>2</v>
      </c>
      <c r="H880">
        <v>1</v>
      </c>
      <c r="I880" t="s">
        <v>0</v>
      </c>
      <c r="J880">
        <v>0</v>
      </c>
      <c r="K880">
        <v>35.5</v>
      </c>
      <c r="L880" t="s">
        <v>2</v>
      </c>
      <c r="M880">
        <v>1</v>
      </c>
      <c r="N880" t="s">
        <v>2484</v>
      </c>
      <c r="O880">
        <v>1</v>
      </c>
      <c r="P880" t="str">
        <f>D880&amp;"-"&amp;F880&amp;"-"&amp;G880&amp;"-"&amp;E880&amp;"-"&amp;H880</f>
        <v>X2Pi-36.5-f-1-1</v>
      </c>
      <c r="Q880" t="str">
        <f>I880&amp;"-"&amp;K880&amp;"-"&amp;L880&amp;"-"&amp;J880&amp;"-"&amp;M880</f>
        <v>X2Pi-35.5-f-0-1</v>
      </c>
      <c r="R880">
        <f>B880+S880</f>
        <v>18578.043872675</v>
      </c>
      <c r="S880">
        <f>_xlfn.IFNA(VLOOKUP(Q880,'MARVEL-X'!A$2:I$1400,7,FALSE),VLOOKUP(Q880,MARVEL!A$2:J$1522,10,FALSE))</f>
        <v>15735.616872674998</v>
      </c>
      <c r="T880">
        <f>IF(P880=P879,R880+T879,R880)</f>
        <v>18578.043872675</v>
      </c>
      <c r="U880">
        <f>IF(P880=P879,1+U879,1)</f>
        <v>1</v>
      </c>
      <c r="V880">
        <f t="shared" si="13"/>
        <v>18578.043872675</v>
      </c>
      <c r="W880" t="str">
        <f>IF(V880="","",IF(ABS(V880-R880)&gt;W$1,ABS(V880-R880),""))</f>
        <v/>
      </c>
      <c r="X880" t="str">
        <f>Y880&amp;"-"&amp;Z880&amp;"-"&amp;AC880&amp;"-"&amp;AD880&amp;"-"&amp;AG880</f>
        <v>36.5-f-X-1-0.5</v>
      </c>
      <c r="Y880">
        <f>F880</f>
        <v>36.5</v>
      </c>
      <c r="Z880" s="2" t="str">
        <f>G880</f>
        <v>f</v>
      </c>
      <c r="AA880">
        <f>_xlfn.IFNA(VLOOKUP(X880,'duo-out'!A$2:Q$5000,5,FALSE),E880+10*(H880-1)+1+_xlfn.IFNA(VLOOKUP(D880,states!A$2:C$10,3,FALSE),1))</f>
        <v>2</v>
      </c>
      <c r="AB880">
        <f>IF(V880="","",V880)</f>
        <v>18578.043872675</v>
      </c>
      <c r="AC880" s="2" t="str">
        <f>_xlfn.IFNA(VLOOKUP(D880,states!A$2:C$10,2,FALSE),"XX")</f>
        <v>X</v>
      </c>
      <c r="AD880">
        <f>E880</f>
        <v>1</v>
      </c>
      <c r="AE880">
        <f>_xlfn.IFNA(VLOOKUP(D880,states!A$2:D$10,4,FALSE),0)</f>
        <v>1</v>
      </c>
      <c r="AF880">
        <v>0.5</v>
      </c>
      <c r="AG880">
        <f>IF(AE880=0,AF880,IF(AE880=1,IF(F880=0.5,0.5,IF(H880=1,0.5,1.5)),IF(F880=0.5,0.5,IF(H880=1,2.5,1.5))))</f>
        <v>0.5</v>
      </c>
      <c r="AH880" s="7">
        <f>IF(AC880="XX",0,1/C880^(1/5)*IF(E880=0,100,1)/(E880+1)^(1/4))</f>
        <v>1.8388084971065388</v>
      </c>
    </row>
    <row r="881" spans="1:34">
      <c r="A881">
        <v>2440</v>
      </c>
      <c r="B881" s="1">
        <v>2815.4029999999998</v>
      </c>
      <c r="C881" s="6">
        <v>0.02</v>
      </c>
      <c r="D881" t="s">
        <v>0</v>
      </c>
      <c r="E881">
        <v>1</v>
      </c>
      <c r="F881">
        <v>36.5</v>
      </c>
      <c r="G881" t="s">
        <v>2</v>
      </c>
      <c r="H881">
        <v>2</v>
      </c>
      <c r="I881" t="s">
        <v>0</v>
      </c>
      <c r="J881">
        <v>0</v>
      </c>
      <c r="K881">
        <v>35.5</v>
      </c>
      <c r="L881" t="s">
        <v>2</v>
      </c>
      <c r="M881">
        <v>2</v>
      </c>
      <c r="N881" t="s">
        <v>2496</v>
      </c>
      <c r="O881">
        <v>1</v>
      </c>
      <c r="P881" t="str">
        <f>D881&amp;"-"&amp;F881&amp;"-"&amp;G881&amp;"-"&amp;E881&amp;"-"&amp;H881</f>
        <v>X2Pi-36.5-f-1-2</v>
      </c>
      <c r="Q881" t="str">
        <f>I881&amp;"-"&amp;K881&amp;"-"&amp;L881&amp;"-"&amp;J881&amp;"-"&amp;M881</f>
        <v>X2Pi-35.5-f-0-2</v>
      </c>
      <c r="R881" t="e">
        <f>B881+S881</f>
        <v>#N/A</v>
      </c>
      <c r="S881" t="e">
        <f>_xlfn.IFNA(VLOOKUP(Q881,'MARVEL-X'!A$2:I$1400,7,FALSE),VLOOKUP(Q881,MARVEL!A$2:J$1522,10,FALSE))</f>
        <v>#N/A</v>
      </c>
      <c r="T881" t="e">
        <f>IF(P881=P880,R881+T880,R881)</f>
        <v>#N/A</v>
      </c>
      <c r="U881">
        <f>IF(P881=P880,1+U880,1)</f>
        <v>1</v>
      </c>
      <c r="V881" t="e">
        <f t="shared" si="13"/>
        <v>#N/A</v>
      </c>
      <c r="W881" t="e">
        <f>IF(V881="","",IF(ABS(V881-R881)&gt;W$1,ABS(V881-R881),""))</f>
        <v>#N/A</v>
      </c>
      <c r="X881" t="str">
        <f>Y881&amp;"-"&amp;Z881&amp;"-"&amp;AC881&amp;"-"&amp;AD881&amp;"-"&amp;AG881</f>
        <v>36.5-f-X-1-1.5</v>
      </c>
      <c r="Y881">
        <f>F881</f>
        <v>36.5</v>
      </c>
      <c r="Z881" s="2" t="str">
        <f>G881</f>
        <v>f</v>
      </c>
      <c r="AA881">
        <f>_xlfn.IFNA(VLOOKUP(X881,'duo-out'!A$2:Q$5000,5,FALSE),E881+10*(H881-1)+1+_xlfn.IFNA(VLOOKUP(D881,states!A$2:C$10,3,FALSE),1))</f>
        <v>12</v>
      </c>
      <c r="AB881" t="e">
        <f>IF(V881="","",V881)</f>
        <v>#N/A</v>
      </c>
      <c r="AC881" s="2" t="str">
        <f>_xlfn.IFNA(VLOOKUP(D881,states!A$2:C$10,2,FALSE),"XX")</f>
        <v>X</v>
      </c>
      <c r="AD881">
        <f>E881</f>
        <v>1</v>
      </c>
      <c r="AE881">
        <f>_xlfn.IFNA(VLOOKUP(D881,states!A$2:D$10,4,FALSE),0)</f>
        <v>1</v>
      </c>
      <c r="AF881">
        <v>0.5</v>
      </c>
      <c r="AG881">
        <f>IF(AE881=0,AF881,IF(AE881=1,IF(F881=0.5,0.5,IF(H881=1,0.5,1.5)),IF(F881=0.5,0.5,IF(H881=1,2.5,1.5))))</f>
        <v>1.5</v>
      </c>
      <c r="AH881" s="7">
        <f>IF(AC881="XX",0,1/C881^(1/5)*IF(E881=0,100,1)/(E881+1)^(1/4))</f>
        <v>1.8388084971065388</v>
      </c>
    </row>
    <row r="882" spans="1:34">
      <c r="A882">
        <v>2465</v>
      </c>
      <c r="B882" s="1">
        <v>2682.57</v>
      </c>
      <c r="C882" s="6">
        <v>0.02</v>
      </c>
      <c r="D882" t="s">
        <v>0</v>
      </c>
      <c r="E882">
        <v>2</v>
      </c>
      <c r="F882">
        <v>36.5</v>
      </c>
      <c r="G882" t="s">
        <v>2</v>
      </c>
      <c r="H882">
        <v>1</v>
      </c>
      <c r="I882" t="s">
        <v>0</v>
      </c>
      <c r="J882">
        <v>1</v>
      </c>
      <c r="K882">
        <v>35.5</v>
      </c>
      <c r="L882" t="s">
        <v>2</v>
      </c>
      <c r="M882">
        <v>1</v>
      </c>
      <c r="N882" t="s">
        <v>2521</v>
      </c>
      <c r="O882">
        <v>1</v>
      </c>
      <c r="P882" t="str">
        <f>D882&amp;"-"&amp;F882&amp;"-"&amp;G882&amp;"-"&amp;E882&amp;"-"&amp;H882</f>
        <v>X2Pi-36.5-f-2-1</v>
      </c>
      <c r="Q882" t="str">
        <f>I882&amp;"-"&amp;K882&amp;"-"&amp;L882&amp;"-"&amp;J882&amp;"-"&amp;M882</f>
        <v>X2Pi-35.5-f-1-1</v>
      </c>
      <c r="R882">
        <f>B882+S882</f>
        <v>20512.372072675</v>
      </c>
      <c r="S882">
        <f>_xlfn.IFNA(VLOOKUP(Q882,'MARVEL-X'!A$2:I$1400,7,FALSE),VLOOKUP(Q882,MARVEL!A$2:J$1522,10,FALSE))</f>
        <v>17829.802072675</v>
      </c>
      <c r="T882">
        <f>IF(P882=P881,R882+T881,R882)</f>
        <v>20512.372072675</v>
      </c>
      <c r="U882">
        <f>IF(P882=P881,1+U881,1)</f>
        <v>1</v>
      </c>
      <c r="V882">
        <f t="shared" si="13"/>
        <v>20512.372072675</v>
      </c>
      <c r="W882" t="str">
        <f>IF(V882="","",IF(ABS(V882-R882)&gt;W$1,ABS(V882-R882),""))</f>
        <v/>
      </c>
      <c r="X882" t="str">
        <f>Y882&amp;"-"&amp;Z882&amp;"-"&amp;AC882&amp;"-"&amp;AD882&amp;"-"&amp;AG882</f>
        <v>36.5-f-X-2-0.5</v>
      </c>
      <c r="Y882">
        <f>F882</f>
        <v>36.5</v>
      </c>
      <c r="Z882" s="2" t="str">
        <f>G882</f>
        <v>f</v>
      </c>
      <c r="AA882">
        <f>_xlfn.IFNA(VLOOKUP(X882,'duo-out'!A$2:Q$5000,5,FALSE),E882+10*(H882-1)+1+_xlfn.IFNA(VLOOKUP(D882,states!A$2:C$10,3,FALSE),1))</f>
        <v>3</v>
      </c>
      <c r="AB882">
        <f>IF(V882="","",V882)</f>
        <v>20512.372072675</v>
      </c>
      <c r="AC882" s="2" t="str">
        <f>_xlfn.IFNA(VLOOKUP(D882,states!A$2:C$10,2,FALSE),"XX")</f>
        <v>X</v>
      </c>
      <c r="AD882">
        <f>E882</f>
        <v>2</v>
      </c>
      <c r="AE882">
        <f>_xlfn.IFNA(VLOOKUP(D882,states!A$2:D$10,4,FALSE),0)</f>
        <v>1</v>
      </c>
      <c r="AF882">
        <v>0.5</v>
      </c>
      <c r="AG882">
        <f>IF(AE882=0,AF882,IF(AE882=1,IF(F882=0.5,0.5,IF(H882=1,0.5,1.5)),IF(F882=0.5,0.5,IF(H882=1,2.5,1.5))))</f>
        <v>0.5</v>
      </c>
      <c r="AH882" s="7">
        <f>IF(AC882="XX",0,1/C882^(1/5)*IF(E882=0,100,1)/(E882+1)^(1/4))</f>
        <v>1.6615510422402757</v>
      </c>
    </row>
    <row r="883" spans="1:34">
      <c r="A883">
        <v>2471</v>
      </c>
      <c r="B883" s="1">
        <v>2654.2890000000002</v>
      </c>
      <c r="C883" s="6">
        <v>0.02</v>
      </c>
      <c r="D883" t="s">
        <v>0</v>
      </c>
      <c r="E883">
        <v>2</v>
      </c>
      <c r="F883">
        <v>36.5</v>
      </c>
      <c r="G883" t="s">
        <v>2</v>
      </c>
      <c r="H883">
        <v>2</v>
      </c>
      <c r="I883" t="s">
        <v>0</v>
      </c>
      <c r="J883">
        <v>1</v>
      </c>
      <c r="K883">
        <v>35.5</v>
      </c>
      <c r="L883" t="s">
        <v>2</v>
      </c>
      <c r="M883">
        <v>2</v>
      </c>
      <c r="N883" t="s">
        <v>2527</v>
      </c>
      <c r="O883">
        <v>1</v>
      </c>
      <c r="P883" t="str">
        <f>D883&amp;"-"&amp;F883&amp;"-"&amp;G883&amp;"-"&amp;E883&amp;"-"&amp;H883</f>
        <v>X2Pi-36.5-f-2-2</v>
      </c>
      <c r="Q883" t="str">
        <f>I883&amp;"-"&amp;K883&amp;"-"&amp;L883&amp;"-"&amp;J883&amp;"-"&amp;M883</f>
        <v>X2Pi-35.5-f-1-2</v>
      </c>
      <c r="R883">
        <f>B883+S883</f>
        <v>21263.060472675003</v>
      </c>
      <c r="S883">
        <f>_xlfn.IFNA(VLOOKUP(Q883,'MARVEL-X'!A$2:I$1400,7,FALSE),VLOOKUP(Q883,MARVEL!A$2:J$1522,10,FALSE))</f>
        <v>18608.771472675002</v>
      </c>
      <c r="T883">
        <f>IF(P883=P882,R883+T882,R883)</f>
        <v>21263.060472675003</v>
      </c>
      <c r="U883">
        <f>IF(P883=P882,1+U882,1)</f>
        <v>1</v>
      </c>
      <c r="V883">
        <f t="shared" si="13"/>
        <v>21263.060472675003</v>
      </c>
      <c r="W883" t="str">
        <f>IF(V883="","",IF(ABS(V883-R883)&gt;W$1,ABS(V883-R883),""))</f>
        <v/>
      </c>
      <c r="X883" t="str">
        <f>Y883&amp;"-"&amp;Z883&amp;"-"&amp;AC883&amp;"-"&amp;AD883&amp;"-"&amp;AG883</f>
        <v>36.5-f-X-2-1.5</v>
      </c>
      <c r="Y883">
        <f>F883</f>
        <v>36.5</v>
      </c>
      <c r="Z883" s="2" t="str">
        <f>G883</f>
        <v>f</v>
      </c>
      <c r="AA883">
        <f>_xlfn.IFNA(VLOOKUP(X883,'duo-out'!A$2:Q$5000,5,FALSE),E883+10*(H883-1)+1+_xlfn.IFNA(VLOOKUP(D883,states!A$2:C$10,3,FALSE),1))</f>
        <v>13</v>
      </c>
      <c r="AB883">
        <f>IF(V883="","",V883)</f>
        <v>21263.060472675003</v>
      </c>
      <c r="AC883" s="2" t="str">
        <f>_xlfn.IFNA(VLOOKUP(D883,states!A$2:C$10,2,FALSE),"XX")</f>
        <v>X</v>
      </c>
      <c r="AD883">
        <f>E883</f>
        <v>2</v>
      </c>
      <c r="AE883">
        <f>_xlfn.IFNA(VLOOKUP(D883,states!A$2:D$10,4,FALSE),0)</f>
        <v>1</v>
      </c>
      <c r="AF883">
        <v>0.5</v>
      </c>
      <c r="AG883">
        <f>IF(AE883=0,AF883,IF(AE883=1,IF(F883=0.5,0.5,IF(H883=1,0.5,1.5)),IF(F883=0.5,0.5,IF(H883=1,2.5,1.5))))</f>
        <v>1.5</v>
      </c>
      <c r="AH883" s="7">
        <f>IF(AC883="XX",0,1/C883^(1/5)*IF(E883=0,100,1)/(E883+1)^(1/4))</f>
        <v>1.6615510422402757</v>
      </c>
    </row>
    <row r="884" spans="1:34">
      <c r="A884">
        <v>2424</v>
      </c>
      <c r="B884" s="1">
        <v>2815.4050000000002</v>
      </c>
      <c r="C884" s="6">
        <v>0.02</v>
      </c>
      <c r="D884" t="s">
        <v>0</v>
      </c>
      <c r="E884">
        <v>1</v>
      </c>
      <c r="F884">
        <v>37.5</v>
      </c>
      <c r="G884" t="s">
        <v>1</v>
      </c>
      <c r="H884">
        <v>1</v>
      </c>
      <c r="I884" t="s">
        <v>0</v>
      </c>
      <c r="J884">
        <v>0</v>
      </c>
      <c r="K884">
        <v>36.5</v>
      </c>
      <c r="L884" t="s">
        <v>1</v>
      </c>
      <c r="M884">
        <v>1</v>
      </c>
      <c r="N884" t="s">
        <v>2480</v>
      </c>
      <c r="O884">
        <v>1</v>
      </c>
      <c r="P884" t="str">
        <f>D884&amp;"-"&amp;F884&amp;"-"&amp;G884&amp;"-"&amp;E884&amp;"-"&amp;H884</f>
        <v>X2Pi-37.5-e-1-1</v>
      </c>
      <c r="Q884" t="str">
        <f>I884&amp;"-"&amp;K884&amp;"-"&amp;L884&amp;"-"&amp;J884&amp;"-"&amp;M884</f>
        <v>X2Pi-36.5-e-0-1</v>
      </c>
      <c r="R884">
        <f>B884+S884</f>
        <v>19363.931872674999</v>
      </c>
      <c r="S884">
        <f>_xlfn.IFNA(VLOOKUP(Q884,'MARVEL-X'!A$2:I$1400,7,FALSE),VLOOKUP(Q884,MARVEL!A$2:J$1522,10,FALSE))</f>
        <v>16548.526872675</v>
      </c>
      <c r="T884">
        <f>IF(P884=P883,R884+T883,R884)</f>
        <v>19363.931872674999</v>
      </c>
      <c r="U884">
        <f>IF(P884=P883,1+U883,1)</f>
        <v>1</v>
      </c>
      <c r="V884">
        <f t="shared" si="13"/>
        <v>19363.931872674999</v>
      </c>
      <c r="W884" t="str">
        <f>IF(V884="","",IF(ABS(V884-R884)&gt;W$1,ABS(V884-R884),""))</f>
        <v/>
      </c>
      <c r="X884" t="str">
        <f>Y884&amp;"-"&amp;Z884&amp;"-"&amp;AC884&amp;"-"&amp;AD884&amp;"-"&amp;AG884</f>
        <v>37.5-e-X-1-0.5</v>
      </c>
      <c r="Y884">
        <f>F884</f>
        <v>37.5</v>
      </c>
      <c r="Z884" s="2" t="str">
        <f>G884</f>
        <v>e</v>
      </c>
      <c r="AA884">
        <f>_xlfn.IFNA(VLOOKUP(X884,'duo-out'!A$2:Q$5000,5,FALSE),E884+10*(H884-1)+1+_xlfn.IFNA(VLOOKUP(D884,states!A$2:C$10,3,FALSE),1))</f>
        <v>2</v>
      </c>
      <c r="AB884">
        <f>IF(V884="","",V884)</f>
        <v>19363.931872674999</v>
      </c>
      <c r="AC884" s="2" t="str">
        <f>_xlfn.IFNA(VLOOKUP(D884,states!A$2:C$10,2,FALSE),"XX")</f>
        <v>X</v>
      </c>
      <c r="AD884">
        <f>E884</f>
        <v>1</v>
      </c>
      <c r="AE884">
        <f>_xlfn.IFNA(VLOOKUP(D884,states!A$2:D$10,4,FALSE),0)</f>
        <v>1</v>
      </c>
      <c r="AF884">
        <v>0.5</v>
      </c>
      <c r="AG884">
        <f>IF(AE884=0,AF884,IF(AE884=1,IF(F884=0.5,0.5,IF(H884=1,0.5,1.5)),IF(F884=0.5,0.5,IF(H884=1,2.5,1.5))))</f>
        <v>0.5</v>
      </c>
      <c r="AH884" s="7">
        <f>IF(AC884="XX",0,1/C884^(1/5)*IF(E884=0,100,1)/(E884+1)^(1/4))</f>
        <v>1.8388084971065388</v>
      </c>
    </row>
    <row r="885" spans="1:34">
      <c r="A885">
        <v>2437</v>
      </c>
      <c r="B885" s="1">
        <v>2787.7130000000002</v>
      </c>
      <c r="C885" s="6">
        <v>0.02</v>
      </c>
      <c r="D885" t="s">
        <v>0</v>
      </c>
      <c r="E885">
        <v>1</v>
      </c>
      <c r="F885">
        <v>37.5</v>
      </c>
      <c r="G885" t="s">
        <v>1</v>
      </c>
      <c r="H885">
        <v>2</v>
      </c>
      <c r="I885" t="s">
        <v>0</v>
      </c>
      <c r="J885">
        <v>0</v>
      </c>
      <c r="K885">
        <v>36.5</v>
      </c>
      <c r="L885" t="s">
        <v>1</v>
      </c>
      <c r="M885">
        <v>2</v>
      </c>
      <c r="N885" t="s">
        <v>2493</v>
      </c>
      <c r="O885">
        <v>1</v>
      </c>
      <c r="P885" t="str">
        <f>D885&amp;"-"&amp;F885&amp;"-"&amp;G885&amp;"-"&amp;E885&amp;"-"&amp;H885</f>
        <v>X2Pi-37.5-e-1-2</v>
      </c>
      <c r="Q885" t="str">
        <f>I885&amp;"-"&amp;K885&amp;"-"&amp;L885&amp;"-"&amp;J885&amp;"-"&amp;M885</f>
        <v>X2Pi-36.5-e-0-2</v>
      </c>
      <c r="R885" t="e">
        <f>B885+S885</f>
        <v>#N/A</v>
      </c>
      <c r="S885" t="e">
        <f>_xlfn.IFNA(VLOOKUP(Q885,'MARVEL-X'!A$2:I$1400,7,FALSE),VLOOKUP(Q885,MARVEL!A$2:J$1522,10,FALSE))</f>
        <v>#N/A</v>
      </c>
      <c r="T885" t="e">
        <f>IF(P885=P884,R885+T884,R885)</f>
        <v>#N/A</v>
      </c>
      <c r="U885">
        <f>IF(P885=P884,1+U884,1)</f>
        <v>1</v>
      </c>
      <c r="V885" t="e">
        <f t="shared" si="13"/>
        <v>#N/A</v>
      </c>
      <c r="W885" t="e">
        <f>IF(V885="","",IF(ABS(V885-R885)&gt;W$1,ABS(V885-R885),""))</f>
        <v>#N/A</v>
      </c>
      <c r="X885" t="str">
        <f>Y885&amp;"-"&amp;Z885&amp;"-"&amp;AC885&amp;"-"&amp;AD885&amp;"-"&amp;AG885</f>
        <v>37.5-e-X-1-1.5</v>
      </c>
      <c r="Y885">
        <f>F885</f>
        <v>37.5</v>
      </c>
      <c r="Z885" s="2" t="str">
        <f>G885</f>
        <v>e</v>
      </c>
      <c r="AA885">
        <f>_xlfn.IFNA(VLOOKUP(X885,'duo-out'!A$2:Q$5000,5,FALSE),E885+10*(H885-1)+1+_xlfn.IFNA(VLOOKUP(D885,states!A$2:C$10,3,FALSE),1))</f>
        <v>12</v>
      </c>
      <c r="AB885" t="e">
        <f>IF(V885="","",V885)</f>
        <v>#N/A</v>
      </c>
      <c r="AC885" s="2" t="str">
        <f>_xlfn.IFNA(VLOOKUP(D885,states!A$2:C$10,2,FALSE),"XX")</f>
        <v>X</v>
      </c>
      <c r="AD885">
        <f>E885</f>
        <v>1</v>
      </c>
      <c r="AE885">
        <f>_xlfn.IFNA(VLOOKUP(D885,states!A$2:D$10,4,FALSE),0)</f>
        <v>1</v>
      </c>
      <c r="AF885">
        <v>0.5</v>
      </c>
      <c r="AG885">
        <f>IF(AE885=0,AF885,IF(AE885=1,IF(F885=0.5,0.5,IF(H885=1,0.5,1.5)),IF(F885=0.5,0.5,IF(H885=1,2.5,1.5))))</f>
        <v>1.5</v>
      </c>
      <c r="AH885" s="7">
        <f>IF(AC885="XX",0,1/C885^(1/5)*IF(E885=0,100,1)/(E885+1)^(1/4))</f>
        <v>1.8388084971065388</v>
      </c>
    </row>
    <row r="886" spans="1:34">
      <c r="A886">
        <v>2429</v>
      </c>
      <c r="B886" s="1">
        <v>2815.953</v>
      </c>
      <c r="C886" s="6">
        <v>0.02</v>
      </c>
      <c r="D886" t="s">
        <v>0</v>
      </c>
      <c r="E886">
        <v>1</v>
      </c>
      <c r="F886">
        <v>37.5</v>
      </c>
      <c r="G886" t="s">
        <v>2</v>
      </c>
      <c r="H886">
        <v>1</v>
      </c>
      <c r="I886" t="s">
        <v>0</v>
      </c>
      <c r="J886">
        <v>0</v>
      </c>
      <c r="K886">
        <v>36.5</v>
      </c>
      <c r="L886" t="s">
        <v>2</v>
      </c>
      <c r="M886">
        <v>1</v>
      </c>
      <c r="N886" t="s">
        <v>2485</v>
      </c>
      <c r="O886">
        <v>1</v>
      </c>
      <c r="P886" t="str">
        <f>D886&amp;"-"&amp;F886&amp;"-"&amp;G886&amp;"-"&amp;E886&amp;"-"&amp;H886</f>
        <v>X2Pi-37.5-f-1-1</v>
      </c>
      <c r="Q886" t="str">
        <f>I886&amp;"-"&amp;K886&amp;"-"&amp;L886&amp;"-"&amp;J886&amp;"-"&amp;M886</f>
        <v>X2Pi-36.5-f-0-1</v>
      </c>
      <c r="R886" t="e">
        <f>B886+S886</f>
        <v>#N/A</v>
      </c>
      <c r="S886" t="e">
        <f>_xlfn.IFNA(VLOOKUP(Q886,'MARVEL-X'!A$2:I$1400,7,FALSE),VLOOKUP(Q886,MARVEL!A$2:J$1522,10,FALSE))</f>
        <v>#N/A</v>
      </c>
      <c r="T886" t="e">
        <f>IF(P886=P885,R886+T885,R886)</f>
        <v>#N/A</v>
      </c>
      <c r="U886">
        <f>IF(P886=P885,1+U885,1)</f>
        <v>1</v>
      </c>
      <c r="V886" t="e">
        <f t="shared" si="13"/>
        <v>#N/A</v>
      </c>
      <c r="W886" t="e">
        <f>IF(V886="","",IF(ABS(V886-R886)&gt;W$1,ABS(V886-R886),""))</f>
        <v>#N/A</v>
      </c>
      <c r="X886" t="str">
        <f>Y886&amp;"-"&amp;Z886&amp;"-"&amp;AC886&amp;"-"&amp;AD886&amp;"-"&amp;AG886</f>
        <v>37.5-f-X-1-0.5</v>
      </c>
      <c r="Y886">
        <f>F886</f>
        <v>37.5</v>
      </c>
      <c r="Z886" s="2" t="str">
        <f>G886</f>
        <v>f</v>
      </c>
      <c r="AA886">
        <f>_xlfn.IFNA(VLOOKUP(X886,'duo-out'!A$2:Q$5000,5,FALSE),E886+10*(H886-1)+1+_xlfn.IFNA(VLOOKUP(D886,states!A$2:C$10,3,FALSE),1))</f>
        <v>2</v>
      </c>
      <c r="AB886" t="e">
        <f>IF(V886="","",V886)</f>
        <v>#N/A</v>
      </c>
      <c r="AC886" s="2" t="str">
        <f>_xlfn.IFNA(VLOOKUP(D886,states!A$2:C$10,2,FALSE),"XX")</f>
        <v>X</v>
      </c>
      <c r="AD886">
        <f>E886</f>
        <v>1</v>
      </c>
      <c r="AE886">
        <f>_xlfn.IFNA(VLOOKUP(D886,states!A$2:D$10,4,FALSE),0)</f>
        <v>1</v>
      </c>
      <c r="AF886">
        <v>0.5</v>
      </c>
      <c r="AG886">
        <f>IF(AE886=0,AF886,IF(AE886=1,IF(F886=0.5,0.5,IF(H886=1,0.5,1.5)),IF(F886=0.5,0.5,IF(H886=1,2.5,1.5))))</f>
        <v>0.5</v>
      </c>
      <c r="AH886" s="7">
        <f>IF(AC886="XX",0,1/C886^(1/5)*IF(E886=0,100,1)/(E886+1)^(1/4))</f>
        <v>1.8388084971065388</v>
      </c>
    </row>
    <row r="887" spans="1:34">
      <c r="A887">
        <v>2441</v>
      </c>
      <c r="B887" s="1">
        <v>2787.0540000000001</v>
      </c>
      <c r="C887" s="6">
        <v>0.02</v>
      </c>
      <c r="D887" t="s">
        <v>0</v>
      </c>
      <c r="E887">
        <v>1</v>
      </c>
      <c r="F887">
        <v>37.5</v>
      </c>
      <c r="G887" t="s">
        <v>2</v>
      </c>
      <c r="H887">
        <v>2</v>
      </c>
      <c r="I887" t="s">
        <v>0</v>
      </c>
      <c r="J887">
        <v>0</v>
      </c>
      <c r="K887">
        <v>36.5</v>
      </c>
      <c r="L887" t="s">
        <v>2</v>
      </c>
      <c r="M887">
        <v>2</v>
      </c>
      <c r="N887" t="s">
        <v>2497</v>
      </c>
      <c r="O887">
        <v>1</v>
      </c>
      <c r="P887" t="str">
        <f>D887&amp;"-"&amp;F887&amp;"-"&amp;G887&amp;"-"&amp;E887&amp;"-"&amp;H887</f>
        <v>X2Pi-37.5-f-1-2</v>
      </c>
      <c r="Q887" t="str">
        <f>I887&amp;"-"&amp;K887&amp;"-"&amp;L887&amp;"-"&amp;J887&amp;"-"&amp;M887</f>
        <v>X2Pi-36.5-f-0-2</v>
      </c>
      <c r="R887" t="e">
        <f>B887+S887</f>
        <v>#N/A</v>
      </c>
      <c r="S887" t="e">
        <f>_xlfn.IFNA(VLOOKUP(Q887,'MARVEL-X'!A$2:I$1400,7,FALSE),VLOOKUP(Q887,MARVEL!A$2:J$1522,10,FALSE))</f>
        <v>#N/A</v>
      </c>
      <c r="T887" t="e">
        <f>IF(P887=P886,R887+T886,R887)</f>
        <v>#N/A</v>
      </c>
      <c r="U887">
        <f>IF(P887=P886,1+U886,1)</f>
        <v>1</v>
      </c>
      <c r="V887" t="e">
        <f t="shared" si="13"/>
        <v>#N/A</v>
      </c>
      <c r="W887" t="e">
        <f>IF(V887="","",IF(ABS(V887-R887)&gt;W$1,ABS(V887-R887),""))</f>
        <v>#N/A</v>
      </c>
      <c r="X887" t="str">
        <f>Y887&amp;"-"&amp;Z887&amp;"-"&amp;AC887&amp;"-"&amp;AD887&amp;"-"&amp;AG887</f>
        <v>37.5-f-X-1-1.5</v>
      </c>
      <c r="Y887">
        <f>F887</f>
        <v>37.5</v>
      </c>
      <c r="Z887" s="2" t="str">
        <f>G887</f>
        <v>f</v>
      </c>
      <c r="AA887">
        <f>_xlfn.IFNA(VLOOKUP(X887,'duo-out'!A$2:Q$5000,5,FALSE),E887+10*(H887-1)+1+_xlfn.IFNA(VLOOKUP(D887,states!A$2:C$10,3,FALSE),1))</f>
        <v>12</v>
      </c>
      <c r="AB887" t="e">
        <f>IF(V887="","",V887)</f>
        <v>#N/A</v>
      </c>
      <c r="AC887" s="2" t="str">
        <f>_xlfn.IFNA(VLOOKUP(D887,states!A$2:C$10,2,FALSE),"XX")</f>
        <v>X</v>
      </c>
      <c r="AD887">
        <f>E887</f>
        <v>1</v>
      </c>
      <c r="AE887">
        <f>_xlfn.IFNA(VLOOKUP(D887,states!A$2:D$10,4,FALSE),0)</f>
        <v>1</v>
      </c>
      <c r="AF887">
        <v>0.5</v>
      </c>
      <c r="AG887">
        <f>IF(AE887=0,AF887,IF(AE887=1,IF(F887=0.5,0.5,IF(H887=1,0.5,1.5)),IF(F887=0.5,0.5,IF(H887=1,2.5,1.5))))</f>
        <v>1.5</v>
      </c>
      <c r="AH887" s="7">
        <f>IF(AC887="XX",0,1/C887^(1/5)*IF(E887=0,100,1)/(E887+1)^(1/4))</f>
        <v>1.8388084971065388</v>
      </c>
    </row>
    <row r="888" spans="1:34">
      <c r="A888">
        <v>2466</v>
      </c>
      <c r="B888" s="1">
        <v>2654.8180000000002</v>
      </c>
      <c r="C888" s="6">
        <v>0.02</v>
      </c>
      <c r="D888" t="s">
        <v>0</v>
      </c>
      <c r="E888">
        <v>2</v>
      </c>
      <c r="F888">
        <v>37.5</v>
      </c>
      <c r="G888" t="s">
        <v>2</v>
      </c>
      <c r="H888">
        <v>1</v>
      </c>
      <c r="I888" t="s">
        <v>0</v>
      </c>
      <c r="J888">
        <v>1</v>
      </c>
      <c r="K888">
        <v>36.5</v>
      </c>
      <c r="L888" t="s">
        <v>2</v>
      </c>
      <c r="M888">
        <v>1</v>
      </c>
      <c r="N888" t="s">
        <v>2522</v>
      </c>
      <c r="O888">
        <v>1</v>
      </c>
      <c r="P888" t="str">
        <f>D888&amp;"-"&amp;F888&amp;"-"&amp;G888&amp;"-"&amp;E888&amp;"-"&amp;H888</f>
        <v>X2Pi-37.5-f-2-1</v>
      </c>
      <c r="Q888" t="str">
        <f>I888&amp;"-"&amp;K888&amp;"-"&amp;L888&amp;"-"&amp;J888&amp;"-"&amp;M888</f>
        <v>X2Pi-36.5-f-1-1</v>
      </c>
      <c r="R888" t="e">
        <f>B888+S888</f>
        <v>#N/A</v>
      </c>
      <c r="S888" t="e">
        <f>_xlfn.IFNA(VLOOKUP(Q888,'MARVEL-X'!A$2:I$1400,7,FALSE),VLOOKUP(Q888,MARVEL!A$2:J$1522,10,FALSE))</f>
        <v>#N/A</v>
      </c>
      <c r="T888" t="e">
        <f>IF(P888=P887,R888+T887,R888)</f>
        <v>#N/A</v>
      </c>
      <c r="U888">
        <f>IF(P888=P887,1+U887,1)</f>
        <v>1</v>
      </c>
      <c r="V888" t="e">
        <f t="shared" si="13"/>
        <v>#N/A</v>
      </c>
      <c r="W888" t="e">
        <f>IF(V888="","",IF(ABS(V888-R888)&gt;W$1,ABS(V888-R888),""))</f>
        <v>#N/A</v>
      </c>
      <c r="X888" t="str">
        <f>Y888&amp;"-"&amp;Z888&amp;"-"&amp;AC888&amp;"-"&amp;AD888&amp;"-"&amp;AG888</f>
        <v>37.5-f-X-2-0.5</v>
      </c>
      <c r="Y888">
        <f>F888</f>
        <v>37.5</v>
      </c>
      <c r="Z888" s="2" t="str">
        <f>G888</f>
        <v>f</v>
      </c>
      <c r="AA888">
        <f>_xlfn.IFNA(VLOOKUP(X888,'duo-out'!A$2:Q$5000,5,FALSE),E888+10*(H888-1)+1+_xlfn.IFNA(VLOOKUP(D888,states!A$2:C$10,3,FALSE),1))</f>
        <v>3</v>
      </c>
      <c r="AB888" t="e">
        <f>IF(V888="","",V888)</f>
        <v>#N/A</v>
      </c>
      <c r="AC888" s="2" t="str">
        <f>_xlfn.IFNA(VLOOKUP(D888,states!A$2:C$10,2,FALSE),"XX")</f>
        <v>X</v>
      </c>
      <c r="AD888">
        <f>E888</f>
        <v>2</v>
      </c>
      <c r="AE888">
        <f>_xlfn.IFNA(VLOOKUP(D888,states!A$2:D$10,4,FALSE),0)</f>
        <v>1</v>
      </c>
      <c r="AF888">
        <v>0.5</v>
      </c>
      <c r="AG888">
        <f>IF(AE888=0,AF888,IF(AE888=1,IF(F888=0.5,0.5,IF(H888=1,0.5,1.5)),IF(F888=0.5,0.5,IF(H888=1,2.5,1.5))))</f>
        <v>0.5</v>
      </c>
      <c r="AH888" s="7">
        <f>IF(AC888="XX",0,1/C888^(1/5)*IF(E888=0,100,1)/(E888+1)^(1/4))</f>
        <v>1.6615510422402757</v>
      </c>
    </row>
    <row r="889" spans="1:34">
      <c r="A889">
        <v>2472</v>
      </c>
      <c r="B889" s="1">
        <v>2624.5120000000002</v>
      </c>
      <c r="C889" s="6">
        <v>0.02</v>
      </c>
      <c r="D889" t="s">
        <v>0</v>
      </c>
      <c r="E889">
        <v>2</v>
      </c>
      <c r="F889">
        <v>37.5</v>
      </c>
      <c r="G889" t="s">
        <v>2</v>
      </c>
      <c r="H889">
        <v>2</v>
      </c>
      <c r="I889" t="s">
        <v>0</v>
      </c>
      <c r="J889">
        <v>1</v>
      </c>
      <c r="K889">
        <v>36.5</v>
      </c>
      <c r="L889" t="s">
        <v>2</v>
      </c>
      <c r="M889">
        <v>2</v>
      </c>
      <c r="N889" t="s">
        <v>2528</v>
      </c>
      <c r="O889">
        <v>1</v>
      </c>
      <c r="P889" t="str">
        <f>D889&amp;"-"&amp;F889&amp;"-"&amp;G889&amp;"-"&amp;E889&amp;"-"&amp;H889</f>
        <v>X2Pi-37.5-f-2-2</v>
      </c>
      <c r="Q889" t="str">
        <f>I889&amp;"-"&amp;K889&amp;"-"&amp;L889&amp;"-"&amp;J889&amp;"-"&amp;M889</f>
        <v>X2Pi-36.5-f-1-2</v>
      </c>
      <c r="R889" t="e">
        <f>B889+S889</f>
        <v>#N/A</v>
      </c>
      <c r="S889" t="e">
        <f>_xlfn.IFNA(VLOOKUP(Q889,'MARVEL-X'!A$2:I$1400,7,FALSE),VLOOKUP(Q889,MARVEL!A$2:J$1522,10,FALSE))</f>
        <v>#N/A</v>
      </c>
      <c r="T889" t="e">
        <f>IF(P889=P888,R889+T888,R889)</f>
        <v>#N/A</v>
      </c>
      <c r="U889">
        <f>IF(P889=P888,1+U888,1)</f>
        <v>1</v>
      </c>
      <c r="V889" t="e">
        <f t="shared" si="13"/>
        <v>#N/A</v>
      </c>
      <c r="W889" t="e">
        <f>IF(V889="","",IF(ABS(V889-R889)&gt;W$1,ABS(V889-R889),""))</f>
        <v>#N/A</v>
      </c>
      <c r="X889" t="str">
        <f>Y889&amp;"-"&amp;Z889&amp;"-"&amp;AC889&amp;"-"&amp;AD889&amp;"-"&amp;AG889</f>
        <v>37.5-f-X-2-1.5</v>
      </c>
      <c r="Y889">
        <f>F889</f>
        <v>37.5</v>
      </c>
      <c r="Z889" s="2" t="str">
        <f>G889</f>
        <v>f</v>
      </c>
      <c r="AA889">
        <f>_xlfn.IFNA(VLOOKUP(X889,'duo-out'!A$2:Q$5000,5,FALSE),E889+10*(H889-1)+1+_xlfn.IFNA(VLOOKUP(D889,states!A$2:C$10,3,FALSE),1))</f>
        <v>13</v>
      </c>
      <c r="AB889" t="e">
        <f>IF(V889="","",V889)</f>
        <v>#N/A</v>
      </c>
      <c r="AC889" s="2" t="str">
        <f>_xlfn.IFNA(VLOOKUP(D889,states!A$2:C$10,2,FALSE),"XX")</f>
        <v>X</v>
      </c>
      <c r="AD889">
        <f>E889</f>
        <v>2</v>
      </c>
      <c r="AE889">
        <f>_xlfn.IFNA(VLOOKUP(D889,states!A$2:D$10,4,FALSE),0)</f>
        <v>1</v>
      </c>
      <c r="AF889">
        <v>0.5</v>
      </c>
      <c r="AG889">
        <f>IF(AE889=0,AF889,IF(AE889=1,IF(F889=0.5,0.5,IF(H889=1,0.5,1.5)),IF(F889=0.5,0.5,IF(H889=1,2.5,1.5))))</f>
        <v>1.5</v>
      </c>
      <c r="AH889" s="7">
        <f>IF(AC889="XX",0,1/C889^(1/5)*IF(E889=0,100,1)/(E889+1)^(1/4))</f>
        <v>1.6615510422402757</v>
      </c>
    </row>
    <row r="890" spans="1:34">
      <c r="A890">
        <v>2425</v>
      </c>
      <c r="B890" s="1">
        <v>2787.0540000000001</v>
      </c>
      <c r="C890" s="6">
        <v>0.02</v>
      </c>
      <c r="D890" t="s">
        <v>0</v>
      </c>
      <c r="E890">
        <v>1</v>
      </c>
      <c r="F890">
        <v>38.5</v>
      </c>
      <c r="G890" t="s">
        <v>1</v>
      </c>
      <c r="H890">
        <v>1</v>
      </c>
      <c r="I890" t="s">
        <v>0</v>
      </c>
      <c r="J890">
        <v>0</v>
      </c>
      <c r="K890">
        <v>37.5</v>
      </c>
      <c r="L890" t="s">
        <v>1</v>
      </c>
      <c r="M890">
        <v>1</v>
      </c>
      <c r="N890" t="s">
        <v>2481</v>
      </c>
      <c r="O890">
        <v>1</v>
      </c>
      <c r="P890" t="str">
        <f>D890&amp;"-"&amp;F890&amp;"-"&amp;G890&amp;"-"&amp;E890&amp;"-"&amp;H890</f>
        <v>X2Pi-38.5-e-1-1</v>
      </c>
      <c r="Q890" t="str">
        <f>I890&amp;"-"&amp;K890&amp;"-"&amp;L890&amp;"-"&amp;J890&amp;"-"&amp;M890</f>
        <v>X2Pi-37.5-e-0-1</v>
      </c>
      <c r="R890" t="e">
        <f>B890+S890</f>
        <v>#N/A</v>
      </c>
      <c r="S890" t="e">
        <f>_xlfn.IFNA(VLOOKUP(Q890,'MARVEL-X'!A$2:I$1400,7,FALSE),VLOOKUP(Q890,MARVEL!A$2:J$1522,10,FALSE))</f>
        <v>#N/A</v>
      </c>
      <c r="T890" t="e">
        <f>IF(P890=P889,R890+T889,R890)</f>
        <v>#N/A</v>
      </c>
      <c r="U890">
        <f>IF(P890=P889,1+U889,1)</f>
        <v>1</v>
      </c>
      <c r="V890" t="e">
        <f t="shared" si="13"/>
        <v>#N/A</v>
      </c>
      <c r="W890" t="e">
        <f>IF(V890="","",IF(ABS(V890-R890)&gt;W$1,ABS(V890-R890),""))</f>
        <v>#N/A</v>
      </c>
      <c r="X890" t="str">
        <f>Y890&amp;"-"&amp;Z890&amp;"-"&amp;AC890&amp;"-"&amp;AD890&amp;"-"&amp;AG890</f>
        <v>38.5-e-X-1-0.5</v>
      </c>
      <c r="Y890">
        <f>F890</f>
        <v>38.5</v>
      </c>
      <c r="Z890" s="2" t="str">
        <f>G890</f>
        <v>e</v>
      </c>
      <c r="AA890">
        <f>_xlfn.IFNA(VLOOKUP(X890,'duo-out'!A$2:Q$5000,5,FALSE),E890+10*(H890-1)+1+_xlfn.IFNA(VLOOKUP(D890,states!A$2:C$10,3,FALSE),1))</f>
        <v>2</v>
      </c>
      <c r="AB890" t="e">
        <f>IF(V890="","",V890)</f>
        <v>#N/A</v>
      </c>
      <c r="AC890" s="2" t="str">
        <f>_xlfn.IFNA(VLOOKUP(D890,states!A$2:C$10,2,FALSE),"XX")</f>
        <v>X</v>
      </c>
      <c r="AD890">
        <f>E890</f>
        <v>1</v>
      </c>
      <c r="AE890">
        <f>_xlfn.IFNA(VLOOKUP(D890,states!A$2:D$10,4,FALSE),0)</f>
        <v>1</v>
      </c>
      <c r="AF890">
        <v>0.5</v>
      </c>
      <c r="AG890">
        <f>IF(AE890=0,AF890,IF(AE890=1,IF(F890=0.5,0.5,IF(H890=1,0.5,1.5)),IF(F890=0.5,0.5,IF(H890=1,2.5,1.5))))</f>
        <v>0.5</v>
      </c>
      <c r="AH890" s="7">
        <f>IF(AC890="XX",0,1/C890^(1/5)*IF(E890=0,100,1)/(E890+1)^(1/4))</f>
        <v>1.8388084971065388</v>
      </c>
    </row>
    <row r="891" spans="1:34">
      <c r="A891">
        <v>2438</v>
      </c>
      <c r="B891" s="1">
        <v>2757.6709999999998</v>
      </c>
      <c r="C891" s="6">
        <v>0.02</v>
      </c>
      <c r="D891" t="s">
        <v>0</v>
      </c>
      <c r="E891">
        <v>1</v>
      </c>
      <c r="F891">
        <v>38.5</v>
      </c>
      <c r="G891" t="s">
        <v>1</v>
      </c>
      <c r="H891">
        <v>2</v>
      </c>
      <c r="I891" t="s">
        <v>0</v>
      </c>
      <c r="J891">
        <v>0</v>
      </c>
      <c r="K891">
        <v>37.5</v>
      </c>
      <c r="L891" t="s">
        <v>1</v>
      </c>
      <c r="M891">
        <v>2</v>
      </c>
      <c r="N891" t="s">
        <v>2494</v>
      </c>
      <c r="O891">
        <v>1</v>
      </c>
      <c r="P891" t="str">
        <f>D891&amp;"-"&amp;F891&amp;"-"&amp;G891&amp;"-"&amp;E891&amp;"-"&amp;H891</f>
        <v>X2Pi-38.5-e-1-2</v>
      </c>
      <c r="Q891" t="str">
        <f>I891&amp;"-"&amp;K891&amp;"-"&amp;L891&amp;"-"&amp;J891&amp;"-"&amp;M891</f>
        <v>X2Pi-37.5-e-0-2</v>
      </c>
      <c r="R891" t="e">
        <f>B891+S891</f>
        <v>#N/A</v>
      </c>
      <c r="S891" t="e">
        <f>_xlfn.IFNA(VLOOKUP(Q891,'MARVEL-X'!A$2:I$1400,7,FALSE),VLOOKUP(Q891,MARVEL!A$2:J$1522,10,FALSE))</f>
        <v>#N/A</v>
      </c>
      <c r="T891" t="e">
        <f>IF(P891=P890,R891+T890,R891)</f>
        <v>#N/A</v>
      </c>
      <c r="U891">
        <f>IF(P891=P890,1+U890,1)</f>
        <v>1</v>
      </c>
      <c r="V891" t="e">
        <f t="shared" si="13"/>
        <v>#N/A</v>
      </c>
      <c r="W891" t="e">
        <f>IF(V891="","",IF(ABS(V891-R891)&gt;W$1,ABS(V891-R891),""))</f>
        <v>#N/A</v>
      </c>
      <c r="X891" t="str">
        <f>Y891&amp;"-"&amp;Z891&amp;"-"&amp;AC891&amp;"-"&amp;AD891&amp;"-"&amp;AG891</f>
        <v>38.5-e-X-1-1.5</v>
      </c>
      <c r="Y891">
        <f>F891</f>
        <v>38.5</v>
      </c>
      <c r="Z891" s="2" t="str">
        <f>G891</f>
        <v>e</v>
      </c>
      <c r="AA891">
        <f>_xlfn.IFNA(VLOOKUP(X891,'duo-out'!A$2:Q$5000,5,FALSE),E891+10*(H891-1)+1+_xlfn.IFNA(VLOOKUP(D891,states!A$2:C$10,3,FALSE),1))</f>
        <v>12</v>
      </c>
      <c r="AB891" t="e">
        <f>IF(V891="","",V891)</f>
        <v>#N/A</v>
      </c>
      <c r="AC891" s="2" t="str">
        <f>_xlfn.IFNA(VLOOKUP(D891,states!A$2:C$10,2,FALSE),"XX")</f>
        <v>X</v>
      </c>
      <c r="AD891">
        <f>E891</f>
        <v>1</v>
      </c>
      <c r="AE891">
        <f>_xlfn.IFNA(VLOOKUP(D891,states!A$2:D$10,4,FALSE),0)</f>
        <v>1</v>
      </c>
      <c r="AF891">
        <v>0.5</v>
      </c>
      <c r="AG891">
        <f>IF(AE891=0,AF891,IF(AE891=1,IF(F891=0.5,0.5,IF(H891=1,0.5,1.5)),IF(F891=0.5,0.5,IF(H891=1,2.5,1.5))))</f>
        <v>1.5</v>
      </c>
      <c r="AH891" s="7">
        <f>IF(AC891="XX",0,1/C891^(1/5)*IF(E891=0,100,1)/(E891+1)^(1/4))</f>
        <v>1.8388084971065388</v>
      </c>
    </row>
    <row r="892" spans="1:34">
      <c r="A892">
        <v>2430</v>
      </c>
      <c r="B892" s="1">
        <v>2787.7130000000002</v>
      </c>
      <c r="C892" s="6">
        <v>0.02</v>
      </c>
      <c r="D892" t="s">
        <v>0</v>
      </c>
      <c r="E892">
        <v>1</v>
      </c>
      <c r="F892">
        <v>38.5</v>
      </c>
      <c r="G892" t="s">
        <v>2</v>
      </c>
      <c r="H892">
        <v>1</v>
      </c>
      <c r="I892" t="s">
        <v>0</v>
      </c>
      <c r="J892">
        <v>0</v>
      </c>
      <c r="K892">
        <v>37.5</v>
      </c>
      <c r="L892" t="s">
        <v>2</v>
      </c>
      <c r="M892">
        <v>1</v>
      </c>
      <c r="N892" t="s">
        <v>2486</v>
      </c>
      <c r="O892">
        <v>1</v>
      </c>
      <c r="P892" t="str">
        <f>D892&amp;"-"&amp;F892&amp;"-"&amp;G892&amp;"-"&amp;E892&amp;"-"&amp;H892</f>
        <v>X2Pi-38.5-f-1-1</v>
      </c>
      <c r="Q892" t="str">
        <f>I892&amp;"-"&amp;K892&amp;"-"&amp;L892&amp;"-"&amp;J892&amp;"-"&amp;M892</f>
        <v>X2Pi-37.5-f-0-1</v>
      </c>
      <c r="R892" t="e">
        <f>B892+S892</f>
        <v>#N/A</v>
      </c>
      <c r="S892" t="e">
        <f>_xlfn.IFNA(VLOOKUP(Q892,'MARVEL-X'!A$2:I$1400,7,FALSE),VLOOKUP(Q892,MARVEL!A$2:J$1522,10,FALSE))</f>
        <v>#N/A</v>
      </c>
      <c r="T892" t="e">
        <f>IF(P892=P891,R892+T891,R892)</f>
        <v>#N/A</v>
      </c>
      <c r="U892">
        <f>IF(P892=P891,1+U891,1)</f>
        <v>1</v>
      </c>
      <c r="V892" t="e">
        <f t="shared" si="13"/>
        <v>#N/A</v>
      </c>
      <c r="W892" t="e">
        <f>IF(V892="","",IF(ABS(V892-R892)&gt;W$1,ABS(V892-R892),""))</f>
        <v>#N/A</v>
      </c>
      <c r="X892" t="str">
        <f>Y892&amp;"-"&amp;Z892&amp;"-"&amp;AC892&amp;"-"&amp;AD892&amp;"-"&amp;AG892</f>
        <v>38.5-f-X-1-0.5</v>
      </c>
      <c r="Y892">
        <f>F892</f>
        <v>38.5</v>
      </c>
      <c r="Z892" s="2" t="str">
        <f>G892</f>
        <v>f</v>
      </c>
      <c r="AA892">
        <f>_xlfn.IFNA(VLOOKUP(X892,'duo-out'!A$2:Q$5000,5,FALSE),E892+10*(H892-1)+1+_xlfn.IFNA(VLOOKUP(D892,states!A$2:C$10,3,FALSE),1))</f>
        <v>2</v>
      </c>
      <c r="AB892" t="e">
        <f>IF(V892="","",V892)</f>
        <v>#N/A</v>
      </c>
      <c r="AC892" s="2" t="str">
        <f>_xlfn.IFNA(VLOOKUP(D892,states!A$2:C$10,2,FALSE),"XX")</f>
        <v>X</v>
      </c>
      <c r="AD892">
        <f>E892</f>
        <v>1</v>
      </c>
      <c r="AE892">
        <f>_xlfn.IFNA(VLOOKUP(D892,states!A$2:D$10,4,FALSE),0)</f>
        <v>1</v>
      </c>
      <c r="AF892">
        <v>0.5</v>
      </c>
      <c r="AG892">
        <f>IF(AE892=0,AF892,IF(AE892=1,IF(F892=0.5,0.5,IF(H892=1,0.5,1.5)),IF(F892=0.5,0.5,IF(H892=1,2.5,1.5))))</f>
        <v>0.5</v>
      </c>
      <c r="AH892" s="7">
        <f>IF(AC892="XX",0,1/C892^(1/5)*IF(E892=0,100,1)/(E892+1)^(1/4))</f>
        <v>1.8388084971065388</v>
      </c>
    </row>
    <row r="893" spans="1:34">
      <c r="A893">
        <v>2431</v>
      </c>
      <c r="B893" s="1">
        <v>2757.6709999999998</v>
      </c>
      <c r="C893" s="6">
        <v>0.02</v>
      </c>
      <c r="D893" t="s">
        <v>0</v>
      </c>
      <c r="E893">
        <v>1</v>
      </c>
      <c r="F893">
        <v>39.5</v>
      </c>
      <c r="G893" t="s">
        <v>2</v>
      </c>
      <c r="H893">
        <v>1</v>
      </c>
      <c r="I893" t="s">
        <v>0</v>
      </c>
      <c r="J893">
        <v>0</v>
      </c>
      <c r="K893">
        <v>38.5</v>
      </c>
      <c r="L893" t="s">
        <v>2</v>
      </c>
      <c r="M893">
        <v>1</v>
      </c>
      <c r="N893" t="s">
        <v>2487</v>
      </c>
      <c r="O893">
        <v>1</v>
      </c>
      <c r="P893" t="str">
        <f>D893&amp;"-"&amp;F893&amp;"-"&amp;G893&amp;"-"&amp;E893&amp;"-"&amp;H893</f>
        <v>X2Pi-39.5-f-1-1</v>
      </c>
      <c r="Q893" t="str">
        <f>I893&amp;"-"&amp;K893&amp;"-"&amp;L893&amp;"-"&amp;J893&amp;"-"&amp;M893</f>
        <v>X2Pi-38.5-f-0-1</v>
      </c>
      <c r="R893" t="e">
        <f>B893+S893</f>
        <v>#N/A</v>
      </c>
      <c r="S893" t="e">
        <f>_xlfn.IFNA(VLOOKUP(Q893,'MARVEL-X'!A$2:I$1400,7,FALSE),VLOOKUP(Q893,MARVEL!A$2:J$1522,10,FALSE))</f>
        <v>#N/A</v>
      </c>
      <c r="T893" t="e">
        <f>IF(P893=P892,R893+T892,R893)</f>
        <v>#N/A</v>
      </c>
      <c r="U893">
        <f>IF(P893=P892,1+U892,1)</f>
        <v>1</v>
      </c>
      <c r="V893" t="e">
        <f t="shared" si="13"/>
        <v>#N/A</v>
      </c>
      <c r="W893" t="e">
        <f>IF(V893="","",IF(ABS(V893-R893)&gt;W$1,ABS(V893-R893),""))</f>
        <v>#N/A</v>
      </c>
      <c r="X893" t="str">
        <f>Y893&amp;"-"&amp;Z893&amp;"-"&amp;AC893&amp;"-"&amp;AD893&amp;"-"&amp;AG893</f>
        <v>39.5-f-X-1-0.5</v>
      </c>
      <c r="Y893">
        <f>F893</f>
        <v>39.5</v>
      </c>
      <c r="Z893" s="2" t="str">
        <f>G893</f>
        <v>f</v>
      </c>
      <c r="AA893">
        <f>_xlfn.IFNA(VLOOKUP(X893,'duo-out'!A$2:Q$5000,5,FALSE),E893+10*(H893-1)+1+_xlfn.IFNA(VLOOKUP(D893,states!A$2:C$10,3,FALSE),1))</f>
        <v>2</v>
      </c>
      <c r="AB893" t="e">
        <f>IF(V893="","",V893)</f>
        <v>#N/A</v>
      </c>
      <c r="AC893" s="2" t="str">
        <f>_xlfn.IFNA(VLOOKUP(D893,states!A$2:C$10,2,FALSE),"XX")</f>
        <v>X</v>
      </c>
      <c r="AD893">
        <f>E893</f>
        <v>1</v>
      </c>
      <c r="AE893">
        <f>_xlfn.IFNA(VLOOKUP(D893,states!A$2:D$10,4,FALSE),0)</f>
        <v>1</v>
      </c>
      <c r="AF893">
        <v>0.5</v>
      </c>
      <c r="AG893">
        <f>IF(AE893=0,AF893,IF(AE893=1,IF(F893=0.5,0.5,IF(H893=1,0.5,1.5)),IF(F893=0.5,0.5,IF(H893=1,2.5,1.5))))</f>
        <v>0.5</v>
      </c>
      <c r="AH893" s="7">
        <f>IF(AC893="XX",0,1/C893^(1/5)*IF(E893=0,100,1)/(E893+1)^(1/4))</f>
        <v>1.8388084971065388</v>
      </c>
    </row>
    <row r="894" spans="1:34">
      <c r="A894">
        <v>1577</v>
      </c>
      <c r="B894" s="1">
        <v>64513.7</v>
      </c>
      <c r="C894" s="6">
        <v>0.7339</v>
      </c>
      <c r="D894" t="s">
        <v>410</v>
      </c>
      <c r="E894">
        <v>0</v>
      </c>
      <c r="F894">
        <v>0.5</v>
      </c>
      <c r="G894" t="s">
        <v>1</v>
      </c>
      <c r="H894">
        <v>1</v>
      </c>
      <c r="I894" t="s">
        <v>0</v>
      </c>
      <c r="J894">
        <v>0</v>
      </c>
      <c r="K894">
        <v>1.5</v>
      </c>
      <c r="L894" t="s">
        <v>1</v>
      </c>
      <c r="M894">
        <v>1</v>
      </c>
      <c r="N894" t="s">
        <v>1633</v>
      </c>
      <c r="O894">
        <v>-1</v>
      </c>
      <c r="P894" t="str">
        <f>D894&amp;"-"&amp;F894&amp;"-"&amp;G894&amp;"-"&amp;E894&amp;"-"&amp;H894</f>
        <v>F2Sigma-0.5-e-0-1</v>
      </c>
      <c r="Q894" t="str">
        <f>I894&amp;"-"&amp;K894&amp;"-"&amp;L894&amp;"-"&amp;J894&amp;"-"&amp;M894</f>
        <v>X2Pi-1.5-e-0-1</v>
      </c>
      <c r="R894">
        <f>B894+S894</f>
        <v>64531.60490803</v>
      </c>
      <c r="S894">
        <f>_xlfn.IFNA(VLOOKUP(Q894,'MARVEL-X'!A$2:I$1400,7,FALSE),VLOOKUP(Q894,MARVEL!A$2:J$1522,10,FALSE))</f>
        <v>17.904908030000001</v>
      </c>
      <c r="T894">
        <f>IF(P894=P893,R894+T893,R894)</f>
        <v>64531.60490803</v>
      </c>
      <c r="U894">
        <f>IF(P894=P893,1+U893,1)</f>
        <v>1</v>
      </c>
      <c r="V894" t="str">
        <f t="shared" si="13"/>
        <v/>
      </c>
      <c r="W894" t="str">
        <f>IF(V894="","",IF(ABS(V894-R894)&gt;W$1,ABS(V894-R894),""))</f>
        <v/>
      </c>
      <c r="X894" t="str">
        <f>Y894&amp;"-"&amp;Z894&amp;"-"&amp;AC894&amp;"-"&amp;AD894&amp;"-"&amp;AG894</f>
        <v>0.5-e-XX-0-0.5</v>
      </c>
      <c r="Y894">
        <f>F894</f>
        <v>0.5</v>
      </c>
      <c r="Z894" s="2" t="str">
        <f>G894</f>
        <v>e</v>
      </c>
      <c r="AA894">
        <f>_xlfn.IFNA(VLOOKUP(X894,'duo-out'!A$2:Q$5000,5,FALSE),E894+10*(H894-1)+1+_xlfn.IFNA(VLOOKUP(D894,states!A$2:C$10,3,FALSE),1))</f>
        <v>2</v>
      </c>
      <c r="AB894" t="str">
        <f>IF(V894="","",V894)</f>
        <v/>
      </c>
      <c r="AC894" s="2" t="str">
        <f>_xlfn.IFNA(VLOOKUP(D894,states!A$2:C$10,2,FALSE),"XX")</f>
        <v>XX</v>
      </c>
      <c r="AD894">
        <f>E894</f>
        <v>0</v>
      </c>
      <c r="AE894">
        <f>_xlfn.IFNA(VLOOKUP(D894,states!A$2:D$10,4,FALSE),0)</f>
        <v>0</v>
      </c>
      <c r="AF894">
        <v>0.5</v>
      </c>
      <c r="AG894">
        <f>IF(AE894=0,AF894,IF(AE894=1,IF(F894=0.5,0.5,IF(H894=1,0.5,1.5)),IF(F894=0.5,0.5,IF(H894=1,2.5,1.5))))</f>
        <v>0.5</v>
      </c>
      <c r="AH894" s="7">
        <f>IF(AC894="XX",0,1/C894^(1/5)*IF(E894=0,100,1)/(E894+1)^(1/4))</f>
        <v>0</v>
      </c>
    </row>
    <row r="895" spans="1:34">
      <c r="A895">
        <v>1572</v>
      </c>
      <c r="B895" s="1">
        <v>64531.9</v>
      </c>
      <c r="C895" s="6">
        <v>0.1</v>
      </c>
      <c r="D895" t="s">
        <v>410</v>
      </c>
      <c r="E895">
        <v>0</v>
      </c>
      <c r="F895">
        <v>0.5</v>
      </c>
      <c r="G895" t="s">
        <v>1</v>
      </c>
      <c r="H895">
        <v>1</v>
      </c>
      <c r="I895" t="s">
        <v>0</v>
      </c>
      <c r="J895">
        <v>0</v>
      </c>
      <c r="K895">
        <v>0.5</v>
      </c>
      <c r="L895" t="s">
        <v>1</v>
      </c>
      <c r="M895">
        <v>2</v>
      </c>
      <c r="N895" t="s">
        <v>1628</v>
      </c>
      <c r="O895">
        <v>-1</v>
      </c>
      <c r="P895" t="str">
        <f>D895&amp;"-"&amp;F895&amp;"-"&amp;G895&amp;"-"&amp;E895&amp;"-"&amp;H895</f>
        <v>F2Sigma-0.5-e-0-1</v>
      </c>
      <c r="Q895" t="str">
        <f>I895&amp;"-"&amp;K895&amp;"-"&amp;L895&amp;"-"&amp;J895&amp;"-"&amp;M895</f>
        <v>X2Pi-0.5-e-0-2</v>
      </c>
      <c r="R895">
        <f>B895+S895</f>
        <v>64531.9</v>
      </c>
      <c r="S895">
        <f>_xlfn.IFNA(VLOOKUP(Q895,'MARVEL-X'!A$2:I$1400,7,FALSE),VLOOKUP(Q895,MARVEL!A$2:J$1522,10,FALSE))</f>
        <v>0</v>
      </c>
      <c r="T895">
        <f>IF(P895=P894,R895+T894,R895)</f>
        <v>129063.50490803001</v>
      </c>
      <c r="U895">
        <f>IF(P895=P894,1+U894,1)</f>
        <v>2</v>
      </c>
      <c r="V895">
        <f t="shared" si="13"/>
        <v>64531.752454015004</v>
      </c>
      <c r="W895">
        <f>IF(V895="","",IF(ABS(V895-R895)&gt;W$1,ABS(V895-R895),""))</f>
        <v>0.14754598499712301</v>
      </c>
      <c r="X895" t="str">
        <f>Y895&amp;"-"&amp;Z895&amp;"-"&amp;AC895&amp;"-"&amp;AD895&amp;"-"&amp;AG895</f>
        <v>0.5-e-XX-0-0.5</v>
      </c>
      <c r="Y895">
        <f>F895</f>
        <v>0.5</v>
      </c>
      <c r="Z895" s="2" t="str">
        <f>G895</f>
        <v>e</v>
      </c>
      <c r="AA895">
        <f>_xlfn.IFNA(VLOOKUP(X895,'duo-out'!A$2:Q$5000,5,FALSE),E895+10*(H895-1)+1+_xlfn.IFNA(VLOOKUP(D895,states!A$2:C$10,3,FALSE),1))</f>
        <v>2</v>
      </c>
      <c r="AB895">
        <f>IF(V895="","",V895)</f>
        <v>64531.752454015004</v>
      </c>
      <c r="AC895" s="2" t="str">
        <f>_xlfn.IFNA(VLOOKUP(D895,states!A$2:C$10,2,FALSE),"XX")</f>
        <v>XX</v>
      </c>
      <c r="AD895">
        <f>E895</f>
        <v>0</v>
      </c>
      <c r="AE895">
        <f>_xlfn.IFNA(VLOOKUP(D895,states!A$2:D$10,4,FALSE),0)</f>
        <v>0</v>
      </c>
      <c r="AF895">
        <v>0.5</v>
      </c>
      <c r="AG895">
        <f>IF(AE895=0,AF895,IF(AE895=1,IF(F895=0.5,0.5,IF(H895=1,0.5,1.5)),IF(F895=0.5,0.5,IF(H895=1,2.5,1.5))))</f>
        <v>0.5</v>
      </c>
      <c r="AH895" s="7">
        <f>IF(AC895="XX",0,1/C895^(1/5)*IF(E895=0,100,1)/(E895+1)^(1/4))</f>
        <v>0</v>
      </c>
    </row>
    <row r="896" spans="1:34">
      <c r="A896">
        <v>1590</v>
      </c>
      <c r="B896" s="1">
        <v>64466</v>
      </c>
      <c r="C896" s="6">
        <v>0.7339</v>
      </c>
      <c r="D896" t="s">
        <v>410</v>
      </c>
      <c r="E896">
        <v>0</v>
      </c>
      <c r="F896">
        <v>0.5</v>
      </c>
      <c r="G896" t="s">
        <v>2</v>
      </c>
      <c r="H896">
        <v>1</v>
      </c>
      <c r="I896" t="s">
        <v>0</v>
      </c>
      <c r="J896">
        <v>0</v>
      </c>
      <c r="K896">
        <v>1.5</v>
      </c>
      <c r="L896" t="s">
        <v>2</v>
      </c>
      <c r="M896">
        <v>2</v>
      </c>
      <c r="N896" t="s">
        <v>1646</v>
      </c>
      <c r="O896">
        <v>-1</v>
      </c>
      <c r="P896" t="str">
        <f>D896&amp;"-"&amp;F896&amp;"-"&amp;G896&amp;"-"&amp;E896&amp;"-"&amp;H896</f>
        <v>F2Sigma-0.5-f-0-1</v>
      </c>
      <c r="Q896" t="str">
        <f>I896&amp;"-"&amp;K896&amp;"-"&amp;L896&amp;"-"&amp;J896&amp;"-"&amp;M896</f>
        <v>X2Pi-1.5-f-0-2</v>
      </c>
      <c r="R896">
        <f>B896+S896</f>
        <v>64533.184059068997</v>
      </c>
      <c r="S896">
        <f>_xlfn.IFNA(VLOOKUP(Q896,'MARVEL-X'!A$2:I$1400,7,FALSE),VLOOKUP(Q896,MARVEL!A$2:J$1522,10,FALSE))</f>
        <v>67.184059069</v>
      </c>
      <c r="T896">
        <f>IF(P896=P895,R896+T895,R896)</f>
        <v>64533.184059068997</v>
      </c>
      <c r="U896">
        <f>IF(P896=P895,1+U895,1)</f>
        <v>1</v>
      </c>
      <c r="V896">
        <f t="shared" si="13"/>
        <v>64533.184059068997</v>
      </c>
      <c r="W896" t="str">
        <f>IF(V896="","",IF(ABS(V896-R896)&gt;W$1,ABS(V896-R896),""))</f>
        <v/>
      </c>
      <c r="X896" t="str">
        <f>Y896&amp;"-"&amp;Z896&amp;"-"&amp;AC896&amp;"-"&amp;AD896&amp;"-"&amp;AG896</f>
        <v>0.5-f-XX-0-0.5</v>
      </c>
      <c r="Y896">
        <f>F896</f>
        <v>0.5</v>
      </c>
      <c r="Z896" s="2" t="str">
        <f>G896</f>
        <v>f</v>
      </c>
      <c r="AA896">
        <f>_xlfn.IFNA(VLOOKUP(X896,'duo-out'!A$2:Q$5000,5,FALSE),E896+10*(H896-1)+1+_xlfn.IFNA(VLOOKUP(D896,states!A$2:C$10,3,FALSE),1))</f>
        <v>2</v>
      </c>
      <c r="AB896">
        <f>IF(V896="","",V896)</f>
        <v>64533.184059068997</v>
      </c>
      <c r="AC896" s="2" t="str">
        <f>_xlfn.IFNA(VLOOKUP(D896,states!A$2:C$10,2,FALSE),"XX")</f>
        <v>XX</v>
      </c>
      <c r="AD896">
        <f>E896</f>
        <v>0</v>
      </c>
      <c r="AE896">
        <f>_xlfn.IFNA(VLOOKUP(D896,states!A$2:D$10,4,FALSE),0)</f>
        <v>0</v>
      </c>
      <c r="AF896">
        <v>0.5</v>
      </c>
      <c r="AG896">
        <f>IF(AE896=0,AF896,IF(AE896=1,IF(F896=0.5,0.5,IF(H896=1,0.5,1.5)),IF(F896=0.5,0.5,IF(H896=1,2.5,1.5))))</f>
        <v>0.5</v>
      </c>
      <c r="AH896" s="7">
        <f>IF(AC896="XX",0,1/C896^(1/5)*IF(E896=0,100,1)/(E896+1)^(1/4))</f>
        <v>0</v>
      </c>
    </row>
    <row r="897" spans="1:34">
      <c r="A897">
        <v>1587</v>
      </c>
      <c r="B897" s="1">
        <v>64488.4</v>
      </c>
      <c r="C897" s="6">
        <v>0.1</v>
      </c>
      <c r="D897" t="s">
        <v>410</v>
      </c>
      <c r="E897">
        <v>0</v>
      </c>
      <c r="F897">
        <v>0.5</v>
      </c>
      <c r="G897" t="s">
        <v>2</v>
      </c>
      <c r="H897">
        <v>2</v>
      </c>
      <c r="I897" t="s">
        <v>0</v>
      </c>
      <c r="J897">
        <v>0</v>
      </c>
      <c r="K897">
        <v>1.5</v>
      </c>
      <c r="L897" t="s">
        <v>2</v>
      </c>
      <c r="M897">
        <v>2</v>
      </c>
      <c r="N897" t="s">
        <v>1643</v>
      </c>
      <c r="O897">
        <v>-1</v>
      </c>
      <c r="P897" t="str">
        <f>D897&amp;"-"&amp;F897&amp;"-"&amp;G897&amp;"-"&amp;E897&amp;"-"&amp;H897</f>
        <v>F2Sigma-0.5-f-0-2</v>
      </c>
      <c r="Q897" t="str">
        <f>I897&amp;"-"&amp;K897&amp;"-"&amp;L897&amp;"-"&amp;J897&amp;"-"&amp;M897</f>
        <v>X2Pi-1.5-f-0-2</v>
      </c>
      <c r="R897">
        <f>B897+S897</f>
        <v>64555.584059068999</v>
      </c>
      <c r="S897">
        <f>_xlfn.IFNA(VLOOKUP(Q897,'MARVEL-X'!A$2:I$1400,7,FALSE),VLOOKUP(Q897,MARVEL!A$2:J$1522,10,FALSE))</f>
        <v>67.184059069</v>
      </c>
      <c r="T897">
        <f>IF(P897=P896,R897+T896,R897)</f>
        <v>64555.584059068999</v>
      </c>
      <c r="U897">
        <f>IF(P897=P896,1+U896,1)</f>
        <v>1</v>
      </c>
      <c r="V897">
        <f t="shared" si="13"/>
        <v>64555.584059068999</v>
      </c>
      <c r="W897" t="str">
        <f>IF(V897="","",IF(ABS(V897-R897)&gt;W$1,ABS(V897-R897),""))</f>
        <v/>
      </c>
      <c r="X897" t="str">
        <f>Y897&amp;"-"&amp;Z897&amp;"-"&amp;AC897&amp;"-"&amp;AD897&amp;"-"&amp;AG897</f>
        <v>0.5-f-XX-0-0.5</v>
      </c>
      <c r="Y897">
        <f>F897</f>
        <v>0.5</v>
      </c>
      <c r="Z897" s="2" t="str">
        <f>G897</f>
        <v>f</v>
      </c>
      <c r="AA897">
        <f>_xlfn.IFNA(VLOOKUP(X897,'duo-out'!A$2:Q$5000,5,FALSE),E897+10*(H897-1)+1+_xlfn.IFNA(VLOOKUP(D897,states!A$2:C$10,3,FALSE),1))</f>
        <v>12</v>
      </c>
      <c r="AB897">
        <f>IF(V897="","",V897)</f>
        <v>64555.584059068999</v>
      </c>
      <c r="AC897" s="2" t="str">
        <f>_xlfn.IFNA(VLOOKUP(D897,states!A$2:C$10,2,FALSE),"XX")</f>
        <v>XX</v>
      </c>
      <c r="AD897">
        <f>E897</f>
        <v>0</v>
      </c>
      <c r="AE897">
        <f>_xlfn.IFNA(VLOOKUP(D897,states!A$2:D$10,4,FALSE),0)</f>
        <v>0</v>
      </c>
      <c r="AF897">
        <v>0.5</v>
      </c>
      <c r="AG897">
        <f>IF(AE897=0,AF897,IF(AE897=1,IF(F897=0.5,0.5,IF(H897=1,0.5,1.5)),IF(F897=0.5,0.5,IF(H897=1,2.5,1.5))))</f>
        <v>0.5</v>
      </c>
      <c r="AH897" s="7">
        <f>IF(AC897="XX",0,1/C897^(1/5)*IF(E897=0,100,1)/(E897+1)^(1/4))</f>
        <v>0</v>
      </c>
    </row>
    <row r="898" spans="1:34">
      <c r="A898">
        <v>1578</v>
      </c>
      <c r="B898" s="1">
        <v>64482.9</v>
      </c>
      <c r="C898" s="6">
        <v>0.1</v>
      </c>
      <c r="D898" t="s">
        <v>410</v>
      </c>
      <c r="E898">
        <v>0</v>
      </c>
      <c r="F898">
        <v>1.5</v>
      </c>
      <c r="G898" t="s">
        <v>1</v>
      </c>
      <c r="H898">
        <v>1</v>
      </c>
      <c r="I898" t="s">
        <v>0</v>
      </c>
      <c r="J898">
        <v>0</v>
      </c>
      <c r="K898">
        <v>2.5</v>
      </c>
      <c r="L898" t="s">
        <v>1</v>
      </c>
      <c r="M898">
        <v>1</v>
      </c>
      <c r="N898" t="s">
        <v>1634</v>
      </c>
      <c r="O898">
        <v>-1</v>
      </c>
      <c r="P898" t="str">
        <f>D898&amp;"-"&amp;F898&amp;"-"&amp;G898&amp;"-"&amp;E898&amp;"-"&amp;H898</f>
        <v>F2Sigma-1.5-e-0-1</v>
      </c>
      <c r="Q898" t="str">
        <f>I898&amp;"-"&amp;K898&amp;"-"&amp;L898&amp;"-"&amp;J898&amp;"-"&amp;M898</f>
        <v>X2Pi-2.5-e-0-1</v>
      </c>
      <c r="R898">
        <f>B898+S898</f>
        <v>64556.211875474</v>
      </c>
      <c r="S898">
        <f>_xlfn.IFNA(VLOOKUP(Q898,'MARVEL-X'!A$2:I$1400,7,FALSE),VLOOKUP(Q898,MARVEL!A$2:J$1522,10,FALSE))</f>
        <v>73.311875474000004</v>
      </c>
      <c r="T898">
        <f>IF(P898=P897,R898+T897,R898)</f>
        <v>64556.211875474</v>
      </c>
      <c r="U898">
        <f>IF(P898=P897,1+U897,1)</f>
        <v>1</v>
      </c>
      <c r="V898" t="str">
        <f t="shared" si="13"/>
        <v/>
      </c>
      <c r="W898" t="str">
        <f>IF(V898="","",IF(ABS(V898-R898)&gt;W$1,ABS(V898-R898),""))</f>
        <v/>
      </c>
      <c r="X898" t="str">
        <f>Y898&amp;"-"&amp;Z898&amp;"-"&amp;AC898&amp;"-"&amp;AD898&amp;"-"&amp;AG898</f>
        <v>1.5-e-XX-0-0.5</v>
      </c>
      <c r="Y898">
        <f>F898</f>
        <v>1.5</v>
      </c>
      <c r="Z898" s="2" t="str">
        <f>G898</f>
        <v>e</v>
      </c>
      <c r="AA898">
        <f>_xlfn.IFNA(VLOOKUP(X898,'duo-out'!A$2:Q$5000,5,FALSE),E898+10*(H898-1)+1+_xlfn.IFNA(VLOOKUP(D898,states!A$2:C$10,3,FALSE),1))</f>
        <v>2</v>
      </c>
      <c r="AB898" t="str">
        <f>IF(V898="","",V898)</f>
        <v/>
      </c>
      <c r="AC898" s="2" t="str">
        <f>_xlfn.IFNA(VLOOKUP(D898,states!A$2:C$10,2,FALSE),"XX")</f>
        <v>XX</v>
      </c>
      <c r="AD898">
        <f>E898</f>
        <v>0</v>
      </c>
      <c r="AE898">
        <f>_xlfn.IFNA(VLOOKUP(D898,states!A$2:D$10,4,FALSE),0)</f>
        <v>0</v>
      </c>
      <c r="AF898">
        <v>0.5</v>
      </c>
      <c r="AG898">
        <f>IF(AE898=0,AF898,IF(AE898=1,IF(F898=0.5,0.5,IF(H898=1,0.5,1.5)),IF(F898=0.5,0.5,IF(H898=1,2.5,1.5))))</f>
        <v>0.5</v>
      </c>
      <c r="AH898" s="7">
        <f>IF(AC898="XX",0,1/C898^(1/5)*IF(E898=0,100,1)/(E898+1)^(1/4))</f>
        <v>0</v>
      </c>
    </row>
    <row r="899" spans="1:34">
      <c r="A899">
        <v>1573</v>
      </c>
      <c r="B899" s="1">
        <v>64538.1</v>
      </c>
      <c r="C899" s="6">
        <v>0.55600000000000005</v>
      </c>
      <c r="D899" t="s">
        <v>410</v>
      </c>
      <c r="E899">
        <v>0</v>
      </c>
      <c r="F899">
        <v>1.5</v>
      </c>
      <c r="G899" t="s">
        <v>1</v>
      </c>
      <c r="H899">
        <v>1</v>
      </c>
      <c r="I899" t="s">
        <v>0</v>
      </c>
      <c r="J899">
        <v>0</v>
      </c>
      <c r="K899">
        <v>1.5</v>
      </c>
      <c r="L899" t="s">
        <v>1</v>
      </c>
      <c r="M899">
        <v>1</v>
      </c>
      <c r="N899" t="s">
        <v>1629</v>
      </c>
      <c r="O899">
        <v>-1</v>
      </c>
      <c r="P899" t="str">
        <f>D899&amp;"-"&amp;F899&amp;"-"&amp;G899&amp;"-"&amp;E899&amp;"-"&amp;H899</f>
        <v>F2Sigma-1.5-e-0-1</v>
      </c>
      <c r="Q899" t="str">
        <f>I899&amp;"-"&amp;K899&amp;"-"&amp;L899&amp;"-"&amp;J899&amp;"-"&amp;M899</f>
        <v>X2Pi-1.5-e-0-1</v>
      </c>
      <c r="R899">
        <f>B899+S899</f>
        <v>64556.004908030001</v>
      </c>
      <c r="S899">
        <f>_xlfn.IFNA(VLOOKUP(Q899,'MARVEL-X'!A$2:I$1400,7,FALSE),VLOOKUP(Q899,MARVEL!A$2:J$1522,10,FALSE))</f>
        <v>17.904908030000001</v>
      </c>
      <c r="T899">
        <f>IF(P899=P898,R899+T898,R899)</f>
        <v>129112.216783504</v>
      </c>
      <c r="U899">
        <f>IF(P899=P898,1+U898,1)</f>
        <v>2</v>
      </c>
      <c r="V899" t="str">
        <f t="shared" ref="V899:V962" si="14">IF(P899=P900,"",T899/U899)</f>
        <v/>
      </c>
      <c r="W899" t="str">
        <f>IF(V899="","",IF(ABS(V899-R899)&gt;W$1,ABS(V899-R899),""))</f>
        <v/>
      </c>
      <c r="X899" t="str">
        <f>Y899&amp;"-"&amp;Z899&amp;"-"&amp;AC899&amp;"-"&amp;AD899&amp;"-"&amp;AG899</f>
        <v>1.5-e-XX-0-0.5</v>
      </c>
      <c r="Y899">
        <f>F899</f>
        <v>1.5</v>
      </c>
      <c r="Z899" s="2" t="str">
        <f>G899</f>
        <v>e</v>
      </c>
      <c r="AA899">
        <f>_xlfn.IFNA(VLOOKUP(X899,'duo-out'!A$2:Q$5000,5,FALSE),E899+10*(H899-1)+1+_xlfn.IFNA(VLOOKUP(D899,states!A$2:C$10,3,FALSE),1))</f>
        <v>2</v>
      </c>
      <c r="AB899" t="str">
        <f>IF(V899="","",V899)</f>
        <v/>
      </c>
      <c r="AC899" s="2" t="str">
        <f>_xlfn.IFNA(VLOOKUP(D899,states!A$2:C$10,2,FALSE),"XX")</f>
        <v>XX</v>
      </c>
      <c r="AD899">
        <f>E899</f>
        <v>0</v>
      </c>
      <c r="AE899">
        <f>_xlfn.IFNA(VLOOKUP(D899,states!A$2:D$10,4,FALSE),0)</f>
        <v>0</v>
      </c>
      <c r="AF899">
        <v>0.5</v>
      </c>
      <c r="AG899">
        <f>IF(AE899=0,AF899,IF(AE899=1,IF(F899=0.5,0.5,IF(H899=1,0.5,1.5)),IF(F899=0.5,0.5,IF(H899=1,2.5,1.5))))</f>
        <v>0.5</v>
      </c>
      <c r="AH899" s="7">
        <f>IF(AC899="XX",0,1/C899^(1/5)*IF(E899=0,100,1)/(E899+1)^(1/4))</f>
        <v>0</v>
      </c>
    </row>
    <row r="900" spans="1:34">
      <c r="A900">
        <v>1568</v>
      </c>
      <c r="B900" s="1">
        <v>64555.9</v>
      </c>
      <c r="C900" s="6">
        <v>0.55600000000000005</v>
      </c>
      <c r="D900" t="s">
        <v>410</v>
      </c>
      <c r="E900">
        <v>0</v>
      </c>
      <c r="F900">
        <v>1.5</v>
      </c>
      <c r="G900" t="s">
        <v>1</v>
      </c>
      <c r="H900">
        <v>1</v>
      </c>
      <c r="I900" t="s">
        <v>0</v>
      </c>
      <c r="J900">
        <v>0</v>
      </c>
      <c r="K900">
        <v>0.5</v>
      </c>
      <c r="L900" t="s">
        <v>1</v>
      </c>
      <c r="M900">
        <v>2</v>
      </c>
      <c r="N900" t="s">
        <v>1624</v>
      </c>
      <c r="O900">
        <v>-1</v>
      </c>
      <c r="P900" t="str">
        <f>D900&amp;"-"&amp;F900&amp;"-"&amp;G900&amp;"-"&amp;E900&amp;"-"&amp;H900</f>
        <v>F2Sigma-1.5-e-0-1</v>
      </c>
      <c r="Q900" t="str">
        <f>I900&amp;"-"&amp;K900&amp;"-"&amp;L900&amp;"-"&amp;J900&amp;"-"&amp;M900</f>
        <v>X2Pi-0.5-e-0-2</v>
      </c>
      <c r="R900">
        <f>B900+S900</f>
        <v>64555.9</v>
      </c>
      <c r="S900">
        <f>_xlfn.IFNA(VLOOKUP(Q900,'MARVEL-X'!A$2:I$1400,7,FALSE),VLOOKUP(Q900,MARVEL!A$2:J$1522,10,FALSE))</f>
        <v>0</v>
      </c>
      <c r="T900">
        <f>IF(P900=P899,R900+T899,R900)</f>
        <v>193668.116783504</v>
      </c>
      <c r="U900">
        <f>IF(P900=P899,1+U899,1)</f>
        <v>3</v>
      </c>
      <c r="V900">
        <f t="shared" si="14"/>
        <v>64556.038927834663</v>
      </c>
      <c r="W900">
        <f>IF(V900="","",IF(ABS(V900-R900)&gt;W$1,ABS(V900-R900),""))</f>
        <v>0.13892783466144465</v>
      </c>
      <c r="X900" t="str">
        <f>Y900&amp;"-"&amp;Z900&amp;"-"&amp;AC900&amp;"-"&amp;AD900&amp;"-"&amp;AG900</f>
        <v>1.5-e-XX-0-0.5</v>
      </c>
      <c r="Y900">
        <f>F900</f>
        <v>1.5</v>
      </c>
      <c r="Z900" s="2" t="str">
        <f>G900</f>
        <v>e</v>
      </c>
      <c r="AA900">
        <f>_xlfn.IFNA(VLOOKUP(X900,'duo-out'!A$2:Q$5000,5,FALSE),E900+10*(H900-1)+1+_xlfn.IFNA(VLOOKUP(D900,states!A$2:C$10,3,FALSE),1))</f>
        <v>2</v>
      </c>
      <c r="AB900">
        <f>IF(V900="","",V900)</f>
        <v>64556.038927834663</v>
      </c>
      <c r="AC900" s="2" t="str">
        <f>_xlfn.IFNA(VLOOKUP(D900,states!A$2:C$10,2,FALSE),"XX")</f>
        <v>XX</v>
      </c>
      <c r="AD900">
        <f>E900</f>
        <v>0</v>
      </c>
      <c r="AE900">
        <f>_xlfn.IFNA(VLOOKUP(D900,states!A$2:D$10,4,FALSE),0)</f>
        <v>0</v>
      </c>
      <c r="AF900">
        <v>0.5</v>
      </c>
      <c r="AG900">
        <f>IF(AE900=0,AF900,IF(AE900=1,IF(F900=0.5,0.5,IF(H900=1,0.5,1.5)),IF(F900=0.5,0.5,IF(H900=1,2.5,1.5))))</f>
        <v>0.5</v>
      </c>
      <c r="AH900" s="7">
        <f>IF(AC900="XX",0,1/C900^(1/5)*IF(E900=0,100,1)/(E900+1)^(1/4))</f>
        <v>0</v>
      </c>
    </row>
    <row r="901" spans="1:34">
      <c r="A901">
        <v>1588</v>
      </c>
      <c r="B901" s="1">
        <v>64450.2</v>
      </c>
      <c r="C901" s="6">
        <v>1.0389999999999999</v>
      </c>
      <c r="D901" t="s">
        <v>410</v>
      </c>
      <c r="E901">
        <v>0</v>
      </c>
      <c r="F901">
        <v>1.5</v>
      </c>
      <c r="G901" t="s">
        <v>2</v>
      </c>
      <c r="H901">
        <v>2</v>
      </c>
      <c r="I901" t="s">
        <v>0</v>
      </c>
      <c r="J901">
        <v>0</v>
      </c>
      <c r="K901">
        <v>2.5</v>
      </c>
      <c r="L901" t="s">
        <v>2</v>
      </c>
      <c r="M901">
        <v>2</v>
      </c>
      <c r="N901" t="s">
        <v>1644</v>
      </c>
      <c r="O901">
        <v>-1</v>
      </c>
      <c r="P901" t="str">
        <f>D901&amp;"-"&amp;F901&amp;"-"&amp;G901&amp;"-"&amp;E901&amp;"-"&amp;H901</f>
        <v>F2Sigma-1.5-f-0-2</v>
      </c>
      <c r="Q901" t="str">
        <f>I901&amp;"-"&amp;K901&amp;"-"&amp;L901&amp;"-"&amp;J901&amp;"-"&amp;M901</f>
        <v>X2Pi-2.5-f-0-2</v>
      </c>
      <c r="R901">
        <f>B901+S901</f>
        <v>64603.887732625</v>
      </c>
      <c r="S901">
        <f>_xlfn.IFNA(VLOOKUP(Q901,'MARVEL-X'!A$2:I$1400,7,FALSE),VLOOKUP(Q901,MARVEL!A$2:J$1522,10,FALSE))</f>
        <v>153.687732625</v>
      </c>
      <c r="T901">
        <f>IF(P901=P900,R901+T900,R901)</f>
        <v>64603.887732625</v>
      </c>
      <c r="U901">
        <f>IF(P901=P900,1+U900,1)</f>
        <v>1</v>
      </c>
      <c r="V901" t="str">
        <f t="shared" si="14"/>
        <v/>
      </c>
      <c r="W901" t="str">
        <f>IF(V901="","",IF(ABS(V901-R901)&gt;W$1,ABS(V901-R901),""))</f>
        <v/>
      </c>
      <c r="X901" t="str">
        <f>Y901&amp;"-"&amp;Z901&amp;"-"&amp;AC901&amp;"-"&amp;AD901&amp;"-"&amp;AG901</f>
        <v>1.5-f-XX-0-0.5</v>
      </c>
      <c r="Y901">
        <f>F901</f>
        <v>1.5</v>
      </c>
      <c r="Z901" s="2" t="str">
        <f>G901</f>
        <v>f</v>
      </c>
      <c r="AA901">
        <f>_xlfn.IFNA(VLOOKUP(X901,'duo-out'!A$2:Q$5000,5,FALSE),E901+10*(H901-1)+1+_xlfn.IFNA(VLOOKUP(D901,states!A$2:C$10,3,FALSE),1))</f>
        <v>12</v>
      </c>
      <c r="AB901" t="str">
        <f>IF(V901="","",V901)</f>
        <v/>
      </c>
      <c r="AC901" s="2" t="str">
        <f>_xlfn.IFNA(VLOOKUP(D901,states!A$2:C$10,2,FALSE),"XX")</f>
        <v>XX</v>
      </c>
      <c r="AD901">
        <f>E901</f>
        <v>0</v>
      </c>
      <c r="AE901">
        <f>_xlfn.IFNA(VLOOKUP(D901,states!A$2:D$10,4,FALSE),0)</f>
        <v>0</v>
      </c>
      <c r="AF901">
        <v>0.5</v>
      </c>
      <c r="AG901">
        <f>IF(AE901=0,AF901,IF(AE901=1,IF(F901=0.5,0.5,IF(H901=1,0.5,1.5)),IF(F901=0.5,0.5,IF(H901=1,2.5,1.5))))</f>
        <v>0.5</v>
      </c>
      <c r="AH901" s="7">
        <f>IF(AC901="XX",0,1/C901^(1/5)*IF(E901=0,100,1)/(E901+1)^(1/4))</f>
        <v>0</v>
      </c>
    </row>
    <row r="902" spans="1:34">
      <c r="A902">
        <v>1584</v>
      </c>
      <c r="B902" s="1">
        <v>64538.1</v>
      </c>
      <c r="C902" s="6">
        <v>1.0389999999999999</v>
      </c>
      <c r="D902" t="s">
        <v>410</v>
      </c>
      <c r="E902">
        <v>0</v>
      </c>
      <c r="F902">
        <v>1.5</v>
      </c>
      <c r="G902" t="s">
        <v>2</v>
      </c>
      <c r="H902">
        <v>2</v>
      </c>
      <c r="I902" t="s">
        <v>0</v>
      </c>
      <c r="J902">
        <v>0</v>
      </c>
      <c r="K902">
        <v>1.5</v>
      </c>
      <c r="L902" t="s">
        <v>2</v>
      </c>
      <c r="M902">
        <v>2</v>
      </c>
      <c r="N902" t="s">
        <v>1640</v>
      </c>
      <c r="O902">
        <v>-1</v>
      </c>
      <c r="P902" t="str">
        <f>D902&amp;"-"&amp;F902&amp;"-"&amp;G902&amp;"-"&amp;E902&amp;"-"&amp;H902</f>
        <v>F2Sigma-1.5-f-0-2</v>
      </c>
      <c r="Q902" t="str">
        <f>I902&amp;"-"&amp;K902&amp;"-"&amp;L902&amp;"-"&amp;J902&amp;"-"&amp;M902</f>
        <v>X2Pi-1.5-f-0-2</v>
      </c>
      <c r="R902">
        <f>B902+S902</f>
        <v>64605.284059068996</v>
      </c>
      <c r="S902">
        <f>_xlfn.IFNA(VLOOKUP(Q902,'MARVEL-X'!A$2:I$1400,7,FALSE),VLOOKUP(Q902,MARVEL!A$2:J$1522,10,FALSE))</f>
        <v>67.184059069</v>
      </c>
      <c r="T902">
        <f>IF(P902=P901,R902+T901,R902)</f>
        <v>129209.171791694</v>
      </c>
      <c r="U902">
        <f>IF(P902=P901,1+U901,1)</f>
        <v>2</v>
      </c>
      <c r="V902" t="str">
        <f t="shared" si="14"/>
        <v/>
      </c>
      <c r="W902" t="str">
        <f>IF(V902="","",IF(ABS(V902-R902)&gt;W$1,ABS(V902-R902),""))</f>
        <v/>
      </c>
      <c r="X902" t="str">
        <f>Y902&amp;"-"&amp;Z902&amp;"-"&amp;AC902&amp;"-"&amp;AD902&amp;"-"&amp;AG902</f>
        <v>1.5-f-XX-0-0.5</v>
      </c>
      <c r="Y902">
        <f>F902</f>
        <v>1.5</v>
      </c>
      <c r="Z902" s="2" t="str">
        <f>G902</f>
        <v>f</v>
      </c>
      <c r="AA902">
        <f>_xlfn.IFNA(VLOOKUP(X902,'duo-out'!A$2:Q$5000,5,FALSE),E902+10*(H902-1)+1+_xlfn.IFNA(VLOOKUP(D902,states!A$2:C$10,3,FALSE),1))</f>
        <v>12</v>
      </c>
      <c r="AB902" t="str">
        <f>IF(V902="","",V902)</f>
        <v/>
      </c>
      <c r="AC902" s="2" t="str">
        <f>_xlfn.IFNA(VLOOKUP(D902,states!A$2:C$10,2,FALSE),"XX")</f>
        <v>XX</v>
      </c>
      <c r="AD902">
        <f>E902</f>
        <v>0</v>
      </c>
      <c r="AE902">
        <f>_xlfn.IFNA(VLOOKUP(D902,states!A$2:D$10,4,FALSE),0)</f>
        <v>0</v>
      </c>
      <c r="AF902">
        <v>0.5</v>
      </c>
      <c r="AG902">
        <f>IF(AE902=0,AF902,IF(AE902=1,IF(F902=0.5,0.5,IF(H902=1,0.5,1.5)),IF(F902=0.5,0.5,IF(H902=1,2.5,1.5))))</f>
        <v>0.5</v>
      </c>
      <c r="AH902" s="7">
        <f>IF(AC902="XX",0,1/C902^(1/5)*IF(E902=0,100,1)/(E902+1)^(1/4))</f>
        <v>0</v>
      </c>
    </row>
    <row r="903" spans="1:34">
      <c r="A903">
        <v>1567</v>
      </c>
      <c r="B903" s="1">
        <v>64605.1</v>
      </c>
      <c r="C903" s="6">
        <v>0.1</v>
      </c>
      <c r="D903" t="s">
        <v>410</v>
      </c>
      <c r="E903">
        <v>0</v>
      </c>
      <c r="F903">
        <v>1.5</v>
      </c>
      <c r="G903" t="s">
        <v>2</v>
      </c>
      <c r="H903">
        <v>2</v>
      </c>
      <c r="I903" t="s">
        <v>0</v>
      </c>
      <c r="J903">
        <v>0</v>
      </c>
      <c r="K903">
        <v>0.5</v>
      </c>
      <c r="L903" t="s">
        <v>1</v>
      </c>
      <c r="M903">
        <v>2</v>
      </c>
      <c r="N903" t="s">
        <v>1623</v>
      </c>
      <c r="O903">
        <v>-1</v>
      </c>
      <c r="P903" t="str">
        <f>D903&amp;"-"&amp;F903&amp;"-"&amp;G903&amp;"-"&amp;E903&amp;"-"&amp;H903</f>
        <v>F2Sigma-1.5-f-0-2</v>
      </c>
      <c r="Q903" t="str">
        <f>I903&amp;"-"&amp;K903&amp;"-"&amp;L903&amp;"-"&amp;J903&amp;"-"&amp;M903</f>
        <v>X2Pi-0.5-e-0-2</v>
      </c>
      <c r="R903">
        <f>B903+S903</f>
        <v>64605.1</v>
      </c>
      <c r="S903">
        <f>_xlfn.IFNA(VLOOKUP(Q903,'MARVEL-X'!A$2:I$1400,7,FALSE),VLOOKUP(Q903,MARVEL!A$2:J$1522,10,FALSE))</f>
        <v>0</v>
      </c>
      <c r="T903">
        <f>IF(P903=P902,R903+T902,R903)</f>
        <v>193814.27179169399</v>
      </c>
      <c r="U903">
        <f>IF(P903=P902,1+U902,1)</f>
        <v>3</v>
      </c>
      <c r="V903">
        <f t="shared" si="14"/>
        <v>64604.757263897998</v>
      </c>
      <c r="W903">
        <f>IF(V903="","",IF(ABS(V903-R903)&gt;W$1,ABS(V903-R903),""))</f>
        <v>0.34273610200034454</v>
      </c>
      <c r="X903" t="str">
        <f>Y903&amp;"-"&amp;Z903&amp;"-"&amp;AC903&amp;"-"&amp;AD903&amp;"-"&amp;AG903</f>
        <v>1.5-f-XX-0-0.5</v>
      </c>
      <c r="Y903">
        <f>F903</f>
        <v>1.5</v>
      </c>
      <c r="Z903" s="2" t="str">
        <f>G903</f>
        <v>f</v>
      </c>
      <c r="AA903">
        <f>_xlfn.IFNA(VLOOKUP(X903,'duo-out'!A$2:Q$5000,5,FALSE),E903+10*(H903-1)+1+_xlfn.IFNA(VLOOKUP(D903,states!A$2:C$10,3,FALSE),1))</f>
        <v>12</v>
      </c>
      <c r="AB903">
        <f>IF(V903="","",V903)</f>
        <v>64604.757263897998</v>
      </c>
      <c r="AC903" s="2" t="str">
        <f>_xlfn.IFNA(VLOOKUP(D903,states!A$2:C$10,2,FALSE),"XX")</f>
        <v>XX</v>
      </c>
      <c r="AD903">
        <f>E903</f>
        <v>0</v>
      </c>
      <c r="AE903">
        <f>_xlfn.IFNA(VLOOKUP(D903,states!A$2:D$10,4,FALSE),0)</f>
        <v>0</v>
      </c>
      <c r="AF903">
        <v>0.5</v>
      </c>
      <c r="AG903">
        <f>IF(AE903=0,AF903,IF(AE903=1,IF(F903=0.5,0.5,IF(H903=1,0.5,1.5)),IF(F903=0.5,0.5,IF(H903=1,2.5,1.5))))</f>
        <v>0.5</v>
      </c>
      <c r="AH903" s="7">
        <f>IF(AC903="XX",0,1/C903^(1/5)*IF(E903=0,100,1)/(E903+1)^(1/4))</f>
        <v>0</v>
      </c>
    </row>
    <row r="904" spans="1:34">
      <c r="A904">
        <v>1579</v>
      </c>
      <c r="B904" s="1">
        <v>64447.3</v>
      </c>
      <c r="C904" s="6">
        <v>0.37890000000000001</v>
      </c>
      <c r="D904" t="s">
        <v>410</v>
      </c>
      <c r="E904">
        <v>0</v>
      </c>
      <c r="F904">
        <v>2.5</v>
      </c>
      <c r="G904" t="s">
        <v>1</v>
      </c>
      <c r="H904">
        <v>1</v>
      </c>
      <c r="I904" t="s">
        <v>0</v>
      </c>
      <c r="J904">
        <v>0</v>
      </c>
      <c r="K904">
        <v>3.5</v>
      </c>
      <c r="L904" t="s">
        <v>1</v>
      </c>
      <c r="M904">
        <v>1</v>
      </c>
      <c r="N904" t="s">
        <v>1635</v>
      </c>
      <c r="O904">
        <v>-1</v>
      </c>
      <c r="P904" t="str">
        <f>D904&amp;"-"&amp;F904&amp;"-"&amp;G904&amp;"-"&amp;E904&amp;"-"&amp;H904</f>
        <v>F2Sigma-2.5-e-0-1</v>
      </c>
      <c r="Q904" t="str">
        <f>I904&amp;"-"&amp;K904&amp;"-"&amp;L904&amp;"-"&amp;J904&amp;"-"&amp;M904</f>
        <v>X2Pi-3.5-e-0-1</v>
      </c>
      <c r="R904">
        <f>B904+S904</f>
        <v>64605.068367637003</v>
      </c>
      <c r="S904">
        <f>_xlfn.IFNA(VLOOKUP(Q904,'MARVEL-X'!A$2:I$1400,7,FALSE),VLOOKUP(Q904,MARVEL!A$2:J$1522,10,FALSE))</f>
        <v>157.76836763700001</v>
      </c>
      <c r="T904">
        <f>IF(P904=P903,R904+T903,R904)</f>
        <v>64605.068367637003</v>
      </c>
      <c r="U904">
        <f>IF(P904=P903,1+U903,1)</f>
        <v>1</v>
      </c>
      <c r="V904" t="str">
        <f t="shared" si="14"/>
        <v/>
      </c>
      <c r="W904" t="str">
        <f>IF(V904="","",IF(ABS(V904-R904)&gt;W$1,ABS(V904-R904),""))</f>
        <v/>
      </c>
      <c r="X904" t="str">
        <f>Y904&amp;"-"&amp;Z904&amp;"-"&amp;AC904&amp;"-"&amp;AD904&amp;"-"&amp;AG904</f>
        <v>2.5-e-XX-0-0.5</v>
      </c>
      <c r="Y904">
        <f>F904</f>
        <v>2.5</v>
      </c>
      <c r="Z904" s="2" t="str">
        <f>G904</f>
        <v>e</v>
      </c>
      <c r="AA904">
        <f>_xlfn.IFNA(VLOOKUP(X904,'duo-out'!A$2:Q$5000,5,FALSE),E904+10*(H904-1)+1+_xlfn.IFNA(VLOOKUP(D904,states!A$2:C$10,3,FALSE),1))</f>
        <v>2</v>
      </c>
      <c r="AB904" t="str">
        <f>IF(V904="","",V904)</f>
        <v/>
      </c>
      <c r="AC904" s="2" t="str">
        <f>_xlfn.IFNA(VLOOKUP(D904,states!A$2:C$10,2,FALSE),"XX")</f>
        <v>XX</v>
      </c>
      <c r="AD904">
        <f>E904</f>
        <v>0</v>
      </c>
      <c r="AE904">
        <f>_xlfn.IFNA(VLOOKUP(D904,states!A$2:D$10,4,FALSE),0)</f>
        <v>0</v>
      </c>
      <c r="AF904">
        <v>0.5</v>
      </c>
      <c r="AG904">
        <f>IF(AE904=0,AF904,IF(AE904=1,IF(F904=0.5,0.5,IF(H904=1,0.5,1.5)),IF(F904=0.5,0.5,IF(H904=1,2.5,1.5))))</f>
        <v>0.5</v>
      </c>
      <c r="AH904" s="7">
        <f>IF(AC904="XX",0,1/C904^(1/5)*IF(E904=0,100,1)/(E904+1)^(1/4))</f>
        <v>0</v>
      </c>
    </row>
    <row r="905" spans="1:34">
      <c r="A905">
        <v>1574</v>
      </c>
      <c r="B905" s="1">
        <v>64531.9</v>
      </c>
      <c r="C905" s="6">
        <v>0.1</v>
      </c>
      <c r="D905" t="s">
        <v>410</v>
      </c>
      <c r="E905">
        <v>0</v>
      </c>
      <c r="F905">
        <v>2.5</v>
      </c>
      <c r="G905" t="s">
        <v>1</v>
      </c>
      <c r="H905">
        <v>1</v>
      </c>
      <c r="I905" t="s">
        <v>0</v>
      </c>
      <c r="J905">
        <v>0</v>
      </c>
      <c r="K905">
        <v>2.5</v>
      </c>
      <c r="L905" t="s">
        <v>1</v>
      </c>
      <c r="M905">
        <v>1</v>
      </c>
      <c r="N905" t="s">
        <v>1630</v>
      </c>
      <c r="O905">
        <v>-1</v>
      </c>
      <c r="P905" t="str">
        <f>D905&amp;"-"&amp;F905&amp;"-"&amp;G905&amp;"-"&amp;E905&amp;"-"&amp;H905</f>
        <v>F2Sigma-2.5-e-0-1</v>
      </c>
      <c r="Q905" t="str">
        <f>I905&amp;"-"&amp;K905&amp;"-"&amp;L905&amp;"-"&amp;J905&amp;"-"&amp;M905</f>
        <v>X2Pi-2.5-e-0-1</v>
      </c>
      <c r="R905">
        <f>B905+S905</f>
        <v>64605.211875474</v>
      </c>
      <c r="S905">
        <f>_xlfn.IFNA(VLOOKUP(Q905,'MARVEL-X'!A$2:I$1400,7,FALSE),VLOOKUP(Q905,MARVEL!A$2:J$1522,10,FALSE))</f>
        <v>73.311875474000004</v>
      </c>
      <c r="T905">
        <f>IF(P905=P904,R905+T904,R905)</f>
        <v>129210.280243111</v>
      </c>
      <c r="U905">
        <f>IF(P905=P904,1+U904,1)</f>
        <v>2</v>
      </c>
      <c r="V905" t="str">
        <f t="shared" si="14"/>
        <v/>
      </c>
      <c r="W905" t="str">
        <f>IF(V905="","",IF(ABS(V905-R905)&gt;W$1,ABS(V905-R905),""))</f>
        <v/>
      </c>
      <c r="X905" t="str">
        <f>Y905&amp;"-"&amp;Z905&amp;"-"&amp;AC905&amp;"-"&amp;AD905&amp;"-"&amp;AG905</f>
        <v>2.5-e-XX-0-0.5</v>
      </c>
      <c r="Y905">
        <f>F905</f>
        <v>2.5</v>
      </c>
      <c r="Z905" s="2" t="str">
        <f>G905</f>
        <v>e</v>
      </c>
      <c r="AA905">
        <f>_xlfn.IFNA(VLOOKUP(X905,'duo-out'!A$2:Q$5000,5,FALSE),E905+10*(H905-1)+1+_xlfn.IFNA(VLOOKUP(D905,states!A$2:C$10,3,FALSE),1))</f>
        <v>2</v>
      </c>
      <c r="AB905" t="str">
        <f>IF(V905="","",V905)</f>
        <v/>
      </c>
      <c r="AC905" s="2" t="str">
        <f>_xlfn.IFNA(VLOOKUP(D905,states!A$2:C$10,2,FALSE),"XX")</f>
        <v>XX</v>
      </c>
      <c r="AD905">
        <f>E905</f>
        <v>0</v>
      </c>
      <c r="AE905">
        <f>_xlfn.IFNA(VLOOKUP(D905,states!A$2:D$10,4,FALSE),0)</f>
        <v>0</v>
      </c>
      <c r="AF905">
        <v>0.5</v>
      </c>
      <c r="AG905">
        <f>IF(AE905=0,AF905,IF(AE905=1,IF(F905=0.5,0.5,IF(H905=1,0.5,1.5)),IF(F905=0.5,0.5,IF(H905=1,2.5,1.5))))</f>
        <v>0.5</v>
      </c>
      <c r="AH905" s="7">
        <f>IF(AC905="XX",0,1/C905^(1/5)*IF(E905=0,100,1)/(E905+1)^(1/4))</f>
        <v>0</v>
      </c>
    </row>
    <row r="906" spans="1:34">
      <c r="A906">
        <v>1569</v>
      </c>
      <c r="B906" s="1">
        <v>64587.5</v>
      </c>
      <c r="C906" s="6">
        <v>0.37890000000000001</v>
      </c>
      <c r="D906" t="s">
        <v>410</v>
      </c>
      <c r="E906">
        <v>0</v>
      </c>
      <c r="F906">
        <v>2.5</v>
      </c>
      <c r="G906" t="s">
        <v>1</v>
      </c>
      <c r="H906">
        <v>1</v>
      </c>
      <c r="I906" t="s">
        <v>0</v>
      </c>
      <c r="J906">
        <v>0</v>
      </c>
      <c r="K906">
        <v>1.5</v>
      </c>
      <c r="L906" t="s">
        <v>1</v>
      </c>
      <c r="M906">
        <v>1</v>
      </c>
      <c r="N906" t="s">
        <v>1625</v>
      </c>
      <c r="O906">
        <v>-1</v>
      </c>
      <c r="P906" t="str">
        <f>D906&amp;"-"&amp;F906&amp;"-"&amp;G906&amp;"-"&amp;E906&amp;"-"&amp;H906</f>
        <v>F2Sigma-2.5-e-0-1</v>
      </c>
      <c r="Q906" t="str">
        <f>I906&amp;"-"&amp;K906&amp;"-"&amp;L906&amp;"-"&amp;J906&amp;"-"&amp;M906</f>
        <v>X2Pi-1.5-e-0-1</v>
      </c>
      <c r="R906">
        <f>B906+S906</f>
        <v>64605.404908030003</v>
      </c>
      <c r="S906">
        <f>_xlfn.IFNA(VLOOKUP(Q906,'MARVEL-X'!A$2:I$1400,7,FALSE),VLOOKUP(Q906,MARVEL!A$2:J$1522,10,FALSE))</f>
        <v>17.904908030000001</v>
      </c>
      <c r="T906">
        <f>IF(P906=P905,R906+T905,R906)</f>
        <v>193815.68515114102</v>
      </c>
      <c r="U906">
        <f>IF(P906=P905,1+U905,1)</f>
        <v>3</v>
      </c>
      <c r="V906">
        <f t="shared" si="14"/>
        <v>64605.228383713671</v>
      </c>
      <c r="W906">
        <f>IF(V906="","",IF(ABS(V906-R906)&gt;W$1,ABS(V906-R906),""))</f>
        <v>0.17652431633177912</v>
      </c>
      <c r="X906" t="str">
        <f>Y906&amp;"-"&amp;Z906&amp;"-"&amp;AC906&amp;"-"&amp;AD906&amp;"-"&amp;AG906</f>
        <v>2.5-e-XX-0-0.5</v>
      </c>
      <c r="Y906">
        <f>F906</f>
        <v>2.5</v>
      </c>
      <c r="Z906" s="2" t="str">
        <f>G906</f>
        <v>e</v>
      </c>
      <c r="AA906">
        <f>_xlfn.IFNA(VLOOKUP(X906,'duo-out'!A$2:Q$5000,5,FALSE),E906+10*(H906-1)+1+_xlfn.IFNA(VLOOKUP(D906,states!A$2:C$10,3,FALSE),1))</f>
        <v>2</v>
      </c>
      <c r="AB906">
        <f>IF(V906="","",V906)</f>
        <v>64605.228383713671</v>
      </c>
      <c r="AC906" s="2" t="str">
        <f>_xlfn.IFNA(VLOOKUP(D906,states!A$2:C$10,2,FALSE),"XX")</f>
        <v>XX</v>
      </c>
      <c r="AD906">
        <f>E906</f>
        <v>0</v>
      </c>
      <c r="AE906">
        <f>_xlfn.IFNA(VLOOKUP(D906,states!A$2:D$10,4,FALSE),0)</f>
        <v>0</v>
      </c>
      <c r="AF906">
        <v>0.5</v>
      </c>
      <c r="AG906">
        <f>IF(AE906=0,AF906,IF(AE906=1,IF(F906=0.5,0.5,IF(H906=1,0.5,1.5)),IF(F906=0.5,0.5,IF(H906=1,2.5,1.5))))</f>
        <v>0.5</v>
      </c>
      <c r="AH906" s="7">
        <f>IF(AC906="XX",0,1/C906^(1/5)*IF(E906=0,100,1)/(E906+1)^(1/4))</f>
        <v>0</v>
      </c>
    </row>
    <row r="907" spans="1:34">
      <c r="A907">
        <v>355</v>
      </c>
      <c r="B907" s="1">
        <v>64408.4</v>
      </c>
      <c r="C907" s="6">
        <v>0.1</v>
      </c>
      <c r="D907" t="s">
        <v>410</v>
      </c>
      <c r="E907">
        <v>0</v>
      </c>
      <c r="F907">
        <v>2.5</v>
      </c>
      <c r="G907" t="s">
        <v>1</v>
      </c>
      <c r="H907">
        <v>2</v>
      </c>
      <c r="I907" t="s">
        <v>0</v>
      </c>
      <c r="J907">
        <v>0</v>
      </c>
      <c r="K907">
        <v>3.5</v>
      </c>
      <c r="L907" t="s">
        <v>1</v>
      </c>
      <c r="M907">
        <v>2</v>
      </c>
      <c r="N907" t="s">
        <v>411</v>
      </c>
      <c r="O907">
        <v>-1</v>
      </c>
      <c r="P907" t="str">
        <f>D907&amp;"-"&amp;F907&amp;"-"&amp;G907&amp;"-"&amp;E907&amp;"-"&amp;H907</f>
        <v>F2Sigma-2.5-e-0-2</v>
      </c>
      <c r="Q907" t="str">
        <f>I907&amp;"-"&amp;K907&amp;"-"&amp;L907&amp;"-"&amp;J907&amp;"-"&amp;M907</f>
        <v>X2Pi-3.5-e-0-2</v>
      </c>
      <c r="R907">
        <f>B907+S907</f>
        <v>64675.246577108002</v>
      </c>
      <c r="S907">
        <f>_xlfn.IFNA(VLOOKUP(Q907,'MARVEL-X'!A$2:I$1400,7,FALSE),VLOOKUP(Q907,MARVEL!A$2:J$1522,10,FALSE))</f>
        <v>266.84657710800002</v>
      </c>
      <c r="T907">
        <f>IF(P907=P906,R907+T906,R907)</f>
        <v>64675.246577108002</v>
      </c>
      <c r="U907">
        <f>IF(P907=P906,1+U906,1)</f>
        <v>1</v>
      </c>
      <c r="V907" t="str">
        <f t="shared" si="14"/>
        <v/>
      </c>
      <c r="W907" t="str">
        <f>IF(V907="","",IF(ABS(V907-R907)&gt;W$1,ABS(V907-R907),""))</f>
        <v/>
      </c>
      <c r="X907" t="str">
        <f>Y907&amp;"-"&amp;Z907&amp;"-"&amp;AC907&amp;"-"&amp;AD907&amp;"-"&amp;AG907</f>
        <v>2.5-e-XX-0-0.5</v>
      </c>
      <c r="Y907">
        <f>F907</f>
        <v>2.5</v>
      </c>
      <c r="Z907" s="2" t="str">
        <f>G907</f>
        <v>e</v>
      </c>
      <c r="AA907">
        <f>_xlfn.IFNA(VLOOKUP(X907,'duo-out'!A$2:Q$5000,5,FALSE),E907+10*(H907-1)+1+_xlfn.IFNA(VLOOKUP(D907,states!A$2:C$10,3,FALSE),1))</f>
        <v>12</v>
      </c>
      <c r="AB907" t="str">
        <f>IF(V907="","",V907)</f>
        <v/>
      </c>
      <c r="AC907" s="2" t="str">
        <f>_xlfn.IFNA(VLOOKUP(D907,states!A$2:C$10,2,FALSE),"XX")</f>
        <v>XX</v>
      </c>
      <c r="AD907">
        <f>E907</f>
        <v>0</v>
      </c>
      <c r="AE907">
        <f>_xlfn.IFNA(VLOOKUP(D907,states!A$2:D$10,4,FALSE),0)</f>
        <v>0</v>
      </c>
      <c r="AF907">
        <v>0.5</v>
      </c>
      <c r="AG907">
        <f>IF(AE907=0,AF907,IF(AE907=1,IF(F907=0.5,0.5,IF(H907=1,0.5,1.5)),IF(F907=0.5,0.5,IF(H907=1,2.5,1.5))))</f>
        <v>0.5</v>
      </c>
      <c r="AH907" s="7">
        <f>IF(AC907="XX",0,1/C907^(1/5)*IF(E907=0,100,1)/(E907+1)^(1/4))</f>
        <v>0</v>
      </c>
    </row>
    <row r="908" spans="1:34">
      <c r="A908">
        <v>1582</v>
      </c>
      <c r="B908" s="1">
        <v>64611</v>
      </c>
      <c r="C908" s="6">
        <v>0.7984</v>
      </c>
      <c r="D908" t="s">
        <v>410</v>
      </c>
      <c r="E908">
        <v>0</v>
      </c>
      <c r="F908">
        <v>2.5</v>
      </c>
      <c r="G908" t="s">
        <v>1</v>
      </c>
      <c r="H908">
        <v>2</v>
      </c>
      <c r="I908" t="s">
        <v>0</v>
      </c>
      <c r="J908">
        <v>0</v>
      </c>
      <c r="K908">
        <v>1.5</v>
      </c>
      <c r="L908" t="s">
        <v>1</v>
      </c>
      <c r="M908">
        <v>2</v>
      </c>
      <c r="N908" t="s">
        <v>1638</v>
      </c>
      <c r="O908">
        <v>-1</v>
      </c>
      <c r="P908" t="str">
        <f>D908&amp;"-"&amp;F908&amp;"-"&amp;G908&amp;"-"&amp;E908&amp;"-"&amp;H908</f>
        <v>F2Sigma-2.5-e-0-2</v>
      </c>
      <c r="Q908" t="str">
        <f>I908&amp;"-"&amp;K908&amp;"-"&amp;L908&amp;"-"&amp;J908&amp;"-"&amp;M908</f>
        <v>X2Pi-1.5-e-0-2</v>
      </c>
      <c r="R908">
        <f>B908+S908</f>
        <v>64677.939329396999</v>
      </c>
      <c r="S908">
        <f>_xlfn.IFNA(VLOOKUP(Q908,'MARVEL-X'!A$2:I$1400,7,FALSE),VLOOKUP(Q908,MARVEL!A$2:J$1522,10,FALSE))</f>
        <v>66.939329396999995</v>
      </c>
      <c r="T908">
        <f>IF(P908=P907,R908+T907,R908)</f>
        <v>129353.18590650501</v>
      </c>
      <c r="U908">
        <f>IF(P908=P907,1+U907,1)</f>
        <v>2</v>
      </c>
      <c r="V908">
        <f t="shared" si="14"/>
        <v>64676.592953252504</v>
      </c>
      <c r="W908">
        <f>IF(V908="","",IF(ABS(V908-R908)&gt;W$1,ABS(V908-R908),""))</f>
        <v>1.3463761444945703</v>
      </c>
      <c r="X908" t="str">
        <f>Y908&amp;"-"&amp;Z908&amp;"-"&amp;AC908&amp;"-"&amp;AD908&amp;"-"&amp;AG908</f>
        <v>2.5-e-XX-0-0.5</v>
      </c>
      <c r="Y908">
        <f>F908</f>
        <v>2.5</v>
      </c>
      <c r="Z908" s="2" t="str">
        <f>G908</f>
        <v>e</v>
      </c>
      <c r="AA908">
        <f>_xlfn.IFNA(VLOOKUP(X908,'duo-out'!A$2:Q$5000,5,FALSE),E908+10*(H908-1)+1+_xlfn.IFNA(VLOOKUP(D908,states!A$2:C$10,3,FALSE),1))</f>
        <v>12</v>
      </c>
      <c r="AB908">
        <f>IF(V908="","",V908)</f>
        <v>64676.592953252504</v>
      </c>
      <c r="AC908" s="2" t="str">
        <f>_xlfn.IFNA(VLOOKUP(D908,states!A$2:C$10,2,FALSE),"XX")</f>
        <v>XX</v>
      </c>
      <c r="AD908">
        <f>E908</f>
        <v>0</v>
      </c>
      <c r="AE908">
        <f>_xlfn.IFNA(VLOOKUP(D908,states!A$2:D$10,4,FALSE),0)</f>
        <v>0</v>
      </c>
      <c r="AF908">
        <v>0.5</v>
      </c>
      <c r="AG908">
        <f>IF(AE908=0,AF908,IF(AE908=1,IF(F908=0.5,0.5,IF(H908=1,0.5,1.5)),IF(F908=0.5,0.5,IF(H908=1,2.5,1.5))))</f>
        <v>0.5</v>
      </c>
      <c r="AH908" s="7">
        <f>IF(AC908="XX",0,1/C908^(1/5)*IF(E908=0,100,1)/(E908+1)^(1/4))</f>
        <v>0</v>
      </c>
    </row>
    <row r="909" spans="1:34">
      <c r="A909">
        <v>1585</v>
      </c>
      <c r="B909" s="1">
        <v>64522.8</v>
      </c>
      <c r="C909" s="6">
        <v>0.7984</v>
      </c>
      <c r="D909" t="s">
        <v>410</v>
      </c>
      <c r="E909">
        <v>0</v>
      </c>
      <c r="F909">
        <v>2.5</v>
      </c>
      <c r="G909" t="s">
        <v>2</v>
      </c>
      <c r="H909">
        <v>2</v>
      </c>
      <c r="I909" t="s">
        <v>0</v>
      </c>
      <c r="J909">
        <v>0</v>
      </c>
      <c r="K909">
        <v>2.5</v>
      </c>
      <c r="L909" t="s">
        <v>2</v>
      </c>
      <c r="M909">
        <v>2</v>
      </c>
      <c r="N909" t="s">
        <v>1641</v>
      </c>
      <c r="O909">
        <v>-1</v>
      </c>
      <c r="P909" t="str">
        <f>D909&amp;"-"&amp;F909&amp;"-"&amp;G909&amp;"-"&amp;E909&amp;"-"&amp;H909</f>
        <v>F2Sigma-2.5-f-0-2</v>
      </c>
      <c r="Q909" t="str">
        <f>I909&amp;"-"&amp;K909&amp;"-"&amp;L909&amp;"-"&amp;J909&amp;"-"&amp;M909</f>
        <v>X2Pi-2.5-f-0-2</v>
      </c>
      <c r="R909">
        <f>B909+S909</f>
        <v>64676.487732625006</v>
      </c>
      <c r="S909">
        <f>_xlfn.IFNA(VLOOKUP(Q909,'MARVEL-X'!A$2:I$1400,7,FALSE),VLOOKUP(Q909,MARVEL!A$2:J$1522,10,FALSE))</f>
        <v>153.687732625</v>
      </c>
      <c r="T909">
        <f>IF(P909=P908,R909+T908,R909)</f>
        <v>64676.487732625006</v>
      </c>
      <c r="U909">
        <f>IF(P909=P908,1+U908,1)</f>
        <v>1</v>
      </c>
      <c r="V909">
        <f t="shared" si="14"/>
        <v>64676.487732625006</v>
      </c>
      <c r="W909" t="str">
        <f>IF(V909="","",IF(ABS(V909-R909)&gt;W$1,ABS(V909-R909),""))</f>
        <v/>
      </c>
      <c r="X909" t="str">
        <f>Y909&amp;"-"&amp;Z909&amp;"-"&amp;AC909&amp;"-"&amp;AD909&amp;"-"&amp;AG909</f>
        <v>2.5-f-XX-0-0.5</v>
      </c>
      <c r="Y909">
        <f>F909</f>
        <v>2.5</v>
      </c>
      <c r="Z909" s="2" t="str">
        <f>G909</f>
        <v>f</v>
      </c>
      <c r="AA909">
        <f>_xlfn.IFNA(VLOOKUP(X909,'duo-out'!A$2:Q$5000,5,FALSE),E909+10*(H909-1)+1+_xlfn.IFNA(VLOOKUP(D909,states!A$2:C$10,3,FALSE),1))</f>
        <v>12</v>
      </c>
      <c r="AB909">
        <f>IF(V909="","",V909)</f>
        <v>64676.487732625006</v>
      </c>
      <c r="AC909" s="2" t="str">
        <f>_xlfn.IFNA(VLOOKUP(D909,states!A$2:C$10,2,FALSE),"XX")</f>
        <v>XX</v>
      </c>
      <c r="AD909">
        <f>E909</f>
        <v>0</v>
      </c>
      <c r="AE909">
        <f>_xlfn.IFNA(VLOOKUP(D909,states!A$2:D$10,4,FALSE),0)</f>
        <v>0</v>
      </c>
      <c r="AF909">
        <v>0.5</v>
      </c>
      <c r="AG909">
        <f>IF(AE909=0,AF909,IF(AE909=1,IF(F909=0.5,0.5,IF(H909=1,0.5,1.5)),IF(F909=0.5,0.5,IF(H909=1,2.5,1.5))))</f>
        <v>0.5</v>
      </c>
      <c r="AH909" s="7">
        <f>IF(AC909="XX",0,1/C909^(1/5)*IF(E909=0,100,1)/(E909+1)^(1/4))</f>
        <v>0</v>
      </c>
    </row>
    <row r="910" spans="1:34">
      <c r="A910">
        <v>1580</v>
      </c>
      <c r="B910" s="1">
        <v>64408.4</v>
      </c>
      <c r="C910" s="6">
        <v>0.1</v>
      </c>
      <c r="D910" t="s">
        <v>410</v>
      </c>
      <c r="E910">
        <v>0</v>
      </c>
      <c r="F910">
        <v>3.5</v>
      </c>
      <c r="G910" t="s">
        <v>1</v>
      </c>
      <c r="H910">
        <v>1</v>
      </c>
      <c r="I910" t="s">
        <v>0</v>
      </c>
      <c r="J910">
        <v>0</v>
      </c>
      <c r="K910">
        <v>4.5</v>
      </c>
      <c r="L910" t="s">
        <v>1</v>
      </c>
      <c r="M910">
        <v>1</v>
      </c>
      <c r="N910" t="s">
        <v>1636</v>
      </c>
      <c r="O910">
        <v>-1</v>
      </c>
      <c r="P910" t="str">
        <f>D910&amp;"-"&amp;F910&amp;"-"&amp;G910&amp;"-"&amp;E910&amp;"-"&amp;H910</f>
        <v>F2Sigma-3.5-e-0-1</v>
      </c>
      <c r="Q910" t="str">
        <f>I910&amp;"-"&amp;K910&amp;"-"&amp;L910&amp;"-"&amp;J910&amp;"-"&amp;M910</f>
        <v>X2Pi-4.5-e-0-1</v>
      </c>
      <c r="R910">
        <f>B910+S910</f>
        <v>64679.095186172999</v>
      </c>
      <c r="S910">
        <f>_xlfn.IFNA(VLOOKUP(Q910,'MARVEL-X'!A$2:I$1400,7,FALSE),VLOOKUP(Q910,MARVEL!A$2:J$1522,10,FALSE))</f>
        <v>270.69518617300002</v>
      </c>
      <c r="T910">
        <f>IF(P910=P909,R910+T909,R910)</f>
        <v>64679.095186172999</v>
      </c>
      <c r="U910">
        <f>IF(P910=P909,1+U909,1)</f>
        <v>1</v>
      </c>
      <c r="V910" t="str">
        <f t="shared" si="14"/>
        <v/>
      </c>
      <c r="W910" t="str">
        <f>IF(V910="","",IF(ABS(V910-R910)&gt;W$1,ABS(V910-R910),""))</f>
        <v/>
      </c>
      <c r="X910" t="str">
        <f>Y910&amp;"-"&amp;Z910&amp;"-"&amp;AC910&amp;"-"&amp;AD910&amp;"-"&amp;AG910</f>
        <v>3.5-e-XX-0-0.5</v>
      </c>
      <c r="Y910">
        <f>F910</f>
        <v>3.5</v>
      </c>
      <c r="Z910" s="2" t="str">
        <f>G910</f>
        <v>e</v>
      </c>
      <c r="AA910">
        <f>_xlfn.IFNA(VLOOKUP(X910,'duo-out'!A$2:Q$5000,5,FALSE),E910+10*(H910-1)+1+_xlfn.IFNA(VLOOKUP(D910,states!A$2:C$10,3,FALSE),1))</f>
        <v>2</v>
      </c>
      <c r="AB910" t="str">
        <f>IF(V910="","",V910)</f>
        <v/>
      </c>
      <c r="AC910" s="2" t="str">
        <f>_xlfn.IFNA(VLOOKUP(D910,states!A$2:C$10,2,FALSE),"XX")</f>
        <v>XX</v>
      </c>
      <c r="AD910">
        <f>E910</f>
        <v>0</v>
      </c>
      <c r="AE910">
        <f>_xlfn.IFNA(VLOOKUP(D910,states!A$2:D$10,4,FALSE),0)</f>
        <v>0</v>
      </c>
      <c r="AF910">
        <v>0.5</v>
      </c>
      <c r="AG910">
        <f>IF(AE910=0,AF910,IF(AE910=1,IF(F910=0.5,0.5,IF(H910=1,0.5,1.5)),IF(F910=0.5,0.5,IF(H910=1,2.5,1.5))))</f>
        <v>0.5</v>
      </c>
      <c r="AH910" s="7">
        <f>IF(AC910="XX",0,1/C910^(1/5)*IF(E910=0,100,1)/(E910+1)^(1/4))</f>
        <v>0</v>
      </c>
    </row>
    <row r="911" spans="1:34">
      <c r="A911">
        <v>1575</v>
      </c>
      <c r="B911" s="1">
        <v>64522.8</v>
      </c>
      <c r="C911" s="6">
        <v>0.1</v>
      </c>
      <c r="D911" t="s">
        <v>410</v>
      </c>
      <c r="E911">
        <v>0</v>
      </c>
      <c r="F911">
        <v>3.5</v>
      </c>
      <c r="G911" t="s">
        <v>1</v>
      </c>
      <c r="H911">
        <v>1</v>
      </c>
      <c r="I911" t="s">
        <v>0</v>
      </c>
      <c r="J911">
        <v>0</v>
      </c>
      <c r="K911">
        <v>3.5</v>
      </c>
      <c r="L911" t="s">
        <v>1</v>
      </c>
      <c r="M911">
        <v>1</v>
      </c>
      <c r="N911" t="s">
        <v>1631</v>
      </c>
      <c r="O911">
        <v>-1</v>
      </c>
      <c r="P911" t="str">
        <f>D911&amp;"-"&amp;F911&amp;"-"&amp;G911&amp;"-"&amp;E911&amp;"-"&amp;H911</f>
        <v>F2Sigma-3.5-e-0-1</v>
      </c>
      <c r="Q911" t="str">
        <f>I911&amp;"-"&amp;K911&amp;"-"&amp;L911&amp;"-"&amp;J911&amp;"-"&amp;M911</f>
        <v>X2Pi-3.5-e-0-1</v>
      </c>
      <c r="R911">
        <f>B911+S911</f>
        <v>64680.568367637003</v>
      </c>
      <c r="S911">
        <f>_xlfn.IFNA(VLOOKUP(Q911,'MARVEL-X'!A$2:I$1400,7,FALSE),VLOOKUP(Q911,MARVEL!A$2:J$1522,10,FALSE))</f>
        <v>157.76836763700001</v>
      </c>
      <c r="T911">
        <f>IF(P911=P910,R911+T910,R911)</f>
        <v>129359.66355381001</v>
      </c>
      <c r="U911">
        <f>IF(P911=P910,1+U910,1)</f>
        <v>2</v>
      </c>
      <c r="V911" t="str">
        <f t="shared" si="14"/>
        <v/>
      </c>
      <c r="W911" t="str">
        <f>IF(V911="","",IF(ABS(V911-R911)&gt;W$1,ABS(V911-R911),""))</f>
        <v/>
      </c>
      <c r="X911" t="str">
        <f>Y911&amp;"-"&amp;Z911&amp;"-"&amp;AC911&amp;"-"&amp;AD911&amp;"-"&amp;AG911</f>
        <v>3.5-e-XX-0-0.5</v>
      </c>
      <c r="Y911">
        <f>F911</f>
        <v>3.5</v>
      </c>
      <c r="Z911" s="2" t="str">
        <f>G911</f>
        <v>e</v>
      </c>
      <c r="AA911">
        <f>_xlfn.IFNA(VLOOKUP(X911,'duo-out'!A$2:Q$5000,5,FALSE),E911+10*(H911-1)+1+_xlfn.IFNA(VLOOKUP(D911,states!A$2:C$10,3,FALSE),1))</f>
        <v>2</v>
      </c>
      <c r="AB911" t="str">
        <f>IF(V911="","",V911)</f>
        <v/>
      </c>
      <c r="AC911" s="2" t="str">
        <f>_xlfn.IFNA(VLOOKUP(D911,states!A$2:C$10,2,FALSE),"XX")</f>
        <v>XX</v>
      </c>
      <c r="AD911">
        <f>E911</f>
        <v>0</v>
      </c>
      <c r="AE911">
        <f>_xlfn.IFNA(VLOOKUP(D911,states!A$2:D$10,4,FALSE),0)</f>
        <v>0</v>
      </c>
      <c r="AF911">
        <v>0.5</v>
      </c>
      <c r="AG911">
        <f>IF(AE911=0,AF911,IF(AE911=1,IF(F911=0.5,0.5,IF(H911=1,0.5,1.5)),IF(F911=0.5,0.5,IF(H911=1,2.5,1.5))))</f>
        <v>0.5</v>
      </c>
      <c r="AH911" s="7">
        <f>IF(AC911="XX",0,1/C911^(1/5)*IF(E911=0,100,1)/(E911+1)^(1/4))</f>
        <v>0</v>
      </c>
    </row>
    <row r="912" spans="1:34">
      <c r="A912">
        <v>1570</v>
      </c>
      <c r="B912" s="1">
        <v>64605.1</v>
      </c>
      <c r="C912" s="6">
        <v>0.1</v>
      </c>
      <c r="D912" t="s">
        <v>410</v>
      </c>
      <c r="E912">
        <v>0</v>
      </c>
      <c r="F912">
        <v>3.5</v>
      </c>
      <c r="G912" t="s">
        <v>1</v>
      </c>
      <c r="H912">
        <v>1</v>
      </c>
      <c r="I912" t="s">
        <v>0</v>
      </c>
      <c r="J912">
        <v>0</v>
      </c>
      <c r="K912">
        <v>2.5</v>
      </c>
      <c r="L912" t="s">
        <v>1</v>
      </c>
      <c r="M912">
        <v>1</v>
      </c>
      <c r="N912" t="s">
        <v>1626</v>
      </c>
      <c r="O912">
        <v>-1</v>
      </c>
      <c r="P912" t="str">
        <f>D912&amp;"-"&amp;F912&amp;"-"&amp;G912&amp;"-"&amp;E912&amp;"-"&amp;H912</f>
        <v>F2Sigma-3.5-e-0-1</v>
      </c>
      <c r="Q912" t="str">
        <f>I912&amp;"-"&amp;K912&amp;"-"&amp;L912&amp;"-"&amp;J912&amp;"-"&amp;M912</f>
        <v>X2Pi-2.5-e-0-1</v>
      </c>
      <c r="R912">
        <f>B912+S912</f>
        <v>64678.411875473997</v>
      </c>
      <c r="S912">
        <f>_xlfn.IFNA(VLOOKUP(Q912,'MARVEL-X'!A$2:I$1400,7,FALSE),VLOOKUP(Q912,MARVEL!A$2:J$1522,10,FALSE))</f>
        <v>73.311875474000004</v>
      </c>
      <c r="T912">
        <f>IF(P912=P911,R912+T911,R912)</f>
        <v>194038.07542928401</v>
      </c>
      <c r="U912">
        <f>IF(P912=P911,1+U911,1)</f>
        <v>3</v>
      </c>
      <c r="V912">
        <f t="shared" si="14"/>
        <v>64679.358476428002</v>
      </c>
      <c r="W912">
        <f>IF(V912="","",IF(ABS(V912-R912)&gt;W$1,ABS(V912-R912),""))</f>
        <v>0.94660095400467981</v>
      </c>
      <c r="X912" t="str">
        <f>Y912&amp;"-"&amp;Z912&amp;"-"&amp;AC912&amp;"-"&amp;AD912&amp;"-"&amp;AG912</f>
        <v>3.5-e-XX-0-0.5</v>
      </c>
      <c r="Y912">
        <f>F912</f>
        <v>3.5</v>
      </c>
      <c r="Z912" s="2" t="str">
        <f>G912</f>
        <v>e</v>
      </c>
      <c r="AA912">
        <f>_xlfn.IFNA(VLOOKUP(X912,'duo-out'!A$2:Q$5000,5,FALSE),E912+10*(H912-1)+1+_xlfn.IFNA(VLOOKUP(D912,states!A$2:C$10,3,FALSE),1))</f>
        <v>2</v>
      </c>
      <c r="AB912">
        <f>IF(V912="","",V912)</f>
        <v>64679.358476428002</v>
      </c>
      <c r="AC912" s="2" t="str">
        <f>_xlfn.IFNA(VLOOKUP(D912,states!A$2:C$10,2,FALSE),"XX")</f>
        <v>XX</v>
      </c>
      <c r="AD912">
        <f>E912</f>
        <v>0</v>
      </c>
      <c r="AE912">
        <f>_xlfn.IFNA(VLOOKUP(D912,states!A$2:D$10,4,FALSE),0)</f>
        <v>0</v>
      </c>
      <c r="AF912">
        <v>0.5</v>
      </c>
      <c r="AG912">
        <f>IF(AE912=0,AF912,IF(AE912=1,IF(F912=0.5,0.5,IF(H912=1,0.5,1.5)),IF(F912=0.5,0.5,IF(H912=1,2.5,1.5))))</f>
        <v>0.5</v>
      </c>
      <c r="AH912" s="7">
        <f>IF(AC912="XX",0,1/C912^(1/5)*IF(E912=0,100,1)/(E912+1)^(1/4))</f>
        <v>0</v>
      </c>
    </row>
    <row r="913" spans="1:34">
      <c r="A913">
        <v>1583</v>
      </c>
      <c r="B913" s="1">
        <v>64621.599999999999</v>
      </c>
      <c r="C913" s="6">
        <v>0.88080000000000003</v>
      </c>
      <c r="D913" t="s">
        <v>410</v>
      </c>
      <c r="E913">
        <v>0</v>
      </c>
      <c r="F913">
        <v>3.5</v>
      </c>
      <c r="G913" t="s">
        <v>1</v>
      </c>
      <c r="H913">
        <v>2</v>
      </c>
      <c r="I913" t="s">
        <v>0</v>
      </c>
      <c r="J913">
        <v>0</v>
      </c>
      <c r="K913">
        <v>2.5</v>
      </c>
      <c r="L913" t="s">
        <v>1</v>
      </c>
      <c r="M913">
        <v>2</v>
      </c>
      <c r="N913" t="s">
        <v>1639</v>
      </c>
      <c r="O913">
        <v>-1</v>
      </c>
      <c r="P913" t="str">
        <f>D913&amp;"-"&amp;F913&amp;"-"&amp;G913&amp;"-"&amp;E913&amp;"-"&amp;H913</f>
        <v>F2Sigma-3.5-e-0-2</v>
      </c>
      <c r="Q913" t="str">
        <f>I913&amp;"-"&amp;K913&amp;"-"&amp;L913&amp;"-"&amp;J913&amp;"-"&amp;M913</f>
        <v>X2Pi-2.5-e-0-2</v>
      </c>
      <c r="R913">
        <f>B913+S913</f>
        <v>64774.795131302002</v>
      </c>
      <c r="S913">
        <f>_xlfn.IFNA(VLOOKUP(Q913,'MARVEL-X'!A$2:I$1400,7,FALSE),VLOOKUP(Q913,MARVEL!A$2:J$1522,10,FALSE))</f>
        <v>153.19513130199999</v>
      </c>
      <c r="T913">
        <f>IF(P913=P912,R913+T912,R913)</f>
        <v>64774.795131302002</v>
      </c>
      <c r="U913">
        <f>IF(P913=P912,1+U912,1)</f>
        <v>1</v>
      </c>
      <c r="V913">
        <f t="shared" si="14"/>
        <v>64774.795131302002</v>
      </c>
      <c r="W913" t="str">
        <f>IF(V913="","",IF(ABS(V913-R913)&gt;W$1,ABS(V913-R913),""))</f>
        <v/>
      </c>
      <c r="X913" t="str">
        <f>Y913&amp;"-"&amp;Z913&amp;"-"&amp;AC913&amp;"-"&amp;AD913&amp;"-"&amp;AG913</f>
        <v>3.5-e-XX-0-0.5</v>
      </c>
      <c r="Y913">
        <f>F913</f>
        <v>3.5</v>
      </c>
      <c r="Z913" s="2" t="str">
        <f>G913</f>
        <v>e</v>
      </c>
      <c r="AA913">
        <f>_xlfn.IFNA(VLOOKUP(X913,'duo-out'!A$2:Q$5000,5,FALSE),E913+10*(H913-1)+1+_xlfn.IFNA(VLOOKUP(D913,states!A$2:C$10,3,FALSE),1))</f>
        <v>12</v>
      </c>
      <c r="AB913">
        <f>IF(V913="","",V913)</f>
        <v>64774.795131302002</v>
      </c>
      <c r="AC913" s="2" t="str">
        <f>_xlfn.IFNA(VLOOKUP(D913,states!A$2:C$10,2,FALSE),"XX")</f>
        <v>XX</v>
      </c>
      <c r="AD913">
        <f>E913</f>
        <v>0</v>
      </c>
      <c r="AE913">
        <f>_xlfn.IFNA(VLOOKUP(D913,states!A$2:D$10,4,FALSE),0)</f>
        <v>0</v>
      </c>
      <c r="AF913">
        <v>0.5</v>
      </c>
      <c r="AG913">
        <f>IF(AE913=0,AF913,IF(AE913=1,IF(F913=0.5,0.5,IF(H913=1,0.5,1.5)),IF(F913=0.5,0.5,IF(H913=1,2.5,1.5))))</f>
        <v>0.5</v>
      </c>
      <c r="AH913" s="7">
        <f>IF(AC913="XX",0,1/C913^(1/5)*IF(E913=0,100,1)/(E913+1)^(1/4))</f>
        <v>0</v>
      </c>
    </row>
    <row r="914" spans="1:34">
      <c r="A914">
        <v>1589</v>
      </c>
      <c r="B914" s="1">
        <v>64364</v>
      </c>
      <c r="C914" s="6">
        <v>2.585</v>
      </c>
      <c r="D914" t="s">
        <v>410</v>
      </c>
      <c r="E914">
        <v>0</v>
      </c>
      <c r="F914">
        <v>3.5</v>
      </c>
      <c r="G914" t="s">
        <v>2</v>
      </c>
      <c r="H914">
        <v>2</v>
      </c>
      <c r="I914" t="s">
        <v>0</v>
      </c>
      <c r="J914">
        <v>0</v>
      </c>
      <c r="K914">
        <v>4.5</v>
      </c>
      <c r="L914" t="s">
        <v>2</v>
      </c>
      <c r="M914">
        <v>2</v>
      </c>
      <c r="N914" t="s">
        <v>1645</v>
      </c>
      <c r="O914">
        <v>-1</v>
      </c>
      <c r="P914" t="str">
        <f>D914&amp;"-"&amp;F914&amp;"-"&amp;G914&amp;"-"&amp;E914&amp;"-"&amp;H914</f>
        <v>F2Sigma-3.5-f-0-2</v>
      </c>
      <c r="Q914" t="str">
        <f>I914&amp;"-"&amp;K914&amp;"-"&amp;L914&amp;"-"&amp;J914&amp;"-"&amp;M914</f>
        <v>X2Pi-4.5-f-0-2</v>
      </c>
      <c r="R914">
        <f>B914+S914</f>
        <v>64773.437407914003</v>
      </c>
      <c r="S914">
        <f>_xlfn.IFNA(VLOOKUP(Q914,'MARVEL-X'!A$2:I$1400,7,FALSE),VLOOKUP(Q914,MARVEL!A$2:J$1522,10,FALSE))</f>
        <v>409.437407914</v>
      </c>
      <c r="T914">
        <f>IF(P914=P913,R914+T913,R914)</f>
        <v>64773.437407914003</v>
      </c>
      <c r="U914">
        <f>IF(P914=P913,1+U913,1)</f>
        <v>1</v>
      </c>
      <c r="V914" t="str">
        <f t="shared" si="14"/>
        <v/>
      </c>
      <c r="W914" t="str">
        <f>IF(V914="","",IF(ABS(V914-R914)&gt;W$1,ABS(V914-R914),""))</f>
        <v/>
      </c>
      <c r="X914" t="str">
        <f>Y914&amp;"-"&amp;Z914&amp;"-"&amp;AC914&amp;"-"&amp;AD914&amp;"-"&amp;AG914</f>
        <v>3.5-f-XX-0-0.5</v>
      </c>
      <c r="Y914">
        <f>F914</f>
        <v>3.5</v>
      </c>
      <c r="Z914" s="2" t="str">
        <f>G914</f>
        <v>f</v>
      </c>
      <c r="AA914">
        <f>_xlfn.IFNA(VLOOKUP(X914,'duo-out'!A$2:Q$5000,5,FALSE),E914+10*(H914-1)+1+_xlfn.IFNA(VLOOKUP(D914,states!A$2:C$10,3,FALSE),1))</f>
        <v>12</v>
      </c>
      <c r="AB914" t="str">
        <f>IF(V914="","",V914)</f>
        <v/>
      </c>
      <c r="AC914" s="2" t="str">
        <f>_xlfn.IFNA(VLOOKUP(D914,states!A$2:C$10,2,FALSE),"XX")</f>
        <v>XX</v>
      </c>
      <c r="AD914">
        <f>E914</f>
        <v>0</v>
      </c>
      <c r="AE914">
        <f>_xlfn.IFNA(VLOOKUP(D914,states!A$2:D$10,4,FALSE),0)</f>
        <v>0</v>
      </c>
      <c r="AF914">
        <v>0.5</v>
      </c>
      <c r="AG914">
        <f>IF(AE914=0,AF914,IF(AE914=1,IF(F914=0.5,0.5,IF(H914=1,0.5,1.5)),IF(F914=0.5,0.5,IF(H914=1,2.5,1.5))))</f>
        <v>0.5</v>
      </c>
      <c r="AH914" s="7">
        <f>IF(AC914="XX",0,1/C914^(1/5)*IF(E914=0,100,1)/(E914+1)^(1/4))</f>
        <v>0</v>
      </c>
    </row>
    <row r="915" spans="1:34">
      <c r="A915">
        <v>1586</v>
      </c>
      <c r="B915" s="1">
        <v>64507.3</v>
      </c>
      <c r="C915" s="6">
        <v>1.0629999999999999</v>
      </c>
      <c r="D915" t="s">
        <v>410</v>
      </c>
      <c r="E915">
        <v>0</v>
      </c>
      <c r="F915">
        <v>3.5</v>
      </c>
      <c r="G915" t="s">
        <v>2</v>
      </c>
      <c r="H915">
        <v>2</v>
      </c>
      <c r="I915" t="s">
        <v>0</v>
      </c>
      <c r="J915">
        <v>0</v>
      </c>
      <c r="K915">
        <v>3.5</v>
      </c>
      <c r="L915" t="s">
        <v>2</v>
      </c>
      <c r="M915">
        <v>2</v>
      </c>
      <c r="N915" t="s">
        <v>1642</v>
      </c>
      <c r="O915">
        <v>-1</v>
      </c>
      <c r="P915" t="str">
        <f>D915&amp;"-"&amp;F915&amp;"-"&amp;G915&amp;"-"&amp;E915&amp;"-"&amp;H915</f>
        <v>F2Sigma-3.5-f-0-2</v>
      </c>
      <c r="Q915" t="str">
        <f>I915&amp;"-"&amp;K915&amp;"-"&amp;L915&amp;"-"&amp;J915&amp;"-"&amp;M915</f>
        <v>X2Pi-3.5-f-0-2</v>
      </c>
      <c r="R915">
        <f>B915+S915</f>
        <v>64774.960933924005</v>
      </c>
      <c r="S915">
        <f>_xlfn.IFNA(VLOOKUP(Q915,'MARVEL-X'!A$2:I$1400,7,FALSE),VLOOKUP(Q915,MARVEL!A$2:J$1522,10,FALSE))</f>
        <v>267.66093392400001</v>
      </c>
      <c r="T915">
        <f>IF(P915=P914,R915+T914,R915)</f>
        <v>129548.39834183801</v>
      </c>
      <c r="U915">
        <f>IF(P915=P914,1+U914,1)</f>
        <v>2</v>
      </c>
      <c r="V915">
        <f t="shared" si="14"/>
        <v>64774.199170919004</v>
      </c>
      <c r="W915">
        <f>IF(V915="","",IF(ABS(V915-R915)&gt;W$1,ABS(V915-R915),""))</f>
        <v>0.76176300500083016</v>
      </c>
      <c r="X915" t="str">
        <f>Y915&amp;"-"&amp;Z915&amp;"-"&amp;AC915&amp;"-"&amp;AD915&amp;"-"&amp;AG915</f>
        <v>3.5-f-XX-0-0.5</v>
      </c>
      <c r="Y915">
        <f>F915</f>
        <v>3.5</v>
      </c>
      <c r="Z915" s="2" t="str">
        <f>G915</f>
        <v>f</v>
      </c>
      <c r="AA915">
        <f>_xlfn.IFNA(VLOOKUP(X915,'duo-out'!A$2:Q$5000,5,FALSE),E915+10*(H915-1)+1+_xlfn.IFNA(VLOOKUP(D915,states!A$2:C$10,3,FALSE),1))</f>
        <v>12</v>
      </c>
      <c r="AB915">
        <f>IF(V915="","",V915)</f>
        <v>64774.199170919004</v>
      </c>
      <c r="AC915" s="2" t="str">
        <f>_xlfn.IFNA(VLOOKUP(D915,states!A$2:C$10,2,FALSE),"XX")</f>
        <v>XX</v>
      </c>
      <c r="AD915">
        <f>E915</f>
        <v>0</v>
      </c>
      <c r="AE915">
        <f>_xlfn.IFNA(VLOOKUP(D915,states!A$2:D$10,4,FALSE),0)</f>
        <v>0</v>
      </c>
      <c r="AF915">
        <v>0.5</v>
      </c>
      <c r="AG915">
        <f>IF(AE915=0,AF915,IF(AE915=1,IF(F915=0.5,0.5,IF(H915=1,0.5,1.5)),IF(F915=0.5,0.5,IF(H915=1,2.5,1.5))))</f>
        <v>0.5</v>
      </c>
      <c r="AH915" s="7">
        <f>IF(AC915="XX",0,1/C915^(1/5)*IF(E915=0,100,1)/(E915+1)^(1/4))</f>
        <v>0</v>
      </c>
    </row>
    <row r="916" spans="1:34">
      <c r="A916">
        <v>1581</v>
      </c>
      <c r="B916" s="1">
        <v>64364</v>
      </c>
      <c r="C916" s="6">
        <v>0.83289999999999997</v>
      </c>
      <c r="D916" t="s">
        <v>410</v>
      </c>
      <c r="E916">
        <v>0</v>
      </c>
      <c r="F916">
        <v>4.5</v>
      </c>
      <c r="G916" t="s">
        <v>1</v>
      </c>
      <c r="H916">
        <v>1</v>
      </c>
      <c r="I916" t="s">
        <v>0</v>
      </c>
      <c r="J916">
        <v>0</v>
      </c>
      <c r="K916">
        <v>5.5</v>
      </c>
      <c r="L916" t="s">
        <v>1</v>
      </c>
      <c r="M916">
        <v>1</v>
      </c>
      <c r="N916" t="s">
        <v>1637</v>
      </c>
      <c r="O916">
        <v>-1</v>
      </c>
      <c r="P916" t="str">
        <f>D916&amp;"-"&amp;F916&amp;"-"&amp;G916&amp;"-"&amp;E916&amp;"-"&amp;H916</f>
        <v>F2Sigma-4.5-e-0-1</v>
      </c>
      <c r="Q916" t="str">
        <f>I916&amp;"-"&amp;K916&amp;"-"&amp;L916&amp;"-"&amp;J916&amp;"-"&amp;M916</f>
        <v>X2Pi-5.5-e-0-1</v>
      </c>
      <c r="R916">
        <f>B916+S916</f>
        <v>64775.816426824997</v>
      </c>
      <c r="S916">
        <f>_xlfn.IFNA(VLOOKUP(Q916,'MARVEL-X'!A$2:I$1400,7,FALSE),VLOOKUP(Q916,MARVEL!A$2:J$1522,10,FALSE))</f>
        <v>411.81642682500001</v>
      </c>
      <c r="T916">
        <f>IF(P916=P915,R916+T915,R916)</f>
        <v>64775.816426824997</v>
      </c>
      <c r="U916">
        <f>IF(P916=P915,1+U915,1)</f>
        <v>1</v>
      </c>
      <c r="V916" t="str">
        <f t="shared" si="14"/>
        <v/>
      </c>
      <c r="W916" t="str">
        <f>IF(V916="","",IF(ABS(V916-R916)&gt;W$1,ABS(V916-R916),""))</f>
        <v/>
      </c>
      <c r="X916" t="str">
        <f>Y916&amp;"-"&amp;Z916&amp;"-"&amp;AC916&amp;"-"&amp;AD916&amp;"-"&amp;AG916</f>
        <v>4.5-e-XX-0-0.5</v>
      </c>
      <c r="Y916">
        <f>F916</f>
        <v>4.5</v>
      </c>
      <c r="Z916" s="2" t="str">
        <f>G916</f>
        <v>e</v>
      </c>
      <c r="AA916">
        <f>_xlfn.IFNA(VLOOKUP(X916,'duo-out'!A$2:Q$5000,5,FALSE),E916+10*(H916-1)+1+_xlfn.IFNA(VLOOKUP(D916,states!A$2:C$10,3,FALSE),1))</f>
        <v>2</v>
      </c>
      <c r="AB916" t="str">
        <f>IF(V916="","",V916)</f>
        <v/>
      </c>
      <c r="AC916" s="2" t="str">
        <f>_xlfn.IFNA(VLOOKUP(D916,states!A$2:C$10,2,FALSE),"XX")</f>
        <v>XX</v>
      </c>
      <c r="AD916">
        <f>E916</f>
        <v>0</v>
      </c>
      <c r="AE916">
        <f>_xlfn.IFNA(VLOOKUP(D916,states!A$2:D$10,4,FALSE),0)</f>
        <v>0</v>
      </c>
      <c r="AF916">
        <v>0.5</v>
      </c>
      <c r="AG916">
        <f>IF(AE916=0,AF916,IF(AE916=1,IF(F916=0.5,0.5,IF(H916=1,0.5,1.5)),IF(F916=0.5,0.5,IF(H916=1,2.5,1.5))))</f>
        <v>0.5</v>
      </c>
      <c r="AH916" s="7">
        <f>IF(AC916="XX",0,1/C916^(1/5)*IF(E916=0,100,1)/(E916+1)^(1/4))</f>
        <v>0</v>
      </c>
    </row>
    <row r="917" spans="1:34">
      <c r="A917">
        <v>1576</v>
      </c>
      <c r="B917" s="1">
        <v>64507.3</v>
      </c>
      <c r="C917" s="6">
        <v>0.83289999999999997</v>
      </c>
      <c r="D917" t="s">
        <v>410</v>
      </c>
      <c r="E917">
        <v>0</v>
      </c>
      <c r="F917">
        <v>4.5</v>
      </c>
      <c r="G917" t="s">
        <v>1</v>
      </c>
      <c r="H917">
        <v>1</v>
      </c>
      <c r="I917" t="s">
        <v>0</v>
      </c>
      <c r="J917">
        <v>0</v>
      </c>
      <c r="K917">
        <v>4.5</v>
      </c>
      <c r="L917" t="s">
        <v>1</v>
      </c>
      <c r="M917">
        <v>1</v>
      </c>
      <c r="N917" t="s">
        <v>1632</v>
      </c>
      <c r="O917">
        <v>-1</v>
      </c>
      <c r="P917" t="str">
        <f>D917&amp;"-"&amp;F917&amp;"-"&amp;G917&amp;"-"&amp;E917&amp;"-"&amp;H917</f>
        <v>F2Sigma-4.5-e-0-1</v>
      </c>
      <c r="Q917" t="str">
        <f>I917&amp;"-"&amp;K917&amp;"-"&amp;L917&amp;"-"&amp;J917&amp;"-"&amp;M917</f>
        <v>X2Pi-4.5-e-0-1</v>
      </c>
      <c r="R917">
        <f>B917+S917</f>
        <v>64777.995186173001</v>
      </c>
      <c r="S917">
        <f>_xlfn.IFNA(VLOOKUP(Q917,'MARVEL-X'!A$2:I$1400,7,FALSE),VLOOKUP(Q917,MARVEL!A$2:J$1522,10,FALSE))</f>
        <v>270.69518617300002</v>
      </c>
      <c r="T917">
        <f>IF(P917=P916,R917+T916,R917)</f>
        <v>129553.81161299799</v>
      </c>
      <c r="U917">
        <f>IF(P917=P916,1+U916,1)</f>
        <v>2</v>
      </c>
      <c r="V917" t="str">
        <f t="shared" si="14"/>
        <v/>
      </c>
      <c r="W917" t="str">
        <f>IF(V917="","",IF(ABS(V917-R917)&gt;W$1,ABS(V917-R917),""))</f>
        <v/>
      </c>
      <c r="X917" t="str">
        <f>Y917&amp;"-"&amp;Z917&amp;"-"&amp;AC917&amp;"-"&amp;AD917&amp;"-"&amp;AG917</f>
        <v>4.5-e-XX-0-0.5</v>
      </c>
      <c r="Y917">
        <f>F917</f>
        <v>4.5</v>
      </c>
      <c r="Z917" s="2" t="str">
        <f>G917</f>
        <v>e</v>
      </c>
      <c r="AA917">
        <f>_xlfn.IFNA(VLOOKUP(X917,'duo-out'!A$2:Q$5000,5,FALSE),E917+10*(H917-1)+1+_xlfn.IFNA(VLOOKUP(D917,states!A$2:C$10,3,FALSE),1))</f>
        <v>2</v>
      </c>
      <c r="AB917" t="str">
        <f>IF(V917="","",V917)</f>
        <v/>
      </c>
      <c r="AC917" s="2" t="str">
        <f>_xlfn.IFNA(VLOOKUP(D917,states!A$2:C$10,2,FALSE),"XX")</f>
        <v>XX</v>
      </c>
      <c r="AD917">
        <f>E917</f>
        <v>0</v>
      </c>
      <c r="AE917">
        <f>_xlfn.IFNA(VLOOKUP(D917,states!A$2:D$10,4,FALSE),0)</f>
        <v>0</v>
      </c>
      <c r="AF917">
        <v>0.5</v>
      </c>
      <c r="AG917">
        <f>IF(AE917=0,AF917,IF(AE917=1,IF(F917=0.5,0.5,IF(H917=1,0.5,1.5)),IF(F917=0.5,0.5,IF(H917=1,2.5,1.5))))</f>
        <v>0.5</v>
      </c>
      <c r="AH917" s="7">
        <f>IF(AC917="XX",0,1/C917^(1/5)*IF(E917=0,100,1)/(E917+1)^(1/4))</f>
        <v>0</v>
      </c>
    </row>
    <row r="918" spans="1:34">
      <c r="A918">
        <v>1571</v>
      </c>
      <c r="B918" s="1">
        <v>64621.599999999999</v>
      </c>
      <c r="C918" s="6">
        <v>0.1</v>
      </c>
      <c r="D918" t="s">
        <v>410</v>
      </c>
      <c r="E918">
        <v>0</v>
      </c>
      <c r="F918">
        <v>4.5</v>
      </c>
      <c r="G918" t="s">
        <v>1</v>
      </c>
      <c r="H918">
        <v>1</v>
      </c>
      <c r="I918" t="s">
        <v>0</v>
      </c>
      <c r="J918">
        <v>0</v>
      </c>
      <c r="K918">
        <v>3.5</v>
      </c>
      <c r="L918" t="s">
        <v>1</v>
      </c>
      <c r="M918">
        <v>1</v>
      </c>
      <c r="N918" t="s">
        <v>1627</v>
      </c>
      <c r="O918">
        <v>-1</v>
      </c>
      <c r="P918" t="str">
        <f>D918&amp;"-"&amp;F918&amp;"-"&amp;G918&amp;"-"&amp;E918&amp;"-"&amp;H918</f>
        <v>F2Sigma-4.5-e-0-1</v>
      </c>
      <c r="Q918" t="str">
        <f>I918&amp;"-"&amp;K918&amp;"-"&amp;L918&amp;"-"&amp;J918&amp;"-"&amp;M918</f>
        <v>X2Pi-3.5-e-0-1</v>
      </c>
      <c r="R918">
        <f>B918+S918</f>
        <v>64779.368367636998</v>
      </c>
      <c r="S918">
        <f>_xlfn.IFNA(VLOOKUP(Q918,'MARVEL-X'!A$2:I$1400,7,FALSE),VLOOKUP(Q918,MARVEL!A$2:J$1522,10,FALSE))</f>
        <v>157.76836763700001</v>
      </c>
      <c r="T918">
        <f>IF(P918=P917,R918+T917,R918)</f>
        <v>194333.179980635</v>
      </c>
      <c r="U918">
        <f>IF(P918=P917,1+U917,1)</f>
        <v>3</v>
      </c>
      <c r="V918">
        <f t="shared" si="14"/>
        <v>64777.726660211665</v>
      </c>
      <c r="W918">
        <f>IF(V918="","",IF(ABS(V918-R918)&gt;W$1,ABS(V918-R918),""))</f>
        <v>1.6417074253331521</v>
      </c>
      <c r="X918" t="str">
        <f>Y918&amp;"-"&amp;Z918&amp;"-"&amp;AC918&amp;"-"&amp;AD918&amp;"-"&amp;AG918</f>
        <v>4.5-e-XX-0-0.5</v>
      </c>
      <c r="Y918">
        <f>F918</f>
        <v>4.5</v>
      </c>
      <c r="Z918" s="2" t="str">
        <f>G918</f>
        <v>e</v>
      </c>
      <c r="AA918">
        <f>_xlfn.IFNA(VLOOKUP(X918,'duo-out'!A$2:Q$5000,5,FALSE),E918+10*(H918-1)+1+_xlfn.IFNA(VLOOKUP(D918,states!A$2:C$10,3,FALSE),1))</f>
        <v>2</v>
      </c>
      <c r="AB918">
        <f>IF(V918="","",V918)</f>
        <v>64777.726660211665</v>
      </c>
      <c r="AC918" s="2" t="str">
        <f>_xlfn.IFNA(VLOOKUP(D918,states!A$2:C$10,2,FALSE),"XX")</f>
        <v>XX</v>
      </c>
      <c r="AD918">
        <f>E918</f>
        <v>0</v>
      </c>
      <c r="AE918">
        <f>_xlfn.IFNA(VLOOKUP(D918,states!A$2:D$10,4,FALSE),0)</f>
        <v>0</v>
      </c>
      <c r="AF918">
        <v>0.5</v>
      </c>
      <c r="AG918">
        <f>IF(AE918=0,AF918,IF(AE918=1,IF(F918=0.5,0.5,IF(H918=1,0.5,1.5)),IF(F918=0.5,0.5,IF(H918=1,2.5,1.5))))</f>
        <v>0.5</v>
      </c>
      <c r="AH918" s="7">
        <f>IF(AC918="XX",0,1/C918^(1/5)*IF(E918=0,100,1)/(E918+1)^(1/4))</f>
        <v>0</v>
      </c>
    </row>
    <row r="919" spans="1:34">
      <c r="A919">
        <v>5191</v>
      </c>
      <c r="B919" s="1">
        <v>68627.5</v>
      </c>
      <c r="C919" s="6">
        <v>2.36</v>
      </c>
      <c r="D919" t="s">
        <v>7</v>
      </c>
      <c r="E919">
        <v>2</v>
      </c>
      <c r="F919">
        <v>0.5</v>
      </c>
      <c r="G919" t="s">
        <v>1</v>
      </c>
      <c r="H919">
        <v>1</v>
      </c>
      <c r="I919" t="s">
        <v>0</v>
      </c>
      <c r="J919">
        <v>0</v>
      </c>
      <c r="K919">
        <v>2.5</v>
      </c>
      <c r="L919" t="s">
        <v>2</v>
      </c>
      <c r="M919">
        <v>2</v>
      </c>
      <c r="N919" t="s">
        <v>5247</v>
      </c>
      <c r="O919">
        <v>1</v>
      </c>
      <c r="P919" t="str">
        <f>D919&amp;"-"&amp;F919&amp;"-"&amp;G919&amp;"-"&amp;E919&amp;"-"&amp;H919</f>
        <v>E2Sigma-0.5-e-2-1</v>
      </c>
      <c r="Q919" t="str">
        <f>I919&amp;"-"&amp;K919&amp;"-"&amp;L919&amp;"-"&amp;J919&amp;"-"&amp;M919</f>
        <v>X2Pi-2.5-f-0-2</v>
      </c>
      <c r="R919">
        <f>B919+S919</f>
        <v>68781.187732624996</v>
      </c>
      <c r="S919">
        <f>_xlfn.IFNA(VLOOKUP(Q919,'MARVEL-X'!A$2:I$1400,7,FALSE),VLOOKUP(Q919,MARVEL!A$2:J$1522,10,FALSE))</f>
        <v>153.687732625</v>
      </c>
      <c r="T919">
        <f>IF(P919=P918,R919+T918,R919)</f>
        <v>68781.187732624996</v>
      </c>
      <c r="U919">
        <f>IF(P919=P918,1+U918,1)</f>
        <v>1</v>
      </c>
      <c r="V919" t="str">
        <f t="shared" si="14"/>
        <v/>
      </c>
      <c r="W919" t="str">
        <f>IF(V919="","",IF(ABS(V919-R919)&gt;W$1,ABS(V919-R919),""))</f>
        <v/>
      </c>
      <c r="X919" t="str">
        <f>Y919&amp;"-"&amp;Z919&amp;"-"&amp;AC919&amp;"-"&amp;AD919&amp;"-"&amp;AG919</f>
        <v>0.5-e-E-2-0.5</v>
      </c>
      <c r="Y919">
        <f>F919</f>
        <v>0.5</v>
      </c>
      <c r="Z919" s="2" t="str">
        <f>G919</f>
        <v>e</v>
      </c>
      <c r="AA919">
        <f>_xlfn.IFNA(VLOOKUP(X919,'duo-out'!A$2:Q$5000,5,FALSE),E919+10*(H919-1)+1+_xlfn.IFNA(VLOOKUP(D919,states!A$2:C$10,3,FALSE),1))</f>
        <v>203</v>
      </c>
      <c r="AB919" t="str">
        <f>IF(V919="","",V919)</f>
        <v/>
      </c>
      <c r="AC919" s="2" t="str">
        <f>_xlfn.IFNA(VLOOKUP(D919,states!A$2:C$10,2,FALSE),"XX")</f>
        <v>E</v>
      </c>
      <c r="AD919">
        <f>E919</f>
        <v>2</v>
      </c>
      <c r="AE919">
        <f>_xlfn.IFNA(VLOOKUP(D919,states!A$2:D$10,4,FALSE),0)</f>
        <v>0</v>
      </c>
      <c r="AF919">
        <v>0.5</v>
      </c>
      <c r="AG919">
        <f>IF(AE919=0,AF919,IF(AE919=1,IF(F919=0.5,0.5,IF(H919=1,0.5,1.5)),IF(F919=0.5,0.5,IF(H919=1,2.5,1.5))))</f>
        <v>0.5</v>
      </c>
      <c r="AH919" s="7">
        <f>IF(AC919="XX",0,1/C919^(1/5)*IF(E919=0,100,1)/(E919+1)^(1/4))</f>
        <v>0.63993709535009335</v>
      </c>
    </row>
    <row r="920" spans="1:34">
      <c r="A920">
        <v>5190</v>
      </c>
      <c r="B920" s="1">
        <v>68711.199999999997</v>
      </c>
      <c r="C920" s="6">
        <v>1.329</v>
      </c>
      <c r="D920" t="s">
        <v>7</v>
      </c>
      <c r="E920">
        <v>2</v>
      </c>
      <c r="F920">
        <v>0.5</v>
      </c>
      <c r="G920" t="s">
        <v>1</v>
      </c>
      <c r="H920">
        <v>1</v>
      </c>
      <c r="I920" t="s">
        <v>0</v>
      </c>
      <c r="J920">
        <v>0</v>
      </c>
      <c r="K920">
        <v>1.5</v>
      </c>
      <c r="L920" t="s">
        <v>1</v>
      </c>
      <c r="M920">
        <v>2</v>
      </c>
      <c r="N920" t="s">
        <v>5246</v>
      </c>
      <c r="O920">
        <v>1</v>
      </c>
      <c r="P920" t="str">
        <f>D920&amp;"-"&amp;F920&amp;"-"&amp;G920&amp;"-"&amp;E920&amp;"-"&amp;H920</f>
        <v>E2Sigma-0.5-e-2-1</v>
      </c>
      <c r="Q920" t="str">
        <f>I920&amp;"-"&amp;K920&amp;"-"&amp;L920&amp;"-"&amp;J920&amp;"-"&amp;M920</f>
        <v>X2Pi-1.5-e-0-2</v>
      </c>
      <c r="R920">
        <f>B920+S920</f>
        <v>68778.139329397003</v>
      </c>
      <c r="S920">
        <f>_xlfn.IFNA(VLOOKUP(Q920,'MARVEL-X'!A$2:I$1400,7,FALSE),VLOOKUP(Q920,MARVEL!A$2:J$1522,10,FALSE))</f>
        <v>66.939329396999995</v>
      </c>
      <c r="T920">
        <f>IF(P920=P919,R920+T919,R920)</f>
        <v>137559.327062022</v>
      </c>
      <c r="U920">
        <f>IF(P920=P919,1+U919,1)</f>
        <v>2</v>
      </c>
      <c r="V920" t="str">
        <f t="shared" si="14"/>
        <v/>
      </c>
      <c r="W920" t="str">
        <f>IF(V920="","",IF(ABS(V920-R920)&gt;W$1,ABS(V920-R920),""))</f>
        <v/>
      </c>
      <c r="X920" t="str">
        <f>Y920&amp;"-"&amp;Z920&amp;"-"&amp;AC920&amp;"-"&amp;AD920&amp;"-"&amp;AG920</f>
        <v>0.5-e-E-2-0.5</v>
      </c>
      <c r="Y920">
        <f>F920</f>
        <v>0.5</v>
      </c>
      <c r="Z920" s="2" t="str">
        <f>G920</f>
        <v>e</v>
      </c>
      <c r="AA920">
        <f>_xlfn.IFNA(VLOOKUP(X920,'duo-out'!A$2:Q$5000,5,FALSE),E920+10*(H920-1)+1+_xlfn.IFNA(VLOOKUP(D920,states!A$2:C$10,3,FALSE),1))</f>
        <v>203</v>
      </c>
      <c r="AB920" t="str">
        <f>IF(V920="","",V920)</f>
        <v/>
      </c>
      <c r="AC920" s="2" t="str">
        <f>_xlfn.IFNA(VLOOKUP(D920,states!A$2:C$10,2,FALSE),"XX")</f>
        <v>E</v>
      </c>
      <c r="AD920">
        <f>E920</f>
        <v>2</v>
      </c>
      <c r="AE920">
        <f>_xlfn.IFNA(VLOOKUP(D920,states!A$2:D$10,4,FALSE),0)</f>
        <v>0</v>
      </c>
      <c r="AF920">
        <v>0.5</v>
      </c>
      <c r="AG920">
        <f>IF(AE920=0,AF920,IF(AE920=1,IF(F920=0.5,0.5,IF(H920=1,0.5,1.5)),IF(F920=0.5,0.5,IF(H920=1,2.5,1.5))))</f>
        <v>0.5</v>
      </c>
      <c r="AH920" s="7">
        <f>IF(AC920="XX",0,1/C920^(1/5)*IF(E920=0,100,1)/(E920+1)^(1/4))</f>
        <v>0.71781857127337079</v>
      </c>
    </row>
    <row r="921" spans="1:34">
      <c r="A921">
        <v>5189</v>
      </c>
      <c r="B921" s="1">
        <v>68778.2</v>
      </c>
      <c r="C921" s="6">
        <v>1</v>
      </c>
      <c r="D921" t="s">
        <v>7</v>
      </c>
      <c r="E921">
        <v>2</v>
      </c>
      <c r="F921">
        <v>0.5</v>
      </c>
      <c r="G921" t="s">
        <v>1</v>
      </c>
      <c r="H921">
        <v>1</v>
      </c>
      <c r="I921" t="s">
        <v>0</v>
      </c>
      <c r="J921">
        <v>0</v>
      </c>
      <c r="K921">
        <v>0.5</v>
      </c>
      <c r="L921" t="s">
        <v>2</v>
      </c>
      <c r="M921">
        <v>2</v>
      </c>
      <c r="N921" t="s">
        <v>5245</v>
      </c>
      <c r="O921">
        <v>1</v>
      </c>
      <c r="P921" t="str">
        <f>D921&amp;"-"&amp;F921&amp;"-"&amp;G921&amp;"-"&amp;E921&amp;"-"&amp;H921</f>
        <v>E2Sigma-0.5-e-2-1</v>
      </c>
      <c r="Q921" t="str">
        <f>I921&amp;"-"&amp;K921&amp;"-"&amp;L921&amp;"-"&amp;J921&amp;"-"&amp;M921</f>
        <v>X2Pi-0.5-f-0-2</v>
      </c>
      <c r="R921">
        <f>B921+S921</f>
        <v>68778.310615027993</v>
      </c>
      <c r="S921">
        <f>_xlfn.IFNA(VLOOKUP(Q921,'MARVEL-X'!A$2:I$1400,7,FALSE),VLOOKUP(Q921,MARVEL!A$2:J$1522,10,FALSE))</f>
        <v>0.110615028</v>
      </c>
      <c r="T921">
        <f>IF(P921=P920,R921+T920,R921)</f>
        <v>206337.63767704999</v>
      </c>
      <c r="U921">
        <f>IF(P921=P920,1+U920,1)</f>
        <v>3</v>
      </c>
      <c r="V921" t="str">
        <f t="shared" si="14"/>
        <v/>
      </c>
      <c r="W921" t="str">
        <f>IF(V921="","",IF(ABS(V921-R921)&gt;W$1,ABS(V921-R921),""))</f>
        <v/>
      </c>
      <c r="X921" t="str">
        <f>Y921&amp;"-"&amp;Z921&amp;"-"&amp;AC921&amp;"-"&amp;AD921&amp;"-"&amp;AG921</f>
        <v>0.5-e-E-2-0.5</v>
      </c>
      <c r="Y921">
        <f>F921</f>
        <v>0.5</v>
      </c>
      <c r="Z921" s="2" t="str">
        <f>G921</f>
        <v>e</v>
      </c>
      <c r="AA921">
        <f>_xlfn.IFNA(VLOOKUP(X921,'duo-out'!A$2:Q$5000,5,FALSE),E921+10*(H921-1)+1+_xlfn.IFNA(VLOOKUP(D921,states!A$2:C$10,3,FALSE),1))</f>
        <v>203</v>
      </c>
      <c r="AB921" t="str">
        <f>IF(V921="","",V921)</f>
        <v/>
      </c>
      <c r="AC921" s="2" t="str">
        <f>_xlfn.IFNA(VLOOKUP(D921,states!A$2:C$10,2,FALSE),"XX")</f>
        <v>E</v>
      </c>
      <c r="AD921">
        <f>E921</f>
        <v>2</v>
      </c>
      <c r="AE921">
        <f>_xlfn.IFNA(VLOOKUP(D921,states!A$2:D$10,4,FALSE),0)</f>
        <v>0</v>
      </c>
      <c r="AF921">
        <v>0.5</v>
      </c>
      <c r="AG921">
        <f>IF(AE921=0,AF921,IF(AE921=1,IF(F921=0.5,0.5,IF(H921=1,0.5,1.5)),IF(F921=0.5,0.5,IF(H921=1,2.5,1.5))))</f>
        <v>0.5</v>
      </c>
      <c r="AH921" s="7">
        <f>IF(AC921="XX",0,1/C921^(1/5)*IF(E921=0,100,1)/(E921+1)^(1/4))</f>
        <v>0.75983568565159243</v>
      </c>
    </row>
    <row r="922" spans="1:34">
      <c r="A922">
        <v>5168</v>
      </c>
      <c r="B922" s="1">
        <v>68705.600000000006</v>
      </c>
      <c r="C922" s="6">
        <v>0.5</v>
      </c>
      <c r="D922" t="s">
        <v>7</v>
      </c>
      <c r="E922">
        <v>2</v>
      </c>
      <c r="F922">
        <v>0.5</v>
      </c>
      <c r="G922" t="s">
        <v>1</v>
      </c>
      <c r="H922">
        <v>1</v>
      </c>
      <c r="I922" t="s">
        <v>0</v>
      </c>
      <c r="J922">
        <v>0</v>
      </c>
      <c r="K922">
        <v>2.5</v>
      </c>
      <c r="L922" t="s">
        <v>2</v>
      </c>
      <c r="M922">
        <v>1</v>
      </c>
      <c r="N922" t="s">
        <v>5224</v>
      </c>
      <c r="O922">
        <v>1</v>
      </c>
      <c r="P922" t="str">
        <f>D922&amp;"-"&amp;F922&amp;"-"&amp;G922&amp;"-"&amp;E922&amp;"-"&amp;H922</f>
        <v>E2Sigma-0.5-e-2-1</v>
      </c>
      <c r="Q922" t="str">
        <f>I922&amp;"-"&amp;K922&amp;"-"&amp;L922&amp;"-"&amp;J922&amp;"-"&amp;M922</f>
        <v>X2Pi-2.5-f-0-1</v>
      </c>
      <c r="R922">
        <f>B922+S922</f>
        <v>68778.749791565002</v>
      </c>
      <c r="S922">
        <f>_xlfn.IFNA(VLOOKUP(Q922,'MARVEL-X'!A$2:I$1400,7,FALSE),VLOOKUP(Q922,MARVEL!A$2:J$1522,10,FALSE))</f>
        <v>73.149791565000001</v>
      </c>
      <c r="T922">
        <f>IF(P922=P921,R922+T921,R922)</f>
        <v>275116.38746861496</v>
      </c>
      <c r="U922">
        <f>IF(P922=P921,1+U921,1)</f>
        <v>4</v>
      </c>
      <c r="V922" t="str">
        <f t="shared" si="14"/>
        <v/>
      </c>
      <c r="W922" t="str">
        <f>IF(V922="","",IF(ABS(V922-R922)&gt;W$1,ABS(V922-R922),""))</f>
        <v/>
      </c>
      <c r="X922" t="str">
        <f>Y922&amp;"-"&amp;Z922&amp;"-"&amp;AC922&amp;"-"&amp;AD922&amp;"-"&amp;AG922</f>
        <v>0.5-e-E-2-0.5</v>
      </c>
      <c r="Y922">
        <f>F922</f>
        <v>0.5</v>
      </c>
      <c r="Z922" s="2" t="str">
        <f>G922</f>
        <v>e</v>
      </c>
      <c r="AA922">
        <f>_xlfn.IFNA(VLOOKUP(X922,'duo-out'!A$2:Q$5000,5,FALSE),E922+10*(H922-1)+1+_xlfn.IFNA(VLOOKUP(D922,states!A$2:C$10,3,FALSE),1))</f>
        <v>203</v>
      </c>
      <c r="AB922" t="str">
        <f>IF(V922="","",V922)</f>
        <v/>
      </c>
      <c r="AC922" s="2" t="str">
        <f>_xlfn.IFNA(VLOOKUP(D922,states!A$2:C$10,2,FALSE),"XX")</f>
        <v>E</v>
      </c>
      <c r="AD922">
        <f>E922</f>
        <v>2</v>
      </c>
      <c r="AE922">
        <f>_xlfn.IFNA(VLOOKUP(D922,states!A$2:D$10,4,FALSE),0)</f>
        <v>0</v>
      </c>
      <c r="AF922">
        <v>0.5</v>
      </c>
      <c r="AG922">
        <f>IF(AE922=0,AF922,IF(AE922=1,IF(F922=0.5,0.5,IF(H922=1,0.5,1.5)),IF(F922=0.5,0.5,IF(H922=1,2.5,1.5))))</f>
        <v>0.5</v>
      </c>
      <c r="AH922" s="7">
        <f>IF(AC922="XX",0,1/C922^(1/5)*IF(E922=0,100,1)/(E922+1)^(1/4))</f>
        <v>0.87282200217602857</v>
      </c>
    </row>
    <row r="923" spans="1:34">
      <c r="A923">
        <v>5157</v>
      </c>
      <c r="B923" s="1">
        <v>68761.2</v>
      </c>
      <c r="C923" s="6">
        <v>0.5</v>
      </c>
      <c r="D923" t="s">
        <v>7</v>
      </c>
      <c r="E923">
        <v>2</v>
      </c>
      <c r="F923">
        <v>0.5</v>
      </c>
      <c r="G923" t="s">
        <v>1</v>
      </c>
      <c r="H923">
        <v>1</v>
      </c>
      <c r="I923" t="s">
        <v>0</v>
      </c>
      <c r="J923">
        <v>0</v>
      </c>
      <c r="K923">
        <v>1.5</v>
      </c>
      <c r="L923" t="s">
        <v>1</v>
      </c>
      <c r="M923">
        <v>1</v>
      </c>
      <c r="N923" t="s">
        <v>5213</v>
      </c>
      <c r="O923">
        <v>1</v>
      </c>
      <c r="P923" t="str">
        <f>D923&amp;"-"&amp;F923&amp;"-"&amp;G923&amp;"-"&amp;E923&amp;"-"&amp;H923</f>
        <v>E2Sigma-0.5-e-2-1</v>
      </c>
      <c r="Q923" t="str">
        <f>I923&amp;"-"&amp;K923&amp;"-"&amp;L923&amp;"-"&amp;J923&amp;"-"&amp;M923</f>
        <v>X2Pi-1.5-e-0-1</v>
      </c>
      <c r="R923">
        <f>B923+S923</f>
        <v>68779.10490803</v>
      </c>
      <c r="S923">
        <f>_xlfn.IFNA(VLOOKUP(Q923,'MARVEL-X'!A$2:I$1400,7,FALSE),VLOOKUP(Q923,MARVEL!A$2:J$1522,10,FALSE))</f>
        <v>17.904908030000001</v>
      </c>
      <c r="T923">
        <f>IF(P923=P922,R923+T922,R923)</f>
        <v>343895.49237664498</v>
      </c>
      <c r="U923">
        <f>IF(P923=P922,1+U922,1)</f>
        <v>5</v>
      </c>
      <c r="V923">
        <f t="shared" si="14"/>
        <v>68779.098475328996</v>
      </c>
      <c r="W923" t="str">
        <f>IF(V923="","",IF(ABS(V923-R923)&gt;W$1,ABS(V923-R923),""))</f>
        <v/>
      </c>
      <c r="X923" t="str">
        <f>Y923&amp;"-"&amp;Z923&amp;"-"&amp;AC923&amp;"-"&amp;AD923&amp;"-"&amp;AG923</f>
        <v>0.5-e-E-2-0.5</v>
      </c>
      <c r="Y923">
        <f>F923</f>
        <v>0.5</v>
      </c>
      <c r="Z923" s="2" t="str">
        <f>G923</f>
        <v>e</v>
      </c>
      <c r="AA923">
        <f>_xlfn.IFNA(VLOOKUP(X923,'duo-out'!A$2:Q$5000,5,FALSE),E923+10*(H923-1)+1+_xlfn.IFNA(VLOOKUP(D923,states!A$2:C$10,3,FALSE),1))</f>
        <v>203</v>
      </c>
      <c r="AB923">
        <f>IF(V923="","",V923)</f>
        <v>68779.098475328996</v>
      </c>
      <c r="AC923" s="2" t="str">
        <f>_xlfn.IFNA(VLOOKUP(D923,states!A$2:C$10,2,FALSE),"XX")</f>
        <v>E</v>
      </c>
      <c r="AD923">
        <f>E923</f>
        <v>2</v>
      </c>
      <c r="AE923">
        <f>_xlfn.IFNA(VLOOKUP(D923,states!A$2:D$10,4,FALSE),0)</f>
        <v>0</v>
      </c>
      <c r="AF923">
        <v>0.5</v>
      </c>
      <c r="AG923">
        <f>IF(AE923=0,AF923,IF(AE923=1,IF(F923=0.5,0.5,IF(H923=1,0.5,1.5)),IF(F923=0.5,0.5,IF(H923=1,2.5,1.5))))</f>
        <v>0.5</v>
      </c>
      <c r="AH923" s="7">
        <f>IF(AC923="XX",0,1/C923^(1/5)*IF(E923=0,100,1)/(E923+1)^(1/4))</f>
        <v>0.87282200217602857</v>
      </c>
    </row>
    <row r="924" spans="1:34">
      <c r="A924">
        <v>5178</v>
      </c>
      <c r="B924" s="1">
        <v>68648.899999999994</v>
      </c>
      <c r="C924" s="6">
        <v>0.5</v>
      </c>
      <c r="D924" t="s">
        <v>7</v>
      </c>
      <c r="E924">
        <v>2</v>
      </c>
      <c r="F924">
        <v>0.5</v>
      </c>
      <c r="G924" t="s">
        <v>2</v>
      </c>
      <c r="H924">
        <v>2</v>
      </c>
      <c r="I924" t="s">
        <v>0</v>
      </c>
      <c r="J924">
        <v>0</v>
      </c>
      <c r="K924">
        <v>2.5</v>
      </c>
      <c r="L924" t="s">
        <v>1</v>
      </c>
      <c r="M924">
        <v>2</v>
      </c>
      <c r="N924" t="s">
        <v>5234</v>
      </c>
      <c r="O924">
        <v>1</v>
      </c>
      <c r="P924" t="str">
        <f>D924&amp;"-"&amp;F924&amp;"-"&amp;G924&amp;"-"&amp;E924&amp;"-"&amp;H924</f>
        <v>E2Sigma-0.5-f-2-2</v>
      </c>
      <c r="Q924" t="str">
        <f>I924&amp;"-"&amp;K924&amp;"-"&amp;L924&amp;"-"&amp;J924&amp;"-"&amp;M924</f>
        <v>X2Pi-2.5-e-0-2</v>
      </c>
      <c r="R924">
        <f>B924+S924</f>
        <v>68802.09513130199</v>
      </c>
      <c r="S924">
        <f>_xlfn.IFNA(VLOOKUP(Q924,'MARVEL-X'!A$2:I$1400,7,FALSE),VLOOKUP(Q924,MARVEL!A$2:J$1522,10,FALSE))</f>
        <v>153.19513130199999</v>
      </c>
      <c r="T924">
        <f>IF(P924=P923,R924+T923,R924)</f>
        <v>68802.09513130199</v>
      </c>
      <c r="U924">
        <f>IF(P924=P923,1+U923,1)</f>
        <v>1</v>
      </c>
      <c r="V924" t="str">
        <f t="shared" si="14"/>
        <v/>
      </c>
      <c r="W924" t="str">
        <f>IF(V924="","",IF(ABS(V924-R924)&gt;W$1,ABS(V924-R924),""))</f>
        <v/>
      </c>
      <c r="X924" t="str">
        <f>Y924&amp;"-"&amp;Z924&amp;"-"&amp;AC924&amp;"-"&amp;AD924&amp;"-"&amp;AG924</f>
        <v>0.5-f-E-2-0.5</v>
      </c>
      <c r="Y924">
        <f>F924</f>
        <v>0.5</v>
      </c>
      <c r="Z924" s="2" t="str">
        <f>G924</f>
        <v>f</v>
      </c>
      <c r="AA924">
        <f>_xlfn.IFNA(VLOOKUP(X924,'duo-out'!A$2:Q$5000,5,FALSE),E924+10*(H924-1)+1+_xlfn.IFNA(VLOOKUP(D924,states!A$2:C$10,3,FALSE),1))</f>
        <v>213</v>
      </c>
      <c r="AB924" t="str">
        <f>IF(V924="","",V924)</f>
        <v/>
      </c>
      <c r="AC924" s="2" t="str">
        <f>_xlfn.IFNA(VLOOKUP(D924,states!A$2:C$10,2,FALSE),"XX")</f>
        <v>E</v>
      </c>
      <c r="AD924">
        <f>E924</f>
        <v>2</v>
      </c>
      <c r="AE924">
        <f>_xlfn.IFNA(VLOOKUP(D924,states!A$2:D$10,4,FALSE),0)</f>
        <v>0</v>
      </c>
      <c r="AF924">
        <v>0.5</v>
      </c>
      <c r="AG924">
        <f>IF(AE924=0,AF924,IF(AE924=1,IF(F924=0.5,0.5,IF(H924=1,0.5,1.5)),IF(F924=0.5,0.5,IF(H924=1,2.5,1.5))))</f>
        <v>0.5</v>
      </c>
      <c r="AH924" s="7">
        <f>IF(AC924="XX",0,1/C924^(1/5)*IF(E924=0,100,1)/(E924+1)^(1/4))</f>
        <v>0.87282200217602857</v>
      </c>
    </row>
    <row r="925" spans="1:34">
      <c r="A925">
        <v>126</v>
      </c>
      <c r="B925" s="1">
        <v>68736.2</v>
      </c>
      <c r="C925" s="6">
        <v>1.0780000000000001</v>
      </c>
      <c r="D925" t="s">
        <v>7</v>
      </c>
      <c r="E925">
        <v>2</v>
      </c>
      <c r="F925">
        <v>0.5</v>
      </c>
      <c r="G925" t="s">
        <v>2</v>
      </c>
      <c r="H925">
        <v>2</v>
      </c>
      <c r="I925" t="s">
        <v>0</v>
      </c>
      <c r="J925">
        <v>0</v>
      </c>
      <c r="K925">
        <v>1.5</v>
      </c>
      <c r="L925" t="s">
        <v>2</v>
      </c>
      <c r="M925">
        <v>2</v>
      </c>
      <c r="N925" t="s">
        <v>181</v>
      </c>
      <c r="O925">
        <v>-1</v>
      </c>
      <c r="P925" t="str">
        <f>D925&amp;"-"&amp;F925&amp;"-"&amp;G925&amp;"-"&amp;E925&amp;"-"&amp;H925</f>
        <v>E2Sigma-0.5-f-2-2</v>
      </c>
      <c r="Q925" t="str">
        <f>I925&amp;"-"&amp;K925&amp;"-"&amp;L925&amp;"-"&amp;J925&amp;"-"&amp;M925</f>
        <v>X2Pi-1.5-f-0-2</v>
      </c>
      <c r="R925">
        <f>B925+S925</f>
        <v>68803.384059068994</v>
      </c>
      <c r="S925">
        <f>_xlfn.IFNA(VLOOKUP(Q925,'MARVEL-X'!A$2:I$1400,7,FALSE),VLOOKUP(Q925,MARVEL!A$2:J$1522,10,FALSE))</f>
        <v>67.184059069</v>
      </c>
      <c r="T925">
        <f>IF(P925=P924,R925+T924,R925)</f>
        <v>137605.479190371</v>
      </c>
      <c r="U925">
        <f>IF(P925=P924,1+U924,1)</f>
        <v>2</v>
      </c>
      <c r="V925" t="str">
        <f t="shared" si="14"/>
        <v/>
      </c>
      <c r="W925" t="str">
        <f>IF(V925="","",IF(ABS(V925-R925)&gt;W$1,ABS(V925-R925),""))</f>
        <v/>
      </c>
      <c r="X925" t="str">
        <f>Y925&amp;"-"&amp;Z925&amp;"-"&amp;AC925&amp;"-"&amp;AD925&amp;"-"&amp;AG925</f>
        <v>0.5-f-E-2-0.5</v>
      </c>
      <c r="Y925">
        <f>F925</f>
        <v>0.5</v>
      </c>
      <c r="Z925" s="2" t="str">
        <f>G925</f>
        <v>f</v>
      </c>
      <c r="AA925">
        <f>_xlfn.IFNA(VLOOKUP(X925,'duo-out'!A$2:Q$5000,5,FALSE),E925+10*(H925-1)+1+_xlfn.IFNA(VLOOKUP(D925,states!A$2:C$10,3,FALSE),1))</f>
        <v>213</v>
      </c>
      <c r="AB925" t="str">
        <f>IF(V925="","",V925)</f>
        <v/>
      </c>
      <c r="AC925" s="2" t="str">
        <f>_xlfn.IFNA(VLOOKUP(D925,states!A$2:C$10,2,FALSE),"XX")</f>
        <v>E</v>
      </c>
      <c r="AD925">
        <f>E925</f>
        <v>2</v>
      </c>
      <c r="AE925">
        <f>_xlfn.IFNA(VLOOKUP(D925,states!A$2:D$10,4,FALSE),0)</f>
        <v>0</v>
      </c>
      <c r="AF925">
        <v>0.5</v>
      </c>
      <c r="AG925">
        <f>IF(AE925=0,AF925,IF(AE925=1,IF(F925=0.5,0.5,IF(H925=1,0.5,1.5)),IF(F925=0.5,0.5,IF(H925=1,2.5,1.5))))</f>
        <v>0.5</v>
      </c>
      <c r="AH925" s="7">
        <f>IF(AC925="XX",0,1/C925^(1/5)*IF(E925=0,100,1)/(E925+1)^(1/4))</f>
        <v>0.74850711711469831</v>
      </c>
    </row>
    <row r="926" spans="1:34">
      <c r="A926">
        <v>5151</v>
      </c>
      <c r="B926" s="1">
        <v>68802</v>
      </c>
      <c r="C926" s="6">
        <v>0.5</v>
      </c>
      <c r="D926" t="s">
        <v>7</v>
      </c>
      <c r="E926">
        <v>2</v>
      </c>
      <c r="F926">
        <v>0.5</v>
      </c>
      <c r="G926" t="s">
        <v>2</v>
      </c>
      <c r="H926">
        <v>2</v>
      </c>
      <c r="I926" t="s">
        <v>0</v>
      </c>
      <c r="J926">
        <v>0</v>
      </c>
      <c r="K926">
        <v>0.5</v>
      </c>
      <c r="L926" t="s">
        <v>1</v>
      </c>
      <c r="M926">
        <v>2</v>
      </c>
      <c r="N926" t="s">
        <v>5207</v>
      </c>
      <c r="O926">
        <v>1</v>
      </c>
      <c r="P926" t="str">
        <f>D926&amp;"-"&amp;F926&amp;"-"&amp;G926&amp;"-"&amp;E926&amp;"-"&amp;H926</f>
        <v>E2Sigma-0.5-f-2-2</v>
      </c>
      <c r="Q926" t="str">
        <f>I926&amp;"-"&amp;K926&amp;"-"&amp;L926&amp;"-"&amp;J926&amp;"-"&amp;M926</f>
        <v>X2Pi-0.5-e-0-2</v>
      </c>
      <c r="R926">
        <f>B926+S926</f>
        <v>68802</v>
      </c>
      <c r="S926">
        <f>_xlfn.IFNA(VLOOKUP(Q926,'MARVEL-X'!A$2:I$1400,7,FALSE),VLOOKUP(Q926,MARVEL!A$2:J$1522,10,FALSE))</f>
        <v>0</v>
      </c>
      <c r="T926">
        <f>IF(P926=P925,R926+T925,R926)</f>
        <v>206407.479190371</v>
      </c>
      <c r="U926">
        <f>IF(P926=P925,1+U925,1)</f>
        <v>3</v>
      </c>
      <c r="V926">
        <f t="shared" si="14"/>
        <v>68802.493063457005</v>
      </c>
      <c r="W926">
        <f>IF(V926="","",IF(ABS(V926-R926)&gt;W$1,ABS(V926-R926),""))</f>
        <v>0.49306345700460952</v>
      </c>
      <c r="X926" t="str">
        <f>Y926&amp;"-"&amp;Z926&amp;"-"&amp;AC926&amp;"-"&amp;AD926&amp;"-"&amp;AG926</f>
        <v>0.5-f-E-2-0.5</v>
      </c>
      <c r="Y926">
        <f>F926</f>
        <v>0.5</v>
      </c>
      <c r="Z926" s="2" t="str">
        <f>G926</f>
        <v>f</v>
      </c>
      <c r="AA926">
        <f>_xlfn.IFNA(VLOOKUP(X926,'duo-out'!A$2:Q$5000,5,FALSE),E926+10*(H926-1)+1+_xlfn.IFNA(VLOOKUP(D926,states!A$2:C$10,3,FALSE),1))</f>
        <v>213</v>
      </c>
      <c r="AB926">
        <f>IF(V926="","",V926)</f>
        <v>68802.493063457005</v>
      </c>
      <c r="AC926" s="2" t="str">
        <f>_xlfn.IFNA(VLOOKUP(D926,states!A$2:C$10,2,FALSE),"XX")</f>
        <v>E</v>
      </c>
      <c r="AD926">
        <f>E926</f>
        <v>2</v>
      </c>
      <c r="AE926">
        <f>_xlfn.IFNA(VLOOKUP(D926,states!A$2:D$10,4,FALSE),0)</f>
        <v>0</v>
      </c>
      <c r="AF926">
        <v>0.5</v>
      </c>
      <c r="AG926">
        <f>IF(AE926=0,AF926,IF(AE926=1,IF(F926=0.5,0.5,IF(H926=1,0.5,1.5)),IF(F926=0.5,0.5,IF(H926=1,2.5,1.5))))</f>
        <v>0.5</v>
      </c>
      <c r="AH926" s="7">
        <f>IF(AC926="XX",0,1/C926^(1/5)*IF(E926=0,100,1)/(E926+1)^(1/4))</f>
        <v>0.87282200217602857</v>
      </c>
    </row>
    <row r="927" spans="1:34">
      <c r="A927">
        <v>5192</v>
      </c>
      <c r="B927" s="1">
        <v>68533.7</v>
      </c>
      <c r="C927" s="6">
        <v>0.95440000000000003</v>
      </c>
      <c r="D927" t="s">
        <v>7</v>
      </c>
      <c r="E927">
        <v>2</v>
      </c>
      <c r="F927">
        <v>1.5</v>
      </c>
      <c r="G927" t="s">
        <v>1</v>
      </c>
      <c r="H927">
        <v>1</v>
      </c>
      <c r="I927" t="s">
        <v>0</v>
      </c>
      <c r="J927">
        <v>0</v>
      </c>
      <c r="K927">
        <v>3.5</v>
      </c>
      <c r="L927" t="s">
        <v>2</v>
      </c>
      <c r="M927">
        <v>2</v>
      </c>
      <c r="N927" t="s">
        <v>5248</v>
      </c>
      <c r="O927">
        <v>1</v>
      </c>
      <c r="P927" t="str">
        <f>D927&amp;"-"&amp;F927&amp;"-"&amp;G927&amp;"-"&amp;E927&amp;"-"&amp;H927</f>
        <v>E2Sigma-1.5-e-2-1</v>
      </c>
      <c r="Q927" t="str">
        <f>I927&amp;"-"&amp;K927&amp;"-"&amp;L927&amp;"-"&amp;J927&amp;"-"&amp;M927</f>
        <v>X2Pi-3.5-f-0-2</v>
      </c>
      <c r="R927">
        <f>B927+S927</f>
        <v>68801.360933923992</v>
      </c>
      <c r="S927">
        <f>_xlfn.IFNA(VLOOKUP(Q927,'MARVEL-X'!A$2:I$1400,7,FALSE),VLOOKUP(Q927,MARVEL!A$2:J$1522,10,FALSE))</f>
        <v>267.66093392400001</v>
      </c>
      <c r="T927">
        <f>IF(P927=P926,R927+T926,R927)</f>
        <v>68801.360933923992</v>
      </c>
      <c r="U927">
        <f>IF(P927=P926,1+U926,1)</f>
        <v>1</v>
      </c>
      <c r="V927" t="str">
        <f t="shared" si="14"/>
        <v/>
      </c>
      <c r="W927" t="str">
        <f>IF(V927="","",IF(ABS(V927-R927)&gt;W$1,ABS(V927-R927),""))</f>
        <v/>
      </c>
      <c r="X927" t="str">
        <f>Y927&amp;"-"&amp;Z927&amp;"-"&amp;AC927&amp;"-"&amp;AD927&amp;"-"&amp;AG927</f>
        <v>1.5-e-E-2-0.5</v>
      </c>
      <c r="Y927">
        <f>F927</f>
        <v>1.5</v>
      </c>
      <c r="Z927" s="2" t="str">
        <f>G927</f>
        <v>e</v>
      </c>
      <c r="AA927">
        <f>_xlfn.IFNA(VLOOKUP(X927,'duo-out'!A$2:Q$5000,5,FALSE),E927+10*(H927-1)+1+_xlfn.IFNA(VLOOKUP(D927,states!A$2:C$10,3,FALSE),1))</f>
        <v>203</v>
      </c>
      <c r="AB927" t="str">
        <f>IF(V927="","",V927)</f>
        <v/>
      </c>
      <c r="AC927" s="2" t="str">
        <f>_xlfn.IFNA(VLOOKUP(D927,states!A$2:C$10,2,FALSE),"XX")</f>
        <v>E</v>
      </c>
      <c r="AD927">
        <f>E927</f>
        <v>2</v>
      </c>
      <c r="AE927">
        <f>_xlfn.IFNA(VLOOKUP(D927,states!A$2:D$10,4,FALSE),0)</f>
        <v>0</v>
      </c>
      <c r="AF927">
        <v>0.5</v>
      </c>
      <c r="AG927">
        <f>IF(AE927=0,AF927,IF(AE927=1,IF(F927=0.5,0.5,IF(H927=1,0.5,1.5)),IF(F927=0.5,0.5,IF(H927=1,2.5,1.5))))</f>
        <v>0.5</v>
      </c>
      <c r="AH927" s="7">
        <f>IF(AC927="XX",0,1/C927^(1/5)*IF(E927=0,100,1)/(E927+1)^(1/4))</f>
        <v>0.7669615643592117</v>
      </c>
    </row>
    <row r="928" spans="1:34">
      <c r="A928">
        <v>5169</v>
      </c>
      <c r="B928" s="1">
        <v>68644.399999999994</v>
      </c>
      <c r="C928" s="6">
        <v>0.5</v>
      </c>
      <c r="D928" t="s">
        <v>7</v>
      </c>
      <c r="E928">
        <v>2</v>
      </c>
      <c r="F928">
        <v>1.5</v>
      </c>
      <c r="G928" t="s">
        <v>1</v>
      </c>
      <c r="H928">
        <v>1</v>
      </c>
      <c r="I928" t="s">
        <v>0</v>
      </c>
      <c r="J928">
        <v>0</v>
      </c>
      <c r="K928">
        <v>3.5</v>
      </c>
      <c r="L928" t="s">
        <v>2</v>
      </c>
      <c r="M928">
        <v>1</v>
      </c>
      <c r="N928" t="s">
        <v>5225</v>
      </c>
      <c r="O928">
        <v>1</v>
      </c>
      <c r="P928" t="str">
        <f>D928&amp;"-"&amp;F928&amp;"-"&amp;G928&amp;"-"&amp;E928&amp;"-"&amp;H928</f>
        <v>E2Sigma-1.5-e-2-1</v>
      </c>
      <c r="Q928" t="str">
        <f>I928&amp;"-"&amp;K928&amp;"-"&amp;L928&amp;"-"&amp;J928&amp;"-"&amp;M928</f>
        <v>X2Pi-3.5-f-0-1</v>
      </c>
      <c r="R928">
        <f>B928+S928</f>
        <v>68801.792251850988</v>
      </c>
      <c r="S928">
        <f>_xlfn.IFNA(VLOOKUP(Q928,'MARVEL-X'!A$2:I$1400,7,FALSE),VLOOKUP(Q928,MARVEL!A$2:J$1522,10,FALSE))</f>
        <v>157.392251851</v>
      </c>
      <c r="T928">
        <f>IF(P928=P927,R928+T927,R928)</f>
        <v>137603.15318577498</v>
      </c>
      <c r="U928">
        <f>IF(P928=P927,1+U927,1)</f>
        <v>2</v>
      </c>
      <c r="V928" t="str">
        <f t="shared" si="14"/>
        <v/>
      </c>
      <c r="W928" t="str">
        <f>IF(V928="","",IF(ABS(V928-R928)&gt;W$1,ABS(V928-R928),""))</f>
        <v/>
      </c>
      <c r="X928" t="str">
        <f>Y928&amp;"-"&amp;Z928&amp;"-"&amp;AC928&amp;"-"&amp;AD928&amp;"-"&amp;AG928</f>
        <v>1.5-e-E-2-0.5</v>
      </c>
      <c r="Y928">
        <f>F928</f>
        <v>1.5</v>
      </c>
      <c r="Z928" s="2" t="str">
        <f>G928</f>
        <v>e</v>
      </c>
      <c r="AA928">
        <f>_xlfn.IFNA(VLOOKUP(X928,'duo-out'!A$2:Q$5000,5,FALSE),E928+10*(H928-1)+1+_xlfn.IFNA(VLOOKUP(D928,states!A$2:C$10,3,FALSE),1))</f>
        <v>203</v>
      </c>
      <c r="AB928" t="str">
        <f>IF(V928="","",V928)</f>
        <v/>
      </c>
      <c r="AC928" s="2" t="str">
        <f>_xlfn.IFNA(VLOOKUP(D928,states!A$2:C$10,2,FALSE),"XX")</f>
        <v>E</v>
      </c>
      <c r="AD928">
        <f>E928</f>
        <v>2</v>
      </c>
      <c r="AE928">
        <f>_xlfn.IFNA(VLOOKUP(D928,states!A$2:D$10,4,FALSE),0)</f>
        <v>0</v>
      </c>
      <c r="AF928">
        <v>0.5</v>
      </c>
      <c r="AG928">
        <f>IF(AE928=0,AF928,IF(AE928=1,IF(F928=0.5,0.5,IF(H928=1,0.5,1.5)),IF(F928=0.5,0.5,IF(H928=1,2.5,1.5))))</f>
        <v>0.5</v>
      </c>
      <c r="AH928" s="7">
        <f>IF(AC928="XX",0,1/C928^(1/5)*IF(E928=0,100,1)/(E928+1)^(1/4))</f>
        <v>0.87282200217602857</v>
      </c>
    </row>
    <row r="929" spans="1:34">
      <c r="A929">
        <v>5158</v>
      </c>
      <c r="B929" s="1">
        <v>68730.5</v>
      </c>
      <c r="C929" s="6">
        <v>2.0110000000000001</v>
      </c>
      <c r="D929" t="s">
        <v>7</v>
      </c>
      <c r="E929">
        <v>2</v>
      </c>
      <c r="F929">
        <v>1.5</v>
      </c>
      <c r="G929" t="s">
        <v>1</v>
      </c>
      <c r="H929">
        <v>1</v>
      </c>
      <c r="I929" t="s">
        <v>0</v>
      </c>
      <c r="J929">
        <v>0</v>
      </c>
      <c r="K929">
        <v>2.5</v>
      </c>
      <c r="L929" t="s">
        <v>1</v>
      </c>
      <c r="M929">
        <v>1</v>
      </c>
      <c r="N929" t="s">
        <v>5214</v>
      </c>
      <c r="O929">
        <v>1</v>
      </c>
      <c r="P929" t="str">
        <f>D929&amp;"-"&amp;F929&amp;"-"&amp;G929&amp;"-"&amp;E929&amp;"-"&amp;H929</f>
        <v>E2Sigma-1.5-e-2-1</v>
      </c>
      <c r="Q929" t="str">
        <f>I929&amp;"-"&amp;K929&amp;"-"&amp;L929&amp;"-"&amp;J929&amp;"-"&amp;M929</f>
        <v>X2Pi-2.5-e-0-1</v>
      </c>
      <c r="R929">
        <f>B929+S929</f>
        <v>68803.811875473999</v>
      </c>
      <c r="S929">
        <f>_xlfn.IFNA(VLOOKUP(Q929,'MARVEL-X'!A$2:I$1400,7,FALSE),VLOOKUP(Q929,MARVEL!A$2:J$1522,10,FALSE))</f>
        <v>73.311875474000004</v>
      </c>
      <c r="T929">
        <f>IF(P929=P928,R929+T928,R929)</f>
        <v>206406.96506124898</v>
      </c>
      <c r="U929">
        <f>IF(P929=P928,1+U928,1)</f>
        <v>3</v>
      </c>
      <c r="V929" t="str">
        <f t="shared" si="14"/>
        <v/>
      </c>
      <c r="W929" t="str">
        <f>IF(V929="","",IF(ABS(V929-R929)&gt;W$1,ABS(V929-R929),""))</f>
        <v/>
      </c>
      <c r="X929" t="str">
        <f>Y929&amp;"-"&amp;Z929&amp;"-"&amp;AC929&amp;"-"&amp;AD929&amp;"-"&amp;AG929</f>
        <v>1.5-e-E-2-0.5</v>
      </c>
      <c r="Y929">
        <f>F929</f>
        <v>1.5</v>
      </c>
      <c r="Z929" s="2" t="str">
        <f>G929</f>
        <v>e</v>
      </c>
      <c r="AA929">
        <f>_xlfn.IFNA(VLOOKUP(X929,'duo-out'!A$2:Q$5000,5,FALSE),E929+10*(H929-1)+1+_xlfn.IFNA(VLOOKUP(D929,states!A$2:C$10,3,FALSE),1))</f>
        <v>203</v>
      </c>
      <c r="AB929" t="str">
        <f>IF(V929="","",V929)</f>
        <v/>
      </c>
      <c r="AC929" s="2" t="str">
        <f>_xlfn.IFNA(VLOOKUP(D929,states!A$2:C$10,2,FALSE),"XX")</f>
        <v>E</v>
      </c>
      <c r="AD929">
        <f>E929</f>
        <v>2</v>
      </c>
      <c r="AE929">
        <f>_xlfn.IFNA(VLOOKUP(D929,states!A$2:D$10,4,FALSE),0)</f>
        <v>0</v>
      </c>
      <c r="AF929">
        <v>0.5</v>
      </c>
      <c r="AG929">
        <f>IF(AE929=0,AF929,IF(AE929=1,IF(F929=0.5,0.5,IF(H929=1,0.5,1.5)),IF(F929=0.5,0.5,IF(H929=1,2.5,1.5))))</f>
        <v>0.5</v>
      </c>
      <c r="AH929" s="7">
        <f>IF(AC929="XX",0,1/C929^(1/5)*IF(E929=0,100,1)/(E929+1)^(1/4))</f>
        <v>0.6607501527473183</v>
      </c>
    </row>
    <row r="930" spans="1:34">
      <c r="A930">
        <v>5145</v>
      </c>
      <c r="B930" s="1">
        <v>68785</v>
      </c>
      <c r="C930" s="6">
        <v>0.88400000000000001</v>
      </c>
      <c r="D930" t="s">
        <v>7</v>
      </c>
      <c r="E930">
        <v>2</v>
      </c>
      <c r="F930">
        <v>1.5</v>
      </c>
      <c r="G930" t="s">
        <v>1</v>
      </c>
      <c r="H930">
        <v>1</v>
      </c>
      <c r="I930" t="s">
        <v>0</v>
      </c>
      <c r="J930">
        <v>0</v>
      </c>
      <c r="K930">
        <v>1.5</v>
      </c>
      <c r="L930" t="s">
        <v>2</v>
      </c>
      <c r="M930">
        <v>1</v>
      </c>
      <c r="N930" t="s">
        <v>5201</v>
      </c>
      <c r="O930">
        <v>1</v>
      </c>
      <c r="P930" t="str">
        <f>D930&amp;"-"&amp;F930&amp;"-"&amp;G930&amp;"-"&amp;E930&amp;"-"&amp;H930</f>
        <v>E2Sigma-1.5-e-2-1</v>
      </c>
      <c r="Q930" t="str">
        <f>I930&amp;"-"&amp;K930&amp;"-"&amp;L930&amp;"-"&amp;J930&amp;"-"&amp;M930</f>
        <v>X2Pi-1.5-f-0-1</v>
      </c>
      <c r="R930">
        <f>B930+S930</f>
        <v>68802.881117137993</v>
      </c>
      <c r="S930">
        <f>_xlfn.IFNA(VLOOKUP(Q930,'MARVEL-X'!A$2:I$1400,7,FALSE),VLOOKUP(Q930,MARVEL!A$2:J$1522,10,FALSE))</f>
        <v>17.881117138</v>
      </c>
      <c r="T930">
        <f>IF(P930=P929,R930+T929,R930)</f>
        <v>275209.84617838694</v>
      </c>
      <c r="U930">
        <f>IF(P930=P929,1+U929,1)</f>
        <v>4</v>
      </c>
      <c r="V930">
        <f t="shared" si="14"/>
        <v>68802.461544596736</v>
      </c>
      <c r="W930">
        <f>IF(V930="","",IF(ABS(V930-R930)&gt;W$1,ABS(V930-R930),""))</f>
        <v>0.41957254125736654</v>
      </c>
      <c r="X930" t="str">
        <f>Y930&amp;"-"&amp;Z930&amp;"-"&amp;AC930&amp;"-"&amp;AD930&amp;"-"&amp;AG930</f>
        <v>1.5-e-E-2-0.5</v>
      </c>
      <c r="Y930">
        <f>F930</f>
        <v>1.5</v>
      </c>
      <c r="Z930" s="2" t="str">
        <f>G930</f>
        <v>e</v>
      </c>
      <c r="AA930">
        <f>_xlfn.IFNA(VLOOKUP(X930,'duo-out'!A$2:Q$5000,5,FALSE),E930+10*(H930-1)+1+_xlfn.IFNA(VLOOKUP(D930,states!A$2:C$10,3,FALSE),1))</f>
        <v>203</v>
      </c>
      <c r="AB930">
        <f>IF(V930="","",V930)</f>
        <v>68802.461544596736</v>
      </c>
      <c r="AC930" s="2" t="str">
        <f>_xlfn.IFNA(VLOOKUP(D930,states!A$2:C$10,2,FALSE),"XX")</f>
        <v>E</v>
      </c>
      <c r="AD930">
        <f>E930</f>
        <v>2</v>
      </c>
      <c r="AE930">
        <f>_xlfn.IFNA(VLOOKUP(D930,states!A$2:D$10,4,FALSE),0)</f>
        <v>0</v>
      </c>
      <c r="AF930">
        <v>0.5</v>
      </c>
      <c r="AG930">
        <f>IF(AE930=0,AF930,IF(AE930=1,IF(F930=0.5,0.5,IF(H930=1,0.5,1.5)),IF(F930=0.5,0.5,IF(H930=1,2.5,1.5))))</f>
        <v>0.5</v>
      </c>
      <c r="AH930" s="7">
        <f>IF(AC930="XX",0,1/C930^(1/5)*IF(E930=0,100,1)/(E930+1)^(1/4))</f>
        <v>0.77880590066750188</v>
      </c>
    </row>
    <row r="931" spans="1:34">
      <c r="A931">
        <v>5179</v>
      </c>
      <c r="B931" s="1">
        <v>68583.399999999994</v>
      </c>
      <c r="C931" s="6">
        <v>1.3939999999999999</v>
      </c>
      <c r="D931" t="s">
        <v>7</v>
      </c>
      <c r="E931">
        <v>2</v>
      </c>
      <c r="F931">
        <v>1.5</v>
      </c>
      <c r="G931" t="s">
        <v>2</v>
      </c>
      <c r="H931">
        <v>2</v>
      </c>
      <c r="I931" t="s">
        <v>0</v>
      </c>
      <c r="J931">
        <v>0</v>
      </c>
      <c r="K931">
        <v>3.5</v>
      </c>
      <c r="L931" t="s">
        <v>1</v>
      </c>
      <c r="M931">
        <v>2</v>
      </c>
      <c r="N931" t="s">
        <v>5235</v>
      </c>
      <c r="O931">
        <v>1</v>
      </c>
      <c r="P931" t="str">
        <f>D931&amp;"-"&amp;F931&amp;"-"&amp;G931&amp;"-"&amp;E931&amp;"-"&amp;H931</f>
        <v>E2Sigma-1.5-f-2-2</v>
      </c>
      <c r="Q931" t="str">
        <f>I931&amp;"-"&amp;K931&amp;"-"&amp;L931&amp;"-"&amp;J931&amp;"-"&amp;M931</f>
        <v>X2Pi-3.5-e-0-2</v>
      </c>
      <c r="R931">
        <f>B931+S931</f>
        <v>68850.246577107988</v>
      </c>
      <c r="S931">
        <f>_xlfn.IFNA(VLOOKUP(Q931,'MARVEL-X'!A$2:I$1400,7,FALSE),VLOOKUP(Q931,MARVEL!A$2:J$1522,10,FALSE))</f>
        <v>266.84657710800002</v>
      </c>
      <c r="T931">
        <f>IF(P931=P930,R931+T930,R931)</f>
        <v>68850.246577107988</v>
      </c>
      <c r="U931">
        <f>IF(P931=P930,1+U930,1)</f>
        <v>1</v>
      </c>
      <c r="V931" t="str">
        <f t="shared" si="14"/>
        <v/>
      </c>
      <c r="W931" t="str">
        <f>IF(V931="","",IF(ABS(V931-R931)&gt;W$1,ABS(V931-R931),""))</f>
        <v/>
      </c>
      <c r="X931" t="str">
        <f>Y931&amp;"-"&amp;Z931&amp;"-"&amp;AC931&amp;"-"&amp;AD931&amp;"-"&amp;AG931</f>
        <v>1.5-f-E-2-0.5</v>
      </c>
      <c r="Y931">
        <f>F931</f>
        <v>1.5</v>
      </c>
      <c r="Z931" s="2" t="str">
        <f>G931</f>
        <v>f</v>
      </c>
      <c r="AA931">
        <f>_xlfn.IFNA(VLOOKUP(X931,'duo-out'!A$2:Q$5000,5,FALSE),E931+10*(H931-1)+1+_xlfn.IFNA(VLOOKUP(D931,states!A$2:C$10,3,FALSE),1))</f>
        <v>213</v>
      </c>
      <c r="AB931" t="str">
        <f>IF(V931="","",V931)</f>
        <v/>
      </c>
      <c r="AC931" s="2" t="str">
        <f>_xlfn.IFNA(VLOOKUP(D931,states!A$2:C$10,2,FALSE),"XX")</f>
        <v>E</v>
      </c>
      <c r="AD931">
        <f>E931</f>
        <v>2</v>
      </c>
      <c r="AE931">
        <f>_xlfn.IFNA(VLOOKUP(D931,states!A$2:D$10,4,FALSE),0)</f>
        <v>0</v>
      </c>
      <c r="AF931">
        <v>0.5</v>
      </c>
      <c r="AG931">
        <f>IF(AE931=0,AF931,IF(AE931=1,IF(F931=0.5,0.5,IF(H931=1,0.5,1.5)),IF(F931=0.5,0.5,IF(H931=1,2.5,1.5))))</f>
        <v>0.5</v>
      </c>
      <c r="AH931" s="7">
        <f>IF(AC931="XX",0,1/C931^(1/5)*IF(E931=0,100,1)/(E931+1)^(1/4))</f>
        <v>0.71099595765241907</v>
      </c>
    </row>
    <row r="932" spans="1:34">
      <c r="A932">
        <v>5164</v>
      </c>
      <c r="B932" s="1">
        <v>68698.8</v>
      </c>
      <c r="C932" s="6">
        <v>1.3180000000000001</v>
      </c>
      <c r="D932" t="s">
        <v>7</v>
      </c>
      <c r="E932">
        <v>2</v>
      </c>
      <c r="F932">
        <v>1.5</v>
      </c>
      <c r="G932" t="s">
        <v>2</v>
      </c>
      <c r="H932">
        <v>2</v>
      </c>
      <c r="I932" t="s">
        <v>0</v>
      </c>
      <c r="J932">
        <v>0</v>
      </c>
      <c r="K932">
        <v>2.5</v>
      </c>
      <c r="L932" t="s">
        <v>2</v>
      </c>
      <c r="M932">
        <v>2</v>
      </c>
      <c r="N932" t="s">
        <v>5220</v>
      </c>
      <c r="O932">
        <v>1</v>
      </c>
      <c r="P932" t="str">
        <f>D932&amp;"-"&amp;F932&amp;"-"&amp;G932&amp;"-"&amp;E932&amp;"-"&amp;H932</f>
        <v>E2Sigma-1.5-f-2-2</v>
      </c>
      <c r="Q932" t="str">
        <f>I932&amp;"-"&amp;K932&amp;"-"&amp;L932&amp;"-"&amp;J932&amp;"-"&amp;M932</f>
        <v>X2Pi-2.5-f-0-2</v>
      </c>
      <c r="R932">
        <f>B932+S932</f>
        <v>68852.487732624999</v>
      </c>
      <c r="S932">
        <f>_xlfn.IFNA(VLOOKUP(Q932,'MARVEL-X'!A$2:I$1400,7,FALSE),VLOOKUP(Q932,MARVEL!A$2:J$1522,10,FALSE))</f>
        <v>153.687732625</v>
      </c>
      <c r="T932">
        <f>IF(P932=P931,R932+T931,R932)</f>
        <v>137702.73430973297</v>
      </c>
      <c r="U932">
        <f>IF(P932=P931,1+U931,1)</f>
        <v>2</v>
      </c>
      <c r="V932" t="str">
        <f t="shared" si="14"/>
        <v/>
      </c>
      <c r="W932" t="str">
        <f>IF(V932="","",IF(ABS(V932-R932)&gt;W$1,ABS(V932-R932),""))</f>
        <v/>
      </c>
      <c r="X932" t="str">
        <f>Y932&amp;"-"&amp;Z932&amp;"-"&amp;AC932&amp;"-"&amp;AD932&amp;"-"&amp;AG932</f>
        <v>1.5-f-E-2-0.5</v>
      </c>
      <c r="Y932">
        <f>F932</f>
        <v>1.5</v>
      </c>
      <c r="Z932" s="2" t="str">
        <f>G932</f>
        <v>f</v>
      </c>
      <c r="AA932">
        <f>_xlfn.IFNA(VLOOKUP(X932,'duo-out'!A$2:Q$5000,5,FALSE),E932+10*(H932-1)+1+_xlfn.IFNA(VLOOKUP(D932,states!A$2:C$10,3,FALSE),1))</f>
        <v>213</v>
      </c>
      <c r="AB932" t="str">
        <f>IF(V932="","",V932)</f>
        <v/>
      </c>
      <c r="AC932" s="2" t="str">
        <f>_xlfn.IFNA(VLOOKUP(D932,states!A$2:C$10,2,FALSE),"XX")</f>
        <v>E</v>
      </c>
      <c r="AD932">
        <f>E932</f>
        <v>2</v>
      </c>
      <c r="AE932">
        <f>_xlfn.IFNA(VLOOKUP(D932,states!A$2:D$10,4,FALSE),0)</f>
        <v>0</v>
      </c>
      <c r="AF932">
        <v>0.5</v>
      </c>
      <c r="AG932">
        <f>IF(AE932=0,AF932,IF(AE932=1,IF(F932=0.5,0.5,IF(H932=1,0.5,1.5)),IF(F932=0.5,0.5,IF(H932=1,2.5,1.5))))</f>
        <v>0.5</v>
      </c>
      <c r="AH932" s="7">
        <f>IF(AC932="XX",0,1/C932^(1/5)*IF(E932=0,100,1)/(E932+1)^(1/4))</f>
        <v>0.71901277090369908</v>
      </c>
    </row>
    <row r="933" spans="1:34">
      <c r="A933">
        <v>5152</v>
      </c>
      <c r="B933" s="1">
        <v>68785</v>
      </c>
      <c r="C933" s="6">
        <v>1</v>
      </c>
      <c r="D933" t="s">
        <v>7</v>
      </c>
      <c r="E933">
        <v>2</v>
      </c>
      <c r="F933">
        <v>1.5</v>
      </c>
      <c r="G933" t="s">
        <v>2</v>
      </c>
      <c r="H933">
        <v>2</v>
      </c>
      <c r="I933" t="s">
        <v>0</v>
      </c>
      <c r="J933">
        <v>0</v>
      </c>
      <c r="K933">
        <v>1.5</v>
      </c>
      <c r="L933" t="s">
        <v>1</v>
      </c>
      <c r="M933">
        <v>2</v>
      </c>
      <c r="N933" t="s">
        <v>5208</v>
      </c>
      <c r="O933">
        <v>1</v>
      </c>
      <c r="P933" t="str">
        <f>D933&amp;"-"&amp;F933&amp;"-"&amp;G933&amp;"-"&amp;E933&amp;"-"&amp;H933</f>
        <v>E2Sigma-1.5-f-2-2</v>
      </c>
      <c r="Q933" t="str">
        <f>I933&amp;"-"&amp;K933&amp;"-"&amp;L933&amp;"-"&amp;J933&amp;"-"&amp;M933</f>
        <v>X2Pi-1.5-e-0-2</v>
      </c>
      <c r="R933">
        <f>B933+S933</f>
        <v>68851.939329397006</v>
      </c>
      <c r="S933">
        <f>_xlfn.IFNA(VLOOKUP(Q933,'MARVEL-X'!A$2:I$1400,7,FALSE),VLOOKUP(Q933,MARVEL!A$2:J$1522,10,FALSE))</f>
        <v>66.939329396999995</v>
      </c>
      <c r="T933">
        <f>IF(P933=P932,R933+T932,R933)</f>
        <v>206554.67363912996</v>
      </c>
      <c r="U933">
        <f>IF(P933=P932,1+U932,1)</f>
        <v>3</v>
      </c>
      <c r="V933" t="str">
        <f t="shared" si="14"/>
        <v/>
      </c>
      <c r="W933" t="str">
        <f>IF(V933="","",IF(ABS(V933-R933)&gt;W$1,ABS(V933-R933),""))</f>
        <v/>
      </c>
      <c r="X933" t="str">
        <f>Y933&amp;"-"&amp;Z933&amp;"-"&amp;AC933&amp;"-"&amp;AD933&amp;"-"&amp;AG933</f>
        <v>1.5-f-E-2-0.5</v>
      </c>
      <c r="Y933">
        <f>F933</f>
        <v>1.5</v>
      </c>
      <c r="Z933" s="2" t="str">
        <f>G933</f>
        <v>f</v>
      </c>
      <c r="AA933">
        <f>_xlfn.IFNA(VLOOKUP(X933,'duo-out'!A$2:Q$5000,5,FALSE),E933+10*(H933-1)+1+_xlfn.IFNA(VLOOKUP(D933,states!A$2:C$10,3,FALSE),1))</f>
        <v>213</v>
      </c>
      <c r="AB933" t="str">
        <f>IF(V933="","",V933)</f>
        <v/>
      </c>
      <c r="AC933" s="2" t="str">
        <f>_xlfn.IFNA(VLOOKUP(D933,states!A$2:C$10,2,FALSE),"XX")</f>
        <v>E</v>
      </c>
      <c r="AD933">
        <f>E933</f>
        <v>2</v>
      </c>
      <c r="AE933">
        <f>_xlfn.IFNA(VLOOKUP(D933,states!A$2:D$10,4,FALSE),0)</f>
        <v>0</v>
      </c>
      <c r="AF933">
        <v>0.5</v>
      </c>
      <c r="AG933">
        <f>IF(AE933=0,AF933,IF(AE933=1,IF(F933=0.5,0.5,IF(H933=1,0.5,1.5)),IF(F933=0.5,0.5,IF(H933=1,2.5,1.5))))</f>
        <v>0.5</v>
      </c>
      <c r="AH933" s="7">
        <f>IF(AC933="XX",0,1/C933^(1/5)*IF(E933=0,100,1)/(E933+1)^(1/4))</f>
        <v>0.75983568565159243</v>
      </c>
    </row>
    <row r="934" spans="1:34">
      <c r="A934">
        <v>5139</v>
      </c>
      <c r="B934" s="1">
        <v>68851</v>
      </c>
      <c r="C934" s="6">
        <v>1</v>
      </c>
      <c r="D934" t="s">
        <v>7</v>
      </c>
      <c r="E934">
        <v>2</v>
      </c>
      <c r="F934">
        <v>1.5</v>
      </c>
      <c r="G934" t="s">
        <v>2</v>
      </c>
      <c r="H934">
        <v>2</v>
      </c>
      <c r="I934" t="s">
        <v>0</v>
      </c>
      <c r="J934">
        <v>0</v>
      </c>
      <c r="K934">
        <v>0.5</v>
      </c>
      <c r="L934" t="s">
        <v>2</v>
      </c>
      <c r="M934">
        <v>2</v>
      </c>
      <c r="N934" t="s">
        <v>5195</v>
      </c>
      <c r="O934">
        <v>1</v>
      </c>
      <c r="P934" t="str">
        <f>D934&amp;"-"&amp;F934&amp;"-"&amp;G934&amp;"-"&amp;E934&amp;"-"&amp;H934</f>
        <v>E2Sigma-1.5-f-2-2</v>
      </c>
      <c r="Q934" t="str">
        <f>I934&amp;"-"&amp;K934&amp;"-"&amp;L934&amp;"-"&amp;J934&amp;"-"&amp;M934</f>
        <v>X2Pi-0.5-f-0-2</v>
      </c>
      <c r="R934">
        <f>B934+S934</f>
        <v>68851.110615027996</v>
      </c>
      <c r="S934">
        <f>_xlfn.IFNA(VLOOKUP(Q934,'MARVEL-X'!A$2:I$1400,7,FALSE),VLOOKUP(Q934,MARVEL!A$2:J$1522,10,FALSE))</f>
        <v>0.110615028</v>
      </c>
      <c r="T934">
        <f>IF(P934=P933,R934+T933,R934)</f>
        <v>275405.78425415797</v>
      </c>
      <c r="U934">
        <f>IF(P934=P933,1+U933,1)</f>
        <v>4</v>
      </c>
      <c r="V934">
        <f t="shared" si="14"/>
        <v>68851.446063539493</v>
      </c>
      <c r="W934">
        <f>IF(V934="","",IF(ABS(V934-R934)&gt;W$1,ABS(V934-R934),""))</f>
        <v>0.33544851149781607</v>
      </c>
      <c r="X934" t="str">
        <f>Y934&amp;"-"&amp;Z934&amp;"-"&amp;AC934&amp;"-"&amp;AD934&amp;"-"&amp;AG934</f>
        <v>1.5-f-E-2-0.5</v>
      </c>
      <c r="Y934">
        <f>F934</f>
        <v>1.5</v>
      </c>
      <c r="Z934" s="2" t="str">
        <f>G934</f>
        <v>f</v>
      </c>
      <c r="AA934">
        <f>_xlfn.IFNA(VLOOKUP(X934,'duo-out'!A$2:Q$5000,5,FALSE),E934+10*(H934-1)+1+_xlfn.IFNA(VLOOKUP(D934,states!A$2:C$10,3,FALSE),1))</f>
        <v>213</v>
      </c>
      <c r="AB934">
        <f>IF(V934="","",V934)</f>
        <v>68851.446063539493</v>
      </c>
      <c r="AC934" s="2" t="str">
        <f>_xlfn.IFNA(VLOOKUP(D934,states!A$2:C$10,2,FALSE),"XX")</f>
        <v>E</v>
      </c>
      <c r="AD934">
        <f>E934</f>
        <v>2</v>
      </c>
      <c r="AE934">
        <f>_xlfn.IFNA(VLOOKUP(D934,states!A$2:D$10,4,FALSE),0)</f>
        <v>0</v>
      </c>
      <c r="AF934">
        <v>0.5</v>
      </c>
      <c r="AG934">
        <f>IF(AE934=0,AF934,IF(AE934=1,IF(F934=0.5,0.5,IF(H934=1,0.5,1.5)),IF(F934=0.5,0.5,IF(H934=1,2.5,1.5))))</f>
        <v>0.5</v>
      </c>
      <c r="AH934" s="7">
        <f>IF(AC934="XX",0,1/C934^(1/5)*IF(E934=0,100,1)/(E934+1)^(1/4))</f>
        <v>0.75983568565159243</v>
      </c>
    </row>
    <row r="935" spans="1:34">
      <c r="A935">
        <v>5193</v>
      </c>
      <c r="B935" s="1">
        <v>68440.2</v>
      </c>
      <c r="C935" s="6">
        <v>1.4239999999999999</v>
      </c>
      <c r="D935" t="s">
        <v>7</v>
      </c>
      <c r="E935">
        <v>2</v>
      </c>
      <c r="F935">
        <v>2.5</v>
      </c>
      <c r="G935" t="s">
        <v>1</v>
      </c>
      <c r="H935">
        <v>1</v>
      </c>
      <c r="I935" t="s">
        <v>0</v>
      </c>
      <c r="J935">
        <v>0</v>
      </c>
      <c r="K935">
        <v>4.5</v>
      </c>
      <c r="L935" t="s">
        <v>2</v>
      </c>
      <c r="M935">
        <v>2</v>
      </c>
      <c r="N935" t="s">
        <v>5249</v>
      </c>
      <c r="O935">
        <v>1</v>
      </c>
      <c r="P935" t="str">
        <f>D935&amp;"-"&amp;F935&amp;"-"&amp;G935&amp;"-"&amp;E935&amp;"-"&amp;H935</f>
        <v>E2Sigma-2.5-e-2-1</v>
      </c>
      <c r="Q935" t="str">
        <f>I935&amp;"-"&amp;K935&amp;"-"&amp;L935&amp;"-"&amp;J935&amp;"-"&amp;M935</f>
        <v>X2Pi-4.5-f-0-2</v>
      </c>
      <c r="R935">
        <f>B935+S935</f>
        <v>68849.637407913993</v>
      </c>
      <c r="S935">
        <f>_xlfn.IFNA(VLOOKUP(Q935,'MARVEL-X'!A$2:I$1400,7,FALSE),VLOOKUP(Q935,MARVEL!A$2:J$1522,10,FALSE))</f>
        <v>409.437407914</v>
      </c>
      <c r="T935">
        <f>IF(P935=P934,R935+T934,R935)</f>
        <v>68849.637407913993</v>
      </c>
      <c r="U935">
        <f>IF(P935=P934,1+U934,1)</f>
        <v>1</v>
      </c>
      <c r="V935" t="str">
        <f t="shared" si="14"/>
        <v/>
      </c>
      <c r="W935" t="str">
        <f>IF(V935="","",IF(ABS(V935-R935)&gt;W$1,ABS(V935-R935),""))</f>
        <v/>
      </c>
      <c r="X935" t="str">
        <f>Y935&amp;"-"&amp;Z935&amp;"-"&amp;AC935&amp;"-"&amp;AD935&amp;"-"&amp;AG935</f>
        <v>2.5-e-E-2-0.5</v>
      </c>
      <c r="Y935">
        <f>F935</f>
        <v>2.5</v>
      </c>
      <c r="Z935" s="2" t="str">
        <f>G935</f>
        <v>e</v>
      </c>
      <c r="AA935">
        <f>_xlfn.IFNA(VLOOKUP(X935,'duo-out'!A$2:Q$5000,5,FALSE),E935+10*(H935-1)+1+_xlfn.IFNA(VLOOKUP(D935,states!A$2:C$10,3,FALSE),1))</f>
        <v>203</v>
      </c>
      <c r="AB935" t="str">
        <f>IF(V935="","",V935)</f>
        <v/>
      </c>
      <c r="AC935" s="2" t="str">
        <f>_xlfn.IFNA(VLOOKUP(D935,states!A$2:C$10,2,FALSE),"XX")</f>
        <v>E</v>
      </c>
      <c r="AD935">
        <f>E935</f>
        <v>2</v>
      </c>
      <c r="AE935">
        <f>_xlfn.IFNA(VLOOKUP(D935,states!A$2:D$10,4,FALSE),0)</f>
        <v>0</v>
      </c>
      <c r="AF935">
        <v>0.5</v>
      </c>
      <c r="AG935">
        <f>IF(AE935=0,AF935,IF(AE935=1,IF(F935=0.5,0.5,IF(H935=1,0.5,1.5)),IF(F935=0.5,0.5,IF(H935=1,2.5,1.5))))</f>
        <v>0.5</v>
      </c>
      <c r="AH935" s="7">
        <f>IF(AC935="XX",0,1/C935^(1/5)*IF(E935=0,100,1)/(E935+1)^(1/4))</f>
        <v>0.7079746190255406</v>
      </c>
    </row>
    <row r="936" spans="1:34">
      <c r="A936">
        <v>5170</v>
      </c>
      <c r="B936" s="1">
        <v>68580</v>
      </c>
      <c r="C936" s="6">
        <v>0.94789999999999996</v>
      </c>
      <c r="D936" t="s">
        <v>7</v>
      </c>
      <c r="E936">
        <v>2</v>
      </c>
      <c r="F936">
        <v>2.5</v>
      </c>
      <c r="G936" t="s">
        <v>1</v>
      </c>
      <c r="H936">
        <v>1</v>
      </c>
      <c r="I936" t="s">
        <v>0</v>
      </c>
      <c r="J936">
        <v>0</v>
      </c>
      <c r="K936">
        <v>4.5</v>
      </c>
      <c r="L936" t="s">
        <v>2</v>
      </c>
      <c r="M936">
        <v>1</v>
      </c>
      <c r="N936" t="s">
        <v>5226</v>
      </c>
      <c r="O936">
        <v>1</v>
      </c>
      <c r="P936" t="str">
        <f>D936&amp;"-"&amp;F936&amp;"-"&amp;G936&amp;"-"&amp;E936&amp;"-"&amp;H936</f>
        <v>E2Sigma-2.5-e-2-1</v>
      </c>
      <c r="Q936" t="str">
        <f>I936&amp;"-"&amp;K936&amp;"-"&amp;L936&amp;"-"&amp;J936&amp;"-"&amp;M936</f>
        <v>X2Pi-4.5-f-0-1</v>
      </c>
      <c r="R936">
        <f>B936+S936</f>
        <v>68850.030633299</v>
      </c>
      <c r="S936">
        <f>_xlfn.IFNA(VLOOKUP(Q936,'MARVEL-X'!A$2:I$1400,7,FALSE),VLOOKUP(Q936,MARVEL!A$2:J$1522,10,FALSE))</f>
        <v>270.03063329899999</v>
      </c>
      <c r="T936">
        <f>IF(P936=P935,R936+T935,R936)</f>
        <v>137699.66804121301</v>
      </c>
      <c r="U936">
        <f>IF(P936=P935,1+U935,1)</f>
        <v>2</v>
      </c>
      <c r="V936" t="str">
        <f t="shared" si="14"/>
        <v/>
      </c>
      <c r="W936" t="str">
        <f>IF(V936="","",IF(ABS(V936-R936)&gt;W$1,ABS(V936-R936),""))</f>
        <v/>
      </c>
      <c r="X936" t="str">
        <f>Y936&amp;"-"&amp;Z936&amp;"-"&amp;AC936&amp;"-"&amp;AD936&amp;"-"&amp;AG936</f>
        <v>2.5-e-E-2-0.5</v>
      </c>
      <c r="Y936">
        <f>F936</f>
        <v>2.5</v>
      </c>
      <c r="Z936" s="2" t="str">
        <f>G936</f>
        <v>e</v>
      </c>
      <c r="AA936">
        <f>_xlfn.IFNA(VLOOKUP(X936,'duo-out'!A$2:Q$5000,5,FALSE),E936+10*(H936-1)+1+_xlfn.IFNA(VLOOKUP(D936,states!A$2:C$10,3,FALSE),1))</f>
        <v>203</v>
      </c>
      <c r="AB936" t="str">
        <f>IF(V936="","",V936)</f>
        <v/>
      </c>
      <c r="AC936" s="2" t="str">
        <f>_xlfn.IFNA(VLOOKUP(D936,states!A$2:C$10,2,FALSE),"XX")</f>
        <v>E</v>
      </c>
      <c r="AD936">
        <f>E936</f>
        <v>2</v>
      </c>
      <c r="AE936">
        <f>_xlfn.IFNA(VLOOKUP(D936,states!A$2:D$10,4,FALSE),0)</f>
        <v>0</v>
      </c>
      <c r="AF936">
        <v>0.5</v>
      </c>
      <c r="AG936">
        <f>IF(AE936=0,AF936,IF(AE936=1,IF(F936=0.5,0.5,IF(H936=1,0.5,1.5)),IF(F936=0.5,0.5,IF(H936=1,2.5,1.5))))</f>
        <v>0.5</v>
      </c>
      <c r="AH936" s="7">
        <f>IF(AC936="XX",0,1/C936^(1/5)*IF(E936=0,100,1)/(E936+1)^(1/4))</f>
        <v>0.76801054254050583</v>
      </c>
    </row>
    <row r="937" spans="1:34">
      <c r="A937">
        <v>5159</v>
      </c>
      <c r="B937" s="1">
        <v>68694.2</v>
      </c>
      <c r="C937" s="6">
        <v>1.3959999999999999</v>
      </c>
      <c r="D937" t="s">
        <v>7</v>
      </c>
      <c r="E937">
        <v>2</v>
      </c>
      <c r="F937">
        <v>2.5</v>
      </c>
      <c r="G937" t="s">
        <v>1</v>
      </c>
      <c r="H937">
        <v>1</v>
      </c>
      <c r="I937" t="s">
        <v>0</v>
      </c>
      <c r="J937">
        <v>0</v>
      </c>
      <c r="K937">
        <v>3.5</v>
      </c>
      <c r="L937" t="s">
        <v>1</v>
      </c>
      <c r="M937">
        <v>1</v>
      </c>
      <c r="N937" t="s">
        <v>5215</v>
      </c>
      <c r="O937">
        <v>1</v>
      </c>
      <c r="P937" t="str">
        <f>D937&amp;"-"&amp;F937&amp;"-"&amp;G937&amp;"-"&amp;E937&amp;"-"&amp;H937</f>
        <v>E2Sigma-2.5-e-2-1</v>
      </c>
      <c r="Q937" t="str">
        <f>I937&amp;"-"&amp;K937&amp;"-"&amp;L937&amp;"-"&amp;J937&amp;"-"&amp;M937</f>
        <v>X2Pi-3.5-e-0-1</v>
      </c>
      <c r="R937">
        <f>B937+S937</f>
        <v>68851.968367637004</v>
      </c>
      <c r="S937">
        <f>_xlfn.IFNA(VLOOKUP(Q937,'MARVEL-X'!A$2:I$1400,7,FALSE),VLOOKUP(Q937,MARVEL!A$2:J$1522,10,FALSE))</f>
        <v>157.76836763700001</v>
      </c>
      <c r="T937">
        <f>IF(P937=P936,R937+T936,R937)</f>
        <v>206551.63640885003</v>
      </c>
      <c r="U937">
        <f>IF(P937=P936,1+U936,1)</f>
        <v>3</v>
      </c>
      <c r="V937" t="str">
        <f t="shared" si="14"/>
        <v/>
      </c>
      <c r="W937" t="str">
        <f>IF(V937="","",IF(ABS(V937-R937)&gt;W$1,ABS(V937-R937),""))</f>
        <v/>
      </c>
      <c r="X937" t="str">
        <f>Y937&amp;"-"&amp;Z937&amp;"-"&amp;AC937&amp;"-"&amp;AD937&amp;"-"&amp;AG937</f>
        <v>2.5-e-E-2-0.5</v>
      </c>
      <c r="Y937">
        <f>F937</f>
        <v>2.5</v>
      </c>
      <c r="Z937" s="2" t="str">
        <f>G937</f>
        <v>e</v>
      </c>
      <c r="AA937">
        <f>_xlfn.IFNA(VLOOKUP(X937,'duo-out'!A$2:Q$5000,5,FALSE),E937+10*(H937-1)+1+_xlfn.IFNA(VLOOKUP(D937,states!A$2:C$10,3,FALSE),1))</f>
        <v>203</v>
      </c>
      <c r="AB937" t="str">
        <f>IF(V937="","",V937)</f>
        <v/>
      </c>
      <c r="AC937" s="2" t="str">
        <f>_xlfn.IFNA(VLOOKUP(D937,states!A$2:C$10,2,FALSE),"XX")</f>
        <v>E</v>
      </c>
      <c r="AD937">
        <f>E937</f>
        <v>2</v>
      </c>
      <c r="AE937">
        <f>_xlfn.IFNA(VLOOKUP(D937,states!A$2:D$10,4,FALSE),0)</f>
        <v>0</v>
      </c>
      <c r="AF937">
        <v>0.5</v>
      </c>
      <c r="AG937">
        <f>IF(AE937=0,AF937,IF(AE937=1,IF(F937=0.5,0.5,IF(H937=1,0.5,1.5)),IF(F937=0.5,0.5,IF(H937=1,2.5,1.5))))</f>
        <v>0.5</v>
      </c>
      <c r="AH937" s="7">
        <f>IF(AC937="XX",0,1/C937^(1/5)*IF(E937=0,100,1)/(E937+1)^(1/4))</f>
        <v>0.71079211703471545</v>
      </c>
    </row>
    <row r="938" spans="1:34">
      <c r="A938">
        <v>5146</v>
      </c>
      <c r="B938" s="1">
        <v>68778.2</v>
      </c>
      <c r="C938" s="6">
        <v>1</v>
      </c>
      <c r="D938" t="s">
        <v>7</v>
      </c>
      <c r="E938">
        <v>2</v>
      </c>
      <c r="F938">
        <v>2.5</v>
      </c>
      <c r="G938" t="s">
        <v>1</v>
      </c>
      <c r="H938">
        <v>1</v>
      </c>
      <c r="I938" t="s">
        <v>0</v>
      </c>
      <c r="J938">
        <v>0</v>
      </c>
      <c r="K938">
        <v>2.5</v>
      </c>
      <c r="L938" t="s">
        <v>2</v>
      </c>
      <c r="M938">
        <v>1</v>
      </c>
      <c r="N938" t="s">
        <v>5202</v>
      </c>
      <c r="O938">
        <v>1</v>
      </c>
      <c r="P938" t="str">
        <f>D938&amp;"-"&amp;F938&amp;"-"&amp;G938&amp;"-"&amp;E938&amp;"-"&amp;H938</f>
        <v>E2Sigma-2.5-e-2-1</v>
      </c>
      <c r="Q938" t="str">
        <f>I938&amp;"-"&amp;K938&amp;"-"&amp;L938&amp;"-"&amp;J938&amp;"-"&amp;M938</f>
        <v>X2Pi-2.5-f-0-1</v>
      </c>
      <c r="R938">
        <f>B938+S938</f>
        <v>68851.349791564993</v>
      </c>
      <c r="S938">
        <f>_xlfn.IFNA(VLOOKUP(Q938,'MARVEL-X'!A$2:I$1400,7,FALSE),VLOOKUP(Q938,MARVEL!A$2:J$1522,10,FALSE))</f>
        <v>73.149791565000001</v>
      </c>
      <c r="T938">
        <f>IF(P938=P937,R938+T937,R938)</f>
        <v>275402.98620041501</v>
      </c>
      <c r="U938">
        <f>IF(P938=P937,1+U937,1)</f>
        <v>4</v>
      </c>
      <c r="V938" t="str">
        <f t="shared" si="14"/>
        <v/>
      </c>
      <c r="W938" t="str">
        <f>IF(V938="","",IF(ABS(V938-R938)&gt;W$1,ABS(V938-R938),""))</f>
        <v/>
      </c>
      <c r="X938" t="str">
        <f>Y938&amp;"-"&amp;Z938&amp;"-"&amp;AC938&amp;"-"&amp;AD938&amp;"-"&amp;AG938</f>
        <v>2.5-e-E-2-0.5</v>
      </c>
      <c r="Y938">
        <f>F938</f>
        <v>2.5</v>
      </c>
      <c r="Z938" s="2" t="str">
        <f>G938</f>
        <v>e</v>
      </c>
      <c r="AA938">
        <f>_xlfn.IFNA(VLOOKUP(X938,'duo-out'!A$2:Q$5000,5,FALSE),E938+10*(H938-1)+1+_xlfn.IFNA(VLOOKUP(D938,states!A$2:C$10,3,FALSE),1))</f>
        <v>203</v>
      </c>
      <c r="AB938" t="str">
        <f>IF(V938="","",V938)</f>
        <v/>
      </c>
      <c r="AC938" s="2" t="str">
        <f>_xlfn.IFNA(VLOOKUP(D938,states!A$2:C$10,2,FALSE),"XX")</f>
        <v>E</v>
      </c>
      <c r="AD938">
        <f>E938</f>
        <v>2</v>
      </c>
      <c r="AE938">
        <f>_xlfn.IFNA(VLOOKUP(D938,states!A$2:D$10,4,FALSE),0)</f>
        <v>0</v>
      </c>
      <c r="AF938">
        <v>0.5</v>
      </c>
      <c r="AG938">
        <f>IF(AE938=0,AF938,IF(AE938=1,IF(F938=0.5,0.5,IF(H938=1,0.5,1.5)),IF(F938=0.5,0.5,IF(H938=1,2.5,1.5))))</f>
        <v>0.5</v>
      </c>
      <c r="AH938" s="7">
        <f>IF(AC938="XX",0,1/C938^(1/5)*IF(E938=0,100,1)/(E938+1)^(1/4))</f>
        <v>0.75983568565159243</v>
      </c>
    </row>
    <row r="939" spans="1:34">
      <c r="A939">
        <v>5132</v>
      </c>
      <c r="B939" s="1">
        <v>68832.7</v>
      </c>
      <c r="C939" s="6">
        <v>0.5</v>
      </c>
      <c r="D939" t="s">
        <v>7</v>
      </c>
      <c r="E939">
        <v>2</v>
      </c>
      <c r="F939">
        <v>2.5</v>
      </c>
      <c r="G939" t="s">
        <v>1</v>
      </c>
      <c r="H939">
        <v>1</v>
      </c>
      <c r="I939" t="s">
        <v>0</v>
      </c>
      <c r="J939">
        <v>0</v>
      </c>
      <c r="K939">
        <v>1.5</v>
      </c>
      <c r="L939" t="s">
        <v>1</v>
      </c>
      <c r="M939">
        <v>1</v>
      </c>
      <c r="N939" t="s">
        <v>5188</v>
      </c>
      <c r="O939">
        <v>1</v>
      </c>
      <c r="P939" t="str">
        <f>D939&amp;"-"&amp;F939&amp;"-"&amp;G939&amp;"-"&amp;E939&amp;"-"&amp;H939</f>
        <v>E2Sigma-2.5-e-2-1</v>
      </c>
      <c r="Q939" t="str">
        <f>I939&amp;"-"&amp;K939&amp;"-"&amp;L939&amp;"-"&amp;J939&amp;"-"&amp;M939</f>
        <v>X2Pi-1.5-e-0-1</v>
      </c>
      <c r="R939">
        <f>B939+S939</f>
        <v>68850.60490803</v>
      </c>
      <c r="S939">
        <f>_xlfn.IFNA(VLOOKUP(Q939,'MARVEL-X'!A$2:I$1400,7,FALSE),VLOOKUP(Q939,MARVEL!A$2:J$1522,10,FALSE))</f>
        <v>17.904908030000001</v>
      </c>
      <c r="T939">
        <f>IF(P939=P938,R939+T938,R939)</f>
        <v>344253.59110844502</v>
      </c>
      <c r="U939">
        <f>IF(P939=P938,1+U938,1)</f>
        <v>5</v>
      </c>
      <c r="V939">
        <f t="shared" si="14"/>
        <v>68850.718221689007</v>
      </c>
      <c r="W939">
        <f>IF(V939="","",IF(ABS(V939-R939)&gt;W$1,ABS(V939-R939),""))</f>
        <v>0.11331365900696255</v>
      </c>
      <c r="X939" t="str">
        <f>Y939&amp;"-"&amp;Z939&amp;"-"&amp;AC939&amp;"-"&amp;AD939&amp;"-"&amp;AG939</f>
        <v>2.5-e-E-2-0.5</v>
      </c>
      <c r="Y939">
        <f>F939</f>
        <v>2.5</v>
      </c>
      <c r="Z939" s="2" t="str">
        <f>G939</f>
        <v>e</v>
      </c>
      <c r="AA939">
        <f>_xlfn.IFNA(VLOOKUP(X939,'duo-out'!A$2:Q$5000,5,FALSE),E939+10*(H939-1)+1+_xlfn.IFNA(VLOOKUP(D939,states!A$2:C$10,3,FALSE),1))</f>
        <v>203</v>
      </c>
      <c r="AB939">
        <f>IF(V939="","",V939)</f>
        <v>68850.718221689007</v>
      </c>
      <c r="AC939" s="2" t="str">
        <f>_xlfn.IFNA(VLOOKUP(D939,states!A$2:C$10,2,FALSE),"XX")</f>
        <v>E</v>
      </c>
      <c r="AD939">
        <f>E939</f>
        <v>2</v>
      </c>
      <c r="AE939">
        <f>_xlfn.IFNA(VLOOKUP(D939,states!A$2:D$10,4,FALSE),0)</f>
        <v>0</v>
      </c>
      <c r="AF939">
        <v>0.5</v>
      </c>
      <c r="AG939">
        <f>IF(AE939=0,AF939,IF(AE939=1,IF(F939=0.5,0.5,IF(H939=1,0.5,1.5)),IF(F939=0.5,0.5,IF(H939=1,2.5,1.5))))</f>
        <v>0.5</v>
      </c>
      <c r="AH939" s="7">
        <f>IF(AC939="XX",0,1/C939^(1/5)*IF(E939=0,100,1)/(E939+1)^(1/4))</f>
        <v>0.87282200217602857</v>
      </c>
    </row>
    <row r="940" spans="1:34">
      <c r="A940">
        <v>5180</v>
      </c>
      <c r="B940" s="1">
        <v>68514.600000000006</v>
      </c>
      <c r="C940" s="6">
        <v>1.575</v>
      </c>
      <c r="D940" t="s">
        <v>7</v>
      </c>
      <c r="E940">
        <v>2</v>
      </c>
      <c r="F940">
        <v>2.5</v>
      </c>
      <c r="G940" t="s">
        <v>2</v>
      </c>
      <c r="H940">
        <v>2</v>
      </c>
      <c r="I940" t="s">
        <v>0</v>
      </c>
      <c r="J940">
        <v>0</v>
      </c>
      <c r="K940">
        <v>4.5</v>
      </c>
      <c r="L940" t="s">
        <v>1</v>
      </c>
      <c r="M940">
        <v>2</v>
      </c>
      <c r="N940" t="s">
        <v>5236</v>
      </c>
      <c r="O940">
        <v>1</v>
      </c>
      <c r="P940" t="str">
        <f>D940&amp;"-"&amp;F940&amp;"-"&amp;G940&amp;"-"&amp;E940&amp;"-"&amp;H940</f>
        <v>E2Sigma-2.5-f-2-2</v>
      </c>
      <c r="Q940" t="str">
        <f>I940&amp;"-"&amp;K940&amp;"-"&amp;L940&amp;"-"&amp;J940&amp;"-"&amp;M940</f>
        <v>X2Pi-4.5-e-0-2</v>
      </c>
      <c r="R940">
        <f>B940+S940</f>
        <v>68922.827953530999</v>
      </c>
      <c r="S940">
        <f>_xlfn.IFNA(VLOOKUP(Q940,'MARVEL-X'!A$2:I$1400,7,FALSE),VLOOKUP(Q940,MARVEL!A$2:J$1522,10,FALSE))</f>
        <v>408.22795353100003</v>
      </c>
      <c r="T940">
        <f>IF(P940=P939,R940+T939,R940)</f>
        <v>68922.827953530999</v>
      </c>
      <c r="U940">
        <f>IF(P940=P939,1+U939,1)</f>
        <v>1</v>
      </c>
      <c r="V940" t="str">
        <f t="shared" si="14"/>
        <v/>
      </c>
      <c r="W940" t="str">
        <f>IF(V940="","",IF(ABS(V940-R940)&gt;W$1,ABS(V940-R940),""))</f>
        <v/>
      </c>
      <c r="X940" t="str">
        <f>Y940&amp;"-"&amp;Z940&amp;"-"&amp;AC940&amp;"-"&amp;AD940&amp;"-"&amp;AG940</f>
        <v>2.5-f-E-2-0.5</v>
      </c>
      <c r="Y940">
        <f>F940</f>
        <v>2.5</v>
      </c>
      <c r="Z940" s="2" t="str">
        <f>G940</f>
        <v>f</v>
      </c>
      <c r="AA940">
        <f>_xlfn.IFNA(VLOOKUP(X940,'duo-out'!A$2:Q$5000,5,FALSE),E940+10*(H940-1)+1+_xlfn.IFNA(VLOOKUP(D940,states!A$2:C$10,3,FALSE),1))</f>
        <v>213</v>
      </c>
      <c r="AB940" t="str">
        <f>IF(V940="","",V940)</f>
        <v/>
      </c>
      <c r="AC940" s="2" t="str">
        <f>_xlfn.IFNA(VLOOKUP(D940,states!A$2:C$10,2,FALSE),"XX")</f>
        <v>E</v>
      </c>
      <c r="AD940">
        <f>E940</f>
        <v>2</v>
      </c>
      <c r="AE940">
        <f>_xlfn.IFNA(VLOOKUP(D940,states!A$2:D$10,4,FALSE),0)</f>
        <v>0</v>
      </c>
      <c r="AF940">
        <v>0.5</v>
      </c>
      <c r="AG940">
        <f>IF(AE940=0,AF940,IF(AE940=1,IF(F940=0.5,0.5,IF(H940=1,0.5,1.5)),IF(F940=0.5,0.5,IF(H940=1,2.5,1.5))))</f>
        <v>0.5</v>
      </c>
      <c r="AH940" s="7">
        <f>IF(AC940="XX",0,1/C940^(1/5)*IF(E940=0,100,1)/(E940+1)^(1/4))</f>
        <v>0.69384677606300271</v>
      </c>
    </row>
    <row r="941" spans="1:34">
      <c r="A941">
        <v>5165</v>
      </c>
      <c r="B941" s="1">
        <v>68656.899999999994</v>
      </c>
      <c r="C941" s="6">
        <v>0.5</v>
      </c>
      <c r="D941" t="s">
        <v>7</v>
      </c>
      <c r="E941">
        <v>2</v>
      </c>
      <c r="F941">
        <v>2.5</v>
      </c>
      <c r="G941" t="s">
        <v>2</v>
      </c>
      <c r="H941">
        <v>2</v>
      </c>
      <c r="I941" t="s">
        <v>0</v>
      </c>
      <c r="J941">
        <v>0</v>
      </c>
      <c r="K941">
        <v>3.5</v>
      </c>
      <c r="L941" t="s">
        <v>2</v>
      </c>
      <c r="M941">
        <v>2</v>
      </c>
      <c r="N941" t="s">
        <v>5221</v>
      </c>
      <c r="O941">
        <v>1</v>
      </c>
      <c r="P941" t="str">
        <f>D941&amp;"-"&amp;F941&amp;"-"&amp;G941&amp;"-"&amp;E941&amp;"-"&amp;H941</f>
        <v>E2Sigma-2.5-f-2-2</v>
      </c>
      <c r="Q941" t="str">
        <f>I941&amp;"-"&amp;K941&amp;"-"&amp;L941&amp;"-"&amp;J941&amp;"-"&amp;M941</f>
        <v>X2Pi-3.5-f-0-2</v>
      </c>
      <c r="R941">
        <f>B941+S941</f>
        <v>68924.560933923989</v>
      </c>
      <c r="S941">
        <f>_xlfn.IFNA(VLOOKUP(Q941,'MARVEL-X'!A$2:I$1400,7,FALSE),VLOOKUP(Q941,MARVEL!A$2:J$1522,10,FALSE))</f>
        <v>267.66093392400001</v>
      </c>
      <c r="T941">
        <f>IF(P941=P940,R941+T940,R941)</f>
        <v>137847.38888745499</v>
      </c>
      <c r="U941">
        <f>IF(P941=P940,1+U940,1)</f>
        <v>2</v>
      </c>
      <c r="V941" t="str">
        <f t="shared" si="14"/>
        <v/>
      </c>
      <c r="W941" t="str">
        <f>IF(V941="","",IF(ABS(V941-R941)&gt;W$1,ABS(V941-R941),""))</f>
        <v/>
      </c>
      <c r="X941" t="str">
        <f>Y941&amp;"-"&amp;Z941&amp;"-"&amp;AC941&amp;"-"&amp;AD941&amp;"-"&amp;AG941</f>
        <v>2.5-f-E-2-0.5</v>
      </c>
      <c r="Y941">
        <f>F941</f>
        <v>2.5</v>
      </c>
      <c r="Z941" s="2" t="str">
        <f>G941</f>
        <v>f</v>
      </c>
      <c r="AA941">
        <f>_xlfn.IFNA(VLOOKUP(X941,'duo-out'!A$2:Q$5000,5,FALSE),E941+10*(H941-1)+1+_xlfn.IFNA(VLOOKUP(D941,states!A$2:C$10,3,FALSE),1))</f>
        <v>213</v>
      </c>
      <c r="AB941" t="str">
        <f>IF(V941="","",V941)</f>
        <v/>
      </c>
      <c r="AC941" s="2" t="str">
        <f>_xlfn.IFNA(VLOOKUP(D941,states!A$2:C$10,2,FALSE),"XX")</f>
        <v>E</v>
      </c>
      <c r="AD941">
        <f>E941</f>
        <v>2</v>
      </c>
      <c r="AE941">
        <f>_xlfn.IFNA(VLOOKUP(D941,states!A$2:D$10,4,FALSE),0)</f>
        <v>0</v>
      </c>
      <c r="AF941">
        <v>0.5</v>
      </c>
      <c r="AG941">
        <f>IF(AE941=0,AF941,IF(AE941=1,IF(F941=0.5,0.5,IF(H941=1,0.5,1.5)),IF(F941=0.5,0.5,IF(H941=1,2.5,1.5))))</f>
        <v>0.5</v>
      </c>
      <c r="AH941" s="7">
        <f>IF(AC941="XX",0,1/C941^(1/5)*IF(E941=0,100,1)/(E941+1)^(1/4))</f>
        <v>0.87282200217602857</v>
      </c>
    </row>
    <row r="942" spans="1:34">
      <c r="A942">
        <v>5153</v>
      </c>
      <c r="B942" s="1">
        <v>68771.399999999994</v>
      </c>
      <c r="C942" s="6">
        <v>0.5</v>
      </c>
      <c r="D942" t="s">
        <v>7</v>
      </c>
      <c r="E942">
        <v>2</v>
      </c>
      <c r="F942">
        <v>2.5</v>
      </c>
      <c r="G942" t="s">
        <v>2</v>
      </c>
      <c r="H942">
        <v>2</v>
      </c>
      <c r="I942" t="s">
        <v>0</v>
      </c>
      <c r="J942">
        <v>0</v>
      </c>
      <c r="K942">
        <v>2.5</v>
      </c>
      <c r="L942" t="s">
        <v>1</v>
      </c>
      <c r="M942">
        <v>2</v>
      </c>
      <c r="N942" t="s">
        <v>5209</v>
      </c>
      <c r="O942">
        <v>1</v>
      </c>
      <c r="P942" t="str">
        <f>D942&amp;"-"&amp;F942&amp;"-"&amp;G942&amp;"-"&amp;E942&amp;"-"&amp;H942</f>
        <v>E2Sigma-2.5-f-2-2</v>
      </c>
      <c r="Q942" t="str">
        <f>I942&amp;"-"&amp;K942&amp;"-"&amp;L942&amp;"-"&amp;J942&amp;"-"&amp;M942</f>
        <v>X2Pi-2.5-e-0-2</v>
      </c>
      <c r="R942">
        <f>B942+S942</f>
        <v>68924.59513130199</v>
      </c>
      <c r="S942">
        <f>_xlfn.IFNA(VLOOKUP(Q942,'MARVEL-X'!A$2:I$1400,7,FALSE),VLOOKUP(Q942,MARVEL!A$2:J$1522,10,FALSE))</f>
        <v>153.19513130199999</v>
      </c>
      <c r="T942">
        <f>IF(P942=P941,R942+T941,R942)</f>
        <v>206771.98401875698</v>
      </c>
      <c r="U942">
        <f>IF(P942=P941,1+U941,1)</f>
        <v>3</v>
      </c>
      <c r="V942" t="str">
        <f t="shared" si="14"/>
        <v/>
      </c>
      <c r="W942" t="str">
        <f>IF(V942="","",IF(ABS(V942-R942)&gt;W$1,ABS(V942-R942),""))</f>
        <v/>
      </c>
      <c r="X942" t="str">
        <f>Y942&amp;"-"&amp;Z942&amp;"-"&amp;AC942&amp;"-"&amp;AD942&amp;"-"&amp;AG942</f>
        <v>2.5-f-E-2-0.5</v>
      </c>
      <c r="Y942">
        <f>F942</f>
        <v>2.5</v>
      </c>
      <c r="Z942" s="2" t="str">
        <f>G942</f>
        <v>f</v>
      </c>
      <c r="AA942">
        <f>_xlfn.IFNA(VLOOKUP(X942,'duo-out'!A$2:Q$5000,5,FALSE),E942+10*(H942-1)+1+_xlfn.IFNA(VLOOKUP(D942,states!A$2:C$10,3,FALSE),1))</f>
        <v>213</v>
      </c>
      <c r="AB942" t="str">
        <f>IF(V942="","",V942)</f>
        <v/>
      </c>
      <c r="AC942" s="2" t="str">
        <f>_xlfn.IFNA(VLOOKUP(D942,states!A$2:C$10,2,FALSE),"XX")</f>
        <v>E</v>
      </c>
      <c r="AD942">
        <f>E942</f>
        <v>2</v>
      </c>
      <c r="AE942">
        <f>_xlfn.IFNA(VLOOKUP(D942,states!A$2:D$10,4,FALSE),0)</f>
        <v>0</v>
      </c>
      <c r="AF942">
        <v>0.5</v>
      </c>
      <c r="AG942">
        <f>IF(AE942=0,AF942,IF(AE942=1,IF(F942=0.5,0.5,IF(H942=1,0.5,1.5)),IF(F942=0.5,0.5,IF(H942=1,2.5,1.5))))</f>
        <v>0.5</v>
      </c>
      <c r="AH942" s="7">
        <f>IF(AC942="XX",0,1/C942^(1/5)*IF(E942=0,100,1)/(E942+1)^(1/4))</f>
        <v>0.87282200217602857</v>
      </c>
    </row>
    <row r="943" spans="1:34">
      <c r="A943">
        <v>5140</v>
      </c>
      <c r="B943" s="1">
        <v>68856.600000000006</v>
      </c>
      <c r="C943" s="6">
        <v>0.5</v>
      </c>
      <c r="D943" t="s">
        <v>7</v>
      </c>
      <c r="E943">
        <v>2</v>
      </c>
      <c r="F943">
        <v>2.5</v>
      </c>
      <c r="G943" t="s">
        <v>2</v>
      </c>
      <c r="H943">
        <v>2</v>
      </c>
      <c r="I943" t="s">
        <v>0</v>
      </c>
      <c r="J943">
        <v>0</v>
      </c>
      <c r="K943">
        <v>1.5</v>
      </c>
      <c r="L943" t="s">
        <v>2</v>
      </c>
      <c r="M943">
        <v>2</v>
      </c>
      <c r="N943" t="s">
        <v>5196</v>
      </c>
      <c r="O943">
        <v>1</v>
      </c>
      <c r="P943" t="str">
        <f>D943&amp;"-"&amp;F943&amp;"-"&amp;G943&amp;"-"&amp;E943&amp;"-"&amp;H943</f>
        <v>E2Sigma-2.5-f-2-2</v>
      </c>
      <c r="Q943" t="str">
        <f>I943&amp;"-"&amp;K943&amp;"-"&amp;L943&amp;"-"&amp;J943&amp;"-"&amp;M943</f>
        <v>X2Pi-1.5-f-0-2</v>
      </c>
      <c r="R943">
        <f>B943+S943</f>
        <v>68923.784059069003</v>
      </c>
      <c r="S943">
        <f>_xlfn.IFNA(VLOOKUP(Q943,'MARVEL-X'!A$2:I$1400,7,FALSE),VLOOKUP(Q943,MARVEL!A$2:J$1522,10,FALSE))</f>
        <v>67.184059069</v>
      </c>
      <c r="T943">
        <f>IF(P943=P942,R943+T942,R943)</f>
        <v>275695.76807782601</v>
      </c>
      <c r="U943">
        <f>IF(P943=P942,1+U942,1)</f>
        <v>4</v>
      </c>
      <c r="V943" t="str">
        <f t="shared" si="14"/>
        <v/>
      </c>
      <c r="W943" t="str">
        <f>IF(V943="","",IF(ABS(V943-R943)&gt;W$1,ABS(V943-R943),""))</f>
        <v/>
      </c>
      <c r="X943" t="str">
        <f>Y943&amp;"-"&amp;Z943&amp;"-"&amp;AC943&amp;"-"&amp;AD943&amp;"-"&amp;AG943</f>
        <v>2.5-f-E-2-0.5</v>
      </c>
      <c r="Y943">
        <f>F943</f>
        <v>2.5</v>
      </c>
      <c r="Z943" s="2" t="str">
        <f>G943</f>
        <v>f</v>
      </c>
      <c r="AA943">
        <f>_xlfn.IFNA(VLOOKUP(X943,'duo-out'!A$2:Q$5000,5,FALSE),E943+10*(H943-1)+1+_xlfn.IFNA(VLOOKUP(D943,states!A$2:C$10,3,FALSE),1))</f>
        <v>213</v>
      </c>
      <c r="AB943" t="str">
        <f>IF(V943="","",V943)</f>
        <v/>
      </c>
      <c r="AC943" s="2" t="str">
        <f>_xlfn.IFNA(VLOOKUP(D943,states!A$2:C$10,2,FALSE),"XX")</f>
        <v>E</v>
      </c>
      <c r="AD943">
        <f>E943</f>
        <v>2</v>
      </c>
      <c r="AE943">
        <f>_xlfn.IFNA(VLOOKUP(D943,states!A$2:D$10,4,FALSE),0)</f>
        <v>0</v>
      </c>
      <c r="AF943">
        <v>0.5</v>
      </c>
      <c r="AG943">
        <f>IF(AE943=0,AF943,IF(AE943=1,IF(F943=0.5,0.5,IF(H943=1,0.5,1.5)),IF(F943=0.5,0.5,IF(H943=1,2.5,1.5))))</f>
        <v>0.5</v>
      </c>
      <c r="AH943" s="7">
        <f>IF(AC943="XX",0,1/C943^(1/5)*IF(E943=0,100,1)/(E943+1)^(1/4))</f>
        <v>0.87282200217602857</v>
      </c>
    </row>
    <row r="944" spans="1:34">
      <c r="A944">
        <v>5122</v>
      </c>
      <c r="B944" s="1">
        <v>68923.899999999994</v>
      </c>
      <c r="C944" s="6">
        <v>0.5</v>
      </c>
      <c r="D944" t="s">
        <v>7</v>
      </c>
      <c r="E944">
        <v>2</v>
      </c>
      <c r="F944">
        <v>2.5</v>
      </c>
      <c r="G944" t="s">
        <v>2</v>
      </c>
      <c r="H944">
        <v>2</v>
      </c>
      <c r="I944" t="s">
        <v>0</v>
      </c>
      <c r="J944">
        <v>0</v>
      </c>
      <c r="K944">
        <v>0.5</v>
      </c>
      <c r="L944" t="s">
        <v>1</v>
      </c>
      <c r="M944">
        <v>2</v>
      </c>
      <c r="N944" t="s">
        <v>5178</v>
      </c>
      <c r="O944">
        <v>1</v>
      </c>
      <c r="P944" t="str">
        <f>D944&amp;"-"&amp;F944&amp;"-"&amp;G944&amp;"-"&amp;E944&amp;"-"&amp;H944</f>
        <v>E2Sigma-2.5-f-2-2</v>
      </c>
      <c r="Q944" t="str">
        <f>I944&amp;"-"&amp;K944&amp;"-"&amp;L944&amp;"-"&amp;J944&amp;"-"&amp;M944</f>
        <v>X2Pi-0.5-e-0-2</v>
      </c>
      <c r="R944">
        <f>B944+S944</f>
        <v>68923.899999999994</v>
      </c>
      <c r="S944">
        <f>_xlfn.IFNA(VLOOKUP(Q944,'MARVEL-X'!A$2:I$1400,7,FALSE),VLOOKUP(Q944,MARVEL!A$2:J$1522,10,FALSE))</f>
        <v>0</v>
      </c>
      <c r="T944">
        <f>IF(P944=P943,R944+T943,R944)</f>
        <v>344619.66807782603</v>
      </c>
      <c r="U944">
        <f>IF(P944=P943,1+U943,1)</f>
        <v>5</v>
      </c>
      <c r="V944">
        <f t="shared" si="14"/>
        <v>68923.933615565213</v>
      </c>
      <c r="W944" t="str">
        <f>IF(V944="","",IF(ABS(V944-R944)&gt;W$1,ABS(V944-R944),""))</f>
        <v/>
      </c>
      <c r="X944" t="str">
        <f>Y944&amp;"-"&amp;Z944&amp;"-"&amp;AC944&amp;"-"&amp;AD944&amp;"-"&amp;AG944</f>
        <v>2.5-f-E-2-0.5</v>
      </c>
      <c r="Y944">
        <f>F944</f>
        <v>2.5</v>
      </c>
      <c r="Z944" s="2" t="str">
        <f>G944</f>
        <v>f</v>
      </c>
      <c r="AA944">
        <f>_xlfn.IFNA(VLOOKUP(X944,'duo-out'!A$2:Q$5000,5,FALSE),E944+10*(H944-1)+1+_xlfn.IFNA(VLOOKUP(D944,states!A$2:C$10,3,FALSE),1))</f>
        <v>213</v>
      </c>
      <c r="AB944">
        <f>IF(V944="","",V944)</f>
        <v>68923.933615565213</v>
      </c>
      <c r="AC944" s="2" t="str">
        <f>_xlfn.IFNA(VLOOKUP(D944,states!A$2:C$10,2,FALSE),"XX")</f>
        <v>E</v>
      </c>
      <c r="AD944">
        <f>E944</f>
        <v>2</v>
      </c>
      <c r="AE944">
        <f>_xlfn.IFNA(VLOOKUP(D944,states!A$2:D$10,4,FALSE),0)</f>
        <v>0</v>
      </c>
      <c r="AF944">
        <v>0.5</v>
      </c>
      <c r="AG944">
        <f>IF(AE944=0,AF944,IF(AE944=1,IF(F944=0.5,0.5,IF(H944=1,0.5,1.5)),IF(F944=0.5,0.5,IF(H944=1,2.5,1.5))))</f>
        <v>0.5</v>
      </c>
      <c r="AH944" s="7">
        <f>IF(AC944="XX",0,1/C944^(1/5)*IF(E944=0,100,1)/(E944+1)^(1/4))</f>
        <v>0.87282200217602857</v>
      </c>
    </row>
    <row r="945" spans="1:34">
      <c r="A945">
        <v>5171</v>
      </c>
      <c r="B945" s="1">
        <v>68512.3</v>
      </c>
      <c r="C945" s="6">
        <v>1.171</v>
      </c>
      <c r="D945" t="s">
        <v>7</v>
      </c>
      <c r="E945">
        <v>2</v>
      </c>
      <c r="F945">
        <v>3.5</v>
      </c>
      <c r="G945" t="s">
        <v>1</v>
      </c>
      <c r="H945">
        <v>1</v>
      </c>
      <c r="I945" t="s">
        <v>0</v>
      </c>
      <c r="J945">
        <v>0</v>
      </c>
      <c r="K945">
        <v>5.5</v>
      </c>
      <c r="L945" t="s">
        <v>2</v>
      </c>
      <c r="M945">
        <v>1</v>
      </c>
      <c r="N945" t="s">
        <v>5227</v>
      </c>
      <c r="O945">
        <v>1</v>
      </c>
      <c r="P945" t="str">
        <f>D945&amp;"-"&amp;F945&amp;"-"&amp;G945&amp;"-"&amp;E945&amp;"-"&amp;H945</f>
        <v>E2Sigma-3.5-e-2-1</v>
      </c>
      <c r="Q945" t="str">
        <f>I945&amp;"-"&amp;K945&amp;"-"&amp;L945&amp;"-"&amp;J945&amp;"-"&amp;M945</f>
        <v>X2Pi-5.5-f-0-1</v>
      </c>
      <c r="R945">
        <f>B945+S945</f>
        <v>68923.086010875006</v>
      </c>
      <c r="S945">
        <f>_xlfn.IFNA(VLOOKUP(Q945,'MARVEL-X'!A$2:I$1400,7,FALSE),VLOOKUP(Q945,MARVEL!A$2:J$1522,10,FALSE))</f>
        <v>410.78601087499999</v>
      </c>
      <c r="T945">
        <f>IF(P945=P944,R945+T944,R945)</f>
        <v>68923.086010875006</v>
      </c>
      <c r="U945">
        <f>IF(P945=P944,1+U944,1)</f>
        <v>1</v>
      </c>
      <c r="V945" t="str">
        <f t="shared" si="14"/>
        <v/>
      </c>
      <c r="W945" t="str">
        <f>IF(V945="","",IF(ABS(V945-R945)&gt;W$1,ABS(V945-R945),""))</f>
        <v/>
      </c>
      <c r="X945" t="str">
        <f>Y945&amp;"-"&amp;Z945&amp;"-"&amp;AC945&amp;"-"&amp;AD945&amp;"-"&amp;AG945</f>
        <v>3.5-e-E-2-0.5</v>
      </c>
      <c r="Y945">
        <f>F945</f>
        <v>3.5</v>
      </c>
      <c r="Z945" s="2" t="str">
        <f>G945</f>
        <v>e</v>
      </c>
      <c r="AA945">
        <f>_xlfn.IFNA(VLOOKUP(X945,'duo-out'!A$2:Q$5000,5,FALSE),E945+10*(H945-1)+1+_xlfn.IFNA(VLOOKUP(D945,states!A$2:C$10,3,FALSE),1))</f>
        <v>203</v>
      </c>
      <c r="AB945" t="str">
        <f>IF(V945="","",V945)</f>
        <v/>
      </c>
      <c r="AC945" s="2" t="str">
        <f>_xlfn.IFNA(VLOOKUP(D945,states!A$2:C$10,2,FALSE),"XX")</f>
        <v>E</v>
      </c>
      <c r="AD945">
        <f>E945</f>
        <v>2</v>
      </c>
      <c r="AE945">
        <f>_xlfn.IFNA(VLOOKUP(D945,states!A$2:D$10,4,FALSE),0)</f>
        <v>0</v>
      </c>
      <c r="AF945">
        <v>0.5</v>
      </c>
      <c r="AG945">
        <f>IF(AE945=0,AF945,IF(AE945=1,IF(F945=0.5,0.5,IF(H945=1,0.5,1.5)),IF(F945=0.5,0.5,IF(H945=1,2.5,1.5))))</f>
        <v>0.5</v>
      </c>
      <c r="AH945" s="7">
        <f>IF(AC945="XX",0,1/C945^(1/5)*IF(E945=0,100,1)/(E945+1)^(1/4))</f>
        <v>0.73622118000349668</v>
      </c>
    </row>
    <row r="946" spans="1:34">
      <c r="A946">
        <v>5160</v>
      </c>
      <c r="B946" s="1">
        <v>68653.5</v>
      </c>
      <c r="C946" s="6">
        <v>0.5</v>
      </c>
      <c r="D946" t="s">
        <v>7</v>
      </c>
      <c r="E946">
        <v>2</v>
      </c>
      <c r="F946">
        <v>3.5</v>
      </c>
      <c r="G946" t="s">
        <v>1</v>
      </c>
      <c r="H946">
        <v>1</v>
      </c>
      <c r="I946" t="s">
        <v>0</v>
      </c>
      <c r="J946">
        <v>0</v>
      </c>
      <c r="K946">
        <v>4.5</v>
      </c>
      <c r="L946" t="s">
        <v>1</v>
      </c>
      <c r="M946">
        <v>1</v>
      </c>
      <c r="N946" t="s">
        <v>5216</v>
      </c>
      <c r="O946">
        <v>1</v>
      </c>
      <c r="P946" t="str">
        <f>D946&amp;"-"&amp;F946&amp;"-"&amp;G946&amp;"-"&amp;E946&amp;"-"&amp;H946</f>
        <v>E2Sigma-3.5-e-2-1</v>
      </c>
      <c r="Q946" t="str">
        <f>I946&amp;"-"&amp;K946&amp;"-"&amp;L946&amp;"-"&amp;J946&amp;"-"&amp;M946</f>
        <v>X2Pi-4.5-e-0-1</v>
      </c>
      <c r="R946">
        <f>B946+S946</f>
        <v>68924.195186173005</v>
      </c>
      <c r="S946">
        <f>_xlfn.IFNA(VLOOKUP(Q946,'MARVEL-X'!A$2:I$1400,7,FALSE),VLOOKUP(Q946,MARVEL!A$2:J$1522,10,FALSE))</f>
        <v>270.69518617300002</v>
      </c>
      <c r="T946">
        <f>IF(P946=P945,R946+T945,R946)</f>
        <v>137847.28119704803</v>
      </c>
      <c r="U946">
        <f>IF(P946=P945,1+U945,1)</f>
        <v>2</v>
      </c>
      <c r="V946" t="str">
        <f t="shared" si="14"/>
        <v/>
      </c>
      <c r="W946" t="str">
        <f>IF(V946="","",IF(ABS(V946-R946)&gt;W$1,ABS(V946-R946),""))</f>
        <v/>
      </c>
      <c r="X946" t="str">
        <f>Y946&amp;"-"&amp;Z946&amp;"-"&amp;AC946&amp;"-"&amp;AD946&amp;"-"&amp;AG946</f>
        <v>3.5-e-E-2-0.5</v>
      </c>
      <c r="Y946">
        <f>F946</f>
        <v>3.5</v>
      </c>
      <c r="Z946" s="2" t="str">
        <f>G946</f>
        <v>e</v>
      </c>
      <c r="AA946">
        <f>_xlfn.IFNA(VLOOKUP(X946,'duo-out'!A$2:Q$5000,5,FALSE),E946+10*(H946-1)+1+_xlfn.IFNA(VLOOKUP(D946,states!A$2:C$10,3,FALSE),1))</f>
        <v>203</v>
      </c>
      <c r="AB946" t="str">
        <f>IF(V946="","",V946)</f>
        <v/>
      </c>
      <c r="AC946" s="2" t="str">
        <f>_xlfn.IFNA(VLOOKUP(D946,states!A$2:C$10,2,FALSE),"XX")</f>
        <v>E</v>
      </c>
      <c r="AD946">
        <f>E946</f>
        <v>2</v>
      </c>
      <c r="AE946">
        <f>_xlfn.IFNA(VLOOKUP(D946,states!A$2:D$10,4,FALSE),0)</f>
        <v>0</v>
      </c>
      <c r="AF946">
        <v>0.5</v>
      </c>
      <c r="AG946">
        <f>IF(AE946=0,AF946,IF(AE946=1,IF(F946=0.5,0.5,IF(H946=1,0.5,1.5)),IF(F946=0.5,0.5,IF(H946=1,2.5,1.5))))</f>
        <v>0.5</v>
      </c>
      <c r="AH946" s="7">
        <f>IF(AC946="XX",0,1/C946^(1/5)*IF(E946=0,100,1)/(E946+1)^(1/4))</f>
        <v>0.87282200217602857</v>
      </c>
    </row>
    <row r="947" spans="1:34">
      <c r="A947">
        <v>5147</v>
      </c>
      <c r="B947" s="1">
        <v>68766.8</v>
      </c>
      <c r="C947" s="6">
        <v>0.5</v>
      </c>
      <c r="D947" t="s">
        <v>7</v>
      </c>
      <c r="E947">
        <v>2</v>
      </c>
      <c r="F947">
        <v>3.5</v>
      </c>
      <c r="G947" t="s">
        <v>1</v>
      </c>
      <c r="H947">
        <v>1</v>
      </c>
      <c r="I947" t="s">
        <v>0</v>
      </c>
      <c r="J947">
        <v>0</v>
      </c>
      <c r="K947">
        <v>3.5</v>
      </c>
      <c r="L947" t="s">
        <v>2</v>
      </c>
      <c r="M947">
        <v>1</v>
      </c>
      <c r="N947" t="s">
        <v>5203</v>
      </c>
      <c r="O947">
        <v>1</v>
      </c>
      <c r="P947" t="str">
        <f>D947&amp;"-"&amp;F947&amp;"-"&amp;G947&amp;"-"&amp;E947&amp;"-"&amp;H947</f>
        <v>E2Sigma-3.5-e-2-1</v>
      </c>
      <c r="Q947" t="str">
        <f>I947&amp;"-"&amp;K947&amp;"-"&amp;L947&amp;"-"&amp;J947&amp;"-"&amp;M947</f>
        <v>X2Pi-3.5-f-0-1</v>
      </c>
      <c r="R947">
        <f>B947+S947</f>
        <v>68924.192251850996</v>
      </c>
      <c r="S947">
        <f>_xlfn.IFNA(VLOOKUP(Q947,'MARVEL-X'!A$2:I$1400,7,FALSE),VLOOKUP(Q947,MARVEL!A$2:J$1522,10,FALSE))</f>
        <v>157.392251851</v>
      </c>
      <c r="T947">
        <f>IF(P947=P946,R947+T946,R947)</f>
        <v>206771.47344889902</v>
      </c>
      <c r="U947">
        <f>IF(P947=P946,1+U946,1)</f>
        <v>3</v>
      </c>
      <c r="V947" t="str">
        <f t="shared" si="14"/>
        <v/>
      </c>
      <c r="W947" t="str">
        <f>IF(V947="","",IF(ABS(V947-R947)&gt;W$1,ABS(V947-R947),""))</f>
        <v/>
      </c>
      <c r="X947" t="str">
        <f>Y947&amp;"-"&amp;Z947&amp;"-"&amp;AC947&amp;"-"&amp;AD947&amp;"-"&amp;AG947</f>
        <v>3.5-e-E-2-0.5</v>
      </c>
      <c r="Y947">
        <f>F947</f>
        <v>3.5</v>
      </c>
      <c r="Z947" s="2" t="str">
        <f>G947</f>
        <v>e</v>
      </c>
      <c r="AA947">
        <f>_xlfn.IFNA(VLOOKUP(X947,'duo-out'!A$2:Q$5000,5,FALSE),E947+10*(H947-1)+1+_xlfn.IFNA(VLOOKUP(D947,states!A$2:C$10,3,FALSE),1))</f>
        <v>203</v>
      </c>
      <c r="AB947" t="str">
        <f>IF(V947="","",V947)</f>
        <v/>
      </c>
      <c r="AC947" s="2" t="str">
        <f>_xlfn.IFNA(VLOOKUP(D947,states!A$2:C$10,2,FALSE),"XX")</f>
        <v>E</v>
      </c>
      <c r="AD947">
        <f>E947</f>
        <v>2</v>
      </c>
      <c r="AE947">
        <f>_xlfn.IFNA(VLOOKUP(D947,states!A$2:D$10,4,FALSE),0)</f>
        <v>0</v>
      </c>
      <c r="AF947">
        <v>0.5</v>
      </c>
      <c r="AG947">
        <f>IF(AE947=0,AF947,IF(AE947=1,IF(F947=0.5,0.5,IF(H947=1,0.5,1.5)),IF(F947=0.5,0.5,IF(H947=1,2.5,1.5))))</f>
        <v>0.5</v>
      </c>
      <c r="AH947" s="7">
        <f>IF(AC947="XX",0,1/C947^(1/5)*IF(E947=0,100,1)/(E947+1)^(1/4))</f>
        <v>0.87282200217602857</v>
      </c>
    </row>
    <row r="948" spans="1:34">
      <c r="A948">
        <v>5133</v>
      </c>
      <c r="B948" s="1">
        <v>68851</v>
      </c>
      <c r="C948" s="6">
        <v>1</v>
      </c>
      <c r="D948" t="s">
        <v>7</v>
      </c>
      <c r="E948">
        <v>2</v>
      </c>
      <c r="F948">
        <v>3.5</v>
      </c>
      <c r="G948" t="s">
        <v>1</v>
      </c>
      <c r="H948">
        <v>1</v>
      </c>
      <c r="I948" t="s">
        <v>0</v>
      </c>
      <c r="J948">
        <v>0</v>
      </c>
      <c r="K948">
        <v>2.5</v>
      </c>
      <c r="L948" t="s">
        <v>1</v>
      </c>
      <c r="M948">
        <v>1</v>
      </c>
      <c r="N948" t="s">
        <v>5189</v>
      </c>
      <c r="O948">
        <v>1</v>
      </c>
      <c r="P948" t="str">
        <f>D948&amp;"-"&amp;F948&amp;"-"&amp;G948&amp;"-"&amp;E948&amp;"-"&amp;H948</f>
        <v>E2Sigma-3.5-e-2-1</v>
      </c>
      <c r="Q948" t="str">
        <f>I948&amp;"-"&amp;K948&amp;"-"&amp;L948&amp;"-"&amp;J948&amp;"-"&amp;M948</f>
        <v>X2Pi-2.5-e-0-1</v>
      </c>
      <c r="R948">
        <f>B948+S948</f>
        <v>68924.311875473999</v>
      </c>
      <c r="S948">
        <f>_xlfn.IFNA(VLOOKUP(Q948,'MARVEL-X'!A$2:I$1400,7,FALSE),VLOOKUP(Q948,MARVEL!A$2:J$1522,10,FALSE))</f>
        <v>73.311875474000004</v>
      </c>
      <c r="T948">
        <f>IF(P948=P947,R948+T947,R948)</f>
        <v>275695.78532437305</v>
      </c>
      <c r="U948">
        <f>IF(P948=P947,1+U947,1)</f>
        <v>4</v>
      </c>
      <c r="V948" t="str">
        <f t="shared" si="14"/>
        <v/>
      </c>
      <c r="W948" t="str">
        <f>IF(V948="","",IF(ABS(V948-R948)&gt;W$1,ABS(V948-R948),""))</f>
        <v/>
      </c>
      <c r="X948" t="str">
        <f>Y948&amp;"-"&amp;Z948&amp;"-"&amp;AC948&amp;"-"&amp;AD948&amp;"-"&amp;AG948</f>
        <v>3.5-e-E-2-0.5</v>
      </c>
      <c r="Y948">
        <f>F948</f>
        <v>3.5</v>
      </c>
      <c r="Z948" s="2" t="str">
        <f>G948</f>
        <v>e</v>
      </c>
      <c r="AA948">
        <f>_xlfn.IFNA(VLOOKUP(X948,'duo-out'!A$2:Q$5000,5,FALSE),E948+10*(H948-1)+1+_xlfn.IFNA(VLOOKUP(D948,states!A$2:C$10,3,FALSE),1))</f>
        <v>203</v>
      </c>
      <c r="AB948" t="str">
        <f>IF(V948="","",V948)</f>
        <v/>
      </c>
      <c r="AC948" s="2" t="str">
        <f>_xlfn.IFNA(VLOOKUP(D948,states!A$2:C$10,2,FALSE),"XX")</f>
        <v>E</v>
      </c>
      <c r="AD948">
        <f>E948</f>
        <v>2</v>
      </c>
      <c r="AE948">
        <f>_xlfn.IFNA(VLOOKUP(D948,states!A$2:D$10,4,FALSE),0)</f>
        <v>0</v>
      </c>
      <c r="AF948">
        <v>0.5</v>
      </c>
      <c r="AG948">
        <f>IF(AE948=0,AF948,IF(AE948=1,IF(F948=0.5,0.5,IF(H948=1,0.5,1.5)),IF(F948=0.5,0.5,IF(H948=1,2.5,1.5))))</f>
        <v>0.5</v>
      </c>
      <c r="AH948" s="7">
        <f>IF(AC948="XX",0,1/C948^(1/5)*IF(E948=0,100,1)/(E948+1)^(1/4))</f>
        <v>0.75983568565159243</v>
      </c>
    </row>
    <row r="949" spans="1:34">
      <c r="A949">
        <v>5112</v>
      </c>
      <c r="B949" s="1">
        <v>68906.8</v>
      </c>
      <c r="C949" s="6">
        <v>0.75690000000000002</v>
      </c>
      <c r="D949" t="s">
        <v>7</v>
      </c>
      <c r="E949">
        <v>2</v>
      </c>
      <c r="F949">
        <v>3.5</v>
      </c>
      <c r="G949" t="s">
        <v>1</v>
      </c>
      <c r="H949">
        <v>1</v>
      </c>
      <c r="I949" t="s">
        <v>0</v>
      </c>
      <c r="J949">
        <v>0</v>
      </c>
      <c r="K949">
        <v>1.5</v>
      </c>
      <c r="L949" t="s">
        <v>2</v>
      </c>
      <c r="M949">
        <v>1</v>
      </c>
      <c r="N949" t="s">
        <v>5168</v>
      </c>
      <c r="O949">
        <v>1</v>
      </c>
      <c r="P949" t="str">
        <f>D949&amp;"-"&amp;F949&amp;"-"&amp;G949&amp;"-"&amp;E949&amp;"-"&amp;H949</f>
        <v>E2Sigma-3.5-e-2-1</v>
      </c>
      <c r="Q949" t="str">
        <f>I949&amp;"-"&amp;K949&amp;"-"&amp;L949&amp;"-"&amp;J949&amp;"-"&amp;M949</f>
        <v>X2Pi-1.5-f-0-1</v>
      </c>
      <c r="R949">
        <f>B949+S949</f>
        <v>68924.681117137996</v>
      </c>
      <c r="S949">
        <f>_xlfn.IFNA(VLOOKUP(Q949,'MARVEL-X'!A$2:I$1400,7,FALSE),VLOOKUP(Q949,MARVEL!A$2:J$1522,10,FALSE))</f>
        <v>17.881117138</v>
      </c>
      <c r="T949">
        <f>IF(P949=P948,R949+T948,R949)</f>
        <v>344620.46644151106</v>
      </c>
      <c r="U949">
        <f>IF(P949=P948,1+U948,1)</f>
        <v>5</v>
      </c>
      <c r="V949">
        <f t="shared" si="14"/>
        <v>68924.093288302218</v>
      </c>
      <c r="W949">
        <f>IF(V949="","",IF(ABS(V949-R949)&gt;W$1,ABS(V949-R949),""))</f>
        <v>0.58782883577805478</v>
      </c>
      <c r="X949" t="str">
        <f>Y949&amp;"-"&amp;Z949&amp;"-"&amp;AC949&amp;"-"&amp;AD949&amp;"-"&amp;AG949</f>
        <v>3.5-e-E-2-0.5</v>
      </c>
      <c r="Y949">
        <f>F949</f>
        <v>3.5</v>
      </c>
      <c r="Z949" s="2" t="str">
        <f>G949</f>
        <v>e</v>
      </c>
      <c r="AA949">
        <f>_xlfn.IFNA(VLOOKUP(X949,'duo-out'!A$2:Q$5000,5,FALSE),E949+10*(H949-1)+1+_xlfn.IFNA(VLOOKUP(D949,states!A$2:C$10,3,FALSE),1))</f>
        <v>203</v>
      </c>
      <c r="AB949">
        <f>IF(V949="","",V949)</f>
        <v>68924.093288302218</v>
      </c>
      <c r="AC949" s="2" t="str">
        <f>_xlfn.IFNA(VLOOKUP(D949,states!A$2:C$10,2,FALSE),"XX")</f>
        <v>E</v>
      </c>
      <c r="AD949">
        <f>E949</f>
        <v>2</v>
      </c>
      <c r="AE949">
        <f>_xlfn.IFNA(VLOOKUP(D949,states!A$2:D$10,4,FALSE),0)</f>
        <v>0</v>
      </c>
      <c r="AF949">
        <v>0.5</v>
      </c>
      <c r="AG949">
        <f>IF(AE949=0,AF949,IF(AE949=1,IF(F949=0.5,0.5,IF(H949=1,0.5,1.5)),IF(F949=0.5,0.5,IF(H949=1,2.5,1.5))))</f>
        <v>0.5</v>
      </c>
      <c r="AH949" s="7">
        <f>IF(AC949="XX",0,1/C949^(1/5)*IF(E949=0,100,1)/(E949+1)^(1/4))</f>
        <v>0.80336329495736358</v>
      </c>
    </row>
    <row r="950" spans="1:34">
      <c r="A950">
        <v>5187</v>
      </c>
      <c r="B950" s="1">
        <v>69002.7</v>
      </c>
      <c r="C950" s="6">
        <v>0.78800000000000003</v>
      </c>
      <c r="D950" t="s">
        <v>7</v>
      </c>
      <c r="E950">
        <v>2</v>
      </c>
      <c r="F950">
        <v>3.5</v>
      </c>
      <c r="G950" t="s">
        <v>2</v>
      </c>
      <c r="H950">
        <v>2</v>
      </c>
      <c r="I950" t="s">
        <v>0</v>
      </c>
      <c r="J950">
        <v>0</v>
      </c>
      <c r="K950">
        <v>1.5</v>
      </c>
      <c r="L950" t="s">
        <v>1</v>
      </c>
      <c r="M950">
        <v>1</v>
      </c>
      <c r="N950" t="s">
        <v>5243</v>
      </c>
      <c r="O950">
        <v>1</v>
      </c>
      <c r="P950" t="str">
        <f>D950&amp;"-"&amp;F950&amp;"-"&amp;G950&amp;"-"&amp;E950&amp;"-"&amp;H950</f>
        <v>E2Sigma-3.5-f-2-2</v>
      </c>
      <c r="Q950" t="str">
        <f>I950&amp;"-"&amp;K950&amp;"-"&amp;L950&amp;"-"&amp;J950&amp;"-"&amp;M950</f>
        <v>X2Pi-1.5-e-0-1</v>
      </c>
      <c r="R950">
        <f>B950+S950</f>
        <v>69020.60490803</v>
      </c>
      <c r="S950">
        <f>_xlfn.IFNA(VLOOKUP(Q950,'MARVEL-X'!A$2:I$1400,7,FALSE),VLOOKUP(Q950,MARVEL!A$2:J$1522,10,FALSE))</f>
        <v>17.904908030000001</v>
      </c>
      <c r="T950">
        <f>IF(P950=P949,R950+T949,R950)</f>
        <v>69020.60490803</v>
      </c>
      <c r="U950">
        <f>IF(P950=P949,1+U949,1)</f>
        <v>1</v>
      </c>
      <c r="V950" t="str">
        <f t="shared" si="14"/>
        <v/>
      </c>
      <c r="W950" t="str">
        <f>IF(V950="","",IF(ABS(V950-R950)&gt;W$1,ABS(V950-R950),""))</f>
        <v/>
      </c>
      <c r="X950" t="str">
        <f>Y950&amp;"-"&amp;Z950&amp;"-"&amp;AC950&amp;"-"&amp;AD950&amp;"-"&amp;AG950</f>
        <v>3.5-f-E-2-0.5</v>
      </c>
      <c r="Y950">
        <f>F950</f>
        <v>3.5</v>
      </c>
      <c r="Z950" s="2" t="str">
        <f>G950</f>
        <v>f</v>
      </c>
      <c r="AA950">
        <f>_xlfn.IFNA(VLOOKUP(X950,'duo-out'!A$2:Q$5000,5,FALSE),E950+10*(H950-1)+1+_xlfn.IFNA(VLOOKUP(D950,states!A$2:C$10,3,FALSE),1))</f>
        <v>213</v>
      </c>
      <c r="AB950" t="str">
        <f>IF(V950="","",V950)</f>
        <v/>
      </c>
      <c r="AC950" s="2" t="str">
        <f>_xlfn.IFNA(VLOOKUP(D950,states!A$2:C$10,2,FALSE),"XX")</f>
        <v>E</v>
      </c>
      <c r="AD950">
        <f>E950</f>
        <v>2</v>
      </c>
      <c r="AE950">
        <f>_xlfn.IFNA(VLOOKUP(D950,states!A$2:D$10,4,FALSE),0)</f>
        <v>0</v>
      </c>
      <c r="AF950">
        <v>0.5</v>
      </c>
      <c r="AG950">
        <f>IF(AE950=0,AF950,IF(AE950=1,IF(F950=0.5,0.5,IF(H950=1,0.5,1.5)),IF(F950=0.5,0.5,IF(H950=1,2.5,1.5))))</f>
        <v>0.5</v>
      </c>
      <c r="AH950" s="7">
        <f>IF(AC950="XX",0,1/C950^(1/5)*IF(E950=0,100,1)/(E950+1)^(1/4))</f>
        <v>0.79691947984995859</v>
      </c>
    </row>
    <row r="951" spans="1:34">
      <c r="A951">
        <v>5181</v>
      </c>
      <c r="B951" s="1">
        <v>68440.2</v>
      </c>
      <c r="C951" s="6">
        <v>4.5419999999999998</v>
      </c>
      <c r="D951" t="s">
        <v>7</v>
      </c>
      <c r="E951">
        <v>2</v>
      </c>
      <c r="F951">
        <v>3.5</v>
      </c>
      <c r="G951" t="s">
        <v>2</v>
      </c>
      <c r="H951">
        <v>2</v>
      </c>
      <c r="I951" t="s">
        <v>0</v>
      </c>
      <c r="J951">
        <v>0</v>
      </c>
      <c r="K951">
        <v>5.5</v>
      </c>
      <c r="L951" t="s">
        <v>1</v>
      </c>
      <c r="M951">
        <v>2</v>
      </c>
      <c r="N951" t="s">
        <v>5237</v>
      </c>
      <c r="O951">
        <v>1</v>
      </c>
      <c r="P951" t="str">
        <f>D951&amp;"-"&amp;F951&amp;"-"&amp;G951&amp;"-"&amp;E951&amp;"-"&amp;H951</f>
        <v>E2Sigma-3.5-f-2-2</v>
      </c>
      <c r="Q951" t="str">
        <f>I951&amp;"-"&amp;K951&amp;"-"&amp;L951&amp;"-"&amp;J951&amp;"-"&amp;M951</f>
        <v>X2Pi-5.5-e-0-2</v>
      </c>
      <c r="R951">
        <f>B951+S951</f>
        <v>69017.502707512991</v>
      </c>
      <c r="S951">
        <f>_xlfn.IFNA(VLOOKUP(Q951,'MARVEL-X'!A$2:I$1400,7,FALSE),VLOOKUP(Q951,MARVEL!A$2:J$1522,10,FALSE))</f>
        <v>577.30270751299997</v>
      </c>
      <c r="T951">
        <f>IF(P951=P950,R951+T950,R951)</f>
        <v>138038.10761554301</v>
      </c>
      <c r="U951">
        <f>IF(P951=P950,1+U950,1)</f>
        <v>2</v>
      </c>
      <c r="V951" t="str">
        <f t="shared" si="14"/>
        <v/>
      </c>
      <c r="W951" t="str">
        <f>IF(V951="","",IF(ABS(V951-R951)&gt;W$1,ABS(V951-R951),""))</f>
        <v/>
      </c>
      <c r="X951" t="str">
        <f>Y951&amp;"-"&amp;Z951&amp;"-"&amp;AC951&amp;"-"&amp;AD951&amp;"-"&amp;AG951</f>
        <v>3.5-f-E-2-0.5</v>
      </c>
      <c r="Y951">
        <f>F951</f>
        <v>3.5</v>
      </c>
      <c r="Z951" s="2" t="str">
        <f>G951</f>
        <v>f</v>
      </c>
      <c r="AA951">
        <f>_xlfn.IFNA(VLOOKUP(X951,'duo-out'!A$2:Q$5000,5,FALSE),E951+10*(H951-1)+1+_xlfn.IFNA(VLOOKUP(D951,states!A$2:C$10,3,FALSE),1))</f>
        <v>213</v>
      </c>
      <c r="AB951" t="str">
        <f>IF(V951="","",V951)</f>
        <v/>
      </c>
      <c r="AC951" s="2" t="str">
        <f>_xlfn.IFNA(VLOOKUP(D951,states!A$2:C$10,2,FALSE),"XX")</f>
        <v>E</v>
      </c>
      <c r="AD951">
        <f>E951</f>
        <v>2</v>
      </c>
      <c r="AE951">
        <f>_xlfn.IFNA(VLOOKUP(D951,states!A$2:D$10,4,FALSE),0)</f>
        <v>0</v>
      </c>
      <c r="AF951">
        <v>0.5</v>
      </c>
      <c r="AG951">
        <f>IF(AE951=0,AF951,IF(AE951=1,IF(F951=0.5,0.5,IF(H951=1,0.5,1.5)),IF(F951=0.5,0.5,IF(H951=1,2.5,1.5))))</f>
        <v>0.5</v>
      </c>
      <c r="AH951" s="7">
        <f>IF(AC951="XX",0,1/C951^(1/5)*IF(E951=0,100,1)/(E951+1)^(1/4))</f>
        <v>0.56139722340704346</v>
      </c>
    </row>
    <row r="952" spans="1:34">
      <c r="A952">
        <v>5166</v>
      </c>
      <c r="B952" s="1">
        <v>68613.899999999994</v>
      </c>
      <c r="C952" s="6">
        <v>2.5190000000000001</v>
      </c>
      <c r="D952" t="s">
        <v>7</v>
      </c>
      <c r="E952">
        <v>2</v>
      </c>
      <c r="F952">
        <v>3.5</v>
      </c>
      <c r="G952" t="s">
        <v>2</v>
      </c>
      <c r="H952">
        <v>2</v>
      </c>
      <c r="I952" t="s">
        <v>0</v>
      </c>
      <c r="J952">
        <v>0</v>
      </c>
      <c r="K952">
        <v>4.5</v>
      </c>
      <c r="L952" t="s">
        <v>2</v>
      </c>
      <c r="M952">
        <v>2</v>
      </c>
      <c r="N952" t="s">
        <v>5222</v>
      </c>
      <c r="O952">
        <v>1</v>
      </c>
      <c r="P952" t="str">
        <f>D952&amp;"-"&amp;F952&amp;"-"&amp;G952&amp;"-"&amp;E952&amp;"-"&amp;H952</f>
        <v>E2Sigma-3.5-f-2-2</v>
      </c>
      <c r="Q952" t="str">
        <f>I952&amp;"-"&amp;K952&amp;"-"&amp;L952&amp;"-"&amp;J952&amp;"-"&amp;M952</f>
        <v>X2Pi-4.5-f-0-2</v>
      </c>
      <c r="R952">
        <f>B952+S952</f>
        <v>69023.33740791399</v>
      </c>
      <c r="S952">
        <f>_xlfn.IFNA(VLOOKUP(Q952,'MARVEL-X'!A$2:I$1400,7,FALSE),VLOOKUP(Q952,MARVEL!A$2:J$1522,10,FALSE))</f>
        <v>409.437407914</v>
      </c>
      <c r="T952">
        <f>IF(P952=P951,R952+T951,R952)</f>
        <v>207061.445023457</v>
      </c>
      <c r="U952">
        <f>IF(P952=P951,1+U951,1)</f>
        <v>3</v>
      </c>
      <c r="V952" t="str">
        <f t="shared" si="14"/>
        <v/>
      </c>
      <c r="W952" t="str">
        <f>IF(V952="","",IF(ABS(V952-R952)&gt;W$1,ABS(V952-R952),""))</f>
        <v/>
      </c>
      <c r="X952" t="str">
        <f>Y952&amp;"-"&amp;Z952&amp;"-"&amp;AC952&amp;"-"&amp;AD952&amp;"-"&amp;AG952</f>
        <v>3.5-f-E-2-0.5</v>
      </c>
      <c r="Y952">
        <f>F952</f>
        <v>3.5</v>
      </c>
      <c r="Z952" s="2" t="str">
        <f>G952</f>
        <v>f</v>
      </c>
      <c r="AA952">
        <f>_xlfn.IFNA(VLOOKUP(X952,'duo-out'!A$2:Q$5000,5,FALSE),E952+10*(H952-1)+1+_xlfn.IFNA(VLOOKUP(D952,states!A$2:C$10,3,FALSE),1))</f>
        <v>213</v>
      </c>
      <c r="AB952" t="str">
        <f>IF(V952="","",V952)</f>
        <v/>
      </c>
      <c r="AC952" s="2" t="str">
        <f>_xlfn.IFNA(VLOOKUP(D952,states!A$2:C$10,2,FALSE),"XX")</f>
        <v>E</v>
      </c>
      <c r="AD952">
        <f>E952</f>
        <v>2</v>
      </c>
      <c r="AE952">
        <f>_xlfn.IFNA(VLOOKUP(D952,states!A$2:D$10,4,FALSE),0)</f>
        <v>0</v>
      </c>
      <c r="AF952">
        <v>0.5</v>
      </c>
      <c r="AG952">
        <f>IF(AE952=0,AF952,IF(AE952=1,IF(F952=0.5,0.5,IF(H952=1,0.5,1.5)),IF(F952=0.5,0.5,IF(H952=1,2.5,1.5))))</f>
        <v>0.5</v>
      </c>
      <c r="AH952" s="7">
        <f>IF(AC952="XX",0,1/C952^(1/5)*IF(E952=0,100,1)/(E952+1)^(1/4))</f>
        <v>0.63164644007166904</v>
      </c>
    </row>
    <row r="953" spans="1:34">
      <c r="A953">
        <v>5154</v>
      </c>
      <c r="B953" s="1">
        <v>68754.3</v>
      </c>
      <c r="C953" s="6">
        <v>0.5</v>
      </c>
      <c r="D953" t="s">
        <v>7</v>
      </c>
      <c r="E953">
        <v>2</v>
      </c>
      <c r="F953">
        <v>3.5</v>
      </c>
      <c r="G953" t="s">
        <v>2</v>
      </c>
      <c r="H953">
        <v>2</v>
      </c>
      <c r="I953" t="s">
        <v>0</v>
      </c>
      <c r="J953">
        <v>0</v>
      </c>
      <c r="K953">
        <v>3.5</v>
      </c>
      <c r="L953" t="s">
        <v>1</v>
      </c>
      <c r="M953">
        <v>2</v>
      </c>
      <c r="N953" t="s">
        <v>5210</v>
      </c>
      <c r="O953">
        <v>1</v>
      </c>
      <c r="P953" t="str">
        <f>D953&amp;"-"&amp;F953&amp;"-"&amp;G953&amp;"-"&amp;E953&amp;"-"&amp;H953</f>
        <v>E2Sigma-3.5-f-2-2</v>
      </c>
      <c r="Q953" t="str">
        <f>I953&amp;"-"&amp;K953&amp;"-"&amp;L953&amp;"-"&amp;J953&amp;"-"&amp;M953</f>
        <v>X2Pi-3.5-e-0-2</v>
      </c>
      <c r="R953">
        <f>B953+S953</f>
        <v>69021.146577107997</v>
      </c>
      <c r="S953">
        <f>_xlfn.IFNA(VLOOKUP(Q953,'MARVEL-X'!A$2:I$1400,7,FALSE),VLOOKUP(Q953,MARVEL!A$2:J$1522,10,FALSE))</f>
        <v>266.84657710800002</v>
      </c>
      <c r="T953">
        <f>IF(P953=P952,R953+T952,R953)</f>
        <v>276082.59160056501</v>
      </c>
      <c r="U953">
        <f>IF(P953=P952,1+U952,1)</f>
        <v>4</v>
      </c>
      <c r="V953" t="str">
        <f t="shared" si="14"/>
        <v/>
      </c>
      <c r="W953" t="str">
        <f>IF(V953="","",IF(ABS(V953-R953)&gt;W$1,ABS(V953-R953),""))</f>
        <v/>
      </c>
      <c r="X953" t="str">
        <f>Y953&amp;"-"&amp;Z953&amp;"-"&amp;AC953&amp;"-"&amp;AD953&amp;"-"&amp;AG953</f>
        <v>3.5-f-E-2-0.5</v>
      </c>
      <c r="Y953">
        <f>F953</f>
        <v>3.5</v>
      </c>
      <c r="Z953" s="2" t="str">
        <f>G953</f>
        <v>f</v>
      </c>
      <c r="AA953">
        <f>_xlfn.IFNA(VLOOKUP(X953,'duo-out'!A$2:Q$5000,5,FALSE),E953+10*(H953-1)+1+_xlfn.IFNA(VLOOKUP(D953,states!A$2:C$10,3,FALSE),1))</f>
        <v>213</v>
      </c>
      <c r="AB953" t="str">
        <f>IF(V953="","",V953)</f>
        <v/>
      </c>
      <c r="AC953" s="2" t="str">
        <f>_xlfn.IFNA(VLOOKUP(D953,states!A$2:C$10,2,FALSE),"XX")</f>
        <v>E</v>
      </c>
      <c r="AD953">
        <f>E953</f>
        <v>2</v>
      </c>
      <c r="AE953">
        <f>_xlfn.IFNA(VLOOKUP(D953,states!A$2:D$10,4,FALSE),0)</f>
        <v>0</v>
      </c>
      <c r="AF953">
        <v>0.5</v>
      </c>
      <c r="AG953">
        <f>IF(AE953=0,AF953,IF(AE953=1,IF(F953=0.5,0.5,IF(H953=1,0.5,1.5)),IF(F953=0.5,0.5,IF(H953=1,2.5,1.5))))</f>
        <v>0.5</v>
      </c>
      <c r="AH953" s="7">
        <f>IF(AC953="XX",0,1/C953^(1/5)*IF(E953=0,100,1)/(E953+1)^(1/4))</f>
        <v>0.87282200217602857</v>
      </c>
    </row>
    <row r="954" spans="1:34">
      <c r="A954">
        <v>5141</v>
      </c>
      <c r="B954" s="1">
        <v>68868</v>
      </c>
      <c r="C954" s="6">
        <v>0.5</v>
      </c>
      <c r="D954" t="s">
        <v>7</v>
      </c>
      <c r="E954">
        <v>2</v>
      </c>
      <c r="F954">
        <v>3.5</v>
      </c>
      <c r="G954" t="s">
        <v>2</v>
      </c>
      <c r="H954">
        <v>2</v>
      </c>
      <c r="I954" t="s">
        <v>0</v>
      </c>
      <c r="J954">
        <v>0</v>
      </c>
      <c r="K954">
        <v>2.5</v>
      </c>
      <c r="L954" t="s">
        <v>2</v>
      </c>
      <c r="M954">
        <v>2</v>
      </c>
      <c r="N954" t="s">
        <v>5197</v>
      </c>
      <c r="O954">
        <v>1</v>
      </c>
      <c r="P954" t="str">
        <f>D954&amp;"-"&amp;F954&amp;"-"&amp;G954&amp;"-"&amp;E954&amp;"-"&amp;H954</f>
        <v>E2Sigma-3.5-f-2-2</v>
      </c>
      <c r="Q954" t="str">
        <f>I954&amp;"-"&amp;K954&amp;"-"&amp;L954&amp;"-"&amp;J954&amp;"-"&amp;M954</f>
        <v>X2Pi-2.5-f-0-2</v>
      </c>
      <c r="R954">
        <f>B954+S954</f>
        <v>69021.687732624996</v>
      </c>
      <c r="S954">
        <f>_xlfn.IFNA(VLOOKUP(Q954,'MARVEL-X'!A$2:I$1400,7,FALSE),VLOOKUP(Q954,MARVEL!A$2:J$1522,10,FALSE))</f>
        <v>153.687732625</v>
      </c>
      <c r="T954">
        <f>IF(P954=P953,R954+T953,R954)</f>
        <v>345104.27933319</v>
      </c>
      <c r="U954">
        <f>IF(P954=P953,1+U953,1)</f>
        <v>5</v>
      </c>
      <c r="V954" t="str">
        <f t="shared" si="14"/>
        <v/>
      </c>
      <c r="W954" t="str">
        <f>IF(V954="","",IF(ABS(V954-R954)&gt;W$1,ABS(V954-R954),""))</f>
        <v/>
      </c>
      <c r="X954" t="str">
        <f>Y954&amp;"-"&amp;Z954&amp;"-"&amp;AC954&amp;"-"&amp;AD954&amp;"-"&amp;AG954</f>
        <v>3.5-f-E-2-0.5</v>
      </c>
      <c r="Y954">
        <f>F954</f>
        <v>3.5</v>
      </c>
      <c r="Z954" s="2" t="str">
        <f>G954</f>
        <v>f</v>
      </c>
      <c r="AA954">
        <f>_xlfn.IFNA(VLOOKUP(X954,'duo-out'!A$2:Q$5000,5,FALSE),E954+10*(H954-1)+1+_xlfn.IFNA(VLOOKUP(D954,states!A$2:C$10,3,FALSE),1))</f>
        <v>213</v>
      </c>
      <c r="AB954" t="str">
        <f>IF(V954="","",V954)</f>
        <v/>
      </c>
      <c r="AC954" s="2" t="str">
        <f>_xlfn.IFNA(VLOOKUP(D954,states!A$2:C$10,2,FALSE),"XX")</f>
        <v>E</v>
      </c>
      <c r="AD954">
        <f>E954</f>
        <v>2</v>
      </c>
      <c r="AE954">
        <f>_xlfn.IFNA(VLOOKUP(D954,states!A$2:D$10,4,FALSE),0)</f>
        <v>0</v>
      </c>
      <c r="AF954">
        <v>0.5</v>
      </c>
      <c r="AG954">
        <f>IF(AE954=0,AF954,IF(AE954=1,IF(F954=0.5,0.5,IF(H954=1,0.5,1.5)),IF(F954=0.5,0.5,IF(H954=1,2.5,1.5))))</f>
        <v>0.5</v>
      </c>
      <c r="AH954" s="7">
        <f>IF(AC954="XX",0,1/C954^(1/5)*IF(E954=0,100,1)/(E954+1)^(1/4))</f>
        <v>0.87282200217602857</v>
      </c>
    </row>
    <row r="955" spans="1:34">
      <c r="A955">
        <v>5123</v>
      </c>
      <c r="B955" s="1">
        <v>68953.5</v>
      </c>
      <c r="C955" s="6">
        <v>0.98740000000000006</v>
      </c>
      <c r="D955" t="s">
        <v>7</v>
      </c>
      <c r="E955">
        <v>2</v>
      </c>
      <c r="F955">
        <v>3.5</v>
      </c>
      <c r="G955" t="s">
        <v>2</v>
      </c>
      <c r="H955">
        <v>2</v>
      </c>
      <c r="I955" t="s">
        <v>0</v>
      </c>
      <c r="J955">
        <v>0</v>
      </c>
      <c r="K955">
        <v>1.5</v>
      </c>
      <c r="L955" t="s">
        <v>1</v>
      </c>
      <c r="M955">
        <v>2</v>
      </c>
      <c r="N955" t="s">
        <v>5179</v>
      </c>
      <c r="O955">
        <v>1</v>
      </c>
      <c r="P955" t="str">
        <f>D955&amp;"-"&amp;F955&amp;"-"&amp;G955&amp;"-"&amp;E955&amp;"-"&amp;H955</f>
        <v>E2Sigma-3.5-f-2-2</v>
      </c>
      <c r="Q955" t="str">
        <f>I955&amp;"-"&amp;K955&amp;"-"&amp;L955&amp;"-"&amp;J955&amp;"-"&amp;M955</f>
        <v>X2Pi-1.5-e-0-2</v>
      </c>
      <c r="R955">
        <f>B955+S955</f>
        <v>69020.439329397006</v>
      </c>
      <c r="S955">
        <f>_xlfn.IFNA(VLOOKUP(Q955,'MARVEL-X'!A$2:I$1400,7,FALSE),VLOOKUP(Q955,MARVEL!A$2:J$1522,10,FALSE))</f>
        <v>66.939329396999995</v>
      </c>
      <c r="T955">
        <f>IF(P955=P954,R955+T954,R955)</f>
        <v>414124.71866258699</v>
      </c>
      <c r="U955">
        <f>IF(P955=P954,1+U954,1)</f>
        <v>6</v>
      </c>
      <c r="V955">
        <f t="shared" si="14"/>
        <v>69020.786443764504</v>
      </c>
      <c r="W955">
        <f>IF(V955="","",IF(ABS(V955-R955)&gt;W$1,ABS(V955-R955),""))</f>
        <v>0.34711436749785207</v>
      </c>
      <c r="X955" t="str">
        <f>Y955&amp;"-"&amp;Z955&amp;"-"&amp;AC955&amp;"-"&amp;AD955&amp;"-"&amp;AG955</f>
        <v>3.5-f-E-2-0.5</v>
      </c>
      <c r="Y955">
        <f>F955</f>
        <v>3.5</v>
      </c>
      <c r="Z955" s="2" t="str">
        <f>G955</f>
        <v>f</v>
      </c>
      <c r="AA955">
        <f>_xlfn.IFNA(VLOOKUP(X955,'duo-out'!A$2:Q$5000,5,FALSE),E955+10*(H955-1)+1+_xlfn.IFNA(VLOOKUP(D955,states!A$2:C$10,3,FALSE),1))</f>
        <v>213</v>
      </c>
      <c r="AB955">
        <f>IF(V955="","",V955)</f>
        <v>69020.786443764504</v>
      </c>
      <c r="AC955" s="2" t="str">
        <f>_xlfn.IFNA(VLOOKUP(D955,states!A$2:C$10,2,FALSE),"XX")</f>
        <v>E</v>
      </c>
      <c r="AD955">
        <f>E955</f>
        <v>2</v>
      </c>
      <c r="AE955">
        <f>_xlfn.IFNA(VLOOKUP(D955,states!A$2:D$10,4,FALSE),0)</f>
        <v>0</v>
      </c>
      <c r="AF955">
        <v>0.5</v>
      </c>
      <c r="AG955">
        <f>IF(AE955=0,AF955,IF(AE955=1,IF(F955=0.5,0.5,IF(H955=1,0.5,1.5)),IF(F955=0.5,0.5,IF(H955=1,2.5,1.5))))</f>
        <v>0.5</v>
      </c>
      <c r="AH955" s="7">
        <f>IF(AC955="XX",0,1/C955^(1/5)*IF(E955=0,100,1)/(E955+1)^(1/4))</f>
        <v>0.76176508247996144</v>
      </c>
    </row>
    <row r="956" spans="1:34">
      <c r="A956">
        <v>5172</v>
      </c>
      <c r="B956" s="1">
        <v>68440.2</v>
      </c>
      <c r="C956" s="6">
        <v>1.659</v>
      </c>
      <c r="D956" t="s">
        <v>7</v>
      </c>
      <c r="E956">
        <v>2</v>
      </c>
      <c r="F956">
        <v>4.5</v>
      </c>
      <c r="G956" t="s">
        <v>1</v>
      </c>
      <c r="H956">
        <v>1</v>
      </c>
      <c r="I956" t="s">
        <v>0</v>
      </c>
      <c r="J956">
        <v>0</v>
      </c>
      <c r="K956">
        <v>6.5</v>
      </c>
      <c r="L956" t="s">
        <v>2</v>
      </c>
      <c r="M956">
        <v>1</v>
      </c>
      <c r="N956" t="s">
        <v>5228</v>
      </c>
      <c r="O956">
        <v>1</v>
      </c>
      <c r="P956" t="str">
        <f>D956&amp;"-"&amp;F956&amp;"-"&amp;G956&amp;"-"&amp;E956&amp;"-"&amp;H956</f>
        <v>E2Sigma-4.5-e-2-1</v>
      </c>
      <c r="Q956" t="str">
        <f>I956&amp;"-"&amp;K956&amp;"-"&amp;L956&amp;"-"&amp;J956&amp;"-"&amp;M956</f>
        <v>X2Pi-6.5-f-0-1</v>
      </c>
      <c r="R956">
        <f>B956+S956</f>
        <v>69019.633975577992</v>
      </c>
      <c r="S956">
        <f>_xlfn.IFNA(VLOOKUP(Q956,'MARVEL-X'!A$2:I$1400,7,FALSE),VLOOKUP(Q956,MARVEL!A$2:J$1522,10,FALSE))</f>
        <v>579.43397557799995</v>
      </c>
      <c r="T956">
        <f>IF(P956=P955,R956+T955,R956)</f>
        <v>69019.633975577992</v>
      </c>
      <c r="U956">
        <f>IF(P956=P955,1+U955,1)</f>
        <v>1</v>
      </c>
      <c r="V956" t="str">
        <f t="shared" si="14"/>
        <v/>
      </c>
      <c r="W956" t="str">
        <f>IF(V956="","",IF(ABS(V956-R956)&gt;W$1,ABS(V956-R956),""))</f>
        <v/>
      </c>
      <c r="X956" t="str">
        <f>Y956&amp;"-"&amp;Z956&amp;"-"&amp;AC956&amp;"-"&amp;AD956&amp;"-"&amp;AG956</f>
        <v>4.5-e-E-2-0.5</v>
      </c>
      <c r="Y956">
        <f>F956</f>
        <v>4.5</v>
      </c>
      <c r="Z956" s="2" t="str">
        <f>G956</f>
        <v>e</v>
      </c>
      <c r="AA956">
        <f>_xlfn.IFNA(VLOOKUP(X956,'duo-out'!A$2:Q$5000,5,FALSE),E956+10*(H956-1)+1+_xlfn.IFNA(VLOOKUP(D956,states!A$2:C$10,3,FALSE),1))</f>
        <v>203</v>
      </c>
      <c r="AB956" t="str">
        <f>IF(V956="","",V956)</f>
        <v/>
      </c>
      <c r="AC956" s="2" t="str">
        <f>_xlfn.IFNA(VLOOKUP(D956,states!A$2:C$10,2,FALSE),"XX")</f>
        <v>E</v>
      </c>
      <c r="AD956">
        <f>E956</f>
        <v>2</v>
      </c>
      <c r="AE956">
        <f>_xlfn.IFNA(VLOOKUP(D956,states!A$2:D$10,4,FALSE),0)</f>
        <v>0</v>
      </c>
      <c r="AF956">
        <v>0.5</v>
      </c>
      <c r="AG956">
        <f>IF(AE956=0,AF956,IF(AE956=1,IF(F956=0.5,0.5,IF(H956=1,0.5,1.5)),IF(F956=0.5,0.5,IF(H956=1,2.5,1.5))))</f>
        <v>0.5</v>
      </c>
      <c r="AH956" s="7">
        <f>IF(AC956="XX",0,1/C956^(1/5)*IF(E956=0,100,1)/(E956+1)^(1/4))</f>
        <v>0.68667369230372044</v>
      </c>
    </row>
    <row r="957" spans="1:34">
      <c r="A957">
        <v>5161</v>
      </c>
      <c r="B957" s="1">
        <v>68609.399999999994</v>
      </c>
      <c r="C957" s="6">
        <v>0.5</v>
      </c>
      <c r="D957" t="s">
        <v>7</v>
      </c>
      <c r="E957">
        <v>2</v>
      </c>
      <c r="F957">
        <v>4.5</v>
      </c>
      <c r="G957" t="s">
        <v>1</v>
      </c>
      <c r="H957">
        <v>1</v>
      </c>
      <c r="I957" t="s">
        <v>0</v>
      </c>
      <c r="J957">
        <v>0</v>
      </c>
      <c r="K957">
        <v>5.5</v>
      </c>
      <c r="L957" t="s">
        <v>1</v>
      </c>
      <c r="M957">
        <v>1</v>
      </c>
      <c r="N957" t="s">
        <v>5217</v>
      </c>
      <c r="O957">
        <v>1</v>
      </c>
      <c r="P957" t="str">
        <f>D957&amp;"-"&amp;F957&amp;"-"&amp;G957&amp;"-"&amp;E957&amp;"-"&amp;H957</f>
        <v>E2Sigma-4.5-e-2-1</v>
      </c>
      <c r="Q957" t="str">
        <f>I957&amp;"-"&amp;K957&amp;"-"&amp;L957&amp;"-"&amp;J957&amp;"-"&amp;M957</f>
        <v>X2Pi-5.5-e-0-1</v>
      </c>
      <c r="R957">
        <f>B957+S957</f>
        <v>69021.216426824991</v>
      </c>
      <c r="S957">
        <f>_xlfn.IFNA(VLOOKUP(Q957,'MARVEL-X'!A$2:I$1400,7,FALSE),VLOOKUP(Q957,MARVEL!A$2:J$1522,10,FALSE))</f>
        <v>411.81642682500001</v>
      </c>
      <c r="T957">
        <f>IF(P957=P956,R957+T956,R957)</f>
        <v>138040.85040240298</v>
      </c>
      <c r="U957">
        <f>IF(P957=P956,1+U956,1)</f>
        <v>2</v>
      </c>
      <c r="V957" t="str">
        <f t="shared" si="14"/>
        <v/>
      </c>
      <c r="W957" t="str">
        <f>IF(V957="","",IF(ABS(V957-R957)&gt;W$1,ABS(V957-R957),""))</f>
        <v/>
      </c>
      <c r="X957" t="str">
        <f>Y957&amp;"-"&amp;Z957&amp;"-"&amp;AC957&amp;"-"&amp;AD957&amp;"-"&amp;AG957</f>
        <v>4.5-e-E-2-0.5</v>
      </c>
      <c r="Y957">
        <f>F957</f>
        <v>4.5</v>
      </c>
      <c r="Z957" s="2" t="str">
        <f>G957</f>
        <v>e</v>
      </c>
      <c r="AA957">
        <f>_xlfn.IFNA(VLOOKUP(X957,'duo-out'!A$2:Q$5000,5,FALSE),E957+10*(H957-1)+1+_xlfn.IFNA(VLOOKUP(D957,states!A$2:C$10,3,FALSE),1))</f>
        <v>203</v>
      </c>
      <c r="AB957" t="str">
        <f>IF(V957="","",V957)</f>
        <v/>
      </c>
      <c r="AC957" s="2" t="str">
        <f>_xlfn.IFNA(VLOOKUP(D957,states!A$2:C$10,2,FALSE),"XX")</f>
        <v>E</v>
      </c>
      <c r="AD957">
        <f>E957</f>
        <v>2</v>
      </c>
      <c r="AE957">
        <f>_xlfn.IFNA(VLOOKUP(D957,states!A$2:D$10,4,FALSE),0)</f>
        <v>0</v>
      </c>
      <c r="AF957">
        <v>0.5</v>
      </c>
      <c r="AG957">
        <f>IF(AE957=0,AF957,IF(AE957=1,IF(F957=0.5,0.5,IF(H957=1,0.5,1.5)),IF(F957=0.5,0.5,IF(H957=1,2.5,1.5))))</f>
        <v>0.5</v>
      </c>
      <c r="AH957" s="7">
        <f>IF(AC957="XX",0,1/C957^(1/5)*IF(E957=0,100,1)/(E957+1)^(1/4))</f>
        <v>0.87282200217602857</v>
      </c>
    </row>
    <row r="958" spans="1:34">
      <c r="A958">
        <v>5148</v>
      </c>
      <c r="B958" s="1">
        <v>68750.899999999994</v>
      </c>
      <c r="C958" s="6">
        <v>0.5</v>
      </c>
      <c r="D958" t="s">
        <v>7</v>
      </c>
      <c r="E958">
        <v>2</v>
      </c>
      <c r="F958">
        <v>4.5</v>
      </c>
      <c r="G958" t="s">
        <v>1</v>
      </c>
      <c r="H958">
        <v>1</v>
      </c>
      <c r="I958" t="s">
        <v>0</v>
      </c>
      <c r="J958">
        <v>0</v>
      </c>
      <c r="K958">
        <v>4.5</v>
      </c>
      <c r="L958" t="s">
        <v>2</v>
      </c>
      <c r="M958">
        <v>1</v>
      </c>
      <c r="N958" t="s">
        <v>5204</v>
      </c>
      <c r="O958">
        <v>1</v>
      </c>
      <c r="P958" t="str">
        <f>D958&amp;"-"&amp;F958&amp;"-"&amp;G958&amp;"-"&amp;E958&amp;"-"&amp;H958</f>
        <v>E2Sigma-4.5-e-2-1</v>
      </c>
      <c r="Q958" t="str">
        <f>I958&amp;"-"&amp;K958&amp;"-"&amp;L958&amp;"-"&amp;J958&amp;"-"&amp;M958</f>
        <v>X2Pi-4.5-f-0-1</v>
      </c>
      <c r="R958">
        <f>B958+S958</f>
        <v>69020.930633298995</v>
      </c>
      <c r="S958">
        <f>_xlfn.IFNA(VLOOKUP(Q958,'MARVEL-X'!A$2:I$1400,7,FALSE),VLOOKUP(Q958,MARVEL!A$2:J$1522,10,FALSE))</f>
        <v>270.03063329899999</v>
      </c>
      <c r="T958">
        <f>IF(P958=P957,R958+T957,R958)</f>
        <v>207061.78103570198</v>
      </c>
      <c r="U958">
        <f>IF(P958=P957,1+U957,1)</f>
        <v>3</v>
      </c>
      <c r="V958" t="str">
        <f t="shared" si="14"/>
        <v/>
      </c>
      <c r="W958" t="str">
        <f>IF(V958="","",IF(ABS(V958-R958)&gt;W$1,ABS(V958-R958),""))</f>
        <v/>
      </c>
      <c r="X958" t="str">
        <f>Y958&amp;"-"&amp;Z958&amp;"-"&amp;AC958&amp;"-"&amp;AD958&amp;"-"&amp;AG958</f>
        <v>4.5-e-E-2-0.5</v>
      </c>
      <c r="Y958">
        <f>F958</f>
        <v>4.5</v>
      </c>
      <c r="Z958" s="2" t="str">
        <f>G958</f>
        <v>e</v>
      </c>
      <c r="AA958">
        <f>_xlfn.IFNA(VLOOKUP(X958,'duo-out'!A$2:Q$5000,5,FALSE),E958+10*(H958-1)+1+_xlfn.IFNA(VLOOKUP(D958,states!A$2:C$10,3,FALSE),1))</f>
        <v>203</v>
      </c>
      <c r="AB958" t="str">
        <f>IF(V958="","",V958)</f>
        <v/>
      </c>
      <c r="AC958" s="2" t="str">
        <f>_xlfn.IFNA(VLOOKUP(D958,states!A$2:C$10,2,FALSE),"XX")</f>
        <v>E</v>
      </c>
      <c r="AD958">
        <f>E958</f>
        <v>2</v>
      </c>
      <c r="AE958">
        <f>_xlfn.IFNA(VLOOKUP(D958,states!A$2:D$10,4,FALSE),0)</f>
        <v>0</v>
      </c>
      <c r="AF958">
        <v>0.5</v>
      </c>
      <c r="AG958">
        <f>IF(AE958=0,AF958,IF(AE958=1,IF(F958=0.5,0.5,IF(H958=1,0.5,1.5)),IF(F958=0.5,0.5,IF(H958=1,2.5,1.5))))</f>
        <v>0.5</v>
      </c>
      <c r="AH958" s="7">
        <f>IF(AC958="XX",0,1/C958^(1/5)*IF(E958=0,100,1)/(E958+1)^(1/4))</f>
        <v>0.87282200217602857</v>
      </c>
    </row>
    <row r="959" spans="1:34">
      <c r="A959">
        <v>5134</v>
      </c>
      <c r="B959" s="1">
        <v>68863.5</v>
      </c>
      <c r="C959" s="6">
        <v>0.5</v>
      </c>
      <c r="D959" t="s">
        <v>7</v>
      </c>
      <c r="E959">
        <v>2</v>
      </c>
      <c r="F959">
        <v>4.5</v>
      </c>
      <c r="G959" t="s">
        <v>1</v>
      </c>
      <c r="H959">
        <v>1</v>
      </c>
      <c r="I959" t="s">
        <v>0</v>
      </c>
      <c r="J959">
        <v>0</v>
      </c>
      <c r="K959">
        <v>3.5</v>
      </c>
      <c r="L959" t="s">
        <v>1</v>
      </c>
      <c r="M959">
        <v>1</v>
      </c>
      <c r="N959" t="s">
        <v>5190</v>
      </c>
      <c r="O959">
        <v>1</v>
      </c>
      <c r="P959" t="str">
        <f>D959&amp;"-"&amp;F959&amp;"-"&amp;G959&amp;"-"&amp;E959&amp;"-"&amp;H959</f>
        <v>E2Sigma-4.5-e-2-1</v>
      </c>
      <c r="Q959" t="str">
        <f>I959&amp;"-"&amp;K959&amp;"-"&amp;L959&amp;"-"&amp;J959&amp;"-"&amp;M959</f>
        <v>X2Pi-3.5-e-0-1</v>
      </c>
      <c r="R959">
        <f>B959+S959</f>
        <v>69021.268367637007</v>
      </c>
      <c r="S959">
        <f>_xlfn.IFNA(VLOOKUP(Q959,'MARVEL-X'!A$2:I$1400,7,FALSE),VLOOKUP(Q959,MARVEL!A$2:J$1522,10,FALSE))</f>
        <v>157.76836763700001</v>
      </c>
      <c r="T959">
        <f>IF(P959=P958,R959+T958,R959)</f>
        <v>276083.04940333898</v>
      </c>
      <c r="U959">
        <f>IF(P959=P958,1+U958,1)</f>
        <v>4</v>
      </c>
      <c r="V959" t="str">
        <f t="shared" si="14"/>
        <v/>
      </c>
      <c r="W959" t="str">
        <f>IF(V959="","",IF(ABS(V959-R959)&gt;W$1,ABS(V959-R959),""))</f>
        <v/>
      </c>
      <c r="X959" t="str">
        <f>Y959&amp;"-"&amp;Z959&amp;"-"&amp;AC959&amp;"-"&amp;AD959&amp;"-"&amp;AG959</f>
        <v>4.5-e-E-2-0.5</v>
      </c>
      <c r="Y959">
        <f>F959</f>
        <v>4.5</v>
      </c>
      <c r="Z959" s="2" t="str">
        <f>G959</f>
        <v>e</v>
      </c>
      <c r="AA959">
        <f>_xlfn.IFNA(VLOOKUP(X959,'duo-out'!A$2:Q$5000,5,FALSE),E959+10*(H959-1)+1+_xlfn.IFNA(VLOOKUP(D959,states!A$2:C$10,3,FALSE),1))</f>
        <v>203</v>
      </c>
      <c r="AB959" t="str">
        <f>IF(V959="","",V959)</f>
        <v/>
      </c>
      <c r="AC959" s="2" t="str">
        <f>_xlfn.IFNA(VLOOKUP(D959,states!A$2:C$10,2,FALSE),"XX")</f>
        <v>E</v>
      </c>
      <c r="AD959">
        <f>E959</f>
        <v>2</v>
      </c>
      <c r="AE959">
        <f>_xlfn.IFNA(VLOOKUP(D959,states!A$2:D$10,4,FALSE),0)</f>
        <v>0</v>
      </c>
      <c r="AF959">
        <v>0.5</v>
      </c>
      <c r="AG959">
        <f>IF(AE959=0,AF959,IF(AE959=1,IF(F959=0.5,0.5,IF(H959=1,0.5,1.5)),IF(F959=0.5,0.5,IF(H959=1,2.5,1.5))))</f>
        <v>0.5</v>
      </c>
      <c r="AH959" s="7">
        <f>IF(AC959="XX",0,1/C959^(1/5)*IF(E959=0,100,1)/(E959+1)^(1/4))</f>
        <v>0.87282200217602857</v>
      </c>
    </row>
    <row r="960" spans="1:34">
      <c r="A960">
        <v>5113</v>
      </c>
      <c r="B960" s="1">
        <v>68947.8</v>
      </c>
      <c r="C960" s="6">
        <v>0.5</v>
      </c>
      <c r="D960" t="s">
        <v>7</v>
      </c>
      <c r="E960">
        <v>2</v>
      </c>
      <c r="F960">
        <v>4.5</v>
      </c>
      <c r="G960" t="s">
        <v>1</v>
      </c>
      <c r="H960">
        <v>1</v>
      </c>
      <c r="I960" t="s">
        <v>0</v>
      </c>
      <c r="J960">
        <v>0</v>
      </c>
      <c r="K960">
        <v>2.5</v>
      </c>
      <c r="L960" t="s">
        <v>2</v>
      </c>
      <c r="M960">
        <v>1</v>
      </c>
      <c r="N960" t="s">
        <v>5169</v>
      </c>
      <c r="O960">
        <v>1</v>
      </c>
      <c r="P960" t="str">
        <f>D960&amp;"-"&amp;F960&amp;"-"&amp;G960&amp;"-"&amp;E960&amp;"-"&amp;H960</f>
        <v>E2Sigma-4.5-e-2-1</v>
      </c>
      <c r="Q960" t="str">
        <f>I960&amp;"-"&amp;K960&amp;"-"&amp;L960&amp;"-"&amp;J960&amp;"-"&amp;M960</f>
        <v>X2Pi-2.5-f-0-1</v>
      </c>
      <c r="R960">
        <f>B960+S960</f>
        <v>69020.949791564999</v>
      </c>
      <c r="S960">
        <f>_xlfn.IFNA(VLOOKUP(Q960,'MARVEL-X'!A$2:I$1400,7,FALSE),VLOOKUP(Q960,MARVEL!A$2:J$1522,10,FALSE))</f>
        <v>73.149791565000001</v>
      </c>
      <c r="T960">
        <f>IF(P960=P959,R960+T959,R960)</f>
        <v>345103.999194904</v>
      </c>
      <c r="U960">
        <f>IF(P960=P959,1+U959,1)</f>
        <v>5</v>
      </c>
      <c r="V960">
        <f t="shared" si="14"/>
        <v>69020.799838980805</v>
      </c>
      <c r="W960">
        <f>IF(V960="","",IF(ABS(V960-R960)&gt;W$1,ABS(V960-R960),""))</f>
        <v>0.14995258419367019</v>
      </c>
      <c r="X960" t="str">
        <f>Y960&amp;"-"&amp;Z960&amp;"-"&amp;AC960&amp;"-"&amp;AD960&amp;"-"&amp;AG960</f>
        <v>4.5-e-E-2-0.5</v>
      </c>
      <c r="Y960">
        <f>F960</f>
        <v>4.5</v>
      </c>
      <c r="Z960" s="2" t="str">
        <f>G960</f>
        <v>e</v>
      </c>
      <c r="AA960">
        <f>_xlfn.IFNA(VLOOKUP(X960,'duo-out'!A$2:Q$5000,5,FALSE),E960+10*(H960-1)+1+_xlfn.IFNA(VLOOKUP(D960,states!A$2:C$10,3,FALSE),1))</f>
        <v>203</v>
      </c>
      <c r="AB960">
        <f>IF(V960="","",V960)</f>
        <v>69020.799838980805</v>
      </c>
      <c r="AC960" s="2" t="str">
        <f>_xlfn.IFNA(VLOOKUP(D960,states!A$2:C$10,2,FALSE),"XX")</f>
        <v>E</v>
      </c>
      <c r="AD960">
        <f>E960</f>
        <v>2</v>
      </c>
      <c r="AE960">
        <f>_xlfn.IFNA(VLOOKUP(D960,states!A$2:D$10,4,FALSE),0)</f>
        <v>0</v>
      </c>
      <c r="AF960">
        <v>0.5</v>
      </c>
      <c r="AG960">
        <f>IF(AE960=0,AF960,IF(AE960=1,IF(F960=0.5,0.5,IF(H960=1,0.5,1.5)),IF(F960=0.5,0.5,IF(H960=1,2.5,1.5))))</f>
        <v>0.5</v>
      </c>
      <c r="AH960" s="7">
        <f>IF(AC960="XX",0,1/C960^(1/5)*IF(E960=0,100,1)/(E960+1)^(1/4))</f>
        <v>0.87282200217602857</v>
      </c>
    </row>
    <row r="961" spans="1:34">
      <c r="A961">
        <v>5188</v>
      </c>
      <c r="B961" s="1">
        <v>69069</v>
      </c>
      <c r="C961" s="6">
        <v>2.2629999999999999</v>
      </c>
      <c r="D961" t="s">
        <v>7</v>
      </c>
      <c r="E961">
        <v>2</v>
      </c>
      <c r="F961">
        <v>4.5</v>
      </c>
      <c r="G961" t="s">
        <v>2</v>
      </c>
      <c r="H961">
        <v>2</v>
      </c>
      <c r="I961" t="s">
        <v>0</v>
      </c>
      <c r="J961">
        <v>0</v>
      </c>
      <c r="K961">
        <v>2.5</v>
      </c>
      <c r="L961" t="s">
        <v>1</v>
      </c>
      <c r="M961">
        <v>1</v>
      </c>
      <c r="N961" t="s">
        <v>5244</v>
      </c>
      <c r="O961">
        <v>1</v>
      </c>
      <c r="P961" t="str">
        <f>D961&amp;"-"&amp;F961&amp;"-"&amp;G961&amp;"-"&amp;E961&amp;"-"&amp;H961</f>
        <v>E2Sigma-4.5-f-2-2</v>
      </c>
      <c r="Q961" t="str">
        <f>I961&amp;"-"&amp;K961&amp;"-"&amp;L961&amp;"-"&amp;J961&amp;"-"&amp;M961</f>
        <v>X2Pi-2.5-e-0-1</v>
      </c>
      <c r="R961">
        <f>B961+S961</f>
        <v>69142.311875473999</v>
      </c>
      <c r="S961">
        <f>_xlfn.IFNA(VLOOKUP(Q961,'MARVEL-X'!A$2:I$1400,7,FALSE),VLOOKUP(Q961,MARVEL!A$2:J$1522,10,FALSE))</f>
        <v>73.311875474000004</v>
      </c>
      <c r="T961">
        <f>IF(P961=P960,R961+T960,R961)</f>
        <v>69142.311875473999</v>
      </c>
      <c r="U961">
        <f>IF(P961=P960,1+U960,1)</f>
        <v>1</v>
      </c>
      <c r="V961" t="str">
        <f t="shared" si="14"/>
        <v/>
      </c>
      <c r="W961" t="str">
        <f>IF(V961="","",IF(ABS(V961-R961)&gt;W$1,ABS(V961-R961),""))</f>
        <v/>
      </c>
      <c r="X961" t="str">
        <f>Y961&amp;"-"&amp;Z961&amp;"-"&amp;AC961&amp;"-"&amp;AD961&amp;"-"&amp;AG961</f>
        <v>4.5-f-E-2-0.5</v>
      </c>
      <c r="Y961">
        <f>F961</f>
        <v>4.5</v>
      </c>
      <c r="Z961" s="2" t="str">
        <f>G961</f>
        <v>f</v>
      </c>
      <c r="AA961">
        <f>_xlfn.IFNA(VLOOKUP(X961,'duo-out'!A$2:Q$5000,5,FALSE),E961+10*(H961-1)+1+_xlfn.IFNA(VLOOKUP(D961,states!A$2:C$10,3,FALSE),1))</f>
        <v>213</v>
      </c>
      <c r="AB961" t="str">
        <f>IF(V961="","",V961)</f>
        <v/>
      </c>
      <c r="AC961" s="2" t="str">
        <f>_xlfn.IFNA(VLOOKUP(D961,states!A$2:C$10,2,FALSE),"XX")</f>
        <v>E</v>
      </c>
      <c r="AD961">
        <f>E961</f>
        <v>2</v>
      </c>
      <c r="AE961">
        <f>_xlfn.IFNA(VLOOKUP(D961,states!A$2:D$10,4,FALSE),0)</f>
        <v>0</v>
      </c>
      <c r="AF961">
        <v>0.5</v>
      </c>
      <c r="AG961">
        <f>IF(AE961=0,AF961,IF(AE961=1,IF(F961=0.5,0.5,IF(H961=1,0.5,1.5)),IF(F961=0.5,0.5,IF(H961=1,2.5,1.5))))</f>
        <v>0.5</v>
      </c>
      <c r="AH961" s="7">
        <f>IF(AC961="XX",0,1/C961^(1/5)*IF(E961=0,100,1)/(E961+1)^(1/4))</f>
        <v>0.64533136785518741</v>
      </c>
    </row>
    <row r="962" spans="1:34">
      <c r="A962">
        <v>5182</v>
      </c>
      <c r="B962" s="1">
        <v>68363.899999999994</v>
      </c>
      <c r="C962" s="6">
        <v>3.1749999999999998</v>
      </c>
      <c r="D962" t="s">
        <v>7</v>
      </c>
      <c r="E962">
        <v>2</v>
      </c>
      <c r="F962">
        <v>4.5</v>
      </c>
      <c r="G962" t="s">
        <v>2</v>
      </c>
      <c r="H962">
        <v>2</v>
      </c>
      <c r="I962" t="s">
        <v>0</v>
      </c>
      <c r="J962">
        <v>0</v>
      </c>
      <c r="K962">
        <v>6.5</v>
      </c>
      <c r="L962" t="s">
        <v>1</v>
      </c>
      <c r="M962">
        <v>2</v>
      </c>
      <c r="N962" t="s">
        <v>5238</v>
      </c>
      <c r="O962">
        <v>1</v>
      </c>
      <c r="P962" t="str">
        <f>D962&amp;"-"&amp;F962&amp;"-"&amp;G962&amp;"-"&amp;E962&amp;"-"&amp;H962</f>
        <v>E2Sigma-4.5-f-2-2</v>
      </c>
      <c r="Q962" t="str">
        <f>I962&amp;"-"&amp;K962&amp;"-"&amp;L962&amp;"-"&amp;J962&amp;"-"&amp;M962</f>
        <v>X2Pi-6.5-e-0-2</v>
      </c>
      <c r="R962">
        <f>B962+S962</f>
        <v>69137.819672901998</v>
      </c>
      <c r="S962">
        <f>_xlfn.IFNA(VLOOKUP(Q962,'MARVEL-X'!A$2:I$1400,7,FALSE),VLOOKUP(Q962,MARVEL!A$2:J$1522,10,FALSE))</f>
        <v>773.919672902</v>
      </c>
      <c r="T962">
        <f>IF(P962=P961,R962+T961,R962)</f>
        <v>138280.131548376</v>
      </c>
      <c r="U962">
        <f>IF(P962=P961,1+U961,1)</f>
        <v>2</v>
      </c>
      <c r="V962" t="str">
        <f t="shared" si="14"/>
        <v/>
      </c>
      <c r="W962" t="str">
        <f>IF(V962="","",IF(ABS(V962-R962)&gt;W$1,ABS(V962-R962),""))</f>
        <v/>
      </c>
      <c r="X962" t="str">
        <f>Y962&amp;"-"&amp;Z962&amp;"-"&amp;AC962&amp;"-"&amp;AD962&amp;"-"&amp;AG962</f>
        <v>4.5-f-E-2-0.5</v>
      </c>
      <c r="Y962">
        <f>F962</f>
        <v>4.5</v>
      </c>
      <c r="Z962" s="2" t="str">
        <f>G962</f>
        <v>f</v>
      </c>
      <c r="AA962">
        <f>_xlfn.IFNA(VLOOKUP(X962,'duo-out'!A$2:Q$5000,5,FALSE),E962+10*(H962-1)+1+_xlfn.IFNA(VLOOKUP(D962,states!A$2:C$10,3,FALSE),1))</f>
        <v>213</v>
      </c>
      <c r="AB962" t="str">
        <f>IF(V962="","",V962)</f>
        <v/>
      </c>
      <c r="AC962" s="2" t="str">
        <f>_xlfn.IFNA(VLOOKUP(D962,states!A$2:C$10,2,FALSE),"XX")</f>
        <v>E</v>
      </c>
      <c r="AD962">
        <f>E962</f>
        <v>2</v>
      </c>
      <c r="AE962">
        <f>_xlfn.IFNA(VLOOKUP(D962,states!A$2:D$10,4,FALSE),0)</f>
        <v>0</v>
      </c>
      <c r="AF962">
        <v>0.5</v>
      </c>
      <c r="AG962">
        <f>IF(AE962=0,AF962,IF(AE962=1,IF(F962=0.5,0.5,IF(H962=1,0.5,1.5)),IF(F962=0.5,0.5,IF(H962=1,2.5,1.5))))</f>
        <v>0.5</v>
      </c>
      <c r="AH962" s="7">
        <f>IF(AC962="XX",0,1/C962^(1/5)*IF(E962=0,100,1)/(E962+1)^(1/4))</f>
        <v>0.60307446521977559</v>
      </c>
    </row>
    <row r="963" spans="1:34">
      <c r="A963">
        <v>5167</v>
      </c>
      <c r="B963" s="1">
        <v>68561.899999999994</v>
      </c>
      <c r="C963" s="6">
        <v>1</v>
      </c>
      <c r="D963" t="s">
        <v>7</v>
      </c>
      <c r="E963">
        <v>2</v>
      </c>
      <c r="F963">
        <v>4.5</v>
      </c>
      <c r="G963" t="s">
        <v>2</v>
      </c>
      <c r="H963">
        <v>2</v>
      </c>
      <c r="I963" t="s">
        <v>0</v>
      </c>
      <c r="J963">
        <v>0</v>
      </c>
      <c r="K963">
        <v>5.5</v>
      </c>
      <c r="L963" t="s">
        <v>2</v>
      </c>
      <c r="M963">
        <v>2</v>
      </c>
      <c r="N963" t="s">
        <v>5223</v>
      </c>
      <c r="O963">
        <v>1</v>
      </c>
      <c r="P963" t="str">
        <f>D963&amp;"-"&amp;F963&amp;"-"&amp;G963&amp;"-"&amp;E963&amp;"-"&amp;H963</f>
        <v>E2Sigma-4.5-f-2-2</v>
      </c>
      <c r="Q963" t="str">
        <f>I963&amp;"-"&amp;K963&amp;"-"&amp;L963&amp;"-"&amp;J963&amp;"-"&amp;M963</f>
        <v>X2Pi-5.5-f-0-2</v>
      </c>
      <c r="R963">
        <f>B963+S963</f>
        <v>69140.880885583989</v>
      </c>
      <c r="S963">
        <f>_xlfn.IFNA(VLOOKUP(Q963,'MARVEL-X'!A$2:I$1400,7,FALSE),VLOOKUP(Q963,MARVEL!A$2:J$1522,10,FALSE))</f>
        <v>578.98088558400002</v>
      </c>
      <c r="T963">
        <f>IF(P963=P962,R963+T962,R963)</f>
        <v>207421.01243395999</v>
      </c>
      <c r="U963">
        <f>IF(P963=P962,1+U962,1)</f>
        <v>3</v>
      </c>
      <c r="V963" t="str">
        <f t="shared" ref="V963:V1026" si="15">IF(P963=P964,"",T963/U963)</f>
        <v/>
      </c>
      <c r="W963" t="str">
        <f>IF(V963="","",IF(ABS(V963-R963)&gt;W$1,ABS(V963-R963),""))</f>
        <v/>
      </c>
      <c r="X963" t="str">
        <f>Y963&amp;"-"&amp;Z963&amp;"-"&amp;AC963&amp;"-"&amp;AD963&amp;"-"&amp;AG963</f>
        <v>4.5-f-E-2-0.5</v>
      </c>
      <c r="Y963">
        <f>F963</f>
        <v>4.5</v>
      </c>
      <c r="Z963" s="2" t="str">
        <f>G963</f>
        <v>f</v>
      </c>
      <c r="AA963">
        <f>_xlfn.IFNA(VLOOKUP(X963,'duo-out'!A$2:Q$5000,5,FALSE),E963+10*(H963-1)+1+_xlfn.IFNA(VLOOKUP(D963,states!A$2:C$10,3,FALSE),1))</f>
        <v>213</v>
      </c>
      <c r="AB963" t="str">
        <f>IF(V963="","",V963)</f>
        <v/>
      </c>
      <c r="AC963" s="2" t="str">
        <f>_xlfn.IFNA(VLOOKUP(D963,states!A$2:C$10,2,FALSE),"XX")</f>
        <v>E</v>
      </c>
      <c r="AD963">
        <f>E963</f>
        <v>2</v>
      </c>
      <c r="AE963">
        <f>_xlfn.IFNA(VLOOKUP(D963,states!A$2:D$10,4,FALSE),0)</f>
        <v>0</v>
      </c>
      <c r="AF963">
        <v>0.5</v>
      </c>
      <c r="AG963">
        <f>IF(AE963=0,AF963,IF(AE963=1,IF(F963=0.5,0.5,IF(H963=1,0.5,1.5)),IF(F963=0.5,0.5,IF(H963=1,2.5,1.5))))</f>
        <v>0.5</v>
      </c>
      <c r="AH963" s="7">
        <f>IF(AC963="XX",0,1/C963^(1/5)*IF(E963=0,100,1)/(E963+1)^(1/4))</f>
        <v>0.75983568565159243</v>
      </c>
    </row>
    <row r="964" spans="1:34">
      <c r="A964">
        <v>5155</v>
      </c>
      <c r="B964" s="1">
        <v>68730.5</v>
      </c>
      <c r="C964" s="6">
        <v>2.0750000000000002</v>
      </c>
      <c r="D964" t="s">
        <v>7</v>
      </c>
      <c r="E964">
        <v>2</v>
      </c>
      <c r="F964">
        <v>4.5</v>
      </c>
      <c r="G964" t="s">
        <v>2</v>
      </c>
      <c r="H964">
        <v>2</v>
      </c>
      <c r="I964" t="s">
        <v>0</v>
      </c>
      <c r="J964">
        <v>0</v>
      </c>
      <c r="K964">
        <v>4.5</v>
      </c>
      <c r="L964" t="s">
        <v>1</v>
      </c>
      <c r="M964">
        <v>2</v>
      </c>
      <c r="N964" t="s">
        <v>5211</v>
      </c>
      <c r="O964">
        <v>1</v>
      </c>
      <c r="P964" t="str">
        <f>D964&amp;"-"&amp;F964&amp;"-"&amp;G964&amp;"-"&amp;E964&amp;"-"&amp;H964</f>
        <v>E2Sigma-4.5-f-2-2</v>
      </c>
      <c r="Q964" t="str">
        <f>I964&amp;"-"&amp;K964&amp;"-"&amp;L964&amp;"-"&amp;J964&amp;"-"&amp;M964</f>
        <v>X2Pi-4.5-e-0-2</v>
      </c>
      <c r="R964">
        <f>B964+S964</f>
        <v>69138.727953530994</v>
      </c>
      <c r="S964">
        <f>_xlfn.IFNA(VLOOKUP(Q964,'MARVEL-X'!A$2:I$1400,7,FALSE),VLOOKUP(Q964,MARVEL!A$2:J$1522,10,FALSE))</f>
        <v>408.22795353100003</v>
      </c>
      <c r="T964">
        <f>IF(P964=P963,R964+T963,R964)</f>
        <v>276559.74038749095</v>
      </c>
      <c r="U964">
        <f>IF(P964=P963,1+U963,1)</f>
        <v>4</v>
      </c>
      <c r="V964" t="str">
        <f t="shared" si="15"/>
        <v/>
      </c>
      <c r="W964" t="str">
        <f>IF(V964="","",IF(ABS(V964-R964)&gt;W$1,ABS(V964-R964),""))</f>
        <v/>
      </c>
      <c r="X964" t="str">
        <f>Y964&amp;"-"&amp;Z964&amp;"-"&amp;AC964&amp;"-"&amp;AD964&amp;"-"&amp;AG964</f>
        <v>4.5-f-E-2-0.5</v>
      </c>
      <c r="Y964">
        <f>F964</f>
        <v>4.5</v>
      </c>
      <c r="Z964" s="2" t="str">
        <f>G964</f>
        <v>f</v>
      </c>
      <c r="AA964">
        <f>_xlfn.IFNA(VLOOKUP(X964,'duo-out'!A$2:Q$5000,5,FALSE),E964+10*(H964-1)+1+_xlfn.IFNA(VLOOKUP(D964,states!A$2:C$10,3,FALSE),1))</f>
        <v>213</v>
      </c>
      <c r="AB964" t="str">
        <f>IF(V964="","",V964)</f>
        <v/>
      </c>
      <c r="AC964" s="2" t="str">
        <f>_xlfn.IFNA(VLOOKUP(D964,states!A$2:C$10,2,FALSE),"XX")</f>
        <v>E</v>
      </c>
      <c r="AD964">
        <f>E964</f>
        <v>2</v>
      </c>
      <c r="AE964">
        <f>_xlfn.IFNA(VLOOKUP(D964,states!A$2:D$10,4,FALSE),0)</f>
        <v>0</v>
      </c>
      <c r="AF964">
        <v>0.5</v>
      </c>
      <c r="AG964">
        <f>IF(AE964=0,AF964,IF(AE964=1,IF(F964=0.5,0.5,IF(H964=1,0.5,1.5)),IF(F964=0.5,0.5,IF(H964=1,2.5,1.5))))</f>
        <v>0.5</v>
      </c>
      <c r="AH964" s="7">
        <f>IF(AC964="XX",0,1/C964^(1/5)*IF(E964=0,100,1)/(E964+1)^(1/4))</f>
        <v>0.6566229623673846</v>
      </c>
    </row>
    <row r="965" spans="1:34">
      <c r="A965">
        <v>5142</v>
      </c>
      <c r="B965" s="1">
        <v>68872.600000000006</v>
      </c>
      <c r="C965" s="6">
        <v>1</v>
      </c>
      <c r="D965" t="s">
        <v>7</v>
      </c>
      <c r="E965">
        <v>2</v>
      </c>
      <c r="F965">
        <v>4.5</v>
      </c>
      <c r="G965" t="s">
        <v>2</v>
      </c>
      <c r="H965">
        <v>2</v>
      </c>
      <c r="I965" t="s">
        <v>0</v>
      </c>
      <c r="J965">
        <v>0</v>
      </c>
      <c r="K965">
        <v>3.5</v>
      </c>
      <c r="L965" t="s">
        <v>2</v>
      </c>
      <c r="M965">
        <v>2</v>
      </c>
      <c r="N965" t="s">
        <v>5198</v>
      </c>
      <c r="O965">
        <v>1</v>
      </c>
      <c r="P965" t="str">
        <f>D965&amp;"-"&amp;F965&amp;"-"&amp;G965&amp;"-"&amp;E965&amp;"-"&amp;H965</f>
        <v>E2Sigma-4.5-f-2-2</v>
      </c>
      <c r="Q965" t="str">
        <f>I965&amp;"-"&amp;K965&amp;"-"&amp;L965&amp;"-"&amp;J965&amp;"-"&amp;M965</f>
        <v>X2Pi-3.5-f-0-2</v>
      </c>
      <c r="R965">
        <f>B965+S965</f>
        <v>69140.260933924001</v>
      </c>
      <c r="S965">
        <f>_xlfn.IFNA(VLOOKUP(Q965,'MARVEL-X'!A$2:I$1400,7,FALSE),VLOOKUP(Q965,MARVEL!A$2:J$1522,10,FALSE))</f>
        <v>267.66093392400001</v>
      </c>
      <c r="T965">
        <f>IF(P965=P964,R965+T964,R965)</f>
        <v>345700.00132141495</v>
      </c>
      <c r="U965">
        <f>IF(P965=P964,1+U964,1)</f>
        <v>5</v>
      </c>
      <c r="V965" t="str">
        <f t="shared" si="15"/>
        <v/>
      </c>
      <c r="W965" t="str">
        <f>IF(V965="","",IF(ABS(V965-R965)&gt;W$1,ABS(V965-R965),""))</f>
        <v/>
      </c>
      <c r="X965" t="str">
        <f>Y965&amp;"-"&amp;Z965&amp;"-"&amp;AC965&amp;"-"&amp;AD965&amp;"-"&amp;AG965</f>
        <v>4.5-f-E-2-0.5</v>
      </c>
      <c r="Y965">
        <f>F965</f>
        <v>4.5</v>
      </c>
      <c r="Z965" s="2" t="str">
        <f>G965</f>
        <v>f</v>
      </c>
      <c r="AA965">
        <f>_xlfn.IFNA(VLOOKUP(X965,'duo-out'!A$2:Q$5000,5,FALSE),E965+10*(H965-1)+1+_xlfn.IFNA(VLOOKUP(D965,states!A$2:C$10,3,FALSE),1))</f>
        <v>213</v>
      </c>
      <c r="AB965" t="str">
        <f>IF(V965="","",V965)</f>
        <v/>
      </c>
      <c r="AC965" s="2" t="str">
        <f>_xlfn.IFNA(VLOOKUP(D965,states!A$2:C$10,2,FALSE),"XX")</f>
        <v>E</v>
      </c>
      <c r="AD965">
        <f>E965</f>
        <v>2</v>
      </c>
      <c r="AE965">
        <f>_xlfn.IFNA(VLOOKUP(D965,states!A$2:D$10,4,FALSE),0)</f>
        <v>0</v>
      </c>
      <c r="AF965">
        <v>0.5</v>
      </c>
      <c r="AG965">
        <f>IF(AE965=0,AF965,IF(AE965=1,IF(F965=0.5,0.5,IF(H965=1,0.5,1.5)),IF(F965=0.5,0.5,IF(H965=1,2.5,1.5))))</f>
        <v>0.5</v>
      </c>
      <c r="AH965" s="7">
        <f>IF(AC965="XX",0,1/C965^(1/5)*IF(E965=0,100,1)/(E965+1)^(1/4))</f>
        <v>0.75983568565159243</v>
      </c>
    </row>
    <row r="966" spans="1:34">
      <c r="A966">
        <v>5124</v>
      </c>
      <c r="B966" s="1">
        <v>68987.8</v>
      </c>
      <c r="C966" s="6">
        <v>0.66930000000000001</v>
      </c>
      <c r="D966" t="s">
        <v>7</v>
      </c>
      <c r="E966">
        <v>2</v>
      </c>
      <c r="F966">
        <v>4.5</v>
      </c>
      <c r="G966" t="s">
        <v>2</v>
      </c>
      <c r="H966">
        <v>2</v>
      </c>
      <c r="I966" t="s">
        <v>0</v>
      </c>
      <c r="J966">
        <v>0</v>
      </c>
      <c r="K966">
        <v>2.5</v>
      </c>
      <c r="L966" t="s">
        <v>1</v>
      </c>
      <c r="M966">
        <v>2</v>
      </c>
      <c r="N966" t="s">
        <v>5180</v>
      </c>
      <c r="O966">
        <v>1</v>
      </c>
      <c r="P966" t="str">
        <f>D966&amp;"-"&amp;F966&amp;"-"&amp;G966&amp;"-"&amp;E966&amp;"-"&amp;H966</f>
        <v>E2Sigma-4.5-f-2-2</v>
      </c>
      <c r="Q966" t="str">
        <f>I966&amp;"-"&amp;K966&amp;"-"&amp;L966&amp;"-"&amp;J966&amp;"-"&amp;M966</f>
        <v>X2Pi-2.5-e-0-2</v>
      </c>
      <c r="R966">
        <f>B966+S966</f>
        <v>69140.995131301999</v>
      </c>
      <c r="S966">
        <f>_xlfn.IFNA(VLOOKUP(Q966,'MARVEL-X'!A$2:I$1400,7,FALSE),VLOOKUP(Q966,MARVEL!A$2:J$1522,10,FALSE))</f>
        <v>153.19513130199999</v>
      </c>
      <c r="T966">
        <f>IF(P966=P965,R966+T965,R966)</f>
        <v>414840.99645271694</v>
      </c>
      <c r="U966">
        <f>IF(P966=P965,1+U965,1)</f>
        <v>6</v>
      </c>
      <c r="V966">
        <f t="shared" si="15"/>
        <v>69140.166075452827</v>
      </c>
      <c r="W966">
        <f>IF(V966="","",IF(ABS(V966-R966)&gt;W$1,ABS(V966-R966),""))</f>
        <v>0.82905584917170927</v>
      </c>
      <c r="X966" t="str">
        <f>Y966&amp;"-"&amp;Z966&amp;"-"&amp;AC966&amp;"-"&amp;AD966&amp;"-"&amp;AG966</f>
        <v>4.5-f-E-2-0.5</v>
      </c>
      <c r="Y966">
        <f>F966</f>
        <v>4.5</v>
      </c>
      <c r="Z966" s="2" t="str">
        <f>G966</f>
        <v>f</v>
      </c>
      <c r="AA966">
        <f>_xlfn.IFNA(VLOOKUP(X966,'duo-out'!A$2:Q$5000,5,FALSE),E966+10*(H966-1)+1+_xlfn.IFNA(VLOOKUP(D966,states!A$2:C$10,3,FALSE),1))</f>
        <v>213</v>
      </c>
      <c r="AB966">
        <f>IF(V966="","",V966)</f>
        <v>69140.166075452827</v>
      </c>
      <c r="AC966" s="2" t="str">
        <f>_xlfn.IFNA(VLOOKUP(D966,states!A$2:C$10,2,FALSE),"XX")</f>
        <v>E</v>
      </c>
      <c r="AD966">
        <f>E966</f>
        <v>2</v>
      </c>
      <c r="AE966">
        <f>_xlfn.IFNA(VLOOKUP(D966,states!A$2:D$10,4,FALSE),0)</f>
        <v>0</v>
      </c>
      <c r="AF966">
        <v>0.5</v>
      </c>
      <c r="AG966">
        <f>IF(AE966=0,AF966,IF(AE966=1,IF(F966=0.5,0.5,IF(H966=1,0.5,1.5)),IF(F966=0.5,0.5,IF(H966=1,2.5,1.5))))</f>
        <v>0.5</v>
      </c>
      <c r="AH966" s="7">
        <f>IF(AC966="XX",0,1/C966^(1/5)*IF(E966=0,100,1)/(E966+1)^(1/4))</f>
        <v>0.82337091411821262</v>
      </c>
    </row>
    <row r="967" spans="1:34">
      <c r="A967">
        <v>5173</v>
      </c>
      <c r="B967" s="1">
        <v>68363.899999999994</v>
      </c>
      <c r="C967" s="6">
        <v>1.855</v>
      </c>
      <c r="D967" t="s">
        <v>7</v>
      </c>
      <c r="E967">
        <v>2</v>
      </c>
      <c r="F967">
        <v>5.5</v>
      </c>
      <c r="G967" t="s">
        <v>1</v>
      </c>
      <c r="H967">
        <v>1</v>
      </c>
      <c r="I967" t="s">
        <v>0</v>
      </c>
      <c r="J967">
        <v>0</v>
      </c>
      <c r="K967">
        <v>7.5</v>
      </c>
      <c r="L967" t="s">
        <v>2</v>
      </c>
      <c r="M967">
        <v>1</v>
      </c>
      <c r="N967" t="s">
        <v>5229</v>
      </c>
      <c r="O967">
        <v>1</v>
      </c>
      <c r="P967" t="str">
        <f>D967&amp;"-"&amp;F967&amp;"-"&amp;G967&amp;"-"&amp;E967&amp;"-"&amp;H967</f>
        <v>E2Sigma-5.5-e-2-1</v>
      </c>
      <c r="Q967" t="str">
        <f>I967&amp;"-"&amp;K967&amp;"-"&amp;L967&amp;"-"&amp;J967&amp;"-"&amp;M967</f>
        <v>X2Pi-7.5-f-0-1</v>
      </c>
      <c r="R967">
        <f>B967+S967</f>
        <v>69139.641015447996</v>
      </c>
      <c r="S967">
        <f>_xlfn.IFNA(VLOOKUP(Q967,'MARVEL-X'!A$2:I$1400,7,FALSE),VLOOKUP(Q967,MARVEL!A$2:J$1522,10,FALSE))</f>
        <v>775.74101544799998</v>
      </c>
      <c r="T967">
        <f>IF(P967=P966,R967+T966,R967)</f>
        <v>69139.641015447996</v>
      </c>
      <c r="U967">
        <f>IF(P967=P966,1+U966,1)</f>
        <v>1</v>
      </c>
      <c r="V967" t="str">
        <f t="shared" si="15"/>
        <v/>
      </c>
      <c r="W967" t="str">
        <f>IF(V967="","",IF(ABS(V967-R967)&gt;W$1,ABS(V967-R967),""))</f>
        <v/>
      </c>
      <c r="X967" t="str">
        <f>Y967&amp;"-"&amp;Z967&amp;"-"&amp;AC967&amp;"-"&amp;AD967&amp;"-"&amp;AG967</f>
        <v>5.5-e-E-2-0.5</v>
      </c>
      <c r="Y967">
        <f>F967</f>
        <v>5.5</v>
      </c>
      <c r="Z967" s="2" t="str">
        <f>G967</f>
        <v>e</v>
      </c>
      <c r="AA967">
        <f>_xlfn.IFNA(VLOOKUP(X967,'duo-out'!A$2:Q$5000,5,FALSE),E967+10*(H967-1)+1+_xlfn.IFNA(VLOOKUP(D967,states!A$2:C$10,3,FALSE),1))</f>
        <v>203</v>
      </c>
      <c r="AB967" t="str">
        <f>IF(V967="","",V967)</f>
        <v/>
      </c>
      <c r="AC967" s="2" t="str">
        <f>_xlfn.IFNA(VLOOKUP(D967,states!A$2:C$10,2,FALSE),"XX")</f>
        <v>E</v>
      </c>
      <c r="AD967">
        <f>E967</f>
        <v>2</v>
      </c>
      <c r="AE967">
        <f>_xlfn.IFNA(VLOOKUP(D967,states!A$2:D$10,4,FALSE),0)</f>
        <v>0</v>
      </c>
      <c r="AF967">
        <v>0.5</v>
      </c>
      <c r="AG967">
        <f>IF(AE967=0,AF967,IF(AE967=1,IF(F967=0.5,0.5,IF(H967=1,0.5,1.5)),IF(F967=0.5,0.5,IF(H967=1,2.5,1.5))))</f>
        <v>0.5</v>
      </c>
      <c r="AH967" s="7">
        <f>IF(AC967="XX",0,1/C967^(1/5)*IF(E967=0,100,1)/(E967+1)^(1/4))</f>
        <v>0.67150755551872399</v>
      </c>
    </row>
    <row r="968" spans="1:34">
      <c r="A968">
        <v>5162</v>
      </c>
      <c r="B968" s="1">
        <v>68561.899999999994</v>
      </c>
      <c r="C968" s="6">
        <v>1.9650000000000001</v>
      </c>
      <c r="D968" t="s">
        <v>7</v>
      </c>
      <c r="E968">
        <v>2</v>
      </c>
      <c r="F968">
        <v>5.5</v>
      </c>
      <c r="G968" t="s">
        <v>1</v>
      </c>
      <c r="H968">
        <v>1</v>
      </c>
      <c r="I968" t="s">
        <v>0</v>
      </c>
      <c r="J968">
        <v>0</v>
      </c>
      <c r="K968">
        <v>6.5</v>
      </c>
      <c r="L968" t="s">
        <v>1</v>
      </c>
      <c r="M968">
        <v>1</v>
      </c>
      <c r="N968" t="s">
        <v>5218</v>
      </c>
      <c r="O968">
        <v>1</v>
      </c>
      <c r="P968" t="str">
        <f>D968&amp;"-"&amp;F968&amp;"-"&amp;G968&amp;"-"&amp;E968&amp;"-"&amp;H968</f>
        <v>E2Sigma-5.5-e-2-1</v>
      </c>
      <c r="Q968" t="str">
        <f>I968&amp;"-"&amp;K968&amp;"-"&amp;L968&amp;"-"&amp;J968&amp;"-"&amp;M968</f>
        <v>X2Pi-6.5-e-0-1</v>
      </c>
      <c r="R968">
        <f>B968+S968</f>
        <v>69142.797048014996</v>
      </c>
      <c r="S968">
        <f>_xlfn.IFNA(VLOOKUP(Q968,'MARVEL-X'!A$2:I$1400,7,FALSE),VLOOKUP(Q968,MARVEL!A$2:J$1522,10,FALSE))</f>
        <v>580.897048015</v>
      </c>
      <c r="T968">
        <f>IF(P968=P967,R968+T967,R968)</f>
        <v>138282.43806346299</v>
      </c>
      <c r="U968">
        <f>IF(P968=P967,1+U967,1)</f>
        <v>2</v>
      </c>
      <c r="V968" t="str">
        <f t="shared" si="15"/>
        <v/>
      </c>
      <c r="W968" t="str">
        <f>IF(V968="","",IF(ABS(V968-R968)&gt;W$1,ABS(V968-R968),""))</f>
        <v/>
      </c>
      <c r="X968" t="str">
        <f>Y968&amp;"-"&amp;Z968&amp;"-"&amp;AC968&amp;"-"&amp;AD968&amp;"-"&amp;AG968</f>
        <v>5.5-e-E-2-0.5</v>
      </c>
      <c r="Y968">
        <f>F968</f>
        <v>5.5</v>
      </c>
      <c r="Z968" s="2" t="str">
        <f>G968</f>
        <v>e</v>
      </c>
      <c r="AA968">
        <f>_xlfn.IFNA(VLOOKUP(X968,'duo-out'!A$2:Q$5000,5,FALSE),E968+10*(H968-1)+1+_xlfn.IFNA(VLOOKUP(D968,states!A$2:C$10,3,FALSE),1))</f>
        <v>203</v>
      </c>
      <c r="AB968" t="str">
        <f>IF(V968="","",V968)</f>
        <v/>
      </c>
      <c r="AC968" s="2" t="str">
        <f>_xlfn.IFNA(VLOOKUP(D968,states!A$2:C$10,2,FALSE),"XX")</f>
        <v>E</v>
      </c>
      <c r="AD968">
        <f>E968</f>
        <v>2</v>
      </c>
      <c r="AE968">
        <f>_xlfn.IFNA(VLOOKUP(D968,states!A$2:D$10,4,FALSE),0)</f>
        <v>0</v>
      </c>
      <c r="AF968">
        <v>0.5</v>
      </c>
      <c r="AG968">
        <f>IF(AE968=0,AF968,IF(AE968=1,IF(F968=0.5,0.5,IF(H968=1,0.5,1.5)),IF(F968=0.5,0.5,IF(H968=1,2.5,1.5))))</f>
        <v>0.5</v>
      </c>
      <c r="AH968" s="7">
        <f>IF(AC968="XX",0,1/C968^(1/5)*IF(E968=0,100,1)/(E968+1)^(1/4))</f>
        <v>0.66381517362248266</v>
      </c>
    </row>
    <row r="969" spans="1:34">
      <c r="A969">
        <v>5149</v>
      </c>
      <c r="B969" s="1">
        <v>68730.5</v>
      </c>
      <c r="C969" s="6">
        <v>1</v>
      </c>
      <c r="D969" t="s">
        <v>7</v>
      </c>
      <c r="E969">
        <v>2</v>
      </c>
      <c r="F969">
        <v>5.5</v>
      </c>
      <c r="G969" t="s">
        <v>1</v>
      </c>
      <c r="H969">
        <v>1</v>
      </c>
      <c r="I969" t="s">
        <v>0</v>
      </c>
      <c r="J969">
        <v>0</v>
      </c>
      <c r="K969">
        <v>5.5</v>
      </c>
      <c r="L969" t="s">
        <v>2</v>
      </c>
      <c r="M969">
        <v>1</v>
      </c>
      <c r="N969" t="s">
        <v>5205</v>
      </c>
      <c r="O969">
        <v>1</v>
      </c>
      <c r="P969" t="str">
        <f>D969&amp;"-"&amp;F969&amp;"-"&amp;G969&amp;"-"&amp;E969&amp;"-"&amp;H969</f>
        <v>E2Sigma-5.5-e-2-1</v>
      </c>
      <c r="Q969" t="str">
        <f>I969&amp;"-"&amp;K969&amp;"-"&amp;L969&amp;"-"&amp;J969&amp;"-"&amp;M969</f>
        <v>X2Pi-5.5-f-0-1</v>
      </c>
      <c r="R969">
        <f>B969+S969</f>
        <v>69141.286010875003</v>
      </c>
      <c r="S969">
        <f>_xlfn.IFNA(VLOOKUP(Q969,'MARVEL-X'!A$2:I$1400,7,FALSE),VLOOKUP(Q969,MARVEL!A$2:J$1522,10,FALSE))</f>
        <v>410.78601087499999</v>
      </c>
      <c r="T969">
        <f>IF(P969=P968,R969+T968,R969)</f>
        <v>207423.72407433798</v>
      </c>
      <c r="U969">
        <f>IF(P969=P968,1+U968,1)</f>
        <v>3</v>
      </c>
      <c r="V969" t="str">
        <f t="shared" si="15"/>
        <v/>
      </c>
      <c r="W969" t="str">
        <f>IF(V969="","",IF(ABS(V969-R969)&gt;W$1,ABS(V969-R969),""))</f>
        <v/>
      </c>
      <c r="X969" t="str">
        <f>Y969&amp;"-"&amp;Z969&amp;"-"&amp;AC969&amp;"-"&amp;AD969&amp;"-"&amp;AG969</f>
        <v>5.5-e-E-2-0.5</v>
      </c>
      <c r="Y969">
        <f>F969</f>
        <v>5.5</v>
      </c>
      <c r="Z969" s="2" t="str">
        <f>G969</f>
        <v>e</v>
      </c>
      <c r="AA969">
        <f>_xlfn.IFNA(VLOOKUP(X969,'duo-out'!A$2:Q$5000,5,FALSE),E969+10*(H969-1)+1+_xlfn.IFNA(VLOOKUP(D969,states!A$2:C$10,3,FALSE),1))</f>
        <v>203</v>
      </c>
      <c r="AB969" t="str">
        <f>IF(V969="","",V969)</f>
        <v/>
      </c>
      <c r="AC969" s="2" t="str">
        <f>_xlfn.IFNA(VLOOKUP(D969,states!A$2:C$10,2,FALSE),"XX")</f>
        <v>E</v>
      </c>
      <c r="AD969">
        <f>E969</f>
        <v>2</v>
      </c>
      <c r="AE969">
        <f>_xlfn.IFNA(VLOOKUP(D969,states!A$2:D$10,4,FALSE),0)</f>
        <v>0</v>
      </c>
      <c r="AF969">
        <v>0.5</v>
      </c>
      <c r="AG969">
        <f>IF(AE969=0,AF969,IF(AE969=1,IF(F969=0.5,0.5,IF(H969=1,0.5,1.5)),IF(F969=0.5,0.5,IF(H969=1,2.5,1.5))))</f>
        <v>0.5</v>
      </c>
      <c r="AH969" s="7">
        <f>IF(AC969="XX",0,1/C969^(1/5)*IF(E969=0,100,1)/(E969+1)^(1/4))</f>
        <v>0.75983568565159243</v>
      </c>
    </row>
    <row r="970" spans="1:34">
      <c r="A970">
        <v>5114</v>
      </c>
      <c r="B970" s="1">
        <v>68983.199999999997</v>
      </c>
      <c r="C970" s="6">
        <v>0.70350000000000001</v>
      </c>
      <c r="D970" t="s">
        <v>7</v>
      </c>
      <c r="E970">
        <v>2</v>
      </c>
      <c r="F970">
        <v>5.5</v>
      </c>
      <c r="G970" t="s">
        <v>1</v>
      </c>
      <c r="H970">
        <v>1</v>
      </c>
      <c r="I970" t="s">
        <v>0</v>
      </c>
      <c r="J970">
        <v>0</v>
      </c>
      <c r="K970">
        <v>3.5</v>
      </c>
      <c r="L970" t="s">
        <v>2</v>
      </c>
      <c r="M970">
        <v>1</v>
      </c>
      <c r="N970" t="s">
        <v>5170</v>
      </c>
      <c r="O970">
        <v>1</v>
      </c>
      <c r="P970" t="str">
        <f>D970&amp;"-"&amp;F970&amp;"-"&amp;G970&amp;"-"&amp;E970&amp;"-"&amp;H970</f>
        <v>E2Sigma-5.5-e-2-1</v>
      </c>
      <c r="Q970" t="str">
        <f>I970&amp;"-"&amp;K970&amp;"-"&amp;L970&amp;"-"&amp;J970&amp;"-"&amp;M970</f>
        <v>X2Pi-3.5-f-0-1</v>
      </c>
      <c r="R970">
        <f>B970+S970</f>
        <v>69140.592251850991</v>
      </c>
      <c r="S970">
        <f>_xlfn.IFNA(VLOOKUP(Q970,'MARVEL-X'!A$2:I$1400,7,FALSE),VLOOKUP(Q970,MARVEL!A$2:J$1522,10,FALSE))</f>
        <v>157.392251851</v>
      </c>
      <c r="T970">
        <f>IF(P970=P969,R970+T969,R970)</f>
        <v>276564.31632618897</v>
      </c>
      <c r="U970">
        <f>IF(P970=P969,1+U969,1)</f>
        <v>4</v>
      </c>
      <c r="V970" t="str">
        <f t="shared" si="15"/>
        <v/>
      </c>
      <c r="W970" t="str">
        <f>IF(V970="","",IF(ABS(V970-R970)&gt;W$1,ABS(V970-R970),""))</f>
        <v/>
      </c>
      <c r="X970" t="str">
        <f>Y970&amp;"-"&amp;Z970&amp;"-"&amp;AC970&amp;"-"&amp;AD970&amp;"-"&amp;AG970</f>
        <v>5.5-e-E-2-0.5</v>
      </c>
      <c r="Y970">
        <f>F970</f>
        <v>5.5</v>
      </c>
      <c r="Z970" s="2" t="str">
        <f>G970</f>
        <v>e</v>
      </c>
      <c r="AA970">
        <f>_xlfn.IFNA(VLOOKUP(X970,'duo-out'!A$2:Q$5000,5,FALSE),E970+10*(H970-1)+1+_xlfn.IFNA(VLOOKUP(D970,states!A$2:C$10,3,FALSE),1))</f>
        <v>203</v>
      </c>
      <c r="AB970" t="str">
        <f>IF(V970="","",V970)</f>
        <v/>
      </c>
      <c r="AC970" s="2" t="str">
        <f>_xlfn.IFNA(VLOOKUP(D970,states!A$2:C$10,2,FALSE),"XX")</f>
        <v>E</v>
      </c>
      <c r="AD970">
        <f>E970</f>
        <v>2</v>
      </c>
      <c r="AE970">
        <f>_xlfn.IFNA(VLOOKUP(D970,states!A$2:D$10,4,FALSE),0)</f>
        <v>0</v>
      </c>
      <c r="AF970">
        <v>0.5</v>
      </c>
      <c r="AG970">
        <f>IF(AE970=0,AF970,IF(AE970=1,IF(F970=0.5,0.5,IF(H970=1,0.5,1.5)),IF(F970=0.5,0.5,IF(H970=1,2.5,1.5))))</f>
        <v>0.5</v>
      </c>
      <c r="AH970" s="7">
        <f>IF(AC970="XX",0,1/C970^(1/5)*IF(E970=0,100,1)/(E970+1)^(1/4))</f>
        <v>0.81520505865136228</v>
      </c>
    </row>
    <row r="971" spans="1:34">
      <c r="A971">
        <v>5135</v>
      </c>
      <c r="B971" s="1">
        <v>68872.600000000006</v>
      </c>
      <c r="C971" s="6">
        <v>2.5670000000000002</v>
      </c>
      <c r="D971" t="s">
        <v>7</v>
      </c>
      <c r="E971">
        <v>2</v>
      </c>
      <c r="F971">
        <v>5.5</v>
      </c>
      <c r="G971" t="s">
        <v>1</v>
      </c>
      <c r="H971">
        <v>1</v>
      </c>
      <c r="I971" t="s">
        <v>0</v>
      </c>
      <c r="J971">
        <v>0</v>
      </c>
      <c r="K971">
        <v>4.5</v>
      </c>
      <c r="L971" t="s">
        <v>1</v>
      </c>
      <c r="M971">
        <v>1</v>
      </c>
      <c r="N971" t="s">
        <v>5191</v>
      </c>
      <c r="O971">
        <v>1</v>
      </c>
      <c r="P971" t="str">
        <f>D971&amp;"-"&amp;F971&amp;"-"&amp;G971&amp;"-"&amp;E971&amp;"-"&amp;H971</f>
        <v>E2Sigma-5.5-e-2-1</v>
      </c>
      <c r="Q971" t="str">
        <f>I971&amp;"-"&amp;K971&amp;"-"&amp;L971&amp;"-"&amp;J971&amp;"-"&amp;M971</f>
        <v>X2Pi-4.5-e-0-1</v>
      </c>
      <c r="R971">
        <f>B971+S971</f>
        <v>69143.295186173011</v>
      </c>
      <c r="S971">
        <f>_xlfn.IFNA(VLOOKUP(Q971,'MARVEL-X'!A$2:I$1400,7,FALSE),VLOOKUP(Q971,MARVEL!A$2:J$1522,10,FALSE))</f>
        <v>270.69518617300002</v>
      </c>
      <c r="T971">
        <f>IF(P971=P970,R971+T970,R971)</f>
        <v>345707.61151236197</v>
      </c>
      <c r="U971">
        <f>IF(P971=P970,1+U970,1)</f>
        <v>5</v>
      </c>
      <c r="V971">
        <f t="shared" si="15"/>
        <v>69141.522302472396</v>
      </c>
      <c r="W971">
        <f>IF(V971="","",IF(ABS(V971-R971)&gt;W$1,ABS(V971-R971),""))</f>
        <v>1.7728837006143294</v>
      </c>
      <c r="X971" t="str">
        <f>Y971&amp;"-"&amp;Z971&amp;"-"&amp;AC971&amp;"-"&amp;AD971&amp;"-"&amp;AG971</f>
        <v>5.5-e-E-2-0.5</v>
      </c>
      <c r="Y971">
        <f>F971</f>
        <v>5.5</v>
      </c>
      <c r="Z971" s="2" t="str">
        <f>G971</f>
        <v>e</v>
      </c>
      <c r="AA971">
        <f>_xlfn.IFNA(VLOOKUP(X971,'duo-out'!A$2:Q$5000,5,FALSE),E971+10*(H971-1)+1+_xlfn.IFNA(VLOOKUP(D971,states!A$2:C$10,3,FALSE),1))</f>
        <v>203</v>
      </c>
      <c r="AB971">
        <f>IF(V971="","",V971)</f>
        <v>69141.522302472396</v>
      </c>
      <c r="AC971" s="2" t="str">
        <f>_xlfn.IFNA(VLOOKUP(D971,states!A$2:C$10,2,FALSE),"XX")</f>
        <v>E</v>
      </c>
      <c r="AD971">
        <f>E971</f>
        <v>2</v>
      </c>
      <c r="AE971">
        <f>_xlfn.IFNA(VLOOKUP(D971,states!A$2:D$10,4,FALSE),0)</f>
        <v>0</v>
      </c>
      <c r="AF971">
        <v>0.5</v>
      </c>
      <c r="AG971">
        <f>IF(AE971=0,AF971,IF(AE971=1,IF(F971=0.5,0.5,IF(H971=1,0.5,1.5)),IF(F971=0.5,0.5,IF(H971=1,2.5,1.5))))</f>
        <v>0.5</v>
      </c>
      <c r="AH971" s="7">
        <f>IF(AC971="XX",0,1/C971^(1/5)*IF(E971=0,100,1)/(E971+1)^(1/4))</f>
        <v>0.62926635594403457</v>
      </c>
    </row>
    <row r="972" spans="1:34">
      <c r="A972">
        <v>5183</v>
      </c>
      <c r="B972" s="1">
        <v>68286.399999999994</v>
      </c>
      <c r="C972" s="6">
        <v>3.484</v>
      </c>
      <c r="D972" t="s">
        <v>7</v>
      </c>
      <c r="E972">
        <v>2</v>
      </c>
      <c r="F972">
        <v>5.5</v>
      </c>
      <c r="G972" t="s">
        <v>2</v>
      </c>
      <c r="H972">
        <v>2</v>
      </c>
      <c r="I972" t="s">
        <v>0</v>
      </c>
      <c r="J972">
        <v>0</v>
      </c>
      <c r="K972">
        <v>7.5</v>
      </c>
      <c r="L972" t="s">
        <v>1</v>
      </c>
      <c r="M972">
        <v>2</v>
      </c>
      <c r="N972" t="s">
        <v>5239</v>
      </c>
      <c r="O972">
        <v>1</v>
      </c>
      <c r="P972" t="str">
        <f>D972&amp;"-"&amp;F972&amp;"-"&amp;G972&amp;"-"&amp;E972&amp;"-"&amp;H972</f>
        <v>E2Sigma-5.5-f-2-2</v>
      </c>
      <c r="Q972" t="str">
        <f>I972&amp;"-"&amp;K972&amp;"-"&amp;L972&amp;"-"&amp;J972&amp;"-"&amp;M972</f>
        <v>X2Pi-7.5-e-0-2</v>
      </c>
      <c r="R972">
        <f>B972+S972</f>
        <v>69284.264383962</v>
      </c>
      <c r="S972">
        <f>_xlfn.IFNA(VLOOKUP(Q972,'MARVEL-X'!A$2:I$1400,7,FALSE),VLOOKUP(Q972,MARVEL!A$2:J$1522,10,FALSE))</f>
        <v>997.86438396200003</v>
      </c>
      <c r="T972">
        <f>IF(P972=P971,R972+T971,R972)</f>
        <v>69284.264383962</v>
      </c>
      <c r="U972">
        <f>IF(P972=P971,1+U971,1)</f>
        <v>1</v>
      </c>
      <c r="V972" t="str">
        <f t="shared" si="15"/>
        <v/>
      </c>
      <c r="W972" t="str">
        <f>IF(V972="","",IF(ABS(V972-R972)&gt;W$1,ABS(V972-R972),""))</f>
        <v/>
      </c>
      <c r="X972" t="str">
        <f>Y972&amp;"-"&amp;Z972&amp;"-"&amp;AC972&amp;"-"&amp;AD972&amp;"-"&amp;AG972</f>
        <v>5.5-f-E-2-0.5</v>
      </c>
      <c r="Y972">
        <f>F972</f>
        <v>5.5</v>
      </c>
      <c r="Z972" s="2" t="str">
        <f>G972</f>
        <v>f</v>
      </c>
      <c r="AA972">
        <f>_xlfn.IFNA(VLOOKUP(X972,'duo-out'!A$2:Q$5000,5,FALSE),E972+10*(H972-1)+1+_xlfn.IFNA(VLOOKUP(D972,states!A$2:C$10,3,FALSE),1))</f>
        <v>213</v>
      </c>
      <c r="AB972" t="str">
        <f>IF(V972="","",V972)</f>
        <v/>
      </c>
      <c r="AC972" s="2" t="str">
        <f>_xlfn.IFNA(VLOOKUP(D972,states!A$2:C$10,2,FALSE),"XX")</f>
        <v>E</v>
      </c>
      <c r="AD972">
        <f>E972</f>
        <v>2</v>
      </c>
      <c r="AE972">
        <f>_xlfn.IFNA(VLOOKUP(D972,states!A$2:D$10,4,FALSE),0)</f>
        <v>0</v>
      </c>
      <c r="AF972">
        <v>0.5</v>
      </c>
      <c r="AG972">
        <f>IF(AE972=0,AF972,IF(AE972=1,IF(F972=0.5,0.5,IF(H972=1,0.5,1.5)),IF(F972=0.5,0.5,IF(H972=1,2.5,1.5))))</f>
        <v>0.5</v>
      </c>
      <c r="AH972" s="7">
        <f>IF(AC972="XX",0,1/C972^(1/5)*IF(E972=0,100,1)/(E972+1)^(1/4))</f>
        <v>0.59197594168763379</v>
      </c>
    </row>
    <row r="973" spans="1:34">
      <c r="A973">
        <v>5143</v>
      </c>
      <c r="B973" s="1">
        <v>68879.399999999994</v>
      </c>
      <c r="C973" s="6">
        <v>2.0499999999999998</v>
      </c>
      <c r="D973" t="s">
        <v>7</v>
      </c>
      <c r="E973">
        <v>2</v>
      </c>
      <c r="F973">
        <v>5.5</v>
      </c>
      <c r="G973" t="s">
        <v>2</v>
      </c>
      <c r="H973">
        <v>2</v>
      </c>
      <c r="I973" t="s">
        <v>0</v>
      </c>
      <c r="J973">
        <v>0</v>
      </c>
      <c r="K973">
        <v>4.5</v>
      </c>
      <c r="L973" t="s">
        <v>2</v>
      </c>
      <c r="M973">
        <v>2</v>
      </c>
      <c r="N973" t="s">
        <v>5199</v>
      </c>
      <c r="O973">
        <v>1</v>
      </c>
      <c r="P973" t="str">
        <f>D973&amp;"-"&amp;F973&amp;"-"&amp;G973&amp;"-"&amp;E973&amp;"-"&amp;H973</f>
        <v>E2Sigma-5.5-f-2-2</v>
      </c>
      <c r="Q973" t="str">
        <f>I973&amp;"-"&amp;K973&amp;"-"&amp;L973&amp;"-"&amp;J973&amp;"-"&amp;M973</f>
        <v>X2Pi-4.5-f-0-2</v>
      </c>
      <c r="R973">
        <f>B973+S973</f>
        <v>69288.83740791399</v>
      </c>
      <c r="S973">
        <f>_xlfn.IFNA(VLOOKUP(Q973,'MARVEL-X'!A$2:I$1400,7,FALSE),VLOOKUP(Q973,MARVEL!A$2:J$1522,10,FALSE))</f>
        <v>409.437407914</v>
      </c>
      <c r="T973">
        <f>IF(P973=P972,R973+T972,R973)</f>
        <v>138573.10179187599</v>
      </c>
      <c r="U973">
        <f>IF(P973=P972,1+U972,1)</f>
        <v>2</v>
      </c>
      <c r="V973" t="str">
        <f t="shared" si="15"/>
        <v/>
      </c>
      <c r="W973" t="str">
        <f>IF(V973="","",IF(ABS(V973-R973)&gt;W$1,ABS(V973-R973),""))</f>
        <v/>
      </c>
      <c r="X973" t="str">
        <f>Y973&amp;"-"&amp;Z973&amp;"-"&amp;AC973&amp;"-"&amp;AD973&amp;"-"&amp;AG973</f>
        <v>5.5-f-E-2-0.5</v>
      </c>
      <c r="Y973">
        <f>F973</f>
        <v>5.5</v>
      </c>
      <c r="Z973" s="2" t="str">
        <f>G973</f>
        <v>f</v>
      </c>
      <c r="AA973">
        <f>_xlfn.IFNA(VLOOKUP(X973,'duo-out'!A$2:Q$5000,5,FALSE),E973+10*(H973-1)+1+_xlfn.IFNA(VLOOKUP(D973,states!A$2:C$10,3,FALSE),1))</f>
        <v>213</v>
      </c>
      <c r="AB973" t="str">
        <f>IF(V973="","",V973)</f>
        <v/>
      </c>
      <c r="AC973" s="2" t="str">
        <f>_xlfn.IFNA(VLOOKUP(D973,states!A$2:C$10,2,FALSE),"XX")</f>
        <v>E</v>
      </c>
      <c r="AD973">
        <f>E973</f>
        <v>2</v>
      </c>
      <c r="AE973">
        <f>_xlfn.IFNA(VLOOKUP(D973,states!A$2:D$10,4,FALSE),0)</f>
        <v>0</v>
      </c>
      <c r="AF973">
        <v>0.5</v>
      </c>
      <c r="AG973">
        <f>IF(AE973=0,AF973,IF(AE973=1,IF(F973=0.5,0.5,IF(H973=1,0.5,1.5)),IF(F973=0.5,0.5,IF(H973=1,2.5,1.5))))</f>
        <v>0.5</v>
      </c>
      <c r="AH973" s="7">
        <f>IF(AC973="XX",0,1/C973^(1/5)*IF(E973=0,100,1)/(E973+1)^(1/4))</f>
        <v>0.65821672617753513</v>
      </c>
    </row>
    <row r="974" spans="1:34">
      <c r="A974">
        <v>5125</v>
      </c>
      <c r="B974" s="1">
        <v>69016.399999999994</v>
      </c>
      <c r="C974" s="6">
        <v>4.7149999999999999</v>
      </c>
      <c r="D974" t="s">
        <v>7</v>
      </c>
      <c r="E974">
        <v>2</v>
      </c>
      <c r="F974">
        <v>5.5</v>
      </c>
      <c r="G974" t="s">
        <v>2</v>
      </c>
      <c r="H974">
        <v>2</v>
      </c>
      <c r="I974" t="s">
        <v>0</v>
      </c>
      <c r="J974">
        <v>0</v>
      </c>
      <c r="K974">
        <v>3.5</v>
      </c>
      <c r="L974" t="s">
        <v>1</v>
      </c>
      <c r="M974">
        <v>2</v>
      </c>
      <c r="N974" t="s">
        <v>5181</v>
      </c>
      <c r="O974">
        <v>1</v>
      </c>
      <c r="P974" t="str">
        <f>D974&amp;"-"&amp;F974&amp;"-"&amp;G974&amp;"-"&amp;E974&amp;"-"&amp;H974</f>
        <v>E2Sigma-5.5-f-2-2</v>
      </c>
      <c r="Q974" t="str">
        <f>I974&amp;"-"&amp;K974&amp;"-"&amp;L974&amp;"-"&amp;J974&amp;"-"&amp;M974</f>
        <v>X2Pi-3.5-e-0-2</v>
      </c>
      <c r="R974">
        <f>B974+S974</f>
        <v>69283.246577107988</v>
      </c>
      <c r="S974">
        <f>_xlfn.IFNA(VLOOKUP(Q974,'MARVEL-X'!A$2:I$1400,7,FALSE),VLOOKUP(Q974,MARVEL!A$2:J$1522,10,FALSE))</f>
        <v>266.84657710800002</v>
      </c>
      <c r="T974">
        <f>IF(P974=P973,R974+T973,R974)</f>
        <v>207856.34836898398</v>
      </c>
      <c r="U974">
        <f>IF(P974=P973,1+U973,1)</f>
        <v>3</v>
      </c>
      <c r="V974">
        <f t="shared" si="15"/>
        <v>69285.449456327988</v>
      </c>
      <c r="W974">
        <f>IF(V974="","",IF(ABS(V974-R974)&gt;W$1,ABS(V974-R974),""))</f>
        <v>2.2028792199998861</v>
      </c>
      <c r="X974" t="str">
        <f>Y974&amp;"-"&amp;Z974&amp;"-"&amp;AC974&amp;"-"&amp;AD974&amp;"-"&amp;AG974</f>
        <v>5.5-f-E-2-0.5</v>
      </c>
      <c r="Y974">
        <f>F974</f>
        <v>5.5</v>
      </c>
      <c r="Z974" s="2" t="str">
        <f>G974</f>
        <v>f</v>
      </c>
      <c r="AA974">
        <f>_xlfn.IFNA(VLOOKUP(X974,'duo-out'!A$2:Q$5000,5,FALSE),E974+10*(H974-1)+1+_xlfn.IFNA(VLOOKUP(D974,states!A$2:C$10,3,FALSE),1))</f>
        <v>213</v>
      </c>
      <c r="AB974">
        <f>IF(V974="","",V974)</f>
        <v>69285.449456327988</v>
      </c>
      <c r="AC974" s="2" t="str">
        <f>_xlfn.IFNA(VLOOKUP(D974,states!A$2:C$10,2,FALSE),"XX")</f>
        <v>E</v>
      </c>
      <c r="AD974">
        <f>E974</f>
        <v>2</v>
      </c>
      <c r="AE974">
        <f>_xlfn.IFNA(VLOOKUP(D974,states!A$2:D$10,4,FALSE),0)</f>
        <v>0</v>
      </c>
      <c r="AF974">
        <v>0.5</v>
      </c>
      <c r="AG974">
        <f>IF(AE974=0,AF974,IF(AE974=1,IF(F974=0.5,0.5,IF(H974=1,0.5,1.5)),IF(F974=0.5,0.5,IF(H974=1,2.5,1.5))))</f>
        <v>0.5</v>
      </c>
      <c r="AH974" s="7">
        <f>IF(AC974="XX",0,1/C974^(1/5)*IF(E974=0,100,1)/(E974+1)^(1/4))</f>
        <v>0.55721570306025958</v>
      </c>
    </row>
    <row r="975" spans="1:34">
      <c r="A975">
        <v>5174</v>
      </c>
      <c r="B975" s="1">
        <v>68286.399999999994</v>
      </c>
      <c r="C975" s="6">
        <v>1</v>
      </c>
      <c r="D975" t="s">
        <v>7</v>
      </c>
      <c r="E975">
        <v>2</v>
      </c>
      <c r="F975">
        <v>6.5</v>
      </c>
      <c r="G975" t="s">
        <v>1</v>
      </c>
      <c r="H975">
        <v>1</v>
      </c>
      <c r="I975" t="s">
        <v>0</v>
      </c>
      <c r="J975">
        <v>0</v>
      </c>
      <c r="K975">
        <v>8.5</v>
      </c>
      <c r="L975" t="s">
        <v>2</v>
      </c>
      <c r="M975">
        <v>1</v>
      </c>
      <c r="N975" t="s">
        <v>5230</v>
      </c>
      <c r="O975">
        <v>1</v>
      </c>
      <c r="P975" t="str">
        <f>D975&amp;"-"&amp;F975&amp;"-"&amp;G975&amp;"-"&amp;E975&amp;"-"&amp;H975</f>
        <v>E2Sigma-6.5-e-2-1</v>
      </c>
      <c r="Q975" t="str">
        <f>I975&amp;"-"&amp;K975&amp;"-"&amp;L975&amp;"-"&amp;J975&amp;"-"&amp;M975</f>
        <v>X2Pi-8.5-f-0-1</v>
      </c>
      <c r="R975">
        <f>B975+S975</f>
        <v>69285.849696425998</v>
      </c>
      <c r="S975">
        <f>_xlfn.IFNA(VLOOKUP(Q975,'MARVEL-X'!A$2:I$1400,7,FALSE),VLOOKUP(Q975,MARVEL!A$2:J$1522,10,FALSE))</f>
        <v>999.44969642599995</v>
      </c>
      <c r="T975">
        <f>IF(P975=P974,R975+T974,R975)</f>
        <v>69285.849696425998</v>
      </c>
      <c r="U975">
        <f>IF(P975=P974,1+U974,1)</f>
        <v>1</v>
      </c>
      <c r="V975" t="str">
        <f t="shared" si="15"/>
        <v/>
      </c>
      <c r="W975" t="str">
        <f>IF(V975="","",IF(ABS(V975-R975)&gt;W$1,ABS(V975-R975),""))</f>
        <v/>
      </c>
      <c r="X975" t="str">
        <f>Y975&amp;"-"&amp;Z975&amp;"-"&amp;AC975&amp;"-"&amp;AD975&amp;"-"&amp;AG975</f>
        <v>6.5-e-E-2-0.5</v>
      </c>
      <c r="Y975">
        <f>F975</f>
        <v>6.5</v>
      </c>
      <c r="Z975" s="2" t="str">
        <f>G975</f>
        <v>e</v>
      </c>
      <c r="AA975">
        <f>_xlfn.IFNA(VLOOKUP(X975,'duo-out'!A$2:Q$5000,5,FALSE),E975+10*(H975-1)+1+_xlfn.IFNA(VLOOKUP(D975,states!A$2:C$10,3,FALSE),1))</f>
        <v>203</v>
      </c>
      <c r="AB975" t="str">
        <f>IF(V975="","",V975)</f>
        <v/>
      </c>
      <c r="AC975" s="2" t="str">
        <f>_xlfn.IFNA(VLOOKUP(D975,states!A$2:C$10,2,FALSE),"XX")</f>
        <v>E</v>
      </c>
      <c r="AD975">
        <f>E975</f>
        <v>2</v>
      </c>
      <c r="AE975">
        <f>_xlfn.IFNA(VLOOKUP(D975,states!A$2:D$10,4,FALSE),0)</f>
        <v>0</v>
      </c>
      <c r="AF975">
        <v>0.5</v>
      </c>
      <c r="AG975">
        <f>IF(AE975=0,AF975,IF(AE975=1,IF(F975=0.5,0.5,IF(H975=1,0.5,1.5)),IF(F975=0.5,0.5,IF(H975=1,2.5,1.5))))</f>
        <v>0.5</v>
      </c>
      <c r="AH975" s="7">
        <f>IF(AC975="XX",0,1/C975^(1/5)*IF(E975=0,100,1)/(E975+1)^(1/4))</f>
        <v>0.75983568565159243</v>
      </c>
    </row>
    <row r="976" spans="1:34">
      <c r="A976">
        <v>5115</v>
      </c>
      <c r="B976" s="1">
        <v>69016.399999999994</v>
      </c>
      <c r="C976" s="6">
        <v>1</v>
      </c>
      <c r="D976" t="s">
        <v>7</v>
      </c>
      <c r="E976">
        <v>2</v>
      </c>
      <c r="F976">
        <v>6.5</v>
      </c>
      <c r="G976" t="s">
        <v>1</v>
      </c>
      <c r="H976">
        <v>1</v>
      </c>
      <c r="I976" t="s">
        <v>0</v>
      </c>
      <c r="J976">
        <v>0</v>
      </c>
      <c r="K976">
        <v>4.5</v>
      </c>
      <c r="L976" t="s">
        <v>2</v>
      </c>
      <c r="M976">
        <v>1</v>
      </c>
      <c r="N976" t="s">
        <v>5171</v>
      </c>
      <c r="O976">
        <v>1</v>
      </c>
      <c r="P976" t="str">
        <f>D976&amp;"-"&amp;F976&amp;"-"&amp;G976&amp;"-"&amp;E976&amp;"-"&amp;H976</f>
        <v>E2Sigma-6.5-e-2-1</v>
      </c>
      <c r="Q976" t="str">
        <f>I976&amp;"-"&amp;K976&amp;"-"&amp;L976&amp;"-"&amp;J976&amp;"-"&amp;M976</f>
        <v>X2Pi-4.5-f-0-1</v>
      </c>
      <c r="R976">
        <f>B976+S976</f>
        <v>69286.430633298995</v>
      </c>
      <c r="S976">
        <f>_xlfn.IFNA(VLOOKUP(Q976,'MARVEL-X'!A$2:I$1400,7,FALSE),VLOOKUP(Q976,MARVEL!A$2:J$1522,10,FALSE))</f>
        <v>270.03063329899999</v>
      </c>
      <c r="T976">
        <f>IF(P976=P975,R976+T975,R976)</f>
        <v>138572.28032972501</v>
      </c>
      <c r="U976">
        <f>IF(P976=P975,1+U975,1)</f>
        <v>2</v>
      </c>
      <c r="V976" t="str">
        <f t="shared" si="15"/>
        <v/>
      </c>
      <c r="W976" t="str">
        <f>IF(V976="","",IF(ABS(V976-R976)&gt;W$1,ABS(V976-R976),""))</f>
        <v/>
      </c>
      <c r="X976" t="str">
        <f>Y976&amp;"-"&amp;Z976&amp;"-"&amp;AC976&amp;"-"&amp;AD976&amp;"-"&amp;AG976</f>
        <v>6.5-e-E-2-0.5</v>
      </c>
      <c r="Y976">
        <f>F976</f>
        <v>6.5</v>
      </c>
      <c r="Z976" s="2" t="str">
        <f>G976</f>
        <v>e</v>
      </c>
      <c r="AA976">
        <f>_xlfn.IFNA(VLOOKUP(X976,'duo-out'!A$2:Q$5000,5,FALSE),E976+10*(H976-1)+1+_xlfn.IFNA(VLOOKUP(D976,states!A$2:C$10,3,FALSE),1))</f>
        <v>203</v>
      </c>
      <c r="AB976" t="str">
        <f>IF(V976="","",V976)</f>
        <v/>
      </c>
      <c r="AC976" s="2" t="str">
        <f>_xlfn.IFNA(VLOOKUP(D976,states!A$2:C$10,2,FALSE),"XX")</f>
        <v>E</v>
      </c>
      <c r="AD976">
        <f>E976</f>
        <v>2</v>
      </c>
      <c r="AE976">
        <f>_xlfn.IFNA(VLOOKUP(D976,states!A$2:D$10,4,FALSE),0)</f>
        <v>0</v>
      </c>
      <c r="AF976">
        <v>0.5</v>
      </c>
      <c r="AG976">
        <f>IF(AE976=0,AF976,IF(AE976=1,IF(F976=0.5,0.5,IF(H976=1,0.5,1.5)),IF(F976=0.5,0.5,IF(H976=1,2.5,1.5))))</f>
        <v>0.5</v>
      </c>
      <c r="AH976" s="7">
        <f>IF(AC976="XX",0,1/C976^(1/5)*IF(E976=0,100,1)/(E976+1)^(1/4))</f>
        <v>0.75983568565159243</v>
      </c>
    </row>
    <row r="977" spans="1:34">
      <c r="A977">
        <v>5136</v>
      </c>
      <c r="B977" s="1">
        <v>68876</v>
      </c>
      <c r="C977" s="6">
        <v>1.3520000000000001</v>
      </c>
      <c r="D977" t="s">
        <v>7</v>
      </c>
      <c r="E977">
        <v>2</v>
      </c>
      <c r="F977">
        <v>6.5</v>
      </c>
      <c r="G977" t="s">
        <v>1</v>
      </c>
      <c r="H977">
        <v>1</v>
      </c>
      <c r="I977" t="s">
        <v>0</v>
      </c>
      <c r="J977">
        <v>0</v>
      </c>
      <c r="K977">
        <v>5.5</v>
      </c>
      <c r="L977" t="s">
        <v>1</v>
      </c>
      <c r="M977">
        <v>1</v>
      </c>
      <c r="N977" t="s">
        <v>5192</v>
      </c>
      <c r="O977">
        <v>1</v>
      </c>
      <c r="P977" t="str">
        <f>D977&amp;"-"&amp;F977&amp;"-"&amp;G977&amp;"-"&amp;E977&amp;"-"&amp;H977</f>
        <v>E2Sigma-6.5-e-2-1</v>
      </c>
      <c r="Q977" t="str">
        <f>I977&amp;"-"&amp;K977&amp;"-"&amp;L977&amp;"-"&amp;J977&amp;"-"&amp;M977</f>
        <v>X2Pi-5.5-e-0-1</v>
      </c>
      <c r="R977">
        <f>B977+S977</f>
        <v>69287.816426824997</v>
      </c>
      <c r="S977">
        <f>_xlfn.IFNA(VLOOKUP(Q977,'MARVEL-X'!A$2:I$1400,7,FALSE),VLOOKUP(Q977,MARVEL!A$2:J$1522,10,FALSE))</f>
        <v>411.81642682500001</v>
      </c>
      <c r="T977">
        <f>IF(P977=P976,R977+T976,R977)</f>
        <v>207860.09675655002</v>
      </c>
      <c r="U977">
        <f>IF(P977=P976,1+U976,1)</f>
        <v>3</v>
      </c>
      <c r="V977">
        <f t="shared" si="15"/>
        <v>69286.698918850001</v>
      </c>
      <c r="W977">
        <f>IF(V977="","",IF(ABS(V977-R977)&gt;W$1,ABS(V977-R977),""))</f>
        <v>1.117507974995533</v>
      </c>
      <c r="X977" t="str">
        <f>Y977&amp;"-"&amp;Z977&amp;"-"&amp;AC977&amp;"-"&amp;AD977&amp;"-"&amp;AG977</f>
        <v>6.5-e-E-2-0.5</v>
      </c>
      <c r="Y977">
        <f>F977</f>
        <v>6.5</v>
      </c>
      <c r="Z977" s="2" t="str">
        <f>G977</f>
        <v>e</v>
      </c>
      <c r="AA977">
        <f>_xlfn.IFNA(VLOOKUP(X977,'duo-out'!A$2:Q$5000,5,FALSE),E977+10*(H977-1)+1+_xlfn.IFNA(VLOOKUP(D977,states!A$2:C$10,3,FALSE),1))</f>
        <v>203</v>
      </c>
      <c r="AB977">
        <f>IF(V977="","",V977)</f>
        <v>69286.698918850001</v>
      </c>
      <c r="AC977" s="2" t="str">
        <f>_xlfn.IFNA(VLOOKUP(D977,states!A$2:C$10,2,FALSE),"XX")</f>
        <v>E</v>
      </c>
      <c r="AD977">
        <f>E977</f>
        <v>2</v>
      </c>
      <c r="AE977">
        <f>_xlfn.IFNA(VLOOKUP(D977,states!A$2:D$10,4,FALSE),0)</f>
        <v>0</v>
      </c>
      <c r="AF977">
        <v>0.5</v>
      </c>
      <c r="AG977">
        <f>IF(AE977=0,AF977,IF(AE977=1,IF(F977=0.5,0.5,IF(H977=1,0.5,1.5)),IF(F977=0.5,0.5,IF(H977=1,2.5,1.5))))</f>
        <v>0.5</v>
      </c>
      <c r="AH977" s="7">
        <f>IF(AC977="XX",0,1/C977^(1/5)*IF(E977=0,100,1)/(E977+1)^(1/4))</f>
        <v>0.71535949839352408</v>
      </c>
    </row>
    <row r="978" spans="1:34">
      <c r="A978">
        <v>5184</v>
      </c>
      <c r="B978" s="1">
        <v>68202.5</v>
      </c>
      <c r="C978" s="6">
        <v>3.09</v>
      </c>
      <c r="D978" t="s">
        <v>7</v>
      </c>
      <c r="E978">
        <v>2</v>
      </c>
      <c r="F978">
        <v>6.5</v>
      </c>
      <c r="G978" t="s">
        <v>2</v>
      </c>
      <c r="H978">
        <v>2</v>
      </c>
      <c r="I978" t="s">
        <v>0</v>
      </c>
      <c r="J978">
        <v>0</v>
      </c>
      <c r="K978">
        <v>8.5</v>
      </c>
      <c r="L978" t="s">
        <v>1</v>
      </c>
      <c r="M978">
        <v>2</v>
      </c>
      <c r="N978" t="s">
        <v>5240</v>
      </c>
      <c r="O978">
        <v>1</v>
      </c>
      <c r="P978" t="str">
        <f>D978&amp;"-"&amp;F978&amp;"-"&amp;G978&amp;"-"&amp;E978&amp;"-"&amp;H978</f>
        <v>E2Sigma-6.5-f-2-2</v>
      </c>
      <c r="Q978" t="str">
        <f>I978&amp;"-"&amp;K978&amp;"-"&amp;L978&amp;"-"&amp;J978&amp;"-"&amp;M978</f>
        <v>X2Pi-8.5-e-0-2</v>
      </c>
      <c r="R978">
        <f>B978+S978</f>
        <v>69451.388425397003</v>
      </c>
      <c r="S978">
        <f>_xlfn.IFNA(VLOOKUP(Q978,'MARVEL-X'!A$2:I$1400,7,FALSE),VLOOKUP(Q978,MARVEL!A$2:J$1522,10,FALSE))</f>
        <v>1248.888425397</v>
      </c>
      <c r="T978">
        <f>IF(P978=P977,R978+T977,R978)</f>
        <v>69451.388425397003</v>
      </c>
      <c r="U978">
        <f>IF(P978=P977,1+U977,1)</f>
        <v>1</v>
      </c>
      <c r="V978" t="str">
        <f t="shared" si="15"/>
        <v/>
      </c>
      <c r="W978" t="str">
        <f>IF(V978="","",IF(ABS(V978-R978)&gt;W$1,ABS(V978-R978),""))</f>
        <v/>
      </c>
      <c r="X978" t="str">
        <f>Y978&amp;"-"&amp;Z978&amp;"-"&amp;AC978&amp;"-"&amp;AD978&amp;"-"&amp;AG978</f>
        <v>6.5-f-E-2-0.5</v>
      </c>
      <c r="Y978">
        <f>F978</f>
        <v>6.5</v>
      </c>
      <c r="Z978" s="2" t="str">
        <f>G978</f>
        <v>f</v>
      </c>
      <c r="AA978">
        <f>_xlfn.IFNA(VLOOKUP(X978,'duo-out'!A$2:Q$5000,5,FALSE),E978+10*(H978-1)+1+_xlfn.IFNA(VLOOKUP(D978,states!A$2:C$10,3,FALSE),1))</f>
        <v>213</v>
      </c>
      <c r="AB978" t="str">
        <f>IF(V978="","",V978)</f>
        <v/>
      </c>
      <c r="AC978" s="2" t="str">
        <f>_xlfn.IFNA(VLOOKUP(D978,states!A$2:C$10,2,FALSE),"XX")</f>
        <v>E</v>
      </c>
      <c r="AD978">
        <f>E978</f>
        <v>2</v>
      </c>
      <c r="AE978">
        <f>_xlfn.IFNA(VLOOKUP(D978,states!A$2:D$10,4,FALSE),0)</f>
        <v>0</v>
      </c>
      <c r="AF978">
        <v>0.5</v>
      </c>
      <c r="AG978">
        <f>IF(AE978=0,AF978,IF(AE978=1,IF(F978=0.5,0.5,IF(H978=1,0.5,1.5)),IF(F978=0.5,0.5,IF(H978=1,2.5,1.5))))</f>
        <v>0.5</v>
      </c>
      <c r="AH978" s="7">
        <f>IF(AC978="XX",0,1/C978^(1/5)*IF(E978=0,100,1)/(E978+1)^(1/4))</f>
        <v>0.60635643433558362</v>
      </c>
    </row>
    <row r="979" spans="1:34">
      <c r="A979">
        <v>127</v>
      </c>
      <c r="B979" s="1">
        <v>68457.100000000006</v>
      </c>
      <c r="C979" s="6">
        <v>4.6539999999999999</v>
      </c>
      <c r="D979" t="s">
        <v>7</v>
      </c>
      <c r="E979">
        <v>2</v>
      </c>
      <c r="F979">
        <v>6.5</v>
      </c>
      <c r="G979" t="s">
        <v>2</v>
      </c>
      <c r="H979">
        <v>2</v>
      </c>
      <c r="I979" t="s">
        <v>0</v>
      </c>
      <c r="J979">
        <v>0</v>
      </c>
      <c r="K979">
        <v>7.5</v>
      </c>
      <c r="L979" t="s">
        <v>2</v>
      </c>
      <c r="M979">
        <v>2</v>
      </c>
      <c r="N979" t="s">
        <v>182</v>
      </c>
      <c r="O979">
        <v>-1</v>
      </c>
      <c r="P979" t="str">
        <f>D979&amp;"-"&amp;F979&amp;"-"&amp;G979&amp;"-"&amp;E979&amp;"-"&amp;H979</f>
        <v>E2Sigma-6.5-f-2-2</v>
      </c>
      <c r="Q979" t="str">
        <f>I979&amp;"-"&amp;K979&amp;"-"&amp;L979&amp;"-"&amp;J979&amp;"-"&amp;M979</f>
        <v>X2Pi-7.5-f-0-2</v>
      </c>
      <c r="R979">
        <f>B979+S979</f>
        <v>69457.786744261</v>
      </c>
      <c r="S979">
        <f>_xlfn.IFNA(VLOOKUP(Q979,'MARVEL-X'!A$2:I$1400,7,FALSE),VLOOKUP(Q979,MARVEL!A$2:J$1522,10,FALSE))</f>
        <v>1000.6867442609999</v>
      </c>
      <c r="T979">
        <f>IF(P979=P978,R979+T978,R979)</f>
        <v>138909.175169658</v>
      </c>
      <c r="U979">
        <f>IF(P979=P978,1+U978,1)</f>
        <v>2</v>
      </c>
      <c r="V979" t="str">
        <f t="shared" si="15"/>
        <v/>
      </c>
      <c r="W979" t="str">
        <f>IF(V979="","",IF(ABS(V979-R979)&gt;W$1,ABS(V979-R979),""))</f>
        <v/>
      </c>
      <c r="X979" t="str">
        <f>Y979&amp;"-"&amp;Z979&amp;"-"&amp;AC979&amp;"-"&amp;AD979&amp;"-"&amp;AG979</f>
        <v>6.5-f-E-2-0.5</v>
      </c>
      <c r="Y979">
        <f>F979</f>
        <v>6.5</v>
      </c>
      <c r="Z979" s="2" t="str">
        <f>G979</f>
        <v>f</v>
      </c>
      <c r="AA979">
        <f>_xlfn.IFNA(VLOOKUP(X979,'duo-out'!A$2:Q$5000,5,FALSE),E979+10*(H979-1)+1+_xlfn.IFNA(VLOOKUP(D979,states!A$2:C$10,3,FALSE),1))</f>
        <v>213</v>
      </c>
      <c r="AB979" t="str">
        <f>IF(V979="","",V979)</f>
        <v/>
      </c>
      <c r="AC979" s="2" t="str">
        <f>_xlfn.IFNA(VLOOKUP(D979,states!A$2:C$10,2,FALSE),"XX")</f>
        <v>E</v>
      </c>
      <c r="AD979">
        <f>E979</f>
        <v>2</v>
      </c>
      <c r="AE979">
        <f>_xlfn.IFNA(VLOOKUP(D979,states!A$2:D$10,4,FALSE),0)</f>
        <v>0</v>
      </c>
      <c r="AF979">
        <v>0.5</v>
      </c>
      <c r="AG979">
        <f>IF(AE979=0,AF979,IF(AE979=1,IF(F979=0.5,0.5,IF(H979=1,0.5,1.5)),IF(F979=0.5,0.5,IF(H979=1,2.5,1.5))))</f>
        <v>0.5</v>
      </c>
      <c r="AH979" s="7">
        <f>IF(AC979="XX",0,1/C979^(1/5)*IF(E979=0,100,1)/(E979+1)^(1/4))</f>
        <v>0.55866879042257889</v>
      </c>
    </row>
    <row r="980" spans="1:34">
      <c r="A980">
        <v>5156</v>
      </c>
      <c r="B980" s="1">
        <v>68678.399999999994</v>
      </c>
      <c r="C980" s="6">
        <v>1.9610000000000001</v>
      </c>
      <c r="D980" t="s">
        <v>7</v>
      </c>
      <c r="E980">
        <v>2</v>
      </c>
      <c r="F980">
        <v>6.5</v>
      </c>
      <c r="G980" t="s">
        <v>2</v>
      </c>
      <c r="H980">
        <v>2</v>
      </c>
      <c r="I980" t="s">
        <v>0</v>
      </c>
      <c r="J980">
        <v>0</v>
      </c>
      <c r="K980">
        <v>6.5</v>
      </c>
      <c r="L980" t="s">
        <v>1</v>
      </c>
      <c r="M980">
        <v>2</v>
      </c>
      <c r="N980" t="s">
        <v>5212</v>
      </c>
      <c r="O980">
        <v>1</v>
      </c>
      <c r="P980" t="str">
        <f>D980&amp;"-"&amp;F980&amp;"-"&amp;G980&amp;"-"&amp;E980&amp;"-"&amp;H980</f>
        <v>E2Sigma-6.5-f-2-2</v>
      </c>
      <c r="Q980" t="str">
        <f>I980&amp;"-"&amp;K980&amp;"-"&amp;L980&amp;"-"&amp;J980&amp;"-"&amp;M980</f>
        <v>X2Pi-6.5-e-0-2</v>
      </c>
      <c r="R980">
        <f>B980+S980</f>
        <v>69452.319672901998</v>
      </c>
      <c r="S980">
        <f>_xlfn.IFNA(VLOOKUP(Q980,'MARVEL-X'!A$2:I$1400,7,FALSE),VLOOKUP(Q980,MARVEL!A$2:J$1522,10,FALSE))</f>
        <v>773.919672902</v>
      </c>
      <c r="T980">
        <f>IF(P980=P979,R980+T979,R980)</f>
        <v>208361.49484256</v>
      </c>
      <c r="U980">
        <f>IF(P980=P979,1+U979,1)</f>
        <v>3</v>
      </c>
      <c r="V980" t="str">
        <f t="shared" si="15"/>
        <v/>
      </c>
      <c r="W980" t="str">
        <f>IF(V980="","",IF(ABS(V980-R980)&gt;W$1,ABS(V980-R980),""))</f>
        <v/>
      </c>
      <c r="X980" t="str">
        <f>Y980&amp;"-"&amp;Z980&amp;"-"&amp;AC980&amp;"-"&amp;AD980&amp;"-"&amp;AG980</f>
        <v>6.5-f-E-2-0.5</v>
      </c>
      <c r="Y980">
        <f>F980</f>
        <v>6.5</v>
      </c>
      <c r="Z980" s="2" t="str">
        <f>G980</f>
        <v>f</v>
      </c>
      <c r="AA980">
        <f>_xlfn.IFNA(VLOOKUP(X980,'duo-out'!A$2:Q$5000,5,FALSE),E980+10*(H980-1)+1+_xlfn.IFNA(VLOOKUP(D980,states!A$2:C$10,3,FALSE),1))</f>
        <v>213</v>
      </c>
      <c r="AB980" t="str">
        <f>IF(V980="","",V980)</f>
        <v/>
      </c>
      <c r="AC980" s="2" t="str">
        <f>_xlfn.IFNA(VLOOKUP(D980,states!A$2:C$10,2,FALSE),"XX")</f>
        <v>E</v>
      </c>
      <c r="AD980">
        <f>E980</f>
        <v>2</v>
      </c>
      <c r="AE980">
        <f>_xlfn.IFNA(VLOOKUP(D980,states!A$2:D$10,4,FALSE),0)</f>
        <v>0</v>
      </c>
      <c r="AF980">
        <v>0.5</v>
      </c>
      <c r="AG980">
        <f>IF(AE980=0,AF980,IF(AE980=1,IF(F980=0.5,0.5,IF(H980=1,0.5,1.5)),IF(F980=0.5,0.5,IF(H980=1,2.5,1.5))))</f>
        <v>0.5</v>
      </c>
      <c r="AH980" s="7">
        <f>IF(AC980="XX",0,1/C980^(1/5)*IF(E980=0,100,1)/(E980+1)^(1/4))</f>
        <v>0.6640857597405595</v>
      </c>
    </row>
    <row r="981" spans="1:34">
      <c r="A981">
        <v>125</v>
      </c>
      <c r="B981" s="1">
        <v>68876</v>
      </c>
      <c r="C981" s="6">
        <v>1.2589999999999999</v>
      </c>
      <c r="D981" t="s">
        <v>7</v>
      </c>
      <c r="E981">
        <v>2</v>
      </c>
      <c r="F981">
        <v>6.5</v>
      </c>
      <c r="G981" t="s">
        <v>2</v>
      </c>
      <c r="H981">
        <v>2</v>
      </c>
      <c r="I981" t="s">
        <v>0</v>
      </c>
      <c r="J981">
        <v>0</v>
      </c>
      <c r="K981">
        <v>5.5</v>
      </c>
      <c r="L981" t="s">
        <v>2</v>
      </c>
      <c r="M981">
        <v>2</v>
      </c>
      <c r="N981" t="s">
        <v>180</v>
      </c>
      <c r="O981">
        <v>-1</v>
      </c>
      <c r="P981" t="str">
        <f>D981&amp;"-"&amp;F981&amp;"-"&amp;G981&amp;"-"&amp;E981&amp;"-"&amp;H981</f>
        <v>E2Sigma-6.5-f-2-2</v>
      </c>
      <c r="Q981" t="str">
        <f>I981&amp;"-"&amp;K981&amp;"-"&amp;L981&amp;"-"&amp;J981&amp;"-"&amp;M981</f>
        <v>X2Pi-5.5-f-0-2</v>
      </c>
      <c r="R981">
        <f>B981+S981</f>
        <v>69454.980885583995</v>
      </c>
      <c r="S981">
        <f>_xlfn.IFNA(VLOOKUP(Q981,'MARVEL-X'!A$2:I$1400,7,FALSE),VLOOKUP(Q981,MARVEL!A$2:J$1522,10,FALSE))</f>
        <v>578.98088558400002</v>
      </c>
      <c r="T981">
        <f>IF(P981=P980,R981+T980,R981)</f>
        <v>277816.475728144</v>
      </c>
      <c r="U981">
        <f>IF(P981=P980,1+U980,1)</f>
        <v>4</v>
      </c>
      <c r="V981" t="str">
        <f t="shared" si="15"/>
        <v/>
      </c>
      <c r="W981" t="str">
        <f>IF(V981="","",IF(ABS(V981-R981)&gt;W$1,ABS(V981-R981),""))</f>
        <v/>
      </c>
      <c r="X981" t="str">
        <f>Y981&amp;"-"&amp;Z981&amp;"-"&amp;AC981&amp;"-"&amp;AD981&amp;"-"&amp;AG981</f>
        <v>6.5-f-E-2-0.5</v>
      </c>
      <c r="Y981">
        <f>F981</f>
        <v>6.5</v>
      </c>
      <c r="Z981" s="2" t="str">
        <f>G981</f>
        <v>f</v>
      </c>
      <c r="AA981">
        <f>_xlfn.IFNA(VLOOKUP(X981,'duo-out'!A$2:Q$5000,5,FALSE),E981+10*(H981-1)+1+_xlfn.IFNA(VLOOKUP(D981,states!A$2:C$10,3,FALSE),1))</f>
        <v>213</v>
      </c>
      <c r="AB981" t="str">
        <f>IF(V981="","",V981)</f>
        <v/>
      </c>
      <c r="AC981" s="2" t="str">
        <f>_xlfn.IFNA(VLOOKUP(D981,states!A$2:C$10,2,FALSE),"XX")</f>
        <v>E</v>
      </c>
      <c r="AD981">
        <f>E981</f>
        <v>2</v>
      </c>
      <c r="AE981">
        <f>_xlfn.IFNA(VLOOKUP(D981,states!A$2:D$10,4,FALSE),0)</f>
        <v>0</v>
      </c>
      <c r="AF981">
        <v>0.5</v>
      </c>
      <c r="AG981">
        <f>IF(AE981=0,AF981,IF(AE981=1,IF(F981=0.5,0.5,IF(H981=1,0.5,1.5)),IF(F981=0.5,0.5,IF(H981=1,2.5,1.5))))</f>
        <v>0.5</v>
      </c>
      <c r="AH981" s="7">
        <f>IF(AC981="XX",0,1/C981^(1/5)*IF(E981=0,100,1)/(E981+1)^(1/4))</f>
        <v>0.72562884825391927</v>
      </c>
    </row>
    <row r="982" spans="1:34">
      <c r="A982">
        <v>5126</v>
      </c>
      <c r="B982" s="1">
        <v>69045</v>
      </c>
      <c r="C982" s="6">
        <v>1</v>
      </c>
      <c r="D982" t="s">
        <v>7</v>
      </c>
      <c r="E982">
        <v>2</v>
      </c>
      <c r="F982">
        <v>6.5</v>
      </c>
      <c r="G982" t="s">
        <v>2</v>
      </c>
      <c r="H982">
        <v>2</v>
      </c>
      <c r="I982" t="s">
        <v>0</v>
      </c>
      <c r="J982">
        <v>0</v>
      </c>
      <c r="K982">
        <v>4.5</v>
      </c>
      <c r="L982" t="s">
        <v>1</v>
      </c>
      <c r="M982">
        <v>2</v>
      </c>
      <c r="N982" t="s">
        <v>5182</v>
      </c>
      <c r="O982">
        <v>1</v>
      </c>
      <c r="P982" t="str">
        <f>D982&amp;"-"&amp;F982&amp;"-"&amp;G982&amp;"-"&amp;E982&amp;"-"&amp;H982</f>
        <v>E2Sigma-6.5-f-2-2</v>
      </c>
      <c r="Q982" t="str">
        <f>I982&amp;"-"&amp;K982&amp;"-"&amp;L982&amp;"-"&amp;J982&amp;"-"&amp;M982</f>
        <v>X2Pi-4.5-e-0-2</v>
      </c>
      <c r="R982">
        <f>B982+S982</f>
        <v>69453.227953530994</v>
      </c>
      <c r="S982">
        <f>_xlfn.IFNA(VLOOKUP(Q982,'MARVEL-X'!A$2:I$1400,7,FALSE),VLOOKUP(Q982,MARVEL!A$2:J$1522,10,FALSE))</f>
        <v>408.22795353100003</v>
      </c>
      <c r="T982">
        <f>IF(P982=P981,R982+T981,R982)</f>
        <v>347269.70368167502</v>
      </c>
      <c r="U982">
        <f>IF(P982=P981,1+U981,1)</f>
        <v>5</v>
      </c>
      <c r="V982">
        <f t="shared" si="15"/>
        <v>69453.940736335004</v>
      </c>
      <c r="W982">
        <f>IF(V982="","",IF(ABS(V982-R982)&gt;W$1,ABS(V982-R982),""))</f>
        <v>0.71278280401020311</v>
      </c>
      <c r="X982" t="str">
        <f>Y982&amp;"-"&amp;Z982&amp;"-"&amp;AC982&amp;"-"&amp;AD982&amp;"-"&amp;AG982</f>
        <v>6.5-f-E-2-0.5</v>
      </c>
      <c r="Y982">
        <f>F982</f>
        <v>6.5</v>
      </c>
      <c r="Z982" s="2" t="str">
        <f>G982</f>
        <v>f</v>
      </c>
      <c r="AA982">
        <f>_xlfn.IFNA(VLOOKUP(X982,'duo-out'!A$2:Q$5000,5,FALSE),E982+10*(H982-1)+1+_xlfn.IFNA(VLOOKUP(D982,states!A$2:C$10,3,FALSE),1))</f>
        <v>213</v>
      </c>
      <c r="AB982">
        <f>IF(V982="","",V982)</f>
        <v>69453.940736335004</v>
      </c>
      <c r="AC982" s="2" t="str">
        <f>_xlfn.IFNA(VLOOKUP(D982,states!A$2:C$10,2,FALSE),"XX")</f>
        <v>E</v>
      </c>
      <c r="AD982">
        <f>E982</f>
        <v>2</v>
      </c>
      <c r="AE982">
        <f>_xlfn.IFNA(VLOOKUP(D982,states!A$2:D$10,4,FALSE),0)</f>
        <v>0</v>
      </c>
      <c r="AF982">
        <v>0.5</v>
      </c>
      <c r="AG982">
        <f>IF(AE982=0,AF982,IF(AE982=1,IF(F982=0.5,0.5,IF(H982=1,0.5,1.5)),IF(F982=0.5,0.5,IF(H982=1,2.5,1.5))))</f>
        <v>0.5</v>
      </c>
      <c r="AH982" s="7">
        <f>IF(AC982="XX",0,1/C982^(1/5)*IF(E982=0,100,1)/(E982+1)^(1/4))</f>
        <v>0.75983568565159243</v>
      </c>
    </row>
    <row r="983" spans="1:34">
      <c r="A983">
        <v>5175</v>
      </c>
      <c r="B983" s="1">
        <v>68202.5</v>
      </c>
      <c r="C983" s="6">
        <v>3.5819999999999999</v>
      </c>
      <c r="D983" t="s">
        <v>7</v>
      </c>
      <c r="E983">
        <v>2</v>
      </c>
      <c r="F983">
        <v>7.5</v>
      </c>
      <c r="G983" t="s">
        <v>1</v>
      </c>
      <c r="H983">
        <v>1</v>
      </c>
      <c r="I983" t="s">
        <v>0</v>
      </c>
      <c r="J983">
        <v>0</v>
      </c>
      <c r="K983">
        <v>9.5</v>
      </c>
      <c r="L983" t="s">
        <v>2</v>
      </c>
      <c r="M983">
        <v>1</v>
      </c>
      <c r="N983" t="s">
        <v>5231</v>
      </c>
      <c r="O983">
        <v>1</v>
      </c>
      <c r="P983" t="str">
        <f>D983&amp;"-"&amp;F983&amp;"-"&amp;G983&amp;"-"&amp;E983&amp;"-"&amp;H983</f>
        <v>E2Sigma-7.5-e-2-1</v>
      </c>
      <c r="Q983" t="str">
        <f>I983&amp;"-"&amp;K983&amp;"-"&amp;L983&amp;"-"&amp;J983&amp;"-"&amp;M983</f>
        <v>X2Pi-9.5-f-0-1</v>
      </c>
      <c r="R983">
        <f>B983+S983</f>
        <v>69452.785694303995</v>
      </c>
      <c r="S983">
        <f>_xlfn.IFNA(VLOOKUP(Q983,'MARVEL-X'!A$2:I$1400,7,FALSE),VLOOKUP(Q983,MARVEL!A$2:J$1522,10,FALSE))</f>
        <v>1250.2856943039999</v>
      </c>
      <c r="T983">
        <f>IF(P983=P982,R983+T982,R983)</f>
        <v>69452.785694303995</v>
      </c>
      <c r="U983">
        <f>IF(P983=P982,1+U982,1)</f>
        <v>1</v>
      </c>
      <c r="V983" t="str">
        <f t="shared" si="15"/>
        <v/>
      </c>
      <c r="W983" t="str">
        <f>IF(V983="","",IF(ABS(V983-R983)&gt;W$1,ABS(V983-R983),""))</f>
        <v/>
      </c>
      <c r="X983" t="str">
        <f>Y983&amp;"-"&amp;Z983&amp;"-"&amp;AC983&amp;"-"&amp;AD983&amp;"-"&amp;AG983</f>
        <v>7.5-e-E-2-0.5</v>
      </c>
      <c r="Y983">
        <f>F983</f>
        <v>7.5</v>
      </c>
      <c r="Z983" s="2" t="str">
        <f>G983</f>
        <v>e</v>
      </c>
      <c r="AA983">
        <f>_xlfn.IFNA(VLOOKUP(X983,'duo-out'!A$2:Q$5000,5,FALSE),E983+10*(H983-1)+1+_xlfn.IFNA(VLOOKUP(D983,states!A$2:C$10,3,FALSE),1))</f>
        <v>203</v>
      </c>
      <c r="AB983" t="str">
        <f>IF(V983="","",V983)</f>
        <v/>
      </c>
      <c r="AC983" s="2" t="str">
        <f>_xlfn.IFNA(VLOOKUP(D983,states!A$2:C$10,2,FALSE),"XX")</f>
        <v>E</v>
      </c>
      <c r="AD983">
        <f>E983</f>
        <v>2</v>
      </c>
      <c r="AE983">
        <f>_xlfn.IFNA(VLOOKUP(D983,states!A$2:D$10,4,FALSE),0)</f>
        <v>0</v>
      </c>
      <c r="AF983">
        <v>0.5</v>
      </c>
      <c r="AG983">
        <f>IF(AE983=0,AF983,IF(AE983=1,IF(F983=0.5,0.5,IF(H983=1,0.5,1.5)),IF(F983=0.5,0.5,IF(H983=1,2.5,1.5))))</f>
        <v>0.5</v>
      </c>
      <c r="AH983" s="7">
        <f>IF(AC983="XX",0,1/C983^(1/5)*IF(E983=0,100,1)/(E983+1)^(1/4))</f>
        <v>0.58870072413275809</v>
      </c>
    </row>
    <row r="984" spans="1:34">
      <c r="A984">
        <v>5163</v>
      </c>
      <c r="B984" s="1">
        <v>68457.100000000006</v>
      </c>
      <c r="C984" s="6">
        <v>4.0549999999999997</v>
      </c>
      <c r="D984" t="s">
        <v>7</v>
      </c>
      <c r="E984">
        <v>2</v>
      </c>
      <c r="F984">
        <v>7.5</v>
      </c>
      <c r="G984" t="s">
        <v>1</v>
      </c>
      <c r="H984">
        <v>1</v>
      </c>
      <c r="I984" t="s">
        <v>0</v>
      </c>
      <c r="J984">
        <v>0</v>
      </c>
      <c r="K984">
        <v>8.5</v>
      </c>
      <c r="L984" t="s">
        <v>1</v>
      </c>
      <c r="M984">
        <v>1</v>
      </c>
      <c r="N984" t="s">
        <v>5219</v>
      </c>
      <c r="O984">
        <v>1</v>
      </c>
      <c r="P984" t="str">
        <f>D984&amp;"-"&amp;F984&amp;"-"&amp;G984&amp;"-"&amp;E984&amp;"-"&amp;H984</f>
        <v>E2Sigma-7.5-e-2-1</v>
      </c>
      <c r="Q984" t="str">
        <f>I984&amp;"-"&amp;K984&amp;"-"&amp;L984&amp;"-"&amp;J984&amp;"-"&amp;M984</f>
        <v>X2Pi-8.5-e-0-1</v>
      </c>
      <c r="R984">
        <f>B984+S984</f>
        <v>69459.090053335007</v>
      </c>
      <c r="S984">
        <f>_xlfn.IFNA(VLOOKUP(Q984,'MARVEL-X'!A$2:I$1400,7,FALSE),VLOOKUP(Q984,MARVEL!A$2:J$1522,10,FALSE))</f>
        <v>1001.990053335</v>
      </c>
      <c r="T984">
        <f>IF(P984=P983,R984+T983,R984)</f>
        <v>138911.87574763899</v>
      </c>
      <c r="U984">
        <f>IF(P984=P983,1+U983,1)</f>
        <v>2</v>
      </c>
      <c r="V984" t="str">
        <f t="shared" si="15"/>
        <v/>
      </c>
      <c r="W984" t="str">
        <f>IF(V984="","",IF(ABS(V984-R984)&gt;W$1,ABS(V984-R984),""))</f>
        <v/>
      </c>
      <c r="X984" t="str">
        <f>Y984&amp;"-"&amp;Z984&amp;"-"&amp;AC984&amp;"-"&amp;AD984&amp;"-"&amp;AG984</f>
        <v>7.5-e-E-2-0.5</v>
      </c>
      <c r="Y984">
        <f>F984</f>
        <v>7.5</v>
      </c>
      <c r="Z984" s="2" t="str">
        <f>G984</f>
        <v>e</v>
      </c>
      <c r="AA984">
        <f>_xlfn.IFNA(VLOOKUP(X984,'duo-out'!A$2:Q$5000,5,FALSE),E984+10*(H984-1)+1+_xlfn.IFNA(VLOOKUP(D984,states!A$2:C$10,3,FALSE),1))</f>
        <v>203</v>
      </c>
      <c r="AB984" t="str">
        <f>IF(V984="","",V984)</f>
        <v/>
      </c>
      <c r="AC984" s="2" t="str">
        <f>_xlfn.IFNA(VLOOKUP(D984,states!A$2:C$10,2,FALSE),"XX")</f>
        <v>E</v>
      </c>
      <c r="AD984">
        <f>E984</f>
        <v>2</v>
      </c>
      <c r="AE984">
        <f>_xlfn.IFNA(VLOOKUP(D984,states!A$2:D$10,4,FALSE),0)</f>
        <v>0</v>
      </c>
      <c r="AF984">
        <v>0.5</v>
      </c>
      <c r="AG984">
        <f>IF(AE984=0,AF984,IF(AE984=1,IF(F984=0.5,0.5,IF(H984=1,0.5,1.5)),IF(F984=0.5,0.5,IF(H984=1,2.5,1.5))))</f>
        <v>0.5</v>
      </c>
      <c r="AH984" s="7">
        <f>IF(AC984="XX",0,1/C984^(1/5)*IF(E984=0,100,1)/(E984+1)^(1/4))</f>
        <v>0.57427712116577656</v>
      </c>
    </row>
    <row r="985" spans="1:34">
      <c r="A985">
        <v>5116</v>
      </c>
      <c r="B985" s="1">
        <v>69045</v>
      </c>
      <c r="C985" s="6">
        <v>1</v>
      </c>
      <c r="D985" t="s">
        <v>7</v>
      </c>
      <c r="E985">
        <v>2</v>
      </c>
      <c r="F985">
        <v>7.5</v>
      </c>
      <c r="G985" t="s">
        <v>1</v>
      </c>
      <c r="H985">
        <v>1</v>
      </c>
      <c r="I985" t="s">
        <v>0</v>
      </c>
      <c r="J985">
        <v>0</v>
      </c>
      <c r="K985">
        <v>5.5</v>
      </c>
      <c r="L985" t="s">
        <v>2</v>
      </c>
      <c r="M985">
        <v>1</v>
      </c>
      <c r="N985" t="s">
        <v>5172</v>
      </c>
      <c r="O985">
        <v>1</v>
      </c>
      <c r="P985" t="str">
        <f>D985&amp;"-"&amp;F985&amp;"-"&amp;G985&amp;"-"&amp;E985&amp;"-"&amp;H985</f>
        <v>E2Sigma-7.5-e-2-1</v>
      </c>
      <c r="Q985" t="str">
        <f>I985&amp;"-"&amp;K985&amp;"-"&amp;L985&amp;"-"&amp;J985&amp;"-"&amp;M985</f>
        <v>X2Pi-5.5-f-0-1</v>
      </c>
      <c r="R985">
        <f>B985+S985</f>
        <v>69455.786010875003</v>
      </c>
      <c r="S985">
        <f>_xlfn.IFNA(VLOOKUP(Q985,'MARVEL-X'!A$2:I$1400,7,FALSE),VLOOKUP(Q985,MARVEL!A$2:J$1522,10,FALSE))</f>
        <v>410.78601087499999</v>
      </c>
      <c r="T985">
        <f>IF(P985=P984,R985+T984,R985)</f>
        <v>208367.661758514</v>
      </c>
      <c r="U985">
        <f>IF(P985=P984,1+U984,1)</f>
        <v>3</v>
      </c>
      <c r="V985" t="str">
        <f t="shared" si="15"/>
        <v/>
      </c>
      <c r="W985" t="str">
        <f>IF(V985="","",IF(ABS(V985-R985)&gt;W$1,ABS(V985-R985),""))</f>
        <v/>
      </c>
      <c r="X985" t="str">
        <f>Y985&amp;"-"&amp;Z985&amp;"-"&amp;AC985&amp;"-"&amp;AD985&amp;"-"&amp;AG985</f>
        <v>7.5-e-E-2-0.5</v>
      </c>
      <c r="Y985">
        <f>F985</f>
        <v>7.5</v>
      </c>
      <c r="Z985" s="2" t="str">
        <f>G985</f>
        <v>e</v>
      </c>
      <c r="AA985">
        <f>_xlfn.IFNA(VLOOKUP(X985,'duo-out'!A$2:Q$5000,5,FALSE),E985+10*(H985-1)+1+_xlfn.IFNA(VLOOKUP(D985,states!A$2:C$10,3,FALSE),1))</f>
        <v>203</v>
      </c>
      <c r="AB985" t="str">
        <f>IF(V985="","",V985)</f>
        <v/>
      </c>
      <c r="AC985" s="2" t="str">
        <f>_xlfn.IFNA(VLOOKUP(D985,states!A$2:C$10,2,FALSE),"XX")</f>
        <v>E</v>
      </c>
      <c r="AD985">
        <f>E985</f>
        <v>2</v>
      </c>
      <c r="AE985">
        <f>_xlfn.IFNA(VLOOKUP(D985,states!A$2:D$10,4,FALSE),0)</f>
        <v>0</v>
      </c>
      <c r="AF985">
        <v>0.5</v>
      </c>
      <c r="AG985">
        <f>IF(AE985=0,AF985,IF(AE985=1,IF(F985=0.5,0.5,IF(H985=1,0.5,1.5)),IF(F985=0.5,0.5,IF(H985=1,2.5,1.5))))</f>
        <v>0.5</v>
      </c>
      <c r="AH985" s="7">
        <f>IF(AC985="XX",0,1/C985^(1/5)*IF(E985=0,100,1)/(E985+1)^(1/4))</f>
        <v>0.75983568565159243</v>
      </c>
    </row>
    <row r="986" spans="1:34">
      <c r="A986">
        <v>5150</v>
      </c>
      <c r="B986" s="1">
        <v>68678.399999999994</v>
      </c>
      <c r="C986" s="6">
        <v>1.9339999999999999</v>
      </c>
      <c r="D986" t="s">
        <v>7</v>
      </c>
      <c r="E986">
        <v>2</v>
      </c>
      <c r="F986">
        <v>7.5</v>
      </c>
      <c r="G986" t="s">
        <v>1</v>
      </c>
      <c r="H986">
        <v>1</v>
      </c>
      <c r="I986" t="s">
        <v>0</v>
      </c>
      <c r="J986">
        <v>0</v>
      </c>
      <c r="K986">
        <v>7.5</v>
      </c>
      <c r="L986" t="s">
        <v>2</v>
      </c>
      <c r="M986">
        <v>1</v>
      </c>
      <c r="N986" t="s">
        <v>5206</v>
      </c>
      <c r="O986">
        <v>1</v>
      </c>
      <c r="P986" t="str">
        <f>D986&amp;"-"&amp;F986&amp;"-"&amp;G986&amp;"-"&amp;E986&amp;"-"&amp;H986</f>
        <v>E2Sigma-7.5-e-2-1</v>
      </c>
      <c r="Q986" t="str">
        <f>I986&amp;"-"&amp;K986&amp;"-"&amp;L986&amp;"-"&amp;J986&amp;"-"&amp;M986</f>
        <v>X2Pi-7.5-f-0-1</v>
      </c>
      <c r="R986">
        <f>B986+S986</f>
        <v>69454.141015447996</v>
      </c>
      <c r="S986">
        <f>_xlfn.IFNA(VLOOKUP(Q986,'MARVEL-X'!A$2:I$1400,7,FALSE),VLOOKUP(Q986,MARVEL!A$2:J$1522,10,FALSE))</f>
        <v>775.74101544799998</v>
      </c>
      <c r="T986">
        <f>IF(P986=P985,R986+T985,R986)</f>
        <v>277821.80277396203</v>
      </c>
      <c r="U986">
        <f>IF(P986=P985,1+U985,1)</f>
        <v>4</v>
      </c>
      <c r="V986" t="str">
        <f t="shared" si="15"/>
        <v/>
      </c>
      <c r="W986" t="str">
        <f>IF(V986="","",IF(ABS(V986-R986)&gt;W$1,ABS(V986-R986),""))</f>
        <v/>
      </c>
      <c r="X986" t="str">
        <f>Y986&amp;"-"&amp;Z986&amp;"-"&amp;AC986&amp;"-"&amp;AD986&amp;"-"&amp;AG986</f>
        <v>7.5-e-E-2-0.5</v>
      </c>
      <c r="Y986">
        <f>F986</f>
        <v>7.5</v>
      </c>
      <c r="Z986" s="2" t="str">
        <f>G986</f>
        <v>e</v>
      </c>
      <c r="AA986">
        <f>_xlfn.IFNA(VLOOKUP(X986,'duo-out'!A$2:Q$5000,5,FALSE),E986+10*(H986-1)+1+_xlfn.IFNA(VLOOKUP(D986,states!A$2:C$10,3,FALSE),1))</f>
        <v>203</v>
      </c>
      <c r="AB986" t="str">
        <f>IF(V986="","",V986)</f>
        <v/>
      </c>
      <c r="AC986" s="2" t="str">
        <f>_xlfn.IFNA(VLOOKUP(D986,states!A$2:C$10,2,FALSE),"XX")</f>
        <v>E</v>
      </c>
      <c r="AD986">
        <f>E986</f>
        <v>2</v>
      </c>
      <c r="AE986">
        <f>_xlfn.IFNA(VLOOKUP(D986,states!A$2:D$10,4,FALSE),0)</f>
        <v>0</v>
      </c>
      <c r="AF986">
        <v>0.5</v>
      </c>
      <c r="AG986">
        <f>IF(AE986=0,AF986,IF(AE986=1,IF(F986=0.5,0.5,IF(H986=1,0.5,1.5)),IF(F986=0.5,0.5,IF(H986=1,2.5,1.5))))</f>
        <v>0.5</v>
      </c>
      <c r="AH986" s="7">
        <f>IF(AC986="XX",0,1/C986^(1/5)*IF(E986=0,100,1)/(E986+1)^(1/4))</f>
        <v>0.66592971198369477</v>
      </c>
    </row>
    <row r="987" spans="1:34">
      <c r="A987">
        <v>5137</v>
      </c>
      <c r="B987" s="1">
        <v>68876</v>
      </c>
      <c r="C987" s="6">
        <v>1.4019999999999999</v>
      </c>
      <c r="D987" t="s">
        <v>7</v>
      </c>
      <c r="E987">
        <v>2</v>
      </c>
      <c r="F987">
        <v>7.5</v>
      </c>
      <c r="G987" t="s">
        <v>1</v>
      </c>
      <c r="H987">
        <v>1</v>
      </c>
      <c r="I987" t="s">
        <v>0</v>
      </c>
      <c r="J987">
        <v>0</v>
      </c>
      <c r="K987">
        <v>6.5</v>
      </c>
      <c r="L987" t="s">
        <v>1</v>
      </c>
      <c r="M987">
        <v>1</v>
      </c>
      <c r="N987" t="s">
        <v>5193</v>
      </c>
      <c r="O987">
        <v>1</v>
      </c>
      <c r="P987" t="str">
        <f>D987&amp;"-"&amp;F987&amp;"-"&amp;G987&amp;"-"&amp;E987&amp;"-"&amp;H987</f>
        <v>E2Sigma-7.5-e-2-1</v>
      </c>
      <c r="Q987" t="str">
        <f>I987&amp;"-"&amp;K987&amp;"-"&amp;L987&amp;"-"&amp;J987&amp;"-"&amp;M987</f>
        <v>X2Pi-6.5-e-0-1</v>
      </c>
      <c r="R987">
        <f>B987+S987</f>
        <v>69456.897048015002</v>
      </c>
      <c r="S987">
        <f>_xlfn.IFNA(VLOOKUP(Q987,'MARVEL-X'!A$2:I$1400,7,FALSE),VLOOKUP(Q987,MARVEL!A$2:J$1522,10,FALSE))</f>
        <v>580.897048015</v>
      </c>
      <c r="T987">
        <f>IF(P987=P986,R987+T986,R987)</f>
        <v>347278.69982197706</v>
      </c>
      <c r="U987">
        <f>IF(P987=P986,1+U986,1)</f>
        <v>5</v>
      </c>
      <c r="V987">
        <f t="shared" si="15"/>
        <v>69455.739964395412</v>
      </c>
      <c r="W987">
        <f>IF(V987="","",IF(ABS(V987-R987)&gt;W$1,ABS(V987-R987),""))</f>
        <v>1.1570836195896845</v>
      </c>
      <c r="X987" t="str">
        <f>Y987&amp;"-"&amp;Z987&amp;"-"&amp;AC987&amp;"-"&amp;AD987&amp;"-"&amp;AG987</f>
        <v>7.5-e-E-2-0.5</v>
      </c>
      <c r="Y987">
        <f>F987</f>
        <v>7.5</v>
      </c>
      <c r="Z987" s="2" t="str">
        <f>G987</f>
        <v>e</v>
      </c>
      <c r="AA987">
        <f>_xlfn.IFNA(VLOOKUP(X987,'duo-out'!A$2:Q$5000,5,FALSE),E987+10*(H987-1)+1+_xlfn.IFNA(VLOOKUP(D987,states!A$2:C$10,3,FALSE),1))</f>
        <v>203</v>
      </c>
      <c r="AB987">
        <f>IF(V987="","",V987)</f>
        <v>69455.739964395412</v>
      </c>
      <c r="AC987" s="2" t="str">
        <f>_xlfn.IFNA(VLOOKUP(D987,states!A$2:C$10,2,FALSE),"XX")</f>
        <v>E</v>
      </c>
      <c r="AD987">
        <f>E987</f>
        <v>2</v>
      </c>
      <c r="AE987">
        <f>_xlfn.IFNA(VLOOKUP(D987,states!A$2:D$10,4,FALSE),0)</f>
        <v>0</v>
      </c>
      <c r="AF987">
        <v>0.5</v>
      </c>
      <c r="AG987">
        <f>IF(AE987=0,AF987,IF(AE987=1,IF(F987=0.5,0.5,IF(H987=1,0.5,1.5)),IF(F987=0.5,0.5,IF(H987=1,2.5,1.5))))</f>
        <v>0.5</v>
      </c>
      <c r="AH987" s="7">
        <f>IF(AC987="XX",0,1/C987^(1/5)*IF(E987=0,100,1)/(E987+1)^(1/4))</f>
        <v>0.71018269163101833</v>
      </c>
    </row>
    <row r="988" spans="1:34">
      <c r="A988">
        <v>5185</v>
      </c>
      <c r="B988" s="1">
        <v>68116.7</v>
      </c>
      <c r="C988" s="6">
        <v>3.3359999999999999</v>
      </c>
      <c r="D988" t="s">
        <v>7</v>
      </c>
      <c r="E988">
        <v>2</v>
      </c>
      <c r="F988">
        <v>7.5</v>
      </c>
      <c r="G988" t="s">
        <v>2</v>
      </c>
      <c r="H988">
        <v>2</v>
      </c>
      <c r="I988" t="s">
        <v>0</v>
      </c>
      <c r="J988">
        <v>0</v>
      </c>
      <c r="K988">
        <v>9.5</v>
      </c>
      <c r="L988" t="s">
        <v>1</v>
      </c>
      <c r="M988">
        <v>2</v>
      </c>
      <c r="N988" t="s">
        <v>5241</v>
      </c>
      <c r="O988">
        <v>1</v>
      </c>
      <c r="P988" t="str">
        <f>D988&amp;"-"&amp;F988&amp;"-"&amp;G988&amp;"-"&amp;E988&amp;"-"&amp;H988</f>
        <v>E2Sigma-7.5-f-2-2</v>
      </c>
      <c r="Q988" t="str">
        <f>I988&amp;"-"&amp;K988&amp;"-"&amp;L988&amp;"-"&amp;J988&amp;"-"&amp;M988</f>
        <v>X2Pi-9.5-e-0-2</v>
      </c>
      <c r="R988">
        <f>B988+S988</f>
        <v>69643.375782867995</v>
      </c>
      <c r="S988">
        <f>_xlfn.IFNA(VLOOKUP(Q988,'MARVEL-X'!A$2:I$1400,7,FALSE),VLOOKUP(Q988,MARVEL!A$2:J$1522,10,FALSE))</f>
        <v>1526.6757828679999</v>
      </c>
      <c r="T988">
        <f>IF(P988=P987,R988+T987,R988)</f>
        <v>69643.375782867995</v>
      </c>
      <c r="U988">
        <f>IF(P988=P987,1+U987,1)</f>
        <v>1</v>
      </c>
      <c r="V988" t="str">
        <f t="shared" si="15"/>
        <v/>
      </c>
      <c r="W988" t="str">
        <f>IF(V988="","",IF(ABS(V988-R988)&gt;W$1,ABS(V988-R988),""))</f>
        <v/>
      </c>
      <c r="X988" t="str">
        <f>Y988&amp;"-"&amp;Z988&amp;"-"&amp;AC988&amp;"-"&amp;AD988&amp;"-"&amp;AG988</f>
        <v>7.5-f-E-2-0.5</v>
      </c>
      <c r="Y988">
        <f>F988</f>
        <v>7.5</v>
      </c>
      <c r="Z988" s="2" t="str">
        <f>G988</f>
        <v>f</v>
      </c>
      <c r="AA988">
        <f>_xlfn.IFNA(VLOOKUP(X988,'duo-out'!A$2:Q$5000,5,FALSE),E988+10*(H988-1)+1+_xlfn.IFNA(VLOOKUP(D988,states!A$2:C$10,3,FALSE),1))</f>
        <v>213</v>
      </c>
      <c r="AB988" t="str">
        <f>IF(V988="","",V988)</f>
        <v/>
      </c>
      <c r="AC988" s="2" t="str">
        <f>_xlfn.IFNA(VLOOKUP(D988,states!A$2:C$10,2,FALSE),"XX")</f>
        <v>E</v>
      </c>
      <c r="AD988">
        <f>E988</f>
        <v>2</v>
      </c>
      <c r="AE988">
        <f>_xlfn.IFNA(VLOOKUP(D988,states!A$2:D$10,4,FALSE),0)</f>
        <v>0</v>
      </c>
      <c r="AF988">
        <v>0.5</v>
      </c>
      <c r="AG988">
        <f>IF(AE988=0,AF988,IF(AE988=1,IF(F988=0.5,0.5,IF(H988=1,0.5,1.5)),IF(F988=0.5,0.5,IF(H988=1,2.5,1.5))))</f>
        <v>0.5</v>
      </c>
      <c r="AH988" s="7">
        <f>IF(AC988="XX",0,1/C988^(1/5)*IF(E988=0,100,1)/(E988+1)^(1/4))</f>
        <v>0.5971376819982398</v>
      </c>
    </row>
    <row r="989" spans="1:34">
      <c r="A989">
        <v>5144</v>
      </c>
      <c r="B989" s="1">
        <v>68872.600000000006</v>
      </c>
      <c r="C989" s="6">
        <v>3.1389999999999998</v>
      </c>
      <c r="D989" t="s">
        <v>7</v>
      </c>
      <c r="E989">
        <v>2</v>
      </c>
      <c r="F989">
        <v>7.5</v>
      </c>
      <c r="G989" t="s">
        <v>2</v>
      </c>
      <c r="H989">
        <v>2</v>
      </c>
      <c r="I989" t="s">
        <v>0</v>
      </c>
      <c r="J989">
        <v>0</v>
      </c>
      <c r="K989">
        <v>6.5</v>
      </c>
      <c r="L989" t="s">
        <v>2</v>
      </c>
      <c r="M989">
        <v>2</v>
      </c>
      <c r="N989" t="s">
        <v>5200</v>
      </c>
      <c r="O989">
        <v>1</v>
      </c>
      <c r="P989" t="str">
        <f>D989&amp;"-"&amp;F989&amp;"-"&amp;G989&amp;"-"&amp;E989&amp;"-"&amp;H989</f>
        <v>E2Sigma-7.5-f-2-2</v>
      </c>
      <c r="Q989" t="str">
        <f>I989&amp;"-"&amp;K989&amp;"-"&amp;L989&amp;"-"&amp;J989&amp;"-"&amp;M989</f>
        <v>X2Pi-6.5-f-0-2</v>
      </c>
      <c r="R989">
        <f>B989+S989</f>
        <v>69648.734898136012</v>
      </c>
      <c r="S989">
        <f>_xlfn.IFNA(VLOOKUP(Q989,'MARVEL-X'!A$2:I$1400,7,FALSE),VLOOKUP(Q989,MARVEL!A$2:J$1522,10,FALSE))</f>
        <v>776.13489813599995</v>
      </c>
      <c r="T989">
        <f>IF(P989=P988,R989+T988,R989)</f>
        <v>139292.11068100401</v>
      </c>
      <c r="U989">
        <f>IF(P989=P988,1+U988,1)</f>
        <v>2</v>
      </c>
      <c r="V989" t="str">
        <f t="shared" si="15"/>
        <v/>
      </c>
      <c r="W989" t="str">
        <f>IF(V989="","",IF(ABS(V989-R989)&gt;W$1,ABS(V989-R989),""))</f>
        <v/>
      </c>
      <c r="X989" t="str">
        <f>Y989&amp;"-"&amp;Z989&amp;"-"&amp;AC989&amp;"-"&amp;AD989&amp;"-"&amp;AG989</f>
        <v>7.5-f-E-2-0.5</v>
      </c>
      <c r="Y989">
        <f>F989</f>
        <v>7.5</v>
      </c>
      <c r="Z989" s="2" t="str">
        <f>G989</f>
        <v>f</v>
      </c>
      <c r="AA989">
        <f>_xlfn.IFNA(VLOOKUP(X989,'duo-out'!A$2:Q$5000,5,FALSE),E989+10*(H989-1)+1+_xlfn.IFNA(VLOOKUP(D989,states!A$2:C$10,3,FALSE),1))</f>
        <v>213</v>
      </c>
      <c r="AB989" t="str">
        <f>IF(V989="","",V989)</f>
        <v/>
      </c>
      <c r="AC989" s="2" t="str">
        <f>_xlfn.IFNA(VLOOKUP(D989,states!A$2:C$10,2,FALSE),"XX")</f>
        <v>E</v>
      </c>
      <c r="AD989">
        <f>E989</f>
        <v>2</v>
      </c>
      <c r="AE989">
        <f>_xlfn.IFNA(VLOOKUP(D989,states!A$2:D$10,4,FALSE),0)</f>
        <v>0</v>
      </c>
      <c r="AF989">
        <v>0.5</v>
      </c>
      <c r="AG989">
        <f>IF(AE989=0,AF989,IF(AE989=1,IF(F989=0.5,0.5,IF(H989=1,0.5,1.5)),IF(F989=0.5,0.5,IF(H989=1,2.5,1.5))))</f>
        <v>0.5</v>
      </c>
      <c r="AH989" s="7">
        <f>IF(AC989="XX",0,1/C989^(1/5)*IF(E989=0,100,1)/(E989+1)^(1/4))</f>
        <v>0.60445144922812299</v>
      </c>
    </row>
    <row r="990" spans="1:34">
      <c r="A990">
        <v>5127</v>
      </c>
      <c r="B990" s="1">
        <v>69069</v>
      </c>
      <c r="C990" s="6">
        <v>1</v>
      </c>
      <c r="D990" t="s">
        <v>7</v>
      </c>
      <c r="E990">
        <v>2</v>
      </c>
      <c r="F990">
        <v>7.5</v>
      </c>
      <c r="G990" t="s">
        <v>2</v>
      </c>
      <c r="H990">
        <v>2</v>
      </c>
      <c r="I990" t="s">
        <v>0</v>
      </c>
      <c r="J990">
        <v>0</v>
      </c>
      <c r="K990">
        <v>5.5</v>
      </c>
      <c r="L990" t="s">
        <v>1</v>
      </c>
      <c r="M990">
        <v>2</v>
      </c>
      <c r="N990" t="s">
        <v>5183</v>
      </c>
      <c r="O990">
        <v>1</v>
      </c>
      <c r="P990" t="str">
        <f>D990&amp;"-"&amp;F990&amp;"-"&amp;G990&amp;"-"&amp;E990&amp;"-"&amp;H990</f>
        <v>E2Sigma-7.5-f-2-2</v>
      </c>
      <c r="Q990" t="str">
        <f>I990&amp;"-"&amp;K990&amp;"-"&amp;L990&amp;"-"&amp;J990&amp;"-"&amp;M990</f>
        <v>X2Pi-5.5-e-0-2</v>
      </c>
      <c r="R990">
        <f>B990+S990</f>
        <v>69646.302707512994</v>
      </c>
      <c r="S990">
        <f>_xlfn.IFNA(VLOOKUP(Q990,'MARVEL-X'!A$2:I$1400,7,FALSE),VLOOKUP(Q990,MARVEL!A$2:J$1522,10,FALSE))</f>
        <v>577.30270751299997</v>
      </c>
      <c r="T990">
        <f>IF(P990=P989,R990+T989,R990)</f>
        <v>208938.41338851699</v>
      </c>
      <c r="U990">
        <f>IF(P990=P989,1+U989,1)</f>
        <v>3</v>
      </c>
      <c r="V990">
        <f t="shared" si="15"/>
        <v>69646.137796172334</v>
      </c>
      <c r="W990">
        <f>IF(V990="","",IF(ABS(V990-R990)&gt;W$1,ABS(V990-R990),""))</f>
        <v>0.16491134066018276</v>
      </c>
      <c r="X990" t="str">
        <f>Y990&amp;"-"&amp;Z990&amp;"-"&amp;AC990&amp;"-"&amp;AD990&amp;"-"&amp;AG990</f>
        <v>7.5-f-E-2-0.5</v>
      </c>
      <c r="Y990">
        <f>F990</f>
        <v>7.5</v>
      </c>
      <c r="Z990" s="2" t="str">
        <f>G990</f>
        <v>f</v>
      </c>
      <c r="AA990">
        <f>_xlfn.IFNA(VLOOKUP(X990,'duo-out'!A$2:Q$5000,5,FALSE),E990+10*(H990-1)+1+_xlfn.IFNA(VLOOKUP(D990,states!A$2:C$10,3,FALSE),1))</f>
        <v>213</v>
      </c>
      <c r="AB990">
        <f>IF(V990="","",V990)</f>
        <v>69646.137796172334</v>
      </c>
      <c r="AC990" s="2" t="str">
        <f>_xlfn.IFNA(VLOOKUP(D990,states!A$2:C$10,2,FALSE),"XX")</f>
        <v>E</v>
      </c>
      <c r="AD990">
        <f>E990</f>
        <v>2</v>
      </c>
      <c r="AE990">
        <f>_xlfn.IFNA(VLOOKUP(D990,states!A$2:D$10,4,FALSE),0)</f>
        <v>0</v>
      </c>
      <c r="AF990">
        <v>0.5</v>
      </c>
      <c r="AG990">
        <f>IF(AE990=0,AF990,IF(AE990=1,IF(F990=0.5,0.5,IF(H990=1,0.5,1.5)),IF(F990=0.5,0.5,IF(H990=1,2.5,1.5))))</f>
        <v>0.5</v>
      </c>
      <c r="AH990" s="7">
        <f>IF(AC990="XX",0,1/C990^(1/5)*IF(E990=0,100,1)/(E990+1)^(1/4))</f>
        <v>0.75983568565159243</v>
      </c>
    </row>
    <row r="991" spans="1:34">
      <c r="A991">
        <v>5176</v>
      </c>
      <c r="B991" s="1">
        <v>68116.7</v>
      </c>
      <c r="C991" s="6">
        <v>3.8319999999999999</v>
      </c>
      <c r="D991" t="s">
        <v>7</v>
      </c>
      <c r="E991">
        <v>2</v>
      </c>
      <c r="F991">
        <v>8.5</v>
      </c>
      <c r="G991" t="s">
        <v>1</v>
      </c>
      <c r="H991">
        <v>1</v>
      </c>
      <c r="I991" t="s">
        <v>0</v>
      </c>
      <c r="J991">
        <v>0</v>
      </c>
      <c r="K991">
        <v>10.5</v>
      </c>
      <c r="L991" t="s">
        <v>2</v>
      </c>
      <c r="M991">
        <v>1</v>
      </c>
      <c r="N991" t="s">
        <v>5232</v>
      </c>
      <c r="O991">
        <v>1</v>
      </c>
      <c r="P991" t="str">
        <f>D991&amp;"-"&amp;F991&amp;"-"&amp;G991&amp;"-"&amp;E991&amp;"-"&amp;H991</f>
        <v>E2Sigma-8.5-e-2-1</v>
      </c>
      <c r="Q991" t="str">
        <f>I991&amp;"-"&amp;K991&amp;"-"&amp;L991&amp;"-"&amp;J991&amp;"-"&amp;M991</f>
        <v>X2Pi-10.5-f-0-1</v>
      </c>
      <c r="R991">
        <f>B991+S991</f>
        <v>69644.623225414995</v>
      </c>
      <c r="S991">
        <f>_xlfn.IFNA(VLOOKUP(Q991,'MARVEL-X'!A$2:I$1400,7,FALSE),VLOOKUP(Q991,MARVEL!A$2:J$1522,10,FALSE))</f>
        <v>1527.9232254149999</v>
      </c>
      <c r="T991">
        <f>IF(P991=P990,R991+T990,R991)</f>
        <v>69644.623225414995</v>
      </c>
      <c r="U991">
        <f>IF(P991=P990,1+U990,1)</f>
        <v>1</v>
      </c>
      <c r="V991" t="str">
        <f t="shared" si="15"/>
        <v/>
      </c>
      <c r="W991" t="str">
        <f>IF(V991="","",IF(ABS(V991-R991)&gt;W$1,ABS(V991-R991),""))</f>
        <v/>
      </c>
      <c r="X991" t="str">
        <f>Y991&amp;"-"&amp;Z991&amp;"-"&amp;AC991&amp;"-"&amp;AD991&amp;"-"&amp;AG991</f>
        <v>8.5-e-E-2-0.5</v>
      </c>
      <c r="Y991">
        <f>F991</f>
        <v>8.5</v>
      </c>
      <c r="Z991" s="2" t="str">
        <f>G991</f>
        <v>e</v>
      </c>
      <c r="AA991">
        <f>_xlfn.IFNA(VLOOKUP(X991,'duo-out'!A$2:Q$5000,5,FALSE),E991+10*(H991-1)+1+_xlfn.IFNA(VLOOKUP(D991,states!A$2:C$10,3,FALSE),1))</f>
        <v>203</v>
      </c>
      <c r="AB991" t="str">
        <f>IF(V991="","",V991)</f>
        <v/>
      </c>
      <c r="AC991" s="2" t="str">
        <f>_xlfn.IFNA(VLOOKUP(D991,states!A$2:C$10,2,FALSE),"XX")</f>
        <v>E</v>
      </c>
      <c r="AD991">
        <f>E991</f>
        <v>2</v>
      </c>
      <c r="AE991">
        <f>_xlfn.IFNA(VLOOKUP(D991,states!A$2:D$10,4,FALSE),0)</f>
        <v>0</v>
      </c>
      <c r="AF991">
        <v>0.5</v>
      </c>
      <c r="AG991">
        <f>IF(AE991=0,AF991,IF(AE991=1,IF(F991=0.5,0.5,IF(H991=1,0.5,1.5)),IF(F991=0.5,0.5,IF(H991=1,2.5,1.5))))</f>
        <v>0.5</v>
      </c>
      <c r="AH991" s="7">
        <f>IF(AC991="XX",0,1/C991^(1/5)*IF(E991=0,100,1)/(E991+1)^(1/4))</f>
        <v>0.58081067013906229</v>
      </c>
    </row>
    <row r="992" spans="1:34">
      <c r="A992">
        <v>5117</v>
      </c>
      <c r="B992" s="1">
        <v>69069</v>
      </c>
      <c r="C992" s="6">
        <v>1</v>
      </c>
      <c r="D992" t="s">
        <v>7</v>
      </c>
      <c r="E992">
        <v>2</v>
      </c>
      <c r="F992">
        <v>8.5</v>
      </c>
      <c r="G992" t="s">
        <v>1</v>
      </c>
      <c r="H992">
        <v>1</v>
      </c>
      <c r="I992" t="s">
        <v>0</v>
      </c>
      <c r="J992">
        <v>0</v>
      </c>
      <c r="K992">
        <v>6.5</v>
      </c>
      <c r="L992" t="s">
        <v>2</v>
      </c>
      <c r="M992">
        <v>1</v>
      </c>
      <c r="N992" t="s">
        <v>5173</v>
      </c>
      <c r="O992">
        <v>1</v>
      </c>
      <c r="P992" t="str">
        <f>D992&amp;"-"&amp;F992&amp;"-"&amp;G992&amp;"-"&amp;E992&amp;"-"&amp;H992</f>
        <v>E2Sigma-8.5-e-2-1</v>
      </c>
      <c r="Q992" t="str">
        <f>I992&amp;"-"&amp;K992&amp;"-"&amp;L992&amp;"-"&amp;J992&amp;"-"&amp;M992</f>
        <v>X2Pi-6.5-f-0-1</v>
      </c>
      <c r="R992">
        <f>B992+S992</f>
        <v>69648.433975577995</v>
      </c>
      <c r="S992">
        <f>_xlfn.IFNA(VLOOKUP(Q992,'MARVEL-X'!A$2:I$1400,7,FALSE),VLOOKUP(Q992,MARVEL!A$2:J$1522,10,FALSE))</f>
        <v>579.43397557799995</v>
      </c>
      <c r="T992">
        <f>IF(P992=P991,R992+T991,R992)</f>
        <v>139293.057200993</v>
      </c>
      <c r="U992">
        <f>IF(P992=P991,1+U991,1)</f>
        <v>2</v>
      </c>
      <c r="V992" t="str">
        <f t="shared" si="15"/>
        <v/>
      </c>
      <c r="W992" t="str">
        <f>IF(V992="","",IF(ABS(V992-R992)&gt;W$1,ABS(V992-R992),""))</f>
        <v/>
      </c>
      <c r="X992" t="str">
        <f>Y992&amp;"-"&amp;Z992&amp;"-"&amp;AC992&amp;"-"&amp;AD992&amp;"-"&amp;AG992</f>
        <v>8.5-e-E-2-0.5</v>
      </c>
      <c r="Y992">
        <f>F992</f>
        <v>8.5</v>
      </c>
      <c r="Z992" s="2" t="str">
        <f>G992</f>
        <v>e</v>
      </c>
      <c r="AA992">
        <f>_xlfn.IFNA(VLOOKUP(X992,'duo-out'!A$2:Q$5000,5,FALSE),E992+10*(H992-1)+1+_xlfn.IFNA(VLOOKUP(D992,states!A$2:C$10,3,FALSE),1))</f>
        <v>203</v>
      </c>
      <c r="AB992" t="str">
        <f>IF(V992="","",V992)</f>
        <v/>
      </c>
      <c r="AC992" s="2" t="str">
        <f>_xlfn.IFNA(VLOOKUP(D992,states!A$2:C$10,2,FALSE),"XX")</f>
        <v>E</v>
      </c>
      <c r="AD992">
        <f>E992</f>
        <v>2</v>
      </c>
      <c r="AE992">
        <f>_xlfn.IFNA(VLOOKUP(D992,states!A$2:D$10,4,FALSE),0)</f>
        <v>0</v>
      </c>
      <c r="AF992">
        <v>0.5</v>
      </c>
      <c r="AG992">
        <f>IF(AE992=0,AF992,IF(AE992=1,IF(F992=0.5,0.5,IF(H992=1,0.5,1.5)),IF(F992=0.5,0.5,IF(H992=1,2.5,1.5))))</f>
        <v>0.5</v>
      </c>
      <c r="AH992" s="7">
        <f>IF(AC992="XX",0,1/C992^(1/5)*IF(E992=0,100,1)/(E992+1)^(1/4))</f>
        <v>0.75983568565159243</v>
      </c>
    </row>
    <row r="993" spans="1:34">
      <c r="A993">
        <v>5138</v>
      </c>
      <c r="B993" s="1">
        <v>68872.600000000006</v>
      </c>
      <c r="C993" s="6">
        <v>3.05</v>
      </c>
      <c r="D993" t="s">
        <v>7</v>
      </c>
      <c r="E993">
        <v>2</v>
      </c>
      <c r="F993">
        <v>8.5</v>
      </c>
      <c r="G993" t="s">
        <v>1</v>
      </c>
      <c r="H993">
        <v>1</v>
      </c>
      <c r="I993" t="s">
        <v>0</v>
      </c>
      <c r="J993">
        <v>0</v>
      </c>
      <c r="K993">
        <v>7.5</v>
      </c>
      <c r="L993" t="s">
        <v>1</v>
      </c>
      <c r="M993">
        <v>1</v>
      </c>
      <c r="N993" t="s">
        <v>5194</v>
      </c>
      <c r="O993">
        <v>1</v>
      </c>
      <c r="P993" t="str">
        <f>D993&amp;"-"&amp;F993&amp;"-"&amp;G993&amp;"-"&amp;E993&amp;"-"&amp;H993</f>
        <v>E2Sigma-8.5-e-2-1</v>
      </c>
      <c r="Q993" t="str">
        <f>I993&amp;"-"&amp;K993&amp;"-"&amp;L993&amp;"-"&amp;J993&amp;"-"&amp;M993</f>
        <v>X2Pi-7.5-e-0-1</v>
      </c>
      <c r="R993">
        <f>B993+S993</f>
        <v>69650.308955363013</v>
      </c>
      <c r="S993">
        <f>_xlfn.IFNA(VLOOKUP(Q993,'MARVEL-X'!A$2:I$1400,7,FALSE),VLOOKUP(Q993,MARVEL!A$2:J$1522,10,FALSE))</f>
        <v>777.70895536299997</v>
      </c>
      <c r="T993">
        <f>IF(P993=P992,R993+T992,R993)</f>
        <v>208943.366156356</v>
      </c>
      <c r="U993">
        <f>IF(P993=P992,1+U992,1)</f>
        <v>3</v>
      </c>
      <c r="V993">
        <f t="shared" si="15"/>
        <v>69647.788718785334</v>
      </c>
      <c r="W993">
        <f>IF(V993="","",IF(ABS(V993-R993)&gt;W$1,ABS(V993-R993),""))</f>
        <v>2.5202365776785882</v>
      </c>
      <c r="X993" t="str">
        <f>Y993&amp;"-"&amp;Z993&amp;"-"&amp;AC993&amp;"-"&amp;AD993&amp;"-"&amp;AG993</f>
        <v>8.5-e-E-2-0.5</v>
      </c>
      <c r="Y993">
        <f>F993</f>
        <v>8.5</v>
      </c>
      <c r="Z993" s="2" t="str">
        <f>G993</f>
        <v>e</v>
      </c>
      <c r="AA993">
        <f>_xlfn.IFNA(VLOOKUP(X993,'duo-out'!A$2:Q$5000,5,FALSE),E993+10*(H993-1)+1+_xlfn.IFNA(VLOOKUP(D993,states!A$2:C$10,3,FALSE),1))</f>
        <v>203</v>
      </c>
      <c r="AB993">
        <f>IF(V993="","",V993)</f>
        <v>69647.788718785334</v>
      </c>
      <c r="AC993" s="2" t="str">
        <f>_xlfn.IFNA(VLOOKUP(D993,states!A$2:C$10,2,FALSE),"XX")</f>
        <v>E</v>
      </c>
      <c r="AD993">
        <f>E993</f>
        <v>2</v>
      </c>
      <c r="AE993">
        <f>_xlfn.IFNA(VLOOKUP(D993,states!A$2:D$10,4,FALSE),0)</f>
        <v>0</v>
      </c>
      <c r="AF993">
        <v>0.5</v>
      </c>
      <c r="AG993">
        <f>IF(AE993=0,AF993,IF(AE993=1,IF(F993=0.5,0.5,IF(H993=1,0.5,1.5)),IF(F993=0.5,0.5,IF(H993=1,2.5,1.5))))</f>
        <v>0.5</v>
      </c>
      <c r="AH993" s="7">
        <f>IF(AC993="XX",0,1/C993^(1/5)*IF(E993=0,100,1)/(E993+1)^(1/4))</f>
        <v>0.60793859918943438</v>
      </c>
    </row>
    <row r="994" spans="1:34">
      <c r="A994">
        <v>5186</v>
      </c>
      <c r="B994" s="1">
        <v>68025.399999999994</v>
      </c>
      <c r="C994" s="6">
        <v>2.2949999999999999</v>
      </c>
      <c r="D994" t="s">
        <v>7</v>
      </c>
      <c r="E994">
        <v>2</v>
      </c>
      <c r="F994">
        <v>8.5</v>
      </c>
      <c r="G994" t="s">
        <v>2</v>
      </c>
      <c r="H994">
        <v>2</v>
      </c>
      <c r="I994" t="s">
        <v>0</v>
      </c>
      <c r="J994">
        <v>0</v>
      </c>
      <c r="K994">
        <v>10.5</v>
      </c>
      <c r="L994" t="s">
        <v>1</v>
      </c>
      <c r="M994">
        <v>2</v>
      </c>
      <c r="N994" t="s">
        <v>5242</v>
      </c>
      <c r="O994">
        <v>1</v>
      </c>
      <c r="P994" t="str">
        <f>D994&amp;"-"&amp;F994&amp;"-"&amp;G994&amp;"-"&amp;E994&amp;"-"&amp;H994</f>
        <v>E2Sigma-8.5-f-2-2</v>
      </c>
      <c r="Q994" t="str">
        <f>I994&amp;"-"&amp;K994&amp;"-"&amp;L994&amp;"-"&amp;J994&amp;"-"&amp;M994</f>
        <v>X2Pi-10.5-e-0-2</v>
      </c>
      <c r="R994">
        <f>B994+S994</f>
        <v>69856.321899509989</v>
      </c>
      <c r="S994">
        <f>_xlfn.IFNA(VLOOKUP(Q994,'MARVEL-X'!A$2:I$1400,7,FALSE),VLOOKUP(Q994,MARVEL!A$2:J$1522,10,FALSE))</f>
        <v>1830.92189951</v>
      </c>
      <c r="T994">
        <f>IF(P994=P993,R994+T993,R994)</f>
        <v>69856.321899509989</v>
      </c>
      <c r="U994">
        <f>IF(P994=P993,1+U993,1)</f>
        <v>1</v>
      </c>
      <c r="V994" t="str">
        <f t="shared" si="15"/>
        <v/>
      </c>
      <c r="W994" t="str">
        <f>IF(V994="","",IF(ABS(V994-R994)&gt;W$1,ABS(V994-R994),""))</f>
        <v/>
      </c>
      <c r="X994" t="str">
        <f>Y994&amp;"-"&amp;Z994&amp;"-"&amp;AC994&amp;"-"&amp;AD994&amp;"-"&amp;AG994</f>
        <v>8.5-f-E-2-0.5</v>
      </c>
      <c r="Y994">
        <f>F994</f>
        <v>8.5</v>
      </c>
      <c r="Z994" s="2" t="str">
        <f>G994</f>
        <v>f</v>
      </c>
      <c r="AA994">
        <f>_xlfn.IFNA(VLOOKUP(X994,'duo-out'!A$2:Q$5000,5,FALSE),E994+10*(H994-1)+1+_xlfn.IFNA(VLOOKUP(D994,states!A$2:C$10,3,FALSE),1))</f>
        <v>213</v>
      </c>
      <c r="AB994" t="str">
        <f>IF(V994="","",V994)</f>
        <v/>
      </c>
      <c r="AC994" s="2" t="str">
        <f>_xlfn.IFNA(VLOOKUP(D994,states!A$2:C$10,2,FALSE),"XX")</f>
        <v>E</v>
      </c>
      <c r="AD994">
        <f>E994</f>
        <v>2</v>
      </c>
      <c r="AE994">
        <f>_xlfn.IFNA(VLOOKUP(D994,states!A$2:D$10,4,FALSE),0)</f>
        <v>0</v>
      </c>
      <c r="AF994">
        <v>0.5</v>
      </c>
      <c r="AG994">
        <f>IF(AE994=0,AF994,IF(AE994=1,IF(F994=0.5,0.5,IF(H994=1,0.5,1.5)),IF(F994=0.5,0.5,IF(H994=1,2.5,1.5))))</f>
        <v>0.5</v>
      </c>
      <c r="AH994" s="7">
        <f>IF(AC994="XX",0,1/C994^(1/5)*IF(E994=0,100,1)/(E994+1)^(1/4))</f>
        <v>0.64352162909116695</v>
      </c>
    </row>
    <row r="995" spans="1:34">
      <c r="A995">
        <v>5128</v>
      </c>
      <c r="B995" s="1">
        <v>69086.2</v>
      </c>
      <c r="C995" s="6">
        <v>2.2949999999999999</v>
      </c>
      <c r="D995" t="s">
        <v>7</v>
      </c>
      <c r="E995">
        <v>2</v>
      </c>
      <c r="F995">
        <v>8.5</v>
      </c>
      <c r="G995" t="s">
        <v>2</v>
      </c>
      <c r="H995">
        <v>2</v>
      </c>
      <c r="I995" t="s">
        <v>0</v>
      </c>
      <c r="J995">
        <v>0</v>
      </c>
      <c r="K995">
        <v>6.5</v>
      </c>
      <c r="L995" t="s">
        <v>1</v>
      </c>
      <c r="M995">
        <v>2</v>
      </c>
      <c r="N995" t="s">
        <v>5184</v>
      </c>
      <c r="O995">
        <v>1</v>
      </c>
      <c r="P995" t="str">
        <f>D995&amp;"-"&amp;F995&amp;"-"&amp;G995&amp;"-"&amp;E995&amp;"-"&amp;H995</f>
        <v>E2Sigma-8.5-f-2-2</v>
      </c>
      <c r="Q995" t="str">
        <f>I995&amp;"-"&amp;K995&amp;"-"&amp;L995&amp;"-"&amp;J995&amp;"-"&amp;M995</f>
        <v>X2Pi-6.5-e-0-2</v>
      </c>
      <c r="R995">
        <f>B995+S995</f>
        <v>69860.119672902001</v>
      </c>
      <c r="S995">
        <f>_xlfn.IFNA(VLOOKUP(Q995,'MARVEL-X'!A$2:I$1400,7,FALSE),VLOOKUP(Q995,MARVEL!A$2:J$1522,10,FALSE))</f>
        <v>773.919672902</v>
      </c>
      <c r="T995">
        <f>IF(P995=P994,R995+T994,R995)</f>
        <v>139716.44157241198</v>
      </c>
      <c r="U995">
        <f>IF(P995=P994,1+U994,1)</f>
        <v>2</v>
      </c>
      <c r="V995">
        <f t="shared" si="15"/>
        <v>69858.220786205988</v>
      </c>
      <c r="W995">
        <f>IF(V995="","",IF(ABS(V995-R995)&gt;W$1,ABS(V995-R995),""))</f>
        <v>1.8988866960135056</v>
      </c>
      <c r="X995" t="str">
        <f>Y995&amp;"-"&amp;Z995&amp;"-"&amp;AC995&amp;"-"&amp;AD995&amp;"-"&amp;AG995</f>
        <v>8.5-f-E-2-0.5</v>
      </c>
      <c r="Y995">
        <f>F995</f>
        <v>8.5</v>
      </c>
      <c r="Z995" s="2" t="str">
        <f>G995</f>
        <v>f</v>
      </c>
      <c r="AA995">
        <f>_xlfn.IFNA(VLOOKUP(X995,'duo-out'!A$2:Q$5000,5,FALSE),E995+10*(H995-1)+1+_xlfn.IFNA(VLOOKUP(D995,states!A$2:C$10,3,FALSE),1))</f>
        <v>213</v>
      </c>
      <c r="AB995">
        <f>IF(V995="","",V995)</f>
        <v>69858.220786205988</v>
      </c>
      <c r="AC995" s="2" t="str">
        <f>_xlfn.IFNA(VLOOKUP(D995,states!A$2:C$10,2,FALSE),"XX")</f>
        <v>E</v>
      </c>
      <c r="AD995">
        <f>E995</f>
        <v>2</v>
      </c>
      <c r="AE995">
        <f>_xlfn.IFNA(VLOOKUP(D995,states!A$2:D$10,4,FALSE),0)</f>
        <v>0</v>
      </c>
      <c r="AF995">
        <v>0.5</v>
      </c>
      <c r="AG995">
        <f>IF(AE995=0,AF995,IF(AE995=1,IF(F995=0.5,0.5,IF(H995=1,0.5,1.5)),IF(F995=0.5,0.5,IF(H995=1,2.5,1.5))))</f>
        <v>0.5</v>
      </c>
      <c r="AH995" s="7">
        <f>IF(AC995="XX",0,1/C995^(1/5)*IF(E995=0,100,1)/(E995+1)^(1/4))</f>
        <v>0.64352162909116695</v>
      </c>
    </row>
    <row r="996" spans="1:34">
      <c r="A996">
        <v>5118</v>
      </c>
      <c r="B996" s="1">
        <v>69086.2</v>
      </c>
      <c r="C996" s="6">
        <v>2.7250000000000001</v>
      </c>
      <c r="D996" t="s">
        <v>7</v>
      </c>
      <c r="E996">
        <v>2</v>
      </c>
      <c r="F996">
        <v>9.5</v>
      </c>
      <c r="G996" t="s">
        <v>1</v>
      </c>
      <c r="H996">
        <v>1</v>
      </c>
      <c r="I996" t="s">
        <v>0</v>
      </c>
      <c r="J996">
        <v>0</v>
      </c>
      <c r="K996">
        <v>7.5</v>
      </c>
      <c r="L996" t="s">
        <v>2</v>
      </c>
      <c r="M996">
        <v>1</v>
      </c>
      <c r="N996" t="s">
        <v>5174</v>
      </c>
      <c r="O996">
        <v>1</v>
      </c>
      <c r="P996" t="str">
        <f>D996&amp;"-"&amp;F996&amp;"-"&amp;G996&amp;"-"&amp;E996&amp;"-"&amp;H996</f>
        <v>E2Sigma-9.5-e-2-1</v>
      </c>
      <c r="Q996" t="str">
        <f>I996&amp;"-"&amp;K996&amp;"-"&amp;L996&amp;"-"&amp;J996&amp;"-"&amp;M996</f>
        <v>X2Pi-7.5-f-0-1</v>
      </c>
      <c r="R996">
        <f>B996+S996</f>
        <v>69861.941015447999</v>
      </c>
      <c r="S996">
        <f>_xlfn.IFNA(VLOOKUP(Q996,'MARVEL-X'!A$2:I$1400,7,FALSE),VLOOKUP(Q996,MARVEL!A$2:J$1522,10,FALSE))</f>
        <v>775.74101544799998</v>
      </c>
      <c r="T996">
        <f>IF(P996=P995,R996+T995,R996)</f>
        <v>69861.941015447999</v>
      </c>
      <c r="U996">
        <f>IF(P996=P995,1+U995,1)</f>
        <v>1</v>
      </c>
      <c r="V996" t="str">
        <f t="shared" si="15"/>
        <v/>
      </c>
      <c r="W996" t="str">
        <f>IF(V996="","",IF(ABS(V996-R996)&gt;W$1,ABS(V996-R996),""))</f>
        <v/>
      </c>
      <c r="X996" t="str">
        <f>Y996&amp;"-"&amp;Z996&amp;"-"&amp;AC996&amp;"-"&amp;AD996&amp;"-"&amp;AG996</f>
        <v>9.5-e-E-2-0.5</v>
      </c>
      <c r="Y996">
        <f>F996</f>
        <v>9.5</v>
      </c>
      <c r="Z996" s="2" t="str">
        <f>G996</f>
        <v>e</v>
      </c>
      <c r="AA996">
        <f>_xlfn.IFNA(VLOOKUP(X996,'duo-out'!A$2:Q$5000,5,FALSE),E996+10*(H996-1)+1+_xlfn.IFNA(VLOOKUP(D996,states!A$2:C$10,3,FALSE),1))</f>
        <v>203</v>
      </c>
      <c r="AB996" t="str">
        <f>IF(V996="","",V996)</f>
        <v/>
      </c>
      <c r="AC996" s="2" t="str">
        <f>_xlfn.IFNA(VLOOKUP(D996,states!A$2:C$10,2,FALSE),"XX")</f>
        <v>E</v>
      </c>
      <c r="AD996">
        <f>E996</f>
        <v>2</v>
      </c>
      <c r="AE996">
        <f>_xlfn.IFNA(VLOOKUP(D996,states!A$2:D$10,4,FALSE),0)</f>
        <v>0</v>
      </c>
      <c r="AF996">
        <v>0.5</v>
      </c>
      <c r="AG996">
        <f>IF(AE996=0,AF996,IF(AE996=1,IF(F996=0.5,0.5,IF(H996=1,0.5,1.5)),IF(F996=0.5,0.5,IF(H996=1,2.5,1.5))))</f>
        <v>0.5</v>
      </c>
      <c r="AH996" s="7">
        <f>IF(AC996="XX",0,1/C996^(1/5)*IF(E996=0,100,1)/(E996+1)^(1/4))</f>
        <v>0.62179379668516199</v>
      </c>
    </row>
    <row r="997" spans="1:34">
      <c r="A997">
        <v>5177</v>
      </c>
      <c r="B997" s="1">
        <v>68025.399999999994</v>
      </c>
      <c r="C997" s="6">
        <v>2.7250000000000001</v>
      </c>
      <c r="D997" t="s">
        <v>7</v>
      </c>
      <c r="E997">
        <v>2</v>
      </c>
      <c r="F997">
        <v>9.5</v>
      </c>
      <c r="G997" t="s">
        <v>1</v>
      </c>
      <c r="H997">
        <v>1</v>
      </c>
      <c r="I997" t="s">
        <v>0</v>
      </c>
      <c r="J997">
        <v>0</v>
      </c>
      <c r="K997">
        <v>11.5</v>
      </c>
      <c r="L997" t="s">
        <v>2</v>
      </c>
      <c r="M997">
        <v>1</v>
      </c>
      <c r="N997" t="s">
        <v>5233</v>
      </c>
      <c r="O997">
        <v>1</v>
      </c>
      <c r="P997" t="str">
        <f>D997&amp;"-"&amp;F997&amp;"-"&amp;G997&amp;"-"&amp;E997&amp;"-"&amp;H997</f>
        <v>E2Sigma-9.5-e-2-1</v>
      </c>
      <c r="Q997" t="str">
        <f>I997&amp;"-"&amp;K997&amp;"-"&amp;L997&amp;"-"&amp;J997&amp;"-"&amp;M997</f>
        <v>X2Pi-11.5-f-0-1</v>
      </c>
      <c r="R997">
        <f>B997+S997</f>
        <v>69857.435822753992</v>
      </c>
      <c r="S997">
        <f>_xlfn.IFNA(VLOOKUP(Q997,'MARVEL-X'!A$2:I$1400,7,FALSE),VLOOKUP(Q997,MARVEL!A$2:J$1522,10,FALSE))</f>
        <v>1832.035822754</v>
      </c>
      <c r="T997">
        <f>IF(P997=P996,R997+T996,R997)</f>
        <v>139719.37683820201</v>
      </c>
      <c r="U997">
        <f>IF(P997=P996,1+U996,1)</f>
        <v>2</v>
      </c>
      <c r="V997">
        <f t="shared" si="15"/>
        <v>69859.688419101003</v>
      </c>
      <c r="W997">
        <f>IF(V997="","",IF(ABS(V997-R997)&gt;W$1,ABS(V997-R997),""))</f>
        <v>2.2525963470106944</v>
      </c>
      <c r="X997" t="str">
        <f>Y997&amp;"-"&amp;Z997&amp;"-"&amp;AC997&amp;"-"&amp;AD997&amp;"-"&amp;AG997</f>
        <v>9.5-e-E-2-0.5</v>
      </c>
      <c r="Y997">
        <f>F997</f>
        <v>9.5</v>
      </c>
      <c r="Z997" s="2" t="str">
        <f>G997</f>
        <v>e</v>
      </c>
      <c r="AA997">
        <f>_xlfn.IFNA(VLOOKUP(X997,'duo-out'!A$2:Q$5000,5,FALSE),E997+10*(H997-1)+1+_xlfn.IFNA(VLOOKUP(D997,states!A$2:C$10,3,FALSE),1))</f>
        <v>203</v>
      </c>
      <c r="AB997">
        <f>IF(V997="","",V997)</f>
        <v>69859.688419101003</v>
      </c>
      <c r="AC997" s="2" t="str">
        <f>_xlfn.IFNA(VLOOKUP(D997,states!A$2:C$10,2,FALSE),"XX")</f>
        <v>E</v>
      </c>
      <c r="AD997">
        <f>E997</f>
        <v>2</v>
      </c>
      <c r="AE997">
        <f>_xlfn.IFNA(VLOOKUP(D997,states!A$2:D$10,4,FALSE),0)</f>
        <v>0</v>
      </c>
      <c r="AF997">
        <v>0.5</v>
      </c>
      <c r="AG997">
        <f>IF(AE997=0,AF997,IF(AE997=1,IF(F997=0.5,0.5,IF(H997=1,0.5,1.5)),IF(F997=0.5,0.5,IF(H997=1,2.5,1.5))))</f>
        <v>0.5</v>
      </c>
      <c r="AH997" s="7">
        <f>IF(AC997="XX",0,1/C997^(1/5)*IF(E997=0,100,1)/(E997+1)^(1/4))</f>
        <v>0.62179379668516199</v>
      </c>
    </row>
    <row r="998" spans="1:34">
      <c r="A998">
        <v>5129</v>
      </c>
      <c r="B998" s="1">
        <v>69098.8</v>
      </c>
      <c r="C998" s="6">
        <v>1</v>
      </c>
      <c r="D998" t="s">
        <v>7</v>
      </c>
      <c r="E998">
        <v>2</v>
      </c>
      <c r="F998">
        <v>9.5</v>
      </c>
      <c r="G998" t="s">
        <v>2</v>
      </c>
      <c r="H998">
        <v>2</v>
      </c>
      <c r="I998" t="s">
        <v>0</v>
      </c>
      <c r="J998">
        <v>0</v>
      </c>
      <c r="K998">
        <v>7.5</v>
      </c>
      <c r="L998" t="s">
        <v>1</v>
      </c>
      <c r="M998">
        <v>2</v>
      </c>
      <c r="N998" t="s">
        <v>5185</v>
      </c>
      <c r="O998">
        <v>1</v>
      </c>
      <c r="P998" t="str">
        <f>D998&amp;"-"&amp;F998&amp;"-"&amp;G998&amp;"-"&amp;E998&amp;"-"&amp;H998</f>
        <v>E2Sigma-9.5-f-2-2</v>
      </c>
      <c r="Q998" t="str">
        <f>I998&amp;"-"&amp;K998&amp;"-"&amp;L998&amp;"-"&amp;J998&amp;"-"&amp;M998</f>
        <v>X2Pi-7.5-e-0-2</v>
      </c>
      <c r="R998">
        <f>B998+S998</f>
        <v>70096.664383962008</v>
      </c>
      <c r="S998">
        <f>_xlfn.IFNA(VLOOKUP(Q998,'MARVEL-X'!A$2:I$1400,7,FALSE),VLOOKUP(Q998,MARVEL!A$2:J$1522,10,FALSE))</f>
        <v>997.86438396200003</v>
      </c>
      <c r="T998">
        <f>IF(P998=P997,R998+T997,R998)</f>
        <v>70096.664383962008</v>
      </c>
      <c r="U998">
        <f>IF(P998=P997,1+U997,1)</f>
        <v>1</v>
      </c>
      <c r="V998">
        <f t="shared" si="15"/>
        <v>70096.664383962008</v>
      </c>
      <c r="W998" t="str">
        <f>IF(V998="","",IF(ABS(V998-R998)&gt;W$1,ABS(V998-R998),""))</f>
        <v/>
      </c>
      <c r="X998" t="str">
        <f>Y998&amp;"-"&amp;Z998&amp;"-"&amp;AC998&amp;"-"&amp;AD998&amp;"-"&amp;AG998</f>
        <v>9.5-f-E-2-0.5</v>
      </c>
      <c r="Y998">
        <f>F998</f>
        <v>9.5</v>
      </c>
      <c r="Z998" s="2" t="str">
        <f>G998</f>
        <v>f</v>
      </c>
      <c r="AA998">
        <f>_xlfn.IFNA(VLOOKUP(X998,'duo-out'!A$2:Q$5000,5,FALSE),E998+10*(H998-1)+1+_xlfn.IFNA(VLOOKUP(D998,states!A$2:C$10,3,FALSE),1))</f>
        <v>213</v>
      </c>
      <c r="AB998">
        <f>IF(V998="","",V998)</f>
        <v>70096.664383962008</v>
      </c>
      <c r="AC998" s="2" t="str">
        <f>_xlfn.IFNA(VLOOKUP(D998,states!A$2:C$10,2,FALSE),"XX")</f>
        <v>E</v>
      </c>
      <c r="AD998">
        <f>E998</f>
        <v>2</v>
      </c>
      <c r="AE998">
        <f>_xlfn.IFNA(VLOOKUP(D998,states!A$2:D$10,4,FALSE),0)</f>
        <v>0</v>
      </c>
      <c r="AF998">
        <v>0.5</v>
      </c>
      <c r="AG998">
        <f>IF(AE998=0,AF998,IF(AE998=1,IF(F998=0.5,0.5,IF(H998=1,0.5,1.5)),IF(F998=0.5,0.5,IF(H998=1,2.5,1.5))))</f>
        <v>0.5</v>
      </c>
      <c r="AH998" s="7">
        <f>IF(AC998="XX",0,1/C998^(1/5)*IF(E998=0,100,1)/(E998+1)^(1/4))</f>
        <v>0.75983568565159243</v>
      </c>
    </row>
    <row r="999" spans="1:34">
      <c r="A999">
        <v>5119</v>
      </c>
      <c r="B999" s="1">
        <v>69098.8</v>
      </c>
      <c r="C999" s="6">
        <v>1</v>
      </c>
      <c r="D999" t="s">
        <v>7</v>
      </c>
      <c r="E999">
        <v>2</v>
      </c>
      <c r="F999">
        <v>10.5</v>
      </c>
      <c r="G999" t="s">
        <v>1</v>
      </c>
      <c r="H999">
        <v>1</v>
      </c>
      <c r="I999" t="s">
        <v>0</v>
      </c>
      <c r="J999">
        <v>0</v>
      </c>
      <c r="K999">
        <v>8.5</v>
      </c>
      <c r="L999" t="s">
        <v>2</v>
      </c>
      <c r="M999">
        <v>1</v>
      </c>
      <c r="N999" t="s">
        <v>5175</v>
      </c>
      <c r="O999">
        <v>1</v>
      </c>
      <c r="P999" t="str">
        <f>D999&amp;"-"&amp;F999&amp;"-"&amp;G999&amp;"-"&amp;E999&amp;"-"&amp;H999</f>
        <v>E2Sigma-10.5-e-2-1</v>
      </c>
      <c r="Q999" t="str">
        <f>I999&amp;"-"&amp;K999&amp;"-"&amp;L999&amp;"-"&amp;J999&amp;"-"&amp;M999</f>
        <v>X2Pi-8.5-f-0-1</v>
      </c>
      <c r="R999">
        <f>B999+S999</f>
        <v>70098.249696426006</v>
      </c>
      <c r="S999">
        <f>_xlfn.IFNA(VLOOKUP(Q999,'MARVEL-X'!A$2:I$1400,7,FALSE),VLOOKUP(Q999,MARVEL!A$2:J$1522,10,FALSE))</f>
        <v>999.44969642599995</v>
      </c>
      <c r="T999">
        <f>IF(P999=P998,R999+T998,R999)</f>
        <v>70098.249696426006</v>
      </c>
      <c r="U999">
        <f>IF(P999=P998,1+U998,1)</f>
        <v>1</v>
      </c>
      <c r="V999">
        <f t="shared" si="15"/>
        <v>70098.249696426006</v>
      </c>
      <c r="W999" t="str">
        <f>IF(V999="","",IF(ABS(V999-R999)&gt;W$1,ABS(V999-R999),""))</f>
        <v/>
      </c>
      <c r="X999" t="str">
        <f>Y999&amp;"-"&amp;Z999&amp;"-"&amp;AC999&amp;"-"&amp;AD999&amp;"-"&amp;AG999</f>
        <v>10.5-e-E-2-0.5</v>
      </c>
      <c r="Y999">
        <f>F999</f>
        <v>10.5</v>
      </c>
      <c r="Z999" s="2" t="str">
        <f>G999</f>
        <v>e</v>
      </c>
      <c r="AA999">
        <f>_xlfn.IFNA(VLOOKUP(X999,'duo-out'!A$2:Q$5000,5,FALSE),E999+10*(H999-1)+1+_xlfn.IFNA(VLOOKUP(D999,states!A$2:C$10,3,FALSE),1))</f>
        <v>203</v>
      </c>
      <c r="AB999">
        <f>IF(V999="","",V999)</f>
        <v>70098.249696426006</v>
      </c>
      <c r="AC999" s="2" t="str">
        <f>_xlfn.IFNA(VLOOKUP(D999,states!A$2:C$10,2,FALSE),"XX")</f>
        <v>E</v>
      </c>
      <c r="AD999">
        <f>E999</f>
        <v>2</v>
      </c>
      <c r="AE999">
        <f>_xlfn.IFNA(VLOOKUP(D999,states!A$2:D$10,4,FALSE),0)</f>
        <v>0</v>
      </c>
      <c r="AF999">
        <v>0.5</v>
      </c>
      <c r="AG999">
        <f>IF(AE999=0,AF999,IF(AE999=1,IF(F999=0.5,0.5,IF(H999=1,0.5,1.5)),IF(F999=0.5,0.5,IF(H999=1,2.5,1.5))))</f>
        <v>0.5</v>
      </c>
      <c r="AH999" s="7">
        <f>IF(AC999="XX",0,1/C999^(1/5)*IF(E999=0,100,1)/(E999+1)^(1/4))</f>
        <v>0.75983568565159243</v>
      </c>
    </row>
    <row r="1000" spans="1:34">
      <c r="A1000">
        <v>5130</v>
      </c>
      <c r="B1000" s="1">
        <v>69108</v>
      </c>
      <c r="C1000" s="6">
        <v>1</v>
      </c>
      <c r="D1000" t="s">
        <v>7</v>
      </c>
      <c r="E1000">
        <v>2</v>
      </c>
      <c r="F1000">
        <v>10.5</v>
      </c>
      <c r="G1000" t="s">
        <v>2</v>
      </c>
      <c r="H1000">
        <v>2</v>
      </c>
      <c r="I1000" t="s">
        <v>0</v>
      </c>
      <c r="J1000">
        <v>0</v>
      </c>
      <c r="K1000">
        <v>8.5</v>
      </c>
      <c r="L1000" t="s">
        <v>1</v>
      </c>
      <c r="M1000">
        <v>2</v>
      </c>
      <c r="N1000" t="s">
        <v>5186</v>
      </c>
      <c r="O1000">
        <v>1</v>
      </c>
      <c r="P1000" t="str">
        <f>D1000&amp;"-"&amp;F1000&amp;"-"&amp;G1000&amp;"-"&amp;E1000&amp;"-"&amp;H1000</f>
        <v>E2Sigma-10.5-f-2-2</v>
      </c>
      <c r="Q1000" t="str">
        <f>I1000&amp;"-"&amp;K1000&amp;"-"&amp;L1000&amp;"-"&amp;J1000&amp;"-"&amp;M1000</f>
        <v>X2Pi-8.5-e-0-2</v>
      </c>
      <c r="R1000">
        <f>B1000+S1000</f>
        <v>70356.888425397003</v>
      </c>
      <c r="S1000">
        <f>_xlfn.IFNA(VLOOKUP(Q1000,'MARVEL-X'!A$2:I$1400,7,FALSE),VLOOKUP(Q1000,MARVEL!A$2:J$1522,10,FALSE))</f>
        <v>1248.888425397</v>
      </c>
      <c r="T1000">
        <f>IF(P1000=P999,R1000+T999,R1000)</f>
        <v>70356.888425397003</v>
      </c>
      <c r="U1000">
        <f>IF(P1000=P999,1+U999,1)</f>
        <v>1</v>
      </c>
      <c r="V1000">
        <f t="shared" si="15"/>
        <v>70356.888425397003</v>
      </c>
      <c r="W1000" t="str">
        <f>IF(V1000="","",IF(ABS(V1000-R1000)&gt;W$1,ABS(V1000-R1000),""))</f>
        <v/>
      </c>
      <c r="X1000" t="str">
        <f>Y1000&amp;"-"&amp;Z1000&amp;"-"&amp;AC1000&amp;"-"&amp;AD1000&amp;"-"&amp;AG1000</f>
        <v>10.5-f-E-2-0.5</v>
      </c>
      <c r="Y1000">
        <f>F1000</f>
        <v>10.5</v>
      </c>
      <c r="Z1000" s="2" t="str">
        <f>G1000</f>
        <v>f</v>
      </c>
      <c r="AA1000">
        <f>_xlfn.IFNA(VLOOKUP(X1000,'duo-out'!A$2:Q$5000,5,FALSE),E1000+10*(H1000-1)+1+_xlfn.IFNA(VLOOKUP(D1000,states!A$2:C$10,3,FALSE),1))</f>
        <v>213</v>
      </c>
      <c r="AB1000">
        <f>IF(V1000="","",V1000)</f>
        <v>70356.888425397003</v>
      </c>
      <c r="AC1000" s="2" t="str">
        <f>_xlfn.IFNA(VLOOKUP(D1000,states!A$2:C$10,2,FALSE),"XX")</f>
        <v>E</v>
      </c>
      <c r="AD1000">
        <f>E1000</f>
        <v>2</v>
      </c>
      <c r="AE1000">
        <f>_xlfn.IFNA(VLOOKUP(D1000,states!A$2:D$10,4,FALSE),0)</f>
        <v>0</v>
      </c>
      <c r="AF1000">
        <v>0.5</v>
      </c>
      <c r="AG1000">
        <f>IF(AE1000=0,AF1000,IF(AE1000=1,IF(F1000=0.5,0.5,IF(H1000=1,0.5,1.5)),IF(F1000=0.5,0.5,IF(H1000=1,2.5,1.5))))</f>
        <v>0.5</v>
      </c>
      <c r="AH1000" s="7">
        <f>IF(AC1000="XX",0,1/C1000^(1/5)*IF(E1000=0,100,1)/(E1000+1)^(1/4))</f>
        <v>0.75983568565159243</v>
      </c>
    </row>
    <row r="1001" spans="1:34">
      <c r="A1001">
        <v>5120</v>
      </c>
      <c r="B1001" s="1">
        <v>69108</v>
      </c>
      <c r="C1001" s="6">
        <v>1</v>
      </c>
      <c r="D1001" t="s">
        <v>7</v>
      </c>
      <c r="E1001">
        <v>2</v>
      </c>
      <c r="F1001">
        <v>11.5</v>
      </c>
      <c r="G1001" t="s">
        <v>1</v>
      </c>
      <c r="H1001">
        <v>1</v>
      </c>
      <c r="I1001" t="s">
        <v>0</v>
      </c>
      <c r="J1001">
        <v>0</v>
      </c>
      <c r="K1001">
        <v>9.5</v>
      </c>
      <c r="L1001" t="s">
        <v>2</v>
      </c>
      <c r="M1001">
        <v>1</v>
      </c>
      <c r="N1001" t="s">
        <v>5176</v>
      </c>
      <c r="O1001">
        <v>1</v>
      </c>
      <c r="P1001" t="str">
        <f>D1001&amp;"-"&amp;F1001&amp;"-"&amp;G1001&amp;"-"&amp;E1001&amp;"-"&amp;H1001</f>
        <v>E2Sigma-11.5-e-2-1</v>
      </c>
      <c r="Q1001" t="str">
        <f>I1001&amp;"-"&amp;K1001&amp;"-"&amp;L1001&amp;"-"&amp;J1001&amp;"-"&amp;M1001</f>
        <v>X2Pi-9.5-f-0-1</v>
      </c>
      <c r="R1001">
        <f>B1001+S1001</f>
        <v>70358.285694303995</v>
      </c>
      <c r="S1001">
        <f>_xlfn.IFNA(VLOOKUP(Q1001,'MARVEL-X'!A$2:I$1400,7,FALSE),VLOOKUP(Q1001,MARVEL!A$2:J$1522,10,FALSE))</f>
        <v>1250.2856943039999</v>
      </c>
      <c r="T1001">
        <f>IF(P1001=P1000,R1001+T1000,R1001)</f>
        <v>70358.285694303995</v>
      </c>
      <c r="U1001">
        <f>IF(P1001=P1000,1+U1000,1)</f>
        <v>1</v>
      </c>
      <c r="V1001">
        <f t="shared" si="15"/>
        <v>70358.285694303995</v>
      </c>
      <c r="W1001" t="str">
        <f>IF(V1001="","",IF(ABS(V1001-R1001)&gt;W$1,ABS(V1001-R1001),""))</f>
        <v/>
      </c>
      <c r="X1001" t="str">
        <f>Y1001&amp;"-"&amp;Z1001&amp;"-"&amp;AC1001&amp;"-"&amp;AD1001&amp;"-"&amp;AG1001</f>
        <v>11.5-e-E-2-0.5</v>
      </c>
      <c r="Y1001">
        <f>F1001</f>
        <v>11.5</v>
      </c>
      <c r="Z1001" s="2" t="str">
        <f>G1001</f>
        <v>e</v>
      </c>
      <c r="AA1001">
        <f>_xlfn.IFNA(VLOOKUP(X1001,'duo-out'!A$2:Q$5000,5,FALSE),E1001+10*(H1001-1)+1+_xlfn.IFNA(VLOOKUP(D1001,states!A$2:C$10,3,FALSE),1))</f>
        <v>203</v>
      </c>
      <c r="AB1001">
        <f>IF(V1001="","",V1001)</f>
        <v>70358.285694303995</v>
      </c>
      <c r="AC1001" s="2" t="str">
        <f>_xlfn.IFNA(VLOOKUP(D1001,states!A$2:C$10,2,FALSE),"XX")</f>
        <v>E</v>
      </c>
      <c r="AD1001">
        <f>E1001</f>
        <v>2</v>
      </c>
      <c r="AE1001">
        <f>_xlfn.IFNA(VLOOKUP(D1001,states!A$2:D$10,4,FALSE),0)</f>
        <v>0</v>
      </c>
      <c r="AF1001">
        <v>0.5</v>
      </c>
      <c r="AG1001">
        <f>IF(AE1001=0,AF1001,IF(AE1001=1,IF(F1001=0.5,0.5,IF(H1001=1,0.5,1.5)),IF(F1001=0.5,0.5,IF(H1001=1,2.5,1.5))))</f>
        <v>0.5</v>
      </c>
      <c r="AH1001" s="7">
        <f>IF(AC1001="XX",0,1/C1001^(1/5)*IF(E1001=0,100,1)/(E1001+1)^(1/4))</f>
        <v>0.75983568565159243</v>
      </c>
    </row>
    <row r="1002" spans="1:34">
      <c r="A1002">
        <v>5131</v>
      </c>
      <c r="B1002" s="1">
        <v>69110.3</v>
      </c>
      <c r="C1002" s="6">
        <v>1</v>
      </c>
      <c r="D1002" t="s">
        <v>7</v>
      </c>
      <c r="E1002">
        <v>2</v>
      </c>
      <c r="F1002">
        <v>11.5</v>
      </c>
      <c r="G1002" t="s">
        <v>2</v>
      </c>
      <c r="H1002">
        <v>2</v>
      </c>
      <c r="I1002" t="s">
        <v>0</v>
      </c>
      <c r="J1002">
        <v>0</v>
      </c>
      <c r="K1002">
        <v>9.5</v>
      </c>
      <c r="L1002" t="s">
        <v>1</v>
      </c>
      <c r="M1002">
        <v>2</v>
      </c>
      <c r="N1002" t="s">
        <v>5187</v>
      </c>
      <c r="O1002">
        <v>1</v>
      </c>
      <c r="P1002" t="str">
        <f>D1002&amp;"-"&amp;F1002&amp;"-"&amp;G1002&amp;"-"&amp;E1002&amp;"-"&amp;H1002</f>
        <v>E2Sigma-11.5-f-2-2</v>
      </c>
      <c r="Q1002" t="str">
        <f>I1002&amp;"-"&amp;K1002&amp;"-"&amp;L1002&amp;"-"&amp;J1002&amp;"-"&amp;M1002</f>
        <v>X2Pi-9.5-e-0-2</v>
      </c>
      <c r="R1002">
        <f>B1002+S1002</f>
        <v>70636.975782868001</v>
      </c>
      <c r="S1002">
        <f>_xlfn.IFNA(VLOOKUP(Q1002,'MARVEL-X'!A$2:I$1400,7,FALSE),VLOOKUP(Q1002,MARVEL!A$2:J$1522,10,FALSE))</f>
        <v>1526.6757828679999</v>
      </c>
      <c r="T1002">
        <f>IF(P1002=P1001,R1002+T1001,R1002)</f>
        <v>70636.975782868001</v>
      </c>
      <c r="U1002">
        <f>IF(P1002=P1001,1+U1001,1)</f>
        <v>1</v>
      </c>
      <c r="V1002">
        <f t="shared" si="15"/>
        <v>70636.975782868001</v>
      </c>
      <c r="W1002" t="str">
        <f>IF(V1002="","",IF(ABS(V1002-R1002)&gt;W$1,ABS(V1002-R1002),""))</f>
        <v/>
      </c>
      <c r="X1002" t="str">
        <f>Y1002&amp;"-"&amp;Z1002&amp;"-"&amp;AC1002&amp;"-"&amp;AD1002&amp;"-"&amp;AG1002</f>
        <v>11.5-f-E-2-0.5</v>
      </c>
      <c r="Y1002">
        <f>F1002</f>
        <v>11.5</v>
      </c>
      <c r="Z1002" s="2" t="str">
        <f>G1002</f>
        <v>f</v>
      </c>
      <c r="AA1002">
        <f>_xlfn.IFNA(VLOOKUP(X1002,'duo-out'!A$2:Q$5000,5,FALSE),E1002+10*(H1002-1)+1+_xlfn.IFNA(VLOOKUP(D1002,states!A$2:C$10,3,FALSE),1))</f>
        <v>213</v>
      </c>
      <c r="AB1002">
        <f>IF(V1002="","",V1002)</f>
        <v>70636.975782868001</v>
      </c>
      <c r="AC1002" s="2" t="str">
        <f>_xlfn.IFNA(VLOOKUP(D1002,states!A$2:C$10,2,FALSE),"XX")</f>
        <v>E</v>
      </c>
      <c r="AD1002">
        <f>E1002</f>
        <v>2</v>
      </c>
      <c r="AE1002">
        <f>_xlfn.IFNA(VLOOKUP(D1002,states!A$2:D$10,4,FALSE),0)</f>
        <v>0</v>
      </c>
      <c r="AF1002">
        <v>0.5</v>
      </c>
      <c r="AG1002">
        <f>IF(AE1002=0,AF1002,IF(AE1002=1,IF(F1002=0.5,0.5,IF(H1002=1,0.5,1.5)),IF(F1002=0.5,0.5,IF(H1002=1,2.5,1.5))))</f>
        <v>0.5</v>
      </c>
      <c r="AH1002" s="7">
        <f>IF(AC1002="XX",0,1/C1002^(1/5)*IF(E1002=0,100,1)/(E1002+1)^(1/4))</f>
        <v>0.75983568565159243</v>
      </c>
    </row>
    <row r="1003" spans="1:34">
      <c r="A1003">
        <v>5121</v>
      </c>
      <c r="B1003" s="1">
        <v>69110.3</v>
      </c>
      <c r="C1003" s="6">
        <v>1</v>
      </c>
      <c r="D1003" t="s">
        <v>7</v>
      </c>
      <c r="E1003">
        <v>2</v>
      </c>
      <c r="F1003">
        <v>12.5</v>
      </c>
      <c r="G1003" t="s">
        <v>1</v>
      </c>
      <c r="H1003">
        <v>1</v>
      </c>
      <c r="I1003" t="s">
        <v>0</v>
      </c>
      <c r="J1003">
        <v>0</v>
      </c>
      <c r="K1003">
        <v>10.5</v>
      </c>
      <c r="L1003" t="s">
        <v>2</v>
      </c>
      <c r="M1003">
        <v>1</v>
      </c>
      <c r="N1003" t="s">
        <v>5177</v>
      </c>
      <c r="O1003">
        <v>1</v>
      </c>
      <c r="P1003" t="str">
        <f>D1003&amp;"-"&amp;F1003&amp;"-"&amp;G1003&amp;"-"&amp;E1003&amp;"-"&amp;H1003</f>
        <v>E2Sigma-12.5-e-2-1</v>
      </c>
      <c r="Q1003" t="str">
        <f>I1003&amp;"-"&amp;K1003&amp;"-"&amp;L1003&amp;"-"&amp;J1003&amp;"-"&amp;M1003</f>
        <v>X2Pi-10.5-f-0-1</v>
      </c>
      <c r="R1003">
        <f>B1003+S1003</f>
        <v>70638.223225415</v>
      </c>
      <c r="S1003">
        <f>_xlfn.IFNA(VLOOKUP(Q1003,'MARVEL-X'!A$2:I$1400,7,FALSE),VLOOKUP(Q1003,MARVEL!A$2:J$1522,10,FALSE))</f>
        <v>1527.9232254149999</v>
      </c>
      <c r="T1003">
        <f>IF(P1003=P1002,R1003+T1002,R1003)</f>
        <v>70638.223225415</v>
      </c>
      <c r="U1003">
        <f>IF(P1003=P1002,1+U1002,1)</f>
        <v>1</v>
      </c>
      <c r="V1003">
        <f t="shared" si="15"/>
        <v>70638.223225415</v>
      </c>
      <c r="W1003" t="str">
        <f>IF(V1003="","",IF(ABS(V1003-R1003)&gt;W$1,ABS(V1003-R1003),""))</f>
        <v/>
      </c>
      <c r="X1003" t="str">
        <f>Y1003&amp;"-"&amp;Z1003&amp;"-"&amp;AC1003&amp;"-"&amp;AD1003&amp;"-"&amp;AG1003</f>
        <v>12.5-e-E-2-0.5</v>
      </c>
      <c r="Y1003">
        <f>F1003</f>
        <v>12.5</v>
      </c>
      <c r="Z1003" s="2" t="str">
        <f>G1003</f>
        <v>e</v>
      </c>
      <c r="AA1003">
        <f>_xlfn.IFNA(VLOOKUP(X1003,'duo-out'!A$2:Q$5000,5,FALSE),E1003+10*(H1003-1)+1+_xlfn.IFNA(VLOOKUP(D1003,states!A$2:C$10,3,FALSE),1))</f>
        <v>203</v>
      </c>
      <c r="AB1003">
        <f>IF(V1003="","",V1003)</f>
        <v>70638.223225415</v>
      </c>
      <c r="AC1003" s="2" t="str">
        <f>_xlfn.IFNA(VLOOKUP(D1003,states!A$2:C$10,2,FALSE),"XX")</f>
        <v>E</v>
      </c>
      <c r="AD1003">
        <f>E1003</f>
        <v>2</v>
      </c>
      <c r="AE1003">
        <f>_xlfn.IFNA(VLOOKUP(D1003,states!A$2:D$10,4,FALSE),0)</f>
        <v>0</v>
      </c>
      <c r="AF1003">
        <v>0.5</v>
      </c>
      <c r="AG1003">
        <f>IF(AE1003=0,AF1003,IF(AE1003=1,IF(F1003=0.5,0.5,IF(H1003=1,0.5,1.5)),IF(F1003=0.5,0.5,IF(H1003=1,2.5,1.5))))</f>
        <v>0.5</v>
      </c>
      <c r="AH1003" s="7">
        <f>IF(AC1003="XX",0,1/C1003^(1/5)*IF(E1003=0,100,1)/(E1003+1)^(1/4))</f>
        <v>0.75983568565159243</v>
      </c>
    </row>
    <row r="1004" spans="1:34">
      <c r="A1004">
        <v>1518</v>
      </c>
      <c r="B1004" s="1">
        <v>33310.5</v>
      </c>
      <c r="C1004" s="6">
        <v>0.2147</v>
      </c>
      <c r="D1004" t="s">
        <v>6</v>
      </c>
      <c r="E1004">
        <v>0</v>
      </c>
      <c r="F1004">
        <v>0.5</v>
      </c>
      <c r="G1004" t="s">
        <v>1</v>
      </c>
      <c r="H1004">
        <v>2</v>
      </c>
      <c r="I1004" t="s">
        <v>4</v>
      </c>
      <c r="J1004">
        <v>0</v>
      </c>
      <c r="K1004">
        <v>0.5</v>
      </c>
      <c r="L1004" t="s">
        <v>2</v>
      </c>
      <c r="M1004">
        <v>2</v>
      </c>
      <c r="N1004" t="s">
        <v>1574</v>
      </c>
      <c r="O1004">
        <v>1</v>
      </c>
      <c r="P1004" t="str">
        <f>D1004&amp;"-"&amp;F1004&amp;"-"&amp;G1004&amp;"-"&amp;E1004&amp;"-"&amp;H1004</f>
        <v>D2Pi-0.5-e-0-2</v>
      </c>
      <c r="Q1004" t="str">
        <f>I1004&amp;"-"&amp;K1004&amp;"-"&amp;L1004&amp;"-"&amp;J1004&amp;"-"&amp;M1004</f>
        <v>B2Sigma-0.5-f-0-2</v>
      </c>
      <c r="R1004">
        <f>B1004+S1004</f>
        <v>59008.729763944997</v>
      </c>
      <c r="S1004">
        <f>_xlfn.IFNA(VLOOKUP(Q1004,'MARVEL-X'!A$2:I$1400,7,FALSE),VLOOKUP(Q1004,MARVEL!A$2:J$1522,10,FALSE))</f>
        <v>25698.229763945001</v>
      </c>
      <c r="T1004">
        <f>IF(P1004=P1003,R1004+T1003,R1004)</f>
        <v>59008.729763944997</v>
      </c>
      <c r="U1004">
        <f>IF(P1004=P1003,1+U1003,1)</f>
        <v>1</v>
      </c>
      <c r="V1004">
        <f t="shared" si="15"/>
        <v>59008.729763944997</v>
      </c>
      <c r="W1004" t="str">
        <f>IF(V1004="","",IF(ABS(V1004-R1004)&gt;W$1,ABS(V1004-R1004),""))</f>
        <v/>
      </c>
      <c r="X1004" t="str">
        <f>Y1004&amp;"-"&amp;Z1004&amp;"-"&amp;AC1004&amp;"-"&amp;AD1004&amp;"-"&amp;AG1004</f>
        <v>0.5-e-D-0-0.5</v>
      </c>
      <c r="Y1004">
        <f>F1004</f>
        <v>0.5</v>
      </c>
      <c r="Z1004" s="2" t="str">
        <f>G1004</f>
        <v>e</v>
      </c>
      <c r="AA1004">
        <f>_xlfn.IFNA(VLOOKUP(X1004,'duo-out'!A$2:Q$5000,5,FALSE),E1004+10*(H1004-1)+1+_xlfn.IFNA(VLOOKUP(D1004,states!A$2:C$10,3,FALSE),1))</f>
        <v>161</v>
      </c>
      <c r="AB1004">
        <f>IF(V1004="","",V1004)</f>
        <v>59008.729763944997</v>
      </c>
      <c r="AC1004" s="2" t="str">
        <f>_xlfn.IFNA(VLOOKUP(D1004,states!A$2:C$10,2,FALSE),"XX")</f>
        <v>D</v>
      </c>
      <c r="AD1004">
        <f>E1004</f>
        <v>0</v>
      </c>
      <c r="AE1004">
        <f>_xlfn.IFNA(VLOOKUP(D1004,states!A$2:D$10,4,FALSE),0)</f>
        <v>1</v>
      </c>
      <c r="AF1004">
        <v>0.5</v>
      </c>
      <c r="AG1004">
        <f>IF(AE1004=0,AF1004,IF(AE1004=1,IF(F1004=0.5,0.5,IF(H1004=1,0.5,1.5)),IF(F1004=0.5,0.5,IF(H1004=1,2.5,1.5))))</f>
        <v>0.5</v>
      </c>
      <c r="AH1004" s="7">
        <f>IF(AC1004="XX",0,1/C1004^(1/5)*IF(E1004=0,100,1)/(E1004+1)^(1/4))</f>
        <v>136.02965328204041</v>
      </c>
    </row>
    <row r="1005" spans="1:34">
      <c r="A1005">
        <v>1546</v>
      </c>
      <c r="B1005" s="1">
        <v>58941.4</v>
      </c>
      <c r="C1005" s="6">
        <v>0.2296</v>
      </c>
      <c r="D1005" t="s">
        <v>6</v>
      </c>
      <c r="E1005">
        <v>0</v>
      </c>
      <c r="F1005">
        <v>0.5</v>
      </c>
      <c r="G1005" t="s">
        <v>2</v>
      </c>
      <c r="H1005">
        <v>2</v>
      </c>
      <c r="I1005" t="s">
        <v>0</v>
      </c>
      <c r="J1005">
        <v>0</v>
      </c>
      <c r="K1005">
        <v>1.5</v>
      </c>
      <c r="L1005" t="s">
        <v>2</v>
      </c>
      <c r="M1005">
        <v>2</v>
      </c>
      <c r="N1005" t="s">
        <v>1602</v>
      </c>
      <c r="O1005">
        <v>1</v>
      </c>
      <c r="P1005" t="str">
        <f>D1005&amp;"-"&amp;F1005&amp;"-"&amp;G1005&amp;"-"&amp;E1005&amp;"-"&amp;H1005</f>
        <v>D2Pi-0.5-f-0-2</v>
      </c>
      <c r="Q1005" t="str">
        <f>I1005&amp;"-"&amp;K1005&amp;"-"&amp;L1005&amp;"-"&amp;J1005&amp;"-"&amp;M1005</f>
        <v>X2Pi-1.5-f-0-2</v>
      </c>
      <c r="R1005">
        <f>B1005+S1005</f>
        <v>59008.584059068999</v>
      </c>
      <c r="S1005">
        <f>_xlfn.IFNA(VLOOKUP(Q1005,'MARVEL-X'!A$2:I$1400,7,FALSE),VLOOKUP(Q1005,MARVEL!A$2:J$1522,10,FALSE))</f>
        <v>67.184059069</v>
      </c>
      <c r="T1005">
        <f>IF(P1005=P1004,R1005+T1004,R1005)</f>
        <v>59008.584059068999</v>
      </c>
      <c r="U1005">
        <f>IF(P1005=P1004,1+U1004,1)</f>
        <v>1</v>
      </c>
      <c r="V1005">
        <f t="shared" si="15"/>
        <v>59008.584059068999</v>
      </c>
      <c r="W1005" t="str">
        <f>IF(V1005="","",IF(ABS(V1005-R1005)&gt;W$1,ABS(V1005-R1005),""))</f>
        <v/>
      </c>
      <c r="X1005" t="str">
        <f>Y1005&amp;"-"&amp;Z1005&amp;"-"&amp;AC1005&amp;"-"&amp;AD1005&amp;"-"&amp;AG1005</f>
        <v>0.5-f-D-0-0.5</v>
      </c>
      <c r="Y1005">
        <f>F1005</f>
        <v>0.5</v>
      </c>
      <c r="Z1005" s="2" t="str">
        <f>G1005</f>
        <v>f</v>
      </c>
      <c r="AA1005">
        <f>_xlfn.IFNA(VLOOKUP(X1005,'duo-out'!A$2:Q$5000,5,FALSE),E1005+10*(H1005-1)+1+_xlfn.IFNA(VLOOKUP(D1005,states!A$2:C$10,3,FALSE),1))</f>
        <v>161</v>
      </c>
      <c r="AB1005">
        <f>IF(V1005="","",V1005)</f>
        <v>59008.584059068999</v>
      </c>
      <c r="AC1005" s="2" t="str">
        <f>_xlfn.IFNA(VLOOKUP(D1005,states!A$2:C$10,2,FALSE),"XX")</f>
        <v>D</v>
      </c>
      <c r="AD1005">
        <f>E1005</f>
        <v>0</v>
      </c>
      <c r="AE1005">
        <f>_xlfn.IFNA(VLOOKUP(D1005,states!A$2:D$10,4,FALSE),0)</f>
        <v>1</v>
      </c>
      <c r="AF1005">
        <v>0.5</v>
      </c>
      <c r="AG1005">
        <f>IF(AE1005=0,AF1005,IF(AE1005=1,IF(F1005=0.5,0.5,IF(H1005=1,0.5,1.5)),IF(F1005=0.5,0.5,IF(H1005=1,2.5,1.5))))</f>
        <v>0.5</v>
      </c>
      <c r="AH1005" s="7">
        <f>IF(AC1005="XX",0,1/C1005^(1/5)*IF(E1005=0,100,1)/(E1005+1)^(1/4))</f>
        <v>134.21641156424252</v>
      </c>
    </row>
    <row r="1006" spans="1:34">
      <c r="A1006">
        <v>1556</v>
      </c>
      <c r="B1006" s="1">
        <v>64202</v>
      </c>
      <c r="C1006" s="6">
        <v>0.1</v>
      </c>
      <c r="D1006" t="s">
        <v>6</v>
      </c>
      <c r="E1006">
        <v>2</v>
      </c>
      <c r="F1006">
        <v>0.5</v>
      </c>
      <c r="G1006" t="s">
        <v>2</v>
      </c>
      <c r="H1006">
        <v>1</v>
      </c>
      <c r="I1006" t="s">
        <v>0</v>
      </c>
      <c r="J1006">
        <v>0</v>
      </c>
      <c r="K1006">
        <v>0.5</v>
      </c>
      <c r="L1006" t="s">
        <v>1</v>
      </c>
      <c r="M1006">
        <v>2</v>
      </c>
      <c r="N1006" t="s">
        <v>1612</v>
      </c>
      <c r="O1006">
        <v>1</v>
      </c>
      <c r="P1006" t="str">
        <f>D1006&amp;"-"&amp;F1006&amp;"-"&amp;G1006&amp;"-"&amp;E1006&amp;"-"&amp;H1006</f>
        <v>D2Pi-0.5-f-2-1</v>
      </c>
      <c r="Q1006" t="str">
        <f>I1006&amp;"-"&amp;K1006&amp;"-"&amp;L1006&amp;"-"&amp;J1006&amp;"-"&amp;M1006</f>
        <v>X2Pi-0.5-e-0-2</v>
      </c>
      <c r="R1006">
        <f>B1006+S1006</f>
        <v>64202</v>
      </c>
      <c r="S1006">
        <f>_xlfn.IFNA(VLOOKUP(Q1006,'MARVEL-X'!A$2:I$1400,7,FALSE),VLOOKUP(Q1006,MARVEL!A$2:J$1522,10,FALSE))</f>
        <v>0</v>
      </c>
      <c r="T1006">
        <f>IF(P1006=P1005,R1006+T1005,R1006)</f>
        <v>64202</v>
      </c>
      <c r="U1006">
        <f>IF(P1006=P1005,1+U1005,1)</f>
        <v>1</v>
      </c>
      <c r="V1006">
        <f t="shared" si="15"/>
        <v>64202</v>
      </c>
      <c r="W1006" t="str">
        <f>IF(V1006="","",IF(ABS(V1006-R1006)&gt;W$1,ABS(V1006-R1006),""))</f>
        <v/>
      </c>
      <c r="X1006" t="str">
        <f>Y1006&amp;"-"&amp;Z1006&amp;"-"&amp;AC1006&amp;"-"&amp;AD1006&amp;"-"&amp;AG1006</f>
        <v>0.5-f-D-2-0.5</v>
      </c>
      <c r="Y1006">
        <f>F1006</f>
        <v>0.5</v>
      </c>
      <c r="Z1006" s="2" t="str">
        <f>G1006</f>
        <v>f</v>
      </c>
      <c r="AA1006">
        <f>_xlfn.IFNA(VLOOKUP(X1006,'duo-out'!A$2:Q$5000,5,FALSE),E1006+10*(H1006-1)+1+_xlfn.IFNA(VLOOKUP(D1006,states!A$2:C$10,3,FALSE),1))</f>
        <v>153</v>
      </c>
      <c r="AB1006">
        <f>IF(V1006="","",V1006)</f>
        <v>64202</v>
      </c>
      <c r="AC1006" s="2" t="str">
        <f>_xlfn.IFNA(VLOOKUP(D1006,states!A$2:C$10,2,FALSE),"XX")</f>
        <v>D</v>
      </c>
      <c r="AD1006">
        <f>E1006</f>
        <v>2</v>
      </c>
      <c r="AE1006">
        <f>_xlfn.IFNA(VLOOKUP(D1006,states!A$2:D$10,4,FALSE),0)</f>
        <v>1</v>
      </c>
      <c r="AF1006">
        <v>0.5</v>
      </c>
      <c r="AG1006">
        <f>IF(AE1006=0,AF1006,IF(AE1006=1,IF(F1006=0.5,0.5,IF(H1006=1,0.5,1.5)),IF(F1006=0.5,0.5,IF(H1006=1,2.5,1.5))))</f>
        <v>0.5</v>
      </c>
      <c r="AH1006" s="7">
        <f>IF(AC1006="XX",0,1/C1006^(1/5)*IF(E1006=0,100,1)/(E1006+1)^(1/4))</f>
        <v>1.2042584055782313</v>
      </c>
    </row>
    <row r="1007" spans="1:34">
      <c r="A1007">
        <v>1565</v>
      </c>
      <c r="B1007" s="1">
        <v>64172.5</v>
      </c>
      <c r="C1007" s="6">
        <v>0.1</v>
      </c>
      <c r="D1007" t="s">
        <v>6</v>
      </c>
      <c r="E1007">
        <v>2</v>
      </c>
      <c r="F1007">
        <v>0.5</v>
      </c>
      <c r="G1007" t="s">
        <v>2</v>
      </c>
      <c r="H1007">
        <v>2</v>
      </c>
      <c r="I1007" t="s">
        <v>0</v>
      </c>
      <c r="J1007">
        <v>0</v>
      </c>
      <c r="K1007">
        <v>1.5</v>
      </c>
      <c r="L1007" t="s">
        <v>2</v>
      </c>
      <c r="M1007">
        <v>2</v>
      </c>
      <c r="N1007" t="s">
        <v>1621</v>
      </c>
      <c r="O1007">
        <v>1</v>
      </c>
      <c r="P1007" t="str">
        <f>D1007&amp;"-"&amp;F1007&amp;"-"&amp;G1007&amp;"-"&amp;E1007&amp;"-"&amp;H1007</f>
        <v>D2Pi-0.5-f-2-2</v>
      </c>
      <c r="Q1007" t="str">
        <f>I1007&amp;"-"&amp;K1007&amp;"-"&amp;L1007&amp;"-"&amp;J1007&amp;"-"&amp;M1007</f>
        <v>X2Pi-1.5-f-0-2</v>
      </c>
      <c r="R1007">
        <f>B1007+S1007</f>
        <v>64239.684059068997</v>
      </c>
      <c r="S1007">
        <f>_xlfn.IFNA(VLOOKUP(Q1007,'MARVEL-X'!A$2:I$1400,7,FALSE),VLOOKUP(Q1007,MARVEL!A$2:J$1522,10,FALSE))</f>
        <v>67.184059069</v>
      </c>
      <c r="T1007">
        <f>IF(P1007=P1006,R1007+T1006,R1007)</f>
        <v>64239.684059068997</v>
      </c>
      <c r="U1007">
        <f>IF(P1007=P1006,1+U1006,1)</f>
        <v>1</v>
      </c>
      <c r="V1007">
        <f t="shared" si="15"/>
        <v>64239.684059068997</v>
      </c>
      <c r="W1007" t="str">
        <f>IF(V1007="","",IF(ABS(V1007-R1007)&gt;W$1,ABS(V1007-R1007),""))</f>
        <v/>
      </c>
      <c r="X1007" t="str">
        <f>Y1007&amp;"-"&amp;Z1007&amp;"-"&amp;AC1007&amp;"-"&amp;AD1007&amp;"-"&amp;AG1007</f>
        <v>0.5-f-D-2-0.5</v>
      </c>
      <c r="Y1007">
        <f>F1007</f>
        <v>0.5</v>
      </c>
      <c r="Z1007" s="2" t="str">
        <f>G1007</f>
        <v>f</v>
      </c>
      <c r="AA1007">
        <f>_xlfn.IFNA(VLOOKUP(X1007,'duo-out'!A$2:Q$5000,5,FALSE),E1007+10*(H1007-1)+1+_xlfn.IFNA(VLOOKUP(D1007,states!A$2:C$10,3,FALSE),1))</f>
        <v>163</v>
      </c>
      <c r="AB1007">
        <f>IF(V1007="","",V1007)</f>
        <v>64239.684059068997</v>
      </c>
      <c r="AC1007" s="2" t="str">
        <f>_xlfn.IFNA(VLOOKUP(D1007,states!A$2:C$10,2,FALSE),"XX")</f>
        <v>D</v>
      </c>
      <c r="AD1007">
        <f>E1007</f>
        <v>2</v>
      </c>
      <c r="AE1007">
        <f>_xlfn.IFNA(VLOOKUP(D1007,states!A$2:D$10,4,FALSE),0)</f>
        <v>1</v>
      </c>
      <c r="AF1007">
        <v>0.5</v>
      </c>
      <c r="AG1007">
        <f>IF(AE1007=0,AF1007,IF(AE1007=1,IF(F1007=0.5,0.5,IF(H1007=1,0.5,1.5)),IF(F1007=0.5,0.5,IF(H1007=1,2.5,1.5))))</f>
        <v>0.5</v>
      </c>
      <c r="AH1007" s="7">
        <f>IF(AC1007="XX",0,1/C1007^(1/5)*IF(E1007=0,100,1)/(E1007+1)^(1/4))</f>
        <v>1.2042584055782313</v>
      </c>
    </row>
    <row r="1008" spans="1:34">
      <c r="A1008">
        <v>1509</v>
      </c>
      <c r="B1008" s="1">
        <v>33261.5</v>
      </c>
      <c r="C1008" s="6">
        <v>0.35320000000000001</v>
      </c>
      <c r="D1008" t="s">
        <v>6</v>
      </c>
      <c r="E1008">
        <v>0</v>
      </c>
      <c r="F1008">
        <v>1.5</v>
      </c>
      <c r="G1008" t="s">
        <v>1</v>
      </c>
      <c r="H1008">
        <v>1</v>
      </c>
      <c r="I1008" t="s">
        <v>4</v>
      </c>
      <c r="J1008">
        <v>0</v>
      </c>
      <c r="K1008">
        <v>1.5</v>
      </c>
      <c r="L1008" t="s">
        <v>2</v>
      </c>
      <c r="M1008">
        <v>1</v>
      </c>
      <c r="N1008" t="s">
        <v>1565</v>
      </c>
      <c r="O1008">
        <v>1</v>
      </c>
      <c r="P1008" t="str">
        <f>D1008&amp;"-"&amp;F1008&amp;"-"&amp;G1008&amp;"-"&amp;E1008&amp;"-"&amp;H1008</f>
        <v>D2Pi-1.5-e-0-1</v>
      </c>
      <c r="Q1008" t="str">
        <f>I1008&amp;"-"&amp;K1008&amp;"-"&amp;L1008&amp;"-"&amp;J1008&amp;"-"&amp;M1008</f>
        <v>B2Sigma-1.5-f-0-1</v>
      </c>
      <c r="R1008">
        <f>B1008+S1008</f>
        <v>58984.988991500002</v>
      </c>
      <c r="S1008">
        <f>_xlfn.IFNA(VLOOKUP(Q1008,'MARVEL-X'!A$2:I$1400,7,FALSE),VLOOKUP(Q1008,MARVEL!A$2:J$1522,10,FALSE))</f>
        <v>25723.488991500002</v>
      </c>
      <c r="T1008">
        <f>IF(P1008=P1007,R1008+T1007,R1008)</f>
        <v>58984.988991500002</v>
      </c>
      <c r="U1008">
        <f>IF(P1008=P1007,1+U1007,1)</f>
        <v>1</v>
      </c>
      <c r="V1008">
        <f t="shared" si="15"/>
        <v>58984.988991500002</v>
      </c>
      <c r="W1008" t="str">
        <f>IF(V1008="","",IF(ABS(V1008-R1008)&gt;W$1,ABS(V1008-R1008),""))</f>
        <v/>
      </c>
      <c r="X1008" t="str">
        <f>Y1008&amp;"-"&amp;Z1008&amp;"-"&amp;AC1008&amp;"-"&amp;AD1008&amp;"-"&amp;AG1008</f>
        <v>1.5-e-D-0-0.5</v>
      </c>
      <c r="Y1008">
        <f>F1008</f>
        <v>1.5</v>
      </c>
      <c r="Z1008" s="2" t="str">
        <f>G1008</f>
        <v>e</v>
      </c>
      <c r="AA1008">
        <f>_xlfn.IFNA(VLOOKUP(X1008,'duo-out'!A$2:Q$5000,5,FALSE),E1008+10*(H1008-1)+1+_xlfn.IFNA(VLOOKUP(D1008,states!A$2:C$10,3,FALSE),1))</f>
        <v>151</v>
      </c>
      <c r="AB1008">
        <f>IF(V1008="","",V1008)</f>
        <v>58984.988991500002</v>
      </c>
      <c r="AC1008" s="2" t="str">
        <f>_xlfn.IFNA(VLOOKUP(D1008,states!A$2:C$10,2,FALSE),"XX")</f>
        <v>D</v>
      </c>
      <c r="AD1008">
        <f>E1008</f>
        <v>0</v>
      </c>
      <c r="AE1008">
        <f>_xlfn.IFNA(VLOOKUP(D1008,states!A$2:D$10,4,FALSE),0)</f>
        <v>1</v>
      </c>
      <c r="AF1008">
        <v>0.5</v>
      </c>
      <c r="AG1008">
        <f>IF(AE1008=0,AF1008,IF(AE1008=1,IF(F1008=0.5,0.5,IF(H1008=1,0.5,1.5)),IF(F1008=0.5,0.5,IF(H1008=1,2.5,1.5))))</f>
        <v>0.5</v>
      </c>
      <c r="AH1008" s="7">
        <f>IF(AC1008="XX",0,1/C1008^(1/5)*IF(E1008=0,100,1)/(E1008+1)^(1/4))</f>
        <v>123.1390676558531</v>
      </c>
    </row>
    <row r="1009" spans="1:34">
      <c r="A1009">
        <v>348</v>
      </c>
      <c r="B1009" s="1">
        <v>33209.9</v>
      </c>
      <c r="C1009" s="6">
        <v>0.1</v>
      </c>
      <c r="D1009" t="s">
        <v>6</v>
      </c>
      <c r="E1009">
        <v>0</v>
      </c>
      <c r="F1009">
        <v>1.5</v>
      </c>
      <c r="G1009" t="s">
        <v>1</v>
      </c>
      <c r="H1009">
        <v>2</v>
      </c>
      <c r="I1009" t="s">
        <v>4</v>
      </c>
      <c r="J1009">
        <v>0</v>
      </c>
      <c r="K1009">
        <v>2.5</v>
      </c>
      <c r="L1009" t="s">
        <v>1</v>
      </c>
      <c r="M1009">
        <v>2</v>
      </c>
      <c r="N1009" t="s">
        <v>403</v>
      </c>
      <c r="O1009">
        <v>-1</v>
      </c>
      <c r="P1009" t="str">
        <f>D1009&amp;"-"&amp;F1009&amp;"-"&amp;G1009&amp;"-"&amp;E1009&amp;"-"&amp;H1009</f>
        <v>D2Pi-1.5-e-0-2</v>
      </c>
      <c r="Q1009" t="str">
        <f>I1009&amp;"-"&amp;K1009&amp;"-"&amp;L1009&amp;"-"&amp;J1009&amp;"-"&amp;M1009</f>
        <v>B2Sigma-2.5-e-0-2</v>
      </c>
      <c r="R1009">
        <f>B1009+S1009</f>
        <v>59059.569892776999</v>
      </c>
      <c r="S1009">
        <f>_xlfn.IFNA(VLOOKUP(Q1009,'MARVEL-X'!A$2:I$1400,7,FALSE),VLOOKUP(Q1009,MARVEL!A$2:J$1522,10,FALSE))</f>
        <v>25849.669892777001</v>
      </c>
      <c r="T1009">
        <f>IF(P1009=P1008,R1009+T1008,R1009)</f>
        <v>59059.569892776999</v>
      </c>
      <c r="U1009">
        <f>IF(P1009=P1008,1+U1008,1)</f>
        <v>1</v>
      </c>
      <c r="V1009" t="str">
        <f t="shared" si="15"/>
        <v/>
      </c>
      <c r="W1009" t="str">
        <f>IF(V1009="","",IF(ABS(V1009-R1009)&gt;W$1,ABS(V1009-R1009),""))</f>
        <v/>
      </c>
      <c r="X1009" t="str">
        <f>Y1009&amp;"-"&amp;Z1009&amp;"-"&amp;AC1009&amp;"-"&amp;AD1009&amp;"-"&amp;AG1009</f>
        <v>1.5-e-D-0-1.5</v>
      </c>
      <c r="Y1009">
        <f>F1009</f>
        <v>1.5</v>
      </c>
      <c r="Z1009" s="2" t="str">
        <f>G1009</f>
        <v>e</v>
      </c>
      <c r="AA1009">
        <f>_xlfn.IFNA(VLOOKUP(X1009,'duo-out'!A$2:Q$5000,5,FALSE),E1009+10*(H1009-1)+1+_xlfn.IFNA(VLOOKUP(D1009,states!A$2:C$10,3,FALSE),1))</f>
        <v>161</v>
      </c>
      <c r="AB1009" t="str">
        <f>IF(V1009="","",V1009)</f>
        <v/>
      </c>
      <c r="AC1009" s="2" t="str">
        <f>_xlfn.IFNA(VLOOKUP(D1009,states!A$2:C$10,2,FALSE),"XX")</f>
        <v>D</v>
      </c>
      <c r="AD1009">
        <f>E1009</f>
        <v>0</v>
      </c>
      <c r="AE1009">
        <f>_xlfn.IFNA(VLOOKUP(D1009,states!A$2:D$10,4,FALSE),0)</f>
        <v>1</v>
      </c>
      <c r="AF1009">
        <v>0.5</v>
      </c>
      <c r="AG1009">
        <f>IF(AE1009=0,AF1009,IF(AE1009=1,IF(F1009=0.5,0.5,IF(H1009=1,0.5,1.5)),IF(F1009=0.5,0.5,IF(H1009=1,2.5,1.5))))</f>
        <v>1.5</v>
      </c>
      <c r="AH1009" s="7">
        <f>IF(AC1009="XX",0,1/C1009^(1/5)*IF(E1009=0,100,1)/(E1009+1)^(1/4))</f>
        <v>158.48931924611134</v>
      </c>
    </row>
    <row r="1010" spans="1:34">
      <c r="A1010">
        <v>1519</v>
      </c>
      <c r="B1010" s="1">
        <v>33333.9</v>
      </c>
      <c r="C1010" s="6">
        <v>0.1</v>
      </c>
      <c r="D1010" t="s">
        <v>6</v>
      </c>
      <c r="E1010">
        <v>0</v>
      </c>
      <c r="F1010">
        <v>1.5</v>
      </c>
      <c r="G1010" t="s">
        <v>1</v>
      </c>
      <c r="H1010">
        <v>2</v>
      </c>
      <c r="I1010" t="s">
        <v>4</v>
      </c>
      <c r="J1010">
        <v>0</v>
      </c>
      <c r="K1010">
        <v>0.5</v>
      </c>
      <c r="L1010" t="s">
        <v>1</v>
      </c>
      <c r="M1010">
        <v>2</v>
      </c>
      <c r="N1010" t="s">
        <v>1575</v>
      </c>
      <c r="O1010">
        <v>1</v>
      </c>
      <c r="P1010" t="str">
        <f>D1010&amp;"-"&amp;F1010&amp;"-"&amp;G1010&amp;"-"&amp;E1010&amp;"-"&amp;H1010</f>
        <v>D2Pi-1.5-e-0-2</v>
      </c>
      <c r="Q1010" t="str">
        <f>I1010&amp;"-"&amp;K1010&amp;"-"&amp;L1010&amp;"-"&amp;J1010&amp;"-"&amp;M1010</f>
        <v>B2Sigma-0.5-e-0-2</v>
      </c>
      <c r="R1010">
        <f>B1010+S1010</f>
        <v>59057.422807456998</v>
      </c>
      <c r="S1010">
        <f>_xlfn.IFNA(VLOOKUP(Q1010,'MARVEL-X'!A$2:I$1400,7,FALSE),VLOOKUP(Q1010,MARVEL!A$2:J$1522,10,FALSE))</f>
        <v>25723.522807457</v>
      </c>
      <c r="T1010">
        <f>IF(P1010=P1009,R1010+T1009,R1010)</f>
        <v>118116.992700234</v>
      </c>
      <c r="U1010">
        <f>IF(P1010=P1009,1+U1009,1)</f>
        <v>2</v>
      </c>
      <c r="V1010">
        <f t="shared" si="15"/>
        <v>59058.496350116999</v>
      </c>
      <c r="W1010">
        <f>IF(V1010="","",IF(ABS(V1010-R1010)&gt;W$1,ABS(V1010-R1010),""))</f>
        <v>1.0735426600003848</v>
      </c>
      <c r="X1010" t="str">
        <f>Y1010&amp;"-"&amp;Z1010&amp;"-"&amp;AC1010&amp;"-"&amp;AD1010&amp;"-"&amp;AG1010</f>
        <v>1.5-e-D-0-1.5</v>
      </c>
      <c r="Y1010">
        <f>F1010</f>
        <v>1.5</v>
      </c>
      <c r="Z1010" s="2" t="str">
        <f>G1010</f>
        <v>e</v>
      </c>
      <c r="AA1010">
        <f>_xlfn.IFNA(VLOOKUP(X1010,'duo-out'!A$2:Q$5000,5,FALSE),E1010+10*(H1010-1)+1+_xlfn.IFNA(VLOOKUP(D1010,states!A$2:C$10,3,FALSE),1))</f>
        <v>161</v>
      </c>
      <c r="AB1010">
        <f>IF(V1010="","",V1010)</f>
        <v>59058.496350116999</v>
      </c>
      <c r="AC1010" s="2" t="str">
        <f>_xlfn.IFNA(VLOOKUP(D1010,states!A$2:C$10,2,FALSE),"XX")</f>
        <v>D</v>
      </c>
      <c r="AD1010">
        <f>E1010</f>
        <v>0</v>
      </c>
      <c r="AE1010">
        <f>_xlfn.IFNA(VLOOKUP(D1010,states!A$2:D$10,4,FALSE),0)</f>
        <v>1</v>
      </c>
      <c r="AF1010">
        <v>0.5</v>
      </c>
      <c r="AG1010">
        <f>IF(AE1010=0,AF1010,IF(AE1010=1,IF(F1010=0.5,0.5,IF(H1010=1,0.5,1.5)),IF(F1010=0.5,0.5,IF(H1010=1,2.5,1.5))))</f>
        <v>1.5</v>
      </c>
      <c r="AH1010" s="7">
        <f>IF(AC1010="XX",0,1/C1010^(1/5)*IF(E1010=0,100,1)/(E1010+1)^(1/4))</f>
        <v>158.48931924611134</v>
      </c>
    </row>
    <row r="1011" spans="1:34">
      <c r="A1011">
        <v>1536</v>
      </c>
      <c r="B1011" s="1">
        <v>58912</v>
      </c>
      <c r="C1011" s="6">
        <v>0.51880000000000004</v>
      </c>
      <c r="D1011" t="s">
        <v>6</v>
      </c>
      <c r="E1011">
        <v>0</v>
      </c>
      <c r="F1011">
        <v>1.5</v>
      </c>
      <c r="G1011" t="s">
        <v>2</v>
      </c>
      <c r="H1011">
        <v>1</v>
      </c>
      <c r="I1011" t="s">
        <v>0</v>
      </c>
      <c r="J1011">
        <v>0</v>
      </c>
      <c r="K1011">
        <v>2.5</v>
      </c>
      <c r="L1011" t="s">
        <v>2</v>
      </c>
      <c r="M1011">
        <v>1</v>
      </c>
      <c r="N1011" t="s">
        <v>1592</v>
      </c>
      <c r="O1011">
        <v>1</v>
      </c>
      <c r="P1011" t="str">
        <f>D1011&amp;"-"&amp;F1011&amp;"-"&amp;G1011&amp;"-"&amp;E1011&amp;"-"&amp;H1011</f>
        <v>D2Pi-1.5-f-0-1</v>
      </c>
      <c r="Q1011" t="str">
        <f>I1011&amp;"-"&amp;K1011&amp;"-"&amp;L1011&amp;"-"&amp;J1011&amp;"-"&amp;M1011</f>
        <v>X2Pi-2.5-f-0-1</v>
      </c>
      <c r="R1011">
        <f>B1011+S1011</f>
        <v>58985.149791565003</v>
      </c>
      <c r="S1011">
        <f>_xlfn.IFNA(VLOOKUP(Q1011,'MARVEL-X'!A$2:I$1400,7,FALSE),VLOOKUP(Q1011,MARVEL!A$2:J$1522,10,FALSE))</f>
        <v>73.149791565000001</v>
      </c>
      <c r="T1011">
        <f>IF(P1011=P1010,R1011+T1010,R1011)</f>
        <v>58985.149791565003</v>
      </c>
      <c r="U1011">
        <f>IF(P1011=P1010,1+U1010,1)</f>
        <v>1</v>
      </c>
      <c r="V1011" t="str">
        <f t="shared" si="15"/>
        <v/>
      </c>
      <c r="W1011" t="str">
        <f>IF(V1011="","",IF(ABS(V1011-R1011)&gt;W$1,ABS(V1011-R1011),""))</f>
        <v/>
      </c>
      <c r="X1011" t="str">
        <f>Y1011&amp;"-"&amp;Z1011&amp;"-"&amp;AC1011&amp;"-"&amp;AD1011&amp;"-"&amp;AG1011</f>
        <v>1.5-f-D-0-0.5</v>
      </c>
      <c r="Y1011">
        <f>F1011</f>
        <v>1.5</v>
      </c>
      <c r="Z1011" s="2" t="str">
        <f>G1011</f>
        <v>f</v>
      </c>
      <c r="AA1011">
        <f>_xlfn.IFNA(VLOOKUP(X1011,'duo-out'!A$2:Q$5000,5,FALSE),E1011+10*(H1011-1)+1+_xlfn.IFNA(VLOOKUP(D1011,states!A$2:C$10,3,FALSE),1))</f>
        <v>151</v>
      </c>
      <c r="AB1011" t="str">
        <f>IF(V1011="","",V1011)</f>
        <v/>
      </c>
      <c r="AC1011" s="2" t="str">
        <f>_xlfn.IFNA(VLOOKUP(D1011,states!A$2:C$10,2,FALSE),"XX")</f>
        <v>D</v>
      </c>
      <c r="AD1011">
        <f>E1011</f>
        <v>0</v>
      </c>
      <c r="AE1011">
        <f>_xlfn.IFNA(VLOOKUP(D1011,states!A$2:D$10,4,FALSE),0)</f>
        <v>1</v>
      </c>
      <c r="AF1011">
        <v>0.5</v>
      </c>
      <c r="AG1011">
        <f>IF(AE1011=0,AF1011,IF(AE1011=1,IF(F1011=0.5,0.5,IF(H1011=1,0.5,1.5)),IF(F1011=0.5,0.5,IF(H1011=1,2.5,1.5))))</f>
        <v>0.5</v>
      </c>
      <c r="AH1011" s="7">
        <f>IF(AC1011="XX",0,1/C1011^(1/5)*IF(E1011=0,100,1)/(E1011+1)^(1/4))</f>
        <v>114.02498046732499</v>
      </c>
    </row>
    <row r="1012" spans="1:34">
      <c r="A1012">
        <v>1535</v>
      </c>
      <c r="B1012" s="1">
        <v>58967.9</v>
      </c>
      <c r="C1012" s="6">
        <v>0.34810000000000002</v>
      </c>
      <c r="D1012" t="s">
        <v>6</v>
      </c>
      <c r="E1012">
        <v>0</v>
      </c>
      <c r="F1012">
        <v>1.5</v>
      </c>
      <c r="G1012" t="s">
        <v>2</v>
      </c>
      <c r="H1012">
        <v>1</v>
      </c>
      <c r="I1012" t="s">
        <v>0</v>
      </c>
      <c r="J1012">
        <v>0</v>
      </c>
      <c r="K1012">
        <v>1.5</v>
      </c>
      <c r="L1012" t="s">
        <v>1</v>
      </c>
      <c r="M1012">
        <v>1</v>
      </c>
      <c r="N1012" t="s">
        <v>1591</v>
      </c>
      <c r="O1012">
        <v>1</v>
      </c>
      <c r="P1012" t="str">
        <f>D1012&amp;"-"&amp;F1012&amp;"-"&amp;G1012&amp;"-"&amp;E1012&amp;"-"&amp;H1012</f>
        <v>D2Pi-1.5-f-0-1</v>
      </c>
      <c r="Q1012" t="str">
        <f>I1012&amp;"-"&amp;K1012&amp;"-"&amp;L1012&amp;"-"&amp;J1012&amp;"-"&amp;M1012</f>
        <v>X2Pi-1.5-e-0-1</v>
      </c>
      <c r="R1012">
        <f>B1012+S1012</f>
        <v>58985.804908030004</v>
      </c>
      <c r="S1012">
        <f>_xlfn.IFNA(VLOOKUP(Q1012,'MARVEL-X'!A$2:I$1400,7,FALSE),VLOOKUP(Q1012,MARVEL!A$2:J$1522,10,FALSE))</f>
        <v>17.904908030000001</v>
      </c>
      <c r="T1012">
        <f>IF(P1012=P1011,R1012+T1011,R1012)</f>
        <v>117970.95469959501</v>
      </c>
      <c r="U1012">
        <f>IF(P1012=P1011,1+U1011,1)</f>
        <v>2</v>
      </c>
      <c r="V1012" t="str">
        <f t="shared" si="15"/>
        <v/>
      </c>
      <c r="W1012" t="str">
        <f>IF(V1012="","",IF(ABS(V1012-R1012)&gt;W$1,ABS(V1012-R1012),""))</f>
        <v/>
      </c>
      <c r="X1012" t="str">
        <f>Y1012&amp;"-"&amp;Z1012&amp;"-"&amp;AC1012&amp;"-"&amp;AD1012&amp;"-"&amp;AG1012</f>
        <v>1.5-f-D-0-0.5</v>
      </c>
      <c r="Y1012">
        <f>F1012</f>
        <v>1.5</v>
      </c>
      <c r="Z1012" s="2" t="str">
        <f>G1012</f>
        <v>f</v>
      </c>
      <c r="AA1012">
        <f>_xlfn.IFNA(VLOOKUP(X1012,'duo-out'!A$2:Q$5000,5,FALSE),E1012+10*(H1012-1)+1+_xlfn.IFNA(VLOOKUP(D1012,states!A$2:C$10,3,FALSE),1))</f>
        <v>151</v>
      </c>
      <c r="AB1012" t="str">
        <f>IF(V1012="","",V1012)</f>
        <v/>
      </c>
      <c r="AC1012" s="2" t="str">
        <f>_xlfn.IFNA(VLOOKUP(D1012,states!A$2:C$10,2,FALSE),"XX")</f>
        <v>D</v>
      </c>
      <c r="AD1012">
        <f>E1012</f>
        <v>0</v>
      </c>
      <c r="AE1012">
        <f>_xlfn.IFNA(VLOOKUP(D1012,states!A$2:D$10,4,FALSE),0)</f>
        <v>1</v>
      </c>
      <c r="AF1012">
        <v>0.5</v>
      </c>
      <c r="AG1012">
        <f>IF(AE1012=0,AF1012,IF(AE1012=1,IF(F1012=0.5,0.5,IF(H1012=1,0.5,1.5)),IF(F1012=0.5,0.5,IF(H1012=1,2.5,1.5))))</f>
        <v>0.5</v>
      </c>
      <c r="AH1012" s="7">
        <f>IF(AC1012="XX",0,1/C1012^(1/5)*IF(E1012=0,100,1)/(E1012+1)^(1/4))</f>
        <v>123.49779267372263</v>
      </c>
    </row>
    <row r="1013" spans="1:34">
      <c r="A1013">
        <v>1529</v>
      </c>
      <c r="B1013" s="1">
        <v>58985.1</v>
      </c>
      <c r="C1013" s="6">
        <v>0.61399999999999999</v>
      </c>
      <c r="D1013" t="s">
        <v>6</v>
      </c>
      <c r="E1013">
        <v>0</v>
      </c>
      <c r="F1013">
        <v>1.5</v>
      </c>
      <c r="G1013" t="s">
        <v>2</v>
      </c>
      <c r="H1013">
        <v>1</v>
      </c>
      <c r="I1013" t="s">
        <v>0</v>
      </c>
      <c r="J1013">
        <v>0</v>
      </c>
      <c r="K1013">
        <v>0.5</v>
      </c>
      <c r="L1013" t="s">
        <v>2</v>
      </c>
      <c r="M1013">
        <v>2</v>
      </c>
      <c r="N1013" t="s">
        <v>1585</v>
      </c>
      <c r="O1013">
        <v>1</v>
      </c>
      <c r="P1013" t="str">
        <f>D1013&amp;"-"&amp;F1013&amp;"-"&amp;G1013&amp;"-"&amp;E1013&amp;"-"&amp;H1013</f>
        <v>D2Pi-1.5-f-0-1</v>
      </c>
      <c r="Q1013" t="str">
        <f>I1013&amp;"-"&amp;K1013&amp;"-"&amp;L1013&amp;"-"&amp;J1013&amp;"-"&amp;M1013</f>
        <v>X2Pi-0.5-f-0-2</v>
      </c>
      <c r="R1013">
        <f>B1013+S1013</f>
        <v>58985.210615028001</v>
      </c>
      <c r="S1013">
        <f>_xlfn.IFNA(VLOOKUP(Q1013,'MARVEL-X'!A$2:I$1400,7,FALSE),VLOOKUP(Q1013,MARVEL!A$2:J$1522,10,FALSE))</f>
        <v>0.110615028</v>
      </c>
      <c r="T1013">
        <f>IF(P1013=P1012,R1013+T1012,R1013)</f>
        <v>176956.16531462301</v>
      </c>
      <c r="U1013">
        <f>IF(P1013=P1012,1+U1012,1)</f>
        <v>3</v>
      </c>
      <c r="V1013" t="str">
        <f t="shared" si="15"/>
        <v/>
      </c>
      <c r="W1013" t="str">
        <f>IF(V1013="","",IF(ABS(V1013-R1013)&gt;W$1,ABS(V1013-R1013),""))</f>
        <v/>
      </c>
      <c r="X1013" t="str">
        <f>Y1013&amp;"-"&amp;Z1013&amp;"-"&amp;AC1013&amp;"-"&amp;AD1013&amp;"-"&amp;AG1013</f>
        <v>1.5-f-D-0-0.5</v>
      </c>
      <c r="Y1013">
        <f>F1013</f>
        <v>1.5</v>
      </c>
      <c r="Z1013" s="2" t="str">
        <f>G1013</f>
        <v>f</v>
      </c>
      <c r="AA1013">
        <f>_xlfn.IFNA(VLOOKUP(X1013,'duo-out'!A$2:Q$5000,5,FALSE),E1013+10*(H1013-1)+1+_xlfn.IFNA(VLOOKUP(D1013,states!A$2:C$10,3,FALSE),1))</f>
        <v>151</v>
      </c>
      <c r="AB1013" t="str">
        <f>IF(V1013="","",V1013)</f>
        <v/>
      </c>
      <c r="AC1013" s="2" t="str">
        <f>_xlfn.IFNA(VLOOKUP(D1013,states!A$2:C$10,2,FALSE),"XX")</f>
        <v>D</v>
      </c>
      <c r="AD1013">
        <f>E1013</f>
        <v>0</v>
      </c>
      <c r="AE1013">
        <f>_xlfn.IFNA(VLOOKUP(D1013,states!A$2:D$10,4,FALSE),0)</f>
        <v>1</v>
      </c>
      <c r="AF1013">
        <v>0.5</v>
      </c>
      <c r="AG1013">
        <f>IF(AE1013=0,AF1013,IF(AE1013=1,IF(F1013=0.5,0.5,IF(H1013=1,0.5,1.5)),IF(F1013=0.5,0.5,IF(H1013=1,2.5,1.5))))</f>
        <v>0.5</v>
      </c>
      <c r="AH1013" s="7">
        <f>IF(AC1013="XX",0,1/C1013^(1/5)*IF(E1013=0,100,1)/(E1013+1)^(1/4))</f>
        <v>110.24688458057012</v>
      </c>
    </row>
    <row r="1014" spans="1:34">
      <c r="A1014">
        <v>352</v>
      </c>
      <c r="B1014" s="1">
        <v>33209.9</v>
      </c>
      <c r="C1014" s="6">
        <v>1.8169999999999999</v>
      </c>
      <c r="D1014" t="s">
        <v>6</v>
      </c>
      <c r="E1014">
        <v>0</v>
      </c>
      <c r="F1014">
        <v>1.5</v>
      </c>
      <c r="G1014" t="s">
        <v>2</v>
      </c>
      <c r="H1014">
        <v>1</v>
      </c>
      <c r="I1014" t="s">
        <v>4</v>
      </c>
      <c r="J1014">
        <v>0</v>
      </c>
      <c r="K1014">
        <v>2.5</v>
      </c>
      <c r="L1014" t="s">
        <v>2</v>
      </c>
      <c r="M1014">
        <v>1</v>
      </c>
      <c r="N1014" t="s">
        <v>407</v>
      </c>
      <c r="O1014">
        <v>-1</v>
      </c>
      <c r="P1014" t="str">
        <f>D1014&amp;"-"&amp;F1014&amp;"-"&amp;G1014&amp;"-"&amp;E1014&amp;"-"&amp;H1014</f>
        <v>D2Pi-1.5-f-0-1</v>
      </c>
      <c r="Q1014" t="str">
        <f>I1014&amp;"-"&amp;K1014&amp;"-"&amp;L1014&amp;"-"&amp;J1014&amp;"-"&amp;M1014</f>
        <v>B2Sigma-2.5-f-0-1</v>
      </c>
      <c r="R1014">
        <f>B1014+S1014</f>
        <v>58983.870391268007</v>
      </c>
      <c r="S1014">
        <f>_xlfn.IFNA(VLOOKUP(Q1014,'MARVEL-X'!A$2:I$1400,7,FALSE),VLOOKUP(Q1014,MARVEL!A$2:J$1522,10,FALSE))</f>
        <v>25773.970391268002</v>
      </c>
      <c r="T1014">
        <f>IF(P1014=P1013,R1014+T1013,R1014)</f>
        <v>235940.03570589103</v>
      </c>
      <c r="U1014">
        <f>IF(P1014=P1013,1+U1013,1)</f>
        <v>4</v>
      </c>
      <c r="V1014" t="str">
        <f t="shared" si="15"/>
        <v/>
      </c>
      <c r="W1014" t="str">
        <f>IF(V1014="","",IF(ABS(V1014-R1014)&gt;W$1,ABS(V1014-R1014),""))</f>
        <v/>
      </c>
      <c r="X1014" t="str">
        <f>Y1014&amp;"-"&amp;Z1014&amp;"-"&amp;AC1014&amp;"-"&amp;AD1014&amp;"-"&amp;AG1014</f>
        <v>1.5-f-D-0-0.5</v>
      </c>
      <c r="Y1014">
        <f>F1014</f>
        <v>1.5</v>
      </c>
      <c r="Z1014" s="2" t="str">
        <f>G1014</f>
        <v>f</v>
      </c>
      <c r="AA1014">
        <f>_xlfn.IFNA(VLOOKUP(X1014,'duo-out'!A$2:Q$5000,5,FALSE),E1014+10*(H1014-1)+1+_xlfn.IFNA(VLOOKUP(D1014,states!A$2:C$10,3,FALSE),1))</f>
        <v>151</v>
      </c>
      <c r="AB1014" t="str">
        <f>IF(V1014="","",V1014)</f>
        <v/>
      </c>
      <c r="AC1014" s="2" t="str">
        <f>_xlfn.IFNA(VLOOKUP(D1014,states!A$2:C$10,2,FALSE),"XX")</f>
        <v>D</v>
      </c>
      <c r="AD1014">
        <f>E1014</f>
        <v>0</v>
      </c>
      <c r="AE1014">
        <f>_xlfn.IFNA(VLOOKUP(D1014,states!A$2:D$10,4,FALSE),0)</f>
        <v>1</v>
      </c>
      <c r="AF1014">
        <v>0.5</v>
      </c>
      <c r="AG1014">
        <f>IF(AE1014=0,AF1014,IF(AE1014=1,IF(F1014=0.5,0.5,IF(H1014=1,0.5,1.5)),IF(F1014=0.5,0.5,IF(H1014=1,2.5,1.5))))</f>
        <v>0.5</v>
      </c>
      <c r="AH1014" s="7">
        <f>IF(AC1014="XX",0,1/C1014^(1/5)*IF(E1014=0,100,1)/(E1014+1)^(1/4))</f>
        <v>88.741959592028124</v>
      </c>
    </row>
    <row r="1015" spans="1:34">
      <c r="A1015">
        <v>1503</v>
      </c>
      <c r="B1015" s="1">
        <v>33286.6</v>
      </c>
      <c r="C1015" s="6">
        <v>0.871</v>
      </c>
      <c r="D1015" t="s">
        <v>6</v>
      </c>
      <c r="E1015">
        <v>0</v>
      </c>
      <c r="F1015">
        <v>1.5</v>
      </c>
      <c r="G1015" t="s">
        <v>2</v>
      </c>
      <c r="H1015">
        <v>1</v>
      </c>
      <c r="I1015" t="s">
        <v>4</v>
      </c>
      <c r="J1015">
        <v>0</v>
      </c>
      <c r="K1015">
        <v>0.5</v>
      </c>
      <c r="L1015" t="s">
        <v>2</v>
      </c>
      <c r="M1015">
        <v>2</v>
      </c>
      <c r="N1015" t="s">
        <v>1559</v>
      </c>
      <c r="O1015">
        <v>1</v>
      </c>
      <c r="P1015" t="str">
        <f>D1015&amp;"-"&amp;F1015&amp;"-"&amp;G1015&amp;"-"&amp;E1015&amp;"-"&amp;H1015</f>
        <v>D2Pi-1.5-f-0-1</v>
      </c>
      <c r="Q1015" t="str">
        <f>I1015&amp;"-"&amp;K1015&amp;"-"&amp;L1015&amp;"-"&amp;J1015&amp;"-"&amp;M1015</f>
        <v>B2Sigma-0.5-f-0-2</v>
      </c>
      <c r="R1015">
        <f>B1015+S1015</f>
        <v>58984.829763945003</v>
      </c>
      <c r="S1015">
        <f>_xlfn.IFNA(VLOOKUP(Q1015,'MARVEL-X'!A$2:I$1400,7,FALSE),VLOOKUP(Q1015,MARVEL!A$2:J$1522,10,FALSE))</f>
        <v>25698.229763945001</v>
      </c>
      <c r="T1015">
        <f>IF(P1015=P1014,R1015+T1014,R1015)</f>
        <v>294924.86546983605</v>
      </c>
      <c r="U1015">
        <f>IF(P1015=P1014,1+U1014,1)</f>
        <v>5</v>
      </c>
      <c r="V1015" t="str">
        <f t="shared" si="15"/>
        <v/>
      </c>
      <c r="W1015" t="str">
        <f>IF(V1015="","",IF(ABS(V1015-R1015)&gt;W$1,ABS(V1015-R1015),""))</f>
        <v/>
      </c>
      <c r="X1015" t="str">
        <f>Y1015&amp;"-"&amp;Z1015&amp;"-"&amp;AC1015&amp;"-"&amp;AD1015&amp;"-"&amp;AG1015</f>
        <v>1.5-f-D-0-0.5</v>
      </c>
      <c r="Y1015">
        <f>F1015</f>
        <v>1.5</v>
      </c>
      <c r="Z1015" s="2" t="str">
        <f>G1015</f>
        <v>f</v>
      </c>
      <c r="AA1015">
        <f>_xlfn.IFNA(VLOOKUP(X1015,'duo-out'!A$2:Q$5000,5,FALSE),E1015+10*(H1015-1)+1+_xlfn.IFNA(VLOOKUP(D1015,states!A$2:C$10,3,FALSE),1))</f>
        <v>151</v>
      </c>
      <c r="AB1015" t="str">
        <f>IF(V1015="","",V1015)</f>
        <v/>
      </c>
      <c r="AC1015" s="2" t="str">
        <f>_xlfn.IFNA(VLOOKUP(D1015,states!A$2:C$10,2,FALSE),"XX")</f>
        <v>D</v>
      </c>
      <c r="AD1015">
        <f>E1015</f>
        <v>0</v>
      </c>
      <c r="AE1015">
        <f>_xlfn.IFNA(VLOOKUP(D1015,states!A$2:D$10,4,FALSE),0)</f>
        <v>1</v>
      </c>
      <c r="AF1015">
        <v>0.5</v>
      </c>
      <c r="AG1015">
        <f>IF(AE1015=0,AF1015,IF(AE1015=1,IF(F1015=0.5,0.5,IF(H1015=1,0.5,1.5)),IF(F1015=0.5,0.5,IF(H1015=1,2.5,1.5))))</f>
        <v>0.5</v>
      </c>
      <c r="AH1015" s="7">
        <f>IF(AC1015="XX",0,1/C1015^(1/5)*IF(E1015=0,100,1)/(E1015+1)^(1/4))</f>
        <v>102.80077032368177</v>
      </c>
    </row>
    <row r="1016" spans="1:34">
      <c r="A1016">
        <v>1549</v>
      </c>
      <c r="B1016" s="1">
        <v>58918.6</v>
      </c>
      <c r="C1016" s="6">
        <v>0.13009999999999999</v>
      </c>
      <c r="D1016" t="s">
        <v>6</v>
      </c>
      <c r="E1016">
        <v>0</v>
      </c>
      <c r="F1016">
        <v>1.5</v>
      </c>
      <c r="G1016" t="s">
        <v>2</v>
      </c>
      <c r="H1016">
        <v>1</v>
      </c>
      <c r="I1016" t="s">
        <v>0</v>
      </c>
      <c r="J1016">
        <v>0</v>
      </c>
      <c r="K1016">
        <v>1.5</v>
      </c>
      <c r="L1016" t="s">
        <v>1</v>
      </c>
      <c r="M1016">
        <v>2</v>
      </c>
      <c r="N1016" t="s">
        <v>1605</v>
      </c>
      <c r="O1016">
        <v>1</v>
      </c>
      <c r="P1016" t="str">
        <f>D1016&amp;"-"&amp;F1016&amp;"-"&amp;G1016&amp;"-"&amp;E1016&amp;"-"&amp;H1016</f>
        <v>D2Pi-1.5-f-0-1</v>
      </c>
      <c r="Q1016" t="str">
        <f>I1016&amp;"-"&amp;K1016&amp;"-"&amp;L1016&amp;"-"&amp;J1016&amp;"-"&amp;M1016</f>
        <v>X2Pi-1.5-e-0-2</v>
      </c>
      <c r="R1016">
        <f>B1016+S1016</f>
        <v>58985.539329396997</v>
      </c>
      <c r="S1016">
        <f>_xlfn.IFNA(VLOOKUP(Q1016,'MARVEL-X'!A$2:I$1400,7,FALSE),VLOOKUP(Q1016,MARVEL!A$2:J$1522,10,FALSE))</f>
        <v>66.939329396999995</v>
      </c>
      <c r="T1016">
        <f>IF(P1016=P1015,R1016+T1015,R1016)</f>
        <v>353910.40479923307</v>
      </c>
      <c r="U1016">
        <f>IF(P1016=P1015,1+U1015,1)</f>
        <v>6</v>
      </c>
      <c r="V1016">
        <f t="shared" si="15"/>
        <v>58985.067466538843</v>
      </c>
      <c r="W1016">
        <f>IF(V1016="","",IF(ABS(V1016-R1016)&gt;W$1,ABS(V1016-R1016),""))</f>
        <v>0.47186285815405427</v>
      </c>
      <c r="X1016" t="str">
        <f>Y1016&amp;"-"&amp;Z1016&amp;"-"&amp;AC1016&amp;"-"&amp;AD1016&amp;"-"&amp;AG1016</f>
        <v>1.5-f-D-0-0.5</v>
      </c>
      <c r="Y1016">
        <f>F1016</f>
        <v>1.5</v>
      </c>
      <c r="Z1016" s="2" t="str">
        <f>G1016</f>
        <v>f</v>
      </c>
      <c r="AA1016">
        <f>_xlfn.IFNA(VLOOKUP(X1016,'duo-out'!A$2:Q$5000,5,FALSE),E1016+10*(H1016-1)+1+_xlfn.IFNA(VLOOKUP(D1016,states!A$2:C$10,3,FALSE),1))</f>
        <v>151</v>
      </c>
      <c r="AB1016">
        <f>IF(V1016="","",V1016)</f>
        <v>58985.067466538843</v>
      </c>
      <c r="AC1016" s="2" t="str">
        <f>_xlfn.IFNA(VLOOKUP(D1016,states!A$2:C$10,2,FALSE),"XX")</f>
        <v>D</v>
      </c>
      <c r="AD1016">
        <f>E1016</f>
        <v>0</v>
      </c>
      <c r="AE1016">
        <f>_xlfn.IFNA(VLOOKUP(D1016,states!A$2:D$10,4,FALSE),0)</f>
        <v>1</v>
      </c>
      <c r="AF1016">
        <v>0.5</v>
      </c>
      <c r="AG1016">
        <f>IF(AE1016=0,AF1016,IF(AE1016=1,IF(F1016=0.5,0.5,IF(H1016=1,0.5,1.5)),IF(F1016=0.5,0.5,IF(H1016=1,2.5,1.5))))</f>
        <v>0.5</v>
      </c>
      <c r="AH1016" s="7">
        <f>IF(AC1016="XX",0,1/C1016^(1/5)*IF(E1016=0,100,1)/(E1016+1)^(1/4))</f>
        <v>150.36423208983987</v>
      </c>
    </row>
    <row r="1017" spans="1:34">
      <c r="A1017">
        <v>1528</v>
      </c>
      <c r="B1017" s="1">
        <v>59058.3</v>
      </c>
      <c r="C1017" s="6">
        <v>0.59309999999999996</v>
      </c>
      <c r="D1017" t="s">
        <v>6</v>
      </c>
      <c r="E1017">
        <v>0</v>
      </c>
      <c r="F1017">
        <v>1.5</v>
      </c>
      <c r="G1017" t="s">
        <v>2</v>
      </c>
      <c r="H1017">
        <v>2</v>
      </c>
      <c r="I1017" t="s">
        <v>0</v>
      </c>
      <c r="J1017">
        <v>0</v>
      </c>
      <c r="K1017">
        <v>0.5</v>
      </c>
      <c r="L1017" t="s">
        <v>2</v>
      </c>
      <c r="M1017">
        <v>2</v>
      </c>
      <c r="N1017" t="s">
        <v>1584</v>
      </c>
      <c r="O1017">
        <v>1</v>
      </c>
      <c r="P1017" t="str">
        <f>D1017&amp;"-"&amp;F1017&amp;"-"&amp;G1017&amp;"-"&amp;E1017&amp;"-"&amp;H1017</f>
        <v>D2Pi-1.5-f-0-2</v>
      </c>
      <c r="Q1017" t="str">
        <f>I1017&amp;"-"&amp;K1017&amp;"-"&amp;L1017&amp;"-"&amp;J1017&amp;"-"&amp;M1017</f>
        <v>X2Pi-0.5-f-0-2</v>
      </c>
      <c r="R1017">
        <f>B1017+S1017</f>
        <v>59058.410615028006</v>
      </c>
      <c r="S1017">
        <f>_xlfn.IFNA(VLOOKUP(Q1017,'MARVEL-X'!A$2:I$1400,7,FALSE),VLOOKUP(Q1017,MARVEL!A$2:J$1522,10,FALSE))</f>
        <v>0.110615028</v>
      </c>
      <c r="T1017">
        <f>IF(P1017=P1016,R1017+T1016,R1017)</f>
        <v>59058.410615028006</v>
      </c>
      <c r="U1017">
        <f>IF(P1017=P1016,1+U1016,1)</f>
        <v>1</v>
      </c>
      <c r="V1017" t="str">
        <f t="shared" si="15"/>
        <v/>
      </c>
      <c r="W1017" t="str">
        <f>IF(V1017="","",IF(ABS(V1017-R1017)&gt;W$1,ABS(V1017-R1017),""))</f>
        <v/>
      </c>
      <c r="X1017" t="str">
        <f>Y1017&amp;"-"&amp;Z1017&amp;"-"&amp;AC1017&amp;"-"&amp;AD1017&amp;"-"&amp;AG1017</f>
        <v>1.5-f-D-0-1.5</v>
      </c>
      <c r="Y1017">
        <f>F1017</f>
        <v>1.5</v>
      </c>
      <c r="Z1017" s="2" t="str">
        <f>G1017</f>
        <v>f</v>
      </c>
      <c r="AA1017">
        <f>_xlfn.IFNA(VLOOKUP(X1017,'duo-out'!A$2:Q$5000,5,FALSE),E1017+10*(H1017-1)+1+_xlfn.IFNA(VLOOKUP(D1017,states!A$2:C$10,3,FALSE),1))</f>
        <v>161</v>
      </c>
      <c r="AB1017" t="str">
        <f>IF(V1017="","",V1017)</f>
        <v/>
      </c>
      <c r="AC1017" s="2" t="str">
        <f>_xlfn.IFNA(VLOOKUP(D1017,states!A$2:C$10,2,FALSE),"XX")</f>
        <v>D</v>
      </c>
      <c r="AD1017">
        <f>E1017</f>
        <v>0</v>
      </c>
      <c r="AE1017">
        <f>_xlfn.IFNA(VLOOKUP(D1017,states!A$2:D$10,4,FALSE),0)</f>
        <v>1</v>
      </c>
      <c r="AF1017">
        <v>0.5</v>
      </c>
      <c r="AG1017">
        <f>IF(AE1017=0,AF1017,IF(AE1017=1,IF(F1017=0.5,0.5,IF(H1017=1,0.5,1.5)),IF(F1017=0.5,0.5,IF(H1017=1,2.5,1.5))))</f>
        <v>1.5</v>
      </c>
      <c r="AH1017" s="7">
        <f>IF(AC1017="XX",0,1/C1017^(1/5)*IF(E1017=0,100,1)/(E1017+1)^(1/4))</f>
        <v>111.01314725260384</v>
      </c>
    </row>
    <row r="1018" spans="1:34">
      <c r="A1018">
        <v>1523</v>
      </c>
      <c r="B1018" s="1">
        <v>33284.400000000001</v>
      </c>
      <c r="C1018" s="6">
        <v>0.78620000000000001</v>
      </c>
      <c r="D1018" t="s">
        <v>6</v>
      </c>
      <c r="E1018">
        <v>0</v>
      </c>
      <c r="F1018">
        <v>1.5</v>
      </c>
      <c r="G1018" t="s">
        <v>2</v>
      </c>
      <c r="H1018">
        <v>2</v>
      </c>
      <c r="I1018" t="s">
        <v>4</v>
      </c>
      <c r="J1018">
        <v>0</v>
      </c>
      <c r="K1018">
        <v>1.5</v>
      </c>
      <c r="L1018" t="s">
        <v>1</v>
      </c>
      <c r="M1018">
        <v>2</v>
      </c>
      <c r="N1018" t="s">
        <v>1579</v>
      </c>
      <c r="O1018">
        <v>1</v>
      </c>
      <c r="P1018" t="str">
        <f>D1018&amp;"-"&amp;F1018&amp;"-"&amp;G1018&amp;"-"&amp;E1018&amp;"-"&amp;H1018</f>
        <v>D2Pi-1.5-f-0-2</v>
      </c>
      <c r="Q1018" t="str">
        <f>I1018&amp;"-"&amp;K1018&amp;"-"&amp;L1018&amp;"-"&amp;J1018&amp;"-"&amp;M1018</f>
        <v>B2Sigma-1.5-e-0-2</v>
      </c>
      <c r="R1018">
        <f>B1018+S1018</f>
        <v>59058.440166768007</v>
      </c>
      <c r="S1018">
        <f>_xlfn.IFNA(VLOOKUP(Q1018,'MARVEL-X'!A$2:I$1400,7,FALSE),VLOOKUP(Q1018,MARVEL!A$2:J$1522,10,FALSE))</f>
        <v>25774.040166768002</v>
      </c>
      <c r="T1018">
        <f>IF(P1018=P1017,R1018+T1017,R1018)</f>
        <v>118116.85078179601</v>
      </c>
      <c r="U1018">
        <f>IF(P1018=P1017,1+U1017,1)</f>
        <v>2</v>
      </c>
      <c r="V1018" t="str">
        <f t="shared" si="15"/>
        <v/>
      </c>
      <c r="W1018" t="str">
        <f>IF(V1018="","",IF(ABS(V1018-R1018)&gt;W$1,ABS(V1018-R1018),""))</f>
        <v/>
      </c>
      <c r="X1018" t="str">
        <f>Y1018&amp;"-"&amp;Z1018&amp;"-"&amp;AC1018&amp;"-"&amp;AD1018&amp;"-"&amp;AG1018</f>
        <v>1.5-f-D-0-1.5</v>
      </c>
      <c r="Y1018">
        <f>F1018</f>
        <v>1.5</v>
      </c>
      <c r="Z1018" s="2" t="str">
        <f>G1018</f>
        <v>f</v>
      </c>
      <c r="AA1018">
        <f>_xlfn.IFNA(VLOOKUP(X1018,'duo-out'!A$2:Q$5000,5,FALSE),E1018+10*(H1018-1)+1+_xlfn.IFNA(VLOOKUP(D1018,states!A$2:C$10,3,FALSE),1))</f>
        <v>161</v>
      </c>
      <c r="AB1018" t="str">
        <f>IF(V1018="","",V1018)</f>
        <v/>
      </c>
      <c r="AC1018" s="2" t="str">
        <f>_xlfn.IFNA(VLOOKUP(D1018,states!A$2:C$10,2,FALSE),"XX")</f>
        <v>D</v>
      </c>
      <c r="AD1018">
        <f>E1018</f>
        <v>0</v>
      </c>
      <c r="AE1018">
        <f>_xlfn.IFNA(VLOOKUP(D1018,states!A$2:D$10,4,FALSE),0)</f>
        <v>1</v>
      </c>
      <c r="AF1018">
        <v>0.5</v>
      </c>
      <c r="AG1018">
        <f>IF(AE1018=0,AF1018,IF(AE1018=1,IF(F1018=0.5,0.5,IF(H1018=1,0.5,1.5)),IF(F1018=0.5,0.5,IF(H1018=1,2.5,1.5))))</f>
        <v>1.5</v>
      </c>
      <c r="AH1018" s="7">
        <f>IF(AC1018="XX",0,1/C1018^(1/5)*IF(E1018=0,100,1)/(E1018+1)^(1/4))</f>
        <v>104.92848251511219</v>
      </c>
    </row>
    <row r="1019" spans="1:34">
      <c r="A1019">
        <v>1547</v>
      </c>
      <c r="B1019" s="1">
        <v>58904.3</v>
      </c>
      <c r="C1019" s="6">
        <v>1.284</v>
      </c>
      <c r="D1019" t="s">
        <v>6</v>
      </c>
      <c r="E1019">
        <v>0</v>
      </c>
      <c r="F1019">
        <v>1.5</v>
      </c>
      <c r="G1019" t="s">
        <v>2</v>
      </c>
      <c r="H1019">
        <v>2</v>
      </c>
      <c r="I1019" t="s">
        <v>0</v>
      </c>
      <c r="J1019">
        <v>0</v>
      </c>
      <c r="K1019">
        <v>2.5</v>
      </c>
      <c r="L1019" t="s">
        <v>2</v>
      </c>
      <c r="M1019">
        <v>2</v>
      </c>
      <c r="N1019" t="s">
        <v>1603</v>
      </c>
      <c r="O1019">
        <v>1</v>
      </c>
      <c r="P1019" t="str">
        <f>D1019&amp;"-"&amp;F1019&amp;"-"&amp;G1019&amp;"-"&amp;E1019&amp;"-"&amp;H1019</f>
        <v>D2Pi-1.5-f-0-2</v>
      </c>
      <c r="Q1019" t="str">
        <f>I1019&amp;"-"&amp;K1019&amp;"-"&amp;L1019&amp;"-"&amp;J1019&amp;"-"&amp;M1019</f>
        <v>X2Pi-2.5-f-0-2</v>
      </c>
      <c r="R1019">
        <f>B1019+S1019</f>
        <v>59057.987732625006</v>
      </c>
      <c r="S1019">
        <f>_xlfn.IFNA(VLOOKUP(Q1019,'MARVEL-X'!A$2:I$1400,7,FALSE),VLOOKUP(Q1019,MARVEL!A$2:J$1522,10,FALSE))</f>
        <v>153.687732625</v>
      </c>
      <c r="T1019">
        <f>IF(P1019=P1018,R1019+T1018,R1019)</f>
        <v>177174.83851442102</v>
      </c>
      <c r="U1019">
        <f>IF(P1019=P1018,1+U1018,1)</f>
        <v>3</v>
      </c>
      <c r="V1019" t="str">
        <f t="shared" si="15"/>
        <v/>
      </c>
      <c r="W1019" t="str">
        <f>IF(V1019="","",IF(ABS(V1019-R1019)&gt;W$1,ABS(V1019-R1019),""))</f>
        <v/>
      </c>
      <c r="X1019" t="str">
        <f>Y1019&amp;"-"&amp;Z1019&amp;"-"&amp;AC1019&amp;"-"&amp;AD1019&amp;"-"&amp;AG1019</f>
        <v>1.5-f-D-0-1.5</v>
      </c>
      <c r="Y1019">
        <f>F1019</f>
        <v>1.5</v>
      </c>
      <c r="Z1019" s="2" t="str">
        <f>G1019</f>
        <v>f</v>
      </c>
      <c r="AA1019">
        <f>_xlfn.IFNA(VLOOKUP(X1019,'duo-out'!A$2:Q$5000,5,FALSE),E1019+10*(H1019-1)+1+_xlfn.IFNA(VLOOKUP(D1019,states!A$2:C$10,3,FALSE),1))</f>
        <v>161</v>
      </c>
      <c r="AB1019" t="str">
        <f>IF(V1019="","",V1019)</f>
        <v/>
      </c>
      <c r="AC1019" s="2" t="str">
        <f>_xlfn.IFNA(VLOOKUP(D1019,states!A$2:C$10,2,FALSE),"XX")</f>
        <v>D</v>
      </c>
      <c r="AD1019">
        <f>E1019</f>
        <v>0</v>
      </c>
      <c r="AE1019">
        <f>_xlfn.IFNA(VLOOKUP(D1019,states!A$2:D$10,4,FALSE),0)</f>
        <v>1</v>
      </c>
      <c r="AF1019">
        <v>0.5</v>
      </c>
      <c r="AG1019">
        <f>IF(AE1019=0,AF1019,IF(AE1019=1,IF(F1019=0.5,0.5,IF(H1019=1,0.5,1.5)),IF(F1019=0.5,0.5,IF(H1019=1,2.5,1.5))))</f>
        <v>1.5</v>
      </c>
      <c r="AH1019" s="7">
        <f>IF(AC1019="XX",0,1/C1019^(1/5)*IF(E1019=0,100,1)/(E1019+1)^(1/4))</f>
        <v>95.123319037451793</v>
      </c>
    </row>
    <row r="1020" spans="1:34">
      <c r="A1020">
        <v>1544</v>
      </c>
      <c r="B1020" s="1">
        <v>58991.8</v>
      </c>
      <c r="C1020" s="6">
        <v>0.4577</v>
      </c>
      <c r="D1020" t="s">
        <v>6</v>
      </c>
      <c r="E1020">
        <v>0</v>
      </c>
      <c r="F1020">
        <v>1.5</v>
      </c>
      <c r="G1020" t="s">
        <v>2</v>
      </c>
      <c r="H1020">
        <v>2</v>
      </c>
      <c r="I1020" t="s">
        <v>0</v>
      </c>
      <c r="J1020">
        <v>0</v>
      </c>
      <c r="K1020">
        <v>1.5</v>
      </c>
      <c r="L1020" t="s">
        <v>1</v>
      </c>
      <c r="M1020">
        <v>2</v>
      </c>
      <c r="N1020" t="s">
        <v>1600</v>
      </c>
      <c r="O1020">
        <v>1</v>
      </c>
      <c r="P1020" t="str">
        <f>D1020&amp;"-"&amp;F1020&amp;"-"&amp;G1020&amp;"-"&amp;E1020&amp;"-"&amp;H1020</f>
        <v>D2Pi-1.5-f-0-2</v>
      </c>
      <c r="Q1020" t="str">
        <f>I1020&amp;"-"&amp;K1020&amp;"-"&amp;L1020&amp;"-"&amp;J1020&amp;"-"&amp;M1020</f>
        <v>X2Pi-1.5-e-0-2</v>
      </c>
      <c r="R1020">
        <f>B1020+S1020</f>
        <v>59058.739329397002</v>
      </c>
      <c r="S1020">
        <f>_xlfn.IFNA(VLOOKUP(Q1020,'MARVEL-X'!A$2:I$1400,7,FALSE),VLOOKUP(Q1020,MARVEL!A$2:J$1522,10,FALSE))</f>
        <v>66.939329396999995</v>
      </c>
      <c r="T1020">
        <f>IF(P1020=P1019,R1020+T1019,R1020)</f>
        <v>236233.57784381803</v>
      </c>
      <c r="U1020">
        <f>IF(P1020=P1019,1+U1019,1)</f>
        <v>4</v>
      </c>
      <c r="V1020">
        <f t="shared" si="15"/>
        <v>59058.394460954507</v>
      </c>
      <c r="W1020">
        <f>IF(V1020="","",IF(ABS(V1020-R1020)&gt;W$1,ABS(V1020-R1020),""))</f>
        <v>0.34486844249477144</v>
      </c>
      <c r="X1020" t="str">
        <f>Y1020&amp;"-"&amp;Z1020&amp;"-"&amp;AC1020&amp;"-"&amp;AD1020&amp;"-"&amp;AG1020</f>
        <v>1.5-f-D-0-1.5</v>
      </c>
      <c r="Y1020">
        <f>F1020</f>
        <v>1.5</v>
      </c>
      <c r="Z1020" s="2" t="str">
        <f>G1020</f>
        <v>f</v>
      </c>
      <c r="AA1020">
        <f>_xlfn.IFNA(VLOOKUP(X1020,'duo-out'!A$2:Q$5000,5,FALSE),E1020+10*(H1020-1)+1+_xlfn.IFNA(VLOOKUP(D1020,states!A$2:C$10,3,FALSE),1))</f>
        <v>161</v>
      </c>
      <c r="AB1020">
        <f>IF(V1020="","",V1020)</f>
        <v>59058.394460954507</v>
      </c>
      <c r="AC1020" s="2" t="str">
        <f>_xlfn.IFNA(VLOOKUP(D1020,states!A$2:C$10,2,FALSE),"XX")</f>
        <v>D</v>
      </c>
      <c r="AD1020">
        <f>E1020</f>
        <v>0</v>
      </c>
      <c r="AE1020">
        <f>_xlfn.IFNA(VLOOKUP(D1020,states!A$2:D$10,4,FALSE),0)</f>
        <v>1</v>
      </c>
      <c r="AF1020">
        <v>0.5</v>
      </c>
      <c r="AG1020">
        <f>IF(AE1020=0,AF1020,IF(AE1020=1,IF(F1020=0.5,0.5,IF(H1020=1,0.5,1.5)),IF(F1020=0.5,0.5,IF(H1020=1,2.5,1.5))))</f>
        <v>1.5</v>
      </c>
      <c r="AH1020" s="7">
        <f>IF(AC1020="XX",0,1/C1020^(1/5)*IF(E1020=0,100,1)/(E1020+1)^(1/4))</f>
        <v>116.91865683187225</v>
      </c>
    </row>
    <row r="1021" spans="1:34">
      <c r="A1021">
        <v>1557</v>
      </c>
      <c r="B1021" s="1">
        <v>64149.9</v>
      </c>
      <c r="C1021" s="6">
        <v>1.024</v>
      </c>
      <c r="D1021" t="s">
        <v>6</v>
      </c>
      <c r="E1021">
        <v>2</v>
      </c>
      <c r="F1021">
        <v>1.5</v>
      </c>
      <c r="G1021" t="s">
        <v>2</v>
      </c>
      <c r="H1021">
        <v>1</v>
      </c>
      <c r="I1021" t="s">
        <v>0</v>
      </c>
      <c r="J1021">
        <v>0</v>
      </c>
      <c r="K1021">
        <v>2.5</v>
      </c>
      <c r="L1021" t="s">
        <v>2</v>
      </c>
      <c r="M1021">
        <v>1</v>
      </c>
      <c r="N1021" t="s">
        <v>1613</v>
      </c>
      <c r="O1021">
        <v>-1</v>
      </c>
      <c r="P1021" t="str">
        <f>D1021&amp;"-"&amp;F1021&amp;"-"&amp;G1021&amp;"-"&amp;E1021&amp;"-"&amp;H1021</f>
        <v>D2Pi-1.5-f-2-1</v>
      </c>
      <c r="Q1021" t="str">
        <f>I1021&amp;"-"&amp;K1021&amp;"-"&amp;L1021&amp;"-"&amp;J1021&amp;"-"&amp;M1021</f>
        <v>X2Pi-2.5-f-0-1</v>
      </c>
      <c r="R1021">
        <f>B1021+S1021</f>
        <v>64223.049791565005</v>
      </c>
      <c r="S1021">
        <f>_xlfn.IFNA(VLOOKUP(Q1021,'MARVEL-X'!A$2:I$1400,7,FALSE),VLOOKUP(Q1021,MARVEL!A$2:J$1522,10,FALSE))</f>
        <v>73.149791565000001</v>
      </c>
      <c r="T1021">
        <f>IF(P1021=P1020,R1021+T1020,R1021)</f>
        <v>64223.049791565005</v>
      </c>
      <c r="U1021">
        <f>IF(P1021=P1020,1+U1020,1)</f>
        <v>1</v>
      </c>
      <c r="V1021" t="str">
        <f t="shared" si="15"/>
        <v/>
      </c>
      <c r="W1021" t="str">
        <f>IF(V1021="","",IF(ABS(V1021-R1021)&gt;W$1,ABS(V1021-R1021),""))</f>
        <v/>
      </c>
      <c r="X1021" t="str">
        <f>Y1021&amp;"-"&amp;Z1021&amp;"-"&amp;AC1021&amp;"-"&amp;AD1021&amp;"-"&amp;AG1021</f>
        <v>1.5-f-D-2-0.5</v>
      </c>
      <c r="Y1021">
        <f>F1021</f>
        <v>1.5</v>
      </c>
      <c r="Z1021" s="2" t="str">
        <f>G1021</f>
        <v>f</v>
      </c>
      <c r="AA1021">
        <f>_xlfn.IFNA(VLOOKUP(X1021,'duo-out'!A$2:Q$5000,5,FALSE),E1021+10*(H1021-1)+1+_xlfn.IFNA(VLOOKUP(D1021,states!A$2:C$10,3,FALSE),1))</f>
        <v>153</v>
      </c>
      <c r="AB1021" t="str">
        <f>IF(V1021="","",V1021)</f>
        <v/>
      </c>
      <c r="AC1021" s="2" t="str">
        <f>_xlfn.IFNA(VLOOKUP(D1021,states!A$2:C$10,2,FALSE),"XX")</f>
        <v>D</v>
      </c>
      <c r="AD1021">
        <f>E1021</f>
        <v>2</v>
      </c>
      <c r="AE1021">
        <f>_xlfn.IFNA(VLOOKUP(D1021,states!A$2:D$10,4,FALSE),0)</f>
        <v>1</v>
      </c>
      <c r="AF1021">
        <v>0.5</v>
      </c>
      <c r="AG1021">
        <f>IF(AE1021=0,AF1021,IF(AE1021=1,IF(F1021=0.5,0.5,IF(H1021=1,0.5,1.5)),IF(F1021=0.5,0.5,IF(H1021=1,2.5,1.5))))</f>
        <v>0.5</v>
      </c>
      <c r="AH1021" s="7">
        <f>IF(AC1021="XX",0,1/C1021^(1/5)*IF(E1021=0,100,1)/(E1021+1)^(1/4))</f>
        <v>0.75624008725083014</v>
      </c>
    </row>
    <row r="1022" spans="1:34">
      <c r="A1022">
        <v>351</v>
      </c>
      <c r="B1022" s="1">
        <v>64202</v>
      </c>
      <c r="C1022" s="6">
        <v>0.1</v>
      </c>
      <c r="D1022" t="s">
        <v>6</v>
      </c>
      <c r="E1022">
        <v>2</v>
      </c>
      <c r="F1022">
        <v>1.5</v>
      </c>
      <c r="G1022" t="s">
        <v>2</v>
      </c>
      <c r="H1022">
        <v>1</v>
      </c>
      <c r="I1022" t="s">
        <v>0</v>
      </c>
      <c r="J1022">
        <v>0</v>
      </c>
      <c r="K1022">
        <v>1.5</v>
      </c>
      <c r="L1022" t="s">
        <v>1</v>
      </c>
      <c r="M1022">
        <v>1</v>
      </c>
      <c r="N1022" t="s">
        <v>406</v>
      </c>
      <c r="O1022">
        <v>-1</v>
      </c>
      <c r="P1022" t="str">
        <f>D1022&amp;"-"&amp;F1022&amp;"-"&amp;G1022&amp;"-"&amp;E1022&amp;"-"&amp;H1022</f>
        <v>D2Pi-1.5-f-2-1</v>
      </c>
      <c r="Q1022" t="str">
        <f>I1022&amp;"-"&amp;K1022&amp;"-"&amp;L1022&amp;"-"&amp;J1022&amp;"-"&amp;M1022</f>
        <v>X2Pi-1.5-e-0-1</v>
      </c>
      <c r="R1022">
        <f>B1022+S1022</f>
        <v>64219.904908030003</v>
      </c>
      <c r="S1022">
        <f>_xlfn.IFNA(VLOOKUP(Q1022,'MARVEL-X'!A$2:I$1400,7,FALSE),VLOOKUP(Q1022,MARVEL!A$2:J$1522,10,FALSE))</f>
        <v>17.904908030000001</v>
      </c>
      <c r="T1022">
        <f>IF(P1022=P1021,R1022+T1021,R1022)</f>
        <v>128442.95469959501</v>
      </c>
      <c r="U1022">
        <f>IF(P1022=P1021,1+U1021,1)</f>
        <v>2</v>
      </c>
      <c r="V1022" t="str">
        <f t="shared" si="15"/>
        <v/>
      </c>
      <c r="W1022" t="str">
        <f>IF(V1022="","",IF(ABS(V1022-R1022)&gt;W$1,ABS(V1022-R1022),""))</f>
        <v/>
      </c>
      <c r="X1022" t="str">
        <f>Y1022&amp;"-"&amp;Z1022&amp;"-"&amp;AC1022&amp;"-"&amp;AD1022&amp;"-"&amp;AG1022</f>
        <v>1.5-f-D-2-0.5</v>
      </c>
      <c r="Y1022">
        <f>F1022</f>
        <v>1.5</v>
      </c>
      <c r="Z1022" s="2" t="str">
        <f>G1022</f>
        <v>f</v>
      </c>
      <c r="AA1022">
        <f>_xlfn.IFNA(VLOOKUP(X1022,'duo-out'!A$2:Q$5000,5,FALSE),E1022+10*(H1022-1)+1+_xlfn.IFNA(VLOOKUP(D1022,states!A$2:C$10,3,FALSE),1))</f>
        <v>153</v>
      </c>
      <c r="AB1022" t="str">
        <f>IF(V1022="","",V1022)</f>
        <v/>
      </c>
      <c r="AC1022" s="2" t="str">
        <f>_xlfn.IFNA(VLOOKUP(D1022,states!A$2:C$10,2,FALSE),"XX")</f>
        <v>D</v>
      </c>
      <c r="AD1022">
        <f>E1022</f>
        <v>2</v>
      </c>
      <c r="AE1022">
        <f>_xlfn.IFNA(VLOOKUP(D1022,states!A$2:D$10,4,FALSE),0)</f>
        <v>1</v>
      </c>
      <c r="AF1022">
        <v>0.5</v>
      </c>
      <c r="AG1022">
        <f>IF(AE1022=0,AF1022,IF(AE1022=1,IF(F1022=0.5,0.5,IF(H1022=1,0.5,1.5)),IF(F1022=0.5,0.5,IF(H1022=1,2.5,1.5))))</f>
        <v>0.5</v>
      </c>
      <c r="AH1022" s="7">
        <f>IF(AC1022="XX",0,1/C1022^(1/5)*IF(E1022=0,100,1)/(E1022+1)^(1/4))</f>
        <v>1.2042584055782313</v>
      </c>
    </row>
    <row r="1023" spans="1:34">
      <c r="A1023">
        <v>1550</v>
      </c>
      <c r="B1023" s="1">
        <v>64220.800000000003</v>
      </c>
      <c r="C1023" s="6">
        <v>1.024</v>
      </c>
      <c r="D1023" t="s">
        <v>6</v>
      </c>
      <c r="E1023">
        <v>2</v>
      </c>
      <c r="F1023">
        <v>1.5</v>
      </c>
      <c r="G1023" t="s">
        <v>2</v>
      </c>
      <c r="H1023">
        <v>1</v>
      </c>
      <c r="I1023" t="s">
        <v>0</v>
      </c>
      <c r="J1023">
        <v>0</v>
      </c>
      <c r="K1023">
        <v>0.5</v>
      </c>
      <c r="L1023" t="s">
        <v>2</v>
      </c>
      <c r="M1023">
        <v>2</v>
      </c>
      <c r="N1023" t="s">
        <v>1606</v>
      </c>
      <c r="O1023">
        <v>-1</v>
      </c>
      <c r="P1023" t="str">
        <f>D1023&amp;"-"&amp;F1023&amp;"-"&amp;G1023&amp;"-"&amp;E1023&amp;"-"&amp;H1023</f>
        <v>D2Pi-1.5-f-2-1</v>
      </c>
      <c r="Q1023" t="str">
        <f>I1023&amp;"-"&amp;K1023&amp;"-"&amp;L1023&amp;"-"&amp;J1023&amp;"-"&amp;M1023</f>
        <v>X2Pi-0.5-f-0-2</v>
      </c>
      <c r="R1023">
        <f>B1023+S1023</f>
        <v>64220.910615028006</v>
      </c>
      <c r="S1023">
        <f>_xlfn.IFNA(VLOOKUP(Q1023,'MARVEL-X'!A$2:I$1400,7,FALSE),VLOOKUP(Q1023,MARVEL!A$2:J$1522,10,FALSE))</f>
        <v>0.110615028</v>
      </c>
      <c r="T1023">
        <f>IF(P1023=P1022,R1023+T1022,R1023)</f>
        <v>192663.86531462302</v>
      </c>
      <c r="U1023">
        <f>IF(P1023=P1022,1+U1022,1)</f>
        <v>3</v>
      </c>
      <c r="V1023">
        <f t="shared" si="15"/>
        <v>64221.288438207674</v>
      </c>
      <c r="W1023">
        <f>IF(V1023="","",IF(ABS(V1023-R1023)&gt;W$1,ABS(V1023-R1023),""))</f>
        <v>0.37782317966775736</v>
      </c>
      <c r="X1023" t="str">
        <f>Y1023&amp;"-"&amp;Z1023&amp;"-"&amp;AC1023&amp;"-"&amp;AD1023&amp;"-"&amp;AG1023</f>
        <v>1.5-f-D-2-0.5</v>
      </c>
      <c r="Y1023">
        <f>F1023</f>
        <v>1.5</v>
      </c>
      <c r="Z1023" s="2" t="str">
        <f>G1023</f>
        <v>f</v>
      </c>
      <c r="AA1023">
        <f>_xlfn.IFNA(VLOOKUP(X1023,'duo-out'!A$2:Q$5000,5,FALSE),E1023+10*(H1023-1)+1+_xlfn.IFNA(VLOOKUP(D1023,states!A$2:C$10,3,FALSE),1))</f>
        <v>153</v>
      </c>
      <c r="AB1023">
        <f>IF(V1023="","",V1023)</f>
        <v>64221.288438207674</v>
      </c>
      <c r="AC1023" s="2" t="str">
        <f>_xlfn.IFNA(VLOOKUP(D1023,states!A$2:C$10,2,FALSE),"XX")</f>
        <v>D</v>
      </c>
      <c r="AD1023">
        <f>E1023</f>
        <v>2</v>
      </c>
      <c r="AE1023">
        <f>_xlfn.IFNA(VLOOKUP(D1023,states!A$2:D$10,4,FALSE),0)</f>
        <v>1</v>
      </c>
      <c r="AF1023">
        <v>0.5</v>
      </c>
      <c r="AG1023">
        <f>IF(AE1023=0,AF1023,IF(AE1023=1,IF(F1023=0.5,0.5,IF(H1023=1,0.5,1.5)),IF(F1023=0.5,0.5,IF(H1023=1,2.5,1.5))))</f>
        <v>0.5</v>
      </c>
      <c r="AH1023" s="7">
        <f>IF(AC1023="XX",0,1/C1023^(1/5)*IF(E1023=0,100,1)/(E1023+1)^(1/4))</f>
        <v>0.75624008725083014</v>
      </c>
    </row>
    <row r="1024" spans="1:34">
      <c r="A1024">
        <v>1566</v>
      </c>
      <c r="B1024" s="1">
        <v>64132.7</v>
      </c>
      <c r="C1024" s="6">
        <v>0.74339999999999995</v>
      </c>
      <c r="D1024" t="s">
        <v>6</v>
      </c>
      <c r="E1024">
        <v>2</v>
      </c>
      <c r="F1024">
        <v>1.5</v>
      </c>
      <c r="G1024" t="s">
        <v>2</v>
      </c>
      <c r="H1024">
        <v>2</v>
      </c>
      <c r="I1024" t="s">
        <v>0</v>
      </c>
      <c r="J1024">
        <v>0</v>
      </c>
      <c r="K1024">
        <v>2.5</v>
      </c>
      <c r="L1024" t="s">
        <v>2</v>
      </c>
      <c r="M1024">
        <v>2</v>
      </c>
      <c r="N1024" t="s">
        <v>1622</v>
      </c>
      <c r="O1024">
        <v>1</v>
      </c>
      <c r="P1024" t="str">
        <f>D1024&amp;"-"&amp;F1024&amp;"-"&amp;G1024&amp;"-"&amp;E1024&amp;"-"&amp;H1024</f>
        <v>D2Pi-1.5-f-2-2</v>
      </c>
      <c r="Q1024" t="str">
        <f>I1024&amp;"-"&amp;K1024&amp;"-"&amp;L1024&amp;"-"&amp;J1024&amp;"-"&amp;M1024</f>
        <v>X2Pi-2.5-f-0-2</v>
      </c>
      <c r="R1024">
        <f>B1024+S1024</f>
        <v>64286.387732625</v>
      </c>
      <c r="S1024">
        <f>_xlfn.IFNA(VLOOKUP(Q1024,'MARVEL-X'!A$2:I$1400,7,FALSE),VLOOKUP(Q1024,MARVEL!A$2:J$1522,10,FALSE))</f>
        <v>153.687732625</v>
      </c>
      <c r="T1024">
        <f>IF(P1024=P1023,R1024+T1023,R1024)</f>
        <v>64286.387732625</v>
      </c>
      <c r="U1024">
        <f>IF(P1024=P1023,1+U1023,1)</f>
        <v>1</v>
      </c>
      <c r="V1024" t="str">
        <f t="shared" si="15"/>
        <v/>
      </c>
      <c r="W1024" t="str">
        <f>IF(V1024="","",IF(ABS(V1024-R1024)&gt;W$1,ABS(V1024-R1024),""))</f>
        <v/>
      </c>
      <c r="X1024" t="str">
        <f>Y1024&amp;"-"&amp;Z1024&amp;"-"&amp;AC1024&amp;"-"&amp;AD1024&amp;"-"&amp;AG1024</f>
        <v>1.5-f-D-2-1.5</v>
      </c>
      <c r="Y1024">
        <f>F1024</f>
        <v>1.5</v>
      </c>
      <c r="Z1024" s="2" t="str">
        <f>G1024</f>
        <v>f</v>
      </c>
      <c r="AA1024">
        <f>_xlfn.IFNA(VLOOKUP(X1024,'duo-out'!A$2:Q$5000,5,FALSE),E1024+10*(H1024-1)+1+_xlfn.IFNA(VLOOKUP(D1024,states!A$2:C$10,3,FALSE),1))</f>
        <v>163</v>
      </c>
      <c r="AB1024" t="str">
        <f>IF(V1024="","",V1024)</f>
        <v/>
      </c>
      <c r="AC1024" s="2" t="str">
        <f>_xlfn.IFNA(VLOOKUP(D1024,states!A$2:C$10,2,FALSE),"XX")</f>
        <v>D</v>
      </c>
      <c r="AD1024">
        <f>E1024</f>
        <v>2</v>
      </c>
      <c r="AE1024">
        <f>_xlfn.IFNA(VLOOKUP(D1024,states!A$2:D$10,4,FALSE),0)</f>
        <v>1</v>
      </c>
      <c r="AF1024">
        <v>0.5</v>
      </c>
      <c r="AG1024">
        <f>IF(AE1024=0,AF1024,IF(AE1024=1,IF(F1024=0.5,0.5,IF(H1024=1,0.5,1.5)),IF(F1024=0.5,0.5,IF(H1024=1,2.5,1.5))))</f>
        <v>1.5</v>
      </c>
      <c r="AH1024" s="7">
        <f>IF(AC1024="XX",0,1/C1024^(1/5)*IF(E1024=0,100,1)/(E1024+1)^(1/4))</f>
        <v>0.80626011279986709</v>
      </c>
    </row>
    <row r="1025" spans="1:34">
      <c r="A1025">
        <v>1564</v>
      </c>
      <c r="B1025" s="1">
        <v>64220.800000000003</v>
      </c>
      <c r="C1025" s="6">
        <v>0.74339999999999995</v>
      </c>
      <c r="D1025" t="s">
        <v>6</v>
      </c>
      <c r="E1025">
        <v>2</v>
      </c>
      <c r="F1025">
        <v>1.5</v>
      </c>
      <c r="G1025" t="s">
        <v>2</v>
      </c>
      <c r="H1025">
        <v>2</v>
      </c>
      <c r="I1025" t="s">
        <v>0</v>
      </c>
      <c r="J1025">
        <v>0</v>
      </c>
      <c r="K1025">
        <v>1.5</v>
      </c>
      <c r="L1025" t="s">
        <v>1</v>
      </c>
      <c r="M1025">
        <v>2</v>
      </c>
      <c r="N1025" t="s">
        <v>1620</v>
      </c>
      <c r="O1025">
        <v>1</v>
      </c>
      <c r="P1025" t="str">
        <f>D1025&amp;"-"&amp;F1025&amp;"-"&amp;G1025&amp;"-"&amp;E1025&amp;"-"&amp;H1025</f>
        <v>D2Pi-1.5-f-2-2</v>
      </c>
      <c r="Q1025" t="str">
        <f>I1025&amp;"-"&amp;K1025&amp;"-"&amp;L1025&amp;"-"&amp;J1025&amp;"-"&amp;M1025</f>
        <v>X2Pi-1.5-e-0-2</v>
      </c>
      <c r="R1025">
        <f>B1025+S1025</f>
        <v>64287.739329397002</v>
      </c>
      <c r="S1025">
        <f>_xlfn.IFNA(VLOOKUP(Q1025,'MARVEL-X'!A$2:I$1400,7,FALSE),VLOOKUP(Q1025,MARVEL!A$2:J$1522,10,FALSE))</f>
        <v>66.939329396999995</v>
      </c>
      <c r="T1025">
        <f>IF(P1025=P1024,R1025+T1024,R1025)</f>
        <v>128574.127062022</v>
      </c>
      <c r="U1025">
        <f>IF(P1025=P1024,1+U1024,1)</f>
        <v>2</v>
      </c>
      <c r="V1025">
        <f t="shared" si="15"/>
        <v>64287.063531011001</v>
      </c>
      <c r="W1025">
        <f>IF(V1025="","",IF(ABS(V1025-R1025)&gt;W$1,ABS(V1025-R1025),""))</f>
        <v>0.67579838600067887</v>
      </c>
      <c r="X1025" t="str">
        <f>Y1025&amp;"-"&amp;Z1025&amp;"-"&amp;AC1025&amp;"-"&amp;AD1025&amp;"-"&amp;AG1025</f>
        <v>1.5-f-D-2-1.5</v>
      </c>
      <c r="Y1025">
        <f>F1025</f>
        <v>1.5</v>
      </c>
      <c r="Z1025" s="2" t="str">
        <f>G1025</f>
        <v>f</v>
      </c>
      <c r="AA1025">
        <f>_xlfn.IFNA(VLOOKUP(X1025,'duo-out'!A$2:Q$5000,5,FALSE),E1025+10*(H1025-1)+1+_xlfn.IFNA(VLOOKUP(D1025,states!A$2:C$10,3,FALSE),1))</f>
        <v>163</v>
      </c>
      <c r="AB1025">
        <f>IF(V1025="","",V1025)</f>
        <v>64287.063531011001</v>
      </c>
      <c r="AC1025" s="2" t="str">
        <f>_xlfn.IFNA(VLOOKUP(D1025,states!A$2:C$10,2,FALSE),"XX")</f>
        <v>D</v>
      </c>
      <c r="AD1025">
        <f>E1025</f>
        <v>2</v>
      </c>
      <c r="AE1025">
        <f>_xlfn.IFNA(VLOOKUP(D1025,states!A$2:D$10,4,FALSE),0)</f>
        <v>1</v>
      </c>
      <c r="AF1025">
        <v>0.5</v>
      </c>
      <c r="AG1025">
        <f>IF(AE1025=0,AF1025,IF(AE1025=1,IF(F1025=0.5,0.5,IF(H1025=1,0.5,1.5)),IF(F1025=0.5,0.5,IF(H1025=1,2.5,1.5))))</f>
        <v>1.5</v>
      </c>
      <c r="AH1025" s="7">
        <f>IF(AC1025="XX",0,1/C1025^(1/5)*IF(E1025=0,100,1)/(E1025+1)^(1/4))</f>
        <v>0.80626011279986709</v>
      </c>
    </row>
    <row r="1026" spans="1:34">
      <c r="A1026">
        <v>1510</v>
      </c>
      <c r="B1026" s="1">
        <v>33268.300000000003</v>
      </c>
      <c r="C1026" s="6">
        <v>0.77300000000000002</v>
      </c>
      <c r="D1026" t="s">
        <v>6</v>
      </c>
      <c r="E1026">
        <v>0</v>
      </c>
      <c r="F1026">
        <v>2.5</v>
      </c>
      <c r="G1026" t="s">
        <v>1</v>
      </c>
      <c r="H1026">
        <v>1</v>
      </c>
      <c r="I1026" t="s">
        <v>4</v>
      </c>
      <c r="J1026">
        <v>0</v>
      </c>
      <c r="K1026">
        <v>2.5</v>
      </c>
      <c r="L1026" t="s">
        <v>2</v>
      </c>
      <c r="M1026">
        <v>1</v>
      </c>
      <c r="N1026" t="s">
        <v>1566</v>
      </c>
      <c r="O1026">
        <v>1</v>
      </c>
      <c r="P1026" t="str">
        <f>D1026&amp;"-"&amp;F1026&amp;"-"&amp;G1026&amp;"-"&amp;E1026&amp;"-"&amp;H1026</f>
        <v>D2Pi-2.5-e-0-1</v>
      </c>
      <c r="Q1026" t="str">
        <f>I1026&amp;"-"&amp;K1026&amp;"-"&amp;L1026&amp;"-"&amp;J1026&amp;"-"&amp;M1026</f>
        <v>B2Sigma-2.5-f-0-1</v>
      </c>
      <c r="R1026">
        <f>B1026+S1026</f>
        <v>59042.270391268001</v>
      </c>
      <c r="S1026">
        <f>_xlfn.IFNA(VLOOKUP(Q1026,'MARVEL-X'!A$2:I$1400,7,FALSE),VLOOKUP(Q1026,MARVEL!A$2:J$1522,10,FALSE))</f>
        <v>25773.970391268002</v>
      </c>
      <c r="T1026">
        <f>IF(P1026=P1025,R1026+T1025,R1026)</f>
        <v>59042.270391268001</v>
      </c>
      <c r="U1026">
        <f>IF(P1026=P1025,1+U1025,1)</f>
        <v>1</v>
      </c>
      <c r="V1026">
        <f t="shared" si="15"/>
        <v>59042.270391268001</v>
      </c>
      <c r="W1026" t="str">
        <f>IF(V1026="","",IF(ABS(V1026-R1026)&gt;W$1,ABS(V1026-R1026),""))</f>
        <v/>
      </c>
      <c r="X1026" t="str">
        <f>Y1026&amp;"-"&amp;Z1026&amp;"-"&amp;AC1026&amp;"-"&amp;AD1026&amp;"-"&amp;AG1026</f>
        <v>2.5-e-D-0-0.5</v>
      </c>
      <c r="Y1026">
        <f>F1026</f>
        <v>2.5</v>
      </c>
      <c r="Z1026" s="2" t="str">
        <f>G1026</f>
        <v>e</v>
      </c>
      <c r="AA1026">
        <f>_xlfn.IFNA(VLOOKUP(X1026,'duo-out'!A$2:Q$5000,5,FALSE),E1026+10*(H1026-1)+1+_xlfn.IFNA(VLOOKUP(D1026,states!A$2:C$10,3,FALSE),1))</f>
        <v>151</v>
      </c>
      <c r="AB1026">
        <f>IF(V1026="","",V1026)</f>
        <v>59042.270391268001</v>
      </c>
      <c r="AC1026" s="2" t="str">
        <f>_xlfn.IFNA(VLOOKUP(D1026,states!A$2:C$10,2,FALSE),"XX")</f>
        <v>D</v>
      </c>
      <c r="AD1026">
        <f>E1026</f>
        <v>0</v>
      </c>
      <c r="AE1026">
        <f>_xlfn.IFNA(VLOOKUP(D1026,states!A$2:D$10,4,FALSE),0)</f>
        <v>1</v>
      </c>
      <c r="AF1026">
        <v>0.5</v>
      </c>
      <c r="AG1026">
        <f>IF(AE1026=0,AF1026,IF(AE1026=1,IF(F1026=0.5,0.5,IF(H1026=1,0.5,1.5)),IF(F1026=0.5,0.5,IF(H1026=1,2.5,1.5))))</f>
        <v>0.5</v>
      </c>
      <c r="AH1026" s="7">
        <f>IF(AC1026="XX",0,1/C1026^(1/5)*IF(E1026=0,100,1)/(E1026+1)^(1/4))</f>
        <v>105.28441811421139</v>
      </c>
    </row>
    <row r="1027" spans="1:34">
      <c r="A1027">
        <v>1526</v>
      </c>
      <c r="B1027" s="1">
        <v>33187.199999999997</v>
      </c>
      <c r="C1027" s="6">
        <v>0.30359999999999998</v>
      </c>
      <c r="D1027" t="s">
        <v>6</v>
      </c>
      <c r="E1027">
        <v>0</v>
      </c>
      <c r="F1027">
        <v>2.5</v>
      </c>
      <c r="G1027" t="s">
        <v>1</v>
      </c>
      <c r="H1027">
        <v>2</v>
      </c>
      <c r="I1027" t="s">
        <v>4</v>
      </c>
      <c r="J1027">
        <v>0</v>
      </c>
      <c r="K1027">
        <v>3.5</v>
      </c>
      <c r="L1027" t="s">
        <v>1</v>
      </c>
      <c r="M1027">
        <v>2</v>
      </c>
      <c r="N1027" t="s">
        <v>1582</v>
      </c>
      <c r="O1027">
        <v>1</v>
      </c>
      <c r="P1027" t="str">
        <f>D1027&amp;"-"&amp;F1027&amp;"-"&amp;G1027&amp;"-"&amp;E1027&amp;"-"&amp;H1027</f>
        <v>D2Pi-2.5-e-0-2</v>
      </c>
      <c r="Q1027" t="str">
        <f>I1027&amp;"-"&amp;K1027&amp;"-"&amp;L1027&amp;"-"&amp;J1027&amp;"-"&amp;M1027</f>
        <v>B2Sigma-3.5-e-0-2</v>
      </c>
      <c r="R1027">
        <f>B1027+S1027</f>
        <v>59137.456468798999</v>
      </c>
      <c r="S1027">
        <f>_xlfn.IFNA(VLOOKUP(Q1027,'MARVEL-X'!A$2:I$1400,7,FALSE),VLOOKUP(Q1027,MARVEL!A$2:J$1522,10,FALSE))</f>
        <v>25950.256468799002</v>
      </c>
      <c r="T1027">
        <f>IF(P1027=P1026,R1027+T1026,R1027)</f>
        <v>59137.456468798999</v>
      </c>
      <c r="U1027">
        <f>IF(P1027=P1026,1+U1026,1)</f>
        <v>1</v>
      </c>
      <c r="V1027" t="str">
        <f t="shared" ref="V1027:V1090" si="16">IF(P1027=P1028,"",T1027/U1027)</f>
        <v/>
      </c>
      <c r="W1027" t="str">
        <f>IF(V1027="","",IF(ABS(V1027-R1027)&gt;W$1,ABS(V1027-R1027),""))</f>
        <v/>
      </c>
      <c r="X1027" t="str">
        <f>Y1027&amp;"-"&amp;Z1027&amp;"-"&amp;AC1027&amp;"-"&amp;AD1027&amp;"-"&amp;AG1027</f>
        <v>2.5-e-D-0-1.5</v>
      </c>
      <c r="Y1027">
        <f>F1027</f>
        <v>2.5</v>
      </c>
      <c r="Z1027" s="2" t="str">
        <f>G1027</f>
        <v>e</v>
      </c>
      <c r="AA1027">
        <f>_xlfn.IFNA(VLOOKUP(X1027,'duo-out'!A$2:Q$5000,5,FALSE),E1027+10*(H1027-1)+1+_xlfn.IFNA(VLOOKUP(D1027,states!A$2:C$10,3,FALSE),1))</f>
        <v>161</v>
      </c>
      <c r="AB1027" t="str">
        <f>IF(V1027="","",V1027)</f>
        <v/>
      </c>
      <c r="AC1027" s="2" t="str">
        <f>_xlfn.IFNA(VLOOKUP(D1027,states!A$2:C$10,2,FALSE),"XX")</f>
        <v>D</v>
      </c>
      <c r="AD1027">
        <f>E1027</f>
        <v>0</v>
      </c>
      <c r="AE1027">
        <f>_xlfn.IFNA(VLOOKUP(D1027,states!A$2:D$10,4,FALSE),0)</f>
        <v>1</v>
      </c>
      <c r="AF1027">
        <v>0.5</v>
      </c>
      <c r="AG1027">
        <f>IF(AE1027=0,AF1027,IF(AE1027=1,IF(F1027=0.5,0.5,IF(H1027=1,0.5,1.5)),IF(F1027=0.5,0.5,IF(H1027=1,2.5,1.5))))</f>
        <v>1.5</v>
      </c>
      <c r="AH1027" s="7">
        <f>IF(AC1027="XX",0,1/C1027^(1/5)*IF(E1027=0,100,1)/(E1027+1)^(1/4))</f>
        <v>126.9228006432062</v>
      </c>
    </row>
    <row r="1028" spans="1:34">
      <c r="A1028">
        <v>1520</v>
      </c>
      <c r="B1028" s="1">
        <v>33363.1</v>
      </c>
      <c r="C1028" s="6">
        <v>0.61460000000000004</v>
      </c>
      <c r="D1028" t="s">
        <v>6</v>
      </c>
      <c r="E1028">
        <v>0</v>
      </c>
      <c r="F1028">
        <v>2.5</v>
      </c>
      <c r="G1028" t="s">
        <v>1</v>
      </c>
      <c r="H1028">
        <v>2</v>
      </c>
      <c r="I1028" t="s">
        <v>4</v>
      </c>
      <c r="J1028">
        <v>0</v>
      </c>
      <c r="K1028">
        <v>1.5</v>
      </c>
      <c r="L1028" t="s">
        <v>1</v>
      </c>
      <c r="M1028">
        <v>2</v>
      </c>
      <c r="N1028" t="s">
        <v>1576</v>
      </c>
      <c r="O1028">
        <v>1</v>
      </c>
      <c r="P1028" t="str">
        <f>D1028&amp;"-"&amp;F1028&amp;"-"&amp;G1028&amp;"-"&amp;E1028&amp;"-"&amp;H1028</f>
        <v>D2Pi-2.5-e-0-2</v>
      </c>
      <c r="Q1028" t="str">
        <f>I1028&amp;"-"&amp;K1028&amp;"-"&amp;L1028&amp;"-"&amp;J1028&amp;"-"&amp;M1028</f>
        <v>B2Sigma-1.5-e-0-2</v>
      </c>
      <c r="R1028">
        <f>B1028+S1028</f>
        <v>59137.140166768004</v>
      </c>
      <c r="S1028">
        <f>_xlfn.IFNA(VLOOKUP(Q1028,'MARVEL-X'!A$2:I$1400,7,FALSE),VLOOKUP(Q1028,MARVEL!A$2:J$1522,10,FALSE))</f>
        <v>25774.040166768002</v>
      </c>
      <c r="T1028">
        <f>IF(P1028=P1027,R1028+T1027,R1028)</f>
        <v>118274.596635567</v>
      </c>
      <c r="U1028">
        <f>IF(P1028=P1027,1+U1027,1)</f>
        <v>2</v>
      </c>
      <c r="V1028">
        <f t="shared" si="16"/>
        <v>59137.298317783498</v>
      </c>
      <c r="W1028">
        <f>IF(V1028="","",IF(ABS(V1028-R1028)&gt;W$1,ABS(V1028-R1028),""))</f>
        <v>0.15815101549378596</v>
      </c>
      <c r="X1028" t="str">
        <f>Y1028&amp;"-"&amp;Z1028&amp;"-"&amp;AC1028&amp;"-"&amp;AD1028&amp;"-"&amp;AG1028</f>
        <v>2.5-e-D-0-1.5</v>
      </c>
      <c r="Y1028">
        <f>F1028</f>
        <v>2.5</v>
      </c>
      <c r="Z1028" s="2" t="str">
        <f>G1028</f>
        <v>e</v>
      </c>
      <c r="AA1028">
        <f>_xlfn.IFNA(VLOOKUP(X1028,'duo-out'!A$2:Q$5000,5,FALSE),E1028+10*(H1028-1)+1+_xlfn.IFNA(VLOOKUP(D1028,states!A$2:C$10,3,FALSE),1))</f>
        <v>161</v>
      </c>
      <c r="AB1028">
        <f>IF(V1028="","",V1028)</f>
        <v>59137.298317783498</v>
      </c>
      <c r="AC1028" s="2" t="str">
        <f>_xlfn.IFNA(VLOOKUP(D1028,states!A$2:C$10,2,FALSE),"XX")</f>
        <v>D</v>
      </c>
      <c r="AD1028">
        <f>E1028</f>
        <v>0</v>
      </c>
      <c r="AE1028">
        <f>_xlfn.IFNA(VLOOKUP(D1028,states!A$2:D$10,4,FALSE),0)</f>
        <v>1</v>
      </c>
      <c r="AF1028">
        <v>0.5</v>
      </c>
      <c r="AG1028">
        <f>IF(AE1028=0,AF1028,IF(AE1028=1,IF(F1028=0.5,0.5,IF(H1028=1,0.5,1.5)),IF(F1028=0.5,0.5,IF(H1028=1,2.5,1.5))))</f>
        <v>1.5</v>
      </c>
      <c r="AH1028" s="7">
        <f>IF(AC1028="XX",0,1/C1028^(1/5)*IF(E1028=0,100,1)/(E1028+1)^(1/4))</f>
        <v>110.22535058232927</v>
      </c>
    </row>
    <row r="1029" spans="1:34">
      <c r="A1029">
        <v>1537</v>
      </c>
      <c r="B1029" s="1">
        <v>58885.8</v>
      </c>
      <c r="C1029" s="6">
        <v>0.62980000000000003</v>
      </c>
      <c r="D1029" t="s">
        <v>6</v>
      </c>
      <c r="E1029">
        <v>0</v>
      </c>
      <c r="F1029">
        <v>2.5</v>
      </c>
      <c r="G1029" t="s">
        <v>2</v>
      </c>
      <c r="H1029">
        <v>1</v>
      </c>
      <c r="I1029" t="s">
        <v>0</v>
      </c>
      <c r="J1029">
        <v>0</v>
      </c>
      <c r="K1029">
        <v>3.5</v>
      </c>
      <c r="L1029" t="s">
        <v>2</v>
      </c>
      <c r="M1029">
        <v>1</v>
      </c>
      <c r="N1029" t="s">
        <v>1593</v>
      </c>
      <c r="O1029">
        <v>1</v>
      </c>
      <c r="P1029" t="str">
        <f>D1029&amp;"-"&amp;F1029&amp;"-"&amp;G1029&amp;"-"&amp;E1029&amp;"-"&amp;H1029</f>
        <v>D2Pi-2.5-f-0-1</v>
      </c>
      <c r="Q1029" t="str">
        <f>I1029&amp;"-"&amp;K1029&amp;"-"&amp;L1029&amp;"-"&amp;J1029&amp;"-"&amp;M1029</f>
        <v>X2Pi-3.5-f-0-1</v>
      </c>
      <c r="R1029">
        <f>B1029+S1029</f>
        <v>59043.192251851004</v>
      </c>
      <c r="S1029">
        <f>_xlfn.IFNA(VLOOKUP(Q1029,'MARVEL-X'!A$2:I$1400,7,FALSE),VLOOKUP(Q1029,MARVEL!A$2:J$1522,10,FALSE))</f>
        <v>157.392251851</v>
      </c>
      <c r="T1029">
        <f>IF(P1029=P1028,R1029+T1028,R1029)</f>
        <v>59043.192251851004</v>
      </c>
      <c r="U1029">
        <f>IF(P1029=P1028,1+U1028,1)</f>
        <v>1</v>
      </c>
      <c r="V1029" t="str">
        <f t="shared" si="16"/>
        <v/>
      </c>
      <c r="W1029" t="str">
        <f>IF(V1029="","",IF(ABS(V1029-R1029)&gt;W$1,ABS(V1029-R1029),""))</f>
        <v/>
      </c>
      <c r="X1029" t="str">
        <f>Y1029&amp;"-"&amp;Z1029&amp;"-"&amp;AC1029&amp;"-"&amp;AD1029&amp;"-"&amp;AG1029</f>
        <v>2.5-f-D-0-0.5</v>
      </c>
      <c r="Y1029">
        <f>F1029</f>
        <v>2.5</v>
      </c>
      <c r="Z1029" s="2" t="str">
        <f>G1029</f>
        <v>f</v>
      </c>
      <c r="AA1029">
        <f>_xlfn.IFNA(VLOOKUP(X1029,'duo-out'!A$2:Q$5000,5,FALSE),E1029+10*(H1029-1)+1+_xlfn.IFNA(VLOOKUP(D1029,states!A$2:C$10,3,FALSE),1))</f>
        <v>151</v>
      </c>
      <c r="AB1029" t="str">
        <f>IF(V1029="","",V1029)</f>
        <v/>
      </c>
      <c r="AC1029" s="2" t="str">
        <f>_xlfn.IFNA(VLOOKUP(D1029,states!A$2:C$10,2,FALSE),"XX")</f>
        <v>D</v>
      </c>
      <c r="AD1029">
        <f>E1029</f>
        <v>0</v>
      </c>
      <c r="AE1029">
        <f>_xlfn.IFNA(VLOOKUP(D1029,states!A$2:D$10,4,FALSE),0)</f>
        <v>1</v>
      </c>
      <c r="AF1029">
        <v>0.5</v>
      </c>
      <c r="AG1029">
        <f>IF(AE1029=0,AF1029,IF(AE1029=1,IF(F1029=0.5,0.5,IF(H1029=1,0.5,1.5)),IF(F1029=0.5,0.5,IF(H1029=1,2.5,1.5))))</f>
        <v>0.5</v>
      </c>
      <c r="AH1029" s="7">
        <f>IF(AC1029="XX",0,1/C1029^(1/5)*IF(E1029=0,100,1)/(E1029+1)^(1/4))</f>
        <v>109.68808862758661</v>
      </c>
    </row>
    <row r="1030" spans="1:34">
      <c r="A1030">
        <v>354</v>
      </c>
      <c r="B1030" s="1">
        <v>58967.9</v>
      </c>
      <c r="C1030" s="6">
        <v>1.5489999999999999</v>
      </c>
      <c r="D1030" t="s">
        <v>6</v>
      </c>
      <c r="E1030">
        <v>0</v>
      </c>
      <c r="F1030">
        <v>2.5</v>
      </c>
      <c r="G1030" t="s">
        <v>2</v>
      </c>
      <c r="H1030">
        <v>1</v>
      </c>
      <c r="I1030" t="s">
        <v>0</v>
      </c>
      <c r="J1030">
        <v>0</v>
      </c>
      <c r="K1030">
        <v>2.5</v>
      </c>
      <c r="L1030" t="s">
        <v>1</v>
      </c>
      <c r="M1030">
        <v>1</v>
      </c>
      <c r="N1030" t="s">
        <v>409</v>
      </c>
      <c r="O1030">
        <v>-1</v>
      </c>
      <c r="P1030" t="str">
        <f>D1030&amp;"-"&amp;F1030&amp;"-"&amp;G1030&amp;"-"&amp;E1030&amp;"-"&amp;H1030</f>
        <v>D2Pi-2.5-f-0-1</v>
      </c>
      <c r="Q1030" t="str">
        <f>I1030&amp;"-"&amp;K1030&amp;"-"&amp;L1030&amp;"-"&amp;J1030&amp;"-"&amp;M1030</f>
        <v>X2Pi-2.5-e-0-1</v>
      </c>
      <c r="R1030">
        <f>B1030+S1030</f>
        <v>59041.211875474</v>
      </c>
      <c r="S1030">
        <f>_xlfn.IFNA(VLOOKUP(Q1030,'MARVEL-X'!A$2:I$1400,7,FALSE),VLOOKUP(Q1030,MARVEL!A$2:J$1522,10,FALSE))</f>
        <v>73.311875474000004</v>
      </c>
      <c r="T1030">
        <f>IF(P1030=P1029,R1030+T1029,R1030)</f>
        <v>118084.404127325</v>
      </c>
      <c r="U1030">
        <f>IF(P1030=P1029,1+U1029,1)</f>
        <v>2</v>
      </c>
      <c r="V1030" t="str">
        <f t="shared" si="16"/>
        <v/>
      </c>
      <c r="W1030" t="str">
        <f>IF(V1030="","",IF(ABS(V1030-R1030)&gt;W$1,ABS(V1030-R1030),""))</f>
        <v/>
      </c>
      <c r="X1030" t="str">
        <f>Y1030&amp;"-"&amp;Z1030&amp;"-"&amp;AC1030&amp;"-"&amp;AD1030&amp;"-"&amp;AG1030</f>
        <v>2.5-f-D-0-0.5</v>
      </c>
      <c r="Y1030">
        <f>F1030</f>
        <v>2.5</v>
      </c>
      <c r="Z1030" s="2" t="str">
        <f>G1030</f>
        <v>f</v>
      </c>
      <c r="AA1030">
        <f>_xlfn.IFNA(VLOOKUP(X1030,'duo-out'!A$2:Q$5000,5,FALSE),E1030+10*(H1030-1)+1+_xlfn.IFNA(VLOOKUP(D1030,states!A$2:C$10,3,FALSE),1))</f>
        <v>151</v>
      </c>
      <c r="AB1030" t="str">
        <f>IF(V1030="","",V1030)</f>
        <v/>
      </c>
      <c r="AC1030" s="2" t="str">
        <f>_xlfn.IFNA(VLOOKUP(D1030,states!A$2:C$10,2,FALSE),"XX")</f>
        <v>D</v>
      </c>
      <c r="AD1030">
        <f>E1030</f>
        <v>0</v>
      </c>
      <c r="AE1030">
        <f>_xlfn.IFNA(VLOOKUP(D1030,states!A$2:D$10,4,FALSE),0)</f>
        <v>1</v>
      </c>
      <c r="AF1030">
        <v>0.5</v>
      </c>
      <c r="AG1030">
        <f>IF(AE1030=0,AF1030,IF(AE1030=1,IF(F1030=0.5,0.5,IF(H1030=1,0.5,1.5)),IF(F1030=0.5,0.5,IF(H1030=1,2.5,1.5))))</f>
        <v>0.5</v>
      </c>
      <c r="AH1030" s="7">
        <f>IF(AC1030="XX",0,1/C1030^(1/5)*IF(E1030=0,100,1)/(E1030+1)^(1/4))</f>
        <v>91.619879542001513</v>
      </c>
    </row>
    <row r="1031" spans="1:34">
      <c r="A1031">
        <v>1530</v>
      </c>
      <c r="B1031" s="1">
        <v>59025.599999999999</v>
      </c>
      <c r="C1031" s="6">
        <v>0.94750000000000001</v>
      </c>
      <c r="D1031" t="s">
        <v>6</v>
      </c>
      <c r="E1031">
        <v>0</v>
      </c>
      <c r="F1031">
        <v>2.5</v>
      </c>
      <c r="G1031" t="s">
        <v>2</v>
      </c>
      <c r="H1031">
        <v>1</v>
      </c>
      <c r="I1031" t="s">
        <v>0</v>
      </c>
      <c r="J1031">
        <v>0</v>
      </c>
      <c r="K1031">
        <v>1.5</v>
      </c>
      <c r="L1031" t="s">
        <v>2</v>
      </c>
      <c r="M1031">
        <v>1</v>
      </c>
      <c r="N1031" t="s">
        <v>1586</v>
      </c>
      <c r="O1031">
        <v>1</v>
      </c>
      <c r="P1031" t="str">
        <f>D1031&amp;"-"&amp;F1031&amp;"-"&amp;G1031&amp;"-"&amp;E1031&amp;"-"&amp;H1031</f>
        <v>D2Pi-2.5-f-0-1</v>
      </c>
      <c r="Q1031" t="str">
        <f>I1031&amp;"-"&amp;K1031&amp;"-"&amp;L1031&amp;"-"&amp;J1031&amp;"-"&amp;M1031</f>
        <v>X2Pi-1.5-f-0-1</v>
      </c>
      <c r="R1031">
        <f>B1031+S1031</f>
        <v>59043.481117137999</v>
      </c>
      <c r="S1031">
        <f>_xlfn.IFNA(VLOOKUP(Q1031,'MARVEL-X'!A$2:I$1400,7,FALSE),VLOOKUP(Q1031,MARVEL!A$2:J$1522,10,FALSE))</f>
        <v>17.881117138</v>
      </c>
      <c r="T1031">
        <f>IF(P1031=P1030,R1031+T1030,R1031)</f>
        <v>177127.88524446299</v>
      </c>
      <c r="U1031">
        <f>IF(P1031=P1030,1+U1030,1)</f>
        <v>3</v>
      </c>
      <c r="V1031" t="str">
        <f t="shared" si="16"/>
        <v/>
      </c>
      <c r="W1031" t="str">
        <f>IF(V1031="","",IF(ABS(V1031-R1031)&gt;W$1,ABS(V1031-R1031),""))</f>
        <v/>
      </c>
      <c r="X1031" t="str">
        <f>Y1031&amp;"-"&amp;Z1031&amp;"-"&amp;AC1031&amp;"-"&amp;AD1031&amp;"-"&amp;AG1031</f>
        <v>2.5-f-D-0-0.5</v>
      </c>
      <c r="Y1031">
        <f>F1031</f>
        <v>2.5</v>
      </c>
      <c r="Z1031" s="2" t="str">
        <f>G1031</f>
        <v>f</v>
      </c>
      <c r="AA1031">
        <f>_xlfn.IFNA(VLOOKUP(X1031,'duo-out'!A$2:Q$5000,5,FALSE),E1031+10*(H1031-1)+1+_xlfn.IFNA(VLOOKUP(D1031,states!A$2:C$10,3,FALSE),1))</f>
        <v>151</v>
      </c>
      <c r="AB1031" t="str">
        <f>IF(V1031="","",V1031)</f>
        <v/>
      </c>
      <c r="AC1031" s="2" t="str">
        <f>_xlfn.IFNA(VLOOKUP(D1031,states!A$2:C$10,2,FALSE),"XX")</f>
        <v>D</v>
      </c>
      <c r="AD1031">
        <f>E1031</f>
        <v>0</v>
      </c>
      <c r="AE1031">
        <f>_xlfn.IFNA(VLOOKUP(D1031,states!A$2:D$10,4,FALSE),0)</f>
        <v>1</v>
      </c>
      <c r="AF1031">
        <v>0.5</v>
      </c>
      <c r="AG1031">
        <f>IF(AE1031=0,AF1031,IF(AE1031=1,IF(F1031=0.5,0.5,IF(H1031=1,0.5,1.5)),IF(F1031=0.5,0.5,IF(H1031=1,2.5,1.5))))</f>
        <v>0.5</v>
      </c>
      <c r="AH1031" s="7">
        <f>IF(AC1031="XX",0,1/C1031^(1/5)*IF(E1031=0,100,1)/(E1031+1)^(1/4))</f>
        <v>101.08440434089596</v>
      </c>
    </row>
    <row r="1032" spans="1:34">
      <c r="A1032">
        <v>1515</v>
      </c>
      <c r="B1032" s="1">
        <v>33193.199999999997</v>
      </c>
      <c r="C1032" s="6">
        <v>0.53100000000000003</v>
      </c>
      <c r="D1032" t="s">
        <v>6</v>
      </c>
      <c r="E1032">
        <v>0</v>
      </c>
      <c r="F1032">
        <v>2.5</v>
      </c>
      <c r="G1032" t="s">
        <v>2</v>
      </c>
      <c r="H1032">
        <v>1</v>
      </c>
      <c r="I1032" t="s">
        <v>4</v>
      </c>
      <c r="J1032">
        <v>0</v>
      </c>
      <c r="K1032">
        <v>3.5</v>
      </c>
      <c r="L1032" t="s">
        <v>2</v>
      </c>
      <c r="M1032">
        <v>1</v>
      </c>
      <c r="N1032" t="s">
        <v>1571</v>
      </c>
      <c r="O1032">
        <v>1</v>
      </c>
      <c r="P1032" t="str">
        <f>D1032&amp;"-"&amp;F1032&amp;"-"&amp;G1032&amp;"-"&amp;E1032&amp;"-"&amp;H1032</f>
        <v>D2Pi-2.5-f-0-1</v>
      </c>
      <c r="Q1032" t="str">
        <f>I1032&amp;"-"&amp;K1032&amp;"-"&amp;L1032&amp;"-"&amp;J1032&amp;"-"&amp;M1032</f>
        <v>B2Sigma-3.5-f-0-1</v>
      </c>
      <c r="R1032">
        <f>B1032+S1032</f>
        <v>59042.769288914002</v>
      </c>
      <c r="S1032">
        <f>_xlfn.IFNA(VLOOKUP(Q1032,'MARVEL-X'!A$2:I$1400,7,FALSE),VLOOKUP(Q1032,MARVEL!A$2:J$1522,10,FALSE))</f>
        <v>25849.569288914001</v>
      </c>
      <c r="T1032">
        <f>IF(P1032=P1031,R1032+T1031,R1032)</f>
        <v>236170.65453337698</v>
      </c>
      <c r="U1032">
        <f>IF(P1032=P1031,1+U1031,1)</f>
        <v>4</v>
      </c>
      <c r="V1032" t="str">
        <f t="shared" si="16"/>
        <v/>
      </c>
      <c r="W1032" t="str">
        <f>IF(V1032="","",IF(ABS(V1032-R1032)&gt;W$1,ABS(V1032-R1032),""))</f>
        <v/>
      </c>
      <c r="X1032" t="str">
        <f>Y1032&amp;"-"&amp;Z1032&amp;"-"&amp;AC1032&amp;"-"&amp;AD1032&amp;"-"&amp;AG1032</f>
        <v>2.5-f-D-0-0.5</v>
      </c>
      <c r="Y1032">
        <f>F1032</f>
        <v>2.5</v>
      </c>
      <c r="Z1032" s="2" t="str">
        <f>G1032</f>
        <v>f</v>
      </c>
      <c r="AA1032">
        <f>_xlfn.IFNA(VLOOKUP(X1032,'duo-out'!A$2:Q$5000,5,FALSE),E1032+10*(H1032-1)+1+_xlfn.IFNA(VLOOKUP(D1032,states!A$2:C$10,3,FALSE),1))</f>
        <v>151</v>
      </c>
      <c r="AB1032" t="str">
        <f>IF(V1032="","",V1032)</f>
        <v/>
      </c>
      <c r="AC1032" s="2" t="str">
        <f>_xlfn.IFNA(VLOOKUP(D1032,states!A$2:C$10,2,FALSE),"XX")</f>
        <v>D</v>
      </c>
      <c r="AD1032">
        <f>E1032</f>
        <v>0</v>
      </c>
      <c r="AE1032">
        <f>_xlfn.IFNA(VLOOKUP(D1032,states!A$2:D$10,4,FALSE),0)</f>
        <v>1</v>
      </c>
      <c r="AF1032">
        <v>0.5</v>
      </c>
      <c r="AG1032">
        <f>IF(AE1032=0,AF1032,IF(AE1032=1,IF(F1032=0.5,0.5,IF(H1032=1,0.5,1.5)),IF(F1032=0.5,0.5,IF(H1032=1,2.5,1.5))))</f>
        <v>0.5</v>
      </c>
      <c r="AH1032" s="7">
        <f>IF(AC1032="XX",0,1/C1032^(1/5)*IF(E1032=0,100,1)/(E1032+1)^(1/4))</f>
        <v>113.49614113536535</v>
      </c>
    </row>
    <row r="1033" spans="1:34">
      <c r="A1033">
        <v>1504</v>
      </c>
      <c r="B1033" s="1">
        <v>33318.5</v>
      </c>
      <c r="C1033" s="6">
        <v>1.389</v>
      </c>
      <c r="D1033" t="s">
        <v>6</v>
      </c>
      <c r="E1033">
        <v>0</v>
      </c>
      <c r="F1033">
        <v>2.5</v>
      </c>
      <c r="G1033" t="s">
        <v>2</v>
      </c>
      <c r="H1033">
        <v>1</v>
      </c>
      <c r="I1033" t="s">
        <v>4</v>
      </c>
      <c r="J1033">
        <v>0</v>
      </c>
      <c r="K1033">
        <v>1.5</v>
      </c>
      <c r="L1033" t="s">
        <v>2</v>
      </c>
      <c r="M1033">
        <v>1</v>
      </c>
      <c r="N1033" t="s">
        <v>1560</v>
      </c>
      <c r="O1033">
        <v>1</v>
      </c>
      <c r="P1033" t="str">
        <f>D1033&amp;"-"&amp;F1033&amp;"-"&amp;G1033&amp;"-"&amp;E1033&amp;"-"&amp;H1033</f>
        <v>D2Pi-2.5-f-0-1</v>
      </c>
      <c r="Q1033" t="str">
        <f>I1033&amp;"-"&amp;K1033&amp;"-"&amp;L1033&amp;"-"&amp;J1033&amp;"-"&amp;M1033</f>
        <v>B2Sigma-1.5-f-0-1</v>
      </c>
      <c r="R1033">
        <f>B1033+S1033</f>
        <v>59041.988991500002</v>
      </c>
      <c r="S1033">
        <f>_xlfn.IFNA(VLOOKUP(Q1033,'MARVEL-X'!A$2:I$1400,7,FALSE),VLOOKUP(Q1033,MARVEL!A$2:J$1522,10,FALSE))</f>
        <v>25723.488991500002</v>
      </c>
      <c r="T1033">
        <f>IF(P1033=P1032,R1033+T1032,R1033)</f>
        <v>295212.64352487697</v>
      </c>
      <c r="U1033">
        <f>IF(P1033=P1032,1+U1032,1)</f>
        <v>5</v>
      </c>
      <c r="V1033">
        <f t="shared" si="16"/>
        <v>59042.528704975397</v>
      </c>
      <c r="W1033">
        <f>IF(V1033="","",IF(ABS(V1033-R1033)&gt;W$1,ABS(V1033-R1033),""))</f>
        <v>0.5397134753948194</v>
      </c>
      <c r="X1033" t="str">
        <f>Y1033&amp;"-"&amp;Z1033&amp;"-"&amp;AC1033&amp;"-"&amp;AD1033&amp;"-"&amp;AG1033</f>
        <v>2.5-f-D-0-0.5</v>
      </c>
      <c r="Y1033">
        <f>F1033</f>
        <v>2.5</v>
      </c>
      <c r="Z1033" s="2" t="str">
        <f>G1033</f>
        <v>f</v>
      </c>
      <c r="AA1033">
        <f>_xlfn.IFNA(VLOOKUP(X1033,'duo-out'!A$2:Q$5000,5,FALSE),E1033+10*(H1033-1)+1+_xlfn.IFNA(VLOOKUP(D1033,states!A$2:C$10,3,FALSE),1))</f>
        <v>151</v>
      </c>
      <c r="AB1033">
        <f>IF(V1033="","",V1033)</f>
        <v>59042.528704975397</v>
      </c>
      <c r="AC1033" s="2" t="str">
        <f>_xlfn.IFNA(VLOOKUP(D1033,states!A$2:C$10,2,FALSE),"XX")</f>
        <v>D</v>
      </c>
      <c r="AD1033">
        <f>E1033</f>
        <v>0</v>
      </c>
      <c r="AE1033">
        <f>_xlfn.IFNA(VLOOKUP(D1033,states!A$2:D$10,4,FALSE),0)</f>
        <v>1</v>
      </c>
      <c r="AF1033">
        <v>0.5</v>
      </c>
      <c r="AG1033">
        <f>IF(AE1033=0,AF1033,IF(AE1033=1,IF(F1033=0.5,0.5,IF(H1033=1,0.5,1.5)),IF(F1033=0.5,0.5,IF(H1033=1,2.5,1.5))))</f>
        <v>0.5</v>
      </c>
      <c r="AH1033" s="7">
        <f>IF(AC1033="XX",0,1/C1033^(1/5)*IF(E1033=0,100,1)/(E1033+1)^(1/4))</f>
        <v>93.639600215261837</v>
      </c>
    </row>
    <row r="1034" spans="1:34">
      <c r="A1034">
        <v>1540</v>
      </c>
      <c r="B1034" s="1">
        <v>59070.9</v>
      </c>
      <c r="C1034" s="6">
        <v>0.3095</v>
      </c>
      <c r="D1034" t="s">
        <v>6</v>
      </c>
      <c r="E1034">
        <v>0</v>
      </c>
      <c r="F1034">
        <v>2.5</v>
      </c>
      <c r="G1034" t="s">
        <v>2</v>
      </c>
      <c r="H1034">
        <v>2</v>
      </c>
      <c r="I1034" t="s">
        <v>0</v>
      </c>
      <c r="J1034">
        <v>0</v>
      </c>
      <c r="K1034">
        <v>1.5</v>
      </c>
      <c r="L1034" t="s">
        <v>2</v>
      </c>
      <c r="M1034">
        <v>2</v>
      </c>
      <c r="N1034" t="s">
        <v>1596</v>
      </c>
      <c r="O1034">
        <v>1</v>
      </c>
      <c r="P1034" t="str">
        <f>D1034&amp;"-"&amp;F1034&amp;"-"&amp;G1034&amp;"-"&amp;E1034&amp;"-"&amp;H1034</f>
        <v>D2Pi-2.5-f-0-2</v>
      </c>
      <c r="Q1034" t="str">
        <f>I1034&amp;"-"&amp;K1034&amp;"-"&amp;L1034&amp;"-"&amp;J1034&amp;"-"&amp;M1034</f>
        <v>X2Pi-1.5-f-0-2</v>
      </c>
      <c r="R1034">
        <f>B1034+S1034</f>
        <v>59138.084059068999</v>
      </c>
      <c r="S1034">
        <f>_xlfn.IFNA(VLOOKUP(Q1034,'MARVEL-X'!A$2:I$1400,7,FALSE),VLOOKUP(Q1034,MARVEL!A$2:J$1522,10,FALSE))</f>
        <v>67.184059069</v>
      </c>
      <c r="T1034">
        <f>IF(P1034=P1033,R1034+T1033,R1034)</f>
        <v>59138.084059068999</v>
      </c>
      <c r="U1034">
        <f>IF(P1034=P1033,1+U1033,1)</f>
        <v>1</v>
      </c>
      <c r="V1034" t="str">
        <f t="shared" si="16"/>
        <v/>
      </c>
      <c r="W1034" t="str">
        <f>IF(V1034="","",IF(ABS(V1034-R1034)&gt;W$1,ABS(V1034-R1034),""))</f>
        <v/>
      </c>
      <c r="X1034" t="str">
        <f>Y1034&amp;"-"&amp;Z1034&amp;"-"&amp;AC1034&amp;"-"&amp;AD1034&amp;"-"&amp;AG1034</f>
        <v>2.5-f-D-0-1.5</v>
      </c>
      <c r="Y1034">
        <f>F1034</f>
        <v>2.5</v>
      </c>
      <c r="Z1034" s="2" t="str">
        <f>G1034</f>
        <v>f</v>
      </c>
      <c r="AA1034">
        <f>_xlfn.IFNA(VLOOKUP(X1034,'duo-out'!A$2:Q$5000,5,FALSE),E1034+10*(H1034-1)+1+_xlfn.IFNA(VLOOKUP(D1034,states!A$2:C$10,3,FALSE),1))</f>
        <v>161</v>
      </c>
      <c r="AB1034" t="str">
        <f>IF(V1034="","",V1034)</f>
        <v/>
      </c>
      <c r="AC1034" s="2" t="str">
        <f>_xlfn.IFNA(VLOOKUP(D1034,states!A$2:C$10,2,FALSE),"XX")</f>
        <v>D</v>
      </c>
      <c r="AD1034">
        <f>E1034</f>
        <v>0</v>
      </c>
      <c r="AE1034">
        <f>_xlfn.IFNA(VLOOKUP(D1034,states!A$2:D$10,4,FALSE),0)</f>
        <v>1</v>
      </c>
      <c r="AF1034">
        <v>0.5</v>
      </c>
      <c r="AG1034">
        <f>IF(AE1034=0,AF1034,IF(AE1034=1,IF(F1034=0.5,0.5,IF(H1034=1,0.5,1.5)),IF(F1034=0.5,0.5,IF(H1034=1,2.5,1.5))))</f>
        <v>1.5</v>
      </c>
      <c r="AH1034" s="7">
        <f>IF(AC1034="XX",0,1/C1034^(1/5)*IF(E1034=0,100,1)/(E1034+1)^(1/4))</f>
        <v>126.4351619939403</v>
      </c>
    </row>
    <row r="1035" spans="1:34">
      <c r="A1035">
        <v>353</v>
      </c>
      <c r="B1035" s="1">
        <v>33286.6</v>
      </c>
      <c r="C1035" s="6">
        <v>1.6850000000000001</v>
      </c>
      <c r="D1035" t="s">
        <v>6</v>
      </c>
      <c r="E1035">
        <v>0</v>
      </c>
      <c r="F1035">
        <v>2.5</v>
      </c>
      <c r="G1035" t="s">
        <v>2</v>
      </c>
      <c r="H1035">
        <v>2</v>
      </c>
      <c r="I1035" t="s">
        <v>4</v>
      </c>
      <c r="J1035">
        <v>0</v>
      </c>
      <c r="K1035">
        <v>2.5</v>
      </c>
      <c r="L1035" t="s">
        <v>1</v>
      </c>
      <c r="M1035">
        <v>2</v>
      </c>
      <c r="N1035" t="s">
        <v>408</v>
      </c>
      <c r="O1035">
        <v>-1</v>
      </c>
      <c r="P1035" t="str">
        <f>D1035&amp;"-"&amp;F1035&amp;"-"&amp;G1035&amp;"-"&amp;E1035&amp;"-"&amp;H1035</f>
        <v>D2Pi-2.5-f-0-2</v>
      </c>
      <c r="Q1035" t="str">
        <f>I1035&amp;"-"&amp;K1035&amp;"-"&amp;L1035&amp;"-"&amp;J1035&amp;"-"&amp;M1035</f>
        <v>B2Sigma-2.5-e-0-2</v>
      </c>
      <c r="R1035">
        <f>B1035+S1035</f>
        <v>59136.269892776996</v>
      </c>
      <c r="S1035">
        <f>_xlfn.IFNA(VLOOKUP(Q1035,'MARVEL-X'!A$2:I$1400,7,FALSE),VLOOKUP(Q1035,MARVEL!A$2:J$1522,10,FALSE))</f>
        <v>25849.669892777001</v>
      </c>
      <c r="T1035">
        <f>IF(P1035=P1034,R1035+T1034,R1035)</f>
        <v>118274.35395184599</v>
      </c>
      <c r="U1035">
        <f>IF(P1035=P1034,1+U1034,1)</f>
        <v>2</v>
      </c>
      <c r="V1035" t="str">
        <f t="shared" si="16"/>
        <v/>
      </c>
      <c r="W1035" t="str">
        <f>IF(V1035="","",IF(ABS(V1035-R1035)&gt;W$1,ABS(V1035-R1035),""))</f>
        <v/>
      </c>
      <c r="X1035" t="str">
        <f>Y1035&amp;"-"&amp;Z1035&amp;"-"&amp;AC1035&amp;"-"&amp;AD1035&amp;"-"&amp;AG1035</f>
        <v>2.5-f-D-0-1.5</v>
      </c>
      <c r="Y1035">
        <f>F1035</f>
        <v>2.5</v>
      </c>
      <c r="Z1035" s="2" t="str">
        <f>G1035</f>
        <v>f</v>
      </c>
      <c r="AA1035">
        <f>_xlfn.IFNA(VLOOKUP(X1035,'duo-out'!A$2:Q$5000,5,FALSE),E1035+10*(H1035-1)+1+_xlfn.IFNA(VLOOKUP(D1035,states!A$2:C$10,3,FALSE),1))</f>
        <v>161</v>
      </c>
      <c r="AB1035" t="str">
        <f>IF(V1035="","",V1035)</f>
        <v/>
      </c>
      <c r="AC1035" s="2" t="str">
        <f>_xlfn.IFNA(VLOOKUP(D1035,states!A$2:C$10,2,FALSE),"XX")</f>
        <v>D</v>
      </c>
      <c r="AD1035">
        <f>E1035</f>
        <v>0</v>
      </c>
      <c r="AE1035">
        <f>_xlfn.IFNA(VLOOKUP(D1035,states!A$2:D$10,4,FALSE),0)</f>
        <v>1</v>
      </c>
      <c r="AF1035">
        <v>0.5</v>
      </c>
      <c r="AG1035">
        <f>IF(AE1035=0,AF1035,IF(AE1035=1,IF(F1035=0.5,0.5,IF(H1035=1,0.5,1.5)),IF(F1035=0.5,0.5,IF(H1035=1,2.5,1.5))))</f>
        <v>1.5</v>
      </c>
      <c r="AH1035" s="7">
        <f>IF(AC1035="XX",0,1/C1035^(1/5)*IF(E1035=0,100,1)/(E1035+1)^(1/4))</f>
        <v>90.09071194479283</v>
      </c>
    </row>
    <row r="1036" spans="1:34">
      <c r="A1036">
        <v>1548</v>
      </c>
      <c r="B1036" s="1">
        <v>58870.9</v>
      </c>
      <c r="C1036" s="6">
        <v>0.83409999999999995</v>
      </c>
      <c r="D1036" t="s">
        <v>6</v>
      </c>
      <c r="E1036">
        <v>0</v>
      </c>
      <c r="F1036">
        <v>2.5</v>
      </c>
      <c r="G1036" t="s">
        <v>2</v>
      </c>
      <c r="H1036">
        <v>2</v>
      </c>
      <c r="I1036" t="s">
        <v>0</v>
      </c>
      <c r="J1036">
        <v>0</v>
      </c>
      <c r="K1036">
        <v>3.5</v>
      </c>
      <c r="L1036" t="s">
        <v>2</v>
      </c>
      <c r="M1036">
        <v>2</v>
      </c>
      <c r="N1036" t="s">
        <v>1604</v>
      </c>
      <c r="O1036">
        <v>1</v>
      </c>
      <c r="P1036" t="str">
        <f>D1036&amp;"-"&amp;F1036&amp;"-"&amp;G1036&amp;"-"&amp;E1036&amp;"-"&amp;H1036</f>
        <v>D2Pi-2.5-f-0-2</v>
      </c>
      <c r="Q1036" t="str">
        <f>I1036&amp;"-"&amp;K1036&amp;"-"&amp;L1036&amp;"-"&amp;J1036&amp;"-"&amp;M1036</f>
        <v>X2Pi-3.5-f-0-2</v>
      </c>
      <c r="R1036">
        <f>B1036+S1036</f>
        <v>59138.560933924004</v>
      </c>
      <c r="S1036">
        <f>_xlfn.IFNA(VLOOKUP(Q1036,'MARVEL-X'!A$2:I$1400,7,FALSE),VLOOKUP(Q1036,MARVEL!A$2:J$1522,10,FALSE))</f>
        <v>267.66093392400001</v>
      </c>
      <c r="T1036">
        <f>IF(P1036=P1035,R1036+T1035,R1036)</f>
        <v>177412.91488577001</v>
      </c>
      <c r="U1036">
        <f>IF(P1036=P1035,1+U1035,1)</f>
        <v>3</v>
      </c>
      <c r="V1036" t="str">
        <f t="shared" si="16"/>
        <v/>
      </c>
      <c r="W1036" t="str">
        <f>IF(V1036="","",IF(ABS(V1036-R1036)&gt;W$1,ABS(V1036-R1036),""))</f>
        <v/>
      </c>
      <c r="X1036" t="str">
        <f>Y1036&amp;"-"&amp;Z1036&amp;"-"&amp;AC1036&amp;"-"&amp;AD1036&amp;"-"&amp;AG1036</f>
        <v>2.5-f-D-0-1.5</v>
      </c>
      <c r="Y1036">
        <f>F1036</f>
        <v>2.5</v>
      </c>
      <c r="Z1036" s="2" t="str">
        <f>G1036</f>
        <v>f</v>
      </c>
      <c r="AA1036">
        <f>_xlfn.IFNA(VLOOKUP(X1036,'duo-out'!A$2:Q$5000,5,FALSE),E1036+10*(H1036-1)+1+_xlfn.IFNA(VLOOKUP(D1036,states!A$2:C$10,3,FALSE),1))</f>
        <v>161</v>
      </c>
      <c r="AB1036" t="str">
        <f>IF(V1036="","",V1036)</f>
        <v/>
      </c>
      <c r="AC1036" s="2" t="str">
        <f>_xlfn.IFNA(VLOOKUP(D1036,states!A$2:C$10,2,FALSE),"XX")</f>
        <v>D</v>
      </c>
      <c r="AD1036">
        <f>E1036</f>
        <v>0</v>
      </c>
      <c r="AE1036">
        <f>_xlfn.IFNA(VLOOKUP(D1036,states!A$2:D$10,4,FALSE),0)</f>
        <v>1</v>
      </c>
      <c r="AF1036">
        <v>0.5</v>
      </c>
      <c r="AG1036">
        <f>IF(AE1036=0,AF1036,IF(AE1036=1,IF(F1036=0.5,0.5,IF(H1036=1,0.5,1.5)),IF(F1036=0.5,0.5,IF(H1036=1,2.5,1.5))))</f>
        <v>1.5</v>
      </c>
      <c r="AH1036" s="7">
        <f>IF(AC1036="XX",0,1/C1036^(1/5)*IF(E1036=0,100,1)/(E1036+1)^(1/4))</f>
        <v>103.69465613443533</v>
      </c>
    </row>
    <row r="1037" spans="1:34">
      <c r="A1037">
        <v>1545</v>
      </c>
      <c r="B1037" s="1">
        <v>58985.1</v>
      </c>
      <c r="C1037" s="6">
        <v>0.54169999999999996</v>
      </c>
      <c r="D1037" t="s">
        <v>6</v>
      </c>
      <c r="E1037">
        <v>0</v>
      </c>
      <c r="F1037">
        <v>2.5</v>
      </c>
      <c r="G1037" t="s">
        <v>2</v>
      </c>
      <c r="H1037">
        <v>2</v>
      </c>
      <c r="I1037" t="s">
        <v>0</v>
      </c>
      <c r="J1037">
        <v>0</v>
      </c>
      <c r="K1037">
        <v>2.5</v>
      </c>
      <c r="L1037" t="s">
        <v>1</v>
      </c>
      <c r="M1037">
        <v>2</v>
      </c>
      <c r="N1037" t="s">
        <v>1601</v>
      </c>
      <c r="O1037">
        <v>1</v>
      </c>
      <c r="P1037" t="str">
        <f>D1037&amp;"-"&amp;F1037&amp;"-"&amp;G1037&amp;"-"&amp;E1037&amp;"-"&amp;H1037</f>
        <v>D2Pi-2.5-f-0-2</v>
      </c>
      <c r="Q1037" t="str">
        <f>I1037&amp;"-"&amp;K1037&amp;"-"&amp;L1037&amp;"-"&amp;J1037&amp;"-"&amp;M1037</f>
        <v>X2Pi-2.5-e-0-2</v>
      </c>
      <c r="R1037">
        <f>B1037+S1037</f>
        <v>59138.295131302002</v>
      </c>
      <c r="S1037">
        <f>_xlfn.IFNA(VLOOKUP(Q1037,'MARVEL-X'!A$2:I$1400,7,FALSE),VLOOKUP(Q1037,MARVEL!A$2:J$1522,10,FALSE))</f>
        <v>153.19513130199999</v>
      </c>
      <c r="T1037">
        <f>IF(P1037=P1036,R1037+T1036,R1037)</f>
        <v>236551.21001707201</v>
      </c>
      <c r="U1037">
        <f>IF(P1037=P1036,1+U1036,1)</f>
        <v>4</v>
      </c>
      <c r="V1037">
        <f t="shared" si="16"/>
        <v>59137.802504268002</v>
      </c>
      <c r="W1037">
        <f>IF(V1037="","",IF(ABS(V1037-R1037)&gt;W$1,ABS(V1037-R1037),""))</f>
        <v>0.49262703400017926</v>
      </c>
      <c r="X1037" t="str">
        <f>Y1037&amp;"-"&amp;Z1037&amp;"-"&amp;AC1037&amp;"-"&amp;AD1037&amp;"-"&amp;AG1037</f>
        <v>2.5-f-D-0-1.5</v>
      </c>
      <c r="Y1037">
        <f>F1037</f>
        <v>2.5</v>
      </c>
      <c r="Z1037" s="2" t="str">
        <f>G1037</f>
        <v>f</v>
      </c>
      <c r="AA1037">
        <f>_xlfn.IFNA(VLOOKUP(X1037,'duo-out'!A$2:Q$5000,5,FALSE),E1037+10*(H1037-1)+1+_xlfn.IFNA(VLOOKUP(D1037,states!A$2:C$10,3,FALSE),1))</f>
        <v>161</v>
      </c>
      <c r="AB1037">
        <f>IF(V1037="","",V1037)</f>
        <v>59137.802504268002</v>
      </c>
      <c r="AC1037" s="2" t="str">
        <f>_xlfn.IFNA(VLOOKUP(D1037,states!A$2:C$10,2,FALSE),"XX")</f>
        <v>D</v>
      </c>
      <c r="AD1037">
        <f>E1037</f>
        <v>0</v>
      </c>
      <c r="AE1037">
        <f>_xlfn.IFNA(VLOOKUP(D1037,states!A$2:D$10,4,FALSE),0)</f>
        <v>1</v>
      </c>
      <c r="AF1037">
        <v>0.5</v>
      </c>
      <c r="AG1037">
        <f>IF(AE1037=0,AF1037,IF(AE1037=1,IF(F1037=0.5,0.5,IF(H1037=1,0.5,1.5)),IF(F1037=0.5,0.5,IF(H1037=1,2.5,1.5))))</f>
        <v>1.5</v>
      </c>
      <c r="AH1037" s="7">
        <f>IF(AC1037="XX",0,1/C1037^(1/5)*IF(E1037=0,100,1)/(E1037+1)^(1/4))</f>
        <v>113.0441864998466</v>
      </c>
    </row>
    <row r="1038" spans="1:34">
      <c r="A1038">
        <v>1558</v>
      </c>
      <c r="B1038" s="1">
        <v>64116</v>
      </c>
      <c r="C1038" s="6">
        <v>0.15890000000000001</v>
      </c>
      <c r="D1038" t="s">
        <v>6</v>
      </c>
      <c r="E1038">
        <v>2</v>
      </c>
      <c r="F1038">
        <v>2.5</v>
      </c>
      <c r="G1038" t="s">
        <v>2</v>
      </c>
      <c r="H1038">
        <v>1</v>
      </c>
      <c r="I1038" t="s">
        <v>0</v>
      </c>
      <c r="J1038">
        <v>0</v>
      </c>
      <c r="K1038">
        <v>3.5</v>
      </c>
      <c r="L1038" t="s">
        <v>2</v>
      </c>
      <c r="M1038">
        <v>1</v>
      </c>
      <c r="N1038" t="s">
        <v>1614</v>
      </c>
      <c r="O1038">
        <v>1</v>
      </c>
      <c r="P1038" t="str">
        <f>D1038&amp;"-"&amp;F1038&amp;"-"&amp;G1038&amp;"-"&amp;E1038&amp;"-"&amp;H1038</f>
        <v>D2Pi-2.5-f-2-1</v>
      </c>
      <c r="Q1038" t="str">
        <f>I1038&amp;"-"&amp;K1038&amp;"-"&amp;L1038&amp;"-"&amp;J1038&amp;"-"&amp;M1038</f>
        <v>X2Pi-3.5-f-0-1</v>
      </c>
      <c r="R1038">
        <f>B1038+S1038</f>
        <v>64273.392251851001</v>
      </c>
      <c r="S1038">
        <f>_xlfn.IFNA(VLOOKUP(Q1038,'MARVEL-X'!A$2:I$1400,7,FALSE),VLOOKUP(Q1038,MARVEL!A$2:J$1522,10,FALSE))</f>
        <v>157.392251851</v>
      </c>
      <c r="T1038">
        <f>IF(P1038=P1037,R1038+T1037,R1038)</f>
        <v>64273.392251851001</v>
      </c>
      <c r="U1038">
        <f>IF(P1038=P1037,1+U1037,1)</f>
        <v>1</v>
      </c>
      <c r="V1038" t="str">
        <f t="shared" si="16"/>
        <v/>
      </c>
      <c r="W1038" t="str">
        <f>IF(V1038="","",IF(ABS(V1038-R1038)&gt;W$1,ABS(V1038-R1038),""))</f>
        <v/>
      </c>
      <c r="X1038" t="str">
        <f>Y1038&amp;"-"&amp;Z1038&amp;"-"&amp;AC1038&amp;"-"&amp;AD1038&amp;"-"&amp;AG1038</f>
        <v>2.5-f-D-2-0.5</v>
      </c>
      <c r="Y1038">
        <f>F1038</f>
        <v>2.5</v>
      </c>
      <c r="Z1038" s="2" t="str">
        <f>G1038</f>
        <v>f</v>
      </c>
      <c r="AA1038">
        <f>_xlfn.IFNA(VLOOKUP(X1038,'duo-out'!A$2:Q$5000,5,FALSE),E1038+10*(H1038-1)+1+_xlfn.IFNA(VLOOKUP(D1038,states!A$2:C$10,3,FALSE),1))</f>
        <v>153</v>
      </c>
      <c r="AB1038" t="str">
        <f>IF(V1038="","",V1038)</f>
        <v/>
      </c>
      <c r="AC1038" s="2" t="str">
        <f>_xlfn.IFNA(VLOOKUP(D1038,states!A$2:C$10,2,FALSE),"XX")</f>
        <v>D</v>
      </c>
      <c r="AD1038">
        <f>E1038</f>
        <v>2</v>
      </c>
      <c r="AE1038">
        <f>_xlfn.IFNA(VLOOKUP(D1038,states!A$2:D$10,4,FALSE),0)</f>
        <v>1</v>
      </c>
      <c r="AF1038">
        <v>0.5</v>
      </c>
      <c r="AG1038">
        <f>IF(AE1038=0,AF1038,IF(AE1038=1,IF(F1038=0.5,0.5,IF(H1038=1,0.5,1.5)),IF(F1038=0.5,0.5,IF(H1038=1,2.5,1.5))))</f>
        <v>0.5</v>
      </c>
      <c r="AH1038" s="7">
        <f>IF(AC1038="XX",0,1/C1038^(1/5)*IF(E1038=0,100,1)/(E1038+1)^(1/4))</f>
        <v>1.0977284167579366</v>
      </c>
    </row>
    <row r="1039" spans="1:34">
      <c r="A1039">
        <v>1551</v>
      </c>
      <c r="B1039" s="1">
        <v>64255.8</v>
      </c>
      <c r="C1039" s="6">
        <v>0.15890000000000001</v>
      </c>
      <c r="D1039" t="s">
        <v>6</v>
      </c>
      <c r="E1039">
        <v>2</v>
      </c>
      <c r="F1039">
        <v>2.5</v>
      </c>
      <c r="G1039" t="s">
        <v>2</v>
      </c>
      <c r="H1039">
        <v>1</v>
      </c>
      <c r="I1039" t="s">
        <v>0</v>
      </c>
      <c r="J1039">
        <v>0</v>
      </c>
      <c r="K1039">
        <v>1.5</v>
      </c>
      <c r="L1039" t="s">
        <v>2</v>
      </c>
      <c r="M1039">
        <v>1</v>
      </c>
      <c r="N1039" t="s">
        <v>1607</v>
      </c>
      <c r="O1039">
        <v>1</v>
      </c>
      <c r="P1039" t="str">
        <f>D1039&amp;"-"&amp;F1039&amp;"-"&amp;G1039&amp;"-"&amp;E1039&amp;"-"&amp;H1039</f>
        <v>D2Pi-2.5-f-2-1</v>
      </c>
      <c r="Q1039" t="str">
        <f>I1039&amp;"-"&amp;K1039&amp;"-"&amp;L1039&amp;"-"&amp;J1039&amp;"-"&amp;M1039</f>
        <v>X2Pi-1.5-f-0-1</v>
      </c>
      <c r="R1039">
        <f>B1039+S1039</f>
        <v>64273.681117138003</v>
      </c>
      <c r="S1039">
        <f>_xlfn.IFNA(VLOOKUP(Q1039,'MARVEL-X'!A$2:I$1400,7,FALSE),VLOOKUP(Q1039,MARVEL!A$2:J$1522,10,FALSE))</f>
        <v>17.881117138</v>
      </c>
      <c r="T1039">
        <f>IF(P1039=P1038,R1039+T1038,R1039)</f>
        <v>128547.073368989</v>
      </c>
      <c r="U1039">
        <f>IF(P1039=P1038,1+U1038,1)</f>
        <v>2</v>
      </c>
      <c r="V1039">
        <f t="shared" si="16"/>
        <v>64273.536684494502</v>
      </c>
      <c r="W1039">
        <f>IF(V1039="","",IF(ABS(V1039-R1039)&gt;W$1,ABS(V1039-R1039),""))</f>
        <v>0.14443264350120444</v>
      </c>
      <c r="X1039" t="str">
        <f>Y1039&amp;"-"&amp;Z1039&amp;"-"&amp;AC1039&amp;"-"&amp;AD1039&amp;"-"&amp;AG1039</f>
        <v>2.5-f-D-2-0.5</v>
      </c>
      <c r="Y1039">
        <f>F1039</f>
        <v>2.5</v>
      </c>
      <c r="Z1039" s="2" t="str">
        <f>G1039</f>
        <v>f</v>
      </c>
      <c r="AA1039">
        <f>_xlfn.IFNA(VLOOKUP(X1039,'duo-out'!A$2:Q$5000,5,FALSE),E1039+10*(H1039-1)+1+_xlfn.IFNA(VLOOKUP(D1039,states!A$2:C$10,3,FALSE),1))</f>
        <v>153</v>
      </c>
      <c r="AB1039">
        <f>IF(V1039="","",V1039)</f>
        <v>64273.536684494502</v>
      </c>
      <c r="AC1039" s="2" t="str">
        <f>_xlfn.IFNA(VLOOKUP(D1039,states!A$2:C$10,2,FALSE),"XX")</f>
        <v>D</v>
      </c>
      <c r="AD1039">
        <f>E1039</f>
        <v>2</v>
      </c>
      <c r="AE1039">
        <f>_xlfn.IFNA(VLOOKUP(D1039,states!A$2:D$10,4,FALSE),0)</f>
        <v>1</v>
      </c>
      <c r="AF1039">
        <v>0.5</v>
      </c>
      <c r="AG1039">
        <f>IF(AE1039=0,AF1039,IF(AE1039=1,IF(F1039=0.5,0.5,IF(H1039=1,0.5,1.5)),IF(F1039=0.5,0.5,IF(H1039=1,2.5,1.5))))</f>
        <v>0.5</v>
      </c>
      <c r="AH1039" s="7">
        <f>IF(AC1039="XX",0,1/C1039^(1/5)*IF(E1039=0,100,1)/(E1039+1)^(1/4))</f>
        <v>1.0977284167579366</v>
      </c>
    </row>
    <row r="1040" spans="1:34">
      <c r="A1040">
        <v>1559</v>
      </c>
      <c r="B1040" s="1">
        <v>64285.1</v>
      </c>
      <c r="C1040" s="6">
        <v>0.1</v>
      </c>
      <c r="D1040" t="s">
        <v>6</v>
      </c>
      <c r="E1040">
        <v>2</v>
      </c>
      <c r="F1040">
        <v>2.5</v>
      </c>
      <c r="G1040" t="s">
        <v>2</v>
      </c>
      <c r="H1040">
        <v>2</v>
      </c>
      <c r="I1040" t="s">
        <v>0</v>
      </c>
      <c r="J1040">
        <v>0</v>
      </c>
      <c r="K1040">
        <v>1.5</v>
      </c>
      <c r="L1040" t="s">
        <v>2</v>
      </c>
      <c r="M1040">
        <v>2</v>
      </c>
      <c r="N1040" t="s">
        <v>1615</v>
      </c>
      <c r="O1040">
        <v>1</v>
      </c>
      <c r="P1040" t="str">
        <f>D1040&amp;"-"&amp;F1040&amp;"-"&amp;G1040&amp;"-"&amp;E1040&amp;"-"&amp;H1040</f>
        <v>D2Pi-2.5-f-2-2</v>
      </c>
      <c r="Q1040" t="str">
        <f>I1040&amp;"-"&amp;K1040&amp;"-"&amp;L1040&amp;"-"&amp;J1040&amp;"-"&amp;M1040</f>
        <v>X2Pi-1.5-f-0-2</v>
      </c>
      <c r="R1040">
        <f>B1040+S1040</f>
        <v>64352.284059068996</v>
      </c>
      <c r="S1040">
        <f>_xlfn.IFNA(VLOOKUP(Q1040,'MARVEL-X'!A$2:I$1400,7,FALSE),VLOOKUP(Q1040,MARVEL!A$2:J$1522,10,FALSE))</f>
        <v>67.184059069</v>
      </c>
      <c r="T1040">
        <f>IF(P1040=P1039,R1040+T1039,R1040)</f>
        <v>64352.284059068996</v>
      </c>
      <c r="U1040">
        <f>IF(P1040=P1039,1+U1039,1)</f>
        <v>1</v>
      </c>
      <c r="V1040">
        <f t="shared" si="16"/>
        <v>64352.284059068996</v>
      </c>
      <c r="W1040" t="str">
        <f>IF(V1040="","",IF(ABS(V1040-R1040)&gt;W$1,ABS(V1040-R1040),""))</f>
        <v/>
      </c>
      <c r="X1040" t="str">
        <f>Y1040&amp;"-"&amp;Z1040&amp;"-"&amp;AC1040&amp;"-"&amp;AD1040&amp;"-"&amp;AG1040</f>
        <v>2.5-f-D-2-1.5</v>
      </c>
      <c r="Y1040">
        <f>F1040</f>
        <v>2.5</v>
      </c>
      <c r="Z1040" s="2" t="str">
        <f>G1040</f>
        <v>f</v>
      </c>
      <c r="AA1040">
        <f>_xlfn.IFNA(VLOOKUP(X1040,'duo-out'!A$2:Q$5000,5,FALSE),E1040+10*(H1040-1)+1+_xlfn.IFNA(VLOOKUP(D1040,states!A$2:C$10,3,FALSE),1))</f>
        <v>163</v>
      </c>
      <c r="AB1040">
        <f>IF(V1040="","",V1040)</f>
        <v>64352.284059068996</v>
      </c>
      <c r="AC1040" s="2" t="str">
        <f>_xlfn.IFNA(VLOOKUP(D1040,states!A$2:C$10,2,FALSE),"XX")</f>
        <v>D</v>
      </c>
      <c r="AD1040">
        <f>E1040</f>
        <v>2</v>
      </c>
      <c r="AE1040">
        <f>_xlfn.IFNA(VLOOKUP(D1040,states!A$2:D$10,4,FALSE),0)</f>
        <v>1</v>
      </c>
      <c r="AF1040">
        <v>0.5</v>
      </c>
      <c r="AG1040">
        <f>IF(AE1040=0,AF1040,IF(AE1040=1,IF(F1040=0.5,0.5,IF(H1040=1,0.5,1.5)),IF(F1040=0.5,0.5,IF(H1040=1,2.5,1.5))))</f>
        <v>1.5</v>
      </c>
      <c r="AH1040" s="7">
        <f>IF(AC1040="XX",0,1/C1040^(1/5)*IF(E1040=0,100,1)/(E1040+1)^(1/4))</f>
        <v>1.2042584055782313</v>
      </c>
    </row>
    <row r="1041" spans="1:34">
      <c r="A1041">
        <v>1511</v>
      </c>
      <c r="B1041" s="1">
        <v>33276.199999999997</v>
      </c>
      <c r="C1041" s="6">
        <v>1.2470000000000001</v>
      </c>
      <c r="D1041" t="s">
        <v>6</v>
      </c>
      <c r="E1041">
        <v>0</v>
      </c>
      <c r="F1041">
        <v>3.5</v>
      </c>
      <c r="G1041" t="s">
        <v>1</v>
      </c>
      <c r="H1041">
        <v>1</v>
      </c>
      <c r="I1041" t="s">
        <v>4</v>
      </c>
      <c r="J1041">
        <v>0</v>
      </c>
      <c r="K1041">
        <v>3.5</v>
      </c>
      <c r="L1041" t="s">
        <v>2</v>
      </c>
      <c r="M1041">
        <v>1</v>
      </c>
      <c r="N1041" t="s">
        <v>1567</v>
      </c>
      <c r="O1041">
        <v>1</v>
      </c>
      <c r="P1041" t="str">
        <f>D1041&amp;"-"&amp;F1041&amp;"-"&amp;G1041&amp;"-"&amp;E1041&amp;"-"&amp;H1041</f>
        <v>D2Pi-3.5-e-0-1</v>
      </c>
      <c r="Q1041" t="str">
        <f>I1041&amp;"-"&amp;K1041&amp;"-"&amp;L1041&amp;"-"&amp;J1041&amp;"-"&amp;M1041</f>
        <v>B2Sigma-3.5-f-0-1</v>
      </c>
      <c r="R1041">
        <f>B1041+S1041</f>
        <v>59125.769288914002</v>
      </c>
      <c r="S1041">
        <f>_xlfn.IFNA(VLOOKUP(Q1041,'MARVEL-X'!A$2:I$1400,7,FALSE),VLOOKUP(Q1041,MARVEL!A$2:J$1522,10,FALSE))</f>
        <v>25849.569288914001</v>
      </c>
      <c r="T1041">
        <f>IF(P1041=P1040,R1041+T1040,R1041)</f>
        <v>59125.769288914002</v>
      </c>
      <c r="U1041">
        <f>IF(P1041=P1040,1+U1040,1)</f>
        <v>1</v>
      </c>
      <c r="V1041">
        <f t="shared" si="16"/>
        <v>59125.769288914002</v>
      </c>
      <c r="W1041" t="str">
        <f>IF(V1041="","",IF(ABS(V1041-R1041)&gt;W$1,ABS(V1041-R1041),""))</f>
        <v/>
      </c>
      <c r="X1041" t="str">
        <f>Y1041&amp;"-"&amp;Z1041&amp;"-"&amp;AC1041&amp;"-"&amp;AD1041&amp;"-"&amp;AG1041</f>
        <v>3.5-e-D-0-0.5</v>
      </c>
      <c r="Y1041">
        <f>F1041</f>
        <v>3.5</v>
      </c>
      <c r="Z1041" s="2" t="str">
        <f>G1041</f>
        <v>e</v>
      </c>
      <c r="AA1041">
        <f>_xlfn.IFNA(VLOOKUP(X1041,'duo-out'!A$2:Q$5000,5,FALSE),E1041+10*(H1041-1)+1+_xlfn.IFNA(VLOOKUP(D1041,states!A$2:C$10,3,FALSE),1))</f>
        <v>151</v>
      </c>
      <c r="AB1041">
        <f>IF(V1041="","",V1041)</f>
        <v>59125.769288914002</v>
      </c>
      <c r="AC1041" s="2" t="str">
        <f>_xlfn.IFNA(VLOOKUP(D1041,states!A$2:C$10,2,FALSE),"XX")</f>
        <v>D</v>
      </c>
      <c r="AD1041">
        <f>E1041</f>
        <v>0</v>
      </c>
      <c r="AE1041">
        <f>_xlfn.IFNA(VLOOKUP(D1041,states!A$2:D$10,4,FALSE),0)</f>
        <v>1</v>
      </c>
      <c r="AF1041">
        <v>0.5</v>
      </c>
      <c r="AG1041">
        <f>IF(AE1041=0,AF1041,IF(AE1041=1,IF(F1041=0.5,0.5,IF(H1041=1,0.5,1.5)),IF(F1041=0.5,0.5,IF(H1041=1,2.5,1.5))))</f>
        <v>0.5</v>
      </c>
      <c r="AH1041" s="7">
        <f>IF(AC1041="XX",0,1/C1041^(1/5)*IF(E1041=0,100,1)/(E1041+1)^(1/4))</f>
        <v>95.681221118643663</v>
      </c>
    </row>
    <row r="1042" spans="1:34">
      <c r="A1042">
        <v>1527</v>
      </c>
      <c r="B1042" s="1">
        <v>33169.4</v>
      </c>
      <c r="C1042" s="6">
        <v>0.83189999999999997</v>
      </c>
      <c r="D1042" t="s">
        <v>6</v>
      </c>
      <c r="E1042">
        <v>0</v>
      </c>
      <c r="F1042">
        <v>3.5</v>
      </c>
      <c r="G1042" t="s">
        <v>1</v>
      </c>
      <c r="H1042">
        <v>2</v>
      </c>
      <c r="I1042" t="s">
        <v>4</v>
      </c>
      <c r="J1042">
        <v>0</v>
      </c>
      <c r="K1042">
        <v>4.5</v>
      </c>
      <c r="L1042" t="s">
        <v>1</v>
      </c>
      <c r="M1042">
        <v>2</v>
      </c>
      <c r="N1042" t="s">
        <v>1583</v>
      </c>
      <c r="O1042">
        <v>1</v>
      </c>
      <c r="P1042" t="str">
        <f>D1042&amp;"-"&amp;F1042&amp;"-"&amp;G1042&amp;"-"&amp;E1042&amp;"-"&amp;H1042</f>
        <v>D2Pi-3.5-e-0-2</v>
      </c>
      <c r="Q1042" t="str">
        <f>I1042&amp;"-"&amp;K1042&amp;"-"&amp;L1042&amp;"-"&amp;J1042&amp;"-"&amp;M1042</f>
        <v>B2Sigma-4.5-e-0-2</v>
      </c>
      <c r="R1042">
        <f>B1042+S1042</f>
        <v>59244.998165830002</v>
      </c>
      <c r="S1042">
        <f>_xlfn.IFNA(VLOOKUP(Q1042,'MARVEL-X'!A$2:I$1400,7,FALSE),VLOOKUP(Q1042,MARVEL!A$2:J$1522,10,FALSE))</f>
        <v>26075.598165830001</v>
      </c>
      <c r="T1042">
        <f>IF(P1042=P1041,R1042+T1041,R1042)</f>
        <v>59244.998165830002</v>
      </c>
      <c r="U1042">
        <f>IF(P1042=P1041,1+U1041,1)</f>
        <v>1</v>
      </c>
      <c r="V1042" t="str">
        <f t="shared" si="16"/>
        <v/>
      </c>
      <c r="W1042" t="str">
        <f>IF(V1042="","",IF(ABS(V1042-R1042)&gt;W$1,ABS(V1042-R1042),""))</f>
        <v/>
      </c>
      <c r="X1042" t="str">
        <f>Y1042&amp;"-"&amp;Z1042&amp;"-"&amp;AC1042&amp;"-"&amp;AD1042&amp;"-"&amp;AG1042</f>
        <v>3.5-e-D-0-1.5</v>
      </c>
      <c r="Y1042">
        <f>F1042</f>
        <v>3.5</v>
      </c>
      <c r="Z1042" s="2" t="str">
        <f>G1042</f>
        <v>e</v>
      </c>
      <c r="AA1042">
        <f>_xlfn.IFNA(VLOOKUP(X1042,'duo-out'!A$2:Q$5000,5,FALSE),E1042+10*(H1042-1)+1+_xlfn.IFNA(VLOOKUP(D1042,states!A$2:C$10,3,FALSE),1))</f>
        <v>161</v>
      </c>
      <c r="AB1042" t="str">
        <f>IF(V1042="","",V1042)</f>
        <v/>
      </c>
      <c r="AC1042" s="2" t="str">
        <f>_xlfn.IFNA(VLOOKUP(D1042,states!A$2:C$10,2,FALSE),"XX")</f>
        <v>D</v>
      </c>
      <c r="AD1042">
        <f>E1042</f>
        <v>0</v>
      </c>
      <c r="AE1042">
        <f>_xlfn.IFNA(VLOOKUP(D1042,states!A$2:D$10,4,FALSE),0)</f>
        <v>1</v>
      </c>
      <c r="AF1042">
        <v>0.5</v>
      </c>
      <c r="AG1042">
        <f>IF(AE1042=0,AF1042,IF(AE1042=1,IF(F1042=0.5,0.5,IF(H1042=1,0.5,1.5)),IF(F1042=0.5,0.5,IF(H1042=1,2.5,1.5))))</f>
        <v>1.5</v>
      </c>
      <c r="AH1042" s="7">
        <f>IF(AC1042="XX",0,1/C1042^(1/5)*IF(E1042=0,100,1)/(E1042+1)^(1/4))</f>
        <v>103.74944332212677</v>
      </c>
    </row>
    <row r="1043" spans="1:34">
      <c r="A1043">
        <v>1521</v>
      </c>
      <c r="B1043" s="1">
        <v>33395.599999999999</v>
      </c>
      <c r="C1043" s="6">
        <v>0.53300000000000003</v>
      </c>
      <c r="D1043" t="s">
        <v>6</v>
      </c>
      <c r="E1043">
        <v>0</v>
      </c>
      <c r="F1043">
        <v>3.5</v>
      </c>
      <c r="G1043" t="s">
        <v>1</v>
      </c>
      <c r="H1043">
        <v>2</v>
      </c>
      <c r="I1043" t="s">
        <v>4</v>
      </c>
      <c r="J1043">
        <v>0</v>
      </c>
      <c r="K1043">
        <v>2.5</v>
      </c>
      <c r="L1043" t="s">
        <v>1</v>
      </c>
      <c r="M1043">
        <v>2</v>
      </c>
      <c r="N1043" t="s">
        <v>1577</v>
      </c>
      <c r="O1043">
        <v>1</v>
      </c>
      <c r="P1043" t="str">
        <f>D1043&amp;"-"&amp;F1043&amp;"-"&amp;G1043&amp;"-"&amp;E1043&amp;"-"&amp;H1043</f>
        <v>D2Pi-3.5-e-0-2</v>
      </c>
      <c r="Q1043" t="str">
        <f>I1043&amp;"-"&amp;K1043&amp;"-"&amp;L1043&amp;"-"&amp;J1043&amp;"-"&amp;M1043</f>
        <v>B2Sigma-2.5-e-0-2</v>
      </c>
      <c r="R1043">
        <f>B1043+S1043</f>
        <v>59245.269892776996</v>
      </c>
      <c r="S1043">
        <f>_xlfn.IFNA(VLOOKUP(Q1043,'MARVEL-X'!A$2:I$1400,7,FALSE),VLOOKUP(Q1043,MARVEL!A$2:J$1522,10,FALSE))</f>
        <v>25849.669892777001</v>
      </c>
      <c r="T1043">
        <f>IF(P1043=P1042,R1043+T1042,R1043)</f>
        <v>118490.26805860701</v>
      </c>
      <c r="U1043">
        <f>IF(P1043=P1042,1+U1042,1)</f>
        <v>2</v>
      </c>
      <c r="V1043">
        <f t="shared" si="16"/>
        <v>59245.134029303503</v>
      </c>
      <c r="W1043">
        <f>IF(V1043="","",IF(ABS(V1043-R1043)&gt;W$1,ABS(V1043-R1043),""))</f>
        <v>0.13586347349337302</v>
      </c>
      <c r="X1043" t="str">
        <f>Y1043&amp;"-"&amp;Z1043&amp;"-"&amp;AC1043&amp;"-"&amp;AD1043&amp;"-"&amp;AG1043</f>
        <v>3.5-e-D-0-1.5</v>
      </c>
      <c r="Y1043">
        <f>F1043</f>
        <v>3.5</v>
      </c>
      <c r="Z1043" s="2" t="str">
        <f>G1043</f>
        <v>e</v>
      </c>
      <c r="AA1043">
        <f>_xlfn.IFNA(VLOOKUP(X1043,'duo-out'!A$2:Q$5000,5,FALSE),E1043+10*(H1043-1)+1+_xlfn.IFNA(VLOOKUP(D1043,states!A$2:C$10,3,FALSE),1))</f>
        <v>161</v>
      </c>
      <c r="AB1043">
        <f>IF(V1043="","",V1043)</f>
        <v>59245.134029303503</v>
      </c>
      <c r="AC1043" s="2" t="str">
        <f>_xlfn.IFNA(VLOOKUP(D1043,states!A$2:C$10,2,FALSE),"XX")</f>
        <v>D</v>
      </c>
      <c r="AD1043">
        <f>E1043</f>
        <v>0</v>
      </c>
      <c r="AE1043">
        <f>_xlfn.IFNA(VLOOKUP(D1043,states!A$2:D$10,4,FALSE),0)</f>
        <v>1</v>
      </c>
      <c r="AF1043">
        <v>0.5</v>
      </c>
      <c r="AG1043">
        <f>IF(AE1043=0,AF1043,IF(AE1043=1,IF(F1043=0.5,0.5,IF(H1043=1,0.5,1.5)),IF(F1043=0.5,0.5,IF(H1043=1,2.5,1.5))))</f>
        <v>1.5</v>
      </c>
      <c r="AH1043" s="7">
        <f>IF(AC1043="XX",0,1/C1043^(1/5)*IF(E1043=0,100,1)/(E1043+1)^(1/4))</f>
        <v>113.41083766342894</v>
      </c>
    </row>
    <row r="1044" spans="1:34">
      <c r="A1044">
        <v>1538</v>
      </c>
      <c r="B1044" s="1">
        <v>58856.6</v>
      </c>
      <c r="C1044" s="6">
        <v>0.87929999999999997</v>
      </c>
      <c r="D1044" t="s">
        <v>6</v>
      </c>
      <c r="E1044">
        <v>0</v>
      </c>
      <c r="F1044">
        <v>3.5</v>
      </c>
      <c r="G1044" t="s">
        <v>2</v>
      </c>
      <c r="H1044">
        <v>1</v>
      </c>
      <c r="I1044" t="s">
        <v>0</v>
      </c>
      <c r="J1044">
        <v>0</v>
      </c>
      <c r="K1044">
        <v>4.5</v>
      </c>
      <c r="L1044" t="s">
        <v>2</v>
      </c>
      <c r="M1044">
        <v>1</v>
      </c>
      <c r="N1044" t="s">
        <v>1594</v>
      </c>
      <c r="O1044">
        <v>1</v>
      </c>
      <c r="P1044" t="str">
        <f>D1044&amp;"-"&amp;F1044&amp;"-"&amp;G1044&amp;"-"&amp;E1044&amp;"-"&amp;H1044</f>
        <v>D2Pi-3.5-f-0-1</v>
      </c>
      <c r="Q1044" t="str">
        <f>I1044&amp;"-"&amp;K1044&amp;"-"&amp;L1044&amp;"-"&amp;J1044&amp;"-"&amp;M1044</f>
        <v>X2Pi-4.5-f-0-1</v>
      </c>
      <c r="R1044">
        <f>B1044+S1044</f>
        <v>59126.630633298999</v>
      </c>
      <c r="S1044">
        <f>_xlfn.IFNA(VLOOKUP(Q1044,'MARVEL-X'!A$2:I$1400,7,FALSE),VLOOKUP(Q1044,MARVEL!A$2:J$1522,10,FALSE))</f>
        <v>270.03063329899999</v>
      </c>
      <c r="T1044">
        <f>IF(P1044=P1043,R1044+T1043,R1044)</f>
        <v>59126.630633298999</v>
      </c>
      <c r="U1044">
        <f>IF(P1044=P1043,1+U1043,1)</f>
        <v>1</v>
      </c>
      <c r="V1044" t="str">
        <f t="shared" si="16"/>
        <v/>
      </c>
      <c r="W1044" t="str">
        <f>IF(V1044="","",IF(ABS(V1044-R1044)&gt;W$1,ABS(V1044-R1044),""))</f>
        <v/>
      </c>
      <c r="X1044" t="str">
        <f>Y1044&amp;"-"&amp;Z1044&amp;"-"&amp;AC1044&amp;"-"&amp;AD1044&amp;"-"&amp;AG1044</f>
        <v>3.5-f-D-0-0.5</v>
      </c>
      <c r="Y1044">
        <f>F1044</f>
        <v>3.5</v>
      </c>
      <c r="Z1044" s="2" t="str">
        <f>G1044</f>
        <v>f</v>
      </c>
      <c r="AA1044">
        <f>_xlfn.IFNA(VLOOKUP(X1044,'duo-out'!A$2:Q$5000,5,FALSE),E1044+10*(H1044-1)+1+_xlfn.IFNA(VLOOKUP(D1044,states!A$2:C$10,3,FALSE),1))</f>
        <v>151</v>
      </c>
      <c r="AB1044" t="str">
        <f>IF(V1044="","",V1044)</f>
        <v/>
      </c>
      <c r="AC1044" s="2" t="str">
        <f>_xlfn.IFNA(VLOOKUP(D1044,states!A$2:C$10,2,FALSE),"XX")</f>
        <v>D</v>
      </c>
      <c r="AD1044">
        <f>E1044</f>
        <v>0</v>
      </c>
      <c r="AE1044">
        <f>_xlfn.IFNA(VLOOKUP(D1044,states!A$2:D$10,4,FALSE),0)</f>
        <v>1</v>
      </c>
      <c r="AF1044">
        <v>0.5</v>
      </c>
      <c r="AG1044">
        <f>IF(AE1044=0,AF1044,IF(AE1044=1,IF(F1044=0.5,0.5,IF(H1044=1,0.5,1.5)),IF(F1044=0.5,0.5,IF(H1044=1,2.5,1.5))))</f>
        <v>0.5</v>
      </c>
      <c r="AH1044" s="7">
        <f>IF(AC1044="XX",0,1/C1044^(1/5)*IF(E1044=0,100,1)/(E1044+1)^(1/4))</f>
        <v>102.60595936275357</v>
      </c>
    </row>
    <row r="1045" spans="1:34">
      <c r="A1045">
        <v>1531</v>
      </c>
      <c r="B1045" s="1">
        <v>59053.599999999999</v>
      </c>
      <c r="C1045" s="6">
        <v>1.01</v>
      </c>
      <c r="D1045" t="s">
        <v>6</v>
      </c>
      <c r="E1045">
        <v>0</v>
      </c>
      <c r="F1045">
        <v>3.5</v>
      </c>
      <c r="G1045" t="s">
        <v>2</v>
      </c>
      <c r="H1045">
        <v>1</v>
      </c>
      <c r="I1045" t="s">
        <v>0</v>
      </c>
      <c r="J1045">
        <v>0</v>
      </c>
      <c r="K1045">
        <v>2.5</v>
      </c>
      <c r="L1045" t="s">
        <v>2</v>
      </c>
      <c r="M1045">
        <v>1</v>
      </c>
      <c r="N1045" t="s">
        <v>1587</v>
      </c>
      <c r="O1045">
        <v>1</v>
      </c>
      <c r="P1045" t="str">
        <f>D1045&amp;"-"&amp;F1045&amp;"-"&amp;G1045&amp;"-"&amp;E1045&amp;"-"&amp;H1045</f>
        <v>D2Pi-3.5-f-0-1</v>
      </c>
      <c r="Q1045" t="str">
        <f>I1045&amp;"-"&amp;K1045&amp;"-"&amp;L1045&amp;"-"&amp;J1045&amp;"-"&amp;M1045</f>
        <v>X2Pi-2.5-f-0-1</v>
      </c>
      <c r="R1045">
        <f>B1045+S1045</f>
        <v>59126.749791565002</v>
      </c>
      <c r="S1045">
        <f>_xlfn.IFNA(VLOOKUP(Q1045,'MARVEL-X'!A$2:I$1400,7,FALSE),VLOOKUP(Q1045,MARVEL!A$2:J$1522,10,FALSE))</f>
        <v>73.149791565000001</v>
      </c>
      <c r="T1045">
        <f>IF(P1045=P1044,R1045+T1044,R1045)</f>
        <v>118253.38042486401</v>
      </c>
      <c r="U1045">
        <f>IF(P1045=P1044,1+U1044,1)</f>
        <v>2</v>
      </c>
      <c r="V1045" t="str">
        <f t="shared" si="16"/>
        <v/>
      </c>
      <c r="W1045" t="str">
        <f>IF(V1045="","",IF(ABS(V1045-R1045)&gt;W$1,ABS(V1045-R1045),""))</f>
        <v/>
      </c>
      <c r="X1045" t="str">
        <f>Y1045&amp;"-"&amp;Z1045&amp;"-"&amp;AC1045&amp;"-"&amp;AD1045&amp;"-"&amp;AG1045</f>
        <v>3.5-f-D-0-0.5</v>
      </c>
      <c r="Y1045">
        <f>F1045</f>
        <v>3.5</v>
      </c>
      <c r="Z1045" s="2" t="str">
        <f>G1045</f>
        <v>f</v>
      </c>
      <c r="AA1045">
        <f>_xlfn.IFNA(VLOOKUP(X1045,'duo-out'!A$2:Q$5000,5,FALSE),E1045+10*(H1045-1)+1+_xlfn.IFNA(VLOOKUP(D1045,states!A$2:C$10,3,FALSE),1))</f>
        <v>151</v>
      </c>
      <c r="AB1045" t="str">
        <f>IF(V1045="","",V1045)</f>
        <v/>
      </c>
      <c r="AC1045" s="2" t="str">
        <f>_xlfn.IFNA(VLOOKUP(D1045,states!A$2:C$10,2,FALSE),"XX")</f>
        <v>D</v>
      </c>
      <c r="AD1045">
        <f>E1045</f>
        <v>0</v>
      </c>
      <c r="AE1045">
        <f>_xlfn.IFNA(VLOOKUP(D1045,states!A$2:D$10,4,FALSE),0)</f>
        <v>1</v>
      </c>
      <c r="AF1045">
        <v>0.5</v>
      </c>
      <c r="AG1045">
        <f>IF(AE1045=0,AF1045,IF(AE1045=1,IF(F1045=0.5,0.5,IF(H1045=1,0.5,1.5)),IF(F1045=0.5,0.5,IF(H1045=1,2.5,1.5))))</f>
        <v>0.5</v>
      </c>
      <c r="AH1045" s="7">
        <f>IF(AC1045="XX",0,1/C1045^(1/5)*IF(E1045=0,100,1)/(E1045+1)^(1/4))</f>
        <v>99.801191269813714</v>
      </c>
    </row>
    <row r="1046" spans="1:34">
      <c r="A1046">
        <v>1516</v>
      </c>
      <c r="B1046" s="1">
        <v>33175.699999999997</v>
      </c>
      <c r="C1046" s="6">
        <v>0.51170000000000004</v>
      </c>
      <c r="D1046" t="s">
        <v>6</v>
      </c>
      <c r="E1046">
        <v>0</v>
      </c>
      <c r="F1046">
        <v>3.5</v>
      </c>
      <c r="G1046" t="s">
        <v>2</v>
      </c>
      <c r="H1046">
        <v>1</v>
      </c>
      <c r="I1046" t="s">
        <v>4</v>
      </c>
      <c r="J1046">
        <v>0</v>
      </c>
      <c r="K1046">
        <v>4.5</v>
      </c>
      <c r="L1046" t="s">
        <v>2</v>
      </c>
      <c r="M1046">
        <v>1</v>
      </c>
      <c r="N1046" t="s">
        <v>1572</v>
      </c>
      <c r="O1046">
        <v>1</v>
      </c>
      <c r="P1046" t="str">
        <f>D1046&amp;"-"&amp;F1046&amp;"-"&amp;G1046&amp;"-"&amp;E1046&amp;"-"&amp;H1046</f>
        <v>D2Pi-3.5-f-0-1</v>
      </c>
      <c r="Q1046" t="str">
        <f>I1046&amp;"-"&amp;K1046&amp;"-"&amp;L1046&amp;"-"&amp;J1046&amp;"-"&amp;M1046</f>
        <v>B2Sigma-4.5-f-0-1</v>
      </c>
      <c r="R1046">
        <f>B1046+S1046</f>
        <v>59125.830027635995</v>
      </c>
      <c r="S1046">
        <f>_xlfn.IFNA(VLOOKUP(Q1046,'MARVEL-X'!A$2:I$1400,7,FALSE),VLOOKUP(Q1046,MARVEL!A$2:J$1522,10,FALSE))</f>
        <v>25950.130027636002</v>
      </c>
      <c r="T1046">
        <f>IF(P1046=P1045,R1046+T1045,R1046)</f>
        <v>177379.2104525</v>
      </c>
      <c r="U1046">
        <f>IF(P1046=P1045,1+U1045,1)</f>
        <v>3</v>
      </c>
      <c r="V1046" t="str">
        <f t="shared" si="16"/>
        <v/>
      </c>
      <c r="W1046" t="str">
        <f>IF(V1046="","",IF(ABS(V1046-R1046)&gt;W$1,ABS(V1046-R1046),""))</f>
        <v/>
      </c>
      <c r="X1046" t="str">
        <f>Y1046&amp;"-"&amp;Z1046&amp;"-"&amp;AC1046&amp;"-"&amp;AD1046&amp;"-"&amp;AG1046</f>
        <v>3.5-f-D-0-0.5</v>
      </c>
      <c r="Y1046">
        <f>F1046</f>
        <v>3.5</v>
      </c>
      <c r="Z1046" s="2" t="str">
        <f>G1046</f>
        <v>f</v>
      </c>
      <c r="AA1046">
        <f>_xlfn.IFNA(VLOOKUP(X1046,'duo-out'!A$2:Q$5000,5,FALSE),E1046+10*(H1046-1)+1+_xlfn.IFNA(VLOOKUP(D1046,states!A$2:C$10,3,FALSE),1))</f>
        <v>151</v>
      </c>
      <c r="AB1046" t="str">
        <f>IF(V1046="","",V1046)</f>
        <v/>
      </c>
      <c r="AC1046" s="2" t="str">
        <f>_xlfn.IFNA(VLOOKUP(D1046,states!A$2:C$10,2,FALSE),"XX")</f>
        <v>D</v>
      </c>
      <c r="AD1046">
        <f>E1046</f>
        <v>0</v>
      </c>
      <c r="AE1046">
        <f>_xlfn.IFNA(VLOOKUP(D1046,states!A$2:D$10,4,FALSE),0)</f>
        <v>1</v>
      </c>
      <c r="AF1046">
        <v>0.5</v>
      </c>
      <c r="AG1046">
        <f>IF(AE1046=0,AF1046,IF(AE1046=1,IF(F1046=0.5,0.5,IF(H1046=1,0.5,1.5)),IF(F1046=0.5,0.5,IF(H1046=1,2.5,1.5))))</f>
        <v>0.5</v>
      </c>
      <c r="AH1046" s="7">
        <f>IF(AC1046="XX",0,1/C1046^(1/5)*IF(E1046=0,100,1)/(E1046+1)^(1/4))</f>
        <v>114.33966530289648</v>
      </c>
    </row>
    <row r="1047" spans="1:34">
      <c r="A1047">
        <v>1505</v>
      </c>
      <c r="B1047" s="1">
        <v>33352</v>
      </c>
      <c r="C1047" s="6">
        <v>0.3574</v>
      </c>
      <c r="D1047" t="s">
        <v>6</v>
      </c>
      <c r="E1047">
        <v>0</v>
      </c>
      <c r="F1047">
        <v>3.5</v>
      </c>
      <c r="G1047" t="s">
        <v>2</v>
      </c>
      <c r="H1047">
        <v>1</v>
      </c>
      <c r="I1047" t="s">
        <v>4</v>
      </c>
      <c r="J1047">
        <v>0</v>
      </c>
      <c r="K1047">
        <v>2.5</v>
      </c>
      <c r="L1047" t="s">
        <v>2</v>
      </c>
      <c r="M1047">
        <v>1</v>
      </c>
      <c r="N1047" t="s">
        <v>1561</v>
      </c>
      <c r="O1047">
        <v>1</v>
      </c>
      <c r="P1047" t="str">
        <f>D1047&amp;"-"&amp;F1047&amp;"-"&amp;G1047&amp;"-"&amp;E1047&amp;"-"&amp;H1047</f>
        <v>D2Pi-3.5-f-0-1</v>
      </c>
      <c r="Q1047" t="str">
        <f>I1047&amp;"-"&amp;K1047&amp;"-"&amp;L1047&amp;"-"&amp;J1047&amp;"-"&amp;M1047</f>
        <v>B2Sigma-2.5-f-0-1</v>
      </c>
      <c r="R1047">
        <f>B1047+S1047</f>
        <v>59125.970391267998</v>
      </c>
      <c r="S1047">
        <f>_xlfn.IFNA(VLOOKUP(Q1047,'MARVEL-X'!A$2:I$1400,7,FALSE),VLOOKUP(Q1047,MARVEL!A$2:J$1522,10,FALSE))</f>
        <v>25773.970391268002</v>
      </c>
      <c r="T1047">
        <f>IF(P1047=P1046,R1047+T1046,R1047)</f>
        <v>236505.180843768</v>
      </c>
      <c r="U1047">
        <f>IF(P1047=P1046,1+U1046,1)</f>
        <v>4</v>
      </c>
      <c r="V1047">
        <f t="shared" si="16"/>
        <v>59126.295210942</v>
      </c>
      <c r="W1047">
        <f>IF(V1047="","",IF(ABS(V1047-R1047)&gt;W$1,ABS(V1047-R1047),""))</f>
        <v>0.3248196740023559</v>
      </c>
      <c r="X1047" t="str">
        <f>Y1047&amp;"-"&amp;Z1047&amp;"-"&amp;AC1047&amp;"-"&amp;AD1047&amp;"-"&amp;AG1047</f>
        <v>3.5-f-D-0-0.5</v>
      </c>
      <c r="Y1047">
        <f>F1047</f>
        <v>3.5</v>
      </c>
      <c r="Z1047" s="2" t="str">
        <f>G1047</f>
        <v>f</v>
      </c>
      <c r="AA1047">
        <f>_xlfn.IFNA(VLOOKUP(X1047,'duo-out'!A$2:Q$5000,5,FALSE),E1047+10*(H1047-1)+1+_xlfn.IFNA(VLOOKUP(D1047,states!A$2:C$10,3,FALSE),1))</f>
        <v>151</v>
      </c>
      <c r="AB1047">
        <f>IF(V1047="","",V1047)</f>
        <v>59126.295210942</v>
      </c>
      <c r="AC1047" s="2" t="str">
        <f>_xlfn.IFNA(VLOOKUP(D1047,states!A$2:C$10,2,FALSE),"XX")</f>
        <v>D</v>
      </c>
      <c r="AD1047">
        <f>E1047</f>
        <v>0</v>
      </c>
      <c r="AE1047">
        <f>_xlfn.IFNA(VLOOKUP(D1047,states!A$2:D$10,4,FALSE),0)</f>
        <v>1</v>
      </c>
      <c r="AF1047">
        <v>0.5</v>
      </c>
      <c r="AG1047">
        <f>IF(AE1047=0,AF1047,IF(AE1047=1,IF(F1047=0.5,0.5,IF(H1047=1,0.5,1.5)),IF(F1047=0.5,0.5,IF(H1047=1,2.5,1.5))))</f>
        <v>0.5</v>
      </c>
      <c r="AH1047" s="7">
        <f>IF(AC1047="XX",0,1/C1047^(1/5)*IF(E1047=0,100,1)/(E1047+1)^(1/4))</f>
        <v>122.84828284814876</v>
      </c>
    </row>
    <row r="1048" spans="1:34">
      <c r="A1048">
        <v>1541</v>
      </c>
      <c r="B1048" s="1">
        <v>59092.6</v>
      </c>
      <c r="C1048" s="6">
        <v>1.167</v>
      </c>
      <c r="D1048" t="s">
        <v>6</v>
      </c>
      <c r="E1048">
        <v>0</v>
      </c>
      <c r="F1048">
        <v>3.5</v>
      </c>
      <c r="G1048" t="s">
        <v>2</v>
      </c>
      <c r="H1048">
        <v>2</v>
      </c>
      <c r="I1048" t="s">
        <v>0</v>
      </c>
      <c r="J1048">
        <v>0</v>
      </c>
      <c r="K1048">
        <v>2.5</v>
      </c>
      <c r="L1048" t="s">
        <v>2</v>
      </c>
      <c r="M1048">
        <v>2</v>
      </c>
      <c r="N1048" t="s">
        <v>1597</v>
      </c>
      <c r="O1048">
        <v>1</v>
      </c>
      <c r="P1048" t="str">
        <f>D1048&amp;"-"&amp;F1048&amp;"-"&amp;G1048&amp;"-"&amp;E1048&amp;"-"&amp;H1048</f>
        <v>D2Pi-3.5-f-0-2</v>
      </c>
      <c r="Q1048" t="str">
        <f>I1048&amp;"-"&amp;K1048&amp;"-"&amp;L1048&amp;"-"&amp;J1048&amp;"-"&amp;M1048</f>
        <v>X2Pi-2.5-f-0-2</v>
      </c>
      <c r="R1048">
        <f>B1048+S1048</f>
        <v>59246.287732625002</v>
      </c>
      <c r="S1048">
        <f>_xlfn.IFNA(VLOOKUP(Q1048,'MARVEL-X'!A$2:I$1400,7,FALSE),VLOOKUP(Q1048,MARVEL!A$2:J$1522,10,FALSE))</f>
        <v>153.687732625</v>
      </c>
      <c r="T1048">
        <f>IF(P1048=P1047,R1048+T1047,R1048)</f>
        <v>59246.287732625002</v>
      </c>
      <c r="U1048">
        <f>IF(P1048=P1047,1+U1047,1)</f>
        <v>1</v>
      </c>
      <c r="V1048" t="str">
        <f t="shared" si="16"/>
        <v/>
      </c>
      <c r="W1048" t="str">
        <f>IF(V1048="","",IF(ABS(V1048-R1048)&gt;W$1,ABS(V1048-R1048),""))</f>
        <v/>
      </c>
      <c r="X1048" t="str">
        <f>Y1048&amp;"-"&amp;Z1048&amp;"-"&amp;AC1048&amp;"-"&amp;AD1048&amp;"-"&amp;AG1048</f>
        <v>3.5-f-D-0-1.5</v>
      </c>
      <c r="Y1048">
        <f>F1048</f>
        <v>3.5</v>
      </c>
      <c r="Z1048" s="2" t="str">
        <f>G1048</f>
        <v>f</v>
      </c>
      <c r="AA1048">
        <f>_xlfn.IFNA(VLOOKUP(X1048,'duo-out'!A$2:Q$5000,5,FALSE),E1048+10*(H1048-1)+1+_xlfn.IFNA(VLOOKUP(D1048,states!A$2:C$10,3,FALSE),1))</f>
        <v>161</v>
      </c>
      <c r="AB1048" t="str">
        <f>IF(V1048="","",V1048)</f>
        <v/>
      </c>
      <c r="AC1048" s="2" t="str">
        <f>_xlfn.IFNA(VLOOKUP(D1048,states!A$2:C$10,2,FALSE),"XX")</f>
        <v>D</v>
      </c>
      <c r="AD1048">
        <f>E1048</f>
        <v>0</v>
      </c>
      <c r="AE1048">
        <f>_xlfn.IFNA(VLOOKUP(D1048,states!A$2:D$10,4,FALSE),0)</f>
        <v>1</v>
      </c>
      <c r="AF1048">
        <v>0.5</v>
      </c>
      <c r="AG1048">
        <f>IF(AE1048=0,AF1048,IF(AE1048=1,IF(F1048=0.5,0.5,IF(H1048=1,0.5,1.5)),IF(F1048=0.5,0.5,IF(H1048=1,2.5,1.5))))</f>
        <v>1.5</v>
      </c>
      <c r="AH1048" s="7">
        <f>IF(AC1048="XX",0,1/C1048^(1/5)*IF(E1048=0,100,1)/(E1048+1)^(1/4))</f>
        <v>96.958486757690082</v>
      </c>
    </row>
    <row r="1049" spans="1:34">
      <c r="A1049">
        <v>1524</v>
      </c>
      <c r="B1049" s="1">
        <v>33294.800000000003</v>
      </c>
      <c r="C1049" s="6">
        <v>0.67710000000000004</v>
      </c>
      <c r="D1049" t="s">
        <v>6</v>
      </c>
      <c r="E1049">
        <v>0</v>
      </c>
      <c r="F1049">
        <v>3.5</v>
      </c>
      <c r="G1049" t="s">
        <v>2</v>
      </c>
      <c r="H1049">
        <v>2</v>
      </c>
      <c r="I1049" t="s">
        <v>4</v>
      </c>
      <c r="J1049">
        <v>0</v>
      </c>
      <c r="K1049">
        <v>3.5</v>
      </c>
      <c r="L1049" t="s">
        <v>1</v>
      </c>
      <c r="M1049">
        <v>2</v>
      </c>
      <c r="N1049" t="s">
        <v>1580</v>
      </c>
      <c r="O1049">
        <v>1</v>
      </c>
      <c r="P1049" t="str">
        <f>D1049&amp;"-"&amp;F1049&amp;"-"&amp;G1049&amp;"-"&amp;E1049&amp;"-"&amp;H1049</f>
        <v>D2Pi-3.5-f-0-2</v>
      </c>
      <c r="Q1049" t="str">
        <f>I1049&amp;"-"&amp;K1049&amp;"-"&amp;L1049&amp;"-"&amp;J1049&amp;"-"&amp;M1049</f>
        <v>B2Sigma-3.5-e-0-2</v>
      </c>
      <c r="R1049">
        <f>B1049+S1049</f>
        <v>59245.056468799005</v>
      </c>
      <c r="S1049">
        <f>_xlfn.IFNA(VLOOKUP(Q1049,'MARVEL-X'!A$2:I$1400,7,FALSE),VLOOKUP(Q1049,MARVEL!A$2:J$1522,10,FALSE))</f>
        <v>25950.256468799002</v>
      </c>
      <c r="T1049">
        <f>IF(P1049=P1048,R1049+T1048,R1049)</f>
        <v>118491.34420142401</v>
      </c>
      <c r="U1049">
        <f>IF(P1049=P1048,1+U1048,1)</f>
        <v>2</v>
      </c>
      <c r="V1049" t="str">
        <f t="shared" si="16"/>
        <v/>
      </c>
      <c r="W1049" t="str">
        <f>IF(V1049="","",IF(ABS(V1049-R1049)&gt;W$1,ABS(V1049-R1049),""))</f>
        <v/>
      </c>
      <c r="X1049" t="str">
        <f>Y1049&amp;"-"&amp;Z1049&amp;"-"&amp;AC1049&amp;"-"&amp;AD1049&amp;"-"&amp;AG1049</f>
        <v>3.5-f-D-0-1.5</v>
      </c>
      <c r="Y1049">
        <f>F1049</f>
        <v>3.5</v>
      </c>
      <c r="Z1049" s="2" t="str">
        <f>G1049</f>
        <v>f</v>
      </c>
      <c r="AA1049">
        <f>_xlfn.IFNA(VLOOKUP(X1049,'duo-out'!A$2:Q$5000,5,FALSE),E1049+10*(H1049-1)+1+_xlfn.IFNA(VLOOKUP(D1049,states!A$2:C$10,3,FALSE),1))</f>
        <v>161</v>
      </c>
      <c r="AB1049" t="str">
        <f>IF(V1049="","",V1049)</f>
        <v/>
      </c>
      <c r="AC1049" s="2" t="str">
        <f>_xlfn.IFNA(VLOOKUP(D1049,states!A$2:C$10,2,FALSE),"XX")</f>
        <v>D</v>
      </c>
      <c r="AD1049">
        <f>E1049</f>
        <v>0</v>
      </c>
      <c r="AE1049">
        <f>_xlfn.IFNA(VLOOKUP(D1049,states!A$2:D$10,4,FALSE),0)</f>
        <v>1</v>
      </c>
      <c r="AF1049">
        <v>0.5</v>
      </c>
      <c r="AG1049">
        <f>IF(AE1049=0,AF1049,IF(AE1049=1,IF(F1049=0.5,0.5,IF(H1049=1,0.5,1.5)),IF(F1049=0.5,0.5,IF(H1049=1,2.5,1.5))))</f>
        <v>1.5</v>
      </c>
      <c r="AH1049" s="7">
        <f>IF(AC1049="XX",0,1/C1049^(1/5)*IF(E1049=0,100,1)/(E1049+1)^(1/4))</f>
        <v>108.1108886658544</v>
      </c>
    </row>
    <row r="1050" spans="1:34">
      <c r="A1050">
        <v>350</v>
      </c>
      <c r="B1050" s="1">
        <v>58837.8</v>
      </c>
      <c r="C1050" s="6">
        <v>0.1</v>
      </c>
      <c r="D1050" t="s">
        <v>6</v>
      </c>
      <c r="E1050">
        <v>0</v>
      </c>
      <c r="F1050">
        <v>3.5</v>
      </c>
      <c r="G1050" t="s">
        <v>2</v>
      </c>
      <c r="H1050">
        <v>2</v>
      </c>
      <c r="I1050" t="s">
        <v>0</v>
      </c>
      <c r="J1050">
        <v>0</v>
      </c>
      <c r="K1050">
        <v>4.5</v>
      </c>
      <c r="L1050" t="s">
        <v>2</v>
      </c>
      <c r="M1050">
        <v>2</v>
      </c>
      <c r="N1050" t="s">
        <v>405</v>
      </c>
      <c r="O1050">
        <v>-1</v>
      </c>
      <c r="P1050" t="str">
        <f>D1050&amp;"-"&amp;F1050&amp;"-"&amp;G1050&amp;"-"&amp;E1050&amp;"-"&amp;H1050</f>
        <v>D2Pi-3.5-f-0-2</v>
      </c>
      <c r="Q1050" t="str">
        <f>I1050&amp;"-"&amp;K1050&amp;"-"&amp;L1050&amp;"-"&amp;J1050&amp;"-"&amp;M1050</f>
        <v>X2Pi-4.5-f-0-2</v>
      </c>
      <c r="R1050">
        <f>B1050+S1050</f>
        <v>59247.237407914006</v>
      </c>
      <c r="S1050">
        <f>_xlfn.IFNA(VLOOKUP(Q1050,'MARVEL-X'!A$2:I$1400,7,FALSE),VLOOKUP(Q1050,MARVEL!A$2:J$1522,10,FALSE))</f>
        <v>409.437407914</v>
      </c>
      <c r="T1050">
        <f>IF(P1050=P1049,R1050+T1049,R1050)</f>
        <v>177738.58160933803</v>
      </c>
      <c r="U1050">
        <f>IF(P1050=P1049,1+U1049,1)</f>
        <v>3</v>
      </c>
      <c r="V1050">
        <f t="shared" si="16"/>
        <v>59246.193869779345</v>
      </c>
      <c r="W1050">
        <f>IF(V1050="","",IF(ABS(V1050-R1050)&gt;W$1,ABS(V1050-R1050),""))</f>
        <v>1.0435381346615031</v>
      </c>
      <c r="X1050" t="str">
        <f>Y1050&amp;"-"&amp;Z1050&amp;"-"&amp;AC1050&amp;"-"&amp;AD1050&amp;"-"&amp;AG1050</f>
        <v>3.5-f-D-0-1.5</v>
      </c>
      <c r="Y1050">
        <f>F1050</f>
        <v>3.5</v>
      </c>
      <c r="Z1050" s="2" t="str">
        <f>G1050</f>
        <v>f</v>
      </c>
      <c r="AA1050">
        <f>_xlfn.IFNA(VLOOKUP(X1050,'duo-out'!A$2:Q$5000,5,FALSE),E1050+10*(H1050-1)+1+_xlfn.IFNA(VLOOKUP(D1050,states!A$2:C$10,3,FALSE),1))</f>
        <v>161</v>
      </c>
      <c r="AB1050">
        <f>IF(V1050="","",V1050)</f>
        <v>59246.193869779345</v>
      </c>
      <c r="AC1050" s="2" t="str">
        <f>_xlfn.IFNA(VLOOKUP(D1050,states!A$2:C$10,2,FALSE),"XX")</f>
        <v>D</v>
      </c>
      <c r="AD1050">
        <f>E1050</f>
        <v>0</v>
      </c>
      <c r="AE1050">
        <f>_xlfn.IFNA(VLOOKUP(D1050,states!A$2:D$10,4,FALSE),0)</f>
        <v>1</v>
      </c>
      <c r="AF1050">
        <v>0.5</v>
      </c>
      <c r="AG1050">
        <f>IF(AE1050=0,AF1050,IF(AE1050=1,IF(F1050=0.5,0.5,IF(H1050=1,0.5,1.5)),IF(F1050=0.5,0.5,IF(H1050=1,2.5,1.5))))</f>
        <v>1.5</v>
      </c>
      <c r="AH1050" s="7">
        <f>IF(AC1050="XX",0,1/C1050^(1/5)*IF(E1050=0,100,1)/(E1050+1)^(1/4))</f>
        <v>158.48931924611134</v>
      </c>
    </row>
    <row r="1051" spans="1:34">
      <c r="A1051">
        <v>1552</v>
      </c>
      <c r="B1051" s="1">
        <v>64277.1</v>
      </c>
      <c r="C1051" s="6">
        <v>0.1</v>
      </c>
      <c r="D1051" t="s">
        <v>6</v>
      </c>
      <c r="E1051">
        <v>2</v>
      </c>
      <c r="F1051">
        <v>3.5</v>
      </c>
      <c r="G1051" t="s">
        <v>2</v>
      </c>
      <c r="H1051">
        <v>1</v>
      </c>
      <c r="I1051" t="s">
        <v>0</v>
      </c>
      <c r="J1051">
        <v>0</v>
      </c>
      <c r="K1051">
        <v>2.5</v>
      </c>
      <c r="L1051" t="s">
        <v>2</v>
      </c>
      <c r="M1051">
        <v>1</v>
      </c>
      <c r="N1051" t="s">
        <v>1608</v>
      </c>
      <c r="O1051">
        <v>1</v>
      </c>
      <c r="P1051" t="str">
        <f>D1051&amp;"-"&amp;F1051&amp;"-"&amp;G1051&amp;"-"&amp;E1051&amp;"-"&amp;H1051</f>
        <v>D2Pi-3.5-f-2-1</v>
      </c>
      <c r="Q1051" t="str">
        <f>I1051&amp;"-"&amp;K1051&amp;"-"&amp;L1051&amp;"-"&amp;J1051&amp;"-"&amp;M1051</f>
        <v>X2Pi-2.5-f-0-1</v>
      </c>
      <c r="R1051">
        <f>B1051+S1051</f>
        <v>64350.249791565002</v>
      </c>
      <c r="S1051">
        <f>_xlfn.IFNA(VLOOKUP(Q1051,'MARVEL-X'!A$2:I$1400,7,FALSE),VLOOKUP(Q1051,MARVEL!A$2:J$1522,10,FALSE))</f>
        <v>73.149791565000001</v>
      </c>
      <c r="T1051">
        <f>IF(P1051=P1050,R1051+T1050,R1051)</f>
        <v>64350.249791565002</v>
      </c>
      <c r="U1051">
        <f>IF(P1051=P1050,1+U1050,1)</f>
        <v>1</v>
      </c>
      <c r="V1051">
        <f t="shared" si="16"/>
        <v>64350.249791565002</v>
      </c>
      <c r="W1051" t="str">
        <f>IF(V1051="","",IF(ABS(V1051-R1051)&gt;W$1,ABS(V1051-R1051),""))</f>
        <v/>
      </c>
      <c r="X1051" t="str">
        <f>Y1051&amp;"-"&amp;Z1051&amp;"-"&amp;AC1051&amp;"-"&amp;AD1051&amp;"-"&amp;AG1051</f>
        <v>3.5-f-D-2-0.5</v>
      </c>
      <c r="Y1051">
        <f>F1051</f>
        <v>3.5</v>
      </c>
      <c r="Z1051" s="2" t="str">
        <f>G1051</f>
        <v>f</v>
      </c>
      <c r="AA1051">
        <f>_xlfn.IFNA(VLOOKUP(X1051,'duo-out'!A$2:Q$5000,5,FALSE),E1051+10*(H1051-1)+1+_xlfn.IFNA(VLOOKUP(D1051,states!A$2:C$10,3,FALSE),1))</f>
        <v>153</v>
      </c>
      <c r="AB1051">
        <f>IF(V1051="","",V1051)</f>
        <v>64350.249791565002</v>
      </c>
      <c r="AC1051" s="2" t="str">
        <f>_xlfn.IFNA(VLOOKUP(D1051,states!A$2:C$10,2,FALSE),"XX")</f>
        <v>D</v>
      </c>
      <c r="AD1051">
        <f>E1051</f>
        <v>2</v>
      </c>
      <c r="AE1051">
        <f>_xlfn.IFNA(VLOOKUP(D1051,states!A$2:D$10,4,FALSE),0)</f>
        <v>1</v>
      </c>
      <c r="AF1051">
        <v>0.5</v>
      </c>
      <c r="AG1051">
        <f>IF(AE1051=0,AF1051,IF(AE1051=1,IF(F1051=0.5,0.5,IF(H1051=1,0.5,1.5)),IF(F1051=0.5,0.5,IF(H1051=1,2.5,1.5))))</f>
        <v>0.5</v>
      </c>
      <c r="AH1051" s="7">
        <f>IF(AC1051="XX",0,1/C1051^(1/5)*IF(E1051=0,100,1)/(E1051+1)^(1/4))</f>
        <v>1.2042584055782313</v>
      </c>
    </row>
    <row r="1052" spans="1:34">
      <c r="A1052">
        <v>1560</v>
      </c>
      <c r="B1052" s="1">
        <v>64295.3</v>
      </c>
      <c r="C1052" s="6">
        <v>0.1</v>
      </c>
      <c r="D1052" t="s">
        <v>6</v>
      </c>
      <c r="E1052">
        <v>2</v>
      </c>
      <c r="F1052">
        <v>3.5</v>
      </c>
      <c r="G1052" t="s">
        <v>2</v>
      </c>
      <c r="H1052">
        <v>2</v>
      </c>
      <c r="I1052" t="s">
        <v>0</v>
      </c>
      <c r="J1052">
        <v>0</v>
      </c>
      <c r="K1052">
        <v>2.5</v>
      </c>
      <c r="L1052" t="s">
        <v>2</v>
      </c>
      <c r="M1052">
        <v>2</v>
      </c>
      <c r="N1052" t="s">
        <v>1616</v>
      </c>
      <c r="O1052">
        <v>1</v>
      </c>
      <c r="P1052" t="str">
        <f>D1052&amp;"-"&amp;F1052&amp;"-"&amp;G1052&amp;"-"&amp;E1052&amp;"-"&amp;H1052</f>
        <v>D2Pi-3.5-f-2-2</v>
      </c>
      <c r="Q1052" t="str">
        <f>I1052&amp;"-"&amp;K1052&amp;"-"&amp;L1052&amp;"-"&amp;J1052&amp;"-"&amp;M1052</f>
        <v>X2Pi-2.5-f-0-2</v>
      </c>
      <c r="R1052">
        <f>B1052+S1052</f>
        <v>64448.987732625006</v>
      </c>
      <c r="S1052">
        <f>_xlfn.IFNA(VLOOKUP(Q1052,'MARVEL-X'!A$2:I$1400,7,FALSE),VLOOKUP(Q1052,MARVEL!A$2:J$1522,10,FALSE))</f>
        <v>153.687732625</v>
      </c>
      <c r="T1052">
        <f>IF(P1052=P1051,R1052+T1051,R1052)</f>
        <v>64448.987732625006</v>
      </c>
      <c r="U1052">
        <f>IF(P1052=P1051,1+U1051,1)</f>
        <v>1</v>
      </c>
      <c r="V1052">
        <f t="shared" si="16"/>
        <v>64448.987732625006</v>
      </c>
      <c r="W1052" t="str">
        <f>IF(V1052="","",IF(ABS(V1052-R1052)&gt;W$1,ABS(V1052-R1052),""))</f>
        <v/>
      </c>
      <c r="X1052" t="str">
        <f>Y1052&amp;"-"&amp;Z1052&amp;"-"&amp;AC1052&amp;"-"&amp;AD1052&amp;"-"&amp;AG1052</f>
        <v>3.5-f-D-2-1.5</v>
      </c>
      <c r="Y1052">
        <f>F1052</f>
        <v>3.5</v>
      </c>
      <c r="Z1052" s="2" t="str">
        <f>G1052</f>
        <v>f</v>
      </c>
      <c r="AA1052">
        <f>_xlfn.IFNA(VLOOKUP(X1052,'duo-out'!A$2:Q$5000,5,FALSE),E1052+10*(H1052-1)+1+_xlfn.IFNA(VLOOKUP(D1052,states!A$2:C$10,3,FALSE),1))</f>
        <v>163</v>
      </c>
      <c r="AB1052">
        <f>IF(V1052="","",V1052)</f>
        <v>64448.987732625006</v>
      </c>
      <c r="AC1052" s="2" t="str">
        <f>_xlfn.IFNA(VLOOKUP(D1052,states!A$2:C$10,2,FALSE),"XX")</f>
        <v>D</v>
      </c>
      <c r="AD1052">
        <f>E1052</f>
        <v>2</v>
      </c>
      <c r="AE1052">
        <f>_xlfn.IFNA(VLOOKUP(D1052,states!A$2:D$10,4,FALSE),0)</f>
        <v>1</v>
      </c>
      <c r="AF1052">
        <v>0.5</v>
      </c>
      <c r="AG1052">
        <f>IF(AE1052=0,AF1052,IF(AE1052=1,IF(F1052=0.5,0.5,IF(H1052=1,0.5,1.5)),IF(F1052=0.5,0.5,IF(H1052=1,2.5,1.5))))</f>
        <v>1.5</v>
      </c>
      <c r="AH1052" s="7">
        <f>IF(AC1052="XX",0,1/C1052^(1/5)*IF(E1052=0,100,1)/(E1052+1)^(1/4))</f>
        <v>1.2042584055782313</v>
      </c>
    </row>
    <row r="1053" spans="1:34">
      <c r="A1053">
        <v>1512</v>
      </c>
      <c r="B1053" s="1">
        <v>33284.400000000001</v>
      </c>
      <c r="C1053" s="6">
        <v>2.2829999999999999</v>
      </c>
      <c r="D1053" t="s">
        <v>6</v>
      </c>
      <c r="E1053">
        <v>0</v>
      </c>
      <c r="F1053">
        <v>4.5</v>
      </c>
      <c r="G1053" t="s">
        <v>1</v>
      </c>
      <c r="H1053">
        <v>1</v>
      </c>
      <c r="I1053" t="s">
        <v>4</v>
      </c>
      <c r="J1053">
        <v>0</v>
      </c>
      <c r="K1053">
        <v>4.5</v>
      </c>
      <c r="L1053" t="s">
        <v>2</v>
      </c>
      <c r="M1053">
        <v>1</v>
      </c>
      <c r="N1053" t="s">
        <v>1568</v>
      </c>
      <c r="O1053">
        <v>1</v>
      </c>
      <c r="P1053" t="str">
        <f>D1053&amp;"-"&amp;F1053&amp;"-"&amp;G1053&amp;"-"&amp;E1053&amp;"-"&amp;H1053</f>
        <v>D2Pi-4.5-e-0-1</v>
      </c>
      <c r="Q1053" t="str">
        <f>I1053&amp;"-"&amp;K1053&amp;"-"&amp;L1053&amp;"-"&amp;J1053&amp;"-"&amp;M1053</f>
        <v>B2Sigma-4.5-f-0-1</v>
      </c>
      <c r="R1053">
        <f>B1053+S1053</f>
        <v>59234.530027636007</v>
      </c>
      <c r="S1053">
        <f>_xlfn.IFNA(VLOOKUP(Q1053,'MARVEL-X'!A$2:I$1400,7,FALSE),VLOOKUP(Q1053,MARVEL!A$2:J$1522,10,FALSE))</f>
        <v>25950.130027636002</v>
      </c>
      <c r="T1053">
        <f>IF(P1053=P1052,R1053+T1052,R1053)</f>
        <v>59234.530027636007</v>
      </c>
      <c r="U1053">
        <f>IF(P1053=P1052,1+U1052,1)</f>
        <v>1</v>
      </c>
      <c r="V1053">
        <f t="shared" si="16"/>
        <v>59234.530027636007</v>
      </c>
      <c r="W1053" t="str">
        <f>IF(V1053="","",IF(ABS(V1053-R1053)&gt;W$1,ABS(V1053-R1053),""))</f>
        <v/>
      </c>
      <c r="X1053" t="str">
        <f>Y1053&amp;"-"&amp;Z1053&amp;"-"&amp;AC1053&amp;"-"&amp;AD1053&amp;"-"&amp;AG1053</f>
        <v>4.5-e-D-0-0.5</v>
      </c>
      <c r="Y1053">
        <f>F1053</f>
        <v>4.5</v>
      </c>
      <c r="Z1053" s="2" t="str">
        <f>G1053</f>
        <v>e</v>
      </c>
      <c r="AA1053">
        <f>_xlfn.IFNA(VLOOKUP(X1053,'duo-out'!A$2:Q$5000,5,FALSE),E1053+10*(H1053-1)+1+_xlfn.IFNA(VLOOKUP(D1053,states!A$2:C$10,3,FALSE),1))</f>
        <v>151</v>
      </c>
      <c r="AB1053">
        <f>IF(V1053="","",V1053)</f>
        <v>59234.530027636007</v>
      </c>
      <c r="AC1053" s="2" t="str">
        <f>_xlfn.IFNA(VLOOKUP(D1053,states!A$2:C$10,2,FALSE),"XX")</f>
        <v>D</v>
      </c>
      <c r="AD1053">
        <f>E1053</f>
        <v>0</v>
      </c>
      <c r="AE1053">
        <f>_xlfn.IFNA(VLOOKUP(D1053,states!A$2:D$10,4,FALSE),0)</f>
        <v>1</v>
      </c>
      <c r="AF1053">
        <v>0.5</v>
      </c>
      <c r="AG1053">
        <f>IF(AE1053=0,AF1053,IF(AE1053=1,IF(F1053=0.5,0.5,IF(H1053=1,0.5,1.5)),IF(F1053=0.5,0.5,IF(H1053=1,2.5,1.5))))</f>
        <v>0.5</v>
      </c>
      <c r="AH1053" s="7">
        <f>IF(AC1053="XX",0,1/C1053^(1/5)*IF(E1053=0,100,1)/(E1053+1)^(1/4))</f>
        <v>84.781055225420886</v>
      </c>
    </row>
    <row r="1054" spans="1:34">
      <c r="A1054">
        <v>1522</v>
      </c>
      <c r="B1054" s="1">
        <v>33430.400000000001</v>
      </c>
      <c r="C1054" s="6">
        <v>0.20569999999999999</v>
      </c>
      <c r="D1054" t="s">
        <v>6</v>
      </c>
      <c r="E1054">
        <v>0</v>
      </c>
      <c r="F1054">
        <v>4.5</v>
      </c>
      <c r="G1054" t="s">
        <v>1</v>
      </c>
      <c r="H1054">
        <v>2</v>
      </c>
      <c r="I1054" t="s">
        <v>4</v>
      </c>
      <c r="J1054">
        <v>0</v>
      </c>
      <c r="K1054">
        <v>3.5</v>
      </c>
      <c r="L1054" t="s">
        <v>1</v>
      </c>
      <c r="M1054">
        <v>2</v>
      </c>
      <c r="N1054" t="s">
        <v>1578</v>
      </c>
      <c r="O1054">
        <v>1</v>
      </c>
      <c r="P1054" t="str">
        <f>D1054&amp;"-"&amp;F1054&amp;"-"&amp;G1054&amp;"-"&amp;E1054&amp;"-"&amp;H1054</f>
        <v>D2Pi-4.5-e-0-2</v>
      </c>
      <c r="Q1054" t="str">
        <f>I1054&amp;"-"&amp;K1054&amp;"-"&amp;L1054&amp;"-"&amp;J1054&amp;"-"&amp;M1054</f>
        <v>B2Sigma-3.5-e-0-2</v>
      </c>
      <c r="R1054">
        <f>B1054+S1054</f>
        <v>59380.656468799003</v>
      </c>
      <c r="S1054">
        <f>_xlfn.IFNA(VLOOKUP(Q1054,'MARVEL-X'!A$2:I$1400,7,FALSE),VLOOKUP(Q1054,MARVEL!A$2:J$1522,10,FALSE))</f>
        <v>25950.256468799002</v>
      </c>
      <c r="T1054">
        <f>IF(P1054=P1053,R1054+T1053,R1054)</f>
        <v>59380.656468799003</v>
      </c>
      <c r="U1054">
        <f>IF(P1054=P1053,1+U1053,1)</f>
        <v>1</v>
      </c>
      <c r="V1054">
        <f t="shared" si="16"/>
        <v>59380.656468799003</v>
      </c>
      <c r="W1054" t="str">
        <f>IF(V1054="","",IF(ABS(V1054-R1054)&gt;W$1,ABS(V1054-R1054),""))</f>
        <v/>
      </c>
      <c r="X1054" t="str">
        <f>Y1054&amp;"-"&amp;Z1054&amp;"-"&amp;AC1054&amp;"-"&amp;AD1054&amp;"-"&amp;AG1054</f>
        <v>4.5-e-D-0-1.5</v>
      </c>
      <c r="Y1054">
        <f>F1054</f>
        <v>4.5</v>
      </c>
      <c r="Z1054" s="2" t="str">
        <f>G1054</f>
        <v>e</v>
      </c>
      <c r="AA1054">
        <f>_xlfn.IFNA(VLOOKUP(X1054,'duo-out'!A$2:Q$5000,5,FALSE),E1054+10*(H1054-1)+1+_xlfn.IFNA(VLOOKUP(D1054,states!A$2:C$10,3,FALSE),1))</f>
        <v>161</v>
      </c>
      <c r="AB1054">
        <f>IF(V1054="","",V1054)</f>
        <v>59380.656468799003</v>
      </c>
      <c r="AC1054" s="2" t="str">
        <f>_xlfn.IFNA(VLOOKUP(D1054,states!A$2:C$10,2,FALSE),"XX")</f>
        <v>D</v>
      </c>
      <c r="AD1054">
        <f>E1054</f>
        <v>0</v>
      </c>
      <c r="AE1054">
        <f>_xlfn.IFNA(VLOOKUP(D1054,states!A$2:D$10,4,FALSE),0)</f>
        <v>1</v>
      </c>
      <c r="AF1054">
        <v>0.5</v>
      </c>
      <c r="AG1054">
        <f>IF(AE1054=0,AF1054,IF(AE1054=1,IF(F1054=0.5,0.5,IF(H1054=1,0.5,1.5)),IF(F1054=0.5,0.5,IF(H1054=1,2.5,1.5))))</f>
        <v>1.5</v>
      </c>
      <c r="AH1054" s="7">
        <f>IF(AC1054="XX",0,1/C1054^(1/5)*IF(E1054=0,100,1)/(E1054+1)^(1/4))</f>
        <v>137.19969365482459</v>
      </c>
    </row>
    <row r="1055" spans="1:34">
      <c r="A1055">
        <v>5201</v>
      </c>
      <c r="B1055" s="1">
        <v>64431</v>
      </c>
      <c r="C1055" s="6">
        <v>0.5</v>
      </c>
      <c r="D1055" t="s">
        <v>6</v>
      </c>
      <c r="E1055">
        <v>2</v>
      </c>
      <c r="F1055">
        <v>4.5</v>
      </c>
      <c r="G1055" t="s">
        <v>1</v>
      </c>
      <c r="H1055">
        <v>2</v>
      </c>
      <c r="I1055" t="s">
        <v>0</v>
      </c>
      <c r="J1055">
        <v>0</v>
      </c>
      <c r="K1055">
        <v>2.5</v>
      </c>
      <c r="L1055" t="s">
        <v>2</v>
      </c>
      <c r="M1055">
        <v>2</v>
      </c>
      <c r="N1055" t="s">
        <v>5257</v>
      </c>
      <c r="O1055">
        <v>1</v>
      </c>
      <c r="P1055" t="str">
        <f>D1055&amp;"-"&amp;F1055&amp;"-"&amp;G1055&amp;"-"&amp;E1055&amp;"-"&amp;H1055</f>
        <v>D2Pi-4.5-e-2-2</v>
      </c>
      <c r="Q1055" t="str">
        <f>I1055&amp;"-"&amp;K1055&amp;"-"&amp;L1055&amp;"-"&amp;J1055&amp;"-"&amp;M1055</f>
        <v>X2Pi-2.5-f-0-2</v>
      </c>
      <c r="R1055">
        <f>B1055+S1055</f>
        <v>64584.687732625003</v>
      </c>
      <c r="S1055">
        <f>_xlfn.IFNA(VLOOKUP(Q1055,'MARVEL-X'!A$2:I$1400,7,FALSE),VLOOKUP(Q1055,MARVEL!A$2:J$1522,10,FALSE))</f>
        <v>153.687732625</v>
      </c>
      <c r="T1055">
        <f>IF(P1055=P1054,R1055+T1054,R1055)</f>
        <v>64584.687732625003</v>
      </c>
      <c r="U1055">
        <f>IF(P1055=P1054,1+U1054,1)</f>
        <v>1</v>
      </c>
      <c r="V1055">
        <f t="shared" si="16"/>
        <v>64584.687732625003</v>
      </c>
      <c r="W1055" t="str">
        <f>IF(V1055="","",IF(ABS(V1055-R1055)&gt;W$1,ABS(V1055-R1055),""))</f>
        <v/>
      </c>
      <c r="X1055" t="str">
        <f>Y1055&amp;"-"&amp;Z1055&amp;"-"&amp;AC1055&amp;"-"&amp;AD1055&amp;"-"&amp;AG1055</f>
        <v>4.5-e-D-2-1.5</v>
      </c>
      <c r="Y1055">
        <f>F1055</f>
        <v>4.5</v>
      </c>
      <c r="Z1055" s="2" t="str">
        <f>G1055</f>
        <v>e</v>
      </c>
      <c r="AA1055">
        <f>_xlfn.IFNA(VLOOKUP(X1055,'duo-out'!A$2:Q$5000,5,FALSE),E1055+10*(H1055-1)+1+_xlfn.IFNA(VLOOKUP(D1055,states!A$2:C$10,3,FALSE),1))</f>
        <v>163</v>
      </c>
      <c r="AB1055">
        <f>IF(V1055="","",V1055)</f>
        <v>64584.687732625003</v>
      </c>
      <c r="AC1055" s="2" t="str">
        <f>_xlfn.IFNA(VLOOKUP(D1055,states!A$2:C$10,2,FALSE),"XX")</f>
        <v>D</v>
      </c>
      <c r="AD1055">
        <f>E1055</f>
        <v>2</v>
      </c>
      <c r="AE1055">
        <f>_xlfn.IFNA(VLOOKUP(D1055,states!A$2:D$10,4,FALSE),0)</f>
        <v>1</v>
      </c>
      <c r="AF1055">
        <v>0.5</v>
      </c>
      <c r="AG1055">
        <f>IF(AE1055=0,AF1055,IF(AE1055=1,IF(F1055=0.5,0.5,IF(H1055=1,0.5,1.5)),IF(F1055=0.5,0.5,IF(H1055=1,2.5,1.5))))</f>
        <v>1.5</v>
      </c>
      <c r="AH1055" s="7">
        <f>IF(AC1055="XX",0,1/C1055^(1/5)*IF(E1055=0,100,1)/(E1055+1)^(1/4))</f>
        <v>0.87282200217602857</v>
      </c>
    </row>
    <row r="1056" spans="1:34">
      <c r="A1056">
        <v>1539</v>
      </c>
      <c r="B1056" s="1">
        <v>58825.5</v>
      </c>
      <c r="C1056" s="6">
        <v>0.94320000000000004</v>
      </c>
      <c r="D1056" t="s">
        <v>6</v>
      </c>
      <c r="E1056">
        <v>0</v>
      </c>
      <c r="F1056">
        <v>4.5</v>
      </c>
      <c r="G1056" t="s">
        <v>2</v>
      </c>
      <c r="H1056">
        <v>1</v>
      </c>
      <c r="I1056" t="s">
        <v>0</v>
      </c>
      <c r="J1056">
        <v>0</v>
      </c>
      <c r="K1056">
        <v>5.5</v>
      </c>
      <c r="L1056" t="s">
        <v>2</v>
      </c>
      <c r="M1056">
        <v>1</v>
      </c>
      <c r="N1056" t="s">
        <v>1595</v>
      </c>
      <c r="O1056">
        <v>1</v>
      </c>
      <c r="P1056" t="str">
        <f>D1056&amp;"-"&amp;F1056&amp;"-"&amp;G1056&amp;"-"&amp;E1056&amp;"-"&amp;H1056</f>
        <v>D2Pi-4.5-f-0-1</v>
      </c>
      <c r="Q1056" t="str">
        <f>I1056&amp;"-"&amp;K1056&amp;"-"&amp;L1056&amp;"-"&amp;J1056&amp;"-"&amp;M1056</f>
        <v>X2Pi-5.5-f-0-1</v>
      </c>
      <c r="R1056">
        <f>B1056+S1056</f>
        <v>59236.286010875003</v>
      </c>
      <c r="S1056">
        <f>_xlfn.IFNA(VLOOKUP(Q1056,'MARVEL-X'!A$2:I$1400,7,FALSE),VLOOKUP(Q1056,MARVEL!A$2:J$1522,10,FALSE))</f>
        <v>410.78601087499999</v>
      </c>
      <c r="T1056">
        <f>IF(P1056=P1055,R1056+T1055,R1056)</f>
        <v>59236.286010875003</v>
      </c>
      <c r="U1056">
        <f>IF(P1056=P1055,1+U1055,1)</f>
        <v>1</v>
      </c>
      <c r="V1056" t="str">
        <f t="shared" si="16"/>
        <v/>
      </c>
      <c r="W1056" t="str">
        <f>IF(V1056="","",IF(ABS(V1056-R1056)&gt;W$1,ABS(V1056-R1056),""))</f>
        <v/>
      </c>
      <c r="X1056" t="str">
        <f>Y1056&amp;"-"&amp;Z1056&amp;"-"&amp;AC1056&amp;"-"&amp;AD1056&amp;"-"&amp;AG1056</f>
        <v>4.5-f-D-0-0.5</v>
      </c>
      <c r="Y1056">
        <f>F1056</f>
        <v>4.5</v>
      </c>
      <c r="Z1056" s="2" t="str">
        <f>G1056</f>
        <v>f</v>
      </c>
      <c r="AA1056">
        <f>_xlfn.IFNA(VLOOKUP(X1056,'duo-out'!A$2:Q$5000,5,FALSE),E1056+10*(H1056-1)+1+_xlfn.IFNA(VLOOKUP(D1056,states!A$2:C$10,3,FALSE),1))</f>
        <v>151</v>
      </c>
      <c r="AB1056" t="str">
        <f>IF(V1056="","",V1056)</f>
        <v/>
      </c>
      <c r="AC1056" s="2" t="str">
        <f>_xlfn.IFNA(VLOOKUP(D1056,states!A$2:C$10,2,FALSE),"XX")</f>
        <v>D</v>
      </c>
      <c r="AD1056">
        <f>E1056</f>
        <v>0</v>
      </c>
      <c r="AE1056">
        <f>_xlfn.IFNA(VLOOKUP(D1056,states!A$2:D$10,4,FALSE),0)</f>
        <v>1</v>
      </c>
      <c r="AF1056">
        <v>0.5</v>
      </c>
      <c r="AG1056">
        <f>IF(AE1056=0,AF1056,IF(AE1056=1,IF(F1056=0.5,0.5,IF(H1056=1,0.5,1.5)),IF(F1056=0.5,0.5,IF(H1056=1,2.5,1.5))))</f>
        <v>0.5</v>
      </c>
      <c r="AH1056" s="7">
        <f>IF(AC1056="XX",0,1/C1056^(1/5)*IF(E1056=0,100,1)/(E1056+1)^(1/4))</f>
        <v>101.17640443792743</v>
      </c>
    </row>
    <row r="1057" spans="1:34">
      <c r="A1057">
        <v>1532</v>
      </c>
      <c r="B1057" s="1">
        <v>59079.3</v>
      </c>
      <c r="C1057" s="6">
        <v>1.389</v>
      </c>
      <c r="D1057" t="s">
        <v>6</v>
      </c>
      <c r="E1057">
        <v>0</v>
      </c>
      <c r="F1057">
        <v>4.5</v>
      </c>
      <c r="G1057" t="s">
        <v>2</v>
      </c>
      <c r="H1057">
        <v>1</v>
      </c>
      <c r="I1057" t="s">
        <v>0</v>
      </c>
      <c r="J1057">
        <v>0</v>
      </c>
      <c r="K1057">
        <v>3.5</v>
      </c>
      <c r="L1057" t="s">
        <v>2</v>
      </c>
      <c r="M1057">
        <v>1</v>
      </c>
      <c r="N1057" t="s">
        <v>1588</v>
      </c>
      <c r="O1057">
        <v>1</v>
      </c>
      <c r="P1057" t="str">
        <f>D1057&amp;"-"&amp;F1057&amp;"-"&amp;G1057&amp;"-"&amp;E1057&amp;"-"&amp;H1057</f>
        <v>D2Pi-4.5-f-0-1</v>
      </c>
      <c r="Q1057" t="str">
        <f>I1057&amp;"-"&amp;K1057&amp;"-"&amp;L1057&amp;"-"&amp;J1057&amp;"-"&amp;M1057</f>
        <v>X2Pi-3.5-f-0-1</v>
      </c>
      <c r="R1057">
        <f>B1057+S1057</f>
        <v>59236.692251851004</v>
      </c>
      <c r="S1057">
        <f>_xlfn.IFNA(VLOOKUP(Q1057,'MARVEL-X'!A$2:I$1400,7,FALSE),VLOOKUP(Q1057,MARVEL!A$2:J$1522,10,FALSE))</f>
        <v>157.392251851</v>
      </c>
      <c r="T1057">
        <f>IF(P1057=P1056,R1057+T1056,R1057)</f>
        <v>118472.97826272601</v>
      </c>
      <c r="U1057">
        <f>IF(P1057=P1056,1+U1056,1)</f>
        <v>2</v>
      </c>
      <c r="V1057" t="str">
        <f t="shared" si="16"/>
        <v/>
      </c>
      <c r="W1057" t="str">
        <f>IF(V1057="","",IF(ABS(V1057-R1057)&gt;W$1,ABS(V1057-R1057),""))</f>
        <v/>
      </c>
      <c r="X1057" t="str">
        <f>Y1057&amp;"-"&amp;Z1057&amp;"-"&amp;AC1057&amp;"-"&amp;AD1057&amp;"-"&amp;AG1057</f>
        <v>4.5-f-D-0-0.5</v>
      </c>
      <c r="Y1057">
        <f>F1057</f>
        <v>4.5</v>
      </c>
      <c r="Z1057" s="2" t="str">
        <f>G1057</f>
        <v>f</v>
      </c>
      <c r="AA1057">
        <f>_xlfn.IFNA(VLOOKUP(X1057,'duo-out'!A$2:Q$5000,5,FALSE),E1057+10*(H1057-1)+1+_xlfn.IFNA(VLOOKUP(D1057,states!A$2:C$10,3,FALSE),1))</f>
        <v>151</v>
      </c>
      <c r="AB1057" t="str">
        <f>IF(V1057="","",V1057)</f>
        <v/>
      </c>
      <c r="AC1057" s="2" t="str">
        <f>_xlfn.IFNA(VLOOKUP(D1057,states!A$2:C$10,2,FALSE),"XX")</f>
        <v>D</v>
      </c>
      <c r="AD1057">
        <f>E1057</f>
        <v>0</v>
      </c>
      <c r="AE1057">
        <f>_xlfn.IFNA(VLOOKUP(D1057,states!A$2:D$10,4,FALSE),0)</f>
        <v>1</v>
      </c>
      <c r="AF1057">
        <v>0.5</v>
      </c>
      <c r="AG1057">
        <f>IF(AE1057=0,AF1057,IF(AE1057=1,IF(F1057=0.5,0.5,IF(H1057=1,0.5,1.5)),IF(F1057=0.5,0.5,IF(H1057=1,2.5,1.5))))</f>
        <v>0.5</v>
      </c>
      <c r="AH1057" s="7">
        <f>IF(AC1057="XX",0,1/C1057^(1/5)*IF(E1057=0,100,1)/(E1057+1)^(1/4))</f>
        <v>93.639600215261837</v>
      </c>
    </row>
    <row r="1058" spans="1:34">
      <c r="A1058">
        <v>1517</v>
      </c>
      <c r="B1058" s="1">
        <v>33160.6</v>
      </c>
      <c r="C1058" s="6">
        <v>0.68</v>
      </c>
      <c r="D1058" t="s">
        <v>6</v>
      </c>
      <c r="E1058">
        <v>0</v>
      </c>
      <c r="F1058">
        <v>4.5</v>
      </c>
      <c r="G1058" t="s">
        <v>2</v>
      </c>
      <c r="H1058">
        <v>1</v>
      </c>
      <c r="I1058" t="s">
        <v>4</v>
      </c>
      <c r="J1058">
        <v>0</v>
      </c>
      <c r="K1058">
        <v>5.5</v>
      </c>
      <c r="L1058" t="s">
        <v>2</v>
      </c>
      <c r="M1058">
        <v>1</v>
      </c>
      <c r="N1058" t="s">
        <v>1573</v>
      </c>
      <c r="O1058">
        <v>1</v>
      </c>
      <c r="P1058" t="str">
        <f>D1058&amp;"-"&amp;F1058&amp;"-"&amp;G1058&amp;"-"&amp;E1058&amp;"-"&amp;H1058</f>
        <v>D2Pi-4.5-f-0-1</v>
      </c>
      <c r="Q1058" t="str">
        <f>I1058&amp;"-"&amp;K1058&amp;"-"&amp;L1058&amp;"-"&amp;J1058&amp;"-"&amp;M1058</f>
        <v>B2Sigma-5.5-f-0-1</v>
      </c>
      <c r="R1058">
        <f>B1058+S1058</f>
        <v>59236.046640287997</v>
      </c>
      <c r="S1058">
        <f>_xlfn.IFNA(VLOOKUP(Q1058,'MARVEL-X'!A$2:I$1400,7,FALSE),VLOOKUP(Q1058,MARVEL!A$2:J$1522,10,FALSE))</f>
        <v>26075.446640288003</v>
      </c>
      <c r="T1058">
        <f>IF(P1058=P1057,R1058+T1057,R1058)</f>
        <v>177709.02490301401</v>
      </c>
      <c r="U1058">
        <f>IF(P1058=P1057,1+U1057,1)</f>
        <v>3</v>
      </c>
      <c r="V1058" t="str">
        <f t="shared" si="16"/>
        <v/>
      </c>
      <c r="W1058" t="str">
        <f>IF(V1058="","",IF(ABS(V1058-R1058)&gt;W$1,ABS(V1058-R1058),""))</f>
        <v/>
      </c>
      <c r="X1058" t="str">
        <f>Y1058&amp;"-"&amp;Z1058&amp;"-"&amp;AC1058&amp;"-"&amp;AD1058&amp;"-"&amp;AG1058</f>
        <v>4.5-f-D-0-0.5</v>
      </c>
      <c r="Y1058">
        <f>F1058</f>
        <v>4.5</v>
      </c>
      <c r="Z1058" s="2" t="str">
        <f>G1058</f>
        <v>f</v>
      </c>
      <c r="AA1058">
        <f>_xlfn.IFNA(VLOOKUP(X1058,'duo-out'!A$2:Q$5000,5,FALSE),E1058+10*(H1058-1)+1+_xlfn.IFNA(VLOOKUP(D1058,states!A$2:C$10,3,FALSE),1))</f>
        <v>151</v>
      </c>
      <c r="AB1058" t="str">
        <f>IF(V1058="","",V1058)</f>
        <v/>
      </c>
      <c r="AC1058" s="2" t="str">
        <f>_xlfn.IFNA(VLOOKUP(D1058,states!A$2:C$10,2,FALSE),"XX")</f>
        <v>D</v>
      </c>
      <c r="AD1058">
        <f>E1058</f>
        <v>0</v>
      </c>
      <c r="AE1058">
        <f>_xlfn.IFNA(VLOOKUP(D1058,states!A$2:D$10,4,FALSE),0)</f>
        <v>1</v>
      </c>
      <c r="AF1058">
        <v>0.5</v>
      </c>
      <c r="AG1058">
        <f>IF(AE1058=0,AF1058,IF(AE1058=1,IF(F1058=0.5,0.5,IF(H1058=1,0.5,1.5)),IF(F1058=0.5,0.5,IF(H1058=1,2.5,1.5))))</f>
        <v>0.5</v>
      </c>
      <c r="AH1058" s="7">
        <f>IF(AC1058="XX",0,1/C1058^(1/5)*IF(E1058=0,100,1)/(E1058+1)^(1/4))</f>
        <v>108.01851873035635</v>
      </c>
    </row>
    <row r="1059" spans="1:34">
      <c r="A1059">
        <v>1506</v>
      </c>
      <c r="B1059" s="1">
        <v>33386.9</v>
      </c>
      <c r="C1059" s="6">
        <v>1.1439999999999999</v>
      </c>
      <c r="D1059" t="s">
        <v>6</v>
      </c>
      <c r="E1059">
        <v>0</v>
      </c>
      <c r="F1059">
        <v>4.5</v>
      </c>
      <c r="G1059" t="s">
        <v>2</v>
      </c>
      <c r="H1059">
        <v>1</v>
      </c>
      <c r="I1059" t="s">
        <v>4</v>
      </c>
      <c r="J1059">
        <v>0</v>
      </c>
      <c r="K1059">
        <v>3.5</v>
      </c>
      <c r="L1059" t="s">
        <v>2</v>
      </c>
      <c r="M1059">
        <v>1</v>
      </c>
      <c r="N1059" t="s">
        <v>1562</v>
      </c>
      <c r="O1059">
        <v>1</v>
      </c>
      <c r="P1059" t="str">
        <f>D1059&amp;"-"&amp;F1059&amp;"-"&amp;G1059&amp;"-"&amp;E1059&amp;"-"&amp;H1059</f>
        <v>D2Pi-4.5-f-0-1</v>
      </c>
      <c r="Q1059" t="str">
        <f>I1059&amp;"-"&amp;K1059&amp;"-"&amp;L1059&amp;"-"&amp;J1059&amp;"-"&amp;M1059</f>
        <v>B2Sigma-3.5-f-0-1</v>
      </c>
      <c r="R1059">
        <f>B1059+S1059</f>
        <v>59236.469288913999</v>
      </c>
      <c r="S1059">
        <f>_xlfn.IFNA(VLOOKUP(Q1059,'MARVEL-X'!A$2:I$1400,7,FALSE),VLOOKUP(Q1059,MARVEL!A$2:J$1522,10,FALSE))</f>
        <v>25849.569288914001</v>
      </c>
      <c r="T1059">
        <f>IF(P1059=P1058,R1059+T1058,R1059)</f>
        <v>236945.49419192801</v>
      </c>
      <c r="U1059">
        <f>IF(P1059=P1058,1+U1058,1)</f>
        <v>4</v>
      </c>
      <c r="V1059">
        <f t="shared" si="16"/>
        <v>59236.373547982002</v>
      </c>
      <c r="W1059">
        <f>IF(V1059="","",IF(ABS(V1059-R1059)&gt;W$1,ABS(V1059-R1059),""))</f>
        <v>9.574093199626077E-2</v>
      </c>
      <c r="X1059" t="str">
        <f>Y1059&amp;"-"&amp;Z1059&amp;"-"&amp;AC1059&amp;"-"&amp;AD1059&amp;"-"&amp;AG1059</f>
        <v>4.5-f-D-0-0.5</v>
      </c>
      <c r="Y1059">
        <f>F1059</f>
        <v>4.5</v>
      </c>
      <c r="Z1059" s="2" t="str">
        <f>G1059</f>
        <v>f</v>
      </c>
      <c r="AA1059">
        <f>_xlfn.IFNA(VLOOKUP(X1059,'duo-out'!A$2:Q$5000,5,FALSE),E1059+10*(H1059-1)+1+_xlfn.IFNA(VLOOKUP(D1059,states!A$2:C$10,3,FALSE),1))</f>
        <v>151</v>
      </c>
      <c r="AB1059">
        <f>IF(V1059="","",V1059)</f>
        <v>59236.373547982002</v>
      </c>
      <c r="AC1059" s="2" t="str">
        <f>_xlfn.IFNA(VLOOKUP(D1059,states!A$2:C$10,2,FALSE),"XX")</f>
        <v>D</v>
      </c>
      <c r="AD1059">
        <f>E1059</f>
        <v>0</v>
      </c>
      <c r="AE1059">
        <f>_xlfn.IFNA(VLOOKUP(D1059,states!A$2:D$10,4,FALSE),0)</f>
        <v>1</v>
      </c>
      <c r="AF1059">
        <v>0.5</v>
      </c>
      <c r="AG1059">
        <f>IF(AE1059=0,AF1059,IF(AE1059=1,IF(F1059=0.5,0.5,IF(H1059=1,0.5,1.5)),IF(F1059=0.5,0.5,IF(H1059=1,2.5,1.5))))</f>
        <v>0.5</v>
      </c>
      <c r="AH1059" s="7">
        <f>IF(AC1059="XX",0,1/C1059^(1/5)*IF(E1059=0,100,1)/(E1059+1)^(1/4))</f>
        <v>97.345256793109442</v>
      </c>
    </row>
    <row r="1060" spans="1:34">
      <c r="A1060">
        <v>1542</v>
      </c>
      <c r="B1060" s="1">
        <v>59114</v>
      </c>
      <c r="C1060" s="6">
        <v>0.52939999999999998</v>
      </c>
      <c r="D1060" t="s">
        <v>6</v>
      </c>
      <c r="E1060">
        <v>0</v>
      </c>
      <c r="F1060">
        <v>4.5</v>
      </c>
      <c r="G1060" t="s">
        <v>2</v>
      </c>
      <c r="H1060">
        <v>2</v>
      </c>
      <c r="I1060" t="s">
        <v>0</v>
      </c>
      <c r="J1060">
        <v>0</v>
      </c>
      <c r="K1060">
        <v>3.5</v>
      </c>
      <c r="L1060" t="s">
        <v>2</v>
      </c>
      <c r="M1060">
        <v>2</v>
      </c>
      <c r="N1060" t="s">
        <v>1598</v>
      </c>
      <c r="O1060">
        <v>1</v>
      </c>
      <c r="P1060" t="str">
        <f>D1060&amp;"-"&amp;F1060&amp;"-"&amp;G1060&amp;"-"&amp;E1060&amp;"-"&amp;H1060</f>
        <v>D2Pi-4.5-f-0-2</v>
      </c>
      <c r="Q1060" t="str">
        <f>I1060&amp;"-"&amp;K1060&amp;"-"&amp;L1060&amp;"-"&amp;J1060&amp;"-"&amp;M1060</f>
        <v>X2Pi-3.5-f-0-2</v>
      </c>
      <c r="R1060">
        <f>B1060+S1060</f>
        <v>59381.660933924002</v>
      </c>
      <c r="S1060">
        <f>_xlfn.IFNA(VLOOKUP(Q1060,'MARVEL-X'!A$2:I$1400,7,FALSE),VLOOKUP(Q1060,MARVEL!A$2:J$1522,10,FALSE))</f>
        <v>267.66093392400001</v>
      </c>
      <c r="T1060">
        <f>IF(P1060=P1059,R1060+T1059,R1060)</f>
        <v>59381.660933924002</v>
      </c>
      <c r="U1060">
        <f>IF(P1060=P1059,1+U1059,1)</f>
        <v>1</v>
      </c>
      <c r="V1060" t="str">
        <f t="shared" si="16"/>
        <v/>
      </c>
      <c r="W1060" t="str">
        <f>IF(V1060="","",IF(ABS(V1060-R1060)&gt;W$1,ABS(V1060-R1060),""))</f>
        <v/>
      </c>
      <c r="X1060" t="str">
        <f>Y1060&amp;"-"&amp;Z1060&amp;"-"&amp;AC1060&amp;"-"&amp;AD1060&amp;"-"&amp;AG1060</f>
        <v>4.5-f-D-0-1.5</v>
      </c>
      <c r="Y1060">
        <f>F1060</f>
        <v>4.5</v>
      </c>
      <c r="Z1060" s="2" t="str">
        <f>G1060</f>
        <v>f</v>
      </c>
      <c r="AA1060">
        <f>_xlfn.IFNA(VLOOKUP(X1060,'duo-out'!A$2:Q$5000,5,FALSE),E1060+10*(H1060-1)+1+_xlfn.IFNA(VLOOKUP(D1060,states!A$2:C$10,3,FALSE),1))</f>
        <v>161</v>
      </c>
      <c r="AB1060" t="str">
        <f>IF(V1060="","",V1060)</f>
        <v/>
      </c>
      <c r="AC1060" s="2" t="str">
        <f>_xlfn.IFNA(VLOOKUP(D1060,states!A$2:C$10,2,FALSE),"XX")</f>
        <v>D</v>
      </c>
      <c r="AD1060">
        <f>E1060</f>
        <v>0</v>
      </c>
      <c r="AE1060">
        <f>_xlfn.IFNA(VLOOKUP(D1060,states!A$2:D$10,4,FALSE),0)</f>
        <v>1</v>
      </c>
      <c r="AF1060">
        <v>0.5</v>
      </c>
      <c r="AG1060">
        <f>IF(AE1060=0,AF1060,IF(AE1060=1,IF(F1060=0.5,0.5,IF(H1060=1,0.5,1.5)),IF(F1060=0.5,0.5,IF(H1060=1,2.5,1.5))))</f>
        <v>1.5</v>
      </c>
      <c r="AH1060" s="7">
        <f>IF(AC1060="XX",0,1/C1060^(1/5)*IF(E1060=0,100,1)/(E1060+1)^(1/4))</f>
        <v>113.56466198592538</v>
      </c>
    </row>
    <row r="1061" spans="1:34">
      <c r="A1061">
        <v>1525</v>
      </c>
      <c r="B1061" s="1">
        <v>33305.1</v>
      </c>
      <c r="C1061" s="6">
        <v>0.71409999999999996</v>
      </c>
      <c r="D1061" t="s">
        <v>6</v>
      </c>
      <c r="E1061">
        <v>0</v>
      </c>
      <c r="F1061">
        <v>4.5</v>
      </c>
      <c r="G1061" t="s">
        <v>2</v>
      </c>
      <c r="H1061">
        <v>2</v>
      </c>
      <c r="I1061" t="s">
        <v>4</v>
      </c>
      <c r="J1061">
        <v>0</v>
      </c>
      <c r="K1061">
        <v>4.5</v>
      </c>
      <c r="L1061" t="s">
        <v>1</v>
      </c>
      <c r="M1061">
        <v>2</v>
      </c>
      <c r="N1061" t="s">
        <v>1581</v>
      </c>
      <c r="O1061">
        <v>1</v>
      </c>
      <c r="P1061" t="str">
        <f>D1061&amp;"-"&amp;F1061&amp;"-"&amp;G1061&amp;"-"&amp;E1061&amp;"-"&amp;H1061</f>
        <v>D2Pi-4.5-f-0-2</v>
      </c>
      <c r="Q1061" t="str">
        <f>I1061&amp;"-"&amp;K1061&amp;"-"&amp;L1061&amp;"-"&amp;J1061&amp;"-"&amp;M1061</f>
        <v>B2Sigma-4.5-e-0-2</v>
      </c>
      <c r="R1061">
        <f>B1061+S1061</f>
        <v>59380.698165829999</v>
      </c>
      <c r="S1061">
        <f>_xlfn.IFNA(VLOOKUP(Q1061,'MARVEL-X'!A$2:I$1400,7,FALSE),VLOOKUP(Q1061,MARVEL!A$2:J$1522,10,FALSE))</f>
        <v>26075.598165830001</v>
      </c>
      <c r="T1061">
        <f>IF(P1061=P1060,R1061+T1060,R1061)</f>
        <v>118762.359099754</v>
      </c>
      <c r="U1061">
        <f>IF(P1061=P1060,1+U1060,1)</f>
        <v>2</v>
      </c>
      <c r="V1061">
        <f t="shared" si="16"/>
        <v>59381.179549877001</v>
      </c>
      <c r="W1061">
        <f>IF(V1061="","",IF(ABS(V1061-R1061)&gt;W$1,ABS(V1061-R1061),""))</f>
        <v>0.48138404700148385</v>
      </c>
      <c r="X1061" t="str">
        <f>Y1061&amp;"-"&amp;Z1061&amp;"-"&amp;AC1061&amp;"-"&amp;AD1061&amp;"-"&amp;AG1061</f>
        <v>4.5-f-D-0-1.5</v>
      </c>
      <c r="Y1061">
        <f>F1061</f>
        <v>4.5</v>
      </c>
      <c r="Z1061" s="2" t="str">
        <f>G1061</f>
        <v>f</v>
      </c>
      <c r="AA1061">
        <f>_xlfn.IFNA(VLOOKUP(X1061,'duo-out'!A$2:Q$5000,5,FALSE),E1061+10*(H1061-1)+1+_xlfn.IFNA(VLOOKUP(D1061,states!A$2:C$10,3,FALSE),1))</f>
        <v>161</v>
      </c>
      <c r="AB1061">
        <f>IF(V1061="","",V1061)</f>
        <v>59381.179549877001</v>
      </c>
      <c r="AC1061" s="2" t="str">
        <f>_xlfn.IFNA(VLOOKUP(D1061,states!A$2:C$10,2,FALSE),"XX")</f>
        <v>D</v>
      </c>
      <c r="AD1061">
        <f>E1061</f>
        <v>0</v>
      </c>
      <c r="AE1061">
        <f>_xlfn.IFNA(VLOOKUP(D1061,states!A$2:D$10,4,FALSE),0)</f>
        <v>1</v>
      </c>
      <c r="AF1061">
        <v>0.5</v>
      </c>
      <c r="AG1061">
        <f>IF(AE1061=0,AF1061,IF(AE1061=1,IF(F1061=0.5,0.5,IF(H1061=1,0.5,1.5)),IF(F1061=0.5,0.5,IF(H1061=1,2.5,1.5))))</f>
        <v>1.5</v>
      </c>
      <c r="AH1061" s="7">
        <f>IF(AC1061="XX",0,1/C1061^(1/5)*IF(E1061=0,100,1)/(E1061+1)^(1/4))</f>
        <v>106.96660041429406</v>
      </c>
    </row>
    <row r="1062" spans="1:34">
      <c r="A1062">
        <v>1553</v>
      </c>
      <c r="B1062" s="1">
        <v>64295.3</v>
      </c>
      <c r="C1062" s="6">
        <v>0.1</v>
      </c>
      <c r="D1062" t="s">
        <v>6</v>
      </c>
      <c r="E1062">
        <v>2</v>
      </c>
      <c r="F1062">
        <v>4.5</v>
      </c>
      <c r="G1062" t="s">
        <v>2</v>
      </c>
      <c r="H1062">
        <v>1</v>
      </c>
      <c r="I1062" t="s">
        <v>0</v>
      </c>
      <c r="J1062">
        <v>0</v>
      </c>
      <c r="K1062">
        <v>3.5</v>
      </c>
      <c r="L1062" t="s">
        <v>2</v>
      </c>
      <c r="M1062">
        <v>1</v>
      </c>
      <c r="N1062" t="s">
        <v>1609</v>
      </c>
      <c r="O1062">
        <v>1</v>
      </c>
      <c r="P1062" t="str">
        <f>D1062&amp;"-"&amp;F1062&amp;"-"&amp;G1062&amp;"-"&amp;E1062&amp;"-"&amp;H1062</f>
        <v>D2Pi-4.5-f-2-1</v>
      </c>
      <c r="Q1062" t="str">
        <f>I1062&amp;"-"&amp;K1062&amp;"-"&amp;L1062&amp;"-"&amp;J1062&amp;"-"&amp;M1062</f>
        <v>X2Pi-3.5-f-0-1</v>
      </c>
      <c r="R1062">
        <f>B1062+S1062</f>
        <v>64452.692251851004</v>
      </c>
      <c r="S1062">
        <f>_xlfn.IFNA(VLOOKUP(Q1062,'MARVEL-X'!A$2:I$1400,7,FALSE),VLOOKUP(Q1062,MARVEL!A$2:J$1522,10,FALSE))</f>
        <v>157.392251851</v>
      </c>
      <c r="T1062">
        <f>IF(P1062=P1061,R1062+T1061,R1062)</f>
        <v>64452.692251851004</v>
      </c>
      <c r="U1062">
        <f>IF(P1062=P1061,1+U1061,1)</f>
        <v>1</v>
      </c>
      <c r="V1062">
        <f t="shared" si="16"/>
        <v>64452.692251851004</v>
      </c>
      <c r="W1062" t="str">
        <f>IF(V1062="","",IF(ABS(V1062-R1062)&gt;W$1,ABS(V1062-R1062),""))</f>
        <v/>
      </c>
      <c r="X1062" t="str">
        <f>Y1062&amp;"-"&amp;Z1062&amp;"-"&amp;AC1062&amp;"-"&amp;AD1062&amp;"-"&amp;AG1062</f>
        <v>4.5-f-D-2-0.5</v>
      </c>
      <c r="Y1062">
        <f>F1062</f>
        <v>4.5</v>
      </c>
      <c r="Z1062" s="2" t="str">
        <f>G1062</f>
        <v>f</v>
      </c>
      <c r="AA1062">
        <f>_xlfn.IFNA(VLOOKUP(X1062,'duo-out'!A$2:Q$5000,5,FALSE),E1062+10*(H1062-1)+1+_xlfn.IFNA(VLOOKUP(D1062,states!A$2:C$10,3,FALSE),1))</f>
        <v>153</v>
      </c>
      <c r="AB1062">
        <f>IF(V1062="","",V1062)</f>
        <v>64452.692251851004</v>
      </c>
      <c r="AC1062" s="2" t="str">
        <f>_xlfn.IFNA(VLOOKUP(D1062,states!A$2:C$10,2,FALSE),"XX")</f>
        <v>D</v>
      </c>
      <c r="AD1062">
        <f>E1062</f>
        <v>2</v>
      </c>
      <c r="AE1062">
        <f>_xlfn.IFNA(VLOOKUP(D1062,states!A$2:D$10,4,FALSE),0)</f>
        <v>1</v>
      </c>
      <c r="AF1062">
        <v>0.5</v>
      </c>
      <c r="AG1062">
        <f>IF(AE1062=0,AF1062,IF(AE1062=1,IF(F1062=0.5,0.5,IF(H1062=1,0.5,1.5)),IF(F1062=0.5,0.5,IF(H1062=1,2.5,1.5))))</f>
        <v>0.5</v>
      </c>
      <c r="AH1062" s="7">
        <f>IF(AC1062="XX",0,1/C1062^(1/5)*IF(E1062=0,100,1)/(E1062+1)^(1/4))</f>
        <v>1.2042584055782313</v>
      </c>
    </row>
    <row r="1063" spans="1:34">
      <c r="A1063">
        <v>5235</v>
      </c>
      <c r="B1063" s="1">
        <v>64431</v>
      </c>
      <c r="C1063" s="6">
        <v>10.58</v>
      </c>
      <c r="D1063" t="s">
        <v>6</v>
      </c>
      <c r="E1063">
        <v>2</v>
      </c>
      <c r="F1063">
        <v>4.5</v>
      </c>
      <c r="G1063" t="s">
        <v>2</v>
      </c>
      <c r="H1063">
        <v>2</v>
      </c>
      <c r="I1063" t="s">
        <v>0</v>
      </c>
      <c r="J1063">
        <v>0</v>
      </c>
      <c r="K1063">
        <v>2.5</v>
      </c>
      <c r="L1063" t="s">
        <v>1</v>
      </c>
      <c r="M1063">
        <v>2</v>
      </c>
      <c r="N1063" t="s">
        <v>5291</v>
      </c>
      <c r="O1063">
        <v>-1</v>
      </c>
      <c r="P1063" t="str">
        <f>D1063&amp;"-"&amp;F1063&amp;"-"&amp;G1063&amp;"-"&amp;E1063&amp;"-"&amp;H1063</f>
        <v>D2Pi-4.5-f-2-2</v>
      </c>
      <c r="Q1063" t="str">
        <f>I1063&amp;"-"&amp;K1063&amp;"-"&amp;L1063&amp;"-"&amp;J1063&amp;"-"&amp;M1063</f>
        <v>X2Pi-2.5-e-0-2</v>
      </c>
      <c r="R1063">
        <f>B1063+S1063</f>
        <v>64584.195131302004</v>
      </c>
      <c r="S1063">
        <f>_xlfn.IFNA(VLOOKUP(Q1063,'MARVEL-X'!A$2:I$1400,7,FALSE),VLOOKUP(Q1063,MARVEL!A$2:J$1522,10,FALSE))</f>
        <v>153.19513130199999</v>
      </c>
      <c r="T1063">
        <f>IF(P1063=P1062,R1063+T1062,R1063)</f>
        <v>64584.195131302004</v>
      </c>
      <c r="U1063">
        <f>IF(P1063=P1062,1+U1062,1)</f>
        <v>1</v>
      </c>
      <c r="V1063" t="str">
        <f t="shared" si="16"/>
        <v/>
      </c>
      <c r="W1063" t="str">
        <f>IF(V1063="","",IF(ABS(V1063-R1063)&gt;W$1,ABS(V1063-R1063),""))</f>
        <v/>
      </c>
      <c r="X1063" t="str">
        <f>Y1063&amp;"-"&amp;Z1063&amp;"-"&amp;AC1063&amp;"-"&amp;AD1063&amp;"-"&amp;AG1063</f>
        <v>4.5-f-D-2-1.5</v>
      </c>
      <c r="Y1063">
        <f>F1063</f>
        <v>4.5</v>
      </c>
      <c r="Z1063" s="2" t="str">
        <f>G1063</f>
        <v>f</v>
      </c>
      <c r="AA1063">
        <f>_xlfn.IFNA(VLOOKUP(X1063,'duo-out'!A$2:Q$5000,5,FALSE),E1063+10*(H1063-1)+1+_xlfn.IFNA(VLOOKUP(D1063,states!A$2:C$10,3,FALSE),1))</f>
        <v>163</v>
      </c>
      <c r="AB1063" t="str">
        <f>IF(V1063="","",V1063)</f>
        <v/>
      </c>
      <c r="AC1063" s="2" t="str">
        <f>_xlfn.IFNA(VLOOKUP(D1063,states!A$2:C$10,2,FALSE),"XX")</f>
        <v>D</v>
      </c>
      <c r="AD1063">
        <f>E1063</f>
        <v>2</v>
      </c>
      <c r="AE1063">
        <f>_xlfn.IFNA(VLOOKUP(D1063,states!A$2:D$10,4,FALSE),0)</f>
        <v>1</v>
      </c>
      <c r="AF1063">
        <v>0.5</v>
      </c>
      <c r="AG1063">
        <f>IF(AE1063=0,AF1063,IF(AE1063=1,IF(F1063=0.5,0.5,IF(H1063=1,0.5,1.5)),IF(F1063=0.5,0.5,IF(H1063=1,2.5,1.5))))</f>
        <v>1.5</v>
      </c>
      <c r="AH1063" s="7">
        <f>IF(AC1063="XX",0,1/C1063^(1/5)*IF(E1063=0,100,1)/(E1063+1)^(1/4))</f>
        <v>0.47404825557748032</v>
      </c>
    </row>
    <row r="1064" spans="1:34">
      <c r="A1064">
        <v>1561</v>
      </c>
      <c r="B1064" s="1">
        <v>64306.9</v>
      </c>
      <c r="C1064" s="6">
        <v>0.1</v>
      </c>
      <c r="D1064" t="s">
        <v>6</v>
      </c>
      <c r="E1064">
        <v>2</v>
      </c>
      <c r="F1064">
        <v>4.5</v>
      </c>
      <c r="G1064" t="s">
        <v>2</v>
      </c>
      <c r="H1064">
        <v>2</v>
      </c>
      <c r="I1064" t="s">
        <v>0</v>
      </c>
      <c r="J1064">
        <v>0</v>
      </c>
      <c r="K1064">
        <v>3.5</v>
      </c>
      <c r="L1064" t="s">
        <v>2</v>
      </c>
      <c r="M1064">
        <v>2</v>
      </c>
      <c r="N1064" t="s">
        <v>1617</v>
      </c>
      <c r="O1064">
        <v>1</v>
      </c>
      <c r="P1064" t="str">
        <f>D1064&amp;"-"&amp;F1064&amp;"-"&amp;G1064&amp;"-"&amp;E1064&amp;"-"&amp;H1064</f>
        <v>D2Pi-4.5-f-2-2</v>
      </c>
      <c r="Q1064" t="str">
        <f>I1064&amp;"-"&amp;K1064&amp;"-"&amp;L1064&amp;"-"&amp;J1064&amp;"-"&amp;M1064</f>
        <v>X2Pi-3.5-f-0-2</v>
      </c>
      <c r="R1064">
        <f>B1064+S1064</f>
        <v>64574.560933924004</v>
      </c>
      <c r="S1064">
        <f>_xlfn.IFNA(VLOOKUP(Q1064,'MARVEL-X'!A$2:I$1400,7,FALSE),VLOOKUP(Q1064,MARVEL!A$2:J$1522,10,FALSE))</f>
        <v>267.66093392400001</v>
      </c>
      <c r="T1064">
        <f>IF(P1064=P1063,R1064+T1063,R1064)</f>
        <v>129158.75606522601</v>
      </c>
      <c r="U1064">
        <f>IF(P1064=P1063,1+U1063,1)</f>
        <v>2</v>
      </c>
      <c r="V1064">
        <f t="shared" si="16"/>
        <v>64579.378032613007</v>
      </c>
      <c r="W1064">
        <f>IF(V1064="","",IF(ABS(V1064-R1064)&gt;W$1,ABS(V1064-R1064),""))</f>
        <v>4.8170986890036147</v>
      </c>
      <c r="X1064" t="str">
        <f>Y1064&amp;"-"&amp;Z1064&amp;"-"&amp;AC1064&amp;"-"&amp;AD1064&amp;"-"&amp;AG1064</f>
        <v>4.5-f-D-2-1.5</v>
      </c>
      <c r="Y1064">
        <f>F1064</f>
        <v>4.5</v>
      </c>
      <c r="Z1064" s="2" t="str">
        <f>G1064</f>
        <v>f</v>
      </c>
      <c r="AA1064">
        <f>_xlfn.IFNA(VLOOKUP(X1064,'duo-out'!A$2:Q$5000,5,FALSE),E1064+10*(H1064-1)+1+_xlfn.IFNA(VLOOKUP(D1064,states!A$2:C$10,3,FALSE),1))</f>
        <v>163</v>
      </c>
      <c r="AB1064">
        <f>IF(V1064="","",V1064)</f>
        <v>64579.378032613007</v>
      </c>
      <c r="AC1064" s="2" t="str">
        <f>_xlfn.IFNA(VLOOKUP(D1064,states!A$2:C$10,2,FALSE),"XX")</f>
        <v>D</v>
      </c>
      <c r="AD1064">
        <f>E1064</f>
        <v>2</v>
      </c>
      <c r="AE1064">
        <f>_xlfn.IFNA(VLOOKUP(D1064,states!A$2:D$10,4,FALSE),0)</f>
        <v>1</v>
      </c>
      <c r="AF1064">
        <v>0.5</v>
      </c>
      <c r="AG1064">
        <f>IF(AE1064=0,AF1064,IF(AE1064=1,IF(F1064=0.5,0.5,IF(H1064=1,0.5,1.5)),IF(F1064=0.5,0.5,IF(H1064=1,2.5,1.5))))</f>
        <v>1.5</v>
      </c>
      <c r="AH1064" s="7">
        <f>IF(AC1064="XX",0,1/C1064^(1/5)*IF(E1064=0,100,1)/(E1064+1)^(1/4))</f>
        <v>1.2042584055782313</v>
      </c>
    </row>
    <row r="1065" spans="1:34">
      <c r="A1065">
        <v>1513</v>
      </c>
      <c r="B1065" s="1">
        <v>33294.800000000003</v>
      </c>
      <c r="C1065" s="6">
        <v>4.1429999999999998</v>
      </c>
      <c r="D1065" t="s">
        <v>6</v>
      </c>
      <c r="E1065">
        <v>0</v>
      </c>
      <c r="F1065">
        <v>5.5</v>
      </c>
      <c r="G1065" t="s">
        <v>1</v>
      </c>
      <c r="H1065">
        <v>1</v>
      </c>
      <c r="I1065" t="s">
        <v>4</v>
      </c>
      <c r="J1065">
        <v>0</v>
      </c>
      <c r="K1065">
        <v>5.5</v>
      </c>
      <c r="L1065" t="s">
        <v>2</v>
      </c>
      <c r="M1065">
        <v>1</v>
      </c>
      <c r="N1065" t="s">
        <v>1569</v>
      </c>
      <c r="O1065">
        <v>1</v>
      </c>
      <c r="P1065" t="str">
        <f>D1065&amp;"-"&amp;F1065&amp;"-"&amp;G1065&amp;"-"&amp;E1065&amp;"-"&amp;H1065</f>
        <v>D2Pi-5.5-e-0-1</v>
      </c>
      <c r="Q1065" t="str">
        <f>I1065&amp;"-"&amp;K1065&amp;"-"&amp;L1065&amp;"-"&amp;J1065&amp;"-"&amp;M1065</f>
        <v>B2Sigma-5.5-f-0-1</v>
      </c>
      <c r="R1065">
        <f>B1065+S1065</f>
        <v>59370.246640288009</v>
      </c>
      <c r="S1065">
        <f>_xlfn.IFNA(VLOOKUP(Q1065,'MARVEL-X'!A$2:I$1400,7,FALSE),VLOOKUP(Q1065,MARVEL!A$2:J$1522,10,FALSE))</f>
        <v>26075.446640288003</v>
      </c>
      <c r="T1065">
        <f>IF(P1065=P1064,R1065+T1064,R1065)</f>
        <v>59370.246640288009</v>
      </c>
      <c r="U1065">
        <f>IF(P1065=P1064,1+U1064,1)</f>
        <v>1</v>
      </c>
      <c r="V1065">
        <f t="shared" si="16"/>
        <v>59370.246640288009</v>
      </c>
      <c r="W1065" t="str">
        <f>IF(V1065="","",IF(ABS(V1065-R1065)&gt;W$1,ABS(V1065-R1065),""))</f>
        <v/>
      </c>
      <c r="X1065" t="str">
        <f>Y1065&amp;"-"&amp;Z1065&amp;"-"&amp;AC1065&amp;"-"&amp;AD1065&amp;"-"&amp;AG1065</f>
        <v>5.5-e-D-0-0.5</v>
      </c>
      <c r="Y1065">
        <f>F1065</f>
        <v>5.5</v>
      </c>
      <c r="Z1065" s="2" t="str">
        <f>G1065</f>
        <v>e</v>
      </c>
      <c r="AA1065">
        <f>_xlfn.IFNA(VLOOKUP(X1065,'duo-out'!A$2:Q$5000,5,FALSE),E1065+10*(H1065-1)+1+_xlfn.IFNA(VLOOKUP(D1065,states!A$2:C$10,3,FALSE),1))</f>
        <v>151</v>
      </c>
      <c r="AB1065">
        <f>IF(V1065="","",V1065)</f>
        <v>59370.246640288009</v>
      </c>
      <c r="AC1065" s="2" t="str">
        <f>_xlfn.IFNA(VLOOKUP(D1065,states!A$2:C$10,2,FALSE),"XX")</f>
        <v>D</v>
      </c>
      <c r="AD1065">
        <f>E1065</f>
        <v>0</v>
      </c>
      <c r="AE1065">
        <f>_xlfn.IFNA(VLOOKUP(D1065,states!A$2:D$10,4,FALSE),0)</f>
        <v>1</v>
      </c>
      <c r="AF1065">
        <v>0.5</v>
      </c>
      <c r="AG1065">
        <f>IF(AE1065=0,AF1065,IF(AE1065=1,IF(F1065=0.5,0.5,IF(H1065=1,0.5,1.5)),IF(F1065=0.5,0.5,IF(H1065=1,2.5,1.5))))</f>
        <v>0.5</v>
      </c>
      <c r="AH1065" s="7">
        <f>IF(AC1065="XX",0,1/C1065^(1/5)*IF(E1065=0,100,1)/(E1065+1)^(1/4))</f>
        <v>75.255286478623702</v>
      </c>
    </row>
    <row r="1066" spans="1:34">
      <c r="A1066">
        <v>5194</v>
      </c>
      <c r="B1066" s="1">
        <v>64421.1</v>
      </c>
      <c r="C1066" s="6">
        <v>0.94879999999999998</v>
      </c>
      <c r="D1066" t="s">
        <v>6</v>
      </c>
      <c r="E1066">
        <v>2</v>
      </c>
      <c r="F1066">
        <v>5.5</v>
      </c>
      <c r="G1066" t="s">
        <v>1</v>
      </c>
      <c r="H1066">
        <v>1</v>
      </c>
      <c r="I1066" t="s">
        <v>0</v>
      </c>
      <c r="J1066">
        <v>0</v>
      </c>
      <c r="K1066">
        <v>3.5</v>
      </c>
      <c r="L1066" t="s">
        <v>2</v>
      </c>
      <c r="M1066">
        <v>1</v>
      </c>
      <c r="N1066" t="s">
        <v>5250</v>
      </c>
      <c r="O1066">
        <v>1</v>
      </c>
      <c r="P1066" t="str">
        <f>D1066&amp;"-"&amp;F1066&amp;"-"&amp;G1066&amp;"-"&amp;E1066&amp;"-"&amp;H1066</f>
        <v>D2Pi-5.5-e-2-1</v>
      </c>
      <c r="Q1066" t="str">
        <f>I1066&amp;"-"&amp;K1066&amp;"-"&amp;L1066&amp;"-"&amp;J1066&amp;"-"&amp;M1066</f>
        <v>X2Pi-3.5-f-0-1</v>
      </c>
      <c r="R1066">
        <f>B1066+S1066</f>
        <v>64578.492251850999</v>
      </c>
      <c r="S1066">
        <f>_xlfn.IFNA(VLOOKUP(Q1066,'MARVEL-X'!A$2:I$1400,7,FALSE),VLOOKUP(Q1066,MARVEL!A$2:J$1522,10,FALSE))</f>
        <v>157.392251851</v>
      </c>
      <c r="T1066">
        <f>IF(P1066=P1065,R1066+T1065,R1066)</f>
        <v>64578.492251850999</v>
      </c>
      <c r="U1066">
        <f>IF(P1066=P1065,1+U1065,1)</f>
        <v>1</v>
      </c>
      <c r="V1066">
        <f t="shared" si="16"/>
        <v>64578.492251850999</v>
      </c>
      <c r="W1066" t="str">
        <f>IF(V1066="","",IF(ABS(V1066-R1066)&gt;W$1,ABS(V1066-R1066),""))</f>
        <v/>
      </c>
      <c r="X1066" t="str">
        <f>Y1066&amp;"-"&amp;Z1066&amp;"-"&amp;AC1066&amp;"-"&amp;AD1066&amp;"-"&amp;AG1066</f>
        <v>5.5-e-D-2-0.5</v>
      </c>
      <c r="Y1066">
        <f>F1066</f>
        <v>5.5</v>
      </c>
      <c r="Z1066" s="2" t="str">
        <f>G1066</f>
        <v>e</v>
      </c>
      <c r="AA1066">
        <f>_xlfn.IFNA(VLOOKUP(X1066,'duo-out'!A$2:Q$5000,5,FALSE),E1066+10*(H1066-1)+1+_xlfn.IFNA(VLOOKUP(D1066,states!A$2:C$10,3,FALSE),1))</f>
        <v>153</v>
      </c>
      <c r="AB1066">
        <f>IF(V1066="","",V1066)</f>
        <v>64578.492251850999</v>
      </c>
      <c r="AC1066" s="2" t="str">
        <f>_xlfn.IFNA(VLOOKUP(D1066,states!A$2:C$10,2,FALSE),"XX")</f>
        <v>D</v>
      </c>
      <c r="AD1066">
        <f>E1066</f>
        <v>2</v>
      </c>
      <c r="AE1066">
        <f>_xlfn.IFNA(VLOOKUP(D1066,states!A$2:D$10,4,FALSE),0)</f>
        <v>1</v>
      </c>
      <c r="AF1066">
        <v>0.5</v>
      </c>
      <c r="AG1066">
        <f>IF(AE1066=0,AF1066,IF(AE1066=1,IF(F1066=0.5,0.5,IF(H1066=1,0.5,1.5)),IF(F1066=0.5,0.5,IF(H1066=1,2.5,1.5))))</f>
        <v>0.5</v>
      </c>
      <c r="AH1066" s="7">
        <f>IF(AC1066="XX",0,1/C1066^(1/5)*IF(E1066=0,100,1)/(E1066+1)^(1/4))</f>
        <v>0.76786478539443781</v>
      </c>
    </row>
    <row r="1067" spans="1:34">
      <c r="A1067">
        <v>5202</v>
      </c>
      <c r="B1067" s="1">
        <v>64467.199999999997</v>
      </c>
      <c r="C1067" s="6">
        <v>0.85680000000000001</v>
      </c>
      <c r="D1067" t="s">
        <v>6</v>
      </c>
      <c r="E1067">
        <v>2</v>
      </c>
      <c r="F1067">
        <v>5.5</v>
      </c>
      <c r="G1067" t="s">
        <v>1</v>
      </c>
      <c r="H1067">
        <v>2</v>
      </c>
      <c r="I1067" t="s">
        <v>0</v>
      </c>
      <c r="J1067">
        <v>0</v>
      </c>
      <c r="K1067">
        <v>3.5</v>
      </c>
      <c r="L1067" t="s">
        <v>2</v>
      </c>
      <c r="M1067">
        <v>2</v>
      </c>
      <c r="N1067" t="s">
        <v>5258</v>
      </c>
      <c r="O1067">
        <v>1</v>
      </c>
      <c r="P1067" t="str">
        <f>D1067&amp;"-"&amp;F1067&amp;"-"&amp;G1067&amp;"-"&amp;E1067&amp;"-"&amp;H1067</f>
        <v>D2Pi-5.5-e-2-2</v>
      </c>
      <c r="Q1067" t="str">
        <f>I1067&amp;"-"&amp;K1067&amp;"-"&amp;L1067&amp;"-"&amp;J1067&amp;"-"&amp;M1067</f>
        <v>X2Pi-3.5-f-0-2</v>
      </c>
      <c r="R1067">
        <f>B1067+S1067</f>
        <v>64734.860933923999</v>
      </c>
      <c r="S1067">
        <f>_xlfn.IFNA(VLOOKUP(Q1067,'MARVEL-X'!A$2:I$1400,7,FALSE),VLOOKUP(Q1067,MARVEL!A$2:J$1522,10,FALSE))</f>
        <v>267.66093392400001</v>
      </c>
      <c r="T1067">
        <f>IF(P1067=P1066,R1067+T1066,R1067)</f>
        <v>64734.860933923999</v>
      </c>
      <c r="U1067">
        <f>IF(P1067=P1066,1+U1066,1)</f>
        <v>1</v>
      </c>
      <c r="V1067" t="str">
        <f t="shared" si="16"/>
        <v/>
      </c>
      <c r="W1067" t="str">
        <f>IF(V1067="","",IF(ABS(V1067-R1067)&gt;W$1,ABS(V1067-R1067),""))</f>
        <v/>
      </c>
      <c r="X1067" t="str">
        <f>Y1067&amp;"-"&amp;Z1067&amp;"-"&amp;AC1067&amp;"-"&amp;AD1067&amp;"-"&amp;AG1067</f>
        <v>5.5-e-D-2-1.5</v>
      </c>
      <c r="Y1067">
        <f>F1067</f>
        <v>5.5</v>
      </c>
      <c r="Z1067" s="2" t="str">
        <f>G1067</f>
        <v>e</v>
      </c>
      <c r="AA1067">
        <f>_xlfn.IFNA(VLOOKUP(X1067,'duo-out'!A$2:Q$5000,5,FALSE),E1067+10*(H1067-1)+1+_xlfn.IFNA(VLOOKUP(D1067,states!A$2:C$10,3,FALSE),1))</f>
        <v>163</v>
      </c>
      <c r="AB1067" t="str">
        <f>IF(V1067="","",V1067)</f>
        <v/>
      </c>
      <c r="AC1067" s="2" t="str">
        <f>_xlfn.IFNA(VLOOKUP(D1067,states!A$2:C$10,2,FALSE),"XX")</f>
        <v>D</v>
      </c>
      <c r="AD1067">
        <f>E1067</f>
        <v>2</v>
      </c>
      <c r="AE1067">
        <f>_xlfn.IFNA(VLOOKUP(D1067,states!A$2:D$10,4,FALSE),0)</f>
        <v>1</v>
      </c>
      <c r="AF1067">
        <v>0.5</v>
      </c>
      <c r="AG1067">
        <f>IF(AE1067=0,AF1067,IF(AE1067=1,IF(F1067=0.5,0.5,IF(H1067=1,0.5,1.5)),IF(F1067=0.5,0.5,IF(H1067=1,2.5,1.5))))</f>
        <v>1.5</v>
      </c>
      <c r="AH1067" s="7">
        <f>IF(AC1067="XX",0,1/C1067^(1/5)*IF(E1067=0,100,1)/(E1067+1)^(1/4))</f>
        <v>0.78368907900186791</v>
      </c>
    </row>
    <row r="1068" spans="1:34">
      <c r="A1068">
        <v>129</v>
      </c>
      <c r="B1068" s="1">
        <v>63957.599999999999</v>
      </c>
      <c r="C1068" s="6">
        <v>3.1880000000000002</v>
      </c>
      <c r="D1068" t="s">
        <v>6</v>
      </c>
      <c r="E1068">
        <v>2</v>
      </c>
      <c r="F1068">
        <v>5.5</v>
      </c>
      <c r="G1068" t="s">
        <v>1</v>
      </c>
      <c r="H1068">
        <v>2</v>
      </c>
      <c r="I1068" t="s">
        <v>0</v>
      </c>
      <c r="J1068">
        <v>0</v>
      </c>
      <c r="K1068">
        <v>6.5</v>
      </c>
      <c r="L1068" t="s">
        <v>1</v>
      </c>
      <c r="M1068">
        <v>2</v>
      </c>
      <c r="N1068" t="s">
        <v>184</v>
      </c>
      <c r="O1068">
        <v>-1</v>
      </c>
      <c r="P1068" t="str">
        <f>D1068&amp;"-"&amp;F1068&amp;"-"&amp;G1068&amp;"-"&amp;E1068&amp;"-"&amp;H1068</f>
        <v>D2Pi-5.5-e-2-2</v>
      </c>
      <c r="Q1068" t="str">
        <f>I1068&amp;"-"&amp;K1068&amp;"-"&amp;L1068&amp;"-"&amp;J1068&amp;"-"&amp;M1068</f>
        <v>X2Pi-6.5-e-0-2</v>
      </c>
      <c r="R1068">
        <f>B1068+S1068</f>
        <v>64731.519672901995</v>
      </c>
      <c r="S1068">
        <f>_xlfn.IFNA(VLOOKUP(Q1068,'MARVEL-X'!A$2:I$1400,7,FALSE),VLOOKUP(Q1068,MARVEL!A$2:J$1522,10,FALSE))</f>
        <v>773.919672902</v>
      </c>
      <c r="T1068">
        <f>IF(P1068=P1067,R1068+T1067,R1068)</f>
        <v>129466.38060682599</v>
      </c>
      <c r="U1068">
        <f>IF(P1068=P1067,1+U1067,1)</f>
        <v>2</v>
      </c>
      <c r="V1068" t="str">
        <f t="shared" si="16"/>
        <v/>
      </c>
      <c r="W1068" t="str">
        <f>IF(V1068="","",IF(ABS(V1068-R1068)&gt;W$1,ABS(V1068-R1068),""))</f>
        <v/>
      </c>
      <c r="X1068" t="str">
        <f>Y1068&amp;"-"&amp;Z1068&amp;"-"&amp;AC1068&amp;"-"&amp;AD1068&amp;"-"&amp;AG1068</f>
        <v>5.5-e-D-2-1.5</v>
      </c>
      <c r="Y1068">
        <f>F1068</f>
        <v>5.5</v>
      </c>
      <c r="Z1068" s="2" t="str">
        <f>G1068</f>
        <v>e</v>
      </c>
      <c r="AA1068">
        <f>_xlfn.IFNA(VLOOKUP(X1068,'duo-out'!A$2:Q$5000,5,FALSE),E1068+10*(H1068-1)+1+_xlfn.IFNA(VLOOKUP(D1068,states!A$2:C$10,3,FALSE),1))</f>
        <v>163</v>
      </c>
      <c r="AB1068" t="str">
        <f>IF(V1068="","",V1068)</f>
        <v/>
      </c>
      <c r="AC1068" s="2" t="str">
        <f>_xlfn.IFNA(VLOOKUP(D1068,states!A$2:C$10,2,FALSE),"XX")</f>
        <v>D</v>
      </c>
      <c r="AD1068">
        <f>E1068</f>
        <v>2</v>
      </c>
      <c r="AE1068">
        <f>_xlfn.IFNA(VLOOKUP(D1068,states!A$2:D$10,4,FALSE),0)</f>
        <v>1</v>
      </c>
      <c r="AF1068">
        <v>0.5</v>
      </c>
      <c r="AG1068">
        <f>IF(AE1068=0,AF1068,IF(AE1068=1,IF(F1068=0.5,0.5,IF(H1068=1,0.5,1.5)),IF(F1068=0.5,0.5,IF(H1068=1,2.5,1.5))))</f>
        <v>1.5</v>
      </c>
      <c r="AH1068" s="7">
        <f>IF(AC1068="XX",0,1/C1068^(1/5)*IF(E1068=0,100,1)/(E1068+1)^(1/4))</f>
        <v>0.60258181858690241</v>
      </c>
    </row>
    <row r="1069" spans="1:34">
      <c r="A1069">
        <v>5213</v>
      </c>
      <c r="B1069" s="1">
        <v>64157.1</v>
      </c>
      <c r="C1069" s="6">
        <v>2.331</v>
      </c>
      <c r="D1069" t="s">
        <v>6</v>
      </c>
      <c r="E1069">
        <v>2</v>
      </c>
      <c r="F1069">
        <v>5.5</v>
      </c>
      <c r="G1069" t="s">
        <v>1</v>
      </c>
      <c r="H1069">
        <v>2</v>
      </c>
      <c r="I1069" t="s">
        <v>0</v>
      </c>
      <c r="J1069">
        <v>0</v>
      </c>
      <c r="K1069">
        <v>5.5</v>
      </c>
      <c r="L1069" t="s">
        <v>2</v>
      </c>
      <c r="M1069">
        <v>2</v>
      </c>
      <c r="N1069" t="s">
        <v>5269</v>
      </c>
      <c r="O1069">
        <v>1</v>
      </c>
      <c r="P1069" t="str">
        <f>D1069&amp;"-"&amp;F1069&amp;"-"&amp;G1069&amp;"-"&amp;E1069&amp;"-"&amp;H1069</f>
        <v>D2Pi-5.5-e-2-2</v>
      </c>
      <c r="Q1069" t="str">
        <f>I1069&amp;"-"&amp;K1069&amp;"-"&amp;L1069&amp;"-"&amp;J1069&amp;"-"&amp;M1069</f>
        <v>X2Pi-5.5-f-0-2</v>
      </c>
      <c r="R1069">
        <f>B1069+S1069</f>
        <v>64736.080885584</v>
      </c>
      <c r="S1069">
        <f>_xlfn.IFNA(VLOOKUP(Q1069,'MARVEL-X'!A$2:I$1400,7,FALSE),VLOOKUP(Q1069,MARVEL!A$2:J$1522,10,FALSE))</f>
        <v>578.98088558400002</v>
      </c>
      <c r="T1069">
        <f>IF(P1069=P1068,R1069+T1068,R1069)</f>
        <v>194202.46149240999</v>
      </c>
      <c r="U1069">
        <f>IF(P1069=P1068,1+U1068,1)</f>
        <v>3</v>
      </c>
      <c r="V1069" t="str">
        <f t="shared" si="16"/>
        <v/>
      </c>
      <c r="W1069" t="str">
        <f>IF(V1069="","",IF(ABS(V1069-R1069)&gt;W$1,ABS(V1069-R1069),""))</f>
        <v/>
      </c>
      <c r="X1069" t="str">
        <f>Y1069&amp;"-"&amp;Z1069&amp;"-"&amp;AC1069&amp;"-"&amp;AD1069&amp;"-"&amp;AG1069</f>
        <v>5.5-e-D-2-1.5</v>
      </c>
      <c r="Y1069">
        <f>F1069</f>
        <v>5.5</v>
      </c>
      <c r="Z1069" s="2" t="str">
        <f>G1069</f>
        <v>e</v>
      </c>
      <c r="AA1069">
        <f>_xlfn.IFNA(VLOOKUP(X1069,'duo-out'!A$2:Q$5000,5,FALSE),E1069+10*(H1069-1)+1+_xlfn.IFNA(VLOOKUP(D1069,states!A$2:C$10,3,FALSE),1))</f>
        <v>163</v>
      </c>
      <c r="AB1069" t="str">
        <f>IF(V1069="","",V1069)</f>
        <v/>
      </c>
      <c r="AC1069" s="2" t="str">
        <f>_xlfn.IFNA(VLOOKUP(D1069,states!A$2:C$10,2,FALSE),"XX")</f>
        <v>D</v>
      </c>
      <c r="AD1069">
        <f>E1069</f>
        <v>2</v>
      </c>
      <c r="AE1069">
        <f>_xlfn.IFNA(VLOOKUP(D1069,states!A$2:D$10,4,FALSE),0)</f>
        <v>1</v>
      </c>
      <c r="AF1069">
        <v>0.5</v>
      </c>
      <c r="AG1069">
        <f>IF(AE1069=0,AF1069,IF(AE1069=1,IF(F1069=0.5,0.5,IF(H1069=1,0.5,1.5)),IF(F1069=0.5,0.5,IF(H1069=1,2.5,1.5))))</f>
        <v>1.5</v>
      </c>
      <c r="AH1069" s="7">
        <f>IF(AC1069="XX",0,1/C1069^(1/5)*IF(E1069=0,100,1)/(E1069+1)^(1/4))</f>
        <v>0.64152152316634459</v>
      </c>
    </row>
    <row r="1070" spans="1:34">
      <c r="A1070">
        <v>5768</v>
      </c>
      <c r="B1070" s="1">
        <v>63957</v>
      </c>
      <c r="C1070" s="6">
        <v>5</v>
      </c>
      <c r="D1070" t="s">
        <v>6</v>
      </c>
      <c r="E1070">
        <v>2</v>
      </c>
      <c r="F1070">
        <v>5.5</v>
      </c>
      <c r="G1070" t="s">
        <v>1</v>
      </c>
      <c r="H1070">
        <v>2</v>
      </c>
      <c r="I1070" t="s">
        <v>0</v>
      </c>
      <c r="J1070">
        <v>0</v>
      </c>
      <c r="K1070">
        <v>6.5</v>
      </c>
      <c r="L1070" t="s">
        <v>1</v>
      </c>
      <c r="M1070">
        <v>2</v>
      </c>
      <c r="N1070" t="s">
        <v>5824</v>
      </c>
      <c r="O1070">
        <v>1</v>
      </c>
      <c r="P1070" t="str">
        <f>D1070&amp;"-"&amp;F1070&amp;"-"&amp;G1070&amp;"-"&amp;E1070&amp;"-"&amp;H1070</f>
        <v>D2Pi-5.5-e-2-2</v>
      </c>
      <c r="Q1070" t="str">
        <f>I1070&amp;"-"&amp;K1070&amp;"-"&amp;L1070&amp;"-"&amp;J1070&amp;"-"&amp;M1070</f>
        <v>X2Pi-6.5-e-0-2</v>
      </c>
      <c r="R1070">
        <f>B1070+S1070</f>
        <v>64730.919672901997</v>
      </c>
      <c r="S1070">
        <f>_xlfn.IFNA(VLOOKUP(Q1070,'MARVEL-X'!A$2:I$1400,7,FALSE),VLOOKUP(Q1070,MARVEL!A$2:J$1522,10,FALSE))</f>
        <v>773.919672902</v>
      </c>
      <c r="T1070">
        <f>IF(P1070=P1069,R1070+T1069,R1070)</f>
        <v>258933.38116531199</v>
      </c>
      <c r="U1070">
        <f>IF(P1070=P1069,1+U1069,1)</f>
        <v>4</v>
      </c>
      <c r="V1070" t="str">
        <f t="shared" si="16"/>
        <v/>
      </c>
      <c r="W1070" t="str">
        <f>IF(V1070="","",IF(ABS(V1070-R1070)&gt;W$1,ABS(V1070-R1070),""))</f>
        <v/>
      </c>
      <c r="X1070" t="str">
        <f>Y1070&amp;"-"&amp;Z1070&amp;"-"&amp;AC1070&amp;"-"&amp;AD1070&amp;"-"&amp;AG1070</f>
        <v>5.5-e-D-2-1.5</v>
      </c>
      <c r="Y1070">
        <f>F1070</f>
        <v>5.5</v>
      </c>
      <c r="Z1070" s="2" t="str">
        <f>G1070</f>
        <v>e</v>
      </c>
      <c r="AA1070">
        <f>_xlfn.IFNA(VLOOKUP(X1070,'duo-out'!A$2:Q$5000,5,FALSE),E1070+10*(H1070-1)+1+_xlfn.IFNA(VLOOKUP(D1070,states!A$2:C$10,3,FALSE),1))</f>
        <v>163</v>
      </c>
      <c r="AB1070" t="str">
        <f>IF(V1070="","",V1070)</f>
        <v/>
      </c>
      <c r="AC1070" s="2" t="str">
        <f>_xlfn.IFNA(VLOOKUP(D1070,states!A$2:C$10,2,FALSE),"XX")</f>
        <v>D</v>
      </c>
      <c r="AD1070">
        <f>E1070</f>
        <v>2</v>
      </c>
      <c r="AE1070">
        <f>_xlfn.IFNA(VLOOKUP(D1070,states!A$2:D$10,4,FALSE),0)</f>
        <v>1</v>
      </c>
      <c r="AF1070">
        <v>0.5</v>
      </c>
      <c r="AG1070">
        <f>IF(AE1070=0,AF1070,IF(AE1070=1,IF(F1070=0.5,0.5,IF(H1070=1,0.5,1.5)),IF(F1070=0.5,0.5,IF(H1070=1,2.5,1.5))))</f>
        <v>1.5</v>
      </c>
      <c r="AH1070" s="7">
        <f>IF(AC1070="XX",0,1/C1070^(1/5)*IF(E1070=0,100,1)/(E1070+1)^(1/4))</f>
        <v>0.55071345269687233</v>
      </c>
    </row>
    <row r="1071" spans="1:34">
      <c r="A1071">
        <v>5767</v>
      </c>
      <c r="B1071" s="1">
        <v>64155</v>
      </c>
      <c r="C1071" s="6">
        <v>5</v>
      </c>
      <c r="D1071" t="s">
        <v>6</v>
      </c>
      <c r="E1071">
        <v>2</v>
      </c>
      <c r="F1071">
        <v>5.5</v>
      </c>
      <c r="G1071" t="s">
        <v>1</v>
      </c>
      <c r="H1071">
        <v>2</v>
      </c>
      <c r="I1071" t="s">
        <v>0</v>
      </c>
      <c r="J1071">
        <v>0</v>
      </c>
      <c r="K1071">
        <v>5.5</v>
      </c>
      <c r="L1071" t="s">
        <v>2</v>
      </c>
      <c r="M1071">
        <v>2</v>
      </c>
      <c r="N1071" t="s">
        <v>5823</v>
      </c>
      <c r="O1071">
        <v>1</v>
      </c>
      <c r="P1071" t="str">
        <f>D1071&amp;"-"&amp;F1071&amp;"-"&amp;G1071&amp;"-"&amp;E1071&amp;"-"&amp;H1071</f>
        <v>D2Pi-5.5-e-2-2</v>
      </c>
      <c r="Q1071" t="str">
        <f>I1071&amp;"-"&amp;K1071&amp;"-"&amp;L1071&amp;"-"&amp;J1071&amp;"-"&amp;M1071</f>
        <v>X2Pi-5.5-f-0-2</v>
      </c>
      <c r="R1071">
        <f>B1071+S1071</f>
        <v>64733.980885584002</v>
      </c>
      <c r="S1071">
        <f>_xlfn.IFNA(VLOOKUP(Q1071,'MARVEL-X'!A$2:I$1400,7,FALSE),VLOOKUP(Q1071,MARVEL!A$2:J$1522,10,FALSE))</f>
        <v>578.98088558400002</v>
      </c>
      <c r="T1071">
        <f>IF(P1071=P1070,R1071+T1070,R1071)</f>
        <v>323667.36205089599</v>
      </c>
      <c r="U1071">
        <f>IF(P1071=P1070,1+U1070,1)</f>
        <v>5</v>
      </c>
      <c r="V1071">
        <f t="shared" si="16"/>
        <v>64733.472410179194</v>
      </c>
      <c r="W1071">
        <f>IF(V1071="","",IF(ABS(V1071-R1071)&gt;W$1,ABS(V1071-R1071),""))</f>
        <v>0.50847540480754105</v>
      </c>
      <c r="X1071" t="str">
        <f>Y1071&amp;"-"&amp;Z1071&amp;"-"&amp;AC1071&amp;"-"&amp;AD1071&amp;"-"&amp;AG1071</f>
        <v>5.5-e-D-2-1.5</v>
      </c>
      <c r="Y1071">
        <f>F1071</f>
        <v>5.5</v>
      </c>
      <c r="Z1071" s="2" t="str">
        <f>G1071</f>
        <v>e</v>
      </c>
      <c r="AA1071">
        <f>_xlfn.IFNA(VLOOKUP(X1071,'duo-out'!A$2:Q$5000,5,FALSE),E1071+10*(H1071-1)+1+_xlfn.IFNA(VLOOKUP(D1071,states!A$2:C$10,3,FALSE),1))</f>
        <v>163</v>
      </c>
      <c r="AB1071">
        <f>IF(V1071="","",V1071)</f>
        <v>64733.472410179194</v>
      </c>
      <c r="AC1071" s="2" t="str">
        <f>_xlfn.IFNA(VLOOKUP(D1071,states!A$2:C$10,2,FALSE),"XX")</f>
        <v>D</v>
      </c>
      <c r="AD1071">
        <f>E1071</f>
        <v>2</v>
      </c>
      <c r="AE1071">
        <f>_xlfn.IFNA(VLOOKUP(D1071,states!A$2:D$10,4,FALSE),0)</f>
        <v>1</v>
      </c>
      <c r="AF1071">
        <v>0.5</v>
      </c>
      <c r="AG1071">
        <f>IF(AE1071=0,AF1071,IF(AE1071=1,IF(F1071=0.5,0.5,IF(H1071=1,0.5,1.5)),IF(F1071=0.5,0.5,IF(H1071=1,2.5,1.5))))</f>
        <v>1.5</v>
      </c>
      <c r="AH1071" s="7">
        <f>IF(AC1071="XX",0,1/C1071^(1/5)*IF(E1071=0,100,1)/(E1071+1)^(1/4))</f>
        <v>0.55071345269687233</v>
      </c>
    </row>
    <row r="1072" spans="1:34">
      <c r="A1072">
        <v>1533</v>
      </c>
      <c r="B1072" s="1">
        <v>59103.4</v>
      </c>
      <c r="C1072" s="6">
        <v>0.1</v>
      </c>
      <c r="D1072" t="s">
        <v>6</v>
      </c>
      <c r="E1072">
        <v>0</v>
      </c>
      <c r="F1072">
        <v>5.5</v>
      </c>
      <c r="G1072" t="s">
        <v>2</v>
      </c>
      <c r="H1072">
        <v>1</v>
      </c>
      <c r="I1072" t="s">
        <v>0</v>
      </c>
      <c r="J1072">
        <v>0</v>
      </c>
      <c r="K1072">
        <v>4.5</v>
      </c>
      <c r="L1072" t="s">
        <v>2</v>
      </c>
      <c r="M1072">
        <v>1</v>
      </c>
      <c r="N1072" t="s">
        <v>1589</v>
      </c>
      <c r="O1072">
        <v>1</v>
      </c>
      <c r="P1072" t="str">
        <f>D1072&amp;"-"&amp;F1072&amp;"-"&amp;G1072&amp;"-"&amp;E1072&amp;"-"&amp;H1072</f>
        <v>D2Pi-5.5-f-0-1</v>
      </c>
      <c r="Q1072" t="str">
        <f>I1072&amp;"-"&amp;K1072&amp;"-"&amp;L1072&amp;"-"&amp;J1072&amp;"-"&amp;M1072</f>
        <v>X2Pi-4.5-f-0-1</v>
      </c>
      <c r="R1072">
        <f>B1072+S1072</f>
        <v>59373.430633299002</v>
      </c>
      <c r="S1072">
        <f>_xlfn.IFNA(VLOOKUP(Q1072,'MARVEL-X'!A$2:I$1400,7,FALSE),VLOOKUP(Q1072,MARVEL!A$2:J$1522,10,FALSE))</f>
        <v>270.03063329899999</v>
      </c>
      <c r="T1072">
        <f>IF(P1072=P1071,R1072+T1071,R1072)</f>
        <v>59373.430633299002</v>
      </c>
      <c r="U1072">
        <f>IF(P1072=P1071,1+U1071,1)</f>
        <v>1</v>
      </c>
      <c r="V1072" t="str">
        <f t="shared" si="16"/>
        <v/>
      </c>
      <c r="W1072" t="str">
        <f>IF(V1072="","",IF(ABS(V1072-R1072)&gt;W$1,ABS(V1072-R1072),""))</f>
        <v/>
      </c>
      <c r="X1072" t="str">
        <f>Y1072&amp;"-"&amp;Z1072&amp;"-"&amp;AC1072&amp;"-"&amp;AD1072&amp;"-"&amp;AG1072</f>
        <v>5.5-f-D-0-0.5</v>
      </c>
      <c r="Y1072">
        <f>F1072</f>
        <v>5.5</v>
      </c>
      <c r="Z1072" s="2" t="str">
        <f>G1072</f>
        <v>f</v>
      </c>
      <c r="AA1072">
        <f>_xlfn.IFNA(VLOOKUP(X1072,'duo-out'!A$2:Q$5000,5,FALSE),E1072+10*(H1072-1)+1+_xlfn.IFNA(VLOOKUP(D1072,states!A$2:C$10,3,FALSE),1))</f>
        <v>151</v>
      </c>
      <c r="AB1072" t="str">
        <f>IF(V1072="","",V1072)</f>
        <v/>
      </c>
      <c r="AC1072" s="2" t="str">
        <f>_xlfn.IFNA(VLOOKUP(D1072,states!A$2:C$10,2,FALSE),"XX")</f>
        <v>D</v>
      </c>
      <c r="AD1072">
        <f>E1072</f>
        <v>0</v>
      </c>
      <c r="AE1072">
        <f>_xlfn.IFNA(VLOOKUP(D1072,states!A$2:D$10,4,FALSE),0)</f>
        <v>1</v>
      </c>
      <c r="AF1072">
        <v>0.5</v>
      </c>
      <c r="AG1072">
        <f>IF(AE1072=0,AF1072,IF(AE1072=1,IF(F1072=0.5,0.5,IF(H1072=1,0.5,1.5)),IF(F1072=0.5,0.5,IF(H1072=1,2.5,1.5))))</f>
        <v>0.5</v>
      </c>
      <c r="AH1072" s="7">
        <f>IF(AC1072="XX",0,1/C1072^(1/5)*IF(E1072=0,100,1)/(E1072+1)^(1/4))</f>
        <v>158.48931924611134</v>
      </c>
    </row>
    <row r="1073" spans="1:34">
      <c r="A1073">
        <v>1507</v>
      </c>
      <c r="B1073" s="1">
        <v>33423.4</v>
      </c>
      <c r="C1073" s="6">
        <v>0.1</v>
      </c>
      <c r="D1073" t="s">
        <v>6</v>
      </c>
      <c r="E1073">
        <v>0</v>
      </c>
      <c r="F1073">
        <v>5.5</v>
      </c>
      <c r="G1073" t="s">
        <v>2</v>
      </c>
      <c r="H1073">
        <v>1</v>
      </c>
      <c r="I1073" t="s">
        <v>4</v>
      </c>
      <c r="J1073">
        <v>0</v>
      </c>
      <c r="K1073">
        <v>4.5</v>
      </c>
      <c r="L1073" t="s">
        <v>2</v>
      </c>
      <c r="M1073">
        <v>1</v>
      </c>
      <c r="N1073" t="s">
        <v>1563</v>
      </c>
      <c r="O1073">
        <v>1</v>
      </c>
      <c r="P1073" t="str">
        <f>D1073&amp;"-"&amp;F1073&amp;"-"&amp;G1073&amp;"-"&amp;E1073&amp;"-"&amp;H1073</f>
        <v>D2Pi-5.5-f-0-1</v>
      </c>
      <c r="Q1073" t="str">
        <f>I1073&amp;"-"&amp;K1073&amp;"-"&amp;L1073&amp;"-"&amp;J1073&amp;"-"&amp;M1073</f>
        <v>B2Sigma-4.5-f-0-1</v>
      </c>
      <c r="R1073">
        <f>B1073+S1073</f>
        <v>59373.530027636007</v>
      </c>
      <c r="S1073">
        <f>_xlfn.IFNA(VLOOKUP(Q1073,'MARVEL-X'!A$2:I$1400,7,FALSE),VLOOKUP(Q1073,MARVEL!A$2:J$1522,10,FALSE))</f>
        <v>25950.130027636002</v>
      </c>
      <c r="T1073">
        <f>IF(P1073=P1072,R1073+T1072,R1073)</f>
        <v>118746.960660935</v>
      </c>
      <c r="U1073">
        <f>IF(P1073=P1072,1+U1072,1)</f>
        <v>2</v>
      </c>
      <c r="V1073">
        <f t="shared" si="16"/>
        <v>59373.480330467501</v>
      </c>
      <c r="W1073" t="str">
        <f>IF(V1073="","",IF(ABS(V1073-R1073)&gt;W$1,ABS(V1073-R1073),""))</f>
        <v/>
      </c>
      <c r="X1073" t="str">
        <f>Y1073&amp;"-"&amp;Z1073&amp;"-"&amp;AC1073&amp;"-"&amp;AD1073&amp;"-"&amp;AG1073</f>
        <v>5.5-f-D-0-0.5</v>
      </c>
      <c r="Y1073">
        <f>F1073</f>
        <v>5.5</v>
      </c>
      <c r="Z1073" s="2" t="str">
        <f>G1073</f>
        <v>f</v>
      </c>
      <c r="AA1073">
        <f>_xlfn.IFNA(VLOOKUP(X1073,'duo-out'!A$2:Q$5000,5,FALSE),E1073+10*(H1073-1)+1+_xlfn.IFNA(VLOOKUP(D1073,states!A$2:C$10,3,FALSE),1))</f>
        <v>151</v>
      </c>
      <c r="AB1073">
        <f>IF(V1073="","",V1073)</f>
        <v>59373.480330467501</v>
      </c>
      <c r="AC1073" s="2" t="str">
        <f>_xlfn.IFNA(VLOOKUP(D1073,states!A$2:C$10,2,FALSE),"XX")</f>
        <v>D</v>
      </c>
      <c r="AD1073">
        <f>E1073</f>
        <v>0</v>
      </c>
      <c r="AE1073">
        <f>_xlfn.IFNA(VLOOKUP(D1073,states!A$2:D$10,4,FALSE),0)</f>
        <v>1</v>
      </c>
      <c r="AF1073">
        <v>0.5</v>
      </c>
      <c r="AG1073">
        <f>IF(AE1073=0,AF1073,IF(AE1073=1,IF(F1073=0.5,0.5,IF(H1073=1,0.5,1.5)),IF(F1073=0.5,0.5,IF(H1073=1,2.5,1.5))))</f>
        <v>0.5</v>
      </c>
      <c r="AH1073" s="7">
        <f>IF(AC1073="XX",0,1/C1073^(1/5)*IF(E1073=0,100,1)/(E1073+1)^(1/4))</f>
        <v>158.48931924611134</v>
      </c>
    </row>
    <row r="1074" spans="1:34">
      <c r="A1074">
        <v>1543</v>
      </c>
      <c r="B1074" s="1">
        <v>59135.199999999997</v>
      </c>
      <c r="C1074" s="6">
        <v>0.1</v>
      </c>
      <c r="D1074" t="s">
        <v>6</v>
      </c>
      <c r="E1074">
        <v>0</v>
      </c>
      <c r="F1074">
        <v>5.5</v>
      </c>
      <c r="G1074" t="s">
        <v>2</v>
      </c>
      <c r="H1074">
        <v>2</v>
      </c>
      <c r="I1074" t="s">
        <v>0</v>
      </c>
      <c r="J1074">
        <v>0</v>
      </c>
      <c r="K1074">
        <v>4.5</v>
      </c>
      <c r="L1074" t="s">
        <v>2</v>
      </c>
      <c r="M1074">
        <v>2</v>
      </c>
      <c r="N1074" t="s">
        <v>1599</v>
      </c>
      <c r="O1074">
        <v>1</v>
      </c>
      <c r="P1074" t="str">
        <f>D1074&amp;"-"&amp;F1074&amp;"-"&amp;G1074&amp;"-"&amp;E1074&amp;"-"&amp;H1074</f>
        <v>D2Pi-5.5-f-0-2</v>
      </c>
      <c r="Q1074" t="str">
        <f>I1074&amp;"-"&amp;K1074&amp;"-"&amp;L1074&amp;"-"&amp;J1074&amp;"-"&amp;M1074</f>
        <v>X2Pi-4.5-f-0-2</v>
      </c>
      <c r="R1074">
        <f>B1074+S1074</f>
        <v>59544.637407914001</v>
      </c>
      <c r="S1074">
        <f>_xlfn.IFNA(VLOOKUP(Q1074,'MARVEL-X'!A$2:I$1400,7,FALSE),VLOOKUP(Q1074,MARVEL!A$2:J$1522,10,FALSE))</f>
        <v>409.437407914</v>
      </c>
      <c r="T1074">
        <f>IF(P1074=P1073,R1074+T1073,R1074)</f>
        <v>59544.637407914001</v>
      </c>
      <c r="U1074">
        <f>IF(P1074=P1073,1+U1073,1)</f>
        <v>1</v>
      </c>
      <c r="V1074">
        <f t="shared" si="16"/>
        <v>59544.637407914001</v>
      </c>
      <c r="W1074" t="str">
        <f>IF(V1074="","",IF(ABS(V1074-R1074)&gt;W$1,ABS(V1074-R1074),""))</f>
        <v/>
      </c>
      <c r="X1074" t="str">
        <f>Y1074&amp;"-"&amp;Z1074&amp;"-"&amp;AC1074&amp;"-"&amp;AD1074&amp;"-"&amp;AG1074</f>
        <v>5.5-f-D-0-1.5</v>
      </c>
      <c r="Y1074">
        <f>F1074</f>
        <v>5.5</v>
      </c>
      <c r="Z1074" s="2" t="str">
        <f>G1074</f>
        <v>f</v>
      </c>
      <c r="AA1074">
        <f>_xlfn.IFNA(VLOOKUP(X1074,'duo-out'!A$2:Q$5000,5,FALSE),E1074+10*(H1074-1)+1+_xlfn.IFNA(VLOOKUP(D1074,states!A$2:C$10,3,FALSE),1))</f>
        <v>161</v>
      </c>
      <c r="AB1074">
        <f>IF(V1074="","",V1074)</f>
        <v>59544.637407914001</v>
      </c>
      <c r="AC1074" s="2" t="str">
        <f>_xlfn.IFNA(VLOOKUP(D1074,states!A$2:C$10,2,FALSE),"XX")</f>
        <v>D</v>
      </c>
      <c r="AD1074">
        <f>E1074</f>
        <v>0</v>
      </c>
      <c r="AE1074">
        <f>_xlfn.IFNA(VLOOKUP(D1074,states!A$2:D$10,4,FALSE),0)</f>
        <v>1</v>
      </c>
      <c r="AF1074">
        <v>0.5</v>
      </c>
      <c r="AG1074">
        <f>IF(AE1074=0,AF1074,IF(AE1074=1,IF(F1074=0.5,0.5,IF(H1074=1,0.5,1.5)),IF(F1074=0.5,0.5,IF(H1074=1,2.5,1.5))))</f>
        <v>1.5</v>
      </c>
      <c r="AH1074" s="7">
        <f>IF(AC1074="XX",0,1/C1074^(1/5)*IF(E1074=0,100,1)/(E1074+1)^(1/4))</f>
        <v>158.48931924611134</v>
      </c>
    </row>
    <row r="1075" spans="1:34">
      <c r="A1075">
        <v>5228</v>
      </c>
      <c r="B1075" s="1">
        <v>64421.1</v>
      </c>
      <c r="C1075" s="6">
        <v>2.0489999999999999</v>
      </c>
      <c r="D1075" t="s">
        <v>6</v>
      </c>
      <c r="E1075">
        <v>2</v>
      </c>
      <c r="F1075">
        <v>5.5</v>
      </c>
      <c r="G1075" t="s">
        <v>2</v>
      </c>
      <c r="H1075">
        <v>1</v>
      </c>
      <c r="I1075" t="s">
        <v>0</v>
      </c>
      <c r="J1075">
        <v>0</v>
      </c>
      <c r="K1075">
        <v>3.5</v>
      </c>
      <c r="L1075" t="s">
        <v>1</v>
      </c>
      <c r="M1075">
        <v>1</v>
      </c>
      <c r="N1075" t="s">
        <v>5284</v>
      </c>
      <c r="O1075">
        <v>1</v>
      </c>
      <c r="P1075" t="str">
        <f>D1075&amp;"-"&amp;F1075&amp;"-"&amp;G1075&amp;"-"&amp;E1075&amp;"-"&amp;H1075</f>
        <v>D2Pi-5.5-f-2-1</v>
      </c>
      <c r="Q1075" t="str">
        <f>I1075&amp;"-"&amp;K1075&amp;"-"&amp;L1075&amp;"-"&amp;J1075&amp;"-"&amp;M1075</f>
        <v>X2Pi-3.5-e-0-1</v>
      </c>
      <c r="R1075">
        <f>B1075+S1075</f>
        <v>64578.868367636998</v>
      </c>
      <c r="S1075">
        <f>_xlfn.IFNA(VLOOKUP(Q1075,'MARVEL-X'!A$2:I$1400,7,FALSE),VLOOKUP(Q1075,MARVEL!A$2:J$1522,10,FALSE))</f>
        <v>157.76836763700001</v>
      </c>
      <c r="T1075">
        <f>IF(P1075=P1074,R1075+T1074,R1075)</f>
        <v>64578.868367636998</v>
      </c>
      <c r="U1075">
        <f>IF(P1075=P1074,1+U1074,1)</f>
        <v>1</v>
      </c>
      <c r="V1075" t="str">
        <f t="shared" si="16"/>
        <v/>
      </c>
      <c r="W1075" t="str">
        <f>IF(V1075="","",IF(ABS(V1075-R1075)&gt;W$1,ABS(V1075-R1075),""))</f>
        <v/>
      </c>
      <c r="X1075" t="str">
        <f>Y1075&amp;"-"&amp;Z1075&amp;"-"&amp;AC1075&amp;"-"&amp;AD1075&amp;"-"&amp;AG1075</f>
        <v>5.5-f-D-2-0.5</v>
      </c>
      <c r="Y1075">
        <f>F1075</f>
        <v>5.5</v>
      </c>
      <c r="Z1075" s="2" t="str">
        <f>G1075</f>
        <v>f</v>
      </c>
      <c r="AA1075">
        <f>_xlfn.IFNA(VLOOKUP(X1075,'duo-out'!A$2:Q$5000,5,FALSE),E1075+10*(H1075-1)+1+_xlfn.IFNA(VLOOKUP(D1075,states!A$2:C$10,3,FALSE),1))</f>
        <v>153</v>
      </c>
      <c r="AB1075" t="str">
        <f>IF(V1075="","",V1075)</f>
        <v/>
      </c>
      <c r="AC1075" s="2" t="str">
        <f>_xlfn.IFNA(VLOOKUP(D1075,states!A$2:C$10,2,FALSE),"XX")</f>
        <v>D</v>
      </c>
      <c r="AD1075">
        <f>E1075</f>
        <v>2</v>
      </c>
      <c r="AE1075">
        <f>_xlfn.IFNA(VLOOKUP(D1075,states!A$2:D$10,4,FALSE),0)</f>
        <v>1</v>
      </c>
      <c r="AF1075">
        <v>0.5</v>
      </c>
      <c r="AG1075">
        <f>IF(AE1075=0,AF1075,IF(AE1075=1,IF(F1075=0.5,0.5,IF(H1075=1,0.5,1.5)),IF(F1075=0.5,0.5,IF(H1075=1,2.5,1.5))))</f>
        <v>0.5</v>
      </c>
      <c r="AH1075" s="7">
        <f>IF(AC1075="XX",0,1/C1075^(1/5)*IF(E1075=0,100,1)/(E1075+1)^(1/4))</f>
        <v>0.65828096124523428</v>
      </c>
    </row>
    <row r="1076" spans="1:34">
      <c r="A1076">
        <v>1554</v>
      </c>
      <c r="B1076" s="1">
        <v>64306.9</v>
      </c>
      <c r="C1076" s="6">
        <v>0.1</v>
      </c>
      <c r="D1076" t="s">
        <v>6</v>
      </c>
      <c r="E1076">
        <v>2</v>
      </c>
      <c r="F1076">
        <v>5.5</v>
      </c>
      <c r="G1076" t="s">
        <v>2</v>
      </c>
      <c r="H1076">
        <v>1</v>
      </c>
      <c r="I1076" t="s">
        <v>0</v>
      </c>
      <c r="J1076">
        <v>0</v>
      </c>
      <c r="K1076">
        <v>4.5</v>
      </c>
      <c r="L1076" t="s">
        <v>2</v>
      </c>
      <c r="M1076">
        <v>1</v>
      </c>
      <c r="N1076" t="s">
        <v>1610</v>
      </c>
      <c r="O1076">
        <v>1</v>
      </c>
      <c r="P1076" t="str">
        <f>D1076&amp;"-"&amp;F1076&amp;"-"&amp;G1076&amp;"-"&amp;E1076&amp;"-"&amp;H1076</f>
        <v>D2Pi-5.5-f-2-1</v>
      </c>
      <c r="Q1076" t="str">
        <f>I1076&amp;"-"&amp;K1076&amp;"-"&amp;L1076&amp;"-"&amp;J1076&amp;"-"&amp;M1076</f>
        <v>X2Pi-4.5-f-0-1</v>
      </c>
      <c r="R1076">
        <f>B1076+S1076</f>
        <v>64576.930633299002</v>
      </c>
      <c r="S1076">
        <f>_xlfn.IFNA(VLOOKUP(Q1076,'MARVEL-X'!A$2:I$1400,7,FALSE),VLOOKUP(Q1076,MARVEL!A$2:J$1522,10,FALSE))</f>
        <v>270.03063329899999</v>
      </c>
      <c r="T1076">
        <f>IF(P1076=P1075,R1076+T1075,R1076)</f>
        <v>129155.79900093601</v>
      </c>
      <c r="U1076">
        <f>IF(P1076=P1075,1+U1075,1)</f>
        <v>2</v>
      </c>
      <c r="V1076">
        <f t="shared" si="16"/>
        <v>64577.899500468004</v>
      </c>
      <c r="W1076">
        <f>IF(V1076="","",IF(ABS(V1076-R1076)&gt;W$1,ABS(V1076-R1076),""))</f>
        <v>0.9688671690018964</v>
      </c>
      <c r="X1076" t="str">
        <f>Y1076&amp;"-"&amp;Z1076&amp;"-"&amp;AC1076&amp;"-"&amp;AD1076&amp;"-"&amp;AG1076</f>
        <v>5.5-f-D-2-0.5</v>
      </c>
      <c r="Y1076">
        <f>F1076</f>
        <v>5.5</v>
      </c>
      <c r="Z1076" s="2" t="str">
        <f>G1076</f>
        <v>f</v>
      </c>
      <c r="AA1076">
        <f>_xlfn.IFNA(VLOOKUP(X1076,'duo-out'!A$2:Q$5000,5,FALSE),E1076+10*(H1076-1)+1+_xlfn.IFNA(VLOOKUP(D1076,states!A$2:C$10,3,FALSE),1))</f>
        <v>153</v>
      </c>
      <c r="AB1076">
        <f>IF(V1076="","",V1076)</f>
        <v>64577.899500468004</v>
      </c>
      <c r="AC1076" s="2" t="str">
        <f>_xlfn.IFNA(VLOOKUP(D1076,states!A$2:C$10,2,FALSE),"XX")</f>
        <v>D</v>
      </c>
      <c r="AD1076">
        <f>E1076</f>
        <v>2</v>
      </c>
      <c r="AE1076">
        <f>_xlfn.IFNA(VLOOKUP(D1076,states!A$2:D$10,4,FALSE),0)</f>
        <v>1</v>
      </c>
      <c r="AF1076">
        <v>0.5</v>
      </c>
      <c r="AG1076">
        <f>IF(AE1076=0,AF1076,IF(AE1076=1,IF(F1076=0.5,0.5,IF(H1076=1,0.5,1.5)),IF(F1076=0.5,0.5,IF(H1076=1,2.5,1.5))))</f>
        <v>0.5</v>
      </c>
      <c r="AH1076" s="7">
        <f>IF(AC1076="XX",0,1/C1076^(1/5)*IF(E1076=0,100,1)/(E1076+1)^(1/4))</f>
        <v>1.2042584055782313</v>
      </c>
    </row>
    <row r="1077" spans="1:34">
      <c r="A1077">
        <v>5256</v>
      </c>
      <c r="B1077" s="1">
        <v>63957.599999999999</v>
      </c>
      <c r="C1077" s="6">
        <v>7.1680000000000001</v>
      </c>
      <c r="D1077" t="s">
        <v>6</v>
      </c>
      <c r="E1077">
        <v>2</v>
      </c>
      <c r="F1077">
        <v>5.5</v>
      </c>
      <c r="G1077" t="s">
        <v>2</v>
      </c>
      <c r="H1077">
        <v>2</v>
      </c>
      <c r="I1077" t="s">
        <v>0</v>
      </c>
      <c r="J1077">
        <v>0</v>
      </c>
      <c r="K1077">
        <v>6.5</v>
      </c>
      <c r="L1077" t="s">
        <v>2</v>
      </c>
      <c r="M1077">
        <v>2</v>
      </c>
      <c r="N1077" t="s">
        <v>5312</v>
      </c>
      <c r="O1077">
        <v>1</v>
      </c>
      <c r="P1077" t="str">
        <f>D1077&amp;"-"&amp;F1077&amp;"-"&amp;G1077&amp;"-"&amp;E1077&amp;"-"&amp;H1077</f>
        <v>D2Pi-5.5-f-2-2</v>
      </c>
      <c r="Q1077" t="str">
        <f>I1077&amp;"-"&amp;K1077&amp;"-"&amp;L1077&amp;"-"&amp;J1077&amp;"-"&amp;M1077</f>
        <v>X2Pi-6.5-f-0-2</v>
      </c>
      <c r="R1077">
        <f>B1077+S1077</f>
        <v>64733.734898135997</v>
      </c>
      <c r="S1077">
        <f>_xlfn.IFNA(VLOOKUP(Q1077,'MARVEL-X'!A$2:I$1400,7,FALSE),VLOOKUP(Q1077,MARVEL!A$2:J$1522,10,FALSE))</f>
        <v>776.13489813599995</v>
      </c>
      <c r="T1077">
        <f>IF(P1077=P1076,R1077+T1076,R1077)</f>
        <v>64733.734898135997</v>
      </c>
      <c r="U1077">
        <f>IF(P1077=P1076,1+U1076,1)</f>
        <v>1</v>
      </c>
      <c r="V1077" t="str">
        <f t="shared" si="16"/>
        <v/>
      </c>
      <c r="W1077" t="str">
        <f>IF(V1077="","",IF(ABS(V1077-R1077)&gt;W$1,ABS(V1077-R1077),""))</f>
        <v/>
      </c>
      <c r="X1077" t="str">
        <f>Y1077&amp;"-"&amp;Z1077&amp;"-"&amp;AC1077&amp;"-"&amp;AD1077&amp;"-"&amp;AG1077</f>
        <v>5.5-f-D-2-1.5</v>
      </c>
      <c r="Y1077">
        <f>F1077</f>
        <v>5.5</v>
      </c>
      <c r="Z1077" s="2" t="str">
        <f>G1077</f>
        <v>f</v>
      </c>
      <c r="AA1077">
        <f>_xlfn.IFNA(VLOOKUP(X1077,'duo-out'!A$2:Q$5000,5,FALSE),E1077+10*(H1077-1)+1+_xlfn.IFNA(VLOOKUP(D1077,states!A$2:C$10,3,FALSE),1))</f>
        <v>163</v>
      </c>
      <c r="AB1077" t="str">
        <f>IF(V1077="","",V1077)</f>
        <v/>
      </c>
      <c r="AC1077" s="2" t="str">
        <f>_xlfn.IFNA(VLOOKUP(D1077,states!A$2:C$10,2,FALSE),"XX")</f>
        <v>D</v>
      </c>
      <c r="AD1077">
        <f>E1077</f>
        <v>2</v>
      </c>
      <c r="AE1077">
        <f>_xlfn.IFNA(VLOOKUP(D1077,states!A$2:D$10,4,FALSE),0)</f>
        <v>1</v>
      </c>
      <c r="AF1077">
        <v>0.5</v>
      </c>
      <c r="AG1077">
        <f>IF(AE1077=0,AF1077,IF(AE1077=1,IF(F1077=0.5,0.5,IF(H1077=1,0.5,1.5)),IF(F1077=0.5,0.5,IF(H1077=1,2.5,1.5))))</f>
        <v>1.5</v>
      </c>
      <c r="AH1077" s="7">
        <f>IF(AC1077="XX",0,1/C1077^(1/5)*IF(E1077=0,100,1)/(E1077+1)^(1/4))</f>
        <v>0.5124365362720944</v>
      </c>
    </row>
    <row r="1078" spans="1:34">
      <c r="A1078">
        <v>5247</v>
      </c>
      <c r="B1078" s="1">
        <v>64157.1</v>
      </c>
      <c r="C1078" s="6">
        <v>7.9029999999999996</v>
      </c>
      <c r="D1078" t="s">
        <v>6</v>
      </c>
      <c r="E1078">
        <v>2</v>
      </c>
      <c r="F1078">
        <v>5.5</v>
      </c>
      <c r="G1078" t="s">
        <v>2</v>
      </c>
      <c r="H1078">
        <v>2</v>
      </c>
      <c r="I1078" t="s">
        <v>0</v>
      </c>
      <c r="J1078">
        <v>0</v>
      </c>
      <c r="K1078">
        <v>5.5</v>
      </c>
      <c r="L1078" t="s">
        <v>1</v>
      </c>
      <c r="M1078">
        <v>2</v>
      </c>
      <c r="N1078" t="s">
        <v>5303</v>
      </c>
      <c r="O1078">
        <v>1</v>
      </c>
      <c r="P1078" t="str">
        <f>D1078&amp;"-"&amp;F1078&amp;"-"&amp;G1078&amp;"-"&amp;E1078&amp;"-"&amp;H1078</f>
        <v>D2Pi-5.5-f-2-2</v>
      </c>
      <c r="Q1078" t="str">
        <f>I1078&amp;"-"&amp;K1078&amp;"-"&amp;L1078&amp;"-"&amp;J1078&amp;"-"&amp;M1078</f>
        <v>X2Pi-5.5-e-0-2</v>
      </c>
      <c r="R1078">
        <f>B1078+S1078</f>
        <v>64734.402707513</v>
      </c>
      <c r="S1078">
        <f>_xlfn.IFNA(VLOOKUP(Q1078,'MARVEL-X'!A$2:I$1400,7,FALSE),VLOOKUP(Q1078,MARVEL!A$2:J$1522,10,FALSE))</f>
        <v>577.30270751299997</v>
      </c>
      <c r="T1078">
        <f>IF(P1078=P1077,R1078+T1077,R1078)</f>
        <v>129468.137605649</v>
      </c>
      <c r="U1078">
        <f>IF(P1078=P1077,1+U1077,1)</f>
        <v>2</v>
      </c>
      <c r="V1078" t="str">
        <f t="shared" si="16"/>
        <v/>
      </c>
      <c r="W1078" t="str">
        <f>IF(V1078="","",IF(ABS(V1078-R1078)&gt;W$1,ABS(V1078-R1078),""))</f>
        <v/>
      </c>
      <c r="X1078" t="str">
        <f>Y1078&amp;"-"&amp;Z1078&amp;"-"&amp;AC1078&amp;"-"&amp;AD1078&amp;"-"&amp;AG1078</f>
        <v>5.5-f-D-2-1.5</v>
      </c>
      <c r="Y1078">
        <f>F1078</f>
        <v>5.5</v>
      </c>
      <c r="Z1078" s="2" t="str">
        <f>G1078</f>
        <v>f</v>
      </c>
      <c r="AA1078">
        <f>_xlfn.IFNA(VLOOKUP(X1078,'duo-out'!A$2:Q$5000,5,FALSE),E1078+10*(H1078-1)+1+_xlfn.IFNA(VLOOKUP(D1078,states!A$2:C$10,3,FALSE),1))</f>
        <v>163</v>
      </c>
      <c r="AB1078" t="str">
        <f>IF(V1078="","",V1078)</f>
        <v/>
      </c>
      <c r="AC1078" s="2" t="str">
        <f>_xlfn.IFNA(VLOOKUP(D1078,states!A$2:C$10,2,FALSE),"XX")</f>
        <v>D</v>
      </c>
      <c r="AD1078">
        <f>E1078</f>
        <v>2</v>
      </c>
      <c r="AE1078">
        <f>_xlfn.IFNA(VLOOKUP(D1078,states!A$2:D$10,4,FALSE),0)</f>
        <v>1</v>
      </c>
      <c r="AF1078">
        <v>0.5</v>
      </c>
      <c r="AG1078">
        <f>IF(AE1078=0,AF1078,IF(AE1078=1,IF(F1078=0.5,0.5,IF(H1078=1,0.5,1.5)),IF(F1078=0.5,0.5,IF(H1078=1,2.5,1.5))))</f>
        <v>1.5</v>
      </c>
      <c r="AH1078" s="7">
        <f>IF(AC1078="XX",0,1/C1078^(1/5)*IF(E1078=0,100,1)/(E1078+1)^(1/4))</f>
        <v>0.50252918606630448</v>
      </c>
    </row>
    <row r="1079" spans="1:34">
      <c r="A1079">
        <v>5236</v>
      </c>
      <c r="B1079" s="1">
        <v>64467.199999999997</v>
      </c>
      <c r="C1079" s="6">
        <v>7.5129999999999999</v>
      </c>
      <c r="D1079" t="s">
        <v>6</v>
      </c>
      <c r="E1079">
        <v>2</v>
      </c>
      <c r="F1079">
        <v>5.5</v>
      </c>
      <c r="G1079" t="s">
        <v>2</v>
      </c>
      <c r="H1079">
        <v>2</v>
      </c>
      <c r="I1079" t="s">
        <v>0</v>
      </c>
      <c r="J1079">
        <v>0</v>
      </c>
      <c r="K1079">
        <v>3.5</v>
      </c>
      <c r="L1079" t="s">
        <v>1</v>
      </c>
      <c r="M1079">
        <v>2</v>
      </c>
      <c r="N1079" t="s">
        <v>5292</v>
      </c>
      <c r="O1079">
        <v>1</v>
      </c>
      <c r="P1079" t="str">
        <f>D1079&amp;"-"&amp;F1079&amp;"-"&amp;G1079&amp;"-"&amp;E1079&amp;"-"&amp;H1079</f>
        <v>D2Pi-5.5-f-2-2</v>
      </c>
      <c r="Q1079" t="str">
        <f>I1079&amp;"-"&amp;K1079&amp;"-"&amp;L1079&amp;"-"&amp;J1079&amp;"-"&amp;M1079</f>
        <v>X2Pi-3.5-e-0-2</v>
      </c>
      <c r="R1079">
        <f>B1079+S1079</f>
        <v>64734.046577107998</v>
      </c>
      <c r="S1079">
        <f>_xlfn.IFNA(VLOOKUP(Q1079,'MARVEL-X'!A$2:I$1400,7,FALSE),VLOOKUP(Q1079,MARVEL!A$2:J$1522,10,FALSE))</f>
        <v>266.84657710800002</v>
      </c>
      <c r="T1079">
        <f>IF(P1079=P1078,R1079+T1078,R1079)</f>
        <v>194202.18418275699</v>
      </c>
      <c r="U1079">
        <f>IF(P1079=P1078,1+U1078,1)</f>
        <v>3</v>
      </c>
      <c r="V1079" t="str">
        <f t="shared" si="16"/>
        <v/>
      </c>
      <c r="W1079" t="str">
        <f>IF(V1079="","",IF(ABS(V1079-R1079)&gt;W$1,ABS(V1079-R1079),""))</f>
        <v/>
      </c>
      <c r="X1079" t="str">
        <f>Y1079&amp;"-"&amp;Z1079&amp;"-"&amp;AC1079&amp;"-"&amp;AD1079&amp;"-"&amp;AG1079</f>
        <v>5.5-f-D-2-1.5</v>
      </c>
      <c r="Y1079">
        <f>F1079</f>
        <v>5.5</v>
      </c>
      <c r="Z1079" s="2" t="str">
        <f>G1079</f>
        <v>f</v>
      </c>
      <c r="AA1079">
        <f>_xlfn.IFNA(VLOOKUP(X1079,'duo-out'!A$2:Q$5000,5,FALSE),E1079+10*(H1079-1)+1+_xlfn.IFNA(VLOOKUP(D1079,states!A$2:C$10,3,FALSE),1))</f>
        <v>163</v>
      </c>
      <c r="AB1079" t="str">
        <f>IF(V1079="","",V1079)</f>
        <v/>
      </c>
      <c r="AC1079" s="2" t="str">
        <f>_xlfn.IFNA(VLOOKUP(D1079,states!A$2:C$10,2,FALSE),"XX")</f>
        <v>D</v>
      </c>
      <c r="AD1079">
        <f>E1079</f>
        <v>2</v>
      </c>
      <c r="AE1079">
        <f>_xlfn.IFNA(VLOOKUP(D1079,states!A$2:D$10,4,FALSE),0)</f>
        <v>1</v>
      </c>
      <c r="AF1079">
        <v>0.5</v>
      </c>
      <c r="AG1079">
        <f>IF(AE1079=0,AF1079,IF(AE1079=1,IF(F1079=0.5,0.5,IF(H1079=1,0.5,1.5)),IF(F1079=0.5,0.5,IF(H1079=1,2.5,1.5))))</f>
        <v>1.5</v>
      </c>
      <c r="AH1079" s="7">
        <f>IF(AC1079="XX",0,1/C1079^(1/5)*IF(E1079=0,100,1)/(E1079+1)^(1/4))</f>
        <v>0.50764137123685804</v>
      </c>
    </row>
    <row r="1080" spans="1:34">
      <c r="A1080">
        <v>5781</v>
      </c>
      <c r="B1080" s="1">
        <v>63957</v>
      </c>
      <c r="C1080" s="6">
        <v>6.508</v>
      </c>
      <c r="D1080" t="s">
        <v>6</v>
      </c>
      <c r="E1080">
        <v>2</v>
      </c>
      <c r="F1080">
        <v>5.5</v>
      </c>
      <c r="G1080" t="s">
        <v>2</v>
      </c>
      <c r="H1080">
        <v>2</v>
      </c>
      <c r="I1080" t="s">
        <v>0</v>
      </c>
      <c r="J1080">
        <v>0</v>
      </c>
      <c r="K1080">
        <v>6.5</v>
      </c>
      <c r="L1080" t="s">
        <v>2</v>
      </c>
      <c r="M1080">
        <v>2</v>
      </c>
      <c r="N1080" t="s">
        <v>5837</v>
      </c>
      <c r="O1080">
        <v>1</v>
      </c>
      <c r="P1080" t="str">
        <f>D1080&amp;"-"&amp;F1080&amp;"-"&amp;G1080&amp;"-"&amp;E1080&amp;"-"&amp;H1080</f>
        <v>D2Pi-5.5-f-2-2</v>
      </c>
      <c r="Q1080" t="str">
        <f>I1080&amp;"-"&amp;K1080&amp;"-"&amp;L1080&amp;"-"&amp;J1080&amp;"-"&amp;M1080</f>
        <v>X2Pi-6.5-f-0-2</v>
      </c>
      <c r="R1080">
        <f>B1080+S1080</f>
        <v>64733.134898135999</v>
      </c>
      <c r="S1080">
        <f>_xlfn.IFNA(VLOOKUP(Q1080,'MARVEL-X'!A$2:I$1400,7,FALSE),VLOOKUP(Q1080,MARVEL!A$2:J$1522,10,FALSE))</f>
        <v>776.13489813599995</v>
      </c>
      <c r="T1080">
        <f>IF(P1080=P1079,R1080+T1079,R1080)</f>
        <v>258935.31908089298</v>
      </c>
      <c r="U1080">
        <f>IF(P1080=P1079,1+U1079,1)</f>
        <v>4</v>
      </c>
      <c r="V1080" t="str">
        <f t="shared" si="16"/>
        <v/>
      </c>
      <c r="W1080" t="str">
        <f>IF(V1080="","",IF(ABS(V1080-R1080)&gt;W$1,ABS(V1080-R1080),""))</f>
        <v/>
      </c>
      <c r="X1080" t="str">
        <f>Y1080&amp;"-"&amp;Z1080&amp;"-"&amp;AC1080&amp;"-"&amp;AD1080&amp;"-"&amp;AG1080</f>
        <v>5.5-f-D-2-1.5</v>
      </c>
      <c r="Y1080">
        <f>F1080</f>
        <v>5.5</v>
      </c>
      <c r="Z1080" s="2" t="str">
        <f>G1080</f>
        <v>f</v>
      </c>
      <c r="AA1080">
        <f>_xlfn.IFNA(VLOOKUP(X1080,'duo-out'!A$2:Q$5000,5,FALSE),E1080+10*(H1080-1)+1+_xlfn.IFNA(VLOOKUP(D1080,states!A$2:C$10,3,FALSE),1))</f>
        <v>163</v>
      </c>
      <c r="AB1080" t="str">
        <f>IF(V1080="","",V1080)</f>
        <v/>
      </c>
      <c r="AC1080" s="2" t="str">
        <f>_xlfn.IFNA(VLOOKUP(D1080,states!A$2:C$10,2,FALSE),"XX")</f>
        <v>D</v>
      </c>
      <c r="AD1080">
        <f>E1080</f>
        <v>2</v>
      </c>
      <c r="AE1080">
        <f>_xlfn.IFNA(VLOOKUP(D1080,states!A$2:D$10,4,FALSE),0)</f>
        <v>1</v>
      </c>
      <c r="AF1080">
        <v>0.5</v>
      </c>
      <c r="AG1080">
        <f>IF(AE1080=0,AF1080,IF(AE1080=1,IF(F1080=0.5,0.5,IF(H1080=1,0.5,1.5)),IF(F1080=0.5,0.5,IF(H1080=1,2.5,1.5))))</f>
        <v>1.5</v>
      </c>
      <c r="AH1080" s="7">
        <f>IF(AC1080="XX",0,1/C1080^(1/5)*IF(E1080=0,100,1)/(E1080+1)^(1/4))</f>
        <v>0.52243248957902022</v>
      </c>
    </row>
    <row r="1081" spans="1:34">
      <c r="A1081">
        <v>5780</v>
      </c>
      <c r="B1081" s="1">
        <v>64155</v>
      </c>
      <c r="C1081" s="6">
        <v>5.593</v>
      </c>
      <c r="D1081" t="s">
        <v>6</v>
      </c>
      <c r="E1081">
        <v>2</v>
      </c>
      <c r="F1081">
        <v>5.5</v>
      </c>
      <c r="G1081" t="s">
        <v>2</v>
      </c>
      <c r="H1081">
        <v>2</v>
      </c>
      <c r="I1081" t="s">
        <v>0</v>
      </c>
      <c r="J1081">
        <v>0</v>
      </c>
      <c r="K1081">
        <v>5.5</v>
      </c>
      <c r="L1081" t="s">
        <v>1</v>
      </c>
      <c r="M1081">
        <v>2</v>
      </c>
      <c r="N1081" t="s">
        <v>5836</v>
      </c>
      <c r="O1081">
        <v>1</v>
      </c>
      <c r="P1081" t="str">
        <f>D1081&amp;"-"&amp;F1081&amp;"-"&amp;G1081&amp;"-"&amp;E1081&amp;"-"&amp;H1081</f>
        <v>D2Pi-5.5-f-2-2</v>
      </c>
      <c r="Q1081" t="str">
        <f>I1081&amp;"-"&amp;K1081&amp;"-"&amp;L1081&amp;"-"&amp;J1081&amp;"-"&amp;M1081</f>
        <v>X2Pi-5.5-e-0-2</v>
      </c>
      <c r="R1081">
        <f>B1081+S1081</f>
        <v>64732.302707513001</v>
      </c>
      <c r="S1081">
        <f>_xlfn.IFNA(VLOOKUP(Q1081,'MARVEL-X'!A$2:I$1400,7,FALSE),VLOOKUP(Q1081,MARVEL!A$2:J$1522,10,FALSE))</f>
        <v>577.30270751299997</v>
      </c>
      <c r="T1081">
        <f>IF(P1081=P1080,R1081+T1080,R1081)</f>
        <v>323667.62178840599</v>
      </c>
      <c r="U1081">
        <f>IF(P1081=P1080,1+U1080,1)</f>
        <v>5</v>
      </c>
      <c r="V1081" t="str">
        <f t="shared" si="16"/>
        <v/>
      </c>
      <c r="W1081" t="str">
        <f>IF(V1081="","",IF(ABS(V1081-R1081)&gt;W$1,ABS(V1081-R1081),""))</f>
        <v/>
      </c>
      <c r="X1081" t="str">
        <f>Y1081&amp;"-"&amp;Z1081&amp;"-"&amp;AC1081&amp;"-"&amp;AD1081&amp;"-"&amp;AG1081</f>
        <v>5.5-f-D-2-1.5</v>
      </c>
      <c r="Y1081">
        <f>F1081</f>
        <v>5.5</v>
      </c>
      <c r="Z1081" s="2" t="str">
        <f>G1081</f>
        <v>f</v>
      </c>
      <c r="AA1081">
        <f>_xlfn.IFNA(VLOOKUP(X1081,'duo-out'!A$2:Q$5000,5,FALSE),E1081+10*(H1081-1)+1+_xlfn.IFNA(VLOOKUP(D1081,states!A$2:C$10,3,FALSE),1))</f>
        <v>163</v>
      </c>
      <c r="AB1081" t="str">
        <f>IF(V1081="","",V1081)</f>
        <v/>
      </c>
      <c r="AC1081" s="2" t="str">
        <f>_xlfn.IFNA(VLOOKUP(D1081,states!A$2:C$10,2,FALSE),"XX")</f>
        <v>D</v>
      </c>
      <c r="AD1081">
        <f>E1081</f>
        <v>2</v>
      </c>
      <c r="AE1081">
        <f>_xlfn.IFNA(VLOOKUP(D1081,states!A$2:D$10,4,FALSE),0)</f>
        <v>1</v>
      </c>
      <c r="AF1081">
        <v>0.5</v>
      </c>
      <c r="AG1081">
        <f>IF(AE1081=0,AF1081,IF(AE1081=1,IF(F1081=0.5,0.5,IF(H1081=1,0.5,1.5)),IF(F1081=0.5,0.5,IF(H1081=1,2.5,1.5))))</f>
        <v>1.5</v>
      </c>
      <c r="AH1081" s="7">
        <f>IF(AC1081="XX",0,1/C1081^(1/5)*IF(E1081=0,100,1)/(E1081+1)^(1/4))</f>
        <v>0.53850621812274335</v>
      </c>
    </row>
    <row r="1082" spans="1:34">
      <c r="A1082">
        <v>1562</v>
      </c>
      <c r="B1082" s="1">
        <v>64317.3</v>
      </c>
      <c r="C1082" s="6">
        <v>0.52759999999999996</v>
      </c>
      <c r="D1082" t="s">
        <v>6</v>
      </c>
      <c r="E1082">
        <v>2</v>
      </c>
      <c r="F1082">
        <v>5.5</v>
      </c>
      <c r="G1082" t="s">
        <v>2</v>
      </c>
      <c r="H1082">
        <v>2</v>
      </c>
      <c r="I1082" t="s">
        <v>0</v>
      </c>
      <c r="J1082">
        <v>0</v>
      </c>
      <c r="K1082">
        <v>4.5</v>
      </c>
      <c r="L1082" t="s">
        <v>2</v>
      </c>
      <c r="M1082">
        <v>2</v>
      </c>
      <c r="N1082" t="s">
        <v>1618</v>
      </c>
      <c r="O1082">
        <v>1</v>
      </c>
      <c r="P1082" t="str">
        <f>D1082&amp;"-"&amp;F1082&amp;"-"&amp;G1082&amp;"-"&amp;E1082&amp;"-"&amp;H1082</f>
        <v>D2Pi-5.5-f-2-2</v>
      </c>
      <c r="Q1082" t="str">
        <f>I1082&amp;"-"&amp;K1082&amp;"-"&amp;L1082&amp;"-"&amp;J1082&amp;"-"&amp;M1082</f>
        <v>X2Pi-4.5-f-0-2</v>
      </c>
      <c r="R1082">
        <f>B1082+S1082</f>
        <v>64726.737407914006</v>
      </c>
      <c r="S1082">
        <f>_xlfn.IFNA(VLOOKUP(Q1082,'MARVEL-X'!A$2:I$1400,7,FALSE),VLOOKUP(Q1082,MARVEL!A$2:J$1522,10,FALSE))</f>
        <v>409.437407914</v>
      </c>
      <c r="T1082">
        <f>IF(P1082=P1081,R1082+T1081,R1082)</f>
        <v>388394.35919632</v>
      </c>
      <c r="U1082">
        <f>IF(P1082=P1081,1+U1081,1)</f>
        <v>6</v>
      </c>
      <c r="V1082">
        <f t="shared" si="16"/>
        <v>64732.393199386664</v>
      </c>
      <c r="W1082">
        <f>IF(V1082="","",IF(ABS(V1082-R1082)&gt;W$1,ABS(V1082-R1082),""))</f>
        <v>5.6557914726581657</v>
      </c>
      <c r="X1082" t="str">
        <f>Y1082&amp;"-"&amp;Z1082&amp;"-"&amp;AC1082&amp;"-"&amp;AD1082&amp;"-"&amp;AG1082</f>
        <v>5.5-f-D-2-1.5</v>
      </c>
      <c r="Y1082">
        <f>F1082</f>
        <v>5.5</v>
      </c>
      <c r="Z1082" s="2" t="str">
        <f>G1082</f>
        <v>f</v>
      </c>
      <c r="AA1082">
        <f>_xlfn.IFNA(VLOOKUP(X1082,'duo-out'!A$2:Q$5000,5,FALSE),E1082+10*(H1082-1)+1+_xlfn.IFNA(VLOOKUP(D1082,states!A$2:C$10,3,FALSE),1))</f>
        <v>163</v>
      </c>
      <c r="AB1082">
        <f>IF(V1082="","",V1082)</f>
        <v>64732.393199386664</v>
      </c>
      <c r="AC1082" s="2" t="str">
        <f>_xlfn.IFNA(VLOOKUP(D1082,states!A$2:C$10,2,FALSE),"XX")</f>
        <v>D</v>
      </c>
      <c r="AD1082">
        <f>E1082</f>
        <v>2</v>
      </c>
      <c r="AE1082">
        <f>_xlfn.IFNA(VLOOKUP(D1082,states!A$2:D$10,4,FALSE),0)</f>
        <v>1</v>
      </c>
      <c r="AF1082">
        <v>0.5</v>
      </c>
      <c r="AG1082">
        <f>IF(AE1082=0,AF1082,IF(AE1082=1,IF(F1082=0.5,0.5,IF(H1082=1,0.5,1.5)),IF(F1082=0.5,0.5,IF(H1082=1,2.5,1.5))))</f>
        <v>1.5</v>
      </c>
      <c r="AH1082" s="7">
        <f>IF(AC1082="XX",0,1/C1082^(1/5)*IF(E1082=0,100,1)/(E1082+1)^(1/4))</f>
        <v>0.86349281644918474</v>
      </c>
    </row>
    <row r="1083" spans="1:34">
      <c r="A1083">
        <v>1514</v>
      </c>
      <c r="B1083" s="1">
        <v>33305.1</v>
      </c>
      <c r="C1083" s="6">
        <v>7.0659999999999998</v>
      </c>
      <c r="D1083" t="s">
        <v>6</v>
      </c>
      <c r="E1083">
        <v>0</v>
      </c>
      <c r="F1083">
        <v>6.5</v>
      </c>
      <c r="G1083" t="s">
        <v>1</v>
      </c>
      <c r="H1083">
        <v>1</v>
      </c>
      <c r="I1083" t="s">
        <v>4</v>
      </c>
      <c r="J1083">
        <v>0</v>
      </c>
      <c r="K1083">
        <v>6.5</v>
      </c>
      <c r="L1083" t="s">
        <v>2</v>
      </c>
      <c r="M1083">
        <v>1</v>
      </c>
      <c r="N1083" t="s">
        <v>1570</v>
      </c>
      <c r="O1083">
        <v>-1</v>
      </c>
      <c r="P1083" t="str">
        <f>D1083&amp;"-"&amp;F1083&amp;"-"&amp;G1083&amp;"-"&amp;E1083&amp;"-"&amp;H1083</f>
        <v>D2Pi-6.5-e-0-1</v>
      </c>
      <c r="Q1083" t="str">
        <f>I1083&amp;"-"&amp;K1083&amp;"-"&amp;L1083&amp;"-"&amp;J1083&amp;"-"&amp;M1083</f>
        <v>B2Sigma-6.5-f-0-1</v>
      </c>
      <c r="R1083">
        <f>B1083+S1083</f>
        <v>59530.352086573999</v>
      </c>
      <c r="S1083">
        <f>_xlfn.IFNA(VLOOKUP(Q1083,'MARVEL-X'!A$2:I$1400,7,FALSE),VLOOKUP(Q1083,MARVEL!A$2:J$1522,10,FALSE))</f>
        <v>26225.252086574001</v>
      </c>
      <c r="T1083">
        <f>IF(P1083=P1082,R1083+T1082,R1083)</f>
        <v>59530.352086573999</v>
      </c>
      <c r="U1083">
        <f>IF(P1083=P1082,1+U1082,1)</f>
        <v>1</v>
      </c>
      <c r="V1083">
        <f t="shared" si="16"/>
        <v>59530.352086573999</v>
      </c>
      <c r="W1083" t="str">
        <f>IF(V1083="","",IF(ABS(V1083-R1083)&gt;W$1,ABS(V1083-R1083),""))</f>
        <v/>
      </c>
      <c r="X1083" t="str">
        <f>Y1083&amp;"-"&amp;Z1083&amp;"-"&amp;AC1083&amp;"-"&amp;AD1083&amp;"-"&amp;AG1083</f>
        <v>6.5-e-D-0-0.5</v>
      </c>
      <c r="Y1083">
        <f>F1083</f>
        <v>6.5</v>
      </c>
      <c r="Z1083" s="2" t="str">
        <f>G1083</f>
        <v>e</v>
      </c>
      <c r="AA1083">
        <f>_xlfn.IFNA(VLOOKUP(X1083,'duo-out'!A$2:Q$5000,5,FALSE),E1083+10*(H1083-1)+1+_xlfn.IFNA(VLOOKUP(D1083,states!A$2:C$10,3,FALSE),1))</f>
        <v>151</v>
      </c>
      <c r="AB1083">
        <f>IF(V1083="","",V1083)</f>
        <v>59530.352086573999</v>
      </c>
      <c r="AC1083" s="2" t="str">
        <f>_xlfn.IFNA(VLOOKUP(D1083,states!A$2:C$10,2,FALSE),"XX")</f>
        <v>D</v>
      </c>
      <c r="AD1083">
        <f>E1083</f>
        <v>0</v>
      </c>
      <c r="AE1083">
        <f>_xlfn.IFNA(VLOOKUP(D1083,states!A$2:D$10,4,FALSE),0)</f>
        <v>1</v>
      </c>
      <c r="AF1083">
        <v>0.5</v>
      </c>
      <c r="AG1083">
        <f>IF(AE1083=0,AF1083,IF(AE1083=1,IF(F1083=0.5,0.5,IF(H1083=1,0.5,1.5)),IF(F1083=0.5,0.5,IF(H1083=1,2.5,1.5))))</f>
        <v>0.5</v>
      </c>
      <c r="AH1083" s="7">
        <f>IF(AC1083="XX",0,1/C1083^(1/5)*IF(E1083=0,100,1)/(E1083+1)^(1/4))</f>
        <v>67.634031180172087</v>
      </c>
    </row>
    <row r="1084" spans="1:34">
      <c r="A1084">
        <v>5195</v>
      </c>
      <c r="B1084" s="1">
        <v>64459.7</v>
      </c>
      <c r="C1084" s="6">
        <v>1.758</v>
      </c>
      <c r="D1084" t="s">
        <v>6</v>
      </c>
      <c r="E1084">
        <v>2</v>
      </c>
      <c r="F1084">
        <v>6.5</v>
      </c>
      <c r="G1084" t="s">
        <v>1</v>
      </c>
      <c r="H1084">
        <v>1</v>
      </c>
      <c r="I1084" t="s">
        <v>0</v>
      </c>
      <c r="J1084">
        <v>0</v>
      </c>
      <c r="K1084">
        <v>4.5</v>
      </c>
      <c r="L1084" t="s">
        <v>2</v>
      </c>
      <c r="M1084">
        <v>1</v>
      </c>
      <c r="N1084" t="s">
        <v>5251</v>
      </c>
      <c r="O1084">
        <v>1</v>
      </c>
      <c r="P1084" t="str">
        <f>D1084&amp;"-"&amp;F1084&amp;"-"&amp;G1084&amp;"-"&amp;E1084&amp;"-"&amp;H1084</f>
        <v>D2Pi-6.5-e-2-1</v>
      </c>
      <c r="Q1084" t="str">
        <f>I1084&amp;"-"&amp;K1084&amp;"-"&amp;L1084&amp;"-"&amp;J1084&amp;"-"&amp;M1084</f>
        <v>X2Pi-4.5-f-0-1</v>
      </c>
      <c r="R1084">
        <f>B1084+S1084</f>
        <v>64729.730633298997</v>
      </c>
      <c r="S1084">
        <f>_xlfn.IFNA(VLOOKUP(Q1084,'MARVEL-X'!A$2:I$1400,7,FALSE),VLOOKUP(Q1084,MARVEL!A$2:J$1522,10,FALSE))</f>
        <v>270.03063329899999</v>
      </c>
      <c r="T1084">
        <f>IF(P1084=P1083,R1084+T1083,R1084)</f>
        <v>64729.730633298997</v>
      </c>
      <c r="U1084">
        <f>IF(P1084=P1083,1+U1083,1)</f>
        <v>1</v>
      </c>
      <c r="V1084" t="str">
        <f t="shared" si="16"/>
        <v/>
      </c>
      <c r="W1084" t="str">
        <f>IF(V1084="","",IF(ABS(V1084-R1084)&gt;W$1,ABS(V1084-R1084),""))</f>
        <v/>
      </c>
      <c r="X1084" t="str">
        <f>Y1084&amp;"-"&amp;Z1084&amp;"-"&amp;AC1084&amp;"-"&amp;AD1084&amp;"-"&amp;AG1084</f>
        <v>6.5-e-D-2-0.5</v>
      </c>
      <c r="Y1084">
        <f>F1084</f>
        <v>6.5</v>
      </c>
      <c r="Z1084" s="2" t="str">
        <f>G1084</f>
        <v>e</v>
      </c>
      <c r="AA1084">
        <f>_xlfn.IFNA(VLOOKUP(X1084,'duo-out'!A$2:Q$5000,5,FALSE),E1084+10*(H1084-1)+1+_xlfn.IFNA(VLOOKUP(D1084,states!A$2:C$10,3,FALSE),1))</f>
        <v>153</v>
      </c>
      <c r="AB1084" t="str">
        <f>IF(V1084="","",V1084)</f>
        <v/>
      </c>
      <c r="AC1084" s="2" t="str">
        <f>_xlfn.IFNA(VLOOKUP(D1084,states!A$2:C$10,2,FALSE),"XX")</f>
        <v>D</v>
      </c>
      <c r="AD1084">
        <f>E1084</f>
        <v>2</v>
      </c>
      <c r="AE1084">
        <f>_xlfn.IFNA(VLOOKUP(D1084,states!A$2:D$10,4,FALSE),0)</f>
        <v>1</v>
      </c>
      <c r="AF1084">
        <v>0.5</v>
      </c>
      <c r="AG1084">
        <f>IF(AE1084=0,AF1084,IF(AE1084=1,IF(F1084=0.5,0.5,IF(H1084=1,0.5,1.5)),IF(F1084=0.5,0.5,IF(H1084=1,2.5,1.5))))</f>
        <v>0.5</v>
      </c>
      <c r="AH1084" s="7">
        <f>IF(AC1084="XX",0,1/C1084^(1/5)*IF(E1084=0,100,1)/(E1084+1)^(1/4))</f>
        <v>0.6787594860824141</v>
      </c>
    </row>
    <row r="1085" spans="1:34">
      <c r="A1085">
        <v>5217</v>
      </c>
      <c r="B1085" s="1">
        <v>63950.2</v>
      </c>
      <c r="C1085" s="6">
        <v>1.2869999999999999</v>
      </c>
      <c r="D1085" t="s">
        <v>6</v>
      </c>
      <c r="E1085">
        <v>2</v>
      </c>
      <c r="F1085">
        <v>6.5</v>
      </c>
      <c r="G1085" t="s">
        <v>1</v>
      </c>
      <c r="H1085">
        <v>1</v>
      </c>
      <c r="I1085" t="s">
        <v>0</v>
      </c>
      <c r="J1085">
        <v>0</v>
      </c>
      <c r="K1085">
        <v>7.5</v>
      </c>
      <c r="L1085" t="s">
        <v>1</v>
      </c>
      <c r="M1085">
        <v>1</v>
      </c>
      <c r="N1085" t="s">
        <v>5273</v>
      </c>
      <c r="O1085">
        <v>1</v>
      </c>
      <c r="P1085" t="str">
        <f>D1085&amp;"-"&amp;F1085&amp;"-"&amp;G1085&amp;"-"&amp;E1085&amp;"-"&amp;H1085</f>
        <v>D2Pi-6.5-e-2-1</v>
      </c>
      <c r="Q1085" t="str">
        <f>I1085&amp;"-"&amp;K1085&amp;"-"&amp;L1085&amp;"-"&amp;J1085&amp;"-"&amp;M1085</f>
        <v>X2Pi-7.5-e-0-1</v>
      </c>
      <c r="R1085">
        <f>B1085+S1085</f>
        <v>64727.908955362996</v>
      </c>
      <c r="S1085">
        <f>_xlfn.IFNA(VLOOKUP(Q1085,'MARVEL-X'!A$2:I$1400,7,FALSE),VLOOKUP(Q1085,MARVEL!A$2:J$1522,10,FALSE))</f>
        <v>777.70895536299997</v>
      </c>
      <c r="T1085">
        <f>IF(P1085=P1084,R1085+T1084,R1085)</f>
        <v>129457.63958866199</v>
      </c>
      <c r="U1085">
        <f>IF(P1085=P1084,1+U1084,1)</f>
        <v>2</v>
      </c>
      <c r="V1085" t="str">
        <f t="shared" si="16"/>
        <v/>
      </c>
      <c r="W1085" t="str">
        <f>IF(V1085="","",IF(ABS(V1085-R1085)&gt;W$1,ABS(V1085-R1085),""))</f>
        <v/>
      </c>
      <c r="X1085" t="str">
        <f>Y1085&amp;"-"&amp;Z1085&amp;"-"&amp;AC1085&amp;"-"&amp;AD1085&amp;"-"&amp;AG1085</f>
        <v>6.5-e-D-2-0.5</v>
      </c>
      <c r="Y1085">
        <f>F1085</f>
        <v>6.5</v>
      </c>
      <c r="Z1085" s="2" t="str">
        <f>G1085</f>
        <v>e</v>
      </c>
      <c r="AA1085">
        <f>_xlfn.IFNA(VLOOKUP(X1085,'duo-out'!A$2:Q$5000,5,FALSE),E1085+10*(H1085-1)+1+_xlfn.IFNA(VLOOKUP(D1085,states!A$2:C$10,3,FALSE),1))</f>
        <v>153</v>
      </c>
      <c r="AB1085" t="str">
        <f>IF(V1085="","",V1085)</f>
        <v/>
      </c>
      <c r="AC1085" s="2" t="str">
        <f>_xlfn.IFNA(VLOOKUP(D1085,states!A$2:C$10,2,FALSE),"XX")</f>
        <v>D</v>
      </c>
      <c r="AD1085">
        <f>E1085</f>
        <v>2</v>
      </c>
      <c r="AE1085">
        <f>_xlfn.IFNA(VLOOKUP(D1085,states!A$2:D$10,4,FALSE),0)</f>
        <v>1</v>
      </c>
      <c r="AF1085">
        <v>0.5</v>
      </c>
      <c r="AG1085">
        <f>IF(AE1085=0,AF1085,IF(AE1085=1,IF(F1085=0.5,0.5,IF(H1085=1,0.5,1.5)),IF(F1085=0.5,0.5,IF(H1085=1,2.5,1.5))))</f>
        <v>0.5</v>
      </c>
      <c r="AH1085" s="7">
        <f>IF(AC1085="XX",0,1/C1085^(1/5)*IF(E1085=0,100,1)/(E1085+1)^(1/4))</f>
        <v>0.72244364799661143</v>
      </c>
    </row>
    <row r="1086" spans="1:34">
      <c r="A1086">
        <v>5208</v>
      </c>
      <c r="B1086" s="1">
        <v>64148.5</v>
      </c>
      <c r="C1086" s="6">
        <v>1.258</v>
      </c>
      <c r="D1086" t="s">
        <v>6</v>
      </c>
      <c r="E1086">
        <v>2</v>
      </c>
      <c r="F1086">
        <v>6.5</v>
      </c>
      <c r="G1086" t="s">
        <v>1</v>
      </c>
      <c r="H1086">
        <v>1</v>
      </c>
      <c r="I1086" t="s">
        <v>0</v>
      </c>
      <c r="J1086">
        <v>0</v>
      </c>
      <c r="K1086">
        <v>6.5</v>
      </c>
      <c r="L1086" t="s">
        <v>2</v>
      </c>
      <c r="M1086">
        <v>1</v>
      </c>
      <c r="N1086" t="s">
        <v>5264</v>
      </c>
      <c r="O1086">
        <v>1</v>
      </c>
      <c r="P1086" t="str">
        <f>D1086&amp;"-"&amp;F1086&amp;"-"&amp;G1086&amp;"-"&amp;E1086&amp;"-"&amp;H1086</f>
        <v>D2Pi-6.5-e-2-1</v>
      </c>
      <c r="Q1086" t="str">
        <f>I1086&amp;"-"&amp;K1086&amp;"-"&amp;L1086&amp;"-"&amp;J1086&amp;"-"&amp;M1086</f>
        <v>X2Pi-6.5-f-0-1</v>
      </c>
      <c r="R1086">
        <f>B1086+S1086</f>
        <v>64727.933975578002</v>
      </c>
      <c r="S1086">
        <f>_xlfn.IFNA(VLOOKUP(Q1086,'MARVEL-X'!A$2:I$1400,7,FALSE),VLOOKUP(Q1086,MARVEL!A$2:J$1522,10,FALSE))</f>
        <v>579.43397557799995</v>
      </c>
      <c r="T1086">
        <f>IF(P1086=P1085,R1086+T1085,R1086)</f>
        <v>194185.57356423998</v>
      </c>
      <c r="U1086">
        <f>IF(P1086=P1085,1+U1085,1)</f>
        <v>3</v>
      </c>
      <c r="V1086" t="str">
        <f t="shared" si="16"/>
        <v/>
      </c>
      <c r="W1086" t="str">
        <f>IF(V1086="","",IF(ABS(V1086-R1086)&gt;W$1,ABS(V1086-R1086),""))</f>
        <v/>
      </c>
      <c r="X1086" t="str">
        <f>Y1086&amp;"-"&amp;Z1086&amp;"-"&amp;AC1086&amp;"-"&amp;AD1086&amp;"-"&amp;AG1086</f>
        <v>6.5-e-D-2-0.5</v>
      </c>
      <c r="Y1086">
        <f>F1086</f>
        <v>6.5</v>
      </c>
      <c r="Z1086" s="2" t="str">
        <f>G1086</f>
        <v>e</v>
      </c>
      <c r="AA1086">
        <f>_xlfn.IFNA(VLOOKUP(X1086,'duo-out'!A$2:Q$5000,5,FALSE),E1086+10*(H1086-1)+1+_xlfn.IFNA(VLOOKUP(D1086,states!A$2:C$10,3,FALSE),1))</f>
        <v>153</v>
      </c>
      <c r="AB1086" t="str">
        <f>IF(V1086="","",V1086)</f>
        <v/>
      </c>
      <c r="AC1086" s="2" t="str">
        <f>_xlfn.IFNA(VLOOKUP(D1086,states!A$2:C$10,2,FALSE),"XX")</f>
        <v>D</v>
      </c>
      <c r="AD1086">
        <f>E1086</f>
        <v>2</v>
      </c>
      <c r="AE1086">
        <f>_xlfn.IFNA(VLOOKUP(D1086,states!A$2:D$10,4,FALSE),0)</f>
        <v>1</v>
      </c>
      <c r="AF1086">
        <v>0.5</v>
      </c>
      <c r="AG1086">
        <f>IF(AE1086=0,AF1086,IF(AE1086=1,IF(F1086=0.5,0.5,IF(H1086=1,0.5,1.5)),IF(F1086=0.5,0.5,IF(H1086=1,2.5,1.5))))</f>
        <v>0.5</v>
      </c>
      <c r="AH1086" s="7">
        <f>IF(AC1086="XX",0,1/C1086^(1/5)*IF(E1086=0,100,1)/(E1086+1)^(1/4))</f>
        <v>0.72574417388724866</v>
      </c>
    </row>
    <row r="1087" spans="1:34">
      <c r="A1087">
        <v>5761</v>
      </c>
      <c r="B1087" s="1">
        <v>63949</v>
      </c>
      <c r="C1087" s="6">
        <v>5</v>
      </c>
      <c r="D1087" t="s">
        <v>6</v>
      </c>
      <c r="E1087">
        <v>2</v>
      </c>
      <c r="F1087">
        <v>6.5</v>
      </c>
      <c r="G1087" t="s">
        <v>1</v>
      </c>
      <c r="H1087">
        <v>1</v>
      </c>
      <c r="I1087" t="s">
        <v>0</v>
      </c>
      <c r="J1087">
        <v>0</v>
      </c>
      <c r="K1087">
        <v>7.5</v>
      </c>
      <c r="L1087" t="s">
        <v>1</v>
      </c>
      <c r="M1087">
        <v>1</v>
      </c>
      <c r="N1087" t="s">
        <v>5817</v>
      </c>
      <c r="O1087">
        <v>1</v>
      </c>
      <c r="P1087" t="str">
        <f>D1087&amp;"-"&amp;F1087&amp;"-"&amp;G1087&amp;"-"&amp;E1087&amp;"-"&amp;H1087</f>
        <v>D2Pi-6.5-e-2-1</v>
      </c>
      <c r="Q1087" t="str">
        <f>I1087&amp;"-"&amp;K1087&amp;"-"&amp;L1087&amp;"-"&amp;J1087&amp;"-"&amp;M1087</f>
        <v>X2Pi-7.5-e-0-1</v>
      </c>
      <c r="R1087">
        <f>B1087+S1087</f>
        <v>64726.708955362999</v>
      </c>
      <c r="S1087">
        <f>_xlfn.IFNA(VLOOKUP(Q1087,'MARVEL-X'!A$2:I$1400,7,FALSE),VLOOKUP(Q1087,MARVEL!A$2:J$1522,10,FALSE))</f>
        <v>777.70895536299997</v>
      </c>
      <c r="T1087">
        <f>IF(P1087=P1086,R1087+T1086,R1087)</f>
        <v>258912.28251960297</v>
      </c>
      <c r="U1087">
        <f>IF(P1087=P1086,1+U1086,1)</f>
        <v>4</v>
      </c>
      <c r="V1087" t="str">
        <f t="shared" si="16"/>
        <v/>
      </c>
      <c r="W1087" t="str">
        <f>IF(V1087="","",IF(ABS(V1087-R1087)&gt;W$1,ABS(V1087-R1087),""))</f>
        <v/>
      </c>
      <c r="X1087" t="str">
        <f>Y1087&amp;"-"&amp;Z1087&amp;"-"&amp;AC1087&amp;"-"&amp;AD1087&amp;"-"&amp;AG1087</f>
        <v>6.5-e-D-2-0.5</v>
      </c>
      <c r="Y1087">
        <f>F1087</f>
        <v>6.5</v>
      </c>
      <c r="Z1087" s="2" t="str">
        <f>G1087</f>
        <v>e</v>
      </c>
      <c r="AA1087">
        <f>_xlfn.IFNA(VLOOKUP(X1087,'duo-out'!A$2:Q$5000,5,FALSE),E1087+10*(H1087-1)+1+_xlfn.IFNA(VLOOKUP(D1087,states!A$2:C$10,3,FALSE),1))</f>
        <v>153</v>
      </c>
      <c r="AB1087" t="str">
        <f>IF(V1087="","",V1087)</f>
        <v/>
      </c>
      <c r="AC1087" s="2" t="str">
        <f>_xlfn.IFNA(VLOOKUP(D1087,states!A$2:C$10,2,FALSE),"XX")</f>
        <v>D</v>
      </c>
      <c r="AD1087">
        <f>E1087</f>
        <v>2</v>
      </c>
      <c r="AE1087">
        <f>_xlfn.IFNA(VLOOKUP(D1087,states!A$2:D$10,4,FALSE),0)</f>
        <v>1</v>
      </c>
      <c r="AF1087">
        <v>0.5</v>
      </c>
      <c r="AG1087">
        <f>IF(AE1087=0,AF1087,IF(AE1087=1,IF(F1087=0.5,0.5,IF(H1087=1,0.5,1.5)),IF(F1087=0.5,0.5,IF(H1087=1,2.5,1.5))))</f>
        <v>0.5</v>
      </c>
      <c r="AH1087" s="7">
        <f>IF(AC1087="XX",0,1/C1087^(1/5)*IF(E1087=0,100,1)/(E1087+1)^(1/4))</f>
        <v>0.55071345269687233</v>
      </c>
    </row>
    <row r="1088" spans="1:34">
      <c r="A1088">
        <v>5760</v>
      </c>
      <c r="B1088" s="1">
        <v>64147</v>
      </c>
      <c r="C1088" s="6">
        <v>5</v>
      </c>
      <c r="D1088" t="s">
        <v>6</v>
      </c>
      <c r="E1088">
        <v>2</v>
      </c>
      <c r="F1088">
        <v>6.5</v>
      </c>
      <c r="G1088" t="s">
        <v>1</v>
      </c>
      <c r="H1088">
        <v>1</v>
      </c>
      <c r="I1088" t="s">
        <v>0</v>
      </c>
      <c r="J1088">
        <v>0</v>
      </c>
      <c r="K1088">
        <v>6.5</v>
      </c>
      <c r="L1088" t="s">
        <v>2</v>
      </c>
      <c r="M1088">
        <v>1</v>
      </c>
      <c r="N1088" t="s">
        <v>5816</v>
      </c>
      <c r="O1088">
        <v>1</v>
      </c>
      <c r="P1088" t="str">
        <f>D1088&amp;"-"&amp;F1088&amp;"-"&amp;G1088&amp;"-"&amp;E1088&amp;"-"&amp;H1088</f>
        <v>D2Pi-6.5-e-2-1</v>
      </c>
      <c r="Q1088" t="str">
        <f>I1088&amp;"-"&amp;K1088&amp;"-"&amp;L1088&amp;"-"&amp;J1088&amp;"-"&amp;M1088</f>
        <v>X2Pi-6.5-f-0-1</v>
      </c>
      <c r="R1088">
        <f>B1088+S1088</f>
        <v>64726.433975578002</v>
      </c>
      <c r="S1088">
        <f>_xlfn.IFNA(VLOOKUP(Q1088,'MARVEL-X'!A$2:I$1400,7,FALSE),VLOOKUP(Q1088,MARVEL!A$2:J$1522,10,FALSE))</f>
        <v>579.43397557799995</v>
      </c>
      <c r="T1088">
        <f>IF(P1088=P1087,R1088+T1087,R1088)</f>
        <v>323638.71649518097</v>
      </c>
      <c r="U1088">
        <f>IF(P1088=P1087,1+U1087,1)</f>
        <v>5</v>
      </c>
      <c r="V1088">
        <f t="shared" si="16"/>
        <v>64727.743299036192</v>
      </c>
      <c r="W1088">
        <f>IF(V1088="","",IF(ABS(V1088-R1088)&gt;W$1,ABS(V1088-R1088),""))</f>
        <v>1.3093234581901925</v>
      </c>
      <c r="X1088" t="str">
        <f>Y1088&amp;"-"&amp;Z1088&amp;"-"&amp;AC1088&amp;"-"&amp;AD1088&amp;"-"&amp;AG1088</f>
        <v>6.5-e-D-2-0.5</v>
      </c>
      <c r="Y1088">
        <f>F1088</f>
        <v>6.5</v>
      </c>
      <c r="Z1088" s="2" t="str">
        <f>G1088</f>
        <v>e</v>
      </c>
      <c r="AA1088">
        <f>_xlfn.IFNA(VLOOKUP(X1088,'duo-out'!A$2:Q$5000,5,FALSE),E1088+10*(H1088-1)+1+_xlfn.IFNA(VLOOKUP(D1088,states!A$2:C$10,3,FALSE),1))</f>
        <v>153</v>
      </c>
      <c r="AB1088">
        <f>IF(V1088="","",V1088)</f>
        <v>64727.743299036192</v>
      </c>
      <c r="AC1088" s="2" t="str">
        <f>_xlfn.IFNA(VLOOKUP(D1088,states!A$2:C$10,2,FALSE),"XX")</f>
        <v>D</v>
      </c>
      <c r="AD1088">
        <f>E1088</f>
        <v>2</v>
      </c>
      <c r="AE1088">
        <f>_xlfn.IFNA(VLOOKUP(D1088,states!A$2:D$10,4,FALSE),0)</f>
        <v>1</v>
      </c>
      <c r="AF1088">
        <v>0.5</v>
      </c>
      <c r="AG1088">
        <f>IF(AE1088=0,AF1088,IF(AE1088=1,IF(F1088=0.5,0.5,IF(H1088=1,0.5,1.5)),IF(F1088=0.5,0.5,IF(H1088=1,2.5,1.5))))</f>
        <v>0.5</v>
      </c>
      <c r="AH1088" s="7">
        <f>IF(AC1088="XX",0,1/C1088^(1/5)*IF(E1088=0,100,1)/(E1088+1)^(1/4))</f>
        <v>0.55071345269687233</v>
      </c>
    </row>
    <row r="1089" spans="1:34">
      <c r="A1089">
        <v>5203</v>
      </c>
      <c r="B1089" s="1">
        <v>64500.9</v>
      </c>
      <c r="C1089" s="6">
        <v>7.99</v>
      </c>
      <c r="D1089" t="s">
        <v>6</v>
      </c>
      <c r="E1089">
        <v>2</v>
      </c>
      <c r="F1089">
        <v>6.5</v>
      </c>
      <c r="G1089" t="s">
        <v>1</v>
      </c>
      <c r="H1089">
        <v>2</v>
      </c>
      <c r="I1089" t="s">
        <v>0</v>
      </c>
      <c r="J1089">
        <v>0</v>
      </c>
      <c r="K1089">
        <v>4.5</v>
      </c>
      <c r="L1089" t="s">
        <v>2</v>
      </c>
      <c r="M1089">
        <v>2</v>
      </c>
      <c r="N1089" t="s">
        <v>5259</v>
      </c>
      <c r="O1089">
        <v>1</v>
      </c>
      <c r="P1089" t="str">
        <f>D1089&amp;"-"&amp;F1089&amp;"-"&amp;G1089&amp;"-"&amp;E1089&amp;"-"&amp;H1089</f>
        <v>D2Pi-6.5-e-2-2</v>
      </c>
      <c r="Q1089" t="str">
        <f>I1089&amp;"-"&amp;K1089&amp;"-"&amp;L1089&amp;"-"&amp;J1089&amp;"-"&amp;M1089</f>
        <v>X2Pi-4.5-f-0-2</v>
      </c>
      <c r="R1089">
        <f>B1089+S1089</f>
        <v>64910.337407914005</v>
      </c>
      <c r="S1089">
        <f>_xlfn.IFNA(VLOOKUP(Q1089,'MARVEL-X'!A$2:I$1400,7,FALSE),VLOOKUP(Q1089,MARVEL!A$2:J$1522,10,FALSE))</f>
        <v>409.437407914</v>
      </c>
      <c r="T1089">
        <f>IF(P1089=P1088,R1089+T1088,R1089)</f>
        <v>64910.337407914005</v>
      </c>
      <c r="U1089">
        <f>IF(P1089=P1088,1+U1088,1)</f>
        <v>1</v>
      </c>
      <c r="V1089" t="str">
        <f t="shared" si="16"/>
        <v/>
      </c>
      <c r="W1089" t="str">
        <f>IF(V1089="","",IF(ABS(V1089-R1089)&gt;W$1,ABS(V1089-R1089),""))</f>
        <v/>
      </c>
      <c r="X1089" t="str">
        <f>Y1089&amp;"-"&amp;Z1089&amp;"-"&amp;AC1089&amp;"-"&amp;AD1089&amp;"-"&amp;AG1089</f>
        <v>6.5-e-D-2-1.5</v>
      </c>
      <c r="Y1089">
        <f>F1089</f>
        <v>6.5</v>
      </c>
      <c r="Z1089" s="2" t="str">
        <f>G1089</f>
        <v>e</v>
      </c>
      <c r="AA1089">
        <f>_xlfn.IFNA(VLOOKUP(X1089,'duo-out'!A$2:Q$5000,5,FALSE),E1089+10*(H1089-1)+1+_xlfn.IFNA(VLOOKUP(D1089,states!A$2:C$10,3,FALSE),1))</f>
        <v>163</v>
      </c>
      <c r="AB1089" t="str">
        <f>IF(V1089="","",V1089)</f>
        <v/>
      </c>
      <c r="AC1089" s="2" t="str">
        <f>_xlfn.IFNA(VLOOKUP(D1089,states!A$2:C$10,2,FALSE),"XX")</f>
        <v>D</v>
      </c>
      <c r="AD1089">
        <f>E1089</f>
        <v>2</v>
      </c>
      <c r="AE1089">
        <f>_xlfn.IFNA(VLOOKUP(D1089,states!A$2:D$10,4,FALSE),0)</f>
        <v>1</v>
      </c>
      <c r="AF1089">
        <v>0.5</v>
      </c>
      <c r="AG1089">
        <f>IF(AE1089=0,AF1089,IF(AE1089=1,IF(F1089=0.5,0.5,IF(H1089=1,0.5,1.5)),IF(F1089=0.5,0.5,IF(H1089=1,2.5,1.5))))</f>
        <v>1.5</v>
      </c>
      <c r="AH1089" s="7">
        <f>IF(AC1089="XX",0,1/C1089^(1/5)*IF(E1089=0,100,1)/(E1089+1)^(1/4))</f>
        <v>0.50143001928303466</v>
      </c>
    </row>
    <row r="1090" spans="1:34">
      <c r="A1090">
        <v>5223</v>
      </c>
      <c r="B1090" s="1">
        <v>63908.5</v>
      </c>
      <c r="C1090" s="6">
        <v>3.62</v>
      </c>
      <c r="D1090" t="s">
        <v>6</v>
      </c>
      <c r="E1090">
        <v>2</v>
      </c>
      <c r="F1090">
        <v>6.5</v>
      </c>
      <c r="G1090" t="s">
        <v>1</v>
      </c>
      <c r="H1090">
        <v>2</v>
      </c>
      <c r="I1090" t="s">
        <v>0</v>
      </c>
      <c r="J1090">
        <v>0</v>
      </c>
      <c r="K1090">
        <v>7.5</v>
      </c>
      <c r="L1090" t="s">
        <v>1</v>
      </c>
      <c r="M1090">
        <v>2</v>
      </c>
      <c r="N1090" t="s">
        <v>5279</v>
      </c>
      <c r="O1090">
        <v>1</v>
      </c>
      <c r="P1090" t="str">
        <f>D1090&amp;"-"&amp;F1090&amp;"-"&amp;G1090&amp;"-"&amp;E1090&amp;"-"&amp;H1090</f>
        <v>D2Pi-6.5-e-2-2</v>
      </c>
      <c r="Q1090" t="str">
        <f>I1090&amp;"-"&amp;K1090&amp;"-"&amp;L1090&amp;"-"&amp;J1090&amp;"-"&amp;M1090</f>
        <v>X2Pi-7.5-e-0-2</v>
      </c>
      <c r="R1090">
        <f>B1090+S1090</f>
        <v>64906.364383961998</v>
      </c>
      <c r="S1090">
        <f>_xlfn.IFNA(VLOOKUP(Q1090,'MARVEL-X'!A$2:I$1400,7,FALSE),VLOOKUP(Q1090,MARVEL!A$2:J$1522,10,FALSE))</f>
        <v>997.86438396200003</v>
      </c>
      <c r="T1090">
        <f>IF(P1090=P1089,R1090+T1089,R1090)</f>
        <v>129816.701791876</v>
      </c>
      <c r="U1090">
        <f>IF(P1090=P1089,1+U1089,1)</f>
        <v>2</v>
      </c>
      <c r="V1090" t="str">
        <f t="shared" si="16"/>
        <v/>
      </c>
      <c r="W1090" t="str">
        <f>IF(V1090="","",IF(ABS(V1090-R1090)&gt;W$1,ABS(V1090-R1090),""))</f>
        <v/>
      </c>
      <c r="X1090" t="str">
        <f>Y1090&amp;"-"&amp;Z1090&amp;"-"&amp;AC1090&amp;"-"&amp;AD1090&amp;"-"&amp;AG1090</f>
        <v>6.5-e-D-2-1.5</v>
      </c>
      <c r="Y1090">
        <f>F1090</f>
        <v>6.5</v>
      </c>
      <c r="Z1090" s="2" t="str">
        <f>G1090</f>
        <v>e</v>
      </c>
      <c r="AA1090">
        <f>_xlfn.IFNA(VLOOKUP(X1090,'duo-out'!A$2:Q$5000,5,FALSE),E1090+10*(H1090-1)+1+_xlfn.IFNA(VLOOKUP(D1090,states!A$2:C$10,3,FALSE),1))</f>
        <v>163</v>
      </c>
      <c r="AB1090" t="str">
        <f>IF(V1090="","",V1090)</f>
        <v/>
      </c>
      <c r="AC1090" s="2" t="str">
        <f>_xlfn.IFNA(VLOOKUP(D1090,states!A$2:C$10,2,FALSE),"XX")</f>
        <v>D</v>
      </c>
      <c r="AD1090">
        <f>E1090</f>
        <v>2</v>
      </c>
      <c r="AE1090">
        <f>_xlfn.IFNA(VLOOKUP(D1090,states!A$2:D$10,4,FALSE),0)</f>
        <v>1</v>
      </c>
      <c r="AF1090">
        <v>0.5</v>
      </c>
      <c r="AG1090">
        <f>IF(AE1090=0,AF1090,IF(AE1090=1,IF(F1090=0.5,0.5,IF(H1090=1,0.5,1.5)),IF(F1090=0.5,0.5,IF(H1090=1,2.5,1.5))))</f>
        <v>1.5</v>
      </c>
      <c r="AH1090" s="7">
        <f>IF(AC1090="XX",0,1/C1090^(1/5)*IF(E1090=0,100,1)/(E1090+1)^(1/4))</f>
        <v>0.58745955532440008</v>
      </c>
    </row>
    <row r="1091" spans="1:34">
      <c r="A1091">
        <v>5214</v>
      </c>
      <c r="B1091" s="1">
        <v>64132.4</v>
      </c>
      <c r="C1091" s="6">
        <v>6.0060000000000002</v>
      </c>
      <c r="D1091" t="s">
        <v>6</v>
      </c>
      <c r="E1091">
        <v>2</v>
      </c>
      <c r="F1091">
        <v>6.5</v>
      </c>
      <c r="G1091" t="s">
        <v>1</v>
      </c>
      <c r="H1091">
        <v>2</v>
      </c>
      <c r="I1091" t="s">
        <v>0</v>
      </c>
      <c r="J1091">
        <v>0</v>
      </c>
      <c r="K1091">
        <v>6.5</v>
      </c>
      <c r="L1091" t="s">
        <v>2</v>
      </c>
      <c r="M1091">
        <v>2</v>
      </c>
      <c r="N1091" t="s">
        <v>5270</v>
      </c>
      <c r="O1091">
        <v>1</v>
      </c>
      <c r="P1091" t="str">
        <f>D1091&amp;"-"&amp;F1091&amp;"-"&amp;G1091&amp;"-"&amp;E1091&amp;"-"&amp;H1091</f>
        <v>D2Pi-6.5-e-2-2</v>
      </c>
      <c r="Q1091" t="str">
        <f>I1091&amp;"-"&amp;K1091&amp;"-"&amp;L1091&amp;"-"&amp;J1091&amp;"-"&amp;M1091</f>
        <v>X2Pi-6.5-f-0-2</v>
      </c>
      <c r="R1091">
        <f>B1091+S1091</f>
        <v>64908.534898136</v>
      </c>
      <c r="S1091">
        <f>_xlfn.IFNA(VLOOKUP(Q1091,'MARVEL-X'!A$2:I$1400,7,FALSE),VLOOKUP(Q1091,MARVEL!A$2:J$1522,10,FALSE))</f>
        <v>776.13489813599995</v>
      </c>
      <c r="T1091">
        <f>IF(P1091=P1090,R1091+T1090,R1091)</f>
        <v>194725.23669001198</v>
      </c>
      <c r="U1091">
        <f>IF(P1091=P1090,1+U1090,1)</f>
        <v>3</v>
      </c>
      <c r="V1091" t="str">
        <f t="shared" ref="V1091:V1154" si="17">IF(P1091=P1092,"",T1091/U1091)</f>
        <v/>
      </c>
      <c r="W1091" t="str">
        <f>IF(V1091="","",IF(ABS(V1091-R1091)&gt;W$1,ABS(V1091-R1091),""))</f>
        <v/>
      </c>
      <c r="X1091" t="str">
        <f>Y1091&amp;"-"&amp;Z1091&amp;"-"&amp;AC1091&amp;"-"&amp;AD1091&amp;"-"&amp;AG1091</f>
        <v>6.5-e-D-2-1.5</v>
      </c>
      <c r="Y1091">
        <f>F1091</f>
        <v>6.5</v>
      </c>
      <c r="Z1091" s="2" t="str">
        <f>G1091</f>
        <v>e</v>
      </c>
      <c r="AA1091">
        <f>_xlfn.IFNA(VLOOKUP(X1091,'duo-out'!A$2:Q$5000,5,FALSE),E1091+10*(H1091-1)+1+_xlfn.IFNA(VLOOKUP(D1091,states!A$2:C$10,3,FALSE),1))</f>
        <v>163</v>
      </c>
      <c r="AB1091" t="str">
        <f>IF(V1091="","",V1091)</f>
        <v/>
      </c>
      <c r="AC1091" s="2" t="str">
        <f>_xlfn.IFNA(VLOOKUP(D1091,states!A$2:C$10,2,FALSE),"XX")</f>
        <v>D</v>
      </c>
      <c r="AD1091">
        <f>E1091</f>
        <v>2</v>
      </c>
      <c r="AE1091">
        <f>_xlfn.IFNA(VLOOKUP(D1091,states!A$2:D$10,4,FALSE),0)</f>
        <v>1</v>
      </c>
      <c r="AF1091">
        <v>0.5</v>
      </c>
      <c r="AG1091">
        <f>IF(AE1091=0,AF1091,IF(AE1091=1,IF(F1091=0.5,0.5,IF(H1091=1,0.5,1.5)),IF(F1091=0.5,0.5,IF(H1091=1,2.5,1.5))))</f>
        <v>1.5</v>
      </c>
      <c r="AH1091" s="7">
        <f>IF(AC1091="XX",0,1/C1091^(1/5)*IF(E1091=0,100,1)/(E1091+1)^(1/4))</f>
        <v>0.53088764785970488</v>
      </c>
    </row>
    <row r="1092" spans="1:34">
      <c r="A1092">
        <v>5796</v>
      </c>
      <c r="B1092" s="1">
        <v>64135</v>
      </c>
      <c r="C1092" s="6">
        <v>8.8659999999999997</v>
      </c>
      <c r="D1092" t="s">
        <v>6</v>
      </c>
      <c r="E1092">
        <v>2</v>
      </c>
      <c r="F1092">
        <v>6.5</v>
      </c>
      <c r="G1092" t="s">
        <v>1</v>
      </c>
      <c r="H1092">
        <v>2</v>
      </c>
      <c r="I1092" t="s">
        <v>0</v>
      </c>
      <c r="J1092">
        <v>0</v>
      </c>
      <c r="K1092">
        <v>6.5</v>
      </c>
      <c r="L1092" t="s">
        <v>2</v>
      </c>
      <c r="M1092">
        <v>2</v>
      </c>
      <c r="N1092" t="s">
        <v>5852</v>
      </c>
      <c r="O1092">
        <v>1</v>
      </c>
      <c r="P1092" t="str">
        <f>D1092&amp;"-"&amp;F1092&amp;"-"&amp;G1092&amp;"-"&amp;E1092&amp;"-"&amp;H1092</f>
        <v>D2Pi-6.5-e-2-2</v>
      </c>
      <c r="Q1092" t="str">
        <f>I1092&amp;"-"&amp;K1092&amp;"-"&amp;L1092&amp;"-"&amp;J1092&amp;"-"&amp;M1092</f>
        <v>X2Pi-6.5-f-0-2</v>
      </c>
      <c r="R1092">
        <f>B1092+S1092</f>
        <v>64911.134898135999</v>
      </c>
      <c r="S1092">
        <f>_xlfn.IFNA(VLOOKUP(Q1092,'MARVEL-X'!A$2:I$1400,7,FALSE),VLOOKUP(Q1092,MARVEL!A$2:J$1522,10,FALSE))</f>
        <v>776.13489813599995</v>
      </c>
      <c r="T1092">
        <f>IF(P1092=P1091,R1092+T1091,R1092)</f>
        <v>259636.37158814797</v>
      </c>
      <c r="U1092">
        <f>IF(P1092=P1091,1+U1091,1)</f>
        <v>4</v>
      </c>
      <c r="V1092" t="str">
        <f t="shared" si="17"/>
        <v/>
      </c>
      <c r="W1092" t="str">
        <f>IF(V1092="","",IF(ABS(V1092-R1092)&gt;W$1,ABS(V1092-R1092),""))</f>
        <v/>
      </c>
      <c r="X1092" t="str">
        <f>Y1092&amp;"-"&amp;Z1092&amp;"-"&amp;AC1092&amp;"-"&amp;AD1092&amp;"-"&amp;AG1092</f>
        <v>6.5-e-D-2-1.5</v>
      </c>
      <c r="Y1092">
        <f>F1092</f>
        <v>6.5</v>
      </c>
      <c r="Z1092" s="2" t="str">
        <f>G1092</f>
        <v>e</v>
      </c>
      <c r="AA1092">
        <f>_xlfn.IFNA(VLOOKUP(X1092,'duo-out'!A$2:Q$5000,5,FALSE),E1092+10*(H1092-1)+1+_xlfn.IFNA(VLOOKUP(D1092,states!A$2:C$10,3,FALSE),1))</f>
        <v>163</v>
      </c>
      <c r="AB1092" t="str">
        <f>IF(V1092="","",V1092)</f>
        <v/>
      </c>
      <c r="AC1092" s="2" t="str">
        <f>_xlfn.IFNA(VLOOKUP(D1092,states!A$2:C$10,2,FALSE),"XX")</f>
        <v>D</v>
      </c>
      <c r="AD1092">
        <f>E1092</f>
        <v>2</v>
      </c>
      <c r="AE1092">
        <f>_xlfn.IFNA(VLOOKUP(D1092,states!A$2:D$10,4,FALSE),0)</f>
        <v>1</v>
      </c>
      <c r="AF1092">
        <v>0.5</v>
      </c>
      <c r="AG1092">
        <f>IF(AE1092=0,AF1092,IF(AE1092=1,IF(F1092=0.5,0.5,IF(H1092=1,0.5,1.5)),IF(F1092=0.5,0.5,IF(H1092=1,2.5,1.5))))</f>
        <v>1.5</v>
      </c>
      <c r="AH1092" s="7">
        <f>IF(AC1092="XX",0,1/C1092^(1/5)*IF(E1092=0,100,1)/(E1092+1)^(1/4))</f>
        <v>0.49110475706581119</v>
      </c>
    </row>
    <row r="1093" spans="1:34">
      <c r="A1093">
        <v>5769</v>
      </c>
      <c r="B1093" s="1">
        <v>63906</v>
      </c>
      <c r="C1093" s="6">
        <v>5</v>
      </c>
      <c r="D1093" t="s">
        <v>6</v>
      </c>
      <c r="E1093">
        <v>2</v>
      </c>
      <c r="F1093">
        <v>6.5</v>
      </c>
      <c r="G1093" t="s">
        <v>1</v>
      </c>
      <c r="H1093">
        <v>2</v>
      </c>
      <c r="I1093" t="s">
        <v>0</v>
      </c>
      <c r="J1093">
        <v>0</v>
      </c>
      <c r="K1093">
        <v>7.5</v>
      </c>
      <c r="L1093" t="s">
        <v>1</v>
      </c>
      <c r="M1093">
        <v>2</v>
      </c>
      <c r="N1093" t="s">
        <v>5825</v>
      </c>
      <c r="O1093">
        <v>1</v>
      </c>
      <c r="P1093" t="str">
        <f>D1093&amp;"-"&amp;F1093&amp;"-"&amp;G1093&amp;"-"&amp;E1093&amp;"-"&amp;H1093</f>
        <v>D2Pi-6.5-e-2-2</v>
      </c>
      <c r="Q1093" t="str">
        <f>I1093&amp;"-"&amp;K1093&amp;"-"&amp;L1093&amp;"-"&amp;J1093&amp;"-"&amp;M1093</f>
        <v>X2Pi-7.5-e-0-2</v>
      </c>
      <c r="R1093">
        <f>B1093+S1093</f>
        <v>64903.864383961998</v>
      </c>
      <c r="S1093">
        <f>_xlfn.IFNA(VLOOKUP(Q1093,'MARVEL-X'!A$2:I$1400,7,FALSE),VLOOKUP(Q1093,MARVEL!A$2:J$1522,10,FALSE))</f>
        <v>997.86438396200003</v>
      </c>
      <c r="T1093">
        <f>IF(P1093=P1092,R1093+T1092,R1093)</f>
        <v>324540.23597210995</v>
      </c>
      <c r="U1093">
        <f>IF(P1093=P1092,1+U1092,1)</f>
        <v>5</v>
      </c>
      <c r="V1093">
        <f t="shared" si="17"/>
        <v>64908.04719442199</v>
      </c>
      <c r="W1093">
        <f>IF(V1093="","",IF(ABS(V1093-R1093)&gt;W$1,ABS(V1093-R1093),""))</f>
        <v>4.1828104599917424</v>
      </c>
      <c r="X1093" t="str">
        <f>Y1093&amp;"-"&amp;Z1093&amp;"-"&amp;AC1093&amp;"-"&amp;AD1093&amp;"-"&amp;AG1093</f>
        <v>6.5-e-D-2-1.5</v>
      </c>
      <c r="Y1093">
        <f>F1093</f>
        <v>6.5</v>
      </c>
      <c r="Z1093" s="2" t="str">
        <f>G1093</f>
        <v>e</v>
      </c>
      <c r="AA1093">
        <f>_xlfn.IFNA(VLOOKUP(X1093,'duo-out'!A$2:Q$5000,5,FALSE),E1093+10*(H1093-1)+1+_xlfn.IFNA(VLOOKUP(D1093,states!A$2:C$10,3,FALSE),1))</f>
        <v>163</v>
      </c>
      <c r="AB1093">
        <f>IF(V1093="","",V1093)</f>
        <v>64908.04719442199</v>
      </c>
      <c r="AC1093" s="2" t="str">
        <f>_xlfn.IFNA(VLOOKUP(D1093,states!A$2:C$10,2,FALSE),"XX")</f>
        <v>D</v>
      </c>
      <c r="AD1093">
        <f>E1093</f>
        <v>2</v>
      </c>
      <c r="AE1093">
        <f>_xlfn.IFNA(VLOOKUP(D1093,states!A$2:D$10,4,FALSE),0)</f>
        <v>1</v>
      </c>
      <c r="AF1093">
        <v>0.5</v>
      </c>
      <c r="AG1093">
        <f>IF(AE1093=0,AF1093,IF(AE1093=1,IF(F1093=0.5,0.5,IF(H1093=1,0.5,1.5)),IF(F1093=0.5,0.5,IF(H1093=1,2.5,1.5))))</f>
        <v>1.5</v>
      </c>
      <c r="AH1093" s="7">
        <f>IF(AC1093="XX",0,1/C1093^(1/5)*IF(E1093=0,100,1)/(E1093+1)^(1/4))</f>
        <v>0.55071345269687233</v>
      </c>
    </row>
    <row r="1094" spans="1:34">
      <c r="A1094">
        <v>1534</v>
      </c>
      <c r="B1094" s="1">
        <v>59126.1</v>
      </c>
      <c r="C1094" s="6">
        <v>0.1</v>
      </c>
      <c r="D1094" t="s">
        <v>6</v>
      </c>
      <c r="E1094">
        <v>0</v>
      </c>
      <c r="F1094">
        <v>6.5</v>
      </c>
      <c r="G1094" t="s">
        <v>2</v>
      </c>
      <c r="H1094">
        <v>1</v>
      </c>
      <c r="I1094" t="s">
        <v>0</v>
      </c>
      <c r="J1094">
        <v>0</v>
      </c>
      <c r="K1094">
        <v>5.5</v>
      </c>
      <c r="L1094" t="s">
        <v>2</v>
      </c>
      <c r="M1094">
        <v>1</v>
      </c>
      <c r="N1094" t="s">
        <v>1590</v>
      </c>
      <c r="O1094">
        <v>1</v>
      </c>
      <c r="P1094" t="str">
        <f>D1094&amp;"-"&amp;F1094&amp;"-"&amp;G1094&amp;"-"&amp;E1094&amp;"-"&amp;H1094</f>
        <v>D2Pi-6.5-f-0-1</v>
      </c>
      <c r="Q1094" t="str">
        <f>I1094&amp;"-"&amp;K1094&amp;"-"&amp;L1094&amp;"-"&amp;J1094&amp;"-"&amp;M1094</f>
        <v>X2Pi-5.5-f-0-1</v>
      </c>
      <c r="R1094">
        <f>B1094+S1094</f>
        <v>59536.886010875001</v>
      </c>
      <c r="S1094">
        <f>_xlfn.IFNA(VLOOKUP(Q1094,'MARVEL-X'!A$2:I$1400,7,FALSE),VLOOKUP(Q1094,MARVEL!A$2:J$1522,10,FALSE))</f>
        <v>410.78601087499999</v>
      </c>
      <c r="T1094">
        <f>IF(P1094=P1093,R1094+T1093,R1094)</f>
        <v>59536.886010875001</v>
      </c>
      <c r="U1094">
        <f>IF(P1094=P1093,1+U1093,1)</f>
        <v>1</v>
      </c>
      <c r="V1094" t="str">
        <f t="shared" si="17"/>
        <v/>
      </c>
      <c r="W1094" t="str">
        <f>IF(V1094="","",IF(ABS(V1094-R1094)&gt;W$1,ABS(V1094-R1094),""))</f>
        <v/>
      </c>
      <c r="X1094" t="str">
        <f>Y1094&amp;"-"&amp;Z1094&amp;"-"&amp;AC1094&amp;"-"&amp;AD1094&amp;"-"&amp;AG1094</f>
        <v>6.5-f-D-0-0.5</v>
      </c>
      <c r="Y1094">
        <f>F1094</f>
        <v>6.5</v>
      </c>
      <c r="Z1094" s="2" t="str">
        <f>G1094</f>
        <v>f</v>
      </c>
      <c r="AA1094">
        <f>_xlfn.IFNA(VLOOKUP(X1094,'duo-out'!A$2:Q$5000,5,FALSE),E1094+10*(H1094-1)+1+_xlfn.IFNA(VLOOKUP(D1094,states!A$2:C$10,3,FALSE),1))</f>
        <v>151</v>
      </c>
      <c r="AB1094" t="str">
        <f>IF(V1094="","",V1094)</f>
        <v/>
      </c>
      <c r="AC1094" s="2" t="str">
        <f>_xlfn.IFNA(VLOOKUP(D1094,states!A$2:C$10,2,FALSE),"XX")</f>
        <v>D</v>
      </c>
      <c r="AD1094">
        <f>E1094</f>
        <v>0</v>
      </c>
      <c r="AE1094">
        <f>_xlfn.IFNA(VLOOKUP(D1094,states!A$2:D$10,4,FALSE),0)</f>
        <v>1</v>
      </c>
      <c r="AF1094">
        <v>0.5</v>
      </c>
      <c r="AG1094">
        <f>IF(AE1094=0,AF1094,IF(AE1094=1,IF(F1094=0.5,0.5,IF(H1094=1,0.5,1.5)),IF(F1094=0.5,0.5,IF(H1094=1,2.5,1.5))))</f>
        <v>0.5</v>
      </c>
      <c r="AH1094" s="7">
        <f>IF(AC1094="XX",0,1/C1094^(1/5)*IF(E1094=0,100,1)/(E1094+1)^(1/4))</f>
        <v>158.48931924611134</v>
      </c>
    </row>
    <row r="1095" spans="1:34">
      <c r="A1095">
        <v>1508</v>
      </c>
      <c r="B1095" s="1">
        <v>33461.300000000003</v>
      </c>
      <c r="C1095" s="6">
        <v>0.1</v>
      </c>
      <c r="D1095" t="s">
        <v>6</v>
      </c>
      <c r="E1095">
        <v>0</v>
      </c>
      <c r="F1095">
        <v>6.5</v>
      </c>
      <c r="G1095" t="s">
        <v>2</v>
      </c>
      <c r="H1095">
        <v>1</v>
      </c>
      <c r="I1095" t="s">
        <v>4</v>
      </c>
      <c r="J1095">
        <v>0</v>
      </c>
      <c r="K1095">
        <v>5.5</v>
      </c>
      <c r="L1095" t="s">
        <v>2</v>
      </c>
      <c r="M1095">
        <v>1</v>
      </c>
      <c r="N1095" t="s">
        <v>1564</v>
      </c>
      <c r="O1095">
        <v>1</v>
      </c>
      <c r="P1095" t="str">
        <f>D1095&amp;"-"&amp;F1095&amp;"-"&amp;G1095&amp;"-"&amp;E1095&amp;"-"&amp;H1095</f>
        <v>D2Pi-6.5-f-0-1</v>
      </c>
      <c r="Q1095" t="str">
        <f>I1095&amp;"-"&amp;K1095&amp;"-"&amp;L1095&amp;"-"&amp;J1095&amp;"-"&amp;M1095</f>
        <v>B2Sigma-5.5-f-0-1</v>
      </c>
      <c r="R1095">
        <f>B1095+S1095</f>
        <v>59536.746640288009</v>
      </c>
      <c r="S1095">
        <f>_xlfn.IFNA(VLOOKUP(Q1095,'MARVEL-X'!A$2:I$1400,7,FALSE),VLOOKUP(Q1095,MARVEL!A$2:J$1522,10,FALSE))</f>
        <v>26075.446640288003</v>
      </c>
      <c r="T1095">
        <f>IF(P1095=P1094,R1095+T1094,R1095)</f>
        <v>119073.632651163</v>
      </c>
      <c r="U1095">
        <f>IF(P1095=P1094,1+U1094,1)</f>
        <v>2</v>
      </c>
      <c r="V1095">
        <f t="shared" si="17"/>
        <v>59536.816325581502</v>
      </c>
      <c r="W1095">
        <f>IF(V1095="","",IF(ABS(V1095-R1095)&gt;W$1,ABS(V1095-R1095),""))</f>
        <v>6.9685293492511846E-2</v>
      </c>
      <c r="X1095" t="str">
        <f>Y1095&amp;"-"&amp;Z1095&amp;"-"&amp;AC1095&amp;"-"&amp;AD1095&amp;"-"&amp;AG1095</f>
        <v>6.5-f-D-0-0.5</v>
      </c>
      <c r="Y1095">
        <f>F1095</f>
        <v>6.5</v>
      </c>
      <c r="Z1095" s="2" t="str">
        <f>G1095</f>
        <v>f</v>
      </c>
      <c r="AA1095">
        <f>_xlfn.IFNA(VLOOKUP(X1095,'duo-out'!A$2:Q$5000,5,FALSE),E1095+10*(H1095-1)+1+_xlfn.IFNA(VLOOKUP(D1095,states!A$2:C$10,3,FALSE),1))</f>
        <v>151</v>
      </c>
      <c r="AB1095">
        <f>IF(V1095="","",V1095)</f>
        <v>59536.816325581502</v>
      </c>
      <c r="AC1095" s="2" t="str">
        <f>_xlfn.IFNA(VLOOKUP(D1095,states!A$2:C$10,2,FALSE),"XX")</f>
        <v>D</v>
      </c>
      <c r="AD1095">
        <f>E1095</f>
        <v>0</v>
      </c>
      <c r="AE1095">
        <f>_xlfn.IFNA(VLOOKUP(D1095,states!A$2:D$10,4,FALSE),0)</f>
        <v>1</v>
      </c>
      <c r="AF1095">
        <v>0.5</v>
      </c>
      <c r="AG1095">
        <f>IF(AE1095=0,AF1095,IF(AE1095=1,IF(F1095=0.5,0.5,IF(H1095=1,0.5,1.5)),IF(F1095=0.5,0.5,IF(H1095=1,2.5,1.5))))</f>
        <v>0.5</v>
      </c>
      <c r="AH1095" s="7">
        <f>IF(AC1095="XX",0,1/C1095^(1/5)*IF(E1095=0,100,1)/(E1095+1)^(1/4))</f>
        <v>158.48931924611134</v>
      </c>
    </row>
    <row r="1096" spans="1:34">
      <c r="A1096">
        <v>5251</v>
      </c>
      <c r="B1096" s="1">
        <v>63950.2</v>
      </c>
      <c r="C1096" s="6">
        <v>3.468</v>
      </c>
      <c r="D1096" t="s">
        <v>6</v>
      </c>
      <c r="E1096">
        <v>2</v>
      </c>
      <c r="F1096">
        <v>6.5</v>
      </c>
      <c r="G1096" t="s">
        <v>2</v>
      </c>
      <c r="H1096">
        <v>1</v>
      </c>
      <c r="I1096" t="s">
        <v>0</v>
      </c>
      <c r="J1096">
        <v>0</v>
      </c>
      <c r="K1096">
        <v>7.5</v>
      </c>
      <c r="L1096" t="s">
        <v>2</v>
      </c>
      <c r="M1096">
        <v>1</v>
      </c>
      <c r="N1096" t="s">
        <v>5307</v>
      </c>
      <c r="O1096">
        <v>1</v>
      </c>
      <c r="P1096" t="str">
        <f>D1096&amp;"-"&amp;F1096&amp;"-"&amp;G1096&amp;"-"&amp;E1096&amp;"-"&amp;H1096</f>
        <v>D2Pi-6.5-f-2-1</v>
      </c>
      <c r="Q1096" t="str">
        <f>I1096&amp;"-"&amp;K1096&amp;"-"&amp;L1096&amp;"-"&amp;J1096&amp;"-"&amp;M1096</f>
        <v>X2Pi-7.5-f-0-1</v>
      </c>
      <c r="R1096">
        <f>B1096+S1096</f>
        <v>64725.941015447999</v>
      </c>
      <c r="S1096">
        <f>_xlfn.IFNA(VLOOKUP(Q1096,'MARVEL-X'!A$2:I$1400,7,FALSE),VLOOKUP(Q1096,MARVEL!A$2:J$1522,10,FALSE))</f>
        <v>775.74101544799998</v>
      </c>
      <c r="T1096">
        <f>IF(P1096=P1095,R1096+T1095,R1096)</f>
        <v>64725.941015447999</v>
      </c>
      <c r="U1096">
        <f>IF(P1096=P1095,1+U1095,1)</f>
        <v>1</v>
      </c>
      <c r="V1096" t="str">
        <f t="shared" si="17"/>
        <v/>
      </c>
      <c r="W1096" t="str">
        <f>IF(V1096="","",IF(ABS(V1096-R1096)&gt;W$1,ABS(V1096-R1096),""))</f>
        <v/>
      </c>
      <c r="X1096" t="str">
        <f>Y1096&amp;"-"&amp;Z1096&amp;"-"&amp;AC1096&amp;"-"&amp;AD1096&amp;"-"&amp;AG1096</f>
        <v>6.5-f-D-2-0.5</v>
      </c>
      <c r="Y1096">
        <f>F1096</f>
        <v>6.5</v>
      </c>
      <c r="Z1096" s="2" t="str">
        <f>G1096</f>
        <v>f</v>
      </c>
      <c r="AA1096">
        <f>_xlfn.IFNA(VLOOKUP(X1096,'duo-out'!A$2:Q$5000,5,FALSE),E1096+10*(H1096-1)+1+_xlfn.IFNA(VLOOKUP(D1096,states!A$2:C$10,3,FALSE),1))</f>
        <v>153</v>
      </c>
      <c r="AB1096" t="str">
        <f>IF(V1096="","",V1096)</f>
        <v/>
      </c>
      <c r="AC1096" s="2" t="str">
        <f>_xlfn.IFNA(VLOOKUP(D1096,states!A$2:C$10,2,FALSE),"XX")</f>
        <v>D</v>
      </c>
      <c r="AD1096">
        <f>E1096</f>
        <v>2</v>
      </c>
      <c r="AE1096">
        <f>_xlfn.IFNA(VLOOKUP(D1096,states!A$2:D$10,4,FALSE),0)</f>
        <v>1</v>
      </c>
      <c r="AF1096">
        <v>0.5</v>
      </c>
      <c r="AG1096">
        <f>IF(AE1096=0,AF1096,IF(AE1096=1,IF(F1096=0.5,0.5,IF(H1096=1,0.5,1.5)),IF(F1096=0.5,0.5,IF(H1096=1,2.5,1.5))))</f>
        <v>0.5</v>
      </c>
      <c r="AH1096" s="7">
        <f>IF(AC1096="XX",0,1/C1096^(1/5)*IF(E1096=0,100,1)/(E1096+1)^(1/4))</f>
        <v>0.59252116567617041</v>
      </c>
    </row>
    <row r="1097" spans="1:34">
      <c r="A1097">
        <v>5242</v>
      </c>
      <c r="B1097" s="1">
        <v>64148.5</v>
      </c>
      <c r="C1097" s="6">
        <v>1.427</v>
      </c>
      <c r="D1097" t="s">
        <v>6</v>
      </c>
      <c r="E1097">
        <v>2</v>
      </c>
      <c r="F1097">
        <v>6.5</v>
      </c>
      <c r="G1097" t="s">
        <v>2</v>
      </c>
      <c r="H1097">
        <v>1</v>
      </c>
      <c r="I1097" t="s">
        <v>0</v>
      </c>
      <c r="J1097">
        <v>0</v>
      </c>
      <c r="K1097">
        <v>6.5</v>
      </c>
      <c r="L1097" t="s">
        <v>1</v>
      </c>
      <c r="M1097">
        <v>1</v>
      </c>
      <c r="N1097" t="s">
        <v>5298</v>
      </c>
      <c r="O1097">
        <v>1</v>
      </c>
      <c r="P1097" t="str">
        <f>D1097&amp;"-"&amp;F1097&amp;"-"&amp;G1097&amp;"-"&amp;E1097&amp;"-"&amp;H1097</f>
        <v>D2Pi-6.5-f-2-1</v>
      </c>
      <c r="Q1097" t="str">
        <f>I1097&amp;"-"&amp;K1097&amp;"-"&amp;L1097&amp;"-"&amp;J1097&amp;"-"&amp;M1097</f>
        <v>X2Pi-6.5-e-0-1</v>
      </c>
      <c r="R1097">
        <f>B1097+S1097</f>
        <v>64729.397048015002</v>
      </c>
      <c r="S1097">
        <f>_xlfn.IFNA(VLOOKUP(Q1097,'MARVEL-X'!A$2:I$1400,7,FALSE),VLOOKUP(Q1097,MARVEL!A$2:J$1522,10,FALSE))</f>
        <v>580.897048015</v>
      </c>
      <c r="T1097">
        <f>IF(P1097=P1096,R1097+T1096,R1097)</f>
        <v>129455.338063463</v>
      </c>
      <c r="U1097">
        <f>IF(P1097=P1096,1+U1096,1)</f>
        <v>2</v>
      </c>
      <c r="V1097" t="str">
        <f t="shared" si="17"/>
        <v/>
      </c>
      <c r="W1097" t="str">
        <f>IF(V1097="","",IF(ABS(V1097-R1097)&gt;W$1,ABS(V1097-R1097),""))</f>
        <v/>
      </c>
      <c r="X1097" t="str">
        <f>Y1097&amp;"-"&amp;Z1097&amp;"-"&amp;AC1097&amp;"-"&amp;AD1097&amp;"-"&amp;AG1097</f>
        <v>6.5-f-D-2-0.5</v>
      </c>
      <c r="Y1097">
        <f>F1097</f>
        <v>6.5</v>
      </c>
      <c r="Z1097" s="2" t="str">
        <f>G1097</f>
        <v>f</v>
      </c>
      <c r="AA1097">
        <f>_xlfn.IFNA(VLOOKUP(X1097,'duo-out'!A$2:Q$5000,5,FALSE),E1097+10*(H1097-1)+1+_xlfn.IFNA(VLOOKUP(D1097,states!A$2:C$10,3,FALSE),1))</f>
        <v>153</v>
      </c>
      <c r="AB1097" t="str">
        <f>IF(V1097="","",V1097)</f>
        <v/>
      </c>
      <c r="AC1097" s="2" t="str">
        <f>_xlfn.IFNA(VLOOKUP(D1097,states!A$2:C$10,2,FALSE),"XX")</f>
        <v>D</v>
      </c>
      <c r="AD1097">
        <f>E1097</f>
        <v>2</v>
      </c>
      <c r="AE1097">
        <f>_xlfn.IFNA(VLOOKUP(D1097,states!A$2:D$10,4,FALSE),0)</f>
        <v>1</v>
      </c>
      <c r="AF1097">
        <v>0.5</v>
      </c>
      <c r="AG1097">
        <f>IF(AE1097=0,AF1097,IF(AE1097=1,IF(F1097=0.5,0.5,IF(H1097=1,0.5,1.5)),IF(F1097=0.5,0.5,IF(H1097=1,2.5,1.5))))</f>
        <v>0.5</v>
      </c>
      <c r="AH1097" s="7">
        <f>IF(AC1097="XX",0,1/C1097^(1/5)*IF(E1097=0,100,1)/(E1097+1)^(1/4))</f>
        <v>0.70767669160101099</v>
      </c>
    </row>
    <row r="1098" spans="1:34">
      <c r="A1098">
        <v>5229</v>
      </c>
      <c r="B1098" s="1">
        <v>64459.7</v>
      </c>
      <c r="C1098" s="6">
        <v>2.5249999999999999</v>
      </c>
      <c r="D1098" t="s">
        <v>6</v>
      </c>
      <c r="E1098">
        <v>2</v>
      </c>
      <c r="F1098">
        <v>6.5</v>
      </c>
      <c r="G1098" t="s">
        <v>2</v>
      </c>
      <c r="H1098">
        <v>1</v>
      </c>
      <c r="I1098" t="s">
        <v>0</v>
      </c>
      <c r="J1098">
        <v>0</v>
      </c>
      <c r="K1098">
        <v>4.5</v>
      </c>
      <c r="L1098" t="s">
        <v>1</v>
      </c>
      <c r="M1098">
        <v>1</v>
      </c>
      <c r="N1098" t="s">
        <v>5285</v>
      </c>
      <c r="O1098">
        <v>1</v>
      </c>
      <c r="P1098" t="str">
        <f>D1098&amp;"-"&amp;F1098&amp;"-"&amp;G1098&amp;"-"&amp;E1098&amp;"-"&amp;H1098</f>
        <v>D2Pi-6.5-f-2-1</v>
      </c>
      <c r="Q1098" t="str">
        <f>I1098&amp;"-"&amp;K1098&amp;"-"&amp;L1098&amp;"-"&amp;J1098&amp;"-"&amp;M1098</f>
        <v>X2Pi-4.5-e-0-1</v>
      </c>
      <c r="R1098">
        <f>B1098+S1098</f>
        <v>64730.395186172995</v>
      </c>
      <c r="S1098">
        <f>_xlfn.IFNA(VLOOKUP(Q1098,'MARVEL-X'!A$2:I$1400,7,FALSE),VLOOKUP(Q1098,MARVEL!A$2:J$1522,10,FALSE))</f>
        <v>270.69518617300002</v>
      </c>
      <c r="T1098">
        <f>IF(P1098=P1097,R1098+T1097,R1098)</f>
        <v>194185.73324963599</v>
      </c>
      <c r="U1098">
        <f>IF(P1098=P1097,1+U1097,1)</f>
        <v>3</v>
      </c>
      <c r="V1098" t="str">
        <f t="shared" si="17"/>
        <v/>
      </c>
      <c r="W1098" t="str">
        <f>IF(V1098="","",IF(ABS(V1098-R1098)&gt;W$1,ABS(V1098-R1098),""))</f>
        <v/>
      </c>
      <c r="X1098" t="str">
        <f>Y1098&amp;"-"&amp;Z1098&amp;"-"&amp;AC1098&amp;"-"&amp;AD1098&amp;"-"&amp;AG1098</f>
        <v>6.5-f-D-2-0.5</v>
      </c>
      <c r="Y1098">
        <f>F1098</f>
        <v>6.5</v>
      </c>
      <c r="Z1098" s="2" t="str">
        <f>G1098</f>
        <v>f</v>
      </c>
      <c r="AA1098">
        <f>_xlfn.IFNA(VLOOKUP(X1098,'duo-out'!A$2:Q$5000,5,FALSE),E1098+10*(H1098-1)+1+_xlfn.IFNA(VLOOKUP(D1098,states!A$2:C$10,3,FALSE),1))</f>
        <v>153</v>
      </c>
      <c r="AB1098" t="str">
        <f>IF(V1098="","",V1098)</f>
        <v/>
      </c>
      <c r="AC1098" s="2" t="str">
        <f>_xlfn.IFNA(VLOOKUP(D1098,states!A$2:C$10,2,FALSE),"XX")</f>
        <v>D</v>
      </c>
      <c r="AD1098">
        <f>E1098</f>
        <v>2</v>
      </c>
      <c r="AE1098">
        <f>_xlfn.IFNA(VLOOKUP(D1098,states!A$2:D$10,4,FALSE),0)</f>
        <v>1</v>
      </c>
      <c r="AF1098">
        <v>0.5</v>
      </c>
      <c r="AG1098">
        <f>IF(AE1098=0,AF1098,IF(AE1098=1,IF(F1098=0.5,0.5,IF(H1098=1,0.5,1.5)),IF(F1098=0.5,0.5,IF(H1098=1,2.5,1.5))))</f>
        <v>0.5</v>
      </c>
      <c r="AH1098" s="7">
        <f>IF(AC1098="XX",0,1/C1098^(1/5)*IF(E1098=0,100,1)/(E1098+1)^(1/4))</f>
        <v>0.63134596592942982</v>
      </c>
    </row>
    <row r="1099" spans="1:34">
      <c r="A1099">
        <v>5774</v>
      </c>
      <c r="B1099" s="1">
        <v>63949</v>
      </c>
      <c r="C1099" s="6">
        <v>5</v>
      </c>
      <c r="D1099" t="s">
        <v>6</v>
      </c>
      <c r="E1099">
        <v>2</v>
      </c>
      <c r="F1099">
        <v>6.5</v>
      </c>
      <c r="G1099" t="s">
        <v>2</v>
      </c>
      <c r="H1099">
        <v>1</v>
      </c>
      <c r="I1099" t="s">
        <v>0</v>
      </c>
      <c r="J1099">
        <v>0</v>
      </c>
      <c r="K1099">
        <v>7.5</v>
      </c>
      <c r="L1099" t="s">
        <v>2</v>
      </c>
      <c r="M1099">
        <v>1</v>
      </c>
      <c r="N1099" t="s">
        <v>5830</v>
      </c>
      <c r="O1099">
        <v>1</v>
      </c>
      <c r="P1099" t="str">
        <f>D1099&amp;"-"&amp;F1099&amp;"-"&amp;G1099&amp;"-"&amp;E1099&amp;"-"&amp;H1099</f>
        <v>D2Pi-6.5-f-2-1</v>
      </c>
      <c r="Q1099" t="str">
        <f>I1099&amp;"-"&amp;K1099&amp;"-"&amp;L1099&amp;"-"&amp;J1099&amp;"-"&amp;M1099</f>
        <v>X2Pi-7.5-f-0-1</v>
      </c>
      <c r="R1099">
        <f>B1099+S1099</f>
        <v>64724.741015448002</v>
      </c>
      <c r="S1099">
        <f>_xlfn.IFNA(VLOOKUP(Q1099,'MARVEL-X'!A$2:I$1400,7,FALSE),VLOOKUP(Q1099,MARVEL!A$2:J$1522,10,FALSE))</f>
        <v>775.74101544799998</v>
      </c>
      <c r="T1099">
        <f>IF(P1099=P1098,R1099+T1098,R1099)</f>
        <v>258910.47426508399</v>
      </c>
      <c r="U1099">
        <f>IF(P1099=P1098,1+U1098,1)</f>
        <v>4</v>
      </c>
      <c r="V1099" t="str">
        <f t="shared" si="17"/>
        <v/>
      </c>
      <c r="W1099" t="str">
        <f>IF(V1099="","",IF(ABS(V1099-R1099)&gt;W$1,ABS(V1099-R1099),""))</f>
        <v/>
      </c>
      <c r="X1099" t="str">
        <f>Y1099&amp;"-"&amp;Z1099&amp;"-"&amp;AC1099&amp;"-"&amp;AD1099&amp;"-"&amp;AG1099</f>
        <v>6.5-f-D-2-0.5</v>
      </c>
      <c r="Y1099">
        <f>F1099</f>
        <v>6.5</v>
      </c>
      <c r="Z1099" s="2" t="str">
        <f>G1099</f>
        <v>f</v>
      </c>
      <c r="AA1099">
        <f>_xlfn.IFNA(VLOOKUP(X1099,'duo-out'!A$2:Q$5000,5,FALSE),E1099+10*(H1099-1)+1+_xlfn.IFNA(VLOOKUP(D1099,states!A$2:C$10,3,FALSE),1))</f>
        <v>153</v>
      </c>
      <c r="AB1099" t="str">
        <f>IF(V1099="","",V1099)</f>
        <v/>
      </c>
      <c r="AC1099" s="2" t="str">
        <f>_xlfn.IFNA(VLOOKUP(D1099,states!A$2:C$10,2,FALSE),"XX")</f>
        <v>D</v>
      </c>
      <c r="AD1099">
        <f>E1099</f>
        <v>2</v>
      </c>
      <c r="AE1099">
        <f>_xlfn.IFNA(VLOOKUP(D1099,states!A$2:D$10,4,FALSE),0)</f>
        <v>1</v>
      </c>
      <c r="AF1099">
        <v>0.5</v>
      </c>
      <c r="AG1099">
        <f>IF(AE1099=0,AF1099,IF(AE1099=1,IF(F1099=0.5,0.5,IF(H1099=1,0.5,1.5)),IF(F1099=0.5,0.5,IF(H1099=1,2.5,1.5))))</f>
        <v>0.5</v>
      </c>
      <c r="AH1099" s="7">
        <f>IF(AC1099="XX",0,1/C1099^(1/5)*IF(E1099=0,100,1)/(E1099+1)^(1/4))</f>
        <v>0.55071345269687233</v>
      </c>
    </row>
    <row r="1100" spans="1:34">
      <c r="A1100">
        <v>5773</v>
      </c>
      <c r="B1100" s="1">
        <v>64147</v>
      </c>
      <c r="C1100" s="6">
        <v>5</v>
      </c>
      <c r="D1100" t="s">
        <v>6</v>
      </c>
      <c r="E1100">
        <v>2</v>
      </c>
      <c r="F1100">
        <v>6.5</v>
      </c>
      <c r="G1100" t="s">
        <v>2</v>
      </c>
      <c r="H1100">
        <v>1</v>
      </c>
      <c r="I1100" t="s">
        <v>0</v>
      </c>
      <c r="J1100">
        <v>0</v>
      </c>
      <c r="K1100">
        <v>6.5</v>
      </c>
      <c r="L1100" t="s">
        <v>1</v>
      </c>
      <c r="M1100">
        <v>1</v>
      </c>
      <c r="N1100" t="s">
        <v>5829</v>
      </c>
      <c r="O1100">
        <v>1</v>
      </c>
      <c r="P1100" t="str">
        <f>D1100&amp;"-"&amp;F1100&amp;"-"&amp;G1100&amp;"-"&amp;E1100&amp;"-"&amp;H1100</f>
        <v>D2Pi-6.5-f-2-1</v>
      </c>
      <c r="Q1100" t="str">
        <f>I1100&amp;"-"&amp;K1100&amp;"-"&amp;L1100&amp;"-"&amp;J1100&amp;"-"&amp;M1100</f>
        <v>X2Pi-6.5-e-0-1</v>
      </c>
      <c r="R1100">
        <f>B1100+S1100</f>
        <v>64727.897048015002</v>
      </c>
      <c r="S1100">
        <f>_xlfn.IFNA(VLOOKUP(Q1100,'MARVEL-X'!A$2:I$1400,7,FALSE),VLOOKUP(Q1100,MARVEL!A$2:J$1522,10,FALSE))</f>
        <v>580.897048015</v>
      </c>
      <c r="T1100">
        <f>IF(P1100=P1099,R1100+T1099,R1100)</f>
        <v>323638.37131309899</v>
      </c>
      <c r="U1100">
        <f>IF(P1100=P1099,1+U1099,1)</f>
        <v>5</v>
      </c>
      <c r="V1100" t="str">
        <f t="shared" si="17"/>
        <v/>
      </c>
      <c r="W1100" t="str">
        <f>IF(V1100="","",IF(ABS(V1100-R1100)&gt;W$1,ABS(V1100-R1100),""))</f>
        <v/>
      </c>
      <c r="X1100" t="str">
        <f>Y1100&amp;"-"&amp;Z1100&amp;"-"&amp;AC1100&amp;"-"&amp;AD1100&amp;"-"&amp;AG1100</f>
        <v>6.5-f-D-2-0.5</v>
      </c>
      <c r="Y1100">
        <f>F1100</f>
        <v>6.5</v>
      </c>
      <c r="Z1100" s="2" t="str">
        <f>G1100</f>
        <v>f</v>
      </c>
      <c r="AA1100">
        <f>_xlfn.IFNA(VLOOKUP(X1100,'duo-out'!A$2:Q$5000,5,FALSE),E1100+10*(H1100-1)+1+_xlfn.IFNA(VLOOKUP(D1100,states!A$2:C$10,3,FALSE),1))</f>
        <v>153</v>
      </c>
      <c r="AB1100" t="str">
        <f>IF(V1100="","",V1100)</f>
        <v/>
      </c>
      <c r="AC1100" s="2" t="str">
        <f>_xlfn.IFNA(VLOOKUP(D1100,states!A$2:C$10,2,FALSE),"XX")</f>
        <v>D</v>
      </c>
      <c r="AD1100">
        <f>E1100</f>
        <v>2</v>
      </c>
      <c r="AE1100">
        <f>_xlfn.IFNA(VLOOKUP(D1100,states!A$2:D$10,4,FALSE),0)</f>
        <v>1</v>
      </c>
      <c r="AF1100">
        <v>0.5</v>
      </c>
      <c r="AG1100">
        <f>IF(AE1100=0,AF1100,IF(AE1100=1,IF(F1100=0.5,0.5,IF(H1100=1,0.5,1.5)),IF(F1100=0.5,0.5,IF(H1100=1,2.5,1.5))))</f>
        <v>0.5</v>
      </c>
      <c r="AH1100" s="7">
        <f>IF(AC1100="XX",0,1/C1100^(1/5)*IF(E1100=0,100,1)/(E1100+1)^(1/4))</f>
        <v>0.55071345269687233</v>
      </c>
    </row>
    <row r="1101" spans="1:34">
      <c r="A1101">
        <v>1555</v>
      </c>
      <c r="B1101" s="1">
        <v>64317.3</v>
      </c>
      <c r="C1101" s="6">
        <v>0.1</v>
      </c>
      <c r="D1101" t="s">
        <v>6</v>
      </c>
      <c r="E1101">
        <v>2</v>
      </c>
      <c r="F1101">
        <v>6.5</v>
      </c>
      <c r="G1101" t="s">
        <v>2</v>
      </c>
      <c r="H1101">
        <v>1</v>
      </c>
      <c r="I1101" t="s">
        <v>0</v>
      </c>
      <c r="J1101">
        <v>0</v>
      </c>
      <c r="K1101">
        <v>5.5</v>
      </c>
      <c r="L1101" t="s">
        <v>2</v>
      </c>
      <c r="M1101">
        <v>1</v>
      </c>
      <c r="N1101" t="s">
        <v>1611</v>
      </c>
      <c r="O1101">
        <v>1</v>
      </c>
      <c r="P1101" t="str">
        <f>D1101&amp;"-"&amp;F1101&amp;"-"&amp;G1101&amp;"-"&amp;E1101&amp;"-"&amp;H1101</f>
        <v>D2Pi-6.5-f-2-1</v>
      </c>
      <c r="Q1101" t="str">
        <f>I1101&amp;"-"&amp;K1101&amp;"-"&amp;L1101&amp;"-"&amp;J1101&amp;"-"&amp;M1101</f>
        <v>X2Pi-5.5-f-0-1</v>
      </c>
      <c r="R1101">
        <f>B1101+S1101</f>
        <v>64728.086010875006</v>
      </c>
      <c r="S1101">
        <f>_xlfn.IFNA(VLOOKUP(Q1101,'MARVEL-X'!A$2:I$1400,7,FALSE),VLOOKUP(Q1101,MARVEL!A$2:J$1522,10,FALSE))</f>
        <v>410.78601087499999</v>
      </c>
      <c r="T1101">
        <f>IF(P1101=P1100,R1101+T1100,R1101)</f>
        <v>388366.457323974</v>
      </c>
      <c r="U1101">
        <f>IF(P1101=P1100,1+U1100,1)</f>
        <v>6</v>
      </c>
      <c r="V1101">
        <f t="shared" si="17"/>
        <v>64727.742887328997</v>
      </c>
      <c r="W1101">
        <f>IF(V1101="","",IF(ABS(V1101-R1101)&gt;W$1,ABS(V1101-R1101),""))</f>
        <v>0.34312354600842809</v>
      </c>
      <c r="X1101" t="str">
        <f>Y1101&amp;"-"&amp;Z1101&amp;"-"&amp;AC1101&amp;"-"&amp;AD1101&amp;"-"&amp;AG1101</f>
        <v>6.5-f-D-2-0.5</v>
      </c>
      <c r="Y1101">
        <f>F1101</f>
        <v>6.5</v>
      </c>
      <c r="Z1101" s="2" t="str">
        <f>G1101</f>
        <v>f</v>
      </c>
      <c r="AA1101">
        <f>_xlfn.IFNA(VLOOKUP(X1101,'duo-out'!A$2:Q$5000,5,FALSE),E1101+10*(H1101-1)+1+_xlfn.IFNA(VLOOKUP(D1101,states!A$2:C$10,3,FALSE),1))</f>
        <v>153</v>
      </c>
      <c r="AB1101">
        <f>IF(V1101="","",V1101)</f>
        <v>64727.742887328997</v>
      </c>
      <c r="AC1101" s="2" t="str">
        <f>_xlfn.IFNA(VLOOKUP(D1101,states!A$2:C$10,2,FALSE),"XX")</f>
        <v>D</v>
      </c>
      <c r="AD1101">
        <f>E1101</f>
        <v>2</v>
      </c>
      <c r="AE1101">
        <f>_xlfn.IFNA(VLOOKUP(D1101,states!A$2:D$10,4,FALSE),0)</f>
        <v>1</v>
      </c>
      <c r="AF1101">
        <v>0.5</v>
      </c>
      <c r="AG1101">
        <f>IF(AE1101=0,AF1101,IF(AE1101=1,IF(F1101=0.5,0.5,IF(H1101=1,0.5,1.5)),IF(F1101=0.5,0.5,IF(H1101=1,2.5,1.5))))</f>
        <v>0.5</v>
      </c>
      <c r="AH1101" s="7">
        <f>IF(AC1101="XX",0,1/C1101^(1/5)*IF(E1101=0,100,1)/(E1101+1)^(1/4))</f>
        <v>1.2042584055782313</v>
      </c>
    </row>
    <row r="1102" spans="1:34">
      <c r="A1102">
        <v>5257</v>
      </c>
      <c r="B1102" s="1">
        <v>63908.5</v>
      </c>
      <c r="C1102" s="6">
        <v>4.9320000000000004</v>
      </c>
      <c r="D1102" t="s">
        <v>6</v>
      </c>
      <c r="E1102">
        <v>2</v>
      </c>
      <c r="F1102">
        <v>6.5</v>
      </c>
      <c r="G1102" t="s">
        <v>2</v>
      </c>
      <c r="H1102">
        <v>2</v>
      </c>
      <c r="I1102" t="s">
        <v>0</v>
      </c>
      <c r="J1102">
        <v>0</v>
      </c>
      <c r="K1102">
        <v>7.5</v>
      </c>
      <c r="L1102" t="s">
        <v>2</v>
      </c>
      <c r="M1102">
        <v>2</v>
      </c>
      <c r="N1102" t="s">
        <v>5313</v>
      </c>
      <c r="O1102">
        <v>1</v>
      </c>
      <c r="P1102" t="str">
        <f>D1102&amp;"-"&amp;F1102&amp;"-"&amp;G1102&amp;"-"&amp;E1102&amp;"-"&amp;H1102</f>
        <v>D2Pi-6.5-f-2-2</v>
      </c>
      <c r="Q1102" t="str">
        <f>I1102&amp;"-"&amp;K1102&amp;"-"&amp;L1102&amp;"-"&amp;J1102&amp;"-"&amp;M1102</f>
        <v>X2Pi-7.5-f-0-2</v>
      </c>
      <c r="R1102">
        <f>B1102+S1102</f>
        <v>64909.186744261002</v>
      </c>
      <c r="S1102">
        <f>_xlfn.IFNA(VLOOKUP(Q1102,'MARVEL-X'!A$2:I$1400,7,FALSE),VLOOKUP(Q1102,MARVEL!A$2:J$1522,10,FALSE))</f>
        <v>1000.6867442609999</v>
      </c>
      <c r="T1102">
        <f>IF(P1102=P1101,R1102+T1101,R1102)</f>
        <v>64909.186744261002</v>
      </c>
      <c r="U1102">
        <f>IF(P1102=P1101,1+U1101,1)</f>
        <v>1</v>
      </c>
      <c r="V1102" t="str">
        <f t="shared" si="17"/>
        <v/>
      </c>
      <c r="W1102" t="str">
        <f>IF(V1102="","",IF(ABS(V1102-R1102)&gt;W$1,ABS(V1102-R1102),""))</f>
        <v/>
      </c>
      <c r="X1102" t="str">
        <f>Y1102&amp;"-"&amp;Z1102&amp;"-"&amp;AC1102&amp;"-"&amp;AD1102&amp;"-"&amp;AG1102</f>
        <v>6.5-f-D-2-1.5</v>
      </c>
      <c r="Y1102">
        <f>F1102</f>
        <v>6.5</v>
      </c>
      <c r="Z1102" s="2" t="str">
        <f>G1102</f>
        <v>f</v>
      </c>
      <c r="AA1102">
        <f>_xlfn.IFNA(VLOOKUP(X1102,'duo-out'!A$2:Q$5000,5,FALSE),E1102+10*(H1102-1)+1+_xlfn.IFNA(VLOOKUP(D1102,states!A$2:C$10,3,FALSE),1))</f>
        <v>163</v>
      </c>
      <c r="AB1102" t="str">
        <f>IF(V1102="","",V1102)</f>
        <v/>
      </c>
      <c r="AC1102" s="2" t="str">
        <f>_xlfn.IFNA(VLOOKUP(D1102,states!A$2:C$10,2,FALSE),"XX")</f>
        <v>D</v>
      </c>
      <c r="AD1102">
        <f>E1102</f>
        <v>2</v>
      </c>
      <c r="AE1102">
        <f>_xlfn.IFNA(VLOOKUP(D1102,states!A$2:D$10,4,FALSE),0)</f>
        <v>1</v>
      </c>
      <c r="AF1102">
        <v>0.5</v>
      </c>
      <c r="AG1102">
        <f>IF(AE1102=0,AF1102,IF(AE1102=1,IF(F1102=0.5,0.5,IF(H1102=1,0.5,1.5)),IF(F1102=0.5,0.5,IF(H1102=1,2.5,1.5))))</f>
        <v>1.5</v>
      </c>
      <c r="AH1102" s="7">
        <f>IF(AC1102="XX",0,1/C1102^(1/5)*IF(E1102=0,100,1)/(E1102+1)^(1/4))</f>
        <v>0.55222373973110372</v>
      </c>
    </row>
    <row r="1103" spans="1:34">
      <c r="A1103">
        <v>5248</v>
      </c>
      <c r="B1103" s="1">
        <v>64132.4</v>
      </c>
      <c r="C1103" s="6">
        <v>1.778</v>
      </c>
      <c r="D1103" t="s">
        <v>6</v>
      </c>
      <c r="E1103">
        <v>2</v>
      </c>
      <c r="F1103">
        <v>6.5</v>
      </c>
      <c r="G1103" t="s">
        <v>2</v>
      </c>
      <c r="H1103">
        <v>2</v>
      </c>
      <c r="I1103" t="s">
        <v>0</v>
      </c>
      <c r="J1103">
        <v>0</v>
      </c>
      <c r="K1103">
        <v>6.5</v>
      </c>
      <c r="L1103" t="s">
        <v>1</v>
      </c>
      <c r="M1103">
        <v>2</v>
      </c>
      <c r="N1103" t="s">
        <v>5304</v>
      </c>
      <c r="O1103">
        <v>1</v>
      </c>
      <c r="P1103" t="str">
        <f>D1103&amp;"-"&amp;F1103&amp;"-"&amp;G1103&amp;"-"&amp;E1103&amp;"-"&amp;H1103</f>
        <v>D2Pi-6.5-f-2-2</v>
      </c>
      <c r="Q1103" t="str">
        <f>I1103&amp;"-"&amp;K1103&amp;"-"&amp;L1103&amp;"-"&amp;J1103&amp;"-"&amp;M1103</f>
        <v>X2Pi-6.5-e-0-2</v>
      </c>
      <c r="R1103">
        <f>B1103+S1103</f>
        <v>64906.319672901998</v>
      </c>
      <c r="S1103">
        <f>_xlfn.IFNA(VLOOKUP(Q1103,'MARVEL-X'!A$2:I$1400,7,FALSE),VLOOKUP(Q1103,MARVEL!A$2:J$1522,10,FALSE))</f>
        <v>773.919672902</v>
      </c>
      <c r="T1103">
        <f>IF(P1103=P1102,R1103+T1102,R1103)</f>
        <v>129815.50641716301</v>
      </c>
      <c r="U1103">
        <f>IF(P1103=P1102,1+U1102,1)</f>
        <v>2</v>
      </c>
      <c r="V1103" t="str">
        <f t="shared" si="17"/>
        <v/>
      </c>
      <c r="W1103" t="str">
        <f>IF(V1103="","",IF(ABS(V1103-R1103)&gt;W$1,ABS(V1103-R1103),""))</f>
        <v/>
      </c>
      <c r="X1103" t="str">
        <f>Y1103&amp;"-"&amp;Z1103&amp;"-"&amp;AC1103&amp;"-"&amp;AD1103&amp;"-"&amp;AG1103</f>
        <v>6.5-f-D-2-1.5</v>
      </c>
      <c r="Y1103">
        <f>F1103</f>
        <v>6.5</v>
      </c>
      <c r="Z1103" s="2" t="str">
        <f>G1103</f>
        <v>f</v>
      </c>
      <c r="AA1103">
        <f>_xlfn.IFNA(VLOOKUP(X1103,'duo-out'!A$2:Q$5000,5,FALSE),E1103+10*(H1103-1)+1+_xlfn.IFNA(VLOOKUP(D1103,states!A$2:C$10,3,FALSE),1))</f>
        <v>163</v>
      </c>
      <c r="AB1103" t="str">
        <f>IF(V1103="","",V1103)</f>
        <v/>
      </c>
      <c r="AC1103" s="2" t="str">
        <f>_xlfn.IFNA(VLOOKUP(D1103,states!A$2:C$10,2,FALSE),"XX")</f>
        <v>D</v>
      </c>
      <c r="AD1103">
        <f>E1103</f>
        <v>2</v>
      </c>
      <c r="AE1103">
        <f>_xlfn.IFNA(VLOOKUP(D1103,states!A$2:D$10,4,FALSE),0)</f>
        <v>1</v>
      </c>
      <c r="AF1103">
        <v>0.5</v>
      </c>
      <c r="AG1103">
        <f>IF(AE1103=0,AF1103,IF(AE1103=1,IF(F1103=0.5,0.5,IF(H1103=1,0.5,1.5)),IF(F1103=0.5,0.5,IF(H1103=1,2.5,1.5))))</f>
        <v>1.5</v>
      </c>
      <c r="AH1103" s="7">
        <f>IF(AC1103="XX",0,1/C1103^(1/5)*IF(E1103=0,100,1)/(E1103+1)^(1/4))</f>
        <v>0.67722555065410828</v>
      </c>
    </row>
    <row r="1104" spans="1:34">
      <c r="A1104">
        <v>5237</v>
      </c>
      <c r="B1104" s="1">
        <v>64500.9</v>
      </c>
      <c r="C1104" s="6">
        <v>4.8680000000000003</v>
      </c>
      <c r="D1104" t="s">
        <v>6</v>
      </c>
      <c r="E1104">
        <v>2</v>
      </c>
      <c r="F1104">
        <v>6.5</v>
      </c>
      <c r="G1104" t="s">
        <v>2</v>
      </c>
      <c r="H1104">
        <v>2</v>
      </c>
      <c r="I1104" t="s">
        <v>0</v>
      </c>
      <c r="J1104">
        <v>0</v>
      </c>
      <c r="K1104">
        <v>4.5</v>
      </c>
      <c r="L1104" t="s">
        <v>1</v>
      </c>
      <c r="M1104">
        <v>2</v>
      </c>
      <c r="N1104" t="s">
        <v>5293</v>
      </c>
      <c r="O1104">
        <v>1</v>
      </c>
      <c r="P1104" t="str">
        <f>D1104&amp;"-"&amp;F1104&amp;"-"&amp;G1104&amp;"-"&amp;E1104&amp;"-"&amp;H1104</f>
        <v>D2Pi-6.5-f-2-2</v>
      </c>
      <c r="Q1104" t="str">
        <f>I1104&amp;"-"&amp;K1104&amp;"-"&amp;L1104&amp;"-"&amp;J1104&amp;"-"&amp;M1104</f>
        <v>X2Pi-4.5-e-0-2</v>
      </c>
      <c r="R1104">
        <f>B1104+S1104</f>
        <v>64909.127953531002</v>
      </c>
      <c r="S1104">
        <f>_xlfn.IFNA(VLOOKUP(Q1104,'MARVEL-X'!A$2:I$1400,7,FALSE),VLOOKUP(Q1104,MARVEL!A$2:J$1522,10,FALSE))</f>
        <v>408.22795353100003</v>
      </c>
      <c r="T1104">
        <f>IF(P1104=P1103,R1104+T1103,R1104)</f>
        <v>194724.634370694</v>
      </c>
      <c r="U1104">
        <f>IF(P1104=P1103,1+U1103,1)</f>
        <v>3</v>
      </c>
      <c r="V1104" t="str">
        <f t="shared" si="17"/>
        <v/>
      </c>
      <c r="W1104" t="str">
        <f>IF(V1104="","",IF(ABS(V1104-R1104)&gt;W$1,ABS(V1104-R1104),""))</f>
        <v/>
      </c>
      <c r="X1104" t="str">
        <f>Y1104&amp;"-"&amp;Z1104&amp;"-"&amp;AC1104&amp;"-"&amp;AD1104&amp;"-"&amp;AG1104</f>
        <v>6.5-f-D-2-1.5</v>
      </c>
      <c r="Y1104">
        <f>F1104</f>
        <v>6.5</v>
      </c>
      <c r="Z1104" s="2" t="str">
        <f>G1104</f>
        <v>f</v>
      </c>
      <c r="AA1104">
        <f>_xlfn.IFNA(VLOOKUP(X1104,'duo-out'!A$2:Q$5000,5,FALSE),E1104+10*(H1104-1)+1+_xlfn.IFNA(VLOOKUP(D1104,states!A$2:C$10,3,FALSE),1))</f>
        <v>163</v>
      </c>
      <c r="AB1104" t="str">
        <f>IF(V1104="","",V1104)</f>
        <v/>
      </c>
      <c r="AC1104" s="2" t="str">
        <f>_xlfn.IFNA(VLOOKUP(D1104,states!A$2:C$10,2,FALSE),"XX")</f>
        <v>D</v>
      </c>
      <c r="AD1104">
        <f>E1104</f>
        <v>2</v>
      </c>
      <c r="AE1104">
        <f>_xlfn.IFNA(VLOOKUP(D1104,states!A$2:D$10,4,FALSE),0)</f>
        <v>1</v>
      </c>
      <c r="AF1104">
        <v>0.5</v>
      </c>
      <c r="AG1104">
        <f>IF(AE1104=0,AF1104,IF(AE1104=1,IF(F1104=0.5,0.5,IF(H1104=1,0.5,1.5)),IF(F1104=0.5,0.5,IF(H1104=1,2.5,1.5))))</f>
        <v>1.5</v>
      </c>
      <c r="AH1104" s="7">
        <f>IF(AC1104="XX",0,1/C1104^(1/5)*IF(E1104=0,100,1)/(E1104+1)^(1/4))</f>
        <v>0.5536681897198702</v>
      </c>
    </row>
    <row r="1105" spans="1:34">
      <c r="A1105">
        <v>5797</v>
      </c>
      <c r="B1105" s="1">
        <v>64130</v>
      </c>
      <c r="C1105" s="6">
        <v>3.4590000000000001</v>
      </c>
      <c r="D1105" t="s">
        <v>6</v>
      </c>
      <c r="E1105">
        <v>2</v>
      </c>
      <c r="F1105">
        <v>6.5</v>
      </c>
      <c r="G1105" t="s">
        <v>2</v>
      </c>
      <c r="H1105">
        <v>2</v>
      </c>
      <c r="I1105" t="s">
        <v>0</v>
      </c>
      <c r="J1105">
        <v>0</v>
      </c>
      <c r="K1105">
        <v>6.5</v>
      </c>
      <c r="L1105" t="s">
        <v>1</v>
      </c>
      <c r="M1105">
        <v>2</v>
      </c>
      <c r="N1105" t="s">
        <v>5853</v>
      </c>
      <c r="O1105">
        <v>1</v>
      </c>
      <c r="P1105" t="str">
        <f>D1105&amp;"-"&amp;F1105&amp;"-"&amp;G1105&amp;"-"&amp;E1105&amp;"-"&amp;H1105</f>
        <v>D2Pi-6.5-f-2-2</v>
      </c>
      <c r="Q1105" t="str">
        <f>I1105&amp;"-"&amp;K1105&amp;"-"&amp;L1105&amp;"-"&amp;J1105&amp;"-"&amp;M1105</f>
        <v>X2Pi-6.5-e-0-2</v>
      </c>
      <c r="R1105">
        <f>B1105+S1105</f>
        <v>64903.919672901997</v>
      </c>
      <c r="S1105">
        <f>_xlfn.IFNA(VLOOKUP(Q1105,'MARVEL-X'!A$2:I$1400,7,FALSE),VLOOKUP(Q1105,MARVEL!A$2:J$1522,10,FALSE))</f>
        <v>773.919672902</v>
      </c>
      <c r="T1105">
        <f>IF(P1105=P1104,R1105+T1104,R1105)</f>
        <v>259628.554043596</v>
      </c>
      <c r="U1105">
        <f>IF(P1105=P1104,1+U1104,1)</f>
        <v>4</v>
      </c>
      <c r="V1105" t="str">
        <f t="shared" si="17"/>
        <v/>
      </c>
      <c r="W1105" t="str">
        <f>IF(V1105="","",IF(ABS(V1105-R1105)&gt;W$1,ABS(V1105-R1105),""))</f>
        <v/>
      </c>
      <c r="X1105" t="str">
        <f>Y1105&amp;"-"&amp;Z1105&amp;"-"&amp;AC1105&amp;"-"&amp;AD1105&amp;"-"&amp;AG1105</f>
        <v>6.5-f-D-2-1.5</v>
      </c>
      <c r="Y1105">
        <f>F1105</f>
        <v>6.5</v>
      </c>
      <c r="Z1105" s="2" t="str">
        <f>G1105</f>
        <v>f</v>
      </c>
      <c r="AA1105">
        <f>_xlfn.IFNA(VLOOKUP(X1105,'duo-out'!A$2:Q$5000,5,FALSE),E1105+10*(H1105-1)+1+_xlfn.IFNA(VLOOKUP(D1105,states!A$2:C$10,3,FALSE),1))</f>
        <v>163</v>
      </c>
      <c r="AB1105" t="str">
        <f>IF(V1105="","",V1105)</f>
        <v/>
      </c>
      <c r="AC1105" s="2" t="str">
        <f>_xlfn.IFNA(VLOOKUP(D1105,states!A$2:C$10,2,FALSE),"XX")</f>
        <v>D</v>
      </c>
      <c r="AD1105">
        <f>E1105</f>
        <v>2</v>
      </c>
      <c r="AE1105">
        <f>_xlfn.IFNA(VLOOKUP(D1105,states!A$2:D$10,4,FALSE),0)</f>
        <v>1</v>
      </c>
      <c r="AF1105">
        <v>0.5</v>
      </c>
      <c r="AG1105">
        <f>IF(AE1105=0,AF1105,IF(AE1105=1,IF(F1105=0.5,0.5,IF(H1105=1,0.5,1.5)),IF(F1105=0.5,0.5,IF(H1105=1,2.5,1.5))))</f>
        <v>1.5</v>
      </c>
      <c r="AH1105" s="7">
        <f>IF(AC1105="XX",0,1/C1105^(1/5)*IF(E1105=0,100,1)/(E1105+1)^(1/4))</f>
        <v>0.59282918239034421</v>
      </c>
    </row>
    <row r="1106" spans="1:34">
      <c r="A1106">
        <v>5782</v>
      </c>
      <c r="B1106" s="1">
        <v>63906</v>
      </c>
      <c r="C1106" s="6">
        <v>5</v>
      </c>
      <c r="D1106" t="s">
        <v>6</v>
      </c>
      <c r="E1106">
        <v>2</v>
      </c>
      <c r="F1106">
        <v>6.5</v>
      </c>
      <c r="G1106" t="s">
        <v>2</v>
      </c>
      <c r="H1106">
        <v>2</v>
      </c>
      <c r="I1106" t="s">
        <v>0</v>
      </c>
      <c r="J1106">
        <v>0</v>
      </c>
      <c r="K1106">
        <v>7.5</v>
      </c>
      <c r="L1106" t="s">
        <v>2</v>
      </c>
      <c r="M1106">
        <v>2</v>
      </c>
      <c r="N1106" t="s">
        <v>5838</v>
      </c>
      <c r="O1106">
        <v>1</v>
      </c>
      <c r="P1106" t="str">
        <f>D1106&amp;"-"&amp;F1106&amp;"-"&amp;G1106&amp;"-"&amp;E1106&amp;"-"&amp;H1106</f>
        <v>D2Pi-6.5-f-2-2</v>
      </c>
      <c r="Q1106" t="str">
        <f>I1106&amp;"-"&amp;K1106&amp;"-"&amp;L1106&amp;"-"&amp;J1106&amp;"-"&amp;M1106</f>
        <v>X2Pi-7.5-f-0-2</v>
      </c>
      <c r="R1106">
        <f>B1106+S1106</f>
        <v>64906.686744261002</v>
      </c>
      <c r="S1106">
        <f>_xlfn.IFNA(VLOOKUP(Q1106,'MARVEL-X'!A$2:I$1400,7,FALSE),VLOOKUP(Q1106,MARVEL!A$2:J$1522,10,FALSE))</f>
        <v>1000.6867442609999</v>
      </c>
      <c r="T1106">
        <f>IF(P1106=P1105,R1106+T1105,R1106)</f>
        <v>324535.24078785698</v>
      </c>
      <c r="U1106">
        <f>IF(P1106=P1105,1+U1105,1)</f>
        <v>5</v>
      </c>
      <c r="V1106" t="str">
        <f t="shared" si="17"/>
        <v/>
      </c>
      <c r="W1106" t="str">
        <f>IF(V1106="","",IF(ABS(V1106-R1106)&gt;W$1,ABS(V1106-R1106),""))</f>
        <v/>
      </c>
      <c r="X1106" t="str">
        <f>Y1106&amp;"-"&amp;Z1106&amp;"-"&amp;AC1106&amp;"-"&amp;AD1106&amp;"-"&amp;AG1106</f>
        <v>6.5-f-D-2-1.5</v>
      </c>
      <c r="Y1106">
        <f>F1106</f>
        <v>6.5</v>
      </c>
      <c r="Z1106" s="2" t="str">
        <f>G1106</f>
        <v>f</v>
      </c>
      <c r="AA1106">
        <f>_xlfn.IFNA(VLOOKUP(X1106,'duo-out'!A$2:Q$5000,5,FALSE),E1106+10*(H1106-1)+1+_xlfn.IFNA(VLOOKUP(D1106,states!A$2:C$10,3,FALSE),1))</f>
        <v>163</v>
      </c>
      <c r="AB1106" t="str">
        <f>IF(V1106="","",V1106)</f>
        <v/>
      </c>
      <c r="AC1106" s="2" t="str">
        <f>_xlfn.IFNA(VLOOKUP(D1106,states!A$2:C$10,2,FALSE),"XX")</f>
        <v>D</v>
      </c>
      <c r="AD1106">
        <f>E1106</f>
        <v>2</v>
      </c>
      <c r="AE1106">
        <f>_xlfn.IFNA(VLOOKUP(D1106,states!A$2:D$10,4,FALSE),0)</f>
        <v>1</v>
      </c>
      <c r="AF1106">
        <v>0.5</v>
      </c>
      <c r="AG1106">
        <f>IF(AE1106=0,AF1106,IF(AE1106=1,IF(F1106=0.5,0.5,IF(H1106=1,0.5,1.5)),IF(F1106=0.5,0.5,IF(H1106=1,2.5,1.5))))</f>
        <v>1.5</v>
      </c>
      <c r="AH1106" s="7">
        <f>IF(AC1106="XX",0,1/C1106^(1/5)*IF(E1106=0,100,1)/(E1106+1)^(1/4))</f>
        <v>0.55071345269687233</v>
      </c>
    </row>
    <row r="1107" spans="1:34">
      <c r="A1107">
        <v>1563</v>
      </c>
      <c r="B1107" s="1">
        <v>64325.7</v>
      </c>
      <c r="C1107" s="6">
        <v>0.1</v>
      </c>
      <c r="D1107" t="s">
        <v>6</v>
      </c>
      <c r="E1107">
        <v>2</v>
      </c>
      <c r="F1107">
        <v>6.5</v>
      </c>
      <c r="G1107" t="s">
        <v>2</v>
      </c>
      <c r="H1107">
        <v>2</v>
      </c>
      <c r="I1107" t="s">
        <v>0</v>
      </c>
      <c r="J1107">
        <v>0</v>
      </c>
      <c r="K1107">
        <v>5.5</v>
      </c>
      <c r="L1107" t="s">
        <v>2</v>
      </c>
      <c r="M1107">
        <v>2</v>
      </c>
      <c r="N1107" t="s">
        <v>1619</v>
      </c>
      <c r="O1107">
        <v>1</v>
      </c>
      <c r="P1107" t="str">
        <f>D1107&amp;"-"&amp;F1107&amp;"-"&amp;G1107&amp;"-"&amp;E1107&amp;"-"&amp;H1107</f>
        <v>D2Pi-6.5-f-2-2</v>
      </c>
      <c r="Q1107" t="str">
        <f>I1107&amp;"-"&amp;K1107&amp;"-"&amp;L1107&amp;"-"&amp;J1107&amp;"-"&amp;M1107</f>
        <v>X2Pi-5.5-f-0-2</v>
      </c>
      <c r="R1107">
        <f>B1107+S1107</f>
        <v>64904.680885583999</v>
      </c>
      <c r="S1107">
        <f>_xlfn.IFNA(VLOOKUP(Q1107,'MARVEL-X'!A$2:I$1400,7,FALSE),VLOOKUP(Q1107,MARVEL!A$2:J$1522,10,FALSE))</f>
        <v>578.98088558400002</v>
      </c>
      <c r="T1107">
        <f>IF(P1107=P1106,R1107+T1106,R1107)</f>
        <v>389439.92167344096</v>
      </c>
      <c r="U1107">
        <f>IF(P1107=P1106,1+U1106,1)</f>
        <v>6</v>
      </c>
      <c r="V1107">
        <f t="shared" si="17"/>
        <v>64906.653612240159</v>
      </c>
      <c r="W1107">
        <f>IF(V1107="","",IF(ABS(V1107-R1107)&gt;W$1,ABS(V1107-R1107),""))</f>
        <v>1.9727266561603756</v>
      </c>
      <c r="X1107" t="str">
        <f>Y1107&amp;"-"&amp;Z1107&amp;"-"&amp;AC1107&amp;"-"&amp;AD1107&amp;"-"&amp;AG1107</f>
        <v>6.5-f-D-2-1.5</v>
      </c>
      <c r="Y1107">
        <f>F1107</f>
        <v>6.5</v>
      </c>
      <c r="Z1107" s="2" t="str">
        <f>G1107</f>
        <v>f</v>
      </c>
      <c r="AA1107">
        <f>_xlfn.IFNA(VLOOKUP(X1107,'duo-out'!A$2:Q$5000,5,FALSE),E1107+10*(H1107-1)+1+_xlfn.IFNA(VLOOKUP(D1107,states!A$2:C$10,3,FALSE),1))</f>
        <v>163</v>
      </c>
      <c r="AB1107">
        <f>IF(V1107="","",V1107)</f>
        <v>64906.653612240159</v>
      </c>
      <c r="AC1107" s="2" t="str">
        <f>_xlfn.IFNA(VLOOKUP(D1107,states!A$2:C$10,2,FALSE),"XX")</f>
        <v>D</v>
      </c>
      <c r="AD1107">
        <f>E1107</f>
        <v>2</v>
      </c>
      <c r="AE1107">
        <f>_xlfn.IFNA(VLOOKUP(D1107,states!A$2:D$10,4,FALSE),0)</f>
        <v>1</v>
      </c>
      <c r="AF1107">
        <v>0.5</v>
      </c>
      <c r="AG1107">
        <f>IF(AE1107=0,AF1107,IF(AE1107=1,IF(F1107=0.5,0.5,IF(H1107=1,0.5,1.5)),IF(F1107=0.5,0.5,IF(H1107=1,2.5,1.5))))</f>
        <v>1.5</v>
      </c>
      <c r="AH1107" s="7">
        <f>IF(AC1107="XX",0,1/C1107^(1/5)*IF(E1107=0,100,1)/(E1107+1)^(1/4))</f>
        <v>1.2042584055782313</v>
      </c>
    </row>
    <row r="1108" spans="1:34">
      <c r="A1108">
        <v>5196</v>
      </c>
      <c r="B1108" s="1">
        <v>64493.4</v>
      </c>
      <c r="C1108" s="6">
        <v>0.5</v>
      </c>
      <c r="D1108" t="s">
        <v>6</v>
      </c>
      <c r="E1108">
        <v>2</v>
      </c>
      <c r="F1108">
        <v>7.5</v>
      </c>
      <c r="G1108" t="s">
        <v>1</v>
      </c>
      <c r="H1108">
        <v>1</v>
      </c>
      <c r="I1108" t="s">
        <v>0</v>
      </c>
      <c r="J1108">
        <v>0</v>
      </c>
      <c r="K1108">
        <v>5.5</v>
      </c>
      <c r="L1108" t="s">
        <v>2</v>
      </c>
      <c r="M1108">
        <v>1</v>
      </c>
      <c r="N1108" t="s">
        <v>5252</v>
      </c>
      <c r="O1108">
        <v>1</v>
      </c>
      <c r="P1108" t="str">
        <f>D1108&amp;"-"&amp;F1108&amp;"-"&amp;G1108&amp;"-"&amp;E1108&amp;"-"&amp;H1108</f>
        <v>D2Pi-7.5-e-2-1</v>
      </c>
      <c r="Q1108" t="str">
        <f>I1108&amp;"-"&amp;K1108&amp;"-"&amp;L1108&amp;"-"&amp;J1108&amp;"-"&amp;M1108</f>
        <v>X2Pi-5.5-f-0-1</v>
      </c>
      <c r="R1108">
        <f>B1108+S1108</f>
        <v>64904.186010875004</v>
      </c>
      <c r="S1108">
        <f>_xlfn.IFNA(VLOOKUP(Q1108,'MARVEL-X'!A$2:I$1400,7,FALSE),VLOOKUP(Q1108,MARVEL!A$2:J$1522,10,FALSE))</f>
        <v>410.78601087499999</v>
      </c>
      <c r="T1108">
        <f>IF(P1108=P1107,R1108+T1107,R1108)</f>
        <v>64904.186010875004</v>
      </c>
      <c r="U1108">
        <f>IF(P1108=P1107,1+U1107,1)</f>
        <v>1</v>
      </c>
      <c r="V1108" t="str">
        <f t="shared" si="17"/>
        <v/>
      </c>
      <c r="W1108" t="str">
        <f>IF(V1108="","",IF(ABS(V1108-R1108)&gt;W$1,ABS(V1108-R1108),""))</f>
        <v/>
      </c>
      <c r="X1108" t="str">
        <f>Y1108&amp;"-"&amp;Z1108&amp;"-"&amp;AC1108&amp;"-"&amp;AD1108&amp;"-"&amp;AG1108</f>
        <v>7.5-e-D-2-0.5</v>
      </c>
      <c r="Y1108">
        <f>F1108</f>
        <v>7.5</v>
      </c>
      <c r="Z1108" s="2" t="str">
        <f>G1108</f>
        <v>e</v>
      </c>
      <c r="AA1108">
        <f>_xlfn.IFNA(VLOOKUP(X1108,'duo-out'!A$2:Q$5000,5,FALSE),E1108+10*(H1108-1)+1+_xlfn.IFNA(VLOOKUP(D1108,states!A$2:C$10,3,FALSE),1))</f>
        <v>153</v>
      </c>
      <c r="AB1108" t="str">
        <f>IF(V1108="","",V1108)</f>
        <v/>
      </c>
      <c r="AC1108" s="2" t="str">
        <f>_xlfn.IFNA(VLOOKUP(D1108,states!A$2:C$10,2,FALSE),"XX")</f>
        <v>D</v>
      </c>
      <c r="AD1108">
        <f>E1108</f>
        <v>2</v>
      </c>
      <c r="AE1108">
        <f>_xlfn.IFNA(VLOOKUP(D1108,states!A$2:D$10,4,FALSE),0)</f>
        <v>1</v>
      </c>
      <c r="AF1108">
        <v>0.5</v>
      </c>
      <c r="AG1108">
        <f>IF(AE1108=0,AF1108,IF(AE1108=1,IF(F1108=0.5,0.5,IF(H1108=1,0.5,1.5)),IF(F1108=0.5,0.5,IF(H1108=1,2.5,1.5))))</f>
        <v>0.5</v>
      </c>
      <c r="AH1108" s="7">
        <f>IF(AC1108="XX",0,1/C1108^(1/5)*IF(E1108=0,100,1)/(E1108+1)^(1/4))</f>
        <v>0.87282200217602857</v>
      </c>
    </row>
    <row r="1109" spans="1:34">
      <c r="A1109">
        <v>5218</v>
      </c>
      <c r="B1109" s="1">
        <v>63903.6</v>
      </c>
      <c r="C1109" s="6">
        <v>1.5129999999999999</v>
      </c>
      <c r="D1109" t="s">
        <v>6</v>
      </c>
      <c r="E1109">
        <v>2</v>
      </c>
      <c r="F1109">
        <v>7.5</v>
      </c>
      <c r="G1109" t="s">
        <v>1</v>
      </c>
      <c r="H1109">
        <v>1</v>
      </c>
      <c r="I1109" t="s">
        <v>0</v>
      </c>
      <c r="J1109">
        <v>0</v>
      </c>
      <c r="K1109">
        <v>8.5</v>
      </c>
      <c r="L1109" t="s">
        <v>1</v>
      </c>
      <c r="M1109">
        <v>1</v>
      </c>
      <c r="N1109" t="s">
        <v>5274</v>
      </c>
      <c r="O1109">
        <v>1</v>
      </c>
      <c r="P1109" t="str">
        <f>D1109&amp;"-"&amp;F1109&amp;"-"&amp;G1109&amp;"-"&amp;E1109&amp;"-"&amp;H1109</f>
        <v>D2Pi-7.5-e-2-1</v>
      </c>
      <c r="Q1109" t="str">
        <f>I1109&amp;"-"&amp;K1109&amp;"-"&amp;L1109&amp;"-"&amp;J1109&amp;"-"&amp;M1109</f>
        <v>X2Pi-8.5-e-0-1</v>
      </c>
      <c r="R1109">
        <f>B1109+S1109</f>
        <v>64905.590053335</v>
      </c>
      <c r="S1109">
        <f>_xlfn.IFNA(VLOOKUP(Q1109,'MARVEL-X'!A$2:I$1400,7,FALSE),VLOOKUP(Q1109,MARVEL!A$2:J$1522,10,FALSE))</f>
        <v>1001.990053335</v>
      </c>
      <c r="T1109">
        <f>IF(P1109=P1108,R1109+T1108,R1109)</f>
        <v>129809.77606421</v>
      </c>
      <c r="U1109">
        <f>IF(P1109=P1108,1+U1108,1)</f>
        <v>2</v>
      </c>
      <c r="V1109" t="str">
        <f t="shared" si="17"/>
        <v/>
      </c>
      <c r="W1109" t="str">
        <f>IF(V1109="","",IF(ABS(V1109-R1109)&gt;W$1,ABS(V1109-R1109),""))</f>
        <v/>
      </c>
      <c r="X1109" t="str">
        <f>Y1109&amp;"-"&amp;Z1109&amp;"-"&amp;AC1109&amp;"-"&amp;AD1109&amp;"-"&amp;AG1109</f>
        <v>7.5-e-D-2-0.5</v>
      </c>
      <c r="Y1109">
        <f>F1109</f>
        <v>7.5</v>
      </c>
      <c r="Z1109" s="2" t="str">
        <f>G1109</f>
        <v>e</v>
      </c>
      <c r="AA1109">
        <f>_xlfn.IFNA(VLOOKUP(X1109,'duo-out'!A$2:Q$5000,5,FALSE),E1109+10*(H1109-1)+1+_xlfn.IFNA(VLOOKUP(D1109,states!A$2:C$10,3,FALSE),1))</f>
        <v>153</v>
      </c>
      <c r="AB1109" t="str">
        <f>IF(V1109="","",V1109)</f>
        <v/>
      </c>
      <c r="AC1109" s="2" t="str">
        <f>_xlfn.IFNA(VLOOKUP(D1109,states!A$2:C$10,2,FALSE),"XX")</f>
        <v>D</v>
      </c>
      <c r="AD1109">
        <f>E1109</f>
        <v>2</v>
      </c>
      <c r="AE1109">
        <f>_xlfn.IFNA(VLOOKUP(D1109,states!A$2:D$10,4,FALSE),0)</f>
        <v>1</v>
      </c>
      <c r="AF1109">
        <v>0.5</v>
      </c>
      <c r="AG1109">
        <f>IF(AE1109=0,AF1109,IF(AE1109=1,IF(F1109=0.5,0.5,IF(H1109=1,0.5,1.5)),IF(F1109=0.5,0.5,IF(H1109=1,2.5,1.5))))</f>
        <v>0.5</v>
      </c>
      <c r="AH1109" s="7">
        <f>IF(AC1109="XX",0,1/C1109^(1/5)*IF(E1109=0,100,1)/(E1109+1)^(1/4))</f>
        <v>0.69944231163989168</v>
      </c>
    </row>
    <row r="1110" spans="1:34">
      <c r="A1110">
        <v>5209</v>
      </c>
      <c r="B1110" s="1">
        <v>64127.5</v>
      </c>
      <c r="C1110" s="6">
        <v>1.329</v>
      </c>
      <c r="D1110" t="s">
        <v>6</v>
      </c>
      <c r="E1110">
        <v>2</v>
      </c>
      <c r="F1110">
        <v>7.5</v>
      </c>
      <c r="G1110" t="s">
        <v>1</v>
      </c>
      <c r="H1110">
        <v>1</v>
      </c>
      <c r="I1110" t="s">
        <v>0</v>
      </c>
      <c r="J1110">
        <v>0</v>
      </c>
      <c r="K1110">
        <v>7.5</v>
      </c>
      <c r="L1110" t="s">
        <v>2</v>
      </c>
      <c r="M1110">
        <v>1</v>
      </c>
      <c r="N1110" t="s">
        <v>5265</v>
      </c>
      <c r="O1110">
        <v>1</v>
      </c>
      <c r="P1110" t="str">
        <f>D1110&amp;"-"&amp;F1110&amp;"-"&amp;G1110&amp;"-"&amp;E1110&amp;"-"&amp;H1110</f>
        <v>D2Pi-7.5-e-2-1</v>
      </c>
      <c r="Q1110" t="str">
        <f>I1110&amp;"-"&amp;K1110&amp;"-"&amp;L1110&amp;"-"&amp;J1110&amp;"-"&amp;M1110</f>
        <v>X2Pi-7.5-f-0-1</v>
      </c>
      <c r="R1110">
        <f>B1110+S1110</f>
        <v>64903.241015448002</v>
      </c>
      <c r="S1110">
        <f>_xlfn.IFNA(VLOOKUP(Q1110,'MARVEL-X'!A$2:I$1400,7,FALSE),VLOOKUP(Q1110,MARVEL!A$2:J$1522,10,FALSE))</f>
        <v>775.74101544799998</v>
      </c>
      <c r="T1110">
        <f>IF(P1110=P1109,R1110+T1109,R1110)</f>
        <v>194713.01707965799</v>
      </c>
      <c r="U1110">
        <f>IF(P1110=P1109,1+U1109,1)</f>
        <v>3</v>
      </c>
      <c r="V1110" t="str">
        <f t="shared" si="17"/>
        <v/>
      </c>
      <c r="W1110" t="str">
        <f>IF(V1110="","",IF(ABS(V1110-R1110)&gt;W$1,ABS(V1110-R1110),""))</f>
        <v/>
      </c>
      <c r="X1110" t="str">
        <f>Y1110&amp;"-"&amp;Z1110&amp;"-"&amp;AC1110&amp;"-"&amp;AD1110&amp;"-"&amp;AG1110</f>
        <v>7.5-e-D-2-0.5</v>
      </c>
      <c r="Y1110">
        <f>F1110</f>
        <v>7.5</v>
      </c>
      <c r="Z1110" s="2" t="str">
        <f>G1110</f>
        <v>e</v>
      </c>
      <c r="AA1110">
        <f>_xlfn.IFNA(VLOOKUP(X1110,'duo-out'!A$2:Q$5000,5,FALSE),E1110+10*(H1110-1)+1+_xlfn.IFNA(VLOOKUP(D1110,states!A$2:C$10,3,FALSE),1))</f>
        <v>153</v>
      </c>
      <c r="AB1110" t="str">
        <f>IF(V1110="","",V1110)</f>
        <v/>
      </c>
      <c r="AC1110" s="2" t="str">
        <f>_xlfn.IFNA(VLOOKUP(D1110,states!A$2:C$10,2,FALSE),"XX")</f>
        <v>D</v>
      </c>
      <c r="AD1110">
        <f>E1110</f>
        <v>2</v>
      </c>
      <c r="AE1110">
        <f>_xlfn.IFNA(VLOOKUP(D1110,states!A$2:D$10,4,FALSE),0)</f>
        <v>1</v>
      </c>
      <c r="AF1110">
        <v>0.5</v>
      </c>
      <c r="AG1110">
        <f>IF(AE1110=0,AF1110,IF(AE1110=1,IF(F1110=0.5,0.5,IF(H1110=1,0.5,1.5)),IF(F1110=0.5,0.5,IF(H1110=1,2.5,1.5))))</f>
        <v>0.5</v>
      </c>
      <c r="AH1110" s="7">
        <f>IF(AC1110="XX",0,1/C1110^(1/5)*IF(E1110=0,100,1)/(E1110+1)^(1/4))</f>
        <v>0.71781857127337079</v>
      </c>
    </row>
    <row r="1111" spans="1:34">
      <c r="A1111">
        <v>5762</v>
      </c>
      <c r="B1111" s="1">
        <v>63901</v>
      </c>
      <c r="C1111" s="6">
        <v>5</v>
      </c>
      <c r="D1111" t="s">
        <v>6</v>
      </c>
      <c r="E1111">
        <v>2</v>
      </c>
      <c r="F1111">
        <v>7.5</v>
      </c>
      <c r="G1111" t="s">
        <v>1</v>
      </c>
      <c r="H1111">
        <v>1</v>
      </c>
      <c r="I1111" t="s">
        <v>0</v>
      </c>
      <c r="J1111">
        <v>0</v>
      </c>
      <c r="K1111">
        <v>8.5</v>
      </c>
      <c r="L1111" t="s">
        <v>1</v>
      </c>
      <c r="M1111">
        <v>1</v>
      </c>
      <c r="N1111" t="s">
        <v>5818</v>
      </c>
      <c r="O1111">
        <v>1</v>
      </c>
      <c r="P1111" t="str">
        <f>D1111&amp;"-"&amp;F1111&amp;"-"&amp;G1111&amp;"-"&amp;E1111&amp;"-"&amp;H1111</f>
        <v>D2Pi-7.5-e-2-1</v>
      </c>
      <c r="Q1111" t="str">
        <f>I1111&amp;"-"&amp;K1111&amp;"-"&amp;L1111&amp;"-"&amp;J1111&amp;"-"&amp;M1111</f>
        <v>X2Pi-8.5-e-0-1</v>
      </c>
      <c r="R1111">
        <f>B1111+S1111</f>
        <v>64902.990053335001</v>
      </c>
      <c r="S1111">
        <f>_xlfn.IFNA(VLOOKUP(Q1111,'MARVEL-X'!A$2:I$1400,7,FALSE),VLOOKUP(Q1111,MARVEL!A$2:J$1522,10,FALSE))</f>
        <v>1001.990053335</v>
      </c>
      <c r="T1111">
        <f>IF(P1111=P1110,R1111+T1110,R1111)</f>
        <v>259616.00713299299</v>
      </c>
      <c r="U1111">
        <f>IF(P1111=P1110,1+U1110,1)</f>
        <v>4</v>
      </c>
      <c r="V1111" t="str">
        <f t="shared" si="17"/>
        <v/>
      </c>
      <c r="W1111" t="str">
        <f>IF(V1111="","",IF(ABS(V1111-R1111)&gt;W$1,ABS(V1111-R1111),""))</f>
        <v/>
      </c>
      <c r="X1111" t="str">
        <f>Y1111&amp;"-"&amp;Z1111&amp;"-"&amp;AC1111&amp;"-"&amp;AD1111&amp;"-"&amp;AG1111</f>
        <v>7.5-e-D-2-0.5</v>
      </c>
      <c r="Y1111">
        <f>F1111</f>
        <v>7.5</v>
      </c>
      <c r="Z1111" s="2" t="str">
        <f>G1111</f>
        <v>e</v>
      </c>
      <c r="AA1111">
        <f>_xlfn.IFNA(VLOOKUP(X1111,'duo-out'!A$2:Q$5000,5,FALSE),E1111+10*(H1111-1)+1+_xlfn.IFNA(VLOOKUP(D1111,states!A$2:C$10,3,FALSE),1))</f>
        <v>153</v>
      </c>
      <c r="AB1111" t="str">
        <f>IF(V1111="","",V1111)</f>
        <v/>
      </c>
      <c r="AC1111" s="2" t="str">
        <f>_xlfn.IFNA(VLOOKUP(D1111,states!A$2:C$10,2,FALSE),"XX")</f>
        <v>D</v>
      </c>
      <c r="AD1111">
        <f>E1111</f>
        <v>2</v>
      </c>
      <c r="AE1111">
        <f>_xlfn.IFNA(VLOOKUP(D1111,states!A$2:D$10,4,FALSE),0)</f>
        <v>1</v>
      </c>
      <c r="AF1111">
        <v>0.5</v>
      </c>
      <c r="AG1111">
        <f>IF(AE1111=0,AF1111,IF(AE1111=1,IF(F1111=0.5,0.5,IF(H1111=1,0.5,1.5)),IF(F1111=0.5,0.5,IF(H1111=1,2.5,1.5))))</f>
        <v>0.5</v>
      </c>
      <c r="AH1111" s="7">
        <f>IF(AC1111="XX",0,1/C1111^(1/5)*IF(E1111=0,100,1)/(E1111+1)^(1/4))</f>
        <v>0.55071345269687233</v>
      </c>
    </row>
    <row r="1112" spans="1:34">
      <c r="A1112">
        <v>5786</v>
      </c>
      <c r="B1112" s="1">
        <v>64128</v>
      </c>
      <c r="C1112" s="6">
        <v>2.5</v>
      </c>
      <c r="D1112" t="s">
        <v>6</v>
      </c>
      <c r="E1112">
        <v>2</v>
      </c>
      <c r="F1112">
        <v>7.5</v>
      </c>
      <c r="G1112" t="s">
        <v>1</v>
      </c>
      <c r="H1112">
        <v>1</v>
      </c>
      <c r="I1112" t="s">
        <v>0</v>
      </c>
      <c r="J1112">
        <v>0</v>
      </c>
      <c r="K1112">
        <v>7.5</v>
      </c>
      <c r="L1112" t="s">
        <v>2</v>
      </c>
      <c r="M1112">
        <v>1</v>
      </c>
      <c r="N1112" t="s">
        <v>5842</v>
      </c>
      <c r="O1112">
        <v>1</v>
      </c>
      <c r="P1112" t="str">
        <f>D1112&amp;"-"&amp;F1112&amp;"-"&amp;G1112&amp;"-"&amp;E1112&amp;"-"&amp;H1112</f>
        <v>D2Pi-7.5-e-2-1</v>
      </c>
      <c r="Q1112" t="str">
        <f>I1112&amp;"-"&amp;K1112&amp;"-"&amp;L1112&amp;"-"&amp;J1112&amp;"-"&amp;M1112</f>
        <v>X2Pi-7.5-f-0-1</v>
      </c>
      <c r="R1112">
        <f>B1112+S1112</f>
        <v>64903.741015448002</v>
      </c>
      <c r="S1112">
        <f>_xlfn.IFNA(VLOOKUP(Q1112,'MARVEL-X'!A$2:I$1400,7,FALSE),VLOOKUP(Q1112,MARVEL!A$2:J$1522,10,FALSE))</f>
        <v>775.74101544799998</v>
      </c>
      <c r="T1112">
        <f>IF(P1112=P1111,R1112+T1111,R1112)</f>
        <v>324519.74814844097</v>
      </c>
      <c r="U1112">
        <f>IF(P1112=P1111,1+U1111,1)</f>
        <v>5</v>
      </c>
      <c r="V1112">
        <f t="shared" si="17"/>
        <v>64903.949629688192</v>
      </c>
      <c r="W1112">
        <f>IF(V1112="","",IF(ABS(V1112-R1112)&gt;W$1,ABS(V1112-R1112),""))</f>
        <v>0.20861424018949037</v>
      </c>
      <c r="X1112" t="str">
        <f>Y1112&amp;"-"&amp;Z1112&amp;"-"&amp;AC1112&amp;"-"&amp;AD1112&amp;"-"&amp;AG1112</f>
        <v>7.5-e-D-2-0.5</v>
      </c>
      <c r="Y1112">
        <f>F1112</f>
        <v>7.5</v>
      </c>
      <c r="Z1112" s="2" t="str">
        <f>G1112</f>
        <v>e</v>
      </c>
      <c r="AA1112">
        <f>_xlfn.IFNA(VLOOKUP(X1112,'duo-out'!A$2:Q$5000,5,FALSE),E1112+10*(H1112-1)+1+_xlfn.IFNA(VLOOKUP(D1112,states!A$2:C$10,3,FALSE),1))</f>
        <v>153</v>
      </c>
      <c r="AB1112">
        <f>IF(V1112="","",V1112)</f>
        <v>64903.949629688192</v>
      </c>
      <c r="AC1112" s="2" t="str">
        <f>_xlfn.IFNA(VLOOKUP(D1112,states!A$2:C$10,2,FALSE),"XX")</f>
        <v>D</v>
      </c>
      <c r="AD1112">
        <f>E1112</f>
        <v>2</v>
      </c>
      <c r="AE1112">
        <f>_xlfn.IFNA(VLOOKUP(D1112,states!A$2:D$10,4,FALSE),0)</f>
        <v>1</v>
      </c>
      <c r="AF1112">
        <v>0.5</v>
      </c>
      <c r="AG1112">
        <f>IF(AE1112=0,AF1112,IF(AE1112=1,IF(F1112=0.5,0.5,IF(H1112=1,0.5,1.5)),IF(F1112=0.5,0.5,IF(H1112=1,2.5,1.5))))</f>
        <v>0.5</v>
      </c>
      <c r="AH1112" s="7">
        <f>IF(AC1112="XX",0,1/C1112^(1/5)*IF(E1112=0,100,1)/(E1112+1)^(1/4))</f>
        <v>0.63260363718763468</v>
      </c>
    </row>
    <row r="1113" spans="1:34">
      <c r="A1113">
        <v>5204</v>
      </c>
      <c r="B1113" s="1">
        <v>64530.9</v>
      </c>
      <c r="C1113" s="6">
        <v>1.6890000000000001</v>
      </c>
      <c r="D1113" t="s">
        <v>6</v>
      </c>
      <c r="E1113">
        <v>2</v>
      </c>
      <c r="F1113">
        <v>7.5</v>
      </c>
      <c r="G1113" t="s">
        <v>1</v>
      </c>
      <c r="H1113">
        <v>2</v>
      </c>
      <c r="I1113" t="s">
        <v>0</v>
      </c>
      <c r="J1113">
        <v>0</v>
      </c>
      <c r="K1113">
        <v>5.5</v>
      </c>
      <c r="L1113" t="s">
        <v>2</v>
      </c>
      <c r="M1113">
        <v>2</v>
      </c>
      <c r="N1113" t="s">
        <v>5260</v>
      </c>
      <c r="O1113">
        <v>1</v>
      </c>
      <c r="P1113" t="str">
        <f>D1113&amp;"-"&amp;F1113&amp;"-"&amp;G1113&amp;"-"&amp;E1113&amp;"-"&amp;H1113</f>
        <v>D2Pi-7.5-e-2-2</v>
      </c>
      <c r="Q1113" t="str">
        <f>I1113&amp;"-"&amp;K1113&amp;"-"&amp;L1113&amp;"-"&amp;J1113&amp;"-"&amp;M1113</f>
        <v>X2Pi-5.5-f-0-2</v>
      </c>
      <c r="R1113">
        <f>B1113+S1113</f>
        <v>65109.880885584003</v>
      </c>
      <c r="S1113">
        <f>_xlfn.IFNA(VLOOKUP(Q1113,'MARVEL-X'!A$2:I$1400,7,FALSE),VLOOKUP(Q1113,MARVEL!A$2:J$1522,10,FALSE))</f>
        <v>578.98088558400002</v>
      </c>
      <c r="T1113">
        <f>IF(P1113=P1112,R1113+T1112,R1113)</f>
        <v>65109.880885584003</v>
      </c>
      <c r="U1113">
        <f>IF(P1113=P1112,1+U1112,1)</f>
        <v>1</v>
      </c>
      <c r="V1113" t="str">
        <f t="shared" si="17"/>
        <v/>
      </c>
      <c r="W1113" t="str">
        <f>IF(V1113="","",IF(ABS(V1113-R1113)&gt;W$1,ABS(V1113-R1113),""))</f>
        <v/>
      </c>
      <c r="X1113" t="str">
        <f>Y1113&amp;"-"&amp;Z1113&amp;"-"&amp;AC1113&amp;"-"&amp;AD1113&amp;"-"&amp;AG1113</f>
        <v>7.5-e-D-2-1.5</v>
      </c>
      <c r="Y1113">
        <f>F1113</f>
        <v>7.5</v>
      </c>
      <c r="Z1113" s="2" t="str">
        <f>G1113</f>
        <v>e</v>
      </c>
      <c r="AA1113">
        <f>_xlfn.IFNA(VLOOKUP(X1113,'duo-out'!A$2:Q$5000,5,FALSE),E1113+10*(H1113-1)+1+_xlfn.IFNA(VLOOKUP(D1113,states!A$2:C$10,3,FALSE),1))</f>
        <v>163</v>
      </c>
      <c r="AB1113" t="str">
        <f>IF(V1113="","",V1113)</f>
        <v/>
      </c>
      <c r="AC1113" s="2" t="str">
        <f>_xlfn.IFNA(VLOOKUP(D1113,states!A$2:C$10,2,FALSE),"XX")</f>
        <v>D</v>
      </c>
      <c r="AD1113">
        <f>E1113</f>
        <v>2</v>
      </c>
      <c r="AE1113">
        <f>_xlfn.IFNA(VLOOKUP(D1113,states!A$2:D$10,4,FALSE),0)</f>
        <v>1</v>
      </c>
      <c r="AF1113">
        <v>0.5</v>
      </c>
      <c r="AG1113">
        <f>IF(AE1113=0,AF1113,IF(AE1113=1,IF(F1113=0.5,0.5,IF(H1113=1,0.5,1.5)),IF(F1113=0.5,0.5,IF(H1113=1,2.5,1.5))))</f>
        <v>1.5</v>
      </c>
      <c r="AH1113" s="7">
        <f>IF(AC1113="XX",0,1/C1113^(1/5)*IF(E1113=0,100,1)/(E1113+1)^(1/4))</f>
        <v>0.68421683611570838</v>
      </c>
    </row>
    <row r="1114" spans="1:34">
      <c r="A1114">
        <v>5224</v>
      </c>
      <c r="B1114" s="1">
        <v>63860.7</v>
      </c>
      <c r="C1114" s="6">
        <v>1.333</v>
      </c>
      <c r="D1114" t="s">
        <v>6</v>
      </c>
      <c r="E1114">
        <v>2</v>
      </c>
      <c r="F1114">
        <v>7.5</v>
      </c>
      <c r="G1114" t="s">
        <v>1</v>
      </c>
      <c r="H1114">
        <v>2</v>
      </c>
      <c r="I1114" t="s">
        <v>0</v>
      </c>
      <c r="J1114">
        <v>0</v>
      </c>
      <c r="K1114">
        <v>8.5</v>
      </c>
      <c r="L1114" t="s">
        <v>1</v>
      </c>
      <c r="M1114">
        <v>2</v>
      </c>
      <c r="N1114" t="s">
        <v>5280</v>
      </c>
      <c r="O1114">
        <v>1</v>
      </c>
      <c r="P1114" t="str">
        <f>D1114&amp;"-"&amp;F1114&amp;"-"&amp;G1114&amp;"-"&amp;E1114&amp;"-"&amp;H1114</f>
        <v>D2Pi-7.5-e-2-2</v>
      </c>
      <c r="Q1114" t="str">
        <f>I1114&amp;"-"&amp;K1114&amp;"-"&amp;L1114&amp;"-"&amp;J1114&amp;"-"&amp;M1114</f>
        <v>X2Pi-8.5-e-0-2</v>
      </c>
      <c r="R1114">
        <f>B1114+S1114</f>
        <v>65109.588425397</v>
      </c>
      <c r="S1114">
        <f>_xlfn.IFNA(VLOOKUP(Q1114,'MARVEL-X'!A$2:I$1400,7,FALSE),VLOOKUP(Q1114,MARVEL!A$2:J$1522,10,FALSE))</f>
        <v>1248.888425397</v>
      </c>
      <c r="T1114">
        <f>IF(P1114=P1113,R1114+T1113,R1114)</f>
        <v>130219.469310981</v>
      </c>
      <c r="U1114">
        <f>IF(P1114=P1113,1+U1113,1)</f>
        <v>2</v>
      </c>
      <c r="V1114" t="str">
        <f t="shared" si="17"/>
        <v/>
      </c>
      <c r="W1114" t="str">
        <f>IF(V1114="","",IF(ABS(V1114-R1114)&gt;W$1,ABS(V1114-R1114),""))</f>
        <v/>
      </c>
      <c r="X1114" t="str">
        <f>Y1114&amp;"-"&amp;Z1114&amp;"-"&amp;AC1114&amp;"-"&amp;AD1114&amp;"-"&amp;AG1114</f>
        <v>7.5-e-D-2-1.5</v>
      </c>
      <c r="Y1114">
        <f>F1114</f>
        <v>7.5</v>
      </c>
      <c r="Z1114" s="2" t="str">
        <f>G1114</f>
        <v>e</v>
      </c>
      <c r="AA1114">
        <f>_xlfn.IFNA(VLOOKUP(X1114,'duo-out'!A$2:Q$5000,5,FALSE),E1114+10*(H1114-1)+1+_xlfn.IFNA(VLOOKUP(D1114,states!A$2:C$10,3,FALSE),1))</f>
        <v>163</v>
      </c>
      <c r="AB1114" t="str">
        <f>IF(V1114="","",V1114)</f>
        <v/>
      </c>
      <c r="AC1114" s="2" t="str">
        <f>_xlfn.IFNA(VLOOKUP(D1114,states!A$2:C$10,2,FALSE),"XX")</f>
        <v>D</v>
      </c>
      <c r="AD1114">
        <f>E1114</f>
        <v>2</v>
      </c>
      <c r="AE1114">
        <f>_xlfn.IFNA(VLOOKUP(D1114,states!A$2:D$10,4,FALSE),0)</f>
        <v>1</v>
      </c>
      <c r="AF1114">
        <v>0.5</v>
      </c>
      <c r="AG1114">
        <f>IF(AE1114=0,AF1114,IF(AE1114=1,IF(F1114=0.5,0.5,IF(H1114=1,0.5,1.5)),IF(F1114=0.5,0.5,IF(H1114=1,2.5,1.5))))</f>
        <v>1.5</v>
      </c>
      <c r="AH1114" s="7">
        <f>IF(AC1114="XX",0,1/C1114^(1/5)*IF(E1114=0,100,1)/(E1114+1)^(1/4))</f>
        <v>0.71738725441006235</v>
      </c>
    </row>
    <row r="1115" spans="1:34">
      <c r="A1115">
        <v>128</v>
      </c>
      <c r="B1115" s="1">
        <v>64105.3</v>
      </c>
      <c r="C1115" s="6">
        <v>3.0230000000000001</v>
      </c>
      <c r="D1115" t="s">
        <v>6</v>
      </c>
      <c r="E1115">
        <v>2</v>
      </c>
      <c r="F1115">
        <v>7.5</v>
      </c>
      <c r="G1115" t="s">
        <v>1</v>
      </c>
      <c r="H1115">
        <v>2</v>
      </c>
      <c r="I1115" t="s">
        <v>0</v>
      </c>
      <c r="J1115">
        <v>0</v>
      </c>
      <c r="K1115">
        <v>7.5</v>
      </c>
      <c r="L1115" t="s">
        <v>2</v>
      </c>
      <c r="M1115">
        <v>2</v>
      </c>
      <c r="N1115" t="s">
        <v>183</v>
      </c>
      <c r="O1115">
        <v>-1</v>
      </c>
      <c r="P1115" t="str">
        <f>D1115&amp;"-"&amp;F1115&amp;"-"&amp;G1115&amp;"-"&amp;E1115&amp;"-"&amp;H1115</f>
        <v>D2Pi-7.5-e-2-2</v>
      </c>
      <c r="Q1115" t="str">
        <f>I1115&amp;"-"&amp;K1115&amp;"-"&amp;L1115&amp;"-"&amp;J1115&amp;"-"&amp;M1115</f>
        <v>X2Pi-7.5-f-0-2</v>
      </c>
      <c r="R1115">
        <f>B1115+S1115</f>
        <v>65105.986744261005</v>
      </c>
      <c r="S1115">
        <f>_xlfn.IFNA(VLOOKUP(Q1115,'MARVEL-X'!A$2:I$1400,7,FALSE),VLOOKUP(Q1115,MARVEL!A$2:J$1522,10,FALSE))</f>
        <v>1000.6867442609999</v>
      </c>
      <c r="T1115">
        <f>IF(P1115=P1114,R1115+T1114,R1115)</f>
        <v>195325.45605524202</v>
      </c>
      <c r="U1115">
        <f>IF(P1115=P1114,1+U1114,1)</f>
        <v>3</v>
      </c>
      <c r="V1115" t="str">
        <f t="shared" si="17"/>
        <v/>
      </c>
      <c r="W1115" t="str">
        <f>IF(V1115="","",IF(ABS(V1115-R1115)&gt;W$1,ABS(V1115-R1115),""))</f>
        <v/>
      </c>
      <c r="X1115" t="str">
        <f>Y1115&amp;"-"&amp;Z1115&amp;"-"&amp;AC1115&amp;"-"&amp;AD1115&amp;"-"&amp;AG1115</f>
        <v>7.5-e-D-2-1.5</v>
      </c>
      <c r="Y1115">
        <f>F1115</f>
        <v>7.5</v>
      </c>
      <c r="Z1115" s="2" t="str">
        <f>G1115</f>
        <v>e</v>
      </c>
      <c r="AA1115">
        <f>_xlfn.IFNA(VLOOKUP(X1115,'duo-out'!A$2:Q$5000,5,FALSE),E1115+10*(H1115-1)+1+_xlfn.IFNA(VLOOKUP(D1115,states!A$2:C$10,3,FALSE),1))</f>
        <v>163</v>
      </c>
      <c r="AB1115" t="str">
        <f>IF(V1115="","",V1115)</f>
        <v/>
      </c>
      <c r="AC1115" s="2" t="str">
        <f>_xlfn.IFNA(VLOOKUP(D1115,states!A$2:C$10,2,FALSE),"XX")</f>
        <v>D</v>
      </c>
      <c r="AD1115">
        <f>E1115</f>
        <v>2</v>
      </c>
      <c r="AE1115">
        <f>_xlfn.IFNA(VLOOKUP(D1115,states!A$2:D$10,4,FALSE),0)</f>
        <v>1</v>
      </c>
      <c r="AF1115">
        <v>0.5</v>
      </c>
      <c r="AG1115">
        <f>IF(AE1115=0,AF1115,IF(AE1115=1,IF(F1115=0.5,0.5,IF(H1115=1,0.5,1.5)),IF(F1115=0.5,0.5,IF(H1115=1,2.5,1.5))))</f>
        <v>1.5</v>
      </c>
      <c r="AH1115" s="7">
        <f>IF(AC1115="XX",0,1/C1115^(1/5)*IF(E1115=0,100,1)/(E1115+1)^(1/4))</f>
        <v>0.60902070388288276</v>
      </c>
    </row>
    <row r="1116" spans="1:34">
      <c r="A1116">
        <v>5798</v>
      </c>
      <c r="B1116" s="1">
        <v>64110</v>
      </c>
      <c r="C1116" s="6">
        <v>2.5</v>
      </c>
      <c r="D1116" t="s">
        <v>6</v>
      </c>
      <c r="E1116">
        <v>2</v>
      </c>
      <c r="F1116">
        <v>7.5</v>
      </c>
      <c r="G1116" t="s">
        <v>1</v>
      </c>
      <c r="H1116">
        <v>2</v>
      </c>
      <c r="I1116" t="s">
        <v>0</v>
      </c>
      <c r="J1116">
        <v>0</v>
      </c>
      <c r="K1116">
        <v>7.5</v>
      </c>
      <c r="L1116" t="s">
        <v>2</v>
      </c>
      <c r="M1116">
        <v>2</v>
      </c>
      <c r="N1116" t="s">
        <v>5854</v>
      </c>
      <c r="O1116">
        <v>1</v>
      </c>
      <c r="P1116" t="str">
        <f>D1116&amp;"-"&amp;F1116&amp;"-"&amp;G1116&amp;"-"&amp;E1116&amp;"-"&amp;H1116</f>
        <v>D2Pi-7.5-e-2-2</v>
      </c>
      <c r="Q1116" t="str">
        <f>I1116&amp;"-"&amp;K1116&amp;"-"&amp;L1116&amp;"-"&amp;J1116&amp;"-"&amp;M1116</f>
        <v>X2Pi-7.5-f-0-2</v>
      </c>
      <c r="R1116">
        <f>B1116+S1116</f>
        <v>65110.686744261002</v>
      </c>
      <c r="S1116">
        <f>_xlfn.IFNA(VLOOKUP(Q1116,'MARVEL-X'!A$2:I$1400,7,FALSE),VLOOKUP(Q1116,MARVEL!A$2:J$1522,10,FALSE))</f>
        <v>1000.6867442609999</v>
      </c>
      <c r="T1116">
        <f>IF(P1116=P1115,R1116+T1115,R1116)</f>
        <v>260436.14279950302</v>
      </c>
      <c r="U1116">
        <f>IF(P1116=P1115,1+U1115,1)</f>
        <v>4</v>
      </c>
      <c r="V1116" t="str">
        <f t="shared" si="17"/>
        <v/>
      </c>
      <c r="W1116" t="str">
        <f>IF(V1116="","",IF(ABS(V1116-R1116)&gt;W$1,ABS(V1116-R1116),""))</f>
        <v/>
      </c>
      <c r="X1116" t="str">
        <f>Y1116&amp;"-"&amp;Z1116&amp;"-"&amp;AC1116&amp;"-"&amp;AD1116&amp;"-"&amp;AG1116</f>
        <v>7.5-e-D-2-1.5</v>
      </c>
      <c r="Y1116">
        <f>F1116</f>
        <v>7.5</v>
      </c>
      <c r="Z1116" s="2" t="str">
        <f>G1116</f>
        <v>e</v>
      </c>
      <c r="AA1116">
        <f>_xlfn.IFNA(VLOOKUP(X1116,'duo-out'!A$2:Q$5000,5,FALSE),E1116+10*(H1116-1)+1+_xlfn.IFNA(VLOOKUP(D1116,states!A$2:C$10,3,FALSE),1))</f>
        <v>163</v>
      </c>
      <c r="AB1116" t="str">
        <f>IF(V1116="","",V1116)</f>
        <v/>
      </c>
      <c r="AC1116" s="2" t="str">
        <f>_xlfn.IFNA(VLOOKUP(D1116,states!A$2:C$10,2,FALSE),"XX")</f>
        <v>D</v>
      </c>
      <c r="AD1116">
        <f>E1116</f>
        <v>2</v>
      </c>
      <c r="AE1116">
        <f>_xlfn.IFNA(VLOOKUP(D1116,states!A$2:D$10,4,FALSE),0)</f>
        <v>1</v>
      </c>
      <c r="AF1116">
        <v>0.5</v>
      </c>
      <c r="AG1116">
        <f>IF(AE1116=0,AF1116,IF(AE1116=1,IF(F1116=0.5,0.5,IF(H1116=1,0.5,1.5)),IF(F1116=0.5,0.5,IF(H1116=1,2.5,1.5))))</f>
        <v>1.5</v>
      </c>
      <c r="AH1116" s="7">
        <f>IF(AC1116="XX",0,1/C1116^(1/5)*IF(E1116=0,100,1)/(E1116+1)^(1/4))</f>
        <v>0.63260363718763468</v>
      </c>
    </row>
    <row r="1117" spans="1:34">
      <c r="A1117">
        <v>5770</v>
      </c>
      <c r="B1117" s="1">
        <v>63856</v>
      </c>
      <c r="C1117" s="6">
        <v>5</v>
      </c>
      <c r="D1117" t="s">
        <v>6</v>
      </c>
      <c r="E1117">
        <v>2</v>
      </c>
      <c r="F1117">
        <v>7.5</v>
      </c>
      <c r="G1117" t="s">
        <v>1</v>
      </c>
      <c r="H1117">
        <v>2</v>
      </c>
      <c r="I1117" t="s">
        <v>0</v>
      </c>
      <c r="J1117">
        <v>0</v>
      </c>
      <c r="K1117">
        <v>8.5</v>
      </c>
      <c r="L1117" t="s">
        <v>1</v>
      </c>
      <c r="M1117">
        <v>2</v>
      </c>
      <c r="N1117" t="s">
        <v>5826</v>
      </c>
      <c r="O1117">
        <v>1</v>
      </c>
      <c r="P1117" t="str">
        <f>D1117&amp;"-"&amp;F1117&amp;"-"&amp;G1117&amp;"-"&amp;E1117&amp;"-"&amp;H1117</f>
        <v>D2Pi-7.5-e-2-2</v>
      </c>
      <c r="Q1117" t="str">
        <f>I1117&amp;"-"&amp;K1117&amp;"-"&amp;L1117&amp;"-"&amp;J1117&amp;"-"&amp;M1117</f>
        <v>X2Pi-8.5-e-0-2</v>
      </c>
      <c r="R1117">
        <f>B1117+S1117</f>
        <v>65104.888425397003</v>
      </c>
      <c r="S1117">
        <f>_xlfn.IFNA(VLOOKUP(Q1117,'MARVEL-X'!A$2:I$1400,7,FALSE),VLOOKUP(Q1117,MARVEL!A$2:J$1522,10,FALSE))</f>
        <v>1248.888425397</v>
      </c>
      <c r="T1117">
        <f>IF(P1117=P1116,R1117+T1116,R1117)</f>
        <v>325541.03122490004</v>
      </c>
      <c r="U1117">
        <f>IF(P1117=P1116,1+U1116,1)</f>
        <v>5</v>
      </c>
      <c r="V1117">
        <f t="shared" si="17"/>
        <v>65108.206244980007</v>
      </c>
      <c r="W1117">
        <f>IF(V1117="","",IF(ABS(V1117-R1117)&gt;W$1,ABS(V1117-R1117),""))</f>
        <v>3.3178195830041659</v>
      </c>
      <c r="X1117" t="str">
        <f>Y1117&amp;"-"&amp;Z1117&amp;"-"&amp;AC1117&amp;"-"&amp;AD1117&amp;"-"&amp;AG1117</f>
        <v>7.5-e-D-2-1.5</v>
      </c>
      <c r="Y1117">
        <f>F1117</f>
        <v>7.5</v>
      </c>
      <c r="Z1117" s="2" t="str">
        <f>G1117</f>
        <v>e</v>
      </c>
      <c r="AA1117">
        <f>_xlfn.IFNA(VLOOKUP(X1117,'duo-out'!A$2:Q$5000,5,FALSE),E1117+10*(H1117-1)+1+_xlfn.IFNA(VLOOKUP(D1117,states!A$2:C$10,3,FALSE),1))</f>
        <v>163</v>
      </c>
      <c r="AB1117">
        <f>IF(V1117="","",V1117)</f>
        <v>65108.206244980007</v>
      </c>
      <c r="AC1117" s="2" t="str">
        <f>_xlfn.IFNA(VLOOKUP(D1117,states!A$2:C$10,2,FALSE),"XX")</f>
        <v>D</v>
      </c>
      <c r="AD1117">
        <f>E1117</f>
        <v>2</v>
      </c>
      <c r="AE1117">
        <f>_xlfn.IFNA(VLOOKUP(D1117,states!A$2:D$10,4,FALSE),0)</f>
        <v>1</v>
      </c>
      <c r="AF1117">
        <v>0.5</v>
      </c>
      <c r="AG1117">
        <f>IF(AE1117=0,AF1117,IF(AE1117=1,IF(F1117=0.5,0.5,IF(H1117=1,0.5,1.5)),IF(F1117=0.5,0.5,IF(H1117=1,2.5,1.5))))</f>
        <v>1.5</v>
      </c>
      <c r="AH1117" s="7">
        <f>IF(AC1117="XX",0,1/C1117^(1/5)*IF(E1117=0,100,1)/(E1117+1)^(1/4))</f>
        <v>0.55071345269687233</v>
      </c>
    </row>
    <row r="1118" spans="1:34">
      <c r="A1118">
        <v>131</v>
      </c>
      <c r="B1118" s="1">
        <v>63903.6</v>
      </c>
      <c r="C1118" s="6">
        <v>1.7450000000000001</v>
      </c>
      <c r="D1118" t="s">
        <v>6</v>
      </c>
      <c r="E1118">
        <v>2</v>
      </c>
      <c r="F1118">
        <v>7.5</v>
      </c>
      <c r="G1118" t="s">
        <v>2</v>
      </c>
      <c r="H1118">
        <v>1</v>
      </c>
      <c r="I1118" t="s">
        <v>0</v>
      </c>
      <c r="J1118">
        <v>0</v>
      </c>
      <c r="K1118">
        <v>8.5</v>
      </c>
      <c r="L1118" t="s">
        <v>2</v>
      </c>
      <c r="M1118">
        <v>1</v>
      </c>
      <c r="N1118" t="s">
        <v>186</v>
      </c>
      <c r="O1118">
        <v>-1</v>
      </c>
      <c r="P1118" t="str">
        <f>D1118&amp;"-"&amp;F1118&amp;"-"&amp;G1118&amp;"-"&amp;E1118&amp;"-"&amp;H1118</f>
        <v>D2Pi-7.5-f-2-1</v>
      </c>
      <c r="Q1118" t="str">
        <f>I1118&amp;"-"&amp;K1118&amp;"-"&amp;L1118&amp;"-"&amp;J1118&amp;"-"&amp;M1118</f>
        <v>X2Pi-8.5-f-0-1</v>
      </c>
      <c r="R1118">
        <f>B1118+S1118</f>
        <v>64903.049696426002</v>
      </c>
      <c r="S1118">
        <f>_xlfn.IFNA(VLOOKUP(Q1118,'MARVEL-X'!A$2:I$1400,7,FALSE),VLOOKUP(Q1118,MARVEL!A$2:J$1522,10,FALSE))</f>
        <v>999.44969642599995</v>
      </c>
      <c r="T1118">
        <f>IF(P1118=P1117,R1118+T1117,R1118)</f>
        <v>64903.049696426002</v>
      </c>
      <c r="U1118">
        <f>IF(P1118=P1117,1+U1117,1)</f>
        <v>1</v>
      </c>
      <c r="V1118" t="str">
        <f t="shared" si="17"/>
        <v/>
      </c>
      <c r="W1118" t="str">
        <f>IF(V1118="","",IF(ABS(V1118-R1118)&gt;W$1,ABS(V1118-R1118),""))</f>
        <v/>
      </c>
      <c r="X1118" t="str">
        <f>Y1118&amp;"-"&amp;Z1118&amp;"-"&amp;AC1118&amp;"-"&amp;AD1118&amp;"-"&amp;AG1118</f>
        <v>7.5-f-D-2-0.5</v>
      </c>
      <c r="Y1118">
        <f>F1118</f>
        <v>7.5</v>
      </c>
      <c r="Z1118" s="2" t="str">
        <f>G1118</f>
        <v>f</v>
      </c>
      <c r="AA1118">
        <f>_xlfn.IFNA(VLOOKUP(X1118,'duo-out'!A$2:Q$5000,5,FALSE),E1118+10*(H1118-1)+1+_xlfn.IFNA(VLOOKUP(D1118,states!A$2:C$10,3,FALSE),1))</f>
        <v>153</v>
      </c>
      <c r="AB1118" t="str">
        <f>IF(V1118="","",V1118)</f>
        <v/>
      </c>
      <c r="AC1118" s="2" t="str">
        <f>_xlfn.IFNA(VLOOKUP(D1118,states!A$2:C$10,2,FALSE),"XX")</f>
        <v>D</v>
      </c>
      <c r="AD1118">
        <f>E1118</f>
        <v>2</v>
      </c>
      <c r="AE1118">
        <f>_xlfn.IFNA(VLOOKUP(D1118,states!A$2:D$10,4,FALSE),0)</f>
        <v>1</v>
      </c>
      <c r="AF1118">
        <v>0.5</v>
      </c>
      <c r="AG1118">
        <f>IF(AE1118=0,AF1118,IF(AE1118=1,IF(F1118=0.5,0.5,IF(H1118=1,0.5,1.5)),IF(F1118=0.5,0.5,IF(H1118=1,2.5,1.5))))</f>
        <v>0.5</v>
      </c>
      <c r="AH1118" s="7">
        <f>IF(AC1118="XX",0,1/C1118^(1/5)*IF(E1118=0,100,1)/(E1118+1)^(1/4))</f>
        <v>0.67976781795720265</v>
      </c>
    </row>
    <row r="1119" spans="1:34">
      <c r="A1119">
        <v>5243</v>
      </c>
      <c r="B1119" s="1">
        <v>64127.5</v>
      </c>
      <c r="C1119" s="6">
        <v>0.86780000000000002</v>
      </c>
      <c r="D1119" t="s">
        <v>6</v>
      </c>
      <c r="E1119">
        <v>2</v>
      </c>
      <c r="F1119">
        <v>7.5</v>
      </c>
      <c r="G1119" t="s">
        <v>2</v>
      </c>
      <c r="H1119">
        <v>1</v>
      </c>
      <c r="I1119" t="s">
        <v>0</v>
      </c>
      <c r="J1119">
        <v>0</v>
      </c>
      <c r="K1119">
        <v>7.5</v>
      </c>
      <c r="L1119" t="s">
        <v>1</v>
      </c>
      <c r="M1119">
        <v>1</v>
      </c>
      <c r="N1119" t="s">
        <v>5299</v>
      </c>
      <c r="O1119">
        <v>1</v>
      </c>
      <c r="P1119" t="str">
        <f>D1119&amp;"-"&amp;F1119&amp;"-"&amp;G1119&amp;"-"&amp;E1119&amp;"-"&amp;H1119</f>
        <v>D2Pi-7.5-f-2-1</v>
      </c>
      <c r="Q1119" t="str">
        <f>I1119&amp;"-"&amp;K1119&amp;"-"&amp;L1119&amp;"-"&amp;J1119&amp;"-"&amp;M1119</f>
        <v>X2Pi-7.5-e-0-1</v>
      </c>
      <c r="R1119">
        <f>B1119+S1119</f>
        <v>64905.208955362999</v>
      </c>
      <c r="S1119">
        <f>_xlfn.IFNA(VLOOKUP(Q1119,'MARVEL-X'!A$2:I$1400,7,FALSE),VLOOKUP(Q1119,MARVEL!A$2:J$1522,10,FALSE))</f>
        <v>777.70895536299997</v>
      </c>
      <c r="T1119">
        <f>IF(P1119=P1118,R1119+T1118,R1119)</f>
        <v>129808.258651789</v>
      </c>
      <c r="U1119">
        <f>IF(P1119=P1118,1+U1118,1)</f>
        <v>2</v>
      </c>
      <c r="V1119" t="str">
        <f t="shared" si="17"/>
        <v/>
      </c>
      <c r="W1119" t="str">
        <f>IF(V1119="","",IF(ABS(V1119-R1119)&gt;W$1,ABS(V1119-R1119),""))</f>
        <v/>
      </c>
      <c r="X1119" t="str">
        <f>Y1119&amp;"-"&amp;Z1119&amp;"-"&amp;AC1119&amp;"-"&amp;AD1119&amp;"-"&amp;AG1119</f>
        <v>7.5-f-D-2-0.5</v>
      </c>
      <c r="Y1119">
        <f>F1119</f>
        <v>7.5</v>
      </c>
      <c r="Z1119" s="2" t="str">
        <f>G1119</f>
        <v>f</v>
      </c>
      <c r="AA1119">
        <f>_xlfn.IFNA(VLOOKUP(X1119,'duo-out'!A$2:Q$5000,5,FALSE),E1119+10*(H1119-1)+1+_xlfn.IFNA(VLOOKUP(D1119,states!A$2:C$10,3,FALSE),1))</f>
        <v>153</v>
      </c>
      <c r="AB1119" t="str">
        <f>IF(V1119="","",V1119)</f>
        <v/>
      </c>
      <c r="AC1119" s="2" t="str">
        <f>_xlfn.IFNA(VLOOKUP(D1119,states!A$2:C$10,2,FALSE),"XX")</f>
        <v>D</v>
      </c>
      <c r="AD1119">
        <f>E1119</f>
        <v>2</v>
      </c>
      <c r="AE1119">
        <f>_xlfn.IFNA(VLOOKUP(D1119,states!A$2:D$10,4,FALSE),0)</f>
        <v>1</v>
      </c>
      <c r="AF1119">
        <v>0.5</v>
      </c>
      <c r="AG1119">
        <f>IF(AE1119=0,AF1119,IF(AE1119=1,IF(F1119=0.5,0.5,IF(H1119=1,0.5,1.5)),IF(F1119=0.5,0.5,IF(H1119=1,2.5,1.5))))</f>
        <v>0.5</v>
      </c>
      <c r="AH1119" s="7">
        <f>IF(AC1119="XX",0,1/C1119^(1/5)*IF(E1119=0,100,1)/(E1119+1)^(1/4))</f>
        <v>0.78169216170858313</v>
      </c>
    </row>
    <row r="1120" spans="1:34">
      <c r="A1120">
        <v>5230</v>
      </c>
      <c r="B1120" s="1">
        <v>64493.4</v>
      </c>
      <c r="C1120" s="6">
        <v>0.87729999999999997</v>
      </c>
      <c r="D1120" t="s">
        <v>6</v>
      </c>
      <c r="E1120">
        <v>2</v>
      </c>
      <c r="F1120">
        <v>7.5</v>
      </c>
      <c r="G1120" t="s">
        <v>2</v>
      </c>
      <c r="H1120">
        <v>1</v>
      </c>
      <c r="I1120" t="s">
        <v>0</v>
      </c>
      <c r="J1120">
        <v>0</v>
      </c>
      <c r="K1120">
        <v>5.5</v>
      </c>
      <c r="L1120" t="s">
        <v>1</v>
      </c>
      <c r="M1120">
        <v>1</v>
      </c>
      <c r="N1120" t="s">
        <v>5286</v>
      </c>
      <c r="O1120">
        <v>1</v>
      </c>
      <c r="P1120" t="str">
        <f>D1120&amp;"-"&amp;F1120&amp;"-"&amp;G1120&amp;"-"&amp;E1120&amp;"-"&amp;H1120</f>
        <v>D2Pi-7.5-f-2-1</v>
      </c>
      <c r="Q1120" t="str">
        <f>I1120&amp;"-"&amp;K1120&amp;"-"&amp;L1120&amp;"-"&amp;J1120&amp;"-"&amp;M1120</f>
        <v>X2Pi-5.5-e-0-1</v>
      </c>
      <c r="R1120">
        <f>B1120+S1120</f>
        <v>64905.216426824998</v>
      </c>
      <c r="S1120">
        <f>_xlfn.IFNA(VLOOKUP(Q1120,'MARVEL-X'!A$2:I$1400,7,FALSE),VLOOKUP(Q1120,MARVEL!A$2:J$1522,10,FALSE))</f>
        <v>411.81642682500001</v>
      </c>
      <c r="T1120">
        <f>IF(P1120=P1119,R1120+T1119,R1120)</f>
        <v>194713.47507861399</v>
      </c>
      <c r="U1120">
        <f>IF(P1120=P1119,1+U1119,1)</f>
        <v>3</v>
      </c>
      <c r="V1120" t="str">
        <f t="shared" si="17"/>
        <v/>
      </c>
      <c r="W1120" t="str">
        <f>IF(V1120="","",IF(ABS(V1120-R1120)&gt;W$1,ABS(V1120-R1120),""))</f>
        <v/>
      </c>
      <c r="X1120" t="str">
        <f>Y1120&amp;"-"&amp;Z1120&amp;"-"&amp;AC1120&amp;"-"&amp;AD1120&amp;"-"&amp;AG1120</f>
        <v>7.5-f-D-2-0.5</v>
      </c>
      <c r="Y1120">
        <f>F1120</f>
        <v>7.5</v>
      </c>
      <c r="Z1120" s="2" t="str">
        <f>G1120</f>
        <v>f</v>
      </c>
      <c r="AA1120">
        <f>_xlfn.IFNA(VLOOKUP(X1120,'duo-out'!A$2:Q$5000,5,FALSE),E1120+10*(H1120-1)+1+_xlfn.IFNA(VLOOKUP(D1120,states!A$2:C$10,3,FALSE),1))</f>
        <v>153</v>
      </c>
      <c r="AB1120" t="str">
        <f>IF(V1120="","",V1120)</f>
        <v/>
      </c>
      <c r="AC1120" s="2" t="str">
        <f>_xlfn.IFNA(VLOOKUP(D1120,states!A$2:C$10,2,FALSE),"XX")</f>
        <v>D</v>
      </c>
      <c r="AD1120">
        <f>E1120</f>
        <v>2</v>
      </c>
      <c r="AE1120">
        <f>_xlfn.IFNA(VLOOKUP(D1120,states!A$2:D$10,4,FALSE),0)</f>
        <v>1</v>
      </c>
      <c r="AF1120">
        <v>0.5</v>
      </c>
      <c r="AG1120">
        <f>IF(AE1120=0,AF1120,IF(AE1120=1,IF(F1120=0.5,0.5,IF(H1120=1,0.5,1.5)),IF(F1120=0.5,0.5,IF(H1120=1,2.5,1.5))))</f>
        <v>0.5</v>
      </c>
      <c r="AH1120" s="7">
        <f>IF(AC1120="XX",0,1/C1120^(1/5)*IF(E1120=0,100,1)/(E1120+1)^(1/4))</f>
        <v>0.77999184210146633</v>
      </c>
    </row>
    <row r="1121" spans="1:34">
      <c r="A1121">
        <v>5787</v>
      </c>
      <c r="B1121" s="1">
        <v>64123</v>
      </c>
      <c r="C1121" s="6">
        <v>5.0599999999999996</v>
      </c>
      <c r="D1121" t="s">
        <v>6</v>
      </c>
      <c r="E1121">
        <v>2</v>
      </c>
      <c r="F1121">
        <v>7.5</v>
      </c>
      <c r="G1121" t="s">
        <v>2</v>
      </c>
      <c r="H1121">
        <v>1</v>
      </c>
      <c r="I1121" t="s">
        <v>0</v>
      </c>
      <c r="J1121">
        <v>0</v>
      </c>
      <c r="K1121">
        <v>7.5</v>
      </c>
      <c r="L1121" t="s">
        <v>1</v>
      </c>
      <c r="M1121">
        <v>1</v>
      </c>
      <c r="N1121" t="s">
        <v>5843</v>
      </c>
      <c r="O1121">
        <v>1</v>
      </c>
      <c r="P1121" t="str">
        <f>D1121&amp;"-"&amp;F1121&amp;"-"&amp;G1121&amp;"-"&amp;E1121&amp;"-"&amp;H1121</f>
        <v>D2Pi-7.5-f-2-1</v>
      </c>
      <c r="Q1121" t="str">
        <f>I1121&amp;"-"&amp;K1121&amp;"-"&amp;L1121&amp;"-"&amp;J1121&amp;"-"&amp;M1121</f>
        <v>X2Pi-7.5-e-0-1</v>
      </c>
      <c r="R1121">
        <f>B1121+S1121</f>
        <v>64900.708955362999</v>
      </c>
      <c r="S1121">
        <f>_xlfn.IFNA(VLOOKUP(Q1121,'MARVEL-X'!A$2:I$1400,7,FALSE),VLOOKUP(Q1121,MARVEL!A$2:J$1522,10,FALSE))</f>
        <v>777.70895536299997</v>
      </c>
      <c r="T1121">
        <f>IF(P1121=P1120,R1121+T1120,R1121)</f>
        <v>259614.18403397698</v>
      </c>
      <c r="U1121">
        <f>IF(P1121=P1120,1+U1120,1)</f>
        <v>4</v>
      </c>
      <c r="V1121" t="str">
        <f t="shared" si="17"/>
        <v/>
      </c>
      <c r="W1121" t="str">
        <f>IF(V1121="","",IF(ABS(V1121-R1121)&gt;W$1,ABS(V1121-R1121),""))</f>
        <v/>
      </c>
      <c r="X1121" t="str">
        <f>Y1121&amp;"-"&amp;Z1121&amp;"-"&amp;AC1121&amp;"-"&amp;AD1121&amp;"-"&amp;AG1121</f>
        <v>7.5-f-D-2-0.5</v>
      </c>
      <c r="Y1121">
        <f>F1121</f>
        <v>7.5</v>
      </c>
      <c r="Z1121" s="2" t="str">
        <f>G1121</f>
        <v>f</v>
      </c>
      <c r="AA1121">
        <f>_xlfn.IFNA(VLOOKUP(X1121,'duo-out'!A$2:Q$5000,5,FALSE),E1121+10*(H1121-1)+1+_xlfn.IFNA(VLOOKUP(D1121,states!A$2:C$10,3,FALSE),1))</f>
        <v>153</v>
      </c>
      <c r="AB1121" t="str">
        <f>IF(V1121="","",V1121)</f>
        <v/>
      </c>
      <c r="AC1121" s="2" t="str">
        <f>_xlfn.IFNA(VLOOKUP(D1121,states!A$2:C$10,2,FALSE),"XX")</f>
        <v>D</v>
      </c>
      <c r="AD1121">
        <f>E1121</f>
        <v>2</v>
      </c>
      <c r="AE1121">
        <f>_xlfn.IFNA(VLOOKUP(D1121,states!A$2:D$10,4,FALSE),0)</f>
        <v>1</v>
      </c>
      <c r="AF1121">
        <v>0.5</v>
      </c>
      <c r="AG1121">
        <f>IF(AE1121=0,AF1121,IF(AE1121=1,IF(F1121=0.5,0.5,IF(H1121=1,0.5,1.5)),IF(F1121=0.5,0.5,IF(H1121=1,2.5,1.5))))</f>
        <v>0.5</v>
      </c>
      <c r="AH1121" s="7">
        <f>IF(AC1121="XX",0,1/C1121^(1/5)*IF(E1121=0,100,1)/(E1121+1)^(1/4))</f>
        <v>0.5494011737910911</v>
      </c>
    </row>
    <row r="1122" spans="1:34">
      <c r="A1122">
        <v>5775</v>
      </c>
      <c r="B1122" s="1">
        <v>63901</v>
      </c>
      <c r="C1122" s="6">
        <v>5</v>
      </c>
      <c r="D1122" t="s">
        <v>6</v>
      </c>
      <c r="E1122">
        <v>2</v>
      </c>
      <c r="F1122">
        <v>7.5</v>
      </c>
      <c r="G1122" t="s">
        <v>2</v>
      </c>
      <c r="H1122">
        <v>1</v>
      </c>
      <c r="I1122" t="s">
        <v>0</v>
      </c>
      <c r="J1122">
        <v>0</v>
      </c>
      <c r="K1122">
        <v>8.5</v>
      </c>
      <c r="L1122" t="s">
        <v>2</v>
      </c>
      <c r="M1122">
        <v>1</v>
      </c>
      <c r="N1122" t="s">
        <v>5831</v>
      </c>
      <c r="O1122">
        <v>1</v>
      </c>
      <c r="P1122" t="str">
        <f>D1122&amp;"-"&amp;F1122&amp;"-"&amp;G1122&amp;"-"&amp;E1122&amp;"-"&amp;H1122</f>
        <v>D2Pi-7.5-f-2-1</v>
      </c>
      <c r="Q1122" t="str">
        <f>I1122&amp;"-"&amp;K1122&amp;"-"&amp;L1122&amp;"-"&amp;J1122&amp;"-"&amp;M1122</f>
        <v>X2Pi-8.5-f-0-1</v>
      </c>
      <c r="R1122">
        <f>B1122+S1122</f>
        <v>64900.449696426003</v>
      </c>
      <c r="S1122">
        <f>_xlfn.IFNA(VLOOKUP(Q1122,'MARVEL-X'!A$2:I$1400,7,FALSE),VLOOKUP(Q1122,MARVEL!A$2:J$1522,10,FALSE))</f>
        <v>999.44969642599995</v>
      </c>
      <c r="T1122">
        <f>IF(P1122=P1121,R1122+T1121,R1122)</f>
        <v>324514.63373040297</v>
      </c>
      <c r="U1122">
        <f>IF(P1122=P1121,1+U1121,1)</f>
        <v>5</v>
      </c>
      <c r="V1122">
        <f t="shared" si="17"/>
        <v>64902.926746080593</v>
      </c>
      <c r="W1122">
        <f>IF(V1122="","",IF(ABS(V1122-R1122)&gt;W$1,ABS(V1122-R1122),""))</f>
        <v>2.4770496545897913</v>
      </c>
      <c r="X1122" t="str">
        <f>Y1122&amp;"-"&amp;Z1122&amp;"-"&amp;AC1122&amp;"-"&amp;AD1122&amp;"-"&amp;AG1122</f>
        <v>7.5-f-D-2-0.5</v>
      </c>
      <c r="Y1122">
        <f>F1122</f>
        <v>7.5</v>
      </c>
      <c r="Z1122" s="2" t="str">
        <f>G1122</f>
        <v>f</v>
      </c>
      <c r="AA1122">
        <f>_xlfn.IFNA(VLOOKUP(X1122,'duo-out'!A$2:Q$5000,5,FALSE),E1122+10*(H1122-1)+1+_xlfn.IFNA(VLOOKUP(D1122,states!A$2:C$10,3,FALSE),1))</f>
        <v>153</v>
      </c>
      <c r="AB1122">
        <f>IF(V1122="","",V1122)</f>
        <v>64902.926746080593</v>
      </c>
      <c r="AC1122" s="2" t="str">
        <f>_xlfn.IFNA(VLOOKUP(D1122,states!A$2:C$10,2,FALSE),"XX")</f>
        <v>D</v>
      </c>
      <c r="AD1122">
        <f>E1122</f>
        <v>2</v>
      </c>
      <c r="AE1122">
        <f>_xlfn.IFNA(VLOOKUP(D1122,states!A$2:D$10,4,FALSE),0)</f>
        <v>1</v>
      </c>
      <c r="AF1122">
        <v>0.5</v>
      </c>
      <c r="AG1122">
        <f>IF(AE1122=0,AF1122,IF(AE1122=1,IF(F1122=0.5,0.5,IF(H1122=1,0.5,1.5)),IF(F1122=0.5,0.5,IF(H1122=1,2.5,1.5))))</f>
        <v>0.5</v>
      </c>
      <c r="AH1122" s="7">
        <f>IF(AC1122="XX",0,1/C1122^(1/5)*IF(E1122=0,100,1)/(E1122+1)^(1/4))</f>
        <v>0.55071345269687233</v>
      </c>
    </row>
    <row r="1123" spans="1:34">
      <c r="A1123">
        <v>5258</v>
      </c>
      <c r="B1123" s="1">
        <v>63860.7</v>
      </c>
      <c r="C1123" s="6">
        <v>5.9619999999999997</v>
      </c>
      <c r="D1123" t="s">
        <v>6</v>
      </c>
      <c r="E1123">
        <v>2</v>
      </c>
      <c r="F1123">
        <v>7.5</v>
      </c>
      <c r="G1123" t="s">
        <v>2</v>
      </c>
      <c r="H1123">
        <v>2</v>
      </c>
      <c r="I1123" t="s">
        <v>0</v>
      </c>
      <c r="J1123">
        <v>0</v>
      </c>
      <c r="K1123">
        <v>8.5</v>
      </c>
      <c r="L1123" t="s">
        <v>2</v>
      </c>
      <c r="M1123">
        <v>2</v>
      </c>
      <c r="N1123" t="s">
        <v>5314</v>
      </c>
      <c r="O1123">
        <v>1</v>
      </c>
      <c r="P1123" t="str">
        <f>D1123&amp;"-"&amp;F1123&amp;"-"&amp;G1123&amp;"-"&amp;E1123&amp;"-"&amp;H1123</f>
        <v>D2Pi-7.5-f-2-2</v>
      </c>
      <c r="Q1123" t="str">
        <f>I1123&amp;"-"&amp;K1123&amp;"-"&amp;L1123&amp;"-"&amp;J1123&amp;"-"&amp;M1123</f>
        <v>X2Pi-8.5-f-0-2</v>
      </c>
      <c r="R1123">
        <f>B1123+S1123</f>
        <v>65113.074317143</v>
      </c>
      <c r="S1123">
        <f>_xlfn.IFNA(VLOOKUP(Q1123,'MARVEL-X'!A$2:I$1400,7,FALSE),VLOOKUP(Q1123,MARVEL!A$2:J$1522,10,FALSE))</f>
        <v>1252.3743171430001</v>
      </c>
      <c r="T1123">
        <f>IF(P1123=P1122,R1123+T1122,R1123)</f>
        <v>65113.074317143</v>
      </c>
      <c r="U1123">
        <f>IF(P1123=P1122,1+U1122,1)</f>
        <v>1</v>
      </c>
      <c r="V1123" t="str">
        <f t="shared" si="17"/>
        <v/>
      </c>
      <c r="W1123" t="str">
        <f>IF(V1123="","",IF(ABS(V1123-R1123)&gt;W$1,ABS(V1123-R1123),""))</f>
        <v/>
      </c>
      <c r="X1123" t="str">
        <f>Y1123&amp;"-"&amp;Z1123&amp;"-"&amp;AC1123&amp;"-"&amp;AD1123&amp;"-"&amp;AG1123</f>
        <v>7.5-f-D-2-1.5</v>
      </c>
      <c r="Y1123">
        <f>F1123</f>
        <v>7.5</v>
      </c>
      <c r="Z1123" s="2" t="str">
        <f>G1123</f>
        <v>f</v>
      </c>
      <c r="AA1123">
        <f>_xlfn.IFNA(VLOOKUP(X1123,'duo-out'!A$2:Q$5000,5,FALSE),E1123+10*(H1123-1)+1+_xlfn.IFNA(VLOOKUP(D1123,states!A$2:C$10,3,FALSE),1))</f>
        <v>163</v>
      </c>
      <c r="AB1123" t="str">
        <f>IF(V1123="","",V1123)</f>
        <v/>
      </c>
      <c r="AC1123" s="2" t="str">
        <f>_xlfn.IFNA(VLOOKUP(D1123,states!A$2:C$10,2,FALSE),"XX")</f>
        <v>D</v>
      </c>
      <c r="AD1123">
        <f>E1123</f>
        <v>2</v>
      </c>
      <c r="AE1123">
        <f>_xlfn.IFNA(VLOOKUP(D1123,states!A$2:D$10,4,FALSE),0)</f>
        <v>1</v>
      </c>
      <c r="AF1123">
        <v>0.5</v>
      </c>
      <c r="AG1123">
        <f>IF(AE1123=0,AF1123,IF(AE1123=1,IF(F1123=0.5,0.5,IF(H1123=1,0.5,1.5)),IF(F1123=0.5,0.5,IF(H1123=1,2.5,1.5))))</f>
        <v>1.5</v>
      </c>
      <c r="AH1123" s="7">
        <f>IF(AC1123="XX",0,1/C1123^(1/5)*IF(E1123=0,100,1)/(E1123+1)^(1/4))</f>
        <v>0.53166894284983635</v>
      </c>
    </row>
    <row r="1124" spans="1:34">
      <c r="A1124">
        <v>5249</v>
      </c>
      <c r="B1124" s="1">
        <v>64105.3</v>
      </c>
      <c r="C1124" s="6">
        <v>6.0289999999999999</v>
      </c>
      <c r="D1124" t="s">
        <v>6</v>
      </c>
      <c r="E1124">
        <v>2</v>
      </c>
      <c r="F1124">
        <v>7.5</v>
      </c>
      <c r="G1124" t="s">
        <v>2</v>
      </c>
      <c r="H1124">
        <v>2</v>
      </c>
      <c r="I1124" t="s">
        <v>0</v>
      </c>
      <c r="J1124">
        <v>0</v>
      </c>
      <c r="K1124">
        <v>7.5</v>
      </c>
      <c r="L1124" t="s">
        <v>1</v>
      </c>
      <c r="M1124">
        <v>2</v>
      </c>
      <c r="N1124" t="s">
        <v>5305</v>
      </c>
      <c r="O1124">
        <v>1</v>
      </c>
      <c r="P1124" t="str">
        <f>D1124&amp;"-"&amp;F1124&amp;"-"&amp;G1124&amp;"-"&amp;E1124&amp;"-"&amp;H1124</f>
        <v>D2Pi-7.5-f-2-2</v>
      </c>
      <c r="Q1124" t="str">
        <f>I1124&amp;"-"&amp;K1124&amp;"-"&amp;L1124&amp;"-"&amp;J1124&amp;"-"&amp;M1124</f>
        <v>X2Pi-7.5-e-0-2</v>
      </c>
      <c r="R1124">
        <f>B1124+S1124</f>
        <v>65103.164383962001</v>
      </c>
      <c r="S1124">
        <f>_xlfn.IFNA(VLOOKUP(Q1124,'MARVEL-X'!A$2:I$1400,7,FALSE),VLOOKUP(Q1124,MARVEL!A$2:J$1522,10,FALSE))</f>
        <v>997.86438396200003</v>
      </c>
      <c r="T1124">
        <f>IF(P1124=P1123,R1124+T1123,R1124)</f>
        <v>130216.238701105</v>
      </c>
      <c r="U1124">
        <f>IF(P1124=P1123,1+U1123,1)</f>
        <v>2</v>
      </c>
      <c r="V1124" t="str">
        <f t="shared" si="17"/>
        <v/>
      </c>
      <c r="W1124" t="str">
        <f>IF(V1124="","",IF(ABS(V1124-R1124)&gt;W$1,ABS(V1124-R1124),""))</f>
        <v/>
      </c>
      <c r="X1124" t="str">
        <f>Y1124&amp;"-"&amp;Z1124&amp;"-"&amp;AC1124&amp;"-"&amp;AD1124&amp;"-"&amp;AG1124</f>
        <v>7.5-f-D-2-1.5</v>
      </c>
      <c r="Y1124">
        <f>F1124</f>
        <v>7.5</v>
      </c>
      <c r="Z1124" s="2" t="str">
        <f>G1124</f>
        <v>f</v>
      </c>
      <c r="AA1124">
        <f>_xlfn.IFNA(VLOOKUP(X1124,'duo-out'!A$2:Q$5000,5,FALSE),E1124+10*(H1124-1)+1+_xlfn.IFNA(VLOOKUP(D1124,states!A$2:C$10,3,FALSE),1))</f>
        <v>163</v>
      </c>
      <c r="AB1124" t="str">
        <f>IF(V1124="","",V1124)</f>
        <v/>
      </c>
      <c r="AC1124" s="2" t="str">
        <f>_xlfn.IFNA(VLOOKUP(D1124,states!A$2:C$10,2,FALSE),"XX")</f>
        <v>D</v>
      </c>
      <c r="AD1124">
        <f>E1124</f>
        <v>2</v>
      </c>
      <c r="AE1124">
        <f>_xlfn.IFNA(VLOOKUP(D1124,states!A$2:D$10,4,FALSE),0)</f>
        <v>1</v>
      </c>
      <c r="AF1124">
        <v>0.5</v>
      </c>
      <c r="AG1124">
        <f>IF(AE1124=0,AF1124,IF(AE1124=1,IF(F1124=0.5,0.5,IF(H1124=1,0.5,1.5)),IF(F1124=0.5,0.5,IF(H1124=1,2.5,1.5))))</f>
        <v>1.5</v>
      </c>
      <c r="AH1124" s="7">
        <f>IF(AC1124="XX",0,1/C1124^(1/5)*IF(E1124=0,100,1)/(E1124+1)^(1/4))</f>
        <v>0.53048197225034888</v>
      </c>
    </row>
    <row r="1125" spans="1:34">
      <c r="A1125">
        <v>5238</v>
      </c>
      <c r="B1125" s="1">
        <v>64530.9</v>
      </c>
      <c r="C1125" s="6">
        <v>0.5</v>
      </c>
      <c r="D1125" t="s">
        <v>6</v>
      </c>
      <c r="E1125">
        <v>2</v>
      </c>
      <c r="F1125">
        <v>7.5</v>
      </c>
      <c r="G1125" t="s">
        <v>2</v>
      </c>
      <c r="H1125">
        <v>2</v>
      </c>
      <c r="I1125" t="s">
        <v>0</v>
      </c>
      <c r="J1125">
        <v>0</v>
      </c>
      <c r="K1125">
        <v>5.5</v>
      </c>
      <c r="L1125" t="s">
        <v>1</v>
      </c>
      <c r="M1125">
        <v>2</v>
      </c>
      <c r="N1125" t="s">
        <v>5294</v>
      </c>
      <c r="O1125">
        <v>1</v>
      </c>
      <c r="P1125" t="str">
        <f>D1125&amp;"-"&amp;F1125&amp;"-"&amp;G1125&amp;"-"&amp;E1125&amp;"-"&amp;H1125</f>
        <v>D2Pi-7.5-f-2-2</v>
      </c>
      <c r="Q1125" t="str">
        <f>I1125&amp;"-"&amp;K1125&amp;"-"&amp;L1125&amp;"-"&amp;J1125&amp;"-"&amp;M1125</f>
        <v>X2Pi-5.5-e-0-2</v>
      </c>
      <c r="R1125">
        <f>B1125+S1125</f>
        <v>65108.202707513003</v>
      </c>
      <c r="S1125">
        <f>_xlfn.IFNA(VLOOKUP(Q1125,'MARVEL-X'!A$2:I$1400,7,FALSE),VLOOKUP(Q1125,MARVEL!A$2:J$1522,10,FALSE))</f>
        <v>577.30270751299997</v>
      </c>
      <c r="T1125">
        <f>IF(P1125=P1124,R1125+T1124,R1125)</f>
        <v>195324.441408618</v>
      </c>
      <c r="U1125">
        <f>IF(P1125=P1124,1+U1124,1)</f>
        <v>3</v>
      </c>
      <c r="V1125" t="str">
        <f t="shared" si="17"/>
        <v/>
      </c>
      <c r="W1125" t="str">
        <f>IF(V1125="","",IF(ABS(V1125-R1125)&gt;W$1,ABS(V1125-R1125),""))</f>
        <v/>
      </c>
      <c r="X1125" t="str">
        <f>Y1125&amp;"-"&amp;Z1125&amp;"-"&amp;AC1125&amp;"-"&amp;AD1125&amp;"-"&amp;AG1125</f>
        <v>7.5-f-D-2-1.5</v>
      </c>
      <c r="Y1125">
        <f>F1125</f>
        <v>7.5</v>
      </c>
      <c r="Z1125" s="2" t="str">
        <f>G1125</f>
        <v>f</v>
      </c>
      <c r="AA1125">
        <f>_xlfn.IFNA(VLOOKUP(X1125,'duo-out'!A$2:Q$5000,5,FALSE),E1125+10*(H1125-1)+1+_xlfn.IFNA(VLOOKUP(D1125,states!A$2:C$10,3,FALSE),1))</f>
        <v>163</v>
      </c>
      <c r="AB1125" t="str">
        <f>IF(V1125="","",V1125)</f>
        <v/>
      </c>
      <c r="AC1125" s="2" t="str">
        <f>_xlfn.IFNA(VLOOKUP(D1125,states!A$2:C$10,2,FALSE),"XX")</f>
        <v>D</v>
      </c>
      <c r="AD1125">
        <f>E1125</f>
        <v>2</v>
      </c>
      <c r="AE1125">
        <f>_xlfn.IFNA(VLOOKUP(D1125,states!A$2:D$10,4,FALSE),0)</f>
        <v>1</v>
      </c>
      <c r="AF1125">
        <v>0.5</v>
      </c>
      <c r="AG1125">
        <f>IF(AE1125=0,AF1125,IF(AE1125=1,IF(F1125=0.5,0.5,IF(H1125=1,0.5,1.5)),IF(F1125=0.5,0.5,IF(H1125=1,2.5,1.5))))</f>
        <v>1.5</v>
      </c>
      <c r="AH1125" s="7">
        <f>IF(AC1125="XX",0,1/C1125^(1/5)*IF(E1125=0,100,1)/(E1125+1)^(1/4))</f>
        <v>0.87282200217602857</v>
      </c>
    </row>
    <row r="1126" spans="1:34">
      <c r="A1126">
        <v>5799</v>
      </c>
      <c r="B1126" s="1">
        <v>64104</v>
      </c>
      <c r="C1126" s="6">
        <v>7.3819999999999997</v>
      </c>
      <c r="D1126" t="s">
        <v>6</v>
      </c>
      <c r="E1126">
        <v>2</v>
      </c>
      <c r="F1126">
        <v>7.5</v>
      </c>
      <c r="G1126" t="s">
        <v>2</v>
      </c>
      <c r="H1126">
        <v>2</v>
      </c>
      <c r="I1126" t="s">
        <v>0</v>
      </c>
      <c r="J1126">
        <v>0</v>
      </c>
      <c r="K1126">
        <v>7.5</v>
      </c>
      <c r="L1126" t="s">
        <v>1</v>
      </c>
      <c r="M1126">
        <v>2</v>
      </c>
      <c r="N1126" t="s">
        <v>5855</v>
      </c>
      <c r="O1126">
        <v>1</v>
      </c>
      <c r="P1126" t="str">
        <f>D1126&amp;"-"&amp;F1126&amp;"-"&amp;G1126&amp;"-"&amp;E1126&amp;"-"&amp;H1126</f>
        <v>D2Pi-7.5-f-2-2</v>
      </c>
      <c r="Q1126" t="str">
        <f>I1126&amp;"-"&amp;K1126&amp;"-"&amp;L1126&amp;"-"&amp;J1126&amp;"-"&amp;M1126</f>
        <v>X2Pi-7.5-e-0-2</v>
      </c>
      <c r="R1126">
        <f>B1126+S1126</f>
        <v>65101.864383961998</v>
      </c>
      <c r="S1126">
        <f>_xlfn.IFNA(VLOOKUP(Q1126,'MARVEL-X'!A$2:I$1400,7,FALSE),VLOOKUP(Q1126,MARVEL!A$2:J$1522,10,FALSE))</f>
        <v>997.86438396200003</v>
      </c>
      <c r="T1126">
        <f>IF(P1126=P1125,R1126+T1125,R1126)</f>
        <v>260426.30579258001</v>
      </c>
      <c r="U1126">
        <f>IF(P1126=P1125,1+U1125,1)</f>
        <v>4</v>
      </c>
      <c r="V1126" t="str">
        <f t="shared" si="17"/>
        <v/>
      </c>
      <c r="W1126" t="str">
        <f>IF(V1126="","",IF(ABS(V1126-R1126)&gt;W$1,ABS(V1126-R1126),""))</f>
        <v/>
      </c>
      <c r="X1126" t="str">
        <f>Y1126&amp;"-"&amp;Z1126&amp;"-"&amp;AC1126&amp;"-"&amp;AD1126&amp;"-"&amp;AG1126</f>
        <v>7.5-f-D-2-1.5</v>
      </c>
      <c r="Y1126">
        <f>F1126</f>
        <v>7.5</v>
      </c>
      <c r="Z1126" s="2" t="str">
        <f>G1126</f>
        <v>f</v>
      </c>
      <c r="AA1126">
        <f>_xlfn.IFNA(VLOOKUP(X1126,'duo-out'!A$2:Q$5000,5,FALSE),E1126+10*(H1126-1)+1+_xlfn.IFNA(VLOOKUP(D1126,states!A$2:C$10,3,FALSE),1))</f>
        <v>163</v>
      </c>
      <c r="AB1126" t="str">
        <f>IF(V1126="","",V1126)</f>
        <v/>
      </c>
      <c r="AC1126" s="2" t="str">
        <f>_xlfn.IFNA(VLOOKUP(D1126,states!A$2:C$10,2,FALSE),"XX")</f>
        <v>D</v>
      </c>
      <c r="AD1126">
        <f>E1126</f>
        <v>2</v>
      </c>
      <c r="AE1126">
        <f>_xlfn.IFNA(VLOOKUP(D1126,states!A$2:D$10,4,FALSE),0)</f>
        <v>1</v>
      </c>
      <c r="AF1126">
        <v>0.5</v>
      </c>
      <c r="AG1126">
        <f>IF(AE1126=0,AF1126,IF(AE1126=1,IF(F1126=0.5,0.5,IF(H1126=1,0.5,1.5)),IF(F1126=0.5,0.5,IF(H1126=1,2.5,1.5))))</f>
        <v>1.5</v>
      </c>
      <c r="AH1126" s="7">
        <f>IF(AC1126="XX",0,1/C1126^(1/5)*IF(E1126=0,100,1)/(E1126+1)^(1/4))</f>
        <v>0.50943042398207072</v>
      </c>
    </row>
    <row r="1127" spans="1:34">
      <c r="A1127">
        <v>5783</v>
      </c>
      <c r="B1127" s="1">
        <v>63856</v>
      </c>
      <c r="C1127" s="6">
        <v>5</v>
      </c>
      <c r="D1127" t="s">
        <v>6</v>
      </c>
      <c r="E1127">
        <v>2</v>
      </c>
      <c r="F1127">
        <v>7.5</v>
      </c>
      <c r="G1127" t="s">
        <v>2</v>
      </c>
      <c r="H1127">
        <v>2</v>
      </c>
      <c r="I1127" t="s">
        <v>0</v>
      </c>
      <c r="J1127">
        <v>0</v>
      </c>
      <c r="K1127">
        <v>8.5</v>
      </c>
      <c r="L1127" t="s">
        <v>2</v>
      </c>
      <c r="M1127">
        <v>2</v>
      </c>
      <c r="N1127" t="s">
        <v>5839</v>
      </c>
      <c r="O1127">
        <v>1</v>
      </c>
      <c r="P1127" t="str">
        <f>D1127&amp;"-"&amp;F1127&amp;"-"&amp;G1127&amp;"-"&amp;E1127&amp;"-"&amp;H1127</f>
        <v>D2Pi-7.5-f-2-2</v>
      </c>
      <c r="Q1127" t="str">
        <f>I1127&amp;"-"&amp;K1127&amp;"-"&amp;L1127&amp;"-"&amp;J1127&amp;"-"&amp;M1127</f>
        <v>X2Pi-8.5-f-0-2</v>
      </c>
      <c r="R1127">
        <f>B1127+S1127</f>
        <v>65108.374317143003</v>
      </c>
      <c r="S1127">
        <f>_xlfn.IFNA(VLOOKUP(Q1127,'MARVEL-X'!A$2:I$1400,7,FALSE),VLOOKUP(Q1127,MARVEL!A$2:J$1522,10,FALSE))</f>
        <v>1252.3743171430001</v>
      </c>
      <c r="T1127">
        <f>IF(P1127=P1126,R1127+T1126,R1127)</f>
        <v>325534.68010972301</v>
      </c>
      <c r="U1127">
        <f>IF(P1127=P1126,1+U1126,1)</f>
        <v>5</v>
      </c>
      <c r="V1127">
        <f t="shared" si="17"/>
        <v>65106.936021944603</v>
      </c>
      <c r="W1127">
        <f>IF(V1127="","",IF(ABS(V1127-R1127)&gt;W$1,ABS(V1127-R1127),""))</f>
        <v>1.4382951984007377</v>
      </c>
      <c r="X1127" t="str">
        <f>Y1127&amp;"-"&amp;Z1127&amp;"-"&amp;AC1127&amp;"-"&amp;AD1127&amp;"-"&amp;AG1127</f>
        <v>7.5-f-D-2-1.5</v>
      </c>
      <c r="Y1127">
        <f>F1127</f>
        <v>7.5</v>
      </c>
      <c r="Z1127" s="2" t="str">
        <f>G1127</f>
        <v>f</v>
      </c>
      <c r="AA1127">
        <f>_xlfn.IFNA(VLOOKUP(X1127,'duo-out'!A$2:Q$5000,5,FALSE),E1127+10*(H1127-1)+1+_xlfn.IFNA(VLOOKUP(D1127,states!A$2:C$10,3,FALSE),1))</f>
        <v>163</v>
      </c>
      <c r="AB1127">
        <f>IF(V1127="","",V1127)</f>
        <v>65106.936021944603</v>
      </c>
      <c r="AC1127" s="2" t="str">
        <f>_xlfn.IFNA(VLOOKUP(D1127,states!A$2:C$10,2,FALSE),"XX")</f>
        <v>D</v>
      </c>
      <c r="AD1127">
        <f>E1127</f>
        <v>2</v>
      </c>
      <c r="AE1127">
        <f>_xlfn.IFNA(VLOOKUP(D1127,states!A$2:D$10,4,FALSE),0)</f>
        <v>1</v>
      </c>
      <c r="AF1127">
        <v>0.5</v>
      </c>
      <c r="AG1127">
        <f>IF(AE1127=0,AF1127,IF(AE1127=1,IF(F1127=0.5,0.5,IF(H1127=1,0.5,1.5)),IF(F1127=0.5,0.5,IF(H1127=1,2.5,1.5))))</f>
        <v>1.5</v>
      </c>
      <c r="AH1127" s="7">
        <f>IF(AC1127="XX",0,1/C1127^(1/5)*IF(E1127=0,100,1)/(E1127+1)^(1/4))</f>
        <v>0.55071345269687233</v>
      </c>
    </row>
    <row r="1128" spans="1:34">
      <c r="A1128">
        <v>5197</v>
      </c>
      <c r="B1128" s="1">
        <v>64524.6</v>
      </c>
      <c r="C1128" s="6">
        <v>0.5</v>
      </c>
      <c r="D1128" t="s">
        <v>6</v>
      </c>
      <c r="E1128">
        <v>2</v>
      </c>
      <c r="F1128">
        <v>8.5</v>
      </c>
      <c r="G1128" t="s">
        <v>1</v>
      </c>
      <c r="H1128">
        <v>1</v>
      </c>
      <c r="I1128" t="s">
        <v>0</v>
      </c>
      <c r="J1128">
        <v>0</v>
      </c>
      <c r="K1128">
        <v>6.5</v>
      </c>
      <c r="L1128" t="s">
        <v>2</v>
      </c>
      <c r="M1128">
        <v>1</v>
      </c>
      <c r="N1128" t="s">
        <v>5253</v>
      </c>
      <c r="O1128">
        <v>1</v>
      </c>
      <c r="P1128" t="str">
        <f>D1128&amp;"-"&amp;F1128&amp;"-"&amp;G1128&amp;"-"&amp;E1128&amp;"-"&amp;H1128</f>
        <v>D2Pi-8.5-e-2-1</v>
      </c>
      <c r="Q1128" t="str">
        <f>I1128&amp;"-"&amp;K1128&amp;"-"&amp;L1128&amp;"-"&amp;J1128&amp;"-"&amp;M1128</f>
        <v>X2Pi-6.5-f-0-1</v>
      </c>
      <c r="R1128">
        <f>B1128+S1128</f>
        <v>65104.033975578001</v>
      </c>
      <c r="S1128">
        <f>_xlfn.IFNA(VLOOKUP(Q1128,'MARVEL-X'!A$2:I$1400,7,FALSE),VLOOKUP(Q1128,MARVEL!A$2:J$1522,10,FALSE))</f>
        <v>579.43397557799995</v>
      </c>
      <c r="T1128">
        <f>IF(P1128=P1127,R1128+T1127,R1128)</f>
        <v>65104.033975578001</v>
      </c>
      <c r="U1128">
        <f>IF(P1128=P1127,1+U1127,1)</f>
        <v>1</v>
      </c>
      <c r="V1128" t="str">
        <f t="shared" si="17"/>
        <v/>
      </c>
      <c r="W1128" t="str">
        <f>IF(V1128="","",IF(ABS(V1128-R1128)&gt;W$1,ABS(V1128-R1128),""))</f>
        <v/>
      </c>
      <c r="X1128" t="str">
        <f>Y1128&amp;"-"&amp;Z1128&amp;"-"&amp;AC1128&amp;"-"&amp;AD1128&amp;"-"&amp;AG1128</f>
        <v>8.5-e-D-2-0.5</v>
      </c>
      <c r="Y1128">
        <f>F1128</f>
        <v>8.5</v>
      </c>
      <c r="Z1128" s="2" t="str">
        <f>G1128</f>
        <v>e</v>
      </c>
      <c r="AA1128">
        <f>_xlfn.IFNA(VLOOKUP(X1128,'duo-out'!A$2:Q$5000,5,FALSE),E1128+10*(H1128-1)+1+_xlfn.IFNA(VLOOKUP(D1128,states!A$2:C$10,3,FALSE),1))</f>
        <v>153</v>
      </c>
      <c r="AB1128" t="str">
        <f>IF(V1128="","",V1128)</f>
        <v/>
      </c>
      <c r="AC1128" s="2" t="str">
        <f>_xlfn.IFNA(VLOOKUP(D1128,states!A$2:C$10,2,FALSE),"XX")</f>
        <v>D</v>
      </c>
      <c r="AD1128">
        <f>E1128</f>
        <v>2</v>
      </c>
      <c r="AE1128">
        <f>_xlfn.IFNA(VLOOKUP(D1128,states!A$2:D$10,4,FALSE),0)</f>
        <v>1</v>
      </c>
      <c r="AF1128">
        <v>0.5</v>
      </c>
      <c r="AG1128">
        <f>IF(AE1128=0,AF1128,IF(AE1128=1,IF(F1128=0.5,0.5,IF(H1128=1,0.5,1.5)),IF(F1128=0.5,0.5,IF(H1128=1,2.5,1.5))))</f>
        <v>0.5</v>
      </c>
      <c r="AH1128" s="7">
        <f>IF(AC1128="XX",0,1/C1128^(1/5)*IF(E1128=0,100,1)/(E1128+1)^(1/4))</f>
        <v>0.87282200217602857</v>
      </c>
    </row>
    <row r="1129" spans="1:34">
      <c r="A1129">
        <v>5219</v>
      </c>
      <c r="B1129" s="1">
        <v>63854.6</v>
      </c>
      <c r="C1129" s="6">
        <v>4.45</v>
      </c>
      <c r="D1129" t="s">
        <v>6</v>
      </c>
      <c r="E1129">
        <v>2</v>
      </c>
      <c r="F1129">
        <v>8.5</v>
      </c>
      <c r="G1129" t="s">
        <v>1</v>
      </c>
      <c r="H1129">
        <v>1</v>
      </c>
      <c r="I1129" t="s">
        <v>0</v>
      </c>
      <c r="J1129">
        <v>0</v>
      </c>
      <c r="K1129">
        <v>9.5</v>
      </c>
      <c r="L1129" t="s">
        <v>1</v>
      </c>
      <c r="M1129">
        <v>1</v>
      </c>
      <c r="N1129" t="s">
        <v>5275</v>
      </c>
      <c r="O1129">
        <v>1</v>
      </c>
      <c r="P1129" t="str">
        <f>D1129&amp;"-"&amp;F1129&amp;"-"&amp;G1129&amp;"-"&amp;E1129&amp;"-"&amp;H1129</f>
        <v>D2Pi-8.5-e-2-1</v>
      </c>
      <c r="Q1129" t="str">
        <f>I1129&amp;"-"&amp;K1129&amp;"-"&amp;L1129&amp;"-"&amp;J1129&amp;"-"&amp;M1129</f>
        <v>X2Pi-9.5-e-0-1</v>
      </c>
      <c r="R1129">
        <f>B1129+S1129</f>
        <v>65108.058645026998</v>
      </c>
      <c r="S1129">
        <f>_xlfn.IFNA(VLOOKUP(Q1129,'MARVEL-X'!A$2:I$1400,7,FALSE),VLOOKUP(Q1129,MARVEL!A$2:J$1522,10,FALSE))</f>
        <v>1253.4586450270001</v>
      </c>
      <c r="T1129">
        <f>IF(P1129=P1128,R1129+T1128,R1129)</f>
        <v>130212.09262060499</v>
      </c>
      <c r="U1129">
        <f>IF(P1129=P1128,1+U1128,1)</f>
        <v>2</v>
      </c>
      <c r="V1129" t="str">
        <f t="shared" si="17"/>
        <v/>
      </c>
      <c r="W1129" t="str">
        <f>IF(V1129="","",IF(ABS(V1129-R1129)&gt;W$1,ABS(V1129-R1129),""))</f>
        <v/>
      </c>
      <c r="X1129" t="str">
        <f>Y1129&amp;"-"&amp;Z1129&amp;"-"&amp;AC1129&amp;"-"&amp;AD1129&amp;"-"&amp;AG1129</f>
        <v>8.5-e-D-2-0.5</v>
      </c>
      <c r="Y1129">
        <f>F1129</f>
        <v>8.5</v>
      </c>
      <c r="Z1129" s="2" t="str">
        <f>G1129</f>
        <v>e</v>
      </c>
      <c r="AA1129">
        <f>_xlfn.IFNA(VLOOKUP(X1129,'duo-out'!A$2:Q$5000,5,FALSE),E1129+10*(H1129-1)+1+_xlfn.IFNA(VLOOKUP(D1129,states!A$2:C$10,3,FALSE),1))</f>
        <v>153</v>
      </c>
      <c r="AB1129" t="str">
        <f>IF(V1129="","",V1129)</f>
        <v/>
      </c>
      <c r="AC1129" s="2" t="str">
        <f>_xlfn.IFNA(VLOOKUP(D1129,states!A$2:C$10,2,FALSE),"XX")</f>
        <v>D</v>
      </c>
      <c r="AD1129">
        <f>E1129</f>
        <v>2</v>
      </c>
      <c r="AE1129">
        <f>_xlfn.IFNA(VLOOKUP(D1129,states!A$2:D$10,4,FALSE),0)</f>
        <v>1</v>
      </c>
      <c r="AF1129">
        <v>0.5</v>
      </c>
      <c r="AG1129">
        <f>IF(AE1129=0,AF1129,IF(AE1129=1,IF(F1129=0.5,0.5,IF(H1129=1,0.5,1.5)),IF(F1129=0.5,0.5,IF(H1129=1,2.5,1.5))))</f>
        <v>0.5</v>
      </c>
      <c r="AH1129" s="7">
        <f>IF(AC1129="XX",0,1/C1129^(1/5)*IF(E1129=0,100,1)/(E1129+1)^(1/4))</f>
        <v>0.56369954480789619</v>
      </c>
    </row>
    <row r="1130" spans="1:34">
      <c r="A1130">
        <v>5210</v>
      </c>
      <c r="B1130" s="1">
        <v>64101.599999999999</v>
      </c>
      <c r="C1130" s="6">
        <v>4.0309999999999997</v>
      </c>
      <c r="D1130" t="s">
        <v>6</v>
      </c>
      <c r="E1130">
        <v>2</v>
      </c>
      <c r="F1130">
        <v>8.5</v>
      </c>
      <c r="G1130" t="s">
        <v>1</v>
      </c>
      <c r="H1130">
        <v>1</v>
      </c>
      <c r="I1130" t="s">
        <v>0</v>
      </c>
      <c r="J1130">
        <v>0</v>
      </c>
      <c r="K1130">
        <v>8.5</v>
      </c>
      <c r="L1130" t="s">
        <v>2</v>
      </c>
      <c r="M1130">
        <v>1</v>
      </c>
      <c r="N1130" t="s">
        <v>5266</v>
      </c>
      <c r="O1130">
        <v>1</v>
      </c>
      <c r="P1130" t="str">
        <f>D1130&amp;"-"&amp;F1130&amp;"-"&amp;G1130&amp;"-"&amp;E1130&amp;"-"&amp;H1130</f>
        <v>D2Pi-8.5-e-2-1</v>
      </c>
      <c r="Q1130" t="str">
        <f>I1130&amp;"-"&amp;K1130&amp;"-"&amp;L1130&amp;"-"&amp;J1130&amp;"-"&amp;M1130</f>
        <v>X2Pi-8.5-f-0-1</v>
      </c>
      <c r="R1130">
        <f>B1130+S1130</f>
        <v>65101.049696426002</v>
      </c>
      <c r="S1130">
        <f>_xlfn.IFNA(VLOOKUP(Q1130,'MARVEL-X'!A$2:I$1400,7,FALSE),VLOOKUP(Q1130,MARVEL!A$2:J$1522,10,FALSE))</f>
        <v>999.44969642599995</v>
      </c>
      <c r="T1130">
        <f>IF(P1130=P1129,R1130+T1129,R1130)</f>
        <v>195313.14231703099</v>
      </c>
      <c r="U1130">
        <f>IF(P1130=P1129,1+U1129,1)</f>
        <v>3</v>
      </c>
      <c r="V1130" t="str">
        <f t="shared" si="17"/>
        <v/>
      </c>
      <c r="W1130" t="str">
        <f>IF(V1130="","",IF(ABS(V1130-R1130)&gt;W$1,ABS(V1130-R1130),""))</f>
        <v/>
      </c>
      <c r="X1130" t="str">
        <f>Y1130&amp;"-"&amp;Z1130&amp;"-"&amp;AC1130&amp;"-"&amp;AD1130&amp;"-"&amp;AG1130</f>
        <v>8.5-e-D-2-0.5</v>
      </c>
      <c r="Y1130">
        <f>F1130</f>
        <v>8.5</v>
      </c>
      <c r="Z1130" s="2" t="str">
        <f>G1130</f>
        <v>e</v>
      </c>
      <c r="AA1130">
        <f>_xlfn.IFNA(VLOOKUP(X1130,'duo-out'!A$2:Q$5000,5,FALSE),E1130+10*(H1130-1)+1+_xlfn.IFNA(VLOOKUP(D1130,states!A$2:C$10,3,FALSE),1))</f>
        <v>153</v>
      </c>
      <c r="AB1130" t="str">
        <f>IF(V1130="","",V1130)</f>
        <v/>
      </c>
      <c r="AC1130" s="2" t="str">
        <f>_xlfn.IFNA(VLOOKUP(D1130,states!A$2:C$10,2,FALSE),"XX")</f>
        <v>D</v>
      </c>
      <c r="AD1130">
        <f>E1130</f>
        <v>2</v>
      </c>
      <c r="AE1130">
        <f>_xlfn.IFNA(VLOOKUP(D1130,states!A$2:D$10,4,FALSE),0)</f>
        <v>1</v>
      </c>
      <c r="AF1130">
        <v>0.5</v>
      </c>
      <c r="AG1130">
        <f>IF(AE1130=0,AF1130,IF(AE1130=1,IF(F1130=0.5,0.5,IF(H1130=1,0.5,1.5)),IF(F1130=0.5,0.5,IF(H1130=1,2.5,1.5))))</f>
        <v>0.5</v>
      </c>
      <c r="AH1130" s="7">
        <f>IF(AC1130="XX",0,1/C1130^(1/5)*IF(E1130=0,100,1)/(E1130+1)^(1/4))</f>
        <v>0.57495933122296794</v>
      </c>
    </row>
    <row r="1131" spans="1:34">
      <c r="A1131">
        <v>5763</v>
      </c>
      <c r="B1131" s="1">
        <v>63852</v>
      </c>
      <c r="C1131" s="6">
        <v>5</v>
      </c>
      <c r="D1131" t="s">
        <v>6</v>
      </c>
      <c r="E1131">
        <v>2</v>
      </c>
      <c r="F1131">
        <v>8.5</v>
      </c>
      <c r="G1131" t="s">
        <v>1</v>
      </c>
      <c r="H1131">
        <v>1</v>
      </c>
      <c r="I1131" t="s">
        <v>0</v>
      </c>
      <c r="J1131">
        <v>0</v>
      </c>
      <c r="K1131">
        <v>9.5</v>
      </c>
      <c r="L1131" t="s">
        <v>1</v>
      </c>
      <c r="M1131">
        <v>1</v>
      </c>
      <c r="N1131" t="s">
        <v>5819</v>
      </c>
      <c r="O1131">
        <v>1</v>
      </c>
      <c r="P1131" t="str">
        <f>D1131&amp;"-"&amp;F1131&amp;"-"&amp;G1131&amp;"-"&amp;E1131&amp;"-"&amp;H1131</f>
        <v>D2Pi-8.5-e-2-1</v>
      </c>
      <c r="Q1131" t="str">
        <f>I1131&amp;"-"&amp;K1131&amp;"-"&amp;L1131&amp;"-"&amp;J1131&amp;"-"&amp;M1131</f>
        <v>X2Pi-9.5-e-0-1</v>
      </c>
      <c r="R1131">
        <f>B1131+S1131</f>
        <v>65105.458645027</v>
      </c>
      <c r="S1131">
        <f>_xlfn.IFNA(VLOOKUP(Q1131,'MARVEL-X'!A$2:I$1400,7,FALSE),VLOOKUP(Q1131,MARVEL!A$2:J$1522,10,FALSE))</f>
        <v>1253.4586450270001</v>
      </c>
      <c r="T1131">
        <f>IF(P1131=P1130,R1131+T1130,R1131)</f>
        <v>260418.600962058</v>
      </c>
      <c r="U1131">
        <f>IF(P1131=P1130,1+U1130,1)</f>
        <v>4</v>
      </c>
      <c r="V1131" t="str">
        <f t="shared" si="17"/>
        <v/>
      </c>
      <c r="W1131" t="str">
        <f>IF(V1131="","",IF(ABS(V1131-R1131)&gt;W$1,ABS(V1131-R1131),""))</f>
        <v/>
      </c>
      <c r="X1131" t="str">
        <f>Y1131&amp;"-"&amp;Z1131&amp;"-"&amp;AC1131&amp;"-"&amp;AD1131&amp;"-"&amp;AG1131</f>
        <v>8.5-e-D-2-0.5</v>
      </c>
      <c r="Y1131">
        <f>F1131</f>
        <v>8.5</v>
      </c>
      <c r="Z1131" s="2" t="str">
        <f>G1131</f>
        <v>e</v>
      </c>
      <c r="AA1131">
        <f>_xlfn.IFNA(VLOOKUP(X1131,'duo-out'!A$2:Q$5000,5,FALSE),E1131+10*(H1131-1)+1+_xlfn.IFNA(VLOOKUP(D1131,states!A$2:C$10,3,FALSE),1))</f>
        <v>153</v>
      </c>
      <c r="AB1131" t="str">
        <f>IF(V1131="","",V1131)</f>
        <v/>
      </c>
      <c r="AC1131" s="2" t="str">
        <f>_xlfn.IFNA(VLOOKUP(D1131,states!A$2:C$10,2,FALSE),"XX")</f>
        <v>D</v>
      </c>
      <c r="AD1131">
        <f>E1131</f>
        <v>2</v>
      </c>
      <c r="AE1131">
        <f>_xlfn.IFNA(VLOOKUP(D1131,states!A$2:D$10,4,FALSE),0)</f>
        <v>1</v>
      </c>
      <c r="AF1131">
        <v>0.5</v>
      </c>
      <c r="AG1131">
        <f>IF(AE1131=0,AF1131,IF(AE1131=1,IF(F1131=0.5,0.5,IF(H1131=1,0.5,1.5)),IF(F1131=0.5,0.5,IF(H1131=1,2.5,1.5))))</f>
        <v>0.5</v>
      </c>
      <c r="AH1131" s="7">
        <f>IF(AC1131="XX",0,1/C1131^(1/5)*IF(E1131=0,100,1)/(E1131+1)^(1/4))</f>
        <v>0.55071345269687233</v>
      </c>
    </row>
    <row r="1132" spans="1:34">
      <c r="A1132">
        <v>5788</v>
      </c>
      <c r="B1132" s="1">
        <v>64104</v>
      </c>
      <c r="C1132" s="6">
        <v>2.5</v>
      </c>
      <c r="D1132" t="s">
        <v>6</v>
      </c>
      <c r="E1132">
        <v>2</v>
      </c>
      <c r="F1132">
        <v>8.5</v>
      </c>
      <c r="G1132" t="s">
        <v>1</v>
      </c>
      <c r="H1132">
        <v>1</v>
      </c>
      <c r="I1132" t="s">
        <v>0</v>
      </c>
      <c r="J1132">
        <v>0</v>
      </c>
      <c r="K1132">
        <v>8.5</v>
      </c>
      <c r="L1132" t="s">
        <v>2</v>
      </c>
      <c r="M1132">
        <v>1</v>
      </c>
      <c r="N1132" t="s">
        <v>5844</v>
      </c>
      <c r="O1132">
        <v>1</v>
      </c>
      <c r="P1132" t="str">
        <f>D1132&amp;"-"&amp;F1132&amp;"-"&amp;G1132&amp;"-"&amp;E1132&amp;"-"&amp;H1132</f>
        <v>D2Pi-8.5-e-2-1</v>
      </c>
      <c r="Q1132" t="str">
        <f>I1132&amp;"-"&amp;K1132&amp;"-"&amp;L1132&amp;"-"&amp;J1132&amp;"-"&amp;M1132</f>
        <v>X2Pi-8.5-f-0-1</v>
      </c>
      <c r="R1132">
        <f>B1132+S1132</f>
        <v>65103.449696426003</v>
      </c>
      <c r="S1132">
        <f>_xlfn.IFNA(VLOOKUP(Q1132,'MARVEL-X'!A$2:I$1400,7,FALSE),VLOOKUP(Q1132,MARVEL!A$2:J$1522,10,FALSE))</f>
        <v>999.44969642599995</v>
      </c>
      <c r="T1132">
        <f>IF(P1132=P1131,R1132+T1131,R1132)</f>
        <v>325522.05065848399</v>
      </c>
      <c r="U1132">
        <f>IF(P1132=P1131,1+U1131,1)</f>
        <v>5</v>
      </c>
      <c r="V1132">
        <f t="shared" si="17"/>
        <v>65104.410131696801</v>
      </c>
      <c r="W1132">
        <f>IF(V1132="","",IF(ABS(V1132-R1132)&gt;W$1,ABS(V1132-R1132),""))</f>
        <v>0.96043527079746127</v>
      </c>
      <c r="X1132" t="str">
        <f>Y1132&amp;"-"&amp;Z1132&amp;"-"&amp;AC1132&amp;"-"&amp;AD1132&amp;"-"&amp;AG1132</f>
        <v>8.5-e-D-2-0.5</v>
      </c>
      <c r="Y1132">
        <f>F1132</f>
        <v>8.5</v>
      </c>
      <c r="Z1132" s="2" t="str">
        <f>G1132</f>
        <v>e</v>
      </c>
      <c r="AA1132">
        <f>_xlfn.IFNA(VLOOKUP(X1132,'duo-out'!A$2:Q$5000,5,FALSE),E1132+10*(H1132-1)+1+_xlfn.IFNA(VLOOKUP(D1132,states!A$2:C$10,3,FALSE),1))</f>
        <v>153</v>
      </c>
      <c r="AB1132">
        <f>IF(V1132="","",V1132)</f>
        <v>65104.410131696801</v>
      </c>
      <c r="AC1132" s="2" t="str">
        <f>_xlfn.IFNA(VLOOKUP(D1132,states!A$2:C$10,2,FALSE),"XX")</f>
        <v>D</v>
      </c>
      <c r="AD1132">
        <f>E1132</f>
        <v>2</v>
      </c>
      <c r="AE1132">
        <f>_xlfn.IFNA(VLOOKUP(D1132,states!A$2:D$10,4,FALSE),0)</f>
        <v>1</v>
      </c>
      <c r="AF1132">
        <v>0.5</v>
      </c>
      <c r="AG1132">
        <f>IF(AE1132=0,AF1132,IF(AE1132=1,IF(F1132=0.5,0.5,IF(H1132=1,0.5,1.5)),IF(F1132=0.5,0.5,IF(H1132=1,2.5,1.5))))</f>
        <v>0.5</v>
      </c>
      <c r="AH1132" s="7">
        <f>IF(AC1132="XX",0,1/C1132^(1/5)*IF(E1132=0,100,1)/(E1132+1)^(1/4))</f>
        <v>0.63260363718763468</v>
      </c>
    </row>
    <row r="1133" spans="1:34">
      <c r="A1133">
        <v>5205</v>
      </c>
      <c r="B1133" s="1">
        <v>64559.7</v>
      </c>
      <c r="C1133" s="6">
        <v>3.0289999999999999</v>
      </c>
      <c r="D1133" t="s">
        <v>6</v>
      </c>
      <c r="E1133">
        <v>2</v>
      </c>
      <c r="F1133">
        <v>8.5</v>
      </c>
      <c r="G1133" t="s">
        <v>1</v>
      </c>
      <c r="H1133">
        <v>2</v>
      </c>
      <c r="I1133" t="s">
        <v>0</v>
      </c>
      <c r="J1133">
        <v>0</v>
      </c>
      <c r="K1133">
        <v>6.5</v>
      </c>
      <c r="L1133" t="s">
        <v>2</v>
      </c>
      <c r="M1133">
        <v>2</v>
      </c>
      <c r="N1133" t="s">
        <v>5261</v>
      </c>
      <c r="O1133">
        <v>1</v>
      </c>
      <c r="P1133" t="str">
        <f>D1133&amp;"-"&amp;F1133&amp;"-"&amp;G1133&amp;"-"&amp;E1133&amp;"-"&amp;H1133</f>
        <v>D2Pi-8.5-e-2-2</v>
      </c>
      <c r="Q1133" t="str">
        <f>I1133&amp;"-"&amp;K1133&amp;"-"&amp;L1133&amp;"-"&amp;J1133&amp;"-"&amp;M1133</f>
        <v>X2Pi-6.5-f-0-2</v>
      </c>
      <c r="R1133">
        <f>B1133+S1133</f>
        <v>65335.834898135996</v>
      </c>
      <c r="S1133">
        <f>_xlfn.IFNA(VLOOKUP(Q1133,'MARVEL-X'!A$2:I$1400,7,FALSE),VLOOKUP(Q1133,MARVEL!A$2:J$1522,10,FALSE))</f>
        <v>776.13489813599995</v>
      </c>
      <c r="T1133">
        <f>IF(P1133=P1132,R1133+T1132,R1133)</f>
        <v>65335.834898135996</v>
      </c>
      <c r="U1133">
        <f>IF(P1133=P1132,1+U1132,1)</f>
        <v>1</v>
      </c>
      <c r="V1133" t="str">
        <f t="shared" si="17"/>
        <v/>
      </c>
      <c r="W1133" t="str">
        <f>IF(V1133="","",IF(ABS(V1133-R1133)&gt;W$1,ABS(V1133-R1133),""))</f>
        <v/>
      </c>
      <c r="X1133" t="str">
        <f>Y1133&amp;"-"&amp;Z1133&amp;"-"&amp;AC1133&amp;"-"&amp;AD1133&amp;"-"&amp;AG1133</f>
        <v>8.5-e-D-2-1.5</v>
      </c>
      <c r="Y1133">
        <f>F1133</f>
        <v>8.5</v>
      </c>
      <c r="Z1133" s="2" t="str">
        <f>G1133</f>
        <v>e</v>
      </c>
      <c r="AA1133">
        <f>_xlfn.IFNA(VLOOKUP(X1133,'duo-out'!A$2:Q$5000,5,FALSE),E1133+10*(H1133-1)+1+_xlfn.IFNA(VLOOKUP(D1133,states!A$2:C$10,3,FALSE),1))</f>
        <v>163</v>
      </c>
      <c r="AB1133" t="str">
        <f>IF(V1133="","",V1133)</f>
        <v/>
      </c>
      <c r="AC1133" s="2" t="str">
        <f>_xlfn.IFNA(VLOOKUP(D1133,states!A$2:C$10,2,FALSE),"XX")</f>
        <v>D</v>
      </c>
      <c r="AD1133">
        <f>E1133</f>
        <v>2</v>
      </c>
      <c r="AE1133">
        <f>_xlfn.IFNA(VLOOKUP(D1133,states!A$2:D$10,4,FALSE),0)</f>
        <v>1</v>
      </c>
      <c r="AF1133">
        <v>0.5</v>
      </c>
      <c r="AG1133">
        <f>IF(AE1133=0,AF1133,IF(AE1133=1,IF(F1133=0.5,0.5,IF(H1133=1,0.5,1.5)),IF(F1133=0.5,0.5,IF(H1133=1,2.5,1.5))))</f>
        <v>1.5</v>
      </c>
      <c r="AH1133" s="7">
        <f>IF(AC1133="XX",0,1/C1133^(1/5)*IF(E1133=0,100,1)/(E1133+1)^(1/4))</f>
        <v>0.6087792365352066</v>
      </c>
    </row>
    <row r="1134" spans="1:34">
      <c r="A1134">
        <v>5225</v>
      </c>
      <c r="B1134" s="1">
        <v>63804.5</v>
      </c>
      <c r="C1134" s="6">
        <v>2.5990000000000002</v>
      </c>
      <c r="D1134" t="s">
        <v>6</v>
      </c>
      <c r="E1134">
        <v>2</v>
      </c>
      <c r="F1134">
        <v>8.5</v>
      </c>
      <c r="G1134" t="s">
        <v>1</v>
      </c>
      <c r="H1134">
        <v>2</v>
      </c>
      <c r="I1134" t="s">
        <v>0</v>
      </c>
      <c r="J1134">
        <v>0</v>
      </c>
      <c r="K1134">
        <v>9.5</v>
      </c>
      <c r="L1134" t="s">
        <v>1</v>
      </c>
      <c r="M1134">
        <v>2</v>
      </c>
      <c r="N1134" t="s">
        <v>5281</v>
      </c>
      <c r="O1134">
        <v>1</v>
      </c>
      <c r="P1134" t="str">
        <f>D1134&amp;"-"&amp;F1134&amp;"-"&amp;G1134&amp;"-"&amp;E1134&amp;"-"&amp;H1134</f>
        <v>D2Pi-8.5-e-2-2</v>
      </c>
      <c r="Q1134" t="str">
        <f>I1134&amp;"-"&amp;K1134&amp;"-"&amp;L1134&amp;"-"&amp;J1134&amp;"-"&amp;M1134</f>
        <v>X2Pi-9.5-e-0-2</v>
      </c>
      <c r="R1134">
        <f>B1134+S1134</f>
        <v>65331.175782867998</v>
      </c>
      <c r="S1134">
        <f>_xlfn.IFNA(VLOOKUP(Q1134,'MARVEL-X'!A$2:I$1400,7,FALSE),VLOOKUP(Q1134,MARVEL!A$2:J$1522,10,FALSE))</f>
        <v>1526.6757828679999</v>
      </c>
      <c r="T1134">
        <f>IF(P1134=P1133,R1134+T1133,R1134)</f>
        <v>130667.010681004</v>
      </c>
      <c r="U1134">
        <f>IF(P1134=P1133,1+U1133,1)</f>
        <v>2</v>
      </c>
      <c r="V1134" t="str">
        <f t="shared" si="17"/>
        <v/>
      </c>
      <c r="W1134" t="str">
        <f>IF(V1134="","",IF(ABS(V1134-R1134)&gt;W$1,ABS(V1134-R1134),""))</f>
        <v/>
      </c>
      <c r="X1134" t="str">
        <f>Y1134&amp;"-"&amp;Z1134&amp;"-"&amp;AC1134&amp;"-"&amp;AD1134&amp;"-"&amp;AG1134</f>
        <v>8.5-e-D-2-1.5</v>
      </c>
      <c r="Y1134">
        <f>F1134</f>
        <v>8.5</v>
      </c>
      <c r="Z1134" s="2" t="str">
        <f>G1134</f>
        <v>e</v>
      </c>
      <c r="AA1134">
        <f>_xlfn.IFNA(VLOOKUP(X1134,'duo-out'!A$2:Q$5000,5,FALSE),E1134+10*(H1134-1)+1+_xlfn.IFNA(VLOOKUP(D1134,states!A$2:C$10,3,FALSE),1))</f>
        <v>163</v>
      </c>
      <c r="AB1134" t="str">
        <f>IF(V1134="","",V1134)</f>
        <v/>
      </c>
      <c r="AC1134" s="2" t="str">
        <f>_xlfn.IFNA(VLOOKUP(D1134,states!A$2:C$10,2,FALSE),"XX")</f>
        <v>D</v>
      </c>
      <c r="AD1134">
        <f>E1134</f>
        <v>2</v>
      </c>
      <c r="AE1134">
        <f>_xlfn.IFNA(VLOOKUP(D1134,states!A$2:D$10,4,FALSE),0)</f>
        <v>1</v>
      </c>
      <c r="AF1134">
        <v>0.5</v>
      </c>
      <c r="AG1134">
        <f>IF(AE1134=0,AF1134,IF(AE1134=1,IF(F1134=0.5,0.5,IF(H1134=1,0.5,1.5)),IF(F1134=0.5,0.5,IF(H1134=1,2.5,1.5))))</f>
        <v>1.5</v>
      </c>
      <c r="AH1134" s="7">
        <f>IF(AC1134="XX",0,1/C1134^(1/5)*IF(E1134=0,100,1)/(E1134+1)^(1/4))</f>
        <v>0.62770910821889847</v>
      </c>
    </row>
    <row r="1135" spans="1:34">
      <c r="A1135">
        <v>5215</v>
      </c>
      <c r="B1135" s="1">
        <v>64080.6</v>
      </c>
      <c r="C1135" s="6">
        <v>0.5</v>
      </c>
      <c r="D1135" t="s">
        <v>6</v>
      </c>
      <c r="E1135">
        <v>2</v>
      </c>
      <c r="F1135">
        <v>8.5</v>
      </c>
      <c r="G1135" t="s">
        <v>1</v>
      </c>
      <c r="H1135">
        <v>2</v>
      </c>
      <c r="I1135" t="s">
        <v>0</v>
      </c>
      <c r="J1135">
        <v>0</v>
      </c>
      <c r="K1135">
        <v>8.5</v>
      </c>
      <c r="L1135" t="s">
        <v>2</v>
      </c>
      <c r="M1135">
        <v>2</v>
      </c>
      <c r="N1135" t="s">
        <v>5271</v>
      </c>
      <c r="O1135">
        <v>1</v>
      </c>
      <c r="P1135" t="str">
        <f>D1135&amp;"-"&amp;F1135&amp;"-"&amp;G1135&amp;"-"&amp;E1135&amp;"-"&amp;H1135</f>
        <v>D2Pi-8.5-e-2-2</v>
      </c>
      <c r="Q1135" t="str">
        <f>I1135&amp;"-"&amp;K1135&amp;"-"&amp;L1135&amp;"-"&amp;J1135&amp;"-"&amp;M1135</f>
        <v>X2Pi-8.5-f-0-2</v>
      </c>
      <c r="R1135">
        <f>B1135+S1135</f>
        <v>65332.974317143002</v>
      </c>
      <c r="S1135">
        <f>_xlfn.IFNA(VLOOKUP(Q1135,'MARVEL-X'!A$2:I$1400,7,FALSE),VLOOKUP(Q1135,MARVEL!A$2:J$1522,10,FALSE))</f>
        <v>1252.3743171430001</v>
      </c>
      <c r="T1135">
        <f>IF(P1135=P1134,R1135+T1134,R1135)</f>
        <v>195999.984998147</v>
      </c>
      <c r="U1135">
        <f>IF(P1135=P1134,1+U1134,1)</f>
        <v>3</v>
      </c>
      <c r="V1135" t="str">
        <f t="shared" si="17"/>
        <v/>
      </c>
      <c r="W1135" t="str">
        <f>IF(V1135="","",IF(ABS(V1135-R1135)&gt;W$1,ABS(V1135-R1135),""))</f>
        <v/>
      </c>
      <c r="X1135" t="str">
        <f>Y1135&amp;"-"&amp;Z1135&amp;"-"&amp;AC1135&amp;"-"&amp;AD1135&amp;"-"&amp;AG1135</f>
        <v>8.5-e-D-2-1.5</v>
      </c>
      <c r="Y1135">
        <f>F1135</f>
        <v>8.5</v>
      </c>
      <c r="Z1135" s="2" t="str">
        <f>G1135</f>
        <v>e</v>
      </c>
      <c r="AA1135">
        <f>_xlfn.IFNA(VLOOKUP(X1135,'duo-out'!A$2:Q$5000,5,FALSE),E1135+10*(H1135-1)+1+_xlfn.IFNA(VLOOKUP(D1135,states!A$2:C$10,3,FALSE),1))</f>
        <v>163</v>
      </c>
      <c r="AB1135" t="str">
        <f>IF(V1135="","",V1135)</f>
        <v/>
      </c>
      <c r="AC1135" s="2" t="str">
        <f>_xlfn.IFNA(VLOOKUP(D1135,states!A$2:C$10,2,FALSE),"XX")</f>
        <v>D</v>
      </c>
      <c r="AD1135">
        <f>E1135</f>
        <v>2</v>
      </c>
      <c r="AE1135">
        <f>_xlfn.IFNA(VLOOKUP(D1135,states!A$2:D$10,4,FALSE),0)</f>
        <v>1</v>
      </c>
      <c r="AF1135">
        <v>0.5</v>
      </c>
      <c r="AG1135">
        <f>IF(AE1135=0,AF1135,IF(AE1135=1,IF(F1135=0.5,0.5,IF(H1135=1,0.5,1.5)),IF(F1135=0.5,0.5,IF(H1135=1,2.5,1.5))))</f>
        <v>1.5</v>
      </c>
      <c r="AH1135" s="7">
        <f>IF(AC1135="XX",0,1/C1135^(1/5)*IF(E1135=0,100,1)/(E1135+1)^(1/4))</f>
        <v>0.87282200217602857</v>
      </c>
    </row>
    <row r="1136" spans="1:34">
      <c r="A1136">
        <v>5800</v>
      </c>
      <c r="B1136" s="1">
        <v>64083</v>
      </c>
      <c r="C1136" s="6">
        <v>2.5</v>
      </c>
      <c r="D1136" t="s">
        <v>6</v>
      </c>
      <c r="E1136">
        <v>2</v>
      </c>
      <c r="F1136">
        <v>8.5</v>
      </c>
      <c r="G1136" t="s">
        <v>1</v>
      </c>
      <c r="H1136">
        <v>2</v>
      </c>
      <c r="I1136" t="s">
        <v>0</v>
      </c>
      <c r="J1136">
        <v>0</v>
      </c>
      <c r="K1136">
        <v>8.5</v>
      </c>
      <c r="L1136" t="s">
        <v>2</v>
      </c>
      <c r="M1136">
        <v>2</v>
      </c>
      <c r="N1136" t="s">
        <v>5856</v>
      </c>
      <c r="O1136">
        <v>1</v>
      </c>
      <c r="P1136" t="str">
        <f>D1136&amp;"-"&amp;F1136&amp;"-"&amp;G1136&amp;"-"&amp;E1136&amp;"-"&amp;H1136</f>
        <v>D2Pi-8.5-e-2-2</v>
      </c>
      <c r="Q1136" t="str">
        <f>I1136&amp;"-"&amp;K1136&amp;"-"&amp;L1136&amp;"-"&amp;J1136&amp;"-"&amp;M1136</f>
        <v>X2Pi-8.5-f-0-2</v>
      </c>
      <c r="R1136">
        <f>B1136+S1136</f>
        <v>65335.374317143003</v>
      </c>
      <c r="S1136">
        <f>_xlfn.IFNA(VLOOKUP(Q1136,'MARVEL-X'!A$2:I$1400,7,FALSE),VLOOKUP(Q1136,MARVEL!A$2:J$1522,10,FALSE))</f>
        <v>1252.3743171430001</v>
      </c>
      <c r="T1136">
        <f>IF(P1136=P1135,R1136+T1135,R1136)</f>
        <v>261335.35931529</v>
      </c>
      <c r="U1136">
        <f>IF(P1136=P1135,1+U1135,1)</f>
        <v>4</v>
      </c>
      <c r="V1136" t="str">
        <f t="shared" si="17"/>
        <v/>
      </c>
      <c r="W1136" t="str">
        <f>IF(V1136="","",IF(ABS(V1136-R1136)&gt;W$1,ABS(V1136-R1136),""))</f>
        <v/>
      </c>
      <c r="X1136" t="str">
        <f>Y1136&amp;"-"&amp;Z1136&amp;"-"&amp;AC1136&amp;"-"&amp;AD1136&amp;"-"&amp;AG1136</f>
        <v>8.5-e-D-2-1.5</v>
      </c>
      <c r="Y1136">
        <f>F1136</f>
        <v>8.5</v>
      </c>
      <c r="Z1136" s="2" t="str">
        <f>G1136</f>
        <v>e</v>
      </c>
      <c r="AA1136">
        <f>_xlfn.IFNA(VLOOKUP(X1136,'duo-out'!A$2:Q$5000,5,FALSE),E1136+10*(H1136-1)+1+_xlfn.IFNA(VLOOKUP(D1136,states!A$2:C$10,3,FALSE),1))</f>
        <v>163</v>
      </c>
      <c r="AB1136" t="str">
        <f>IF(V1136="","",V1136)</f>
        <v/>
      </c>
      <c r="AC1136" s="2" t="str">
        <f>_xlfn.IFNA(VLOOKUP(D1136,states!A$2:C$10,2,FALSE),"XX")</f>
        <v>D</v>
      </c>
      <c r="AD1136">
        <f>E1136</f>
        <v>2</v>
      </c>
      <c r="AE1136">
        <f>_xlfn.IFNA(VLOOKUP(D1136,states!A$2:D$10,4,FALSE),0)</f>
        <v>1</v>
      </c>
      <c r="AF1136">
        <v>0.5</v>
      </c>
      <c r="AG1136">
        <f>IF(AE1136=0,AF1136,IF(AE1136=1,IF(F1136=0.5,0.5,IF(H1136=1,0.5,1.5)),IF(F1136=0.5,0.5,IF(H1136=1,2.5,1.5))))</f>
        <v>1.5</v>
      </c>
      <c r="AH1136" s="7">
        <f>IF(AC1136="XX",0,1/C1136^(1/5)*IF(E1136=0,100,1)/(E1136+1)^(1/4))</f>
        <v>0.63260363718763468</v>
      </c>
    </row>
    <row r="1137" spans="1:34">
      <c r="A1137">
        <v>191</v>
      </c>
      <c r="B1137" s="1">
        <v>63902</v>
      </c>
      <c r="C1137" s="6">
        <v>5</v>
      </c>
      <c r="D1137" t="s">
        <v>6</v>
      </c>
      <c r="E1137">
        <v>2</v>
      </c>
      <c r="F1137">
        <v>8.5</v>
      </c>
      <c r="G1137" t="s">
        <v>1</v>
      </c>
      <c r="H1137">
        <v>2</v>
      </c>
      <c r="I1137" t="s">
        <v>0</v>
      </c>
      <c r="J1137">
        <v>0</v>
      </c>
      <c r="K1137">
        <v>9.5</v>
      </c>
      <c r="L1137" t="s">
        <v>1</v>
      </c>
      <c r="M1137">
        <v>2</v>
      </c>
      <c r="N1137" t="s">
        <v>246</v>
      </c>
      <c r="O1137">
        <v>-1</v>
      </c>
      <c r="P1137" t="str">
        <f>D1137&amp;"-"&amp;F1137&amp;"-"&amp;G1137&amp;"-"&amp;E1137&amp;"-"&amp;H1137</f>
        <v>D2Pi-8.5-e-2-2</v>
      </c>
      <c r="Q1137" t="str">
        <f>I1137&amp;"-"&amp;K1137&amp;"-"&amp;L1137&amp;"-"&amp;J1137&amp;"-"&amp;M1137</f>
        <v>X2Pi-9.5-e-0-2</v>
      </c>
      <c r="R1137">
        <f>B1137+S1137</f>
        <v>65428.675782867998</v>
      </c>
      <c r="S1137">
        <f>_xlfn.IFNA(VLOOKUP(Q1137,'MARVEL-X'!A$2:I$1400,7,FALSE),VLOOKUP(Q1137,MARVEL!A$2:J$1522,10,FALSE))</f>
        <v>1526.6757828679999</v>
      </c>
      <c r="T1137">
        <f>IF(P1137=P1136,R1137+T1136,R1137)</f>
        <v>326764.035098158</v>
      </c>
      <c r="U1137">
        <f>IF(P1137=P1136,1+U1136,1)</f>
        <v>5</v>
      </c>
      <c r="V1137">
        <f t="shared" si="17"/>
        <v>65352.807019631597</v>
      </c>
      <c r="W1137">
        <f>IF(V1137="","",IF(ABS(V1137-R1137)&gt;W$1,ABS(V1137-R1137),""))</f>
        <v>75.868763236401719</v>
      </c>
      <c r="X1137" t="str">
        <f>Y1137&amp;"-"&amp;Z1137&amp;"-"&amp;AC1137&amp;"-"&amp;AD1137&amp;"-"&amp;AG1137</f>
        <v>8.5-e-D-2-1.5</v>
      </c>
      <c r="Y1137">
        <f>F1137</f>
        <v>8.5</v>
      </c>
      <c r="Z1137" s="2" t="str">
        <f>G1137</f>
        <v>e</v>
      </c>
      <c r="AA1137">
        <f>_xlfn.IFNA(VLOOKUP(X1137,'duo-out'!A$2:Q$5000,5,FALSE),E1137+10*(H1137-1)+1+_xlfn.IFNA(VLOOKUP(D1137,states!A$2:C$10,3,FALSE),1))</f>
        <v>163</v>
      </c>
      <c r="AB1137">
        <f>IF(V1137="","",V1137)</f>
        <v>65352.807019631597</v>
      </c>
      <c r="AC1137" s="2" t="str">
        <f>_xlfn.IFNA(VLOOKUP(D1137,states!A$2:C$10,2,FALSE),"XX")</f>
        <v>D</v>
      </c>
      <c r="AD1137">
        <f>E1137</f>
        <v>2</v>
      </c>
      <c r="AE1137">
        <f>_xlfn.IFNA(VLOOKUP(D1137,states!A$2:D$10,4,FALSE),0)</f>
        <v>1</v>
      </c>
      <c r="AF1137">
        <v>0.5</v>
      </c>
      <c r="AG1137">
        <f>IF(AE1137=0,AF1137,IF(AE1137=1,IF(F1137=0.5,0.5,IF(H1137=1,0.5,1.5)),IF(F1137=0.5,0.5,IF(H1137=1,2.5,1.5))))</f>
        <v>1.5</v>
      </c>
      <c r="AH1137" s="7">
        <f>IF(AC1137="XX",0,1/C1137^(1/5)*IF(E1137=0,100,1)/(E1137+1)^(1/4))</f>
        <v>0.55071345269687233</v>
      </c>
    </row>
    <row r="1138" spans="1:34">
      <c r="A1138">
        <v>5252</v>
      </c>
      <c r="B1138" s="1">
        <v>63854.6</v>
      </c>
      <c r="C1138" s="6">
        <v>0.5</v>
      </c>
      <c r="D1138" t="s">
        <v>6</v>
      </c>
      <c r="E1138">
        <v>2</v>
      </c>
      <c r="F1138">
        <v>8.5</v>
      </c>
      <c r="G1138" t="s">
        <v>2</v>
      </c>
      <c r="H1138">
        <v>1</v>
      </c>
      <c r="I1138" t="s">
        <v>0</v>
      </c>
      <c r="J1138">
        <v>0</v>
      </c>
      <c r="K1138">
        <v>9.5</v>
      </c>
      <c r="L1138" t="s">
        <v>2</v>
      </c>
      <c r="M1138">
        <v>1</v>
      </c>
      <c r="N1138" t="s">
        <v>5308</v>
      </c>
      <c r="O1138">
        <v>1</v>
      </c>
      <c r="P1138" t="str">
        <f>D1138&amp;"-"&amp;F1138&amp;"-"&amp;G1138&amp;"-"&amp;E1138&amp;"-"&amp;H1138</f>
        <v>D2Pi-8.5-f-2-1</v>
      </c>
      <c r="Q1138" t="str">
        <f>I1138&amp;"-"&amp;K1138&amp;"-"&amp;L1138&amp;"-"&amp;J1138&amp;"-"&amp;M1138</f>
        <v>X2Pi-9.5-f-0-1</v>
      </c>
      <c r="R1138">
        <f>B1138+S1138</f>
        <v>65104.885694304001</v>
      </c>
      <c r="S1138">
        <f>_xlfn.IFNA(VLOOKUP(Q1138,'MARVEL-X'!A$2:I$1400,7,FALSE),VLOOKUP(Q1138,MARVEL!A$2:J$1522,10,FALSE))</f>
        <v>1250.2856943039999</v>
      </c>
      <c r="T1138">
        <f>IF(P1138=P1137,R1138+T1137,R1138)</f>
        <v>65104.885694304001</v>
      </c>
      <c r="U1138">
        <f>IF(P1138=P1137,1+U1137,1)</f>
        <v>1</v>
      </c>
      <c r="V1138" t="str">
        <f t="shared" si="17"/>
        <v/>
      </c>
      <c r="W1138" t="str">
        <f>IF(V1138="","",IF(ABS(V1138-R1138)&gt;W$1,ABS(V1138-R1138),""))</f>
        <v/>
      </c>
      <c r="X1138" t="str">
        <f>Y1138&amp;"-"&amp;Z1138&amp;"-"&amp;AC1138&amp;"-"&amp;AD1138&amp;"-"&amp;AG1138</f>
        <v>8.5-f-D-2-0.5</v>
      </c>
      <c r="Y1138">
        <f>F1138</f>
        <v>8.5</v>
      </c>
      <c r="Z1138" s="2" t="str">
        <f>G1138</f>
        <v>f</v>
      </c>
      <c r="AA1138">
        <f>_xlfn.IFNA(VLOOKUP(X1138,'duo-out'!A$2:Q$5000,5,FALSE),E1138+10*(H1138-1)+1+_xlfn.IFNA(VLOOKUP(D1138,states!A$2:C$10,3,FALSE),1))</f>
        <v>153</v>
      </c>
      <c r="AB1138" t="str">
        <f>IF(V1138="","",V1138)</f>
        <v/>
      </c>
      <c r="AC1138" s="2" t="str">
        <f>_xlfn.IFNA(VLOOKUP(D1138,states!A$2:C$10,2,FALSE),"XX")</f>
        <v>D</v>
      </c>
      <c r="AD1138">
        <f>E1138</f>
        <v>2</v>
      </c>
      <c r="AE1138">
        <f>_xlfn.IFNA(VLOOKUP(D1138,states!A$2:D$10,4,FALSE),0)</f>
        <v>1</v>
      </c>
      <c r="AF1138">
        <v>0.5</v>
      </c>
      <c r="AG1138">
        <f>IF(AE1138=0,AF1138,IF(AE1138=1,IF(F1138=0.5,0.5,IF(H1138=1,0.5,1.5)),IF(F1138=0.5,0.5,IF(H1138=1,2.5,1.5))))</f>
        <v>0.5</v>
      </c>
      <c r="AH1138" s="7">
        <f>IF(AC1138="XX",0,1/C1138^(1/5)*IF(E1138=0,100,1)/(E1138+1)^(1/4))</f>
        <v>0.87282200217602857</v>
      </c>
    </row>
    <row r="1139" spans="1:34">
      <c r="A1139">
        <v>5244</v>
      </c>
      <c r="B1139" s="1">
        <v>64101.599999999999</v>
      </c>
      <c r="C1139" s="6">
        <v>1.2889999999999999</v>
      </c>
      <c r="D1139" t="s">
        <v>6</v>
      </c>
      <c r="E1139">
        <v>2</v>
      </c>
      <c r="F1139">
        <v>8.5</v>
      </c>
      <c r="G1139" t="s">
        <v>2</v>
      </c>
      <c r="H1139">
        <v>1</v>
      </c>
      <c r="I1139" t="s">
        <v>0</v>
      </c>
      <c r="J1139">
        <v>0</v>
      </c>
      <c r="K1139">
        <v>8.5</v>
      </c>
      <c r="L1139" t="s">
        <v>1</v>
      </c>
      <c r="M1139">
        <v>1</v>
      </c>
      <c r="N1139" t="s">
        <v>5300</v>
      </c>
      <c r="O1139">
        <v>1</v>
      </c>
      <c r="P1139" t="str">
        <f>D1139&amp;"-"&amp;F1139&amp;"-"&amp;G1139&amp;"-"&amp;E1139&amp;"-"&amp;H1139</f>
        <v>D2Pi-8.5-f-2-1</v>
      </c>
      <c r="Q1139" t="str">
        <f>I1139&amp;"-"&amp;K1139&amp;"-"&amp;L1139&amp;"-"&amp;J1139&amp;"-"&amp;M1139</f>
        <v>X2Pi-8.5-e-0-1</v>
      </c>
      <c r="R1139">
        <f>B1139+S1139</f>
        <v>65103.590053335</v>
      </c>
      <c r="S1139">
        <f>_xlfn.IFNA(VLOOKUP(Q1139,'MARVEL-X'!A$2:I$1400,7,FALSE),VLOOKUP(Q1139,MARVEL!A$2:J$1522,10,FALSE))</f>
        <v>1001.990053335</v>
      </c>
      <c r="T1139">
        <f>IF(P1139=P1138,R1139+T1138,R1139)</f>
        <v>130208.47574763899</v>
      </c>
      <c r="U1139">
        <f>IF(P1139=P1138,1+U1138,1)</f>
        <v>2</v>
      </c>
      <c r="V1139" t="str">
        <f t="shared" si="17"/>
        <v/>
      </c>
      <c r="W1139" t="str">
        <f>IF(V1139="","",IF(ABS(V1139-R1139)&gt;W$1,ABS(V1139-R1139),""))</f>
        <v/>
      </c>
      <c r="X1139" t="str">
        <f>Y1139&amp;"-"&amp;Z1139&amp;"-"&amp;AC1139&amp;"-"&amp;AD1139&amp;"-"&amp;AG1139</f>
        <v>8.5-f-D-2-0.5</v>
      </c>
      <c r="Y1139">
        <f>F1139</f>
        <v>8.5</v>
      </c>
      <c r="Z1139" s="2" t="str">
        <f>G1139</f>
        <v>f</v>
      </c>
      <c r="AA1139">
        <f>_xlfn.IFNA(VLOOKUP(X1139,'duo-out'!A$2:Q$5000,5,FALSE),E1139+10*(H1139-1)+1+_xlfn.IFNA(VLOOKUP(D1139,states!A$2:C$10,3,FALSE),1))</f>
        <v>153</v>
      </c>
      <c r="AB1139" t="str">
        <f>IF(V1139="","",V1139)</f>
        <v/>
      </c>
      <c r="AC1139" s="2" t="str">
        <f>_xlfn.IFNA(VLOOKUP(D1139,states!A$2:C$10,2,FALSE),"XX")</f>
        <v>D</v>
      </c>
      <c r="AD1139">
        <f>E1139</f>
        <v>2</v>
      </c>
      <c r="AE1139">
        <f>_xlfn.IFNA(VLOOKUP(D1139,states!A$2:D$10,4,FALSE),0)</f>
        <v>1</v>
      </c>
      <c r="AF1139">
        <v>0.5</v>
      </c>
      <c r="AG1139">
        <f>IF(AE1139=0,AF1139,IF(AE1139=1,IF(F1139=0.5,0.5,IF(H1139=1,0.5,1.5)),IF(F1139=0.5,0.5,IF(H1139=1,2.5,1.5))))</f>
        <v>0.5</v>
      </c>
      <c r="AH1139" s="7">
        <f>IF(AC1139="XX",0,1/C1139^(1/5)*IF(E1139=0,100,1)/(E1139+1)^(1/4))</f>
        <v>0.72221932140529643</v>
      </c>
    </row>
    <row r="1140" spans="1:34">
      <c r="A1140">
        <v>5231</v>
      </c>
      <c r="B1140" s="1">
        <v>64524.6</v>
      </c>
      <c r="C1140" s="6">
        <v>1.0189999999999999</v>
      </c>
      <c r="D1140" t="s">
        <v>6</v>
      </c>
      <c r="E1140">
        <v>2</v>
      </c>
      <c r="F1140">
        <v>8.5</v>
      </c>
      <c r="G1140" t="s">
        <v>2</v>
      </c>
      <c r="H1140">
        <v>1</v>
      </c>
      <c r="I1140" t="s">
        <v>0</v>
      </c>
      <c r="J1140">
        <v>0</v>
      </c>
      <c r="K1140">
        <v>6.5</v>
      </c>
      <c r="L1140" t="s">
        <v>1</v>
      </c>
      <c r="M1140">
        <v>1</v>
      </c>
      <c r="N1140" t="s">
        <v>5287</v>
      </c>
      <c r="O1140">
        <v>1</v>
      </c>
      <c r="P1140" t="str">
        <f>D1140&amp;"-"&amp;F1140&amp;"-"&amp;G1140&amp;"-"&amp;E1140&amp;"-"&amp;H1140</f>
        <v>D2Pi-8.5-f-2-1</v>
      </c>
      <c r="Q1140" t="str">
        <f>I1140&amp;"-"&amp;K1140&amp;"-"&amp;L1140&amp;"-"&amp;J1140&amp;"-"&amp;M1140</f>
        <v>X2Pi-6.5-e-0-1</v>
      </c>
      <c r="R1140">
        <f>B1140+S1140</f>
        <v>65105.497048015</v>
      </c>
      <c r="S1140">
        <f>_xlfn.IFNA(VLOOKUP(Q1140,'MARVEL-X'!A$2:I$1400,7,FALSE),VLOOKUP(Q1140,MARVEL!A$2:J$1522,10,FALSE))</f>
        <v>580.897048015</v>
      </c>
      <c r="T1140">
        <f>IF(P1140=P1139,R1140+T1139,R1140)</f>
        <v>195313.972795654</v>
      </c>
      <c r="U1140">
        <f>IF(P1140=P1139,1+U1139,1)</f>
        <v>3</v>
      </c>
      <c r="V1140" t="str">
        <f t="shared" si="17"/>
        <v/>
      </c>
      <c r="W1140" t="str">
        <f>IF(V1140="","",IF(ABS(V1140-R1140)&gt;W$1,ABS(V1140-R1140),""))</f>
        <v/>
      </c>
      <c r="X1140" t="str">
        <f>Y1140&amp;"-"&amp;Z1140&amp;"-"&amp;AC1140&amp;"-"&amp;AD1140&amp;"-"&amp;AG1140</f>
        <v>8.5-f-D-2-0.5</v>
      </c>
      <c r="Y1140">
        <f>F1140</f>
        <v>8.5</v>
      </c>
      <c r="Z1140" s="2" t="str">
        <f>G1140</f>
        <v>f</v>
      </c>
      <c r="AA1140">
        <f>_xlfn.IFNA(VLOOKUP(X1140,'duo-out'!A$2:Q$5000,5,FALSE),E1140+10*(H1140-1)+1+_xlfn.IFNA(VLOOKUP(D1140,states!A$2:C$10,3,FALSE),1))</f>
        <v>153</v>
      </c>
      <c r="AB1140" t="str">
        <f>IF(V1140="","",V1140)</f>
        <v/>
      </c>
      <c r="AC1140" s="2" t="str">
        <f>_xlfn.IFNA(VLOOKUP(D1140,states!A$2:C$10,2,FALSE),"XX")</f>
        <v>D</v>
      </c>
      <c r="AD1140">
        <f>E1140</f>
        <v>2</v>
      </c>
      <c r="AE1140">
        <f>_xlfn.IFNA(VLOOKUP(D1140,states!A$2:D$10,4,FALSE),0)</f>
        <v>1</v>
      </c>
      <c r="AF1140">
        <v>0.5</v>
      </c>
      <c r="AG1140">
        <f>IF(AE1140=0,AF1140,IF(AE1140=1,IF(F1140=0.5,0.5,IF(H1140=1,0.5,1.5)),IF(F1140=0.5,0.5,IF(H1140=1,2.5,1.5))))</f>
        <v>0.5</v>
      </c>
      <c r="AH1140" s="7">
        <f>IF(AC1140="XX",0,1/C1140^(1/5)*IF(E1140=0,100,1)/(E1140+1)^(1/4))</f>
        <v>0.75698077435900668</v>
      </c>
    </row>
    <row r="1141" spans="1:34">
      <c r="A1141">
        <v>5789</v>
      </c>
      <c r="B1141" s="1">
        <v>64099</v>
      </c>
      <c r="C1141" s="6">
        <v>4.516</v>
      </c>
      <c r="D1141" t="s">
        <v>6</v>
      </c>
      <c r="E1141">
        <v>2</v>
      </c>
      <c r="F1141">
        <v>8.5</v>
      </c>
      <c r="G1141" t="s">
        <v>2</v>
      </c>
      <c r="H1141">
        <v>1</v>
      </c>
      <c r="I1141" t="s">
        <v>0</v>
      </c>
      <c r="J1141">
        <v>0</v>
      </c>
      <c r="K1141">
        <v>8.5</v>
      </c>
      <c r="L1141" t="s">
        <v>1</v>
      </c>
      <c r="M1141">
        <v>1</v>
      </c>
      <c r="N1141" t="s">
        <v>5845</v>
      </c>
      <c r="O1141">
        <v>1</v>
      </c>
      <c r="P1141" t="str">
        <f>D1141&amp;"-"&amp;F1141&amp;"-"&amp;G1141&amp;"-"&amp;E1141&amp;"-"&amp;H1141</f>
        <v>D2Pi-8.5-f-2-1</v>
      </c>
      <c r="Q1141" t="str">
        <f>I1141&amp;"-"&amp;K1141&amp;"-"&amp;L1141&amp;"-"&amp;J1141&amp;"-"&amp;M1141</f>
        <v>X2Pi-8.5-e-0-1</v>
      </c>
      <c r="R1141">
        <f>B1141+S1141</f>
        <v>65100.990053335001</v>
      </c>
      <c r="S1141">
        <f>_xlfn.IFNA(VLOOKUP(Q1141,'MARVEL-X'!A$2:I$1400,7,FALSE),VLOOKUP(Q1141,MARVEL!A$2:J$1522,10,FALSE))</f>
        <v>1001.990053335</v>
      </c>
      <c r="T1141">
        <f>IF(P1141=P1140,R1141+T1140,R1141)</f>
        <v>260414.962848989</v>
      </c>
      <c r="U1141">
        <f>IF(P1141=P1140,1+U1140,1)</f>
        <v>4</v>
      </c>
      <c r="V1141" t="str">
        <f t="shared" si="17"/>
        <v/>
      </c>
      <c r="W1141" t="str">
        <f>IF(V1141="","",IF(ABS(V1141-R1141)&gt;W$1,ABS(V1141-R1141),""))</f>
        <v/>
      </c>
      <c r="X1141" t="str">
        <f>Y1141&amp;"-"&amp;Z1141&amp;"-"&amp;AC1141&amp;"-"&amp;AD1141&amp;"-"&amp;AG1141</f>
        <v>8.5-f-D-2-0.5</v>
      </c>
      <c r="Y1141">
        <f>F1141</f>
        <v>8.5</v>
      </c>
      <c r="Z1141" s="2" t="str">
        <f>G1141</f>
        <v>f</v>
      </c>
      <c r="AA1141">
        <f>_xlfn.IFNA(VLOOKUP(X1141,'duo-out'!A$2:Q$5000,5,FALSE),E1141+10*(H1141-1)+1+_xlfn.IFNA(VLOOKUP(D1141,states!A$2:C$10,3,FALSE),1))</f>
        <v>153</v>
      </c>
      <c r="AB1141" t="str">
        <f>IF(V1141="","",V1141)</f>
        <v/>
      </c>
      <c r="AC1141" s="2" t="str">
        <f>_xlfn.IFNA(VLOOKUP(D1141,states!A$2:C$10,2,FALSE),"XX")</f>
        <v>D</v>
      </c>
      <c r="AD1141">
        <f>E1141</f>
        <v>2</v>
      </c>
      <c r="AE1141">
        <f>_xlfn.IFNA(VLOOKUP(D1141,states!A$2:D$10,4,FALSE),0)</f>
        <v>1</v>
      </c>
      <c r="AF1141">
        <v>0.5</v>
      </c>
      <c r="AG1141">
        <f>IF(AE1141=0,AF1141,IF(AE1141=1,IF(F1141=0.5,0.5,IF(H1141=1,0.5,1.5)),IF(F1141=0.5,0.5,IF(H1141=1,2.5,1.5))))</f>
        <v>0.5</v>
      </c>
      <c r="AH1141" s="7">
        <f>IF(AC1141="XX",0,1/C1141^(1/5)*IF(E1141=0,100,1)/(E1141+1)^(1/4))</f>
        <v>0.56204216712896238</v>
      </c>
    </row>
    <row r="1142" spans="1:34">
      <c r="A1142">
        <v>5776</v>
      </c>
      <c r="B1142" s="1">
        <v>63852</v>
      </c>
      <c r="C1142" s="6">
        <v>5</v>
      </c>
      <c r="D1142" t="s">
        <v>6</v>
      </c>
      <c r="E1142">
        <v>2</v>
      </c>
      <c r="F1142">
        <v>8.5</v>
      </c>
      <c r="G1142" t="s">
        <v>2</v>
      </c>
      <c r="H1142">
        <v>1</v>
      </c>
      <c r="I1142" t="s">
        <v>0</v>
      </c>
      <c r="J1142">
        <v>0</v>
      </c>
      <c r="K1142">
        <v>9.5</v>
      </c>
      <c r="L1142" t="s">
        <v>2</v>
      </c>
      <c r="M1142">
        <v>1</v>
      </c>
      <c r="N1142" t="s">
        <v>5832</v>
      </c>
      <c r="O1142">
        <v>1</v>
      </c>
      <c r="P1142" t="str">
        <f>D1142&amp;"-"&amp;F1142&amp;"-"&amp;G1142&amp;"-"&amp;E1142&amp;"-"&amp;H1142</f>
        <v>D2Pi-8.5-f-2-1</v>
      </c>
      <c r="Q1142" t="str">
        <f>I1142&amp;"-"&amp;K1142&amp;"-"&amp;L1142&amp;"-"&amp;J1142&amp;"-"&amp;M1142</f>
        <v>X2Pi-9.5-f-0-1</v>
      </c>
      <c r="R1142">
        <f>B1142+S1142</f>
        <v>65102.285694304002</v>
      </c>
      <c r="S1142">
        <f>_xlfn.IFNA(VLOOKUP(Q1142,'MARVEL-X'!A$2:I$1400,7,FALSE),VLOOKUP(Q1142,MARVEL!A$2:J$1522,10,FALSE))</f>
        <v>1250.2856943039999</v>
      </c>
      <c r="T1142">
        <f>IF(P1142=P1141,R1142+T1141,R1142)</f>
        <v>325517.24854329298</v>
      </c>
      <c r="U1142">
        <f>IF(P1142=P1141,1+U1141,1)</f>
        <v>5</v>
      </c>
      <c r="V1142">
        <f t="shared" si="17"/>
        <v>65103.449708658598</v>
      </c>
      <c r="W1142">
        <f>IF(V1142="","",IF(ABS(V1142-R1142)&gt;W$1,ABS(V1142-R1142),""))</f>
        <v>1.1640143545955652</v>
      </c>
      <c r="X1142" t="str">
        <f>Y1142&amp;"-"&amp;Z1142&amp;"-"&amp;AC1142&amp;"-"&amp;AD1142&amp;"-"&amp;AG1142</f>
        <v>8.5-f-D-2-0.5</v>
      </c>
      <c r="Y1142">
        <f>F1142</f>
        <v>8.5</v>
      </c>
      <c r="Z1142" s="2" t="str">
        <f>G1142</f>
        <v>f</v>
      </c>
      <c r="AA1142">
        <f>_xlfn.IFNA(VLOOKUP(X1142,'duo-out'!A$2:Q$5000,5,FALSE),E1142+10*(H1142-1)+1+_xlfn.IFNA(VLOOKUP(D1142,states!A$2:C$10,3,FALSE),1))</f>
        <v>153</v>
      </c>
      <c r="AB1142">
        <f>IF(V1142="","",V1142)</f>
        <v>65103.449708658598</v>
      </c>
      <c r="AC1142" s="2" t="str">
        <f>_xlfn.IFNA(VLOOKUP(D1142,states!A$2:C$10,2,FALSE),"XX")</f>
        <v>D</v>
      </c>
      <c r="AD1142">
        <f>E1142</f>
        <v>2</v>
      </c>
      <c r="AE1142">
        <f>_xlfn.IFNA(VLOOKUP(D1142,states!A$2:D$10,4,FALSE),0)</f>
        <v>1</v>
      </c>
      <c r="AF1142">
        <v>0.5</v>
      </c>
      <c r="AG1142">
        <f>IF(AE1142=0,AF1142,IF(AE1142=1,IF(F1142=0.5,0.5,IF(H1142=1,0.5,1.5)),IF(F1142=0.5,0.5,IF(H1142=1,2.5,1.5))))</f>
        <v>0.5</v>
      </c>
      <c r="AH1142" s="7">
        <f>IF(AC1142="XX",0,1/C1142^(1/5)*IF(E1142=0,100,1)/(E1142+1)^(1/4))</f>
        <v>0.55071345269687233</v>
      </c>
    </row>
    <row r="1143" spans="1:34">
      <c r="A1143">
        <v>5259</v>
      </c>
      <c r="B1143" s="1">
        <v>63804.5</v>
      </c>
      <c r="C1143" s="6">
        <v>3.1059999999999999</v>
      </c>
      <c r="D1143" t="s">
        <v>6</v>
      </c>
      <c r="E1143">
        <v>2</v>
      </c>
      <c r="F1143">
        <v>8.5</v>
      </c>
      <c r="G1143" t="s">
        <v>2</v>
      </c>
      <c r="H1143">
        <v>2</v>
      </c>
      <c r="I1143" t="s">
        <v>0</v>
      </c>
      <c r="J1143">
        <v>0</v>
      </c>
      <c r="K1143">
        <v>9.5</v>
      </c>
      <c r="L1143" t="s">
        <v>2</v>
      </c>
      <c r="M1143">
        <v>2</v>
      </c>
      <c r="N1143" t="s">
        <v>5315</v>
      </c>
      <c r="O1143">
        <v>1</v>
      </c>
      <c r="P1143" t="str">
        <f>D1143&amp;"-"&amp;F1143&amp;"-"&amp;G1143&amp;"-"&amp;E1143&amp;"-"&amp;H1143</f>
        <v>D2Pi-8.5-f-2-2</v>
      </c>
      <c r="Q1143" t="str">
        <f>I1143&amp;"-"&amp;K1143&amp;"-"&amp;L1143&amp;"-"&amp;J1143&amp;"-"&amp;M1143</f>
        <v>X2Pi-9.5-f-0-2</v>
      </c>
      <c r="R1143">
        <f>B1143+S1143</f>
        <v>65335.402062285</v>
      </c>
      <c r="S1143">
        <f>_xlfn.IFNA(VLOOKUP(Q1143,'MARVEL-X'!A$2:I$1400,7,FALSE),VLOOKUP(Q1143,MARVEL!A$2:J$1522,10,FALSE))</f>
        <v>1530.9020622850001</v>
      </c>
      <c r="T1143">
        <f>IF(P1143=P1142,R1143+T1142,R1143)</f>
        <v>65335.402062285</v>
      </c>
      <c r="U1143">
        <f>IF(P1143=P1142,1+U1142,1)</f>
        <v>1</v>
      </c>
      <c r="V1143" t="str">
        <f t="shared" si="17"/>
        <v/>
      </c>
      <c r="W1143" t="str">
        <f>IF(V1143="","",IF(ABS(V1143-R1143)&gt;W$1,ABS(V1143-R1143),""))</f>
        <v/>
      </c>
      <c r="X1143" t="str">
        <f>Y1143&amp;"-"&amp;Z1143&amp;"-"&amp;AC1143&amp;"-"&amp;AD1143&amp;"-"&amp;AG1143</f>
        <v>8.5-f-D-2-1.5</v>
      </c>
      <c r="Y1143">
        <f>F1143</f>
        <v>8.5</v>
      </c>
      <c r="Z1143" s="2" t="str">
        <f>G1143</f>
        <v>f</v>
      </c>
      <c r="AA1143">
        <f>_xlfn.IFNA(VLOOKUP(X1143,'duo-out'!A$2:Q$5000,5,FALSE),E1143+10*(H1143-1)+1+_xlfn.IFNA(VLOOKUP(D1143,states!A$2:C$10,3,FALSE),1))</f>
        <v>163</v>
      </c>
      <c r="AB1143" t="str">
        <f>IF(V1143="","",V1143)</f>
        <v/>
      </c>
      <c r="AC1143" s="2" t="str">
        <f>_xlfn.IFNA(VLOOKUP(D1143,states!A$2:C$10,2,FALSE),"XX")</f>
        <v>D</v>
      </c>
      <c r="AD1143">
        <f>E1143</f>
        <v>2</v>
      </c>
      <c r="AE1143">
        <f>_xlfn.IFNA(VLOOKUP(D1143,states!A$2:D$10,4,FALSE),0)</f>
        <v>1</v>
      </c>
      <c r="AF1143">
        <v>0.5</v>
      </c>
      <c r="AG1143">
        <f>IF(AE1143=0,AF1143,IF(AE1143=1,IF(F1143=0.5,0.5,IF(H1143=1,0.5,1.5)),IF(F1143=0.5,0.5,IF(H1143=1,2.5,1.5))))</f>
        <v>1.5</v>
      </c>
      <c r="AH1143" s="7">
        <f>IF(AC1143="XX",0,1/C1143^(1/5)*IF(E1143=0,100,1)/(E1143+1)^(1/4))</f>
        <v>0.60573043590734155</v>
      </c>
    </row>
    <row r="1144" spans="1:34">
      <c r="A1144">
        <v>130</v>
      </c>
      <c r="B1144" s="1">
        <v>64080.6</v>
      </c>
      <c r="C1144" s="6">
        <v>4.0529999999999999</v>
      </c>
      <c r="D1144" t="s">
        <v>6</v>
      </c>
      <c r="E1144">
        <v>2</v>
      </c>
      <c r="F1144">
        <v>8.5</v>
      </c>
      <c r="G1144" t="s">
        <v>2</v>
      </c>
      <c r="H1144">
        <v>2</v>
      </c>
      <c r="I1144" t="s">
        <v>0</v>
      </c>
      <c r="J1144">
        <v>0</v>
      </c>
      <c r="K1144">
        <v>8.5</v>
      </c>
      <c r="L1144" t="s">
        <v>1</v>
      </c>
      <c r="M1144">
        <v>2</v>
      </c>
      <c r="N1144" t="s">
        <v>185</v>
      </c>
      <c r="O1144">
        <v>-1</v>
      </c>
      <c r="P1144" t="str">
        <f>D1144&amp;"-"&amp;F1144&amp;"-"&amp;G1144&amp;"-"&amp;E1144&amp;"-"&amp;H1144</f>
        <v>D2Pi-8.5-f-2-2</v>
      </c>
      <c r="Q1144" t="str">
        <f>I1144&amp;"-"&amp;K1144&amp;"-"&amp;L1144&amp;"-"&amp;J1144&amp;"-"&amp;M1144</f>
        <v>X2Pi-8.5-e-0-2</v>
      </c>
      <c r="R1144">
        <f>B1144+S1144</f>
        <v>65329.488425397001</v>
      </c>
      <c r="S1144">
        <f>_xlfn.IFNA(VLOOKUP(Q1144,'MARVEL-X'!A$2:I$1400,7,FALSE),VLOOKUP(Q1144,MARVEL!A$2:J$1522,10,FALSE))</f>
        <v>1248.888425397</v>
      </c>
      <c r="T1144">
        <f>IF(P1144=P1143,R1144+T1143,R1144)</f>
        <v>130664.890487682</v>
      </c>
      <c r="U1144">
        <f>IF(P1144=P1143,1+U1143,1)</f>
        <v>2</v>
      </c>
      <c r="V1144" t="str">
        <f t="shared" si="17"/>
        <v/>
      </c>
      <c r="W1144" t="str">
        <f>IF(V1144="","",IF(ABS(V1144-R1144)&gt;W$1,ABS(V1144-R1144),""))</f>
        <v/>
      </c>
      <c r="X1144" t="str">
        <f>Y1144&amp;"-"&amp;Z1144&amp;"-"&amp;AC1144&amp;"-"&amp;AD1144&amp;"-"&amp;AG1144</f>
        <v>8.5-f-D-2-1.5</v>
      </c>
      <c r="Y1144">
        <f>F1144</f>
        <v>8.5</v>
      </c>
      <c r="Z1144" s="2" t="str">
        <f>G1144</f>
        <v>f</v>
      </c>
      <c r="AA1144">
        <f>_xlfn.IFNA(VLOOKUP(X1144,'duo-out'!A$2:Q$5000,5,FALSE),E1144+10*(H1144-1)+1+_xlfn.IFNA(VLOOKUP(D1144,states!A$2:C$10,3,FALSE),1))</f>
        <v>163</v>
      </c>
      <c r="AB1144" t="str">
        <f>IF(V1144="","",V1144)</f>
        <v/>
      </c>
      <c r="AC1144" s="2" t="str">
        <f>_xlfn.IFNA(VLOOKUP(D1144,states!A$2:C$10,2,FALSE),"XX")</f>
        <v>D</v>
      </c>
      <c r="AD1144">
        <f>E1144</f>
        <v>2</v>
      </c>
      <c r="AE1144">
        <f>_xlfn.IFNA(VLOOKUP(D1144,states!A$2:D$10,4,FALSE),0)</f>
        <v>1</v>
      </c>
      <c r="AF1144">
        <v>0.5</v>
      </c>
      <c r="AG1144">
        <f>IF(AE1144=0,AF1144,IF(AE1144=1,IF(F1144=0.5,0.5,IF(H1144=1,0.5,1.5)),IF(F1144=0.5,0.5,IF(H1144=1,2.5,1.5))))</f>
        <v>1.5</v>
      </c>
      <c r="AH1144" s="7">
        <f>IF(AC1144="XX",0,1/C1144^(1/5)*IF(E1144=0,100,1)/(E1144+1)^(1/4))</f>
        <v>0.57433378672721003</v>
      </c>
    </row>
    <row r="1145" spans="1:34">
      <c r="A1145">
        <v>5239</v>
      </c>
      <c r="B1145" s="1">
        <v>64559.7</v>
      </c>
      <c r="C1145" s="6">
        <v>0.94730000000000003</v>
      </c>
      <c r="D1145" t="s">
        <v>6</v>
      </c>
      <c r="E1145">
        <v>2</v>
      </c>
      <c r="F1145">
        <v>8.5</v>
      </c>
      <c r="G1145" t="s">
        <v>2</v>
      </c>
      <c r="H1145">
        <v>2</v>
      </c>
      <c r="I1145" t="s">
        <v>0</v>
      </c>
      <c r="J1145">
        <v>0</v>
      </c>
      <c r="K1145">
        <v>6.5</v>
      </c>
      <c r="L1145" t="s">
        <v>1</v>
      </c>
      <c r="M1145">
        <v>2</v>
      </c>
      <c r="N1145" t="s">
        <v>5295</v>
      </c>
      <c r="O1145">
        <v>1</v>
      </c>
      <c r="P1145" t="str">
        <f>D1145&amp;"-"&amp;F1145&amp;"-"&amp;G1145&amp;"-"&amp;E1145&amp;"-"&amp;H1145</f>
        <v>D2Pi-8.5-f-2-2</v>
      </c>
      <c r="Q1145" t="str">
        <f>I1145&amp;"-"&amp;K1145&amp;"-"&amp;L1145&amp;"-"&amp;J1145&amp;"-"&amp;M1145</f>
        <v>X2Pi-6.5-e-0-2</v>
      </c>
      <c r="R1145">
        <f>B1145+S1145</f>
        <v>65333.619672901994</v>
      </c>
      <c r="S1145">
        <f>_xlfn.IFNA(VLOOKUP(Q1145,'MARVEL-X'!A$2:I$1400,7,FALSE),VLOOKUP(Q1145,MARVEL!A$2:J$1522,10,FALSE))</f>
        <v>773.919672902</v>
      </c>
      <c r="T1145">
        <f>IF(P1145=P1144,R1145+T1144,R1145)</f>
        <v>195998.510160584</v>
      </c>
      <c r="U1145">
        <f>IF(P1145=P1144,1+U1144,1)</f>
        <v>3</v>
      </c>
      <c r="V1145" t="str">
        <f t="shared" si="17"/>
        <v/>
      </c>
      <c r="W1145" t="str">
        <f>IF(V1145="","",IF(ABS(V1145-R1145)&gt;W$1,ABS(V1145-R1145),""))</f>
        <v/>
      </c>
      <c r="X1145" t="str">
        <f>Y1145&amp;"-"&amp;Z1145&amp;"-"&amp;AC1145&amp;"-"&amp;AD1145&amp;"-"&amp;AG1145</f>
        <v>8.5-f-D-2-1.5</v>
      </c>
      <c r="Y1145">
        <f>F1145</f>
        <v>8.5</v>
      </c>
      <c r="Z1145" s="2" t="str">
        <f>G1145</f>
        <v>f</v>
      </c>
      <c r="AA1145">
        <f>_xlfn.IFNA(VLOOKUP(X1145,'duo-out'!A$2:Q$5000,5,FALSE),E1145+10*(H1145-1)+1+_xlfn.IFNA(VLOOKUP(D1145,states!A$2:C$10,3,FALSE),1))</f>
        <v>163</v>
      </c>
      <c r="AB1145" t="str">
        <f>IF(V1145="","",V1145)</f>
        <v/>
      </c>
      <c r="AC1145" s="2" t="str">
        <f>_xlfn.IFNA(VLOOKUP(D1145,states!A$2:C$10,2,FALSE),"XX")</f>
        <v>D</v>
      </c>
      <c r="AD1145">
        <f>E1145</f>
        <v>2</v>
      </c>
      <c r="AE1145">
        <f>_xlfn.IFNA(VLOOKUP(D1145,states!A$2:D$10,4,FALSE),0)</f>
        <v>1</v>
      </c>
      <c r="AF1145">
        <v>0.5</v>
      </c>
      <c r="AG1145">
        <f>IF(AE1145=0,AF1145,IF(AE1145=1,IF(F1145=0.5,0.5,IF(H1145=1,0.5,1.5)),IF(F1145=0.5,0.5,IF(H1145=1,2.5,1.5))))</f>
        <v>1.5</v>
      </c>
      <c r="AH1145" s="7">
        <f>IF(AC1145="XX",0,1/C1145^(1/5)*IF(E1145=0,100,1)/(E1145+1)^(1/4))</f>
        <v>0.76810780626347364</v>
      </c>
    </row>
    <row r="1146" spans="1:34">
      <c r="A1146">
        <v>5801</v>
      </c>
      <c r="B1146" s="1">
        <v>64079</v>
      </c>
      <c r="C1146" s="6">
        <v>6.2930000000000001</v>
      </c>
      <c r="D1146" t="s">
        <v>6</v>
      </c>
      <c r="E1146">
        <v>2</v>
      </c>
      <c r="F1146">
        <v>8.5</v>
      </c>
      <c r="G1146" t="s">
        <v>2</v>
      </c>
      <c r="H1146">
        <v>2</v>
      </c>
      <c r="I1146" t="s">
        <v>0</v>
      </c>
      <c r="J1146">
        <v>0</v>
      </c>
      <c r="K1146">
        <v>8.5</v>
      </c>
      <c r="L1146" t="s">
        <v>1</v>
      </c>
      <c r="M1146">
        <v>2</v>
      </c>
      <c r="N1146" t="s">
        <v>5857</v>
      </c>
      <c r="O1146">
        <v>1</v>
      </c>
      <c r="P1146" t="str">
        <f>D1146&amp;"-"&amp;F1146&amp;"-"&amp;G1146&amp;"-"&amp;E1146&amp;"-"&amp;H1146</f>
        <v>D2Pi-8.5-f-2-2</v>
      </c>
      <c r="Q1146" t="str">
        <f>I1146&amp;"-"&amp;K1146&amp;"-"&amp;L1146&amp;"-"&amp;J1146&amp;"-"&amp;M1146</f>
        <v>X2Pi-8.5-e-0-2</v>
      </c>
      <c r="R1146">
        <f>B1146+S1146</f>
        <v>65327.888425397003</v>
      </c>
      <c r="S1146">
        <f>_xlfn.IFNA(VLOOKUP(Q1146,'MARVEL-X'!A$2:I$1400,7,FALSE),VLOOKUP(Q1146,MARVEL!A$2:J$1522,10,FALSE))</f>
        <v>1248.888425397</v>
      </c>
      <c r="T1146">
        <f>IF(P1146=P1145,R1146+T1145,R1146)</f>
        <v>261326.39858598099</v>
      </c>
      <c r="U1146">
        <f>IF(P1146=P1145,1+U1145,1)</f>
        <v>4</v>
      </c>
      <c r="V1146" t="str">
        <f t="shared" si="17"/>
        <v/>
      </c>
      <c r="W1146" t="str">
        <f>IF(V1146="","",IF(ABS(V1146-R1146)&gt;W$1,ABS(V1146-R1146),""))</f>
        <v/>
      </c>
      <c r="X1146" t="str">
        <f>Y1146&amp;"-"&amp;Z1146&amp;"-"&amp;AC1146&amp;"-"&amp;AD1146&amp;"-"&amp;AG1146</f>
        <v>8.5-f-D-2-1.5</v>
      </c>
      <c r="Y1146">
        <f>F1146</f>
        <v>8.5</v>
      </c>
      <c r="Z1146" s="2" t="str">
        <f>G1146</f>
        <v>f</v>
      </c>
      <c r="AA1146">
        <f>_xlfn.IFNA(VLOOKUP(X1146,'duo-out'!A$2:Q$5000,5,FALSE),E1146+10*(H1146-1)+1+_xlfn.IFNA(VLOOKUP(D1146,states!A$2:C$10,3,FALSE),1))</f>
        <v>163</v>
      </c>
      <c r="AB1146" t="str">
        <f>IF(V1146="","",V1146)</f>
        <v/>
      </c>
      <c r="AC1146" s="2" t="str">
        <f>_xlfn.IFNA(VLOOKUP(D1146,states!A$2:C$10,2,FALSE),"XX")</f>
        <v>D</v>
      </c>
      <c r="AD1146">
        <f>E1146</f>
        <v>2</v>
      </c>
      <c r="AE1146">
        <f>_xlfn.IFNA(VLOOKUP(D1146,states!A$2:D$10,4,FALSE),0)</f>
        <v>1</v>
      </c>
      <c r="AF1146">
        <v>0.5</v>
      </c>
      <c r="AG1146">
        <f>IF(AE1146=0,AF1146,IF(AE1146=1,IF(F1146=0.5,0.5,IF(H1146=1,0.5,1.5)),IF(F1146=0.5,0.5,IF(H1146=1,2.5,1.5))))</f>
        <v>1.5</v>
      </c>
      <c r="AH1146" s="7">
        <f>IF(AC1146="XX",0,1/C1146^(1/5)*IF(E1146=0,100,1)/(E1146+1)^(1/4))</f>
        <v>0.52595445729832713</v>
      </c>
    </row>
    <row r="1147" spans="1:34">
      <c r="A1147">
        <v>192</v>
      </c>
      <c r="B1147" s="1">
        <v>63902</v>
      </c>
      <c r="C1147" s="6">
        <v>5</v>
      </c>
      <c r="D1147" t="s">
        <v>6</v>
      </c>
      <c r="E1147">
        <v>2</v>
      </c>
      <c r="F1147">
        <v>8.5</v>
      </c>
      <c r="G1147" t="s">
        <v>2</v>
      </c>
      <c r="H1147">
        <v>2</v>
      </c>
      <c r="I1147" t="s">
        <v>0</v>
      </c>
      <c r="J1147">
        <v>0</v>
      </c>
      <c r="K1147">
        <v>9.5</v>
      </c>
      <c r="L1147" t="s">
        <v>2</v>
      </c>
      <c r="M1147">
        <v>2</v>
      </c>
      <c r="N1147" t="s">
        <v>247</v>
      </c>
      <c r="O1147">
        <v>-1</v>
      </c>
      <c r="P1147" t="str">
        <f>D1147&amp;"-"&amp;F1147&amp;"-"&amp;G1147&amp;"-"&amp;E1147&amp;"-"&amp;H1147</f>
        <v>D2Pi-8.5-f-2-2</v>
      </c>
      <c r="Q1147" t="str">
        <f>I1147&amp;"-"&amp;K1147&amp;"-"&amp;L1147&amp;"-"&amp;J1147&amp;"-"&amp;M1147</f>
        <v>X2Pi-9.5-f-0-2</v>
      </c>
      <c r="R1147">
        <f>B1147+S1147</f>
        <v>65432.902062285</v>
      </c>
      <c r="S1147">
        <f>_xlfn.IFNA(VLOOKUP(Q1147,'MARVEL-X'!A$2:I$1400,7,FALSE),VLOOKUP(Q1147,MARVEL!A$2:J$1522,10,FALSE))</f>
        <v>1530.9020622850001</v>
      </c>
      <c r="T1147">
        <f>IF(P1147=P1146,R1147+T1146,R1147)</f>
        <v>326759.30064826598</v>
      </c>
      <c r="U1147">
        <f>IF(P1147=P1146,1+U1146,1)</f>
        <v>5</v>
      </c>
      <c r="V1147">
        <f t="shared" si="17"/>
        <v>65351.8601296532</v>
      </c>
      <c r="W1147">
        <f>IF(V1147="","",IF(ABS(V1147-R1147)&gt;W$1,ABS(V1147-R1147),""))</f>
        <v>81.041932631800591</v>
      </c>
      <c r="X1147" t="str">
        <f>Y1147&amp;"-"&amp;Z1147&amp;"-"&amp;AC1147&amp;"-"&amp;AD1147&amp;"-"&amp;AG1147</f>
        <v>8.5-f-D-2-1.5</v>
      </c>
      <c r="Y1147">
        <f>F1147</f>
        <v>8.5</v>
      </c>
      <c r="Z1147" s="2" t="str">
        <f>G1147</f>
        <v>f</v>
      </c>
      <c r="AA1147">
        <f>_xlfn.IFNA(VLOOKUP(X1147,'duo-out'!A$2:Q$5000,5,FALSE),E1147+10*(H1147-1)+1+_xlfn.IFNA(VLOOKUP(D1147,states!A$2:C$10,3,FALSE),1))</f>
        <v>163</v>
      </c>
      <c r="AB1147">
        <f>IF(V1147="","",V1147)</f>
        <v>65351.8601296532</v>
      </c>
      <c r="AC1147" s="2" t="str">
        <f>_xlfn.IFNA(VLOOKUP(D1147,states!A$2:C$10,2,FALSE),"XX")</f>
        <v>D</v>
      </c>
      <c r="AD1147">
        <f>E1147</f>
        <v>2</v>
      </c>
      <c r="AE1147">
        <f>_xlfn.IFNA(VLOOKUP(D1147,states!A$2:D$10,4,FALSE),0)</f>
        <v>1</v>
      </c>
      <c r="AF1147">
        <v>0.5</v>
      </c>
      <c r="AG1147">
        <f>IF(AE1147=0,AF1147,IF(AE1147=1,IF(F1147=0.5,0.5,IF(H1147=1,0.5,1.5)),IF(F1147=0.5,0.5,IF(H1147=1,2.5,1.5))))</f>
        <v>1.5</v>
      </c>
      <c r="AH1147" s="7">
        <f>IF(AC1147="XX",0,1/C1147^(1/5)*IF(E1147=0,100,1)/(E1147+1)^(1/4))</f>
        <v>0.55071345269687233</v>
      </c>
    </row>
    <row r="1148" spans="1:34">
      <c r="A1148">
        <v>5198</v>
      </c>
      <c r="B1148" s="1">
        <v>64553.4</v>
      </c>
      <c r="C1148" s="6">
        <v>0.5</v>
      </c>
      <c r="D1148" t="s">
        <v>6</v>
      </c>
      <c r="E1148">
        <v>2</v>
      </c>
      <c r="F1148">
        <v>9.5</v>
      </c>
      <c r="G1148" t="s">
        <v>1</v>
      </c>
      <c r="H1148">
        <v>1</v>
      </c>
      <c r="I1148" t="s">
        <v>0</v>
      </c>
      <c r="J1148">
        <v>0</v>
      </c>
      <c r="K1148">
        <v>7.5</v>
      </c>
      <c r="L1148" t="s">
        <v>2</v>
      </c>
      <c r="M1148">
        <v>1</v>
      </c>
      <c r="N1148" t="s">
        <v>5254</v>
      </c>
      <c r="O1148">
        <v>1</v>
      </c>
      <c r="P1148" t="str">
        <f>D1148&amp;"-"&amp;F1148&amp;"-"&amp;G1148&amp;"-"&amp;E1148&amp;"-"&amp;H1148</f>
        <v>D2Pi-9.5-e-2-1</v>
      </c>
      <c r="Q1148" t="str">
        <f>I1148&amp;"-"&amp;K1148&amp;"-"&amp;L1148&amp;"-"&amp;J1148&amp;"-"&amp;M1148</f>
        <v>X2Pi-7.5-f-0-1</v>
      </c>
      <c r="R1148">
        <f>B1148+S1148</f>
        <v>65329.141015448004</v>
      </c>
      <c r="S1148">
        <f>_xlfn.IFNA(VLOOKUP(Q1148,'MARVEL-X'!A$2:I$1400,7,FALSE),VLOOKUP(Q1148,MARVEL!A$2:J$1522,10,FALSE))</f>
        <v>775.74101544799998</v>
      </c>
      <c r="T1148">
        <f>IF(P1148=P1147,R1148+T1147,R1148)</f>
        <v>65329.141015448004</v>
      </c>
      <c r="U1148">
        <f>IF(P1148=P1147,1+U1147,1)</f>
        <v>1</v>
      </c>
      <c r="V1148" t="str">
        <f t="shared" si="17"/>
        <v/>
      </c>
      <c r="W1148" t="str">
        <f>IF(V1148="","",IF(ABS(V1148-R1148)&gt;W$1,ABS(V1148-R1148),""))</f>
        <v/>
      </c>
      <c r="X1148" t="str">
        <f>Y1148&amp;"-"&amp;Z1148&amp;"-"&amp;AC1148&amp;"-"&amp;AD1148&amp;"-"&amp;AG1148</f>
        <v>9.5-e-D-2-0.5</v>
      </c>
      <c r="Y1148">
        <f>F1148</f>
        <v>9.5</v>
      </c>
      <c r="Z1148" s="2" t="str">
        <f>G1148</f>
        <v>e</v>
      </c>
      <c r="AA1148">
        <f>_xlfn.IFNA(VLOOKUP(X1148,'duo-out'!A$2:Q$5000,5,FALSE),E1148+10*(H1148-1)+1+_xlfn.IFNA(VLOOKUP(D1148,states!A$2:C$10,3,FALSE),1))</f>
        <v>153</v>
      </c>
      <c r="AB1148" t="str">
        <f>IF(V1148="","",V1148)</f>
        <v/>
      </c>
      <c r="AC1148" s="2" t="str">
        <f>_xlfn.IFNA(VLOOKUP(D1148,states!A$2:C$10,2,FALSE),"XX")</f>
        <v>D</v>
      </c>
      <c r="AD1148">
        <f>E1148</f>
        <v>2</v>
      </c>
      <c r="AE1148">
        <f>_xlfn.IFNA(VLOOKUP(D1148,states!A$2:D$10,4,FALSE),0)</f>
        <v>1</v>
      </c>
      <c r="AF1148">
        <v>0.5</v>
      </c>
      <c r="AG1148">
        <f>IF(AE1148=0,AF1148,IF(AE1148=1,IF(F1148=0.5,0.5,IF(H1148=1,0.5,1.5)),IF(F1148=0.5,0.5,IF(H1148=1,2.5,1.5))))</f>
        <v>0.5</v>
      </c>
      <c r="AH1148" s="7">
        <f>IF(AC1148="XX",0,1/C1148^(1/5)*IF(E1148=0,100,1)/(E1148+1)^(1/4))</f>
        <v>0.87282200217602857</v>
      </c>
    </row>
    <row r="1149" spans="1:34">
      <c r="A1149">
        <v>5220</v>
      </c>
      <c r="B1149" s="1">
        <v>63799.6</v>
      </c>
      <c r="C1149" s="6">
        <v>3.0960000000000001</v>
      </c>
      <c r="D1149" t="s">
        <v>6</v>
      </c>
      <c r="E1149">
        <v>2</v>
      </c>
      <c r="F1149">
        <v>9.5</v>
      </c>
      <c r="G1149" t="s">
        <v>1</v>
      </c>
      <c r="H1149">
        <v>1</v>
      </c>
      <c r="I1149" t="s">
        <v>0</v>
      </c>
      <c r="J1149">
        <v>0</v>
      </c>
      <c r="K1149">
        <v>10.5</v>
      </c>
      <c r="L1149" t="s">
        <v>1</v>
      </c>
      <c r="M1149">
        <v>1</v>
      </c>
      <c r="N1149" t="s">
        <v>5276</v>
      </c>
      <c r="O1149">
        <v>1</v>
      </c>
      <c r="P1149" t="str">
        <f>D1149&amp;"-"&amp;F1149&amp;"-"&amp;G1149&amp;"-"&amp;E1149&amp;"-"&amp;H1149</f>
        <v>D2Pi-9.5-e-2-1</v>
      </c>
      <c r="Q1149" t="str">
        <f>I1149&amp;"-"&amp;K1149&amp;"-"&amp;L1149&amp;"-"&amp;J1149&amp;"-"&amp;M1149</f>
        <v>X2Pi-10.5-e-0-1</v>
      </c>
      <c r="R1149">
        <f>B1149+S1149</f>
        <v>65331.394576007995</v>
      </c>
      <c r="S1149">
        <f>_xlfn.IFNA(VLOOKUP(Q1149,'MARVEL-X'!A$2:I$1400,7,FALSE),VLOOKUP(Q1149,MARVEL!A$2:J$1522,10,FALSE))</f>
        <v>1531.7945760079999</v>
      </c>
      <c r="T1149">
        <f>IF(P1149=P1148,R1149+T1148,R1149)</f>
        <v>130660.53559145599</v>
      </c>
      <c r="U1149">
        <f>IF(P1149=P1148,1+U1148,1)</f>
        <v>2</v>
      </c>
      <c r="V1149" t="str">
        <f t="shared" si="17"/>
        <v/>
      </c>
      <c r="W1149" t="str">
        <f>IF(V1149="","",IF(ABS(V1149-R1149)&gt;W$1,ABS(V1149-R1149),""))</f>
        <v/>
      </c>
      <c r="X1149" t="str">
        <f>Y1149&amp;"-"&amp;Z1149&amp;"-"&amp;AC1149&amp;"-"&amp;AD1149&amp;"-"&amp;AG1149</f>
        <v>9.5-e-D-2-0.5</v>
      </c>
      <c r="Y1149">
        <f>F1149</f>
        <v>9.5</v>
      </c>
      <c r="Z1149" s="2" t="str">
        <f>G1149</f>
        <v>e</v>
      </c>
      <c r="AA1149">
        <f>_xlfn.IFNA(VLOOKUP(X1149,'duo-out'!A$2:Q$5000,5,FALSE),E1149+10*(H1149-1)+1+_xlfn.IFNA(VLOOKUP(D1149,states!A$2:C$10,3,FALSE),1))</f>
        <v>153</v>
      </c>
      <c r="AB1149" t="str">
        <f>IF(V1149="","",V1149)</f>
        <v/>
      </c>
      <c r="AC1149" s="2" t="str">
        <f>_xlfn.IFNA(VLOOKUP(D1149,states!A$2:C$10,2,FALSE),"XX")</f>
        <v>D</v>
      </c>
      <c r="AD1149">
        <f>E1149</f>
        <v>2</v>
      </c>
      <c r="AE1149">
        <f>_xlfn.IFNA(VLOOKUP(D1149,states!A$2:D$10,4,FALSE),0)</f>
        <v>1</v>
      </c>
      <c r="AF1149">
        <v>0.5</v>
      </c>
      <c r="AG1149">
        <f>IF(AE1149=0,AF1149,IF(AE1149=1,IF(F1149=0.5,0.5,IF(H1149=1,0.5,1.5)),IF(F1149=0.5,0.5,IF(H1149=1,2.5,1.5))))</f>
        <v>0.5</v>
      </c>
      <c r="AH1149" s="7">
        <f>IF(AC1149="XX",0,1/C1149^(1/5)*IF(E1149=0,100,1)/(E1149+1)^(1/4))</f>
        <v>0.60612123006217744</v>
      </c>
    </row>
    <row r="1150" spans="1:34">
      <c r="A1150">
        <v>5211</v>
      </c>
      <c r="B1150" s="1">
        <v>64075.7</v>
      </c>
      <c r="C1150" s="6">
        <v>3.4609999999999999</v>
      </c>
      <c r="D1150" t="s">
        <v>6</v>
      </c>
      <c r="E1150">
        <v>2</v>
      </c>
      <c r="F1150">
        <v>9.5</v>
      </c>
      <c r="G1150" t="s">
        <v>1</v>
      </c>
      <c r="H1150">
        <v>1</v>
      </c>
      <c r="I1150" t="s">
        <v>0</v>
      </c>
      <c r="J1150">
        <v>0</v>
      </c>
      <c r="K1150">
        <v>9.5</v>
      </c>
      <c r="L1150" t="s">
        <v>2</v>
      </c>
      <c r="M1150">
        <v>1</v>
      </c>
      <c r="N1150" t="s">
        <v>5267</v>
      </c>
      <c r="O1150">
        <v>1</v>
      </c>
      <c r="P1150" t="str">
        <f>D1150&amp;"-"&amp;F1150&amp;"-"&amp;G1150&amp;"-"&amp;E1150&amp;"-"&amp;H1150</f>
        <v>D2Pi-9.5-e-2-1</v>
      </c>
      <c r="Q1150" t="str">
        <f>I1150&amp;"-"&amp;K1150&amp;"-"&amp;L1150&amp;"-"&amp;J1150&amp;"-"&amp;M1150</f>
        <v>X2Pi-9.5-f-0-1</v>
      </c>
      <c r="R1150">
        <f>B1150+S1150</f>
        <v>65325.985694303999</v>
      </c>
      <c r="S1150">
        <f>_xlfn.IFNA(VLOOKUP(Q1150,'MARVEL-X'!A$2:I$1400,7,FALSE),VLOOKUP(Q1150,MARVEL!A$2:J$1522,10,FALSE))</f>
        <v>1250.2856943039999</v>
      </c>
      <c r="T1150">
        <f>IF(P1150=P1149,R1150+T1149,R1150)</f>
        <v>195986.52128575998</v>
      </c>
      <c r="U1150">
        <f>IF(P1150=P1149,1+U1149,1)</f>
        <v>3</v>
      </c>
      <c r="V1150" t="str">
        <f t="shared" si="17"/>
        <v/>
      </c>
      <c r="W1150" t="str">
        <f>IF(V1150="","",IF(ABS(V1150-R1150)&gt;W$1,ABS(V1150-R1150),""))</f>
        <v/>
      </c>
      <c r="X1150" t="str">
        <f>Y1150&amp;"-"&amp;Z1150&amp;"-"&amp;AC1150&amp;"-"&amp;AD1150&amp;"-"&amp;AG1150</f>
        <v>9.5-e-D-2-0.5</v>
      </c>
      <c r="Y1150">
        <f>F1150</f>
        <v>9.5</v>
      </c>
      <c r="Z1150" s="2" t="str">
        <f>G1150</f>
        <v>e</v>
      </c>
      <c r="AA1150">
        <f>_xlfn.IFNA(VLOOKUP(X1150,'duo-out'!A$2:Q$5000,5,FALSE),E1150+10*(H1150-1)+1+_xlfn.IFNA(VLOOKUP(D1150,states!A$2:C$10,3,FALSE),1))</f>
        <v>153</v>
      </c>
      <c r="AB1150" t="str">
        <f>IF(V1150="","",V1150)</f>
        <v/>
      </c>
      <c r="AC1150" s="2" t="str">
        <f>_xlfn.IFNA(VLOOKUP(D1150,states!A$2:C$10,2,FALSE),"XX")</f>
        <v>D</v>
      </c>
      <c r="AD1150">
        <f>E1150</f>
        <v>2</v>
      </c>
      <c r="AE1150">
        <f>_xlfn.IFNA(VLOOKUP(D1150,states!A$2:D$10,4,FALSE),0)</f>
        <v>1</v>
      </c>
      <c r="AF1150">
        <v>0.5</v>
      </c>
      <c r="AG1150">
        <f>IF(AE1150=0,AF1150,IF(AE1150=1,IF(F1150=0.5,0.5,IF(H1150=1,0.5,1.5)),IF(F1150=0.5,0.5,IF(H1150=1,2.5,1.5))))</f>
        <v>0.5</v>
      </c>
      <c r="AH1150" s="7">
        <f>IF(AC1150="XX",0,1/C1150^(1/5)*IF(E1150=0,100,1)/(E1150+1)^(1/4))</f>
        <v>0.59276065118425947</v>
      </c>
    </row>
    <row r="1151" spans="1:34">
      <c r="A1151">
        <v>5764</v>
      </c>
      <c r="B1151" s="1">
        <v>63800</v>
      </c>
      <c r="C1151" s="6">
        <v>5</v>
      </c>
      <c r="D1151" t="s">
        <v>6</v>
      </c>
      <c r="E1151">
        <v>2</v>
      </c>
      <c r="F1151">
        <v>9.5</v>
      </c>
      <c r="G1151" t="s">
        <v>1</v>
      </c>
      <c r="H1151">
        <v>1</v>
      </c>
      <c r="I1151" t="s">
        <v>0</v>
      </c>
      <c r="J1151">
        <v>0</v>
      </c>
      <c r="K1151">
        <v>10.5</v>
      </c>
      <c r="L1151" t="s">
        <v>1</v>
      </c>
      <c r="M1151">
        <v>1</v>
      </c>
      <c r="N1151" t="s">
        <v>5820</v>
      </c>
      <c r="O1151">
        <v>1</v>
      </c>
      <c r="P1151" t="str">
        <f>D1151&amp;"-"&amp;F1151&amp;"-"&amp;G1151&amp;"-"&amp;E1151&amp;"-"&amp;H1151</f>
        <v>D2Pi-9.5-e-2-1</v>
      </c>
      <c r="Q1151" t="str">
        <f>I1151&amp;"-"&amp;K1151&amp;"-"&amp;L1151&amp;"-"&amp;J1151&amp;"-"&amp;M1151</f>
        <v>X2Pi-10.5-e-0-1</v>
      </c>
      <c r="R1151">
        <f>B1151+S1151</f>
        <v>65331.794576007997</v>
      </c>
      <c r="S1151">
        <f>_xlfn.IFNA(VLOOKUP(Q1151,'MARVEL-X'!A$2:I$1400,7,FALSE),VLOOKUP(Q1151,MARVEL!A$2:J$1522,10,FALSE))</f>
        <v>1531.7945760079999</v>
      </c>
      <c r="T1151">
        <f>IF(P1151=P1150,R1151+T1150,R1151)</f>
        <v>261318.31586176797</v>
      </c>
      <c r="U1151">
        <f>IF(P1151=P1150,1+U1150,1)</f>
        <v>4</v>
      </c>
      <c r="V1151" t="str">
        <f t="shared" si="17"/>
        <v/>
      </c>
      <c r="W1151" t="str">
        <f>IF(V1151="","",IF(ABS(V1151-R1151)&gt;W$1,ABS(V1151-R1151),""))</f>
        <v/>
      </c>
      <c r="X1151" t="str">
        <f>Y1151&amp;"-"&amp;Z1151&amp;"-"&amp;AC1151&amp;"-"&amp;AD1151&amp;"-"&amp;AG1151</f>
        <v>9.5-e-D-2-0.5</v>
      </c>
      <c r="Y1151">
        <f>F1151</f>
        <v>9.5</v>
      </c>
      <c r="Z1151" s="2" t="str">
        <f>G1151</f>
        <v>e</v>
      </c>
      <c r="AA1151">
        <f>_xlfn.IFNA(VLOOKUP(X1151,'duo-out'!A$2:Q$5000,5,FALSE),E1151+10*(H1151-1)+1+_xlfn.IFNA(VLOOKUP(D1151,states!A$2:C$10,3,FALSE),1))</f>
        <v>153</v>
      </c>
      <c r="AB1151" t="str">
        <f>IF(V1151="","",V1151)</f>
        <v/>
      </c>
      <c r="AC1151" s="2" t="str">
        <f>_xlfn.IFNA(VLOOKUP(D1151,states!A$2:C$10,2,FALSE),"XX")</f>
        <v>D</v>
      </c>
      <c r="AD1151">
        <f>E1151</f>
        <v>2</v>
      </c>
      <c r="AE1151">
        <f>_xlfn.IFNA(VLOOKUP(D1151,states!A$2:D$10,4,FALSE),0)</f>
        <v>1</v>
      </c>
      <c r="AF1151">
        <v>0.5</v>
      </c>
      <c r="AG1151">
        <f>IF(AE1151=0,AF1151,IF(AE1151=1,IF(F1151=0.5,0.5,IF(H1151=1,0.5,1.5)),IF(F1151=0.5,0.5,IF(H1151=1,2.5,1.5))))</f>
        <v>0.5</v>
      </c>
      <c r="AH1151" s="7">
        <f>IF(AC1151="XX",0,1/C1151^(1/5)*IF(E1151=0,100,1)/(E1151+1)^(1/4))</f>
        <v>0.55071345269687233</v>
      </c>
    </row>
    <row r="1152" spans="1:34">
      <c r="A1152">
        <v>5790</v>
      </c>
      <c r="B1152" s="1">
        <v>64079</v>
      </c>
      <c r="C1152" s="6">
        <v>2.5</v>
      </c>
      <c r="D1152" t="s">
        <v>6</v>
      </c>
      <c r="E1152">
        <v>2</v>
      </c>
      <c r="F1152">
        <v>9.5</v>
      </c>
      <c r="G1152" t="s">
        <v>1</v>
      </c>
      <c r="H1152">
        <v>1</v>
      </c>
      <c r="I1152" t="s">
        <v>0</v>
      </c>
      <c r="J1152">
        <v>0</v>
      </c>
      <c r="K1152">
        <v>9.5</v>
      </c>
      <c r="L1152" t="s">
        <v>2</v>
      </c>
      <c r="M1152">
        <v>1</v>
      </c>
      <c r="N1152" t="s">
        <v>5846</v>
      </c>
      <c r="O1152">
        <v>1</v>
      </c>
      <c r="P1152" t="str">
        <f>D1152&amp;"-"&amp;F1152&amp;"-"&amp;G1152&amp;"-"&amp;E1152&amp;"-"&amp;H1152</f>
        <v>D2Pi-9.5-e-2-1</v>
      </c>
      <c r="Q1152" t="str">
        <f>I1152&amp;"-"&amp;K1152&amp;"-"&amp;L1152&amp;"-"&amp;J1152&amp;"-"&amp;M1152</f>
        <v>X2Pi-9.5-f-0-1</v>
      </c>
      <c r="R1152">
        <f>B1152+S1152</f>
        <v>65329.285694304002</v>
      </c>
      <c r="S1152">
        <f>_xlfn.IFNA(VLOOKUP(Q1152,'MARVEL-X'!A$2:I$1400,7,FALSE),VLOOKUP(Q1152,MARVEL!A$2:J$1522,10,FALSE))</f>
        <v>1250.2856943039999</v>
      </c>
      <c r="T1152">
        <f>IF(P1152=P1151,R1152+T1151,R1152)</f>
        <v>326647.60155607195</v>
      </c>
      <c r="U1152">
        <f>IF(P1152=P1151,1+U1151,1)</f>
        <v>5</v>
      </c>
      <c r="V1152">
        <f t="shared" si="17"/>
        <v>65329.520311214394</v>
      </c>
      <c r="W1152">
        <f>IF(V1152="","",IF(ABS(V1152-R1152)&gt;W$1,ABS(V1152-R1152),""))</f>
        <v>0.23461691039119614</v>
      </c>
      <c r="X1152" t="str">
        <f>Y1152&amp;"-"&amp;Z1152&amp;"-"&amp;AC1152&amp;"-"&amp;AD1152&amp;"-"&amp;AG1152</f>
        <v>9.5-e-D-2-0.5</v>
      </c>
      <c r="Y1152">
        <f>F1152</f>
        <v>9.5</v>
      </c>
      <c r="Z1152" s="2" t="str">
        <f>G1152</f>
        <v>e</v>
      </c>
      <c r="AA1152">
        <f>_xlfn.IFNA(VLOOKUP(X1152,'duo-out'!A$2:Q$5000,5,FALSE),E1152+10*(H1152-1)+1+_xlfn.IFNA(VLOOKUP(D1152,states!A$2:C$10,3,FALSE),1))</f>
        <v>153</v>
      </c>
      <c r="AB1152">
        <f>IF(V1152="","",V1152)</f>
        <v>65329.520311214394</v>
      </c>
      <c r="AC1152" s="2" t="str">
        <f>_xlfn.IFNA(VLOOKUP(D1152,states!A$2:C$10,2,FALSE),"XX")</f>
        <v>D</v>
      </c>
      <c r="AD1152">
        <f>E1152</f>
        <v>2</v>
      </c>
      <c r="AE1152">
        <f>_xlfn.IFNA(VLOOKUP(D1152,states!A$2:D$10,4,FALSE),0)</f>
        <v>1</v>
      </c>
      <c r="AF1152">
        <v>0.5</v>
      </c>
      <c r="AG1152">
        <f>IF(AE1152=0,AF1152,IF(AE1152=1,IF(F1152=0.5,0.5,IF(H1152=1,0.5,1.5)),IF(F1152=0.5,0.5,IF(H1152=1,2.5,1.5))))</f>
        <v>0.5</v>
      </c>
      <c r="AH1152" s="7">
        <f>IF(AC1152="XX",0,1/C1152^(1/5)*IF(E1152=0,100,1)/(E1152+1)^(1/4))</f>
        <v>0.63260363718763468</v>
      </c>
    </row>
    <row r="1153" spans="1:34">
      <c r="A1153">
        <v>5206</v>
      </c>
      <c r="B1153" s="1">
        <v>64582.2</v>
      </c>
      <c r="C1153" s="6">
        <v>2.8410000000000002</v>
      </c>
      <c r="D1153" t="s">
        <v>6</v>
      </c>
      <c r="E1153">
        <v>2</v>
      </c>
      <c r="F1153">
        <v>9.5</v>
      </c>
      <c r="G1153" t="s">
        <v>1</v>
      </c>
      <c r="H1153">
        <v>2</v>
      </c>
      <c r="I1153" t="s">
        <v>0</v>
      </c>
      <c r="J1153">
        <v>0</v>
      </c>
      <c r="K1153">
        <v>7.5</v>
      </c>
      <c r="L1153" t="s">
        <v>2</v>
      </c>
      <c r="M1153">
        <v>2</v>
      </c>
      <c r="N1153" t="s">
        <v>5262</v>
      </c>
      <c r="O1153">
        <v>1</v>
      </c>
      <c r="P1153" t="str">
        <f>D1153&amp;"-"&amp;F1153&amp;"-"&amp;G1153&amp;"-"&amp;E1153&amp;"-"&amp;H1153</f>
        <v>D2Pi-9.5-e-2-2</v>
      </c>
      <c r="Q1153" t="str">
        <f>I1153&amp;"-"&amp;K1153&amp;"-"&amp;L1153&amp;"-"&amp;J1153&amp;"-"&amp;M1153</f>
        <v>X2Pi-7.5-f-0-2</v>
      </c>
      <c r="R1153">
        <f>B1153+S1153</f>
        <v>65582.886744260992</v>
      </c>
      <c r="S1153">
        <f>_xlfn.IFNA(VLOOKUP(Q1153,'MARVEL-X'!A$2:I$1400,7,FALSE),VLOOKUP(Q1153,MARVEL!A$2:J$1522,10,FALSE))</f>
        <v>1000.6867442609999</v>
      </c>
      <c r="T1153">
        <f>IF(P1153=P1152,R1153+T1152,R1153)</f>
        <v>65582.886744260992</v>
      </c>
      <c r="U1153">
        <f>IF(P1153=P1152,1+U1152,1)</f>
        <v>1</v>
      </c>
      <c r="V1153" t="str">
        <f t="shared" si="17"/>
        <v/>
      </c>
      <c r="W1153" t="str">
        <f>IF(V1153="","",IF(ABS(V1153-R1153)&gt;W$1,ABS(V1153-R1153),""))</f>
        <v/>
      </c>
      <c r="X1153" t="str">
        <f>Y1153&amp;"-"&amp;Z1153&amp;"-"&amp;AC1153&amp;"-"&amp;AD1153&amp;"-"&amp;AG1153</f>
        <v>9.5-e-D-2-1.5</v>
      </c>
      <c r="Y1153">
        <f>F1153</f>
        <v>9.5</v>
      </c>
      <c r="Z1153" s="2" t="str">
        <f>G1153</f>
        <v>e</v>
      </c>
      <c r="AA1153">
        <f>_xlfn.IFNA(VLOOKUP(X1153,'duo-out'!A$2:Q$5000,5,FALSE),E1153+10*(H1153-1)+1+_xlfn.IFNA(VLOOKUP(D1153,states!A$2:C$10,3,FALSE),1))</f>
        <v>163</v>
      </c>
      <c r="AB1153" t="str">
        <f>IF(V1153="","",V1153)</f>
        <v/>
      </c>
      <c r="AC1153" s="2" t="str">
        <f>_xlfn.IFNA(VLOOKUP(D1153,states!A$2:C$10,2,FALSE),"XX")</f>
        <v>D</v>
      </c>
      <c r="AD1153">
        <f>E1153</f>
        <v>2</v>
      </c>
      <c r="AE1153">
        <f>_xlfn.IFNA(VLOOKUP(D1153,states!A$2:D$10,4,FALSE),0)</f>
        <v>1</v>
      </c>
      <c r="AF1153">
        <v>0.5</v>
      </c>
      <c r="AG1153">
        <f>IF(AE1153=0,AF1153,IF(AE1153=1,IF(F1153=0.5,0.5,IF(H1153=1,0.5,1.5)),IF(F1153=0.5,0.5,IF(H1153=1,2.5,1.5))))</f>
        <v>1.5</v>
      </c>
      <c r="AH1153" s="7">
        <f>IF(AC1153="XX",0,1/C1153^(1/5)*IF(E1153=0,100,1)/(E1153+1)^(1/4))</f>
        <v>0.61663112107362716</v>
      </c>
    </row>
    <row r="1154" spans="1:34">
      <c r="A1154">
        <v>5226</v>
      </c>
      <c r="B1154" s="1">
        <v>63747.1</v>
      </c>
      <c r="C1154" s="6">
        <v>3.04</v>
      </c>
      <c r="D1154" t="s">
        <v>6</v>
      </c>
      <c r="E1154">
        <v>2</v>
      </c>
      <c r="F1154">
        <v>9.5</v>
      </c>
      <c r="G1154" t="s">
        <v>1</v>
      </c>
      <c r="H1154">
        <v>2</v>
      </c>
      <c r="I1154" t="s">
        <v>0</v>
      </c>
      <c r="J1154">
        <v>0</v>
      </c>
      <c r="K1154">
        <v>10.5</v>
      </c>
      <c r="L1154" t="s">
        <v>1</v>
      </c>
      <c r="M1154">
        <v>2</v>
      </c>
      <c r="N1154" t="s">
        <v>5282</v>
      </c>
      <c r="O1154">
        <v>1</v>
      </c>
      <c r="P1154" t="str">
        <f>D1154&amp;"-"&amp;F1154&amp;"-"&amp;G1154&amp;"-"&amp;E1154&amp;"-"&amp;H1154</f>
        <v>D2Pi-9.5-e-2-2</v>
      </c>
      <c r="Q1154" t="str">
        <f>I1154&amp;"-"&amp;K1154&amp;"-"&amp;L1154&amp;"-"&amp;J1154&amp;"-"&amp;M1154</f>
        <v>X2Pi-10.5-e-0-2</v>
      </c>
      <c r="R1154">
        <f>B1154+S1154</f>
        <v>65578.02189951</v>
      </c>
      <c r="S1154">
        <f>_xlfn.IFNA(VLOOKUP(Q1154,'MARVEL-X'!A$2:I$1400,7,FALSE),VLOOKUP(Q1154,MARVEL!A$2:J$1522,10,FALSE))</f>
        <v>1830.92189951</v>
      </c>
      <c r="T1154">
        <f>IF(P1154=P1153,R1154+T1153,R1154)</f>
        <v>131160.90864377099</v>
      </c>
      <c r="U1154">
        <f>IF(P1154=P1153,1+U1153,1)</f>
        <v>2</v>
      </c>
      <c r="V1154" t="str">
        <f t="shared" si="17"/>
        <v/>
      </c>
      <c r="W1154" t="str">
        <f>IF(V1154="","",IF(ABS(V1154-R1154)&gt;W$1,ABS(V1154-R1154),""))</f>
        <v/>
      </c>
      <c r="X1154" t="str">
        <f>Y1154&amp;"-"&amp;Z1154&amp;"-"&amp;AC1154&amp;"-"&amp;AD1154&amp;"-"&amp;AG1154</f>
        <v>9.5-e-D-2-1.5</v>
      </c>
      <c r="Y1154">
        <f>F1154</f>
        <v>9.5</v>
      </c>
      <c r="Z1154" s="2" t="str">
        <f>G1154</f>
        <v>e</v>
      </c>
      <c r="AA1154">
        <f>_xlfn.IFNA(VLOOKUP(X1154,'duo-out'!A$2:Q$5000,5,FALSE),E1154+10*(H1154-1)+1+_xlfn.IFNA(VLOOKUP(D1154,states!A$2:C$10,3,FALSE),1))</f>
        <v>163</v>
      </c>
      <c r="AB1154" t="str">
        <f>IF(V1154="","",V1154)</f>
        <v/>
      </c>
      <c r="AC1154" s="2" t="str">
        <f>_xlfn.IFNA(VLOOKUP(D1154,states!A$2:C$10,2,FALSE),"XX")</f>
        <v>D</v>
      </c>
      <c r="AD1154">
        <f>E1154</f>
        <v>2</v>
      </c>
      <c r="AE1154">
        <f>_xlfn.IFNA(VLOOKUP(D1154,states!A$2:D$10,4,FALSE),0)</f>
        <v>1</v>
      </c>
      <c r="AF1154">
        <v>0.5</v>
      </c>
      <c r="AG1154">
        <f>IF(AE1154=0,AF1154,IF(AE1154=1,IF(F1154=0.5,0.5,IF(H1154=1,0.5,1.5)),IF(F1154=0.5,0.5,IF(H1154=1,2.5,1.5))))</f>
        <v>1.5</v>
      </c>
      <c r="AH1154" s="7">
        <f>IF(AC1154="XX",0,1/C1154^(1/5)*IF(E1154=0,100,1)/(E1154+1)^(1/4))</f>
        <v>0.60833803356781702</v>
      </c>
    </row>
    <row r="1155" spans="1:34">
      <c r="A1155">
        <v>5216</v>
      </c>
      <c r="B1155" s="1">
        <v>64049.8</v>
      </c>
      <c r="C1155" s="6">
        <v>0.5</v>
      </c>
      <c r="D1155" t="s">
        <v>6</v>
      </c>
      <c r="E1155">
        <v>2</v>
      </c>
      <c r="F1155">
        <v>9.5</v>
      </c>
      <c r="G1155" t="s">
        <v>1</v>
      </c>
      <c r="H1155">
        <v>2</v>
      </c>
      <c r="I1155" t="s">
        <v>0</v>
      </c>
      <c r="J1155">
        <v>0</v>
      </c>
      <c r="K1155">
        <v>9.5</v>
      </c>
      <c r="L1155" t="s">
        <v>2</v>
      </c>
      <c r="M1155">
        <v>2</v>
      </c>
      <c r="N1155" t="s">
        <v>5272</v>
      </c>
      <c r="O1155">
        <v>1</v>
      </c>
      <c r="P1155" t="str">
        <f>D1155&amp;"-"&amp;F1155&amp;"-"&amp;G1155&amp;"-"&amp;E1155&amp;"-"&amp;H1155</f>
        <v>D2Pi-9.5-e-2-2</v>
      </c>
      <c r="Q1155" t="str">
        <f>I1155&amp;"-"&amp;K1155&amp;"-"&amp;L1155&amp;"-"&amp;J1155&amp;"-"&amp;M1155</f>
        <v>X2Pi-9.5-f-0-2</v>
      </c>
      <c r="R1155">
        <f>B1155+S1155</f>
        <v>65580.702062284996</v>
      </c>
      <c r="S1155">
        <f>_xlfn.IFNA(VLOOKUP(Q1155,'MARVEL-X'!A$2:I$1400,7,FALSE),VLOOKUP(Q1155,MARVEL!A$2:J$1522,10,FALSE))</f>
        <v>1530.9020622850001</v>
      </c>
      <c r="T1155">
        <f>IF(P1155=P1154,R1155+T1154,R1155)</f>
        <v>196741.610706056</v>
      </c>
      <c r="U1155">
        <f>IF(P1155=P1154,1+U1154,1)</f>
        <v>3</v>
      </c>
      <c r="V1155" t="str">
        <f t="shared" ref="V1155:V1218" si="18">IF(P1155=P1156,"",T1155/U1155)</f>
        <v/>
      </c>
      <c r="W1155" t="str">
        <f>IF(V1155="","",IF(ABS(V1155-R1155)&gt;W$1,ABS(V1155-R1155),""))</f>
        <v/>
      </c>
      <c r="X1155" t="str">
        <f>Y1155&amp;"-"&amp;Z1155&amp;"-"&amp;AC1155&amp;"-"&amp;AD1155&amp;"-"&amp;AG1155</f>
        <v>9.5-e-D-2-1.5</v>
      </c>
      <c r="Y1155">
        <f>F1155</f>
        <v>9.5</v>
      </c>
      <c r="Z1155" s="2" t="str">
        <f>G1155</f>
        <v>e</v>
      </c>
      <c r="AA1155">
        <f>_xlfn.IFNA(VLOOKUP(X1155,'duo-out'!A$2:Q$5000,5,FALSE),E1155+10*(H1155-1)+1+_xlfn.IFNA(VLOOKUP(D1155,states!A$2:C$10,3,FALSE),1))</f>
        <v>163</v>
      </c>
      <c r="AB1155" t="str">
        <f>IF(V1155="","",V1155)</f>
        <v/>
      </c>
      <c r="AC1155" s="2" t="str">
        <f>_xlfn.IFNA(VLOOKUP(D1155,states!A$2:C$10,2,FALSE),"XX")</f>
        <v>D</v>
      </c>
      <c r="AD1155">
        <f>E1155</f>
        <v>2</v>
      </c>
      <c r="AE1155">
        <f>_xlfn.IFNA(VLOOKUP(D1155,states!A$2:D$10,4,FALSE),0)</f>
        <v>1</v>
      </c>
      <c r="AF1155">
        <v>0.5</v>
      </c>
      <c r="AG1155">
        <f>IF(AE1155=0,AF1155,IF(AE1155=1,IF(F1155=0.5,0.5,IF(H1155=1,0.5,1.5)),IF(F1155=0.5,0.5,IF(H1155=1,2.5,1.5))))</f>
        <v>1.5</v>
      </c>
      <c r="AH1155" s="7">
        <f>IF(AC1155="XX",0,1/C1155^(1/5)*IF(E1155=0,100,1)/(E1155+1)^(1/4))</f>
        <v>0.87282200217602857</v>
      </c>
    </row>
    <row r="1156" spans="1:34">
      <c r="A1156">
        <v>5802</v>
      </c>
      <c r="B1156" s="1">
        <v>64054</v>
      </c>
      <c r="C1156" s="6">
        <v>4.9340000000000002</v>
      </c>
      <c r="D1156" t="s">
        <v>6</v>
      </c>
      <c r="E1156">
        <v>2</v>
      </c>
      <c r="F1156">
        <v>9.5</v>
      </c>
      <c r="G1156" t="s">
        <v>1</v>
      </c>
      <c r="H1156">
        <v>2</v>
      </c>
      <c r="I1156" t="s">
        <v>0</v>
      </c>
      <c r="J1156">
        <v>0</v>
      </c>
      <c r="K1156">
        <v>9.5</v>
      </c>
      <c r="L1156" t="s">
        <v>2</v>
      </c>
      <c r="M1156">
        <v>2</v>
      </c>
      <c r="N1156" t="s">
        <v>5858</v>
      </c>
      <c r="O1156">
        <v>1</v>
      </c>
      <c r="P1156" t="str">
        <f>D1156&amp;"-"&amp;F1156&amp;"-"&amp;G1156&amp;"-"&amp;E1156&amp;"-"&amp;H1156</f>
        <v>D2Pi-9.5-e-2-2</v>
      </c>
      <c r="Q1156" t="str">
        <f>I1156&amp;"-"&amp;K1156&amp;"-"&amp;L1156&amp;"-"&amp;J1156&amp;"-"&amp;M1156</f>
        <v>X2Pi-9.5-f-0-2</v>
      </c>
      <c r="R1156">
        <f>B1156+S1156</f>
        <v>65584.902062284993</v>
      </c>
      <c r="S1156">
        <f>_xlfn.IFNA(VLOOKUP(Q1156,'MARVEL-X'!A$2:I$1400,7,FALSE),VLOOKUP(Q1156,MARVEL!A$2:J$1522,10,FALSE))</f>
        <v>1530.9020622850001</v>
      </c>
      <c r="T1156">
        <f>IF(P1156=P1155,R1156+T1155,R1156)</f>
        <v>262326.512768341</v>
      </c>
      <c r="U1156">
        <f>IF(P1156=P1155,1+U1155,1)</f>
        <v>4</v>
      </c>
      <c r="V1156" t="str">
        <f t="shared" si="18"/>
        <v/>
      </c>
      <c r="W1156" t="str">
        <f>IF(V1156="","",IF(ABS(V1156-R1156)&gt;W$1,ABS(V1156-R1156),""))</f>
        <v/>
      </c>
      <c r="X1156" t="str">
        <f>Y1156&amp;"-"&amp;Z1156&amp;"-"&amp;AC1156&amp;"-"&amp;AD1156&amp;"-"&amp;AG1156</f>
        <v>9.5-e-D-2-1.5</v>
      </c>
      <c r="Y1156">
        <f>F1156</f>
        <v>9.5</v>
      </c>
      <c r="Z1156" s="2" t="str">
        <f>G1156</f>
        <v>e</v>
      </c>
      <c r="AA1156">
        <f>_xlfn.IFNA(VLOOKUP(X1156,'duo-out'!A$2:Q$5000,5,FALSE),E1156+10*(H1156-1)+1+_xlfn.IFNA(VLOOKUP(D1156,states!A$2:C$10,3,FALSE),1))</f>
        <v>163</v>
      </c>
      <c r="AB1156" t="str">
        <f>IF(V1156="","",V1156)</f>
        <v/>
      </c>
      <c r="AC1156" s="2" t="str">
        <f>_xlfn.IFNA(VLOOKUP(D1156,states!A$2:C$10,2,FALSE),"XX")</f>
        <v>D</v>
      </c>
      <c r="AD1156">
        <f>E1156</f>
        <v>2</v>
      </c>
      <c r="AE1156">
        <f>_xlfn.IFNA(VLOOKUP(D1156,states!A$2:D$10,4,FALSE),0)</f>
        <v>1</v>
      </c>
      <c r="AF1156">
        <v>0.5</v>
      </c>
      <c r="AG1156">
        <f>IF(AE1156=0,AF1156,IF(AE1156=1,IF(F1156=0.5,0.5,IF(H1156=1,0.5,1.5)),IF(F1156=0.5,0.5,IF(H1156=1,2.5,1.5))))</f>
        <v>1.5</v>
      </c>
      <c r="AH1156" s="7">
        <f>IF(AC1156="XX",0,1/C1156^(1/5)*IF(E1156=0,100,1)/(E1156+1)^(1/4))</f>
        <v>0.55217896362253382</v>
      </c>
    </row>
    <row r="1157" spans="1:34">
      <c r="A1157">
        <v>5771</v>
      </c>
      <c r="B1157" s="1">
        <v>63747</v>
      </c>
      <c r="C1157" s="6">
        <v>5</v>
      </c>
      <c r="D1157" t="s">
        <v>6</v>
      </c>
      <c r="E1157">
        <v>2</v>
      </c>
      <c r="F1157">
        <v>9.5</v>
      </c>
      <c r="G1157" t="s">
        <v>1</v>
      </c>
      <c r="H1157">
        <v>2</v>
      </c>
      <c r="I1157" t="s">
        <v>0</v>
      </c>
      <c r="J1157">
        <v>0</v>
      </c>
      <c r="K1157">
        <v>10.5</v>
      </c>
      <c r="L1157" t="s">
        <v>1</v>
      </c>
      <c r="M1157">
        <v>2</v>
      </c>
      <c r="N1157" t="s">
        <v>5827</v>
      </c>
      <c r="O1157">
        <v>1</v>
      </c>
      <c r="P1157" t="str">
        <f>D1157&amp;"-"&amp;F1157&amp;"-"&amp;G1157&amp;"-"&amp;E1157&amp;"-"&amp;H1157</f>
        <v>D2Pi-9.5-e-2-2</v>
      </c>
      <c r="Q1157" t="str">
        <f>I1157&amp;"-"&amp;K1157&amp;"-"&amp;L1157&amp;"-"&amp;J1157&amp;"-"&amp;M1157</f>
        <v>X2Pi-10.5-e-0-2</v>
      </c>
      <c r="R1157">
        <f>B1157+S1157</f>
        <v>65577.921899509995</v>
      </c>
      <c r="S1157">
        <f>_xlfn.IFNA(VLOOKUP(Q1157,'MARVEL-X'!A$2:I$1400,7,FALSE),VLOOKUP(Q1157,MARVEL!A$2:J$1522,10,FALSE))</f>
        <v>1830.92189951</v>
      </c>
      <c r="T1157">
        <f>IF(P1157=P1156,R1157+T1156,R1157)</f>
        <v>327904.43466785096</v>
      </c>
      <c r="U1157">
        <f>IF(P1157=P1156,1+U1156,1)</f>
        <v>5</v>
      </c>
      <c r="V1157">
        <f t="shared" si="18"/>
        <v>65580.886933570189</v>
      </c>
      <c r="W1157">
        <f>IF(V1157="","",IF(ABS(V1157-R1157)&gt;W$1,ABS(V1157-R1157),""))</f>
        <v>2.9650340601947391</v>
      </c>
      <c r="X1157" t="str">
        <f>Y1157&amp;"-"&amp;Z1157&amp;"-"&amp;AC1157&amp;"-"&amp;AD1157&amp;"-"&amp;AG1157</f>
        <v>9.5-e-D-2-1.5</v>
      </c>
      <c r="Y1157">
        <f>F1157</f>
        <v>9.5</v>
      </c>
      <c r="Z1157" s="2" t="str">
        <f>G1157</f>
        <v>e</v>
      </c>
      <c r="AA1157">
        <f>_xlfn.IFNA(VLOOKUP(X1157,'duo-out'!A$2:Q$5000,5,FALSE),E1157+10*(H1157-1)+1+_xlfn.IFNA(VLOOKUP(D1157,states!A$2:C$10,3,FALSE),1))</f>
        <v>163</v>
      </c>
      <c r="AB1157">
        <f>IF(V1157="","",V1157)</f>
        <v>65580.886933570189</v>
      </c>
      <c r="AC1157" s="2" t="str">
        <f>_xlfn.IFNA(VLOOKUP(D1157,states!A$2:C$10,2,FALSE),"XX")</f>
        <v>D</v>
      </c>
      <c r="AD1157">
        <f>E1157</f>
        <v>2</v>
      </c>
      <c r="AE1157">
        <f>_xlfn.IFNA(VLOOKUP(D1157,states!A$2:D$10,4,FALSE),0)</f>
        <v>1</v>
      </c>
      <c r="AF1157">
        <v>0.5</v>
      </c>
      <c r="AG1157">
        <f>IF(AE1157=0,AF1157,IF(AE1157=1,IF(F1157=0.5,0.5,IF(H1157=1,0.5,1.5)),IF(F1157=0.5,0.5,IF(H1157=1,2.5,1.5))))</f>
        <v>1.5</v>
      </c>
      <c r="AH1157" s="7">
        <f>IF(AC1157="XX",0,1/C1157^(1/5)*IF(E1157=0,100,1)/(E1157+1)^(1/4))</f>
        <v>0.55071345269687233</v>
      </c>
    </row>
    <row r="1158" spans="1:34">
      <c r="A1158">
        <v>5253</v>
      </c>
      <c r="B1158" s="1">
        <v>63799.6</v>
      </c>
      <c r="C1158" s="6">
        <v>2.1080000000000001</v>
      </c>
      <c r="D1158" t="s">
        <v>6</v>
      </c>
      <c r="E1158">
        <v>2</v>
      </c>
      <c r="F1158">
        <v>9.5</v>
      </c>
      <c r="G1158" t="s">
        <v>2</v>
      </c>
      <c r="H1158">
        <v>1</v>
      </c>
      <c r="I1158" t="s">
        <v>0</v>
      </c>
      <c r="J1158">
        <v>0</v>
      </c>
      <c r="K1158">
        <v>10.5</v>
      </c>
      <c r="L1158" t="s">
        <v>2</v>
      </c>
      <c r="M1158">
        <v>1</v>
      </c>
      <c r="N1158" t="s">
        <v>5309</v>
      </c>
      <c r="O1158">
        <v>1</v>
      </c>
      <c r="P1158" t="str">
        <f>D1158&amp;"-"&amp;F1158&amp;"-"&amp;G1158&amp;"-"&amp;E1158&amp;"-"&amp;H1158</f>
        <v>D2Pi-9.5-f-2-1</v>
      </c>
      <c r="Q1158" t="str">
        <f>I1158&amp;"-"&amp;K1158&amp;"-"&amp;L1158&amp;"-"&amp;J1158&amp;"-"&amp;M1158</f>
        <v>X2Pi-10.5-f-0-1</v>
      </c>
      <c r="R1158">
        <f>B1158+S1158</f>
        <v>65327.523225414996</v>
      </c>
      <c r="S1158">
        <f>_xlfn.IFNA(VLOOKUP(Q1158,'MARVEL-X'!A$2:I$1400,7,FALSE),VLOOKUP(Q1158,MARVEL!A$2:J$1522,10,FALSE))</f>
        <v>1527.9232254149999</v>
      </c>
      <c r="T1158">
        <f>IF(P1158=P1157,R1158+T1157,R1158)</f>
        <v>65327.523225414996</v>
      </c>
      <c r="U1158">
        <f>IF(P1158=P1157,1+U1157,1)</f>
        <v>1</v>
      </c>
      <c r="V1158" t="str">
        <f t="shared" si="18"/>
        <v/>
      </c>
      <c r="W1158" t="str">
        <f>IF(V1158="","",IF(ABS(V1158-R1158)&gt;W$1,ABS(V1158-R1158),""))</f>
        <v/>
      </c>
      <c r="X1158" t="str">
        <f>Y1158&amp;"-"&amp;Z1158&amp;"-"&amp;AC1158&amp;"-"&amp;AD1158&amp;"-"&amp;AG1158</f>
        <v>9.5-f-D-2-0.5</v>
      </c>
      <c r="Y1158">
        <f>F1158</f>
        <v>9.5</v>
      </c>
      <c r="Z1158" s="2" t="str">
        <f>G1158</f>
        <v>f</v>
      </c>
      <c r="AA1158">
        <f>_xlfn.IFNA(VLOOKUP(X1158,'duo-out'!A$2:Q$5000,5,FALSE),E1158+10*(H1158-1)+1+_xlfn.IFNA(VLOOKUP(D1158,states!A$2:C$10,3,FALSE),1))</f>
        <v>153</v>
      </c>
      <c r="AB1158" t="str">
        <f>IF(V1158="","",V1158)</f>
        <v/>
      </c>
      <c r="AC1158" s="2" t="str">
        <f>_xlfn.IFNA(VLOOKUP(D1158,states!A$2:C$10,2,FALSE),"XX")</f>
        <v>D</v>
      </c>
      <c r="AD1158">
        <f>E1158</f>
        <v>2</v>
      </c>
      <c r="AE1158">
        <f>_xlfn.IFNA(VLOOKUP(D1158,states!A$2:D$10,4,FALSE),0)</f>
        <v>1</v>
      </c>
      <c r="AF1158">
        <v>0.5</v>
      </c>
      <c r="AG1158">
        <f>IF(AE1158=0,AF1158,IF(AE1158=1,IF(F1158=0.5,0.5,IF(H1158=1,0.5,1.5)),IF(F1158=0.5,0.5,IF(H1158=1,2.5,1.5))))</f>
        <v>0.5</v>
      </c>
      <c r="AH1158" s="7">
        <f>IF(AC1158="XX",0,1/C1158^(1/5)*IF(E1158=0,100,1)/(E1158+1)^(1/4))</f>
        <v>0.65455412633101417</v>
      </c>
    </row>
    <row r="1159" spans="1:34">
      <c r="A1159">
        <v>5245</v>
      </c>
      <c r="B1159" s="1">
        <v>64075.7</v>
      </c>
      <c r="C1159" s="6">
        <v>0.5</v>
      </c>
      <c r="D1159" t="s">
        <v>6</v>
      </c>
      <c r="E1159">
        <v>2</v>
      </c>
      <c r="F1159">
        <v>9.5</v>
      </c>
      <c r="G1159" t="s">
        <v>2</v>
      </c>
      <c r="H1159">
        <v>1</v>
      </c>
      <c r="I1159" t="s">
        <v>0</v>
      </c>
      <c r="J1159">
        <v>0</v>
      </c>
      <c r="K1159">
        <v>9.5</v>
      </c>
      <c r="L1159" t="s">
        <v>1</v>
      </c>
      <c r="M1159">
        <v>1</v>
      </c>
      <c r="N1159" t="s">
        <v>5301</v>
      </c>
      <c r="O1159">
        <v>1</v>
      </c>
      <c r="P1159" t="str">
        <f>D1159&amp;"-"&amp;F1159&amp;"-"&amp;G1159&amp;"-"&amp;E1159&amp;"-"&amp;H1159</f>
        <v>D2Pi-9.5-f-2-1</v>
      </c>
      <c r="Q1159" t="str">
        <f>I1159&amp;"-"&amp;K1159&amp;"-"&amp;L1159&amp;"-"&amp;J1159&amp;"-"&amp;M1159</f>
        <v>X2Pi-9.5-e-0-1</v>
      </c>
      <c r="R1159">
        <f>B1159+S1159</f>
        <v>65329.158645026997</v>
      </c>
      <c r="S1159">
        <f>_xlfn.IFNA(VLOOKUP(Q1159,'MARVEL-X'!A$2:I$1400,7,FALSE),VLOOKUP(Q1159,MARVEL!A$2:J$1522,10,FALSE))</f>
        <v>1253.4586450270001</v>
      </c>
      <c r="T1159">
        <f>IF(P1159=P1158,R1159+T1158,R1159)</f>
        <v>130656.681870442</v>
      </c>
      <c r="U1159">
        <f>IF(P1159=P1158,1+U1158,1)</f>
        <v>2</v>
      </c>
      <c r="V1159" t="str">
        <f t="shared" si="18"/>
        <v/>
      </c>
      <c r="W1159" t="str">
        <f>IF(V1159="","",IF(ABS(V1159-R1159)&gt;W$1,ABS(V1159-R1159),""))</f>
        <v/>
      </c>
      <c r="X1159" t="str">
        <f>Y1159&amp;"-"&amp;Z1159&amp;"-"&amp;AC1159&amp;"-"&amp;AD1159&amp;"-"&amp;AG1159</f>
        <v>9.5-f-D-2-0.5</v>
      </c>
      <c r="Y1159">
        <f>F1159</f>
        <v>9.5</v>
      </c>
      <c r="Z1159" s="2" t="str">
        <f>G1159</f>
        <v>f</v>
      </c>
      <c r="AA1159">
        <f>_xlfn.IFNA(VLOOKUP(X1159,'duo-out'!A$2:Q$5000,5,FALSE),E1159+10*(H1159-1)+1+_xlfn.IFNA(VLOOKUP(D1159,states!A$2:C$10,3,FALSE),1))</f>
        <v>153</v>
      </c>
      <c r="AB1159" t="str">
        <f>IF(V1159="","",V1159)</f>
        <v/>
      </c>
      <c r="AC1159" s="2" t="str">
        <f>_xlfn.IFNA(VLOOKUP(D1159,states!A$2:C$10,2,FALSE),"XX")</f>
        <v>D</v>
      </c>
      <c r="AD1159">
        <f>E1159</f>
        <v>2</v>
      </c>
      <c r="AE1159">
        <f>_xlfn.IFNA(VLOOKUP(D1159,states!A$2:D$10,4,FALSE),0)</f>
        <v>1</v>
      </c>
      <c r="AF1159">
        <v>0.5</v>
      </c>
      <c r="AG1159">
        <f>IF(AE1159=0,AF1159,IF(AE1159=1,IF(F1159=0.5,0.5,IF(H1159=1,0.5,1.5)),IF(F1159=0.5,0.5,IF(H1159=1,2.5,1.5))))</f>
        <v>0.5</v>
      </c>
      <c r="AH1159" s="7">
        <f>IF(AC1159="XX",0,1/C1159^(1/5)*IF(E1159=0,100,1)/(E1159+1)^(1/4))</f>
        <v>0.87282200217602857</v>
      </c>
    </row>
    <row r="1160" spans="1:34">
      <c r="A1160">
        <v>5232</v>
      </c>
      <c r="B1160" s="1">
        <v>64553.4</v>
      </c>
      <c r="C1160" s="6">
        <v>2.234</v>
      </c>
      <c r="D1160" t="s">
        <v>6</v>
      </c>
      <c r="E1160">
        <v>2</v>
      </c>
      <c r="F1160">
        <v>9.5</v>
      </c>
      <c r="G1160" t="s">
        <v>2</v>
      </c>
      <c r="H1160">
        <v>1</v>
      </c>
      <c r="I1160" t="s">
        <v>0</v>
      </c>
      <c r="J1160">
        <v>0</v>
      </c>
      <c r="K1160">
        <v>7.5</v>
      </c>
      <c r="L1160" t="s">
        <v>1</v>
      </c>
      <c r="M1160">
        <v>1</v>
      </c>
      <c r="N1160" t="s">
        <v>5288</v>
      </c>
      <c r="O1160">
        <v>1</v>
      </c>
      <c r="P1160" t="str">
        <f>D1160&amp;"-"&amp;F1160&amp;"-"&amp;G1160&amp;"-"&amp;E1160&amp;"-"&amp;H1160</f>
        <v>D2Pi-9.5-f-2-1</v>
      </c>
      <c r="Q1160" t="str">
        <f>I1160&amp;"-"&amp;K1160&amp;"-"&amp;L1160&amp;"-"&amp;J1160&amp;"-"&amp;M1160</f>
        <v>X2Pi-7.5-e-0-1</v>
      </c>
      <c r="R1160">
        <f>B1160+S1160</f>
        <v>65331.108955363001</v>
      </c>
      <c r="S1160">
        <f>_xlfn.IFNA(VLOOKUP(Q1160,'MARVEL-X'!A$2:I$1400,7,FALSE),VLOOKUP(Q1160,MARVEL!A$2:J$1522,10,FALSE))</f>
        <v>777.70895536299997</v>
      </c>
      <c r="T1160">
        <f>IF(P1160=P1159,R1160+T1159,R1160)</f>
        <v>195987.79082580499</v>
      </c>
      <c r="U1160">
        <f>IF(P1160=P1159,1+U1159,1)</f>
        <v>3</v>
      </c>
      <c r="V1160" t="str">
        <f t="shared" si="18"/>
        <v/>
      </c>
      <c r="W1160" t="str">
        <f>IF(V1160="","",IF(ABS(V1160-R1160)&gt;W$1,ABS(V1160-R1160),""))</f>
        <v/>
      </c>
      <c r="X1160" t="str">
        <f>Y1160&amp;"-"&amp;Z1160&amp;"-"&amp;AC1160&amp;"-"&amp;AD1160&amp;"-"&amp;AG1160</f>
        <v>9.5-f-D-2-0.5</v>
      </c>
      <c r="Y1160">
        <f>F1160</f>
        <v>9.5</v>
      </c>
      <c r="Z1160" s="2" t="str">
        <f>G1160</f>
        <v>f</v>
      </c>
      <c r="AA1160">
        <f>_xlfn.IFNA(VLOOKUP(X1160,'duo-out'!A$2:Q$5000,5,FALSE),E1160+10*(H1160-1)+1+_xlfn.IFNA(VLOOKUP(D1160,states!A$2:C$10,3,FALSE),1))</f>
        <v>153</v>
      </c>
      <c r="AB1160" t="str">
        <f>IF(V1160="","",V1160)</f>
        <v/>
      </c>
      <c r="AC1160" s="2" t="str">
        <f>_xlfn.IFNA(VLOOKUP(D1160,states!A$2:C$10,2,FALSE),"XX")</f>
        <v>D</v>
      </c>
      <c r="AD1160">
        <f>E1160</f>
        <v>2</v>
      </c>
      <c r="AE1160">
        <f>_xlfn.IFNA(VLOOKUP(D1160,states!A$2:D$10,4,FALSE),0)</f>
        <v>1</v>
      </c>
      <c r="AF1160">
        <v>0.5</v>
      </c>
      <c r="AG1160">
        <f>IF(AE1160=0,AF1160,IF(AE1160=1,IF(F1160=0.5,0.5,IF(H1160=1,0.5,1.5)),IF(F1160=0.5,0.5,IF(H1160=1,2.5,1.5))))</f>
        <v>0.5</v>
      </c>
      <c r="AH1160" s="7">
        <f>IF(AC1160="XX",0,1/C1160^(1/5)*IF(E1160=0,100,1)/(E1160+1)^(1/4))</f>
        <v>0.64699817040615715</v>
      </c>
    </row>
    <row r="1161" spans="1:34">
      <c r="A1161">
        <v>5791</v>
      </c>
      <c r="B1161" s="1">
        <v>64075</v>
      </c>
      <c r="C1161" s="6">
        <v>2.5</v>
      </c>
      <c r="D1161" t="s">
        <v>6</v>
      </c>
      <c r="E1161">
        <v>2</v>
      </c>
      <c r="F1161">
        <v>9.5</v>
      </c>
      <c r="G1161" t="s">
        <v>2</v>
      </c>
      <c r="H1161">
        <v>1</v>
      </c>
      <c r="I1161" t="s">
        <v>0</v>
      </c>
      <c r="J1161">
        <v>0</v>
      </c>
      <c r="K1161">
        <v>9.5</v>
      </c>
      <c r="L1161" t="s">
        <v>1</v>
      </c>
      <c r="M1161">
        <v>1</v>
      </c>
      <c r="N1161" t="s">
        <v>5847</v>
      </c>
      <c r="O1161">
        <v>1</v>
      </c>
      <c r="P1161" t="str">
        <f>D1161&amp;"-"&amp;F1161&amp;"-"&amp;G1161&amp;"-"&amp;E1161&amp;"-"&amp;H1161</f>
        <v>D2Pi-9.5-f-2-1</v>
      </c>
      <c r="Q1161" t="str">
        <f>I1161&amp;"-"&amp;K1161&amp;"-"&amp;L1161&amp;"-"&amp;J1161&amp;"-"&amp;M1161</f>
        <v>X2Pi-9.5-e-0-1</v>
      </c>
      <c r="R1161">
        <f>B1161+S1161</f>
        <v>65328.458645027</v>
      </c>
      <c r="S1161">
        <f>_xlfn.IFNA(VLOOKUP(Q1161,'MARVEL-X'!A$2:I$1400,7,FALSE),VLOOKUP(Q1161,MARVEL!A$2:J$1522,10,FALSE))</f>
        <v>1253.4586450270001</v>
      </c>
      <c r="T1161">
        <f>IF(P1161=P1160,R1161+T1160,R1161)</f>
        <v>261316.249470832</v>
      </c>
      <c r="U1161">
        <f>IF(P1161=P1160,1+U1160,1)</f>
        <v>4</v>
      </c>
      <c r="V1161" t="str">
        <f t="shared" si="18"/>
        <v/>
      </c>
      <c r="W1161" t="str">
        <f>IF(V1161="","",IF(ABS(V1161-R1161)&gt;W$1,ABS(V1161-R1161),""))</f>
        <v/>
      </c>
      <c r="X1161" t="str">
        <f>Y1161&amp;"-"&amp;Z1161&amp;"-"&amp;AC1161&amp;"-"&amp;AD1161&amp;"-"&amp;AG1161</f>
        <v>9.5-f-D-2-0.5</v>
      </c>
      <c r="Y1161">
        <f>F1161</f>
        <v>9.5</v>
      </c>
      <c r="Z1161" s="2" t="str">
        <f>G1161</f>
        <v>f</v>
      </c>
      <c r="AA1161">
        <f>_xlfn.IFNA(VLOOKUP(X1161,'duo-out'!A$2:Q$5000,5,FALSE),E1161+10*(H1161-1)+1+_xlfn.IFNA(VLOOKUP(D1161,states!A$2:C$10,3,FALSE),1))</f>
        <v>153</v>
      </c>
      <c r="AB1161" t="str">
        <f>IF(V1161="","",V1161)</f>
        <v/>
      </c>
      <c r="AC1161" s="2" t="str">
        <f>_xlfn.IFNA(VLOOKUP(D1161,states!A$2:C$10,2,FALSE),"XX")</f>
        <v>D</v>
      </c>
      <c r="AD1161">
        <f>E1161</f>
        <v>2</v>
      </c>
      <c r="AE1161">
        <f>_xlfn.IFNA(VLOOKUP(D1161,states!A$2:D$10,4,FALSE),0)</f>
        <v>1</v>
      </c>
      <c r="AF1161">
        <v>0.5</v>
      </c>
      <c r="AG1161">
        <f>IF(AE1161=0,AF1161,IF(AE1161=1,IF(F1161=0.5,0.5,IF(H1161=1,0.5,1.5)),IF(F1161=0.5,0.5,IF(H1161=1,2.5,1.5))))</f>
        <v>0.5</v>
      </c>
      <c r="AH1161" s="7">
        <f>IF(AC1161="XX",0,1/C1161^(1/5)*IF(E1161=0,100,1)/(E1161+1)^(1/4))</f>
        <v>0.63260363718763468</v>
      </c>
    </row>
    <row r="1162" spans="1:34">
      <c r="A1162">
        <v>5777</v>
      </c>
      <c r="B1162" s="1">
        <v>63800</v>
      </c>
      <c r="C1162" s="6">
        <v>5</v>
      </c>
      <c r="D1162" t="s">
        <v>6</v>
      </c>
      <c r="E1162">
        <v>2</v>
      </c>
      <c r="F1162">
        <v>9.5</v>
      </c>
      <c r="G1162" t="s">
        <v>2</v>
      </c>
      <c r="H1162">
        <v>1</v>
      </c>
      <c r="I1162" t="s">
        <v>0</v>
      </c>
      <c r="J1162">
        <v>0</v>
      </c>
      <c r="K1162">
        <v>10.5</v>
      </c>
      <c r="L1162" t="s">
        <v>2</v>
      </c>
      <c r="M1162">
        <v>1</v>
      </c>
      <c r="N1162" t="s">
        <v>5833</v>
      </c>
      <c r="O1162">
        <v>1</v>
      </c>
      <c r="P1162" t="str">
        <f>D1162&amp;"-"&amp;F1162&amp;"-"&amp;G1162&amp;"-"&amp;E1162&amp;"-"&amp;H1162</f>
        <v>D2Pi-9.5-f-2-1</v>
      </c>
      <c r="Q1162" t="str">
        <f>I1162&amp;"-"&amp;K1162&amp;"-"&amp;L1162&amp;"-"&amp;J1162&amp;"-"&amp;M1162</f>
        <v>X2Pi-10.5-f-0-1</v>
      </c>
      <c r="R1162">
        <f>B1162+S1162</f>
        <v>65327.923225414997</v>
      </c>
      <c r="S1162">
        <f>_xlfn.IFNA(VLOOKUP(Q1162,'MARVEL-X'!A$2:I$1400,7,FALSE),VLOOKUP(Q1162,MARVEL!A$2:J$1522,10,FALSE))</f>
        <v>1527.9232254149999</v>
      </c>
      <c r="T1162">
        <f>IF(P1162=P1161,R1162+T1161,R1162)</f>
        <v>326644.172696247</v>
      </c>
      <c r="U1162">
        <f>IF(P1162=P1161,1+U1161,1)</f>
        <v>5</v>
      </c>
      <c r="V1162">
        <f t="shared" si="18"/>
        <v>65328.834539249401</v>
      </c>
      <c r="W1162">
        <f>IF(V1162="","",IF(ABS(V1162-R1162)&gt;W$1,ABS(V1162-R1162),""))</f>
        <v>0.91131383440369973</v>
      </c>
      <c r="X1162" t="str">
        <f>Y1162&amp;"-"&amp;Z1162&amp;"-"&amp;AC1162&amp;"-"&amp;AD1162&amp;"-"&amp;AG1162</f>
        <v>9.5-f-D-2-0.5</v>
      </c>
      <c r="Y1162">
        <f>F1162</f>
        <v>9.5</v>
      </c>
      <c r="Z1162" s="2" t="str">
        <f>G1162</f>
        <v>f</v>
      </c>
      <c r="AA1162">
        <f>_xlfn.IFNA(VLOOKUP(X1162,'duo-out'!A$2:Q$5000,5,FALSE),E1162+10*(H1162-1)+1+_xlfn.IFNA(VLOOKUP(D1162,states!A$2:C$10,3,FALSE),1))</f>
        <v>153</v>
      </c>
      <c r="AB1162">
        <f>IF(V1162="","",V1162)</f>
        <v>65328.834539249401</v>
      </c>
      <c r="AC1162" s="2" t="str">
        <f>_xlfn.IFNA(VLOOKUP(D1162,states!A$2:C$10,2,FALSE),"XX")</f>
        <v>D</v>
      </c>
      <c r="AD1162">
        <f>E1162</f>
        <v>2</v>
      </c>
      <c r="AE1162">
        <f>_xlfn.IFNA(VLOOKUP(D1162,states!A$2:D$10,4,FALSE),0)</f>
        <v>1</v>
      </c>
      <c r="AF1162">
        <v>0.5</v>
      </c>
      <c r="AG1162">
        <f>IF(AE1162=0,AF1162,IF(AE1162=1,IF(F1162=0.5,0.5,IF(H1162=1,0.5,1.5)),IF(F1162=0.5,0.5,IF(H1162=1,2.5,1.5))))</f>
        <v>0.5</v>
      </c>
      <c r="AH1162" s="7">
        <f>IF(AC1162="XX",0,1/C1162^(1/5)*IF(E1162=0,100,1)/(E1162+1)^(1/4))</f>
        <v>0.55071345269687233</v>
      </c>
    </row>
    <row r="1163" spans="1:34">
      <c r="A1163">
        <v>5260</v>
      </c>
      <c r="B1163" s="1">
        <v>63747.1</v>
      </c>
      <c r="C1163" s="6">
        <v>3.8420000000000001</v>
      </c>
      <c r="D1163" t="s">
        <v>6</v>
      </c>
      <c r="E1163">
        <v>2</v>
      </c>
      <c r="F1163">
        <v>9.5</v>
      </c>
      <c r="G1163" t="s">
        <v>2</v>
      </c>
      <c r="H1163">
        <v>2</v>
      </c>
      <c r="I1163" t="s">
        <v>0</v>
      </c>
      <c r="J1163">
        <v>0</v>
      </c>
      <c r="K1163">
        <v>10.5</v>
      </c>
      <c r="L1163" t="s">
        <v>2</v>
      </c>
      <c r="M1163">
        <v>2</v>
      </c>
      <c r="N1163" t="s">
        <v>5316</v>
      </c>
      <c r="O1163">
        <v>1</v>
      </c>
      <c r="P1163" t="str">
        <f>D1163&amp;"-"&amp;F1163&amp;"-"&amp;G1163&amp;"-"&amp;E1163&amp;"-"&amp;H1163</f>
        <v>D2Pi-9.5-f-2-2</v>
      </c>
      <c r="Q1163" t="str">
        <f>I1163&amp;"-"&amp;K1163&amp;"-"&amp;L1163&amp;"-"&amp;J1163&amp;"-"&amp;M1163</f>
        <v>X2Pi-10.5-f-0-2</v>
      </c>
      <c r="R1163">
        <f>B1163+S1163</f>
        <v>65583.021611404998</v>
      </c>
      <c r="S1163">
        <f>_xlfn.IFNA(VLOOKUP(Q1163,'MARVEL-X'!A$2:I$1400,7,FALSE),VLOOKUP(Q1163,MARVEL!A$2:J$1522,10,FALSE))</f>
        <v>1835.921611405</v>
      </c>
      <c r="T1163">
        <f>IF(P1163=P1162,R1163+T1162,R1163)</f>
        <v>65583.021611404998</v>
      </c>
      <c r="U1163">
        <f>IF(P1163=P1162,1+U1162,1)</f>
        <v>1</v>
      </c>
      <c r="V1163" t="str">
        <f t="shared" si="18"/>
        <v/>
      </c>
      <c r="W1163" t="str">
        <f>IF(V1163="","",IF(ABS(V1163-R1163)&gt;W$1,ABS(V1163-R1163),""))</f>
        <v/>
      </c>
      <c r="X1163" t="str">
        <f>Y1163&amp;"-"&amp;Z1163&amp;"-"&amp;AC1163&amp;"-"&amp;AD1163&amp;"-"&amp;AG1163</f>
        <v>9.5-f-D-2-1.5</v>
      </c>
      <c r="Y1163">
        <f>F1163</f>
        <v>9.5</v>
      </c>
      <c r="Z1163" s="2" t="str">
        <f>G1163</f>
        <v>f</v>
      </c>
      <c r="AA1163">
        <f>_xlfn.IFNA(VLOOKUP(X1163,'duo-out'!A$2:Q$5000,5,FALSE),E1163+10*(H1163-1)+1+_xlfn.IFNA(VLOOKUP(D1163,states!A$2:C$10,3,FALSE),1))</f>
        <v>163</v>
      </c>
      <c r="AB1163" t="str">
        <f>IF(V1163="","",V1163)</f>
        <v/>
      </c>
      <c r="AC1163" s="2" t="str">
        <f>_xlfn.IFNA(VLOOKUP(D1163,states!A$2:C$10,2,FALSE),"XX")</f>
        <v>D</v>
      </c>
      <c r="AD1163">
        <f>E1163</f>
        <v>2</v>
      </c>
      <c r="AE1163">
        <f>_xlfn.IFNA(VLOOKUP(D1163,states!A$2:D$10,4,FALSE),0)</f>
        <v>1</v>
      </c>
      <c r="AF1163">
        <v>0.5</v>
      </c>
      <c r="AG1163">
        <f>IF(AE1163=0,AF1163,IF(AE1163=1,IF(F1163=0.5,0.5,IF(H1163=1,0.5,1.5)),IF(F1163=0.5,0.5,IF(H1163=1,2.5,1.5))))</f>
        <v>1.5</v>
      </c>
      <c r="AH1163" s="7">
        <f>IF(AC1163="XX",0,1/C1163^(1/5)*IF(E1163=0,100,1)/(E1163+1)^(1/4))</f>
        <v>0.5805080067801982</v>
      </c>
    </row>
    <row r="1164" spans="1:34">
      <c r="A1164">
        <v>5250</v>
      </c>
      <c r="B1164" s="1">
        <v>64049.8</v>
      </c>
      <c r="C1164" s="6">
        <v>4.0880000000000001</v>
      </c>
      <c r="D1164" t="s">
        <v>6</v>
      </c>
      <c r="E1164">
        <v>2</v>
      </c>
      <c r="F1164">
        <v>9.5</v>
      </c>
      <c r="G1164" t="s">
        <v>2</v>
      </c>
      <c r="H1164">
        <v>2</v>
      </c>
      <c r="I1164" t="s">
        <v>0</v>
      </c>
      <c r="J1164">
        <v>0</v>
      </c>
      <c r="K1164">
        <v>9.5</v>
      </c>
      <c r="L1164" t="s">
        <v>1</v>
      </c>
      <c r="M1164">
        <v>2</v>
      </c>
      <c r="N1164" t="s">
        <v>5306</v>
      </c>
      <c r="O1164">
        <v>1</v>
      </c>
      <c r="P1164" t="str">
        <f>D1164&amp;"-"&amp;F1164&amp;"-"&amp;G1164&amp;"-"&amp;E1164&amp;"-"&amp;H1164</f>
        <v>D2Pi-9.5-f-2-2</v>
      </c>
      <c r="Q1164" t="str">
        <f>I1164&amp;"-"&amp;K1164&amp;"-"&amp;L1164&amp;"-"&amp;J1164&amp;"-"&amp;M1164</f>
        <v>X2Pi-9.5-e-0-2</v>
      </c>
      <c r="R1164">
        <f>B1164+S1164</f>
        <v>65576.475782868001</v>
      </c>
      <c r="S1164">
        <f>_xlfn.IFNA(VLOOKUP(Q1164,'MARVEL-X'!A$2:I$1400,7,FALSE),VLOOKUP(Q1164,MARVEL!A$2:J$1522,10,FALSE))</f>
        <v>1526.6757828679999</v>
      </c>
      <c r="T1164">
        <f>IF(P1164=P1163,R1164+T1163,R1164)</f>
        <v>131159.497394273</v>
      </c>
      <c r="U1164">
        <f>IF(P1164=P1163,1+U1163,1)</f>
        <v>2</v>
      </c>
      <c r="V1164" t="str">
        <f t="shared" si="18"/>
        <v/>
      </c>
      <c r="W1164" t="str">
        <f>IF(V1164="","",IF(ABS(V1164-R1164)&gt;W$1,ABS(V1164-R1164),""))</f>
        <v/>
      </c>
      <c r="X1164" t="str">
        <f>Y1164&amp;"-"&amp;Z1164&amp;"-"&amp;AC1164&amp;"-"&amp;AD1164&amp;"-"&amp;AG1164</f>
        <v>9.5-f-D-2-1.5</v>
      </c>
      <c r="Y1164">
        <f>F1164</f>
        <v>9.5</v>
      </c>
      <c r="Z1164" s="2" t="str">
        <f>G1164</f>
        <v>f</v>
      </c>
      <c r="AA1164">
        <f>_xlfn.IFNA(VLOOKUP(X1164,'duo-out'!A$2:Q$5000,5,FALSE),E1164+10*(H1164-1)+1+_xlfn.IFNA(VLOOKUP(D1164,states!A$2:C$10,3,FALSE),1))</f>
        <v>163</v>
      </c>
      <c r="AB1164" t="str">
        <f>IF(V1164="","",V1164)</f>
        <v/>
      </c>
      <c r="AC1164" s="2" t="str">
        <f>_xlfn.IFNA(VLOOKUP(D1164,states!A$2:C$10,2,FALSE),"XX")</f>
        <v>D</v>
      </c>
      <c r="AD1164">
        <f>E1164</f>
        <v>2</v>
      </c>
      <c r="AE1164">
        <f>_xlfn.IFNA(VLOOKUP(D1164,states!A$2:D$10,4,FALSE),0)</f>
        <v>1</v>
      </c>
      <c r="AF1164">
        <v>0.5</v>
      </c>
      <c r="AG1164">
        <f>IF(AE1164=0,AF1164,IF(AE1164=1,IF(F1164=0.5,0.5,IF(H1164=1,0.5,1.5)),IF(F1164=0.5,0.5,IF(H1164=1,2.5,1.5))))</f>
        <v>1.5</v>
      </c>
      <c r="AH1164" s="7">
        <f>IF(AC1164="XX",0,1/C1164^(1/5)*IF(E1164=0,100,1)/(E1164+1)^(1/4))</f>
        <v>0.57334695308315409</v>
      </c>
    </row>
    <row r="1165" spans="1:34">
      <c r="A1165">
        <v>5240</v>
      </c>
      <c r="B1165" s="1">
        <v>64582.2</v>
      </c>
      <c r="C1165" s="6">
        <v>0.5</v>
      </c>
      <c r="D1165" t="s">
        <v>6</v>
      </c>
      <c r="E1165">
        <v>2</v>
      </c>
      <c r="F1165">
        <v>9.5</v>
      </c>
      <c r="G1165" t="s">
        <v>2</v>
      </c>
      <c r="H1165">
        <v>2</v>
      </c>
      <c r="I1165" t="s">
        <v>0</v>
      </c>
      <c r="J1165">
        <v>0</v>
      </c>
      <c r="K1165">
        <v>7.5</v>
      </c>
      <c r="L1165" t="s">
        <v>1</v>
      </c>
      <c r="M1165">
        <v>2</v>
      </c>
      <c r="N1165" t="s">
        <v>5296</v>
      </c>
      <c r="O1165">
        <v>1</v>
      </c>
      <c r="P1165" t="str">
        <f>D1165&amp;"-"&amp;F1165&amp;"-"&amp;G1165&amp;"-"&amp;E1165&amp;"-"&amp;H1165</f>
        <v>D2Pi-9.5-f-2-2</v>
      </c>
      <c r="Q1165" t="str">
        <f>I1165&amp;"-"&amp;K1165&amp;"-"&amp;L1165&amp;"-"&amp;J1165&amp;"-"&amp;M1165</f>
        <v>X2Pi-7.5-e-0-2</v>
      </c>
      <c r="R1165">
        <f>B1165+S1165</f>
        <v>65580.064383962002</v>
      </c>
      <c r="S1165">
        <f>_xlfn.IFNA(VLOOKUP(Q1165,'MARVEL-X'!A$2:I$1400,7,FALSE),VLOOKUP(Q1165,MARVEL!A$2:J$1522,10,FALSE))</f>
        <v>997.86438396200003</v>
      </c>
      <c r="T1165">
        <f>IF(P1165=P1164,R1165+T1164,R1165)</f>
        <v>196739.56177823502</v>
      </c>
      <c r="U1165">
        <f>IF(P1165=P1164,1+U1164,1)</f>
        <v>3</v>
      </c>
      <c r="V1165" t="str">
        <f t="shared" si="18"/>
        <v/>
      </c>
      <c r="W1165" t="str">
        <f>IF(V1165="","",IF(ABS(V1165-R1165)&gt;W$1,ABS(V1165-R1165),""))</f>
        <v/>
      </c>
      <c r="X1165" t="str">
        <f>Y1165&amp;"-"&amp;Z1165&amp;"-"&amp;AC1165&amp;"-"&amp;AD1165&amp;"-"&amp;AG1165</f>
        <v>9.5-f-D-2-1.5</v>
      </c>
      <c r="Y1165">
        <f>F1165</f>
        <v>9.5</v>
      </c>
      <c r="Z1165" s="2" t="str">
        <f>G1165</f>
        <v>f</v>
      </c>
      <c r="AA1165">
        <f>_xlfn.IFNA(VLOOKUP(X1165,'duo-out'!A$2:Q$5000,5,FALSE),E1165+10*(H1165-1)+1+_xlfn.IFNA(VLOOKUP(D1165,states!A$2:C$10,3,FALSE),1))</f>
        <v>163</v>
      </c>
      <c r="AB1165" t="str">
        <f>IF(V1165="","",V1165)</f>
        <v/>
      </c>
      <c r="AC1165" s="2" t="str">
        <f>_xlfn.IFNA(VLOOKUP(D1165,states!A$2:C$10,2,FALSE),"XX")</f>
        <v>D</v>
      </c>
      <c r="AD1165">
        <f>E1165</f>
        <v>2</v>
      </c>
      <c r="AE1165">
        <f>_xlfn.IFNA(VLOOKUP(D1165,states!A$2:D$10,4,FALSE),0)</f>
        <v>1</v>
      </c>
      <c r="AF1165">
        <v>0.5</v>
      </c>
      <c r="AG1165">
        <f>IF(AE1165=0,AF1165,IF(AE1165=1,IF(F1165=0.5,0.5,IF(H1165=1,0.5,1.5)),IF(F1165=0.5,0.5,IF(H1165=1,2.5,1.5))))</f>
        <v>1.5</v>
      </c>
      <c r="AH1165" s="7">
        <f>IF(AC1165="XX",0,1/C1165^(1/5)*IF(E1165=0,100,1)/(E1165+1)^(1/4))</f>
        <v>0.87282200217602857</v>
      </c>
    </row>
    <row r="1166" spans="1:34">
      <c r="A1166">
        <v>5803</v>
      </c>
      <c r="B1166" s="1">
        <v>64049</v>
      </c>
      <c r="C1166" s="6">
        <v>5.1349999999999998</v>
      </c>
      <c r="D1166" t="s">
        <v>6</v>
      </c>
      <c r="E1166">
        <v>2</v>
      </c>
      <c r="F1166">
        <v>9.5</v>
      </c>
      <c r="G1166" t="s">
        <v>2</v>
      </c>
      <c r="H1166">
        <v>2</v>
      </c>
      <c r="I1166" t="s">
        <v>0</v>
      </c>
      <c r="J1166">
        <v>0</v>
      </c>
      <c r="K1166">
        <v>9.5</v>
      </c>
      <c r="L1166" t="s">
        <v>1</v>
      </c>
      <c r="M1166">
        <v>2</v>
      </c>
      <c r="N1166" t="s">
        <v>5859</v>
      </c>
      <c r="O1166">
        <v>1</v>
      </c>
      <c r="P1166" t="str">
        <f>D1166&amp;"-"&amp;F1166&amp;"-"&amp;G1166&amp;"-"&amp;E1166&amp;"-"&amp;H1166</f>
        <v>D2Pi-9.5-f-2-2</v>
      </c>
      <c r="Q1166" t="str">
        <f>I1166&amp;"-"&amp;K1166&amp;"-"&amp;L1166&amp;"-"&amp;J1166&amp;"-"&amp;M1166</f>
        <v>X2Pi-9.5-e-0-2</v>
      </c>
      <c r="R1166">
        <f>B1166+S1166</f>
        <v>65575.675782867998</v>
      </c>
      <c r="S1166">
        <f>_xlfn.IFNA(VLOOKUP(Q1166,'MARVEL-X'!A$2:I$1400,7,FALSE),VLOOKUP(Q1166,MARVEL!A$2:J$1522,10,FALSE))</f>
        <v>1526.6757828679999</v>
      </c>
      <c r="T1166">
        <f>IF(P1166=P1165,R1166+T1165,R1166)</f>
        <v>262315.23756110301</v>
      </c>
      <c r="U1166">
        <f>IF(P1166=P1165,1+U1165,1)</f>
        <v>4</v>
      </c>
      <c r="V1166" t="str">
        <f t="shared" si="18"/>
        <v/>
      </c>
      <c r="W1166" t="str">
        <f>IF(V1166="","",IF(ABS(V1166-R1166)&gt;W$1,ABS(V1166-R1166),""))</f>
        <v/>
      </c>
      <c r="X1166" t="str">
        <f>Y1166&amp;"-"&amp;Z1166&amp;"-"&amp;AC1166&amp;"-"&amp;AD1166&amp;"-"&amp;AG1166</f>
        <v>9.5-f-D-2-1.5</v>
      </c>
      <c r="Y1166">
        <f>F1166</f>
        <v>9.5</v>
      </c>
      <c r="Z1166" s="2" t="str">
        <f>G1166</f>
        <v>f</v>
      </c>
      <c r="AA1166">
        <f>_xlfn.IFNA(VLOOKUP(X1166,'duo-out'!A$2:Q$5000,5,FALSE),E1166+10*(H1166-1)+1+_xlfn.IFNA(VLOOKUP(D1166,states!A$2:C$10,3,FALSE),1))</f>
        <v>163</v>
      </c>
      <c r="AB1166" t="str">
        <f>IF(V1166="","",V1166)</f>
        <v/>
      </c>
      <c r="AC1166" s="2" t="str">
        <f>_xlfn.IFNA(VLOOKUP(D1166,states!A$2:C$10,2,FALSE),"XX")</f>
        <v>D</v>
      </c>
      <c r="AD1166">
        <f>E1166</f>
        <v>2</v>
      </c>
      <c r="AE1166">
        <f>_xlfn.IFNA(VLOOKUP(D1166,states!A$2:D$10,4,FALSE),0)</f>
        <v>1</v>
      </c>
      <c r="AF1166">
        <v>0.5</v>
      </c>
      <c r="AG1166">
        <f>IF(AE1166=0,AF1166,IF(AE1166=1,IF(F1166=0.5,0.5,IF(H1166=1,0.5,1.5)),IF(F1166=0.5,0.5,IF(H1166=1,2.5,1.5))))</f>
        <v>1.5</v>
      </c>
      <c r="AH1166" s="7">
        <f>IF(AC1166="XX",0,1/C1166^(1/5)*IF(E1166=0,100,1)/(E1166+1)^(1/4))</f>
        <v>0.54778684271964395</v>
      </c>
    </row>
    <row r="1167" spans="1:34">
      <c r="A1167">
        <v>5784</v>
      </c>
      <c r="B1167" s="1">
        <v>63747</v>
      </c>
      <c r="C1167" s="6">
        <v>5</v>
      </c>
      <c r="D1167" t="s">
        <v>6</v>
      </c>
      <c r="E1167">
        <v>2</v>
      </c>
      <c r="F1167">
        <v>9.5</v>
      </c>
      <c r="G1167" t="s">
        <v>2</v>
      </c>
      <c r="H1167">
        <v>2</v>
      </c>
      <c r="I1167" t="s">
        <v>0</v>
      </c>
      <c r="J1167">
        <v>0</v>
      </c>
      <c r="K1167">
        <v>10.5</v>
      </c>
      <c r="L1167" t="s">
        <v>2</v>
      </c>
      <c r="M1167">
        <v>2</v>
      </c>
      <c r="N1167" t="s">
        <v>5840</v>
      </c>
      <c r="O1167">
        <v>1</v>
      </c>
      <c r="P1167" t="str">
        <f>D1167&amp;"-"&amp;F1167&amp;"-"&amp;G1167&amp;"-"&amp;E1167&amp;"-"&amp;H1167</f>
        <v>D2Pi-9.5-f-2-2</v>
      </c>
      <c r="Q1167" t="str">
        <f>I1167&amp;"-"&amp;K1167&amp;"-"&amp;L1167&amp;"-"&amp;J1167&amp;"-"&amp;M1167</f>
        <v>X2Pi-10.5-f-0-2</v>
      </c>
      <c r="R1167">
        <f>B1167+S1167</f>
        <v>65582.921611405007</v>
      </c>
      <c r="S1167">
        <f>_xlfn.IFNA(VLOOKUP(Q1167,'MARVEL-X'!A$2:I$1400,7,FALSE),VLOOKUP(Q1167,MARVEL!A$2:J$1522,10,FALSE))</f>
        <v>1835.921611405</v>
      </c>
      <c r="T1167">
        <f>IF(P1167=P1166,R1167+T1166,R1167)</f>
        <v>327898.15917250805</v>
      </c>
      <c r="U1167">
        <f>IF(P1167=P1166,1+U1166,1)</f>
        <v>5</v>
      </c>
      <c r="V1167">
        <f t="shared" si="18"/>
        <v>65579.631834501604</v>
      </c>
      <c r="W1167">
        <f>IF(V1167="","",IF(ABS(V1167-R1167)&gt;W$1,ABS(V1167-R1167),""))</f>
        <v>3.2897769034025259</v>
      </c>
      <c r="X1167" t="str">
        <f>Y1167&amp;"-"&amp;Z1167&amp;"-"&amp;AC1167&amp;"-"&amp;AD1167&amp;"-"&amp;AG1167</f>
        <v>9.5-f-D-2-1.5</v>
      </c>
      <c r="Y1167">
        <f>F1167</f>
        <v>9.5</v>
      </c>
      <c r="Z1167" s="2" t="str">
        <f>G1167</f>
        <v>f</v>
      </c>
      <c r="AA1167">
        <f>_xlfn.IFNA(VLOOKUP(X1167,'duo-out'!A$2:Q$5000,5,FALSE),E1167+10*(H1167-1)+1+_xlfn.IFNA(VLOOKUP(D1167,states!A$2:C$10,3,FALSE),1))</f>
        <v>163</v>
      </c>
      <c r="AB1167">
        <f>IF(V1167="","",V1167)</f>
        <v>65579.631834501604</v>
      </c>
      <c r="AC1167" s="2" t="str">
        <f>_xlfn.IFNA(VLOOKUP(D1167,states!A$2:C$10,2,FALSE),"XX")</f>
        <v>D</v>
      </c>
      <c r="AD1167">
        <f>E1167</f>
        <v>2</v>
      </c>
      <c r="AE1167">
        <f>_xlfn.IFNA(VLOOKUP(D1167,states!A$2:D$10,4,FALSE),0)</f>
        <v>1</v>
      </c>
      <c r="AF1167">
        <v>0.5</v>
      </c>
      <c r="AG1167">
        <f>IF(AE1167=0,AF1167,IF(AE1167=1,IF(F1167=0.5,0.5,IF(H1167=1,0.5,1.5)),IF(F1167=0.5,0.5,IF(H1167=1,2.5,1.5))))</f>
        <v>1.5</v>
      </c>
      <c r="AH1167" s="7">
        <f>IF(AC1167="XX",0,1/C1167^(1/5)*IF(E1167=0,100,1)/(E1167+1)^(1/4))</f>
        <v>0.55071345269687233</v>
      </c>
    </row>
    <row r="1168" spans="1:34">
      <c r="A1168">
        <v>5199</v>
      </c>
      <c r="B1168" s="1">
        <v>64577.2</v>
      </c>
      <c r="C1168" s="6">
        <v>0.5</v>
      </c>
      <c r="D1168" t="s">
        <v>6</v>
      </c>
      <c r="E1168">
        <v>2</v>
      </c>
      <c r="F1168">
        <v>10.5</v>
      </c>
      <c r="G1168" t="s">
        <v>1</v>
      </c>
      <c r="H1168">
        <v>1</v>
      </c>
      <c r="I1168" t="s">
        <v>0</v>
      </c>
      <c r="J1168">
        <v>0</v>
      </c>
      <c r="K1168">
        <v>8.5</v>
      </c>
      <c r="L1168" t="s">
        <v>2</v>
      </c>
      <c r="M1168">
        <v>1</v>
      </c>
      <c r="N1168" t="s">
        <v>5255</v>
      </c>
      <c r="O1168">
        <v>1</v>
      </c>
      <c r="P1168" t="str">
        <f>D1168&amp;"-"&amp;F1168&amp;"-"&amp;G1168&amp;"-"&amp;E1168&amp;"-"&amp;H1168</f>
        <v>D2Pi-10.5-e-2-1</v>
      </c>
      <c r="Q1168" t="str">
        <f>I1168&amp;"-"&amp;K1168&amp;"-"&amp;L1168&amp;"-"&amp;J1168&amp;"-"&amp;M1168</f>
        <v>X2Pi-8.5-f-0-1</v>
      </c>
      <c r="R1168">
        <f>B1168+S1168</f>
        <v>65576.649696426</v>
      </c>
      <c r="S1168">
        <f>_xlfn.IFNA(VLOOKUP(Q1168,'MARVEL-X'!A$2:I$1400,7,FALSE),VLOOKUP(Q1168,MARVEL!A$2:J$1522,10,FALSE))</f>
        <v>999.44969642599995</v>
      </c>
      <c r="T1168">
        <f>IF(P1168=P1167,R1168+T1167,R1168)</f>
        <v>65576.649696426</v>
      </c>
      <c r="U1168">
        <f>IF(P1168=P1167,1+U1167,1)</f>
        <v>1</v>
      </c>
      <c r="V1168" t="str">
        <f t="shared" si="18"/>
        <v/>
      </c>
      <c r="W1168" t="str">
        <f>IF(V1168="","",IF(ABS(V1168-R1168)&gt;W$1,ABS(V1168-R1168),""))</f>
        <v/>
      </c>
      <c r="X1168" t="str">
        <f>Y1168&amp;"-"&amp;Z1168&amp;"-"&amp;AC1168&amp;"-"&amp;AD1168&amp;"-"&amp;AG1168</f>
        <v>10.5-e-D-2-0.5</v>
      </c>
      <c r="Y1168">
        <f>F1168</f>
        <v>10.5</v>
      </c>
      <c r="Z1168" s="2" t="str">
        <f>G1168</f>
        <v>e</v>
      </c>
      <c r="AA1168">
        <f>_xlfn.IFNA(VLOOKUP(X1168,'duo-out'!A$2:Q$5000,5,FALSE),E1168+10*(H1168-1)+1+_xlfn.IFNA(VLOOKUP(D1168,states!A$2:C$10,3,FALSE),1))</f>
        <v>153</v>
      </c>
      <c r="AB1168" t="str">
        <f>IF(V1168="","",V1168)</f>
        <v/>
      </c>
      <c r="AC1168" s="2" t="str">
        <f>_xlfn.IFNA(VLOOKUP(D1168,states!A$2:C$10,2,FALSE),"XX")</f>
        <v>D</v>
      </c>
      <c r="AD1168">
        <f>E1168</f>
        <v>2</v>
      </c>
      <c r="AE1168">
        <f>_xlfn.IFNA(VLOOKUP(D1168,states!A$2:D$10,4,FALSE),0)</f>
        <v>1</v>
      </c>
      <c r="AF1168">
        <v>0.5</v>
      </c>
      <c r="AG1168">
        <f>IF(AE1168=0,AF1168,IF(AE1168=1,IF(F1168=0.5,0.5,IF(H1168=1,0.5,1.5)),IF(F1168=0.5,0.5,IF(H1168=1,2.5,1.5))))</f>
        <v>0.5</v>
      </c>
      <c r="AH1168" s="7">
        <f>IF(AC1168="XX",0,1/C1168^(1/5)*IF(E1168=0,100,1)/(E1168+1)^(1/4))</f>
        <v>0.87282200217602857</v>
      </c>
    </row>
    <row r="1169" spans="1:34">
      <c r="A1169">
        <v>5221</v>
      </c>
      <c r="B1169" s="1">
        <v>63743.4</v>
      </c>
      <c r="C1169" s="6">
        <v>4.3010000000000002</v>
      </c>
      <c r="D1169" t="s">
        <v>6</v>
      </c>
      <c r="E1169">
        <v>2</v>
      </c>
      <c r="F1169">
        <v>10.5</v>
      </c>
      <c r="G1169" t="s">
        <v>1</v>
      </c>
      <c r="H1169">
        <v>1</v>
      </c>
      <c r="I1169" t="s">
        <v>0</v>
      </c>
      <c r="J1169">
        <v>0</v>
      </c>
      <c r="K1169">
        <v>11.5</v>
      </c>
      <c r="L1169" t="s">
        <v>1</v>
      </c>
      <c r="M1169">
        <v>1</v>
      </c>
      <c r="N1169" t="s">
        <v>5277</v>
      </c>
      <c r="O1169">
        <v>1</v>
      </c>
      <c r="P1169" t="str">
        <f>D1169&amp;"-"&amp;F1169&amp;"-"&amp;G1169&amp;"-"&amp;E1169&amp;"-"&amp;H1169</f>
        <v>D2Pi-10.5-e-2-1</v>
      </c>
      <c r="Q1169" t="str">
        <f>I1169&amp;"-"&amp;K1169&amp;"-"&amp;L1169&amp;"-"&amp;J1169&amp;"-"&amp;M1169</f>
        <v>X2Pi-11.5-e-0-1</v>
      </c>
      <c r="R1169">
        <f>B1169+S1169</f>
        <v>65580.066332072005</v>
      </c>
      <c r="S1169">
        <f>_xlfn.IFNA(VLOOKUP(Q1169,'MARVEL-X'!A$2:I$1400,7,FALSE),VLOOKUP(Q1169,MARVEL!A$2:J$1522,10,FALSE))</f>
        <v>1836.6663320719999</v>
      </c>
      <c r="T1169">
        <f>IF(P1169=P1168,R1169+T1168,R1169)</f>
        <v>131156.71602849802</v>
      </c>
      <c r="U1169">
        <f>IF(P1169=P1168,1+U1168,1)</f>
        <v>2</v>
      </c>
      <c r="V1169" t="str">
        <f t="shared" si="18"/>
        <v/>
      </c>
      <c r="W1169" t="str">
        <f>IF(V1169="","",IF(ABS(V1169-R1169)&gt;W$1,ABS(V1169-R1169),""))</f>
        <v/>
      </c>
      <c r="X1169" t="str">
        <f>Y1169&amp;"-"&amp;Z1169&amp;"-"&amp;AC1169&amp;"-"&amp;AD1169&amp;"-"&amp;AG1169</f>
        <v>10.5-e-D-2-0.5</v>
      </c>
      <c r="Y1169">
        <f>F1169</f>
        <v>10.5</v>
      </c>
      <c r="Z1169" s="2" t="str">
        <f>G1169</f>
        <v>e</v>
      </c>
      <c r="AA1169">
        <f>_xlfn.IFNA(VLOOKUP(X1169,'duo-out'!A$2:Q$5000,5,FALSE),E1169+10*(H1169-1)+1+_xlfn.IFNA(VLOOKUP(D1169,states!A$2:C$10,3,FALSE),1))</f>
        <v>153</v>
      </c>
      <c r="AB1169" t="str">
        <f>IF(V1169="","",V1169)</f>
        <v/>
      </c>
      <c r="AC1169" s="2" t="str">
        <f>_xlfn.IFNA(VLOOKUP(D1169,states!A$2:C$10,2,FALSE),"XX")</f>
        <v>D</v>
      </c>
      <c r="AD1169">
        <f>E1169</f>
        <v>2</v>
      </c>
      <c r="AE1169">
        <f>_xlfn.IFNA(VLOOKUP(D1169,states!A$2:D$10,4,FALSE),0)</f>
        <v>1</v>
      </c>
      <c r="AF1169">
        <v>0.5</v>
      </c>
      <c r="AG1169">
        <f>IF(AE1169=0,AF1169,IF(AE1169=1,IF(F1169=0.5,0.5,IF(H1169=1,0.5,1.5)),IF(F1169=0.5,0.5,IF(H1169=1,2.5,1.5))))</f>
        <v>0.5</v>
      </c>
      <c r="AH1169" s="7">
        <f>IF(AC1169="XX",0,1/C1169^(1/5)*IF(E1169=0,100,1)/(E1169+1)^(1/4))</f>
        <v>0.56755218215076564</v>
      </c>
    </row>
    <row r="1170" spans="1:34">
      <c r="A1170">
        <v>5212</v>
      </c>
      <c r="B1170" s="1">
        <v>64044.9</v>
      </c>
      <c r="C1170" s="6">
        <v>4.4669999999999996</v>
      </c>
      <c r="D1170" t="s">
        <v>6</v>
      </c>
      <c r="E1170">
        <v>2</v>
      </c>
      <c r="F1170">
        <v>10.5</v>
      </c>
      <c r="G1170" t="s">
        <v>1</v>
      </c>
      <c r="H1170">
        <v>1</v>
      </c>
      <c r="I1170" t="s">
        <v>0</v>
      </c>
      <c r="J1170">
        <v>0</v>
      </c>
      <c r="K1170">
        <v>10.5</v>
      </c>
      <c r="L1170" t="s">
        <v>2</v>
      </c>
      <c r="M1170">
        <v>1</v>
      </c>
      <c r="N1170" t="s">
        <v>5268</v>
      </c>
      <c r="O1170">
        <v>1</v>
      </c>
      <c r="P1170" t="str">
        <f>D1170&amp;"-"&amp;F1170&amp;"-"&amp;G1170&amp;"-"&amp;E1170&amp;"-"&amp;H1170</f>
        <v>D2Pi-10.5-e-2-1</v>
      </c>
      <c r="Q1170" t="str">
        <f>I1170&amp;"-"&amp;K1170&amp;"-"&amp;L1170&amp;"-"&amp;J1170&amp;"-"&amp;M1170</f>
        <v>X2Pi-10.5-f-0-1</v>
      </c>
      <c r="R1170">
        <f>B1170+S1170</f>
        <v>65572.823225415006</v>
      </c>
      <c r="S1170">
        <f>_xlfn.IFNA(VLOOKUP(Q1170,'MARVEL-X'!A$2:I$1400,7,FALSE),VLOOKUP(Q1170,MARVEL!A$2:J$1522,10,FALSE))</f>
        <v>1527.9232254149999</v>
      </c>
      <c r="T1170">
        <f>IF(P1170=P1169,R1170+T1169,R1170)</f>
        <v>196729.53925391304</v>
      </c>
      <c r="U1170">
        <f>IF(P1170=P1169,1+U1169,1)</f>
        <v>3</v>
      </c>
      <c r="V1170" t="str">
        <f t="shared" si="18"/>
        <v/>
      </c>
      <c r="W1170" t="str">
        <f>IF(V1170="","",IF(ABS(V1170-R1170)&gt;W$1,ABS(V1170-R1170),""))</f>
        <v/>
      </c>
      <c r="X1170" t="str">
        <f>Y1170&amp;"-"&amp;Z1170&amp;"-"&amp;AC1170&amp;"-"&amp;AD1170&amp;"-"&amp;AG1170</f>
        <v>10.5-e-D-2-0.5</v>
      </c>
      <c r="Y1170">
        <f>F1170</f>
        <v>10.5</v>
      </c>
      <c r="Z1170" s="2" t="str">
        <f>G1170</f>
        <v>e</v>
      </c>
      <c r="AA1170">
        <f>_xlfn.IFNA(VLOOKUP(X1170,'duo-out'!A$2:Q$5000,5,FALSE),E1170+10*(H1170-1)+1+_xlfn.IFNA(VLOOKUP(D1170,states!A$2:C$10,3,FALSE),1))</f>
        <v>153</v>
      </c>
      <c r="AB1170" t="str">
        <f>IF(V1170="","",V1170)</f>
        <v/>
      </c>
      <c r="AC1170" s="2" t="str">
        <f>_xlfn.IFNA(VLOOKUP(D1170,states!A$2:C$10,2,FALSE),"XX")</f>
        <v>D</v>
      </c>
      <c r="AD1170">
        <f>E1170</f>
        <v>2</v>
      </c>
      <c r="AE1170">
        <f>_xlfn.IFNA(VLOOKUP(D1170,states!A$2:D$10,4,FALSE),0)</f>
        <v>1</v>
      </c>
      <c r="AF1170">
        <v>0.5</v>
      </c>
      <c r="AG1170">
        <f>IF(AE1170=0,AF1170,IF(AE1170=1,IF(F1170=0.5,0.5,IF(H1170=1,0.5,1.5)),IF(F1170=0.5,0.5,IF(H1170=1,2.5,1.5))))</f>
        <v>0.5</v>
      </c>
      <c r="AH1170" s="7">
        <f>IF(AC1170="XX",0,1/C1170^(1/5)*IF(E1170=0,100,1)/(E1170+1)^(1/4))</f>
        <v>0.56326983746727477</v>
      </c>
    </row>
    <row r="1171" spans="1:34">
      <c r="A1171">
        <v>5765</v>
      </c>
      <c r="B1171" s="1">
        <v>63743</v>
      </c>
      <c r="C1171" s="6">
        <v>5</v>
      </c>
      <c r="D1171" t="s">
        <v>6</v>
      </c>
      <c r="E1171">
        <v>2</v>
      </c>
      <c r="F1171">
        <v>10.5</v>
      </c>
      <c r="G1171" t="s">
        <v>1</v>
      </c>
      <c r="H1171">
        <v>1</v>
      </c>
      <c r="I1171" t="s">
        <v>0</v>
      </c>
      <c r="J1171">
        <v>0</v>
      </c>
      <c r="K1171">
        <v>11.5</v>
      </c>
      <c r="L1171" t="s">
        <v>1</v>
      </c>
      <c r="M1171">
        <v>1</v>
      </c>
      <c r="N1171" t="s">
        <v>5821</v>
      </c>
      <c r="O1171">
        <v>1</v>
      </c>
      <c r="P1171" t="str">
        <f>D1171&amp;"-"&amp;F1171&amp;"-"&amp;G1171&amp;"-"&amp;E1171&amp;"-"&amp;H1171</f>
        <v>D2Pi-10.5-e-2-1</v>
      </c>
      <c r="Q1171" t="str">
        <f>I1171&amp;"-"&amp;K1171&amp;"-"&amp;L1171&amp;"-"&amp;J1171&amp;"-"&amp;M1171</f>
        <v>X2Pi-11.5-e-0-1</v>
      </c>
      <c r="R1171">
        <f>B1171+S1171</f>
        <v>65579.666332071996</v>
      </c>
      <c r="S1171">
        <f>_xlfn.IFNA(VLOOKUP(Q1171,'MARVEL-X'!A$2:I$1400,7,FALSE),VLOOKUP(Q1171,MARVEL!A$2:J$1522,10,FALSE))</f>
        <v>1836.6663320719999</v>
      </c>
      <c r="T1171">
        <f>IF(P1171=P1170,R1171+T1170,R1171)</f>
        <v>262309.20558598504</v>
      </c>
      <c r="U1171">
        <f>IF(P1171=P1170,1+U1170,1)</f>
        <v>4</v>
      </c>
      <c r="V1171" t="str">
        <f t="shared" si="18"/>
        <v/>
      </c>
      <c r="W1171" t="str">
        <f>IF(V1171="","",IF(ABS(V1171-R1171)&gt;W$1,ABS(V1171-R1171),""))</f>
        <v/>
      </c>
      <c r="X1171" t="str">
        <f>Y1171&amp;"-"&amp;Z1171&amp;"-"&amp;AC1171&amp;"-"&amp;AD1171&amp;"-"&amp;AG1171</f>
        <v>10.5-e-D-2-0.5</v>
      </c>
      <c r="Y1171">
        <f>F1171</f>
        <v>10.5</v>
      </c>
      <c r="Z1171" s="2" t="str">
        <f>G1171</f>
        <v>e</v>
      </c>
      <c r="AA1171">
        <f>_xlfn.IFNA(VLOOKUP(X1171,'duo-out'!A$2:Q$5000,5,FALSE),E1171+10*(H1171-1)+1+_xlfn.IFNA(VLOOKUP(D1171,states!A$2:C$10,3,FALSE),1))</f>
        <v>153</v>
      </c>
      <c r="AB1171" t="str">
        <f>IF(V1171="","",V1171)</f>
        <v/>
      </c>
      <c r="AC1171" s="2" t="str">
        <f>_xlfn.IFNA(VLOOKUP(D1171,states!A$2:C$10,2,FALSE),"XX")</f>
        <v>D</v>
      </c>
      <c r="AD1171">
        <f>E1171</f>
        <v>2</v>
      </c>
      <c r="AE1171">
        <f>_xlfn.IFNA(VLOOKUP(D1171,states!A$2:D$10,4,FALSE),0)</f>
        <v>1</v>
      </c>
      <c r="AF1171">
        <v>0.5</v>
      </c>
      <c r="AG1171">
        <f>IF(AE1171=0,AF1171,IF(AE1171=1,IF(F1171=0.5,0.5,IF(H1171=1,0.5,1.5)),IF(F1171=0.5,0.5,IF(H1171=1,2.5,1.5))))</f>
        <v>0.5</v>
      </c>
      <c r="AH1171" s="7">
        <f>IF(AC1171="XX",0,1/C1171^(1/5)*IF(E1171=0,100,1)/(E1171+1)^(1/4))</f>
        <v>0.55071345269687233</v>
      </c>
    </row>
    <row r="1172" spans="1:34">
      <c r="A1172">
        <v>5792</v>
      </c>
      <c r="B1172" s="1">
        <v>64049</v>
      </c>
      <c r="C1172" s="6">
        <v>2.5</v>
      </c>
      <c r="D1172" t="s">
        <v>6</v>
      </c>
      <c r="E1172">
        <v>2</v>
      </c>
      <c r="F1172">
        <v>10.5</v>
      </c>
      <c r="G1172" t="s">
        <v>1</v>
      </c>
      <c r="H1172">
        <v>1</v>
      </c>
      <c r="I1172" t="s">
        <v>0</v>
      </c>
      <c r="J1172">
        <v>0</v>
      </c>
      <c r="K1172">
        <v>10.5</v>
      </c>
      <c r="L1172" t="s">
        <v>2</v>
      </c>
      <c r="M1172">
        <v>1</v>
      </c>
      <c r="N1172" t="s">
        <v>5848</v>
      </c>
      <c r="O1172">
        <v>1</v>
      </c>
      <c r="P1172" t="str">
        <f>D1172&amp;"-"&amp;F1172&amp;"-"&amp;G1172&amp;"-"&amp;E1172&amp;"-"&amp;H1172</f>
        <v>D2Pi-10.5-e-2-1</v>
      </c>
      <c r="Q1172" t="str">
        <f>I1172&amp;"-"&amp;K1172&amp;"-"&amp;L1172&amp;"-"&amp;J1172&amp;"-"&amp;M1172</f>
        <v>X2Pi-10.5-f-0-1</v>
      </c>
      <c r="R1172">
        <f>B1172+S1172</f>
        <v>65576.923225414997</v>
      </c>
      <c r="S1172">
        <f>_xlfn.IFNA(VLOOKUP(Q1172,'MARVEL-X'!A$2:I$1400,7,FALSE),VLOOKUP(Q1172,MARVEL!A$2:J$1522,10,FALSE))</f>
        <v>1527.9232254149999</v>
      </c>
      <c r="T1172">
        <f>IF(P1172=P1171,R1172+T1171,R1172)</f>
        <v>327886.12881140003</v>
      </c>
      <c r="U1172">
        <f>IF(P1172=P1171,1+U1171,1)</f>
        <v>5</v>
      </c>
      <c r="V1172">
        <f t="shared" si="18"/>
        <v>65577.22576228001</v>
      </c>
      <c r="W1172">
        <f>IF(V1172="","",IF(ABS(V1172-R1172)&gt;W$1,ABS(V1172-R1172),""))</f>
        <v>0.30253686501237098</v>
      </c>
      <c r="X1172" t="str">
        <f>Y1172&amp;"-"&amp;Z1172&amp;"-"&amp;AC1172&amp;"-"&amp;AD1172&amp;"-"&amp;AG1172</f>
        <v>10.5-e-D-2-0.5</v>
      </c>
      <c r="Y1172">
        <f>F1172</f>
        <v>10.5</v>
      </c>
      <c r="Z1172" s="2" t="str">
        <f>G1172</f>
        <v>e</v>
      </c>
      <c r="AA1172">
        <f>_xlfn.IFNA(VLOOKUP(X1172,'duo-out'!A$2:Q$5000,5,FALSE),E1172+10*(H1172-1)+1+_xlfn.IFNA(VLOOKUP(D1172,states!A$2:C$10,3,FALSE),1))</f>
        <v>153</v>
      </c>
      <c r="AB1172">
        <f>IF(V1172="","",V1172)</f>
        <v>65577.22576228001</v>
      </c>
      <c r="AC1172" s="2" t="str">
        <f>_xlfn.IFNA(VLOOKUP(D1172,states!A$2:C$10,2,FALSE),"XX")</f>
        <v>D</v>
      </c>
      <c r="AD1172">
        <f>E1172</f>
        <v>2</v>
      </c>
      <c r="AE1172">
        <f>_xlfn.IFNA(VLOOKUP(D1172,states!A$2:D$10,4,FALSE),0)</f>
        <v>1</v>
      </c>
      <c r="AF1172">
        <v>0.5</v>
      </c>
      <c r="AG1172">
        <f>IF(AE1172=0,AF1172,IF(AE1172=1,IF(F1172=0.5,0.5,IF(H1172=1,0.5,1.5)),IF(F1172=0.5,0.5,IF(H1172=1,2.5,1.5))))</f>
        <v>0.5</v>
      </c>
      <c r="AH1172" s="7">
        <f>IF(AC1172="XX",0,1/C1172^(1/5)*IF(E1172=0,100,1)/(E1172+1)^(1/4))</f>
        <v>0.63260363718763468</v>
      </c>
    </row>
    <row r="1173" spans="1:34">
      <c r="A1173">
        <v>5207</v>
      </c>
      <c r="B1173" s="1">
        <v>64602.2</v>
      </c>
      <c r="C1173" s="6">
        <v>2.1280000000000001</v>
      </c>
      <c r="D1173" t="s">
        <v>6</v>
      </c>
      <c r="E1173">
        <v>2</v>
      </c>
      <c r="F1173">
        <v>10.5</v>
      </c>
      <c r="G1173" t="s">
        <v>1</v>
      </c>
      <c r="H1173">
        <v>2</v>
      </c>
      <c r="I1173" t="s">
        <v>0</v>
      </c>
      <c r="J1173">
        <v>0</v>
      </c>
      <c r="K1173">
        <v>8.5</v>
      </c>
      <c r="L1173" t="s">
        <v>2</v>
      </c>
      <c r="M1173">
        <v>2</v>
      </c>
      <c r="N1173" t="s">
        <v>5263</v>
      </c>
      <c r="O1173">
        <v>1</v>
      </c>
      <c r="P1173" t="str">
        <f>D1173&amp;"-"&amp;F1173&amp;"-"&amp;G1173&amp;"-"&amp;E1173&amp;"-"&amp;H1173</f>
        <v>D2Pi-10.5-e-2-2</v>
      </c>
      <c r="Q1173" t="str">
        <f>I1173&amp;"-"&amp;K1173&amp;"-"&amp;L1173&amp;"-"&amp;J1173&amp;"-"&amp;M1173</f>
        <v>X2Pi-8.5-f-0-2</v>
      </c>
      <c r="R1173">
        <f>B1173+S1173</f>
        <v>65854.574317142993</v>
      </c>
      <c r="S1173">
        <f>_xlfn.IFNA(VLOOKUP(Q1173,'MARVEL-X'!A$2:I$1400,7,FALSE),VLOOKUP(Q1173,MARVEL!A$2:J$1522,10,FALSE))</f>
        <v>1252.3743171430001</v>
      </c>
      <c r="T1173">
        <f>IF(P1173=P1172,R1173+T1172,R1173)</f>
        <v>65854.574317142993</v>
      </c>
      <c r="U1173">
        <f>IF(P1173=P1172,1+U1172,1)</f>
        <v>1</v>
      </c>
      <c r="V1173" t="str">
        <f t="shared" si="18"/>
        <v/>
      </c>
      <c r="W1173" t="str">
        <f>IF(V1173="","",IF(ABS(V1173-R1173)&gt;W$1,ABS(V1173-R1173),""))</f>
        <v/>
      </c>
      <c r="X1173" t="str">
        <f>Y1173&amp;"-"&amp;Z1173&amp;"-"&amp;AC1173&amp;"-"&amp;AD1173&amp;"-"&amp;AG1173</f>
        <v>10.5-e-D-2-1.5</v>
      </c>
      <c r="Y1173">
        <f>F1173</f>
        <v>10.5</v>
      </c>
      <c r="Z1173" s="2" t="str">
        <f>G1173</f>
        <v>e</v>
      </c>
      <c r="AA1173">
        <f>_xlfn.IFNA(VLOOKUP(X1173,'duo-out'!A$2:Q$5000,5,FALSE),E1173+10*(H1173-1)+1+_xlfn.IFNA(VLOOKUP(D1173,states!A$2:C$10,3,FALSE),1))</f>
        <v>163</v>
      </c>
      <c r="AB1173" t="str">
        <f>IF(V1173="","",V1173)</f>
        <v/>
      </c>
      <c r="AC1173" s="2" t="str">
        <f>_xlfn.IFNA(VLOOKUP(D1173,states!A$2:C$10,2,FALSE),"XX")</f>
        <v>D</v>
      </c>
      <c r="AD1173">
        <f>E1173</f>
        <v>2</v>
      </c>
      <c r="AE1173">
        <f>_xlfn.IFNA(VLOOKUP(D1173,states!A$2:D$10,4,FALSE),0)</f>
        <v>1</v>
      </c>
      <c r="AF1173">
        <v>0.5</v>
      </c>
      <c r="AG1173">
        <f>IF(AE1173=0,AF1173,IF(AE1173=1,IF(F1173=0.5,0.5,IF(H1173=1,0.5,1.5)),IF(F1173=0.5,0.5,IF(H1173=1,2.5,1.5))))</f>
        <v>1.5</v>
      </c>
      <c r="AH1173" s="7">
        <f>IF(AC1173="XX",0,1/C1173^(1/5)*IF(E1173=0,100,1)/(E1173+1)^(1/4))</f>
        <v>0.65331910974384588</v>
      </c>
    </row>
    <row r="1174" spans="1:34">
      <c r="A1174">
        <v>5227</v>
      </c>
      <c r="B1174" s="1">
        <v>63689.8</v>
      </c>
      <c r="C1174" s="6">
        <v>2.8759999999999999</v>
      </c>
      <c r="D1174" t="s">
        <v>6</v>
      </c>
      <c r="E1174">
        <v>2</v>
      </c>
      <c r="F1174">
        <v>10.5</v>
      </c>
      <c r="G1174" t="s">
        <v>1</v>
      </c>
      <c r="H1174">
        <v>2</v>
      </c>
      <c r="I1174" t="s">
        <v>0</v>
      </c>
      <c r="J1174">
        <v>0</v>
      </c>
      <c r="K1174">
        <v>11.5</v>
      </c>
      <c r="L1174" t="s">
        <v>1</v>
      </c>
      <c r="M1174">
        <v>2</v>
      </c>
      <c r="N1174" t="s">
        <v>5283</v>
      </c>
      <c r="O1174">
        <v>1</v>
      </c>
      <c r="P1174" t="str">
        <f>D1174&amp;"-"&amp;F1174&amp;"-"&amp;G1174&amp;"-"&amp;E1174&amp;"-"&amp;H1174</f>
        <v>D2Pi-10.5-e-2-2</v>
      </c>
      <c r="Q1174" t="str">
        <f>I1174&amp;"-"&amp;K1174&amp;"-"&amp;L1174&amp;"-"&amp;J1174&amp;"-"&amp;M1174</f>
        <v>X2Pi-11.5-e-0-2</v>
      </c>
      <c r="R1174">
        <f>B1174+S1174</f>
        <v>65851.045276518009</v>
      </c>
      <c r="S1174">
        <f>_xlfn.IFNA(VLOOKUP(Q1174,'MARVEL-X'!A$2:I$1400,7,FALSE),VLOOKUP(Q1174,MARVEL!A$2:J$1522,10,FALSE))</f>
        <v>2161.2452765180001</v>
      </c>
      <c r="T1174">
        <f>IF(P1174=P1173,R1174+T1173,R1174)</f>
        <v>131705.61959366099</v>
      </c>
      <c r="U1174">
        <f>IF(P1174=P1173,1+U1173,1)</f>
        <v>2</v>
      </c>
      <c r="V1174" t="str">
        <f t="shared" si="18"/>
        <v/>
      </c>
      <c r="W1174" t="str">
        <f>IF(V1174="","",IF(ABS(V1174-R1174)&gt;W$1,ABS(V1174-R1174),""))</f>
        <v/>
      </c>
      <c r="X1174" t="str">
        <f>Y1174&amp;"-"&amp;Z1174&amp;"-"&amp;AC1174&amp;"-"&amp;AD1174&amp;"-"&amp;AG1174</f>
        <v>10.5-e-D-2-1.5</v>
      </c>
      <c r="Y1174">
        <f>F1174</f>
        <v>10.5</v>
      </c>
      <c r="Z1174" s="2" t="str">
        <f>G1174</f>
        <v>e</v>
      </c>
      <c r="AA1174">
        <f>_xlfn.IFNA(VLOOKUP(X1174,'duo-out'!A$2:Q$5000,5,FALSE),E1174+10*(H1174-1)+1+_xlfn.IFNA(VLOOKUP(D1174,states!A$2:C$10,3,FALSE),1))</f>
        <v>163</v>
      </c>
      <c r="AB1174" t="str">
        <f>IF(V1174="","",V1174)</f>
        <v/>
      </c>
      <c r="AC1174" s="2" t="str">
        <f>_xlfn.IFNA(VLOOKUP(D1174,states!A$2:C$10,2,FALSE),"XX")</f>
        <v>D</v>
      </c>
      <c r="AD1174">
        <f>E1174</f>
        <v>2</v>
      </c>
      <c r="AE1174">
        <f>_xlfn.IFNA(VLOOKUP(D1174,states!A$2:D$10,4,FALSE),0)</f>
        <v>1</v>
      </c>
      <c r="AF1174">
        <v>0.5</v>
      </c>
      <c r="AG1174">
        <f>IF(AE1174=0,AF1174,IF(AE1174=1,IF(F1174=0.5,0.5,IF(H1174=1,0.5,1.5)),IF(F1174=0.5,0.5,IF(H1174=1,2.5,1.5))))</f>
        <v>1.5</v>
      </c>
      <c r="AH1174" s="7">
        <f>IF(AC1174="XX",0,1/C1174^(1/5)*IF(E1174=0,100,1)/(E1174+1)^(1/4))</f>
        <v>0.61512292067015395</v>
      </c>
    </row>
    <row r="1175" spans="1:34">
      <c r="A1175">
        <v>5804</v>
      </c>
      <c r="B1175" s="1">
        <v>64020</v>
      </c>
      <c r="C1175" s="6">
        <v>3.0270000000000001</v>
      </c>
      <c r="D1175" t="s">
        <v>6</v>
      </c>
      <c r="E1175">
        <v>2</v>
      </c>
      <c r="F1175">
        <v>10.5</v>
      </c>
      <c r="G1175" t="s">
        <v>1</v>
      </c>
      <c r="H1175">
        <v>2</v>
      </c>
      <c r="I1175" t="s">
        <v>0</v>
      </c>
      <c r="J1175">
        <v>0</v>
      </c>
      <c r="K1175">
        <v>10.5</v>
      </c>
      <c r="L1175" t="s">
        <v>2</v>
      </c>
      <c r="M1175">
        <v>2</v>
      </c>
      <c r="N1175" t="s">
        <v>5860</v>
      </c>
      <c r="O1175">
        <v>1</v>
      </c>
      <c r="P1175" t="str">
        <f>D1175&amp;"-"&amp;F1175&amp;"-"&amp;G1175&amp;"-"&amp;E1175&amp;"-"&amp;H1175</f>
        <v>D2Pi-10.5-e-2-2</v>
      </c>
      <c r="Q1175" t="str">
        <f>I1175&amp;"-"&amp;K1175&amp;"-"&amp;L1175&amp;"-"&amp;J1175&amp;"-"&amp;M1175</f>
        <v>X2Pi-10.5-f-0-2</v>
      </c>
      <c r="R1175">
        <f>B1175+S1175</f>
        <v>65855.921611405007</v>
      </c>
      <c r="S1175">
        <f>_xlfn.IFNA(VLOOKUP(Q1175,'MARVEL-X'!A$2:I$1400,7,FALSE),VLOOKUP(Q1175,MARVEL!A$2:J$1522,10,FALSE))</f>
        <v>1835.921611405</v>
      </c>
      <c r="T1175">
        <f>IF(P1175=P1174,R1175+T1174,R1175)</f>
        <v>197561.54120506599</v>
      </c>
      <c r="U1175">
        <f>IF(P1175=P1174,1+U1174,1)</f>
        <v>3</v>
      </c>
      <c r="V1175" t="str">
        <f t="shared" si="18"/>
        <v/>
      </c>
      <c r="W1175" t="str">
        <f>IF(V1175="","",IF(ABS(V1175-R1175)&gt;W$1,ABS(V1175-R1175),""))</f>
        <v/>
      </c>
      <c r="X1175" t="str">
        <f>Y1175&amp;"-"&amp;Z1175&amp;"-"&amp;AC1175&amp;"-"&amp;AD1175&amp;"-"&amp;AG1175</f>
        <v>10.5-e-D-2-1.5</v>
      </c>
      <c r="Y1175">
        <f>F1175</f>
        <v>10.5</v>
      </c>
      <c r="Z1175" s="2" t="str">
        <f>G1175</f>
        <v>e</v>
      </c>
      <c r="AA1175">
        <f>_xlfn.IFNA(VLOOKUP(X1175,'duo-out'!A$2:Q$5000,5,FALSE),E1175+10*(H1175-1)+1+_xlfn.IFNA(VLOOKUP(D1175,states!A$2:C$10,3,FALSE),1))</f>
        <v>163</v>
      </c>
      <c r="AB1175" t="str">
        <f>IF(V1175="","",V1175)</f>
        <v/>
      </c>
      <c r="AC1175" s="2" t="str">
        <f>_xlfn.IFNA(VLOOKUP(D1175,states!A$2:C$10,2,FALSE),"XX")</f>
        <v>D</v>
      </c>
      <c r="AD1175">
        <f>E1175</f>
        <v>2</v>
      </c>
      <c r="AE1175">
        <f>_xlfn.IFNA(VLOOKUP(D1175,states!A$2:D$10,4,FALSE),0)</f>
        <v>1</v>
      </c>
      <c r="AF1175">
        <v>0.5</v>
      </c>
      <c r="AG1175">
        <f>IF(AE1175=0,AF1175,IF(AE1175=1,IF(F1175=0.5,0.5,IF(H1175=1,0.5,1.5)),IF(F1175=0.5,0.5,IF(H1175=1,2.5,1.5))))</f>
        <v>1.5</v>
      </c>
      <c r="AH1175" s="7">
        <f>IF(AC1175="XX",0,1/C1175^(1/5)*IF(E1175=0,100,1)/(E1175+1)^(1/4))</f>
        <v>0.60885966182852636</v>
      </c>
    </row>
    <row r="1176" spans="1:34">
      <c r="A1176">
        <v>5772</v>
      </c>
      <c r="B1176" s="1">
        <v>63689</v>
      </c>
      <c r="C1176" s="6">
        <v>5</v>
      </c>
      <c r="D1176" t="s">
        <v>6</v>
      </c>
      <c r="E1176">
        <v>2</v>
      </c>
      <c r="F1176">
        <v>10.5</v>
      </c>
      <c r="G1176" t="s">
        <v>1</v>
      </c>
      <c r="H1176">
        <v>2</v>
      </c>
      <c r="I1176" t="s">
        <v>0</v>
      </c>
      <c r="J1176">
        <v>0</v>
      </c>
      <c r="K1176">
        <v>11.5</v>
      </c>
      <c r="L1176" t="s">
        <v>1</v>
      </c>
      <c r="M1176">
        <v>2</v>
      </c>
      <c r="N1176" t="s">
        <v>5828</v>
      </c>
      <c r="O1176">
        <v>1</v>
      </c>
      <c r="P1176" t="str">
        <f>D1176&amp;"-"&amp;F1176&amp;"-"&amp;G1176&amp;"-"&amp;E1176&amp;"-"&amp;H1176</f>
        <v>D2Pi-10.5-e-2-2</v>
      </c>
      <c r="Q1176" t="str">
        <f>I1176&amp;"-"&amp;K1176&amp;"-"&amp;L1176&amp;"-"&amp;J1176&amp;"-"&amp;M1176</f>
        <v>X2Pi-11.5-e-0-2</v>
      </c>
      <c r="R1176">
        <f>B1176+S1176</f>
        <v>65850.245276518006</v>
      </c>
      <c r="S1176">
        <f>_xlfn.IFNA(VLOOKUP(Q1176,'MARVEL-X'!A$2:I$1400,7,FALSE),VLOOKUP(Q1176,MARVEL!A$2:J$1522,10,FALSE))</f>
        <v>2161.2452765180001</v>
      </c>
      <c r="T1176">
        <f>IF(P1176=P1175,R1176+T1175,R1176)</f>
        <v>263411.78648158401</v>
      </c>
      <c r="U1176">
        <f>IF(P1176=P1175,1+U1175,1)</f>
        <v>4</v>
      </c>
      <c r="V1176">
        <f t="shared" si="18"/>
        <v>65852.946620396004</v>
      </c>
      <c r="W1176">
        <f>IF(V1176="","",IF(ABS(V1176-R1176)&gt;W$1,ABS(V1176-R1176),""))</f>
        <v>2.701343877997715</v>
      </c>
      <c r="X1176" t="str">
        <f>Y1176&amp;"-"&amp;Z1176&amp;"-"&amp;AC1176&amp;"-"&amp;AD1176&amp;"-"&amp;AG1176</f>
        <v>10.5-e-D-2-1.5</v>
      </c>
      <c r="Y1176">
        <f>F1176</f>
        <v>10.5</v>
      </c>
      <c r="Z1176" s="2" t="str">
        <f>G1176</f>
        <v>e</v>
      </c>
      <c r="AA1176">
        <f>_xlfn.IFNA(VLOOKUP(X1176,'duo-out'!A$2:Q$5000,5,FALSE),E1176+10*(H1176-1)+1+_xlfn.IFNA(VLOOKUP(D1176,states!A$2:C$10,3,FALSE),1))</f>
        <v>163</v>
      </c>
      <c r="AB1176">
        <f>IF(V1176="","",V1176)</f>
        <v>65852.946620396004</v>
      </c>
      <c r="AC1176" s="2" t="str">
        <f>_xlfn.IFNA(VLOOKUP(D1176,states!A$2:C$10,2,FALSE),"XX")</f>
        <v>D</v>
      </c>
      <c r="AD1176">
        <f>E1176</f>
        <v>2</v>
      </c>
      <c r="AE1176">
        <f>_xlfn.IFNA(VLOOKUP(D1176,states!A$2:D$10,4,FALSE),0)</f>
        <v>1</v>
      </c>
      <c r="AF1176">
        <v>0.5</v>
      </c>
      <c r="AG1176">
        <f>IF(AE1176=0,AF1176,IF(AE1176=1,IF(F1176=0.5,0.5,IF(H1176=1,0.5,1.5)),IF(F1176=0.5,0.5,IF(H1176=1,2.5,1.5))))</f>
        <v>1.5</v>
      </c>
      <c r="AH1176" s="7">
        <f>IF(AC1176="XX",0,1/C1176^(1/5)*IF(E1176=0,100,1)/(E1176+1)^(1/4))</f>
        <v>0.55071345269687233</v>
      </c>
    </row>
    <row r="1177" spans="1:34">
      <c r="A1177">
        <v>5254</v>
      </c>
      <c r="B1177" s="1">
        <v>63743.4</v>
      </c>
      <c r="C1177" s="6">
        <v>2.0219999999999998</v>
      </c>
      <c r="D1177" t="s">
        <v>6</v>
      </c>
      <c r="E1177">
        <v>2</v>
      </c>
      <c r="F1177">
        <v>10.5</v>
      </c>
      <c r="G1177" t="s">
        <v>2</v>
      </c>
      <c r="H1177">
        <v>1</v>
      </c>
      <c r="I1177" t="s">
        <v>0</v>
      </c>
      <c r="J1177">
        <v>0</v>
      </c>
      <c r="K1177">
        <v>11.5</v>
      </c>
      <c r="L1177" t="s">
        <v>2</v>
      </c>
      <c r="M1177">
        <v>1</v>
      </c>
      <c r="N1177" t="s">
        <v>5310</v>
      </c>
      <c r="O1177">
        <v>1</v>
      </c>
      <c r="P1177" t="str">
        <f>D1177&amp;"-"&amp;F1177&amp;"-"&amp;G1177&amp;"-"&amp;E1177&amp;"-"&amp;H1177</f>
        <v>D2Pi-10.5-f-2-1</v>
      </c>
      <c r="Q1177" t="str">
        <f>I1177&amp;"-"&amp;K1177&amp;"-"&amp;L1177&amp;"-"&amp;J1177&amp;"-"&amp;M1177</f>
        <v>X2Pi-11.5-f-0-1</v>
      </c>
      <c r="R1177">
        <f>B1177+S1177</f>
        <v>65575.435822754007</v>
      </c>
      <c r="S1177">
        <f>_xlfn.IFNA(VLOOKUP(Q1177,'MARVEL-X'!A$2:I$1400,7,FALSE),VLOOKUP(Q1177,MARVEL!A$2:J$1522,10,FALSE))</f>
        <v>1832.035822754</v>
      </c>
      <c r="T1177">
        <f>IF(P1177=P1176,R1177+T1176,R1177)</f>
        <v>65575.435822754007</v>
      </c>
      <c r="U1177">
        <f>IF(P1177=P1176,1+U1176,1)</f>
        <v>1</v>
      </c>
      <c r="V1177" t="str">
        <f t="shared" si="18"/>
        <v/>
      </c>
      <c r="W1177" t="str">
        <f>IF(V1177="","",IF(ABS(V1177-R1177)&gt;W$1,ABS(V1177-R1177),""))</f>
        <v/>
      </c>
      <c r="X1177" t="str">
        <f>Y1177&amp;"-"&amp;Z1177&amp;"-"&amp;AC1177&amp;"-"&amp;AD1177&amp;"-"&amp;AG1177</f>
        <v>10.5-f-D-2-0.5</v>
      </c>
      <c r="Y1177">
        <f>F1177</f>
        <v>10.5</v>
      </c>
      <c r="Z1177" s="2" t="str">
        <f>G1177</f>
        <v>f</v>
      </c>
      <c r="AA1177">
        <f>_xlfn.IFNA(VLOOKUP(X1177,'duo-out'!A$2:Q$5000,5,FALSE),E1177+10*(H1177-1)+1+_xlfn.IFNA(VLOOKUP(D1177,states!A$2:C$10,3,FALSE),1))</f>
        <v>153</v>
      </c>
      <c r="AB1177" t="str">
        <f>IF(V1177="","",V1177)</f>
        <v/>
      </c>
      <c r="AC1177" s="2" t="str">
        <f>_xlfn.IFNA(VLOOKUP(D1177,states!A$2:C$10,2,FALSE),"XX")</f>
        <v>D</v>
      </c>
      <c r="AD1177">
        <f>E1177</f>
        <v>2</v>
      </c>
      <c r="AE1177">
        <f>_xlfn.IFNA(VLOOKUP(D1177,states!A$2:D$10,4,FALSE),0)</f>
        <v>1</v>
      </c>
      <c r="AF1177">
        <v>0.5</v>
      </c>
      <c r="AG1177">
        <f>IF(AE1177=0,AF1177,IF(AE1177=1,IF(F1177=0.5,0.5,IF(H1177=1,0.5,1.5)),IF(F1177=0.5,0.5,IF(H1177=1,2.5,1.5))))</f>
        <v>0.5</v>
      </c>
      <c r="AH1177" s="7">
        <f>IF(AC1177="XX",0,1/C1177^(1/5)*IF(E1177=0,100,1)/(E1177+1)^(1/4))</f>
        <v>0.66002966613219516</v>
      </c>
    </row>
    <row r="1178" spans="1:34">
      <c r="A1178">
        <v>5246</v>
      </c>
      <c r="B1178" s="1">
        <v>64044.9</v>
      </c>
      <c r="C1178" s="6">
        <v>0.5</v>
      </c>
      <c r="D1178" t="s">
        <v>6</v>
      </c>
      <c r="E1178">
        <v>2</v>
      </c>
      <c r="F1178">
        <v>10.5</v>
      </c>
      <c r="G1178" t="s">
        <v>2</v>
      </c>
      <c r="H1178">
        <v>1</v>
      </c>
      <c r="I1178" t="s">
        <v>0</v>
      </c>
      <c r="J1178">
        <v>0</v>
      </c>
      <c r="K1178">
        <v>10.5</v>
      </c>
      <c r="L1178" t="s">
        <v>1</v>
      </c>
      <c r="M1178">
        <v>1</v>
      </c>
      <c r="N1178" t="s">
        <v>5302</v>
      </c>
      <c r="O1178">
        <v>1</v>
      </c>
      <c r="P1178" t="str">
        <f>D1178&amp;"-"&amp;F1178&amp;"-"&amp;G1178&amp;"-"&amp;E1178&amp;"-"&amp;H1178</f>
        <v>D2Pi-10.5-f-2-1</v>
      </c>
      <c r="Q1178" t="str">
        <f>I1178&amp;"-"&amp;K1178&amp;"-"&amp;L1178&amp;"-"&amp;J1178&amp;"-"&amp;M1178</f>
        <v>X2Pi-10.5-e-0-1</v>
      </c>
      <c r="R1178">
        <f>B1178+S1178</f>
        <v>65576.694576007998</v>
      </c>
      <c r="S1178">
        <f>_xlfn.IFNA(VLOOKUP(Q1178,'MARVEL-X'!A$2:I$1400,7,FALSE),VLOOKUP(Q1178,MARVEL!A$2:J$1522,10,FALSE))</f>
        <v>1531.7945760079999</v>
      </c>
      <c r="T1178">
        <f>IF(P1178=P1177,R1178+T1177,R1178)</f>
        <v>131152.130398762</v>
      </c>
      <c r="U1178">
        <f>IF(P1178=P1177,1+U1177,1)</f>
        <v>2</v>
      </c>
      <c r="V1178" t="str">
        <f t="shared" si="18"/>
        <v/>
      </c>
      <c r="W1178" t="str">
        <f>IF(V1178="","",IF(ABS(V1178-R1178)&gt;W$1,ABS(V1178-R1178),""))</f>
        <v/>
      </c>
      <c r="X1178" t="str">
        <f>Y1178&amp;"-"&amp;Z1178&amp;"-"&amp;AC1178&amp;"-"&amp;AD1178&amp;"-"&amp;AG1178</f>
        <v>10.5-f-D-2-0.5</v>
      </c>
      <c r="Y1178">
        <f>F1178</f>
        <v>10.5</v>
      </c>
      <c r="Z1178" s="2" t="str">
        <f>G1178</f>
        <v>f</v>
      </c>
      <c r="AA1178">
        <f>_xlfn.IFNA(VLOOKUP(X1178,'duo-out'!A$2:Q$5000,5,FALSE),E1178+10*(H1178-1)+1+_xlfn.IFNA(VLOOKUP(D1178,states!A$2:C$10,3,FALSE),1))</f>
        <v>153</v>
      </c>
      <c r="AB1178" t="str">
        <f>IF(V1178="","",V1178)</f>
        <v/>
      </c>
      <c r="AC1178" s="2" t="str">
        <f>_xlfn.IFNA(VLOOKUP(D1178,states!A$2:C$10,2,FALSE),"XX")</f>
        <v>D</v>
      </c>
      <c r="AD1178">
        <f>E1178</f>
        <v>2</v>
      </c>
      <c r="AE1178">
        <f>_xlfn.IFNA(VLOOKUP(D1178,states!A$2:D$10,4,FALSE),0)</f>
        <v>1</v>
      </c>
      <c r="AF1178">
        <v>0.5</v>
      </c>
      <c r="AG1178">
        <f>IF(AE1178=0,AF1178,IF(AE1178=1,IF(F1178=0.5,0.5,IF(H1178=1,0.5,1.5)),IF(F1178=0.5,0.5,IF(H1178=1,2.5,1.5))))</f>
        <v>0.5</v>
      </c>
      <c r="AH1178" s="7">
        <f>IF(AC1178="XX",0,1/C1178^(1/5)*IF(E1178=0,100,1)/(E1178+1)^(1/4))</f>
        <v>0.87282200217602857</v>
      </c>
    </row>
    <row r="1179" spans="1:34">
      <c r="A1179">
        <v>5233</v>
      </c>
      <c r="B1179" s="1">
        <v>64577.2</v>
      </c>
      <c r="C1179" s="6">
        <v>3.09</v>
      </c>
      <c r="D1179" t="s">
        <v>6</v>
      </c>
      <c r="E1179">
        <v>2</v>
      </c>
      <c r="F1179">
        <v>10.5</v>
      </c>
      <c r="G1179" t="s">
        <v>2</v>
      </c>
      <c r="H1179">
        <v>1</v>
      </c>
      <c r="I1179" t="s">
        <v>0</v>
      </c>
      <c r="J1179">
        <v>0</v>
      </c>
      <c r="K1179">
        <v>8.5</v>
      </c>
      <c r="L1179" t="s">
        <v>1</v>
      </c>
      <c r="M1179">
        <v>1</v>
      </c>
      <c r="N1179" t="s">
        <v>5289</v>
      </c>
      <c r="O1179">
        <v>1</v>
      </c>
      <c r="P1179" t="str">
        <f>D1179&amp;"-"&amp;F1179&amp;"-"&amp;G1179&amp;"-"&amp;E1179&amp;"-"&amp;H1179</f>
        <v>D2Pi-10.5-f-2-1</v>
      </c>
      <c r="Q1179" t="str">
        <f>I1179&amp;"-"&amp;K1179&amp;"-"&amp;L1179&amp;"-"&amp;J1179&amp;"-"&amp;M1179</f>
        <v>X2Pi-8.5-e-0-1</v>
      </c>
      <c r="R1179">
        <f>B1179+S1179</f>
        <v>65579.190053334998</v>
      </c>
      <c r="S1179">
        <f>_xlfn.IFNA(VLOOKUP(Q1179,'MARVEL-X'!A$2:I$1400,7,FALSE),VLOOKUP(Q1179,MARVEL!A$2:J$1522,10,FALSE))</f>
        <v>1001.990053335</v>
      </c>
      <c r="T1179">
        <f>IF(P1179=P1178,R1179+T1178,R1179)</f>
        <v>196731.32045209699</v>
      </c>
      <c r="U1179">
        <f>IF(P1179=P1178,1+U1178,1)</f>
        <v>3</v>
      </c>
      <c r="V1179" t="str">
        <f t="shared" si="18"/>
        <v/>
      </c>
      <c r="W1179" t="str">
        <f>IF(V1179="","",IF(ABS(V1179-R1179)&gt;W$1,ABS(V1179-R1179),""))</f>
        <v/>
      </c>
      <c r="X1179" t="str">
        <f>Y1179&amp;"-"&amp;Z1179&amp;"-"&amp;AC1179&amp;"-"&amp;AD1179&amp;"-"&amp;AG1179</f>
        <v>10.5-f-D-2-0.5</v>
      </c>
      <c r="Y1179">
        <f>F1179</f>
        <v>10.5</v>
      </c>
      <c r="Z1179" s="2" t="str">
        <f>G1179</f>
        <v>f</v>
      </c>
      <c r="AA1179">
        <f>_xlfn.IFNA(VLOOKUP(X1179,'duo-out'!A$2:Q$5000,5,FALSE),E1179+10*(H1179-1)+1+_xlfn.IFNA(VLOOKUP(D1179,states!A$2:C$10,3,FALSE),1))</f>
        <v>153</v>
      </c>
      <c r="AB1179" t="str">
        <f>IF(V1179="","",V1179)</f>
        <v/>
      </c>
      <c r="AC1179" s="2" t="str">
        <f>_xlfn.IFNA(VLOOKUP(D1179,states!A$2:C$10,2,FALSE),"XX")</f>
        <v>D</v>
      </c>
      <c r="AD1179">
        <f>E1179</f>
        <v>2</v>
      </c>
      <c r="AE1179">
        <f>_xlfn.IFNA(VLOOKUP(D1179,states!A$2:D$10,4,FALSE),0)</f>
        <v>1</v>
      </c>
      <c r="AF1179">
        <v>0.5</v>
      </c>
      <c r="AG1179">
        <f>IF(AE1179=0,AF1179,IF(AE1179=1,IF(F1179=0.5,0.5,IF(H1179=1,0.5,1.5)),IF(F1179=0.5,0.5,IF(H1179=1,2.5,1.5))))</f>
        <v>0.5</v>
      </c>
      <c r="AH1179" s="7">
        <f>IF(AC1179="XX",0,1/C1179^(1/5)*IF(E1179=0,100,1)/(E1179+1)^(1/4))</f>
        <v>0.60635643433558362</v>
      </c>
    </row>
    <row r="1180" spans="1:34">
      <c r="A1180">
        <v>5793</v>
      </c>
      <c r="B1180" s="1">
        <v>64043</v>
      </c>
      <c r="C1180" s="6">
        <v>2.5</v>
      </c>
      <c r="D1180" t="s">
        <v>6</v>
      </c>
      <c r="E1180">
        <v>2</v>
      </c>
      <c r="F1180">
        <v>10.5</v>
      </c>
      <c r="G1180" t="s">
        <v>2</v>
      </c>
      <c r="H1180">
        <v>1</v>
      </c>
      <c r="I1180" t="s">
        <v>0</v>
      </c>
      <c r="J1180">
        <v>0</v>
      </c>
      <c r="K1180">
        <v>10.5</v>
      </c>
      <c r="L1180" t="s">
        <v>1</v>
      </c>
      <c r="M1180">
        <v>1</v>
      </c>
      <c r="N1180" t="s">
        <v>5849</v>
      </c>
      <c r="O1180">
        <v>1</v>
      </c>
      <c r="P1180" t="str">
        <f>D1180&amp;"-"&amp;F1180&amp;"-"&amp;G1180&amp;"-"&amp;E1180&amp;"-"&amp;H1180</f>
        <v>D2Pi-10.5-f-2-1</v>
      </c>
      <c r="Q1180" t="str">
        <f>I1180&amp;"-"&amp;K1180&amp;"-"&amp;L1180&amp;"-"&amp;J1180&amp;"-"&amp;M1180</f>
        <v>X2Pi-10.5-e-0-1</v>
      </c>
      <c r="R1180">
        <f>B1180+S1180</f>
        <v>65574.794576008004</v>
      </c>
      <c r="S1180">
        <f>_xlfn.IFNA(VLOOKUP(Q1180,'MARVEL-X'!A$2:I$1400,7,FALSE),VLOOKUP(Q1180,MARVEL!A$2:J$1522,10,FALSE))</f>
        <v>1531.7945760079999</v>
      </c>
      <c r="T1180">
        <f>IF(P1180=P1179,R1180+T1179,R1180)</f>
        <v>262306.11502810498</v>
      </c>
      <c r="U1180">
        <f>IF(P1180=P1179,1+U1179,1)</f>
        <v>4</v>
      </c>
      <c r="V1180" t="str">
        <f t="shared" si="18"/>
        <v/>
      </c>
      <c r="W1180" t="str">
        <f>IF(V1180="","",IF(ABS(V1180-R1180)&gt;W$1,ABS(V1180-R1180),""))</f>
        <v/>
      </c>
      <c r="X1180" t="str">
        <f>Y1180&amp;"-"&amp;Z1180&amp;"-"&amp;AC1180&amp;"-"&amp;AD1180&amp;"-"&amp;AG1180</f>
        <v>10.5-f-D-2-0.5</v>
      </c>
      <c r="Y1180">
        <f>F1180</f>
        <v>10.5</v>
      </c>
      <c r="Z1180" s="2" t="str">
        <f>G1180</f>
        <v>f</v>
      </c>
      <c r="AA1180">
        <f>_xlfn.IFNA(VLOOKUP(X1180,'duo-out'!A$2:Q$5000,5,FALSE),E1180+10*(H1180-1)+1+_xlfn.IFNA(VLOOKUP(D1180,states!A$2:C$10,3,FALSE),1))</f>
        <v>153</v>
      </c>
      <c r="AB1180" t="str">
        <f>IF(V1180="","",V1180)</f>
        <v/>
      </c>
      <c r="AC1180" s="2" t="str">
        <f>_xlfn.IFNA(VLOOKUP(D1180,states!A$2:C$10,2,FALSE),"XX")</f>
        <v>D</v>
      </c>
      <c r="AD1180">
        <f>E1180</f>
        <v>2</v>
      </c>
      <c r="AE1180">
        <f>_xlfn.IFNA(VLOOKUP(D1180,states!A$2:D$10,4,FALSE),0)</f>
        <v>1</v>
      </c>
      <c r="AF1180">
        <v>0.5</v>
      </c>
      <c r="AG1180">
        <f>IF(AE1180=0,AF1180,IF(AE1180=1,IF(F1180=0.5,0.5,IF(H1180=1,0.5,1.5)),IF(F1180=0.5,0.5,IF(H1180=1,2.5,1.5))))</f>
        <v>0.5</v>
      </c>
      <c r="AH1180" s="7">
        <f>IF(AC1180="XX",0,1/C1180^(1/5)*IF(E1180=0,100,1)/(E1180+1)^(1/4))</f>
        <v>0.63260363718763468</v>
      </c>
    </row>
    <row r="1181" spans="1:34">
      <c r="A1181">
        <v>5778</v>
      </c>
      <c r="B1181" s="1">
        <v>63743</v>
      </c>
      <c r="C1181" s="6">
        <v>5</v>
      </c>
      <c r="D1181" t="s">
        <v>6</v>
      </c>
      <c r="E1181">
        <v>2</v>
      </c>
      <c r="F1181">
        <v>10.5</v>
      </c>
      <c r="G1181" t="s">
        <v>2</v>
      </c>
      <c r="H1181">
        <v>1</v>
      </c>
      <c r="I1181" t="s">
        <v>0</v>
      </c>
      <c r="J1181">
        <v>0</v>
      </c>
      <c r="K1181">
        <v>11.5</v>
      </c>
      <c r="L1181" t="s">
        <v>2</v>
      </c>
      <c r="M1181">
        <v>1</v>
      </c>
      <c r="N1181" t="s">
        <v>5834</v>
      </c>
      <c r="O1181">
        <v>1</v>
      </c>
      <c r="P1181" t="str">
        <f>D1181&amp;"-"&amp;F1181&amp;"-"&amp;G1181&amp;"-"&amp;E1181&amp;"-"&amp;H1181</f>
        <v>D2Pi-10.5-f-2-1</v>
      </c>
      <c r="Q1181" t="str">
        <f>I1181&amp;"-"&amp;K1181&amp;"-"&amp;L1181&amp;"-"&amp;J1181&amp;"-"&amp;M1181</f>
        <v>X2Pi-11.5-f-0-1</v>
      </c>
      <c r="R1181">
        <f>B1181+S1181</f>
        <v>65575.035822753998</v>
      </c>
      <c r="S1181">
        <f>_xlfn.IFNA(VLOOKUP(Q1181,'MARVEL-X'!A$2:I$1400,7,FALSE),VLOOKUP(Q1181,MARVEL!A$2:J$1522,10,FALSE))</f>
        <v>1832.035822754</v>
      </c>
      <c r="T1181">
        <f>IF(P1181=P1180,R1181+T1180,R1181)</f>
        <v>327881.15085085901</v>
      </c>
      <c r="U1181">
        <f>IF(P1181=P1180,1+U1180,1)</f>
        <v>5</v>
      </c>
      <c r="V1181">
        <f t="shared" si="18"/>
        <v>65576.230170171795</v>
      </c>
      <c r="W1181">
        <f>IF(V1181="","",IF(ABS(V1181-R1181)&gt;W$1,ABS(V1181-R1181),""))</f>
        <v>1.194347417796962</v>
      </c>
      <c r="X1181" t="str">
        <f>Y1181&amp;"-"&amp;Z1181&amp;"-"&amp;AC1181&amp;"-"&amp;AD1181&amp;"-"&amp;AG1181</f>
        <v>10.5-f-D-2-0.5</v>
      </c>
      <c r="Y1181">
        <f>F1181</f>
        <v>10.5</v>
      </c>
      <c r="Z1181" s="2" t="str">
        <f>G1181</f>
        <v>f</v>
      </c>
      <c r="AA1181">
        <f>_xlfn.IFNA(VLOOKUP(X1181,'duo-out'!A$2:Q$5000,5,FALSE),E1181+10*(H1181-1)+1+_xlfn.IFNA(VLOOKUP(D1181,states!A$2:C$10,3,FALSE),1))</f>
        <v>153</v>
      </c>
      <c r="AB1181">
        <f>IF(V1181="","",V1181)</f>
        <v>65576.230170171795</v>
      </c>
      <c r="AC1181" s="2" t="str">
        <f>_xlfn.IFNA(VLOOKUP(D1181,states!A$2:C$10,2,FALSE),"XX")</f>
        <v>D</v>
      </c>
      <c r="AD1181">
        <f>E1181</f>
        <v>2</v>
      </c>
      <c r="AE1181">
        <f>_xlfn.IFNA(VLOOKUP(D1181,states!A$2:D$10,4,FALSE),0)</f>
        <v>1</v>
      </c>
      <c r="AF1181">
        <v>0.5</v>
      </c>
      <c r="AG1181">
        <f>IF(AE1181=0,AF1181,IF(AE1181=1,IF(F1181=0.5,0.5,IF(H1181=1,0.5,1.5)),IF(F1181=0.5,0.5,IF(H1181=1,2.5,1.5))))</f>
        <v>0.5</v>
      </c>
      <c r="AH1181" s="7">
        <f>IF(AC1181="XX",0,1/C1181^(1/5)*IF(E1181=0,100,1)/(E1181+1)^(1/4))</f>
        <v>0.55071345269687233</v>
      </c>
    </row>
    <row r="1182" spans="1:34">
      <c r="A1182">
        <v>5261</v>
      </c>
      <c r="B1182" s="1">
        <v>63689.8</v>
      </c>
      <c r="C1182" s="6">
        <v>6.492</v>
      </c>
      <c r="D1182" t="s">
        <v>6</v>
      </c>
      <c r="E1182">
        <v>2</v>
      </c>
      <c r="F1182">
        <v>10.5</v>
      </c>
      <c r="G1182" t="s">
        <v>2</v>
      </c>
      <c r="H1182">
        <v>2</v>
      </c>
      <c r="I1182" t="s">
        <v>0</v>
      </c>
      <c r="J1182">
        <v>0</v>
      </c>
      <c r="K1182">
        <v>11.5</v>
      </c>
      <c r="L1182" t="s">
        <v>2</v>
      </c>
      <c r="M1182">
        <v>2</v>
      </c>
      <c r="N1182" t="s">
        <v>5317</v>
      </c>
      <c r="O1182">
        <v>1</v>
      </c>
      <c r="P1182" t="str">
        <f>D1182&amp;"-"&amp;F1182&amp;"-"&amp;G1182&amp;"-"&amp;E1182&amp;"-"&amp;H1182</f>
        <v>D2Pi-10.5-f-2-2</v>
      </c>
      <c r="Q1182" t="str">
        <f>I1182&amp;"-"&amp;K1182&amp;"-"&amp;L1182&amp;"-"&amp;J1182&amp;"-"&amp;M1182</f>
        <v>X2Pi-11.5-f-0-2</v>
      </c>
      <c r="R1182">
        <f>B1182+S1182</f>
        <v>65856.900435785006</v>
      </c>
      <c r="S1182">
        <f>_xlfn.IFNA(VLOOKUP(Q1182,'MARVEL-X'!A$2:I$1400,7,FALSE),VLOOKUP(Q1182,MARVEL!A$2:J$1522,10,FALSE))</f>
        <v>2167.1004357850002</v>
      </c>
      <c r="T1182">
        <f>IF(P1182=P1181,R1182+T1181,R1182)</f>
        <v>65856.900435785006</v>
      </c>
      <c r="U1182">
        <f>IF(P1182=P1181,1+U1181,1)</f>
        <v>1</v>
      </c>
      <c r="V1182" t="str">
        <f t="shared" si="18"/>
        <v/>
      </c>
      <c r="W1182" t="str">
        <f>IF(V1182="","",IF(ABS(V1182-R1182)&gt;W$1,ABS(V1182-R1182),""))</f>
        <v/>
      </c>
      <c r="X1182" t="str">
        <f>Y1182&amp;"-"&amp;Z1182&amp;"-"&amp;AC1182&amp;"-"&amp;AD1182&amp;"-"&amp;AG1182</f>
        <v>10.5-f-D-2-1.5</v>
      </c>
      <c r="Y1182">
        <f>F1182</f>
        <v>10.5</v>
      </c>
      <c r="Z1182" s="2" t="str">
        <f>G1182</f>
        <v>f</v>
      </c>
      <c r="AA1182">
        <f>_xlfn.IFNA(VLOOKUP(X1182,'duo-out'!A$2:Q$5000,5,FALSE),E1182+10*(H1182-1)+1+_xlfn.IFNA(VLOOKUP(D1182,states!A$2:C$10,3,FALSE),1))</f>
        <v>163</v>
      </c>
      <c r="AB1182" t="str">
        <f>IF(V1182="","",V1182)</f>
        <v/>
      </c>
      <c r="AC1182" s="2" t="str">
        <f>_xlfn.IFNA(VLOOKUP(D1182,states!A$2:C$10,2,FALSE),"XX")</f>
        <v>D</v>
      </c>
      <c r="AD1182">
        <f>E1182</f>
        <v>2</v>
      </c>
      <c r="AE1182">
        <f>_xlfn.IFNA(VLOOKUP(D1182,states!A$2:D$10,4,FALSE),0)</f>
        <v>1</v>
      </c>
      <c r="AF1182">
        <v>0.5</v>
      </c>
      <c r="AG1182">
        <f>IF(AE1182=0,AF1182,IF(AE1182=1,IF(F1182=0.5,0.5,IF(H1182=1,0.5,1.5)),IF(F1182=0.5,0.5,IF(H1182=1,2.5,1.5))))</f>
        <v>1.5</v>
      </c>
      <c r="AH1182" s="7">
        <f>IF(AC1182="XX",0,1/C1182^(1/5)*IF(E1182=0,100,1)/(E1182+1)^(1/4))</f>
        <v>0.52268975056283518</v>
      </c>
    </row>
    <row r="1183" spans="1:34">
      <c r="A1183">
        <v>5241</v>
      </c>
      <c r="B1183" s="1">
        <v>64602.2</v>
      </c>
      <c r="C1183" s="6">
        <v>3.5209999999999999</v>
      </c>
      <c r="D1183" t="s">
        <v>6</v>
      </c>
      <c r="E1183">
        <v>2</v>
      </c>
      <c r="F1183">
        <v>10.5</v>
      </c>
      <c r="G1183" t="s">
        <v>2</v>
      </c>
      <c r="H1183">
        <v>2</v>
      </c>
      <c r="I1183" t="s">
        <v>0</v>
      </c>
      <c r="J1183">
        <v>0</v>
      </c>
      <c r="K1183">
        <v>8.5</v>
      </c>
      <c r="L1183" t="s">
        <v>1</v>
      </c>
      <c r="M1183">
        <v>2</v>
      </c>
      <c r="N1183" t="s">
        <v>5297</v>
      </c>
      <c r="O1183">
        <v>1</v>
      </c>
      <c r="P1183" t="str">
        <f>D1183&amp;"-"&amp;F1183&amp;"-"&amp;G1183&amp;"-"&amp;E1183&amp;"-"&amp;H1183</f>
        <v>D2Pi-10.5-f-2-2</v>
      </c>
      <c r="Q1183" t="str">
        <f>I1183&amp;"-"&amp;K1183&amp;"-"&amp;L1183&amp;"-"&amp;J1183&amp;"-"&amp;M1183</f>
        <v>X2Pi-8.5-e-0-2</v>
      </c>
      <c r="R1183">
        <f>B1183+S1183</f>
        <v>65851.088425397</v>
      </c>
      <c r="S1183">
        <f>_xlfn.IFNA(VLOOKUP(Q1183,'MARVEL-X'!A$2:I$1400,7,FALSE),VLOOKUP(Q1183,MARVEL!A$2:J$1522,10,FALSE))</f>
        <v>1248.888425397</v>
      </c>
      <c r="T1183">
        <f>IF(P1183=P1182,R1183+T1182,R1183)</f>
        <v>131707.98886118201</v>
      </c>
      <c r="U1183">
        <f>IF(P1183=P1182,1+U1182,1)</f>
        <v>2</v>
      </c>
      <c r="V1183" t="str">
        <f t="shared" si="18"/>
        <v/>
      </c>
      <c r="W1183" t="str">
        <f>IF(V1183="","",IF(ABS(V1183-R1183)&gt;W$1,ABS(V1183-R1183),""))</f>
        <v/>
      </c>
      <c r="X1183" t="str">
        <f>Y1183&amp;"-"&amp;Z1183&amp;"-"&amp;AC1183&amp;"-"&amp;AD1183&amp;"-"&amp;AG1183</f>
        <v>10.5-f-D-2-1.5</v>
      </c>
      <c r="Y1183">
        <f>F1183</f>
        <v>10.5</v>
      </c>
      <c r="Z1183" s="2" t="str">
        <f>G1183</f>
        <v>f</v>
      </c>
      <c r="AA1183">
        <f>_xlfn.IFNA(VLOOKUP(X1183,'duo-out'!A$2:Q$5000,5,FALSE),E1183+10*(H1183-1)+1+_xlfn.IFNA(VLOOKUP(D1183,states!A$2:C$10,3,FALSE),1))</f>
        <v>163</v>
      </c>
      <c r="AB1183" t="str">
        <f>IF(V1183="","",V1183)</f>
        <v/>
      </c>
      <c r="AC1183" s="2" t="str">
        <f>_xlfn.IFNA(VLOOKUP(D1183,states!A$2:C$10,2,FALSE),"XX")</f>
        <v>D</v>
      </c>
      <c r="AD1183">
        <f>E1183</f>
        <v>2</v>
      </c>
      <c r="AE1183">
        <f>_xlfn.IFNA(VLOOKUP(D1183,states!A$2:D$10,4,FALSE),0)</f>
        <v>1</v>
      </c>
      <c r="AF1183">
        <v>0.5</v>
      </c>
      <c r="AG1183">
        <f>IF(AE1183=0,AF1183,IF(AE1183=1,IF(F1183=0.5,0.5,IF(H1183=1,0.5,1.5)),IF(F1183=0.5,0.5,IF(H1183=1,2.5,1.5))))</f>
        <v>1.5</v>
      </c>
      <c r="AH1183" s="7">
        <f>IF(AC1183="XX",0,1/C1183^(1/5)*IF(E1183=0,100,1)/(E1183+1)^(1/4))</f>
        <v>0.59072653747894255</v>
      </c>
    </row>
    <row r="1184" spans="1:34">
      <c r="A1184">
        <v>5805</v>
      </c>
      <c r="B1184" s="1">
        <v>64017</v>
      </c>
      <c r="C1184" s="6">
        <v>4.375</v>
      </c>
      <c r="D1184" t="s">
        <v>6</v>
      </c>
      <c r="E1184">
        <v>2</v>
      </c>
      <c r="F1184">
        <v>10.5</v>
      </c>
      <c r="G1184" t="s">
        <v>2</v>
      </c>
      <c r="H1184">
        <v>2</v>
      </c>
      <c r="I1184" t="s">
        <v>0</v>
      </c>
      <c r="J1184">
        <v>0</v>
      </c>
      <c r="K1184">
        <v>10.5</v>
      </c>
      <c r="L1184" t="s">
        <v>1</v>
      </c>
      <c r="M1184">
        <v>2</v>
      </c>
      <c r="N1184" t="s">
        <v>5861</v>
      </c>
      <c r="O1184">
        <v>1</v>
      </c>
      <c r="P1184" t="str">
        <f>D1184&amp;"-"&amp;F1184&amp;"-"&amp;G1184&amp;"-"&amp;E1184&amp;"-"&amp;H1184</f>
        <v>D2Pi-10.5-f-2-2</v>
      </c>
      <c r="Q1184" t="str">
        <f>I1184&amp;"-"&amp;K1184&amp;"-"&amp;L1184&amp;"-"&amp;J1184&amp;"-"&amp;M1184</f>
        <v>X2Pi-10.5-e-0-2</v>
      </c>
      <c r="R1184">
        <f>B1184+S1184</f>
        <v>65847.921899509995</v>
      </c>
      <c r="S1184">
        <f>_xlfn.IFNA(VLOOKUP(Q1184,'MARVEL-X'!A$2:I$1400,7,FALSE),VLOOKUP(Q1184,MARVEL!A$2:J$1522,10,FALSE))</f>
        <v>1830.92189951</v>
      </c>
      <c r="T1184">
        <f>IF(P1184=P1183,R1184+T1183,R1184)</f>
        <v>197555.910760692</v>
      </c>
      <c r="U1184">
        <f>IF(P1184=P1183,1+U1183,1)</f>
        <v>3</v>
      </c>
      <c r="V1184" t="str">
        <f t="shared" si="18"/>
        <v/>
      </c>
      <c r="W1184" t="str">
        <f>IF(V1184="","",IF(ABS(V1184-R1184)&gt;W$1,ABS(V1184-R1184),""))</f>
        <v/>
      </c>
      <c r="X1184" t="str">
        <f>Y1184&amp;"-"&amp;Z1184&amp;"-"&amp;AC1184&amp;"-"&amp;AD1184&amp;"-"&amp;AG1184</f>
        <v>10.5-f-D-2-1.5</v>
      </c>
      <c r="Y1184">
        <f>F1184</f>
        <v>10.5</v>
      </c>
      <c r="Z1184" s="2" t="str">
        <f>G1184</f>
        <v>f</v>
      </c>
      <c r="AA1184">
        <f>_xlfn.IFNA(VLOOKUP(X1184,'duo-out'!A$2:Q$5000,5,FALSE),E1184+10*(H1184-1)+1+_xlfn.IFNA(VLOOKUP(D1184,states!A$2:C$10,3,FALSE),1))</f>
        <v>163</v>
      </c>
      <c r="AB1184" t="str">
        <f>IF(V1184="","",V1184)</f>
        <v/>
      </c>
      <c r="AC1184" s="2" t="str">
        <f>_xlfn.IFNA(VLOOKUP(D1184,states!A$2:C$10,2,FALSE),"XX")</f>
        <v>D</v>
      </c>
      <c r="AD1184">
        <f>E1184</f>
        <v>2</v>
      </c>
      <c r="AE1184">
        <f>_xlfn.IFNA(VLOOKUP(D1184,states!A$2:D$10,4,FALSE),0)</f>
        <v>1</v>
      </c>
      <c r="AF1184">
        <v>0.5</v>
      </c>
      <c r="AG1184">
        <f>IF(AE1184=0,AF1184,IF(AE1184=1,IF(F1184=0.5,0.5,IF(H1184=1,0.5,1.5)),IF(F1184=0.5,0.5,IF(H1184=1,2.5,1.5))))</f>
        <v>1.5</v>
      </c>
      <c r="AH1184" s="7">
        <f>IF(AC1184="XX",0,1/C1184^(1/5)*IF(E1184=0,100,1)/(E1184+1)^(1/4))</f>
        <v>0.56561911096884343</v>
      </c>
    </row>
    <row r="1185" spans="1:34">
      <c r="A1185">
        <v>5785</v>
      </c>
      <c r="B1185" s="1">
        <v>63689</v>
      </c>
      <c r="C1185" s="6">
        <v>5</v>
      </c>
      <c r="D1185" t="s">
        <v>6</v>
      </c>
      <c r="E1185">
        <v>2</v>
      </c>
      <c r="F1185">
        <v>10.5</v>
      </c>
      <c r="G1185" t="s">
        <v>2</v>
      </c>
      <c r="H1185">
        <v>2</v>
      </c>
      <c r="I1185" t="s">
        <v>0</v>
      </c>
      <c r="J1185">
        <v>0</v>
      </c>
      <c r="K1185">
        <v>11.5</v>
      </c>
      <c r="L1185" t="s">
        <v>2</v>
      </c>
      <c r="M1185">
        <v>2</v>
      </c>
      <c r="N1185" t="s">
        <v>5841</v>
      </c>
      <c r="O1185">
        <v>1</v>
      </c>
      <c r="P1185" t="str">
        <f>D1185&amp;"-"&amp;F1185&amp;"-"&amp;G1185&amp;"-"&amp;E1185&amp;"-"&amp;H1185</f>
        <v>D2Pi-10.5-f-2-2</v>
      </c>
      <c r="Q1185" t="str">
        <f>I1185&amp;"-"&amp;K1185&amp;"-"&amp;L1185&amp;"-"&amp;J1185&amp;"-"&amp;M1185</f>
        <v>X2Pi-11.5-f-0-2</v>
      </c>
      <c r="R1185">
        <f>B1185+S1185</f>
        <v>65856.100435785003</v>
      </c>
      <c r="S1185">
        <f>_xlfn.IFNA(VLOOKUP(Q1185,'MARVEL-X'!A$2:I$1400,7,FALSE),VLOOKUP(Q1185,MARVEL!A$2:J$1522,10,FALSE))</f>
        <v>2167.1004357850002</v>
      </c>
      <c r="T1185">
        <f>IF(P1185=P1184,R1185+T1184,R1185)</f>
        <v>263412.01119647699</v>
      </c>
      <c r="U1185">
        <f>IF(P1185=P1184,1+U1184,1)</f>
        <v>4</v>
      </c>
      <c r="V1185">
        <f t="shared" si="18"/>
        <v>65853.002799119247</v>
      </c>
      <c r="W1185">
        <f>IF(V1185="","",IF(ABS(V1185-R1185)&gt;W$1,ABS(V1185-R1185),""))</f>
        <v>3.0976366657559993</v>
      </c>
      <c r="X1185" t="str">
        <f>Y1185&amp;"-"&amp;Z1185&amp;"-"&amp;AC1185&amp;"-"&amp;AD1185&amp;"-"&amp;AG1185</f>
        <v>10.5-f-D-2-1.5</v>
      </c>
      <c r="Y1185">
        <f>F1185</f>
        <v>10.5</v>
      </c>
      <c r="Z1185" s="2" t="str">
        <f>G1185</f>
        <v>f</v>
      </c>
      <c r="AA1185">
        <f>_xlfn.IFNA(VLOOKUP(X1185,'duo-out'!A$2:Q$5000,5,FALSE),E1185+10*(H1185-1)+1+_xlfn.IFNA(VLOOKUP(D1185,states!A$2:C$10,3,FALSE),1))</f>
        <v>163</v>
      </c>
      <c r="AB1185">
        <f>IF(V1185="","",V1185)</f>
        <v>65853.002799119247</v>
      </c>
      <c r="AC1185" s="2" t="str">
        <f>_xlfn.IFNA(VLOOKUP(D1185,states!A$2:C$10,2,FALSE),"XX")</f>
        <v>D</v>
      </c>
      <c r="AD1185">
        <f>E1185</f>
        <v>2</v>
      </c>
      <c r="AE1185">
        <f>_xlfn.IFNA(VLOOKUP(D1185,states!A$2:D$10,4,FALSE),0)</f>
        <v>1</v>
      </c>
      <c r="AF1185">
        <v>0.5</v>
      </c>
      <c r="AG1185">
        <f>IF(AE1185=0,AF1185,IF(AE1185=1,IF(F1185=0.5,0.5,IF(H1185=1,0.5,1.5)),IF(F1185=0.5,0.5,IF(H1185=1,2.5,1.5))))</f>
        <v>1.5</v>
      </c>
      <c r="AH1185" s="7">
        <f>IF(AC1185="XX",0,1/C1185^(1/5)*IF(E1185=0,100,1)/(E1185+1)^(1/4))</f>
        <v>0.55071345269687233</v>
      </c>
    </row>
    <row r="1186" spans="1:34">
      <c r="A1186">
        <v>5200</v>
      </c>
      <c r="B1186" s="1">
        <v>64597.2</v>
      </c>
      <c r="C1186" s="6">
        <v>3.8260000000000001</v>
      </c>
      <c r="D1186" t="s">
        <v>6</v>
      </c>
      <c r="E1186">
        <v>2</v>
      </c>
      <c r="F1186">
        <v>11.5</v>
      </c>
      <c r="G1186" t="s">
        <v>1</v>
      </c>
      <c r="H1186">
        <v>1</v>
      </c>
      <c r="I1186" t="s">
        <v>0</v>
      </c>
      <c r="J1186">
        <v>0</v>
      </c>
      <c r="K1186">
        <v>9.5</v>
      </c>
      <c r="L1186" t="s">
        <v>2</v>
      </c>
      <c r="M1186">
        <v>1</v>
      </c>
      <c r="N1186" t="s">
        <v>5256</v>
      </c>
      <c r="O1186">
        <v>1</v>
      </c>
      <c r="P1186" t="str">
        <f>D1186&amp;"-"&amp;F1186&amp;"-"&amp;G1186&amp;"-"&amp;E1186&amp;"-"&amp;H1186</f>
        <v>D2Pi-11.5-e-2-1</v>
      </c>
      <c r="Q1186" t="str">
        <f>I1186&amp;"-"&amp;K1186&amp;"-"&amp;L1186&amp;"-"&amp;J1186&amp;"-"&amp;M1186</f>
        <v>X2Pi-9.5-f-0-1</v>
      </c>
      <c r="R1186">
        <f>B1186+S1186</f>
        <v>65847.485694303992</v>
      </c>
      <c r="S1186">
        <f>_xlfn.IFNA(VLOOKUP(Q1186,'MARVEL-X'!A$2:I$1400,7,FALSE),VLOOKUP(Q1186,MARVEL!A$2:J$1522,10,FALSE))</f>
        <v>1250.2856943039999</v>
      </c>
      <c r="T1186">
        <f>IF(P1186=P1185,R1186+T1185,R1186)</f>
        <v>65847.485694303992</v>
      </c>
      <c r="U1186">
        <f>IF(P1186=P1185,1+U1185,1)</f>
        <v>1</v>
      </c>
      <c r="V1186" t="str">
        <f t="shared" si="18"/>
        <v/>
      </c>
      <c r="W1186" t="str">
        <f>IF(V1186="","",IF(ABS(V1186-R1186)&gt;W$1,ABS(V1186-R1186),""))</f>
        <v/>
      </c>
      <c r="X1186" t="str">
        <f>Y1186&amp;"-"&amp;Z1186&amp;"-"&amp;AC1186&amp;"-"&amp;AD1186&amp;"-"&amp;AG1186</f>
        <v>11.5-e-D-2-0.5</v>
      </c>
      <c r="Y1186">
        <f>F1186</f>
        <v>11.5</v>
      </c>
      <c r="Z1186" s="2" t="str">
        <f>G1186</f>
        <v>e</v>
      </c>
      <c r="AA1186">
        <f>_xlfn.IFNA(VLOOKUP(X1186,'duo-out'!A$2:Q$5000,5,FALSE),E1186+10*(H1186-1)+1+_xlfn.IFNA(VLOOKUP(D1186,states!A$2:C$10,3,FALSE),1))</f>
        <v>153</v>
      </c>
      <c r="AB1186" t="str">
        <f>IF(V1186="","",V1186)</f>
        <v/>
      </c>
      <c r="AC1186" s="2" t="str">
        <f>_xlfn.IFNA(VLOOKUP(D1186,states!A$2:C$10,2,FALSE),"XX")</f>
        <v>D</v>
      </c>
      <c r="AD1186">
        <f>E1186</f>
        <v>2</v>
      </c>
      <c r="AE1186">
        <f>_xlfn.IFNA(VLOOKUP(D1186,states!A$2:D$10,4,FALSE),0)</f>
        <v>1</v>
      </c>
      <c r="AF1186">
        <v>0.5</v>
      </c>
      <c r="AG1186">
        <f>IF(AE1186=0,AF1186,IF(AE1186=1,IF(F1186=0.5,0.5,IF(H1186=1,0.5,1.5)),IF(F1186=0.5,0.5,IF(H1186=1,2.5,1.5))))</f>
        <v>0.5</v>
      </c>
      <c r="AH1186" s="7">
        <f>IF(AC1186="XX",0,1/C1186^(1/5)*IF(E1186=0,100,1)/(E1186+1)^(1/4))</f>
        <v>0.58099272346188624</v>
      </c>
    </row>
    <row r="1187" spans="1:34">
      <c r="A1187">
        <v>5222</v>
      </c>
      <c r="B1187" s="1">
        <v>63686.1</v>
      </c>
      <c r="C1187" s="6">
        <v>3.8260000000000001</v>
      </c>
      <c r="D1187" t="s">
        <v>6</v>
      </c>
      <c r="E1187">
        <v>2</v>
      </c>
      <c r="F1187">
        <v>11.5</v>
      </c>
      <c r="G1187" t="s">
        <v>1</v>
      </c>
      <c r="H1187">
        <v>1</v>
      </c>
      <c r="I1187" t="s">
        <v>0</v>
      </c>
      <c r="J1187">
        <v>0</v>
      </c>
      <c r="K1187">
        <v>12.5</v>
      </c>
      <c r="L1187" t="s">
        <v>1</v>
      </c>
      <c r="M1187">
        <v>1</v>
      </c>
      <c r="N1187" t="s">
        <v>5278</v>
      </c>
      <c r="O1187">
        <v>1</v>
      </c>
      <c r="P1187" t="str">
        <f>D1187&amp;"-"&amp;F1187&amp;"-"&amp;G1187&amp;"-"&amp;E1187&amp;"-"&amp;H1187</f>
        <v>D2Pi-11.5-e-2-1</v>
      </c>
      <c r="Q1187" t="str">
        <f>I1187&amp;"-"&amp;K1187&amp;"-"&amp;L1187&amp;"-"&amp;J1187&amp;"-"&amp;M1187</f>
        <v>X2Pi-12.5-e-0-1</v>
      </c>
      <c r="R1187">
        <f>B1187+S1187</f>
        <v>65853.795760217996</v>
      </c>
      <c r="S1187">
        <f>_xlfn.IFNA(VLOOKUP(Q1187,'MARVEL-X'!A$2:I$1400,7,FALSE),VLOOKUP(Q1187,MARVEL!A$2:J$1522,10,FALSE))</f>
        <v>2167.695760218</v>
      </c>
      <c r="T1187">
        <f>IF(P1187=P1186,R1187+T1186,R1187)</f>
        <v>131701.28145452199</v>
      </c>
      <c r="U1187">
        <f>IF(P1187=P1186,1+U1186,1)</f>
        <v>2</v>
      </c>
      <c r="V1187" t="str">
        <f t="shared" si="18"/>
        <v/>
      </c>
      <c r="W1187" t="str">
        <f>IF(V1187="","",IF(ABS(V1187-R1187)&gt;W$1,ABS(V1187-R1187),""))</f>
        <v/>
      </c>
      <c r="X1187" t="str">
        <f>Y1187&amp;"-"&amp;Z1187&amp;"-"&amp;AC1187&amp;"-"&amp;AD1187&amp;"-"&amp;AG1187</f>
        <v>11.5-e-D-2-0.5</v>
      </c>
      <c r="Y1187">
        <f>F1187</f>
        <v>11.5</v>
      </c>
      <c r="Z1187" s="2" t="str">
        <f>G1187</f>
        <v>e</v>
      </c>
      <c r="AA1187">
        <f>_xlfn.IFNA(VLOOKUP(X1187,'duo-out'!A$2:Q$5000,5,FALSE),E1187+10*(H1187-1)+1+_xlfn.IFNA(VLOOKUP(D1187,states!A$2:C$10,3,FALSE),1))</f>
        <v>153</v>
      </c>
      <c r="AB1187" t="str">
        <f>IF(V1187="","",V1187)</f>
        <v/>
      </c>
      <c r="AC1187" s="2" t="str">
        <f>_xlfn.IFNA(VLOOKUP(D1187,states!A$2:C$10,2,FALSE),"XX")</f>
        <v>D</v>
      </c>
      <c r="AD1187">
        <f>E1187</f>
        <v>2</v>
      </c>
      <c r="AE1187">
        <f>_xlfn.IFNA(VLOOKUP(D1187,states!A$2:D$10,4,FALSE),0)</f>
        <v>1</v>
      </c>
      <c r="AF1187">
        <v>0.5</v>
      </c>
      <c r="AG1187">
        <f>IF(AE1187=0,AF1187,IF(AE1187=1,IF(F1187=0.5,0.5,IF(H1187=1,0.5,1.5)),IF(F1187=0.5,0.5,IF(H1187=1,2.5,1.5))))</f>
        <v>0.5</v>
      </c>
      <c r="AH1187" s="7">
        <f>IF(AC1187="XX",0,1/C1187^(1/5)*IF(E1187=0,100,1)/(E1187+1)^(1/4))</f>
        <v>0.58099272346188624</v>
      </c>
    </row>
    <row r="1188" spans="1:34">
      <c r="A1188">
        <v>5766</v>
      </c>
      <c r="B1188" s="1">
        <v>63685</v>
      </c>
      <c r="C1188" s="6">
        <v>5</v>
      </c>
      <c r="D1188" t="s">
        <v>6</v>
      </c>
      <c r="E1188">
        <v>2</v>
      </c>
      <c r="F1188">
        <v>11.5</v>
      </c>
      <c r="G1188" t="s">
        <v>1</v>
      </c>
      <c r="H1188">
        <v>1</v>
      </c>
      <c r="I1188" t="s">
        <v>0</v>
      </c>
      <c r="J1188">
        <v>0</v>
      </c>
      <c r="K1188">
        <v>12.5</v>
      </c>
      <c r="L1188" t="s">
        <v>1</v>
      </c>
      <c r="M1188">
        <v>1</v>
      </c>
      <c r="N1188" t="s">
        <v>5822</v>
      </c>
      <c r="O1188">
        <v>1</v>
      </c>
      <c r="P1188" t="str">
        <f>D1188&amp;"-"&amp;F1188&amp;"-"&amp;G1188&amp;"-"&amp;E1188&amp;"-"&amp;H1188</f>
        <v>D2Pi-11.5-e-2-1</v>
      </c>
      <c r="Q1188" t="str">
        <f>I1188&amp;"-"&amp;K1188&amp;"-"&amp;L1188&amp;"-"&amp;J1188&amp;"-"&amp;M1188</f>
        <v>X2Pi-12.5-e-0-1</v>
      </c>
      <c r="R1188">
        <f>B1188+S1188</f>
        <v>65852.695760218005</v>
      </c>
      <c r="S1188">
        <f>_xlfn.IFNA(VLOOKUP(Q1188,'MARVEL-X'!A$2:I$1400,7,FALSE),VLOOKUP(Q1188,MARVEL!A$2:J$1522,10,FALSE))</f>
        <v>2167.695760218</v>
      </c>
      <c r="T1188">
        <f>IF(P1188=P1187,R1188+T1187,R1188)</f>
        <v>197553.97721474001</v>
      </c>
      <c r="U1188">
        <f>IF(P1188=P1187,1+U1187,1)</f>
        <v>3</v>
      </c>
      <c r="V1188" t="str">
        <f t="shared" si="18"/>
        <v/>
      </c>
      <c r="W1188" t="str">
        <f>IF(V1188="","",IF(ABS(V1188-R1188)&gt;W$1,ABS(V1188-R1188),""))</f>
        <v/>
      </c>
      <c r="X1188" t="str">
        <f>Y1188&amp;"-"&amp;Z1188&amp;"-"&amp;AC1188&amp;"-"&amp;AD1188&amp;"-"&amp;AG1188</f>
        <v>11.5-e-D-2-0.5</v>
      </c>
      <c r="Y1188">
        <f>F1188</f>
        <v>11.5</v>
      </c>
      <c r="Z1188" s="2" t="str">
        <f>G1188</f>
        <v>e</v>
      </c>
      <c r="AA1188">
        <f>_xlfn.IFNA(VLOOKUP(X1188,'duo-out'!A$2:Q$5000,5,FALSE),E1188+10*(H1188-1)+1+_xlfn.IFNA(VLOOKUP(D1188,states!A$2:C$10,3,FALSE),1))</f>
        <v>153</v>
      </c>
      <c r="AB1188" t="str">
        <f>IF(V1188="","",V1188)</f>
        <v/>
      </c>
      <c r="AC1188" s="2" t="str">
        <f>_xlfn.IFNA(VLOOKUP(D1188,states!A$2:C$10,2,FALSE),"XX")</f>
        <v>D</v>
      </c>
      <c r="AD1188">
        <f>E1188</f>
        <v>2</v>
      </c>
      <c r="AE1188">
        <f>_xlfn.IFNA(VLOOKUP(D1188,states!A$2:D$10,4,FALSE),0)</f>
        <v>1</v>
      </c>
      <c r="AF1188">
        <v>0.5</v>
      </c>
      <c r="AG1188">
        <f>IF(AE1188=0,AF1188,IF(AE1188=1,IF(F1188=0.5,0.5,IF(H1188=1,0.5,1.5)),IF(F1188=0.5,0.5,IF(H1188=1,2.5,1.5))))</f>
        <v>0.5</v>
      </c>
      <c r="AH1188" s="7">
        <f>IF(AC1188="XX",0,1/C1188^(1/5)*IF(E1188=0,100,1)/(E1188+1)^(1/4))</f>
        <v>0.55071345269687233</v>
      </c>
    </row>
    <row r="1189" spans="1:34">
      <c r="A1189">
        <v>5794</v>
      </c>
      <c r="B1189" s="1">
        <v>64017</v>
      </c>
      <c r="C1189" s="6">
        <v>2.5</v>
      </c>
      <c r="D1189" t="s">
        <v>6</v>
      </c>
      <c r="E1189">
        <v>2</v>
      </c>
      <c r="F1189">
        <v>11.5</v>
      </c>
      <c r="G1189" t="s">
        <v>1</v>
      </c>
      <c r="H1189">
        <v>1</v>
      </c>
      <c r="I1189" t="s">
        <v>0</v>
      </c>
      <c r="J1189">
        <v>0</v>
      </c>
      <c r="K1189">
        <v>11.5</v>
      </c>
      <c r="L1189" t="s">
        <v>2</v>
      </c>
      <c r="M1189">
        <v>1</v>
      </c>
      <c r="N1189" t="s">
        <v>5850</v>
      </c>
      <c r="O1189">
        <v>1</v>
      </c>
      <c r="P1189" t="str">
        <f>D1189&amp;"-"&amp;F1189&amp;"-"&amp;G1189&amp;"-"&amp;E1189&amp;"-"&amp;H1189</f>
        <v>D2Pi-11.5-e-2-1</v>
      </c>
      <c r="Q1189" t="str">
        <f>I1189&amp;"-"&amp;K1189&amp;"-"&amp;L1189&amp;"-"&amp;J1189&amp;"-"&amp;M1189</f>
        <v>X2Pi-11.5-f-0-1</v>
      </c>
      <c r="R1189">
        <f>B1189+S1189</f>
        <v>65849.035822753998</v>
      </c>
      <c r="S1189">
        <f>_xlfn.IFNA(VLOOKUP(Q1189,'MARVEL-X'!A$2:I$1400,7,FALSE),VLOOKUP(Q1189,MARVEL!A$2:J$1522,10,FALSE))</f>
        <v>1832.035822754</v>
      </c>
      <c r="T1189">
        <f>IF(P1189=P1188,R1189+T1188,R1189)</f>
        <v>263403.01303749403</v>
      </c>
      <c r="U1189">
        <f>IF(P1189=P1188,1+U1188,1)</f>
        <v>4</v>
      </c>
      <c r="V1189">
        <f t="shared" si="18"/>
        <v>65850.753259373509</v>
      </c>
      <c r="W1189">
        <f>IF(V1189="","",IF(ABS(V1189-R1189)&gt;W$1,ABS(V1189-R1189),""))</f>
        <v>1.7174366195104085</v>
      </c>
      <c r="X1189" t="str">
        <f>Y1189&amp;"-"&amp;Z1189&amp;"-"&amp;AC1189&amp;"-"&amp;AD1189&amp;"-"&amp;AG1189</f>
        <v>11.5-e-D-2-0.5</v>
      </c>
      <c r="Y1189">
        <f>F1189</f>
        <v>11.5</v>
      </c>
      <c r="Z1189" s="2" t="str">
        <f>G1189</f>
        <v>e</v>
      </c>
      <c r="AA1189">
        <f>_xlfn.IFNA(VLOOKUP(X1189,'duo-out'!A$2:Q$5000,5,FALSE),E1189+10*(H1189-1)+1+_xlfn.IFNA(VLOOKUP(D1189,states!A$2:C$10,3,FALSE),1))</f>
        <v>153</v>
      </c>
      <c r="AB1189">
        <f>IF(V1189="","",V1189)</f>
        <v>65850.753259373509</v>
      </c>
      <c r="AC1189" s="2" t="str">
        <f>_xlfn.IFNA(VLOOKUP(D1189,states!A$2:C$10,2,FALSE),"XX")</f>
        <v>D</v>
      </c>
      <c r="AD1189">
        <f>E1189</f>
        <v>2</v>
      </c>
      <c r="AE1189">
        <f>_xlfn.IFNA(VLOOKUP(D1189,states!A$2:D$10,4,FALSE),0)</f>
        <v>1</v>
      </c>
      <c r="AF1189">
        <v>0.5</v>
      </c>
      <c r="AG1189">
        <f>IF(AE1189=0,AF1189,IF(AE1189=1,IF(F1189=0.5,0.5,IF(H1189=1,0.5,1.5)),IF(F1189=0.5,0.5,IF(H1189=1,2.5,1.5))))</f>
        <v>0.5</v>
      </c>
      <c r="AH1189" s="7">
        <f>IF(AC1189="XX",0,1/C1189^(1/5)*IF(E1189=0,100,1)/(E1189+1)^(1/4))</f>
        <v>0.63260363718763468</v>
      </c>
    </row>
    <row r="1190" spans="1:34">
      <c r="A1190">
        <v>5255</v>
      </c>
      <c r="B1190" s="1">
        <v>63686.1</v>
      </c>
      <c r="C1190" s="6">
        <v>1.3959999999999999</v>
      </c>
      <c r="D1190" t="s">
        <v>6</v>
      </c>
      <c r="E1190">
        <v>2</v>
      </c>
      <c r="F1190">
        <v>11.5</v>
      </c>
      <c r="G1190" t="s">
        <v>2</v>
      </c>
      <c r="H1190">
        <v>1</v>
      </c>
      <c r="I1190" t="s">
        <v>0</v>
      </c>
      <c r="J1190">
        <v>0</v>
      </c>
      <c r="K1190">
        <v>12.5</v>
      </c>
      <c r="L1190" t="s">
        <v>2</v>
      </c>
      <c r="M1190">
        <v>1</v>
      </c>
      <c r="N1190" t="s">
        <v>5311</v>
      </c>
      <c r="O1190">
        <v>1</v>
      </c>
      <c r="P1190" t="str">
        <f>D1190&amp;"-"&amp;F1190&amp;"-"&amp;G1190&amp;"-"&amp;E1190&amp;"-"&amp;H1190</f>
        <v>D2Pi-11.5-f-2-1</v>
      </c>
      <c r="Q1190" t="str">
        <f>I1190&amp;"-"&amp;K1190&amp;"-"&amp;L1190&amp;"-"&amp;J1190&amp;"-"&amp;M1190</f>
        <v>X2Pi-12.5-f-0-1</v>
      </c>
      <c r="R1190">
        <f>B1190+S1190</f>
        <v>65848.341202836004</v>
      </c>
      <c r="S1190">
        <f>_xlfn.IFNA(VLOOKUP(Q1190,'MARVEL-X'!A$2:I$1400,7,FALSE),VLOOKUP(Q1190,MARVEL!A$2:J$1522,10,FALSE))</f>
        <v>2162.241202836</v>
      </c>
      <c r="T1190">
        <f>IF(P1190=P1189,R1190+T1189,R1190)</f>
        <v>65848.341202836004</v>
      </c>
      <c r="U1190">
        <f>IF(P1190=P1189,1+U1189,1)</f>
        <v>1</v>
      </c>
      <c r="V1190" t="str">
        <f t="shared" si="18"/>
        <v/>
      </c>
      <c r="W1190" t="str">
        <f>IF(V1190="","",IF(ABS(V1190-R1190)&gt;W$1,ABS(V1190-R1190),""))</f>
        <v/>
      </c>
      <c r="X1190" t="str">
        <f>Y1190&amp;"-"&amp;Z1190&amp;"-"&amp;AC1190&amp;"-"&amp;AD1190&amp;"-"&amp;AG1190</f>
        <v>11.5-f-D-2-0.5</v>
      </c>
      <c r="Y1190">
        <f>F1190</f>
        <v>11.5</v>
      </c>
      <c r="Z1190" s="2" t="str">
        <f>G1190</f>
        <v>f</v>
      </c>
      <c r="AA1190">
        <f>_xlfn.IFNA(VLOOKUP(X1190,'duo-out'!A$2:Q$5000,5,FALSE),E1190+10*(H1190-1)+1+_xlfn.IFNA(VLOOKUP(D1190,states!A$2:C$10,3,FALSE),1))</f>
        <v>153</v>
      </c>
      <c r="AB1190" t="str">
        <f>IF(V1190="","",V1190)</f>
        <v/>
      </c>
      <c r="AC1190" s="2" t="str">
        <f>_xlfn.IFNA(VLOOKUP(D1190,states!A$2:C$10,2,FALSE),"XX")</f>
        <v>D</v>
      </c>
      <c r="AD1190">
        <f>E1190</f>
        <v>2</v>
      </c>
      <c r="AE1190">
        <f>_xlfn.IFNA(VLOOKUP(D1190,states!A$2:D$10,4,FALSE),0)</f>
        <v>1</v>
      </c>
      <c r="AF1190">
        <v>0.5</v>
      </c>
      <c r="AG1190">
        <f>IF(AE1190=0,AF1190,IF(AE1190=1,IF(F1190=0.5,0.5,IF(H1190=1,0.5,1.5)),IF(F1190=0.5,0.5,IF(H1190=1,2.5,1.5))))</f>
        <v>0.5</v>
      </c>
      <c r="AH1190" s="7">
        <f>IF(AC1190="XX",0,1/C1190^(1/5)*IF(E1190=0,100,1)/(E1190+1)^(1/4))</f>
        <v>0.71079211703471545</v>
      </c>
    </row>
    <row r="1191" spans="1:34">
      <c r="A1191">
        <v>5234</v>
      </c>
      <c r="B1191" s="1">
        <v>64597.2</v>
      </c>
      <c r="C1191" s="6">
        <v>1.7749999999999999</v>
      </c>
      <c r="D1191" t="s">
        <v>6</v>
      </c>
      <c r="E1191">
        <v>2</v>
      </c>
      <c r="F1191">
        <v>11.5</v>
      </c>
      <c r="G1191" t="s">
        <v>2</v>
      </c>
      <c r="H1191">
        <v>1</v>
      </c>
      <c r="I1191" t="s">
        <v>0</v>
      </c>
      <c r="J1191">
        <v>0</v>
      </c>
      <c r="K1191">
        <v>9.5</v>
      </c>
      <c r="L1191" t="s">
        <v>1</v>
      </c>
      <c r="M1191">
        <v>1</v>
      </c>
      <c r="N1191" t="s">
        <v>5290</v>
      </c>
      <c r="O1191">
        <v>1</v>
      </c>
      <c r="P1191" t="str">
        <f>D1191&amp;"-"&amp;F1191&amp;"-"&amp;G1191&amp;"-"&amp;E1191&amp;"-"&amp;H1191</f>
        <v>D2Pi-11.5-f-2-1</v>
      </c>
      <c r="Q1191" t="str">
        <f>I1191&amp;"-"&amp;K1191&amp;"-"&amp;L1191&amp;"-"&amp;J1191&amp;"-"&amp;M1191</f>
        <v>X2Pi-9.5-e-0-1</v>
      </c>
      <c r="R1191">
        <f>B1191+S1191</f>
        <v>65850.658645026997</v>
      </c>
      <c r="S1191">
        <f>_xlfn.IFNA(VLOOKUP(Q1191,'MARVEL-X'!A$2:I$1400,7,FALSE),VLOOKUP(Q1191,MARVEL!A$2:J$1522,10,FALSE))</f>
        <v>1253.4586450270001</v>
      </c>
      <c r="T1191">
        <f>IF(P1191=P1190,R1191+T1190,R1191)</f>
        <v>131698.99984786299</v>
      </c>
      <c r="U1191">
        <f>IF(P1191=P1190,1+U1190,1)</f>
        <v>2</v>
      </c>
      <c r="V1191" t="str">
        <f t="shared" si="18"/>
        <v/>
      </c>
      <c r="W1191" t="str">
        <f>IF(V1191="","",IF(ABS(V1191-R1191)&gt;W$1,ABS(V1191-R1191),""))</f>
        <v/>
      </c>
      <c r="X1191" t="str">
        <f>Y1191&amp;"-"&amp;Z1191&amp;"-"&amp;AC1191&amp;"-"&amp;AD1191&amp;"-"&amp;AG1191</f>
        <v>11.5-f-D-2-0.5</v>
      </c>
      <c r="Y1191">
        <f>F1191</f>
        <v>11.5</v>
      </c>
      <c r="Z1191" s="2" t="str">
        <f>G1191</f>
        <v>f</v>
      </c>
      <c r="AA1191">
        <f>_xlfn.IFNA(VLOOKUP(X1191,'duo-out'!A$2:Q$5000,5,FALSE),E1191+10*(H1191-1)+1+_xlfn.IFNA(VLOOKUP(D1191,states!A$2:C$10,3,FALSE),1))</f>
        <v>153</v>
      </c>
      <c r="AB1191" t="str">
        <f>IF(V1191="","",V1191)</f>
        <v/>
      </c>
      <c r="AC1191" s="2" t="str">
        <f>_xlfn.IFNA(VLOOKUP(D1191,states!A$2:C$10,2,FALSE),"XX")</f>
        <v>D</v>
      </c>
      <c r="AD1191">
        <f>E1191</f>
        <v>2</v>
      </c>
      <c r="AE1191">
        <f>_xlfn.IFNA(VLOOKUP(D1191,states!A$2:D$10,4,FALSE),0)</f>
        <v>1</v>
      </c>
      <c r="AF1191">
        <v>0.5</v>
      </c>
      <c r="AG1191">
        <f>IF(AE1191=0,AF1191,IF(AE1191=1,IF(F1191=0.5,0.5,IF(H1191=1,0.5,1.5)),IF(F1191=0.5,0.5,IF(H1191=1,2.5,1.5))))</f>
        <v>0.5</v>
      </c>
      <c r="AH1191" s="7">
        <f>IF(AC1191="XX",0,1/C1191^(1/5)*IF(E1191=0,100,1)/(E1191+1)^(1/4))</f>
        <v>0.67745431736005901</v>
      </c>
    </row>
    <row r="1192" spans="1:34">
      <c r="A1192">
        <v>5795</v>
      </c>
      <c r="B1192" s="1">
        <v>64011</v>
      </c>
      <c r="C1192" s="6">
        <v>2.5</v>
      </c>
      <c r="D1192" t="s">
        <v>6</v>
      </c>
      <c r="E1192">
        <v>2</v>
      </c>
      <c r="F1192">
        <v>11.5</v>
      </c>
      <c r="G1192" t="s">
        <v>2</v>
      </c>
      <c r="H1192">
        <v>1</v>
      </c>
      <c r="I1192" t="s">
        <v>0</v>
      </c>
      <c r="J1192">
        <v>0</v>
      </c>
      <c r="K1192">
        <v>11.5</v>
      </c>
      <c r="L1192" t="s">
        <v>1</v>
      </c>
      <c r="M1192">
        <v>1</v>
      </c>
      <c r="N1192" t="s">
        <v>5851</v>
      </c>
      <c r="O1192">
        <v>1</v>
      </c>
      <c r="P1192" t="str">
        <f>D1192&amp;"-"&amp;F1192&amp;"-"&amp;G1192&amp;"-"&amp;E1192&amp;"-"&amp;H1192</f>
        <v>D2Pi-11.5-f-2-1</v>
      </c>
      <c r="Q1192" t="str">
        <f>I1192&amp;"-"&amp;K1192&amp;"-"&amp;L1192&amp;"-"&amp;J1192&amp;"-"&amp;M1192</f>
        <v>X2Pi-11.5-e-0-1</v>
      </c>
      <c r="R1192">
        <f>B1192+S1192</f>
        <v>65847.666332071996</v>
      </c>
      <c r="S1192">
        <f>_xlfn.IFNA(VLOOKUP(Q1192,'MARVEL-X'!A$2:I$1400,7,FALSE),VLOOKUP(Q1192,MARVEL!A$2:J$1522,10,FALSE))</f>
        <v>1836.6663320719999</v>
      </c>
      <c r="T1192">
        <f>IF(P1192=P1191,R1192+T1191,R1192)</f>
        <v>197546.66617993498</v>
      </c>
      <c r="U1192">
        <f>IF(P1192=P1191,1+U1191,1)</f>
        <v>3</v>
      </c>
      <c r="V1192" t="str">
        <f t="shared" si="18"/>
        <v/>
      </c>
      <c r="W1192" t="str">
        <f>IF(V1192="","",IF(ABS(V1192-R1192)&gt;W$1,ABS(V1192-R1192),""))</f>
        <v/>
      </c>
      <c r="X1192" t="str">
        <f>Y1192&amp;"-"&amp;Z1192&amp;"-"&amp;AC1192&amp;"-"&amp;AD1192&amp;"-"&amp;AG1192</f>
        <v>11.5-f-D-2-0.5</v>
      </c>
      <c r="Y1192">
        <f>F1192</f>
        <v>11.5</v>
      </c>
      <c r="Z1192" s="2" t="str">
        <f>G1192</f>
        <v>f</v>
      </c>
      <c r="AA1192">
        <f>_xlfn.IFNA(VLOOKUP(X1192,'duo-out'!A$2:Q$5000,5,FALSE),E1192+10*(H1192-1)+1+_xlfn.IFNA(VLOOKUP(D1192,states!A$2:C$10,3,FALSE),1))</f>
        <v>153</v>
      </c>
      <c r="AB1192" t="str">
        <f>IF(V1192="","",V1192)</f>
        <v/>
      </c>
      <c r="AC1192" s="2" t="str">
        <f>_xlfn.IFNA(VLOOKUP(D1192,states!A$2:C$10,2,FALSE),"XX")</f>
        <v>D</v>
      </c>
      <c r="AD1192">
        <f>E1192</f>
        <v>2</v>
      </c>
      <c r="AE1192">
        <f>_xlfn.IFNA(VLOOKUP(D1192,states!A$2:D$10,4,FALSE),0)</f>
        <v>1</v>
      </c>
      <c r="AF1192">
        <v>0.5</v>
      </c>
      <c r="AG1192">
        <f>IF(AE1192=0,AF1192,IF(AE1192=1,IF(F1192=0.5,0.5,IF(H1192=1,0.5,1.5)),IF(F1192=0.5,0.5,IF(H1192=1,2.5,1.5))))</f>
        <v>0.5</v>
      </c>
      <c r="AH1192" s="7">
        <f>IF(AC1192="XX",0,1/C1192^(1/5)*IF(E1192=0,100,1)/(E1192+1)^(1/4))</f>
        <v>0.63260363718763468</v>
      </c>
    </row>
    <row r="1193" spans="1:34">
      <c r="A1193">
        <v>5779</v>
      </c>
      <c r="B1193" s="1">
        <v>63685</v>
      </c>
      <c r="C1193" s="6">
        <v>5</v>
      </c>
      <c r="D1193" t="s">
        <v>6</v>
      </c>
      <c r="E1193">
        <v>2</v>
      </c>
      <c r="F1193">
        <v>11.5</v>
      </c>
      <c r="G1193" t="s">
        <v>2</v>
      </c>
      <c r="H1193">
        <v>1</v>
      </c>
      <c r="I1193" t="s">
        <v>0</v>
      </c>
      <c r="J1193">
        <v>0</v>
      </c>
      <c r="K1193">
        <v>12.5</v>
      </c>
      <c r="L1193" t="s">
        <v>2</v>
      </c>
      <c r="M1193">
        <v>1</v>
      </c>
      <c r="N1193" t="s">
        <v>5835</v>
      </c>
      <c r="O1193">
        <v>1</v>
      </c>
      <c r="P1193" t="str">
        <f>D1193&amp;"-"&amp;F1193&amp;"-"&amp;G1193&amp;"-"&amp;E1193&amp;"-"&amp;H1193</f>
        <v>D2Pi-11.5-f-2-1</v>
      </c>
      <c r="Q1193" t="str">
        <f>I1193&amp;"-"&amp;K1193&amp;"-"&amp;L1193&amp;"-"&amp;J1193&amp;"-"&amp;M1193</f>
        <v>X2Pi-12.5-f-0-1</v>
      </c>
      <c r="R1193">
        <f>B1193+S1193</f>
        <v>65847.241202835998</v>
      </c>
      <c r="S1193">
        <f>_xlfn.IFNA(VLOOKUP(Q1193,'MARVEL-X'!A$2:I$1400,7,FALSE),VLOOKUP(Q1193,MARVEL!A$2:J$1522,10,FALSE))</f>
        <v>2162.241202836</v>
      </c>
      <c r="T1193">
        <f>IF(P1193=P1192,R1193+T1192,R1193)</f>
        <v>263393.90738277097</v>
      </c>
      <c r="U1193">
        <f>IF(P1193=P1192,1+U1192,1)</f>
        <v>4</v>
      </c>
      <c r="V1193">
        <f t="shared" si="18"/>
        <v>65848.476845692741</v>
      </c>
      <c r="W1193">
        <f>IF(V1193="","",IF(ABS(V1193-R1193)&gt;W$1,ABS(V1193-R1193),""))</f>
        <v>1.2356428567436524</v>
      </c>
      <c r="X1193" t="str">
        <f>Y1193&amp;"-"&amp;Z1193&amp;"-"&amp;AC1193&amp;"-"&amp;AD1193&amp;"-"&amp;AG1193</f>
        <v>11.5-f-D-2-0.5</v>
      </c>
      <c r="Y1193">
        <f>F1193</f>
        <v>11.5</v>
      </c>
      <c r="Z1193" s="2" t="str">
        <f>G1193</f>
        <v>f</v>
      </c>
      <c r="AA1193">
        <f>_xlfn.IFNA(VLOOKUP(X1193,'duo-out'!A$2:Q$5000,5,FALSE),E1193+10*(H1193-1)+1+_xlfn.IFNA(VLOOKUP(D1193,states!A$2:C$10,3,FALSE),1))</f>
        <v>153</v>
      </c>
      <c r="AB1193">
        <f>IF(V1193="","",V1193)</f>
        <v>65848.476845692741</v>
      </c>
      <c r="AC1193" s="2" t="str">
        <f>_xlfn.IFNA(VLOOKUP(D1193,states!A$2:C$10,2,FALSE),"XX")</f>
        <v>D</v>
      </c>
      <c r="AD1193">
        <f>E1193</f>
        <v>2</v>
      </c>
      <c r="AE1193">
        <f>_xlfn.IFNA(VLOOKUP(D1193,states!A$2:D$10,4,FALSE),0)</f>
        <v>1</v>
      </c>
      <c r="AF1193">
        <v>0.5</v>
      </c>
      <c r="AG1193">
        <f>IF(AE1193=0,AF1193,IF(AE1193=1,IF(F1193=0.5,0.5,IF(H1193=1,0.5,1.5)),IF(F1193=0.5,0.5,IF(H1193=1,2.5,1.5))))</f>
        <v>0.5</v>
      </c>
      <c r="AH1193" s="7">
        <f>IF(AC1193="XX",0,1/C1193^(1/5)*IF(E1193=0,100,1)/(E1193+1)^(1/4))</f>
        <v>0.55071345269687233</v>
      </c>
    </row>
    <row r="1194" spans="1:34">
      <c r="A1194">
        <v>347</v>
      </c>
      <c r="B1194" s="1">
        <v>31469.37</v>
      </c>
      <c r="C1194" s="6">
        <v>0.1</v>
      </c>
      <c r="D1194" t="s">
        <v>6412</v>
      </c>
      <c r="E1194">
        <v>2</v>
      </c>
      <c r="F1194">
        <v>1.5</v>
      </c>
      <c r="G1194" t="s">
        <v>2</v>
      </c>
      <c r="H1194">
        <v>2</v>
      </c>
      <c r="I1194" t="s">
        <v>0</v>
      </c>
      <c r="J1194">
        <v>2</v>
      </c>
      <c r="K1194">
        <v>0.5</v>
      </c>
      <c r="L1194" t="s">
        <v>2</v>
      </c>
      <c r="M1194">
        <v>2</v>
      </c>
      <c r="N1194" t="s">
        <v>402</v>
      </c>
      <c r="O1194">
        <v>-1</v>
      </c>
      <c r="P1194" t="str">
        <f>D1194&amp;"-"&amp;F1194&amp;"-"&amp;G1194&amp;"-"&amp;E1194&amp;"-"&amp;H1194</f>
        <v>C2Sigma-tmp-1.5-f-2-2</v>
      </c>
      <c r="Q1194" t="str">
        <f>I1194&amp;"-"&amp;K1194&amp;"-"&amp;L1194&amp;"-"&amp;J1194&amp;"-"&amp;M1194</f>
        <v>X2Pi-0.5-f-2-2</v>
      </c>
      <c r="R1194">
        <f>B1194+S1194</f>
        <v>36807.072056393001</v>
      </c>
      <c r="S1194">
        <f>_xlfn.IFNA(VLOOKUP(Q1194,'MARVEL-X'!A$2:I$1400,7,FALSE),VLOOKUP(Q1194,MARVEL!A$2:J$1522,10,FALSE))</f>
        <v>5337.702056393</v>
      </c>
      <c r="T1194">
        <f>IF(P1194=P1193,R1194+T1193,R1194)</f>
        <v>36807.072056393001</v>
      </c>
      <c r="U1194">
        <f>IF(P1194=P1193,1+U1193,1)</f>
        <v>1</v>
      </c>
      <c r="V1194">
        <f t="shared" si="18"/>
        <v>36807.072056393001</v>
      </c>
      <c r="W1194" t="str">
        <f>IF(V1194="","",IF(ABS(V1194-R1194)&gt;W$1,ABS(V1194-R1194),""))</f>
        <v/>
      </c>
      <c r="X1194" t="str">
        <f>Y1194&amp;"-"&amp;Z1194&amp;"-"&amp;AC1194&amp;"-"&amp;AD1194&amp;"-"&amp;AG1194</f>
        <v>1.5-f-XX-2-0.5</v>
      </c>
      <c r="Y1194">
        <f>F1194</f>
        <v>1.5</v>
      </c>
      <c r="Z1194" s="2" t="str">
        <f>G1194</f>
        <v>f</v>
      </c>
      <c r="AA1194">
        <f>_xlfn.IFNA(VLOOKUP(X1194,'duo-out'!A$2:Q$5000,5,FALSE),E1194+10*(H1194-1)+1+_xlfn.IFNA(VLOOKUP(D1194,states!A$2:C$10,3,FALSE),1))</f>
        <v>14</v>
      </c>
      <c r="AB1194">
        <f>IF(V1194="","",V1194)</f>
        <v>36807.072056393001</v>
      </c>
      <c r="AC1194" s="2" t="str">
        <f>_xlfn.IFNA(VLOOKUP(D1194,states!A$2:C$10,2,FALSE),"XX")</f>
        <v>XX</v>
      </c>
      <c r="AD1194">
        <f>E1194</f>
        <v>2</v>
      </c>
      <c r="AE1194">
        <f>_xlfn.IFNA(VLOOKUP(D1194,states!A$2:D$10,4,FALSE),0)</f>
        <v>0</v>
      </c>
      <c r="AF1194">
        <v>0.5</v>
      </c>
      <c r="AG1194">
        <f>IF(AE1194=0,AF1194,IF(AE1194=1,IF(F1194=0.5,0.5,IF(H1194=1,0.5,1.5)),IF(F1194=0.5,0.5,IF(H1194=1,2.5,1.5))))</f>
        <v>0.5</v>
      </c>
      <c r="AH1194" s="7">
        <f>IF(AC1194="XX",0,1/C1194^(1/5)*IF(E1194=0,100,1)/(E1194+1)^(1/4))</f>
        <v>0</v>
      </c>
    </row>
    <row r="1195" spans="1:34">
      <c r="A1195">
        <v>4801</v>
      </c>
      <c r="B1195" s="1">
        <v>31710.454000000002</v>
      </c>
      <c r="C1195" s="6">
        <v>0.04</v>
      </c>
      <c r="D1195" t="s">
        <v>5</v>
      </c>
      <c r="E1195">
        <v>0</v>
      </c>
      <c r="F1195">
        <v>0.5</v>
      </c>
      <c r="G1195" t="s">
        <v>1</v>
      </c>
      <c r="H1195">
        <v>1</v>
      </c>
      <c r="I1195" t="s">
        <v>0</v>
      </c>
      <c r="J1195">
        <v>0</v>
      </c>
      <c r="K1195">
        <v>1.5</v>
      </c>
      <c r="L1195" t="s">
        <v>1</v>
      </c>
      <c r="M1195">
        <v>2</v>
      </c>
      <c r="N1195" t="s">
        <v>4857</v>
      </c>
      <c r="O1195">
        <v>1</v>
      </c>
      <c r="P1195" t="str">
        <f>D1195&amp;"-"&amp;F1195&amp;"-"&amp;G1195&amp;"-"&amp;E1195&amp;"-"&amp;H1195</f>
        <v>C2Sigma-0.5-e-0-1</v>
      </c>
      <c r="Q1195" t="str">
        <f>I1195&amp;"-"&amp;K1195&amp;"-"&amp;L1195&amp;"-"&amp;J1195&amp;"-"&amp;M1195</f>
        <v>X2Pi-1.5-e-0-2</v>
      </c>
      <c r="R1195">
        <f>B1195+S1195</f>
        <v>31777.393329397</v>
      </c>
      <c r="S1195">
        <f>_xlfn.IFNA(VLOOKUP(Q1195,'MARVEL-X'!A$2:I$1400,7,FALSE),VLOOKUP(Q1195,MARVEL!A$2:J$1522,10,FALSE))</f>
        <v>66.939329396999995</v>
      </c>
      <c r="T1195">
        <f>IF(P1195=P1194,R1195+T1194,R1195)</f>
        <v>31777.393329397</v>
      </c>
      <c r="U1195">
        <f>IF(P1195=P1194,1+U1194,1)</f>
        <v>1</v>
      </c>
      <c r="V1195" t="str">
        <f t="shared" si="18"/>
        <v/>
      </c>
      <c r="W1195" t="str">
        <f>IF(V1195="","",IF(ABS(V1195-R1195)&gt;W$1,ABS(V1195-R1195),""))</f>
        <v/>
      </c>
      <c r="X1195" t="str">
        <f>Y1195&amp;"-"&amp;Z1195&amp;"-"&amp;AC1195&amp;"-"&amp;AD1195&amp;"-"&amp;AG1195</f>
        <v>0.5-e-C-0-0.5</v>
      </c>
      <c r="Y1195">
        <f>F1195</f>
        <v>0.5</v>
      </c>
      <c r="Z1195" s="2" t="str">
        <f>G1195</f>
        <v>e</v>
      </c>
      <c r="AA1195">
        <f>_xlfn.IFNA(VLOOKUP(X1195,'duo-out'!A$2:Q$5000,5,FALSE),E1195+10*(H1195-1)+1+_xlfn.IFNA(VLOOKUP(D1195,states!A$2:C$10,3,FALSE),1))</f>
        <v>59</v>
      </c>
      <c r="AB1195" t="str">
        <f>IF(V1195="","",V1195)</f>
        <v/>
      </c>
      <c r="AC1195" s="2" t="str">
        <f>_xlfn.IFNA(VLOOKUP(D1195,states!A$2:C$10,2,FALSE),"XX")</f>
        <v>C</v>
      </c>
      <c r="AD1195">
        <f>E1195</f>
        <v>0</v>
      </c>
      <c r="AE1195">
        <f>_xlfn.IFNA(VLOOKUP(D1195,states!A$2:D$10,4,FALSE),0)</f>
        <v>0</v>
      </c>
      <c r="AF1195">
        <v>0.5</v>
      </c>
      <c r="AG1195">
        <f>IF(AE1195=0,AF1195,IF(AE1195=1,IF(F1195=0.5,0.5,IF(H1195=1,0.5,1.5)),IF(F1195=0.5,0.5,IF(H1195=1,2.5,1.5))))</f>
        <v>0.5</v>
      </c>
      <c r="AH1195" s="7">
        <f>IF(AC1195="XX",0,1/C1195^(1/5)*IF(E1195=0,100,1)/(E1195+1)^(1/4))</f>
        <v>190.36539387158786</v>
      </c>
    </row>
    <row r="1196" spans="1:34">
      <c r="A1196">
        <v>4484</v>
      </c>
      <c r="B1196" s="1">
        <v>31759.475299999998</v>
      </c>
      <c r="C1196" s="6">
        <v>4.0000000000000001E-3</v>
      </c>
      <c r="D1196" t="s">
        <v>5</v>
      </c>
      <c r="E1196">
        <v>0</v>
      </c>
      <c r="F1196">
        <v>0.5</v>
      </c>
      <c r="G1196" t="s">
        <v>1</v>
      </c>
      <c r="H1196">
        <v>1</v>
      </c>
      <c r="I1196" t="s">
        <v>0</v>
      </c>
      <c r="J1196">
        <v>0</v>
      </c>
      <c r="K1196">
        <v>1.5</v>
      </c>
      <c r="L1196" t="s">
        <v>1</v>
      </c>
      <c r="M1196">
        <v>1</v>
      </c>
      <c r="N1196" t="s">
        <v>4540</v>
      </c>
      <c r="O1196">
        <v>1</v>
      </c>
      <c r="P1196" t="str">
        <f>D1196&amp;"-"&amp;F1196&amp;"-"&amp;G1196&amp;"-"&amp;E1196&amp;"-"&amp;H1196</f>
        <v>C2Sigma-0.5-e-0-1</v>
      </c>
      <c r="Q1196" t="str">
        <f>I1196&amp;"-"&amp;K1196&amp;"-"&amp;L1196&amp;"-"&amp;J1196&amp;"-"&amp;M1196</f>
        <v>X2Pi-1.5-e-0-1</v>
      </c>
      <c r="R1196">
        <f>B1196+S1196</f>
        <v>31777.380208029997</v>
      </c>
      <c r="S1196">
        <f>_xlfn.IFNA(VLOOKUP(Q1196,'MARVEL-X'!A$2:I$1400,7,FALSE),VLOOKUP(Q1196,MARVEL!A$2:J$1522,10,FALSE))</f>
        <v>17.904908030000001</v>
      </c>
      <c r="T1196">
        <f>IF(P1196=P1195,R1196+T1195,R1196)</f>
        <v>63554.773537426998</v>
      </c>
      <c r="U1196">
        <f>IF(P1196=P1195,1+U1195,1)</f>
        <v>2</v>
      </c>
      <c r="V1196" t="str">
        <f t="shared" si="18"/>
        <v/>
      </c>
      <c r="W1196" t="str">
        <f>IF(V1196="","",IF(ABS(V1196-R1196)&gt;W$1,ABS(V1196-R1196),""))</f>
        <v/>
      </c>
      <c r="X1196" t="str">
        <f>Y1196&amp;"-"&amp;Z1196&amp;"-"&amp;AC1196&amp;"-"&amp;AD1196&amp;"-"&amp;AG1196</f>
        <v>0.5-e-C-0-0.5</v>
      </c>
      <c r="Y1196">
        <f>F1196</f>
        <v>0.5</v>
      </c>
      <c r="Z1196" s="2" t="str">
        <f>G1196</f>
        <v>e</v>
      </c>
      <c r="AA1196">
        <f>_xlfn.IFNA(VLOOKUP(X1196,'duo-out'!A$2:Q$5000,5,FALSE),E1196+10*(H1196-1)+1+_xlfn.IFNA(VLOOKUP(D1196,states!A$2:C$10,3,FALSE),1))</f>
        <v>59</v>
      </c>
      <c r="AB1196" t="str">
        <f>IF(V1196="","",V1196)</f>
        <v/>
      </c>
      <c r="AC1196" s="2" t="str">
        <f>_xlfn.IFNA(VLOOKUP(D1196,states!A$2:C$10,2,FALSE),"XX")</f>
        <v>C</v>
      </c>
      <c r="AD1196">
        <f>E1196</f>
        <v>0</v>
      </c>
      <c r="AE1196">
        <f>_xlfn.IFNA(VLOOKUP(D1196,states!A$2:D$10,4,FALSE),0)</f>
        <v>0</v>
      </c>
      <c r="AF1196">
        <v>0.5</v>
      </c>
      <c r="AG1196">
        <f>IF(AE1196=0,AF1196,IF(AE1196=1,IF(F1196=0.5,0.5,IF(H1196=1,0.5,1.5)),IF(F1196=0.5,0.5,IF(H1196=1,2.5,1.5))))</f>
        <v>0.5</v>
      </c>
      <c r="AH1196" s="7">
        <f>IF(AC1196="XX",0,1/C1196^(1/5)*IF(E1196=0,100,1)/(E1196+1)^(1/4))</f>
        <v>301.7088168272582</v>
      </c>
    </row>
    <row r="1197" spans="1:34">
      <c r="A1197">
        <v>57</v>
      </c>
      <c r="B1197" s="1">
        <v>31777.270400000001</v>
      </c>
      <c r="C1197" s="6">
        <v>6.0000000000000001E-3</v>
      </c>
      <c r="D1197" t="s">
        <v>5</v>
      </c>
      <c r="E1197">
        <v>0</v>
      </c>
      <c r="F1197">
        <v>0.5</v>
      </c>
      <c r="G1197" t="s">
        <v>1</v>
      </c>
      <c r="H1197">
        <v>1</v>
      </c>
      <c r="I1197" t="s">
        <v>0</v>
      </c>
      <c r="J1197">
        <v>0</v>
      </c>
      <c r="K1197">
        <v>0.5</v>
      </c>
      <c r="L1197" t="s">
        <v>2</v>
      </c>
      <c r="M1197">
        <v>2</v>
      </c>
      <c r="N1197" t="s">
        <v>112</v>
      </c>
      <c r="O1197">
        <v>-1</v>
      </c>
      <c r="P1197" t="str">
        <f>D1197&amp;"-"&amp;F1197&amp;"-"&amp;G1197&amp;"-"&amp;E1197&amp;"-"&amp;H1197</f>
        <v>C2Sigma-0.5-e-0-1</v>
      </c>
      <c r="Q1197" t="str">
        <f>I1197&amp;"-"&amp;K1197&amp;"-"&amp;L1197&amp;"-"&amp;J1197&amp;"-"&amp;M1197</f>
        <v>X2Pi-0.5-f-0-2</v>
      </c>
      <c r="R1197">
        <f>B1197+S1197</f>
        <v>31777.381015028001</v>
      </c>
      <c r="S1197">
        <f>_xlfn.IFNA(VLOOKUP(Q1197,'MARVEL-X'!A$2:I$1400,7,FALSE),VLOOKUP(Q1197,MARVEL!A$2:J$1522,10,FALSE))</f>
        <v>0.110615028</v>
      </c>
      <c r="T1197">
        <f>IF(P1197=P1196,R1197+T1196,R1197)</f>
        <v>95332.154552455002</v>
      </c>
      <c r="U1197">
        <f>IF(P1197=P1196,1+U1196,1)</f>
        <v>3</v>
      </c>
      <c r="V1197" t="str">
        <f t="shared" si="18"/>
        <v/>
      </c>
      <c r="W1197" t="str">
        <f>IF(V1197="","",IF(ABS(V1197-R1197)&gt;W$1,ABS(V1197-R1197),""))</f>
        <v/>
      </c>
      <c r="X1197" t="str">
        <f>Y1197&amp;"-"&amp;Z1197&amp;"-"&amp;AC1197&amp;"-"&amp;AD1197&amp;"-"&amp;AG1197</f>
        <v>0.5-e-C-0-0.5</v>
      </c>
      <c r="Y1197">
        <f>F1197</f>
        <v>0.5</v>
      </c>
      <c r="Z1197" s="2" t="str">
        <f>G1197</f>
        <v>e</v>
      </c>
      <c r="AA1197">
        <f>_xlfn.IFNA(VLOOKUP(X1197,'duo-out'!A$2:Q$5000,5,FALSE),E1197+10*(H1197-1)+1+_xlfn.IFNA(VLOOKUP(D1197,states!A$2:C$10,3,FALSE),1))</f>
        <v>59</v>
      </c>
      <c r="AB1197" t="str">
        <f>IF(V1197="","",V1197)</f>
        <v/>
      </c>
      <c r="AC1197" s="2" t="str">
        <f>_xlfn.IFNA(VLOOKUP(D1197,states!A$2:C$10,2,FALSE),"XX")</f>
        <v>C</v>
      </c>
      <c r="AD1197">
        <f>E1197</f>
        <v>0</v>
      </c>
      <c r="AE1197">
        <f>_xlfn.IFNA(VLOOKUP(D1197,states!A$2:D$10,4,FALSE),0)</f>
        <v>0</v>
      </c>
      <c r="AF1197">
        <v>0.5</v>
      </c>
      <c r="AG1197">
        <f>IF(AE1197=0,AF1197,IF(AE1197=1,IF(F1197=0.5,0.5,IF(H1197=1,0.5,1.5)),IF(F1197=0.5,0.5,IF(H1197=1,2.5,1.5))))</f>
        <v>0.5</v>
      </c>
      <c r="AH1197" s="7">
        <f>IF(AC1197="XX",0,1/C1197^(1/5)*IF(E1197=0,100,1)/(E1197+1)^(1/4))</f>
        <v>278.20808696020617</v>
      </c>
    </row>
    <row r="1198" spans="1:34">
      <c r="A1198">
        <v>1456</v>
      </c>
      <c r="B1198" s="1">
        <v>31710.25</v>
      </c>
      <c r="C1198" s="6">
        <v>0.2097</v>
      </c>
      <c r="D1198" t="s">
        <v>5</v>
      </c>
      <c r="E1198">
        <v>0</v>
      </c>
      <c r="F1198">
        <v>0.5</v>
      </c>
      <c r="G1198" t="s">
        <v>1</v>
      </c>
      <c r="H1198">
        <v>1</v>
      </c>
      <c r="I1198" t="s">
        <v>0</v>
      </c>
      <c r="J1198">
        <v>0</v>
      </c>
      <c r="K1198">
        <v>1.5</v>
      </c>
      <c r="L1198" t="s">
        <v>1</v>
      </c>
      <c r="M1198">
        <v>2</v>
      </c>
      <c r="N1198" t="s">
        <v>1512</v>
      </c>
      <c r="O1198">
        <v>1</v>
      </c>
      <c r="P1198" t="str">
        <f>D1198&amp;"-"&amp;F1198&amp;"-"&amp;G1198&amp;"-"&amp;E1198&amp;"-"&amp;H1198</f>
        <v>C2Sigma-0.5-e-0-1</v>
      </c>
      <c r="Q1198" t="str">
        <f>I1198&amp;"-"&amp;K1198&amp;"-"&amp;L1198&amp;"-"&amp;J1198&amp;"-"&amp;M1198</f>
        <v>X2Pi-1.5-e-0-2</v>
      </c>
      <c r="R1198">
        <f>B1198+S1198</f>
        <v>31777.189329396999</v>
      </c>
      <c r="S1198">
        <f>_xlfn.IFNA(VLOOKUP(Q1198,'MARVEL-X'!A$2:I$1400,7,FALSE),VLOOKUP(Q1198,MARVEL!A$2:J$1522,10,FALSE))</f>
        <v>66.939329396999995</v>
      </c>
      <c r="T1198">
        <f>IF(P1198=P1197,R1198+T1197,R1198)</f>
        <v>127109.34388185199</v>
      </c>
      <c r="U1198">
        <f>IF(P1198=P1197,1+U1197,1)</f>
        <v>4</v>
      </c>
      <c r="V1198" t="str">
        <f t="shared" si="18"/>
        <v/>
      </c>
      <c r="W1198" t="str">
        <f>IF(V1198="","",IF(ABS(V1198-R1198)&gt;W$1,ABS(V1198-R1198),""))</f>
        <v/>
      </c>
      <c r="X1198" t="str">
        <f>Y1198&amp;"-"&amp;Z1198&amp;"-"&amp;AC1198&amp;"-"&amp;AD1198&amp;"-"&amp;AG1198</f>
        <v>0.5-e-C-0-0.5</v>
      </c>
      <c r="Y1198">
        <f>F1198</f>
        <v>0.5</v>
      </c>
      <c r="Z1198" s="2" t="str">
        <f>G1198</f>
        <v>e</v>
      </c>
      <c r="AA1198">
        <f>_xlfn.IFNA(VLOOKUP(X1198,'duo-out'!A$2:Q$5000,5,FALSE),E1198+10*(H1198-1)+1+_xlfn.IFNA(VLOOKUP(D1198,states!A$2:C$10,3,FALSE),1))</f>
        <v>59</v>
      </c>
      <c r="AB1198" t="str">
        <f>IF(V1198="","",V1198)</f>
        <v/>
      </c>
      <c r="AC1198" s="2" t="str">
        <f>_xlfn.IFNA(VLOOKUP(D1198,states!A$2:C$10,2,FALSE),"XX")</f>
        <v>C</v>
      </c>
      <c r="AD1198">
        <f>E1198</f>
        <v>0</v>
      </c>
      <c r="AE1198">
        <f>_xlfn.IFNA(VLOOKUP(D1198,states!A$2:D$10,4,FALSE),0)</f>
        <v>0</v>
      </c>
      <c r="AF1198">
        <v>0.5</v>
      </c>
      <c r="AG1198">
        <f>IF(AE1198=0,AF1198,IF(AE1198=1,IF(F1198=0.5,0.5,IF(H1198=1,0.5,1.5)),IF(F1198=0.5,0.5,IF(H1198=1,2.5,1.5))))</f>
        <v>0.5</v>
      </c>
      <c r="AH1198" s="7">
        <f>IF(AC1198="XX",0,1/C1198^(1/5)*IF(E1198=0,100,1)/(E1198+1)^(1/4))</f>
        <v>136.67224048059381</v>
      </c>
    </row>
    <row r="1199" spans="1:34">
      <c r="A1199">
        <v>4709</v>
      </c>
      <c r="B1199" s="1">
        <v>31759.34</v>
      </c>
      <c r="C1199" s="6">
        <v>0.2</v>
      </c>
      <c r="D1199" t="s">
        <v>5</v>
      </c>
      <c r="E1199">
        <v>0</v>
      </c>
      <c r="F1199">
        <v>0.5</v>
      </c>
      <c r="G1199" t="s">
        <v>1</v>
      </c>
      <c r="H1199">
        <v>1</v>
      </c>
      <c r="I1199" t="s">
        <v>0</v>
      </c>
      <c r="J1199">
        <v>0</v>
      </c>
      <c r="K1199">
        <v>1.5</v>
      </c>
      <c r="L1199" t="s">
        <v>1</v>
      </c>
      <c r="M1199">
        <v>1</v>
      </c>
      <c r="N1199" t="s">
        <v>4765</v>
      </c>
      <c r="O1199">
        <v>1</v>
      </c>
      <c r="P1199" t="str">
        <f>D1199&amp;"-"&amp;F1199&amp;"-"&amp;G1199&amp;"-"&amp;E1199&amp;"-"&amp;H1199</f>
        <v>C2Sigma-0.5-e-0-1</v>
      </c>
      <c r="Q1199" t="str">
        <f>I1199&amp;"-"&amp;K1199&amp;"-"&amp;L1199&amp;"-"&amp;J1199&amp;"-"&amp;M1199</f>
        <v>X2Pi-1.5-e-0-1</v>
      </c>
      <c r="R1199">
        <f>B1199+S1199</f>
        <v>31777.244908029999</v>
      </c>
      <c r="S1199">
        <f>_xlfn.IFNA(VLOOKUP(Q1199,'MARVEL-X'!A$2:I$1400,7,FALSE),VLOOKUP(Q1199,MARVEL!A$2:J$1522,10,FALSE))</f>
        <v>17.904908030000001</v>
      </c>
      <c r="T1199">
        <f>IF(P1199=P1198,R1199+T1198,R1199)</f>
        <v>158886.58878988199</v>
      </c>
      <c r="U1199">
        <f>IF(P1199=P1198,1+U1198,1)</f>
        <v>5</v>
      </c>
      <c r="V1199">
        <f t="shared" si="18"/>
        <v>31777.317757976398</v>
      </c>
      <c r="W1199">
        <f>IF(V1199="","",IF(ABS(V1199-R1199)&gt;W$1,ABS(V1199-R1199),""))</f>
        <v>7.2849946398491738E-2</v>
      </c>
      <c r="X1199" t="str">
        <f>Y1199&amp;"-"&amp;Z1199&amp;"-"&amp;AC1199&amp;"-"&amp;AD1199&amp;"-"&amp;AG1199</f>
        <v>0.5-e-C-0-0.5</v>
      </c>
      <c r="Y1199">
        <f>F1199</f>
        <v>0.5</v>
      </c>
      <c r="Z1199" s="2" t="str">
        <f>G1199</f>
        <v>e</v>
      </c>
      <c r="AA1199">
        <f>_xlfn.IFNA(VLOOKUP(X1199,'duo-out'!A$2:Q$5000,5,FALSE),E1199+10*(H1199-1)+1+_xlfn.IFNA(VLOOKUP(D1199,states!A$2:C$10,3,FALSE),1))</f>
        <v>59</v>
      </c>
      <c r="AB1199">
        <f>IF(V1199="","",V1199)</f>
        <v>31777.317757976398</v>
      </c>
      <c r="AC1199" s="2" t="str">
        <f>_xlfn.IFNA(VLOOKUP(D1199,states!A$2:C$10,2,FALSE),"XX")</f>
        <v>C</v>
      </c>
      <c r="AD1199">
        <f>E1199</f>
        <v>0</v>
      </c>
      <c r="AE1199">
        <f>_xlfn.IFNA(VLOOKUP(D1199,states!A$2:D$10,4,FALSE),0)</f>
        <v>0</v>
      </c>
      <c r="AF1199">
        <v>0.5</v>
      </c>
      <c r="AG1199">
        <f>IF(AE1199=0,AF1199,IF(AE1199=1,IF(F1199=0.5,0.5,IF(H1199=1,0.5,1.5)),IF(F1199=0.5,0.5,IF(H1199=1,2.5,1.5))))</f>
        <v>0.5</v>
      </c>
      <c r="AH1199" s="7">
        <f>IF(AC1199="XX",0,1/C1199^(1/5)*IF(E1199=0,100,1)/(E1199+1)^(1/4))</f>
        <v>137.97296614612148</v>
      </c>
    </row>
    <row r="1200" spans="1:34">
      <c r="A1200">
        <v>4508</v>
      </c>
      <c r="B1200" s="1">
        <v>31639.27</v>
      </c>
      <c r="C1200" s="6">
        <v>0.2</v>
      </c>
      <c r="D1200" t="s">
        <v>5</v>
      </c>
      <c r="E1200">
        <v>1</v>
      </c>
      <c r="F1200">
        <v>0.5</v>
      </c>
      <c r="G1200" t="s">
        <v>1</v>
      </c>
      <c r="H1200">
        <v>1</v>
      </c>
      <c r="I1200" t="s">
        <v>0</v>
      </c>
      <c r="J1200">
        <v>1</v>
      </c>
      <c r="K1200">
        <v>1.5</v>
      </c>
      <c r="L1200" t="s">
        <v>1</v>
      </c>
      <c r="M1200">
        <v>1</v>
      </c>
      <c r="N1200" t="s">
        <v>4564</v>
      </c>
      <c r="O1200">
        <v>1</v>
      </c>
      <c r="P1200" t="str">
        <f>D1200&amp;"-"&amp;F1200&amp;"-"&amp;G1200&amp;"-"&amp;E1200&amp;"-"&amp;H1200</f>
        <v>C2Sigma-0.5-e-1-1</v>
      </c>
      <c r="Q1200" t="str">
        <f>I1200&amp;"-"&amp;K1200&amp;"-"&amp;L1200&amp;"-"&amp;J1200&amp;"-"&amp;M1200</f>
        <v>X2Pi-1.5-e-1-1</v>
      </c>
      <c r="R1200">
        <f>B1200+S1200</f>
        <v>34388.942547306004</v>
      </c>
      <c r="S1200">
        <f>_xlfn.IFNA(VLOOKUP(Q1200,'MARVEL-X'!A$2:I$1400,7,FALSE),VLOOKUP(Q1200,MARVEL!A$2:J$1522,10,FALSE))</f>
        <v>2749.6725473060001</v>
      </c>
      <c r="T1200">
        <f>IF(P1200=P1199,R1200+T1199,R1200)</f>
        <v>34388.942547306004</v>
      </c>
      <c r="U1200">
        <f>IF(P1200=P1199,1+U1199,1)</f>
        <v>1</v>
      </c>
      <c r="V1200" t="str">
        <f t="shared" si="18"/>
        <v/>
      </c>
      <c r="W1200" t="str">
        <f>IF(V1200="","",IF(ABS(V1200-R1200)&gt;W$1,ABS(V1200-R1200),""))</f>
        <v/>
      </c>
      <c r="X1200" t="str">
        <f>Y1200&amp;"-"&amp;Z1200&amp;"-"&amp;AC1200&amp;"-"&amp;AD1200&amp;"-"&amp;AG1200</f>
        <v>0.5-e-C-1-0.5</v>
      </c>
      <c r="Y1200">
        <f>F1200</f>
        <v>0.5</v>
      </c>
      <c r="Z1200" s="2" t="str">
        <f>G1200</f>
        <v>e</v>
      </c>
      <c r="AA1200">
        <f>_xlfn.IFNA(VLOOKUP(X1200,'duo-out'!A$2:Q$5000,5,FALSE),E1200+10*(H1200-1)+1+_xlfn.IFNA(VLOOKUP(D1200,states!A$2:C$10,3,FALSE),1))</f>
        <v>69</v>
      </c>
      <c r="AB1200" t="str">
        <f>IF(V1200="","",V1200)</f>
        <v/>
      </c>
      <c r="AC1200" s="2" t="str">
        <f>_xlfn.IFNA(VLOOKUP(D1200,states!A$2:C$10,2,FALSE),"XX")</f>
        <v>C</v>
      </c>
      <c r="AD1200">
        <f>E1200</f>
        <v>1</v>
      </c>
      <c r="AE1200">
        <f>_xlfn.IFNA(VLOOKUP(D1200,states!A$2:D$10,4,FALSE),0)</f>
        <v>0</v>
      </c>
      <c r="AF1200">
        <v>0.5</v>
      </c>
      <c r="AG1200">
        <f>IF(AE1200=0,AF1200,IF(AE1200=1,IF(F1200=0.5,0.5,IF(H1200=1,0.5,1.5)),IF(F1200=0.5,0.5,IF(H1200=1,2.5,1.5))))</f>
        <v>0.5</v>
      </c>
      <c r="AH1200" s="7">
        <f>IF(AC1200="XX",0,1/C1200^(1/5)*IF(E1200=0,100,1)/(E1200+1)^(1/4))</f>
        <v>1.1602097263419568</v>
      </c>
    </row>
    <row r="1201" spans="1:34">
      <c r="A1201">
        <v>4879</v>
      </c>
      <c r="B1201" s="1">
        <v>31639.266</v>
      </c>
      <c r="C1201" s="6">
        <v>0.05</v>
      </c>
      <c r="D1201" t="s">
        <v>5</v>
      </c>
      <c r="E1201">
        <v>1</v>
      </c>
      <c r="F1201">
        <v>0.5</v>
      </c>
      <c r="G1201" t="s">
        <v>1</v>
      </c>
      <c r="H1201">
        <v>1</v>
      </c>
      <c r="I1201" t="s">
        <v>0</v>
      </c>
      <c r="J1201">
        <v>1</v>
      </c>
      <c r="K1201">
        <v>1.5</v>
      </c>
      <c r="L1201" t="s">
        <v>1</v>
      </c>
      <c r="M1201">
        <v>1</v>
      </c>
      <c r="N1201" t="s">
        <v>4935</v>
      </c>
      <c r="O1201">
        <v>1</v>
      </c>
      <c r="P1201" t="str">
        <f>D1201&amp;"-"&amp;F1201&amp;"-"&amp;G1201&amp;"-"&amp;E1201&amp;"-"&amp;H1201</f>
        <v>C2Sigma-0.5-e-1-1</v>
      </c>
      <c r="Q1201" t="str">
        <f>I1201&amp;"-"&amp;K1201&amp;"-"&amp;L1201&amp;"-"&amp;J1201&amp;"-"&amp;M1201</f>
        <v>X2Pi-1.5-e-1-1</v>
      </c>
      <c r="R1201">
        <f>B1201+S1201</f>
        <v>34388.938547306003</v>
      </c>
      <c r="S1201">
        <f>_xlfn.IFNA(VLOOKUP(Q1201,'MARVEL-X'!A$2:I$1400,7,FALSE),VLOOKUP(Q1201,MARVEL!A$2:J$1522,10,FALSE))</f>
        <v>2749.6725473060001</v>
      </c>
      <c r="T1201">
        <f>IF(P1201=P1200,R1201+T1200,R1201)</f>
        <v>68777.881094612007</v>
      </c>
      <c r="U1201">
        <f>IF(P1201=P1200,1+U1200,1)</f>
        <v>2</v>
      </c>
      <c r="V1201">
        <f t="shared" si="18"/>
        <v>34388.940547306003</v>
      </c>
      <c r="W1201" t="str">
        <f>IF(V1201="","",IF(ABS(V1201-R1201)&gt;W$1,ABS(V1201-R1201),""))</f>
        <v/>
      </c>
      <c r="X1201" t="str">
        <f>Y1201&amp;"-"&amp;Z1201&amp;"-"&amp;AC1201&amp;"-"&amp;AD1201&amp;"-"&amp;AG1201</f>
        <v>0.5-e-C-1-0.5</v>
      </c>
      <c r="Y1201">
        <f>F1201</f>
        <v>0.5</v>
      </c>
      <c r="Z1201" s="2" t="str">
        <f>G1201</f>
        <v>e</v>
      </c>
      <c r="AA1201">
        <f>_xlfn.IFNA(VLOOKUP(X1201,'duo-out'!A$2:Q$5000,5,FALSE),E1201+10*(H1201-1)+1+_xlfn.IFNA(VLOOKUP(D1201,states!A$2:C$10,3,FALSE),1))</f>
        <v>69</v>
      </c>
      <c r="AB1201">
        <f>IF(V1201="","",V1201)</f>
        <v>34388.940547306003</v>
      </c>
      <c r="AC1201" s="2" t="str">
        <f>_xlfn.IFNA(VLOOKUP(D1201,states!A$2:C$10,2,FALSE),"XX")</f>
        <v>C</v>
      </c>
      <c r="AD1201">
        <f>E1201</f>
        <v>1</v>
      </c>
      <c r="AE1201">
        <f>_xlfn.IFNA(VLOOKUP(D1201,states!A$2:D$10,4,FALSE),0)</f>
        <v>0</v>
      </c>
      <c r="AF1201">
        <v>0.5</v>
      </c>
      <c r="AG1201">
        <f>IF(AE1201=0,AF1201,IF(AE1201=1,IF(F1201=0.5,0.5,IF(H1201=1,0.5,1.5)),IF(F1201=0.5,0.5,IF(H1201=1,2.5,1.5))))</f>
        <v>0.5</v>
      </c>
      <c r="AH1201" s="7">
        <f>IF(AC1201="XX",0,1/C1201^(1/5)*IF(E1201=0,100,1)/(E1201+1)^(1/4))</f>
        <v>1.5309059120638666</v>
      </c>
    </row>
    <row r="1202" spans="1:34">
      <c r="A1202">
        <v>1478</v>
      </c>
      <c r="B1202" s="1">
        <v>31403.17</v>
      </c>
      <c r="C1202" s="6">
        <v>0.14480000000000001</v>
      </c>
      <c r="D1202" t="s">
        <v>5</v>
      </c>
      <c r="E1202">
        <v>2</v>
      </c>
      <c r="F1202">
        <v>0.5</v>
      </c>
      <c r="G1202" t="s">
        <v>1</v>
      </c>
      <c r="H1202">
        <v>1</v>
      </c>
      <c r="I1202" t="s">
        <v>0</v>
      </c>
      <c r="J1202">
        <v>2</v>
      </c>
      <c r="K1202">
        <v>1.5</v>
      </c>
      <c r="L1202" t="s">
        <v>1</v>
      </c>
      <c r="M1202">
        <v>1</v>
      </c>
      <c r="N1202" t="s">
        <v>1534</v>
      </c>
      <c r="O1202">
        <v>1</v>
      </c>
      <c r="P1202" t="str">
        <f>D1202&amp;"-"&amp;F1202&amp;"-"&amp;G1202&amp;"-"&amp;E1202&amp;"-"&amp;H1202</f>
        <v>C2Sigma-0.5-e-2-1</v>
      </c>
      <c r="Q1202" t="str">
        <f>I1202&amp;"-"&amp;K1202&amp;"-"&amp;L1202&amp;"-"&amp;J1202&amp;"-"&amp;M1202</f>
        <v>X2Pi-1.5-e-2-1</v>
      </c>
      <c r="R1202">
        <f>B1202+S1202</f>
        <v>36758.549335363998</v>
      </c>
      <c r="S1202">
        <f>_xlfn.IFNA(VLOOKUP(Q1202,'MARVEL-X'!A$2:I$1400,7,FALSE),VLOOKUP(Q1202,MARVEL!A$2:J$1522,10,FALSE))</f>
        <v>5355.3793353640003</v>
      </c>
      <c r="T1202">
        <f>IF(P1202=P1201,R1202+T1201,R1202)</f>
        <v>36758.549335363998</v>
      </c>
      <c r="U1202">
        <f>IF(P1202=P1201,1+U1201,1)</f>
        <v>1</v>
      </c>
      <c r="V1202" t="str">
        <f t="shared" si="18"/>
        <v/>
      </c>
      <c r="W1202" t="str">
        <f>IF(V1202="","",IF(ABS(V1202-R1202)&gt;W$1,ABS(V1202-R1202),""))</f>
        <v/>
      </c>
      <c r="X1202" t="str">
        <f>Y1202&amp;"-"&amp;Z1202&amp;"-"&amp;AC1202&amp;"-"&amp;AD1202&amp;"-"&amp;AG1202</f>
        <v>0.5-e-C-2-0.5</v>
      </c>
      <c r="Y1202">
        <f>F1202</f>
        <v>0.5</v>
      </c>
      <c r="Z1202" s="2" t="str">
        <f>G1202</f>
        <v>e</v>
      </c>
      <c r="AA1202">
        <f>_xlfn.IFNA(VLOOKUP(X1202,'duo-out'!A$2:Q$5000,5,FALSE),E1202+10*(H1202-1)+1+_xlfn.IFNA(VLOOKUP(D1202,states!A$2:C$10,3,FALSE),1))</f>
        <v>78</v>
      </c>
      <c r="AB1202" t="str">
        <f>IF(V1202="","",V1202)</f>
        <v/>
      </c>
      <c r="AC1202" s="2" t="str">
        <f>_xlfn.IFNA(VLOOKUP(D1202,states!A$2:C$10,2,FALSE),"XX")</f>
        <v>C</v>
      </c>
      <c r="AD1202">
        <f>E1202</f>
        <v>2</v>
      </c>
      <c r="AE1202">
        <f>_xlfn.IFNA(VLOOKUP(D1202,states!A$2:D$10,4,FALSE),0)</f>
        <v>0</v>
      </c>
      <c r="AF1202">
        <v>0.5</v>
      </c>
      <c r="AG1202">
        <f>IF(AE1202=0,AF1202,IF(AE1202=1,IF(F1202=0.5,0.5,IF(H1202=1,0.5,1.5)),IF(F1202=0.5,0.5,IF(H1202=1,2.5,1.5))))</f>
        <v>0.5</v>
      </c>
      <c r="AH1202" s="7">
        <f>IF(AC1202="XX",0,1/C1202^(1/5)*IF(E1202=0,100,1)/(E1202+1)^(1/4))</f>
        <v>1.1183196963295727</v>
      </c>
    </row>
    <row r="1203" spans="1:34">
      <c r="A1203">
        <v>1469</v>
      </c>
      <c r="B1203" s="1">
        <v>31421.13</v>
      </c>
      <c r="C1203" s="6">
        <v>0.18909999999999999</v>
      </c>
      <c r="D1203" t="s">
        <v>5</v>
      </c>
      <c r="E1203">
        <v>2</v>
      </c>
      <c r="F1203">
        <v>0.5</v>
      </c>
      <c r="G1203" t="s">
        <v>1</v>
      </c>
      <c r="H1203">
        <v>1</v>
      </c>
      <c r="I1203" t="s">
        <v>0</v>
      </c>
      <c r="J1203">
        <v>2</v>
      </c>
      <c r="K1203">
        <v>0.5</v>
      </c>
      <c r="L1203" t="s">
        <v>2</v>
      </c>
      <c r="M1203">
        <v>2</v>
      </c>
      <c r="N1203" t="s">
        <v>1525</v>
      </c>
      <c r="O1203">
        <v>1</v>
      </c>
      <c r="P1203" t="str">
        <f>D1203&amp;"-"&amp;F1203&amp;"-"&amp;G1203&amp;"-"&amp;E1203&amp;"-"&amp;H1203</f>
        <v>C2Sigma-0.5-e-2-1</v>
      </c>
      <c r="Q1203" t="str">
        <f>I1203&amp;"-"&amp;K1203&amp;"-"&amp;L1203&amp;"-"&amp;J1203&amp;"-"&amp;M1203</f>
        <v>X2Pi-0.5-f-2-2</v>
      </c>
      <c r="R1203">
        <f>B1203+S1203</f>
        <v>36758.832056393003</v>
      </c>
      <c r="S1203">
        <f>_xlfn.IFNA(VLOOKUP(Q1203,'MARVEL-X'!A$2:I$1400,7,FALSE),VLOOKUP(Q1203,MARVEL!A$2:J$1522,10,FALSE))</f>
        <v>5337.702056393</v>
      </c>
      <c r="T1203">
        <f>IF(P1203=P1202,R1203+T1202,R1203)</f>
        <v>73517.381391756993</v>
      </c>
      <c r="U1203">
        <f>IF(P1203=P1202,1+U1202,1)</f>
        <v>2</v>
      </c>
      <c r="V1203" t="str">
        <f t="shared" si="18"/>
        <v/>
      </c>
      <c r="W1203" t="str">
        <f>IF(V1203="","",IF(ABS(V1203-R1203)&gt;W$1,ABS(V1203-R1203),""))</f>
        <v/>
      </c>
      <c r="X1203" t="str">
        <f>Y1203&amp;"-"&amp;Z1203&amp;"-"&amp;AC1203&amp;"-"&amp;AD1203&amp;"-"&amp;AG1203</f>
        <v>0.5-e-C-2-0.5</v>
      </c>
      <c r="Y1203">
        <f>F1203</f>
        <v>0.5</v>
      </c>
      <c r="Z1203" s="2" t="str">
        <f>G1203</f>
        <v>e</v>
      </c>
      <c r="AA1203">
        <f>_xlfn.IFNA(VLOOKUP(X1203,'duo-out'!A$2:Q$5000,5,FALSE),E1203+10*(H1203-1)+1+_xlfn.IFNA(VLOOKUP(D1203,states!A$2:C$10,3,FALSE),1))</f>
        <v>78</v>
      </c>
      <c r="AB1203" t="str">
        <f>IF(V1203="","",V1203)</f>
        <v/>
      </c>
      <c r="AC1203" s="2" t="str">
        <f>_xlfn.IFNA(VLOOKUP(D1203,states!A$2:C$10,2,FALSE),"XX")</f>
        <v>C</v>
      </c>
      <c r="AD1203">
        <f>E1203</f>
        <v>2</v>
      </c>
      <c r="AE1203">
        <f>_xlfn.IFNA(VLOOKUP(D1203,states!A$2:D$10,4,FALSE),0)</f>
        <v>0</v>
      </c>
      <c r="AF1203">
        <v>0.5</v>
      </c>
      <c r="AG1203">
        <f>IF(AE1203=0,AF1203,IF(AE1203=1,IF(F1203=0.5,0.5,IF(H1203=1,0.5,1.5)),IF(F1203=0.5,0.5,IF(H1203=1,2.5,1.5))))</f>
        <v>0.5</v>
      </c>
      <c r="AH1203" s="7">
        <f>IF(AC1203="XX",0,1/C1203^(1/5)*IF(E1203=0,100,1)/(E1203+1)^(1/4))</f>
        <v>1.0601843292200466</v>
      </c>
    </row>
    <row r="1204" spans="1:34">
      <c r="A1204">
        <v>4959</v>
      </c>
      <c r="B1204" s="1">
        <v>31403.264999999999</v>
      </c>
      <c r="C1204" s="6">
        <v>0.12889999999999999</v>
      </c>
      <c r="D1204" t="s">
        <v>5</v>
      </c>
      <c r="E1204">
        <v>2</v>
      </c>
      <c r="F1204">
        <v>0.5</v>
      </c>
      <c r="G1204" t="s">
        <v>1</v>
      </c>
      <c r="H1204">
        <v>1</v>
      </c>
      <c r="I1204" t="s">
        <v>0</v>
      </c>
      <c r="J1204">
        <v>2</v>
      </c>
      <c r="K1204">
        <v>1.5</v>
      </c>
      <c r="L1204" t="s">
        <v>1</v>
      </c>
      <c r="M1204">
        <v>1</v>
      </c>
      <c r="N1204" t="s">
        <v>5015</v>
      </c>
      <c r="O1204">
        <v>1</v>
      </c>
      <c r="P1204" t="str">
        <f>D1204&amp;"-"&amp;F1204&amp;"-"&amp;G1204&amp;"-"&amp;E1204&amp;"-"&amp;H1204</f>
        <v>C2Sigma-0.5-e-2-1</v>
      </c>
      <c r="Q1204" t="str">
        <f>I1204&amp;"-"&amp;K1204&amp;"-"&amp;L1204&amp;"-"&amp;J1204&amp;"-"&amp;M1204</f>
        <v>X2Pi-1.5-e-2-1</v>
      </c>
      <c r="R1204">
        <f>B1204+S1204</f>
        <v>36758.644335363999</v>
      </c>
      <c r="S1204">
        <f>_xlfn.IFNA(VLOOKUP(Q1204,'MARVEL-X'!A$2:I$1400,7,FALSE),VLOOKUP(Q1204,MARVEL!A$2:J$1522,10,FALSE))</f>
        <v>5355.3793353640003</v>
      </c>
      <c r="T1204">
        <f>IF(P1204=P1203,R1204+T1203,R1204)</f>
        <v>110276.02572712098</v>
      </c>
      <c r="U1204">
        <f>IF(P1204=P1203,1+U1203,1)</f>
        <v>3</v>
      </c>
      <c r="V1204">
        <f t="shared" si="18"/>
        <v>36758.675242373662</v>
      </c>
      <c r="W1204" t="str">
        <f>IF(V1204="","",IF(ABS(V1204-R1204)&gt;W$1,ABS(V1204-R1204),""))</f>
        <v/>
      </c>
      <c r="X1204" t="str">
        <f>Y1204&amp;"-"&amp;Z1204&amp;"-"&amp;AC1204&amp;"-"&amp;AD1204&amp;"-"&amp;AG1204</f>
        <v>0.5-e-C-2-0.5</v>
      </c>
      <c r="Y1204">
        <f>F1204</f>
        <v>0.5</v>
      </c>
      <c r="Z1204" s="2" t="str">
        <f>G1204</f>
        <v>e</v>
      </c>
      <c r="AA1204">
        <f>_xlfn.IFNA(VLOOKUP(X1204,'duo-out'!A$2:Q$5000,5,FALSE),E1204+10*(H1204-1)+1+_xlfn.IFNA(VLOOKUP(D1204,states!A$2:C$10,3,FALSE),1))</f>
        <v>78</v>
      </c>
      <c r="AB1204">
        <f>IF(V1204="","",V1204)</f>
        <v>36758.675242373662</v>
      </c>
      <c r="AC1204" s="2" t="str">
        <f>_xlfn.IFNA(VLOOKUP(D1204,states!A$2:C$10,2,FALSE),"XX")</f>
        <v>C</v>
      </c>
      <c r="AD1204">
        <f>E1204</f>
        <v>2</v>
      </c>
      <c r="AE1204">
        <f>_xlfn.IFNA(VLOOKUP(D1204,states!A$2:D$10,4,FALSE),0)</f>
        <v>0</v>
      </c>
      <c r="AF1204">
        <v>0.5</v>
      </c>
      <c r="AG1204">
        <f>IF(AE1204=0,AF1204,IF(AE1204=1,IF(F1204=0.5,0.5,IF(H1204=1,0.5,1.5)),IF(F1204=0.5,0.5,IF(H1204=1,2.5,1.5))))</f>
        <v>0.5</v>
      </c>
      <c r="AH1204" s="7">
        <f>IF(AC1204="XX",0,1/C1204^(1/5)*IF(E1204=0,100,1)/(E1204+1)^(1/4))</f>
        <v>1.1446404859591395</v>
      </c>
    </row>
    <row r="1205" spans="1:34">
      <c r="A1205">
        <v>4804</v>
      </c>
      <c r="B1205" s="1">
        <v>31788.018</v>
      </c>
      <c r="C1205" s="6">
        <v>7.5480000000000005E-2</v>
      </c>
      <c r="D1205" t="s">
        <v>5</v>
      </c>
      <c r="E1205">
        <v>0</v>
      </c>
      <c r="F1205">
        <v>0.5</v>
      </c>
      <c r="G1205" t="s">
        <v>2</v>
      </c>
      <c r="H1205">
        <v>2</v>
      </c>
      <c r="I1205" t="s">
        <v>0</v>
      </c>
      <c r="J1205">
        <v>0</v>
      </c>
      <c r="K1205">
        <v>1.5</v>
      </c>
      <c r="L1205" t="s">
        <v>2</v>
      </c>
      <c r="M1205">
        <v>1</v>
      </c>
      <c r="N1205" t="s">
        <v>4860</v>
      </c>
      <c r="O1205">
        <v>1</v>
      </c>
      <c r="P1205" t="str">
        <f>D1205&amp;"-"&amp;F1205&amp;"-"&amp;G1205&amp;"-"&amp;E1205&amp;"-"&amp;H1205</f>
        <v>C2Sigma-0.5-f-0-2</v>
      </c>
      <c r="Q1205" t="str">
        <f>I1205&amp;"-"&amp;K1205&amp;"-"&amp;L1205&amp;"-"&amp;J1205&amp;"-"&amp;M1205</f>
        <v>X2Pi-1.5-f-0-1</v>
      </c>
      <c r="R1205">
        <f>B1205+S1205</f>
        <v>31805.899117138</v>
      </c>
      <c r="S1205">
        <f>_xlfn.IFNA(VLOOKUP(Q1205,'MARVEL-X'!A$2:I$1400,7,FALSE),VLOOKUP(Q1205,MARVEL!A$2:J$1522,10,FALSE))</f>
        <v>17.881117138</v>
      </c>
      <c r="T1205">
        <f>IF(P1205=P1204,R1205+T1204,R1205)</f>
        <v>31805.899117138</v>
      </c>
      <c r="U1205">
        <f>IF(P1205=P1204,1+U1204,1)</f>
        <v>1</v>
      </c>
      <c r="V1205" t="str">
        <f t="shared" si="18"/>
        <v/>
      </c>
      <c r="W1205" t="str">
        <f>IF(V1205="","",IF(ABS(V1205-R1205)&gt;W$1,ABS(V1205-R1205),""))</f>
        <v/>
      </c>
      <c r="X1205" t="str">
        <f>Y1205&amp;"-"&amp;Z1205&amp;"-"&amp;AC1205&amp;"-"&amp;AD1205&amp;"-"&amp;AG1205</f>
        <v>0.5-f-C-0-0.5</v>
      </c>
      <c r="Y1205">
        <f>F1205</f>
        <v>0.5</v>
      </c>
      <c r="Z1205" s="2" t="str">
        <f>G1205</f>
        <v>f</v>
      </c>
      <c r="AA1205">
        <f>_xlfn.IFNA(VLOOKUP(X1205,'duo-out'!A$2:Q$5000,5,FALSE),E1205+10*(H1205-1)+1+_xlfn.IFNA(VLOOKUP(D1205,states!A$2:C$10,3,FALSE),1))</f>
        <v>59</v>
      </c>
      <c r="AB1205" t="str">
        <f>IF(V1205="","",V1205)</f>
        <v/>
      </c>
      <c r="AC1205" s="2" t="str">
        <f>_xlfn.IFNA(VLOOKUP(D1205,states!A$2:C$10,2,FALSE),"XX")</f>
        <v>C</v>
      </c>
      <c r="AD1205">
        <f>E1205</f>
        <v>0</v>
      </c>
      <c r="AE1205">
        <f>_xlfn.IFNA(VLOOKUP(D1205,states!A$2:D$10,4,FALSE),0)</f>
        <v>0</v>
      </c>
      <c r="AF1205">
        <v>0.5</v>
      </c>
      <c r="AG1205">
        <f>IF(AE1205=0,AF1205,IF(AE1205=1,IF(F1205=0.5,0.5,IF(H1205=1,0.5,1.5)),IF(F1205=0.5,0.5,IF(H1205=1,2.5,1.5))))</f>
        <v>0.5</v>
      </c>
      <c r="AH1205" s="7">
        <f>IF(AC1205="XX",0,1/C1205^(1/5)*IF(E1205=0,100,1)/(E1205+1)^(1/4))</f>
        <v>167.6616059347657</v>
      </c>
    </row>
    <row r="1206" spans="1:34">
      <c r="A1206">
        <v>4803</v>
      </c>
      <c r="B1206" s="1">
        <v>31738.647000000001</v>
      </c>
      <c r="C1206" s="6">
        <v>7.5490000000000002E-2</v>
      </c>
      <c r="D1206" t="s">
        <v>5</v>
      </c>
      <c r="E1206">
        <v>0</v>
      </c>
      <c r="F1206">
        <v>0.5</v>
      </c>
      <c r="G1206" t="s">
        <v>2</v>
      </c>
      <c r="H1206">
        <v>2</v>
      </c>
      <c r="I1206" t="s">
        <v>0</v>
      </c>
      <c r="J1206">
        <v>0</v>
      </c>
      <c r="K1206">
        <v>1.5</v>
      </c>
      <c r="L1206" t="s">
        <v>2</v>
      </c>
      <c r="M1206">
        <v>2</v>
      </c>
      <c r="N1206" t="s">
        <v>4859</v>
      </c>
      <c r="O1206">
        <v>1</v>
      </c>
      <c r="P1206" t="str">
        <f>D1206&amp;"-"&amp;F1206&amp;"-"&amp;G1206&amp;"-"&amp;E1206&amp;"-"&amp;H1206</f>
        <v>C2Sigma-0.5-f-0-2</v>
      </c>
      <c r="Q1206" t="str">
        <f>I1206&amp;"-"&amp;K1206&amp;"-"&amp;L1206&amp;"-"&amp;J1206&amp;"-"&amp;M1206</f>
        <v>X2Pi-1.5-f-0-2</v>
      </c>
      <c r="R1206">
        <f>B1206+S1206</f>
        <v>31805.831059069002</v>
      </c>
      <c r="S1206">
        <f>_xlfn.IFNA(VLOOKUP(Q1206,'MARVEL-X'!A$2:I$1400,7,FALSE),VLOOKUP(Q1206,MARVEL!A$2:J$1522,10,FALSE))</f>
        <v>67.184059069</v>
      </c>
      <c r="T1206">
        <f>IF(P1206=P1205,R1206+T1205,R1206)</f>
        <v>63611.730176206998</v>
      </c>
      <c r="U1206">
        <f>IF(P1206=P1205,1+U1205,1)</f>
        <v>2</v>
      </c>
      <c r="V1206" t="str">
        <f t="shared" si="18"/>
        <v/>
      </c>
      <c r="W1206" t="str">
        <f>IF(V1206="","",IF(ABS(V1206-R1206)&gt;W$1,ABS(V1206-R1206),""))</f>
        <v/>
      </c>
      <c r="X1206" t="str">
        <f>Y1206&amp;"-"&amp;Z1206&amp;"-"&amp;AC1206&amp;"-"&amp;AD1206&amp;"-"&amp;AG1206</f>
        <v>0.5-f-C-0-0.5</v>
      </c>
      <c r="Y1206">
        <f>F1206</f>
        <v>0.5</v>
      </c>
      <c r="Z1206" s="2" t="str">
        <f>G1206</f>
        <v>f</v>
      </c>
      <c r="AA1206">
        <f>_xlfn.IFNA(VLOOKUP(X1206,'duo-out'!A$2:Q$5000,5,FALSE),E1206+10*(H1206-1)+1+_xlfn.IFNA(VLOOKUP(D1206,states!A$2:C$10,3,FALSE),1))</f>
        <v>59</v>
      </c>
      <c r="AB1206" t="str">
        <f>IF(V1206="","",V1206)</f>
        <v/>
      </c>
      <c r="AC1206" s="2" t="str">
        <f>_xlfn.IFNA(VLOOKUP(D1206,states!A$2:C$10,2,FALSE),"XX")</f>
        <v>C</v>
      </c>
      <c r="AD1206">
        <f>E1206</f>
        <v>0</v>
      </c>
      <c r="AE1206">
        <f>_xlfn.IFNA(VLOOKUP(D1206,states!A$2:D$10,4,FALSE),0)</f>
        <v>0</v>
      </c>
      <c r="AF1206">
        <v>0.5</v>
      </c>
      <c r="AG1206">
        <f>IF(AE1206=0,AF1206,IF(AE1206=1,IF(F1206=0.5,0.5,IF(H1206=1,0.5,1.5)),IF(F1206=0.5,0.5,IF(H1206=1,2.5,1.5))))</f>
        <v>0.5</v>
      </c>
      <c r="AH1206" s="7">
        <f>IF(AC1206="XX",0,1/C1206^(1/5)*IF(E1206=0,100,1)/(E1206+1)^(1/4))</f>
        <v>167.65716374399733</v>
      </c>
    </row>
    <row r="1207" spans="1:34">
      <c r="A1207">
        <v>4497</v>
      </c>
      <c r="B1207" s="1">
        <v>31738.645499999999</v>
      </c>
      <c r="C1207" s="6">
        <v>2E-3</v>
      </c>
      <c r="D1207" t="s">
        <v>5</v>
      </c>
      <c r="E1207">
        <v>0</v>
      </c>
      <c r="F1207">
        <v>0.5</v>
      </c>
      <c r="G1207" t="s">
        <v>2</v>
      </c>
      <c r="H1207">
        <v>2</v>
      </c>
      <c r="I1207" t="s">
        <v>0</v>
      </c>
      <c r="J1207">
        <v>0</v>
      </c>
      <c r="K1207">
        <v>1.5</v>
      </c>
      <c r="L1207" t="s">
        <v>2</v>
      </c>
      <c r="M1207">
        <v>2</v>
      </c>
      <c r="N1207" t="s">
        <v>4553</v>
      </c>
      <c r="O1207">
        <v>1</v>
      </c>
      <c r="P1207" t="str">
        <f>D1207&amp;"-"&amp;F1207&amp;"-"&amp;G1207&amp;"-"&amp;E1207&amp;"-"&amp;H1207</f>
        <v>C2Sigma-0.5-f-0-2</v>
      </c>
      <c r="Q1207" t="str">
        <f>I1207&amp;"-"&amp;K1207&amp;"-"&amp;L1207&amp;"-"&amp;J1207&amp;"-"&amp;M1207</f>
        <v>X2Pi-1.5-f-0-2</v>
      </c>
      <c r="R1207">
        <f>B1207+S1207</f>
        <v>31805.829559069</v>
      </c>
      <c r="S1207">
        <f>_xlfn.IFNA(VLOOKUP(Q1207,'MARVEL-X'!A$2:I$1400,7,FALSE),VLOOKUP(Q1207,MARVEL!A$2:J$1522,10,FALSE))</f>
        <v>67.184059069</v>
      </c>
      <c r="T1207">
        <f>IF(P1207=P1206,R1207+T1206,R1207)</f>
        <v>95417.559735275994</v>
      </c>
      <c r="U1207">
        <f>IF(P1207=P1206,1+U1206,1)</f>
        <v>3</v>
      </c>
      <c r="V1207" t="str">
        <f t="shared" si="18"/>
        <v/>
      </c>
      <c r="W1207" t="str">
        <f>IF(V1207="","",IF(ABS(V1207-R1207)&gt;W$1,ABS(V1207-R1207),""))</f>
        <v/>
      </c>
      <c r="X1207" t="str">
        <f>Y1207&amp;"-"&amp;Z1207&amp;"-"&amp;AC1207&amp;"-"&amp;AD1207&amp;"-"&amp;AG1207</f>
        <v>0.5-f-C-0-0.5</v>
      </c>
      <c r="Y1207">
        <f>F1207</f>
        <v>0.5</v>
      </c>
      <c r="Z1207" s="2" t="str">
        <f>G1207</f>
        <v>f</v>
      </c>
      <c r="AA1207">
        <f>_xlfn.IFNA(VLOOKUP(X1207,'duo-out'!A$2:Q$5000,5,FALSE),E1207+10*(H1207-1)+1+_xlfn.IFNA(VLOOKUP(D1207,states!A$2:C$10,3,FALSE),1))</f>
        <v>59</v>
      </c>
      <c r="AB1207" t="str">
        <f>IF(V1207="","",V1207)</f>
        <v/>
      </c>
      <c r="AC1207" s="2" t="str">
        <f>_xlfn.IFNA(VLOOKUP(D1207,states!A$2:C$10,2,FALSE),"XX")</f>
        <v>C</v>
      </c>
      <c r="AD1207">
        <f>E1207</f>
        <v>0</v>
      </c>
      <c r="AE1207">
        <f>_xlfn.IFNA(VLOOKUP(D1207,states!A$2:D$10,4,FALSE),0)</f>
        <v>0</v>
      </c>
      <c r="AF1207">
        <v>0.5</v>
      </c>
      <c r="AG1207">
        <f>IF(AE1207=0,AF1207,IF(AE1207=1,IF(F1207=0.5,0.5,IF(H1207=1,0.5,1.5)),IF(F1207=0.5,0.5,IF(H1207=1,2.5,1.5))))</f>
        <v>0.5</v>
      </c>
      <c r="AH1207" s="7">
        <f>IF(AC1207="XX",0,1/C1207^(1/5)*IF(E1207=0,100,1)/(E1207+1)^(1/4))</f>
        <v>346.57242157757321</v>
      </c>
    </row>
    <row r="1208" spans="1:34">
      <c r="A1208">
        <v>58</v>
      </c>
      <c r="B1208" s="1">
        <v>31805.832900000001</v>
      </c>
      <c r="C1208" s="6">
        <v>5.0000000000000001E-3</v>
      </c>
      <c r="D1208" t="s">
        <v>5</v>
      </c>
      <c r="E1208">
        <v>0</v>
      </c>
      <c r="F1208">
        <v>0.5</v>
      </c>
      <c r="G1208" t="s">
        <v>2</v>
      </c>
      <c r="H1208">
        <v>2</v>
      </c>
      <c r="I1208" t="s">
        <v>0</v>
      </c>
      <c r="J1208">
        <v>0</v>
      </c>
      <c r="K1208">
        <v>0.5</v>
      </c>
      <c r="L1208" t="s">
        <v>1</v>
      </c>
      <c r="M1208">
        <v>2</v>
      </c>
      <c r="N1208" t="s">
        <v>113</v>
      </c>
      <c r="O1208">
        <v>-1</v>
      </c>
      <c r="P1208" t="str">
        <f>D1208&amp;"-"&amp;F1208&amp;"-"&amp;G1208&amp;"-"&amp;E1208&amp;"-"&amp;H1208</f>
        <v>C2Sigma-0.5-f-0-2</v>
      </c>
      <c r="Q1208" t="str">
        <f>I1208&amp;"-"&amp;K1208&amp;"-"&amp;L1208&amp;"-"&amp;J1208&amp;"-"&amp;M1208</f>
        <v>X2Pi-0.5-e-0-2</v>
      </c>
      <c r="R1208">
        <f>B1208+S1208</f>
        <v>31805.832900000001</v>
      </c>
      <c r="S1208">
        <f>_xlfn.IFNA(VLOOKUP(Q1208,'MARVEL-X'!A$2:I$1400,7,FALSE),VLOOKUP(Q1208,MARVEL!A$2:J$1522,10,FALSE))</f>
        <v>0</v>
      </c>
      <c r="T1208">
        <f>IF(P1208=P1207,R1208+T1207,R1208)</f>
        <v>127223.39263527599</v>
      </c>
      <c r="U1208">
        <f>IF(P1208=P1207,1+U1207,1)</f>
        <v>4</v>
      </c>
      <c r="V1208" t="str">
        <f t="shared" si="18"/>
        <v/>
      </c>
      <c r="W1208" t="str">
        <f>IF(V1208="","",IF(ABS(V1208-R1208)&gt;W$1,ABS(V1208-R1208),""))</f>
        <v/>
      </c>
      <c r="X1208" t="str">
        <f>Y1208&amp;"-"&amp;Z1208&amp;"-"&amp;AC1208&amp;"-"&amp;AD1208&amp;"-"&amp;AG1208</f>
        <v>0.5-f-C-0-0.5</v>
      </c>
      <c r="Y1208">
        <f>F1208</f>
        <v>0.5</v>
      </c>
      <c r="Z1208" s="2" t="str">
        <f>G1208</f>
        <v>f</v>
      </c>
      <c r="AA1208">
        <f>_xlfn.IFNA(VLOOKUP(X1208,'duo-out'!A$2:Q$5000,5,FALSE),E1208+10*(H1208-1)+1+_xlfn.IFNA(VLOOKUP(D1208,states!A$2:C$10,3,FALSE),1))</f>
        <v>59</v>
      </c>
      <c r="AB1208" t="str">
        <f>IF(V1208="","",V1208)</f>
        <v/>
      </c>
      <c r="AC1208" s="2" t="str">
        <f>_xlfn.IFNA(VLOOKUP(D1208,states!A$2:C$10,2,FALSE),"XX")</f>
        <v>C</v>
      </c>
      <c r="AD1208">
        <f>E1208</f>
        <v>0</v>
      </c>
      <c r="AE1208">
        <f>_xlfn.IFNA(VLOOKUP(D1208,states!A$2:D$10,4,FALSE),0)</f>
        <v>0</v>
      </c>
      <c r="AF1208">
        <v>0.5</v>
      </c>
      <c r="AG1208">
        <f>IF(AE1208=0,AF1208,IF(AE1208=1,IF(F1208=0.5,0.5,IF(H1208=1,0.5,1.5)),IF(F1208=0.5,0.5,IF(H1208=1,2.5,1.5))))</f>
        <v>0.5</v>
      </c>
      <c r="AH1208" s="7">
        <f>IF(AC1208="XX",0,1/C1208^(1/5)*IF(E1208=0,100,1)/(E1208+1)^(1/4))</f>
        <v>288.53998118144267</v>
      </c>
    </row>
    <row r="1209" spans="1:34">
      <c r="A1209">
        <v>4733</v>
      </c>
      <c r="B1209" s="1">
        <v>31738.48</v>
      </c>
      <c r="C1209" s="6">
        <v>0.2</v>
      </c>
      <c r="D1209" t="s">
        <v>5</v>
      </c>
      <c r="E1209">
        <v>0</v>
      </c>
      <c r="F1209">
        <v>0.5</v>
      </c>
      <c r="G1209" t="s">
        <v>2</v>
      </c>
      <c r="H1209">
        <v>2</v>
      </c>
      <c r="I1209" t="s">
        <v>0</v>
      </c>
      <c r="J1209">
        <v>0</v>
      </c>
      <c r="K1209">
        <v>1.5</v>
      </c>
      <c r="L1209" t="s">
        <v>2</v>
      </c>
      <c r="M1209">
        <v>2</v>
      </c>
      <c r="N1209" t="s">
        <v>4789</v>
      </c>
      <c r="O1209">
        <v>1</v>
      </c>
      <c r="P1209" t="str">
        <f>D1209&amp;"-"&amp;F1209&amp;"-"&amp;G1209&amp;"-"&amp;E1209&amp;"-"&amp;H1209</f>
        <v>C2Sigma-0.5-f-0-2</v>
      </c>
      <c r="Q1209" t="str">
        <f>I1209&amp;"-"&amp;K1209&amp;"-"&amp;L1209&amp;"-"&amp;J1209&amp;"-"&amp;M1209</f>
        <v>X2Pi-1.5-f-0-2</v>
      </c>
      <c r="R1209">
        <f>B1209+S1209</f>
        <v>31805.664059069</v>
      </c>
      <c r="S1209">
        <f>_xlfn.IFNA(VLOOKUP(Q1209,'MARVEL-X'!A$2:I$1400,7,FALSE),VLOOKUP(Q1209,MARVEL!A$2:J$1522,10,FALSE))</f>
        <v>67.184059069</v>
      </c>
      <c r="T1209">
        <f>IF(P1209=P1208,R1209+T1208,R1209)</f>
        <v>159029.056694345</v>
      </c>
      <c r="U1209">
        <f>IF(P1209=P1208,1+U1208,1)</f>
        <v>5</v>
      </c>
      <c r="V1209">
        <f t="shared" si="18"/>
        <v>31805.811338869</v>
      </c>
      <c r="W1209">
        <f>IF(V1209="","",IF(ABS(V1209-R1209)&gt;W$1,ABS(V1209-R1209),""))</f>
        <v>0.14727979999952368</v>
      </c>
      <c r="X1209" t="str">
        <f>Y1209&amp;"-"&amp;Z1209&amp;"-"&amp;AC1209&amp;"-"&amp;AD1209&amp;"-"&amp;AG1209</f>
        <v>0.5-f-C-0-0.5</v>
      </c>
      <c r="Y1209">
        <f>F1209</f>
        <v>0.5</v>
      </c>
      <c r="Z1209" s="2" t="str">
        <f>G1209</f>
        <v>f</v>
      </c>
      <c r="AA1209">
        <f>_xlfn.IFNA(VLOOKUP(X1209,'duo-out'!A$2:Q$5000,5,FALSE),E1209+10*(H1209-1)+1+_xlfn.IFNA(VLOOKUP(D1209,states!A$2:C$10,3,FALSE),1))</f>
        <v>59</v>
      </c>
      <c r="AB1209">
        <f>IF(V1209="","",V1209)</f>
        <v>31805.811338869</v>
      </c>
      <c r="AC1209" s="2" t="str">
        <f>_xlfn.IFNA(VLOOKUP(D1209,states!A$2:C$10,2,FALSE),"XX")</f>
        <v>C</v>
      </c>
      <c r="AD1209">
        <f>E1209</f>
        <v>0</v>
      </c>
      <c r="AE1209">
        <f>_xlfn.IFNA(VLOOKUP(D1209,states!A$2:D$10,4,FALSE),0)</f>
        <v>0</v>
      </c>
      <c r="AF1209">
        <v>0.5</v>
      </c>
      <c r="AG1209">
        <f>IF(AE1209=0,AF1209,IF(AE1209=1,IF(F1209=0.5,0.5,IF(H1209=1,0.5,1.5)),IF(F1209=0.5,0.5,IF(H1209=1,2.5,1.5))))</f>
        <v>0.5</v>
      </c>
      <c r="AH1209" s="7">
        <f>IF(AC1209="XX",0,1/C1209^(1/5)*IF(E1209=0,100,1)/(E1209+1)^(1/4))</f>
        <v>137.97296614612148</v>
      </c>
    </row>
    <row r="1210" spans="1:34">
      <c r="A1210">
        <v>4525</v>
      </c>
      <c r="B1210" s="1">
        <v>31618.69</v>
      </c>
      <c r="C1210" s="6">
        <v>0.2</v>
      </c>
      <c r="D1210" t="s">
        <v>5</v>
      </c>
      <c r="E1210">
        <v>1</v>
      </c>
      <c r="F1210">
        <v>0.5</v>
      </c>
      <c r="G1210" t="s">
        <v>2</v>
      </c>
      <c r="H1210">
        <v>2</v>
      </c>
      <c r="I1210" t="s">
        <v>0</v>
      </c>
      <c r="J1210">
        <v>1</v>
      </c>
      <c r="K1210">
        <v>1.5</v>
      </c>
      <c r="L1210" t="s">
        <v>2</v>
      </c>
      <c r="M1210">
        <v>2</v>
      </c>
      <c r="N1210" t="s">
        <v>4581</v>
      </c>
      <c r="O1210">
        <v>1</v>
      </c>
      <c r="P1210" t="str">
        <f>D1210&amp;"-"&amp;F1210&amp;"-"&amp;G1210&amp;"-"&amp;E1210&amp;"-"&amp;H1210</f>
        <v>C2Sigma-0.5-f-1-2</v>
      </c>
      <c r="Q1210" t="str">
        <f>I1210&amp;"-"&amp;K1210&amp;"-"&amp;L1210&amp;"-"&amp;J1210&amp;"-"&amp;M1210</f>
        <v>X2Pi-1.5-f-1-2</v>
      </c>
      <c r="R1210">
        <f>B1210+S1210</f>
        <v>34415.808618374998</v>
      </c>
      <c r="S1210">
        <f>_xlfn.IFNA(VLOOKUP(Q1210,'MARVEL-X'!A$2:I$1400,7,FALSE),VLOOKUP(Q1210,MARVEL!A$2:J$1522,10,FALSE))</f>
        <v>2797.1186183750001</v>
      </c>
      <c r="T1210">
        <f>IF(P1210=P1209,R1210+T1209,R1210)</f>
        <v>34415.808618374998</v>
      </c>
      <c r="U1210">
        <f>IF(P1210=P1209,1+U1209,1)</f>
        <v>1</v>
      </c>
      <c r="V1210" t="str">
        <f t="shared" si="18"/>
        <v/>
      </c>
      <c r="W1210" t="str">
        <f>IF(V1210="","",IF(ABS(V1210-R1210)&gt;W$1,ABS(V1210-R1210),""))</f>
        <v/>
      </c>
      <c r="X1210" t="str">
        <f>Y1210&amp;"-"&amp;Z1210&amp;"-"&amp;AC1210&amp;"-"&amp;AD1210&amp;"-"&amp;AG1210</f>
        <v>0.5-f-C-1-0.5</v>
      </c>
      <c r="Y1210">
        <f>F1210</f>
        <v>0.5</v>
      </c>
      <c r="Z1210" s="2" t="str">
        <f>G1210</f>
        <v>f</v>
      </c>
      <c r="AA1210">
        <f>_xlfn.IFNA(VLOOKUP(X1210,'duo-out'!A$2:Q$5000,5,FALSE),E1210+10*(H1210-1)+1+_xlfn.IFNA(VLOOKUP(D1210,states!A$2:C$10,3,FALSE),1))</f>
        <v>69</v>
      </c>
      <c r="AB1210" t="str">
        <f>IF(V1210="","",V1210)</f>
        <v/>
      </c>
      <c r="AC1210" s="2" t="str">
        <f>_xlfn.IFNA(VLOOKUP(D1210,states!A$2:C$10,2,FALSE),"XX")</f>
        <v>C</v>
      </c>
      <c r="AD1210">
        <f>E1210</f>
        <v>1</v>
      </c>
      <c r="AE1210">
        <f>_xlfn.IFNA(VLOOKUP(D1210,states!A$2:D$10,4,FALSE),0)</f>
        <v>0</v>
      </c>
      <c r="AF1210">
        <v>0.5</v>
      </c>
      <c r="AG1210">
        <f>IF(AE1210=0,AF1210,IF(AE1210=1,IF(F1210=0.5,0.5,IF(H1210=1,0.5,1.5)),IF(F1210=0.5,0.5,IF(H1210=1,2.5,1.5))))</f>
        <v>0.5</v>
      </c>
      <c r="AH1210" s="7">
        <f>IF(AC1210="XX",0,1/C1210^(1/5)*IF(E1210=0,100,1)/(E1210+1)^(1/4))</f>
        <v>1.1602097263419568</v>
      </c>
    </row>
    <row r="1211" spans="1:34">
      <c r="A1211">
        <v>4892</v>
      </c>
      <c r="B1211" s="1">
        <v>31618.804</v>
      </c>
      <c r="C1211" s="6">
        <v>0.05</v>
      </c>
      <c r="D1211" t="s">
        <v>5</v>
      </c>
      <c r="E1211">
        <v>1</v>
      </c>
      <c r="F1211">
        <v>0.5</v>
      </c>
      <c r="G1211" t="s">
        <v>2</v>
      </c>
      <c r="H1211">
        <v>2</v>
      </c>
      <c r="I1211" t="s">
        <v>0</v>
      </c>
      <c r="J1211">
        <v>1</v>
      </c>
      <c r="K1211">
        <v>1.5</v>
      </c>
      <c r="L1211" t="s">
        <v>2</v>
      </c>
      <c r="M1211">
        <v>2</v>
      </c>
      <c r="N1211" t="s">
        <v>4948</v>
      </c>
      <c r="O1211">
        <v>1</v>
      </c>
      <c r="P1211" t="str">
        <f>D1211&amp;"-"&amp;F1211&amp;"-"&amp;G1211&amp;"-"&amp;E1211&amp;"-"&amp;H1211</f>
        <v>C2Sigma-0.5-f-1-2</v>
      </c>
      <c r="Q1211" t="str">
        <f>I1211&amp;"-"&amp;K1211&amp;"-"&amp;L1211&amp;"-"&amp;J1211&amp;"-"&amp;M1211</f>
        <v>X2Pi-1.5-f-1-2</v>
      </c>
      <c r="R1211">
        <f>B1211+S1211</f>
        <v>34415.922618375</v>
      </c>
      <c r="S1211">
        <f>_xlfn.IFNA(VLOOKUP(Q1211,'MARVEL-X'!A$2:I$1400,7,FALSE),VLOOKUP(Q1211,MARVEL!A$2:J$1522,10,FALSE))</f>
        <v>2797.1186183750001</v>
      </c>
      <c r="T1211">
        <f>IF(P1211=P1210,R1211+T1210,R1211)</f>
        <v>68831.731236749998</v>
      </c>
      <c r="U1211">
        <f>IF(P1211=P1210,1+U1210,1)</f>
        <v>2</v>
      </c>
      <c r="V1211">
        <f t="shared" si="18"/>
        <v>34415.865618374999</v>
      </c>
      <c r="W1211">
        <f>IF(V1211="","",IF(ABS(V1211-R1211)&gt;W$1,ABS(V1211-R1211),""))</f>
        <v>5.7000000000698492E-2</v>
      </c>
      <c r="X1211" t="str">
        <f>Y1211&amp;"-"&amp;Z1211&amp;"-"&amp;AC1211&amp;"-"&amp;AD1211&amp;"-"&amp;AG1211</f>
        <v>0.5-f-C-1-0.5</v>
      </c>
      <c r="Y1211">
        <f>F1211</f>
        <v>0.5</v>
      </c>
      <c r="Z1211" s="2" t="str">
        <f>G1211</f>
        <v>f</v>
      </c>
      <c r="AA1211">
        <f>_xlfn.IFNA(VLOOKUP(X1211,'duo-out'!A$2:Q$5000,5,FALSE),E1211+10*(H1211-1)+1+_xlfn.IFNA(VLOOKUP(D1211,states!A$2:C$10,3,FALSE),1))</f>
        <v>69</v>
      </c>
      <c r="AB1211">
        <f>IF(V1211="","",V1211)</f>
        <v>34415.865618374999</v>
      </c>
      <c r="AC1211" s="2" t="str">
        <f>_xlfn.IFNA(VLOOKUP(D1211,states!A$2:C$10,2,FALSE),"XX")</f>
        <v>C</v>
      </c>
      <c r="AD1211">
        <f>E1211</f>
        <v>1</v>
      </c>
      <c r="AE1211">
        <f>_xlfn.IFNA(VLOOKUP(D1211,states!A$2:D$10,4,FALSE),0)</f>
        <v>0</v>
      </c>
      <c r="AF1211">
        <v>0.5</v>
      </c>
      <c r="AG1211">
        <f>IF(AE1211=0,AF1211,IF(AE1211=1,IF(F1211=0.5,0.5,IF(H1211=1,0.5,1.5)),IF(F1211=0.5,0.5,IF(H1211=1,2.5,1.5))))</f>
        <v>0.5</v>
      </c>
      <c r="AH1211" s="7">
        <f>IF(AC1211="XX",0,1/C1211^(1/5)*IF(E1211=0,100,1)/(E1211+1)^(1/4))</f>
        <v>1.5309059120638666</v>
      </c>
    </row>
    <row r="1212" spans="1:34">
      <c r="A1212">
        <v>1497</v>
      </c>
      <c r="B1212" s="1">
        <v>31382.59</v>
      </c>
      <c r="C1212" s="6">
        <v>0.1</v>
      </c>
      <c r="D1212" t="s">
        <v>5</v>
      </c>
      <c r="E1212">
        <v>2</v>
      </c>
      <c r="F1212">
        <v>0.5</v>
      </c>
      <c r="G1212" t="s">
        <v>2</v>
      </c>
      <c r="H1212">
        <v>2</v>
      </c>
      <c r="I1212" t="s">
        <v>0</v>
      </c>
      <c r="J1212">
        <v>2</v>
      </c>
      <c r="K1212">
        <v>1.5</v>
      </c>
      <c r="L1212" t="s">
        <v>2</v>
      </c>
      <c r="M1212">
        <v>2</v>
      </c>
      <c r="N1212" t="s">
        <v>1553</v>
      </c>
      <c r="O1212">
        <v>1</v>
      </c>
      <c r="P1212" t="str">
        <f>D1212&amp;"-"&amp;F1212&amp;"-"&amp;G1212&amp;"-"&amp;E1212&amp;"-"&amp;H1212</f>
        <v>C2Sigma-0.5-f-2-2</v>
      </c>
      <c r="Q1212" t="str">
        <f>I1212&amp;"-"&amp;K1212&amp;"-"&amp;L1212&amp;"-"&amp;J1212&amp;"-"&amp;M1212</f>
        <v>X2Pi-1.5-f-2-2</v>
      </c>
      <c r="R1212">
        <f>B1212+S1212</f>
        <v>36783.632035495997</v>
      </c>
      <c r="S1212">
        <f>_xlfn.IFNA(VLOOKUP(Q1212,'MARVEL-X'!A$2:I$1400,7,FALSE),VLOOKUP(Q1212,MARVEL!A$2:J$1522,10,FALSE))</f>
        <v>5401.0420354959997</v>
      </c>
      <c r="T1212">
        <f>IF(P1212=P1211,R1212+T1211,R1212)</f>
        <v>36783.632035495997</v>
      </c>
      <c r="U1212">
        <f>IF(P1212=P1211,1+U1211,1)</f>
        <v>1</v>
      </c>
      <c r="V1212" t="str">
        <f t="shared" si="18"/>
        <v/>
      </c>
      <c r="W1212" t="str">
        <f>IF(V1212="","",IF(ABS(V1212-R1212)&gt;W$1,ABS(V1212-R1212),""))</f>
        <v/>
      </c>
      <c r="X1212" t="str">
        <f>Y1212&amp;"-"&amp;Z1212&amp;"-"&amp;AC1212&amp;"-"&amp;AD1212&amp;"-"&amp;AG1212</f>
        <v>0.5-f-C-2-0.5</v>
      </c>
      <c r="Y1212">
        <f>F1212</f>
        <v>0.5</v>
      </c>
      <c r="Z1212" s="2" t="str">
        <f>G1212</f>
        <v>f</v>
      </c>
      <c r="AA1212">
        <f>_xlfn.IFNA(VLOOKUP(X1212,'duo-out'!A$2:Q$5000,5,FALSE),E1212+10*(H1212-1)+1+_xlfn.IFNA(VLOOKUP(D1212,states!A$2:C$10,3,FALSE),1))</f>
        <v>78</v>
      </c>
      <c r="AB1212" t="str">
        <f>IF(V1212="","",V1212)</f>
        <v/>
      </c>
      <c r="AC1212" s="2" t="str">
        <f>_xlfn.IFNA(VLOOKUP(D1212,states!A$2:C$10,2,FALSE),"XX")</f>
        <v>C</v>
      </c>
      <c r="AD1212">
        <f>E1212</f>
        <v>2</v>
      </c>
      <c r="AE1212">
        <f>_xlfn.IFNA(VLOOKUP(D1212,states!A$2:D$10,4,FALSE),0)</f>
        <v>0</v>
      </c>
      <c r="AF1212">
        <v>0.5</v>
      </c>
      <c r="AG1212">
        <f>IF(AE1212=0,AF1212,IF(AE1212=1,IF(F1212=0.5,0.5,IF(H1212=1,0.5,1.5)),IF(F1212=0.5,0.5,IF(H1212=1,2.5,1.5))))</f>
        <v>0.5</v>
      </c>
      <c r="AH1212" s="7">
        <f>IF(AC1212="XX",0,1/C1212^(1/5)*IF(E1212=0,100,1)/(E1212+1)^(1/4))</f>
        <v>1.2042584055782313</v>
      </c>
    </row>
    <row r="1213" spans="1:34">
      <c r="A1213">
        <v>4969</v>
      </c>
      <c r="B1213" s="1">
        <v>31382.697</v>
      </c>
      <c r="C1213" s="6">
        <v>8.1089999999999995E-2</v>
      </c>
      <c r="D1213" t="s">
        <v>5</v>
      </c>
      <c r="E1213">
        <v>2</v>
      </c>
      <c r="F1213">
        <v>0.5</v>
      </c>
      <c r="G1213" t="s">
        <v>2</v>
      </c>
      <c r="H1213">
        <v>2</v>
      </c>
      <c r="I1213" t="s">
        <v>0</v>
      </c>
      <c r="J1213">
        <v>2</v>
      </c>
      <c r="K1213">
        <v>1.5</v>
      </c>
      <c r="L1213" t="s">
        <v>2</v>
      </c>
      <c r="M1213">
        <v>2</v>
      </c>
      <c r="N1213" t="s">
        <v>5025</v>
      </c>
      <c r="O1213">
        <v>1</v>
      </c>
      <c r="P1213" t="str">
        <f>D1213&amp;"-"&amp;F1213&amp;"-"&amp;G1213&amp;"-"&amp;E1213&amp;"-"&amp;H1213</f>
        <v>C2Sigma-0.5-f-2-2</v>
      </c>
      <c r="Q1213" t="str">
        <f>I1213&amp;"-"&amp;K1213&amp;"-"&amp;L1213&amp;"-"&amp;J1213&amp;"-"&amp;M1213</f>
        <v>X2Pi-1.5-f-2-2</v>
      </c>
      <c r="R1213">
        <f>B1213+S1213</f>
        <v>36783.739035496001</v>
      </c>
      <c r="S1213">
        <f>_xlfn.IFNA(VLOOKUP(Q1213,'MARVEL-X'!A$2:I$1400,7,FALSE),VLOOKUP(Q1213,MARVEL!A$2:J$1522,10,FALSE))</f>
        <v>5401.0420354959997</v>
      </c>
      <c r="T1213">
        <f>IF(P1213=P1212,R1213+T1212,R1213)</f>
        <v>73567.371070991998</v>
      </c>
      <c r="U1213">
        <f>IF(P1213=P1212,1+U1212,1)</f>
        <v>2</v>
      </c>
      <c r="V1213">
        <f t="shared" si="18"/>
        <v>36783.685535495999</v>
      </c>
      <c r="W1213">
        <f>IF(V1213="","",IF(ABS(V1213-R1213)&gt;W$1,ABS(V1213-R1213),""))</f>
        <v>5.3500000001804437E-2</v>
      </c>
      <c r="X1213" t="str">
        <f>Y1213&amp;"-"&amp;Z1213&amp;"-"&amp;AC1213&amp;"-"&amp;AD1213&amp;"-"&amp;AG1213</f>
        <v>0.5-f-C-2-0.5</v>
      </c>
      <c r="Y1213">
        <f>F1213</f>
        <v>0.5</v>
      </c>
      <c r="Z1213" s="2" t="str">
        <f>G1213</f>
        <v>f</v>
      </c>
      <c r="AA1213">
        <f>_xlfn.IFNA(VLOOKUP(X1213,'duo-out'!A$2:Q$5000,5,FALSE),E1213+10*(H1213-1)+1+_xlfn.IFNA(VLOOKUP(D1213,states!A$2:C$10,3,FALSE),1))</f>
        <v>78</v>
      </c>
      <c r="AB1213">
        <f>IF(V1213="","",V1213)</f>
        <v>36783.685535495999</v>
      </c>
      <c r="AC1213" s="2" t="str">
        <f>_xlfn.IFNA(VLOOKUP(D1213,states!A$2:C$10,2,FALSE),"XX")</f>
        <v>C</v>
      </c>
      <c r="AD1213">
        <f>E1213</f>
        <v>2</v>
      </c>
      <c r="AE1213">
        <f>_xlfn.IFNA(VLOOKUP(D1213,states!A$2:D$10,4,FALSE),0)</f>
        <v>0</v>
      </c>
      <c r="AF1213">
        <v>0.5</v>
      </c>
      <c r="AG1213">
        <f>IF(AE1213=0,AF1213,IF(AE1213=1,IF(F1213=0.5,0.5,IF(H1213=1,0.5,1.5)),IF(F1213=0.5,0.5,IF(H1213=1,2.5,1.5))))</f>
        <v>0.5</v>
      </c>
      <c r="AH1213" s="7">
        <f>IF(AC1213="XX",0,1/C1213^(1/5)*IF(E1213=0,100,1)/(E1213+1)^(1/4))</f>
        <v>1.2558166195432792</v>
      </c>
    </row>
    <row r="1214" spans="1:34">
      <c r="A1214">
        <v>4802</v>
      </c>
      <c r="B1214" s="1">
        <v>31652.702000000001</v>
      </c>
      <c r="C1214" s="6">
        <v>0.02</v>
      </c>
      <c r="D1214" t="s">
        <v>5</v>
      </c>
      <c r="E1214">
        <v>0</v>
      </c>
      <c r="F1214">
        <v>1.5</v>
      </c>
      <c r="G1214" t="s">
        <v>1</v>
      </c>
      <c r="H1214">
        <v>1</v>
      </c>
      <c r="I1214" t="s">
        <v>0</v>
      </c>
      <c r="J1214">
        <v>0</v>
      </c>
      <c r="K1214">
        <v>2.5</v>
      </c>
      <c r="L1214" t="s">
        <v>1</v>
      </c>
      <c r="M1214">
        <v>2</v>
      </c>
      <c r="N1214" t="s">
        <v>4858</v>
      </c>
      <c r="O1214">
        <v>1</v>
      </c>
      <c r="P1214" t="str">
        <f>D1214&amp;"-"&amp;F1214&amp;"-"&amp;G1214&amp;"-"&amp;E1214&amp;"-"&amp;H1214</f>
        <v>C2Sigma-1.5-e-0-1</v>
      </c>
      <c r="Q1214" t="str">
        <f>I1214&amp;"-"&amp;K1214&amp;"-"&amp;L1214&amp;"-"&amp;J1214&amp;"-"&amp;M1214</f>
        <v>X2Pi-2.5-e-0-2</v>
      </c>
      <c r="R1214">
        <f>B1214+S1214</f>
        <v>31805.897131302001</v>
      </c>
      <c r="S1214">
        <f>_xlfn.IFNA(VLOOKUP(Q1214,'MARVEL-X'!A$2:I$1400,7,FALSE),VLOOKUP(Q1214,MARVEL!A$2:J$1522,10,FALSE))</f>
        <v>153.19513130199999</v>
      </c>
      <c r="T1214">
        <f>IF(P1214=P1213,R1214+T1213,R1214)</f>
        <v>31805.897131302001</v>
      </c>
      <c r="U1214">
        <f>IF(P1214=P1213,1+U1213,1)</f>
        <v>1</v>
      </c>
      <c r="V1214" t="str">
        <f t="shared" si="18"/>
        <v/>
      </c>
      <c r="W1214" t="str">
        <f>IF(V1214="","",IF(ABS(V1214-R1214)&gt;W$1,ABS(V1214-R1214),""))</f>
        <v/>
      </c>
      <c r="X1214" t="str">
        <f>Y1214&amp;"-"&amp;Z1214&amp;"-"&amp;AC1214&amp;"-"&amp;AD1214&amp;"-"&amp;AG1214</f>
        <v>1.5-e-C-0-0.5</v>
      </c>
      <c r="Y1214">
        <f>F1214</f>
        <v>1.5</v>
      </c>
      <c r="Z1214" s="2" t="str">
        <f>G1214</f>
        <v>e</v>
      </c>
      <c r="AA1214">
        <f>_xlfn.IFNA(VLOOKUP(X1214,'duo-out'!A$2:Q$5000,5,FALSE),E1214+10*(H1214-1)+1+_xlfn.IFNA(VLOOKUP(D1214,states!A$2:C$10,3,FALSE),1))</f>
        <v>106</v>
      </c>
      <c r="AB1214" t="str">
        <f>IF(V1214="","",V1214)</f>
        <v/>
      </c>
      <c r="AC1214" s="2" t="str">
        <f>_xlfn.IFNA(VLOOKUP(D1214,states!A$2:C$10,2,FALSE),"XX")</f>
        <v>C</v>
      </c>
      <c r="AD1214">
        <f>E1214</f>
        <v>0</v>
      </c>
      <c r="AE1214">
        <f>_xlfn.IFNA(VLOOKUP(D1214,states!A$2:D$10,4,FALSE),0)</f>
        <v>0</v>
      </c>
      <c r="AF1214">
        <v>0.5</v>
      </c>
      <c r="AG1214">
        <f>IF(AE1214=0,AF1214,IF(AE1214=1,IF(F1214=0.5,0.5,IF(H1214=1,0.5,1.5)),IF(F1214=0.5,0.5,IF(H1214=1,2.5,1.5))))</f>
        <v>0.5</v>
      </c>
      <c r="AH1214" s="7">
        <f>IF(AC1214="XX",0,1/C1214^(1/5)*IF(E1214=0,100,1)/(E1214+1)^(1/4))</f>
        <v>218.67241478865563</v>
      </c>
    </row>
    <row r="1215" spans="1:34">
      <c r="A1215">
        <v>4476</v>
      </c>
      <c r="B1215" s="1">
        <v>31788.019799999998</v>
      </c>
      <c r="C1215" s="6">
        <v>2E-3</v>
      </c>
      <c r="D1215" t="s">
        <v>5</v>
      </c>
      <c r="E1215">
        <v>0</v>
      </c>
      <c r="F1215">
        <v>1.5</v>
      </c>
      <c r="G1215" t="s">
        <v>1</v>
      </c>
      <c r="H1215">
        <v>1</v>
      </c>
      <c r="I1215" t="s">
        <v>0</v>
      </c>
      <c r="J1215">
        <v>0</v>
      </c>
      <c r="K1215">
        <v>1.5</v>
      </c>
      <c r="L1215" t="s">
        <v>2</v>
      </c>
      <c r="M1215">
        <v>1</v>
      </c>
      <c r="N1215" t="s">
        <v>4532</v>
      </c>
      <c r="O1215">
        <v>1</v>
      </c>
      <c r="P1215" t="str">
        <f>D1215&amp;"-"&amp;F1215&amp;"-"&amp;G1215&amp;"-"&amp;E1215&amp;"-"&amp;H1215</f>
        <v>C2Sigma-1.5-e-0-1</v>
      </c>
      <c r="Q1215" t="str">
        <f>I1215&amp;"-"&amp;K1215&amp;"-"&amp;L1215&amp;"-"&amp;J1215&amp;"-"&amp;M1215</f>
        <v>X2Pi-1.5-f-0-1</v>
      </c>
      <c r="R1215">
        <f>B1215+S1215</f>
        <v>31805.900917137998</v>
      </c>
      <c r="S1215">
        <f>_xlfn.IFNA(VLOOKUP(Q1215,'MARVEL-X'!A$2:I$1400,7,FALSE),VLOOKUP(Q1215,MARVEL!A$2:J$1522,10,FALSE))</f>
        <v>17.881117138</v>
      </c>
      <c r="T1215">
        <f>IF(P1215=P1214,R1215+T1214,R1215)</f>
        <v>63611.798048440003</v>
      </c>
      <c r="U1215">
        <f>IF(P1215=P1214,1+U1214,1)</f>
        <v>2</v>
      </c>
      <c r="V1215" t="str">
        <f t="shared" si="18"/>
        <v/>
      </c>
      <c r="W1215" t="str">
        <f>IF(V1215="","",IF(ABS(V1215-R1215)&gt;W$1,ABS(V1215-R1215),""))</f>
        <v/>
      </c>
      <c r="X1215" t="str">
        <f>Y1215&amp;"-"&amp;Z1215&amp;"-"&amp;AC1215&amp;"-"&amp;AD1215&amp;"-"&amp;AG1215</f>
        <v>1.5-e-C-0-0.5</v>
      </c>
      <c r="Y1215">
        <f>F1215</f>
        <v>1.5</v>
      </c>
      <c r="Z1215" s="2" t="str">
        <f>G1215</f>
        <v>e</v>
      </c>
      <c r="AA1215">
        <f>_xlfn.IFNA(VLOOKUP(X1215,'duo-out'!A$2:Q$5000,5,FALSE),E1215+10*(H1215-1)+1+_xlfn.IFNA(VLOOKUP(D1215,states!A$2:C$10,3,FALSE),1))</f>
        <v>106</v>
      </c>
      <c r="AB1215" t="str">
        <f>IF(V1215="","",V1215)</f>
        <v/>
      </c>
      <c r="AC1215" s="2" t="str">
        <f>_xlfn.IFNA(VLOOKUP(D1215,states!A$2:C$10,2,FALSE),"XX")</f>
        <v>C</v>
      </c>
      <c r="AD1215">
        <f>E1215</f>
        <v>0</v>
      </c>
      <c r="AE1215">
        <f>_xlfn.IFNA(VLOOKUP(D1215,states!A$2:D$10,4,FALSE),0)</f>
        <v>0</v>
      </c>
      <c r="AF1215">
        <v>0.5</v>
      </c>
      <c r="AG1215">
        <f>IF(AE1215=0,AF1215,IF(AE1215=1,IF(F1215=0.5,0.5,IF(H1215=1,0.5,1.5)),IF(F1215=0.5,0.5,IF(H1215=1,2.5,1.5))))</f>
        <v>0.5</v>
      </c>
      <c r="AH1215" s="7">
        <f>IF(AC1215="XX",0,1/C1215^(1/5)*IF(E1215=0,100,1)/(E1215+1)^(1/4))</f>
        <v>346.57242157757321</v>
      </c>
    </row>
    <row r="1216" spans="1:34">
      <c r="A1216">
        <v>59</v>
      </c>
      <c r="B1216" s="1">
        <v>31805.900600000001</v>
      </c>
      <c r="C1216" s="6">
        <v>8.0000000000000002E-3</v>
      </c>
      <c r="D1216" t="s">
        <v>5</v>
      </c>
      <c r="E1216">
        <v>0</v>
      </c>
      <c r="F1216">
        <v>1.5</v>
      </c>
      <c r="G1216" t="s">
        <v>1</v>
      </c>
      <c r="H1216">
        <v>1</v>
      </c>
      <c r="I1216" t="s">
        <v>0</v>
      </c>
      <c r="J1216">
        <v>0</v>
      </c>
      <c r="K1216">
        <v>0.5</v>
      </c>
      <c r="L1216" t="s">
        <v>1</v>
      </c>
      <c r="M1216">
        <v>2</v>
      </c>
      <c r="N1216" t="s">
        <v>114</v>
      </c>
      <c r="O1216">
        <v>-1</v>
      </c>
      <c r="P1216" t="str">
        <f>D1216&amp;"-"&amp;F1216&amp;"-"&amp;G1216&amp;"-"&amp;E1216&amp;"-"&amp;H1216</f>
        <v>C2Sigma-1.5-e-0-1</v>
      </c>
      <c r="Q1216" t="str">
        <f>I1216&amp;"-"&amp;K1216&amp;"-"&amp;L1216&amp;"-"&amp;J1216&amp;"-"&amp;M1216</f>
        <v>X2Pi-0.5-e-0-2</v>
      </c>
      <c r="R1216">
        <f>B1216+S1216</f>
        <v>31805.900600000001</v>
      </c>
      <c r="S1216">
        <f>_xlfn.IFNA(VLOOKUP(Q1216,'MARVEL-X'!A$2:I$1400,7,FALSE),VLOOKUP(Q1216,MARVEL!A$2:J$1522,10,FALSE))</f>
        <v>0</v>
      </c>
      <c r="T1216">
        <f>IF(P1216=P1215,R1216+T1215,R1216)</f>
        <v>95417.698648440011</v>
      </c>
      <c r="U1216">
        <f>IF(P1216=P1215,1+U1215,1)</f>
        <v>3</v>
      </c>
      <c r="V1216" t="str">
        <f t="shared" si="18"/>
        <v/>
      </c>
      <c r="W1216" t="str">
        <f>IF(V1216="","",IF(ABS(V1216-R1216)&gt;W$1,ABS(V1216-R1216),""))</f>
        <v/>
      </c>
      <c r="X1216" t="str">
        <f>Y1216&amp;"-"&amp;Z1216&amp;"-"&amp;AC1216&amp;"-"&amp;AD1216&amp;"-"&amp;AG1216</f>
        <v>1.5-e-C-0-0.5</v>
      </c>
      <c r="Y1216">
        <f>F1216</f>
        <v>1.5</v>
      </c>
      <c r="Z1216" s="2" t="str">
        <f>G1216</f>
        <v>e</v>
      </c>
      <c r="AA1216">
        <f>_xlfn.IFNA(VLOOKUP(X1216,'duo-out'!A$2:Q$5000,5,FALSE),E1216+10*(H1216-1)+1+_xlfn.IFNA(VLOOKUP(D1216,states!A$2:C$10,3,FALSE),1))</f>
        <v>106</v>
      </c>
      <c r="AB1216" t="str">
        <f>IF(V1216="","",V1216)</f>
        <v/>
      </c>
      <c r="AC1216" s="2" t="str">
        <f>_xlfn.IFNA(VLOOKUP(D1216,states!A$2:C$10,2,FALSE),"XX")</f>
        <v>C</v>
      </c>
      <c r="AD1216">
        <f>E1216</f>
        <v>0</v>
      </c>
      <c r="AE1216">
        <f>_xlfn.IFNA(VLOOKUP(D1216,states!A$2:D$10,4,FALSE),0)</f>
        <v>0</v>
      </c>
      <c r="AF1216">
        <v>0.5</v>
      </c>
      <c r="AG1216">
        <f>IF(AE1216=0,AF1216,IF(AE1216=1,IF(F1216=0.5,0.5,IF(H1216=1,0.5,1.5)),IF(F1216=0.5,0.5,IF(H1216=1,2.5,1.5))))</f>
        <v>0.5</v>
      </c>
      <c r="AH1216" s="7">
        <f>IF(AC1216="XX",0,1/C1216^(1/5)*IF(E1216=0,100,1)/(E1216+1)^(1/4))</f>
        <v>262.65278044037672</v>
      </c>
    </row>
    <row r="1217" spans="1:34">
      <c r="A1217">
        <v>4485</v>
      </c>
      <c r="B1217" s="1">
        <v>31732.5867</v>
      </c>
      <c r="C1217" s="6">
        <v>4.0000000000000001E-3</v>
      </c>
      <c r="D1217" t="s">
        <v>5</v>
      </c>
      <c r="E1217">
        <v>0</v>
      </c>
      <c r="F1217">
        <v>1.5</v>
      </c>
      <c r="G1217" t="s">
        <v>1</v>
      </c>
      <c r="H1217">
        <v>1</v>
      </c>
      <c r="I1217" t="s">
        <v>0</v>
      </c>
      <c r="J1217">
        <v>0</v>
      </c>
      <c r="K1217">
        <v>2.5</v>
      </c>
      <c r="L1217" t="s">
        <v>1</v>
      </c>
      <c r="M1217">
        <v>1</v>
      </c>
      <c r="N1217" t="s">
        <v>4541</v>
      </c>
      <c r="O1217">
        <v>1</v>
      </c>
      <c r="P1217" t="str">
        <f>D1217&amp;"-"&amp;F1217&amp;"-"&amp;G1217&amp;"-"&amp;E1217&amp;"-"&amp;H1217</f>
        <v>C2Sigma-1.5-e-0-1</v>
      </c>
      <c r="Q1217" t="str">
        <f>I1217&amp;"-"&amp;K1217&amp;"-"&amp;L1217&amp;"-"&amp;J1217&amp;"-"&amp;M1217</f>
        <v>X2Pi-2.5-e-0-1</v>
      </c>
      <c r="R1217">
        <f>B1217+S1217</f>
        <v>31805.898575473999</v>
      </c>
      <c r="S1217">
        <f>_xlfn.IFNA(VLOOKUP(Q1217,'MARVEL-X'!A$2:I$1400,7,FALSE),VLOOKUP(Q1217,MARVEL!A$2:J$1522,10,FALSE))</f>
        <v>73.311875474000004</v>
      </c>
      <c r="T1217">
        <f>IF(P1217=P1216,R1217+T1216,R1217)</f>
        <v>127223.59722391401</v>
      </c>
      <c r="U1217">
        <f>IF(P1217=P1216,1+U1216,1)</f>
        <v>4</v>
      </c>
      <c r="V1217" t="str">
        <f t="shared" si="18"/>
        <v/>
      </c>
      <c r="W1217" t="str">
        <f>IF(V1217="","",IF(ABS(V1217-R1217)&gt;W$1,ABS(V1217-R1217),""))</f>
        <v/>
      </c>
      <c r="X1217" t="str">
        <f>Y1217&amp;"-"&amp;Z1217&amp;"-"&amp;AC1217&amp;"-"&amp;AD1217&amp;"-"&amp;AG1217</f>
        <v>1.5-e-C-0-0.5</v>
      </c>
      <c r="Y1217">
        <f>F1217</f>
        <v>1.5</v>
      </c>
      <c r="Z1217" s="2" t="str">
        <f>G1217</f>
        <v>e</v>
      </c>
      <c r="AA1217">
        <f>_xlfn.IFNA(VLOOKUP(X1217,'duo-out'!A$2:Q$5000,5,FALSE),E1217+10*(H1217-1)+1+_xlfn.IFNA(VLOOKUP(D1217,states!A$2:C$10,3,FALSE),1))</f>
        <v>106</v>
      </c>
      <c r="AB1217" t="str">
        <f>IF(V1217="","",V1217)</f>
        <v/>
      </c>
      <c r="AC1217" s="2" t="str">
        <f>_xlfn.IFNA(VLOOKUP(D1217,states!A$2:C$10,2,FALSE),"XX")</f>
        <v>C</v>
      </c>
      <c r="AD1217">
        <f>E1217</f>
        <v>0</v>
      </c>
      <c r="AE1217">
        <f>_xlfn.IFNA(VLOOKUP(D1217,states!A$2:D$10,4,FALSE),0)</f>
        <v>0</v>
      </c>
      <c r="AF1217">
        <v>0.5</v>
      </c>
      <c r="AG1217">
        <f>IF(AE1217=0,AF1217,IF(AE1217=1,IF(F1217=0.5,0.5,IF(H1217=1,0.5,1.5)),IF(F1217=0.5,0.5,IF(H1217=1,2.5,1.5))))</f>
        <v>0.5</v>
      </c>
      <c r="AH1217" s="7">
        <f>IF(AC1217="XX",0,1/C1217^(1/5)*IF(E1217=0,100,1)/(E1217+1)^(1/4))</f>
        <v>301.7088168272582</v>
      </c>
    </row>
    <row r="1218" spans="1:34">
      <c r="A1218">
        <v>1457</v>
      </c>
      <c r="B1218" s="1">
        <v>31652.6</v>
      </c>
      <c r="C1218" s="6">
        <v>0.1158</v>
      </c>
      <c r="D1218" t="s">
        <v>5</v>
      </c>
      <c r="E1218">
        <v>0</v>
      </c>
      <c r="F1218">
        <v>1.5</v>
      </c>
      <c r="G1218" t="s">
        <v>1</v>
      </c>
      <c r="H1218">
        <v>1</v>
      </c>
      <c r="I1218" t="s">
        <v>0</v>
      </c>
      <c r="J1218">
        <v>0</v>
      </c>
      <c r="K1218">
        <v>2.5</v>
      </c>
      <c r="L1218" t="s">
        <v>1</v>
      </c>
      <c r="M1218">
        <v>2</v>
      </c>
      <c r="N1218" t="s">
        <v>1513</v>
      </c>
      <c r="O1218">
        <v>1</v>
      </c>
      <c r="P1218" t="str">
        <f>D1218&amp;"-"&amp;F1218&amp;"-"&amp;G1218&amp;"-"&amp;E1218&amp;"-"&amp;H1218</f>
        <v>C2Sigma-1.5-e-0-1</v>
      </c>
      <c r="Q1218" t="str">
        <f>I1218&amp;"-"&amp;K1218&amp;"-"&amp;L1218&amp;"-"&amp;J1218&amp;"-"&amp;M1218</f>
        <v>X2Pi-2.5-e-0-2</v>
      </c>
      <c r="R1218">
        <f>B1218+S1218</f>
        <v>31805.795131301998</v>
      </c>
      <c r="S1218">
        <f>_xlfn.IFNA(VLOOKUP(Q1218,'MARVEL-X'!A$2:I$1400,7,FALSE),VLOOKUP(Q1218,MARVEL!A$2:J$1522,10,FALSE))</f>
        <v>153.19513130199999</v>
      </c>
      <c r="T1218">
        <f>IF(P1218=P1217,R1218+T1217,R1218)</f>
        <v>159029.392355216</v>
      </c>
      <c r="U1218">
        <f>IF(P1218=P1217,1+U1217,1)</f>
        <v>5</v>
      </c>
      <c r="V1218" t="str">
        <f t="shared" si="18"/>
        <v/>
      </c>
      <c r="W1218" t="str">
        <f>IF(V1218="","",IF(ABS(V1218-R1218)&gt;W$1,ABS(V1218-R1218),""))</f>
        <v/>
      </c>
      <c r="X1218" t="str">
        <f>Y1218&amp;"-"&amp;Z1218&amp;"-"&amp;AC1218&amp;"-"&amp;AD1218&amp;"-"&amp;AG1218</f>
        <v>1.5-e-C-0-0.5</v>
      </c>
      <c r="Y1218">
        <f>F1218</f>
        <v>1.5</v>
      </c>
      <c r="Z1218" s="2" t="str">
        <f>G1218</f>
        <v>e</v>
      </c>
      <c r="AA1218">
        <f>_xlfn.IFNA(VLOOKUP(X1218,'duo-out'!A$2:Q$5000,5,FALSE),E1218+10*(H1218-1)+1+_xlfn.IFNA(VLOOKUP(D1218,states!A$2:C$10,3,FALSE),1))</f>
        <v>106</v>
      </c>
      <c r="AB1218" t="str">
        <f>IF(V1218="","",V1218)</f>
        <v/>
      </c>
      <c r="AC1218" s="2" t="str">
        <f>_xlfn.IFNA(VLOOKUP(D1218,states!A$2:C$10,2,FALSE),"XX")</f>
        <v>C</v>
      </c>
      <c r="AD1218">
        <f>E1218</f>
        <v>0</v>
      </c>
      <c r="AE1218">
        <f>_xlfn.IFNA(VLOOKUP(D1218,states!A$2:D$10,4,FALSE),0)</f>
        <v>0</v>
      </c>
      <c r="AF1218">
        <v>0.5</v>
      </c>
      <c r="AG1218">
        <f>IF(AE1218=0,AF1218,IF(AE1218=1,IF(F1218=0.5,0.5,IF(H1218=1,0.5,1.5)),IF(F1218=0.5,0.5,IF(H1218=1,2.5,1.5))))</f>
        <v>0.5</v>
      </c>
      <c r="AH1218" s="7">
        <f>IF(AC1218="XX",0,1/C1218^(1/5)*IF(E1218=0,100,1)/(E1218+1)^(1/4))</f>
        <v>153.90696996746885</v>
      </c>
    </row>
    <row r="1219" spans="1:34">
      <c r="A1219">
        <v>4710</v>
      </c>
      <c r="B1219" s="1">
        <v>31732.62</v>
      </c>
      <c r="C1219" s="6">
        <v>0.2</v>
      </c>
      <c r="D1219" t="s">
        <v>5</v>
      </c>
      <c r="E1219">
        <v>0</v>
      </c>
      <c r="F1219">
        <v>1.5</v>
      </c>
      <c r="G1219" t="s">
        <v>1</v>
      </c>
      <c r="H1219">
        <v>1</v>
      </c>
      <c r="I1219" t="s">
        <v>0</v>
      </c>
      <c r="J1219">
        <v>0</v>
      </c>
      <c r="K1219">
        <v>2.5</v>
      </c>
      <c r="L1219" t="s">
        <v>1</v>
      </c>
      <c r="M1219">
        <v>1</v>
      </c>
      <c r="N1219" t="s">
        <v>4766</v>
      </c>
      <c r="O1219">
        <v>1</v>
      </c>
      <c r="P1219" t="str">
        <f>D1219&amp;"-"&amp;F1219&amp;"-"&amp;G1219&amp;"-"&amp;E1219&amp;"-"&amp;H1219</f>
        <v>C2Sigma-1.5-e-0-1</v>
      </c>
      <c r="Q1219" t="str">
        <f>I1219&amp;"-"&amp;K1219&amp;"-"&amp;L1219&amp;"-"&amp;J1219&amp;"-"&amp;M1219</f>
        <v>X2Pi-2.5-e-0-1</v>
      </c>
      <c r="R1219">
        <f>B1219+S1219</f>
        <v>31805.931875473998</v>
      </c>
      <c r="S1219">
        <f>_xlfn.IFNA(VLOOKUP(Q1219,'MARVEL-X'!A$2:I$1400,7,FALSE),VLOOKUP(Q1219,MARVEL!A$2:J$1522,10,FALSE))</f>
        <v>73.311875474000004</v>
      </c>
      <c r="T1219">
        <f>IF(P1219=P1218,R1219+T1218,R1219)</f>
        <v>190835.32423068999</v>
      </c>
      <c r="U1219">
        <f>IF(P1219=P1218,1+U1218,1)</f>
        <v>6</v>
      </c>
      <c r="V1219" t="str">
        <f t="shared" ref="V1219:V1282" si="19">IF(P1219=P1220,"",T1219/U1219)</f>
        <v/>
      </c>
      <c r="W1219" t="str">
        <f>IF(V1219="","",IF(ABS(V1219-R1219)&gt;W$1,ABS(V1219-R1219),""))</f>
        <v/>
      </c>
      <c r="X1219" t="str">
        <f>Y1219&amp;"-"&amp;Z1219&amp;"-"&amp;AC1219&amp;"-"&amp;AD1219&amp;"-"&amp;AG1219</f>
        <v>1.5-e-C-0-0.5</v>
      </c>
      <c r="Y1219">
        <f>F1219</f>
        <v>1.5</v>
      </c>
      <c r="Z1219" s="2" t="str">
        <f>G1219</f>
        <v>e</v>
      </c>
      <c r="AA1219">
        <f>_xlfn.IFNA(VLOOKUP(X1219,'duo-out'!A$2:Q$5000,5,FALSE),E1219+10*(H1219-1)+1+_xlfn.IFNA(VLOOKUP(D1219,states!A$2:C$10,3,FALSE),1))</f>
        <v>106</v>
      </c>
      <c r="AB1219" t="str">
        <f>IF(V1219="","",V1219)</f>
        <v/>
      </c>
      <c r="AC1219" s="2" t="str">
        <f>_xlfn.IFNA(VLOOKUP(D1219,states!A$2:C$10,2,FALSE),"XX")</f>
        <v>C</v>
      </c>
      <c r="AD1219">
        <f>E1219</f>
        <v>0</v>
      </c>
      <c r="AE1219">
        <f>_xlfn.IFNA(VLOOKUP(D1219,states!A$2:D$10,4,FALSE),0)</f>
        <v>0</v>
      </c>
      <c r="AF1219">
        <v>0.5</v>
      </c>
      <c r="AG1219">
        <f>IF(AE1219=0,AF1219,IF(AE1219=1,IF(F1219=0.5,0.5,IF(H1219=1,0.5,1.5)),IF(F1219=0.5,0.5,IF(H1219=1,2.5,1.5))))</f>
        <v>0.5</v>
      </c>
      <c r="AH1219" s="7">
        <f>IF(AC1219="XX",0,1/C1219^(1/5)*IF(E1219=0,100,1)/(E1219+1)^(1/4))</f>
        <v>137.97296614612148</v>
      </c>
    </row>
    <row r="1220" spans="1:34">
      <c r="A1220">
        <v>4624</v>
      </c>
      <c r="B1220" s="1">
        <v>31788.13</v>
      </c>
      <c r="C1220" s="6">
        <v>0.2</v>
      </c>
      <c r="D1220" t="s">
        <v>5</v>
      </c>
      <c r="E1220">
        <v>0</v>
      </c>
      <c r="F1220">
        <v>1.5</v>
      </c>
      <c r="G1220" t="s">
        <v>1</v>
      </c>
      <c r="H1220">
        <v>1</v>
      </c>
      <c r="I1220" t="s">
        <v>0</v>
      </c>
      <c r="J1220">
        <v>0</v>
      </c>
      <c r="K1220">
        <v>1.5</v>
      </c>
      <c r="L1220" t="s">
        <v>2</v>
      </c>
      <c r="M1220">
        <v>1</v>
      </c>
      <c r="N1220" t="s">
        <v>4680</v>
      </c>
      <c r="O1220">
        <v>1</v>
      </c>
      <c r="P1220" t="str">
        <f>D1220&amp;"-"&amp;F1220&amp;"-"&amp;G1220&amp;"-"&amp;E1220&amp;"-"&amp;H1220</f>
        <v>C2Sigma-1.5-e-0-1</v>
      </c>
      <c r="Q1220" t="str">
        <f>I1220&amp;"-"&amp;K1220&amp;"-"&amp;L1220&amp;"-"&amp;J1220&amp;"-"&amp;M1220</f>
        <v>X2Pi-1.5-f-0-1</v>
      </c>
      <c r="R1220">
        <f>B1220+S1220</f>
        <v>31806.011117138001</v>
      </c>
      <c r="S1220">
        <f>_xlfn.IFNA(VLOOKUP(Q1220,'MARVEL-X'!A$2:I$1400,7,FALSE),VLOOKUP(Q1220,MARVEL!A$2:J$1522,10,FALSE))</f>
        <v>17.881117138</v>
      </c>
      <c r="T1220">
        <f>IF(P1220=P1219,R1220+T1219,R1220)</f>
        <v>222641.33534782799</v>
      </c>
      <c r="U1220">
        <f>IF(P1220=P1219,1+U1219,1)</f>
        <v>7</v>
      </c>
      <c r="V1220">
        <f t="shared" si="19"/>
        <v>31805.905049689714</v>
      </c>
      <c r="W1220">
        <f>IF(V1220="","",IF(ABS(V1220-R1220)&gt;W$1,ABS(V1220-R1220),""))</f>
        <v>0.10606744828692172</v>
      </c>
      <c r="X1220" t="str">
        <f>Y1220&amp;"-"&amp;Z1220&amp;"-"&amp;AC1220&amp;"-"&amp;AD1220&amp;"-"&amp;AG1220</f>
        <v>1.5-e-C-0-0.5</v>
      </c>
      <c r="Y1220">
        <f>F1220</f>
        <v>1.5</v>
      </c>
      <c r="Z1220" s="2" t="str">
        <f>G1220</f>
        <v>e</v>
      </c>
      <c r="AA1220">
        <f>_xlfn.IFNA(VLOOKUP(X1220,'duo-out'!A$2:Q$5000,5,FALSE),E1220+10*(H1220-1)+1+_xlfn.IFNA(VLOOKUP(D1220,states!A$2:C$10,3,FALSE),1))</f>
        <v>106</v>
      </c>
      <c r="AB1220">
        <f>IF(V1220="","",V1220)</f>
        <v>31805.905049689714</v>
      </c>
      <c r="AC1220" s="2" t="str">
        <f>_xlfn.IFNA(VLOOKUP(D1220,states!A$2:C$10,2,FALSE),"XX")</f>
        <v>C</v>
      </c>
      <c r="AD1220">
        <f>E1220</f>
        <v>0</v>
      </c>
      <c r="AE1220">
        <f>_xlfn.IFNA(VLOOKUP(D1220,states!A$2:D$10,4,FALSE),0)</f>
        <v>0</v>
      </c>
      <c r="AF1220">
        <v>0.5</v>
      </c>
      <c r="AG1220">
        <f>IF(AE1220=0,AF1220,IF(AE1220=1,IF(F1220=0.5,0.5,IF(H1220=1,0.5,1.5)),IF(F1220=0.5,0.5,IF(H1220=1,2.5,1.5))))</f>
        <v>0.5</v>
      </c>
      <c r="AH1220" s="7">
        <f>IF(AC1220="XX",0,1/C1220^(1/5)*IF(E1220=0,100,1)/(E1220+1)^(1/4))</f>
        <v>137.97296614612148</v>
      </c>
    </row>
    <row r="1221" spans="1:34">
      <c r="A1221">
        <v>4509</v>
      </c>
      <c r="B1221" s="1">
        <v>31612.84</v>
      </c>
      <c r="C1221" s="6">
        <v>0.2</v>
      </c>
      <c r="D1221" t="s">
        <v>5</v>
      </c>
      <c r="E1221">
        <v>1</v>
      </c>
      <c r="F1221">
        <v>1.5</v>
      </c>
      <c r="G1221" t="s">
        <v>1</v>
      </c>
      <c r="H1221">
        <v>1</v>
      </c>
      <c r="I1221" t="s">
        <v>0</v>
      </c>
      <c r="J1221">
        <v>1</v>
      </c>
      <c r="K1221">
        <v>2.5</v>
      </c>
      <c r="L1221" t="s">
        <v>1</v>
      </c>
      <c r="M1221">
        <v>1</v>
      </c>
      <c r="N1221" t="s">
        <v>4565</v>
      </c>
      <c r="O1221">
        <v>1</v>
      </c>
      <c r="P1221" t="str">
        <f>D1221&amp;"-"&amp;F1221&amp;"-"&amp;G1221&amp;"-"&amp;E1221&amp;"-"&amp;H1221</f>
        <v>C2Sigma-1.5-e-1-1</v>
      </c>
      <c r="Q1221" t="str">
        <f>I1221&amp;"-"&amp;K1221&amp;"-"&amp;L1221&amp;"-"&amp;J1221&amp;"-"&amp;M1221</f>
        <v>X2Pi-2.5-e-1-1</v>
      </c>
      <c r="R1221">
        <f>B1221+S1221</f>
        <v>34415.851530642001</v>
      </c>
      <c r="S1221">
        <f>_xlfn.IFNA(VLOOKUP(Q1221,'MARVEL-X'!A$2:I$1400,7,FALSE),VLOOKUP(Q1221,MARVEL!A$2:J$1522,10,FALSE))</f>
        <v>2803.0115306419998</v>
      </c>
      <c r="T1221">
        <f>IF(P1221=P1220,R1221+T1220,R1221)</f>
        <v>34415.851530642001</v>
      </c>
      <c r="U1221">
        <f>IF(P1221=P1220,1+U1220,1)</f>
        <v>1</v>
      </c>
      <c r="V1221">
        <f t="shared" si="19"/>
        <v>34415.851530642001</v>
      </c>
      <c r="W1221" t="str">
        <f>IF(V1221="","",IF(ABS(V1221-R1221)&gt;W$1,ABS(V1221-R1221),""))</f>
        <v/>
      </c>
      <c r="X1221" t="str">
        <f>Y1221&amp;"-"&amp;Z1221&amp;"-"&amp;AC1221&amp;"-"&amp;AD1221&amp;"-"&amp;AG1221</f>
        <v>1.5-e-C-1-0.5</v>
      </c>
      <c r="Y1221">
        <f>F1221</f>
        <v>1.5</v>
      </c>
      <c r="Z1221" s="2" t="str">
        <f>G1221</f>
        <v>e</v>
      </c>
      <c r="AA1221">
        <f>_xlfn.IFNA(VLOOKUP(X1221,'duo-out'!A$2:Q$5000,5,FALSE),E1221+10*(H1221-1)+1+_xlfn.IFNA(VLOOKUP(D1221,states!A$2:C$10,3,FALSE),1))</f>
        <v>119</v>
      </c>
      <c r="AB1221">
        <f>IF(V1221="","",V1221)</f>
        <v>34415.851530642001</v>
      </c>
      <c r="AC1221" s="2" t="str">
        <f>_xlfn.IFNA(VLOOKUP(D1221,states!A$2:C$10,2,FALSE),"XX")</f>
        <v>C</v>
      </c>
      <c r="AD1221">
        <f>E1221</f>
        <v>1</v>
      </c>
      <c r="AE1221">
        <f>_xlfn.IFNA(VLOOKUP(D1221,states!A$2:D$10,4,FALSE),0)</f>
        <v>0</v>
      </c>
      <c r="AF1221">
        <v>0.5</v>
      </c>
      <c r="AG1221">
        <f>IF(AE1221=0,AF1221,IF(AE1221=1,IF(F1221=0.5,0.5,IF(H1221=1,0.5,1.5)),IF(F1221=0.5,0.5,IF(H1221=1,2.5,1.5))))</f>
        <v>0.5</v>
      </c>
      <c r="AH1221" s="7">
        <f>IF(AC1221="XX",0,1/C1221^(1/5)*IF(E1221=0,100,1)/(E1221+1)^(1/4))</f>
        <v>1.1602097263419568</v>
      </c>
    </row>
    <row r="1222" spans="1:34">
      <c r="A1222">
        <v>1479</v>
      </c>
      <c r="B1222" s="1">
        <v>31377.02</v>
      </c>
      <c r="C1222" s="6">
        <v>0.11899999999999999</v>
      </c>
      <c r="D1222" t="s">
        <v>5</v>
      </c>
      <c r="E1222">
        <v>2</v>
      </c>
      <c r="F1222">
        <v>1.5</v>
      </c>
      <c r="G1222" t="s">
        <v>1</v>
      </c>
      <c r="H1222">
        <v>1</v>
      </c>
      <c r="I1222" t="s">
        <v>0</v>
      </c>
      <c r="J1222">
        <v>2</v>
      </c>
      <c r="K1222">
        <v>2.5</v>
      </c>
      <c r="L1222" t="s">
        <v>1</v>
      </c>
      <c r="M1222">
        <v>1</v>
      </c>
      <c r="N1222" t="s">
        <v>1535</v>
      </c>
      <c r="O1222">
        <v>1</v>
      </c>
      <c r="P1222" t="str">
        <f>D1222&amp;"-"&amp;F1222&amp;"-"&amp;G1222&amp;"-"&amp;E1222&amp;"-"&amp;H1222</f>
        <v>C2Sigma-1.5-e-2-1</v>
      </c>
      <c r="Q1222" t="str">
        <f>I1222&amp;"-"&amp;K1222&amp;"-"&amp;L1222&amp;"-"&amp;J1222&amp;"-"&amp;M1222</f>
        <v>X2Pi-2.5-e-2-1</v>
      </c>
      <c r="R1222">
        <f>B1222+S1222</f>
        <v>36783.695105872997</v>
      </c>
      <c r="S1222">
        <f>_xlfn.IFNA(VLOOKUP(Q1222,'MARVEL-X'!A$2:I$1400,7,FALSE),VLOOKUP(Q1222,MARVEL!A$2:J$1522,10,FALSE))</f>
        <v>5406.6751058729997</v>
      </c>
      <c r="T1222">
        <f>IF(P1222=P1221,R1222+T1221,R1222)</f>
        <v>36783.695105872997</v>
      </c>
      <c r="U1222">
        <f>IF(P1222=P1221,1+U1221,1)</f>
        <v>1</v>
      </c>
      <c r="V1222" t="str">
        <f t="shared" si="19"/>
        <v/>
      </c>
      <c r="W1222" t="str">
        <f>IF(V1222="","",IF(ABS(V1222-R1222)&gt;W$1,ABS(V1222-R1222),""))</f>
        <v/>
      </c>
      <c r="X1222" t="str">
        <f>Y1222&amp;"-"&amp;Z1222&amp;"-"&amp;AC1222&amp;"-"&amp;AD1222&amp;"-"&amp;AG1222</f>
        <v>1.5-e-C-2-0.5</v>
      </c>
      <c r="Y1222">
        <f>F1222</f>
        <v>1.5</v>
      </c>
      <c r="Z1222" s="2" t="str">
        <f>G1222</f>
        <v>e</v>
      </c>
      <c r="AA1222">
        <f>_xlfn.IFNA(VLOOKUP(X1222,'duo-out'!A$2:Q$5000,5,FALSE),E1222+10*(H1222-1)+1+_xlfn.IFNA(VLOOKUP(D1222,states!A$2:C$10,3,FALSE),1))</f>
        <v>132</v>
      </c>
      <c r="AB1222" t="str">
        <f>IF(V1222="","",V1222)</f>
        <v/>
      </c>
      <c r="AC1222" s="2" t="str">
        <f>_xlfn.IFNA(VLOOKUP(D1222,states!A$2:C$10,2,FALSE),"XX")</f>
        <v>C</v>
      </c>
      <c r="AD1222">
        <f>E1222</f>
        <v>2</v>
      </c>
      <c r="AE1222">
        <f>_xlfn.IFNA(VLOOKUP(D1222,states!A$2:D$10,4,FALSE),0)</f>
        <v>0</v>
      </c>
      <c r="AF1222">
        <v>0.5</v>
      </c>
      <c r="AG1222">
        <f>IF(AE1222=0,AF1222,IF(AE1222=1,IF(F1222=0.5,0.5,IF(H1222=1,0.5,1.5)),IF(F1222=0.5,0.5,IF(H1222=1,2.5,1.5))))</f>
        <v>0.5</v>
      </c>
      <c r="AH1222" s="7">
        <f>IF(AC1222="XX",0,1/C1222^(1/5)*IF(E1222=0,100,1)/(E1222+1)^(1/4))</f>
        <v>1.1630818914232828</v>
      </c>
    </row>
    <row r="1223" spans="1:34">
      <c r="A1223">
        <v>1470</v>
      </c>
      <c r="B1223" s="1">
        <v>31428.62</v>
      </c>
      <c r="C1223" s="6">
        <v>0.20480000000000001</v>
      </c>
      <c r="D1223" t="s">
        <v>5</v>
      </c>
      <c r="E1223">
        <v>2</v>
      </c>
      <c r="F1223">
        <v>1.5</v>
      </c>
      <c r="G1223" t="s">
        <v>1</v>
      </c>
      <c r="H1223">
        <v>1</v>
      </c>
      <c r="I1223" t="s">
        <v>0</v>
      </c>
      <c r="J1223">
        <v>2</v>
      </c>
      <c r="K1223">
        <v>1.5</v>
      </c>
      <c r="L1223" t="s">
        <v>2</v>
      </c>
      <c r="M1223">
        <v>1</v>
      </c>
      <c r="N1223" t="s">
        <v>1526</v>
      </c>
      <c r="O1223">
        <v>1</v>
      </c>
      <c r="P1223" t="str">
        <f>D1223&amp;"-"&amp;F1223&amp;"-"&amp;G1223&amp;"-"&amp;E1223&amp;"-"&amp;H1223</f>
        <v>C2Sigma-1.5-e-2-1</v>
      </c>
      <c r="Q1223" t="str">
        <f>I1223&amp;"-"&amp;K1223&amp;"-"&amp;L1223&amp;"-"&amp;J1223&amp;"-"&amp;M1223</f>
        <v>X2Pi-1.5-f-2-1</v>
      </c>
      <c r="R1223">
        <f>B1223+S1223</f>
        <v>36783.987067035996</v>
      </c>
      <c r="S1223">
        <f>_xlfn.IFNA(VLOOKUP(Q1223,'MARVEL-X'!A$2:I$1400,7,FALSE),VLOOKUP(Q1223,MARVEL!A$2:J$1522,10,FALSE))</f>
        <v>5355.3670670359998</v>
      </c>
      <c r="T1223">
        <f>IF(P1223=P1222,R1223+T1222,R1223)</f>
        <v>73567.682172909001</v>
      </c>
      <c r="U1223">
        <f>IF(P1223=P1222,1+U1222,1)</f>
        <v>2</v>
      </c>
      <c r="V1223" t="str">
        <f t="shared" si="19"/>
        <v/>
      </c>
      <c r="W1223" t="str">
        <f>IF(V1223="","",IF(ABS(V1223-R1223)&gt;W$1,ABS(V1223-R1223),""))</f>
        <v/>
      </c>
      <c r="X1223" t="str">
        <f>Y1223&amp;"-"&amp;Z1223&amp;"-"&amp;AC1223&amp;"-"&amp;AD1223&amp;"-"&amp;AG1223</f>
        <v>1.5-e-C-2-0.5</v>
      </c>
      <c r="Y1223">
        <f>F1223</f>
        <v>1.5</v>
      </c>
      <c r="Z1223" s="2" t="str">
        <f>G1223</f>
        <v>e</v>
      </c>
      <c r="AA1223">
        <f>_xlfn.IFNA(VLOOKUP(X1223,'duo-out'!A$2:Q$5000,5,FALSE),E1223+10*(H1223-1)+1+_xlfn.IFNA(VLOOKUP(D1223,states!A$2:C$10,3,FALSE),1))</f>
        <v>132</v>
      </c>
      <c r="AB1223" t="str">
        <f>IF(V1223="","",V1223)</f>
        <v/>
      </c>
      <c r="AC1223" s="2" t="str">
        <f>_xlfn.IFNA(VLOOKUP(D1223,states!A$2:C$10,2,FALSE),"XX")</f>
        <v>C</v>
      </c>
      <c r="AD1223">
        <f>E1223</f>
        <v>2</v>
      </c>
      <c r="AE1223">
        <f>_xlfn.IFNA(VLOOKUP(D1223,states!A$2:D$10,4,FALSE),0)</f>
        <v>0</v>
      </c>
      <c r="AF1223">
        <v>0.5</v>
      </c>
      <c r="AG1223">
        <f>IF(AE1223=0,AF1223,IF(AE1223=1,IF(F1223=0.5,0.5,IF(H1223=1,0.5,1.5)),IF(F1223=0.5,0.5,IF(H1223=1,2.5,1.5))))</f>
        <v>0.5</v>
      </c>
      <c r="AH1223" s="7">
        <f>IF(AC1223="XX",0,1/C1223^(1/5)*IF(E1223=0,100,1)/(E1223+1)^(1/4))</f>
        <v>1.0434068795659874</v>
      </c>
    </row>
    <row r="1224" spans="1:34">
      <c r="A1224">
        <v>1462</v>
      </c>
      <c r="B1224" s="1">
        <v>31446.11</v>
      </c>
      <c r="C1224" s="6">
        <v>0.1</v>
      </c>
      <c r="D1224" t="s">
        <v>5</v>
      </c>
      <c r="E1224">
        <v>2</v>
      </c>
      <c r="F1224">
        <v>1.5</v>
      </c>
      <c r="G1224" t="s">
        <v>1</v>
      </c>
      <c r="H1224">
        <v>1</v>
      </c>
      <c r="I1224" t="s">
        <v>0</v>
      </c>
      <c r="J1224">
        <v>2</v>
      </c>
      <c r="K1224">
        <v>0.5</v>
      </c>
      <c r="L1224" t="s">
        <v>1</v>
      </c>
      <c r="M1224">
        <v>2</v>
      </c>
      <c r="N1224" t="s">
        <v>1518</v>
      </c>
      <c r="O1224">
        <v>1</v>
      </c>
      <c r="P1224" t="str">
        <f>D1224&amp;"-"&amp;F1224&amp;"-"&amp;G1224&amp;"-"&amp;E1224&amp;"-"&amp;H1224</f>
        <v>C2Sigma-1.5-e-2-1</v>
      </c>
      <c r="Q1224" t="str">
        <f>I1224&amp;"-"&amp;K1224&amp;"-"&amp;L1224&amp;"-"&amp;J1224&amp;"-"&amp;M1224</f>
        <v>X2Pi-0.5-e-2-2</v>
      </c>
      <c r="R1224">
        <f>B1224+S1224</f>
        <v>36783.706391282001</v>
      </c>
      <c r="S1224">
        <f>_xlfn.IFNA(VLOOKUP(Q1224,'MARVEL-X'!A$2:I$1400,7,FALSE),VLOOKUP(Q1224,MARVEL!A$2:J$1522,10,FALSE))</f>
        <v>5337.5963912819998</v>
      </c>
      <c r="T1224">
        <f>IF(P1224=P1223,R1224+T1223,R1224)</f>
        <v>110351.388564191</v>
      </c>
      <c r="U1224">
        <f>IF(P1224=P1223,1+U1223,1)</f>
        <v>3</v>
      </c>
      <c r="V1224" t="str">
        <f t="shared" si="19"/>
        <v/>
      </c>
      <c r="W1224" t="str">
        <f>IF(V1224="","",IF(ABS(V1224-R1224)&gt;W$1,ABS(V1224-R1224),""))</f>
        <v/>
      </c>
      <c r="X1224" t="str">
        <f>Y1224&amp;"-"&amp;Z1224&amp;"-"&amp;AC1224&amp;"-"&amp;AD1224&amp;"-"&amp;AG1224</f>
        <v>1.5-e-C-2-0.5</v>
      </c>
      <c r="Y1224">
        <f>F1224</f>
        <v>1.5</v>
      </c>
      <c r="Z1224" s="2" t="str">
        <f>G1224</f>
        <v>e</v>
      </c>
      <c r="AA1224">
        <f>_xlfn.IFNA(VLOOKUP(X1224,'duo-out'!A$2:Q$5000,5,FALSE),E1224+10*(H1224-1)+1+_xlfn.IFNA(VLOOKUP(D1224,states!A$2:C$10,3,FALSE),1))</f>
        <v>132</v>
      </c>
      <c r="AB1224" t="str">
        <f>IF(V1224="","",V1224)</f>
        <v/>
      </c>
      <c r="AC1224" s="2" t="str">
        <f>_xlfn.IFNA(VLOOKUP(D1224,states!A$2:C$10,2,FALSE),"XX")</f>
        <v>C</v>
      </c>
      <c r="AD1224">
        <f>E1224</f>
        <v>2</v>
      </c>
      <c r="AE1224">
        <f>_xlfn.IFNA(VLOOKUP(D1224,states!A$2:D$10,4,FALSE),0)</f>
        <v>0</v>
      </c>
      <c r="AF1224">
        <v>0.5</v>
      </c>
      <c r="AG1224">
        <f>IF(AE1224=0,AF1224,IF(AE1224=1,IF(F1224=0.5,0.5,IF(H1224=1,0.5,1.5)),IF(F1224=0.5,0.5,IF(H1224=1,2.5,1.5))))</f>
        <v>0.5</v>
      </c>
      <c r="AH1224" s="7">
        <f>IF(AC1224="XX",0,1/C1224^(1/5)*IF(E1224=0,100,1)/(E1224+1)^(1/4))</f>
        <v>1.2042584055782313</v>
      </c>
    </row>
    <row r="1225" spans="1:34">
      <c r="A1225">
        <v>5000</v>
      </c>
      <c r="B1225" s="1">
        <v>31446.194</v>
      </c>
      <c r="C1225" s="6">
        <v>0.05</v>
      </c>
      <c r="D1225" t="s">
        <v>5</v>
      </c>
      <c r="E1225">
        <v>2</v>
      </c>
      <c r="F1225">
        <v>1.5</v>
      </c>
      <c r="G1225" t="s">
        <v>1</v>
      </c>
      <c r="H1225">
        <v>1</v>
      </c>
      <c r="I1225" t="s">
        <v>0</v>
      </c>
      <c r="J1225">
        <v>2</v>
      </c>
      <c r="K1225">
        <v>0.5</v>
      </c>
      <c r="L1225" t="s">
        <v>1</v>
      </c>
      <c r="M1225">
        <v>2</v>
      </c>
      <c r="N1225" t="s">
        <v>5056</v>
      </c>
      <c r="O1225">
        <v>1</v>
      </c>
      <c r="P1225" t="str">
        <f>D1225&amp;"-"&amp;F1225&amp;"-"&amp;G1225&amp;"-"&amp;E1225&amp;"-"&amp;H1225</f>
        <v>C2Sigma-1.5-e-2-1</v>
      </c>
      <c r="Q1225" t="str">
        <f>I1225&amp;"-"&amp;K1225&amp;"-"&amp;L1225&amp;"-"&amp;J1225&amp;"-"&amp;M1225</f>
        <v>X2Pi-0.5-e-2-2</v>
      </c>
      <c r="R1225">
        <f>B1225+S1225</f>
        <v>36783.790391281997</v>
      </c>
      <c r="S1225">
        <f>_xlfn.IFNA(VLOOKUP(Q1225,'MARVEL-X'!A$2:I$1400,7,FALSE),VLOOKUP(Q1225,MARVEL!A$2:J$1522,10,FALSE))</f>
        <v>5337.5963912819998</v>
      </c>
      <c r="T1225">
        <f>IF(P1225=P1224,R1225+T1224,R1225)</f>
        <v>147135.17895547301</v>
      </c>
      <c r="U1225">
        <f>IF(P1225=P1224,1+U1224,1)</f>
        <v>4</v>
      </c>
      <c r="V1225" t="str">
        <f t="shared" si="19"/>
        <v/>
      </c>
      <c r="W1225" t="str">
        <f>IF(V1225="","",IF(ABS(V1225-R1225)&gt;W$1,ABS(V1225-R1225),""))</f>
        <v/>
      </c>
      <c r="X1225" t="str">
        <f>Y1225&amp;"-"&amp;Z1225&amp;"-"&amp;AC1225&amp;"-"&amp;AD1225&amp;"-"&amp;AG1225</f>
        <v>1.5-e-C-2-0.5</v>
      </c>
      <c r="Y1225">
        <f>F1225</f>
        <v>1.5</v>
      </c>
      <c r="Z1225" s="2" t="str">
        <f>G1225</f>
        <v>e</v>
      </c>
      <c r="AA1225">
        <f>_xlfn.IFNA(VLOOKUP(X1225,'duo-out'!A$2:Q$5000,5,FALSE),E1225+10*(H1225-1)+1+_xlfn.IFNA(VLOOKUP(D1225,states!A$2:C$10,3,FALSE),1))</f>
        <v>132</v>
      </c>
      <c r="AB1225" t="str">
        <f>IF(V1225="","",V1225)</f>
        <v/>
      </c>
      <c r="AC1225" s="2" t="str">
        <f>_xlfn.IFNA(VLOOKUP(D1225,states!A$2:C$10,2,FALSE),"XX")</f>
        <v>C</v>
      </c>
      <c r="AD1225">
        <f>E1225</f>
        <v>2</v>
      </c>
      <c r="AE1225">
        <f>_xlfn.IFNA(VLOOKUP(D1225,states!A$2:D$10,4,FALSE),0)</f>
        <v>0</v>
      </c>
      <c r="AF1225">
        <v>0.5</v>
      </c>
      <c r="AG1225">
        <f>IF(AE1225=0,AF1225,IF(AE1225=1,IF(F1225=0.5,0.5,IF(H1225=1,0.5,1.5)),IF(F1225=0.5,0.5,IF(H1225=1,2.5,1.5))))</f>
        <v>0.5</v>
      </c>
      <c r="AH1225" s="7">
        <f>IF(AC1225="XX",0,1/C1225^(1/5)*IF(E1225=0,100,1)/(E1225+1)^(1/4))</f>
        <v>1.3833296494790666</v>
      </c>
    </row>
    <row r="1226" spans="1:34">
      <c r="A1226">
        <v>4978</v>
      </c>
      <c r="B1226" s="1">
        <v>31428.466</v>
      </c>
      <c r="C1226" s="6">
        <v>6.9769999999999999E-2</v>
      </c>
      <c r="D1226" t="s">
        <v>5</v>
      </c>
      <c r="E1226">
        <v>2</v>
      </c>
      <c r="F1226">
        <v>1.5</v>
      </c>
      <c r="G1226" t="s">
        <v>1</v>
      </c>
      <c r="H1226">
        <v>1</v>
      </c>
      <c r="I1226" t="s">
        <v>0</v>
      </c>
      <c r="J1226">
        <v>2</v>
      </c>
      <c r="K1226">
        <v>1.5</v>
      </c>
      <c r="L1226" t="s">
        <v>2</v>
      </c>
      <c r="M1226">
        <v>1</v>
      </c>
      <c r="N1226" t="s">
        <v>5034</v>
      </c>
      <c r="O1226">
        <v>1</v>
      </c>
      <c r="P1226" t="str">
        <f>D1226&amp;"-"&amp;F1226&amp;"-"&amp;G1226&amp;"-"&amp;E1226&amp;"-"&amp;H1226</f>
        <v>C2Sigma-1.5-e-2-1</v>
      </c>
      <c r="Q1226" t="str">
        <f>I1226&amp;"-"&amp;K1226&amp;"-"&amp;L1226&amp;"-"&amp;J1226&amp;"-"&amp;M1226</f>
        <v>X2Pi-1.5-f-2-1</v>
      </c>
      <c r="R1226">
        <f>B1226+S1226</f>
        <v>36783.833067036001</v>
      </c>
      <c r="S1226">
        <f>_xlfn.IFNA(VLOOKUP(Q1226,'MARVEL-X'!A$2:I$1400,7,FALSE),VLOOKUP(Q1226,MARVEL!A$2:J$1522,10,FALSE))</f>
        <v>5355.3670670359998</v>
      </c>
      <c r="T1226">
        <f>IF(P1226=P1225,R1226+T1225,R1226)</f>
        <v>183919.01202250901</v>
      </c>
      <c r="U1226">
        <f>IF(P1226=P1225,1+U1225,1)</f>
        <v>5</v>
      </c>
      <c r="V1226" t="str">
        <f t="shared" si="19"/>
        <v/>
      </c>
      <c r="W1226" t="str">
        <f>IF(V1226="","",IF(ABS(V1226-R1226)&gt;W$1,ABS(V1226-R1226),""))</f>
        <v/>
      </c>
      <c r="X1226" t="str">
        <f>Y1226&amp;"-"&amp;Z1226&amp;"-"&amp;AC1226&amp;"-"&amp;AD1226&amp;"-"&amp;AG1226</f>
        <v>1.5-e-C-2-0.5</v>
      </c>
      <c r="Y1226">
        <f>F1226</f>
        <v>1.5</v>
      </c>
      <c r="Z1226" s="2" t="str">
        <f>G1226</f>
        <v>e</v>
      </c>
      <c r="AA1226">
        <f>_xlfn.IFNA(VLOOKUP(X1226,'duo-out'!A$2:Q$5000,5,FALSE),E1226+10*(H1226-1)+1+_xlfn.IFNA(VLOOKUP(D1226,states!A$2:C$10,3,FALSE),1))</f>
        <v>132</v>
      </c>
      <c r="AB1226" t="str">
        <f>IF(V1226="","",V1226)</f>
        <v/>
      </c>
      <c r="AC1226" s="2" t="str">
        <f>_xlfn.IFNA(VLOOKUP(D1226,states!A$2:C$10,2,FALSE),"XX")</f>
        <v>C</v>
      </c>
      <c r="AD1226">
        <f>E1226</f>
        <v>2</v>
      </c>
      <c r="AE1226">
        <f>_xlfn.IFNA(VLOOKUP(D1226,states!A$2:D$10,4,FALSE),0)</f>
        <v>0</v>
      </c>
      <c r="AF1226">
        <v>0.5</v>
      </c>
      <c r="AG1226">
        <f>IF(AE1226=0,AF1226,IF(AE1226=1,IF(F1226=0.5,0.5,IF(H1226=1,0.5,1.5)),IF(F1226=0.5,0.5,IF(H1226=1,2.5,1.5))))</f>
        <v>0.5</v>
      </c>
      <c r="AH1226" s="7">
        <f>IF(AC1226="XX",0,1/C1226^(1/5)*IF(E1226=0,100,1)/(E1226+1)^(1/4))</f>
        <v>1.2941539485218194</v>
      </c>
    </row>
    <row r="1227" spans="1:34">
      <c r="A1227">
        <v>4960</v>
      </c>
      <c r="B1227" s="1">
        <v>31377.127</v>
      </c>
      <c r="C1227" s="6">
        <v>0.05</v>
      </c>
      <c r="D1227" t="s">
        <v>5</v>
      </c>
      <c r="E1227">
        <v>2</v>
      </c>
      <c r="F1227">
        <v>1.5</v>
      </c>
      <c r="G1227" t="s">
        <v>1</v>
      </c>
      <c r="H1227">
        <v>1</v>
      </c>
      <c r="I1227" t="s">
        <v>0</v>
      </c>
      <c r="J1227">
        <v>2</v>
      </c>
      <c r="K1227">
        <v>2.5</v>
      </c>
      <c r="L1227" t="s">
        <v>1</v>
      </c>
      <c r="M1227">
        <v>1</v>
      </c>
      <c r="N1227" t="s">
        <v>5016</v>
      </c>
      <c r="O1227">
        <v>1</v>
      </c>
      <c r="P1227" t="str">
        <f>D1227&amp;"-"&amp;F1227&amp;"-"&amp;G1227&amp;"-"&amp;E1227&amp;"-"&amp;H1227</f>
        <v>C2Sigma-1.5-e-2-1</v>
      </c>
      <c r="Q1227" t="str">
        <f>I1227&amp;"-"&amp;K1227&amp;"-"&amp;L1227&amp;"-"&amp;J1227&amp;"-"&amp;M1227</f>
        <v>X2Pi-2.5-e-2-1</v>
      </c>
      <c r="R1227">
        <f>B1227+S1227</f>
        <v>36783.802105873001</v>
      </c>
      <c r="S1227">
        <f>_xlfn.IFNA(VLOOKUP(Q1227,'MARVEL-X'!A$2:I$1400,7,FALSE),VLOOKUP(Q1227,MARVEL!A$2:J$1522,10,FALSE))</f>
        <v>5406.6751058729997</v>
      </c>
      <c r="T1227">
        <f>IF(P1227=P1226,R1227+T1226,R1227)</f>
        <v>220702.81412838202</v>
      </c>
      <c r="U1227">
        <f>IF(P1227=P1226,1+U1226,1)</f>
        <v>6</v>
      </c>
      <c r="V1227">
        <f t="shared" si="19"/>
        <v>36783.802354730338</v>
      </c>
      <c r="W1227" t="str">
        <f>IF(V1227="","",IF(ABS(V1227-R1227)&gt;W$1,ABS(V1227-R1227),""))</f>
        <v/>
      </c>
      <c r="X1227" t="str">
        <f>Y1227&amp;"-"&amp;Z1227&amp;"-"&amp;AC1227&amp;"-"&amp;AD1227&amp;"-"&amp;AG1227</f>
        <v>1.5-e-C-2-0.5</v>
      </c>
      <c r="Y1227">
        <f>F1227</f>
        <v>1.5</v>
      </c>
      <c r="Z1227" s="2" t="str">
        <f>G1227</f>
        <v>e</v>
      </c>
      <c r="AA1227">
        <f>_xlfn.IFNA(VLOOKUP(X1227,'duo-out'!A$2:Q$5000,5,FALSE),E1227+10*(H1227-1)+1+_xlfn.IFNA(VLOOKUP(D1227,states!A$2:C$10,3,FALSE),1))</f>
        <v>132</v>
      </c>
      <c r="AB1227">
        <f>IF(V1227="","",V1227)</f>
        <v>36783.802354730338</v>
      </c>
      <c r="AC1227" s="2" t="str">
        <f>_xlfn.IFNA(VLOOKUP(D1227,states!A$2:C$10,2,FALSE),"XX")</f>
        <v>C</v>
      </c>
      <c r="AD1227">
        <f>E1227</f>
        <v>2</v>
      </c>
      <c r="AE1227">
        <f>_xlfn.IFNA(VLOOKUP(D1227,states!A$2:D$10,4,FALSE),0)</f>
        <v>0</v>
      </c>
      <c r="AF1227">
        <v>0.5</v>
      </c>
      <c r="AG1227">
        <f>IF(AE1227=0,AF1227,IF(AE1227=1,IF(F1227=0.5,0.5,IF(H1227=1,0.5,1.5)),IF(F1227=0.5,0.5,IF(H1227=1,2.5,1.5))))</f>
        <v>0.5</v>
      </c>
      <c r="AH1227" s="7">
        <f>IF(AC1227="XX",0,1/C1227^(1/5)*IF(E1227=0,100,1)/(E1227+1)^(1/4))</f>
        <v>1.3833296494790666</v>
      </c>
    </row>
    <row r="1228" spans="1:34">
      <c r="A1228">
        <v>331</v>
      </c>
      <c r="B1228" s="1">
        <v>31862.967000000001</v>
      </c>
      <c r="C1228" s="6">
        <v>0.02</v>
      </c>
      <c r="D1228" t="s">
        <v>5</v>
      </c>
      <c r="E1228">
        <v>0</v>
      </c>
      <c r="F1228">
        <v>1.5</v>
      </c>
      <c r="G1228" t="s">
        <v>2</v>
      </c>
      <c r="H1228">
        <v>2</v>
      </c>
      <c r="I1228" t="s">
        <v>0</v>
      </c>
      <c r="J1228">
        <v>0</v>
      </c>
      <c r="K1228">
        <v>0.5</v>
      </c>
      <c r="L1228" t="s">
        <v>2</v>
      </c>
      <c r="M1228">
        <v>2</v>
      </c>
      <c r="N1228" t="s">
        <v>386</v>
      </c>
      <c r="O1228">
        <v>-1</v>
      </c>
      <c r="P1228" t="str">
        <f>D1228&amp;"-"&amp;F1228&amp;"-"&amp;G1228&amp;"-"&amp;E1228&amp;"-"&amp;H1228</f>
        <v>C2Sigma-1.5-f-0-2</v>
      </c>
      <c r="Q1228" t="str">
        <f>I1228&amp;"-"&amp;K1228&amp;"-"&amp;L1228&amp;"-"&amp;J1228&amp;"-"&amp;M1228</f>
        <v>X2Pi-0.5-f-0-2</v>
      </c>
      <c r="R1228">
        <f>B1228+S1228</f>
        <v>31863.077615028</v>
      </c>
      <c r="S1228">
        <f>_xlfn.IFNA(VLOOKUP(Q1228,'MARVEL-X'!A$2:I$1400,7,FALSE),VLOOKUP(Q1228,MARVEL!A$2:J$1522,10,FALSE))</f>
        <v>0.110615028</v>
      </c>
      <c r="T1228">
        <f>IF(P1228=P1227,R1228+T1227,R1228)</f>
        <v>31863.077615028</v>
      </c>
      <c r="U1228">
        <f>IF(P1228=P1227,1+U1227,1)</f>
        <v>1</v>
      </c>
      <c r="V1228" t="str">
        <f t="shared" si="19"/>
        <v/>
      </c>
      <c r="W1228" t="str">
        <f>IF(V1228="","",IF(ABS(V1228-R1228)&gt;W$1,ABS(V1228-R1228),""))</f>
        <v/>
      </c>
      <c r="X1228" t="str">
        <f>Y1228&amp;"-"&amp;Z1228&amp;"-"&amp;AC1228&amp;"-"&amp;AD1228&amp;"-"&amp;AG1228</f>
        <v>1.5-f-C-0-0.5</v>
      </c>
      <c r="Y1228">
        <f>F1228</f>
        <v>1.5</v>
      </c>
      <c r="Z1228" s="2" t="str">
        <f>G1228</f>
        <v>f</v>
      </c>
      <c r="AA1228">
        <f>_xlfn.IFNA(VLOOKUP(X1228,'duo-out'!A$2:Q$5000,5,FALSE),E1228+10*(H1228-1)+1+_xlfn.IFNA(VLOOKUP(D1228,states!A$2:C$10,3,FALSE),1))</f>
        <v>106</v>
      </c>
      <c r="AB1228" t="str">
        <f>IF(V1228="","",V1228)</f>
        <v/>
      </c>
      <c r="AC1228" s="2" t="str">
        <f>_xlfn.IFNA(VLOOKUP(D1228,states!A$2:C$10,2,FALSE),"XX")</f>
        <v>C</v>
      </c>
      <c r="AD1228">
        <f>E1228</f>
        <v>0</v>
      </c>
      <c r="AE1228">
        <f>_xlfn.IFNA(VLOOKUP(D1228,states!A$2:D$10,4,FALSE),0)</f>
        <v>0</v>
      </c>
      <c r="AF1228">
        <v>0.5</v>
      </c>
      <c r="AG1228">
        <f>IF(AE1228=0,AF1228,IF(AE1228=1,IF(F1228=0.5,0.5,IF(H1228=1,0.5,1.5)),IF(F1228=0.5,0.5,IF(H1228=1,2.5,1.5))))</f>
        <v>0.5</v>
      </c>
      <c r="AH1228" s="7">
        <f>IF(AC1228="XX",0,1/C1228^(1/5)*IF(E1228=0,100,1)/(E1228+1)^(1/4))</f>
        <v>218.67241478865563</v>
      </c>
    </row>
    <row r="1229" spans="1:34">
      <c r="A1229">
        <v>105</v>
      </c>
      <c r="B1229" s="1">
        <v>31844.975999999999</v>
      </c>
      <c r="C1229" s="6">
        <v>0.04</v>
      </c>
      <c r="D1229" t="s">
        <v>5</v>
      </c>
      <c r="E1229">
        <v>0</v>
      </c>
      <c r="F1229">
        <v>1.5</v>
      </c>
      <c r="G1229" t="s">
        <v>2</v>
      </c>
      <c r="H1229">
        <v>2</v>
      </c>
      <c r="I1229" t="s">
        <v>0</v>
      </c>
      <c r="J1229">
        <v>0</v>
      </c>
      <c r="K1229">
        <v>1.5</v>
      </c>
      <c r="L1229" t="s">
        <v>1</v>
      </c>
      <c r="M1229">
        <v>1</v>
      </c>
      <c r="N1229" t="s">
        <v>160</v>
      </c>
      <c r="O1229">
        <v>-1</v>
      </c>
      <c r="P1229" t="str">
        <f>D1229&amp;"-"&amp;F1229&amp;"-"&amp;G1229&amp;"-"&amp;E1229&amp;"-"&amp;H1229</f>
        <v>C2Sigma-1.5-f-0-2</v>
      </c>
      <c r="Q1229" t="str">
        <f>I1229&amp;"-"&amp;K1229&amp;"-"&amp;L1229&amp;"-"&amp;J1229&amp;"-"&amp;M1229</f>
        <v>X2Pi-1.5-e-0-1</v>
      </c>
      <c r="R1229">
        <f>B1229+S1229</f>
        <v>31862.880908029998</v>
      </c>
      <c r="S1229">
        <f>_xlfn.IFNA(VLOOKUP(Q1229,'MARVEL-X'!A$2:I$1400,7,FALSE),VLOOKUP(Q1229,MARVEL!A$2:J$1522,10,FALSE))</f>
        <v>17.904908030000001</v>
      </c>
      <c r="T1229">
        <f>IF(P1229=P1228,R1229+T1228,R1229)</f>
        <v>63725.958523057998</v>
      </c>
      <c r="U1229">
        <f>IF(P1229=P1228,1+U1228,1)</f>
        <v>2</v>
      </c>
      <c r="V1229" t="str">
        <f t="shared" si="19"/>
        <v/>
      </c>
      <c r="W1229" t="str">
        <f>IF(V1229="","",IF(ABS(V1229-R1229)&gt;W$1,ABS(V1229-R1229),""))</f>
        <v/>
      </c>
      <c r="X1229" t="str">
        <f>Y1229&amp;"-"&amp;Z1229&amp;"-"&amp;AC1229&amp;"-"&amp;AD1229&amp;"-"&amp;AG1229</f>
        <v>1.5-f-C-0-0.5</v>
      </c>
      <c r="Y1229">
        <f>F1229</f>
        <v>1.5</v>
      </c>
      <c r="Z1229" s="2" t="str">
        <f>G1229</f>
        <v>f</v>
      </c>
      <c r="AA1229">
        <f>_xlfn.IFNA(VLOOKUP(X1229,'duo-out'!A$2:Q$5000,5,FALSE),E1229+10*(H1229-1)+1+_xlfn.IFNA(VLOOKUP(D1229,states!A$2:C$10,3,FALSE),1))</f>
        <v>106</v>
      </c>
      <c r="AB1229" t="str">
        <f>IF(V1229="","",V1229)</f>
        <v/>
      </c>
      <c r="AC1229" s="2" t="str">
        <f>_xlfn.IFNA(VLOOKUP(D1229,states!A$2:C$10,2,FALSE),"XX")</f>
        <v>C</v>
      </c>
      <c r="AD1229">
        <f>E1229</f>
        <v>0</v>
      </c>
      <c r="AE1229">
        <f>_xlfn.IFNA(VLOOKUP(D1229,states!A$2:D$10,4,FALSE),0)</f>
        <v>0</v>
      </c>
      <c r="AF1229">
        <v>0.5</v>
      </c>
      <c r="AG1229">
        <f>IF(AE1229=0,AF1229,IF(AE1229=1,IF(F1229=0.5,0.5,IF(H1229=1,0.5,1.5)),IF(F1229=0.5,0.5,IF(H1229=1,2.5,1.5))))</f>
        <v>0.5</v>
      </c>
      <c r="AH1229" s="7">
        <f>IF(AC1229="XX",0,1/C1229^(1/5)*IF(E1229=0,100,1)/(E1229+1)^(1/4))</f>
        <v>190.36539387158786</v>
      </c>
    </row>
    <row r="1230" spans="1:34">
      <c r="A1230">
        <v>4791</v>
      </c>
      <c r="B1230" s="1">
        <v>31862.679</v>
      </c>
      <c r="C1230" s="6">
        <v>0.02</v>
      </c>
      <c r="D1230" t="s">
        <v>5</v>
      </c>
      <c r="E1230">
        <v>0</v>
      </c>
      <c r="F1230">
        <v>1.5</v>
      </c>
      <c r="G1230" t="s">
        <v>2</v>
      </c>
      <c r="H1230">
        <v>2</v>
      </c>
      <c r="I1230" t="s">
        <v>0</v>
      </c>
      <c r="J1230">
        <v>0</v>
      </c>
      <c r="K1230">
        <v>0.5</v>
      </c>
      <c r="L1230" t="s">
        <v>2</v>
      </c>
      <c r="M1230">
        <v>2</v>
      </c>
      <c r="N1230" t="s">
        <v>4847</v>
      </c>
      <c r="O1230">
        <v>1</v>
      </c>
      <c r="P1230" t="str">
        <f>D1230&amp;"-"&amp;F1230&amp;"-"&amp;G1230&amp;"-"&amp;E1230&amp;"-"&amp;H1230</f>
        <v>C2Sigma-1.5-f-0-2</v>
      </c>
      <c r="Q1230" t="str">
        <f>I1230&amp;"-"&amp;K1230&amp;"-"&amp;L1230&amp;"-"&amp;J1230&amp;"-"&amp;M1230</f>
        <v>X2Pi-0.5-f-0-2</v>
      </c>
      <c r="R1230">
        <f>B1230+S1230</f>
        <v>31862.789615027999</v>
      </c>
      <c r="S1230">
        <f>_xlfn.IFNA(VLOOKUP(Q1230,'MARVEL-X'!A$2:I$1400,7,FALSE),VLOOKUP(Q1230,MARVEL!A$2:J$1522,10,FALSE))</f>
        <v>0.110615028</v>
      </c>
      <c r="T1230">
        <f>IF(P1230=P1229,R1230+T1229,R1230)</f>
        <v>95588.748138085997</v>
      </c>
      <c r="U1230">
        <f>IF(P1230=P1229,1+U1229,1)</f>
        <v>3</v>
      </c>
      <c r="V1230" t="str">
        <f t="shared" si="19"/>
        <v/>
      </c>
      <c r="W1230" t="str">
        <f>IF(V1230="","",IF(ABS(V1230-R1230)&gt;W$1,ABS(V1230-R1230),""))</f>
        <v/>
      </c>
      <c r="X1230" t="str">
        <f>Y1230&amp;"-"&amp;Z1230&amp;"-"&amp;AC1230&amp;"-"&amp;AD1230&amp;"-"&amp;AG1230</f>
        <v>1.5-f-C-0-0.5</v>
      </c>
      <c r="Y1230">
        <f>F1230</f>
        <v>1.5</v>
      </c>
      <c r="Z1230" s="2" t="str">
        <f>G1230</f>
        <v>f</v>
      </c>
      <c r="AA1230">
        <f>_xlfn.IFNA(VLOOKUP(X1230,'duo-out'!A$2:Q$5000,5,FALSE),E1230+10*(H1230-1)+1+_xlfn.IFNA(VLOOKUP(D1230,states!A$2:C$10,3,FALSE),1))</f>
        <v>106</v>
      </c>
      <c r="AB1230" t="str">
        <f>IF(V1230="","",V1230)</f>
        <v/>
      </c>
      <c r="AC1230" s="2" t="str">
        <f>_xlfn.IFNA(VLOOKUP(D1230,states!A$2:C$10,2,FALSE),"XX")</f>
        <v>C</v>
      </c>
      <c r="AD1230">
        <f>E1230</f>
        <v>0</v>
      </c>
      <c r="AE1230">
        <f>_xlfn.IFNA(VLOOKUP(D1230,states!A$2:D$10,4,FALSE),0)</f>
        <v>0</v>
      </c>
      <c r="AF1230">
        <v>0.5</v>
      </c>
      <c r="AG1230">
        <f>IF(AE1230=0,AF1230,IF(AE1230=1,IF(F1230=0.5,0.5,IF(H1230=1,0.5,1.5)),IF(F1230=0.5,0.5,IF(H1230=1,2.5,1.5))))</f>
        <v>0.5</v>
      </c>
      <c r="AH1230" s="7">
        <f>IF(AC1230="XX",0,1/C1230^(1/5)*IF(E1230=0,100,1)/(E1230+1)^(1/4))</f>
        <v>218.67241478865563</v>
      </c>
    </row>
    <row r="1231" spans="1:34">
      <c r="A1231">
        <v>4498</v>
      </c>
      <c r="B1231" s="1">
        <v>31709.100299999998</v>
      </c>
      <c r="C1231" s="6">
        <v>3.0000000000000001E-3</v>
      </c>
      <c r="D1231" t="s">
        <v>5</v>
      </c>
      <c r="E1231">
        <v>0</v>
      </c>
      <c r="F1231">
        <v>1.5</v>
      </c>
      <c r="G1231" t="s">
        <v>2</v>
      </c>
      <c r="H1231">
        <v>2</v>
      </c>
      <c r="I1231" t="s">
        <v>0</v>
      </c>
      <c r="J1231">
        <v>0</v>
      </c>
      <c r="K1231">
        <v>2.5</v>
      </c>
      <c r="L1231" t="s">
        <v>2</v>
      </c>
      <c r="M1231">
        <v>2</v>
      </c>
      <c r="N1231" t="s">
        <v>4554</v>
      </c>
      <c r="O1231">
        <v>1</v>
      </c>
      <c r="P1231" t="str">
        <f>D1231&amp;"-"&amp;F1231&amp;"-"&amp;G1231&amp;"-"&amp;E1231&amp;"-"&amp;H1231</f>
        <v>C2Sigma-1.5-f-0-2</v>
      </c>
      <c r="Q1231" t="str">
        <f>I1231&amp;"-"&amp;K1231&amp;"-"&amp;L1231&amp;"-"&amp;J1231&amp;"-"&amp;M1231</f>
        <v>X2Pi-2.5-f-0-2</v>
      </c>
      <c r="R1231">
        <f>B1231+S1231</f>
        <v>31862.788032624998</v>
      </c>
      <c r="S1231">
        <f>_xlfn.IFNA(VLOOKUP(Q1231,'MARVEL-X'!A$2:I$1400,7,FALSE),VLOOKUP(Q1231,MARVEL!A$2:J$1522,10,FALSE))</f>
        <v>153.687732625</v>
      </c>
      <c r="T1231">
        <f>IF(P1231=P1230,R1231+T1230,R1231)</f>
        <v>127451.536170711</v>
      </c>
      <c r="U1231">
        <f>IF(P1231=P1230,1+U1230,1)</f>
        <v>4</v>
      </c>
      <c r="V1231" t="str">
        <f t="shared" si="19"/>
        <v/>
      </c>
      <c r="W1231" t="str">
        <f>IF(V1231="","",IF(ABS(V1231-R1231)&gt;W$1,ABS(V1231-R1231),""))</f>
        <v/>
      </c>
      <c r="X1231" t="str">
        <f>Y1231&amp;"-"&amp;Z1231&amp;"-"&amp;AC1231&amp;"-"&amp;AD1231&amp;"-"&amp;AG1231</f>
        <v>1.5-f-C-0-0.5</v>
      </c>
      <c r="Y1231">
        <f>F1231</f>
        <v>1.5</v>
      </c>
      <c r="Z1231" s="2" t="str">
        <f>G1231</f>
        <v>f</v>
      </c>
      <c r="AA1231">
        <f>_xlfn.IFNA(VLOOKUP(X1231,'duo-out'!A$2:Q$5000,5,FALSE),E1231+10*(H1231-1)+1+_xlfn.IFNA(VLOOKUP(D1231,states!A$2:C$10,3,FALSE),1))</f>
        <v>106</v>
      </c>
      <c r="AB1231" t="str">
        <f>IF(V1231="","",V1231)</f>
        <v/>
      </c>
      <c r="AC1231" s="2" t="str">
        <f>_xlfn.IFNA(VLOOKUP(D1231,states!A$2:C$10,2,FALSE),"XX")</f>
        <v>C</v>
      </c>
      <c r="AD1231">
        <f>E1231</f>
        <v>0</v>
      </c>
      <c r="AE1231">
        <f>_xlfn.IFNA(VLOOKUP(D1231,states!A$2:D$10,4,FALSE),0)</f>
        <v>0</v>
      </c>
      <c r="AF1231">
        <v>0.5</v>
      </c>
      <c r="AG1231">
        <f>IF(AE1231=0,AF1231,IF(AE1231=1,IF(F1231=0.5,0.5,IF(H1231=1,0.5,1.5)),IF(F1231=0.5,0.5,IF(H1231=1,2.5,1.5))))</f>
        <v>0.5</v>
      </c>
      <c r="AH1231" s="7">
        <f>IF(AC1231="XX",0,1/C1231^(1/5)*IF(E1231=0,100,1)/(E1231+1)^(1/4))</f>
        <v>319.57717183806091</v>
      </c>
    </row>
    <row r="1232" spans="1:34">
      <c r="A1232">
        <v>4489</v>
      </c>
      <c r="B1232" s="1">
        <v>31795.844400000002</v>
      </c>
      <c r="C1232" s="6">
        <v>2E-3</v>
      </c>
      <c r="D1232" t="s">
        <v>5</v>
      </c>
      <c r="E1232">
        <v>0</v>
      </c>
      <c r="F1232">
        <v>1.5</v>
      </c>
      <c r="G1232" t="s">
        <v>2</v>
      </c>
      <c r="H1232">
        <v>2</v>
      </c>
      <c r="I1232" t="s">
        <v>0</v>
      </c>
      <c r="J1232">
        <v>0</v>
      </c>
      <c r="K1232">
        <v>1.5</v>
      </c>
      <c r="L1232" t="s">
        <v>1</v>
      </c>
      <c r="M1232">
        <v>2</v>
      </c>
      <c r="N1232" t="s">
        <v>4545</v>
      </c>
      <c r="O1232">
        <v>1</v>
      </c>
      <c r="P1232" t="str">
        <f>D1232&amp;"-"&amp;F1232&amp;"-"&amp;G1232&amp;"-"&amp;E1232&amp;"-"&amp;H1232</f>
        <v>C2Sigma-1.5-f-0-2</v>
      </c>
      <c r="Q1232" t="str">
        <f>I1232&amp;"-"&amp;K1232&amp;"-"&amp;L1232&amp;"-"&amp;J1232&amp;"-"&amp;M1232</f>
        <v>X2Pi-1.5-e-0-2</v>
      </c>
      <c r="R1232">
        <f>B1232+S1232</f>
        <v>31862.783729397001</v>
      </c>
      <c r="S1232">
        <f>_xlfn.IFNA(VLOOKUP(Q1232,'MARVEL-X'!A$2:I$1400,7,FALSE),VLOOKUP(Q1232,MARVEL!A$2:J$1522,10,FALSE))</f>
        <v>66.939329396999995</v>
      </c>
      <c r="T1232">
        <f>IF(P1232=P1231,R1232+T1231,R1232)</f>
        <v>159314.31990010801</v>
      </c>
      <c r="U1232">
        <f>IF(P1232=P1231,1+U1231,1)</f>
        <v>5</v>
      </c>
      <c r="V1232" t="str">
        <f t="shared" si="19"/>
        <v/>
      </c>
      <c r="W1232" t="str">
        <f>IF(V1232="","",IF(ABS(V1232-R1232)&gt;W$1,ABS(V1232-R1232),""))</f>
        <v/>
      </c>
      <c r="X1232" t="str">
        <f>Y1232&amp;"-"&amp;Z1232&amp;"-"&amp;AC1232&amp;"-"&amp;AD1232&amp;"-"&amp;AG1232</f>
        <v>1.5-f-C-0-0.5</v>
      </c>
      <c r="Y1232">
        <f>F1232</f>
        <v>1.5</v>
      </c>
      <c r="Z1232" s="2" t="str">
        <f>G1232</f>
        <v>f</v>
      </c>
      <c r="AA1232">
        <f>_xlfn.IFNA(VLOOKUP(X1232,'duo-out'!A$2:Q$5000,5,FALSE),E1232+10*(H1232-1)+1+_xlfn.IFNA(VLOOKUP(D1232,states!A$2:C$10,3,FALSE),1))</f>
        <v>106</v>
      </c>
      <c r="AB1232" t="str">
        <f>IF(V1232="","",V1232)</f>
        <v/>
      </c>
      <c r="AC1232" s="2" t="str">
        <f>_xlfn.IFNA(VLOOKUP(D1232,states!A$2:C$10,2,FALSE),"XX")</f>
        <v>C</v>
      </c>
      <c r="AD1232">
        <f>E1232</f>
        <v>0</v>
      </c>
      <c r="AE1232">
        <f>_xlfn.IFNA(VLOOKUP(D1232,states!A$2:D$10,4,FALSE),0)</f>
        <v>0</v>
      </c>
      <c r="AF1232">
        <v>0.5</v>
      </c>
      <c r="AG1232">
        <f>IF(AE1232=0,AF1232,IF(AE1232=1,IF(F1232=0.5,0.5,IF(H1232=1,0.5,1.5)),IF(F1232=0.5,0.5,IF(H1232=1,2.5,1.5))))</f>
        <v>0.5</v>
      </c>
      <c r="AH1232" s="7">
        <f>IF(AC1232="XX",0,1/C1232^(1/5)*IF(E1232=0,100,1)/(E1232+1)^(1/4))</f>
        <v>346.57242157757321</v>
      </c>
    </row>
    <row r="1233" spans="1:34">
      <c r="A1233">
        <v>1449</v>
      </c>
      <c r="B1233" s="1">
        <v>31862.51</v>
      </c>
      <c r="C1233" s="6">
        <v>0.1847</v>
      </c>
      <c r="D1233" t="s">
        <v>5</v>
      </c>
      <c r="E1233">
        <v>0</v>
      </c>
      <c r="F1233">
        <v>1.5</v>
      </c>
      <c r="G1233" t="s">
        <v>2</v>
      </c>
      <c r="H1233">
        <v>2</v>
      </c>
      <c r="I1233" t="s">
        <v>0</v>
      </c>
      <c r="J1233">
        <v>0</v>
      </c>
      <c r="K1233">
        <v>0.5</v>
      </c>
      <c r="L1233" t="s">
        <v>2</v>
      </c>
      <c r="M1233">
        <v>2</v>
      </c>
      <c r="N1233" t="s">
        <v>1505</v>
      </c>
      <c r="O1233">
        <v>1</v>
      </c>
      <c r="P1233" t="str">
        <f>D1233&amp;"-"&amp;F1233&amp;"-"&amp;G1233&amp;"-"&amp;E1233&amp;"-"&amp;H1233</f>
        <v>C2Sigma-1.5-f-0-2</v>
      </c>
      <c r="Q1233" t="str">
        <f>I1233&amp;"-"&amp;K1233&amp;"-"&amp;L1233&amp;"-"&amp;J1233&amp;"-"&amp;M1233</f>
        <v>X2Pi-0.5-f-0-2</v>
      </c>
      <c r="R1233">
        <f>B1233+S1233</f>
        <v>31862.620615027998</v>
      </c>
      <c r="S1233">
        <f>_xlfn.IFNA(VLOOKUP(Q1233,'MARVEL-X'!A$2:I$1400,7,FALSE),VLOOKUP(Q1233,MARVEL!A$2:J$1522,10,FALSE))</f>
        <v>0.110615028</v>
      </c>
      <c r="T1233">
        <f>IF(P1233=P1232,R1233+T1232,R1233)</f>
        <v>191176.940515136</v>
      </c>
      <c r="U1233">
        <f>IF(P1233=P1232,1+U1232,1)</f>
        <v>6</v>
      </c>
      <c r="V1233" t="str">
        <f t="shared" si="19"/>
        <v/>
      </c>
      <c r="W1233" t="str">
        <f>IF(V1233="","",IF(ABS(V1233-R1233)&gt;W$1,ABS(V1233-R1233),""))</f>
        <v/>
      </c>
      <c r="X1233" t="str">
        <f>Y1233&amp;"-"&amp;Z1233&amp;"-"&amp;AC1233&amp;"-"&amp;AD1233&amp;"-"&amp;AG1233</f>
        <v>1.5-f-C-0-0.5</v>
      </c>
      <c r="Y1233">
        <f>F1233</f>
        <v>1.5</v>
      </c>
      <c r="Z1233" s="2" t="str">
        <f>G1233</f>
        <v>f</v>
      </c>
      <c r="AA1233">
        <f>_xlfn.IFNA(VLOOKUP(X1233,'duo-out'!A$2:Q$5000,5,FALSE),E1233+10*(H1233-1)+1+_xlfn.IFNA(VLOOKUP(D1233,states!A$2:C$10,3,FALSE),1))</f>
        <v>106</v>
      </c>
      <c r="AB1233" t="str">
        <f>IF(V1233="","",V1233)</f>
        <v/>
      </c>
      <c r="AC1233" s="2" t="str">
        <f>_xlfn.IFNA(VLOOKUP(D1233,states!A$2:C$10,2,FALSE),"XX")</f>
        <v>C</v>
      </c>
      <c r="AD1233">
        <f>E1233</f>
        <v>0</v>
      </c>
      <c r="AE1233">
        <f>_xlfn.IFNA(VLOOKUP(D1233,states!A$2:D$10,4,FALSE),0)</f>
        <v>0</v>
      </c>
      <c r="AF1233">
        <v>0.5</v>
      </c>
      <c r="AG1233">
        <f>IF(AE1233=0,AF1233,IF(AE1233=1,IF(F1233=0.5,0.5,IF(H1233=1,0.5,1.5)),IF(F1233=0.5,0.5,IF(H1233=1,2.5,1.5))))</f>
        <v>0.5</v>
      </c>
      <c r="AH1233" s="7">
        <f>IF(AC1233="XX",0,1/C1233^(1/5)*IF(E1233=0,100,1)/(E1233+1)^(1/4))</f>
        <v>140.18663813873854</v>
      </c>
    </row>
    <row r="1234" spans="1:34">
      <c r="A1234">
        <v>4645</v>
      </c>
      <c r="B1234" s="1">
        <v>31795.9</v>
      </c>
      <c r="C1234" s="6">
        <v>0.2</v>
      </c>
      <c r="D1234" t="s">
        <v>5</v>
      </c>
      <c r="E1234">
        <v>0</v>
      </c>
      <c r="F1234">
        <v>1.5</v>
      </c>
      <c r="G1234" t="s">
        <v>2</v>
      </c>
      <c r="H1234">
        <v>2</v>
      </c>
      <c r="I1234" t="s">
        <v>0</v>
      </c>
      <c r="J1234">
        <v>0</v>
      </c>
      <c r="K1234">
        <v>1.5</v>
      </c>
      <c r="L1234" t="s">
        <v>1</v>
      </c>
      <c r="M1234">
        <v>2</v>
      </c>
      <c r="N1234" t="s">
        <v>4701</v>
      </c>
      <c r="O1234">
        <v>1</v>
      </c>
      <c r="P1234" t="str">
        <f>D1234&amp;"-"&amp;F1234&amp;"-"&amp;G1234&amp;"-"&amp;E1234&amp;"-"&amp;H1234</f>
        <v>C2Sigma-1.5-f-0-2</v>
      </c>
      <c r="Q1234" t="str">
        <f>I1234&amp;"-"&amp;K1234&amp;"-"&amp;L1234&amp;"-"&amp;J1234&amp;"-"&amp;M1234</f>
        <v>X2Pi-1.5-e-0-2</v>
      </c>
      <c r="R1234">
        <f>B1234+S1234</f>
        <v>31862.839329397</v>
      </c>
      <c r="S1234">
        <f>_xlfn.IFNA(VLOOKUP(Q1234,'MARVEL-X'!A$2:I$1400,7,FALSE),VLOOKUP(Q1234,MARVEL!A$2:J$1522,10,FALSE))</f>
        <v>66.939329396999995</v>
      </c>
      <c r="T1234">
        <f>IF(P1234=P1233,R1234+T1233,R1234)</f>
        <v>223039.77984453301</v>
      </c>
      <c r="U1234">
        <f>IF(P1234=P1233,1+U1233,1)</f>
        <v>7</v>
      </c>
      <c r="V1234" t="str">
        <f t="shared" si="19"/>
        <v/>
      </c>
      <c r="W1234" t="str">
        <f>IF(V1234="","",IF(ABS(V1234-R1234)&gt;W$1,ABS(V1234-R1234),""))</f>
        <v/>
      </c>
      <c r="X1234" t="str">
        <f>Y1234&amp;"-"&amp;Z1234&amp;"-"&amp;AC1234&amp;"-"&amp;AD1234&amp;"-"&amp;AG1234</f>
        <v>1.5-f-C-0-0.5</v>
      </c>
      <c r="Y1234">
        <f>F1234</f>
        <v>1.5</v>
      </c>
      <c r="Z1234" s="2" t="str">
        <f>G1234</f>
        <v>f</v>
      </c>
      <c r="AA1234">
        <f>_xlfn.IFNA(VLOOKUP(X1234,'duo-out'!A$2:Q$5000,5,FALSE),E1234+10*(H1234-1)+1+_xlfn.IFNA(VLOOKUP(D1234,states!A$2:C$10,3,FALSE),1))</f>
        <v>106</v>
      </c>
      <c r="AB1234" t="str">
        <f>IF(V1234="","",V1234)</f>
        <v/>
      </c>
      <c r="AC1234" s="2" t="str">
        <f>_xlfn.IFNA(VLOOKUP(D1234,states!A$2:C$10,2,FALSE),"XX")</f>
        <v>C</v>
      </c>
      <c r="AD1234">
        <f>E1234</f>
        <v>0</v>
      </c>
      <c r="AE1234">
        <f>_xlfn.IFNA(VLOOKUP(D1234,states!A$2:D$10,4,FALSE),0)</f>
        <v>0</v>
      </c>
      <c r="AF1234">
        <v>0.5</v>
      </c>
      <c r="AG1234">
        <f>IF(AE1234=0,AF1234,IF(AE1234=1,IF(F1234=0.5,0.5,IF(H1234=1,0.5,1.5)),IF(F1234=0.5,0.5,IF(H1234=1,2.5,1.5))))</f>
        <v>0.5</v>
      </c>
      <c r="AH1234" s="7">
        <f>IF(AC1234="XX",0,1/C1234^(1/5)*IF(E1234=0,100,1)/(E1234+1)^(1/4))</f>
        <v>137.97296614612148</v>
      </c>
    </row>
    <row r="1235" spans="1:34">
      <c r="A1235">
        <v>4734</v>
      </c>
      <c r="B1235" s="1">
        <v>31709.119999999999</v>
      </c>
      <c r="C1235" s="6">
        <v>0.2</v>
      </c>
      <c r="D1235" t="s">
        <v>5</v>
      </c>
      <c r="E1235">
        <v>0</v>
      </c>
      <c r="F1235">
        <v>1.5</v>
      </c>
      <c r="G1235" t="s">
        <v>2</v>
      </c>
      <c r="H1235">
        <v>2</v>
      </c>
      <c r="I1235" t="s">
        <v>0</v>
      </c>
      <c r="J1235">
        <v>0</v>
      </c>
      <c r="K1235">
        <v>2.5</v>
      </c>
      <c r="L1235" t="s">
        <v>2</v>
      </c>
      <c r="M1235">
        <v>2</v>
      </c>
      <c r="N1235" t="s">
        <v>4790</v>
      </c>
      <c r="O1235">
        <v>1</v>
      </c>
      <c r="P1235" t="str">
        <f>D1235&amp;"-"&amp;F1235&amp;"-"&amp;G1235&amp;"-"&amp;E1235&amp;"-"&amp;H1235</f>
        <v>C2Sigma-1.5-f-0-2</v>
      </c>
      <c r="Q1235" t="str">
        <f>I1235&amp;"-"&amp;K1235&amp;"-"&amp;L1235&amp;"-"&amp;J1235&amp;"-"&amp;M1235</f>
        <v>X2Pi-2.5-f-0-2</v>
      </c>
      <c r="R1235">
        <f>B1235+S1235</f>
        <v>31862.807732624999</v>
      </c>
      <c r="S1235">
        <f>_xlfn.IFNA(VLOOKUP(Q1235,'MARVEL-X'!A$2:I$1400,7,FALSE),VLOOKUP(Q1235,MARVEL!A$2:J$1522,10,FALSE))</f>
        <v>153.687732625</v>
      </c>
      <c r="T1235">
        <f>IF(P1235=P1234,R1235+T1234,R1235)</f>
        <v>254902.587577158</v>
      </c>
      <c r="U1235">
        <f>IF(P1235=P1234,1+U1234,1)</f>
        <v>8</v>
      </c>
      <c r="V1235">
        <f t="shared" si="19"/>
        <v>31862.82344714475</v>
      </c>
      <c r="W1235" t="str">
        <f>IF(V1235="","",IF(ABS(V1235-R1235)&gt;W$1,ABS(V1235-R1235),""))</f>
        <v/>
      </c>
      <c r="X1235" t="str">
        <f>Y1235&amp;"-"&amp;Z1235&amp;"-"&amp;AC1235&amp;"-"&amp;AD1235&amp;"-"&amp;AG1235</f>
        <v>1.5-f-C-0-0.5</v>
      </c>
      <c r="Y1235">
        <f>F1235</f>
        <v>1.5</v>
      </c>
      <c r="Z1235" s="2" t="str">
        <f>G1235</f>
        <v>f</v>
      </c>
      <c r="AA1235">
        <f>_xlfn.IFNA(VLOOKUP(X1235,'duo-out'!A$2:Q$5000,5,FALSE),E1235+10*(H1235-1)+1+_xlfn.IFNA(VLOOKUP(D1235,states!A$2:C$10,3,FALSE),1))</f>
        <v>106</v>
      </c>
      <c r="AB1235">
        <f>IF(V1235="","",V1235)</f>
        <v>31862.82344714475</v>
      </c>
      <c r="AC1235" s="2" t="str">
        <f>_xlfn.IFNA(VLOOKUP(D1235,states!A$2:C$10,2,FALSE),"XX")</f>
        <v>C</v>
      </c>
      <c r="AD1235">
        <f>E1235</f>
        <v>0</v>
      </c>
      <c r="AE1235">
        <f>_xlfn.IFNA(VLOOKUP(D1235,states!A$2:D$10,4,FALSE),0)</f>
        <v>0</v>
      </c>
      <c r="AF1235">
        <v>0.5</v>
      </c>
      <c r="AG1235">
        <f>IF(AE1235=0,AF1235,IF(AE1235=1,IF(F1235=0.5,0.5,IF(H1235=1,0.5,1.5)),IF(F1235=0.5,0.5,IF(H1235=1,2.5,1.5))))</f>
        <v>0.5</v>
      </c>
      <c r="AH1235" s="7">
        <f>IF(AC1235="XX",0,1/C1235^(1/5)*IF(E1235=0,100,1)/(E1235+1)^(1/4))</f>
        <v>137.97296614612148</v>
      </c>
    </row>
    <row r="1236" spans="1:34">
      <c r="A1236">
        <v>66</v>
      </c>
      <c r="B1236" s="1">
        <v>31672.83</v>
      </c>
      <c r="C1236" s="6">
        <v>0.2</v>
      </c>
      <c r="D1236" t="s">
        <v>5</v>
      </c>
      <c r="E1236">
        <v>1</v>
      </c>
      <c r="F1236">
        <v>1.5</v>
      </c>
      <c r="G1236" t="s">
        <v>2</v>
      </c>
      <c r="H1236">
        <v>2</v>
      </c>
      <c r="I1236" t="s">
        <v>0</v>
      </c>
      <c r="J1236">
        <v>1</v>
      </c>
      <c r="K1236">
        <v>1.5</v>
      </c>
      <c r="L1236" t="s">
        <v>1</v>
      </c>
      <c r="M1236">
        <v>2</v>
      </c>
      <c r="N1236" t="s">
        <v>121</v>
      </c>
      <c r="O1236">
        <v>-1</v>
      </c>
      <c r="P1236" t="str">
        <f>D1236&amp;"-"&amp;F1236&amp;"-"&amp;G1236&amp;"-"&amp;E1236&amp;"-"&amp;H1236</f>
        <v>C2Sigma-1.5-f-1-2</v>
      </c>
      <c r="Q1236" t="str">
        <f>I1236&amp;"-"&amp;K1236&amp;"-"&amp;L1236&amp;"-"&amp;J1236&amp;"-"&amp;M1236</f>
        <v>X2Pi-1.5-e-1-2</v>
      </c>
      <c r="R1236">
        <f>B1236+S1236</f>
        <v>34469.715657868001</v>
      </c>
      <c r="S1236">
        <f>_xlfn.IFNA(VLOOKUP(Q1236,'MARVEL-X'!A$2:I$1400,7,FALSE),VLOOKUP(Q1236,MARVEL!A$2:J$1522,10,FALSE))</f>
        <v>2796.8856578680002</v>
      </c>
      <c r="T1236">
        <f>IF(P1236=P1235,R1236+T1235,R1236)</f>
        <v>34469.715657868001</v>
      </c>
      <c r="U1236">
        <f>IF(P1236=P1235,1+U1235,1)</f>
        <v>1</v>
      </c>
      <c r="V1236" t="str">
        <f t="shared" si="19"/>
        <v/>
      </c>
      <c r="W1236" t="str">
        <f>IF(V1236="","",IF(ABS(V1236-R1236)&gt;W$1,ABS(V1236-R1236),""))</f>
        <v/>
      </c>
      <c r="X1236" t="str">
        <f>Y1236&amp;"-"&amp;Z1236&amp;"-"&amp;AC1236&amp;"-"&amp;AD1236&amp;"-"&amp;AG1236</f>
        <v>1.5-f-C-1-0.5</v>
      </c>
      <c r="Y1236">
        <f>F1236</f>
        <v>1.5</v>
      </c>
      <c r="Z1236" s="2" t="str">
        <f>G1236</f>
        <v>f</v>
      </c>
      <c r="AA1236">
        <f>_xlfn.IFNA(VLOOKUP(X1236,'duo-out'!A$2:Q$5000,5,FALSE),E1236+10*(H1236-1)+1+_xlfn.IFNA(VLOOKUP(D1236,states!A$2:C$10,3,FALSE),1))</f>
        <v>119</v>
      </c>
      <c r="AB1236" t="str">
        <f>IF(V1236="","",V1236)</f>
        <v/>
      </c>
      <c r="AC1236" s="2" t="str">
        <f>_xlfn.IFNA(VLOOKUP(D1236,states!A$2:C$10,2,FALSE),"XX")</f>
        <v>C</v>
      </c>
      <c r="AD1236">
        <f>E1236</f>
        <v>1</v>
      </c>
      <c r="AE1236">
        <f>_xlfn.IFNA(VLOOKUP(D1236,states!A$2:D$10,4,FALSE),0)</f>
        <v>0</v>
      </c>
      <c r="AF1236">
        <v>0.5</v>
      </c>
      <c r="AG1236">
        <f>IF(AE1236=0,AF1236,IF(AE1236=1,IF(F1236=0.5,0.5,IF(H1236=1,0.5,1.5)),IF(F1236=0.5,0.5,IF(H1236=1,2.5,1.5))))</f>
        <v>0.5</v>
      </c>
      <c r="AH1236" s="7">
        <f>IF(AC1236="XX",0,1/C1236^(1/5)*IF(E1236=0,100,1)/(E1236+1)^(1/4))</f>
        <v>1.1602097263419568</v>
      </c>
    </row>
    <row r="1237" spans="1:34">
      <c r="A1237">
        <v>4526</v>
      </c>
      <c r="B1237" s="1">
        <v>31589.45</v>
      </c>
      <c r="C1237" s="6">
        <v>0.2</v>
      </c>
      <c r="D1237" t="s">
        <v>5</v>
      </c>
      <c r="E1237">
        <v>1</v>
      </c>
      <c r="F1237">
        <v>1.5</v>
      </c>
      <c r="G1237" t="s">
        <v>2</v>
      </c>
      <c r="H1237">
        <v>2</v>
      </c>
      <c r="I1237" t="s">
        <v>0</v>
      </c>
      <c r="J1237">
        <v>1</v>
      </c>
      <c r="K1237">
        <v>2.5</v>
      </c>
      <c r="L1237" t="s">
        <v>2</v>
      </c>
      <c r="M1237">
        <v>2</v>
      </c>
      <c r="N1237" t="s">
        <v>4582</v>
      </c>
      <c r="O1237">
        <v>1</v>
      </c>
      <c r="P1237" t="str">
        <f>D1237&amp;"-"&amp;F1237&amp;"-"&amp;G1237&amp;"-"&amp;E1237&amp;"-"&amp;H1237</f>
        <v>C2Sigma-1.5-f-1-2</v>
      </c>
      <c r="Q1237" t="str">
        <f>I1237&amp;"-"&amp;K1237&amp;"-"&amp;L1237&amp;"-"&amp;J1237&amp;"-"&amp;M1237</f>
        <v>X2Pi-2.5-f-1-2</v>
      </c>
      <c r="R1237">
        <f>B1237+S1237</f>
        <v>34469.833989753002</v>
      </c>
      <c r="S1237">
        <f>_xlfn.IFNA(VLOOKUP(Q1237,'MARVEL-X'!A$2:I$1400,7,FALSE),VLOOKUP(Q1237,MARVEL!A$2:J$1522,10,FALSE))</f>
        <v>2880.3839897530002</v>
      </c>
      <c r="T1237">
        <f>IF(P1237=P1236,R1237+T1236,R1237)</f>
        <v>68939.549647620996</v>
      </c>
      <c r="U1237">
        <f>IF(P1237=P1236,1+U1236,1)</f>
        <v>2</v>
      </c>
      <c r="V1237" t="str">
        <f t="shared" si="19"/>
        <v/>
      </c>
      <c r="W1237" t="str">
        <f>IF(V1237="","",IF(ABS(V1237-R1237)&gt;W$1,ABS(V1237-R1237),""))</f>
        <v/>
      </c>
      <c r="X1237" t="str">
        <f>Y1237&amp;"-"&amp;Z1237&amp;"-"&amp;AC1237&amp;"-"&amp;AD1237&amp;"-"&amp;AG1237</f>
        <v>1.5-f-C-1-0.5</v>
      </c>
      <c r="Y1237">
        <f>F1237</f>
        <v>1.5</v>
      </c>
      <c r="Z1237" s="2" t="str">
        <f>G1237</f>
        <v>f</v>
      </c>
      <c r="AA1237">
        <f>_xlfn.IFNA(VLOOKUP(X1237,'duo-out'!A$2:Q$5000,5,FALSE),E1237+10*(H1237-1)+1+_xlfn.IFNA(VLOOKUP(D1237,states!A$2:C$10,3,FALSE),1))</f>
        <v>119</v>
      </c>
      <c r="AB1237" t="str">
        <f>IF(V1237="","",V1237)</f>
        <v/>
      </c>
      <c r="AC1237" s="2" t="str">
        <f>_xlfn.IFNA(VLOOKUP(D1237,states!A$2:C$10,2,FALSE),"XX")</f>
        <v>C</v>
      </c>
      <c r="AD1237">
        <f>E1237</f>
        <v>1</v>
      </c>
      <c r="AE1237">
        <f>_xlfn.IFNA(VLOOKUP(D1237,states!A$2:D$10,4,FALSE),0)</f>
        <v>0</v>
      </c>
      <c r="AF1237">
        <v>0.5</v>
      </c>
      <c r="AG1237">
        <f>IF(AE1237=0,AF1237,IF(AE1237=1,IF(F1237=0.5,0.5,IF(H1237=1,0.5,1.5)),IF(F1237=0.5,0.5,IF(H1237=1,2.5,1.5))))</f>
        <v>0.5</v>
      </c>
      <c r="AH1237" s="7">
        <f>IF(AC1237="XX",0,1/C1237^(1/5)*IF(E1237=0,100,1)/(E1237+1)^(1/4))</f>
        <v>1.1602097263419568</v>
      </c>
    </row>
    <row r="1238" spans="1:34">
      <c r="A1238">
        <v>1461</v>
      </c>
      <c r="B1238" s="1">
        <v>31737.91</v>
      </c>
      <c r="C1238" s="6">
        <v>0.1</v>
      </c>
      <c r="D1238" t="s">
        <v>5</v>
      </c>
      <c r="E1238">
        <v>1</v>
      </c>
      <c r="F1238">
        <v>1.5</v>
      </c>
      <c r="G1238" t="s">
        <v>2</v>
      </c>
      <c r="H1238">
        <v>2</v>
      </c>
      <c r="I1238" t="s">
        <v>0</v>
      </c>
      <c r="J1238">
        <v>1</v>
      </c>
      <c r="K1238">
        <v>0.5</v>
      </c>
      <c r="L1238" t="s">
        <v>2</v>
      </c>
      <c r="M1238">
        <v>2</v>
      </c>
      <c r="N1238" t="s">
        <v>1517</v>
      </c>
      <c r="O1238">
        <v>1</v>
      </c>
      <c r="P1238" t="str">
        <f>D1238&amp;"-"&amp;F1238&amp;"-"&amp;G1238&amp;"-"&amp;E1238&amp;"-"&amp;H1238</f>
        <v>C2Sigma-1.5-f-1-2</v>
      </c>
      <c r="Q1238" t="str">
        <f>I1238&amp;"-"&amp;K1238&amp;"-"&amp;L1238&amp;"-"&amp;J1238&amp;"-"&amp;M1238</f>
        <v>X2Pi-0.5-f-1-2</v>
      </c>
      <c r="R1238">
        <f>B1238+S1238</f>
        <v>34469.818024695</v>
      </c>
      <c r="S1238">
        <f>_xlfn.IFNA(VLOOKUP(Q1238,'MARVEL-X'!A$2:I$1400,7,FALSE),VLOOKUP(Q1238,MARVEL!A$2:J$1522,10,FALSE))</f>
        <v>2731.9080246950002</v>
      </c>
      <c r="T1238">
        <f>IF(P1238=P1237,R1238+T1237,R1238)</f>
        <v>103409.367672316</v>
      </c>
      <c r="U1238">
        <f>IF(P1238=P1237,1+U1237,1)</f>
        <v>3</v>
      </c>
      <c r="V1238" t="str">
        <f t="shared" si="19"/>
        <v/>
      </c>
      <c r="W1238" t="str">
        <f>IF(V1238="","",IF(ABS(V1238-R1238)&gt;W$1,ABS(V1238-R1238),""))</f>
        <v/>
      </c>
      <c r="X1238" t="str">
        <f>Y1238&amp;"-"&amp;Z1238&amp;"-"&amp;AC1238&amp;"-"&amp;AD1238&amp;"-"&amp;AG1238</f>
        <v>1.5-f-C-1-0.5</v>
      </c>
      <c r="Y1238">
        <f>F1238</f>
        <v>1.5</v>
      </c>
      <c r="Z1238" s="2" t="str">
        <f>G1238</f>
        <v>f</v>
      </c>
      <c r="AA1238">
        <f>_xlfn.IFNA(VLOOKUP(X1238,'duo-out'!A$2:Q$5000,5,FALSE),E1238+10*(H1238-1)+1+_xlfn.IFNA(VLOOKUP(D1238,states!A$2:C$10,3,FALSE),1))</f>
        <v>119</v>
      </c>
      <c r="AB1238" t="str">
        <f>IF(V1238="","",V1238)</f>
        <v/>
      </c>
      <c r="AC1238" s="2" t="str">
        <f>_xlfn.IFNA(VLOOKUP(D1238,states!A$2:C$10,2,FALSE),"XX")</f>
        <v>C</v>
      </c>
      <c r="AD1238">
        <f>E1238</f>
        <v>1</v>
      </c>
      <c r="AE1238">
        <f>_xlfn.IFNA(VLOOKUP(D1238,states!A$2:D$10,4,FALSE),0)</f>
        <v>0</v>
      </c>
      <c r="AF1238">
        <v>0.5</v>
      </c>
      <c r="AG1238">
        <f>IF(AE1238=0,AF1238,IF(AE1238=1,IF(F1238=0.5,0.5,IF(H1238=1,0.5,1.5)),IF(F1238=0.5,0.5,IF(H1238=1,2.5,1.5))))</f>
        <v>0.5</v>
      </c>
      <c r="AH1238" s="7">
        <f>IF(AC1238="XX",0,1/C1238^(1/5)*IF(E1238=0,100,1)/(E1238+1)^(1/4))</f>
        <v>1.3327310041005658</v>
      </c>
    </row>
    <row r="1239" spans="1:34">
      <c r="A1239">
        <v>4893</v>
      </c>
      <c r="B1239" s="1">
        <v>31589.563999999998</v>
      </c>
      <c r="C1239" s="6">
        <v>6.2089999999999999E-2</v>
      </c>
      <c r="D1239" t="s">
        <v>5</v>
      </c>
      <c r="E1239">
        <v>1</v>
      </c>
      <c r="F1239">
        <v>1.5</v>
      </c>
      <c r="G1239" t="s">
        <v>2</v>
      </c>
      <c r="H1239">
        <v>2</v>
      </c>
      <c r="I1239" t="s">
        <v>0</v>
      </c>
      <c r="J1239">
        <v>1</v>
      </c>
      <c r="K1239">
        <v>2.5</v>
      </c>
      <c r="L1239" t="s">
        <v>2</v>
      </c>
      <c r="M1239">
        <v>2</v>
      </c>
      <c r="N1239" t="s">
        <v>4949</v>
      </c>
      <c r="O1239">
        <v>1</v>
      </c>
      <c r="P1239" t="str">
        <f>D1239&amp;"-"&amp;F1239&amp;"-"&amp;G1239&amp;"-"&amp;E1239&amp;"-"&amp;H1239</f>
        <v>C2Sigma-1.5-f-1-2</v>
      </c>
      <c r="Q1239" t="str">
        <f>I1239&amp;"-"&amp;K1239&amp;"-"&amp;L1239&amp;"-"&amp;J1239&amp;"-"&amp;M1239</f>
        <v>X2Pi-2.5-f-1-2</v>
      </c>
      <c r="R1239">
        <f>B1239+S1239</f>
        <v>34469.947989752996</v>
      </c>
      <c r="S1239">
        <f>_xlfn.IFNA(VLOOKUP(Q1239,'MARVEL-X'!A$2:I$1400,7,FALSE),VLOOKUP(Q1239,MARVEL!A$2:J$1522,10,FALSE))</f>
        <v>2880.3839897530002</v>
      </c>
      <c r="T1239">
        <f>IF(P1239=P1238,R1239+T1238,R1239)</f>
        <v>137879.31566206901</v>
      </c>
      <c r="U1239">
        <f>IF(P1239=P1238,1+U1238,1)</f>
        <v>4</v>
      </c>
      <c r="V1239" t="str">
        <f t="shared" si="19"/>
        <v/>
      </c>
      <c r="W1239" t="str">
        <f>IF(V1239="","",IF(ABS(V1239-R1239)&gt;W$1,ABS(V1239-R1239),""))</f>
        <v/>
      </c>
      <c r="X1239" t="str">
        <f>Y1239&amp;"-"&amp;Z1239&amp;"-"&amp;AC1239&amp;"-"&amp;AD1239&amp;"-"&amp;AG1239</f>
        <v>1.5-f-C-1-0.5</v>
      </c>
      <c r="Y1239">
        <f>F1239</f>
        <v>1.5</v>
      </c>
      <c r="Z1239" s="2" t="str">
        <f>G1239</f>
        <v>f</v>
      </c>
      <c r="AA1239">
        <f>_xlfn.IFNA(VLOOKUP(X1239,'duo-out'!A$2:Q$5000,5,FALSE),E1239+10*(H1239-1)+1+_xlfn.IFNA(VLOOKUP(D1239,states!A$2:C$10,3,FALSE),1))</f>
        <v>119</v>
      </c>
      <c r="AB1239" t="str">
        <f>IF(V1239="","",V1239)</f>
        <v/>
      </c>
      <c r="AC1239" s="2" t="str">
        <f>_xlfn.IFNA(VLOOKUP(D1239,states!A$2:C$10,2,FALSE),"XX")</f>
        <v>C</v>
      </c>
      <c r="AD1239">
        <f>E1239</f>
        <v>1</v>
      </c>
      <c r="AE1239">
        <f>_xlfn.IFNA(VLOOKUP(D1239,states!A$2:D$10,4,FALSE),0)</f>
        <v>0</v>
      </c>
      <c r="AF1239">
        <v>0.5</v>
      </c>
      <c r="AG1239">
        <f>IF(AE1239=0,AF1239,IF(AE1239=1,IF(F1239=0.5,0.5,IF(H1239=1,0.5,1.5)),IF(F1239=0.5,0.5,IF(H1239=1,2.5,1.5))))</f>
        <v>0.5</v>
      </c>
      <c r="AH1239" s="7">
        <f>IF(AC1239="XX",0,1/C1239^(1/5)*IF(E1239=0,100,1)/(E1239+1)^(1/4))</f>
        <v>1.4660141735274821</v>
      </c>
    </row>
    <row r="1240" spans="1:34">
      <c r="A1240">
        <v>4921</v>
      </c>
      <c r="B1240" s="1">
        <v>31673.021000000001</v>
      </c>
      <c r="C1240" s="6">
        <v>0.05</v>
      </c>
      <c r="D1240" t="s">
        <v>5</v>
      </c>
      <c r="E1240">
        <v>1</v>
      </c>
      <c r="F1240">
        <v>1.5</v>
      </c>
      <c r="G1240" t="s">
        <v>2</v>
      </c>
      <c r="H1240">
        <v>2</v>
      </c>
      <c r="I1240" t="s">
        <v>0</v>
      </c>
      <c r="J1240">
        <v>1</v>
      </c>
      <c r="K1240">
        <v>1.5</v>
      </c>
      <c r="L1240" t="s">
        <v>1</v>
      </c>
      <c r="M1240">
        <v>2</v>
      </c>
      <c r="N1240" t="s">
        <v>4977</v>
      </c>
      <c r="O1240">
        <v>1</v>
      </c>
      <c r="P1240" t="str">
        <f>D1240&amp;"-"&amp;F1240&amp;"-"&amp;G1240&amp;"-"&amp;E1240&amp;"-"&amp;H1240</f>
        <v>C2Sigma-1.5-f-1-2</v>
      </c>
      <c r="Q1240" t="str">
        <f>I1240&amp;"-"&amp;K1240&amp;"-"&amp;L1240&amp;"-"&amp;J1240&amp;"-"&amp;M1240</f>
        <v>X2Pi-1.5-e-1-2</v>
      </c>
      <c r="R1240">
        <f>B1240+S1240</f>
        <v>34469.906657867999</v>
      </c>
      <c r="S1240">
        <f>_xlfn.IFNA(VLOOKUP(Q1240,'MARVEL-X'!A$2:I$1400,7,FALSE),VLOOKUP(Q1240,MARVEL!A$2:J$1522,10,FALSE))</f>
        <v>2796.8856578680002</v>
      </c>
      <c r="T1240">
        <f>IF(P1240=P1239,R1240+T1239,R1240)</f>
        <v>172349.22231993702</v>
      </c>
      <c r="U1240">
        <f>IF(P1240=P1239,1+U1239,1)</f>
        <v>5</v>
      </c>
      <c r="V1240">
        <f t="shared" si="19"/>
        <v>34469.844463987407</v>
      </c>
      <c r="W1240">
        <f>IF(V1240="","",IF(ABS(V1240-R1240)&gt;W$1,ABS(V1240-R1240),""))</f>
        <v>6.2193880592531059E-2</v>
      </c>
      <c r="X1240" t="str">
        <f>Y1240&amp;"-"&amp;Z1240&amp;"-"&amp;AC1240&amp;"-"&amp;AD1240&amp;"-"&amp;AG1240</f>
        <v>1.5-f-C-1-0.5</v>
      </c>
      <c r="Y1240">
        <f>F1240</f>
        <v>1.5</v>
      </c>
      <c r="Z1240" s="2" t="str">
        <f>G1240</f>
        <v>f</v>
      </c>
      <c r="AA1240">
        <f>_xlfn.IFNA(VLOOKUP(X1240,'duo-out'!A$2:Q$5000,5,FALSE),E1240+10*(H1240-1)+1+_xlfn.IFNA(VLOOKUP(D1240,states!A$2:C$10,3,FALSE),1))</f>
        <v>119</v>
      </c>
      <c r="AB1240">
        <f>IF(V1240="","",V1240)</f>
        <v>34469.844463987407</v>
      </c>
      <c r="AC1240" s="2" t="str">
        <f>_xlfn.IFNA(VLOOKUP(D1240,states!A$2:C$10,2,FALSE),"XX")</f>
        <v>C</v>
      </c>
      <c r="AD1240">
        <f>E1240</f>
        <v>1</v>
      </c>
      <c r="AE1240">
        <f>_xlfn.IFNA(VLOOKUP(D1240,states!A$2:D$10,4,FALSE),0)</f>
        <v>0</v>
      </c>
      <c r="AF1240">
        <v>0.5</v>
      </c>
      <c r="AG1240">
        <f>IF(AE1240=0,AF1240,IF(AE1240=1,IF(F1240=0.5,0.5,IF(H1240=1,0.5,1.5)),IF(F1240=0.5,0.5,IF(H1240=1,2.5,1.5))))</f>
        <v>0.5</v>
      </c>
      <c r="AH1240" s="7">
        <f>IF(AC1240="XX",0,1/C1240^(1/5)*IF(E1240=0,100,1)/(E1240+1)^(1/4))</f>
        <v>1.5309059120638666</v>
      </c>
    </row>
    <row r="1241" spans="1:34">
      <c r="A1241">
        <v>1498</v>
      </c>
      <c r="B1241" s="1">
        <v>31352.98</v>
      </c>
      <c r="C1241" s="6">
        <v>0.1</v>
      </c>
      <c r="D1241" t="s">
        <v>5</v>
      </c>
      <c r="E1241">
        <v>2</v>
      </c>
      <c r="F1241">
        <v>1.5</v>
      </c>
      <c r="G1241" t="s">
        <v>2</v>
      </c>
      <c r="H1241">
        <v>2</v>
      </c>
      <c r="I1241" t="s">
        <v>0</v>
      </c>
      <c r="J1241">
        <v>2</v>
      </c>
      <c r="K1241">
        <v>2.5</v>
      </c>
      <c r="L1241" t="s">
        <v>2</v>
      </c>
      <c r="M1241">
        <v>2</v>
      </c>
      <c r="N1241" t="s">
        <v>1554</v>
      </c>
      <c r="O1241">
        <v>1</v>
      </c>
      <c r="P1241" t="str">
        <f>D1241&amp;"-"&amp;F1241&amp;"-"&amp;G1241&amp;"-"&amp;E1241&amp;"-"&amp;H1241</f>
        <v>C2Sigma-1.5-f-2-2</v>
      </c>
      <c r="Q1241" t="str">
        <f>I1241&amp;"-"&amp;K1241&amp;"-"&amp;L1241&amp;"-"&amp;J1241&amp;"-"&amp;M1241</f>
        <v>X2Pi-2.5-f-2-2</v>
      </c>
      <c r="R1241">
        <f>B1241+S1241</f>
        <v>36834.073985802999</v>
      </c>
      <c r="S1241">
        <f>_xlfn.IFNA(VLOOKUP(Q1241,'MARVEL-X'!A$2:I$1400,7,FALSE),VLOOKUP(Q1241,MARVEL!A$2:J$1522,10,FALSE))</f>
        <v>5481.0939858029997</v>
      </c>
      <c r="T1241">
        <f>IF(P1241=P1240,R1241+T1240,R1241)</f>
        <v>36834.073985802999</v>
      </c>
      <c r="U1241">
        <f>IF(P1241=P1240,1+U1240,1)</f>
        <v>1</v>
      </c>
      <c r="V1241" t="str">
        <f t="shared" si="19"/>
        <v/>
      </c>
      <c r="W1241" t="str">
        <f>IF(V1241="","",IF(ABS(V1241-R1241)&gt;W$1,ABS(V1241-R1241),""))</f>
        <v/>
      </c>
      <c r="X1241" t="str">
        <f>Y1241&amp;"-"&amp;Z1241&amp;"-"&amp;AC1241&amp;"-"&amp;AD1241&amp;"-"&amp;AG1241</f>
        <v>1.5-f-C-2-0.5</v>
      </c>
      <c r="Y1241">
        <f>F1241</f>
        <v>1.5</v>
      </c>
      <c r="Z1241" s="2" t="str">
        <f>G1241</f>
        <v>f</v>
      </c>
      <c r="AA1241">
        <f>_xlfn.IFNA(VLOOKUP(X1241,'duo-out'!A$2:Q$5000,5,FALSE),E1241+10*(H1241-1)+1+_xlfn.IFNA(VLOOKUP(D1241,states!A$2:C$10,3,FALSE),1))</f>
        <v>132</v>
      </c>
      <c r="AB1241" t="str">
        <f>IF(V1241="","",V1241)</f>
        <v/>
      </c>
      <c r="AC1241" s="2" t="str">
        <f>_xlfn.IFNA(VLOOKUP(D1241,states!A$2:C$10,2,FALSE),"XX")</f>
        <v>C</v>
      </c>
      <c r="AD1241">
        <f>E1241</f>
        <v>2</v>
      </c>
      <c r="AE1241">
        <f>_xlfn.IFNA(VLOOKUP(D1241,states!A$2:D$10,4,FALSE),0)</f>
        <v>0</v>
      </c>
      <c r="AF1241">
        <v>0.5</v>
      </c>
      <c r="AG1241">
        <f>IF(AE1241=0,AF1241,IF(AE1241=1,IF(F1241=0.5,0.5,IF(H1241=1,0.5,1.5)),IF(F1241=0.5,0.5,IF(H1241=1,2.5,1.5))))</f>
        <v>0.5</v>
      </c>
      <c r="AH1241" s="7">
        <f>IF(AC1241="XX",0,1/C1241^(1/5)*IF(E1241=0,100,1)/(E1241+1)^(1/4))</f>
        <v>1.2042584055782313</v>
      </c>
    </row>
    <row r="1242" spans="1:34">
      <c r="A1242">
        <v>1490</v>
      </c>
      <c r="B1242" s="1">
        <v>31433.23</v>
      </c>
      <c r="C1242" s="6">
        <v>0.1</v>
      </c>
      <c r="D1242" t="s">
        <v>5</v>
      </c>
      <c r="E1242">
        <v>2</v>
      </c>
      <c r="F1242">
        <v>1.5</v>
      </c>
      <c r="G1242" t="s">
        <v>2</v>
      </c>
      <c r="H1242">
        <v>2</v>
      </c>
      <c r="I1242" t="s">
        <v>0</v>
      </c>
      <c r="J1242">
        <v>2</v>
      </c>
      <c r="K1242">
        <v>1.5</v>
      </c>
      <c r="L1242" t="s">
        <v>1</v>
      </c>
      <c r="M1242">
        <v>2</v>
      </c>
      <c r="N1242" t="s">
        <v>1546</v>
      </c>
      <c r="O1242">
        <v>1</v>
      </c>
      <c r="P1242" t="str">
        <f>D1242&amp;"-"&amp;F1242&amp;"-"&amp;G1242&amp;"-"&amp;E1242&amp;"-"&amp;H1242</f>
        <v>C2Sigma-1.5-f-2-2</v>
      </c>
      <c r="Q1242" t="str">
        <f>I1242&amp;"-"&amp;K1242&amp;"-"&amp;L1242&amp;"-"&amp;J1242&amp;"-"&amp;M1242</f>
        <v>X2Pi-1.5-e-2-2</v>
      </c>
      <c r="R1242">
        <f>B1242+S1242</f>
        <v>36834.054559215998</v>
      </c>
      <c r="S1242">
        <f>_xlfn.IFNA(VLOOKUP(Q1242,'MARVEL-X'!A$2:I$1400,7,FALSE),VLOOKUP(Q1242,MARVEL!A$2:J$1522,10,FALSE))</f>
        <v>5400.8245592160001</v>
      </c>
      <c r="T1242">
        <f>IF(P1242=P1241,R1242+T1241,R1242)</f>
        <v>73668.12854501899</v>
      </c>
      <c r="U1242">
        <f>IF(P1242=P1241,1+U1241,1)</f>
        <v>2</v>
      </c>
      <c r="V1242" t="str">
        <f t="shared" si="19"/>
        <v/>
      </c>
      <c r="W1242" t="str">
        <f>IF(V1242="","",IF(ABS(V1242-R1242)&gt;W$1,ABS(V1242-R1242),""))</f>
        <v/>
      </c>
      <c r="X1242" t="str">
        <f>Y1242&amp;"-"&amp;Z1242&amp;"-"&amp;AC1242&amp;"-"&amp;AD1242&amp;"-"&amp;AG1242</f>
        <v>1.5-f-C-2-0.5</v>
      </c>
      <c r="Y1242">
        <f>F1242</f>
        <v>1.5</v>
      </c>
      <c r="Z1242" s="2" t="str">
        <f>G1242</f>
        <v>f</v>
      </c>
      <c r="AA1242">
        <f>_xlfn.IFNA(VLOOKUP(X1242,'duo-out'!A$2:Q$5000,5,FALSE),E1242+10*(H1242-1)+1+_xlfn.IFNA(VLOOKUP(D1242,states!A$2:C$10,3,FALSE),1))</f>
        <v>132</v>
      </c>
      <c r="AB1242" t="str">
        <f>IF(V1242="","",V1242)</f>
        <v/>
      </c>
      <c r="AC1242" s="2" t="str">
        <f>_xlfn.IFNA(VLOOKUP(D1242,states!A$2:C$10,2,FALSE),"XX")</f>
        <v>C</v>
      </c>
      <c r="AD1242">
        <f>E1242</f>
        <v>2</v>
      </c>
      <c r="AE1242">
        <f>_xlfn.IFNA(VLOOKUP(D1242,states!A$2:D$10,4,FALSE),0)</f>
        <v>0</v>
      </c>
      <c r="AF1242">
        <v>0.5</v>
      </c>
      <c r="AG1242">
        <f>IF(AE1242=0,AF1242,IF(AE1242=1,IF(F1242=0.5,0.5,IF(H1242=1,0.5,1.5)),IF(F1242=0.5,0.5,IF(H1242=1,2.5,1.5))))</f>
        <v>0.5</v>
      </c>
      <c r="AH1242" s="7">
        <f>IF(AC1242="XX",0,1/C1242^(1/5)*IF(E1242=0,100,1)/(E1242+1)^(1/4))</f>
        <v>1.2042584055782313</v>
      </c>
    </row>
    <row r="1243" spans="1:34">
      <c r="A1243">
        <v>4989</v>
      </c>
      <c r="B1243" s="1">
        <v>31433.337</v>
      </c>
      <c r="C1243" s="6">
        <v>6.4519999999999994E-2</v>
      </c>
      <c r="D1243" t="s">
        <v>5</v>
      </c>
      <c r="E1243">
        <v>2</v>
      </c>
      <c r="F1243">
        <v>1.5</v>
      </c>
      <c r="G1243" t="s">
        <v>2</v>
      </c>
      <c r="H1243">
        <v>2</v>
      </c>
      <c r="I1243" t="s">
        <v>0</v>
      </c>
      <c r="J1243">
        <v>2</v>
      </c>
      <c r="K1243">
        <v>1.5</v>
      </c>
      <c r="L1243" t="s">
        <v>1</v>
      </c>
      <c r="M1243">
        <v>2</v>
      </c>
      <c r="N1243" t="s">
        <v>5045</v>
      </c>
      <c r="O1243">
        <v>1</v>
      </c>
      <c r="P1243" t="str">
        <f>D1243&amp;"-"&amp;F1243&amp;"-"&amp;G1243&amp;"-"&amp;E1243&amp;"-"&amp;H1243</f>
        <v>C2Sigma-1.5-f-2-2</v>
      </c>
      <c r="Q1243" t="str">
        <f>I1243&amp;"-"&amp;K1243&amp;"-"&amp;L1243&amp;"-"&amp;J1243&amp;"-"&amp;M1243</f>
        <v>X2Pi-1.5-e-2-2</v>
      </c>
      <c r="R1243">
        <f>B1243+S1243</f>
        <v>36834.161559216001</v>
      </c>
      <c r="S1243">
        <f>_xlfn.IFNA(VLOOKUP(Q1243,'MARVEL-X'!A$2:I$1400,7,FALSE),VLOOKUP(Q1243,MARVEL!A$2:J$1522,10,FALSE))</f>
        <v>5400.8245592160001</v>
      </c>
      <c r="T1243">
        <f>IF(P1243=P1242,R1243+T1242,R1243)</f>
        <v>110502.290104235</v>
      </c>
      <c r="U1243">
        <f>IF(P1243=P1242,1+U1242,1)</f>
        <v>3</v>
      </c>
      <c r="V1243" t="str">
        <f t="shared" si="19"/>
        <v/>
      </c>
      <c r="W1243" t="str">
        <f>IF(V1243="","",IF(ABS(V1243-R1243)&gt;W$1,ABS(V1243-R1243),""))</f>
        <v/>
      </c>
      <c r="X1243" t="str">
        <f>Y1243&amp;"-"&amp;Z1243&amp;"-"&amp;AC1243&amp;"-"&amp;AD1243&amp;"-"&amp;AG1243</f>
        <v>1.5-f-C-2-0.5</v>
      </c>
      <c r="Y1243">
        <f>F1243</f>
        <v>1.5</v>
      </c>
      <c r="Z1243" s="2" t="str">
        <f>G1243</f>
        <v>f</v>
      </c>
      <c r="AA1243">
        <f>_xlfn.IFNA(VLOOKUP(X1243,'duo-out'!A$2:Q$5000,5,FALSE),E1243+10*(H1243-1)+1+_xlfn.IFNA(VLOOKUP(D1243,states!A$2:C$10,3,FALSE),1))</f>
        <v>132</v>
      </c>
      <c r="AB1243" t="str">
        <f>IF(V1243="","",V1243)</f>
        <v/>
      </c>
      <c r="AC1243" s="2" t="str">
        <f>_xlfn.IFNA(VLOOKUP(D1243,states!A$2:C$10,2,FALSE),"XX")</f>
        <v>C</v>
      </c>
      <c r="AD1243">
        <f>E1243</f>
        <v>2</v>
      </c>
      <c r="AE1243">
        <f>_xlfn.IFNA(VLOOKUP(D1243,states!A$2:D$10,4,FALSE),0)</f>
        <v>0</v>
      </c>
      <c r="AF1243">
        <v>0.5</v>
      </c>
      <c r="AG1243">
        <f>IF(AE1243=0,AF1243,IF(AE1243=1,IF(F1243=0.5,0.5,IF(H1243=1,0.5,1.5)),IF(F1243=0.5,0.5,IF(H1243=1,2.5,1.5))))</f>
        <v>0.5</v>
      </c>
      <c r="AH1243" s="7">
        <f>IF(AC1243="XX",0,1/C1243^(1/5)*IF(E1243=0,100,1)/(E1243+1)^(1/4))</f>
        <v>1.3145612147855248</v>
      </c>
    </row>
    <row r="1244" spans="1:34">
      <c r="A1244">
        <v>4970</v>
      </c>
      <c r="B1244" s="1">
        <v>31353.074000000001</v>
      </c>
      <c r="C1244" s="6">
        <v>6.3890000000000002E-2</v>
      </c>
      <c r="D1244" t="s">
        <v>5</v>
      </c>
      <c r="E1244">
        <v>2</v>
      </c>
      <c r="F1244">
        <v>1.5</v>
      </c>
      <c r="G1244" t="s">
        <v>2</v>
      </c>
      <c r="H1244">
        <v>2</v>
      </c>
      <c r="I1244" t="s">
        <v>0</v>
      </c>
      <c r="J1244">
        <v>2</v>
      </c>
      <c r="K1244">
        <v>2.5</v>
      </c>
      <c r="L1244" t="s">
        <v>2</v>
      </c>
      <c r="M1244">
        <v>2</v>
      </c>
      <c r="N1244" t="s">
        <v>5026</v>
      </c>
      <c r="O1244">
        <v>1</v>
      </c>
      <c r="P1244" t="str">
        <f>D1244&amp;"-"&amp;F1244&amp;"-"&amp;G1244&amp;"-"&amp;E1244&amp;"-"&amp;H1244</f>
        <v>C2Sigma-1.5-f-2-2</v>
      </c>
      <c r="Q1244" t="str">
        <f>I1244&amp;"-"&amp;K1244&amp;"-"&amp;L1244&amp;"-"&amp;J1244&amp;"-"&amp;M1244</f>
        <v>X2Pi-2.5-f-2-2</v>
      </c>
      <c r="R1244">
        <f>B1244+S1244</f>
        <v>36834.167985802997</v>
      </c>
      <c r="S1244">
        <f>_xlfn.IFNA(VLOOKUP(Q1244,'MARVEL-X'!A$2:I$1400,7,FALSE),VLOOKUP(Q1244,MARVEL!A$2:J$1522,10,FALSE))</f>
        <v>5481.0939858029997</v>
      </c>
      <c r="T1244">
        <f>IF(P1244=P1243,R1244+T1243,R1244)</f>
        <v>147336.45809003798</v>
      </c>
      <c r="U1244">
        <f>IF(P1244=P1243,1+U1243,1)</f>
        <v>4</v>
      </c>
      <c r="V1244">
        <f t="shared" si="19"/>
        <v>36834.114522509495</v>
      </c>
      <c r="W1244">
        <f>IF(V1244="","",IF(ABS(V1244-R1244)&gt;W$1,ABS(V1244-R1244),""))</f>
        <v>5.3463293501408771E-2</v>
      </c>
      <c r="X1244" t="str">
        <f>Y1244&amp;"-"&amp;Z1244&amp;"-"&amp;AC1244&amp;"-"&amp;AD1244&amp;"-"&amp;AG1244</f>
        <v>1.5-f-C-2-0.5</v>
      </c>
      <c r="Y1244">
        <f>F1244</f>
        <v>1.5</v>
      </c>
      <c r="Z1244" s="2" t="str">
        <f>G1244</f>
        <v>f</v>
      </c>
      <c r="AA1244">
        <f>_xlfn.IFNA(VLOOKUP(X1244,'duo-out'!A$2:Q$5000,5,FALSE),E1244+10*(H1244-1)+1+_xlfn.IFNA(VLOOKUP(D1244,states!A$2:C$10,3,FALSE),1))</f>
        <v>132</v>
      </c>
      <c r="AB1244">
        <f>IF(V1244="","",V1244)</f>
        <v>36834.114522509495</v>
      </c>
      <c r="AC1244" s="2" t="str">
        <f>_xlfn.IFNA(VLOOKUP(D1244,states!A$2:C$10,2,FALSE),"XX")</f>
        <v>C</v>
      </c>
      <c r="AD1244">
        <f>E1244</f>
        <v>2</v>
      </c>
      <c r="AE1244">
        <f>_xlfn.IFNA(VLOOKUP(D1244,states!A$2:D$10,4,FALSE),0)</f>
        <v>0</v>
      </c>
      <c r="AF1244">
        <v>0.5</v>
      </c>
      <c r="AG1244">
        <f>IF(AE1244=0,AF1244,IF(AE1244=1,IF(F1244=0.5,0.5,IF(H1244=1,0.5,1.5)),IF(F1244=0.5,0.5,IF(H1244=1,2.5,1.5))))</f>
        <v>0.5</v>
      </c>
      <c r="AH1244" s="7">
        <f>IF(AC1244="XX",0,1/C1244^(1/5)*IF(E1244=0,100,1)/(E1244+1)^(1/4))</f>
        <v>1.3171435475805786</v>
      </c>
    </row>
    <row r="1245" spans="1:34">
      <c r="A1245">
        <v>104</v>
      </c>
      <c r="B1245" s="1">
        <v>31795.861000000001</v>
      </c>
      <c r="C1245" s="6">
        <v>0.04</v>
      </c>
      <c r="D1245" t="s">
        <v>5</v>
      </c>
      <c r="E1245">
        <v>0</v>
      </c>
      <c r="F1245">
        <v>2.5</v>
      </c>
      <c r="G1245" t="s">
        <v>1</v>
      </c>
      <c r="H1245">
        <v>1</v>
      </c>
      <c r="I1245" t="s">
        <v>0</v>
      </c>
      <c r="J1245">
        <v>0</v>
      </c>
      <c r="K1245">
        <v>1.5</v>
      </c>
      <c r="L1245" t="s">
        <v>1</v>
      </c>
      <c r="M1245">
        <v>2</v>
      </c>
      <c r="N1245" t="s">
        <v>159</v>
      </c>
      <c r="O1245">
        <v>-1</v>
      </c>
      <c r="P1245" t="str">
        <f>D1245&amp;"-"&amp;F1245&amp;"-"&amp;G1245&amp;"-"&amp;E1245&amp;"-"&amp;H1245</f>
        <v>C2Sigma-2.5-e-0-1</v>
      </c>
      <c r="Q1245" t="str">
        <f>I1245&amp;"-"&amp;K1245&amp;"-"&amp;L1245&amp;"-"&amp;J1245&amp;"-"&amp;M1245</f>
        <v>X2Pi-1.5-e-0-2</v>
      </c>
      <c r="R1245">
        <f>B1245+S1245</f>
        <v>31862.800329397</v>
      </c>
      <c r="S1245">
        <f>_xlfn.IFNA(VLOOKUP(Q1245,'MARVEL-X'!A$2:I$1400,7,FALSE),VLOOKUP(Q1245,MARVEL!A$2:J$1522,10,FALSE))</f>
        <v>66.939329396999995</v>
      </c>
      <c r="T1245">
        <f>IF(P1245=P1244,R1245+T1244,R1245)</f>
        <v>31862.800329397</v>
      </c>
      <c r="U1245">
        <f>IF(P1245=P1244,1+U1244,1)</f>
        <v>1</v>
      </c>
      <c r="V1245" t="str">
        <f t="shared" si="19"/>
        <v/>
      </c>
      <c r="W1245" t="str">
        <f>IF(V1245="","",IF(ABS(V1245-R1245)&gt;W$1,ABS(V1245-R1245),""))</f>
        <v/>
      </c>
      <c r="X1245" t="str">
        <f>Y1245&amp;"-"&amp;Z1245&amp;"-"&amp;AC1245&amp;"-"&amp;AD1245&amp;"-"&amp;AG1245</f>
        <v>2.5-e-C-0-0.5</v>
      </c>
      <c r="Y1245">
        <f>F1245</f>
        <v>2.5</v>
      </c>
      <c r="Z1245" s="2" t="str">
        <f>G1245</f>
        <v>e</v>
      </c>
      <c r="AA1245">
        <f>_xlfn.IFNA(VLOOKUP(X1245,'duo-out'!A$2:Q$5000,5,FALSE),E1245+10*(H1245-1)+1+_xlfn.IFNA(VLOOKUP(D1245,states!A$2:C$10,3,FALSE),1))</f>
        <v>113</v>
      </c>
      <c r="AB1245" t="str">
        <f>IF(V1245="","",V1245)</f>
        <v/>
      </c>
      <c r="AC1245" s="2" t="str">
        <f>_xlfn.IFNA(VLOOKUP(D1245,states!A$2:C$10,2,FALSE),"XX")</f>
        <v>C</v>
      </c>
      <c r="AD1245">
        <f>E1245</f>
        <v>0</v>
      </c>
      <c r="AE1245">
        <f>_xlfn.IFNA(VLOOKUP(D1245,states!A$2:D$10,4,FALSE),0)</f>
        <v>0</v>
      </c>
      <c r="AF1245">
        <v>0.5</v>
      </c>
      <c r="AG1245">
        <f>IF(AE1245=0,AF1245,IF(AE1245=1,IF(F1245=0.5,0.5,IF(H1245=1,0.5,1.5)),IF(F1245=0.5,0.5,IF(H1245=1,2.5,1.5))))</f>
        <v>0.5</v>
      </c>
      <c r="AH1245" s="7">
        <f>IF(AC1245="XX",0,1/C1245^(1/5)*IF(E1245=0,100,1)/(E1245+1)^(1/4))</f>
        <v>190.36539387158786</v>
      </c>
    </row>
    <row r="1246" spans="1:34">
      <c r="A1246">
        <v>103</v>
      </c>
      <c r="B1246" s="1">
        <v>31709.103999999999</v>
      </c>
      <c r="C1246" s="6">
        <v>0.04</v>
      </c>
      <c r="D1246" t="s">
        <v>5</v>
      </c>
      <c r="E1246">
        <v>0</v>
      </c>
      <c r="F1246">
        <v>2.5</v>
      </c>
      <c r="G1246" t="s">
        <v>1</v>
      </c>
      <c r="H1246">
        <v>1</v>
      </c>
      <c r="I1246" t="s">
        <v>0</v>
      </c>
      <c r="J1246">
        <v>0</v>
      </c>
      <c r="K1246">
        <v>2.5</v>
      </c>
      <c r="L1246" t="s">
        <v>2</v>
      </c>
      <c r="M1246">
        <v>2</v>
      </c>
      <c r="N1246" t="s">
        <v>158</v>
      </c>
      <c r="O1246">
        <v>-1</v>
      </c>
      <c r="P1246" t="str">
        <f>D1246&amp;"-"&amp;F1246&amp;"-"&amp;G1246&amp;"-"&amp;E1246&amp;"-"&amp;H1246</f>
        <v>C2Sigma-2.5-e-0-1</v>
      </c>
      <c r="Q1246" t="str">
        <f>I1246&amp;"-"&amp;K1246&amp;"-"&amp;L1246&amp;"-"&amp;J1246&amp;"-"&amp;M1246</f>
        <v>X2Pi-2.5-f-0-2</v>
      </c>
      <c r="R1246">
        <f>B1246+S1246</f>
        <v>31862.791732624999</v>
      </c>
      <c r="S1246">
        <f>_xlfn.IFNA(VLOOKUP(Q1246,'MARVEL-X'!A$2:I$1400,7,FALSE),VLOOKUP(Q1246,MARVEL!A$2:J$1522,10,FALSE))</f>
        <v>153.687732625</v>
      </c>
      <c r="T1246">
        <f>IF(P1246=P1245,R1246+T1245,R1246)</f>
        <v>63725.592062021999</v>
      </c>
      <c r="U1246">
        <f>IF(P1246=P1245,1+U1245,1)</f>
        <v>2</v>
      </c>
      <c r="V1246" t="str">
        <f t="shared" si="19"/>
        <v/>
      </c>
      <c r="W1246" t="str">
        <f>IF(V1246="","",IF(ABS(V1246-R1246)&gt;W$1,ABS(V1246-R1246),""))</f>
        <v/>
      </c>
      <c r="X1246" t="str">
        <f>Y1246&amp;"-"&amp;Z1246&amp;"-"&amp;AC1246&amp;"-"&amp;AD1246&amp;"-"&amp;AG1246</f>
        <v>2.5-e-C-0-0.5</v>
      </c>
      <c r="Y1246">
        <f>F1246</f>
        <v>2.5</v>
      </c>
      <c r="Z1246" s="2" t="str">
        <f>G1246</f>
        <v>e</v>
      </c>
      <c r="AA1246">
        <f>_xlfn.IFNA(VLOOKUP(X1246,'duo-out'!A$2:Q$5000,5,FALSE),E1246+10*(H1246-1)+1+_xlfn.IFNA(VLOOKUP(D1246,states!A$2:C$10,3,FALSE),1))</f>
        <v>113</v>
      </c>
      <c r="AB1246" t="str">
        <f>IF(V1246="","",V1246)</f>
        <v/>
      </c>
      <c r="AC1246" s="2" t="str">
        <f>_xlfn.IFNA(VLOOKUP(D1246,states!A$2:C$10,2,FALSE),"XX")</f>
        <v>C</v>
      </c>
      <c r="AD1246">
        <f>E1246</f>
        <v>0</v>
      </c>
      <c r="AE1246">
        <f>_xlfn.IFNA(VLOOKUP(D1246,states!A$2:D$10,4,FALSE),0)</f>
        <v>0</v>
      </c>
      <c r="AF1246">
        <v>0.5</v>
      </c>
      <c r="AG1246">
        <f>IF(AE1246=0,AF1246,IF(AE1246=1,IF(F1246=0.5,0.5,IF(H1246=1,0.5,1.5)),IF(F1246=0.5,0.5,IF(H1246=1,2.5,1.5))))</f>
        <v>0.5</v>
      </c>
      <c r="AH1246" s="7">
        <f>IF(AC1246="XX",0,1/C1246^(1/5)*IF(E1246=0,100,1)/(E1246+1)^(1/4))</f>
        <v>190.36539387158786</v>
      </c>
    </row>
    <row r="1247" spans="1:34">
      <c r="A1247">
        <v>4757</v>
      </c>
      <c r="B1247" s="1">
        <v>31705.116999999998</v>
      </c>
      <c r="C1247" s="6">
        <v>0.02</v>
      </c>
      <c r="D1247" t="s">
        <v>5</v>
      </c>
      <c r="E1247">
        <v>0</v>
      </c>
      <c r="F1247">
        <v>2.5</v>
      </c>
      <c r="G1247" t="s">
        <v>1</v>
      </c>
      <c r="H1247">
        <v>1</v>
      </c>
      <c r="I1247" t="s">
        <v>0</v>
      </c>
      <c r="J1247">
        <v>0</v>
      </c>
      <c r="K1247">
        <v>3.5</v>
      </c>
      <c r="L1247" t="s">
        <v>1</v>
      </c>
      <c r="M1247">
        <v>1</v>
      </c>
      <c r="N1247" t="s">
        <v>4813</v>
      </c>
      <c r="O1247">
        <v>1</v>
      </c>
      <c r="P1247" t="str">
        <f>D1247&amp;"-"&amp;F1247&amp;"-"&amp;G1247&amp;"-"&amp;E1247&amp;"-"&amp;H1247</f>
        <v>C2Sigma-2.5-e-0-1</v>
      </c>
      <c r="Q1247" t="str">
        <f>I1247&amp;"-"&amp;K1247&amp;"-"&amp;L1247&amp;"-"&amp;J1247&amp;"-"&amp;M1247</f>
        <v>X2Pi-3.5-e-0-1</v>
      </c>
      <c r="R1247">
        <f>B1247+S1247</f>
        <v>31862.885367636998</v>
      </c>
      <c r="S1247">
        <f>_xlfn.IFNA(VLOOKUP(Q1247,'MARVEL-X'!A$2:I$1400,7,FALSE),VLOOKUP(Q1247,MARVEL!A$2:J$1522,10,FALSE))</f>
        <v>157.76836763700001</v>
      </c>
      <c r="T1247">
        <f>IF(P1247=P1246,R1247+T1246,R1247)</f>
        <v>95588.477429658989</v>
      </c>
      <c r="U1247">
        <f>IF(P1247=P1246,1+U1246,1)</f>
        <v>3</v>
      </c>
      <c r="V1247" t="str">
        <f t="shared" si="19"/>
        <v/>
      </c>
      <c r="W1247" t="str">
        <f>IF(V1247="","",IF(ABS(V1247-R1247)&gt;W$1,ABS(V1247-R1247),""))</f>
        <v/>
      </c>
      <c r="X1247" t="str">
        <f>Y1247&amp;"-"&amp;Z1247&amp;"-"&amp;AC1247&amp;"-"&amp;AD1247&amp;"-"&amp;AG1247</f>
        <v>2.5-e-C-0-0.5</v>
      </c>
      <c r="Y1247">
        <f>F1247</f>
        <v>2.5</v>
      </c>
      <c r="Z1247" s="2" t="str">
        <f>G1247</f>
        <v>e</v>
      </c>
      <c r="AA1247">
        <f>_xlfn.IFNA(VLOOKUP(X1247,'duo-out'!A$2:Q$5000,5,FALSE),E1247+10*(H1247-1)+1+_xlfn.IFNA(VLOOKUP(D1247,states!A$2:C$10,3,FALSE),1))</f>
        <v>113</v>
      </c>
      <c r="AB1247" t="str">
        <f>IF(V1247="","",V1247)</f>
        <v/>
      </c>
      <c r="AC1247" s="2" t="str">
        <f>_xlfn.IFNA(VLOOKUP(D1247,states!A$2:C$10,2,FALSE),"XX")</f>
        <v>C</v>
      </c>
      <c r="AD1247">
        <f>E1247</f>
        <v>0</v>
      </c>
      <c r="AE1247">
        <f>_xlfn.IFNA(VLOOKUP(D1247,states!A$2:D$10,4,FALSE),0)</f>
        <v>0</v>
      </c>
      <c r="AF1247">
        <v>0.5</v>
      </c>
      <c r="AG1247">
        <f>IF(AE1247=0,AF1247,IF(AE1247=1,IF(F1247=0.5,0.5,IF(H1247=1,0.5,1.5)),IF(F1247=0.5,0.5,IF(H1247=1,2.5,1.5))))</f>
        <v>0.5</v>
      </c>
      <c r="AH1247" s="7">
        <f>IF(AC1247="XX",0,1/C1247^(1/5)*IF(E1247=0,100,1)/(E1247+1)^(1/4))</f>
        <v>218.67241478865563</v>
      </c>
    </row>
    <row r="1248" spans="1:34">
      <c r="A1248">
        <v>4477</v>
      </c>
      <c r="B1248" s="1">
        <v>31789.738399999998</v>
      </c>
      <c r="C1248" s="6">
        <v>2E-3</v>
      </c>
      <c r="D1248" t="s">
        <v>5</v>
      </c>
      <c r="E1248">
        <v>0</v>
      </c>
      <c r="F1248">
        <v>2.5</v>
      </c>
      <c r="G1248" t="s">
        <v>1</v>
      </c>
      <c r="H1248">
        <v>1</v>
      </c>
      <c r="I1248" t="s">
        <v>0</v>
      </c>
      <c r="J1248">
        <v>0</v>
      </c>
      <c r="K1248">
        <v>2.5</v>
      </c>
      <c r="L1248" t="s">
        <v>2</v>
      </c>
      <c r="M1248">
        <v>1</v>
      </c>
      <c r="N1248" t="s">
        <v>4533</v>
      </c>
      <c r="O1248">
        <v>1</v>
      </c>
      <c r="P1248" t="str">
        <f>D1248&amp;"-"&amp;F1248&amp;"-"&amp;G1248&amp;"-"&amp;E1248&amp;"-"&amp;H1248</f>
        <v>C2Sigma-2.5-e-0-1</v>
      </c>
      <c r="Q1248" t="str">
        <f>I1248&amp;"-"&amp;K1248&amp;"-"&amp;L1248&amp;"-"&amp;J1248&amp;"-"&amp;M1248</f>
        <v>X2Pi-2.5-f-0-1</v>
      </c>
      <c r="R1248">
        <f>B1248+S1248</f>
        <v>31862.888191564998</v>
      </c>
      <c r="S1248">
        <f>_xlfn.IFNA(VLOOKUP(Q1248,'MARVEL-X'!A$2:I$1400,7,FALSE),VLOOKUP(Q1248,MARVEL!A$2:J$1522,10,FALSE))</f>
        <v>73.149791565000001</v>
      </c>
      <c r="T1248">
        <f>IF(P1248=P1247,R1248+T1247,R1248)</f>
        <v>127451.36562122399</v>
      </c>
      <c r="U1248">
        <f>IF(P1248=P1247,1+U1247,1)</f>
        <v>4</v>
      </c>
      <c r="V1248" t="str">
        <f t="shared" si="19"/>
        <v/>
      </c>
      <c r="W1248" t="str">
        <f>IF(V1248="","",IF(ABS(V1248-R1248)&gt;W$1,ABS(V1248-R1248),""))</f>
        <v/>
      </c>
      <c r="X1248" t="str">
        <f>Y1248&amp;"-"&amp;Z1248&amp;"-"&amp;AC1248&amp;"-"&amp;AD1248&amp;"-"&amp;AG1248</f>
        <v>2.5-e-C-0-0.5</v>
      </c>
      <c r="Y1248">
        <f>F1248</f>
        <v>2.5</v>
      </c>
      <c r="Z1248" s="2" t="str">
        <f>G1248</f>
        <v>e</v>
      </c>
      <c r="AA1248">
        <f>_xlfn.IFNA(VLOOKUP(X1248,'duo-out'!A$2:Q$5000,5,FALSE),E1248+10*(H1248-1)+1+_xlfn.IFNA(VLOOKUP(D1248,states!A$2:C$10,3,FALSE),1))</f>
        <v>113</v>
      </c>
      <c r="AB1248" t="str">
        <f>IF(V1248="","",V1248)</f>
        <v/>
      </c>
      <c r="AC1248" s="2" t="str">
        <f>_xlfn.IFNA(VLOOKUP(D1248,states!A$2:C$10,2,FALSE),"XX")</f>
        <v>C</v>
      </c>
      <c r="AD1248">
        <f>E1248</f>
        <v>0</v>
      </c>
      <c r="AE1248">
        <f>_xlfn.IFNA(VLOOKUP(D1248,states!A$2:D$10,4,FALSE),0)</f>
        <v>0</v>
      </c>
      <c r="AF1248">
        <v>0.5</v>
      </c>
      <c r="AG1248">
        <f>IF(AE1248=0,AF1248,IF(AE1248=1,IF(F1248=0.5,0.5,IF(H1248=1,0.5,1.5)),IF(F1248=0.5,0.5,IF(H1248=1,2.5,1.5))))</f>
        <v>0.5</v>
      </c>
      <c r="AH1248" s="7">
        <f>IF(AC1248="XX",0,1/C1248^(1/5)*IF(E1248=0,100,1)/(E1248+1)^(1/4))</f>
        <v>346.57242157757321</v>
      </c>
    </row>
    <row r="1249" spans="1:34">
      <c r="A1249">
        <v>4487</v>
      </c>
      <c r="B1249" s="1">
        <v>31844.99</v>
      </c>
      <c r="C1249" s="6">
        <v>6.1999999999999998E-3</v>
      </c>
      <c r="D1249" t="s">
        <v>5</v>
      </c>
      <c r="E1249">
        <v>0</v>
      </c>
      <c r="F1249">
        <v>2.5</v>
      </c>
      <c r="G1249" t="s">
        <v>1</v>
      </c>
      <c r="H1249">
        <v>1</v>
      </c>
      <c r="I1249" t="s">
        <v>0</v>
      </c>
      <c r="J1249">
        <v>0</v>
      </c>
      <c r="K1249">
        <v>1.5</v>
      </c>
      <c r="L1249" t="s">
        <v>1</v>
      </c>
      <c r="M1249">
        <v>1</v>
      </c>
      <c r="N1249" t="s">
        <v>4543</v>
      </c>
      <c r="O1249">
        <v>1</v>
      </c>
      <c r="P1249" t="str">
        <f>D1249&amp;"-"&amp;F1249&amp;"-"&amp;G1249&amp;"-"&amp;E1249&amp;"-"&amp;H1249</f>
        <v>C2Sigma-2.5-e-0-1</v>
      </c>
      <c r="Q1249" t="str">
        <f>I1249&amp;"-"&amp;K1249&amp;"-"&amp;L1249&amp;"-"&amp;J1249&amp;"-"&amp;M1249</f>
        <v>X2Pi-1.5-e-0-1</v>
      </c>
      <c r="R1249">
        <f>B1249+S1249</f>
        <v>31862.894908030001</v>
      </c>
      <c r="S1249">
        <f>_xlfn.IFNA(VLOOKUP(Q1249,'MARVEL-X'!A$2:I$1400,7,FALSE),VLOOKUP(Q1249,MARVEL!A$2:J$1522,10,FALSE))</f>
        <v>17.904908030000001</v>
      </c>
      <c r="T1249">
        <f>IF(P1249=P1248,R1249+T1248,R1249)</f>
        <v>159314.26052925398</v>
      </c>
      <c r="U1249">
        <f>IF(P1249=P1248,1+U1248,1)</f>
        <v>5</v>
      </c>
      <c r="V1249" t="str">
        <f t="shared" si="19"/>
        <v/>
      </c>
      <c r="W1249" t="str">
        <f>IF(V1249="","",IF(ABS(V1249-R1249)&gt;W$1,ABS(V1249-R1249),""))</f>
        <v/>
      </c>
      <c r="X1249" t="str">
        <f>Y1249&amp;"-"&amp;Z1249&amp;"-"&amp;AC1249&amp;"-"&amp;AD1249&amp;"-"&amp;AG1249</f>
        <v>2.5-e-C-0-0.5</v>
      </c>
      <c r="Y1249">
        <f>F1249</f>
        <v>2.5</v>
      </c>
      <c r="Z1249" s="2" t="str">
        <f>G1249</f>
        <v>e</v>
      </c>
      <c r="AA1249">
        <f>_xlfn.IFNA(VLOOKUP(X1249,'duo-out'!A$2:Q$5000,5,FALSE),E1249+10*(H1249-1)+1+_xlfn.IFNA(VLOOKUP(D1249,states!A$2:C$10,3,FALSE),1))</f>
        <v>113</v>
      </c>
      <c r="AB1249" t="str">
        <f>IF(V1249="","",V1249)</f>
        <v/>
      </c>
      <c r="AC1249" s="2" t="str">
        <f>_xlfn.IFNA(VLOOKUP(D1249,states!A$2:C$10,2,FALSE),"XX")</f>
        <v>C</v>
      </c>
      <c r="AD1249">
        <f>E1249</f>
        <v>0</v>
      </c>
      <c r="AE1249">
        <f>_xlfn.IFNA(VLOOKUP(D1249,states!A$2:D$10,4,FALSE),0)</f>
        <v>0</v>
      </c>
      <c r="AF1249">
        <v>0.5</v>
      </c>
      <c r="AG1249">
        <f>IF(AE1249=0,AF1249,IF(AE1249=1,IF(F1249=0.5,0.5,IF(H1249=1,0.5,1.5)),IF(F1249=0.5,0.5,IF(H1249=1,2.5,1.5))))</f>
        <v>0.5</v>
      </c>
      <c r="AH1249" s="7">
        <f>IF(AC1249="XX",0,1/C1249^(1/5)*IF(E1249=0,100,1)/(E1249+1)^(1/4))</f>
        <v>276.38957756180025</v>
      </c>
    </row>
    <row r="1250" spans="1:34">
      <c r="A1250">
        <v>1458</v>
      </c>
      <c r="B1250" s="1">
        <v>31595.71</v>
      </c>
      <c r="C1250" s="6">
        <v>0.36530000000000001</v>
      </c>
      <c r="D1250" t="s">
        <v>5</v>
      </c>
      <c r="E1250">
        <v>0</v>
      </c>
      <c r="F1250">
        <v>2.5</v>
      </c>
      <c r="G1250" t="s">
        <v>1</v>
      </c>
      <c r="H1250">
        <v>1</v>
      </c>
      <c r="I1250" t="s">
        <v>0</v>
      </c>
      <c r="J1250">
        <v>0</v>
      </c>
      <c r="K1250">
        <v>3.5</v>
      </c>
      <c r="L1250" t="s">
        <v>1</v>
      </c>
      <c r="M1250">
        <v>2</v>
      </c>
      <c r="N1250" t="s">
        <v>1514</v>
      </c>
      <c r="O1250">
        <v>1</v>
      </c>
      <c r="P1250" t="str">
        <f>D1250&amp;"-"&amp;F1250&amp;"-"&amp;G1250&amp;"-"&amp;E1250&amp;"-"&amp;H1250</f>
        <v>C2Sigma-2.5-e-0-1</v>
      </c>
      <c r="Q1250" t="str">
        <f>I1250&amp;"-"&amp;K1250&amp;"-"&amp;L1250&amp;"-"&amp;J1250&amp;"-"&amp;M1250</f>
        <v>X2Pi-3.5-e-0-2</v>
      </c>
      <c r="R1250">
        <f>B1250+S1250</f>
        <v>31862.556577108</v>
      </c>
      <c r="S1250">
        <f>_xlfn.IFNA(VLOOKUP(Q1250,'MARVEL-X'!A$2:I$1400,7,FALSE),VLOOKUP(Q1250,MARVEL!A$2:J$1522,10,FALSE))</f>
        <v>266.84657710800002</v>
      </c>
      <c r="T1250">
        <f>IF(P1250=P1249,R1250+T1249,R1250)</f>
        <v>191176.81710636197</v>
      </c>
      <c r="U1250">
        <f>IF(P1250=P1249,1+U1249,1)</f>
        <v>6</v>
      </c>
      <c r="V1250" t="str">
        <f t="shared" si="19"/>
        <v/>
      </c>
      <c r="W1250" t="str">
        <f>IF(V1250="","",IF(ABS(V1250-R1250)&gt;W$1,ABS(V1250-R1250),""))</f>
        <v/>
      </c>
      <c r="X1250" t="str">
        <f>Y1250&amp;"-"&amp;Z1250&amp;"-"&amp;AC1250&amp;"-"&amp;AD1250&amp;"-"&amp;AG1250</f>
        <v>2.5-e-C-0-0.5</v>
      </c>
      <c r="Y1250">
        <f>F1250</f>
        <v>2.5</v>
      </c>
      <c r="Z1250" s="2" t="str">
        <f>G1250</f>
        <v>e</v>
      </c>
      <c r="AA1250">
        <f>_xlfn.IFNA(VLOOKUP(X1250,'duo-out'!A$2:Q$5000,5,FALSE),E1250+10*(H1250-1)+1+_xlfn.IFNA(VLOOKUP(D1250,states!A$2:C$10,3,FALSE),1))</f>
        <v>113</v>
      </c>
      <c r="AB1250" t="str">
        <f>IF(V1250="","",V1250)</f>
        <v/>
      </c>
      <c r="AC1250" s="2" t="str">
        <f>_xlfn.IFNA(VLOOKUP(D1250,states!A$2:C$10,2,FALSE),"XX")</f>
        <v>C</v>
      </c>
      <c r="AD1250">
        <f>E1250</f>
        <v>0</v>
      </c>
      <c r="AE1250">
        <f>_xlfn.IFNA(VLOOKUP(D1250,states!A$2:D$10,4,FALSE),0)</f>
        <v>0</v>
      </c>
      <c r="AF1250">
        <v>0.5</v>
      </c>
      <c r="AG1250">
        <f>IF(AE1250=0,AF1250,IF(AE1250=1,IF(F1250=0.5,0.5,IF(H1250=1,0.5,1.5)),IF(F1250=0.5,0.5,IF(H1250=1,2.5,1.5))))</f>
        <v>0.5</v>
      </c>
      <c r="AH1250" s="7">
        <f>IF(AC1250="XX",0,1/C1250^(1/5)*IF(E1250=0,100,1)/(E1250+1)^(1/4))</f>
        <v>122.31228104467284</v>
      </c>
    </row>
    <row r="1251" spans="1:34">
      <c r="A1251">
        <v>4667</v>
      </c>
      <c r="B1251" s="1">
        <v>31844.93</v>
      </c>
      <c r="C1251" s="6">
        <v>0.2</v>
      </c>
      <c r="D1251" t="s">
        <v>5</v>
      </c>
      <c r="E1251">
        <v>0</v>
      </c>
      <c r="F1251">
        <v>2.5</v>
      </c>
      <c r="G1251" t="s">
        <v>1</v>
      </c>
      <c r="H1251">
        <v>1</v>
      </c>
      <c r="I1251" t="s">
        <v>0</v>
      </c>
      <c r="J1251">
        <v>0</v>
      </c>
      <c r="K1251">
        <v>1.5</v>
      </c>
      <c r="L1251" t="s">
        <v>1</v>
      </c>
      <c r="M1251">
        <v>1</v>
      </c>
      <c r="N1251" t="s">
        <v>4723</v>
      </c>
      <c r="O1251">
        <v>1</v>
      </c>
      <c r="P1251" t="str">
        <f>D1251&amp;"-"&amp;F1251&amp;"-"&amp;G1251&amp;"-"&amp;E1251&amp;"-"&amp;H1251</f>
        <v>C2Sigma-2.5-e-0-1</v>
      </c>
      <c r="Q1251" t="str">
        <f>I1251&amp;"-"&amp;K1251&amp;"-"&amp;L1251&amp;"-"&amp;J1251&amp;"-"&amp;M1251</f>
        <v>X2Pi-1.5-e-0-1</v>
      </c>
      <c r="R1251">
        <f>B1251+S1251</f>
        <v>31862.834908029999</v>
      </c>
      <c r="S1251">
        <f>_xlfn.IFNA(VLOOKUP(Q1251,'MARVEL-X'!A$2:I$1400,7,FALSE),VLOOKUP(Q1251,MARVEL!A$2:J$1522,10,FALSE))</f>
        <v>17.904908030000001</v>
      </c>
      <c r="T1251">
        <f>IF(P1251=P1250,R1251+T1250,R1251)</f>
        <v>223039.65201439196</v>
      </c>
      <c r="U1251">
        <f>IF(P1251=P1250,1+U1250,1)</f>
        <v>7</v>
      </c>
      <c r="V1251" t="str">
        <f t="shared" si="19"/>
        <v/>
      </c>
      <c r="W1251" t="str">
        <f>IF(V1251="","",IF(ABS(V1251-R1251)&gt;W$1,ABS(V1251-R1251),""))</f>
        <v/>
      </c>
      <c r="X1251" t="str">
        <f>Y1251&amp;"-"&amp;Z1251&amp;"-"&amp;AC1251&amp;"-"&amp;AD1251&amp;"-"&amp;AG1251</f>
        <v>2.5-e-C-0-0.5</v>
      </c>
      <c r="Y1251">
        <f>F1251</f>
        <v>2.5</v>
      </c>
      <c r="Z1251" s="2" t="str">
        <f>G1251</f>
        <v>e</v>
      </c>
      <c r="AA1251">
        <f>_xlfn.IFNA(VLOOKUP(X1251,'duo-out'!A$2:Q$5000,5,FALSE),E1251+10*(H1251-1)+1+_xlfn.IFNA(VLOOKUP(D1251,states!A$2:C$10,3,FALSE),1))</f>
        <v>113</v>
      </c>
      <c r="AB1251" t="str">
        <f>IF(V1251="","",V1251)</f>
        <v/>
      </c>
      <c r="AC1251" s="2" t="str">
        <f>_xlfn.IFNA(VLOOKUP(D1251,states!A$2:C$10,2,FALSE),"XX")</f>
        <v>C</v>
      </c>
      <c r="AD1251">
        <f>E1251</f>
        <v>0</v>
      </c>
      <c r="AE1251">
        <f>_xlfn.IFNA(VLOOKUP(D1251,states!A$2:D$10,4,FALSE),0)</f>
        <v>0</v>
      </c>
      <c r="AF1251">
        <v>0.5</v>
      </c>
      <c r="AG1251">
        <f>IF(AE1251=0,AF1251,IF(AE1251=1,IF(F1251=0.5,0.5,IF(H1251=1,0.5,1.5)),IF(F1251=0.5,0.5,IF(H1251=1,2.5,1.5))))</f>
        <v>0.5</v>
      </c>
      <c r="AH1251" s="7">
        <f>IF(AC1251="XX",0,1/C1251^(1/5)*IF(E1251=0,100,1)/(E1251+1)^(1/4))</f>
        <v>137.97296614612148</v>
      </c>
    </row>
    <row r="1252" spans="1:34">
      <c r="A1252">
        <v>4625</v>
      </c>
      <c r="B1252" s="1">
        <v>31789.78</v>
      </c>
      <c r="C1252" s="6">
        <v>0.2</v>
      </c>
      <c r="D1252" t="s">
        <v>5</v>
      </c>
      <c r="E1252">
        <v>0</v>
      </c>
      <c r="F1252">
        <v>2.5</v>
      </c>
      <c r="G1252" t="s">
        <v>1</v>
      </c>
      <c r="H1252">
        <v>1</v>
      </c>
      <c r="I1252" t="s">
        <v>0</v>
      </c>
      <c r="J1252">
        <v>0</v>
      </c>
      <c r="K1252">
        <v>2.5</v>
      </c>
      <c r="L1252" t="s">
        <v>2</v>
      </c>
      <c r="M1252">
        <v>1</v>
      </c>
      <c r="N1252" t="s">
        <v>4681</v>
      </c>
      <c r="O1252">
        <v>1</v>
      </c>
      <c r="P1252" t="str">
        <f>D1252&amp;"-"&amp;F1252&amp;"-"&amp;G1252&amp;"-"&amp;E1252&amp;"-"&amp;H1252</f>
        <v>C2Sigma-2.5-e-0-1</v>
      </c>
      <c r="Q1252" t="str">
        <f>I1252&amp;"-"&amp;K1252&amp;"-"&amp;L1252&amp;"-"&amp;J1252&amp;"-"&amp;M1252</f>
        <v>X2Pi-2.5-f-0-1</v>
      </c>
      <c r="R1252">
        <f>B1252+S1252</f>
        <v>31862.929791564999</v>
      </c>
      <c r="S1252">
        <f>_xlfn.IFNA(VLOOKUP(Q1252,'MARVEL-X'!A$2:I$1400,7,FALSE),VLOOKUP(Q1252,MARVEL!A$2:J$1522,10,FALSE))</f>
        <v>73.149791565000001</v>
      </c>
      <c r="T1252">
        <f>IF(P1252=P1251,R1252+T1251,R1252)</f>
        <v>254902.58180595696</v>
      </c>
      <c r="U1252">
        <f>IF(P1252=P1251,1+U1251,1)</f>
        <v>8</v>
      </c>
      <c r="V1252" t="str">
        <f t="shared" si="19"/>
        <v/>
      </c>
      <c r="W1252" t="str">
        <f>IF(V1252="","",IF(ABS(V1252-R1252)&gt;W$1,ABS(V1252-R1252),""))</f>
        <v/>
      </c>
      <c r="X1252" t="str">
        <f>Y1252&amp;"-"&amp;Z1252&amp;"-"&amp;AC1252&amp;"-"&amp;AD1252&amp;"-"&amp;AG1252</f>
        <v>2.5-e-C-0-0.5</v>
      </c>
      <c r="Y1252">
        <f>F1252</f>
        <v>2.5</v>
      </c>
      <c r="Z1252" s="2" t="str">
        <f>G1252</f>
        <v>e</v>
      </c>
      <c r="AA1252">
        <f>_xlfn.IFNA(VLOOKUP(X1252,'duo-out'!A$2:Q$5000,5,FALSE),E1252+10*(H1252-1)+1+_xlfn.IFNA(VLOOKUP(D1252,states!A$2:C$10,3,FALSE),1))</f>
        <v>113</v>
      </c>
      <c r="AB1252" t="str">
        <f>IF(V1252="","",V1252)</f>
        <v/>
      </c>
      <c r="AC1252" s="2" t="str">
        <f>_xlfn.IFNA(VLOOKUP(D1252,states!A$2:C$10,2,FALSE),"XX")</f>
        <v>C</v>
      </c>
      <c r="AD1252">
        <f>E1252</f>
        <v>0</v>
      </c>
      <c r="AE1252">
        <f>_xlfn.IFNA(VLOOKUP(D1252,states!A$2:D$10,4,FALSE),0)</f>
        <v>0</v>
      </c>
      <c r="AF1252">
        <v>0.5</v>
      </c>
      <c r="AG1252">
        <f>IF(AE1252=0,AF1252,IF(AE1252=1,IF(F1252=0.5,0.5,IF(H1252=1,0.5,1.5)),IF(F1252=0.5,0.5,IF(H1252=1,2.5,1.5))))</f>
        <v>0.5</v>
      </c>
      <c r="AH1252" s="7">
        <f>IF(AC1252="XX",0,1/C1252^(1/5)*IF(E1252=0,100,1)/(E1252+1)^(1/4))</f>
        <v>137.97296614612148</v>
      </c>
    </row>
    <row r="1253" spans="1:34">
      <c r="A1253">
        <v>4711</v>
      </c>
      <c r="B1253" s="1">
        <v>31705.16</v>
      </c>
      <c r="C1253" s="6">
        <v>0.2</v>
      </c>
      <c r="D1253" t="s">
        <v>5</v>
      </c>
      <c r="E1253">
        <v>0</v>
      </c>
      <c r="F1253">
        <v>2.5</v>
      </c>
      <c r="G1253" t="s">
        <v>1</v>
      </c>
      <c r="H1253">
        <v>1</v>
      </c>
      <c r="I1253" t="s">
        <v>0</v>
      </c>
      <c r="J1253">
        <v>0</v>
      </c>
      <c r="K1253">
        <v>3.5</v>
      </c>
      <c r="L1253" t="s">
        <v>1</v>
      </c>
      <c r="M1253">
        <v>1</v>
      </c>
      <c r="N1253" t="s">
        <v>4767</v>
      </c>
      <c r="O1253">
        <v>1</v>
      </c>
      <c r="P1253" t="str">
        <f>D1253&amp;"-"&amp;F1253&amp;"-"&amp;G1253&amp;"-"&amp;E1253&amp;"-"&amp;H1253</f>
        <v>C2Sigma-2.5-e-0-1</v>
      </c>
      <c r="Q1253" t="str">
        <f>I1253&amp;"-"&amp;K1253&amp;"-"&amp;L1253&amp;"-"&amp;J1253&amp;"-"&amp;M1253</f>
        <v>X2Pi-3.5-e-0-1</v>
      </c>
      <c r="R1253">
        <f>B1253+S1253</f>
        <v>31862.928367637</v>
      </c>
      <c r="S1253">
        <f>_xlfn.IFNA(VLOOKUP(Q1253,'MARVEL-X'!A$2:I$1400,7,FALSE),VLOOKUP(Q1253,MARVEL!A$2:J$1522,10,FALSE))</f>
        <v>157.76836763700001</v>
      </c>
      <c r="T1253">
        <f>IF(P1253=P1252,R1253+T1252,R1253)</f>
        <v>286765.51017359394</v>
      </c>
      <c r="U1253">
        <f>IF(P1253=P1252,1+U1252,1)</f>
        <v>9</v>
      </c>
      <c r="V1253">
        <f t="shared" si="19"/>
        <v>31862.834463732659</v>
      </c>
      <c r="W1253">
        <f>IF(V1253="","",IF(ABS(V1253-R1253)&gt;W$1,ABS(V1253-R1253),""))</f>
        <v>9.3903904340550071E-2</v>
      </c>
      <c r="X1253" t="str">
        <f>Y1253&amp;"-"&amp;Z1253&amp;"-"&amp;AC1253&amp;"-"&amp;AD1253&amp;"-"&amp;AG1253</f>
        <v>2.5-e-C-0-0.5</v>
      </c>
      <c r="Y1253">
        <f>F1253</f>
        <v>2.5</v>
      </c>
      <c r="Z1253" s="2" t="str">
        <f>G1253</f>
        <v>e</v>
      </c>
      <c r="AA1253">
        <f>_xlfn.IFNA(VLOOKUP(X1253,'duo-out'!A$2:Q$5000,5,FALSE),E1253+10*(H1253-1)+1+_xlfn.IFNA(VLOOKUP(D1253,states!A$2:C$10,3,FALSE),1))</f>
        <v>113</v>
      </c>
      <c r="AB1253">
        <f>IF(V1253="","",V1253)</f>
        <v>31862.834463732659</v>
      </c>
      <c r="AC1253" s="2" t="str">
        <f>_xlfn.IFNA(VLOOKUP(D1253,states!A$2:C$10,2,FALSE),"XX")</f>
        <v>C</v>
      </c>
      <c r="AD1253">
        <f>E1253</f>
        <v>0</v>
      </c>
      <c r="AE1253">
        <f>_xlfn.IFNA(VLOOKUP(D1253,states!A$2:D$10,4,FALSE),0)</f>
        <v>0</v>
      </c>
      <c r="AF1253">
        <v>0.5</v>
      </c>
      <c r="AG1253">
        <f>IF(AE1253=0,AF1253,IF(AE1253=1,IF(F1253=0.5,0.5,IF(H1253=1,0.5,1.5)),IF(F1253=0.5,0.5,IF(H1253=1,2.5,1.5))))</f>
        <v>0.5</v>
      </c>
      <c r="AH1253" s="7">
        <f>IF(AC1253="XX",0,1/C1253^(1/5)*IF(E1253=0,100,1)/(E1253+1)^(1/4))</f>
        <v>137.97296614612148</v>
      </c>
    </row>
    <row r="1254" spans="1:34">
      <c r="A1254">
        <v>4582</v>
      </c>
      <c r="B1254" s="1">
        <v>31720.19</v>
      </c>
      <c r="C1254" s="6">
        <v>0.2</v>
      </c>
      <c r="D1254" t="s">
        <v>5</v>
      </c>
      <c r="E1254">
        <v>1</v>
      </c>
      <c r="F1254">
        <v>2.5</v>
      </c>
      <c r="G1254" t="s">
        <v>1</v>
      </c>
      <c r="H1254">
        <v>1</v>
      </c>
      <c r="I1254" t="s">
        <v>0</v>
      </c>
      <c r="J1254">
        <v>1</v>
      </c>
      <c r="K1254">
        <v>1.5</v>
      </c>
      <c r="L1254" t="s">
        <v>1</v>
      </c>
      <c r="M1254">
        <v>1</v>
      </c>
      <c r="N1254" t="s">
        <v>4638</v>
      </c>
      <c r="O1254">
        <v>1</v>
      </c>
      <c r="P1254" t="str">
        <f>D1254&amp;"-"&amp;F1254&amp;"-"&amp;G1254&amp;"-"&amp;E1254&amp;"-"&amp;H1254</f>
        <v>C2Sigma-2.5-e-1-1</v>
      </c>
      <c r="Q1254" t="str">
        <f>I1254&amp;"-"&amp;K1254&amp;"-"&amp;L1254&amp;"-"&amp;J1254&amp;"-"&amp;M1254</f>
        <v>X2Pi-1.5-e-1-1</v>
      </c>
      <c r="R1254">
        <f>B1254+S1254</f>
        <v>34469.862547306002</v>
      </c>
      <c r="S1254">
        <f>_xlfn.IFNA(VLOOKUP(Q1254,'MARVEL-X'!A$2:I$1400,7,FALSE),VLOOKUP(Q1254,MARVEL!A$2:J$1522,10,FALSE))</f>
        <v>2749.6725473060001</v>
      </c>
      <c r="T1254">
        <f>IF(P1254=P1253,R1254+T1253,R1254)</f>
        <v>34469.862547306002</v>
      </c>
      <c r="U1254">
        <f>IF(P1254=P1253,1+U1253,1)</f>
        <v>1</v>
      </c>
      <c r="V1254" t="str">
        <f t="shared" si="19"/>
        <v/>
      </c>
      <c r="W1254" t="str">
        <f>IF(V1254="","",IF(ABS(V1254-R1254)&gt;W$1,ABS(V1254-R1254),""))</f>
        <v/>
      </c>
      <c r="X1254" t="str">
        <f>Y1254&amp;"-"&amp;Z1254&amp;"-"&amp;AC1254&amp;"-"&amp;AD1254&amp;"-"&amp;AG1254</f>
        <v>2.5-e-C-1-0.5</v>
      </c>
      <c r="Y1254">
        <f>F1254</f>
        <v>2.5</v>
      </c>
      <c r="Z1254" s="2" t="str">
        <f>G1254</f>
        <v>e</v>
      </c>
      <c r="AA1254">
        <f>_xlfn.IFNA(VLOOKUP(X1254,'duo-out'!A$2:Q$5000,5,FALSE),E1254+10*(H1254-1)+1+_xlfn.IFNA(VLOOKUP(D1254,states!A$2:C$10,3,FALSE),1))</f>
        <v>129</v>
      </c>
      <c r="AB1254" t="str">
        <f>IF(V1254="","",V1254)</f>
        <v/>
      </c>
      <c r="AC1254" s="2" t="str">
        <f>_xlfn.IFNA(VLOOKUP(D1254,states!A$2:C$10,2,FALSE),"XX")</f>
        <v>C</v>
      </c>
      <c r="AD1254">
        <f>E1254</f>
        <v>1</v>
      </c>
      <c r="AE1254">
        <f>_xlfn.IFNA(VLOOKUP(D1254,states!A$2:D$10,4,FALSE),0)</f>
        <v>0</v>
      </c>
      <c r="AF1254">
        <v>0.5</v>
      </c>
      <c r="AG1254">
        <f>IF(AE1254=0,AF1254,IF(AE1254=1,IF(F1254=0.5,0.5,IF(H1254=1,0.5,1.5)),IF(F1254=0.5,0.5,IF(H1254=1,2.5,1.5))))</f>
        <v>0.5</v>
      </c>
      <c r="AH1254" s="7">
        <f>IF(AC1254="XX",0,1/C1254^(1/5)*IF(E1254=0,100,1)/(E1254+1)^(1/4))</f>
        <v>1.1602097263419568</v>
      </c>
    </row>
    <row r="1255" spans="1:34">
      <c r="A1255">
        <v>4545</v>
      </c>
      <c r="B1255" s="1">
        <v>31667.18</v>
      </c>
      <c r="C1255" s="6">
        <v>0.2</v>
      </c>
      <c r="D1255" t="s">
        <v>5</v>
      </c>
      <c r="E1255">
        <v>1</v>
      </c>
      <c r="F1255">
        <v>2.5</v>
      </c>
      <c r="G1255" t="s">
        <v>1</v>
      </c>
      <c r="H1255">
        <v>1</v>
      </c>
      <c r="I1255" t="s">
        <v>0</v>
      </c>
      <c r="J1255">
        <v>1</v>
      </c>
      <c r="K1255">
        <v>2.5</v>
      </c>
      <c r="L1255" t="s">
        <v>2</v>
      </c>
      <c r="M1255">
        <v>1</v>
      </c>
      <c r="N1255" t="s">
        <v>4601</v>
      </c>
      <c r="O1255">
        <v>1</v>
      </c>
      <c r="P1255" t="str">
        <f>D1255&amp;"-"&amp;F1255&amp;"-"&amp;G1255&amp;"-"&amp;E1255&amp;"-"&amp;H1255</f>
        <v>C2Sigma-2.5-e-1-1</v>
      </c>
      <c r="Q1255" t="str">
        <f>I1255&amp;"-"&amp;K1255&amp;"-"&amp;L1255&amp;"-"&amp;J1255&amp;"-"&amp;M1255</f>
        <v>X2Pi-2.5-f-1-1</v>
      </c>
      <c r="R1255">
        <f>B1255+S1255</f>
        <v>34470.037231615999</v>
      </c>
      <c r="S1255">
        <f>_xlfn.IFNA(VLOOKUP(Q1255,'MARVEL-X'!A$2:I$1400,7,FALSE),VLOOKUP(Q1255,MARVEL!A$2:J$1522,10,FALSE))</f>
        <v>2802.8572316159998</v>
      </c>
      <c r="T1255">
        <f>IF(P1255=P1254,R1255+T1254,R1255)</f>
        <v>68939.899778922001</v>
      </c>
      <c r="U1255">
        <f>IF(P1255=P1254,1+U1254,1)</f>
        <v>2</v>
      </c>
      <c r="V1255" t="str">
        <f t="shared" si="19"/>
        <v/>
      </c>
      <c r="W1255" t="str">
        <f>IF(V1255="","",IF(ABS(V1255-R1255)&gt;W$1,ABS(V1255-R1255),""))</f>
        <v/>
      </c>
      <c r="X1255" t="str">
        <f>Y1255&amp;"-"&amp;Z1255&amp;"-"&amp;AC1255&amp;"-"&amp;AD1255&amp;"-"&amp;AG1255</f>
        <v>2.5-e-C-1-0.5</v>
      </c>
      <c r="Y1255">
        <f>F1255</f>
        <v>2.5</v>
      </c>
      <c r="Z1255" s="2" t="str">
        <f>G1255</f>
        <v>e</v>
      </c>
      <c r="AA1255">
        <f>_xlfn.IFNA(VLOOKUP(X1255,'duo-out'!A$2:Q$5000,5,FALSE),E1255+10*(H1255-1)+1+_xlfn.IFNA(VLOOKUP(D1255,states!A$2:C$10,3,FALSE),1))</f>
        <v>129</v>
      </c>
      <c r="AB1255" t="str">
        <f>IF(V1255="","",V1255)</f>
        <v/>
      </c>
      <c r="AC1255" s="2" t="str">
        <f>_xlfn.IFNA(VLOOKUP(D1255,states!A$2:C$10,2,FALSE),"XX")</f>
        <v>C</v>
      </c>
      <c r="AD1255">
        <f>E1255</f>
        <v>1</v>
      </c>
      <c r="AE1255">
        <f>_xlfn.IFNA(VLOOKUP(D1255,states!A$2:D$10,4,FALSE),0)</f>
        <v>0</v>
      </c>
      <c r="AF1255">
        <v>0.5</v>
      </c>
      <c r="AG1255">
        <f>IF(AE1255=0,AF1255,IF(AE1255=1,IF(F1255=0.5,0.5,IF(H1255=1,0.5,1.5)),IF(F1255=0.5,0.5,IF(H1255=1,2.5,1.5))))</f>
        <v>0.5</v>
      </c>
      <c r="AH1255" s="7">
        <f>IF(AC1255="XX",0,1/C1255^(1/5)*IF(E1255=0,100,1)/(E1255+1)^(1/4))</f>
        <v>1.1602097263419568</v>
      </c>
    </row>
    <row r="1256" spans="1:34">
      <c r="A1256">
        <v>4510</v>
      </c>
      <c r="B1256" s="1">
        <v>31585.65</v>
      </c>
      <c r="C1256" s="6">
        <v>0.2</v>
      </c>
      <c r="D1256" t="s">
        <v>5</v>
      </c>
      <c r="E1256">
        <v>1</v>
      </c>
      <c r="F1256">
        <v>2.5</v>
      </c>
      <c r="G1256" t="s">
        <v>1</v>
      </c>
      <c r="H1256">
        <v>1</v>
      </c>
      <c r="I1256" t="s">
        <v>0</v>
      </c>
      <c r="J1256">
        <v>1</v>
      </c>
      <c r="K1256">
        <v>3.5</v>
      </c>
      <c r="L1256" t="s">
        <v>1</v>
      </c>
      <c r="M1256">
        <v>1</v>
      </c>
      <c r="N1256" t="s">
        <v>4566</v>
      </c>
      <c r="O1256">
        <v>1</v>
      </c>
      <c r="P1256" t="str">
        <f>D1256&amp;"-"&amp;F1256&amp;"-"&amp;G1256&amp;"-"&amp;E1256&amp;"-"&amp;H1256</f>
        <v>C2Sigma-2.5-e-1-1</v>
      </c>
      <c r="Q1256" t="str">
        <f>I1256&amp;"-"&amp;K1256&amp;"-"&amp;L1256&amp;"-"&amp;J1256&amp;"-"&amp;M1256</f>
        <v>X2Pi-3.5-e-1-1</v>
      </c>
      <c r="R1256">
        <f>B1256+S1256</f>
        <v>34469.958802628003</v>
      </c>
      <c r="S1256">
        <f>_xlfn.IFNA(VLOOKUP(Q1256,'MARVEL-X'!A$2:I$1400,7,FALSE),VLOOKUP(Q1256,MARVEL!A$2:J$1522,10,FALSE))</f>
        <v>2884.3088026280002</v>
      </c>
      <c r="T1256">
        <f>IF(P1256=P1255,R1256+T1255,R1256)</f>
        <v>103409.85858155001</v>
      </c>
      <c r="U1256">
        <f>IF(P1256=P1255,1+U1255,1)</f>
        <v>3</v>
      </c>
      <c r="V1256" t="str">
        <f t="shared" si="19"/>
        <v/>
      </c>
      <c r="W1256" t="str">
        <f>IF(V1256="","",IF(ABS(V1256-R1256)&gt;W$1,ABS(V1256-R1256),""))</f>
        <v/>
      </c>
      <c r="X1256" t="str">
        <f>Y1256&amp;"-"&amp;Z1256&amp;"-"&amp;AC1256&amp;"-"&amp;AD1256&amp;"-"&amp;AG1256</f>
        <v>2.5-e-C-1-0.5</v>
      </c>
      <c r="Y1256">
        <f>F1256</f>
        <v>2.5</v>
      </c>
      <c r="Z1256" s="2" t="str">
        <f>G1256</f>
        <v>e</v>
      </c>
      <c r="AA1256">
        <f>_xlfn.IFNA(VLOOKUP(X1256,'duo-out'!A$2:Q$5000,5,FALSE),E1256+10*(H1256-1)+1+_xlfn.IFNA(VLOOKUP(D1256,states!A$2:C$10,3,FALSE),1))</f>
        <v>129</v>
      </c>
      <c r="AB1256" t="str">
        <f>IF(V1256="","",V1256)</f>
        <v/>
      </c>
      <c r="AC1256" s="2" t="str">
        <f>_xlfn.IFNA(VLOOKUP(D1256,states!A$2:C$10,2,FALSE),"XX")</f>
        <v>C</v>
      </c>
      <c r="AD1256">
        <f>E1256</f>
        <v>1</v>
      </c>
      <c r="AE1256">
        <f>_xlfn.IFNA(VLOOKUP(D1256,states!A$2:D$10,4,FALSE),0)</f>
        <v>0</v>
      </c>
      <c r="AF1256">
        <v>0.5</v>
      </c>
      <c r="AG1256">
        <f>IF(AE1256=0,AF1256,IF(AE1256=1,IF(F1256=0.5,0.5,IF(H1256=1,0.5,1.5)),IF(F1256=0.5,0.5,IF(H1256=1,2.5,1.5))))</f>
        <v>0.5</v>
      </c>
      <c r="AH1256" s="7">
        <f>IF(AC1256="XX",0,1/C1256^(1/5)*IF(E1256=0,100,1)/(E1256+1)^(1/4))</f>
        <v>1.1602097263419568</v>
      </c>
    </row>
    <row r="1257" spans="1:34">
      <c r="A1257">
        <v>4880</v>
      </c>
      <c r="B1257" s="1">
        <v>31585.695</v>
      </c>
      <c r="C1257" s="6">
        <v>0.05</v>
      </c>
      <c r="D1257" t="s">
        <v>5</v>
      </c>
      <c r="E1257">
        <v>1</v>
      </c>
      <c r="F1257">
        <v>2.5</v>
      </c>
      <c r="G1257" t="s">
        <v>1</v>
      </c>
      <c r="H1257">
        <v>1</v>
      </c>
      <c r="I1257" t="s">
        <v>0</v>
      </c>
      <c r="J1257">
        <v>1</v>
      </c>
      <c r="K1257">
        <v>3.5</v>
      </c>
      <c r="L1257" t="s">
        <v>1</v>
      </c>
      <c r="M1257">
        <v>1</v>
      </c>
      <c r="N1257" t="s">
        <v>4936</v>
      </c>
      <c r="O1257">
        <v>1</v>
      </c>
      <c r="P1257" t="str">
        <f>D1257&amp;"-"&amp;F1257&amp;"-"&amp;G1257&amp;"-"&amp;E1257&amp;"-"&amp;H1257</f>
        <v>C2Sigma-2.5-e-1-1</v>
      </c>
      <c r="Q1257" t="str">
        <f>I1257&amp;"-"&amp;K1257&amp;"-"&amp;L1257&amp;"-"&amp;J1257&amp;"-"&amp;M1257</f>
        <v>X2Pi-3.5-e-1-1</v>
      </c>
      <c r="R1257">
        <f>B1257+S1257</f>
        <v>34470.003802628002</v>
      </c>
      <c r="S1257">
        <f>_xlfn.IFNA(VLOOKUP(Q1257,'MARVEL-X'!A$2:I$1400,7,FALSE),VLOOKUP(Q1257,MARVEL!A$2:J$1522,10,FALSE))</f>
        <v>2884.3088026280002</v>
      </c>
      <c r="T1257">
        <f>IF(P1257=P1256,R1257+T1256,R1257)</f>
        <v>137879.86238417801</v>
      </c>
      <c r="U1257">
        <f>IF(P1257=P1256,1+U1256,1)</f>
        <v>4</v>
      </c>
      <c r="V1257" t="str">
        <f t="shared" si="19"/>
        <v/>
      </c>
      <c r="W1257" t="str">
        <f>IF(V1257="","",IF(ABS(V1257-R1257)&gt;W$1,ABS(V1257-R1257),""))</f>
        <v/>
      </c>
      <c r="X1257" t="str">
        <f>Y1257&amp;"-"&amp;Z1257&amp;"-"&amp;AC1257&amp;"-"&amp;AD1257&amp;"-"&amp;AG1257</f>
        <v>2.5-e-C-1-0.5</v>
      </c>
      <c r="Y1257">
        <f>F1257</f>
        <v>2.5</v>
      </c>
      <c r="Z1257" s="2" t="str">
        <f>G1257</f>
        <v>e</v>
      </c>
      <c r="AA1257">
        <f>_xlfn.IFNA(VLOOKUP(X1257,'duo-out'!A$2:Q$5000,5,FALSE),E1257+10*(H1257-1)+1+_xlfn.IFNA(VLOOKUP(D1257,states!A$2:C$10,3,FALSE),1))</f>
        <v>129</v>
      </c>
      <c r="AB1257" t="str">
        <f>IF(V1257="","",V1257)</f>
        <v/>
      </c>
      <c r="AC1257" s="2" t="str">
        <f>_xlfn.IFNA(VLOOKUP(D1257,states!A$2:C$10,2,FALSE),"XX")</f>
        <v>C</v>
      </c>
      <c r="AD1257">
        <f>E1257</f>
        <v>1</v>
      </c>
      <c r="AE1257">
        <f>_xlfn.IFNA(VLOOKUP(D1257,states!A$2:D$10,4,FALSE),0)</f>
        <v>0</v>
      </c>
      <c r="AF1257">
        <v>0.5</v>
      </c>
      <c r="AG1257">
        <f>IF(AE1257=0,AF1257,IF(AE1257=1,IF(F1257=0.5,0.5,IF(H1257=1,0.5,1.5)),IF(F1257=0.5,0.5,IF(H1257=1,2.5,1.5))))</f>
        <v>0.5</v>
      </c>
      <c r="AH1257" s="7">
        <f>IF(AC1257="XX",0,1/C1257^(1/5)*IF(E1257=0,100,1)/(E1257+1)^(1/4))</f>
        <v>1.5309059120638666</v>
      </c>
    </row>
    <row r="1258" spans="1:34">
      <c r="A1258">
        <v>4935</v>
      </c>
      <c r="B1258" s="1">
        <v>31720.365000000002</v>
      </c>
      <c r="C1258" s="6">
        <v>0.05</v>
      </c>
      <c r="D1258" t="s">
        <v>5</v>
      </c>
      <c r="E1258">
        <v>1</v>
      </c>
      <c r="F1258">
        <v>2.5</v>
      </c>
      <c r="G1258" t="s">
        <v>1</v>
      </c>
      <c r="H1258">
        <v>1</v>
      </c>
      <c r="I1258" t="s">
        <v>0</v>
      </c>
      <c r="J1258">
        <v>1</v>
      </c>
      <c r="K1258">
        <v>1.5</v>
      </c>
      <c r="L1258" t="s">
        <v>1</v>
      </c>
      <c r="M1258">
        <v>1</v>
      </c>
      <c r="N1258" t="s">
        <v>4991</v>
      </c>
      <c r="O1258">
        <v>1</v>
      </c>
      <c r="P1258" t="str">
        <f>D1258&amp;"-"&amp;F1258&amp;"-"&amp;G1258&amp;"-"&amp;E1258&amp;"-"&amp;H1258</f>
        <v>C2Sigma-2.5-e-1-1</v>
      </c>
      <c r="Q1258" t="str">
        <f>I1258&amp;"-"&amp;K1258&amp;"-"&amp;L1258&amp;"-"&amp;J1258&amp;"-"&amp;M1258</f>
        <v>X2Pi-1.5-e-1-1</v>
      </c>
      <c r="R1258">
        <f>B1258+S1258</f>
        <v>34470.037547306005</v>
      </c>
      <c r="S1258">
        <f>_xlfn.IFNA(VLOOKUP(Q1258,'MARVEL-X'!A$2:I$1400,7,FALSE),VLOOKUP(Q1258,MARVEL!A$2:J$1522,10,FALSE))</f>
        <v>2749.6725473060001</v>
      </c>
      <c r="T1258">
        <f>IF(P1258=P1257,R1258+T1257,R1258)</f>
        <v>172349.89993148402</v>
      </c>
      <c r="U1258">
        <f>IF(P1258=P1257,1+U1257,1)</f>
        <v>5</v>
      </c>
      <c r="V1258" t="str">
        <f t="shared" si="19"/>
        <v/>
      </c>
      <c r="W1258" t="str">
        <f>IF(V1258="","",IF(ABS(V1258-R1258)&gt;W$1,ABS(V1258-R1258),""))</f>
        <v/>
      </c>
      <c r="X1258" t="str">
        <f>Y1258&amp;"-"&amp;Z1258&amp;"-"&amp;AC1258&amp;"-"&amp;AD1258&amp;"-"&amp;AG1258</f>
        <v>2.5-e-C-1-0.5</v>
      </c>
      <c r="Y1258">
        <f>F1258</f>
        <v>2.5</v>
      </c>
      <c r="Z1258" s="2" t="str">
        <f>G1258</f>
        <v>e</v>
      </c>
      <c r="AA1258">
        <f>_xlfn.IFNA(VLOOKUP(X1258,'duo-out'!A$2:Q$5000,5,FALSE),E1258+10*(H1258-1)+1+_xlfn.IFNA(VLOOKUP(D1258,states!A$2:C$10,3,FALSE),1))</f>
        <v>129</v>
      </c>
      <c r="AB1258" t="str">
        <f>IF(V1258="","",V1258)</f>
        <v/>
      </c>
      <c r="AC1258" s="2" t="str">
        <f>_xlfn.IFNA(VLOOKUP(D1258,states!A$2:C$10,2,FALSE),"XX")</f>
        <v>C</v>
      </c>
      <c r="AD1258">
        <f>E1258</f>
        <v>1</v>
      </c>
      <c r="AE1258">
        <f>_xlfn.IFNA(VLOOKUP(D1258,states!A$2:D$10,4,FALSE),0)</f>
        <v>0</v>
      </c>
      <c r="AF1258">
        <v>0.5</v>
      </c>
      <c r="AG1258">
        <f>IF(AE1258=0,AF1258,IF(AE1258=1,IF(F1258=0.5,0.5,IF(H1258=1,0.5,1.5)),IF(F1258=0.5,0.5,IF(H1258=1,2.5,1.5))))</f>
        <v>0.5</v>
      </c>
      <c r="AH1258" s="7">
        <f>IF(AC1258="XX",0,1/C1258^(1/5)*IF(E1258=0,100,1)/(E1258+1)^(1/4))</f>
        <v>1.5309059120638666</v>
      </c>
    </row>
    <row r="1259" spans="1:34">
      <c r="A1259">
        <v>4906</v>
      </c>
      <c r="B1259" s="1">
        <v>31667.141</v>
      </c>
      <c r="C1259" s="6">
        <v>0.05</v>
      </c>
      <c r="D1259" t="s">
        <v>5</v>
      </c>
      <c r="E1259">
        <v>1</v>
      </c>
      <c r="F1259">
        <v>2.5</v>
      </c>
      <c r="G1259" t="s">
        <v>1</v>
      </c>
      <c r="H1259">
        <v>1</v>
      </c>
      <c r="I1259" t="s">
        <v>0</v>
      </c>
      <c r="J1259">
        <v>1</v>
      </c>
      <c r="K1259">
        <v>2.5</v>
      </c>
      <c r="L1259" t="s">
        <v>2</v>
      </c>
      <c r="M1259">
        <v>1</v>
      </c>
      <c r="N1259" t="s">
        <v>4962</v>
      </c>
      <c r="O1259">
        <v>1</v>
      </c>
      <c r="P1259" t="str">
        <f>D1259&amp;"-"&amp;F1259&amp;"-"&amp;G1259&amp;"-"&amp;E1259&amp;"-"&amp;H1259</f>
        <v>C2Sigma-2.5-e-1-1</v>
      </c>
      <c r="Q1259" t="str">
        <f>I1259&amp;"-"&amp;K1259&amp;"-"&amp;L1259&amp;"-"&amp;J1259&amp;"-"&amp;M1259</f>
        <v>X2Pi-2.5-f-1-1</v>
      </c>
      <c r="R1259">
        <f>B1259+S1259</f>
        <v>34469.998231616002</v>
      </c>
      <c r="S1259">
        <f>_xlfn.IFNA(VLOOKUP(Q1259,'MARVEL-X'!A$2:I$1400,7,FALSE),VLOOKUP(Q1259,MARVEL!A$2:J$1522,10,FALSE))</f>
        <v>2802.8572316159998</v>
      </c>
      <c r="T1259">
        <f>IF(P1259=P1258,R1259+T1258,R1259)</f>
        <v>206819.89816310001</v>
      </c>
      <c r="U1259">
        <f>IF(P1259=P1258,1+U1258,1)</f>
        <v>6</v>
      </c>
      <c r="V1259">
        <f t="shared" si="19"/>
        <v>34469.983027183334</v>
      </c>
      <c r="W1259" t="str">
        <f>IF(V1259="","",IF(ABS(V1259-R1259)&gt;W$1,ABS(V1259-R1259),""))</f>
        <v/>
      </c>
      <c r="X1259" t="str">
        <f>Y1259&amp;"-"&amp;Z1259&amp;"-"&amp;AC1259&amp;"-"&amp;AD1259&amp;"-"&amp;AG1259</f>
        <v>2.5-e-C-1-0.5</v>
      </c>
      <c r="Y1259">
        <f>F1259</f>
        <v>2.5</v>
      </c>
      <c r="Z1259" s="2" t="str">
        <f>G1259</f>
        <v>e</v>
      </c>
      <c r="AA1259">
        <f>_xlfn.IFNA(VLOOKUP(X1259,'duo-out'!A$2:Q$5000,5,FALSE),E1259+10*(H1259-1)+1+_xlfn.IFNA(VLOOKUP(D1259,states!A$2:C$10,3,FALSE),1))</f>
        <v>129</v>
      </c>
      <c r="AB1259">
        <f>IF(V1259="","",V1259)</f>
        <v>34469.983027183334</v>
      </c>
      <c r="AC1259" s="2" t="str">
        <f>_xlfn.IFNA(VLOOKUP(D1259,states!A$2:C$10,2,FALSE),"XX")</f>
        <v>C</v>
      </c>
      <c r="AD1259">
        <f>E1259</f>
        <v>1</v>
      </c>
      <c r="AE1259">
        <f>_xlfn.IFNA(VLOOKUP(D1259,states!A$2:D$10,4,FALSE),0)</f>
        <v>0</v>
      </c>
      <c r="AF1259">
        <v>0.5</v>
      </c>
      <c r="AG1259">
        <f>IF(AE1259=0,AF1259,IF(AE1259=1,IF(F1259=0.5,0.5,IF(H1259=1,0.5,1.5)),IF(F1259=0.5,0.5,IF(H1259=1,2.5,1.5))))</f>
        <v>0.5</v>
      </c>
      <c r="AH1259" s="7">
        <f>IF(AC1259="XX",0,1/C1259^(1/5)*IF(E1259=0,100,1)/(E1259+1)^(1/4))</f>
        <v>1.5309059120638666</v>
      </c>
    </row>
    <row r="1260" spans="1:34">
      <c r="A1260">
        <v>1480</v>
      </c>
      <c r="B1260" s="1">
        <v>31349.25</v>
      </c>
      <c r="C1260" s="6">
        <v>0.13719999999999999</v>
      </c>
      <c r="D1260" t="s">
        <v>5</v>
      </c>
      <c r="E1260">
        <v>2</v>
      </c>
      <c r="F1260">
        <v>2.5</v>
      </c>
      <c r="G1260" t="s">
        <v>1</v>
      </c>
      <c r="H1260">
        <v>1</v>
      </c>
      <c r="I1260" t="s">
        <v>0</v>
      </c>
      <c r="J1260">
        <v>2</v>
      </c>
      <c r="K1260">
        <v>3.5</v>
      </c>
      <c r="L1260" t="s">
        <v>1</v>
      </c>
      <c r="M1260">
        <v>1</v>
      </c>
      <c r="N1260" t="s">
        <v>1536</v>
      </c>
      <c r="O1260">
        <v>1</v>
      </c>
      <c r="P1260" t="str">
        <f>D1260&amp;"-"&amp;F1260&amp;"-"&amp;G1260&amp;"-"&amp;E1260&amp;"-"&amp;H1260</f>
        <v>C2Sigma-2.5-e-2-1</v>
      </c>
      <c r="Q1260" t="str">
        <f>I1260&amp;"-"&amp;K1260&amp;"-"&amp;L1260&amp;"-"&amp;J1260&amp;"-"&amp;M1260</f>
        <v>X2Pi-3.5-e-2-1</v>
      </c>
      <c r="R1260">
        <f>B1260+S1260</f>
        <v>36834.091990157001</v>
      </c>
      <c r="S1260">
        <f>_xlfn.IFNA(VLOOKUP(Q1260,'MARVEL-X'!A$2:I$1400,7,FALSE),VLOOKUP(Q1260,MARVEL!A$2:J$1522,10,FALSE))</f>
        <v>5484.8419901569996</v>
      </c>
      <c r="T1260">
        <f>IF(P1260=P1259,R1260+T1259,R1260)</f>
        <v>36834.091990157001</v>
      </c>
      <c r="U1260">
        <f>IF(P1260=P1259,1+U1259,1)</f>
        <v>1</v>
      </c>
      <c r="V1260" t="str">
        <f t="shared" si="19"/>
        <v/>
      </c>
      <c r="W1260" t="str">
        <f>IF(V1260="","",IF(ABS(V1260-R1260)&gt;W$1,ABS(V1260-R1260),""))</f>
        <v/>
      </c>
      <c r="X1260" t="str">
        <f>Y1260&amp;"-"&amp;Z1260&amp;"-"&amp;AC1260&amp;"-"&amp;AD1260&amp;"-"&amp;AG1260</f>
        <v>2.5-e-C-2-0.5</v>
      </c>
      <c r="Y1260">
        <f>F1260</f>
        <v>2.5</v>
      </c>
      <c r="Z1260" s="2" t="str">
        <f>G1260</f>
        <v>e</v>
      </c>
      <c r="AA1260">
        <f>_xlfn.IFNA(VLOOKUP(X1260,'duo-out'!A$2:Q$5000,5,FALSE),E1260+10*(H1260-1)+1+_xlfn.IFNA(VLOOKUP(D1260,states!A$2:C$10,3,FALSE),1))</f>
        <v>146</v>
      </c>
      <c r="AB1260" t="str">
        <f>IF(V1260="","",V1260)</f>
        <v/>
      </c>
      <c r="AC1260" s="2" t="str">
        <f>_xlfn.IFNA(VLOOKUP(D1260,states!A$2:C$10,2,FALSE),"XX")</f>
        <v>C</v>
      </c>
      <c r="AD1260">
        <f>E1260</f>
        <v>2</v>
      </c>
      <c r="AE1260">
        <f>_xlfn.IFNA(VLOOKUP(D1260,states!A$2:D$10,4,FALSE),0)</f>
        <v>0</v>
      </c>
      <c r="AF1260">
        <v>0.5</v>
      </c>
      <c r="AG1260">
        <f>IF(AE1260=0,AF1260,IF(AE1260=1,IF(F1260=0.5,0.5,IF(H1260=1,0.5,1.5)),IF(F1260=0.5,0.5,IF(H1260=1,2.5,1.5))))</f>
        <v>0.5</v>
      </c>
      <c r="AH1260" s="7">
        <f>IF(AC1260="XX",0,1/C1260^(1/5)*IF(E1260=0,100,1)/(E1260+1)^(1/4))</f>
        <v>1.1304435078791717</v>
      </c>
    </row>
    <row r="1261" spans="1:34">
      <c r="A1261">
        <v>1471</v>
      </c>
      <c r="B1261" s="1">
        <v>31427.67</v>
      </c>
      <c r="C1261" s="6">
        <v>0.1</v>
      </c>
      <c r="D1261" t="s">
        <v>5</v>
      </c>
      <c r="E1261">
        <v>2</v>
      </c>
      <c r="F1261">
        <v>2.5</v>
      </c>
      <c r="G1261" t="s">
        <v>1</v>
      </c>
      <c r="H1261">
        <v>1</v>
      </c>
      <c r="I1261" t="s">
        <v>0</v>
      </c>
      <c r="J1261">
        <v>2</v>
      </c>
      <c r="K1261">
        <v>2.5</v>
      </c>
      <c r="L1261" t="s">
        <v>2</v>
      </c>
      <c r="M1261">
        <v>1</v>
      </c>
      <c r="N1261" t="s">
        <v>1527</v>
      </c>
      <c r="O1261">
        <v>1</v>
      </c>
      <c r="P1261" t="str">
        <f>D1261&amp;"-"&amp;F1261&amp;"-"&amp;G1261&amp;"-"&amp;E1261&amp;"-"&amp;H1261</f>
        <v>C2Sigma-2.5-e-2-1</v>
      </c>
      <c r="Q1261" t="str">
        <f>I1261&amp;"-"&amp;K1261&amp;"-"&amp;L1261&amp;"-"&amp;J1261&amp;"-"&amp;M1261</f>
        <v>X2Pi-2.5-f-2-1</v>
      </c>
      <c r="R1261">
        <f>B1261+S1261</f>
        <v>36834.198763382999</v>
      </c>
      <c r="S1261">
        <f>_xlfn.IFNA(VLOOKUP(Q1261,'MARVEL-X'!A$2:I$1400,7,FALSE),VLOOKUP(Q1261,MARVEL!A$2:J$1522,10,FALSE))</f>
        <v>5406.5287633830003</v>
      </c>
      <c r="T1261">
        <f>IF(P1261=P1260,R1261+T1260,R1261)</f>
        <v>73668.290753540001</v>
      </c>
      <c r="U1261">
        <f>IF(P1261=P1260,1+U1260,1)</f>
        <v>2</v>
      </c>
      <c r="V1261" t="str">
        <f t="shared" si="19"/>
        <v/>
      </c>
      <c r="W1261" t="str">
        <f>IF(V1261="","",IF(ABS(V1261-R1261)&gt;W$1,ABS(V1261-R1261),""))</f>
        <v/>
      </c>
      <c r="X1261" t="str">
        <f>Y1261&amp;"-"&amp;Z1261&amp;"-"&amp;AC1261&amp;"-"&amp;AD1261&amp;"-"&amp;AG1261</f>
        <v>2.5-e-C-2-0.5</v>
      </c>
      <c r="Y1261">
        <f>F1261</f>
        <v>2.5</v>
      </c>
      <c r="Z1261" s="2" t="str">
        <f>G1261</f>
        <v>e</v>
      </c>
      <c r="AA1261">
        <f>_xlfn.IFNA(VLOOKUP(X1261,'duo-out'!A$2:Q$5000,5,FALSE),E1261+10*(H1261-1)+1+_xlfn.IFNA(VLOOKUP(D1261,states!A$2:C$10,3,FALSE),1))</f>
        <v>146</v>
      </c>
      <c r="AB1261" t="str">
        <f>IF(V1261="","",V1261)</f>
        <v/>
      </c>
      <c r="AC1261" s="2" t="str">
        <f>_xlfn.IFNA(VLOOKUP(D1261,states!A$2:C$10,2,FALSE),"XX")</f>
        <v>C</v>
      </c>
      <c r="AD1261">
        <f>E1261</f>
        <v>2</v>
      </c>
      <c r="AE1261">
        <f>_xlfn.IFNA(VLOOKUP(D1261,states!A$2:D$10,4,FALSE),0)</f>
        <v>0</v>
      </c>
      <c r="AF1261">
        <v>0.5</v>
      </c>
      <c r="AG1261">
        <f>IF(AE1261=0,AF1261,IF(AE1261=1,IF(F1261=0.5,0.5,IF(H1261=1,0.5,1.5)),IF(F1261=0.5,0.5,IF(H1261=1,2.5,1.5))))</f>
        <v>0.5</v>
      </c>
      <c r="AH1261" s="7">
        <f>IF(AC1261="XX",0,1/C1261^(1/5)*IF(E1261=0,100,1)/(E1261+1)^(1/4))</f>
        <v>1.2042584055782313</v>
      </c>
    </row>
    <row r="1262" spans="1:34">
      <c r="A1262">
        <v>1463</v>
      </c>
      <c r="B1262" s="1">
        <v>31478.68</v>
      </c>
      <c r="C1262" s="6">
        <v>0.17349999999999999</v>
      </c>
      <c r="D1262" t="s">
        <v>5</v>
      </c>
      <c r="E1262">
        <v>2</v>
      </c>
      <c r="F1262">
        <v>2.5</v>
      </c>
      <c r="G1262" t="s">
        <v>1</v>
      </c>
      <c r="H1262">
        <v>1</v>
      </c>
      <c r="I1262" t="s">
        <v>0</v>
      </c>
      <c r="J1262">
        <v>2</v>
      </c>
      <c r="K1262">
        <v>1.5</v>
      </c>
      <c r="L1262" t="s">
        <v>1</v>
      </c>
      <c r="M1262">
        <v>1</v>
      </c>
      <c r="N1262" t="s">
        <v>1519</v>
      </c>
      <c r="O1262">
        <v>1</v>
      </c>
      <c r="P1262" t="str">
        <f>D1262&amp;"-"&amp;F1262&amp;"-"&amp;G1262&amp;"-"&amp;E1262&amp;"-"&amp;H1262</f>
        <v>C2Sigma-2.5-e-2-1</v>
      </c>
      <c r="Q1262" t="str">
        <f>I1262&amp;"-"&amp;K1262&amp;"-"&amp;L1262&amp;"-"&amp;J1262&amp;"-"&amp;M1262</f>
        <v>X2Pi-1.5-e-2-1</v>
      </c>
      <c r="R1262">
        <f>B1262+S1262</f>
        <v>36834.059335364</v>
      </c>
      <c r="S1262">
        <f>_xlfn.IFNA(VLOOKUP(Q1262,'MARVEL-X'!A$2:I$1400,7,FALSE),VLOOKUP(Q1262,MARVEL!A$2:J$1522,10,FALSE))</f>
        <v>5355.3793353640003</v>
      </c>
      <c r="T1262">
        <f>IF(P1262=P1261,R1262+T1261,R1262)</f>
        <v>110502.350088904</v>
      </c>
      <c r="U1262">
        <f>IF(P1262=P1261,1+U1261,1)</f>
        <v>3</v>
      </c>
      <c r="V1262" t="str">
        <f t="shared" si="19"/>
        <v/>
      </c>
      <c r="W1262" t="str">
        <f>IF(V1262="","",IF(ABS(V1262-R1262)&gt;W$1,ABS(V1262-R1262),""))</f>
        <v/>
      </c>
      <c r="X1262" t="str">
        <f>Y1262&amp;"-"&amp;Z1262&amp;"-"&amp;AC1262&amp;"-"&amp;AD1262&amp;"-"&amp;AG1262</f>
        <v>2.5-e-C-2-0.5</v>
      </c>
      <c r="Y1262">
        <f>F1262</f>
        <v>2.5</v>
      </c>
      <c r="Z1262" s="2" t="str">
        <f>G1262</f>
        <v>e</v>
      </c>
      <c r="AA1262">
        <f>_xlfn.IFNA(VLOOKUP(X1262,'duo-out'!A$2:Q$5000,5,FALSE),E1262+10*(H1262-1)+1+_xlfn.IFNA(VLOOKUP(D1262,states!A$2:C$10,3,FALSE),1))</f>
        <v>146</v>
      </c>
      <c r="AB1262" t="str">
        <f>IF(V1262="","",V1262)</f>
        <v/>
      </c>
      <c r="AC1262" s="2" t="str">
        <f>_xlfn.IFNA(VLOOKUP(D1262,states!A$2:C$10,2,FALSE),"XX")</f>
        <v>C</v>
      </c>
      <c r="AD1262">
        <f>E1262</f>
        <v>2</v>
      </c>
      <c r="AE1262">
        <f>_xlfn.IFNA(VLOOKUP(D1262,states!A$2:D$10,4,FALSE),0)</f>
        <v>0</v>
      </c>
      <c r="AF1262">
        <v>0.5</v>
      </c>
      <c r="AG1262">
        <f>IF(AE1262=0,AF1262,IF(AE1262=1,IF(F1262=0.5,0.5,IF(H1262=1,0.5,1.5)),IF(F1262=0.5,0.5,IF(H1262=1,2.5,1.5))))</f>
        <v>0.5</v>
      </c>
      <c r="AH1262" s="7">
        <f>IF(AC1262="XX",0,1/C1262^(1/5)*IF(E1262=0,100,1)/(E1262+1)^(1/4))</f>
        <v>1.0785984466348648</v>
      </c>
    </row>
    <row r="1263" spans="1:34">
      <c r="A1263">
        <v>5010</v>
      </c>
      <c r="B1263" s="1">
        <v>31478.838100000001</v>
      </c>
      <c r="C1263" s="6">
        <v>5.0000000000000001E-3</v>
      </c>
      <c r="D1263" t="s">
        <v>5</v>
      </c>
      <c r="E1263">
        <v>2</v>
      </c>
      <c r="F1263">
        <v>2.5</v>
      </c>
      <c r="G1263" t="s">
        <v>1</v>
      </c>
      <c r="H1263">
        <v>1</v>
      </c>
      <c r="I1263" t="s">
        <v>0</v>
      </c>
      <c r="J1263">
        <v>2</v>
      </c>
      <c r="K1263">
        <v>1.5</v>
      </c>
      <c r="L1263" t="s">
        <v>1</v>
      </c>
      <c r="M1263">
        <v>1</v>
      </c>
      <c r="N1263" t="s">
        <v>5066</v>
      </c>
      <c r="O1263">
        <v>1</v>
      </c>
      <c r="P1263" t="str">
        <f>D1263&amp;"-"&amp;F1263&amp;"-"&amp;G1263&amp;"-"&amp;E1263&amp;"-"&amp;H1263</f>
        <v>C2Sigma-2.5-e-2-1</v>
      </c>
      <c r="Q1263" t="str">
        <f>I1263&amp;"-"&amp;K1263&amp;"-"&amp;L1263&amp;"-"&amp;J1263&amp;"-"&amp;M1263</f>
        <v>X2Pi-1.5-e-2-1</v>
      </c>
      <c r="R1263">
        <f>B1263+S1263</f>
        <v>36834.217435364</v>
      </c>
      <c r="S1263">
        <f>_xlfn.IFNA(VLOOKUP(Q1263,'MARVEL-X'!A$2:I$1400,7,FALSE),VLOOKUP(Q1263,MARVEL!A$2:J$1522,10,FALSE))</f>
        <v>5355.3793353640003</v>
      </c>
      <c r="T1263">
        <f>IF(P1263=P1262,R1263+T1262,R1263)</f>
        <v>147336.567524268</v>
      </c>
      <c r="U1263">
        <f>IF(P1263=P1262,1+U1262,1)</f>
        <v>4</v>
      </c>
      <c r="V1263" t="str">
        <f t="shared" si="19"/>
        <v/>
      </c>
      <c r="W1263" t="str">
        <f>IF(V1263="","",IF(ABS(V1263-R1263)&gt;W$1,ABS(V1263-R1263),""))</f>
        <v/>
      </c>
      <c r="X1263" t="str">
        <f>Y1263&amp;"-"&amp;Z1263&amp;"-"&amp;AC1263&amp;"-"&amp;AD1263&amp;"-"&amp;AG1263</f>
        <v>2.5-e-C-2-0.5</v>
      </c>
      <c r="Y1263">
        <f>F1263</f>
        <v>2.5</v>
      </c>
      <c r="Z1263" s="2" t="str">
        <f>G1263</f>
        <v>e</v>
      </c>
      <c r="AA1263">
        <f>_xlfn.IFNA(VLOOKUP(X1263,'duo-out'!A$2:Q$5000,5,FALSE),E1263+10*(H1263-1)+1+_xlfn.IFNA(VLOOKUP(D1263,states!A$2:C$10,3,FALSE),1))</f>
        <v>146</v>
      </c>
      <c r="AB1263" t="str">
        <f>IF(V1263="","",V1263)</f>
        <v/>
      </c>
      <c r="AC1263" s="2" t="str">
        <f>_xlfn.IFNA(VLOOKUP(D1263,states!A$2:C$10,2,FALSE),"XX")</f>
        <v>C</v>
      </c>
      <c r="AD1263">
        <f>E1263</f>
        <v>2</v>
      </c>
      <c r="AE1263">
        <f>_xlfn.IFNA(VLOOKUP(D1263,states!A$2:D$10,4,FALSE),0)</f>
        <v>0</v>
      </c>
      <c r="AF1263">
        <v>0.5</v>
      </c>
      <c r="AG1263">
        <f>IF(AE1263=0,AF1263,IF(AE1263=1,IF(F1263=0.5,0.5,IF(H1263=1,0.5,1.5)),IF(F1263=0.5,0.5,IF(H1263=1,2.5,1.5))))</f>
        <v>0.5</v>
      </c>
      <c r="AH1263" s="7">
        <f>IF(AC1263="XX",0,1/C1263^(1/5)*IF(E1263=0,100,1)/(E1263+1)^(1/4))</f>
        <v>2.1924297443889911</v>
      </c>
    </row>
    <row r="1264" spans="1:34">
      <c r="A1264">
        <v>4979</v>
      </c>
      <c r="B1264" s="1">
        <v>31427.713</v>
      </c>
      <c r="C1264" s="6">
        <v>0.05</v>
      </c>
      <c r="D1264" t="s">
        <v>5</v>
      </c>
      <c r="E1264">
        <v>2</v>
      </c>
      <c r="F1264">
        <v>2.5</v>
      </c>
      <c r="G1264" t="s">
        <v>1</v>
      </c>
      <c r="H1264">
        <v>1</v>
      </c>
      <c r="I1264" t="s">
        <v>0</v>
      </c>
      <c r="J1264">
        <v>2</v>
      </c>
      <c r="K1264">
        <v>2.5</v>
      </c>
      <c r="L1264" t="s">
        <v>2</v>
      </c>
      <c r="M1264">
        <v>1</v>
      </c>
      <c r="N1264" t="s">
        <v>5035</v>
      </c>
      <c r="O1264">
        <v>1</v>
      </c>
      <c r="P1264" t="str">
        <f>D1264&amp;"-"&amp;F1264&amp;"-"&amp;G1264&amp;"-"&amp;E1264&amp;"-"&amp;H1264</f>
        <v>C2Sigma-2.5-e-2-1</v>
      </c>
      <c r="Q1264" t="str">
        <f>I1264&amp;"-"&amp;K1264&amp;"-"&amp;L1264&amp;"-"&amp;J1264&amp;"-"&amp;M1264</f>
        <v>X2Pi-2.5-f-2-1</v>
      </c>
      <c r="R1264">
        <f>B1264+S1264</f>
        <v>36834.241763382997</v>
      </c>
      <c r="S1264">
        <f>_xlfn.IFNA(VLOOKUP(Q1264,'MARVEL-X'!A$2:I$1400,7,FALSE),VLOOKUP(Q1264,MARVEL!A$2:J$1522,10,FALSE))</f>
        <v>5406.5287633830003</v>
      </c>
      <c r="T1264">
        <f>IF(P1264=P1263,R1264+T1263,R1264)</f>
        <v>184170.80928765101</v>
      </c>
      <c r="U1264">
        <f>IF(P1264=P1263,1+U1263,1)</f>
        <v>5</v>
      </c>
      <c r="V1264" t="str">
        <f t="shared" si="19"/>
        <v/>
      </c>
      <c r="W1264" t="str">
        <f>IF(V1264="","",IF(ABS(V1264-R1264)&gt;W$1,ABS(V1264-R1264),""))</f>
        <v/>
      </c>
      <c r="X1264" t="str">
        <f>Y1264&amp;"-"&amp;Z1264&amp;"-"&amp;AC1264&amp;"-"&amp;AD1264&amp;"-"&amp;AG1264</f>
        <v>2.5-e-C-2-0.5</v>
      </c>
      <c r="Y1264">
        <f>F1264</f>
        <v>2.5</v>
      </c>
      <c r="Z1264" s="2" t="str">
        <f>G1264</f>
        <v>e</v>
      </c>
      <c r="AA1264">
        <f>_xlfn.IFNA(VLOOKUP(X1264,'duo-out'!A$2:Q$5000,5,FALSE),E1264+10*(H1264-1)+1+_xlfn.IFNA(VLOOKUP(D1264,states!A$2:C$10,3,FALSE),1))</f>
        <v>146</v>
      </c>
      <c r="AB1264" t="str">
        <f>IF(V1264="","",V1264)</f>
        <v/>
      </c>
      <c r="AC1264" s="2" t="str">
        <f>_xlfn.IFNA(VLOOKUP(D1264,states!A$2:C$10,2,FALSE),"XX")</f>
        <v>C</v>
      </c>
      <c r="AD1264">
        <f>E1264</f>
        <v>2</v>
      </c>
      <c r="AE1264">
        <f>_xlfn.IFNA(VLOOKUP(D1264,states!A$2:D$10,4,FALSE),0)</f>
        <v>0</v>
      </c>
      <c r="AF1264">
        <v>0.5</v>
      </c>
      <c r="AG1264">
        <f>IF(AE1264=0,AF1264,IF(AE1264=1,IF(F1264=0.5,0.5,IF(H1264=1,0.5,1.5)),IF(F1264=0.5,0.5,IF(H1264=1,2.5,1.5))))</f>
        <v>0.5</v>
      </c>
      <c r="AH1264" s="7">
        <f>IF(AC1264="XX",0,1/C1264^(1/5)*IF(E1264=0,100,1)/(E1264+1)^(1/4))</f>
        <v>1.3833296494790666</v>
      </c>
    </row>
    <row r="1265" spans="1:34">
      <c r="A1265">
        <v>4961</v>
      </c>
      <c r="B1265" s="1">
        <v>31349.393</v>
      </c>
      <c r="C1265" s="6">
        <v>0.05</v>
      </c>
      <c r="D1265" t="s">
        <v>5</v>
      </c>
      <c r="E1265">
        <v>2</v>
      </c>
      <c r="F1265">
        <v>2.5</v>
      </c>
      <c r="G1265" t="s">
        <v>1</v>
      </c>
      <c r="H1265">
        <v>1</v>
      </c>
      <c r="I1265" t="s">
        <v>0</v>
      </c>
      <c r="J1265">
        <v>2</v>
      </c>
      <c r="K1265">
        <v>3.5</v>
      </c>
      <c r="L1265" t="s">
        <v>1</v>
      </c>
      <c r="M1265">
        <v>1</v>
      </c>
      <c r="N1265" t="s">
        <v>5017</v>
      </c>
      <c r="O1265">
        <v>1</v>
      </c>
      <c r="P1265" t="str">
        <f>D1265&amp;"-"&amp;F1265&amp;"-"&amp;G1265&amp;"-"&amp;E1265&amp;"-"&amp;H1265</f>
        <v>C2Sigma-2.5-e-2-1</v>
      </c>
      <c r="Q1265" t="str">
        <f>I1265&amp;"-"&amp;K1265&amp;"-"&amp;L1265&amp;"-"&amp;J1265&amp;"-"&amp;M1265</f>
        <v>X2Pi-3.5-e-2-1</v>
      </c>
      <c r="R1265">
        <f>B1265+S1265</f>
        <v>36834.234990156998</v>
      </c>
      <c r="S1265">
        <f>_xlfn.IFNA(VLOOKUP(Q1265,'MARVEL-X'!A$2:I$1400,7,FALSE),VLOOKUP(Q1265,MARVEL!A$2:J$1522,10,FALSE))</f>
        <v>5484.8419901569996</v>
      </c>
      <c r="T1265">
        <f>IF(P1265=P1264,R1265+T1264,R1265)</f>
        <v>221005.04427780799</v>
      </c>
      <c r="U1265">
        <f>IF(P1265=P1264,1+U1264,1)</f>
        <v>6</v>
      </c>
      <c r="V1265">
        <f t="shared" si="19"/>
        <v>36834.174046301334</v>
      </c>
      <c r="W1265">
        <f>IF(V1265="","",IF(ABS(V1265-R1265)&gt;W$1,ABS(V1265-R1265),""))</f>
        <v>6.094385566393612E-2</v>
      </c>
      <c r="X1265" t="str">
        <f>Y1265&amp;"-"&amp;Z1265&amp;"-"&amp;AC1265&amp;"-"&amp;AD1265&amp;"-"&amp;AG1265</f>
        <v>2.5-e-C-2-0.5</v>
      </c>
      <c r="Y1265">
        <f>F1265</f>
        <v>2.5</v>
      </c>
      <c r="Z1265" s="2" t="str">
        <f>G1265</f>
        <v>e</v>
      </c>
      <c r="AA1265">
        <f>_xlfn.IFNA(VLOOKUP(X1265,'duo-out'!A$2:Q$5000,5,FALSE),E1265+10*(H1265-1)+1+_xlfn.IFNA(VLOOKUP(D1265,states!A$2:C$10,3,FALSE),1))</f>
        <v>146</v>
      </c>
      <c r="AB1265">
        <f>IF(V1265="","",V1265)</f>
        <v>36834.174046301334</v>
      </c>
      <c r="AC1265" s="2" t="str">
        <f>_xlfn.IFNA(VLOOKUP(D1265,states!A$2:C$10,2,FALSE),"XX")</f>
        <v>C</v>
      </c>
      <c r="AD1265">
        <f>E1265</f>
        <v>2</v>
      </c>
      <c r="AE1265">
        <f>_xlfn.IFNA(VLOOKUP(D1265,states!A$2:D$10,4,FALSE),0)</f>
        <v>0</v>
      </c>
      <c r="AF1265">
        <v>0.5</v>
      </c>
      <c r="AG1265">
        <f>IF(AE1265=0,AF1265,IF(AE1265=1,IF(F1265=0.5,0.5,IF(H1265=1,0.5,1.5)),IF(F1265=0.5,0.5,IF(H1265=1,2.5,1.5))))</f>
        <v>0.5</v>
      </c>
      <c r="AH1265" s="7">
        <f>IF(AC1265="XX",0,1/C1265^(1/5)*IF(E1265=0,100,1)/(E1265+1)^(1/4))</f>
        <v>1.3833296494790666</v>
      </c>
    </row>
    <row r="1266" spans="1:34">
      <c r="A1266">
        <v>4805</v>
      </c>
      <c r="B1266" s="1">
        <v>31930.276999999998</v>
      </c>
      <c r="C1266" s="6">
        <v>0.04</v>
      </c>
      <c r="D1266" t="s">
        <v>5</v>
      </c>
      <c r="E1266">
        <v>0</v>
      </c>
      <c r="F1266">
        <v>2.5</v>
      </c>
      <c r="G1266" t="s">
        <v>2</v>
      </c>
      <c r="H1266">
        <v>2</v>
      </c>
      <c r="I1266" t="s">
        <v>0</v>
      </c>
      <c r="J1266">
        <v>0</v>
      </c>
      <c r="K1266">
        <v>1.5</v>
      </c>
      <c r="L1266" t="s">
        <v>2</v>
      </c>
      <c r="M1266">
        <v>1</v>
      </c>
      <c r="N1266" t="s">
        <v>4861</v>
      </c>
      <c r="O1266">
        <v>1</v>
      </c>
      <c r="P1266" t="str">
        <f>D1266&amp;"-"&amp;F1266&amp;"-"&amp;G1266&amp;"-"&amp;E1266&amp;"-"&amp;H1266</f>
        <v>C2Sigma-2.5-f-0-2</v>
      </c>
      <c r="Q1266" t="str">
        <f>I1266&amp;"-"&amp;K1266&amp;"-"&amp;L1266&amp;"-"&amp;J1266&amp;"-"&amp;M1266</f>
        <v>X2Pi-1.5-f-0-1</v>
      </c>
      <c r="R1266">
        <f>B1266+S1266</f>
        <v>31948.158117137998</v>
      </c>
      <c r="S1266">
        <f>_xlfn.IFNA(VLOOKUP(Q1266,'MARVEL-X'!A$2:I$1400,7,FALSE),VLOOKUP(Q1266,MARVEL!A$2:J$1522,10,FALSE))</f>
        <v>17.881117138</v>
      </c>
      <c r="T1266">
        <f>IF(P1266=P1265,R1266+T1265,R1266)</f>
        <v>31948.158117137998</v>
      </c>
      <c r="U1266">
        <f>IF(P1266=P1265,1+U1265,1)</f>
        <v>1</v>
      </c>
      <c r="V1266" t="str">
        <f t="shared" si="19"/>
        <v/>
      </c>
      <c r="W1266" t="str">
        <f>IF(V1266="","",IF(ABS(V1266-R1266)&gt;W$1,ABS(V1266-R1266),""))</f>
        <v/>
      </c>
      <c r="X1266" t="str">
        <f>Y1266&amp;"-"&amp;Z1266&amp;"-"&amp;AC1266&amp;"-"&amp;AD1266&amp;"-"&amp;AG1266</f>
        <v>2.5-f-C-0-0.5</v>
      </c>
      <c r="Y1266">
        <f>F1266</f>
        <v>2.5</v>
      </c>
      <c r="Z1266" s="2" t="str">
        <f>G1266</f>
        <v>f</v>
      </c>
      <c r="AA1266">
        <f>_xlfn.IFNA(VLOOKUP(X1266,'duo-out'!A$2:Q$5000,5,FALSE),E1266+10*(H1266-1)+1+_xlfn.IFNA(VLOOKUP(D1266,states!A$2:C$10,3,FALSE),1))</f>
        <v>116</v>
      </c>
      <c r="AB1266" t="str">
        <f>IF(V1266="","",V1266)</f>
        <v/>
      </c>
      <c r="AC1266" s="2" t="str">
        <f>_xlfn.IFNA(VLOOKUP(D1266,states!A$2:C$10,2,FALSE),"XX")</f>
        <v>C</v>
      </c>
      <c r="AD1266">
        <f>E1266</f>
        <v>0</v>
      </c>
      <c r="AE1266">
        <f>_xlfn.IFNA(VLOOKUP(D1266,states!A$2:D$10,4,FALSE),0)</f>
        <v>0</v>
      </c>
      <c r="AF1266">
        <v>0.5</v>
      </c>
      <c r="AG1266">
        <f>IF(AE1266=0,AF1266,IF(AE1266=1,IF(F1266=0.5,0.5,IF(H1266=1,0.5,1.5)),IF(F1266=0.5,0.5,IF(H1266=1,2.5,1.5))))</f>
        <v>0.5</v>
      </c>
      <c r="AH1266" s="7">
        <f>IF(AC1266="XX",0,1/C1266^(1/5)*IF(E1266=0,100,1)/(E1266+1)^(1/4))</f>
        <v>190.36539387158786</v>
      </c>
    </row>
    <row r="1267" spans="1:34">
      <c r="A1267">
        <v>4792</v>
      </c>
      <c r="B1267" s="1">
        <v>31880.952000000001</v>
      </c>
      <c r="C1267" s="6">
        <v>0.02</v>
      </c>
      <c r="D1267" t="s">
        <v>5</v>
      </c>
      <c r="E1267">
        <v>0</v>
      </c>
      <c r="F1267">
        <v>2.5</v>
      </c>
      <c r="G1267" t="s">
        <v>2</v>
      </c>
      <c r="H1267">
        <v>2</v>
      </c>
      <c r="I1267" t="s">
        <v>0</v>
      </c>
      <c r="J1267">
        <v>0</v>
      </c>
      <c r="K1267">
        <v>1.5</v>
      </c>
      <c r="L1267" t="s">
        <v>2</v>
      </c>
      <c r="M1267">
        <v>2</v>
      </c>
      <c r="N1267" t="s">
        <v>4848</v>
      </c>
      <c r="O1267">
        <v>1</v>
      </c>
      <c r="P1267" t="str">
        <f>D1267&amp;"-"&amp;F1267&amp;"-"&amp;G1267&amp;"-"&amp;E1267&amp;"-"&amp;H1267</f>
        <v>C2Sigma-2.5-f-0-2</v>
      </c>
      <c r="Q1267" t="str">
        <f>I1267&amp;"-"&amp;K1267&amp;"-"&amp;L1267&amp;"-"&amp;J1267&amp;"-"&amp;M1267</f>
        <v>X2Pi-1.5-f-0-2</v>
      </c>
      <c r="R1267">
        <f>B1267+S1267</f>
        <v>31948.136059069002</v>
      </c>
      <c r="S1267">
        <f>_xlfn.IFNA(VLOOKUP(Q1267,'MARVEL-X'!A$2:I$1400,7,FALSE),VLOOKUP(Q1267,MARVEL!A$2:J$1522,10,FALSE))</f>
        <v>67.184059069</v>
      </c>
      <c r="T1267">
        <f>IF(P1267=P1266,R1267+T1266,R1267)</f>
        <v>63896.294176206997</v>
      </c>
      <c r="U1267">
        <f>IF(P1267=P1266,1+U1266,1)</f>
        <v>2</v>
      </c>
      <c r="V1267" t="str">
        <f t="shared" si="19"/>
        <v/>
      </c>
      <c r="W1267" t="str">
        <f>IF(V1267="","",IF(ABS(V1267-R1267)&gt;W$1,ABS(V1267-R1267),""))</f>
        <v/>
      </c>
      <c r="X1267" t="str">
        <f>Y1267&amp;"-"&amp;Z1267&amp;"-"&amp;AC1267&amp;"-"&amp;AD1267&amp;"-"&amp;AG1267</f>
        <v>2.5-f-C-0-0.5</v>
      </c>
      <c r="Y1267">
        <f>F1267</f>
        <v>2.5</v>
      </c>
      <c r="Z1267" s="2" t="str">
        <f>G1267</f>
        <v>f</v>
      </c>
      <c r="AA1267">
        <f>_xlfn.IFNA(VLOOKUP(X1267,'duo-out'!A$2:Q$5000,5,FALSE),E1267+10*(H1267-1)+1+_xlfn.IFNA(VLOOKUP(D1267,states!A$2:C$10,3,FALSE),1))</f>
        <v>116</v>
      </c>
      <c r="AB1267" t="str">
        <f>IF(V1267="","",V1267)</f>
        <v/>
      </c>
      <c r="AC1267" s="2" t="str">
        <f>_xlfn.IFNA(VLOOKUP(D1267,states!A$2:C$10,2,FALSE),"XX")</f>
        <v>C</v>
      </c>
      <c r="AD1267">
        <f>E1267</f>
        <v>0</v>
      </c>
      <c r="AE1267">
        <f>_xlfn.IFNA(VLOOKUP(D1267,states!A$2:D$10,4,FALSE),0)</f>
        <v>0</v>
      </c>
      <c r="AF1267">
        <v>0.5</v>
      </c>
      <c r="AG1267">
        <f>IF(AE1267=0,AF1267,IF(AE1267=1,IF(F1267=0.5,0.5,IF(H1267=1,0.5,1.5)),IF(F1267=0.5,0.5,IF(H1267=1,2.5,1.5))))</f>
        <v>0.5</v>
      </c>
      <c r="AH1267" s="7">
        <f>IF(AC1267="XX",0,1/C1267^(1/5)*IF(E1267=0,100,1)/(E1267+1)^(1/4))</f>
        <v>218.67241478865563</v>
      </c>
    </row>
    <row r="1268" spans="1:34">
      <c r="A1268">
        <v>4499</v>
      </c>
      <c r="B1268" s="1">
        <v>31680.467700000001</v>
      </c>
      <c r="C1268" s="6">
        <v>3.0000000000000001E-3</v>
      </c>
      <c r="D1268" t="s">
        <v>5</v>
      </c>
      <c r="E1268">
        <v>0</v>
      </c>
      <c r="F1268">
        <v>2.5</v>
      </c>
      <c r="G1268" t="s">
        <v>2</v>
      </c>
      <c r="H1268">
        <v>2</v>
      </c>
      <c r="I1268" t="s">
        <v>0</v>
      </c>
      <c r="J1268">
        <v>0</v>
      </c>
      <c r="K1268">
        <v>3.5</v>
      </c>
      <c r="L1268" t="s">
        <v>2</v>
      </c>
      <c r="M1268">
        <v>2</v>
      </c>
      <c r="N1268" t="s">
        <v>4555</v>
      </c>
      <c r="O1268">
        <v>1</v>
      </c>
      <c r="P1268" t="str">
        <f>D1268&amp;"-"&amp;F1268&amp;"-"&amp;G1268&amp;"-"&amp;E1268&amp;"-"&amp;H1268</f>
        <v>C2Sigma-2.5-f-0-2</v>
      </c>
      <c r="Q1268" t="str">
        <f>I1268&amp;"-"&amp;K1268&amp;"-"&amp;L1268&amp;"-"&amp;J1268&amp;"-"&amp;M1268</f>
        <v>X2Pi-3.5-f-0-2</v>
      </c>
      <c r="R1268">
        <f>B1268+S1268</f>
        <v>31948.128633924</v>
      </c>
      <c r="S1268">
        <f>_xlfn.IFNA(VLOOKUP(Q1268,'MARVEL-X'!A$2:I$1400,7,FALSE),VLOOKUP(Q1268,MARVEL!A$2:J$1522,10,FALSE))</f>
        <v>267.66093392400001</v>
      </c>
      <c r="T1268">
        <f>IF(P1268=P1267,R1268+T1267,R1268)</f>
        <v>95844.422810131</v>
      </c>
      <c r="U1268">
        <f>IF(P1268=P1267,1+U1267,1)</f>
        <v>3</v>
      </c>
      <c r="V1268" t="str">
        <f t="shared" si="19"/>
        <v/>
      </c>
      <c r="W1268" t="str">
        <f>IF(V1268="","",IF(ABS(V1268-R1268)&gt;W$1,ABS(V1268-R1268),""))</f>
        <v/>
      </c>
      <c r="X1268" t="str">
        <f>Y1268&amp;"-"&amp;Z1268&amp;"-"&amp;AC1268&amp;"-"&amp;AD1268&amp;"-"&amp;AG1268</f>
        <v>2.5-f-C-0-0.5</v>
      </c>
      <c r="Y1268">
        <f>F1268</f>
        <v>2.5</v>
      </c>
      <c r="Z1268" s="2" t="str">
        <f>G1268</f>
        <v>f</v>
      </c>
      <c r="AA1268">
        <f>_xlfn.IFNA(VLOOKUP(X1268,'duo-out'!A$2:Q$5000,5,FALSE),E1268+10*(H1268-1)+1+_xlfn.IFNA(VLOOKUP(D1268,states!A$2:C$10,3,FALSE),1))</f>
        <v>116</v>
      </c>
      <c r="AB1268" t="str">
        <f>IF(V1268="","",V1268)</f>
        <v/>
      </c>
      <c r="AC1268" s="2" t="str">
        <f>_xlfn.IFNA(VLOOKUP(D1268,states!A$2:C$10,2,FALSE),"XX")</f>
        <v>C</v>
      </c>
      <c r="AD1268">
        <f>E1268</f>
        <v>0</v>
      </c>
      <c r="AE1268">
        <f>_xlfn.IFNA(VLOOKUP(D1268,states!A$2:D$10,4,FALSE),0)</f>
        <v>0</v>
      </c>
      <c r="AF1268">
        <v>0.5</v>
      </c>
      <c r="AG1268">
        <f>IF(AE1268=0,AF1268,IF(AE1268=1,IF(F1268=0.5,0.5,IF(H1268=1,0.5,1.5)),IF(F1268=0.5,0.5,IF(H1268=1,2.5,1.5))))</f>
        <v>0.5</v>
      </c>
      <c r="AH1268" s="7">
        <f>IF(AC1268="XX",0,1/C1268^(1/5)*IF(E1268=0,100,1)/(E1268+1)^(1/4))</f>
        <v>319.57717183806091</v>
      </c>
    </row>
    <row r="1269" spans="1:34">
      <c r="A1269">
        <v>4490</v>
      </c>
      <c r="B1269" s="1">
        <v>31794.931</v>
      </c>
      <c r="C1269" s="6">
        <v>2E-3</v>
      </c>
      <c r="D1269" t="s">
        <v>5</v>
      </c>
      <c r="E1269">
        <v>0</v>
      </c>
      <c r="F1269">
        <v>2.5</v>
      </c>
      <c r="G1269" t="s">
        <v>2</v>
      </c>
      <c r="H1269">
        <v>2</v>
      </c>
      <c r="I1269" t="s">
        <v>0</v>
      </c>
      <c r="J1269">
        <v>0</v>
      </c>
      <c r="K1269">
        <v>2.5</v>
      </c>
      <c r="L1269" t="s">
        <v>1</v>
      </c>
      <c r="M1269">
        <v>2</v>
      </c>
      <c r="N1269" t="s">
        <v>4546</v>
      </c>
      <c r="O1269">
        <v>1</v>
      </c>
      <c r="P1269" t="str">
        <f>D1269&amp;"-"&amp;F1269&amp;"-"&amp;G1269&amp;"-"&amp;E1269&amp;"-"&amp;H1269</f>
        <v>C2Sigma-2.5-f-0-2</v>
      </c>
      <c r="Q1269" t="str">
        <f>I1269&amp;"-"&amp;K1269&amp;"-"&amp;L1269&amp;"-"&amp;J1269&amp;"-"&amp;M1269</f>
        <v>X2Pi-2.5-e-0-2</v>
      </c>
      <c r="R1269">
        <f>B1269+S1269</f>
        <v>31948.126131302</v>
      </c>
      <c r="S1269">
        <f>_xlfn.IFNA(VLOOKUP(Q1269,'MARVEL-X'!A$2:I$1400,7,FALSE),VLOOKUP(Q1269,MARVEL!A$2:J$1522,10,FALSE))</f>
        <v>153.19513130199999</v>
      </c>
      <c r="T1269">
        <f>IF(P1269=P1268,R1269+T1268,R1269)</f>
        <v>127792.54894143299</v>
      </c>
      <c r="U1269">
        <f>IF(P1269=P1268,1+U1268,1)</f>
        <v>4</v>
      </c>
      <c r="V1269" t="str">
        <f t="shared" si="19"/>
        <v/>
      </c>
      <c r="W1269" t="str">
        <f>IF(V1269="","",IF(ABS(V1269-R1269)&gt;W$1,ABS(V1269-R1269),""))</f>
        <v/>
      </c>
      <c r="X1269" t="str">
        <f>Y1269&amp;"-"&amp;Z1269&amp;"-"&amp;AC1269&amp;"-"&amp;AD1269&amp;"-"&amp;AG1269</f>
        <v>2.5-f-C-0-0.5</v>
      </c>
      <c r="Y1269">
        <f>F1269</f>
        <v>2.5</v>
      </c>
      <c r="Z1269" s="2" t="str">
        <f>G1269</f>
        <v>f</v>
      </c>
      <c r="AA1269">
        <f>_xlfn.IFNA(VLOOKUP(X1269,'duo-out'!A$2:Q$5000,5,FALSE),E1269+10*(H1269-1)+1+_xlfn.IFNA(VLOOKUP(D1269,states!A$2:C$10,3,FALSE),1))</f>
        <v>116</v>
      </c>
      <c r="AB1269" t="str">
        <f>IF(V1269="","",V1269)</f>
        <v/>
      </c>
      <c r="AC1269" s="2" t="str">
        <f>_xlfn.IFNA(VLOOKUP(D1269,states!A$2:C$10,2,FALSE),"XX")</f>
        <v>C</v>
      </c>
      <c r="AD1269">
        <f>E1269</f>
        <v>0</v>
      </c>
      <c r="AE1269">
        <f>_xlfn.IFNA(VLOOKUP(D1269,states!A$2:D$10,4,FALSE),0)</f>
        <v>0</v>
      </c>
      <c r="AF1269">
        <v>0.5</v>
      </c>
      <c r="AG1269">
        <f>IF(AE1269=0,AF1269,IF(AE1269=1,IF(F1269=0.5,0.5,IF(H1269=1,0.5,1.5)),IF(F1269=0.5,0.5,IF(H1269=1,2.5,1.5))))</f>
        <v>0.5</v>
      </c>
      <c r="AH1269" s="7">
        <f>IF(AC1269="XX",0,1/C1269^(1/5)*IF(E1269=0,100,1)/(E1269+1)^(1/4))</f>
        <v>346.57242157757321</v>
      </c>
    </row>
    <row r="1270" spans="1:34">
      <c r="A1270">
        <v>1450</v>
      </c>
      <c r="B1270" s="1">
        <v>31930.080000000002</v>
      </c>
      <c r="C1270" s="6">
        <v>0.1825</v>
      </c>
      <c r="D1270" t="s">
        <v>5</v>
      </c>
      <c r="E1270">
        <v>0</v>
      </c>
      <c r="F1270">
        <v>2.5</v>
      </c>
      <c r="G1270" t="s">
        <v>2</v>
      </c>
      <c r="H1270">
        <v>2</v>
      </c>
      <c r="I1270" t="s">
        <v>0</v>
      </c>
      <c r="J1270">
        <v>0</v>
      </c>
      <c r="K1270">
        <v>1.5</v>
      </c>
      <c r="L1270" t="s">
        <v>2</v>
      </c>
      <c r="M1270">
        <v>1</v>
      </c>
      <c r="N1270" t="s">
        <v>1506</v>
      </c>
      <c r="O1270">
        <v>1</v>
      </c>
      <c r="P1270" t="str">
        <f>D1270&amp;"-"&amp;F1270&amp;"-"&amp;G1270&amp;"-"&amp;E1270&amp;"-"&amp;H1270</f>
        <v>C2Sigma-2.5-f-0-2</v>
      </c>
      <c r="Q1270" t="str">
        <f>I1270&amp;"-"&amp;K1270&amp;"-"&amp;L1270&amp;"-"&amp;J1270&amp;"-"&amp;M1270</f>
        <v>X2Pi-1.5-f-0-1</v>
      </c>
      <c r="R1270">
        <f>B1270+S1270</f>
        <v>31947.961117138002</v>
      </c>
      <c r="S1270">
        <f>_xlfn.IFNA(VLOOKUP(Q1270,'MARVEL-X'!A$2:I$1400,7,FALSE),VLOOKUP(Q1270,MARVEL!A$2:J$1522,10,FALSE))</f>
        <v>17.881117138</v>
      </c>
      <c r="T1270">
        <f>IF(P1270=P1269,R1270+T1269,R1270)</f>
        <v>159740.510058571</v>
      </c>
      <c r="U1270">
        <f>IF(P1270=P1269,1+U1269,1)</f>
        <v>5</v>
      </c>
      <c r="V1270" t="str">
        <f t="shared" si="19"/>
        <v/>
      </c>
      <c r="W1270" t="str">
        <f>IF(V1270="","",IF(ABS(V1270-R1270)&gt;W$1,ABS(V1270-R1270),""))</f>
        <v/>
      </c>
      <c r="X1270" t="str">
        <f>Y1270&amp;"-"&amp;Z1270&amp;"-"&amp;AC1270&amp;"-"&amp;AD1270&amp;"-"&amp;AG1270</f>
        <v>2.5-f-C-0-0.5</v>
      </c>
      <c r="Y1270">
        <f>F1270</f>
        <v>2.5</v>
      </c>
      <c r="Z1270" s="2" t="str">
        <f>G1270</f>
        <v>f</v>
      </c>
      <c r="AA1270">
        <f>_xlfn.IFNA(VLOOKUP(X1270,'duo-out'!A$2:Q$5000,5,FALSE),E1270+10*(H1270-1)+1+_xlfn.IFNA(VLOOKUP(D1270,states!A$2:C$10,3,FALSE),1))</f>
        <v>116</v>
      </c>
      <c r="AB1270" t="str">
        <f>IF(V1270="","",V1270)</f>
        <v/>
      </c>
      <c r="AC1270" s="2" t="str">
        <f>_xlfn.IFNA(VLOOKUP(D1270,states!A$2:C$10,2,FALSE),"XX")</f>
        <v>C</v>
      </c>
      <c r="AD1270">
        <f>E1270</f>
        <v>0</v>
      </c>
      <c r="AE1270">
        <f>_xlfn.IFNA(VLOOKUP(D1270,states!A$2:D$10,4,FALSE),0)</f>
        <v>0</v>
      </c>
      <c r="AF1270">
        <v>0.5</v>
      </c>
      <c r="AG1270">
        <f>IF(AE1270=0,AF1270,IF(AE1270=1,IF(F1270=0.5,0.5,IF(H1270=1,0.5,1.5)),IF(F1270=0.5,0.5,IF(H1270=1,2.5,1.5))))</f>
        <v>0.5</v>
      </c>
      <c r="AH1270" s="7">
        <f>IF(AC1270="XX",0,1/C1270^(1/5)*IF(E1270=0,100,1)/(E1270+1)^(1/4))</f>
        <v>140.52300431913622</v>
      </c>
    </row>
    <row r="1271" spans="1:34">
      <c r="A1271">
        <v>86</v>
      </c>
      <c r="B1271" s="1">
        <v>31880.74</v>
      </c>
      <c r="C1271" s="6">
        <v>0.2</v>
      </c>
      <c r="D1271" t="s">
        <v>5</v>
      </c>
      <c r="E1271">
        <v>0</v>
      </c>
      <c r="F1271">
        <v>2.5</v>
      </c>
      <c r="G1271" t="s">
        <v>2</v>
      </c>
      <c r="H1271">
        <v>2</v>
      </c>
      <c r="I1271" t="s">
        <v>0</v>
      </c>
      <c r="J1271">
        <v>0</v>
      </c>
      <c r="K1271">
        <v>1.5</v>
      </c>
      <c r="L1271" t="s">
        <v>2</v>
      </c>
      <c r="M1271">
        <v>2</v>
      </c>
      <c r="N1271" t="s">
        <v>141</v>
      </c>
      <c r="O1271">
        <v>-1</v>
      </c>
      <c r="P1271" t="str">
        <f>D1271&amp;"-"&amp;F1271&amp;"-"&amp;G1271&amp;"-"&amp;E1271&amp;"-"&amp;H1271</f>
        <v>C2Sigma-2.5-f-0-2</v>
      </c>
      <c r="Q1271" t="str">
        <f>I1271&amp;"-"&amp;K1271&amp;"-"&amp;L1271&amp;"-"&amp;J1271&amp;"-"&amp;M1271</f>
        <v>X2Pi-1.5-f-0-2</v>
      </c>
      <c r="R1271">
        <f>B1271+S1271</f>
        <v>31947.924059069002</v>
      </c>
      <c r="S1271">
        <f>_xlfn.IFNA(VLOOKUP(Q1271,'MARVEL-X'!A$2:I$1400,7,FALSE),VLOOKUP(Q1271,MARVEL!A$2:J$1522,10,FALSE))</f>
        <v>67.184059069</v>
      </c>
      <c r="T1271">
        <f>IF(P1271=P1270,R1271+T1270,R1271)</f>
        <v>191688.43411764002</v>
      </c>
      <c r="U1271">
        <f>IF(P1271=P1270,1+U1270,1)</f>
        <v>6</v>
      </c>
      <c r="V1271" t="str">
        <f t="shared" si="19"/>
        <v/>
      </c>
      <c r="W1271" t="str">
        <f>IF(V1271="","",IF(ABS(V1271-R1271)&gt;W$1,ABS(V1271-R1271),""))</f>
        <v/>
      </c>
      <c r="X1271" t="str">
        <f>Y1271&amp;"-"&amp;Z1271&amp;"-"&amp;AC1271&amp;"-"&amp;AD1271&amp;"-"&amp;AG1271</f>
        <v>2.5-f-C-0-0.5</v>
      </c>
      <c r="Y1271">
        <f>F1271</f>
        <v>2.5</v>
      </c>
      <c r="Z1271" s="2" t="str">
        <f>G1271</f>
        <v>f</v>
      </c>
      <c r="AA1271">
        <f>_xlfn.IFNA(VLOOKUP(X1271,'duo-out'!A$2:Q$5000,5,FALSE),E1271+10*(H1271-1)+1+_xlfn.IFNA(VLOOKUP(D1271,states!A$2:C$10,3,FALSE),1))</f>
        <v>116</v>
      </c>
      <c r="AB1271" t="str">
        <f>IF(V1271="","",V1271)</f>
        <v/>
      </c>
      <c r="AC1271" s="2" t="str">
        <f>_xlfn.IFNA(VLOOKUP(D1271,states!A$2:C$10,2,FALSE),"XX")</f>
        <v>C</v>
      </c>
      <c r="AD1271">
        <f>E1271</f>
        <v>0</v>
      </c>
      <c r="AE1271">
        <f>_xlfn.IFNA(VLOOKUP(D1271,states!A$2:D$10,4,FALSE),0)</f>
        <v>0</v>
      </c>
      <c r="AF1271">
        <v>0.5</v>
      </c>
      <c r="AG1271">
        <f>IF(AE1271=0,AF1271,IF(AE1271=1,IF(F1271=0.5,0.5,IF(H1271=1,0.5,1.5)),IF(F1271=0.5,0.5,IF(H1271=1,2.5,1.5))))</f>
        <v>0.5</v>
      </c>
      <c r="AH1271" s="7">
        <f>IF(AC1271="XX",0,1/C1271^(1/5)*IF(E1271=0,100,1)/(E1271+1)^(1/4))</f>
        <v>137.97296614612148</v>
      </c>
    </row>
    <row r="1272" spans="1:34">
      <c r="A1272">
        <v>4646</v>
      </c>
      <c r="B1272" s="1">
        <v>31795</v>
      </c>
      <c r="C1272" s="6">
        <v>0.2</v>
      </c>
      <c r="D1272" t="s">
        <v>5</v>
      </c>
      <c r="E1272">
        <v>0</v>
      </c>
      <c r="F1272">
        <v>2.5</v>
      </c>
      <c r="G1272" t="s">
        <v>2</v>
      </c>
      <c r="H1272">
        <v>2</v>
      </c>
      <c r="I1272" t="s">
        <v>0</v>
      </c>
      <c r="J1272">
        <v>0</v>
      </c>
      <c r="K1272">
        <v>2.5</v>
      </c>
      <c r="L1272" t="s">
        <v>1</v>
      </c>
      <c r="M1272">
        <v>2</v>
      </c>
      <c r="N1272" t="s">
        <v>4702</v>
      </c>
      <c r="O1272">
        <v>1</v>
      </c>
      <c r="P1272" t="str">
        <f>D1272&amp;"-"&amp;F1272&amp;"-"&amp;G1272&amp;"-"&amp;E1272&amp;"-"&amp;H1272</f>
        <v>C2Sigma-2.5-f-0-2</v>
      </c>
      <c r="Q1272" t="str">
        <f>I1272&amp;"-"&amp;K1272&amp;"-"&amp;L1272&amp;"-"&amp;J1272&amp;"-"&amp;M1272</f>
        <v>X2Pi-2.5-e-0-2</v>
      </c>
      <c r="R1272">
        <f>B1272+S1272</f>
        <v>31948.195131302</v>
      </c>
      <c r="S1272">
        <f>_xlfn.IFNA(VLOOKUP(Q1272,'MARVEL-X'!A$2:I$1400,7,FALSE),VLOOKUP(Q1272,MARVEL!A$2:J$1522,10,FALSE))</f>
        <v>153.19513130199999</v>
      </c>
      <c r="T1272">
        <f>IF(P1272=P1271,R1272+T1271,R1272)</f>
        <v>223636.62924894202</v>
      </c>
      <c r="U1272">
        <f>IF(P1272=P1271,1+U1271,1)</f>
        <v>7</v>
      </c>
      <c r="V1272" t="str">
        <f t="shared" si="19"/>
        <v/>
      </c>
      <c r="W1272" t="str">
        <f>IF(V1272="","",IF(ABS(V1272-R1272)&gt;W$1,ABS(V1272-R1272),""))</f>
        <v/>
      </c>
      <c r="X1272" t="str">
        <f>Y1272&amp;"-"&amp;Z1272&amp;"-"&amp;AC1272&amp;"-"&amp;AD1272&amp;"-"&amp;AG1272</f>
        <v>2.5-f-C-0-0.5</v>
      </c>
      <c r="Y1272">
        <f>F1272</f>
        <v>2.5</v>
      </c>
      <c r="Z1272" s="2" t="str">
        <f>G1272</f>
        <v>f</v>
      </c>
      <c r="AA1272">
        <f>_xlfn.IFNA(VLOOKUP(X1272,'duo-out'!A$2:Q$5000,5,FALSE),E1272+10*(H1272-1)+1+_xlfn.IFNA(VLOOKUP(D1272,states!A$2:C$10,3,FALSE),1))</f>
        <v>116</v>
      </c>
      <c r="AB1272" t="str">
        <f>IF(V1272="","",V1272)</f>
        <v/>
      </c>
      <c r="AC1272" s="2" t="str">
        <f>_xlfn.IFNA(VLOOKUP(D1272,states!A$2:C$10,2,FALSE),"XX")</f>
        <v>C</v>
      </c>
      <c r="AD1272">
        <f>E1272</f>
        <v>0</v>
      </c>
      <c r="AE1272">
        <f>_xlfn.IFNA(VLOOKUP(D1272,states!A$2:D$10,4,FALSE),0)</f>
        <v>0</v>
      </c>
      <c r="AF1272">
        <v>0.5</v>
      </c>
      <c r="AG1272">
        <f>IF(AE1272=0,AF1272,IF(AE1272=1,IF(F1272=0.5,0.5,IF(H1272=1,0.5,1.5)),IF(F1272=0.5,0.5,IF(H1272=1,2.5,1.5))))</f>
        <v>0.5</v>
      </c>
      <c r="AH1272" s="7">
        <f>IF(AC1272="XX",0,1/C1272^(1/5)*IF(E1272=0,100,1)/(E1272+1)^(1/4))</f>
        <v>137.97296614612148</v>
      </c>
    </row>
    <row r="1273" spans="1:34">
      <c r="A1273">
        <v>4735</v>
      </c>
      <c r="B1273" s="1">
        <v>31680.54</v>
      </c>
      <c r="C1273" s="6">
        <v>0.2</v>
      </c>
      <c r="D1273" t="s">
        <v>5</v>
      </c>
      <c r="E1273">
        <v>0</v>
      </c>
      <c r="F1273">
        <v>2.5</v>
      </c>
      <c r="G1273" t="s">
        <v>2</v>
      </c>
      <c r="H1273">
        <v>2</v>
      </c>
      <c r="I1273" t="s">
        <v>0</v>
      </c>
      <c r="J1273">
        <v>0</v>
      </c>
      <c r="K1273">
        <v>3.5</v>
      </c>
      <c r="L1273" t="s">
        <v>2</v>
      </c>
      <c r="M1273">
        <v>2</v>
      </c>
      <c r="N1273" t="s">
        <v>4791</v>
      </c>
      <c r="O1273">
        <v>1</v>
      </c>
      <c r="P1273" t="str">
        <f>D1273&amp;"-"&amp;F1273&amp;"-"&amp;G1273&amp;"-"&amp;E1273&amp;"-"&amp;H1273</f>
        <v>C2Sigma-2.5-f-0-2</v>
      </c>
      <c r="Q1273" t="str">
        <f>I1273&amp;"-"&amp;K1273&amp;"-"&amp;L1273&amp;"-"&amp;J1273&amp;"-"&amp;M1273</f>
        <v>X2Pi-3.5-f-0-2</v>
      </c>
      <c r="R1273">
        <f>B1273+S1273</f>
        <v>31948.200933923999</v>
      </c>
      <c r="S1273">
        <f>_xlfn.IFNA(VLOOKUP(Q1273,'MARVEL-X'!A$2:I$1400,7,FALSE),VLOOKUP(Q1273,MARVEL!A$2:J$1522,10,FALSE))</f>
        <v>267.66093392400001</v>
      </c>
      <c r="T1273">
        <f>IF(P1273=P1272,R1273+T1272,R1273)</f>
        <v>255584.83018286602</v>
      </c>
      <c r="U1273">
        <f>IF(P1273=P1272,1+U1272,1)</f>
        <v>8</v>
      </c>
      <c r="V1273">
        <f t="shared" si="19"/>
        <v>31948.103772858252</v>
      </c>
      <c r="W1273">
        <f>IF(V1273="","",IF(ABS(V1273-R1273)&gt;W$1,ABS(V1273-R1273),""))</f>
        <v>9.7161065747059183E-2</v>
      </c>
      <c r="X1273" t="str">
        <f>Y1273&amp;"-"&amp;Z1273&amp;"-"&amp;AC1273&amp;"-"&amp;AD1273&amp;"-"&amp;AG1273</f>
        <v>2.5-f-C-0-0.5</v>
      </c>
      <c r="Y1273">
        <f>F1273</f>
        <v>2.5</v>
      </c>
      <c r="Z1273" s="2" t="str">
        <f>G1273</f>
        <v>f</v>
      </c>
      <c r="AA1273">
        <f>_xlfn.IFNA(VLOOKUP(X1273,'duo-out'!A$2:Q$5000,5,FALSE),E1273+10*(H1273-1)+1+_xlfn.IFNA(VLOOKUP(D1273,states!A$2:C$10,3,FALSE),1))</f>
        <v>116</v>
      </c>
      <c r="AB1273">
        <f>IF(V1273="","",V1273)</f>
        <v>31948.103772858252</v>
      </c>
      <c r="AC1273" s="2" t="str">
        <f>_xlfn.IFNA(VLOOKUP(D1273,states!A$2:C$10,2,FALSE),"XX")</f>
        <v>C</v>
      </c>
      <c r="AD1273">
        <f>E1273</f>
        <v>0</v>
      </c>
      <c r="AE1273">
        <f>_xlfn.IFNA(VLOOKUP(D1273,states!A$2:D$10,4,FALSE),0)</f>
        <v>0</v>
      </c>
      <c r="AF1273">
        <v>0.5</v>
      </c>
      <c r="AG1273">
        <f>IF(AE1273=0,AF1273,IF(AE1273=1,IF(F1273=0.5,0.5,IF(H1273=1,0.5,1.5)),IF(F1273=0.5,0.5,IF(H1273=1,2.5,1.5))))</f>
        <v>0.5</v>
      </c>
      <c r="AH1273" s="7">
        <f>IF(AC1273="XX",0,1/C1273^(1/5)*IF(E1273=0,100,1)/(E1273+1)^(1/4))</f>
        <v>137.97296614612148</v>
      </c>
    </row>
    <row r="1274" spans="1:34">
      <c r="A1274">
        <v>4564</v>
      </c>
      <c r="B1274" s="1">
        <v>31670.76</v>
      </c>
      <c r="C1274" s="6">
        <v>0.2</v>
      </c>
      <c r="D1274" t="s">
        <v>5</v>
      </c>
      <c r="E1274">
        <v>1</v>
      </c>
      <c r="F1274">
        <v>2.5</v>
      </c>
      <c r="G1274" t="s">
        <v>2</v>
      </c>
      <c r="H1274">
        <v>2</v>
      </c>
      <c r="I1274" t="s">
        <v>0</v>
      </c>
      <c r="J1274">
        <v>1</v>
      </c>
      <c r="K1274">
        <v>2.5</v>
      </c>
      <c r="L1274" t="s">
        <v>1</v>
      </c>
      <c r="M1274">
        <v>2</v>
      </c>
      <c r="N1274" t="s">
        <v>4620</v>
      </c>
      <c r="O1274">
        <v>1</v>
      </c>
      <c r="P1274" t="str">
        <f>D1274&amp;"-"&amp;F1274&amp;"-"&amp;G1274&amp;"-"&amp;E1274&amp;"-"&amp;H1274</f>
        <v>C2Sigma-2.5-f-1-2</v>
      </c>
      <c r="Q1274" t="str">
        <f>I1274&amp;"-"&amp;K1274&amp;"-"&amp;L1274&amp;"-"&amp;J1274&amp;"-"&amp;M1274</f>
        <v>X2Pi-2.5-e-1-2</v>
      </c>
      <c r="R1274">
        <f>B1274+S1274</f>
        <v>34550.672117620998</v>
      </c>
      <c r="S1274">
        <f>_xlfn.IFNA(VLOOKUP(Q1274,'MARVEL-X'!A$2:I$1400,7,FALSE),VLOOKUP(Q1274,MARVEL!A$2:J$1522,10,FALSE))</f>
        <v>2879.9121176210001</v>
      </c>
      <c r="T1274">
        <f>IF(P1274=P1273,R1274+T1273,R1274)</f>
        <v>34550.672117620998</v>
      </c>
      <c r="U1274">
        <f>IF(P1274=P1273,1+U1273,1)</f>
        <v>1</v>
      </c>
      <c r="V1274" t="str">
        <f t="shared" si="19"/>
        <v/>
      </c>
      <c r="W1274" t="str">
        <f>IF(V1274="","",IF(ABS(V1274-R1274)&gt;W$1,ABS(V1274-R1274),""))</f>
        <v/>
      </c>
      <c r="X1274" t="str">
        <f>Y1274&amp;"-"&amp;Z1274&amp;"-"&amp;AC1274&amp;"-"&amp;AD1274&amp;"-"&amp;AG1274</f>
        <v>2.5-f-C-1-0.5</v>
      </c>
      <c r="Y1274">
        <f>F1274</f>
        <v>2.5</v>
      </c>
      <c r="Z1274" s="2" t="str">
        <f>G1274</f>
        <v>f</v>
      </c>
      <c r="AA1274">
        <f>_xlfn.IFNA(VLOOKUP(X1274,'duo-out'!A$2:Q$5000,5,FALSE),E1274+10*(H1274-1)+1+_xlfn.IFNA(VLOOKUP(D1274,states!A$2:C$10,3,FALSE),1))</f>
        <v>129</v>
      </c>
      <c r="AB1274" t="str">
        <f>IF(V1274="","",V1274)</f>
        <v/>
      </c>
      <c r="AC1274" s="2" t="str">
        <f>_xlfn.IFNA(VLOOKUP(D1274,states!A$2:C$10,2,FALSE),"XX")</f>
        <v>C</v>
      </c>
      <c r="AD1274">
        <f>E1274</f>
        <v>1</v>
      </c>
      <c r="AE1274">
        <f>_xlfn.IFNA(VLOOKUP(D1274,states!A$2:D$10,4,FALSE),0)</f>
        <v>0</v>
      </c>
      <c r="AF1274">
        <v>0.5</v>
      </c>
      <c r="AG1274">
        <f>IF(AE1274=0,AF1274,IF(AE1274=1,IF(F1274=0.5,0.5,IF(H1274=1,0.5,1.5)),IF(F1274=0.5,0.5,IF(H1274=1,2.5,1.5))))</f>
        <v>0.5</v>
      </c>
      <c r="AH1274" s="7">
        <f>IF(AC1274="XX",0,1/C1274^(1/5)*IF(E1274=0,100,1)/(E1274+1)^(1/4))</f>
        <v>1.1602097263419568</v>
      </c>
    </row>
    <row r="1275" spans="1:34">
      <c r="A1275">
        <v>4527</v>
      </c>
      <c r="B1275" s="1">
        <v>31560.62</v>
      </c>
      <c r="C1275" s="6">
        <v>0.2</v>
      </c>
      <c r="D1275" t="s">
        <v>5</v>
      </c>
      <c r="E1275">
        <v>1</v>
      </c>
      <c r="F1275">
        <v>2.5</v>
      </c>
      <c r="G1275" t="s">
        <v>2</v>
      </c>
      <c r="H1275">
        <v>2</v>
      </c>
      <c r="I1275" t="s">
        <v>0</v>
      </c>
      <c r="J1275">
        <v>1</v>
      </c>
      <c r="K1275">
        <v>3.5</v>
      </c>
      <c r="L1275" t="s">
        <v>2</v>
      </c>
      <c r="M1275">
        <v>2</v>
      </c>
      <c r="N1275" t="s">
        <v>4583</v>
      </c>
      <c r="O1275">
        <v>1</v>
      </c>
      <c r="P1275" t="str">
        <f>D1275&amp;"-"&amp;F1275&amp;"-"&amp;G1275&amp;"-"&amp;E1275&amp;"-"&amp;H1275</f>
        <v>C2Sigma-2.5-f-1-2</v>
      </c>
      <c r="Q1275" t="str">
        <f>I1275&amp;"-"&amp;K1275&amp;"-"&amp;L1275&amp;"-"&amp;J1275&amp;"-"&amp;M1275</f>
        <v>X2Pi-3.5-f-1-2</v>
      </c>
      <c r="R1275">
        <f>B1275+S1275</f>
        <v>34550.707675550999</v>
      </c>
      <c r="S1275">
        <f>_xlfn.IFNA(VLOOKUP(Q1275,'MARVEL-X'!A$2:I$1400,7,FALSE),VLOOKUP(Q1275,MARVEL!A$2:J$1522,10,FALSE))</f>
        <v>2990.0876755509998</v>
      </c>
      <c r="T1275">
        <f>IF(P1275=P1274,R1275+T1274,R1275)</f>
        <v>69101.379793172004</v>
      </c>
      <c r="U1275">
        <f>IF(P1275=P1274,1+U1274,1)</f>
        <v>2</v>
      </c>
      <c r="V1275" t="str">
        <f t="shared" si="19"/>
        <v/>
      </c>
      <c r="W1275" t="str">
        <f>IF(V1275="","",IF(ABS(V1275-R1275)&gt;W$1,ABS(V1275-R1275),""))</f>
        <v/>
      </c>
      <c r="X1275" t="str">
        <f>Y1275&amp;"-"&amp;Z1275&amp;"-"&amp;AC1275&amp;"-"&amp;AD1275&amp;"-"&amp;AG1275</f>
        <v>2.5-f-C-1-0.5</v>
      </c>
      <c r="Y1275">
        <f>F1275</f>
        <v>2.5</v>
      </c>
      <c r="Z1275" s="2" t="str">
        <f>G1275</f>
        <v>f</v>
      </c>
      <c r="AA1275">
        <f>_xlfn.IFNA(VLOOKUP(X1275,'duo-out'!A$2:Q$5000,5,FALSE),E1275+10*(H1275-1)+1+_xlfn.IFNA(VLOOKUP(D1275,states!A$2:C$10,3,FALSE),1))</f>
        <v>129</v>
      </c>
      <c r="AB1275" t="str">
        <f>IF(V1275="","",V1275)</f>
        <v/>
      </c>
      <c r="AC1275" s="2" t="str">
        <f>_xlfn.IFNA(VLOOKUP(D1275,states!A$2:C$10,2,FALSE),"XX")</f>
        <v>C</v>
      </c>
      <c r="AD1275">
        <f>E1275</f>
        <v>1</v>
      </c>
      <c r="AE1275">
        <f>_xlfn.IFNA(VLOOKUP(D1275,states!A$2:D$10,4,FALSE),0)</f>
        <v>0</v>
      </c>
      <c r="AF1275">
        <v>0.5</v>
      </c>
      <c r="AG1275">
        <f>IF(AE1275=0,AF1275,IF(AE1275=1,IF(F1275=0.5,0.5,IF(H1275=1,0.5,1.5)),IF(F1275=0.5,0.5,IF(H1275=1,2.5,1.5))))</f>
        <v>0.5</v>
      </c>
      <c r="AH1275" s="7">
        <f>IF(AC1275="XX",0,1/C1275^(1/5)*IF(E1275=0,100,1)/(E1275+1)^(1/4))</f>
        <v>1.1602097263419568</v>
      </c>
    </row>
    <row r="1276" spans="1:34">
      <c r="A1276">
        <v>4603</v>
      </c>
      <c r="B1276" s="1">
        <v>31753.49</v>
      </c>
      <c r="C1276" s="6">
        <v>0.2</v>
      </c>
      <c r="D1276" t="s">
        <v>5</v>
      </c>
      <c r="E1276">
        <v>1</v>
      </c>
      <c r="F1276">
        <v>2.5</v>
      </c>
      <c r="G1276" t="s">
        <v>2</v>
      </c>
      <c r="H1276">
        <v>2</v>
      </c>
      <c r="I1276" t="s">
        <v>0</v>
      </c>
      <c r="J1276">
        <v>1</v>
      </c>
      <c r="K1276">
        <v>1.5</v>
      </c>
      <c r="L1276" t="s">
        <v>2</v>
      </c>
      <c r="M1276">
        <v>2</v>
      </c>
      <c r="N1276" t="s">
        <v>4659</v>
      </c>
      <c r="O1276">
        <v>1</v>
      </c>
      <c r="P1276" t="str">
        <f>D1276&amp;"-"&amp;F1276&amp;"-"&amp;G1276&amp;"-"&amp;E1276&amp;"-"&amp;H1276</f>
        <v>C2Sigma-2.5-f-1-2</v>
      </c>
      <c r="Q1276" t="str">
        <f>I1276&amp;"-"&amp;K1276&amp;"-"&amp;L1276&amp;"-"&amp;J1276&amp;"-"&amp;M1276</f>
        <v>X2Pi-1.5-f-1-2</v>
      </c>
      <c r="R1276">
        <f>B1276+S1276</f>
        <v>34550.608618375001</v>
      </c>
      <c r="S1276">
        <f>_xlfn.IFNA(VLOOKUP(Q1276,'MARVEL-X'!A$2:I$1400,7,FALSE),VLOOKUP(Q1276,MARVEL!A$2:J$1522,10,FALSE))</f>
        <v>2797.1186183750001</v>
      </c>
      <c r="T1276">
        <f>IF(P1276=P1275,R1276+T1275,R1276)</f>
        <v>103651.988411547</v>
      </c>
      <c r="U1276">
        <f>IF(P1276=P1275,1+U1275,1)</f>
        <v>3</v>
      </c>
      <c r="V1276" t="str">
        <f t="shared" si="19"/>
        <v/>
      </c>
      <c r="W1276" t="str">
        <f>IF(V1276="","",IF(ABS(V1276-R1276)&gt;W$1,ABS(V1276-R1276),""))</f>
        <v/>
      </c>
      <c r="X1276" t="str">
        <f>Y1276&amp;"-"&amp;Z1276&amp;"-"&amp;AC1276&amp;"-"&amp;AD1276&amp;"-"&amp;AG1276</f>
        <v>2.5-f-C-1-0.5</v>
      </c>
      <c r="Y1276">
        <f>F1276</f>
        <v>2.5</v>
      </c>
      <c r="Z1276" s="2" t="str">
        <f>G1276</f>
        <v>f</v>
      </c>
      <c r="AA1276">
        <f>_xlfn.IFNA(VLOOKUP(X1276,'duo-out'!A$2:Q$5000,5,FALSE),E1276+10*(H1276-1)+1+_xlfn.IFNA(VLOOKUP(D1276,states!A$2:C$10,3,FALSE),1))</f>
        <v>129</v>
      </c>
      <c r="AB1276" t="str">
        <f>IF(V1276="","",V1276)</f>
        <v/>
      </c>
      <c r="AC1276" s="2" t="str">
        <f>_xlfn.IFNA(VLOOKUP(D1276,states!A$2:C$10,2,FALSE),"XX")</f>
        <v>C</v>
      </c>
      <c r="AD1276">
        <f>E1276</f>
        <v>1</v>
      </c>
      <c r="AE1276">
        <f>_xlfn.IFNA(VLOOKUP(D1276,states!A$2:D$10,4,FALSE),0)</f>
        <v>0</v>
      </c>
      <c r="AF1276">
        <v>0.5</v>
      </c>
      <c r="AG1276">
        <f>IF(AE1276=0,AF1276,IF(AE1276=1,IF(F1276=0.5,0.5,IF(H1276=1,0.5,1.5)),IF(F1276=0.5,0.5,IF(H1276=1,2.5,1.5))))</f>
        <v>0.5</v>
      </c>
      <c r="AH1276" s="7">
        <f>IF(AC1276="XX",0,1/C1276^(1/5)*IF(E1276=0,100,1)/(E1276+1)^(1/4))</f>
        <v>1.1602097263419568</v>
      </c>
    </row>
    <row r="1277" spans="1:34">
      <c r="A1277">
        <v>4894</v>
      </c>
      <c r="B1277" s="1">
        <v>31560.742999999999</v>
      </c>
      <c r="C1277" s="6">
        <v>0.05</v>
      </c>
      <c r="D1277" t="s">
        <v>5</v>
      </c>
      <c r="E1277">
        <v>1</v>
      </c>
      <c r="F1277">
        <v>2.5</v>
      </c>
      <c r="G1277" t="s">
        <v>2</v>
      </c>
      <c r="H1277">
        <v>2</v>
      </c>
      <c r="I1277" t="s">
        <v>0</v>
      </c>
      <c r="J1277">
        <v>1</v>
      </c>
      <c r="K1277">
        <v>3.5</v>
      </c>
      <c r="L1277" t="s">
        <v>2</v>
      </c>
      <c r="M1277">
        <v>2</v>
      </c>
      <c r="N1277" t="s">
        <v>4950</v>
      </c>
      <c r="O1277">
        <v>1</v>
      </c>
      <c r="P1277" t="str">
        <f>D1277&amp;"-"&amp;F1277&amp;"-"&amp;G1277&amp;"-"&amp;E1277&amp;"-"&amp;H1277</f>
        <v>C2Sigma-2.5-f-1-2</v>
      </c>
      <c r="Q1277" t="str">
        <f>I1277&amp;"-"&amp;K1277&amp;"-"&amp;L1277&amp;"-"&amp;J1277&amp;"-"&amp;M1277</f>
        <v>X2Pi-3.5-f-1-2</v>
      </c>
      <c r="R1277">
        <f>B1277+S1277</f>
        <v>34550.830675550998</v>
      </c>
      <c r="S1277">
        <f>_xlfn.IFNA(VLOOKUP(Q1277,'MARVEL-X'!A$2:I$1400,7,FALSE),VLOOKUP(Q1277,MARVEL!A$2:J$1522,10,FALSE))</f>
        <v>2990.0876755509998</v>
      </c>
      <c r="T1277">
        <f>IF(P1277=P1276,R1277+T1276,R1277)</f>
        <v>138202.819087098</v>
      </c>
      <c r="U1277">
        <f>IF(P1277=P1276,1+U1276,1)</f>
        <v>4</v>
      </c>
      <c r="V1277" t="str">
        <f t="shared" si="19"/>
        <v/>
      </c>
      <c r="W1277" t="str">
        <f>IF(V1277="","",IF(ABS(V1277-R1277)&gt;W$1,ABS(V1277-R1277),""))</f>
        <v/>
      </c>
      <c r="X1277" t="str">
        <f>Y1277&amp;"-"&amp;Z1277&amp;"-"&amp;AC1277&amp;"-"&amp;AD1277&amp;"-"&amp;AG1277</f>
        <v>2.5-f-C-1-0.5</v>
      </c>
      <c r="Y1277">
        <f>F1277</f>
        <v>2.5</v>
      </c>
      <c r="Z1277" s="2" t="str">
        <f>G1277</f>
        <v>f</v>
      </c>
      <c r="AA1277">
        <f>_xlfn.IFNA(VLOOKUP(X1277,'duo-out'!A$2:Q$5000,5,FALSE),E1277+10*(H1277-1)+1+_xlfn.IFNA(VLOOKUP(D1277,states!A$2:C$10,3,FALSE),1))</f>
        <v>129</v>
      </c>
      <c r="AB1277" t="str">
        <f>IF(V1277="","",V1277)</f>
        <v/>
      </c>
      <c r="AC1277" s="2" t="str">
        <f>_xlfn.IFNA(VLOOKUP(D1277,states!A$2:C$10,2,FALSE),"XX")</f>
        <v>C</v>
      </c>
      <c r="AD1277">
        <f>E1277</f>
        <v>1</v>
      </c>
      <c r="AE1277">
        <f>_xlfn.IFNA(VLOOKUP(D1277,states!A$2:D$10,4,FALSE),0)</f>
        <v>0</v>
      </c>
      <c r="AF1277">
        <v>0.5</v>
      </c>
      <c r="AG1277">
        <f>IF(AE1277=0,AF1277,IF(AE1277=1,IF(F1277=0.5,0.5,IF(H1277=1,0.5,1.5)),IF(F1277=0.5,0.5,IF(H1277=1,2.5,1.5))))</f>
        <v>0.5</v>
      </c>
      <c r="AH1277" s="7">
        <f>IF(AC1277="XX",0,1/C1277^(1/5)*IF(E1277=0,100,1)/(E1277+1)^(1/4))</f>
        <v>1.5309059120638666</v>
      </c>
    </row>
    <row r="1278" spans="1:34">
      <c r="A1278">
        <v>4948</v>
      </c>
      <c r="B1278" s="1">
        <v>31753.664000000001</v>
      </c>
      <c r="C1278" s="6">
        <v>0.05</v>
      </c>
      <c r="D1278" t="s">
        <v>5</v>
      </c>
      <c r="E1278">
        <v>1</v>
      </c>
      <c r="F1278">
        <v>2.5</v>
      </c>
      <c r="G1278" t="s">
        <v>2</v>
      </c>
      <c r="H1278">
        <v>2</v>
      </c>
      <c r="I1278" t="s">
        <v>0</v>
      </c>
      <c r="J1278">
        <v>1</v>
      </c>
      <c r="K1278">
        <v>1.5</v>
      </c>
      <c r="L1278" t="s">
        <v>2</v>
      </c>
      <c r="M1278">
        <v>2</v>
      </c>
      <c r="N1278" t="s">
        <v>5004</v>
      </c>
      <c r="O1278">
        <v>1</v>
      </c>
      <c r="P1278" t="str">
        <f>D1278&amp;"-"&amp;F1278&amp;"-"&amp;G1278&amp;"-"&amp;E1278&amp;"-"&amp;H1278</f>
        <v>C2Sigma-2.5-f-1-2</v>
      </c>
      <c r="Q1278" t="str">
        <f>I1278&amp;"-"&amp;K1278&amp;"-"&amp;L1278&amp;"-"&amp;J1278&amp;"-"&amp;M1278</f>
        <v>X2Pi-1.5-f-1-2</v>
      </c>
      <c r="R1278">
        <f>B1278+S1278</f>
        <v>34550.782618375</v>
      </c>
      <c r="S1278">
        <f>_xlfn.IFNA(VLOOKUP(Q1278,'MARVEL-X'!A$2:I$1400,7,FALSE),VLOOKUP(Q1278,MARVEL!A$2:J$1522,10,FALSE))</f>
        <v>2797.1186183750001</v>
      </c>
      <c r="T1278">
        <f>IF(P1278=P1277,R1278+T1277,R1278)</f>
        <v>172753.601705473</v>
      </c>
      <c r="U1278">
        <f>IF(P1278=P1277,1+U1277,1)</f>
        <v>5</v>
      </c>
      <c r="V1278" t="str">
        <f t="shared" si="19"/>
        <v/>
      </c>
      <c r="W1278" t="str">
        <f>IF(V1278="","",IF(ABS(V1278-R1278)&gt;W$1,ABS(V1278-R1278),""))</f>
        <v/>
      </c>
      <c r="X1278" t="str">
        <f>Y1278&amp;"-"&amp;Z1278&amp;"-"&amp;AC1278&amp;"-"&amp;AD1278&amp;"-"&amp;AG1278</f>
        <v>2.5-f-C-1-0.5</v>
      </c>
      <c r="Y1278">
        <f>F1278</f>
        <v>2.5</v>
      </c>
      <c r="Z1278" s="2" t="str">
        <f>G1278</f>
        <v>f</v>
      </c>
      <c r="AA1278">
        <f>_xlfn.IFNA(VLOOKUP(X1278,'duo-out'!A$2:Q$5000,5,FALSE),E1278+10*(H1278-1)+1+_xlfn.IFNA(VLOOKUP(D1278,states!A$2:C$10,3,FALSE),1))</f>
        <v>129</v>
      </c>
      <c r="AB1278" t="str">
        <f>IF(V1278="","",V1278)</f>
        <v/>
      </c>
      <c r="AC1278" s="2" t="str">
        <f>_xlfn.IFNA(VLOOKUP(D1278,states!A$2:C$10,2,FALSE),"XX")</f>
        <v>C</v>
      </c>
      <c r="AD1278">
        <f>E1278</f>
        <v>1</v>
      </c>
      <c r="AE1278">
        <f>_xlfn.IFNA(VLOOKUP(D1278,states!A$2:D$10,4,FALSE),0)</f>
        <v>0</v>
      </c>
      <c r="AF1278">
        <v>0.5</v>
      </c>
      <c r="AG1278">
        <f>IF(AE1278=0,AF1278,IF(AE1278=1,IF(F1278=0.5,0.5,IF(H1278=1,0.5,1.5)),IF(F1278=0.5,0.5,IF(H1278=1,2.5,1.5))))</f>
        <v>0.5</v>
      </c>
      <c r="AH1278" s="7">
        <f>IF(AC1278="XX",0,1/C1278^(1/5)*IF(E1278=0,100,1)/(E1278+1)^(1/4))</f>
        <v>1.5309059120638666</v>
      </c>
    </row>
    <row r="1279" spans="1:34">
      <c r="A1279">
        <v>4922</v>
      </c>
      <c r="B1279" s="1">
        <v>31670.865000000002</v>
      </c>
      <c r="C1279" s="6">
        <v>0.05</v>
      </c>
      <c r="D1279" t="s">
        <v>5</v>
      </c>
      <c r="E1279">
        <v>1</v>
      </c>
      <c r="F1279">
        <v>2.5</v>
      </c>
      <c r="G1279" t="s">
        <v>2</v>
      </c>
      <c r="H1279">
        <v>2</v>
      </c>
      <c r="I1279" t="s">
        <v>0</v>
      </c>
      <c r="J1279">
        <v>1</v>
      </c>
      <c r="K1279">
        <v>2.5</v>
      </c>
      <c r="L1279" t="s">
        <v>1</v>
      </c>
      <c r="M1279">
        <v>2</v>
      </c>
      <c r="N1279" t="s">
        <v>4978</v>
      </c>
      <c r="O1279">
        <v>1</v>
      </c>
      <c r="P1279" t="str">
        <f>D1279&amp;"-"&amp;F1279&amp;"-"&amp;G1279&amp;"-"&amp;E1279&amp;"-"&amp;H1279</f>
        <v>C2Sigma-2.5-f-1-2</v>
      </c>
      <c r="Q1279" t="str">
        <f>I1279&amp;"-"&amp;K1279&amp;"-"&amp;L1279&amp;"-"&amp;J1279&amp;"-"&amp;M1279</f>
        <v>X2Pi-2.5-e-1-2</v>
      </c>
      <c r="R1279">
        <f>B1279+S1279</f>
        <v>34550.777117621001</v>
      </c>
      <c r="S1279">
        <f>_xlfn.IFNA(VLOOKUP(Q1279,'MARVEL-X'!A$2:I$1400,7,FALSE),VLOOKUP(Q1279,MARVEL!A$2:J$1522,10,FALSE))</f>
        <v>2879.9121176210001</v>
      </c>
      <c r="T1279">
        <f>IF(P1279=P1278,R1279+T1278,R1279)</f>
        <v>207304.37882309401</v>
      </c>
      <c r="U1279">
        <f>IF(P1279=P1278,1+U1278,1)</f>
        <v>6</v>
      </c>
      <c r="V1279">
        <f t="shared" si="19"/>
        <v>34550.729803849004</v>
      </c>
      <c r="W1279" t="str">
        <f>IF(V1279="","",IF(ABS(V1279-R1279)&gt;W$1,ABS(V1279-R1279),""))</f>
        <v/>
      </c>
      <c r="X1279" t="str">
        <f>Y1279&amp;"-"&amp;Z1279&amp;"-"&amp;AC1279&amp;"-"&amp;AD1279&amp;"-"&amp;AG1279</f>
        <v>2.5-f-C-1-0.5</v>
      </c>
      <c r="Y1279">
        <f>F1279</f>
        <v>2.5</v>
      </c>
      <c r="Z1279" s="2" t="str">
        <f>G1279</f>
        <v>f</v>
      </c>
      <c r="AA1279">
        <f>_xlfn.IFNA(VLOOKUP(X1279,'duo-out'!A$2:Q$5000,5,FALSE),E1279+10*(H1279-1)+1+_xlfn.IFNA(VLOOKUP(D1279,states!A$2:C$10,3,FALSE),1))</f>
        <v>129</v>
      </c>
      <c r="AB1279">
        <f>IF(V1279="","",V1279)</f>
        <v>34550.729803849004</v>
      </c>
      <c r="AC1279" s="2" t="str">
        <f>_xlfn.IFNA(VLOOKUP(D1279,states!A$2:C$10,2,FALSE),"XX")</f>
        <v>C</v>
      </c>
      <c r="AD1279">
        <f>E1279</f>
        <v>1</v>
      </c>
      <c r="AE1279">
        <f>_xlfn.IFNA(VLOOKUP(D1279,states!A$2:D$10,4,FALSE),0)</f>
        <v>0</v>
      </c>
      <c r="AF1279">
        <v>0.5</v>
      </c>
      <c r="AG1279">
        <f>IF(AE1279=0,AF1279,IF(AE1279=1,IF(F1279=0.5,0.5,IF(H1279=1,0.5,1.5)),IF(F1279=0.5,0.5,IF(H1279=1,2.5,1.5))))</f>
        <v>0.5</v>
      </c>
      <c r="AH1279" s="7">
        <f>IF(AC1279="XX",0,1/C1279^(1/5)*IF(E1279=0,100,1)/(E1279+1)^(1/4))</f>
        <v>1.5309059120638666</v>
      </c>
    </row>
    <row r="1280" spans="1:34">
      <c r="A1280">
        <v>1499</v>
      </c>
      <c r="B1280" s="1">
        <v>31322.91</v>
      </c>
      <c r="C1280" s="6">
        <v>0.1</v>
      </c>
      <c r="D1280" t="s">
        <v>5</v>
      </c>
      <c r="E1280">
        <v>2</v>
      </c>
      <c r="F1280">
        <v>2.5</v>
      </c>
      <c r="G1280" t="s">
        <v>2</v>
      </c>
      <c r="H1280">
        <v>2</v>
      </c>
      <c r="I1280" t="s">
        <v>0</v>
      </c>
      <c r="J1280">
        <v>2</v>
      </c>
      <c r="K1280">
        <v>3.5</v>
      </c>
      <c r="L1280" t="s">
        <v>2</v>
      </c>
      <c r="M1280">
        <v>2</v>
      </c>
      <c r="N1280" t="s">
        <v>1555</v>
      </c>
      <c r="O1280">
        <v>1</v>
      </c>
      <c r="P1280" t="str">
        <f>D1280&amp;"-"&amp;F1280&amp;"-"&amp;G1280&amp;"-"&amp;E1280&amp;"-"&amp;H1280</f>
        <v>C2Sigma-2.5-f-2-2</v>
      </c>
      <c r="Q1280" t="str">
        <f>I1280&amp;"-"&amp;K1280&amp;"-"&amp;L1280&amp;"-"&amp;J1280&amp;"-"&amp;M1280</f>
        <v>X2Pi-3.5-f-2-2</v>
      </c>
      <c r="R1280">
        <f>B1280+S1280</f>
        <v>36909.468924146</v>
      </c>
      <c r="S1280">
        <f>_xlfn.IFNA(VLOOKUP(Q1280,'MARVEL-X'!A$2:I$1400,7,FALSE),VLOOKUP(Q1280,MARVEL!A$2:J$1522,10,FALSE))</f>
        <v>5586.5589241460002</v>
      </c>
      <c r="T1280">
        <f>IF(P1280=P1279,R1280+T1279,R1280)</f>
        <v>36909.468924146</v>
      </c>
      <c r="U1280">
        <f>IF(P1280=P1279,1+U1279,1)</f>
        <v>1</v>
      </c>
      <c r="V1280" t="str">
        <f t="shared" si="19"/>
        <v/>
      </c>
      <c r="W1280" t="str">
        <f>IF(V1280="","",IF(ABS(V1280-R1280)&gt;W$1,ABS(V1280-R1280),""))</f>
        <v/>
      </c>
      <c r="X1280" t="str">
        <f>Y1280&amp;"-"&amp;Z1280&amp;"-"&amp;AC1280&amp;"-"&amp;AD1280&amp;"-"&amp;AG1280</f>
        <v>2.5-f-C-2-0.5</v>
      </c>
      <c r="Y1280">
        <f>F1280</f>
        <v>2.5</v>
      </c>
      <c r="Z1280" s="2" t="str">
        <f>G1280</f>
        <v>f</v>
      </c>
      <c r="AA1280">
        <f>_xlfn.IFNA(VLOOKUP(X1280,'duo-out'!A$2:Q$5000,5,FALSE),E1280+10*(H1280-1)+1+_xlfn.IFNA(VLOOKUP(D1280,states!A$2:C$10,3,FALSE),1))</f>
        <v>146</v>
      </c>
      <c r="AB1280" t="str">
        <f>IF(V1280="","",V1280)</f>
        <v/>
      </c>
      <c r="AC1280" s="2" t="str">
        <f>_xlfn.IFNA(VLOOKUP(D1280,states!A$2:C$10,2,FALSE),"XX")</f>
        <v>C</v>
      </c>
      <c r="AD1280">
        <f>E1280</f>
        <v>2</v>
      </c>
      <c r="AE1280">
        <f>_xlfn.IFNA(VLOOKUP(D1280,states!A$2:D$10,4,FALSE),0)</f>
        <v>0</v>
      </c>
      <c r="AF1280">
        <v>0.5</v>
      </c>
      <c r="AG1280">
        <f>IF(AE1280=0,AF1280,IF(AE1280=1,IF(F1280=0.5,0.5,IF(H1280=1,0.5,1.5)),IF(F1280=0.5,0.5,IF(H1280=1,2.5,1.5))))</f>
        <v>0.5</v>
      </c>
      <c r="AH1280" s="7">
        <f>IF(AC1280="XX",0,1/C1280^(1/5)*IF(E1280=0,100,1)/(E1280+1)^(1/4))</f>
        <v>1.2042584055782313</v>
      </c>
    </row>
    <row r="1281" spans="1:34">
      <c r="A1281">
        <v>1491</v>
      </c>
      <c r="B1281" s="1">
        <v>31428.62</v>
      </c>
      <c r="C1281" s="6">
        <v>0.27689999999999998</v>
      </c>
      <c r="D1281" t="s">
        <v>5</v>
      </c>
      <c r="E1281">
        <v>2</v>
      </c>
      <c r="F1281">
        <v>2.5</v>
      </c>
      <c r="G1281" t="s">
        <v>2</v>
      </c>
      <c r="H1281">
        <v>2</v>
      </c>
      <c r="I1281" t="s">
        <v>0</v>
      </c>
      <c r="J1281">
        <v>2</v>
      </c>
      <c r="K1281">
        <v>2.5</v>
      </c>
      <c r="L1281" t="s">
        <v>1</v>
      </c>
      <c r="M1281">
        <v>2</v>
      </c>
      <c r="N1281" t="s">
        <v>1547</v>
      </c>
      <c r="O1281">
        <v>1</v>
      </c>
      <c r="P1281" t="str">
        <f>D1281&amp;"-"&amp;F1281&amp;"-"&amp;G1281&amp;"-"&amp;E1281&amp;"-"&amp;H1281</f>
        <v>C2Sigma-2.5-f-2-2</v>
      </c>
      <c r="Q1281" t="str">
        <f>I1281&amp;"-"&amp;K1281&amp;"-"&amp;L1281&amp;"-"&amp;J1281&amp;"-"&amp;M1281</f>
        <v>X2Pi-2.5-e-2-2</v>
      </c>
      <c r="R1281">
        <f>B1281+S1281</f>
        <v>36909.260321615999</v>
      </c>
      <c r="S1281">
        <f>_xlfn.IFNA(VLOOKUP(Q1281,'MARVEL-X'!A$2:I$1400,7,FALSE),VLOOKUP(Q1281,MARVEL!A$2:J$1522,10,FALSE))</f>
        <v>5480.6403216159997</v>
      </c>
      <c r="T1281">
        <f>IF(P1281=P1280,R1281+T1280,R1281)</f>
        <v>73818.729245761991</v>
      </c>
      <c r="U1281">
        <f>IF(P1281=P1280,1+U1280,1)</f>
        <v>2</v>
      </c>
      <c r="V1281" t="str">
        <f t="shared" si="19"/>
        <v/>
      </c>
      <c r="W1281" t="str">
        <f>IF(V1281="","",IF(ABS(V1281-R1281)&gt;W$1,ABS(V1281-R1281),""))</f>
        <v/>
      </c>
      <c r="X1281" t="str">
        <f>Y1281&amp;"-"&amp;Z1281&amp;"-"&amp;AC1281&amp;"-"&amp;AD1281&amp;"-"&amp;AG1281</f>
        <v>2.5-f-C-2-0.5</v>
      </c>
      <c r="Y1281">
        <f>F1281</f>
        <v>2.5</v>
      </c>
      <c r="Z1281" s="2" t="str">
        <f>G1281</f>
        <v>f</v>
      </c>
      <c r="AA1281">
        <f>_xlfn.IFNA(VLOOKUP(X1281,'duo-out'!A$2:Q$5000,5,FALSE),E1281+10*(H1281-1)+1+_xlfn.IFNA(VLOOKUP(D1281,states!A$2:C$10,3,FALSE),1))</f>
        <v>146</v>
      </c>
      <c r="AB1281" t="str">
        <f>IF(V1281="","",V1281)</f>
        <v/>
      </c>
      <c r="AC1281" s="2" t="str">
        <f>_xlfn.IFNA(VLOOKUP(D1281,states!A$2:C$10,2,FALSE),"XX")</f>
        <v>C</v>
      </c>
      <c r="AD1281">
        <f>E1281</f>
        <v>2</v>
      </c>
      <c r="AE1281">
        <f>_xlfn.IFNA(VLOOKUP(D1281,states!A$2:D$10,4,FALSE),0)</f>
        <v>0</v>
      </c>
      <c r="AF1281">
        <v>0.5</v>
      </c>
      <c r="AG1281">
        <f>IF(AE1281=0,AF1281,IF(AE1281=1,IF(F1281=0.5,0.5,IF(H1281=1,0.5,1.5)),IF(F1281=0.5,0.5,IF(H1281=1,2.5,1.5))))</f>
        <v>0.5</v>
      </c>
      <c r="AH1281" s="7">
        <f>IF(AC1281="XX",0,1/C1281^(1/5)*IF(E1281=0,100,1)/(E1281+1)^(1/4))</f>
        <v>0.98232476988627859</v>
      </c>
    </row>
    <row r="1282" spans="1:34">
      <c r="A1282">
        <v>1485</v>
      </c>
      <c r="B1282" s="1">
        <v>31508.45</v>
      </c>
      <c r="C1282" s="6">
        <v>0.1</v>
      </c>
      <c r="D1282" t="s">
        <v>5</v>
      </c>
      <c r="E1282">
        <v>2</v>
      </c>
      <c r="F1282">
        <v>2.5</v>
      </c>
      <c r="G1282" t="s">
        <v>2</v>
      </c>
      <c r="H1282">
        <v>2</v>
      </c>
      <c r="I1282" t="s">
        <v>0</v>
      </c>
      <c r="J1282">
        <v>2</v>
      </c>
      <c r="K1282">
        <v>1.5</v>
      </c>
      <c r="L1282" t="s">
        <v>2</v>
      </c>
      <c r="M1282">
        <v>2</v>
      </c>
      <c r="N1282" t="s">
        <v>1541</v>
      </c>
      <c r="O1282">
        <v>1</v>
      </c>
      <c r="P1282" t="str">
        <f>D1282&amp;"-"&amp;F1282&amp;"-"&amp;G1282&amp;"-"&amp;E1282&amp;"-"&amp;H1282</f>
        <v>C2Sigma-2.5-f-2-2</v>
      </c>
      <c r="Q1282" t="str">
        <f>I1282&amp;"-"&amp;K1282&amp;"-"&amp;L1282&amp;"-"&amp;J1282&amp;"-"&amp;M1282</f>
        <v>X2Pi-1.5-f-2-2</v>
      </c>
      <c r="R1282">
        <f>B1282+S1282</f>
        <v>36909.492035495998</v>
      </c>
      <c r="S1282">
        <f>_xlfn.IFNA(VLOOKUP(Q1282,'MARVEL-X'!A$2:I$1400,7,FALSE),VLOOKUP(Q1282,MARVEL!A$2:J$1522,10,FALSE))</f>
        <v>5401.0420354959997</v>
      </c>
      <c r="T1282">
        <f>IF(P1282=P1281,R1282+T1281,R1282)</f>
        <v>110728.22128125798</v>
      </c>
      <c r="U1282">
        <f>IF(P1282=P1281,1+U1281,1)</f>
        <v>3</v>
      </c>
      <c r="V1282" t="str">
        <f t="shared" si="19"/>
        <v/>
      </c>
      <c r="W1282" t="str">
        <f>IF(V1282="","",IF(ABS(V1282-R1282)&gt;W$1,ABS(V1282-R1282),""))</f>
        <v/>
      </c>
      <c r="X1282" t="str">
        <f>Y1282&amp;"-"&amp;Z1282&amp;"-"&amp;AC1282&amp;"-"&amp;AD1282&amp;"-"&amp;AG1282</f>
        <v>2.5-f-C-2-0.5</v>
      </c>
      <c r="Y1282">
        <f>F1282</f>
        <v>2.5</v>
      </c>
      <c r="Z1282" s="2" t="str">
        <f>G1282</f>
        <v>f</v>
      </c>
      <c r="AA1282">
        <f>_xlfn.IFNA(VLOOKUP(X1282,'duo-out'!A$2:Q$5000,5,FALSE),E1282+10*(H1282-1)+1+_xlfn.IFNA(VLOOKUP(D1282,states!A$2:C$10,3,FALSE),1))</f>
        <v>146</v>
      </c>
      <c r="AB1282" t="str">
        <f>IF(V1282="","",V1282)</f>
        <v/>
      </c>
      <c r="AC1282" s="2" t="str">
        <f>_xlfn.IFNA(VLOOKUP(D1282,states!A$2:C$10,2,FALSE),"XX")</f>
        <v>C</v>
      </c>
      <c r="AD1282">
        <f>E1282</f>
        <v>2</v>
      </c>
      <c r="AE1282">
        <f>_xlfn.IFNA(VLOOKUP(D1282,states!A$2:D$10,4,FALSE),0)</f>
        <v>0</v>
      </c>
      <c r="AF1282">
        <v>0.5</v>
      </c>
      <c r="AG1282">
        <f>IF(AE1282=0,AF1282,IF(AE1282=1,IF(F1282=0.5,0.5,IF(H1282=1,0.5,1.5)),IF(F1282=0.5,0.5,IF(H1282=1,2.5,1.5))))</f>
        <v>0.5</v>
      </c>
      <c r="AH1282" s="7">
        <f>IF(AC1282="XX",0,1/C1282^(1/5)*IF(E1282=0,100,1)/(E1282+1)^(1/4))</f>
        <v>1.2042584055782313</v>
      </c>
    </row>
    <row r="1283" spans="1:34">
      <c r="A1283">
        <v>5018</v>
      </c>
      <c r="B1283" s="1">
        <v>31508.517</v>
      </c>
      <c r="C1283" s="6">
        <v>6.1710000000000001E-2</v>
      </c>
      <c r="D1283" t="s">
        <v>5</v>
      </c>
      <c r="E1283">
        <v>2</v>
      </c>
      <c r="F1283">
        <v>2.5</v>
      </c>
      <c r="G1283" t="s">
        <v>2</v>
      </c>
      <c r="H1283">
        <v>2</v>
      </c>
      <c r="I1283" t="s">
        <v>0</v>
      </c>
      <c r="J1283">
        <v>2</v>
      </c>
      <c r="K1283">
        <v>1.5</v>
      </c>
      <c r="L1283" t="s">
        <v>2</v>
      </c>
      <c r="M1283">
        <v>2</v>
      </c>
      <c r="N1283" t="s">
        <v>5074</v>
      </c>
      <c r="O1283">
        <v>1</v>
      </c>
      <c r="P1283" t="str">
        <f>D1283&amp;"-"&amp;F1283&amp;"-"&amp;G1283&amp;"-"&amp;E1283&amp;"-"&amp;H1283</f>
        <v>C2Sigma-2.5-f-2-2</v>
      </c>
      <c r="Q1283" t="str">
        <f>I1283&amp;"-"&amp;K1283&amp;"-"&amp;L1283&amp;"-"&amp;J1283&amp;"-"&amp;M1283</f>
        <v>X2Pi-1.5-f-2-2</v>
      </c>
      <c r="R1283">
        <f>B1283+S1283</f>
        <v>36909.559035496</v>
      </c>
      <c r="S1283">
        <f>_xlfn.IFNA(VLOOKUP(Q1283,'MARVEL-X'!A$2:I$1400,7,FALSE),VLOOKUP(Q1283,MARVEL!A$2:J$1522,10,FALSE))</f>
        <v>5401.0420354959997</v>
      </c>
      <c r="T1283">
        <f>IF(P1283=P1282,R1283+T1282,R1283)</f>
        <v>147637.78031675398</v>
      </c>
      <c r="U1283">
        <f>IF(P1283=P1282,1+U1282,1)</f>
        <v>4</v>
      </c>
      <c r="V1283" t="str">
        <f t="shared" ref="V1283:V1346" si="20">IF(P1283=P1284,"",T1283/U1283)</f>
        <v/>
      </c>
      <c r="W1283" t="str">
        <f>IF(V1283="","",IF(ABS(V1283-R1283)&gt;W$1,ABS(V1283-R1283),""))</f>
        <v/>
      </c>
      <c r="X1283" t="str">
        <f>Y1283&amp;"-"&amp;Z1283&amp;"-"&amp;AC1283&amp;"-"&amp;AD1283&amp;"-"&amp;AG1283</f>
        <v>2.5-f-C-2-0.5</v>
      </c>
      <c r="Y1283">
        <f>F1283</f>
        <v>2.5</v>
      </c>
      <c r="Z1283" s="2" t="str">
        <f>G1283</f>
        <v>f</v>
      </c>
      <c r="AA1283">
        <f>_xlfn.IFNA(VLOOKUP(X1283,'duo-out'!A$2:Q$5000,5,FALSE),E1283+10*(H1283-1)+1+_xlfn.IFNA(VLOOKUP(D1283,states!A$2:C$10,3,FALSE),1))</f>
        <v>146</v>
      </c>
      <c r="AB1283" t="str">
        <f>IF(V1283="","",V1283)</f>
        <v/>
      </c>
      <c r="AC1283" s="2" t="str">
        <f>_xlfn.IFNA(VLOOKUP(D1283,states!A$2:C$10,2,FALSE),"XX")</f>
        <v>C</v>
      </c>
      <c r="AD1283">
        <f>E1283</f>
        <v>2</v>
      </c>
      <c r="AE1283">
        <f>_xlfn.IFNA(VLOOKUP(D1283,states!A$2:D$10,4,FALSE),0)</f>
        <v>0</v>
      </c>
      <c r="AF1283">
        <v>0.5</v>
      </c>
      <c r="AG1283">
        <f>IF(AE1283=0,AF1283,IF(AE1283=1,IF(F1283=0.5,0.5,IF(H1283=1,0.5,1.5)),IF(F1283=0.5,0.5,IF(H1283=1,2.5,1.5))))</f>
        <v>0.5</v>
      </c>
      <c r="AH1283" s="7">
        <f>IF(AC1283="XX",0,1/C1283^(1/5)*IF(E1283=0,100,1)/(E1283+1)^(1/4))</f>
        <v>1.326320789444112</v>
      </c>
    </row>
    <row r="1284" spans="1:34">
      <c r="A1284">
        <v>4990</v>
      </c>
      <c r="B1284" s="1">
        <v>31428.886999999999</v>
      </c>
      <c r="C1284" s="6">
        <v>0.05</v>
      </c>
      <c r="D1284" t="s">
        <v>5</v>
      </c>
      <c r="E1284">
        <v>2</v>
      </c>
      <c r="F1284">
        <v>2.5</v>
      </c>
      <c r="G1284" t="s">
        <v>2</v>
      </c>
      <c r="H1284">
        <v>2</v>
      </c>
      <c r="I1284" t="s">
        <v>0</v>
      </c>
      <c r="J1284">
        <v>2</v>
      </c>
      <c r="K1284">
        <v>2.5</v>
      </c>
      <c r="L1284" t="s">
        <v>1</v>
      </c>
      <c r="M1284">
        <v>2</v>
      </c>
      <c r="N1284" t="s">
        <v>5046</v>
      </c>
      <c r="O1284">
        <v>1</v>
      </c>
      <c r="P1284" t="str">
        <f>D1284&amp;"-"&amp;F1284&amp;"-"&amp;G1284&amp;"-"&amp;E1284&amp;"-"&amp;H1284</f>
        <v>C2Sigma-2.5-f-2-2</v>
      </c>
      <c r="Q1284" t="str">
        <f>I1284&amp;"-"&amp;K1284&amp;"-"&amp;L1284&amp;"-"&amp;J1284&amp;"-"&amp;M1284</f>
        <v>X2Pi-2.5-e-2-2</v>
      </c>
      <c r="R1284">
        <f>B1284+S1284</f>
        <v>36909.527321615999</v>
      </c>
      <c r="S1284">
        <f>_xlfn.IFNA(VLOOKUP(Q1284,'MARVEL-X'!A$2:I$1400,7,FALSE),VLOOKUP(Q1284,MARVEL!A$2:J$1522,10,FALSE))</f>
        <v>5480.6403216159997</v>
      </c>
      <c r="T1284">
        <f>IF(P1284=P1283,R1284+T1283,R1284)</f>
        <v>184547.30763836997</v>
      </c>
      <c r="U1284">
        <f>IF(P1284=P1283,1+U1283,1)</f>
        <v>5</v>
      </c>
      <c r="V1284" t="str">
        <f t="shared" si="20"/>
        <v/>
      </c>
      <c r="W1284" t="str">
        <f>IF(V1284="","",IF(ABS(V1284-R1284)&gt;W$1,ABS(V1284-R1284),""))</f>
        <v/>
      </c>
      <c r="X1284" t="str">
        <f>Y1284&amp;"-"&amp;Z1284&amp;"-"&amp;AC1284&amp;"-"&amp;AD1284&amp;"-"&amp;AG1284</f>
        <v>2.5-f-C-2-0.5</v>
      </c>
      <c r="Y1284">
        <f>F1284</f>
        <v>2.5</v>
      </c>
      <c r="Z1284" s="2" t="str">
        <f>G1284</f>
        <v>f</v>
      </c>
      <c r="AA1284">
        <f>_xlfn.IFNA(VLOOKUP(X1284,'duo-out'!A$2:Q$5000,5,FALSE),E1284+10*(H1284-1)+1+_xlfn.IFNA(VLOOKUP(D1284,states!A$2:C$10,3,FALSE),1))</f>
        <v>146</v>
      </c>
      <c r="AB1284" t="str">
        <f>IF(V1284="","",V1284)</f>
        <v/>
      </c>
      <c r="AC1284" s="2" t="str">
        <f>_xlfn.IFNA(VLOOKUP(D1284,states!A$2:C$10,2,FALSE),"XX")</f>
        <v>C</v>
      </c>
      <c r="AD1284">
        <f>E1284</f>
        <v>2</v>
      </c>
      <c r="AE1284">
        <f>_xlfn.IFNA(VLOOKUP(D1284,states!A$2:D$10,4,FALSE),0)</f>
        <v>0</v>
      </c>
      <c r="AF1284">
        <v>0.5</v>
      </c>
      <c r="AG1284">
        <f>IF(AE1284=0,AF1284,IF(AE1284=1,IF(F1284=0.5,0.5,IF(H1284=1,0.5,1.5)),IF(F1284=0.5,0.5,IF(H1284=1,2.5,1.5))))</f>
        <v>0.5</v>
      </c>
      <c r="AH1284" s="7">
        <f>IF(AC1284="XX",0,1/C1284^(1/5)*IF(E1284=0,100,1)/(E1284+1)^(1/4))</f>
        <v>1.3833296494790666</v>
      </c>
    </row>
    <row r="1285" spans="1:34">
      <c r="A1285">
        <v>4971</v>
      </c>
      <c r="B1285" s="1">
        <v>31322.994999999999</v>
      </c>
      <c r="C1285" s="6">
        <v>6.0780000000000001E-2</v>
      </c>
      <c r="D1285" t="s">
        <v>5</v>
      </c>
      <c r="E1285">
        <v>2</v>
      </c>
      <c r="F1285">
        <v>2.5</v>
      </c>
      <c r="G1285" t="s">
        <v>2</v>
      </c>
      <c r="H1285">
        <v>2</v>
      </c>
      <c r="I1285" t="s">
        <v>0</v>
      </c>
      <c r="J1285">
        <v>2</v>
      </c>
      <c r="K1285">
        <v>3.5</v>
      </c>
      <c r="L1285" t="s">
        <v>2</v>
      </c>
      <c r="M1285">
        <v>2</v>
      </c>
      <c r="N1285" t="s">
        <v>5027</v>
      </c>
      <c r="O1285">
        <v>1</v>
      </c>
      <c r="P1285" t="str">
        <f>D1285&amp;"-"&amp;F1285&amp;"-"&amp;G1285&amp;"-"&amp;E1285&amp;"-"&amp;H1285</f>
        <v>C2Sigma-2.5-f-2-2</v>
      </c>
      <c r="Q1285" t="str">
        <f>I1285&amp;"-"&amp;K1285&amp;"-"&amp;L1285&amp;"-"&amp;J1285&amp;"-"&amp;M1285</f>
        <v>X2Pi-3.5-f-2-2</v>
      </c>
      <c r="R1285">
        <f>B1285+S1285</f>
        <v>36909.553924145999</v>
      </c>
      <c r="S1285">
        <f>_xlfn.IFNA(VLOOKUP(Q1285,'MARVEL-X'!A$2:I$1400,7,FALSE),VLOOKUP(Q1285,MARVEL!A$2:J$1522,10,FALSE))</f>
        <v>5586.5589241460002</v>
      </c>
      <c r="T1285">
        <f>IF(P1285=P1284,R1285+T1284,R1285)</f>
        <v>221456.86156251596</v>
      </c>
      <c r="U1285">
        <f>IF(P1285=P1284,1+U1284,1)</f>
        <v>6</v>
      </c>
      <c r="V1285">
        <f t="shared" si="20"/>
        <v>36909.476927085991</v>
      </c>
      <c r="W1285">
        <f>IF(V1285="","",IF(ABS(V1285-R1285)&gt;W$1,ABS(V1285-R1285),""))</f>
        <v>7.6997060008579865E-2</v>
      </c>
      <c r="X1285" t="str">
        <f>Y1285&amp;"-"&amp;Z1285&amp;"-"&amp;AC1285&amp;"-"&amp;AD1285&amp;"-"&amp;AG1285</f>
        <v>2.5-f-C-2-0.5</v>
      </c>
      <c r="Y1285">
        <f>F1285</f>
        <v>2.5</v>
      </c>
      <c r="Z1285" s="2" t="str">
        <f>G1285</f>
        <v>f</v>
      </c>
      <c r="AA1285">
        <f>_xlfn.IFNA(VLOOKUP(X1285,'duo-out'!A$2:Q$5000,5,FALSE),E1285+10*(H1285-1)+1+_xlfn.IFNA(VLOOKUP(D1285,states!A$2:C$10,3,FALSE),1))</f>
        <v>146</v>
      </c>
      <c r="AB1285">
        <f>IF(V1285="","",V1285)</f>
        <v>36909.476927085991</v>
      </c>
      <c r="AC1285" s="2" t="str">
        <f>_xlfn.IFNA(VLOOKUP(D1285,states!A$2:C$10,2,FALSE),"XX")</f>
        <v>C</v>
      </c>
      <c r="AD1285">
        <f>E1285</f>
        <v>2</v>
      </c>
      <c r="AE1285">
        <f>_xlfn.IFNA(VLOOKUP(D1285,states!A$2:D$10,4,FALSE),0)</f>
        <v>0</v>
      </c>
      <c r="AF1285">
        <v>0.5</v>
      </c>
      <c r="AG1285">
        <f>IF(AE1285=0,AF1285,IF(AE1285=1,IF(F1285=0.5,0.5,IF(H1285=1,0.5,1.5)),IF(F1285=0.5,0.5,IF(H1285=1,2.5,1.5))))</f>
        <v>0.5</v>
      </c>
      <c r="AH1285" s="7">
        <f>IF(AC1285="XX",0,1/C1285^(1/5)*IF(E1285=0,100,1)/(E1285+1)^(1/4))</f>
        <v>1.3303550029545295</v>
      </c>
    </row>
    <row r="1286" spans="1:34">
      <c r="A1286">
        <v>4478</v>
      </c>
      <c r="B1286" s="1">
        <v>31790.877899999999</v>
      </c>
      <c r="C1286" s="6">
        <v>4.0000000000000001E-3</v>
      </c>
      <c r="D1286" t="s">
        <v>5</v>
      </c>
      <c r="E1286">
        <v>0</v>
      </c>
      <c r="F1286">
        <v>3.5</v>
      </c>
      <c r="G1286" t="s">
        <v>1</v>
      </c>
      <c r="H1286">
        <v>1</v>
      </c>
      <c r="I1286" t="s">
        <v>0</v>
      </c>
      <c r="J1286">
        <v>0</v>
      </c>
      <c r="K1286">
        <v>3.5</v>
      </c>
      <c r="L1286" t="s">
        <v>2</v>
      </c>
      <c r="M1286">
        <v>1</v>
      </c>
      <c r="N1286" t="s">
        <v>4534</v>
      </c>
      <c r="O1286">
        <v>1</v>
      </c>
      <c r="P1286" t="str">
        <f>D1286&amp;"-"&amp;F1286&amp;"-"&amp;G1286&amp;"-"&amp;E1286&amp;"-"&amp;H1286</f>
        <v>C2Sigma-3.5-e-0-1</v>
      </c>
      <c r="Q1286" t="str">
        <f>I1286&amp;"-"&amp;K1286&amp;"-"&amp;L1286&amp;"-"&amp;J1286&amp;"-"&amp;M1286</f>
        <v>X2Pi-3.5-f-0-1</v>
      </c>
      <c r="R1286">
        <f>B1286+S1286</f>
        <v>31948.270151851</v>
      </c>
      <c r="S1286">
        <f>_xlfn.IFNA(VLOOKUP(Q1286,'MARVEL-X'!A$2:I$1400,7,FALSE),VLOOKUP(Q1286,MARVEL!A$2:J$1522,10,FALSE))</f>
        <v>157.392251851</v>
      </c>
      <c r="T1286">
        <f>IF(P1286=P1285,R1286+T1285,R1286)</f>
        <v>31948.270151851</v>
      </c>
      <c r="U1286">
        <f>IF(P1286=P1285,1+U1285,1)</f>
        <v>1</v>
      </c>
      <c r="V1286" t="str">
        <f t="shared" si="20"/>
        <v/>
      </c>
      <c r="W1286" t="str">
        <f>IF(V1286="","",IF(ABS(V1286-R1286)&gt;W$1,ABS(V1286-R1286),""))</f>
        <v/>
      </c>
      <c r="X1286" t="str">
        <f>Y1286&amp;"-"&amp;Z1286&amp;"-"&amp;AC1286&amp;"-"&amp;AD1286&amp;"-"&amp;AG1286</f>
        <v>3.5-e-C-0-0.5</v>
      </c>
      <c r="Y1286">
        <f>F1286</f>
        <v>3.5</v>
      </c>
      <c r="Z1286" s="2" t="str">
        <f>G1286</f>
        <v>e</v>
      </c>
      <c r="AA1286">
        <f>_xlfn.IFNA(VLOOKUP(X1286,'duo-out'!A$2:Q$5000,5,FALSE),E1286+10*(H1286-1)+1+_xlfn.IFNA(VLOOKUP(D1286,states!A$2:C$10,3,FALSE),1))</f>
        <v>114</v>
      </c>
      <c r="AB1286" t="str">
        <f>IF(V1286="","",V1286)</f>
        <v/>
      </c>
      <c r="AC1286" s="2" t="str">
        <f>_xlfn.IFNA(VLOOKUP(D1286,states!A$2:C$10,2,FALSE),"XX")</f>
        <v>C</v>
      </c>
      <c r="AD1286">
        <f>E1286</f>
        <v>0</v>
      </c>
      <c r="AE1286">
        <f>_xlfn.IFNA(VLOOKUP(D1286,states!A$2:D$10,4,FALSE),0)</f>
        <v>0</v>
      </c>
      <c r="AF1286">
        <v>0.5</v>
      </c>
      <c r="AG1286">
        <f>IF(AE1286=0,AF1286,IF(AE1286=1,IF(F1286=0.5,0.5,IF(H1286=1,0.5,1.5)),IF(F1286=0.5,0.5,IF(H1286=1,2.5,1.5))))</f>
        <v>0.5</v>
      </c>
      <c r="AH1286" s="7">
        <f>IF(AC1286="XX",0,1/C1286^(1/5)*IF(E1286=0,100,1)/(E1286+1)^(1/4))</f>
        <v>301.7088168272582</v>
      </c>
    </row>
    <row r="1287" spans="1:34">
      <c r="A1287">
        <v>4488</v>
      </c>
      <c r="B1287" s="1">
        <v>31874.965</v>
      </c>
      <c r="C1287" s="6">
        <v>5.058E-3</v>
      </c>
      <c r="D1287" t="s">
        <v>5</v>
      </c>
      <c r="E1287">
        <v>0</v>
      </c>
      <c r="F1287">
        <v>3.5</v>
      </c>
      <c r="G1287" t="s">
        <v>1</v>
      </c>
      <c r="H1287">
        <v>1</v>
      </c>
      <c r="I1287" t="s">
        <v>0</v>
      </c>
      <c r="J1287">
        <v>0</v>
      </c>
      <c r="K1287">
        <v>2.5</v>
      </c>
      <c r="L1287" t="s">
        <v>1</v>
      </c>
      <c r="M1287">
        <v>1</v>
      </c>
      <c r="N1287" t="s">
        <v>4544</v>
      </c>
      <c r="O1287">
        <v>1</v>
      </c>
      <c r="P1287" t="str">
        <f>D1287&amp;"-"&amp;F1287&amp;"-"&amp;G1287&amp;"-"&amp;E1287&amp;"-"&amp;H1287</f>
        <v>C2Sigma-3.5-e-0-1</v>
      </c>
      <c r="Q1287" t="str">
        <f>I1287&amp;"-"&amp;K1287&amp;"-"&amp;L1287&amp;"-"&amp;J1287&amp;"-"&amp;M1287</f>
        <v>X2Pi-2.5-e-0-1</v>
      </c>
      <c r="R1287">
        <f>B1287+S1287</f>
        <v>31948.276875473999</v>
      </c>
      <c r="S1287">
        <f>_xlfn.IFNA(VLOOKUP(Q1287,'MARVEL-X'!A$2:I$1400,7,FALSE),VLOOKUP(Q1287,MARVEL!A$2:J$1522,10,FALSE))</f>
        <v>73.311875474000004</v>
      </c>
      <c r="T1287">
        <f>IF(P1287=P1286,R1287+T1286,R1287)</f>
        <v>63896.547027324996</v>
      </c>
      <c r="U1287">
        <f>IF(P1287=P1286,1+U1286,1)</f>
        <v>2</v>
      </c>
      <c r="V1287" t="str">
        <f t="shared" si="20"/>
        <v/>
      </c>
      <c r="W1287" t="str">
        <f>IF(V1287="","",IF(ABS(V1287-R1287)&gt;W$1,ABS(V1287-R1287),""))</f>
        <v/>
      </c>
      <c r="X1287" t="str">
        <f>Y1287&amp;"-"&amp;Z1287&amp;"-"&amp;AC1287&amp;"-"&amp;AD1287&amp;"-"&amp;AG1287</f>
        <v>3.5-e-C-0-0.5</v>
      </c>
      <c r="Y1287">
        <f>F1287</f>
        <v>3.5</v>
      </c>
      <c r="Z1287" s="2" t="str">
        <f>G1287</f>
        <v>e</v>
      </c>
      <c r="AA1287">
        <f>_xlfn.IFNA(VLOOKUP(X1287,'duo-out'!A$2:Q$5000,5,FALSE),E1287+10*(H1287-1)+1+_xlfn.IFNA(VLOOKUP(D1287,states!A$2:C$10,3,FALSE),1))</f>
        <v>114</v>
      </c>
      <c r="AB1287" t="str">
        <f>IF(V1287="","",V1287)</f>
        <v/>
      </c>
      <c r="AC1287" s="2" t="str">
        <f>_xlfn.IFNA(VLOOKUP(D1287,states!A$2:C$10,2,FALSE),"XX")</f>
        <v>C</v>
      </c>
      <c r="AD1287">
        <f>E1287</f>
        <v>0</v>
      </c>
      <c r="AE1287">
        <f>_xlfn.IFNA(VLOOKUP(D1287,states!A$2:D$10,4,FALSE),0)</f>
        <v>0</v>
      </c>
      <c r="AF1287">
        <v>0.5</v>
      </c>
      <c r="AG1287">
        <f>IF(AE1287=0,AF1287,IF(AE1287=1,IF(F1287=0.5,0.5,IF(H1287=1,0.5,1.5)),IF(F1287=0.5,0.5,IF(H1287=1,2.5,1.5))))</f>
        <v>0.5</v>
      </c>
      <c r="AH1287" s="7">
        <f>IF(AC1287="XX",0,1/C1287^(1/5)*IF(E1287=0,100,1)/(E1287+1)^(1/4))</f>
        <v>287.87518826861742</v>
      </c>
    </row>
    <row r="1288" spans="1:34">
      <c r="A1288">
        <v>4486</v>
      </c>
      <c r="B1288" s="1">
        <v>31677.570899999999</v>
      </c>
      <c r="C1288" s="6">
        <v>8.2480000000000001E-3</v>
      </c>
      <c r="D1288" t="s">
        <v>5</v>
      </c>
      <c r="E1288">
        <v>0</v>
      </c>
      <c r="F1288">
        <v>3.5</v>
      </c>
      <c r="G1288" t="s">
        <v>1</v>
      </c>
      <c r="H1288">
        <v>1</v>
      </c>
      <c r="I1288" t="s">
        <v>0</v>
      </c>
      <c r="J1288">
        <v>0</v>
      </c>
      <c r="K1288">
        <v>4.5</v>
      </c>
      <c r="L1288" t="s">
        <v>1</v>
      </c>
      <c r="M1288">
        <v>1</v>
      </c>
      <c r="N1288" t="s">
        <v>4542</v>
      </c>
      <c r="O1288">
        <v>1</v>
      </c>
      <c r="P1288" t="str">
        <f>D1288&amp;"-"&amp;F1288&amp;"-"&amp;G1288&amp;"-"&amp;E1288&amp;"-"&amp;H1288</f>
        <v>C2Sigma-3.5-e-0-1</v>
      </c>
      <c r="Q1288" t="str">
        <f>I1288&amp;"-"&amp;K1288&amp;"-"&amp;L1288&amp;"-"&amp;J1288&amp;"-"&amp;M1288</f>
        <v>X2Pi-4.5-e-0-1</v>
      </c>
      <c r="R1288">
        <f>B1288+S1288</f>
        <v>31948.266086173</v>
      </c>
      <c r="S1288">
        <f>_xlfn.IFNA(VLOOKUP(Q1288,'MARVEL-X'!A$2:I$1400,7,FALSE),VLOOKUP(Q1288,MARVEL!A$2:J$1522,10,FALSE))</f>
        <v>270.69518617300002</v>
      </c>
      <c r="T1288">
        <f>IF(P1288=P1287,R1288+T1287,R1288)</f>
        <v>95844.813113497992</v>
      </c>
      <c r="U1288">
        <f>IF(P1288=P1287,1+U1287,1)</f>
        <v>3</v>
      </c>
      <c r="V1288" t="str">
        <f t="shared" si="20"/>
        <v/>
      </c>
      <c r="W1288" t="str">
        <f>IF(V1288="","",IF(ABS(V1288-R1288)&gt;W$1,ABS(V1288-R1288),""))</f>
        <v/>
      </c>
      <c r="X1288" t="str">
        <f>Y1288&amp;"-"&amp;Z1288&amp;"-"&amp;AC1288&amp;"-"&amp;AD1288&amp;"-"&amp;AG1288</f>
        <v>3.5-e-C-0-0.5</v>
      </c>
      <c r="Y1288">
        <f>F1288</f>
        <v>3.5</v>
      </c>
      <c r="Z1288" s="2" t="str">
        <f>G1288</f>
        <v>e</v>
      </c>
      <c r="AA1288">
        <f>_xlfn.IFNA(VLOOKUP(X1288,'duo-out'!A$2:Q$5000,5,FALSE),E1288+10*(H1288-1)+1+_xlfn.IFNA(VLOOKUP(D1288,states!A$2:C$10,3,FALSE),1))</f>
        <v>114</v>
      </c>
      <c r="AB1288" t="str">
        <f>IF(V1288="","",V1288)</f>
        <v/>
      </c>
      <c r="AC1288" s="2" t="str">
        <f>_xlfn.IFNA(VLOOKUP(D1288,states!A$2:C$10,2,FALSE),"XX")</f>
        <v>C</v>
      </c>
      <c r="AD1288">
        <f>E1288</f>
        <v>0</v>
      </c>
      <c r="AE1288">
        <f>_xlfn.IFNA(VLOOKUP(D1288,states!A$2:D$10,4,FALSE),0)</f>
        <v>0</v>
      </c>
      <c r="AF1288">
        <v>0.5</v>
      </c>
      <c r="AG1288">
        <f>IF(AE1288=0,AF1288,IF(AE1288=1,IF(F1288=0.5,0.5,IF(H1288=1,0.5,1.5)),IF(F1288=0.5,0.5,IF(H1288=1,2.5,1.5))))</f>
        <v>0.5</v>
      </c>
      <c r="AH1288" s="7">
        <f>IF(AC1288="XX",0,1/C1288^(1/5)*IF(E1288=0,100,1)/(E1288+1)^(1/4))</f>
        <v>261.05395039121066</v>
      </c>
    </row>
    <row r="1289" spans="1:34">
      <c r="A1289">
        <v>1459</v>
      </c>
      <c r="B1289" s="1">
        <v>31539.9</v>
      </c>
      <c r="C1289" s="6">
        <v>0.15939999999999999</v>
      </c>
      <c r="D1289" t="s">
        <v>5</v>
      </c>
      <c r="E1289">
        <v>0</v>
      </c>
      <c r="F1289">
        <v>3.5</v>
      </c>
      <c r="G1289" t="s">
        <v>1</v>
      </c>
      <c r="H1289">
        <v>1</v>
      </c>
      <c r="I1289" t="s">
        <v>0</v>
      </c>
      <c r="J1289">
        <v>0</v>
      </c>
      <c r="K1289">
        <v>4.5</v>
      </c>
      <c r="L1289" t="s">
        <v>1</v>
      </c>
      <c r="M1289">
        <v>2</v>
      </c>
      <c r="N1289" t="s">
        <v>1515</v>
      </c>
      <c r="O1289">
        <v>1</v>
      </c>
      <c r="P1289" t="str">
        <f>D1289&amp;"-"&amp;F1289&amp;"-"&amp;G1289&amp;"-"&amp;E1289&amp;"-"&amp;H1289</f>
        <v>C2Sigma-3.5-e-0-1</v>
      </c>
      <c r="Q1289" t="str">
        <f>I1289&amp;"-"&amp;K1289&amp;"-"&amp;L1289&amp;"-"&amp;J1289&amp;"-"&amp;M1289</f>
        <v>X2Pi-4.5-e-0-2</v>
      </c>
      <c r="R1289">
        <f>B1289+S1289</f>
        <v>31948.127953531002</v>
      </c>
      <c r="S1289">
        <f>_xlfn.IFNA(VLOOKUP(Q1289,'MARVEL-X'!A$2:I$1400,7,FALSE),VLOOKUP(Q1289,MARVEL!A$2:J$1522,10,FALSE))</f>
        <v>408.22795353100003</v>
      </c>
      <c r="T1289">
        <f>IF(P1289=P1288,R1289+T1288,R1289)</f>
        <v>127792.94106702899</v>
      </c>
      <c r="U1289">
        <f>IF(P1289=P1288,1+U1288,1)</f>
        <v>4</v>
      </c>
      <c r="V1289" t="str">
        <f t="shared" si="20"/>
        <v/>
      </c>
      <c r="W1289" t="str">
        <f>IF(V1289="","",IF(ABS(V1289-R1289)&gt;W$1,ABS(V1289-R1289),""))</f>
        <v/>
      </c>
      <c r="X1289" t="str">
        <f>Y1289&amp;"-"&amp;Z1289&amp;"-"&amp;AC1289&amp;"-"&amp;AD1289&amp;"-"&amp;AG1289</f>
        <v>3.5-e-C-0-0.5</v>
      </c>
      <c r="Y1289">
        <f>F1289</f>
        <v>3.5</v>
      </c>
      <c r="Z1289" s="2" t="str">
        <f>G1289</f>
        <v>e</v>
      </c>
      <c r="AA1289">
        <f>_xlfn.IFNA(VLOOKUP(X1289,'duo-out'!A$2:Q$5000,5,FALSE),E1289+10*(H1289-1)+1+_xlfn.IFNA(VLOOKUP(D1289,states!A$2:C$10,3,FALSE),1))</f>
        <v>114</v>
      </c>
      <c r="AB1289" t="str">
        <f>IF(V1289="","",V1289)</f>
        <v/>
      </c>
      <c r="AC1289" s="2" t="str">
        <f>_xlfn.IFNA(VLOOKUP(D1289,states!A$2:C$10,2,FALSE),"XX")</f>
        <v>C</v>
      </c>
      <c r="AD1289">
        <f>E1289</f>
        <v>0</v>
      </c>
      <c r="AE1289">
        <f>_xlfn.IFNA(VLOOKUP(D1289,states!A$2:D$10,4,FALSE),0)</f>
        <v>0</v>
      </c>
      <c r="AF1289">
        <v>0.5</v>
      </c>
      <c r="AG1289">
        <f>IF(AE1289=0,AF1289,IF(AE1289=1,IF(F1289=0.5,0.5,IF(H1289=1,0.5,1.5)),IF(F1289=0.5,0.5,IF(H1289=1,2.5,1.5))))</f>
        <v>0.5</v>
      </c>
      <c r="AH1289" s="7">
        <f>IF(AC1289="XX",0,1/C1289^(1/5)*IF(E1289=0,100,1)/(E1289+1)^(1/4))</f>
        <v>144.37843721079128</v>
      </c>
    </row>
    <row r="1290" spans="1:34">
      <c r="A1290">
        <v>4668</v>
      </c>
      <c r="B1290" s="1">
        <v>31874.92</v>
      </c>
      <c r="C1290" s="6">
        <v>0.2</v>
      </c>
      <c r="D1290" t="s">
        <v>5</v>
      </c>
      <c r="E1290">
        <v>0</v>
      </c>
      <c r="F1290">
        <v>3.5</v>
      </c>
      <c r="G1290" t="s">
        <v>1</v>
      </c>
      <c r="H1290">
        <v>1</v>
      </c>
      <c r="I1290" t="s">
        <v>0</v>
      </c>
      <c r="J1290">
        <v>0</v>
      </c>
      <c r="K1290">
        <v>2.5</v>
      </c>
      <c r="L1290" t="s">
        <v>1</v>
      </c>
      <c r="M1290">
        <v>1</v>
      </c>
      <c r="N1290" t="s">
        <v>4724</v>
      </c>
      <c r="O1290">
        <v>1</v>
      </c>
      <c r="P1290" t="str">
        <f>D1290&amp;"-"&amp;F1290&amp;"-"&amp;G1290&amp;"-"&amp;E1290&amp;"-"&amp;H1290</f>
        <v>C2Sigma-3.5-e-0-1</v>
      </c>
      <c r="Q1290" t="str">
        <f>I1290&amp;"-"&amp;K1290&amp;"-"&amp;L1290&amp;"-"&amp;J1290&amp;"-"&amp;M1290</f>
        <v>X2Pi-2.5-e-0-1</v>
      </c>
      <c r="R1290">
        <f>B1290+S1290</f>
        <v>31948.231875473997</v>
      </c>
      <c r="S1290">
        <f>_xlfn.IFNA(VLOOKUP(Q1290,'MARVEL-X'!A$2:I$1400,7,FALSE),VLOOKUP(Q1290,MARVEL!A$2:J$1522,10,FALSE))</f>
        <v>73.311875474000004</v>
      </c>
      <c r="T1290">
        <f>IF(P1290=P1289,R1290+T1289,R1290)</f>
        <v>159741.17294250301</v>
      </c>
      <c r="U1290">
        <f>IF(P1290=P1289,1+U1289,1)</f>
        <v>5</v>
      </c>
      <c r="V1290" t="str">
        <f t="shared" si="20"/>
        <v/>
      </c>
      <c r="W1290" t="str">
        <f>IF(V1290="","",IF(ABS(V1290-R1290)&gt;W$1,ABS(V1290-R1290),""))</f>
        <v/>
      </c>
      <c r="X1290" t="str">
        <f>Y1290&amp;"-"&amp;Z1290&amp;"-"&amp;AC1290&amp;"-"&amp;AD1290&amp;"-"&amp;AG1290</f>
        <v>3.5-e-C-0-0.5</v>
      </c>
      <c r="Y1290">
        <f>F1290</f>
        <v>3.5</v>
      </c>
      <c r="Z1290" s="2" t="str">
        <f>G1290</f>
        <v>e</v>
      </c>
      <c r="AA1290">
        <f>_xlfn.IFNA(VLOOKUP(X1290,'duo-out'!A$2:Q$5000,5,FALSE),E1290+10*(H1290-1)+1+_xlfn.IFNA(VLOOKUP(D1290,states!A$2:C$10,3,FALSE),1))</f>
        <v>114</v>
      </c>
      <c r="AB1290" t="str">
        <f>IF(V1290="","",V1290)</f>
        <v/>
      </c>
      <c r="AC1290" s="2" t="str">
        <f>_xlfn.IFNA(VLOOKUP(D1290,states!A$2:C$10,2,FALSE),"XX")</f>
        <v>C</v>
      </c>
      <c r="AD1290">
        <f>E1290</f>
        <v>0</v>
      </c>
      <c r="AE1290">
        <f>_xlfn.IFNA(VLOOKUP(D1290,states!A$2:D$10,4,FALSE),0)</f>
        <v>0</v>
      </c>
      <c r="AF1290">
        <v>0.5</v>
      </c>
      <c r="AG1290">
        <f>IF(AE1290=0,AF1290,IF(AE1290=1,IF(F1290=0.5,0.5,IF(H1290=1,0.5,1.5)),IF(F1290=0.5,0.5,IF(H1290=1,2.5,1.5))))</f>
        <v>0.5</v>
      </c>
      <c r="AH1290" s="7">
        <f>IF(AC1290="XX",0,1/C1290^(1/5)*IF(E1290=0,100,1)/(E1290+1)^(1/4))</f>
        <v>137.97296614612148</v>
      </c>
    </row>
    <row r="1291" spans="1:34">
      <c r="A1291">
        <v>4626</v>
      </c>
      <c r="B1291" s="1">
        <v>31790.93</v>
      </c>
      <c r="C1291" s="6">
        <v>0.2</v>
      </c>
      <c r="D1291" t="s">
        <v>5</v>
      </c>
      <c r="E1291">
        <v>0</v>
      </c>
      <c r="F1291">
        <v>3.5</v>
      </c>
      <c r="G1291" t="s">
        <v>1</v>
      </c>
      <c r="H1291">
        <v>1</v>
      </c>
      <c r="I1291" t="s">
        <v>0</v>
      </c>
      <c r="J1291">
        <v>0</v>
      </c>
      <c r="K1291">
        <v>3.5</v>
      </c>
      <c r="L1291" t="s">
        <v>2</v>
      </c>
      <c r="M1291">
        <v>1</v>
      </c>
      <c r="N1291" t="s">
        <v>4682</v>
      </c>
      <c r="O1291">
        <v>1</v>
      </c>
      <c r="P1291" t="str">
        <f>D1291&amp;"-"&amp;F1291&amp;"-"&amp;G1291&amp;"-"&amp;E1291&amp;"-"&amp;H1291</f>
        <v>C2Sigma-3.5-e-0-1</v>
      </c>
      <c r="Q1291" t="str">
        <f>I1291&amp;"-"&amp;K1291&amp;"-"&amp;L1291&amp;"-"&amp;J1291&amp;"-"&amp;M1291</f>
        <v>X2Pi-3.5-f-0-1</v>
      </c>
      <c r="R1291">
        <f>B1291+S1291</f>
        <v>31948.322251851001</v>
      </c>
      <c r="S1291">
        <f>_xlfn.IFNA(VLOOKUP(Q1291,'MARVEL-X'!A$2:I$1400,7,FALSE),VLOOKUP(Q1291,MARVEL!A$2:J$1522,10,FALSE))</f>
        <v>157.392251851</v>
      </c>
      <c r="T1291">
        <f>IF(P1291=P1290,R1291+T1290,R1291)</f>
        <v>191689.49519435401</v>
      </c>
      <c r="U1291">
        <f>IF(P1291=P1290,1+U1290,1)</f>
        <v>6</v>
      </c>
      <c r="V1291" t="str">
        <f t="shared" si="20"/>
        <v/>
      </c>
      <c r="W1291" t="str">
        <f>IF(V1291="","",IF(ABS(V1291-R1291)&gt;W$1,ABS(V1291-R1291),""))</f>
        <v/>
      </c>
      <c r="X1291" t="str">
        <f>Y1291&amp;"-"&amp;Z1291&amp;"-"&amp;AC1291&amp;"-"&amp;AD1291&amp;"-"&amp;AG1291</f>
        <v>3.5-e-C-0-0.5</v>
      </c>
      <c r="Y1291">
        <f>F1291</f>
        <v>3.5</v>
      </c>
      <c r="Z1291" s="2" t="str">
        <f>G1291</f>
        <v>e</v>
      </c>
      <c r="AA1291">
        <f>_xlfn.IFNA(VLOOKUP(X1291,'duo-out'!A$2:Q$5000,5,FALSE),E1291+10*(H1291-1)+1+_xlfn.IFNA(VLOOKUP(D1291,states!A$2:C$10,3,FALSE),1))</f>
        <v>114</v>
      </c>
      <c r="AB1291" t="str">
        <f>IF(V1291="","",V1291)</f>
        <v/>
      </c>
      <c r="AC1291" s="2" t="str">
        <f>_xlfn.IFNA(VLOOKUP(D1291,states!A$2:C$10,2,FALSE),"XX")</f>
        <v>C</v>
      </c>
      <c r="AD1291">
        <f>E1291</f>
        <v>0</v>
      </c>
      <c r="AE1291">
        <f>_xlfn.IFNA(VLOOKUP(D1291,states!A$2:D$10,4,FALSE),0)</f>
        <v>0</v>
      </c>
      <c r="AF1291">
        <v>0.5</v>
      </c>
      <c r="AG1291">
        <f>IF(AE1291=0,AF1291,IF(AE1291=1,IF(F1291=0.5,0.5,IF(H1291=1,0.5,1.5)),IF(F1291=0.5,0.5,IF(H1291=1,2.5,1.5))))</f>
        <v>0.5</v>
      </c>
      <c r="AH1291" s="7">
        <f>IF(AC1291="XX",0,1/C1291^(1/5)*IF(E1291=0,100,1)/(E1291+1)^(1/4))</f>
        <v>137.97296614612148</v>
      </c>
    </row>
    <row r="1292" spans="1:34">
      <c r="A1292">
        <v>4712</v>
      </c>
      <c r="B1292" s="1">
        <v>31677.599999999999</v>
      </c>
      <c r="C1292" s="6">
        <v>0.2</v>
      </c>
      <c r="D1292" t="s">
        <v>5</v>
      </c>
      <c r="E1292">
        <v>0</v>
      </c>
      <c r="F1292">
        <v>3.5</v>
      </c>
      <c r="G1292" t="s">
        <v>1</v>
      </c>
      <c r="H1292">
        <v>1</v>
      </c>
      <c r="I1292" t="s">
        <v>0</v>
      </c>
      <c r="J1292">
        <v>0</v>
      </c>
      <c r="K1292">
        <v>4.5</v>
      </c>
      <c r="L1292" t="s">
        <v>1</v>
      </c>
      <c r="M1292">
        <v>1</v>
      </c>
      <c r="N1292" t="s">
        <v>4768</v>
      </c>
      <c r="O1292">
        <v>1</v>
      </c>
      <c r="P1292" t="str">
        <f>D1292&amp;"-"&amp;F1292&amp;"-"&amp;G1292&amp;"-"&amp;E1292&amp;"-"&amp;H1292</f>
        <v>C2Sigma-3.5-e-0-1</v>
      </c>
      <c r="Q1292" t="str">
        <f>I1292&amp;"-"&amp;K1292&amp;"-"&amp;L1292&amp;"-"&amp;J1292&amp;"-"&amp;M1292</f>
        <v>X2Pi-4.5-e-0-1</v>
      </c>
      <c r="R1292">
        <f>B1292+S1292</f>
        <v>31948.295186173</v>
      </c>
      <c r="S1292">
        <f>_xlfn.IFNA(VLOOKUP(Q1292,'MARVEL-X'!A$2:I$1400,7,FALSE),VLOOKUP(Q1292,MARVEL!A$2:J$1522,10,FALSE))</f>
        <v>270.69518617300002</v>
      </c>
      <c r="T1292">
        <f>IF(P1292=P1291,R1292+T1291,R1292)</f>
        <v>223637.790380527</v>
      </c>
      <c r="U1292">
        <f>IF(P1292=P1291,1+U1291,1)</f>
        <v>7</v>
      </c>
      <c r="V1292">
        <f t="shared" si="20"/>
        <v>31948.255768646715</v>
      </c>
      <c r="W1292" t="str">
        <f>IF(V1292="","",IF(ABS(V1292-R1292)&gt;W$1,ABS(V1292-R1292),""))</f>
        <v/>
      </c>
      <c r="X1292" t="str">
        <f>Y1292&amp;"-"&amp;Z1292&amp;"-"&amp;AC1292&amp;"-"&amp;AD1292&amp;"-"&amp;AG1292</f>
        <v>3.5-e-C-0-0.5</v>
      </c>
      <c r="Y1292">
        <f>F1292</f>
        <v>3.5</v>
      </c>
      <c r="Z1292" s="2" t="str">
        <f>G1292</f>
        <v>e</v>
      </c>
      <c r="AA1292">
        <f>_xlfn.IFNA(VLOOKUP(X1292,'duo-out'!A$2:Q$5000,5,FALSE),E1292+10*(H1292-1)+1+_xlfn.IFNA(VLOOKUP(D1292,states!A$2:C$10,3,FALSE),1))</f>
        <v>114</v>
      </c>
      <c r="AB1292">
        <f>IF(V1292="","",V1292)</f>
        <v>31948.255768646715</v>
      </c>
      <c r="AC1292" s="2" t="str">
        <f>_xlfn.IFNA(VLOOKUP(D1292,states!A$2:C$10,2,FALSE),"XX")</f>
        <v>C</v>
      </c>
      <c r="AD1292">
        <f>E1292</f>
        <v>0</v>
      </c>
      <c r="AE1292">
        <f>_xlfn.IFNA(VLOOKUP(D1292,states!A$2:D$10,4,FALSE),0)</f>
        <v>0</v>
      </c>
      <c r="AF1292">
        <v>0.5</v>
      </c>
      <c r="AG1292">
        <f>IF(AE1292=0,AF1292,IF(AE1292=1,IF(F1292=0.5,0.5,IF(H1292=1,0.5,1.5)),IF(F1292=0.5,0.5,IF(H1292=1,2.5,1.5))))</f>
        <v>0.5</v>
      </c>
      <c r="AH1292" s="7">
        <f>IF(AC1292="XX",0,1/C1292^(1/5)*IF(E1292=0,100,1)/(E1292+1)^(1/4))</f>
        <v>137.97296614612148</v>
      </c>
    </row>
    <row r="1293" spans="1:34">
      <c r="A1293">
        <v>4583</v>
      </c>
      <c r="B1293" s="1">
        <v>31747.71</v>
      </c>
      <c r="C1293" s="6">
        <v>0.2</v>
      </c>
      <c r="D1293" t="s">
        <v>5</v>
      </c>
      <c r="E1293">
        <v>1</v>
      </c>
      <c r="F1293">
        <v>3.5</v>
      </c>
      <c r="G1293" t="s">
        <v>1</v>
      </c>
      <c r="H1293">
        <v>1</v>
      </c>
      <c r="I1293" t="s">
        <v>0</v>
      </c>
      <c r="J1293">
        <v>1</v>
      </c>
      <c r="K1293">
        <v>2.5</v>
      </c>
      <c r="L1293" t="s">
        <v>1</v>
      </c>
      <c r="M1293">
        <v>1</v>
      </c>
      <c r="N1293" t="s">
        <v>4639</v>
      </c>
      <c r="O1293">
        <v>1</v>
      </c>
      <c r="P1293" t="str">
        <f>D1293&amp;"-"&amp;F1293&amp;"-"&amp;G1293&amp;"-"&amp;E1293&amp;"-"&amp;H1293</f>
        <v>C2Sigma-3.5-e-1-1</v>
      </c>
      <c r="Q1293" t="str">
        <f>I1293&amp;"-"&amp;K1293&amp;"-"&amp;L1293&amp;"-"&amp;J1293&amp;"-"&amp;M1293</f>
        <v>X2Pi-2.5-e-1-1</v>
      </c>
      <c r="R1293">
        <f>B1293+S1293</f>
        <v>34550.721530641997</v>
      </c>
      <c r="S1293">
        <f>_xlfn.IFNA(VLOOKUP(Q1293,'MARVEL-X'!A$2:I$1400,7,FALSE),VLOOKUP(Q1293,MARVEL!A$2:J$1522,10,FALSE))</f>
        <v>2803.0115306419998</v>
      </c>
      <c r="T1293">
        <f>IF(P1293=P1292,R1293+T1292,R1293)</f>
        <v>34550.721530641997</v>
      </c>
      <c r="U1293">
        <f>IF(P1293=P1292,1+U1292,1)</f>
        <v>1</v>
      </c>
      <c r="V1293" t="str">
        <f t="shared" si="20"/>
        <v/>
      </c>
      <c r="W1293" t="str">
        <f>IF(V1293="","",IF(ABS(V1293-R1293)&gt;W$1,ABS(V1293-R1293),""))</f>
        <v/>
      </c>
      <c r="X1293" t="str">
        <f>Y1293&amp;"-"&amp;Z1293&amp;"-"&amp;AC1293&amp;"-"&amp;AD1293&amp;"-"&amp;AG1293</f>
        <v>3.5-e-C-1-0.5</v>
      </c>
      <c r="Y1293">
        <f>F1293</f>
        <v>3.5</v>
      </c>
      <c r="Z1293" s="2" t="str">
        <f>G1293</f>
        <v>e</v>
      </c>
      <c r="AA1293">
        <f>_xlfn.IFNA(VLOOKUP(X1293,'duo-out'!A$2:Q$5000,5,FALSE),E1293+10*(H1293-1)+1+_xlfn.IFNA(VLOOKUP(D1293,states!A$2:C$10,3,FALSE),1))</f>
        <v>129</v>
      </c>
      <c r="AB1293" t="str">
        <f>IF(V1293="","",V1293)</f>
        <v/>
      </c>
      <c r="AC1293" s="2" t="str">
        <f>_xlfn.IFNA(VLOOKUP(D1293,states!A$2:C$10,2,FALSE),"XX")</f>
        <v>C</v>
      </c>
      <c r="AD1293">
        <f>E1293</f>
        <v>1</v>
      </c>
      <c r="AE1293">
        <f>_xlfn.IFNA(VLOOKUP(D1293,states!A$2:D$10,4,FALSE),0)</f>
        <v>0</v>
      </c>
      <c r="AF1293">
        <v>0.5</v>
      </c>
      <c r="AG1293">
        <f>IF(AE1293=0,AF1293,IF(AE1293=1,IF(F1293=0.5,0.5,IF(H1293=1,0.5,1.5)),IF(F1293=0.5,0.5,IF(H1293=1,2.5,1.5))))</f>
        <v>0.5</v>
      </c>
      <c r="AH1293" s="7">
        <f>IF(AC1293="XX",0,1/C1293^(1/5)*IF(E1293=0,100,1)/(E1293+1)^(1/4))</f>
        <v>1.1602097263419568</v>
      </c>
    </row>
    <row r="1294" spans="1:34">
      <c r="A1294">
        <v>4546</v>
      </c>
      <c r="B1294" s="1">
        <v>31666.959999999999</v>
      </c>
      <c r="C1294" s="6">
        <v>0.2</v>
      </c>
      <c r="D1294" t="s">
        <v>5</v>
      </c>
      <c r="E1294">
        <v>1</v>
      </c>
      <c r="F1294">
        <v>3.5</v>
      </c>
      <c r="G1294" t="s">
        <v>1</v>
      </c>
      <c r="H1294">
        <v>1</v>
      </c>
      <c r="I1294" t="s">
        <v>0</v>
      </c>
      <c r="J1294">
        <v>1</v>
      </c>
      <c r="K1294">
        <v>3.5</v>
      </c>
      <c r="L1294" t="s">
        <v>2</v>
      </c>
      <c r="M1294">
        <v>1</v>
      </c>
      <c r="N1294" t="s">
        <v>4602</v>
      </c>
      <c r="O1294">
        <v>1</v>
      </c>
      <c r="P1294" t="str">
        <f>D1294&amp;"-"&amp;F1294&amp;"-"&amp;G1294&amp;"-"&amp;E1294&amp;"-"&amp;H1294</f>
        <v>C2Sigma-3.5-e-1-1</v>
      </c>
      <c r="Q1294" t="str">
        <f>I1294&amp;"-"&amp;K1294&amp;"-"&amp;L1294&amp;"-"&amp;J1294&amp;"-"&amp;M1294</f>
        <v>X2Pi-3.5-f-1-1</v>
      </c>
      <c r="R1294">
        <f>B1294+S1294</f>
        <v>34550.907705152997</v>
      </c>
      <c r="S1294">
        <f>_xlfn.IFNA(VLOOKUP(Q1294,'MARVEL-X'!A$2:I$1400,7,FALSE),VLOOKUP(Q1294,MARVEL!A$2:J$1522,10,FALSE))</f>
        <v>2883.9477051529998</v>
      </c>
      <c r="T1294">
        <f>IF(P1294=P1293,R1294+T1293,R1294)</f>
        <v>69101.629235795001</v>
      </c>
      <c r="U1294">
        <f>IF(P1294=P1293,1+U1293,1)</f>
        <v>2</v>
      </c>
      <c r="V1294" t="str">
        <f t="shared" si="20"/>
        <v/>
      </c>
      <c r="W1294" t="str">
        <f>IF(V1294="","",IF(ABS(V1294-R1294)&gt;W$1,ABS(V1294-R1294),""))</f>
        <v/>
      </c>
      <c r="X1294" t="str">
        <f>Y1294&amp;"-"&amp;Z1294&amp;"-"&amp;AC1294&amp;"-"&amp;AD1294&amp;"-"&amp;AG1294</f>
        <v>3.5-e-C-1-0.5</v>
      </c>
      <c r="Y1294">
        <f>F1294</f>
        <v>3.5</v>
      </c>
      <c r="Z1294" s="2" t="str">
        <f>G1294</f>
        <v>e</v>
      </c>
      <c r="AA1294">
        <f>_xlfn.IFNA(VLOOKUP(X1294,'duo-out'!A$2:Q$5000,5,FALSE),E1294+10*(H1294-1)+1+_xlfn.IFNA(VLOOKUP(D1294,states!A$2:C$10,3,FALSE),1))</f>
        <v>129</v>
      </c>
      <c r="AB1294" t="str">
        <f>IF(V1294="","",V1294)</f>
        <v/>
      </c>
      <c r="AC1294" s="2" t="str">
        <f>_xlfn.IFNA(VLOOKUP(D1294,states!A$2:C$10,2,FALSE),"XX")</f>
        <v>C</v>
      </c>
      <c r="AD1294">
        <f>E1294</f>
        <v>1</v>
      </c>
      <c r="AE1294">
        <f>_xlfn.IFNA(VLOOKUP(D1294,states!A$2:D$10,4,FALSE),0)</f>
        <v>0</v>
      </c>
      <c r="AF1294">
        <v>0.5</v>
      </c>
      <c r="AG1294">
        <f>IF(AE1294=0,AF1294,IF(AE1294=1,IF(F1294=0.5,0.5,IF(H1294=1,0.5,1.5)),IF(F1294=0.5,0.5,IF(H1294=1,2.5,1.5))))</f>
        <v>0.5</v>
      </c>
      <c r="AH1294" s="7">
        <f>IF(AC1294="XX",0,1/C1294^(1/5)*IF(E1294=0,100,1)/(E1294+1)^(1/4))</f>
        <v>1.1602097263419568</v>
      </c>
    </row>
    <row r="1295" spans="1:34">
      <c r="A1295">
        <v>4511</v>
      </c>
      <c r="B1295" s="1">
        <v>31557.79</v>
      </c>
      <c r="C1295" s="6">
        <v>0.2</v>
      </c>
      <c r="D1295" t="s">
        <v>5</v>
      </c>
      <c r="E1295">
        <v>1</v>
      </c>
      <c r="F1295">
        <v>3.5</v>
      </c>
      <c r="G1295" t="s">
        <v>1</v>
      </c>
      <c r="H1295">
        <v>1</v>
      </c>
      <c r="I1295" t="s">
        <v>0</v>
      </c>
      <c r="J1295">
        <v>1</v>
      </c>
      <c r="K1295">
        <v>4.5</v>
      </c>
      <c r="L1295" t="s">
        <v>1</v>
      </c>
      <c r="M1295">
        <v>1</v>
      </c>
      <c r="N1295" t="s">
        <v>4567</v>
      </c>
      <c r="O1295">
        <v>1</v>
      </c>
      <c r="P1295" t="str">
        <f>D1295&amp;"-"&amp;F1295&amp;"-"&amp;G1295&amp;"-"&amp;E1295&amp;"-"&amp;H1295</f>
        <v>C2Sigma-3.5-e-1-1</v>
      </c>
      <c r="Q1295" t="str">
        <f>I1295&amp;"-"&amp;K1295&amp;"-"&amp;L1295&amp;"-"&amp;J1295&amp;"-"&amp;M1295</f>
        <v>X2Pi-4.5-e-1-1</v>
      </c>
      <c r="R1295">
        <f>B1295+S1295</f>
        <v>34550.795626393003</v>
      </c>
      <c r="S1295">
        <f>_xlfn.IFNA(VLOOKUP(Q1295,'MARVEL-X'!A$2:I$1400,7,FALSE),VLOOKUP(Q1295,MARVEL!A$2:J$1522,10,FALSE))</f>
        <v>2993.0056263930001</v>
      </c>
      <c r="T1295">
        <f>IF(P1295=P1294,R1295+T1294,R1295)</f>
        <v>103652.424862188</v>
      </c>
      <c r="U1295">
        <f>IF(P1295=P1294,1+U1294,1)</f>
        <v>3</v>
      </c>
      <c r="V1295" t="str">
        <f t="shared" si="20"/>
        <v/>
      </c>
      <c r="W1295" t="str">
        <f>IF(V1295="","",IF(ABS(V1295-R1295)&gt;W$1,ABS(V1295-R1295),""))</f>
        <v/>
      </c>
      <c r="X1295" t="str">
        <f>Y1295&amp;"-"&amp;Z1295&amp;"-"&amp;AC1295&amp;"-"&amp;AD1295&amp;"-"&amp;AG1295</f>
        <v>3.5-e-C-1-0.5</v>
      </c>
      <c r="Y1295">
        <f>F1295</f>
        <v>3.5</v>
      </c>
      <c r="Z1295" s="2" t="str">
        <f>G1295</f>
        <v>e</v>
      </c>
      <c r="AA1295">
        <f>_xlfn.IFNA(VLOOKUP(X1295,'duo-out'!A$2:Q$5000,5,FALSE),E1295+10*(H1295-1)+1+_xlfn.IFNA(VLOOKUP(D1295,states!A$2:C$10,3,FALSE),1))</f>
        <v>129</v>
      </c>
      <c r="AB1295" t="str">
        <f>IF(V1295="","",V1295)</f>
        <v/>
      </c>
      <c r="AC1295" s="2" t="str">
        <f>_xlfn.IFNA(VLOOKUP(D1295,states!A$2:C$10,2,FALSE),"XX")</f>
        <v>C</v>
      </c>
      <c r="AD1295">
        <f>E1295</f>
        <v>1</v>
      </c>
      <c r="AE1295">
        <f>_xlfn.IFNA(VLOOKUP(D1295,states!A$2:D$10,4,FALSE),0)</f>
        <v>0</v>
      </c>
      <c r="AF1295">
        <v>0.5</v>
      </c>
      <c r="AG1295">
        <f>IF(AE1295=0,AF1295,IF(AE1295=1,IF(F1295=0.5,0.5,IF(H1295=1,0.5,1.5)),IF(F1295=0.5,0.5,IF(H1295=1,2.5,1.5))))</f>
        <v>0.5</v>
      </c>
      <c r="AH1295" s="7">
        <f>IF(AC1295="XX",0,1/C1295^(1/5)*IF(E1295=0,100,1)/(E1295+1)^(1/4))</f>
        <v>1.1602097263419568</v>
      </c>
    </row>
    <row r="1296" spans="1:34">
      <c r="A1296">
        <v>4881</v>
      </c>
      <c r="B1296" s="1">
        <v>31557.856</v>
      </c>
      <c r="C1296" s="6">
        <v>0.05</v>
      </c>
      <c r="D1296" t="s">
        <v>5</v>
      </c>
      <c r="E1296">
        <v>1</v>
      </c>
      <c r="F1296">
        <v>3.5</v>
      </c>
      <c r="G1296" t="s">
        <v>1</v>
      </c>
      <c r="H1296">
        <v>1</v>
      </c>
      <c r="I1296" t="s">
        <v>0</v>
      </c>
      <c r="J1296">
        <v>1</v>
      </c>
      <c r="K1296">
        <v>4.5</v>
      </c>
      <c r="L1296" t="s">
        <v>1</v>
      </c>
      <c r="M1296">
        <v>1</v>
      </c>
      <c r="N1296" t="s">
        <v>4937</v>
      </c>
      <c r="O1296">
        <v>1</v>
      </c>
      <c r="P1296" t="str">
        <f>D1296&amp;"-"&amp;F1296&amp;"-"&amp;G1296&amp;"-"&amp;E1296&amp;"-"&amp;H1296</f>
        <v>C2Sigma-3.5-e-1-1</v>
      </c>
      <c r="Q1296" t="str">
        <f>I1296&amp;"-"&amp;K1296&amp;"-"&amp;L1296&amp;"-"&amp;J1296&amp;"-"&amp;M1296</f>
        <v>X2Pi-4.5-e-1-1</v>
      </c>
      <c r="R1296">
        <f>B1296+S1296</f>
        <v>34550.861626393002</v>
      </c>
      <c r="S1296">
        <f>_xlfn.IFNA(VLOOKUP(Q1296,'MARVEL-X'!A$2:I$1400,7,FALSE),VLOOKUP(Q1296,MARVEL!A$2:J$1522,10,FALSE))</f>
        <v>2993.0056263930001</v>
      </c>
      <c r="T1296">
        <f>IF(P1296=P1295,R1296+T1295,R1296)</f>
        <v>138203.28648858098</v>
      </c>
      <c r="U1296">
        <f>IF(P1296=P1295,1+U1295,1)</f>
        <v>4</v>
      </c>
      <c r="V1296" t="str">
        <f t="shared" si="20"/>
        <v/>
      </c>
      <c r="W1296" t="str">
        <f>IF(V1296="","",IF(ABS(V1296-R1296)&gt;W$1,ABS(V1296-R1296),""))</f>
        <v/>
      </c>
      <c r="X1296" t="str">
        <f>Y1296&amp;"-"&amp;Z1296&amp;"-"&amp;AC1296&amp;"-"&amp;AD1296&amp;"-"&amp;AG1296</f>
        <v>3.5-e-C-1-0.5</v>
      </c>
      <c r="Y1296">
        <f>F1296</f>
        <v>3.5</v>
      </c>
      <c r="Z1296" s="2" t="str">
        <f>G1296</f>
        <v>e</v>
      </c>
      <c r="AA1296">
        <f>_xlfn.IFNA(VLOOKUP(X1296,'duo-out'!A$2:Q$5000,5,FALSE),E1296+10*(H1296-1)+1+_xlfn.IFNA(VLOOKUP(D1296,states!A$2:C$10,3,FALSE),1))</f>
        <v>129</v>
      </c>
      <c r="AB1296" t="str">
        <f>IF(V1296="","",V1296)</f>
        <v/>
      </c>
      <c r="AC1296" s="2" t="str">
        <f>_xlfn.IFNA(VLOOKUP(D1296,states!A$2:C$10,2,FALSE),"XX")</f>
        <v>C</v>
      </c>
      <c r="AD1296">
        <f>E1296</f>
        <v>1</v>
      </c>
      <c r="AE1296">
        <f>_xlfn.IFNA(VLOOKUP(D1296,states!A$2:D$10,4,FALSE),0)</f>
        <v>0</v>
      </c>
      <c r="AF1296">
        <v>0.5</v>
      </c>
      <c r="AG1296">
        <f>IF(AE1296=0,AF1296,IF(AE1296=1,IF(F1296=0.5,0.5,IF(H1296=1,0.5,1.5)),IF(F1296=0.5,0.5,IF(H1296=1,2.5,1.5))))</f>
        <v>0.5</v>
      </c>
      <c r="AH1296" s="7">
        <f>IF(AC1296="XX",0,1/C1296^(1/5)*IF(E1296=0,100,1)/(E1296+1)^(1/4))</f>
        <v>1.5309059120638666</v>
      </c>
    </row>
    <row r="1297" spans="1:34">
      <c r="A1297">
        <v>4936</v>
      </c>
      <c r="B1297" s="1">
        <v>31747.920999999998</v>
      </c>
      <c r="C1297" s="6">
        <v>0.05</v>
      </c>
      <c r="D1297" t="s">
        <v>5</v>
      </c>
      <c r="E1297">
        <v>1</v>
      </c>
      <c r="F1297">
        <v>3.5</v>
      </c>
      <c r="G1297" t="s">
        <v>1</v>
      </c>
      <c r="H1297">
        <v>1</v>
      </c>
      <c r="I1297" t="s">
        <v>0</v>
      </c>
      <c r="J1297">
        <v>1</v>
      </c>
      <c r="K1297">
        <v>2.5</v>
      </c>
      <c r="L1297" t="s">
        <v>1</v>
      </c>
      <c r="M1297">
        <v>1</v>
      </c>
      <c r="N1297" t="s">
        <v>4992</v>
      </c>
      <c r="O1297">
        <v>1</v>
      </c>
      <c r="P1297" t="str">
        <f>D1297&amp;"-"&amp;F1297&amp;"-"&amp;G1297&amp;"-"&amp;E1297&amp;"-"&amp;H1297</f>
        <v>C2Sigma-3.5-e-1-1</v>
      </c>
      <c r="Q1297" t="str">
        <f>I1297&amp;"-"&amp;K1297&amp;"-"&amp;L1297&amp;"-"&amp;J1297&amp;"-"&amp;M1297</f>
        <v>X2Pi-2.5-e-1-1</v>
      </c>
      <c r="R1297">
        <f>B1297+S1297</f>
        <v>34550.932530642</v>
      </c>
      <c r="S1297">
        <f>_xlfn.IFNA(VLOOKUP(Q1297,'MARVEL-X'!A$2:I$1400,7,FALSE),VLOOKUP(Q1297,MARVEL!A$2:J$1522,10,FALSE))</f>
        <v>2803.0115306419998</v>
      </c>
      <c r="T1297">
        <f>IF(P1297=P1296,R1297+T1296,R1297)</f>
        <v>172754.21901922298</v>
      </c>
      <c r="U1297">
        <f>IF(P1297=P1296,1+U1296,1)</f>
        <v>5</v>
      </c>
      <c r="V1297" t="str">
        <f t="shared" si="20"/>
        <v/>
      </c>
      <c r="W1297" t="str">
        <f>IF(V1297="","",IF(ABS(V1297-R1297)&gt;W$1,ABS(V1297-R1297),""))</f>
        <v/>
      </c>
      <c r="X1297" t="str">
        <f>Y1297&amp;"-"&amp;Z1297&amp;"-"&amp;AC1297&amp;"-"&amp;AD1297&amp;"-"&amp;AG1297</f>
        <v>3.5-e-C-1-0.5</v>
      </c>
      <c r="Y1297">
        <f>F1297</f>
        <v>3.5</v>
      </c>
      <c r="Z1297" s="2" t="str">
        <f>G1297</f>
        <v>e</v>
      </c>
      <c r="AA1297">
        <f>_xlfn.IFNA(VLOOKUP(X1297,'duo-out'!A$2:Q$5000,5,FALSE),E1297+10*(H1297-1)+1+_xlfn.IFNA(VLOOKUP(D1297,states!A$2:C$10,3,FALSE),1))</f>
        <v>129</v>
      </c>
      <c r="AB1297" t="str">
        <f>IF(V1297="","",V1297)</f>
        <v/>
      </c>
      <c r="AC1297" s="2" t="str">
        <f>_xlfn.IFNA(VLOOKUP(D1297,states!A$2:C$10,2,FALSE),"XX")</f>
        <v>C</v>
      </c>
      <c r="AD1297">
        <f>E1297</f>
        <v>1</v>
      </c>
      <c r="AE1297">
        <f>_xlfn.IFNA(VLOOKUP(D1297,states!A$2:D$10,4,FALSE),0)</f>
        <v>0</v>
      </c>
      <c r="AF1297">
        <v>0.5</v>
      </c>
      <c r="AG1297">
        <f>IF(AE1297=0,AF1297,IF(AE1297=1,IF(F1297=0.5,0.5,IF(H1297=1,0.5,1.5)),IF(F1297=0.5,0.5,IF(H1297=1,2.5,1.5))))</f>
        <v>0.5</v>
      </c>
      <c r="AH1297" s="7">
        <f>IF(AC1297="XX",0,1/C1297^(1/5)*IF(E1297=0,100,1)/(E1297+1)^(1/4))</f>
        <v>1.5309059120638666</v>
      </c>
    </row>
    <row r="1298" spans="1:34">
      <c r="A1298">
        <v>4907</v>
      </c>
      <c r="B1298" s="1">
        <v>31666.959999999999</v>
      </c>
      <c r="C1298" s="6">
        <v>0.2</v>
      </c>
      <c r="D1298" t="s">
        <v>5</v>
      </c>
      <c r="E1298">
        <v>1</v>
      </c>
      <c r="F1298">
        <v>3.5</v>
      </c>
      <c r="G1298" t="s">
        <v>1</v>
      </c>
      <c r="H1298">
        <v>1</v>
      </c>
      <c r="I1298" t="s">
        <v>0</v>
      </c>
      <c r="J1298">
        <v>1</v>
      </c>
      <c r="K1298">
        <v>3.5</v>
      </c>
      <c r="L1298" t="s">
        <v>2</v>
      </c>
      <c r="M1298">
        <v>1</v>
      </c>
      <c r="N1298" t="s">
        <v>4963</v>
      </c>
      <c r="O1298">
        <v>1</v>
      </c>
      <c r="P1298" t="str">
        <f>D1298&amp;"-"&amp;F1298&amp;"-"&amp;G1298&amp;"-"&amp;E1298&amp;"-"&amp;H1298</f>
        <v>C2Sigma-3.5-e-1-1</v>
      </c>
      <c r="Q1298" t="str">
        <f>I1298&amp;"-"&amp;K1298&amp;"-"&amp;L1298&amp;"-"&amp;J1298&amp;"-"&amp;M1298</f>
        <v>X2Pi-3.5-f-1-1</v>
      </c>
      <c r="R1298">
        <f>B1298+S1298</f>
        <v>34550.907705152997</v>
      </c>
      <c r="S1298">
        <f>_xlfn.IFNA(VLOOKUP(Q1298,'MARVEL-X'!A$2:I$1400,7,FALSE),VLOOKUP(Q1298,MARVEL!A$2:J$1522,10,FALSE))</f>
        <v>2883.9477051529998</v>
      </c>
      <c r="T1298">
        <f>IF(P1298=P1297,R1298+T1297,R1298)</f>
        <v>207305.12672437596</v>
      </c>
      <c r="U1298">
        <f>IF(P1298=P1297,1+U1297,1)</f>
        <v>6</v>
      </c>
      <c r="V1298">
        <f t="shared" si="20"/>
        <v>34550.854454062661</v>
      </c>
      <c r="W1298">
        <f>IF(V1298="","",IF(ABS(V1298-R1298)&gt;W$1,ABS(V1298-R1298),""))</f>
        <v>5.3251090335834306E-2</v>
      </c>
      <c r="X1298" t="str">
        <f>Y1298&amp;"-"&amp;Z1298&amp;"-"&amp;AC1298&amp;"-"&amp;AD1298&amp;"-"&amp;AG1298</f>
        <v>3.5-e-C-1-0.5</v>
      </c>
      <c r="Y1298">
        <f>F1298</f>
        <v>3.5</v>
      </c>
      <c r="Z1298" s="2" t="str">
        <f>G1298</f>
        <v>e</v>
      </c>
      <c r="AA1298">
        <f>_xlfn.IFNA(VLOOKUP(X1298,'duo-out'!A$2:Q$5000,5,FALSE),E1298+10*(H1298-1)+1+_xlfn.IFNA(VLOOKUP(D1298,states!A$2:C$10,3,FALSE),1))</f>
        <v>129</v>
      </c>
      <c r="AB1298">
        <f>IF(V1298="","",V1298)</f>
        <v>34550.854454062661</v>
      </c>
      <c r="AC1298" s="2" t="str">
        <f>_xlfn.IFNA(VLOOKUP(D1298,states!A$2:C$10,2,FALSE),"XX")</f>
        <v>C</v>
      </c>
      <c r="AD1298">
        <f>E1298</f>
        <v>1</v>
      </c>
      <c r="AE1298">
        <f>_xlfn.IFNA(VLOOKUP(D1298,states!A$2:D$10,4,FALSE),0)</f>
        <v>0</v>
      </c>
      <c r="AF1298">
        <v>0.5</v>
      </c>
      <c r="AG1298">
        <f>IF(AE1298=0,AF1298,IF(AE1298=1,IF(F1298=0.5,0.5,IF(H1298=1,0.5,1.5)),IF(F1298=0.5,0.5,IF(H1298=1,2.5,1.5))))</f>
        <v>0.5</v>
      </c>
      <c r="AH1298" s="7">
        <f>IF(AC1298="XX",0,1/C1298^(1/5)*IF(E1298=0,100,1)/(E1298+1)^(1/4))</f>
        <v>1.1602097263419568</v>
      </c>
    </row>
    <row r="1299" spans="1:34">
      <c r="A1299">
        <v>1481</v>
      </c>
      <c r="B1299" s="1">
        <v>31320.240000000002</v>
      </c>
      <c r="C1299" s="6">
        <v>0.1</v>
      </c>
      <c r="D1299" t="s">
        <v>5</v>
      </c>
      <c r="E1299">
        <v>2</v>
      </c>
      <c r="F1299">
        <v>3.5</v>
      </c>
      <c r="G1299" t="s">
        <v>1</v>
      </c>
      <c r="H1299">
        <v>1</v>
      </c>
      <c r="I1299" t="s">
        <v>0</v>
      </c>
      <c r="J1299">
        <v>2</v>
      </c>
      <c r="K1299">
        <v>4.5</v>
      </c>
      <c r="L1299" t="s">
        <v>1</v>
      </c>
      <c r="M1299">
        <v>1</v>
      </c>
      <c r="N1299" t="s">
        <v>1537</v>
      </c>
      <c r="O1299">
        <v>1</v>
      </c>
      <c r="P1299" t="str">
        <f>D1299&amp;"-"&amp;F1299&amp;"-"&amp;G1299&amp;"-"&amp;E1299&amp;"-"&amp;H1299</f>
        <v>C2Sigma-3.5-e-2-1</v>
      </c>
      <c r="Q1299" t="str">
        <f>I1299&amp;"-"&amp;K1299&amp;"-"&amp;L1299&amp;"-"&amp;J1299&amp;"-"&amp;M1299</f>
        <v>X2Pi-4.5-e-2-1</v>
      </c>
      <c r="R1299">
        <f>B1299+S1299</f>
        <v>36909.591279639004</v>
      </c>
      <c r="S1299">
        <f>_xlfn.IFNA(VLOOKUP(Q1299,'MARVEL-X'!A$2:I$1400,7,FALSE),VLOOKUP(Q1299,MARVEL!A$2:J$1522,10,FALSE))</f>
        <v>5589.3512796389996</v>
      </c>
      <c r="T1299">
        <f>IF(P1299=P1298,R1299+T1298,R1299)</f>
        <v>36909.591279639004</v>
      </c>
      <c r="U1299">
        <f>IF(P1299=P1298,1+U1298,1)</f>
        <v>1</v>
      </c>
      <c r="V1299" t="str">
        <f t="shared" si="20"/>
        <v/>
      </c>
      <c r="W1299" t="str">
        <f>IF(V1299="","",IF(ABS(V1299-R1299)&gt;W$1,ABS(V1299-R1299),""))</f>
        <v/>
      </c>
      <c r="X1299" t="str">
        <f>Y1299&amp;"-"&amp;Z1299&amp;"-"&amp;AC1299&amp;"-"&amp;AD1299&amp;"-"&amp;AG1299</f>
        <v>3.5-e-C-2-0.5</v>
      </c>
      <c r="Y1299">
        <f>F1299</f>
        <v>3.5</v>
      </c>
      <c r="Z1299" s="2" t="str">
        <f>G1299</f>
        <v>e</v>
      </c>
      <c r="AA1299">
        <f>_xlfn.IFNA(VLOOKUP(X1299,'duo-out'!A$2:Q$5000,5,FALSE),E1299+10*(H1299-1)+1+_xlfn.IFNA(VLOOKUP(D1299,states!A$2:C$10,3,FALSE),1))</f>
        <v>146</v>
      </c>
      <c r="AB1299" t="str">
        <f>IF(V1299="","",V1299)</f>
        <v/>
      </c>
      <c r="AC1299" s="2" t="str">
        <f>_xlfn.IFNA(VLOOKUP(D1299,states!A$2:C$10,2,FALSE),"XX")</f>
        <v>C</v>
      </c>
      <c r="AD1299">
        <f>E1299</f>
        <v>2</v>
      </c>
      <c r="AE1299">
        <f>_xlfn.IFNA(VLOOKUP(D1299,states!A$2:D$10,4,FALSE),0)</f>
        <v>0</v>
      </c>
      <c r="AF1299">
        <v>0.5</v>
      </c>
      <c r="AG1299">
        <f>IF(AE1299=0,AF1299,IF(AE1299=1,IF(F1299=0.5,0.5,IF(H1299=1,0.5,1.5)),IF(F1299=0.5,0.5,IF(H1299=1,2.5,1.5))))</f>
        <v>0.5</v>
      </c>
      <c r="AH1299" s="7">
        <f>IF(AC1299="XX",0,1/C1299^(1/5)*IF(E1299=0,100,1)/(E1299+1)^(1/4))</f>
        <v>1.2042584055782313</v>
      </c>
    </row>
    <row r="1300" spans="1:34">
      <c r="A1300">
        <v>1472</v>
      </c>
      <c r="B1300" s="1">
        <v>31425.1</v>
      </c>
      <c r="C1300" s="6">
        <v>0.1</v>
      </c>
      <c r="D1300" t="s">
        <v>5</v>
      </c>
      <c r="E1300">
        <v>2</v>
      </c>
      <c r="F1300">
        <v>3.5</v>
      </c>
      <c r="G1300" t="s">
        <v>1</v>
      </c>
      <c r="H1300">
        <v>1</v>
      </c>
      <c r="I1300" t="s">
        <v>0</v>
      </c>
      <c r="J1300">
        <v>2</v>
      </c>
      <c r="K1300">
        <v>3.5</v>
      </c>
      <c r="L1300" t="s">
        <v>2</v>
      </c>
      <c r="M1300">
        <v>1</v>
      </c>
      <c r="N1300" t="s">
        <v>1528</v>
      </c>
      <c r="O1300">
        <v>1</v>
      </c>
      <c r="P1300" t="str">
        <f>D1300&amp;"-"&amp;F1300&amp;"-"&amp;G1300&amp;"-"&amp;E1300&amp;"-"&amp;H1300</f>
        <v>C2Sigma-3.5-e-2-1</v>
      </c>
      <c r="Q1300" t="str">
        <f>I1300&amp;"-"&amp;K1300&amp;"-"&amp;L1300&amp;"-"&amp;J1300&amp;"-"&amp;M1300</f>
        <v>X2Pi-3.5-f-2-1</v>
      </c>
      <c r="R1300">
        <f>B1300+S1300</f>
        <v>36909.598411711995</v>
      </c>
      <c r="S1300">
        <f>_xlfn.IFNA(VLOOKUP(Q1300,'MARVEL-X'!A$2:I$1400,7,FALSE),VLOOKUP(Q1300,MARVEL!A$2:J$1522,10,FALSE))</f>
        <v>5484.4984117120002</v>
      </c>
      <c r="T1300">
        <f>IF(P1300=P1299,R1300+T1299,R1300)</f>
        <v>73819.189691350999</v>
      </c>
      <c r="U1300">
        <f>IF(P1300=P1299,1+U1299,1)</f>
        <v>2</v>
      </c>
      <c r="V1300" t="str">
        <f t="shared" si="20"/>
        <v/>
      </c>
      <c r="W1300" t="str">
        <f>IF(V1300="","",IF(ABS(V1300-R1300)&gt;W$1,ABS(V1300-R1300),""))</f>
        <v/>
      </c>
      <c r="X1300" t="str">
        <f>Y1300&amp;"-"&amp;Z1300&amp;"-"&amp;AC1300&amp;"-"&amp;AD1300&amp;"-"&amp;AG1300</f>
        <v>3.5-e-C-2-0.5</v>
      </c>
      <c r="Y1300">
        <f>F1300</f>
        <v>3.5</v>
      </c>
      <c r="Z1300" s="2" t="str">
        <f>G1300</f>
        <v>e</v>
      </c>
      <c r="AA1300">
        <f>_xlfn.IFNA(VLOOKUP(X1300,'duo-out'!A$2:Q$5000,5,FALSE),E1300+10*(H1300-1)+1+_xlfn.IFNA(VLOOKUP(D1300,states!A$2:C$10,3,FALSE),1))</f>
        <v>146</v>
      </c>
      <c r="AB1300" t="str">
        <f>IF(V1300="","",V1300)</f>
        <v/>
      </c>
      <c r="AC1300" s="2" t="str">
        <f>_xlfn.IFNA(VLOOKUP(D1300,states!A$2:C$10,2,FALSE),"XX")</f>
        <v>C</v>
      </c>
      <c r="AD1300">
        <f>E1300</f>
        <v>2</v>
      </c>
      <c r="AE1300">
        <f>_xlfn.IFNA(VLOOKUP(D1300,states!A$2:D$10,4,FALSE),0)</f>
        <v>0</v>
      </c>
      <c r="AF1300">
        <v>0.5</v>
      </c>
      <c r="AG1300">
        <f>IF(AE1300=0,AF1300,IF(AE1300=1,IF(F1300=0.5,0.5,IF(H1300=1,0.5,1.5)),IF(F1300=0.5,0.5,IF(H1300=1,2.5,1.5))))</f>
        <v>0.5</v>
      </c>
      <c r="AH1300" s="7">
        <f>IF(AC1300="XX",0,1/C1300^(1/5)*IF(E1300=0,100,1)/(E1300+1)^(1/4))</f>
        <v>1.2042584055782313</v>
      </c>
    </row>
    <row r="1301" spans="1:34">
      <c r="A1301">
        <v>1464</v>
      </c>
      <c r="B1301" s="1">
        <v>31502.91</v>
      </c>
      <c r="C1301" s="6">
        <v>0.1</v>
      </c>
      <c r="D1301" t="s">
        <v>5</v>
      </c>
      <c r="E1301">
        <v>2</v>
      </c>
      <c r="F1301">
        <v>3.5</v>
      </c>
      <c r="G1301" t="s">
        <v>1</v>
      </c>
      <c r="H1301">
        <v>1</v>
      </c>
      <c r="I1301" t="s">
        <v>0</v>
      </c>
      <c r="J1301">
        <v>2</v>
      </c>
      <c r="K1301">
        <v>2.5</v>
      </c>
      <c r="L1301" t="s">
        <v>1</v>
      </c>
      <c r="M1301">
        <v>1</v>
      </c>
      <c r="N1301" t="s">
        <v>1520</v>
      </c>
      <c r="O1301">
        <v>1</v>
      </c>
      <c r="P1301" t="str">
        <f>D1301&amp;"-"&amp;F1301&amp;"-"&amp;G1301&amp;"-"&amp;E1301&amp;"-"&amp;H1301</f>
        <v>C2Sigma-3.5-e-2-1</v>
      </c>
      <c r="Q1301" t="str">
        <f>I1301&amp;"-"&amp;K1301&amp;"-"&amp;L1301&amp;"-"&amp;J1301&amp;"-"&amp;M1301</f>
        <v>X2Pi-2.5-e-2-1</v>
      </c>
      <c r="R1301">
        <f>B1301+S1301</f>
        <v>36909.585105872997</v>
      </c>
      <c r="S1301">
        <f>_xlfn.IFNA(VLOOKUP(Q1301,'MARVEL-X'!A$2:I$1400,7,FALSE),VLOOKUP(Q1301,MARVEL!A$2:J$1522,10,FALSE))</f>
        <v>5406.6751058729997</v>
      </c>
      <c r="T1301">
        <f>IF(P1301=P1300,R1301+T1300,R1301)</f>
        <v>110728.774797224</v>
      </c>
      <c r="U1301">
        <f>IF(P1301=P1300,1+U1300,1)</f>
        <v>3</v>
      </c>
      <c r="V1301" t="str">
        <f t="shared" si="20"/>
        <v/>
      </c>
      <c r="W1301" t="str">
        <f>IF(V1301="","",IF(ABS(V1301-R1301)&gt;W$1,ABS(V1301-R1301),""))</f>
        <v/>
      </c>
      <c r="X1301" t="str">
        <f>Y1301&amp;"-"&amp;Z1301&amp;"-"&amp;AC1301&amp;"-"&amp;AD1301&amp;"-"&amp;AG1301</f>
        <v>3.5-e-C-2-0.5</v>
      </c>
      <c r="Y1301">
        <f>F1301</f>
        <v>3.5</v>
      </c>
      <c r="Z1301" s="2" t="str">
        <f>G1301</f>
        <v>e</v>
      </c>
      <c r="AA1301">
        <f>_xlfn.IFNA(VLOOKUP(X1301,'duo-out'!A$2:Q$5000,5,FALSE),E1301+10*(H1301-1)+1+_xlfn.IFNA(VLOOKUP(D1301,states!A$2:C$10,3,FALSE),1))</f>
        <v>146</v>
      </c>
      <c r="AB1301" t="str">
        <f>IF(V1301="","",V1301)</f>
        <v/>
      </c>
      <c r="AC1301" s="2" t="str">
        <f>_xlfn.IFNA(VLOOKUP(D1301,states!A$2:C$10,2,FALSE),"XX")</f>
        <v>C</v>
      </c>
      <c r="AD1301">
        <f>E1301</f>
        <v>2</v>
      </c>
      <c r="AE1301">
        <f>_xlfn.IFNA(VLOOKUP(D1301,states!A$2:D$10,4,FALSE),0)</f>
        <v>0</v>
      </c>
      <c r="AF1301">
        <v>0.5</v>
      </c>
      <c r="AG1301">
        <f>IF(AE1301=0,AF1301,IF(AE1301=1,IF(F1301=0.5,0.5,IF(H1301=1,0.5,1.5)),IF(F1301=0.5,0.5,IF(H1301=1,2.5,1.5))))</f>
        <v>0.5</v>
      </c>
      <c r="AH1301" s="7">
        <f>IF(AC1301="XX",0,1/C1301^(1/5)*IF(E1301=0,100,1)/(E1301+1)^(1/4))</f>
        <v>1.2042584055782313</v>
      </c>
    </row>
    <row r="1302" spans="1:34">
      <c r="A1302">
        <v>4980</v>
      </c>
      <c r="B1302" s="1">
        <v>31425.182000000001</v>
      </c>
      <c r="C1302" s="6">
        <v>0.05</v>
      </c>
      <c r="D1302" t="s">
        <v>5</v>
      </c>
      <c r="E1302">
        <v>2</v>
      </c>
      <c r="F1302">
        <v>3.5</v>
      </c>
      <c r="G1302" t="s">
        <v>1</v>
      </c>
      <c r="H1302">
        <v>1</v>
      </c>
      <c r="I1302" t="s">
        <v>0</v>
      </c>
      <c r="J1302">
        <v>2</v>
      </c>
      <c r="K1302">
        <v>3.5</v>
      </c>
      <c r="L1302" t="s">
        <v>2</v>
      </c>
      <c r="M1302">
        <v>1</v>
      </c>
      <c r="N1302" t="s">
        <v>5036</v>
      </c>
      <c r="O1302">
        <v>1</v>
      </c>
      <c r="P1302" t="str">
        <f>D1302&amp;"-"&amp;F1302&amp;"-"&amp;G1302&amp;"-"&amp;E1302&amp;"-"&amp;H1302</f>
        <v>C2Sigma-3.5-e-2-1</v>
      </c>
      <c r="Q1302" t="str">
        <f>I1302&amp;"-"&amp;K1302&amp;"-"&amp;L1302&amp;"-"&amp;J1302&amp;"-"&amp;M1302</f>
        <v>X2Pi-3.5-f-2-1</v>
      </c>
      <c r="R1302">
        <f>B1302+S1302</f>
        <v>36909.680411712005</v>
      </c>
      <c r="S1302">
        <f>_xlfn.IFNA(VLOOKUP(Q1302,'MARVEL-X'!A$2:I$1400,7,FALSE),VLOOKUP(Q1302,MARVEL!A$2:J$1522,10,FALSE))</f>
        <v>5484.4984117120002</v>
      </c>
      <c r="T1302">
        <f>IF(P1302=P1301,R1302+T1301,R1302)</f>
        <v>147638.45520893601</v>
      </c>
      <c r="U1302">
        <f>IF(P1302=P1301,1+U1301,1)</f>
        <v>4</v>
      </c>
      <c r="V1302" t="str">
        <f t="shared" si="20"/>
        <v/>
      </c>
      <c r="W1302" t="str">
        <f>IF(V1302="","",IF(ABS(V1302-R1302)&gt;W$1,ABS(V1302-R1302),""))</f>
        <v/>
      </c>
      <c r="X1302" t="str">
        <f>Y1302&amp;"-"&amp;Z1302&amp;"-"&amp;AC1302&amp;"-"&amp;AD1302&amp;"-"&amp;AG1302</f>
        <v>3.5-e-C-2-0.5</v>
      </c>
      <c r="Y1302">
        <f>F1302</f>
        <v>3.5</v>
      </c>
      <c r="Z1302" s="2" t="str">
        <f>G1302</f>
        <v>e</v>
      </c>
      <c r="AA1302">
        <f>_xlfn.IFNA(VLOOKUP(X1302,'duo-out'!A$2:Q$5000,5,FALSE),E1302+10*(H1302-1)+1+_xlfn.IFNA(VLOOKUP(D1302,states!A$2:C$10,3,FALSE),1))</f>
        <v>146</v>
      </c>
      <c r="AB1302" t="str">
        <f>IF(V1302="","",V1302)</f>
        <v/>
      </c>
      <c r="AC1302" s="2" t="str">
        <f>_xlfn.IFNA(VLOOKUP(D1302,states!A$2:C$10,2,FALSE),"XX")</f>
        <v>C</v>
      </c>
      <c r="AD1302">
        <f>E1302</f>
        <v>2</v>
      </c>
      <c r="AE1302">
        <f>_xlfn.IFNA(VLOOKUP(D1302,states!A$2:D$10,4,FALSE),0)</f>
        <v>0</v>
      </c>
      <c r="AF1302">
        <v>0.5</v>
      </c>
      <c r="AG1302">
        <f>IF(AE1302=0,AF1302,IF(AE1302=1,IF(F1302=0.5,0.5,IF(H1302=1,0.5,1.5)),IF(F1302=0.5,0.5,IF(H1302=1,2.5,1.5))))</f>
        <v>0.5</v>
      </c>
      <c r="AH1302" s="7">
        <f>IF(AC1302="XX",0,1/C1302^(1/5)*IF(E1302=0,100,1)/(E1302+1)^(1/4))</f>
        <v>1.3833296494790666</v>
      </c>
    </row>
    <row r="1303" spans="1:34">
      <c r="A1303">
        <v>4962</v>
      </c>
      <c r="B1303" s="1">
        <v>31320.330999999998</v>
      </c>
      <c r="C1303" s="6">
        <v>0.05</v>
      </c>
      <c r="D1303" t="s">
        <v>5</v>
      </c>
      <c r="E1303">
        <v>2</v>
      </c>
      <c r="F1303">
        <v>3.5</v>
      </c>
      <c r="G1303" t="s">
        <v>1</v>
      </c>
      <c r="H1303">
        <v>1</v>
      </c>
      <c r="I1303" t="s">
        <v>0</v>
      </c>
      <c r="J1303">
        <v>2</v>
      </c>
      <c r="K1303">
        <v>4.5</v>
      </c>
      <c r="L1303" t="s">
        <v>1</v>
      </c>
      <c r="M1303">
        <v>1</v>
      </c>
      <c r="N1303" t="s">
        <v>5018</v>
      </c>
      <c r="O1303">
        <v>1</v>
      </c>
      <c r="P1303" t="str">
        <f>D1303&amp;"-"&amp;F1303&amp;"-"&amp;G1303&amp;"-"&amp;E1303&amp;"-"&amp;H1303</f>
        <v>C2Sigma-3.5-e-2-1</v>
      </c>
      <c r="Q1303" t="str">
        <f>I1303&amp;"-"&amp;K1303&amp;"-"&amp;L1303&amp;"-"&amp;J1303&amp;"-"&amp;M1303</f>
        <v>X2Pi-4.5-e-2-1</v>
      </c>
      <c r="R1303">
        <f>B1303+S1303</f>
        <v>36909.682279638997</v>
      </c>
      <c r="S1303">
        <f>_xlfn.IFNA(VLOOKUP(Q1303,'MARVEL-X'!A$2:I$1400,7,FALSE),VLOOKUP(Q1303,MARVEL!A$2:J$1522,10,FALSE))</f>
        <v>5589.3512796389996</v>
      </c>
      <c r="T1303">
        <f>IF(P1303=P1302,R1303+T1302,R1303)</f>
        <v>184548.13748857501</v>
      </c>
      <c r="U1303">
        <f>IF(P1303=P1302,1+U1302,1)</f>
        <v>5</v>
      </c>
      <c r="V1303">
        <f t="shared" si="20"/>
        <v>36909.627497715002</v>
      </c>
      <c r="W1303">
        <f>IF(V1303="","",IF(ABS(V1303-R1303)&gt;W$1,ABS(V1303-R1303),""))</f>
        <v>5.4781923994596582E-2</v>
      </c>
      <c r="X1303" t="str">
        <f>Y1303&amp;"-"&amp;Z1303&amp;"-"&amp;AC1303&amp;"-"&amp;AD1303&amp;"-"&amp;AG1303</f>
        <v>3.5-e-C-2-0.5</v>
      </c>
      <c r="Y1303">
        <f>F1303</f>
        <v>3.5</v>
      </c>
      <c r="Z1303" s="2" t="str">
        <f>G1303</f>
        <v>e</v>
      </c>
      <c r="AA1303">
        <f>_xlfn.IFNA(VLOOKUP(X1303,'duo-out'!A$2:Q$5000,5,FALSE),E1303+10*(H1303-1)+1+_xlfn.IFNA(VLOOKUP(D1303,states!A$2:C$10,3,FALSE),1))</f>
        <v>146</v>
      </c>
      <c r="AB1303">
        <f>IF(V1303="","",V1303)</f>
        <v>36909.627497715002</v>
      </c>
      <c r="AC1303" s="2" t="str">
        <f>_xlfn.IFNA(VLOOKUP(D1303,states!A$2:C$10,2,FALSE),"XX")</f>
        <v>C</v>
      </c>
      <c r="AD1303">
        <f>E1303</f>
        <v>2</v>
      </c>
      <c r="AE1303">
        <f>_xlfn.IFNA(VLOOKUP(D1303,states!A$2:D$10,4,FALSE),0)</f>
        <v>0</v>
      </c>
      <c r="AF1303">
        <v>0.5</v>
      </c>
      <c r="AG1303">
        <f>IF(AE1303=0,AF1303,IF(AE1303=1,IF(F1303=0.5,0.5,IF(H1303=1,0.5,1.5)),IF(F1303=0.5,0.5,IF(H1303=1,2.5,1.5))))</f>
        <v>0.5</v>
      </c>
      <c r="AH1303" s="7">
        <f>IF(AC1303="XX",0,1/C1303^(1/5)*IF(E1303=0,100,1)/(E1303+1)^(1/4))</f>
        <v>1.3833296494790666</v>
      </c>
    </row>
    <row r="1304" spans="1:34">
      <c r="A1304">
        <v>4806</v>
      </c>
      <c r="B1304" s="1">
        <v>31988.55</v>
      </c>
      <c r="C1304" s="6">
        <v>5.1700000000000003E-2</v>
      </c>
      <c r="D1304" t="s">
        <v>5</v>
      </c>
      <c r="E1304">
        <v>0</v>
      </c>
      <c r="F1304">
        <v>3.5</v>
      </c>
      <c r="G1304" t="s">
        <v>2</v>
      </c>
      <c r="H1304">
        <v>2</v>
      </c>
      <c r="I1304" t="s">
        <v>0</v>
      </c>
      <c r="J1304">
        <v>0</v>
      </c>
      <c r="K1304">
        <v>2.5</v>
      </c>
      <c r="L1304" t="s">
        <v>2</v>
      </c>
      <c r="M1304">
        <v>1</v>
      </c>
      <c r="N1304" t="s">
        <v>4862</v>
      </c>
      <c r="O1304">
        <v>1</v>
      </c>
      <c r="P1304" t="str">
        <f>D1304&amp;"-"&amp;F1304&amp;"-"&amp;G1304&amp;"-"&amp;E1304&amp;"-"&amp;H1304</f>
        <v>C2Sigma-3.5-f-0-2</v>
      </c>
      <c r="Q1304" t="str">
        <f>I1304&amp;"-"&amp;K1304&amp;"-"&amp;L1304&amp;"-"&amp;J1304&amp;"-"&amp;M1304</f>
        <v>X2Pi-2.5-f-0-1</v>
      </c>
      <c r="R1304">
        <f>B1304+S1304</f>
        <v>32061.699791564999</v>
      </c>
      <c r="S1304">
        <f>_xlfn.IFNA(VLOOKUP(Q1304,'MARVEL-X'!A$2:I$1400,7,FALSE),VLOOKUP(Q1304,MARVEL!A$2:J$1522,10,FALSE))</f>
        <v>73.149791565000001</v>
      </c>
      <c r="T1304">
        <f>IF(P1304=P1303,R1304+T1303,R1304)</f>
        <v>32061.699791564999</v>
      </c>
      <c r="U1304">
        <f>IF(P1304=P1303,1+U1303,1)</f>
        <v>1</v>
      </c>
      <c r="V1304" t="str">
        <f t="shared" si="20"/>
        <v/>
      </c>
      <c r="W1304" t="str">
        <f>IF(V1304="","",IF(ABS(V1304-R1304)&gt;W$1,ABS(V1304-R1304),""))</f>
        <v/>
      </c>
      <c r="X1304" t="str">
        <f>Y1304&amp;"-"&amp;Z1304&amp;"-"&amp;AC1304&amp;"-"&amp;AD1304&amp;"-"&amp;AG1304</f>
        <v>3.5-f-C-0-0.5</v>
      </c>
      <c r="Y1304">
        <f>F1304</f>
        <v>3.5</v>
      </c>
      <c r="Z1304" s="2" t="str">
        <f>G1304</f>
        <v>f</v>
      </c>
      <c r="AA1304">
        <f>_xlfn.IFNA(VLOOKUP(X1304,'duo-out'!A$2:Q$5000,5,FALSE),E1304+10*(H1304-1)+1+_xlfn.IFNA(VLOOKUP(D1304,states!A$2:C$10,3,FALSE),1))</f>
        <v>117</v>
      </c>
      <c r="AB1304" t="str">
        <f>IF(V1304="","",V1304)</f>
        <v/>
      </c>
      <c r="AC1304" s="2" t="str">
        <f>_xlfn.IFNA(VLOOKUP(D1304,states!A$2:C$10,2,FALSE),"XX")</f>
        <v>C</v>
      </c>
      <c r="AD1304">
        <f>E1304</f>
        <v>0</v>
      </c>
      <c r="AE1304">
        <f>_xlfn.IFNA(VLOOKUP(D1304,states!A$2:D$10,4,FALSE),0)</f>
        <v>0</v>
      </c>
      <c r="AF1304">
        <v>0.5</v>
      </c>
      <c r="AG1304">
        <f>IF(AE1304=0,AF1304,IF(AE1304=1,IF(F1304=0.5,0.5,IF(H1304=1,0.5,1.5)),IF(F1304=0.5,0.5,IF(H1304=1,2.5,1.5))))</f>
        <v>0.5</v>
      </c>
      <c r="AH1304" s="7">
        <f>IF(AC1304="XX",0,1/C1304^(1/5)*IF(E1304=0,100,1)/(E1304+1)^(1/4))</f>
        <v>180.84307847551162</v>
      </c>
    </row>
    <row r="1305" spans="1:34">
      <c r="A1305">
        <v>4767</v>
      </c>
      <c r="B1305" s="1">
        <v>31652.307000000001</v>
      </c>
      <c r="C1305" s="6">
        <v>0.02</v>
      </c>
      <c r="D1305" t="s">
        <v>5</v>
      </c>
      <c r="E1305">
        <v>0</v>
      </c>
      <c r="F1305">
        <v>3.5</v>
      </c>
      <c r="G1305" t="s">
        <v>2</v>
      </c>
      <c r="H1305">
        <v>2</v>
      </c>
      <c r="I1305" t="s">
        <v>0</v>
      </c>
      <c r="J1305">
        <v>0</v>
      </c>
      <c r="K1305">
        <v>4.5</v>
      </c>
      <c r="L1305" t="s">
        <v>2</v>
      </c>
      <c r="M1305">
        <v>2</v>
      </c>
      <c r="N1305" t="s">
        <v>4823</v>
      </c>
      <c r="O1305">
        <v>1</v>
      </c>
      <c r="P1305" t="str">
        <f>D1305&amp;"-"&amp;F1305&amp;"-"&amp;G1305&amp;"-"&amp;E1305&amp;"-"&amp;H1305</f>
        <v>C2Sigma-3.5-f-0-2</v>
      </c>
      <c r="Q1305" t="str">
        <f>I1305&amp;"-"&amp;K1305&amp;"-"&amp;L1305&amp;"-"&amp;J1305&amp;"-"&amp;M1305</f>
        <v>X2Pi-4.5-f-0-2</v>
      </c>
      <c r="R1305">
        <f>B1305+S1305</f>
        <v>32061.744407914</v>
      </c>
      <c r="S1305">
        <f>_xlfn.IFNA(VLOOKUP(Q1305,'MARVEL-X'!A$2:I$1400,7,FALSE),VLOOKUP(Q1305,MARVEL!A$2:J$1522,10,FALSE))</f>
        <v>409.437407914</v>
      </c>
      <c r="T1305">
        <f>IF(P1305=P1304,R1305+T1304,R1305)</f>
        <v>64123.444199478996</v>
      </c>
      <c r="U1305">
        <f>IF(P1305=P1304,1+U1304,1)</f>
        <v>2</v>
      </c>
      <c r="V1305" t="str">
        <f t="shared" si="20"/>
        <v/>
      </c>
      <c r="W1305" t="str">
        <f>IF(V1305="","",IF(ABS(V1305-R1305)&gt;W$1,ABS(V1305-R1305),""))</f>
        <v/>
      </c>
      <c r="X1305" t="str">
        <f>Y1305&amp;"-"&amp;Z1305&amp;"-"&amp;AC1305&amp;"-"&amp;AD1305&amp;"-"&amp;AG1305</f>
        <v>3.5-f-C-0-0.5</v>
      </c>
      <c r="Y1305">
        <f>F1305</f>
        <v>3.5</v>
      </c>
      <c r="Z1305" s="2" t="str">
        <f>G1305</f>
        <v>f</v>
      </c>
      <c r="AA1305">
        <f>_xlfn.IFNA(VLOOKUP(X1305,'duo-out'!A$2:Q$5000,5,FALSE),E1305+10*(H1305-1)+1+_xlfn.IFNA(VLOOKUP(D1305,states!A$2:C$10,3,FALSE),1))</f>
        <v>117</v>
      </c>
      <c r="AB1305" t="str">
        <f>IF(V1305="","",V1305)</f>
        <v/>
      </c>
      <c r="AC1305" s="2" t="str">
        <f>_xlfn.IFNA(VLOOKUP(D1305,states!A$2:C$10,2,FALSE),"XX")</f>
        <v>C</v>
      </c>
      <c r="AD1305">
        <f>E1305</f>
        <v>0</v>
      </c>
      <c r="AE1305">
        <f>_xlfn.IFNA(VLOOKUP(D1305,states!A$2:D$10,4,FALSE),0)</f>
        <v>0</v>
      </c>
      <c r="AF1305">
        <v>0.5</v>
      </c>
      <c r="AG1305">
        <f>IF(AE1305=0,AF1305,IF(AE1305=1,IF(F1305=0.5,0.5,IF(H1305=1,0.5,1.5)),IF(F1305=0.5,0.5,IF(H1305=1,2.5,1.5))))</f>
        <v>0.5</v>
      </c>
      <c r="AH1305" s="7">
        <f>IF(AC1305="XX",0,1/C1305^(1/5)*IF(E1305=0,100,1)/(E1305+1)^(1/4))</f>
        <v>218.67241478865563</v>
      </c>
    </row>
    <row r="1306" spans="1:34">
      <c r="A1306">
        <v>4500</v>
      </c>
      <c r="B1306" s="1">
        <v>31908.0602</v>
      </c>
      <c r="C1306" s="6">
        <v>2E-3</v>
      </c>
      <c r="D1306" t="s">
        <v>5</v>
      </c>
      <c r="E1306">
        <v>0</v>
      </c>
      <c r="F1306">
        <v>3.5</v>
      </c>
      <c r="G1306" t="s">
        <v>2</v>
      </c>
      <c r="H1306">
        <v>2</v>
      </c>
      <c r="I1306" t="s">
        <v>0</v>
      </c>
      <c r="J1306">
        <v>0</v>
      </c>
      <c r="K1306">
        <v>2.5</v>
      </c>
      <c r="L1306" t="s">
        <v>2</v>
      </c>
      <c r="M1306">
        <v>2</v>
      </c>
      <c r="N1306" t="s">
        <v>4556</v>
      </c>
      <c r="O1306">
        <v>1</v>
      </c>
      <c r="P1306" t="str">
        <f>D1306&amp;"-"&amp;F1306&amp;"-"&amp;G1306&amp;"-"&amp;E1306&amp;"-"&amp;H1306</f>
        <v>C2Sigma-3.5-f-0-2</v>
      </c>
      <c r="Q1306" t="str">
        <f>I1306&amp;"-"&amp;K1306&amp;"-"&amp;L1306&amp;"-"&amp;J1306&amp;"-"&amp;M1306</f>
        <v>X2Pi-2.5-f-0-2</v>
      </c>
      <c r="R1306">
        <f>B1306+S1306</f>
        <v>32061.747932625</v>
      </c>
      <c r="S1306">
        <f>_xlfn.IFNA(VLOOKUP(Q1306,'MARVEL-X'!A$2:I$1400,7,FALSE),VLOOKUP(Q1306,MARVEL!A$2:J$1522,10,FALSE))</f>
        <v>153.687732625</v>
      </c>
      <c r="T1306">
        <f>IF(P1306=P1305,R1306+T1305,R1306)</f>
        <v>96185.192132103999</v>
      </c>
      <c r="U1306">
        <f>IF(P1306=P1305,1+U1305,1)</f>
        <v>3</v>
      </c>
      <c r="V1306" t="str">
        <f t="shared" si="20"/>
        <v/>
      </c>
      <c r="W1306" t="str">
        <f>IF(V1306="","",IF(ABS(V1306-R1306)&gt;W$1,ABS(V1306-R1306),""))</f>
        <v/>
      </c>
      <c r="X1306" t="str">
        <f>Y1306&amp;"-"&amp;Z1306&amp;"-"&amp;AC1306&amp;"-"&amp;AD1306&amp;"-"&amp;AG1306</f>
        <v>3.5-f-C-0-0.5</v>
      </c>
      <c r="Y1306">
        <f>F1306</f>
        <v>3.5</v>
      </c>
      <c r="Z1306" s="2" t="str">
        <f>G1306</f>
        <v>f</v>
      </c>
      <c r="AA1306">
        <f>_xlfn.IFNA(VLOOKUP(X1306,'duo-out'!A$2:Q$5000,5,FALSE),E1306+10*(H1306-1)+1+_xlfn.IFNA(VLOOKUP(D1306,states!A$2:C$10,3,FALSE),1))</f>
        <v>117</v>
      </c>
      <c r="AB1306" t="str">
        <f>IF(V1306="","",V1306)</f>
        <v/>
      </c>
      <c r="AC1306" s="2" t="str">
        <f>_xlfn.IFNA(VLOOKUP(D1306,states!A$2:C$10,2,FALSE),"XX")</f>
        <v>C</v>
      </c>
      <c r="AD1306">
        <f>E1306</f>
        <v>0</v>
      </c>
      <c r="AE1306">
        <f>_xlfn.IFNA(VLOOKUP(D1306,states!A$2:D$10,4,FALSE),0)</f>
        <v>0</v>
      </c>
      <c r="AF1306">
        <v>0.5</v>
      </c>
      <c r="AG1306">
        <f>IF(AE1306=0,AF1306,IF(AE1306=1,IF(F1306=0.5,0.5,IF(H1306=1,0.5,1.5)),IF(F1306=0.5,0.5,IF(H1306=1,2.5,1.5))))</f>
        <v>0.5</v>
      </c>
      <c r="AH1306" s="7">
        <f>IF(AC1306="XX",0,1/C1306^(1/5)*IF(E1306=0,100,1)/(E1306+1)^(1/4))</f>
        <v>346.57242157757321</v>
      </c>
    </row>
    <row r="1307" spans="1:34">
      <c r="A1307">
        <v>4491</v>
      </c>
      <c r="B1307" s="1">
        <v>31794.899399999998</v>
      </c>
      <c r="C1307" s="6">
        <v>2E-3</v>
      </c>
      <c r="D1307" t="s">
        <v>5</v>
      </c>
      <c r="E1307">
        <v>0</v>
      </c>
      <c r="F1307">
        <v>3.5</v>
      </c>
      <c r="G1307" t="s">
        <v>2</v>
      </c>
      <c r="H1307">
        <v>2</v>
      </c>
      <c r="I1307" t="s">
        <v>0</v>
      </c>
      <c r="J1307">
        <v>0</v>
      </c>
      <c r="K1307">
        <v>3.5</v>
      </c>
      <c r="L1307" t="s">
        <v>1</v>
      </c>
      <c r="M1307">
        <v>2</v>
      </c>
      <c r="N1307" t="s">
        <v>4547</v>
      </c>
      <c r="O1307">
        <v>1</v>
      </c>
      <c r="P1307" t="str">
        <f>D1307&amp;"-"&amp;F1307&amp;"-"&amp;G1307&amp;"-"&amp;E1307&amp;"-"&amp;H1307</f>
        <v>C2Sigma-3.5-f-0-2</v>
      </c>
      <c r="Q1307" t="str">
        <f>I1307&amp;"-"&amp;K1307&amp;"-"&amp;L1307&amp;"-"&amp;J1307&amp;"-"&amp;M1307</f>
        <v>X2Pi-3.5-e-0-2</v>
      </c>
      <c r="R1307">
        <f>B1307+S1307</f>
        <v>32061.745977107999</v>
      </c>
      <c r="S1307">
        <f>_xlfn.IFNA(VLOOKUP(Q1307,'MARVEL-X'!A$2:I$1400,7,FALSE),VLOOKUP(Q1307,MARVEL!A$2:J$1522,10,FALSE))</f>
        <v>266.84657710800002</v>
      </c>
      <c r="T1307">
        <f>IF(P1307=P1306,R1307+T1306,R1307)</f>
        <v>128246.938109212</v>
      </c>
      <c r="U1307">
        <f>IF(P1307=P1306,1+U1306,1)</f>
        <v>4</v>
      </c>
      <c r="V1307" t="str">
        <f t="shared" si="20"/>
        <v/>
      </c>
      <c r="W1307" t="str">
        <f>IF(V1307="","",IF(ABS(V1307-R1307)&gt;W$1,ABS(V1307-R1307),""))</f>
        <v/>
      </c>
      <c r="X1307" t="str">
        <f>Y1307&amp;"-"&amp;Z1307&amp;"-"&amp;AC1307&amp;"-"&amp;AD1307&amp;"-"&amp;AG1307</f>
        <v>3.5-f-C-0-0.5</v>
      </c>
      <c r="Y1307">
        <f>F1307</f>
        <v>3.5</v>
      </c>
      <c r="Z1307" s="2" t="str">
        <f>G1307</f>
        <v>f</v>
      </c>
      <c r="AA1307">
        <f>_xlfn.IFNA(VLOOKUP(X1307,'duo-out'!A$2:Q$5000,5,FALSE),E1307+10*(H1307-1)+1+_xlfn.IFNA(VLOOKUP(D1307,states!A$2:C$10,3,FALSE),1))</f>
        <v>117</v>
      </c>
      <c r="AB1307" t="str">
        <f>IF(V1307="","",V1307)</f>
        <v/>
      </c>
      <c r="AC1307" s="2" t="str">
        <f>_xlfn.IFNA(VLOOKUP(D1307,states!A$2:C$10,2,FALSE),"XX")</f>
        <v>C</v>
      </c>
      <c r="AD1307">
        <f>E1307</f>
        <v>0</v>
      </c>
      <c r="AE1307">
        <f>_xlfn.IFNA(VLOOKUP(D1307,states!A$2:D$10,4,FALSE),0)</f>
        <v>0</v>
      </c>
      <c r="AF1307">
        <v>0.5</v>
      </c>
      <c r="AG1307">
        <f>IF(AE1307=0,AF1307,IF(AE1307=1,IF(F1307=0.5,0.5,IF(H1307=1,0.5,1.5)),IF(F1307=0.5,0.5,IF(H1307=1,2.5,1.5))))</f>
        <v>0.5</v>
      </c>
      <c r="AH1307" s="7">
        <f>IF(AC1307="XX",0,1/C1307^(1/5)*IF(E1307=0,100,1)/(E1307+1)^(1/4))</f>
        <v>346.57242157757321</v>
      </c>
    </row>
    <row r="1308" spans="1:34">
      <c r="A1308">
        <v>1451</v>
      </c>
      <c r="B1308" s="1">
        <v>31988.51</v>
      </c>
      <c r="C1308" s="6">
        <v>0.1</v>
      </c>
      <c r="D1308" t="s">
        <v>5</v>
      </c>
      <c r="E1308">
        <v>0</v>
      </c>
      <c r="F1308">
        <v>3.5</v>
      </c>
      <c r="G1308" t="s">
        <v>2</v>
      </c>
      <c r="H1308">
        <v>2</v>
      </c>
      <c r="I1308" t="s">
        <v>0</v>
      </c>
      <c r="J1308">
        <v>0</v>
      </c>
      <c r="K1308">
        <v>2.5</v>
      </c>
      <c r="L1308" t="s">
        <v>2</v>
      </c>
      <c r="M1308">
        <v>1</v>
      </c>
      <c r="N1308" t="s">
        <v>1507</v>
      </c>
      <c r="O1308">
        <v>1</v>
      </c>
      <c r="P1308" t="str">
        <f>D1308&amp;"-"&amp;F1308&amp;"-"&amp;G1308&amp;"-"&amp;E1308&amp;"-"&amp;H1308</f>
        <v>C2Sigma-3.5-f-0-2</v>
      </c>
      <c r="Q1308" t="str">
        <f>I1308&amp;"-"&amp;K1308&amp;"-"&amp;L1308&amp;"-"&amp;J1308&amp;"-"&amp;M1308</f>
        <v>X2Pi-2.5-f-0-1</v>
      </c>
      <c r="R1308">
        <f>B1308+S1308</f>
        <v>32061.659791564998</v>
      </c>
      <c r="S1308">
        <f>_xlfn.IFNA(VLOOKUP(Q1308,'MARVEL-X'!A$2:I$1400,7,FALSE),VLOOKUP(Q1308,MARVEL!A$2:J$1522,10,FALSE))</f>
        <v>73.149791565000001</v>
      </c>
      <c r="T1308">
        <f>IF(P1308=P1307,R1308+T1307,R1308)</f>
        <v>160308.59790077701</v>
      </c>
      <c r="U1308">
        <f>IF(P1308=P1307,1+U1307,1)</f>
        <v>5</v>
      </c>
      <c r="V1308" t="str">
        <f t="shared" si="20"/>
        <v/>
      </c>
      <c r="W1308" t="str">
        <f>IF(V1308="","",IF(ABS(V1308-R1308)&gt;W$1,ABS(V1308-R1308),""))</f>
        <v/>
      </c>
      <c r="X1308" t="str">
        <f>Y1308&amp;"-"&amp;Z1308&amp;"-"&amp;AC1308&amp;"-"&amp;AD1308&amp;"-"&amp;AG1308</f>
        <v>3.5-f-C-0-0.5</v>
      </c>
      <c r="Y1308">
        <f>F1308</f>
        <v>3.5</v>
      </c>
      <c r="Z1308" s="2" t="str">
        <f>G1308</f>
        <v>f</v>
      </c>
      <c r="AA1308">
        <f>_xlfn.IFNA(VLOOKUP(X1308,'duo-out'!A$2:Q$5000,5,FALSE),E1308+10*(H1308-1)+1+_xlfn.IFNA(VLOOKUP(D1308,states!A$2:C$10,3,FALSE),1))</f>
        <v>117</v>
      </c>
      <c r="AB1308" t="str">
        <f>IF(V1308="","",V1308)</f>
        <v/>
      </c>
      <c r="AC1308" s="2" t="str">
        <f>_xlfn.IFNA(VLOOKUP(D1308,states!A$2:C$10,2,FALSE),"XX")</f>
        <v>C</v>
      </c>
      <c r="AD1308">
        <f>E1308</f>
        <v>0</v>
      </c>
      <c r="AE1308">
        <f>_xlfn.IFNA(VLOOKUP(D1308,states!A$2:D$10,4,FALSE),0)</f>
        <v>0</v>
      </c>
      <c r="AF1308">
        <v>0.5</v>
      </c>
      <c r="AG1308">
        <f>IF(AE1308=0,AF1308,IF(AE1308=1,IF(F1308=0.5,0.5,IF(H1308=1,0.5,1.5)),IF(F1308=0.5,0.5,IF(H1308=1,2.5,1.5))))</f>
        <v>0.5</v>
      </c>
      <c r="AH1308" s="7">
        <f>IF(AC1308="XX",0,1/C1308^(1/5)*IF(E1308=0,100,1)/(E1308+1)^(1/4))</f>
        <v>158.48931924611134</v>
      </c>
    </row>
    <row r="1309" spans="1:34">
      <c r="A1309">
        <v>4685</v>
      </c>
      <c r="B1309" s="1">
        <v>31908.03</v>
      </c>
      <c r="C1309" s="6">
        <v>0.2</v>
      </c>
      <c r="D1309" t="s">
        <v>5</v>
      </c>
      <c r="E1309">
        <v>0</v>
      </c>
      <c r="F1309">
        <v>3.5</v>
      </c>
      <c r="G1309" t="s">
        <v>2</v>
      </c>
      <c r="H1309">
        <v>2</v>
      </c>
      <c r="I1309" t="s">
        <v>0</v>
      </c>
      <c r="J1309">
        <v>0</v>
      </c>
      <c r="K1309">
        <v>2.5</v>
      </c>
      <c r="L1309" t="s">
        <v>2</v>
      </c>
      <c r="M1309">
        <v>2</v>
      </c>
      <c r="N1309" t="s">
        <v>4741</v>
      </c>
      <c r="O1309">
        <v>1</v>
      </c>
      <c r="P1309" t="str">
        <f>D1309&amp;"-"&amp;F1309&amp;"-"&amp;G1309&amp;"-"&amp;E1309&amp;"-"&amp;H1309</f>
        <v>C2Sigma-3.5-f-0-2</v>
      </c>
      <c r="Q1309" t="str">
        <f>I1309&amp;"-"&amp;K1309&amp;"-"&amp;L1309&amp;"-"&amp;J1309&amp;"-"&amp;M1309</f>
        <v>X2Pi-2.5-f-0-2</v>
      </c>
      <c r="R1309">
        <f>B1309+S1309</f>
        <v>32061.717732624998</v>
      </c>
      <c r="S1309">
        <f>_xlfn.IFNA(VLOOKUP(Q1309,'MARVEL-X'!A$2:I$1400,7,FALSE),VLOOKUP(Q1309,MARVEL!A$2:J$1522,10,FALSE))</f>
        <v>153.687732625</v>
      </c>
      <c r="T1309">
        <f>IF(P1309=P1308,R1309+T1308,R1309)</f>
        <v>192370.315633402</v>
      </c>
      <c r="U1309">
        <f>IF(P1309=P1308,1+U1308,1)</f>
        <v>6</v>
      </c>
      <c r="V1309" t="str">
        <f t="shared" si="20"/>
        <v/>
      </c>
      <c r="W1309" t="str">
        <f>IF(V1309="","",IF(ABS(V1309-R1309)&gt;W$1,ABS(V1309-R1309),""))</f>
        <v/>
      </c>
      <c r="X1309" t="str">
        <f>Y1309&amp;"-"&amp;Z1309&amp;"-"&amp;AC1309&amp;"-"&amp;AD1309&amp;"-"&amp;AG1309</f>
        <v>3.5-f-C-0-0.5</v>
      </c>
      <c r="Y1309">
        <f>F1309</f>
        <v>3.5</v>
      </c>
      <c r="Z1309" s="2" t="str">
        <f>G1309</f>
        <v>f</v>
      </c>
      <c r="AA1309">
        <f>_xlfn.IFNA(VLOOKUP(X1309,'duo-out'!A$2:Q$5000,5,FALSE),E1309+10*(H1309-1)+1+_xlfn.IFNA(VLOOKUP(D1309,states!A$2:C$10,3,FALSE),1))</f>
        <v>117</v>
      </c>
      <c r="AB1309" t="str">
        <f>IF(V1309="","",V1309)</f>
        <v/>
      </c>
      <c r="AC1309" s="2" t="str">
        <f>_xlfn.IFNA(VLOOKUP(D1309,states!A$2:C$10,2,FALSE),"XX")</f>
        <v>C</v>
      </c>
      <c r="AD1309">
        <f>E1309</f>
        <v>0</v>
      </c>
      <c r="AE1309">
        <f>_xlfn.IFNA(VLOOKUP(D1309,states!A$2:D$10,4,FALSE),0)</f>
        <v>0</v>
      </c>
      <c r="AF1309">
        <v>0.5</v>
      </c>
      <c r="AG1309">
        <f>IF(AE1309=0,AF1309,IF(AE1309=1,IF(F1309=0.5,0.5,IF(H1309=1,0.5,1.5)),IF(F1309=0.5,0.5,IF(H1309=1,2.5,1.5))))</f>
        <v>0.5</v>
      </c>
      <c r="AH1309" s="7">
        <f>IF(AC1309="XX",0,1/C1309^(1/5)*IF(E1309=0,100,1)/(E1309+1)^(1/4))</f>
        <v>137.97296614612148</v>
      </c>
    </row>
    <row r="1310" spans="1:34">
      <c r="A1310">
        <v>4647</v>
      </c>
      <c r="B1310" s="1">
        <v>31795</v>
      </c>
      <c r="C1310" s="6">
        <v>0.2</v>
      </c>
      <c r="D1310" t="s">
        <v>5</v>
      </c>
      <c r="E1310">
        <v>0</v>
      </c>
      <c r="F1310">
        <v>3.5</v>
      </c>
      <c r="G1310" t="s">
        <v>2</v>
      </c>
      <c r="H1310">
        <v>2</v>
      </c>
      <c r="I1310" t="s">
        <v>0</v>
      </c>
      <c r="J1310">
        <v>0</v>
      </c>
      <c r="K1310">
        <v>3.5</v>
      </c>
      <c r="L1310" t="s">
        <v>1</v>
      </c>
      <c r="M1310">
        <v>2</v>
      </c>
      <c r="N1310" t="s">
        <v>4703</v>
      </c>
      <c r="O1310">
        <v>1</v>
      </c>
      <c r="P1310" t="str">
        <f>D1310&amp;"-"&amp;F1310&amp;"-"&amp;G1310&amp;"-"&amp;E1310&amp;"-"&amp;H1310</f>
        <v>C2Sigma-3.5-f-0-2</v>
      </c>
      <c r="Q1310" t="str">
        <f>I1310&amp;"-"&amp;K1310&amp;"-"&amp;L1310&amp;"-"&amp;J1310&amp;"-"&amp;M1310</f>
        <v>X2Pi-3.5-e-0-2</v>
      </c>
      <c r="R1310">
        <f>B1310+S1310</f>
        <v>32061.846577108001</v>
      </c>
      <c r="S1310">
        <f>_xlfn.IFNA(VLOOKUP(Q1310,'MARVEL-X'!A$2:I$1400,7,FALSE),VLOOKUP(Q1310,MARVEL!A$2:J$1522,10,FALSE))</f>
        <v>266.84657710800002</v>
      </c>
      <c r="T1310">
        <f>IF(P1310=P1309,R1310+T1309,R1310)</f>
        <v>224432.16221051</v>
      </c>
      <c r="U1310">
        <f>IF(P1310=P1309,1+U1309,1)</f>
        <v>7</v>
      </c>
      <c r="V1310" t="str">
        <f t="shared" si="20"/>
        <v/>
      </c>
      <c r="W1310" t="str">
        <f>IF(V1310="","",IF(ABS(V1310-R1310)&gt;W$1,ABS(V1310-R1310),""))</f>
        <v/>
      </c>
      <c r="X1310" t="str">
        <f>Y1310&amp;"-"&amp;Z1310&amp;"-"&amp;AC1310&amp;"-"&amp;AD1310&amp;"-"&amp;AG1310</f>
        <v>3.5-f-C-0-0.5</v>
      </c>
      <c r="Y1310">
        <f>F1310</f>
        <v>3.5</v>
      </c>
      <c r="Z1310" s="2" t="str">
        <f>G1310</f>
        <v>f</v>
      </c>
      <c r="AA1310">
        <f>_xlfn.IFNA(VLOOKUP(X1310,'duo-out'!A$2:Q$5000,5,FALSE),E1310+10*(H1310-1)+1+_xlfn.IFNA(VLOOKUP(D1310,states!A$2:C$10,3,FALSE),1))</f>
        <v>117</v>
      </c>
      <c r="AB1310" t="str">
        <f>IF(V1310="","",V1310)</f>
        <v/>
      </c>
      <c r="AC1310" s="2" t="str">
        <f>_xlfn.IFNA(VLOOKUP(D1310,states!A$2:C$10,2,FALSE),"XX")</f>
        <v>C</v>
      </c>
      <c r="AD1310">
        <f>E1310</f>
        <v>0</v>
      </c>
      <c r="AE1310">
        <f>_xlfn.IFNA(VLOOKUP(D1310,states!A$2:D$10,4,FALSE),0)</f>
        <v>0</v>
      </c>
      <c r="AF1310">
        <v>0.5</v>
      </c>
      <c r="AG1310">
        <f>IF(AE1310=0,AF1310,IF(AE1310=1,IF(F1310=0.5,0.5,IF(H1310=1,0.5,1.5)),IF(F1310=0.5,0.5,IF(H1310=1,2.5,1.5))))</f>
        <v>0.5</v>
      </c>
      <c r="AH1310" s="7">
        <f>IF(AC1310="XX",0,1/C1310^(1/5)*IF(E1310=0,100,1)/(E1310+1)^(1/4))</f>
        <v>137.97296614612148</v>
      </c>
    </row>
    <row r="1311" spans="1:34">
      <c r="A1311">
        <v>4736</v>
      </c>
      <c r="B1311" s="1">
        <v>31652.28</v>
      </c>
      <c r="C1311" s="6">
        <v>0.2</v>
      </c>
      <c r="D1311" t="s">
        <v>5</v>
      </c>
      <c r="E1311">
        <v>0</v>
      </c>
      <c r="F1311">
        <v>3.5</v>
      </c>
      <c r="G1311" t="s">
        <v>2</v>
      </c>
      <c r="H1311">
        <v>2</v>
      </c>
      <c r="I1311" t="s">
        <v>0</v>
      </c>
      <c r="J1311">
        <v>0</v>
      </c>
      <c r="K1311">
        <v>4.5</v>
      </c>
      <c r="L1311" t="s">
        <v>2</v>
      </c>
      <c r="M1311">
        <v>2</v>
      </c>
      <c r="N1311" t="s">
        <v>4792</v>
      </c>
      <c r="O1311">
        <v>1</v>
      </c>
      <c r="P1311" t="str">
        <f>D1311&amp;"-"&amp;F1311&amp;"-"&amp;G1311&amp;"-"&amp;E1311&amp;"-"&amp;H1311</f>
        <v>C2Sigma-3.5-f-0-2</v>
      </c>
      <c r="Q1311" t="str">
        <f>I1311&amp;"-"&amp;K1311&amp;"-"&amp;L1311&amp;"-"&amp;J1311&amp;"-"&amp;M1311</f>
        <v>X2Pi-4.5-f-0-2</v>
      </c>
      <c r="R1311">
        <f>B1311+S1311</f>
        <v>32061.717407913999</v>
      </c>
      <c r="S1311">
        <f>_xlfn.IFNA(VLOOKUP(Q1311,'MARVEL-X'!A$2:I$1400,7,FALSE),VLOOKUP(Q1311,MARVEL!A$2:J$1522,10,FALSE))</f>
        <v>409.437407914</v>
      </c>
      <c r="T1311">
        <f>IF(P1311=P1310,R1311+T1310,R1311)</f>
        <v>256493.87961842399</v>
      </c>
      <c r="U1311">
        <f>IF(P1311=P1310,1+U1310,1)</f>
        <v>8</v>
      </c>
      <c r="V1311">
        <f t="shared" si="20"/>
        <v>32061.734952302999</v>
      </c>
      <c r="W1311" t="str">
        <f>IF(V1311="","",IF(ABS(V1311-R1311)&gt;W$1,ABS(V1311-R1311),""))</f>
        <v/>
      </c>
      <c r="X1311" t="str">
        <f>Y1311&amp;"-"&amp;Z1311&amp;"-"&amp;AC1311&amp;"-"&amp;AD1311&amp;"-"&amp;AG1311</f>
        <v>3.5-f-C-0-0.5</v>
      </c>
      <c r="Y1311">
        <f>F1311</f>
        <v>3.5</v>
      </c>
      <c r="Z1311" s="2" t="str">
        <f>G1311</f>
        <v>f</v>
      </c>
      <c r="AA1311">
        <f>_xlfn.IFNA(VLOOKUP(X1311,'duo-out'!A$2:Q$5000,5,FALSE),E1311+10*(H1311-1)+1+_xlfn.IFNA(VLOOKUP(D1311,states!A$2:C$10,3,FALSE),1))</f>
        <v>117</v>
      </c>
      <c r="AB1311">
        <f>IF(V1311="","",V1311)</f>
        <v>32061.734952302999</v>
      </c>
      <c r="AC1311" s="2" t="str">
        <f>_xlfn.IFNA(VLOOKUP(D1311,states!A$2:C$10,2,FALSE),"XX")</f>
        <v>C</v>
      </c>
      <c r="AD1311">
        <f>E1311</f>
        <v>0</v>
      </c>
      <c r="AE1311">
        <f>_xlfn.IFNA(VLOOKUP(D1311,states!A$2:D$10,4,FALSE),0)</f>
        <v>0</v>
      </c>
      <c r="AF1311">
        <v>0.5</v>
      </c>
      <c r="AG1311">
        <f>IF(AE1311=0,AF1311,IF(AE1311=1,IF(F1311=0.5,0.5,IF(H1311=1,0.5,1.5)),IF(F1311=0.5,0.5,IF(H1311=1,2.5,1.5))))</f>
        <v>0.5</v>
      </c>
      <c r="AH1311" s="7">
        <f>IF(AC1311="XX",0,1/C1311^(1/5)*IF(E1311=0,100,1)/(E1311+1)^(1/4))</f>
        <v>137.97296614612148</v>
      </c>
    </row>
    <row r="1312" spans="1:34">
      <c r="A1312">
        <v>4565</v>
      </c>
      <c r="B1312" s="1">
        <v>31669.02</v>
      </c>
      <c r="C1312" s="6">
        <v>0.2</v>
      </c>
      <c r="D1312" t="s">
        <v>5</v>
      </c>
      <c r="E1312">
        <v>1</v>
      </c>
      <c r="F1312">
        <v>3.5</v>
      </c>
      <c r="G1312" t="s">
        <v>2</v>
      </c>
      <c r="H1312">
        <v>2</v>
      </c>
      <c r="I1312" t="s">
        <v>0</v>
      </c>
      <c r="J1312">
        <v>1</v>
      </c>
      <c r="K1312">
        <v>3.5</v>
      </c>
      <c r="L1312" t="s">
        <v>1</v>
      </c>
      <c r="M1312">
        <v>2</v>
      </c>
      <c r="N1312" t="s">
        <v>4621</v>
      </c>
      <c r="O1312">
        <v>1</v>
      </c>
      <c r="P1312" t="str">
        <f>D1312&amp;"-"&amp;F1312&amp;"-"&amp;G1312&amp;"-"&amp;E1312&amp;"-"&amp;H1312</f>
        <v>C2Sigma-3.5-f-1-2</v>
      </c>
      <c r="Q1312" t="str">
        <f>I1312&amp;"-"&amp;K1312&amp;"-"&amp;L1312&amp;"-"&amp;J1312&amp;"-"&amp;M1312</f>
        <v>X2Pi-3.5-e-1-2</v>
      </c>
      <c r="R1312">
        <f>B1312+S1312</f>
        <v>34658.325672927</v>
      </c>
      <c r="S1312">
        <f>_xlfn.IFNA(VLOOKUP(Q1312,'MARVEL-X'!A$2:I$1400,7,FALSE),VLOOKUP(Q1312,MARVEL!A$2:J$1522,10,FALSE))</f>
        <v>2989.3056729270002</v>
      </c>
      <c r="T1312">
        <f>IF(P1312=P1311,R1312+T1311,R1312)</f>
        <v>34658.325672927</v>
      </c>
      <c r="U1312">
        <f>IF(P1312=P1311,1+U1311,1)</f>
        <v>1</v>
      </c>
      <c r="V1312" t="str">
        <f t="shared" si="20"/>
        <v/>
      </c>
      <c r="W1312" t="str">
        <f>IF(V1312="","",IF(ABS(V1312-R1312)&gt;W$1,ABS(V1312-R1312),""))</f>
        <v/>
      </c>
      <c r="X1312" t="str">
        <f>Y1312&amp;"-"&amp;Z1312&amp;"-"&amp;AC1312&amp;"-"&amp;AD1312&amp;"-"&amp;AG1312</f>
        <v>3.5-f-C-1-0.5</v>
      </c>
      <c r="Y1312">
        <f>F1312</f>
        <v>3.5</v>
      </c>
      <c r="Z1312" s="2" t="str">
        <f>G1312</f>
        <v>f</v>
      </c>
      <c r="AA1312">
        <f>_xlfn.IFNA(VLOOKUP(X1312,'duo-out'!A$2:Q$5000,5,FALSE),E1312+10*(H1312-1)+1+_xlfn.IFNA(VLOOKUP(D1312,states!A$2:C$10,3,FALSE),1))</f>
        <v>131</v>
      </c>
      <c r="AB1312" t="str">
        <f>IF(V1312="","",V1312)</f>
        <v/>
      </c>
      <c r="AC1312" s="2" t="str">
        <f>_xlfn.IFNA(VLOOKUP(D1312,states!A$2:C$10,2,FALSE),"XX")</f>
        <v>C</v>
      </c>
      <c r="AD1312">
        <f>E1312</f>
        <v>1</v>
      </c>
      <c r="AE1312">
        <f>_xlfn.IFNA(VLOOKUP(D1312,states!A$2:D$10,4,FALSE),0)</f>
        <v>0</v>
      </c>
      <c r="AF1312">
        <v>0.5</v>
      </c>
      <c r="AG1312">
        <f>IF(AE1312=0,AF1312,IF(AE1312=1,IF(F1312=0.5,0.5,IF(H1312=1,0.5,1.5)),IF(F1312=0.5,0.5,IF(H1312=1,2.5,1.5))))</f>
        <v>0.5</v>
      </c>
      <c r="AH1312" s="7">
        <f>IF(AC1312="XX",0,1/C1312^(1/5)*IF(E1312=0,100,1)/(E1312+1)^(1/4))</f>
        <v>1.1602097263419568</v>
      </c>
    </row>
    <row r="1313" spans="1:34">
      <c r="A1313">
        <v>4528</v>
      </c>
      <c r="B1313" s="1">
        <v>31531.83</v>
      </c>
      <c r="C1313" s="6">
        <v>0.2</v>
      </c>
      <c r="D1313" t="s">
        <v>5</v>
      </c>
      <c r="E1313">
        <v>1</v>
      </c>
      <c r="F1313">
        <v>3.5</v>
      </c>
      <c r="G1313" t="s">
        <v>2</v>
      </c>
      <c r="H1313">
        <v>2</v>
      </c>
      <c r="I1313" t="s">
        <v>0</v>
      </c>
      <c r="J1313">
        <v>1</v>
      </c>
      <c r="K1313">
        <v>4.5</v>
      </c>
      <c r="L1313" t="s">
        <v>2</v>
      </c>
      <c r="M1313">
        <v>2</v>
      </c>
      <c r="N1313" t="s">
        <v>4584</v>
      </c>
      <c r="O1313">
        <v>1</v>
      </c>
      <c r="P1313" t="str">
        <f>D1313&amp;"-"&amp;F1313&amp;"-"&amp;G1313&amp;"-"&amp;E1313&amp;"-"&amp;H1313</f>
        <v>C2Sigma-3.5-f-1-2</v>
      </c>
      <c r="Q1313" t="str">
        <f>I1313&amp;"-"&amp;K1313&amp;"-"&amp;L1313&amp;"-"&amp;J1313&amp;"-"&amp;M1313</f>
        <v>X2Pi-4.5-f-1-2</v>
      </c>
      <c r="R1313">
        <f>B1313+S1313</f>
        <v>34658.376871539003</v>
      </c>
      <c r="S1313">
        <f>_xlfn.IFNA(VLOOKUP(Q1313,'MARVEL-X'!A$2:I$1400,7,FALSE),VLOOKUP(Q1313,MARVEL!A$2:J$1522,10,FALSE))</f>
        <v>3126.5468715390002</v>
      </c>
      <c r="T1313">
        <f>IF(P1313=P1312,R1313+T1312,R1313)</f>
        <v>69316.70254446601</v>
      </c>
      <c r="U1313">
        <f>IF(P1313=P1312,1+U1312,1)</f>
        <v>2</v>
      </c>
      <c r="V1313" t="str">
        <f t="shared" si="20"/>
        <v/>
      </c>
      <c r="W1313" t="str">
        <f>IF(V1313="","",IF(ABS(V1313-R1313)&gt;W$1,ABS(V1313-R1313),""))</f>
        <v/>
      </c>
      <c r="X1313" t="str">
        <f>Y1313&amp;"-"&amp;Z1313&amp;"-"&amp;AC1313&amp;"-"&amp;AD1313&amp;"-"&amp;AG1313</f>
        <v>3.5-f-C-1-0.5</v>
      </c>
      <c r="Y1313">
        <f>F1313</f>
        <v>3.5</v>
      </c>
      <c r="Z1313" s="2" t="str">
        <f>G1313</f>
        <v>f</v>
      </c>
      <c r="AA1313">
        <f>_xlfn.IFNA(VLOOKUP(X1313,'duo-out'!A$2:Q$5000,5,FALSE),E1313+10*(H1313-1)+1+_xlfn.IFNA(VLOOKUP(D1313,states!A$2:C$10,3,FALSE),1))</f>
        <v>131</v>
      </c>
      <c r="AB1313" t="str">
        <f>IF(V1313="","",V1313)</f>
        <v/>
      </c>
      <c r="AC1313" s="2" t="str">
        <f>_xlfn.IFNA(VLOOKUP(D1313,states!A$2:C$10,2,FALSE),"XX")</f>
        <v>C</v>
      </c>
      <c r="AD1313">
        <f>E1313</f>
        <v>1</v>
      </c>
      <c r="AE1313">
        <f>_xlfn.IFNA(VLOOKUP(D1313,states!A$2:D$10,4,FALSE),0)</f>
        <v>0</v>
      </c>
      <c r="AF1313">
        <v>0.5</v>
      </c>
      <c r="AG1313">
        <f>IF(AE1313=0,AF1313,IF(AE1313=1,IF(F1313=0.5,0.5,IF(H1313=1,0.5,1.5)),IF(F1313=0.5,0.5,IF(H1313=1,2.5,1.5))))</f>
        <v>0.5</v>
      </c>
      <c r="AH1313" s="7">
        <f>IF(AC1313="XX",0,1/C1313^(1/5)*IF(E1313=0,100,1)/(E1313+1)^(1/4))</f>
        <v>1.1602097263419568</v>
      </c>
    </row>
    <row r="1314" spans="1:34">
      <c r="A1314">
        <v>4604</v>
      </c>
      <c r="B1314" s="1">
        <v>31777.98</v>
      </c>
      <c r="C1314" s="6">
        <v>0.2</v>
      </c>
      <c r="D1314" t="s">
        <v>5</v>
      </c>
      <c r="E1314">
        <v>1</v>
      </c>
      <c r="F1314">
        <v>3.5</v>
      </c>
      <c r="G1314" t="s">
        <v>2</v>
      </c>
      <c r="H1314">
        <v>2</v>
      </c>
      <c r="I1314" t="s">
        <v>0</v>
      </c>
      <c r="J1314">
        <v>1</v>
      </c>
      <c r="K1314">
        <v>2.5</v>
      </c>
      <c r="L1314" t="s">
        <v>2</v>
      </c>
      <c r="M1314">
        <v>2</v>
      </c>
      <c r="N1314" t="s">
        <v>4660</v>
      </c>
      <c r="O1314">
        <v>1</v>
      </c>
      <c r="P1314" t="str">
        <f>D1314&amp;"-"&amp;F1314&amp;"-"&amp;G1314&amp;"-"&amp;E1314&amp;"-"&amp;H1314</f>
        <v>C2Sigma-3.5-f-1-2</v>
      </c>
      <c r="Q1314" t="str">
        <f>I1314&amp;"-"&amp;K1314&amp;"-"&amp;L1314&amp;"-"&amp;J1314&amp;"-"&amp;M1314</f>
        <v>X2Pi-2.5-f-1-2</v>
      </c>
      <c r="R1314">
        <f>B1314+S1314</f>
        <v>34658.363989753001</v>
      </c>
      <c r="S1314">
        <f>_xlfn.IFNA(VLOOKUP(Q1314,'MARVEL-X'!A$2:I$1400,7,FALSE),VLOOKUP(Q1314,MARVEL!A$2:J$1522,10,FALSE))</f>
        <v>2880.3839897530002</v>
      </c>
      <c r="T1314">
        <f>IF(P1314=P1313,R1314+T1313,R1314)</f>
        <v>103975.06653421902</v>
      </c>
      <c r="U1314">
        <f>IF(P1314=P1313,1+U1313,1)</f>
        <v>3</v>
      </c>
      <c r="V1314" t="str">
        <f t="shared" si="20"/>
        <v/>
      </c>
      <c r="W1314" t="str">
        <f>IF(V1314="","",IF(ABS(V1314-R1314)&gt;W$1,ABS(V1314-R1314),""))</f>
        <v/>
      </c>
      <c r="X1314" t="str">
        <f>Y1314&amp;"-"&amp;Z1314&amp;"-"&amp;AC1314&amp;"-"&amp;AD1314&amp;"-"&amp;AG1314</f>
        <v>3.5-f-C-1-0.5</v>
      </c>
      <c r="Y1314">
        <f>F1314</f>
        <v>3.5</v>
      </c>
      <c r="Z1314" s="2" t="str">
        <f>G1314</f>
        <v>f</v>
      </c>
      <c r="AA1314">
        <f>_xlfn.IFNA(VLOOKUP(X1314,'duo-out'!A$2:Q$5000,5,FALSE),E1314+10*(H1314-1)+1+_xlfn.IFNA(VLOOKUP(D1314,states!A$2:C$10,3,FALSE),1))</f>
        <v>131</v>
      </c>
      <c r="AB1314" t="str">
        <f>IF(V1314="","",V1314)</f>
        <v/>
      </c>
      <c r="AC1314" s="2" t="str">
        <f>_xlfn.IFNA(VLOOKUP(D1314,states!A$2:C$10,2,FALSE),"XX")</f>
        <v>C</v>
      </c>
      <c r="AD1314">
        <f>E1314</f>
        <v>1</v>
      </c>
      <c r="AE1314">
        <f>_xlfn.IFNA(VLOOKUP(D1314,states!A$2:D$10,4,FALSE),0)</f>
        <v>0</v>
      </c>
      <c r="AF1314">
        <v>0.5</v>
      </c>
      <c r="AG1314">
        <f>IF(AE1314=0,AF1314,IF(AE1314=1,IF(F1314=0.5,0.5,IF(H1314=1,0.5,1.5)),IF(F1314=0.5,0.5,IF(H1314=1,2.5,1.5))))</f>
        <v>0.5</v>
      </c>
      <c r="AH1314" s="7">
        <f>IF(AC1314="XX",0,1/C1314^(1/5)*IF(E1314=0,100,1)/(E1314+1)^(1/4))</f>
        <v>1.1602097263419568</v>
      </c>
    </row>
    <row r="1315" spans="1:34">
      <c r="A1315">
        <v>4895</v>
      </c>
      <c r="B1315" s="1">
        <v>31531.925999999999</v>
      </c>
      <c r="C1315" s="6">
        <v>0.05</v>
      </c>
      <c r="D1315" t="s">
        <v>5</v>
      </c>
      <c r="E1315">
        <v>1</v>
      </c>
      <c r="F1315">
        <v>3.5</v>
      </c>
      <c r="G1315" t="s">
        <v>2</v>
      </c>
      <c r="H1315">
        <v>2</v>
      </c>
      <c r="I1315" t="s">
        <v>0</v>
      </c>
      <c r="J1315">
        <v>1</v>
      </c>
      <c r="K1315">
        <v>4.5</v>
      </c>
      <c r="L1315" t="s">
        <v>2</v>
      </c>
      <c r="M1315">
        <v>2</v>
      </c>
      <c r="N1315" t="s">
        <v>4951</v>
      </c>
      <c r="O1315">
        <v>1</v>
      </c>
      <c r="P1315" t="str">
        <f>D1315&amp;"-"&amp;F1315&amp;"-"&amp;G1315&amp;"-"&amp;E1315&amp;"-"&amp;H1315</f>
        <v>C2Sigma-3.5-f-1-2</v>
      </c>
      <c r="Q1315" t="str">
        <f>I1315&amp;"-"&amp;K1315&amp;"-"&amp;L1315&amp;"-"&amp;J1315&amp;"-"&amp;M1315</f>
        <v>X2Pi-4.5-f-1-2</v>
      </c>
      <c r="R1315">
        <f>B1315+S1315</f>
        <v>34658.472871539001</v>
      </c>
      <c r="S1315">
        <f>_xlfn.IFNA(VLOOKUP(Q1315,'MARVEL-X'!A$2:I$1400,7,FALSE),VLOOKUP(Q1315,MARVEL!A$2:J$1522,10,FALSE))</f>
        <v>3126.5468715390002</v>
      </c>
      <c r="T1315">
        <f>IF(P1315=P1314,R1315+T1314,R1315)</f>
        <v>138633.53940575803</v>
      </c>
      <c r="U1315">
        <f>IF(P1315=P1314,1+U1314,1)</f>
        <v>4</v>
      </c>
      <c r="V1315" t="str">
        <f t="shared" si="20"/>
        <v/>
      </c>
      <c r="W1315" t="str">
        <f>IF(V1315="","",IF(ABS(V1315-R1315)&gt;W$1,ABS(V1315-R1315),""))</f>
        <v/>
      </c>
      <c r="X1315" t="str">
        <f>Y1315&amp;"-"&amp;Z1315&amp;"-"&amp;AC1315&amp;"-"&amp;AD1315&amp;"-"&amp;AG1315</f>
        <v>3.5-f-C-1-0.5</v>
      </c>
      <c r="Y1315">
        <f>F1315</f>
        <v>3.5</v>
      </c>
      <c r="Z1315" s="2" t="str">
        <f>G1315</f>
        <v>f</v>
      </c>
      <c r="AA1315">
        <f>_xlfn.IFNA(VLOOKUP(X1315,'duo-out'!A$2:Q$5000,5,FALSE),E1315+10*(H1315-1)+1+_xlfn.IFNA(VLOOKUP(D1315,states!A$2:C$10,3,FALSE),1))</f>
        <v>131</v>
      </c>
      <c r="AB1315" t="str">
        <f>IF(V1315="","",V1315)</f>
        <v/>
      </c>
      <c r="AC1315" s="2" t="str">
        <f>_xlfn.IFNA(VLOOKUP(D1315,states!A$2:C$10,2,FALSE),"XX")</f>
        <v>C</v>
      </c>
      <c r="AD1315">
        <f>E1315</f>
        <v>1</v>
      </c>
      <c r="AE1315">
        <f>_xlfn.IFNA(VLOOKUP(D1315,states!A$2:D$10,4,FALSE),0)</f>
        <v>0</v>
      </c>
      <c r="AF1315">
        <v>0.5</v>
      </c>
      <c r="AG1315">
        <f>IF(AE1315=0,AF1315,IF(AE1315=1,IF(F1315=0.5,0.5,IF(H1315=1,0.5,1.5)),IF(F1315=0.5,0.5,IF(H1315=1,2.5,1.5))))</f>
        <v>0.5</v>
      </c>
      <c r="AH1315" s="7">
        <f>IF(AC1315="XX",0,1/C1315^(1/5)*IF(E1315=0,100,1)/(E1315+1)^(1/4))</f>
        <v>1.5309059120638666</v>
      </c>
    </row>
    <row r="1316" spans="1:34">
      <c r="A1316">
        <v>4949</v>
      </c>
      <c r="B1316" s="1">
        <v>31778.032999999999</v>
      </c>
      <c r="C1316" s="6">
        <v>0.05</v>
      </c>
      <c r="D1316" t="s">
        <v>5</v>
      </c>
      <c r="E1316">
        <v>1</v>
      </c>
      <c r="F1316">
        <v>3.5</v>
      </c>
      <c r="G1316" t="s">
        <v>2</v>
      </c>
      <c r="H1316">
        <v>2</v>
      </c>
      <c r="I1316" t="s">
        <v>0</v>
      </c>
      <c r="J1316">
        <v>1</v>
      </c>
      <c r="K1316">
        <v>2.5</v>
      </c>
      <c r="L1316" t="s">
        <v>2</v>
      </c>
      <c r="M1316">
        <v>2</v>
      </c>
      <c r="N1316" t="s">
        <v>5005</v>
      </c>
      <c r="O1316">
        <v>1</v>
      </c>
      <c r="P1316" t="str">
        <f>D1316&amp;"-"&amp;F1316&amp;"-"&amp;G1316&amp;"-"&amp;E1316&amp;"-"&amp;H1316</f>
        <v>C2Sigma-3.5-f-1-2</v>
      </c>
      <c r="Q1316" t="str">
        <f>I1316&amp;"-"&amp;K1316&amp;"-"&amp;L1316&amp;"-"&amp;J1316&amp;"-"&amp;M1316</f>
        <v>X2Pi-2.5-f-1-2</v>
      </c>
      <c r="R1316">
        <f>B1316+S1316</f>
        <v>34658.416989753001</v>
      </c>
      <c r="S1316">
        <f>_xlfn.IFNA(VLOOKUP(Q1316,'MARVEL-X'!A$2:I$1400,7,FALSE),VLOOKUP(Q1316,MARVEL!A$2:J$1522,10,FALSE))</f>
        <v>2880.3839897530002</v>
      </c>
      <c r="T1316">
        <f>IF(P1316=P1315,R1316+T1315,R1316)</f>
        <v>173291.95639551102</v>
      </c>
      <c r="U1316">
        <f>IF(P1316=P1315,1+U1315,1)</f>
        <v>5</v>
      </c>
      <c r="V1316" t="str">
        <f t="shared" si="20"/>
        <v/>
      </c>
      <c r="W1316" t="str">
        <f>IF(V1316="","",IF(ABS(V1316-R1316)&gt;W$1,ABS(V1316-R1316),""))</f>
        <v/>
      </c>
      <c r="X1316" t="str">
        <f>Y1316&amp;"-"&amp;Z1316&amp;"-"&amp;AC1316&amp;"-"&amp;AD1316&amp;"-"&amp;AG1316</f>
        <v>3.5-f-C-1-0.5</v>
      </c>
      <c r="Y1316">
        <f>F1316</f>
        <v>3.5</v>
      </c>
      <c r="Z1316" s="2" t="str">
        <f>G1316</f>
        <v>f</v>
      </c>
      <c r="AA1316">
        <f>_xlfn.IFNA(VLOOKUP(X1316,'duo-out'!A$2:Q$5000,5,FALSE),E1316+10*(H1316-1)+1+_xlfn.IFNA(VLOOKUP(D1316,states!A$2:C$10,3,FALSE),1))</f>
        <v>131</v>
      </c>
      <c r="AB1316" t="str">
        <f>IF(V1316="","",V1316)</f>
        <v/>
      </c>
      <c r="AC1316" s="2" t="str">
        <f>_xlfn.IFNA(VLOOKUP(D1316,states!A$2:C$10,2,FALSE),"XX")</f>
        <v>C</v>
      </c>
      <c r="AD1316">
        <f>E1316</f>
        <v>1</v>
      </c>
      <c r="AE1316">
        <f>_xlfn.IFNA(VLOOKUP(D1316,states!A$2:D$10,4,FALSE),0)</f>
        <v>0</v>
      </c>
      <c r="AF1316">
        <v>0.5</v>
      </c>
      <c r="AG1316">
        <f>IF(AE1316=0,AF1316,IF(AE1316=1,IF(F1316=0.5,0.5,IF(H1316=1,0.5,1.5)),IF(F1316=0.5,0.5,IF(H1316=1,2.5,1.5))))</f>
        <v>0.5</v>
      </c>
      <c r="AH1316" s="7">
        <f>IF(AC1316="XX",0,1/C1316^(1/5)*IF(E1316=0,100,1)/(E1316+1)^(1/4))</f>
        <v>1.5309059120638666</v>
      </c>
    </row>
    <row r="1317" spans="1:34">
      <c r="A1317">
        <v>4923</v>
      </c>
      <c r="B1317" s="1">
        <v>31669.144</v>
      </c>
      <c r="C1317" s="6">
        <v>0.05</v>
      </c>
      <c r="D1317" t="s">
        <v>5</v>
      </c>
      <c r="E1317">
        <v>1</v>
      </c>
      <c r="F1317">
        <v>3.5</v>
      </c>
      <c r="G1317" t="s">
        <v>2</v>
      </c>
      <c r="H1317">
        <v>2</v>
      </c>
      <c r="I1317" t="s">
        <v>0</v>
      </c>
      <c r="J1317">
        <v>1</v>
      </c>
      <c r="K1317">
        <v>3.5</v>
      </c>
      <c r="L1317" t="s">
        <v>1</v>
      </c>
      <c r="M1317">
        <v>2</v>
      </c>
      <c r="N1317" t="s">
        <v>4979</v>
      </c>
      <c r="O1317">
        <v>1</v>
      </c>
      <c r="P1317" t="str">
        <f>D1317&amp;"-"&amp;F1317&amp;"-"&amp;G1317&amp;"-"&amp;E1317&amp;"-"&amp;H1317</f>
        <v>C2Sigma-3.5-f-1-2</v>
      </c>
      <c r="Q1317" t="str">
        <f>I1317&amp;"-"&amp;K1317&amp;"-"&amp;L1317&amp;"-"&amp;J1317&amp;"-"&amp;M1317</f>
        <v>X2Pi-3.5-e-1-2</v>
      </c>
      <c r="R1317">
        <f>B1317+S1317</f>
        <v>34658.449672927003</v>
      </c>
      <c r="S1317">
        <f>_xlfn.IFNA(VLOOKUP(Q1317,'MARVEL-X'!A$2:I$1400,7,FALSE),VLOOKUP(Q1317,MARVEL!A$2:J$1522,10,FALSE))</f>
        <v>2989.3056729270002</v>
      </c>
      <c r="T1317">
        <f>IF(P1317=P1316,R1317+T1316,R1317)</f>
        <v>207950.40606843802</v>
      </c>
      <c r="U1317">
        <f>IF(P1317=P1316,1+U1316,1)</f>
        <v>6</v>
      </c>
      <c r="V1317">
        <f t="shared" si="20"/>
        <v>34658.401011406335</v>
      </c>
      <c r="W1317" t="str">
        <f>IF(V1317="","",IF(ABS(V1317-R1317)&gt;W$1,ABS(V1317-R1317),""))</f>
        <v/>
      </c>
      <c r="X1317" t="str">
        <f>Y1317&amp;"-"&amp;Z1317&amp;"-"&amp;AC1317&amp;"-"&amp;AD1317&amp;"-"&amp;AG1317</f>
        <v>3.5-f-C-1-0.5</v>
      </c>
      <c r="Y1317">
        <f>F1317</f>
        <v>3.5</v>
      </c>
      <c r="Z1317" s="2" t="str">
        <f>G1317</f>
        <v>f</v>
      </c>
      <c r="AA1317">
        <f>_xlfn.IFNA(VLOOKUP(X1317,'duo-out'!A$2:Q$5000,5,FALSE),E1317+10*(H1317-1)+1+_xlfn.IFNA(VLOOKUP(D1317,states!A$2:C$10,3,FALSE),1))</f>
        <v>131</v>
      </c>
      <c r="AB1317">
        <f>IF(V1317="","",V1317)</f>
        <v>34658.401011406335</v>
      </c>
      <c r="AC1317" s="2" t="str">
        <f>_xlfn.IFNA(VLOOKUP(D1317,states!A$2:C$10,2,FALSE),"XX")</f>
        <v>C</v>
      </c>
      <c r="AD1317">
        <f>E1317</f>
        <v>1</v>
      </c>
      <c r="AE1317">
        <f>_xlfn.IFNA(VLOOKUP(D1317,states!A$2:D$10,4,FALSE),0)</f>
        <v>0</v>
      </c>
      <c r="AF1317">
        <v>0.5</v>
      </c>
      <c r="AG1317">
        <f>IF(AE1317=0,AF1317,IF(AE1317=1,IF(F1317=0.5,0.5,IF(H1317=1,0.5,1.5)),IF(F1317=0.5,0.5,IF(H1317=1,2.5,1.5))))</f>
        <v>0.5</v>
      </c>
      <c r="AH1317" s="7">
        <f>IF(AC1317="XX",0,1/C1317^(1/5)*IF(E1317=0,100,1)/(E1317+1)^(1/4))</f>
        <v>1.5309059120638666</v>
      </c>
    </row>
    <row r="1318" spans="1:34">
      <c r="A1318">
        <v>1500</v>
      </c>
      <c r="B1318" s="1">
        <v>31292.080000000002</v>
      </c>
      <c r="C1318" s="6">
        <v>0.1</v>
      </c>
      <c r="D1318" t="s">
        <v>5</v>
      </c>
      <c r="E1318">
        <v>2</v>
      </c>
      <c r="F1318">
        <v>3.5</v>
      </c>
      <c r="G1318" t="s">
        <v>2</v>
      </c>
      <c r="H1318">
        <v>2</v>
      </c>
      <c r="I1318" t="s">
        <v>0</v>
      </c>
      <c r="J1318">
        <v>2</v>
      </c>
      <c r="K1318">
        <v>4.5</v>
      </c>
      <c r="L1318" t="s">
        <v>2</v>
      </c>
      <c r="M1318">
        <v>2</v>
      </c>
      <c r="N1318" t="s">
        <v>1556</v>
      </c>
      <c r="O1318">
        <v>1</v>
      </c>
      <c r="P1318" t="str">
        <f>D1318&amp;"-"&amp;F1318&amp;"-"&amp;G1318&amp;"-"&amp;E1318&amp;"-"&amp;H1318</f>
        <v>C2Sigma-3.5-f-2-2</v>
      </c>
      <c r="Q1318" t="str">
        <f>I1318&amp;"-"&amp;K1318&amp;"-"&amp;L1318&amp;"-"&amp;J1318&amp;"-"&amp;M1318</f>
        <v>X2Pi-4.5-f-2-2</v>
      </c>
      <c r="R1318">
        <f>B1318+S1318</f>
        <v>37009.829475368002</v>
      </c>
      <c r="S1318">
        <f>_xlfn.IFNA(VLOOKUP(Q1318,'MARVEL-X'!A$2:I$1400,7,FALSE),VLOOKUP(Q1318,MARVEL!A$2:J$1522,10,FALSE))</f>
        <v>5717.7494753680003</v>
      </c>
      <c r="T1318">
        <f>IF(P1318=P1317,R1318+T1317,R1318)</f>
        <v>37009.829475368002</v>
      </c>
      <c r="U1318">
        <f>IF(P1318=P1317,1+U1317,1)</f>
        <v>1</v>
      </c>
      <c r="V1318" t="str">
        <f t="shared" si="20"/>
        <v/>
      </c>
      <c r="W1318" t="str">
        <f>IF(V1318="","",IF(ABS(V1318-R1318)&gt;W$1,ABS(V1318-R1318),""))</f>
        <v/>
      </c>
      <c r="X1318" t="str">
        <f>Y1318&amp;"-"&amp;Z1318&amp;"-"&amp;AC1318&amp;"-"&amp;AD1318&amp;"-"&amp;AG1318</f>
        <v>3.5-f-C-2-0.5</v>
      </c>
      <c r="Y1318">
        <f>F1318</f>
        <v>3.5</v>
      </c>
      <c r="Z1318" s="2" t="str">
        <f>G1318</f>
        <v>f</v>
      </c>
      <c r="AA1318">
        <f>_xlfn.IFNA(VLOOKUP(X1318,'duo-out'!A$2:Q$5000,5,FALSE),E1318+10*(H1318-1)+1+_xlfn.IFNA(VLOOKUP(D1318,states!A$2:C$10,3,FALSE),1))</f>
        <v>146</v>
      </c>
      <c r="AB1318" t="str">
        <f>IF(V1318="","",V1318)</f>
        <v/>
      </c>
      <c r="AC1318" s="2" t="str">
        <f>_xlfn.IFNA(VLOOKUP(D1318,states!A$2:C$10,2,FALSE),"XX")</f>
        <v>C</v>
      </c>
      <c r="AD1318">
        <f>E1318</f>
        <v>2</v>
      </c>
      <c r="AE1318">
        <f>_xlfn.IFNA(VLOOKUP(D1318,states!A$2:D$10,4,FALSE),0)</f>
        <v>0</v>
      </c>
      <c r="AF1318">
        <v>0.5</v>
      </c>
      <c r="AG1318">
        <f>IF(AE1318=0,AF1318,IF(AE1318=1,IF(F1318=0.5,0.5,IF(H1318=1,0.5,1.5)),IF(F1318=0.5,0.5,IF(H1318=1,2.5,1.5))))</f>
        <v>0.5</v>
      </c>
      <c r="AH1318" s="7">
        <f>IF(AC1318="XX",0,1/C1318^(1/5)*IF(E1318=0,100,1)/(E1318+1)^(1/4))</f>
        <v>1.2042584055782313</v>
      </c>
    </row>
    <row r="1319" spans="1:34">
      <c r="A1319">
        <v>1492</v>
      </c>
      <c r="B1319" s="1">
        <v>31424.04</v>
      </c>
      <c r="C1319" s="6">
        <v>0.1</v>
      </c>
      <c r="D1319" t="s">
        <v>5</v>
      </c>
      <c r="E1319">
        <v>2</v>
      </c>
      <c r="F1319">
        <v>3.5</v>
      </c>
      <c r="G1319" t="s">
        <v>2</v>
      </c>
      <c r="H1319">
        <v>2</v>
      </c>
      <c r="I1319" t="s">
        <v>0</v>
      </c>
      <c r="J1319">
        <v>2</v>
      </c>
      <c r="K1319">
        <v>3.5</v>
      </c>
      <c r="L1319" t="s">
        <v>1</v>
      </c>
      <c r="M1319">
        <v>2</v>
      </c>
      <c r="N1319" t="s">
        <v>1548</v>
      </c>
      <c r="O1319">
        <v>1</v>
      </c>
      <c r="P1319" t="str">
        <f>D1319&amp;"-"&amp;F1319&amp;"-"&amp;G1319&amp;"-"&amp;E1319&amp;"-"&amp;H1319</f>
        <v>C2Sigma-3.5-f-2-2</v>
      </c>
      <c r="Q1319" t="str">
        <f>I1319&amp;"-"&amp;K1319&amp;"-"&amp;L1319&amp;"-"&amp;J1319&amp;"-"&amp;M1319</f>
        <v>X2Pi-3.5-e-2-2</v>
      </c>
      <c r="R1319">
        <f>B1319+S1319</f>
        <v>37009.849707214002</v>
      </c>
      <c r="S1319">
        <f>_xlfn.IFNA(VLOOKUP(Q1319,'MARVEL-X'!A$2:I$1400,7,FALSE),VLOOKUP(Q1319,MARVEL!A$2:J$1522,10,FALSE))</f>
        <v>5585.8097072139999</v>
      </c>
      <c r="T1319">
        <f>IF(P1319=P1318,R1319+T1318,R1319)</f>
        <v>74019.679182582011</v>
      </c>
      <c r="U1319">
        <f>IF(P1319=P1318,1+U1318,1)</f>
        <v>2</v>
      </c>
      <c r="V1319" t="str">
        <f t="shared" si="20"/>
        <v/>
      </c>
      <c r="W1319" t="str">
        <f>IF(V1319="","",IF(ABS(V1319-R1319)&gt;W$1,ABS(V1319-R1319),""))</f>
        <v/>
      </c>
      <c r="X1319" t="str">
        <f>Y1319&amp;"-"&amp;Z1319&amp;"-"&amp;AC1319&amp;"-"&amp;AD1319&amp;"-"&amp;AG1319</f>
        <v>3.5-f-C-2-0.5</v>
      </c>
      <c r="Y1319">
        <f>F1319</f>
        <v>3.5</v>
      </c>
      <c r="Z1319" s="2" t="str">
        <f>G1319</f>
        <v>f</v>
      </c>
      <c r="AA1319">
        <f>_xlfn.IFNA(VLOOKUP(X1319,'duo-out'!A$2:Q$5000,5,FALSE),E1319+10*(H1319-1)+1+_xlfn.IFNA(VLOOKUP(D1319,states!A$2:C$10,3,FALSE),1))</f>
        <v>146</v>
      </c>
      <c r="AB1319" t="str">
        <f>IF(V1319="","",V1319)</f>
        <v/>
      </c>
      <c r="AC1319" s="2" t="str">
        <f>_xlfn.IFNA(VLOOKUP(D1319,states!A$2:C$10,2,FALSE),"XX")</f>
        <v>C</v>
      </c>
      <c r="AD1319">
        <f>E1319</f>
        <v>2</v>
      </c>
      <c r="AE1319">
        <f>_xlfn.IFNA(VLOOKUP(D1319,states!A$2:D$10,4,FALSE),0)</f>
        <v>0</v>
      </c>
      <c r="AF1319">
        <v>0.5</v>
      </c>
      <c r="AG1319">
        <f>IF(AE1319=0,AF1319,IF(AE1319=1,IF(F1319=0.5,0.5,IF(H1319=1,0.5,1.5)),IF(F1319=0.5,0.5,IF(H1319=1,2.5,1.5))))</f>
        <v>0.5</v>
      </c>
      <c r="AH1319" s="7">
        <f>IF(AC1319="XX",0,1/C1319^(1/5)*IF(E1319=0,100,1)/(E1319+1)^(1/4))</f>
        <v>1.2042584055782313</v>
      </c>
    </row>
    <row r="1320" spans="1:34">
      <c r="A1320">
        <v>1486</v>
      </c>
      <c r="B1320" s="1">
        <v>31528.78</v>
      </c>
      <c r="C1320" s="6">
        <v>0.1</v>
      </c>
      <c r="D1320" t="s">
        <v>5</v>
      </c>
      <c r="E1320">
        <v>2</v>
      </c>
      <c r="F1320">
        <v>3.5</v>
      </c>
      <c r="G1320" t="s">
        <v>2</v>
      </c>
      <c r="H1320">
        <v>2</v>
      </c>
      <c r="I1320" t="s">
        <v>0</v>
      </c>
      <c r="J1320">
        <v>2</v>
      </c>
      <c r="K1320">
        <v>2.5</v>
      </c>
      <c r="L1320" t="s">
        <v>2</v>
      </c>
      <c r="M1320">
        <v>2</v>
      </c>
      <c r="N1320" t="s">
        <v>1542</v>
      </c>
      <c r="O1320">
        <v>1</v>
      </c>
      <c r="P1320" t="str">
        <f>D1320&amp;"-"&amp;F1320&amp;"-"&amp;G1320&amp;"-"&amp;E1320&amp;"-"&amp;H1320</f>
        <v>C2Sigma-3.5-f-2-2</v>
      </c>
      <c r="Q1320" t="str">
        <f>I1320&amp;"-"&amp;K1320&amp;"-"&amp;L1320&amp;"-"&amp;J1320&amp;"-"&amp;M1320</f>
        <v>X2Pi-2.5-f-2-2</v>
      </c>
      <c r="R1320">
        <f>B1320+S1320</f>
        <v>37009.873985803002</v>
      </c>
      <c r="S1320">
        <f>_xlfn.IFNA(VLOOKUP(Q1320,'MARVEL-X'!A$2:I$1400,7,FALSE),VLOOKUP(Q1320,MARVEL!A$2:J$1522,10,FALSE))</f>
        <v>5481.0939858029997</v>
      </c>
      <c r="T1320">
        <f>IF(P1320=P1319,R1320+T1319,R1320)</f>
        <v>111029.55316838501</v>
      </c>
      <c r="U1320">
        <f>IF(P1320=P1319,1+U1319,1)</f>
        <v>3</v>
      </c>
      <c r="V1320" t="str">
        <f t="shared" si="20"/>
        <v/>
      </c>
      <c r="W1320" t="str">
        <f>IF(V1320="","",IF(ABS(V1320-R1320)&gt;W$1,ABS(V1320-R1320),""))</f>
        <v/>
      </c>
      <c r="X1320" t="str">
        <f>Y1320&amp;"-"&amp;Z1320&amp;"-"&amp;AC1320&amp;"-"&amp;AD1320&amp;"-"&amp;AG1320</f>
        <v>3.5-f-C-2-0.5</v>
      </c>
      <c r="Y1320">
        <f>F1320</f>
        <v>3.5</v>
      </c>
      <c r="Z1320" s="2" t="str">
        <f>G1320</f>
        <v>f</v>
      </c>
      <c r="AA1320">
        <f>_xlfn.IFNA(VLOOKUP(X1320,'duo-out'!A$2:Q$5000,5,FALSE),E1320+10*(H1320-1)+1+_xlfn.IFNA(VLOOKUP(D1320,states!A$2:C$10,3,FALSE),1))</f>
        <v>146</v>
      </c>
      <c r="AB1320" t="str">
        <f>IF(V1320="","",V1320)</f>
        <v/>
      </c>
      <c r="AC1320" s="2" t="str">
        <f>_xlfn.IFNA(VLOOKUP(D1320,states!A$2:C$10,2,FALSE),"XX")</f>
        <v>C</v>
      </c>
      <c r="AD1320">
        <f>E1320</f>
        <v>2</v>
      </c>
      <c r="AE1320">
        <f>_xlfn.IFNA(VLOOKUP(D1320,states!A$2:D$10,4,FALSE),0)</f>
        <v>0</v>
      </c>
      <c r="AF1320">
        <v>0.5</v>
      </c>
      <c r="AG1320">
        <f>IF(AE1320=0,AF1320,IF(AE1320=1,IF(F1320=0.5,0.5,IF(H1320=1,0.5,1.5)),IF(F1320=0.5,0.5,IF(H1320=1,2.5,1.5))))</f>
        <v>0.5</v>
      </c>
      <c r="AH1320" s="7">
        <f>IF(AC1320="XX",0,1/C1320^(1/5)*IF(E1320=0,100,1)/(E1320+1)^(1/4))</f>
        <v>1.2042584055782313</v>
      </c>
    </row>
    <row r="1321" spans="1:34">
      <c r="A1321">
        <v>5017</v>
      </c>
      <c r="B1321" s="1">
        <v>31528.732</v>
      </c>
      <c r="C1321" s="6">
        <v>0.05</v>
      </c>
      <c r="D1321" t="s">
        <v>5</v>
      </c>
      <c r="E1321">
        <v>2</v>
      </c>
      <c r="F1321">
        <v>3.5</v>
      </c>
      <c r="G1321" t="s">
        <v>2</v>
      </c>
      <c r="H1321">
        <v>2</v>
      </c>
      <c r="I1321" t="s">
        <v>0</v>
      </c>
      <c r="J1321">
        <v>2</v>
      </c>
      <c r="K1321">
        <v>2.5</v>
      </c>
      <c r="L1321" t="s">
        <v>2</v>
      </c>
      <c r="M1321">
        <v>2</v>
      </c>
      <c r="N1321" t="s">
        <v>5073</v>
      </c>
      <c r="O1321">
        <v>1</v>
      </c>
      <c r="P1321" t="str">
        <f>D1321&amp;"-"&amp;F1321&amp;"-"&amp;G1321&amp;"-"&amp;E1321&amp;"-"&amp;H1321</f>
        <v>C2Sigma-3.5-f-2-2</v>
      </c>
      <c r="Q1321" t="str">
        <f>I1321&amp;"-"&amp;K1321&amp;"-"&amp;L1321&amp;"-"&amp;J1321&amp;"-"&amp;M1321</f>
        <v>X2Pi-2.5-f-2-2</v>
      </c>
      <c r="R1321">
        <f>B1321+S1321</f>
        <v>37009.825985803</v>
      </c>
      <c r="S1321">
        <f>_xlfn.IFNA(VLOOKUP(Q1321,'MARVEL-X'!A$2:I$1400,7,FALSE),VLOOKUP(Q1321,MARVEL!A$2:J$1522,10,FALSE))</f>
        <v>5481.0939858029997</v>
      </c>
      <c r="T1321">
        <f>IF(P1321=P1320,R1321+T1320,R1321)</f>
        <v>148039.37915418801</v>
      </c>
      <c r="U1321">
        <f>IF(P1321=P1320,1+U1320,1)</f>
        <v>4</v>
      </c>
      <c r="V1321" t="str">
        <f t="shared" si="20"/>
        <v/>
      </c>
      <c r="W1321" t="str">
        <f>IF(V1321="","",IF(ABS(V1321-R1321)&gt;W$1,ABS(V1321-R1321),""))</f>
        <v/>
      </c>
      <c r="X1321" t="str">
        <f>Y1321&amp;"-"&amp;Z1321&amp;"-"&amp;AC1321&amp;"-"&amp;AD1321&amp;"-"&amp;AG1321</f>
        <v>3.5-f-C-2-0.5</v>
      </c>
      <c r="Y1321">
        <f>F1321</f>
        <v>3.5</v>
      </c>
      <c r="Z1321" s="2" t="str">
        <f>G1321</f>
        <v>f</v>
      </c>
      <c r="AA1321">
        <f>_xlfn.IFNA(VLOOKUP(X1321,'duo-out'!A$2:Q$5000,5,FALSE),E1321+10*(H1321-1)+1+_xlfn.IFNA(VLOOKUP(D1321,states!A$2:C$10,3,FALSE),1))</f>
        <v>146</v>
      </c>
      <c r="AB1321" t="str">
        <f>IF(V1321="","",V1321)</f>
        <v/>
      </c>
      <c r="AC1321" s="2" t="str">
        <f>_xlfn.IFNA(VLOOKUP(D1321,states!A$2:C$10,2,FALSE),"XX")</f>
        <v>C</v>
      </c>
      <c r="AD1321">
        <f>E1321</f>
        <v>2</v>
      </c>
      <c r="AE1321">
        <f>_xlfn.IFNA(VLOOKUP(D1321,states!A$2:D$10,4,FALSE),0)</f>
        <v>0</v>
      </c>
      <c r="AF1321">
        <v>0.5</v>
      </c>
      <c r="AG1321">
        <f>IF(AE1321=0,AF1321,IF(AE1321=1,IF(F1321=0.5,0.5,IF(H1321=1,0.5,1.5)),IF(F1321=0.5,0.5,IF(H1321=1,2.5,1.5))))</f>
        <v>0.5</v>
      </c>
      <c r="AH1321" s="7">
        <f>IF(AC1321="XX",0,1/C1321^(1/5)*IF(E1321=0,100,1)/(E1321+1)^(1/4))</f>
        <v>1.3833296494790666</v>
      </c>
    </row>
    <row r="1322" spans="1:34">
      <c r="A1322">
        <v>4991</v>
      </c>
      <c r="B1322" s="1">
        <v>31424.082999999999</v>
      </c>
      <c r="C1322" s="6">
        <v>0.05</v>
      </c>
      <c r="D1322" t="s">
        <v>5</v>
      </c>
      <c r="E1322">
        <v>2</v>
      </c>
      <c r="F1322">
        <v>3.5</v>
      </c>
      <c r="G1322" t="s">
        <v>2</v>
      </c>
      <c r="H1322">
        <v>2</v>
      </c>
      <c r="I1322" t="s">
        <v>0</v>
      </c>
      <c r="J1322">
        <v>2</v>
      </c>
      <c r="K1322">
        <v>3.5</v>
      </c>
      <c r="L1322" t="s">
        <v>1</v>
      </c>
      <c r="M1322">
        <v>2</v>
      </c>
      <c r="N1322" t="s">
        <v>5047</v>
      </c>
      <c r="O1322">
        <v>1</v>
      </c>
      <c r="P1322" t="str">
        <f>D1322&amp;"-"&amp;F1322&amp;"-"&amp;G1322&amp;"-"&amp;E1322&amp;"-"&amp;H1322</f>
        <v>C2Sigma-3.5-f-2-2</v>
      </c>
      <c r="Q1322" t="str">
        <f>I1322&amp;"-"&amp;K1322&amp;"-"&amp;L1322&amp;"-"&amp;J1322&amp;"-"&amp;M1322</f>
        <v>X2Pi-3.5-e-2-2</v>
      </c>
      <c r="R1322">
        <f>B1322+S1322</f>
        <v>37009.892707214</v>
      </c>
      <c r="S1322">
        <f>_xlfn.IFNA(VLOOKUP(Q1322,'MARVEL-X'!A$2:I$1400,7,FALSE),VLOOKUP(Q1322,MARVEL!A$2:J$1522,10,FALSE))</f>
        <v>5585.8097072139999</v>
      </c>
      <c r="T1322">
        <f>IF(P1322=P1321,R1322+T1321,R1322)</f>
        <v>185049.271861402</v>
      </c>
      <c r="U1322">
        <f>IF(P1322=P1321,1+U1321,1)</f>
        <v>5</v>
      </c>
      <c r="V1322" t="str">
        <f t="shared" si="20"/>
        <v/>
      </c>
      <c r="W1322" t="str">
        <f>IF(V1322="","",IF(ABS(V1322-R1322)&gt;W$1,ABS(V1322-R1322),""))</f>
        <v/>
      </c>
      <c r="X1322" t="str">
        <f>Y1322&amp;"-"&amp;Z1322&amp;"-"&amp;AC1322&amp;"-"&amp;AD1322&amp;"-"&amp;AG1322</f>
        <v>3.5-f-C-2-0.5</v>
      </c>
      <c r="Y1322">
        <f>F1322</f>
        <v>3.5</v>
      </c>
      <c r="Z1322" s="2" t="str">
        <f>G1322</f>
        <v>f</v>
      </c>
      <c r="AA1322">
        <f>_xlfn.IFNA(VLOOKUP(X1322,'duo-out'!A$2:Q$5000,5,FALSE),E1322+10*(H1322-1)+1+_xlfn.IFNA(VLOOKUP(D1322,states!A$2:C$10,3,FALSE),1))</f>
        <v>146</v>
      </c>
      <c r="AB1322" t="str">
        <f>IF(V1322="","",V1322)</f>
        <v/>
      </c>
      <c r="AC1322" s="2" t="str">
        <f>_xlfn.IFNA(VLOOKUP(D1322,states!A$2:C$10,2,FALSE),"XX")</f>
        <v>C</v>
      </c>
      <c r="AD1322">
        <f>E1322</f>
        <v>2</v>
      </c>
      <c r="AE1322">
        <f>_xlfn.IFNA(VLOOKUP(D1322,states!A$2:D$10,4,FALSE),0)</f>
        <v>0</v>
      </c>
      <c r="AF1322">
        <v>0.5</v>
      </c>
      <c r="AG1322">
        <f>IF(AE1322=0,AF1322,IF(AE1322=1,IF(F1322=0.5,0.5,IF(H1322=1,0.5,1.5)),IF(F1322=0.5,0.5,IF(H1322=1,2.5,1.5))))</f>
        <v>0.5</v>
      </c>
      <c r="AH1322" s="7">
        <f>IF(AC1322="XX",0,1/C1322^(1/5)*IF(E1322=0,100,1)/(E1322+1)^(1/4))</f>
        <v>1.3833296494790666</v>
      </c>
    </row>
    <row r="1323" spans="1:34">
      <c r="A1323">
        <v>4972</v>
      </c>
      <c r="B1323" s="1">
        <v>31292.06</v>
      </c>
      <c r="C1323" s="6">
        <v>0.05</v>
      </c>
      <c r="D1323" t="s">
        <v>5</v>
      </c>
      <c r="E1323">
        <v>2</v>
      </c>
      <c r="F1323">
        <v>3.5</v>
      </c>
      <c r="G1323" t="s">
        <v>2</v>
      </c>
      <c r="H1323">
        <v>2</v>
      </c>
      <c r="I1323" t="s">
        <v>0</v>
      </c>
      <c r="J1323">
        <v>2</v>
      </c>
      <c r="K1323">
        <v>4.5</v>
      </c>
      <c r="L1323" t="s">
        <v>2</v>
      </c>
      <c r="M1323">
        <v>2</v>
      </c>
      <c r="N1323" t="s">
        <v>5028</v>
      </c>
      <c r="O1323">
        <v>1</v>
      </c>
      <c r="P1323" t="str">
        <f>D1323&amp;"-"&amp;F1323&amp;"-"&amp;G1323&amp;"-"&amp;E1323&amp;"-"&amp;H1323</f>
        <v>C2Sigma-3.5-f-2-2</v>
      </c>
      <c r="Q1323" t="str">
        <f>I1323&amp;"-"&amp;K1323&amp;"-"&amp;L1323&amp;"-"&amp;J1323&amp;"-"&amp;M1323</f>
        <v>X2Pi-4.5-f-2-2</v>
      </c>
      <c r="R1323">
        <f>B1323+S1323</f>
        <v>37009.809475368005</v>
      </c>
      <c r="S1323">
        <f>_xlfn.IFNA(VLOOKUP(Q1323,'MARVEL-X'!A$2:I$1400,7,FALSE),VLOOKUP(Q1323,MARVEL!A$2:J$1522,10,FALSE))</f>
        <v>5717.7494753680003</v>
      </c>
      <c r="T1323">
        <f>IF(P1323=P1322,R1323+T1322,R1323)</f>
        <v>222059.08133677</v>
      </c>
      <c r="U1323">
        <f>IF(P1323=P1322,1+U1322,1)</f>
        <v>6</v>
      </c>
      <c r="V1323">
        <f t="shared" si="20"/>
        <v>37009.846889461667</v>
      </c>
      <c r="W1323" t="str">
        <f>IF(V1323="","",IF(ABS(V1323-R1323)&gt;W$1,ABS(V1323-R1323),""))</f>
        <v/>
      </c>
      <c r="X1323" t="str">
        <f>Y1323&amp;"-"&amp;Z1323&amp;"-"&amp;AC1323&amp;"-"&amp;AD1323&amp;"-"&amp;AG1323</f>
        <v>3.5-f-C-2-0.5</v>
      </c>
      <c r="Y1323">
        <f>F1323</f>
        <v>3.5</v>
      </c>
      <c r="Z1323" s="2" t="str">
        <f>G1323</f>
        <v>f</v>
      </c>
      <c r="AA1323">
        <f>_xlfn.IFNA(VLOOKUP(X1323,'duo-out'!A$2:Q$5000,5,FALSE),E1323+10*(H1323-1)+1+_xlfn.IFNA(VLOOKUP(D1323,states!A$2:C$10,3,FALSE),1))</f>
        <v>146</v>
      </c>
      <c r="AB1323">
        <f>IF(V1323="","",V1323)</f>
        <v>37009.846889461667</v>
      </c>
      <c r="AC1323" s="2" t="str">
        <f>_xlfn.IFNA(VLOOKUP(D1323,states!A$2:C$10,2,FALSE),"XX")</f>
        <v>C</v>
      </c>
      <c r="AD1323">
        <f>E1323</f>
        <v>2</v>
      </c>
      <c r="AE1323">
        <f>_xlfn.IFNA(VLOOKUP(D1323,states!A$2:D$10,4,FALSE),0)</f>
        <v>0</v>
      </c>
      <c r="AF1323">
        <v>0.5</v>
      </c>
      <c r="AG1323">
        <f>IF(AE1323=0,AF1323,IF(AE1323=1,IF(F1323=0.5,0.5,IF(H1323=1,0.5,1.5)),IF(F1323=0.5,0.5,IF(H1323=1,2.5,1.5))))</f>
        <v>0.5</v>
      </c>
      <c r="AH1323" s="7">
        <f>IF(AC1323="XX",0,1/C1323^(1/5)*IF(E1323=0,100,1)/(E1323+1)^(1/4))</f>
        <v>1.3833296494790666</v>
      </c>
    </row>
    <row r="1324" spans="1:34">
      <c r="A1324">
        <v>4781</v>
      </c>
      <c r="B1324" s="1">
        <v>31904.167000000001</v>
      </c>
      <c r="C1324" s="6">
        <v>0.02</v>
      </c>
      <c r="D1324" t="s">
        <v>5</v>
      </c>
      <c r="E1324">
        <v>0</v>
      </c>
      <c r="F1324">
        <v>4.5</v>
      </c>
      <c r="G1324" t="s">
        <v>1</v>
      </c>
      <c r="H1324">
        <v>1</v>
      </c>
      <c r="I1324" t="s">
        <v>0</v>
      </c>
      <c r="J1324">
        <v>0</v>
      </c>
      <c r="K1324">
        <v>3.5</v>
      </c>
      <c r="L1324" t="s">
        <v>1</v>
      </c>
      <c r="M1324">
        <v>1</v>
      </c>
      <c r="N1324" t="s">
        <v>4837</v>
      </c>
      <c r="O1324">
        <v>1</v>
      </c>
      <c r="P1324" t="str">
        <f>D1324&amp;"-"&amp;F1324&amp;"-"&amp;G1324&amp;"-"&amp;E1324&amp;"-"&amp;H1324</f>
        <v>C2Sigma-4.5-e-0-1</v>
      </c>
      <c r="Q1324" t="str">
        <f>I1324&amp;"-"&amp;K1324&amp;"-"&amp;L1324&amp;"-"&amp;J1324&amp;"-"&amp;M1324</f>
        <v>X2Pi-3.5-e-0-1</v>
      </c>
      <c r="R1324">
        <f>B1324+S1324</f>
        <v>32061.935367637001</v>
      </c>
      <c r="S1324">
        <f>_xlfn.IFNA(VLOOKUP(Q1324,'MARVEL-X'!A$2:I$1400,7,FALSE),VLOOKUP(Q1324,MARVEL!A$2:J$1522,10,FALSE))</f>
        <v>157.76836763700001</v>
      </c>
      <c r="T1324">
        <f>IF(P1324=P1323,R1324+T1323,R1324)</f>
        <v>32061.935367637001</v>
      </c>
      <c r="U1324">
        <f>IF(P1324=P1323,1+U1323,1)</f>
        <v>1</v>
      </c>
      <c r="V1324" t="str">
        <f t="shared" si="20"/>
        <v/>
      </c>
      <c r="W1324" t="str">
        <f>IF(V1324="","",IF(ABS(V1324-R1324)&gt;W$1,ABS(V1324-R1324),""))</f>
        <v/>
      </c>
      <c r="X1324" t="str">
        <f>Y1324&amp;"-"&amp;Z1324&amp;"-"&amp;AC1324&amp;"-"&amp;AD1324&amp;"-"&amp;AG1324</f>
        <v>4.5-e-C-0-0.5</v>
      </c>
      <c r="Y1324">
        <f>F1324</f>
        <v>4.5</v>
      </c>
      <c r="Z1324" s="2" t="str">
        <f>G1324</f>
        <v>e</v>
      </c>
      <c r="AA1324">
        <f>_xlfn.IFNA(VLOOKUP(X1324,'duo-out'!A$2:Q$5000,5,FALSE),E1324+10*(H1324-1)+1+_xlfn.IFNA(VLOOKUP(D1324,states!A$2:C$10,3,FALSE),1))</f>
        <v>117</v>
      </c>
      <c r="AB1324" t="str">
        <f>IF(V1324="","",V1324)</f>
        <v/>
      </c>
      <c r="AC1324" s="2" t="str">
        <f>_xlfn.IFNA(VLOOKUP(D1324,states!A$2:C$10,2,FALSE),"XX")</f>
        <v>C</v>
      </c>
      <c r="AD1324">
        <f>E1324</f>
        <v>0</v>
      </c>
      <c r="AE1324">
        <f>_xlfn.IFNA(VLOOKUP(D1324,states!A$2:D$10,4,FALSE),0)</f>
        <v>0</v>
      </c>
      <c r="AF1324">
        <v>0.5</v>
      </c>
      <c r="AG1324">
        <f>IF(AE1324=0,AF1324,IF(AE1324=1,IF(F1324=0.5,0.5,IF(H1324=1,0.5,1.5)),IF(F1324=0.5,0.5,IF(H1324=1,2.5,1.5))))</f>
        <v>0.5</v>
      </c>
      <c r="AH1324" s="7">
        <f>IF(AC1324="XX",0,1/C1324^(1/5)*IF(E1324=0,100,1)/(E1324+1)^(1/4))</f>
        <v>218.67241478865563</v>
      </c>
    </row>
    <row r="1325" spans="1:34">
      <c r="A1325">
        <v>4758</v>
      </c>
      <c r="B1325" s="1">
        <v>31650.11</v>
      </c>
      <c r="C1325" s="6">
        <v>0.02</v>
      </c>
      <c r="D1325" t="s">
        <v>5</v>
      </c>
      <c r="E1325">
        <v>0</v>
      </c>
      <c r="F1325">
        <v>4.5</v>
      </c>
      <c r="G1325" t="s">
        <v>1</v>
      </c>
      <c r="H1325">
        <v>1</v>
      </c>
      <c r="I1325" t="s">
        <v>0</v>
      </c>
      <c r="J1325">
        <v>0</v>
      </c>
      <c r="K1325">
        <v>5.5</v>
      </c>
      <c r="L1325" t="s">
        <v>1</v>
      </c>
      <c r="M1325">
        <v>1</v>
      </c>
      <c r="N1325" t="s">
        <v>4814</v>
      </c>
      <c r="O1325">
        <v>1</v>
      </c>
      <c r="P1325" t="str">
        <f>D1325&amp;"-"&amp;F1325&amp;"-"&amp;G1325&amp;"-"&amp;E1325&amp;"-"&amp;H1325</f>
        <v>C2Sigma-4.5-e-0-1</v>
      </c>
      <c r="Q1325" t="str">
        <f>I1325&amp;"-"&amp;K1325&amp;"-"&amp;L1325&amp;"-"&amp;J1325&amp;"-"&amp;M1325</f>
        <v>X2Pi-5.5-e-0-1</v>
      </c>
      <c r="R1325">
        <f>B1325+S1325</f>
        <v>32061.926426825001</v>
      </c>
      <c r="S1325">
        <f>_xlfn.IFNA(VLOOKUP(Q1325,'MARVEL-X'!A$2:I$1400,7,FALSE),VLOOKUP(Q1325,MARVEL!A$2:J$1522,10,FALSE))</f>
        <v>411.81642682500001</v>
      </c>
      <c r="T1325">
        <f>IF(P1325=P1324,R1325+T1324,R1325)</f>
        <v>64123.861794462005</v>
      </c>
      <c r="U1325">
        <f>IF(P1325=P1324,1+U1324,1)</f>
        <v>2</v>
      </c>
      <c r="V1325" t="str">
        <f t="shared" si="20"/>
        <v/>
      </c>
      <c r="W1325" t="str">
        <f>IF(V1325="","",IF(ABS(V1325-R1325)&gt;W$1,ABS(V1325-R1325),""))</f>
        <v/>
      </c>
      <c r="X1325" t="str">
        <f>Y1325&amp;"-"&amp;Z1325&amp;"-"&amp;AC1325&amp;"-"&amp;AD1325&amp;"-"&amp;AG1325</f>
        <v>4.5-e-C-0-0.5</v>
      </c>
      <c r="Y1325">
        <f>F1325</f>
        <v>4.5</v>
      </c>
      <c r="Z1325" s="2" t="str">
        <f>G1325</f>
        <v>e</v>
      </c>
      <c r="AA1325">
        <f>_xlfn.IFNA(VLOOKUP(X1325,'duo-out'!A$2:Q$5000,5,FALSE),E1325+10*(H1325-1)+1+_xlfn.IFNA(VLOOKUP(D1325,states!A$2:C$10,3,FALSE),1))</f>
        <v>117</v>
      </c>
      <c r="AB1325" t="str">
        <f>IF(V1325="","",V1325)</f>
        <v/>
      </c>
      <c r="AC1325" s="2" t="str">
        <f>_xlfn.IFNA(VLOOKUP(D1325,states!A$2:C$10,2,FALSE),"XX")</f>
        <v>C</v>
      </c>
      <c r="AD1325">
        <f>E1325</f>
        <v>0</v>
      </c>
      <c r="AE1325">
        <f>_xlfn.IFNA(VLOOKUP(D1325,states!A$2:D$10,4,FALSE),0)</f>
        <v>0</v>
      </c>
      <c r="AF1325">
        <v>0.5</v>
      </c>
      <c r="AG1325">
        <f>IF(AE1325=0,AF1325,IF(AE1325=1,IF(F1325=0.5,0.5,IF(H1325=1,0.5,1.5)),IF(F1325=0.5,0.5,IF(H1325=1,2.5,1.5))))</f>
        <v>0.5</v>
      </c>
      <c r="AH1325" s="7">
        <f>IF(AC1325="XX",0,1/C1325^(1/5)*IF(E1325=0,100,1)/(E1325+1)^(1/4))</f>
        <v>218.67241478865563</v>
      </c>
    </row>
    <row r="1326" spans="1:34">
      <c r="A1326">
        <v>4479</v>
      </c>
      <c r="B1326" s="1">
        <v>31791.904200000001</v>
      </c>
      <c r="C1326" s="6">
        <v>2E-3</v>
      </c>
      <c r="D1326" t="s">
        <v>5</v>
      </c>
      <c r="E1326">
        <v>0</v>
      </c>
      <c r="F1326">
        <v>4.5</v>
      </c>
      <c r="G1326" t="s">
        <v>1</v>
      </c>
      <c r="H1326">
        <v>1</v>
      </c>
      <c r="I1326" t="s">
        <v>0</v>
      </c>
      <c r="J1326">
        <v>0</v>
      </c>
      <c r="K1326">
        <v>4.5</v>
      </c>
      <c r="L1326" t="s">
        <v>2</v>
      </c>
      <c r="M1326">
        <v>1</v>
      </c>
      <c r="N1326" t="s">
        <v>4535</v>
      </c>
      <c r="O1326">
        <v>1</v>
      </c>
      <c r="P1326" t="str">
        <f>D1326&amp;"-"&amp;F1326&amp;"-"&amp;G1326&amp;"-"&amp;E1326&amp;"-"&amp;H1326</f>
        <v>C2Sigma-4.5-e-0-1</v>
      </c>
      <c r="Q1326" t="str">
        <f>I1326&amp;"-"&amp;K1326&amp;"-"&amp;L1326&amp;"-"&amp;J1326&amp;"-"&amp;M1326</f>
        <v>X2Pi-4.5-f-0-1</v>
      </c>
      <c r="R1326">
        <f>B1326+S1326</f>
        <v>32061.934833299001</v>
      </c>
      <c r="S1326">
        <f>_xlfn.IFNA(VLOOKUP(Q1326,'MARVEL-X'!A$2:I$1400,7,FALSE),VLOOKUP(Q1326,MARVEL!A$2:J$1522,10,FALSE))</f>
        <v>270.03063329899999</v>
      </c>
      <c r="T1326">
        <f>IF(P1326=P1325,R1326+T1325,R1326)</f>
        <v>96185.79662776101</v>
      </c>
      <c r="U1326">
        <f>IF(P1326=P1325,1+U1325,1)</f>
        <v>3</v>
      </c>
      <c r="V1326" t="str">
        <f t="shared" si="20"/>
        <v/>
      </c>
      <c r="W1326" t="str">
        <f>IF(V1326="","",IF(ABS(V1326-R1326)&gt;W$1,ABS(V1326-R1326),""))</f>
        <v/>
      </c>
      <c r="X1326" t="str">
        <f>Y1326&amp;"-"&amp;Z1326&amp;"-"&amp;AC1326&amp;"-"&amp;AD1326&amp;"-"&amp;AG1326</f>
        <v>4.5-e-C-0-0.5</v>
      </c>
      <c r="Y1326">
        <f>F1326</f>
        <v>4.5</v>
      </c>
      <c r="Z1326" s="2" t="str">
        <f>G1326</f>
        <v>e</v>
      </c>
      <c r="AA1326">
        <f>_xlfn.IFNA(VLOOKUP(X1326,'duo-out'!A$2:Q$5000,5,FALSE),E1326+10*(H1326-1)+1+_xlfn.IFNA(VLOOKUP(D1326,states!A$2:C$10,3,FALSE),1))</f>
        <v>117</v>
      </c>
      <c r="AB1326" t="str">
        <f>IF(V1326="","",V1326)</f>
        <v/>
      </c>
      <c r="AC1326" s="2" t="str">
        <f>_xlfn.IFNA(VLOOKUP(D1326,states!A$2:C$10,2,FALSE),"XX")</f>
        <v>C</v>
      </c>
      <c r="AD1326">
        <f>E1326</f>
        <v>0</v>
      </c>
      <c r="AE1326">
        <f>_xlfn.IFNA(VLOOKUP(D1326,states!A$2:D$10,4,FALSE),0)</f>
        <v>0</v>
      </c>
      <c r="AF1326">
        <v>0.5</v>
      </c>
      <c r="AG1326">
        <f>IF(AE1326=0,AF1326,IF(AE1326=1,IF(F1326=0.5,0.5,IF(H1326=1,0.5,1.5)),IF(F1326=0.5,0.5,IF(H1326=1,2.5,1.5))))</f>
        <v>0.5</v>
      </c>
      <c r="AH1326" s="7">
        <f>IF(AC1326="XX",0,1/C1326^(1/5)*IF(E1326=0,100,1)/(E1326+1)^(1/4))</f>
        <v>346.57242157757321</v>
      </c>
    </row>
    <row r="1327" spans="1:34">
      <c r="A1327">
        <v>1460</v>
      </c>
      <c r="B1327" s="1">
        <v>31484.560000000001</v>
      </c>
      <c r="C1327" s="6">
        <v>0.1</v>
      </c>
      <c r="D1327" t="s">
        <v>5</v>
      </c>
      <c r="E1327">
        <v>0</v>
      </c>
      <c r="F1327">
        <v>4.5</v>
      </c>
      <c r="G1327" t="s">
        <v>1</v>
      </c>
      <c r="H1327">
        <v>1</v>
      </c>
      <c r="I1327" t="s">
        <v>0</v>
      </c>
      <c r="J1327">
        <v>0</v>
      </c>
      <c r="K1327">
        <v>5.5</v>
      </c>
      <c r="L1327" t="s">
        <v>1</v>
      </c>
      <c r="M1327">
        <v>2</v>
      </c>
      <c r="N1327" t="s">
        <v>1516</v>
      </c>
      <c r="O1327">
        <v>1</v>
      </c>
      <c r="P1327" t="str">
        <f>D1327&amp;"-"&amp;F1327&amp;"-"&amp;G1327&amp;"-"&amp;E1327&amp;"-"&amp;H1327</f>
        <v>C2Sigma-4.5-e-0-1</v>
      </c>
      <c r="Q1327" t="str">
        <f>I1327&amp;"-"&amp;K1327&amp;"-"&amp;L1327&amp;"-"&amp;J1327&amp;"-"&amp;M1327</f>
        <v>X2Pi-5.5-e-0-2</v>
      </c>
      <c r="R1327">
        <f>B1327+S1327</f>
        <v>32061.862707513003</v>
      </c>
      <c r="S1327">
        <f>_xlfn.IFNA(VLOOKUP(Q1327,'MARVEL-X'!A$2:I$1400,7,FALSE),VLOOKUP(Q1327,MARVEL!A$2:J$1522,10,FALSE))</f>
        <v>577.30270751299997</v>
      </c>
      <c r="T1327">
        <f>IF(P1327=P1326,R1327+T1326,R1327)</f>
        <v>128247.65933527402</v>
      </c>
      <c r="U1327">
        <f>IF(P1327=P1326,1+U1326,1)</f>
        <v>4</v>
      </c>
      <c r="V1327" t="str">
        <f t="shared" si="20"/>
        <v/>
      </c>
      <c r="W1327" t="str">
        <f>IF(V1327="","",IF(ABS(V1327-R1327)&gt;W$1,ABS(V1327-R1327),""))</f>
        <v/>
      </c>
      <c r="X1327" t="str">
        <f>Y1327&amp;"-"&amp;Z1327&amp;"-"&amp;AC1327&amp;"-"&amp;AD1327&amp;"-"&amp;AG1327</f>
        <v>4.5-e-C-0-0.5</v>
      </c>
      <c r="Y1327">
        <f>F1327</f>
        <v>4.5</v>
      </c>
      <c r="Z1327" s="2" t="str">
        <f>G1327</f>
        <v>e</v>
      </c>
      <c r="AA1327">
        <f>_xlfn.IFNA(VLOOKUP(X1327,'duo-out'!A$2:Q$5000,5,FALSE),E1327+10*(H1327-1)+1+_xlfn.IFNA(VLOOKUP(D1327,states!A$2:C$10,3,FALSE),1))</f>
        <v>117</v>
      </c>
      <c r="AB1327" t="str">
        <f>IF(V1327="","",V1327)</f>
        <v/>
      </c>
      <c r="AC1327" s="2" t="str">
        <f>_xlfn.IFNA(VLOOKUP(D1327,states!A$2:C$10,2,FALSE),"XX")</f>
        <v>C</v>
      </c>
      <c r="AD1327">
        <f>E1327</f>
        <v>0</v>
      </c>
      <c r="AE1327">
        <f>_xlfn.IFNA(VLOOKUP(D1327,states!A$2:D$10,4,FALSE),0)</f>
        <v>0</v>
      </c>
      <c r="AF1327">
        <v>0.5</v>
      </c>
      <c r="AG1327">
        <f>IF(AE1327=0,AF1327,IF(AE1327=1,IF(F1327=0.5,0.5,IF(H1327=1,0.5,1.5)),IF(F1327=0.5,0.5,IF(H1327=1,2.5,1.5))))</f>
        <v>0.5</v>
      </c>
      <c r="AH1327" s="7">
        <f>IF(AC1327="XX",0,1/C1327^(1/5)*IF(E1327=0,100,1)/(E1327+1)^(1/4))</f>
        <v>158.48931924611134</v>
      </c>
    </row>
    <row r="1328" spans="1:34">
      <c r="A1328">
        <v>4669</v>
      </c>
      <c r="B1328" s="1">
        <v>31904.23</v>
      </c>
      <c r="C1328" s="6">
        <v>0.2</v>
      </c>
      <c r="D1328" t="s">
        <v>5</v>
      </c>
      <c r="E1328">
        <v>0</v>
      </c>
      <c r="F1328">
        <v>4.5</v>
      </c>
      <c r="G1328" t="s">
        <v>1</v>
      </c>
      <c r="H1328">
        <v>1</v>
      </c>
      <c r="I1328" t="s">
        <v>0</v>
      </c>
      <c r="J1328">
        <v>0</v>
      </c>
      <c r="K1328">
        <v>3.5</v>
      </c>
      <c r="L1328" t="s">
        <v>1</v>
      </c>
      <c r="M1328">
        <v>1</v>
      </c>
      <c r="N1328" t="s">
        <v>4725</v>
      </c>
      <c r="O1328">
        <v>1</v>
      </c>
      <c r="P1328" t="str">
        <f>D1328&amp;"-"&amp;F1328&amp;"-"&amp;G1328&amp;"-"&amp;E1328&amp;"-"&amp;H1328</f>
        <v>C2Sigma-4.5-e-0-1</v>
      </c>
      <c r="Q1328" t="str">
        <f>I1328&amp;"-"&amp;K1328&amp;"-"&amp;L1328&amp;"-"&amp;J1328&amp;"-"&amp;M1328</f>
        <v>X2Pi-3.5-e-0-1</v>
      </c>
      <c r="R1328">
        <f>B1328+S1328</f>
        <v>32061.998367636999</v>
      </c>
      <c r="S1328">
        <f>_xlfn.IFNA(VLOOKUP(Q1328,'MARVEL-X'!A$2:I$1400,7,FALSE),VLOOKUP(Q1328,MARVEL!A$2:J$1522,10,FALSE))</f>
        <v>157.76836763700001</v>
      </c>
      <c r="T1328">
        <f>IF(P1328=P1327,R1328+T1327,R1328)</f>
        <v>160309.657702911</v>
      </c>
      <c r="U1328">
        <f>IF(P1328=P1327,1+U1327,1)</f>
        <v>5</v>
      </c>
      <c r="V1328" t="str">
        <f t="shared" si="20"/>
        <v/>
      </c>
      <c r="W1328" t="str">
        <f>IF(V1328="","",IF(ABS(V1328-R1328)&gt;W$1,ABS(V1328-R1328),""))</f>
        <v/>
      </c>
      <c r="X1328" t="str">
        <f>Y1328&amp;"-"&amp;Z1328&amp;"-"&amp;AC1328&amp;"-"&amp;AD1328&amp;"-"&amp;AG1328</f>
        <v>4.5-e-C-0-0.5</v>
      </c>
      <c r="Y1328">
        <f>F1328</f>
        <v>4.5</v>
      </c>
      <c r="Z1328" s="2" t="str">
        <f>G1328</f>
        <v>e</v>
      </c>
      <c r="AA1328">
        <f>_xlfn.IFNA(VLOOKUP(X1328,'duo-out'!A$2:Q$5000,5,FALSE),E1328+10*(H1328-1)+1+_xlfn.IFNA(VLOOKUP(D1328,states!A$2:C$10,3,FALSE),1))</f>
        <v>117</v>
      </c>
      <c r="AB1328" t="str">
        <f>IF(V1328="","",V1328)</f>
        <v/>
      </c>
      <c r="AC1328" s="2" t="str">
        <f>_xlfn.IFNA(VLOOKUP(D1328,states!A$2:C$10,2,FALSE),"XX")</f>
        <v>C</v>
      </c>
      <c r="AD1328">
        <f>E1328</f>
        <v>0</v>
      </c>
      <c r="AE1328">
        <f>_xlfn.IFNA(VLOOKUP(D1328,states!A$2:D$10,4,FALSE),0)</f>
        <v>0</v>
      </c>
      <c r="AF1328">
        <v>0.5</v>
      </c>
      <c r="AG1328">
        <f>IF(AE1328=0,AF1328,IF(AE1328=1,IF(F1328=0.5,0.5,IF(H1328=1,0.5,1.5)),IF(F1328=0.5,0.5,IF(H1328=1,2.5,1.5))))</f>
        <v>0.5</v>
      </c>
      <c r="AH1328" s="7">
        <f>IF(AC1328="XX",0,1/C1328^(1/5)*IF(E1328=0,100,1)/(E1328+1)^(1/4))</f>
        <v>137.97296614612148</v>
      </c>
    </row>
    <row r="1329" spans="1:34">
      <c r="A1329">
        <v>4627</v>
      </c>
      <c r="B1329" s="1">
        <v>31792</v>
      </c>
      <c r="C1329" s="6">
        <v>0.2</v>
      </c>
      <c r="D1329" t="s">
        <v>5</v>
      </c>
      <c r="E1329">
        <v>0</v>
      </c>
      <c r="F1329">
        <v>4.5</v>
      </c>
      <c r="G1329" t="s">
        <v>1</v>
      </c>
      <c r="H1329">
        <v>1</v>
      </c>
      <c r="I1329" t="s">
        <v>0</v>
      </c>
      <c r="J1329">
        <v>0</v>
      </c>
      <c r="K1329">
        <v>4.5</v>
      </c>
      <c r="L1329" t="s">
        <v>2</v>
      </c>
      <c r="M1329">
        <v>1</v>
      </c>
      <c r="N1329" t="s">
        <v>4683</v>
      </c>
      <c r="O1329">
        <v>1</v>
      </c>
      <c r="P1329" t="str">
        <f>D1329&amp;"-"&amp;F1329&amp;"-"&amp;G1329&amp;"-"&amp;E1329&amp;"-"&amp;H1329</f>
        <v>C2Sigma-4.5-e-0-1</v>
      </c>
      <c r="Q1329" t="str">
        <f>I1329&amp;"-"&amp;K1329&amp;"-"&amp;L1329&amp;"-"&amp;J1329&amp;"-"&amp;M1329</f>
        <v>X2Pi-4.5-f-0-1</v>
      </c>
      <c r="R1329">
        <f>B1329+S1329</f>
        <v>32062.030633299</v>
      </c>
      <c r="S1329">
        <f>_xlfn.IFNA(VLOOKUP(Q1329,'MARVEL-X'!A$2:I$1400,7,FALSE),VLOOKUP(Q1329,MARVEL!A$2:J$1522,10,FALSE))</f>
        <v>270.03063329899999</v>
      </c>
      <c r="T1329">
        <f>IF(P1329=P1328,R1329+T1328,R1329)</f>
        <v>192371.68833621001</v>
      </c>
      <c r="U1329">
        <f>IF(P1329=P1328,1+U1328,1)</f>
        <v>6</v>
      </c>
      <c r="V1329" t="str">
        <f t="shared" si="20"/>
        <v/>
      </c>
      <c r="W1329" t="str">
        <f>IF(V1329="","",IF(ABS(V1329-R1329)&gt;W$1,ABS(V1329-R1329),""))</f>
        <v/>
      </c>
      <c r="X1329" t="str">
        <f>Y1329&amp;"-"&amp;Z1329&amp;"-"&amp;AC1329&amp;"-"&amp;AD1329&amp;"-"&amp;AG1329</f>
        <v>4.5-e-C-0-0.5</v>
      </c>
      <c r="Y1329">
        <f>F1329</f>
        <v>4.5</v>
      </c>
      <c r="Z1329" s="2" t="str">
        <f>G1329</f>
        <v>e</v>
      </c>
      <c r="AA1329">
        <f>_xlfn.IFNA(VLOOKUP(X1329,'duo-out'!A$2:Q$5000,5,FALSE),E1329+10*(H1329-1)+1+_xlfn.IFNA(VLOOKUP(D1329,states!A$2:C$10,3,FALSE),1))</f>
        <v>117</v>
      </c>
      <c r="AB1329" t="str">
        <f>IF(V1329="","",V1329)</f>
        <v/>
      </c>
      <c r="AC1329" s="2" t="str">
        <f>_xlfn.IFNA(VLOOKUP(D1329,states!A$2:C$10,2,FALSE),"XX")</f>
        <v>C</v>
      </c>
      <c r="AD1329">
        <f>E1329</f>
        <v>0</v>
      </c>
      <c r="AE1329">
        <f>_xlfn.IFNA(VLOOKUP(D1329,states!A$2:D$10,4,FALSE),0)</f>
        <v>0</v>
      </c>
      <c r="AF1329">
        <v>0.5</v>
      </c>
      <c r="AG1329">
        <f>IF(AE1329=0,AF1329,IF(AE1329=1,IF(F1329=0.5,0.5,IF(H1329=1,0.5,1.5)),IF(F1329=0.5,0.5,IF(H1329=1,2.5,1.5))))</f>
        <v>0.5</v>
      </c>
      <c r="AH1329" s="7">
        <f>IF(AC1329="XX",0,1/C1329^(1/5)*IF(E1329=0,100,1)/(E1329+1)^(1/4))</f>
        <v>137.97296614612148</v>
      </c>
    </row>
    <row r="1330" spans="1:34">
      <c r="A1330">
        <v>4713</v>
      </c>
      <c r="B1330" s="1">
        <v>31650.11</v>
      </c>
      <c r="C1330" s="6">
        <v>0.2</v>
      </c>
      <c r="D1330" t="s">
        <v>5</v>
      </c>
      <c r="E1330">
        <v>0</v>
      </c>
      <c r="F1330">
        <v>4.5</v>
      </c>
      <c r="G1330" t="s">
        <v>1</v>
      </c>
      <c r="H1330">
        <v>1</v>
      </c>
      <c r="I1330" t="s">
        <v>0</v>
      </c>
      <c r="J1330">
        <v>0</v>
      </c>
      <c r="K1330">
        <v>5.5</v>
      </c>
      <c r="L1330" t="s">
        <v>1</v>
      </c>
      <c r="M1330">
        <v>1</v>
      </c>
      <c r="N1330" t="s">
        <v>4769</v>
      </c>
      <c r="O1330">
        <v>1</v>
      </c>
      <c r="P1330" t="str">
        <f>D1330&amp;"-"&amp;F1330&amp;"-"&amp;G1330&amp;"-"&amp;E1330&amp;"-"&amp;H1330</f>
        <v>C2Sigma-4.5-e-0-1</v>
      </c>
      <c r="Q1330" t="str">
        <f>I1330&amp;"-"&amp;K1330&amp;"-"&amp;L1330&amp;"-"&amp;J1330&amp;"-"&amp;M1330</f>
        <v>X2Pi-5.5-e-0-1</v>
      </c>
      <c r="R1330">
        <f>B1330+S1330</f>
        <v>32061.926426825001</v>
      </c>
      <c r="S1330">
        <f>_xlfn.IFNA(VLOOKUP(Q1330,'MARVEL-X'!A$2:I$1400,7,FALSE),VLOOKUP(Q1330,MARVEL!A$2:J$1522,10,FALSE))</f>
        <v>411.81642682500001</v>
      </c>
      <c r="T1330">
        <f>IF(P1330=P1329,R1330+T1329,R1330)</f>
        <v>224433.614763035</v>
      </c>
      <c r="U1330">
        <f>IF(P1330=P1329,1+U1329,1)</f>
        <v>7</v>
      </c>
      <c r="V1330">
        <f t="shared" si="20"/>
        <v>32061.944966147857</v>
      </c>
      <c r="W1330" t="str">
        <f>IF(V1330="","",IF(ABS(V1330-R1330)&gt;W$1,ABS(V1330-R1330),""))</f>
        <v/>
      </c>
      <c r="X1330" t="str">
        <f>Y1330&amp;"-"&amp;Z1330&amp;"-"&amp;AC1330&amp;"-"&amp;AD1330&amp;"-"&amp;AG1330</f>
        <v>4.5-e-C-0-0.5</v>
      </c>
      <c r="Y1330">
        <f>F1330</f>
        <v>4.5</v>
      </c>
      <c r="Z1330" s="2" t="str">
        <f>G1330</f>
        <v>e</v>
      </c>
      <c r="AA1330">
        <f>_xlfn.IFNA(VLOOKUP(X1330,'duo-out'!A$2:Q$5000,5,FALSE),E1330+10*(H1330-1)+1+_xlfn.IFNA(VLOOKUP(D1330,states!A$2:C$10,3,FALSE),1))</f>
        <v>117</v>
      </c>
      <c r="AB1330">
        <f>IF(V1330="","",V1330)</f>
        <v>32061.944966147857</v>
      </c>
      <c r="AC1330" s="2" t="str">
        <f>_xlfn.IFNA(VLOOKUP(D1330,states!A$2:C$10,2,FALSE),"XX")</f>
        <v>C</v>
      </c>
      <c r="AD1330">
        <f>E1330</f>
        <v>0</v>
      </c>
      <c r="AE1330">
        <f>_xlfn.IFNA(VLOOKUP(D1330,states!A$2:D$10,4,FALSE),0)</f>
        <v>0</v>
      </c>
      <c r="AF1330">
        <v>0.5</v>
      </c>
      <c r="AG1330">
        <f>IF(AE1330=0,AF1330,IF(AE1330=1,IF(F1330=0.5,0.5,IF(H1330=1,0.5,1.5)),IF(F1330=0.5,0.5,IF(H1330=1,2.5,1.5))))</f>
        <v>0.5</v>
      </c>
      <c r="AH1330" s="7">
        <f>IF(AC1330="XX",0,1/C1330^(1/5)*IF(E1330=0,100,1)/(E1330+1)^(1/4))</f>
        <v>137.97296614612148</v>
      </c>
    </row>
    <row r="1331" spans="1:34">
      <c r="A1331">
        <v>4584</v>
      </c>
      <c r="B1331" s="1">
        <v>31774.38</v>
      </c>
      <c r="C1331" s="6">
        <v>0.2</v>
      </c>
      <c r="D1331" t="s">
        <v>5</v>
      </c>
      <c r="E1331">
        <v>1</v>
      </c>
      <c r="F1331">
        <v>4.5</v>
      </c>
      <c r="G1331" t="s">
        <v>1</v>
      </c>
      <c r="H1331">
        <v>1</v>
      </c>
      <c r="I1331" t="s">
        <v>0</v>
      </c>
      <c r="J1331">
        <v>1</v>
      </c>
      <c r="K1331">
        <v>3.5</v>
      </c>
      <c r="L1331" t="s">
        <v>1</v>
      </c>
      <c r="M1331">
        <v>1</v>
      </c>
      <c r="N1331" t="s">
        <v>4640</v>
      </c>
      <c r="O1331">
        <v>1</v>
      </c>
      <c r="P1331" t="str">
        <f>D1331&amp;"-"&amp;F1331&amp;"-"&amp;G1331&amp;"-"&amp;E1331&amp;"-"&amp;H1331</f>
        <v>C2Sigma-4.5-e-1-1</v>
      </c>
      <c r="Q1331" t="str">
        <f>I1331&amp;"-"&amp;K1331&amp;"-"&amp;L1331&amp;"-"&amp;J1331&amp;"-"&amp;M1331</f>
        <v>X2Pi-3.5-e-1-1</v>
      </c>
      <c r="R1331">
        <f>B1331+S1331</f>
        <v>34658.688802627999</v>
      </c>
      <c r="S1331">
        <f>_xlfn.IFNA(VLOOKUP(Q1331,'MARVEL-X'!A$2:I$1400,7,FALSE),VLOOKUP(Q1331,MARVEL!A$2:J$1522,10,FALSE))</f>
        <v>2884.3088026280002</v>
      </c>
      <c r="T1331">
        <f>IF(P1331=P1330,R1331+T1330,R1331)</f>
        <v>34658.688802627999</v>
      </c>
      <c r="U1331">
        <f>IF(P1331=P1330,1+U1330,1)</f>
        <v>1</v>
      </c>
      <c r="V1331" t="str">
        <f t="shared" si="20"/>
        <v/>
      </c>
      <c r="W1331" t="str">
        <f>IF(V1331="","",IF(ABS(V1331-R1331)&gt;W$1,ABS(V1331-R1331),""))</f>
        <v/>
      </c>
      <c r="X1331" t="str">
        <f>Y1331&amp;"-"&amp;Z1331&amp;"-"&amp;AC1331&amp;"-"&amp;AD1331&amp;"-"&amp;AG1331</f>
        <v>4.5-e-C-1-0.5</v>
      </c>
      <c r="Y1331">
        <f>F1331</f>
        <v>4.5</v>
      </c>
      <c r="Z1331" s="2" t="str">
        <f>G1331</f>
        <v>e</v>
      </c>
      <c r="AA1331">
        <f>_xlfn.IFNA(VLOOKUP(X1331,'duo-out'!A$2:Q$5000,5,FALSE),E1331+10*(H1331-1)+1+_xlfn.IFNA(VLOOKUP(D1331,states!A$2:C$10,3,FALSE),1))</f>
        <v>130</v>
      </c>
      <c r="AB1331" t="str">
        <f>IF(V1331="","",V1331)</f>
        <v/>
      </c>
      <c r="AC1331" s="2" t="str">
        <f>_xlfn.IFNA(VLOOKUP(D1331,states!A$2:C$10,2,FALSE),"XX")</f>
        <v>C</v>
      </c>
      <c r="AD1331">
        <f>E1331</f>
        <v>1</v>
      </c>
      <c r="AE1331">
        <f>_xlfn.IFNA(VLOOKUP(D1331,states!A$2:D$10,4,FALSE),0)</f>
        <v>0</v>
      </c>
      <c r="AF1331">
        <v>0.5</v>
      </c>
      <c r="AG1331">
        <f>IF(AE1331=0,AF1331,IF(AE1331=1,IF(F1331=0.5,0.5,IF(H1331=1,0.5,1.5)),IF(F1331=0.5,0.5,IF(H1331=1,2.5,1.5))))</f>
        <v>0.5</v>
      </c>
      <c r="AH1331" s="7">
        <f>IF(AC1331="XX",0,1/C1331^(1/5)*IF(E1331=0,100,1)/(E1331+1)^(1/4))</f>
        <v>1.1602097263419568</v>
      </c>
    </row>
    <row r="1332" spans="1:34">
      <c r="A1332">
        <v>60</v>
      </c>
      <c r="B1332" s="1">
        <v>31529.57</v>
      </c>
      <c r="C1332" s="6">
        <v>0.2</v>
      </c>
      <c r="D1332" t="s">
        <v>5</v>
      </c>
      <c r="E1332">
        <v>1</v>
      </c>
      <c r="F1332">
        <v>4.5</v>
      </c>
      <c r="G1332" t="s">
        <v>1</v>
      </c>
      <c r="H1332">
        <v>1</v>
      </c>
      <c r="I1332" t="s">
        <v>0</v>
      </c>
      <c r="J1332">
        <v>1</v>
      </c>
      <c r="K1332">
        <v>5.5</v>
      </c>
      <c r="L1332" t="s">
        <v>1</v>
      </c>
      <c r="M1332">
        <v>1</v>
      </c>
      <c r="N1332" t="s">
        <v>115</v>
      </c>
      <c r="O1332">
        <v>-1</v>
      </c>
      <c r="P1332" t="str">
        <f>D1332&amp;"-"&amp;F1332&amp;"-"&amp;G1332&amp;"-"&amp;E1332&amp;"-"&amp;H1332</f>
        <v>C2Sigma-4.5-e-1-1</v>
      </c>
      <c r="Q1332" t="str">
        <f>I1332&amp;"-"&amp;K1332&amp;"-"&amp;L1332&amp;"-"&amp;J1332&amp;"-"&amp;M1332</f>
        <v>X2Pi-5.5-e-1-1</v>
      </c>
      <c r="R1332">
        <f>B1332+S1332</f>
        <v>34658.405224470996</v>
      </c>
      <c r="S1332">
        <f>_xlfn.IFNA(VLOOKUP(Q1332,'MARVEL-X'!A$2:I$1400,7,FALSE),VLOOKUP(Q1332,MARVEL!A$2:J$1522,10,FALSE))</f>
        <v>3128.8352244709999</v>
      </c>
      <c r="T1332">
        <f>IF(P1332=P1331,R1332+T1331,R1332)</f>
        <v>69317.094027098996</v>
      </c>
      <c r="U1332">
        <f>IF(P1332=P1331,1+U1331,1)</f>
        <v>2</v>
      </c>
      <c r="V1332" t="str">
        <f t="shared" si="20"/>
        <v/>
      </c>
      <c r="W1332" t="str">
        <f>IF(V1332="","",IF(ABS(V1332-R1332)&gt;W$1,ABS(V1332-R1332),""))</f>
        <v/>
      </c>
      <c r="X1332" t="str">
        <f>Y1332&amp;"-"&amp;Z1332&amp;"-"&amp;AC1332&amp;"-"&amp;AD1332&amp;"-"&amp;AG1332</f>
        <v>4.5-e-C-1-0.5</v>
      </c>
      <c r="Y1332">
        <f>F1332</f>
        <v>4.5</v>
      </c>
      <c r="Z1332" s="2" t="str">
        <f>G1332</f>
        <v>e</v>
      </c>
      <c r="AA1332">
        <f>_xlfn.IFNA(VLOOKUP(X1332,'duo-out'!A$2:Q$5000,5,FALSE),E1332+10*(H1332-1)+1+_xlfn.IFNA(VLOOKUP(D1332,states!A$2:C$10,3,FALSE),1))</f>
        <v>130</v>
      </c>
      <c r="AB1332" t="str">
        <f>IF(V1332="","",V1332)</f>
        <v/>
      </c>
      <c r="AC1332" s="2" t="str">
        <f>_xlfn.IFNA(VLOOKUP(D1332,states!A$2:C$10,2,FALSE),"XX")</f>
        <v>C</v>
      </c>
      <c r="AD1332">
        <f>E1332</f>
        <v>1</v>
      </c>
      <c r="AE1332">
        <f>_xlfn.IFNA(VLOOKUP(D1332,states!A$2:D$10,4,FALSE),0)</f>
        <v>0</v>
      </c>
      <c r="AF1332">
        <v>0.5</v>
      </c>
      <c r="AG1332">
        <f>IF(AE1332=0,AF1332,IF(AE1332=1,IF(F1332=0.5,0.5,IF(H1332=1,0.5,1.5)),IF(F1332=0.5,0.5,IF(H1332=1,2.5,1.5))))</f>
        <v>0.5</v>
      </c>
      <c r="AH1332" s="7">
        <f>IF(AC1332="XX",0,1/C1332^(1/5)*IF(E1332=0,100,1)/(E1332+1)^(1/4))</f>
        <v>1.1602097263419568</v>
      </c>
    </row>
    <row r="1333" spans="1:34">
      <c r="A1333">
        <v>4547</v>
      </c>
      <c r="B1333" s="1">
        <v>31666.26</v>
      </c>
      <c r="C1333" s="6">
        <v>0.2</v>
      </c>
      <c r="D1333" t="s">
        <v>5</v>
      </c>
      <c r="E1333">
        <v>1</v>
      </c>
      <c r="F1333">
        <v>4.5</v>
      </c>
      <c r="G1333" t="s">
        <v>1</v>
      </c>
      <c r="H1333">
        <v>1</v>
      </c>
      <c r="I1333" t="s">
        <v>0</v>
      </c>
      <c r="J1333">
        <v>1</v>
      </c>
      <c r="K1333">
        <v>4.5</v>
      </c>
      <c r="L1333" t="s">
        <v>2</v>
      </c>
      <c r="M1333">
        <v>1</v>
      </c>
      <c r="N1333" t="s">
        <v>4603</v>
      </c>
      <c r="O1333">
        <v>1</v>
      </c>
      <c r="P1333" t="str">
        <f>D1333&amp;"-"&amp;F1333&amp;"-"&amp;G1333&amp;"-"&amp;E1333&amp;"-"&amp;H1333</f>
        <v>C2Sigma-4.5-e-1-1</v>
      </c>
      <c r="Q1333" t="str">
        <f>I1333&amp;"-"&amp;K1333&amp;"-"&amp;L1333&amp;"-"&amp;J1333&amp;"-"&amp;M1333</f>
        <v>X2Pi-4.5-f-1-1</v>
      </c>
      <c r="R1333">
        <f>B1333+S1333</f>
        <v>34658.625943551997</v>
      </c>
      <c r="S1333">
        <f>_xlfn.IFNA(VLOOKUP(Q1333,'MARVEL-X'!A$2:I$1400,7,FALSE),VLOOKUP(Q1333,MARVEL!A$2:J$1522,10,FALSE))</f>
        <v>2992.3659435519999</v>
      </c>
      <c r="T1333">
        <f>IF(P1333=P1332,R1333+T1332,R1333)</f>
        <v>103975.719970651</v>
      </c>
      <c r="U1333">
        <f>IF(P1333=P1332,1+U1332,1)</f>
        <v>3</v>
      </c>
      <c r="V1333" t="str">
        <f t="shared" si="20"/>
        <v/>
      </c>
      <c r="W1333" t="str">
        <f>IF(V1333="","",IF(ABS(V1333-R1333)&gt;W$1,ABS(V1333-R1333),""))</f>
        <v/>
      </c>
      <c r="X1333" t="str">
        <f>Y1333&amp;"-"&amp;Z1333&amp;"-"&amp;AC1333&amp;"-"&amp;AD1333&amp;"-"&amp;AG1333</f>
        <v>4.5-e-C-1-0.5</v>
      </c>
      <c r="Y1333">
        <f>F1333</f>
        <v>4.5</v>
      </c>
      <c r="Z1333" s="2" t="str">
        <f>G1333</f>
        <v>e</v>
      </c>
      <c r="AA1333">
        <f>_xlfn.IFNA(VLOOKUP(X1333,'duo-out'!A$2:Q$5000,5,FALSE),E1333+10*(H1333-1)+1+_xlfn.IFNA(VLOOKUP(D1333,states!A$2:C$10,3,FALSE),1))</f>
        <v>130</v>
      </c>
      <c r="AB1333" t="str">
        <f>IF(V1333="","",V1333)</f>
        <v/>
      </c>
      <c r="AC1333" s="2" t="str">
        <f>_xlfn.IFNA(VLOOKUP(D1333,states!A$2:C$10,2,FALSE),"XX")</f>
        <v>C</v>
      </c>
      <c r="AD1333">
        <f>E1333</f>
        <v>1</v>
      </c>
      <c r="AE1333">
        <f>_xlfn.IFNA(VLOOKUP(D1333,states!A$2:D$10,4,FALSE),0)</f>
        <v>0</v>
      </c>
      <c r="AF1333">
        <v>0.5</v>
      </c>
      <c r="AG1333">
        <f>IF(AE1333=0,AF1333,IF(AE1333=1,IF(F1333=0.5,0.5,IF(H1333=1,0.5,1.5)),IF(F1333=0.5,0.5,IF(H1333=1,2.5,1.5))))</f>
        <v>0.5</v>
      </c>
      <c r="AH1333" s="7">
        <f>IF(AC1333="XX",0,1/C1333^(1/5)*IF(E1333=0,100,1)/(E1333+1)^(1/4))</f>
        <v>1.1602097263419568</v>
      </c>
    </row>
    <row r="1334" spans="1:34">
      <c r="A1334">
        <v>4882</v>
      </c>
      <c r="B1334" s="1">
        <v>31529.781999999999</v>
      </c>
      <c r="C1334" s="6">
        <v>0.05</v>
      </c>
      <c r="D1334" t="s">
        <v>5</v>
      </c>
      <c r="E1334">
        <v>1</v>
      </c>
      <c r="F1334">
        <v>4.5</v>
      </c>
      <c r="G1334" t="s">
        <v>1</v>
      </c>
      <c r="H1334">
        <v>1</v>
      </c>
      <c r="I1334" t="s">
        <v>0</v>
      </c>
      <c r="J1334">
        <v>1</v>
      </c>
      <c r="K1334">
        <v>5.5</v>
      </c>
      <c r="L1334" t="s">
        <v>1</v>
      </c>
      <c r="M1334">
        <v>1</v>
      </c>
      <c r="N1334" t="s">
        <v>4938</v>
      </c>
      <c r="O1334">
        <v>1</v>
      </c>
      <c r="P1334" t="str">
        <f>D1334&amp;"-"&amp;F1334&amp;"-"&amp;G1334&amp;"-"&amp;E1334&amp;"-"&amp;H1334</f>
        <v>C2Sigma-4.5-e-1-1</v>
      </c>
      <c r="Q1334" t="str">
        <f>I1334&amp;"-"&amp;K1334&amp;"-"&amp;L1334&amp;"-"&amp;J1334&amp;"-"&amp;M1334</f>
        <v>X2Pi-5.5-e-1-1</v>
      </c>
      <c r="R1334">
        <f>B1334+S1334</f>
        <v>34658.617224470996</v>
      </c>
      <c r="S1334">
        <f>_xlfn.IFNA(VLOOKUP(Q1334,'MARVEL-X'!A$2:I$1400,7,FALSE),VLOOKUP(Q1334,MARVEL!A$2:J$1522,10,FALSE))</f>
        <v>3128.8352244709999</v>
      </c>
      <c r="T1334">
        <f>IF(P1334=P1333,R1334+T1333,R1334)</f>
        <v>138634.337195122</v>
      </c>
      <c r="U1334">
        <f>IF(P1334=P1333,1+U1333,1)</f>
        <v>4</v>
      </c>
      <c r="V1334" t="str">
        <f t="shared" si="20"/>
        <v/>
      </c>
      <c r="W1334" t="str">
        <f>IF(V1334="","",IF(ABS(V1334-R1334)&gt;W$1,ABS(V1334-R1334),""))</f>
        <v/>
      </c>
      <c r="X1334" t="str">
        <f>Y1334&amp;"-"&amp;Z1334&amp;"-"&amp;AC1334&amp;"-"&amp;AD1334&amp;"-"&amp;AG1334</f>
        <v>4.5-e-C-1-0.5</v>
      </c>
      <c r="Y1334">
        <f>F1334</f>
        <v>4.5</v>
      </c>
      <c r="Z1334" s="2" t="str">
        <f>G1334</f>
        <v>e</v>
      </c>
      <c r="AA1334">
        <f>_xlfn.IFNA(VLOOKUP(X1334,'duo-out'!A$2:Q$5000,5,FALSE),E1334+10*(H1334-1)+1+_xlfn.IFNA(VLOOKUP(D1334,states!A$2:C$10,3,FALSE),1))</f>
        <v>130</v>
      </c>
      <c r="AB1334" t="str">
        <f>IF(V1334="","",V1334)</f>
        <v/>
      </c>
      <c r="AC1334" s="2" t="str">
        <f>_xlfn.IFNA(VLOOKUP(D1334,states!A$2:C$10,2,FALSE),"XX")</f>
        <v>C</v>
      </c>
      <c r="AD1334">
        <f>E1334</f>
        <v>1</v>
      </c>
      <c r="AE1334">
        <f>_xlfn.IFNA(VLOOKUP(D1334,states!A$2:D$10,4,FALSE),0)</f>
        <v>0</v>
      </c>
      <c r="AF1334">
        <v>0.5</v>
      </c>
      <c r="AG1334">
        <f>IF(AE1334=0,AF1334,IF(AE1334=1,IF(F1334=0.5,0.5,IF(H1334=1,0.5,1.5)),IF(F1334=0.5,0.5,IF(H1334=1,2.5,1.5))))</f>
        <v>0.5</v>
      </c>
      <c r="AH1334" s="7">
        <f>IF(AC1334="XX",0,1/C1334^(1/5)*IF(E1334=0,100,1)/(E1334+1)^(1/4))</f>
        <v>1.5309059120638666</v>
      </c>
    </row>
    <row r="1335" spans="1:34">
      <c r="A1335">
        <v>4937</v>
      </c>
      <c r="B1335" s="1">
        <v>31774.323</v>
      </c>
      <c r="C1335" s="6">
        <v>0.05</v>
      </c>
      <c r="D1335" t="s">
        <v>5</v>
      </c>
      <c r="E1335">
        <v>1</v>
      </c>
      <c r="F1335">
        <v>4.5</v>
      </c>
      <c r="G1335" t="s">
        <v>1</v>
      </c>
      <c r="H1335">
        <v>1</v>
      </c>
      <c r="I1335" t="s">
        <v>0</v>
      </c>
      <c r="J1335">
        <v>1</v>
      </c>
      <c r="K1335">
        <v>3.5</v>
      </c>
      <c r="L1335" t="s">
        <v>1</v>
      </c>
      <c r="M1335">
        <v>1</v>
      </c>
      <c r="N1335" t="s">
        <v>4993</v>
      </c>
      <c r="O1335">
        <v>1</v>
      </c>
      <c r="P1335" t="str">
        <f>D1335&amp;"-"&amp;F1335&amp;"-"&amp;G1335&amp;"-"&amp;E1335&amp;"-"&amp;H1335</f>
        <v>C2Sigma-4.5-e-1-1</v>
      </c>
      <c r="Q1335" t="str">
        <f>I1335&amp;"-"&amp;K1335&amp;"-"&amp;L1335&amp;"-"&amp;J1335&amp;"-"&amp;M1335</f>
        <v>X2Pi-3.5-e-1-1</v>
      </c>
      <c r="R1335">
        <f>B1335+S1335</f>
        <v>34658.631802627999</v>
      </c>
      <c r="S1335">
        <f>_xlfn.IFNA(VLOOKUP(Q1335,'MARVEL-X'!A$2:I$1400,7,FALSE),VLOOKUP(Q1335,MARVEL!A$2:J$1522,10,FALSE))</f>
        <v>2884.3088026280002</v>
      </c>
      <c r="T1335">
        <f>IF(P1335=P1334,R1335+T1334,R1335)</f>
        <v>173292.96899774999</v>
      </c>
      <c r="U1335">
        <f>IF(P1335=P1334,1+U1334,1)</f>
        <v>5</v>
      </c>
      <c r="V1335" t="str">
        <f t="shared" si="20"/>
        <v/>
      </c>
      <c r="W1335" t="str">
        <f>IF(V1335="","",IF(ABS(V1335-R1335)&gt;W$1,ABS(V1335-R1335),""))</f>
        <v/>
      </c>
      <c r="X1335" t="str">
        <f>Y1335&amp;"-"&amp;Z1335&amp;"-"&amp;AC1335&amp;"-"&amp;AD1335&amp;"-"&amp;AG1335</f>
        <v>4.5-e-C-1-0.5</v>
      </c>
      <c r="Y1335">
        <f>F1335</f>
        <v>4.5</v>
      </c>
      <c r="Z1335" s="2" t="str">
        <f>G1335</f>
        <v>e</v>
      </c>
      <c r="AA1335">
        <f>_xlfn.IFNA(VLOOKUP(X1335,'duo-out'!A$2:Q$5000,5,FALSE),E1335+10*(H1335-1)+1+_xlfn.IFNA(VLOOKUP(D1335,states!A$2:C$10,3,FALSE),1))</f>
        <v>130</v>
      </c>
      <c r="AB1335" t="str">
        <f>IF(V1335="","",V1335)</f>
        <v/>
      </c>
      <c r="AC1335" s="2" t="str">
        <f>_xlfn.IFNA(VLOOKUP(D1335,states!A$2:C$10,2,FALSE),"XX")</f>
        <v>C</v>
      </c>
      <c r="AD1335">
        <f>E1335</f>
        <v>1</v>
      </c>
      <c r="AE1335">
        <f>_xlfn.IFNA(VLOOKUP(D1335,states!A$2:D$10,4,FALSE),0)</f>
        <v>0</v>
      </c>
      <c r="AF1335">
        <v>0.5</v>
      </c>
      <c r="AG1335">
        <f>IF(AE1335=0,AF1335,IF(AE1335=1,IF(F1335=0.5,0.5,IF(H1335=1,0.5,1.5)),IF(F1335=0.5,0.5,IF(H1335=1,2.5,1.5))))</f>
        <v>0.5</v>
      </c>
      <c r="AH1335" s="7">
        <f>IF(AC1335="XX",0,1/C1335^(1/5)*IF(E1335=0,100,1)/(E1335+1)^(1/4))</f>
        <v>1.5309059120638666</v>
      </c>
    </row>
    <row r="1336" spans="1:34">
      <c r="A1336">
        <v>4908</v>
      </c>
      <c r="B1336" s="1">
        <v>31666.251</v>
      </c>
      <c r="C1336" s="6">
        <v>0.05</v>
      </c>
      <c r="D1336" t="s">
        <v>5</v>
      </c>
      <c r="E1336">
        <v>1</v>
      </c>
      <c r="F1336">
        <v>4.5</v>
      </c>
      <c r="G1336" t="s">
        <v>1</v>
      </c>
      <c r="H1336">
        <v>1</v>
      </c>
      <c r="I1336" t="s">
        <v>0</v>
      </c>
      <c r="J1336">
        <v>1</v>
      </c>
      <c r="K1336">
        <v>4.5</v>
      </c>
      <c r="L1336" t="s">
        <v>2</v>
      </c>
      <c r="M1336">
        <v>1</v>
      </c>
      <c r="N1336" t="s">
        <v>4964</v>
      </c>
      <c r="O1336">
        <v>1</v>
      </c>
      <c r="P1336" t="str">
        <f>D1336&amp;"-"&amp;F1336&amp;"-"&amp;G1336&amp;"-"&amp;E1336&amp;"-"&amp;H1336</f>
        <v>C2Sigma-4.5-e-1-1</v>
      </c>
      <c r="Q1336" t="str">
        <f>I1336&amp;"-"&amp;K1336&amp;"-"&amp;L1336&amp;"-"&amp;J1336&amp;"-"&amp;M1336</f>
        <v>X2Pi-4.5-f-1-1</v>
      </c>
      <c r="R1336">
        <f>B1336+S1336</f>
        <v>34658.616943551999</v>
      </c>
      <c r="S1336">
        <f>_xlfn.IFNA(VLOOKUP(Q1336,'MARVEL-X'!A$2:I$1400,7,FALSE),VLOOKUP(Q1336,MARVEL!A$2:J$1522,10,FALSE))</f>
        <v>2992.3659435519999</v>
      </c>
      <c r="T1336">
        <f>IF(P1336=P1335,R1336+T1335,R1336)</f>
        <v>207951.58594130201</v>
      </c>
      <c r="U1336">
        <f>IF(P1336=P1335,1+U1335,1)</f>
        <v>6</v>
      </c>
      <c r="V1336">
        <f t="shared" si="20"/>
        <v>34658.59765688367</v>
      </c>
      <c r="W1336" t="str">
        <f>IF(V1336="","",IF(ABS(V1336-R1336)&gt;W$1,ABS(V1336-R1336),""))</f>
        <v/>
      </c>
      <c r="X1336" t="str">
        <f>Y1336&amp;"-"&amp;Z1336&amp;"-"&amp;AC1336&amp;"-"&amp;AD1336&amp;"-"&amp;AG1336</f>
        <v>4.5-e-C-1-0.5</v>
      </c>
      <c r="Y1336">
        <f>F1336</f>
        <v>4.5</v>
      </c>
      <c r="Z1336" s="2" t="str">
        <f>G1336</f>
        <v>e</v>
      </c>
      <c r="AA1336">
        <f>_xlfn.IFNA(VLOOKUP(X1336,'duo-out'!A$2:Q$5000,5,FALSE),E1336+10*(H1336-1)+1+_xlfn.IFNA(VLOOKUP(D1336,states!A$2:C$10,3,FALSE),1))</f>
        <v>130</v>
      </c>
      <c r="AB1336">
        <f>IF(V1336="","",V1336)</f>
        <v>34658.59765688367</v>
      </c>
      <c r="AC1336" s="2" t="str">
        <f>_xlfn.IFNA(VLOOKUP(D1336,states!A$2:C$10,2,FALSE),"XX")</f>
        <v>C</v>
      </c>
      <c r="AD1336">
        <f>E1336</f>
        <v>1</v>
      </c>
      <c r="AE1336">
        <f>_xlfn.IFNA(VLOOKUP(D1336,states!A$2:D$10,4,FALSE),0)</f>
        <v>0</v>
      </c>
      <c r="AF1336">
        <v>0.5</v>
      </c>
      <c r="AG1336">
        <f>IF(AE1336=0,AF1336,IF(AE1336=1,IF(F1336=0.5,0.5,IF(H1336=1,0.5,1.5)),IF(F1336=0.5,0.5,IF(H1336=1,2.5,1.5))))</f>
        <v>0.5</v>
      </c>
      <c r="AH1336" s="7">
        <f>IF(AC1336="XX",0,1/C1336^(1/5)*IF(E1336=0,100,1)/(E1336+1)^(1/4))</f>
        <v>1.5309059120638666</v>
      </c>
    </row>
    <row r="1337" spans="1:34">
      <c r="A1337">
        <v>1482</v>
      </c>
      <c r="B1337" s="1">
        <v>31290.03</v>
      </c>
      <c r="C1337" s="6">
        <v>0.1</v>
      </c>
      <c r="D1337" t="s">
        <v>5</v>
      </c>
      <c r="E1337">
        <v>2</v>
      </c>
      <c r="F1337">
        <v>4.5</v>
      </c>
      <c r="G1337" t="s">
        <v>1</v>
      </c>
      <c r="H1337">
        <v>1</v>
      </c>
      <c r="I1337" t="s">
        <v>0</v>
      </c>
      <c r="J1337">
        <v>2</v>
      </c>
      <c r="K1337">
        <v>5.5</v>
      </c>
      <c r="L1337" t="s">
        <v>1</v>
      </c>
      <c r="M1337">
        <v>1</v>
      </c>
      <c r="N1337" t="s">
        <v>1538</v>
      </c>
      <c r="O1337">
        <v>1</v>
      </c>
      <c r="P1337" t="str">
        <f>D1337&amp;"-"&amp;F1337&amp;"-"&amp;G1337&amp;"-"&amp;E1337&amp;"-"&amp;H1337</f>
        <v>C2Sigma-4.5-e-2-1</v>
      </c>
      <c r="Q1337" t="str">
        <f>I1337&amp;"-"&amp;K1337&amp;"-"&amp;L1337&amp;"-"&amp;J1337&amp;"-"&amp;M1337</f>
        <v>X2Pi-5.5-e-2-1</v>
      </c>
      <c r="R1337">
        <f>B1337+S1337</f>
        <v>37009.964268006996</v>
      </c>
      <c r="S1337">
        <f>_xlfn.IFNA(VLOOKUP(Q1337,'MARVEL-X'!A$2:I$1400,7,FALSE),VLOOKUP(Q1337,MARVEL!A$2:J$1522,10,FALSE))</f>
        <v>5719.9342680070004</v>
      </c>
      <c r="T1337">
        <f>IF(P1337=P1336,R1337+T1336,R1337)</f>
        <v>37009.964268006996</v>
      </c>
      <c r="U1337">
        <f>IF(P1337=P1336,1+U1336,1)</f>
        <v>1</v>
      </c>
      <c r="V1337" t="str">
        <f t="shared" si="20"/>
        <v/>
      </c>
      <c r="W1337" t="str">
        <f>IF(V1337="","",IF(ABS(V1337-R1337)&gt;W$1,ABS(V1337-R1337),""))</f>
        <v/>
      </c>
      <c r="X1337" t="str">
        <f>Y1337&amp;"-"&amp;Z1337&amp;"-"&amp;AC1337&amp;"-"&amp;AD1337&amp;"-"&amp;AG1337</f>
        <v>4.5-e-C-2-0.5</v>
      </c>
      <c r="Y1337">
        <f>F1337</f>
        <v>4.5</v>
      </c>
      <c r="Z1337" s="2" t="str">
        <f>G1337</f>
        <v>e</v>
      </c>
      <c r="AA1337">
        <f>_xlfn.IFNA(VLOOKUP(X1337,'duo-out'!A$2:Q$5000,5,FALSE),E1337+10*(H1337-1)+1+_xlfn.IFNA(VLOOKUP(D1337,states!A$2:C$10,3,FALSE),1))</f>
        <v>146</v>
      </c>
      <c r="AB1337" t="str">
        <f>IF(V1337="","",V1337)</f>
        <v/>
      </c>
      <c r="AC1337" s="2" t="str">
        <f>_xlfn.IFNA(VLOOKUP(D1337,states!A$2:C$10,2,FALSE),"XX")</f>
        <v>C</v>
      </c>
      <c r="AD1337">
        <f>E1337</f>
        <v>2</v>
      </c>
      <c r="AE1337">
        <f>_xlfn.IFNA(VLOOKUP(D1337,states!A$2:D$10,4,FALSE),0)</f>
        <v>0</v>
      </c>
      <c r="AF1337">
        <v>0.5</v>
      </c>
      <c r="AG1337">
        <f>IF(AE1337=0,AF1337,IF(AE1337=1,IF(F1337=0.5,0.5,IF(H1337=1,0.5,1.5)),IF(F1337=0.5,0.5,IF(H1337=1,2.5,1.5))))</f>
        <v>0.5</v>
      </c>
      <c r="AH1337" s="7">
        <f>IF(AC1337="XX",0,1/C1337^(1/5)*IF(E1337=0,100,1)/(E1337+1)^(1/4))</f>
        <v>1.2042584055782313</v>
      </c>
    </row>
    <row r="1338" spans="1:34">
      <c r="A1338">
        <v>1473</v>
      </c>
      <c r="B1338" s="1">
        <v>31421.13</v>
      </c>
      <c r="C1338" s="6">
        <v>0.1211</v>
      </c>
      <c r="D1338" t="s">
        <v>5</v>
      </c>
      <c r="E1338">
        <v>2</v>
      </c>
      <c r="F1338">
        <v>4.5</v>
      </c>
      <c r="G1338" t="s">
        <v>1</v>
      </c>
      <c r="H1338">
        <v>1</v>
      </c>
      <c r="I1338" t="s">
        <v>0</v>
      </c>
      <c r="J1338">
        <v>2</v>
      </c>
      <c r="K1338">
        <v>4.5</v>
      </c>
      <c r="L1338" t="s">
        <v>2</v>
      </c>
      <c r="M1338">
        <v>1</v>
      </c>
      <c r="N1338" t="s">
        <v>1529</v>
      </c>
      <c r="O1338">
        <v>1</v>
      </c>
      <c r="P1338" t="str">
        <f>D1338&amp;"-"&amp;F1338&amp;"-"&amp;G1338&amp;"-"&amp;E1338&amp;"-"&amp;H1338</f>
        <v>C2Sigma-4.5-e-2-1</v>
      </c>
      <c r="Q1338" t="str">
        <f>I1338&amp;"-"&amp;K1338&amp;"-"&amp;L1338&amp;"-"&amp;J1338&amp;"-"&amp;M1338</f>
        <v>X2Pi-4.5-f-2-1</v>
      </c>
      <c r="R1338">
        <f>B1338+S1338</f>
        <v>37009.865596700998</v>
      </c>
      <c r="S1338">
        <f>_xlfn.IFNA(VLOOKUP(Q1338,'MARVEL-X'!A$2:I$1400,7,FALSE),VLOOKUP(Q1338,MARVEL!A$2:J$1522,10,FALSE))</f>
        <v>5588.7355967009998</v>
      </c>
      <c r="T1338">
        <f>IF(P1338=P1337,R1338+T1337,R1338)</f>
        <v>74019.829864707994</v>
      </c>
      <c r="U1338">
        <f>IF(P1338=P1337,1+U1337,1)</f>
        <v>2</v>
      </c>
      <c r="V1338" t="str">
        <f t="shared" si="20"/>
        <v/>
      </c>
      <c r="W1338" t="str">
        <f>IF(V1338="","",IF(ABS(V1338-R1338)&gt;W$1,ABS(V1338-R1338),""))</f>
        <v/>
      </c>
      <c r="X1338" t="str">
        <f>Y1338&amp;"-"&amp;Z1338&amp;"-"&amp;AC1338&amp;"-"&amp;AD1338&amp;"-"&amp;AG1338</f>
        <v>4.5-e-C-2-0.5</v>
      </c>
      <c r="Y1338">
        <f>F1338</f>
        <v>4.5</v>
      </c>
      <c r="Z1338" s="2" t="str">
        <f>G1338</f>
        <v>e</v>
      </c>
      <c r="AA1338">
        <f>_xlfn.IFNA(VLOOKUP(X1338,'duo-out'!A$2:Q$5000,5,FALSE),E1338+10*(H1338-1)+1+_xlfn.IFNA(VLOOKUP(D1338,states!A$2:C$10,3,FALSE),1))</f>
        <v>146</v>
      </c>
      <c r="AB1338" t="str">
        <f>IF(V1338="","",V1338)</f>
        <v/>
      </c>
      <c r="AC1338" s="2" t="str">
        <f>_xlfn.IFNA(VLOOKUP(D1338,states!A$2:C$10,2,FALSE),"XX")</f>
        <v>C</v>
      </c>
      <c r="AD1338">
        <f>E1338</f>
        <v>2</v>
      </c>
      <c r="AE1338">
        <f>_xlfn.IFNA(VLOOKUP(D1338,states!A$2:D$10,4,FALSE),0)</f>
        <v>0</v>
      </c>
      <c r="AF1338">
        <v>0.5</v>
      </c>
      <c r="AG1338">
        <f>IF(AE1338=0,AF1338,IF(AE1338=1,IF(F1338=0.5,0.5,IF(H1338=1,0.5,1.5)),IF(F1338=0.5,0.5,IF(H1338=1,2.5,1.5))))</f>
        <v>0.5</v>
      </c>
      <c r="AH1338" s="7">
        <f>IF(AC1338="XX",0,1/C1338^(1/5)*IF(E1338=0,100,1)/(E1338+1)^(1/4))</f>
        <v>1.1590198065056498</v>
      </c>
    </row>
    <row r="1339" spans="1:34">
      <c r="A1339">
        <v>1465</v>
      </c>
      <c r="B1339" s="1">
        <v>31525.119999999999</v>
      </c>
      <c r="C1339" s="6">
        <v>0.1</v>
      </c>
      <c r="D1339" t="s">
        <v>5</v>
      </c>
      <c r="E1339">
        <v>2</v>
      </c>
      <c r="F1339">
        <v>4.5</v>
      </c>
      <c r="G1339" t="s">
        <v>1</v>
      </c>
      <c r="H1339">
        <v>1</v>
      </c>
      <c r="I1339" t="s">
        <v>0</v>
      </c>
      <c r="J1339">
        <v>2</v>
      </c>
      <c r="K1339">
        <v>3.5</v>
      </c>
      <c r="L1339" t="s">
        <v>1</v>
      </c>
      <c r="M1339">
        <v>1</v>
      </c>
      <c r="N1339" t="s">
        <v>1521</v>
      </c>
      <c r="O1339">
        <v>1</v>
      </c>
      <c r="P1339" t="str">
        <f>D1339&amp;"-"&amp;F1339&amp;"-"&amp;G1339&amp;"-"&amp;E1339&amp;"-"&amp;H1339</f>
        <v>C2Sigma-4.5-e-2-1</v>
      </c>
      <c r="Q1339" t="str">
        <f>I1339&amp;"-"&amp;K1339&amp;"-"&amp;L1339&amp;"-"&amp;J1339&amp;"-"&amp;M1339</f>
        <v>X2Pi-3.5-e-2-1</v>
      </c>
      <c r="R1339">
        <f>B1339+S1339</f>
        <v>37009.961990156997</v>
      </c>
      <c r="S1339">
        <f>_xlfn.IFNA(VLOOKUP(Q1339,'MARVEL-X'!A$2:I$1400,7,FALSE),VLOOKUP(Q1339,MARVEL!A$2:J$1522,10,FALSE))</f>
        <v>5484.8419901569996</v>
      </c>
      <c r="T1339">
        <f>IF(P1339=P1338,R1339+T1338,R1339)</f>
        <v>111029.79185486499</v>
      </c>
      <c r="U1339">
        <f>IF(P1339=P1338,1+U1338,1)</f>
        <v>3</v>
      </c>
      <c r="V1339" t="str">
        <f t="shared" si="20"/>
        <v/>
      </c>
      <c r="W1339" t="str">
        <f>IF(V1339="","",IF(ABS(V1339-R1339)&gt;W$1,ABS(V1339-R1339),""))</f>
        <v/>
      </c>
      <c r="X1339" t="str">
        <f>Y1339&amp;"-"&amp;Z1339&amp;"-"&amp;AC1339&amp;"-"&amp;AD1339&amp;"-"&amp;AG1339</f>
        <v>4.5-e-C-2-0.5</v>
      </c>
      <c r="Y1339">
        <f>F1339</f>
        <v>4.5</v>
      </c>
      <c r="Z1339" s="2" t="str">
        <f>G1339</f>
        <v>e</v>
      </c>
      <c r="AA1339">
        <f>_xlfn.IFNA(VLOOKUP(X1339,'duo-out'!A$2:Q$5000,5,FALSE),E1339+10*(H1339-1)+1+_xlfn.IFNA(VLOOKUP(D1339,states!A$2:C$10,3,FALSE),1))</f>
        <v>146</v>
      </c>
      <c r="AB1339" t="str">
        <f>IF(V1339="","",V1339)</f>
        <v/>
      </c>
      <c r="AC1339" s="2" t="str">
        <f>_xlfn.IFNA(VLOOKUP(D1339,states!A$2:C$10,2,FALSE),"XX")</f>
        <v>C</v>
      </c>
      <c r="AD1339">
        <f>E1339</f>
        <v>2</v>
      </c>
      <c r="AE1339">
        <f>_xlfn.IFNA(VLOOKUP(D1339,states!A$2:D$10,4,FALSE),0)</f>
        <v>0</v>
      </c>
      <c r="AF1339">
        <v>0.5</v>
      </c>
      <c r="AG1339">
        <f>IF(AE1339=0,AF1339,IF(AE1339=1,IF(F1339=0.5,0.5,IF(H1339=1,0.5,1.5)),IF(F1339=0.5,0.5,IF(H1339=1,2.5,1.5))))</f>
        <v>0.5</v>
      </c>
      <c r="AH1339" s="7">
        <f>IF(AC1339="XX",0,1/C1339^(1/5)*IF(E1339=0,100,1)/(E1339+1)^(1/4))</f>
        <v>1.2042584055782313</v>
      </c>
    </row>
    <row r="1340" spans="1:34">
      <c r="A1340">
        <v>5009</v>
      </c>
      <c r="B1340" s="1">
        <v>31525.149000000001</v>
      </c>
      <c r="C1340" s="6">
        <v>0.05</v>
      </c>
      <c r="D1340" t="s">
        <v>5</v>
      </c>
      <c r="E1340">
        <v>2</v>
      </c>
      <c r="F1340">
        <v>4.5</v>
      </c>
      <c r="G1340" t="s">
        <v>1</v>
      </c>
      <c r="H1340">
        <v>1</v>
      </c>
      <c r="I1340" t="s">
        <v>0</v>
      </c>
      <c r="J1340">
        <v>2</v>
      </c>
      <c r="K1340">
        <v>3.5</v>
      </c>
      <c r="L1340" t="s">
        <v>1</v>
      </c>
      <c r="M1340">
        <v>1</v>
      </c>
      <c r="N1340" t="s">
        <v>5065</v>
      </c>
      <c r="O1340">
        <v>1</v>
      </c>
      <c r="P1340" t="str">
        <f>D1340&amp;"-"&amp;F1340&amp;"-"&amp;G1340&amp;"-"&amp;E1340&amp;"-"&amp;H1340</f>
        <v>C2Sigma-4.5-e-2-1</v>
      </c>
      <c r="Q1340" t="str">
        <f>I1340&amp;"-"&amp;K1340&amp;"-"&amp;L1340&amp;"-"&amp;J1340&amp;"-"&amp;M1340</f>
        <v>X2Pi-3.5-e-2-1</v>
      </c>
      <c r="R1340">
        <f>B1340+S1340</f>
        <v>37009.990990156999</v>
      </c>
      <c r="S1340">
        <f>_xlfn.IFNA(VLOOKUP(Q1340,'MARVEL-X'!A$2:I$1400,7,FALSE),VLOOKUP(Q1340,MARVEL!A$2:J$1522,10,FALSE))</f>
        <v>5484.8419901569996</v>
      </c>
      <c r="T1340">
        <f>IF(P1340=P1339,R1340+T1339,R1340)</f>
        <v>148039.78284502198</v>
      </c>
      <c r="U1340">
        <f>IF(P1340=P1339,1+U1339,1)</f>
        <v>4</v>
      </c>
      <c r="V1340" t="str">
        <f t="shared" si="20"/>
        <v/>
      </c>
      <c r="W1340" t="str">
        <f>IF(V1340="","",IF(ABS(V1340-R1340)&gt;W$1,ABS(V1340-R1340),""))</f>
        <v/>
      </c>
      <c r="X1340" t="str">
        <f>Y1340&amp;"-"&amp;Z1340&amp;"-"&amp;AC1340&amp;"-"&amp;AD1340&amp;"-"&amp;AG1340</f>
        <v>4.5-e-C-2-0.5</v>
      </c>
      <c r="Y1340">
        <f>F1340</f>
        <v>4.5</v>
      </c>
      <c r="Z1340" s="2" t="str">
        <f>G1340</f>
        <v>e</v>
      </c>
      <c r="AA1340">
        <f>_xlfn.IFNA(VLOOKUP(X1340,'duo-out'!A$2:Q$5000,5,FALSE),E1340+10*(H1340-1)+1+_xlfn.IFNA(VLOOKUP(D1340,states!A$2:C$10,3,FALSE),1))</f>
        <v>146</v>
      </c>
      <c r="AB1340" t="str">
        <f>IF(V1340="","",V1340)</f>
        <v/>
      </c>
      <c r="AC1340" s="2" t="str">
        <f>_xlfn.IFNA(VLOOKUP(D1340,states!A$2:C$10,2,FALSE),"XX")</f>
        <v>C</v>
      </c>
      <c r="AD1340">
        <f>E1340</f>
        <v>2</v>
      </c>
      <c r="AE1340">
        <f>_xlfn.IFNA(VLOOKUP(D1340,states!A$2:D$10,4,FALSE),0)</f>
        <v>0</v>
      </c>
      <c r="AF1340">
        <v>0.5</v>
      </c>
      <c r="AG1340">
        <f>IF(AE1340=0,AF1340,IF(AE1340=1,IF(F1340=0.5,0.5,IF(H1340=1,0.5,1.5)),IF(F1340=0.5,0.5,IF(H1340=1,2.5,1.5))))</f>
        <v>0.5</v>
      </c>
      <c r="AH1340" s="7">
        <f>IF(AC1340="XX",0,1/C1340^(1/5)*IF(E1340=0,100,1)/(E1340+1)^(1/4))</f>
        <v>1.3833296494790666</v>
      </c>
    </row>
    <row r="1341" spans="1:34">
      <c r="A1341">
        <v>4963</v>
      </c>
      <c r="B1341" s="1">
        <v>31290.111000000001</v>
      </c>
      <c r="C1341" s="6">
        <v>9.7659999999999997E-2</v>
      </c>
      <c r="D1341" t="s">
        <v>5</v>
      </c>
      <c r="E1341">
        <v>2</v>
      </c>
      <c r="F1341">
        <v>4.5</v>
      </c>
      <c r="G1341" t="s">
        <v>1</v>
      </c>
      <c r="H1341">
        <v>1</v>
      </c>
      <c r="I1341" t="s">
        <v>0</v>
      </c>
      <c r="J1341">
        <v>2</v>
      </c>
      <c r="K1341">
        <v>5.5</v>
      </c>
      <c r="L1341" t="s">
        <v>1</v>
      </c>
      <c r="M1341">
        <v>1</v>
      </c>
      <c r="N1341" t="s">
        <v>5019</v>
      </c>
      <c r="O1341">
        <v>1</v>
      </c>
      <c r="P1341" t="str">
        <f>D1341&amp;"-"&amp;F1341&amp;"-"&amp;G1341&amp;"-"&amp;E1341&amp;"-"&amp;H1341</f>
        <v>C2Sigma-4.5-e-2-1</v>
      </c>
      <c r="Q1341" t="str">
        <f>I1341&amp;"-"&amp;K1341&amp;"-"&amp;L1341&amp;"-"&amp;J1341&amp;"-"&amp;M1341</f>
        <v>X2Pi-5.5-e-2-1</v>
      </c>
      <c r="R1341">
        <f>B1341+S1341</f>
        <v>37010.045268007001</v>
      </c>
      <c r="S1341">
        <f>_xlfn.IFNA(VLOOKUP(Q1341,'MARVEL-X'!A$2:I$1400,7,FALSE),VLOOKUP(Q1341,MARVEL!A$2:J$1522,10,FALSE))</f>
        <v>5719.9342680070004</v>
      </c>
      <c r="T1341">
        <f>IF(P1341=P1340,R1341+T1340,R1341)</f>
        <v>185049.82811302898</v>
      </c>
      <c r="U1341">
        <f>IF(P1341=P1340,1+U1340,1)</f>
        <v>5</v>
      </c>
      <c r="V1341">
        <f t="shared" si="20"/>
        <v>37009.9656226058</v>
      </c>
      <c r="W1341">
        <f>IF(V1341="","",IF(ABS(V1341-R1341)&gt;W$1,ABS(V1341-R1341),""))</f>
        <v>7.9645401201560162E-2</v>
      </c>
      <c r="X1341" t="str">
        <f>Y1341&amp;"-"&amp;Z1341&amp;"-"&amp;AC1341&amp;"-"&amp;AD1341&amp;"-"&amp;AG1341</f>
        <v>4.5-e-C-2-0.5</v>
      </c>
      <c r="Y1341">
        <f>F1341</f>
        <v>4.5</v>
      </c>
      <c r="Z1341" s="2" t="str">
        <f>G1341</f>
        <v>e</v>
      </c>
      <c r="AA1341">
        <f>_xlfn.IFNA(VLOOKUP(X1341,'duo-out'!A$2:Q$5000,5,FALSE),E1341+10*(H1341-1)+1+_xlfn.IFNA(VLOOKUP(D1341,states!A$2:C$10,3,FALSE),1))</f>
        <v>146</v>
      </c>
      <c r="AB1341">
        <f>IF(V1341="","",V1341)</f>
        <v>37009.9656226058</v>
      </c>
      <c r="AC1341" s="2" t="str">
        <f>_xlfn.IFNA(VLOOKUP(D1341,states!A$2:C$10,2,FALSE),"XX")</f>
        <v>C</v>
      </c>
      <c r="AD1341">
        <f>E1341</f>
        <v>2</v>
      </c>
      <c r="AE1341">
        <f>_xlfn.IFNA(VLOOKUP(D1341,states!A$2:D$10,4,FALSE),0)</f>
        <v>0</v>
      </c>
      <c r="AF1341">
        <v>0.5</v>
      </c>
      <c r="AG1341">
        <f>IF(AE1341=0,AF1341,IF(AE1341=1,IF(F1341=0.5,0.5,IF(H1341=1,0.5,1.5)),IF(F1341=0.5,0.5,IF(H1341=1,2.5,1.5))))</f>
        <v>0.5</v>
      </c>
      <c r="AH1341" s="7">
        <f>IF(AC1341="XX",0,1/C1341^(1/5)*IF(E1341=0,100,1)/(E1341+1)^(1/4))</f>
        <v>1.2099748471372334</v>
      </c>
    </row>
    <row r="1342" spans="1:34">
      <c r="A1342">
        <v>4793</v>
      </c>
      <c r="B1342" s="1">
        <v>31935.825000000001</v>
      </c>
      <c r="C1342" s="6">
        <v>0.02</v>
      </c>
      <c r="D1342" t="s">
        <v>5</v>
      </c>
      <c r="E1342">
        <v>0</v>
      </c>
      <c r="F1342">
        <v>4.5</v>
      </c>
      <c r="G1342" t="s">
        <v>2</v>
      </c>
      <c r="H1342">
        <v>2</v>
      </c>
      <c r="I1342" t="s">
        <v>0</v>
      </c>
      <c r="J1342">
        <v>0</v>
      </c>
      <c r="K1342">
        <v>3.5</v>
      </c>
      <c r="L1342" t="s">
        <v>2</v>
      </c>
      <c r="M1342">
        <v>2</v>
      </c>
      <c r="N1342" t="s">
        <v>4849</v>
      </c>
      <c r="O1342">
        <v>1</v>
      </c>
      <c r="P1342" t="str">
        <f>D1342&amp;"-"&amp;F1342&amp;"-"&amp;G1342&amp;"-"&amp;E1342&amp;"-"&amp;H1342</f>
        <v>C2Sigma-4.5-f-0-2</v>
      </c>
      <c r="Q1342" t="str">
        <f>I1342&amp;"-"&amp;K1342&amp;"-"&amp;L1342&amp;"-"&amp;J1342&amp;"-"&amp;M1342</f>
        <v>X2Pi-3.5-f-0-2</v>
      </c>
      <c r="R1342">
        <f>B1342+S1342</f>
        <v>32203.485933923999</v>
      </c>
      <c r="S1342">
        <f>_xlfn.IFNA(VLOOKUP(Q1342,'MARVEL-X'!A$2:I$1400,7,FALSE),VLOOKUP(Q1342,MARVEL!A$2:J$1522,10,FALSE))</f>
        <v>267.66093392400001</v>
      </c>
      <c r="T1342">
        <f>IF(P1342=P1341,R1342+T1341,R1342)</f>
        <v>32203.485933923999</v>
      </c>
      <c r="U1342">
        <f>IF(P1342=P1341,1+U1341,1)</f>
        <v>1</v>
      </c>
      <c r="V1342" t="str">
        <f t="shared" si="20"/>
        <v/>
      </c>
      <c r="W1342" t="str">
        <f>IF(V1342="","",IF(ABS(V1342-R1342)&gt;W$1,ABS(V1342-R1342),""))</f>
        <v/>
      </c>
      <c r="X1342" t="str">
        <f>Y1342&amp;"-"&amp;Z1342&amp;"-"&amp;AC1342&amp;"-"&amp;AD1342&amp;"-"&amp;AG1342</f>
        <v>4.5-f-C-0-0.5</v>
      </c>
      <c r="Y1342">
        <f>F1342</f>
        <v>4.5</v>
      </c>
      <c r="Z1342" s="2" t="str">
        <f>G1342</f>
        <v>f</v>
      </c>
      <c r="AA1342">
        <f>_xlfn.IFNA(VLOOKUP(X1342,'duo-out'!A$2:Q$5000,5,FALSE),E1342+10*(H1342-1)+1+_xlfn.IFNA(VLOOKUP(D1342,states!A$2:C$10,3,FALSE),1))</f>
        <v>117</v>
      </c>
      <c r="AB1342" t="str">
        <f>IF(V1342="","",V1342)</f>
        <v/>
      </c>
      <c r="AC1342" s="2" t="str">
        <f>_xlfn.IFNA(VLOOKUP(D1342,states!A$2:C$10,2,FALSE),"XX")</f>
        <v>C</v>
      </c>
      <c r="AD1342">
        <f>E1342</f>
        <v>0</v>
      </c>
      <c r="AE1342">
        <f>_xlfn.IFNA(VLOOKUP(D1342,states!A$2:D$10,4,FALSE),0)</f>
        <v>0</v>
      </c>
      <c r="AF1342">
        <v>0.5</v>
      </c>
      <c r="AG1342">
        <f>IF(AE1342=0,AF1342,IF(AE1342=1,IF(F1342=0.5,0.5,IF(H1342=1,0.5,1.5)),IF(F1342=0.5,0.5,IF(H1342=1,2.5,1.5))))</f>
        <v>0.5</v>
      </c>
      <c r="AH1342" s="7">
        <f>IF(AC1342="XX",0,1/C1342^(1/5)*IF(E1342=0,100,1)/(E1342+1)^(1/4))</f>
        <v>218.67241478865563</v>
      </c>
    </row>
    <row r="1343" spans="1:34">
      <c r="A1343">
        <v>4768</v>
      </c>
      <c r="B1343" s="1">
        <v>31624.508999999998</v>
      </c>
      <c r="C1343" s="6">
        <v>0.02</v>
      </c>
      <c r="D1343" t="s">
        <v>5</v>
      </c>
      <c r="E1343">
        <v>0</v>
      </c>
      <c r="F1343">
        <v>4.5</v>
      </c>
      <c r="G1343" t="s">
        <v>2</v>
      </c>
      <c r="H1343">
        <v>2</v>
      </c>
      <c r="I1343" t="s">
        <v>0</v>
      </c>
      <c r="J1343">
        <v>0</v>
      </c>
      <c r="K1343">
        <v>5.5</v>
      </c>
      <c r="L1343" t="s">
        <v>2</v>
      </c>
      <c r="M1343">
        <v>2</v>
      </c>
      <c r="N1343" t="s">
        <v>4824</v>
      </c>
      <c r="O1343">
        <v>1</v>
      </c>
      <c r="P1343" t="str">
        <f>D1343&amp;"-"&amp;F1343&amp;"-"&amp;G1343&amp;"-"&amp;E1343&amp;"-"&amp;H1343</f>
        <v>C2Sigma-4.5-f-0-2</v>
      </c>
      <c r="Q1343" t="str">
        <f>I1343&amp;"-"&amp;K1343&amp;"-"&amp;L1343&amp;"-"&amp;J1343&amp;"-"&amp;M1343</f>
        <v>X2Pi-5.5-f-0-2</v>
      </c>
      <c r="R1343">
        <f>B1343+S1343</f>
        <v>32203.489885583997</v>
      </c>
      <c r="S1343">
        <f>_xlfn.IFNA(VLOOKUP(Q1343,'MARVEL-X'!A$2:I$1400,7,FALSE),VLOOKUP(Q1343,MARVEL!A$2:J$1522,10,FALSE))</f>
        <v>578.98088558400002</v>
      </c>
      <c r="T1343">
        <f>IF(P1343=P1342,R1343+T1342,R1343)</f>
        <v>64406.975819507992</v>
      </c>
      <c r="U1343">
        <f>IF(P1343=P1342,1+U1342,1)</f>
        <v>2</v>
      </c>
      <c r="V1343" t="str">
        <f t="shared" si="20"/>
        <v/>
      </c>
      <c r="W1343" t="str">
        <f>IF(V1343="","",IF(ABS(V1343-R1343)&gt;W$1,ABS(V1343-R1343),""))</f>
        <v/>
      </c>
      <c r="X1343" t="str">
        <f>Y1343&amp;"-"&amp;Z1343&amp;"-"&amp;AC1343&amp;"-"&amp;AD1343&amp;"-"&amp;AG1343</f>
        <v>4.5-f-C-0-0.5</v>
      </c>
      <c r="Y1343">
        <f>F1343</f>
        <v>4.5</v>
      </c>
      <c r="Z1343" s="2" t="str">
        <f>G1343</f>
        <v>f</v>
      </c>
      <c r="AA1343">
        <f>_xlfn.IFNA(VLOOKUP(X1343,'duo-out'!A$2:Q$5000,5,FALSE),E1343+10*(H1343-1)+1+_xlfn.IFNA(VLOOKUP(D1343,states!A$2:C$10,3,FALSE),1))</f>
        <v>117</v>
      </c>
      <c r="AB1343" t="str">
        <f>IF(V1343="","",V1343)</f>
        <v/>
      </c>
      <c r="AC1343" s="2" t="str">
        <f>_xlfn.IFNA(VLOOKUP(D1343,states!A$2:C$10,2,FALSE),"XX")</f>
        <v>C</v>
      </c>
      <c r="AD1343">
        <f>E1343</f>
        <v>0</v>
      </c>
      <c r="AE1343">
        <f>_xlfn.IFNA(VLOOKUP(D1343,states!A$2:D$10,4,FALSE),0)</f>
        <v>0</v>
      </c>
      <c r="AF1343">
        <v>0.5</v>
      </c>
      <c r="AG1343">
        <f>IF(AE1343=0,AF1343,IF(AE1343=1,IF(F1343=0.5,0.5,IF(H1343=1,0.5,1.5)),IF(F1343=0.5,0.5,IF(H1343=1,2.5,1.5))))</f>
        <v>0.5</v>
      </c>
      <c r="AH1343" s="7">
        <f>IF(AC1343="XX",0,1/C1343^(1/5)*IF(E1343=0,100,1)/(E1343+1)^(1/4))</f>
        <v>218.67241478865563</v>
      </c>
    </row>
    <row r="1344" spans="1:34">
      <c r="A1344">
        <v>4492</v>
      </c>
      <c r="B1344" s="1">
        <v>31795.263500000001</v>
      </c>
      <c r="C1344" s="6">
        <v>2E-3</v>
      </c>
      <c r="D1344" t="s">
        <v>5</v>
      </c>
      <c r="E1344">
        <v>0</v>
      </c>
      <c r="F1344">
        <v>4.5</v>
      </c>
      <c r="G1344" t="s">
        <v>2</v>
      </c>
      <c r="H1344">
        <v>2</v>
      </c>
      <c r="I1344" t="s">
        <v>0</v>
      </c>
      <c r="J1344">
        <v>0</v>
      </c>
      <c r="K1344">
        <v>4.5</v>
      </c>
      <c r="L1344" t="s">
        <v>1</v>
      </c>
      <c r="M1344">
        <v>2</v>
      </c>
      <c r="N1344" t="s">
        <v>4548</v>
      </c>
      <c r="O1344">
        <v>1</v>
      </c>
      <c r="P1344" t="str">
        <f>D1344&amp;"-"&amp;F1344&amp;"-"&amp;G1344&amp;"-"&amp;E1344&amp;"-"&amp;H1344</f>
        <v>C2Sigma-4.5-f-0-2</v>
      </c>
      <c r="Q1344" t="str">
        <f>I1344&amp;"-"&amp;K1344&amp;"-"&amp;L1344&amp;"-"&amp;J1344&amp;"-"&amp;M1344</f>
        <v>X2Pi-4.5-e-0-2</v>
      </c>
      <c r="R1344">
        <f>B1344+S1344</f>
        <v>32203.491453531002</v>
      </c>
      <c r="S1344">
        <f>_xlfn.IFNA(VLOOKUP(Q1344,'MARVEL-X'!A$2:I$1400,7,FALSE),VLOOKUP(Q1344,MARVEL!A$2:J$1522,10,FALSE))</f>
        <v>408.22795353100003</v>
      </c>
      <c r="T1344">
        <f>IF(P1344=P1343,R1344+T1343,R1344)</f>
        <v>96610.467273038987</v>
      </c>
      <c r="U1344">
        <f>IF(P1344=P1343,1+U1343,1)</f>
        <v>3</v>
      </c>
      <c r="V1344" t="str">
        <f t="shared" si="20"/>
        <v/>
      </c>
      <c r="W1344" t="str">
        <f>IF(V1344="","",IF(ABS(V1344-R1344)&gt;W$1,ABS(V1344-R1344),""))</f>
        <v/>
      </c>
      <c r="X1344" t="str">
        <f>Y1344&amp;"-"&amp;Z1344&amp;"-"&amp;AC1344&amp;"-"&amp;AD1344&amp;"-"&amp;AG1344</f>
        <v>4.5-f-C-0-0.5</v>
      </c>
      <c r="Y1344">
        <f>F1344</f>
        <v>4.5</v>
      </c>
      <c r="Z1344" s="2" t="str">
        <f>G1344</f>
        <v>f</v>
      </c>
      <c r="AA1344">
        <f>_xlfn.IFNA(VLOOKUP(X1344,'duo-out'!A$2:Q$5000,5,FALSE),E1344+10*(H1344-1)+1+_xlfn.IFNA(VLOOKUP(D1344,states!A$2:C$10,3,FALSE),1))</f>
        <v>117</v>
      </c>
      <c r="AB1344" t="str">
        <f>IF(V1344="","",V1344)</f>
        <v/>
      </c>
      <c r="AC1344" s="2" t="str">
        <f>_xlfn.IFNA(VLOOKUP(D1344,states!A$2:C$10,2,FALSE),"XX")</f>
        <v>C</v>
      </c>
      <c r="AD1344">
        <f>E1344</f>
        <v>0</v>
      </c>
      <c r="AE1344">
        <f>_xlfn.IFNA(VLOOKUP(D1344,states!A$2:D$10,4,FALSE),0)</f>
        <v>0</v>
      </c>
      <c r="AF1344">
        <v>0.5</v>
      </c>
      <c r="AG1344">
        <f>IF(AE1344=0,AF1344,IF(AE1344=1,IF(F1344=0.5,0.5,IF(H1344=1,0.5,1.5)),IF(F1344=0.5,0.5,IF(H1344=1,2.5,1.5))))</f>
        <v>0.5</v>
      </c>
      <c r="AH1344" s="7">
        <f>IF(AC1344="XX",0,1/C1344^(1/5)*IF(E1344=0,100,1)/(E1344+1)^(1/4))</f>
        <v>346.57242157757321</v>
      </c>
    </row>
    <row r="1345" spans="1:34">
      <c r="A1345">
        <v>1452</v>
      </c>
      <c r="B1345" s="1">
        <v>32045.7</v>
      </c>
      <c r="C1345" s="6">
        <v>0.43769999999999998</v>
      </c>
      <c r="D1345" t="s">
        <v>5</v>
      </c>
      <c r="E1345">
        <v>0</v>
      </c>
      <c r="F1345">
        <v>4.5</v>
      </c>
      <c r="G1345" t="s">
        <v>2</v>
      </c>
      <c r="H1345">
        <v>2</v>
      </c>
      <c r="I1345" t="s">
        <v>0</v>
      </c>
      <c r="J1345">
        <v>0</v>
      </c>
      <c r="K1345">
        <v>3.5</v>
      </c>
      <c r="L1345" t="s">
        <v>2</v>
      </c>
      <c r="M1345">
        <v>1</v>
      </c>
      <c r="N1345" t="s">
        <v>1508</v>
      </c>
      <c r="O1345">
        <v>1</v>
      </c>
      <c r="P1345" t="str">
        <f>D1345&amp;"-"&amp;F1345&amp;"-"&amp;G1345&amp;"-"&amp;E1345&amp;"-"&amp;H1345</f>
        <v>C2Sigma-4.5-f-0-2</v>
      </c>
      <c r="Q1345" t="str">
        <f>I1345&amp;"-"&amp;K1345&amp;"-"&amp;L1345&amp;"-"&amp;J1345&amp;"-"&amp;M1345</f>
        <v>X2Pi-3.5-f-0-1</v>
      </c>
      <c r="R1345">
        <f>B1345+S1345</f>
        <v>32203.092251851001</v>
      </c>
      <c r="S1345">
        <f>_xlfn.IFNA(VLOOKUP(Q1345,'MARVEL-X'!A$2:I$1400,7,FALSE),VLOOKUP(Q1345,MARVEL!A$2:J$1522,10,FALSE))</f>
        <v>157.392251851</v>
      </c>
      <c r="T1345">
        <f>IF(P1345=P1344,R1345+T1344,R1345)</f>
        <v>128813.55952488999</v>
      </c>
      <c r="U1345">
        <f>IF(P1345=P1344,1+U1344,1)</f>
        <v>4</v>
      </c>
      <c r="V1345" t="str">
        <f t="shared" si="20"/>
        <v/>
      </c>
      <c r="W1345" t="str">
        <f>IF(V1345="","",IF(ABS(V1345-R1345)&gt;W$1,ABS(V1345-R1345),""))</f>
        <v/>
      </c>
      <c r="X1345" t="str">
        <f>Y1345&amp;"-"&amp;Z1345&amp;"-"&amp;AC1345&amp;"-"&amp;AD1345&amp;"-"&amp;AG1345</f>
        <v>4.5-f-C-0-0.5</v>
      </c>
      <c r="Y1345">
        <f>F1345</f>
        <v>4.5</v>
      </c>
      <c r="Z1345" s="2" t="str">
        <f>G1345</f>
        <v>f</v>
      </c>
      <c r="AA1345">
        <f>_xlfn.IFNA(VLOOKUP(X1345,'duo-out'!A$2:Q$5000,5,FALSE),E1345+10*(H1345-1)+1+_xlfn.IFNA(VLOOKUP(D1345,states!A$2:C$10,3,FALSE),1))</f>
        <v>117</v>
      </c>
      <c r="AB1345" t="str">
        <f>IF(V1345="","",V1345)</f>
        <v/>
      </c>
      <c r="AC1345" s="2" t="str">
        <f>_xlfn.IFNA(VLOOKUP(D1345,states!A$2:C$10,2,FALSE),"XX")</f>
        <v>C</v>
      </c>
      <c r="AD1345">
        <f>E1345</f>
        <v>0</v>
      </c>
      <c r="AE1345">
        <f>_xlfn.IFNA(VLOOKUP(D1345,states!A$2:D$10,4,FALSE),0)</f>
        <v>0</v>
      </c>
      <c r="AF1345">
        <v>0.5</v>
      </c>
      <c r="AG1345">
        <f>IF(AE1345=0,AF1345,IF(AE1345=1,IF(F1345=0.5,0.5,IF(H1345=1,0.5,1.5)),IF(F1345=0.5,0.5,IF(H1345=1,2.5,1.5))))</f>
        <v>0.5</v>
      </c>
      <c r="AH1345" s="7">
        <f>IF(AC1345="XX",0,1/C1345^(1/5)*IF(E1345=0,100,1)/(E1345+1)^(1/4))</f>
        <v>117.96812878548275</v>
      </c>
    </row>
    <row r="1346" spans="1:34">
      <c r="A1346">
        <v>4686</v>
      </c>
      <c r="B1346" s="1">
        <v>31935.88</v>
      </c>
      <c r="C1346" s="6">
        <v>0.2</v>
      </c>
      <c r="D1346" t="s">
        <v>5</v>
      </c>
      <c r="E1346">
        <v>0</v>
      </c>
      <c r="F1346">
        <v>4.5</v>
      </c>
      <c r="G1346" t="s">
        <v>2</v>
      </c>
      <c r="H1346">
        <v>2</v>
      </c>
      <c r="I1346" t="s">
        <v>0</v>
      </c>
      <c r="J1346">
        <v>0</v>
      </c>
      <c r="K1346">
        <v>3.5</v>
      </c>
      <c r="L1346" t="s">
        <v>2</v>
      </c>
      <c r="M1346">
        <v>2</v>
      </c>
      <c r="N1346" t="s">
        <v>4742</v>
      </c>
      <c r="O1346">
        <v>1</v>
      </c>
      <c r="P1346" t="str">
        <f>D1346&amp;"-"&amp;F1346&amp;"-"&amp;G1346&amp;"-"&amp;E1346&amp;"-"&amp;H1346</f>
        <v>C2Sigma-4.5-f-0-2</v>
      </c>
      <c r="Q1346" t="str">
        <f>I1346&amp;"-"&amp;K1346&amp;"-"&amp;L1346&amp;"-"&amp;J1346&amp;"-"&amp;M1346</f>
        <v>X2Pi-3.5-f-0-2</v>
      </c>
      <c r="R1346">
        <f>B1346+S1346</f>
        <v>32203.540933924</v>
      </c>
      <c r="S1346">
        <f>_xlfn.IFNA(VLOOKUP(Q1346,'MARVEL-X'!A$2:I$1400,7,FALSE),VLOOKUP(Q1346,MARVEL!A$2:J$1522,10,FALSE))</f>
        <v>267.66093392400001</v>
      </c>
      <c r="T1346">
        <f>IF(P1346=P1345,R1346+T1345,R1346)</f>
        <v>161017.10045881401</v>
      </c>
      <c r="U1346">
        <f>IF(P1346=P1345,1+U1345,1)</f>
        <v>5</v>
      </c>
      <c r="V1346" t="str">
        <f t="shared" si="20"/>
        <v/>
      </c>
      <c r="W1346" t="str">
        <f>IF(V1346="","",IF(ABS(V1346-R1346)&gt;W$1,ABS(V1346-R1346),""))</f>
        <v/>
      </c>
      <c r="X1346" t="str">
        <f>Y1346&amp;"-"&amp;Z1346&amp;"-"&amp;AC1346&amp;"-"&amp;AD1346&amp;"-"&amp;AG1346</f>
        <v>4.5-f-C-0-0.5</v>
      </c>
      <c r="Y1346">
        <f>F1346</f>
        <v>4.5</v>
      </c>
      <c r="Z1346" s="2" t="str">
        <f>G1346</f>
        <v>f</v>
      </c>
      <c r="AA1346">
        <f>_xlfn.IFNA(VLOOKUP(X1346,'duo-out'!A$2:Q$5000,5,FALSE),E1346+10*(H1346-1)+1+_xlfn.IFNA(VLOOKUP(D1346,states!A$2:C$10,3,FALSE),1))</f>
        <v>117</v>
      </c>
      <c r="AB1346" t="str">
        <f>IF(V1346="","",V1346)</f>
        <v/>
      </c>
      <c r="AC1346" s="2" t="str">
        <f>_xlfn.IFNA(VLOOKUP(D1346,states!A$2:C$10,2,FALSE),"XX")</f>
        <v>C</v>
      </c>
      <c r="AD1346">
        <f>E1346</f>
        <v>0</v>
      </c>
      <c r="AE1346">
        <f>_xlfn.IFNA(VLOOKUP(D1346,states!A$2:D$10,4,FALSE),0)</f>
        <v>0</v>
      </c>
      <c r="AF1346">
        <v>0.5</v>
      </c>
      <c r="AG1346">
        <f>IF(AE1346=0,AF1346,IF(AE1346=1,IF(F1346=0.5,0.5,IF(H1346=1,0.5,1.5)),IF(F1346=0.5,0.5,IF(H1346=1,2.5,1.5))))</f>
        <v>0.5</v>
      </c>
      <c r="AH1346" s="7">
        <f>IF(AC1346="XX",0,1/C1346^(1/5)*IF(E1346=0,100,1)/(E1346+1)^(1/4))</f>
        <v>137.97296614612148</v>
      </c>
    </row>
    <row r="1347" spans="1:34">
      <c r="A1347">
        <v>4648</v>
      </c>
      <c r="B1347" s="1">
        <v>31795.3</v>
      </c>
      <c r="C1347" s="6">
        <v>0.2</v>
      </c>
      <c r="D1347" t="s">
        <v>5</v>
      </c>
      <c r="E1347">
        <v>0</v>
      </c>
      <c r="F1347">
        <v>4.5</v>
      </c>
      <c r="G1347" t="s">
        <v>2</v>
      </c>
      <c r="H1347">
        <v>2</v>
      </c>
      <c r="I1347" t="s">
        <v>0</v>
      </c>
      <c r="J1347">
        <v>0</v>
      </c>
      <c r="K1347">
        <v>4.5</v>
      </c>
      <c r="L1347" t="s">
        <v>1</v>
      </c>
      <c r="M1347">
        <v>2</v>
      </c>
      <c r="N1347" t="s">
        <v>4704</v>
      </c>
      <c r="O1347">
        <v>1</v>
      </c>
      <c r="P1347" t="str">
        <f>D1347&amp;"-"&amp;F1347&amp;"-"&amp;G1347&amp;"-"&amp;E1347&amp;"-"&amp;H1347</f>
        <v>C2Sigma-4.5-f-0-2</v>
      </c>
      <c r="Q1347" t="str">
        <f>I1347&amp;"-"&amp;K1347&amp;"-"&amp;L1347&amp;"-"&amp;J1347&amp;"-"&amp;M1347</f>
        <v>X2Pi-4.5-e-0-2</v>
      </c>
      <c r="R1347">
        <f>B1347+S1347</f>
        <v>32203.527953531</v>
      </c>
      <c r="S1347">
        <f>_xlfn.IFNA(VLOOKUP(Q1347,'MARVEL-X'!A$2:I$1400,7,FALSE),VLOOKUP(Q1347,MARVEL!A$2:J$1522,10,FALSE))</f>
        <v>408.22795353100003</v>
      </c>
      <c r="T1347">
        <f>IF(P1347=P1346,R1347+T1346,R1347)</f>
        <v>193220.62841234502</v>
      </c>
      <c r="U1347">
        <f>IF(P1347=P1346,1+U1346,1)</f>
        <v>6</v>
      </c>
      <c r="V1347" t="str">
        <f t="shared" ref="V1347:V1410" si="21">IF(P1347=P1348,"",T1347/U1347)</f>
        <v/>
      </c>
      <c r="W1347" t="str">
        <f>IF(V1347="","",IF(ABS(V1347-R1347)&gt;W$1,ABS(V1347-R1347),""))</f>
        <v/>
      </c>
      <c r="X1347" t="str">
        <f>Y1347&amp;"-"&amp;Z1347&amp;"-"&amp;AC1347&amp;"-"&amp;AD1347&amp;"-"&amp;AG1347</f>
        <v>4.5-f-C-0-0.5</v>
      </c>
      <c r="Y1347">
        <f>F1347</f>
        <v>4.5</v>
      </c>
      <c r="Z1347" s="2" t="str">
        <f>G1347</f>
        <v>f</v>
      </c>
      <c r="AA1347">
        <f>_xlfn.IFNA(VLOOKUP(X1347,'duo-out'!A$2:Q$5000,5,FALSE),E1347+10*(H1347-1)+1+_xlfn.IFNA(VLOOKUP(D1347,states!A$2:C$10,3,FALSE),1))</f>
        <v>117</v>
      </c>
      <c r="AB1347" t="str">
        <f>IF(V1347="","",V1347)</f>
        <v/>
      </c>
      <c r="AC1347" s="2" t="str">
        <f>_xlfn.IFNA(VLOOKUP(D1347,states!A$2:C$10,2,FALSE),"XX")</f>
        <v>C</v>
      </c>
      <c r="AD1347">
        <f>E1347</f>
        <v>0</v>
      </c>
      <c r="AE1347">
        <f>_xlfn.IFNA(VLOOKUP(D1347,states!A$2:D$10,4,FALSE),0)</f>
        <v>0</v>
      </c>
      <c r="AF1347">
        <v>0.5</v>
      </c>
      <c r="AG1347">
        <f>IF(AE1347=0,AF1347,IF(AE1347=1,IF(F1347=0.5,0.5,IF(H1347=1,0.5,1.5)),IF(F1347=0.5,0.5,IF(H1347=1,2.5,1.5))))</f>
        <v>0.5</v>
      </c>
      <c r="AH1347" s="7">
        <f>IF(AC1347="XX",0,1/C1347^(1/5)*IF(E1347=0,100,1)/(E1347+1)^(1/4))</f>
        <v>137.97296614612148</v>
      </c>
    </row>
    <row r="1348" spans="1:34">
      <c r="A1348">
        <v>4737</v>
      </c>
      <c r="B1348" s="1">
        <v>31624.45</v>
      </c>
      <c r="C1348" s="6">
        <v>0.2</v>
      </c>
      <c r="D1348" t="s">
        <v>5</v>
      </c>
      <c r="E1348">
        <v>0</v>
      </c>
      <c r="F1348">
        <v>4.5</v>
      </c>
      <c r="G1348" t="s">
        <v>2</v>
      </c>
      <c r="H1348">
        <v>2</v>
      </c>
      <c r="I1348" t="s">
        <v>0</v>
      </c>
      <c r="J1348">
        <v>0</v>
      </c>
      <c r="K1348">
        <v>5.5</v>
      </c>
      <c r="L1348" t="s">
        <v>2</v>
      </c>
      <c r="M1348">
        <v>2</v>
      </c>
      <c r="N1348" t="s">
        <v>4793</v>
      </c>
      <c r="O1348">
        <v>1</v>
      </c>
      <c r="P1348" t="str">
        <f>D1348&amp;"-"&amp;F1348&amp;"-"&amp;G1348&amp;"-"&amp;E1348&amp;"-"&amp;H1348</f>
        <v>C2Sigma-4.5-f-0-2</v>
      </c>
      <c r="Q1348" t="str">
        <f>I1348&amp;"-"&amp;K1348&amp;"-"&amp;L1348&amp;"-"&amp;J1348&amp;"-"&amp;M1348</f>
        <v>X2Pi-5.5-f-0-2</v>
      </c>
      <c r="R1348">
        <f>B1348+S1348</f>
        <v>32203.430885583999</v>
      </c>
      <c r="S1348">
        <f>_xlfn.IFNA(VLOOKUP(Q1348,'MARVEL-X'!A$2:I$1400,7,FALSE),VLOOKUP(Q1348,MARVEL!A$2:J$1522,10,FALSE))</f>
        <v>578.98088558400002</v>
      </c>
      <c r="T1348">
        <f>IF(P1348=P1347,R1348+T1347,R1348)</f>
        <v>225424.05929792902</v>
      </c>
      <c r="U1348">
        <f>IF(P1348=P1347,1+U1347,1)</f>
        <v>7</v>
      </c>
      <c r="V1348">
        <f t="shared" si="21"/>
        <v>32203.437042561291</v>
      </c>
      <c r="W1348" t="str">
        <f>IF(V1348="","",IF(ABS(V1348-R1348)&gt;W$1,ABS(V1348-R1348),""))</f>
        <v/>
      </c>
      <c r="X1348" t="str">
        <f>Y1348&amp;"-"&amp;Z1348&amp;"-"&amp;AC1348&amp;"-"&amp;AD1348&amp;"-"&amp;AG1348</f>
        <v>4.5-f-C-0-0.5</v>
      </c>
      <c r="Y1348">
        <f>F1348</f>
        <v>4.5</v>
      </c>
      <c r="Z1348" s="2" t="str">
        <f>G1348</f>
        <v>f</v>
      </c>
      <c r="AA1348">
        <f>_xlfn.IFNA(VLOOKUP(X1348,'duo-out'!A$2:Q$5000,5,FALSE),E1348+10*(H1348-1)+1+_xlfn.IFNA(VLOOKUP(D1348,states!A$2:C$10,3,FALSE),1))</f>
        <v>117</v>
      </c>
      <c r="AB1348">
        <f>IF(V1348="","",V1348)</f>
        <v>32203.437042561291</v>
      </c>
      <c r="AC1348" s="2" t="str">
        <f>_xlfn.IFNA(VLOOKUP(D1348,states!A$2:C$10,2,FALSE),"XX")</f>
        <v>C</v>
      </c>
      <c r="AD1348">
        <f>E1348</f>
        <v>0</v>
      </c>
      <c r="AE1348">
        <f>_xlfn.IFNA(VLOOKUP(D1348,states!A$2:D$10,4,FALSE),0)</f>
        <v>0</v>
      </c>
      <c r="AF1348">
        <v>0.5</v>
      </c>
      <c r="AG1348">
        <f>IF(AE1348=0,AF1348,IF(AE1348=1,IF(F1348=0.5,0.5,IF(H1348=1,0.5,1.5)),IF(F1348=0.5,0.5,IF(H1348=1,2.5,1.5))))</f>
        <v>0.5</v>
      </c>
      <c r="AH1348" s="7">
        <f>IF(AC1348="XX",0,1/C1348^(1/5)*IF(E1348=0,100,1)/(E1348+1)^(1/4))</f>
        <v>137.97296614612148</v>
      </c>
    </row>
    <row r="1349" spans="1:34">
      <c r="A1349">
        <v>4566</v>
      </c>
      <c r="B1349" s="1">
        <v>31667.22</v>
      </c>
      <c r="C1349" s="6">
        <v>0.2</v>
      </c>
      <c r="D1349" t="s">
        <v>5</v>
      </c>
      <c r="E1349">
        <v>1</v>
      </c>
      <c r="F1349">
        <v>4.5</v>
      </c>
      <c r="G1349" t="s">
        <v>2</v>
      </c>
      <c r="H1349">
        <v>2</v>
      </c>
      <c r="I1349" t="s">
        <v>0</v>
      </c>
      <c r="J1349">
        <v>1</v>
      </c>
      <c r="K1349">
        <v>4.5</v>
      </c>
      <c r="L1349" t="s">
        <v>1</v>
      </c>
      <c r="M1349">
        <v>2</v>
      </c>
      <c r="N1349" t="s">
        <v>4622</v>
      </c>
      <c r="O1349">
        <v>1</v>
      </c>
      <c r="P1349" t="str">
        <f>D1349&amp;"-"&amp;F1349&amp;"-"&amp;G1349&amp;"-"&amp;E1349&amp;"-"&amp;H1349</f>
        <v>C2Sigma-4.5-f-1-2</v>
      </c>
      <c r="Q1349" t="str">
        <f>I1349&amp;"-"&amp;K1349&amp;"-"&amp;L1349&amp;"-"&amp;J1349&amp;"-"&amp;M1349</f>
        <v>X2Pi-4.5-e-1-2</v>
      </c>
      <c r="R1349">
        <f>B1349+S1349</f>
        <v>34792.604578030005</v>
      </c>
      <c r="S1349">
        <f>_xlfn.IFNA(VLOOKUP(Q1349,'MARVEL-X'!A$2:I$1400,7,FALSE),VLOOKUP(Q1349,MARVEL!A$2:J$1522,10,FALSE))</f>
        <v>3125.3845780299998</v>
      </c>
      <c r="T1349">
        <f>IF(P1349=P1348,R1349+T1348,R1349)</f>
        <v>34792.604578030005</v>
      </c>
      <c r="U1349">
        <f>IF(P1349=P1348,1+U1348,1)</f>
        <v>1</v>
      </c>
      <c r="V1349" t="str">
        <f t="shared" si="21"/>
        <v/>
      </c>
      <c r="W1349" t="str">
        <f>IF(V1349="","",IF(ABS(V1349-R1349)&gt;W$1,ABS(V1349-R1349),""))</f>
        <v/>
      </c>
      <c r="X1349" t="str">
        <f>Y1349&amp;"-"&amp;Z1349&amp;"-"&amp;AC1349&amp;"-"&amp;AD1349&amp;"-"&amp;AG1349</f>
        <v>4.5-f-C-1-0.5</v>
      </c>
      <c r="Y1349">
        <f>F1349</f>
        <v>4.5</v>
      </c>
      <c r="Z1349" s="2" t="str">
        <f>G1349</f>
        <v>f</v>
      </c>
      <c r="AA1349">
        <f>_xlfn.IFNA(VLOOKUP(X1349,'duo-out'!A$2:Q$5000,5,FALSE),E1349+10*(H1349-1)+1+_xlfn.IFNA(VLOOKUP(D1349,states!A$2:C$10,3,FALSE),1))</f>
        <v>133</v>
      </c>
      <c r="AB1349" t="str">
        <f>IF(V1349="","",V1349)</f>
        <v/>
      </c>
      <c r="AC1349" s="2" t="str">
        <f>_xlfn.IFNA(VLOOKUP(D1349,states!A$2:C$10,2,FALSE),"XX")</f>
        <v>C</v>
      </c>
      <c r="AD1349">
        <f>E1349</f>
        <v>1</v>
      </c>
      <c r="AE1349">
        <f>_xlfn.IFNA(VLOOKUP(D1349,states!A$2:D$10,4,FALSE),0)</f>
        <v>0</v>
      </c>
      <c r="AF1349">
        <v>0.5</v>
      </c>
      <c r="AG1349">
        <f>IF(AE1349=0,AF1349,IF(AE1349=1,IF(F1349=0.5,0.5,IF(H1349=1,0.5,1.5)),IF(F1349=0.5,0.5,IF(H1349=1,2.5,1.5))))</f>
        <v>0.5</v>
      </c>
      <c r="AH1349" s="7">
        <f>IF(AC1349="XX",0,1/C1349^(1/5)*IF(E1349=0,100,1)/(E1349+1)^(1/4))</f>
        <v>1.1602097263419568</v>
      </c>
    </row>
    <row r="1350" spans="1:34">
      <c r="A1350">
        <v>4529</v>
      </c>
      <c r="B1350" s="1">
        <v>31502.95</v>
      </c>
      <c r="C1350" s="6">
        <v>0.2</v>
      </c>
      <c r="D1350" t="s">
        <v>5</v>
      </c>
      <c r="E1350">
        <v>1</v>
      </c>
      <c r="F1350">
        <v>4.5</v>
      </c>
      <c r="G1350" t="s">
        <v>2</v>
      </c>
      <c r="H1350">
        <v>2</v>
      </c>
      <c r="I1350" t="s">
        <v>0</v>
      </c>
      <c r="J1350">
        <v>1</v>
      </c>
      <c r="K1350">
        <v>5.5</v>
      </c>
      <c r="L1350" t="s">
        <v>2</v>
      </c>
      <c r="M1350">
        <v>2</v>
      </c>
      <c r="N1350" t="s">
        <v>4585</v>
      </c>
      <c r="O1350">
        <v>1</v>
      </c>
      <c r="P1350" t="str">
        <f>D1350&amp;"-"&amp;F1350&amp;"-"&amp;G1350&amp;"-"&amp;E1350&amp;"-"&amp;H1350</f>
        <v>C2Sigma-4.5-f-1-2</v>
      </c>
      <c r="Q1350" t="str">
        <f>I1350&amp;"-"&amp;K1350&amp;"-"&amp;L1350&amp;"-"&amp;J1350&amp;"-"&amp;M1350</f>
        <v>X2Pi-5.5-f-1-2</v>
      </c>
      <c r="R1350">
        <f>B1350+S1350</f>
        <v>34792.672775202002</v>
      </c>
      <c r="S1350">
        <f>_xlfn.IFNA(VLOOKUP(Q1350,'MARVEL-X'!A$2:I$1400,7,FALSE),VLOOKUP(Q1350,MARVEL!A$2:J$1522,10,FALSE))</f>
        <v>3289.7227752019999</v>
      </c>
      <c r="T1350">
        <f>IF(P1350=P1349,R1350+T1349,R1350)</f>
        <v>69585.277353231999</v>
      </c>
      <c r="U1350">
        <f>IF(P1350=P1349,1+U1349,1)</f>
        <v>2</v>
      </c>
      <c r="V1350" t="str">
        <f t="shared" si="21"/>
        <v/>
      </c>
      <c r="W1350" t="str">
        <f>IF(V1350="","",IF(ABS(V1350-R1350)&gt;W$1,ABS(V1350-R1350),""))</f>
        <v/>
      </c>
      <c r="X1350" t="str">
        <f>Y1350&amp;"-"&amp;Z1350&amp;"-"&amp;AC1350&amp;"-"&amp;AD1350&amp;"-"&amp;AG1350</f>
        <v>4.5-f-C-1-0.5</v>
      </c>
      <c r="Y1350">
        <f>F1350</f>
        <v>4.5</v>
      </c>
      <c r="Z1350" s="2" t="str">
        <f>G1350</f>
        <v>f</v>
      </c>
      <c r="AA1350">
        <f>_xlfn.IFNA(VLOOKUP(X1350,'duo-out'!A$2:Q$5000,5,FALSE),E1350+10*(H1350-1)+1+_xlfn.IFNA(VLOOKUP(D1350,states!A$2:C$10,3,FALSE),1))</f>
        <v>133</v>
      </c>
      <c r="AB1350" t="str">
        <f>IF(V1350="","",V1350)</f>
        <v/>
      </c>
      <c r="AC1350" s="2" t="str">
        <f>_xlfn.IFNA(VLOOKUP(D1350,states!A$2:C$10,2,FALSE),"XX")</f>
        <v>C</v>
      </c>
      <c r="AD1350">
        <f>E1350</f>
        <v>1</v>
      </c>
      <c r="AE1350">
        <f>_xlfn.IFNA(VLOOKUP(D1350,states!A$2:D$10,4,FALSE),0)</f>
        <v>0</v>
      </c>
      <c r="AF1350">
        <v>0.5</v>
      </c>
      <c r="AG1350">
        <f>IF(AE1350=0,AF1350,IF(AE1350=1,IF(F1350=0.5,0.5,IF(H1350=1,0.5,1.5)),IF(F1350=0.5,0.5,IF(H1350=1,2.5,1.5))))</f>
        <v>0.5</v>
      </c>
      <c r="AH1350" s="7">
        <f>IF(AC1350="XX",0,1/C1350^(1/5)*IF(E1350=0,100,1)/(E1350+1)^(1/4))</f>
        <v>1.1602097263419568</v>
      </c>
    </row>
    <row r="1351" spans="1:34">
      <c r="A1351">
        <v>4605</v>
      </c>
      <c r="B1351" s="1">
        <v>31802.57</v>
      </c>
      <c r="C1351" s="6">
        <v>0.2</v>
      </c>
      <c r="D1351" t="s">
        <v>5</v>
      </c>
      <c r="E1351">
        <v>1</v>
      </c>
      <c r="F1351">
        <v>4.5</v>
      </c>
      <c r="G1351" t="s">
        <v>2</v>
      </c>
      <c r="H1351">
        <v>2</v>
      </c>
      <c r="I1351" t="s">
        <v>0</v>
      </c>
      <c r="J1351">
        <v>1</v>
      </c>
      <c r="K1351">
        <v>3.5</v>
      </c>
      <c r="L1351" t="s">
        <v>2</v>
      </c>
      <c r="M1351">
        <v>2</v>
      </c>
      <c r="N1351" t="s">
        <v>4661</v>
      </c>
      <c r="O1351">
        <v>1</v>
      </c>
      <c r="P1351" t="str">
        <f>D1351&amp;"-"&amp;F1351&amp;"-"&amp;G1351&amp;"-"&amp;E1351&amp;"-"&amp;H1351</f>
        <v>C2Sigma-4.5-f-1-2</v>
      </c>
      <c r="Q1351" t="str">
        <f>I1351&amp;"-"&amp;K1351&amp;"-"&amp;L1351&amp;"-"&amp;J1351&amp;"-"&amp;M1351</f>
        <v>X2Pi-3.5-f-1-2</v>
      </c>
      <c r="R1351">
        <f>B1351+S1351</f>
        <v>34792.657675551003</v>
      </c>
      <c r="S1351">
        <f>_xlfn.IFNA(VLOOKUP(Q1351,'MARVEL-X'!A$2:I$1400,7,FALSE),VLOOKUP(Q1351,MARVEL!A$2:J$1522,10,FALSE))</f>
        <v>2990.0876755509998</v>
      </c>
      <c r="T1351">
        <f>IF(P1351=P1350,R1351+T1350,R1351)</f>
        <v>104377.935028783</v>
      </c>
      <c r="U1351">
        <f>IF(P1351=P1350,1+U1350,1)</f>
        <v>3</v>
      </c>
      <c r="V1351" t="str">
        <f t="shared" si="21"/>
        <v/>
      </c>
      <c r="W1351" t="str">
        <f>IF(V1351="","",IF(ABS(V1351-R1351)&gt;W$1,ABS(V1351-R1351),""))</f>
        <v/>
      </c>
      <c r="X1351" t="str">
        <f>Y1351&amp;"-"&amp;Z1351&amp;"-"&amp;AC1351&amp;"-"&amp;AD1351&amp;"-"&amp;AG1351</f>
        <v>4.5-f-C-1-0.5</v>
      </c>
      <c r="Y1351">
        <f>F1351</f>
        <v>4.5</v>
      </c>
      <c r="Z1351" s="2" t="str">
        <f>G1351</f>
        <v>f</v>
      </c>
      <c r="AA1351">
        <f>_xlfn.IFNA(VLOOKUP(X1351,'duo-out'!A$2:Q$5000,5,FALSE),E1351+10*(H1351-1)+1+_xlfn.IFNA(VLOOKUP(D1351,states!A$2:C$10,3,FALSE),1))</f>
        <v>133</v>
      </c>
      <c r="AB1351" t="str">
        <f>IF(V1351="","",V1351)</f>
        <v/>
      </c>
      <c r="AC1351" s="2" t="str">
        <f>_xlfn.IFNA(VLOOKUP(D1351,states!A$2:C$10,2,FALSE),"XX")</f>
        <v>C</v>
      </c>
      <c r="AD1351">
        <f>E1351</f>
        <v>1</v>
      </c>
      <c r="AE1351">
        <f>_xlfn.IFNA(VLOOKUP(D1351,states!A$2:D$10,4,FALSE),0)</f>
        <v>0</v>
      </c>
      <c r="AF1351">
        <v>0.5</v>
      </c>
      <c r="AG1351">
        <f>IF(AE1351=0,AF1351,IF(AE1351=1,IF(F1351=0.5,0.5,IF(H1351=1,0.5,1.5)),IF(F1351=0.5,0.5,IF(H1351=1,2.5,1.5))))</f>
        <v>0.5</v>
      </c>
      <c r="AH1351" s="7">
        <f>IF(AC1351="XX",0,1/C1351^(1/5)*IF(E1351=0,100,1)/(E1351+1)^(1/4))</f>
        <v>1.1602097263419568</v>
      </c>
    </row>
    <row r="1352" spans="1:34">
      <c r="A1352">
        <v>4896</v>
      </c>
      <c r="B1352" s="1">
        <v>31502.92</v>
      </c>
      <c r="C1352" s="6">
        <v>0.05</v>
      </c>
      <c r="D1352" t="s">
        <v>5</v>
      </c>
      <c r="E1352">
        <v>1</v>
      </c>
      <c r="F1352">
        <v>4.5</v>
      </c>
      <c r="G1352" t="s">
        <v>2</v>
      </c>
      <c r="H1352">
        <v>2</v>
      </c>
      <c r="I1352" t="s">
        <v>0</v>
      </c>
      <c r="J1352">
        <v>1</v>
      </c>
      <c r="K1352">
        <v>5.5</v>
      </c>
      <c r="L1352" t="s">
        <v>2</v>
      </c>
      <c r="M1352">
        <v>2</v>
      </c>
      <c r="N1352" t="s">
        <v>4952</v>
      </c>
      <c r="O1352">
        <v>1</v>
      </c>
      <c r="P1352" t="str">
        <f>D1352&amp;"-"&amp;F1352&amp;"-"&amp;G1352&amp;"-"&amp;E1352&amp;"-"&amp;H1352</f>
        <v>C2Sigma-4.5-f-1-2</v>
      </c>
      <c r="Q1352" t="str">
        <f>I1352&amp;"-"&amp;K1352&amp;"-"&amp;L1352&amp;"-"&amp;J1352&amp;"-"&amp;M1352</f>
        <v>X2Pi-5.5-f-1-2</v>
      </c>
      <c r="R1352">
        <f>B1352+S1352</f>
        <v>34792.642775201995</v>
      </c>
      <c r="S1352">
        <f>_xlfn.IFNA(VLOOKUP(Q1352,'MARVEL-X'!A$2:I$1400,7,FALSE),VLOOKUP(Q1352,MARVEL!A$2:J$1522,10,FALSE))</f>
        <v>3289.7227752019999</v>
      </c>
      <c r="T1352">
        <f>IF(P1352=P1351,R1352+T1351,R1352)</f>
        <v>139170.57780398498</v>
      </c>
      <c r="U1352">
        <f>IF(P1352=P1351,1+U1351,1)</f>
        <v>4</v>
      </c>
      <c r="V1352" t="str">
        <f t="shared" si="21"/>
        <v/>
      </c>
      <c r="W1352" t="str">
        <f>IF(V1352="","",IF(ABS(V1352-R1352)&gt;W$1,ABS(V1352-R1352),""))</f>
        <v/>
      </c>
      <c r="X1352" t="str">
        <f>Y1352&amp;"-"&amp;Z1352&amp;"-"&amp;AC1352&amp;"-"&amp;AD1352&amp;"-"&amp;AG1352</f>
        <v>4.5-f-C-1-0.5</v>
      </c>
      <c r="Y1352">
        <f>F1352</f>
        <v>4.5</v>
      </c>
      <c r="Z1352" s="2" t="str">
        <f>G1352</f>
        <v>f</v>
      </c>
      <c r="AA1352">
        <f>_xlfn.IFNA(VLOOKUP(X1352,'duo-out'!A$2:Q$5000,5,FALSE),E1352+10*(H1352-1)+1+_xlfn.IFNA(VLOOKUP(D1352,states!A$2:C$10,3,FALSE),1))</f>
        <v>133</v>
      </c>
      <c r="AB1352" t="str">
        <f>IF(V1352="","",V1352)</f>
        <v/>
      </c>
      <c r="AC1352" s="2" t="str">
        <f>_xlfn.IFNA(VLOOKUP(D1352,states!A$2:C$10,2,FALSE),"XX")</f>
        <v>C</v>
      </c>
      <c r="AD1352">
        <f>E1352</f>
        <v>1</v>
      </c>
      <c r="AE1352">
        <f>_xlfn.IFNA(VLOOKUP(D1352,states!A$2:D$10,4,FALSE),0)</f>
        <v>0</v>
      </c>
      <c r="AF1352">
        <v>0.5</v>
      </c>
      <c r="AG1352">
        <f>IF(AE1352=0,AF1352,IF(AE1352=1,IF(F1352=0.5,0.5,IF(H1352=1,0.5,1.5)),IF(F1352=0.5,0.5,IF(H1352=1,2.5,1.5))))</f>
        <v>0.5</v>
      </c>
      <c r="AH1352" s="7">
        <f>IF(AC1352="XX",0,1/C1352^(1/5)*IF(E1352=0,100,1)/(E1352+1)^(1/4))</f>
        <v>1.5309059120638666</v>
      </c>
    </row>
    <row r="1353" spans="1:34">
      <c r="A1353">
        <v>4924</v>
      </c>
      <c r="B1353" s="1">
        <v>31667.303</v>
      </c>
      <c r="C1353" s="6">
        <v>0.05</v>
      </c>
      <c r="D1353" t="s">
        <v>5</v>
      </c>
      <c r="E1353">
        <v>1</v>
      </c>
      <c r="F1353">
        <v>4.5</v>
      </c>
      <c r="G1353" t="s">
        <v>2</v>
      </c>
      <c r="H1353">
        <v>2</v>
      </c>
      <c r="I1353" t="s">
        <v>0</v>
      </c>
      <c r="J1353">
        <v>1</v>
      </c>
      <c r="K1353">
        <v>4.5</v>
      </c>
      <c r="L1353" t="s">
        <v>1</v>
      </c>
      <c r="M1353">
        <v>2</v>
      </c>
      <c r="N1353" t="s">
        <v>4980</v>
      </c>
      <c r="O1353">
        <v>1</v>
      </c>
      <c r="P1353" t="str">
        <f>D1353&amp;"-"&amp;F1353&amp;"-"&amp;G1353&amp;"-"&amp;E1353&amp;"-"&amp;H1353</f>
        <v>C2Sigma-4.5-f-1-2</v>
      </c>
      <c r="Q1353" t="str">
        <f>I1353&amp;"-"&amp;K1353&amp;"-"&amp;L1353&amp;"-"&amp;J1353&amp;"-"&amp;M1353</f>
        <v>X2Pi-4.5-e-1-2</v>
      </c>
      <c r="R1353">
        <f>B1353+S1353</f>
        <v>34792.687578030003</v>
      </c>
      <c r="S1353">
        <f>_xlfn.IFNA(VLOOKUP(Q1353,'MARVEL-X'!A$2:I$1400,7,FALSE),VLOOKUP(Q1353,MARVEL!A$2:J$1522,10,FALSE))</f>
        <v>3125.3845780299998</v>
      </c>
      <c r="T1353">
        <f>IF(P1353=P1352,R1353+T1352,R1353)</f>
        <v>173963.26538201497</v>
      </c>
      <c r="U1353">
        <f>IF(P1353=P1352,1+U1352,1)</f>
        <v>5</v>
      </c>
      <c r="V1353">
        <f t="shared" si="21"/>
        <v>34792.653076402996</v>
      </c>
      <c r="W1353" t="str">
        <f>IF(V1353="","",IF(ABS(V1353-R1353)&gt;W$1,ABS(V1353-R1353),""))</f>
        <v/>
      </c>
      <c r="X1353" t="str">
        <f>Y1353&amp;"-"&amp;Z1353&amp;"-"&amp;AC1353&amp;"-"&amp;AD1353&amp;"-"&amp;AG1353</f>
        <v>4.5-f-C-1-0.5</v>
      </c>
      <c r="Y1353">
        <f>F1353</f>
        <v>4.5</v>
      </c>
      <c r="Z1353" s="2" t="str">
        <f>G1353</f>
        <v>f</v>
      </c>
      <c r="AA1353">
        <f>_xlfn.IFNA(VLOOKUP(X1353,'duo-out'!A$2:Q$5000,5,FALSE),E1353+10*(H1353-1)+1+_xlfn.IFNA(VLOOKUP(D1353,states!A$2:C$10,3,FALSE),1))</f>
        <v>133</v>
      </c>
      <c r="AB1353">
        <f>IF(V1353="","",V1353)</f>
        <v>34792.653076402996</v>
      </c>
      <c r="AC1353" s="2" t="str">
        <f>_xlfn.IFNA(VLOOKUP(D1353,states!A$2:C$10,2,FALSE),"XX")</f>
        <v>C</v>
      </c>
      <c r="AD1353">
        <f>E1353</f>
        <v>1</v>
      </c>
      <c r="AE1353">
        <f>_xlfn.IFNA(VLOOKUP(D1353,states!A$2:D$10,4,FALSE),0)</f>
        <v>0</v>
      </c>
      <c r="AF1353">
        <v>0.5</v>
      </c>
      <c r="AG1353">
        <f>IF(AE1353=0,AF1353,IF(AE1353=1,IF(F1353=0.5,0.5,IF(H1353=1,0.5,1.5)),IF(F1353=0.5,0.5,IF(H1353=1,2.5,1.5))))</f>
        <v>0.5</v>
      </c>
      <c r="AH1353" s="7">
        <f>IF(AC1353="XX",0,1/C1353^(1/5)*IF(E1353=0,100,1)/(E1353+1)^(1/4))</f>
        <v>1.5309059120638666</v>
      </c>
    </row>
    <row r="1354" spans="1:34">
      <c r="A1354">
        <v>1501</v>
      </c>
      <c r="B1354" s="1">
        <v>31260.21</v>
      </c>
      <c r="C1354" s="6">
        <v>0.1119</v>
      </c>
      <c r="D1354" t="s">
        <v>5</v>
      </c>
      <c r="E1354">
        <v>2</v>
      </c>
      <c r="F1354">
        <v>4.5</v>
      </c>
      <c r="G1354" t="s">
        <v>2</v>
      </c>
      <c r="H1354">
        <v>2</v>
      </c>
      <c r="I1354" t="s">
        <v>0</v>
      </c>
      <c r="J1354">
        <v>2</v>
      </c>
      <c r="K1354">
        <v>5.5</v>
      </c>
      <c r="L1354" t="s">
        <v>2</v>
      </c>
      <c r="M1354">
        <v>2</v>
      </c>
      <c r="N1354" t="s">
        <v>1557</v>
      </c>
      <c r="O1354">
        <v>1</v>
      </c>
      <c r="P1354" t="str">
        <f>D1354&amp;"-"&amp;F1354&amp;"-"&amp;G1354&amp;"-"&amp;E1354&amp;"-"&amp;H1354</f>
        <v>C2Sigma-4.5-f-2-2</v>
      </c>
      <c r="Q1354" t="str">
        <f>I1354&amp;"-"&amp;K1354&amp;"-"&amp;L1354&amp;"-"&amp;J1354&amp;"-"&amp;M1354</f>
        <v>X2Pi-5.5-f-2-2</v>
      </c>
      <c r="R1354">
        <f>B1354+S1354</f>
        <v>37134.823590261003</v>
      </c>
      <c r="S1354">
        <f>_xlfn.IFNA(VLOOKUP(Q1354,'MARVEL-X'!A$2:I$1400,7,FALSE),VLOOKUP(Q1354,MARVEL!A$2:J$1522,10,FALSE))</f>
        <v>5874.6135902610004</v>
      </c>
      <c r="T1354">
        <f>IF(P1354=P1353,R1354+T1353,R1354)</f>
        <v>37134.823590261003</v>
      </c>
      <c r="U1354">
        <f>IF(P1354=P1353,1+U1353,1)</f>
        <v>1</v>
      </c>
      <c r="V1354" t="str">
        <f t="shared" si="21"/>
        <v/>
      </c>
      <c r="W1354" t="str">
        <f>IF(V1354="","",IF(ABS(V1354-R1354)&gt;W$1,ABS(V1354-R1354),""))</f>
        <v/>
      </c>
      <c r="X1354" t="str">
        <f>Y1354&amp;"-"&amp;Z1354&amp;"-"&amp;AC1354&amp;"-"&amp;AD1354&amp;"-"&amp;AG1354</f>
        <v>4.5-f-C-2-0.5</v>
      </c>
      <c r="Y1354">
        <f>F1354</f>
        <v>4.5</v>
      </c>
      <c r="Z1354" s="2" t="str">
        <f>G1354</f>
        <v>f</v>
      </c>
      <c r="AA1354">
        <f>_xlfn.IFNA(VLOOKUP(X1354,'duo-out'!A$2:Q$5000,5,FALSE),E1354+10*(H1354-1)+1+_xlfn.IFNA(VLOOKUP(D1354,states!A$2:C$10,3,FALSE),1))</f>
        <v>147</v>
      </c>
      <c r="AB1354" t="str">
        <f>IF(V1354="","",V1354)</f>
        <v/>
      </c>
      <c r="AC1354" s="2" t="str">
        <f>_xlfn.IFNA(VLOOKUP(D1354,states!A$2:C$10,2,FALSE),"XX")</f>
        <v>C</v>
      </c>
      <c r="AD1354">
        <f>E1354</f>
        <v>2</v>
      </c>
      <c r="AE1354">
        <f>_xlfn.IFNA(VLOOKUP(D1354,states!A$2:D$10,4,FALSE),0)</f>
        <v>0</v>
      </c>
      <c r="AF1354">
        <v>0.5</v>
      </c>
      <c r="AG1354">
        <f>IF(AE1354=0,AF1354,IF(AE1354=1,IF(F1354=0.5,0.5,IF(H1354=1,0.5,1.5)),IF(F1354=0.5,0.5,IF(H1354=1,2.5,1.5))))</f>
        <v>0.5</v>
      </c>
      <c r="AH1354" s="7">
        <f>IF(AC1354="XX",0,1/C1354^(1/5)*IF(E1354=0,100,1)/(E1354+1)^(1/4))</f>
        <v>1.1774803519955017</v>
      </c>
    </row>
    <row r="1355" spans="1:34">
      <c r="A1355">
        <v>1493</v>
      </c>
      <c r="B1355" s="1">
        <v>31418.28</v>
      </c>
      <c r="C1355" s="6">
        <v>0.1</v>
      </c>
      <c r="D1355" t="s">
        <v>5</v>
      </c>
      <c r="E1355">
        <v>2</v>
      </c>
      <c r="F1355">
        <v>4.5</v>
      </c>
      <c r="G1355" t="s">
        <v>2</v>
      </c>
      <c r="H1355">
        <v>2</v>
      </c>
      <c r="I1355" t="s">
        <v>0</v>
      </c>
      <c r="J1355">
        <v>2</v>
      </c>
      <c r="K1355">
        <v>4.5</v>
      </c>
      <c r="L1355" t="s">
        <v>1</v>
      </c>
      <c r="M1355">
        <v>2</v>
      </c>
      <c r="N1355" t="s">
        <v>1549</v>
      </c>
      <c r="O1355">
        <v>1</v>
      </c>
      <c r="P1355" t="str">
        <f>D1355&amp;"-"&amp;F1355&amp;"-"&amp;G1355&amp;"-"&amp;E1355&amp;"-"&amp;H1355</f>
        <v>C2Sigma-4.5-f-2-2</v>
      </c>
      <c r="Q1355" t="str">
        <f>I1355&amp;"-"&amp;K1355&amp;"-"&amp;L1355&amp;"-"&amp;J1355&amp;"-"&amp;M1355</f>
        <v>X2Pi-4.5-e-2-2</v>
      </c>
      <c r="R1355">
        <f>B1355+S1355</f>
        <v>37134.908141269996</v>
      </c>
      <c r="S1355">
        <f>_xlfn.IFNA(VLOOKUP(Q1355,'MARVEL-X'!A$2:I$1400,7,FALSE),VLOOKUP(Q1355,MARVEL!A$2:J$1522,10,FALSE))</f>
        <v>5716.62814127</v>
      </c>
      <c r="T1355">
        <f>IF(P1355=P1354,R1355+T1354,R1355)</f>
        <v>74269.731731531007</v>
      </c>
      <c r="U1355">
        <f>IF(P1355=P1354,1+U1354,1)</f>
        <v>2</v>
      </c>
      <c r="V1355" t="str">
        <f t="shared" si="21"/>
        <v/>
      </c>
      <c r="W1355" t="str">
        <f>IF(V1355="","",IF(ABS(V1355-R1355)&gt;W$1,ABS(V1355-R1355),""))</f>
        <v/>
      </c>
      <c r="X1355" t="str">
        <f>Y1355&amp;"-"&amp;Z1355&amp;"-"&amp;AC1355&amp;"-"&amp;AD1355&amp;"-"&amp;AG1355</f>
        <v>4.5-f-C-2-0.5</v>
      </c>
      <c r="Y1355">
        <f>F1355</f>
        <v>4.5</v>
      </c>
      <c r="Z1355" s="2" t="str">
        <f>G1355</f>
        <v>f</v>
      </c>
      <c r="AA1355">
        <f>_xlfn.IFNA(VLOOKUP(X1355,'duo-out'!A$2:Q$5000,5,FALSE),E1355+10*(H1355-1)+1+_xlfn.IFNA(VLOOKUP(D1355,states!A$2:C$10,3,FALSE),1))</f>
        <v>147</v>
      </c>
      <c r="AB1355" t="str">
        <f>IF(V1355="","",V1355)</f>
        <v/>
      </c>
      <c r="AC1355" s="2" t="str">
        <f>_xlfn.IFNA(VLOOKUP(D1355,states!A$2:C$10,2,FALSE),"XX")</f>
        <v>C</v>
      </c>
      <c r="AD1355">
        <f>E1355</f>
        <v>2</v>
      </c>
      <c r="AE1355">
        <f>_xlfn.IFNA(VLOOKUP(D1355,states!A$2:D$10,4,FALSE),0)</f>
        <v>0</v>
      </c>
      <c r="AF1355">
        <v>0.5</v>
      </c>
      <c r="AG1355">
        <f>IF(AE1355=0,AF1355,IF(AE1355=1,IF(F1355=0.5,0.5,IF(H1355=1,0.5,1.5)),IF(F1355=0.5,0.5,IF(H1355=1,2.5,1.5))))</f>
        <v>0.5</v>
      </c>
      <c r="AH1355" s="7">
        <f>IF(AC1355="XX",0,1/C1355^(1/5)*IF(E1355=0,100,1)/(E1355+1)^(1/4))</f>
        <v>1.2042584055782313</v>
      </c>
    </row>
    <row r="1356" spans="1:34">
      <c r="A1356">
        <v>1487</v>
      </c>
      <c r="B1356" s="1">
        <v>31548.34</v>
      </c>
      <c r="C1356" s="6">
        <v>0.1</v>
      </c>
      <c r="D1356" t="s">
        <v>5</v>
      </c>
      <c r="E1356">
        <v>2</v>
      </c>
      <c r="F1356">
        <v>4.5</v>
      </c>
      <c r="G1356" t="s">
        <v>2</v>
      </c>
      <c r="H1356">
        <v>2</v>
      </c>
      <c r="I1356" t="s">
        <v>0</v>
      </c>
      <c r="J1356">
        <v>2</v>
      </c>
      <c r="K1356">
        <v>3.5</v>
      </c>
      <c r="L1356" t="s">
        <v>2</v>
      </c>
      <c r="M1356">
        <v>2</v>
      </c>
      <c r="N1356" t="s">
        <v>1543</v>
      </c>
      <c r="O1356">
        <v>1</v>
      </c>
      <c r="P1356" t="str">
        <f>D1356&amp;"-"&amp;F1356&amp;"-"&amp;G1356&amp;"-"&amp;E1356&amp;"-"&amp;H1356</f>
        <v>C2Sigma-4.5-f-2-2</v>
      </c>
      <c r="Q1356" t="str">
        <f>I1356&amp;"-"&amp;K1356&amp;"-"&amp;L1356&amp;"-"&amp;J1356&amp;"-"&amp;M1356</f>
        <v>X2Pi-3.5-f-2-2</v>
      </c>
      <c r="R1356">
        <f>B1356+S1356</f>
        <v>37134.898924146</v>
      </c>
      <c r="S1356">
        <f>_xlfn.IFNA(VLOOKUP(Q1356,'MARVEL-X'!A$2:I$1400,7,FALSE),VLOOKUP(Q1356,MARVEL!A$2:J$1522,10,FALSE))</f>
        <v>5586.5589241460002</v>
      </c>
      <c r="T1356">
        <f>IF(P1356=P1355,R1356+T1355,R1356)</f>
        <v>111404.630655677</v>
      </c>
      <c r="U1356">
        <f>IF(P1356=P1355,1+U1355,1)</f>
        <v>3</v>
      </c>
      <c r="V1356" t="str">
        <f t="shared" si="21"/>
        <v/>
      </c>
      <c r="W1356" t="str">
        <f>IF(V1356="","",IF(ABS(V1356-R1356)&gt;W$1,ABS(V1356-R1356),""))</f>
        <v/>
      </c>
      <c r="X1356" t="str">
        <f>Y1356&amp;"-"&amp;Z1356&amp;"-"&amp;AC1356&amp;"-"&amp;AD1356&amp;"-"&amp;AG1356</f>
        <v>4.5-f-C-2-0.5</v>
      </c>
      <c r="Y1356">
        <f>F1356</f>
        <v>4.5</v>
      </c>
      <c r="Z1356" s="2" t="str">
        <f>G1356</f>
        <v>f</v>
      </c>
      <c r="AA1356">
        <f>_xlfn.IFNA(VLOOKUP(X1356,'duo-out'!A$2:Q$5000,5,FALSE),E1356+10*(H1356-1)+1+_xlfn.IFNA(VLOOKUP(D1356,states!A$2:C$10,3,FALSE),1))</f>
        <v>147</v>
      </c>
      <c r="AB1356" t="str">
        <f>IF(V1356="","",V1356)</f>
        <v/>
      </c>
      <c r="AC1356" s="2" t="str">
        <f>_xlfn.IFNA(VLOOKUP(D1356,states!A$2:C$10,2,FALSE),"XX")</f>
        <v>C</v>
      </c>
      <c r="AD1356">
        <f>E1356</f>
        <v>2</v>
      </c>
      <c r="AE1356">
        <f>_xlfn.IFNA(VLOOKUP(D1356,states!A$2:D$10,4,FALSE),0)</f>
        <v>0</v>
      </c>
      <c r="AF1356">
        <v>0.5</v>
      </c>
      <c r="AG1356">
        <f>IF(AE1356=0,AF1356,IF(AE1356=1,IF(F1356=0.5,0.5,IF(H1356=1,0.5,1.5)),IF(F1356=0.5,0.5,IF(H1356=1,2.5,1.5))))</f>
        <v>0.5</v>
      </c>
      <c r="AH1356" s="7">
        <f>IF(AC1356="XX",0,1/C1356^(1/5)*IF(E1356=0,100,1)/(E1356+1)^(1/4))</f>
        <v>1.2042584055782313</v>
      </c>
    </row>
    <row r="1357" spans="1:34">
      <c r="A1357">
        <v>5016</v>
      </c>
      <c r="B1357" s="1">
        <v>31548.341</v>
      </c>
      <c r="C1357" s="6">
        <v>0.05</v>
      </c>
      <c r="D1357" t="s">
        <v>5</v>
      </c>
      <c r="E1357">
        <v>2</v>
      </c>
      <c r="F1357">
        <v>4.5</v>
      </c>
      <c r="G1357" t="s">
        <v>2</v>
      </c>
      <c r="H1357">
        <v>2</v>
      </c>
      <c r="I1357" t="s">
        <v>0</v>
      </c>
      <c r="J1357">
        <v>2</v>
      </c>
      <c r="K1357">
        <v>3.5</v>
      </c>
      <c r="L1357" t="s">
        <v>2</v>
      </c>
      <c r="M1357">
        <v>2</v>
      </c>
      <c r="N1357" t="s">
        <v>5072</v>
      </c>
      <c r="O1357">
        <v>1</v>
      </c>
      <c r="P1357" t="str">
        <f>D1357&amp;"-"&amp;F1357&amp;"-"&amp;G1357&amp;"-"&amp;E1357&amp;"-"&amp;H1357</f>
        <v>C2Sigma-4.5-f-2-2</v>
      </c>
      <c r="Q1357" t="str">
        <f>I1357&amp;"-"&amp;K1357&amp;"-"&amp;L1357&amp;"-"&amp;J1357&amp;"-"&amp;M1357</f>
        <v>X2Pi-3.5-f-2-2</v>
      </c>
      <c r="R1357">
        <f>B1357+S1357</f>
        <v>37134.899924145997</v>
      </c>
      <c r="S1357">
        <f>_xlfn.IFNA(VLOOKUP(Q1357,'MARVEL-X'!A$2:I$1400,7,FALSE),VLOOKUP(Q1357,MARVEL!A$2:J$1522,10,FALSE))</f>
        <v>5586.5589241460002</v>
      </c>
      <c r="T1357">
        <f>IF(P1357=P1356,R1357+T1356,R1357)</f>
        <v>148539.53057982301</v>
      </c>
      <c r="U1357">
        <f>IF(P1357=P1356,1+U1356,1)</f>
        <v>4</v>
      </c>
      <c r="V1357" t="str">
        <f t="shared" si="21"/>
        <v/>
      </c>
      <c r="W1357" t="str">
        <f>IF(V1357="","",IF(ABS(V1357-R1357)&gt;W$1,ABS(V1357-R1357),""))</f>
        <v/>
      </c>
      <c r="X1357" t="str">
        <f>Y1357&amp;"-"&amp;Z1357&amp;"-"&amp;AC1357&amp;"-"&amp;AD1357&amp;"-"&amp;AG1357</f>
        <v>4.5-f-C-2-0.5</v>
      </c>
      <c r="Y1357">
        <f>F1357</f>
        <v>4.5</v>
      </c>
      <c r="Z1357" s="2" t="str">
        <f>G1357</f>
        <v>f</v>
      </c>
      <c r="AA1357">
        <f>_xlfn.IFNA(VLOOKUP(X1357,'duo-out'!A$2:Q$5000,5,FALSE),E1357+10*(H1357-1)+1+_xlfn.IFNA(VLOOKUP(D1357,states!A$2:C$10,3,FALSE),1))</f>
        <v>147</v>
      </c>
      <c r="AB1357" t="str">
        <f>IF(V1357="","",V1357)</f>
        <v/>
      </c>
      <c r="AC1357" s="2" t="str">
        <f>_xlfn.IFNA(VLOOKUP(D1357,states!A$2:C$10,2,FALSE),"XX")</f>
        <v>C</v>
      </c>
      <c r="AD1357">
        <f>E1357</f>
        <v>2</v>
      </c>
      <c r="AE1357">
        <f>_xlfn.IFNA(VLOOKUP(D1357,states!A$2:D$10,4,FALSE),0)</f>
        <v>0</v>
      </c>
      <c r="AF1357">
        <v>0.5</v>
      </c>
      <c r="AG1357">
        <f>IF(AE1357=0,AF1357,IF(AE1357=1,IF(F1357=0.5,0.5,IF(H1357=1,0.5,1.5)),IF(F1357=0.5,0.5,IF(H1357=1,2.5,1.5))))</f>
        <v>0.5</v>
      </c>
      <c r="AH1357" s="7">
        <f>IF(AC1357="XX",0,1/C1357^(1/5)*IF(E1357=0,100,1)/(E1357+1)^(1/4))</f>
        <v>1.3833296494790666</v>
      </c>
    </row>
    <row r="1358" spans="1:34">
      <c r="A1358">
        <v>4992</v>
      </c>
      <c r="B1358" s="1">
        <v>31418.327000000001</v>
      </c>
      <c r="C1358" s="6">
        <v>0.05</v>
      </c>
      <c r="D1358" t="s">
        <v>5</v>
      </c>
      <c r="E1358">
        <v>2</v>
      </c>
      <c r="F1358">
        <v>4.5</v>
      </c>
      <c r="G1358" t="s">
        <v>2</v>
      </c>
      <c r="H1358">
        <v>2</v>
      </c>
      <c r="I1358" t="s">
        <v>0</v>
      </c>
      <c r="J1358">
        <v>2</v>
      </c>
      <c r="K1358">
        <v>4.5</v>
      </c>
      <c r="L1358" t="s">
        <v>1</v>
      </c>
      <c r="M1358">
        <v>2</v>
      </c>
      <c r="N1358" t="s">
        <v>5048</v>
      </c>
      <c r="O1358">
        <v>1</v>
      </c>
      <c r="P1358" t="str">
        <f>D1358&amp;"-"&amp;F1358&amp;"-"&amp;G1358&amp;"-"&amp;E1358&amp;"-"&amp;H1358</f>
        <v>C2Sigma-4.5-f-2-2</v>
      </c>
      <c r="Q1358" t="str">
        <f>I1358&amp;"-"&amp;K1358&amp;"-"&amp;L1358&amp;"-"&amp;J1358&amp;"-"&amp;M1358</f>
        <v>X2Pi-4.5-e-2-2</v>
      </c>
      <c r="R1358">
        <f>B1358+S1358</f>
        <v>37134.955141270002</v>
      </c>
      <c r="S1358">
        <f>_xlfn.IFNA(VLOOKUP(Q1358,'MARVEL-X'!A$2:I$1400,7,FALSE),VLOOKUP(Q1358,MARVEL!A$2:J$1522,10,FALSE))</f>
        <v>5716.62814127</v>
      </c>
      <c r="T1358">
        <f>IF(P1358=P1357,R1358+T1357,R1358)</f>
        <v>185674.48572109302</v>
      </c>
      <c r="U1358">
        <f>IF(P1358=P1357,1+U1357,1)</f>
        <v>5</v>
      </c>
      <c r="V1358" t="str">
        <f t="shared" si="21"/>
        <v/>
      </c>
      <c r="W1358" t="str">
        <f>IF(V1358="","",IF(ABS(V1358-R1358)&gt;W$1,ABS(V1358-R1358),""))</f>
        <v/>
      </c>
      <c r="X1358" t="str">
        <f>Y1358&amp;"-"&amp;Z1358&amp;"-"&amp;AC1358&amp;"-"&amp;AD1358&amp;"-"&amp;AG1358</f>
        <v>4.5-f-C-2-0.5</v>
      </c>
      <c r="Y1358">
        <f>F1358</f>
        <v>4.5</v>
      </c>
      <c r="Z1358" s="2" t="str">
        <f>G1358</f>
        <v>f</v>
      </c>
      <c r="AA1358">
        <f>_xlfn.IFNA(VLOOKUP(X1358,'duo-out'!A$2:Q$5000,5,FALSE),E1358+10*(H1358-1)+1+_xlfn.IFNA(VLOOKUP(D1358,states!A$2:C$10,3,FALSE),1))</f>
        <v>147</v>
      </c>
      <c r="AB1358" t="str">
        <f>IF(V1358="","",V1358)</f>
        <v/>
      </c>
      <c r="AC1358" s="2" t="str">
        <f>_xlfn.IFNA(VLOOKUP(D1358,states!A$2:C$10,2,FALSE),"XX")</f>
        <v>C</v>
      </c>
      <c r="AD1358">
        <f>E1358</f>
        <v>2</v>
      </c>
      <c r="AE1358">
        <f>_xlfn.IFNA(VLOOKUP(D1358,states!A$2:D$10,4,FALSE),0)</f>
        <v>0</v>
      </c>
      <c r="AF1358">
        <v>0.5</v>
      </c>
      <c r="AG1358">
        <f>IF(AE1358=0,AF1358,IF(AE1358=1,IF(F1358=0.5,0.5,IF(H1358=1,0.5,1.5)),IF(F1358=0.5,0.5,IF(H1358=1,2.5,1.5))))</f>
        <v>0.5</v>
      </c>
      <c r="AH1358" s="7">
        <f>IF(AC1358="XX",0,1/C1358^(1/5)*IF(E1358=0,100,1)/(E1358+1)^(1/4))</f>
        <v>1.3833296494790666</v>
      </c>
    </row>
    <row r="1359" spans="1:34">
      <c r="A1359">
        <v>4973</v>
      </c>
      <c r="B1359" s="1">
        <v>31260.337</v>
      </c>
      <c r="C1359" s="6">
        <v>0.05</v>
      </c>
      <c r="D1359" t="s">
        <v>5</v>
      </c>
      <c r="E1359">
        <v>2</v>
      </c>
      <c r="F1359">
        <v>4.5</v>
      </c>
      <c r="G1359" t="s">
        <v>2</v>
      </c>
      <c r="H1359">
        <v>2</v>
      </c>
      <c r="I1359" t="s">
        <v>0</v>
      </c>
      <c r="J1359">
        <v>2</v>
      </c>
      <c r="K1359">
        <v>5.5</v>
      </c>
      <c r="L1359" t="s">
        <v>2</v>
      </c>
      <c r="M1359">
        <v>2</v>
      </c>
      <c r="N1359" t="s">
        <v>5029</v>
      </c>
      <c r="O1359">
        <v>1</v>
      </c>
      <c r="P1359" t="str">
        <f>D1359&amp;"-"&amp;F1359&amp;"-"&amp;G1359&amp;"-"&amp;E1359&amp;"-"&amp;H1359</f>
        <v>C2Sigma-4.5-f-2-2</v>
      </c>
      <c r="Q1359" t="str">
        <f>I1359&amp;"-"&amp;K1359&amp;"-"&amp;L1359&amp;"-"&amp;J1359&amp;"-"&amp;M1359</f>
        <v>X2Pi-5.5-f-2-2</v>
      </c>
      <c r="R1359">
        <f>B1359+S1359</f>
        <v>37134.950590260996</v>
      </c>
      <c r="S1359">
        <f>_xlfn.IFNA(VLOOKUP(Q1359,'MARVEL-X'!A$2:I$1400,7,FALSE),VLOOKUP(Q1359,MARVEL!A$2:J$1522,10,FALSE))</f>
        <v>5874.6135902610004</v>
      </c>
      <c r="T1359">
        <f>IF(P1359=P1358,R1359+T1358,R1359)</f>
        <v>222809.43631135402</v>
      </c>
      <c r="U1359">
        <f>IF(P1359=P1358,1+U1358,1)</f>
        <v>6</v>
      </c>
      <c r="V1359">
        <f t="shared" si="21"/>
        <v>37134.906051892336</v>
      </c>
      <c r="W1359" t="str">
        <f>IF(V1359="","",IF(ABS(V1359-R1359)&gt;W$1,ABS(V1359-R1359),""))</f>
        <v/>
      </c>
      <c r="X1359" t="str">
        <f>Y1359&amp;"-"&amp;Z1359&amp;"-"&amp;AC1359&amp;"-"&amp;AD1359&amp;"-"&amp;AG1359</f>
        <v>4.5-f-C-2-0.5</v>
      </c>
      <c r="Y1359">
        <f>F1359</f>
        <v>4.5</v>
      </c>
      <c r="Z1359" s="2" t="str">
        <f>G1359</f>
        <v>f</v>
      </c>
      <c r="AA1359">
        <f>_xlfn.IFNA(VLOOKUP(X1359,'duo-out'!A$2:Q$5000,5,FALSE),E1359+10*(H1359-1)+1+_xlfn.IFNA(VLOOKUP(D1359,states!A$2:C$10,3,FALSE),1))</f>
        <v>147</v>
      </c>
      <c r="AB1359">
        <f>IF(V1359="","",V1359)</f>
        <v>37134.906051892336</v>
      </c>
      <c r="AC1359" s="2" t="str">
        <f>_xlfn.IFNA(VLOOKUP(D1359,states!A$2:C$10,2,FALSE),"XX")</f>
        <v>C</v>
      </c>
      <c r="AD1359">
        <f>E1359</f>
        <v>2</v>
      </c>
      <c r="AE1359">
        <f>_xlfn.IFNA(VLOOKUP(D1359,states!A$2:D$10,4,FALSE),0)</f>
        <v>0</v>
      </c>
      <c r="AF1359">
        <v>0.5</v>
      </c>
      <c r="AG1359">
        <f>IF(AE1359=0,AF1359,IF(AE1359=1,IF(F1359=0.5,0.5,IF(H1359=1,0.5,1.5)),IF(F1359=0.5,0.5,IF(H1359=1,2.5,1.5))))</f>
        <v>0.5</v>
      </c>
      <c r="AH1359" s="7">
        <f>IF(AC1359="XX",0,1/C1359^(1/5)*IF(E1359=0,100,1)/(E1359+1)^(1/4))</f>
        <v>1.3833296494790666</v>
      </c>
    </row>
    <row r="1360" spans="1:34">
      <c r="A1360">
        <v>4782</v>
      </c>
      <c r="B1360" s="1">
        <v>31933.004000000001</v>
      </c>
      <c r="C1360" s="6">
        <v>0.04</v>
      </c>
      <c r="D1360" t="s">
        <v>5</v>
      </c>
      <c r="E1360">
        <v>0</v>
      </c>
      <c r="F1360">
        <v>5.5</v>
      </c>
      <c r="G1360" t="s">
        <v>1</v>
      </c>
      <c r="H1360">
        <v>1</v>
      </c>
      <c r="I1360" t="s">
        <v>0</v>
      </c>
      <c r="J1360">
        <v>0</v>
      </c>
      <c r="K1360">
        <v>4.5</v>
      </c>
      <c r="L1360" t="s">
        <v>1</v>
      </c>
      <c r="M1360">
        <v>1</v>
      </c>
      <c r="N1360" t="s">
        <v>4838</v>
      </c>
      <c r="O1360">
        <v>1</v>
      </c>
      <c r="P1360" t="str">
        <f>D1360&amp;"-"&amp;F1360&amp;"-"&amp;G1360&amp;"-"&amp;E1360&amp;"-"&amp;H1360</f>
        <v>C2Sigma-5.5-e-0-1</v>
      </c>
      <c r="Q1360" t="str">
        <f>I1360&amp;"-"&amp;K1360&amp;"-"&amp;L1360&amp;"-"&amp;J1360&amp;"-"&amp;M1360</f>
        <v>X2Pi-4.5-e-0-1</v>
      </c>
      <c r="R1360">
        <f>B1360+S1360</f>
        <v>32203.699186173002</v>
      </c>
      <c r="S1360">
        <f>_xlfn.IFNA(VLOOKUP(Q1360,'MARVEL-X'!A$2:I$1400,7,FALSE),VLOOKUP(Q1360,MARVEL!A$2:J$1522,10,FALSE))</f>
        <v>270.69518617300002</v>
      </c>
      <c r="T1360">
        <f>IF(P1360=P1359,R1360+T1359,R1360)</f>
        <v>32203.699186173002</v>
      </c>
      <c r="U1360">
        <f>IF(P1360=P1359,1+U1359,1)</f>
        <v>1</v>
      </c>
      <c r="V1360" t="str">
        <f t="shared" si="21"/>
        <v/>
      </c>
      <c r="W1360" t="str">
        <f>IF(V1360="","",IF(ABS(V1360-R1360)&gt;W$1,ABS(V1360-R1360),""))</f>
        <v/>
      </c>
      <c r="X1360" t="str">
        <f>Y1360&amp;"-"&amp;Z1360&amp;"-"&amp;AC1360&amp;"-"&amp;AD1360&amp;"-"&amp;AG1360</f>
        <v>5.5-e-C-0-0.5</v>
      </c>
      <c r="Y1360">
        <f>F1360</f>
        <v>5.5</v>
      </c>
      <c r="Z1360" s="2" t="str">
        <f>G1360</f>
        <v>e</v>
      </c>
      <c r="AA1360">
        <f>_xlfn.IFNA(VLOOKUP(X1360,'duo-out'!A$2:Q$5000,5,FALSE),E1360+10*(H1360-1)+1+_xlfn.IFNA(VLOOKUP(D1360,states!A$2:C$10,3,FALSE),1))</f>
        <v>117</v>
      </c>
      <c r="AB1360" t="str">
        <f>IF(V1360="","",V1360)</f>
        <v/>
      </c>
      <c r="AC1360" s="2" t="str">
        <f>_xlfn.IFNA(VLOOKUP(D1360,states!A$2:C$10,2,FALSE),"XX")</f>
        <v>C</v>
      </c>
      <c r="AD1360">
        <f>E1360</f>
        <v>0</v>
      </c>
      <c r="AE1360">
        <f>_xlfn.IFNA(VLOOKUP(D1360,states!A$2:D$10,4,FALSE),0)</f>
        <v>0</v>
      </c>
      <c r="AF1360">
        <v>0.5</v>
      </c>
      <c r="AG1360">
        <f>IF(AE1360=0,AF1360,IF(AE1360=1,IF(F1360=0.5,0.5,IF(H1360=1,0.5,1.5)),IF(F1360=0.5,0.5,IF(H1360=1,2.5,1.5))))</f>
        <v>0.5</v>
      </c>
      <c r="AH1360" s="7">
        <f>IF(AC1360="XX",0,1/C1360^(1/5)*IF(E1360=0,100,1)/(E1360+1)^(1/4))</f>
        <v>190.36539387158786</v>
      </c>
    </row>
    <row r="1361" spans="1:34">
      <c r="A1361">
        <v>4759</v>
      </c>
      <c r="B1361" s="1">
        <v>31622.804</v>
      </c>
      <c r="C1361" s="6">
        <v>0.04</v>
      </c>
      <c r="D1361" t="s">
        <v>5</v>
      </c>
      <c r="E1361">
        <v>0</v>
      </c>
      <c r="F1361">
        <v>5.5</v>
      </c>
      <c r="G1361" t="s">
        <v>1</v>
      </c>
      <c r="H1361">
        <v>1</v>
      </c>
      <c r="I1361" t="s">
        <v>0</v>
      </c>
      <c r="J1361">
        <v>0</v>
      </c>
      <c r="K1361">
        <v>6.5</v>
      </c>
      <c r="L1361" t="s">
        <v>1</v>
      </c>
      <c r="M1361">
        <v>1</v>
      </c>
      <c r="N1361" t="s">
        <v>4815</v>
      </c>
      <c r="O1361">
        <v>1</v>
      </c>
      <c r="P1361" t="str">
        <f>D1361&amp;"-"&amp;F1361&amp;"-"&amp;G1361&amp;"-"&amp;E1361&amp;"-"&amp;H1361</f>
        <v>C2Sigma-5.5-e-0-1</v>
      </c>
      <c r="Q1361" t="str">
        <f>I1361&amp;"-"&amp;K1361&amp;"-"&amp;L1361&amp;"-"&amp;J1361&amp;"-"&amp;M1361</f>
        <v>X2Pi-6.5-e-0-1</v>
      </c>
      <c r="R1361">
        <f>B1361+S1361</f>
        <v>32203.701048014998</v>
      </c>
      <c r="S1361">
        <f>_xlfn.IFNA(VLOOKUP(Q1361,'MARVEL-X'!A$2:I$1400,7,FALSE),VLOOKUP(Q1361,MARVEL!A$2:J$1522,10,FALSE))</f>
        <v>580.897048015</v>
      </c>
      <c r="T1361">
        <f>IF(P1361=P1360,R1361+T1360,R1361)</f>
        <v>64407.400234187997</v>
      </c>
      <c r="U1361">
        <f>IF(P1361=P1360,1+U1360,1)</f>
        <v>2</v>
      </c>
      <c r="V1361" t="str">
        <f t="shared" si="21"/>
        <v/>
      </c>
      <c r="W1361" t="str">
        <f>IF(V1361="","",IF(ABS(V1361-R1361)&gt;W$1,ABS(V1361-R1361),""))</f>
        <v/>
      </c>
      <c r="X1361" t="str">
        <f>Y1361&amp;"-"&amp;Z1361&amp;"-"&amp;AC1361&amp;"-"&amp;AD1361&amp;"-"&amp;AG1361</f>
        <v>5.5-e-C-0-0.5</v>
      </c>
      <c r="Y1361">
        <f>F1361</f>
        <v>5.5</v>
      </c>
      <c r="Z1361" s="2" t="str">
        <f>G1361</f>
        <v>e</v>
      </c>
      <c r="AA1361">
        <f>_xlfn.IFNA(VLOOKUP(X1361,'duo-out'!A$2:Q$5000,5,FALSE),E1361+10*(H1361-1)+1+_xlfn.IFNA(VLOOKUP(D1361,states!A$2:C$10,3,FALSE),1))</f>
        <v>117</v>
      </c>
      <c r="AB1361" t="str">
        <f>IF(V1361="","",V1361)</f>
        <v/>
      </c>
      <c r="AC1361" s="2" t="str">
        <f>_xlfn.IFNA(VLOOKUP(D1361,states!A$2:C$10,2,FALSE),"XX")</f>
        <v>C</v>
      </c>
      <c r="AD1361">
        <f>E1361</f>
        <v>0</v>
      </c>
      <c r="AE1361">
        <f>_xlfn.IFNA(VLOOKUP(D1361,states!A$2:D$10,4,FALSE),0)</f>
        <v>0</v>
      </c>
      <c r="AF1361">
        <v>0.5</v>
      </c>
      <c r="AG1361">
        <f>IF(AE1361=0,AF1361,IF(AE1361=1,IF(F1361=0.5,0.5,IF(H1361=1,0.5,1.5)),IF(F1361=0.5,0.5,IF(H1361=1,2.5,1.5))))</f>
        <v>0.5</v>
      </c>
      <c r="AH1361" s="7">
        <f>IF(AC1361="XX",0,1/C1361^(1/5)*IF(E1361=0,100,1)/(E1361+1)^(1/4))</f>
        <v>190.36539387158786</v>
      </c>
    </row>
    <row r="1362" spans="1:34">
      <c r="A1362">
        <v>4480</v>
      </c>
      <c r="B1362" s="1">
        <v>31792.930100000001</v>
      </c>
      <c r="C1362" s="6">
        <v>2E-3</v>
      </c>
      <c r="D1362" t="s">
        <v>5</v>
      </c>
      <c r="E1362">
        <v>0</v>
      </c>
      <c r="F1362">
        <v>5.5</v>
      </c>
      <c r="G1362" t="s">
        <v>1</v>
      </c>
      <c r="H1362">
        <v>1</v>
      </c>
      <c r="I1362" t="s">
        <v>0</v>
      </c>
      <c r="J1362">
        <v>0</v>
      </c>
      <c r="K1362">
        <v>5.5</v>
      </c>
      <c r="L1362" t="s">
        <v>2</v>
      </c>
      <c r="M1362">
        <v>1</v>
      </c>
      <c r="N1362" t="s">
        <v>4536</v>
      </c>
      <c r="O1362">
        <v>1</v>
      </c>
      <c r="P1362" t="str">
        <f>D1362&amp;"-"&amp;F1362&amp;"-"&amp;G1362&amp;"-"&amp;E1362&amp;"-"&amp;H1362</f>
        <v>C2Sigma-5.5-e-0-1</v>
      </c>
      <c r="Q1362" t="str">
        <f>I1362&amp;"-"&amp;K1362&amp;"-"&amp;L1362&amp;"-"&amp;J1362&amp;"-"&amp;M1362</f>
        <v>X2Pi-5.5-f-0-1</v>
      </c>
      <c r="R1362">
        <f>B1362+S1362</f>
        <v>32203.716110875001</v>
      </c>
      <c r="S1362">
        <f>_xlfn.IFNA(VLOOKUP(Q1362,'MARVEL-X'!A$2:I$1400,7,FALSE),VLOOKUP(Q1362,MARVEL!A$2:J$1522,10,FALSE))</f>
        <v>410.78601087499999</v>
      </c>
      <c r="T1362">
        <f>IF(P1362=P1361,R1362+T1361,R1362)</f>
        <v>96611.116345062997</v>
      </c>
      <c r="U1362">
        <f>IF(P1362=P1361,1+U1361,1)</f>
        <v>3</v>
      </c>
      <c r="V1362" t="str">
        <f t="shared" si="21"/>
        <v/>
      </c>
      <c r="W1362" t="str">
        <f>IF(V1362="","",IF(ABS(V1362-R1362)&gt;W$1,ABS(V1362-R1362),""))</f>
        <v/>
      </c>
      <c r="X1362" t="str">
        <f>Y1362&amp;"-"&amp;Z1362&amp;"-"&amp;AC1362&amp;"-"&amp;AD1362&amp;"-"&amp;AG1362</f>
        <v>5.5-e-C-0-0.5</v>
      </c>
      <c r="Y1362">
        <f>F1362</f>
        <v>5.5</v>
      </c>
      <c r="Z1362" s="2" t="str">
        <f>G1362</f>
        <v>e</v>
      </c>
      <c r="AA1362">
        <f>_xlfn.IFNA(VLOOKUP(X1362,'duo-out'!A$2:Q$5000,5,FALSE),E1362+10*(H1362-1)+1+_xlfn.IFNA(VLOOKUP(D1362,states!A$2:C$10,3,FALSE),1))</f>
        <v>117</v>
      </c>
      <c r="AB1362" t="str">
        <f>IF(V1362="","",V1362)</f>
        <v/>
      </c>
      <c r="AC1362" s="2" t="str">
        <f>_xlfn.IFNA(VLOOKUP(D1362,states!A$2:C$10,2,FALSE),"XX")</f>
        <v>C</v>
      </c>
      <c r="AD1362">
        <f>E1362</f>
        <v>0</v>
      </c>
      <c r="AE1362">
        <f>_xlfn.IFNA(VLOOKUP(D1362,states!A$2:D$10,4,FALSE),0)</f>
        <v>0</v>
      </c>
      <c r="AF1362">
        <v>0.5</v>
      </c>
      <c r="AG1362">
        <f>IF(AE1362=0,AF1362,IF(AE1362=1,IF(F1362=0.5,0.5,IF(H1362=1,0.5,1.5)),IF(F1362=0.5,0.5,IF(H1362=1,2.5,1.5))))</f>
        <v>0.5</v>
      </c>
      <c r="AH1362" s="7">
        <f>IF(AC1362="XX",0,1/C1362^(1/5)*IF(E1362=0,100,1)/(E1362+1)^(1/4))</f>
        <v>346.57242157757321</v>
      </c>
    </row>
    <row r="1363" spans="1:34">
      <c r="A1363">
        <v>4670</v>
      </c>
      <c r="B1363" s="1">
        <v>31933.06</v>
      </c>
      <c r="C1363" s="6">
        <v>0.2</v>
      </c>
      <c r="D1363" t="s">
        <v>5</v>
      </c>
      <c r="E1363">
        <v>0</v>
      </c>
      <c r="F1363">
        <v>5.5</v>
      </c>
      <c r="G1363" t="s">
        <v>1</v>
      </c>
      <c r="H1363">
        <v>1</v>
      </c>
      <c r="I1363" t="s">
        <v>0</v>
      </c>
      <c r="J1363">
        <v>0</v>
      </c>
      <c r="K1363">
        <v>4.5</v>
      </c>
      <c r="L1363" t="s">
        <v>1</v>
      </c>
      <c r="M1363">
        <v>1</v>
      </c>
      <c r="N1363" t="s">
        <v>4726</v>
      </c>
      <c r="O1363">
        <v>1</v>
      </c>
      <c r="P1363" t="str">
        <f>D1363&amp;"-"&amp;F1363&amp;"-"&amp;G1363&amp;"-"&amp;E1363&amp;"-"&amp;H1363</f>
        <v>C2Sigma-5.5-e-0-1</v>
      </c>
      <c r="Q1363" t="str">
        <f>I1363&amp;"-"&amp;K1363&amp;"-"&amp;L1363&amp;"-"&amp;J1363&amp;"-"&amp;M1363</f>
        <v>X2Pi-4.5-e-0-1</v>
      </c>
      <c r="R1363">
        <f>B1363+S1363</f>
        <v>32203.755186173003</v>
      </c>
      <c r="S1363">
        <f>_xlfn.IFNA(VLOOKUP(Q1363,'MARVEL-X'!A$2:I$1400,7,FALSE),VLOOKUP(Q1363,MARVEL!A$2:J$1522,10,FALSE))</f>
        <v>270.69518617300002</v>
      </c>
      <c r="T1363">
        <f>IF(P1363=P1362,R1363+T1362,R1363)</f>
        <v>128814.871531236</v>
      </c>
      <c r="U1363">
        <f>IF(P1363=P1362,1+U1362,1)</f>
        <v>4</v>
      </c>
      <c r="V1363" t="str">
        <f t="shared" si="21"/>
        <v/>
      </c>
      <c r="W1363" t="str">
        <f>IF(V1363="","",IF(ABS(V1363-R1363)&gt;W$1,ABS(V1363-R1363),""))</f>
        <v/>
      </c>
      <c r="X1363" t="str">
        <f>Y1363&amp;"-"&amp;Z1363&amp;"-"&amp;AC1363&amp;"-"&amp;AD1363&amp;"-"&amp;AG1363</f>
        <v>5.5-e-C-0-0.5</v>
      </c>
      <c r="Y1363">
        <f>F1363</f>
        <v>5.5</v>
      </c>
      <c r="Z1363" s="2" t="str">
        <f>G1363</f>
        <v>e</v>
      </c>
      <c r="AA1363">
        <f>_xlfn.IFNA(VLOOKUP(X1363,'duo-out'!A$2:Q$5000,5,FALSE),E1363+10*(H1363-1)+1+_xlfn.IFNA(VLOOKUP(D1363,states!A$2:C$10,3,FALSE),1))</f>
        <v>117</v>
      </c>
      <c r="AB1363" t="str">
        <f>IF(V1363="","",V1363)</f>
        <v/>
      </c>
      <c r="AC1363" s="2" t="str">
        <f>_xlfn.IFNA(VLOOKUP(D1363,states!A$2:C$10,2,FALSE),"XX")</f>
        <v>C</v>
      </c>
      <c r="AD1363">
        <f>E1363</f>
        <v>0</v>
      </c>
      <c r="AE1363">
        <f>_xlfn.IFNA(VLOOKUP(D1363,states!A$2:D$10,4,FALSE),0)</f>
        <v>0</v>
      </c>
      <c r="AF1363">
        <v>0.5</v>
      </c>
      <c r="AG1363">
        <f>IF(AE1363=0,AF1363,IF(AE1363=1,IF(F1363=0.5,0.5,IF(H1363=1,0.5,1.5)),IF(F1363=0.5,0.5,IF(H1363=1,2.5,1.5))))</f>
        <v>0.5</v>
      </c>
      <c r="AH1363" s="7">
        <f>IF(AC1363="XX",0,1/C1363^(1/5)*IF(E1363=0,100,1)/(E1363+1)^(1/4))</f>
        <v>137.97296614612148</v>
      </c>
    </row>
    <row r="1364" spans="1:34">
      <c r="A1364">
        <v>4628</v>
      </c>
      <c r="B1364" s="1">
        <v>31793</v>
      </c>
      <c r="C1364" s="6">
        <v>0.2</v>
      </c>
      <c r="D1364" t="s">
        <v>5</v>
      </c>
      <c r="E1364">
        <v>0</v>
      </c>
      <c r="F1364">
        <v>5.5</v>
      </c>
      <c r="G1364" t="s">
        <v>1</v>
      </c>
      <c r="H1364">
        <v>1</v>
      </c>
      <c r="I1364" t="s">
        <v>0</v>
      </c>
      <c r="J1364">
        <v>0</v>
      </c>
      <c r="K1364">
        <v>5.5</v>
      </c>
      <c r="L1364" t="s">
        <v>2</v>
      </c>
      <c r="M1364">
        <v>1</v>
      </c>
      <c r="N1364" t="s">
        <v>4684</v>
      </c>
      <c r="O1364">
        <v>1</v>
      </c>
      <c r="P1364" t="str">
        <f>D1364&amp;"-"&amp;F1364&amp;"-"&amp;G1364&amp;"-"&amp;E1364&amp;"-"&amp;H1364</f>
        <v>C2Sigma-5.5-e-0-1</v>
      </c>
      <c r="Q1364" t="str">
        <f>I1364&amp;"-"&amp;K1364&amp;"-"&amp;L1364&amp;"-"&amp;J1364&amp;"-"&amp;M1364</f>
        <v>X2Pi-5.5-f-0-1</v>
      </c>
      <c r="R1364">
        <f>B1364+S1364</f>
        <v>32203.786010874999</v>
      </c>
      <c r="S1364">
        <f>_xlfn.IFNA(VLOOKUP(Q1364,'MARVEL-X'!A$2:I$1400,7,FALSE),VLOOKUP(Q1364,MARVEL!A$2:J$1522,10,FALSE))</f>
        <v>410.78601087499999</v>
      </c>
      <c r="T1364">
        <f>IF(P1364=P1363,R1364+T1363,R1364)</f>
        <v>161018.657542111</v>
      </c>
      <c r="U1364">
        <f>IF(P1364=P1363,1+U1363,1)</f>
        <v>5</v>
      </c>
      <c r="V1364" t="str">
        <f t="shared" si="21"/>
        <v/>
      </c>
      <c r="W1364" t="str">
        <f>IF(V1364="","",IF(ABS(V1364-R1364)&gt;W$1,ABS(V1364-R1364),""))</f>
        <v/>
      </c>
      <c r="X1364" t="str">
        <f>Y1364&amp;"-"&amp;Z1364&amp;"-"&amp;AC1364&amp;"-"&amp;AD1364&amp;"-"&amp;AG1364</f>
        <v>5.5-e-C-0-0.5</v>
      </c>
      <c r="Y1364">
        <f>F1364</f>
        <v>5.5</v>
      </c>
      <c r="Z1364" s="2" t="str">
        <f>G1364</f>
        <v>e</v>
      </c>
      <c r="AA1364">
        <f>_xlfn.IFNA(VLOOKUP(X1364,'duo-out'!A$2:Q$5000,5,FALSE),E1364+10*(H1364-1)+1+_xlfn.IFNA(VLOOKUP(D1364,states!A$2:C$10,3,FALSE),1))</f>
        <v>117</v>
      </c>
      <c r="AB1364" t="str">
        <f>IF(V1364="","",V1364)</f>
        <v/>
      </c>
      <c r="AC1364" s="2" t="str">
        <f>_xlfn.IFNA(VLOOKUP(D1364,states!A$2:C$10,2,FALSE),"XX")</f>
        <v>C</v>
      </c>
      <c r="AD1364">
        <f>E1364</f>
        <v>0</v>
      </c>
      <c r="AE1364">
        <f>_xlfn.IFNA(VLOOKUP(D1364,states!A$2:D$10,4,FALSE),0)</f>
        <v>0</v>
      </c>
      <c r="AF1364">
        <v>0.5</v>
      </c>
      <c r="AG1364">
        <f>IF(AE1364=0,AF1364,IF(AE1364=1,IF(F1364=0.5,0.5,IF(H1364=1,0.5,1.5)),IF(F1364=0.5,0.5,IF(H1364=1,2.5,1.5))))</f>
        <v>0.5</v>
      </c>
      <c r="AH1364" s="7">
        <f>IF(AC1364="XX",0,1/C1364^(1/5)*IF(E1364=0,100,1)/(E1364+1)^(1/4))</f>
        <v>137.97296614612148</v>
      </c>
    </row>
    <row r="1365" spans="1:34">
      <c r="A1365">
        <v>4714</v>
      </c>
      <c r="B1365" s="1">
        <v>31622.73</v>
      </c>
      <c r="C1365" s="6">
        <v>0.2</v>
      </c>
      <c r="D1365" t="s">
        <v>5</v>
      </c>
      <c r="E1365">
        <v>0</v>
      </c>
      <c r="F1365">
        <v>5.5</v>
      </c>
      <c r="G1365" t="s">
        <v>1</v>
      </c>
      <c r="H1365">
        <v>1</v>
      </c>
      <c r="I1365" t="s">
        <v>0</v>
      </c>
      <c r="J1365">
        <v>0</v>
      </c>
      <c r="K1365">
        <v>6.5</v>
      </c>
      <c r="L1365" t="s">
        <v>1</v>
      </c>
      <c r="M1365">
        <v>1</v>
      </c>
      <c r="N1365" t="s">
        <v>4770</v>
      </c>
      <c r="O1365">
        <v>1</v>
      </c>
      <c r="P1365" t="str">
        <f>D1365&amp;"-"&amp;F1365&amp;"-"&amp;G1365&amp;"-"&amp;E1365&amp;"-"&amp;H1365</f>
        <v>C2Sigma-5.5-e-0-1</v>
      </c>
      <c r="Q1365" t="str">
        <f>I1365&amp;"-"&amp;K1365&amp;"-"&amp;L1365&amp;"-"&amp;J1365&amp;"-"&amp;M1365</f>
        <v>X2Pi-6.5-e-0-1</v>
      </c>
      <c r="R1365">
        <f>B1365+S1365</f>
        <v>32203.627048014998</v>
      </c>
      <c r="S1365">
        <f>_xlfn.IFNA(VLOOKUP(Q1365,'MARVEL-X'!A$2:I$1400,7,FALSE),VLOOKUP(Q1365,MARVEL!A$2:J$1522,10,FALSE))</f>
        <v>580.897048015</v>
      </c>
      <c r="T1365">
        <f>IF(P1365=P1364,R1365+T1364,R1365)</f>
        <v>193222.28459012602</v>
      </c>
      <c r="U1365">
        <f>IF(P1365=P1364,1+U1364,1)</f>
        <v>6</v>
      </c>
      <c r="V1365" t="str">
        <f t="shared" si="21"/>
        <v/>
      </c>
      <c r="W1365" t="str">
        <f>IF(V1365="","",IF(ABS(V1365-R1365)&gt;W$1,ABS(V1365-R1365),""))</f>
        <v/>
      </c>
      <c r="X1365" t="str">
        <f>Y1365&amp;"-"&amp;Z1365&amp;"-"&amp;AC1365&amp;"-"&amp;AD1365&amp;"-"&amp;AG1365</f>
        <v>5.5-e-C-0-0.5</v>
      </c>
      <c r="Y1365">
        <f>F1365</f>
        <v>5.5</v>
      </c>
      <c r="Z1365" s="2" t="str">
        <f>G1365</f>
        <v>e</v>
      </c>
      <c r="AA1365">
        <f>_xlfn.IFNA(VLOOKUP(X1365,'duo-out'!A$2:Q$5000,5,FALSE),E1365+10*(H1365-1)+1+_xlfn.IFNA(VLOOKUP(D1365,states!A$2:C$10,3,FALSE),1))</f>
        <v>117</v>
      </c>
      <c r="AB1365" t="str">
        <f>IF(V1365="","",V1365)</f>
        <v/>
      </c>
      <c r="AC1365" s="2" t="str">
        <f>_xlfn.IFNA(VLOOKUP(D1365,states!A$2:C$10,2,FALSE),"XX")</f>
        <v>C</v>
      </c>
      <c r="AD1365">
        <f>E1365</f>
        <v>0</v>
      </c>
      <c r="AE1365">
        <f>_xlfn.IFNA(VLOOKUP(D1365,states!A$2:D$10,4,FALSE),0)</f>
        <v>0</v>
      </c>
      <c r="AF1365">
        <v>0.5</v>
      </c>
      <c r="AG1365">
        <f>IF(AE1365=0,AF1365,IF(AE1365=1,IF(F1365=0.5,0.5,IF(H1365=1,0.5,1.5)),IF(F1365=0.5,0.5,IF(H1365=1,2.5,1.5))))</f>
        <v>0.5</v>
      </c>
      <c r="AH1365" s="7">
        <f>IF(AC1365="XX",0,1/C1365^(1/5)*IF(E1365=0,100,1)/(E1365+1)^(1/4))</f>
        <v>137.97296614612148</v>
      </c>
    </row>
    <row r="1366" spans="1:34">
      <c r="A1366">
        <v>4862</v>
      </c>
      <c r="B1366" s="1">
        <v>31933.062000000002</v>
      </c>
      <c r="C1366" s="6">
        <v>0.05</v>
      </c>
      <c r="D1366" t="s">
        <v>5</v>
      </c>
      <c r="E1366">
        <v>0</v>
      </c>
      <c r="F1366">
        <v>5.5</v>
      </c>
      <c r="G1366" t="s">
        <v>1</v>
      </c>
      <c r="H1366">
        <v>1</v>
      </c>
      <c r="I1366" t="s">
        <v>0</v>
      </c>
      <c r="J1366">
        <v>0</v>
      </c>
      <c r="K1366">
        <v>4.5</v>
      </c>
      <c r="L1366" t="s">
        <v>1</v>
      </c>
      <c r="M1366">
        <v>1</v>
      </c>
      <c r="N1366" t="s">
        <v>4918</v>
      </c>
      <c r="O1366">
        <v>1</v>
      </c>
      <c r="P1366" t="str">
        <f>D1366&amp;"-"&amp;F1366&amp;"-"&amp;G1366&amp;"-"&amp;E1366&amp;"-"&amp;H1366</f>
        <v>C2Sigma-5.5-e-0-1</v>
      </c>
      <c r="Q1366" t="str">
        <f>I1366&amp;"-"&amp;K1366&amp;"-"&amp;L1366&amp;"-"&amp;J1366&amp;"-"&amp;M1366</f>
        <v>X2Pi-4.5-e-0-1</v>
      </c>
      <c r="R1366">
        <f>B1366+S1366</f>
        <v>32203.757186173003</v>
      </c>
      <c r="S1366">
        <f>_xlfn.IFNA(VLOOKUP(Q1366,'MARVEL-X'!A$2:I$1400,7,FALSE),VLOOKUP(Q1366,MARVEL!A$2:J$1522,10,FALSE))</f>
        <v>270.69518617300002</v>
      </c>
      <c r="T1366">
        <f>IF(P1366=P1365,R1366+T1365,R1366)</f>
        <v>225426.04177629901</v>
      </c>
      <c r="U1366">
        <f>IF(P1366=P1365,1+U1365,1)</f>
        <v>7</v>
      </c>
      <c r="V1366" t="str">
        <f t="shared" si="21"/>
        <v/>
      </c>
      <c r="W1366" t="str">
        <f>IF(V1366="","",IF(ABS(V1366-R1366)&gt;W$1,ABS(V1366-R1366),""))</f>
        <v/>
      </c>
      <c r="X1366" t="str">
        <f>Y1366&amp;"-"&amp;Z1366&amp;"-"&amp;AC1366&amp;"-"&amp;AD1366&amp;"-"&amp;AG1366</f>
        <v>5.5-e-C-0-0.5</v>
      </c>
      <c r="Y1366">
        <f>F1366</f>
        <v>5.5</v>
      </c>
      <c r="Z1366" s="2" t="str">
        <f>G1366</f>
        <v>e</v>
      </c>
      <c r="AA1366">
        <f>_xlfn.IFNA(VLOOKUP(X1366,'duo-out'!A$2:Q$5000,5,FALSE),E1366+10*(H1366-1)+1+_xlfn.IFNA(VLOOKUP(D1366,states!A$2:C$10,3,FALSE),1))</f>
        <v>117</v>
      </c>
      <c r="AB1366" t="str">
        <f>IF(V1366="","",V1366)</f>
        <v/>
      </c>
      <c r="AC1366" s="2" t="str">
        <f>_xlfn.IFNA(VLOOKUP(D1366,states!A$2:C$10,2,FALSE),"XX")</f>
        <v>C</v>
      </c>
      <c r="AD1366">
        <f>E1366</f>
        <v>0</v>
      </c>
      <c r="AE1366">
        <f>_xlfn.IFNA(VLOOKUP(D1366,states!A$2:D$10,4,FALSE),0)</f>
        <v>0</v>
      </c>
      <c r="AF1366">
        <v>0.5</v>
      </c>
      <c r="AG1366">
        <f>IF(AE1366=0,AF1366,IF(AE1366=1,IF(F1366=0.5,0.5,IF(H1366=1,0.5,1.5)),IF(F1366=0.5,0.5,IF(H1366=1,2.5,1.5))))</f>
        <v>0.5</v>
      </c>
      <c r="AH1366" s="7">
        <f>IF(AC1366="XX",0,1/C1366^(1/5)*IF(E1366=0,100,1)/(E1366+1)^(1/4))</f>
        <v>182.05642030260799</v>
      </c>
    </row>
    <row r="1367" spans="1:34">
      <c r="A1367">
        <v>4807</v>
      </c>
      <c r="B1367" s="1">
        <v>31622.813999999998</v>
      </c>
      <c r="C1367" s="6">
        <v>0.05</v>
      </c>
      <c r="D1367" t="s">
        <v>5</v>
      </c>
      <c r="E1367">
        <v>0</v>
      </c>
      <c r="F1367">
        <v>5.5</v>
      </c>
      <c r="G1367" t="s">
        <v>1</v>
      </c>
      <c r="H1367">
        <v>1</v>
      </c>
      <c r="I1367" t="s">
        <v>0</v>
      </c>
      <c r="J1367">
        <v>0</v>
      </c>
      <c r="K1367">
        <v>6.5</v>
      </c>
      <c r="L1367" t="s">
        <v>1</v>
      </c>
      <c r="M1367">
        <v>1</v>
      </c>
      <c r="N1367" t="s">
        <v>4863</v>
      </c>
      <c r="O1367">
        <v>1</v>
      </c>
      <c r="P1367" t="str">
        <f>D1367&amp;"-"&amp;F1367&amp;"-"&amp;G1367&amp;"-"&amp;E1367&amp;"-"&amp;H1367</f>
        <v>C2Sigma-5.5-e-0-1</v>
      </c>
      <c r="Q1367" t="str">
        <f>I1367&amp;"-"&amp;K1367&amp;"-"&amp;L1367&amp;"-"&amp;J1367&amp;"-"&amp;M1367</f>
        <v>X2Pi-6.5-e-0-1</v>
      </c>
      <c r="R1367">
        <f>B1367+S1367</f>
        <v>32203.711048014997</v>
      </c>
      <c r="S1367">
        <f>_xlfn.IFNA(VLOOKUP(Q1367,'MARVEL-X'!A$2:I$1400,7,FALSE),VLOOKUP(Q1367,MARVEL!A$2:J$1522,10,FALSE))</f>
        <v>580.897048015</v>
      </c>
      <c r="T1367">
        <f>IF(P1367=P1366,R1367+T1366,R1367)</f>
        <v>257629.752824314</v>
      </c>
      <c r="U1367">
        <f>IF(P1367=P1366,1+U1366,1)</f>
        <v>8</v>
      </c>
      <c r="V1367">
        <f t="shared" si="21"/>
        <v>32203.71910303925</v>
      </c>
      <c r="W1367" t="str">
        <f>IF(V1367="","",IF(ABS(V1367-R1367)&gt;W$1,ABS(V1367-R1367),""))</f>
        <v/>
      </c>
      <c r="X1367" t="str">
        <f>Y1367&amp;"-"&amp;Z1367&amp;"-"&amp;AC1367&amp;"-"&amp;AD1367&amp;"-"&amp;AG1367</f>
        <v>5.5-e-C-0-0.5</v>
      </c>
      <c r="Y1367">
        <f>F1367</f>
        <v>5.5</v>
      </c>
      <c r="Z1367" s="2" t="str">
        <f>G1367</f>
        <v>e</v>
      </c>
      <c r="AA1367">
        <f>_xlfn.IFNA(VLOOKUP(X1367,'duo-out'!A$2:Q$5000,5,FALSE),E1367+10*(H1367-1)+1+_xlfn.IFNA(VLOOKUP(D1367,states!A$2:C$10,3,FALSE),1))</f>
        <v>117</v>
      </c>
      <c r="AB1367">
        <f>IF(V1367="","",V1367)</f>
        <v>32203.71910303925</v>
      </c>
      <c r="AC1367" s="2" t="str">
        <f>_xlfn.IFNA(VLOOKUP(D1367,states!A$2:C$10,2,FALSE),"XX")</f>
        <v>C</v>
      </c>
      <c r="AD1367">
        <f>E1367</f>
        <v>0</v>
      </c>
      <c r="AE1367">
        <f>_xlfn.IFNA(VLOOKUP(D1367,states!A$2:D$10,4,FALSE),0)</f>
        <v>0</v>
      </c>
      <c r="AF1367">
        <v>0.5</v>
      </c>
      <c r="AG1367">
        <f>IF(AE1367=0,AF1367,IF(AE1367=1,IF(F1367=0.5,0.5,IF(H1367=1,0.5,1.5)),IF(F1367=0.5,0.5,IF(H1367=1,2.5,1.5))))</f>
        <v>0.5</v>
      </c>
      <c r="AH1367" s="7">
        <f>IF(AC1367="XX",0,1/C1367^(1/5)*IF(E1367=0,100,1)/(E1367+1)^(1/4))</f>
        <v>182.05642030260799</v>
      </c>
    </row>
    <row r="1368" spans="1:34">
      <c r="A1368">
        <v>4585</v>
      </c>
      <c r="B1368" s="1">
        <v>31799.89</v>
      </c>
      <c r="C1368" s="6">
        <v>0.2</v>
      </c>
      <c r="D1368" t="s">
        <v>5</v>
      </c>
      <c r="E1368">
        <v>1</v>
      </c>
      <c r="F1368">
        <v>5.5</v>
      </c>
      <c r="G1368" t="s">
        <v>1</v>
      </c>
      <c r="H1368">
        <v>1</v>
      </c>
      <c r="I1368" t="s">
        <v>0</v>
      </c>
      <c r="J1368">
        <v>1</v>
      </c>
      <c r="K1368">
        <v>4.5</v>
      </c>
      <c r="L1368" t="s">
        <v>1</v>
      </c>
      <c r="M1368">
        <v>1</v>
      </c>
      <c r="N1368" t="s">
        <v>4641</v>
      </c>
      <c r="O1368">
        <v>1</v>
      </c>
      <c r="P1368" t="str">
        <f>D1368&amp;"-"&amp;F1368&amp;"-"&amp;G1368&amp;"-"&amp;E1368&amp;"-"&amp;H1368</f>
        <v>C2Sigma-5.5-e-1-1</v>
      </c>
      <c r="Q1368" t="str">
        <f>I1368&amp;"-"&amp;K1368&amp;"-"&amp;L1368&amp;"-"&amp;J1368&amp;"-"&amp;M1368</f>
        <v>X2Pi-4.5-e-1-1</v>
      </c>
      <c r="R1368">
        <f>B1368+S1368</f>
        <v>34792.895626393001</v>
      </c>
      <c r="S1368">
        <f>_xlfn.IFNA(VLOOKUP(Q1368,'MARVEL-X'!A$2:I$1400,7,FALSE),VLOOKUP(Q1368,MARVEL!A$2:J$1522,10,FALSE))</f>
        <v>2993.0056263930001</v>
      </c>
      <c r="T1368">
        <f>IF(P1368=P1367,R1368+T1367,R1368)</f>
        <v>34792.895626393001</v>
      </c>
      <c r="U1368">
        <f>IF(P1368=P1367,1+U1367,1)</f>
        <v>1</v>
      </c>
      <c r="V1368" t="str">
        <f t="shared" si="21"/>
        <v/>
      </c>
      <c r="W1368" t="str">
        <f>IF(V1368="","",IF(ABS(V1368-R1368)&gt;W$1,ABS(V1368-R1368),""))</f>
        <v/>
      </c>
      <c r="X1368" t="str">
        <f>Y1368&amp;"-"&amp;Z1368&amp;"-"&amp;AC1368&amp;"-"&amp;AD1368&amp;"-"&amp;AG1368</f>
        <v>5.5-e-C-1-0.5</v>
      </c>
      <c r="Y1368">
        <f>F1368</f>
        <v>5.5</v>
      </c>
      <c r="Z1368" s="2" t="str">
        <f>G1368</f>
        <v>e</v>
      </c>
      <c r="AA1368">
        <f>_xlfn.IFNA(VLOOKUP(X1368,'duo-out'!A$2:Q$5000,5,FALSE),E1368+10*(H1368-1)+1+_xlfn.IFNA(VLOOKUP(D1368,states!A$2:C$10,3,FALSE),1))</f>
        <v>132</v>
      </c>
      <c r="AB1368" t="str">
        <f>IF(V1368="","",V1368)</f>
        <v/>
      </c>
      <c r="AC1368" s="2" t="str">
        <f>_xlfn.IFNA(VLOOKUP(D1368,states!A$2:C$10,2,FALSE),"XX")</f>
        <v>C</v>
      </c>
      <c r="AD1368">
        <f>E1368</f>
        <v>1</v>
      </c>
      <c r="AE1368">
        <f>_xlfn.IFNA(VLOOKUP(D1368,states!A$2:D$10,4,FALSE),0)</f>
        <v>0</v>
      </c>
      <c r="AF1368">
        <v>0.5</v>
      </c>
      <c r="AG1368">
        <f>IF(AE1368=0,AF1368,IF(AE1368=1,IF(F1368=0.5,0.5,IF(H1368=1,0.5,1.5)),IF(F1368=0.5,0.5,IF(H1368=1,2.5,1.5))))</f>
        <v>0.5</v>
      </c>
      <c r="AH1368" s="7">
        <f>IF(AC1368="XX",0,1/C1368^(1/5)*IF(E1368=0,100,1)/(E1368+1)^(1/4))</f>
        <v>1.1602097263419568</v>
      </c>
    </row>
    <row r="1369" spans="1:34">
      <c r="A1369">
        <v>4512</v>
      </c>
      <c r="B1369" s="1">
        <v>31501.21</v>
      </c>
      <c r="C1369" s="6">
        <v>0.2</v>
      </c>
      <c r="D1369" t="s">
        <v>5</v>
      </c>
      <c r="E1369">
        <v>1</v>
      </c>
      <c r="F1369">
        <v>5.5</v>
      </c>
      <c r="G1369" t="s">
        <v>1</v>
      </c>
      <c r="H1369">
        <v>1</v>
      </c>
      <c r="I1369" t="s">
        <v>0</v>
      </c>
      <c r="J1369">
        <v>1</v>
      </c>
      <c r="K1369">
        <v>6.5</v>
      </c>
      <c r="L1369" t="s">
        <v>1</v>
      </c>
      <c r="M1369">
        <v>1</v>
      </c>
      <c r="N1369" t="s">
        <v>4568</v>
      </c>
      <c r="O1369">
        <v>1</v>
      </c>
      <c r="P1369" t="str">
        <f>D1369&amp;"-"&amp;F1369&amp;"-"&amp;G1369&amp;"-"&amp;E1369&amp;"-"&amp;H1369</f>
        <v>C2Sigma-5.5-e-1-1</v>
      </c>
      <c r="Q1369" t="str">
        <f>I1369&amp;"-"&amp;K1369&amp;"-"&amp;L1369&amp;"-"&amp;J1369&amp;"-"&amp;M1369</f>
        <v>X2Pi-6.5-e-1-1</v>
      </c>
      <c r="R1369">
        <f>B1369+S1369</f>
        <v>34792.781373651</v>
      </c>
      <c r="S1369">
        <f>_xlfn.IFNA(VLOOKUP(Q1369,'MARVEL-X'!A$2:I$1400,7,FALSE),VLOOKUP(Q1369,MARVEL!A$2:J$1522,10,FALSE))</f>
        <v>3291.5713736510002</v>
      </c>
      <c r="T1369">
        <f>IF(P1369=P1368,R1369+T1368,R1369)</f>
        <v>69585.677000044001</v>
      </c>
      <c r="U1369">
        <f>IF(P1369=P1368,1+U1368,1)</f>
        <v>2</v>
      </c>
      <c r="V1369" t="str">
        <f t="shared" si="21"/>
        <v/>
      </c>
      <c r="W1369" t="str">
        <f>IF(V1369="","",IF(ABS(V1369-R1369)&gt;W$1,ABS(V1369-R1369),""))</f>
        <v/>
      </c>
      <c r="X1369" t="str">
        <f>Y1369&amp;"-"&amp;Z1369&amp;"-"&amp;AC1369&amp;"-"&amp;AD1369&amp;"-"&amp;AG1369</f>
        <v>5.5-e-C-1-0.5</v>
      </c>
      <c r="Y1369">
        <f>F1369</f>
        <v>5.5</v>
      </c>
      <c r="Z1369" s="2" t="str">
        <f>G1369</f>
        <v>e</v>
      </c>
      <c r="AA1369">
        <f>_xlfn.IFNA(VLOOKUP(X1369,'duo-out'!A$2:Q$5000,5,FALSE),E1369+10*(H1369-1)+1+_xlfn.IFNA(VLOOKUP(D1369,states!A$2:C$10,3,FALSE),1))</f>
        <v>132</v>
      </c>
      <c r="AB1369" t="str">
        <f>IF(V1369="","",V1369)</f>
        <v/>
      </c>
      <c r="AC1369" s="2" t="str">
        <f>_xlfn.IFNA(VLOOKUP(D1369,states!A$2:C$10,2,FALSE),"XX")</f>
        <v>C</v>
      </c>
      <c r="AD1369">
        <f>E1369</f>
        <v>1</v>
      </c>
      <c r="AE1369">
        <f>_xlfn.IFNA(VLOOKUP(D1369,states!A$2:D$10,4,FALSE),0)</f>
        <v>0</v>
      </c>
      <c r="AF1369">
        <v>0.5</v>
      </c>
      <c r="AG1369">
        <f>IF(AE1369=0,AF1369,IF(AE1369=1,IF(F1369=0.5,0.5,IF(H1369=1,0.5,1.5)),IF(F1369=0.5,0.5,IF(H1369=1,2.5,1.5))))</f>
        <v>0.5</v>
      </c>
      <c r="AH1369" s="7">
        <f>IF(AC1369="XX",0,1/C1369^(1/5)*IF(E1369=0,100,1)/(E1369+1)^(1/4))</f>
        <v>1.1602097263419568</v>
      </c>
    </row>
    <row r="1370" spans="1:34">
      <c r="A1370">
        <v>4548</v>
      </c>
      <c r="B1370" s="1">
        <v>31665.01</v>
      </c>
      <c r="C1370" s="6">
        <v>0.2</v>
      </c>
      <c r="D1370" t="s">
        <v>5</v>
      </c>
      <c r="E1370">
        <v>1</v>
      </c>
      <c r="F1370">
        <v>5.5</v>
      </c>
      <c r="G1370" t="s">
        <v>1</v>
      </c>
      <c r="H1370">
        <v>1</v>
      </c>
      <c r="I1370" t="s">
        <v>0</v>
      </c>
      <c r="J1370">
        <v>1</v>
      </c>
      <c r="K1370">
        <v>5.5</v>
      </c>
      <c r="L1370" t="s">
        <v>2</v>
      </c>
      <c r="M1370">
        <v>1</v>
      </c>
      <c r="N1370" t="s">
        <v>4604</v>
      </c>
      <c r="O1370">
        <v>1</v>
      </c>
      <c r="P1370" t="str">
        <f>D1370&amp;"-"&amp;F1370&amp;"-"&amp;G1370&amp;"-"&amp;E1370&amp;"-"&amp;H1370</f>
        <v>C2Sigma-5.5-e-1-1</v>
      </c>
      <c r="Q1370" t="str">
        <f>I1370&amp;"-"&amp;K1370&amp;"-"&amp;L1370&amp;"-"&amp;J1370&amp;"-"&amp;M1370</f>
        <v>X2Pi-5.5-f-1-1</v>
      </c>
      <c r="R1370">
        <f>B1370+S1370</f>
        <v>34792.855326845995</v>
      </c>
      <c r="S1370">
        <f>_xlfn.IFNA(VLOOKUP(Q1370,'MARVEL-X'!A$2:I$1400,7,FALSE),VLOOKUP(Q1370,MARVEL!A$2:J$1522,10,FALSE))</f>
        <v>3127.8453268459998</v>
      </c>
      <c r="T1370">
        <f>IF(P1370=P1369,R1370+T1369,R1370)</f>
        <v>104378.53232689</v>
      </c>
      <c r="U1370">
        <f>IF(P1370=P1369,1+U1369,1)</f>
        <v>3</v>
      </c>
      <c r="V1370" t="str">
        <f t="shared" si="21"/>
        <v/>
      </c>
      <c r="W1370" t="str">
        <f>IF(V1370="","",IF(ABS(V1370-R1370)&gt;W$1,ABS(V1370-R1370),""))</f>
        <v/>
      </c>
      <c r="X1370" t="str">
        <f>Y1370&amp;"-"&amp;Z1370&amp;"-"&amp;AC1370&amp;"-"&amp;AD1370&amp;"-"&amp;AG1370</f>
        <v>5.5-e-C-1-0.5</v>
      </c>
      <c r="Y1370">
        <f>F1370</f>
        <v>5.5</v>
      </c>
      <c r="Z1370" s="2" t="str">
        <f>G1370</f>
        <v>e</v>
      </c>
      <c r="AA1370">
        <f>_xlfn.IFNA(VLOOKUP(X1370,'duo-out'!A$2:Q$5000,5,FALSE),E1370+10*(H1370-1)+1+_xlfn.IFNA(VLOOKUP(D1370,states!A$2:C$10,3,FALSE),1))</f>
        <v>132</v>
      </c>
      <c r="AB1370" t="str">
        <f>IF(V1370="","",V1370)</f>
        <v/>
      </c>
      <c r="AC1370" s="2" t="str">
        <f>_xlfn.IFNA(VLOOKUP(D1370,states!A$2:C$10,2,FALSE),"XX")</f>
        <v>C</v>
      </c>
      <c r="AD1370">
        <f>E1370</f>
        <v>1</v>
      </c>
      <c r="AE1370">
        <f>_xlfn.IFNA(VLOOKUP(D1370,states!A$2:D$10,4,FALSE),0)</f>
        <v>0</v>
      </c>
      <c r="AF1370">
        <v>0.5</v>
      </c>
      <c r="AG1370">
        <f>IF(AE1370=0,AF1370,IF(AE1370=1,IF(F1370=0.5,0.5,IF(H1370=1,0.5,1.5)),IF(F1370=0.5,0.5,IF(H1370=1,2.5,1.5))))</f>
        <v>0.5</v>
      </c>
      <c r="AH1370" s="7">
        <f>IF(AC1370="XX",0,1/C1370^(1/5)*IF(E1370=0,100,1)/(E1370+1)^(1/4))</f>
        <v>1.1602097263419568</v>
      </c>
    </row>
    <row r="1371" spans="1:34">
      <c r="A1371">
        <v>4938</v>
      </c>
      <c r="B1371" s="1">
        <v>31799.903999999999</v>
      </c>
      <c r="C1371" s="6">
        <v>0.05</v>
      </c>
      <c r="D1371" t="s">
        <v>5</v>
      </c>
      <c r="E1371">
        <v>1</v>
      </c>
      <c r="F1371">
        <v>5.5</v>
      </c>
      <c r="G1371" t="s">
        <v>1</v>
      </c>
      <c r="H1371">
        <v>1</v>
      </c>
      <c r="I1371" t="s">
        <v>0</v>
      </c>
      <c r="J1371">
        <v>1</v>
      </c>
      <c r="K1371">
        <v>4.5</v>
      </c>
      <c r="L1371" t="s">
        <v>1</v>
      </c>
      <c r="M1371">
        <v>1</v>
      </c>
      <c r="N1371" t="s">
        <v>4994</v>
      </c>
      <c r="O1371">
        <v>1</v>
      </c>
      <c r="P1371" t="str">
        <f>D1371&amp;"-"&amp;F1371&amp;"-"&amp;G1371&amp;"-"&amp;E1371&amp;"-"&amp;H1371</f>
        <v>C2Sigma-5.5-e-1-1</v>
      </c>
      <c r="Q1371" t="str">
        <f>I1371&amp;"-"&amp;K1371&amp;"-"&amp;L1371&amp;"-"&amp;J1371&amp;"-"&amp;M1371</f>
        <v>X2Pi-4.5-e-1-1</v>
      </c>
      <c r="R1371">
        <f>B1371+S1371</f>
        <v>34792.909626392997</v>
      </c>
      <c r="S1371">
        <f>_xlfn.IFNA(VLOOKUP(Q1371,'MARVEL-X'!A$2:I$1400,7,FALSE),VLOOKUP(Q1371,MARVEL!A$2:J$1522,10,FALSE))</f>
        <v>2993.0056263930001</v>
      </c>
      <c r="T1371">
        <f>IF(P1371=P1370,R1371+T1370,R1371)</f>
        <v>139171.44195328298</v>
      </c>
      <c r="U1371">
        <f>IF(P1371=P1370,1+U1370,1)</f>
        <v>4</v>
      </c>
      <c r="V1371" t="str">
        <f t="shared" si="21"/>
        <v/>
      </c>
      <c r="W1371" t="str">
        <f>IF(V1371="","",IF(ABS(V1371-R1371)&gt;W$1,ABS(V1371-R1371),""))</f>
        <v/>
      </c>
      <c r="X1371" t="str">
        <f>Y1371&amp;"-"&amp;Z1371&amp;"-"&amp;AC1371&amp;"-"&amp;AD1371&amp;"-"&amp;AG1371</f>
        <v>5.5-e-C-1-0.5</v>
      </c>
      <c r="Y1371">
        <f>F1371</f>
        <v>5.5</v>
      </c>
      <c r="Z1371" s="2" t="str">
        <f>G1371</f>
        <v>e</v>
      </c>
      <c r="AA1371">
        <f>_xlfn.IFNA(VLOOKUP(X1371,'duo-out'!A$2:Q$5000,5,FALSE),E1371+10*(H1371-1)+1+_xlfn.IFNA(VLOOKUP(D1371,states!A$2:C$10,3,FALSE),1))</f>
        <v>132</v>
      </c>
      <c r="AB1371" t="str">
        <f>IF(V1371="","",V1371)</f>
        <v/>
      </c>
      <c r="AC1371" s="2" t="str">
        <f>_xlfn.IFNA(VLOOKUP(D1371,states!A$2:C$10,2,FALSE),"XX")</f>
        <v>C</v>
      </c>
      <c r="AD1371">
        <f>E1371</f>
        <v>1</v>
      </c>
      <c r="AE1371">
        <f>_xlfn.IFNA(VLOOKUP(D1371,states!A$2:D$10,4,FALSE),0)</f>
        <v>0</v>
      </c>
      <c r="AF1371">
        <v>0.5</v>
      </c>
      <c r="AG1371">
        <f>IF(AE1371=0,AF1371,IF(AE1371=1,IF(F1371=0.5,0.5,IF(H1371=1,0.5,1.5)),IF(F1371=0.5,0.5,IF(H1371=1,2.5,1.5))))</f>
        <v>0.5</v>
      </c>
      <c r="AH1371" s="7">
        <f>IF(AC1371="XX",0,1/C1371^(1/5)*IF(E1371=0,100,1)/(E1371+1)^(1/4))</f>
        <v>1.5309059120638666</v>
      </c>
    </row>
    <row r="1372" spans="1:34">
      <c r="A1372">
        <v>4909</v>
      </c>
      <c r="B1372" s="1">
        <v>31665.064999999999</v>
      </c>
      <c r="C1372" s="6">
        <v>0.05</v>
      </c>
      <c r="D1372" t="s">
        <v>5</v>
      </c>
      <c r="E1372">
        <v>1</v>
      </c>
      <c r="F1372">
        <v>5.5</v>
      </c>
      <c r="G1372" t="s">
        <v>1</v>
      </c>
      <c r="H1372">
        <v>1</v>
      </c>
      <c r="I1372" t="s">
        <v>0</v>
      </c>
      <c r="J1372">
        <v>1</v>
      </c>
      <c r="K1372">
        <v>5.5</v>
      </c>
      <c r="L1372" t="s">
        <v>2</v>
      </c>
      <c r="M1372">
        <v>1</v>
      </c>
      <c r="N1372" t="s">
        <v>4965</v>
      </c>
      <c r="O1372">
        <v>1</v>
      </c>
      <c r="P1372" t="str">
        <f>D1372&amp;"-"&amp;F1372&amp;"-"&amp;G1372&amp;"-"&amp;E1372&amp;"-"&amp;H1372</f>
        <v>C2Sigma-5.5-e-1-1</v>
      </c>
      <c r="Q1372" t="str">
        <f>I1372&amp;"-"&amp;K1372&amp;"-"&amp;L1372&amp;"-"&amp;J1372&amp;"-"&amp;M1372</f>
        <v>X2Pi-5.5-f-1-1</v>
      </c>
      <c r="R1372">
        <f>B1372+S1372</f>
        <v>34792.910326846002</v>
      </c>
      <c r="S1372">
        <f>_xlfn.IFNA(VLOOKUP(Q1372,'MARVEL-X'!A$2:I$1400,7,FALSE),VLOOKUP(Q1372,MARVEL!A$2:J$1522,10,FALSE))</f>
        <v>3127.8453268459998</v>
      </c>
      <c r="T1372">
        <f>IF(P1372=P1371,R1372+T1371,R1372)</f>
        <v>173964.35228012898</v>
      </c>
      <c r="U1372">
        <f>IF(P1372=P1371,1+U1371,1)</f>
        <v>5</v>
      </c>
      <c r="V1372">
        <f t="shared" si="21"/>
        <v>34792.870456025797</v>
      </c>
      <c r="W1372" t="str">
        <f>IF(V1372="","",IF(ABS(V1372-R1372)&gt;W$1,ABS(V1372-R1372),""))</f>
        <v/>
      </c>
      <c r="X1372" t="str">
        <f>Y1372&amp;"-"&amp;Z1372&amp;"-"&amp;AC1372&amp;"-"&amp;AD1372&amp;"-"&amp;AG1372</f>
        <v>5.5-e-C-1-0.5</v>
      </c>
      <c r="Y1372">
        <f>F1372</f>
        <v>5.5</v>
      </c>
      <c r="Z1372" s="2" t="str">
        <f>G1372</f>
        <v>e</v>
      </c>
      <c r="AA1372">
        <f>_xlfn.IFNA(VLOOKUP(X1372,'duo-out'!A$2:Q$5000,5,FALSE),E1372+10*(H1372-1)+1+_xlfn.IFNA(VLOOKUP(D1372,states!A$2:C$10,3,FALSE),1))</f>
        <v>132</v>
      </c>
      <c r="AB1372">
        <f>IF(V1372="","",V1372)</f>
        <v>34792.870456025797</v>
      </c>
      <c r="AC1372" s="2" t="str">
        <f>_xlfn.IFNA(VLOOKUP(D1372,states!A$2:C$10,2,FALSE),"XX")</f>
        <v>C</v>
      </c>
      <c r="AD1372">
        <f>E1372</f>
        <v>1</v>
      </c>
      <c r="AE1372">
        <f>_xlfn.IFNA(VLOOKUP(D1372,states!A$2:D$10,4,FALSE),0)</f>
        <v>0</v>
      </c>
      <c r="AF1372">
        <v>0.5</v>
      </c>
      <c r="AG1372">
        <f>IF(AE1372=0,AF1372,IF(AE1372=1,IF(F1372=0.5,0.5,IF(H1372=1,0.5,1.5)),IF(F1372=0.5,0.5,IF(H1372=1,2.5,1.5))))</f>
        <v>0.5</v>
      </c>
      <c r="AH1372" s="7">
        <f>IF(AC1372="XX",0,1/C1372^(1/5)*IF(E1372=0,100,1)/(E1372+1)^(1/4))</f>
        <v>1.5309059120638666</v>
      </c>
    </row>
    <row r="1373" spans="1:34">
      <c r="A1373">
        <v>1483</v>
      </c>
      <c r="B1373" s="1">
        <v>31258.69</v>
      </c>
      <c r="C1373" s="6">
        <v>0.1</v>
      </c>
      <c r="D1373" t="s">
        <v>5</v>
      </c>
      <c r="E1373">
        <v>2</v>
      </c>
      <c r="F1373">
        <v>5.5</v>
      </c>
      <c r="G1373" t="s">
        <v>1</v>
      </c>
      <c r="H1373">
        <v>1</v>
      </c>
      <c r="I1373" t="s">
        <v>0</v>
      </c>
      <c r="J1373">
        <v>2</v>
      </c>
      <c r="K1373">
        <v>6.5</v>
      </c>
      <c r="L1373" t="s">
        <v>1</v>
      </c>
      <c r="M1373">
        <v>1</v>
      </c>
      <c r="N1373" t="s">
        <v>1539</v>
      </c>
      <c r="O1373">
        <v>1</v>
      </c>
      <c r="P1373" t="str">
        <f>D1373&amp;"-"&amp;F1373&amp;"-"&amp;G1373&amp;"-"&amp;E1373&amp;"-"&amp;H1373</f>
        <v>C2Sigma-5.5-e-2-1</v>
      </c>
      <c r="Q1373" t="str">
        <f>I1373&amp;"-"&amp;K1373&amp;"-"&amp;L1373&amp;"-"&amp;J1373&amp;"-"&amp;M1373</f>
        <v>X2Pi-6.5-e-2-1</v>
      </c>
      <c r="R1373">
        <f>B1373+S1373</f>
        <v>37135.068779852001</v>
      </c>
      <c r="S1373">
        <f>_xlfn.IFNA(VLOOKUP(Q1373,'MARVEL-X'!A$2:I$1400,7,FALSE),VLOOKUP(Q1373,MARVEL!A$2:J$1522,10,FALSE))</f>
        <v>5876.3787798519998</v>
      </c>
      <c r="T1373">
        <f>IF(P1373=P1372,R1373+T1372,R1373)</f>
        <v>37135.068779852001</v>
      </c>
      <c r="U1373">
        <f>IF(P1373=P1372,1+U1372,1)</f>
        <v>1</v>
      </c>
      <c r="V1373" t="str">
        <f t="shared" si="21"/>
        <v/>
      </c>
      <c r="W1373" t="str">
        <f>IF(V1373="","",IF(ABS(V1373-R1373)&gt;W$1,ABS(V1373-R1373),""))</f>
        <v/>
      </c>
      <c r="X1373" t="str">
        <f>Y1373&amp;"-"&amp;Z1373&amp;"-"&amp;AC1373&amp;"-"&amp;AD1373&amp;"-"&amp;AG1373</f>
        <v>5.5-e-C-2-0.5</v>
      </c>
      <c r="Y1373">
        <f>F1373</f>
        <v>5.5</v>
      </c>
      <c r="Z1373" s="2" t="str">
        <f>G1373</f>
        <v>e</v>
      </c>
      <c r="AA1373">
        <f>_xlfn.IFNA(VLOOKUP(X1373,'duo-out'!A$2:Q$5000,5,FALSE),E1373+10*(H1373-1)+1+_xlfn.IFNA(VLOOKUP(D1373,states!A$2:C$10,3,FALSE),1))</f>
        <v>146</v>
      </c>
      <c r="AB1373" t="str">
        <f>IF(V1373="","",V1373)</f>
        <v/>
      </c>
      <c r="AC1373" s="2" t="str">
        <f>_xlfn.IFNA(VLOOKUP(D1373,states!A$2:C$10,2,FALSE),"XX")</f>
        <v>C</v>
      </c>
      <c r="AD1373">
        <f>E1373</f>
        <v>2</v>
      </c>
      <c r="AE1373">
        <f>_xlfn.IFNA(VLOOKUP(D1373,states!A$2:D$10,4,FALSE),0)</f>
        <v>0</v>
      </c>
      <c r="AF1373">
        <v>0.5</v>
      </c>
      <c r="AG1373">
        <f>IF(AE1373=0,AF1373,IF(AE1373=1,IF(F1373=0.5,0.5,IF(H1373=1,0.5,1.5)),IF(F1373=0.5,0.5,IF(H1373=1,2.5,1.5))))</f>
        <v>0.5</v>
      </c>
      <c r="AH1373" s="7">
        <f>IF(AC1373="XX",0,1/C1373^(1/5)*IF(E1373=0,100,1)/(E1373+1)^(1/4))</f>
        <v>1.2042584055782313</v>
      </c>
    </row>
    <row r="1374" spans="1:34">
      <c r="A1374">
        <v>1474</v>
      </c>
      <c r="B1374" s="1">
        <v>31416.06</v>
      </c>
      <c r="C1374" s="6">
        <v>0.1</v>
      </c>
      <c r="D1374" t="s">
        <v>5</v>
      </c>
      <c r="E1374">
        <v>2</v>
      </c>
      <c r="F1374">
        <v>5.5</v>
      </c>
      <c r="G1374" t="s">
        <v>1</v>
      </c>
      <c r="H1374">
        <v>1</v>
      </c>
      <c r="I1374" t="s">
        <v>0</v>
      </c>
      <c r="J1374">
        <v>2</v>
      </c>
      <c r="K1374">
        <v>5.5</v>
      </c>
      <c r="L1374" t="s">
        <v>2</v>
      </c>
      <c r="M1374">
        <v>1</v>
      </c>
      <c r="N1374" t="s">
        <v>1530</v>
      </c>
      <c r="O1374">
        <v>1</v>
      </c>
      <c r="P1374" t="str">
        <f>D1374&amp;"-"&amp;F1374&amp;"-"&amp;G1374&amp;"-"&amp;E1374&amp;"-"&amp;H1374</f>
        <v>C2Sigma-5.5-e-2-1</v>
      </c>
      <c r="Q1374" t="str">
        <f>I1374&amp;"-"&amp;K1374&amp;"-"&amp;L1374&amp;"-"&amp;J1374&amp;"-"&amp;M1374</f>
        <v>X2Pi-5.5-f-2-1</v>
      </c>
      <c r="R1374">
        <f>B1374+S1374</f>
        <v>37135.045198061001</v>
      </c>
      <c r="S1374">
        <f>_xlfn.IFNA(VLOOKUP(Q1374,'MARVEL-X'!A$2:I$1400,7,FALSE),VLOOKUP(Q1374,MARVEL!A$2:J$1522,10,FALSE))</f>
        <v>5718.9851980610001</v>
      </c>
      <c r="T1374">
        <f>IF(P1374=P1373,R1374+T1373,R1374)</f>
        <v>74270.113977913003</v>
      </c>
      <c r="U1374">
        <f>IF(P1374=P1373,1+U1373,1)</f>
        <v>2</v>
      </c>
      <c r="V1374" t="str">
        <f t="shared" si="21"/>
        <v/>
      </c>
      <c r="W1374" t="str">
        <f>IF(V1374="","",IF(ABS(V1374-R1374)&gt;W$1,ABS(V1374-R1374),""))</f>
        <v/>
      </c>
      <c r="X1374" t="str">
        <f>Y1374&amp;"-"&amp;Z1374&amp;"-"&amp;AC1374&amp;"-"&amp;AD1374&amp;"-"&amp;AG1374</f>
        <v>5.5-e-C-2-0.5</v>
      </c>
      <c r="Y1374">
        <f>F1374</f>
        <v>5.5</v>
      </c>
      <c r="Z1374" s="2" t="str">
        <f>G1374</f>
        <v>e</v>
      </c>
      <c r="AA1374">
        <f>_xlfn.IFNA(VLOOKUP(X1374,'duo-out'!A$2:Q$5000,5,FALSE),E1374+10*(H1374-1)+1+_xlfn.IFNA(VLOOKUP(D1374,states!A$2:C$10,3,FALSE),1))</f>
        <v>146</v>
      </c>
      <c r="AB1374" t="str">
        <f>IF(V1374="","",V1374)</f>
        <v/>
      </c>
      <c r="AC1374" s="2" t="str">
        <f>_xlfn.IFNA(VLOOKUP(D1374,states!A$2:C$10,2,FALSE),"XX")</f>
        <v>C</v>
      </c>
      <c r="AD1374">
        <f>E1374</f>
        <v>2</v>
      </c>
      <c r="AE1374">
        <f>_xlfn.IFNA(VLOOKUP(D1374,states!A$2:D$10,4,FALSE),0)</f>
        <v>0</v>
      </c>
      <c r="AF1374">
        <v>0.5</v>
      </c>
      <c r="AG1374">
        <f>IF(AE1374=0,AF1374,IF(AE1374=1,IF(F1374=0.5,0.5,IF(H1374=1,0.5,1.5)),IF(F1374=0.5,0.5,IF(H1374=1,2.5,1.5))))</f>
        <v>0.5</v>
      </c>
      <c r="AH1374" s="7">
        <f>IF(AC1374="XX",0,1/C1374^(1/5)*IF(E1374=0,100,1)/(E1374+1)^(1/4))</f>
        <v>1.2042584055782313</v>
      </c>
    </row>
    <row r="1375" spans="1:34">
      <c r="A1375">
        <v>1466</v>
      </c>
      <c r="B1375" s="1">
        <v>31545.759999999998</v>
      </c>
      <c r="C1375" s="6">
        <v>0.1</v>
      </c>
      <c r="D1375" t="s">
        <v>5</v>
      </c>
      <c r="E1375">
        <v>2</v>
      </c>
      <c r="F1375">
        <v>5.5</v>
      </c>
      <c r="G1375" t="s">
        <v>1</v>
      </c>
      <c r="H1375">
        <v>1</v>
      </c>
      <c r="I1375" t="s">
        <v>0</v>
      </c>
      <c r="J1375">
        <v>2</v>
      </c>
      <c r="K1375">
        <v>4.5</v>
      </c>
      <c r="L1375" t="s">
        <v>1</v>
      </c>
      <c r="M1375">
        <v>1</v>
      </c>
      <c r="N1375" t="s">
        <v>1522</v>
      </c>
      <c r="O1375">
        <v>1</v>
      </c>
      <c r="P1375" t="str">
        <f>D1375&amp;"-"&amp;F1375&amp;"-"&amp;G1375&amp;"-"&amp;E1375&amp;"-"&amp;H1375</f>
        <v>C2Sigma-5.5-e-2-1</v>
      </c>
      <c r="Q1375" t="str">
        <f>I1375&amp;"-"&amp;K1375&amp;"-"&amp;L1375&amp;"-"&amp;J1375&amp;"-"&amp;M1375</f>
        <v>X2Pi-4.5-e-2-1</v>
      </c>
      <c r="R1375">
        <f>B1375+S1375</f>
        <v>37135.111279639001</v>
      </c>
      <c r="S1375">
        <f>_xlfn.IFNA(VLOOKUP(Q1375,'MARVEL-X'!A$2:I$1400,7,FALSE),VLOOKUP(Q1375,MARVEL!A$2:J$1522,10,FALSE))</f>
        <v>5589.3512796389996</v>
      </c>
      <c r="T1375">
        <f>IF(P1375=P1374,R1375+T1374,R1375)</f>
        <v>111405.225257552</v>
      </c>
      <c r="U1375">
        <f>IF(P1375=P1374,1+U1374,1)</f>
        <v>3</v>
      </c>
      <c r="V1375" t="str">
        <f t="shared" si="21"/>
        <v/>
      </c>
      <c r="W1375" t="str">
        <f>IF(V1375="","",IF(ABS(V1375-R1375)&gt;W$1,ABS(V1375-R1375),""))</f>
        <v/>
      </c>
      <c r="X1375" t="str">
        <f>Y1375&amp;"-"&amp;Z1375&amp;"-"&amp;AC1375&amp;"-"&amp;AD1375&amp;"-"&amp;AG1375</f>
        <v>5.5-e-C-2-0.5</v>
      </c>
      <c r="Y1375">
        <f>F1375</f>
        <v>5.5</v>
      </c>
      <c r="Z1375" s="2" t="str">
        <f>G1375</f>
        <v>e</v>
      </c>
      <c r="AA1375">
        <f>_xlfn.IFNA(VLOOKUP(X1375,'duo-out'!A$2:Q$5000,5,FALSE),E1375+10*(H1375-1)+1+_xlfn.IFNA(VLOOKUP(D1375,states!A$2:C$10,3,FALSE),1))</f>
        <v>146</v>
      </c>
      <c r="AB1375" t="str">
        <f>IF(V1375="","",V1375)</f>
        <v/>
      </c>
      <c r="AC1375" s="2" t="str">
        <f>_xlfn.IFNA(VLOOKUP(D1375,states!A$2:C$10,2,FALSE),"XX")</f>
        <v>C</v>
      </c>
      <c r="AD1375">
        <f>E1375</f>
        <v>2</v>
      </c>
      <c r="AE1375">
        <f>_xlfn.IFNA(VLOOKUP(D1375,states!A$2:D$10,4,FALSE),0)</f>
        <v>0</v>
      </c>
      <c r="AF1375">
        <v>0.5</v>
      </c>
      <c r="AG1375">
        <f>IF(AE1375=0,AF1375,IF(AE1375=1,IF(F1375=0.5,0.5,IF(H1375=1,0.5,1.5)),IF(F1375=0.5,0.5,IF(H1375=1,2.5,1.5))))</f>
        <v>0.5</v>
      </c>
      <c r="AH1375" s="7">
        <f>IF(AC1375="XX",0,1/C1375^(1/5)*IF(E1375=0,100,1)/(E1375+1)^(1/4))</f>
        <v>1.2042584055782313</v>
      </c>
    </row>
    <row r="1376" spans="1:34">
      <c r="A1376">
        <v>5008</v>
      </c>
      <c r="B1376" s="1">
        <v>31545.792000000001</v>
      </c>
      <c r="C1376" s="6">
        <v>0.05</v>
      </c>
      <c r="D1376" t="s">
        <v>5</v>
      </c>
      <c r="E1376">
        <v>2</v>
      </c>
      <c r="F1376">
        <v>5.5</v>
      </c>
      <c r="G1376" t="s">
        <v>1</v>
      </c>
      <c r="H1376">
        <v>1</v>
      </c>
      <c r="I1376" t="s">
        <v>0</v>
      </c>
      <c r="J1376">
        <v>2</v>
      </c>
      <c r="K1376">
        <v>4.5</v>
      </c>
      <c r="L1376" t="s">
        <v>1</v>
      </c>
      <c r="M1376">
        <v>1</v>
      </c>
      <c r="N1376" t="s">
        <v>5064</v>
      </c>
      <c r="O1376">
        <v>1</v>
      </c>
      <c r="P1376" t="str">
        <f>D1376&amp;"-"&amp;F1376&amp;"-"&amp;G1376&amp;"-"&amp;E1376&amp;"-"&amp;H1376</f>
        <v>C2Sigma-5.5-e-2-1</v>
      </c>
      <c r="Q1376" t="str">
        <f>I1376&amp;"-"&amp;K1376&amp;"-"&amp;L1376&amp;"-"&amp;J1376&amp;"-"&amp;M1376</f>
        <v>X2Pi-4.5-e-2-1</v>
      </c>
      <c r="R1376">
        <f>B1376+S1376</f>
        <v>37135.143279639</v>
      </c>
      <c r="S1376">
        <f>_xlfn.IFNA(VLOOKUP(Q1376,'MARVEL-X'!A$2:I$1400,7,FALSE),VLOOKUP(Q1376,MARVEL!A$2:J$1522,10,FALSE))</f>
        <v>5589.3512796389996</v>
      </c>
      <c r="T1376">
        <f>IF(P1376=P1375,R1376+T1375,R1376)</f>
        <v>148540.36853719101</v>
      </c>
      <c r="U1376">
        <f>IF(P1376=P1375,1+U1375,1)</f>
        <v>4</v>
      </c>
      <c r="V1376" t="str">
        <f t="shared" si="21"/>
        <v/>
      </c>
      <c r="W1376" t="str">
        <f>IF(V1376="","",IF(ABS(V1376-R1376)&gt;W$1,ABS(V1376-R1376),""))</f>
        <v/>
      </c>
      <c r="X1376" t="str">
        <f>Y1376&amp;"-"&amp;Z1376&amp;"-"&amp;AC1376&amp;"-"&amp;AD1376&amp;"-"&amp;AG1376</f>
        <v>5.5-e-C-2-0.5</v>
      </c>
      <c r="Y1376">
        <f>F1376</f>
        <v>5.5</v>
      </c>
      <c r="Z1376" s="2" t="str">
        <f>G1376</f>
        <v>e</v>
      </c>
      <c r="AA1376">
        <f>_xlfn.IFNA(VLOOKUP(X1376,'duo-out'!A$2:Q$5000,5,FALSE),E1376+10*(H1376-1)+1+_xlfn.IFNA(VLOOKUP(D1376,states!A$2:C$10,3,FALSE),1))</f>
        <v>146</v>
      </c>
      <c r="AB1376" t="str">
        <f>IF(V1376="","",V1376)</f>
        <v/>
      </c>
      <c r="AC1376" s="2" t="str">
        <f>_xlfn.IFNA(VLOOKUP(D1376,states!A$2:C$10,2,FALSE),"XX")</f>
        <v>C</v>
      </c>
      <c r="AD1376">
        <f>E1376</f>
        <v>2</v>
      </c>
      <c r="AE1376">
        <f>_xlfn.IFNA(VLOOKUP(D1376,states!A$2:D$10,4,FALSE),0)</f>
        <v>0</v>
      </c>
      <c r="AF1376">
        <v>0.5</v>
      </c>
      <c r="AG1376">
        <f>IF(AE1376=0,AF1376,IF(AE1376=1,IF(F1376=0.5,0.5,IF(H1376=1,0.5,1.5)),IF(F1376=0.5,0.5,IF(H1376=1,2.5,1.5))))</f>
        <v>0.5</v>
      </c>
      <c r="AH1376" s="7">
        <f>IF(AC1376="XX",0,1/C1376^(1/5)*IF(E1376=0,100,1)/(E1376+1)^(1/4))</f>
        <v>1.3833296494790666</v>
      </c>
    </row>
    <row r="1377" spans="1:34">
      <c r="A1377">
        <v>4981</v>
      </c>
      <c r="B1377" s="1">
        <v>31416.163</v>
      </c>
      <c r="C1377" s="6">
        <v>0.05</v>
      </c>
      <c r="D1377" t="s">
        <v>5</v>
      </c>
      <c r="E1377">
        <v>2</v>
      </c>
      <c r="F1377">
        <v>5.5</v>
      </c>
      <c r="G1377" t="s">
        <v>1</v>
      </c>
      <c r="H1377">
        <v>1</v>
      </c>
      <c r="I1377" t="s">
        <v>0</v>
      </c>
      <c r="J1377">
        <v>2</v>
      </c>
      <c r="K1377">
        <v>5.5</v>
      </c>
      <c r="L1377" t="s">
        <v>2</v>
      </c>
      <c r="M1377">
        <v>1</v>
      </c>
      <c r="N1377" t="s">
        <v>5037</v>
      </c>
      <c r="O1377">
        <v>1</v>
      </c>
      <c r="P1377" t="str">
        <f>D1377&amp;"-"&amp;F1377&amp;"-"&amp;G1377&amp;"-"&amp;E1377&amp;"-"&amp;H1377</f>
        <v>C2Sigma-5.5-e-2-1</v>
      </c>
      <c r="Q1377" t="str">
        <f>I1377&amp;"-"&amp;K1377&amp;"-"&amp;L1377&amp;"-"&amp;J1377&amp;"-"&amp;M1377</f>
        <v>X2Pi-5.5-f-2-1</v>
      </c>
      <c r="R1377">
        <f>B1377+S1377</f>
        <v>37135.148198060997</v>
      </c>
      <c r="S1377">
        <f>_xlfn.IFNA(VLOOKUP(Q1377,'MARVEL-X'!A$2:I$1400,7,FALSE),VLOOKUP(Q1377,MARVEL!A$2:J$1522,10,FALSE))</f>
        <v>5718.9851980610001</v>
      </c>
      <c r="T1377">
        <f>IF(P1377=P1376,R1377+T1376,R1377)</f>
        <v>185675.51673525199</v>
      </c>
      <c r="U1377">
        <f>IF(P1377=P1376,1+U1376,1)</f>
        <v>5</v>
      </c>
      <c r="V1377" t="str">
        <f t="shared" si="21"/>
        <v/>
      </c>
      <c r="W1377" t="str">
        <f>IF(V1377="","",IF(ABS(V1377-R1377)&gt;W$1,ABS(V1377-R1377),""))</f>
        <v/>
      </c>
      <c r="X1377" t="str">
        <f>Y1377&amp;"-"&amp;Z1377&amp;"-"&amp;AC1377&amp;"-"&amp;AD1377&amp;"-"&amp;AG1377</f>
        <v>5.5-e-C-2-0.5</v>
      </c>
      <c r="Y1377">
        <f>F1377</f>
        <v>5.5</v>
      </c>
      <c r="Z1377" s="2" t="str">
        <f>G1377</f>
        <v>e</v>
      </c>
      <c r="AA1377">
        <f>_xlfn.IFNA(VLOOKUP(X1377,'duo-out'!A$2:Q$5000,5,FALSE),E1377+10*(H1377-1)+1+_xlfn.IFNA(VLOOKUP(D1377,states!A$2:C$10,3,FALSE),1))</f>
        <v>146</v>
      </c>
      <c r="AB1377" t="str">
        <f>IF(V1377="","",V1377)</f>
        <v/>
      </c>
      <c r="AC1377" s="2" t="str">
        <f>_xlfn.IFNA(VLOOKUP(D1377,states!A$2:C$10,2,FALSE),"XX")</f>
        <v>C</v>
      </c>
      <c r="AD1377">
        <f>E1377</f>
        <v>2</v>
      </c>
      <c r="AE1377">
        <f>_xlfn.IFNA(VLOOKUP(D1377,states!A$2:D$10,4,FALSE),0)</f>
        <v>0</v>
      </c>
      <c r="AF1377">
        <v>0.5</v>
      </c>
      <c r="AG1377">
        <f>IF(AE1377=0,AF1377,IF(AE1377=1,IF(F1377=0.5,0.5,IF(H1377=1,0.5,1.5)),IF(F1377=0.5,0.5,IF(H1377=1,2.5,1.5))))</f>
        <v>0.5</v>
      </c>
      <c r="AH1377" s="7">
        <f>IF(AC1377="XX",0,1/C1377^(1/5)*IF(E1377=0,100,1)/(E1377+1)^(1/4))</f>
        <v>1.3833296494790666</v>
      </c>
    </row>
    <row r="1378" spans="1:34">
      <c r="A1378">
        <v>4964</v>
      </c>
      <c r="B1378" s="1">
        <v>31258.774000000001</v>
      </c>
      <c r="C1378" s="6">
        <v>0.05</v>
      </c>
      <c r="D1378" t="s">
        <v>5</v>
      </c>
      <c r="E1378">
        <v>2</v>
      </c>
      <c r="F1378">
        <v>5.5</v>
      </c>
      <c r="G1378" t="s">
        <v>1</v>
      </c>
      <c r="H1378">
        <v>1</v>
      </c>
      <c r="I1378" t="s">
        <v>0</v>
      </c>
      <c r="J1378">
        <v>2</v>
      </c>
      <c r="K1378">
        <v>6.5</v>
      </c>
      <c r="L1378" t="s">
        <v>1</v>
      </c>
      <c r="M1378">
        <v>1</v>
      </c>
      <c r="N1378" t="s">
        <v>5020</v>
      </c>
      <c r="O1378">
        <v>1</v>
      </c>
      <c r="P1378" t="str">
        <f>D1378&amp;"-"&amp;F1378&amp;"-"&amp;G1378&amp;"-"&amp;E1378&amp;"-"&amp;H1378</f>
        <v>C2Sigma-5.5-e-2-1</v>
      </c>
      <c r="Q1378" t="str">
        <f>I1378&amp;"-"&amp;K1378&amp;"-"&amp;L1378&amp;"-"&amp;J1378&amp;"-"&amp;M1378</f>
        <v>X2Pi-6.5-e-2-1</v>
      </c>
      <c r="R1378">
        <f>B1378+S1378</f>
        <v>37135.152779852004</v>
      </c>
      <c r="S1378">
        <f>_xlfn.IFNA(VLOOKUP(Q1378,'MARVEL-X'!A$2:I$1400,7,FALSE),VLOOKUP(Q1378,MARVEL!A$2:J$1522,10,FALSE))</f>
        <v>5876.3787798519998</v>
      </c>
      <c r="T1378">
        <f>IF(P1378=P1377,R1378+T1377,R1378)</f>
        <v>222810.669515104</v>
      </c>
      <c r="U1378">
        <f>IF(P1378=P1377,1+U1377,1)</f>
        <v>6</v>
      </c>
      <c r="V1378">
        <f t="shared" si="21"/>
        <v>37135.111585850667</v>
      </c>
      <c r="W1378" t="str">
        <f>IF(V1378="","",IF(ABS(V1378-R1378)&gt;W$1,ABS(V1378-R1378),""))</f>
        <v/>
      </c>
      <c r="X1378" t="str">
        <f>Y1378&amp;"-"&amp;Z1378&amp;"-"&amp;AC1378&amp;"-"&amp;AD1378&amp;"-"&amp;AG1378</f>
        <v>5.5-e-C-2-0.5</v>
      </c>
      <c r="Y1378">
        <f>F1378</f>
        <v>5.5</v>
      </c>
      <c r="Z1378" s="2" t="str">
        <f>G1378</f>
        <v>e</v>
      </c>
      <c r="AA1378">
        <f>_xlfn.IFNA(VLOOKUP(X1378,'duo-out'!A$2:Q$5000,5,FALSE),E1378+10*(H1378-1)+1+_xlfn.IFNA(VLOOKUP(D1378,states!A$2:C$10,3,FALSE),1))</f>
        <v>146</v>
      </c>
      <c r="AB1378">
        <f>IF(V1378="","",V1378)</f>
        <v>37135.111585850667</v>
      </c>
      <c r="AC1378" s="2" t="str">
        <f>_xlfn.IFNA(VLOOKUP(D1378,states!A$2:C$10,2,FALSE),"XX")</f>
        <v>C</v>
      </c>
      <c r="AD1378">
        <f>E1378</f>
        <v>2</v>
      </c>
      <c r="AE1378">
        <f>_xlfn.IFNA(VLOOKUP(D1378,states!A$2:D$10,4,FALSE),0)</f>
        <v>0</v>
      </c>
      <c r="AF1378">
        <v>0.5</v>
      </c>
      <c r="AG1378">
        <f>IF(AE1378=0,AF1378,IF(AE1378=1,IF(F1378=0.5,0.5,IF(H1378=1,0.5,1.5)),IF(F1378=0.5,0.5,IF(H1378=1,2.5,1.5))))</f>
        <v>0.5</v>
      </c>
      <c r="AH1378" s="7">
        <f>IF(AC1378="XX",0,1/C1378^(1/5)*IF(E1378=0,100,1)/(E1378+1)^(1/4))</f>
        <v>1.3833296494790666</v>
      </c>
    </row>
    <row r="1379" spans="1:34">
      <c r="A1379">
        <v>4794</v>
      </c>
      <c r="B1379" s="1">
        <v>31963.723999999998</v>
      </c>
      <c r="C1379" s="6">
        <v>0.02</v>
      </c>
      <c r="D1379" t="s">
        <v>5</v>
      </c>
      <c r="E1379">
        <v>0</v>
      </c>
      <c r="F1379">
        <v>5.5</v>
      </c>
      <c r="G1379" t="s">
        <v>2</v>
      </c>
      <c r="H1379">
        <v>2</v>
      </c>
      <c r="I1379" t="s">
        <v>0</v>
      </c>
      <c r="J1379">
        <v>0</v>
      </c>
      <c r="K1379">
        <v>4.5</v>
      </c>
      <c r="L1379" t="s">
        <v>2</v>
      </c>
      <c r="M1379">
        <v>2</v>
      </c>
      <c r="N1379" t="s">
        <v>4850</v>
      </c>
      <c r="O1379">
        <v>1</v>
      </c>
      <c r="P1379" t="str">
        <f>D1379&amp;"-"&amp;F1379&amp;"-"&amp;G1379&amp;"-"&amp;E1379&amp;"-"&amp;H1379</f>
        <v>C2Sigma-5.5-f-0-2</v>
      </c>
      <c r="Q1379" t="str">
        <f>I1379&amp;"-"&amp;K1379&amp;"-"&amp;L1379&amp;"-"&amp;J1379&amp;"-"&amp;M1379</f>
        <v>X2Pi-4.5-f-0-2</v>
      </c>
      <c r="R1379">
        <f>B1379+S1379</f>
        <v>32373.161407913998</v>
      </c>
      <c r="S1379">
        <f>_xlfn.IFNA(VLOOKUP(Q1379,'MARVEL-X'!A$2:I$1400,7,FALSE),VLOOKUP(Q1379,MARVEL!A$2:J$1522,10,FALSE))</f>
        <v>409.437407914</v>
      </c>
      <c r="T1379">
        <f>IF(P1379=P1378,R1379+T1378,R1379)</f>
        <v>32373.161407913998</v>
      </c>
      <c r="U1379">
        <f>IF(P1379=P1378,1+U1378,1)</f>
        <v>1</v>
      </c>
      <c r="V1379" t="str">
        <f t="shared" si="21"/>
        <v/>
      </c>
      <c r="W1379" t="str">
        <f>IF(V1379="","",IF(ABS(V1379-R1379)&gt;W$1,ABS(V1379-R1379),""))</f>
        <v/>
      </c>
      <c r="X1379" t="str">
        <f>Y1379&amp;"-"&amp;Z1379&amp;"-"&amp;AC1379&amp;"-"&amp;AD1379&amp;"-"&amp;AG1379</f>
        <v>5.5-f-C-0-0.5</v>
      </c>
      <c r="Y1379">
        <f>F1379</f>
        <v>5.5</v>
      </c>
      <c r="Z1379" s="2" t="str">
        <f>G1379</f>
        <v>f</v>
      </c>
      <c r="AA1379">
        <f>_xlfn.IFNA(VLOOKUP(X1379,'duo-out'!A$2:Q$5000,5,FALSE),E1379+10*(H1379-1)+1+_xlfn.IFNA(VLOOKUP(D1379,states!A$2:C$10,3,FALSE),1))</f>
        <v>118</v>
      </c>
      <c r="AB1379" t="str">
        <f>IF(V1379="","",V1379)</f>
        <v/>
      </c>
      <c r="AC1379" s="2" t="str">
        <f>_xlfn.IFNA(VLOOKUP(D1379,states!A$2:C$10,2,FALSE),"XX")</f>
        <v>C</v>
      </c>
      <c r="AD1379">
        <f>E1379</f>
        <v>0</v>
      </c>
      <c r="AE1379">
        <f>_xlfn.IFNA(VLOOKUP(D1379,states!A$2:D$10,4,FALSE),0)</f>
        <v>0</v>
      </c>
      <c r="AF1379">
        <v>0.5</v>
      </c>
      <c r="AG1379">
        <f>IF(AE1379=0,AF1379,IF(AE1379=1,IF(F1379=0.5,0.5,IF(H1379=1,0.5,1.5)),IF(F1379=0.5,0.5,IF(H1379=1,2.5,1.5))))</f>
        <v>0.5</v>
      </c>
      <c r="AH1379" s="7">
        <f>IF(AC1379="XX",0,1/C1379^(1/5)*IF(E1379=0,100,1)/(E1379+1)^(1/4))</f>
        <v>218.67241478865563</v>
      </c>
    </row>
    <row r="1380" spans="1:34">
      <c r="A1380">
        <v>4769</v>
      </c>
      <c r="B1380" s="1">
        <v>31597.025000000001</v>
      </c>
      <c r="C1380" s="6">
        <v>0.02</v>
      </c>
      <c r="D1380" t="s">
        <v>5</v>
      </c>
      <c r="E1380">
        <v>0</v>
      </c>
      <c r="F1380">
        <v>5.5</v>
      </c>
      <c r="G1380" t="s">
        <v>2</v>
      </c>
      <c r="H1380">
        <v>2</v>
      </c>
      <c r="I1380" t="s">
        <v>0</v>
      </c>
      <c r="J1380">
        <v>0</v>
      </c>
      <c r="K1380">
        <v>6.5</v>
      </c>
      <c r="L1380" t="s">
        <v>2</v>
      </c>
      <c r="M1380">
        <v>2</v>
      </c>
      <c r="N1380" t="s">
        <v>4825</v>
      </c>
      <c r="O1380">
        <v>1</v>
      </c>
      <c r="P1380" t="str">
        <f>D1380&amp;"-"&amp;F1380&amp;"-"&amp;G1380&amp;"-"&amp;E1380&amp;"-"&amp;H1380</f>
        <v>C2Sigma-5.5-f-0-2</v>
      </c>
      <c r="Q1380" t="str">
        <f>I1380&amp;"-"&amp;K1380&amp;"-"&amp;L1380&amp;"-"&amp;J1380&amp;"-"&amp;M1380</f>
        <v>X2Pi-6.5-f-0-2</v>
      </c>
      <c r="R1380">
        <f>B1380+S1380</f>
        <v>32373.159898136</v>
      </c>
      <c r="S1380">
        <f>_xlfn.IFNA(VLOOKUP(Q1380,'MARVEL-X'!A$2:I$1400,7,FALSE),VLOOKUP(Q1380,MARVEL!A$2:J$1522,10,FALSE))</f>
        <v>776.13489813599995</v>
      </c>
      <c r="T1380">
        <f>IF(P1380=P1379,R1380+T1379,R1380)</f>
        <v>64746.321306049998</v>
      </c>
      <c r="U1380">
        <f>IF(P1380=P1379,1+U1379,1)</f>
        <v>2</v>
      </c>
      <c r="V1380" t="str">
        <f t="shared" si="21"/>
        <v/>
      </c>
      <c r="W1380" t="str">
        <f>IF(V1380="","",IF(ABS(V1380-R1380)&gt;W$1,ABS(V1380-R1380),""))</f>
        <v/>
      </c>
      <c r="X1380" t="str">
        <f>Y1380&amp;"-"&amp;Z1380&amp;"-"&amp;AC1380&amp;"-"&amp;AD1380&amp;"-"&amp;AG1380</f>
        <v>5.5-f-C-0-0.5</v>
      </c>
      <c r="Y1380">
        <f>F1380</f>
        <v>5.5</v>
      </c>
      <c r="Z1380" s="2" t="str">
        <f>G1380</f>
        <v>f</v>
      </c>
      <c r="AA1380">
        <f>_xlfn.IFNA(VLOOKUP(X1380,'duo-out'!A$2:Q$5000,5,FALSE),E1380+10*(H1380-1)+1+_xlfn.IFNA(VLOOKUP(D1380,states!A$2:C$10,3,FALSE),1))</f>
        <v>118</v>
      </c>
      <c r="AB1380" t="str">
        <f>IF(V1380="","",V1380)</f>
        <v/>
      </c>
      <c r="AC1380" s="2" t="str">
        <f>_xlfn.IFNA(VLOOKUP(D1380,states!A$2:C$10,2,FALSE),"XX")</f>
        <v>C</v>
      </c>
      <c r="AD1380">
        <f>E1380</f>
        <v>0</v>
      </c>
      <c r="AE1380">
        <f>_xlfn.IFNA(VLOOKUP(D1380,states!A$2:D$10,4,FALSE),0)</f>
        <v>0</v>
      </c>
      <c r="AF1380">
        <v>0.5</v>
      </c>
      <c r="AG1380">
        <f>IF(AE1380=0,AF1380,IF(AE1380=1,IF(F1380=0.5,0.5,IF(H1380=1,0.5,1.5)),IF(F1380=0.5,0.5,IF(H1380=1,2.5,1.5))))</f>
        <v>0.5</v>
      </c>
      <c r="AH1380" s="7">
        <f>IF(AC1380="XX",0,1/C1380^(1/5)*IF(E1380=0,100,1)/(E1380+1)^(1/4))</f>
        <v>218.67241478865563</v>
      </c>
    </row>
    <row r="1381" spans="1:34">
      <c r="A1381">
        <v>4493</v>
      </c>
      <c r="B1381" s="1">
        <v>31795.866399999999</v>
      </c>
      <c r="C1381" s="6">
        <v>2E-3</v>
      </c>
      <c r="D1381" t="s">
        <v>5</v>
      </c>
      <c r="E1381">
        <v>0</v>
      </c>
      <c r="F1381">
        <v>5.5</v>
      </c>
      <c r="G1381" t="s">
        <v>2</v>
      </c>
      <c r="H1381">
        <v>2</v>
      </c>
      <c r="I1381" t="s">
        <v>0</v>
      </c>
      <c r="J1381">
        <v>0</v>
      </c>
      <c r="K1381">
        <v>5.5</v>
      </c>
      <c r="L1381" t="s">
        <v>1</v>
      </c>
      <c r="M1381">
        <v>2</v>
      </c>
      <c r="N1381" t="s">
        <v>4549</v>
      </c>
      <c r="O1381">
        <v>1</v>
      </c>
      <c r="P1381" t="str">
        <f>D1381&amp;"-"&amp;F1381&amp;"-"&amp;G1381&amp;"-"&amp;E1381&amp;"-"&amp;H1381</f>
        <v>C2Sigma-5.5-f-0-2</v>
      </c>
      <c r="Q1381" t="str">
        <f>I1381&amp;"-"&amp;K1381&amp;"-"&amp;L1381&amp;"-"&amp;J1381&amp;"-"&amp;M1381</f>
        <v>X2Pi-5.5-e-0-2</v>
      </c>
      <c r="R1381">
        <f>B1381+S1381</f>
        <v>32373.169107513</v>
      </c>
      <c r="S1381">
        <f>_xlfn.IFNA(VLOOKUP(Q1381,'MARVEL-X'!A$2:I$1400,7,FALSE),VLOOKUP(Q1381,MARVEL!A$2:J$1522,10,FALSE))</f>
        <v>577.30270751299997</v>
      </c>
      <c r="T1381">
        <f>IF(P1381=P1380,R1381+T1380,R1381)</f>
        <v>97119.490413563006</v>
      </c>
      <c r="U1381">
        <f>IF(P1381=P1380,1+U1380,1)</f>
        <v>3</v>
      </c>
      <c r="V1381" t="str">
        <f t="shared" si="21"/>
        <v/>
      </c>
      <c r="W1381" t="str">
        <f>IF(V1381="","",IF(ABS(V1381-R1381)&gt;W$1,ABS(V1381-R1381),""))</f>
        <v/>
      </c>
      <c r="X1381" t="str">
        <f>Y1381&amp;"-"&amp;Z1381&amp;"-"&amp;AC1381&amp;"-"&amp;AD1381&amp;"-"&amp;AG1381</f>
        <v>5.5-f-C-0-0.5</v>
      </c>
      <c r="Y1381">
        <f>F1381</f>
        <v>5.5</v>
      </c>
      <c r="Z1381" s="2" t="str">
        <f>G1381</f>
        <v>f</v>
      </c>
      <c r="AA1381">
        <f>_xlfn.IFNA(VLOOKUP(X1381,'duo-out'!A$2:Q$5000,5,FALSE),E1381+10*(H1381-1)+1+_xlfn.IFNA(VLOOKUP(D1381,states!A$2:C$10,3,FALSE),1))</f>
        <v>118</v>
      </c>
      <c r="AB1381" t="str">
        <f>IF(V1381="","",V1381)</f>
        <v/>
      </c>
      <c r="AC1381" s="2" t="str">
        <f>_xlfn.IFNA(VLOOKUP(D1381,states!A$2:C$10,2,FALSE),"XX")</f>
        <v>C</v>
      </c>
      <c r="AD1381">
        <f>E1381</f>
        <v>0</v>
      </c>
      <c r="AE1381">
        <f>_xlfn.IFNA(VLOOKUP(D1381,states!A$2:D$10,4,FALSE),0)</f>
        <v>0</v>
      </c>
      <c r="AF1381">
        <v>0.5</v>
      </c>
      <c r="AG1381">
        <f>IF(AE1381=0,AF1381,IF(AE1381=1,IF(F1381=0.5,0.5,IF(H1381=1,0.5,1.5)),IF(F1381=0.5,0.5,IF(H1381=1,2.5,1.5))))</f>
        <v>0.5</v>
      </c>
      <c r="AH1381" s="7">
        <f>IF(AC1381="XX",0,1/C1381^(1/5)*IF(E1381=0,100,1)/(E1381+1)^(1/4))</f>
        <v>346.57242157757321</v>
      </c>
    </row>
    <row r="1382" spans="1:34">
      <c r="A1382">
        <v>1453</v>
      </c>
      <c r="B1382" s="1">
        <v>32103</v>
      </c>
      <c r="C1382" s="6">
        <v>0.15029999999999999</v>
      </c>
      <c r="D1382" t="s">
        <v>5</v>
      </c>
      <c r="E1382">
        <v>0</v>
      </c>
      <c r="F1382">
        <v>5.5</v>
      </c>
      <c r="G1382" t="s">
        <v>2</v>
      </c>
      <c r="H1382">
        <v>2</v>
      </c>
      <c r="I1382" t="s">
        <v>0</v>
      </c>
      <c r="J1382">
        <v>0</v>
      </c>
      <c r="K1382">
        <v>4.5</v>
      </c>
      <c r="L1382" t="s">
        <v>2</v>
      </c>
      <c r="M1382">
        <v>1</v>
      </c>
      <c r="N1382" t="s">
        <v>1509</v>
      </c>
      <c r="O1382">
        <v>1</v>
      </c>
      <c r="P1382" t="str">
        <f>D1382&amp;"-"&amp;F1382&amp;"-"&amp;G1382&amp;"-"&amp;E1382&amp;"-"&amp;H1382</f>
        <v>C2Sigma-5.5-f-0-2</v>
      </c>
      <c r="Q1382" t="str">
        <f>I1382&amp;"-"&amp;K1382&amp;"-"&amp;L1382&amp;"-"&amp;J1382&amp;"-"&amp;M1382</f>
        <v>X2Pi-4.5-f-0-1</v>
      </c>
      <c r="R1382">
        <f>B1382+S1382</f>
        <v>32373.030633299</v>
      </c>
      <c r="S1382">
        <f>_xlfn.IFNA(VLOOKUP(Q1382,'MARVEL-X'!A$2:I$1400,7,FALSE),VLOOKUP(Q1382,MARVEL!A$2:J$1522,10,FALSE))</f>
        <v>270.03063329899999</v>
      </c>
      <c r="T1382">
        <f>IF(P1382=P1381,R1382+T1381,R1382)</f>
        <v>129492.52104686201</v>
      </c>
      <c r="U1382">
        <f>IF(P1382=P1381,1+U1381,1)</f>
        <v>4</v>
      </c>
      <c r="V1382" t="str">
        <f t="shared" si="21"/>
        <v/>
      </c>
      <c r="W1382" t="str">
        <f>IF(V1382="","",IF(ABS(V1382-R1382)&gt;W$1,ABS(V1382-R1382),""))</f>
        <v/>
      </c>
      <c r="X1382" t="str">
        <f>Y1382&amp;"-"&amp;Z1382&amp;"-"&amp;AC1382&amp;"-"&amp;AD1382&amp;"-"&amp;AG1382</f>
        <v>5.5-f-C-0-0.5</v>
      </c>
      <c r="Y1382">
        <f>F1382</f>
        <v>5.5</v>
      </c>
      <c r="Z1382" s="2" t="str">
        <f>G1382</f>
        <v>f</v>
      </c>
      <c r="AA1382">
        <f>_xlfn.IFNA(VLOOKUP(X1382,'duo-out'!A$2:Q$5000,5,FALSE),E1382+10*(H1382-1)+1+_xlfn.IFNA(VLOOKUP(D1382,states!A$2:C$10,3,FALSE),1))</f>
        <v>118</v>
      </c>
      <c r="AB1382" t="str">
        <f>IF(V1382="","",V1382)</f>
        <v/>
      </c>
      <c r="AC1382" s="2" t="str">
        <f>_xlfn.IFNA(VLOOKUP(D1382,states!A$2:C$10,2,FALSE),"XX")</f>
        <v>C</v>
      </c>
      <c r="AD1382">
        <f>E1382</f>
        <v>0</v>
      </c>
      <c r="AE1382">
        <f>_xlfn.IFNA(VLOOKUP(D1382,states!A$2:D$10,4,FALSE),0)</f>
        <v>0</v>
      </c>
      <c r="AF1382">
        <v>0.5</v>
      </c>
      <c r="AG1382">
        <f>IF(AE1382=0,AF1382,IF(AE1382=1,IF(F1382=0.5,0.5,IF(H1382=1,0.5,1.5)),IF(F1382=0.5,0.5,IF(H1382=1,2.5,1.5))))</f>
        <v>0.5</v>
      </c>
      <c r="AH1382" s="7">
        <f>IF(AC1382="XX",0,1/C1382^(1/5)*IF(E1382=0,100,1)/(E1382+1)^(1/4))</f>
        <v>146.08586750664892</v>
      </c>
    </row>
    <row r="1383" spans="1:34">
      <c r="A1383">
        <v>4687</v>
      </c>
      <c r="B1383" s="1">
        <v>31963.71</v>
      </c>
      <c r="C1383" s="6">
        <v>0.2</v>
      </c>
      <c r="D1383" t="s">
        <v>5</v>
      </c>
      <c r="E1383">
        <v>0</v>
      </c>
      <c r="F1383">
        <v>5.5</v>
      </c>
      <c r="G1383" t="s">
        <v>2</v>
      </c>
      <c r="H1383">
        <v>2</v>
      </c>
      <c r="I1383" t="s">
        <v>0</v>
      </c>
      <c r="J1383">
        <v>0</v>
      </c>
      <c r="K1383">
        <v>4.5</v>
      </c>
      <c r="L1383" t="s">
        <v>2</v>
      </c>
      <c r="M1383">
        <v>2</v>
      </c>
      <c r="N1383" t="s">
        <v>4743</v>
      </c>
      <c r="O1383">
        <v>1</v>
      </c>
      <c r="P1383" t="str">
        <f>D1383&amp;"-"&amp;F1383&amp;"-"&amp;G1383&amp;"-"&amp;E1383&amp;"-"&amp;H1383</f>
        <v>C2Sigma-5.5-f-0-2</v>
      </c>
      <c r="Q1383" t="str">
        <f>I1383&amp;"-"&amp;K1383&amp;"-"&amp;L1383&amp;"-"&amp;J1383&amp;"-"&amp;M1383</f>
        <v>X2Pi-4.5-f-0-2</v>
      </c>
      <c r="R1383">
        <f>B1383+S1383</f>
        <v>32373.147407913999</v>
      </c>
      <c r="S1383">
        <f>_xlfn.IFNA(VLOOKUP(Q1383,'MARVEL-X'!A$2:I$1400,7,FALSE),VLOOKUP(Q1383,MARVEL!A$2:J$1522,10,FALSE))</f>
        <v>409.437407914</v>
      </c>
      <c r="T1383">
        <f>IF(P1383=P1382,R1383+T1382,R1383)</f>
        <v>161865.66845477599</v>
      </c>
      <c r="U1383">
        <f>IF(P1383=P1382,1+U1382,1)</f>
        <v>5</v>
      </c>
      <c r="V1383" t="str">
        <f t="shared" si="21"/>
        <v/>
      </c>
      <c r="W1383" t="str">
        <f>IF(V1383="","",IF(ABS(V1383-R1383)&gt;W$1,ABS(V1383-R1383),""))</f>
        <v/>
      </c>
      <c r="X1383" t="str">
        <f>Y1383&amp;"-"&amp;Z1383&amp;"-"&amp;AC1383&amp;"-"&amp;AD1383&amp;"-"&amp;AG1383</f>
        <v>5.5-f-C-0-0.5</v>
      </c>
      <c r="Y1383">
        <f>F1383</f>
        <v>5.5</v>
      </c>
      <c r="Z1383" s="2" t="str">
        <f>G1383</f>
        <v>f</v>
      </c>
      <c r="AA1383">
        <f>_xlfn.IFNA(VLOOKUP(X1383,'duo-out'!A$2:Q$5000,5,FALSE),E1383+10*(H1383-1)+1+_xlfn.IFNA(VLOOKUP(D1383,states!A$2:C$10,3,FALSE),1))</f>
        <v>118</v>
      </c>
      <c r="AB1383" t="str">
        <f>IF(V1383="","",V1383)</f>
        <v/>
      </c>
      <c r="AC1383" s="2" t="str">
        <f>_xlfn.IFNA(VLOOKUP(D1383,states!A$2:C$10,2,FALSE),"XX")</f>
        <v>C</v>
      </c>
      <c r="AD1383">
        <f>E1383</f>
        <v>0</v>
      </c>
      <c r="AE1383">
        <f>_xlfn.IFNA(VLOOKUP(D1383,states!A$2:D$10,4,FALSE),0)</f>
        <v>0</v>
      </c>
      <c r="AF1383">
        <v>0.5</v>
      </c>
      <c r="AG1383">
        <f>IF(AE1383=0,AF1383,IF(AE1383=1,IF(F1383=0.5,0.5,IF(H1383=1,0.5,1.5)),IF(F1383=0.5,0.5,IF(H1383=1,2.5,1.5))))</f>
        <v>0.5</v>
      </c>
      <c r="AH1383" s="7">
        <f>IF(AC1383="XX",0,1/C1383^(1/5)*IF(E1383=0,100,1)/(E1383+1)^(1/4))</f>
        <v>137.97296614612148</v>
      </c>
    </row>
    <row r="1384" spans="1:34">
      <c r="A1384">
        <v>4649</v>
      </c>
      <c r="B1384" s="1">
        <v>31796</v>
      </c>
      <c r="C1384" s="6">
        <v>0.2</v>
      </c>
      <c r="D1384" t="s">
        <v>5</v>
      </c>
      <c r="E1384">
        <v>0</v>
      </c>
      <c r="F1384">
        <v>5.5</v>
      </c>
      <c r="G1384" t="s">
        <v>2</v>
      </c>
      <c r="H1384">
        <v>2</v>
      </c>
      <c r="I1384" t="s">
        <v>0</v>
      </c>
      <c r="J1384">
        <v>0</v>
      </c>
      <c r="K1384">
        <v>5.5</v>
      </c>
      <c r="L1384" t="s">
        <v>1</v>
      </c>
      <c r="M1384">
        <v>2</v>
      </c>
      <c r="N1384" t="s">
        <v>4705</v>
      </c>
      <c r="O1384">
        <v>1</v>
      </c>
      <c r="P1384" t="str">
        <f>D1384&amp;"-"&amp;F1384&amp;"-"&amp;G1384&amp;"-"&amp;E1384&amp;"-"&amp;H1384</f>
        <v>C2Sigma-5.5-f-0-2</v>
      </c>
      <c r="Q1384" t="str">
        <f>I1384&amp;"-"&amp;K1384&amp;"-"&amp;L1384&amp;"-"&amp;J1384&amp;"-"&amp;M1384</f>
        <v>X2Pi-5.5-e-0-2</v>
      </c>
      <c r="R1384">
        <f>B1384+S1384</f>
        <v>32373.302707513001</v>
      </c>
      <c r="S1384">
        <f>_xlfn.IFNA(VLOOKUP(Q1384,'MARVEL-X'!A$2:I$1400,7,FALSE),VLOOKUP(Q1384,MARVEL!A$2:J$1522,10,FALSE))</f>
        <v>577.30270751299997</v>
      </c>
      <c r="T1384">
        <f>IF(P1384=P1383,R1384+T1383,R1384)</f>
        <v>194238.971162289</v>
      </c>
      <c r="U1384">
        <f>IF(P1384=P1383,1+U1383,1)</f>
        <v>6</v>
      </c>
      <c r="V1384" t="str">
        <f t="shared" si="21"/>
        <v/>
      </c>
      <c r="W1384" t="str">
        <f>IF(V1384="","",IF(ABS(V1384-R1384)&gt;W$1,ABS(V1384-R1384),""))</f>
        <v/>
      </c>
      <c r="X1384" t="str">
        <f>Y1384&amp;"-"&amp;Z1384&amp;"-"&amp;AC1384&amp;"-"&amp;AD1384&amp;"-"&amp;AG1384</f>
        <v>5.5-f-C-0-0.5</v>
      </c>
      <c r="Y1384">
        <f>F1384</f>
        <v>5.5</v>
      </c>
      <c r="Z1384" s="2" t="str">
        <f>G1384</f>
        <v>f</v>
      </c>
      <c r="AA1384">
        <f>_xlfn.IFNA(VLOOKUP(X1384,'duo-out'!A$2:Q$5000,5,FALSE),E1384+10*(H1384-1)+1+_xlfn.IFNA(VLOOKUP(D1384,states!A$2:C$10,3,FALSE),1))</f>
        <v>118</v>
      </c>
      <c r="AB1384" t="str">
        <f>IF(V1384="","",V1384)</f>
        <v/>
      </c>
      <c r="AC1384" s="2" t="str">
        <f>_xlfn.IFNA(VLOOKUP(D1384,states!A$2:C$10,2,FALSE),"XX")</f>
        <v>C</v>
      </c>
      <c r="AD1384">
        <f>E1384</f>
        <v>0</v>
      </c>
      <c r="AE1384">
        <f>_xlfn.IFNA(VLOOKUP(D1384,states!A$2:D$10,4,FALSE),0)</f>
        <v>0</v>
      </c>
      <c r="AF1384">
        <v>0.5</v>
      </c>
      <c r="AG1384">
        <f>IF(AE1384=0,AF1384,IF(AE1384=1,IF(F1384=0.5,0.5,IF(H1384=1,0.5,1.5)),IF(F1384=0.5,0.5,IF(H1384=1,2.5,1.5))))</f>
        <v>0.5</v>
      </c>
      <c r="AH1384" s="7">
        <f>IF(AC1384="XX",0,1/C1384^(1/5)*IF(E1384=0,100,1)/(E1384+1)^(1/4))</f>
        <v>137.97296614612148</v>
      </c>
    </row>
    <row r="1385" spans="1:34">
      <c r="A1385">
        <v>4738</v>
      </c>
      <c r="B1385" s="1">
        <v>31596.93</v>
      </c>
      <c r="C1385" s="6">
        <v>0.2</v>
      </c>
      <c r="D1385" t="s">
        <v>5</v>
      </c>
      <c r="E1385">
        <v>0</v>
      </c>
      <c r="F1385">
        <v>5.5</v>
      </c>
      <c r="G1385" t="s">
        <v>2</v>
      </c>
      <c r="H1385">
        <v>2</v>
      </c>
      <c r="I1385" t="s">
        <v>0</v>
      </c>
      <c r="J1385">
        <v>0</v>
      </c>
      <c r="K1385">
        <v>6.5</v>
      </c>
      <c r="L1385" t="s">
        <v>2</v>
      </c>
      <c r="M1385">
        <v>2</v>
      </c>
      <c r="N1385" t="s">
        <v>4794</v>
      </c>
      <c r="O1385">
        <v>1</v>
      </c>
      <c r="P1385" t="str">
        <f>D1385&amp;"-"&amp;F1385&amp;"-"&amp;G1385&amp;"-"&amp;E1385&amp;"-"&amp;H1385</f>
        <v>C2Sigma-5.5-f-0-2</v>
      </c>
      <c r="Q1385" t="str">
        <f>I1385&amp;"-"&amp;K1385&amp;"-"&amp;L1385&amp;"-"&amp;J1385&amp;"-"&amp;M1385</f>
        <v>X2Pi-6.5-f-0-2</v>
      </c>
      <c r="R1385">
        <f>B1385+S1385</f>
        <v>32373.064898135999</v>
      </c>
      <c r="S1385">
        <f>_xlfn.IFNA(VLOOKUP(Q1385,'MARVEL-X'!A$2:I$1400,7,FALSE),VLOOKUP(Q1385,MARVEL!A$2:J$1522,10,FALSE))</f>
        <v>776.13489813599995</v>
      </c>
      <c r="T1385">
        <f>IF(P1385=P1384,R1385+T1384,R1385)</f>
        <v>226612.03606042499</v>
      </c>
      <c r="U1385">
        <f>IF(P1385=P1384,1+U1384,1)</f>
        <v>7</v>
      </c>
      <c r="V1385">
        <f t="shared" si="21"/>
        <v>32373.148008632143</v>
      </c>
      <c r="W1385">
        <f>IF(V1385="","",IF(ABS(V1385-R1385)&gt;W$1,ABS(V1385-R1385),""))</f>
        <v>8.3110496143490309E-2</v>
      </c>
      <c r="X1385" t="str">
        <f>Y1385&amp;"-"&amp;Z1385&amp;"-"&amp;AC1385&amp;"-"&amp;AD1385&amp;"-"&amp;AG1385</f>
        <v>5.5-f-C-0-0.5</v>
      </c>
      <c r="Y1385">
        <f>F1385</f>
        <v>5.5</v>
      </c>
      <c r="Z1385" s="2" t="str">
        <f>G1385</f>
        <v>f</v>
      </c>
      <c r="AA1385">
        <f>_xlfn.IFNA(VLOOKUP(X1385,'duo-out'!A$2:Q$5000,5,FALSE),E1385+10*(H1385-1)+1+_xlfn.IFNA(VLOOKUP(D1385,states!A$2:C$10,3,FALSE),1))</f>
        <v>118</v>
      </c>
      <c r="AB1385">
        <f>IF(V1385="","",V1385)</f>
        <v>32373.148008632143</v>
      </c>
      <c r="AC1385" s="2" t="str">
        <f>_xlfn.IFNA(VLOOKUP(D1385,states!A$2:C$10,2,FALSE),"XX")</f>
        <v>C</v>
      </c>
      <c r="AD1385">
        <f>E1385</f>
        <v>0</v>
      </c>
      <c r="AE1385">
        <f>_xlfn.IFNA(VLOOKUP(D1385,states!A$2:D$10,4,FALSE),0)</f>
        <v>0</v>
      </c>
      <c r="AF1385">
        <v>0.5</v>
      </c>
      <c r="AG1385">
        <f>IF(AE1385=0,AF1385,IF(AE1385=1,IF(F1385=0.5,0.5,IF(H1385=1,0.5,1.5)),IF(F1385=0.5,0.5,IF(H1385=1,2.5,1.5))))</f>
        <v>0.5</v>
      </c>
      <c r="AH1385" s="7">
        <f>IF(AC1385="XX",0,1/C1385^(1/5)*IF(E1385=0,100,1)/(E1385+1)^(1/4))</f>
        <v>137.97296614612148</v>
      </c>
    </row>
    <row r="1386" spans="1:34">
      <c r="A1386">
        <v>4567</v>
      </c>
      <c r="B1386" s="1">
        <v>31665.26</v>
      </c>
      <c r="C1386" s="6">
        <v>0.2</v>
      </c>
      <c r="D1386" t="s">
        <v>5</v>
      </c>
      <c r="E1386">
        <v>1</v>
      </c>
      <c r="F1386">
        <v>5.5</v>
      </c>
      <c r="G1386" t="s">
        <v>2</v>
      </c>
      <c r="H1386">
        <v>2</v>
      </c>
      <c r="I1386" t="s">
        <v>0</v>
      </c>
      <c r="J1386">
        <v>1</v>
      </c>
      <c r="K1386">
        <v>5.5</v>
      </c>
      <c r="L1386" t="s">
        <v>1</v>
      </c>
      <c r="M1386">
        <v>2</v>
      </c>
      <c r="N1386" t="s">
        <v>4623</v>
      </c>
      <c r="O1386">
        <v>1</v>
      </c>
      <c r="P1386" t="str">
        <f>D1386&amp;"-"&amp;F1386&amp;"-"&amp;G1386&amp;"-"&amp;E1386&amp;"-"&amp;H1386</f>
        <v>C2Sigma-5.5-f-1-2</v>
      </c>
      <c r="Q1386" t="str">
        <f>I1386&amp;"-"&amp;K1386&amp;"-"&amp;L1386&amp;"-"&amp;J1386&amp;"-"&amp;M1386</f>
        <v>X2Pi-5.5-e-1-2</v>
      </c>
      <c r="R1386">
        <f>B1386+S1386</f>
        <v>34953.370372313002</v>
      </c>
      <c r="S1386">
        <f>_xlfn.IFNA(VLOOKUP(Q1386,'MARVEL-X'!A$2:I$1400,7,FALSE),VLOOKUP(Q1386,MARVEL!A$2:J$1522,10,FALSE))</f>
        <v>3288.110372313</v>
      </c>
      <c r="T1386">
        <f>IF(P1386=P1385,R1386+T1385,R1386)</f>
        <v>34953.370372313002</v>
      </c>
      <c r="U1386">
        <f>IF(P1386=P1385,1+U1385,1)</f>
        <v>1</v>
      </c>
      <c r="V1386" t="str">
        <f t="shared" si="21"/>
        <v/>
      </c>
      <c r="W1386" t="str">
        <f>IF(V1386="","",IF(ABS(V1386-R1386)&gt;W$1,ABS(V1386-R1386),""))</f>
        <v/>
      </c>
      <c r="X1386" t="str">
        <f>Y1386&amp;"-"&amp;Z1386&amp;"-"&amp;AC1386&amp;"-"&amp;AD1386&amp;"-"&amp;AG1386</f>
        <v>5.5-f-C-1-0.5</v>
      </c>
      <c r="Y1386">
        <f>F1386</f>
        <v>5.5</v>
      </c>
      <c r="Z1386" s="2" t="str">
        <f>G1386</f>
        <v>f</v>
      </c>
      <c r="AA1386">
        <f>_xlfn.IFNA(VLOOKUP(X1386,'duo-out'!A$2:Q$5000,5,FALSE),E1386+10*(H1386-1)+1+_xlfn.IFNA(VLOOKUP(D1386,states!A$2:C$10,3,FALSE),1))</f>
        <v>133</v>
      </c>
      <c r="AB1386" t="str">
        <f>IF(V1386="","",V1386)</f>
        <v/>
      </c>
      <c r="AC1386" s="2" t="str">
        <f>_xlfn.IFNA(VLOOKUP(D1386,states!A$2:C$10,2,FALSE),"XX")</f>
        <v>C</v>
      </c>
      <c r="AD1386">
        <f>E1386</f>
        <v>1</v>
      </c>
      <c r="AE1386">
        <f>_xlfn.IFNA(VLOOKUP(D1386,states!A$2:D$10,4,FALSE),0)</f>
        <v>0</v>
      </c>
      <c r="AF1386">
        <v>0.5</v>
      </c>
      <c r="AG1386">
        <f>IF(AE1386=0,AF1386,IF(AE1386=1,IF(F1386=0.5,0.5,IF(H1386=1,0.5,1.5)),IF(F1386=0.5,0.5,IF(H1386=1,2.5,1.5))))</f>
        <v>0.5</v>
      </c>
      <c r="AH1386" s="7">
        <f>IF(AC1386="XX",0,1/C1386^(1/5)*IF(E1386=0,100,1)/(E1386+1)^(1/4))</f>
        <v>1.1602097263419568</v>
      </c>
    </row>
    <row r="1387" spans="1:34">
      <c r="A1387">
        <v>4530</v>
      </c>
      <c r="B1387" s="1">
        <v>31473.83</v>
      </c>
      <c r="C1387" s="6">
        <v>0.2</v>
      </c>
      <c r="D1387" t="s">
        <v>5</v>
      </c>
      <c r="E1387">
        <v>1</v>
      </c>
      <c r="F1387">
        <v>5.5</v>
      </c>
      <c r="G1387" t="s">
        <v>2</v>
      </c>
      <c r="H1387">
        <v>2</v>
      </c>
      <c r="I1387" t="s">
        <v>0</v>
      </c>
      <c r="J1387">
        <v>1</v>
      </c>
      <c r="K1387">
        <v>6.5</v>
      </c>
      <c r="L1387" t="s">
        <v>2</v>
      </c>
      <c r="M1387">
        <v>2</v>
      </c>
      <c r="N1387" t="s">
        <v>4586</v>
      </c>
      <c r="O1387">
        <v>1</v>
      </c>
      <c r="P1387" t="str">
        <f>D1387&amp;"-"&amp;F1387&amp;"-"&amp;G1387&amp;"-"&amp;E1387&amp;"-"&amp;H1387</f>
        <v>C2Sigma-5.5-f-1-2</v>
      </c>
      <c r="Q1387" t="str">
        <f>I1387&amp;"-"&amp;K1387&amp;"-"&amp;L1387&amp;"-"&amp;J1387&amp;"-"&amp;M1387</f>
        <v>X2Pi-6.5-f-1-2</v>
      </c>
      <c r="R1387">
        <f>B1387+S1387</f>
        <v>34953.296144261003</v>
      </c>
      <c r="S1387">
        <f>_xlfn.IFNA(VLOOKUP(Q1387,'MARVEL-X'!A$2:I$1400,7,FALSE),VLOOKUP(Q1387,MARVEL!A$2:J$1522,10,FALSE))</f>
        <v>3479.466144261</v>
      </c>
      <c r="T1387">
        <f>IF(P1387=P1386,R1387+T1386,R1387)</f>
        <v>69906.666516574012</v>
      </c>
      <c r="U1387">
        <f>IF(P1387=P1386,1+U1386,1)</f>
        <v>2</v>
      </c>
      <c r="V1387" t="str">
        <f t="shared" si="21"/>
        <v/>
      </c>
      <c r="W1387" t="str">
        <f>IF(V1387="","",IF(ABS(V1387-R1387)&gt;W$1,ABS(V1387-R1387),""))</f>
        <v/>
      </c>
      <c r="X1387" t="str">
        <f>Y1387&amp;"-"&amp;Z1387&amp;"-"&amp;AC1387&amp;"-"&amp;AD1387&amp;"-"&amp;AG1387</f>
        <v>5.5-f-C-1-0.5</v>
      </c>
      <c r="Y1387">
        <f>F1387</f>
        <v>5.5</v>
      </c>
      <c r="Z1387" s="2" t="str">
        <f>G1387</f>
        <v>f</v>
      </c>
      <c r="AA1387">
        <f>_xlfn.IFNA(VLOOKUP(X1387,'duo-out'!A$2:Q$5000,5,FALSE),E1387+10*(H1387-1)+1+_xlfn.IFNA(VLOOKUP(D1387,states!A$2:C$10,3,FALSE),1))</f>
        <v>133</v>
      </c>
      <c r="AB1387" t="str">
        <f>IF(V1387="","",V1387)</f>
        <v/>
      </c>
      <c r="AC1387" s="2" t="str">
        <f>_xlfn.IFNA(VLOOKUP(D1387,states!A$2:C$10,2,FALSE),"XX")</f>
        <v>C</v>
      </c>
      <c r="AD1387">
        <f>E1387</f>
        <v>1</v>
      </c>
      <c r="AE1387">
        <f>_xlfn.IFNA(VLOOKUP(D1387,states!A$2:D$10,4,FALSE),0)</f>
        <v>0</v>
      </c>
      <c r="AF1387">
        <v>0.5</v>
      </c>
      <c r="AG1387">
        <f>IF(AE1387=0,AF1387,IF(AE1387=1,IF(F1387=0.5,0.5,IF(H1387=1,0.5,1.5)),IF(F1387=0.5,0.5,IF(H1387=1,2.5,1.5))))</f>
        <v>0.5</v>
      </c>
      <c r="AH1387" s="7">
        <f>IF(AC1387="XX",0,1/C1387^(1/5)*IF(E1387=0,100,1)/(E1387+1)^(1/4))</f>
        <v>1.1602097263419568</v>
      </c>
    </row>
    <row r="1388" spans="1:34">
      <c r="A1388">
        <v>4606</v>
      </c>
      <c r="B1388" s="1">
        <v>31826.76</v>
      </c>
      <c r="C1388" s="6">
        <v>0.2</v>
      </c>
      <c r="D1388" t="s">
        <v>5</v>
      </c>
      <c r="E1388">
        <v>1</v>
      </c>
      <c r="F1388">
        <v>5.5</v>
      </c>
      <c r="G1388" t="s">
        <v>2</v>
      </c>
      <c r="H1388">
        <v>2</v>
      </c>
      <c r="I1388" t="s">
        <v>0</v>
      </c>
      <c r="J1388">
        <v>1</v>
      </c>
      <c r="K1388">
        <v>4.5</v>
      </c>
      <c r="L1388" t="s">
        <v>2</v>
      </c>
      <c r="M1388">
        <v>2</v>
      </c>
      <c r="N1388" t="s">
        <v>4662</v>
      </c>
      <c r="O1388">
        <v>1</v>
      </c>
      <c r="P1388" t="str">
        <f>D1388&amp;"-"&amp;F1388&amp;"-"&amp;G1388&amp;"-"&amp;E1388&amp;"-"&amp;H1388</f>
        <v>C2Sigma-5.5-f-1-2</v>
      </c>
      <c r="Q1388" t="str">
        <f>I1388&amp;"-"&amp;K1388&amp;"-"&amp;L1388&amp;"-"&amp;J1388&amp;"-"&amp;M1388</f>
        <v>X2Pi-4.5-f-1-2</v>
      </c>
      <c r="R1388">
        <f>B1388+S1388</f>
        <v>34953.306871538996</v>
      </c>
      <c r="S1388">
        <f>_xlfn.IFNA(VLOOKUP(Q1388,'MARVEL-X'!A$2:I$1400,7,FALSE),VLOOKUP(Q1388,MARVEL!A$2:J$1522,10,FALSE))</f>
        <v>3126.5468715390002</v>
      </c>
      <c r="T1388">
        <f>IF(P1388=P1387,R1388+T1387,R1388)</f>
        <v>104859.97338811301</v>
      </c>
      <c r="U1388">
        <f>IF(P1388=P1387,1+U1387,1)</f>
        <v>3</v>
      </c>
      <c r="V1388" t="str">
        <f t="shared" si="21"/>
        <v/>
      </c>
      <c r="W1388" t="str">
        <f>IF(V1388="","",IF(ABS(V1388-R1388)&gt;W$1,ABS(V1388-R1388),""))</f>
        <v/>
      </c>
      <c r="X1388" t="str">
        <f>Y1388&amp;"-"&amp;Z1388&amp;"-"&amp;AC1388&amp;"-"&amp;AD1388&amp;"-"&amp;AG1388</f>
        <v>5.5-f-C-1-0.5</v>
      </c>
      <c r="Y1388">
        <f>F1388</f>
        <v>5.5</v>
      </c>
      <c r="Z1388" s="2" t="str">
        <f>G1388</f>
        <v>f</v>
      </c>
      <c r="AA1388">
        <f>_xlfn.IFNA(VLOOKUP(X1388,'duo-out'!A$2:Q$5000,5,FALSE),E1388+10*(H1388-1)+1+_xlfn.IFNA(VLOOKUP(D1388,states!A$2:C$10,3,FALSE),1))</f>
        <v>133</v>
      </c>
      <c r="AB1388" t="str">
        <f>IF(V1388="","",V1388)</f>
        <v/>
      </c>
      <c r="AC1388" s="2" t="str">
        <f>_xlfn.IFNA(VLOOKUP(D1388,states!A$2:C$10,2,FALSE),"XX")</f>
        <v>C</v>
      </c>
      <c r="AD1388">
        <f>E1388</f>
        <v>1</v>
      </c>
      <c r="AE1388">
        <f>_xlfn.IFNA(VLOOKUP(D1388,states!A$2:D$10,4,FALSE),0)</f>
        <v>0</v>
      </c>
      <c r="AF1388">
        <v>0.5</v>
      </c>
      <c r="AG1388">
        <f>IF(AE1388=0,AF1388,IF(AE1388=1,IF(F1388=0.5,0.5,IF(H1388=1,0.5,1.5)),IF(F1388=0.5,0.5,IF(H1388=1,2.5,1.5))))</f>
        <v>0.5</v>
      </c>
      <c r="AH1388" s="7">
        <f>IF(AC1388="XX",0,1/C1388^(1/5)*IF(E1388=0,100,1)/(E1388+1)^(1/4))</f>
        <v>1.1602097263419568</v>
      </c>
    </row>
    <row r="1389" spans="1:34">
      <c r="A1389">
        <v>4897</v>
      </c>
      <c r="B1389" s="1">
        <v>31473.93</v>
      </c>
      <c r="C1389" s="6">
        <v>0.05</v>
      </c>
      <c r="D1389" t="s">
        <v>5</v>
      </c>
      <c r="E1389">
        <v>1</v>
      </c>
      <c r="F1389">
        <v>5.5</v>
      </c>
      <c r="G1389" t="s">
        <v>2</v>
      </c>
      <c r="H1389">
        <v>2</v>
      </c>
      <c r="I1389" t="s">
        <v>0</v>
      </c>
      <c r="J1389">
        <v>1</v>
      </c>
      <c r="K1389">
        <v>6.5</v>
      </c>
      <c r="L1389" t="s">
        <v>2</v>
      </c>
      <c r="M1389">
        <v>2</v>
      </c>
      <c r="N1389" t="s">
        <v>4953</v>
      </c>
      <c r="O1389">
        <v>1</v>
      </c>
      <c r="P1389" t="str">
        <f>D1389&amp;"-"&amp;F1389&amp;"-"&amp;G1389&amp;"-"&amp;E1389&amp;"-"&amp;H1389</f>
        <v>C2Sigma-5.5-f-1-2</v>
      </c>
      <c r="Q1389" t="str">
        <f>I1389&amp;"-"&amp;K1389&amp;"-"&amp;L1389&amp;"-"&amp;J1389&amp;"-"&amp;M1389</f>
        <v>X2Pi-6.5-f-1-2</v>
      </c>
      <c r="R1389">
        <f>B1389+S1389</f>
        <v>34953.396144261002</v>
      </c>
      <c r="S1389">
        <f>_xlfn.IFNA(VLOOKUP(Q1389,'MARVEL-X'!A$2:I$1400,7,FALSE),VLOOKUP(Q1389,MARVEL!A$2:J$1522,10,FALSE))</f>
        <v>3479.466144261</v>
      </c>
      <c r="T1389">
        <f>IF(P1389=P1388,R1389+T1388,R1389)</f>
        <v>139813.36953237402</v>
      </c>
      <c r="U1389">
        <f>IF(P1389=P1388,1+U1388,1)</f>
        <v>4</v>
      </c>
      <c r="V1389" t="str">
        <f t="shared" si="21"/>
        <v/>
      </c>
      <c r="W1389" t="str">
        <f>IF(V1389="","",IF(ABS(V1389-R1389)&gt;W$1,ABS(V1389-R1389),""))</f>
        <v/>
      </c>
      <c r="X1389" t="str">
        <f>Y1389&amp;"-"&amp;Z1389&amp;"-"&amp;AC1389&amp;"-"&amp;AD1389&amp;"-"&amp;AG1389</f>
        <v>5.5-f-C-1-0.5</v>
      </c>
      <c r="Y1389">
        <f>F1389</f>
        <v>5.5</v>
      </c>
      <c r="Z1389" s="2" t="str">
        <f>G1389</f>
        <v>f</v>
      </c>
      <c r="AA1389">
        <f>_xlfn.IFNA(VLOOKUP(X1389,'duo-out'!A$2:Q$5000,5,FALSE),E1389+10*(H1389-1)+1+_xlfn.IFNA(VLOOKUP(D1389,states!A$2:C$10,3,FALSE),1))</f>
        <v>133</v>
      </c>
      <c r="AB1389" t="str">
        <f>IF(V1389="","",V1389)</f>
        <v/>
      </c>
      <c r="AC1389" s="2" t="str">
        <f>_xlfn.IFNA(VLOOKUP(D1389,states!A$2:C$10,2,FALSE),"XX")</f>
        <v>C</v>
      </c>
      <c r="AD1389">
        <f>E1389</f>
        <v>1</v>
      </c>
      <c r="AE1389">
        <f>_xlfn.IFNA(VLOOKUP(D1389,states!A$2:D$10,4,FALSE),0)</f>
        <v>0</v>
      </c>
      <c r="AF1389">
        <v>0.5</v>
      </c>
      <c r="AG1389">
        <f>IF(AE1389=0,AF1389,IF(AE1389=1,IF(F1389=0.5,0.5,IF(H1389=1,0.5,1.5)),IF(F1389=0.5,0.5,IF(H1389=1,2.5,1.5))))</f>
        <v>0.5</v>
      </c>
      <c r="AH1389" s="7">
        <f>IF(AC1389="XX",0,1/C1389^(1/5)*IF(E1389=0,100,1)/(E1389+1)^(1/4))</f>
        <v>1.5309059120638666</v>
      </c>
    </row>
    <row r="1390" spans="1:34">
      <c r="A1390">
        <v>4950</v>
      </c>
      <c r="B1390" s="1">
        <v>31826.838</v>
      </c>
      <c r="C1390" s="6">
        <v>0.05</v>
      </c>
      <c r="D1390" t="s">
        <v>5</v>
      </c>
      <c r="E1390">
        <v>1</v>
      </c>
      <c r="F1390">
        <v>5.5</v>
      </c>
      <c r="G1390" t="s">
        <v>2</v>
      </c>
      <c r="H1390">
        <v>2</v>
      </c>
      <c r="I1390" t="s">
        <v>0</v>
      </c>
      <c r="J1390">
        <v>1</v>
      </c>
      <c r="K1390">
        <v>4.5</v>
      </c>
      <c r="L1390" t="s">
        <v>2</v>
      </c>
      <c r="M1390">
        <v>2</v>
      </c>
      <c r="N1390" t="s">
        <v>5006</v>
      </c>
      <c r="O1390">
        <v>1</v>
      </c>
      <c r="P1390" t="str">
        <f>D1390&amp;"-"&amp;F1390&amp;"-"&amp;G1390&amp;"-"&amp;E1390&amp;"-"&amp;H1390</f>
        <v>C2Sigma-5.5-f-1-2</v>
      </c>
      <c r="Q1390" t="str">
        <f>I1390&amp;"-"&amp;K1390&amp;"-"&amp;L1390&amp;"-"&amp;J1390&amp;"-"&amp;M1390</f>
        <v>X2Pi-4.5-f-1-2</v>
      </c>
      <c r="R1390">
        <f>B1390+S1390</f>
        <v>34953.384871538998</v>
      </c>
      <c r="S1390">
        <f>_xlfn.IFNA(VLOOKUP(Q1390,'MARVEL-X'!A$2:I$1400,7,FALSE),VLOOKUP(Q1390,MARVEL!A$2:J$1522,10,FALSE))</f>
        <v>3126.5468715390002</v>
      </c>
      <c r="T1390">
        <f>IF(P1390=P1389,R1390+T1389,R1390)</f>
        <v>174766.75440391302</v>
      </c>
      <c r="U1390">
        <f>IF(P1390=P1389,1+U1389,1)</f>
        <v>5</v>
      </c>
      <c r="V1390" t="str">
        <f t="shared" si="21"/>
        <v/>
      </c>
      <c r="W1390" t="str">
        <f>IF(V1390="","",IF(ABS(V1390-R1390)&gt;W$1,ABS(V1390-R1390),""))</f>
        <v/>
      </c>
      <c r="X1390" t="str">
        <f>Y1390&amp;"-"&amp;Z1390&amp;"-"&amp;AC1390&amp;"-"&amp;AD1390&amp;"-"&amp;AG1390</f>
        <v>5.5-f-C-1-0.5</v>
      </c>
      <c r="Y1390">
        <f>F1390</f>
        <v>5.5</v>
      </c>
      <c r="Z1390" s="2" t="str">
        <f>G1390</f>
        <v>f</v>
      </c>
      <c r="AA1390">
        <f>_xlfn.IFNA(VLOOKUP(X1390,'duo-out'!A$2:Q$5000,5,FALSE),E1390+10*(H1390-1)+1+_xlfn.IFNA(VLOOKUP(D1390,states!A$2:C$10,3,FALSE),1))</f>
        <v>133</v>
      </c>
      <c r="AB1390" t="str">
        <f>IF(V1390="","",V1390)</f>
        <v/>
      </c>
      <c r="AC1390" s="2" t="str">
        <f>_xlfn.IFNA(VLOOKUP(D1390,states!A$2:C$10,2,FALSE),"XX")</f>
        <v>C</v>
      </c>
      <c r="AD1390">
        <f>E1390</f>
        <v>1</v>
      </c>
      <c r="AE1390">
        <f>_xlfn.IFNA(VLOOKUP(D1390,states!A$2:D$10,4,FALSE),0)</f>
        <v>0</v>
      </c>
      <c r="AF1390">
        <v>0.5</v>
      </c>
      <c r="AG1390">
        <f>IF(AE1390=0,AF1390,IF(AE1390=1,IF(F1390=0.5,0.5,IF(H1390=1,0.5,1.5)),IF(F1390=0.5,0.5,IF(H1390=1,2.5,1.5))))</f>
        <v>0.5</v>
      </c>
      <c r="AH1390" s="7">
        <f>IF(AC1390="XX",0,1/C1390^(1/5)*IF(E1390=0,100,1)/(E1390+1)^(1/4))</f>
        <v>1.5309059120638666</v>
      </c>
    </row>
    <row r="1391" spans="1:34">
      <c r="A1391">
        <v>4925</v>
      </c>
      <c r="B1391" s="1">
        <v>31665.275000000001</v>
      </c>
      <c r="C1391" s="6">
        <v>0.05</v>
      </c>
      <c r="D1391" t="s">
        <v>5</v>
      </c>
      <c r="E1391">
        <v>1</v>
      </c>
      <c r="F1391">
        <v>5.5</v>
      </c>
      <c r="G1391" t="s">
        <v>2</v>
      </c>
      <c r="H1391">
        <v>2</v>
      </c>
      <c r="I1391" t="s">
        <v>0</v>
      </c>
      <c r="J1391">
        <v>1</v>
      </c>
      <c r="K1391">
        <v>5.5</v>
      </c>
      <c r="L1391" t="s">
        <v>1</v>
      </c>
      <c r="M1391">
        <v>2</v>
      </c>
      <c r="N1391" t="s">
        <v>4981</v>
      </c>
      <c r="O1391">
        <v>1</v>
      </c>
      <c r="P1391" t="str">
        <f>D1391&amp;"-"&amp;F1391&amp;"-"&amp;G1391&amp;"-"&amp;E1391&amp;"-"&amp;H1391</f>
        <v>C2Sigma-5.5-f-1-2</v>
      </c>
      <c r="Q1391" t="str">
        <f>I1391&amp;"-"&amp;K1391&amp;"-"&amp;L1391&amp;"-"&amp;J1391&amp;"-"&amp;M1391</f>
        <v>X2Pi-5.5-e-1-2</v>
      </c>
      <c r="R1391">
        <f>B1391+S1391</f>
        <v>34953.385372313001</v>
      </c>
      <c r="S1391">
        <f>_xlfn.IFNA(VLOOKUP(Q1391,'MARVEL-X'!A$2:I$1400,7,FALSE),VLOOKUP(Q1391,MARVEL!A$2:J$1522,10,FALSE))</f>
        <v>3288.110372313</v>
      </c>
      <c r="T1391">
        <f>IF(P1391=P1390,R1391+T1390,R1391)</f>
        <v>209720.13977622602</v>
      </c>
      <c r="U1391">
        <f>IF(P1391=P1390,1+U1390,1)</f>
        <v>6</v>
      </c>
      <c r="V1391">
        <f t="shared" si="21"/>
        <v>34953.356629371003</v>
      </c>
      <c r="W1391" t="str">
        <f>IF(V1391="","",IF(ABS(V1391-R1391)&gt;W$1,ABS(V1391-R1391),""))</f>
        <v/>
      </c>
      <c r="X1391" t="str">
        <f>Y1391&amp;"-"&amp;Z1391&amp;"-"&amp;AC1391&amp;"-"&amp;AD1391&amp;"-"&amp;AG1391</f>
        <v>5.5-f-C-1-0.5</v>
      </c>
      <c r="Y1391">
        <f>F1391</f>
        <v>5.5</v>
      </c>
      <c r="Z1391" s="2" t="str">
        <f>G1391</f>
        <v>f</v>
      </c>
      <c r="AA1391">
        <f>_xlfn.IFNA(VLOOKUP(X1391,'duo-out'!A$2:Q$5000,5,FALSE),E1391+10*(H1391-1)+1+_xlfn.IFNA(VLOOKUP(D1391,states!A$2:C$10,3,FALSE),1))</f>
        <v>133</v>
      </c>
      <c r="AB1391">
        <f>IF(V1391="","",V1391)</f>
        <v>34953.356629371003</v>
      </c>
      <c r="AC1391" s="2" t="str">
        <f>_xlfn.IFNA(VLOOKUP(D1391,states!A$2:C$10,2,FALSE),"XX")</f>
        <v>C</v>
      </c>
      <c r="AD1391">
        <f>E1391</f>
        <v>1</v>
      </c>
      <c r="AE1391">
        <f>_xlfn.IFNA(VLOOKUP(D1391,states!A$2:D$10,4,FALSE),0)</f>
        <v>0</v>
      </c>
      <c r="AF1391">
        <v>0.5</v>
      </c>
      <c r="AG1391">
        <f>IF(AE1391=0,AF1391,IF(AE1391=1,IF(F1391=0.5,0.5,IF(H1391=1,0.5,1.5)),IF(F1391=0.5,0.5,IF(H1391=1,2.5,1.5))))</f>
        <v>0.5</v>
      </c>
      <c r="AH1391" s="7">
        <f>IF(AC1391="XX",0,1/C1391^(1/5)*IF(E1391=0,100,1)/(E1391+1)^(1/4))</f>
        <v>1.5309059120638666</v>
      </c>
    </row>
    <row r="1392" spans="1:34">
      <c r="A1392">
        <v>1502</v>
      </c>
      <c r="B1392" s="1">
        <v>31227.4</v>
      </c>
      <c r="C1392" s="6">
        <v>0.1</v>
      </c>
      <c r="D1392" t="s">
        <v>5</v>
      </c>
      <c r="E1392">
        <v>2</v>
      </c>
      <c r="F1392">
        <v>5.5</v>
      </c>
      <c r="G1392" t="s">
        <v>2</v>
      </c>
      <c r="H1392">
        <v>2</v>
      </c>
      <c r="I1392" t="s">
        <v>0</v>
      </c>
      <c r="J1392">
        <v>2</v>
      </c>
      <c r="K1392">
        <v>6.5</v>
      </c>
      <c r="L1392" t="s">
        <v>2</v>
      </c>
      <c r="M1392">
        <v>2</v>
      </c>
      <c r="N1392" t="s">
        <v>1558</v>
      </c>
      <c r="O1392">
        <v>1</v>
      </c>
      <c r="P1392" t="str">
        <f>D1392&amp;"-"&amp;F1392&amp;"-"&amp;G1392&amp;"-"&amp;E1392&amp;"-"&amp;H1392</f>
        <v>C2Sigma-5.5-f-2-2</v>
      </c>
      <c r="Q1392" t="str">
        <f>I1392&amp;"-"&amp;K1392&amp;"-"&amp;L1392&amp;"-"&amp;J1392&amp;"-"&amp;M1392</f>
        <v>X2Pi-6.5-f-2-2</v>
      </c>
      <c r="R1392">
        <f>B1392+S1392</f>
        <v>37284.398705815998</v>
      </c>
      <c r="S1392">
        <f>_xlfn.IFNA(VLOOKUP(Q1392,'MARVEL-X'!A$2:I$1400,7,FALSE),VLOOKUP(Q1392,MARVEL!A$2:J$1522,10,FALSE))</f>
        <v>6056.9987058160004</v>
      </c>
      <c r="T1392">
        <f>IF(P1392=P1391,R1392+T1391,R1392)</f>
        <v>37284.398705815998</v>
      </c>
      <c r="U1392">
        <f>IF(P1392=P1391,1+U1391,1)</f>
        <v>1</v>
      </c>
      <c r="V1392" t="str">
        <f t="shared" si="21"/>
        <v/>
      </c>
      <c r="W1392" t="str">
        <f>IF(V1392="","",IF(ABS(V1392-R1392)&gt;W$1,ABS(V1392-R1392),""))</f>
        <v/>
      </c>
      <c r="X1392" t="str">
        <f>Y1392&amp;"-"&amp;Z1392&amp;"-"&amp;AC1392&amp;"-"&amp;AD1392&amp;"-"&amp;AG1392</f>
        <v>5.5-f-C-2-0.5</v>
      </c>
      <c r="Y1392">
        <f>F1392</f>
        <v>5.5</v>
      </c>
      <c r="Z1392" s="2" t="str">
        <f>G1392</f>
        <v>f</v>
      </c>
      <c r="AA1392">
        <f>_xlfn.IFNA(VLOOKUP(X1392,'duo-out'!A$2:Q$5000,5,FALSE),E1392+10*(H1392-1)+1+_xlfn.IFNA(VLOOKUP(D1392,states!A$2:C$10,3,FALSE),1))</f>
        <v>147</v>
      </c>
      <c r="AB1392" t="str">
        <f>IF(V1392="","",V1392)</f>
        <v/>
      </c>
      <c r="AC1392" s="2" t="str">
        <f>_xlfn.IFNA(VLOOKUP(D1392,states!A$2:C$10,2,FALSE),"XX")</f>
        <v>C</v>
      </c>
      <c r="AD1392">
        <f>E1392</f>
        <v>2</v>
      </c>
      <c r="AE1392">
        <f>_xlfn.IFNA(VLOOKUP(D1392,states!A$2:D$10,4,FALSE),0)</f>
        <v>0</v>
      </c>
      <c r="AF1392">
        <v>0.5</v>
      </c>
      <c r="AG1392">
        <f>IF(AE1392=0,AF1392,IF(AE1392=1,IF(F1392=0.5,0.5,IF(H1392=1,0.5,1.5)),IF(F1392=0.5,0.5,IF(H1392=1,2.5,1.5))))</f>
        <v>0.5</v>
      </c>
      <c r="AH1392" s="7">
        <f>IF(AC1392="XX",0,1/C1392^(1/5)*IF(E1392=0,100,1)/(E1392+1)^(1/4))</f>
        <v>1.2042584055782313</v>
      </c>
    </row>
    <row r="1393" spans="1:34">
      <c r="A1393">
        <v>1494</v>
      </c>
      <c r="B1393" s="1">
        <v>31411.31</v>
      </c>
      <c r="C1393" s="6">
        <v>0.1</v>
      </c>
      <c r="D1393" t="s">
        <v>5</v>
      </c>
      <c r="E1393">
        <v>2</v>
      </c>
      <c r="F1393">
        <v>5.5</v>
      </c>
      <c r="G1393" t="s">
        <v>2</v>
      </c>
      <c r="H1393">
        <v>2</v>
      </c>
      <c r="I1393" t="s">
        <v>0</v>
      </c>
      <c r="J1393">
        <v>2</v>
      </c>
      <c r="K1393">
        <v>5.5</v>
      </c>
      <c r="L1393" t="s">
        <v>1</v>
      </c>
      <c r="M1393">
        <v>2</v>
      </c>
      <c r="N1393" t="s">
        <v>1550</v>
      </c>
      <c r="O1393">
        <v>1</v>
      </c>
      <c r="P1393" t="str">
        <f>D1393&amp;"-"&amp;F1393&amp;"-"&amp;G1393&amp;"-"&amp;E1393&amp;"-"&amp;H1393</f>
        <v>C2Sigma-5.5-f-2-2</v>
      </c>
      <c r="Q1393" t="str">
        <f>I1393&amp;"-"&amp;K1393&amp;"-"&amp;L1393&amp;"-"&amp;J1393&amp;"-"&amp;M1393</f>
        <v>X2Pi-5.5-e-2-2</v>
      </c>
      <c r="R1393">
        <f>B1393+S1393</f>
        <v>37284.372024835</v>
      </c>
      <c r="S1393">
        <f>_xlfn.IFNA(VLOOKUP(Q1393,'MARVEL-X'!A$2:I$1400,7,FALSE),VLOOKUP(Q1393,MARVEL!A$2:J$1522,10,FALSE))</f>
        <v>5873.0620248349996</v>
      </c>
      <c r="T1393">
        <f>IF(P1393=P1392,R1393+T1392,R1393)</f>
        <v>74568.770730650998</v>
      </c>
      <c r="U1393">
        <f>IF(P1393=P1392,1+U1392,1)</f>
        <v>2</v>
      </c>
      <c r="V1393" t="str">
        <f t="shared" si="21"/>
        <v/>
      </c>
      <c r="W1393" t="str">
        <f>IF(V1393="","",IF(ABS(V1393-R1393)&gt;W$1,ABS(V1393-R1393),""))</f>
        <v/>
      </c>
      <c r="X1393" t="str">
        <f>Y1393&amp;"-"&amp;Z1393&amp;"-"&amp;AC1393&amp;"-"&amp;AD1393&amp;"-"&amp;AG1393</f>
        <v>5.5-f-C-2-0.5</v>
      </c>
      <c r="Y1393">
        <f>F1393</f>
        <v>5.5</v>
      </c>
      <c r="Z1393" s="2" t="str">
        <f>G1393</f>
        <v>f</v>
      </c>
      <c r="AA1393">
        <f>_xlfn.IFNA(VLOOKUP(X1393,'duo-out'!A$2:Q$5000,5,FALSE),E1393+10*(H1393-1)+1+_xlfn.IFNA(VLOOKUP(D1393,states!A$2:C$10,3,FALSE),1))</f>
        <v>147</v>
      </c>
      <c r="AB1393" t="str">
        <f>IF(V1393="","",V1393)</f>
        <v/>
      </c>
      <c r="AC1393" s="2" t="str">
        <f>_xlfn.IFNA(VLOOKUP(D1393,states!A$2:C$10,2,FALSE),"XX")</f>
        <v>C</v>
      </c>
      <c r="AD1393">
        <f>E1393</f>
        <v>2</v>
      </c>
      <c r="AE1393">
        <f>_xlfn.IFNA(VLOOKUP(D1393,states!A$2:D$10,4,FALSE),0)</f>
        <v>0</v>
      </c>
      <c r="AF1393">
        <v>0.5</v>
      </c>
      <c r="AG1393">
        <f>IF(AE1393=0,AF1393,IF(AE1393=1,IF(F1393=0.5,0.5,IF(H1393=1,0.5,1.5)),IF(F1393=0.5,0.5,IF(H1393=1,2.5,1.5))))</f>
        <v>0.5</v>
      </c>
      <c r="AH1393" s="7">
        <f>IF(AC1393="XX",0,1/C1393^(1/5)*IF(E1393=0,100,1)/(E1393+1)^(1/4))</f>
        <v>1.2042584055782313</v>
      </c>
    </row>
    <row r="1394" spans="1:34">
      <c r="A1394">
        <v>1488</v>
      </c>
      <c r="B1394" s="1">
        <v>31566.65</v>
      </c>
      <c r="C1394" s="6">
        <v>0.1</v>
      </c>
      <c r="D1394" t="s">
        <v>5</v>
      </c>
      <c r="E1394">
        <v>2</v>
      </c>
      <c r="F1394">
        <v>5.5</v>
      </c>
      <c r="G1394" t="s">
        <v>2</v>
      </c>
      <c r="H1394">
        <v>2</v>
      </c>
      <c r="I1394" t="s">
        <v>0</v>
      </c>
      <c r="J1394">
        <v>2</v>
      </c>
      <c r="K1394">
        <v>4.5</v>
      </c>
      <c r="L1394" t="s">
        <v>2</v>
      </c>
      <c r="M1394">
        <v>2</v>
      </c>
      <c r="N1394" t="s">
        <v>1544</v>
      </c>
      <c r="O1394">
        <v>1</v>
      </c>
      <c r="P1394" t="str">
        <f>D1394&amp;"-"&amp;F1394&amp;"-"&amp;G1394&amp;"-"&amp;E1394&amp;"-"&amp;H1394</f>
        <v>C2Sigma-5.5-f-2-2</v>
      </c>
      <c r="Q1394" t="str">
        <f>I1394&amp;"-"&amp;K1394&amp;"-"&amp;L1394&amp;"-"&amp;J1394&amp;"-"&amp;M1394</f>
        <v>X2Pi-4.5-f-2-2</v>
      </c>
      <c r="R1394">
        <f>B1394+S1394</f>
        <v>37284.399475368002</v>
      </c>
      <c r="S1394">
        <f>_xlfn.IFNA(VLOOKUP(Q1394,'MARVEL-X'!A$2:I$1400,7,FALSE),VLOOKUP(Q1394,MARVEL!A$2:J$1522,10,FALSE))</f>
        <v>5717.7494753680003</v>
      </c>
      <c r="T1394">
        <f>IF(P1394=P1393,R1394+T1393,R1394)</f>
        <v>111853.170206019</v>
      </c>
      <c r="U1394">
        <f>IF(P1394=P1393,1+U1393,1)</f>
        <v>3</v>
      </c>
      <c r="V1394" t="str">
        <f t="shared" si="21"/>
        <v/>
      </c>
      <c r="W1394" t="str">
        <f>IF(V1394="","",IF(ABS(V1394-R1394)&gt;W$1,ABS(V1394-R1394),""))</f>
        <v/>
      </c>
      <c r="X1394" t="str">
        <f>Y1394&amp;"-"&amp;Z1394&amp;"-"&amp;AC1394&amp;"-"&amp;AD1394&amp;"-"&amp;AG1394</f>
        <v>5.5-f-C-2-0.5</v>
      </c>
      <c r="Y1394">
        <f>F1394</f>
        <v>5.5</v>
      </c>
      <c r="Z1394" s="2" t="str">
        <f>G1394</f>
        <v>f</v>
      </c>
      <c r="AA1394">
        <f>_xlfn.IFNA(VLOOKUP(X1394,'duo-out'!A$2:Q$5000,5,FALSE),E1394+10*(H1394-1)+1+_xlfn.IFNA(VLOOKUP(D1394,states!A$2:C$10,3,FALSE),1))</f>
        <v>147</v>
      </c>
      <c r="AB1394" t="str">
        <f>IF(V1394="","",V1394)</f>
        <v/>
      </c>
      <c r="AC1394" s="2" t="str">
        <f>_xlfn.IFNA(VLOOKUP(D1394,states!A$2:C$10,2,FALSE),"XX")</f>
        <v>C</v>
      </c>
      <c r="AD1394">
        <f>E1394</f>
        <v>2</v>
      </c>
      <c r="AE1394">
        <f>_xlfn.IFNA(VLOOKUP(D1394,states!A$2:D$10,4,FALSE),0)</f>
        <v>0</v>
      </c>
      <c r="AF1394">
        <v>0.5</v>
      </c>
      <c r="AG1394">
        <f>IF(AE1394=0,AF1394,IF(AE1394=1,IF(F1394=0.5,0.5,IF(H1394=1,0.5,1.5)),IF(F1394=0.5,0.5,IF(H1394=1,2.5,1.5))))</f>
        <v>0.5</v>
      </c>
      <c r="AH1394" s="7">
        <f>IF(AC1394="XX",0,1/C1394^(1/5)*IF(E1394=0,100,1)/(E1394+1)^(1/4))</f>
        <v>1.2042584055782313</v>
      </c>
    </row>
    <row r="1395" spans="1:34">
      <c r="A1395">
        <v>5015</v>
      </c>
      <c r="B1395" s="1">
        <v>31566.745999999999</v>
      </c>
      <c r="C1395" s="6">
        <v>0.10050000000000001</v>
      </c>
      <c r="D1395" t="s">
        <v>5</v>
      </c>
      <c r="E1395">
        <v>2</v>
      </c>
      <c r="F1395">
        <v>5.5</v>
      </c>
      <c r="G1395" t="s">
        <v>2</v>
      </c>
      <c r="H1395">
        <v>2</v>
      </c>
      <c r="I1395" t="s">
        <v>0</v>
      </c>
      <c r="J1395">
        <v>2</v>
      </c>
      <c r="K1395">
        <v>4.5</v>
      </c>
      <c r="L1395" t="s">
        <v>2</v>
      </c>
      <c r="M1395">
        <v>2</v>
      </c>
      <c r="N1395" t="s">
        <v>5071</v>
      </c>
      <c r="O1395">
        <v>1</v>
      </c>
      <c r="P1395" t="str">
        <f>D1395&amp;"-"&amp;F1395&amp;"-"&amp;G1395&amp;"-"&amp;E1395&amp;"-"&amp;H1395</f>
        <v>C2Sigma-5.5-f-2-2</v>
      </c>
      <c r="Q1395" t="str">
        <f>I1395&amp;"-"&amp;K1395&amp;"-"&amp;L1395&amp;"-"&amp;J1395&amp;"-"&amp;M1395</f>
        <v>X2Pi-4.5-f-2-2</v>
      </c>
      <c r="R1395">
        <f>B1395+S1395</f>
        <v>37284.495475367999</v>
      </c>
      <c r="S1395">
        <f>_xlfn.IFNA(VLOOKUP(Q1395,'MARVEL-X'!A$2:I$1400,7,FALSE),VLOOKUP(Q1395,MARVEL!A$2:J$1522,10,FALSE))</f>
        <v>5717.7494753680003</v>
      </c>
      <c r="T1395">
        <f>IF(P1395=P1394,R1395+T1394,R1395)</f>
        <v>149137.66568138701</v>
      </c>
      <c r="U1395">
        <f>IF(P1395=P1394,1+U1394,1)</f>
        <v>4</v>
      </c>
      <c r="V1395" t="str">
        <f t="shared" si="21"/>
        <v/>
      </c>
      <c r="W1395" t="str">
        <f>IF(V1395="","",IF(ABS(V1395-R1395)&gt;W$1,ABS(V1395-R1395),""))</f>
        <v/>
      </c>
      <c r="X1395" t="str">
        <f>Y1395&amp;"-"&amp;Z1395&amp;"-"&amp;AC1395&amp;"-"&amp;AD1395&amp;"-"&amp;AG1395</f>
        <v>5.5-f-C-2-0.5</v>
      </c>
      <c r="Y1395">
        <f>F1395</f>
        <v>5.5</v>
      </c>
      <c r="Z1395" s="2" t="str">
        <f>G1395</f>
        <v>f</v>
      </c>
      <c r="AA1395">
        <f>_xlfn.IFNA(VLOOKUP(X1395,'duo-out'!A$2:Q$5000,5,FALSE),E1395+10*(H1395-1)+1+_xlfn.IFNA(VLOOKUP(D1395,states!A$2:C$10,3,FALSE),1))</f>
        <v>147</v>
      </c>
      <c r="AB1395" t="str">
        <f>IF(V1395="","",V1395)</f>
        <v/>
      </c>
      <c r="AC1395" s="2" t="str">
        <f>_xlfn.IFNA(VLOOKUP(D1395,states!A$2:C$10,2,FALSE),"XX")</f>
        <v>C</v>
      </c>
      <c r="AD1395">
        <f>E1395</f>
        <v>2</v>
      </c>
      <c r="AE1395">
        <f>_xlfn.IFNA(VLOOKUP(D1395,states!A$2:D$10,4,FALSE),0)</f>
        <v>0</v>
      </c>
      <c r="AF1395">
        <v>0.5</v>
      </c>
      <c r="AG1395">
        <f>IF(AE1395=0,AF1395,IF(AE1395=1,IF(F1395=0.5,0.5,IF(H1395=1,0.5,1.5)),IF(F1395=0.5,0.5,IF(H1395=1,2.5,1.5))))</f>
        <v>0.5</v>
      </c>
      <c r="AH1395" s="7">
        <f>IF(AC1395="XX",0,1/C1395^(1/5)*IF(E1395=0,100,1)/(E1395+1)^(1/4))</f>
        <v>1.2030577467537933</v>
      </c>
    </row>
    <row r="1396" spans="1:34">
      <c r="A1396">
        <v>4993</v>
      </c>
      <c r="B1396" s="1">
        <v>31411.463</v>
      </c>
      <c r="C1396" s="6">
        <v>0.13539999999999999</v>
      </c>
      <c r="D1396" t="s">
        <v>5</v>
      </c>
      <c r="E1396">
        <v>2</v>
      </c>
      <c r="F1396">
        <v>5.5</v>
      </c>
      <c r="G1396" t="s">
        <v>2</v>
      </c>
      <c r="H1396">
        <v>2</v>
      </c>
      <c r="I1396" t="s">
        <v>0</v>
      </c>
      <c r="J1396">
        <v>2</v>
      </c>
      <c r="K1396">
        <v>5.5</v>
      </c>
      <c r="L1396" t="s">
        <v>1</v>
      </c>
      <c r="M1396">
        <v>2</v>
      </c>
      <c r="N1396" t="s">
        <v>5049</v>
      </c>
      <c r="O1396">
        <v>1</v>
      </c>
      <c r="P1396" t="str">
        <f>D1396&amp;"-"&amp;F1396&amp;"-"&amp;G1396&amp;"-"&amp;E1396&amp;"-"&amp;H1396</f>
        <v>C2Sigma-5.5-f-2-2</v>
      </c>
      <c r="Q1396" t="str">
        <f>I1396&amp;"-"&amp;K1396&amp;"-"&amp;L1396&amp;"-"&amp;J1396&amp;"-"&amp;M1396</f>
        <v>X2Pi-5.5-e-2-2</v>
      </c>
      <c r="R1396">
        <f>B1396+S1396</f>
        <v>37284.525024834998</v>
      </c>
      <c r="S1396">
        <f>_xlfn.IFNA(VLOOKUP(Q1396,'MARVEL-X'!A$2:I$1400,7,FALSE),VLOOKUP(Q1396,MARVEL!A$2:J$1522,10,FALSE))</f>
        <v>5873.0620248349996</v>
      </c>
      <c r="T1396">
        <f>IF(P1396=P1395,R1396+T1395,R1396)</f>
        <v>186422.190706222</v>
      </c>
      <c r="U1396">
        <f>IF(P1396=P1395,1+U1395,1)</f>
        <v>5</v>
      </c>
      <c r="V1396" t="str">
        <f t="shared" si="21"/>
        <v/>
      </c>
      <c r="W1396" t="str">
        <f>IF(V1396="","",IF(ABS(V1396-R1396)&gt;W$1,ABS(V1396-R1396),""))</f>
        <v/>
      </c>
      <c r="X1396" t="str">
        <f>Y1396&amp;"-"&amp;Z1396&amp;"-"&amp;AC1396&amp;"-"&amp;AD1396&amp;"-"&amp;AG1396</f>
        <v>5.5-f-C-2-0.5</v>
      </c>
      <c r="Y1396">
        <f>F1396</f>
        <v>5.5</v>
      </c>
      <c r="Z1396" s="2" t="str">
        <f>G1396</f>
        <v>f</v>
      </c>
      <c r="AA1396">
        <f>_xlfn.IFNA(VLOOKUP(X1396,'duo-out'!A$2:Q$5000,5,FALSE),E1396+10*(H1396-1)+1+_xlfn.IFNA(VLOOKUP(D1396,states!A$2:C$10,3,FALSE),1))</f>
        <v>147</v>
      </c>
      <c r="AB1396" t="str">
        <f>IF(V1396="","",V1396)</f>
        <v/>
      </c>
      <c r="AC1396" s="2" t="str">
        <f>_xlfn.IFNA(VLOOKUP(D1396,states!A$2:C$10,2,FALSE),"XX")</f>
        <v>C</v>
      </c>
      <c r="AD1396">
        <f>E1396</f>
        <v>2</v>
      </c>
      <c r="AE1396">
        <f>_xlfn.IFNA(VLOOKUP(D1396,states!A$2:D$10,4,FALSE),0)</f>
        <v>0</v>
      </c>
      <c r="AF1396">
        <v>0.5</v>
      </c>
      <c r="AG1396">
        <f>IF(AE1396=0,AF1396,IF(AE1396=1,IF(F1396=0.5,0.5,IF(H1396=1,0.5,1.5)),IF(F1396=0.5,0.5,IF(H1396=1,2.5,1.5))))</f>
        <v>0.5</v>
      </c>
      <c r="AH1396" s="7">
        <f>IF(AC1396="XX",0,1/C1396^(1/5)*IF(E1396=0,100,1)/(E1396+1)^(1/4))</f>
        <v>1.133433262128952</v>
      </c>
    </row>
    <row r="1397" spans="1:34">
      <c r="A1397">
        <v>4974</v>
      </c>
      <c r="B1397" s="1">
        <v>31227.401999999998</v>
      </c>
      <c r="C1397" s="6">
        <v>9.6100000000000005E-2</v>
      </c>
      <c r="D1397" t="s">
        <v>5</v>
      </c>
      <c r="E1397">
        <v>2</v>
      </c>
      <c r="F1397">
        <v>5.5</v>
      </c>
      <c r="G1397" t="s">
        <v>2</v>
      </c>
      <c r="H1397">
        <v>2</v>
      </c>
      <c r="I1397" t="s">
        <v>0</v>
      </c>
      <c r="J1397">
        <v>2</v>
      </c>
      <c r="K1397">
        <v>6.5</v>
      </c>
      <c r="L1397" t="s">
        <v>2</v>
      </c>
      <c r="M1397">
        <v>2</v>
      </c>
      <c r="N1397" t="s">
        <v>5030</v>
      </c>
      <c r="O1397">
        <v>1</v>
      </c>
      <c r="P1397" t="str">
        <f>D1397&amp;"-"&amp;F1397&amp;"-"&amp;G1397&amp;"-"&amp;E1397&amp;"-"&amp;H1397</f>
        <v>C2Sigma-5.5-f-2-2</v>
      </c>
      <c r="Q1397" t="str">
        <f>I1397&amp;"-"&amp;K1397&amp;"-"&amp;L1397&amp;"-"&amp;J1397&amp;"-"&amp;M1397</f>
        <v>X2Pi-6.5-f-2-2</v>
      </c>
      <c r="R1397">
        <f>B1397+S1397</f>
        <v>37284.400705815999</v>
      </c>
      <c r="S1397">
        <f>_xlfn.IFNA(VLOOKUP(Q1397,'MARVEL-X'!A$2:I$1400,7,FALSE),VLOOKUP(Q1397,MARVEL!A$2:J$1522,10,FALSE))</f>
        <v>6056.9987058160004</v>
      </c>
      <c r="T1397">
        <f>IF(P1397=P1396,R1397+T1396,R1397)</f>
        <v>223706.59141203799</v>
      </c>
      <c r="U1397">
        <f>IF(P1397=P1396,1+U1396,1)</f>
        <v>6</v>
      </c>
      <c r="V1397">
        <f t="shared" si="21"/>
        <v>37284.431902006334</v>
      </c>
      <c r="W1397" t="str">
        <f>IF(V1397="","",IF(ABS(V1397-R1397)&gt;W$1,ABS(V1397-R1397),""))</f>
        <v/>
      </c>
      <c r="X1397" t="str">
        <f>Y1397&amp;"-"&amp;Z1397&amp;"-"&amp;AC1397&amp;"-"&amp;AD1397&amp;"-"&amp;AG1397</f>
        <v>5.5-f-C-2-0.5</v>
      </c>
      <c r="Y1397">
        <f>F1397</f>
        <v>5.5</v>
      </c>
      <c r="Z1397" s="2" t="str">
        <f>G1397</f>
        <v>f</v>
      </c>
      <c r="AA1397">
        <f>_xlfn.IFNA(VLOOKUP(X1397,'duo-out'!A$2:Q$5000,5,FALSE),E1397+10*(H1397-1)+1+_xlfn.IFNA(VLOOKUP(D1397,states!A$2:C$10,3,FALSE),1))</f>
        <v>147</v>
      </c>
      <c r="AB1397">
        <f>IF(V1397="","",V1397)</f>
        <v>37284.431902006334</v>
      </c>
      <c r="AC1397" s="2" t="str">
        <f>_xlfn.IFNA(VLOOKUP(D1397,states!A$2:C$10,2,FALSE),"XX")</f>
        <v>C</v>
      </c>
      <c r="AD1397">
        <f>E1397</f>
        <v>2</v>
      </c>
      <c r="AE1397">
        <f>_xlfn.IFNA(VLOOKUP(D1397,states!A$2:D$10,4,FALSE),0)</f>
        <v>0</v>
      </c>
      <c r="AF1397">
        <v>0.5</v>
      </c>
      <c r="AG1397">
        <f>IF(AE1397=0,AF1397,IF(AE1397=1,IF(F1397=0.5,0.5,IF(H1397=1,0.5,1.5)),IF(F1397=0.5,0.5,IF(H1397=1,2.5,1.5))))</f>
        <v>0.5</v>
      </c>
      <c r="AH1397" s="7">
        <f>IF(AC1397="XX",0,1/C1397^(1/5)*IF(E1397=0,100,1)/(E1397+1)^(1/4))</f>
        <v>1.213877911484827</v>
      </c>
    </row>
    <row r="1398" spans="1:34">
      <c r="A1398">
        <v>4760</v>
      </c>
      <c r="B1398" s="1">
        <v>31595.714</v>
      </c>
      <c r="C1398" s="6">
        <v>0.02</v>
      </c>
      <c r="D1398" t="s">
        <v>5</v>
      </c>
      <c r="E1398">
        <v>0</v>
      </c>
      <c r="F1398">
        <v>6.5</v>
      </c>
      <c r="G1398" t="s">
        <v>1</v>
      </c>
      <c r="H1398">
        <v>1</v>
      </c>
      <c r="I1398" t="s">
        <v>0</v>
      </c>
      <c r="J1398">
        <v>0</v>
      </c>
      <c r="K1398">
        <v>7.5</v>
      </c>
      <c r="L1398" t="s">
        <v>1</v>
      </c>
      <c r="M1398">
        <v>1</v>
      </c>
      <c r="N1398" t="s">
        <v>4816</v>
      </c>
      <c r="O1398">
        <v>1</v>
      </c>
      <c r="P1398" t="str">
        <f>D1398&amp;"-"&amp;F1398&amp;"-"&amp;G1398&amp;"-"&amp;E1398&amp;"-"&amp;H1398</f>
        <v>C2Sigma-6.5-e-0-1</v>
      </c>
      <c r="Q1398" t="str">
        <f>I1398&amp;"-"&amp;K1398&amp;"-"&amp;L1398&amp;"-"&amp;J1398&amp;"-"&amp;M1398</f>
        <v>X2Pi-7.5-e-0-1</v>
      </c>
      <c r="R1398">
        <f>B1398+S1398</f>
        <v>32373.422955362999</v>
      </c>
      <c r="S1398">
        <f>_xlfn.IFNA(VLOOKUP(Q1398,'MARVEL-X'!A$2:I$1400,7,FALSE),VLOOKUP(Q1398,MARVEL!A$2:J$1522,10,FALSE))</f>
        <v>777.70895536299997</v>
      </c>
      <c r="T1398">
        <f>IF(P1398=P1397,R1398+T1397,R1398)</f>
        <v>32373.422955362999</v>
      </c>
      <c r="U1398">
        <f>IF(P1398=P1397,1+U1397,1)</f>
        <v>1</v>
      </c>
      <c r="V1398" t="str">
        <f t="shared" si="21"/>
        <v/>
      </c>
      <c r="W1398" t="str">
        <f>IF(V1398="","",IF(ABS(V1398-R1398)&gt;W$1,ABS(V1398-R1398),""))</f>
        <v/>
      </c>
      <c r="X1398" t="str">
        <f>Y1398&amp;"-"&amp;Z1398&amp;"-"&amp;AC1398&amp;"-"&amp;AD1398&amp;"-"&amp;AG1398</f>
        <v>6.5-e-C-0-0.5</v>
      </c>
      <c r="Y1398">
        <f>F1398</f>
        <v>6.5</v>
      </c>
      <c r="Z1398" s="2" t="str">
        <f>G1398</f>
        <v>e</v>
      </c>
      <c r="AA1398">
        <f>_xlfn.IFNA(VLOOKUP(X1398,'duo-out'!A$2:Q$5000,5,FALSE),E1398+10*(H1398-1)+1+_xlfn.IFNA(VLOOKUP(D1398,states!A$2:C$10,3,FALSE),1))</f>
        <v>117</v>
      </c>
      <c r="AB1398" t="str">
        <f>IF(V1398="","",V1398)</f>
        <v/>
      </c>
      <c r="AC1398" s="2" t="str">
        <f>_xlfn.IFNA(VLOOKUP(D1398,states!A$2:C$10,2,FALSE),"XX")</f>
        <v>C</v>
      </c>
      <c r="AD1398">
        <f>E1398</f>
        <v>0</v>
      </c>
      <c r="AE1398">
        <f>_xlfn.IFNA(VLOOKUP(D1398,states!A$2:D$10,4,FALSE),0)</f>
        <v>0</v>
      </c>
      <c r="AF1398">
        <v>0.5</v>
      </c>
      <c r="AG1398">
        <f>IF(AE1398=0,AF1398,IF(AE1398=1,IF(F1398=0.5,0.5,IF(H1398=1,0.5,1.5)),IF(F1398=0.5,0.5,IF(H1398=1,2.5,1.5))))</f>
        <v>0.5</v>
      </c>
      <c r="AH1398" s="7">
        <f>IF(AC1398="XX",0,1/C1398^(1/5)*IF(E1398=0,100,1)/(E1398+1)^(1/4))</f>
        <v>218.67241478865563</v>
      </c>
    </row>
    <row r="1399" spans="1:34">
      <c r="A1399">
        <v>4783</v>
      </c>
      <c r="B1399" s="1">
        <v>31961.611000000001</v>
      </c>
      <c r="C1399" s="6">
        <v>0.02</v>
      </c>
      <c r="D1399" t="s">
        <v>5</v>
      </c>
      <c r="E1399">
        <v>0</v>
      </c>
      <c r="F1399">
        <v>6.5</v>
      </c>
      <c r="G1399" t="s">
        <v>1</v>
      </c>
      <c r="H1399">
        <v>1</v>
      </c>
      <c r="I1399" t="s">
        <v>0</v>
      </c>
      <c r="J1399">
        <v>0</v>
      </c>
      <c r="K1399">
        <v>5.5</v>
      </c>
      <c r="L1399" t="s">
        <v>1</v>
      </c>
      <c r="M1399">
        <v>1</v>
      </c>
      <c r="N1399" t="s">
        <v>4839</v>
      </c>
      <c r="O1399">
        <v>1</v>
      </c>
      <c r="P1399" t="str">
        <f>D1399&amp;"-"&amp;F1399&amp;"-"&amp;G1399&amp;"-"&amp;E1399&amp;"-"&amp;H1399</f>
        <v>C2Sigma-6.5-e-0-1</v>
      </c>
      <c r="Q1399" t="str">
        <f>I1399&amp;"-"&amp;K1399&amp;"-"&amp;L1399&amp;"-"&amp;J1399&amp;"-"&amp;M1399</f>
        <v>X2Pi-5.5-e-0-1</v>
      </c>
      <c r="R1399">
        <f>B1399+S1399</f>
        <v>32373.427426825001</v>
      </c>
      <c r="S1399">
        <f>_xlfn.IFNA(VLOOKUP(Q1399,'MARVEL-X'!A$2:I$1400,7,FALSE),VLOOKUP(Q1399,MARVEL!A$2:J$1522,10,FALSE))</f>
        <v>411.81642682500001</v>
      </c>
      <c r="T1399">
        <f>IF(P1399=P1398,R1399+T1398,R1399)</f>
        <v>64746.850382188</v>
      </c>
      <c r="U1399">
        <f>IF(P1399=P1398,1+U1398,1)</f>
        <v>2</v>
      </c>
      <c r="V1399" t="str">
        <f t="shared" si="21"/>
        <v/>
      </c>
      <c r="W1399" t="str">
        <f>IF(V1399="","",IF(ABS(V1399-R1399)&gt;W$1,ABS(V1399-R1399),""))</f>
        <v/>
      </c>
      <c r="X1399" t="str">
        <f>Y1399&amp;"-"&amp;Z1399&amp;"-"&amp;AC1399&amp;"-"&amp;AD1399&amp;"-"&amp;AG1399</f>
        <v>6.5-e-C-0-0.5</v>
      </c>
      <c r="Y1399">
        <f>F1399</f>
        <v>6.5</v>
      </c>
      <c r="Z1399" s="2" t="str">
        <f>G1399</f>
        <v>e</v>
      </c>
      <c r="AA1399">
        <f>_xlfn.IFNA(VLOOKUP(X1399,'duo-out'!A$2:Q$5000,5,FALSE),E1399+10*(H1399-1)+1+_xlfn.IFNA(VLOOKUP(D1399,states!A$2:C$10,3,FALSE),1))</f>
        <v>117</v>
      </c>
      <c r="AB1399" t="str">
        <f>IF(V1399="","",V1399)</f>
        <v/>
      </c>
      <c r="AC1399" s="2" t="str">
        <f>_xlfn.IFNA(VLOOKUP(D1399,states!A$2:C$10,2,FALSE),"XX")</f>
        <v>C</v>
      </c>
      <c r="AD1399">
        <f>E1399</f>
        <v>0</v>
      </c>
      <c r="AE1399">
        <f>_xlfn.IFNA(VLOOKUP(D1399,states!A$2:D$10,4,FALSE),0)</f>
        <v>0</v>
      </c>
      <c r="AF1399">
        <v>0.5</v>
      </c>
      <c r="AG1399">
        <f>IF(AE1399=0,AF1399,IF(AE1399=1,IF(F1399=0.5,0.5,IF(H1399=1,0.5,1.5)),IF(F1399=0.5,0.5,IF(H1399=1,2.5,1.5))))</f>
        <v>0.5</v>
      </c>
      <c r="AH1399" s="7">
        <f>IF(AC1399="XX",0,1/C1399^(1/5)*IF(E1399=0,100,1)/(E1399+1)^(1/4))</f>
        <v>218.67241478865563</v>
      </c>
    </row>
    <row r="1400" spans="1:34">
      <c r="A1400">
        <v>4481</v>
      </c>
      <c r="B1400" s="1">
        <v>31793.998100000001</v>
      </c>
      <c r="C1400" s="6">
        <v>2E-3</v>
      </c>
      <c r="D1400" t="s">
        <v>5</v>
      </c>
      <c r="E1400">
        <v>0</v>
      </c>
      <c r="F1400">
        <v>6.5</v>
      </c>
      <c r="G1400" t="s">
        <v>1</v>
      </c>
      <c r="H1400">
        <v>1</v>
      </c>
      <c r="I1400" t="s">
        <v>0</v>
      </c>
      <c r="J1400">
        <v>0</v>
      </c>
      <c r="K1400">
        <v>6.5</v>
      </c>
      <c r="L1400" t="s">
        <v>2</v>
      </c>
      <c r="M1400">
        <v>1</v>
      </c>
      <c r="N1400" t="s">
        <v>4537</v>
      </c>
      <c r="O1400">
        <v>1</v>
      </c>
      <c r="P1400" t="str">
        <f>D1400&amp;"-"&amp;F1400&amp;"-"&amp;G1400&amp;"-"&amp;E1400&amp;"-"&amp;H1400</f>
        <v>C2Sigma-6.5-e-0-1</v>
      </c>
      <c r="Q1400" t="str">
        <f>I1400&amp;"-"&amp;K1400&amp;"-"&amp;L1400&amp;"-"&amp;J1400&amp;"-"&amp;M1400</f>
        <v>X2Pi-6.5-f-0-1</v>
      </c>
      <c r="R1400">
        <f>B1400+S1400</f>
        <v>32373.432075577999</v>
      </c>
      <c r="S1400">
        <f>_xlfn.IFNA(VLOOKUP(Q1400,'MARVEL-X'!A$2:I$1400,7,FALSE),VLOOKUP(Q1400,MARVEL!A$2:J$1522,10,FALSE))</f>
        <v>579.43397557799995</v>
      </c>
      <c r="T1400">
        <f>IF(P1400=P1399,R1400+T1399,R1400)</f>
        <v>97120.282457766007</v>
      </c>
      <c r="U1400">
        <f>IF(P1400=P1399,1+U1399,1)</f>
        <v>3</v>
      </c>
      <c r="V1400" t="str">
        <f t="shared" si="21"/>
        <v/>
      </c>
      <c r="W1400" t="str">
        <f>IF(V1400="","",IF(ABS(V1400-R1400)&gt;W$1,ABS(V1400-R1400),""))</f>
        <v/>
      </c>
      <c r="X1400" t="str">
        <f>Y1400&amp;"-"&amp;Z1400&amp;"-"&amp;AC1400&amp;"-"&amp;AD1400&amp;"-"&amp;AG1400</f>
        <v>6.5-e-C-0-0.5</v>
      </c>
      <c r="Y1400">
        <f>F1400</f>
        <v>6.5</v>
      </c>
      <c r="Z1400" s="2" t="str">
        <f>G1400</f>
        <v>e</v>
      </c>
      <c r="AA1400">
        <f>_xlfn.IFNA(VLOOKUP(X1400,'duo-out'!A$2:Q$5000,5,FALSE),E1400+10*(H1400-1)+1+_xlfn.IFNA(VLOOKUP(D1400,states!A$2:C$10,3,FALSE),1))</f>
        <v>117</v>
      </c>
      <c r="AB1400" t="str">
        <f>IF(V1400="","",V1400)</f>
        <v/>
      </c>
      <c r="AC1400" s="2" t="str">
        <f>_xlfn.IFNA(VLOOKUP(D1400,states!A$2:C$10,2,FALSE),"XX")</f>
        <v>C</v>
      </c>
      <c r="AD1400">
        <f>E1400</f>
        <v>0</v>
      </c>
      <c r="AE1400">
        <f>_xlfn.IFNA(VLOOKUP(D1400,states!A$2:D$10,4,FALSE),0)</f>
        <v>0</v>
      </c>
      <c r="AF1400">
        <v>0.5</v>
      </c>
      <c r="AG1400">
        <f>IF(AE1400=0,AF1400,IF(AE1400=1,IF(F1400=0.5,0.5,IF(H1400=1,0.5,1.5)),IF(F1400=0.5,0.5,IF(H1400=1,2.5,1.5))))</f>
        <v>0.5</v>
      </c>
      <c r="AH1400" s="7">
        <f>IF(AC1400="XX",0,1/C1400^(1/5)*IF(E1400=0,100,1)/(E1400+1)^(1/4))</f>
        <v>346.57242157757321</v>
      </c>
    </row>
    <row r="1401" spans="1:34">
      <c r="A1401">
        <v>4629</v>
      </c>
      <c r="B1401" s="1">
        <v>31794.1</v>
      </c>
      <c r="C1401" s="6">
        <v>0.2</v>
      </c>
      <c r="D1401" t="s">
        <v>5</v>
      </c>
      <c r="E1401">
        <v>0</v>
      </c>
      <c r="F1401">
        <v>6.5</v>
      </c>
      <c r="G1401" t="s">
        <v>1</v>
      </c>
      <c r="H1401">
        <v>1</v>
      </c>
      <c r="I1401" t="s">
        <v>0</v>
      </c>
      <c r="J1401">
        <v>0</v>
      </c>
      <c r="K1401">
        <v>6.5</v>
      </c>
      <c r="L1401" t="s">
        <v>2</v>
      </c>
      <c r="M1401">
        <v>1</v>
      </c>
      <c r="N1401" t="s">
        <v>4685</v>
      </c>
      <c r="O1401">
        <v>1</v>
      </c>
      <c r="P1401" t="str">
        <f>D1401&amp;"-"&amp;F1401&amp;"-"&amp;G1401&amp;"-"&amp;E1401&amp;"-"&amp;H1401</f>
        <v>C2Sigma-6.5-e-0-1</v>
      </c>
      <c r="Q1401" t="str">
        <f>I1401&amp;"-"&amp;K1401&amp;"-"&amp;L1401&amp;"-"&amp;J1401&amp;"-"&amp;M1401</f>
        <v>X2Pi-6.5-f-0-1</v>
      </c>
      <c r="R1401">
        <f>B1401+S1401</f>
        <v>32373.533975577997</v>
      </c>
      <c r="S1401">
        <f>_xlfn.IFNA(VLOOKUP(Q1401,'MARVEL-X'!A$2:I$1400,7,FALSE),VLOOKUP(Q1401,MARVEL!A$2:J$1522,10,FALSE))</f>
        <v>579.43397557799995</v>
      </c>
      <c r="T1401">
        <f>IF(P1401=P1400,R1401+T1400,R1401)</f>
        <v>129493.81643334401</v>
      </c>
      <c r="U1401">
        <f>IF(P1401=P1400,1+U1400,1)</f>
        <v>4</v>
      </c>
      <c r="V1401" t="str">
        <f t="shared" si="21"/>
        <v/>
      </c>
      <c r="W1401" t="str">
        <f>IF(V1401="","",IF(ABS(V1401-R1401)&gt;W$1,ABS(V1401-R1401),""))</f>
        <v/>
      </c>
      <c r="X1401" t="str">
        <f>Y1401&amp;"-"&amp;Z1401&amp;"-"&amp;AC1401&amp;"-"&amp;AD1401&amp;"-"&amp;AG1401</f>
        <v>6.5-e-C-0-0.5</v>
      </c>
      <c r="Y1401">
        <f>F1401</f>
        <v>6.5</v>
      </c>
      <c r="Z1401" s="2" t="str">
        <f>G1401</f>
        <v>e</v>
      </c>
      <c r="AA1401">
        <f>_xlfn.IFNA(VLOOKUP(X1401,'duo-out'!A$2:Q$5000,5,FALSE),E1401+10*(H1401-1)+1+_xlfn.IFNA(VLOOKUP(D1401,states!A$2:C$10,3,FALSE),1))</f>
        <v>117</v>
      </c>
      <c r="AB1401" t="str">
        <f>IF(V1401="","",V1401)</f>
        <v/>
      </c>
      <c r="AC1401" s="2" t="str">
        <f>_xlfn.IFNA(VLOOKUP(D1401,states!A$2:C$10,2,FALSE),"XX")</f>
        <v>C</v>
      </c>
      <c r="AD1401">
        <f>E1401</f>
        <v>0</v>
      </c>
      <c r="AE1401">
        <f>_xlfn.IFNA(VLOOKUP(D1401,states!A$2:D$10,4,FALSE),0)</f>
        <v>0</v>
      </c>
      <c r="AF1401">
        <v>0.5</v>
      </c>
      <c r="AG1401">
        <f>IF(AE1401=0,AF1401,IF(AE1401=1,IF(F1401=0.5,0.5,IF(H1401=1,0.5,1.5)),IF(F1401=0.5,0.5,IF(H1401=1,2.5,1.5))))</f>
        <v>0.5</v>
      </c>
      <c r="AH1401" s="7">
        <f>IF(AC1401="XX",0,1/C1401^(1/5)*IF(E1401=0,100,1)/(E1401+1)^(1/4))</f>
        <v>137.97296614612148</v>
      </c>
    </row>
    <row r="1402" spans="1:34">
      <c r="A1402">
        <v>4671</v>
      </c>
      <c r="B1402" s="1">
        <v>31961.62</v>
      </c>
      <c r="C1402" s="6">
        <v>0.2</v>
      </c>
      <c r="D1402" t="s">
        <v>5</v>
      </c>
      <c r="E1402">
        <v>0</v>
      </c>
      <c r="F1402">
        <v>6.5</v>
      </c>
      <c r="G1402" t="s">
        <v>1</v>
      </c>
      <c r="H1402">
        <v>1</v>
      </c>
      <c r="I1402" t="s">
        <v>0</v>
      </c>
      <c r="J1402">
        <v>0</v>
      </c>
      <c r="K1402">
        <v>5.5</v>
      </c>
      <c r="L1402" t="s">
        <v>1</v>
      </c>
      <c r="M1402">
        <v>1</v>
      </c>
      <c r="N1402" t="s">
        <v>4727</v>
      </c>
      <c r="O1402">
        <v>1</v>
      </c>
      <c r="P1402" t="str">
        <f>D1402&amp;"-"&amp;F1402&amp;"-"&amp;G1402&amp;"-"&amp;E1402&amp;"-"&amp;H1402</f>
        <v>C2Sigma-6.5-e-0-1</v>
      </c>
      <c r="Q1402" t="str">
        <f>I1402&amp;"-"&amp;K1402&amp;"-"&amp;L1402&amp;"-"&amp;J1402&amp;"-"&amp;M1402</f>
        <v>X2Pi-5.5-e-0-1</v>
      </c>
      <c r="R1402">
        <f>B1402+S1402</f>
        <v>32373.436426824999</v>
      </c>
      <c r="S1402">
        <f>_xlfn.IFNA(VLOOKUP(Q1402,'MARVEL-X'!A$2:I$1400,7,FALSE),VLOOKUP(Q1402,MARVEL!A$2:J$1522,10,FALSE))</f>
        <v>411.81642682500001</v>
      </c>
      <c r="T1402">
        <f>IF(P1402=P1401,R1402+T1401,R1402)</f>
        <v>161867.25286016901</v>
      </c>
      <c r="U1402">
        <f>IF(P1402=P1401,1+U1401,1)</f>
        <v>5</v>
      </c>
      <c r="V1402" t="str">
        <f t="shared" si="21"/>
        <v/>
      </c>
      <c r="W1402" t="str">
        <f>IF(V1402="","",IF(ABS(V1402-R1402)&gt;W$1,ABS(V1402-R1402),""))</f>
        <v/>
      </c>
      <c r="X1402" t="str">
        <f>Y1402&amp;"-"&amp;Z1402&amp;"-"&amp;AC1402&amp;"-"&amp;AD1402&amp;"-"&amp;AG1402</f>
        <v>6.5-e-C-0-0.5</v>
      </c>
      <c r="Y1402">
        <f>F1402</f>
        <v>6.5</v>
      </c>
      <c r="Z1402" s="2" t="str">
        <f>G1402</f>
        <v>e</v>
      </c>
      <c r="AA1402">
        <f>_xlfn.IFNA(VLOOKUP(X1402,'duo-out'!A$2:Q$5000,5,FALSE),E1402+10*(H1402-1)+1+_xlfn.IFNA(VLOOKUP(D1402,states!A$2:C$10,3,FALSE),1))</f>
        <v>117</v>
      </c>
      <c r="AB1402" t="str">
        <f>IF(V1402="","",V1402)</f>
        <v/>
      </c>
      <c r="AC1402" s="2" t="str">
        <f>_xlfn.IFNA(VLOOKUP(D1402,states!A$2:C$10,2,FALSE),"XX")</f>
        <v>C</v>
      </c>
      <c r="AD1402">
        <f>E1402</f>
        <v>0</v>
      </c>
      <c r="AE1402">
        <f>_xlfn.IFNA(VLOOKUP(D1402,states!A$2:D$10,4,FALSE),0)</f>
        <v>0</v>
      </c>
      <c r="AF1402">
        <v>0.5</v>
      </c>
      <c r="AG1402">
        <f>IF(AE1402=0,AF1402,IF(AE1402=1,IF(F1402=0.5,0.5,IF(H1402=1,0.5,1.5)),IF(F1402=0.5,0.5,IF(H1402=1,2.5,1.5))))</f>
        <v>0.5</v>
      </c>
      <c r="AH1402" s="7">
        <f>IF(AC1402="XX",0,1/C1402^(1/5)*IF(E1402=0,100,1)/(E1402+1)^(1/4))</f>
        <v>137.97296614612148</v>
      </c>
    </row>
    <row r="1403" spans="1:34">
      <c r="A1403">
        <v>4715</v>
      </c>
      <c r="B1403" s="1">
        <v>31595.59</v>
      </c>
      <c r="C1403" s="6">
        <v>0.2</v>
      </c>
      <c r="D1403" t="s">
        <v>5</v>
      </c>
      <c r="E1403">
        <v>0</v>
      </c>
      <c r="F1403">
        <v>6.5</v>
      </c>
      <c r="G1403" t="s">
        <v>1</v>
      </c>
      <c r="H1403">
        <v>1</v>
      </c>
      <c r="I1403" t="s">
        <v>0</v>
      </c>
      <c r="J1403">
        <v>0</v>
      </c>
      <c r="K1403">
        <v>7.5</v>
      </c>
      <c r="L1403" t="s">
        <v>1</v>
      </c>
      <c r="M1403">
        <v>1</v>
      </c>
      <c r="N1403" t="s">
        <v>4771</v>
      </c>
      <c r="O1403">
        <v>1</v>
      </c>
      <c r="P1403" t="str">
        <f>D1403&amp;"-"&amp;F1403&amp;"-"&amp;G1403&amp;"-"&amp;E1403&amp;"-"&amp;H1403</f>
        <v>C2Sigma-6.5-e-0-1</v>
      </c>
      <c r="Q1403" t="str">
        <f>I1403&amp;"-"&amp;K1403&amp;"-"&amp;L1403&amp;"-"&amp;J1403&amp;"-"&amp;M1403</f>
        <v>X2Pi-7.5-e-0-1</v>
      </c>
      <c r="R1403">
        <f>B1403+S1403</f>
        <v>32373.298955363</v>
      </c>
      <c r="S1403">
        <f>_xlfn.IFNA(VLOOKUP(Q1403,'MARVEL-X'!A$2:I$1400,7,FALSE),VLOOKUP(Q1403,MARVEL!A$2:J$1522,10,FALSE))</f>
        <v>777.70895536299997</v>
      </c>
      <c r="T1403">
        <f>IF(P1403=P1402,R1403+T1402,R1403)</f>
        <v>194240.551815532</v>
      </c>
      <c r="U1403">
        <f>IF(P1403=P1402,1+U1402,1)</f>
        <v>6</v>
      </c>
      <c r="V1403">
        <f t="shared" si="21"/>
        <v>32373.425302588668</v>
      </c>
      <c r="W1403">
        <f>IF(V1403="","",IF(ABS(V1403-R1403)&gt;W$1,ABS(V1403-R1403),""))</f>
        <v>0.12634722566872369</v>
      </c>
      <c r="X1403" t="str">
        <f>Y1403&amp;"-"&amp;Z1403&amp;"-"&amp;AC1403&amp;"-"&amp;AD1403&amp;"-"&amp;AG1403</f>
        <v>6.5-e-C-0-0.5</v>
      </c>
      <c r="Y1403">
        <f>F1403</f>
        <v>6.5</v>
      </c>
      <c r="Z1403" s="2" t="str">
        <f>G1403</f>
        <v>e</v>
      </c>
      <c r="AA1403">
        <f>_xlfn.IFNA(VLOOKUP(X1403,'duo-out'!A$2:Q$5000,5,FALSE),E1403+10*(H1403-1)+1+_xlfn.IFNA(VLOOKUP(D1403,states!A$2:C$10,3,FALSE),1))</f>
        <v>117</v>
      </c>
      <c r="AB1403">
        <f>IF(V1403="","",V1403)</f>
        <v>32373.425302588668</v>
      </c>
      <c r="AC1403" s="2" t="str">
        <f>_xlfn.IFNA(VLOOKUP(D1403,states!A$2:C$10,2,FALSE),"XX")</f>
        <v>C</v>
      </c>
      <c r="AD1403">
        <f>E1403</f>
        <v>0</v>
      </c>
      <c r="AE1403">
        <f>_xlfn.IFNA(VLOOKUP(D1403,states!A$2:D$10,4,FALSE),0)</f>
        <v>0</v>
      </c>
      <c r="AF1403">
        <v>0.5</v>
      </c>
      <c r="AG1403">
        <f>IF(AE1403=0,AF1403,IF(AE1403=1,IF(F1403=0.5,0.5,IF(H1403=1,0.5,1.5)),IF(F1403=0.5,0.5,IF(H1403=1,2.5,1.5))))</f>
        <v>0.5</v>
      </c>
      <c r="AH1403" s="7">
        <f>IF(AC1403="XX",0,1/C1403^(1/5)*IF(E1403=0,100,1)/(E1403+1)^(1/4))</f>
        <v>137.97296614612148</v>
      </c>
    </row>
    <row r="1404" spans="1:34">
      <c r="A1404">
        <v>4586</v>
      </c>
      <c r="B1404" s="1">
        <v>31824.63</v>
      </c>
      <c r="C1404" s="6">
        <v>0.2</v>
      </c>
      <c r="D1404" t="s">
        <v>5</v>
      </c>
      <c r="E1404">
        <v>1</v>
      </c>
      <c r="F1404">
        <v>6.5</v>
      </c>
      <c r="G1404" t="s">
        <v>1</v>
      </c>
      <c r="H1404">
        <v>1</v>
      </c>
      <c r="I1404" t="s">
        <v>0</v>
      </c>
      <c r="J1404">
        <v>1</v>
      </c>
      <c r="K1404">
        <v>5.5</v>
      </c>
      <c r="L1404" t="s">
        <v>1</v>
      </c>
      <c r="M1404">
        <v>1</v>
      </c>
      <c r="N1404" t="s">
        <v>4642</v>
      </c>
      <c r="O1404">
        <v>1</v>
      </c>
      <c r="P1404" t="str">
        <f>D1404&amp;"-"&amp;F1404&amp;"-"&amp;G1404&amp;"-"&amp;E1404&amp;"-"&amp;H1404</f>
        <v>C2Sigma-6.5-e-1-1</v>
      </c>
      <c r="Q1404" t="str">
        <f>I1404&amp;"-"&amp;K1404&amp;"-"&amp;L1404&amp;"-"&amp;J1404&amp;"-"&amp;M1404</f>
        <v>X2Pi-5.5-e-1-1</v>
      </c>
      <c r="R1404">
        <f>B1404+S1404</f>
        <v>34953.465224471001</v>
      </c>
      <c r="S1404">
        <f>_xlfn.IFNA(VLOOKUP(Q1404,'MARVEL-X'!A$2:I$1400,7,FALSE),VLOOKUP(Q1404,MARVEL!A$2:J$1522,10,FALSE))</f>
        <v>3128.8352244709999</v>
      </c>
      <c r="T1404">
        <f>IF(P1404=P1403,R1404+T1403,R1404)</f>
        <v>34953.465224471001</v>
      </c>
      <c r="U1404">
        <f>IF(P1404=P1403,1+U1403,1)</f>
        <v>1</v>
      </c>
      <c r="V1404" t="str">
        <f t="shared" si="21"/>
        <v/>
      </c>
      <c r="W1404" t="str">
        <f>IF(V1404="","",IF(ABS(V1404-R1404)&gt;W$1,ABS(V1404-R1404),""))</f>
        <v/>
      </c>
      <c r="X1404" t="str">
        <f>Y1404&amp;"-"&amp;Z1404&amp;"-"&amp;AC1404&amp;"-"&amp;AD1404&amp;"-"&amp;AG1404</f>
        <v>6.5-e-C-1-0.5</v>
      </c>
      <c r="Y1404">
        <f>F1404</f>
        <v>6.5</v>
      </c>
      <c r="Z1404" s="2" t="str">
        <f>G1404</f>
        <v>e</v>
      </c>
      <c r="AA1404">
        <f>_xlfn.IFNA(VLOOKUP(X1404,'duo-out'!A$2:Q$5000,5,FALSE),E1404+10*(H1404-1)+1+_xlfn.IFNA(VLOOKUP(D1404,states!A$2:C$10,3,FALSE),1))</f>
        <v>133</v>
      </c>
      <c r="AB1404" t="str">
        <f>IF(V1404="","",V1404)</f>
        <v/>
      </c>
      <c r="AC1404" s="2" t="str">
        <f>_xlfn.IFNA(VLOOKUP(D1404,states!A$2:C$10,2,FALSE),"XX")</f>
        <v>C</v>
      </c>
      <c r="AD1404">
        <f>E1404</f>
        <v>1</v>
      </c>
      <c r="AE1404">
        <f>_xlfn.IFNA(VLOOKUP(D1404,states!A$2:D$10,4,FALSE),0)</f>
        <v>0</v>
      </c>
      <c r="AF1404">
        <v>0.5</v>
      </c>
      <c r="AG1404">
        <f>IF(AE1404=0,AF1404,IF(AE1404=1,IF(F1404=0.5,0.5,IF(H1404=1,0.5,1.5)),IF(F1404=0.5,0.5,IF(H1404=1,2.5,1.5))))</f>
        <v>0.5</v>
      </c>
      <c r="AH1404" s="7">
        <f>IF(AC1404="XX",0,1/C1404^(1/5)*IF(E1404=0,100,1)/(E1404+1)^(1/4))</f>
        <v>1.1602097263419568</v>
      </c>
    </row>
    <row r="1405" spans="1:34">
      <c r="A1405">
        <v>4513</v>
      </c>
      <c r="B1405" s="1">
        <v>31472.59</v>
      </c>
      <c r="C1405" s="6">
        <v>0.2</v>
      </c>
      <c r="D1405" t="s">
        <v>5</v>
      </c>
      <c r="E1405">
        <v>1</v>
      </c>
      <c r="F1405">
        <v>6.5</v>
      </c>
      <c r="G1405" t="s">
        <v>1</v>
      </c>
      <c r="H1405">
        <v>1</v>
      </c>
      <c r="I1405" t="s">
        <v>0</v>
      </c>
      <c r="J1405">
        <v>1</v>
      </c>
      <c r="K1405">
        <v>7.5</v>
      </c>
      <c r="L1405" t="s">
        <v>1</v>
      </c>
      <c r="M1405">
        <v>1</v>
      </c>
      <c r="N1405" t="s">
        <v>4569</v>
      </c>
      <c r="O1405">
        <v>1</v>
      </c>
      <c r="P1405" t="str">
        <f>D1405&amp;"-"&amp;F1405&amp;"-"&amp;G1405&amp;"-"&amp;E1405&amp;"-"&amp;H1405</f>
        <v>C2Sigma-6.5-e-1-1</v>
      </c>
      <c r="Q1405" t="str">
        <f>I1405&amp;"-"&amp;K1405&amp;"-"&amp;L1405&amp;"-"&amp;J1405&amp;"-"&amp;M1405</f>
        <v>X2Pi-7.5-e-1-1</v>
      </c>
      <c r="R1405">
        <f>B1405+S1405</f>
        <v>34953.569461664003</v>
      </c>
      <c r="S1405">
        <f>_xlfn.IFNA(VLOOKUP(Q1405,'MARVEL-X'!A$2:I$1400,7,FALSE),VLOOKUP(Q1405,MARVEL!A$2:J$1522,10,FALSE))</f>
        <v>3480.9794616640002</v>
      </c>
      <c r="T1405">
        <f>IF(P1405=P1404,R1405+T1404,R1405)</f>
        <v>69907.034686135012</v>
      </c>
      <c r="U1405">
        <f>IF(P1405=P1404,1+U1404,1)</f>
        <v>2</v>
      </c>
      <c r="V1405" t="str">
        <f t="shared" si="21"/>
        <v/>
      </c>
      <c r="W1405" t="str">
        <f>IF(V1405="","",IF(ABS(V1405-R1405)&gt;W$1,ABS(V1405-R1405),""))</f>
        <v/>
      </c>
      <c r="X1405" t="str">
        <f>Y1405&amp;"-"&amp;Z1405&amp;"-"&amp;AC1405&amp;"-"&amp;AD1405&amp;"-"&amp;AG1405</f>
        <v>6.5-e-C-1-0.5</v>
      </c>
      <c r="Y1405">
        <f>F1405</f>
        <v>6.5</v>
      </c>
      <c r="Z1405" s="2" t="str">
        <f>G1405</f>
        <v>e</v>
      </c>
      <c r="AA1405">
        <f>_xlfn.IFNA(VLOOKUP(X1405,'duo-out'!A$2:Q$5000,5,FALSE),E1405+10*(H1405-1)+1+_xlfn.IFNA(VLOOKUP(D1405,states!A$2:C$10,3,FALSE),1))</f>
        <v>133</v>
      </c>
      <c r="AB1405" t="str">
        <f>IF(V1405="","",V1405)</f>
        <v/>
      </c>
      <c r="AC1405" s="2" t="str">
        <f>_xlfn.IFNA(VLOOKUP(D1405,states!A$2:C$10,2,FALSE),"XX")</f>
        <v>C</v>
      </c>
      <c r="AD1405">
        <f>E1405</f>
        <v>1</v>
      </c>
      <c r="AE1405">
        <f>_xlfn.IFNA(VLOOKUP(D1405,states!A$2:D$10,4,FALSE),0)</f>
        <v>0</v>
      </c>
      <c r="AF1405">
        <v>0.5</v>
      </c>
      <c r="AG1405">
        <f>IF(AE1405=0,AF1405,IF(AE1405=1,IF(F1405=0.5,0.5,IF(H1405=1,0.5,1.5)),IF(F1405=0.5,0.5,IF(H1405=1,2.5,1.5))))</f>
        <v>0.5</v>
      </c>
      <c r="AH1405" s="7">
        <f>IF(AC1405="XX",0,1/C1405^(1/5)*IF(E1405=0,100,1)/(E1405+1)^(1/4))</f>
        <v>1.1602097263419568</v>
      </c>
    </row>
    <row r="1406" spans="1:34">
      <c r="A1406">
        <v>4549</v>
      </c>
      <c r="B1406" s="1">
        <v>31663.41</v>
      </c>
      <c r="C1406" s="6">
        <v>0.2</v>
      </c>
      <c r="D1406" t="s">
        <v>5</v>
      </c>
      <c r="E1406">
        <v>1</v>
      </c>
      <c r="F1406">
        <v>6.5</v>
      </c>
      <c r="G1406" t="s">
        <v>1</v>
      </c>
      <c r="H1406">
        <v>1</v>
      </c>
      <c r="I1406" t="s">
        <v>0</v>
      </c>
      <c r="J1406">
        <v>1</v>
      </c>
      <c r="K1406">
        <v>6.5</v>
      </c>
      <c r="L1406" t="s">
        <v>2</v>
      </c>
      <c r="M1406">
        <v>1</v>
      </c>
      <c r="N1406" t="s">
        <v>4605</v>
      </c>
      <c r="O1406">
        <v>1</v>
      </c>
      <c r="P1406" t="str">
        <f>D1406&amp;"-"&amp;F1406&amp;"-"&amp;G1406&amp;"-"&amp;E1406&amp;"-"&amp;H1406</f>
        <v>C2Sigma-6.5-e-1-1</v>
      </c>
      <c r="Q1406" t="str">
        <f>I1406&amp;"-"&amp;K1406&amp;"-"&amp;L1406&amp;"-"&amp;J1406&amp;"-"&amp;M1406</f>
        <v>X2Pi-6.5-f-1-1</v>
      </c>
      <c r="R1406">
        <f>B1406+S1406</f>
        <v>34953.570276721999</v>
      </c>
      <c r="S1406">
        <f>_xlfn.IFNA(VLOOKUP(Q1406,'MARVEL-X'!A$2:I$1400,7,FALSE),VLOOKUP(Q1406,MARVEL!A$2:J$1522,10,FALSE))</f>
        <v>3290.1602767220002</v>
      </c>
      <c r="T1406">
        <f>IF(P1406=P1405,R1406+T1405,R1406)</f>
        <v>104860.604962857</v>
      </c>
      <c r="U1406">
        <f>IF(P1406=P1405,1+U1405,1)</f>
        <v>3</v>
      </c>
      <c r="V1406" t="str">
        <f t="shared" si="21"/>
        <v/>
      </c>
      <c r="W1406" t="str">
        <f>IF(V1406="","",IF(ABS(V1406-R1406)&gt;W$1,ABS(V1406-R1406),""))</f>
        <v/>
      </c>
      <c r="X1406" t="str">
        <f>Y1406&amp;"-"&amp;Z1406&amp;"-"&amp;AC1406&amp;"-"&amp;AD1406&amp;"-"&amp;AG1406</f>
        <v>6.5-e-C-1-0.5</v>
      </c>
      <c r="Y1406">
        <f>F1406</f>
        <v>6.5</v>
      </c>
      <c r="Z1406" s="2" t="str">
        <f>G1406</f>
        <v>e</v>
      </c>
      <c r="AA1406">
        <f>_xlfn.IFNA(VLOOKUP(X1406,'duo-out'!A$2:Q$5000,5,FALSE),E1406+10*(H1406-1)+1+_xlfn.IFNA(VLOOKUP(D1406,states!A$2:C$10,3,FALSE),1))</f>
        <v>133</v>
      </c>
      <c r="AB1406" t="str">
        <f>IF(V1406="","",V1406)</f>
        <v/>
      </c>
      <c r="AC1406" s="2" t="str">
        <f>_xlfn.IFNA(VLOOKUP(D1406,states!A$2:C$10,2,FALSE),"XX")</f>
        <v>C</v>
      </c>
      <c r="AD1406">
        <f>E1406</f>
        <v>1</v>
      </c>
      <c r="AE1406">
        <f>_xlfn.IFNA(VLOOKUP(D1406,states!A$2:D$10,4,FALSE),0)</f>
        <v>0</v>
      </c>
      <c r="AF1406">
        <v>0.5</v>
      </c>
      <c r="AG1406">
        <f>IF(AE1406=0,AF1406,IF(AE1406=1,IF(F1406=0.5,0.5,IF(H1406=1,0.5,1.5)),IF(F1406=0.5,0.5,IF(H1406=1,2.5,1.5))))</f>
        <v>0.5</v>
      </c>
      <c r="AH1406" s="7">
        <f>IF(AC1406="XX",0,1/C1406^(1/5)*IF(E1406=0,100,1)/(E1406+1)^(1/4))</f>
        <v>1.1602097263419568</v>
      </c>
    </row>
    <row r="1407" spans="1:34">
      <c r="A1407">
        <v>4883</v>
      </c>
      <c r="B1407" s="1">
        <v>31472.665000000001</v>
      </c>
      <c r="C1407" s="6">
        <v>0.05</v>
      </c>
      <c r="D1407" t="s">
        <v>5</v>
      </c>
      <c r="E1407">
        <v>1</v>
      </c>
      <c r="F1407">
        <v>6.5</v>
      </c>
      <c r="G1407" t="s">
        <v>1</v>
      </c>
      <c r="H1407">
        <v>1</v>
      </c>
      <c r="I1407" t="s">
        <v>0</v>
      </c>
      <c r="J1407">
        <v>1</v>
      </c>
      <c r="K1407">
        <v>7.5</v>
      </c>
      <c r="L1407" t="s">
        <v>1</v>
      </c>
      <c r="M1407">
        <v>1</v>
      </c>
      <c r="N1407" t="s">
        <v>4939</v>
      </c>
      <c r="O1407">
        <v>1</v>
      </c>
      <c r="P1407" t="str">
        <f>D1407&amp;"-"&amp;F1407&amp;"-"&amp;G1407&amp;"-"&amp;E1407&amp;"-"&amp;H1407</f>
        <v>C2Sigma-6.5-e-1-1</v>
      </c>
      <c r="Q1407" t="str">
        <f>I1407&amp;"-"&amp;K1407&amp;"-"&amp;L1407&amp;"-"&amp;J1407&amp;"-"&amp;M1407</f>
        <v>X2Pi-7.5-e-1-1</v>
      </c>
      <c r="R1407">
        <f>B1407+S1407</f>
        <v>34953.644461664</v>
      </c>
      <c r="S1407">
        <f>_xlfn.IFNA(VLOOKUP(Q1407,'MARVEL-X'!A$2:I$1400,7,FALSE),VLOOKUP(Q1407,MARVEL!A$2:J$1522,10,FALSE))</f>
        <v>3480.9794616640002</v>
      </c>
      <c r="T1407">
        <f>IF(P1407=P1406,R1407+T1406,R1407)</f>
        <v>139814.249424521</v>
      </c>
      <c r="U1407">
        <f>IF(P1407=P1406,1+U1406,1)</f>
        <v>4</v>
      </c>
      <c r="V1407" t="str">
        <f t="shared" si="21"/>
        <v/>
      </c>
      <c r="W1407" t="str">
        <f>IF(V1407="","",IF(ABS(V1407-R1407)&gt;W$1,ABS(V1407-R1407),""))</f>
        <v/>
      </c>
      <c r="X1407" t="str">
        <f>Y1407&amp;"-"&amp;Z1407&amp;"-"&amp;AC1407&amp;"-"&amp;AD1407&amp;"-"&amp;AG1407</f>
        <v>6.5-e-C-1-0.5</v>
      </c>
      <c r="Y1407">
        <f>F1407</f>
        <v>6.5</v>
      </c>
      <c r="Z1407" s="2" t="str">
        <f>G1407</f>
        <v>e</v>
      </c>
      <c r="AA1407">
        <f>_xlfn.IFNA(VLOOKUP(X1407,'duo-out'!A$2:Q$5000,5,FALSE),E1407+10*(H1407-1)+1+_xlfn.IFNA(VLOOKUP(D1407,states!A$2:C$10,3,FALSE),1))</f>
        <v>133</v>
      </c>
      <c r="AB1407" t="str">
        <f>IF(V1407="","",V1407)</f>
        <v/>
      </c>
      <c r="AC1407" s="2" t="str">
        <f>_xlfn.IFNA(VLOOKUP(D1407,states!A$2:C$10,2,FALSE),"XX")</f>
        <v>C</v>
      </c>
      <c r="AD1407">
        <f>E1407</f>
        <v>1</v>
      </c>
      <c r="AE1407">
        <f>_xlfn.IFNA(VLOOKUP(D1407,states!A$2:D$10,4,FALSE),0)</f>
        <v>0</v>
      </c>
      <c r="AF1407">
        <v>0.5</v>
      </c>
      <c r="AG1407">
        <f>IF(AE1407=0,AF1407,IF(AE1407=1,IF(F1407=0.5,0.5,IF(H1407=1,0.5,1.5)),IF(F1407=0.5,0.5,IF(H1407=1,2.5,1.5))))</f>
        <v>0.5</v>
      </c>
      <c r="AH1407" s="7">
        <f>IF(AC1407="XX",0,1/C1407^(1/5)*IF(E1407=0,100,1)/(E1407+1)^(1/4))</f>
        <v>1.5309059120638666</v>
      </c>
    </row>
    <row r="1408" spans="1:34">
      <c r="A1408">
        <v>4939</v>
      </c>
      <c r="B1408" s="1">
        <v>31824.767</v>
      </c>
      <c r="C1408" s="6">
        <v>0.05</v>
      </c>
      <c r="D1408" t="s">
        <v>5</v>
      </c>
      <c r="E1408">
        <v>1</v>
      </c>
      <c r="F1408">
        <v>6.5</v>
      </c>
      <c r="G1408" t="s">
        <v>1</v>
      </c>
      <c r="H1408">
        <v>1</v>
      </c>
      <c r="I1408" t="s">
        <v>0</v>
      </c>
      <c r="J1408">
        <v>1</v>
      </c>
      <c r="K1408">
        <v>5.5</v>
      </c>
      <c r="L1408" t="s">
        <v>1</v>
      </c>
      <c r="M1408">
        <v>1</v>
      </c>
      <c r="N1408" t="s">
        <v>4995</v>
      </c>
      <c r="O1408">
        <v>1</v>
      </c>
      <c r="P1408" t="str">
        <f>D1408&amp;"-"&amp;F1408&amp;"-"&amp;G1408&amp;"-"&amp;E1408&amp;"-"&amp;H1408</f>
        <v>C2Sigma-6.5-e-1-1</v>
      </c>
      <c r="Q1408" t="str">
        <f>I1408&amp;"-"&amp;K1408&amp;"-"&amp;L1408&amp;"-"&amp;J1408&amp;"-"&amp;M1408</f>
        <v>X2Pi-5.5-e-1-1</v>
      </c>
      <c r="R1408">
        <f>B1408+S1408</f>
        <v>34953.602224470997</v>
      </c>
      <c r="S1408">
        <f>_xlfn.IFNA(VLOOKUP(Q1408,'MARVEL-X'!A$2:I$1400,7,FALSE),VLOOKUP(Q1408,MARVEL!A$2:J$1522,10,FALSE))</f>
        <v>3128.8352244709999</v>
      </c>
      <c r="T1408">
        <f>IF(P1408=P1407,R1408+T1407,R1408)</f>
        <v>174767.85164899199</v>
      </c>
      <c r="U1408">
        <f>IF(P1408=P1407,1+U1407,1)</f>
        <v>5</v>
      </c>
      <c r="V1408" t="str">
        <f t="shared" si="21"/>
        <v/>
      </c>
      <c r="W1408" t="str">
        <f>IF(V1408="","",IF(ABS(V1408-R1408)&gt;W$1,ABS(V1408-R1408),""))</f>
        <v/>
      </c>
      <c r="X1408" t="str">
        <f>Y1408&amp;"-"&amp;Z1408&amp;"-"&amp;AC1408&amp;"-"&amp;AD1408&amp;"-"&amp;AG1408</f>
        <v>6.5-e-C-1-0.5</v>
      </c>
      <c r="Y1408">
        <f>F1408</f>
        <v>6.5</v>
      </c>
      <c r="Z1408" s="2" t="str">
        <f>G1408</f>
        <v>e</v>
      </c>
      <c r="AA1408">
        <f>_xlfn.IFNA(VLOOKUP(X1408,'duo-out'!A$2:Q$5000,5,FALSE),E1408+10*(H1408-1)+1+_xlfn.IFNA(VLOOKUP(D1408,states!A$2:C$10,3,FALSE),1))</f>
        <v>133</v>
      </c>
      <c r="AB1408" t="str">
        <f>IF(V1408="","",V1408)</f>
        <v/>
      </c>
      <c r="AC1408" s="2" t="str">
        <f>_xlfn.IFNA(VLOOKUP(D1408,states!A$2:C$10,2,FALSE),"XX")</f>
        <v>C</v>
      </c>
      <c r="AD1408">
        <f>E1408</f>
        <v>1</v>
      </c>
      <c r="AE1408">
        <f>_xlfn.IFNA(VLOOKUP(D1408,states!A$2:D$10,4,FALSE),0)</f>
        <v>0</v>
      </c>
      <c r="AF1408">
        <v>0.5</v>
      </c>
      <c r="AG1408">
        <f>IF(AE1408=0,AF1408,IF(AE1408=1,IF(F1408=0.5,0.5,IF(H1408=1,0.5,1.5)),IF(F1408=0.5,0.5,IF(H1408=1,2.5,1.5))))</f>
        <v>0.5</v>
      </c>
      <c r="AH1408" s="7">
        <f>IF(AC1408="XX",0,1/C1408^(1/5)*IF(E1408=0,100,1)/(E1408+1)^(1/4))</f>
        <v>1.5309059120638666</v>
      </c>
    </row>
    <row r="1409" spans="1:34">
      <c r="A1409">
        <v>4910</v>
      </c>
      <c r="B1409" s="1">
        <v>31663.482</v>
      </c>
      <c r="C1409" s="6">
        <v>0.05</v>
      </c>
      <c r="D1409" t="s">
        <v>5</v>
      </c>
      <c r="E1409">
        <v>1</v>
      </c>
      <c r="F1409">
        <v>6.5</v>
      </c>
      <c r="G1409" t="s">
        <v>1</v>
      </c>
      <c r="H1409">
        <v>1</v>
      </c>
      <c r="I1409" t="s">
        <v>0</v>
      </c>
      <c r="J1409">
        <v>1</v>
      </c>
      <c r="K1409">
        <v>6.5</v>
      </c>
      <c r="L1409" t="s">
        <v>2</v>
      </c>
      <c r="M1409">
        <v>1</v>
      </c>
      <c r="N1409" t="s">
        <v>4966</v>
      </c>
      <c r="O1409">
        <v>1</v>
      </c>
      <c r="P1409" t="str">
        <f>D1409&amp;"-"&amp;F1409&amp;"-"&amp;G1409&amp;"-"&amp;E1409&amp;"-"&amp;H1409</f>
        <v>C2Sigma-6.5-e-1-1</v>
      </c>
      <c r="Q1409" t="str">
        <f>I1409&amp;"-"&amp;K1409&amp;"-"&amp;L1409&amp;"-"&amp;J1409&amp;"-"&amp;M1409</f>
        <v>X2Pi-6.5-f-1-1</v>
      </c>
      <c r="R1409">
        <f>B1409+S1409</f>
        <v>34953.642276721999</v>
      </c>
      <c r="S1409">
        <f>_xlfn.IFNA(VLOOKUP(Q1409,'MARVEL-X'!A$2:I$1400,7,FALSE),VLOOKUP(Q1409,MARVEL!A$2:J$1522,10,FALSE))</f>
        <v>3290.1602767220002</v>
      </c>
      <c r="T1409">
        <f>IF(P1409=P1408,R1409+T1408,R1409)</f>
        <v>209721.49392571399</v>
      </c>
      <c r="U1409">
        <f>IF(P1409=P1408,1+U1408,1)</f>
        <v>6</v>
      </c>
      <c r="V1409">
        <f t="shared" si="21"/>
        <v>34953.58232095233</v>
      </c>
      <c r="W1409">
        <f>IF(V1409="","",IF(ABS(V1409-R1409)&gt;W$1,ABS(V1409-R1409),""))</f>
        <v>5.9955769669613801E-2</v>
      </c>
      <c r="X1409" t="str">
        <f>Y1409&amp;"-"&amp;Z1409&amp;"-"&amp;AC1409&amp;"-"&amp;AD1409&amp;"-"&amp;AG1409</f>
        <v>6.5-e-C-1-0.5</v>
      </c>
      <c r="Y1409">
        <f>F1409</f>
        <v>6.5</v>
      </c>
      <c r="Z1409" s="2" t="str">
        <f>G1409</f>
        <v>e</v>
      </c>
      <c r="AA1409">
        <f>_xlfn.IFNA(VLOOKUP(X1409,'duo-out'!A$2:Q$5000,5,FALSE),E1409+10*(H1409-1)+1+_xlfn.IFNA(VLOOKUP(D1409,states!A$2:C$10,3,FALSE),1))</f>
        <v>133</v>
      </c>
      <c r="AB1409">
        <f>IF(V1409="","",V1409)</f>
        <v>34953.58232095233</v>
      </c>
      <c r="AC1409" s="2" t="str">
        <f>_xlfn.IFNA(VLOOKUP(D1409,states!A$2:C$10,2,FALSE),"XX")</f>
        <v>C</v>
      </c>
      <c r="AD1409">
        <f>E1409</f>
        <v>1</v>
      </c>
      <c r="AE1409">
        <f>_xlfn.IFNA(VLOOKUP(D1409,states!A$2:D$10,4,FALSE),0)</f>
        <v>0</v>
      </c>
      <c r="AF1409">
        <v>0.5</v>
      </c>
      <c r="AG1409">
        <f>IF(AE1409=0,AF1409,IF(AE1409=1,IF(F1409=0.5,0.5,IF(H1409=1,0.5,1.5)),IF(F1409=0.5,0.5,IF(H1409=1,2.5,1.5))))</f>
        <v>0.5</v>
      </c>
      <c r="AH1409" s="7">
        <f>IF(AC1409="XX",0,1/C1409^(1/5)*IF(E1409=0,100,1)/(E1409+1)^(1/4))</f>
        <v>1.5309059120638666</v>
      </c>
    </row>
    <row r="1410" spans="1:34">
      <c r="A1410">
        <v>1484</v>
      </c>
      <c r="B1410" s="1">
        <v>31226.14</v>
      </c>
      <c r="C1410" s="6">
        <v>0.11700000000000001</v>
      </c>
      <c r="D1410" t="s">
        <v>5</v>
      </c>
      <c r="E1410">
        <v>2</v>
      </c>
      <c r="F1410">
        <v>6.5</v>
      </c>
      <c r="G1410" t="s">
        <v>1</v>
      </c>
      <c r="H1410">
        <v>1</v>
      </c>
      <c r="I1410" t="s">
        <v>0</v>
      </c>
      <c r="J1410">
        <v>2</v>
      </c>
      <c r="K1410">
        <v>7.5</v>
      </c>
      <c r="L1410" t="s">
        <v>1</v>
      </c>
      <c r="M1410">
        <v>1</v>
      </c>
      <c r="N1410" t="s">
        <v>1540</v>
      </c>
      <c r="O1410">
        <v>1</v>
      </c>
      <c r="P1410" t="str">
        <f>D1410&amp;"-"&amp;F1410&amp;"-"&amp;G1410&amp;"-"&amp;E1410&amp;"-"&amp;H1410</f>
        <v>C2Sigma-6.5-e-2-1</v>
      </c>
      <c r="Q1410" t="str">
        <f>I1410&amp;"-"&amp;K1410&amp;"-"&amp;L1410&amp;"-"&amp;J1410&amp;"-"&amp;M1410</f>
        <v>X2Pi-7.5-e-2-1</v>
      </c>
      <c r="R1410">
        <f>B1410+S1410</f>
        <v>37284.592890004998</v>
      </c>
      <c r="S1410">
        <f>_xlfn.IFNA(VLOOKUP(Q1410,'MARVEL-X'!A$2:I$1400,7,FALSE),VLOOKUP(Q1410,MARVEL!A$2:J$1522,10,FALSE))</f>
        <v>6058.452890005</v>
      </c>
      <c r="T1410">
        <f>IF(P1410=P1409,R1410+T1409,R1410)</f>
        <v>37284.592890004998</v>
      </c>
      <c r="U1410">
        <f>IF(P1410=P1409,1+U1409,1)</f>
        <v>1</v>
      </c>
      <c r="V1410" t="str">
        <f t="shared" si="21"/>
        <v/>
      </c>
      <c r="W1410" t="str">
        <f>IF(V1410="","",IF(ABS(V1410-R1410)&gt;W$1,ABS(V1410-R1410),""))</f>
        <v/>
      </c>
      <c r="X1410" t="str">
        <f>Y1410&amp;"-"&amp;Z1410&amp;"-"&amp;AC1410&amp;"-"&amp;AD1410&amp;"-"&amp;AG1410</f>
        <v>6.5-e-C-2-0.5</v>
      </c>
      <c r="Y1410">
        <f>F1410</f>
        <v>6.5</v>
      </c>
      <c r="Z1410" s="2" t="str">
        <f>G1410</f>
        <v>e</v>
      </c>
      <c r="AA1410">
        <f>_xlfn.IFNA(VLOOKUP(X1410,'duo-out'!A$2:Q$5000,5,FALSE),E1410+10*(H1410-1)+1+_xlfn.IFNA(VLOOKUP(D1410,states!A$2:C$10,3,FALSE),1))</f>
        <v>146</v>
      </c>
      <c r="AB1410" t="str">
        <f>IF(V1410="","",V1410)</f>
        <v/>
      </c>
      <c r="AC1410" s="2" t="str">
        <f>_xlfn.IFNA(VLOOKUP(D1410,states!A$2:C$10,2,FALSE),"XX")</f>
        <v>C</v>
      </c>
      <c r="AD1410">
        <f>E1410</f>
        <v>2</v>
      </c>
      <c r="AE1410">
        <f>_xlfn.IFNA(VLOOKUP(D1410,states!A$2:D$10,4,FALSE),0)</f>
        <v>0</v>
      </c>
      <c r="AF1410">
        <v>0.5</v>
      </c>
      <c r="AG1410">
        <f>IF(AE1410=0,AF1410,IF(AE1410=1,IF(F1410=0.5,0.5,IF(H1410=1,0.5,1.5)),IF(F1410=0.5,0.5,IF(H1410=1,2.5,1.5))))</f>
        <v>0.5</v>
      </c>
      <c r="AH1410" s="7">
        <f>IF(AC1410="XX",0,1/C1410^(1/5)*IF(E1410=0,100,1)/(E1410+1)^(1/4))</f>
        <v>1.1670313266279106</v>
      </c>
    </row>
    <row r="1411" spans="1:34">
      <c r="A1411">
        <v>1475</v>
      </c>
      <c r="B1411" s="1">
        <v>31409.61</v>
      </c>
      <c r="C1411" s="6">
        <v>0.1</v>
      </c>
      <c r="D1411" t="s">
        <v>5</v>
      </c>
      <c r="E1411">
        <v>2</v>
      </c>
      <c r="F1411">
        <v>6.5</v>
      </c>
      <c r="G1411" t="s">
        <v>1</v>
      </c>
      <c r="H1411">
        <v>1</v>
      </c>
      <c r="I1411" t="s">
        <v>0</v>
      </c>
      <c r="J1411">
        <v>2</v>
      </c>
      <c r="K1411">
        <v>6.5</v>
      </c>
      <c r="L1411" t="s">
        <v>2</v>
      </c>
      <c r="M1411">
        <v>1</v>
      </c>
      <c r="N1411" t="s">
        <v>1531</v>
      </c>
      <c r="O1411">
        <v>1</v>
      </c>
      <c r="P1411" t="str">
        <f>D1411&amp;"-"&amp;F1411&amp;"-"&amp;G1411&amp;"-"&amp;E1411&amp;"-"&amp;H1411</f>
        <v>C2Sigma-6.5-e-2-1</v>
      </c>
      <c r="Q1411" t="str">
        <f>I1411&amp;"-"&amp;K1411&amp;"-"&amp;L1411&amp;"-"&amp;J1411&amp;"-"&amp;M1411</f>
        <v>X2Pi-6.5-f-2-1</v>
      </c>
      <c r="R1411">
        <f>B1411+S1411</f>
        <v>37284.635234243004</v>
      </c>
      <c r="S1411">
        <f>_xlfn.IFNA(VLOOKUP(Q1411,'MARVEL-X'!A$2:I$1400,7,FALSE),VLOOKUP(Q1411,MARVEL!A$2:J$1522,10,FALSE))</f>
        <v>5875.0252342430003</v>
      </c>
      <c r="T1411">
        <f>IF(P1411=P1410,R1411+T1410,R1411)</f>
        <v>74569.228124248009</v>
      </c>
      <c r="U1411">
        <f>IF(P1411=P1410,1+U1410,1)</f>
        <v>2</v>
      </c>
      <c r="V1411" t="str">
        <f t="shared" ref="V1411:V1474" si="22">IF(P1411=P1412,"",T1411/U1411)</f>
        <v/>
      </c>
      <c r="W1411" t="str">
        <f>IF(V1411="","",IF(ABS(V1411-R1411)&gt;W$1,ABS(V1411-R1411),""))</f>
        <v/>
      </c>
      <c r="X1411" t="str">
        <f>Y1411&amp;"-"&amp;Z1411&amp;"-"&amp;AC1411&amp;"-"&amp;AD1411&amp;"-"&amp;AG1411</f>
        <v>6.5-e-C-2-0.5</v>
      </c>
      <c r="Y1411">
        <f>F1411</f>
        <v>6.5</v>
      </c>
      <c r="Z1411" s="2" t="str">
        <f>G1411</f>
        <v>e</v>
      </c>
      <c r="AA1411">
        <f>_xlfn.IFNA(VLOOKUP(X1411,'duo-out'!A$2:Q$5000,5,FALSE),E1411+10*(H1411-1)+1+_xlfn.IFNA(VLOOKUP(D1411,states!A$2:C$10,3,FALSE),1))</f>
        <v>146</v>
      </c>
      <c r="AB1411" t="str">
        <f>IF(V1411="","",V1411)</f>
        <v/>
      </c>
      <c r="AC1411" s="2" t="str">
        <f>_xlfn.IFNA(VLOOKUP(D1411,states!A$2:C$10,2,FALSE),"XX")</f>
        <v>C</v>
      </c>
      <c r="AD1411">
        <f>E1411</f>
        <v>2</v>
      </c>
      <c r="AE1411">
        <f>_xlfn.IFNA(VLOOKUP(D1411,states!A$2:D$10,4,FALSE),0)</f>
        <v>0</v>
      </c>
      <c r="AF1411">
        <v>0.5</v>
      </c>
      <c r="AG1411">
        <f>IF(AE1411=0,AF1411,IF(AE1411=1,IF(F1411=0.5,0.5,IF(H1411=1,0.5,1.5)),IF(F1411=0.5,0.5,IF(H1411=1,2.5,1.5))))</f>
        <v>0.5</v>
      </c>
      <c r="AH1411" s="7">
        <f>IF(AC1411="XX",0,1/C1411^(1/5)*IF(E1411=0,100,1)/(E1411+1)^(1/4))</f>
        <v>1.2042584055782313</v>
      </c>
    </row>
    <row r="1412" spans="1:34">
      <c r="A1412">
        <v>1467</v>
      </c>
      <c r="B1412" s="1">
        <v>31564.720000000001</v>
      </c>
      <c r="C1412" s="6">
        <v>0.1</v>
      </c>
      <c r="D1412" t="s">
        <v>5</v>
      </c>
      <c r="E1412">
        <v>2</v>
      </c>
      <c r="F1412">
        <v>6.5</v>
      </c>
      <c r="G1412" t="s">
        <v>1</v>
      </c>
      <c r="H1412">
        <v>1</v>
      </c>
      <c r="I1412" t="s">
        <v>0</v>
      </c>
      <c r="J1412">
        <v>2</v>
      </c>
      <c r="K1412">
        <v>5.5</v>
      </c>
      <c r="L1412" t="s">
        <v>1</v>
      </c>
      <c r="M1412">
        <v>1</v>
      </c>
      <c r="N1412" t="s">
        <v>1523</v>
      </c>
      <c r="O1412">
        <v>1</v>
      </c>
      <c r="P1412" t="str">
        <f>D1412&amp;"-"&amp;F1412&amp;"-"&amp;G1412&amp;"-"&amp;E1412&amp;"-"&amp;H1412</f>
        <v>C2Sigma-6.5-e-2-1</v>
      </c>
      <c r="Q1412" t="str">
        <f>I1412&amp;"-"&amp;K1412&amp;"-"&amp;L1412&amp;"-"&amp;J1412&amp;"-"&amp;M1412</f>
        <v>X2Pi-5.5-e-2-1</v>
      </c>
      <c r="R1412">
        <f>B1412+S1412</f>
        <v>37284.654268006998</v>
      </c>
      <c r="S1412">
        <f>_xlfn.IFNA(VLOOKUP(Q1412,'MARVEL-X'!A$2:I$1400,7,FALSE),VLOOKUP(Q1412,MARVEL!A$2:J$1522,10,FALSE))</f>
        <v>5719.9342680070004</v>
      </c>
      <c r="T1412">
        <f>IF(P1412=P1411,R1412+T1411,R1412)</f>
        <v>111853.88239225501</v>
      </c>
      <c r="U1412">
        <f>IF(P1412=P1411,1+U1411,1)</f>
        <v>3</v>
      </c>
      <c r="V1412" t="str">
        <f t="shared" si="22"/>
        <v/>
      </c>
      <c r="W1412" t="str">
        <f>IF(V1412="","",IF(ABS(V1412-R1412)&gt;W$1,ABS(V1412-R1412),""))</f>
        <v/>
      </c>
      <c r="X1412" t="str">
        <f>Y1412&amp;"-"&amp;Z1412&amp;"-"&amp;AC1412&amp;"-"&amp;AD1412&amp;"-"&amp;AG1412</f>
        <v>6.5-e-C-2-0.5</v>
      </c>
      <c r="Y1412">
        <f>F1412</f>
        <v>6.5</v>
      </c>
      <c r="Z1412" s="2" t="str">
        <f>G1412</f>
        <v>e</v>
      </c>
      <c r="AA1412">
        <f>_xlfn.IFNA(VLOOKUP(X1412,'duo-out'!A$2:Q$5000,5,FALSE),E1412+10*(H1412-1)+1+_xlfn.IFNA(VLOOKUP(D1412,states!A$2:C$10,3,FALSE),1))</f>
        <v>146</v>
      </c>
      <c r="AB1412" t="str">
        <f>IF(V1412="","",V1412)</f>
        <v/>
      </c>
      <c r="AC1412" s="2" t="str">
        <f>_xlfn.IFNA(VLOOKUP(D1412,states!A$2:C$10,2,FALSE),"XX")</f>
        <v>C</v>
      </c>
      <c r="AD1412">
        <f>E1412</f>
        <v>2</v>
      </c>
      <c r="AE1412">
        <f>_xlfn.IFNA(VLOOKUP(D1412,states!A$2:D$10,4,FALSE),0)</f>
        <v>0</v>
      </c>
      <c r="AF1412">
        <v>0.5</v>
      </c>
      <c r="AG1412">
        <f>IF(AE1412=0,AF1412,IF(AE1412=1,IF(F1412=0.5,0.5,IF(H1412=1,0.5,1.5)),IF(F1412=0.5,0.5,IF(H1412=1,2.5,1.5))))</f>
        <v>0.5</v>
      </c>
      <c r="AH1412" s="7">
        <f>IF(AC1412="XX",0,1/C1412^(1/5)*IF(E1412=0,100,1)/(E1412+1)^(1/4))</f>
        <v>1.2042584055782313</v>
      </c>
    </row>
    <row r="1413" spans="1:34">
      <c r="A1413">
        <v>5007</v>
      </c>
      <c r="B1413" s="1">
        <v>31564.77</v>
      </c>
      <c r="C1413" s="6">
        <v>0.05</v>
      </c>
      <c r="D1413" t="s">
        <v>5</v>
      </c>
      <c r="E1413">
        <v>2</v>
      </c>
      <c r="F1413">
        <v>6.5</v>
      </c>
      <c r="G1413" t="s">
        <v>1</v>
      </c>
      <c r="H1413">
        <v>1</v>
      </c>
      <c r="I1413" t="s">
        <v>0</v>
      </c>
      <c r="J1413">
        <v>2</v>
      </c>
      <c r="K1413">
        <v>5.5</v>
      </c>
      <c r="L1413" t="s">
        <v>1</v>
      </c>
      <c r="M1413">
        <v>1</v>
      </c>
      <c r="N1413" t="s">
        <v>5063</v>
      </c>
      <c r="O1413">
        <v>1</v>
      </c>
      <c r="P1413" t="str">
        <f>D1413&amp;"-"&amp;F1413&amp;"-"&amp;G1413&amp;"-"&amp;E1413&amp;"-"&amp;H1413</f>
        <v>C2Sigma-6.5-e-2-1</v>
      </c>
      <c r="Q1413" t="str">
        <f>I1413&amp;"-"&amp;K1413&amp;"-"&amp;L1413&amp;"-"&amp;J1413&amp;"-"&amp;M1413</f>
        <v>X2Pi-5.5-e-2-1</v>
      </c>
      <c r="R1413">
        <f>B1413+S1413</f>
        <v>37284.704268007001</v>
      </c>
      <c r="S1413">
        <f>_xlfn.IFNA(VLOOKUP(Q1413,'MARVEL-X'!A$2:I$1400,7,FALSE),VLOOKUP(Q1413,MARVEL!A$2:J$1522,10,FALSE))</f>
        <v>5719.9342680070004</v>
      </c>
      <c r="T1413">
        <f>IF(P1413=P1412,R1413+T1412,R1413)</f>
        <v>149138.58666026202</v>
      </c>
      <c r="U1413">
        <f>IF(P1413=P1412,1+U1412,1)</f>
        <v>4</v>
      </c>
      <c r="V1413" t="str">
        <f t="shared" si="22"/>
        <v/>
      </c>
      <c r="W1413" t="str">
        <f>IF(V1413="","",IF(ABS(V1413-R1413)&gt;W$1,ABS(V1413-R1413),""))</f>
        <v/>
      </c>
      <c r="X1413" t="str">
        <f>Y1413&amp;"-"&amp;Z1413&amp;"-"&amp;AC1413&amp;"-"&amp;AD1413&amp;"-"&amp;AG1413</f>
        <v>6.5-e-C-2-0.5</v>
      </c>
      <c r="Y1413">
        <f>F1413</f>
        <v>6.5</v>
      </c>
      <c r="Z1413" s="2" t="str">
        <f>G1413</f>
        <v>e</v>
      </c>
      <c r="AA1413">
        <f>_xlfn.IFNA(VLOOKUP(X1413,'duo-out'!A$2:Q$5000,5,FALSE),E1413+10*(H1413-1)+1+_xlfn.IFNA(VLOOKUP(D1413,states!A$2:C$10,3,FALSE),1))</f>
        <v>146</v>
      </c>
      <c r="AB1413" t="str">
        <f>IF(V1413="","",V1413)</f>
        <v/>
      </c>
      <c r="AC1413" s="2" t="str">
        <f>_xlfn.IFNA(VLOOKUP(D1413,states!A$2:C$10,2,FALSE),"XX")</f>
        <v>C</v>
      </c>
      <c r="AD1413">
        <f>E1413</f>
        <v>2</v>
      </c>
      <c r="AE1413">
        <f>_xlfn.IFNA(VLOOKUP(D1413,states!A$2:D$10,4,FALSE),0)</f>
        <v>0</v>
      </c>
      <c r="AF1413">
        <v>0.5</v>
      </c>
      <c r="AG1413">
        <f>IF(AE1413=0,AF1413,IF(AE1413=1,IF(F1413=0.5,0.5,IF(H1413=1,0.5,1.5)),IF(F1413=0.5,0.5,IF(H1413=1,2.5,1.5))))</f>
        <v>0.5</v>
      </c>
      <c r="AH1413" s="7">
        <f>IF(AC1413="XX",0,1/C1413^(1/5)*IF(E1413=0,100,1)/(E1413+1)^(1/4))</f>
        <v>1.3833296494790666</v>
      </c>
    </row>
    <row r="1414" spans="1:34">
      <c r="A1414">
        <v>4982</v>
      </c>
      <c r="B1414" s="1">
        <v>31409.705999999998</v>
      </c>
      <c r="C1414" s="6">
        <v>6.7369999999999999E-2</v>
      </c>
      <c r="D1414" t="s">
        <v>5</v>
      </c>
      <c r="E1414">
        <v>2</v>
      </c>
      <c r="F1414">
        <v>6.5</v>
      </c>
      <c r="G1414" t="s">
        <v>1</v>
      </c>
      <c r="H1414">
        <v>1</v>
      </c>
      <c r="I1414" t="s">
        <v>0</v>
      </c>
      <c r="J1414">
        <v>2</v>
      </c>
      <c r="K1414">
        <v>6.5</v>
      </c>
      <c r="L1414" t="s">
        <v>2</v>
      </c>
      <c r="M1414">
        <v>1</v>
      </c>
      <c r="N1414" t="s">
        <v>5038</v>
      </c>
      <c r="O1414">
        <v>1</v>
      </c>
      <c r="P1414" t="str">
        <f>D1414&amp;"-"&amp;F1414&amp;"-"&amp;G1414&amp;"-"&amp;E1414&amp;"-"&amp;H1414</f>
        <v>C2Sigma-6.5-e-2-1</v>
      </c>
      <c r="Q1414" t="str">
        <f>I1414&amp;"-"&amp;K1414&amp;"-"&amp;L1414&amp;"-"&amp;J1414&amp;"-"&amp;M1414</f>
        <v>X2Pi-6.5-f-2-1</v>
      </c>
      <c r="R1414">
        <f>B1414+S1414</f>
        <v>37284.731234243001</v>
      </c>
      <c r="S1414">
        <f>_xlfn.IFNA(VLOOKUP(Q1414,'MARVEL-X'!A$2:I$1400,7,FALSE),VLOOKUP(Q1414,MARVEL!A$2:J$1522,10,FALSE))</f>
        <v>5875.0252342430003</v>
      </c>
      <c r="T1414">
        <f>IF(P1414=P1413,R1414+T1413,R1414)</f>
        <v>186423.31789450502</v>
      </c>
      <c r="U1414">
        <f>IF(P1414=P1413,1+U1413,1)</f>
        <v>5</v>
      </c>
      <c r="V1414" t="str">
        <f t="shared" si="22"/>
        <v/>
      </c>
      <c r="W1414" t="str">
        <f>IF(V1414="","",IF(ABS(V1414-R1414)&gt;W$1,ABS(V1414-R1414),""))</f>
        <v/>
      </c>
      <c r="X1414" t="str">
        <f>Y1414&amp;"-"&amp;Z1414&amp;"-"&amp;AC1414&amp;"-"&amp;AD1414&amp;"-"&amp;AG1414</f>
        <v>6.5-e-C-2-0.5</v>
      </c>
      <c r="Y1414">
        <f>F1414</f>
        <v>6.5</v>
      </c>
      <c r="Z1414" s="2" t="str">
        <f>G1414</f>
        <v>e</v>
      </c>
      <c r="AA1414">
        <f>_xlfn.IFNA(VLOOKUP(X1414,'duo-out'!A$2:Q$5000,5,FALSE),E1414+10*(H1414-1)+1+_xlfn.IFNA(VLOOKUP(D1414,states!A$2:C$10,3,FALSE),1))</f>
        <v>146</v>
      </c>
      <c r="AB1414" t="str">
        <f>IF(V1414="","",V1414)</f>
        <v/>
      </c>
      <c r="AC1414" s="2" t="str">
        <f>_xlfn.IFNA(VLOOKUP(D1414,states!A$2:C$10,2,FALSE),"XX")</f>
        <v>C</v>
      </c>
      <c r="AD1414">
        <f>E1414</f>
        <v>2</v>
      </c>
      <c r="AE1414">
        <f>_xlfn.IFNA(VLOOKUP(D1414,states!A$2:D$10,4,FALSE),0)</f>
        <v>0</v>
      </c>
      <c r="AF1414">
        <v>0.5</v>
      </c>
      <c r="AG1414">
        <f>IF(AE1414=0,AF1414,IF(AE1414=1,IF(F1414=0.5,0.5,IF(H1414=1,0.5,1.5)),IF(F1414=0.5,0.5,IF(H1414=1,2.5,1.5))))</f>
        <v>0.5</v>
      </c>
      <c r="AH1414" s="7">
        <f>IF(AC1414="XX",0,1/C1414^(1/5)*IF(E1414=0,100,1)/(E1414+1)^(1/4))</f>
        <v>1.3032459286127087</v>
      </c>
    </row>
    <row r="1415" spans="1:34">
      <c r="A1415">
        <v>4965</v>
      </c>
      <c r="B1415" s="1">
        <v>31226.285</v>
      </c>
      <c r="C1415" s="6">
        <v>7.0190000000000002E-2</v>
      </c>
      <c r="D1415" t="s">
        <v>5</v>
      </c>
      <c r="E1415">
        <v>2</v>
      </c>
      <c r="F1415">
        <v>6.5</v>
      </c>
      <c r="G1415" t="s">
        <v>1</v>
      </c>
      <c r="H1415">
        <v>1</v>
      </c>
      <c r="I1415" t="s">
        <v>0</v>
      </c>
      <c r="J1415">
        <v>2</v>
      </c>
      <c r="K1415">
        <v>7.5</v>
      </c>
      <c r="L1415" t="s">
        <v>1</v>
      </c>
      <c r="M1415">
        <v>1</v>
      </c>
      <c r="N1415" t="s">
        <v>5021</v>
      </c>
      <c r="O1415">
        <v>1</v>
      </c>
      <c r="P1415" t="str">
        <f>D1415&amp;"-"&amp;F1415&amp;"-"&amp;G1415&amp;"-"&amp;E1415&amp;"-"&amp;H1415</f>
        <v>C2Sigma-6.5-e-2-1</v>
      </c>
      <c r="Q1415" t="str">
        <f>I1415&amp;"-"&amp;K1415&amp;"-"&amp;L1415&amp;"-"&amp;J1415&amp;"-"&amp;M1415</f>
        <v>X2Pi-7.5-e-2-1</v>
      </c>
      <c r="R1415">
        <f>B1415+S1415</f>
        <v>37284.737890005003</v>
      </c>
      <c r="S1415">
        <f>_xlfn.IFNA(VLOOKUP(Q1415,'MARVEL-X'!A$2:I$1400,7,FALSE),VLOOKUP(Q1415,MARVEL!A$2:J$1522,10,FALSE))</f>
        <v>6058.452890005</v>
      </c>
      <c r="T1415">
        <f>IF(P1415=P1414,R1415+T1414,R1415)</f>
        <v>223708.05578451001</v>
      </c>
      <c r="U1415">
        <f>IF(P1415=P1414,1+U1414,1)</f>
        <v>6</v>
      </c>
      <c r="V1415">
        <f t="shared" si="22"/>
        <v>37284.675964085</v>
      </c>
      <c r="W1415">
        <f>IF(V1415="","",IF(ABS(V1415-R1415)&gt;W$1,ABS(V1415-R1415),""))</f>
        <v>6.1925920002977364E-2</v>
      </c>
      <c r="X1415" t="str">
        <f>Y1415&amp;"-"&amp;Z1415&amp;"-"&amp;AC1415&amp;"-"&amp;AD1415&amp;"-"&amp;AG1415</f>
        <v>6.5-e-C-2-0.5</v>
      </c>
      <c r="Y1415">
        <f>F1415</f>
        <v>6.5</v>
      </c>
      <c r="Z1415" s="2" t="str">
        <f>G1415</f>
        <v>e</v>
      </c>
      <c r="AA1415">
        <f>_xlfn.IFNA(VLOOKUP(X1415,'duo-out'!A$2:Q$5000,5,FALSE),E1415+10*(H1415-1)+1+_xlfn.IFNA(VLOOKUP(D1415,states!A$2:C$10,3,FALSE),1))</f>
        <v>146</v>
      </c>
      <c r="AB1415">
        <f>IF(V1415="","",V1415)</f>
        <v>37284.675964085</v>
      </c>
      <c r="AC1415" s="2" t="str">
        <f>_xlfn.IFNA(VLOOKUP(D1415,states!A$2:C$10,2,FALSE),"XX")</f>
        <v>C</v>
      </c>
      <c r="AD1415">
        <f>E1415</f>
        <v>2</v>
      </c>
      <c r="AE1415">
        <f>_xlfn.IFNA(VLOOKUP(D1415,states!A$2:D$10,4,FALSE),0)</f>
        <v>0</v>
      </c>
      <c r="AF1415">
        <v>0.5</v>
      </c>
      <c r="AG1415">
        <f>IF(AE1415=0,AF1415,IF(AE1415=1,IF(F1415=0.5,0.5,IF(H1415=1,0.5,1.5)),IF(F1415=0.5,0.5,IF(H1415=1,2.5,1.5))))</f>
        <v>0.5</v>
      </c>
      <c r="AH1415" s="7">
        <f>IF(AC1415="XX",0,1/C1415^(1/5)*IF(E1415=0,100,1)/(E1415+1)^(1/4))</f>
        <v>1.2926014472400753</v>
      </c>
    </row>
    <row r="1416" spans="1:34">
      <c r="A1416">
        <v>100</v>
      </c>
      <c r="B1416" s="1">
        <v>31991.377</v>
      </c>
      <c r="C1416" s="6">
        <v>0.04</v>
      </c>
      <c r="D1416" t="s">
        <v>5</v>
      </c>
      <c r="E1416">
        <v>0</v>
      </c>
      <c r="F1416">
        <v>6.5</v>
      </c>
      <c r="G1416" t="s">
        <v>2</v>
      </c>
      <c r="H1416">
        <v>2</v>
      </c>
      <c r="I1416" t="s">
        <v>0</v>
      </c>
      <c r="J1416">
        <v>0</v>
      </c>
      <c r="K1416">
        <v>5.5</v>
      </c>
      <c r="L1416" t="s">
        <v>2</v>
      </c>
      <c r="M1416">
        <v>2</v>
      </c>
      <c r="N1416" t="s">
        <v>155</v>
      </c>
      <c r="O1416">
        <v>-1</v>
      </c>
      <c r="P1416" t="str">
        <f>D1416&amp;"-"&amp;F1416&amp;"-"&amp;G1416&amp;"-"&amp;E1416&amp;"-"&amp;H1416</f>
        <v>C2Sigma-6.5-f-0-2</v>
      </c>
      <c r="Q1416" t="str">
        <f>I1416&amp;"-"&amp;K1416&amp;"-"&amp;L1416&amp;"-"&amp;J1416&amp;"-"&amp;M1416</f>
        <v>X2Pi-5.5-f-0-2</v>
      </c>
      <c r="R1416">
        <f>B1416+S1416</f>
        <v>32570.357885583999</v>
      </c>
      <c r="S1416">
        <f>_xlfn.IFNA(VLOOKUP(Q1416,'MARVEL-X'!A$2:I$1400,7,FALSE),VLOOKUP(Q1416,MARVEL!A$2:J$1522,10,FALSE))</f>
        <v>578.98088558400002</v>
      </c>
      <c r="T1416">
        <f>IF(P1416=P1415,R1416+T1415,R1416)</f>
        <v>32570.357885583999</v>
      </c>
      <c r="U1416">
        <f>IF(P1416=P1415,1+U1415,1)</f>
        <v>1</v>
      </c>
      <c r="V1416" t="str">
        <f t="shared" si="22"/>
        <v/>
      </c>
      <c r="W1416" t="str">
        <f>IF(V1416="","",IF(ABS(V1416-R1416)&gt;W$1,ABS(V1416-R1416),""))</f>
        <v/>
      </c>
      <c r="X1416" t="str">
        <f>Y1416&amp;"-"&amp;Z1416&amp;"-"&amp;AC1416&amp;"-"&amp;AD1416&amp;"-"&amp;AG1416</f>
        <v>6.5-f-C-0-0.5</v>
      </c>
      <c r="Y1416">
        <f>F1416</f>
        <v>6.5</v>
      </c>
      <c r="Z1416" s="2" t="str">
        <f>G1416</f>
        <v>f</v>
      </c>
      <c r="AA1416">
        <f>_xlfn.IFNA(VLOOKUP(X1416,'duo-out'!A$2:Q$5000,5,FALSE),E1416+10*(H1416-1)+1+_xlfn.IFNA(VLOOKUP(D1416,states!A$2:C$10,3,FALSE),1))</f>
        <v>118</v>
      </c>
      <c r="AB1416" t="str">
        <f>IF(V1416="","",V1416)</f>
        <v/>
      </c>
      <c r="AC1416" s="2" t="str">
        <f>_xlfn.IFNA(VLOOKUP(D1416,states!A$2:C$10,2,FALSE),"XX")</f>
        <v>C</v>
      </c>
      <c r="AD1416">
        <f>E1416</f>
        <v>0</v>
      </c>
      <c r="AE1416">
        <f>_xlfn.IFNA(VLOOKUP(D1416,states!A$2:D$10,4,FALSE),0)</f>
        <v>0</v>
      </c>
      <c r="AF1416">
        <v>0.5</v>
      </c>
      <c r="AG1416">
        <f>IF(AE1416=0,AF1416,IF(AE1416=1,IF(F1416=0.5,0.5,IF(H1416=1,0.5,1.5)),IF(F1416=0.5,0.5,IF(H1416=1,2.5,1.5))))</f>
        <v>0.5</v>
      </c>
      <c r="AH1416" s="7">
        <f>IF(AC1416="XX",0,1/C1416^(1/5)*IF(E1416=0,100,1)/(E1416+1)^(1/4))</f>
        <v>190.36539387158786</v>
      </c>
    </row>
    <row r="1417" spans="1:34">
      <c r="A1417">
        <v>4770</v>
      </c>
      <c r="B1417" s="1">
        <v>31569.868999999999</v>
      </c>
      <c r="C1417" s="6">
        <v>0.02</v>
      </c>
      <c r="D1417" t="s">
        <v>5</v>
      </c>
      <c r="E1417">
        <v>0</v>
      </c>
      <c r="F1417">
        <v>6.5</v>
      </c>
      <c r="G1417" t="s">
        <v>2</v>
      </c>
      <c r="H1417">
        <v>2</v>
      </c>
      <c r="I1417" t="s">
        <v>0</v>
      </c>
      <c r="J1417">
        <v>0</v>
      </c>
      <c r="K1417">
        <v>7.5</v>
      </c>
      <c r="L1417" t="s">
        <v>2</v>
      </c>
      <c r="M1417">
        <v>2</v>
      </c>
      <c r="N1417" t="s">
        <v>4826</v>
      </c>
      <c r="O1417">
        <v>1</v>
      </c>
      <c r="P1417" t="str">
        <f>D1417&amp;"-"&amp;F1417&amp;"-"&amp;G1417&amp;"-"&amp;E1417&amp;"-"&amp;H1417</f>
        <v>C2Sigma-6.5-f-0-2</v>
      </c>
      <c r="Q1417" t="str">
        <f>I1417&amp;"-"&amp;K1417&amp;"-"&amp;L1417&amp;"-"&amp;J1417&amp;"-"&amp;M1417</f>
        <v>X2Pi-7.5-f-0-2</v>
      </c>
      <c r="R1417">
        <f>B1417+S1417</f>
        <v>32570.555744260997</v>
      </c>
      <c r="S1417">
        <f>_xlfn.IFNA(VLOOKUP(Q1417,'MARVEL-X'!A$2:I$1400,7,FALSE),VLOOKUP(Q1417,MARVEL!A$2:J$1522,10,FALSE))</f>
        <v>1000.6867442609999</v>
      </c>
      <c r="T1417">
        <f>IF(P1417=P1416,R1417+T1416,R1417)</f>
        <v>65140.913629844996</v>
      </c>
      <c r="U1417">
        <f>IF(P1417=P1416,1+U1416,1)</f>
        <v>2</v>
      </c>
      <c r="V1417" t="str">
        <f t="shared" si="22"/>
        <v/>
      </c>
      <c r="W1417" t="str">
        <f>IF(V1417="","",IF(ABS(V1417-R1417)&gt;W$1,ABS(V1417-R1417),""))</f>
        <v/>
      </c>
      <c r="X1417" t="str">
        <f>Y1417&amp;"-"&amp;Z1417&amp;"-"&amp;AC1417&amp;"-"&amp;AD1417&amp;"-"&amp;AG1417</f>
        <v>6.5-f-C-0-0.5</v>
      </c>
      <c r="Y1417">
        <f>F1417</f>
        <v>6.5</v>
      </c>
      <c r="Z1417" s="2" t="str">
        <f>G1417</f>
        <v>f</v>
      </c>
      <c r="AA1417">
        <f>_xlfn.IFNA(VLOOKUP(X1417,'duo-out'!A$2:Q$5000,5,FALSE),E1417+10*(H1417-1)+1+_xlfn.IFNA(VLOOKUP(D1417,states!A$2:C$10,3,FALSE),1))</f>
        <v>118</v>
      </c>
      <c r="AB1417" t="str">
        <f>IF(V1417="","",V1417)</f>
        <v/>
      </c>
      <c r="AC1417" s="2" t="str">
        <f>_xlfn.IFNA(VLOOKUP(D1417,states!A$2:C$10,2,FALSE),"XX")</f>
        <v>C</v>
      </c>
      <c r="AD1417">
        <f>E1417</f>
        <v>0</v>
      </c>
      <c r="AE1417">
        <f>_xlfn.IFNA(VLOOKUP(D1417,states!A$2:D$10,4,FALSE),0)</f>
        <v>0</v>
      </c>
      <c r="AF1417">
        <v>0.5</v>
      </c>
      <c r="AG1417">
        <f>IF(AE1417=0,AF1417,IF(AE1417=1,IF(F1417=0.5,0.5,IF(H1417=1,0.5,1.5)),IF(F1417=0.5,0.5,IF(H1417=1,2.5,1.5))))</f>
        <v>0.5</v>
      </c>
      <c r="AH1417" s="7">
        <f>IF(AC1417="XX",0,1/C1417^(1/5)*IF(E1417=0,100,1)/(E1417+1)^(1/4))</f>
        <v>218.67241478865563</v>
      </c>
    </row>
    <row r="1418" spans="1:34">
      <c r="A1418">
        <v>4494</v>
      </c>
      <c r="B1418" s="1">
        <v>31796.632600000001</v>
      </c>
      <c r="C1418" s="6">
        <v>4.0000000000000001E-3</v>
      </c>
      <c r="D1418" t="s">
        <v>5</v>
      </c>
      <c r="E1418">
        <v>0</v>
      </c>
      <c r="F1418">
        <v>6.5</v>
      </c>
      <c r="G1418" t="s">
        <v>2</v>
      </c>
      <c r="H1418">
        <v>2</v>
      </c>
      <c r="I1418" t="s">
        <v>0</v>
      </c>
      <c r="J1418">
        <v>0</v>
      </c>
      <c r="K1418">
        <v>6.5</v>
      </c>
      <c r="L1418" t="s">
        <v>1</v>
      </c>
      <c r="M1418">
        <v>2</v>
      </c>
      <c r="N1418" t="s">
        <v>4550</v>
      </c>
      <c r="O1418">
        <v>1</v>
      </c>
      <c r="P1418" t="str">
        <f>D1418&amp;"-"&amp;F1418&amp;"-"&amp;G1418&amp;"-"&amp;E1418&amp;"-"&amp;H1418</f>
        <v>C2Sigma-6.5-f-0-2</v>
      </c>
      <c r="Q1418" t="str">
        <f>I1418&amp;"-"&amp;K1418&amp;"-"&amp;L1418&amp;"-"&amp;J1418&amp;"-"&amp;M1418</f>
        <v>X2Pi-6.5-e-0-2</v>
      </c>
      <c r="R1418">
        <f>B1418+S1418</f>
        <v>32570.552272902001</v>
      </c>
      <c r="S1418">
        <f>_xlfn.IFNA(VLOOKUP(Q1418,'MARVEL-X'!A$2:I$1400,7,FALSE),VLOOKUP(Q1418,MARVEL!A$2:J$1522,10,FALSE))</f>
        <v>773.919672902</v>
      </c>
      <c r="T1418">
        <f>IF(P1418=P1417,R1418+T1417,R1418)</f>
        <v>97711.465902747004</v>
      </c>
      <c r="U1418">
        <f>IF(P1418=P1417,1+U1417,1)</f>
        <v>3</v>
      </c>
      <c r="V1418" t="str">
        <f t="shared" si="22"/>
        <v/>
      </c>
      <c r="W1418" t="str">
        <f>IF(V1418="","",IF(ABS(V1418-R1418)&gt;W$1,ABS(V1418-R1418),""))</f>
        <v/>
      </c>
      <c r="X1418" t="str">
        <f>Y1418&amp;"-"&amp;Z1418&amp;"-"&amp;AC1418&amp;"-"&amp;AD1418&amp;"-"&amp;AG1418</f>
        <v>6.5-f-C-0-0.5</v>
      </c>
      <c r="Y1418">
        <f>F1418</f>
        <v>6.5</v>
      </c>
      <c r="Z1418" s="2" t="str">
        <f>G1418</f>
        <v>f</v>
      </c>
      <c r="AA1418">
        <f>_xlfn.IFNA(VLOOKUP(X1418,'duo-out'!A$2:Q$5000,5,FALSE),E1418+10*(H1418-1)+1+_xlfn.IFNA(VLOOKUP(D1418,states!A$2:C$10,3,FALSE),1))</f>
        <v>118</v>
      </c>
      <c r="AB1418" t="str">
        <f>IF(V1418="","",V1418)</f>
        <v/>
      </c>
      <c r="AC1418" s="2" t="str">
        <f>_xlfn.IFNA(VLOOKUP(D1418,states!A$2:C$10,2,FALSE),"XX")</f>
        <v>C</v>
      </c>
      <c r="AD1418">
        <f>E1418</f>
        <v>0</v>
      </c>
      <c r="AE1418">
        <f>_xlfn.IFNA(VLOOKUP(D1418,states!A$2:D$10,4,FALSE),0)</f>
        <v>0</v>
      </c>
      <c r="AF1418">
        <v>0.5</v>
      </c>
      <c r="AG1418">
        <f>IF(AE1418=0,AF1418,IF(AE1418=1,IF(F1418=0.5,0.5,IF(H1418=1,0.5,1.5)),IF(F1418=0.5,0.5,IF(H1418=1,2.5,1.5))))</f>
        <v>0.5</v>
      </c>
      <c r="AH1418" s="7">
        <f>IF(AC1418="XX",0,1/C1418^(1/5)*IF(E1418=0,100,1)/(E1418+1)^(1/4))</f>
        <v>301.7088168272582</v>
      </c>
    </row>
    <row r="1419" spans="1:34">
      <c r="A1419">
        <v>1454</v>
      </c>
      <c r="B1419" s="1">
        <v>32159.71</v>
      </c>
      <c r="C1419" s="6">
        <v>0.1</v>
      </c>
      <c r="D1419" t="s">
        <v>5</v>
      </c>
      <c r="E1419">
        <v>0</v>
      </c>
      <c r="F1419">
        <v>6.5</v>
      </c>
      <c r="G1419" t="s">
        <v>2</v>
      </c>
      <c r="H1419">
        <v>2</v>
      </c>
      <c r="I1419" t="s">
        <v>0</v>
      </c>
      <c r="J1419">
        <v>0</v>
      </c>
      <c r="K1419">
        <v>5.5</v>
      </c>
      <c r="L1419" t="s">
        <v>2</v>
      </c>
      <c r="M1419">
        <v>1</v>
      </c>
      <c r="N1419" t="s">
        <v>1510</v>
      </c>
      <c r="O1419">
        <v>1</v>
      </c>
      <c r="P1419" t="str">
        <f>D1419&amp;"-"&amp;F1419&amp;"-"&amp;G1419&amp;"-"&amp;E1419&amp;"-"&amp;H1419</f>
        <v>C2Sigma-6.5-f-0-2</v>
      </c>
      <c r="Q1419" t="str">
        <f>I1419&amp;"-"&amp;K1419&amp;"-"&amp;L1419&amp;"-"&amp;J1419&amp;"-"&amp;M1419</f>
        <v>X2Pi-5.5-f-0-1</v>
      </c>
      <c r="R1419">
        <f>B1419+S1419</f>
        <v>32570.496010874998</v>
      </c>
      <c r="S1419">
        <f>_xlfn.IFNA(VLOOKUP(Q1419,'MARVEL-X'!A$2:I$1400,7,FALSE),VLOOKUP(Q1419,MARVEL!A$2:J$1522,10,FALSE))</f>
        <v>410.78601087499999</v>
      </c>
      <c r="T1419">
        <f>IF(P1419=P1418,R1419+T1418,R1419)</f>
        <v>130281.961913622</v>
      </c>
      <c r="U1419">
        <f>IF(P1419=P1418,1+U1418,1)</f>
        <v>4</v>
      </c>
      <c r="V1419" t="str">
        <f t="shared" si="22"/>
        <v/>
      </c>
      <c r="W1419" t="str">
        <f>IF(V1419="","",IF(ABS(V1419-R1419)&gt;W$1,ABS(V1419-R1419),""))</f>
        <v/>
      </c>
      <c r="X1419" t="str">
        <f>Y1419&amp;"-"&amp;Z1419&amp;"-"&amp;AC1419&amp;"-"&amp;AD1419&amp;"-"&amp;AG1419</f>
        <v>6.5-f-C-0-0.5</v>
      </c>
      <c r="Y1419">
        <f>F1419</f>
        <v>6.5</v>
      </c>
      <c r="Z1419" s="2" t="str">
        <f>G1419</f>
        <v>f</v>
      </c>
      <c r="AA1419">
        <f>_xlfn.IFNA(VLOOKUP(X1419,'duo-out'!A$2:Q$5000,5,FALSE),E1419+10*(H1419-1)+1+_xlfn.IFNA(VLOOKUP(D1419,states!A$2:C$10,3,FALSE),1))</f>
        <v>118</v>
      </c>
      <c r="AB1419" t="str">
        <f>IF(V1419="","",V1419)</f>
        <v/>
      </c>
      <c r="AC1419" s="2" t="str">
        <f>_xlfn.IFNA(VLOOKUP(D1419,states!A$2:C$10,2,FALSE),"XX")</f>
        <v>C</v>
      </c>
      <c r="AD1419">
        <f>E1419</f>
        <v>0</v>
      </c>
      <c r="AE1419">
        <f>_xlfn.IFNA(VLOOKUP(D1419,states!A$2:D$10,4,FALSE),0)</f>
        <v>0</v>
      </c>
      <c r="AF1419">
        <v>0.5</v>
      </c>
      <c r="AG1419">
        <f>IF(AE1419=0,AF1419,IF(AE1419=1,IF(F1419=0.5,0.5,IF(H1419=1,0.5,1.5)),IF(F1419=0.5,0.5,IF(H1419=1,2.5,1.5))))</f>
        <v>0.5</v>
      </c>
      <c r="AH1419" s="7">
        <f>IF(AC1419="XX",0,1/C1419^(1/5)*IF(E1419=0,100,1)/(E1419+1)^(1/4))</f>
        <v>158.48931924611134</v>
      </c>
    </row>
    <row r="1420" spans="1:34">
      <c r="A1420">
        <v>4688</v>
      </c>
      <c r="B1420" s="1">
        <v>31991.55</v>
      </c>
      <c r="C1420" s="6">
        <v>0.2</v>
      </c>
      <c r="D1420" t="s">
        <v>5</v>
      </c>
      <c r="E1420">
        <v>0</v>
      </c>
      <c r="F1420">
        <v>6.5</v>
      </c>
      <c r="G1420" t="s">
        <v>2</v>
      </c>
      <c r="H1420">
        <v>2</v>
      </c>
      <c r="I1420" t="s">
        <v>0</v>
      </c>
      <c r="J1420">
        <v>0</v>
      </c>
      <c r="K1420">
        <v>5.5</v>
      </c>
      <c r="L1420" t="s">
        <v>2</v>
      </c>
      <c r="M1420">
        <v>2</v>
      </c>
      <c r="N1420" t="s">
        <v>4744</v>
      </c>
      <c r="O1420">
        <v>1</v>
      </c>
      <c r="P1420" t="str">
        <f>D1420&amp;"-"&amp;F1420&amp;"-"&amp;G1420&amp;"-"&amp;E1420&amp;"-"&amp;H1420</f>
        <v>C2Sigma-6.5-f-0-2</v>
      </c>
      <c r="Q1420" t="str">
        <f>I1420&amp;"-"&amp;K1420&amp;"-"&amp;L1420&amp;"-"&amp;J1420&amp;"-"&amp;M1420</f>
        <v>X2Pi-5.5-f-0-2</v>
      </c>
      <c r="R1420">
        <f>B1420+S1420</f>
        <v>32570.530885583998</v>
      </c>
      <c r="S1420">
        <f>_xlfn.IFNA(VLOOKUP(Q1420,'MARVEL-X'!A$2:I$1400,7,FALSE),VLOOKUP(Q1420,MARVEL!A$2:J$1522,10,FALSE))</f>
        <v>578.98088558400002</v>
      </c>
      <c r="T1420">
        <f>IF(P1420=P1419,R1420+T1419,R1420)</f>
        <v>162852.492799206</v>
      </c>
      <c r="U1420">
        <f>IF(P1420=P1419,1+U1419,1)</f>
        <v>5</v>
      </c>
      <c r="V1420" t="str">
        <f t="shared" si="22"/>
        <v/>
      </c>
      <c r="W1420" t="str">
        <f>IF(V1420="","",IF(ABS(V1420-R1420)&gt;W$1,ABS(V1420-R1420),""))</f>
        <v/>
      </c>
      <c r="X1420" t="str">
        <f>Y1420&amp;"-"&amp;Z1420&amp;"-"&amp;AC1420&amp;"-"&amp;AD1420&amp;"-"&amp;AG1420</f>
        <v>6.5-f-C-0-0.5</v>
      </c>
      <c r="Y1420">
        <f>F1420</f>
        <v>6.5</v>
      </c>
      <c r="Z1420" s="2" t="str">
        <f>G1420</f>
        <v>f</v>
      </c>
      <c r="AA1420">
        <f>_xlfn.IFNA(VLOOKUP(X1420,'duo-out'!A$2:Q$5000,5,FALSE),E1420+10*(H1420-1)+1+_xlfn.IFNA(VLOOKUP(D1420,states!A$2:C$10,3,FALSE),1))</f>
        <v>118</v>
      </c>
      <c r="AB1420" t="str">
        <f>IF(V1420="","",V1420)</f>
        <v/>
      </c>
      <c r="AC1420" s="2" t="str">
        <f>_xlfn.IFNA(VLOOKUP(D1420,states!A$2:C$10,2,FALSE),"XX")</f>
        <v>C</v>
      </c>
      <c r="AD1420">
        <f>E1420</f>
        <v>0</v>
      </c>
      <c r="AE1420">
        <f>_xlfn.IFNA(VLOOKUP(D1420,states!A$2:D$10,4,FALSE),0)</f>
        <v>0</v>
      </c>
      <c r="AF1420">
        <v>0.5</v>
      </c>
      <c r="AG1420">
        <f>IF(AE1420=0,AF1420,IF(AE1420=1,IF(F1420=0.5,0.5,IF(H1420=1,0.5,1.5)),IF(F1420=0.5,0.5,IF(H1420=1,2.5,1.5))))</f>
        <v>0.5</v>
      </c>
      <c r="AH1420" s="7">
        <f>IF(AC1420="XX",0,1/C1420^(1/5)*IF(E1420=0,100,1)/(E1420+1)^(1/4))</f>
        <v>137.97296614612148</v>
      </c>
    </row>
    <row r="1421" spans="1:34">
      <c r="A1421">
        <v>4650</v>
      </c>
      <c r="B1421" s="1">
        <v>31796.7</v>
      </c>
      <c r="C1421" s="6">
        <v>0.2</v>
      </c>
      <c r="D1421" t="s">
        <v>5</v>
      </c>
      <c r="E1421">
        <v>0</v>
      </c>
      <c r="F1421">
        <v>6.5</v>
      </c>
      <c r="G1421" t="s">
        <v>2</v>
      </c>
      <c r="H1421">
        <v>2</v>
      </c>
      <c r="I1421" t="s">
        <v>0</v>
      </c>
      <c r="J1421">
        <v>0</v>
      </c>
      <c r="K1421">
        <v>6.5</v>
      </c>
      <c r="L1421" t="s">
        <v>1</v>
      </c>
      <c r="M1421">
        <v>2</v>
      </c>
      <c r="N1421" t="s">
        <v>4706</v>
      </c>
      <c r="O1421">
        <v>1</v>
      </c>
      <c r="P1421" t="str">
        <f>D1421&amp;"-"&amp;F1421&amp;"-"&amp;G1421&amp;"-"&amp;E1421&amp;"-"&amp;H1421</f>
        <v>C2Sigma-6.5-f-0-2</v>
      </c>
      <c r="Q1421" t="str">
        <f>I1421&amp;"-"&amp;K1421&amp;"-"&amp;L1421&amp;"-"&amp;J1421&amp;"-"&amp;M1421</f>
        <v>X2Pi-6.5-e-0-2</v>
      </c>
      <c r="R1421">
        <f>B1421+S1421</f>
        <v>32570.619672902001</v>
      </c>
      <c r="S1421">
        <f>_xlfn.IFNA(VLOOKUP(Q1421,'MARVEL-X'!A$2:I$1400,7,FALSE),VLOOKUP(Q1421,MARVEL!A$2:J$1522,10,FALSE))</f>
        <v>773.919672902</v>
      </c>
      <c r="T1421">
        <f>IF(P1421=P1420,R1421+T1420,R1421)</f>
        <v>195423.11247210798</v>
      </c>
      <c r="U1421">
        <f>IF(P1421=P1420,1+U1420,1)</f>
        <v>6</v>
      </c>
      <c r="V1421" t="str">
        <f t="shared" si="22"/>
        <v/>
      </c>
      <c r="W1421" t="str">
        <f>IF(V1421="","",IF(ABS(V1421-R1421)&gt;W$1,ABS(V1421-R1421),""))</f>
        <v/>
      </c>
      <c r="X1421" t="str">
        <f>Y1421&amp;"-"&amp;Z1421&amp;"-"&amp;AC1421&amp;"-"&amp;AD1421&amp;"-"&amp;AG1421</f>
        <v>6.5-f-C-0-0.5</v>
      </c>
      <c r="Y1421">
        <f>F1421</f>
        <v>6.5</v>
      </c>
      <c r="Z1421" s="2" t="str">
        <f>G1421</f>
        <v>f</v>
      </c>
      <c r="AA1421">
        <f>_xlfn.IFNA(VLOOKUP(X1421,'duo-out'!A$2:Q$5000,5,FALSE),E1421+10*(H1421-1)+1+_xlfn.IFNA(VLOOKUP(D1421,states!A$2:C$10,3,FALSE),1))</f>
        <v>118</v>
      </c>
      <c r="AB1421" t="str">
        <f>IF(V1421="","",V1421)</f>
        <v/>
      </c>
      <c r="AC1421" s="2" t="str">
        <f>_xlfn.IFNA(VLOOKUP(D1421,states!A$2:C$10,2,FALSE),"XX")</f>
        <v>C</v>
      </c>
      <c r="AD1421">
        <f>E1421</f>
        <v>0</v>
      </c>
      <c r="AE1421">
        <f>_xlfn.IFNA(VLOOKUP(D1421,states!A$2:D$10,4,FALSE),0)</f>
        <v>0</v>
      </c>
      <c r="AF1421">
        <v>0.5</v>
      </c>
      <c r="AG1421">
        <f>IF(AE1421=0,AF1421,IF(AE1421=1,IF(F1421=0.5,0.5,IF(H1421=1,0.5,1.5)),IF(F1421=0.5,0.5,IF(H1421=1,2.5,1.5))))</f>
        <v>0.5</v>
      </c>
      <c r="AH1421" s="7">
        <f>IF(AC1421="XX",0,1/C1421^(1/5)*IF(E1421=0,100,1)/(E1421+1)^(1/4))</f>
        <v>137.97296614612148</v>
      </c>
    </row>
    <row r="1422" spans="1:34">
      <c r="A1422">
        <v>4739</v>
      </c>
      <c r="B1422" s="1">
        <v>31569.75</v>
      </c>
      <c r="C1422" s="6">
        <v>0.2</v>
      </c>
      <c r="D1422" t="s">
        <v>5</v>
      </c>
      <c r="E1422">
        <v>0</v>
      </c>
      <c r="F1422">
        <v>6.5</v>
      </c>
      <c r="G1422" t="s">
        <v>2</v>
      </c>
      <c r="H1422">
        <v>2</v>
      </c>
      <c r="I1422" t="s">
        <v>0</v>
      </c>
      <c r="J1422">
        <v>0</v>
      </c>
      <c r="K1422">
        <v>7.5</v>
      </c>
      <c r="L1422" t="s">
        <v>2</v>
      </c>
      <c r="M1422">
        <v>2</v>
      </c>
      <c r="N1422" t="s">
        <v>4795</v>
      </c>
      <c r="O1422">
        <v>1</v>
      </c>
      <c r="P1422" t="str">
        <f>D1422&amp;"-"&amp;F1422&amp;"-"&amp;G1422&amp;"-"&amp;E1422&amp;"-"&amp;H1422</f>
        <v>C2Sigma-6.5-f-0-2</v>
      </c>
      <c r="Q1422" t="str">
        <f>I1422&amp;"-"&amp;K1422&amp;"-"&amp;L1422&amp;"-"&amp;J1422&amp;"-"&amp;M1422</f>
        <v>X2Pi-7.5-f-0-2</v>
      </c>
      <c r="R1422">
        <f>B1422+S1422</f>
        <v>32570.436744260998</v>
      </c>
      <c r="S1422">
        <f>_xlfn.IFNA(VLOOKUP(Q1422,'MARVEL-X'!A$2:I$1400,7,FALSE),VLOOKUP(Q1422,MARVEL!A$2:J$1522,10,FALSE))</f>
        <v>1000.6867442609999</v>
      </c>
      <c r="T1422">
        <f>IF(P1422=P1421,R1422+T1421,R1422)</f>
        <v>227993.54921636899</v>
      </c>
      <c r="U1422">
        <f>IF(P1422=P1421,1+U1421,1)</f>
        <v>7</v>
      </c>
      <c r="V1422" t="str">
        <f t="shared" si="22"/>
        <v/>
      </c>
      <c r="W1422" t="str">
        <f>IF(V1422="","",IF(ABS(V1422-R1422)&gt;W$1,ABS(V1422-R1422),""))</f>
        <v/>
      </c>
      <c r="X1422" t="str">
        <f>Y1422&amp;"-"&amp;Z1422&amp;"-"&amp;AC1422&amp;"-"&amp;AD1422&amp;"-"&amp;AG1422</f>
        <v>6.5-f-C-0-0.5</v>
      </c>
      <c r="Y1422">
        <f>F1422</f>
        <v>6.5</v>
      </c>
      <c r="Z1422" s="2" t="str">
        <f>G1422</f>
        <v>f</v>
      </c>
      <c r="AA1422">
        <f>_xlfn.IFNA(VLOOKUP(X1422,'duo-out'!A$2:Q$5000,5,FALSE),E1422+10*(H1422-1)+1+_xlfn.IFNA(VLOOKUP(D1422,states!A$2:C$10,3,FALSE),1))</f>
        <v>118</v>
      </c>
      <c r="AB1422" t="str">
        <f>IF(V1422="","",V1422)</f>
        <v/>
      </c>
      <c r="AC1422" s="2" t="str">
        <f>_xlfn.IFNA(VLOOKUP(D1422,states!A$2:C$10,2,FALSE),"XX")</f>
        <v>C</v>
      </c>
      <c r="AD1422">
        <f>E1422</f>
        <v>0</v>
      </c>
      <c r="AE1422">
        <f>_xlfn.IFNA(VLOOKUP(D1422,states!A$2:D$10,4,FALSE),0)</f>
        <v>0</v>
      </c>
      <c r="AF1422">
        <v>0.5</v>
      </c>
      <c r="AG1422">
        <f>IF(AE1422=0,AF1422,IF(AE1422=1,IF(F1422=0.5,0.5,IF(H1422=1,0.5,1.5)),IF(F1422=0.5,0.5,IF(H1422=1,2.5,1.5))))</f>
        <v>0.5</v>
      </c>
      <c r="AH1422" s="7">
        <f>IF(AC1422="XX",0,1/C1422^(1/5)*IF(E1422=0,100,1)/(E1422+1)^(1/4))</f>
        <v>137.97296614612148</v>
      </c>
    </row>
    <row r="1423" spans="1:34">
      <c r="A1423">
        <v>4870</v>
      </c>
      <c r="B1423" s="1">
        <v>31991.603999999999</v>
      </c>
      <c r="C1423" s="6">
        <v>0.05</v>
      </c>
      <c r="D1423" t="s">
        <v>5</v>
      </c>
      <c r="E1423">
        <v>0</v>
      </c>
      <c r="F1423">
        <v>6.5</v>
      </c>
      <c r="G1423" t="s">
        <v>2</v>
      </c>
      <c r="H1423">
        <v>2</v>
      </c>
      <c r="I1423" t="s">
        <v>0</v>
      </c>
      <c r="J1423">
        <v>0</v>
      </c>
      <c r="K1423">
        <v>5.5</v>
      </c>
      <c r="L1423" t="s">
        <v>2</v>
      </c>
      <c r="M1423">
        <v>2</v>
      </c>
      <c r="N1423" t="s">
        <v>4926</v>
      </c>
      <c r="O1423">
        <v>1</v>
      </c>
      <c r="P1423" t="str">
        <f>D1423&amp;"-"&amp;F1423&amp;"-"&amp;G1423&amp;"-"&amp;E1423&amp;"-"&amp;H1423</f>
        <v>C2Sigma-6.5-f-0-2</v>
      </c>
      <c r="Q1423" t="str">
        <f>I1423&amp;"-"&amp;K1423&amp;"-"&amp;L1423&amp;"-"&amp;J1423&amp;"-"&amp;M1423</f>
        <v>X2Pi-5.5-f-0-2</v>
      </c>
      <c r="R1423">
        <f>B1423+S1423</f>
        <v>32570.584885583998</v>
      </c>
      <c r="S1423">
        <f>_xlfn.IFNA(VLOOKUP(Q1423,'MARVEL-X'!A$2:I$1400,7,FALSE),VLOOKUP(Q1423,MARVEL!A$2:J$1522,10,FALSE))</f>
        <v>578.98088558400002</v>
      </c>
      <c r="T1423">
        <f>IF(P1423=P1422,R1423+T1422,R1423)</f>
        <v>260564.13410195298</v>
      </c>
      <c r="U1423">
        <f>IF(P1423=P1422,1+U1422,1)</f>
        <v>8</v>
      </c>
      <c r="V1423">
        <f t="shared" si="22"/>
        <v>32570.516762744122</v>
      </c>
      <c r="W1423">
        <f>IF(V1423="","",IF(ABS(V1423-R1423)&gt;W$1,ABS(V1423-R1423),""))</f>
        <v>6.8122839875286445E-2</v>
      </c>
      <c r="X1423" t="str">
        <f>Y1423&amp;"-"&amp;Z1423&amp;"-"&amp;AC1423&amp;"-"&amp;AD1423&amp;"-"&amp;AG1423</f>
        <v>6.5-f-C-0-0.5</v>
      </c>
      <c r="Y1423">
        <f>F1423</f>
        <v>6.5</v>
      </c>
      <c r="Z1423" s="2" t="str">
        <f>G1423</f>
        <v>f</v>
      </c>
      <c r="AA1423">
        <f>_xlfn.IFNA(VLOOKUP(X1423,'duo-out'!A$2:Q$5000,5,FALSE),E1423+10*(H1423-1)+1+_xlfn.IFNA(VLOOKUP(D1423,states!A$2:C$10,3,FALSE),1))</f>
        <v>118</v>
      </c>
      <c r="AB1423">
        <f>IF(V1423="","",V1423)</f>
        <v>32570.516762744122</v>
      </c>
      <c r="AC1423" s="2" t="str">
        <f>_xlfn.IFNA(VLOOKUP(D1423,states!A$2:C$10,2,FALSE),"XX")</f>
        <v>C</v>
      </c>
      <c r="AD1423">
        <f>E1423</f>
        <v>0</v>
      </c>
      <c r="AE1423">
        <f>_xlfn.IFNA(VLOOKUP(D1423,states!A$2:D$10,4,FALSE),0)</f>
        <v>0</v>
      </c>
      <c r="AF1423">
        <v>0.5</v>
      </c>
      <c r="AG1423">
        <f>IF(AE1423=0,AF1423,IF(AE1423=1,IF(F1423=0.5,0.5,IF(H1423=1,0.5,1.5)),IF(F1423=0.5,0.5,IF(H1423=1,2.5,1.5))))</f>
        <v>0.5</v>
      </c>
      <c r="AH1423" s="7">
        <f>IF(AC1423="XX",0,1/C1423^(1/5)*IF(E1423=0,100,1)/(E1423+1)^(1/4))</f>
        <v>182.05642030260799</v>
      </c>
    </row>
    <row r="1424" spans="1:34">
      <c r="A1424">
        <v>4568</v>
      </c>
      <c r="B1424" s="1">
        <v>31662.85</v>
      </c>
      <c r="C1424" s="6">
        <v>0.2</v>
      </c>
      <c r="D1424" t="s">
        <v>5</v>
      </c>
      <c r="E1424">
        <v>1</v>
      </c>
      <c r="F1424">
        <v>6.5</v>
      </c>
      <c r="G1424" t="s">
        <v>2</v>
      </c>
      <c r="H1424">
        <v>2</v>
      </c>
      <c r="I1424" t="s">
        <v>0</v>
      </c>
      <c r="J1424">
        <v>1</v>
      </c>
      <c r="K1424">
        <v>6.5</v>
      </c>
      <c r="L1424" t="s">
        <v>1</v>
      </c>
      <c r="M1424">
        <v>2</v>
      </c>
      <c r="N1424" t="s">
        <v>4624</v>
      </c>
      <c r="O1424">
        <v>1</v>
      </c>
      <c r="P1424" t="str">
        <f>D1424&amp;"-"&amp;F1424&amp;"-"&amp;G1424&amp;"-"&amp;E1424&amp;"-"&amp;H1424</f>
        <v>C2Sigma-6.5-f-1-2</v>
      </c>
      <c r="Q1424" t="str">
        <f>I1424&amp;"-"&amp;K1424&amp;"-"&amp;L1424&amp;"-"&amp;J1424&amp;"-"&amp;M1424</f>
        <v>X2Pi-6.5-e-1-2</v>
      </c>
      <c r="R1424">
        <f>B1424+S1424</f>
        <v>35140.184483961995</v>
      </c>
      <c r="S1424">
        <f>_xlfn.IFNA(VLOOKUP(Q1424,'MARVEL-X'!A$2:I$1400,7,FALSE),VLOOKUP(Q1424,MARVEL!A$2:J$1522,10,FALSE))</f>
        <v>3477.3344839619999</v>
      </c>
      <c r="T1424">
        <f>IF(P1424=P1423,R1424+T1423,R1424)</f>
        <v>35140.184483961995</v>
      </c>
      <c r="U1424">
        <f>IF(P1424=P1423,1+U1423,1)</f>
        <v>1</v>
      </c>
      <c r="V1424" t="str">
        <f t="shared" si="22"/>
        <v/>
      </c>
      <c r="W1424" t="str">
        <f>IF(V1424="","",IF(ABS(V1424-R1424)&gt;W$1,ABS(V1424-R1424),""))</f>
        <v/>
      </c>
      <c r="X1424" t="str">
        <f>Y1424&amp;"-"&amp;Z1424&amp;"-"&amp;AC1424&amp;"-"&amp;AD1424&amp;"-"&amp;AG1424</f>
        <v>6.5-f-C-1-0.5</v>
      </c>
      <c r="Y1424">
        <f>F1424</f>
        <v>6.5</v>
      </c>
      <c r="Z1424" s="2" t="str">
        <f>G1424</f>
        <v>f</v>
      </c>
      <c r="AA1424">
        <f>_xlfn.IFNA(VLOOKUP(X1424,'duo-out'!A$2:Q$5000,5,FALSE),E1424+10*(H1424-1)+1+_xlfn.IFNA(VLOOKUP(D1424,states!A$2:C$10,3,FALSE),1))</f>
        <v>135</v>
      </c>
      <c r="AB1424" t="str">
        <f>IF(V1424="","",V1424)</f>
        <v/>
      </c>
      <c r="AC1424" s="2" t="str">
        <f>_xlfn.IFNA(VLOOKUP(D1424,states!A$2:C$10,2,FALSE),"XX")</f>
        <v>C</v>
      </c>
      <c r="AD1424">
        <f>E1424</f>
        <v>1</v>
      </c>
      <c r="AE1424">
        <f>_xlfn.IFNA(VLOOKUP(D1424,states!A$2:D$10,4,FALSE),0)</f>
        <v>0</v>
      </c>
      <c r="AF1424">
        <v>0.5</v>
      </c>
      <c r="AG1424">
        <f>IF(AE1424=0,AF1424,IF(AE1424=1,IF(F1424=0.5,0.5,IF(H1424=1,0.5,1.5)),IF(F1424=0.5,0.5,IF(H1424=1,2.5,1.5))))</f>
        <v>0.5</v>
      </c>
      <c r="AH1424" s="7">
        <f>IF(AC1424="XX",0,1/C1424^(1/5)*IF(E1424=0,100,1)/(E1424+1)^(1/4))</f>
        <v>1.1602097263419568</v>
      </c>
    </row>
    <row r="1425" spans="1:34">
      <c r="A1425">
        <v>4531</v>
      </c>
      <c r="B1425" s="1">
        <v>31444.65</v>
      </c>
      <c r="C1425" s="6">
        <v>0.2</v>
      </c>
      <c r="D1425" t="s">
        <v>5</v>
      </c>
      <c r="E1425">
        <v>1</v>
      </c>
      <c r="F1425">
        <v>6.5</v>
      </c>
      <c r="G1425" t="s">
        <v>2</v>
      </c>
      <c r="H1425">
        <v>2</v>
      </c>
      <c r="I1425" t="s">
        <v>0</v>
      </c>
      <c r="J1425">
        <v>1</v>
      </c>
      <c r="K1425">
        <v>7.5</v>
      </c>
      <c r="L1425" t="s">
        <v>2</v>
      </c>
      <c r="M1425">
        <v>2</v>
      </c>
      <c r="N1425" t="s">
        <v>4587</v>
      </c>
      <c r="O1425">
        <v>1</v>
      </c>
      <c r="P1425" t="str">
        <f>D1425&amp;"-"&amp;F1425&amp;"-"&amp;G1425&amp;"-"&amp;E1425&amp;"-"&amp;H1425</f>
        <v>C2Sigma-6.5-f-1-2</v>
      </c>
      <c r="Q1425" t="str">
        <f>I1425&amp;"-"&amp;K1425&amp;"-"&amp;L1425&amp;"-"&amp;J1425&amp;"-"&amp;M1425</f>
        <v>X2Pi-7.5-f-1-2</v>
      </c>
      <c r="R1425">
        <f>B1425+S1425</f>
        <v>35140.208844601999</v>
      </c>
      <c r="S1425">
        <f>_xlfn.IFNA(VLOOKUP(Q1425,'MARVEL-X'!A$2:I$1400,7,FALSE),VLOOKUP(Q1425,MARVEL!A$2:J$1522,10,FALSE))</f>
        <v>3695.5588446020001</v>
      </c>
      <c r="T1425">
        <f>IF(P1425=P1424,R1425+T1424,R1425)</f>
        <v>70280.393328563994</v>
      </c>
      <c r="U1425">
        <f>IF(P1425=P1424,1+U1424,1)</f>
        <v>2</v>
      </c>
      <c r="V1425" t="str">
        <f t="shared" si="22"/>
        <v/>
      </c>
      <c r="W1425" t="str">
        <f>IF(V1425="","",IF(ABS(V1425-R1425)&gt;W$1,ABS(V1425-R1425),""))</f>
        <v/>
      </c>
      <c r="X1425" t="str">
        <f>Y1425&amp;"-"&amp;Z1425&amp;"-"&amp;AC1425&amp;"-"&amp;AD1425&amp;"-"&amp;AG1425</f>
        <v>6.5-f-C-1-0.5</v>
      </c>
      <c r="Y1425">
        <f>F1425</f>
        <v>6.5</v>
      </c>
      <c r="Z1425" s="2" t="str">
        <f>G1425</f>
        <v>f</v>
      </c>
      <c r="AA1425">
        <f>_xlfn.IFNA(VLOOKUP(X1425,'duo-out'!A$2:Q$5000,5,FALSE),E1425+10*(H1425-1)+1+_xlfn.IFNA(VLOOKUP(D1425,states!A$2:C$10,3,FALSE),1))</f>
        <v>135</v>
      </c>
      <c r="AB1425" t="str">
        <f>IF(V1425="","",V1425)</f>
        <v/>
      </c>
      <c r="AC1425" s="2" t="str">
        <f>_xlfn.IFNA(VLOOKUP(D1425,states!A$2:C$10,2,FALSE),"XX")</f>
        <v>C</v>
      </c>
      <c r="AD1425">
        <f>E1425</f>
        <v>1</v>
      </c>
      <c r="AE1425">
        <f>_xlfn.IFNA(VLOOKUP(D1425,states!A$2:D$10,4,FALSE),0)</f>
        <v>0</v>
      </c>
      <c r="AF1425">
        <v>0.5</v>
      </c>
      <c r="AG1425">
        <f>IF(AE1425=0,AF1425,IF(AE1425=1,IF(F1425=0.5,0.5,IF(H1425=1,0.5,1.5)),IF(F1425=0.5,0.5,IF(H1425=1,2.5,1.5))))</f>
        <v>0.5</v>
      </c>
      <c r="AH1425" s="7">
        <f>IF(AC1425="XX",0,1/C1425^(1/5)*IF(E1425=0,100,1)/(E1425+1)^(1/4))</f>
        <v>1.1602097263419568</v>
      </c>
    </row>
    <row r="1426" spans="1:34">
      <c r="A1426">
        <v>4607</v>
      </c>
      <c r="B1426" s="1">
        <v>31850.48</v>
      </c>
      <c r="C1426" s="6">
        <v>0.2</v>
      </c>
      <c r="D1426" t="s">
        <v>5</v>
      </c>
      <c r="E1426">
        <v>1</v>
      </c>
      <c r="F1426">
        <v>6.5</v>
      </c>
      <c r="G1426" t="s">
        <v>2</v>
      </c>
      <c r="H1426">
        <v>2</v>
      </c>
      <c r="I1426" t="s">
        <v>0</v>
      </c>
      <c r="J1426">
        <v>1</v>
      </c>
      <c r="K1426">
        <v>5.5</v>
      </c>
      <c r="L1426" t="s">
        <v>2</v>
      </c>
      <c r="M1426">
        <v>2</v>
      </c>
      <c r="N1426" t="s">
        <v>4663</v>
      </c>
      <c r="O1426">
        <v>1</v>
      </c>
      <c r="P1426" t="str">
        <f>D1426&amp;"-"&amp;F1426&amp;"-"&amp;G1426&amp;"-"&amp;E1426&amp;"-"&amp;H1426</f>
        <v>C2Sigma-6.5-f-1-2</v>
      </c>
      <c r="Q1426" t="str">
        <f>I1426&amp;"-"&amp;K1426&amp;"-"&amp;L1426&amp;"-"&amp;J1426&amp;"-"&amp;M1426</f>
        <v>X2Pi-5.5-f-1-2</v>
      </c>
      <c r="R1426">
        <f>B1426+S1426</f>
        <v>35140.202775202</v>
      </c>
      <c r="S1426">
        <f>_xlfn.IFNA(VLOOKUP(Q1426,'MARVEL-X'!A$2:I$1400,7,FALSE),VLOOKUP(Q1426,MARVEL!A$2:J$1522,10,FALSE))</f>
        <v>3289.7227752019999</v>
      </c>
      <c r="T1426">
        <f>IF(P1426=P1425,R1426+T1425,R1426)</f>
        <v>105420.596103766</v>
      </c>
      <c r="U1426">
        <f>IF(P1426=P1425,1+U1425,1)</f>
        <v>3</v>
      </c>
      <c r="V1426" t="str">
        <f t="shared" si="22"/>
        <v/>
      </c>
      <c r="W1426" t="str">
        <f>IF(V1426="","",IF(ABS(V1426-R1426)&gt;W$1,ABS(V1426-R1426),""))</f>
        <v/>
      </c>
      <c r="X1426" t="str">
        <f>Y1426&amp;"-"&amp;Z1426&amp;"-"&amp;AC1426&amp;"-"&amp;AD1426&amp;"-"&amp;AG1426</f>
        <v>6.5-f-C-1-0.5</v>
      </c>
      <c r="Y1426">
        <f>F1426</f>
        <v>6.5</v>
      </c>
      <c r="Z1426" s="2" t="str">
        <f>G1426</f>
        <v>f</v>
      </c>
      <c r="AA1426">
        <f>_xlfn.IFNA(VLOOKUP(X1426,'duo-out'!A$2:Q$5000,5,FALSE),E1426+10*(H1426-1)+1+_xlfn.IFNA(VLOOKUP(D1426,states!A$2:C$10,3,FALSE),1))</f>
        <v>135</v>
      </c>
      <c r="AB1426" t="str">
        <f>IF(V1426="","",V1426)</f>
        <v/>
      </c>
      <c r="AC1426" s="2" t="str">
        <f>_xlfn.IFNA(VLOOKUP(D1426,states!A$2:C$10,2,FALSE),"XX")</f>
        <v>C</v>
      </c>
      <c r="AD1426">
        <f>E1426</f>
        <v>1</v>
      </c>
      <c r="AE1426">
        <f>_xlfn.IFNA(VLOOKUP(D1426,states!A$2:D$10,4,FALSE),0)</f>
        <v>0</v>
      </c>
      <c r="AF1426">
        <v>0.5</v>
      </c>
      <c r="AG1426">
        <f>IF(AE1426=0,AF1426,IF(AE1426=1,IF(F1426=0.5,0.5,IF(H1426=1,0.5,1.5)),IF(F1426=0.5,0.5,IF(H1426=1,2.5,1.5))))</f>
        <v>0.5</v>
      </c>
      <c r="AH1426" s="7">
        <f>IF(AC1426="XX",0,1/C1426^(1/5)*IF(E1426=0,100,1)/(E1426+1)^(1/4))</f>
        <v>1.1602097263419568</v>
      </c>
    </row>
    <row r="1427" spans="1:34">
      <c r="A1427">
        <v>4898</v>
      </c>
      <c r="B1427" s="1">
        <v>31444.677</v>
      </c>
      <c r="C1427" s="6">
        <v>0.05</v>
      </c>
      <c r="D1427" t="s">
        <v>5</v>
      </c>
      <c r="E1427">
        <v>1</v>
      </c>
      <c r="F1427">
        <v>6.5</v>
      </c>
      <c r="G1427" t="s">
        <v>2</v>
      </c>
      <c r="H1427">
        <v>2</v>
      </c>
      <c r="I1427" t="s">
        <v>0</v>
      </c>
      <c r="J1427">
        <v>1</v>
      </c>
      <c r="K1427">
        <v>7.5</v>
      </c>
      <c r="L1427" t="s">
        <v>2</v>
      </c>
      <c r="M1427">
        <v>2</v>
      </c>
      <c r="N1427" t="s">
        <v>4954</v>
      </c>
      <c r="O1427">
        <v>1</v>
      </c>
      <c r="P1427" t="str">
        <f>D1427&amp;"-"&amp;F1427&amp;"-"&amp;G1427&amp;"-"&amp;E1427&amp;"-"&amp;H1427</f>
        <v>C2Sigma-6.5-f-1-2</v>
      </c>
      <c r="Q1427" t="str">
        <f>I1427&amp;"-"&amp;K1427&amp;"-"&amp;L1427&amp;"-"&amp;J1427&amp;"-"&amp;M1427</f>
        <v>X2Pi-7.5-f-1-2</v>
      </c>
      <c r="R1427">
        <f>B1427+S1427</f>
        <v>35140.235844602001</v>
      </c>
      <c r="S1427">
        <f>_xlfn.IFNA(VLOOKUP(Q1427,'MARVEL-X'!A$2:I$1400,7,FALSE),VLOOKUP(Q1427,MARVEL!A$2:J$1522,10,FALSE))</f>
        <v>3695.5588446020001</v>
      </c>
      <c r="T1427">
        <f>IF(P1427=P1426,R1427+T1426,R1427)</f>
        <v>140560.831948368</v>
      </c>
      <c r="U1427">
        <f>IF(P1427=P1426,1+U1426,1)</f>
        <v>4</v>
      </c>
      <c r="V1427" t="str">
        <f t="shared" si="22"/>
        <v/>
      </c>
      <c r="W1427" t="str">
        <f>IF(V1427="","",IF(ABS(V1427-R1427)&gt;W$1,ABS(V1427-R1427),""))</f>
        <v/>
      </c>
      <c r="X1427" t="str">
        <f>Y1427&amp;"-"&amp;Z1427&amp;"-"&amp;AC1427&amp;"-"&amp;AD1427&amp;"-"&amp;AG1427</f>
        <v>6.5-f-C-1-0.5</v>
      </c>
      <c r="Y1427">
        <f>F1427</f>
        <v>6.5</v>
      </c>
      <c r="Z1427" s="2" t="str">
        <f>G1427</f>
        <v>f</v>
      </c>
      <c r="AA1427">
        <f>_xlfn.IFNA(VLOOKUP(X1427,'duo-out'!A$2:Q$5000,5,FALSE),E1427+10*(H1427-1)+1+_xlfn.IFNA(VLOOKUP(D1427,states!A$2:C$10,3,FALSE),1))</f>
        <v>135</v>
      </c>
      <c r="AB1427" t="str">
        <f>IF(V1427="","",V1427)</f>
        <v/>
      </c>
      <c r="AC1427" s="2" t="str">
        <f>_xlfn.IFNA(VLOOKUP(D1427,states!A$2:C$10,2,FALSE),"XX")</f>
        <v>C</v>
      </c>
      <c r="AD1427">
        <f>E1427</f>
        <v>1</v>
      </c>
      <c r="AE1427">
        <f>_xlfn.IFNA(VLOOKUP(D1427,states!A$2:D$10,4,FALSE),0)</f>
        <v>0</v>
      </c>
      <c r="AF1427">
        <v>0.5</v>
      </c>
      <c r="AG1427">
        <f>IF(AE1427=0,AF1427,IF(AE1427=1,IF(F1427=0.5,0.5,IF(H1427=1,0.5,1.5)),IF(F1427=0.5,0.5,IF(H1427=1,2.5,1.5))))</f>
        <v>0.5</v>
      </c>
      <c r="AH1427" s="7">
        <f>IF(AC1427="XX",0,1/C1427^(1/5)*IF(E1427=0,100,1)/(E1427+1)^(1/4))</f>
        <v>1.5309059120638666</v>
      </c>
    </row>
    <row r="1428" spans="1:34">
      <c r="A1428">
        <v>4951</v>
      </c>
      <c r="B1428" s="1">
        <v>31850.502</v>
      </c>
      <c r="C1428" s="6">
        <v>0.05</v>
      </c>
      <c r="D1428" t="s">
        <v>5</v>
      </c>
      <c r="E1428">
        <v>1</v>
      </c>
      <c r="F1428">
        <v>6.5</v>
      </c>
      <c r="G1428" t="s">
        <v>2</v>
      </c>
      <c r="H1428">
        <v>2</v>
      </c>
      <c r="I1428" t="s">
        <v>0</v>
      </c>
      <c r="J1428">
        <v>1</v>
      </c>
      <c r="K1428">
        <v>5.5</v>
      </c>
      <c r="L1428" t="s">
        <v>2</v>
      </c>
      <c r="M1428">
        <v>2</v>
      </c>
      <c r="N1428" t="s">
        <v>5007</v>
      </c>
      <c r="O1428">
        <v>1</v>
      </c>
      <c r="P1428" t="str">
        <f>D1428&amp;"-"&amp;F1428&amp;"-"&amp;G1428&amp;"-"&amp;E1428&amp;"-"&amp;H1428</f>
        <v>C2Sigma-6.5-f-1-2</v>
      </c>
      <c r="Q1428" t="str">
        <f>I1428&amp;"-"&amp;K1428&amp;"-"&amp;L1428&amp;"-"&amp;J1428&amp;"-"&amp;M1428</f>
        <v>X2Pi-5.5-f-1-2</v>
      </c>
      <c r="R1428">
        <f>B1428+S1428</f>
        <v>35140.224775201998</v>
      </c>
      <c r="S1428">
        <f>_xlfn.IFNA(VLOOKUP(Q1428,'MARVEL-X'!A$2:I$1400,7,FALSE),VLOOKUP(Q1428,MARVEL!A$2:J$1522,10,FALSE))</f>
        <v>3289.7227752019999</v>
      </c>
      <c r="T1428">
        <f>IF(P1428=P1427,R1428+T1427,R1428)</f>
        <v>175701.05672356999</v>
      </c>
      <c r="U1428">
        <f>IF(P1428=P1427,1+U1427,1)</f>
        <v>5</v>
      </c>
      <c r="V1428" t="str">
        <f t="shared" si="22"/>
        <v/>
      </c>
      <c r="W1428" t="str">
        <f>IF(V1428="","",IF(ABS(V1428-R1428)&gt;W$1,ABS(V1428-R1428),""))</f>
        <v/>
      </c>
      <c r="X1428" t="str">
        <f>Y1428&amp;"-"&amp;Z1428&amp;"-"&amp;AC1428&amp;"-"&amp;AD1428&amp;"-"&amp;AG1428</f>
        <v>6.5-f-C-1-0.5</v>
      </c>
      <c r="Y1428">
        <f>F1428</f>
        <v>6.5</v>
      </c>
      <c r="Z1428" s="2" t="str">
        <f>G1428</f>
        <v>f</v>
      </c>
      <c r="AA1428">
        <f>_xlfn.IFNA(VLOOKUP(X1428,'duo-out'!A$2:Q$5000,5,FALSE),E1428+10*(H1428-1)+1+_xlfn.IFNA(VLOOKUP(D1428,states!A$2:C$10,3,FALSE),1))</f>
        <v>135</v>
      </c>
      <c r="AB1428" t="str">
        <f>IF(V1428="","",V1428)</f>
        <v/>
      </c>
      <c r="AC1428" s="2" t="str">
        <f>_xlfn.IFNA(VLOOKUP(D1428,states!A$2:C$10,2,FALSE),"XX")</f>
        <v>C</v>
      </c>
      <c r="AD1428">
        <f>E1428</f>
        <v>1</v>
      </c>
      <c r="AE1428">
        <f>_xlfn.IFNA(VLOOKUP(D1428,states!A$2:D$10,4,FALSE),0)</f>
        <v>0</v>
      </c>
      <c r="AF1428">
        <v>0.5</v>
      </c>
      <c r="AG1428">
        <f>IF(AE1428=0,AF1428,IF(AE1428=1,IF(F1428=0.5,0.5,IF(H1428=1,0.5,1.5)),IF(F1428=0.5,0.5,IF(H1428=1,2.5,1.5))))</f>
        <v>0.5</v>
      </c>
      <c r="AH1428" s="7">
        <f>IF(AC1428="XX",0,1/C1428^(1/5)*IF(E1428=0,100,1)/(E1428+1)^(1/4))</f>
        <v>1.5309059120638666</v>
      </c>
    </row>
    <row r="1429" spans="1:34">
      <c r="A1429">
        <v>4926</v>
      </c>
      <c r="B1429" s="1">
        <v>31662.913</v>
      </c>
      <c r="C1429" s="6">
        <v>0.05</v>
      </c>
      <c r="D1429" t="s">
        <v>5</v>
      </c>
      <c r="E1429">
        <v>1</v>
      </c>
      <c r="F1429">
        <v>6.5</v>
      </c>
      <c r="G1429" t="s">
        <v>2</v>
      </c>
      <c r="H1429">
        <v>2</v>
      </c>
      <c r="I1429" t="s">
        <v>0</v>
      </c>
      <c r="J1429">
        <v>1</v>
      </c>
      <c r="K1429">
        <v>6.5</v>
      </c>
      <c r="L1429" t="s">
        <v>1</v>
      </c>
      <c r="M1429">
        <v>2</v>
      </c>
      <c r="N1429" t="s">
        <v>4982</v>
      </c>
      <c r="O1429">
        <v>1</v>
      </c>
      <c r="P1429" t="str">
        <f>D1429&amp;"-"&amp;F1429&amp;"-"&amp;G1429&amp;"-"&amp;E1429&amp;"-"&amp;H1429</f>
        <v>C2Sigma-6.5-f-1-2</v>
      </c>
      <c r="Q1429" t="str">
        <f>I1429&amp;"-"&amp;K1429&amp;"-"&amp;L1429&amp;"-"&amp;J1429&amp;"-"&amp;M1429</f>
        <v>X2Pi-6.5-e-1-2</v>
      </c>
      <c r="R1429">
        <f>B1429+S1429</f>
        <v>35140.247483961997</v>
      </c>
      <c r="S1429">
        <f>_xlfn.IFNA(VLOOKUP(Q1429,'MARVEL-X'!A$2:I$1400,7,FALSE),VLOOKUP(Q1429,MARVEL!A$2:J$1522,10,FALSE))</f>
        <v>3477.3344839619999</v>
      </c>
      <c r="T1429">
        <f>IF(P1429=P1428,R1429+T1428,R1429)</f>
        <v>210841.30420753197</v>
      </c>
      <c r="U1429">
        <f>IF(P1429=P1428,1+U1428,1)</f>
        <v>6</v>
      </c>
      <c r="V1429">
        <f t="shared" si="22"/>
        <v>35140.217367921992</v>
      </c>
      <c r="W1429" t="str">
        <f>IF(V1429="","",IF(ABS(V1429-R1429)&gt;W$1,ABS(V1429-R1429),""))</f>
        <v/>
      </c>
      <c r="X1429" t="str">
        <f>Y1429&amp;"-"&amp;Z1429&amp;"-"&amp;AC1429&amp;"-"&amp;AD1429&amp;"-"&amp;AG1429</f>
        <v>6.5-f-C-1-0.5</v>
      </c>
      <c r="Y1429">
        <f>F1429</f>
        <v>6.5</v>
      </c>
      <c r="Z1429" s="2" t="str">
        <f>G1429</f>
        <v>f</v>
      </c>
      <c r="AA1429">
        <f>_xlfn.IFNA(VLOOKUP(X1429,'duo-out'!A$2:Q$5000,5,FALSE),E1429+10*(H1429-1)+1+_xlfn.IFNA(VLOOKUP(D1429,states!A$2:C$10,3,FALSE),1))</f>
        <v>135</v>
      </c>
      <c r="AB1429">
        <f>IF(V1429="","",V1429)</f>
        <v>35140.217367921992</v>
      </c>
      <c r="AC1429" s="2" t="str">
        <f>_xlfn.IFNA(VLOOKUP(D1429,states!A$2:C$10,2,FALSE),"XX")</f>
        <v>C</v>
      </c>
      <c r="AD1429">
        <f>E1429</f>
        <v>1</v>
      </c>
      <c r="AE1429">
        <f>_xlfn.IFNA(VLOOKUP(D1429,states!A$2:D$10,4,FALSE),0)</f>
        <v>0</v>
      </c>
      <c r="AF1429">
        <v>0.5</v>
      </c>
      <c r="AG1429">
        <f>IF(AE1429=0,AF1429,IF(AE1429=1,IF(F1429=0.5,0.5,IF(H1429=1,0.5,1.5)),IF(F1429=0.5,0.5,IF(H1429=1,2.5,1.5))))</f>
        <v>0.5</v>
      </c>
      <c r="AH1429" s="7">
        <f>IF(AC1429="XX",0,1/C1429^(1/5)*IF(E1429=0,100,1)/(E1429+1)^(1/4))</f>
        <v>1.5309059120638666</v>
      </c>
    </row>
    <row r="1430" spans="1:34">
      <c r="A1430">
        <v>1495</v>
      </c>
      <c r="B1430" s="1">
        <v>31403.17</v>
      </c>
      <c r="C1430" s="6">
        <v>0.1</v>
      </c>
      <c r="D1430" t="s">
        <v>5</v>
      </c>
      <c r="E1430">
        <v>2</v>
      </c>
      <c r="F1430">
        <v>6.5</v>
      </c>
      <c r="G1430" t="s">
        <v>2</v>
      </c>
      <c r="H1430">
        <v>2</v>
      </c>
      <c r="I1430" t="s">
        <v>0</v>
      </c>
      <c r="J1430">
        <v>2</v>
      </c>
      <c r="K1430">
        <v>6.5</v>
      </c>
      <c r="L1430" t="s">
        <v>1</v>
      </c>
      <c r="M1430">
        <v>2</v>
      </c>
      <c r="N1430" t="s">
        <v>1551</v>
      </c>
      <c r="O1430">
        <v>1</v>
      </c>
      <c r="P1430" t="str">
        <f>D1430&amp;"-"&amp;F1430&amp;"-"&amp;G1430&amp;"-"&amp;E1430&amp;"-"&amp;H1430</f>
        <v>C2Sigma-6.5-f-2-2</v>
      </c>
      <c r="Q1430" t="str">
        <f>I1430&amp;"-"&amp;K1430&amp;"-"&amp;L1430&amp;"-"&amp;J1430&amp;"-"&amp;M1430</f>
        <v>X2Pi-6.5-e-2-2</v>
      </c>
      <c r="R1430">
        <f>B1430+S1430</f>
        <v>37458.118959009997</v>
      </c>
      <c r="S1430">
        <f>_xlfn.IFNA(VLOOKUP(Q1430,'MARVEL-X'!A$2:I$1400,7,FALSE),VLOOKUP(Q1430,MARVEL!A$2:J$1522,10,FALSE))</f>
        <v>6054.9489590100002</v>
      </c>
      <c r="T1430">
        <f>IF(P1430=P1429,R1430+T1429,R1430)</f>
        <v>37458.118959009997</v>
      </c>
      <c r="U1430">
        <f>IF(P1430=P1429,1+U1429,1)</f>
        <v>1</v>
      </c>
      <c r="V1430" t="str">
        <f t="shared" si="22"/>
        <v/>
      </c>
      <c r="W1430" t="str">
        <f>IF(V1430="","",IF(ABS(V1430-R1430)&gt;W$1,ABS(V1430-R1430),""))</f>
        <v/>
      </c>
      <c r="X1430" t="str">
        <f>Y1430&amp;"-"&amp;Z1430&amp;"-"&amp;AC1430&amp;"-"&amp;AD1430&amp;"-"&amp;AG1430</f>
        <v>6.5-f-C-2-0.5</v>
      </c>
      <c r="Y1430">
        <f>F1430</f>
        <v>6.5</v>
      </c>
      <c r="Z1430" s="2" t="str">
        <f>G1430</f>
        <v>f</v>
      </c>
      <c r="AA1430">
        <f>_xlfn.IFNA(VLOOKUP(X1430,'duo-out'!A$2:Q$5000,5,FALSE),E1430+10*(H1430-1)+1+_xlfn.IFNA(VLOOKUP(D1430,states!A$2:C$10,3,FALSE),1))</f>
        <v>147</v>
      </c>
      <c r="AB1430" t="str">
        <f>IF(V1430="","",V1430)</f>
        <v/>
      </c>
      <c r="AC1430" s="2" t="str">
        <f>_xlfn.IFNA(VLOOKUP(D1430,states!A$2:C$10,2,FALSE),"XX")</f>
        <v>C</v>
      </c>
      <c r="AD1430">
        <f>E1430</f>
        <v>2</v>
      </c>
      <c r="AE1430">
        <f>_xlfn.IFNA(VLOOKUP(D1430,states!A$2:D$10,4,FALSE),0)</f>
        <v>0</v>
      </c>
      <c r="AF1430">
        <v>0.5</v>
      </c>
      <c r="AG1430">
        <f>IF(AE1430=0,AF1430,IF(AE1430=1,IF(F1430=0.5,0.5,IF(H1430=1,0.5,1.5)),IF(F1430=0.5,0.5,IF(H1430=1,2.5,1.5))))</f>
        <v>0.5</v>
      </c>
      <c r="AH1430" s="7">
        <f>IF(AC1430="XX",0,1/C1430^(1/5)*IF(E1430=0,100,1)/(E1430+1)^(1/4))</f>
        <v>1.2042584055782313</v>
      </c>
    </row>
    <row r="1431" spans="1:34">
      <c r="A1431">
        <v>1489</v>
      </c>
      <c r="B1431" s="1">
        <v>31583.52</v>
      </c>
      <c r="C1431" s="6">
        <v>0.1</v>
      </c>
      <c r="D1431" t="s">
        <v>5</v>
      </c>
      <c r="E1431">
        <v>2</v>
      </c>
      <c r="F1431">
        <v>6.5</v>
      </c>
      <c r="G1431" t="s">
        <v>2</v>
      </c>
      <c r="H1431">
        <v>2</v>
      </c>
      <c r="I1431" t="s">
        <v>0</v>
      </c>
      <c r="J1431">
        <v>2</v>
      </c>
      <c r="K1431">
        <v>5.5</v>
      </c>
      <c r="L1431" t="s">
        <v>2</v>
      </c>
      <c r="M1431">
        <v>2</v>
      </c>
      <c r="N1431" t="s">
        <v>1545</v>
      </c>
      <c r="O1431">
        <v>1</v>
      </c>
      <c r="P1431" t="str">
        <f>D1431&amp;"-"&amp;F1431&amp;"-"&amp;G1431&amp;"-"&amp;E1431&amp;"-"&amp;H1431</f>
        <v>C2Sigma-6.5-f-2-2</v>
      </c>
      <c r="Q1431" t="str">
        <f>I1431&amp;"-"&amp;K1431&amp;"-"&amp;L1431&amp;"-"&amp;J1431&amp;"-"&amp;M1431</f>
        <v>X2Pi-5.5-f-2-2</v>
      </c>
      <c r="R1431">
        <f>B1431+S1431</f>
        <v>37458.133590261001</v>
      </c>
      <c r="S1431">
        <f>_xlfn.IFNA(VLOOKUP(Q1431,'MARVEL-X'!A$2:I$1400,7,FALSE),VLOOKUP(Q1431,MARVEL!A$2:J$1522,10,FALSE))</f>
        <v>5874.6135902610004</v>
      </c>
      <c r="T1431">
        <f>IF(P1431=P1430,R1431+T1430,R1431)</f>
        <v>74916.252549270997</v>
      </c>
      <c r="U1431">
        <f>IF(P1431=P1430,1+U1430,1)</f>
        <v>2</v>
      </c>
      <c r="V1431" t="str">
        <f t="shared" si="22"/>
        <v/>
      </c>
      <c r="W1431" t="str">
        <f>IF(V1431="","",IF(ABS(V1431-R1431)&gt;W$1,ABS(V1431-R1431),""))</f>
        <v/>
      </c>
      <c r="X1431" t="str">
        <f>Y1431&amp;"-"&amp;Z1431&amp;"-"&amp;AC1431&amp;"-"&amp;AD1431&amp;"-"&amp;AG1431</f>
        <v>6.5-f-C-2-0.5</v>
      </c>
      <c r="Y1431">
        <f>F1431</f>
        <v>6.5</v>
      </c>
      <c r="Z1431" s="2" t="str">
        <f>G1431</f>
        <v>f</v>
      </c>
      <c r="AA1431">
        <f>_xlfn.IFNA(VLOOKUP(X1431,'duo-out'!A$2:Q$5000,5,FALSE),E1431+10*(H1431-1)+1+_xlfn.IFNA(VLOOKUP(D1431,states!A$2:C$10,3,FALSE),1))</f>
        <v>147</v>
      </c>
      <c r="AB1431" t="str">
        <f>IF(V1431="","",V1431)</f>
        <v/>
      </c>
      <c r="AC1431" s="2" t="str">
        <f>_xlfn.IFNA(VLOOKUP(D1431,states!A$2:C$10,2,FALSE),"XX")</f>
        <v>C</v>
      </c>
      <c r="AD1431">
        <f>E1431</f>
        <v>2</v>
      </c>
      <c r="AE1431">
        <f>_xlfn.IFNA(VLOOKUP(D1431,states!A$2:D$10,4,FALSE),0)</f>
        <v>0</v>
      </c>
      <c r="AF1431">
        <v>0.5</v>
      </c>
      <c r="AG1431">
        <f>IF(AE1431=0,AF1431,IF(AE1431=1,IF(F1431=0.5,0.5,IF(H1431=1,0.5,1.5)),IF(F1431=0.5,0.5,IF(H1431=1,2.5,1.5))))</f>
        <v>0.5</v>
      </c>
      <c r="AH1431" s="7">
        <f>IF(AC1431="XX",0,1/C1431^(1/5)*IF(E1431=0,100,1)/(E1431+1)^(1/4))</f>
        <v>1.2042584055782313</v>
      </c>
    </row>
    <row r="1432" spans="1:34">
      <c r="A1432">
        <v>5014</v>
      </c>
      <c r="B1432" s="1">
        <v>31583.575000000001</v>
      </c>
      <c r="C1432" s="6">
        <v>0.05</v>
      </c>
      <c r="D1432" t="s">
        <v>5</v>
      </c>
      <c r="E1432">
        <v>2</v>
      </c>
      <c r="F1432">
        <v>6.5</v>
      </c>
      <c r="G1432" t="s">
        <v>2</v>
      </c>
      <c r="H1432">
        <v>2</v>
      </c>
      <c r="I1432" t="s">
        <v>0</v>
      </c>
      <c r="J1432">
        <v>2</v>
      </c>
      <c r="K1432">
        <v>5.5</v>
      </c>
      <c r="L1432" t="s">
        <v>2</v>
      </c>
      <c r="M1432">
        <v>2</v>
      </c>
      <c r="N1432" t="s">
        <v>5070</v>
      </c>
      <c r="O1432">
        <v>1</v>
      </c>
      <c r="P1432" t="str">
        <f>D1432&amp;"-"&amp;F1432&amp;"-"&amp;G1432&amp;"-"&amp;E1432&amp;"-"&amp;H1432</f>
        <v>C2Sigma-6.5-f-2-2</v>
      </c>
      <c r="Q1432" t="str">
        <f>I1432&amp;"-"&amp;K1432&amp;"-"&amp;L1432&amp;"-"&amp;J1432&amp;"-"&amp;M1432</f>
        <v>X2Pi-5.5-f-2-2</v>
      </c>
      <c r="R1432">
        <f>B1432+S1432</f>
        <v>37458.188590261001</v>
      </c>
      <c r="S1432">
        <f>_xlfn.IFNA(VLOOKUP(Q1432,'MARVEL-X'!A$2:I$1400,7,FALSE),VLOOKUP(Q1432,MARVEL!A$2:J$1522,10,FALSE))</f>
        <v>5874.6135902610004</v>
      </c>
      <c r="T1432">
        <f>IF(P1432=P1431,R1432+T1431,R1432)</f>
        <v>112374.44113953199</v>
      </c>
      <c r="U1432">
        <f>IF(P1432=P1431,1+U1431,1)</f>
        <v>3</v>
      </c>
      <c r="V1432" t="str">
        <f t="shared" si="22"/>
        <v/>
      </c>
      <c r="W1432" t="str">
        <f>IF(V1432="","",IF(ABS(V1432-R1432)&gt;W$1,ABS(V1432-R1432),""))</f>
        <v/>
      </c>
      <c r="X1432" t="str">
        <f>Y1432&amp;"-"&amp;Z1432&amp;"-"&amp;AC1432&amp;"-"&amp;AD1432&amp;"-"&amp;AG1432</f>
        <v>6.5-f-C-2-0.5</v>
      </c>
      <c r="Y1432">
        <f>F1432</f>
        <v>6.5</v>
      </c>
      <c r="Z1432" s="2" t="str">
        <f>G1432</f>
        <v>f</v>
      </c>
      <c r="AA1432">
        <f>_xlfn.IFNA(VLOOKUP(X1432,'duo-out'!A$2:Q$5000,5,FALSE),E1432+10*(H1432-1)+1+_xlfn.IFNA(VLOOKUP(D1432,states!A$2:C$10,3,FALSE),1))</f>
        <v>147</v>
      </c>
      <c r="AB1432" t="str">
        <f>IF(V1432="","",V1432)</f>
        <v/>
      </c>
      <c r="AC1432" s="2" t="str">
        <f>_xlfn.IFNA(VLOOKUP(D1432,states!A$2:C$10,2,FALSE),"XX")</f>
        <v>C</v>
      </c>
      <c r="AD1432">
        <f>E1432</f>
        <v>2</v>
      </c>
      <c r="AE1432">
        <f>_xlfn.IFNA(VLOOKUP(D1432,states!A$2:D$10,4,FALSE),0)</f>
        <v>0</v>
      </c>
      <c r="AF1432">
        <v>0.5</v>
      </c>
      <c r="AG1432">
        <f>IF(AE1432=0,AF1432,IF(AE1432=1,IF(F1432=0.5,0.5,IF(H1432=1,0.5,1.5)),IF(F1432=0.5,0.5,IF(H1432=1,2.5,1.5))))</f>
        <v>0.5</v>
      </c>
      <c r="AH1432" s="7">
        <f>IF(AC1432="XX",0,1/C1432^(1/5)*IF(E1432=0,100,1)/(E1432+1)^(1/4))</f>
        <v>1.3833296494790666</v>
      </c>
    </row>
    <row r="1433" spans="1:34">
      <c r="A1433">
        <v>4994</v>
      </c>
      <c r="B1433" s="1">
        <v>31403.264999999999</v>
      </c>
      <c r="C1433" s="6">
        <v>0.05</v>
      </c>
      <c r="D1433" t="s">
        <v>5</v>
      </c>
      <c r="E1433">
        <v>2</v>
      </c>
      <c r="F1433">
        <v>6.5</v>
      </c>
      <c r="G1433" t="s">
        <v>2</v>
      </c>
      <c r="H1433">
        <v>2</v>
      </c>
      <c r="I1433" t="s">
        <v>0</v>
      </c>
      <c r="J1433">
        <v>2</v>
      </c>
      <c r="K1433">
        <v>6.5</v>
      </c>
      <c r="L1433" t="s">
        <v>1</v>
      </c>
      <c r="M1433">
        <v>2</v>
      </c>
      <c r="N1433" t="s">
        <v>5050</v>
      </c>
      <c r="O1433">
        <v>1</v>
      </c>
      <c r="P1433" t="str">
        <f>D1433&amp;"-"&amp;F1433&amp;"-"&amp;G1433&amp;"-"&amp;E1433&amp;"-"&amp;H1433</f>
        <v>C2Sigma-6.5-f-2-2</v>
      </c>
      <c r="Q1433" t="str">
        <f>I1433&amp;"-"&amp;K1433&amp;"-"&amp;L1433&amp;"-"&amp;J1433&amp;"-"&amp;M1433</f>
        <v>X2Pi-6.5-e-2-2</v>
      </c>
      <c r="R1433">
        <f>B1433+S1433</f>
        <v>37458.213959009998</v>
      </c>
      <c r="S1433">
        <f>_xlfn.IFNA(VLOOKUP(Q1433,'MARVEL-X'!A$2:I$1400,7,FALSE),VLOOKUP(Q1433,MARVEL!A$2:J$1522,10,FALSE))</f>
        <v>6054.9489590100002</v>
      </c>
      <c r="T1433">
        <f>IF(P1433=P1432,R1433+T1432,R1433)</f>
        <v>149832.65509854199</v>
      </c>
      <c r="U1433">
        <f>IF(P1433=P1432,1+U1432,1)</f>
        <v>4</v>
      </c>
      <c r="V1433" t="str">
        <f t="shared" si="22"/>
        <v/>
      </c>
      <c r="W1433" t="str">
        <f>IF(V1433="","",IF(ABS(V1433-R1433)&gt;W$1,ABS(V1433-R1433),""))</f>
        <v/>
      </c>
      <c r="X1433" t="str">
        <f>Y1433&amp;"-"&amp;Z1433&amp;"-"&amp;AC1433&amp;"-"&amp;AD1433&amp;"-"&amp;AG1433</f>
        <v>6.5-f-C-2-0.5</v>
      </c>
      <c r="Y1433">
        <f>F1433</f>
        <v>6.5</v>
      </c>
      <c r="Z1433" s="2" t="str">
        <f>G1433</f>
        <v>f</v>
      </c>
      <c r="AA1433">
        <f>_xlfn.IFNA(VLOOKUP(X1433,'duo-out'!A$2:Q$5000,5,FALSE),E1433+10*(H1433-1)+1+_xlfn.IFNA(VLOOKUP(D1433,states!A$2:C$10,3,FALSE),1))</f>
        <v>147</v>
      </c>
      <c r="AB1433" t="str">
        <f>IF(V1433="","",V1433)</f>
        <v/>
      </c>
      <c r="AC1433" s="2" t="str">
        <f>_xlfn.IFNA(VLOOKUP(D1433,states!A$2:C$10,2,FALSE),"XX")</f>
        <v>C</v>
      </c>
      <c r="AD1433">
        <f>E1433</f>
        <v>2</v>
      </c>
      <c r="AE1433">
        <f>_xlfn.IFNA(VLOOKUP(D1433,states!A$2:D$10,4,FALSE),0)</f>
        <v>0</v>
      </c>
      <c r="AF1433">
        <v>0.5</v>
      </c>
      <c r="AG1433">
        <f>IF(AE1433=0,AF1433,IF(AE1433=1,IF(F1433=0.5,0.5,IF(H1433=1,0.5,1.5)),IF(F1433=0.5,0.5,IF(H1433=1,2.5,1.5))))</f>
        <v>0.5</v>
      </c>
      <c r="AH1433" s="7">
        <f>IF(AC1433="XX",0,1/C1433^(1/5)*IF(E1433=0,100,1)/(E1433+1)^(1/4))</f>
        <v>1.3833296494790666</v>
      </c>
    </row>
    <row r="1434" spans="1:34">
      <c r="A1434">
        <v>6344</v>
      </c>
      <c r="B1434" s="1">
        <v>31193.4</v>
      </c>
      <c r="C1434" s="6">
        <v>0.5</v>
      </c>
      <c r="D1434" t="s">
        <v>5</v>
      </c>
      <c r="E1434">
        <v>2</v>
      </c>
      <c r="F1434">
        <v>6.5</v>
      </c>
      <c r="G1434" t="s">
        <v>2</v>
      </c>
      <c r="H1434">
        <v>2</v>
      </c>
      <c r="I1434" t="s">
        <v>0</v>
      </c>
      <c r="J1434">
        <v>2</v>
      </c>
      <c r="K1434">
        <v>7.5</v>
      </c>
      <c r="L1434" t="s">
        <v>2</v>
      </c>
      <c r="M1434">
        <v>2</v>
      </c>
      <c r="N1434" t="s">
        <v>6400</v>
      </c>
      <c r="O1434">
        <v>1</v>
      </c>
      <c r="P1434" t="str">
        <f>D1434&amp;"-"&amp;F1434&amp;"-"&amp;G1434&amp;"-"&amp;E1434&amp;"-"&amp;H1434</f>
        <v>C2Sigma-6.5-f-2-2</v>
      </c>
      <c r="Q1434" t="str">
        <f>I1434&amp;"-"&amp;K1434&amp;"-"&amp;L1434&amp;"-"&amp;J1434&amp;"-"&amp;M1434</f>
        <v>X2Pi-7.5-f-2-2</v>
      </c>
      <c r="R1434">
        <f>B1434+S1434</f>
        <v>37458.108603327004</v>
      </c>
      <c r="S1434">
        <f>_xlfn.IFNA(VLOOKUP(Q1434,'MARVEL-X'!A$2:I$1400,7,FALSE),VLOOKUP(Q1434,MARVEL!A$2:J$1522,10,FALSE))</f>
        <v>6264.7086033269998</v>
      </c>
      <c r="T1434">
        <f>IF(P1434=P1433,R1434+T1433,R1434)</f>
        <v>187290.763701869</v>
      </c>
      <c r="U1434">
        <f>IF(P1434=P1433,1+U1433,1)</f>
        <v>5</v>
      </c>
      <c r="V1434">
        <f t="shared" si="22"/>
        <v>37458.1527403738</v>
      </c>
      <c r="W1434" t="str">
        <f>IF(V1434="","",IF(ABS(V1434-R1434)&gt;W$1,ABS(V1434-R1434),""))</f>
        <v/>
      </c>
      <c r="X1434" t="str">
        <f>Y1434&amp;"-"&amp;Z1434&amp;"-"&amp;AC1434&amp;"-"&amp;AD1434&amp;"-"&amp;AG1434</f>
        <v>6.5-f-C-2-0.5</v>
      </c>
      <c r="Y1434">
        <f>F1434</f>
        <v>6.5</v>
      </c>
      <c r="Z1434" s="2" t="str">
        <f>G1434</f>
        <v>f</v>
      </c>
      <c r="AA1434">
        <f>_xlfn.IFNA(VLOOKUP(X1434,'duo-out'!A$2:Q$5000,5,FALSE),E1434+10*(H1434-1)+1+_xlfn.IFNA(VLOOKUP(D1434,states!A$2:C$10,3,FALSE),1))</f>
        <v>147</v>
      </c>
      <c r="AB1434">
        <f>IF(V1434="","",V1434)</f>
        <v>37458.1527403738</v>
      </c>
      <c r="AC1434" s="2" t="str">
        <f>_xlfn.IFNA(VLOOKUP(D1434,states!A$2:C$10,2,FALSE),"XX")</f>
        <v>C</v>
      </c>
      <c r="AD1434">
        <f>E1434</f>
        <v>2</v>
      </c>
      <c r="AE1434">
        <f>_xlfn.IFNA(VLOOKUP(D1434,states!A$2:D$10,4,FALSE),0)</f>
        <v>0</v>
      </c>
      <c r="AF1434">
        <v>0.5</v>
      </c>
      <c r="AG1434">
        <f>IF(AE1434=0,AF1434,IF(AE1434=1,IF(F1434=0.5,0.5,IF(H1434=1,0.5,1.5)),IF(F1434=0.5,0.5,IF(H1434=1,2.5,1.5))))</f>
        <v>0.5</v>
      </c>
      <c r="AH1434" s="7">
        <f>IF(AC1434="XX",0,1/C1434^(1/5)*IF(E1434=0,100,1)/(E1434+1)^(1/4))</f>
        <v>0.87282200217602857</v>
      </c>
    </row>
    <row r="1435" spans="1:34">
      <c r="A1435">
        <v>4761</v>
      </c>
      <c r="B1435" s="1">
        <v>31568.848999999998</v>
      </c>
      <c r="C1435" s="6">
        <v>0.04</v>
      </c>
      <c r="D1435" t="s">
        <v>5</v>
      </c>
      <c r="E1435">
        <v>0</v>
      </c>
      <c r="F1435">
        <v>7.5</v>
      </c>
      <c r="G1435" t="s">
        <v>1</v>
      </c>
      <c r="H1435">
        <v>1</v>
      </c>
      <c r="I1435" t="s">
        <v>0</v>
      </c>
      <c r="J1435">
        <v>0</v>
      </c>
      <c r="K1435">
        <v>8.5</v>
      </c>
      <c r="L1435" t="s">
        <v>1</v>
      </c>
      <c r="M1435">
        <v>1</v>
      </c>
      <c r="N1435" t="s">
        <v>4817</v>
      </c>
      <c r="O1435">
        <v>1</v>
      </c>
      <c r="P1435" t="str">
        <f>D1435&amp;"-"&amp;F1435&amp;"-"&amp;G1435&amp;"-"&amp;E1435&amp;"-"&amp;H1435</f>
        <v>C2Sigma-7.5-e-0-1</v>
      </c>
      <c r="Q1435" t="str">
        <f>I1435&amp;"-"&amp;K1435&amp;"-"&amp;L1435&amp;"-"&amp;J1435&amp;"-"&amp;M1435</f>
        <v>X2Pi-8.5-e-0-1</v>
      </c>
      <c r="R1435">
        <f>B1435+S1435</f>
        <v>32570.839053334999</v>
      </c>
      <c r="S1435">
        <f>_xlfn.IFNA(VLOOKUP(Q1435,'MARVEL-X'!A$2:I$1400,7,FALSE),VLOOKUP(Q1435,MARVEL!A$2:J$1522,10,FALSE))</f>
        <v>1001.990053335</v>
      </c>
      <c r="T1435">
        <f>IF(P1435=P1434,R1435+T1434,R1435)</f>
        <v>32570.839053334999</v>
      </c>
      <c r="U1435">
        <f>IF(P1435=P1434,1+U1434,1)</f>
        <v>1</v>
      </c>
      <c r="V1435" t="str">
        <f t="shared" si="22"/>
        <v/>
      </c>
      <c r="W1435" t="str">
        <f>IF(V1435="","",IF(ABS(V1435-R1435)&gt;W$1,ABS(V1435-R1435),""))</f>
        <v/>
      </c>
      <c r="X1435" t="str">
        <f>Y1435&amp;"-"&amp;Z1435&amp;"-"&amp;AC1435&amp;"-"&amp;AD1435&amp;"-"&amp;AG1435</f>
        <v>7.5-e-C-0-0.5</v>
      </c>
      <c r="Y1435">
        <f>F1435</f>
        <v>7.5</v>
      </c>
      <c r="Z1435" s="2" t="str">
        <f>G1435</f>
        <v>e</v>
      </c>
      <c r="AA1435">
        <f>_xlfn.IFNA(VLOOKUP(X1435,'duo-out'!A$2:Q$5000,5,FALSE),E1435+10*(H1435-1)+1+_xlfn.IFNA(VLOOKUP(D1435,states!A$2:C$10,3,FALSE),1))</f>
        <v>101</v>
      </c>
      <c r="AB1435" t="str">
        <f>IF(V1435="","",V1435)</f>
        <v/>
      </c>
      <c r="AC1435" s="2" t="str">
        <f>_xlfn.IFNA(VLOOKUP(D1435,states!A$2:C$10,2,FALSE),"XX")</f>
        <v>C</v>
      </c>
      <c r="AD1435">
        <f>E1435</f>
        <v>0</v>
      </c>
      <c r="AE1435">
        <f>_xlfn.IFNA(VLOOKUP(D1435,states!A$2:D$10,4,FALSE),0)</f>
        <v>0</v>
      </c>
      <c r="AF1435">
        <v>0.5</v>
      </c>
      <c r="AG1435">
        <f>IF(AE1435=0,AF1435,IF(AE1435=1,IF(F1435=0.5,0.5,IF(H1435=1,0.5,1.5)),IF(F1435=0.5,0.5,IF(H1435=1,2.5,1.5))))</f>
        <v>0.5</v>
      </c>
      <c r="AH1435" s="7">
        <f>IF(AC1435="XX",0,1/C1435^(1/5)*IF(E1435=0,100,1)/(E1435+1)^(1/4))</f>
        <v>190.36539387158786</v>
      </c>
    </row>
    <row r="1436" spans="1:34">
      <c r="A1436">
        <v>4784</v>
      </c>
      <c r="B1436" s="1">
        <v>31989.991999999998</v>
      </c>
      <c r="C1436" s="6">
        <v>0.04</v>
      </c>
      <c r="D1436" t="s">
        <v>5</v>
      </c>
      <c r="E1436">
        <v>0</v>
      </c>
      <c r="F1436">
        <v>7.5</v>
      </c>
      <c r="G1436" t="s">
        <v>1</v>
      </c>
      <c r="H1436">
        <v>1</v>
      </c>
      <c r="I1436" t="s">
        <v>0</v>
      </c>
      <c r="J1436">
        <v>0</v>
      </c>
      <c r="K1436">
        <v>6.5</v>
      </c>
      <c r="L1436" t="s">
        <v>1</v>
      </c>
      <c r="M1436">
        <v>1</v>
      </c>
      <c r="N1436" t="s">
        <v>4840</v>
      </c>
      <c r="O1436">
        <v>1</v>
      </c>
      <c r="P1436" t="str">
        <f>D1436&amp;"-"&amp;F1436&amp;"-"&amp;G1436&amp;"-"&amp;E1436&amp;"-"&amp;H1436</f>
        <v>C2Sigma-7.5-e-0-1</v>
      </c>
      <c r="Q1436" t="str">
        <f>I1436&amp;"-"&amp;K1436&amp;"-"&amp;L1436&amp;"-"&amp;J1436&amp;"-"&amp;M1436</f>
        <v>X2Pi-6.5-e-0-1</v>
      </c>
      <c r="R1436">
        <f>B1436+S1436</f>
        <v>32570.889048014997</v>
      </c>
      <c r="S1436">
        <f>_xlfn.IFNA(VLOOKUP(Q1436,'MARVEL-X'!A$2:I$1400,7,FALSE),VLOOKUP(Q1436,MARVEL!A$2:J$1522,10,FALSE))</f>
        <v>580.897048015</v>
      </c>
      <c r="T1436">
        <f>IF(P1436=P1435,R1436+T1435,R1436)</f>
        <v>65141.728101349996</v>
      </c>
      <c r="U1436">
        <f>IF(P1436=P1435,1+U1435,1)</f>
        <v>2</v>
      </c>
      <c r="V1436" t="str">
        <f t="shared" si="22"/>
        <v/>
      </c>
      <c r="W1436" t="str">
        <f>IF(V1436="","",IF(ABS(V1436-R1436)&gt;W$1,ABS(V1436-R1436),""))</f>
        <v/>
      </c>
      <c r="X1436" t="str">
        <f>Y1436&amp;"-"&amp;Z1436&amp;"-"&amp;AC1436&amp;"-"&amp;AD1436&amp;"-"&amp;AG1436</f>
        <v>7.5-e-C-0-0.5</v>
      </c>
      <c r="Y1436">
        <f>F1436</f>
        <v>7.5</v>
      </c>
      <c r="Z1436" s="2" t="str">
        <f>G1436</f>
        <v>e</v>
      </c>
      <c r="AA1436">
        <f>_xlfn.IFNA(VLOOKUP(X1436,'duo-out'!A$2:Q$5000,5,FALSE),E1436+10*(H1436-1)+1+_xlfn.IFNA(VLOOKUP(D1436,states!A$2:C$10,3,FALSE),1))</f>
        <v>101</v>
      </c>
      <c r="AB1436" t="str">
        <f>IF(V1436="","",V1436)</f>
        <v/>
      </c>
      <c r="AC1436" s="2" t="str">
        <f>_xlfn.IFNA(VLOOKUP(D1436,states!A$2:C$10,2,FALSE),"XX")</f>
        <v>C</v>
      </c>
      <c r="AD1436">
        <f>E1436</f>
        <v>0</v>
      </c>
      <c r="AE1436">
        <f>_xlfn.IFNA(VLOOKUP(D1436,states!A$2:D$10,4,FALSE),0)</f>
        <v>0</v>
      </c>
      <c r="AF1436">
        <v>0.5</v>
      </c>
      <c r="AG1436">
        <f>IF(AE1436=0,AF1436,IF(AE1436=1,IF(F1436=0.5,0.5,IF(H1436=1,0.5,1.5)),IF(F1436=0.5,0.5,IF(H1436=1,2.5,1.5))))</f>
        <v>0.5</v>
      </c>
      <c r="AH1436" s="7">
        <f>IF(AC1436="XX",0,1/C1436^(1/5)*IF(E1436=0,100,1)/(E1436+1)^(1/4))</f>
        <v>190.36539387158786</v>
      </c>
    </row>
    <row r="1437" spans="1:34">
      <c r="A1437">
        <v>4482</v>
      </c>
      <c r="B1437" s="1">
        <v>31795.111700000001</v>
      </c>
      <c r="C1437" s="6">
        <v>2E-3</v>
      </c>
      <c r="D1437" t="s">
        <v>5</v>
      </c>
      <c r="E1437">
        <v>0</v>
      </c>
      <c r="F1437">
        <v>7.5</v>
      </c>
      <c r="G1437" t="s">
        <v>1</v>
      </c>
      <c r="H1437">
        <v>1</v>
      </c>
      <c r="I1437" t="s">
        <v>0</v>
      </c>
      <c r="J1437">
        <v>0</v>
      </c>
      <c r="K1437">
        <v>7.5</v>
      </c>
      <c r="L1437" t="s">
        <v>2</v>
      </c>
      <c r="M1437">
        <v>1</v>
      </c>
      <c r="N1437" t="s">
        <v>4538</v>
      </c>
      <c r="O1437">
        <v>1</v>
      </c>
      <c r="P1437" t="str">
        <f>D1437&amp;"-"&amp;F1437&amp;"-"&amp;G1437&amp;"-"&amp;E1437&amp;"-"&amp;H1437</f>
        <v>C2Sigma-7.5-e-0-1</v>
      </c>
      <c r="Q1437" t="str">
        <f>I1437&amp;"-"&amp;K1437&amp;"-"&amp;L1437&amp;"-"&amp;J1437&amp;"-"&amp;M1437</f>
        <v>X2Pi-7.5-f-0-1</v>
      </c>
      <c r="R1437">
        <f>B1437+S1437</f>
        <v>32570.852715448</v>
      </c>
      <c r="S1437">
        <f>_xlfn.IFNA(VLOOKUP(Q1437,'MARVEL-X'!A$2:I$1400,7,FALSE),VLOOKUP(Q1437,MARVEL!A$2:J$1522,10,FALSE))</f>
        <v>775.74101544799998</v>
      </c>
      <c r="T1437">
        <f>IF(P1437=P1436,R1437+T1436,R1437)</f>
        <v>97712.580816797999</v>
      </c>
      <c r="U1437">
        <f>IF(P1437=P1436,1+U1436,1)</f>
        <v>3</v>
      </c>
      <c r="V1437" t="str">
        <f t="shared" si="22"/>
        <v/>
      </c>
      <c r="W1437" t="str">
        <f>IF(V1437="","",IF(ABS(V1437-R1437)&gt;W$1,ABS(V1437-R1437),""))</f>
        <v/>
      </c>
      <c r="X1437" t="str">
        <f>Y1437&amp;"-"&amp;Z1437&amp;"-"&amp;AC1437&amp;"-"&amp;AD1437&amp;"-"&amp;AG1437</f>
        <v>7.5-e-C-0-0.5</v>
      </c>
      <c r="Y1437">
        <f>F1437</f>
        <v>7.5</v>
      </c>
      <c r="Z1437" s="2" t="str">
        <f>G1437</f>
        <v>e</v>
      </c>
      <c r="AA1437">
        <f>_xlfn.IFNA(VLOOKUP(X1437,'duo-out'!A$2:Q$5000,5,FALSE),E1437+10*(H1437-1)+1+_xlfn.IFNA(VLOOKUP(D1437,states!A$2:C$10,3,FALSE),1))</f>
        <v>101</v>
      </c>
      <c r="AB1437" t="str">
        <f>IF(V1437="","",V1437)</f>
        <v/>
      </c>
      <c r="AC1437" s="2" t="str">
        <f>_xlfn.IFNA(VLOOKUP(D1437,states!A$2:C$10,2,FALSE),"XX")</f>
        <v>C</v>
      </c>
      <c r="AD1437">
        <f>E1437</f>
        <v>0</v>
      </c>
      <c r="AE1437">
        <f>_xlfn.IFNA(VLOOKUP(D1437,states!A$2:D$10,4,FALSE),0)</f>
        <v>0</v>
      </c>
      <c r="AF1437">
        <v>0.5</v>
      </c>
      <c r="AG1437">
        <f>IF(AE1437=0,AF1437,IF(AE1437=1,IF(F1437=0.5,0.5,IF(H1437=1,0.5,1.5)),IF(F1437=0.5,0.5,IF(H1437=1,2.5,1.5))))</f>
        <v>0.5</v>
      </c>
      <c r="AH1437" s="7">
        <f>IF(AC1437="XX",0,1/C1437^(1/5)*IF(E1437=0,100,1)/(E1437+1)^(1/4))</f>
        <v>346.57242157757321</v>
      </c>
    </row>
    <row r="1438" spans="1:34">
      <c r="A1438">
        <v>4630</v>
      </c>
      <c r="B1438" s="1">
        <v>31795.3</v>
      </c>
      <c r="C1438" s="6">
        <v>0.2</v>
      </c>
      <c r="D1438" t="s">
        <v>5</v>
      </c>
      <c r="E1438">
        <v>0</v>
      </c>
      <c r="F1438">
        <v>7.5</v>
      </c>
      <c r="G1438" t="s">
        <v>1</v>
      </c>
      <c r="H1438">
        <v>1</v>
      </c>
      <c r="I1438" t="s">
        <v>0</v>
      </c>
      <c r="J1438">
        <v>0</v>
      </c>
      <c r="K1438">
        <v>7.5</v>
      </c>
      <c r="L1438" t="s">
        <v>2</v>
      </c>
      <c r="M1438">
        <v>1</v>
      </c>
      <c r="N1438" t="s">
        <v>4686</v>
      </c>
      <c r="O1438">
        <v>1</v>
      </c>
      <c r="P1438" t="str">
        <f>D1438&amp;"-"&amp;F1438&amp;"-"&amp;G1438&amp;"-"&amp;E1438&amp;"-"&amp;H1438</f>
        <v>C2Sigma-7.5-e-0-1</v>
      </c>
      <c r="Q1438" t="str">
        <f>I1438&amp;"-"&amp;K1438&amp;"-"&amp;L1438&amp;"-"&amp;J1438&amp;"-"&amp;M1438</f>
        <v>X2Pi-7.5-f-0-1</v>
      </c>
      <c r="R1438">
        <f>B1438+S1438</f>
        <v>32571.041015447998</v>
      </c>
      <c r="S1438">
        <f>_xlfn.IFNA(VLOOKUP(Q1438,'MARVEL-X'!A$2:I$1400,7,FALSE),VLOOKUP(Q1438,MARVEL!A$2:J$1522,10,FALSE))</f>
        <v>775.74101544799998</v>
      </c>
      <c r="T1438">
        <f>IF(P1438=P1437,R1438+T1437,R1438)</f>
        <v>130283.62183224599</v>
      </c>
      <c r="U1438">
        <f>IF(P1438=P1437,1+U1437,1)</f>
        <v>4</v>
      </c>
      <c r="V1438" t="str">
        <f t="shared" si="22"/>
        <v/>
      </c>
      <c r="W1438" t="str">
        <f>IF(V1438="","",IF(ABS(V1438-R1438)&gt;W$1,ABS(V1438-R1438),""))</f>
        <v/>
      </c>
      <c r="X1438" t="str">
        <f>Y1438&amp;"-"&amp;Z1438&amp;"-"&amp;AC1438&amp;"-"&amp;AD1438&amp;"-"&amp;AG1438</f>
        <v>7.5-e-C-0-0.5</v>
      </c>
      <c r="Y1438">
        <f>F1438</f>
        <v>7.5</v>
      </c>
      <c r="Z1438" s="2" t="str">
        <f>G1438</f>
        <v>e</v>
      </c>
      <c r="AA1438">
        <f>_xlfn.IFNA(VLOOKUP(X1438,'duo-out'!A$2:Q$5000,5,FALSE),E1438+10*(H1438-1)+1+_xlfn.IFNA(VLOOKUP(D1438,states!A$2:C$10,3,FALSE),1))</f>
        <v>101</v>
      </c>
      <c r="AB1438" t="str">
        <f>IF(V1438="","",V1438)</f>
        <v/>
      </c>
      <c r="AC1438" s="2" t="str">
        <f>_xlfn.IFNA(VLOOKUP(D1438,states!A$2:C$10,2,FALSE),"XX")</f>
        <v>C</v>
      </c>
      <c r="AD1438">
        <f>E1438</f>
        <v>0</v>
      </c>
      <c r="AE1438">
        <f>_xlfn.IFNA(VLOOKUP(D1438,states!A$2:D$10,4,FALSE),0)</f>
        <v>0</v>
      </c>
      <c r="AF1438">
        <v>0.5</v>
      </c>
      <c r="AG1438">
        <f>IF(AE1438=0,AF1438,IF(AE1438=1,IF(F1438=0.5,0.5,IF(H1438=1,0.5,1.5)),IF(F1438=0.5,0.5,IF(H1438=1,2.5,1.5))))</f>
        <v>0.5</v>
      </c>
      <c r="AH1438" s="7">
        <f>IF(AC1438="XX",0,1/C1438^(1/5)*IF(E1438=0,100,1)/(E1438+1)^(1/4))</f>
        <v>137.97296614612148</v>
      </c>
    </row>
    <row r="1439" spans="1:34">
      <c r="A1439">
        <v>4672</v>
      </c>
      <c r="B1439" s="1">
        <v>31990.06</v>
      </c>
      <c r="C1439" s="6">
        <v>0.2</v>
      </c>
      <c r="D1439" t="s">
        <v>5</v>
      </c>
      <c r="E1439">
        <v>0</v>
      </c>
      <c r="F1439">
        <v>7.5</v>
      </c>
      <c r="G1439" t="s">
        <v>1</v>
      </c>
      <c r="H1439">
        <v>1</v>
      </c>
      <c r="I1439" t="s">
        <v>0</v>
      </c>
      <c r="J1439">
        <v>0</v>
      </c>
      <c r="K1439">
        <v>6.5</v>
      </c>
      <c r="L1439" t="s">
        <v>1</v>
      </c>
      <c r="M1439">
        <v>1</v>
      </c>
      <c r="N1439" t="s">
        <v>4728</v>
      </c>
      <c r="O1439">
        <v>1</v>
      </c>
      <c r="P1439" t="str">
        <f>D1439&amp;"-"&amp;F1439&amp;"-"&amp;G1439&amp;"-"&amp;E1439&amp;"-"&amp;H1439</f>
        <v>C2Sigma-7.5-e-0-1</v>
      </c>
      <c r="Q1439" t="str">
        <f>I1439&amp;"-"&amp;K1439&amp;"-"&amp;L1439&amp;"-"&amp;J1439&amp;"-"&amp;M1439</f>
        <v>X2Pi-6.5-e-0-1</v>
      </c>
      <c r="R1439">
        <f>B1439+S1439</f>
        <v>32570.957048015</v>
      </c>
      <c r="S1439">
        <f>_xlfn.IFNA(VLOOKUP(Q1439,'MARVEL-X'!A$2:I$1400,7,FALSE),VLOOKUP(Q1439,MARVEL!A$2:J$1522,10,FALSE))</f>
        <v>580.897048015</v>
      </c>
      <c r="T1439">
        <f>IF(P1439=P1438,R1439+T1438,R1439)</f>
        <v>162854.57888026099</v>
      </c>
      <c r="U1439">
        <f>IF(P1439=P1438,1+U1438,1)</f>
        <v>5</v>
      </c>
      <c r="V1439" t="str">
        <f t="shared" si="22"/>
        <v/>
      </c>
      <c r="W1439" t="str">
        <f>IF(V1439="","",IF(ABS(V1439-R1439)&gt;W$1,ABS(V1439-R1439),""))</f>
        <v/>
      </c>
      <c r="X1439" t="str">
        <f>Y1439&amp;"-"&amp;Z1439&amp;"-"&amp;AC1439&amp;"-"&amp;AD1439&amp;"-"&amp;AG1439</f>
        <v>7.5-e-C-0-0.5</v>
      </c>
      <c r="Y1439">
        <f>F1439</f>
        <v>7.5</v>
      </c>
      <c r="Z1439" s="2" t="str">
        <f>G1439</f>
        <v>e</v>
      </c>
      <c r="AA1439">
        <f>_xlfn.IFNA(VLOOKUP(X1439,'duo-out'!A$2:Q$5000,5,FALSE),E1439+10*(H1439-1)+1+_xlfn.IFNA(VLOOKUP(D1439,states!A$2:C$10,3,FALSE),1))</f>
        <v>101</v>
      </c>
      <c r="AB1439" t="str">
        <f>IF(V1439="","",V1439)</f>
        <v/>
      </c>
      <c r="AC1439" s="2" t="str">
        <f>_xlfn.IFNA(VLOOKUP(D1439,states!A$2:C$10,2,FALSE),"XX")</f>
        <v>C</v>
      </c>
      <c r="AD1439">
        <f>E1439</f>
        <v>0</v>
      </c>
      <c r="AE1439">
        <f>_xlfn.IFNA(VLOOKUP(D1439,states!A$2:D$10,4,FALSE),0)</f>
        <v>0</v>
      </c>
      <c r="AF1439">
        <v>0.5</v>
      </c>
      <c r="AG1439">
        <f>IF(AE1439=0,AF1439,IF(AE1439=1,IF(F1439=0.5,0.5,IF(H1439=1,0.5,1.5)),IF(F1439=0.5,0.5,IF(H1439=1,2.5,1.5))))</f>
        <v>0.5</v>
      </c>
      <c r="AH1439" s="7">
        <f>IF(AC1439="XX",0,1/C1439^(1/5)*IF(E1439=0,100,1)/(E1439+1)^(1/4))</f>
        <v>137.97296614612148</v>
      </c>
    </row>
    <row r="1440" spans="1:34">
      <c r="A1440">
        <v>4716</v>
      </c>
      <c r="B1440" s="1">
        <v>31568.73</v>
      </c>
      <c r="C1440" s="6">
        <v>0.2</v>
      </c>
      <c r="D1440" t="s">
        <v>5</v>
      </c>
      <c r="E1440">
        <v>0</v>
      </c>
      <c r="F1440">
        <v>7.5</v>
      </c>
      <c r="G1440" t="s">
        <v>1</v>
      </c>
      <c r="H1440">
        <v>1</v>
      </c>
      <c r="I1440" t="s">
        <v>0</v>
      </c>
      <c r="J1440">
        <v>0</v>
      </c>
      <c r="K1440">
        <v>8.5</v>
      </c>
      <c r="L1440" t="s">
        <v>1</v>
      </c>
      <c r="M1440">
        <v>1</v>
      </c>
      <c r="N1440" t="s">
        <v>4772</v>
      </c>
      <c r="O1440">
        <v>1</v>
      </c>
      <c r="P1440" t="str">
        <f>D1440&amp;"-"&amp;F1440&amp;"-"&amp;G1440&amp;"-"&amp;E1440&amp;"-"&amp;H1440</f>
        <v>C2Sigma-7.5-e-0-1</v>
      </c>
      <c r="Q1440" t="str">
        <f>I1440&amp;"-"&amp;K1440&amp;"-"&amp;L1440&amp;"-"&amp;J1440&amp;"-"&amp;M1440</f>
        <v>X2Pi-8.5-e-0-1</v>
      </c>
      <c r="R1440">
        <f>B1440+S1440</f>
        <v>32570.720053335001</v>
      </c>
      <c r="S1440">
        <f>_xlfn.IFNA(VLOOKUP(Q1440,'MARVEL-X'!A$2:I$1400,7,FALSE),VLOOKUP(Q1440,MARVEL!A$2:J$1522,10,FALSE))</f>
        <v>1001.990053335</v>
      </c>
      <c r="T1440">
        <f>IF(P1440=P1439,R1440+T1439,R1440)</f>
        <v>195425.298933596</v>
      </c>
      <c r="U1440">
        <f>IF(P1440=P1439,1+U1439,1)</f>
        <v>6</v>
      </c>
      <c r="V1440" t="str">
        <f t="shared" si="22"/>
        <v/>
      </c>
      <c r="W1440" t="str">
        <f>IF(V1440="","",IF(ABS(V1440-R1440)&gt;W$1,ABS(V1440-R1440),""))</f>
        <v/>
      </c>
      <c r="X1440" t="str">
        <f>Y1440&amp;"-"&amp;Z1440&amp;"-"&amp;AC1440&amp;"-"&amp;AD1440&amp;"-"&amp;AG1440</f>
        <v>7.5-e-C-0-0.5</v>
      </c>
      <c r="Y1440">
        <f>F1440</f>
        <v>7.5</v>
      </c>
      <c r="Z1440" s="2" t="str">
        <f>G1440</f>
        <v>e</v>
      </c>
      <c r="AA1440">
        <f>_xlfn.IFNA(VLOOKUP(X1440,'duo-out'!A$2:Q$5000,5,FALSE),E1440+10*(H1440-1)+1+_xlfn.IFNA(VLOOKUP(D1440,states!A$2:C$10,3,FALSE),1))</f>
        <v>101</v>
      </c>
      <c r="AB1440" t="str">
        <f>IF(V1440="","",V1440)</f>
        <v/>
      </c>
      <c r="AC1440" s="2" t="str">
        <f>_xlfn.IFNA(VLOOKUP(D1440,states!A$2:C$10,2,FALSE),"XX")</f>
        <v>C</v>
      </c>
      <c r="AD1440">
        <f>E1440</f>
        <v>0</v>
      </c>
      <c r="AE1440">
        <f>_xlfn.IFNA(VLOOKUP(D1440,states!A$2:D$10,4,FALSE),0)</f>
        <v>0</v>
      </c>
      <c r="AF1440">
        <v>0.5</v>
      </c>
      <c r="AG1440">
        <f>IF(AE1440=0,AF1440,IF(AE1440=1,IF(F1440=0.5,0.5,IF(H1440=1,0.5,1.5)),IF(F1440=0.5,0.5,IF(H1440=1,2.5,1.5))))</f>
        <v>0.5</v>
      </c>
      <c r="AH1440" s="7">
        <f>IF(AC1440="XX",0,1/C1440^(1/5)*IF(E1440=0,100,1)/(E1440+1)^(1/4))</f>
        <v>137.97296614612148</v>
      </c>
    </row>
    <row r="1441" spans="1:34">
      <c r="A1441">
        <v>4863</v>
      </c>
      <c r="B1441" s="1">
        <v>31989.954000000002</v>
      </c>
      <c r="C1441" s="6">
        <v>0.05</v>
      </c>
      <c r="D1441" t="s">
        <v>5</v>
      </c>
      <c r="E1441">
        <v>0</v>
      </c>
      <c r="F1441">
        <v>7.5</v>
      </c>
      <c r="G1441" t="s">
        <v>1</v>
      </c>
      <c r="H1441">
        <v>1</v>
      </c>
      <c r="I1441" t="s">
        <v>0</v>
      </c>
      <c r="J1441">
        <v>0</v>
      </c>
      <c r="K1441">
        <v>6.5</v>
      </c>
      <c r="L1441" t="s">
        <v>1</v>
      </c>
      <c r="M1441">
        <v>1</v>
      </c>
      <c r="N1441" t="s">
        <v>4919</v>
      </c>
      <c r="O1441">
        <v>1</v>
      </c>
      <c r="P1441" t="str">
        <f>D1441&amp;"-"&amp;F1441&amp;"-"&amp;G1441&amp;"-"&amp;E1441&amp;"-"&amp;H1441</f>
        <v>C2Sigma-7.5-e-0-1</v>
      </c>
      <c r="Q1441" t="str">
        <f>I1441&amp;"-"&amp;K1441&amp;"-"&amp;L1441&amp;"-"&amp;J1441&amp;"-"&amp;M1441</f>
        <v>X2Pi-6.5-e-0-1</v>
      </c>
      <c r="R1441">
        <f>B1441+S1441</f>
        <v>32570.851048015</v>
      </c>
      <c r="S1441">
        <f>_xlfn.IFNA(VLOOKUP(Q1441,'MARVEL-X'!A$2:I$1400,7,FALSE),VLOOKUP(Q1441,MARVEL!A$2:J$1522,10,FALSE))</f>
        <v>580.897048015</v>
      </c>
      <c r="T1441">
        <f>IF(P1441=P1440,R1441+T1440,R1441)</f>
        <v>227996.149981611</v>
      </c>
      <c r="U1441">
        <f>IF(P1441=P1440,1+U1440,1)</f>
        <v>7</v>
      </c>
      <c r="V1441" t="str">
        <f t="shared" si="22"/>
        <v/>
      </c>
      <c r="W1441" t="str">
        <f>IF(V1441="","",IF(ABS(V1441-R1441)&gt;W$1,ABS(V1441-R1441),""))</f>
        <v/>
      </c>
      <c r="X1441" t="str">
        <f>Y1441&amp;"-"&amp;Z1441&amp;"-"&amp;AC1441&amp;"-"&amp;AD1441&amp;"-"&amp;AG1441</f>
        <v>7.5-e-C-0-0.5</v>
      </c>
      <c r="Y1441">
        <f>F1441</f>
        <v>7.5</v>
      </c>
      <c r="Z1441" s="2" t="str">
        <f>G1441</f>
        <v>e</v>
      </c>
      <c r="AA1441">
        <f>_xlfn.IFNA(VLOOKUP(X1441,'duo-out'!A$2:Q$5000,5,FALSE),E1441+10*(H1441-1)+1+_xlfn.IFNA(VLOOKUP(D1441,states!A$2:C$10,3,FALSE),1))</f>
        <v>101</v>
      </c>
      <c r="AB1441" t="str">
        <f>IF(V1441="","",V1441)</f>
        <v/>
      </c>
      <c r="AC1441" s="2" t="str">
        <f>_xlfn.IFNA(VLOOKUP(D1441,states!A$2:C$10,2,FALSE),"XX")</f>
        <v>C</v>
      </c>
      <c r="AD1441">
        <f>E1441</f>
        <v>0</v>
      </c>
      <c r="AE1441">
        <f>_xlfn.IFNA(VLOOKUP(D1441,states!A$2:D$10,4,FALSE),0)</f>
        <v>0</v>
      </c>
      <c r="AF1441">
        <v>0.5</v>
      </c>
      <c r="AG1441">
        <f>IF(AE1441=0,AF1441,IF(AE1441=1,IF(F1441=0.5,0.5,IF(H1441=1,0.5,1.5)),IF(F1441=0.5,0.5,IF(H1441=1,2.5,1.5))))</f>
        <v>0.5</v>
      </c>
      <c r="AH1441" s="7">
        <f>IF(AC1441="XX",0,1/C1441^(1/5)*IF(E1441=0,100,1)/(E1441+1)^(1/4))</f>
        <v>182.05642030260799</v>
      </c>
    </row>
    <row r="1442" spans="1:34">
      <c r="A1442">
        <v>4808</v>
      </c>
      <c r="B1442" s="1">
        <v>31568.883000000002</v>
      </c>
      <c r="C1442" s="6">
        <v>0.05</v>
      </c>
      <c r="D1442" t="s">
        <v>5</v>
      </c>
      <c r="E1442">
        <v>0</v>
      </c>
      <c r="F1442">
        <v>7.5</v>
      </c>
      <c r="G1442" t="s">
        <v>1</v>
      </c>
      <c r="H1442">
        <v>1</v>
      </c>
      <c r="I1442" t="s">
        <v>0</v>
      </c>
      <c r="J1442">
        <v>0</v>
      </c>
      <c r="K1442">
        <v>8.5</v>
      </c>
      <c r="L1442" t="s">
        <v>1</v>
      </c>
      <c r="M1442">
        <v>1</v>
      </c>
      <c r="N1442" t="s">
        <v>4864</v>
      </c>
      <c r="O1442">
        <v>1</v>
      </c>
      <c r="P1442" t="str">
        <f>D1442&amp;"-"&amp;F1442&amp;"-"&amp;G1442&amp;"-"&amp;E1442&amp;"-"&amp;H1442</f>
        <v>C2Sigma-7.5-e-0-1</v>
      </c>
      <c r="Q1442" t="str">
        <f>I1442&amp;"-"&amp;K1442&amp;"-"&amp;L1442&amp;"-"&amp;J1442&amp;"-"&amp;M1442</f>
        <v>X2Pi-8.5-e-0-1</v>
      </c>
      <c r="R1442">
        <f>B1442+S1442</f>
        <v>32570.873053335003</v>
      </c>
      <c r="S1442">
        <f>_xlfn.IFNA(VLOOKUP(Q1442,'MARVEL-X'!A$2:I$1400,7,FALSE),VLOOKUP(Q1442,MARVEL!A$2:J$1522,10,FALSE))</f>
        <v>1001.990053335</v>
      </c>
      <c r="T1442">
        <f>IF(P1442=P1441,R1442+T1441,R1442)</f>
        <v>260567.023034946</v>
      </c>
      <c r="U1442">
        <f>IF(P1442=P1441,1+U1441,1)</f>
        <v>8</v>
      </c>
      <c r="V1442">
        <f t="shared" si="22"/>
        <v>32570.87787936825</v>
      </c>
      <c r="W1442" t="str">
        <f>IF(V1442="","",IF(ABS(V1442-R1442)&gt;W$1,ABS(V1442-R1442),""))</f>
        <v/>
      </c>
      <c r="X1442" t="str">
        <f>Y1442&amp;"-"&amp;Z1442&amp;"-"&amp;AC1442&amp;"-"&amp;AD1442&amp;"-"&amp;AG1442</f>
        <v>7.5-e-C-0-0.5</v>
      </c>
      <c r="Y1442">
        <f>F1442</f>
        <v>7.5</v>
      </c>
      <c r="Z1442" s="2" t="str">
        <f>G1442</f>
        <v>e</v>
      </c>
      <c r="AA1442">
        <f>_xlfn.IFNA(VLOOKUP(X1442,'duo-out'!A$2:Q$5000,5,FALSE),E1442+10*(H1442-1)+1+_xlfn.IFNA(VLOOKUP(D1442,states!A$2:C$10,3,FALSE),1))</f>
        <v>101</v>
      </c>
      <c r="AB1442">
        <f>IF(V1442="","",V1442)</f>
        <v>32570.87787936825</v>
      </c>
      <c r="AC1442" s="2" t="str">
        <f>_xlfn.IFNA(VLOOKUP(D1442,states!A$2:C$10,2,FALSE),"XX")</f>
        <v>C</v>
      </c>
      <c r="AD1442">
        <f>E1442</f>
        <v>0</v>
      </c>
      <c r="AE1442">
        <f>_xlfn.IFNA(VLOOKUP(D1442,states!A$2:D$10,4,FALSE),0)</f>
        <v>0</v>
      </c>
      <c r="AF1442">
        <v>0.5</v>
      </c>
      <c r="AG1442">
        <f>IF(AE1442=0,AF1442,IF(AE1442=1,IF(F1442=0.5,0.5,IF(H1442=1,0.5,1.5)),IF(F1442=0.5,0.5,IF(H1442=1,2.5,1.5))))</f>
        <v>0.5</v>
      </c>
      <c r="AH1442" s="7">
        <f>IF(AC1442="XX",0,1/C1442^(1/5)*IF(E1442=0,100,1)/(E1442+1)^(1/4))</f>
        <v>182.05642030260799</v>
      </c>
    </row>
    <row r="1443" spans="1:34">
      <c r="A1443">
        <v>4587</v>
      </c>
      <c r="B1443" s="1">
        <v>31848.959999999999</v>
      </c>
      <c r="C1443" s="6">
        <v>0.2</v>
      </c>
      <c r="D1443" t="s">
        <v>5</v>
      </c>
      <c r="E1443">
        <v>1</v>
      </c>
      <c r="F1443">
        <v>7.5</v>
      </c>
      <c r="G1443" t="s">
        <v>1</v>
      </c>
      <c r="H1443">
        <v>1</v>
      </c>
      <c r="I1443" t="s">
        <v>0</v>
      </c>
      <c r="J1443">
        <v>1</v>
      </c>
      <c r="K1443">
        <v>6.5</v>
      </c>
      <c r="L1443" t="s">
        <v>1</v>
      </c>
      <c r="M1443">
        <v>1</v>
      </c>
      <c r="N1443" t="s">
        <v>4643</v>
      </c>
      <c r="O1443">
        <v>1</v>
      </c>
      <c r="P1443" t="str">
        <f>D1443&amp;"-"&amp;F1443&amp;"-"&amp;G1443&amp;"-"&amp;E1443&amp;"-"&amp;H1443</f>
        <v>C2Sigma-7.5-e-1-1</v>
      </c>
      <c r="Q1443" t="str">
        <f>I1443&amp;"-"&amp;K1443&amp;"-"&amp;L1443&amp;"-"&amp;J1443&amp;"-"&amp;M1443</f>
        <v>X2Pi-6.5-e-1-1</v>
      </c>
      <c r="R1443">
        <f>B1443+S1443</f>
        <v>35140.531373651</v>
      </c>
      <c r="S1443">
        <f>_xlfn.IFNA(VLOOKUP(Q1443,'MARVEL-X'!A$2:I$1400,7,FALSE),VLOOKUP(Q1443,MARVEL!A$2:J$1522,10,FALSE))</f>
        <v>3291.5713736510002</v>
      </c>
      <c r="T1443">
        <f>IF(P1443=P1442,R1443+T1442,R1443)</f>
        <v>35140.531373651</v>
      </c>
      <c r="U1443">
        <f>IF(P1443=P1442,1+U1442,1)</f>
        <v>1</v>
      </c>
      <c r="V1443" t="str">
        <f t="shared" si="22"/>
        <v/>
      </c>
      <c r="W1443" t="str">
        <f>IF(V1443="","",IF(ABS(V1443-R1443)&gt;W$1,ABS(V1443-R1443),""))</f>
        <v/>
      </c>
      <c r="X1443" t="str">
        <f>Y1443&amp;"-"&amp;Z1443&amp;"-"&amp;AC1443&amp;"-"&amp;AD1443&amp;"-"&amp;AG1443</f>
        <v>7.5-e-C-1-0.5</v>
      </c>
      <c r="Y1443">
        <f>F1443</f>
        <v>7.5</v>
      </c>
      <c r="Z1443" s="2" t="str">
        <f>G1443</f>
        <v>e</v>
      </c>
      <c r="AA1443">
        <f>_xlfn.IFNA(VLOOKUP(X1443,'duo-out'!A$2:Q$5000,5,FALSE),E1443+10*(H1443-1)+1+_xlfn.IFNA(VLOOKUP(D1443,states!A$2:C$10,3,FALSE),1))</f>
        <v>102</v>
      </c>
      <c r="AB1443" t="str">
        <f>IF(V1443="","",V1443)</f>
        <v/>
      </c>
      <c r="AC1443" s="2" t="str">
        <f>_xlfn.IFNA(VLOOKUP(D1443,states!A$2:C$10,2,FALSE),"XX")</f>
        <v>C</v>
      </c>
      <c r="AD1443">
        <f>E1443</f>
        <v>1</v>
      </c>
      <c r="AE1443">
        <f>_xlfn.IFNA(VLOOKUP(D1443,states!A$2:D$10,4,FALSE),0)</f>
        <v>0</v>
      </c>
      <c r="AF1443">
        <v>0.5</v>
      </c>
      <c r="AG1443">
        <f>IF(AE1443=0,AF1443,IF(AE1443=1,IF(F1443=0.5,0.5,IF(H1443=1,0.5,1.5)),IF(F1443=0.5,0.5,IF(H1443=1,2.5,1.5))))</f>
        <v>0.5</v>
      </c>
      <c r="AH1443" s="7">
        <f>IF(AC1443="XX",0,1/C1443^(1/5)*IF(E1443=0,100,1)/(E1443+1)^(1/4))</f>
        <v>1.1602097263419568</v>
      </c>
    </row>
    <row r="1444" spans="1:34">
      <c r="A1444">
        <v>4514</v>
      </c>
      <c r="B1444" s="1">
        <v>31443.66</v>
      </c>
      <c r="C1444" s="6">
        <v>0.2</v>
      </c>
      <c r="D1444" t="s">
        <v>5</v>
      </c>
      <c r="E1444">
        <v>1</v>
      </c>
      <c r="F1444">
        <v>7.5</v>
      </c>
      <c r="G1444" t="s">
        <v>1</v>
      </c>
      <c r="H1444">
        <v>1</v>
      </c>
      <c r="I1444" t="s">
        <v>0</v>
      </c>
      <c r="J1444">
        <v>1</v>
      </c>
      <c r="K1444">
        <v>8.5</v>
      </c>
      <c r="L1444" t="s">
        <v>1</v>
      </c>
      <c r="M1444">
        <v>1</v>
      </c>
      <c r="N1444" t="s">
        <v>4570</v>
      </c>
      <c r="O1444">
        <v>1</v>
      </c>
      <c r="P1444" t="str">
        <f>D1444&amp;"-"&amp;F1444&amp;"-"&amp;G1444&amp;"-"&amp;E1444&amp;"-"&amp;H1444</f>
        <v>C2Sigma-7.5-e-1-1</v>
      </c>
      <c r="Q1444" t="str">
        <f>I1444&amp;"-"&amp;K1444&amp;"-"&amp;L1444&amp;"-"&amp;J1444&amp;"-"&amp;M1444</f>
        <v>X2Pi-8.5-e-1-1</v>
      </c>
      <c r="R1444">
        <f>B1444+S1444</f>
        <v>35140.473750290999</v>
      </c>
      <c r="S1444">
        <f>_xlfn.IFNA(VLOOKUP(Q1444,'MARVEL-X'!A$2:I$1400,7,FALSE),VLOOKUP(Q1444,MARVEL!A$2:J$1522,10,FALSE))</f>
        <v>3696.8137502909999</v>
      </c>
      <c r="T1444">
        <f>IF(P1444=P1443,R1444+T1443,R1444)</f>
        <v>70281.005123941999</v>
      </c>
      <c r="U1444">
        <f>IF(P1444=P1443,1+U1443,1)</f>
        <v>2</v>
      </c>
      <c r="V1444" t="str">
        <f t="shared" si="22"/>
        <v/>
      </c>
      <c r="W1444" t="str">
        <f>IF(V1444="","",IF(ABS(V1444-R1444)&gt;W$1,ABS(V1444-R1444),""))</f>
        <v/>
      </c>
      <c r="X1444" t="str">
        <f>Y1444&amp;"-"&amp;Z1444&amp;"-"&amp;AC1444&amp;"-"&amp;AD1444&amp;"-"&amp;AG1444</f>
        <v>7.5-e-C-1-0.5</v>
      </c>
      <c r="Y1444">
        <f>F1444</f>
        <v>7.5</v>
      </c>
      <c r="Z1444" s="2" t="str">
        <f>G1444</f>
        <v>e</v>
      </c>
      <c r="AA1444">
        <f>_xlfn.IFNA(VLOOKUP(X1444,'duo-out'!A$2:Q$5000,5,FALSE),E1444+10*(H1444-1)+1+_xlfn.IFNA(VLOOKUP(D1444,states!A$2:C$10,3,FALSE),1))</f>
        <v>102</v>
      </c>
      <c r="AB1444" t="str">
        <f>IF(V1444="","",V1444)</f>
        <v/>
      </c>
      <c r="AC1444" s="2" t="str">
        <f>_xlfn.IFNA(VLOOKUP(D1444,states!A$2:C$10,2,FALSE),"XX")</f>
        <v>C</v>
      </c>
      <c r="AD1444">
        <f>E1444</f>
        <v>1</v>
      </c>
      <c r="AE1444">
        <f>_xlfn.IFNA(VLOOKUP(D1444,states!A$2:D$10,4,FALSE),0)</f>
        <v>0</v>
      </c>
      <c r="AF1444">
        <v>0.5</v>
      </c>
      <c r="AG1444">
        <f>IF(AE1444=0,AF1444,IF(AE1444=1,IF(F1444=0.5,0.5,IF(H1444=1,0.5,1.5)),IF(F1444=0.5,0.5,IF(H1444=1,2.5,1.5))))</f>
        <v>0.5</v>
      </c>
      <c r="AH1444" s="7">
        <f>IF(AC1444="XX",0,1/C1444^(1/5)*IF(E1444=0,100,1)/(E1444+1)^(1/4))</f>
        <v>1.1602097263419568</v>
      </c>
    </row>
    <row r="1445" spans="1:34">
      <c r="A1445">
        <v>4550</v>
      </c>
      <c r="B1445" s="1">
        <v>31661.4</v>
      </c>
      <c r="C1445" s="6">
        <v>0.2</v>
      </c>
      <c r="D1445" t="s">
        <v>5</v>
      </c>
      <c r="E1445">
        <v>1</v>
      </c>
      <c r="F1445">
        <v>7.5</v>
      </c>
      <c r="G1445" t="s">
        <v>1</v>
      </c>
      <c r="H1445">
        <v>1</v>
      </c>
      <c r="I1445" t="s">
        <v>0</v>
      </c>
      <c r="J1445">
        <v>1</v>
      </c>
      <c r="K1445">
        <v>7.5</v>
      </c>
      <c r="L1445" t="s">
        <v>2</v>
      </c>
      <c r="M1445">
        <v>1</v>
      </c>
      <c r="N1445" t="s">
        <v>4606</v>
      </c>
      <c r="O1445">
        <v>1</v>
      </c>
      <c r="P1445" t="str">
        <f>D1445&amp;"-"&amp;F1445&amp;"-"&amp;G1445&amp;"-"&amp;E1445&amp;"-"&amp;H1445</f>
        <v>C2Sigma-7.5-e-1-1</v>
      </c>
      <c r="Q1445" t="str">
        <f>I1445&amp;"-"&amp;K1445&amp;"-"&amp;L1445&amp;"-"&amp;J1445&amp;"-"&amp;M1445</f>
        <v>X2Pi-7.5-f-1-1</v>
      </c>
      <c r="R1445">
        <f>B1445+S1445</f>
        <v>35140.484495896002</v>
      </c>
      <c r="S1445">
        <f>_xlfn.IFNA(VLOOKUP(Q1445,'MARVEL-X'!A$2:I$1400,7,FALSE),VLOOKUP(Q1445,MARVEL!A$2:J$1522,10,FALSE))</f>
        <v>3479.0844958960001</v>
      </c>
      <c r="T1445">
        <f>IF(P1445=P1444,R1445+T1444,R1445)</f>
        <v>105421.489619838</v>
      </c>
      <c r="U1445">
        <f>IF(P1445=P1444,1+U1444,1)</f>
        <v>3</v>
      </c>
      <c r="V1445" t="str">
        <f t="shared" si="22"/>
        <v/>
      </c>
      <c r="W1445" t="str">
        <f>IF(V1445="","",IF(ABS(V1445-R1445)&gt;W$1,ABS(V1445-R1445),""))</f>
        <v/>
      </c>
      <c r="X1445" t="str">
        <f>Y1445&amp;"-"&amp;Z1445&amp;"-"&amp;AC1445&amp;"-"&amp;AD1445&amp;"-"&amp;AG1445</f>
        <v>7.5-e-C-1-0.5</v>
      </c>
      <c r="Y1445">
        <f>F1445</f>
        <v>7.5</v>
      </c>
      <c r="Z1445" s="2" t="str">
        <f>G1445</f>
        <v>e</v>
      </c>
      <c r="AA1445">
        <f>_xlfn.IFNA(VLOOKUP(X1445,'duo-out'!A$2:Q$5000,5,FALSE),E1445+10*(H1445-1)+1+_xlfn.IFNA(VLOOKUP(D1445,states!A$2:C$10,3,FALSE),1))</f>
        <v>102</v>
      </c>
      <c r="AB1445" t="str">
        <f>IF(V1445="","",V1445)</f>
        <v/>
      </c>
      <c r="AC1445" s="2" t="str">
        <f>_xlfn.IFNA(VLOOKUP(D1445,states!A$2:C$10,2,FALSE),"XX")</f>
        <v>C</v>
      </c>
      <c r="AD1445">
        <f>E1445</f>
        <v>1</v>
      </c>
      <c r="AE1445">
        <f>_xlfn.IFNA(VLOOKUP(D1445,states!A$2:D$10,4,FALSE),0)</f>
        <v>0</v>
      </c>
      <c r="AF1445">
        <v>0.5</v>
      </c>
      <c r="AG1445">
        <f>IF(AE1445=0,AF1445,IF(AE1445=1,IF(F1445=0.5,0.5,IF(H1445=1,0.5,1.5)),IF(F1445=0.5,0.5,IF(H1445=1,2.5,1.5))))</f>
        <v>0.5</v>
      </c>
      <c r="AH1445" s="7">
        <f>IF(AC1445="XX",0,1/C1445^(1/5)*IF(E1445=0,100,1)/(E1445+1)^(1/4))</f>
        <v>1.1602097263419568</v>
      </c>
    </row>
    <row r="1446" spans="1:34">
      <c r="A1446">
        <v>4884</v>
      </c>
      <c r="B1446" s="1">
        <v>31443.716</v>
      </c>
      <c r="C1446" s="6">
        <v>0.05</v>
      </c>
      <c r="D1446" t="s">
        <v>5</v>
      </c>
      <c r="E1446">
        <v>1</v>
      </c>
      <c r="F1446">
        <v>7.5</v>
      </c>
      <c r="G1446" t="s">
        <v>1</v>
      </c>
      <c r="H1446">
        <v>1</v>
      </c>
      <c r="I1446" t="s">
        <v>0</v>
      </c>
      <c r="J1446">
        <v>1</v>
      </c>
      <c r="K1446">
        <v>8.5</v>
      </c>
      <c r="L1446" t="s">
        <v>1</v>
      </c>
      <c r="M1446">
        <v>1</v>
      </c>
      <c r="N1446" t="s">
        <v>4940</v>
      </c>
      <c r="O1446">
        <v>1</v>
      </c>
      <c r="P1446" t="str">
        <f>D1446&amp;"-"&amp;F1446&amp;"-"&amp;G1446&amp;"-"&amp;E1446&amp;"-"&amp;H1446</f>
        <v>C2Sigma-7.5-e-1-1</v>
      </c>
      <c r="Q1446" t="str">
        <f>I1446&amp;"-"&amp;K1446&amp;"-"&amp;L1446&amp;"-"&amp;J1446&amp;"-"&amp;M1446</f>
        <v>X2Pi-8.5-e-1-1</v>
      </c>
      <c r="R1446">
        <f>B1446+S1446</f>
        <v>35140.529750291003</v>
      </c>
      <c r="S1446">
        <f>_xlfn.IFNA(VLOOKUP(Q1446,'MARVEL-X'!A$2:I$1400,7,FALSE),VLOOKUP(Q1446,MARVEL!A$2:J$1522,10,FALSE))</f>
        <v>3696.8137502909999</v>
      </c>
      <c r="T1446">
        <f>IF(P1446=P1445,R1446+T1445,R1446)</f>
        <v>140562.01937012901</v>
      </c>
      <c r="U1446">
        <f>IF(P1446=P1445,1+U1445,1)</f>
        <v>4</v>
      </c>
      <c r="V1446" t="str">
        <f t="shared" si="22"/>
        <v/>
      </c>
      <c r="W1446" t="str">
        <f>IF(V1446="","",IF(ABS(V1446-R1446)&gt;W$1,ABS(V1446-R1446),""))</f>
        <v/>
      </c>
      <c r="X1446" t="str">
        <f>Y1446&amp;"-"&amp;Z1446&amp;"-"&amp;AC1446&amp;"-"&amp;AD1446&amp;"-"&amp;AG1446</f>
        <v>7.5-e-C-1-0.5</v>
      </c>
      <c r="Y1446">
        <f>F1446</f>
        <v>7.5</v>
      </c>
      <c r="Z1446" s="2" t="str">
        <f>G1446</f>
        <v>e</v>
      </c>
      <c r="AA1446">
        <f>_xlfn.IFNA(VLOOKUP(X1446,'duo-out'!A$2:Q$5000,5,FALSE),E1446+10*(H1446-1)+1+_xlfn.IFNA(VLOOKUP(D1446,states!A$2:C$10,3,FALSE),1))</f>
        <v>102</v>
      </c>
      <c r="AB1446" t="str">
        <f>IF(V1446="","",V1446)</f>
        <v/>
      </c>
      <c r="AC1446" s="2" t="str">
        <f>_xlfn.IFNA(VLOOKUP(D1446,states!A$2:C$10,2,FALSE),"XX")</f>
        <v>C</v>
      </c>
      <c r="AD1446">
        <f>E1446</f>
        <v>1</v>
      </c>
      <c r="AE1446">
        <f>_xlfn.IFNA(VLOOKUP(D1446,states!A$2:D$10,4,FALSE),0)</f>
        <v>0</v>
      </c>
      <c r="AF1446">
        <v>0.5</v>
      </c>
      <c r="AG1446">
        <f>IF(AE1446=0,AF1446,IF(AE1446=1,IF(F1446=0.5,0.5,IF(H1446=1,0.5,1.5)),IF(F1446=0.5,0.5,IF(H1446=1,2.5,1.5))))</f>
        <v>0.5</v>
      </c>
      <c r="AH1446" s="7">
        <f>IF(AC1446="XX",0,1/C1446^(1/5)*IF(E1446=0,100,1)/(E1446+1)^(1/4))</f>
        <v>1.5309059120638666</v>
      </c>
    </row>
    <row r="1447" spans="1:34">
      <c r="A1447">
        <v>4940</v>
      </c>
      <c r="B1447" s="1">
        <v>31848.918000000001</v>
      </c>
      <c r="C1447" s="6">
        <v>0.05</v>
      </c>
      <c r="D1447" t="s">
        <v>5</v>
      </c>
      <c r="E1447">
        <v>1</v>
      </c>
      <c r="F1447">
        <v>7.5</v>
      </c>
      <c r="G1447" t="s">
        <v>1</v>
      </c>
      <c r="H1447">
        <v>1</v>
      </c>
      <c r="I1447" t="s">
        <v>0</v>
      </c>
      <c r="J1447">
        <v>1</v>
      </c>
      <c r="K1447">
        <v>6.5</v>
      </c>
      <c r="L1447" t="s">
        <v>1</v>
      </c>
      <c r="M1447">
        <v>1</v>
      </c>
      <c r="N1447" t="s">
        <v>4996</v>
      </c>
      <c r="O1447">
        <v>1</v>
      </c>
      <c r="P1447" t="str">
        <f>D1447&amp;"-"&amp;F1447&amp;"-"&amp;G1447&amp;"-"&amp;E1447&amp;"-"&amp;H1447</f>
        <v>C2Sigma-7.5-e-1-1</v>
      </c>
      <c r="Q1447" t="str">
        <f>I1447&amp;"-"&amp;K1447&amp;"-"&amp;L1447&amp;"-"&amp;J1447&amp;"-"&amp;M1447</f>
        <v>X2Pi-6.5-e-1-1</v>
      </c>
      <c r="R1447">
        <f>B1447+S1447</f>
        <v>35140.489373650998</v>
      </c>
      <c r="S1447">
        <f>_xlfn.IFNA(VLOOKUP(Q1447,'MARVEL-X'!A$2:I$1400,7,FALSE),VLOOKUP(Q1447,MARVEL!A$2:J$1522,10,FALSE))</f>
        <v>3291.5713736510002</v>
      </c>
      <c r="T1447">
        <f>IF(P1447=P1446,R1447+T1446,R1447)</f>
        <v>175702.50874378002</v>
      </c>
      <c r="U1447">
        <f>IF(P1447=P1446,1+U1446,1)</f>
        <v>5</v>
      </c>
      <c r="V1447" t="str">
        <f t="shared" si="22"/>
        <v/>
      </c>
      <c r="W1447" t="str">
        <f>IF(V1447="","",IF(ABS(V1447-R1447)&gt;W$1,ABS(V1447-R1447),""))</f>
        <v/>
      </c>
      <c r="X1447" t="str">
        <f>Y1447&amp;"-"&amp;Z1447&amp;"-"&amp;AC1447&amp;"-"&amp;AD1447&amp;"-"&amp;AG1447</f>
        <v>7.5-e-C-1-0.5</v>
      </c>
      <c r="Y1447">
        <f>F1447</f>
        <v>7.5</v>
      </c>
      <c r="Z1447" s="2" t="str">
        <f>G1447</f>
        <v>e</v>
      </c>
      <c r="AA1447">
        <f>_xlfn.IFNA(VLOOKUP(X1447,'duo-out'!A$2:Q$5000,5,FALSE),E1447+10*(H1447-1)+1+_xlfn.IFNA(VLOOKUP(D1447,states!A$2:C$10,3,FALSE),1))</f>
        <v>102</v>
      </c>
      <c r="AB1447" t="str">
        <f>IF(V1447="","",V1447)</f>
        <v/>
      </c>
      <c r="AC1447" s="2" t="str">
        <f>_xlfn.IFNA(VLOOKUP(D1447,states!A$2:C$10,2,FALSE),"XX")</f>
        <v>C</v>
      </c>
      <c r="AD1447">
        <f>E1447</f>
        <v>1</v>
      </c>
      <c r="AE1447">
        <f>_xlfn.IFNA(VLOOKUP(D1447,states!A$2:D$10,4,FALSE),0)</f>
        <v>0</v>
      </c>
      <c r="AF1447">
        <v>0.5</v>
      </c>
      <c r="AG1447">
        <f>IF(AE1447=0,AF1447,IF(AE1447=1,IF(F1447=0.5,0.5,IF(H1447=1,0.5,1.5)),IF(F1447=0.5,0.5,IF(H1447=1,2.5,1.5))))</f>
        <v>0.5</v>
      </c>
      <c r="AH1447" s="7">
        <f>IF(AC1447="XX",0,1/C1447^(1/5)*IF(E1447=0,100,1)/(E1447+1)^(1/4))</f>
        <v>1.5309059120638666</v>
      </c>
    </row>
    <row r="1448" spans="1:34">
      <c r="A1448">
        <v>4911</v>
      </c>
      <c r="B1448" s="1">
        <v>31661.412</v>
      </c>
      <c r="C1448" s="6">
        <v>0.05</v>
      </c>
      <c r="D1448" t="s">
        <v>5</v>
      </c>
      <c r="E1448">
        <v>1</v>
      </c>
      <c r="F1448">
        <v>7.5</v>
      </c>
      <c r="G1448" t="s">
        <v>1</v>
      </c>
      <c r="H1448">
        <v>1</v>
      </c>
      <c r="I1448" t="s">
        <v>0</v>
      </c>
      <c r="J1448">
        <v>1</v>
      </c>
      <c r="K1448">
        <v>7.5</v>
      </c>
      <c r="L1448" t="s">
        <v>2</v>
      </c>
      <c r="M1448">
        <v>1</v>
      </c>
      <c r="N1448" t="s">
        <v>4967</v>
      </c>
      <c r="O1448">
        <v>1</v>
      </c>
      <c r="P1448" t="str">
        <f>D1448&amp;"-"&amp;F1448&amp;"-"&amp;G1448&amp;"-"&amp;E1448&amp;"-"&amp;H1448</f>
        <v>C2Sigma-7.5-e-1-1</v>
      </c>
      <c r="Q1448" t="str">
        <f>I1448&amp;"-"&amp;K1448&amp;"-"&amp;L1448&amp;"-"&amp;J1448&amp;"-"&amp;M1448</f>
        <v>X2Pi-7.5-f-1-1</v>
      </c>
      <c r="R1448">
        <f>B1448+S1448</f>
        <v>35140.496495895997</v>
      </c>
      <c r="S1448">
        <f>_xlfn.IFNA(VLOOKUP(Q1448,'MARVEL-X'!A$2:I$1400,7,FALSE),VLOOKUP(Q1448,MARVEL!A$2:J$1522,10,FALSE))</f>
        <v>3479.0844958960001</v>
      </c>
      <c r="T1448">
        <f>IF(P1448=P1447,R1448+T1447,R1448)</f>
        <v>210843.00523967601</v>
      </c>
      <c r="U1448">
        <f>IF(P1448=P1447,1+U1447,1)</f>
        <v>6</v>
      </c>
      <c r="V1448">
        <f t="shared" si="22"/>
        <v>35140.500873279336</v>
      </c>
      <c r="W1448" t="str">
        <f>IF(V1448="","",IF(ABS(V1448-R1448)&gt;W$1,ABS(V1448-R1448),""))</f>
        <v/>
      </c>
      <c r="X1448" t="str">
        <f>Y1448&amp;"-"&amp;Z1448&amp;"-"&amp;AC1448&amp;"-"&amp;AD1448&amp;"-"&amp;AG1448</f>
        <v>7.5-e-C-1-0.5</v>
      </c>
      <c r="Y1448">
        <f>F1448</f>
        <v>7.5</v>
      </c>
      <c r="Z1448" s="2" t="str">
        <f>G1448</f>
        <v>e</v>
      </c>
      <c r="AA1448">
        <f>_xlfn.IFNA(VLOOKUP(X1448,'duo-out'!A$2:Q$5000,5,FALSE),E1448+10*(H1448-1)+1+_xlfn.IFNA(VLOOKUP(D1448,states!A$2:C$10,3,FALSE),1))</f>
        <v>102</v>
      </c>
      <c r="AB1448">
        <f>IF(V1448="","",V1448)</f>
        <v>35140.500873279336</v>
      </c>
      <c r="AC1448" s="2" t="str">
        <f>_xlfn.IFNA(VLOOKUP(D1448,states!A$2:C$10,2,FALSE),"XX")</f>
        <v>C</v>
      </c>
      <c r="AD1448">
        <f>E1448</f>
        <v>1</v>
      </c>
      <c r="AE1448">
        <f>_xlfn.IFNA(VLOOKUP(D1448,states!A$2:D$10,4,FALSE),0)</f>
        <v>0</v>
      </c>
      <c r="AF1448">
        <v>0.5</v>
      </c>
      <c r="AG1448">
        <f>IF(AE1448=0,AF1448,IF(AE1448=1,IF(F1448=0.5,0.5,IF(H1448=1,0.5,1.5)),IF(F1448=0.5,0.5,IF(H1448=1,2.5,1.5))))</f>
        <v>0.5</v>
      </c>
      <c r="AH1448" s="7">
        <f>IF(AC1448="XX",0,1/C1448^(1/5)*IF(E1448=0,100,1)/(E1448+1)^(1/4))</f>
        <v>1.5309059120638666</v>
      </c>
    </row>
    <row r="1449" spans="1:34">
      <c r="A1449">
        <v>1476</v>
      </c>
      <c r="B1449" s="1">
        <v>31401.78</v>
      </c>
      <c r="C1449" s="6">
        <v>0.1</v>
      </c>
      <c r="D1449" t="s">
        <v>5</v>
      </c>
      <c r="E1449">
        <v>2</v>
      </c>
      <c r="F1449">
        <v>7.5</v>
      </c>
      <c r="G1449" t="s">
        <v>1</v>
      </c>
      <c r="H1449">
        <v>1</v>
      </c>
      <c r="I1449" t="s">
        <v>0</v>
      </c>
      <c r="J1449">
        <v>2</v>
      </c>
      <c r="K1449">
        <v>7.5</v>
      </c>
      <c r="L1449" t="s">
        <v>2</v>
      </c>
      <c r="M1449">
        <v>1</v>
      </c>
      <c r="N1449" t="s">
        <v>1532</v>
      </c>
      <c r="O1449">
        <v>1</v>
      </c>
      <c r="P1449" t="str">
        <f>D1449&amp;"-"&amp;F1449&amp;"-"&amp;G1449&amp;"-"&amp;E1449&amp;"-"&amp;H1449</f>
        <v>C2Sigma-7.5-e-2-1</v>
      </c>
      <c r="Q1449" t="str">
        <f>I1449&amp;"-"&amp;K1449&amp;"-"&amp;L1449&amp;"-"&amp;J1449&amp;"-"&amp;M1449</f>
        <v>X2Pi-7.5-f-2-1</v>
      </c>
      <c r="R1449">
        <f>B1449+S1449</f>
        <v>37458.404780491997</v>
      </c>
      <c r="S1449">
        <f>_xlfn.IFNA(VLOOKUP(Q1449,'MARVEL-X'!A$2:I$1400,7,FALSE),VLOOKUP(Q1449,MARVEL!A$2:J$1522,10,FALSE))</f>
        <v>6056.6247804920004</v>
      </c>
      <c r="T1449">
        <f>IF(P1449=P1448,R1449+T1448,R1449)</f>
        <v>37458.404780491997</v>
      </c>
      <c r="U1449">
        <f>IF(P1449=P1448,1+U1448,1)</f>
        <v>1</v>
      </c>
      <c r="V1449" t="str">
        <f t="shared" si="22"/>
        <v/>
      </c>
      <c r="W1449" t="str">
        <f>IF(V1449="","",IF(ABS(V1449-R1449)&gt;W$1,ABS(V1449-R1449),""))</f>
        <v/>
      </c>
      <c r="X1449" t="str">
        <f>Y1449&amp;"-"&amp;Z1449&amp;"-"&amp;AC1449&amp;"-"&amp;AD1449&amp;"-"&amp;AG1449</f>
        <v>7.5-e-C-2-0.5</v>
      </c>
      <c r="Y1449">
        <f>F1449</f>
        <v>7.5</v>
      </c>
      <c r="Z1449" s="2" t="str">
        <f>G1449</f>
        <v>e</v>
      </c>
      <c r="AA1449">
        <f>_xlfn.IFNA(VLOOKUP(X1449,'duo-out'!A$2:Q$5000,5,FALSE),E1449+10*(H1449-1)+1+_xlfn.IFNA(VLOOKUP(D1449,states!A$2:C$10,3,FALSE),1))</f>
        <v>103</v>
      </c>
      <c r="AB1449" t="str">
        <f>IF(V1449="","",V1449)</f>
        <v/>
      </c>
      <c r="AC1449" s="2" t="str">
        <f>_xlfn.IFNA(VLOOKUP(D1449,states!A$2:C$10,2,FALSE),"XX")</f>
        <v>C</v>
      </c>
      <c r="AD1449">
        <f>E1449</f>
        <v>2</v>
      </c>
      <c r="AE1449">
        <f>_xlfn.IFNA(VLOOKUP(D1449,states!A$2:D$10,4,FALSE),0)</f>
        <v>0</v>
      </c>
      <c r="AF1449">
        <v>0.5</v>
      </c>
      <c r="AG1449">
        <f>IF(AE1449=0,AF1449,IF(AE1449=1,IF(F1449=0.5,0.5,IF(H1449=1,0.5,1.5)),IF(F1449=0.5,0.5,IF(H1449=1,2.5,1.5))))</f>
        <v>0.5</v>
      </c>
      <c r="AH1449" s="7">
        <f>IF(AC1449="XX",0,1/C1449^(1/5)*IF(E1449=0,100,1)/(E1449+1)^(1/4))</f>
        <v>1.2042584055782313</v>
      </c>
    </row>
    <row r="1450" spans="1:34">
      <c r="A1450">
        <v>1468</v>
      </c>
      <c r="B1450" s="1">
        <v>31581.99</v>
      </c>
      <c r="C1450" s="6">
        <v>0.1</v>
      </c>
      <c r="D1450" t="s">
        <v>5</v>
      </c>
      <c r="E1450">
        <v>2</v>
      </c>
      <c r="F1450">
        <v>7.5</v>
      </c>
      <c r="G1450" t="s">
        <v>1</v>
      </c>
      <c r="H1450">
        <v>1</v>
      </c>
      <c r="I1450" t="s">
        <v>0</v>
      </c>
      <c r="J1450">
        <v>2</v>
      </c>
      <c r="K1450">
        <v>6.5</v>
      </c>
      <c r="L1450" t="s">
        <v>1</v>
      </c>
      <c r="M1450">
        <v>1</v>
      </c>
      <c r="N1450" t="s">
        <v>1524</v>
      </c>
      <c r="O1450">
        <v>1</v>
      </c>
      <c r="P1450" t="str">
        <f>D1450&amp;"-"&amp;F1450&amp;"-"&amp;G1450&amp;"-"&amp;E1450&amp;"-"&amp;H1450</f>
        <v>C2Sigma-7.5-e-2-1</v>
      </c>
      <c r="Q1450" t="str">
        <f>I1450&amp;"-"&amp;K1450&amp;"-"&amp;L1450&amp;"-"&amp;J1450&amp;"-"&amp;M1450</f>
        <v>X2Pi-6.5-e-2-1</v>
      </c>
      <c r="R1450">
        <f>B1450+S1450</f>
        <v>37458.368779852004</v>
      </c>
      <c r="S1450">
        <f>_xlfn.IFNA(VLOOKUP(Q1450,'MARVEL-X'!A$2:I$1400,7,FALSE),VLOOKUP(Q1450,MARVEL!A$2:J$1522,10,FALSE))</f>
        <v>5876.3787798519998</v>
      </c>
      <c r="T1450">
        <f>IF(P1450=P1449,R1450+T1449,R1450)</f>
        <v>74916.773560344009</v>
      </c>
      <c r="U1450">
        <f>IF(P1450=P1449,1+U1449,1)</f>
        <v>2</v>
      </c>
      <c r="V1450" t="str">
        <f t="shared" si="22"/>
        <v/>
      </c>
      <c r="W1450" t="str">
        <f>IF(V1450="","",IF(ABS(V1450-R1450)&gt;W$1,ABS(V1450-R1450),""))</f>
        <v/>
      </c>
      <c r="X1450" t="str">
        <f>Y1450&amp;"-"&amp;Z1450&amp;"-"&amp;AC1450&amp;"-"&amp;AD1450&amp;"-"&amp;AG1450</f>
        <v>7.5-e-C-2-0.5</v>
      </c>
      <c r="Y1450">
        <f>F1450</f>
        <v>7.5</v>
      </c>
      <c r="Z1450" s="2" t="str">
        <f>G1450</f>
        <v>e</v>
      </c>
      <c r="AA1450">
        <f>_xlfn.IFNA(VLOOKUP(X1450,'duo-out'!A$2:Q$5000,5,FALSE),E1450+10*(H1450-1)+1+_xlfn.IFNA(VLOOKUP(D1450,states!A$2:C$10,3,FALSE),1))</f>
        <v>103</v>
      </c>
      <c r="AB1450" t="str">
        <f>IF(V1450="","",V1450)</f>
        <v/>
      </c>
      <c r="AC1450" s="2" t="str">
        <f>_xlfn.IFNA(VLOOKUP(D1450,states!A$2:C$10,2,FALSE),"XX")</f>
        <v>C</v>
      </c>
      <c r="AD1450">
        <f>E1450</f>
        <v>2</v>
      </c>
      <c r="AE1450">
        <f>_xlfn.IFNA(VLOOKUP(D1450,states!A$2:D$10,4,FALSE),0)</f>
        <v>0</v>
      </c>
      <c r="AF1450">
        <v>0.5</v>
      </c>
      <c r="AG1450">
        <f>IF(AE1450=0,AF1450,IF(AE1450=1,IF(F1450=0.5,0.5,IF(H1450=1,0.5,1.5)),IF(F1450=0.5,0.5,IF(H1450=1,2.5,1.5))))</f>
        <v>0.5</v>
      </c>
      <c r="AH1450" s="7">
        <f>IF(AC1450="XX",0,1/C1450^(1/5)*IF(E1450=0,100,1)/(E1450+1)^(1/4))</f>
        <v>1.2042584055782313</v>
      </c>
    </row>
    <row r="1451" spans="1:34">
      <c r="A1451">
        <v>5006</v>
      </c>
      <c r="B1451" s="1">
        <v>31582.098999999998</v>
      </c>
      <c r="C1451" s="6">
        <v>0.05</v>
      </c>
      <c r="D1451" t="s">
        <v>5</v>
      </c>
      <c r="E1451">
        <v>2</v>
      </c>
      <c r="F1451">
        <v>7.5</v>
      </c>
      <c r="G1451" t="s">
        <v>1</v>
      </c>
      <c r="H1451">
        <v>1</v>
      </c>
      <c r="I1451" t="s">
        <v>0</v>
      </c>
      <c r="J1451">
        <v>2</v>
      </c>
      <c r="K1451">
        <v>6.5</v>
      </c>
      <c r="L1451" t="s">
        <v>1</v>
      </c>
      <c r="M1451">
        <v>1</v>
      </c>
      <c r="N1451" t="s">
        <v>5062</v>
      </c>
      <c r="O1451">
        <v>1</v>
      </c>
      <c r="P1451" t="str">
        <f>D1451&amp;"-"&amp;F1451&amp;"-"&amp;G1451&amp;"-"&amp;E1451&amp;"-"&amp;H1451</f>
        <v>C2Sigma-7.5-e-2-1</v>
      </c>
      <c r="Q1451" t="str">
        <f>I1451&amp;"-"&amp;K1451&amp;"-"&amp;L1451&amp;"-"&amp;J1451&amp;"-"&amp;M1451</f>
        <v>X2Pi-6.5-e-2-1</v>
      </c>
      <c r="R1451">
        <f>B1451+S1451</f>
        <v>37458.477779852001</v>
      </c>
      <c r="S1451">
        <f>_xlfn.IFNA(VLOOKUP(Q1451,'MARVEL-X'!A$2:I$1400,7,FALSE),VLOOKUP(Q1451,MARVEL!A$2:J$1522,10,FALSE))</f>
        <v>5876.3787798519998</v>
      </c>
      <c r="T1451">
        <f>IF(P1451=P1450,R1451+T1450,R1451)</f>
        <v>112375.251340196</v>
      </c>
      <c r="U1451">
        <f>IF(P1451=P1450,1+U1450,1)</f>
        <v>3</v>
      </c>
      <c r="V1451" t="str">
        <f t="shared" si="22"/>
        <v/>
      </c>
      <c r="W1451" t="str">
        <f>IF(V1451="","",IF(ABS(V1451-R1451)&gt;W$1,ABS(V1451-R1451),""))</f>
        <v/>
      </c>
      <c r="X1451" t="str">
        <f>Y1451&amp;"-"&amp;Z1451&amp;"-"&amp;AC1451&amp;"-"&amp;AD1451&amp;"-"&amp;AG1451</f>
        <v>7.5-e-C-2-0.5</v>
      </c>
      <c r="Y1451">
        <f>F1451</f>
        <v>7.5</v>
      </c>
      <c r="Z1451" s="2" t="str">
        <f>G1451</f>
        <v>e</v>
      </c>
      <c r="AA1451">
        <f>_xlfn.IFNA(VLOOKUP(X1451,'duo-out'!A$2:Q$5000,5,FALSE),E1451+10*(H1451-1)+1+_xlfn.IFNA(VLOOKUP(D1451,states!A$2:C$10,3,FALSE),1))</f>
        <v>103</v>
      </c>
      <c r="AB1451" t="str">
        <f>IF(V1451="","",V1451)</f>
        <v/>
      </c>
      <c r="AC1451" s="2" t="str">
        <f>_xlfn.IFNA(VLOOKUP(D1451,states!A$2:C$10,2,FALSE),"XX")</f>
        <v>C</v>
      </c>
      <c r="AD1451">
        <f>E1451</f>
        <v>2</v>
      </c>
      <c r="AE1451">
        <f>_xlfn.IFNA(VLOOKUP(D1451,states!A$2:D$10,4,FALSE),0)</f>
        <v>0</v>
      </c>
      <c r="AF1451">
        <v>0.5</v>
      </c>
      <c r="AG1451">
        <f>IF(AE1451=0,AF1451,IF(AE1451=1,IF(F1451=0.5,0.5,IF(H1451=1,0.5,1.5)),IF(F1451=0.5,0.5,IF(H1451=1,2.5,1.5))))</f>
        <v>0.5</v>
      </c>
      <c r="AH1451" s="7">
        <f>IF(AC1451="XX",0,1/C1451^(1/5)*IF(E1451=0,100,1)/(E1451+1)^(1/4))</f>
        <v>1.3833296494790666</v>
      </c>
    </row>
    <row r="1452" spans="1:34">
      <c r="A1452">
        <v>4983</v>
      </c>
      <c r="B1452" s="1">
        <v>31401.861000000001</v>
      </c>
      <c r="C1452" s="6">
        <v>6.3519999999999993E-2</v>
      </c>
      <c r="D1452" t="s">
        <v>5</v>
      </c>
      <c r="E1452">
        <v>2</v>
      </c>
      <c r="F1452">
        <v>7.5</v>
      </c>
      <c r="G1452" t="s">
        <v>1</v>
      </c>
      <c r="H1452">
        <v>1</v>
      </c>
      <c r="I1452" t="s">
        <v>0</v>
      </c>
      <c r="J1452">
        <v>2</v>
      </c>
      <c r="K1452">
        <v>7.5</v>
      </c>
      <c r="L1452" t="s">
        <v>2</v>
      </c>
      <c r="M1452">
        <v>1</v>
      </c>
      <c r="N1452" t="s">
        <v>5039</v>
      </c>
      <c r="O1452">
        <v>1</v>
      </c>
      <c r="P1452" t="str">
        <f>D1452&amp;"-"&amp;F1452&amp;"-"&amp;G1452&amp;"-"&amp;E1452&amp;"-"&amp;H1452</f>
        <v>C2Sigma-7.5-e-2-1</v>
      </c>
      <c r="Q1452" t="str">
        <f>I1452&amp;"-"&amp;K1452&amp;"-"&amp;L1452&amp;"-"&amp;J1452&amp;"-"&amp;M1452</f>
        <v>X2Pi-7.5-f-2-1</v>
      </c>
      <c r="R1452">
        <f>B1452+S1452</f>
        <v>37458.485780492003</v>
      </c>
      <c r="S1452">
        <f>_xlfn.IFNA(VLOOKUP(Q1452,'MARVEL-X'!A$2:I$1400,7,FALSE),VLOOKUP(Q1452,MARVEL!A$2:J$1522,10,FALSE))</f>
        <v>6056.6247804920004</v>
      </c>
      <c r="T1452">
        <f>IF(P1452=P1451,R1452+T1451,R1452)</f>
        <v>149833.73712068802</v>
      </c>
      <c r="U1452">
        <f>IF(P1452=P1451,1+U1451,1)</f>
        <v>4</v>
      </c>
      <c r="V1452" t="str">
        <f t="shared" si="22"/>
        <v/>
      </c>
      <c r="W1452" t="str">
        <f>IF(V1452="","",IF(ABS(V1452-R1452)&gt;W$1,ABS(V1452-R1452),""))</f>
        <v/>
      </c>
      <c r="X1452" t="str">
        <f>Y1452&amp;"-"&amp;Z1452&amp;"-"&amp;AC1452&amp;"-"&amp;AD1452&amp;"-"&amp;AG1452</f>
        <v>7.5-e-C-2-0.5</v>
      </c>
      <c r="Y1452">
        <f>F1452</f>
        <v>7.5</v>
      </c>
      <c r="Z1452" s="2" t="str">
        <f>G1452</f>
        <v>e</v>
      </c>
      <c r="AA1452">
        <f>_xlfn.IFNA(VLOOKUP(X1452,'duo-out'!A$2:Q$5000,5,FALSE),E1452+10*(H1452-1)+1+_xlfn.IFNA(VLOOKUP(D1452,states!A$2:C$10,3,FALSE),1))</f>
        <v>103</v>
      </c>
      <c r="AB1452" t="str">
        <f>IF(V1452="","",V1452)</f>
        <v/>
      </c>
      <c r="AC1452" s="2" t="str">
        <f>_xlfn.IFNA(VLOOKUP(D1452,states!A$2:C$10,2,FALSE),"XX")</f>
        <v>C</v>
      </c>
      <c r="AD1452">
        <f>E1452</f>
        <v>2</v>
      </c>
      <c r="AE1452">
        <f>_xlfn.IFNA(VLOOKUP(D1452,states!A$2:D$10,4,FALSE),0)</f>
        <v>0</v>
      </c>
      <c r="AF1452">
        <v>0.5</v>
      </c>
      <c r="AG1452">
        <f>IF(AE1452=0,AF1452,IF(AE1452=1,IF(F1452=0.5,0.5,IF(H1452=1,0.5,1.5)),IF(F1452=0.5,0.5,IF(H1452=1,2.5,1.5))))</f>
        <v>0.5</v>
      </c>
      <c r="AH1452" s="7">
        <f>IF(AC1452="XX",0,1/C1452^(1/5)*IF(E1452=0,100,1)/(E1452+1)^(1/4))</f>
        <v>1.3186744404264148</v>
      </c>
    </row>
    <row r="1453" spans="1:34">
      <c r="A1453">
        <v>6333</v>
      </c>
      <c r="B1453" s="1">
        <v>31192.720000000001</v>
      </c>
      <c r="C1453" s="6">
        <v>0.5</v>
      </c>
      <c r="D1453" t="s">
        <v>5</v>
      </c>
      <c r="E1453">
        <v>2</v>
      </c>
      <c r="F1453">
        <v>7.5</v>
      </c>
      <c r="G1453" t="s">
        <v>1</v>
      </c>
      <c r="H1453">
        <v>1</v>
      </c>
      <c r="I1453" t="s">
        <v>0</v>
      </c>
      <c r="J1453">
        <v>2</v>
      </c>
      <c r="K1453">
        <v>8.5</v>
      </c>
      <c r="L1453" t="s">
        <v>1</v>
      </c>
      <c r="M1453">
        <v>1</v>
      </c>
      <c r="N1453" t="s">
        <v>6389</v>
      </c>
      <c r="O1453">
        <v>1</v>
      </c>
      <c r="P1453" t="str">
        <f>D1453&amp;"-"&amp;F1453&amp;"-"&amp;G1453&amp;"-"&amp;E1453&amp;"-"&amp;H1453</f>
        <v>C2Sigma-7.5-e-2-1</v>
      </c>
      <c r="Q1453" t="str">
        <f>I1453&amp;"-"&amp;K1453&amp;"-"&amp;L1453&amp;"-"&amp;J1453&amp;"-"&amp;M1453</f>
        <v>X2Pi-8.5-e-2-1</v>
      </c>
      <c r="R1453">
        <f>B1453+S1453</f>
        <v>37458.621639246005</v>
      </c>
      <c r="S1453">
        <f>_xlfn.IFNA(VLOOKUP(Q1453,'MARVEL-X'!A$2:I$1400,7,FALSE),VLOOKUP(Q1453,MARVEL!A$2:J$1522,10,FALSE))</f>
        <v>6265.9016392459998</v>
      </c>
      <c r="T1453">
        <f>IF(P1453=P1452,R1453+T1452,R1453)</f>
        <v>187292.35875993402</v>
      </c>
      <c r="U1453">
        <f>IF(P1453=P1452,1+U1452,1)</f>
        <v>5</v>
      </c>
      <c r="V1453">
        <f t="shared" si="22"/>
        <v>37458.471751986806</v>
      </c>
      <c r="W1453">
        <f>IF(V1453="","",IF(ABS(V1453-R1453)&gt;W$1,ABS(V1453-R1453),""))</f>
        <v>0.14988725919829449</v>
      </c>
      <c r="X1453" t="str">
        <f>Y1453&amp;"-"&amp;Z1453&amp;"-"&amp;AC1453&amp;"-"&amp;AD1453&amp;"-"&amp;AG1453</f>
        <v>7.5-e-C-2-0.5</v>
      </c>
      <c r="Y1453">
        <f>F1453</f>
        <v>7.5</v>
      </c>
      <c r="Z1453" s="2" t="str">
        <f>G1453</f>
        <v>e</v>
      </c>
      <c r="AA1453">
        <f>_xlfn.IFNA(VLOOKUP(X1453,'duo-out'!A$2:Q$5000,5,FALSE),E1453+10*(H1453-1)+1+_xlfn.IFNA(VLOOKUP(D1453,states!A$2:C$10,3,FALSE),1))</f>
        <v>103</v>
      </c>
      <c r="AB1453">
        <f>IF(V1453="","",V1453)</f>
        <v>37458.471751986806</v>
      </c>
      <c r="AC1453" s="2" t="str">
        <f>_xlfn.IFNA(VLOOKUP(D1453,states!A$2:C$10,2,FALSE),"XX")</f>
        <v>C</v>
      </c>
      <c r="AD1453">
        <f>E1453</f>
        <v>2</v>
      </c>
      <c r="AE1453">
        <f>_xlfn.IFNA(VLOOKUP(D1453,states!A$2:D$10,4,FALSE),0)</f>
        <v>0</v>
      </c>
      <c r="AF1453">
        <v>0.5</v>
      </c>
      <c r="AG1453">
        <f>IF(AE1453=0,AF1453,IF(AE1453=1,IF(F1453=0.5,0.5,IF(H1453=1,0.5,1.5)),IF(F1453=0.5,0.5,IF(H1453=1,2.5,1.5))))</f>
        <v>0.5</v>
      </c>
      <c r="AH1453" s="7">
        <f>IF(AC1453="XX",0,1/C1453^(1/5)*IF(E1453=0,100,1)/(E1453+1)^(1/4))</f>
        <v>0.87282200217602857</v>
      </c>
    </row>
    <row r="1454" spans="1:34">
      <c r="A1454">
        <v>4795</v>
      </c>
      <c r="B1454" s="1">
        <v>32019.273000000001</v>
      </c>
      <c r="C1454" s="6">
        <v>0.04</v>
      </c>
      <c r="D1454" t="s">
        <v>5</v>
      </c>
      <c r="E1454">
        <v>0</v>
      </c>
      <c r="F1454">
        <v>7.5</v>
      </c>
      <c r="G1454" t="s">
        <v>2</v>
      </c>
      <c r="H1454">
        <v>2</v>
      </c>
      <c r="I1454" t="s">
        <v>0</v>
      </c>
      <c r="J1454">
        <v>0</v>
      </c>
      <c r="K1454">
        <v>6.5</v>
      </c>
      <c r="L1454" t="s">
        <v>2</v>
      </c>
      <c r="M1454">
        <v>2</v>
      </c>
      <c r="N1454" t="s">
        <v>4851</v>
      </c>
      <c r="O1454">
        <v>1</v>
      </c>
      <c r="P1454" t="str">
        <f>D1454&amp;"-"&amp;F1454&amp;"-"&amp;G1454&amp;"-"&amp;E1454&amp;"-"&amp;H1454</f>
        <v>C2Sigma-7.5-f-0-2</v>
      </c>
      <c r="Q1454" t="str">
        <f>I1454&amp;"-"&amp;K1454&amp;"-"&amp;L1454&amp;"-"&amp;J1454&amp;"-"&amp;M1454</f>
        <v>X2Pi-6.5-f-0-2</v>
      </c>
      <c r="R1454">
        <f>B1454+S1454</f>
        <v>32795.407898136</v>
      </c>
      <c r="S1454">
        <f>_xlfn.IFNA(VLOOKUP(Q1454,'MARVEL-X'!A$2:I$1400,7,FALSE),VLOOKUP(Q1454,MARVEL!A$2:J$1522,10,FALSE))</f>
        <v>776.13489813599995</v>
      </c>
      <c r="T1454">
        <f>IF(P1454=P1453,R1454+T1453,R1454)</f>
        <v>32795.407898136</v>
      </c>
      <c r="U1454">
        <f>IF(P1454=P1453,1+U1453,1)</f>
        <v>1</v>
      </c>
      <c r="V1454" t="str">
        <f t="shared" si="22"/>
        <v/>
      </c>
      <c r="W1454" t="str">
        <f>IF(V1454="","",IF(ABS(V1454-R1454)&gt;W$1,ABS(V1454-R1454),""))</f>
        <v/>
      </c>
      <c r="X1454" t="str">
        <f>Y1454&amp;"-"&amp;Z1454&amp;"-"&amp;AC1454&amp;"-"&amp;AD1454&amp;"-"&amp;AG1454</f>
        <v>7.5-f-C-0-0.5</v>
      </c>
      <c r="Y1454">
        <f>F1454</f>
        <v>7.5</v>
      </c>
      <c r="Z1454" s="2" t="str">
        <f>G1454</f>
        <v>f</v>
      </c>
      <c r="AA1454">
        <f>_xlfn.IFNA(VLOOKUP(X1454,'duo-out'!A$2:Q$5000,5,FALSE),E1454+10*(H1454-1)+1+_xlfn.IFNA(VLOOKUP(D1454,states!A$2:C$10,3,FALSE),1))</f>
        <v>111</v>
      </c>
      <c r="AB1454" t="str">
        <f>IF(V1454="","",V1454)</f>
        <v/>
      </c>
      <c r="AC1454" s="2" t="str">
        <f>_xlfn.IFNA(VLOOKUP(D1454,states!A$2:C$10,2,FALSE),"XX")</f>
        <v>C</v>
      </c>
      <c r="AD1454">
        <f>E1454</f>
        <v>0</v>
      </c>
      <c r="AE1454">
        <f>_xlfn.IFNA(VLOOKUP(D1454,states!A$2:D$10,4,FALSE),0)</f>
        <v>0</v>
      </c>
      <c r="AF1454">
        <v>0.5</v>
      </c>
      <c r="AG1454">
        <f>IF(AE1454=0,AF1454,IF(AE1454=1,IF(F1454=0.5,0.5,IF(H1454=1,0.5,1.5)),IF(F1454=0.5,0.5,IF(H1454=1,2.5,1.5))))</f>
        <v>0.5</v>
      </c>
      <c r="AH1454" s="7">
        <f>IF(AC1454="XX",0,1/C1454^(1/5)*IF(E1454=0,100,1)/(E1454+1)^(1/4))</f>
        <v>190.36539387158786</v>
      </c>
    </row>
    <row r="1455" spans="1:34">
      <c r="A1455">
        <v>4771</v>
      </c>
      <c r="B1455" s="1">
        <v>31543.004000000001</v>
      </c>
      <c r="C1455" s="6">
        <v>0.02</v>
      </c>
      <c r="D1455" t="s">
        <v>5</v>
      </c>
      <c r="E1455">
        <v>0</v>
      </c>
      <c r="F1455">
        <v>7.5</v>
      </c>
      <c r="G1455" t="s">
        <v>2</v>
      </c>
      <c r="H1455">
        <v>2</v>
      </c>
      <c r="I1455" t="s">
        <v>0</v>
      </c>
      <c r="J1455">
        <v>0</v>
      </c>
      <c r="K1455">
        <v>8.5</v>
      </c>
      <c r="L1455" t="s">
        <v>2</v>
      </c>
      <c r="M1455">
        <v>2</v>
      </c>
      <c r="N1455" t="s">
        <v>4827</v>
      </c>
      <c r="O1455">
        <v>1</v>
      </c>
      <c r="P1455" t="str">
        <f>D1455&amp;"-"&amp;F1455&amp;"-"&amp;G1455&amp;"-"&amp;E1455&amp;"-"&amp;H1455</f>
        <v>C2Sigma-7.5-f-0-2</v>
      </c>
      <c r="Q1455" t="str">
        <f>I1455&amp;"-"&amp;K1455&amp;"-"&amp;L1455&amp;"-"&amp;J1455&amp;"-"&amp;M1455</f>
        <v>X2Pi-8.5-f-0-2</v>
      </c>
      <c r="R1455">
        <f>B1455+S1455</f>
        <v>32795.378317143004</v>
      </c>
      <c r="S1455">
        <f>_xlfn.IFNA(VLOOKUP(Q1455,'MARVEL-X'!A$2:I$1400,7,FALSE),VLOOKUP(Q1455,MARVEL!A$2:J$1522,10,FALSE))</f>
        <v>1252.3743171430001</v>
      </c>
      <c r="T1455">
        <f>IF(P1455=P1454,R1455+T1454,R1455)</f>
        <v>65590.786215279004</v>
      </c>
      <c r="U1455">
        <f>IF(P1455=P1454,1+U1454,1)</f>
        <v>2</v>
      </c>
      <c r="V1455" t="str">
        <f t="shared" si="22"/>
        <v/>
      </c>
      <c r="W1455" t="str">
        <f>IF(V1455="","",IF(ABS(V1455-R1455)&gt;W$1,ABS(V1455-R1455),""))</f>
        <v/>
      </c>
      <c r="X1455" t="str">
        <f>Y1455&amp;"-"&amp;Z1455&amp;"-"&amp;AC1455&amp;"-"&amp;AD1455&amp;"-"&amp;AG1455</f>
        <v>7.5-f-C-0-0.5</v>
      </c>
      <c r="Y1455">
        <f>F1455</f>
        <v>7.5</v>
      </c>
      <c r="Z1455" s="2" t="str">
        <f>G1455</f>
        <v>f</v>
      </c>
      <c r="AA1455">
        <f>_xlfn.IFNA(VLOOKUP(X1455,'duo-out'!A$2:Q$5000,5,FALSE),E1455+10*(H1455-1)+1+_xlfn.IFNA(VLOOKUP(D1455,states!A$2:C$10,3,FALSE),1))</f>
        <v>111</v>
      </c>
      <c r="AB1455" t="str">
        <f>IF(V1455="","",V1455)</f>
        <v/>
      </c>
      <c r="AC1455" s="2" t="str">
        <f>_xlfn.IFNA(VLOOKUP(D1455,states!A$2:C$10,2,FALSE),"XX")</f>
        <v>C</v>
      </c>
      <c r="AD1455">
        <f>E1455</f>
        <v>0</v>
      </c>
      <c r="AE1455">
        <f>_xlfn.IFNA(VLOOKUP(D1455,states!A$2:D$10,4,FALSE),0)</f>
        <v>0</v>
      </c>
      <c r="AF1455">
        <v>0.5</v>
      </c>
      <c r="AG1455">
        <f>IF(AE1455=0,AF1455,IF(AE1455=1,IF(F1455=0.5,0.5,IF(H1455=1,0.5,1.5)),IF(F1455=0.5,0.5,IF(H1455=1,2.5,1.5))))</f>
        <v>0.5</v>
      </c>
      <c r="AH1455" s="7">
        <f>IF(AC1455="XX",0,1/C1455^(1/5)*IF(E1455=0,100,1)/(E1455+1)^(1/4))</f>
        <v>218.67241478865563</v>
      </c>
    </row>
    <row r="1456" spans="1:34">
      <c r="A1456">
        <v>4495</v>
      </c>
      <c r="B1456" s="1">
        <v>31797.509600000001</v>
      </c>
      <c r="C1456" s="6">
        <v>2E-3</v>
      </c>
      <c r="D1456" t="s">
        <v>5</v>
      </c>
      <c r="E1456">
        <v>0</v>
      </c>
      <c r="F1456">
        <v>7.5</v>
      </c>
      <c r="G1456" t="s">
        <v>2</v>
      </c>
      <c r="H1456">
        <v>2</v>
      </c>
      <c r="I1456" t="s">
        <v>0</v>
      </c>
      <c r="J1456">
        <v>0</v>
      </c>
      <c r="K1456">
        <v>7.5</v>
      </c>
      <c r="L1456" t="s">
        <v>1</v>
      </c>
      <c r="M1456">
        <v>2</v>
      </c>
      <c r="N1456" t="s">
        <v>4551</v>
      </c>
      <c r="O1456">
        <v>1</v>
      </c>
      <c r="P1456" t="str">
        <f>D1456&amp;"-"&amp;F1456&amp;"-"&amp;G1456&amp;"-"&amp;E1456&amp;"-"&amp;H1456</f>
        <v>C2Sigma-7.5-f-0-2</v>
      </c>
      <c r="Q1456" t="str">
        <f>I1456&amp;"-"&amp;K1456&amp;"-"&amp;L1456&amp;"-"&amp;J1456&amp;"-"&amp;M1456</f>
        <v>X2Pi-7.5-e-0-2</v>
      </c>
      <c r="R1456">
        <f>B1456+S1456</f>
        <v>32795.373983962003</v>
      </c>
      <c r="S1456">
        <f>_xlfn.IFNA(VLOOKUP(Q1456,'MARVEL-X'!A$2:I$1400,7,FALSE),VLOOKUP(Q1456,MARVEL!A$2:J$1522,10,FALSE))</f>
        <v>997.86438396200003</v>
      </c>
      <c r="T1456">
        <f>IF(P1456=P1455,R1456+T1455,R1456)</f>
        <v>98386.160199241014</v>
      </c>
      <c r="U1456">
        <f>IF(P1456=P1455,1+U1455,1)</f>
        <v>3</v>
      </c>
      <c r="V1456" t="str">
        <f t="shared" si="22"/>
        <v/>
      </c>
      <c r="W1456" t="str">
        <f>IF(V1456="","",IF(ABS(V1456-R1456)&gt;W$1,ABS(V1456-R1456),""))</f>
        <v/>
      </c>
      <c r="X1456" t="str">
        <f>Y1456&amp;"-"&amp;Z1456&amp;"-"&amp;AC1456&amp;"-"&amp;AD1456&amp;"-"&amp;AG1456</f>
        <v>7.5-f-C-0-0.5</v>
      </c>
      <c r="Y1456">
        <f>F1456</f>
        <v>7.5</v>
      </c>
      <c r="Z1456" s="2" t="str">
        <f>G1456</f>
        <v>f</v>
      </c>
      <c r="AA1456">
        <f>_xlfn.IFNA(VLOOKUP(X1456,'duo-out'!A$2:Q$5000,5,FALSE),E1456+10*(H1456-1)+1+_xlfn.IFNA(VLOOKUP(D1456,states!A$2:C$10,3,FALSE),1))</f>
        <v>111</v>
      </c>
      <c r="AB1456" t="str">
        <f>IF(V1456="","",V1456)</f>
        <v/>
      </c>
      <c r="AC1456" s="2" t="str">
        <f>_xlfn.IFNA(VLOOKUP(D1456,states!A$2:C$10,2,FALSE),"XX")</f>
        <v>C</v>
      </c>
      <c r="AD1456">
        <f>E1456</f>
        <v>0</v>
      </c>
      <c r="AE1456">
        <f>_xlfn.IFNA(VLOOKUP(D1456,states!A$2:D$10,4,FALSE),0)</f>
        <v>0</v>
      </c>
      <c r="AF1456">
        <v>0.5</v>
      </c>
      <c r="AG1456">
        <f>IF(AE1456=0,AF1456,IF(AE1456=1,IF(F1456=0.5,0.5,IF(H1456=1,0.5,1.5)),IF(F1456=0.5,0.5,IF(H1456=1,2.5,1.5))))</f>
        <v>0.5</v>
      </c>
      <c r="AH1456" s="7">
        <f>IF(AC1456="XX",0,1/C1456^(1/5)*IF(E1456=0,100,1)/(E1456+1)^(1/4))</f>
        <v>346.57242157757321</v>
      </c>
    </row>
    <row r="1457" spans="1:34">
      <c r="A1457">
        <v>1455</v>
      </c>
      <c r="B1457" s="1">
        <v>32215.8</v>
      </c>
      <c r="C1457" s="6">
        <v>0.1532</v>
      </c>
      <c r="D1457" t="s">
        <v>5</v>
      </c>
      <c r="E1457">
        <v>0</v>
      </c>
      <c r="F1457">
        <v>7.5</v>
      </c>
      <c r="G1457" t="s">
        <v>2</v>
      </c>
      <c r="H1457">
        <v>2</v>
      </c>
      <c r="I1457" t="s">
        <v>0</v>
      </c>
      <c r="J1457">
        <v>0</v>
      </c>
      <c r="K1457">
        <v>6.5</v>
      </c>
      <c r="L1457" t="s">
        <v>2</v>
      </c>
      <c r="M1457">
        <v>1</v>
      </c>
      <c r="N1457" t="s">
        <v>1511</v>
      </c>
      <c r="O1457">
        <v>1</v>
      </c>
      <c r="P1457" t="str">
        <f>D1457&amp;"-"&amp;F1457&amp;"-"&amp;G1457&amp;"-"&amp;E1457&amp;"-"&amp;H1457</f>
        <v>C2Sigma-7.5-f-0-2</v>
      </c>
      <c r="Q1457" t="str">
        <f>I1457&amp;"-"&amp;K1457&amp;"-"&amp;L1457&amp;"-"&amp;J1457&amp;"-"&amp;M1457</f>
        <v>X2Pi-6.5-f-0-1</v>
      </c>
      <c r="R1457">
        <f>B1457+S1457</f>
        <v>32795.233975577998</v>
      </c>
      <c r="S1457">
        <f>_xlfn.IFNA(VLOOKUP(Q1457,'MARVEL-X'!A$2:I$1400,7,FALSE),VLOOKUP(Q1457,MARVEL!A$2:J$1522,10,FALSE))</f>
        <v>579.43397557799995</v>
      </c>
      <c r="T1457">
        <f>IF(P1457=P1456,R1457+T1456,R1457)</f>
        <v>131181.394174819</v>
      </c>
      <c r="U1457">
        <f>IF(P1457=P1456,1+U1456,1)</f>
        <v>4</v>
      </c>
      <c r="V1457" t="str">
        <f t="shared" si="22"/>
        <v/>
      </c>
      <c r="W1457" t="str">
        <f>IF(V1457="","",IF(ABS(V1457-R1457)&gt;W$1,ABS(V1457-R1457),""))</f>
        <v/>
      </c>
      <c r="X1457" t="str">
        <f>Y1457&amp;"-"&amp;Z1457&amp;"-"&amp;AC1457&amp;"-"&amp;AD1457&amp;"-"&amp;AG1457</f>
        <v>7.5-f-C-0-0.5</v>
      </c>
      <c r="Y1457">
        <f>F1457</f>
        <v>7.5</v>
      </c>
      <c r="Z1457" s="2" t="str">
        <f>G1457</f>
        <v>f</v>
      </c>
      <c r="AA1457">
        <f>_xlfn.IFNA(VLOOKUP(X1457,'duo-out'!A$2:Q$5000,5,FALSE),E1457+10*(H1457-1)+1+_xlfn.IFNA(VLOOKUP(D1457,states!A$2:C$10,3,FALSE),1))</f>
        <v>111</v>
      </c>
      <c r="AB1457" t="str">
        <f>IF(V1457="","",V1457)</f>
        <v/>
      </c>
      <c r="AC1457" s="2" t="str">
        <f>_xlfn.IFNA(VLOOKUP(D1457,states!A$2:C$10,2,FALSE),"XX")</f>
        <v>C</v>
      </c>
      <c r="AD1457">
        <f>E1457</f>
        <v>0</v>
      </c>
      <c r="AE1457">
        <f>_xlfn.IFNA(VLOOKUP(D1457,states!A$2:D$10,4,FALSE),0)</f>
        <v>0</v>
      </c>
      <c r="AF1457">
        <v>0.5</v>
      </c>
      <c r="AG1457">
        <f>IF(AE1457=0,AF1457,IF(AE1457=1,IF(F1457=0.5,0.5,IF(H1457=1,0.5,1.5)),IF(F1457=0.5,0.5,IF(H1457=1,2.5,1.5))))</f>
        <v>0.5</v>
      </c>
      <c r="AH1457" s="7">
        <f>IF(AC1457="XX",0,1/C1457^(1/5)*IF(E1457=0,100,1)/(E1457+1)^(1/4))</f>
        <v>145.52856499366388</v>
      </c>
    </row>
    <row r="1458" spans="1:34">
      <c r="A1458">
        <v>4689</v>
      </c>
      <c r="B1458" s="1">
        <v>32019.32</v>
      </c>
      <c r="C1458" s="6">
        <v>0.2</v>
      </c>
      <c r="D1458" t="s">
        <v>5</v>
      </c>
      <c r="E1458">
        <v>0</v>
      </c>
      <c r="F1458">
        <v>7.5</v>
      </c>
      <c r="G1458" t="s">
        <v>2</v>
      </c>
      <c r="H1458">
        <v>2</v>
      </c>
      <c r="I1458" t="s">
        <v>0</v>
      </c>
      <c r="J1458">
        <v>0</v>
      </c>
      <c r="K1458">
        <v>6.5</v>
      </c>
      <c r="L1458" t="s">
        <v>2</v>
      </c>
      <c r="M1458">
        <v>2</v>
      </c>
      <c r="N1458" t="s">
        <v>4745</v>
      </c>
      <c r="O1458">
        <v>1</v>
      </c>
      <c r="P1458" t="str">
        <f>D1458&amp;"-"&amp;F1458&amp;"-"&amp;G1458&amp;"-"&amp;E1458&amp;"-"&amp;H1458</f>
        <v>C2Sigma-7.5-f-0-2</v>
      </c>
      <c r="Q1458" t="str">
        <f>I1458&amp;"-"&amp;K1458&amp;"-"&amp;L1458&amp;"-"&amp;J1458&amp;"-"&amp;M1458</f>
        <v>X2Pi-6.5-f-0-2</v>
      </c>
      <c r="R1458">
        <f>B1458+S1458</f>
        <v>32795.454898135999</v>
      </c>
      <c r="S1458">
        <f>_xlfn.IFNA(VLOOKUP(Q1458,'MARVEL-X'!A$2:I$1400,7,FALSE),VLOOKUP(Q1458,MARVEL!A$2:J$1522,10,FALSE))</f>
        <v>776.13489813599995</v>
      </c>
      <c r="T1458">
        <f>IF(P1458=P1457,R1458+T1457,R1458)</f>
        <v>163976.849072955</v>
      </c>
      <c r="U1458">
        <f>IF(P1458=P1457,1+U1457,1)</f>
        <v>5</v>
      </c>
      <c r="V1458" t="str">
        <f t="shared" si="22"/>
        <v/>
      </c>
      <c r="W1458" t="str">
        <f>IF(V1458="","",IF(ABS(V1458-R1458)&gt;W$1,ABS(V1458-R1458),""))</f>
        <v/>
      </c>
      <c r="X1458" t="str">
        <f>Y1458&amp;"-"&amp;Z1458&amp;"-"&amp;AC1458&amp;"-"&amp;AD1458&amp;"-"&amp;AG1458</f>
        <v>7.5-f-C-0-0.5</v>
      </c>
      <c r="Y1458">
        <f>F1458</f>
        <v>7.5</v>
      </c>
      <c r="Z1458" s="2" t="str">
        <f>G1458</f>
        <v>f</v>
      </c>
      <c r="AA1458">
        <f>_xlfn.IFNA(VLOOKUP(X1458,'duo-out'!A$2:Q$5000,5,FALSE),E1458+10*(H1458-1)+1+_xlfn.IFNA(VLOOKUP(D1458,states!A$2:C$10,3,FALSE),1))</f>
        <v>111</v>
      </c>
      <c r="AB1458" t="str">
        <f>IF(V1458="","",V1458)</f>
        <v/>
      </c>
      <c r="AC1458" s="2" t="str">
        <f>_xlfn.IFNA(VLOOKUP(D1458,states!A$2:C$10,2,FALSE),"XX")</f>
        <v>C</v>
      </c>
      <c r="AD1458">
        <f>E1458</f>
        <v>0</v>
      </c>
      <c r="AE1458">
        <f>_xlfn.IFNA(VLOOKUP(D1458,states!A$2:D$10,4,FALSE),0)</f>
        <v>0</v>
      </c>
      <c r="AF1458">
        <v>0.5</v>
      </c>
      <c r="AG1458">
        <f>IF(AE1458=0,AF1458,IF(AE1458=1,IF(F1458=0.5,0.5,IF(H1458=1,0.5,1.5)),IF(F1458=0.5,0.5,IF(H1458=1,2.5,1.5))))</f>
        <v>0.5</v>
      </c>
      <c r="AH1458" s="7">
        <f>IF(AC1458="XX",0,1/C1458^(1/5)*IF(E1458=0,100,1)/(E1458+1)^(1/4))</f>
        <v>137.97296614612148</v>
      </c>
    </row>
    <row r="1459" spans="1:34">
      <c r="A1459">
        <v>4651</v>
      </c>
      <c r="B1459" s="1">
        <v>31797.599999999999</v>
      </c>
      <c r="C1459" s="6">
        <v>0.2</v>
      </c>
      <c r="D1459" t="s">
        <v>5</v>
      </c>
      <c r="E1459">
        <v>0</v>
      </c>
      <c r="F1459">
        <v>7.5</v>
      </c>
      <c r="G1459" t="s">
        <v>2</v>
      </c>
      <c r="H1459">
        <v>2</v>
      </c>
      <c r="I1459" t="s">
        <v>0</v>
      </c>
      <c r="J1459">
        <v>0</v>
      </c>
      <c r="K1459">
        <v>7.5</v>
      </c>
      <c r="L1459" t="s">
        <v>1</v>
      </c>
      <c r="M1459">
        <v>2</v>
      </c>
      <c r="N1459" t="s">
        <v>4707</v>
      </c>
      <c r="O1459">
        <v>1</v>
      </c>
      <c r="P1459" t="str">
        <f>D1459&amp;"-"&amp;F1459&amp;"-"&amp;G1459&amp;"-"&amp;E1459&amp;"-"&amp;H1459</f>
        <v>C2Sigma-7.5-f-0-2</v>
      </c>
      <c r="Q1459" t="str">
        <f>I1459&amp;"-"&amp;K1459&amp;"-"&amp;L1459&amp;"-"&amp;J1459&amp;"-"&amp;M1459</f>
        <v>X2Pi-7.5-e-0-2</v>
      </c>
      <c r="R1459">
        <f>B1459+S1459</f>
        <v>32795.464383961997</v>
      </c>
      <c r="S1459">
        <f>_xlfn.IFNA(VLOOKUP(Q1459,'MARVEL-X'!A$2:I$1400,7,FALSE),VLOOKUP(Q1459,MARVEL!A$2:J$1522,10,FALSE))</f>
        <v>997.86438396200003</v>
      </c>
      <c r="T1459">
        <f>IF(P1459=P1458,R1459+T1458,R1459)</f>
        <v>196772.31345691701</v>
      </c>
      <c r="U1459">
        <f>IF(P1459=P1458,1+U1458,1)</f>
        <v>6</v>
      </c>
      <c r="V1459" t="str">
        <f t="shared" si="22"/>
        <v/>
      </c>
      <c r="W1459" t="str">
        <f>IF(V1459="","",IF(ABS(V1459-R1459)&gt;W$1,ABS(V1459-R1459),""))</f>
        <v/>
      </c>
      <c r="X1459" t="str">
        <f>Y1459&amp;"-"&amp;Z1459&amp;"-"&amp;AC1459&amp;"-"&amp;AD1459&amp;"-"&amp;AG1459</f>
        <v>7.5-f-C-0-0.5</v>
      </c>
      <c r="Y1459">
        <f>F1459</f>
        <v>7.5</v>
      </c>
      <c r="Z1459" s="2" t="str">
        <f>G1459</f>
        <v>f</v>
      </c>
      <c r="AA1459">
        <f>_xlfn.IFNA(VLOOKUP(X1459,'duo-out'!A$2:Q$5000,5,FALSE),E1459+10*(H1459-1)+1+_xlfn.IFNA(VLOOKUP(D1459,states!A$2:C$10,3,FALSE),1))</f>
        <v>111</v>
      </c>
      <c r="AB1459" t="str">
        <f>IF(V1459="","",V1459)</f>
        <v/>
      </c>
      <c r="AC1459" s="2" t="str">
        <f>_xlfn.IFNA(VLOOKUP(D1459,states!A$2:C$10,2,FALSE),"XX")</f>
        <v>C</v>
      </c>
      <c r="AD1459">
        <f>E1459</f>
        <v>0</v>
      </c>
      <c r="AE1459">
        <f>_xlfn.IFNA(VLOOKUP(D1459,states!A$2:D$10,4,FALSE),0)</f>
        <v>0</v>
      </c>
      <c r="AF1459">
        <v>0.5</v>
      </c>
      <c r="AG1459">
        <f>IF(AE1459=0,AF1459,IF(AE1459=1,IF(F1459=0.5,0.5,IF(H1459=1,0.5,1.5)),IF(F1459=0.5,0.5,IF(H1459=1,2.5,1.5))))</f>
        <v>0.5</v>
      </c>
      <c r="AH1459" s="7">
        <f>IF(AC1459="XX",0,1/C1459^(1/5)*IF(E1459=0,100,1)/(E1459+1)^(1/4))</f>
        <v>137.97296614612148</v>
      </c>
    </row>
    <row r="1460" spans="1:34">
      <c r="A1460">
        <v>4740</v>
      </c>
      <c r="B1460" s="1">
        <v>31542.82</v>
      </c>
      <c r="C1460" s="6">
        <v>0.2</v>
      </c>
      <c r="D1460" t="s">
        <v>5</v>
      </c>
      <c r="E1460">
        <v>0</v>
      </c>
      <c r="F1460">
        <v>7.5</v>
      </c>
      <c r="G1460" t="s">
        <v>2</v>
      </c>
      <c r="H1460">
        <v>2</v>
      </c>
      <c r="I1460" t="s">
        <v>0</v>
      </c>
      <c r="J1460">
        <v>0</v>
      </c>
      <c r="K1460">
        <v>8.5</v>
      </c>
      <c r="L1460" t="s">
        <v>2</v>
      </c>
      <c r="M1460">
        <v>2</v>
      </c>
      <c r="N1460" t="s">
        <v>4796</v>
      </c>
      <c r="O1460">
        <v>1</v>
      </c>
      <c r="P1460" t="str">
        <f>D1460&amp;"-"&amp;F1460&amp;"-"&amp;G1460&amp;"-"&amp;E1460&amp;"-"&amp;H1460</f>
        <v>C2Sigma-7.5-f-0-2</v>
      </c>
      <c r="Q1460" t="str">
        <f>I1460&amp;"-"&amp;K1460&amp;"-"&amp;L1460&amp;"-"&amp;J1460&amp;"-"&amp;M1460</f>
        <v>X2Pi-8.5-f-0-2</v>
      </c>
      <c r="R1460">
        <f>B1460+S1460</f>
        <v>32795.194317143003</v>
      </c>
      <c r="S1460">
        <f>_xlfn.IFNA(VLOOKUP(Q1460,'MARVEL-X'!A$2:I$1400,7,FALSE),VLOOKUP(Q1460,MARVEL!A$2:J$1522,10,FALSE))</f>
        <v>1252.3743171430001</v>
      </c>
      <c r="T1460">
        <f>IF(P1460=P1459,R1460+T1459,R1460)</f>
        <v>229567.50777406001</v>
      </c>
      <c r="U1460">
        <f>IF(P1460=P1459,1+U1459,1)</f>
        <v>7</v>
      </c>
      <c r="V1460" t="str">
        <f t="shared" si="22"/>
        <v/>
      </c>
      <c r="W1460" t="str">
        <f>IF(V1460="","",IF(ABS(V1460-R1460)&gt;W$1,ABS(V1460-R1460),""))</f>
        <v/>
      </c>
      <c r="X1460" t="str">
        <f>Y1460&amp;"-"&amp;Z1460&amp;"-"&amp;AC1460&amp;"-"&amp;AD1460&amp;"-"&amp;AG1460</f>
        <v>7.5-f-C-0-0.5</v>
      </c>
      <c r="Y1460">
        <f>F1460</f>
        <v>7.5</v>
      </c>
      <c r="Z1460" s="2" t="str">
        <f>G1460</f>
        <v>f</v>
      </c>
      <c r="AA1460">
        <f>_xlfn.IFNA(VLOOKUP(X1460,'duo-out'!A$2:Q$5000,5,FALSE),E1460+10*(H1460-1)+1+_xlfn.IFNA(VLOOKUP(D1460,states!A$2:C$10,3,FALSE),1))</f>
        <v>111</v>
      </c>
      <c r="AB1460" t="str">
        <f>IF(V1460="","",V1460)</f>
        <v/>
      </c>
      <c r="AC1460" s="2" t="str">
        <f>_xlfn.IFNA(VLOOKUP(D1460,states!A$2:C$10,2,FALSE),"XX")</f>
        <v>C</v>
      </c>
      <c r="AD1460">
        <f>E1460</f>
        <v>0</v>
      </c>
      <c r="AE1460">
        <f>_xlfn.IFNA(VLOOKUP(D1460,states!A$2:D$10,4,FALSE),0)</f>
        <v>0</v>
      </c>
      <c r="AF1460">
        <v>0.5</v>
      </c>
      <c r="AG1460">
        <f>IF(AE1460=0,AF1460,IF(AE1460=1,IF(F1460=0.5,0.5,IF(H1460=1,0.5,1.5)),IF(F1460=0.5,0.5,IF(H1460=1,2.5,1.5))))</f>
        <v>0.5</v>
      </c>
      <c r="AH1460" s="7">
        <f>IF(AC1460="XX",0,1/C1460^(1/5)*IF(E1460=0,100,1)/(E1460+1)^(1/4))</f>
        <v>137.97296614612148</v>
      </c>
    </row>
    <row r="1461" spans="1:34">
      <c r="A1461">
        <v>4871</v>
      </c>
      <c r="B1461" s="1">
        <v>32019.262999999999</v>
      </c>
      <c r="C1461" s="6">
        <v>0.05</v>
      </c>
      <c r="D1461" t="s">
        <v>5</v>
      </c>
      <c r="E1461">
        <v>0</v>
      </c>
      <c r="F1461">
        <v>7.5</v>
      </c>
      <c r="G1461" t="s">
        <v>2</v>
      </c>
      <c r="H1461">
        <v>2</v>
      </c>
      <c r="I1461" t="s">
        <v>0</v>
      </c>
      <c r="J1461">
        <v>0</v>
      </c>
      <c r="K1461">
        <v>6.5</v>
      </c>
      <c r="L1461" t="s">
        <v>2</v>
      </c>
      <c r="M1461">
        <v>2</v>
      </c>
      <c r="N1461" t="s">
        <v>4927</v>
      </c>
      <c r="O1461">
        <v>1</v>
      </c>
      <c r="P1461" t="str">
        <f>D1461&amp;"-"&amp;F1461&amp;"-"&amp;G1461&amp;"-"&amp;E1461&amp;"-"&amp;H1461</f>
        <v>C2Sigma-7.5-f-0-2</v>
      </c>
      <c r="Q1461" t="str">
        <f>I1461&amp;"-"&amp;K1461&amp;"-"&amp;L1461&amp;"-"&amp;J1461&amp;"-"&amp;M1461</f>
        <v>X2Pi-6.5-f-0-2</v>
      </c>
      <c r="R1461">
        <f>B1461+S1461</f>
        <v>32795.397898135998</v>
      </c>
      <c r="S1461">
        <f>_xlfn.IFNA(VLOOKUP(Q1461,'MARVEL-X'!A$2:I$1400,7,FALSE),VLOOKUP(Q1461,MARVEL!A$2:J$1522,10,FALSE))</f>
        <v>776.13489813599995</v>
      </c>
      <c r="T1461">
        <f>IF(P1461=P1460,R1461+T1460,R1461)</f>
        <v>262362.90567219601</v>
      </c>
      <c r="U1461">
        <f>IF(P1461=P1460,1+U1460,1)</f>
        <v>8</v>
      </c>
      <c r="V1461">
        <f t="shared" si="22"/>
        <v>32795.363209024501</v>
      </c>
      <c r="W1461" t="str">
        <f>IF(V1461="","",IF(ABS(V1461-R1461)&gt;W$1,ABS(V1461-R1461),""))</f>
        <v/>
      </c>
      <c r="X1461" t="str">
        <f>Y1461&amp;"-"&amp;Z1461&amp;"-"&amp;AC1461&amp;"-"&amp;AD1461&amp;"-"&amp;AG1461</f>
        <v>7.5-f-C-0-0.5</v>
      </c>
      <c r="Y1461">
        <f>F1461</f>
        <v>7.5</v>
      </c>
      <c r="Z1461" s="2" t="str">
        <f>G1461</f>
        <v>f</v>
      </c>
      <c r="AA1461">
        <f>_xlfn.IFNA(VLOOKUP(X1461,'duo-out'!A$2:Q$5000,5,FALSE),E1461+10*(H1461-1)+1+_xlfn.IFNA(VLOOKUP(D1461,states!A$2:C$10,3,FALSE),1))</f>
        <v>111</v>
      </c>
      <c r="AB1461">
        <f>IF(V1461="","",V1461)</f>
        <v>32795.363209024501</v>
      </c>
      <c r="AC1461" s="2" t="str">
        <f>_xlfn.IFNA(VLOOKUP(D1461,states!A$2:C$10,2,FALSE),"XX")</f>
        <v>C</v>
      </c>
      <c r="AD1461">
        <f>E1461</f>
        <v>0</v>
      </c>
      <c r="AE1461">
        <f>_xlfn.IFNA(VLOOKUP(D1461,states!A$2:D$10,4,FALSE),0)</f>
        <v>0</v>
      </c>
      <c r="AF1461">
        <v>0.5</v>
      </c>
      <c r="AG1461">
        <f>IF(AE1461=0,AF1461,IF(AE1461=1,IF(F1461=0.5,0.5,IF(H1461=1,0.5,1.5)),IF(F1461=0.5,0.5,IF(H1461=1,2.5,1.5))))</f>
        <v>0.5</v>
      </c>
      <c r="AH1461" s="7">
        <f>IF(AC1461="XX",0,1/C1461^(1/5)*IF(E1461=0,100,1)/(E1461+1)^(1/4))</f>
        <v>182.05642030260799</v>
      </c>
    </row>
    <row r="1462" spans="1:34">
      <c r="A1462">
        <v>4569</v>
      </c>
      <c r="B1462" s="1">
        <v>31660.080000000002</v>
      </c>
      <c r="C1462" s="6">
        <v>0.2</v>
      </c>
      <c r="D1462" t="s">
        <v>5</v>
      </c>
      <c r="E1462">
        <v>1</v>
      </c>
      <c r="F1462">
        <v>7.5</v>
      </c>
      <c r="G1462" t="s">
        <v>2</v>
      </c>
      <c r="H1462">
        <v>2</v>
      </c>
      <c r="I1462" t="s">
        <v>0</v>
      </c>
      <c r="J1462">
        <v>1</v>
      </c>
      <c r="K1462">
        <v>7.5</v>
      </c>
      <c r="L1462" t="s">
        <v>1</v>
      </c>
      <c r="M1462">
        <v>2</v>
      </c>
      <c r="N1462" t="s">
        <v>4625</v>
      </c>
      <c r="O1462">
        <v>1</v>
      </c>
      <c r="P1462" t="str">
        <f>D1462&amp;"-"&amp;F1462&amp;"-"&amp;G1462&amp;"-"&amp;E1462&amp;"-"&amp;H1462</f>
        <v>C2Sigma-7.5-f-1-2</v>
      </c>
      <c r="Q1462" t="str">
        <f>I1462&amp;"-"&amp;K1462&amp;"-"&amp;L1462&amp;"-"&amp;J1462&amp;"-"&amp;M1462</f>
        <v>X2Pi-7.5-e-1-2</v>
      </c>
      <c r="R1462">
        <f>B1462+S1462</f>
        <v>35352.924806118004</v>
      </c>
      <c r="S1462">
        <f>_xlfn.IFNA(VLOOKUP(Q1462,'MARVEL-X'!A$2:I$1400,7,FALSE),VLOOKUP(Q1462,MARVEL!A$2:J$1522,10,FALSE))</f>
        <v>3692.8448061180002</v>
      </c>
      <c r="T1462">
        <f>IF(P1462=P1461,R1462+T1461,R1462)</f>
        <v>35352.924806118004</v>
      </c>
      <c r="U1462">
        <f>IF(P1462=P1461,1+U1461,1)</f>
        <v>1</v>
      </c>
      <c r="V1462" t="str">
        <f t="shared" si="22"/>
        <v/>
      </c>
      <c r="W1462" t="str">
        <f>IF(V1462="","",IF(ABS(V1462-R1462)&gt;W$1,ABS(V1462-R1462),""))</f>
        <v/>
      </c>
      <c r="X1462" t="str">
        <f>Y1462&amp;"-"&amp;Z1462&amp;"-"&amp;AC1462&amp;"-"&amp;AD1462&amp;"-"&amp;AG1462</f>
        <v>7.5-f-C-1-0.5</v>
      </c>
      <c r="Y1462">
        <f>F1462</f>
        <v>7.5</v>
      </c>
      <c r="Z1462" s="2" t="str">
        <f>G1462</f>
        <v>f</v>
      </c>
      <c r="AA1462">
        <f>_xlfn.IFNA(VLOOKUP(X1462,'duo-out'!A$2:Q$5000,5,FALSE),E1462+10*(H1462-1)+1+_xlfn.IFNA(VLOOKUP(D1462,states!A$2:C$10,3,FALSE),1))</f>
        <v>112</v>
      </c>
      <c r="AB1462" t="str">
        <f>IF(V1462="","",V1462)</f>
        <v/>
      </c>
      <c r="AC1462" s="2" t="str">
        <f>_xlfn.IFNA(VLOOKUP(D1462,states!A$2:C$10,2,FALSE),"XX")</f>
        <v>C</v>
      </c>
      <c r="AD1462">
        <f>E1462</f>
        <v>1</v>
      </c>
      <c r="AE1462">
        <f>_xlfn.IFNA(VLOOKUP(D1462,states!A$2:D$10,4,FALSE),0)</f>
        <v>0</v>
      </c>
      <c r="AF1462">
        <v>0.5</v>
      </c>
      <c r="AG1462">
        <f>IF(AE1462=0,AF1462,IF(AE1462=1,IF(F1462=0.5,0.5,IF(H1462=1,0.5,1.5)),IF(F1462=0.5,0.5,IF(H1462=1,2.5,1.5))))</f>
        <v>0.5</v>
      </c>
      <c r="AH1462" s="7">
        <f>IF(AC1462="XX",0,1/C1462^(1/5)*IF(E1462=0,100,1)/(E1462+1)^(1/4))</f>
        <v>1.1602097263419568</v>
      </c>
    </row>
    <row r="1463" spans="1:34">
      <c r="A1463">
        <v>4532</v>
      </c>
      <c r="B1463" s="1">
        <v>31415.27</v>
      </c>
      <c r="C1463" s="6">
        <v>0.2</v>
      </c>
      <c r="D1463" t="s">
        <v>5</v>
      </c>
      <c r="E1463">
        <v>1</v>
      </c>
      <c r="F1463">
        <v>7.5</v>
      </c>
      <c r="G1463" t="s">
        <v>2</v>
      </c>
      <c r="H1463">
        <v>2</v>
      </c>
      <c r="I1463" t="s">
        <v>0</v>
      </c>
      <c r="J1463">
        <v>1</v>
      </c>
      <c r="K1463">
        <v>8.5</v>
      </c>
      <c r="L1463" t="s">
        <v>2</v>
      </c>
      <c r="M1463">
        <v>2</v>
      </c>
      <c r="N1463" t="s">
        <v>4588</v>
      </c>
      <c r="O1463">
        <v>1</v>
      </c>
      <c r="P1463" t="str">
        <f>D1463&amp;"-"&amp;F1463&amp;"-"&amp;G1463&amp;"-"&amp;E1463&amp;"-"&amp;H1463</f>
        <v>C2Sigma-7.5-f-1-2</v>
      </c>
      <c r="Q1463" t="str">
        <f>I1463&amp;"-"&amp;K1463&amp;"-"&amp;L1463&amp;"-"&amp;J1463&amp;"-"&amp;M1463</f>
        <v>X2Pi-8.5-f-1-2</v>
      </c>
      <c r="R1463">
        <f>B1463+S1463</f>
        <v>35353.016251954003</v>
      </c>
      <c r="S1463">
        <f>_xlfn.IFNA(VLOOKUP(Q1463,'MARVEL-X'!A$2:I$1400,7,FALSE),VLOOKUP(Q1463,MARVEL!A$2:J$1522,10,FALSE))</f>
        <v>3937.7462519539999</v>
      </c>
      <c r="T1463">
        <f>IF(P1463=P1462,R1463+T1462,R1463)</f>
        <v>70705.941058072</v>
      </c>
      <c r="U1463">
        <f>IF(P1463=P1462,1+U1462,1)</f>
        <v>2</v>
      </c>
      <c r="V1463" t="str">
        <f t="shared" si="22"/>
        <v/>
      </c>
      <c r="W1463" t="str">
        <f>IF(V1463="","",IF(ABS(V1463-R1463)&gt;W$1,ABS(V1463-R1463),""))</f>
        <v/>
      </c>
      <c r="X1463" t="str">
        <f>Y1463&amp;"-"&amp;Z1463&amp;"-"&amp;AC1463&amp;"-"&amp;AD1463&amp;"-"&amp;AG1463</f>
        <v>7.5-f-C-1-0.5</v>
      </c>
      <c r="Y1463">
        <f>F1463</f>
        <v>7.5</v>
      </c>
      <c r="Z1463" s="2" t="str">
        <f>G1463</f>
        <v>f</v>
      </c>
      <c r="AA1463">
        <f>_xlfn.IFNA(VLOOKUP(X1463,'duo-out'!A$2:Q$5000,5,FALSE),E1463+10*(H1463-1)+1+_xlfn.IFNA(VLOOKUP(D1463,states!A$2:C$10,3,FALSE),1))</f>
        <v>112</v>
      </c>
      <c r="AB1463" t="str">
        <f>IF(V1463="","",V1463)</f>
        <v/>
      </c>
      <c r="AC1463" s="2" t="str">
        <f>_xlfn.IFNA(VLOOKUP(D1463,states!A$2:C$10,2,FALSE),"XX")</f>
        <v>C</v>
      </c>
      <c r="AD1463">
        <f>E1463</f>
        <v>1</v>
      </c>
      <c r="AE1463">
        <f>_xlfn.IFNA(VLOOKUP(D1463,states!A$2:D$10,4,FALSE),0)</f>
        <v>0</v>
      </c>
      <c r="AF1463">
        <v>0.5</v>
      </c>
      <c r="AG1463">
        <f>IF(AE1463=0,AF1463,IF(AE1463=1,IF(F1463=0.5,0.5,IF(H1463=1,0.5,1.5)),IF(F1463=0.5,0.5,IF(H1463=1,2.5,1.5))))</f>
        <v>0.5</v>
      </c>
      <c r="AH1463" s="7">
        <f>IF(AC1463="XX",0,1/C1463^(1/5)*IF(E1463=0,100,1)/(E1463+1)^(1/4))</f>
        <v>1.1602097263419568</v>
      </c>
    </row>
    <row r="1464" spans="1:34">
      <c r="A1464">
        <v>4608</v>
      </c>
      <c r="B1464" s="1">
        <v>31873.52</v>
      </c>
      <c r="C1464" s="6">
        <v>0.2</v>
      </c>
      <c r="D1464" t="s">
        <v>5</v>
      </c>
      <c r="E1464">
        <v>1</v>
      </c>
      <c r="F1464">
        <v>7.5</v>
      </c>
      <c r="G1464" t="s">
        <v>2</v>
      </c>
      <c r="H1464">
        <v>2</v>
      </c>
      <c r="I1464" t="s">
        <v>0</v>
      </c>
      <c r="J1464">
        <v>1</v>
      </c>
      <c r="K1464">
        <v>6.5</v>
      </c>
      <c r="L1464" t="s">
        <v>2</v>
      </c>
      <c r="M1464">
        <v>2</v>
      </c>
      <c r="N1464" t="s">
        <v>4664</v>
      </c>
      <c r="O1464">
        <v>1</v>
      </c>
      <c r="P1464" t="str">
        <f>D1464&amp;"-"&amp;F1464&amp;"-"&amp;G1464&amp;"-"&amp;E1464&amp;"-"&amp;H1464</f>
        <v>C2Sigma-7.5-f-1-2</v>
      </c>
      <c r="Q1464" t="str">
        <f>I1464&amp;"-"&amp;K1464&amp;"-"&amp;L1464&amp;"-"&amp;J1464&amp;"-"&amp;M1464</f>
        <v>X2Pi-6.5-f-1-2</v>
      </c>
      <c r="R1464">
        <f>B1464+S1464</f>
        <v>35352.986144260998</v>
      </c>
      <c r="S1464">
        <f>_xlfn.IFNA(VLOOKUP(Q1464,'MARVEL-X'!A$2:I$1400,7,FALSE),VLOOKUP(Q1464,MARVEL!A$2:J$1522,10,FALSE))</f>
        <v>3479.466144261</v>
      </c>
      <c r="T1464">
        <f>IF(P1464=P1463,R1464+T1463,R1464)</f>
        <v>106058.927202333</v>
      </c>
      <c r="U1464">
        <f>IF(P1464=P1463,1+U1463,1)</f>
        <v>3</v>
      </c>
      <c r="V1464" t="str">
        <f t="shared" si="22"/>
        <v/>
      </c>
      <c r="W1464" t="str">
        <f>IF(V1464="","",IF(ABS(V1464-R1464)&gt;W$1,ABS(V1464-R1464),""))</f>
        <v/>
      </c>
      <c r="X1464" t="str">
        <f>Y1464&amp;"-"&amp;Z1464&amp;"-"&amp;AC1464&amp;"-"&amp;AD1464&amp;"-"&amp;AG1464</f>
        <v>7.5-f-C-1-0.5</v>
      </c>
      <c r="Y1464">
        <f>F1464</f>
        <v>7.5</v>
      </c>
      <c r="Z1464" s="2" t="str">
        <f>G1464</f>
        <v>f</v>
      </c>
      <c r="AA1464">
        <f>_xlfn.IFNA(VLOOKUP(X1464,'duo-out'!A$2:Q$5000,5,FALSE),E1464+10*(H1464-1)+1+_xlfn.IFNA(VLOOKUP(D1464,states!A$2:C$10,3,FALSE),1))</f>
        <v>112</v>
      </c>
      <c r="AB1464" t="str">
        <f>IF(V1464="","",V1464)</f>
        <v/>
      </c>
      <c r="AC1464" s="2" t="str">
        <f>_xlfn.IFNA(VLOOKUP(D1464,states!A$2:C$10,2,FALSE),"XX")</f>
        <v>C</v>
      </c>
      <c r="AD1464">
        <f>E1464</f>
        <v>1</v>
      </c>
      <c r="AE1464">
        <f>_xlfn.IFNA(VLOOKUP(D1464,states!A$2:D$10,4,FALSE),0)</f>
        <v>0</v>
      </c>
      <c r="AF1464">
        <v>0.5</v>
      </c>
      <c r="AG1464">
        <f>IF(AE1464=0,AF1464,IF(AE1464=1,IF(F1464=0.5,0.5,IF(H1464=1,0.5,1.5)),IF(F1464=0.5,0.5,IF(H1464=1,2.5,1.5))))</f>
        <v>0.5</v>
      </c>
      <c r="AH1464" s="7">
        <f>IF(AC1464="XX",0,1/C1464^(1/5)*IF(E1464=0,100,1)/(E1464+1)^(1/4))</f>
        <v>1.1602097263419568</v>
      </c>
    </row>
    <row r="1465" spans="1:34">
      <c r="A1465">
        <v>4899</v>
      </c>
      <c r="B1465" s="1">
        <v>31415.228999999999</v>
      </c>
      <c r="C1465" s="6">
        <v>0.05</v>
      </c>
      <c r="D1465" t="s">
        <v>5</v>
      </c>
      <c r="E1465">
        <v>1</v>
      </c>
      <c r="F1465">
        <v>7.5</v>
      </c>
      <c r="G1465" t="s">
        <v>2</v>
      </c>
      <c r="H1465">
        <v>2</v>
      </c>
      <c r="I1465" t="s">
        <v>0</v>
      </c>
      <c r="J1465">
        <v>1</v>
      </c>
      <c r="K1465">
        <v>8.5</v>
      </c>
      <c r="L1465" t="s">
        <v>2</v>
      </c>
      <c r="M1465">
        <v>2</v>
      </c>
      <c r="N1465" t="s">
        <v>4955</v>
      </c>
      <c r="O1465">
        <v>1</v>
      </c>
      <c r="P1465" t="str">
        <f>D1465&amp;"-"&amp;F1465&amp;"-"&amp;G1465&amp;"-"&amp;E1465&amp;"-"&amp;H1465</f>
        <v>C2Sigma-7.5-f-1-2</v>
      </c>
      <c r="Q1465" t="str">
        <f>I1465&amp;"-"&amp;K1465&amp;"-"&amp;L1465&amp;"-"&amp;J1465&amp;"-"&amp;M1465</f>
        <v>X2Pi-8.5-f-1-2</v>
      </c>
      <c r="R1465">
        <f>B1465+S1465</f>
        <v>35352.975251953998</v>
      </c>
      <c r="S1465">
        <f>_xlfn.IFNA(VLOOKUP(Q1465,'MARVEL-X'!A$2:I$1400,7,FALSE),VLOOKUP(Q1465,MARVEL!A$2:J$1522,10,FALSE))</f>
        <v>3937.7462519539999</v>
      </c>
      <c r="T1465">
        <f>IF(P1465=P1464,R1465+T1464,R1465)</f>
        <v>141411.90245428699</v>
      </c>
      <c r="U1465">
        <f>IF(P1465=P1464,1+U1464,1)</f>
        <v>4</v>
      </c>
      <c r="V1465" t="str">
        <f t="shared" si="22"/>
        <v/>
      </c>
      <c r="W1465" t="str">
        <f>IF(V1465="","",IF(ABS(V1465-R1465)&gt;W$1,ABS(V1465-R1465),""))</f>
        <v/>
      </c>
      <c r="X1465" t="str">
        <f>Y1465&amp;"-"&amp;Z1465&amp;"-"&amp;AC1465&amp;"-"&amp;AD1465&amp;"-"&amp;AG1465</f>
        <v>7.5-f-C-1-0.5</v>
      </c>
      <c r="Y1465">
        <f>F1465</f>
        <v>7.5</v>
      </c>
      <c r="Z1465" s="2" t="str">
        <f>G1465</f>
        <v>f</v>
      </c>
      <c r="AA1465">
        <f>_xlfn.IFNA(VLOOKUP(X1465,'duo-out'!A$2:Q$5000,5,FALSE),E1465+10*(H1465-1)+1+_xlfn.IFNA(VLOOKUP(D1465,states!A$2:C$10,3,FALSE),1))</f>
        <v>112</v>
      </c>
      <c r="AB1465" t="str">
        <f>IF(V1465="","",V1465)</f>
        <v/>
      </c>
      <c r="AC1465" s="2" t="str">
        <f>_xlfn.IFNA(VLOOKUP(D1465,states!A$2:C$10,2,FALSE),"XX")</f>
        <v>C</v>
      </c>
      <c r="AD1465">
        <f>E1465</f>
        <v>1</v>
      </c>
      <c r="AE1465">
        <f>_xlfn.IFNA(VLOOKUP(D1465,states!A$2:D$10,4,FALSE),0)</f>
        <v>0</v>
      </c>
      <c r="AF1465">
        <v>0.5</v>
      </c>
      <c r="AG1465">
        <f>IF(AE1465=0,AF1465,IF(AE1465=1,IF(F1465=0.5,0.5,IF(H1465=1,0.5,1.5)),IF(F1465=0.5,0.5,IF(H1465=1,2.5,1.5))))</f>
        <v>0.5</v>
      </c>
      <c r="AH1465" s="7">
        <f>IF(AC1465="XX",0,1/C1465^(1/5)*IF(E1465=0,100,1)/(E1465+1)^(1/4))</f>
        <v>1.5309059120638666</v>
      </c>
    </row>
    <row r="1466" spans="1:34">
      <c r="A1466">
        <v>4952</v>
      </c>
      <c r="B1466" s="1">
        <v>31873.481199999998</v>
      </c>
      <c r="C1466" s="6">
        <v>5.0000000000000001E-3</v>
      </c>
      <c r="D1466" t="s">
        <v>5</v>
      </c>
      <c r="E1466">
        <v>1</v>
      </c>
      <c r="F1466">
        <v>7.5</v>
      </c>
      <c r="G1466" t="s">
        <v>2</v>
      </c>
      <c r="H1466">
        <v>2</v>
      </c>
      <c r="I1466" t="s">
        <v>0</v>
      </c>
      <c r="J1466">
        <v>1</v>
      </c>
      <c r="K1466">
        <v>6.5</v>
      </c>
      <c r="L1466" t="s">
        <v>2</v>
      </c>
      <c r="M1466">
        <v>2</v>
      </c>
      <c r="N1466" t="s">
        <v>5008</v>
      </c>
      <c r="O1466">
        <v>1</v>
      </c>
      <c r="P1466" t="str">
        <f>D1466&amp;"-"&amp;F1466&amp;"-"&amp;G1466&amp;"-"&amp;E1466&amp;"-"&amp;H1466</f>
        <v>C2Sigma-7.5-f-1-2</v>
      </c>
      <c r="Q1466" t="str">
        <f>I1466&amp;"-"&amp;K1466&amp;"-"&amp;L1466&amp;"-"&amp;J1466&amp;"-"&amp;M1466</f>
        <v>X2Pi-6.5-f-1-2</v>
      </c>
      <c r="R1466">
        <f>B1466+S1466</f>
        <v>35352.947344260996</v>
      </c>
      <c r="S1466">
        <f>_xlfn.IFNA(VLOOKUP(Q1466,'MARVEL-X'!A$2:I$1400,7,FALSE),VLOOKUP(Q1466,MARVEL!A$2:J$1522,10,FALSE))</f>
        <v>3479.466144261</v>
      </c>
      <c r="T1466">
        <f>IF(P1466=P1465,R1466+T1465,R1466)</f>
        <v>176764.84979854798</v>
      </c>
      <c r="U1466">
        <f>IF(P1466=P1465,1+U1465,1)</f>
        <v>5</v>
      </c>
      <c r="V1466" t="str">
        <f t="shared" si="22"/>
        <v/>
      </c>
      <c r="W1466" t="str">
        <f>IF(V1466="","",IF(ABS(V1466-R1466)&gt;W$1,ABS(V1466-R1466),""))</f>
        <v/>
      </c>
      <c r="X1466" t="str">
        <f>Y1466&amp;"-"&amp;Z1466&amp;"-"&amp;AC1466&amp;"-"&amp;AD1466&amp;"-"&amp;AG1466</f>
        <v>7.5-f-C-1-0.5</v>
      </c>
      <c r="Y1466">
        <f>F1466</f>
        <v>7.5</v>
      </c>
      <c r="Z1466" s="2" t="str">
        <f>G1466</f>
        <v>f</v>
      </c>
      <c r="AA1466">
        <f>_xlfn.IFNA(VLOOKUP(X1466,'duo-out'!A$2:Q$5000,5,FALSE),E1466+10*(H1466-1)+1+_xlfn.IFNA(VLOOKUP(D1466,states!A$2:C$10,3,FALSE),1))</f>
        <v>112</v>
      </c>
      <c r="AB1466" t="str">
        <f>IF(V1466="","",V1466)</f>
        <v/>
      </c>
      <c r="AC1466" s="2" t="str">
        <f>_xlfn.IFNA(VLOOKUP(D1466,states!A$2:C$10,2,FALSE),"XX")</f>
        <v>C</v>
      </c>
      <c r="AD1466">
        <f>E1466</f>
        <v>1</v>
      </c>
      <c r="AE1466">
        <f>_xlfn.IFNA(VLOOKUP(D1466,states!A$2:D$10,4,FALSE),0)</f>
        <v>0</v>
      </c>
      <c r="AF1466">
        <v>0.5</v>
      </c>
      <c r="AG1466">
        <f>IF(AE1466=0,AF1466,IF(AE1466=1,IF(F1466=0.5,0.5,IF(H1466=1,0.5,1.5)),IF(F1466=0.5,0.5,IF(H1466=1,2.5,1.5))))</f>
        <v>0.5</v>
      </c>
      <c r="AH1466" s="7">
        <f>IF(AC1466="XX",0,1/C1466^(1/5)*IF(E1466=0,100,1)/(E1466+1)^(1/4))</f>
        <v>2.4263223583284943</v>
      </c>
    </row>
    <row r="1467" spans="1:34">
      <c r="A1467">
        <v>4927</v>
      </c>
      <c r="B1467" s="1">
        <v>31660.105</v>
      </c>
      <c r="C1467" s="6">
        <v>0.05</v>
      </c>
      <c r="D1467" t="s">
        <v>5</v>
      </c>
      <c r="E1467">
        <v>1</v>
      </c>
      <c r="F1467">
        <v>7.5</v>
      </c>
      <c r="G1467" t="s">
        <v>2</v>
      </c>
      <c r="H1467">
        <v>2</v>
      </c>
      <c r="I1467" t="s">
        <v>0</v>
      </c>
      <c r="J1467">
        <v>1</v>
      </c>
      <c r="K1467">
        <v>7.5</v>
      </c>
      <c r="L1467" t="s">
        <v>1</v>
      </c>
      <c r="M1467">
        <v>2</v>
      </c>
      <c r="N1467" t="s">
        <v>4983</v>
      </c>
      <c r="O1467">
        <v>1</v>
      </c>
      <c r="P1467" t="str">
        <f>D1467&amp;"-"&amp;F1467&amp;"-"&amp;G1467&amp;"-"&amp;E1467&amp;"-"&amp;H1467</f>
        <v>C2Sigma-7.5-f-1-2</v>
      </c>
      <c r="Q1467" t="str">
        <f>I1467&amp;"-"&amp;K1467&amp;"-"&amp;L1467&amp;"-"&amp;J1467&amp;"-"&amp;M1467</f>
        <v>X2Pi-7.5-e-1-2</v>
      </c>
      <c r="R1467">
        <f>B1467+S1467</f>
        <v>35352.949806117998</v>
      </c>
      <c r="S1467">
        <f>_xlfn.IFNA(VLOOKUP(Q1467,'MARVEL-X'!A$2:I$1400,7,FALSE),VLOOKUP(Q1467,MARVEL!A$2:J$1522,10,FALSE))</f>
        <v>3692.8448061180002</v>
      </c>
      <c r="T1467">
        <f>IF(P1467=P1466,R1467+T1466,R1467)</f>
        <v>212117.79960466598</v>
      </c>
      <c r="U1467">
        <f>IF(P1467=P1466,1+U1466,1)</f>
        <v>6</v>
      </c>
      <c r="V1467">
        <f t="shared" si="22"/>
        <v>35352.966600777661</v>
      </c>
      <c r="W1467" t="str">
        <f>IF(V1467="","",IF(ABS(V1467-R1467)&gt;W$1,ABS(V1467-R1467),""))</f>
        <v/>
      </c>
      <c r="X1467" t="str">
        <f>Y1467&amp;"-"&amp;Z1467&amp;"-"&amp;AC1467&amp;"-"&amp;AD1467&amp;"-"&amp;AG1467</f>
        <v>7.5-f-C-1-0.5</v>
      </c>
      <c r="Y1467">
        <f>F1467</f>
        <v>7.5</v>
      </c>
      <c r="Z1467" s="2" t="str">
        <f>G1467</f>
        <v>f</v>
      </c>
      <c r="AA1467">
        <f>_xlfn.IFNA(VLOOKUP(X1467,'duo-out'!A$2:Q$5000,5,FALSE),E1467+10*(H1467-1)+1+_xlfn.IFNA(VLOOKUP(D1467,states!A$2:C$10,3,FALSE),1))</f>
        <v>112</v>
      </c>
      <c r="AB1467">
        <f>IF(V1467="","",V1467)</f>
        <v>35352.966600777661</v>
      </c>
      <c r="AC1467" s="2" t="str">
        <f>_xlfn.IFNA(VLOOKUP(D1467,states!A$2:C$10,2,FALSE),"XX")</f>
        <v>C</v>
      </c>
      <c r="AD1467">
        <f>E1467</f>
        <v>1</v>
      </c>
      <c r="AE1467">
        <f>_xlfn.IFNA(VLOOKUP(D1467,states!A$2:D$10,4,FALSE),0)</f>
        <v>0</v>
      </c>
      <c r="AF1467">
        <v>0.5</v>
      </c>
      <c r="AG1467">
        <f>IF(AE1467=0,AF1467,IF(AE1467=1,IF(F1467=0.5,0.5,IF(H1467=1,0.5,1.5)),IF(F1467=0.5,0.5,IF(H1467=1,2.5,1.5))))</f>
        <v>0.5</v>
      </c>
      <c r="AH1467" s="7">
        <f>IF(AC1467="XX",0,1/C1467^(1/5)*IF(E1467=0,100,1)/(E1467+1)^(1/4))</f>
        <v>1.5309059120638666</v>
      </c>
    </row>
    <row r="1468" spans="1:34">
      <c r="A1468">
        <v>1496</v>
      </c>
      <c r="B1468" s="1">
        <v>31393.57</v>
      </c>
      <c r="C1468" s="6">
        <v>0.11749999999999999</v>
      </c>
      <c r="D1468" t="s">
        <v>5</v>
      </c>
      <c r="E1468">
        <v>2</v>
      </c>
      <c r="F1468">
        <v>7.5</v>
      </c>
      <c r="G1468" t="s">
        <v>2</v>
      </c>
      <c r="H1468">
        <v>2</v>
      </c>
      <c r="I1468" t="s">
        <v>0</v>
      </c>
      <c r="J1468">
        <v>2</v>
      </c>
      <c r="K1468">
        <v>7.5</v>
      </c>
      <c r="L1468" t="s">
        <v>1</v>
      </c>
      <c r="M1468">
        <v>2</v>
      </c>
      <c r="N1468" t="s">
        <v>1552</v>
      </c>
      <c r="O1468">
        <v>1</v>
      </c>
      <c r="P1468" t="str">
        <f>D1468&amp;"-"&amp;F1468&amp;"-"&amp;G1468&amp;"-"&amp;E1468&amp;"-"&amp;H1468</f>
        <v>C2Sigma-7.5-f-2-2</v>
      </c>
      <c r="Q1468" t="str">
        <f>I1468&amp;"-"&amp;K1468&amp;"-"&amp;L1468&amp;"-"&amp;J1468&amp;"-"&amp;M1468</f>
        <v>X2Pi-7.5-e-2-2</v>
      </c>
      <c r="R1468">
        <f>B1468+S1468</f>
        <v>37655.667242361997</v>
      </c>
      <c r="S1468">
        <f>_xlfn.IFNA(VLOOKUP(Q1468,'MARVEL-X'!A$2:I$1400,7,FALSE),VLOOKUP(Q1468,MARVEL!A$2:J$1522,10,FALSE))</f>
        <v>6262.0972423619996</v>
      </c>
      <c r="T1468">
        <f>IF(P1468=P1467,R1468+T1467,R1468)</f>
        <v>37655.667242361997</v>
      </c>
      <c r="U1468">
        <f>IF(P1468=P1467,1+U1467,1)</f>
        <v>1</v>
      </c>
      <c r="V1468" t="str">
        <f t="shared" si="22"/>
        <v/>
      </c>
      <c r="W1468" t="str">
        <f>IF(V1468="","",IF(ABS(V1468-R1468)&gt;W$1,ABS(V1468-R1468),""))</f>
        <v/>
      </c>
      <c r="X1468" t="str">
        <f>Y1468&amp;"-"&amp;Z1468&amp;"-"&amp;AC1468&amp;"-"&amp;AD1468&amp;"-"&amp;AG1468</f>
        <v>7.5-f-C-2-0.5</v>
      </c>
      <c r="Y1468">
        <f>F1468</f>
        <v>7.5</v>
      </c>
      <c r="Z1468" s="2" t="str">
        <f>G1468</f>
        <v>f</v>
      </c>
      <c r="AA1468">
        <f>_xlfn.IFNA(VLOOKUP(X1468,'duo-out'!A$2:Q$5000,5,FALSE),E1468+10*(H1468-1)+1+_xlfn.IFNA(VLOOKUP(D1468,states!A$2:C$10,3,FALSE),1))</f>
        <v>113</v>
      </c>
      <c r="AB1468" t="str">
        <f>IF(V1468="","",V1468)</f>
        <v/>
      </c>
      <c r="AC1468" s="2" t="str">
        <f>_xlfn.IFNA(VLOOKUP(D1468,states!A$2:C$10,2,FALSE),"XX")</f>
        <v>C</v>
      </c>
      <c r="AD1468">
        <f>E1468</f>
        <v>2</v>
      </c>
      <c r="AE1468">
        <f>_xlfn.IFNA(VLOOKUP(D1468,states!A$2:D$10,4,FALSE),0)</f>
        <v>0</v>
      </c>
      <c r="AF1468">
        <v>0.5</v>
      </c>
      <c r="AG1468">
        <f>IF(AE1468=0,AF1468,IF(AE1468=1,IF(F1468=0.5,0.5,IF(H1468=1,0.5,1.5)),IF(F1468=0.5,0.5,IF(H1468=1,2.5,1.5))))</f>
        <v>0.5</v>
      </c>
      <c r="AH1468" s="7">
        <f>IF(AC1468="XX",0,1/C1468^(1/5)*IF(E1468=0,100,1)/(E1468+1)^(1/4))</f>
        <v>1.1660364135642194</v>
      </c>
    </row>
    <row r="1469" spans="1:34">
      <c r="A1469">
        <v>5013</v>
      </c>
      <c r="B1469" s="1">
        <v>31598.778999999999</v>
      </c>
      <c r="C1469" s="6">
        <v>0.05</v>
      </c>
      <c r="D1469" t="s">
        <v>5</v>
      </c>
      <c r="E1469">
        <v>2</v>
      </c>
      <c r="F1469">
        <v>7.5</v>
      </c>
      <c r="G1469" t="s">
        <v>2</v>
      </c>
      <c r="H1469">
        <v>2</v>
      </c>
      <c r="I1469" t="s">
        <v>0</v>
      </c>
      <c r="J1469">
        <v>2</v>
      </c>
      <c r="K1469">
        <v>6.5</v>
      </c>
      <c r="L1469" t="s">
        <v>2</v>
      </c>
      <c r="M1469">
        <v>2</v>
      </c>
      <c r="N1469" t="s">
        <v>5069</v>
      </c>
      <c r="O1469">
        <v>1</v>
      </c>
      <c r="P1469" t="str">
        <f>D1469&amp;"-"&amp;F1469&amp;"-"&amp;G1469&amp;"-"&amp;E1469&amp;"-"&amp;H1469</f>
        <v>C2Sigma-7.5-f-2-2</v>
      </c>
      <c r="Q1469" t="str">
        <f>I1469&amp;"-"&amp;K1469&amp;"-"&amp;L1469&amp;"-"&amp;J1469&amp;"-"&amp;M1469</f>
        <v>X2Pi-6.5-f-2-2</v>
      </c>
      <c r="R1469">
        <f>B1469+S1469</f>
        <v>37655.777705815999</v>
      </c>
      <c r="S1469">
        <f>_xlfn.IFNA(VLOOKUP(Q1469,'MARVEL-X'!A$2:I$1400,7,FALSE),VLOOKUP(Q1469,MARVEL!A$2:J$1522,10,FALSE))</f>
        <v>6056.9987058160004</v>
      </c>
      <c r="T1469">
        <f>IF(P1469=P1468,R1469+T1468,R1469)</f>
        <v>75311.444948177988</v>
      </c>
      <c r="U1469">
        <f>IF(P1469=P1468,1+U1468,1)</f>
        <v>2</v>
      </c>
      <c r="V1469" t="str">
        <f t="shared" si="22"/>
        <v/>
      </c>
      <c r="W1469" t="str">
        <f>IF(V1469="","",IF(ABS(V1469-R1469)&gt;W$1,ABS(V1469-R1469),""))</f>
        <v/>
      </c>
      <c r="X1469" t="str">
        <f>Y1469&amp;"-"&amp;Z1469&amp;"-"&amp;AC1469&amp;"-"&amp;AD1469&amp;"-"&amp;AG1469</f>
        <v>7.5-f-C-2-0.5</v>
      </c>
      <c r="Y1469">
        <f>F1469</f>
        <v>7.5</v>
      </c>
      <c r="Z1469" s="2" t="str">
        <f>G1469</f>
        <v>f</v>
      </c>
      <c r="AA1469">
        <f>_xlfn.IFNA(VLOOKUP(X1469,'duo-out'!A$2:Q$5000,5,FALSE),E1469+10*(H1469-1)+1+_xlfn.IFNA(VLOOKUP(D1469,states!A$2:C$10,3,FALSE),1))</f>
        <v>113</v>
      </c>
      <c r="AB1469" t="str">
        <f>IF(V1469="","",V1469)</f>
        <v/>
      </c>
      <c r="AC1469" s="2" t="str">
        <f>_xlfn.IFNA(VLOOKUP(D1469,states!A$2:C$10,2,FALSE),"XX")</f>
        <v>C</v>
      </c>
      <c r="AD1469">
        <f>E1469</f>
        <v>2</v>
      </c>
      <c r="AE1469">
        <f>_xlfn.IFNA(VLOOKUP(D1469,states!A$2:D$10,4,FALSE),0)</f>
        <v>0</v>
      </c>
      <c r="AF1469">
        <v>0.5</v>
      </c>
      <c r="AG1469">
        <f>IF(AE1469=0,AF1469,IF(AE1469=1,IF(F1469=0.5,0.5,IF(H1469=1,0.5,1.5)),IF(F1469=0.5,0.5,IF(H1469=1,2.5,1.5))))</f>
        <v>0.5</v>
      </c>
      <c r="AH1469" s="7">
        <f>IF(AC1469="XX",0,1/C1469^(1/5)*IF(E1469=0,100,1)/(E1469+1)^(1/4))</f>
        <v>1.3833296494790666</v>
      </c>
    </row>
    <row r="1470" spans="1:34">
      <c r="A1470">
        <v>4995</v>
      </c>
      <c r="B1470" s="1">
        <v>31393.696</v>
      </c>
      <c r="C1470" s="6">
        <v>0.05</v>
      </c>
      <c r="D1470" t="s">
        <v>5</v>
      </c>
      <c r="E1470">
        <v>2</v>
      </c>
      <c r="F1470">
        <v>7.5</v>
      </c>
      <c r="G1470" t="s">
        <v>2</v>
      </c>
      <c r="H1470">
        <v>2</v>
      </c>
      <c r="I1470" t="s">
        <v>0</v>
      </c>
      <c r="J1470">
        <v>2</v>
      </c>
      <c r="K1470">
        <v>7.5</v>
      </c>
      <c r="L1470" t="s">
        <v>1</v>
      </c>
      <c r="M1470">
        <v>2</v>
      </c>
      <c r="N1470" t="s">
        <v>5051</v>
      </c>
      <c r="O1470">
        <v>1</v>
      </c>
      <c r="P1470" t="str">
        <f>D1470&amp;"-"&amp;F1470&amp;"-"&amp;G1470&amp;"-"&amp;E1470&amp;"-"&amp;H1470</f>
        <v>C2Sigma-7.5-f-2-2</v>
      </c>
      <c r="Q1470" t="str">
        <f>I1470&amp;"-"&amp;K1470&amp;"-"&amp;L1470&amp;"-"&amp;J1470&amp;"-"&amp;M1470</f>
        <v>X2Pi-7.5-e-2-2</v>
      </c>
      <c r="R1470">
        <f>B1470+S1470</f>
        <v>37655.793242362</v>
      </c>
      <c r="S1470">
        <f>_xlfn.IFNA(VLOOKUP(Q1470,'MARVEL-X'!A$2:I$1400,7,FALSE),VLOOKUP(Q1470,MARVEL!A$2:J$1522,10,FALSE))</f>
        <v>6262.0972423619996</v>
      </c>
      <c r="T1470">
        <f>IF(P1470=P1469,R1470+T1469,R1470)</f>
        <v>112967.23819054</v>
      </c>
      <c r="U1470">
        <f>IF(P1470=P1469,1+U1469,1)</f>
        <v>3</v>
      </c>
      <c r="V1470">
        <f t="shared" si="22"/>
        <v>37655.746063513332</v>
      </c>
      <c r="W1470" t="str">
        <f>IF(V1470="","",IF(ABS(V1470-R1470)&gt;W$1,ABS(V1470-R1470),""))</f>
        <v/>
      </c>
      <c r="X1470" t="str">
        <f>Y1470&amp;"-"&amp;Z1470&amp;"-"&amp;AC1470&amp;"-"&amp;AD1470&amp;"-"&amp;AG1470</f>
        <v>7.5-f-C-2-0.5</v>
      </c>
      <c r="Y1470">
        <f>F1470</f>
        <v>7.5</v>
      </c>
      <c r="Z1470" s="2" t="str">
        <f>G1470</f>
        <v>f</v>
      </c>
      <c r="AA1470">
        <f>_xlfn.IFNA(VLOOKUP(X1470,'duo-out'!A$2:Q$5000,5,FALSE),E1470+10*(H1470-1)+1+_xlfn.IFNA(VLOOKUP(D1470,states!A$2:C$10,3,FALSE),1))</f>
        <v>113</v>
      </c>
      <c r="AB1470">
        <f>IF(V1470="","",V1470)</f>
        <v>37655.746063513332</v>
      </c>
      <c r="AC1470" s="2" t="str">
        <f>_xlfn.IFNA(VLOOKUP(D1470,states!A$2:C$10,2,FALSE),"XX")</f>
        <v>C</v>
      </c>
      <c r="AD1470">
        <f>E1470</f>
        <v>2</v>
      </c>
      <c r="AE1470">
        <f>_xlfn.IFNA(VLOOKUP(D1470,states!A$2:D$10,4,FALSE),0)</f>
        <v>0</v>
      </c>
      <c r="AF1470">
        <v>0.5</v>
      </c>
      <c r="AG1470">
        <f>IF(AE1470=0,AF1470,IF(AE1470=1,IF(F1470=0.5,0.5,IF(H1470=1,0.5,1.5)),IF(F1470=0.5,0.5,IF(H1470=1,2.5,1.5))))</f>
        <v>0.5</v>
      </c>
      <c r="AH1470" s="7">
        <f>IF(AC1470="XX",0,1/C1470^(1/5)*IF(E1470=0,100,1)/(E1470+1)^(1/4))</f>
        <v>1.3833296494790666</v>
      </c>
    </row>
    <row r="1471" spans="1:34">
      <c r="A1471">
        <v>4762</v>
      </c>
      <c r="B1471" s="1">
        <v>31542.276000000002</v>
      </c>
      <c r="C1471" s="6">
        <v>0.04</v>
      </c>
      <c r="D1471" t="s">
        <v>5</v>
      </c>
      <c r="E1471">
        <v>0</v>
      </c>
      <c r="F1471">
        <v>8.5</v>
      </c>
      <c r="G1471" t="s">
        <v>1</v>
      </c>
      <c r="H1471">
        <v>1</v>
      </c>
      <c r="I1471" t="s">
        <v>0</v>
      </c>
      <c r="J1471">
        <v>0</v>
      </c>
      <c r="K1471">
        <v>9.5</v>
      </c>
      <c r="L1471" t="s">
        <v>1</v>
      </c>
      <c r="M1471">
        <v>1</v>
      </c>
      <c r="N1471" t="s">
        <v>4818</v>
      </c>
      <c r="O1471">
        <v>1</v>
      </c>
      <c r="P1471" t="str">
        <f>D1471&amp;"-"&amp;F1471&amp;"-"&amp;G1471&amp;"-"&amp;E1471&amp;"-"&amp;H1471</f>
        <v>C2Sigma-8.5-e-0-1</v>
      </c>
      <c r="Q1471" t="str">
        <f>I1471&amp;"-"&amp;K1471&amp;"-"&amp;L1471&amp;"-"&amp;J1471&amp;"-"&amp;M1471</f>
        <v>X2Pi-9.5-e-0-1</v>
      </c>
      <c r="R1471">
        <f>B1471+S1471</f>
        <v>32795.734645027005</v>
      </c>
      <c r="S1471">
        <f>_xlfn.IFNA(VLOOKUP(Q1471,'MARVEL-X'!A$2:I$1400,7,FALSE),VLOOKUP(Q1471,MARVEL!A$2:J$1522,10,FALSE))</f>
        <v>1253.4586450270001</v>
      </c>
      <c r="T1471">
        <f>IF(P1471=P1470,R1471+T1470,R1471)</f>
        <v>32795.734645027005</v>
      </c>
      <c r="U1471">
        <f>IF(P1471=P1470,1+U1470,1)</f>
        <v>1</v>
      </c>
      <c r="V1471" t="str">
        <f t="shared" si="22"/>
        <v/>
      </c>
      <c r="W1471" t="str">
        <f>IF(V1471="","",IF(ABS(V1471-R1471)&gt;W$1,ABS(V1471-R1471),""))</f>
        <v/>
      </c>
      <c r="X1471" t="str">
        <f>Y1471&amp;"-"&amp;Z1471&amp;"-"&amp;AC1471&amp;"-"&amp;AD1471&amp;"-"&amp;AG1471</f>
        <v>8.5-e-C-0-0.5</v>
      </c>
      <c r="Y1471">
        <f>F1471</f>
        <v>8.5</v>
      </c>
      <c r="Z1471" s="2" t="str">
        <f>G1471</f>
        <v>e</v>
      </c>
      <c r="AA1471">
        <f>_xlfn.IFNA(VLOOKUP(X1471,'duo-out'!A$2:Q$5000,5,FALSE),E1471+10*(H1471-1)+1+_xlfn.IFNA(VLOOKUP(D1471,states!A$2:C$10,3,FALSE),1))</f>
        <v>101</v>
      </c>
      <c r="AB1471" t="str">
        <f>IF(V1471="","",V1471)</f>
        <v/>
      </c>
      <c r="AC1471" s="2" t="str">
        <f>_xlfn.IFNA(VLOOKUP(D1471,states!A$2:C$10,2,FALSE),"XX")</f>
        <v>C</v>
      </c>
      <c r="AD1471">
        <f>E1471</f>
        <v>0</v>
      </c>
      <c r="AE1471">
        <f>_xlfn.IFNA(VLOOKUP(D1471,states!A$2:D$10,4,FALSE),0)</f>
        <v>0</v>
      </c>
      <c r="AF1471">
        <v>0.5</v>
      </c>
      <c r="AG1471">
        <f>IF(AE1471=0,AF1471,IF(AE1471=1,IF(F1471=0.5,0.5,IF(H1471=1,0.5,1.5)),IF(F1471=0.5,0.5,IF(H1471=1,2.5,1.5))))</f>
        <v>0.5</v>
      </c>
      <c r="AH1471" s="7">
        <f>IF(AC1471="XX",0,1/C1471^(1/5)*IF(E1471=0,100,1)/(E1471+1)^(1/4))</f>
        <v>190.36539387158786</v>
      </c>
    </row>
    <row r="1472" spans="1:34">
      <c r="A1472">
        <v>4785</v>
      </c>
      <c r="B1472" s="1">
        <v>32017.933000000001</v>
      </c>
      <c r="C1472" s="6">
        <v>8.5040000000000004E-2</v>
      </c>
      <c r="D1472" t="s">
        <v>5</v>
      </c>
      <c r="E1472">
        <v>0</v>
      </c>
      <c r="F1472">
        <v>8.5</v>
      </c>
      <c r="G1472" t="s">
        <v>1</v>
      </c>
      <c r="H1472">
        <v>1</v>
      </c>
      <c r="I1472" t="s">
        <v>0</v>
      </c>
      <c r="J1472">
        <v>0</v>
      </c>
      <c r="K1472">
        <v>7.5</v>
      </c>
      <c r="L1472" t="s">
        <v>1</v>
      </c>
      <c r="M1472">
        <v>1</v>
      </c>
      <c r="N1472" t="s">
        <v>4841</v>
      </c>
      <c r="O1472">
        <v>1</v>
      </c>
      <c r="P1472" t="str">
        <f>D1472&amp;"-"&amp;F1472&amp;"-"&amp;G1472&amp;"-"&amp;E1472&amp;"-"&amp;H1472</f>
        <v>C2Sigma-8.5-e-0-1</v>
      </c>
      <c r="Q1472" t="str">
        <f>I1472&amp;"-"&amp;K1472&amp;"-"&amp;L1472&amp;"-"&amp;J1472&amp;"-"&amp;M1472</f>
        <v>X2Pi-7.5-e-0-1</v>
      </c>
      <c r="R1472">
        <f>B1472+S1472</f>
        <v>32795.641955363004</v>
      </c>
      <c r="S1472">
        <f>_xlfn.IFNA(VLOOKUP(Q1472,'MARVEL-X'!A$2:I$1400,7,FALSE),VLOOKUP(Q1472,MARVEL!A$2:J$1522,10,FALSE))</f>
        <v>777.70895536299997</v>
      </c>
      <c r="T1472">
        <f>IF(P1472=P1471,R1472+T1471,R1472)</f>
        <v>65591.376600390009</v>
      </c>
      <c r="U1472">
        <f>IF(P1472=P1471,1+U1471,1)</f>
        <v>2</v>
      </c>
      <c r="V1472" t="str">
        <f t="shared" si="22"/>
        <v/>
      </c>
      <c r="W1472" t="str">
        <f>IF(V1472="","",IF(ABS(V1472-R1472)&gt;W$1,ABS(V1472-R1472),""))</f>
        <v/>
      </c>
      <c r="X1472" t="str">
        <f>Y1472&amp;"-"&amp;Z1472&amp;"-"&amp;AC1472&amp;"-"&amp;AD1472&amp;"-"&amp;AG1472</f>
        <v>8.5-e-C-0-0.5</v>
      </c>
      <c r="Y1472">
        <f>F1472</f>
        <v>8.5</v>
      </c>
      <c r="Z1472" s="2" t="str">
        <f>G1472</f>
        <v>e</v>
      </c>
      <c r="AA1472">
        <f>_xlfn.IFNA(VLOOKUP(X1472,'duo-out'!A$2:Q$5000,5,FALSE),E1472+10*(H1472-1)+1+_xlfn.IFNA(VLOOKUP(D1472,states!A$2:C$10,3,FALSE),1))</f>
        <v>101</v>
      </c>
      <c r="AB1472" t="str">
        <f>IF(V1472="","",V1472)</f>
        <v/>
      </c>
      <c r="AC1472" s="2" t="str">
        <f>_xlfn.IFNA(VLOOKUP(D1472,states!A$2:C$10,2,FALSE),"XX")</f>
        <v>C</v>
      </c>
      <c r="AD1472">
        <f>E1472</f>
        <v>0</v>
      </c>
      <c r="AE1472">
        <f>_xlfn.IFNA(VLOOKUP(D1472,states!A$2:D$10,4,FALSE),0)</f>
        <v>0</v>
      </c>
      <c r="AF1472">
        <v>0.5</v>
      </c>
      <c r="AG1472">
        <f>IF(AE1472=0,AF1472,IF(AE1472=1,IF(F1472=0.5,0.5,IF(H1472=1,0.5,1.5)),IF(F1472=0.5,0.5,IF(H1472=1,2.5,1.5))))</f>
        <v>0.5</v>
      </c>
      <c r="AH1472" s="7">
        <f>IF(AC1472="XX",0,1/C1472^(1/5)*IF(E1472=0,100,1)/(E1472+1)^(1/4))</f>
        <v>163.71005322401723</v>
      </c>
    </row>
    <row r="1473" spans="1:34">
      <c r="A1473">
        <v>4777</v>
      </c>
      <c r="B1473" s="1">
        <v>31796.234</v>
      </c>
      <c r="C1473" s="6">
        <v>0.04</v>
      </c>
      <c r="D1473" t="s">
        <v>5</v>
      </c>
      <c r="E1473">
        <v>0</v>
      </c>
      <c r="F1473">
        <v>8.5</v>
      </c>
      <c r="G1473" t="s">
        <v>1</v>
      </c>
      <c r="H1473">
        <v>1</v>
      </c>
      <c r="I1473" t="s">
        <v>0</v>
      </c>
      <c r="J1473">
        <v>0</v>
      </c>
      <c r="K1473">
        <v>8.5</v>
      </c>
      <c r="L1473" t="s">
        <v>2</v>
      </c>
      <c r="M1473">
        <v>1</v>
      </c>
      <c r="N1473" t="s">
        <v>4833</v>
      </c>
      <c r="O1473">
        <v>1</v>
      </c>
      <c r="P1473" t="str">
        <f>D1473&amp;"-"&amp;F1473&amp;"-"&amp;G1473&amp;"-"&amp;E1473&amp;"-"&amp;H1473</f>
        <v>C2Sigma-8.5-e-0-1</v>
      </c>
      <c r="Q1473" t="str">
        <f>I1473&amp;"-"&amp;K1473&amp;"-"&amp;L1473&amp;"-"&amp;J1473&amp;"-"&amp;M1473</f>
        <v>X2Pi-8.5-f-0-1</v>
      </c>
      <c r="R1473">
        <f>B1473+S1473</f>
        <v>32795.683696426</v>
      </c>
      <c r="S1473">
        <f>_xlfn.IFNA(VLOOKUP(Q1473,'MARVEL-X'!A$2:I$1400,7,FALSE),VLOOKUP(Q1473,MARVEL!A$2:J$1522,10,FALSE))</f>
        <v>999.44969642599995</v>
      </c>
      <c r="T1473">
        <f>IF(P1473=P1472,R1473+T1472,R1473)</f>
        <v>98387.060296816009</v>
      </c>
      <c r="U1473">
        <f>IF(P1473=P1472,1+U1472,1)</f>
        <v>3</v>
      </c>
      <c r="V1473" t="str">
        <f t="shared" si="22"/>
        <v/>
      </c>
      <c r="W1473" t="str">
        <f>IF(V1473="","",IF(ABS(V1473-R1473)&gt;W$1,ABS(V1473-R1473),""))</f>
        <v/>
      </c>
      <c r="X1473" t="str">
        <f>Y1473&amp;"-"&amp;Z1473&amp;"-"&amp;AC1473&amp;"-"&amp;AD1473&amp;"-"&amp;AG1473</f>
        <v>8.5-e-C-0-0.5</v>
      </c>
      <c r="Y1473">
        <f>F1473</f>
        <v>8.5</v>
      </c>
      <c r="Z1473" s="2" t="str">
        <f>G1473</f>
        <v>e</v>
      </c>
      <c r="AA1473">
        <f>_xlfn.IFNA(VLOOKUP(X1473,'duo-out'!A$2:Q$5000,5,FALSE),E1473+10*(H1473-1)+1+_xlfn.IFNA(VLOOKUP(D1473,states!A$2:C$10,3,FALSE),1))</f>
        <v>101</v>
      </c>
      <c r="AB1473" t="str">
        <f>IF(V1473="","",V1473)</f>
        <v/>
      </c>
      <c r="AC1473" s="2" t="str">
        <f>_xlfn.IFNA(VLOOKUP(D1473,states!A$2:C$10,2,FALSE),"XX")</f>
        <v>C</v>
      </c>
      <c r="AD1473">
        <f>E1473</f>
        <v>0</v>
      </c>
      <c r="AE1473">
        <f>_xlfn.IFNA(VLOOKUP(D1473,states!A$2:D$10,4,FALSE),0)</f>
        <v>0</v>
      </c>
      <c r="AF1473">
        <v>0.5</v>
      </c>
      <c r="AG1473">
        <f>IF(AE1473=0,AF1473,IF(AE1473=1,IF(F1473=0.5,0.5,IF(H1473=1,0.5,1.5)),IF(F1473=0.5,0.5,IF(H1473=1,2.5,1.5))))</f>
        <v>0.5</v>
      </c>
      <c r="AH1473" s="7">
        <f>IF(AC1473="XX",0,1/C1473^(1/5)*IF(E1473=0,100,1)/(E1473+1)^(1/4))</f>
        <v>190.36539387158786</v>
      </c>
    </row>
    <row r="1474" spans="1:34">
      <c r="A1474">
        <v>4631</v>
      </c>
      <c r="B1474" s="1">
        <v>31796.400000000001</v>
      </c>
      <c r="C1474" s="6">
        <v>0.2</v>
      </c>
      <c r="D1474" t="s">
        <v>5</v>
      </c>
      <c r="E1474">
        <v>0</v>
      </c>
      <c r="F1474">
        <v>8.5</v>
      </c>
      <c r="G1474" t="s">
        <v>1</v>
      </c>
      <c r="H1474">
        <v>1</v>
      </c>
      <c r="I1474" t="s">
        <v>0</v>
      </c>
      <c r="J1474">
        <v>0</v>
      </c>
      <c r="K1474">
        <v>8.5</v>
      </c>
      <c r="L1474" t="s">
        <v>2</v>
      </c>
      <c r="M1474">
        <v>1</v>
      </c>
      <c r="N1474" t="s">
        <v>4687</v>
      </c>
      <c r="O1474">
        <v>1</v>
      </c>
      <c r="P1474" t="str">
        <f>D1474&amp;"-"&amp;F1474&amp;"-"&amp;G1474&amp;"-"&amp;E1474&amp;"-"&amp;H1474</f>
        <v>C2Sigma-8.5-e-0-1</v>
      </c>
      <c r="Q1474" t="str">
        <f>I1474&amp;"-"&amp;K1474&amp;"-"&amp;L1474&amp;"-"&amp;J1474&amp;"-"&amp;M1474</f>
        <v>X2Pi-8.5-f-0-1</v>
      </c>
      <c r="R1474">
        <f>B1474+S1474</f>
        <v>32795.849696426005</v>
      </c>
      <c r="S1474">
        <f>_xlfn.IFNA(VLOOKUP(Q1474,'MARVEL-X'!A$2:I$1400,7,FALSE),VLOOKUP(Q1474,MARVEL!A$2:J$1522,10,FALSE))</f>
        <v>999.44969642599995</v>
      </c>
      <c r="T1474">
        <f>IF(P1474=P1473,R1474+T1473,R1474)</f>
        <v>131182.90999324201</v>
      </c>
      <c r="U1474">
        <f>IF(P1474=P1473,1+U1473,1)</f>
        <v>4</v>
      </c>
      <c r="V1474" t="str">
        <f t="shared" si="22"/>
        <v/>
      </c>
      <c r="W1474" t="str">
        <f>IF(V1474="","",IF(ABS(V1474-R1474)&gt;W$1,ABS(V1474-R1474),""))</f>
        <v/>
      </c>
      <c r="X1474" t="str">
        <f>Y1474&amp;"-"&amp;Z1474&amp;"-"&amp;AC1474&amp;"-"&amp;AD1474&amp;"-"&amp;AG1474</f>
        <v>8.5-e-C-0-0.5</v>
      </c>
      <c r="Y1474">
        <f>F1474</f>
        <v>8.5</v>
      </c>
      <c r="Z1474" s="2" t="str">
        <f>G1474</f>
        <v>e</v>
      </c>
      <c r="AA1474">
        <f>_xlfn.IFNA(VLOOKUP(X1474,'duo-out'!A$2:Q$5000,5,FALSE),E1474+10*(H1474-1)+1+_xlfn.IFNA(VLOOKUP(D1474,states!A$2:C$10,3,FALSE),1))</f>
        <v>101</v>
      </c>
      <c r="AB1474" t="str">
        <f>IF(V1474="","",V1474)</f>
        <v/>
      </c>
      <c r="AC1474" s="2" t="str">
        <f>_xlfn.IFNA(VLOOKUP(D1474,states!A$2:C$10,2,FALSE),"XX")</f>
        <v>C</v>
      </c>
      <c r="AD1474">
        <f>E1474</f>
        <v>0</v>
      </c>
      <c r="AE1474">
        <f>_xlfn.IFNA(VLOOKUP(D1474,states!A$2:D$10,4,FALSE),0)</f>
        <v>0</v>
      </c>
      <c r="AF1474">
        <v>0.5</v>
      </c>
      <c r="AG1474">
        <f>IF(AE1474=0,AF1474,IF(AE1474=1,IF(F1474=0.5,0.5,IF(H1474=1,0.5,1.5)),IF(F1474=0.5,0.5,IF(H1474=1,2.5,1.5))))</f>
        <v>0.5</v>
      </c>
      <c r="AH1474" s="7">
        <f>IF(AC1474="XX",0,1/C1474^(1/5)*IF(E1474=0,100,1)/(E1474+1)^(1/4))</f>
        <v>137.97296614612148</v>
      </c>
    </row>
    <row r="1475" spans="1:34">
      <c r="A1475">
        <v>4673</v>
      </c>
      <c r="B1475" s="1">
        <v>32018.18</v>
      </c>
      <c r="C1475" s="6">
        <v>0.2</v>
      </c>
      <c r="D1475" t="s">
        <v>5</v>
      </c>
      <c r="E1475">
        <v>0</v>
      </c>
      <c r="F1475">
        <v>8.5</v>
      </c>
      <c r="G1475" t="s">
        <v>1</v>
      </c>
      <c r="H1475">
        <v>1</v>
      </c>
      <c r="I1475" t="s">
        <v>0</v>
      </c>
      <c r="J1475">
        <v>0</v>
      </c>
      <c r="K1475">
        <v>7.5</v>
      </c>
      <c r="L1475" t="s">
        <v>1</v>
      </c>
      <c r="M1475">
        <v>1</v>
      </c>
      <c r="N1475" t="s">
        <v>4729</v>
      </c>
      <c r="O1475">
        <v>1</v>
      </c>
      <c r="P1475" t="str">
        <f>D1475&amp;"-"&amp;F1475&amp;"-"&amp;G1475&amp;"-"&amp;E1475&amp;"-"&amp;H1475</f>
        <v>C2Sigma-8.5-e-0-1</v>
      </c>
      <c r="Q1475" t="str">
        <f>I1475&amp;"-"&amp;K1475&amp;"-"&amp;L1475&amp;"-"&amp;J1475&amp;"-"&amp;M1475</f>
        <v>X2Pi-7.5-e-0-1</v>
      </c>
      <c r="R1475">
        <f>B1475+S1475</f>
        <v>32795.888955363</v>
      </c>
      <c r="S1475">
        <f>_xlfn.IFNA(VLOOKUP(Q1475,'MARVEL-X'!A$2:I$1400,7,FALSE),VLOOKUP(Q1475,MARVEL!A$2:J$1522,10,FALSE))</f>
        <v>777.70895536299997</v>
      </c>
      <c r="T1475">
        <f>IF(P1475=P1474,R1475+T1474,R1475)</f>
        <v>163978.79894860502</v>
      </c>
      <c r="U1475">
        <f>IF(P1475=P1474,1+U1474,1)</f>
        <v>5</v>
      </c>
      <c r="V1475" t="str">
        <f t="shared" ref="V1475:V1538" si="23">IF(P1475=P1476,"",T1475/U1475)</f>
        <v/>
      </c>
      <c r="W1475" t="str">
        <f>IF(V1475="","",IF(ABS(V1475-R1475)&gt;W$1,ABS(V1475-R1475),""))</f>
        <v/>
      </c>
      <c r="X1475" t="str">
        <f>Y1475&amp;"-"&amp;Z1475&amp;"-"&amp;AC1475&amp;"-"&amp;AD1475&amp;"-"&amp;AG1475</f>
        <v>8.5-e-C-0-0.5</v>
      </c>
      <c r="Y1475">
        <f>F1475</f>
        <v>8.5</v>
      </c>
      <c r="Z1475" s="2" t="str">
        <f>G1475</f>
        <v>e</v>
      </c>
      <c r="AA1475">
        <f>_xlfn.IFNA(VLOOKUP(X1475,'duo-out'!A$2:Q$5000,5,FALSE),E1475+10*(H1475-1)+1+_xlfn.IFNA(VLOOKUP(D1475,states!A$2:C$10,3,FALSE),1))</f>
        <v>101</v>
      </c>
      <c r="AB1475" t="str">
        <f>IF(V1475="","",V1475)</f>
        <v/>
      </c>
      <c r="AC1475" s="2" t="str">
        <f>_xlfn.IFNA(VLOOKUP(D1475,states!A$2:C$10,2,FALSE),"XX")</f>
        <v>C</v>
      </c>
      <c r="AD1475">
        <f>E1475</f>
        <v>0</v>
      </c>
      <c r="AE1475">
        <f>_xlfn.IFNA(VLOOKUP(D1475,states!A$2:D$10,4,FALSE),0)</f>
        <v>0</v>
      </c>
      <c r="AF1475">
        <v>0.5</v>
      </c>
      <c r="AG1475">
        <f>IF(AE1475=0,AF1475,IF(AE1475=1,IF(F1475=0.5,0.5,IF(H1475=1,0.5,1.5)),IF(F1475=0.5,0.5,IF(H1475=1,2.5,1.5))))</f>
        <v>0.5</v>
      </c>
      <c r="AH1475" s="7">
        <f>IF(AC1475="XX",0,1/C1475^(1/5)*IF(E1475=0,100,1)/(E1475+1)^(1/4))</f>
        <v>137.97296614612148</v>
      </c>
    </row>
    <row r="1476" spans="1:34">
      <c r="A1476">
        <v>4717</v>
      </c>
      <c r="B1476" s="1">
        <v>31542.21</v>
      </c>
      <c r="C1476" s="6">
        <v>0.2</v>
      </c>
      <c r="D1476" t="s">
        <v>5</v>
      </c>
      <c r="E1476">
        <v>0</v>
      </c>
      <c r="F1476">
        <v>8.5</v>
      </c>
      <c r="G1476" t="s">
        <v>1</v>
      </c>
      <c r="H1476">
        <v>1</v>
      </c>
      <c r="I1476" t="s">
        <v>0</v>
      </c>
      <c r="J1476">
        <v>0</v>
      </c>
      <c r="K1476">
        <v>9.5</v>
      </c>
      <c r="L1476" t="s">
        <v>1</v>
      </c>
      <c r="M1476">
        <v>1</v>
      </c>
      <c r="N1476" t="s">
        <v>4773</v>
      </c>
      <c r="O1476">
        <v>1</v>
      </c>
      <c r="P1476" t="str">
        <f>D1476&amp;"-"&amp;F1476&amp;"-"&amp;G1476&amp;"-"&amp;E1476&amp;"-"&amp;H1476</f>
        <v>C2Sigma-8.5-e-0-1</v>
      </c>
      <c r="Q1476" t="str">
        <f>I1476&amp;"-"&amp;K1476&amp;"-"&amp;L1476&amp;"-"&amp;J1476&amp;"-"&amp;M1476</f>
        <v>X2Pi-9.5-e-0-1</v>
      </c>
      <c r="R1476">
        <f>B1476+S1476</f>
        <v>32795.668645026999</v>
      </c>
      <c r="S1476">
        <f>_xlfn.IFNA(VLOOKUP(Q1476,'MARVEL-X'!A$2:I$1400,7,FALSE),VLOOKUP(Q1476,MARVEL!A$2:J$1522,10,FALSE))</f>
        <v>1253.4586450270001</v>
      </c>
      <c r="T1476">
        <f>IF(P1476=P1475,R1476+T1475,R1476)</f>
        <v>196774.46759363203</v>
      </c>
      <c r="U1476">
        <f>IF(P1476=P1475,1+U1475,1)</f>
        <v>6</v>
      </c>
      <c r="V1476" t="str">
        <f t="shared" si="23"/>
        <v/>
      </c>
      <c r="W1476" t="str">
        <f>IF(V1476="","",IF(ABS(V1476-R1476)&gt;W$1,ABS(V1476-R1476),""))</f>
        <v/>
      </c>
      <c r="X1476" t="str">
        <f>Y1476&amp;"-"&amp;Z1476&amp;"-"&amp;AC1476&amp;"-"&amp;AD1476&amp;"-"&amp;AG1476</f>
        <v>8.5-e-C-0-0.5</v>
      </c>
      <c r="Y1476">
        <f>F1476</f>
        <v>8.5</v>
      </c>
      <c r="Z1476" s="2" t="str">
        <f>G1476</f>
        <v>e</v>
      </c>
      <c r="AA1476">
        <f>_xlfn.IFNA(VLOOKUP(X1476,'duo-out'!A$2:Q$5000,5,FALSE),E1476+10*(H1476-1)+1+_xlfn.IFNA(VLOOKUP(D1476,states!A$2:C$10,3,FALSE),1))</f>
        <v>101</v>
      </c>
      <c r="AB1476" t="str">
        <f>IF(V1476="","",V1476)</f>
        <v/>
      </c>
      <c r="AC1476" s="2" t="str">
        <f>_xlfn.IFNA(VLOOKUP(D1476,states!A$2:C$10,2,FALSE),"XX")</f>
        <v>C</v>
      </c>
      <c r="AD1476">
        <f>E1476</f>
        <v>0</v>
      </c>
      <c r="AE1476">
        <f>_xlfn.IFNA(VLOOKUP(D1476,states!A$2:D$10,4,FALSE),0)</f>
        <v>0</v>
      </c>
      <c r="AF1476">
        <v>0.5</v>
      </c>
      <c r="AG1476">
        <f>IF(AE1476=0,AF1476,IF(AE1476=1,IF(F1476=0.5,0.5,IF(H1476=1,0.5,1.5)),IF(F1476=0.5,0.5,IF(H1476=1,2.5,1.5))))</f>
        <v>0.5</v>
      </c>
      <c r="AH1476" s="7">
        <f>IF(AC1476="XX",0,1/C1476^(1/5)*IF(E1476=0,100,1)/(E1476+1)^(1/4))</f>
        <v>137.97296614612148</v>
      </c>
    </row>
    <row r="1477" spans="1:34">
      <c r="A1477">
        <v>4864</v>
      </c>
      <c r="B1477" s="1">
        <v>32018.009300000002</v>
      </c>
      <c r="C1477" s="6">
        <v>0.05</v>
      </c>
      <c r="D1477" t="s">
        <v>5</v>
      </c>
      <c r="E1477">
        <v>0</v>
      </c>
      <c r="F1477">
        <v>8.5</v>
      </c>
      <c r="G1477" t="s">
        <v>1</v>
      </c>
      <c r="H1477">
        <v>1</v>
      </c>
      <c r="I1477" t="s">
        <v>0</v>
      </c>
      <c r="J1477">
        <v>0</v>
      </c>
      <c r="K1477">
        <v>7.5</v>
      </c>
      <c r="L1477" t="s">
        <v>1</v>
      </c>
      <c r="M1477">
        <v>1</v>
      </c>
      <c r="N1477" t="s">
        <v>4920</v>
      </c>
      <c r="O1477">
        <v>1</v>
      </c>
      <c r="P1477" t="str">
        <f>D1477&amp;"-"&amp;F1477&amp;"-"&amp;G1477&amp;"-"&amp;E1477&amp;"-"&amp;H1477</f>
        <v>C2Sigma-8.5-e-0-1</v>
      </c>
      <c r="Q1477" t="str">
        <f>I1477&amp;"-"&amp;K1477&amp;"-"&amp;L1477&amp;"-"&amp;J1477&amp;"-"&amp;M1477</f>
        <v>X2Pi-7.5-e-0-1</v>
      </c>
      <c r="R1477">
        <f>B1477+S1477</f>
        <v>32795.718255363005</v>
      </c>
      <c r="S1477">
        <f>_xlfn.IFNA(VLOOKUP(Q1477,'MARVEL-X'!A$2:I$1400,7,FALSE),VLOOKUP(Q1477,MARVEL!A$2:J$1522,10,FALSE))</f>
        <v>777.70895536299997</v>
      </c>
      <c r="T1477">
        <f>IF(P1477=P1476,R1477+T1476,R1477)</f>
        <v>229570.18584899502</v>
      </c>
      <c r="U1477">
        <f>IF(P1477=P1476,1+U1476,1)</f>
        <v>7</v>
      </c>
      <c r="V1477" t="str">
        <f t="shared" si="23"/>
        <v/>
      </c>
      <c r="W1477" t="str">
        <f>IF(V1477="","",IF(ABS(V1477-R1477)&gt;W$1,ABS(V1477-R1477),""))</f>
        <v/>
      </c>
      <c r="X1477" t="str">
        <f>Y1477&amp;"-"&amp;Z1477&amp;"-"&amp;AC1477&amp;"-"&amp;AD1477&amp;"-"&amp;AG1477</f>
        <v>8.5-e-C-0-0.5</v>
      </c>
      <c r="Y1477">
        <f>F1477</f>
        <v>8.5</v>
      </c>
      <c r="Z1477" s="2" t="str">
        <f>G1477</f>
        <v>e</v>
      </c>
      <c r="AA1477">
        <f>_xlfn.IFNA(VLOOKUP(X1477,'duo-out'!A$2:Q$5000,5,FALSE),E1477+10*(H1477-1)+1+_xlfn.IFNA(VLOOKUP(D1477,states!A$2:C$10,3,FALSE),1))</f>
        <v>101</v>
      </c>
      <c r="AB1477" t="str">
        <f>IF(V1477="","",V1477)</f>
        <v/>
      </c>
      <c r="AC1477" s="2" t="str">
        <f>_xlfn.IFNA(VLOOKUP(D1477,states!A$2:C$10,2,FALSE),"XX")</f>
        <v>C</v>
      </c>
      <c r="AD1477">
        <f>E1477</f>
        <v>0</v>
      </c>
      <c r="AE1477">
        <f>_xlfn.IFNA(VLOOKUP(D1477,states!A$2:D$10,4,FALSE),0)</f>
        <v>0</v>
      </c>
      <c r="AF1477">
        <v>0.5</v>
      </c>
      <c r="AG1477">
        <f>IF(AE1477=0,AF1477,IF(AE1477=1,IF(F1477=0.5,0.5,IF(H1477=1,0.5,1.5)),IF(F1477=0.5,0.5,IF(H1477=1,2.5,1.5))))</f>
        <v>0.5</v>
      </c>
      <c r="AH1477" s="7">
        <f>IF(AC1477="XX",0,1/C1477^(1/5)*IF(E1477=0,100,1)/(E1477+1)^(1/4))</f>
        <v>182.05642030260799</v>
      </c>
    </row>
    <row r="1478" spans="1:34">
      <c r="A1478">
        <v>4835</v>
      </c>
      <c r="B1478" s="1">
        <v>31796.287</v>
      </c>
      <c r="C1478" s="6">
        <v>0.05</v>
      </c>
      <c r="D1478" t="s">
        <v>5</v>
      </c>
      <c r="E1478">
        <v>0</v>
      </c>
      <c r="F1478">
        <v>8.5</v>
      </c>
      <c r="G1478" t="s">
        <v>1</v>
      </c>
      <c r="H1478">
        <v>1</v>
      </c>
      <c r="I1478" t="s">
        <v>0</v>
      </c>
      <c r="J1478">
        <v>0</v>
      </c>
      <c r="K1478">
        <v>8.5</v>
      </c>
      <c r="L1478" t="s">
        <v>2</v>
      </c>
      <c r="M1478">
        <v>1</v>
      </c>
      <c r="N1478" t="s">
        <v>4891</v>
      </c>
      <c r="O1478">
        <v>1</v>
      </c>
      <c r="P1478" t="str">
        <f>D1478&amp;"-"&amp;F1478&amp;"-"&amp;G1478&amp;"-"&amp;E1478&amp;"-"&amp;H1478</f>
        <v>C2Sigma-8.5-e-0-1</v>
      </c>
      <c r="Q1478" t="str">
        <f>I1478&amp;"-"&amp;K1478&amp;"-"&amp;L1478&amp;"-"&amp;J1478&amp;"-"&amp;M1478</f>
        <v>X2Pi-8.5-f-0-1</v>
      </c>
      <c r="R1478">
        <f>B1478+S1478</f>
        <v>32795.736696426</v>
      </c>
      <c r="S1478">
        <f>_xlfn.IFNA(VLOOKUP(Q1478,'MARVEL-X'!A$2:I$1400,7,FALSE),VLOOKUP(Q1478,MARVEL!A$2:J$1522,10,FALSE))</f>
        <v>999.44969642599995</v>
      </c>
      <c r="T1478">
        <f>IF(P1478=P1477,R1478+T1477,R1478)</f>
        <v>262365.92254542105</v>
      </c>
      <c r="U1478">
        <f>IF(P1478=P1477,1+U1477,1)</f>
        <v>8</v>
      </c>
      <c r="V1478" t="str">
        <f t="shared" si="23"/>
        <v/>
      </c>
      <c r="W1478" t="str">
        <f>IF(V1478="","",IF(ABS(V1478-R1478)&gt;W$1,ABS(V1478-R1478),""))</f>
        <v/>
      </c>
      <c r="X1478" t="str">
        <f>Y1478&amp;"-"&amp;Z1478&amp;"-"&amp;AC1478&amp;"-"&amp;AD1478&amp;"-"&amp;AG1478</f>
        <v>8.5-e-C-0-0.5</v>
      </c>
      <c r="Y1478">
        <f>F1478</f>
        <v>8.5</v>
      </c>
      <c r="Z1478" s="2" t="str">
        <f>G1478</f>
        <v>e</v>
      </c>
      <c r="AA1478">
        <f>_xlfn.IFNA(VLOOKUP(X1478,'duo-out'!A$2:Q$5000,5,FALSE),E1478+10*(H1478-1)+1+_xlfn.IFNA(VLOOKUP(D1478,states!A$2:C$10,3,FALSE),1))</f>
        <v>101</v>
      </c>
      <c r="AB1478" t="str">
        <f>IF(V1478="","",V1478)</f>
        <v/>
      </c>
      <c r="AC1478" s="2" t="str">
        <f>_xlfn.IFNA(VLOOKUP(D1478,states!A$2:C$10,2,FALSE),"XX")</f>
        <v>C</v>
      </c>
      <c r="AD1478">
        <f>E1478</f>
        <v>0</v>
      </c>
      <c r="AE1478">
        <f>_xlfn.IFNA(VLOOKUP(D1478,states!A$2:D$10,4,FALSE),0)</f>
        <v>0</v>
      </c>
      <c r="AF1478">
        <v>0.5</v>
      </c>
      <c r="AG1478">
        <f>IF(AE1478=0,AF1478,IF(AE1478=1,IF(F1478=0.5,0.5,IF(H1478=1,0.5,1.5)),IF(F1478=0.5,0.5,IF(H1478=1,2.5,1.5))))</f>
        <v>0.5</v>
      </c>
      <c r="AH1478" s="7">
        <f>IF(AC1478="XX",0,1/C1478^(1/5)*IF(E1478=0,100,1)/(E1478+1)^(1/4))</f>
        <v>182.05642030260799</v>
      </c>
    </row>
    <row r="1479" spans="1:34">
      <c r="A1479">
        <v>4809</v>
      </c>
      <c r="B1479" s="1">
        <v>31542.260999999999</v>
      </c>
      <c r="C1479" s="6">
        <v>0.05</v>
      </c>
      <c r="D1479" t="s">
        <v>5</v>
      </c>
      <c r="E1479">
        <v>0</v>
      </c>
      <c r="F1479">
        <v>8.5</v>
      </c>
      <c r="G1479" t="s">
        <v>1</v>
      </c>
      <c r="H1479">
        <v>1</v>
      </c>
      <c r="I1479" t="s">
        <v>0</v>
      </c>
      <c r="J1479">
        <v>0</v>
      </c>
      <c r="K1479">
        <v>9.5</v>
      </c>
      <c r="L1479" t="s">
        <v>1</v>
      </c>
      <c r="M1479">
        <v>1</v>
      </c>
      <c r="N1479" t="s">
        <v>4865</v>
      </c>
      <c r="O1479">
        <v>1</v>
      </c>
      <c r="P1479" t="str">
        <f>D1479&amp;"-"&amp;F1479&amp;"-"&amp;G1479&amp;"-"&amp;E1479&amp;"-"&amp;H1479</f>
        <v>C2Sigma-8.5-e-0-1</v>
      </c>
      <c r="Q1479" t="str">
        <f>I1479&amp;"-"&amp;K1479&amp;"-"&amp;L1479&amp;"-"&amp;J1479&amp;"-"&amp;M1479</f>
        <v>X2Pi-9.5-e-0-1</v>
      </c>
      <c r="R1479">
        <f>B1479+S1479</f>
        <v>32795.719645026998</v>
      </c>
      <c r="S1479">
        <f>_xlfn.IFNA(VLOOKUP(Q1479,'MARVEL-X'!A$2:I$1400,7,FALSE),VLOOKUP(Q1479,MARVEL!A$2:J$1522,10,FALSE))</f>
        <v>1253.4586450270001</v>
      </c>
      <c r="T1479">
        <f>IF(P1479=P1478,R1479+T1478,R1479)</f>
        <v>295161.64219044807</v>
      </c>
      <c r="U1479">
        <f>IF(P1479=P1478,1+U1478,1)</f>
        <v>9</v>
      </c>
      <c r="V1479">
        <f t="shared" si="23"/>
        <v>32795.738021160898</v>
      </c>
      <c r="W1479" t="str">
        <f>IF(V1479="","",IF(ABS(V1479-R1479)&gt;W$1,ABS(V1479-R1479),""))</f>
        <v/>
      </c>
      <c r="X1479" t="str">
        <f>Y1479&amp;"-"&amp;Z1479&amp;"-"&amp;AC1479&amp;"-"&amp;AD1479&amp;"-"&amp;AG1479</f>
        <v>8.5-e-C-0-0.5</v>
      </c>
      <c r="Y1479">
        <f>F1479</f>
        <v>8.5</v>
      </c>
      <c r="Z1479" s="2" t="str">
        <f>G1479</f>
        <v>e</v>
      </c>
      <c r="AA1479">
        <f>_xlfn.IFNA(VLOOKUP(X1479,'duo-out'!A$2:Q$5000,5,FALSE),E1479+10*(H1479-1)+1+_xlfn.IFNA(VLOOKUP(D1479,states!A$2:C$10,3,FALSE),1))</f>
        <v>101</v>
      </c>
      <c r="AB1479">
        <f>IF(V1479="","",V1479)</f>
        <v>32795.738021160898</v>
      </c>
      <c r="AC1479" s="2" t="str">
        <f>_xlfn.IFNA(VLOOKUP(D1479,states!A$2:C$10,2,FALSE),"XX")</f>
        <v>C</v>
      </c>
      <c r="AD1479">
        <f>E1479</f>
        <v>0</v>
      </c>
      <c r="AE1479">
        <f>_xlfn.IFNA(VLOOKUP(D1479,states!A$2:D$10,4,FALSE),0)</f>
        <v>0</v>
      </c>
      <c r="AF1479">
        <v>0.5</v>
      </c>
      <c r="AG1479">
        <f>IF(AE1479=0,AF1479,IF(AE1479=1,IF(F1479=0.5,0.5,IF(H1479=1,0.5,1.5)),IF(F1479=0.5,0.5,IF(H1479=1,2.5,1.5))))</f>
        <v>0.5</v>
      </c>
      <c r="AH1479" s="7">
        <f>IF(AC1479="XX",0,1/C1479^(1/5)*IF(E1479=0,100,1)/(E1479+1)^(1/4))</f>
        <v>182.05642030260799</v>
      </c>
    </row>
    <row r="1480" spans="1:34">
      <c r="A1480">
        <v>4515</v>
      </c>
      <c r="B1480" s="1">
        <v>31414.43</v>
      </c>
      <c r="C1480" s="6">
        <v>0.2</v>
      </c>
      <c r="D1480" t="s">
        <v>5</v>
      </c>
      <c r="E1480">
        <v>1</v>
      </c>
      <c r="F1480">
        <v>8.5</v>
      </c>
      <c r="G1480" t="s">
        <v>1</v>
      </c>
      <c r="H1480">
        <v>1</v>
      </c>
      <c r="I1480" t="s">
        <v>0</v>
      </c>
      <c r="J1480">
        <v>1</v>
      </c>
      <c r="K1480">
        <v>9.5</v>
      </c>
      <c r="L1480" t="s">
        <v>1</v>
      </c>
      <c r="M1480">
        <v>1</v>
      </c>
      <c r="N1480" t="s">
        <v>4571</v>
      </c>
      <c r="O1480">
        <v>1</v>
      </c>
      <c r="P1480" t="str">
        <f>D1480&amp;"-"&amp;F1480&amp;"-"&amp;G1480&amp;"-"&amp;E1480&amp;"-"&amp;H1480</f>
        <v>C2Sigma-8.5-e-1-1</v>
      </c>
      <c r="Q1480" t="str">
        <f>I1480&amp;"-"&amp;K1480&amp;"-"&amp;L1480&amp;"-"&amp;J1480&amp;"-"&amp;M1480</f>
        <v>X2Pi-9.5-e-1-1</v>
      </c>
      <c r="R1480">
        <f>B1480+S1480</f>
        <v>35353.219391797</v>
      </c>
      <c r="S1480">
        <f>_xlfn.IFNA(VLOOKUP(Q1480,'MARVEL-X'!A$2:I$1400,7,FALSE),VLOOKUP(Q1480,MARVEL!A$2:J$1522,10,FALSE))</f>
        <v>3938.789391797</v>
      </c>
      <c r="T1480">
        <f>IF(P1480=P1479,R1480+T1479,R1480)</f>
        <v>35353.219391797</v>
      </c>
      <c r="U1480">
        <f>IF(P1480=P1479,1+U1479,1)</f>
        <v>1</v>
      </c>
      <c r="V1480" t="str">
        <f t="shared" si="23"/>
        <v/>
      </c>
      <c r="W1480" t="str">
        <f>IF(V1480="","",IF(ABS(V1480-R1480)&gt;W$1,ABS(V1480-R1480),""))</f>
        <v/>
      </c>
      <c r="X1480" t="str">
        <f>Y1480&amp;"-"&amp;Z1480&amp;"-"&amp;AC1480&amp;"-"&amp;AD1480&amp;"-"&amp;AG1480</f>
        <v>8.5-e-C-1-0.5</v>
      </c>
      <c r="Y1480">
        <f>F1480</f>
        <v>8.5</v>
      </c>
      <c r="Z1480" s="2" t="str">
        <f>G1480</f>
        <v>e</v>
      </c>
      <c r="AA1480">
        <f>_xlfn.IFNA(VLOOKUP(X1480,'duo-out'!A$2:Q$5000,5,FALSE),E1480+10*(H1480-1)+1+_xlfn.IFNA(VLOOKUP(D1480,states!A$2:C$10,3,FALSE),1))</f>
        <v>102</v>
      </c>
      <c r="AB1480" t="str">
        <f>IF(V1480="","",V1480)</f>
        <v/>
      </c>
      <c r="AC1480" s="2" t="str">
        <f>_xlfn.IFNA(VLOOKUP(D1480,states!A$2:C$10,2,FALSE),"XX")</f>
        <v>C</v>
      </c>
      <c r="AD1480">
        <f>E1480</f>
        <v>1</v>
      </c>
      <c r="AE1480">
        <f>_xlfn.IFNA(VLOOKUP(D1480,states!A$2:D$10,4,FALSE),0)</f>
        <v>0</v>
      </c>
      <c r="AF1480">
        <v>0.5</v>
      </c>
      <c r="AG1480">
        <f>IF(AE1480=0,AF1480,IF(AE1480=1,IF(F1480=0.5,0.5,IF(H1480=1,0.5,1.5)),IF(F1480=0.5,0.5,IF(H1480=1,2.5,1.5))))</f>
        <v>0.5</v>
      </c>
      <c r="AH1480" s="7">
        <f>IF(AC1480="XX",0,1/C1480^(1/5)*IF(E1480=0,100,1)/(E1480+1)^(1/4))</f>
        <v>1.1602097263419568</v>
      </c>
    </row>
    <row r="1481" spans="1:34">
      <c r="A1481">
        <v>4588</v>
      </c>
      <c r="B1481" s="1">
        <v>31872.31</v>
      </c>
      <c r="C1481" s="6">
        <v>0.2</v>
      </c>
      <c r="D1481" t="s">
        <v>5</v>
      </c>
      <c r="E1481">
        <v>1</v>
      </c>
      <c r="F1481">
        <v>8.5</v>
      </c>
      <c r="G1481" t="s">
        <v>1</v>
      </c>
      <c r="H1481">
        <v>1</v>
      </c>
      <c r="I1481" t="s">
        <v>0</v>
      </c>
      <c r="J1481">
        <v>1</v>
      </c>
      <c r="K1481">
        <v>7.5</v>
      </c>
      <c r="L1481" t="s">
        <v>1</v>
      </c>
      <c r="M1481">
        <v>1</v>
      </c>
      <c r="N1481" t="s">
        <v>4644</v>
      </c>
      <c r="O1481">
        <v>1</v>
      </c>
      <c r="P1481" t="str">
        <f>D1481&amp;"-"&amp;F1481&amp;"-"&amp;G1481&amp;"-"&amp;E1481&amp;"-"&amp;H1481</f>
        <v>C2Sigma-8.5-e-1-1</v>
      </c>
      <c r="Q1481" t="str">
        <f>I1481&amp;"-"&amp;K1481&amp;"-"&amp;L1481&amp;"-"&amp;J1481&amp;"-"&amp;M1481</f>
        <v>X2Pi-7.5-e-1-1</v>
      </c>
      <c r="R1481">
        <f>B1481+S1481</f>
        <v>35353.289461664004</v>
      </c>
      <c r="S1481">
        <f>_xlfn.IFNA(VLOOKUP(Q1481,'MARVEL-X'!A$2:I$1400,7,FALSE),VLOOKUP(Q1481,MARVEL!A$2:J$1522,10,FALSE))</f>
        <v>3480.9794616640002</v>
      </c>
      <c r="T1481">
        <f>IF(P1481=P1480,R1481+T1480,R1481)</f>
        <v>70706.508853461011</v>
      </c>
      <c r="U1481">
        <f>IF(P1481=P1480,1+U1480,1)</f>
        <v>2</v>
      </c>
      <c r="V1481" t="str">
        <f t="shared" si="23"/>
        <v/>
      </c>
      <c r="W1481" t="str">
        <f>IF(V1481="","",IF(ABS(V1481-R1481)&gt;W$1,ABS(V1481-R1481),""))</f>
        <v/>
      </c>
      <c r="X1481" t="str">
        <f>Y1481&amp;"-"&amp;Z1481&amp;"-"&amp;AC1481&amp;"-"&amp;AD1481&amp;"-"&amp;AG1481</f>
        <v>8.5-e-C-1-0.5</v>
      </c>
      <c r="Y1481">
        <f>F1481</f>
        <v>8.5</v>
      </c>
      <c r="Z1481" s="2" t="str">
        <f>G1481</f>
        <v>e</v>
      </c>
      <c r="AA1481">
        <f>_xlfn.IFNA(VLOOKUP(X1481,'duo-out'!A$2:Q$5000,5,FALSE),E1481+10*(H1481-1)+1+_xlfn.IFNA(VLOOKUP(D1481,states!A$2:C$10,3,FALSE),1))</f>
        <v>102</v>
      </c>
      <c r="AB1481" t="str">
        <f>IF(V1481="","",V1481)</f>
        <v/>
      </c>
      <c r="AC1481" s="2" t="str">
        <f>_xlfn.IFNA(VLOOKUP(D1481,states!A$2:C$10,2,FALSE),"XX")</f>
        <v>C</v>
      </c>
      <c r="AD1481">
        <f>E1481</f>
        <v>1</v>
      </c>
      <c r="AE1481">
        <f>_xlfn.IFNA(VLOOKUP(D1481,states!A$2:D$10,4,FALSE),0)</f>
        <v>0</v>
      </c>
      <c r="AF1481">
        <v>0.5</v>
      </c>
      <c r="AG1481">
        <f>IF(AE1481=0,AF1481,IF(AE1481=1,IF(F1481=0.5,0.5,IF(H1481=1,0.5,1.5)),IF(F1481=0.5,0.5,IF(H1481=1,2.5,1.5))))</f>
        <v>0.5</v>
      </c>
      <c r="AH1481" s="7">
        <f>IF(AC1481="XX",0,1/C1481^(1/5)*IF(E1481=0,100,1)/(E1481+1)^(1/4))</f>
        <v>1.1602097263419568</v>
      </c>
    </row>
    <row r="1482" spans="1:34">
      <c r="A1482">
        <v>4551</v>
      </c>
      <c r="B1482" s="1">
        <v>31658.79</v>
      </c>
      <c r="C1482" s="6">
        <v>0.2</v>
      </c>
      <c r="D1482" t="s">
        <v>5</v>
      </c>
      <c r="E1482">
        <v>1</v>
      </c>
      <c r="F1482">
        <v>8.5</v>
      </c>
      <c r="G1482" t="s">
        <v>1</v>
      </c>
      <c r="H1482">
        <v>1</v>
      </c>
      <c r="I1482" t="s">
        <v>0</v>
      </c>
      <c r="J1482">
        <v>1</v>
      </c>
      <c r="K1482">
        <v>8.5</v>
      </c>
      <c r="L1482" t="s">
        <v>2</v>
      </c>
      <c r="M1482">
        <v>1</v>
      </c>
      <c r="N1482" t="s">
        <v>4607</v>
      </c>
      <c r="O1482">
        <v>1</v>
      </c>
      <c r="P1482" t="str">
        <f>D1482&amp;"-"&amp;F1482&amp;"-"&amp;G1482&amp;"-"&amp;E1482&amp;"-"&amp;H1482</f>
        <v>C2Sigma-8.5-e-1-1</v>
      </c>
      <c r="Q1482" t="str">
        <f>I1482&amp;"-"&amp;K1482&amp;"-"&amp;L1482&amp;"-"&amp;J1482&amp;"-"&amp;M1482</f>
        <v>X2Pi-8.5-f-1-1</v>
      </c>
      <c r="R1482">
        <f>B1482+S1482</f>
        <v>35353.156044896001</v>
      </c>
      <c r="S1482">
        <f>_xlfn.IFNA(VLOOKUP(Q1482,'MARVEL-X'!A$2:I$1400,7,FALSE),VLOOKUP(Q1482,MARVEL!A$2:J$1522,10,FALSE))</f>
        <v>3694.3660448959999</v>
      </c>
      <c r="T1482">
        <f>IF(P1482=P1481,R1482+T1481,R1482)</f>
        <v>106059.664898357</v>
      </c>
      <c r="U1482">
        <f>IF(P1482=P1481,1+U1481,1)</f>
        <v>3</v>
      </c>
      <c r="V1482" t="str">
        <f t="shared" si="23"/>
        <v/>
      </c>
      <c r="W1482" t="str">
        <f>IF(V1482="","",IF(ABS(V1482-R1482)&gt;W$1,ABS(V1482-R1482),""))</f>
        <v/>
      </c>
      <c r="X1482" t="str">
        <f>Y1482&amp;"-"&amp;Z1482&amp;"-"&amp;AC1482&amp;"-"&amp;AD1482&amp;"-"&amp;AG1482</f>
        <v>8.5-e-C-1-0.5</v>
      </c>
      <c r="Y1482">
        <f>F1482</f>
        <v>8.5</v>
      </c>
      <c r="Z1482" s="2" t="str">
        <f>G1482</f>
        <v>e</v>
      </c>
      <c r="AA1482">
        <f>_xlfn.IFNA(VLOOKUP(X1482,'duo-out'!A$2:Q$5000,5,FALSE),E1482+10*(H1482-1)+1+_xlfn.IFNA(VLOOKUP(D1482,states!A$2:C$10,3,FALSE),1))</f>
        <v>102</v>
      </c>
      <c r="AB1482" t="str">
        <f>IF(V1482="","",V1482)</f>
        <v/>
      </c>
      <c r="AC1482" s="2" t="str">
        <f>_xlfn.IFNA(VLOOKUP(D1482,states!A$2:C$10,2,FALSE),"XX")</f>
        <v>C</v>
      </c>
      <c r="AD1482">
        <f>E1482</f>
        <v>1</v>
      </c>
      <c r="AE1482">
        <f>_xlfn.IFNA(VLOOKUP(D1482,states!A$2:D$10,4,FALSE),0)</f>
        <v>0</v>
      </c>
      <c r="AF1482">
        <v>0.5</v>
      </c>
      <c r="AG1482">
        <f>IF(AE1482=0,AF1482,IF(AE1482=1,IF(F1482=0.5,0.5,IF(H1482=1,0.5,1.5)),IF(F1482=0.5,0.5,IF(H1482=1,2.5,1.5))))</f>
        <v>0.5</v>
      </c>
      <c r="AH1482" s="7">
        <f>IF(AC1482="XX",0,1/C1482^(1/5)*IF(E1482=0,100,1)/(E1482+1)^(1/4))</f>
        <v>1.1602097263419568</v>
      </c>
    </row>
    <row r="1483" spans="1:34">
      <c r="A1483">
        <v>4885</v>
      </c>
      <c r="B1483" s="1">
        <v>31414.477999999999</v>
      </c>
      <c r="C1483" s="6">
        <v>0.05</v>
      </c>
      <c r="D1483" t="s">
        <v>5</v>
      </c>
      <c r="E1483">
        <v>1</v>
      </c>
      <c r="F1483">
        <v>8.5</v>
      </c>
      <c r="G1483" t="s">
        <v>1</v>
      </c>
      <c r="H1483">
        <v>1</v>
      </c>
      <c r="I1483" t="s">
        <v>0</v>
      </c>
      <c r="J1483">
        <v>1</v>
      </c>
      <c r="K1483">
        <v>9.5</v>
      </c>
      <c r="L1483" t="s">
        <v>1</v>
      </c>
      <c r="M1483">
        <v>1</v>
      </c>
      <c r="N1483" t="s">
        <v>4941</v>
      </c>
      <c r="O1483">
        <v>1</v>
      </c>
      <c r="P1483" t="str">
        <f>D1483&amp;"-"&amp;F1483&amp;"-"&amp;G1483&amp;"-"&amp;E1483&amp;"-"&amp;H1483</f>
        <v>C2Sigma-8.5-e-1-1</v>
      </c>
      <c r="Q1483" t="str">
        <f>I1483&amp;"-"&amp;K1483&amp;"-"&amp;L1483&amp;"-"&amp;J1483&amp;"-"&amp;M1483</f>
        <v>X2Pi-9.5-e-1-1</v>
      </c>
      <c r="R1483">
        <f>B1483+S1483</f>
        <v>35353.267391797002</v>
      </c>
      <c r="S1483">
        <f>_xlfn.IFNA(VLOOKUP(Q1483,'MARVEL-X'!A$2:I$1400,7,FALSE),VLOOKUP(Q1483,MARVEL!A$2:J$1522,10,FALSE))</f>
        <v>3938.789391797</v>
      </c>
      <c r="T1483">
        <f>IF(P1483=P1482,R1483+T1482,R1483)</f>
        <v>141412.93229015401</v>
      </c>
      <c r="U1483">
        <f>IF(P1483=P1482,1+U1482,1)</f>
        <v>4</v>
      </c>
      <c r="V1483" t="str">
        <f t="shared" si="23"/>
        <v/>
      </c>
      <c r="W1483" t="str">
        <f>IF(V1483="","",IF(ABS(V1483-R1483)&gt;W$1,ABS(V1483-R1483),""))</f>
        <v/>
      </c>
      <c r="X1483" t="str">
        <f>Y1483&amp;"-"&amp;Z1483&amp;"-"&amp;AC1483&amp;"-"&amp;AD1483&amp;"-"&amp;AG1483</f>
        <v>8.5-e-C-1-0.5</v>
      </c>
      <c r="Y1483">
        <f>F1483</f>
        <v>8.5</v>
      </c>
      <c r="Z1483" s="2" t="str">
        <f>G1483</f>
        <v>e</v>
      </c>
      <c r="AA1483">
        <f>_xlfn.IFNA(VLOOKUP(X1483,'duo-out'!A$2:Q$5000,5,FALSE),E1483+10*(H1483-1)+1+_xlfn.IFNA(VLOOKUP(D1483,states!A$2:C$10,3,FALSE),1))</f>
        <v>102</v>
      </c>
      <c r="AB1483" t="str">
        <f>IF(V1483="","",V1483)</f>
        <v/>
      </c>
      <c r="AC1483" s="2" t="str">
        <f>_xlfn.IFNA(VLOOKUP(D1483,states!A$2:C$10,2,FALSE),"XX")</f>
        <v>C</v>
      </c>
      <c r="AD1483">
        <f>E1483</f>
        <v>1</v>
      </c>
      <c r="AE1483">
        <f>_xlfn.IFNA(VLOOKUP(D1483,states!A$2:D$10,4,FALSE),0)</f>
        <v>0</v>
      </c>
      <c r="AF1483">
        <v>0.5</v>
      </c>
      <c r="AG1483">
        <f>IF(AE1483=0,AF1483,IF(AE1483=1,IF(F1483=0.5,0.5,IF(H1483=1,0.5,1.5)),IF(F1483=0.5,0.5,IF(H1483=1,2.5,1.5))))</f>
        <v>0.5</v>
      </c>
      <c r="AH1483" s="7">
        <f>IF(AC1483="XX",0,1/C1483^(1/5)*IF(E1483=0,100,1)/(E1483+1)^(1/4))</f>
        <v>1.5309059120638666</v>
      </c>
    </row>
    <row r="1484" spans="1:34">
      <c r="A1484">
        <v>4941</v>
      </c>
      <c r="B1484" s="1">
        <v>31872.31</v>
      </c>
      <c r="C1484" s="6">
        <v>0.05</v>
      </c>
      <c r="D1484" t="s">
        <v>5</v>
      </c>
      <c r="E1484">
        <v>1</v>
      </c>
      <c r="F1484">
        <v>8.5</v>
      </c>
      <c r="G1484" t="s">
        <v>1</v>
      </c>
      <c r="H1484">
        <v>1</v>
      </c>
      <c r="I1484" t="s">
        <v>0</v>
      </c>
      <c r="J1484">
        <v>1</v>
      </c>
      <c r="K1484">
        <v>7.5</v>
      </c>
      <c r="L1484" t="s">
        <v>1</v>
      </c>
      <c r="M1484">
        <v>1</v>
      </c>
      <c r="N1484" t="s">
        <v>4997</v>
      </c>
      <c r="O1484">
        <v>1</v>
      </c>
      <c r="P1484" t="str">
        <f>D1484&amp;"-"&amp;F1484&amp;"-"&amp;G1484&amp;"-"&amp;E1484&amp;"-"&amp;H1484</f>
        <v>C2Sigma-8.5-e-1-1</v>
      </c>
      <c r="Q1484" t="str">
        <f>I1484&amp;"-"&amp;K1484&amp;"-"&amp;L1484&amp;"-"&amp;J1484&amp;"-"&amp;M1484</f>
        <v>X2Pi-7.5-e-1-1</v>
      </c>
      <c r="R1484">
        <f>B1484+S1484</f>
        <v>35353.289461664004</v>
      </c>
      <c r="S1484">
        <f>_xlfn.IFNA(VLOOKUP(Q1484,'MARVEL-X'!A$2:I$1400,7,FALSE),VLOOKUP(Q1484,MARVEL!A$2:J$1522,10,FALSE))</f>
        <v>3480.9794616640002</v>
      </c>
      <c r="T1484">
        <f>IF(P1484=P1483,R1484+T1483,R1484)</f>
        <v>176766.22175181803</v>
      </c>
      <c r="U1484">
        <f>IF(P1484=P1483,1+U1483,1)</f>
        <v>5</v>
      </c>
      <c r="V1484" t="str">
        <f t="shared" si="23"/>
        <v/>
      </c>
      <c r="W1484" t="str">
        <f>IF(V1484="","",IF(ABS(V1484-R1484)&gt;W$1,ABS(V1484-R1484),""))</f>
        <v/>
      </c>
      <c r="X1484" t="str">
        <f>Y1484&amp;"-"&amp;Z1484&amp;"-"&amp;AC1484&amp;"-"&amp;AD1484&amp;"-"&amp;AG1484</f>
        <v>8.5-e-C-1-0.5</v>
      </c>
      <c r="Y1484">
        <f>F1484</f>
        <v>8.5</v>
      </c>
      <c r="Z1484" s="2" t="str">
        <f>G1484</f>
        <v>e</v>
      </c>
      <c r="AA1484">
        <f>_xlfn.IFNA(VLOOKUP(X1484,'duo-out'!A$2:Q$5000,5,FALSE),E1484+10*(H1484-1)+1+_xlfn.IFNA(VLOOKUP(D1484,states!A$2:C$10,3,FALSE),1))</f>
        <v>102</v>
      </c>
      <c r="AB1484" t="str">
        <f>IF(V1484="","",V1484)</f>
        <v/>
      </c>
      <c r="AC1484" s="2" t="str">
        <f>_xlfn.IFNA(VLOOKUP(D1484,states!A$2:C$10,2,FALSE),"XX")</f>
        <v>C</v>
      </c>
      <c r="AD1484">
        <f>E1484</f>
        <v>1</v>
      </c>
      <c r="AE1484">
        <f>_xlfn.IFNA(VLOOKUP(D1484,states!A$2:D$10,4,FALSE),0)</f>
        <v>0</v>
      </c>
      <c r="AF1484">
        <v>0.5</v>
      </c>
      <c r="AG1484">
        <f>IF(AE1484=0,AF1484,IF(AE1484=1,IF(F1484=0.5,0.5,IF(H1484=1,0.5,1.5)),IF(F1484=0.5,0.5,IF(H1484=1,2.5,1.5))))</f>
        <v>0.5</v>
      </c>
      <c r="AH1484" s="7">
        <f>IF(AC1484="XX",0,1/C1484^(1/5)*IF(E1484=0,100,1)/(E1484+1)^(1/4))</f>
        <v>1.5309059120638666</v>
      </c>
    </row>
    <row r="1485" spans="1:34">
      <c r="A1485">
        <v>4912</v>
      </c>
      <c r="B1485" s="1">
        <v>31658.883999999998</v>
      </c>
      <c r="C1485" s="6">
        <v>0.05</v>
      </c>
      <c r="D1485" t="s">
        <v>5</v>
      </c>
      <c r="E1485">
        <v>1</v>
      </c>
      <c r="F1485">
        <v>8.5</v>
      </c>
      <c r="G1485" t="s">
        <v>1</v>
      </c>
      <c r="H1485">
        <v>1</v>
      </c>
      <c r="I1485" t="s">
        <v>0</v>
      </c>
      <c r="J1485">
        <v>1</v>
      </c>
      <c r="K1485">
        <v>8.5</v>
      </c>
      <c r="L1485" t="s">
        <v>2</v>
      </c>
      <c r="M1485">
        <v>1</v>
      </c>
      <c r="N1485" t="s">
        <v>4968</v>
      </c>
      <c r="O1485">
        <v>1</v>
      </c>
      <c r="P1485" t="str">
        <f>D1485&amp;"-"&amp;F1485&amp;"-"&amp;G1485&amp;"-"&amp;E1485&amp;"-"&amp;H1485</f>
        <v>C2Sigma-8.5-e-1-1</v>
      </c>
      <c r="Q1485" t="str">
        <f>I1485&amp;"-"&amp;K1485&amp;"-"&amp;L1485&amp;"-"&amp;J1485&amp;"-"&amp;M1485</f>
        <v>X2Pi-8.5-f-1-1</v>
      </c>
      <c r="R1485">
        <f>B1485+S1485</f>
        <v>35353.250044895998</v>
      </c>
      <c r="S1485">
        <f>_xlfn.IFNA(VLOOKUP(Q1485,'MARVEL-X'!A$2:I$1400,7,FALSE),VLOOKUP(Q1485,MARVEL!A$2:J$1522,10,FALSE))</f>
        <v>3694.3660448959999</v>
      </c>
      <c r="T1485">
        <f>IF(P1485=P1484,R1485+T1484,R1485)</f>
        <v>212119.47179671403</v>
      </c>
      <c r="U1485">
        <f>IF(P1485=P1484,1+U1484,1)</f>
        <v>6</v>
      </c>
      <c r="V1485">
        <f t="shared" si="23"/>
        <v>35353.245299452341</v>
      </c>
      <c r="W1485" t="str">
        <f>IF(V1485="","",IF(ABS(V1485-R1485)&gt;W$1,ABS(V1485-R1485),""))</f>
        <v/>
      </c>
      <c r="X1485" t="str">
        <f>Y1485&amp;"-"&amp;Z1485&amp;"-"&amp;AC1485&amp;"-"&amp;AD1485&amp;"-"&amp;AG1485</f>
        <v>8.5-e-C-1-0.5</v>
      </c>
      <c r="Y1485">
        <f>F1485</f>
        <v>8.5</v>
      </c>
      <c r="Z1485" s="2" t="str">
        <f>G1485</f>
        <v>e</v>
      </c>
      <c r="AA1485">
        <f>_xlfn.IFNA(VLOOKUP(X1485,'duo-out'!A$2:Q$5000,5,FALSE),E1485+10*(H1485-1)+1+_xlfn.IFNA(VLOOKUP(D1485,states!A$2:C$10,3,FALSE),1))</f>
        <v>102</v>
      </c>
      <c r="AB1485">
        <f>IF(V1485="","",V1485)</f>
        <v>35353.245299452341</v>
      </c>
      <c r="AC1485" s="2" t="str">
        <f>_xlfn.IFNA(VLOOKUP(D1485,states!A$2:C$10,2,FALSE),"XX")</f>
        <v>C</v>
      </c>
      <c r="AD1485">
        <f>E1485</f>
        <v>1</v>
      </c>
      <c r="AE1485">
        <f>_xlfn.IFNA(VLOOKUP(D1485,states!A$2:D$10,4,FALSE),0)</f>
        <v>0</v>
      </c>
      <c r="AF1485">
        <v>0.5</v>
      </c>
      <c r="AG1485">
        <f>IF(AE1485=0,AF1485,IF(AE1485=1,IF(F1485=0.5,0.5,IF(H1485=1,0.5,1.5)),IF(F1485=0.5,0.5,IF(H1485=1,2.5,1.5))))</f>
        <v>0.5</v>
      </c>
      <c r="AH1485" s="7">
        <f>IF(AC1485="XX",0,1/C1485^(1/5)*IF(E1485=0,100,1)/(E1485+1)^(1/4))</f>
        <v>1.5309059120638666</v>
      </c>
    </row>
    <row r="1486" spans="1:34">
      <c r="A1486">
        <v>1477</v>
      </c>
      <c r="B1486" s="1">
        <v>31392.48</v>
      </c>
      <c r="C1486" s="6">
        <v>0.1</v>
      </c>
      <c r="D1486" t="s">
        <v>5</v>
      </c>
      <c r="E1486">
        <v>2</v>
      </c>
      <c r="F1486">
        <v>8.5</v>
      </c>
      <c r="G1486" t="s">
        <v>1</v>
      </c>
      <c r="H1486">
        <v>1</v>
      </c>
      <c r="I1486" t="s">
        <v>0</v>
      </c>
      <c r="J1486">
        <v>2</v>
      </c>
      <c r="K1486">
        <v>8.5</v>
      </c>
      <c r="L1486" t="s">
        <v>2</v>
      </c>
      <c r="M1486">
        <v>1</v>
      </c>
      <c r="N1486" t="s">
        <v>1533</v>
      </c>
      <c r="O1486">
        <v>1</v>
      </c>
      <c r="P1486" t="str">
        <f>D1486&amp;"-"&amp;F1486&amp;"-"&amp;G1486&amp;"-"&amp;E1486&amp;"-"&amp;H1486</f>
        <v>C2Sigma-8.5-e-2-1</v>
      </c>
      <c r="Q1486" t="str">
        <f>I1486&amp;"-"&amp;K1486&amp;"-"&amp;L1486&amp;"-"&amp;J1486&amp;"-"&amp;M1486</f>
        <v>X2Pi-8.5-f-2-1</v>
      </c>
      <c r="R1486">
        <f>B1486+S1486</f>
        <v>37656.030931576002</v>
      </c>
      <c r="S1486">
        <f>_xlfn.IFNA(VLOOKUP(Q1486,'MARVEL-X'!A$2:I$1400,7,FALSE),VLOOKUP(Q1486,MARVEL!A$2:J$1522,10,FALSE))</f>
        <v>6263.550931576</v>
      </c>
      <c r="T1486">
        <f>IF(P1486=P1485,R1486+T1485,R1486)</f>
        <v>37656.030931576002</v>
      </c>
      <c r="U1486">
        <f>IF(P1486=P1485,1+U1485,1)</f>
        <v>1</v>
      </c>
      <c r="V1486" t="str">
        <f t="shared" si="23"/>
        <v/>
      </c>
      <c r="W1486" t="str">
        <f>IF(V1486="","",IF(ABS(V1486-R1486)&gt;W$1,ABS(V1486-R1486),""))</f>
        <v/>
      </c>
      <c r="X1486" t="str">
        <f>Y1486&amp;"-"&amp;Z1486&amp;"-"&amp;AC1486&amp;"-"&amp;AD1486&amp;"-"&amp;AG1486</f>
        <v>8.5-e-C-2-0.5</v>
      </c>
      <c r="Y1486">
        <f>F1486</f>
        <v>8.5</v>
      </c>
      <c r="Z1486" s="2" t="str">
        <f>G1486</f>
        <v>e</v>
      </c>
      <c r="AA1486">
        <f>_xlfn.IFNA(VLOOKUP(X1486,'duo-out'!A$2:Q$5000,5,FALSE),E1486+10*(H1486-1)+1+_xlfn.IFNA(VLOOKUP(D1486,states!A$2:C$10,3,FALSE),1))</f>
        <v>103</v>
      </c>
      <c r="AB1486" t="str">
        <f>IF(V1486="","",V1486)</f>
        <v/>
      </c>
      <c r="AC1486" s="2" t="str">
        <f>_xlfn.IFNA(VLOOKUP(D1486,states!A$2:C$10,2,FALSE),"XX")</f>
        <v>C</v>
      </c>
      <c r="AD1486">
        <f>E1486</f>
        <v>2</v>
      </c>
      <c r="AE1486">
        <f>_xlfn.IFNA(VLOOKUP(D1486,states!A$2:D$10,4,FALSE),0)</f>
        <v>0</v>
      </c>
      <c r="AF1486">
        <v>0.5</v>
      </c>
      <c r="AG1486">
        <f>IF(AE1486=0,AF1486,IF(AE1486=1,IF(F1486=0.5,0.5,IF(H1486=1,0.5,1.5)),IF(F1486=0.5,0.5,IF(H1486=1,2.5,1.5))))</f>
        <v>0.5</v>
      </c>
      <c r="AH1486" s="7">
        <f>IF(AC1486="XX",0,1/C1486^(1/5)*IF(E1486=0,100,1)/(E1486+1)^(1/4))</f>
        <v>1.2042584055782313</v>
      </c>
    </row>
    <row r="1487" spans="1:34">
      <c r="A1487">
        <v>5005</v>
      </c>
      <c r="B1487" s="1">
        <v>31597.662</v>
      </c>
      <c r="C1487" s="6">
        <v>0.05</v>
      </c>
      <c r="D1487" t="s">
        <v>5</v>
      </c>
      <c r="E1487">
        <v>2</v>
      </c>
      <c r="F1487">
        <v>8.5</v>
      </c>
      <c r="G1487" t="s">
        <v>1</v>
      </c>
      <c r="H1487">
        <v>1</v>
      </c>
      <c r="I1487" t="s">
        <v>0</v>
      </c>
      <c r="J1487">
        <v>2</v>
      </c>
      <c r="K1487">
        <v>7.5</v>
      </c>
      <c r="L1487" t="s">
        <v>1</v>
      </c>
      <c r="M1487">
        <v>1</v>
      </c>
      <c r="N1487" t="s">
        <v>5061</v>
      </c>
      <c r="O1487">
        <v>1</v>
      </c>
      <c r="P1487" t="str">
        <f>D1487&amp;"-"&amp;F1487&amp;"-"&amp;G1487&amp;"-"&amp;E1487&amp;"-"&amp;H1487</f>
        <v>C2Sigma-8.5-e-2-1</v>
      </c>
      <c r="Q1487" t="str">
        <f>I1487&amp;"-"&amp;K1487&amp;"-"&amp;L1487&amp;"-"&amp;J1487&amp;"-"&amp;M1487</f>
        <v>X2Pi-7.5-e-2-1</v>
      </c>
      <c r="R1487">
        <f>B1487+S1487</f>
        <v>37656.114890005003</v>
      </c>
      <c r="S1487">
        <f>_xlfn.IFNA(VLOOKUP(Q1487,'MARVEL-X'!A$2:I$1400,7,FALSE),VLOOKUP(Q1487,MARVEL!A$2:J$1522,10,FALSE))</f>
        <v>6058.452890005</v>
      </c>
      <c r="T1487">
        <f>IF(P1487=P1486,R1487+T1486,R1487)</f>
        <v>75312.145821581013</v>
      </c>
      <c r="U1487">
        <f>IF(P1487=P1486,1+U1486,1)</f>
        <v>2</v>
      </c>
      <c r="V1487" t="str">
        <f t="shared" si="23"/>
        <v/>
      </c>
      <c r="W1487" t="str">
        <f>IF(V1487="","",IF(ABS(V1487-R1487)&gt;W$1,ABS(V1487-R1487),""))</f>
        <v/>
      </c>
      <c r="X1487" t="str">
        <f>Y1487&amp;"-"&amp;Z1487&amp;"-"&amp;AC1487&amp;"-"&amp;AD1487&amp;"-"&amp;AG1487</f>
        <v>8.5-e-C-2-0.5</v>
      </c>
      <c r="Y1487">
        <f>F1487</f>
        <v>8.5</v>
      </c>
      <c r="Z1487" s="2" t="str">
        <f>G1487</f>
        <v>e</v>
      </c>
      <c r="AA1487">
        <f>_xlfn.IFNA(VLOOKUP(X1487,'duo-out'!A$2:Q$5000,5,FALSE),E1487+10*(H1487-1)+1+_xlfn.IFNA(VLOOKUP(D1487,states!A$2:C$10,3,FALSE),1))</f>
        <v>103</v>
      </c>
      <c r="AB1487" t="str">
        <f>IF(V1487="","",V1487)</f>
        <v/>
      </c>
      <c r="AC1487" s="2" t="str">
        <f>_xlfn.IFNA(VLOOKUP(D1487,states!A$2:C$10,2,FALSE),"XX")</f>
        <v>C</v>
      </c>
      <c r="AD1487">
        <f>E1487</f>
        <v>2</v>
      </c>
      <c r="AE1487">
        <f>_xlfn.IFNA(VLOOKUP(D1487,states!A$2:D$10,4,FALSE),0)</f>
        <v>0</v>
      </c>
      <c r="AF1487">
        <v>0.5</v>
      </c>
      <c r="AG1487">
        <f>IF(AE1487=0,AF1487,IF(AE1487=1,IF(F1487=0.5,0.5,IF(H1487=1,0.5,1.5)),IF(F1487=0.5,0.5,IF(H1487=1,2.5,1.5))))</f>
        <v>0.5</v>
      </c>
      <c r="AH1487" s="7">
        <f>IF(AC1487="XX",0,1/C1487^(1/5)*IF(E1487=0,100,1)/(E1487+1)^(1/4))</f>
        <v>1.3833296494790666</v>
      </c>
    </row>
    <row r="1488" spans="1:34">
      <c r="A1488">
        <v>4984</v>
      </c>
      <c r="B1488" s="1">
        <v>31392.48</v>
      </c>
      <c r="C1488" s="6">
        <v>0.2</v>
      </c>
      <c r="D1488" t="s">
        <v>5</v>
      </c>
      <c r="E1488">
        <v>2</v>
      </c>
      <c r="F1488">
        <v>8.5</v>
      </c>
      <c r="G1488" t="s">
        <v>1</v>
      </c>
      <c r="H1488">
        <v>1</v>
      </c>
      <c r="I1488" t="s">
        <v>0</v>
      </c>
      <c r="J1488">
        <v>2</v>
      </c>
      <c r="K1488">
        <v>8.5</v>
      </c>
      <c r="L1488" t="s">
        <v>2</v>
      </c>
      <c r="M1488">
        <v>1</v>
      </c>
      <c r="N1488" t="s">
        <v>5040</v>
      </c>
      <c r="O1488">
        <v>1</v>
      </c>
      <c r="P1488" t="str">
        <f>D1488&amp;"-"&amp;F1488&amp;"-"&amp;G1488&amp;"-"&amp;E1488&amp;"-"&amp;H1488</f>
        <v>C2Sigma-8.5-e-2-1</v>
      </c>
      <c r="Q1488" t="str">
        <f>I1488&amp;"-"&amp;K1488&amp;"-"&amp;L1488&amp;"-"&amp;J1488&amp;"-"&amp;M1488</f>
        <v>X2Pi-8.5-f-2-1</v>
      </c>
      <c r="R1488">
        <f>B1488+S1488</f>
        <v>37656.030931576002</v>
      </c>
      <c r="S1488">
        <f>_xlfn.IFNA(VLOOKUP(Q1488,'MARVEL-X'!A$2:I$1400,7,FALSE),VLOOKUP(Q1488,MARVEL!A$2:J$1522,10,FALSE))</f>
        <v>6263.550931576</v>
      </c>
      <c r="T1488">
        <f>IF(P1488=P1487,R1488+T1487,R1488)</f>
        <v>112968.17675315702</v>
      </c>
      <c r="U1488">
        <f>IF(P1488=P1487,1+U1487,1)</f>
        <v>3</v>
      </c>
      <c r="V1488">
        <f t="shared" si="23"/>
        <v>37656.058917719005</v>
      </c>
      <c r="W1488" t="str">
        <f>IF(V1488="","",IF(ABS(V1488-R1488)&gt;W$1,ABS(V1488-R1488),""))</f>
        <v/>
      </c>
      <c r="X1488" t="str">
        <f>Y1488&amp;"-"&amp;Z1488&amp;"-"&amp;AC1488&amp;"-"&amp;AD1488&amp;"-"&amp;AG1488</f>
        <v>8.5-e-C-2-0.5</v>
      </c>
      <c r="Y1488">
        <f>F1488</f>
        <v>8.5</v>
      </c>
      <c r="Z1488" s="2" t="str">
        <f>G1488</f>
        <v>e</v>
      </c>
      <c r="AA1488">
        <f>_xlfn.IFNA(VLOOKUP(X1488,'duo-out'!A$2:Q$5000,5,FALSE),E1488+10*(H1488-1)+1+_xlfn.IFNA(VLOOKUP(D1488,states!A$2:C$10,3,FALSE),1))</f>
        <v>103</v>
      </c>
      <c r="AB1488">
        <f>IF(V1488="","",V1488)</f>
        <v>37656.058917719005</v>
      </c>
      <c r="AC1488" s="2" t="str">
        <f>_xlfn.IFNA(VLOOKUP(D1488,states!A$2:C$10,2,FALSE),"XX")</f>
        <v>C</v>
      </c>
      <c r="AD1488">
        <f>E1488</f>
        <v>2</v>
      </c>
      <c r="AE1488">
        <f>_xlfn.IFNA(VLOOKUP(D1488,states!A$2:D$10,4,FALSE),0)</f>
        <v>0</v>
      </c>
      <c r="AF1488">
        <v>0.5</v>
      </c>
      <c r="AG1488">
        <f>IF(AE1488=0,AF1488,IF(AE1488=1,IF(F1488=0.5,0.5,IF(H1488=1,0.5,1.5)),IF(F1488=0.5,0.5,IF(H1488=1,2.5,1.5))))</f>
        <v>0.5</v>
      </c>
      <c r="AH1488" s="7">
        <f>IF(AC1488="XX",0,1/C1488^(1/5)*IF(E1488=0,100,1)/(E1488+1)^(1/4))</f>
        <v>1.0483678333302218</v>
      </c>
    </row>
    <row r="1489" spans="1:34">
      <c r="A1489">
        <v>4796</v>
      </c>
      <c r="B1489" s="1">
        <v>32046.695</v>
      </c>
      <c r="C1489" s="6">
        <v>5.0349999999999999E-2</v>
      </c>
      <c r="D1489" t="s">
        <v>5</v>
      </c>
      <c r="E1489">
        <v>0</v>
      </c>
      <c r="F1489">
        <v>8.5</v>
      </c>
      <c r="G1489" t="s">
        <v>2</v>
      </c>
      <c r="H1489">
        <v>2</v>
      </c>
      <c r="I1489" t="s">
        <v>0</v>
      </c>
      <c r="J1489">
        <v>0</v>
      </c>
      <c r="K1489">
        <v>7.5</v>
      </c>
      <c r="L1489" t="s">
        <v>2</v>
      </c>
      <c r="M1489">
        <v>2</v>
      </c>
      <c r="N1489" t="s">
        <v>4852</v>
      </c>
      <c r="O1489">
        <v>1</v>
      </c>
      <c r="P1489" t="str">
        <f>D1489&amp;"-"&amp;F1489&amp;"-"&amp;G1489&amp;"-"&amp;E1489&amp;"-"&amp;H1489</f>
        <v>C2Sigma-8.5-f-0-2</v>
      </c>
      <c r="Q1489" t="str">
        <f>I1489&amp;"-"&amp;K1489&amp;"-"&amp;L1489&amp;"-"&amp;J1489&amp;"-"&amp;M1489</f>
        <v>X2Pi-7.5-f-0-2</v>
      </c>
      <c r="R1489">
        <f>B1489+S1489</f>
        <v>33047.381744261002</v>
      </c>
      <c r="S1489">
        <f>_xlfn.IFNA(VLOOKUP(Q1489,'MARVEL-X'!A$2:I$1400,7,FALSE),VLOOKUP(Q1489,MARVEL!A$2:J$1522,10,FALSE))</f>
        <v>1000.6867442609999</v>
      </c>
      <c r="T1489">
        <f>IF(P1489=P1488,R1489+T1488,R1489)</f>
        <v>33047.381744261002</v>
      </c>
      <c r="U1489">
        <f>IF(P1489=P1488,1+U1488,1)</f>
        <v>1</v>
      </c>
      <c r="V1489" t="str">
        <f t="shared" si="23"/>
        <v/>
      </c>
      <c r="W1489" t="str">
        <f>IF(V1489="","",IF(ABS(V1489-R1489)&gt;W$1,ABS(V1489-R1489),""))</f>
        <v/>
      </c>
      <c r="X1489" t="str">
        <f>Y1489&amp;"-"&amp;Z1489&amp;"-"&amp;AC1489&amp;"-"&amp;AD1489&amp;"-"&amp;AG1489</f>
        <v>8.5-f-C-0-0.5</v>
      </c>
      <c r="Y1489">
        <f>F1489</f>
        <v>8.5</v>
      </c>
      <c r="Z1489" s="2" t="str">
        <f>G1489</f>
        <v>f</v>
      </c>
      <c r="AA1489">
        <f>_xlfn.IFNA(VLOOKUP(X1489,'duo-out'!A$2:Q$5000,5,FALSE),E1489+10*(H1489-1)+1+_xlfn.IFNA(VLOOKUP(D1489,states!A$2:C$10,3,FALSE),1))</f>
        <v>111</v>
      </c>
      <c r="AB1489" t="str">
        <f>IF(V1489="","",V1489)</f>
        <v/>
      </c>
      <c r="AC1489" s="2" t="str">
        <f>_xlfn.IFNA(VLOOKUP(D1489,states!A$2:C$10,2,FALSE),"XX")</f>
        <v>C</v>
      </c>
      <c r="AD1489">
        <f>E1489</f>
        <v>0</v>
      </c>
      <c r="AE1489">
        <f>_xlfn.IFNA(VLOOKUP(D1489,states!A$2:D$10,4,FALSE),0)</f>
        <v>0</v>
      </c>
      <c r="AF1489">
        <v>0.5</v>
      </c>
      <c r="AG1489">
        <f>IF(AE1489=0,AF1489,IF(AE1489=1,IF(F1489=0.5,0.5,IF(H1489=1,0.5,1.5)),IF(F1489=0.5,0.5,IF(H1489=1,2.5,1.5))))</f>
        <v>0.5</v>
      </c>
      <c r="AH1489" s="7">
        <f>IF(AC1489="XX",0,1/C1489^(1/5)*IF(E1489=0,100,1)/(E1489+1)^(1/4))</f>
        <v>181.80260634133799</v>
      </c>
    </row>
    <row r="1490" spans="1:34">
      <c r="A1490">
        <v>4772</v>
      </c>
      <c r="B1490" s="1">
        <v>31516.437999999998</v>
      </c>
      <c r="C1490" s="6">
        <v>0.02</v>
      </c>
      <c r="D1490" t="s">
        <v>5</v>
      </c>
      <c r="E1490">
        <v>0</v>
      </c>
      <c r="F1490">
        <v>8.5</v>
      </c>
      <c r="G1490" t="s">
        <v>2</v>
      </c>
      <c r="H1490">
        <v>2</v>
      </c>
      <c r="I1490" t="s">
        <v>0</v>
      </c>
      <c r="J1490">
        <v>0</v>
      </c>
      <c r="K1490">
        <v>9.5</v>
      </c>
      <c r="L1490" t="s">
        <v>2</v>
      </c>
      <c r="M1490">
        <v>2</v>
      </c>
      <c r="N1490" t="s">
        <v>4828</v>
      </c>
      <c r="O1490">
        <v>1</v>
      </c>
      <c r="P1490" t="str">
        <f>D1490&amp;"-"&amp;F1490&amp;"-"&amp;G1490&amp;"-"&amp;E1490&amp;"-"&amp;H1490</f>
        <v>C2Sigma-8.5-f-0-2</v>
      </c>
      <c r="Q1490" t="str">
        <f>I1490&amp;"-"&amp;K1490&amp;"-"&amp;L1490&amp;"-"&amp;J1490&amp;"-"&amp;M1490</f>
        <v>X2Pi-9.5-f-0-2</v>
      </c>
      <c r="R1490">
        <f>B1490+S1490</f>
        <v>33047.340062284995</v>
      </c>
      <c r="S1490">
        <f>_xlfn.IFNA(VLOOKUP(Q1490,'MARVEL-X'!A$2:I$1400,7,FALSE),VLOOKUP(Q1490,MARVEL!A$2:J$1522,10,FALSE))</f>
        <v>1530.9020622850001</v>
      </c>
      <c r="T1490">
        <f>IF(P1490=P1489,R1490+T1489,R1490)</f>
        <v>66094.721806546004</v>
      </c>
      <c r="U1490">
        <f>IF(P1490=P1489,1+U1489,1)</f>
        <v>2</v>
      </c>
      <c r="V1490" t="str">
        <f t="shared" si="23"/>
        <v/>
      </c>
      <c r="W1490" t="str">
        <f>IF(V1490="","",IF(ABS(V1490-R1490)&gt;W$1,ABS(V1490-R1490),""))</f>
        <v/>
      </c>
      <c r="X1490" t="str">
        <f>Y1490&amp;"-"&amp;Z1490&amp;"-"&amp;AC1490&amp;"-"&amp;AD1490&amp;"-"&amp;AG1490</f>
        <v>8.5-f-C-0-0.5</v>
      </c>
      <c r="Y1490">
        <f>F1490</f>
        <v>8.5</v>
      </c>
      <c r="Z1490" s="2" t="str">
        <f>G1490</f>
        <v>f</v>
      </c>
      <c r="AA1490">
        <f>_xlfn.IFNA(VLOOKUP(X1490,'duo-out'!A$2:Q$5000,5,FALSE),E1490+10*(H1490-1)+1+_xlfn.IFNA(VLOOKUP(D1490,states!A$2:C$10,3,FALSE),1))</f>
        <v>111</v>
      </c>
      <c r="AB1490" t="str">
        <f>IF(V1490="","",V1490)</f>
        <v/>
      </c>
      <c r="AC1490" s="2" t="str">
        <f>_xlfn.IFNA(VLOOKUP(D1490,states!A$2:C$10,2,FALSE),"XX")</f>
        <v>C</v>
      </c>
      <c r="AD1490">
        <f>E1490</f>
        <v>0</v>
      </c>
      <c r="AE1490">
        <f>_xlfn.IFNA(VLOOKUP(D1490,states!A$2:D$10,4,FALSE),0)</f>
        <v>0</v>
      </c>
      <c r="AF1490">
        <v>0.5</v>
      </c>
      <c r="AG1490">
        <f>IF(AE1490=0,AF1490,IF(AE1490=1,IF(F1490=0.5,0.5,IF(H1490=1,0.5,1.5)),IF(F1490=0.5,0.5,IF(H1490=1,2.5,1.5))))</f>
        <v>0.5</v>
      </c>
      <c r="AH1490" s="7">
        <f>IF(AC1490="XX",0,1/C1490^(1/5)*IF(E1490=0,100,1)/(E1490+1)^(1/4))</f>
        <v>218.67241478865563</v>
      </c>
    </row>
    <row r="1491" spans="1:34">
      <c r="A1491">
        <v>4496</v>
      </c>
      <c r="B1491" s="1">
        <v>31798.452799999999</v>
      </c>
      <c r="C1491" s="6">
        <v>2E-3</v>
      </c>
      <c r="D1491" t="s">
        <v>5</v>
      </c>
      <c r="E1491">
        <v>0</v>
      </c>
      <c r="F1491">
        <v>8.5</v>
      </c>
      <c r="G1491" t="s">
        <v>2</v>
      </c>
      <c r="H1491">
        <v>2</v>
      </c>
      <c r="I1491" t="s">
        <v>0</v>
      </c>
      <c r="J1491">
        <v>0</v>
      </c>
      <c r="K1491">
        <v>8.5</v>
      </c>
      <c r="L1491" t="s">
        <v>1</v>
      </c>
      <c r="M1491">
        <v>2</v>
      </c>
      <c r="N1491" t="s">
        <v>4552</v>
      </c>
      <c r="O1491">
        <v>1</v>
      </c>
      <c r="P1491" t="str">
        <f>D1491&amp;"-"&amp;F1491&amp;"-"&amp;G1491&amp;"-"&amp;E1491&amp;"-"&amp;H1491</f>
        <v>C2Sigma-8.5-f-0-2</v>
      </c>
      <c r="Q1491" t="str">
        <f>I1491&amp;"-"&amp;K1491&amp;"-"&amp;L1491&amp;"-"&amp;J1491&amp;"-"&amp;M1491</f>
        <v>X2Pi-8.5-e-0-2</v>
      </c>
      <c r="R1491">
        <f>B1491+S1491</f>
        <v>33047.341225397002</v>
      </c>
      <c r="S1491">
        <f>_xlfn.IFNA(VLOOKUP(Q1491,'MARVEL-X'!A$2:I$1400,7,FALSE),VLOOKUP(Q1491,MARVEL!A$2:J$1522,10,FALSE))</f>
        <v>1248.888425397</v>
      </c>
      <c r="T1491">
        <f>IF(P1491=P1490,R1491+T1490,R1491)</f>
        <v>99142.063031943006</v>
      </c>
      <c r="U1491">
        <f>IF(P1491=P1490,1+U1490,1)</f>
        <v>3</v>
      </c>
      <c r="V1491" t="str">
        <f t="shared" si="23"/>
        <v/>
      </c>
      <c r="W1491" t="str">
        <f>IF(V1491="","",IF(ABS(V1491-R1491)&gt;W$1,ABS(V1491-R1491),""))</f>
        <v/>
      </c>
      <c r="X1491" t="str">
        <f>Y1491&amp;"-"&amp;Z1491&amp;"-"&amp;AC1491&amp;"-"&amp;AD1491&amp;"-"&amp;AG1491</f>
        <v>8.5-f-C-0-0.5</v>
      </c>
      <c r="Y1491">
        <f>F1491</f>
        <v>8.5</v>
      </c>
      <c r="Z1491" s="2" t="str">
        <f>G1491</f>
        <v>f</v>
      </c>
      <c r="AA1491">
        <f>_xlfn.IFNA(VLOOKUP(X1491,'duo-out'!A$2:Q$5000,5,FALSE),E1491+10*(H1491-1)+1+_xlfn.IFNA(VLOOKUP(D1491,states!A$2:C$10,3,FALSE),1))</f>
        <v>111</v>
      </c>
      <c r="AB1491" t="str">
        <f>IF(V1491="","",V1491)</f>
        <v/>
      </c>
      <c r="AC1491" s="2" t="str">
        <f>_xlfn.IFNA(VLOOKUP(D1491,states!A$2:C$10,2,FALSE),"XX")</f>
        <v>C</v>
      </c>
      <c r="AD1491">
        <f>E1491</f>
        <v>0</v>
      </c>
      <c r="AE1491">
        <f>_xlfn.IFNA(VLOOKUP(D1491,states!A$2:D$10,4,FALSE),0)</f>
        <v>0</v>
      </c>
      <c r="AF1491">
        <v>0.5</v>
      </c>
      <c r="AG1491">
        <f>IF(AE1491=0,AF1491,IF(AE1491=1,IF(F1491=0.5,0.5,IF(H1491=1,0.5,1.5)),IF(F1491=0.5,0.5,IF(H1491=1,2.5,1.5))))</f>
        <v>0.5</v>
      </c>
      <c r="AH1491" s="7">
        <f>IF(AC1491="XX",0,1/C1491^(1/5)*IF(E1491=0,100,1)/(E1491+1)^(1/4))</f>
        <v>346.57242157757321</v>
      </c>
    </row>
    <row r="1492" spans="1:34">
      <c r="A1492">
        <v>4690</v>
      </c>
      <c r="B1492" s="1">
        <v>32046.63</v>
      </c>
      <c r="C1492" s="6">
        <v>0.2</v>
      </c>
      <c r="D1492" t="s">
        <v>5</v>
      </c>
      <c r="E1492">
        <v>0</v>
      </c>
      <c r="F1492">
        <v>8.5</v>
      </c>
      <c r="G1492" t="s">
        <v>2</v>
      </c>
      <c r="H1492">
        <v>2</v>
      </c>
      <c r="I1492" t="s">
        <v>0</v>
      </c>
      <c r="J1492">
        <v>0</v>
      </c>
      <c r="K1492">
        <v>7.5</v>
      </c>
      <c r="L1492" t="s">
        <v>2</v>
      </c>
      <c r="M1492">
        <v>2</v>
      </c>
      <c r="N1492" t="s">
        <v>4746</v>
      </c>
      <c r="O1492">
        <v>1</v>
      </c>
      <c r="P1492" t="str">
        <f>D1492&amp;"-"&amp;F1492&amp;"-"&amp;G1492&amp;"-"&amp;E1492&amp;"-"&amp;H1492</f>
        <v>C2Sigma-8.5-f-0-2</v>
      </c>
      <c r="Q1492" t="str">
        <f>I1492&amp;"-"&amp;K1492&amp;"-"&amp;L1492&amp;"-"&amp;J1492&amp;"-"&amp;M1492</f>
        <v>X2Pi-7.5-f-0-2</v>
      </c>
      <c r="R1492">
        <f>B1492+S1492</f>
        <v>33047.316744260999</v>
      </c>
      <c r="S1492">
        <f>_xlfn.IFNA(VLOOKUP(Q1492,'MARVEL-X'!A$2:I$1400,7,FALSE),VLOOKUP(Q1492,MARVEL!A$2:J$1522,10,FALSE))</f>
        <v>1000.6867442609999</v>
      </c>
      <c r="T1492">
        <f>IF(P1492=P1491,R1492+T1491,R1492)</f>
        <v>132189.379776204</v>
      </c>
      <c r="U1492">
        <f>IF(P1492=P1491,1+U1491,1)</f>
        <v>4</v>
      </c>
      <c r="V1492" t="str">
        <f t="shared" si="23"/>
        <v/>
      </c>
      <c r="W1492" t="str">
        <f>IF(V1492="","",IF(ABS(V1492-R1492)&gt;W$1,ABS(V1492-R1492),""))</f>
        <v/>
      </c>
      <c r="X1492" t="str">
        <f>Y1492&amp;"-"&amp;Z1492&amp;"-"&amp;AC1492&amp;"-"&amp;AD1492&amp;"-"&amp;AG1492</f>
        <v>8.5-f-C-0-0.5</v>
      </c>
      <c r="Y1492">
        <f>F1492</f>
        <v>8.5</v>
      </c>
      <c r="Z1492" s="2" t="str">
        <f>G1492</f>
        <v>f</v>
      </c>
      <c r="AA1492">
        <f>_xlfn.IFNA(VLOOKUP(X1492,'duo-out'!A$2:Q$5000,5,FALSE),E1492+10*(H1492-1)+1+_xlfn.IFNA(VLOOKUP(D1492,states!A$2:C$10,3,FALSE),1))</f>
        <v>111</v>
      </c>
      <c r="AB1492" t="str">
        <f>IF(V1492="","",V1492)</f>
        <v/>
      </c>
      <c r="AC1492" s="2" t="str">
        <f>_xlfn.IFNA(VLOOKUP(D1492,states!A$2:C$10,2,FALSE),"XX")</f>
        <v>C</v>
      </c>
      <c r="AD1492">
        <f>E1492</f>
        <v>0</v>
      </c>
      <c r="AE1492">
        <f>_xlfn.IFNA(VLOOKUP(D1492,states!A$2:D$10,4,FALSE),0)</f>
        <v>0</v>
      </c>
      <c r="AF1492">
        <v>0.5</v>
      </c>
      <c r="AG1492">
        <f>IF(AE1492=0,AF1492,IF(AE1492=1,IF(F1492=0.5,0.5,IF(H1492=1,0.5,1.5)),IF(F1492=0.5,0.5,IF(H1492=1,2.5,1.5))))</f>
        <v>0.5</v>
      </c>
      <c r="AH1492" s="7">
        <f>IF(AC1492="XX",0,1/C1492^(1/5)*IF(E1492=0,100,1)/(E1492+1)^(1/4))</f>
        <v>137.97296614612148</v>
      </c>
    </row>
    <row r="1493" spans="1:34">
      <c r="A1493">
        <v>4652</v>
      </c>
      <c r="B1493" s="1">
        <v>31798.5</v>
      </c>
      <c r="C1493" s="6">
        <v>0.2</v>
      </c>
      <c r="D1493" t="s">
        <v>5</v>
      </c>
      <c r="E1493">
        <v>0</v>
      </c>
      <c r="F1493">
        <v>8.5</v>
      </c>
      <c r="G1493" t="s">
        <v>2</v>
      </c>
      <c r="H1493">
        <v>2</v>
      </c>
      <c r="I1493" t="s">
        <v>0</v>
      </c>
      <c r="J1493">
        <v>0</v>
      </c>
      <c r="K1493">
        <v>8.5</v>
      </c>
      <c r="L1493" t="s">
        <v>1</v>
      </c>
      <c r="M1493">
        <v>2</v>
      </c>
      <c r="N1493" t="s">
        <v>4708</v>
      </c>
      <c r="O1493">
        <v>1</v>
      </c>
      <c r="P1493" t="str">
        <f>D1493&amp;"-"&amp;F1493&amp;"-"&amp;G1493&amp;"-"&amp;E1493&amp;"-"&amp;H1493</f>
        <v>C2Sigma-8.5-f-0-2</v>
      </c>
      <c r="Q1493" t="str">
        <f>I1493&amp;"-"&amp;K1493&amp;"-"&amp;L1493&amp;"-"&amp;J1493&amp;"-"&amp;M1493</f>
        <v>X2Pi-8.5-e-0-2</v>
      </c>
      <c r="R1493">
        <f>B1493+S1493</f>
        <v>33047.388425397003</v>
      </c>
      <c r="S1493">
        <f>_xlfn.IFNA(VLOOKUP(Q1493,'MARVEL-X'!A$2:I$1400,7,FALSE),VLOOKUP(Q1493,MARVEL!A$2:J$1522,10,FALSE))</f>
        <v>1248.888425397</v>
      </c>
      <c r="T1493">
        <f>IF(P1493=P1492,R1493+T1492,R1493)</f>
        <v>165236.76820160099</v>
      </c>
      <c r="U1493">
        <f>IF(P1493=P1492,1+U1492,1)</f>
        <v>5</v>
      </c>
      <c r="V1493" t="str">
        <f t="shared" si="23"/>
        <v/>
      </c>
      <c r="W1493" t="str">
        <f>IF(V1493="","",IF(ABS(V1493-R1493)&gt;W$1,ABS(V1493-R1493),""))</f>
        <v/>
      </c>
      <c r="X1493" t="str">
        <f>Y1493&amp;"-"&amp;Z1493&amp;"-"&amp;AC1493&amp;"-"&amp;AD1493&amp;"-"&amp;AG1493</f>
        <v>8.5-f-C-0-0.5</v>
      </c>
      <c r="Y1493">
        <f>F1493</f>
        <v>8.5</v>
      </c>
      <c r="Z1493" s="2" t="str">
        <f>G1493</f>
        <v>f</v>
      </c>
      <c r="AA1493">
        <f>_xlfn.IFNA(VLOOKUP(X1493,'duo-out'!A$2:Q$5000,5,FALSE),E1493+10*(H1493-1)+1+_xlfn.IFNA(VLOOKUP(D1493,states!A$2:C$10,3,FALSE),1))</f>
        <v>111</v>
      </c>
      <c r="AB1493" t="str">
        <f>IF(V1493="","",V1493)</f>
        <v/>
      </c>
      <c r="AC1493" s="2" t="str">
        <f>_xlfn.IFNA(VLOOKUP(D1493,states!A$2:C$10,2,FALSE),"XX")</f>
        <v>C</v>
      </c>
      <c r="AD1493">
        <f>E1493</f>
        <v>0</v>
      </c>
      <c r="AE1493">
        <f>_xlfn.IFNA(VLOOKUP(D1493,states!A$2:D$10,4,FALSE),0)</f>
        <v>0</v>
      </c>
      <c r="AF1493">
        <v>0.5</v>
      </c>
      <c r="AG1493">
        <f>IF(AE1493=0,AF1493,IF(AE1493=1,IF(F1493=0.5,0.5,IF(H1493=1,0.5,1.5)),IF(F1493=0.5,0.5,IF(H1493=1,2.5,1.5))))</f>
        <v>0.5</v>
      </c>
      <c r="AH1493" s="7">
        <f>IF(AC1493="XX",0,1/C1493^(1/5)*IF(E1493=0,100,1)/(E1493+1)^(1/4))</f>
        <v>137.97296614612148</v>
      </c>
    </row>
    <row r="1494" spans="1:34">
      <c r="A1494">
        <v>4741</v>
      </c>
      <c r="B1494" s="1">
        <v>31516.27</v>
      </c>
      <c r="C1494" s="6">
        <v>0.2</v>
      </c>
      <c r="D1494" t="s">
        <v>5</v>
      </c>
      <c r="E1494">
        <v>0</v>
      </c>
      <c r="F1494">
        <v>8.5</v>
      </c>
      <c r="G1494" t="s">
        <v>2</v>
      </c>
      <c r="H1494">
        <v>2</v>
      </c>
      <c r="I1494" t="s">
        <v>0</v>
      </c>
      <c r="J1494">
        <v>0</v>
      </c>
      <c r="K1494">
        <v>9.5</v>
      </c>
      <c r="L1494" t="s">
        <v>2</v>
      </c>
      <c r="M1494">
        <v>2</v>
      </c>
      <c r="N1494" t="s">
        <v>4797</v>
      </c>
      <c r="O1494">
        <v>1</v>
      </c>
      <c r="P1494" t="str">
        <f>D1494&amp;"-"&amp;F1494&amp;"-"&amp;G1494&amp;"-"&amp;E1494&amp;"-"&amp;H1494</f>
        <v>C2Sigma-8.5-f-0-2</v>
      </c>
      <c r="Q1494" t="str">
        <f>I1494&amp;"-"&amp;K1494&amp;"-"&amp;L1494&amp;"-"&amp;J1494&amp;"-"&amp;M1494</f>
        <v>X2Pi-9.5-f-0-2</v>
      </c>
      <c r="R1494">
        <f>B1494+S1494</f>
        <v>33047.172062284997</v>
      </c>
      <c r="S1494">
        <f>_xlfn.IFNA(VLOOKUP(Q1494,'MARVEL-X'!A$2:I$1400,7,FALSE),VLOOKUP(Q1494,MARVEL!A$2:J$1522,10,FALSE))</f>
        <v>1530.9020622850001</v>
      </c>
      <c r="T1494">
        <f>IF(P1494=P1493,R1494+T1493,R1494)</f>
        <v>198283.940263886</v>
      </c>
      <c r="U1494">
        <f>IF(P1494=P1493,1+U1493,1)</f>
        <v>6</v>
      </c>
      <c r="V1494" t="str">
        <f t="shared" si="23"/>
        <v/>
      </c>
      <c r="W1494" t="str">
        <f>IF(V1494="","",IF(ABS(V1494-R1494)&gt;W$1,ABS(V1494-R1494),""))</f>
        <v/>
      </c>
      <c r="X1494" t="str">
        <f>Y1494&amp;"-"&amp;Z1494&amp;"-"&amp;AC1494&amp;"-"&amp;AD1494&amp;"-"&amp;AG1494</f>
        <v>8.5-f-C-0-0.5</v>
      </c>
      <c r="Y1494">
        <f>F1494</f>
        <v>8.5</v>
      </c>
      <c r="Z1494" s="2" t="str">
        <f>G1494</f>
        <v>f</v>
      </c>
      <c r="AA1494">
        <f>_xlfn.IFNA(VLOOKUP(X1494,'duo-out'!A$2:Q$5000,5,FALSE),E1494+10*(H1494-1)+1+_xlfn.IFNA(VLOOKUP(D1494,states!A$2:C$10,3,FALSE),1))</f>
        <v>111</v>
      </c>
      <c r="AB1494" t="str">
        <f>IF(V1494="","",V1494)</f>
        <v/>
      </c>
      <c r="AC1494" s="2" t="str">
        <f>_xlfn.IFNA(VLOOKUP(D1494,states!A$2:C$10,2,FALSE),"XX")</f>
        <v>C</v>
      </c>
      <c r="AD1494">
        <f>E1494</f>
        <v>0</v>
      </c>
      <c r="AE1494">
        <f>_xlfn.IFNA(VLOOKUP(D1494,states!A$2:D$10,4,FALSE),0)</f>
        <v>0</v>
      </c>
      <c r="AF1494">
        <v>0.5</v>
      </c>
      <c r="AG1494">
        <f>IF(AE1494=0,AF1494,IF(AE1494=1,IF(F1494=0.5,0.5,IF(H1494=1,0.5,1.5)),IF(F1494=0.5,0.5,IF(H1494=1,2.5,1.5))))</f>
        <v>0.5</v>
      </c>
      <c r="AH1494" s="7">
        <f>IF(AC1494="XX",0,1/C1494^(1/5)*IF(E1494=0,100,1)/(E1494+1)^(1/4))</f>
        <v>137.97296614612148</v>
      </c>
    </row>
    <row r="1495" spans="1:34">
      <c r="A1495">
        <v>4872</v>
      </c>
      <c r="B1495" s="1">
        <v>32046.68</v>
      </c>
      <c r="C1495" s="6">
        <v>0.05</v>
      </c>
      <c r="D1495" t="s">
        <v>5</v>
      </c>
      <c r="E1495">
        <v>0</v>
      </c>
      <c r="F1495">
        <v>8.5</v>
      </c>
      <c r="G1495" t="s">
        <v>2</v>
      </c>
      <c r="H1495">
        <v>2</v>
      </c>
      <c r="I1495" t="s">
        <v>0</v>
      </c>
      <c r="J1495">
        <v>0</v>
      </c>
      <c r="K1495">
        <v>7.5</v>
      </c>
      <c r="L1495" t="s">
        <v>2</v>
      </c>
      <c r="M1495">
        <v>2</v>
      </c>
      <c r="N1495" t="s">
        <v>4928</v>
      </c>
      <c r="O1495">
        <v>1</v>
      </c>
      <c r="P1495" t="str">
        <f>D1495&amp;"-"&amp;F1495&amp;"-"&amp;G1495&amp;"-"&amp;E1495&amp;"-"&amp;H1495</f>
        <v>C2Sigma-8.5-f-0-2</v>
      </c>
      <c r="Q1495" t="str">
        <f>I1495&amp;"-"&amp;K1495&amp;"-"&amp;L1495&amp;"-"&amp;J1495&amp;"-"&amp;M1495</f>
        <v>X2Pi-7.5-f-0-2</v>
      </c>
      <c r="R1495">
        <f>B1495+S1495</f>
        <v>33047.366744261002</v>
      </c>
      <c r="S1495">
        <f>_xlfn.IFNA(VLOOKUP(Q1495,'MARVEL-X'!A$2:I$1400,7,FALSE),VLOOKUP(Q1495,MARVEL!A$2:J$1522,10,FALSE))</f>
        <v>1000.6867442609999</v>
      </c>
      <c r="T1495">
        <f>IF(P1495=P1494,R1495+T1494,R1495)</f>
        <v>231331.30700814701</v>
      </c>
      <c r="U1495">
        <f>IF(P1495=P1494,1+U1494,1)</f>
        <v>7</v>
      </c>
      <c r="V1495">
        <f t="shared" si="23"/>
        <v>33047.329572592433</v>
      </c>
      <c r="W1495" t="str">
        <f>IF(V1495="","",IF(ABS(V1495-R1495)&gt;W$1,ABS(V1495-R1495),""))</f>
        <v/>
      </c>
      <c r="X1495" t="str">
        <f>Y1495&amp;"-"&amp;Z1495&amp;"-"&amp;AC1495&amp;"-"&amp;AD1495&amp;"-"&amp;AG1495</f>
        <v>8.5-f-C-0-0.5</v>
      </c>
      <c r="Y1495">
        <f>F1495</f>
        <v>8.5</v>
      </c>
      <c r="Z1495" s="2" t="str">
        <f>G1495</f>
        <v>f</v>
      </c>
      <c r="AA1495">
        <f>_xlfn.IFNA(VLOOKUP(X1495,'duo-out'!A$2:Q$5000,5,FALSE),E1495+10*(H1495-1)+1+_xlfn.IFNA(VLOOKUP(D1495,states!A$2:C$10,3,FALSE),1))</f>
        <v>111</v>
      </c>
      <c r="AB1495">
        <f>IF(V1495="","",V1495)</f>
        <v>33047.329572592433</v>
      </c>
      <c r="AC1495" s="2" t="str">
        <f>_xlfn.IFNA(VLOOKUP(D1495,states!A$2:C$10,2,FALSE),"XX")</f>
        <v>C</v>
      </c>
      <c r="AD1495">
        <f>E1495</f>
        <v>0</v>
      </c>
      <c r="AE1495">
        <f>_xlfn.IFNA(VLOOKUP(D1495,states!A$2:D$10,4,FALSE),0)</f>
        <v>0</v>
      </c>
      <c r="AF1495">
        <v>0.5</v>
      </c>
      <c r="AG1495">
        <f>IF(AE1495=0,AF1495,IF(AE1495=1,IF(F1495=0.5,0.5,IF(H1495=1,0.5,1.5)),IF(F1495=0.5,0.5,IF(H1495=1,2.5,1.5))))</f>
        <v>0.5</v>
      </c>
      <c r="AH1495" s="7">
        <f>IF(AC1495="XX",0,1/C1495^(1/5)*IF(E1495=0,100,1)/(E1495+1)^(1/4))</f>
        <v>182.05642030260799</v>
      </c>
    </row>
    <row r="1496" spans="1:34">
      <c r="A1496">
        <v>4570</v>
      </c>
      <c r="B1496" s="1">
        <v>31656.74</v>
      </c>
      <c r="C1496" s="6">
        <v>0.2</v>
      </c>
      <c r="D1496" t="s">
        <v>5</v>
      </c>
      <c r="E1496">
        <v>1</v>
      </c>
      <c r="F1496">
        <v>8.5</v>
      </c>
      <c r="G1496" t="s">
        <v>2</v>
      </c>
      <c r="H1496">
        <v>2</v>
      </c>
      <c r="I1496" t="s">
        <v>0</v>
      </c>
      <c r="J1496">
        <v>1</v>
      </c>
      <c r="K1496">
        <v>8.5</v>
      </c>
      <c r="L1496" t="s">
        <v>1</v>
      </c>
      <c r="M1496">
        <v>2</v>
      </c>
      <c r="N1496" t="s">
        <v>4626</v>
      </c>
      <c r="O1496">
        <v>1</v>
      </c>
      <c r="P1496" t="str">
        <f>D1496&amp;"-"&amp;F1496&amp;"-"&amp;G1496&amp;"-"&amp;E1496&amp;"-"&amp;H1496</f>
        <v>C2Sigma-8.5-f-1-2</v>
      </c>
      <c r="Q1496" t="str">
        <f>I1496&amp;"-"&amp;K1496&amp;"-"&amp;L1496&amp;"-"&amp;J1496&amp;"-"&amp;M1496</f>
        <v>X2Pi-8.5-e-1-2</v>
      </c>
      <c r="R1496">
        <f>B1496+S1496</f>
        <v>35591.128768577</v>
      </c>
      <c r="S1496">
        <f>_xlfn.IFNA(VLOOKUP(Q1496,'MARVEL-X'!A$2:I$1400,7,FALSE),VLOOKUP(Q1496,MARVEL!A$2:J$1522,10,FALSE))</f>
        <v>3934.3887685770001</v>
      </c>
      <c r="T1496">
        <f>IF(P1496=P1495,R1496+T1495,R1496)</f>
        <v>35591.128768577</v>
      </c>
      <c r="U1496">
        <f>IF(P1496=P1495,1+U1495,1)</f>
        <v>1</v>
      </c>
      <c r="V1496" t="str">
        <f t="shared" si="23"/>
        <v/>
      </c>
      <c r="W1496" t="str">
        <f>IF(V1496="","",IF(ABS(V1496-R1496)&gt;W$1,ABS(V1496-R1496),""))</f>
        <v/>
      </c>
      <c r="X1496" t="str">
        <f>Y1496&amp;"-"&amp;Z1496&amp;"-"&amp;AC1496&amp;"-"&amp;AD1496&amp;"-"&amp;AG1496</f>
        <v>8.5-f-C-1-0.5</v>
      </c>
      <c r="Y1496">
        <f>F1496</f>
        <v>8.5</v>
      </c>
      <c r="Z1496" s="2" t="str">
        <f>G1496</f>
        <v>f</v>
      </c>
      <c r="AA1496">
        <f>_xlfn.IFNA(VLOOKUP(X1496,'duo-out'!A$2:Q$5000,5,FALSE),E1496+10*(H1496-1)+1+_xlfn.IFNA(VLOOKUP(D1496,states!A$2:C$10,3,FALSE),1))</f>
        <v>112</v>
      </c>
      <c r="AB1496" t="str">
        <f>IF(V1496="","",V1496)</f>
        <v/>
      </c>
      <c r="AC1496" s="2" t="str">
        <f>_xlfn.IFNA(VLOOKUP(D1496,states!A$2:C$10,2,FALSE),"XX")</f>
        <v>C</v>
      </c>
      <c r="AD1496">
        <f>E1496</f>
        <v>1</v>
      </c>
      <c r="AE1496">
        <f>_xlfn.IFNA(VLOOKUP(D1496,states!A$2:D$10,4,FALSE),0)</f>
        <v>0</v>
      </c>
      <c r="AF1496">
        <v>0.5</v>
      </c>
      <c r="AG1496">
        <f>IF(AE1496=0,AF1496,IF(AE1496=1,IF(F1496=0.5,0.5,IF(H1496=1,0.5,1.5)),IF(F1496=0.5,0.5,IF(H1496=1,2.5,1.5))))</f>
        <v>0.5</v>
      </c>
      <c r="AH1496" s="7">
        <f>IF(AC1496="XX",0,1/C1496^(1/5)*IF(E1496=0,100,1)/(E1496+1)^(1/4))</f>
        <v>1.1602097263419568</v>
      </c>
    </row>
    <row r="1497" spans="1:34">
      <c r="A1497">
        <v>4533</v>
      </c>
      <c r="B1497" s="1">
        <v>31385.4</v>
      </c>
      <c r="C1497" s="6">
        <v>0.2</v>
      </c>
      <c r="D1497" t="s">
        <v>5</v>
      </c>
      <c r="E1497">
        <v>1</v>
      </c>
      <c r="F1497">
        <v>8.5</v>
      </c>
      <c r="G1497" t="s">
        <v>2</v>
      </c>
      <c r="H1497">
        <v>2</v>
      </c>
      <c r="I1497" t="s">
        <v>0</v>
      </c>
      <c r="J1497">
        <v>1</v>
      </c>
      <c r="K1497">
        <v>9.5</v>
      </c>
      <c r="L1497" t="s">
        <v>2</v>
      </c>
      <c r="M1497">
        <v>2</v>
      </c>
      <c r="N1497" t="s">
        <v>4589</v>
      </c>
      <c r="O1497">
        <v>1</v>
      </c>
      <c r="P1497" t="str">
        <f>D1497&amp;"-"&amp;F1497&amp;"-"&amp;G1497&amp;"-"&amp;E1497&amp;"-"&amp;H1497</f>
        <v>C2Sigma-8.5-f-1-2</v>
      </c>
      <c r="Q1497" t="str">
        <f>I1497&amp;"-"&amp;K1497&amp;"-"&amp;L1497&amp;"-"&amp;J1497&amp;"-"&amp;M1497</f>
        <v>X2Pi-9.5-f-1-2</v>
      </c>
      <c r="R1497">
        <f>B1497+S1497</f>
        <v>35591.136611406</v>
      </c>
      <c r="S1497">
        <f>_xlfn.IFNA(VLOOKUP(Q1497,'MARVEL-X'!A$2:I$1400,7,FALSE),VLOOKUP(Q1497,MARVEL!A$2:J$1522,10,FALSE))</f>
        <v>4205.7366114059996</v>
      </c>
      <c r="T1497">
        <f>IF(P1497=P1496,R1497+T1496,R1497)</f>
        <v>71182.265379983</v>
      </c>
      <c r="U1497">
        <f>IF(P1497=P1496,1+U1496,1)</f>
        <v>2</v>
      </c>
      <c r="V1497" t="str">
        <f t="shared" si="23"/>
        <v/>
      </c>
      <c r="W1497" t="str">
        <f>IF(V1497="","",IF(ABS(V1497-R1497)&gt;W$1,ABS(V1497-R1497),""))</f>
        <v/>
      </c>
      <c r="X1497" t="str">
        <f>Y1497&amp;"-"&amp;Z1497&amp;"-"&amp;AC1497&amp;"-"&amp;AD1497&amp;"-"&amp;AG1497</f>
        <v>8.5-f-C-1-0.5</v>
      </c>
      <c r="Y1497">
        <f>F1497</f>
        <v>8.5</v>
      </c>
      <c r="Z1497" s="2" t="str">
        <f>G1497</f>
        <v>f</v>
      </c>
      <c r="AA1497">
        <f>_xlfn.IFNA(VLOOKUP(X1497,'duo-out'!A$2:Q$5000,5,FALSE),E1497+10*(H1497-1)+1+_xlfn.IFNA(VLOOKUP(D1497,states!A$2:C$10,3,FALSE),1))</f>
        <v>112</v>
      </c>
      <c r="AB1497" t="str">
        <f>IF(V1497="","",V1497)</f>
        <v/>
      </c>
      <c r="AC1497" s="2" t="str">
        <f>_xlfn.IFNA(VLOOKUP(D1497,states!A$2:C$10,2,FALSE),"XX")</f>
        <v>C</v>
      </c>
      <c r="AD1497">
        <f>E1497</f>
        <v>1</v>
      </c>
      <c r="AE1497">
        <f>_xlfn.IFNA(VLOOKUP(D1497,states!A$2:D$10,4,FALSE),0)</f>
        <v>0</v>
      </c>
      <c r="AF1497">
        <v>0.5</v>
      </c>
      <c r="AG1497">
        <f>IF(AE1497=0,AF1497,IF(AE1497=1,IF(F1497=0.5,0.5,IF(H1497=1,0.5,1.5)),IF(F1497=0.5,0.5,IF(H1497=1,2.5,1.5))))</f>
        <v>0.5</v>
      </c>
      <c r="AH1497" s="7">
        <f>IF(AC1497="XX",0,1/C1497^(1/5)*IF(E1497=0,100,1)/(E1497+1)^(1/4))</f>
        <v>1.1602097263419568</v>
      </c>
    </row>
    <row r="1498" spans="1:34">
      <c r="A1498">
        <v>4609</v>
      </c>
      <c r="B1498" s="1">
        <v>31895.61</v>
      </c>
      <c r="C1498" s="6">
        <v>0.2</v>
      </c>
      <c r="D1498" t="s">
        <v>5</v>
      </c>
      <c r="E1498">
        <v>1</v>
      </c>
      <c r="F1498">
        <v>8.5</v>
      </c>
      <c r="G1498" t="s">
        <v>2</v>
      </c>
      <c r="H1498">
        <v>2</v>
      </c>
      <c r="I1498" t="s">
        <v>0</v>
      </c>
      <c r="J1498">
        <v>1</v>
      </c>
      <c r="K1498">
        <v>7.5</v>
      </c>
      <c r="L1498" t="s">
        <v>2</v>
      </c>
      <c r="M1498">
        <v>2</v>
      </c>
      <c r="N1498" t="s">
        <v>4665</v>
      </c>
      <c r="O1498">
        <v>1</v>
      </c>
      <c r="P1498" t="str">
        <f>D1498&amp;"-"&amp;F1498&amp;"-"&amp;G1498&amp;"-"&amp;E1498&amp;"-"&amp;H1498</f>
        <v>C2Sigma-8.5-f-1-2</v>
      </c>
      <c r="Q1498" t="str">
        <f>I1498&amp;"-"&amp;K1498&amp;"-"&amp;L1498&amp;"-"&amp;J1498&amp;"-"&amp;M1498</f>
        <v>X2Pi-7.5-f-1-2</v>
      </c>
      <c r="R1498">
        <f>B1498+S1498</f>
        <v>35591.168844601998</v>
      </c>
      <c r="S1498">
        <f>_xlfn.IFNA(VLOOKUP(Q1498,'MARVEL-X'!A$2:I$1400,7,FALSE),VLOOKUP(Q1498,MARVEL!A$2:J$1522,10,FALSE))</f>
        <v>3695.5588446020001</v>
      </c>
      <c r="T1498">
        <f>IF(P1498=P1497,R1498+T1497,R1498)</f>
        <v>106773.434224585</v>
      </c>
      <c r="U1498">
        <f>IF(P1498=P1497,1+U1497,1)</f>
        <v>3</v>
      </c>
      <c r="V1498" t="str">
        <f t="shared" si="23"/>
        <v/>
      </c>
      <c r="W1498" t="str">
        <f>IF(V1498="","",IF(ABS(V1498-R1498)&gt;W$1,ABS(V1498-R1498),""))</f>
        <v/>
      </c>
      <c r="X1498" t="str">
        <f>Y1498&amp;"-"&amp;Z1498&amp;"-"&amp;AC1498&amp;"-"&amp;AD1498&amp;"-"&amp;AG1498</f>
        <v>8.5-f-C-1-0.5</v>
      </c>
      <c r="Y1498">
        <f>F1498</f>
        <v>8.5</v>
      </c>
      <c r="Z1498" s="2" t="str">
        <f>G1498</f>
        <v>f</v>
      </c>
      <c r="AA1498">
        <f>_xlfn.IFNA(VLOOKUP(X1498,'duo-out'!A$2:Q$5000,5,FALSE),E1498+10*(H1498-1)+1+_xlfn.IFNA(VLOOKUP(D1498,states!A$2:C$10,3,FALSE),1))</f>
        <v>112</v>
      </c>
      <c r="AB1498" t="str">
        <f>IF(V1498="","",V1498)</f>
        <v/>
      </c>
      <c r="AC1498" s="2" t="str">
        <f>_xlfn.IFNA(VLOOKUP(D1498,states!A$2:C$10,2,FALSE),"XX")</f>
        <v>C</v>
      </c>
      <c r="AD1498">
        <f>E1498</f>
        <v>1</v>
      </c>
      <c r="AE1498">
        <f>_xlfn.IFNA(VLOOKUP(D1498,states!A$2:D$10,4,FALSE),0)</f>
        <v>0</v>
      </c>
      <c r="AF1498">
        <v>0.5</v>
      </c>
      <c r="AG1498">
        <f>IF(AE1498=0,AF1498,IF(AE1498=1,IF(F1498=0.5,0.5,IF(H1498=1,0.5,1.5)),IF(F1498=0.5,0.5,IF(H1498=1,2.5,1.5))))</f>
        <v>0.5</v>
      </c>
      <c r="AH1498" s="7">
        <f>IF(AC1498="XX",0,1/C1498^(1/5)*IF(E1498=0,100,1)/(E1498+1)^(1/4))</f>
        <v>1.1602097263419568</v>
      </c>
    </row>
    <row r="1499" spans="1:34">
      <c r="A1499">
        <v>4900</v>
      </c>
      <c r="B1499" s="1">
        <v>31385.47</v>
      </c>
      <c r="C1499" s="6">
        <v>0.5</v>
      </c>
      <c r="D1499" t="s">
        <v>5</v>
      </c>
      <c r="E1499">
        <v>1</v>
      </c>
      <c r="F1499">
        <v>8.5</v>
      </c>
      <c r="G1499" t="s">
        <v>2</v>
      </c>
      <c r="H1499">
        <v>2</v>
      </c>
      <c r="I1499" t="s">
        <v>0</v>
      </c>
      <c r="J1499">
        <v>1</v>
      </c>
      <c r="K1499">
        <v>9.5</v>
      </c>
      <c r="L1499" t="s">
        <v>2</v>
      </c>
      <c r="M1499">
        <v>2</v>
      </c>
      <c r="N1499" t="s">
        <v>4956</v>
      </c>
      <c r="O1499">
        <v>1</v>
      </c>
      <c r="P1499" t="str">
        <f>D1499&amp;"-"&amp;F1499&amp;"-"&amp;G1499&amp;"-"&amp;E1499&amp;"-"&amp;H1499</f>
        <v>C2Sigma-8.5-f-1-2</v>
      </c>
      <c r="Q1499" t="str">
        <f>I1499&amp;"-"&amp;K1499&amp;"-"&amp;L1499&amp;"-"&amp;J1499&amp;"-"&amp;M1499</f>
        <v>X2Pi-9.5-f-1-2</v>
      </c>
      <c r="R1499">
        <f>B1499+S1499</f>
        <v>35591.206611406</v>
      </c>
      <c r="S1499">
        <f>_xlfn.IFNA(VLOOKUP(Q1499,'MARVEL-X'!A$2:I$1400,7,FALSE),VLOOKUP(Q1499,MARVEL!A$2:J$1522,10,FALSE))</f>
        <v>4205.7366114059996</v>
      </c>
      <c r="T1499">
        <f>IF(P1499=P1498,R1499+T1498,R1499)</f>
        <v>142364.64083599101</v>
      </c>
      <c r="U1499">
        <f>IF(P1499=P1498,1+U1498,1)</f>
        <v>4</v>
      </c>
      <c r="V1499">
        <f t="shared" si="23"/>
        <v>35591.160208997753</v>
      </c>
      <c r="W1499" t="str">
        <f>IF(V1499="","",IF(ABS(V1499-R1499)&gt;W$1,ABS(V1499-R1499),""))</f>
        <v/>
      </c>
      <c r="X1499" t="str">
        <f>Y1499&amp;"-"&amp;Z1499&amp;"-"&amp;AC1499&amp;"-"&amp;AD1499&amp;"-"&amp;AG1499</f>
        <v>8.5-f-C-1-0.5</v>
      </c>
      <c r="Y1499">
        <f>F1499</f>
        <v>8.5</v>
      </c>
      <c r="Z1499" s="2" t="str">
        <f>G1499</f>
        <v>f</v>
      </c>
      <c r="AA1499">
        <f>_xlfn.IFNA(VLOOKUP(X1499,'duo-out'!A$2:Q$5000,5,FALSE),E1499+10*(H1499-1)+1+_xlfn.IFNA(VLOOKUP(D1499,states!A$2:C$10,3,FALSE),1))</f>
        <v>112</v>
      </c>
      <c r="AB1499">
        <f>IF(V1499="","",V1499)</f>
        <v>35591.160208997753</v>
      </c>
      <c r="AC1499" s="2" t="str">
        <f>_xlfn.IFNA(VLOOKUP(D1499,states!A$2:C$10,2,FALSE),"XX")</f>
        <v>C</v>
      </c>
      <c r="AD1499">
        <f>E1499</f>
        <v>1</v>
      </c>
      <c r="AE1499">
        <f>_xlfn.IFNA(VLOOKUP(D1499,states!A$2:D$10,4,FALSE),0)</f>
        <v>0</v>
      </c>
      <c r="AF1499">
        <v>0.5</v>
      </c>
      <c r="AG1499">
        <f>IF(AE1499=0,AF1499,IF(AE1499=1,IF(F1499=0.5,0.5,IF(H1499=1,0.5,1.5)),IF(F1499=0.5,0.5,IF(H1499=1,2.5,1.5))))</f>
        <v>0.5</v>
      </c>
      <c r="AH1499" s="7">
        <f>IF(AC1499="XX",0,1/C1499^(1/5)*IF(E1499=0,100,1)/(E1499+1)^(1/4))</f>
        <v>0.96593632892484571</v>
      </c>
    </row>
    <row r="1500" spans="1:34">
      <c r="A1500">
        <v>4996</v>
      </c>
      <c r="B1500" s="1">
        <v>31382.527999999998</v>
      </c>
      <c r="C1500" s="6">
        <v>0.05</v>
      </c>
      <c r="D1500" t="s">
        <v>5</v>
      </c>
      <c r="E1500">
        <v>2</v>
      </c>
      <c r="F1500">
        <v>8.5</v>
      </c>
      <c r="G1500" t="s">
        <v>2</v>
      </c>
      <c r="H1500">
        <v>2</v>
      </c>
      <c r="I1500" t="s">
        <v>0</v>
      </c>
      <c r="J1500">
        <v>2</v>
      </c>
      <c r="K1500">
        <v>8.5</v>
      </c>
      <c r="L1500" t="s">
        <v>1</v>
      </c>
      <c r="M1500">
        <v>2</v>
      </c>
      <c r="N1500" t="s">
        <v>5052</v>
      </c>
      <c r="O1500">
        <v>1</v>
      </c>
      <c r="P1500" t="str">
        <f>D1500&amp;"-"&amp;F1500&amp;"-"&amp;G1500&amp;"-"&amp;E1500&amp;"-"&amp;H1500</f>
        <v>C2Sigma-8.5-f-2-2</v>
      </c>
      <c r="Q1500" t="str">
        <f>I1500&amp;"-"&amp;K1500&amp;"-"&amp;L1500&amp;"-"&amp;J1500&amp;"-"&amp;M1500</f>
        <v>X2Pi-8.5-e-2-2</v>
      </c>
      <c r="R1500">
        <f>B1500+S1500</f>
        <v>37876.769586839</v>
      </c>
      <c r="S1500">
        <f>_xlfn.IFNA(VLOOKUP(Q1500,'MARVEL-X'!A$2:I$1400,7,FALSE),VLOOKUP(Q1500,MARVEL!A$2:J$1522,10,FALSE))</f>
        <v>6494.2415868389999</v>
      </c>
      <c r="T1500">
        <f>IF(P1500=P1499,R1500+T1499,R1500)</f>
        <v>37876.769586839</v>
      </c>
      <c r="U1500">
        <f>IF(P1500=P1499,1+U1499,1)</f>
        <v>1</v>
      </c>
      <c r="V1500" t="str">
        <f t="shared" si="23"/>
        <v/>
      </c>
      <c r="W1500" t="str">
        <f>IF(V1500="","",IF(ABS(V1500-R1500)&gt;W$1,ABS(V1500-R1500),""))</f>
        <v/>
      </c>
      <c r="X1500" t="str">
        <f>Y1500&amp;"-"&amp;Z1500&amp;"-"&amp;AC1500&amp;"-"&amp;AD1500&amp;"-"&amp;AG1500</f>
        <v>8.5-f-C-2-0.5</v>
      </c>
      <c r="Y1500">
        <f>F1500</f>
        <v>8.5</v>
      </c>
      <c r="Z1500" s="2" t="str">
        <f>G1500</f>
        <v>f</v>
      </c>
      <c r="AA1500">
        <f>_xlfn.IFNA(VLOOKUP(X1500,'duo-out'!A$2:Q$5000,5,FALSE),E1500+10*(H1500-1)+1+_xlfn.IFNA(VLOOKUP(D1500,states!A$2:C$10,3,FALSE),1))</f>
        <v>113</v>
      </c>
      <c r="AB1500" t="str">
        <f>IF(V1500="","",V1500)</f>
        <v/>
      </c>
      <c r="AC1500" s="2" t="str">
        <f>_xlfn.IFNA(VLOOKUP(D1500,states!A$2:C$10,2,FALSE),"XX")</f>
        <v>C</v>
      </c>
      <c r="AD1500">
        <f>E1500</f>
        <v>2</v>
      </c>
      <c r="AE1500">
        <f>_xlfn.IFNA(VLOOKUP(D1500,states!A$2:D$10,4,FALSE),0)</f>
        <v>0</v>
      </c>
      <c r="AF1500">
        <v>0.5</v>
      </c>
      <c r="AG1500">
        <f>IF(AE1500=0,AF1500,IF(AE1500=1,IF(F1500=0.5,0.5,IF(H1500=1,0.5,1.5)),IF(F1500=0.5,0.5,IF(H1500=1,2.5,1.5))))</f>
        <v>0.5</v>
      </c>
      <c r="AH1500" s="7">
        <f>IF(AC1500="XX",0,1/C1500^(1/5)*IF(E1500=0,100,1)/(E1500+1)^(1/4))</f>
        <v>1.3833296494790666</v>
      </c>
    </row>
    <row r="1501" spans="1:34">
      <c r="A1501">
        <v>4975</v>
      </c>
      <c r="B1501" s="1">
        <v>31121.79</v>
      </c>
      <c r="C1501" s="6">
        <v>0.05</v>
      </c>
      <c r="D1501" t="s">
        <v>5</v>
      </c>
      <c r="E1501">
        <v>2</v>
      </c>
      <c r="F1501">
        <v>8.5</v>
      </c>
      <c r="G1501" t="s">
        <v>2</v>
      </c>
      <c r="H1501">
        <v>2</v>
      </c>
      <c r="I1501" t="s">
        <v>0</v>
      </c>
      <c r="J1501">
        <v>2</v>
      </c>
      <c r="K1501">
        <v>9.5</v>
      </c>
      <c r="L1501" t="s">
        <v>2</v>
      </c>
      <c r="M1501">
        <v>2</v>
      </c>
      <c r="N1501" t="s">
        <v>5031</v>
      </c>
      <c r="O1501">
        <v>1</v>
      </c>
      <c r="P1501" t="str">
        <f>D1501&amp;"-"&amp;F1501&amp;"-"&amp;G1501&amp;"-"&amp;E1501&amp;"-"&amp;H1501</f>
        <v>C2Sigma-8.5-f-2-2</v>
      </c>
      <c r="Q1501" t="str">
        <f>I1501&amp;"-"&amp;K1501&amp;"-"&amp;L1501&amp;"-"&amp;J1501&amp;"-"&amp;M1501</f>
        <v>X2Pi-9.5-f-2-2</v>
      </c>
      <c r="R1501">
        <f>B1501+S1501</f>
        <v>37876.801441620002</v>
      </c>
      <c r="S1501">
        <f>_xlfn.IFNA(VLOOKUP(Q1501,'MARVEL-X'!A$2:I$1400,7,FALSE),VLOOKUP(Q1501,MARVEL!A$2:J$1522,10,FALSE))</f>
        <v>6755.0114416200004</v>
      </c>
      <c r="T1501">
        <f>IF(P1501=P1500,R1501+T1500,R1501)</f>
        <v>75753.571028459002</v>
      </c>
      <c r="U1501">
        <f>IF(P1501=P1500,1+U1500,1)</f>
        <v>2</v>
      </c>
      <c r="V1501" t="str">
        <f t="shared" si="23"/>
        <v/>
      </c>
      <c r="W1501" t="str">
        <f>IF(V1501="","",IF(ABS(V1501-R1501)&gt;W$1,ABS(V1501-R1501),""))</f>
        <v/>
      </c>
      <c r="X1501" t="str">
        <f>Y1501&amp;"-"&amp;Z1501&amp;"-"&amp;AC1501&amp;"-"&amp;AD1501&amp;"-"&amp;AG1501</f>
        <v>8.5-f-C-2-0.5</v>
      </c>
      <c r="Y1501">
        <f>F1501</f>
        <v>8.5</v>
      </c>
      <c r="Z1501" s="2" t="str">
        <f>G1501</f>
        <v>f</v>
      </c>
      <c r="AA1501">
        <f>_xlfn.IFNA(VLOOKUP(X1501,'duo-out'!A$2:Q$5000,5,FALSE),E1501+10*(H1501-1)+1+_xlfn.IFNA(VLOOKUP(D1501,states!A$2:C$10,3,FALSE),1))</f>
        <v>113</v>
      </c>
      <c r="AB1501" t="str">
        <f>IF(V1501="","",V1501)</f>
        <v/>
      </c>
      <c r="AC1501" s="2" t="str">
        <f>_xlfn.IFNA(VLOOKUP(D1501,states!A$2:C$10,2,FALSE),"XX")</f>
        <v>C</v>
      </c>
      <c r="AD1501">
        <f>E1501</f>
        <v>2</v>
      </c>
      <c r="AE1501">
        <f>_xlfn.IFNA(VLOOKUP(D1501,states!A$2:D$10,4,FALSE),0)</f>
        <v>0</v>
      </c>
      <c r="AF1501">
        <v>0.5</v>
      </c>
      <c r="AG1501">
        <f>IF(AE1501=0,AF1501,IF(AE1501=1,IF(F1501=0.5,0.5,IF(H1501=1,0.5,1.5)),IF(F1501=0.5,0.5,IF(H1501=1,2.5,1.5))))</f>
        <v>0.5</v>
      </c>
      <c r="AH1501" s="7">
        <f>IF(AC1501="XX",0,1/C1501^(1/5)*IF(E1501=0,100,1)/(E1501+1)^(1/4))</f>
        <v>1.3833296494790666</v>
      </c>
    </row>
    <row r="1502" spans="1:34">
      <c r="A1502">
        <v>6345</v>
      </c>
      <c r="B1502" s="1">
        <v>31121.54</v>
      </c>
      <c r="C1502" s="6">
        <v>0.5</v>
      </c>
      <c r="D1502" t="s">
        <v>5</v>
      </c>
      <c r="E1502">
        <v>2</v>
      </c>
      <c r="F1502">
        <v>8.5</v>
      </c>
      <c r="G1502" t="s">
        <v>2</v>
      </c>
      <c r="H1502">
        <v>2</v>
      </c>
      <c r="I1502" t="s">
        <v>0</v>
      </c>
      <c r="J1502">
        <v>2</v>
      </c>
      <c r="K1502">
        <v>9.5</v>
      </c>
      <c r="L1502" t="s">
        <v>2</v>
      </c>
      <c r="M1502">
        <v>2</v>
      </c>
      <c r="N1502" t="s">
        <v>6401</v>
      </c>
      <c r="O1502">
        <v>1</v>
      </c>
      <c r="P1502" t="str">
        <f>D1502&amp;"-"&amp;F1502&amp;"-"&amp;G1502&amp;"-"&amp;E1502&amp;"-"&amp;H1502</f>
        <v>C2Sigma-8.5-f-2-2</v>
      </c>
      <c r="Q1502" t="str">
        <f>I1502&amp;"-"&amp;K1502&amp;"-"&amp;L1502&amp;"-"&amp;J1502&amp;"-"&amp;M1502</f>
        <v>X2Pi-9.5-f-2-2</v>
      </c>
      <c r="R1502">
        <f>B1502+S1502</f>
        <v>37876.551441620002</v>
      </c>
      <c r="S1502">
        <f>_xlfn.IFNA(VLOOKUP(Q1502,'MARVEL-X'!A$2:I$1400,7,FALSE),VLOOKUP(Q1502,MARVEL!A$2:J$1522,10,FALSE))</f>
        <v>6755.0114416200004</v>
      </c>
      <c r="T1502">
        <f>IF(P1502=P1501,R1502+T1501,R1502)</f>
        <v>113630.122470079</v>
      </c>
      <c r="U1502">
        <f>IF(P1502=P1501,1+U1501,1)</f>
        <v>3</v>
      </c>
      <c r="V1502" t="str">
        <f t="shared" si="23"/>
        <v/>
      </c>
      <c r="W1502" t="str">
        <f>IF(V1502="","",IF(ABS(V1502-R1502)&gt;W$1,ABS(V1502-R1502),""))</f>
        <v/>
      </c>
      <c r="X1502" t="str">
        <f>Y1502&amp;"-"&amp;Z1502&amp;"-"&amp;AC1502&amp;"-"&amp;AD1502&amp;"-"&amp;AG1502</f>
        <v>8.5-f-C-2-0.5</v>
      </c>
      <c r="Y1502">
        <f>F1502</f>
        <v>8.5</v>
      </c>
      <c r="Z1502" s="2" t="str">
        <f>G1502</f>
        <v>f</v>
      </c>
      <c r="AA1502">
        <f>_xlfn.IFNA(VLOOKUP(X1502,'duo-out'!A$2:Q$5000,5,FALSE),E1502+10*(H1502-1)+1+_xlfn.IFNA(VLOOKUP(D1502,states!A$2:C$10,3,FALSE),1))</f>
        <v>113</v>
      </c>
      <c r="AB1502" t="str">
        <f>IF(V1502="","",V1502)</f>
        <v/>
      </c>
      <c r="AC1502" s="2" t="str">
        <f>_xlfn.IFNA(VLOOKUP(D1502,states!A$2:C$10,2,FALSE),"XX")</f>
        <v>C</v>
      </c>
      <c r="AD1502">
        <f>E1502</f>
        <v>2</v>
      </c>
      <c r="AE1502">
        <f>_xlfn.IFNA(VLOOKUP(D1502,states!A$2:D$10,4,FALSE),0)</f>
        <v>0</v>
      </c>
      <c r="AF1502">
        <v>0.5</v>
      </c>
      <c r="AG1502">
        <f>IF(AE1502=0,AF1502,IF(AE1502=1,IF(F1502=0.5,0.5,IF(H1502=1,0.5,1.5)),IF(F1502=0.5,0.5,IF(H1502=1,2.5,1.5))))</f>
        <v>0.5</v>
      </c>
      <c r="AH1502" s="7">
        <f>IF(AC1502="XX",0,1/C1502^(1/5)*IF(E1502=0,100,1)/(E1502+1)^(1/4))</f>
        <v>0.87282200217602857</v>
      </c>
    </row>
    <row r="1503" spans="1:34">
      <c r="A1503">
        <v>6340</v>
      </c>
      <c r="B1503" s="1">
        <v>31382.58</v>
      </c>
      <c r="C1503" s="6">
        <v>0.5</v>
      </c>
      <c r="D1503" t="s">
        <v>5</v>
      </c>
      <c r="E1503">
        <v>2</v>
      </c>
      <c r="F1503">
        <v>8.5</v>
      </c>
      <c r="G1503" t="s">
        <v>2</v>
      </c>
      <c r="H1503">
        <v>2</v>
      </c>
      <c r="I1503" t="s">
        <v>0</v>
      </c>
      <c r="J1503">
        <v>2</v>
      </c>
      <c r="K1503">
        <v>8.5</v>
      </c>
      <c r="L1503" t="s">
        <v>1</v>
      </c>
      <c r="M1503">
        <v>2</v>
      </c>
      <c r="N1503" t="s">
        <v>6396</v>
      </c>
      <c r="O1503">
        <v>1</v>
      </c>
      <c r="P1503" t="str">
        <f>D1503&amp;"-"&amp;F1503&amp;"-"&amp;G1503&amp;"-"&amp;E1503&amp;"-"&amp;H1503</f>
        <v>C2Sigma-8.5-f-2-2</v>
      </c>
      <c r="Q1503" t="str">
        <f>I1503&amp;"-"&amp;K1503&amp;"-"&amp;L1503&amp;"-"&amp;J1503&amp;"-"&amp;M1503</f>
        <v>X2Pi-8.5-e-2-2</v>
      </c>
      <c r="R1503">
        <f>B1503+S1503</f>
        <v>37876.821586839003</v>
      </c>
      <c r="S1503">
        <f>_xlfn.IFNA(VLOOKUP(Q1503,'MARVEL-X'!A$2:I$1400,7,FALSE),VLOOKUP(Q1503,MARVEL!A$2:J$1522,10,FALSE))</f>
        <v>6494.2415868389999</v>
      </c>
      <c r="T1503">
        <f>IF(P1503=P1502,R1503+T1502,R1503)</f>
        <v>151506.944056918</v>
      </c>
      <c r="U1503">
        <f>IF(P1503=P1502,1+U1502,1)</f>
        <v>4</v>
      </c>
      <c r="V1503">
        <f t="shared" si="23"/>
        <v>37876.7360142295</v>
      </c>
      <c r="W1503">
        <f>IF(V1503="","",IF(ABS(V1503-R1503)&gt;W$1,ABS(V1503-R1503),""))</f>
        <v>8.5572609503287822E-2</v>
      </c>
      <c r="X1503" t="str">
        <f>Y1503&amp;"-"&amp;Z1503&amp;"-"&amp;AC1503&amp;"-"&amp;AD1503&amp;"-"&amp;AG1503</f>
        <v>8.5-f-C-2-0.5</v>
      </c>
      <c r="Y1503">
        <f>F1503</f>
        <v>8.5</v>
      </c>
      <c r="Z1503" s="2" t="str">
        <f>G1503</f>
        <v>f</v>
      </c>
      <c r="AA1503">
        <f>_xlfn.IFNA(VLOOKUP(X1503,'duo-out'!A$2:Q$5000,5,FALSE),E1503+10*(H1503-1)+1+_xlfn.IFNA(VLOOKUP(D1503,states!A$2:C$10,3,FALSE),1))</f>
        <v>113</v>
      </c>
      <c r="AB1503">
        <f>IF(V1503="","",V1503)</f>
        <v>37876.7360142295</v>
      </c>
      <c r="AC1503" s="2" t="str">
        <f>_xlfn.IFNA(VLOOKUP(D1503,states!A$2:C$10,2,FALSE),"XX")</f>
        <v>C</v>
      </c>
      <c r="AD1503">
        <f>E1503</f>
        <v>2</v>
      </c>
      <c r="AE1503">
        <f>_xlfn.IFNA(VLOOKUP(D1503,states!A$2:D$10,4,FALSE),0)</f>
        <v>0</v>
      </c>
      <c r="AF1503">
        <v>0.5</v>
      </c>
      <c r="AG1503">
        <f>IF(AE1503=0,AF1503,IF(AE1503=1,IF(F1503=0.5,0.5,IF(H1503=1,0.5,1.5)),IF(F1503=0.5,0.5,IF(H1503=1,2.5,1.5))))</f>
        <v>0.5</v>
      </c>
      <c r="AH1503" s="7">
        <f>IF(AC1503="XX",0,1/C1503^(1/5)*IF(E1503=0,100,1)/(E1503+1)^(1/4))</f>
        <v>0.87282200217602857</v>
      </c>
    </row>
    <row r="1504" spans="1:34">
      <c r="A1504">
        <v>4763</v>
      </c>
      <c r="B1504" s="1">
        <v>31515.868999999999</v>
      </c>
      <c r="C1504" s="6">
        <v>5.2600000000000001E-2</v>
      </c>
      <c r="D1504" t="s">
        <v>5</v>
      </c>
      <c r="E1504">
        <v>0</v>
      </c>
      <c r="F1504">
        <v>9.5</v>
      </c>
      <c r="G1504" t="s">
        <v>1</v>
      </c>
      <c r="H1504">
        <v>1</v>
      </c>
      <c r="I1504" t="s">
        <v>0</v>
      </c>
      <c r="J1504">
        <v>0</v>
      </c>
      <c r="K1504">
        <v>10.5</v>
      </c>
      <c r="L1504" t="s">
        <v>1</v>
      </c>
      <c r="M1504">
        <v>1</v>
      </c>
      <c r="N1504" t="s">
        <v>4819</v>
      </c>
      <c r="O1504">
        <v>1</v>
      </c>
      <c r="P1504" t="str">
        <f>D1504&amp;"-"&amp;F1504&amp;"-"&amp;G1504&amp;"-"&amp;E1504&amp;"-"&amp;H1504</f>
        <v>C2Sigma-9.5-e-0-1</v>
      </c>
      <c r="Q1504" t="str">
        <f>I1504&amp;"-"&amp;K1504&amp;"-"&amp;L1504&amp;"-"&amp;J1504&amp;"-"&amp;M1504</f>
        <v>X2Pi-10.5-e-0-1</v>
      </c>
      <c r="R1504">
        <f>B1504+S1504</f>
        <v>33047.663576007995</v>
      </c>
      <c r="S1504">
        <f>_xlfn.IFNA(VLOOKUP(Q1504,'MARVEL-X'!A$2:I$1400,7,FALSE),VLOOKUP(Q1504,MARVEL!A$2:J$1522,10,FALSE))</f>
        <v>1531.7945760079999</v>
      </c>
      <c r="T1504">
        <f>IF(P1504=P1503,R1504+T1503,R1504)</f>
        <v>33047.663576007995</v>
      </c>
      <c r="U1504">
        <f>IF(P1504=P1503,1+U1503,1)</f>
        <v>1</v>
      </c>
      <c r="V1504" t="str">
        <f t="shared" si="23"/>
        <v/>
      </c>
      <c r="W1504" t="str">
        <f>IF(V1504="","",IF(ABS(V1504-R1504)&gt;W$1,ABS(V1504-R1504),""))</f>
        <v/>
      </c>
      <c r="X1504" t="str">
        <f>Y1504&amp;"-"&amp;Z1504&amp;"-"&amp;AC1504&amp;"-"&amp;AD1504&amp;"-"&amp;AG1504</f>
        <v>9.5-e-C-0-0.5</v>
      </c>
      <c r="Y1504">
        <f>F1504</f>
        <v>9.5</v>
      </c>
      <c r="Z1504" s="2" t="str">
        <f>G1504</f>
        <v>e</v>
      </c>
      <c r="AA1504">
        <f>_xlfn.IFNA(VLOOKUP(X1504,'duo-out'!A$2:Q$5000,5,FALSE),E1504+10*(H1504-1)+1+_xlfn.IFNA(VLOOKUP(D1504,states!A$2:C$10,3,FALSE),1))</f>
        <v>101</v>
      </c>
      <c r="AB1504" t="str">
        <f>IF(V1504="","",V1504)</f>
        <v/>
      </c>
      <c r="AC1504" s="2" t="str">
        <f>_xlfn.IFNA(VLOOKUP(D1504,states!A$2:C$10,2,FALSE),"XX")</f>
        <v>C</v>
      </c>
      <c r="AD1504">
        <f>E1504</f>
        <v>0</v>
      </c>
      <c r="AE1504">
        <f>_xlfn.IFNA(VLOOKUP(D1504,states!A$2:D$10,4,FALSE),0)</f>
        <v>0</v>
      </c>
      <c r="AF1504">
        <v>0.5</v>
      </c>
      <c r="AG1504">
        <f>IF(AE1504=0,AF1504,IF(AE1504=1,IF(F1504=0.5,0.5,IF(H1504=1,0.5,1.5)),IF(F1504=0.5,0.5,IF(H1504=1,2.5,1.5))))</f>
        <v>0.5</v>
      </c>
      <c r="AH1504" s="7">
        <f>IF(AC1504="XX",0,1/C1504^(1/5)*IF(E1504=0,100,1)/(E1504+1)^(1/4))</f>
        <v>180.21994431723601</v>
      </c>
    </row>
    <row r="1505" spans="1:34">
      <c r="A1505">
        <v>4786</v>
      </c>
      <c r="B1505" s="1">
        <v>32045.715</v>
      </c>
      <c r="C1505" s="6">
        <v>0.04</v>
      </c>
      <c r="D1505" t="s">
        <v>5</v>
      </c>
      <c r="E1505">
        <v>0</v>
      </c>
      <c r="F1505">
        <v>9.5</v>
      </c>
      <c r="G1505" t="s">
        <v>1</v>
      </c>
      <c r="H1505">
        <v>1</v>
      </c>
      <c r="I1505" t="s">
        <v>0</v>
      </c>
      <c r="J1505">
        <v>0</v>
      </c>
      <c r="K1505">
        <v>8.5</v>
      </c>
      <c r="L1505" t="s">
        <v>1</v>
      </c>
      <c r="M1505">
        <v>1</v>
      </c>
      <c r="N1505" t="s">
        <v>4842</v>
      </c>
      <c r="O1505">
        <v>1</v>
      </c>
      <c r="P1505" t="str">
        <f>D1505&amp;"-"&amp;F1505&amp;"-"&amp;G1505&amp;"-"&amp;E1505&amp;"-"&amp;H1505</f>
        <v>C2Sigma-9.5-e-0-1</v>
      </c>
      <c r="Q1505" t="str">
        <f>I1505&amp;"-"&amp;K1505&amp;"-"&amp;L1505&amp;"-"&amp;J1505&amp;"-"&amp;M1505</f>
        <v>X2Pi-8.5-e-0-1</v>
      </c>
      <c r="R1505">
        <f>B1505+S1505</f>
        <v>33047.705053334998</v>
      </c>
      <c r="S1505">
        <f>_xlfn.IFNA(VLOOKUP(Q1505,'MARVEL-X'!A$2:I$1400,7,FALSE),VLOOKUP(Q1505,MARVEL!A$2:J$1522,10,FALSE))</f>
        <v>1001.990053335</v>
      </c>
      <c r="T1505">
        <f>IF(P1505=P1504,R1505+T1504,R1505)</f>
        <v>66095.368629342993</v>
      </c>
      <c r="U1505">
        <f>IF(P1505=P1504,1+U1504,1)</f>
        <v>2</v>
      </c>
      <c r="V1505" t="str">
        <f t="shared" si="23"/>
        <v/>
      </c>
      <c r="W1505" t="str">
        <f>IF(V1505="","",IF(ABS(V1505-R1505)&gt;W$1,ABS(V1505-R1505),""))</f>
        <v/>
      </c>
      <c r="X1505" t="str">
        <f>Y1505&amp;"-"&amp;Z1505&amp;"-"&amp;AC1505&amp;"-"&amp;AD1505&amp;"-"&amp;AG1505</f>
        <v>9.5-e-C-0-0.5</v>
      </c>
      <c r="Y1505">
        <f>F1505</f>
        <v>9.5</v>
      </c>
      <c r="Z1505" s="2" t="str">
        <f>G1505</f>
        <v>e</v>
      </c>
      <c r="AA1505">
        <f>_xlfn.IFNA(VLOOKUP(X1505,'duo-out'!A$2:Q$5000,5,FALSE),E1505+10*(H1505-1)+1+_xlfn.IFNA(VLOOKUP(D1505,states!A$2:C$10,3,FALSE),1))</f>
        <v>101</v>
      </c>
      <c r="AB1505" t="str">
        <f>IF(V1505="","",V1505)</f>
        <v/>
      </c>
      <c r="AC1505" s="2" t="str">
        <f>_xlfn.IFNA(VLOOKUP(D1505,states!A$2:C$10,2,FALSE),"XX")</f>
        <v>C</v>
      </c>
      <c r="AD1505">
        <f>E1505</f>
        <v>0</v>
      </c>
      <c r="AE1505">
        <f>_xlfn.IFNA(VLOOKUP(D1505,states!A$2:D$10,4,FALSE),0)</f>
        <v>0</v>
      </c>
      <c r="AF1505">
        <v>0.5</v>
      </c>
      <c r="AG1505">
        <f>IF(AE1505=0,AF1505,IF(AE1505=1,IF(F1505=0.5,0.5,IF(H1505=1,0.5,1.5)),IF(F1505=0.5,0.5,IF(H1505=1,2.5,1.5))))</f>
        <v>0.5</v>
      </c>
      <c r="AH1505" s="7">
        <f>IF(AC1505="XX",0,1/C1505^(1/5)*IF(E1505=0,100,1)/(E1505+1)^(1/4))</f>
        <v>190.36539387158786</v>
      </c>
    </row>
    <row r="1506" spans="1:34">
      <c r="A1506">
        <v>4483</v>
      </c>
      <c r="B1506" s="1">
        <v>31797.4359</v>
      </c>
      <c r="C1506" s="6">
        <v>2E-3</v>
      </c>
      <c r="D1506" t="s">
        <v>5</v>
      </c>
      <c r="E1506">
        <v>0</v>
      </c>
      <c r="F1506">
        <v>9.5</v>
      </c>
      <c r="G1506" t="s">
        <v>1</v>
      </c>
      <c r="H1506">
        <v>1</v>
      </c>
      <c r="I1506" t="s">
        <v>0</v>
      </c>
      <c r="J1506">
        <v>0</v>
      </c>
      <c r="K1506">
        <v>9.5</v>
      </c>
      <c r="L1506" t="s">
        <v>2</v>
      </c>
      <c r="M1506">
        <v>1</v>
      </c>
      <c r="N1506" t="s">
        <v>4539</v>
      </c>
      <c r="O1506">
        <v>1</v>
      </c>
      <c r="P1506" t="str">
        <f>D1506&amp;"-"&amp;F1506&amp;"-"&amp;G1506&amp;"-"&amp;E1506&amp;"-"&amp;H1506</f>
        <v>C2Sigma-9.5-e-0-1</v>
      </c>
      <c r="Q1506" t="str">
        <f>I1506&amp;"-"&amp;K1506&amp;"-"&amp;L1506&amp;"-"&amp;J1506&amp;"-"&amp;M1506</f>
        <v>X2Pi-9.5-f-0-1</v>
      </c>
      <c r="R1506">
        <f>B1506+S1506</f>
        <v>33047.721594303999</v>
      </c>
      <c r="S1506">
        <f>_xlfn.IFNA(VLOOKUP(Q1506,'MARVEL-X'!A$2:I$1400,7,FALSE),VLOOKUP(Q1506,MARVEL!A$2:J$1522,10,FALSE))</f>
        <v>1250.2856943039999</v>
      </c>
      <c r="T1506">
        <f>IF(P1506=P1505,R1506+T1505,R1506)</f>
        <v>99143.090223646985</v>
      </c>
      <c r="U1506">
        <f>IF(P1506=P1505,1+U1505,1)</f>
        <v>3</v>
      </c>
      <c r="V1506" t="str">
        <f t="shared" si="23"/>
        <v/>
      </c>
      <c r="W1506" t="str">
        <f>IF(V1506="","",IF(ABS(V1506-R1506)&gt;W$1,ABS(V1506-R1506),""))</f>
        <v/>
      </c>
      <c r="X1506" t="str">
        <f>Y1506&amp;"-"&amp;Z1506&amp;"-"&amp;AC1506&amp;"-"&amp;AD1506&amp;"-"&amp;AG1506</f>
        <v>9.5-e-C-0-0.5</v>
      </c>
      <c r="Y1506">
        <f>F1506</f>
        <v>9.5</v>
      </c>
      <c r="Z1506" s="2" t="str">
        <f>G1506</f>
        <v>e</v>
      </c>
      <c r="AA1506">
        <f>_xlfn.IFNA(VLOOKUP(X1506,'duo-out'!A$2:Q$5000,5,FALSE),E1506+10*(H1506-1)+1+_xlfn.IFNA(VLOOKUP(D1506,states!A$2:C$10,3,FALSE),1))</f>
        <v>101</v>
      </c>
      <c r="AB1506" t="str">
        <f>IF(V1506="","",V1506)</f>
        <v/>
      </c>
      <c r="AC1506" s="2" t="str">
        <f>_xlfn.IFNA(VLOOKUP(D1506,states!A$2:C$10,2,FALSE),"XX")</f>
        <v>C</v>
      </c>
      <c r="AD1506">
        <f>E1506</f>
        <v>0</v>
      </c>
      <c r="AE1506">
        <f>_xlfn.IFNA(VLOOKUP(D1506,states!A$2:D$10,4,FALSE),0)</f>
        <v>0</v>
      </c>
      <c r="AF1506">
        <v>0.5</v>
      </c>
      <c r="AG1506">
        <f>IF(AE1506=0,AF1506,IF(AE1506=1,IF(F1506=0.5,0.5,IF(H1506=1,0.5,1.5)),IF(F1506=0.5,0.5,IF(H1506=1,2.5,1.5))))</f>
        <v>0.5</v>
      </c>
      <c r="AH1506" s="7">
        <f>IF(AC1506="XX",0,1/C1506^(1/5)*IF(E1506=0,100,1)/(E1506+1)^(1/4))</f>
        <v>346.57242157757321</v>
      </c>
    </row>
    <row r="1507" spans="1:34">
      <c r="A1507">
        <v>4632</v>
      </c>
      <c r="B1507" s="1">
        <v>31797.5</v>
      </c>
      <c r="C1507" s="6">
        <v>0.2</v>
      </c>
      <c r="D1507" t="s">
        <v>5</v>
      </c>
      <c r="E1507">
        <v>0</v>
      </c>
      <c r="F1507">
        <v>9.5</v>
      </c>
      <c r="G1507" t="s">
        <v>1</v>
      </c>
      <c r="H1507">
        <v>1</v>
      </c>
      <c r="I1507" t="s">
        <v>0</v>
      </c>
      <c r="J1507">
        <v>0</v>
      </c>
      <c r="K1507">
        <v>9.5</v>
      </c>
      <c r="L1507" t="s">
        <v>2</v>
      </c>
      <c r="M1507">
        <v>1</v>
      </c>
      <c r="N1507" t="s">
        <v>4688</v>
      </c>
      <c r="O1507">
        <v>1</v>
      </c>
      <c r="P1507" t="str">
        <f>D1507&amp;"-"&amp;F1507&amp;"-"&amp;G1507&amp;"-"&amp;E1507&amp;"-"&amp;H1507</f>
        <v>C2Sigma-9.5-e-0-1</v>
      </c>
      <c r="Q1507" t="str">
        <f>I1507&amp;"-"&amp;K1507&amp;"-"&amp;L1507&amp;"-"&amp;J1507&amp;"-"&amp;M1507</f>
        <v>X2Pi-9.5-f-0-1</v>
      </c>
      <c r="R1507">
        <f>B1507+S1507</f>
        <v>33047.785694304002</v>
      </c>
      <c r="S1507">
        <f>_xlfn.IFNA(VLOOKUP(Q1507,'MARVEL-X'!A$2:I$1400,7,FALSE),VLOOKUP(Q1507,MARVEL!A$2:J$1522,10,FALSE))</f>
        <v>1250.2856943039999</v>
      </c>
      <c r="T1507">
        <f>IF(P1507=P1506,R1507+T1506,R1507)</f>
        <v>132190.87591795099</v>
      </c>
      <c r="U1507">
        <f>IF(P1507=P1506,1+U1506,1)</f>
        <v>4</v>
      </c>
      <c r="V1507" t="str">
        <f t="shared" si="23"/>
        <v/>
      </c>
      <c r="W1507" t="str">
        <f>IF(V1507="","",IF(ABS(V1507-R1507)&gt;W$1,ABS(V1507-R1507),""))</f>
        <v/>
      </c>
      <c r="X1507" t="str">
        <f>Y1507&amp;"-"&amp;Z1507&amp;"-"&amp;AC1507&amp;"-"&amp;AD1507&amp;"-"&amp;AG1507</f>
        <v>9.5-e-C-0-0.5</v>
      </c>
      <c r="Y1507">
        <f>F1507</f>
        <v>9.5</v>
      </c>
      <c r="Z1507" s="2" t="str">
        <f>G1507</f>
        <v>e</v>
      </c>
      <c r="AA1507">
        <f>_xlfn.IFNA(VLOOKUP(X1507,'duo-out'!A$2:Q$5000,5,FALSE),E1507+10*(H1507-1)+1+_xlfn.IFNA(VLOOKUP(D1507,states!A$2:C$10,3,FALSE),1))</f>
        <v>101</v>
      </c>
      <c r="AB1507" t="str">
        <f>IF(V1507="","",V1507)</f>
        <v/>
      </c>
      <c r="AC1507" s="2" t="str">
        <f>_xlfn.IFNA(VLOOKUP(D1507,states!A$2:C$10,2,FALSE),"XX")</f>
        <v>C</v>
      </c>
      <c r="AD1507">
        <f>E1507</f>
        <v>0</v>
      </c>
      <c r="AE1507">
        <f>_xlfn.IFNA(VLOOKUP(D1507,states!A$2:D$10,4,FALSE),0)</f>
        <v>0</v>
      </c>
      <c r="AF1507">
        <v>0.5</v>
      </c>
      <c r="AG1507">
        <f>IF(AE1507=0,AF1507,IF(AE1507=1,IF(F1507=0.5,0.5,IF(H1507=1,0.5,1.5)),IF(F1507=0.5,0.5,IF(H1507=1,2.5,1.5))))</f>
        <v>0.5</v>
      </c>
      <c r="AH1507" s="7">
        <f>IF(AC1507="XX",0,1/C1507^(1/5)*IF(E1507=0,100,1)/(E1507+1)^(1/4))</f>
        <v>137.97296614612148</v>
      </c>
    </row>
    <row r="1508" spans="1:34">
      <c r="A1508">
        <v>78</v>
      </c>
      <c r="B1508" s="1">
        <v>32045.49</v>
      </c>
      <c r="C1508" s="6">
        <v>0.2</v>
      </c>
      <c r="D1508" t="s">
        <v>5</v>
      </c>
      <c r="E1508">
        <v>0</v>
      </c>
      <c r="F1508">
        <v>9.5</v>
      </c>
      <c r="G1508" t="s">
        <v>1</v>
      </c>
      <c r="H1508">
        <v>1</v>
      </c>
      <c r="I1508" t="s">
        <v>0</v>
      </c>
      <c r="J1508">
        <v>0</v>
      </c>
      <c r="K1508">
        <v>8.5</v>
      </c>
      <c r="L1508" t="s">
        <v>1</v>
      </c>
      <c r="M1508">
        <v>1</v>
      </c>
      <c r="N1508" t="s">
        <v>133</v>
      </c>
      <c r="O1508">
        <v>-1</v>
      </c>
      <c r="P1508" t="str">
        <f>D1508&amp;"-"&amp;F1508&amp;"-"&amp;G1508&amp;"-"&amp;E1508&amp;"-"&amp;H1508</f>
        <v>C2Sigma-9.5-e-0-1</v>
      </c>
      <c r="Q1508" t="str">
        <f>I1508&amp;"-"&amp;K1508&amp;"-"&amp;L1508&amp;"-"&amp;J1508&amp;"-"&amp;M1508</f>
        <v>X2Pi-8.5-e-0-1</v>
      </c>
      <c r="R1508">
        <f>B1508+S1508</f>
        <v>33047.480053334999</v>
      </c>
      <c r="S1508">
        <f>_xlfn.IFNA(VLOOKUP(Q1508,'MARVEL-X'!A$2:I$1400,7,FALSE),VLOOKUP(Q1508,MARVEL!A$2:J$1522,10,FALSE))</f>
        <v>1001.990053335</v>
      </c>
      <c r="T1508">
        <f>IF(P1508=P1507,R1508+T1507,R1508)</f>
        <v>165238.35597128599</v>
      </c>
      <c r="U1508">
        <f>IF(P1508=P1507,1+U1507,1)</f>
        <v>5</v>
      </c>
      <c r="V1508" t="str">
        <f t="shared" si="23"/>
        <v/>
      </c>
      <c r="W1508" t="str">
        <f>IF(V1508="","",IF(ABS(V1508-R1508)&gt;W$1,ABS(V1508-R1508),""))</f>
        <v/>
      </c>
      <c r="X1508" t="str">
        <f>Y1508&amp;"-"&amp;Z1508&amp;"-"&amp;AC1508&amp;"-"&amp;AD1508&amp;"-"&amp;AG1508</f>
        <v>9.5-e-C-0-0.5</v>
      </c>
      <c r="Y1508">
        <f>F1508</f>
        <v>9.5</v>
      </c>
      <c r="Z1508" s="2" t="str">
        <f>G1508</f>
        <v>e</v>
      </c>
      <c r="AA1508">
        <f>_xlfn.IFNA(VLOOKUP(X1508,'duo-out'!A$2:Q$5000,5,FALSE),E1508+10*(H1508-1)+1+_xlfn.IFNA(VLOOKUP(D1508,states!A$2:C$10,3,FALSE),1))</f>
        <v>101</v>
      </c>
      <c r="AB1508" t="str">
        <f>IF(V1508="","",V1508)</f>
        <v/>
      </c>
      <c r="AC1508" s="2" t="str">
        <f>_xlfn.IFNA(VLOOKUP(D1508,states!A$2:C$10,2,FALSE),"XX")</f>
        <v>C</v>
      </c>
      <c r="AD1508">
        <f>E1508</f>
        <v>0</v>
      </c>
      <c r="AE1508">
        <f>_xlfn.IFNA(VLOOKUP(D1508,states!A$2:D$10,4,FALSE),0)</f>
        <v>0</v>
      </c>
      <c r="AF1508">
        <v>0.5</v>
      </c>
      <c r="AG1508">
        <f>IF(AE1508=0,AF1508,IF(AE1508=1,IF(F1508=0.5,0.5,IF(H1508=1,0.5,1.5)),IF(F1508=0.5,0.5,IF(H1508=1,2.5,1.5))))</f>
        <v>0.5</v>
      </c>
      <c r="AH1508" s="7">
        <f>IF(AC1508="XX",0,1/C1508^(1/5)*IF(E1508=0,100,1)/(E1508+1)^(1/4))</f>
        <v>137.97296614612148</v>
      </c>
    </row>
    <row r="1509" spans="1:34">
      <c r="A1509">
        <v>4718</v>
      </c>
      <c r="B1509" s="1">
        <v>31515.919999999998</v>
      </c>
      <c r="C1509" s="6">
        <v>0.2</v>
      </c>
      <c r="D1509" t="s">
        <v>5</v>
      </c>
      <c r="E1509">
        <v>0</v>
      </c>
      <c r="F1509">
        <v>9.5</v>
      </c>
      <c r="G1509" t="s">
        <v>1</v>
      </c>
      <c r="H1509">
        <v>1</v>
      </c>
      <c r="I1509" t="s">
        <v>0</v>
      </c>
      <c r="J1509">
        <v>0</v>
      </c>
      <c r="K1509">
        <v>10.5</v>
      </c>
      <c r="L1509" t="s">
        <v>1</v>
      </c>
      <c r="M1509">
        <v>1</v>
      </c>
      <c r="N1509" t="s">
        <v>4774</v>
      </c>
      <c r="O1509">
        <v>1</v>
      </c>
      <c r="P1509" t="str">
        <f>D1509&amp;"-"&amp;F1509&amp;"-"&amp;G1509&amp;"-"&amp;E1509&amp;"-"&amp;H1509</f>
        <v>C2Sigma-9.5-e-0-1</v>
      </c>
      <c r="Q1509" t="str">
        <f>I1509&amp;"-"&amp;K1509&amp;"-"&amp;L1509&amp;"-"&amp;J1509&amp;"-"&amp;M1509</f>
        <v>X2Pi-10.5-e-0-1</v>
      </c>
      <c r="R1509">
        <f>B1509+S1509</f>
        <v>33047.714576007995</v>
      </c>
      <c r="S1509">
        <f>_xlfn.IFNA(VLOOKUP(Q1509,'MARVEL-X'!A$2:I$1400,7,FALSE),VLOOKUP(Q1509,MARVEL!A$2:J$1522,10,FALSE))</f>
        <v>1531.7945760079999</v>
      </c>
      <c r="T1509">
        <f>IF(P1509=P1508,R1509+T1508,R1509)</f>
        <v>198286.07054729399</v>
      </c>
      <c r="U1509">
        <f>IF(P1509=P1508,1+U1508,1)</f>
        <v>6</v>
      </c>
      <c r="V1509" t="str">
        <f t="shared" si="23"/>
        <v/>
      </c>
      <c r="W1509" t="str">
        <f>IF(V1509="","",IF(ABS(V1509-R1509)&gt;W$1,ABS(V1509-R1509),""))</f>
        <v/>
      </c>
      <c r="X1509" t="str">
        <f>Y1509&amp;"-"&amp;Z1509&amp;"-"&amp;AC1509&amp;"-"&amp;AD1509&amp;"-"&amp;AG1509</f>
        <v>9.5-e-C-0-0.5</v>
      </c>
      <c r="Y1509">
        <f>F1509</f>
        <v>9.5</v>
      </c>
      <c r="Z1509" s="2" t="str">
        <f>G1509</f>
        <v>e</v>
      </c>
      <c r="AA1509">
        <f>_xlfn.IFNA(VLOOKUP(X1509,'duo-out'!A$2:Q$5000,5,FALSE),E1509+10*(H1509-1)+1+_xlfn.IFNA(VLOOKUP(D1509,states!A$2:C$10,3,FALSE),1))</f>
        <v>101</v>
      </c>
      <c r="AB1509" t="str">
        <f>IF(V1509="","",V1509)</f>
        <v/>
      </c>
      <c r="AC1509" s="2" t="str">
        <f>_xlfn.IFNA(VLOOKUP(D1509,states!A$2:C$10,2,FALSE),"XX")</f>
        <v>C</v>
      </c>
      <c r="AD1509">
        <f>E1509</f>
        <v>0</v>
      </c>
      <c r="AE1509">
        <f>_xlfn.IFNA(VLOOKUP(D1509,states!A$2:D$10,4,FALSE),0)</f>
        <v>0</v>
      </c>
      <c r="AF1509">
        <v>0.5</v>
      </c>
      <c r="AG1509">
        <f>IF(AE1509=0,AF1509,IF(AE1509=1,IF(F1509=0.5,0.5,IF(H1509=1,0.5,1.5)),IF(F1509=0.5,0.5,IF(H1509=1,2.5,1.5))))</f>
        <v>0.5</v>
      </c>
      <c r="AH1509" s="7">
        <f>IF(AC1509="XX",0,1/C1509^(1/5)*IF(E1509=0,100,1)/(E1509+1)^(1/4))</f>
        <v>137.97296614612148</v>
      </c>
    </row>
    <row r="1510" spans="1:34">
      <c r="A1510">
        <v>4865</v>
      </c>
      <c r="B1510" s="1">
        <v>32045.75</v>
      </c>
      <c r="C1510" s="6">
        <v>0.05</v>
      </c>
      <c r="D1510" t="s">
        <v>5</v>
      </c>
      <c r="E1510">
        <v>0</v>
      </c>
      <c r="F1510">
        <v>9.5</v>
      </c>
      <c r="G1510" t="s">
        <v>1</v>
      </c>
      <c r="H1510">
        <v>1</v>
      </c>
      <c r="I1510" t="s">
        <v>0</v>
      </c>
      <c r="J1510">
        <v>0</v>
      </c>
      <c r="K1510">
        <v>8.5</v>
      </c>
      <c r="L1510" t="s">
        <v>1</v>
      </c>
      <c r="M1510">
        <v>1</v>
      </c>
      <c r="N1510" t="s">
        <v>4921</v>
      </c>
      <c r="O1510">
        <v>1</v>
      </c>
      <c r="P1510" t="str">
        <f>D1510&amp;"-"&amp;F1510&amp;"-"&amp;G1510&amp;"-"&amp;E1510&amp;"-"&amp;H1510</f>
        <v>C2Sigma-9.5-e-0-1</v>
      </c>
      <c r="Q1510" t="str">
        <f>I1510&amp;"-"&amp;K1510&amp;"-"&amp;L1510&amp;"-"&amp;J1510&amp;"-"&amp;M1510</f>
        <v>X2Pi-8.5-e-0-1</v>
      </c>
      <c r="R1510">
        <f>B1510+S1510</f>
        <v>33047.740053335001</v>
      </c>
      <c r="S1510">
        <f>_xlfn.IFNA(VLOOKUP(Q1510,'MARVEL-X'!A$2:I$1400,7,FALSE),VLOOKUP(Q1510,MARVEL!A$2:J$1522,10,FALSE))</f>
        <v>1001.990053335</v>
      </c>
      <c r="T1510">
        <f>IF(P1510=P1509,R1510+T1509,R1510)</f>
        <v>231333.81060062899</v>
      </c>
      <c r="U1510">
        <f>IF(P1510=P1509,1+U1509,1)</f>
        <v>7</v>
      </c>
      <c r="V1510" t="str">
        <f t="shared" si="23"/>
        <v/>
      </c>
      <c r="W1510" t="str">
        <f>IF(V1510="","",IF(ABS(V1510-R1510)&gt;W$1,ABS(V1510-R1510),""))</f>
        <v/>
      </c>
      <c r="X1510" t="str">
        <f>Y1510&amp;"-"&amp;Z1510&amp;"-"&amp;AC1510&amp;"-"&amp;AD1510&amp;"-"&amp;AG1510</f>
        <v>9.5-e-C-0-0.5</v>
      </c>
      <c r="Y1510">
        <f>F1510</f>
        <v>9.5</v>
      </c>
      <c r="Z1510" s="2" t="str">
        <f>G1510</f>
        <v>e</v>
      </c>
      <c r="AA1510">
        <f>_xlfn.IFNA(VLOOKUP(X1510,'duo-out'!A$2:Q$5000,5,FALSE),E1510+10*(H1510-1)+1+_xlfn.IFNA(VLOOKUP(D1510,states!A$2:C$10,3,FALSE),1))</f>
        <v>101</v>
      </c>
      <c r="AB1510" t="str">
        <f>IF(V1510="","",V1510)</f>
        <v/>
      </c>
      <c r="AC1510" s="2" t="str">
        <f>_xlfn.IFNA(VLOOKUP(D1510,states!A$2:C$10,2,FALSE),"XX")</f>
        <v>C</v>
      </c>
      <c r="AD1510">
        <f>E1510</f>
        <v>0</v>
      </c>
      <c r="AE1510">
        <f>_xlfn.IFNA(VLOOKUP(D1510,states!A$2:D$10,4,FALSE),0)</f>
        <v>0</v>
      </c>
      <c r="AF1510">
        <v>0.5</v>
      </c>
      <c r="AG1510">
        <f>IF(AE1510=0,AF1510,IF(AE1510=1,IF(F1510=0.5,0.5,IF(H1510=1,0.5,1.5)),IF(F1510=0.5,0.5,IF(H1510=1,2.5,1.5))))</f>
        <v>0.5</v>
      </c>
      <c r="AH1510" s="7">
        <f>IF(AC1510="XX",0,1/C1510^(1/5)*IF(E1510=0,100,1)/(E1510+1)^(1/4))</f>
        <v>182.05642030260799</v>
      </c>
    </row>
    <row r="1511" spans="1:34">
      <c r="A1511">
        <v>4810</v>
      </c>
      <c r="B1511" s="1">
        <v>31515.921999999999</v>
      </c>
      <c r="C1511" s="6">
        <v>0.05</v>
      </c>
      <c r="D1511" t="s">
        <v>5</v>
      </c>
      <c r="E1511">
        <v>0</v>
      </c>
      <c r="F1511">
        <v>9.5</v>
      </c>
      <c r="G1511" t="s">
        <v>1</v>
      </c>
      <c r="H1511">
        <v>1</v>
      </c>
      <c r="I1511" t="s">
        <v>0</v>
      </c>
      <c r="J1511">
        <v>0</v>
      </c>
      <c r="K1511">
        <v>10.5</v>
      </c>
      <c r="L1511" t="s">
        <v>1</v>
      </c>
      <c r="M1511">
        <v>1</v>
      </c>
      <c r="N1511" t="s">
        <v>4866</v>
      </c>
      <c r="O1511">
        <v>1</v>
      </c>
      <c r="P1511" t="str">
        <f>D1511&amp;"-"&amp;F1511&amp;"-"&amp;G1511&amp;"-"&amp;E1511&amp;"-"&amp;H1511</f>
        <v>C2Sigma-9.5-e-0-1</v>
      </c>
      <c r="Q1511" t="str">
        <f>I1511&amp;"-"&amp;K1511&amp;"-"&amp;L1511&amp;"-"&amp;J1511&amp;"-"&amp;M1511</f>
        <v>X2Pi-10.5-e-0-1</v>
      </c>
      <c r="R1511">
        <f>B1511+S1511</f>
        <v>33047.716576007995</v>
      </c>
      <c r="S1511">
        <f>_xlfn.IFNA(VLOOKUP(Q1511,'MARVEL-X'!A$2:I$1400,7,FALSE),VLOOKUP(Q1511,MARVEL!A$2:J$1522,10,FALSE))</f>
        <v>1531.7945760079999</v>
      </c>
      <c r="T1511">
        <f>IF(P1511=P1510,R1511+T1510,R1511)</f>
        <v>264381.52717663697</v>
      </c>
      <c r="U1511">
        <f>IF(P1511=P1510,1+U1510,1)</f>
        <v>8</v>
      </c>
      <c r="V1511">
        <f t="shared" si="23"/>
        <v>33047.690897079621</v>
      </c>
      <c r="W1511" t="str">
        <f>IF(V1511="","",IF(ABS(V1511-R1511)&gt;W$1,ABS(V1511-R1511),""))</f>
        <v/>
      </c>
      <c r="X1511" t="str">
        <f>Y1511&amp;"-"&amp;Z1511&amp;"-"&amp;AC1511&amp;"-"&amp;AD1511&amp;"-"&amp;AG1511</f>
        <v>9.5-e-C-0-0.5</v>
      </c>
      <c r="Y1511">
        <f>F1511</f>
        <v>9.5</v>
      </c>
      <c r="Z1511" s="2" t="str">
        <f>G1511</f>
        <v>e</v>
      </c>
      <c r="AA1511">
        <f>_xlfn.IFNA(VLOOKUP(X1511,'duo-out'!A$2:Q$5000,5,FALSE),E1511+10*(H1511-1)+1+_xlfn.IFNA(VLOOKUP(D1511,states!A$2:C$10,3,FALSE),1))</f>
        <v>101</v>
      </c>
      <c r="AB1511">
        <f>IF(V1511="","",V1511)</f>
        <v>33047.690897079621</v>
      </c>
      <c r="AC1511" s="2" t="str">
        <f>_xlfn.IFNA(VLOOKUP(D1511,states!A$2:C$10,2,FALSE),"XX")</f>
        <v>C</v>
      </c>
      <c r="AD1511">
        <f>E1511</f>
        <v>0</v>
      </c>
      <c r="AE1511">
        <f>_xlfn.IFNA(VLOOKUP(D1511,states!A$2:D$10,4,FALSE),0)</f>
        <v>0</v>
      </c>
      <c r="AF1511">
        <v>0.5</v>
      </c>
      <c r="AG1511">
        <f>IF(AE1511=0,AF1511,IF(AE1511=1,IF(F1511=0.5,0.5,IF(H1511=1,0.5,1.5)),IF(F1511=0.5,0.5,IF(H1511=1,2.5,1.5))))</f>
        <v>0.5</v>
      </c>
      <c r="AH1511" s="7">
        <f>IF(AC1511="XX",0,1/C1511^(1/5)*IF(E1511=0,100,1)/(E1511+1)^(1/4))</f>
        <v>182.05642030260799</v>
      </c>
    </row>
    <row r="1512" spans="1:34">
      <c r="A1512">
        <v>4589</v>
      </c>
      <c r="B1512" s="1">
        <v>31894.77</v>
      </c>
      <c r="C1512" s="6">
        <v>0.2</v>
      </c>
      <c r="D1512" t="s">
        <v>5</v>
      </c>
      <c r="E1512">
        <v>1</v>
      </c>
      <c r="F1512">
        <v>9.5</v>
      </c>
      <c r="G1512" t="s">
        <v>1</v>
      </c>
      <c r="H1512">
        <v>1</v>
      </c>
      <c r="I1512" t="s">
        <v>0</v>
      </c>
      <c r="J1512">
        <v>1</v>
      </c>
      <c r="K1512">
        <v>8.5</v>
      </c>
      <c r="L1512" t="s">
        <v>1</v>
      </c>
      <c r="M1512">
        <v>1</v>
      </c>
      <c r="N1512" t="s">
        <v>4645</v>
      </c>
      <c r="O1512">
        <v>1</v>
      </c>
      <c r="P1512" t="str">
        <f>D1512&amp;"-"&amp;F1512&amp;"-"&amp;G1512&amp;"-"&amp;E1512&amp;"-"&amp;H1512</f>
        <v>C2Sigma-9.5-e-1-1</v>
      </c>
      <c r="Q1512" t="str">
        <f>I1512&amp;"-"&amp;K1512&amp;"-"&amp;L1512&amp;"-"&amp;J1512&amp;"-"&amp;M1512</f>
        <v>X2Pi-8.5-e-1-1</v>
      </c>
      <c r="R1512">
        <f>B1512+S1512</f>
        <v>35591.583750291</v>
      </c>
      <c r="S1512">
        <f>_xlfn.IFNA(VLOOKUP(Q1512,'MARVEL-X'!A$2:I$1400,7,FALSE),VLOOKUP(Q1512,MARVEL!A$2:J$1522,10,FALSE))</f>
        <v>3696.8137502909999</v>
      </c>
      <c r="T1512">
        <f>IF(P1512=P1511,R1512+T1511,R1512)</f>
        <v>35591.583750291</v>
      </c>
      <c r="U1512">
        <f>IF(P1512=P1511,1+U1511,1)</f>
        <v>1</v>
      </c>
      <c r="V1512" t="str">
        <f t="shared" si="23"/>
        <v/>
      </c>
      <c r="W1512" t="str">
        <f>IF(V1512="","",IF(ABS(V1512-R1512)&gt;W$1,ABS(V1512-R1512),""))</f>
        <v/>
      </c>
      <c r="X1512" t="str">
        <f>Y1512&amp;"-"&amp;Z1512&amp;"-"&amp;AC1512&amp;"-"&amp;AD1512&amp;"-"&amp;AG1512</f>
        <v>9.5-e-C-1-0.5</v>
      </c>
      <c r="Y1512">
        <f>F1512</f>
        <v>9.5</v>
      </c>
      <c r="Z1512" s="2" t="str">
        <f>G1512</f>
        <v>e</v>
      </c>
      <c r="AA1512">
        <f>_xlfn.IFNA(VLOOKUP(X1512,'duo-out'!A$2:Q$5000,5,FALSE),E1512+10*(H1512-1)+1+_xlfn.IFNA(VLOOKUP(D1512,states!A$2:C$10,3,FALSE),1))</f>
        <v>102</v>
      </c>
      <c r="AB1512" t="str">
        <f>IF(V1512="","",V1512)</f>
        <v/>
      </c>
      <c r="AC1512" s="2" t="str">
        <f>_xlfn.IFNA(VLOOKUP(D1512,states!A$2:C$10,2,FALSE),"XX")</f>
        <v>C</v>
      </c>
      <c r="AD1512">
        <f>E1512</f>
        <v>1</v>
      </c>
      <c r="AE1512">
        <f>_xlfn.IFNA(VLOOKUP(D1512,states!A$2:D$10,4,FALSE),0)</f>
        <v>0</v>
      </c>
      <c r="AF1512">
        <v>0.5</v>
      </c>
      <c r="AG1512">
        <f>IF(AE1512=0,AF1512,IF(AE1512=1,IF(F1512=0.5,0.5,IF(H1512=1,0.5,1.5)),IF(F1512=0.5,0.5,IF(H1512=1,2.5,1.5))))</f>
        <v>0.5</v>
      </c>
      <c r="AH1512" s="7">
        <f>IF(AC1512="XX",0,1/C1512^(1/5)*IF(E1512=0,100,1)/(E1512+1)^(1/4))</f>
        <v>1.1602097263419568</v>
      </c>
    </row>
    <row r="1513" spans="1:34">
      <c r="A1513">
        <v>4552</v>
      </c>
      <c r="B1513" s="1">
        <v>31655.79</v>
      </c>
      <c r="C1513" s="6">
        <v>0.2</v>
      </c>
      <c r="D1513" t="s">
        <v>5</v>
      </c>
      <c r="E1513">
        <v>1</v>
      </c>
      <c r="F1513">
        <v>9.5</v>
      </c>
      <c r="G1513" t="s">
        <v>1</v>
      </c>
      <c r="H1513">
        <v>1</v>
      </c>
      <c r="I1513" t="s">
        <v>0</v>
      </c>
      <c r="J1513">
        <v>1</v>
      </c>
      <c r="K1513">
        <v>9.5</v>
      </c>
      <c r="L1513" t="s">
        <v>2</v>
      </c>
      <c r="M1513">
        <v>1</v>
      </c>
      <c r="N1513" t="s">
        <v>4608</v>
      </c>
      <c r="O1513">
        <v>1</v>
      </c>
      <c r="P1513" t="str">
        <f>D1513&amp;"-"&amp;F1513&amp;"-"&amp;G1513&amp;"-"&amp;E1513&amp;"-"&amp;H1513</f>
        <v>C2Sigma-9.5-e-1-1</v>
      </c>
      <c r="Q1513" t="str">
        <f>I1513&amp;"-"&amp;K1513&amp;"-"&amp;L1513&amp;"-"&amp;J1513&amp;"-"&amp;M1513</f>
        <v>X2Pi-9.5-f-1-1</v>
      </c>
      <c r="R1513">
        <f>B1513+S1513</f>
        <v>35591.518234887</v>
      </c>
      <c r="S1513">
        <f>_xlfn.IFNA(VLOOKUP(Q1513,'MARVEL-X'!A$2:I$1400,7,FALSE),VLOOKUP(Q1513,MARVEL!A$2:J$1522,10,FALSE))</f>
        <v>3935.7282348869999</v>
      </c>
      <c r="T1513">
        <f>IF(P1513=P1512,R1513+T1512,R1513)</f>
        <v>71183.101985178</v>
      </c>
      <c r="U1513">
        <f>IF(P1513=P1512,1+U1512,1)</f>
        <v>2</v>
      </c>
      <c r="V1513" t="str">
        <f t="shared" si="23"/>
        <v/>
      </c>
      <c r="W1513" t="str">
        <f>IF(V1513="","",IF(ABS(V1513-R1513)&gt;W$1,ABS(V1513-R1513),""))</f>
        <v/>
      </c>
      <c r="X1513" t="str">
        <f>Y1513&amp;"-"&amp;Z1513&amp;"-"&amp;AC1513&amp;"-"&amp;AD1513&amp;"-"&amp;AG1513</f>
        <v>9.5-e-C-1-0.5</v>
      </c>
      <c r="Y1513">
        <f>F1513</f>
        <v>9.5</v>
      </c>
      <c r="Z1513" s="2" t="str">
        <f>G1513</f>
        <v>e</v>
      </c>
      <c r="AA1513">
        <f>_xlfn.IFNA(VLOOKUP(X1513,'duo-out'!A$2:Q$5000,5,FALSE),E1513+10*(H1513-1)+1+_xlfn.IFNA(VLOOKUP(D1513,states!A$2:C$10,3,FALSE),1))</f>
        <v>102</v>
      </c>
      <c r="AB1513" t="str">
        <f>IF(V1513="","",V1513)</f>
        <v/>
      </c>
      <c r="AC1513" s="2" t="str">
        <f>_xlfn.IFNA(VLOOKUP(D1513,states!A$2:C$10,2,FALSE),"XX")</f>
        <v>C</v>
      </c>
      <c r="AD1513">
        <f>E1513</f>
        <v>1</v>
      </c>
      <c r="AE1513">
        <f>_xlfn.IFNA(VLOOKUP(D1513,states!A$2:D$10,4,FALSE),0)</f>
        <v>0</v>
      </c>
      <c r="AF1513">
        <v>0.5</v>
      </c>
      <c r="AG1513">
        <f>IF(AE1513=0,AF1513,IF(AE1513=1,IF(F1513=0.5,0.5,IF(H1513=1,0.5,1.5)),IF(F1513=0.5,0.5,IF(H1513=1,2.5,1.5))))</f>
        <v>0.5</v>
      </c>
      <c r="AH1513" s="7">
        <f>IF(AC1513="XX",0,1/C1513^(1/5)*IF(E1513=0,100,1)/(E1513+1)^(1/4))</f>
        <v>1.1602097263419568</v>
      </c>
    </row>
    <row r="1514" spans="1:34">
      <c r="A1514">
        <v>4516</v>
      </c>
      <c r="B1514" s="1">
        <v>31384.91</v>
      </c>
      <c r="C1514" s="6">
        <v>0.2</v>
      </c>
      <c r="D1514" t="s">
        <v>5</v>
      </c>
      <c r="E1514">
        <v>1</v>
      </c>
      <c r="F1514">
        <v>9.5</v>
      </c>
      <c r="G1514" t="s">
        <v>1</v>
      </c>
      <c r="H1514">
        <v>1</v>
      </c>
      <c r="I1514" t="s">
        <v>0</v>
      </c>
      <c r="J1514">
        <v>1</v>
      </c>
      <c r="K1514">
        <v>10.5</v>
      </c>
      <c r="L1514" t="s">
        <v>1</v>
      </c>
      <c r="M1514">
        <v>1</v>
      </c>
      <c r="N1514" t="s">
        <v>4572</v>
      </c>
      <c r="O1514">
        <v>1</v>
      </c>
      <c r="P1514" t="str">
        <f>D1514&amp;"-"&amp;F1514&amp;"-"&amp;G1514&amp;"-"&amp;E1514&amp;"-"&amp;H1514</f>
        <v>C2Sigma-9.5-e-1-1</v>
      </c>
      <c r="Q1514" t="str">
        <f>I1514&amp;"-"&amp;K1514&amp;"-"&amp;L1514&amp;"-"&amp;J1514&amp;"-"&amp;M1514</f>
        <v>X2Pi-10.5-e-1-1</v>
      </c>
      <c r="R1514">
        <f>B1514+S1514</f>
        <v>35591.513439763999</v>
      </c>
      <c r="S1514">
        <f>_xlfn.IFNA(VLOOKUP(Q1514,'MARVEL-X'!A$2:I$1400,7,FALSE),VLOOKUP(Q1514,MARVEL!A$2:J$1522,10,FALSE))</f>
        <v>4206.6034397639996</v>
      </c>
      <c r="T1514">
        <f>IF(P1514=P1513,R1514+T1513,R1514)</f>
        <v>106774.61542494199</v>
      </c>
      <c r="U1514">
        <f>IF(P1514=P1513,1+U1513,1)</f>
        <v>3</v>
      </c>
      <c r="V1514" t="str">
        <f t="shared" si="23"/>
        <v/>
      </c>
      <c r="W1514" t="str">
        <f>IF(V1514="","",IF(ABS(V1514-R1514)&gt;W$1,ABS(V1514-R1514),""))</f>
        <v/>
      </c>
      <c r="X1514" t="str">
        <f>Y1514&amp;"-"&amp;Z1514&amp;"-"&amp;AC1514&amp;"-"&amp;AD1514&amp;"-"&amp;AG1514</f>
        <v>9.5-e-C-1-0.5</v>
      </c>
      <c r="Y1514">
        <f>F1514</f>
        <v>9.5</v>
      </c>
      <c r="Z1514" s="2" t="str">
        <f>G1514</f>
        <v>e</v>
      </c>
      <c r="AA1514">
        <f>_xlfn.IFNA(VLOOKUP(X1514,'duo-out'!A$2:Q$5000,5,FALSE),E1514+10*(H1514-1)+1+_xlfn.IFNA(VLOOKUP(D1514,states!A$2:C$10,3,FALSE),1))</f>
        <v>102</v>
      </c>
      <c r="AB1514" t="str">
        <f>IF(V1514="","",V1514)</f>
        <v/>
      </c>
      <c r="AC1514" s="2" t="str">
        <f>_xlfn.IFNA(VLOOKUP(D1514,states!A$2:C$10,2,FALSE),"XX")</f>
        <v>C</v>
      </c>
      <c r="AD1514">
        <f>E1514</f>
        <v>1</v>
      </c>
      <c r="AE1514">
        <f>_xlfn.IFNA(VLOOKUP(D1514,states!A$2:D$10,4,FALSE),0)</f>
        <v>0</v>
      </c>
      <c r="AF1514">
        <v>0.5</v>
      </c>
      <c r="AG1514">
        <f>IF(AE1514=0,AF1514,IF(AE1514=1,IF(F1514=0.5,0.5,IF(H1514=1,0.5,1.5)),IF(F1514=0.5,0.5,IF(H1514=1,2.5,1.5))))</f>
        <v>0.5</v>
      </c>
      <c r="AH1514" s="7">
        <f>IF(AC1514="XX",0,1/C1514^(1/5)*IF(E1514=0,100,1)/(E1514+1)^(1/4))</f>
        <v>1.1602097263419568</v>
      </c>
    </row>
    <row r="1515" spans="1:34">
      <c r="A1515">
        <v>4886</v>
      </c>
      <c r="B1515" s="1">
        <v>31384.99</v>
      </c>
      <c r="C1515" s="6">
        <v>0.5</v>
      </c>
      <c r="D1515" t="s">
        <v>5</v>
      </c>
      <c r="E1515">
        <v>1</v>
      </c>
      <c r="F1515">
        <v>9.5</v>
      </c>
      <c r="G1515" t="s">
        <v>1</v>
      </c>
      <c r="H1515">
        <v>1</v>
      </c>
      <c r="I1515" t="s">
        <v>0</v>
      </c>
      <c r="J1515">
        <v>1</v>
      </c>
      <c r="K1515">
        <v>10.5</v>
      </c>
      <c r="L1515" t="s">
        <v>1</v>
      </c>
      <c r="M1515">
        <v>1</v>
      </c>
      <c r="N1515" t="s">
        <v>4942</v>
      </c>
      <c r="O1515">
        <v>1</v>
      </c>
      <c r="P1515" t="str">
        <f>D1515&amp;"-"&amp;F1515&amp;"-"&amp;G1515&amp;"-"&amp;E1515&amp;"-"&amp;H1515</f>
        <v>C2Sigma-9.5-e-1-1</v>
      </c>
      <c r="Q1515" t="str">
        <f>I1515&amp;"-"&amp;K1515&amp;"-"&amp;L1515&amp;"-"&amp;J1515&amp;"-"&amp;M1515</f>
        <v>X2Pi-10.5-e-1-1</v>
      </c>
      <c r="R1515">
        <f>B1515+S1515</f>
        <v>35591.593439764001</v>
      </c>
      <c r="S1515">
        <f>_xlfn.IFNA(VLOOKUP(Q1515,'MARVEL-X'!A$2:I$1400,7,FALSE),VLOOKUP(Q1515,MARVEL!A$2:J$1522,10,FALSE))</f>
        <v>4206.6034397639996</v>
      </c>
      <c r="T1515">
        <f>IF(P1515=P1514,R1515+T1514,R1515)</f>
        <v>142366.20886470599</v>
      </c>
      <c r="U1515">
        <f>IF(P1515=P1514,1+U1514,1)</f>
        <v>4</v>
      </c>
      <c r="V1515" t="str">
        <f t="shared" si="23"/>
        <v/>
      </c>
      <c r="W1515" t="str">
        <f>IF(V1515="","",IF(ABS(V1515-R1515)&gt;W$1,ABS(V1515-R1515),""))</f>
        <v/>
      </c>
      <c r="X1515" t="str">
        <f>Y1515&amp;"-"&amp;Z1515&amp;"-"&amp;AC1515&amp;"-"&amp;AD1515&amp;"-"&amp;AG1515</f>
        <v>9.5-e-C-1-0.5</v>
      </c>
      <c r="Y1515">
        <f>F1515</f>
        <v>9.5</v>
      </c>
      <c r="Z1515" s="2" t="str">
        <f>G1515</f>
        <v>e</v>
      </c>
      <c r="AA1515">
        <f>_xlfn.IFNA(VLOOKUP(X1515,'duo-out'!A$2:Q$5000,5,FALSE),E1515+10*(H1515-1)+1+_xlfn.IFNA(VLOOKUP(D1515,states!A$2:C$10,3,FALSE),1))</f>
        <v>102</v>
      </c>
      <c r="AB1515" t="str">
        <f>IF(V1515="","",V1515)</f>
        <v/>
      </c>
      <c r="AC1515" s="2" t="str">
        <f>_xlfn.IFNA(VLOOKUP(D1515,states!A$2:C$10,2,FALSE),"XX")</f>
        <v>C</v>
      </c>
      <c r="AD1515">
        <f>E1515</f>
        <v>1</v>
      </c>
      <c r="AE1515">
        <f>_xlfn.IFNA(VLOOKUP(D1515,states!A$2:D$10,4,FALSE),0)</f>
        <v>0</v>
      </c>
      <c r="AF1515">
        <v>0.5</v>
      </c>
      <c r="AG1515">
        <f>IF(AE1515=0,AF1515,IF(AE1515=1,IF(F1515=0.5,0.5,IF(H1515=1,0.5,1.5)),IF(F1515=0.5,0.5,IF(H1515=1,2.5,1.5))))</f>
        <v>0.5</v>
      </c>
      <c r="AH1515" s="7">
        <f>IF(AC1515="XX",0,1/C1515^(1/5)*IF(E1515=0,100,1)/(E1515+1)^(1/4))</f>
        <v>0.96593632892484571</v>
      </c>
    </row>
    <row r="1516" spans="1:34">
      <c r="A1516">
        <v>4942</v>
      </c>
      <c r="B1516" s="1">
        <v>31894.77</v>
      </c>
      <c r="C1516" s="6">
        <v>0.05</v>
      </c>
      <c r="D1516" t="s">
        <v>5</v>
      </c>
      <c r="E1516">
        <v>1</v>
      </c>
      <c r="F1516">
        <v>9.5</v>
      </c>
      <c r="G1516" t="s">
        <v>1</v>
      </c>
      <c r="H1516">
        <v>1</v>
      </c>
      <c r="I1516" t="s">
        <v>0</v>
      </c>
      <c r="J1516">
        <v>1</v>
      </c>
      <c r="K1516">
        <v>8.5</v>
      </c>
      <c r="L1516" t="s">
        <v>1</v>
      </c>
      <c r="M1516">
        <v>1</v>
      </c>
      <c r="N1516" t="s">
        <v>4998</v>
      </c>
      <c r="O1516">
        <v>1</v>
      </c>
      <c r="P1516" t="str">
        <f>D1516&amp;"-"&amp;F1516&amp;"-"&amp;G1516&amp;"-"&amp;E1516&amp;"-"&amp;H1516</f>
        <v>C2Sigma-9.5-e-1-1</v>
      </c>
      <c r="Q1516" t="str">
        <f>I1516&amp;"-"&amp;K1516&amp;"-"&amp;L1516&amp;"-"&amp;J1516&amp;"-"&amp;M1516</f>
        <v>X2Pi-8.5-e-1-1</v>
      </c>
      <c r="R1516">
        <f>B1516+S1516</f>
        <v>35591.583750291</v>
      </c>
      <c r="S1516">
        <f>_xlfn.IFNA(VLOOKUP(Q1516,'MARVEL-X'!A$2:I$1400,7,FALSE),VLOOKUP(Q1516,MARVEL!A$2:J$1522,10,FALSE))</f>
        <v>3696.8137502909999</v>
      </c>
      <c r="T1516">
        <f>IF(P1516=P1515,R1516+T1515,R1516)</f>
        <v>177957.79261499699</v>
      </c>
      <c r="U1516">
        <f>IF(P1516=P1515,1+U1515,1)</f>
        <v>5</v>
      </c>
      <c r="V1516" t="str">
        <f t="shared" si="23"/>
        <v/>
      </c>
      <c r="W1516" t="str">
        <f>IF(V1516="","",IF(ABS(V1516-R1516)&gt;W$1,ABS(V1516-R1516),""))</f>
        <v/>
      </c>
      <c r="X1516" t="str">
        <f>Y1516&amp;"-"&amp;Z1516&amp;"-"&amp;AC1516&amp;"-"&amp;AD1516&amp;"-"&amp;AG1516</f>
        <v>9.5-e-C-1-0.5</v>
      </c>
      <c r="Y1516">
        <f>F1516</f>
        <v>9.5</v>
      </c>
      <c r="Z1516" s="2" t="str">
        <f>G1516</f>
        <v>e</v>
      </c>
      <c r="AA1516">
        <f>_xlfn.IFNA(VLOOKUP(X1516,'duo-out'!A$2:Q$5000,5,FALSE),E1516+10*(H1516-1)+1+_xlfn.IFNA(VLOOKUP(D1516,states!A$2:C$10,3,FALSE),1))</f>
        <v>102</v>
      </c>
      <c r="AB1516" t="str">
        <f>IF(V1516="","",V1516)</f>
        <v/>
      </c>
      <c r="AC1516" s="2" t="str">
        <f>_xlfn.IFNA(VLOOKUP(D1516,states!A$2:C$10,2,FALSE),"XX")</f>
        <v>C</v>
      </c>
      <c r="AD1516">
        <f>E1516</f>
        <v>1</v>
      </c>
      <c r="AE1516">
        <f>_xlfn.IFNA(VLOOKUP(D1516,states!A$2:D$10,4,FALSE),0)</f>
        <v>0</v>
      </c>
      <c r="AF1516">
        <v>0.5</v>
      </c>
      <c r="AG1516">
        <f>IF(AE1516=0,AF1516,IF(AE1516=1,IF(F1516=0.5,0.5,IF(H1516=1,0.5,1.5)),IF(F1516=0.5,0.5,IF(H1516=1,2.5,1.5))))</f>
        <v>0.5</v>
      </c>
      <c r="AH1516" s="7">
        <f>IF(AC1516="XX",0,1/C1516^(1/5)*IF(E1516=0,100,1)/(E1516+1)^(1/4))</f>
        <v>1.5309059120638666</v>
      </c>
    </row>
    <row r="1517" spans="1:34">
      <c r="A1517">
        <v>4913</v>
      </c>
      <c r="B1517" s="1">
        <v>31655.857</v>
      </c>
      <c r="C1517" s="6">
        <v>0.05</v>
      </c>
      <c r="D1517" t="s">
        <v>5</v>
      </c>
      <c r="E1517">
        <v>1</v>
      </c>
      <c r="F1517">
        <v>9.5</v>
      </c>
      <c r="G1517" t="s">
        <v>1</v>
      </c>
      <c r="H1517">
        <v>1</v>
      </c>
      <c r="I1517" t="s">
        <v>0</v>
      </c>
      <c r="J1517">
        <v>1</v>
      </c>
      <c r="K1517">
        <v>9.5</v>
      </c>
      <c r="L1517" t="s">
        <v>2</v>
      </c>
      <c r="M1517">
        <v>1</v>
      </c>
      <c r="N1517" t="s">
        <v>4969</v>
      </c>
      <c r="O1517">
        <v>1</v>
      </c>
      <c r="P1517" t="str">
        <f>D1517&amp;"-"&amp;F1517&amp;"-"&amp;G1517&amp;"-"&amp;E1517&amp;"-"&amp;H1517</f>
        <v>C2Sigma-9.5-e-1-1</v>
      </c>
      <c r="Q1517" t="str">
        <f>I1517&amp;"-"&amp;K1517&amp;"-"&amp;L1517&amp;"-"&amp;J1517&amp;"-"&amp;M1517</f>
        <v>X2Pi-9.5-f-1-1</v>
      </c>
      <c r="R1517">
        <f>B1517+S1517</f>
        <v>35591.585234887003</v>
      </c>
      <c r="S1517">
        <f>_xlfn.IFNA(VLOOKUP(Q1517,'MARVEL-X'!A$2:I$1400,7,FALSE),VLOOKUP(Q1517,MARVEL!A$2:J$1522,10,FALSE))</f>
        <v>3935.7282348869999</v>
      </c>
      <c r="T1517">
        <f>IF(P1517=P1516,R1517+T1516,R1517)</f>
        <v>213549.37784988398</v>
      </c>
      <c r="U1517">
        <f>IF(P1517=P1516,1+U1516,1)</f>
        <v>6</v>
      </c>
      <c r="V1517">
        <f t="shared" si="23"/>
        <v>35591.562974980661</v>
      </c>
      <c r="W1517" t="str">
        <f>IF(V1517="","",IF(ABS(V1517-R1517)&gt;W$1,ABS(V1517-R1517),""))</f>
        <v/>
      </c>
      <c r="X1517" t="str">
        <f>Y1517&amp;"-"&amp;Z1517&amp;"-"&amp;AC1517&amp;"-"&amp;AD1517&amp;"-"&amp;AG1517</f>
        <v>9.5-e-C-1-0.5</v>
      </c>
      <c r="Y1517">
        <f>F1517</f>
        <v>9.5</v>
      </c>
      <c r="Z1517" s="2" t="str">
        <f>G1517</f>
        <v>e</v>
      </c>
      <c r="AA1517">
        <f>_xlfn.IFNA(VLOOKUP(X1517,'duo-out'!A$2:Q$5000,5,FALSE),E1517+10*(H1517-1)+1+_xlfn.IFNA(VLOOKUP(D1517,states!A$2:C$10,3,FALSE),1))</f>
        <v>102</v>
      </c>
      <c r="AB1517">
        <f>IF(V1517="","",V1517)</f>
        <v>35591.562974980661</v>
      </c>
      <c r="AC1517" s="2" t="str">
        <f>_xlfn.IFNA(VLOOKUP(D1517,states!A$2:C$10,2,FALSE),"XX")</f>
        <v>C</v>
      </c>
      <c r="AD1517">
        <f>E1517</f>
        <v>1</v>
      </c>
      <c r="AE1517">
        <f>_xlfn.IFNA(VLOOKUP(D1517,states!A$2:D$10,4,FALSE),0)</f>
        <v>0</v>
      </c>
      <c r="AF1517">
        <v>0.5</v>
      </c>
      <c r="AG1517">
        <f>IF(AE1517=0,AF1517,IF(AE1517=1,IF(F1517=0.5,0.5,IF(H1517=1,0.5,1.5)),IF(F1517=0.5,0.5,IF(H1517=1,2.5,1.5))))</f>
        <v>0.5</v>
      </c>
      <c r="AH1517" s="7">
        <f>IF(AC1517="XX",0,1/C1517^(1/5)*IF(E1517=0,100,1)/(E1517+1)^(1/4))</f>
        <v>1.5309059120638666</v>
      </c>
    </row>
    <row r="1518" spans="1:34">
      <c r="A1518">
        <v>5004</v>
      </c>
      <c r="B1518" s="1">
        <v>31611.1787</v>
      </c>
      <c r="C1518" s="6">
        <v>5.0000000000000001E-3</v>
      </c>
      <c r="D1518" t="s">
        <v>5</v>
      </c>
      <c r="E1518">
        <v>2</v>
      </c>
      <c r="F1518">
        <v>9.5</v>
      </c>
      <c r="G1518" t="s">
        <v>1</v>
      </c>
      <c r="H1518">
        <v>1</v>
      </c>
      <c r="I1518" t="s">
        <v>0</v>
      </c>
      <c r="J1518">
        <v>2</v>
      </c>
      <c r="K1518">
        <v>8.5</v>
      </c>
      <c r="L1518" t="s">
        <v>1</v>
      </c>
      <c r="M1518">
        <v>1</v>
      </c>
      <c r="N1518" t="s">
        <v>5060</v>
      </c>
      <c r="O1518">
        <v>1</v>
      </c>
      <c r="P1518" t="str">
        <f>D1518&amp;"-"&amp;F1518&amp;"-"&amp;G1518&amp;"-"&amp;E1518&amp;"-"&amp;H1518</f>
        <v>C2Sigma-9.5-e-2-1</v>
      </c>
      <c r="Q1518" t="str">
        <f>I1518&amp;"-"&amp;K1518&amp;"-"&amp;L1518&amp;"-"&amp;J1518&amp;"-"&amp;M1518</f>
        <v>X2Pi-8.5-e-2-1</v>
      </c>
      <c r="R1518">
        <f>B1518+S1518</f>
        <v>37877.080339246</v>
      </c>
      <c r="S1518">
        <f>_xlfn.IFNA(VLOOKUP(Q1518,'MARVEL-X'!A$2:I$1400,7,FALSE),VLOOKUP(Q1518,MARVEL!A$2:J$1522,10,FALSE))</f>
        <v>6265.9016392459998</v>
      </c>
      <c r="T1518">
        <f>IF(P1518=P1517,R1518+T1517,R1518)</f>
        <v>37877.080339246</v>
      </c>
      <c r="U1518">
        <f>IF(P1518=P1517,1+U1517,1)</f>
        <v>1</v>
      </c>
      <c r="V1518" t="str">
        <f t="shared" si="23"/>
        <v/>
      </c>
      <c r="W1518" t="str">
        <f>IF(V1518="","",IF(ABS(V1518-R1518)&gt;W$1,ABS(V1518-R1518),""))</f>
        <v/>
      </c>
      <c r="X1518" t="str">
        <f>Y1518&amp;"-"&amp;Z1518&amp;"-"&amp;AC1518&amp;"-"&amp;AD1518&amp;"-"&amp;AG1518</f>
        <v>9.5-e-C-2-0.5</v>
      </c>
      <c r="Y1518">
        <f>F1518</f>
        <v>9.5</v>
      </c>
      <c r="Z1518" s="2" t="str">
        <f>G1518</f>
        <v>e</v>
      </c>
      <c r="AA1518">
        <f>_xlfn.IFNA(VLOOKUP(X1518,'duo-out'!A$2:Q$5000,5,FALSE),E1518+10*(H1518-1)+1+_xlfn.IFNA(VLOOKUP(D1518,states!A$2:C$10,3,FALSE),1))</f>
        <v>103</v>
      </c>
      <c r="AB1518" t="str">
        <f>IF(V1518="","",V1518)</f>
        <v/>
      </c>
      <c r="AC1518" s="2" t="str">
        <f>_xlfn.IFNA(VLOOKUP(D1518,states!A$2:C$10,2,FALSE),"XX")</f>
        <v>C</v>
      </c>
      <c r="AD1518">
        <f>E1518</f>
        <v>2</v>
      </c>
      <c r="AE1518">
        <f>_xlfn.IFNA(VLOOKUP(D1518,states!A$2:D$10,4,FALSE),0)</f>
        <v>0</v>
      </c>
      <c r="AF1518">
        <v>0.5</v>
      </c>
      <c r="AG1518">
        <f>IF(AE1518=0,AF1518,IF(AE1518=1,IF(F1518=0.5,0.5,IF(H1518=1,0.5,1.5)),IF(F1518=0.5,0.5,IF(H1518=1,2.5,1.5))))</f>
        <v>0.5</v>
      </c>
      <c r="AH1518" s="7">
        <f>IF(AC1518="XX",0,1/C1518^(1/5)*IF(E1518=0,100,1)/(E1518+1)^(1/4))</f>
        <v>2.1924297443889911</v>
      </c>
    </row>
    <row r="1519" spans="1:34">
      <c r="A1519">
        <v>4985</v>
      </c>
      <c r="B1519" s="1">
        <v>31381.635999999999</v>
      </c>
      <c r="C1519" s="6">
        <v>8.4900000000000003E-2</v>
      </c>
      <c r="D1519" t="s">
        <v>5</v>
      </c>
      <c r="E1519">
        <v>2</v>
      </c>
      <c r="F1519">
        <v>9.5</v>
      </c>
      <c r="G1519" t="s">
        <v>1</v>
      </c>
      <c r="H1519">
        <v>1</v>
      </c>
      <c r="I1519" t="s">
        <v>0</v>
      </c>
      <c r="J1519">
        <v>2</v>
      </c>
      <c r="K1519">
        <v>9.5</v>
      </c>
      <c r="L1519" t="s">
        <v>2</v>
      </c>
      <c r="M1519">
        <v>1</v>
      </c>
      <c r="N1519" t="s">
        <v>5041</v>
      </c>
      <c r="O1519">
        <v>1</v>
      </c>
      <c r="P1519" t="str">
        <f>D1519&amp;"-"&amp;F1519&amp;"-"&amp;G1519&amp;"-"&amp;E1519&amp;"-"&amp;H1519</f>
        <v>C2Sigma-9.5-e-2-1</v>
      </c>
      <c r="Q1519" t="str">
        <f>I1519&amp;"-"&amp;K1519&amp;"-"&amp;L1519&amp;"-"&amp;J1519&amp;"-"&amp;M1519</f>
        <v>X2Pi-9.5-f-2-1</v>
      </c>
      <c r="R1519">
        <f>B1519+S1519</f>
        <v>37877.155803196001</v>
      </c>
      <c r="S1519">
        <f>_xlfn.IFNA(VLOOKUP(Q1519,'MARVEL-X'!A$2:I$1400,7,FALSE),VLOOKUP(Q1519,MARVEL!A$2:J$1522,10,FALSE))</f>
        <v>6495.5198031959999</v>
      </c>
      <c r="T1519">
        <f>IF(P1519=P1518,R1519+T1518,R1519)</f>
        <v>75754.236142442009</v>
      </c>
      <c r="U1519">
        <f>IF(P1519=P1518,1+U1518,1)</f>
        <v>2</v>
      </c>
      <c r="V1519" t="str">
        <f t="shared" si="23"/>
        <v/>
      </c>
      <c r="W1519" t="str">
        <f>IF(V1519="","",IF(ABS(V1519-R1519)&gt;W$1,ABS(V1519-R1519),""))</f>
        <v/>
      </c>
      <c r="X1519" t="str">
        <f>Y1519&amp;"-"&amp;Z1519&amp;"-"&amp;AC1519&amp;"-"&amp;AD1519&amp;"-"&amp;AG1519</f>
        <v>9.5-e-C-2-0.5</v>
      </c>
      <c r="Y1519">
        <f>F1519</f>
        <v>9.5</v>
      </c>
      <c r="Z1519" s="2" t="str">
        <f>G1519</f>
        <v>e</v>
      </c>
      <c r="AA1519">
        <f>_xlfn.IFNA(VLOOKUP(X1519,'duo-out'!A$2:Q$5000,5,FALSE),E1519+10*(H1519-1)+1+_xlfn.IFNA(VLOOKUP(D1519,states!A$2:C$10,3,FALSE),1))</f>
        <v>103</v>
      </c>
      <c r="AB1519" t="str">
        <f>IF(V1519="","",V1519)</f>
        <v/>
      </c>
      <c r="AC1519" s="2" t="str">
        <f>_xlfn.IFNA(VLOOKUP(D1519,states!A$2:C$10,2,FALSE),"XX")</f>
        <v>C</v>
      </c>
      <c r="AD1519">
        <f>E1519</f>
        <v>2</v>
      </c>
      <c r="AE1519">
        <f>_xlfn.IFNA(VLOOKUP(D1519,states!A$2:D$10,4,FALSE),0)</f>
        <v>0</v>
      </c>
      <c r="AF1519">
        <v>0.5</v>
      </c>
      <c r="AG1519">
        <f>IF(AE1519=0,AF1519,IF(AE1519=1,IF(F1519=0.5,0.5,IF(H1519=1,0.5,1.5)),IF(F1519=0.5,0.5,IF(H1519=1,2.5,1.5))))</f>
        <v>0.5</v>
      </c>
      <c r="AH1519" s="7">
        <f>IF(AC1519="XX",0,1/C1519^(1/5)*IF(E1519=0,100,1)/(E1519+1)^(1/4))</f>
        <v>1.2443373820292807</v>
      </c>
    </row>
    <row r="1520" spans="1:34">
      <c r="A1520">
        <v>4966</v>
      </c>
      <c r="B1520" s="1">
        <v>31121.297999999999</v>
      </c>
      <c r="C1520" s="6">
        <v>5.8009999999999999E-2</v>
      </c>
      <c r="D1520" t="s">
        <v>5</v>
      </c>
      <c r="E1520">
        <v>2</v>
      </c>
      <c r="F1520">
        <v>9.5</v>
      </c>
      <c r="G1520" t="s">
        <v>1</v>
      </c>
      <c r="H1520">
        <v>1</v>
      </c>
      <c r="I1520" t="s">
        <v>0</v>
      </c>
      <c r="J1520">
        <v>2</v>
      </c>
      <c r="K1520">
        <v>10.5</v>
      </c>
      <c r="L1520" t="s">
        <v>1</v>
      </c>
      <c r="M1520">
        <v>1</v>
      </c>
      <c r="N1520" t="s">
        <v>5022</v>
      </c>
      <c r="O1520">
        <v>1</v>
      </c>
      <c r="P1520" t="str">
        <f>D1520&amp;"-"&amp;F1520&amp;"-"&amp;G1520&amp;"-"&amp;E1520&amp;"-"&amp;H1520</f>
        <v>C2Sigma-9.5-e-2-1</v>
      </c>
      <c r="Q1520" t="str">
        <f>I1520&amp;"-"&amp;K1520&amp;"-"&amp;L1520&amp;"-"&amp;J1520&amp;"-"&amp;M1520</f>
        <v>X2Pi-10.5-e-2-1</v>
      </c>
      <c r="R1520">
        <f>B1520+S1520</f>
        <v>37877.131707585999</v>
      </c>
      <c r="S1520">
        <f>_xlfn.IFNA(VLOOKUP(Q1520,'MARVEL-X'!A$2:I$1400,7,FALSE),VLOOKUP(Q1520,MARVEL!A$2:J$1522,10,FALSE))</f>
        <v>6755.8337075859999</v>
      </c>
      <c r="T1520">
        <f>IF(P1520=P1519,R1520+T1519,R1520)</f>
        <v>113631.36785002801</v>
      </c>
      <c r="U1520">
        <f>IF(P1520=P1519,1+U1519,1)</f>
        <v>3</v>
      </c>
      <c r="V1520" t="str">
        <f t="shared" si="23"/>
        <v/>
      </c>
      <c r="W1520" t="str">
        <f>IF(V1520="","",IF(ABS(V1520-R1520)&gt;W$1,ABS(V1520-R1520),""))</f>
        <v/>
      </c>
      <c r="X1520" t="str">
        <f>Y1520&amp;"-"&amp;Z1520&amp;"-"&amp;AC1520&amp;"-"&amp;AD1520&amp;"-"&amp;AG1520</f>
        <v>9.5-e-C-2-0.5</v>
      </c>
      <c r="Y1520">
        <f>F1520</f>
        <v>9.5</v>
      </c>
      <c r="Z1520" s="2" t="str">
        <f>G1520</f>
        <v>e</v>
      </c>
      <c r="AA1520">
        <f>_xlfn.IFNA(VLOOKUP(X1520,'duo-out'!A$2:Q$5000,5,FALSE),E1520+10*(H1520-1)+1+_xlfn.IFNA(VLOOKUP(D1520,states!A$2:C$10,3,FALSE),1))</f>
        <v>103</v>
      </c>
      <c r="AB1520" t="str">
        <f>IF(V1520="","",V1520)</f>
        <v/>
      </c>
      <c r="AC1520" s="2" t="str">
        <f>_xlfn.IFNA(VLOOKUP(D1520,states!A$2:C$10,2,FALSE),"XX")</f>
        <v>C</v>
      </c>
      <c r="AD1520">
        <f>E1520</f>
        <v>2</v>
      </c>
      <c r="AE1520">
        <f>_xlfn.IFNA(VLOOKUP(D1520,states!A$2:D$10,4,FALSE),0)</f>
        <v>0</v>
      </c>
      <c r="AF1520">
        <v>0.5</v>
      </c>
      <c r="AG1520">
        <f>IF(AE1520=0,AF1520,IF(AE1520=1,IF(F1520=0.5,0.5,IF(H1520=1,0.5,1.5)),IF(F1520=0.5,0.5,IF(H1520=1,2.5,1.5))))</f>
        <v>0.5</v>
      </c>
      <c r="AH1520" s="7">
        <f>IF(AC1520="XX",0,1/C1520^(1/5)*IF(E1520=0,100,1)/(E1520+1)^(1/4))</f>
        <v>1.3428240572966919</v>
      </c>
    </row>
    <row r="1521" spans="1:34">
      <c r="A1521">
        <v>6334</v>
      </c>
      <c r="B1521" s="1">
        <v>31121.54</v>
      </c>
      <c r="C1521" s="6">
        <v>0.5</v>
      </c>
      <c r="D1521" t="s">
        <v>5</v>
      </c>
      <c r="E1521">
        <v>2</v>
      </c>
      <c r="F1521">
        <v>9.5</v>
      </c>
      <c r="G1521" t="s">
        <v>1</v>
      </c>
      <c r="H1521">
        <v>1</v>
      </c>
      <c r="I1521" t="s">
        <v>0</v>
      </c>
      <c r="J1521">
        <v>2</v>
      </c>
      <c r="K1521">
        <v>10.5</v>
      </c>
      <c r="L1521" t="s">
        <v>1</v>
      </c>
      <c r="M1521">
        <v>1</v>
      </c>
      <c r="N1521" t="s">
        <v>6390</v>
      </c>
      <c r="O1521">
        <v>1</v>
      </c>
      <c r="P1521" t="str">
        <f>D1521&amp;"-"&amp;F1521&amp;"-"&amp;G1521&amp;"-"&amp;E1521&amp;"-"&amp;H1521</f>
        <v>C2Sigma-9.5-e-2-1</v>
      </c>
      <c r="Q1521" t="str">
        <f>I1521&amp;"-"&amp;K1521&amp;"-"&amp;L1521&amp;"-"&amp;J1521&amp;"-"&amp;M1521</f>
        <v>X2Pi-10.5-e-2-1</v>
      </c>
      <c r="R1521">
        <f>B1521+S1521</f>
        <v>37877.373707585997</v>
      </c>
      <c r="S1521">
        <f>_xlfn.IFNA(VLOOKUP(Q1521,'MARVEL-X'!A$2:I$1400,7,FALSE),VLOOKUP(Q1521,MARVEL!A$2:J$1522,10,FALSE))</f>
        <v>6755.8337075859999</v>
      </c>
      <c r="T1521">
        <f>IF(P1521=P1520,R1521+T1520,R1521)</f>
        <v>151508.741557614</v>
      </c>
      <c r="U1521">
        <f>IF(P1521=P1520,1+U1520,1)</f>
        <v>4</v>
      </c>
      <c r="V1521" t="str">
        <f t="shared" si="23"/>
        <v/>
      </c>
      <c r="W1521" t="str">
        <f>IF(V1521="","",IF(ABS(V1521-R1521)&gt;W$1,ABS(V1521-R1521),""))</f>
        <v/>
      </c>
      <c r="X1521" t="str">
        <f>Y1521&amp;"-"&amp;Z1521&amp;"-"&amp;AC1521&amp;"-"&amp;AD1521&amp;"-"&amp;AG1521</f>
        <v>9.5-e-C-2-0.5</v>
      </c>
      <c r="Y1521">
        <f>F1521</f>
        <v>9.5</v>
      </c>
      <c r="Z1521" s="2" t="str">
        <f>G1521</f>
        <v>e</v>
      </c>
      <c r="AA1521">
        <f>_xlfn.IFNA(VLOOKUP(X1521,'duo-out'!A$2:Q$5000,5,FALSE),E1521+10*(H1521-1)+1+_xlfn.IFNA(VLOOKUP(D1521,states!A$2:C$10,3,FALSE),1))</f>
        <v>103</v>
      </c>
      <c r="AB1521" t="str">
        <f>IF(V1521="","",V1521)</f>
        <v/>
      </c>
      <c r="AC1521" s="2" t="str">
        <f>_xlfn.IFNA(VLOOKUP(D1521,states!A$2:C$10,2,FALSE),"XX")</f>
        <v>C</v>
      </c>
      <c r="AD1521">
        <f>E1521</f>
        <v>2</v>
      </c>
      <c r="AE1521">
        <f>_xlfn.IFNA(VLOOKUP(D1521,states!A$2:D$10,4,FALSE),0)</f>
        <v>0</v>
      </c>
      <c r="AF1521">
        <v>0.5</v>
      </c>
      <c r="AG1521">
        <f>IF(AE1521=0,AF1521,IF(AE1521=1,IF(F1521=0.5,0.5,IF(H1521=1,0.5,1.5)),IF(F1521=0.5,0.5,IF(H1521=1,2.5,1.5))))</f>
        <v>0.5</v>
      </c>
      <c r="AH1521" s="7">
        <f>IF(AC1521="XX",0,1/C1521^(1/5)*IF(E1521=0,100,1)/(E1521+1)^(1/4))</f>
        <v>0.87282200217602857</v>
      </c>
    </row>
    <row r="1522" spans="1:34">
      <c r="A1522">
        <v>6330</v>
      </c>
      <c r="B1522" s="1">
        <v>31381.79</v>
      </c>
      <c r="C1522" s="6">
        <v>0.5</v>
      </c>
      <c r="D1522" t="s">
        <v>5</v>
      </c>
      <c r="E1522">
        <v>2</v>
      </c>
      <c r="F1522">
        <v>9.5</v>
      </c>
      <c r="G1522" t="s">
        <v>1</v>
      </c>
      <c r="H1522">
        <v>1</v>
      </c>
      <c r="I1522" t="s">
        <v>0</v>
      </c>
      <c r="J1522">
        <v>2</v>
      </c>
      <c r="K1522">
        <v>9.5</v>
      </c>
      <c r="L1522" t="s">
        <v>2</v>
      </c>
      <c r="M1522">
        <v>1</v>
      </c>
      <c r="N1522" t="s">
        <v>6386</v>
      </c>
      <c r="O1522">
        <v>1</v>
      </c>
      <c r="P1522" t="str">
        <f>D1522&amp;"-"&amp;F1522&amp;"-"&amp;G1522&amp;"-"&amp;E1522&amp;"-"&amp;H1522</f>
        <v>C2Sigma-9.5-e-2-1</v>
      </c>
      <c r="Q1522" t="str">
        <f>I1522&amp;"-"&amp;K1522&amp;"-"&amp;L1522&amp;"-"&amp;J1522&amp;"-"&amp;M1522</f>
        <v>X2Pi-9.5-f-2-1</v>
      </c>
      <c r="R1522">
        <f>B1522+S1522</f>
        <v>37877.309803196003</v>
      </c>
      <c r="S1522">
        <f>_xlfn.IFNA(VLOOKUP(Q1522,'MARVEL-X'!A$2:I$1400,7,FALSE),VLOOKUP(Q1522,MARVEL!A$2:J$1522,10,FALSE))</f>
        <v>6495.5198031959999</v>
      </c>
      <c r="T1522">
        <f>IF(P1522=P1521,R1522+T1521,R1522)</f>
        <v>189386.05136081</v>
      </c>
      <c r="U1522">
        <f>IF(P1522=P1521,1+U1521,1)</f>
        <v>5</v>
      </c>
      <c r="V1522">
        <f t="shared" si="23"/>
        <v>37877.210272162003</v>
      </c>
      <c r="W1522">
        <f>IF(V1522="","",IF(ABS(V1522-R1522)&gt;W$1,ABS(V1522-R1522),""))</f>
        <v>9.9531034000392538E-2</v>
      </c>
      <c r="X1522" t="str">
        <f>Y1522&amp;"-"&amp;Z1522&amp;"-"&amp;AC1522&amp;"-"&amp;AD1522&amp;"-"&amp;AG1522</f>
        <v>9.5-e-C-2-0.5</v>
      </c>
      <c r="Y1522">
        <f>F1522</f>
        <v>9.5</v>
      </c>
      <c r="Z1522" s="2" t="str">
        <f>G1522</f>
        <v>e</v>
      </c>
      <c r="AA1522">
        <f>_xlfn.IFNA(VLOOKUP(X1522,'duo-out'!A$2:Q$5000,5,FALSE),E1522+10*(H1522-1)+1+_xlfn.IFNA(VLOOKUP(D1522,states!A$2:C$10,3,FALSE),1))</f>
        <v>103</v>
      </c>
      <c r="AB1522">
        <f>IF(V1522="","",V1522)</f>
        <v>37877.210272162003</v>
      </c>
      <c r="AC1522" s="2" t="str">
        <f>_xlfn.IFNA(VLOOKUP(D1522,states!A$2:C$10,2,FALSE),"XX")</f>
        <v>C</v>
      </c>
      <c r="AD1522">
        <f>E1522</f>
        <v>2</v>
      </c>
      <c r="AE1522">
        <f>_xlfn.IFNA(VLOOKUP(D1522,states!A$2:D$10,4,FALSE),0)</f>
        <v>0</v>
      </c>
      <c r="AF1522">
        <v>0.5</v>
      </c>
      <c r="AG1522">
        <f>IF(AE1522=0,AF1522,IF(AE1522=1,IF(F1522=0.5,0.5,IF(H1522=1,0.5,1.5)),IF(F1522=0.5,0.5,IF(H1522=1,2.5,1.5))))</f>
        <v>0.5</v>
      </c>
      <c r="AH1522" s="7">
        <f>IF(AC1522="XX",0,1/C1522^(1/5)*IF(E1522=0,100,1)/(E1522+1)^(1/4))</f>
        <v>0.87282200217602857</v>
      </c>
    </row>
    <row r="1523" spans="1:34">
      <c r="A1523">
        <v>4797</v>
      </c>
      <c r="B1523" s="1">
        <v>32073.704000000002</v>
      </c>
      <c r="C1523" s="6">
        <v>0.04</v>
      </c>
      <c r="D1523" t="s">
        <v>5</v>
      </c>
      <c r="E1523">
        <v>0</v>
      </c>
      <c r="F1523">
        <v>9.5</v>
      </c>
      <c r="G1523" t="s">
        <v>2</v>
      </c>
      <c r="H1523">
        <v>2</v>
      </c>
      <c r="I1523" t="s">
        <v>0</v>
      </c>
      <c r="J1523">
        <v>0</v>
      </c>
      <c r="K1523">
        <v>8.5</v>
      </c>
      <c r="L1523" t="s">
        <v>2</v>
      </c>
      <c r="M1523">
        <v>2</v>
      </c>
      <c r="N1523" t="s">
        <v>4853</v>
      </c>
      <c r="O1523">
        <v>1</v>
      </c>
      <c r="P1523" t="str">
        <f>D1523&amp;"-"&amp;F1523&amp;"-"&amp;G1523&amp;"-"&amp;E1523&amp;"-"&amp;H1523</f>
        <v>C2Sigma-9.5-f-0-2</v>
      </c>
      <c r="Q1523" t="str">
        <f>I1523&amp;"-"&amp;K1523&amp;"-"&amp;L1523&amp;"-"&amp;J1523&amp;"-"&amp;M1523</f>
        <v>X2Pi-8.5-f-0-2</v>
      </c>
      <c r="R1523">
        <f>B1523+S1523</f>
        <v>33326.078317143001</v>
      </c>
      <c r="S1523">
        <f>_xlfn.IFNA(VLOOKUP(Q1523,'MARVEL-X'!A$2:I$1400,7,FALSE),VLOOKUP(Q1523,MARVEL!A$2:J$1522,10,FALSE))</f>
        <v>1252.3743171430001</v>
      </c>
      <c r="T1523">
        <f>IF(P1523=P1522,R1523+T1522,R1523)</f>
        <v>33326.078317143001</v>
      </c>
      <c r="U1523">
        <f>IF(P1523=P1522,1+U1522,1)</f>
        <v>1</v>
      </c>
      <c r="V1523" t="str">
        <f t="shared" si="23"/>
        <v/>
      </c>
      <c r="W1523" t="str">
        <f>IF(V1523="","",IF(ABS(V1523-R1523)&gt;W$1,ABS(V1523-R1523),""))</f>
        <v/>
      </c>
      <c r="X1523" t="str">
        <f>Y1523&amp;"-"&amp;Z1523&amp;"-"&amp;AC1523&amp;"-"&amp;AD1523&amp;"-"&amp;AG1523</f>
        <v>9.5-f-C-0-0.5</v>
      </c>
      <c r="Y1523">
        <f>F1523</f>
        <v>9.5</v>
      </c>
      <c r="Z1523" s="2" t="str">
        <f>G1523</f>
        <v>f</v>
      </c>
      <c r="AA1523">
        <f>_xlfn.IFNA(VLOOKUP(X1523,'duo-out'!A$2:Q$5000,5,FALSE),E1523+10*(H1523-1)+1+_xlfn.IFNA(VLOOKUP(D1523,states!A$2:C$10,3,FALSE),1))</f>
        <v>111</v>
      </c>
      <c r="AB1523" t="str">
        <f>IF(V1523="","",V1523)</f>
        <v/>
      </c>
      <c r="AC1523" s="2" t="str">
        <f>_xlfn.IFNA(VLOOKUP(D1523,states!A$2:C$10,2,FALSE),"XX")</f>
        <v>C</v>
      </c>
      <c r="AD1523">
        <f>E1523</f>
        <v>0</v>
      </c>
      <c r="AE1523">
        <f>_xlfn.IFNA(VLOOKUP(D1523,states!A$2:D$10,4,FALSE),0)</f>
        <v>0</v>
      </c>
      <c r="AF1523">
        <v>0.5</v>
      </c>
      <c r="AG1523">
        <f>IF(AE1523=0,AF1523,IF(AE1523=1,IF(F1523=0.5,0.5,IF(H1523=1,0.5,1.5)),IF(F1523=0.5,0.5,IF(H1523=1,2.5,1.5))))</f>
        <v>0.5</v>
      </c>
      <c r="AH1523" s="7">
        <f>IF(AC1523="XX",0,1/C1523^(1/5)*IF(E1523=0,100,1)/(E1523+1)^(1/4))</f>
        <v>190.36539387158786</v>
      </c>
    </row>
    <row r="1524" spans="1:34">
      <c r="A1524">
        <v>4779</v>
      </c>
      <c r="B1524" s="1">
        <v>31799.43</v>
      </c>
      <c r="C1524" s="6">
        <v>0.02</v>
      </c>
      <c r="D1524" t="s">
        <v>5</v>
      </c>
      <c r="E1524">
        <v>0</v>
      </c>
      <c r="F1524">
        <v>9.5</v>
      </c>
      <c r="G1524" t="s">
        <v>2</v>
      </c>
      <c r="H1524">
        <v>2</v>
      </c>
      <c r="I1524" t="s">
        <v>0</v>
      </c>
      <c r="J1524">
        <v>0</v>
      </c>
      <c r="K1524">
        <v>9.5</v>
      </c>
      <c r="L1524" t="s">
        <v>1</v>
      </c>
      <c r="M1524">
        <v>2</v>
      </c>
      <c r="N1524" t="s">
        <v>4835</v>
      </c>
      <c r="O1524">
        <v>1</v>
      </c>
      <c r="P1524" t="str">
        <f>D1524&amp;"-"&amp;F1524&amp;"-"&amp;G1524&amp;"-"&amp;E1524&amp;"-"&amp;H1524</f>
        <v>C2Sigma-9.5-f-0-2</v>
      </c>
      <c r="Q1524" t="str">
        <f>I1524&amp;"-"&amp;K1524&amp;"-"&amp;L1524&amp;"-"&amp;J1524&amp;"-"&amp;M1524</f>
        <v>X2Pi-9.5-e-0-2</v>
      </c>
      <c r="R1524">
        <f>B1524+S1524</f>
        <v>33326.105782867999</v>
      </c>
      <c r="S1524">
        <f>_xlfn.IFNA(VLOOKUP(Q1524,'MARVEL-X'!A$2:I$1400,7,FALSE),VLOOKUP(Q1524,MARVEL!A$2:J$1522,10,FALSE))</f>
        <v>1526.6757828679999</v>
      </c>
      <c r="T1524">
        <f>IF(P1524=P1523,R1524+T1523,R1524)</f>
        <v>66652.184100011</v>
      </c>
      <c r="U1524">
        <f>IF(P1524=P1523,1+U1523,1)</f>
        <v>2</v>
      </c>
      <c r="V1524" t="str">
        <f t="shared" si="23"/>
        <v/>
      </c>
      <c r="W1524" t="str">
        <f>IF(V1524="","",IF(ABS(V1524-R1524)&gt;W$1,ABS(V1524-R1524),""))</f>
        <v/>
      </c>
      <c r="X1524" t="str">
        <f>Y1524&amp;"-"&amp;Z1524&amp;"-"&amp;AC1524&amp;"-"&amp;AD1524&amp;"-"&amp;AG1524</f>
        <v>9.5-f-C-0-0.5</v>
      </c>
      <c r="Y1524">
        <f>F1524</f>
        <v>9.5</v>
      </c>
      <c r="Z1524" s="2" t="str">
        <f>G1524</f>
        <v>f</v>
      </c>
      <c r="AA1524">
        <f>_xlfn.IFNA(VLOOKUP(X1524,'duo-out'!A$2:Q$5000,5,FALSE),E1524+10*(H1524-1)+1+_xlfn.IFNA(VLOOKUP(D1524,states!A$2:C$10,3,FALSE),1))</f>
        <v>111</v>
      </c>
      <c r="AB1524" t="str">
        <f>IF(V1524="","",V1524)</f>
        <v/>
      </c>
      <c r="AC1524" s="2" t="str">
        <f>_xlfn.IFNA(VLOOKUP(D1524,states!A$2:C$10,2,FALSE),"XX")</f>
        <v>C</v>
      </c>
      <c r="AD1524">
        <f>E1524</f>
        <v>0</v>
      </c>
      <c r="AE1524">
        <f>_xlfn.IFNA(VLOOKUP(D1524,states!A$2:D$10,4,FALSE),0)</f>
        <v>0</v>
      </c>
      <c r="AF1524">
        <v>0.5</v>
      </c>
      <c r="AG1524">
        <f>IF(AE1524=0,AF1524,IF(AE1524=1,IF(F1524=0.5,0.5,IF(H1524=1,0.5,1.5)),IF(F1524=0.5,0.5,IF(H1524=1,2.5,1.5))))</f>
        <v>0.5</v>
      </c>
      <c r="AH1524" s="7">
        <f>IF(AC1524="XX",0,1/C1524^(1/5)*IF(E1524=0,100,1)/(E1524+1)^(1/4))</f>
        <v>218.67241478865563</v>
      </c>
    </row>
    <row r="1525" spans="1:34">
      <c r="A1525">
        <v>4773</v>
      </c>
      <c r="B1525" s="1">
        <v>31490.173999999999</v>
      </c>
      <c r="C1525" s="6">
        <v>0.02</v>
      </c>
      <c r="D1525" t="s">
        <v>5</v>
      </c>
      <c r="E1525">
        <v>0</v>
      </c>
      <c r="F1525">
        <v>9.5</v>
      </c>
      <c r="G1525" t="s">
        <v>2</v>
      </c>
      <c r="H1525">
        <v>2</v>
      </c>
      <c r="I1525" t="s">
        <v>0</v>
      </c>
      <c r="J1525">
        <v>0</v>
      </c>
      <c r="K1525">
        <v>10.5</v>
      </c>
      <c r="L1525" t="s">
        <v>2</v>
      </c>
      <c r="M1525">
        <v>2</v>
      </c>
      <c r="N1525" t="s">
        <v>4829</v>
      </c>
      <c r="O1525">
        <v>1</v>
      </c>
      <c r="P1525" t="str">
        <f>D1525&amp;"-"&amp;F1525&amp;"-"&amp;G1525&amp;"-"&amp;E1525&amp;"-"&amp;H1525</f>
        <v>C2Sigma-9.5-f-0-2</v>
      </c>
      <c r="Q1525" t="str">
        <f>I1525&amp;"-"&amp;K1525&amp;"-"&amp;L1525&amp;"-"&amp;J1525&amp;"-"&amp;M1525</f>
        <v>X2Pi-10.5-f-0-2</v>
      </c>
      <c r="R1525">
        <f>B1525+S1525</f>
        <v>33326.095611404999</v>
      </c>
      <c r="S1525">
        <f>_xlfn.IFNA(VLOOKUP(Q1525,'MARVEL-X'!A$2:I$1400,7,FALSE),VLOOKUP(Q1525,MARVEL!A$2:J$1522,10,FALSE))</f>
        <v>1835.921611405</v>
      </c>
      <c r="T1525">
        <f>IF(P1525=P1524,R1525+T1524,R1525)</f>
        <v>99978.279711415991</v>
      </c>
      <c r="U1525">
        <f>IF(P1525=P1524,1+U1524,1)</f>
        <v>3</v>
      </c>
      <c r="V1525" t="str">
        <f t="shared" si="23"/>
        <v/>
      </c>
      <c r="W1525" t="str">
        <f>IF(V1525="","",IF(ABS(V1525-R1525)&gt;W$1,ABS(V1525-R1525),""))</f>
        <v/>
      </c>
      <c r="X1525" t="str">
        <f>Y1525&amp;"-"&amp;Z1525&amp;"-"&amp;AC1525&amp;"-"&amp;AD1525&amp;"-"&amp;AG1525</f>
        <v>9.5-f-C-0-0.5</v>
      </c>
      <c r="Y1525">
        <f>F1525</f>
        <v>9.5</v>
      </c>
      <c r="Z1525" s="2" t="str">
        <f>G1525</f>
        <v>f</v>
      </c>
      <c r="AA1525">
        <f>_xlfn.IFNA(VLOOKUP(X1525,'duo-out'!A$2:Q$5000,5,FALSE),E1525+10*(H1525-1)+1+_xlfn.IFNA(VLOOKUP(D1525,states!A$2:C$10,3,FALSE),1))</f>
        <v>111</v>
      </c>
      <c r="AB1525" t="str">
        <f>IF(V1525="","",V1525)</f>
        <v/>
      </c>
      <c r="AC1525" s="2" t="str">
        <f>_xlfn.IFNA(VLOOKUP(D1525,states!A$2:C$10,2,FALSE),"XX")</f>
        <v>C</v>
      </c>
      <c r="AD1525">
        <f>E1525</f>
        <v>0</v>
      </c>
      <c r="AE1525">
        <f>_xlfn.IFNA(VLOOKUP(D1525,states!A$2:D$10,4,FALSE),0)</f>
        <v>0</v>
      </c>
      <c r="AF1525">
        <v>0.5</v>
      </c>
      <c r="AG1525">
        <f>IF(AE1525=0,AF1525,IF(AE1525=1,IF(F1525=0.5,0.5,IF(H1525=1,0.5,1.5)),IF(F1525=0.5,0.5,IF(H1525=1,2.5,1.5))))</f>
        <v>0.5</v>
      </c>
      <c r="AH1525" s="7">
        <f>IF(AC1525="XX",0,1/C1525^(1/5)*IF(E1525=0,100,1)/(E1525+1)^(1/4))</f>
        <v>218.67241478865563</v>
      </c>
    </row>
    <row r="1526" spans="1:34">
      <c r="A1526">
        <v>4691</v>
      </c>
      <c r="B1526" s="1">
        <v>32073.67</v>
      </c>
      <c r="C1526" s="6">
        <v>0.2</v>
      </c>
      <c r="D1526" t="s">
        <v>5</v>
      </c>
      <c r="E1526">
        <v>0</v>
      </c>
      <c r="F1526">
        <v>9.5</v>
      </c>
      <c r="G1526" t="s">
        <v>2</v>
      </c>
      <c r="H1526">
        <v>2</v>
      </c>
      <c r="I1526" t="s">
        <v>0</v>
      </c>
      <c r="J1526">
        <v>0</v>
      </c>
      <c r="K1526">
        <v>8.5</v>
      </c>
      <c r="L1526" t="s">
        <v>2</v>
      </c>
      <c r="M1526">
        <v>2</v>
      </c>
      <c r="N1526" t="s">
        <v>4747</v>
      </c>
      <c r="O1526">
        <v>1</v>
      </c>
      <c r="P1526" t="str">
        <f>D1526&amp;"-"&amp;F1526&amp;"-"&amp;G1526&amp;"-"&amp;E1526&amp;"-"&amp;H1526</f>
        <v>C2Sigma-9.5-f-0-2</v>
      </c>
      <c r="Q1526" t="str">
        <f>I1526&amp;"-"&amp;K1526&amp;"-"&amp;L1526&amp;"-"&amp;J1526&amp;"-"&amp;M1526</f>
        <v>X2Pi-8.5-f-0-2</v>
      </c>
      <c r="R1526">
        <f>B1526+S1526</f>
        <v>33326.044317143002</v>
      </c>
      <c r="S1526">
        <f>_xlfn.IFNA(VLOOKUP(Q1526,'MARVEL-X'!A$2:I$1400,7,FALSE),VLOOKUP(Q1526,MARVEL!A$2:J$1522,10,FALSE))</f>
        <v>1252.3743171430001</v>
      </c>
      <c r="T1526">
        <f>IF(P1526=P1525,R1526+T1525,R1526)</f>
        <v>133304.324028559</v>
      </c>
      <c r="U1526">
        <f>IF(P1526=P1525,1+U1525,1)</f>
        <v>4</v>
      </c>
      <c r="V1526" t="str">
        <f t="shared" si="23"/>
        <v/>
      </c>
      <c r="W1526" t="str">
        <f>IF(V1526="","",IF(ABS(V1526-R1526)&gt;W$1,ABS(V1526-R1526),""))</f>
        <v/>
      </c>
      <c r="X1526" t="str">
        <f>Y1526&amp;"-"&amp;Z1526&amp;"-"&amp;AC1526&amp;"-"&amp;AD1526&amp;"-"&amp;AG1526</f>
        <v>9.5-f-C-0-0.5</v>
      </c>
      <c r="Y1526">
        <f>F1526</f>
        <v>9.5</v>
      </c>
      <c r="Z1526" s="2" t="str">
        <f>G1526</f>
        <v>f</v>
      </c>
      <c r="AA1526">
        <f>_xlfn.IFNA(VLOOKUP(X1526,'duo-out'!A$2:Q$5000,5,FALSE),E1526+10*(H1526-1)+1+_xlfn.IFNA(VLOOKUP(D1526,states!A$2:C$10,3,FALSE),1))</f>
        <v>111</v>
      </c>
      <c r="AB1526" t="str">
        <f>IF(V1526="","",V1526)</f>
        <v/>
      </c>
      <c r="AC1526" s="2" t="str">
        <f>_xlfn.IFNA(VLOOKUP(D1526,states!A$2:C$10,2,FALSE),"XX")</f>
        <v>C</v>
      </c>
      <c r="AD1526">
        <f>E1526</f>
        <v>0</v>
      </c>
      <c r="AE1526">
        <f>_xlfn.IFNA(VLOOKUP(D1526,states!A$2:D$10,4,FALSE),0)</f>
        <v>0</v>
      </c>
      <c r="AF1526">
        <v>0.5</v>
      </c>
      <c r="AG1526">
        <f>IF(AE1526=0,AF1526,IF(AE1526=1,IF(F1526=0.5,0.5,IF(H1526=1,0.5,1.5)),IF(F1526=0.5,0.5,IF(H1526=1,2.5,1.5))))</f>
        <v>0.5</v>
      </c>
      <c r="AH1526" s="7">
        <f>IF(AC1526="XX",0,1/C1526^(1/5)*IF(E1526=0,100,1)/(E1526+1)^(1/4))</f>
        <v>137.97296614612148</v>
      </c>
    </row>
    <row r="1527" spans="1:34">
      <c r="A1527">
        <v>4653</v>
      </c>
      <c r="B1527" s="1">
        <v>31799.4</v>
      </c>
      <c r="C1527" s="6">
        <v>0.2</v>
      </c>
      <c r="D1527" t="s">
        <v>5</v>
      </c>
      <c r="E1527">
        <v>0</v>
      </c>
      <c r="F1527">
        <v>9.5</v>
      </c>
      <c r="G1527" t="s">
        <v>2</v>
      </c>
      <c r="H1527">
        <v>2</v>
      </c>
      <c r="I1527" t="s">
        <v>0</v>
      </c>
      <c r="J1527">
        <v>0</v>
      </c>
      <c r="K1527">
        <v>9.5</v>
      </c>
      <c r="L1527" t="s">
        <v>1</v>
      </c>
      <c r="M1527">
        <v>2</v>
      </c>
      <c r="N1527" t="s">
        <v>4709</v>
      </c>
      <c r="O1527">
        <v>1</v>
      </c>
      <c r="P1527" t="str">
        <f>D1527&amp;"-"&amp;F1527&amp;"-"&amp;G1527&amp;"-"&amp;E1527&amp;"-"&amp;H1527</f>
        <v>C2Sigma-9.5-f-0-2</v>
      </c>
      <c r="Q1527" t="str">
        <f>I1527&amp;"-"&amp;K1527&amp;"-"&amp;L1527&amp;"-"&amp;J1527&amp;"-"&amp;M1527</f>
        <v>X2Pi-9.5-e-0-2</v>
      </c>
      <c r="R1527">
        <f>B1527+S1527</f>
        <v>33326.075782868</v>
      </c>
      <c r="S1527">
        <f>_xlfn.IFNA(VLOOKUP(Q1527,'MARVEL-X'!A$2:I$1400,7,FALSE),VLOOKUP(Q1527,MARVEL!A$2:J$1522,10,FALSE))</f>
        <v>1526.6757828679999</v>
      </c>
      <c r="T1527">
        <f>IF(P1527=P1526,R1527+T1526,R1527)</f>
        <v>166630.39981142699</v>
      </c>
      <c r="U1527">
        <f>IF(P1527=P1526,1+U1526,1)</f>
        <v>5</v>
      </c>
      <c r="V1527" t="str">
        <f t="shared" si="23"/>
        <v/>
      </c>
      <c r="W1527" t="str">
        <f>IF(V1527="","",IF(ABS(V1527-R1527)&gt;W$1,ABS(V1527-R1527),""))</f>
        <v/>
      </c>
      <c r="X1527" t="str">
        <f>Y1527&amp;"-"&amp;Z1527&amp;"-"&amp;AC1527&amp;"-"&amp;AD1527&amp;"-"&amp;AG1527</f>
        <v>9.5-f-C-0-0.5</v>
      </c>
      <c r="Y1527">
        <f>F1527</f>
        <v>9.5</v>
      </c>
      <c r="Z1527" s="2" t="str">
        <f>G1527</f>
        <v>f</v>
      </c>
      <c r="AA1527">
        <f>_xlfn.IFNA(VLOOKUP(X1527,'duo-out'!A$2:Q$5000,5,FALSE),E1527+10*(H1527-1)+1+_xlfn.IFNA(VLOOKUP(D1527,states!A$2:C$10,3,FALSE),1))</f>
        <v>111</v>
      </c>
      <c r="AB1527" t="str">
        <f>IF(V1527="","",V1527)</f>
        <v/>
      </c>
      <c r="AC1527" s="2" t="str">
        <f>_xlfn.IFNA(VLOOKUP(D1527,states!A$2:C$10,2,FALSE),"XX")</f>
        <v>C</v>
      </c>
      <c r="AD1527">
        <f>E1527</f>
        <v>0</v>
      </c>
      <c r="AE1527">
        <f>_xlfn.IFNA(VLOOKUP(D1527,states!A$2:D$10,4,FALSE),0)</f>
        <v>0</v>
      </c>
      <c r="AF1527">
        <v>0.5</v>
      </c>
      <c r="AG1527">
        <f>IF(AE1527=0,AF1527,IF(AE1527=1,IF(F1527=0.5,0.5,IF(H1527=1,0.5,1.5)),IF(F1527=0.5,0.5,IF(H1527=1,2.5,1.5))))</f>
        <v>0.5</v>
      </c>
      <c r="AH1527" s="7">
        <f>IF(AC1527="XX",0,1/C1527^(1/5)*IF(E1527=0,100,1)/(E1527+1)^(1/4))</f>
        <v>137.97296614612148</v>
      </c>
    </row>
    <row r="1528" spans="1:34">
      <c r="A1528">
        <v>91</v>
      </c>
      <c r="B1528" s="1">
        <v>31489.89</v>
      </c>
      <c r="C1528" s="6">
        <v>0.2</v>
      </c>
      <c r="D1528" t="s">
        <v>5</v>
      </c>
      <c r="E1528">
        <v>0</v>
      </c>
      <c r="F1528">
        <v>9.5</v>
      </c>
      <c r="G1528" t="s">
        <v>2</v>
      </c>
      <c r="H1528">
        <v>2</v>
      </c>
      <c r="I1528" t="s">
        <v>0</v>
      </c>
      <c r="J1528">
        <v>0</v>
      </c>
      <c r="K1528">
        <v>10.5</v>
      </c>
      <c r="L1528" t="s">
        <v>2</v>
      </c>
      <c r="M1528">
        <v>2</v>
      </c>
      <c r="N1528" t="s">
        <v>146</v>
      </c>
      <c r="O1528">
        <v>-1</v>
      </c>
      <c r="P1528" t="str">
        <f>D1528&amp;"-"&amp;F1528&amp;"-"&amp;G1528&amp;"-"&amp;E1528&amp;"-"&amp;H1528</f>
        <v>C2Sigma-9.5-f-0-2</v>
      </c>
      <c r="Q1528" t="str">
        <f>I1528&amp;"-"&amp;K1528&amp;"-"&amp;L1528&amp;"-"&amp;J1528&amp;"-"&amp;M1528</f>
        <v>X2Pi-10.5-f-0-2</v>
      </c>
      <c r="R1528">
        <f>B1528+S1528</f>
        <v>33325.811611404999</v>
      </c>
      <c r="S1528">
        <f>_xlfn.IFNA(VLOOKUP(Q1528,'MARVEL-X'!A$2:I$1400,7,FALSE),VLOOKUP(Q1528,MARVEL!A$2:J$1522,10,FALSE))</f>
        <v>1835.921611405</v>
      </c>
      <c r="T1528">
        <f>IF(P1528=P1527,R1528+T1527,R1528)</f>
        <v>199956.21142283198</v>
      </c>
      <c r="U1528">
        <f>IF(P1528=P1527,1+U1527,1)</f>
        <v>6</v>
      </c>
      <c r="V1528" t="str">
        <f t="shared" si="23"/>
        <v/>
      </c>
      <c r="W1528" t="str">
        <f>IF(V1528="","",IF(ABS(V1528-R1528)&gt;W$1,ABS(V1528-R1528),""))</f>
        <v/>
      </c>
      <c r="X1528" t="str">
        <f>Y1528&amp;"-"&amp;Z1528&amp;"-"&amp;AC1528&amp;"-"&amp;AD1528&amp;"-"&amp;AG1528</f>
        <v>9.5-f-C-0-0.5</v>
      </c>
      <c r="Y1528">
        <f>F1528</f>
        <v>9.5</v>
      </c>
      <c r="Z1528" s="2" t="str">
        <f>G1528</f>
        <v>f</v>
      </c>
      <c r="AA1528">
        <f>_xlfn.IFNA(VLOOKUP(X1528,'duo-out'!A$2:Q$5000,5,FALSE),E1528+10*(H1528-1)+1+_xlfn.IFNA(VLOOKUP(D1528,states!A$2:C$10,3,FALSE),1))</f>
        <v>111</v>
      </c>
      <c r="AB1528" t="str">
        <f>IF(V1528="","",V1528)</f>
        <v/>
      </c>
      <c r="AC1528" s="2" t="str">
        <f>_xlfn.IFNA(VLOOKUP(D1528,states!A$2:C$10,2,FALSE),"XX")</f>
        <v>C</v>
      </c>
      <c r="AD1528">
        <f>E1528</f>
        <v>0</v>
      </c>
      <c r="AE1528">
        <f>_xlfn.IFNA(VLOOKUP(D1528,states!A$2:D$10,4,FALSE),0)</f>
        <v>0</v>
      </c>
      <c r="AF1528">
        <v>0.5</v>
      </c>
      <c r="AG1528">
        <f>IF(AE1528=0,AF1528,IF(AE1528=1,IF(F1528=0.5,0.5,IF(H1528=1,0.5,1.5)),IF(F1528=0.5,0.5,IF(H1528=1,2.5,1.5))))</f>
        <v>0.5</v>
      </c>
      <c r="AH1528" s="7">
        <f>IF(AC1528="XX",0,1/C1528^(1/5)*IF(E1528=0,100,1)/(E1528+1)^(1/4))</f>
        <v>137.97296614612148</v>
      </c>
    </row>
    <row r="1529" spans="1:34">
      <c r="A1529">
        <v>4873</v>
      </c>
      <c r="B1529" s="1">
        <v>32073.741000000002</v>
      </c>
      <c r="C1529" s="6">
        <v>0.05</v>
      </c>
      <c r="D1529" t="s">
        <v>5</v>
      </c>
      <c r="E1529">
        <v>0</v>
      </c>
      <c r="F1529">
        <v>9.5</v>
      </c>
      <c r="G1529" t="s">
        <v>2</v>
      </c>
      <c r="H1529">
        <v>2</v>
      </c>
      <c r="I1529" t="s">
        <v>0</v>
      </c>
      <c r="J1529">
        <v>0</v>
      </c>
      <c r="K1529">
        <v>8.5</v>
      </c>
      <c r="L1529" t="s">
        <v>2</v>
      </c>
      <c r="M1529">
        <v>2</v>
      </c>
      <c r="N1529" t="s">
        <v>4929</v>
      </c>
      <c r="O1529">
        <v>1</v>
      </c>
      <c r="P1529" t="str">
        <f>D1529&amp;"-"&amp;F1529&amp;"-"&amp;G1529&amp;"-"&amp;E1529&amp;"-"&amp;H1529</f>
        <v>C2Sigma-9.5-f-0-2</v>
      </c>
      <c r="Q1529" t="str">
        <f>I1529&amp;"-"&amp;K1529&amp;"-"&amp;L1529&amp;"-"&amp;J1529&amp;"-"&amp;M1529</f>
        <v>X2Pi-8.5-f-0-2</v>
      </c>
      <c r="R1529">
        <f>B1529+S1529</f>
        <v>33326.115317143005</v>
      </c>
      <c r="S1529">
        <f>_xlfn.IFNA(VLOOKUP(Q1529,'MARVEL-X'!A$2:I$1400,7,FALSE),VLOOKUP(Q1529,MARVEL!A$2:J$1522,10,FALSE))</f>
        <v>1252.3743171430001</v>
      </c>
      <c r="T1529">
        <f>IF(P1529=P1528,R1529+T1528,R1529)</f>
        <v>233282.32673997499</v>
      </c>
      <c r="U1529">
        <f>IF(P1529=P1528,1+U1528,1)</f>
        <v>7</v>
      </c>
      <c r="V1529">
        <f t="shared" si="23"/>
        <v>33326.046677139282</v>
      </c>
      <c r="W1529">
        <f>IF(V1529="","",IF(ABS(V1529-R1529)&gt;W$1,ABS(V1529-R1529),""))</f>
        <v>6.8640003722975962E-2</v>
      </c>
      <c r="X1529" t="str">
        <f>Y1529&amp;"-"&amp;Z1529&amp;"-"&amp;AC1529&amp;"-"&amp;AD1529&amp;"-"&amp;AG1529</f>
        <v>9.5-f-C-0-0.5</v>
      </c>
      <c r="Y1529">
        <f>F1529</f>
        <v>9.5</v>
      </c>
      <c r="Z1529" s="2" t="str">
        <f>G1529</f>
        <v>f</v>
      </c>
      <c r="AA1529">
        <f>_xlfn.IFNA(VLOOKUP(X1529,'duo-out'!A$2:Q$5000,5,FALSE),E1529+10*(H1529-1)+1+_xlfn.IFNA(VLOOKUP(D1529,states!A$2:C$10,3,FALSE),1))</f>
        <v>111</v>
      </c>
      <c r="AB1529">
        <f>IF(V1529="","",V1529)</f>
        <v>33326.046677139282</v>
      </c>
      <c r="AC1529" s="2" t="str">
        <f>_xlfn.IFNA(VLOOKUP(D1529,states!A$2:C$10,2,FALSE),"XX")</f>
        <v>C</v>
      </c>
      <c r="AD1529">
        <f>E1529</f>
        <v>0</v>
      </c>
      <c r="AE1529">
        <f>_xlfn.IFNA(VLOOKUP(D1529,states!A$2:D$10,4,FALSE),0)</f>
        <v>0</v>
      </c>
      <c r="AF1529">
        <v>0.5</v>
      </c>
      <c r="AG1529">
        <f>IF(AE1529=0,AF1529,IF(AE1529=1,IF(F1529=0.5,0.5,IF(H1529=1,0.5,1.5)),IF(F1529=0.5,0.5,IF(H1529=1,2.5,1.5))))</f>
        <v>0.5</v>
      </c>
      <c r="AH1529" s="7">
        <f>IF(AC1529="XX",0,1/C1529^(1/5)*IF(E1529=0,100,1)/(E1529+1)^(1/4))</f>
        <v>182.05642030260799</v>
      </c>
    </row>
    <row r="1530" spans="1:34">
      <c r="A1530">
        <v>4571</v>
      </c>
      <c r="B1530" s="1">
        <v>31653.03</v>
      </c>
      <c r="C1530" s="6">
        <v>0.2</v>
      </c>
      <c r="D1530" t="s">
        <v>5</v>
      </c>
      <c r="E1530">
        <v>1</v>
      </c>
      <c r="F1530">
        <v>9.5</v>
      </c>
      <c r="G1530" t="s">
        <v>2</v>
      </c>
      <c r="H1530">
        <v>2</v>
      </c>
      <c r="I1530" t="s">
        <v>0</v>
      </c>
      <c r="J1530">
        <v>1</v>
      </c>
      <c r="K1530">
        <v>9.5</v>
      </c>
      <c r="L1530" t="s">
        <v>1</v>
      </c>
      <c r="M1530">
        <v>2</v>
      </c>
      <c r="N1530" t="s">
        <v>4627</v>
      </c>
      <c r="O1530">
        <v>1</v>
      </c>
      <c r="P1530" t="str">
        <f>D1530&amp;"-"&amp;F1530&amp;"-"&amp;G1530&amp;"-"&amp;E1530&amp;"-"&amp;H1530</f>
        <v>C2Sigma-9.5-f-1-2</v>
      </c>
      <c r="Q1530" t="str">
        <f>I1530&amp;"-"&amp;K1530&amp;"-"&amp;L1530&amp;"-"&amp;J1530&amp;"-"&amp;M1530</f>
        <v>X2Pi-9.5-e-1-2</v>
      </c>
      <c r="R1530">
        <f>B1530+S1530</f>
        <v>35854.706078363</v>
      </c>
      <c r="S1530">
        <f>_xlfn.IFNA(VLOOKUP(Q1530,'MARVEL-X'!A$2:I$1400,7,FALSE),VLOOKUP(Q1530,MARVEL!A$2:J$1522,10,FALSE))</f>
        <v>4201.6760783629998</v>
      </c>
      <c r="T1530">
        <f>IF(P1530=P1529,R1530+T1529,R1530)</f>
        <v>35854.706078363</v>
      </c>
      <c r="U1530">
        <f>IF(P1530=P1529,1+U1529,1)</f>
        <v>1</v>
      </c>
      <c r="V1530" t="str">
        <f t="shared" si="23"/>
        <v/>
      </c>
      <c r="W1530" t="str">
        <f>IF(V1530="","",IF(ABS(V1530-R1530)&gt;W$1,ABS(V1530-R1530),""))</f>
        <v/>
      </c>
      <c r="X1530" t="str">
        <f>Y1530&amp;"-"&amp;Z1530&amp;"-"&amp;AC1530&amp;"-"&amp;AD1530&amp;"-"&amp;AG1530</f>
        <v>9.5-f-C-1-0.5</v>
      </c>
      <c r="Y1530">
        <f>F1530</f>
        <v>9.5</v>
      </c>
      <c r="Z1530" s="2" t="str">
        <f>G1530</f>
        <v>f</v>
      </c>
      <c r="AA1530">
        <f>_xlfn.IFNA(VLOOKUP(X1530,'duo-out'!A$2:Q$5000,5,FALSE),E1530+10*(H1530-1)+1+_xlfn.IFNA(VLOOKUP(D1530,states!A$2:C$10,3,FALSE),1))</f>
        <v>112</v>
      </c>
      <c r="AB1530" t="str">
        <f>IF(V1530="","",V1530)</f>
        <v/>
      </c>
      <c r="AC1530" s="2" t="str">
        <f>_xlfn.IFNA(VLOOKUP(D1530,states!A$2:C$10,2,FALSE),"XX")</f>
        <v>C</v>
      </c>
      <c r="AD1530">
        <f>E1530</f>
        <v>1</v>
      </c>
      <c r="AE1530">
        <f>_xlfn.IFNA(VLOOKUP(D1530,states!A$2:D$10,4,FALSE),0)</f>
        <v>0</v>
      </c>
      <c r="AF1530">
        <v>0.5</v>
      </c>
      <c r="AG1530">
        <f>IF(AE1530=0,AF1530,IF(AE1530=1,IF(F1530=0.5,0.5,IF(H1530=1,0.5,1.5)),IF(F1530=0.5,0.5,IF(H1530=1,2.5,1.5))))</f>
        <v>0.5</v>
      </c>
      <c r="AH1530" s="7">
        <f>IF(AC1530="XX",0,1/C1530^(1/5)*IF(E1530=0,100,1)/(E1530+1)^(1/4))</f>
        <v>1.1602097263419568</v>
      </c>
    </row>
    <row r="1531" spans="1:34">
      <c r="A1531">
        <v>4534</v>
      </c>
      <c r="B1531" s="1">
        <v>31355.35</v>
      </c>
      <c r="C1531" s="6">
        <v>0.2</v>
      </c>
      <c r="D1531" t="s">
        <v>5</v>
      </c>
      <c r="E1531">
        <v>1</v>
      </c>
      <c r="F1531">
        <v>9.5</v>
      </c>
      <c r="G1531" t="s">
        <v>2</v>
      </c>
      <c r="H1531">
        <v>2</v>
      </c>
      <c r="I1531" t="s">
        <v>0</v>
      </c>
      <c r="J1531">
        <v>1</v>
      </c>
      <c r="K1531">
        <v>10.5</v>
      </c>
      <c r="L1531" t="s">
        <v>2</v>
      </c>
      <c r="M1531">
        <v>2</v>
      </c>
      <c r="N1531" t="s">
        <v>4590</v>
      </c>
      <c r="O1531">
        <v>1</v>
      </c>
      <c r="P1531" t="str">
        <f>D1531&amp;"-"&amp;F1531&amp;"-"&amp;G1531&amp;"-"&amp;E1531&amp;"-"&amp;H1531</f>
        <v>C2Sigma-9.5-f-1-2</v>
      </c>
      <c r="Q1531" t="str">
        <f>I1531&amp;"-"&amp;K1531&amp;"-"&amp;L1531&amp;"-"&amp;J1531&amp;"-"&amp;M1531</f>
        <v>X2Pi-10.5-f-1-2</v>
      </c>
      <c r="R1531">
        <f>B1531+S1531</f>
        <v>35854.545476321997</v>
      </c>
      <c r="S1531">
        <f>_xlfn.IFNA(VLOOKUP(Q1531,'MARVEL-X'!A$2:I$1400,7,FALSE),VLOOKUP(Q1531,MARVEL!A$2:J$1522,10,FALSE))</f>
        <v>4499.1954763220001</v>
      </c>
      <c r="T1531">
        <f>IF(P1531=P1530,R1531+T1530,R1531)</f>
        <v>71709.251554685005</v>
      </c>
      <c r="U1531">
        <f>IF(P1531=P1530,1+U1530,1)</f>
        <v>2</v>
      </c>
      <c r="V1531" t="str">
        <f t="shared" si="23"/>
        <v/>
      </c>
      <c r="W1531" t="str">
        <f>IF(V1531="","",IF(ABS(V1531-R1531)&gt;W$1,ABS(V1531-R1531),""))</f>
        <v/>
      </c>
      <c r="X1531" t="str">
        <f>Y1531&amp;"-"&amp;Z1531&amp;"-"&amp;AC1531&amp;"-"&amp;AD1531&amp;"-"&amp;AG1531</f>
        <v>9.5-f-C-1-0.5</v>
      </c>
      <c r="Y1531">
        <f>F1531</f>
        <v>9.5</v>
      </c>
      <c r="Z1531" s="2" t="str">
        <f>G1531</f>
        <v>f</v>
      </c>
      <c r="AA1531">
        <f>_xlfn.IFNA(VLOOKUP(X1531,'duo-out'!A$2:Q$5000,5,FALSE),E1531+10*(H1531-1)+1+_xlfn.IFNA(VLOOKUP(D1531,states!A$2:C$10,3,FALSE),1))</f>
        <v>112</v>
      </c>
      <c r="AB1531" t="str">
        <f>IF(V1531="","",V1531)</f>
        <v/>
      </c>
      <c r="AC1531" s="2" t="str">
        <f>_xlfn.IFNA(VLOOKUP(D1531,states!A$2:C$10,2,FALSE),"XX")</f>
        <v>C</v>
      </c>
      <c r="AD1531">
        <f>E1531</f>
        <v>1</v>
      </c>
      <c r="AE1531">
        <f>_xlfn.IFNA(VLOOKUP(D1531,states!A$2:D$10,4,FALSE),0)</f>
        <v>0</v>
      </c>
      <c r="AF1531">
        <v>0.5</v>
      </c>
      <c r="AG1531">
        <f>IF(AE1531=0,AF1531,IF(AE1531=1,IF(F1531=0.5,0.5,IF(H1531=1,0.5,1.5)),IF(F1531=0.5,0.5,IF(H1531=1,2.5,1.5))))</f>
        <v>0.5</v>
      </c>
      <c r="AH1531" s="7">
        <f>IF(AC1531="XX",0,1/C1531^(1/5)*IF(E1531=0,100,1)/(E1531+1)^(1/4))</f>
        <v>1.1602097263419568</v>
      </c>
    </row>
    <row r="1532" spans="1:34">
      <c r="A1532">
        <v>4610</v>
      </c>
      <c r="B1532" s="1">
        <v>31916.81</v>
      </c>
      <c r="C1532" s="6">
        <v>0.2</v>
      </c>
      <c r="D1532" t="s">
        <v>5</v>
      </c>
      <c r="E1532">
        <v>1</v>
      </c>
      <c r="F1532">
        <v>9.5</v>
      </c>
      <c r="G1532" t="s">
        <v>2</v>
      </c>
      <c r="H1532">
        <v>2</v>
      </c>
      <c r="I1532" t="s">
        <v>0</v>
      </c>
      <c r="J1532">
        <v>1</v>
      </c>
      <c r="K1532">
        <v>8.5</v>
      </c>
      <c r="L1532" t="s">
        <v>2</v>
      </c>
      <c r="M1532">
        <v>2</v>
      </c>
      <c r="N1532" t="s">
        <v>4666</v>
      </c>
      <c r="O1532">
        <v>1</v>
      </c>
      <c r="P1532" t="str">
        <f>D1532&amp;"-"&amp;F1532&amp;"-"&amp;G1532&amp;"-"&amp;E1532&amp;"-"&amp;H1532</f>
        <v>C2Sigma-9.5-f-1-2</v>
      </c>
      <c r="Q1532" t="str">
        <f>I1532&amp;"-"&amp;K1532&amp;"-"&amp;L1532&amp;"-"&amp;J1532&amp;"-"&amp;M1532</f>
        <v>X2Pi-8.5-f-1-2</v>
      </c>
      <c r="R1532">
        <f>B1532+S1532</f>
        <v>35854.556251954004</v>
      </c>
      <c r="S1532">
        <f>_xlfn.IFNA(VLOOKUP(Q1532,'MARVEL-X'!A$2:I$1400,7,FALSE),VLOOKUP(Q1532,MARVEL!A$2:J$1522,10,FALSE))</f>
        <v>3937.7462519539999</v>
      </c>
      <c r="T1532">
        <f>IF(P1532=P1531,R1532+T1531,R1532)</f>
        <v>107563.807806639</v>
      </c>
      <c r="U1532">
        <f>IF(P1532=P1531,1+U1531,1)</f>
        <v>3</v>
      </c>
      <c r="V1532" t="str">
        <f t="shared" si="23"/>
        <v/>
      </c>
      <c r="W1532" t="str">
        <f>IF(V1532="","",IF(ABS(V1532-R1532)&gt;W$1,ABS(V1532-R1532),""))</f>
        <v/>
      </c>
      <c r="X1532" t="str">
        <f>Y1532&amp;"-"&amp;Z1532&amp;"-"&amp;AC1532&amp;"-"&amp;AD1532&amp;"-"&amp;AG1532</f>
        <v>9.5-f-C-1-0.5</v>
      </c>
      <c r="Y1532">
        <f>F1532</f>
        <v>9.5</v>
      </c>
      <c r="Z1532" s="2" t="str">
        <f>G1532</f>
        <v>f</v>
      </c>
      <c r="AA1532">
        <f>_xlfn.IFNA(VLOOKUP(X1532,'duo-out'!A$2:Q$5000,5,FALSE),E1532+10*(H1532-1)+1+_xlfn.IFNA(VLOOKUP(D1532,states!A$2:C$10,3,FALSE),1))</f>
        <v>112</v>
      </c>
      <c r="AB1532" t="str">
        <f>IF(V1532="","",V1532)</f>
        <v/>
      </c>
      <c r="AC1532" s="2" t="str">
        <f>_xlfn.IFNA(VLOOKUP(D1532,states!A$2:C$10,2,FALSE),"XX")</f>
        <v>C</v>
      </c>
      <c r="AD1532">
        <f>E1532</f>
        <v>1</v>
      </c>
      <c r="AE1532">
        <f>_xlfn.IFNA(VLOOKUP(D1532,states!A$2:D$10,4,FALSE),0)</f>
        <v>0</v>
      </c>
      <c r="AF1532">
        <v>0.5</v>
      </c>
      <c r="AG1532">
        <f>IF(AE1532=0,AF1532,IF(AE1532=1,IF(F1532=0.5,0.5,IF(H1532=1,0.5,1.5)),IF(F1532=0.5,0.5,IF(H1532=1,2.5,1.5))))</f>
        <v>0.5</v>
      </c>
      <c r="AH1532" s="7">
        <f>IF(AC1532="XX",0,1/C1532^(1/5)*IF(E1532=0,100,1)/(E1532+1)^(1/4))</f>
        <v>1.1602097263419568</v>
      </c>
    </row>
    <row r="1533" spans="1:34">
      <c r="A1533">
        <v>4901</v>
      </c>
      <c r="B1533" s="1">
        <v>31355.508999999998</v>
      </c>
      <c r="C1533" s="6">
        <v>0.05</v>
      </c>
      <c r="D1533" t="s">
        <v>5</v>
      </c>
      <c r="E1533">
        <v>1</v>
      </c>
      <c r="F1533">
        <v>9.5</v>
      </c>
      <c r="G1533" t="s">
        <v>2</v>
      </c>
      <c r="H1533">
        <v>2</v>
      </c>
      <c r="I1533" t="s">
        <v>0</v>
      </c>
      <c r="J1533">
        <v>1</v>
      </c>
      <c r="K1533">
        <v>10.5</v>
      </c>
      <c r="L1533" t="s">
        <v>2</v>
      </c>
      <c r="M1533">
        <v>2</v>
      </c>
      <c r="N1533" t="s">
        <v>4957</v>
      </c>
      <c r="O1533">
        <v>1</v>
      </c>
      <c r="P1533" t="str">
        <f>D1533&amp;"-"&amp;F1533&amp;"-"&amp;G1533&amp;"-"&amp;E1533&amp;"-"&amp;H1533</f>
        <v>C2Sigma-9.5-f-1-2</v>
      </c>
      <c r="Q1533" t="str">
        <f>I1533&amp;"-"&amp;K1533&amp;"-"&amp;L1533&amp;"-"&amp;J1533&amp;"-"&amp;M1533</f>
        <v>X2Pi-10.5-f-1-2</v>
      </c>
      <c r="R1533">
        <f>B1533+S1533</f>
        <v>35854.704476321996</v>
      </c>
      <c r="S1533">
        <f>_xlfn.IFNA(VLOOKUP(Q1533,'MARVEL-X'!A$2:I$1400,7,FALSE),VLOOKUP(Q1533,MARVEL!A$2:J$1522,10,FALSE))</f>
        <v>4499.1954763220001</v>
      </c>
      <c r="T1533">
        <f>IF(P1533=P1532,R1533+T1532,R1533)</f>
        <v>143418.51228296099</v>
      </c>
      <c r="U1533">
        <f>IF(P1533=P1532,1+U1532,1)</f>
        <v>4</v>
      </c>
      <c r="V1533" t="str">
        <f t="shared" si="23"/>
        <v/>
      </c>
      <c r="W1533" t="str">
        <f>IF(V1533="","",IF(ABS(V1533-R1533)&gt;W$1,ABS(V1533-R1533),""))</f>
        <v/>
      </c>
      <c r="X1533" t="str">
        <f>Y1533&amp;"-"&amp;Z1533&amp;"-"&amp;AC1533&amp;"-"&amp;AD1533&amp;"-"&amp;AG1533</f>
        <v>9.5-f-C-1-0.5</v>
      </c>
      <c r="Y1533">
        <f>F1533</f>
        <v>9.5</v>
      </c>
      <c r="Z1533" s="2" t="str">
        <f>G1533</f>
        <v>f</v>
      </c>
      <c r="AA1533">
        <f>_xlfn.IFNA(VLOOKUP(X1533,'duo-out'!A$2:Q$5000,5,FALSE),E1533+10*(H1533-1)+1+_xlfn.IFNA(VLOOKUP(D1533,states!A$2:C$10,3,FALSE),1))</f>
        <v>112</v>
      </c>
      <c r="AB1533" t="str">
        <f>IF(V1533="","",V1533)</f>
        <v/>
      </c>
      <c r="AC1533" s="2" t="str">
        <f>_xlfn.IFNA(VLOOKUP(D1533,states!A$2:C$10,2,FALSE),"XX")</f>
        <v>C</v>
      </c>
      <c r="AD1533">
        <f>E1533</f>
        <v>1</v>
      </c>
      <c r="AE1533">
        <f>_xlfn.IFNA(VLOOKUP(D1533,states!A$2:D$10,4,FALSE),0)</f>
        <v>0</v>
      </c>
      <c r="AF1533">
        <v>0.5</v>
      </c>
      <c r="AG1533">
        <f>IF(AE1533=0,AF1533,IF(AE1533=1,IF(F1533=0.5,0.5,IF(H1533=1,0.5,1.5)),IF(F1533=0.5,0.5,IF(H1533=1,2.5,1.5))))</f>
        <v>0.5</v>
      </c>
      <c r="AH1533" s="7">
        <f>IF(AC1533="XX",0,1/C1533^(1/5)*IF(E1533=0,100,1)/(E1533+1)^(1/4))</f>
        <v>1.5309059120638666</v>
      </c>
    </row>
    <row r="1534" spans="1:34">
      <c r="A1534">
        <v>4953</v>
      </c>
      <c r="B1534" s="1">
        <v>31916.991999999998</v>
      </c>
      <c r="C1534" s="6">
        <v>0.05</v>
      </c>
      <c r="D1534" t="s">
        <v>5</v>
      </c>
      <c r="E1534">
        <v>1</v>
      </c>
      <c r="F1534">
        <v>9.5</v>
      </c>
      <c r="G1534" t="s">
        <v>2</v>
      </c>
      <c r="H1534">
        <v>2</v>
      </c>
      <c r="I1534" t="s">
        <v>0</v>
      </c>
      <c r="J1534">
        <v>1</v>
      </c>
      <c r="K1534">
        <v>8.5</v>
      </c>
      <c r="L1534" t="s">
        <v>2</v>
      </c>
      <c r="M1534">
        <v>2</v>
      </c>
      <c r="N1534" t="s">
        <v>5009</v>
      </c>
      <c r="O1534">
        <v>1</v>
      </c>
      <c r="P1534" t="str">
        <f>D1534&amp;"-"&amp;F1534&amp;"-"&amp;G1534&amp;"-"&amp;E1534&amp;"-"&amp;H1534</f>
        <v>C2Sigma-9.5-f-1-2</v>
      </c>
      <c r="Q1534" t="str">
        <f>I1534&amp;"-"&amp;K1534&amp;"-"&amp;L1534&amp;"-"&amp;J1534&amp;"-"&amp;M1534</f>
        <v>X2Pi-8.5-f-1-2</v>
      </c>
      <c r="R1534">
        <f>B1534+S1534</f>
        <v>35854.738251953997</v>
      </c>
      <c r="S1534">
        <f>_xlfn.IFNA(VLOOKUP(Q1534,'MARVEL-X'!A$2:I$1400,7,FALSE),VLOOKUP(Q1534,MARVEL!A$2:J$1522,10,FALSE))</f>
        <v>3937.7462519539999</v>
      </c>
      <c r="T1534">
        <f>IF(P1534=P1533,R1534+T1533,R1534)</f>
        <v>179273.25053491499</v>
      </c>
      <c r="U1534">
        <f>IF(P1534=P1533,1+U1533,1)</f>
        <v>5</v>
      </c>
      <c r="V1534" t="str">
        <f t="shared" si="23"/>
        <v/>
      </c>
      <c r="W1534" t="str">
        <f>IF(V1534="","",IF(ABS(V1534-R1534)&gt;W$1,ABS(V1534-R1534),""))</f>
        <v/>
      </c>
      <c r="X1534" t="str">
        <f>Y1534&amp;"-"&amp;Z1534&amp;"-"&amp;AC1534&amp;"-"&amp;AD1534&amp;"-"&amp;AG1534</f>
        <v>9.5-f-C-1-0.5</v>
      </c>
      <c r="Y1534">
        <f>F1534</f>
        <v>9.5</v>
      </c>
      <c r="Z1534" s="2" t="str">
        <f>G1534</f>
        <v>f</v>
      </c>
      <c r="AA1534">
        <f>_xlfn.IFNA(VLOOKUP(X1534,'duo-out'!A$2:Q$5000,5,FALSE),E1534+10*(H1534-1)+1+_xlfn.IFNA(VLOOKUP(D1534,states!A$2:C$10,3,FALSE),1))</f>
        <v>112</v>
      </c>
      <c r="AB1534" t="str">
        <f>IF(V1534="","",V1534)</f>
        <v/>
      </c>
      <c r="AC1534" s="2" t="str">
        <f>_xlfn.IFNA(VLOOKUP(D1534,states!A$2:C$10,2,FALSE),"XX")</f>
        <v>C</v>
      </c>
      <c r="AD1534">
        <f>E1534</f>
        <v>1</v>
      </c>
      <c r="AE1534">
        <f>_xlfn.IFNA(VLOOKUP(D1534,states!A$2:D$10,4,FALSE),0)</f>
        <v>0</v>
      </c>
      <c r="AF1534">
        <v>0.5</v>
      </c>
      <c r="AG1534">
        <f>IF(AE1534=0,AF1534,IF(AE1534=1,IF(F1534=0.5,0.5,IF(H1534=1,0.5,1.5)),IF(F1534=0.5,0.5,IF(H1534=1,2.5,1.5))))</f>
        <v>0.5</v>
      </c>
      <c r="AH1534" s="7">
        <f>IF(AC1534="XX",0,1/C1534^(1/5)*IF(E1534=0,100,1)/(E1534+1)^(1/4))</f>
        <v>1.5309059120638666</v>
      </c>
    </row>
    <row r="1535" spans="1:34">
      <c r="A1535">
        <v>4928</v>
      </c>
      <c r="B1535" s="1">
        <v>31653.018</v>
      </c>
      <c r="C1535" s="6">
        <v>0.05</v>
      </c>
      <c r="D1535" t="s">
        <v>5</v>
      </c>
      <c r="E1535">
        <v>1</v>
      </c>
      <c r="F1535">
        <v>9.5</v>
      </c>
      <c r="G1535" t="s">
        <v>2</v>
      </c>
      <c r="H1535">
        <v>2</v>
      </c>
      <c r="I1535" t="s">
        <v>0</v>
      </c>
      <c r="J1535">
        <v>1</v>
      </c>
      <c r="K1535">
        <v>9.5</v>
      </c>
      <c r="L1535" t="s">
        <v>1</v>
      </c>
      <c r="M1535">
        <v>2</v>
      </c>
      <c r="N1535" t="s">
        <v>4984</v>
      </c>
      <c r="O1535">
        <v>1</v>
      </c>
      <c r="P1535" t="str">
        <f>D1535&amp;"-"&amp;F1535&amp;"-"&amp;G1535&amp;"-"&amp;E1535&amp;"-"&amp;H1535</f>
        <v>C2Sigma-9.5-f-1-2</v>
      </c>
      <c r="Q1535" t="str">
        <f>I1535&amp;"-"&amp;K1535&amp;"-"&amp;L1535&amp;"-"&amp;J1535&amp;"-"&amp;M1535</f>
        <v>X2Pi-9.5-e-1-2</v>
      </c>
      <c r="R1535">
        <f>B1535+S1535</f>
        <v>35854.694078362998</v>
      </c>
      <c r="S1535">
        <f>_xlfn.IFNA(VLOOKUP(Q1535,'MARVEL-X'!A$2:I$1400,7,FALSE),VLOOKUP(Q1535,MARVEL!A$2:J$1522,10,FALSE))</f>
        <v>4201.6760783629998</v>
      </c>
      <c r="T1535">
        <f>IF(P1535=P1534,R1535+T1534,R1535)</f>
        <v>215127.94461327797</v>
      </c>
      <c r="U1535">
        <f>IF(P1535=P1534,1+U1534,1)</f>
        <v>6</v>
      </c>
      <c r="V1535">
        <f t="shared" si="23"/>
        <v>35854.657435546331</v>
      </c>
      <c r="W1535" t="str">
        <f>IF(V1535="","",IF(ABS(V1535-R1535)&gt;W$1,ABS(V1535-R1535),""))</f>
        <v/>
      </c>
      <c r="X1535" t="str">
        <f>Y1535&amp;"-"&amp;Z1535&amp;"-"&amp;AC1535&amp;"-"&amp;AD1535&amp;"-"&amp;AG1535</f>
        <v>9.5-f-C-1-0.5</v>
      </c>
      <c r="Y1535">
        <f>F1535</f>
        <v>9.5</v>
      </c>
      <c r="Z1535" s="2" t="str">
        <f>G1535</f>
        <v>f</v>
      </c>
      <c r="AA1535">
        <f>_xlfn.IFNA(VLOOKUP(X1535,'duo-out'!A$2:Q$5000,5,FALSE),E1535+10*(H1535-1)+1+_xlfn.IFNA(VLOOKUP(D1535,states!A$2:C$10,3,FALSE),1))</f>
        <v>112</v>
      </c>
      <c r="AB1535">
        <f>IF(V1535="","",V1535)</f>
        <v>35854.657435546331</v>
      </c>
      <c r="AC1535" s="2" t="str">
        <f>_xlfn.IFNA(VLOOKUP(D1535,states!A$2:C$10,2,FALSE),"XX")</f>
        <v>C</v>
      </c>
      <c r="AD1535">
        <f>E1535</f>
        <v>1</v>
      </c>
      <c r="AE1535">
        <f>_xlfn.IFNA(VLOOKUP(D1535,states!A$2:D$10,4,FALSE),0)</f>
        <v>0</v>
      </c>
      <c r="AF1535">
        <v>0.5</v>
      </c>
      <c r="AG1535">
        <f>IF(AE1535=0,AF1535,IF(AE1535=1,IF(F1535=0.5,0.5,IF(H1535=1,0.5,1.5)),IF(F1535=0.5,0.5,IF(H1535=1,2.5,1.5))))</f>
        <v>0.5</v>
      </c>
      <c r="AH1535" s="7">
        <f>IF(AC1535="XX",0,1/C1535^(1/5)*IF(E1535=0,100,1)/(E1535+1)^(1/4))</f>
        <v>1.5309059120638666</v>
      </c>
    </row>
    <row r="1536" spans="1:34">
      <c r="A1536">
        <v>4997</v>
      </c>
      <c r="B1536" s="1">
        <v>31369.645</v>
      </c>
      <c r="C1536" s="6">
        <v>0.05</v>
      </c>
      <c r="D1536" t="s">
        <v>5</v>
      </c>
      <c r="E1536">
        <v>2</v>
      </c>
      <c r="F1536">
        <v>9.5</v>
      </c>
      <c r="G1536" t="s">
        <v>2</v>
      </c>
      <c r="H1536">
        <v>2</v>
      </c>
      <c r="I1536" t="s">
        <v>0</v>
      </c>
      <c r="J1536">
        <v>2</v>
      </c>
      <c r="K1536">
        <v>9.5</v>
      </c>
      <c r="L1536" t="s">
        <v>1</v>
      </c>
      <c r="M1536">
        <v>2</v>
      </c>
      <c r="N1536" t="s">
        <v>5053</v>
      </c>
      <c r="O1536">
        <v>1</v>
      </c>
      <c r="P1536" t="str">
        <f>D1536&amp;"-"&amp;F1536&amp;"-"&amp;G1536&amp;"-"&amp;E1536&amp;"-"&amp;H1536</f>
        <v>C2Sigma-9.5-f-2-2</v>
      </c>
      <c r="Q1536" t="str">
        <f>I1536&amp;"-"&amp;K1536&amp;"-"&amp;L1536&amp;"-"&amp;J1536&amp;"-"&amp;M1536</f>
        <v>X2Pi-9.5-e-2-2</v>
      </c>
      <c r="R1536">
        <f>B1536+S1536</f>
        <v>38120.749174926998</v>
      </c>
      <c r="S1536">
        <f>_xlfn.IFNA(VLOOKUP(Q1536,'MARVEL-X'!A$2:I$1400,7,FALSE),VLOOKUP(Q1536,MARVEL!A$2:J$1522,10,FALSE))</f>
        <v>6751.1041749269998</v>
      </c>
      <c r="T1536">
        <f>IF(P1536=P1535,R1536+T1535,R1536)</f>
        <v>38120.749174926998</v>
      </c>
      <c r="U1536">
        <f>IF(P1536=P1535,1+U1535,1)</f>
        <v>1</v>
      </c>
      <c r="V1536" t="str">
        <f t="shared" si="23"/>
        <v/>
      </c>
      <c r="W1536" t="str">
        <f>IF(V1536="","",IF(ABS(V1536-R1536)&gt;W$1,ABS(V1536-R1536),""))</f>
        <v/>
      </c>
      <c r="X1536" t="str">
        <f>Y1536&amp;"-"&amp;Z1536&amp;"-"&amp;AC1536&amp;"-"&amp;AD1536&amp;"-"&amp;AG1536</f>
        <v>9.5-f-C-2-0.5</v>
      </c>
      <c r="Y1536">
        <f>F1536</f>
        <v>9.5</v>
      </c>
      <c r="Z1536" s="2" t="str">
        <f>G1536</f>
        <v>f</v>
      </c>
      <c r="AA1536">
        <f>_xlfn.IFNA(VLOOKUP(X1536,'duo-out'!A$2:Q$5000,5,FALSE),E1536+10*(H1536-1)+1+_xlfn.IFNA(VLOOKUP(D1536,states!A$2:C$10,3,FALSE),1))</f>
        <v>113</v>
      </c>
      <c r="AB1536" t="str">
        <f>IF(V1536="","",V1536)</f>
        <v/>
      </c>
      <c r="AC1536" s="2" t="str">
        <f>_xlfn.IFNA(VLOOKUP(D1536,states!A$2:C$10,2,FALSE),"XX")</f>
        <v>C</v>
      </c>
      <c r="AD1536">
        <f>E1536</f>
        <v>2</v>
      </c>
      <c r="AE1536">
        <f>_xlfn.IFNA(VLOOKUP(D1536,states!A$2:D$10,4,FALSE),0)</f>
        <v>0</v>
      </c>
      <c r="AF1536">
        <v>0.5</v>
      </c>
      <c r="AG1536">
        <f>IF(AE1536=0,AF1536,IF(AE1536=1,IF(F1536=0.5,0.5,IF(H1536=1,0.5,1.5)),IF(F1536=0.5,0.5,IF(H1536=1,2.5,1.5))))</f>
        <v>0.5</v>
      </c>
      <c r="AH1536" s="7">
        <f>IF(AC1536="XX",0,1/C1536^(1/5)*IF(E1536=0,100,1)/(E1536+1)^(1/4))</f>
        <v>1.3833296494790666</v>
      </c>
    </row>
    <row r="1537" spans="1:34">
      <c r="A1537">
        <v>4976</v>
      </c>
      <c r="B1537" s="1">
        <v>31083.781999999999</v>
      </c>
      <c r="C1537" s="6">
        <v>0.05</v>
      </c>
      <c r="D1537" t="s">
        <v>5</v>
      </c>
      <c r="E1537">
        <v>2</v>
      </c>
      <c r="F1537">
        <v>9.5</v>
      </c>
      <c r="G1537" t="s">
        <v>2</v>
      </c>
      <c r="H1537">
        <v>2</v>
      </c>
      <c r="I1537" t="s">
        <v>0</v>
      </c>
      <c r="J1537">
        <v>2</v>
      </c>
      <c r="K1537">
        <v>10.5</v>
      </c>
      <c r="L1537" t="s">
        <v>2</v>
      </c>
      <c r="M1537">
        <v>2</v>
      </c>
      <c r="N1537" t="s">
        <v>5032</v>
      </c>
      <c r="O1537">
        <v>1</v>
      </c>
      <c r="P1537" t="str">
        <f>D1537&amp;"-"&amp;F1537&amp;"-"&amp;G1537&amp;"-"&amp;E1537&amp;"-"&amp;H1537</f>
        <v>C2Sigma-9.5-f-2-2</v>
      </c>
      <c r="Q1537" t="str">
        <f>I1537&amp;"-"&amp;K1537&amp;"-"&amp;L1537&amp;"-"&amp;J1537&amp;"-"&amp;M1537</f>
        <v>X2Pi-10.5-f-2-2</v>
      </c>
      <c r="R1537">
        <f>B1537+S1537</f>
        <v>38120.775611404999</v>
      </c>
      <c r="S1537">
        <f>_xlfn.IFNA(VLOOKUP(Q1537,'MARVEL-X'!A$2:I$1400,7,FALSE),VLOOKUP(Q1537,MARVEL!A$2:J$1522,10,FALSE))</f>
        <v>7036.9936114049997</v>
      </c>
      <c r="T1537">
        <f>IF(P1537=P1536,R1537+T1536,R1537)</f>
        <v>76241.524786331996</v>
      </c>
      <c r="U1537">
        <f>IF(P1537=P1536,1+U1536,1)</f>
        <v>2</v>
      </c>
      <c r="V1537" t="str">
        <f t="shared" si="23"/>
        <v/>
      </c>
      <c r="W1537" t="str">
        <f>IF(V1537="","",IF(ABS(V1537-R1537)&gt;W$1,ABS(V1537-R1537),""))</f>
        <v/>
      </c>
      <c r="X1537" t="str">
        <f>Y1537&amp;"-"&amp;Z1537&amp;"-"&amp;AC1537&amp;"-"&amp;AD1537&amp;"-"&amp;AG1537</f>
        <v>9.5-f-C-2-0.5</v>
      </c>
      <c r="Y1537">
        <f>F1537</f>
        <v>9.5</v>
      </c>
      <c r="Z1537" s="2" t="str">
        <f>G1537</f>
        <v>f</v>
      </c>
      <c r="AA1537">
        <f>_xlfn.IFNA(VLOOKUP(X1537,'duo-out'!A$2:Q$5000,5,FALSE),E1537+10*(H1537-1)+1+_xlfn.IFNA(VLOOKUP(D1537,states!A$2:C$10,3,FALSE),1))</f>
        <v>113</v>
      </c>
      <c r="AB1537" t="str">
        <f>IF(V1537="","",V1537)</f>
        <v/>
      </c>
      <c r="AC1537" s="2" t="str">
        <f>_xlfn.IFNA(VLOOKUP(D1537,states!A$2:C$10,2,FALSE),"XX")</f>
        <v>C</v>
      </c>
      <c r="AD1537">
        <f>E1537</f>
        <v>2</v>
      </c>
      <c r="AE1537">
        <f>_xlfn.IFNA(VLOOKUP(D1537,states!A$2:D$10,4,FALSE),0)</f>
        <v>0</v>
      </c>
      <c r="AF1537">
        <v>0.5</v>
      </c>
      <c r="AG1537">
        <f>IF(AE1537=0,AF1537,IF(AE1537=1,IF(F1537=0.5,0.5,IF(H1537=1,0.5,1.5)),IF(F1537=0.5,0.5,IF(H1537=1,2.5,1.5))))</f>
        <v>0.5</v>
      </c>
      <c r="AH1537" s="7">
        <f>IF(AC1537="XX",0,1/C1537^(1/5)*IF(E1537=0,100,1)/(E1537+1)^(1/4))</f>
        <v>1.3833296494790666</v>
      </c>
    </row>
    <row r="1538" spans="1:34">
      <c r="A1538">
        <v>6346</v>
      </c>
      <c r="B1538" s="1">
        <v>31083.62</v>
      </c>
      <c r="C1538" s="6">
        <v>0.5</v>
      </c>
      <c r="D1538" t="s">
        <v>5</v>
      </c>
      <c r="E1538">
        <v>2</v>
      </c>
      <c r="F1538">
        <v>9.5</v>
      </c>
      <c r="G1538" t="s">
        <v>2</v>
      </c>
      <c r="H1538">
        <v>2</v>
      </c>
      <c r="I1538" t="s">
        <v>0</v>
      </c>
      <c r="J1538">
        <v>2</v>
      </c>
      <c r="K1538">
        <v>10.5</v>
      </c>
      <c r="L1538" t="s">
        <v>2</v>
      </c>
      <c r="M1538">
        <v>2</v>
      </c>
      <c r="N1538" t="s">
        <v>6402</v>
      </c>
      <c r="O1538">
        <v>1</v>
      </c>
      <c r="P1538" t="str">
        <f>D1538&amp;"-"&amp;F1538&amp;"-"&amp;G1538&amp;"-"&amp;E1538&amp;"-"&amp;H1538</f>
        <v>C2Sigma-9.5-f-2-2</v>
      </c>
      <c r="Q1538" t="str">
        <f>I1538&amp;"-"&amp;K1538&amp;"-"&amp;L1538&amp;"-"&amp;J1538&amp;"-"&amp;M1538</f>
        <v>X2Pi-10.5-f-2-2</v>
      </c>
      <c r="R1538">
        <f>B1538+S1538</f>
        <v>38120.613611405002</v>
      </c>
      <c r="S1538">
        <f>_xlfn.IFNA(VLOOKUP(Q1538,'MARVEL-X'!A$2:I$1400,7,FALSE),VLOOKUP(Q1538,MARVEL!A$2:J$1522,10,FALSE))</f>
        <v>7036.9936114049997</v>
      </c>
      <c r="T1538">
        <f>IF(P1538=P1537,R1538+T1537,R1538)</f>
        <v>114362.138397737</v>
      </c>
      <c r="U1538">
        <f>IF(P1538=P1537,1+U1537,1)</f>
        <v>3</v>
      </c>
      <c r="V1538" t="str">
        <f t="shared" si="23"/>
        <v/>
      </c>
      <c r="W1538" t="str">
        <f>IF(V1538="","",IF(ABS(V1538-R1538)&gt;W$1,ABS(V1538-R1538),""))</f>
        <v/>
      </c>
      <c r="X1538" t="str">
        <f>Y1538&amp;"-"&amp;Z1538&amp;"-"&amp;AC1538&amp;"-"&amp;AD1538&amp;"-"&amp;AG1538</f>
        <v>9.5-f-C-2-0.5</v>
      </c>
      <c r="Y1538">
        <f>F1538</f>
        <v>9.5</v>
      </c>
      <c r="Z1538" s="2" t="str">
        <f>G1538</f>
        <v>f</v>
      </c>
      <c r="AA1538">
        <f>_xlfn.IFNA(VLOOKUP(X1538,'duo-out'!A$2:Q$5000,5,FALSE),E1538+10*(H1538-1)+1+_xlfn.IFNA(VLOOKUP(D1538,states!A$2:C$10,3,FALSE),1))</f>
        <v>113</v>
      </c>
      <c r="AB1538" t="str">
        <f>IF(V1538="","",V1538)</f>
        <v/>
      </c>
      <c r="AC1538" s="2" t="str">
        <f>_xlfn.IFNA(VLOOKUP(D1538,states!A$2:C$10,2,FALSE),"XX")</f>
        <v>C</v>
      </c>
      <c r="AD1538">
        <f>E1538</f>
        <v>2</v>
      </c>
      <c r="AE1538">
        <f>_xlfn.IFNA(VLOOKUP(D1538,states!A$2:D$10,4,FALSE),0)</f>
        <v>0</v>
      </c>
      <c r="AF1538">
        <v>0.5</v>
      </c>
      <c r="AG1538">
        <f>IF(AE1538=0,AF1538,IF(AE1538=1,IF(F1538=0.5,0.5,IF(H1538=1,0.5,1.5)),IF(F1538=0.5,0.5,IF(H1538=1,2.5,1.5))))</f>
        <v>0.5</v>
      </c>
      <c r="AH1538" s="7">
        <f>IF(AC1538="XX",0,1/C1538^(1/5)*IF(E1538=0,100,1)/(E1538+1)^(1/4))</f>
        <v>0.87282200217602857</v>
      </c>
    </row>
    <row r="1539" spans="1:34">
      <c r="A1539">
        <v>6341</v>
      </c>
      <c r="B1539" s="1">
        <v>31369.38</v>
      </c>
      <c r="C1539" s="6">
        <v>0.5</v>
      </c>
      <c r="D1539" t="s">
        <v>5</v>
      </c>
      <c r="E1539">
        <v>2</v>
      </c>
      <c r="F1539">
        <v>9.5</v>
      </c>
      <c r="G1539" t="s">
        <v>2</v>
      </c>
      <c r="H1539">
        <v>2</v>
      </c>
      <c r="I1539" t="s">
        <v>0</v>
      </c>
      <c r="J1539">
        <v>2</v>
      </c>
      <c r="K1539">
        <v>9.5</v>
      </c>
      <c r="L1539" t="s">
        <v>1</v>
      </c>
      <c r="M1539">
        <v>2</v>
      </c>
      <c r="N1539" t="s">
        <v>6397</v>
      </c>
      <c r="O1539">
        <v>1</v>
      </c>
      <c r="P1539" t="str">
        <f>D1539&amp;"-"&amp;F1539&amp;"-"&amp;G1539&amp;"-"&amp;E1539&amp;"-"&amp;H1539</f>
        <v>C2Sigma-9.5-f-2-2</v>
      </c>
      <c r="Q1539" t="str">
        <f>I1539&amp;"-"&amp;K1539&amp;"-"&amp;L1539&amp;"-"&amp;J1539&amp;"-"&amp;M1539</f>
        <v>X2Pi-9.5-e-2-2</v>
      </c>
      <c r="R1539">
        <f>B1539+S1539</f>
        <v>38120.484174926998</v>
      </c>
      <c r="S1539">
        <f>_xlfn.IFNA(VLOOKUP(Q1539,'MARVEL-X'!A$2:I$1400,7,FALSE),VLOOKUP(Q1539,MARVEL!A$2:J$1522,10,FALSE))</f>
        <v>6751.1041749269998</v>
      </c>
      <c r="T1539">
        <f>IF(P1539=P1538,R1539+T1538,R1539)</f>
        <v>152482.622572664</v>
      </c>
      <c r="U1539">
        <f>IF(P1539=P1538,1+U1538,1)</f>
        <v>4</v>
      </c>
      <c r="V1539">
        <f t="shared" ref="V1539:V1602" si="24">IF(P1539=P1540,"",T1539/U1539)</f>
        <v>38120.655643165999</v>
      </c>
      <c r="W1539">
        <f>IF(V1539="","",IF(ABS(V1539-R1539)&gt;W$1,ABS(V1539-R1539),""))</f>
        <v>0.17146823900111485</v>
      </c>
      <c r="X1539" t="str">
        <f>Y1539&amp;"-"&amp;Z1539&amp;"-"&amp;AC1539&amp;"-"&amp;AD1539&amp;"-"&amp;AG1539</f>
        <v>9.5-f-C-2-0.5</v>
      </c>
      <c r="Y1539">
        <f>F1539</f>
        <v>9.5</v>
      </c>
      <c r="Z1539" s="2" t="str">
        <f>G1539</f>
        <v>f</v>
      </c>
      <c r="AA1539">
        <f>_xlfn.IFNA(VLOOKUP(X1539,'duo-out'!A$2:Q$5000,5,FALSE),E1539+10*(H1539-1)+1+_xlfn.IFNA(VLOOKUP(D1539,states!A$2:C$10,3,FALSE),1))</f>
        <v>113</v>
      </c>
      <c r="AB1539">
        <f>IF(V1539="","",V1539)</f>
        <v>38120.655643165999</v>
      </c>
      <c r="AC1539" s="2" t="str">
        <f>_xlfn.IFNA(VLOOKUP(D1539,states!A$2:C$10,2,FALSE),"XX")</f>
        <v>C</v>
      </c>
      <c r="AD1539">
        <f>E1539</f>
        <v>2</v>
      </c>
      <c r="AE1539">
        <f>_xlfn.IFNA(VLOOKUP(D1539,states!A$2:D$10,4,FALSE),0)</f>
        <v>0</v>
      </c>
      <c r="AF1539">
        <v>0.5</v>
      </c>
      <c r="AG1539">
        <f>IF(AE1539=0,AF1539,IF(AE1539=1,IF(F1539=0.5,0.5,IF(H1539=1,0.5,1.5)),IF(F1539=0.5,0.5,IF(H1539=1,2.5,1.5))))</f>
        <v>0.5</v>
      </c>
      <c r="AH1539" s="7">
        <f>IF(AC1539="XX",0,1/C1539^(1/5)*IF(E1539=0,100,1)/(E1539+1)^(1/4))</f>
        <v>0.87282200217602857</v>
      </c>
    </row>
    <row r="1540" spans="1:34">
      <c r="A1540">
        <v>4764</v>
      </c>
      <c r="B1540" s="1">
        <v>31489.822</v>
      </c>
      <c r="C1540" s="6">
        <v>0.04</v>
      </c>
      <c r="D1540" t="s">
        <v>5</v>
      </c>
      <c r="E1540">
        <v>0</v>
      </c>
      <c r="F1540">
        <v>10.5</v>
      </c>
      <c r="G1540" t="s">
        <v>1</v>
      </c>
      <c r="H1540">
        <v>1</v>
      </c>
      <c r="I1540" t="s">
        <v>0</v>
      </c>
      <c r="J1540">
        <v>0</v>
      </c>
      <c r="K1540">
        <v>11.5</v>
      </c>
      <c r="L1540" t="s">
        <v>1</v>
      </c>
      <c r="M1540">
        <v>1</v>
      </c>
      <c r="N1540" t="s">
        <v>4820</v>
      </c>
      <c r="O1540">
        <v>1</v>
      </c>
      <c r="P1540" t="str">
        <f>D1540&amp;"-"&amp;F1540&amp;"-"&amp;G1540&amp;"-"&amp;E1540&amp;"-"&amp;H1540</f>
        <v>C2Sigma-10.5-e-0-1</v>
      </c>
      <c r="Q1540" t="str">
        <f>I1540&amp;"-"&amp;K1540&amp;"-"&amp;L1540&amp;"-"&amp;J1540&amp;"-"&amp;M1540</f>
        <v>X2Pi-11.5-e-0-1</v>
      </c>
      <c r="R1540">
        <f>B1540+S1540</f>
        <v>33326.488332071996</v>
      </c>
      <c r="S1540">
        <f>_xlfn.IFNA(VLOOKUP(Q1540,'MARVEL-X'!A$2:I$1400,7,FALSE),VLOOKUP(Q1540,MARVEL!A$2:J$1522,10,FALSE))</f>
        <v>1836.6663320719999</v>
      </c>
      <c r="T1540">
        <f>IF(P1540=P1539,R1540+T1539,R1540)</f>
        <v>33326.488332071996</v>
      </c>
      <c r="U1540">
        <f>IF(P1540=P1539,1+U1539,1)</f>
        <v>1</v>
      </c>
      <c r="V1540" t="str">
        <f t="shared" si="24"/>
        <v/>
      </c>
      <c r="W1540" t="str">
        <f>IF(V1540="","",IF(ABS(V1540-R1540)&gt;W$1,ABS(V1540-R1540),""))</f>
        <v/>
      </c>
      <c r="X1540" t="str">
        <f>Y1540&amp;"-"&amp;Z1540&amp;"-"&amp;AC1540&amp;"-"&amp;AD1540&amp;"-"&amp;AG1540</f>
        <v>10.5-e-C-0-0.5</v>
      </c>
      <c r="Y1540">
        <f>F1540</f>
        <v>10.5</v>
      </c>
      <c r="Z1540" s="2" t="str">
        <f>G1540</f>
        <v>e</v>
      </c>
      <c r="AA1540">
        <f>_xlfn.IFNA(VLOOKUP(X1540,'duo-out'!A$2:Q$5000,5,FALSE),E1540+10*(H1540-1)+1+_xlfn.IFNA(VLOOKUP(D1540,states!A$2:C$10,3,FALSE),1))</f>
        <v>101</v>
      </c>
      <c r="AB1540" t="str">
        <f>IF(V1540="","",V1540)</f>
        <v/>
      </c>
      <c r="AC1540" s="2" t="str">
        <f>_xlfn.IFNA(VLOOKUP(D1540,states!A$2:C$10,2,FALSE),"XX")</f>
        <v>C</v>
      </c>
      <c r="AD1540">
        <f>E1540</f>
        <v>0</v>
      </c>
      <c r="AE1540">
        <f>_xlfn.IFNA(VLOOKUP(D1540,states!A$2:D$10,4,FALSE),0)</f>
        <v>0</v>
      </c>
      <c r="AF1540">
        <v>0.5</v>
      </c>
      <c r="AG1540">
        <f>IF(AE1540=0,AF1540,IF(AE1540=1,IF(F1540=0.5,0.5,IF(H1540=1,0.5,1.5)),IF(F1540=0.5,0.5,IF(H1540=1,2.5,1.5))))</f>
        <v>0.5</v>
      </c>
      <c r="AH1540" s="7">
        <f>IF(AC1540="XX",0,1/C1540^(1/5)*IF(E1540=0,100,1)/(E1540+1)^(1/4))</f>
        <v>190.36539387158786</v>
      </c>
    </row>
    <row r="1541" spans="1:34">
      <c r="A1541">
        <v>4787</v>
      </c>
      <c r="B1541" s="1">
        <v>32073.066999999999</v>
      </c>
      <c r="C1541" s="6">
        <v>0.02</v>
      </c>
      <c r="D1541" t="s">
        <v>5</v>
      </c>
      <c r="E1541">
        <v>0</v>
      </c>
      <c r="F1541">
        <v>10.5</v>
      </c>
      <c r="G1541" t="s">
        <v>1</v>
      </c>
      <c r="H1541">
        <v>1</v>
      </c>
      <c r="I1541" t="s">
        <v>0</v>
      </c>
      <c r="J1541">
        <v>0</v>
      </c>
      <c r="K1541">
        <v>9.5</v>
      </c>
      <c r="L1541" t="s">
        <v>1</v>
      </c>
      <c r="M1541">
        <v>1</v>
      </c>
      <c r="N1541" t="s">
        <v>4843</v>
      </c>
      <c r="O1541">
        <v>1</v>
      </c>
      <c r="P1541" t="str">
        <f>D1541&amp;"-"&amp;F1541&amp;"-"&amp;G1541&amp;"-"&amp;E1541&amp;"-"&amp;H1541</f>
        <v>C2Sigma-10.5-e-0-1</v>
      </c>
      <c r="Q1541" t="str">
        <f>I1541&amp;"-"&amp;K1541&amp;"-"&amp;L1541&amp;"-"&amp;J1541&amp;"-"&amp;M1541</f>
        <v>X2Pi-9.5-e-0-1</v>
      </c>
      <c r="R1541">
        <f>B1541+S1541</f>
        <v>33326.525645027003</v>
      </c>
      <c r="S1541">
        <f>_xlfn.IFNA(VLOOKUP(Q1541,'MARVEL-X'!A$2:I$1400,7,FALSE),VLOOKUP(Q1541,MARVEL!A$2:J$1522,10,FALSE))</f>
        <v>1253.4586450270001</v>
      </c>
      <c r="T1541">
        <f>IF(P1541=P1540,R1541+T1540,R1541)</f>
        <v>66653.013977099006</v>
      </c>
      <c r="U1541">
        <f>IF(P1541=P1540,1+U1540,1)</f>
        <v>2</v>
      </c>
      <c r="V1541" t="str">
        <f t="shared" si="24"/>
        <v/>
      </c>
      <c r="W1541" t="str">
        <f>IF(V1541="","",IF(ABS(V1541-R1541)&gt;W$1,ABS(V1541-R1541),""))</f>
        <v/>
      </c>
      <c r="X1541" t="str">
        <f>Y1541&amp;"-"&amp;Z1541&amp;"-"&amp;AC1541&amp;"-"&amp;AD1541&amp;"-"&amp;AG1541</f>
        <v>10.5-e-C-0-0.5</v>
      </c>
      <c r="Y1541">
        <f>F1541</f>
        <v>10.5</v>
      </c>
      <c r="Z1541" s="2" t="str">
        <f>G1541</f>
        <v>e</v>
      </c>
      <c r="AA1541">
        <f>_xlfn.IFNA(VLOOKUP(X1541,'duo-out'!A$2:Q$5000,5,FALSE),E1541+10*(H1541-1)+1+_xlfn.IFNA(VLOOKUP(D1541,states!A$2:C$10,3,FALSE),1))</f>
        <v>101</v>
      </c>
      <c r="AB1541" t="str">
        <f>IF(V1541="","",V1541)</f>
        <v/>
      </c>
      <c r="AC1541" s="2" t="str">
        <f>_xlfn.IFNA(VLOOKUP(D1541,states!A$2:C$10,2,FALSE),"XX")</f>
        <v>C</v>
      </c>
      <c r="AD1541">
        <f>E1541</f>
        <v>0</v>
      </c>
      <c r="AE1541">
        <f>_xlfn.IFNA(VLOOKUP(D1541,states!A$2:D$10,4,FALSE),0)</f>
        <v>0</v>
      </c>
      <c r="AF1541">
        <v>0.5</v>
      </c>
      <c r="AG1541">
        <f>IF(AE1541=0,AF1541,IF(AE1541=1,IF(F1541=0.5,0.5,IF(H1541=1,0.5,1.5)),IF(F1541=0.5,0.5,IF(H1541=1,2.5,1.5))))</f>
        <v>0.5</v>
      </c>
      <c r="AH1541" s="7">
        <f>IF(AC1541="XX",0,1/C1541^(1/5)*IF(E1541=0,100,1)/(E1541+1)^(1/4))</f>
        <v>218.67241478865563</v>
      </c>
    </row>
    <row r="1542" spans="1:34">
      <c r="A1542">
        <v>96</v>
      </c>
      <c r="B1542" s="1">
        <v>31798.484</v>
      </c>
      <c r="C1542" s="6">
        <v>0.04</v>
      </c>
      <c r="D1542" t="s">
        <v>5</v>
      </c>
      <c r="E1542">
        <v>0</v>
      </c>
      <c r="F1542">
        <v>10.5</v>
      </c>
      <c r="G1542" t="s">
        <v>1</v>
      </c>
      <c r="H1542">
        <v>1</v>
      </c>
      <c r="I1542" t="s">
        <v>0</v>
      </c>
      <c r="J1542">
        <v>0</v>
      </c>
      <c r="K1542">
        <v>10.5</v>
      </c>
      <c r="L1542" t="s">
        <v>2</v>
      </c>
      <c r="M1542">
        <v>1</v>
      </c>
      <c r="N1542" t="s">
        <v>151</v>
      </c>
      <c r="O1542">
        <v>-1</v>
      </c>
      <c r="P1542" t="str">
        <f>D1542&amp;"-"&amp;F1542&amp;"-"&amp;G1542&amp;"-"&amp;E1542&amp;"-"&amp;H1542</f>
        <v>C2Sigma-10.5-e-0-1</v>
      </c>
      <c r="Q1542" t="str">
        <f>I1542&amp;"-"&amp;K1542&amp;"-"&amp;L1542&amp;"-"&amp;J1542&amp;"-"&amp;M1542</f>
        <v>X2Pi-10.5-f-0-1</v>
      </c>
      <c r="R1542">
        <f>B1542+S1542</f>
        <v>33326.407225415001</v>
      </c>
      <c r="S1542">
        <f>_xlfn.IFNA(VLOOKUP(Q1542,'MARVEL-X'!A$2:I$1400,7,FALSE),VLOOKUP(Q1542,MARVEL!A$2:J$1522,10,FALSE))</f>
        <v>1527.9232254149999</v>
      </c>
      <c r="T1542">
        <f>IF(P1542=P1541,R1542+T1541,R1542)</f>
        <v>99979.421202514</v>
      </c>
      <c r="U1542">
        <f>IF(P1542=P1541,1+U1541,1)</f>
        <v>3</v>
      </c>
      <c r="V1542" t="str">
        <f t="shared" si="24"/>
        <v/>
      </c>
      <c r="W1542" t="str">
        <f>IF(V1542="","",IF(ABS(V1542-R1542)&gt;W$1,ABS(V1542-R1542),""))</f>
        <v/>
      </c>
      <c r="X1542" t="str">
        <f>Y1542&amp;"-"&amp;Z1542&amp;"-"&amp;AC1542&amp;"-"&amp;AD1542&amp;"-"&amp;AG1542</f>
        <v>10.5-e-C-0-0.5</v>
      </c>
      <c r="Y1542">
        <f>F1542</f>
        <v>10.5</v>
      </c>
      <c r="Z1542" s="2" t="str">
        <f>G1542</f>
        <v>e</v>
      </c>
      <c r="AA1542">
        <f>_xlfn.IFNA(VLOOKUP(X1542,'duo-out'!A$2:Q$5000,5,FALSE),E1542+10*(H1542-1)+1+_xlfn.IFNA(VLOOKUP(D1542,states!A$2:C$10,3,FALSE),1))</f>
        <v>101</v>
      </c>
      <c r="AB1542" t="str">
        <f>IF(V1542="","",V1542)</f>
        <v/>
      </c>
      <c r="AC1542" s="2" t="str">
        <f>_xlfn.IFNA(VLOOKUP(D1542,states!A$2:C$10,2,FALSE),"XX")</f>
        <v>C</v>
      </c>
      <c r="AD1542">
        <f>E1542</f>
        <v>0</v>
      </c>
      <c r="AE1542">
        <f>_xlfn.IFNA(VLOOKUP(D1542,states!A$2:D$10,4,FALSE),0)</f>
        <v>0</v>
      </c>
      <c r="AF1542">
        <v>0.5</v>
      </c>
      <c r="AG1542">
        <f>IF(AE1542=0,AF1542,IF(AE1542=1,IF(F1542=0.5,0.5,IF(H1542=1,0.5,1.5)),IF(F1542=0.5,0.5,IF(H1542=1,2.5,1.5))))</f>
        <v>0.5</v>
      </c>
      <c r="AH1542" s="7">
        <f>IF(AC1542="XX",0,1/C1542^(1/5)*IF(E1542=0,100,1)/(E1542+1)^(1/4))</f>
        <v>190.36539387158786</v>
      </c>
    </row>
    <row r="1543" spans="1:34">
      <c r="A1543">
        <v>4674</v>
      </c>
      <c r="B1543" s="1">
        <v>32073.16</v>
      </c>
      <c r="C1543" s="6">
        <v>0.2</v>
      </c>
      <c r="D1543" t="s">
        <v>5</v>
      </c>
      <c r="E1543">
        <v>0</v>
      </c>
      <c r="F1543">
        <v>10.5</v>
      </c>
      <c r="G1543" t="s">
        <v>1</v>
      </c>
      <c r="H1543">
        <v>1</v>
      </c>
      <c r="I1543" t="s">
        <v>0</v>
      </c>
      <c r="J1543">
        <v>0</v>
      </c>
      <c r="K1543">
        <v>9.5</v>
      </c>
      <c r="L1543" t="s">
        <v>1</v>
      </c>
      <c r="M1543">
        <v>1</v>
      </c>
      <c r="N1543" t="s">
        <v>4730</v>
      </c>
      <c r="O1543">
        <v>1</v>
      </c>
      <c r="P1543" t="str">
        <f>D1543&amp;"-"&amp;F1543&amp;"-"&amp;G1543&amp;"-"&amp;E1543&amp;"-"&amp;H1543</f>
        <v>C2Sigma-10.5-e-0-1</v>
      </c>
      <c r="Q1543" t="str">
        <f>I1543&amp;"-"&amp;K1543&amp;"-"&amp;L1543&amp;"-"&amp;J1543&amp;"-"&amp;M1543</f>
        <v>X2Pi-9.5-e-0-1</v>
      </c>
      <c r="R1543">
        <f>B1543+S1543</f>
        <v>33326.618645027003</v>
      </c>
      <c r="S1543">
        <f>_xlfn.IFNA(VLOOKUP(Q1543,'MARVEL-X'!A$2:I$1400,7,FALSE),VLOOKUP(Q1543,MARVEL!A$2:J$1522,10,FALSE))</f>
        <v>1253.4586450270001</v>
      </c>
      <c r="T1543">
        <f>IF(P1543=P1542,R1543+T1542,R1543)</f>
        <v>133306.03984754102</v>
      </c>
      <c r="U1543">
        <f>IF(P1543=P1542,1+U1542,1)</f>
        <v>4</v>
      </c>
      <c r="V1543" t="str">
        <f t="shared" si="24"/>
        <v/>
      </c>
      <c r="W1543" t="str">
        <f>IF(V1543="","",IF(ABS(V1543-R1543)&gt;W$1,ABS(V1543-R1543),""))</f>
        <v/>
      </c>
      <c r="X1543" t="str">
        <f>Y1543&amp;"-"&amp;Z1543&amp;"-"&amp;AC1543&amp;"-"&amp;AD1543&amp;"-"&amp;AG1543</f>
        <v>10.5-e-C-0-0.5</v>
      </c>
      <c r="Y1543">
        <f>F1543</f>
        <v>10.5</v>
      </c>
      <c r="Z1543" s="2" t="str">
        <f>G1543</f>
        <v>e</v>
      </c>
      <c r="AA1543">
        <f>_xlfn.IFNA(VLOOKUP(X1543,'duo-out'!A$2:Q$5000,5,FALSE),E1543+10*(H1543-1)+1+_xlfn.IFNA(VLOOKUP(D1543,states!A$2:C$10,3,FALSE),1))</f>
        <v>101</v>
      </c>
      <c r="AB1543" t="str">
        <f>IF(V1543="","",V1543)</f>
        <v/>
      </c>
      <c r="AC1543" s="2" t="str">
        <f>_xlfn.IFNA(VLOOKUP(D1543,states!A$2:C$10,2,FALSE),"XX")</f>
        <v>C</v>
      </c>
      <c r="AD1543">
        <f>E1543</f>
        <v>0</v>
      </c>
      <c r="AE1543">
        <f>_xlfn.IFNA(VLOOKUP(D1543,states!A$2:D$10,4,FALSE),0)</f>
        <v>0</v>
      </c>
      <c r="AF1543">
        <v>0.5</v>
      </c>
      <c r="AG1543">
        <f>IF(AE1543=0,AF1543,IF(AE1543=1,IF(F1543=0.5,0.5,IF(H1543=1,0.5,1.5)),IF(F1543=0.5,0.5,IF(H1543=1,2.5,1.5))))</f>
        <v>0.5</v>
      </c>
      <c r="AH1543" s="7">
        <f>IF(AC1543="XX",0,1/C1543^(1/5)*IF(E1543=0,100,1)/(E1543+1)^(1/4))</f>
        <v>137.97296614612148</v>
      </c>
    </row>
    <row r="1544" spans="1:34">
      <c r="A1544">
        <v>4719</v>
      </c>
      <c r="B1544" s="1">
        <v>31489.89</v>
      </c>
      <c r="C1544" s="6">
        <v>0.2</v>
      </c>
      <c r="D1544" t="s">
        <v>5</v>
      </c>
      <c r="E1544">
        <v>0</v>
      </c>
      <c r="F1544">
        <v>10.5</v>
      </c>
      <c r="G1544" t="s">
        <v>1</v>
      </c>
      <c r="H1544">
        <v>1</v>
      </c>
      <c r="I1544" t="s">
        <v>0</v>
      </c>
      <c r="J1544">
        <v>0</v>
      </c>
      <c r="K1544">
        <v>11.5</v>
      </c>
      <c r="L1544" t="s">
        <v>1</v>
      </c>
      <c r="M1544">
        <v>1</v>
      </c>
      <c r="N1544" t="s">
        <v>4775</v>
      </c>
      <c r="O1544">
        <v>1</v>
      </c>
      <c r="P1544" t="str">
        <f>D1544&amp;"-"&amp;F1544&amp;"-"&amp;G1544&amp;"-"&amp;E1544&amp;"-"&amp;H1544</f>
        <v>C2Sigma-10.5-e-0-1</v>
      </c>
      <c r="Q1544" t="str">
        <f>I1544&amp;"-"&amp;K1544&amp;"-"&amp;L1544&amp;"-"&amp;J1544&amp;"-"&amp;M1544</f>
        <v>X2Pi-11.5-e-0-1</v>
      </c>
      <c r="R1544">
        <f>B1544+S1544</f>
        <v>33326.556332071996</v>
      </c>
      <c r="S1544">
        <f>_xlfn.IFNA(VLOOKUP(Q1544,'MARVEL-X'!A$2:I$1400,7,FALSE),VLOOKUP(Q1544,MARVEL!A$2:J$1522,10,FALSE))</f>
        <v>1836.6663320719999</v>
      </c>
      <c r="T1544">
        <f>IF(P1544=P1543,R1544+T1543,R1544)</f>
        <v>166632.59617961303</v>
      </c>
      <c r="U1544">
        <f>IF(P1544=P1543,1+U1543,1)</f>
        <v>5</v>
      </c>
      <c r="V1544" t="str">
        <f t="shared" si="24"/>
        <v/>
      </c>
      <c r="W1544" t="str">
        <f>IF(V1544="","",IF(ABS(V1544-R1544)&gt;W$1,ABS(V1544-R1544),""))</f>
        <v/>
      </c>
      <c r="X1544" t="str">
        <f>Y1544&amp;"-"&amp;Z1544&amp;"-"&amp;AC1544&amp;"-"&amp;AD1544&amp;"-"&amp;AG1544</f>
        <v>10.5-e-C-0-0.5</v>
      </c>
      <c r="Y1544">
        <f>F1544</f>
        <v>10.5</v>
      </c>
      <c r="Z1544" s="2" t="str">
        <f>G1544</f>
        <v>e</v>
      </c>
      <c r="AA1544">
        <f>_xlfn.IFNA(VLOOKUP(X1544,'duo-out'!A$2:Q$5000,5,FALSE),E1544+10*(H1544-1)+1+_xlfn.IFNA(VLOOKUP(D1544,states!A$2:C$10,3,FALSE),1))</f>
        <v>101</v>
      </c>
      <c r="AB1544" t="str">
        <f>IF(V1544="","",V1544)</f>
        <v/>
      </c>
      <c r="AC1544" s="2" t="str">
        <f>_xlfn.IFNA(VLOOKUP(D1544,states!A$2:C$10,2,FALSE),"XX")</f>
        <v>C</v>
      </c>
      <c r="AD1544">
        <f>E1544</f>
        <v>0</v>
      </c>
      <c r="AE1544">
        <f>_xlfn.IFNA(VLOOKUP(D1544,states!A$2:D$10,4,FALSE),0)</f>
        <v>0</v>
      </c>
      <c r="AF1544">
        <v>0.5</v>
      </c>
      <c r="AG1544">
        <f>IF(AE1544=0,AF1544,IF(AE1544=1,IF(F1544=0.5,0.5,IF(H1544=1,0.5,1.5)),IF(F1544=0.5,0.5,IF(H1544=1,2.5,1.5))))</f>
        <v>0.5</v>
      </c>
      <c r="AH1544" s="7">
        <f>IF(AC1544="XX",0,1/C1544^(1/5)*IF(E1544=0,100,1)/(E1544+1)^(1/4))</f>
        <v>137.97296614612148</v>
      </c>
    </row>
    <row r="1545" spans="1:34">
      <c r="A1545">
        <v>4633</v>
      </c>
      <c r="B1545" s="1">
        <v>31798.6</v>
      </c>
      <c r="C1545" s="6">
        <v>0.2</v>
      </c>
      <c r="D1545" t="s">
        <v>5</v>
      </c>
      <c r="E1545">
        <v>0</v>
      </c>
      <c r="F1545">
        <v>10.5</v>
      </c>
      <c r="G1545" t="s">
        <v>1</v>
      </c>
      <c r="H1545">
        <v>1</v>
      </c>
      <c r="I1545" t="s">
        <v>0</v>
      </c>
      <c r="J1545">
        <v>0</v>
      </c>
      <c r="K1545">
        <v>10.5</v>
      </c>
      <c r="L1545" t="s">
        <v>2</v>
      </c>
      <c r="M1545">
        <v>1</v>
      </c>
      <c r="N1545" t="s">
        <v>4689</v>
      </c>
      <c r="O1545">
        <v>1</v>
      </c>
      <c r="P1545" t="str">
        <f>D1545&amp;"-"&amp;F1545&amp;"-"&amp;G1545&amp;"-"&amp;E1545&amp;"-"&amp;H1545</f>
        <v>C2Sigma-10.5-e-0-1</v>
      </c>
      <c r="Q1545" t="str">
        <f>I1545&amp;"-"&amp;K1545&amp;"-"&amp;L1545&amp;"-"&amp;J1545&amp;"-"&amp;M1545</f>
        <v>X2Pi-10.5-f-0-1</v>
      </c>
      <c r="R1545">
        <f>B1545+S1545</f>
        <v>33326.523225414996</v>
      </c>
      <c r="S1545">
        <f>_xlfn.IFNA(VLOOKUP(Q1545,'MARVEL-X'!A$2:I$1400,7,FALSE),VLOOKUP(Q1545,MARVEL!A$2:J$1522,10,FALSE))</f>
        <v>1527.9232254149999</v>
      </c>
      <c r="T1545">
        <f>IF(P1545=P1544,R1545+T1544,R1545)</f>
        <v>199959.11940502803</v>
      </c>
      <c r="U1545">
        <f>IF(P1545=P1544,1+U1544,1)</f>
        <v>6</v>
      </c>
      <c r="V1545" t="str">
        <f t="shared" si="24"/>
        <v/>
      </c>
      <c r="W1545" t="str">
        <f>IF(V1545="","",IF(ABS(V1545-R1545)&gt;W$1,ABS(V1545-R1545),""))</f>
        <v/>
      </c>
      <c r="X1545" t="str">
        <f>Y1545&amp;"-"&amp;Z1545&amp;"-"&amp;AC1545&amp;"-"&amp;AD1545&amp;"-"&amp;AG1545</f>
        <v>10.5-e-C-0-0.5</v>
      </c>
      <c r="Y1545">
        <f>F1545</f>
        <v>10.5</v>
      </c>
      <c r="Z1545" s="2" t="str">
        <f>G1545</f>
        <v>e</v>
      </c>
      <c r="AA1545">
        <f>_xlfn.IFNA(VLOOKUP(X1545,'duo-out'!A$2:Q$5000,5,FALSE),E1545+10*(H1545-1)+1+_xlfn.IFNA(VLOOKUP(D1545,states!A$2:C$10,3,FALSE),1))</f>
        <v>101</v>
      </c>
      <c r="AB1545" t="str">
        <f>IF(V1545="","",V1545)</f>
        <v/>
      </c>
      <c r="AC1545" s="2" t="str">
        <f>_xlfn.IFNA(VLOOKUP(D1545,states!A$2:C$10,2,FALSE),"XX")</f>
        <v>C</v>
      </c>
      <c r="AD1545">
        <f>E1545</f>
        <v>0</v>
      </c>
      <c r="AE1545">
        <f>_xlfn.IFNA(VLOOKUP(D1545,states!A$2:D$10,4,FALSE),0)</f>
        <v>0</v>
      </c>
      <c r="AF1545">
        <v>0.5</v>
      </c>
      <c r="AG1545">
        <f>IF(AE1545=0,AF1545,IF(AE1545=1,IF(F1545=0.5,0.5,IF(H1545=1,0.5,1.5)),IF(F1545=0.5,0.5,IF(H1545=1,2.5,1.5))))</f>
        <v>0.5</v>
      </c>
      <c r="AH1545" s="7">
        <f>IF(AC1545="XX",0,1/C1545^(1/5)*IF(E1545=0,100,1)/(E1545+1)^(1/4))</f>
        <v>137.97296614612148</v>
      </c>
    </row>
    <row r="1546" spans="1:34">
      <c r="A1546">
        <v>4811</v>
      </c>
      <c r="B1546" s="1">
        <v>31489.87</v>
      </c>
      <c r="C1546" s="6">
        <v>0.05</v>
      </c>
      <c r="D1546" t="s">
        <v>5</v>
      </c>
      <c r="E1546">
        <v>0</v>
      </c>
      <c r="F1546">
        <v>10.5</v>
      </c>
      <c r="G1546" t="s">
        <v>1</v>
      </c>
      <c r="H1546">
        <v>1</v>
      </c>
      <c r="I1546" t="s">
        <v>0</v>
      </c>
      <c r="J1546">
        <v>0</v>
      </c>
      <c r="K1546">
        <v>11.5</v>
      </c>
      <c r="L1546" t="s">
        <v>1</v>
      </c>
      <c r="M1546">
        <v>1</v>
      </c>
      <c r="N1546" t="s">
        <v>4867</v>
      </c>
      <c r="O1546">
        <v>1</v>
      </c>
      <c r="P1546" t="str">
        <f>D1546&amp;"-"&amp;F1546&amp;"-"&amp;G1546&amp;"-"&amp;E1546&amp;"-"&amp;H1546</f>
        <v>C2Sigma-10.5-e-0-1</v>
      </c>
      <c r="Q1546" t="str">
        <f>I1546&amp;"-"&amp;K1546&amp;"-"&amp;L1546&amp;"-"&amp;J1546&amp;"-"&amp;M1546</f>
        <v>X2Pi-11.5-e-0-1</v>
      </c>
      <c r="R1546">
        <f>B1546+S1546</f>
        <v>33326.536332071999</v>
      </c>
      <c r="S1546">
        <f>_xlfn.IFNA(VLOOKUP(Q1546,'MARVEL-X'!A$2:I$1400,7,FALSE),VLOOKUP(Q1546,MARVEL!A$2:J$1522,10,FALSE))</f>
        <v>1836.6663320719999</v>
      </c>
      <c r="T1546">
        <f>IF(P1546=P1545,R1546+T1545,R1546)</f>
        <v>233285.65573710002</v>
      </c>
      <c r="U1546">
        <f>IF(P1546=P1545,1+U1545,1)</f>
        <v>7</v>
      </c>
      <c r="V1546" t="str">
        <f t="shared" si="24"/>
        <v/>
      </c>
      <c r="W1546" t="str">
        <f>IF(V1546="","",IF(ABS(V1546-R1546)&gt;W$1,ABS(V1546-R1546),""))</f>
        <v/>
      </c>
      <c r="X1546" t="str">
        <f>Y1546&amp;"-"&amp;Z1546&amp;"-"&amp;AC1546&amp;"-"&amp;AD1546&amp;"-"&amp;AG1546</f>
        <v>10.5-e-C-0-0.5</v>
      </c>
      <c r="Y1546">
        <f>F1546</f>
        <v>10.5</v>
      </c>
      <c r="Z1546" s="2" t="str">
        <f>G1546</f>
        <v>e</v>
      </c>
      <c r="AA1546">
        <f>_xlfn.IFNA(VLOOKUP(X1546,'duo-out'!A$2:Q$5000,5,FALSE),E1546+10*(H1546-1)+1+_xlfn.IFNA(VLOOKUP(D1546,states!A$2:C$10,3,FALSE),1))</f>
        <v>101</v>
      </c>
      <c r="AB1546" t="str">
        <f>IF(V1546="","",V1546)</f>
        <v/>
      </c>
      <c r="AC1546" s="2" t="str">
        <f>_xlfn.IFNA(VLOOKUP(D1546,states!A$2:C$10,2,FALSE),"XX")</f>
        <v>C</v>
      </c>
      <c r="AD1546">
        <f>E1546</f>
        <v>0</v>
      </c>
      <c r="AE1546">
        <f>_xlfn.IFNA(VLOOKUP(D1546,states!A$2:D$10,4,FALSE),0)</f>
        <v>0</v>
      </c>
      <c r="AF1546">
        <v>0.5</v>
      </c>
      <c r="AG1546">
        <f>IF(AE1546=0,AF1546,IF(AE1546=1,IF(F1546=0.5,0.5,IF(H1546=1,0.5,1.5)),IF(F1546=0.5,0.5,IF(H1546=1,2.5,1.5))))</f>
        <v>0.5</v>
      </c>
      <c r="AH1546" s="7">
        <f>IF(AC1546="XX",0,1/C1546^(1/5)*IF(E1546=0,100,1)/(E1546+1)^(1/4))</f>
        <v>182.05642030260799</v>
      </c>
    </row>
    <row r="1547" spans="1:34">
      <c r="A1547">
        <v>4836</v>
      </c>
      <c r="B1547" s="1">
        <v>31798.58</v>
      </c>
      <c r="C1547" s="6">
        <v>0.05</v>
      </c>
      <c r="D1547" t="s">
        <v>5</v>
      </c>
      <c r="E1547">
        <v>0</v>
      </c>
      <c r="F1547">
        <v>10.5</v>
      </c>
      <c r="G1547" t="s">
        <v>1</v>
      </c>
      <c r="H1547">
        <v>1</v>
      </c>
      <c r="I1547" t="s">
        <v>0</v>
      </c>
      <c r="J1547">
        <v>0</v>
      </c>
      <c r="K1547">
        <v>10.5</v>
      </c>
      <c r="L1547" t="s">
        <v>2</v>
      </c>
      <c r="M1547">
        <v>1</v>
      </c>
      <c r="N1547" t="s">
        <v>4892</v>
      </c>
      <c r="O1547">
        <v>1</v>
      </c>
      <c r="P1547" t="str">
        <f>D1547&amp;"-"&amp;F1547&amp;"-"&amp;G1547&amp;"-"&amp;E1547&amp;"-"&amp;H1547</f>
        <v>C2Sigma-10.5-e-0-1</v>
      </c>
      <c r="Q1547" t="str">
        <f>I1547&amp;"-"&amp;K1547&amp;"-"&amp;L1547&amp;"-"&amp;J1547&amp;"-"&amp;M1547</f>
        <v>X2Pi-10.5-f-0-1</v>
      </c>
      <c r="R1547">
        <f>B1547+S1547</f>
        <v>33326.503225414999</v>
      </c>
      <c r="S1547">
        <f>_xlfn.IFNA(VLOOKUP(Q1547,'MARVEL-X'!A$2:I$1400,7,FALSE),VLOOKUP(Q1547,MARVEL!A$2:J$1522,10,FALSE))</f>
        <v>1527.9232254149999</v>
      </c>
      <c r="T1547">
        <f>IF(P1547=P1546,R1547+T1546,R1547)</f>
        <v>266612.15896251501</v>
      </c>
      <c r="U1547">
        <f>IF(P1547=P1546,1+U1546,1)</f>
        <v>8</v>
      </c>
      <c r="V1547">
        <f t="shared" si="24"/>
        <v>33326.519870314376</v>
      </c>
      <c r="W1547" t="str">
        <f>IF(V1547="","",IF(ABS(V1547-R1547)&gt;W$1,ABS(V1547-R1547),""))</f>
        <v/>
      </c>
      <c r="X1547" t="str">
        <f>Y1547&amp;"-"&amp;Z1547&amp;"-"&amp;AC1547&amp;"-"&amp;AD1547&amp;"-"&amp;AG1547</f>
        <v>10.5-e-C-0-0.5</v>
      </c>
      <c r="Y1547">
        <f>F1547</f>
        <v>10.5</v>
      </c>
      <c r="Z1547" s="2" t="str">
        <f>G1547</f>
        <v>e</v>
      </c>
      <c r="AA1547">
        <f>_xlfn.IFNA(VLOOKUP(X1547,'duo-out'!A$2:Q$5000,5,FALSE),E1547+10*(H1547-1)+1+_xlfn.IFNA(VLOOKUP(D1547,states!A$2:C$10,3,FALSE),1))</f>
        <v>101</v>
      </c>
      <c r="AB1547">
        <f>IF(V1547="","",V1547)</f>
        <v>33326.519870314376</v>
      </c>
      <c r="AC1547" s="2" t="str">
        <f>_xlfn.IFNA(VLOOKUP(D1547,states!A$2:C$10,2,FALSE),"XX")</f>
        <v>C</v>
      </c>
      <c r="AD1547">
        <f>E1547</f>
        <v>0</v>
      </c>
      <c r="AE1547">
        <f>_xlfn.IFNA(VLOOKUP(D1547,states!A$2:D$10,4,FALSE),0)</f>
        <v>0</v>
      </c>
      <c r="AF1547">
        <v>0.5</v>
      </c>
      <c r="AG1547">
        <f>IF(AE1547=0,AF1547,IF(AE1547=1,IF(F1547=0.5,0.5,IF(H1547=1,0.5,1.5)),IF(F1547=0.5,0.5,IF(H1547=1,2.5,1.5))))</f>
        <v>0.5</v>
      </c>
      <c r="AH1547" s="7">
        <f>IF(AC1547="XX",0,1/C1547^(1/5)*IF(E1547=0,100,1)/(E1547+1)^(1/4))</f>
        <v>182.05642030260799</v>
      </c>
    </row>
    <row r="1548" spans="1:34">
      <c r="A1548">
        <v>4590</v>
      </c>
      <c r="B1548" s="1">
        <v>31916.14</v>
      </c>
      <c r="C1548" s="6">
        <v>0.2</v>
      </c>
      <c r="D1548" t="s">
        <v>5</v>
      </c>
      <c r="E1548">
        <v>1</v>
      </c>
      <c r="F1548">
        <v>10.5</v>
      </c>
      <c r="G1548" t="s">
        <v>1</v>
      </c>
      <c r="H1548">
        <v>1</v>
      </c>
      <c r="I1548" t="s">
        <v>0</v>
      </c>
      <c r="J1548">
        <v>1</v>
      </c>
      <c r="K1548">
        <v>9.5</v>
      </c>
      <c r="L1548" t="s">
        <v>1</v>
      </c>
      <c r="M1548">
        <v>1</v>
      </c>
      <c r="N1548" t="s">
        <v>4646</v>
      </c>
      <c r="O1548">
        <v>1</v>
      </c>
      <c r="P1548" t="str">
        <f>D1548&amp;"-"&amp;F1548&amp;"-"&amp;G1548&amp;"-"&amp;E1548&amp;"-"&amp;H1548</f>
        <v>C2Sigma-10.5-e-1-1</v>
      </c>
      <c r="Q1548" t="str">
        <f>I1548&amp;"-"&amp;K1548&amp;"-"&amp;L1548&amp;"-"&amp;J1548&amp;"-"&amp;M1548</f>
        <v>X2Pi-9.5-e-1-1</v>
      </c>
      <c r="R1548">
        <f>B1548+S1548</f>
        <v>35854.929391796999</v>
      </c>
      <c r="S1548">
        <f>_xlfn.IFNA(VLOOKUP(Q1548,'MARVEL-X'!A$2:I$1400,7,FALSE),VLOOKUP(Q1548,MARVEL!A$2:J$1522,10,FALSE))</f>
        <v>3938.789391797</v>
      </c>
      <c r="T1548">
        <f>IF(P1548=P1547,R1548+T1547,R1548)</f>
        <v>35854.929391796999</v>
      </c>
      <c r="U1548">
        <f>IF(P1548=P1547,1+U1547,1)</f>
        <v>1</v>
      </c>
      <c r="V1548" t="str">
        <f t="shared" si="24"/>
        <v/>
      </c>
      <c r="W1548" t="str">
        <f>IF(V1548="","",IF(ABS(V1548-R1548)&gt;W$1,ABS(V1548-R1548),""))</f>
        <v/>
      </c>
      <c r="X1548" t="str">
        <f>Y1548&amp;"-"&amp;Z1548&amp;"-"&amp;AC1548&amp;"-"&amp;AD1548&amp;"-"&amp;AG1548</f>
        <v>10.5-e-C-1-0.5</v>
      </c>
      <c r="Y1548">
        <f>F1548</f>
        <v>10.5</v>
      </c>
      <c r="Z1548" s="2" t="str">
        <f>G1548</f>
        <v>e</v>
      </c>
      <c r="AA1548">
        <f>_xlfn.IFNA(VLOOKUP(X1548,'duo-out'!A$2:Q$5000,5,FALSE),E1548+10*(H1548-1)+1+_xlfn.IFNA(VLOOKUP(D1548,states!A$2:C$10,3,FALSE),1))</f>
        <v>102</v>
      </c>
      <c r="AB1548" t="str">
        <f>IF(V1548="","",V1548)</f>
        <v/>
      </c>
      <c r="AC1548" s="2" t="str">
        <f>_xlfn.IFNA(VLOOKUP(D1548,states!A$2:C$10,2,FALSE),"XX")</f>
        <v>C</v>
      </c>
      <c r="AD1548">
        <f>E1548</f>
        <v>1</v>
      </c>
      <c r="AE1548">
        <f>_xlfn.IFNA(VLOOKUP(D1548,states!A$2:D$10,4,FALSE),0)</f>
        <v>0</v>
      </c>
      <c r="AF1548">
        <v>0.5</v>
      </c>
      <c r="AG1548">
        <f>IF(AE1548=0,AF1548,IF(AE1548=1,IF(F1548=0.5,0.5,IF(H1548=1,0.5,1.5)),IF(F1548=0.5,0.5,IF(H1548=1,2.5,1.5))))</f>
        <v>0.5</v>
      </c>
      <c r="AH1548" s="7">
        <f>IF(AC1548="XX",0,1/C1548^(1/5)*IF(E1548=0,100,1)/(E1548+1)^(1/4))</f>
        <v>1.1602097263419568</v>
      </c>
    </row>
    <row r="1549" spans="1:34">
      <c r="A1549">
        <v>4553</v>
      </c>
      <c r="B1549" s="1">
        <v>31652.080000000002</v>
      </c>
      <c r="C1549" s="6">
        <v>0.2</v>
      </c>
      <c r="D1549" t="s">
        <v>5</v>
      </c>
      <c r="E1549">
        <v>1</v>
      </c>
      <c r="F1549">
        <v>10.5</v>
      </c>
      <c r="G1549" t="s">
        <v>1</v>
      </c>
      <c r="H1549">
        <v>1</v>
      </c>
      <c r="I1549" t="s">
        <v>0</v>
      </c>
      <c r="J1549">
        <v>1</v>
      </c>
      <c r="K1549">
        <v>10.5</v>
      </c>
      <c r="L1549" t="s">
        <v>2</v>
      </c>
      <c r="M1549">
        <v>1</v>
      </c>
      <c r="N1549" t="s">
        <v>4609</v>
      </c>
      <c r="O1549">
        <v>1</v>
      </c>
      <c r="P1549" t="str">
        <f>D1549&amp;"-"&amp;F1549&amp;"-"&amp;G1549&amp;"-"&amp;E1549&amp;"-"&amp;H1549</f>
        <v>C2Sigma-10.5-e-1-1</v>
      </c>
      <c r="Q1549" t="str">
        <f>I1549&amp;"-"&amp;K1549&amp;"-"&amp;L1549&amp;"-"&amp;J1549&amp;"-"&amp;M1549</f>
        <v>X2Pi-10.5-f-1-1</v>
      </c>
      <c r="R1549">
        <f>B1549+S1549</f>
        <v>35854.950536005003</v>
      </c>
      <c r="S1549">
        <f>_xlfn.IFNA(VLOOKUP(Q1549,'MARVEL-X'!A$2:I$1400,7,FALSE),VLOOKUP(Q1549,MARVEL!A$2:J$1522,10,FALSE))</f>
        <v>4202.8705360049998</v>
      </c>
      <c r="T1549">
        <f>IF(P1549=P1548,R1549+T1548,R1549)</f>
        <v>71709.879927802001</v>
      </c>
      <c r="U1549">
        <f>IF(P1549=P1548,1+U1548,1)</f>
        <v>2</v>
      </c>
      <c r="V1549" t="str">
        <f t="shared" si="24"/>
        <v/>
      </c>
      <c r="W1549" t="str">
        <f>IF(V1549="","",IF(ABS(V1549-R1549)&gt;W$1,ABS(V1549-R1549),""))</f>
        <v/>
      </c>
      <c r="X1549" t="str">
        <f>Y1549&amp;"-"&amp;Z1549&amp;"-"&amp;AC1549&amp;"-"&amp;AD1549&amp;"-"&amp;AG1549</f>
        <v>10.5-e-C-1-0.5</v>
      </c>
      <c r="Y1549">
        <f>F1549</f>
        <v>10.5</v>
      </c>
      <c r="Z1549" s="2" t="str">
        <f>G1549</f>
        <v>e</v>
      </c>
      <c r="AA1549">
        <f>_xlfn.IFNA(VLOOKUP(X1549,'duo-out'!A$2:Q$5000,5,FALSE),E1549+10*(H1549-1)+1+_xlfn.IFNA(VLOOKUP(D1549,states!A$2:C$10,3,FALSE),1))</f>
        <v>102</v>
      </c>
      <c r="AB1549" t="str">
        <f>IF(V1549="","",V1549)</f>
        <v/>
      </c>
      <c r="AC1549" s="2" t="str">
        <f>_xlfn.IFNA(VLOOKUP(D1549,states!A$2:C$10,2,FALSE),"XX")</f>
        <v>C</v>
      </c>
      <c r="AD1549">
        <f>E1549</f>
        <v>1</v>
      </c>
      <c r="AE1549">
        <f>_xlfn.IFNA(VLOOKUP(D1549,states!A$2:D$10,4,FALSE),0)</f>
        <v>0</v>
      </c>
      <c r="AF1549">
        <v>0.5</v>
      </c>
      <c r="AG1549">
        <f>IF(AE1549=0,AF1549,IF(AE1549=1,IF(F1549=0.5,0.5,IF(H1549=1,0.5,1.5)),IF(F1549=0.5,0.5,IF(H1549=1,2.5,1.5))))</f>
        <v>0.5</v>
      </c>
      <c r="AH1549" s="7">
        <f>IF(AC1549="XX",0,1/C1549^(1/5)*IF(E1549=0,100,1)/(E1549+1)^(1/4))</f>
        <v>1.1602097263419568</v>
      </c>
    </row>
    <row r="1550" spans="1:34">
      <c r="A1550">
        <v>4517</v>
      </c>
      <c r="B1550" s="1">
        <v>31355.06</v>
      </c>
      <c r="C1550" s="6">
        <v>0.2</v>
      </c>
      <c r="D1550" t="s">
        <v>5</v>
      </c>
      <c r="E1550">
        <v>1</v>
      </c>
      <c r="F1550">
        <v>10.5</v>
      </c>
      <c r="G1550" t="s">
        <v>1</v>
      </c>
      <c r="H1550">
        <v>1</v>
      </c>
      <c r="I1550" t="s">
        <v>0</v>
      </c>
      <c r="J1550">
        <v>1</v>
      </c>
      <c r="K1550">
        <v>11.5</v>
      </c>
      <c r="L1550" t="s">
        <v>1</v>
      </c>
      <c r="M1550">
        <v>1</v>
      </c>
      <c r="N1550" t="s">
        <v>4573</v>
      </c>
      <c r="O1550">
        <v>1</v>
      </c>
      <c r="P1550" t="str">
        <f>D1550&amp;"-"&amp;F1550&amp;"-"&amp;G1550&amp;"-"&amp;E1550&amp;"-"&amp;H1550</f>
        <v>C2Sigma-10.5-e-1-1</v>
      </c>
      <c r="Q1550" t="str">
        <f>I1550&amp;"-"&amp;K1550&amp;"-"&amp;L1550&amp;"-"&amp;J1550&amp;"-"&amp;M1550</f>
        <v>X2Pi-11.5-e-1-1</v>
      </c>
      <c r="R1550">
        <f>B1550+S1550</f>
        <v>35854.965760218001</v>
      </c>
      <c r="S1550">
        <f>_xlfn.IFNA(VLOOKUP(Q1550,'MARVEL-X'!A$2:I$1400,7,FALSE),VLOOKUP(Q1550,MARVEL!A$2:J$1522,10,FALSE))</f>
        <v>4499.9057602180001</v>
      </c>
      <c r="T1550">
        <f>IF(P1550=P1549,R1550+T1549,R1550)</f>
        <v>107564.84568802</v>
      </c>
      <c r="U1550">
        <f>IF(P1550=P1549,1+U1549,1)</f>
        <v>3</v>
      </c>
      <c r="V1550" t="str">
        <f t="shared" si="24"/>
        <v/>
      </c>
      <c r="W1550" t="str">
        <f>IF(V1550="","",IF(ABS(V1550-R1550)&gt;W$1,ABS(V1550-R1550),""))</f>
        <v/>
      </c>
      <c r="X1550" t="str">
        <f>Y1550&amp;"-"&amp;Z1550&amp;"-"&amp;AC1550&amp;"-"&amp;AD1550&amp;"-"&amp;AG1550</f>
        <v>10.5-e-C-1-0.5</v>
      </c>
      <c r="Y1550">
        <f>F1550</f>
        <v>10.5</v>
      </c>
      <c r="Z1550" s="2" t="str">
        <f>G1550</f>
        <v>e</v>
      </c>
      <c r="AA1550">
        <f>_xlfn.IFNA(VLOOKUP(X1550,'duo-out'!A$2:Q$5000,5,FALSE),E1550+10*(H1550-1)+1+_xlfn.IFNA(VLOOKUP(D1550,states!A$2:C$10,3,FALSE),1))</f>
        <v>102</v>
      </c>
      <c r="AB1550" t="str">
        <f>IF(V1550="","",V1550)</f>
        <v/>
      </c>
      <c r="AC1550" s="2" t="str">
        <f>_xlfn.IFNA(VLOOKUP(D1550,states!A$2:C$10,2,FALSE),"XX")</f>
        <v>C</v>
      </c>
      <c r="AD1550">
        <f>E1550</f>
        <v>1</v>
      </c>
      <c r="AE1550">
        <f>_xlfn.IFNA(VLOOKUP(D1550,states!A$2:D$10,4,FALSE),0)</f>
        <v>0</v>
      </c>
      <c r="AF1550">
        <v>0.5</v>
      </c>
      <c r="AG1550">
        <f>IF(AE1550=0,AF1550,IF(AE1550=1,IF(F1550=0.5,0.5,IF(H1550=1,0.5,1.5)),IF(F1550=0.5,0.5,IF(H1550=1,2.5,1.5))))</f>
        <v>0.5</v>
      </c>
      <c r="AH1550" s="7">
        <f>IF(AC1550="XX",0,1/C1550^(1/5)*IF(E1550=0,100,1)/(E1550+1)^(1/4))</f>
        <v>1.1602097263419568</v>
      </c>
    </row>
    <row r="1551" spans="1:34">
      <c r="A1551">
        <v>4887</v>
      </c>
      <c r="B1551" s="1">
        <v>31355.17</v>
      </c>
      <c r="C1551" s="6">
        <v>0.5</v>
      </c>
      <c r="D1551" t="s">
        <v>5</v>
      </c>
      <c r="E1551">
        <v>1</v>
      </c>
      <c r="F1551">
        <v>10.5</v>
      </c>
      <c r="G1551" t="s">
        <v>1</v>
      </c>
      <c r="H1551">
        <v>1</v>
      </c>
      <c r="I1551" t="s">
        <v>0</v>
      </c>
      <c r="J1551">
        <v>1</v>
      </c>
      <c r="K1551">
        <v>11.5</v>
      </c>
      <c r="L1551" t="s">
        <v>1</v>
      </c>
      <c r="M1551">
        <v>1</v>
      </c>
      <c r="N1551" t="s">
        <v>4943</v>
      </c>
      <c r="O1551">
        <v>1</v>
      </c>
      <c r="P1551" t="str">
        <f>D1551&amp;"-"&amp;F1551&amp;"-"&amp;G1551&amp;"-"&amp;E1551&amp;"-"&amp;H1551</f>
        <v>C2Sigma-10.5-e-1-1</v>
      </c>
      <c r="Q1551" t="str">
        <f>I1551&amp;"-"&amp;K1551&amp;"-"&amp;L1551&amp;"-"&amp;J1551&amp;"-"&amp;M1551</f>
        <v>X2Pi-11.5-e-1-1</v>
      </c>
      <c r="R1551">
        <f>B1551+S1551</f>
        <v>35855.075760217995</v>
      </c>
      <c r="S1551">
        <f>_xlfn.IFNA(VLOOKUP(Q1551,'MARVEL-X'!A$2:I$1400,7,FALSE),VLOOKUP(Q1551,MARVEL!A$2:J$1522,10,FALSE))</f>
        <v>4499.9057602180001</v>
      </c>
      <c r="T1551">
        <f>IF(P1551=P1550,R1551+T1550,R1551)</f>
        <v>143419.92144823799</v>
      </c>
      <c r="U1551">
        <f>IF(P1551=P1550,1+U1550,1)</f>
        <v>4</v>
      </c>
      <c r="V1551" t="str">
        <f t="shared" si="24"/>
        <v/>
      </c>
      <c r="W1551" t="str">
        <f>IF(V1551="","",IF(ABS(V1551-R1551)&gt;W$1,ABS(V1551-R1551),""))</f>
        <v/>
      </c>
      <c r="X1551" t="str">
        <f>Y1551&amp;"-"&amp;Z1551&amp;"-"&amp;AC1551&amp;"-"&amp;AD1551&amp;"-"&amp;AG1551</f>
        <v>10.5-e-C-1-0.5</v>
      </c>
      <c r="Y1551">
        <f>F1551</f>
        <v>10.5</v>
      </c>
      <c r="Z1551" s="2" t="str">
        <f>G1551</f>
        <v>e</v>
      </c>
      <c r="AA1551">
        <f>_xlfn.IFNA(VLOOKUP(X1551,'duo-out'!A$2:Q$5000,5,FALSE),E1551+10*(H1551-1)+1+_xlfn.IFNA(VLOOKUP(D1551,states!A$2:C$10,3,FALSE),1))</f>
        <v>102</v>
      </c>
      <c r="AB1551" t="str">
        <f>IF(V1551="","",V1551)</f>
        <v/>
      </c>
      <c r="AC1551" s="2" t="str">
        <f>_xlfn.IFNA(VLOOKUP(D1551,states!A$2:C$10,2,FALSE),"XX")</f>
        <v>C</v>
      </c>
      <c r="AD1551">
        <f>E1551</f>
        <v>1</v>
      </c>
      <c r="AE1551">
        <f>_xlfn.IFNA(VLOOKUP(D1551,states!A$2:D$10,4,FALSE),0)</f>
        <v>0</v>
      </c>
      <c r="AF1551">
        <v>0.5</v>
      </c>
      <c r="AG1551">
        <f>IF(AE1551=0,AF1551,IF(AE1551=1,IF(F1551=0.5,0.5,IF(H1551=1,0.5,1.5)),IF(F1551=0.5,0.5,IF(H1551=1,2.5,1.5))))</f>
        <v>0.5</v>
      </c>
      <c r="AH1551" s="7">
        <f>IF(AC1551="XX",0,1/C1551^(1/5)*IF(E1551=0,100,1)/(E1551+1)^(1/4))</f>
        <v>0.96593632892484571</v>
      </c>
    </row>
    <row r="1552" spans="1:34">
      <c r="A1552">
        <v>4943</v>
      </c>
      <c r="B1552" s="1">
        <v>31916.300999999999</v>
      </c>
      <c r="C1552" s="6">
        <v>0.05</v>
      </c>
      <c r="D1552" t="s">
        <v>5</v>
      </c>
      <c r="E1552">
        <v>1</v>
      </c>
      <c r="F1552">
        <v>10.5</v>
      </c>
      <c r="G1552" t="s">
        <v>1</v>
      </c>
      <c r="H1552">
        <v>1</v>
      </c>
      <c r="I1552" t="s">
        <v>0</v>
      </c>
      <c r="J1552">
        <v>1</v>
      </c>
      <c r="K1552">
        <v>9.5</v>
      </c>
      <c r="L1552" t="s">
        <v>1</v>
      </c>
      <c r="M1552">
        <v>1</v>
      </c>
      <c r="N1552" t="s">
        <v>4999</v>
      </c>
      <c r="O1552">
        <v>1</v>
      </c>
      <c r="P1552" t="str">
        <f>D1552&amp;"-"&amp;F1552&amp;"-"&amp;G1552&amp;"-"&amp;E1552&amp;"-"&amp;H1552</f>
        <v>C2Sigma-10.5-e-1-1</v>
      </c>
      <c r="Q1552" t="str">
        <f>I1552&amp;"-"&amp;K1552&amp;"-"&amp;L1552&amp;"-"&amp;J1552&amp;"-"&amp;M1552</f>
        <v>X2Pi-9.5-e-1-1</v>
      </c>
      <c r="R1552">
        <f>B1552+S1552</f>
        <v>35855.090391796999</v>
      </c>
      <c r="S1552">
        <f>_xlfn.IFNA(VLOOKUP(Q1552,'MARVEL-X'!A$2:I$1400,7,FALSE),VLOOKUP(Q1552,MARVEL!A$2:J$1522,10,FALSE))</f>
        <v>3938.789391797</v>
      </c>
      <c r="T1552">
        <f>IF(P1552=P1551,R1552+T1551,R1552)</f>
        <v>179275.01184003497</v>
      </c>
      <c r="U1552">
        <f>IF(P1552=P1551,1+U1551,1)</f>
        <v>5</v>
      </c>
      <c r="V1552">
        <f t="shared" si="24"/>
        <v>35855.002368006993</v>
      </c>
      <c r="W1552">
        <f>IF(V1552="","",IF(ABS(V1552-R1552)&gt;W$1,ABS(V1552-R1552),""))</f>
        <v>8.8023790005536284E-2</v>
      </c>
      <c r="X1552" t="str">
        <f>Y1552&amp;"-"&amp;Z1552&amp;"-"&amp;AC1552&amp;"-"&amp;AD1552&amp;"-"&amp;AG1552</f>
        <v>10.5-e-C-1-0.5</v>
      </c>
      <c r="Y1552">
        <f>F1552</f>
        <v>10.5</v>
      </c>
      <c r="Z1552" s="2" t="str">
        <f>G1552</f>
        <v>e</v>
      </c>
      <c r="AA1552">
        <f>_xlfn.IFNA(VLOOKUP(X1552,'duo-out'!A$2:Q$5000,5,FALSE),E1552+10*(H1552-1)+1+_xlfn.IFNA(VLOOKUP(D1552,states!A$2:C$10,3,FALSE),1))</f>
        <v>102</v>
      </c>
      <c r="AB1552">
        <f>IF(V1552="","",V1552)</f>
        <v>35855.002368006993</v>
      </c>
      <c r="AC1552" s="2" t="str">
        <f>_xlfn.IFNA(VLOOKUP(D1552,states!A$2:C$10,2,FALSE),"XX")</f>
        <v>C</v>
      </c>
      <c r="AD1552">
        <f>E1552</f>
        <v>1</v>
      </c>
      <c r="AE1552">
        <f>_xlfn.IFNA(VLOOKUP(D1552,states!A$2:D$10,4,FALSE),0)</f>
        <v>0</v>
      </c>
      <c r="AF1552">
        <v>0.5</v>
      </c>
      <c r="AG1552">
        <f>IF(AE1552=0,AF1552,IF(AE1552=1,IF(F1552=0.5,0.5,IF(H1552=1,0.5,1.5)),IF(F1552=0.5,0.5,IF(H1552=1,2.5,1.5))))</f>
        <v>0.5</v>
      </c>
      <c r="AH1552" s="7">
        <f>IF(AC1552="XX",0,1/C1552^(1/5)*IF(E1552=0,100,1)/(E1552+1)^(1/4))</f>
        <v>1.5309059120638666</v>
      </c>
    </row>
    <row r="1553" spans="1:34">
      <c r="A1553">
        <v>4986</v>
      </c>
      <c r="B1553" s="1">
        <v>31368.852999999999</v>
      </c>
      <c r="C1553" s="6">
        <v>0.05</v>
      </c>
      <c r="D1553" t="s">
        <v>5</v>
      </c>
      <c r="E1553">
        <v>2</v>
      </c>
      <c r="F1553">
        <v>10.5</v>
      </c>
      <c r="G1553" t="s">
        <v>1</v>
      </c>
      <c r="H1553">
        <v>1</v>
      </c>
      <c r="I1553" t="s">
        <v>0</v>
      </c>
      <c r="J1553">
        <v>2</v>
      </c>
      <c r="K1553">
        <v>10.5</v>
      </c>
      <c r="L1553" t="s">
        <v>2</v>
      </c>
      <c r="M1553">
        <v>1</v>
      </c>
      <c r="N1553" t="s">
        <v>5042</v>
      </c>
      <c r="O1553">
        <v>1</v>
      </c>
      <c r="P1553" t="str">
        <f>D1553&amp;"-"&amp;F1553&amp;"-"&amp;G1553&amp;"-"&amp;E1553&amp;"-"&amp;H1553</f>
        <v>C2Sigma-10.5-e-2-1</v>
      </c>
      <c r="Q1553" t="str">
        <f>I1553&amp;"-"&amp;K1553&amp;"-"&amp;L1553&amp;"-"&amp;J1553&amp;"-"&amp;M1553</f>
        <v>X2Pi-10.5-f-2-1</v>
      </c>
      <c r="R1553">
        <f>B1553+S1553</f>
        <v>38121.098051289999</v>
      </c>
      <c r="S1553">
        <f>_xlfn.IFNA(VLOOKUP(Q1553,'MARVEL-X'!A$2:I$1400,7,FALSE),VLOOKUP(Q1553,MARVEL!A$2:J$1522,10,FALSE))</f>
        <v>6752.2450512900004</v>
      </c>
      <c r="T1553">
        <f>IF(P1553=P1552,R1553+T1552,R1553)</f>
        <v>38121.098051289999</v>
      </c>
      <c r="U1553">
        <f>IF(P1553=P1552,1+U1552,1)</f>
        <v>1</v>
      </c>
      <c r="V1553" t="str">
        <f t="shared" si="24"/>
        <v/>
      </c>
      <c r="W1553" t="str">
        <f>IF(V1553="","",IF(ABS(V1553-R1553)&gt;W$1,ABS(V1553-R1553),""))</f>
        <v/>
      </c>
      <c r="X1553" t="str">
        <f>Y1553&amp;"-"&amp;Z1553&amp;"-"&amp;AC1553&amp;"-"&amp;AD1553&amp;"-"&amp;AG1553</f>
        <v>10.5-e-C-2-0.5</v>
      </c>
      <c r="Y1553">
        <f>F1553</f>
        <v>10.5</v>
      </c>
      <c r="Z1553" s="2" t="str">
        <f>G1553</f>
        <v>e</v>
      </c>
      <c r="AA1553">
        <f>_xlfn.IFNA(VLOOKUP(X1553,'duo-out'!A$2:Q$5000,5,FALSE),E1553+10*(H1553-1)+1+_xlfn.IFNA(VLOOKUP(D1553,states!A$2:C$10,3,FALSE),1))</f>
        <v>103</v>
      </c>
      <c r="AB1553" t="str">
        <f>IF(V1553="","",V1553)</f>
        <v/>
      </c>
      <c r="AC1553" s="2" t="str">
        <f>_xlfn.IFNA(VLOOKUP(D1553,states!A$2:C$10,2,FALSE),"XX")</f>
        <v>C</v>
      </c>
      <c r="AD1553">
        <f>E1553</f>
        <v>2</v>
      </c>
      <c r="AE1553">
        <f>_xlfn.IFNA(VLOOKUP(D1553,states!A$2:D$10,4,FALSE),0)</f>
        <v>0</v>
      </c>
      <c r="AF1553">
        <v>0.5</v>
      </c>
      <c r="AG1553">
        <f>IF(AE1553=0,AF1553,IF(AE1553=1,IF(F1553=0.5,0.5,IF(H1553=1,0.5,1.5)),IF(F1553=0.5,0.5,IF(H1553=1,2.5,1.5))))</f>
        <v>0.5</v>
      </c>
      <c r="AH1553" s="7">
        <f>IF(AC1553="XX",0,1/C1553^(1/5)*IF(E1553=0,100,1)/(E1553+1)^(1/4))</f>
        <v>1.3833296494790666</v>
      </c>
    </row>
    <row r="1554" spans="1:34">
      <c r="A1554">
        <v>4967</v>
      </c>
      <c r="B1554" s="1">
        <v>31083.432000000001</v>
      </c>
      <c r="C1554" s="6">
        <v>0.05</v>
      </c>
      <c r="D1554" t="s">
        <v>5</v>
      </c>
      <c r="E1554">
        <v>2</v>
      </c>
      <c r="F1554">
        <v>10.5</v>
      </c>
      <c r="G1554" t="s">
        <v>1</v>
      </c>
      <c r="H1554">
        <v>1</v>
      </c>
      <c r="I1554" t="s">
        <v>0</v>
      </c>
      <c r="J1554">
        <v>2</v>
      </c>
      <c r="K1554">
        <v>11.5</v>
      </c>
      <c r="L1554" t="s">
        <v>1</v>
      </c>
      <c r="M1554">
        <v>1</v>
      </c>
      <c r="N1554" t="s">
        <v>5023</v>
      </c>
      <c r="O1554">
        <v>1</v>
      </c>
      <c r="P1554" t="str">
        <f>D1554&amp;"-"&amp;F1554&amp;"-"&amp;G1554&amp;"-"&amp;E1554&amp;"-"&amp;H1554</f>
        <v>C2Sigma-10.5-e-2-1</v>
      </c>
      <c r="Q1554" t="str">
        <f>I1554&amp;"-"&amp;K1554&amp;"-"&amp;L1554&amp;"-"&amp;J1554&amp;"-"&amp;M1554</f>
        <v>X2Pi-11.5-e-2-1</v>
      </c>
      <c r="R1554">
        <f>B1554+S1554</f>
        <v>38121.104439764</v>
      </c>
      <c r="S1554">
        <f>_xlfn.IFNA(VLOOKUP(Q1554,'MARVEL-X'!A$2:I$1400,7,FALSE),VLOOKUP(Q1554,MARVEL!A$2:J$1522,10,FALSE))</f>
        <v>7037.672439764</v>
      </c>
      <c r="T1554">
        <f>IF(P1554=P1553,R1554+T1553,R1554)</f>
        <v>76242.202491053991</v>
      </c>
      <c r="U1554">
        <f>IF(P1554=P1553,1+U1553,1)</f>
        <v>2</v>
      </c>
      <c r="V1554" t="str">
        <f t="shared" si="24"/>
        <v/>
      </c>
      <c r="W1554" t="str">
        <f>IF(V1554="","",IF(ABS(V1554-R1554)&gt;W$1,ABS(V1554-R1554),""))</f>
        <v/>
      </c>
      <c r="X1554" t="str">
        <f>Y1554&amp;"-"&amp;Z1554&amp;"-"&amp;AC1554&amp;"-"&amp;AD1554&amp;"-"&amp;AG1554</f>
        <v>10.5-e-C-2-0.5</v>
      </c>
      <c r="Y1554">
        <f>F1554</f>
        <v>10.5</v>
      </c>
      <c r="Z1554" s="2" t="str">
        <f>G1554</f>
        <v>e</v>
      </c>
      <c r="AA1554">
        <f>_xlfn.IFNA(VLOOKUP(X1554,'duo-out'!A$2:Q$5000,5,FALSE),E1554+10*(H1554-1)+1+_xlfn.IFNA(VLOOKUP(D1554,states!A$2:C$10,3,FALSE),1))</f>
        <v>103</v>
      </c>
      <c r="AB1554" t="str">
        <f>IF(V1554="","",V1554)</f>
        <v/>
      </c>
      <c r="AC1554" s="2" t="str">
        <f>_xlfn.IFNA(VLOOKUP(D1554,states!A$2:C$10,2,FALSE),"XX")</f>
        <v>C</v>
      </c>
      <c r="AD1554">
        <f>E1554</f>
        <v>2</v>
      </c>
      <c r="AE1554">
        <f>_xlfn.IFNA(VLOOKUP(D1554,states!A$2:D$10,4,FALSE),0)</f>
        <v>0</v>
      </c>
      <c r="AF1554">
        <v>0.5</v>
      </c>
      <c r="AG1554">
        <f>IF(AE1554=0,AF1554,IF(AE1554=1,IF(F1554=0.5,0.5,IF(H1554=1,0.5,1.5)),IF(F1554=0.5,0.5,IF(H1554=1,2.5,1.5))))</f>
        <v>0.5</v>
      </c>
      <c r="AH1554" s="7">
        <f>IF(AC1554="XX",0,1/C1554^(1/5)*IF(E1554=0,100,1)/(E1554+1)^(1/4))</f>
        <v>1.3833296494790666</v>
      </c>
    </row>
    <row r="1555" spans="1:34">
      <c r="A1555">
        <v>6335</v>
      </c>
      <c r="B1555" s="1">
        <v>31083.62</v>
      </c>
      <c r="C1555" s="6">
        <v>0.5</v>
      </c>
      <c r="D1555" t="s">
        <v>5</v>
      </c>
      <c r="E1555">
        <v>2</v>
      </c>
      <c r="F1555">
        <v>10.5</v>
      </c>
      <c r="G1555" t="s">
        <v>1</v>
      </c>
      <c r="H1555">
        <v>1</v>
      </c>
      <c r="I1555" t="s">
        <v>0</v>
      </c>
      <c r="J1555">
        <v>2</v>
      </c>
      <c r="K1555">
        <v>11.5</v>
      </c>
      <c r="L1555" t="s">
        <v>1</v>
      </c>
      <c r="M1555">
        <v>1</v>
      </c>
      <c r="N1555" t="s">
        <v>6391</v>
      </c>
      <c r="O1555">
        <v>1</v>
      </c>
      <c r="P1555" t="str">
        <f>D1555&amp;"-"&amp;F1555&amp;"-"&amp;G1555&amp;"-"&amp;E1555&amp;"-"&amp;H1555</f>
        <v>C2Sigma-10.5-e-2-1</v>
      </c>
      <c r="Q1555" t="str">
        <f>I1555&amp;"-"&amp;K1555&amp;"-"&amp;L1555&amp;"-"&amp;J1555&amp;"-"&amp;M1555</f>
        <v>X2Pi-11.5-e-2-1</v>
      </c>
      <c r="R1555">
        <f>B1555+S1555</f>
        <v>38121.292439764002</v>
      </c>
      <c r="S1555">
        <f>_xlfn.IFNA(VLOOKUP(Q1555,'MARVEL-X'!A$2:I$1400,7,FALSE),VLOOKUP(Q1555,MARVEL!A$2:J$1522,10,FALSE))</f>
        <v>7037.672439764</v>
      </c>
      <c r="T1555">
        <f>IF(P1555=P1554,R1555+T1554,R1555)</f>
        <v>114363.49493081799</v>
      </c>
      <c r="U1555">
        <f>IF(P1555=P1554,1+U1554,1)</f>
        <v>3</v>
      </c>
      <c r="V1555" t="str">
        <f t="shared" si="24"/>
        <v/>
      </c>
      <c r="W1555" t="str">
        <f>IF(V1555="","",IF(ABS(V1555-R1555)&gt;W$1,ABS(V1555-R1555),""))</f>
        <v/>
      </c>
      <c r="X1555" t="str">
        <f>Y1555&amp;"-"&amp;Z1555&amp;"-"&amp;AC1555&amp;"-"&amp;AD1555&amp;"-"&amp;AG1555</f>
        <v>10.5-e-C-2-0.5</v>
      </c>
      <c r="Y1555">
        <f>F1555</f>
        <v>10.5</v>
      </c>
      <c r="Z1555" s="2" t="str">
        <f>G1555</f>
        <v>e</v>
      </c>
      <c r="AA1555">
        <f>_xlfn.IFNA(VLOOKUP(X1555,'duo-out'!A$2:Q$5000,5,FALSE),E1555+10*(H1555-1)+1+_xlfn.IFNA(VLOOKUP(D1555,states!A$2:C$10,3,FALSE),1))</f>
        <v>103</v>
      </c>
      <c r="AB1555" t="str">
        <f>IF(V1555="","",V1555)</f>
        <v/>
      </c>
      <c r="AC1555" s="2" t="str">
        <f>_xlfn.IFNA(VLOOKUP(D1555,states!A$2:C$10,2,FALSE),"XX")</f>
        <v>C</v>
      </c>
      <c r="AD1555">
        <f>E1555</f>
        <v>2</v>
      </c>
      <c r="AE1555">
        <f>_xlfn.IFNA(VLOOKUP(D1555,states!A$2:D$10,4,FALSE),0)</f>
        <v>0</v>
      </c>
      <c r="AF1555">
        <v>0.5</v>
      </c>
      <c r="AG1555">
        <f>IF(AE1555=0,AF1555,IF(AE1555=1,IF(F1555=0.5,0.5,IF(H1555=1,0.5,1.5)),IF(F1555=0.5,0.5,IF(H1555=1,2.5,1.5))))</f>
        <v>0.5</v>
      </c>
      <c r="AH1555" s="7">
        <f>IF(AC1555="XX",0,1/C1555^(1/5)*IF(E1555=0,100,1)/(E1555+1)^(1/4))</f>
        <v>0.87282200217602857</v>
      </c>
    </row>
    <row r="1556" spans="1:34">
      <c r="A1556">
        <v>328</v>
      </c>
      <c r="B1556" s="1">
        <v>31369.38</v>
      </c>
      <c r="C1556" s="6">
        <v>0.5</v>
      </c>
      <c r="D1556" t="s">
        <v>5</v>
      </c>
      <c r="E1556">
        <v>2</v>
      </c>
      <c r="F1556">
        <v>10.5</v>
      </c>
      <c r="G1556" t="s">
        <v>1</v>
      </c>
      <c r="H1556">
        <v>1</v>
      </c>
      <c r="I1556" t="s">
        <v>0</v>
      </c>
      <c r="J1556">
        <v>2</v>
      </c>
      <c r="K1556">
        <v>10.5</v>
      </c>
      <c r="L1556" t="s">
        <v>2</v>
      </c>
      <c r="M1556">
        <v>1</v>
      </c>
      <c r="N1556" t="s">
        <v>383</v>
      </c>
      <c r="O1556">
        <v>-1</v>
      </c>
      <c r="P1556" t="str">
        <f>D1556&amp;"-"&amp;F1556&amp;"-"&amp;G1556&amp;"-"&amp;E1556&amp;"-"&amp;H1556</f>
        <v>C2Sigma-10.5-e-2-1</v>
      </c>
      <c r="Q1556" t="str">
        <f>I1556&amp;"-"&amp;K1556&amp;"-"&amp;L1556&amp;"-"&amp;J1556&amp;"-"&amp;M1556</f>
        <v>X2Pi-10.5-f-2-1</v>
      </c>
      <c r="R1556">
        <f>B1556+S1556</f>
        <v>38121.625051290001</v>
      </c>
      <c r="S1556">
        <f>_xlfn.IFNA(VLOOKUP(Q1556,'MARVEL-X'!A$2:I$1400,7,FALSE),VLOOKUP(Q1556,MARVEL!A$2:J$1522,10,FALSE))</f>
        <v>6752.2450512900004</v>
      </c>
      <c r="T1556">
        <f>IF(P1556=P1555,R1556+T1555,R1556)</f>
        <v>152485.11998210801</v>
      </c>
      <c r="U1556">
        <f>IF(P1556=P1555,1+U1555,1)</f>
        <v>4</v>
      </c>
      <c r="V1556">
        <f t="shared" si="24"/>
        <v>38121.279995527002</v>
      </c>
      <c r="W1556">
        <f>IF(V1556="","",IF(ABS(V1556-R1556)&gt;W$1,ABS(V1556-R1556),""))</f>
        <v>0.34505576299852692</v>
      </c>
      <c r="X1556" t="str">
        <f>Y1556&amp;"-"&amp;Z1556&amp;"-"&amp;AC1556&amp;"-"&amp;AD1556&amp;"-"&amp;AG1556</f>
        <v>10.5-e-C-2-0.5</v>
      </c>
      <c r="Y1556">
        <f>F1556</f>
        <v>10.5</v>
      </c>
      <c r="Z1556" s="2" t="str">
        <f>G1556</f>
        <v>e</v>
      </c>
      <c r="AA1556">
        <f>_xlfn.IFNA(VLOOKUP(X1556,'duo-out'!A$2:Q$5000,5,FALSE),E1556+10*(H1556-1)+1+_xlfn.IFNA(VLOOKUP(D1556,states!A$2:C$10,3,FALSE),1))</f>
        <v>103</v>
      </c>
      <c r="AB1556">
        <f>IF(V1556="","",V1556)</f>
        <v>38121.279995527002</v>
      </c>
      <c r="AC1556" s="2" t="str">
        <f>_xlfn.IFNA(VLOOKUP(D1556,states!A$2:C$10,2,FALSE),"XX")</f>
        <v>C</v>
      </c>
      <c r="AD1556">
        <f>E1556</f>
        <v>2</v>
      </c>
      <c r="AE1556">
        <f>_xlfn.IFNA(VLOOKUP(D1556,states!A$2:D$10,4,FALSE),0)</f>
        <v>0</v>
      </c>
      <c r="AF1556">
        <v>0.5</v>
      </c>
      <c r="AG1556">
        <f>IF(AE1556=0,AF1556,IF(AE1556=1,IF(F1556=0.5,0.5,IF(H1556=1,0.5,1.5)),IF(F1556=0.5,0.5,IF(H1556=1,2.5,1.5))))</f>
        <v>0.5</v>
      </c>
      <c r="AH1556" s="7">
        <f>IF(AC1556="XX",0,1/C1556^(1/5)*IF(E1556=0,100,1)/(E1556+1)^(1/4))</f>
        <v>0.87282200217602857</v>
      </c>
    </row>
    <row r="1557" spans="1:34">
      <c r="A1557">
        <v>4798</v>
      </c>
      <c r="B1557" s="1">
        <v>32100.374</v>
      </c>
      <c r="C1557" s="6">
        <v>0.04</v>
      </c>
      <c r="D1557" t="s">
        <v>5</v>
      </c>
      <c r="E1557">
        <v>0</v>
      </c>
      <c r="F1557">
        <v>10.5</v>
      </c>
      <c r="G1557" t="s">
        <v>2</v>
      </c>
      <c r="H1557">
        <v>2</v>
      </c>
      <c r="I1557" t="s">
        <v>0</v>
      </c>
      <c r="J1557">
        <v>0</v>
      </c>
      <c r="K1557">
        <v>9.5</v>
      </c>
      <c r="L1557" t="s">
        <v>2</v>
      </c>
      <c r="M1557">
        <v>2</v>
      </c>
      <c r="N1557" t="s">
        <v>4854</v>
      </c>
      <c r="O1557">
        <v>1</v>
      </c>
      <c r="P1557" t="str">
        <f>D1557&amp;"-"&amp;F1557&amp;"-"&amp;G1557&amp;"-"&amp;E1557&amp;"-"&amp;H1557</f>
        <v>C2Sigma-10.5-f-0-2</v>
      </c>
      <c r="Q1557" t="str">
        <f>I1557&amp;"-"&amp;K1557&amp;"-"&amp;L1557&amp;"-"&amp;J1557&amp;"-"&amp;M1557</f>
        <v>X2Pi-9.5-f-0-2</v>
      </c>
      <c r="R1557">
        <f>B1557+S1557</f>
        <v>33631.276062284996</v>
      </c>
      <c r="S1557">
        <f>_xlfn.IFNA(VLOOKUP(Q1557,'MARVEL-X'!A$2:I$1400,7,FALSE),VLOOKUP(Q1557,MARVEL!A$2:J$1522,10,FALSE))</f>
        <v>1530.9020622850001</v>
      </c>
      <c r="T1557">
        <f>IF(P1557=P1556,R1557+T1556,R1557)</f>
        <v>33631.276062284996</v>
      </c>
      <c r="U1557">
        <f>IF(P1557=P1556,1+U1556,1)</f>
        <v>1</v>
      </c>
      <c r="V1557" t="str">
        <f t="shared" si="24"/>
        <v/>
      </c>
      <c r="W1557" t="str">
        <f>IF(V1557="","",IF(ABS(V1557-R1557)&gt;W$1,ABS(V1557-R1557),""))</f>
        <v/>
      </c>
      <c r="X1557" t="str">
        <f>Y1557&amp;"-"&amp;Z1557&amp;"-"&amp;AC1557&amp;"-"&amp;AD1557&amp;"-"&amp;AG1557</f>
        <v>10.5-f-C-0-0.5</v>
      </c>
      <c r="Y1557">
        <f>F1557</f>
        <v>10.5</v>
      </c>
      <c r="Z1557" s="2" t="str">
        <f>G1557</f>
        <v>f</v>
      </c>
      <c r="AA1557">
        <f>_xlfn.IFNA(VLOOKUP(X1557,'duo-out'!A$2:Q$5000,5,FALSE),E1557+10*(H1557-1)+1+_xlfn.IFNA(VLOOKUP(D1557,states!A$2:C$10,3,FALSE),1))</f>
        <v>111</v>
      </c>
      <c r="AB1557" t="str">
        <f>IF(V1557="","",V1557)</f>
        <v/>
      </c>
      <c r="AC1557" s="2" t="str">
        <f>_xlfn.IFNA(VLOOKUP(D1557,states!A$2:C$10,2,FALSE),"XX")</f>
        <v>C</v>
      </c>
      <c r="AD1557">
        <f>E1557</f>
        <v>0</v>
      </c>
      <c r="AE1557">
        <f>_xlfn.IFNA(VLOOKUP(D1557,states!A$2:D$10,4,FALSE),0)</f>
        <v>0</v>
      </c>
      <c r="AF1557">
        <v>0.5</v>
      </c>
      <c r="AG1557">
        <f>IF(AE1557=0,AF1557,IF(AE1557=1,IF(F1557=0.5,0.5,IF(H1557=1,0.5,1.5)),IF(F1557=0.5,0.5,IF(H1557=1,2.5,1.5))))</f>
        <v>0.5</v>
      </c>
      <c r="AH1557" s="7">
        <f>IF(AC1557="XX",0,1/C1557^(1/5)*IF(E1557=0,100,1)/(E1557+1)^(1/4))</f>
        <v>190.36539387158786</v>
      </c>
    </row>
    <row r="1558" spans="1:34">
      <c r="A1558">
        <v>4780</v>
      </c>
      <c r="B1558" s="1">
        <v>31800.401000000002</v>
      </c>
      <c r="C1558" s="6">
        <v>0.04</v>
      </c>
      <c r="D1558" t="s">
        <v>5</v>
      </c>
      <c r="E1558">
        <v>0</v>
      </c>
      <c r="F1558">
        <v>10.5</v>
      </c>
      <c r="G1558" t="s">
        <v>2</v>
      </c>
      <c r="H1558">
        <v>2</v>
      </c>
      <c r="I1558" t="s">
        <v>0</v>
      </c>
      <c r="J1558">
        <v>0</v>
      </c>
      <c r="K1558">
        <v>10.5</v>
      </c>
      <c r="L1558" t="s">
        <v>1</v>
      </c>
      <c r="M1558">
        <v>2</v>
      </c>
      <c r="N1558" t="s">
        <v>4836</v>
      </c>
      <c r="O1558">
        <v>1</v>
      </c>
      <c r="P1558" t="str">
        <f>D1558&amp;"-"&amp;F1558&amp;"-"&amp;G1558&amp;"-"&amp;E1558&amp;"-"&amp;H1558</f>
        <v>C2Sigma-10.5-f-0-2</v>
      </c>
      <c r="Q1558" t="str">
        <f>I1558&amp;"-"&amp;K1558&amp;"-"&amp;L1558&amp;"-"&amp;J1558&amp;"-"&amp;M1558</f>
        <v>X2Pi-10.5-e-0-2</v>
      </c>
      <c r="R1558">
        <f>B1558+S1558</f>
        <v>33631.32289951</v>
      </c>
      <c r="S1558">
        <f>_xlfn.IFNA(VLOOKUP(Q1558,'MARVEL-X'!A$2:I$1400,7,FALSE),VLOOKUP(Q1558,MARVEL!A$2:J$1522,10,FALSE))</f>
        <v>1830.92189951</v>
      </c>
      <c r="T1558">
        <f>IF(P1558=P1557,R1558+T1557,R1558)</f>
        <v>67262.598961794996</v>
      </c>
      <c r="U1558">
        <f>IF(P1558=P1557,1+U1557,1)</f>
        <v>2</v>
      </c>
      <c r="V1558" t="str">
        <f t="shared" si="24"/>
        <v/>
      </c>
      <c r="W1558" t="str">
        <f>IF(V1558="","",IF(ABS(V1558-R1558)&gt;W$1,ABS(V1558-R1558),""))</f>
        <v/>
      </c>
      <c r="X1558" t="str">
        <f>Y1558&amp;"-"&amp;Z1558&amp;"-"&amp;AC1558&amp;"-"&amp;AD1558&amp;"-"&amp;AG1558</f>
        <v>10.5-f-C-0-0.5</v>
      </c>
      <c r="Y1558">
        <f>F1558</f>
        <v>10.5</v>
      </c>
      <c r="Z1558" s="2" t="str">
        <f>G1558</f>
        <v>f</v>
      </c>
      <c r="AA1558">
        <f>_xlfn.IFNA(VLOOKUP(X1558,'duo-out'!A$2:Q$5000,5,FALSE),E1558+10*(H1558-1)+1+_xlfn.IFNA(VLOOKUP(D1558,states!A$2:C$10,3,FALSE),1))</f>
        <v>111</v>
      </c>
      <c r="AB1558" t="str">
        <f>IF(V1558="","",V1558)</f>
        <v/>
      </c>
      <c r="AC1558" s="2" t="str">
        <f>_xlfn.IFNA(VLOOKUP(D1558,states!A$2:C$10,2,FALSE),"XX")</f>
        <v>C</v>
      </c>
      <c r="AD1558">
        <f>E1558</f>
        <v>0</v>
      </c>
      <c r="AE1558">
        <f>_xlfn.IFNA(VLOOKUP(D1558,states!A$2:D$10,4,FALSE),0)</f>
        <v>0</v>
      </c>
      <c r="AF1558">
        <v>0.5</v>
      </c>
      <c r="AG1558">
        <f>IF(AE1558=0,AF1558,IF(AE1558=1,IF(F1558=0.5,0.5,IF(H1558=1,0.5,1.5)),IF(F1558=0.5,0.5,IF(H1558=1,2.5,1.5))))</f>
        <v>0.5</v>
      </c>
      <c r="AH1558" s="7">
        <f>IF(AC1558="XX",0,1/C1558^(1/5)*IF(E1558=0,100,1)/(E1558+1)^(1/4))</f>
        <v>190.36539387158786</v>
      </c>
    </row>
    <row r="1559" spans="1:34">
      <c r="A1559">
        <v>4774</v>
      </c>
      <c r="B1559" s="1">
        <v>31464.198</v>
      </c>
      <c r="C1559" s="6">
        <v>0.02</v>
      </c>
      <c r="D1559" t="s">
        <v>5</v>
      </c>
      <c r="E1559">
        <v>0</v>
      </c>
      <c r="F1559">
        <v>10.5</v>
      </c>
      <c r="G1559" t="s">
        <v>2</v>
      </c>
      <c r="H1559">
        <v>2</v>
      </c>
      <c r="I1559" t="s">
        <v>0</v>
      </c>
      <c r="J1559">
        <v>0</v>
      </c>
      <c r="K1559">
        <v>11.5</v>
      </c>
      <c r="L1559" t="s">
        <v>2</v>
      </c>
      <c r="M1559">
        <v>2</v>
      </c>
      <c r="N1559" t="s">
        <v>4830</v>
      </c>
      <c r="O1559">
        <v>1</v>
      </c>
      <c r="P1559" t="str">
        <f>D1559&amp;"-"&amp;F1559&amp;"-"&amp;G1559&amp;"-"&amp;E1559&amp;"-"&amp;H1559</f>
        <v>C2Sigma-10.5-f-0-2</v>
      </c>
      <c r="Q1559" t="str">
        <f>I1559&amp;"-"&amp;K1559&amp;"-"&amp;L1559&amp;"-"&amp;J1559&amp;"-"&amp;M1559</f>
        <v>X2Pi-11.5-f-0-2</v>
      </c>
      <c r="R1559">
        <f>B1559+S1559</f>
        <v>33631.298435785</v>
      </c>
      <c r="S1559">
        <f>_xlfn.IFNA(VLOOKUP(Q1559,'MARVEL-X'!A$2:I$1400,7,FALSE),VLOOKUP(Q1559,MARVEL!A$2:J$1522,10,FALSE))</f>
        <v>2167.1004357850002</v>
      </c>
      <c r="T1559">
        <f>IF(P1559=P1558,R1559+T1558,R1559)</f>
        <v>100893.89739758</v>
      </c>
      <c r="U1559">
        <f>IF(P1559=P1558,1+U1558,1)</f>
        <v>3</v>
      </c>
      <c r="V1559" t="str">
        <f t="shared" si="24"/>
        <v/>
      </c>
      <c r="W1559" t="str">
        <f>IF(V1559="","",IF(ABS(V1559-R1559)&gt;W$1,ABS(V1559-R1559),""))</f>
        <v/>
      </c>
      <c r="X1559" t="str">
        <f>Y1559&amp;"-"&amp;Z1559&amp;"-"&amp;AC1559&amp;"-"&amp;AD1559&amp;"-"&amp;AG1559</f>
        <v>10.5-f-C-0-0.5</v>
      </c>
      <c r="Y1559">
        <f>F1559</f>
        <v>10.5</v>
      </c>
      <c r="Z1559" s="2" t="str">
        <f>G1559</f>
        <v>f</v>
      </c>
      <c r="AA1559">
        <f>_xlfn.IFNA(VLOOKUP(X1559,'duo-out'!A$2:Q$5000,5,FALSE),E1559+10*(H1559-1)+1+_xlfn.IFNA(VLOOKUP(D1559,states!A$2:C$10,3,FALSE),1))</f>
        <v>111</v>
      </c>
      <c r="AB1559" t="str">
        <f>IF(V1559="","",V1559)</f>
        <v/>
      </c>
      <c r="AC1559" s="2" t="str">
        <f>_xlfn.IFNA(VLOOKUP(D1559,states!A$2:C$10,2,FALSE),"XX")</f>
        <v>C</v>
      </c>
      <c r="AD1559">
        <f>E1559</f>
        <v>0</v>
      </c>
      <c r="AE1559">
        <f>_xlfn.IFNA(VLOOKUP(D1559,states!A$2:D$10,4,FALSE),0)</f>
        <v>0</v>
      </c>
      <c r="AF1559">
        <v>0.5</v>
      </c>
      <c r="AG1559">
        <f>IF(AE1559=0,AF1559,IF(AE1559=1,IF(F1559=0.5,0.5,IF(H1559=1,0.5,1.5)),IF(F1559=0.5,0.5,IF(H1559=1,2.5,1.5))))</f>
        <v>0.5</v>
      </c>
      <c r="AH1559" s="7">
        <f>IF(AC1559="XX",0,1/C1559^(1/5)*IF(E1559=0,100,1)/(E1559+1)^(1/4))</f>
        <v>218.67241478865563</v>
      </c>
    </row>
    <row r="1560" spans="1:34">
      <c r="A1560">
        <v>4692</v>
      </c>
      <c r="B1560" s="1">
        <v>32100.38</v>
      </c>
      <c r="C1560" s="6">
        <v>0.2</v>
      </c>
      <c r="D1560" t="s">
        <v>5</v>
      </c>
      <c r="E1560">
        <v>0</v>
      </c>
      <c r="F1560">
        <v>10.5</v>
      </c>
      <c r="G1560" t="s">
        <v>2</v>
      </c>
      <c r="H1560">
        <v>2</v>
      </c>
      <c r="I1560" t="s">
        <v>0</v>
      </c>
      <c r="J1560">
        <v>0</v>
      </c>
      <c r="K1560">
        <v>9.5</v>
      </c>
      <c r="L1560" t="s">
        <v>2</v>
      </c>
      <c r="M1560">
        <v>2</v>
      </c>
      <c r="N1560" t="s">
        <v>4748</v>
      </c>
      <c r="O1560">
        <v>1</v>
      </c>
      <c r="P1560" t="str">
        <f>D1560&amp;"-"&amp;F1560&amp;"-"&amp;G1560&amp;"-"&amp;E1560&amp;"-"&amp;H1560</f>
        <v>C2Sigma-10.5-f-0-2</v>
      </c>
      <c r="Q1560" t="str">
        <f>I1560&amp;"-"&amp;K1560&amp;"-"&amp;L1560&amp;"-"&amp;J1560&amp;"-"&amp;M1560</f>
        <v>X2Pi-9.5-f-0-2</v>
      </c>
      <c r="R1560">
        <f>B1560+S1560</f>
        <v>33631.282062284998</v>
      </c>
      <c r="S1560">
        <f>_xlfn.IFNA(VLOOKUP(Q1560,'MARVEL-X'!A$2:I$1400,7,FALSE),VLOOKUP(Q1560,MARVEL!A$2:J$1522,10,FALSE))</f>
        <v>1530.9020622850001</v>
      </c>
      <c r="T1560">
        <f>IF(P1560=P1559,R1560+T1559,R1560)</f>
        <v>134525.179459865</v>
      </c>
      <c r="U1560">
        <f>IF(P1560=P1559,1+U1559,1)</f>
        <v>4</v>
      </c>
      <c r="V1560" t="str">
        <f t="shared" si="24"/>
        <v/>
      </c>
      <c r="W1560" t="str">
        <f>IF(V1560="","",IF(ABS(V1560-R1560)&gt;W$1,ABS(V1560-R1560),""))</f>
        <v/>
      </c>
      <c r="X1560" t="str">
        <f>Y1560&amp;"-"&amp;Z1560&amp;"-"&amp;AC1560&amp;"-"&amp;AD1560&amp;"-"&amp;AG1560</f>
        <v>10.5-f-C-0-0.5</v>
      </c>
      <c r="Y1560">
        <f>F1560</f>
        <v>10.5</v>
      </c>
      <c r="Z1560" s="2" t="str">
        <f>G1560</f>
        <v>f</v>
      </c>
      <c r="AA1560">
        <f>_xlfn.IFNA(VLOOKUP(X1560,'duo-out'!A$2:Q$5000,5,FALSE),E1560+10*(H1560-1)+1+_xlfn.IFNA(VLOOKUP(D1560,states!A$2:C$10,3,FALSE),1))</f>
        <v>111</v>
      </c>
      <c r="AB1560" t="str">
        <f>IF(V1560="","",V1560)</f>
        <v/>
      </c>
      <c r="AC1560" s="2" t="str">
        <f>_xlfn.IFNA(VLOOKUP(D1560,states!A$2:C$10,2,FALSE),"XX")</f>
        <v>C</v>
      </c>
      <c r="AD1560">
        <f>E1560</f>
        <v>0</v>
      </c>
      <c r="AE1560">
        <f>_xlfn.IFNA(VLOOKUP(D1560,states!A$2:D$10,4,FALSE),0)</f>
        <v>0</v>
      </c>
      <c r="AF1560">
        <v>0.5</v>
      </c>
      <c r="AG1560">
        <f>IF(AE1560=0,AF1560,IF(AE1560=1,IF(F1560=0.5,0.5,IF(H1560=1,0.5,1.5)),IF(F1560=0.5,0.5,IF(H1560=1,2.5,1.5))))</f>
        <v>0.5</v>
      </c>
      <c r="AH1560" s="7">
        <f>IF(AC1560="XX",0,1/C1560^(1/5)*IF(E1560=0,100,1)/(E1560+1)^(1/4))</f>
        <v>137.97296614612148</v>
      </c>
    </row>
    <row r="1561" spans="1:34">
      <c r="A1561">
        <v>4654</v>
      </c>
      <c r="B1561" s="1">
        <v>31800.25</v>
      </c>
      <c r="C1561" s="6">
        <v>0.2</v>
      </c>
      <c r="D1561" t="s">
        <v>5</v>
      </c>
      <c r="E1561">
        <v>0</v>
      </c>
      <c r="F1561">
        <v>10.5</v>
      </c>
      <c r="G1561" t="s">
        <v>2</v>
      </c>
      <c r="H1561">
        <v>2</v>
      </c>
      <c r="I1561" t="s">
        <v>0</v>
      </c>
      <c r="J1561">
        <v>0</v>
      </c>
      <c r="K1561">
        <v>10.5</v>
      </c>
      <c r="L1561" t="s">
        <v>1</v>
      </c>
      <c r="M1561">
        <v>2</v>
      </c>
      <c r="N1561" t="s">
        <v>4710</v>
      </c>
      <c r="O1561">
        <v>1</v>
      </c>
      <c r="P1561" t="str">
        <f>D1561&amp;"-"&amp;F1561&amp;"-"&amp;G1561&amp;"-"&amp;E1561&amp;"-"&amp;H1561</f>
        <v>C2Sigma-10.5-f-0-2</v>
      </c>
      <c r="Q1561" t="str">
        <f>I1561&amp;"-"&amp;K1561&amp;"-"&amp;L1561&amp;"-"&amp;J1561&amp;"-"&amp;M1561</f>
        <v>X2Pi-10.5-e-0-2</v>
      </c>
      <c r="R1561">
        <f>B1561+S1561</f>
        <v>33631.171899510002</v>
      </c>
      <c r="S1561">
        <f>_xlfn.IFNA(VLOOKUP(Q1561,'MARVEL-X'!A$2:I$1400,7,FALSE),VLOOKUP(Q1561,MARVEL!A$2:J$1522,10,FALSE))</f>
        <v>1830.92189951</v>
      </c>
      <c r="T1561">
        <f>IF(P1561=P1560,R1561+T1560,R1561)</f>
        <v>168156.351359375</v>
      </c>
      <c r="U1561">
        <f>IF(P1561=P1560,1+U1560,1)</f>
        <v>5</v>
      </c>
      <c r="V1561" t="str">
        <f t="shared" si="24"/>
        <v/>
      </c>
      <c r="W1561" t="str">
        <f>IF(V1561="","",IF(ABS(V1561-R1561)&gt;W$1,ABS(V1561-R1561),""))</f>
        <v/>
      </c>
      <c r="X1561" t="str">
        <f>Y1561&amp;"-"&amp;Z1561&amp;"-"&amp;AC1561&amp;"-"&amp;AD1561&amp;"-"&amp;AG1561</f>
        <v>10.5-f-C-0-0.5</v>
      </c>
      <c r="Y1561">
        <f>F1561</f>
        <v>10.5</v>
      </c>
      <c r="Z1561" s="2" t="str">
        <f>G1561</f>
        <v>f</v>
      </c>
      <c r="AA1561">
        <f>_xlfn.IFNA(VLOOKUP(X1561,'duo-out'!A$2:Q$5000,5,FALSE),E1561+10*(H1561-1)+1+_xlfn.IFNA(VLOOKUP(D1561,states!A$2:C$10,3,FALSE),1))</f>
        <v>111</v>
      </c>
      <c r="AB1561" t="str">
        <f>IF(V1561="","",V1561)</f>
        <v/>
      </c>
      <c r="AC1561" s="2" t="str">
        <f>_xlfn.IFNA(VLOOKUP(D1561,states!A$2:C$10,2,FALSE),"XX")</f>
        <v>C</v>
      </c>
      <c r="AD1561">
        <f>E1561</f>
        <v>0</v>
      </c>
      <c r="AE1561">
        <f>_xlfn.IFNA(VLOOKUP(D1561,states!A$2:D$10,4,FALSE),0)</f>
        <v>0</v>
      </c>
      <c r="AF1561">
        <v>0.5</v>
      </c>
      <c r="AG1561">
        <f>IF(AE1561=0,AF1561,IF(AE1561=1,IF(F1561=0.5,0.5,IF(H1561=1,0.5,1.5)),IF(F1561=0.5,0.5,IF(H1561=1,2.5,1.5))))</f>
        <v>0.5</v>
      </c>
      <c r="AH1561" s="7">
        <f>IF(AC1561="XX",0,1/C1561^(1/5)*IF(E1561=0,100,1)/(E1561+1)^(1/4))</f>
        <v>137.97296614612148</v>
      </c>
    </row>
    <row r="1562" spans="1:34">
      <c r="A1562">
        <v>4742</v>
      </c>
      <c r="B1562" s="1">
        <v>31464.03</v>
      </c>
      <c r="C1562" s="6">
        <v>0.2</v>
      </c>
      <c r="D1562" t="s">
        <v>5</v>
      </c>
      <c r="E1562">
        <v>0</v>
      </c>
      <c r="F1562">
        <v>10.5</v>
      </c>
      <c r="G1562" t="s">
        <v>2</v>
      </c>
      <c r="H1562">
        <v>2</v>
      </c>
      <c r="I1562" t="s">
        <v>0</v>
      </c>
      <c r="J1562">
        <v>0</v>
      </c>
      <c r="K1562">
        <v>11.5</v>
      </c>
      <c r="L1562" t="s">
        <v>2</v>
      </c>
      <c r="M1562">
        <v>2</v>
      </c>
      <c r="N1562" t="s">
        <v>4798</v>
      </c>
      <c r="O1562">
        <v>1</v>
      </c>
      <c r="P1562" t="str">
        <f>D1562&amp;"-"&amp;F1562&amp;"-"&amp;G1562&amp;"-"&amp;E1562&amp;"-"&amp;H1562</f>
        <v>C2Sigma-10.5-f-0-2</v>
      </c>
      <c r="Q1562" t="str">
        <f>I1562&amp;"-"&amp;K1562&amp;"-"&amp;L1562&amp;"-"&amp;J1562&amp;"-"&amp;M1562</f>
        <v>X2Pi-11.5-f-0-2</v>
      </c>
      <c r="R1562">
        <f>B1562+S1562</f>
        <v>33631.130435785002</v>
      </c>
      <c r="S1562">
        <f>_xlfn.IFNA(VLOOKUP(Q1562,'MARVEL-X'!A$2:I$1400,7,FALSE),VLOOKUP(Q1562,MARVEL!A$2:J$1522,10,FALSE))</f>
        <v>2167.1004357850002</v>
      </c>
      <c r="T1562">
        <f>IF(P1562=P1561,R1562+T1561,R1562)</f>
        <v>201787.48179515998</v>
      </c>
      <c r="U1562">
        <f>IF(P1562=P1561,1+U1561,1)</f>
        <v>6</v>
      </c>
      <c r="V1562" t="str">
        <f t="shared" si="24"/>
        <v/>
      </c>
      <c r="W1562" t="str">
        <f>IF(V1562="","",IF(ABS(V1562-R1562)&gt;W$1,ABS(V1562-R1562),""))</f>
        <v/>
      </c>
      <c r="X1562" t="str">
        <f>Y1562&amp;"-"&amp;Z1562&amp;"-"&amp;AC1562&amp;"-"&amp;AD1562&amp;"-"&amp;AG1562</f>
        <v>10.5-f-C-0-0.5</v>
      </c>
      <c r="Y1562">
        <f>F1562</f>
        <v>10.5</v>
      </c>
      <c r="Z1562" s="2" t="str">
        <f>G1562</f>
        <v>f</v>
      </c>
      <c r="AA1562">
        <f>_xlfn.IFNA(VLOOKUP(X1562,'duo-out'!A$2:Q$5000,5,FALSE),E1562+10*(H1562-1)+1+_xlfn.IFNA(VLOOKUP(D1562,states!A$2:C$10,3,FALSE),1))</f>
        <v>111</v>
      </c>
      <c r="AB1562" t="str">
        <f>IF(V1562="","",V1562)</f>
        <v/>
      </c>
      <c r="AC1562" s="2" t="str">
        <f>_xlfn.IFNA(VLOOKUP(D1562,states!A$2:C$10,2,FALSE),"XX")</f>
        <v>C</v>
      </c>
      <c r="AD1562">
        <f>E1562</f>
        <v>0</v>
      </c>
      <c r="AE1562">
        <f>_xlfn.IFNA(VLOOKUP(D1562,states!A$2:D$10,4,FALSE),0)</f>
        <v>0</v>
      </c>
      <c r="AF1562">
        <v>0.5</v>
      </c>
      <c r="AG1562">
        <f>IF(AE1562=0,AF1562,IF(AE1562=1,IF(F1562=0.5,0.5,IF(H1562=1,0.5,1.5)),IF(F1562=0.5,0.5,IF(H1562=1,2.5,1.5))))</f>
        <v>0.5</v>
      </c>
      <c r="AH1562" s="7">
        <f>IF(AC1562="XX",0,1/C1562^(1/5)*IF(E1562=0,100,1)/(E1562+1)^(1/4))</f>
        <v>137.97296614612148</v>
      </c>
    </row>
    <row r="1563" spans="1:34">
      <c r="A1563">
        <v>4874</v>
      </c>
      <c r="B1563" s="1">
        <v>32100.42</v>
      </c>
      <c r="C1563" s="6">
        <v>0.05</v>
      </c>
      <c r="D1563" t="s">
        <v>5</v>
      </c>
      <c r="E1563">
        <v>0</v>
      </c>
      <c r="F1563">
        <v>10.5</v>
      </c>
      <c r="G1563" t="s">
        <v>2</v>
      </c>
      <c r="H1563">
        <v>2</v>
      </c>
      <c r="I1563" t="s">
        <v>0</v>
      </c>
      <c r="J1563">
        <v>0</v>
      </c>
      <c r="K1563">
        <v>9.5</v>
      </c>
      <c r="L1563" t="s">
        <v>2</v>
      </c>
      <c r="M1563">
        <v>2</v>
      </c>
      <c r="N1563" t="s">
        <v>4930</v>
      </c>
      <c r="O1563">
        <v>1</v>
      </c>
      <c r="P1563" t="str">
        <f>D1563&amp;"-"&amp;F1563&amp;"-"&amp;G1563&amp;"-"&amp;E1563&amp;"-"&amp;H1563</f>
        <v>C2Sigma-10.5-f-0-2</v>
      </c>
      <c r="Q1563" t="str">
        <f>I1563&amp;"-"&amp;K1563&amp;"-"&amp;L1563&amp;"-"&amp;J1563&amp;"-"&amp;M1563</f>
        <v>X2Pi-9.5-f-0-2</v>
      </c>
      <c r="R1563">
        <f>B1563+S1563</f>
        <v>33631.322062284999</v>
      </c>
      <c r="S1563">
        <f>_xlfn.IFNA(VLOOKUP(Q1563,'MARVEL-X'!A$2:I$1400,7,FALSE),VLOOKUP(Q1563,MARVEL!A$2:J$1522,10,FALSE))</f>
        <v>1530.9020622850001</v>
      </c>
      <c r="T1563">
        <f>IF(P1563=P1562,R1563+T1562,R1563)</f>
        <v>235418.80385744499</v>
      </c>
      <c r="U1563">
        <f>IF(P1563=P1562,1+U1562,1)</f>
        <v>7</v>
      </c>
      <c r="V1563" t="str">
        <f t="shared" si="24"/>
        <v/>
      </c>
      <c r="W1563" t="str">
        <f>IF(V1563="","",IF(ABS(V1563-R1563)&gt;W$1,ABS(V1563-R1563),""))</f>
        <v/>
      </c>
      <c r="X1563" t="str">
        <f>Y1563&amp;"-"&amp;Z1563&amp;"-"&amp;AC1563&amp;"-"&amp;AD1563&amp;"-"&amp;AG1563</f>
        <v>10.5-f-C-0-0.5</v>
      </c>
      <c r="Y1563">
        <f>F1563</f>
        <v>10.5</v>
      </c>
      <c r="Z1563" s="2" t="str">
        <f>G1563</f>
        <v>f</v>
      </c>
      <c r="AA1563">
        <f>_xlfn.IFNA(VLOOKUP(X1563,'duo-out'!A$2:Q$5000,5,FALSE),E1563+10*(H1563-1)+1+_xlfn.IFNA(VLOOKUP(D1563,states!A$2:C$10,3,FALSE),1))</f>
        <v>111</v>
      </c>
      <c r="AB1563" t="str">
        <f>IF(V1563="","",V1563)</f>
        <v/>
      </c>
      <c r="AC1563" s="2" t="str">
        <f>_xlfn.IFNA(VLOOKUP(D1563,states!A$2:C$10,2,FALSE),"XX")</f>
        <v>C</v>
      </c>
      <c r="AD1563">
        <f>E1563</f>
        <v>0</v>
      </c>
      <c r="AE1563">
        <f>_xlfn.IFNA(VLOOKUP(D1563,states!A$2:D$10,4,FALSE),0)</f>
        <v>0</v>
      </c>
      <c r="AF1563">
        <v>0.5</v>
      </c>
      <c r="AG1563">
        <f>IF(AE1563=0,AF1563,IF(AE1563=1,IF(F1563=0.5,0.5,IF(H1563=1,0.5,1.5)),IF(F1563=0.5,0.5,IF(H1563=1,2.5,1.5))))</f>
        <v>0.5</v>
      </c>
      <c r="AH1563" s="7">
        <f>IF(AC1563="XX",0,1/C1563^(1/5)*IF(E1563=0,100,1)/(E1563+1)^(1/4))</f>
        <v>182.05642030260799</v>
      </c>
    </row>
    <row r="1564" spans="1:34">
      <c r="A1564">
        <v>4851</v>
      </c>
      <c r="B1564" s="1">
        <v>31800.376</v>
      </c>
      <c r="C1564" s="6">
        <v>0.05</v>
      </c>
      <c r="D1564" t="s">
        <v>5</v>
      </c>
      <c r="E1564">
        <v>0</v>
      </c>
      <c r="F1564">
        <v>10.5</v>
      </c>
      <c r="G1564" t="s">
        <v>2</v>
      </c>
      <c r="H1564">
        <v>2</v>
      </c>
      <c r="I1564" t="s">
        <v>0</v>
      </c>
      <c r="J1564">
        <v>0</v>
      </c>
      <c r="K1564">
        <v>10.5</v>
      </c>
      <c r="L1564" t="s">
        <v>1</v>
      </c>
      <c r="M1564">
        <v>2</v>
      </c>
      <c r="N1564" t="s">
        <v>4907</v>
      </c>
      <c r="O1564">
        <v>1</v>
      </c>
      <c r="P1564" t="str">
        <f>D1564&amp;"-"&amp;F1564&amp;"-"&amp;G1564&amp;"-"&amp;E1564&amp;"-"&amp;H1564</f>
        <v>C2Sigma-10.5-f-0-2</v>
      </c>
      <c r="Q1564" t="str">
        <f>I1564&amp;"-"&amp;K1564&amp;"-"&amp;L1564&amp;"-"&amp;J1564&amp;"-"&amp;M1564</f>
        <v>X2Pi-10.5-e-0-2</v>
      </c>
      <c r="R1564">
        <f>B1564+S1564</f>
        <v>33631.297899509998</v>
      </c>
      <c r="S1564">
        <f>_xlfn.IFNA(VLOOKUP(Q1564,'MARVEL-X'!A$2:I$1400,7,FALSE),VLOOKUP(Q1564,MARVEL!A$2:J$1522,10,FALSE))</f>
        <v>1830.92189951</v>
      </c>
      <c r="T1564">
        <f>IF(P1564=P1563,R1564+T1563,R1564)</f>
        <v>269050.10175695497</v>
      </c>
      <c r="U1564">
        <f>IF(P1564=P1563,1+U1563,1)</f>
        <v>8</v>
      </c>
      <c r="V1564">
        <f t="shared" si="24"/>
        <v>33631.262719619372</v>
      </c>
      <c r="W1564" t="str">
        <f>IF(V1564="","",IF(ABS(V1564-R1564)&gt;W$1,ABS(V1564-R1564),""))</f>
        <v/>
      </c>
      <c r="X1564" t="str">
        <f>Y1564&amp;"-"&amp;Z1564&amp;"-"&amp;AC1564&amp;"-"&amp;AD1564&amp;"-"&amp;AG1564</f>
        <v>10.5-f-C-0-0.5</v>
      </c>
      <c r="Y1564">
        <f>F1564</f>
        <v>10.5</v>
      </c>
      <c r="Z1564" s="2" t="str">
        <f>G1564</f>
        <v>f</v>
      </c>
      <c r="AA1564">
        <f>_xlfn.IFNA(VLOOKUP(X1564,'duo-out'!A$2:Q$5000,5,FALSE),E1564+10*(H1564-1)+1+_xlfn.IFNA(VLOOKUP(D1564,states!A$2:C$10,3,FALSE),1))</f>
        <v>111</v>
      </c>
      <c r="AB1564">
        <f>IF(V1564="","",V1564)</f>
        <v>33631.262719619372</v>
      </c>
      <c r="AC1564" s="2" t="str">
        <f>_xlfn.IFNA(VLOOKUP(D1564,states!A$2:C$10,2,FALSE),"XX")</f>
        <v>C</v>
      </c>
      <c r="AD1564">
        <f>E1564</f>
        <v>0</v>
      </c>
      <c r="AE1564">
        <f>_xlfn.IFNA(VLOOKUP(D1564,states!A$2:D$10,4,FALSE),0)</f>
        <v>0</v>
      </c>
      <c r="AF1564">
        <v>0.5</v>
      </c>
      <c r="AG1564">
        <f>IF(AE1564=0,AF1564,IF(AE1564=1,IF(F1564=0.5,0.5,IF(H1564=1,0.5,1.5)),IF(F1564=0.5,0.5,IF(H1564=1,2.5,1.5))))</f>
        <v>0.5</v>
      </c>
      <c r="AH1564" s="7">
        <f>IF(AC1564="XX",0,1/C1564^(1/5)*IF(E1564=0,100,1)/(E1564+1)^(1/4))</f>
        <v>182.05642030260799</v>
      </c>
    </row>
    <row r="1565" spans="1:34">
      <c r="A1565">
        <v>4572</v>
      </c>
      <c r="B1565" s="1">
        <v>31648.57</v>
      </c>
      <c r="C1565" s="6">
        <v>0.2</v>
      </c>
      <c r="D1565" t="s">
        <v>5</v>
      </c>
      <c r="E1565">
        <v>1</v>
      </c>
      <c r="F1565">
        <v>10.5</v>
      </c>
      <c r="G1565" t="s">
        <v>2</v>
      </c>
      <c r="H1565">
        <v>2</v>
      </c>
      <c r="I1565" t="s">
        <v>0</v>
      </c>
      <c r="J1565">
        <v>1</v>
      </c>
      <c r="K1565">
        <v>10.5</v>
      </c>
      <c r="L1565" t="s">
        <v>1</v>
      </c>
      <c r="M1565">
        <v>2</v>
      </c>
      <c r="N1565" t="s">
        <v>4628</v>
      </c>
      <c r="O1565">
        <v>1</v>
      </c>
      <c r="P1565" t="str">
        <f>D1565&amp;"-"&amp;F1565&amp;"-"&amp;G1565&amp;"-"&amp;E1565&amp;"-"&amp;H1565</f>
        <v>C2Sigma-10.5-f-1-2</v>
      </c>
      <c r="Q1565" t="str">
        <f>I1565&amp;"-"&amp;K1565&amp;"-"&amp;L1565&amp;"-"&amp;J1565&amp;"-"&amp;M1565</f>
        <v>X2Pi-10.5-e-1-2</v>
      </c>
      <c r="R1565">
        <f>B1565+S1565</f>
        <v>36142.945276519</v>
      </c>
      <c r="S1565">
        <f>_xlfn.IFNA(VLOOKUP(Q1565,'MARVEL-X'!A$2:I$1400,7,FALSE),VLOOKUP(Q1565,MARVEL!A$2:J$1522,10,FALSE))</f>
        <v>4494.3752765190002</v>
      </c>
      <c r="T1565">
        <f>IF(P1565=P1564,R1565+T1564,R1565)</f>
        <v>36142.945276519</v>
      </c>
      <c r="U1565">
        <f>IF(P1565=P1564,1+U1564,1)</f>
        <v>1</v>
      </c>
      <c r="V1565" t="str">
        <f t="shared" si="24"/>
        <v/>
      </c>
      <c r="W1565" t="str">
        <f>IF(V1565="","",IF(ABS(V1565-R1565)&gt;W$1,ABS(V1565-R1565),""))</f>
        <v/>
      </c>
      <c r="X1565" t="str">
        <f>Y1565&amp;"-"&amp;Z1565&amp;"-"&amp;AC1565&amp;"-"&amp;AD1565&amp;"-"&amp;AG1565</f>
        <v>10.5-f-C-1-0.5</v>
      </c>
      <c r="Y1565">
        <f>F1565</f>
        <v>10.5</v>
      </c>
      <c r="Z1565" s="2" t="str">
        <f>G1565</f>
        <v>f</v>
      </c>
      <c r="AA1565">
        <f>_xlfn.IFNA(VLOOKUP(X1565,'duo-out'!A$2:Q$5000,5,FALSE),E1565+10*(H1565-1)+1+_xlfn.IFNA(VLOOKUP(D1565,states!A$2:C$10,3,FALSE),1))</f>
        <v>112</v>
      </c>
      <c r="AB1565" t="str">
        <f>IF(V1565="","",V1565)</f>
        <v/>
      </c>
      <c r="AC1565" s="2" t="str">
        <f>_xlfn.IFNA(VLOOKUP(D1565,states!A$2:C$10,2,FALSE),"XX")</f>
        <v>C</v>
      </c>
      <c r="AD1565">
        <f>E1565</f>
        <v>1</v>
      </c>
      <c r="AE1565">
        <f>_xlfn.IFNA(VLOOKUP(D1565,states!A$2:D$10,4,FALSE),0)</f>
        <v>0</v>
      </c>
      <c r="AF1565">
        <v>0.5</v>
      </c>
      <c r="AG1565">
        <f>IF(AE1565=0,AF1565,IF(AE1565=1,IF(F1565=0.5,0.5,IF(H1565=1,0.5,1.5)),IF(F1565=0.5,0.5,IF(H1565=1,2.5,1.5))))</f>
        <v>0.5</v>
      </c>
      <c r="AH1565" s="7">
        <f>IF(AC1565="XX",0,1/C1565^(1/5)*IF(E1565=0,100,1)/(E1565+1)^(1/4))</f>
        <v>1.1602097263419568</v>
      </c>
    </row>
    <row r="1566" spans="1:34">
      <c r="A1566">
        <v>4535</v>
      </c>
      <c r="B1566" s="1">
        <v>31325.02</v>
      </c>
      <c r="C1566" s="6">
        <v>0.2</v>
      </c>
      <c r="D1566" t="s">
        <v>5</v>
      </c>
      <c r="E1566">
        <v>1</v>
      </c>
      <c r="F1566">
        <v>10.5</v>
      </c>
      <c r="G1566" t="s">
        <v>2</v>
      </c>
      <c r="H1566">
        <v>2</v>
      </c>
      <c r="I1566" t="s">
        <v>0</v>
      </c>
      <c r="J1566">
        <v>1</v>
      </c>
      <c r="K1566">
        <v>11.5</v>
      </c>
      <c r="L1566" t="s">
        <v>2</v>
      </c>
      <c r="M1566">
        <v>2</v>
      </c>
      <c r="N1566" t="s">
        <v>4591</v>
      </c>
      <c r="O1566">
        <v>1</v>
      </c>
      <c r="P1566" t="str">
        <f>D1566&amp;"-"&amp;F1566&amp;"-"&amp;G1566&amp;"-"&amp;E1566&amp;"-"&amp;H1566</f>
        <v>C2Sigma-10.5-f-1-2</v>
      </c>
      <c r="Q1566" t="str">
        <f>I1566&amp;"-"&amp;K1566&amp;"-"&amp;L1566&amp;"-"&amp;J1566&amp;"-"&amp;M1566</f>
        <v>X2Pi-11.5-f-1-2</v>
      </c>
      <c r="R1566">
        <f>B1566+S1566</f>
        <v>36142.777611404999</v>
      </c>
      <c r="S1566">
        <f>_xlfn.IFNA(VLOOKUP(Q1566,'MARVEL-X'!A$2:I$1400,7,FALSE),VLOOKUP(Q1566,MARVEL!A$2:J$1522,10,FALSE))</f>
        <v>4817.7576114049998</v>
      </c>
      <c r="T1566">
        <f>IF(P1566=P1565,R1566+T1565,R1566)</f>
        <v>72285.722887923999</v>
      </c>
      <c r="U1566">
        <f>IF(P1566=P1565,1+U1565,1)</f>
        <v>2</v>
      </c>
      <c r="V1566" t="str">
        <f t="shared" si="24"/>
        <v/>
      </c>
      <c r="W1566" t="str">
        <f>IF(V1566="","",IF(ABS(V1566-R1566)&gt;W$1,ABS(V1566-R1566),""))</f>
        <v/>
      </c>
      <c r="X1566" t="str">
        <f>Y1566&amp;"-"&amp;Z1566&amp;"-"&amp;AC1566&amp;"-"&amp;AD1566&amp;"-"&amp;AG1566</f>
        <v>10.5-f-C-1-0.5</v>
      </c>
      <c r="Y1566">
        <f>F1566</f>
        <v>10.5</v>
      </c>
      <c r="Z1566" s="2" t="str">
        <f>G1566</f>
        <v>f</v>
      </c>
      <c r="AA1566">
        <f>_xlfn.IFNA(VLOOKUP(X1566,'duo-out'!A$2:Q$5000,5,FALSE),E1566+10*(H1566-1)+1+_xlfn.IFNA(VLOOKUP(D1566,states!A$2:C$10,3,FALSE),1))</f>
        <v>112</v>
      </c>
      <c r="AB1566" t="str">
        <f>IF(V1566="","",V1566)</f>
        <v/>
      </c>
      <c r="AC1566" s="2" t="str">
        <f>_xlfn.IFNA(VLOOKUP(D1566,states!A$2:C$10,2,FALSE),"XX")</f>
        <v>C</v>
      </c>
      <c r="AD1566">
        <f>E1566</f>
        <v>1</v>
      </c>
      <c r="AE1566">
        <f>_xlfn.IFNA(VLOOKUP(D1566,states!A$2:D$10,4,FALSE),0)</f>
        <v>0</v>
      </c>
      <c r="AF1566">
        <v>0.5</v>
      </c>
      <c r="AG1566">
        <f>IF(AE1566=0,AF1566,IF(AE1566=1,IF(F1566=0.5,0.5,IF(H1566=1,0.5,1.5)),IF(F1566=0.5,0.5,IF(H1566=1,2.5,1.5))))</f>
        <v>0.5</v>
      </c>
      <c r="AH1566" s="7">
        <f>IF(AC1566="XX",0,1/C1566^(1/5)*IF(E1566=0,100,1)/(E1566+1)^(1/4))</f>
        <v>1.1602097263419568</v>
      </c>
    </row>
    <row r="1567" spans="1:34">
      <c r="A1567">
        <v>4611</v>
      </c>
      <c r="B1567" s="1">
        <v>31937.08</v>
      </c>
      <c r="C1567" s="6">
        <v>0.2</v>
      </c>
      <c r="D1567" t="s">
        <v>5</v>
      </c>
      <c r="E1567">
        <v>1</v>
      </c>
      <c r="F1567">
        <v>10.5</v>
      </c>
      <c r="G1567" t="s">
        <v>2</v>
      </c>
      <c r="H1567">
        <v>2</v>
      </c>
      <c r="I1567" t="s">
        <v>0</v>
      </c>
      <c r="J1567">
        <v>1</v>
      </c>
      <c r="K1567">
        <v>9.5</v>
      </c>
      <c r="L1567" t="s">
        <v>2</v>
      </c>
      <c r="M1567">
        <v>2</v>
      </c>
      <c r="N1567" t="s">
        <v>4667</v>
      </c>
      <c r="O1567">
        <v>1</v>
      </c>
      <c r="P1567" t="str">
        <f>D1567&amp;"-"&amp;F1567&amp;"-"&amp;G1567&amp;"-"&amp;E1567&amp;"-"&amp;H1567</f>
        <v>C2Sigma-10.5-f-1-2</v>
      </c>
      <c r="Q1567" t="str">
        <f>I1567&amp;"-"&amp;K1567&amp;"-"&amp;L1567&amp;"-"&amp;J1567&amp;"-"&amp;M1567</f>
        <v>X2Pi-9.5-f-1-2</v>
      </c>
      <c r="R1567">
        <f>B1567+S1567</f>
        <v>36142.816611406</v>
      </c>
      <c r="S1567">
        <f>_xlfn.IFNA(VLOOKUP(Q1567,'MARVEL-X'!A$2:I$1400,7,FALSE),VLOOKUP(Q1567,MARVEL!A$2:J$1522,10,FALSE))</f>
        <v>4205.7366114059996</v>
      </c>
      <c r="T1567">
        <f>IF(P1567=P1566,R1567+T1566,R1567)</f>
        <v>108428.53949933</v>
      </c>
      <c r="U1567">
        <f>IF(P1567=P1566,1+U1566,1)</f>
        <v>3</v>
      </c>
      <c r="V1567" t="str">
        <f t="shared" si="24"/>
        <v/>
      </c>
      <c r="W1567" t="str">
        <f>IF(V1567="","",IF(ABS(V1567-R1567)&gt;W$1,ABS(V1567-R1567),""))</f>
        <v/>
      </c>
      <c r="X1567" t="str">
        <f>Y1567&amp;"-"&amp;Z1567&amp;"-"&amp;AC1567&amp;"-"&amp;AD1567&amp;"-"&amp;AG1567</f>
        <v>10.5-f-C-1-0.5</v>
      </c>
      <c r="Y1567">
        <f>F1567</f>
        <v>10.5</v>
      </c>
      <c r="Z1567" s="2" t="str">
        <f>G1567</f>
        <v>f</v>
      </c>
      <c r="AA1567">
        <f>_xlfn.IFNA(VLOOKUP(X1567,'duo-out'!A$2:Q$5000,5,FALSE),E1567+10*(H1567-1)+1+_xlfn.IFNA(VLOOKUP(D1567,states!A$2:C$10,3,FALSE),1))</f>
        <v>112</v>
      </c>
      <c r="AB1567" t="str">
        <f>IF(V1567="","",V1567)</f>
        <v/>
      </c>
      <c r="AC1567" s="2" t="str">
        <f>_xlfn.IFNA(VLOOKUP(D1567,states!A$2:C$10,2,FALSE),"XX")</f>
        <v>C</v>
      </c>
      <c r="AD1567">
        <f>E1567</f>
        <v>1</v>
      </c>
      <c r="AE1567">
        <f>_xlfn.IFNA(VLOOKUP(D1567,states!A$2:D$10,4,FALSE),0)</f>
        <v>0</v>
      </c>
      <c r="AF1567">
        <v>0.5</v>
      </c>
      <c r="AG1567">
        <f>IF(AE1567=0,AF1567,IF(AE1567=1,IF(F1567=0.5,0.5,IF(H1567=1,0.5,1.5)),IF(F1567=0.5,0.5,IF(H1567=1,2.5,1.5))))</f>
        <v>0.5</v>
      </c>
      <c r="AH1567" s="7">
        <f>IF(AC1567="XX",0,1/C1567^(1/5)*IF(E1567=0,100,1)/(E1567+1)^(1/4))</f>
        <v>1.1602097263419568</v>
      </c>
    </row>
    <row r="1568" spans="1:34">
      <c r="A1568">
        <v>4902</v>
      </c>
      <c r="B1568" s="1">
        <v>31325.190999999999</v>
      </c>
      <c r="C1568" s="6">
        <v>0.05</v>
      </c>
      <c r="D1568" t="s">
        <v>5</v>
      </c>
      <c r="E1568">
        <v>1</v>
      </c>
      <c r="F1568">
        <v>10.5</v>
      </c>
      <c r="G1568" t="s">
        <v>2</v>
      </c>
      <c r="H1568">
        <v>2</v>
      </c>
      <c r="I1568" t="s">
        <v>0</v>
      </c>
      <c r="J1568">
        <v>1</v>
      </c>
      <c r="K1568">
        <v>11.5</v>
      </c>
      <c r="L1568" t="s">
        <v>2</v>
      </c>
      <c r="M1568">
        <v>2</v>
      </c>
      <c r="N1568" t="s">
        <v>4958</v>
      </c>
      <c r="O1568">
        <v>1</v>
      </c>
      <c r="P1568" t="str">
        <f>D1568&amp;"-"&amp;F1568&amp;"-"&amp;G1568&amp;"-"&amp;E1568&amp;"-"&amp;H1568</f>
        <v>C2Sigma-10.5-f-1-2</v>
      </c>
      <c r="Q1568" t="str">
        <f>I1568&amp;"-"&amp;K1568&amp;"-"&amp;L1568&amp;"-"&amp;J1568&amp;"-"&amp;M1568</f>
        <v>X2Pi-11.5-f-1-2</v>
      </c>
      <c r="R1568">
        <f>B1568+S1568</f>
        <v>36142.948611405001</v>
      </c>
      <c r="S1568">
        <f>_xlfn.IFNA(VLOOKUP(Q1568,'MARVEL-X'!A$2:I$1400,7,FALSE),VLOOKUP(Q1568,MARVEL!A$2:J$1522,10,FALSE))</f>
        <v>4817.7576114049998</v>
      </c>
      <c r="T1568">
        <f>IF(P1568=P1567,R1568+T1567,R1568)</f>
        <v>144571.48811073499</v>
      </c>
      <c r="U1568">
        <f>IF(P1568=P1567,1+U1567,1)</f>
        <v>4</v>
      </c>
      <c r="V1568" t="str">
        <f t="shared" si="24"/>
        <v/>
      </c>
      <c r="W1568" t="str">
        <f>IF(V1568="","",IF(ABS(V1568-R1568)&gt;W$1,ABS(V1568-R1568),""))</f>
        <v/>
      </c>
      <c r="X1568" t="str">
        <f>Y1568&amp;"-"&amp;Z1568&amp;"-"&amp;AC1568&amp;"-"&amp;AD1568&amp;"-"&amp;AG1568</f>
        <v>10.5-f-C-1-0.5</v>
      </c>
      <c r="Y1568">
        <f>F1568</f>
        <v>10.5</v>
      </c>
      <c r="Z1568" s="2" t="str">
        <f>G1568</f>
        <v>f</v>
      </c>
      <c r="AA1568">
        <f>_xlfn.IFNA(VLOOKUP(X1568,'duo-out'!A$2:Q$5000,5,FALSE),E1568+10*(H1568-1)+1+_xlfn.IFNA(VLOOKUP(D1568,states!A$2:C$10,3,FALSE),1))</f>
        <v>112</v>
      </c>
      <c r="AB1568" t="str">
        <f>IF(V1568="","",V1568)</f>
        <v/>
      </c>
      <c r="AC1568" s="2" t="str">
        <f>_xlfn.IFNA(VLOOKUP(D1568,states!A$2:C$10,2,FALSE),"XX")</f>
        <v>C</v>
      </c>
      <c r="AD1568">
        <f>E1568</f>
        <v>1</v>
      </c>
      <c r="AE1568">
        <f>_xlfn.IFNA(VLOOKUP(D1568,states!A$2:D$10,4,FALSE),0)</f>
        <v>0</v>
      </c>
      <c r="AF1568">
        <v>0.5</v>
      </c>
      <c r="AG1568">
        <f>IF(AE1568=0,AF1568,IF(AE1568=1,IF(F1568=0.5,0.5,IF(H1568=1,0.5,1.5)),IF(F1568=0.5,0.5,IF(H1568=1,2.5,1.5))))</f>
        <v>0.5</v>
      </c>
      <c r="AH1568" s="7">
        <f>IF(AC1568="XX",0,1/C1568^(1/5)*IF(E1568=0,100,1)/(E1568+1)^(1/4))</f>
        <v>1.5309059120638666</v>
      </c>
    </row>
    <row r="1569" spans="1:34">
      <c r="A1569">
        <v>4954</v>
      </c>
      <c r="B1569" s="1">
        <v>31937.185000000001</v>
      </c>
      <c r="C1569" s="6">
        <v>0.05</v>
      </c>
      <c r="D1569" t="s">
        <v>5</v>
      </c>
      <c r="E1569">
        <v>1</v>
      </c>
      <c r="F1569">
        <v>10.5</v>
      </c>
      <c r="G1569" t="s">
        <v>2</v>
      </c>
      <c r="H1569">
        <v>2</v>
      </c>
      <c r="I1569" t="s">
        <v>0</v>
      </c>
      <c r="J1569">
        <v>1</v>
      </c>
      <c r="K1569">
        <v>9.5</v>
      </c>
      <c r="L1569" t="s">
        <v>2</v>
      </c>
      <c r="M1569">
        <v>2</v>
      </c>
      <c r="N1569" t="s">
        <v>5010</v>
      </c>
      <c r="O1569">
        <v>1</v>
      </c>
      <c r="P1569" t="str">
        <f>D1569&amp;"-"&amp;F1569&amp;"-"&amp;G1569&amp;"-"&amp;E1569&amp;"-"&amp;H1569</f>
        <v>C2Sigma-10.5-f-1-2</v>
      </c>
      <c r="Q1569" t="str">
        <f>I1569&amp;"-"&amp;K1569&amp;"-"&amp;L1569&amp;"-"&amp;J1569&amp;"-"&amp;M1569</f>
        <v>X2Pi-9.5-f-1-2</v>
      </c>
      <c r="R1569">
        <f>B1569+S1569</f>
        <v>36142.921611406004</v>
      </c>
      <c r="S1569">
        <f>_xlfn.IFNA(VLOOKUP(Q1569,'MARVEL-X'!A$2:I$1400,7,FALSE),VLOOKUP(Q1569,MARVEL!A$2:J$1522,10,FALSE))</f>
        <v>4205.7366114059996</v>
      </c>
      <c r="T1569">
        <f>IF(P1569=P1568,R1569+T1568,R1569)</f>
        <v>180714.40972214099</v>
      </c>
      <c r="U1569">
        <f>IF(P1569=P1568,1+U1568,1)</f>
        <v>5</v>
      </c>
      <c r="V1569" t="str">
        <f t="shared" si="24"/>
        <v/>
      </c>
      <c r="W1569" t="str">
        <f>IF(V1569="","",IF(ABS(V1569-R1569)&gt;W$1,ABS(V1569-R1569),""))</f>
        <v/>
      </c>
      <c r="X1569" t="str">
        <f>Y1569&amp;"-"&amp;Z1569&amp;"-"&amp;AC1569&amp;"-"&amp;AD1569&amp;"-"&amp;AG1569</f>
        <v>10.5-f-C-1-0.5</v>
      </c>
      <c r="Y1569">
        <f>F1569</f>
        <v>10.5</v>
      </c>
      <c r="Z1569" s="2" t="str">
        <f>G1569</f>
        <v>f</v>
      </c>
      <c r="AA1569">
        <f>_xlfn.IFNA(VLOOKUP(X1569,'duo-out'!A$2:Q$5000,5,FALSE),E1569+10*(H1569-1)+1+_xlfn.IFNA(VLOOKUP(D1569,states!A$2:C$10,3,FALSE),1))</f>
        <v>112</v>
      </c>
      <c r="AB1569" t="str">
        <f>IF(V1569="","",V1569)</f>
        <v/>
      </c>
      <c r="AC1569" s="2" t="str">
        <f>_xlfn.IFNA(VLOOKUP(D1569,states!A$2:C$10,2,FALSE),"XX")</f>
        <v>C</v>
      </c>
      <c r="AD1569">
        <f>E1569</f>
        <v>1</v>
      </c>
      <c r="AE1569">
        <f>_xlfn.IFNA(VLOOKUP(D1569,states!A$2:D$10,4,FALSE),0)</f>
        <v>0</v>
      </c>
      <c r="AF1569">
        <v>0.5</v>
      </c>
      <c r="AG1569">
        <f>IF(AE1569=0,AF1569,IF(AE1569=1,IF(F1569=0.5,0.5,IF(H1569=1,0.5,1.5)),IF(F1569=0.5,0.5,IF(H1569=1,2.5,1.5))))</f>
        <v>0.5</v>
      </c>
      <c r="AH1569" s="7">
        <f>IF(AC1569="XX",0,1/C1569^(1/5)*IF(E1569=0,100,1)/(E1569+1)^(1/4))</f>
        <v>1.5309059120638666</v>
      </c>
    </row>
    <row r="1570" spans="1:34">
      <c r="A1570">
        <v>4929</v>
      </c>
      <c r="B1570" s="1">
        <v>31648.571</v>
      </c>
      <c r="C1570" s="6">
        <v>0.05</v>
      </c>
      <c r="D1570" t="s">
        <v>5</v>
      </c>
      <c r="E1570">
        <v>1</v>
      </c>
      <c r="F1570">
        <v>10.5</v>
      </c>
      <c r="G1570" t="s">
        <v>2</v>
      </c>
      <c r="H1570">
        <v>2</v>
      </c>
      <c r="I1570" t="s">
        <v>0</v>
      </c>
      <c r="J1570">
        <v>1</v>
      </c>
      <c r="K1570">
        <v>10.5</v>
      </c>
      <c r="L1570" t="s">
        <v>1</v>
      </c>
      <c r="M1570">
        <v>2</v>
      </c>
      <c r="N1570" t="s">
        <v>4985</v>
      </c>
      <c r="O1570">
        <v>1</v>
      </c>
      <c r="P1570" t="str">
        <f>D1570&amp;"-"&amp;F1570&amp;"-"&amp;G1570&amp;"-"&amp;E1570&amp;"-"&amp;H1570</f>
        <v>C2Sigma-10.5-f-1-2</v>
      </c>
      <c r="Q1570" t="str">
        <f>I1570&amp;"-"&amp;K1570&amp;"-"&amp;L1570&amp;"-"&amp;J1570&amp;"-"&amp;M1570</f>
        <v>X2Pi-10.5-e-1-2</v>
      </c>
      <c r="R1570">
        <f>B1570+S1570</f>
        <v>36142.946276518996</v>
      </c>
      <c r="S1570">
        <f>_xlfn.IFNA(VLOOKUP(Q1570,'MARVEL-X'!A$2:I$1400,7,FALSE),VLOOKUP(Q1570,MARVEL!A$2:J$1522,10,FALSE))</f>
        <v>4494.3752765190002</v>
      </c>
      <c r="T1570">
        <f>IF(P1570=P1569,R1570+T1569,R1570)</f>
        <v>216857.35599865997</v>
      </c>
      <c r="U1570">
        <f>IF(P1570=P1569,1+U1569,1)</f>
        <v>6</v>
      </c>
      <c r="V1570">
        <f t="shared" si="24"/>
        <v>36142.892666443331</v>
      </c>
      <c r="W1570">
        <f>IF(V1570="","",IF(ABS(V1570-R1570)&gt;W$1,ABS(V1570-R1570),""))</f>
        <v>5.3610075665346812E-2</v>
      </c>
      <c r="X1570" t="str">
        <f>Y1570&amp;"-"&amp;Z1570&amp;"-"&amp;AC1570&amp;"-"&amp;AD1570&amp;"-"&amp;AG1570</f>
        <v>10.5-f-C-1-0.5</v>
      </c>
      <c r="Y1570">
        <f>F1570</f>
        <v>10.5</v>
      </c>
      <c r="Z1570" s="2" t="str">
        <f>G1570</f>
        <v>f</v>
      </c>
      <c r="AA1570">
        <f>_xlfn.IFNA(VLOOKUP(X1570,'duo-out'!A$2:Q$5000,5,FALSE),E1570+10*(H1570-1)+1+_xlfn.IFNA(VLOOKUP(D1570,states!A$2:C$10,3,FALSE),1))</f>
        <v>112</v>
      </c>
      <c r="AB1570">
        <f>IF(V1570="","",V1570)</f>
        <v>36142.892666443331</v>
      </c>
      <c r="AC1570" s="2" t="str">
        <f>_xlfn.IFNA(VLOOKUP(D1570,states!A$2:C$10,2,FALSE),"XX")</f>
        <v>C</v>
      </c>
      <c r="AD1570">
        <f>E1570</f>
        <v>1</v>
      </c>
      <c r="AE1570">
        <f>_xlfn.IFNA(VLOOKUP(D1570,states!A$2:D$10,4,FALSE),0)</f>
        <v>0</v>
      </c>
      <c r="AF1570">
        <v>0.5</v>
      </c>
      <c r="AG1570">
        <f>IF(AE1570=0,AF1570,IF(AE1570=1,IF(F1570=0.5,0.5,IF(H1570=1,0.5,1.5)),IF(F1570=0.5,0.5,IF(H1570=1,2.5,1.5))))</f>
        <v>0.5</v>
      </c>
      <c r="AH1570" s="7">
        <f>IF(AC1570="XX",0,1/C1570^(1/5)*IF(E1570=0,100,1)/(E1570+1)^(1/4))</f>
        <v>1.5309059120638666</v>
      </c>
    </row>
    <row r="1571" spans="1:34">
      <c r="A1571">
        <v>5011</v>
      </c>
      <c r="B1571" s="1">
        <v>31632.013999999999</v>
      </c>
      <c r="C1571" s="6">
        <v>0.05</v>
      </c>
      <c r="D1571" t="s">
        <v>5</v>
      </c>
      <c r="E1571">
        <v>2</v>
      </c>
      <c r="F1571">
        <v>10.5</v>
      </c>
      <c r="G1571" t="s">
        <v>2</v>
      </c>
      <c r="H1571">
        <v>2</v>
      </c>
      <c r="I1571" t="s">
        <v>0</v>
      </c>
      <c r="J1571">
        <v>2</v>
      </c>
      <c r="K1571">
        <v>9.5</v>
      </c>
      <c r="L1571" t="s">
        <v>2</v>
      </c>
      <c r="M1571">
        <v>2</v>
      </c>
      <c r="N1571" t="s">
        <v>5067</v>
      </c>
      <c r="O1571">
        <v>1</v>
      </c>
      <c r="P1571" t="str">
        <f>D1571&amp;"-"&amp;F1571&amp;"-"&amp;G1571&amp;"-"&amp;E1571&amp;"-"&amp;H1571</f>
        <v>C2Sigma-10.5-f-2-2</v>
      </c>
      <c r="Q1571" t="str">
        <f>I1571&amp;"-"&amp;K1571&amp;"-"&amp;L1571&amp;"-"&amp;J1571&amp;"-"&amp;M1571</f>
        <v>X2Pi-9.5-f-2-2</v>
      </c>
      <c r="R1571">
        <f>B1571+S1571</f>
        <v>38387.025441619997</v>
      </c>
      <c r="S1571">
        <f>_xlfn.IFNA(VLOOKUP(Q1571,'MARVEL-X'!A$2:I$1400,7,FALSE),VLOOKUP(Q1571,MARVEL!A$2:J$1522,10,FALSE))</f>
        <v>6755.0114416200004</v>
      </c>
      <c r="T1571">
        <f>IF(P1571=P1570,R1571+T1570,R1571)</f>
        <v>38387.025441619997</v>
      </c>
      <c r="U1571">
        <f>IF(P1571=P1570,1+U1570,1)</f>
        <v>1</v>
      </c>
      <c r="V1571" t="str">
        <f t="shared" si="24"/>
        <v/>
      </c>
      <c r="W1571" t="str">
        <f>IF(V1571="","",IF(ABS(V1571-R1571)&gt;W$1,ABS(V1571-R1571),""))</f>
        <v/>
      </c>
      <c r="X1571" t="str">
        <f>Y1571&amp;"-"&amp;Z1571&amp;"-"&amp;AC1571&amp;"-"&amp;AD1571&amp;"-"&amp;AG1571</f>
        <v>10.5-f-C-2-0.5</v>
      </c>
      <c r="Y1571">
        <f>F1571</f>
        <v>10.5</v>
      </c>
      <c r="Z1571" s="2" t="str">
        <f>G1571</f>
        <v>f</v>
      </c>
      <c r="AA1571">
        <f>_xlfn.IFNA(VLOOKUP(X1571,'duo-out'!A$2:Q$5000,5,FALSE),E1571+10*(H1571-1)+1+_xlfn.IFNA(VLOOKUP(D1571,states!A$2:C$10,3,FALSE),1))</f>
        <v>113</v>
      </c>
      <c r="AB1571" t="str">
        <f>IF(V1571="","",V1571)</f>
        <v/>
      </c>
      <c r="AC1571" s="2" t="str">
        <f>_xlfn.IFNA(VLOOKUP(D1571,states!A$2:C$10,2,FALSE),"XX")</f>
        <v>C</v>
      </c>
      <c r="AD1571">
        <f>E1571</f>
        <v>2</v>
      </c>
      <c r="AE1571">
        <f>_xlfn.IFNA(VLOOKUP(D1571,states!A$2:D$10,4,FALSE),0)</f>
        <v>0</v>
      </c>
      <c r="AF1571">
        <v>0.5</v>
      </c>
      <c r="AG1571">
        <f>IF(AE1571=0,AF1571,IF(AE1571=1,IF(F1571=0.5,0.5,IF(H1571=1,0.5,1.5)),IF(F1571=0.5,0.5,IF(H1571=1,2.5,1.5))))</f>
        <v>0.5</v>
      </c>
      <c r="AH1571" s="7">
        <f>IF(AC1571="XX",0,1/C1571^(1/5)*IF(E1571=0,100,1)/(E1571+1)^(1/4))</f>
        <v>1.3833296494790666</v>
      </c>
    </row>
    <row r="1572" spans="1:34">
      <c r="A1572">
        <v>4998</v>
      </c>
      <c r="B1572" s="1">
        <v>31354.742999999999</v>
      </c>
      <c r="C1572" s="6">
        <v>0.05</v>
      </c>
      <c r="D1572" t="s">
        <v>5</v>
      </c>
      <c r="E1572">
        <v>2</v>
      </c>
      <c r="F1572">
        <v>10.5</v>
      </c>
      <c r="G1572" t="s">
        <v>2</v>
      </c>
      <c r="H1572">
        <v>2</v>
      </c>
      <c r="I1572" t="s">
        <v>0</v>
      </c>
      <c r="J1572">
        <v>2</v>
      </c>
      <c r="K1572">
        <v>10.5</v>
      </c>
      <c r="L1572" t="s">
        <v>1</v>
      </c>
      <c r="M1572">
        <v>2</v>
      </c>
      <c r="N1572" t="s">
        <v>5054</v>
      </c>
      <c r="O1572">
        <v>1</v>
      </c>
      <c r="P1572" t="str">
        <f>D1572&amp;"-"&amp;F1572&amp;"-"&amp;G1572&amp;"-"&amp;E1572&amp;"-"&amp;H1572</f>
        <v>C2Sigma-10.5-f-2-2</v>
      </c>
      <c r="Q1572" t="str">
        <f>I1572&amp;"-"&amp;K1572&amp;"-"&amp;L1572&amp;"-"&amp;J1572&amp;"-"&amp;M1572</f>
        <v>X2Pi-10.5-e-2-2</v>
      </c>
      <c r="R1572">
        <f>B1572+S1572</f>
        <v>38387.099859021</v>
      </c>
      <c r="S1572">
        <f>_xlfn.IFNA(VLOOKUP(Q1572,'MARVEL-X'!A$2:I$1400,7,FALSE),VLOOKUP(Q1572,MARVEL!A$2:J$1522,10,FALSE))</f>
        <v>7032.3568590209998</v>
      </c>
      <c r="T1572">
        <f>IF(P1572=P1571,R1572+T1571,R1572)</f>
        <v>76774.125300640997</v>
      </c>
      <c r="U1572">
        <f>IF(P1572=P1571,1+U1571,1)</f>
        <v>2</v>
      </c>
      <c r="V1572" t="str">
        <f t="shared" si="24"/>
        <v/>
      </c>
      <c r="W1572" t="str">
        <f>IF(V1572="","",IF(ABS(V1572-R1572)&gt;W$1,ABS(V1572-R1572),""))</f>
        <v/>
      </c>
      <c r="X1572" t="str">
        <f>Y1572&amp;"-"&amp;Z1572&amp;"-"&amp;AC1572&amp;"-"&amp;AD1572&amp;"-"&amp;AG1572</f>
        <v>10.5-f-C-2-0.5</v>
      </c>
      <c r="Y1572">
        <f>F1572</f>
        <v>10.5</v>
      </c>
      <c r="Z1572" s="2" t="str">
        <f>G1572</f>
        <v>f</v>
      </c>
      <c r="AA1572">
        <f>_xlfn.IFNA(VLOOKUP(X1572,'duo-out'!A$2:Q$5000,5,FALSE),E1572+10*(H1572-1)+1+_xlfn.IFNA(VLOOKUP(D1572,states!A$2:C$10,3,FALSE),1))</f>
        <v>113</v>
      </c>
      <c r="AB1572" t="str">
        <f>IF(V1572="","",V1572)</f>
        <v/>
      </c>
      <c r="AC1572" s="2" t="str">
        <f>_xlfn.IFNA(VLOOKUP(D1572,states!A$2:C$10,2,FALSE),"XX")</f>
        <v>C</v>
      </c>
      <c r="AD1572">
        <f>E1572</f>
        <v>2</v>
      </c>
      <c r="AE1572">
        <f>_xlfn.IFNA(VLOOKUP(D1572,states!A$2:D$10,4,FALSE),0)</f>
        <v>0</v>
      </c>
      <c r="AF1572">
        <v>0.5</v>
      </c>
      <c r="AG1572">
        <f>IF(AE1572=0,AF1572,IF(AE1572=1,IF(F1572=0.5,0.5,IF(H1572=1,0.5,1.5)),IF(F1572=0.5,0.5,IF(H1572=1,2.5,1.5))))</f>
        <v>0.5</v>
      </c>
      <c r="AH1572" s="7">
        <f>IF(AC1572="XX",0,1/C1572^(1/5)*IF(E1572=0,100,1)/(E1572+1)^(1/4))</f>
        <v>1.3833296494790666</v>
      </c>
    </row>
    <row r="1573" spans="1:34">
      <c r="A1573">
        <v>6347</v>
      </c>
      <c r="B1573" s="1">
        <v>31043.85</v>
      </c>
      <c r="C1573" s="6">
        <v>0.5</v>
      </c>
      <c r="D1573" t="s">
        <v>5</v>
      </c>
      <c r="E1573">
        <v>2</v>
      </c>
      <c r="F1573">
        <v>10.5</v>
      </c>
      <c r="G1573" t="s">
        <v>2</v>
      </c>
      <c r="H1573">
        <v>2</v>
      </c>
      <c r="I1573" t="s">
        <v>0</v>
      </c>
      <c r="J1573">
        <v>2</v>
      </c>
      <c r="K1573">
        <v>11.5</v>
      </c>
      <c r="L1573" t="s">
        <v>2</v>
      </c>
      <c r="M1573">
        <v>2</v>
      </c>
      <c r="N1573" t="s">
        <v>6403</v>
      </c>
      <c r="O1573">
        <v>1</v>
      </c>
      <c r="P1573" t="str">
        <f>D1573&amp;"-"&amp;F1573&amp;"-"&amp;G1573&amp;"-"&amp;E1573&amp;"-"&amp;H1573</f>
        <v>C2Sigma-10.5-f-2-2</v>
      </c>
      <c r="Q1573" t="str">
        <f>I1573&amp;"-"&amp;K1573&amp;"-"&amp;L1573&amp;"-"&amp;J1573&amp;"-"&amp;M1573</f>
        <v>X2Pi-11.5-f-2-2</v>
      </c>
      <c r="R1573">
        <f>B1573+S1573</f>
        <v>38386.917476322997</v>
      </c>
      <c r="S1573">
        <f>_xlfn.IFNA(VLOOKUP(Q1573,'MARVEL-X'!A$2:I$1400,7,FALSE),VLOOKUP(Q1573,MARVEL!A$2:J$1522,10,FALSE))</f>
        <v>7343.0674763229999</v>
      </c>
      <c r="T1573">
        <f>IF(P1573=P1572,R1573+T1572,R1573)</f>
        <v>115161.04277696399</v>
      </c>
      <c r="U1573">
        <f>IF(P1573=P1572,1+U1572,1)</f>
        <v>3</v>
      </c>
      <c r="V1573">
        <f t="shared" si="24"/>
        <v>38387.014258987998</v>
      </c>
      <c r="W1573">
        <f>IF(V1573="","",IF(ABS(V1573-R1573)&gt;W$1,ABS(V1573-R1573),""))</f>
        <v>9.6782665001228452E-2</v>
      </c>
      <c r="X1573" t="str">
        <f>Y1573&amp;"-"&amp;Z1573&amp;"-"&amp;AC1573&amp;"-"&amp;AD1573&amp;"-"&amp;AG1573</f>
        <v>10.5-f-C-2-0.5</v>
      </c>
      <c r="Y1573">
        <f>F1573</f>
        <v>10.5</v>
      </c>
      <c r="Z1573" s="2" t="str">
        <f>G1573</f>
        <v>f</v>
      </c>
      <c r="AA1573">
        <f>_xlfn.IFNA(VLOOKUP(X1573,'duo-out'!A$2:Q$5000,5,FALSE),E1573+10*(H1573-1)+1+_xlfn.IFNA(VLOOKUP(D1573,states!A$2:C$10,3,FALSE),1))</f>
        <v>113</v>
      </c>
      <c r="AB1573">
        <f>IF(V1573="","",V1573)</f>
        <v>38387.014258987998</v>
      </c>
      <c r="AC1573" s="2" t="str">
        <f>_xlfn.IFNA(VLOOKUP(D1573,states!A$2:C$10,2,FALSE),"XX")</f>
        <v>C</v>
      </c>
      <c r="AD1573">
        <f>E1573</f>
        <v>2</v>
      </c>
      <c r="AE1573">
        <f>_xlfn.IFNA(VLOOKUP(D1573,states!A$2:D$10,4,FALSE),0)</f>
        <v>0</v>
      </c>
      <c r="AF1573">
        <v>0.5</v>
      </c>
      <c r="AG1573">
        <f>IF(AE1573=0,AF1573,IF(AE1573=1,IF(F1573=0.5,0.5,IF(H1573=1,0.5,1.5)),IF(F1573=0.5,0.5,IF(H1573=1,2.5,1.5))))</f>
        <v>0.5</v>
      </c>
      <c r="AH1573" s="7">
        <f>IF(AC1573="XX",0,1/C1573^(1/5)*IF(E1573=0,100,1)/(E1573+1)^(1/4))</f>
        <v>0.87282200217602857</v>
      </c>
    </row>
    <row r="1574" spans="1:34">
      <c r="A1574">
        <v>4765</v>
      </c>
      <c r="B1574" s="1">
        <v>31464.062999999998</v>
      </c>
      <c r="C1574" s="6">
        <v>0.04</v>
      </c>
      <c r="D1574" t="s">
        <v>5</v>
      </c>
      <c r="E1574">
        <v>0</v>
      </c>
      <c r="F1574">
        <v>11.5</v>
      </c>
      <c r="G1574" t="s">
        <v>1</v>
      </c>
      <c r="H1574">
        <v>1</v>
      </c>
      <c r="I1574" t="s">
        <v>0</v>
      </c>
      <c r="J1574">
        <v>0</v>
      </c>
      <c r="K1574">
        <v>12.5</v>
      </c>
      <c r="L1574" t="s">
        <v>1</v>
      </c>
      <c r="M1574">
        <v>1</v>
      </c>
      <c r="N1574" t="s">
        <v>4821</v>
      </c>
      <c r="O1574">
        <v>1</v>
      </c>
      <c r="P1574" t="str">
        <f>D1574&amp;"-"&amp;F1574&amp;"-"&amp;G1574&amp;"-"&amp;E1574&amp;"-"&amp;H1574</f>
        <v>C2Sigma-11.5-e-0-1</v>
      </c>
      <c r="Q1574" t="str">
        <f>I1574&amp;"-"&amp;K1574&amp;"-"&amp;L1574&amp;"-"&amp;J1574&amp;"-"&amp;M1574</f>
        <v>X2Pi-12.5-e-0-1</v>
      </c>
      <c r="R1574">
        <f>B1574+S1574</f>
        <v>33631.758760217999</v>
      </c>
      <c r="S1574">
        <f>_xlfn.IFNA(VLOOKUP(Q1574,'MARVEL-X'!A$2:I$1400,7,FALSE),VLOOKUP(Q1574,MARVEL!A$2:J$1522,10,FALSE))</f>
        <v>2167.695760218</v>
      </c>
      <c r="T1574">
        <f>IF(P1574=P1573,R1574+T1573,R1574)</f>
        <v>33631.758760217999</v>
      </c>
      <c r="U1574">
        <f>IF(P1574=P1573,1+U1573,1)</f>
        <v>1</v>
      </c>
      <c r="V1574" t="str">
        <f t="shared" si="24"/>
        <v/>
      </c>
      <c r="W1574" t="str">
        <f>IF(V1574="","",IF(ABS(V1574-R1574)&gt;W$1,ABS(V1574-R1574),""))</f>
        <v/>
      </c>
      <c r="X1574" t="str">
        <f>Y1574&amp;"-"&amp;Z1574&amp;"-"&amp;AC1574&amp;"-"&amp;AD1574&amp;"-"&amp;AG1574</f>
        <v>11.5-e-C-0-0.5</v>
      </c>
      <c r="Y1574">
        <f>F1574</f>
        <v>11.5</v>
      </c>
      <c r="Z1574" s="2" t="str">
        <f>G1574</f>
        <v>e</v>
      </c>
      <c r="AA1574">
        <f>_xlfn.IFNA(VLOOKUP(X1574,'duo-out'!A$2:Q$5000,5,FALSE),E1574+10*(H1574-1)+1+_xlfn.IFNA(VLOOKUP(D1574,states!A$2:C$10,3,FALSE),1))</f>
        <v>101</v>
      </c>
      <c r="AB1574" t="str">
        <f>IF(V1574="","",V1574)</f>
        <v/>
      </c>
      <c r="AC1574" s="2" t="str">
        <f>_xlfn.IFNA(VLOOKUP(D1574,states!A$2:C$10,2,FALSE),"XX")</f>
        <v>C</v>
      </c>
      <c r="AD1574">
        <f>E1574</f>
        <v>0</v>
      </c>
      <c r="AE1574">
        <f>_xlfn.IFNA(VLOOKUP(D1574,states!A$2:D$10,4,FALSE),0)</f>
        <v>0</v>
      </c>
      <c r="AF1574">
        <v>0.5</v>
      </c>
      <c r="AG1574">
        <f>IF(AE1574=0,AF1574,IF(AE1574=1,IF(F1574=0.5,0.5,IF(H1574=1,0.5,1.5)),IF(F1574=0.5,0.5,IF(H1574=1,2.5,1.5))))</f>
        <v>0.5</v>
      </c>
      <c r="AH1574" s="7">
        <f>IF(AC1574="XX",0,1/C1574^(1/5)*IF(E1574=0,100,1)/(E1574+1)^(1/4))</f>
        <v>190.36539387158786</v>
      </c>
    </row>
    <row r="1575" spans="1:34">
      <c r="A1575">
        <v>4788</v>
      </c>
      <c r="B1575" s="1">
        <v>32099.966</v>
      </c>
      <c r="C1575" s="6">
        <v>0.04</v>
      </c>
      <c r="D1575" t="s">
        <v>5</v>
      </c>
      <c r="E1575">
        <v>0</v>
      </c>
      <c r="F1575">
        <v>11.5</v>
      </c>
      <c r="G1575" t="s">
        <v>1</v>
      </c>
      <c r="H1575">
        <v>1</v>
      </c>
      <c r="I1575" t="s">
        <v>0</v>
      </c>
      <c r="J1575">
        <v>0</v>
      </c>
      <c r="K1575">
        <v>10.5</v>
      </c>
      <c r="L1575" t="s">
        <v>1</v>
      </c>
      <c r="M1575">
        <v>1</v>
      </c>
      <c r="N1575" t="s">
        <v>4844</v>
      </c>
      <c r="O1575">
        <v>1</v>
      </c>
      <c r="P1575" t="str">
        <f>D1575&amp;"-"&amp;F1575&amp;"-"&amp;G1575&amp;"-"&amp;E1575&amp;"-"&amp;H1575</f>
        <v>C2Sigma-11.5-e-0-1</v>
      </c>
      <c r="Q1575" t="str">
        <f>I1575&amp;"-"&amp;K1575&amp;"-"&amp;L1575&amp;"-"&amp;J1575&amp;"-"&amp;M1575</f>
        <v>X2Pi-10.5-e-0-1</v>
      </c>
      <c r="R1575">
        <f>B1575+S1575</f>
        <v>33631.760576007997</v>
      </c>
      <c r="S1575">
        <f>_xlfn.IFNA(VLOOKUP(Q1575,'MARVEL-X'!A$2:I$1400,7,FALSE),VLOOKUP(Q1575,MARVEL!A$2:J$1522,10,FALSE))</f>
        <v>1531.7945760079999</v>
      </c>
      <c r="T1575">
        <f>IF(P1575=P1574,R1575+T1574,R1575)</f>
        <v>67263.519336225989</v>
      </c>
      <c r="U1575">
        <f>IF(P1575=P1574,1+U1574,1)</f>
        <v>2</v>
      </c>
      <c r="V1575" t="str">
        <f t="shared" si="24"/>
        <v/>
      </c>
      <c r="W1575" t="str">
        <f>IF(V1575="","",IF(ABS(V1575-R1575)&gt;W$1,ABS(V1575-R1575),""))</f>
        <v/>
      </c>
      <c r="X1575" t="str">
        <f>Y1575&amp;"-"&amp;Z1575&amp;"-"&amp;AC1575&amp;"-"&amp;AD1575&amp;"-"&amp;AG1575</f>
        <v>11.5-e-C-0-0.5</v>
      </c>
      <c r="Y1575">
        <f>F1575</f>
        <v>11.5</v>
      </c>
      <c r="Z1575" s="2" t="str">
        <f>G1575</f>
        <v>e</v>
      </c>
      <c r="AA1575">
        <f>_xlfn.IFNA(VLOOKUP(X1575,'duo-out'!A$2:Q$5000,5,FALSE),E1575+10*(H1575-1)+1+_xlfn.IFNA(VLOOKUP(D1575,states!A$2:C$10,3,FALSE),1))</f>
        <v>101</v>
      </c>
      <c r="AB1575" t="str">
        <f>IF(V1575="","",V1575)</f>
        <v/>
      </c>
      <c r="AC1575" s="2" t="str">
        <f>_xlfn.IFNA(VLOOKUP(D1575,states!A$2:C$10,2,FALSE),"XX")</f>
        <v>C</v>
      </c>
      <c r="AD1575">
        <f>E1575</f>
        <v>0</v>
      </c>
      <c r="AE1575">
        <f>_xlfn.IFNA(VLOOKUP(D1575,states!A$2:D$10,4,FALSE),0)</f>
        <v>0</v>
      </c>
      <c r="AF1575">
        <v>0.5</v>
      </c>
      <c r="AG1575">
        <f>IF(AE1575=0,AF1575,IF(AE1575=1,IF(F1575=0.5,0.5,IF(H1575=1,0.5,1.5)),IF(F1575=0.5,0.5,IF(H1575=1,2.5,1.5))))</f>
        <v>0.5</v>
      </c>
      <c r="AH1575" s="7">
        <f>IF(AC1575="XX",0,1/C1575^(1/5)*IF(E1575=0,100,1)/(E1575+1)^(1/4))</f>
        <v>190.36539387158786</v>
      </c>
    </row>
    <row r="1576" spans="1:34">
      <c r="A1576">
        <v>4675</v>
      </c>
      <c r="B1576" s="1">
        <v>32100.05</v>
      </c>
      <c r="C1576" s="6">
        <v>0.2</v>
      </c>
      <c r="D1576" t="s">
        <v>5</v>
      </c>
      <c r="E1576">
        <v>0</v>
      </c>
      <c r="F1576">
        <v>11.5</v>
      </c>
      <c r="G1576" t="s">
        <v>1</v>
      </c>
      <c r="H1576">
        <v>1</v>
      </c>
      <c r="I1576" t="s">
        <v>0</v>
      </c>
      <c r="J1576">
        <v>0</v>
      </c>
      <c r="K1576">
        <v>10.5</v>
      </c>
      <c r="L1576" t="s">
        <v>1</v>
      </c>
      <c r="M1576">
        <v>1</v>
      </c>
      <c r="N1576" t="s">
        <v>4731</v>
      </c>
      <c r="O1576">
        <v>1</v>
      </c>
      <c r="P1576" t="str">
        <f>D1576&amp;"-"&amp;F1576&amp;"-"&amp;G1576&amp;"-"&amp;E1576&amp;"-"&amp;H1576</f>
        <v>C2Sigma-11.5-e-0-1</v>
      </c>
      <c r="Q1576" t="str">
        <f>I1576&amp;"-"&amp;K1576&amp;"-"&amp;L1576&amp;"-"&amp;J1576&amp;"-"&amp;M1576</f>
        <v>X2Pi-10.5-e-0-1</v>
      </c>
      <c r="R1576">
        <f>B1576+S1576</f>
        <v>33631.844576007999</v>
      </c>
      <c r="S1576">
        <f>_xlfn.IFNA(VLOOKUP(Q1576,'MARVEL-X'!A$2:I$1400,7,FALSE),VLOOKUP(Q1576,MARVEL!A$2:J$1522,10,FALSE))</f>
        <v>1531.7945760079999</v>
      </c>
      <c r="T1576">
        <f>IF(P1576=P1575,R1576+T1575,R1576)</f>
        <v>100895.363912234</v>
      </c>
      <c r="U1576">
        <f>IF(P1576=P1575,1+U1575,1)</f>
        <v>3</v>
      </c>
      <c r="V1576" t="str">
        <f t="shared" si="24"/>
        <v/>
      </c>
      <c r="W1576" t="str">
        <f>IF(V1576="","",IF(ABS(V1576-R1576)&gt;W$1,ABS(V1576-R1576),""))</f>
        <v/>
      </c>
      <c r="X1576" t="str">
        <f>Y1576&amp;"-"&amp;Z1576&amp;"-"&amp;AC1576&amp;"-"&amp;AD1576&amp;"-"&amp;AG1576</f>
        <v>11.5-e-C-0-0.5</v>
      </c>
      <c r="Y1576">
        <f>F1576</f>
        <v>11.5</v>
      </c>
      <c r="Z1576" s="2" t="str">
        <f>G1576</f>
        <v>e</v>
      </c>
      <c r="AA1576">
        <f>_xlfn.IFNA(VLOOKUP(X1576,'duo-out'!A$2:Q$5000,5,FALSE),E1576+10*(H1576-1)+1+_xlfn.IFNA(VLOOKUP(D1576,states!A$2:C$10,3,FALSE),1))</f>
        <v>101</v>
      </c>
      <c r="AB1576" t="str">
        <f>IF(V1576="","",V1576)</f>
        <v/>
      </c>
      <c r="AC1576" s="2" t="str">
        <f>_xlfn.IFNA(VLOOKUP(D1576,states!A$2:C$10,2,FALSE),"XX")</f>
        <v>C</v>
      </c>
      <c r="AD1576">
        <f>E1576</f>
        <v>0</v>
      </c>
      <c r="AE1576">
        <f>_xlfn.IFNA(VLOOKUP(D1576,states!A$2:D$10,4,FALSE),0)</f>
        <v>0</v>
      </c>
      <c r="AF1576">
        <v>0.5</v>
      </c>
      <c r="AG1576">
        <f>IF(AE1576=0,AF1576,IF(AE1576=1,IF(F1576=0.5,0.5,IF(H1576=1,0.5,1.5)),IF(F1576=0.5,0.5,IF(H1576=1,2.5,1.5))))</f>
        <v>0.5</v>
      </c>
      <c r="AH1576" s="7">
        <f>IF(AC1576="XX",0,1/C1576^(1/5)*IF(E1576=0,100,1)/(E1576+1)^(1/4))</f>
        <v>137.97296614612148</v>
      </c>
    </row>
    <row r="1577" spans="1:34">
      <c r="A1577">
        <v>4720</v>
      </c>
      <c r="B1577" s="1">
        <v>31464.03</v>
      </c>
      <c r="C1577" s="6">
        <v>0.2</v>
      </c>
      <c r="D1577" t="s">
        <v>5</v>
      </c>
      <c r="E1577">
        <v>0</v>
      </c>
      <c r="F1577">
        <v>11.5</v>
      </c>
      <c r="G1577" t="s">
        <v>1</v>
      </c>
      <c r="H1577">
        <v>1</v>
      </c>
      <c r="I1577" t="s">
        <v>0</v>
      </c>
      <c r="J1577">
        <v>0</v>
      </c>
      <c r="K1577">
        <v>12.5</v>
      </c>
      <c r="L1577" t="s">
        <v>1</v>
      </c>
      <c r="M1577">
        <v>1</v>
      </c>
      <c r="N1577" t="s">
        <v>4776</v>
      </c>
      <c r="O1577">
        <v>1</v>
      </c>
      <c r="P1577" t="str">
        <f>D1577&amp;"-"&amp;F1577&amp;"-"&amp;G1577&amp;"-"&amp;E1577&amp;"-"&amp;H1577</f>
        <v>C2Sigma-11.5-e-0-1</v>
      </c>
      <c r="Q1577" t="str">
        <f>I1577&amp;"-"&amp;K1577&amp;"-"&amp;L1577&amp;"-"&amp;J1577&amp;"-"&amp;M1577</f>
        <v>X2Pi-12.5-e-0-1</v>
      </c>
      <c r="R1577">
        <f>B1577+S1577</f>
        <v>33631.725760217996</v>
      </c>
      <c r="S1577">
        <f>_xlfn.IFNA(VLOOKUP(Q1577,'MARVEL-X'!A$2:I$1400,7,FALSE),VLOOKUP(Q1577,MARVEL!A$2:J$1522,10,FALSE))</f>
        <v>2167.695760218</v>
      </c>
      <c r="T1577">
        <f>IF(P1577=P1576,R1577+T1576,R1577)</f>
        <v>134527.08967245198</v>
      </c>
      <c r="U1577">
        <f>IF(P1577=P1576,1+U1576,1)</f>
        <v>4</v>
      </c>
      <c r="V1577" t="str">
        <f t="shared" si="24"/>
        <v/>
      </c>
      <c r="W1577" t="str">
        <f>IF(V1577="","",IF(ABS(V1577-R1577)&gt;W$1,ABS(V1577-R1577),""))</f>
        <v/>
      </c>
      <c r="X1577" t="str">
        <f>Y1577&amp;"-"&amp;Z1577&amp;"-"&amp;AC1577&amp;"-"&amp;AD1577&amp;"-"&amp;AG1577</f>
        <v>11.5-e-C-0-0.5</v>
      </c>
      <c r="Y1577">
        <f>F1577</f>
        <v>11.5</v>
      </c>
      <c r="Z1577" s="2" t="str">
        <f>G1577</f>
        <v>e</v>
      </c>
      <c r="AA1577">
        <f>_xlfn.IFNA(VLOOKUP(X1577,'duo-out'!A$2:Q$5000,5,FALSE),E1577+10*(H1577-1)+1+_xlfn.IFNA(VLOOKUP(D1577,states!A$2:C$10,3,FALSE),1))</f>
        <v>101</v>
      </c>
      <c r="AB1577" t="str">
        <f>IF(V1577="","",V1577)</f>
        <v/>
      </c>
      <c r="AC1577" s="2" t="str">
        <f>_xlfn.IFNA(VLOOKUP(D1577,states!A$2:C$10,2,FALSE),"XX")</f>
        <v>C</v>
      </c>
      <c r="AD1577">
        <f>E1577</f>
        <v>0</v>
      </c>
      <c r="AE1577">
        <f>_xlfn.IFNA(VLOOKUP(D1577,states!A$2:D$10,4,FALSE),0)</f>
        <v>0</v>
      </c>
      <c r="AF1577">
        <v>0.5</v>
      </c>
      <c r="AG1577">
        <f>IF(AE1577=0,AF1577,IF(AE1577=1,IF(F1577=0.5,0.5,IF(H1577=1,0.5,1.5)),IF(F1577=0.5,0.5,IF(H1577=1,2.5,1.5))))</f>
        <v>0.5</v>
      </c>
      <c r="AH1577" s="7">
        <f>IF(AC1577="XX",0,1/C1577^(1/5)*IF(E1577=0,100,1)/(E1577+1)^(1/4))</f>
        <v>137.97296614612148</v>
      </c>
    </row>
    <row r="1578" spans="1:34">
      <c r="A1578">
        <v>4634</v>
      </c>
      <c r="B1578" s="1">
        <v>31799.599999999999</v>
      </c>
      <c r="C1578" s="6">
        <v>0.2</v>
      </c>
      <c r="D1578" t="s">
        <v>5</v>
      </c>
      <c r="E1578">
        <v>0</v>
      </c>
      <c r="F1578">
        <v>11.5</v>
      </c>
      <c r="G1578" t="s">
        <v>1</v>
      </c>
      <c r="H1578">
        <v>1</v>
      </c>
      <c r="I1578" t="s">
        <v>0</v>
      </c>
      <c r="J1578">
        <v>0</v>
      </c>
      <c r="K1578">
        <v>11.5</v>
      </c>
      <c r="L1578" t="s">
        <v>2</v>
      </c>
      <c r="M1578">
        <v>1</v>
      </c>
      <c r="N1578" t="s">
        <v>4690</v>
      </c>
      <c r="O1578">
        <v>1</v>
      </c>
      <c r="P1578" t="str">
        <f>D1578&amp;"-"&amp;F1578&amp;"-"&amp;G1578&amp;"-"&amp;E1578&amp;"-"&amp;H1578</f>
        <v>C2Sigma-11.5-e-0-1</v>
      </c>
      <c r="Q1578" t="str">
        <f>I1578&amp;"-"&amp;K1578&amp;"-"&amp;L1578&amp;"-"&amp;J1578&amp;"-"&amp;M1578</f>
        <v>X2Pi-11.5-f-0-1</v>
      </c>
      <c r="R1578">
        <f>B1578+S1578</f>
        <v>33631.635822753997</v>
      </c>
      <c r="S1578">
        <f>_xlfn.IFNA(VLOOKUP(Q1578,'MARVEL-X'!A$2:I$1400,7,FALSE),VLOOKUP(Q1578,MARVEL!A$2:J$1522,10,FALSE))</f>
        <v>1832.035822754</v>
      </c>
      <c r="T1578">
        <f>IF(P1578=P1577,R1578+T1577,R1578)</f>
        <v>168158.72549520599</v>
      </c>
      <c r="U1578">
        <f>IF(P1578=P1577,1+U1577,1)</f>
        <v>5</v>
      </c>
      <c r="V1578" t="str">
        <f t="shared" si="24"/>
        <v/>
      </c>
      <c r="W1578" t="str">
        <f>IF(V1578="","",IF(ABS(V1578-R1578)&gt;W$1,ABS(V1578-R1578),""))</f>
        <v/>
      </c>
      <c r="X1578" t="str">
        <f>Y1578&amp;"-"&amp;Z1578&amp;"-"&amp;AC1578&amp;"-"&amp;AD1578&amp;"-"&amp;AG1578</f>
        <v>11.5-e-C-0-0.5</v>
      </c>
      <c r="Y1578">
        <f>F1578</f>
        <v>11.5</v>
      </c>
      <c r="Z1578" s="2" t="str">
        <f>G1578</f>
        <v>e</v>
      </c>
      <c r="AA1578">
        <f>_xlfn.IFNA(VLOOKUP(X1578,'duo-out'!A$2:Q$5000,5,FALSE),E1578+10*(H1578-1)+1+_xlfn.IFNA(VLOOKUP(D1578,states!A$2:C$10,3,FALSE),1))</f>
        <v>101</v>
      </c>
      <c r="AB1578" t="str">
        <f>IF(V1578="","",V1578)</f>
        <v/>
      </c>
      <c r="AC1578" s="2" t="str">
        <f>_xlfn.IFNA(VLOOKUP(D1578,states!A$2:C$10,2,FALSE),"XX")</f>
        <v>C</v>
      </c>
      <c r="AD1578">
        <f>E1578</f>
        <v>0</v>
      </c>
      <c r="AE1578">
        <f>_xlfn.IFNA(VLOOKUP(D1578,states!A$2:D$10,4,FALSE),0)</f>
        <v>0</v>
      </c>
      <c r="AF1578">
        <v>0.5</v>
      </c>
      <c r="AG1578">
        <f>IF(AE1578=0,AF1578,IF(AE1578=1,IF(F1578=0.5,0.5,IF(H1578=1,0.5,1.5)),IF(F1578=0.5,0.5,IF(H1578=1,2.5,1.5))))</f>
        <v>0.5</v>
      </c>
      <c r="AH1578" s="7">
        <f>IF(AC1578="XX",0,1/C1578^(1/5)*IF(E1578=0,100,1)/(E1578+1)^(1/4))</f>
        <v>137.97296614612148</v>
      </c>
    </row>
    <row r="1579" spans="1:34">
      <c r="A1579">
        <v>4866</v>
      </c>
      <c r="B1579" s="1">
        <v>32099.955000000002</v>
      </c>
      <c r="C1579" s="6">
        <v>0.05</v>
      </c>
      <c r="D1579" t="s">
        <v>5</v>
      </c>
      <c r="E1579">
        <v>0</v>
      </c>
      <c r="F1579">
        <v>11.5</v>
      </c>
      <c r="G1579" t="s">
        <v>1</v>
      </c>
      <c r="H1579">
        <v>1</v>
      </c>
      <c r="I1579" t="s">
        <v>0</v>
      </c>
      <c r="J1579">
        <v>0</v>
      </c>
      <c r="K1579">
        <v>10.5</v>
      </c>
      <c r="L1579" t="s">
        <v>1</v>
      </c>
      <c r="M1579">
        <v>1</v>
      </c>
      <c r="N1579" t="s">
        <v>4922</v>
      </c>
      <c r="O1579">
        <v>1</v>
      </c>
      <c r="P1579" t="str">
        <f>D1579&amp;"-"&amp;F1579&amp;"-"&amp;G1579&amp;"-"&amp;E1579&amp;"-"&amp;H1579</f>
        <v>C2Sigma-11.5-e-0-1</v>
      </c>
      <c r="Q1579" t="str">
        <f>I1579&amp;"-"&amp;K1579&amp;"-"&amp;L1579&amp;"-"&amp;J1579&amp;"-"&amp;M1579</f>
        <v>X2Pi-10.5-e-0-1</v>
      </c>
      <c r="R1579">
        <f>B1579+S1579</f>
        <v>33631.749576007998</v>
      </c>
      <c r="S1579">
        <f>_xlfn.IFNA(VLOOKUP(Q1579,'MARVEL-X'!A$2:I$1400,7,FALSE),VLOOKUP(Q1579,MARVEL!A$2:J$1522,10,FALSE))</f>
        <v>1531.7945760079999</v>
      </c>
      <c r="T1579">
        <f>IF(P1579=P1578,R1579+T1578,R1579)</f>
        <v>201790.47507121399</v>
      </c>
      <c r="U1579">
        <f>IF(P1579=P1578,1+U1578,1)</f>
        <v>6</v>
      </c>
      <c r="V1579" t="str">
        <f t="shared" si="24"/>
        <v/>
      </c>
      <c r="W1579" t="str">
        <f>IF(V1579="","",IF(ABS(V1579-R1579)&gt;W$1,ABS(V1579-R1579),""))</f>
        <v/>
      </c>
      <c r="X1579" t="str">
        <f>Y1579&amp;"-"&amp;Z1579&amp;"-"&amp;AC1579&amp;"-"&amp;AD1579&amp;"-"&amp;AG1579</f>
        <v>11.5-e-C-0-0.5</v>
      </c>
      <c r="Y1579">
        <f>F1579</f>
        <v>11.5</v>
      </c>
      <c r="Z1579" s="2" t="str">
        <f>G1579</f>
        <v>e</v>
      </c>
      <c r="AA1579">
        <f>_xlfn.IFNA(VLOOKUP(X1579,'duo-out'!A$2:Q$5000,5,FALSE),E1579+10*(H1579-1)+1+_xlfn.IFNA(VLOOKUP(D1579,states!A$2:C$10,3,FALSE),1))</f>
        <v>101</v>
      </c>
      <c r="AB1579" t="str">
        <f>IF(V1579="","",V1579)</f>
        <v/>
      </c>
      <c r="AC1579" s="2" t="str">
        <f>_xlfn.IFNA(VLOOKUP(D1579,states!A$2:C$10,2,FALSE),"XX")</f>
        <v>C</v>
      </c>
      <c r="AD1579">
        <f>E1579</f>
        <v>0</v>
      </c>
      <c r="AE1579">
        <f>_xlfn.IFNA(VLOOKUP(D1579,states!A$2:D$10,4,FALSE),0)</f>
        <v>0</v>
      </c>
      <c r="AF1579">
        <v>0.5</v>
      </c>
      <c r="AG1579">
        <f>IF(AE1579=0,AF1579,IF(AE1579=1,IF(F1579=0.5,0.5,IF(H1579=1,0.5,1.5)),IF(F1579=0.5,0.5,IF(H1579=1,2.5,1.5))))</f>
        <v>0.5</v>
      </c>
      <c r="AH1579" s="7">
        <f>IF(AC1579="XX",0,1/C1579^(1/5)*IF(E1579=0,100,1)/(E1579+1)^(1/4))</f>
        <v>182.05642030260799</v>
      </c>
    </row>
    <row r="1580" spans="1:34">
      <c r="A1580">
        <v>4812</v>
      </c>
      <c r="B1580" s="1">
        <v>31464.07</v>
      </c>
      <c r="C1580" s="6">
        <v>0.05</v>
      </c>
      <c r="D1580" t="s">
        <v>5</v>
      </c>
      <c r="E1580">
        <v>0</v>
      </c>
      <c r="F1580">
        <v>11.5</v>
      </c>
      <c r="G1580" t="s">
        <v>1</v>
      </c>
      <c r="H1580">
        <v>1</v>
      </c>
      <c r="I1580" t="s">
        <v>0</v>
      </c>
      <c r="J1580">
        <v>0</v>
      </c>
      <c r="K1580">
        <v>12.5</v>
      </c>
      <c r="L1580" t="s">
        <v>1</v>
      </c>
      <c r="M1580">
        <v>1</v>
      </c>
      <c r="N1580" t="s">
        <v>4868</v>
      </c>
      <c r="O1580">
        <v>1</v>
      </c>
      <c r="P1580" t="str">
        <f>D1580&amp;"-"&amp;F1580&amp;"-"&amp;G1580&amp;"-"&amp;E1580&amp;"-"&amp;H1580</f>
        <v>C2Sigma-11.5-e-0-1</v>
      </c>
      <c r="Q1580" t="str">
        <f>I1580&amp;"-"&amp;K1580&amp;"-"&amp;L1580&amp;"-"&amp;J1580&amp;"-"&amp;M1580</f>
        <v>X2Pi-12.5-e-0-1</v>
      </c>
      <c r="R1580">
        <f>B1580+S1580</f>
        <v>33631.765760217997</v>
      </c>
      <c r="S1580">
        <f>_xlfn.IFNA(VLOOKUP(Q1580,'MARVEL-X'!A$2:I$1400,7,FALSE),VLOOKUP(Q1580,MARVEL!A$2:J$1522,10,FALSE))</f>
        <v>2167.695760218</v>
      </c>
      <c r="T1580">
        <f>IF(P1580=P1579,R1580+T1579,R1580)</f>
        <v>235422.24083143199</v>
      </c>
      <c r="U1580">
        <f>IF(P1580=P1579,1+U1579,1)</f>
        <v>7</v>
      </c>
      <c r="V1580" t="str">
        <f t="shared" si="24"/>
        <v/>
      </c>
      <c r="W1580" t="str">
        <f>IF(V1580="","",IF(ABS(V1580-R1580)&gt;W$1,ABS(V1580-R1580),""))</f>
        <v/>
      </c>
      <c r="X1580" t="str">
        <f>Y1580&amp;"-"&amp;Z1580&amp;"-"&amp;AC1580&amp;"-"&amp;AD1580&amp;"-"&amp;AG1580</f>
        <v>11.5-e-C-0-0.5</v>
      </c>
      <c r="Y1580">
        <f>F1580</f>
        <v>11.5</v>
      </c>
      <c r="Z1580" s="2" t="str">
        <f>G1580</f>
        <v>e</v>
      </c>
      <c r="AA1580">
        <f>_xlfn.IFNA(VLOOKUP(X1580,'duo-out'!A$2:Q$5000,5,FALSE),E1580+10*(H1580-1)+1+_xlfn.IFNA(VLOOKUP(D1580,states!A$2:C$10,3,FALSE),1))</f>
        <v>101</v>
      </c>
      <c r="AB1580" t="str">
        <f>IF(V1580="","",V1580)</f>
        <v/>
      </c>
      <c r="AC1580" s="2" t="str">
        <f>_xlfn.IFNA(VLOOKUP(D1580,states!A$2:C$10,2,FALSE),"XX")</f>
        <v>C</v>
      </c>
      <c r="AD1580">
        <f>E1580</f>
        <v>0</v>
      </c>
      <c r="AE1580">
        <f>_xlfn.IFNA(VLOOKUP(D1580,states!A$2:D$10,4,FALSE),0)</f>
        <v>0</v>
      </c>
      <c r="AF1580">
        <v>0.5</v>
      </c>
      <c r="AG1580">
        <f>IF(AE1580=0,AF1580,IF(AE1580=1,IF(F1580=0.5,0.5,IF(H1580=1,0.5,1.5)),IF(F1580=0.5,0.5,IF(H1580=1,2.5,1.5))))</f>
        <v>0.5</v>
      </c>
      <c r="AH1580" s="7">
        <f>IF(AC1580="XX",0,1/C1580^(1/5)*IF(E1580=0,100,1)/(E1580+1)^(1/4))</f>
        <v>182.05642030260799</v>
      </c>
    </row>
    <row r="1581" spans="1:34">
      <c r="A1581">
        <v>4837</v>
      </c>
      <c r="B1581" s="1">
        <v>31799.699000000001</v>
      </c>
      <c r="C1581" s="6">
        <v>0.05</v>
      </c>
      <c r="D1581" t="s">
        <v>5</v>
      </c>
      <c r="E1581">
        <v>0</v>
      </c>
      <c r="F1581">
        <v>11.5</v>
      </c>
      <c r="G1581" t="s">
        <v>1</v>
      </c>
      <c r="H1581">
        <v>1</v>
      </c>
      <c r="I1581" t="s">
        <v>0</v>
      </c>
      <c r="J1581">
        <v>0</v>
      </c>
      <c r="K1581">
        <v>11.5</v>
      </c>
      <c r="L1581" t="s">
        <v>2</v>
      </c>
      <c r="M1581">
        <v>1</v>
      </c>
      <c r="N1581" t="s">
        <v>4893</v>
      </c>
      <c r="O1581">
        <v>1</v>
      </c>
      <c r="P1581" t="str">
        <f>D1581&amp;"-"&amp;F1581&amp;"-"&amp;G1581&amp;"-"&amp;E1581&amp;"-"&amp;H1581</f>
        <v>C2Sigma-11.5-e-0-1</v>
      </c>
      <c r="Q1581" t="str">
        <f>I1581&amp;"-"&amp;K1581&amp;"-"&amp;L1581&amp;"-"&amp;J1581&amp;"-"&amp;M1581</f>
        <v>X2Pi-11.5-f-0-1</v>
      </c>
      <c r="R1581">
        <f>B1581+S1581</f>
        <v>33631.734822753999</v>
      </c>
      <c r="S1581">
        <f>_xlfn.IFNA(VLOOKUP(Q1581,'MARVEL-X'!A$2:I$1400,7,FALSE),VLOOKUP(Q1581,MARVEL!A$2:J$1522,10,FALSE))</f>
        <v>1832.035822754</v>
      </c>
      <c r="T1581">
        <f>IF(P1581=P1580,R1581+T1580,R1581)</f>
        <v>269053.97565418598</v>
      </c>
      <c r="U1581">
        <f>IF(P1581=P1580,1+U1580,1)</f>
        <v>8</v>
      </c>
      <c r="V1581">
        <f t="shared" si="24"/>
        <v>33631.746956773248</v>
      </c>
      <c r="W1581" t="str">
        <f>IF(V1581="","",IF(ABS(V1581-R1581)&gt;W$1,ABS(V1581-R1581),""))</f>
        <v/>
      </c>
      <c r="X1581" t="str">
        <f>Y1581&amp;"-"&amp;Z1581&amp;"-"&amp;AC1581&amp;"-"&amp;AD1581&amp;"-"&amp;AG1581</f>
        <v>11.5-e-C-0-0.5</v>
      </c>
      <c r="Y1581">
        <f>F1581</f>
        <v>11.5</v>
      </c>
      <c r="Z1581" s="2" t="str">
        <f>G1581</f>
        <v>e</v>
      </c>
      <c r="AA1581">
        <f>_xlfn.IFNA(VLOOKUP(X1581,'duo-out'!A$2:Q$5000,5,FALSE),E1581+10*(H1581-1)+1+_xlfn.IFNA(VLOOKUP(D1581,states!A$2:C$10,3,FALSE),1))</f>
        <v>101</v>
      </c>
      <c r="AB1581">
        <f>IF(V1581="","",V1581)</f>
        <v>33631.746956773248</v>
      </c>
      <c r="AC1581" s="2" t="str">
        <f>_xlfn.IFNA(VLOOKUP(D1581,states!A$2:C$10,2,FALSE),"XX")</f>
        <v>C</v>
      </c>
      <c r="AD1581">
        <f>E1581</f>
        <v>0</v>
      </c>
      <c r="AE1581">
        <f>_xlfn.IFNA(VLOOKUP(D1581,states!A$2:D$10,4,FALSE),0)</f>
        <v>0</v>
      </c>
      <c r="AF1581">
        <v>0.5</v>
      </c>
      <c r="AG1581">
        <f>IF(AE1581=0,AF1581,IF(AE1581=1,IF(F1581=0.5,0.5,IF(H1581=1,0.5,1.5)),IF(F1581=0.5,0.5,IF(H1581=1,2.5,1.5))))</f>
        <v>0.5</v>
      </c>
      <c r="AH1581" s="7">
        <f>IF(AC1581="XX",0,1/C1581^(1/5)*IF(E1581=0,100,1)/(E1581+1)^(1/4))</f>
        <v>182.05642030260799</v>
      </c>
    </row>
    <row r="1582" spans="1:34">
      <c r="A1582">
        <v>4591</v>
      </c>
      <c r="B1582" s="1">
        <v>31936.62</v>
      </c>
      <c r="C1582" s="6">
        <v>0.2</v>
      </c>
      <c r="D1582" t="s">
        <v>5</v>
      </c>
      <c r="E1582">
        <v>1</v>
      </c>
      <c r="F1582">
        <v>11.5</v>
      </c>
      <c r="G1582" t="s">
        <v>1</v>
      </c>
      <c r="H1582">
        <v>1</v>
      </c>
      <c r="I1582" t="s">
        <v>0</v>
      </c>
      <c r="J1582">
        <v>1</v>
      </c>
      <c r="K1582">
        <v>10.5</v>
      </c>
      <c r="L1582" t="s">
        <v>1</v>
      </c>
      <c r="M1582">
        <v>1</v>
      </c>
      <c r="N1582" t="s">
        <v>4647</v>
      </c>
      <c r="O1582">
        <v>1</v>
      </c>
      <c r="P1582" t="str">
        <f>D1582&amp;"-"&amp;F1582&amp;"-"&amp;G1582&amp;"-"&amp;E1582&amp;"-"&amp;H1582</f>
        <v>C2Sigma-11.5-e-1-1</v>
      </c>
      <c r="Q1582" t="str">
        <f>I1582&amp;"-"&amp;K1582&amp;"-"&amp;L1582&amp;"-"&amp;J1582&amp;"-"&amp;M1582</f>
        <v>X2Pi-10.5-e-1-1</v>
      </c>
      <c r="R1582">
        <f>B1582+S1582</f>
        <v>36143.223439763999</v>
      </c>
      <c r="S1582">
        <f>_xlfn.IFNA(VLOOKUP(Q1582,'MARVEL-X'!A$2:I$1400,7,FALSE),VLOOKUP(Q1582,MARVEL!A$2:J$1522,10,FALSE))</f>
        <v>4206.6034397639996</v>
      </c>
      <c r="T1582">
        <f>IF(P1582=P1581,R1582+T1581,R1582)</f>
        <v>36143.223439763999</v>
      </c>
      <c r="U1582">
        <f>IF(P1582=P1581,1+U1581,1)</f>
        <v>1</v>
      </c>
      <c r="V1582" t="str">
        <f t="shared" si="24"/>
        <v/>
      </c>
      <c r="W1582" t="str">
        <f>IF(V1582="","",IF(ABS(V1582-R1582)&gt;W$1,ABS(V1582-R1582),""))</f>
        <v/>
      </c>
      <c r="X1582" t="str">
        <f>Y1582&amp;"-"&amp;Z1582&amp;"-"&amp;AC1582&amp;"-"&amp;AD1582&amp;"-"&amp;AG1582</f>
        <v>11.5-e-C-1-0.5</v>
      </c>
      <c r="Y1582">
        <f>F1582</f>
        <v>11.5</v>
      </c>
      <c r="Z1582" s="2" t="str">
        <f>G1582</f>
        <v>e</v>
      </c>
      <c r="AA1582">
        <f>_xlfn.IFNA(VLOOKUP(X1582,'duo-out'!A$2:Q$5000,5,FALSE),E1582+10*(H1582-1)+1+_xlfn.IFNA(VLOOKUP(D1582,states!A$2:C$10,3,FALSE),1))</f>
        <v>102</v>
      </c>
      <c r="AB1582" t="str">
        <f>IF(V1582="","",V1582)</f>
        <v/>
      </c>
      <c r="AC1582" s="2" t="str">
        <f>_xlfn.IFNA(VLOOKUP(D1582,states!A$2:C$10,2,FALSE),"XX")</f>
        <v>C</v>
      </c>
      <c r="AD1582">
        <f>E1582</f>
        <v>1</v>
      </c>
      <c r="AE1582">
        <f>_xlfn.IFNA(VLOOKUP(D1582,states!A$2:D$10,4,FALSE),0)</f>
        <v>0</v>
      </c>
      <c r="AF1582">
        <v>0.5</v>
      </c>
      <c r="AG1582">
        <f>IF(AE1582=0,AF1582,IF(AE1582=1,IF(F1582=0.5,0.5,IF(H1582=1,0.5,1.5)),IF(F1582=0.5,0.5,IF(H1582=1,2.5,1.5))))</f>
        <v>0.5</v>
      </c>
      <c r="AH1582" s="7">
        <f>IF(AC1582="XX",0,1/C1582^(1/5)*IF(E1582=0,100,1)/(E1582+1)^(1/4))</f>
        <v>1.1602097263419568</v>
      </c>
    </row>
    <row r="1583" spans="1:34">
      <c r="A1583">
        <v>4554</v>
      </c>
      <c r="B1583" s="1">
        <v>31647.87</v>
      </c>
      <c r="C1583" s="6">
        <v>0.2</v>
      </c>
      <c r="D1583" t="s">
        <v>5</v>
      </c>
      <c r="E1583">
        <v>1</v>
      </c>
      <c r="F1583">
        <v>11.5</v>
      </c>
      <c r="G1583" t="s">
        <v>1</v>
      </c>
      <c r="H1583">
        <v>1</v>
      </c>
      <c r="I1583" t="s">
        <v>0</v>
      </c>
      <c r="J1583">
        <v>1</v>
      </c>
      <c r="K1583">
        <v>11.5</v>
      </c>
      <c r="L1583" t="s">
        <v>2</v>
      </c>
      <c r="M1583">
        <v>1</v>
      </c>
      <c r="N1583" t="s">
        <v>4610</v>
      </c>
      <c r="O1583">
        <v>1</v>
      </c>
      <c r="P1583" t="str">
        <f>D1583&amp;"-"&amp;F1583&amp;"-"&amp;G1583&amp;"-"&amp;E1583&amp;"-"&amp;H1583</f>
        <v>C2Sigma-11.5-e-1-1</v>
      </c>
      <c r="Q1583" t="str">
        <f>I1583&amp;"-"&amp;K1583&amp;"-"&amp;L1583&amp;"-"&amp;J1583&amp;"-"&amp;M1583</f>
        <v>X2Pi-11.5-f-1-1</v>
      </c>
      <c r="R1583">
        <f>B1583+S1583</f>
        <v>36143.316202834998</v>
      </c>
      <c r="S1583">
        <f>_xlfn.IFNA(VLOOKUP(Q1583,'MARVEL-X'!A$2:I$1400,7,FALSE),VLOOKUP(Q1583,MARVEL!A$2:J$1522,10,FALSE))</f>
        <v>4495.4462028349999</v>
      </c>
      <c r="T1583">
        <f>IF(P1583=P1582,R1583+T1582,R1583)</f>
        <v>72286.539642599004</v>
      </c>
      <c r="U1583">
        <f>IF(P1583=P1582,1+U1582,1)</f>
        <v>2</v>
      </c>
      <c r="V1583" t="str">
        <f t="shared" si="24"/>
        <v/>
      </c>
      <c r="W1583" t="str">
        <f>IF(V1583="","",IF(ABS(V1583-R1583)&gt;W$1,ABS(V1583-R1583),""))</f>
        <v/>
      </c>
      <c r="X1583" t="str">
        <f>Y1583&amp;"-"&amp;Z1583&amp;"-"&amp;AC1583&amp;"-"&amp;AD1583&amp;"-"&amp;AG1583</f>
        <v>11.5-e-C-1-0.5</v>
      </c>
      <c r="Y1583">
        <f>F1583</f>
        <v>11.5</v>
      </c>
      <c r="Z1583" s="2" t="str">
        <f>G1583</f>
        <v>e</v>
      </c>
      <c r="AA1583">
        <f>_xlfn.IFNA(VLOOKUP(X1583,'duo-out'!A$2:Q$5000,5,FALSE),E1583+10*(H1583-1)+1+_xlfn.IFNA(VLOOKUP(D1583,states!A$2:C$10,3,FALSE),1))</f>
        <v>102</v>
      </c>
      <c r="AB1583" t="str">
        <f>IF(V1583="","",V1583)</f>
        <v/>
      </c>
      <c r="AC1583" s="2" t="str">
        <f>_xlfn.IFNA(VLOOKUP(D1583,states!A$2:C$10,2,FALSE),"XX")</f>
        <v>C</v>
      </c>
      <c r="AD1583">
        <f>E1583</f>
        <v>1</v>
      </c>
      <c r="AE1583">
        <f>_xlfn.IFNA(VLOOKUP(D1583,states!A$2:D$10,4,FALSE),0)</f>
        <v>0</v>
      </c>
      <c r="AF1583">
        <v>0.5</v>
      </c>
      <c r="AG1583">
        <f>IF(AE1583=0,AF1583,IF(AE1583=1,IF(F1583=0.5,0.5,IF(H1583=1,0.5,1.5)),IF(F1583=0.5,0.5,IF(H1583=1,2.5,1.5))))</f>
        <v>0.5</v>
      </c>
      <c r="AH1583" s="7">
        <f>IF(AC1583="XX",0,1/C1583^(1/5)*IF(E1583=0,100,1)/(E1583+1)^(1/4))</f>
        <v>1.1602097263419568</v>
      </c>
    </row>
    <row r="1584" spans="1:34">
      <c r="A1584">
        <v>4518</v>
      </c>
      <c r="B1584" s="1">
        <v>31324.87</v>
      </c>
      <c r="C1584" s="6">
        <v>0.2</v>
      </c>
      <c r="D1584" t="s">
        <v>5</v>
      </c>
      <c r="E1584">
        <v>1</v>
      </c>
      <c r="F1584">
        <v>11.5</v>
      </c>
      <c r="G1584" t="s">
        <v>1</v>
      </c>
      <c r="H1584">
        <v>1</v>
      </c>
      <c r="I1584" t="s">
        <v>0</v>
      </c>
      <c r="J1584">
        <v>1</v>
      </c>
      <c r="K1584">
        <v>12.5</v>
      </c>
      <c r="L1584" t="s">
        <v>1</v>
      </c>
      <c r="M1584">
        <v>1</v>
      </c>
      <c r="N1584" t="s">
        <v>4574</v>
      </c>
      <c r="O1584">
        <v>1</v>
      </c>
      <c r="P1584" t="str">
        <f>D1584&amp;"-"&amp;F1584&amp;"-"&amp;G1584&amp;"-"&amp;E1584&amp;"-"&amp;H1584</f>
        <v>C2Sigma-11.5-e-1-1</v>
      </c>
      <c r="Q1584" t="str">
        <f>I1584&amp;"-"&amp;K1584&amp;"-"&amp;L1584&amp;"-"&amp;J1584&amp;"-"&amp;M1584</f>
        <v>X2Pi-12.5-e-1-1</v>
      </c>
      <c r="R1584">
        <f>B1584+S1584</f>
        <v>36143.217332072003</v>
      </c>
      <c r="S1584">
        <f>_xlfn.IFNA(VLOOKUP(Q1584,'MARVEL-X'!A$2:I$1400,7,FALSE),VLOOKUP(Q1584,MARVEL!A$2:J$1522,10,FALSE))</f>
        <v>4818.3473320720004</v>
      </c>
      <c r="T1584">
        <f>IF(P1584=P1583,R1584+T1583,R1584)</f>
        <v>108429.75697467101</v>
      </c>
      <c r="U1584">
        <f>IF(P1584=P1583,1+U1583,1)</f>
        <v>3</v>
      </c>
      <c r="V1584" t="str">
        <f t="shared" si="24"/>
        <v/>
      </c>
      <c r="W1584" t="str">
        <f>IF(V1584="","",IF(ABS(V1584-R1584)&gt;W$1,ABS(V1584-R1584),""))</f>
        <v/>
      </c>
      <c r="X1584" t="str">
        <f>Y1584&amp;"-"&amp;Z1584&amp;"-"&amp;AC1584&amp;"-"&amp;AD1584&amp;"-"&amp;AG1584</f>
        <v>11.5-e-C-1-0.5</v>
      </c>
      <c r="Y1584">
        <f>F1584</f>
        <v>11.5</v>
      </c>
      <c r="Z1584" s="2" t="str">
        <f>G1584</f>
        <v>e</v>
      </c>
      <c r="AA1584">
        <f>_xlfn.IFNA(VLOOKUP(X1584,'duo-out'!A$2:Q$5000,5,FALSE),E1584+10*(H1584-1)+1+_xlfn.IFNA(VLOOKUP(D1584,states!A$2:C$10,3,FALSE),1))</f>
        <v>102</v>
      </c>
      <c r="AB1584" t="str">
        <f>IF(V1584="","",V1584)</f>
        <v/>
      </c>
      <c r="AC1584" s="2" t="str">
        <f>_xlfn.IFNA(VLOOKUP(D1584,states!A$2:C$10,2,FALSE),"XX")</f>
        <v>C</v>
      </c>
      <c r="AD1584">
        <f>E1584</f>
        <v>1</v>
      </c>
      <c r="AE1584">
        <f>_xlfn.IFNA(VLOOKUP(D1584,states!A$2:D$10,4,FALSE),0)</f>
        <v>0</v>
      </c>
      <c r="AF1584">
        <v>0.5</v>
      </c>
      <c r="AG1584">
        <f>IF(AE1584=0,AF1584,IF(AE1584=1,IF(F1584=0.5,0.5,IF(H1584=1,0.5,1.5)),IF(F1584=0.5,0.5,IF(H1584=1,2.5,1.5))))</f>
        <v>0.5</v>
      </c>
      <c r="AH1584" s="7">
        <f>IF(AC1584="XX",0,1/C1584^(1/5)*IF(E1584=0,100,1)/(E1584+1)^(1/4))</f>
        <v>1.1602097263419568</v>
      </c>
    </row>
    <row r="1585" spans="1:34">
      <c r="A1585">
        <v>4888</v>
      </c>
      <c r="B1585" s="1">
        <v>31325.052</v>
      </c>
      <c r="C1585" s="6">
        <v>0.05</v>
      </c>
      <c r="D1585" t="s">
        <v>5</v>
      </c>
      <c r="E1585">
        <v>1</v>
      </c>
      <c r="F1585">
        <v>11.5</v>
      </c>
      <c r="G1585" t="s">
        <v>1</v>
      </c>
      <c r="H1585">
        <v>1</v>
      </c>
      <c r="I1585" t="s">
        <v>0</v>
      </c>
      <c r="J1585">
        <v>1</v>
      </c>
      <c r="K1585">
        <v>12.5</v>
      </c>
      <c r="L1585" t="s">
        <v>1</v>
      </c>
      <c r="M1585">
        <v>1</v>
      </c>
      <c r="N1585" t="s">
        <v>4944</v>
      </c>
      <c r="O1585">
        <v>1</v>
      </c>
      <c r="P1585" t="str">
        <f>D1585&amp;"-"&amp;F1585&amp;"-"&amp;G1585&amp;"-"&amp;E1585&amp;"-"&amp;H1585</f>
        <v>C2Sigma-11.5-e-1-1</v>
      </c>
      <c r="Q1585" t="str">
        <f>I1585&amp;"-"&amp;K1585&amp;"-"&amp;L1585&amp;"-"&amp;J1585&amp;"-"&amp;M1585</f>
        <v>X2Pi-12.5-e-1-1</v>
      </c>
      <c r="R1585">
        <f>B1585+S1585</f>
        <v>36143.399332072004</v>
      </c>
      <c r="S1585">
        <f>_xlfn.IFNA(VLOOKUP(Q1585,'MARVEL-X'!A$2:I$1400,7,FALSE),VLOOKUP(Q1585,MARVEL!A$2:J$1522,10,FALSE))</f>
        <v>4818.3473320720004</v>
      </c>
      <c r="T1585">
        <f>IF(P1585=P1584,R1585+T1584,R1585)</f>
        <v>144573.15630674301</v>
      </c>
      <c r="U1585">
        <f>IF(P1585=P1584,1+U1584,1)</f>
        <v>4</v>
      </c>
      <c r="V1585" t="str">
        <f t="shared" si="24"/>
        <v/>
      </c>
      <c r="W1585" t="str">
        <f>IF(V1585="","",IF(ABS(V1585-R1585)&gt;W$1,ABS(V1585-R1585),""))</f>
        <v/>
      </c>
      <c r="X1585" t="str">
        <f>Y1585&amp;"-"&amp;Z1585&amp;"-"&amp;AC1585&amp;"-"&amp;AD1585&amp;"-"&amp;AG1585</f>
        <v>11.5-e-C-1-0.5</v>
      </c>
      <c r="Y1585">
        <f>F1585</f>
        <v>11.5</v>
      </c>
      <c r="Z1585" s="2" t="str">
        <f>G1585</f>
        <v>e</v>
      </c>
      <c r="AA1585">
        <f>_xlfn.IFNA(VLOOKUP(X1585,'duo-out'!A$2:Q$5000,5,FALSE),E1585+10*(H1585-1)+1+_xlfn.IFNA(VLOOKUP(D1585,states!A$2:C$10,3,FALSE),1))</f>
        <v>102</v>
      </c>
      <c r="AB1585" t="str">
        <f>IF(V1585="","",V1585)</f>
        <v/>
      </c>
      <c r="AC1585" s="2" t="str">
        <f>_xlfn.IFNA(VLOOKUP(D1585,states!A$2:C$10,2,FALSE),"XX")</f>
        <v>C</v>
      </c>
      <c r="AD1585">
        <f>E1585</f>
        <v>1</v>
      </c>
      <c r="AE1585">
        <f>_xlfn.IFNA(VLOOKUP(D1585,states!A$2:D$10,4,FALSE),0)</f>
        <v>0</v>
      </c>
      <c r="AF1585">
        <v>0.5</v>
      </c>
      <c r="AG1585">
        <f>IF(AE1585=0,AF1585,IF(AE1585=1,IF(F1585=0.5,0.5,IF(H1585=1,0.5,1.5)),IF(F1585=0.5,0.5,IF(H1585=1,2.5,1.5))))</f>
        <v>0.5</v>
      </c>
      <c r="AH1585" s="7">
        <f>IF(AC1585="XX",0,1/C1585^(1/5)*IF(E1585=0,100,1)/(E1585+1)^(1/4))</f>
        <v>1.5309059120638666</v>
      </c>
    </row>
    <row r="1586" spans="1:34">
      <c r="A1586">
        <v>4914</v>
      </c>
      <c r="B1586" s="1">
        <v>31647.913</v>
      </c>
      <c r="C1586" s="6">
        <v>0.05</v>
      </c>
      <c r="D1586" t="s">
        <v>5</v>
      </c>
      <c r="E1586">
        <v>1</v>
      </c>
      <c r="F1586">
        <v>11.5</v>
      </c>
      <c r="G1586" t="s">
        <v>1</v>
      </c>
      <c r="H1586">
        <v>1</v>
      </c>
      <c r="I1586" t="s">
        <v>0</v>
      </c>
      <c r="J1586">
        <v>1</v>
      </c>
      <c r="K1586">
        <v>11.5</v>
      </c>
      <c r="L1586" t="s">
        <v>2</v>
      </c>
      <c r="M1586">
        <v>1</v>
      </c>
      <c r="N1586" t="s">
        <v>4970</v>
      </c>
      <c r="O1586">
        <v>1</v>
      </c>
      <c r="P1586" t="str">
        <f>D1586&amp;"-"&amp;F1586&amp;"-"&amp;G1586&amp;"-"&amp;E1586&amp;"-"&amp;H1586</f>
        <v>C2Sigma-11.5-e-1-1</v>
      </c>
      <c r="Q1586" t="str">
        <f>I1586&amp;"-"&amp;K1586&amp;"-"&amp;L1586&amp;"-"&amp;J1586&amp;"-"&amp;M1586</f>
        <v>X2Pi-11.5-f-1-1</v>
      </c>
      <c r="R1586">
        <f>B1586+S1586</f>
        <v>36143.359202835003</v>
      </c>
      <c r="S1586">
        <f>_xlfn.IFNA(VLOOKUP(Q1586,'MARVEL-X'!A$2:I$1400,7,FALSE),VLOOKUP(Q1586,MARVEL!A$2:J$1522,10,FALSE))</f>
        <v>4495.4462028349999</v>
      </c>
      <c r="T1586">
        <f>IF(P1586=P1585,R1586+T1585,R1586)</f>
        <v>180716.51550957802</v>
      </c>
      <c r="U1586">
        <f>IF(P1586=P1585,1+U1585,1)</f>
        <v>5</v>
      </c>
      <c r="V1586">
        <f t="shared" si="24"/>
        <v>36143.303101915604</v>
      </c>
      <c r="W1586">
        <f>IF(V1586="","",IF(ABS(V1586-R1586)&gt;W$1,ABS(V1586-R1586),""))</f>
        <v>5.6100919398886617E-2</v>
      </c>
      <c r="X1586" t="str">
        <f>Y1586&amp;"-"&amp;Z1586&amp;"-"&amp;AC1586&amp;"-"&amp;AD1586&amp;"-"&amp;AG1586</f>
        <v>11.5-e-C-1-0.5</v>
      </c>
      <c r="Y1586">
        <f>F1586</f>
        <v>11.5</v>
      </c>
      <c r="Z1586" s="2" t="str">
        <f>G1586</f>
        <v>e</v>
      </c>
      <c r="AA1586">
        <f>_xlfn.IFNA(VLOOKUP(X1586,'duo-out'!A$2:Q$5000,5,FALSE),E1586+10*(H1586-1)+1+_xlfn.IFNA(VLOOKUP(D1586,states!A$2:C$10,3,FALSE),1))</f>
        <v>102</v>
      </c>
      <c r="AB1586">
        <f>IF(V1586="","",V1586)</f>
        <v>36143.303101915604</v>
      </c>
      <c r="AC1586" s="2" t="str">
        <f>_xlfn.IFNA(VLOOKUP(D1586,states!A$2:C$10,2,FALSE),"XX")</f>
        <v>C</v>
      </c>
      <c r="AD1586">
        <f>E1586</f>
        <v>1</v>
      </c>
      <c r="AE1586">
        <f>_xlfn.IFNA(VLOOKUP(D1586,states!A$2:D$10,4,FALSE),0)</f>
        <v>0</v>
      </c>
      <c r="AF1586">
        <v>0.5</v>
      </c>
      <c r="AG1586">
        <f>IF(AE1586=0,AF1586,IF(AE1586=1,IF(F1586=0.5,0.5,IF(H1586=1,0.5,1.5)),IF(F1586=0.5,0.5,IF(H1586=1,2.5,1.5))))</f>
        <v>0.5</v>
      </c>
      <c r="AH1586" s="7">
        <f>IF(AC1586="XX",0,1/C1586^(1/5)*IF(E1586=0,100,1)/(E1586+1)^(1/4))</f>
        <v>1.5309059120638666</v>
      </c>
    </row>
    <row r="1587" spans="1:34">
      <c r="A1587">
        <v>5002</v>
      </c>
      <c r="B1587" s="1">
        <v>31631.65</v>
      </c>
      <c r="C1587" s="6">
        <v>0.05</v>
      </c>
      <c r="D1587" t="s">
        <v>5</v>
      </c>
      <c r="E1587">
        <v>2</v>
      </c>
      <c r="F1587">
        <v>11.5</v>
      </c>
      <c r="G1587" t="s">
        <v>1</v>
      </c>
      <c r="H1587">
        <v>1</v>
      </c>
      <c r="I1587" t="s">
        <v>0</v>
      </c>
      <c r="J1587">
        <v>2</v>
      </c>
      <c r="K1587">
        <v>10.5</v>
      </c>
      <c r="L1587" t="s">
        <v>1</v>
      </c>
      <c r="M1587">
        <v>1</v>
      </c>
      <c r="N1587" t="s">
        <v>5058</v>
      </c>
      <c r="O1587">
        <v>1</v>
      </c>
      <c r="P1587" t="str">
        <f>D1587&amp;"-"&amp;F1587&amp;"-"&amp;G1587&amp;"-"&amp;E1587&amp;"-"&amp;H1587</f>
        <v>C2Sigma-11.5-e-2-1</v>
      </c>
      <c r="Q1587" t="str">
        <f>I1587&amp;"-"&amp;K1587&amp;"-"&amp;L1587&amp;"-"&amp;J1587&amp;"-"&amp;M1587</f>
        <v>X2Pi-10.5-e-2-1</v>
      </c>
      <c r="R1587">
        <f>B1587+S1587</f>
        <v>38387.483707585998</v>
      </c>
      <c r="S1587">
        <f>_xlfn.IFNA(VLOOKUP(Q1587,'MARVEL-X'!A$2:I$1400,7,FALSE),VLOOKUP(Q1587,MARVEL!A$2:J$1522,10,FALSE))</f>
        <v>6755.8337075859999</v>
      </c>
      <c r="T1587">
        <f>IF(P1587=P1586,R1587+T1586,R1587)</f>
        <v>38387.483707585998</v>
      </c>
      <c r="U1587">
        <f>IF(P1587=P1586,1+U1586,1)</f>
        <v>1</v>
      </c>
      <c r="V1587" t="str">
        <f t="shared" si="24"/>
        <v/>
      </c>
      <c r="W1587" t="str">
        <f>IF(V1587="","",IF(ABS(V1587-R1587)&gt;W$1,ABS(V1587-R1587),""))</f>
        <v/>
      </c>
      <c r="X1587" t="str">
        <f>Y1587&amp;"-"&amp;Z1587&amp;"-"&amp;AC1587&amp;"-"&amp;AD1587&amp;"-"&amp;AG1587</f>
        <v>11.5-e-C-2-0.5</v>
      </c>
      <c r="Y1587">
        <f>F1587</f>
        <v>11.5</v>
      </c>
      <c r="Z1587" s="2" t="str">
        <f>G1587</f>
        <v>e</v>
      </c>
      <c r="AA1587">
        <f>_xlfn.IFNA(VLOOKUP(X1587,'duo-out'!A$2:Q$5000,5,FALSE),E1587+10*(H1587-1)+1+_xlfn.IFNA(VLOOKUP(D1587,states!A$2:C$10,3,FALSE),1))</f>
        <v>103</v>
      </c>
      <c r="AB1587" t="str">
        <f>IF(V1587="","",V1587)</f>
        <v/>
      </c>
      <c r="AC1587" s="2" t="str">
        <f>_xlfn.IFNA(VLOOKUP(D1587,states!A$2:C$10,2,FALSE),"XX")</f>
        <v>C</v>
      </c>
      <c r="AD1587">
        <f>E1587</f>
        <v>2</v>
      </c>
      <c r="AE1587">
        <f>_xlfn.IFNA(VLOOKUP(D1587,states!A$2:D$10,4,FALSE),0)</f>
        <v>0</v>
      </c>
      <c r="AF1587">
        <v>0.5</v>
      </c>
      <c r="AG1587">
        <f>IF(AE1587=0,AF1587,IF(AE1587=1,IF(F1587=0.5,0.5,IF(H1587=1,0.5,1.5)),IF(F1587=0.5,0.5,IF(H1587=1,2.5,1.5))))</f>
        <v>0.5</v>
      </c>
      <c r="AH1587" s="7">
        <f>IF(AC1587="XX",0,1/C1587^(1/5)*IF(E1587=0,100,1)/(E1587+1)^(1/4))</f>
        <v>1.3833296494790666</v>
      </c>
    </row>
    <row r="1588" spans="1:34">
      <c r="A1588">
        <v>4987</v>
      </c>
      <c r="B1588" s="1">
        <v>31354.144</v>
      </c>
      <c r="C1588" s="6">
        <v>0.05</v>
      </c>
      <c r="D1588" t="s">
        <v>5</v>
      </c>
      <c r="E1588">
        <v>2</v>
      </c>
      <c r="F1588">
        <v>11.5</v>
      </c>
      <c r="G1588" t="s">
        <v>1</v>
      </c>
      <c r="H1588">
        <v>1</v>
      </c>
      <c r="I1588" t="s">
        <v>0</v>
      </c>
      <c r="J1588">
        <v>2</v>
      </c>
      <c r="K1588">
        <v>11.5</v>
      </c>
      <c r="L1588" t="s">
        <v>2</v>
      </c>
      <c r="M1588">
        <v>1</v>
      </c>
      <c r="N1588" t="s">
        <v>5043</v>
      </c>
      <c r="O1588">
        <v>1</v>
      </c>
      <c r="P1588" t="str">
        <f>D1588&amp;"-"&amp;F1588&amp;"-"&amp;G1588&amp;"-"&amp;E1588&amp;"-"&amp;H1588</f>
        <v>C2Sigma-11.5-e-2-1</v>
      </c>
      <c r="Q1588" t="str">
        <f>I1588&amp;"-"&amp;K1588&amp;"-"&amp;L1588&amp;"-"&amp;J1588&amp;"-"&amp;M1588</f>
        <v>X2Pi-11.5-f-2-1</v>
      </c>
      <c r="R1588">
        <f>B1588+S1588</f>
        <v>38387.523391773</v>
      </c>
      <c r="S1588">
        <f>_xlfn.IFNA(VLOOKUP(Q1588,'MARVEL-X'!A$2:I$1400,7,FALSE),VLOOKUP(Q1588,MARVEL!A$2:J$1522,10,FALSE))</f>
        <v>7033.379391773</v>
      </c>
      <c r="T1588">
        <f>IF(P1588=P1587,R1588+T1587,R1588)</f>
        <v>76775.007099359005</v>
      </c>
      <c r="U1588">
        <f>IF(P1588=P1587,1+U1587,1)</f>
        <v>2</v>
      </c>
      <c r="V1588" t="str">
        <f t="shared" si="24"/>
        <v/>
      </c>
      <c r="W1588" t="str">
        <f>IF(V1588="","",IF(ABS(V1588-R1588)&gt;W$1,ABS(V1588-R1588),""))</f>
        <v/>
      </c>
      <c r="X1588" t="str">
        <f>Y1588&amp;"-"&amp;Z1588&amp;"-"&amp;AC1588&amp;"-"&amp;AD1588&amp;"-"&amp;AG1588</f>
        <v>11.5-e-C-2-0.5</v>
      </c>
      <c r="Y1588">
        <f>F1588</f>
        <v>11.5</v>
      </c>
      <c r="Z1588" s="2" t="str">
        <f>G1588</f>
        <v>e</v>
      </c>
      <c r="AA1588">
        <f>_xlfn.IFNA(VLOOKUP(X1588,'duo-out'!A$2:Q$5000,5,FALSE),E1588+10*(H1588-1)+1+_xlfn.IFNA(VLOOKUP(D1588,states!A$2:C$10,3,FALSE),1))</f>
        <v>103</v>
      </c>
      <c r="AB1588" t="str">
        <f>IF(V1588="","",V1588)</f>
        <v/>
      </c>
      <c r="AC1588" s="2" t="str">
        <f>_xlfn.IFNA(VLOOKUP(D1588,states!A$2:C$10,2,FALSE),"XX")</f>
        <v>C</v>
      </c>
      <c r="AD1588">
        <f>E1588</f>
        <v>2</v>
      </c>
      <c r="AE1588">
        <f>_xlfn.IFNA(VLOOKUP(D1588,states!A$2:D$10,4,FALSE),0)</f>
        <v>0</v>
      </c>
      <c r="AF1588">
        <v>0.5</v>
      </c>
      <c r="AG1588">
        <f>IF(AE1588=0,AF1588,IF(AE1588=1,IF(F1588=0.5,0.5,IF(H1588=1,0.5,1.5)),IF(F1588=0.5,0.5,IF(H1588=1,2.5,1.5))))</f>
        <v>0.5</v>
      </c>
      <c r="AH1588" s="7">
        <f>IF(AC1588="XX",0,1/C1588^(1/5)*IF(E1588=0,100,1)/(E1588+1)^(1/4))</f>
        <v>1.3833296494790666</v>
      </c>
    </row>
    <row r="1589" spans="1:34">
      <c r="A1589">
        <v>6336</v>
      </c>
      <c r="B1589" s="1">
        <v>31043.85</v>
      </c>
      <c r="C1589" s="6">
        <v>0.5</v>
      </c>
      <c r="D1589" t="s">
        <v>5</v>
      </c>
      <c r="E1589">
        <v>2</v>
      </c>
      <c r="F1589">
        <v>11.5</v>
      </c>
      <c r="G1589" t="s">
        <v>1</v>
      </c>
      <c r="H1589">
        <v>1</v>
      </c>
      <c r="I1589" t="s">
        <v>0</v>
      </c>
      <c r="J1589">
        <v>2</v>
      </c>
      <c r="K1589">
        <v>12.5</v>
      </c>
      <c r="L1589" t="s">
        <v>1</v>
      </c>
      <c r="M1589">
        <v>1</v>
      </c>
      <c r="N1589" t="s">
        <v>6392</v>
      </c>
      <c r="O1589">
        <v>1</v>
      </c>
      <c r="P1589" t="str">
        <f>D1589&amp;"-"&amp;F1589&amp;"-"&amp;G1589&amp;"-"&amp;E1589&amp;"-"&amp;H1589</f>
        <v>C2Sigma-11.5-e-2-1</v>
      </c>
      <c r="Q1589" t="str">
        <f>I1589&amp;"-"&amp;K1589&amp;"-"&amp;L1589&amp;"-"&amp;J1589&amp;"-"&amp;M1589</f>
        <v>X2Pi-12.5-e-2-1</v>
      </c>
      <c r="R1589">
        <f>B1589+S1589</f>
        <v>38387.467760218002</v>
      </c>
      <c r="S1589">
        <f>_xlfn.IFNA(VLOOKUP(Q1589,'MARVEL-X'!A$2:I$1400,7,FALSE),VLOOKUP(Q1589,MARVEL!A$2:J$1522,10,FALSE))</f>
        <v>7343.6177602179996</v>
      </c>
      <c r="T1589">
        <f>IF(P1589=P1588,R1589+T1588,R1589)</f>
        <v>115162.47485957701</v>
      </c>
      <c r="U1589">
        <f>IF(P1589=P1588,1+U1588,1)</f>
        <v>3</v>
      </c>
      <c r="V1589">
        <f t="shared" si="24"/>
        <v>38387.491619859</v>
      </c>
      <c r="W1589" t="str">
        <f>IF(V1589="","",IF(ABS(V1589-R1589)&gt;W$1,ABS(V1589-R1589),""))</f>
        <v/>
      </c>
      <c r="X1589" t="str">
        <f>Y1589&amp;"-"&amp;Z1589&amp;"-"&amp;AC1589&amp;"-"&amp;AD1589&amp;"-"&amp;AG1589</f>
        <v>11.5-e-C-2-0.5</v>
      </c>
      <c r="Y1589">
        <f>F1589</f>
        <v>11.5</v>
      </c>
      <c r="Z1589" s="2" t="str">
        <f>G1589</f>
        <v>e</v>
      </c>
      <c r="AA1589">
        <f>_xlfn.IFNA(VLOOKUP(X1589,'duo-out'!A$2:Q$5000,5,FALSE),E1589+10*(H1589-1)+1+_xlfn.IFNA(VLOOKUP(D1589,states!A$2:C$10,3,FALSE),1))</f>
        <v>103</v>
      </c>
      <c r="AB1589">
        <f>IF(V1589="","",V1589)</f>
        <v>38387.491619859</v>
      </c>
      <c r="AC1589" s="2" t="str">
        <f>_xlfn.IFNA(VLOOKUP(D1589,states!A$2:C$10,2,FALSE),"XX")</f>
        <v>C</v>
      </c>
      <c r="AD1589">
        <f>E1589</f>
        <v>2</v>
      </c>
      <c r="AE1589">
        <f>_xlfn.IFNA(VLOOKUP(D1589,states!A$2:D$10,4,FALSE),0)</f>
        <v>0</v>
      </c>
      <c r="AF1589">
        <v>0.5</v>
      </c>
      <c r="AG1589">
        <f>IF(AE1589=0,AF1589,IF(AE1589=1,IF(F1589=0.5,0.5,IF(H1589=1,0.5,1.5)),IF(F1589=0.5,0.5,IF(H1589=1,2.5,1.5))))</f>
        <v>0.5</v>
      </c>
      <c r="AH1589" s="7">
        <f>IF(AC1589="XX",0,1/C1589^(1/5)*IF(E1589=0,100,1)/(E1589+1)^(1/4))</f>
        <v>0.87282200217602857</v>
      </c>
    </row>
    <row r="1590" spans="1:34">
      <c r="A1590">
        <v>101</v>
      </c>
      <c r="B1590" s="1">
        <v>32126.648000000001</v>
      </c>
      <c r="C1590" s="6">
        <v>0.04</v>
      </c>
      <c r="D1590" t="s">
        <v>5</v>
      </c>
      <c r="E1590">
        <v>0</v>
      </c>
      <c r="F1590">
        <v>11.5</v>
      </c>
      <c r="G1590" t="s">
        <v>2</v>
      </c>
      <c r="H1590">
        <v>2</v>
      </c>
      <c r="I1590" t="s">
        <v>0</v>
      </c>
      <c r="J1590">
        <v>0</v>
      </c>
      <c r="K1590">
        <v>10.5</v>
      </c>
      <c r="L1590" t="s">
        <v>2</v>
      </c>
      <c r="M1590">
        <v>2</v>
      </c>
      <c r="N1590" t="s">
        <v>156</v>
      </c>
      <c r="O1590">
        <v>-1</v>
      </c>
      <c r="P1590" t="str">
        <f>D1590&amp;"-"&amp;F1590&amp;"-"&amp;G1590&amp;"-"&amp;E1590&amp;"-"&amp;H1590</f>
        <v>C2Sigma-11.5-f-0-2</v>
      </c>
      <c r="Q1590" t="str">
        <f>I1590&amp;"-"&amp;K1590&amp;"-"&amp;L1590&amp;"-"&amp;J1590&amp;"-"&amp;M1590</f>
        <v>X2Pi-10.5-f-0-2</v>
      </c>
      <c r="R1590">
        <f>B1590+S1590</f>
        <v>33962.569611405001</v>
      </c>
      <c r="S1590">
        <f>_xlfn.IFNA(VLOOKUP(Q1590,'MARVEL-X'!A$2:I$1400,7,FALSE),VLOOKUP(Q1590,MARVEL!A$2:J$1522,10,FALSE))</f>
        <v>1835.921611405</v>
      </c>
      <c r="T1590">
        <f>IF(P1590=P1589,R1590+T1589,R1590)</f>
        <v>33962.569611405001</v>
      </c>
      <c r="U1590">
        <f>IF(P1590=P1589,1+U1589,1)</f>
        <v>1</v>
      </c>
      <c r="V1590" t="str">
        <f t="shared" si="24"/>
        <v/>
      </c>
      <c r="W1590" t="str">
        <f>IF(V1590="","",IF(ABS(V1590-R1590)&gt;W$1,ABS(V1590-R1590),""))</f>
        <v/>
      </c>
      <c r="X1590" t="str">
        <f>Y1590&amp;"-"&amp;Z1590&amp;"-"&amp;AC1590&amp;"-"&amp;AD1590&amp;"-"&amp;AG1590</f>
        <v>11.5-f-C-0-0.5</v>
      </c>
      <c r="Y1590">
        <f>F1590</f>
        <v>11.5</v>
      </c>
      <c r="Z1590" s="2" t="str">
        <f>G1590</f>
        <v>f</v>
      </c>
      <c r="AA1590">
        <f>_xlfn.IFNA(VLOOKUP(X1590,'duo-out'!A$2:Q$5000,5,FALSE),E1590+10*(H1590-1)+1+_xlfn.IFNA(VLOOKUP(D1590,states!A$2:C$10,3,FALSE),1))</f>
        <v>111</v>
      </c>
      <c r="AB1590" t="str">
        <f>IF(V1590="","",V1590)</f>
        <v/>
      </c>
      <c r="AC1590" s="2" t="str">
        <f>_xlfn.IFNA(VLOOKUP(D1590,states!A$2:C$10,2,FALSE),"XX")</f>
        <v>C</v>
      </c>
      <c r="AD1590">
        <f>E1590</f>
        <v>0</v>
      </c>
      <c r="AE1590">
        <f>_xlfn.IFNA(VLOOKUP(D1590,states!A$2:D$10,4,FALSE),0)</f>
        <v>0</v>
      </c>
      <c r="AF1590">
        <v>0.5</v>
      </c>
      <c r="AG1590">
        <f>IF(AE1590=0,AF1590,IF(AE1590=1,IF(F1590=0.5,0.5,IF(H1590=1,0.5,1.5)),IF(F1590=0.5,0.5,IF(H1590=1,2.5,1.5))))</f>
        <v>0.5</v>
      </c>
      <c r="AH1590" s="7">
        <f>IF(AC1590="XX",0,1/C1590^(1/5)*IF(E1590=0,100,1)/(E1590+1)^(1/4))</f>
        <v>190.36539387158786</v>
      </c>
    </row>
    <row r="1591" spans="1:34">
      <c r="A1591">
        <v>4775</v>
      </c>
      <c r="B1591" s="1">
        <v>31438.433000000001</v>
      </c>
      <c r="C1591" s="6">
        <v>5.3969999999999997E-2</v>
      </c>
      <c r="D1591" t="s">
        <v>5</v>
      </c>
      <c r="E1591">
        <v>0</v>
      </c>
      <c r="F1591">
        <v>11.5</v>
      </c>
      <c r="G1591" t="s">
        <v>2</v>
      </c>
      <c r="H1591">
        <v>2</v>
      </c>
      <c r="I1591" t="s">
        <v>0</v>
      </c>
      <c r="J1591">
        <v>0</v>
      </c>
      <c r="K1591">
        <v>12.5</v>
      </c>
      <c r="L1591" t="s">
        <v>2</v>
      </c>
      <c r="M1591">
        <v>2</v>
      </c>
      <c r="N1591" t="s">
        <v>4831</v>
      </c>
      <c r="O1591">
        <v>1</v>
      </c>
      <c r="P1591" t="str">
        <f>D1591&amp;"-"&amp;F1591&amp;"-"&amp;G1591&amp;"-"&amp;E1591&amp;"-"&amp;H1591</f>
        <v>C2Sigma-11.5-f-0-2</v>
      </c>
      <c r="Q1591" t="str">
        <f>I1591&amp;"-"&amp;K1591&amp;"-"&amp;L1591&amp;"-"&amp;J1591&amp;"-"&amp;M1591</f>
        <v>X2Pi-12.5-f-0-2</v>
      </c>
      <c r="R1591">
        <f>B1591+S1591</f>
        <v>33962.441611406</v>
      </c>
      <c r="S1591">
        <f>_xlfn.IFNA(VLOOKUP(Q1591,'MARVEL-X'!A$2:I$1400,7,FALSE),VLOOKUP(Q1591,MARVEL!A$2:J$1522,10,FALSE))</f>
        <v>2524.008611406</v>
      </c>
      <c r="T1591">
        <f>IF(P1591=P1590,R1591+T1590,R1591)</f>
        <v>67925.011222811008</v>
      </c>
      <c r="U1591">
        <f>IF(P1591=P1590,1+U1590,1)</f>
        <v>2</v>
      </c>
      <c r="V1591" t="str">
        <f t="shared" si="24"/>
        <v/>
      </c>
      <c r="W1591" t="str">
        <f>IF(V1591="","",IF(ABS(V1591-R1591)&gt;W$1,ABS(V1591-R1591),""))</f>
        <v/>
      </c>
      <c r="X1591" t="str">
        <f>Y1591&amp;"-"&amp;Z1591&amp;"-"&amp;AC1591&amp;"-"&amp;AD1591&amp;"-"&amp;AG1591</f>
        <v>11.5-f-C-0-0.5</v>
      </c>
      <c r="Y1591">
        <f>F1591</f>
        <v>11.5</v>
      </c>
      <c r="Z1591" s="2" t="str">
        <f>G1591</f>
        <v>f</v>
      </c>
      <c r="AA1591">
        <f>_xlfn.IFNA(VLOOKUP(X1591,'duo-out'!A$2:Q$5000,5,FALSE),E1591+10*(H1591-1)+1+_xlfn.IFNA(VLOOKUP(D1591,states!A$2:C$10,3,FALSE),1))</f>
        <v>111</v>
      </c>
      <c r="AB1591" t="str">
        <f>IF(V1591="","",V1591)</f>
        <v/>
      </c>
      <c r="AC1591" s="2" t="str">
        <f>_xlfn.IFNA(VLOOKUP(D1591,states!A$2:C$10,2,FALSE),"XX")</f>
        <v>C</v>
      </c>
      <c r="AD1591">
        <f>E1591</f>
        <v>0</v>
      </c>
      <c r="AE1591">
        <f>_xlfn.IFNA(VLOOKUP(D1591,states!A$2:D$10,4,FALSE),0)</f>
        <v>0</v>
      </c>
      <c r="AF1591">
        <v>0.5</v>
      </c>
      <c r="AG1591">
        <f>IF(AE1591=0,AF1591,IF(AE1591=1,IF(F1591=0.5,0.5,IF(H1591=1,0.5,1.5)),IF(F1591=0.5,0.5,IF(H1591=1,2.5,1.5))))</f>
        <v>0.5</v>
      </c>
      <c r="AH1591" s="7">
        <f>IF(AC1591="XX",0,1/C1591^(1/5)*IF(E1591=0,100,1)/(E1591+1)^(1/4))</f>
        <v>179.29555231198998</v>
      </c>
    </row>
    <row r="1592" spans="1:34">
      <c r="A1592">
        <v>4501</v>
      </c>
      <c r="B1592" s="1">
        <v>31801.243299999998</v>
      </c>
      <c r="C1592" s="6">
        <v>4.0000000000000001E-3</v>
      </c>
      <c r="D1592" t="s">
        <v>5</v>
      </c>
      <c r="E1592">
        <v>0</v>
      </c>
      <c r="F1592">
        <v>11.5</v>
      </c>
      <c r="G1592" t="s">
        <v>2</v>
      </c>
      <c r="H1592">
        <v>2</v>
      </c>
      <c r="I1592" t="s">
        <v>0</v>
      </c>
      <c r="J1592">
        <v>0</v>
      </c>
      <c r="K1592">
        <v>11.5</v>
      </c>
      <c r="L1592" t="s">
        <v>1</v>
      </c>
      <c r="M1592">
        <v>2</v>
      </c>
      <c r="N1592" t="s">
        <v>4557</v>
      </c>
      <c r="O1592">
        <v>1</v>
      </c>
      <c r="P1592" t="str">
        <f>D1592&amp;"-"&amp;F1592&amp;"-"&amp;G1592&amp;"-"&amp;E1592&amp;"-"&amp;H1592</f>
        <v>C2Sigma-11.5-f-0-2</v>
      </c>
      <c r="Q1592" t="str">
        <f>I1592&amp;"-"&amp;K1592&amp;"-"&amp;L1592&amp;"-"&amp;J1592&amp;"-"&amp;M1592</f>
        <v>X2Pi-11.5-e-0-2</v>
      </c>
      <c r="R1592">
        <f>B1592+S1592</f>
        <v>33962.488576518001</v>
      </c>
      <c r="S1592">
        <f>_xlfn.IFNA(VLOOKUP(Q1592,'MARVEL-X'!A$2:I$1400,7,FALSE),VLOOKUP(Q1592,MARVEL!A$2:J$1522,10,FALSE))</f>
        <v>2161.2452765180001</v>
      </c>
      <c r="T1592">
        <f>IF(P1592=P1591,R1592+T1591,R1592)</f>
        <v>101887.499799329</v>
      </c>
      <c r="U1592">
        <f>IF(P1592=P1591,1+U1591,1)</f>
        <v>3</v>
      </c>
      <c r="V1592" t="str">
        <f t="shared" si="24"/>
        <v/>
      </c>
      <c r="W1592" t="str">
        <f>IF(V1592="","",IF(ABS(V1592-R1592)&gt;W$1,ABS(V1592-R1592),""))</f>
        <v/>
      </c>
      <c r="X1592" t="str">
        <f>Y1592&amp;"-"&amp;Z1592&amp;"-"&amp;AC1592&amp;"-"&amp;AD1592&amp;"-"&amp;AG1592</f>
        <v>11.5-f-C-0-0.5</v>
      </c>
      <c r="Y1592">
        <f>F1592</f>
        <v>11.5</v>
      </c>
      <c r="Z1592" s="2" t="str">
        <f>G1592</f>
        <v>f</v>
      </c>
      <c r="AA1592">
        <f>_xlfn.IFNA(VLOOKUP(X1592,'duo-out'!A$2:Q$5000,5,FALSE),E1592+10*(H1592-1)+1+_xlfn.IFNA(VLOOKUP(D1592,states!A$2:C$10,3,FALSE),1))</f>
        <v>111</v>
      </c>
      <c r="AB1592" t="str">
        <f>IF(V1592="","",V1592)</f>
        <v/>
      </c>
      <c r="AC1592" s="2" t="str">
        <f>_xlfn.IFNA(VLOOKUP(D1592,states!A$2:C$10,2,FALSE),"XX")</f>
        <v>C</v>
      </c>
      <c r="AD1592">
        <f>E1592</f>
        <v>0</v>
      </c>
      <c r="AE1592">
        <f>_xlfn.IFNA(VLOOKUP(D1592,states!A$2:D$10,4,FALSE),0)</f>
        <v>0</v>
      </c>
      <c r="AF1592">
        <v>0.5</v>
      </c>
      <c r="AG1592">
        <f>IF(AE1592=0,AF1592,IF(AE1592=1,IF(F1592=0.5,0.5,IF(H1592=1,0.5,1.5)),IF(F1592=0.5,0.5,IF(H1592=1,2.5,1.5))))</f>
        <v>0.5</v>
      </c>
      <c r="AH1592" s="7">
        <f>IF(AC1592="XX",0,1/C1592^(1/5)*IF(E1592=0,100,1)/(E1592+1)^(1/4))</f>
        <v>301.7088168272582</v>
      </c>
    </row>
    <row r="1593" spans="1:34">
      <c r="A1593">
        <v>4693</v>
      </c>
      <c r="B1593" s="1">
        <v>32126.560000000001</v>
      </c>
      <c r="C1593" s="6">
        <v>0.2</v>
      </c>
      <c r="D1593" t="s">
        <v>5</v>
      </c>
      <c r="E1593">
        <v>0</v>
      </c>
      <c r="F1593">
        <v>11.5</v>
      </c>
      <c r="G1593" t="s">
        <v>2</v>
      </c>
      <c r="H1593">
        <v>2</v>
      </c>
      <c r="I1593" t="s">
        <v>0</v>
      </c>
      <c r="J1593">
        <v>0</v>
      </c>
      <c r="K1593">
        <v>10.5</v>
      </c>
      <c r="L1593" t="s">
        <v>2</v>
      </c>
      <c r="M1593">
        <v>2</v>
      </c>
      <c r="N1593" t="s">
        <v>4749</v>
      </c>
      <c r="O1593">
        <v>1</v>
      </c>
      <c r="P1593" t="str">
        <f>D1593&amp;"-"&amp;F1593&amp;"-"&amp;G1593&amp;"-"&amp;E1593&amp;"-"&amp;H1593</f>
        <v>C2Sigma-11.5-f-0-2</v>
      </c>
      <c r="Q1593" t="str">
        <f>I1593&amp;"-"&amp;K1593&amp;"-"&amp;L1593&amp;"-"&amp;J1593&amp;"-"&amp;M1593</f>
        <v>X2Pi-10.5-f-0-2</v>
      </c>
      <c r="R1593">
        <f>B1593+S1593</f>
        <v>33962.481611405005</v>
      </c>
      <c r="S1593">
        <f>_xlfn.IFNA(VLOOKUP(Q1593,'MARVEL-X'!A$2:I$1400,7,FALSE),VLOOKUP(Q1593,MARVEL!A$2:J$1522,10,FALSE))</f>
        <v>1835.921611405</v>
      </c>
      <c r="T1593">
        <f>IF(P1593=P1592,R1593+T1592,R1593)</f>
        <v>135849.98141073401</v>
      </c>
      <c r="U1593">
        <f>IF(P1593=P1592,1+U1592,1)</f>
        <v>4</v>
      </c>
      <c r="V1593" t="str">
        <f t="shared" si="24"/>
        <v/>
      </c>
      <c r="W1593" t="str">
        <f>IF(V1593="","",IF(ABS(V1593-R1593)&gt;W$1,ABS(V1593-R1593),""))</f>
        <v/>
      </c>
      <c r="X1593" t="str">
        <f>Y1593&amp;"-"&amp;Z1593&amp;"-"&amp;AC1593&amp;"-"&amp;AD1593&amp;"-"&amp;AG1593</f>
        <v>11.5-f-C-0-0.5</v>
      </c>
      <c r="Y1593">
        <f>F1593</f>
        <v>11.5</v>
      </c>
      <c r="Z1593" s="2" t="str">
        <f>G1593</f>
        <v>f</v>
      </c>
      <c r="AA1593">
        <f>_xlfn.IFNA(VLOOKUP(X1593,'duo-out'!A$2:Q$5000,5,FALSE),E1593+10*(H1593-1)+1+_xlfn.IFNA(VLOOKUP(D1593,states!A$2:C$10,3,FALSE),1))</f>
        <v>111</v>
      </c>
      <c r="AB1593" t="str">
        <f>IF(V1593="","",V1593)</f>
        <v/>
      </c>
      <c r="AC1593" s="2" t="str">
        <f>_xlfn.IFNA(VLOOKUP(D1593,states!A$2:C$10,2,FALSE),"XX")</f>
        <v>C</v>
      </c>
      <c r="AD1593">
        <f>E1593</f>
        <v>0</v>
      </c>
      <c r="AE1593">
        <f>_xlfn.IFNA(VLOOKUP(D1593,states!A$2:D$10,4,FALSE),0)</f>
        <v>0</v>
      </c>
      <c r="AF1593">
        <v>0.5</v>
      </c>
      <c r="AG1593">
        <f>IF(AE1593=0,AF1593,IF(AE1593=1,IF(F1593=0.5,0.5,IF(H1593=1,0.5,1.5)),IF(F1593=0.5,0.5,IF(H1593=1,2.5,1.5))))</f>
        <v>0.5</v>
      </c>
      <c r="AH1593" s="7">
        <f>IF(AC1593="XX",0,1/C1593^(1/5)*IF(E1593=0,100,1)/(E1593+1)^(1/4))</f>
        <v>137.97296614612148</v>
      </c>
    </row>
    <row r="1594" spans="1:34">
      <c r="A1594">
        <v>4655</v>
      </c>
      <c r="B1594" s="1">
        <v>31801.05</v>
      </c>
      <c r="C1594" s="6">
        <v>0.2</v>
      </c>
      <c r="D1594" t="s">
        <v>5</v>
      </c>
      <c r="E1594">
        <v>0</v>
      </c>
      <c r="F1594">
        <v>11.5</v>
      </c>
      <c r="G1594" t="s">
        <v>2</v>
      </c>
      <c r="H1594">
        <v>2</v>
      </c>
      <c r="I1594" t="s">
        <v>0</v>
      </c>
      <c r="J1594">
        <v>0</v>
      </c>
      <c r="K1594">
        <v>11.5</v>
      </c>
      <c r="L1594" t="s">
        <v>1</v>
      </c>
      <c r="M1594">
        <v>2</v>
      </c>
      <c r="N1594" t="s">
        <v>4711</v>
      </c>
      <c r="O1594">
        <v>1</v>
      </c>
      <c r="P1594" t="str">
        <f>D1594&amp;"-"&amp;F1594&amp;"-"&amp;G1594&amp;"-"&amp;E1594&amp;"-"&amp;H1594</f>
        <v>C2Sigma-11.5-f-0-2</v>
      </c>
      <c r="Q1594" t="str">
        <f>I1594&amp;"-"&amp;K1594&amp;"-"&amp;L1594&amp;"-"&amp;J1594&amp;"-"&amp;M1594</f>
        <v>X2Pi-11.5-e-0-2</v>
      </c>
      <c r="R1594">
        <f>B1594+S1594</f>
        <v>33962.295276518002</v>
      </c>
      <c r="S1594">
        <f>_xlfn.IFNA(VLOOKUP(Q1594,'MARVEL-X'!A$2:I$1400,7,FALSE),VLOOKUP(Q1594,MARVEL!A$2:J$1522,10,FALSE))</f>
        <v>2161.2452765180001</v>
      </c>
      <c r="T1594">
        <f>IF(P1594=P1593,R1594+T1593,R1594)</f>
        <v>169812.27668725202</v>
      </c>
      <c r="U1594">
        <f>IF(P1594=P1593,1+U1593,1)</f>
        <v>5</v>
      </c>
      <c r="V1594" t="str">
        <f t="shared" si="24"/>
        <v/>
      </c>
      <c r="W1594" t="str">
        <f>IF(V1594="","",IF(ABS(V1594-R1594)&gt;W$1,ABS(V1594-R1594),""))</f>
        <v/>
      </c>
      <c r="X1594" t="str">
        <f>Y1594&amp;"-"&amp;Z1594&amp;"-"&amp;AC1594&amp;"-"&amp;AD1594&amp;"-"&amp;AG1594</f>
        <v>11.5-f-C-0-0.5</v>
      </c>
      <c r="Y1594">
        <f>F1594</f>
        <v>11.5</v>
      </c>
      <c r="Z1594" s="2" t="str">
        <f>G1594</f>
        <v>f</v>
      </c>
      <c r="AA1594">
        <f>_xlfn.IFNA(VLOOKUP(X1594,'duo-out'!A$2:Q$5000,5,FALSE),E1594+10*(H1594-1)+1+_xlfn.IFNA(VLOOKUP(D1594,states!A$2:C$10,3,FALSE),1))</f>
        <v>111</v>
      </c>
      <c r="AB1594" t="str">
        <f>IF(V1594="","",V1594)</f>
        <v/>
      </c>
      <c r="AC1594" s="2" t="str">
        <f>_xlfn.IFNA(VLOOKUP(D1594,states!A$2:C$10,2,FALSE),"XX")</f>
        <v>C</v>
      </c>
      <c r="AD1594">
        <f>E1594</f>
        <v>0</v>
      </c>
      <c r="AE1594">
        <f>_xlfn.IFNA(VLOOKUP(D1594,states!A$2:D$10,4,FALSE),0)</f>
        <v>0</v>
      </c>
      <c r="AF1594">
        <v>0.5</v>
      </c>
      <c r="AG1594">
        <f>IF(AE1594=0,AF1594,IF(AE1594=1,IF(F1594=0.5,0.5,IF(H1594=1,0.5,1.5)),IF(F1594=0.5,0.5,IF(H1594=1,2.5,1.5))))</f>
        <v>0.5</v>
      </c>
      <c r="AH1594" s="7">
        <f>IF(AC1594="XX",0,1/C1594^(1/5)*IF(E1594=0,100,1)/(E1594+1)^(1/4))</f>
        <v>137.97296614612148</v>
      </c>
    </row>
    <row r="1595" spans="1:34">
      <c r="A1595">
        <v>4743</v>
      </c>
      <c r="B1595" s="1">
        <v>31438.33</v>
      </c>
      <c r="C1595" s="6">
        <v>0.2</v>
      </c>
      <c r="D1595" t="s">
        <v>5</v>
      </c>
      <c r="E1595">
        <v>0</v>
      </c>
      <c r="F1595">
        <v>11.5</v>
      </c>
      <c r="G1595" t="s">
        <v>2</v>
      </c>
      <c r="H1595">
        <v>2</v>
      </c>
      <c r="I1595" t="s">
        <v>0</v>
      </c>
      <c r="J1595">
        <v>0</v>
      </c>
      <c r="K1595">
        <v>12.5</v>
      </c>
      <c r="L1595" t="s">
        <v>2</v>
      </c>
      <c r="M1595">
        <v>2</v>
      </c>
      <c r="N1595" t="s">
        <v>4799</v>
      </c>
      <c r="O1595">
        <v>1</v>
      </c>
      <c r="P1595" t="str">
        <f>D1595&amp;"-"&amp;F1595&amp;"-"&amp;G1595&amp;"-"&amp;E1595&amp;"-"&amp;H1595</f>
        <v>C2Sigma-11.5-f-0-2</v>
      </c>
      <c r="Q1595" t="str">
        <f>I1595&amp;"-"&amp;K1595&amp;"-"&amp;L1595&amp;"-"&amp;J1595&amp;"-"&amp;M1595</f>
        <v>X2Pi-12.5-f-0-2</v>
      </c>
      <c r="R1595">
        <f>B1595+S1595</f>
        <v>33962.338611406005</v>
      </c>
      <c r="S1595">
        <f>_xlfn.IFNA(VLOOKUP(Q1595,'MARVEL-X'!A$2:I$1400,7,FALSE),VLOOKUP(Q1595,MARVEL!A$2:J$1522,10,FALSE))</f>
        <v>2524.008611406</v>
      </c>
      <c r="T1595">
        <f>IF(P1595=P1594,R1595+T1594,R1595)</f>
        <v>203774.61529865803</v>
      </c>
      <c r="U1595">
        <f>IF(P1595=P1594,1+U1594,1)</f>
        <v>6</v>
      </c>
      <c r="V1595" t="str">
        <f t="shared" si="24"/>
        <v/>
      </c>
      <c r="W1595" t="str">
        <f>IF(V1595="","",IF(ABS(V1595-R1595)&gt;W$1,ABS(V1595-R1595),""))</f>
        <v/>
      </c>
      <c r="X1595" t="str">
        <f>Y1595&amp;"-"&amp;Z1595&amp;"-"&amp;AC1595&amp;"-"&amp;AD1595&amp;"-"&amp;AG1595</f>
        <v>11.5-f-C-0-0.5</v>
      </c>
      <c r="Y1595">
        <f>F1595</f>
        <v>11.5</v>
      </c>
      <c r="Z1595" s="2" t="str">
        <f>G1595</f>
        <v>f</v>
      </c>
      <c r="AA1595">
        <f>_xlfn.IFNA(VLOOKUP(X1595,'duo-out'!A$2:Q$5000,5,FALSE),E1595+10*(H1595-1)+1+_xlfn.IFNA(VLOOKUP(D1595,states!A$2:C$10,3,FALSE),1))</f>
        <v>111</v>
      </c>
      <c r="AB1595" t="str">
        <f>IF(V1595="","",V1595)</f>
        <v/>
      </c>
      <c r="AC1595" s="2" t="str">
        <f>_xlfn.IFNA(VLOOKUP(D1595,states!A$2:C$10,2,FALSE),"XX")</f>
        <v>C</v>
      </c>
      <c r="AD1595">
        <f>E1595</f>
        <v>0</v>
      </c>
      <c r="AE1595">
        <f>_xlfn.IFNA(VLOOKUP(D1595,states!A$2:D$10,4,FALSE),0)</f>
        <v>0</v>
      </c>
      <c r="AF1595">
        <v>0.5</v>
      </c>
      <c r="AG1595">
        <f>IF(AE1595=0,AF1595,IF(AE1595=1,IF(F1595=0.5,0.5,IF(H1595=1,0.5,1.5)),IF(F1595=0.5,0.5,IF(H1595=1,2.5,1.5))))</f>
        <v>0.5</v>
      </c>
      <c r="AH1595" s="7">
        <f>IF(AC1595="XX",0,1/C1595^(1/5)*IF(E1595=0,100,1)/(E1595+1)^(1/4))</f>
        <v>137.97296614612148</v>
      </c>
    </row>
    <row r="1596" spans="1:34">
      <c r="A1596">
        <v>4875</v>
      </c>
      <c r="B1596" s="1">
        <v>32126.582999999999</v>
      </c>
      <c r="C1596" s="6">
        <v>0.05</v>
      </c>
      <c r="D1596" t="s">
        <v>5</v>
      </c>
      <c r="E1596">
        <v>0</v>
      </c>
      <c r="F1596">
        <v>11.5</v>
      </c>
      <c r="G1596" t="s">
        <v>2</v>
      </c>
      <c r="H1596">
        <v>2</v>
      </c>
      <c r="I1596" t="s">
        <v>0</v>
      </c>
      <c r="J1596">
        <v>0</v>
      </c>
      <c r="K1596">
        <v>10.5</v>
      </c>
      <c r="L1596" t="s">
        <v>2</v>
      </c>
      <c r="M1596">
        <v>2</v>
      </c>
      <c r="N1596" t="s">
        <v>4931</v>
      </c>
      <c r="O1596">
        <v>1</v>
      </c>
      <c r="P1596" t="str">
        <f>D1596&amp;"-"&amp;F1596&amp;"-"&amp;G1596&amp;"-"&amp;E1596&amp;"-"&amp;H1596</f>
        <v>C2Sigma-11.5-f-0-2</v>
      </c>
      <c r="Q1596" t="str">
        <f>I1596&amp;"-"&amp;K1596&amp;"-"&amp;L1596&amp;"-"&amp;J1596&amp;"-"&amp;M1596</f>
        <v>X2Pi-10.5-f-0-2</v>
      </c>
      <c r="R1596">
        <f>B1596+S1596</f>
        <v>33962.504611404998</v>
      </c>
      <c r="S1596">
        <f>_xlfn.IFNA(VLOOKUP(Q1596,'MARVEL-X'!A$2:I$1400,7,FALSE),VLOOKUP(Q1596,MARVEL!A$2:J$1522,10,FALSE))</f>
        <v>1835.921611405</v>
      </c>
      <c r="T1596">
        <f>IF(P1596=P1595,R1596+T1595,R1596)</f>
        <v>237737.11991006302</v>
      </c>
      <c r="U1596">
        <f>IF(P1596=P1595,1+U1595,1)</f>
        <v>7</v>
      </c>
      <c r="V1596" t="str">
        <f t="shared" si="24"/>
        <v/>
      </c>
      <c r="W1596" t="str">
        <f>IF(V1596="","",IF(ABS(V1596-R1596)&gt;W$1,ABS(V1596-R1596),""))</f>
        <v/>
      </c>
      <c r="X1596" t="str">
        <f>Y1596&amp;"-"&amp;Z1596&amp;"-"&amp;AC1596&amp;"-"&amp;AD1596&amp;"-"&amp;AG1596</f>
        <v>11.5-f-C-0-0.5</v>
      </c>
      <c r="Y1596">
        <f>F1596</f>
        <v>11.5</v>
      </c>
      <c r="Z1596" s="2" t="str">
        <f>G1596</f>
        <v>f</v>
      </c>
      <c r="AA1596">
        <f>_xlfn.IFNA(VLOOKUP(X1596,'duo-out'!A$2:Q$5000,5,FALSE),E1596+10*(H1596-1)+1+_xlfn.IFNA(VLOOKUP(D1596,states!A$2:C$10,3,FALSE),1))</f>
        <v>111</v>
      </c>
      <c r="AB1596" t="str">
        <f>IF(V1596="","",V1596)</f>
        <v/>
      </c>
      <c r="AC1596" s="2" t="str">
        <f>_xlfn.IFNA(VLOOKUP(D1596,states!A$2:C$10,2,FALSE),"XX")</f>
        <v>C</v>
      </c>
      <c r="AD1596">
        <f>E1596</f>
        <v>0</v>
      </c>
      <c r="AE1596">
        <f>_xlfn.IFNA(VLOOKUP(D1596,states!A$2:D$10,4,FALSE),0)</f>
        <v>0</v>
      </c>
      <c r="AF1596">
        <v>0.5</v>
      </c>
      <c r="AG1596">
        <f>IF(AE1596=0,AF1596,IF(AE1596=1,IF(F1596=0.5,0.5,IF(H1596=1,0.5,1.5)),IF(F1596=0.5,0.5,IF(H1596=1,2.5,1.5))))</f>
        <v>0.5</v>
      </c>
      <c r="AH1596" s="7">
        <f>IF(AC1596="XX",0,1/C1596^(1/5)*IF(E1596=0,100,1)/(E1596+1)^(1/4))</f>
        <v>182.05642030260799</v>
      </c>
    </row>
    <row r="1597" spans="1:34">
      <c r="A1597">
        <v>4825</v>
      </c>
      <c r="B1597" s="1">
        <v>31438.485000000001</v>
      </c>
      <c r="C1597" s="6">
        <v>0.05</v>
      </c>
      <c r="D1597" t="s">
        <v>5</v>
      </c>
      <c r="E1597">
        <v>0</v>
      </c>
      <c r="F1597">
        <v>11.5</v>
      </c>
      <c r="G1597" t="s">
        <v>2</v>
      </c>
      <c r="H1597">
        <v>2</v>
      </c>
      <c r="I1597" t="s">
        <v>0</v>
      </c>
      <c r="J1597">
        <v>0</v>
      </c>
      <c r="K1597">
        <v>12.5</v>
      </c>
      <c r="L1597" t="s">
        <v>2</v>
      </c>
      <c r="M1597">
        <v>2</v>
      </c>
      <c r="N1597" t="s">
        <v>4881</v>
      </c>
      <c r="O1597">
        <v>1</v>
      </c>
      <c r="P1597" t="str">
        <f>D1597&amp;"-"&amp;F1597&amp;"-"&amp;G1597&amp;"-"&amp;E1597&amp;"-"&amp;H1597</f>
        <v>C2Sigma-11.5-f-0-2</v>
      </c>
      <c r="Q1597" t="str">
        <f>I1597&amp;"-"&amp;K1597&amp;"-"&amp;L1597&amp;"-"&amp;J1597&amp;"-"&amp;M1597</f>
        <v>X2Pi-12.5-f-0-2</v>
      </c>
      <c r="R1597">
        <f>B1597+S1597</f>
        <v>33962.493611406004</v>
      </c>
      <c r="S1597">
        <f>_xlfn.IFNA(VLOOKUP(Q1597,'MARVEL-X'!A$2:I$1400,7,FALSE),VLOOKUP(Q1597,MARVEL!A$2:J$1522,10,FALSE))</f>
        <v>2524.008611406</v>
      </c>
      <c r="T1597">
        <f>IF(P1597=P1596,R1597+T1596,R1597)</f>
        <v>271699.613521469</v>
      </c>
      <c r="U1597">
        <f>IF(P1597=P1596,1+U1596,1)</f>
        <v>8</v>
      </c>
      <c r="V1597">
        <f t="shared" si="24"/>
        <v>33962.451690183625</v>
      </c>
      <c r="W1597" t="str">
        <f>IF(V1597="","",IF(ABS(V1597-R1597)&gt;W$1,ABS(V1597-R1597),""))</f>
        <v/>
      </c>
      <c r="X1597" t="str">
        <f>Y1597&amp;"-"&amp;Z1597&amp;"-"&amp;AC1597&amp;"-"&amp;AD1597&amp;"-"&amp;AG1597</f>
        <v>11.5-f-C-0-0.5</v>
      </c>
      <c r="Y1597">
        <f>F1597</f>
        <v>11.5</v>
      </c>
      <c r="Z1597" s="2" t="str">
        <f>G1597</f>
        <v>f</v>
      </c>
      <c r="AA1597">
        <f>_xlfn.IFNA(VLOOKUP(X1597,'duo-out'!A$2:Q$5000,5,FALSE),E1597+10*(H1597-1)+1+_xlfn.IFNA(VLOOKUP(D1597,states!A$2:C$10,3,FALSE),1))</f>
        <v>111</v>
      </c>
      <c r="AB1597">
        <f>IF(V1597="","",V1597)</f>
        <v>33962.451690183625</v>
      </c>
      <c r="AC1597" s="2" t="str">
        <f>_xlfn.IFNA(VLOOKUP(D1597,states!A$2:C$10,2,FALSE),"XX")</f>
        <v>C</v>
      </c>
      <c r="AD1597">
        <f>E1597</f>
        <v>0</v>
      </c>
      <c r="AE1597">
        <f>_xlfn.IFNA(VLOOKUP(D1597,states!A$2:D$10,4,FALSE),0)</f>
        <v>0</v>
      </c>
      <c r="AF1597">
        <v>0.5</v>
      </c>
      <c r="AG1597">
        <f>IF(AE1597=0,AF1597,IF(AE1597=1,IF(F1597=0.5,0.5,IF(H1597=1,0.5,1.5)),IF(F1597=0.5,0.5,IF(H1597=1,2.5,1.5))))</f>
        <v>0.5</v>
      </c>
      <c r="AH1597" s="7">
        <f>IF(AC1597="XX",0,1/C1597^(1/5)*IF(E1597=0,100,1)/(E1597+1)^(1/4))</f>
        <v>182.05642030260799</v>
      </c>
    </row>
    <row r="1598" spans="1:34">
      <c r="A1598">
        <v>4573</v>
      </c>
      <c r="B1598" s="1">
        <v>31643.35</v>
      </c>
      <c r="C1598" s="6">
        <v>0.2</v>
      </c>
      <c r="D1598" t="s">
        <v>5</v>
      </c>
      <c r="E1598">
        <v>1</v>
      </c>
      <c r="F1598">
        <v>11.5</v>
      </c>
      <c r="G1598" t="s">
        <v>2</v>
      </c>
      <c r="H1598">
        <v>2</v>
      </c>
      <c r="I1598" t="s">
        <v>0</v>
      </c>
      <c r="J1598">
        <v>1</v>
      </c>
      <c r="K1598">
        <v>11.5</v>
      </c>
      <c r="L1598" t="s">
        <v>1</v>
      </c>
      <c r="M1598">
        <v>2</v>
      </c>
      <c r="N1598" t="s">
        <v>4629</v>
      </c>
      <c r="O1598">
        <v>1</v>
      </c>
      <c r="P1598" t="str">
        <f>D1598&amp;"-"&amp;F1598&amp;"-"&amp;G1598&amp;"-"&amp;E1598&amp;"-"&amp;H1598</f>
        <v>C2Sigma-11.5-f-1-2</v>
      </c>
      <c r="Q1598" t="str">
        <f>I1598&amp;"-"&amp;K1598&amp;"-"&amp;L1598&amp;"-"&amp;J1598&amp;"-"&amp;M1598</f>
        <v>X2Pi-11.5-e-1-2</v>
      </c>
      <c r="R1598">
        <f>B1598+S1598</f>
        <v>36455.483720657998</v>
      </c>
      <c r="S1598">
        <f>_xlfn.IFNA(VLOOKUP(Q1598,'MARVEL-X'!A$2:I$1400,7,FALSE),VLOOKUP(Q1598,MARVEL!A$2:J$1522,10,FALSE))</f>
        <v>4812.1337206580001</v>
      </c>
      <c r="T1598">
        <f>IF(P1598=P1597,R1598+T1597,R1598)</f>
        <v>36455.483720657998</v>
      </c>
      <c r="U1598">
        <f>IF(P1598=P1597,1+U1597,1)</f>
        <v>1</v>
      </c>
      <c r="V1598" t="str">
        <f t="shared" si="24"/>
        <v/>
      </c>
      <c r="W1598" t="str">
        <f>IF(V1598="","",IF(ABS(V1598-R1598)&gt;W$1,ABS(V1598-R1598),""))</f>
        <v/>
      </c>
      <c r="X1598" t="str">
        <f>Y1598&amp;"-"&amp;Z1598&amp;"-"&amp;AC1598&amp;"-"&amp;AD1598&amp;"-"&amp;AG1598</f>
        <v>11.5-f-C-1-0.5</v>
      </c>
      <c r="Y1598">
        <f>F1598</f>
        <v>11.5</v>
      </c>
      <c r="Z1598" s="2" t="str">
        <f>G1598</f>
        <v>f</v>
      </c>
      <c r="AA1598">
        <f>_xlfn.IFNA(VLOOKUP(X1598,'duo-out'!A$2:Q$5000,5,FALSE),E1598+10*(H1598-1)+1+_xlfn.IFNA(VLOOKUP(D1598,states!A$2:C$10,3,FALSE),1))</f>
        <v>112</v>
      </c>
      <c r="AB1598" t="str">
        <f>IF(V1598="","",V1598)</f>
        <v/>
      </c>
      <c r="AC1598" s="2" t="str">
        <f>_xlfn.IFNA(VLOOKUP(D1598,states!A$2:C$10,2,FALSE),"XX")</f>
        <v>C</v>
      </c>
      <c r="AD1598">
        <f>E1598</f>
        <v>1</v>
      </c>
      <c r="AE1598">
        <f>_xlfn.IFNA(VLOOKUP(D1598,states!A$2:D$10,4,FALSE),0)</f>
        <v>0</v>
      </c>
      <c r="AF1598">
        <v>0.5</v>
      </c>
      <c r="AG1598">
        <f>IF(AE1598=0,AF1598,IF(AE1598=1,IF(F1598=0.5,0.5,IF(H1598=1,0.5,1.5)),IF(F1598=0.5,0.5,IF(H1598=1,2.5,1.5))))</f>
        <v>0.5</v>
      </c>
      <c r="AH1598" s="7">
        <f>IF(AC1598="XX",0,1/C1598^(1/5)*IF(E1598=0,100,1)/(E1598+1)^(1/4))</f>
        <v>1.1602097263419568</v>
      </c>
    </row>
    <row r="1599" spans="1:34">
      <c r="A1599">
        <v>4536</v>
      </c>
      <c r="B1599" s="1">
        <v>31294.26</v>
      </c>
      <c r="C1599" s="6">
        <v>0.2</v>
      </c>
      <c r="D1599" t="s">
        <v>5</v>
      </c>
      <c r="E1599">
        <v>1</v>
      </c>
      <c r="F1599">
        <v>11.5</v>
      </c>
      <c r="G1599" t="s">
        <v>2</v>
      </c>
      <c r="H1599">
        <v>2</v>
      </c>
      <c r="I1599" t="s">
        <v>0</v>
      </c>
      <c r="J1599">
        <v>1</v>
      </c>
      <c r="K1599">
        <v>12.5</v>
      </c>
      <c r="L1599" t="s">
        <v>2</v>
      </c>
      <c r="M1599">
        <v>2</v>
      </c>
      <c r="N1599" t="s">
        <v>4592</v>
      </c>
      <c r="O1599">
        <v>1</v>
      </c>
      <c r="P1599" t="str">
        <f>D1599&amp;"-"&amp;F1599&amp;"-"&amp;G1599&amp;"-"&amp;E1599&amp;"-"&amp;H1599</f>
        <v>C2Sigma-11.5-f-1-2</v>
      </c>
      <c r="Q1599" t="str">
        <f>I1599&amp;"-"&amp;K1599&amp;"-"&amp;L1599&amp;"-"&amp;J1599&amp;"-"&amp;M1599</f>
        <v>X2Pi-12.5-f-1-2</v>
      </c>
      <c r="R1599">
        <f>B1599+S1599</f>
        <v>36455.331435784996</v>
      </c>
      <c r="S1599">
        <f>_xlfn.IFNA(VLOOKUP(Q1599,'MARVEL-X'!A$2:I$1400,7,FALSE),VLOOKUP(Q1599,MARVEL!A$2:J$1522,10,FALSE))</f>
        <v>5161.0714357850002</v>
      </c>
      <c r="T1599">
        <f>IF(P1599=P1598,R1599+T1598,R1599)</f>
        <v>72910.815156442986</v>
      </c>
      <c r="U1599">
        <f>IF(P1599=P1598,1+U1598,1)</f>
        <v>2</v>
      </c>
      <c r="V1599" t="str">
        <f t="shared" si="24"/>
        <v/>
      </c>
      <c r="W1599" t="str">
        <f>IF(V1599="","",IF(ABS(V1599-R1599)&gt;W$1,ABS(V1599-R1599),""))</f>
        <v/>
      </c>
      <c r="X1599" t="str">
        <f>Y1599&amp;"-"&amp;Z1599&amp;"-"&amp;AC1599&amp;"-"&amp;AD1599&amp;"-"&amp;AG1599</f>
        <v>11.5-f-C-1-0.5</v>
      </c>
      <c r="Y1599">
        <f>F1599</f>
        <v>11.5</v>
      </c>
      <c r="Z1599" s="2" t="str">
        <f>G1599</f>
        <v>f</v>
      </c>
      <c r="AA1599">
        <f>_xlfn.IFNA(VLOOKUP(X1599,'duo-out'!A$2:Q$5000,5,FALSE),E1599+10*(H1599-1)+1+_xlfn.IFNA(VLOOKUP(D1599,states!A$2:C$10,3,FALSE),1))</f>
        <v>112</v>
      </c>
      <c r="AB1599" t="str">
        <f>IF(V1599="","",V1599)</f>
        <v/>
      </c>
      <c r="AC1599" s="2" t="str">
        <f>_xlfn.IFNA(VLOOKUP(D1599,states!A$2:C$10,2,FALSE),"XX")</f>
        <v>C</v>
      </c>
      <c r="AD1599">
        <f>E1599</f>
        <v>1</v>
      </c>
      <c r="AE1599">
        <f>_xlfn.IFNA(VLOOKUP(D1599,states!A$2:D$10,4,FALSE),0)</f>
        <v>0</v>
      </c>
      <c r="AF1599">
        <v>0.5</v>
      </c>
      <c r="AG1599">
        <f>IF(AE1599=0,AF1599,IF(AE1599=1,IF(F1599=0.5,0.5,IF(H1599=1,0.5,1.5)),IF(F1599=0.5,0.5,IF(H1599=1,2.5,1.5))))</f>
        <v>0.5</v>
      </c>
      <c r="AH1599" s="7">
        <f>IF(AC1599="XX",0,1/C1599^(1/5)*IF(E1599=0,100,1)/(E1599+1)^(1/4))</f>
        <v>1.1602097263419568</v>
      </c>
    </row>
    <row r="1600" spans="1:34">
      <c r="A1600">
        <v>4612</v>
      </c>
      <c r="B1600" s="1">
        <v>31956.13</v>
      </c>
      <c r="C1600" s="6">
        <v>0.2</v>
      </c>
      <c r="D1600" t="s">
        <v>5</v>
      </c>
      <c r="E1600">
        <v>1</v>
      </c>
      <c r="F1600">
        <v>11.5</v>
      </c>
      <c r="G1600" t="s">
        <v>2</v>
      </c>
      <c r="H1600">
        <v>2</v>
      </c>
      <c r="I1600" t="s">
        <v>0</v>
      </c>
      <c r="J1600">
        <v>1</v>
      </c>
      <c r="K1600">
        <v>10.5</v>
      </c>
      <c r="L1600" t="s">
        <v>2</v>
      </c>
      <c r="M1600">
        <v>2</v>
      </c>
      <c r="N1600" t="s">
        <v>4668</v>
      </c>
      <c r="O1600">
        <v>1</v>
      </c>
      <c r="P1600" t="str">
        <f>D1600&amp;"-"&amp;F1600&amp;"-"&amp;G1600&amp;"-"&amp;E1600&amp;"-"&amp;H1600</f>
        <v>C2Sigma-11.5-f-1-2</v>
      </c>
      <c r="Q1600" t="str">
        <f>I1600&amp;"-"&amp;K1600&amp;"-"&amp;L1600&amp;"-"&amp;J1600&amp;"-"&amp;M1600</f>
        <v>X2Pi-10.5-f-1-2</v>
      </c>
      <c r="R1600">
        <f>B1600+S1600</f>
        <v>36455.325476322003</v>
      </c>
      <c r="S1600">
        <f>_xlfn.IFNA(VLOOKUP(Q1600,'MARVEL-X'!A$2:I$1400,7,FALSE),VLOOKUP(Q1600,MARVEL!A$2:J$1522,10,FALSE))</f>
        <v>4499.1954763220001</v>
      </c>
      <c r="T1600">
        <f>IF(P1600=P1599,R1600+T1599,R1600)</f>
        <v>109366.14063276499</v>
      </c>
      <c r="U1600">
        <f>IF(P1600=P1599,1+U1599,1)</f>
        <v>3</v>
      </c>
      <c r="V1600" t="str">
        <f t="shared" si="24"/>
        <v/>
      </c>
      <c r="W1600" t="str">
        <f>IF(V1600="","",IF(ABS(V1600-R1600)&gt;W$1,ABS(V1600-R1600),""))</f>
        <v/>
      </c>
      <c r="X1600" t="str">
        <f>Y1600&amp;"-"&amp;Z1600&amp;"-"&amp;AC1600&amp;"-"&amp;AD1600&amp;"-"&amp;AG1600</f>
        <v>11.5-f-C-1-0.5</v>
      </c>
      <c r="Y1600">
        <f>F1600</f>
        <v>11.5</v>
      </c>
      <c r="Z1600" s="2" t="str">
        <f>G1600</f>
        <v>f</v>
      </c>
      <c r="AA1600">
        <f>_xlfn.IFNA(VLOOKUP(X1600,'duo-out'!A$2:Q$5000,5,FALSE),E1600+10*(H1600-1)+1+_xlfn.IFNA(VLOOKUP(D1600,states!A$2:C$10,3,FALSE),1))</f>
        <v>112</v>
      </c>
      <c r="AB1600" t="str">
        <f>IF(V1600="","",V1600)</f>
        <v/>
      </c>
      <c r="AC1600" s="2" t="str">
        <f>_xlfn.IFNA(VLOOKUP(D1600,states!A$2:C$10,2,FALSE),"XX")</f>
        <v>C</v>
      </c>
      <c r="AD1600">
        <f>E1600</f>
        <v>1</v>
      </c>
      <c r="AE1600">
        <f>_xlfn.IFNA(VLOOKUP(D1600,states!A$2:D$10,4,FALSE),0)</f>
        <v>0</v>
      </c>
      <c r="AF1600">
        <v>0.5</v>
      </c>
      <c r="AG1600">
        <f>IF(AE1600=0,AF1600,IF(AE1600=1,IF(F1600=0.5,0.5,IF(H1600=1,0.5,1.5)),IF(F1600=0.5,0.5,IF(H1600=1,2.5,1.5))))</f>
        <v>0.5</v>
      </c>
      <c r="AH1600" s="7">
        <f>IF(AC1600="XX",0,1/C1600^(1/5)*IF(E1600=0,100,1)/(E1600+1)^(1/4))</f>
        <v>1.1602097263419568</v>
      </c>
    </row>
    <row r="1601" spans="1:34">
      <c r="A1601">
        <v>4903</v>
      </c>
      <c r="B1601" s="1">
        <v>31294.48</v>
      </c>
      <c r="C1601" s="6">
        <v>0.05</v>
      </c>
      <c r="D1601" t="s">
        <v>5</v>
      </c>
      <c r="E1601">
        <v>1</v>
      </c>
      <c r="F1601">
        <v>11.5</v>
      </c>
      <c r="G1601" t="s">
        <v>2</v>
      </c>
      <c r="H1601">
        <v>2</v>
      </c>
      <c r="I1601" t="s">
        <v>0</v>
      </c>
      <c r="J1601">
        <v>1</v>
      </c>
      <c r="K1601">
        <v>12.5</v>
      </c>
      <c r="L1601" t="s">
        <v>2</v>
      </c>
      <c r="M1601">
        <v>2</v>
      </c>
      <c r="N1601" t="s">
        <v>4959</v>
      </c>
      <c r="O1601">
        <v>1</v>
      </c>
      <c r="P1601" t="str">
        <f>D1601&amp;"-"&amp;F1601&amp;"-"&amp;G1601&amp;"-"&amp;E1601&amp;"-"&amp;H1601</f>
        <v>C2Sigma-11.5-f-1-2</v>
      </c>
      <c r="Q1601" t="str">
        <f>I1601&amp;"-"&amp;K1601&amp;"-"&amp;L1601&amp;"-"&amp;J1601&amp;"-"&amp;M1601</f>
        <v>X2Pi-12.5-f-1-2</v>
      </c>
      <c r="R1601">
        <f>B1601+S1601</f>
        <v>36455.551435784997</v>
      </c>
      <c r="S1601">
        <f>_xlfn.IFNA(VLOOKUP(Q1601,'MARVEL-X'!A$2:I$1400,7,FALSE),VLOOKUP(Q1601,MARVEL!A$2:J$1522,10,FALSE))</f>
        <v>5161.0714357850002</v>
      </c>
      <c r="T1601">
        <f>IF(P1601=P1600,R1601+T1600,R1601)</f>
        <v>145821.69206854998</v>
      </c>
      <c r="U1601">
        <f>IF(P1601=P1600,1+U1600,1)</f>
        <v>4</v>
      </c>
      <c r="V1601" t="str">
        <f t="shared" si="24"/>
        <v/>
      </c>
      <c r="W1601" t="str">
        <f>IF(V1601="","",IF(ABS(V1601-R1601)&gt;W$1,ABS(V1601-R1601),""))</f>
        <v/>
      </c>
      <c r="X1601" t="str">
        <f>Y1601&amp;"-"&amp;Z1601&amp;"-"&amp;AC1601&amp;"-"&amp;AD1601&amp;"-"&amp;AG1601</f>
        <v>11.5-f-C-1-0.5</v>
      </c>
      <c r="Y1601">
        <f>F1601</f>
        <v>11.5</v>
      </c>
      <c r="Z1601" s="2" t="str">
        <f>G1601</f>
        <v>f</v>
      </c>
      <c r="AA1601">
        <f>_xlfn.IFNA(VLOOKUP(X1601,'duo-out'!A$2:Q$5000,5,FALSE),E1601+10*(H1601-1)+1+_xlfn.IFNA(VLOOKUP(D1601,states!A$2:C$10,3,FALSE),1))</f>
        <v>112</v>
      </c>
      <c r="AB1601" t="str">
        <f>IF(V1601="","",V1601)</f>
        <v/>
      </c>
      <c r="AC1601" s="2" t="str">
        <f>_xlfn.IFNA(VLOOKUP(D1601,states!A$2:C$10,2,FALSE),"XX")</f>
        <v>C</v>
      </c>
      <c r="AD1601">
        <f>E1601</f>
        <v>1</v>
      </c>
      <c r="AE1601">
        <f>_xlfn.IFNA(VLOOKUP(D1601,states!A$2:D$10,4,FALSE),0)</f>
        <v>0</v>
      </c>
      <c r="AF1601">
        <v>0.5</v>
      </c>
      <c r="AG1601">
        <f>IF(AE1601=0,AF1601,IF(AE1601=1,IF(F1601=0.5,0.5,IF(H1601=1,0.5,1.5)),IF(F1601=0.5,0.5,IF(H1601=1,2.5,1.5))))</f>
        <v>0.5</v>
      </c>
      <c r="AH1601" s="7">
        <f>IF(AC1601="XX",0,1/C1601^(1/5)*IF(E1601=0,100,1)/(E1601+1)^(1/4))</f>
        <v>1.5309059120638666</v>
      </c>
    </row>
    <row r="1602" spans="1:34">
      <c r="A1602">
        <v>4955</v>
      </c>
      <c r="B1602" s="1">
        <v>31956.341</v>
      </c>
      <c r="C1602" s="6">
        <v>0.05</v>
      </c>
      <c r="D1602" t="s">
        <v>5</v>
      </c>
      <c r="E1602">
        <v>1</v>
      </c>
      <c r="F1602">
        <v>11.5</v>
      </c>
      <c r="G1602" t="s">
        <v>2</v>
      </c>
      <c r="H1602">
        <v>2</v>
      </c>
      <c r="I1602" t="s">
        <v>0</v>
      </c>
      <c r="J1602">
        <v>1</v>
      </c>
      <c r="K1602">
        <v>10.5</v>
      </c>
      <c r="L1602" t="s">
        <v>2</v>
      </c>
      <c r="M1602">
        <v>2</v>
      </c>
      <c r="N1602" t="s">
        <v>5011</v>
      </c>
      <c r="O1602">
        <v>1</v>
      </c>
      <c r="P1602" t="str">
        <f>D1602&amp;"-"&amp;F1602&amp;"-"&amp;G1602&amp;"-"&amp;E1602&amp;"-"&amp;H1602</f>
        <v>C2Sigma-11.5-f-1-2</v>
      </c>
      <c r="Q1602" t="str">
        <f>I1602&amp;"-"&amp;K1602&amp;"-"&amp;L1602&amp;"-"&amp;J1602&amp;"-"&amp;M1602</f>
        <v>X2Pi-10.5-f-1-2</v>
      </c>
      <c r="R1602">
        <f>B1602+S1602</f>
        <v>36455.536476321999</v>
      </c>
      <c r="S1602">
        <f>_xlfn.IFNA(VLOOKUP(Q1602,'MARVEL-X'!A$2:I$1400,7,FALSE),VLOOKUP(Q1602,MARVEL!A$2:J$1522,10,FALSE))</f>
        <v>4499.1954763220001</v>
      </c>
      <c r="T1602">
        <f>IF(P1602=P1601,R1602+T1601,R1602)</f>
        <v>182277.22854487196</v>
      </c>
      <c r="U1602">
        <f>IF(P1602=P1601,1+U1601,1)</f>
        <v>5</v>
      </c>
      <c r="V1602" t="str">
        <f t="shared" si="24"/>
        <v/>
      </c>
      <c r="W1602" t="str">
        <f>IF(V1602="","",IF(ABS(V1602-R1602)&gt;W$1,ABS(V1602-R1602),""))</f>
        <v/>
      </c>
      <c r="X1602" t="str">
        <f>Y1602&amp;"-"&amp;Z1602&amp;"-"&amp;AC1602&amp;"-"&amp;AD1602&amp;"-"&amp;AG1602</f>
        <v>11.5-f-C-1-0.5</v>
      </c>
      <c r="Y1602">
        <f>F1602</f>
        <v>11.5</v>
      </c>
      <c r="Z1602" s="2" t="str">
        <f>G1602</f>
        <v>f</v>
      </c>
      <c r="AA1602">
        <f>_xlfn.IFNA(VLOOKUP(X1602,'duo-out'!A$2:Q$5000,5,FALSE),E1602+10*(H1602-1)+1+_xlfn.IFNA(VLOOKUP(D1602,states!A$2:C$10,3,FALSE),1))</f>
        <v>112</v>
      </c>
      <c r="AB1602" t="str">
        <f>IF(V1602="","",V1602)</f>
        <v/>
      </c>
      <c r="AC1602" s="2" t="str">
        <f>_xlfn.IFNA(VLOOKUP(D1602,states!A$2:C$10,2,FALSE),"XX")</f>
        <v>C</v>
      </c>
      <c r="AD1602">
        <f>E1602</f>
        <v>1</v>
      </c>
      <c r="AE1602">
        <f>_xlfn.IFNA(VLOOKUP(D1602,states!A$2:D$10,4,FALSE),0)</f>
        <v>0</v>
      </c>
      <c r="AF1602">
        <v>0.5</v>
      </c>
      <c r="AG1602">
        <f>IF(AE1602=0,AF1602,IF(AE1602=1,IF(F1602=0.5,0.5,IF(H1602=1,0.5,1.5)),IF(F1602=0.5,0.5,IF(H1602=1,2.5,1.5))))</f>
        <v>0.5</v>
      </c>
      <c r="AH1602" s="7">
        <f>IF(AC1602="XX",0,1/C1602^(1/5)*IF(E1602=0,100,1)/(E1602+1)^(1/4))</f>
        <v>1.5309059120638666</v>
      </c>
    </row>
    <row r="1603" spans="1:34">
      <c r="A1603">
        <v>4930</v>
      </c>
      <c r="B1603" s="1">
        <v>31643.363000000001</v>
      </c>
      <c r="C1603" s="6">
        <v>0.05</v>
      </c>
      <c r="D1603" t="s">
        <v>5</v>
      </c>
      <c r="E1603">
        <v>1</v>
      </c>
      <c r="F1603">
        <v>11.5</v>
      </c>
      <c r="G1603" t="s">
        <v>2</v>
      </c>
      <c r="H1603">
        <v>2</v>
      </c>
      <c r="I1603" t="s">
        <v>0</v>
      </c>
      <c r="J1603">
        <v>1</v>
      </c>
      <c r="K1603">
        <v>11.5</v>
      </c>
      <c r="L1603" t="s">
        <v>1</v>
      </c>
      <c r="M1603">
        <v>2</v>
      </c>
      <c r="N1603" t="s">
        <v>4986</v>
      </c>
      <c r="O1603">
        <v>1</v>
      </c>
      <c r="P1603" t="str">
        <f>D1603&amp;"-"&amp;F1603&amp;"-"&amp;G1603&amp;"-"&amp;E1603&amp;"-"&amp;H1603</f>
        <v>C2Sigma-11.5-f-1-2</v>
      </c>
      <c r="Q1603" t="str">
        <f>I1603&amp;"-"&amp;K1603&amp;"-"&amp;L1603&amp;"-"&amp;J1603&amp;"-"&amp;M1603</f>
        <v>X2Pi-11.5-e-1-2</v>
      </c>
      <c r="R1603">
        <f>B1603+S1603</f>
        <v>36455.496720658004</v>
      </c>
      <c r="S1603">
        <f>_xlfn.IFNA(VLOOKUP(Q1603,'MARVEL-X'!A$2:I$1400,7,FALSE),VLOOKUP(Q1603,MARVEL!A$2:J$1522,10,FALSE))</f>
        <v>4812.1337206580001</v>
      </c>
      <c r="T1603">
        <f>IF(P1603=P1602,R1603+T1602,R1603)</f>
        <v>218732.72526552997</v>
      </c>
      <c r="U1603">
        <f>IF(P1603=P1602,1+U1602,1)</f>
        <v>6</v>
      </c>
      <c r="V1603">
        <f t="shared" ref="V1603:V1666" si="25">IF(P1603=P1604,"",T1603/U1603)</f>
        <v>36455.454210921664</v>
      </c>
      <c r="W1603" t="str">
        <f>IF(V1603="","",IF(ABS(V1603-R1603)&gt;W$1,ABS(V1603-R1603),""))</f>
        <v/>
      </c>
      <c r="X1603" t="str">
        <f>Y1603&amp;"-"&amp;Z1603&amp;"-"&amp;AC1603&amp;"-"&amp;AD1603&amp;"-"&amp;AG1603</f>
        <v>11.5-f-C-1-0.5</v>
      </c>
      <c r="Y1603">
        <f>F1603</f>
        <v>11.5</v>
      </c>
      <c r="Z1603" s="2" t="str">
        <f>G1603</f>
        <v>f</v>
      </c>
      <c r="AA1603">
        <f>_xlfn.IFNA(VLOOKUP(X1603,'duo-out'!A$2:Q$5000,5,FALSE),E1603+10*(H1603-1)+1+_xlfn.IFNA(VLOOKUP(D1603,states!A$2:C$10,3,FALSE),1))</f>
        <v>112</v>
      </c>
      <c r="AB1603">
        <f>IF(V1603="","",V1603)</f>
        <v>36455.454210921664</v>
      </c>
      <c r="AC1603" s="2" t="str">
        <f>_xlfn.IFNA(VLOOKUP(D1603,states!A$2:C$10,2,FALSE),"XX")</f>
        <v>C</v>
      </c>
      <c r="AD1603">
        <f>E1603</f>
        <v>1</v>
      </c>
      <c r="AE1603">
        <f>_xlfn.IFNA(VLOOKUP(D1603,states!A$2:D$10,4,FALSE),0)</f>
        <v>0</v>
      </c>
      <c r="AF1603">
        <v>0.5</v>
      </c>
      <c r="AG1603">
        <f>IF(AE1603=0,AF1603,IF(AE1603=1,IF(F1603=0.5,0.5,IF(H1603=1,0.5,1.5)),IF(F1603=0.5,0.5,IF(H1603=1,2.5,1.5))))</f>
        <v>0.5</v>
      </c>
      <c r="AH1603" s="7">
        <f>IF(AC1603="XX",0,1/C1603^(1/5)*IF(E1603=0,100,1)/(E1603+1)^(1/4))</f>
        <v>1.5309059120638666</v>
      </c>
    </row>
    <row r="1604" spans="1:34">
      <c r="A1604">
        <v>4999</v>
      </c>
      <c r="B1604" s="1">
        <v>31337.539000000001</v>
      </c>
      <c r="C1604" s="6">
        <v>0.05</v>
      </c>
      <c r="D1604" t="s">
        <v>5</v>
      </c>
      <c r="E1604">
        <v>2</v>
      </c>
      <c r="F1604">
        <v>11.5</v>
      </c>
      <c r="G1604" t="s">
        <v>2</v>
      </c>
      <c r="H1604">
        <v>2</v>
      </c>
      <c r="I1604" t="s">
        <v>0</v>
      </c>
      <c r="J1604">
        <v>2</v>
      </c>
      <c r="K1604">
        <v>11.5</v>
      </c>
      <c r="L1604" t="s">
        <v>1</v>
      </c>
      <c r="M1604">
        <v>2</v>
      </c>
      <c r="N1604" t="s">
        <v>5055</v>
      </c>
      <c r="O1604">
        <v>1</v>
      </c>
      <c r="P1604" t="str">
        <f>D1604&amp;"-"&amp;F1604&amp;"-"&amp;G1604&amp;"-"&amp;E1604&amp;"-"&amp;H1604</f>
        <v>C2Sigma-11.5-f-2-2</v>
      </c>
      <c r="Q1604" t="str">
        <f>I1604&amp;"-"&amp;K1604&amp;"-"&amp;L1604&amp;"-"&amp;J1604&amp;"-"&amp;M1604</f>
        <v>X2Pi-11.5-e-2-2</v>
      </c>
      <c r="R1604">
        <f>B1604+S1604</f>
        <v>38675.191276518999</v>
      </c>
      <c r="S1604">
        <f>_xlfn.IFNA(VLOOKUP(Q1604,'MARVEL-X'!A$2:I$1400,7,FALSE),VLOOKUP(Q1604,MARVEL!A$2:J$1522,10,FALSE))</f>
        <v>7337.6522765190002</v>
      </c>
      <c r="T1604">
        <f>IF(P1604=P1603,R1604+T1603,R1604)</f>
        <v>38675.191276518999</v>
      </c>
      <c r="U1604">
        <f>IF(P1604=P1603,1+U1603,1)</f>
        <v>1</v>
      </c>
      <c r="V1604" t="str">
        <f t="shared" si="25"/>
        <v/>
      </c>
      <c r="W1604" t="str">
        <f>IF(V1604="","",IF(ABS(V1604-R1604)&gt;W$1,ABS(V1604-R1604),""))</f>
        <v/>
      </c>
      <c r="X1604" t="str">
        <f>Y1604&amp;"-"&amp;Z1604&amp;"-"&amp;AC1604&amp;"-"&amp;AD1604&amp;"-"&amp;AG1604</f>
        <v>11.5-f-C-2-0.5</v>
      </c>
      <c r="Y1604">
        <f>F1604</f>
        <v>11.5</v>
      </c>
      <c r="Z1604" s="2" t="str">
        <f>G1604</f>
        <v>f</v>
      </c>
      <c r="AA1604">
        <f>_xlfn.IFNA(VLOOKUP(X1604,'duo-out'!A$2:Q$5000,5,FALSE),E1604+10*(H1604-1)+1+_xlfn.IFNA(VLOOKUP(D1604,states!A$2:C$10,3,FALSE),1))</f>
        <v>113</v>
      </c>
      <c r="AB1604" t="str">
        <f>IF(V1604="","",V1604)</f>
        <v/>
      </c>
      <c r="AC1604" s="2" t="str">
        <f>_xlfn.IFNA(VLOOKUP(D1604,states!A$2:C$10,2,FALSE),"XX")</f>
        <v>C</v>
      </c>
      <c r="AD1604">
        <f>E1604</f>
        <v>2</v>
      </c>
      <c r="AE1604">
        <f>_xlfn.IFNA(VLOOKUP(D1604,states!A$2:D$10,4,FALSE),0)</f>
        <v>0</v>
      </c>
      <c r="AF1604">
        <v>0.5</v>
      </c>
      <c r="AG1604">
        <f>IF(AE1604=0,AF1604,IF(AE1604=1,IF(F1604=0.5,0.5,IF(H1604=1,0.5,1.5)),IF(F1604=0.5,0.5,IF(H1604=1,2.5,1.5))))</f>
        <v>0.5</v>
      </c>
      <c r="AH1604" s="7">
        <f>IF(AC1604="XX",0,1/C1604^(1/5)*IF(E1604=0,100,1)/(E1604+1)^(1/4))</f>
        <v>1.3833296494790666</v>
      </c>
    </row>
    <row r="1605" spans="1:34">
      <c r="A1605">
        <v>4977</v>
      </c>
      <c r="B1605" s="1">
        <v>31002.324000000001</v>
      </c>
      <c r="C1605" s="6">
        <v>0.05</v>
      </c>
      <c r="D1605" t="s">
        <v>5</v>
      </c>
      <c r="E1605">
        <v>2</v>
      </c>
      <c r="F1605">
        <v>11.5</v>
      </c>
      <c r="G1605" t="s">
        <v>2</v>
      </c>
      <c r="H1605">
        <v>2</v>
      </c>
      <c r="I1605" t="s">
        <v>0</v>
      </c>
      <c r="J1605">
        <v>2</v>
      </c>
      <c r="K1605">
        <v>12.5</v>
      </c>
      <c r="L1605" t="s">
        <v>2</v>
      </c>
      <c r="M1605">
        <v>2</v>
      </c>
      <c r="N1605" t="s">
        <v>5033</v>
      </c>
      <c r="O1605">
        <v>1</v>
      </c>
      <c r="P1605" t="str">
        <f>D1605&amp;"-"&amp;F1605&amp;"-"&amp;G1605&amp;"-"&amp;E1605&amp;"-"&amp;H1605</f>
        <v>C2Sigma-11.5-f-2-2</v>
      </c>
      <c r="Q1605" t="str">
        <f>I1605&amp;"-"&amp;K1605&amp;"-"&amp;L1605&amp;"-"&amp;J1605&amp;"-"&amp;M1605</f>
        <v>X2Pi-12.5-f-2-2</v>
      </c>
      <c r="R1605">
        <f>B1605+S1605</f>
        <v>38675.163611404998</v>
      </c>
      <c r="S1605">
        <f>_xlfn.IFNA(VLOOKUP(Q1605,'MARVEL-X'!A$2:I$1400,7,FALSE),VLOOKUP(Q1605,MARVEL!A$2:J$1522,10,FALSE))</f>
        <v>7672.8396114050001</v>
      </c>
      <c r="T1605">
        <f>IF(P1605=P1604,R1605+T1604,R1605)</f>
        <v>77350.354887923997</v>
      </c>
      <c r="U1605">
        <f>IF(P1605=P1604,1+U1604,1)</f>
        <v>2</v>
      </c>
      <c r="V1605" t="str">
        <f t="shared" si="25"/>
        <v/>
      </c>
      <c r="W1605" t="str">
        <f>IF(V1605="","",IF(ABS(V1605-R1605)&gt;W$1,ABS(V1605-R1605),""))</f>
        <v/>
      </c>
      <c r="X1605" t="str">
        <f>Y1605&amp;"-"&amp;Z1605&amp;"-"&amp;AC1605&amp;"-"&amp;AD1605&amp;"-"&amp;AG1605</f>
        <v>11.5-f-C-2-0.5</v>
      </c>
      <c r="Y1605">
        <f>F1605</f>
        <v>11.5</v>
      </c>
      <c r="Z1605" s="2" t="str">
        <f>G1605</f>
        <v>f</v>
      </c>
      <c r="AA1605">
        <f>_xlfn.IFNA(VLOOKUP(X1605,'duo-out'!A$2:Q$5000,5,FALSE),E1605+10*(H1605-1)+1+_xlfn.IFNA(VLOOKUP(D1605,states!A$2:C$10,3,FALSE),1))</f>
        <v>113</v>
      </c>
      <c r="AB1605" t="str">
        <f>IF(V1605="","",V1605)</f>
        <v/>
      </c>
      <c r="AC1605" s="2" t="str">
        <f>_xlfn.IFNA(VLOOKUP(D1605,states!A$2:C$10,2,FALSE),"XX")</f>
        <v>C</v>
      </c>
      <c r="AD1605">
        <f>E1605</f>
        <v>2</v>
      </c>
      <c r="AE1605">
        <f>_xlfn.IFNA(VLOOKUP(D1605,states!A$2:D$10,4,FALSE),0)</f>
        <v>0</v>
      </c>
      <c r="AF1605">
        <v>0.5</v>
      </c>
      <c r="AG1605">
        <f>IF(AE1605=0,AF1605,IF(AE1605=1,IF(F1605=0.5,0.5,IF(H1605=1,0.5,1.5)),IF(F1605=0.5,0.5,IF(H1605=1,2.5,1.5))))</f>
        <v>0.5</v>
      </c>
      <c r="AH1605" s="7">
        <f>IF(AC1605="XX",0,1/C1605^(1/5)*IF(E1605=0,100,1)/(E1605+1)^(1/4))</f>
        <v>1.3833296494790666</v>
      </c>
    </row>
    <row r="1606" spans="1:34">
      <c r="A1606">
        <v>6348</v>
      </c>
      <c r="B1606" s="1">
        <v>31002.36</v>
      </c>
      <c r="C1606" s="6">
        <v>0.5</v>
      </c>
      <c r="D1606" t="s">
        <v>5</v>
      </c>
      <c r="E1606">
        <v>2</v>
      </c>
      <c r="F1606">
        <v>11.5</v>
      </c>
      <c r="G1606" t="s">
        <v>2</v>
      </c>
      <c r="H1606">
        <v>2</v>
      </c>
      <c r="I1606" t="s">
        <v>0</v>
      </c>
      <c r="J1606">
        <v>2</v>
      </c>
      <c r="K1606">
        <v>12.5</v>
      </c>
      <c r="L1606" t="s">
        <v>2</v>
      </c>
      <c r="M1606">
        <v>2</v>
      </c>
      <c r="N1606" t="s">
        <v>6404</v>
      </c>
      <c r="O1606">
        <v>1</v>
      </c>
      <c r="P1606" t="str">
        <f>D1606&amp;"-"&amp;F1606&amp;"-"&amp;G1606&amp;"-"&amp;E1606&amp;"-"&amp;H1606</f>
        <v>C2Sigma-11.5-f-2-2</v>
      </c>
      <c r="Q1606" t="str">
        <f>I1606&amp;"-"&amp;K1606&amp;"-"&amp;L1606&amp;"-"&amp;J1606&amp;"-"&amp;M1606</f>
        <v>X2Pi-12.5-f-2-2</v>
      </c>
      <c r="R1606">
        <f>B1606+S1606</f>
        <v>38675.199611404998</v>
      </c>
      <c r="S1606">
        <f>_xlfn.IFNA(VLOOKUP(Q1606,'MARVEL-X'!A$2:I$1400,7,FALSE),VLOOKUP(Q1606,MARVEL!A$2:J$1522,10,FALSE))</f>
        <v>7672.8396114050001</v>
      </c>
      <c r="T1606">
        <f>IF(P1606=P1605,R1606+T1605,R1606)</f>
        <v>116025.554499329</v>
      </c>
      <c r="U1606">
        <f>IF(P1606=P1605,1+U1605,1)</f>
        <v>3</v>
      </c>
      <c r="V1606">
        <f t="shared" si="25"/>
        <v>38675.184833109663</v>
      </c>
      <c r="W1606" t="str">
        <f>IF(V1606="","",IF(ABS(V1606-R1606)&gt;W$1,ABS(V1606-R1606),""))</f>
        <v/>
      </c>
      <c r="X1606" t="str">
        <f>Y1606&amp;"-"&amp;Z1606&amp;"-"&amp;AC1606&amp;"-"&amp;AD1606&amp;"-"&amp;AG1606</f>
        <v>11.5-f-C-2-0.5</v>
      </c>
      <c r="Y1606">
        <f>F1606</f>
        <v>11.5</v>
      </c>
      <c r="Z1606" s="2" t="str">
        <f>G1606</f>
        <v>f</v>
      </c>
      <c r="AA1606">
        <f>_xlfn.IFNA(VLOOKUP(X1606,'duo-out'!A$2:Q$5000,5,FALSE),E1606+10*(H1606-1)+1+_xlfn.IFNA(VLOOKUP(D1606,states!A$2:C$10,3,FALSE),1))</f>
        <v>113</v>
      </c>
      <c r="AB1606">
        <f>IF(V1606="","",V1606)</f>
        <v>38675.184833109663</v>
      </c>
      <c r="AC1606" s="2" t="str">
        <f>_xlfn.IFNA(VLOOKUP(D1606,states!A$2:C$10,2,FALSE),"XX")</f>
        <v>C</v>
      </c>
      <c r="AD1606">
        <f>E1606</f>
        <v>2</v>
      </c>
      <c r="AE1606">
        <f>_xlfn.IFNA(VLOOKUP(D1606,states!A$2:D$10,4,FALSE),0)</f>
        <v>0</v>
      </c>
      <c r="AF1606">
        <v>0.5</v>
      </c>
      <c r="AG1606">
        <f>IF(AE1606=0,AF1606,IF(AE1606=1,IF(F1606=0.5,0.5,IF(H1606=1,0.5,1.5)),IF(F1606=0.5,0.5,IF(H1606=1,2.5,1.5))))</f>
        <v>0.5</v>
      </c>
      <c r="AH1606" s="7">
        <f>IF(AC1606="XX",0,1/C1606^(1/5)*IF(E1606=0,100,1)/(E1606+1)^(1/4))</f>
        <v>0.87282200217602857</v>
      </c>
    </row>
    <row r="1607" spans="1:34">
      <c r="A1607">
        <v>4789</v>
      </c>
      <c r="B1607" s="1">
        <v>32126.312999999998</v>
      </c>
      <c r="C1607" s="6">
        <v>0.02</v>
      </c>
      <c r="D1607" t="s">
        <v>5</v>
      </c>
      <c r="E1607">
        <v>0</v>
      </c>
      <c r="F1607">
        <v>12.5</v>
      </c>
      <c r="G1607" t="s">
        <v>1</v>
      </c>
      <c r="H1607">
        <v>1</v>
      </c>
      <c r="I1607" t="s">
        <v>0</v>
      </c>
      <c r="J1607">
        <v>0</v>
      </c>
      <c r="K1607">
        <v>11.5</v>
      </c>
      <c r="L1607" t="s">
        <v>1</v>
      </c>
      <c r="M1607">
        <v>1</v>
      </c>
      <c r="N1607" t="s">
        <v>4845</v>
      </c>
      <c r="O1607">
        <v>1</v>
      </c>
      <c r="P1607" t="str">
        <f>D1607&amp;"-"&amp;F1607&amp;"-"&amp;G1607&amp;"-"&amp;E1607&amp;"-"&amp;H1607</f>
        <v>C2Sigma-12.5-e-0-1</v>
      </c>
      <c r="Q1607" t="str">
        <f>I1607&amp;"-"&amp;K1607&amp;"-"&amp;L1607&amp;"-"&amp;J1607&amp;"-"&amp;M1607</f>
        <v>X2Pi-11.5-e-0-1</v>
      </c>
      <c r="R1607">
        <f>B1607+S1607</f>
        <v>33962.979332071998</v>
      </c>
      <c r="S1607">
        <f>_xlfn.IFNA(VLOOKUP(Q1607,'MARVEL-X'!A$2:I$1400,7,FALSE),VLOOKUP(Q1607,MARVEL!A$2:J$1522,10,FALSE))</f>
        <v>1836.6663320719999</v>
      </c>
      <c r="T1607">
        <f>IF(P1607=P1606,R1607+T1606,R1607)</f>
        <v>33962.979332071998</v>
      </c>
      <c r="U1607">
        <f>IF(P1607=P1606,1+U1606,1)</f>
        <v>1</v>
      </c>
      <c r="V1607" t="str">
        <f t="shared" si="25"/>
        <v/>
      </c>
      <c r="W1607" t="str">
        <f>IF(V1607="","",IF(ABS(V1607-R1607)&gt;W$1,ABS(V1607-R1607),""))</f>
        <v/>
      </c>
      <c r="X1607" t="str">
        <f>Y1607&amp;"-"&amp;Z1607&amp;"-"&amp;AC1607&amp;"-"&amp;AD1607&amp;"-"&amp;AG1607</f>
        <v>12.5-e-C-0-0.5</v>
      </c>
      <c r="Y1607">
        <f>F1607</f>
        <v>12.5</v>
      </c>
      <c r="Z1607" s="2" t="str">
        <f>G1607</f>
        <v>e</v>
      </c>
      <c r="AA1607">
        <f>_xlfn.IFNA(VLOOKUP(X1607,'duo-out'!A$2:Q$5000,5,FALSE),E1607+10*(H1607-1)+1+_xlfn.IFNA(VLOOKUP(D1607,states!A$2:C$10,3,FALSE),1))</f>
        <v>101</v>
      </c>
      <c r="AB1607" t="str">
        <f>IF(V1607="","",V1607)</f>
        <v/>
      </c>
      <c r="AC1607" s="2" t="str">
        <f>_xlfn.IFNA(VLOOKUP(D1607,states!A$2:C$10,2,FALSE),"XX")</f>
        <v>C</v>
      </c>
      <c r="AD1607">
        <f>E1607</f>
        <v>0</v>
      </c>
      <c r="AE1607">
        <f>_xlfn.IFNA(VLOOKUP(D1607,states!A$2:D$10,4,FALSE),0)</f>
        <v>0</v>
      </c>
      <c r="AF1607">
        <v>0.5</v>
      </c>
      <c r="AG1607">
        <f>IF(AE1607=0,AF1607,IF(AE1607=1,IF(F1607=0.5,0.5,IF(H1607=1,0.5,1.5)),IF(F1607=0.5,0.5,IF(H1607=1,2.5,1.5))))</f>
        <v>0.5</v>
      </c>
      <c r="AH1607" s="7">
        <f>IF(AC1607="XX",0,1/C1607^(1/5)*IF(E1607=0,100,1)/(E1607+1)^(1/4))</f>
        <v>218.67241478865563</v>
      </c>
    </row>
    <row r="1608" spans="1:34">
      <c r="A1608">
        <v>4766</v>
      </c>
      <c r="B1608" s="1">
        <v>31438.433000000001</v>
      </c>
      <c r="C1608" s="6">
        <v>5.704E-2</v>
      </c>
      <c r="D1608" t="s">
        <v>5</v>
      </c>
      <c r="E1608">
        <v>0</v>
      </c>
      <c r="F1608">
        <v>12.5</v>
      </c>
      <c r="G1608" t="s">
        <v>1</v>
      </c>
      <c r="H1608">
        <v>1</v>
      </c>
      <c r="I1608" t="s">
        <v>0</v>
      </c>
      <c r="J1608">
        <v>0</v>
      </c>
      <c r="K1608">
        <v>13.5</v>
      </c>
      <c r="L1608" t="s">
        <v>1</v>
      </c>
      <c r="M1608">
        <v>1</v>
      </c>
      <c r="N1608" t="s">
        <v>4822</v>
      </c>
      <c r="O1608">
        <v>1</v>
      </c>
      <c r="P1608" t="str">
        <f>D1608&amp;"-"&amp;F1608&amp;"-"&amp;G1608&amp;"-"&amp;E1608&amp;"-"&amp;H1608</f>
        <v>C2Sigma-12.5-e-0-1</v>
      </c>
      <c r="Q1608" t="str">
        <f>I1608&amp;"-"&amp;K1608&amp;"-"&amp;L1608&amp;"-"&amp;J1608&amp;"-"&amp;M1608</f>
        <v>X2Pi-13.5-e-0-1</v>
      </c>
      <c r="R1608">
        <f>B1608+S1608</f>
        <v>33962.919864802003</v>
      </c>
      <c r="S1608">
        <f>_xlfn.IFNA(VLOOKUP(Q1608,'MARVEL-X'!A$2:I$1400,7,FALSE),VLOOKUP(Q1608,MARVEL!A$2:J$1522,10,FALSE))</f>
        <v>2524.4868648020001</v>
      </c>
      <c r="T1608">
        <f>IF(P1608=P1607,R1608+T1607,R1608)</f>
        <v>67925.899196874001</v>
      </c>
      <c r="U1608">
        <f>IF(P1608=P1607,1+U1607,1)</f>
        <v>2</v>
      </c>
      <c r="V1608" t="str">
        <f t="shared" si="25"/>
        <v/>
      </c>
      <c r="W1608" t="str">
        <f>IF(V1608="","",IF(ABS(V1608-R1608)&gt;W$1,ABS(V1608-R1608),""))</f>
        <v/>
      </c>
      <c r="X1608" t="str">
        <f>Y1608&amp;"-"&amp;Z1608&amp;"-"&amp;AC1608&amp;"-"&amp;AD1608&amp;"-"&amp;AG1608</f>
        <v>12.5-e-C-0-0.5</v>
      </c>
      <c r="Y1608">
        <f>F1608</f>
        <v>12.5</v>
      </c>
      <c r="Z1608" s="2" t="str">
        <f>G1608</f>
        <v>e</v>
      </c>
      <c r="AA1608">
        <f>_xlfn.IFNA(VLOOKUP(X1608,'duo-out'!A$2:Q$5000,5,FALSE),E1608+10*(H1608-1)+1+_xlfn.IFNA(VLOOKUP(D1608,states!A$2:C$10,3,FALSE),1))</f>
        <v>101</v>
      </c>
      <c r="AB1608" t="str">
        <f>IF(V1608="","",V1608)</f>
        <v/>
      </c>
      <c r="AC1608" s="2" t="str">
        <f>_xlfn.IFNA(VLOOKUP(D1608,states!A$2:C$10,2,FALSE),"XX")</f>
        <v>C</v>
      </c>
      <c r="AD1608">
        <f>E1608</f>
        <v>0</v>
      </c>
      <c r="AE1608">
        <f>_xlfn.IFNA(VLOOKUP(D1608,states!A$2:D$10,4,FALSE),0)</f>
        <v>0</v>
      </c>
      <c r="AF1608">
        <v>0.5</v>
      </c>
      <c r="AG1608">
        <f>IF(AE1608=0,AF1608,IF(AE1608=1,IF(F1608=0.5,0.5,IF(H1608=1,0.5,1.5)),IF(F1608=0.5,0.5,IF(H1608=1,2.5,1.5))))</f>
        <v>0.5</v>
      </c>
      <c r="AH1608" s="7">
        <f>IF(AC1608="XX",0,1/C1608^(1/5)*IF(E1608=0,100,1)/(E1608+1)^(1/4))</f>
        <v>177.32260248914065</v>
      </c>
    </row>
    <row r="1609" spans="1:34">
      <c r="A1609">
        <v>79</v>
      </c>
      <c r="B1609" s="1">
        <v>32126.560000000001</v>
      </c>
      <c r="C1609" s="6">
        <v>0.2</v>
      </c>
      <c r="D1609" t="s">
        <v>5</v>
      </c>
      <c r="E1609">
        <v>0</v>
      </c>
      <c r="F1609">
        <v>12.5</v>
      </c>
      <c r="G1609" t="s">
        <v>1</v>
      </c>
      <c r="H1609">
        <v>1</v>
      </c>
      <c r="I1609" t="s">
        <v>0</v>
      </c>
      <c r="J1609">
        <v>0</v>
      </c>
      <c r="K1609">
        <v>11.5</v>
      </c>
      <c r="L1609" t="s">
        <v>1</v>
      </c>
      <c r="M1609">
        <v>1</v>
      </c>
      <c r="N1609" t="s">
        <v>134</v>
      </c>
      <c r="O1609">
        <v>-1</v>
      </c>
      <c r="P1609" t="str">
        <f>D1609&amp;"-"&amp;F1609&amp;"-"&amp;G1609&amp;"-"&amp;E1609&amp;"-"&amp;H1609</f>
        <v>C2Sigma-12.5-e-0-1</v>
      </c>
      <c r="Q1609" t="str">
        <f>I1609&amp;"-"&amp;K1609&amp;"-"&amp;L1609&amp;"-"&amp;J1609&amp;"-"&amp;M1609</f>
        <v>X2Pi-11.5-e-0-1</v>
      </c>
      <c r="R1609">
        <f>B1609+S1609</f>
        <v>33963.226332072001</v>
      </c>
      <c r="S1609">
        <f>_xlfn.IFNA(VLOOKUP(Q1609,'MARVEL-X'!A$2:I$1400,7,FALSE),VLOOKUP(Q1609,MARVEL!A$2:J$1522,10,FALSE))</f>
        <v>1836.6663320719999</v>
      </c>
      <c r="T1609">
        <f>IF(P1609=P1608,R1609+T1608,R1609)</f>
        <v>101889.125528946</v>
      </c>
      <c r="U1609">
        <f>IF(P1609=P1608,1+U1608,1)</f>
        <v>3</v>
      </c>
      <c r="V1609" t="str">
        <f t="shared" si="25"/>
        <v/>
      </c>
      <c r="W1609" t="str">
        <f>IF(V1609="","",IF(ABS(V1609-R1609)&gt;W$1,ABS(V1609-R1609),""))</f>
        <v/>
      </c>
      <c r="X1609" t="str">
        <f>Y1609&amp;"-"&amp;Z1609&amp;"-"&amp;AC1609&amp;"-"&amp;AD1609&amp;"-"&amp;AG1609</f>
        <v>12.5-e-C-0-0.5</v>
      </c>
      <c r="Y1609">
        <f>F1609</f>
        <v>12.5</v>
      </c>
      <c r="Z1609" s="2" t="str">
        <f>G1609</f>
        <v>e</v>
      </c>
      <c r="AA1609">
        <f>_xlfn.IFNA(VLOOKUP(X1609,'duo-out'!A$2:Q$5000,5,FALSE),E1609+10*(H1609-1)+1+_xlfn.IFNA(VLOOKUP(D1609,states!A$2:C$10,3,FALSE),1))</f>
        <v>101</v>
      </c>
      <c r="AB1609" t="str">
        <f>IF(V1609="","",V1609)</f>
        <v/>
      </c>
      <c r="AC1609" s="2" t="str">
        <f>_xlfn.IFNA(VLOOKUP(D1609,states!A$2:C$10,2,FALSE),"XX")</f>
        <v>C</v>
      </c>
      <c r="AD1609">
        <f>E1609</f>
        <v>0</v>
      </c>
      <c r="AE1609">
        <f>_xlfn.IFNA(VLOOKUP(D1609,states!A$2:D$10,4,FALSE),0)</f>
        <v>0</v>
      </c>
      <c r="AF1609">
        <v>0.5</v>
      </c>
      <c r="AG1609">
        <f>IF(AE1609=0,AF1609,IF(AE1609=1,IF(F1609=0.5,0.5,IF(H1609=1,0.5,1.5)),IF(F1609=0.5,0.5,IF(H1609=1,2.5,1.5))))</f>
        <v>0.5</v>
      </c>
      <c r="AH1609" s="7">
        <f>IF(AC1609="XX",0,1/C1609^(1/5)*IF(E1609=0,100,1)/(E1609+1)^(1/4))</f>
        <v>137.97296614612148</v>
      </c>
    </row>
    <row r="1610" spans="1:34">
      <c r="A1610">
        <v>68</v>
      </c>
      <c r="B1610" s="1">
        <v>31800.5</v>
      </c>
      <c r="C1610" s="6">
        <v>0.2</v>
      </c>
      <c r="D1610" t="s">
        <v>5</v>
      </c>
      <c r="E1610">
        <v>0</v>
      </c>
      <c r="F1610">
        <v>12.5</v>
      </c>
      <c r="G1610" t="s">
        <v>1</v>
      </c>
      <c r="H1610">
        <v>1</v>
      </c>
      <c r="I1610" t="s">
        <v>0</v>
      </c>
      <c r="J1610">
        <v>0</v>
      </c>
      <c r="K1610">
        <v>12.5</v>
      </c>
      <c r="L1610" t="s">
        <v>2</v>
      </c>
      <c r="M1610">
        <v>1</v>
      </c>
      <c r="N1610" t="s">
        <v>123</v>
      </c>
      <c r="O1610">
        <v>-1</v>
      </c>
      <c r="P1610" t="str">
        <f>D1610&amp;"-"&amp;F1610&amp;"-"&amp;G1610&amp;"-"&amp;E1610&amp;"-"&amp;H1610</f>
        <v>C2Sigma-12.5-e-0-1</v>
      </c>
      <c r="Q1610" t="str">
        <f>I1610&amp;"-"&amp;K1610&amp;"-"&amp;L1610&amp;"-"&amp;J1610&amp;"-"&amp;M1610</f>
        <v>X2Pi-12.5-f-0-1</v>
      </c>
      <c r="R1610">
        <f>B1610+S1610</f>
        <v>33962.741202835998</v>
      </c>
      <c r="S1610">
        <f>_xlfn.IFNA(VLOOKUP(Q1610,'MARVEL-X'!A$2:I$1400,7,FALSE),VLOOKUP(Q1610,MARVEL!A$2:J$1522,10,FALSE))</f>
        <v>2162.241202836</v>
      </c>
      <c r="T1610">
        <f>IF(P1610=P1609,R1610+T1609,R1610)</f>
        <v>135851.86673178198</v>
      </c>
      <c r="U1610">
        <f>IF(P1610=P1609,1+U1609,1)</f>
        <v>4</v>
      </c>
      <c r="V1610" t="str">
        <f t="shared" si="25"/>
        <v/>
      </c>
      <c r="W1610" t="str">
        <f>IF(V1610="","",IF(ABS(V1610-R1610)&gt;W$1,ABS(V1610-R1610),""))</f>
        <v/>
      </c>
      <c r="X1610" t="str">
        <f>Y1610&amp;"-"&amp;Z1610&amp;"-"&amp;AC1610&amp;"-"&amp;AD1610&amp;"-"&amp;AG1610</f>
        <v>12.5-e-C-0-0.5</v>
      </c>
      <c r="Y1610">
        <f>F1610</f>
        <v>12.5</v>
      </c>
      <c r="Z1610" s="2" t="str">
        <f>G1610</f>
        <v>e</v>
      </c>
      <c r="AA1610">
        <f>_xlfn.IFNA(VLOOKUP(X1610,'duo-out'!A$2:Q$5000,5,FALSE),E1610+10*(H1610-1)+1+_xlfn.IFNA(VLOOKUP(D1610,states!A$2:C$10,3,FALSE),1))</f>
        <v>101</v>
      </c>
      <c r="AB1610" t="str">
        <f>IF(V1610="","",V1610)</f>
        <v/>
      </c>
      <c r="AC1610" s="2" t="str">
        <f>_xlfn.IFNA(VLOOKUP(D1610,states!A$2:C$10,2,FALSE),"XX")</f>
        <v>C</v>
      </c>
      <c r="AD1610">
        <f>E1610</f>
        <v>0</v>
      </c>
      <c r="AE1610">
        <f>_xlfn.IFNA(VLOOKUP(D1610,states!A$2:D$10,4,FALSE),0)</f>
        <v>0</v>
      </c>
      <c r="AF1610">
        <v>0.5</v>
      </c>
      <c r="AG1610">
        <f>IF(AE1610=0,AF1610,IF(AE1610=1,IF(F1610=0.5,0.5,IF(H1610=1,0.5,1.5)),IF(F1610=0.5,0.5,IF(H1610=1,2.5,1.5))))</f>
        <v>0.5</v>
      </c>
      <c r="AH1610" s="7">
        <f>IF(AC1610="XX",0,1/C1610^(1/5)*IF(E1610=0,100,1)/(E1610+1)^(1/4))</f>
        <v>137.97296614612148</v>
      </c>
    </row>
    <row r="1611" spans="1:34">
      <c r="A1611">
        <v>4721</v>
      </c>
      <c r="B1611" s="1">
        <v>31438.33</v>
      </c>
      <c r="C1611" s="6">
        <v>0.2</v>
      </c>
      <c r="D1611" t="s">
        <v>5</v>
      </c>
      <c r="E1611">
        <v>0</v>
      </c>
      <c r="F1611">
        <v>12.5</v>
      </c>
      <c r="G1611" t="s">
        <v>1</v>
      </c>
      <c r="H1611">
        <v>1</v>
      </c>
      <c r="I1611" t="s">
        <v>0</v>
      </c>
      <c r="J1611">
        <v>0</v>
      </c>
      <c r="K1611">
        <v>13.5</v>
      </c>
      <c r="L1611" t="s">
        <v>1</v>
      </c>
      <c r="M1611">
        <v>1</v>
      </c>
      <c r="N1611" t="s">
        <v>4777</v>
      </c>
      <c r="O1611">
        <v>1</v>
      </c>
      <c r="P1611" t="str">
        <f>D1611&amp;"-"&amp;F1611&amp;"-"&amp;G1611&amp;"-"&amp;E1611&amp;"-"&amp;H1611</f>
        <v>C2Sigma-12.5-e-0-1</v>
      </c>
      <c r="Q1611" t="str">
        <f>I1611&amp;"-"&amp;K1611&amp;"-"&amp;L1611&amp;"-"&amp;J1611&amp;"-"&amp;M1611</f>
        <v>X2Pi-13.5-e-0-1</v>
      </c>
      <c r="R1611">
        <f>B1611+S1611</f>
        <v>33962.816864802</v>
      </c>
      <c r="S1611">
        <f>_xlfn.IFNA(VLOOKUP(Q1611,'MARVEL-X'!A$2:I$1400,7,FALSE),VLOOKUP(Q1611,MARVEL!A$2:J$1522,10,FALSE))</f>
        <v>2524.4868648020001</v>
      </c>
      <c r="T1611">
        <f>IF(P1611=P1610,R1611+T1610,R1611)</f>
        <v>169814.68359658399</v>
      </c>
      <c r="U1611">
        <f>IF(P1611=P1610,1+U1610,1)</f>
        <v>5</v>
      </c>
      <c r="V1611" t="str">
        <f t="shared" si="25"/>
        <v/>
      </c>
      <c r="W1611" t="str">
        <f>IF(V1611="","",IF(ABS(V1611-R1611)&gt;W$1,ABS(V1611-R1611),""))</f>
        <v/>
      </c>
      <c r="X1611" t="str">
        <f>Y1611&amp;"-"&amp;Z1611&amp;"-"&amp;AC1611&amp;"-"&amp;AD1611&amp;"-"&amp;AG1611</f>
        <v>12.5-e-C-0-0.5</v>
      </c>
      <c r="Y1611">
        <f>F1611</f>
        <v>12.5</v>
      </c>
      <c r="Z1611" s="2" t="str">
        <f>G1611</f>
        <v>e</v>
      </c>
      <c r="AA1611">
        <f>_xlfn.IFNA(VLOOKUP(X1611,'duo-out'!A$2:Q$5000,5,FALSE),E1611+10*(H1611-1)+1+_xlfn.IFNA(VLOOKUP(D1611,states!A$2:C$10,3,FALSE),1))</f>
        <v>101</v>
      </c>
      <c r="AB1611" t="str">
        <f>IF(V1611="","",V1611)</f>
        <v/>
      </c>
      <c r="AC1611" s="2" t="str">
        <f>_xlfn.IFNA(VLOOKUP(D1611,states!A$2:C$10,2,FALSE),"XX")</f>
        <v>C</v>
      </c>
      <c r="AD1611">
        <f>E1611</f>
        <v>0</v>
      </c>
      <c r="AE1611">
        <f>_xlfn.IFNA(VLOOKUP(D1611,states!A$2:D$10,4,FALSE),0)</f>
        <v>0</v>
      </c>
      <c r="AF1611">
        <v>0.5</v>
      </c>
      <c r="AG1611">
        <f>IF(AE1611=0,AF1611,IF(AE1611=1,IF(F1611=0.5,0.5,IF(H1611=1,0.5,1.5)),IF(F1611=0.5,0.5,IF(H1611=1,2.5,1.5))))</f>
        <v>0.5</v>
      </c>
      <c r="AH1611" s="7">
        <f>IF(AC1611="XX",0,1/C1611^(1/5)*IF(E1611=0,100,1)/(E1611+1)^(1/4))</f>
        <v>137.97296614612148</v>
      </c>
    </row>
    <row r="1612" spans="1:34">
      <c r="A1612">
        <v>4813</v>
      </c>
      <c r="B1612" s="1">
        <v>31438.492999999999</v>
      </c>
      <c r="C1612" s="6">
        <v>0.05</v>
      </c>
      <c r="D1612" t="s">
        <v>5</v>
      </c>
      <c r="E1612">
        <v>0</v>
      </c>
      <c r="F1612">
        <v>12.5</v>
      </c>
      <c r="G1612" t="s">
        <v>1</v>
      </c>
      <c r="H1612">
        <v>1</v>
      </c>
      <c r="I1612" t="s">
        <v>0</v>
      </c>
      <c r="J1612">
        <v>0</v>
      </c>
      <c r="K1612">
        <v>13.5</v>
      </c>
      <c r="L1612" t="s">
        <v>1</v>
      </c>
      <c r="M1612">
        <v>1</v>
      </c>
      <c r="N1612" t="s">
        <v>4869</v>
      </c>
      <c r="O1612">
        <v>1</v>
      </c>
      <c r="P1612" t="str">
        <f>D1612&amp;"-"&amp;F1612&amp;"-"&amp;G1612&amp;"-"&amp;E1612&amp;"-"&amp;H1612</f>
        <v>C2Sigma-12.5-e-0-1</v>
      </c>
      <c r="Q1612" t="str">
        <f>I1612&amp;"-"&amp;K1612&amp;"-"&amp;L1612&amp;"-"&amp;J1612&amp;"-"&amp;M1612</f>
        <v>X2Pi-13.5-e-0-1</v>
      </c>
      <c r="R1612">
        <f>B1612+S1612</f>
        <v>33962.979864802001</v>
      </c>
      <c r="S1612">
        <f>_xlfn.IFNA(VLOOKUP(Q1612,'MARVEL-X'!A$2:I$1400,7,FALSE),VLOOKUP(Q1612,MARVEL!A$2:J$1522,10,FALSE))</f>
        <v>2524.4868648020001</v>
      </c>
      <c r="T1612">
        <f>IF(P1612=P1611,R1612+T1611,R1612)</f>
        <v>203777.66346138599</v>
      </c>
      <c r="U1612">
        <f>IF(P1612=P1611,1+U1611,1)</f>
        <v>6</v>
      </c>
      <c r="V1612" t="str">
        <f t="shared" si="25"/>
        <v/>
      </c>
      <c r="W1612" t="str">
        <f>IF(V1612="","",IF(ABS(V1612-R1612)&gt;W$1,ABS(V1612-R1612),""))</f>
        <v/>
      </c>
      <c r="X1612" t="str">
        <f>Y1612&amp;"-"&amp;Z1612&amp;"-"&amp;AC1612&amp;"-"&amp;AD1612&amp;"-"&amp;AG1612</f>
        <v>12.5-e-C-0-0.5</v>
      </c>
      <c r="Y1612">
        <f>F1612</f>
        <v>12.5</v>
      </c>
      <c r="Z1612" s="2" t="str">
        <f>G1612</f>
        <v>e</v>
      </c>
      <c r="AA1612">
        <f>_xlfn.IFNA(VLOOKUP(X1612,'duo-out'!A$2:Q$5000,5,FALSE),E1612+10*(H1612-1)+1+_xlfn.IFNA(VLOOKUP(D1612,states!A$2:C$10,3,FALSE),1))</f>
        <v>101</v>
      </c>
      <c r="AB1612" t="str">
        <f>IF(V1612="","",V1612)</f>
        <v/>
      </c>
      <c r="AC1612" s="2" t="str">
        <f>_xlfn.IFNA(VLOOKUP(D1612,states!A$2:C$10,2,FALSE),"XX")</f>
        <v>C</v>
      </c>
      <c r="AD1612">
        <f>E1612</f>
        <v>0</v>
      </c>
      <c r="AE1612">
        <f>_xlfn.IFNA(VLOOKUP(D1612,states!A$2:D$10,4,FALSE),0)</f>
        <v>0</v>
      </c>
      <c r="AF1612">
        <v>0.5</v>
      </c>
      <c r="AG1612">
        <f>IF(AE1612=0,AF1612,IF(AE1612=1,IF(F1612=0.5,0.5,IF(H1612=1,0.5,1.5)),IF(F1612=0.5,0.5,IF(H1612=1,2.5,1.5))))</f>
        <v>0.5</v>
      </c>
      <c r="AH1612" s="7">
        <f>IF(AC1612="XX",0,1/C1612^(1/5)*IF(E1612=0,100,1)/(E1612+1)^(1/4))</f>
        <v>182.05642030260799</v>
      </c>
    </row>
    <row r="1613" spans="1:34">
      <c r="A1613">
        <v>4838</v>
      </c>
      <c r="B1613" s="1">
        <v>31800.717000000001</v>
      </c>
      <c r="C1613" s="6">
        <v>0.05</v>
      </c>
      <c r="D1613" t="s">
        <v>5</v>
      </c>
      <c r="E1613">
        <v>0</v>
      </c>
      <c r="F1613">
        <v>12.5</v>
      </c>
      <c r="G1613" t="s">
        <v>1</v>
      </c>
      <c r="H1613">
        <v>1</v>
      </c>
      <c r="I1613" t="s">
        <v>0</v>
      </c>
      <c r="J1613">
        <v>0</v>
      </c>
      <c r="K1613">
        <v>12.5</v>
      </c>
      <c r="L1613" t="s">
        <v>2</v>
      </c>
      <c r="M1613">
        <v>1</v>
      </c>
      <c r="N1613" t="s">
        <v>4894</v>
      </c>
      <c r="O1613">
        <v>1</v>
      </c>
      <c r="P1613" t="str">
        <f>D1613&amp;"-"&amp;F1613&amp;"-"&amp;G1613&amp;"-"&amp;E1613&amp;"-"&amp;H1613</f>
        <v>C2Sigma-12.5-e-0-1</v>
      </c>
      <c r="Q1613" t="str">
        <f>I1613&amp;"-"&amp;K1613&amp;"-"&amp;L1613&amp;"-"&amp;J1613&amp;"-"&amp;M1613</f>
        <v>X2Pi-12.5-f-0-1</v>
      </c>
      <c r="R1613">
        <f>B1613+S1613</f>
        <v>33962.958202836002</v>
      </c>
      <c r="S1613">
        <f>_xlfn.IFNA(VLOOKUP(Q1613,'MARVEL-X'!A$2:I$1400,7,FALSE),VLOOKUP(Q1613,MARVEL!A$2:J$1522,10,FALSE))</f>
        <v>2162.241202836</v>
      </c>
      <c r="T1613">
        <f>IF(P1613=P1612,R1613+T1612,R1613)</f>
        <v>237740.62166422198</v>
      </c>
      <c r="U1613">
        <f>IF(P1613=P1612,1+U1612,1)</f>
        <v>7</v>
      </c>
      <c r="V1613">
        <f t="shared" si="25"/>
        <v>33962.94595203171</v>
      </c>
      <c r="W1613" t="str">
        <f>IF(V1613="","",IF(ABS(V1613-R1613)&gt;W$1,ABS(V1613-R1613),""))</f>
        <v/>
      </c>
      <c r="X1613" t="str">
        <f>Y1613&amp;"-"&amp;Z1613&amp;"-"&amp;AC1613&amp;"-"&amp;AD1613&amp;"-"&amp;AG1613</f>
        <v>12.5-e-C-0-0.5</v>
      </c>
      <c r="Y1613">
        <f>F1613</f>
        <v>12.5</v>
      </c>
      <c r="Z1613" s="2" t="str">
        <f>G1613</f>
        <v>e</v>
      </c>
      <c r="AA1613">
        <f>_xlfn.IFNA(VLOOKUP(X1613,'duo-out'!A$2:Q$5000,5,FALSE),E1613+10*(H1613-1)+1+_xlfn.IFNA(VLOOKUP(D1613,states!A$2:C$10,3,FALSE),1))</f>
        <v>101</v>
      </c>
      <c r="AB1613">
        <f>IF(V1613="","",V1613)</f>
        <v>33962.94595203171</v>
      </c>
      <c r="AC1613" s="2" t="str">
        <f>_xlfn.IFNA(VLOOKUP(D1613,states!A$2:C$10,2,FALSE),"XX")</f>
        <v>C</v>
      </c>
      <c r="AD1613">
        <f>E1613</f>
        <v>0</v>
      </c>
      <c r="AE1613">
        <f>_xlfn.IFNA(VLOOKUP(D1613,states!A$2:D$10,4,FALSE),0)</f>
        <v>0</v>
      </c>
      <c r="AF1613">
        <v>0.5</v>
      </c>
      <c r="AG1613">
        <f>IF(AE1613=0,AF1613,IF(AE1613=1,IF(F1613=0.5,0.5,IF(H1613=1,0.5,1.5)),IF(F1613=0.5,0.5,IF(H1613=1,2.5,1.5))))</f>
        <v>0.5</v>
      </c>
      <c r="AH1613" s="7">
        <f>IF(AC1613="XX",0,1/C1613^(1/5)*IF(E1613=0,100,1)/(E1613+1)^(1/4))</f>
        <v>182.05642030260799</v>
      </c>
    </row>
    <row r="1614" spans="1:34">
      <c r="A1614">
        <v>4592</v>
      </c>
      <c r="B1614" s="1">
        <v>31955.9</v>
      </c>
      <c r="C1614" s="6">
        <v>0.2</v>
      </c>
      <c r="D1614" t="s">
        <v>5</v>
      </c>
      <c r="E1614">
        <v>1</v>
      </c>
      <c r="F1614">
        <v>12.5</v>
      </c>
      <c r="G1614" t="s">
        <v>1</v>
      </c>
      <c r="H1614">
        <v>1</v>
      </c>
      <c r="I1614" t="s">
        <v>0</v>
      </c>
      <c r="J1614">
        <v>1</v>
      </c>
      <c r="K1614">
        <v>11.5</v>
      </c>
      <c r="L1614" t="s">
        <v>1</v>
      </c>
      <c r="M1614">
        <v>1</v>
      </c>
      <c r="N1614" t="s">
        <v>4648</v>
      </c>
      <c r="O1614">
        <v>1</v>
      </c>
      <c r="P1614" t="str">
        <f>D1614&amp;"-"&amp;F1614&amp;"-"&amp;G1614&amp;"-"&amp;E1614&amp;"-"&amp;H1614</f>
        <v>C2Sigma-12.5-e-1-1</v>
      </c>
      <c r="Q1614" t="str">
        <f>I1614&amp;"-"&amp;K1614&amp;"-"&amp;L1614&amp;"-"&amp;J1614&amp;"-"&amp;M1614</f>
        <v>X2Pi-11.5-e-1-1</v>
      </c>
      <c r="R1614">
        <f>B1614+S1614</f>
        <v>36455.805760218005</v>
      </c>
      <c r="S1614">
        <f>_xlfn.IFNA(VLOOKUP(Q1614,'MARVEL-X'!A$2:I$1400,7,FALSE),VLOOKUP(Q1614,MARVEL!A$2:J$1522,10,FALSE))</f>
        <v>4499.9057602180001</v>
      </c>
      <c r="T1614">
        <f>IF(P1614=P1613,R1614+T1613,R1614)</f>
        <v>36455.805760218005</v>
      </c>
      <c r="U1614">
        <f>IF(P1614=P1613,1+U1613,1)</f>
        <v>1</v>
      </c>
      <c r="V1614" t="str">
        <f t="shared" si="25"/>
        <v/>
      </c>
      <c r="W1614" t="str">
        <f>IF(V1614="","",IF(ABS(V1614-R1614)&gt;W$1,ABS(V1614-R1614),""))</f>
        <v/>
      </c>
      <c r="X1614" t="str">
        <f>Y1614&amp;"-"&amp;Z1614&amp;"-"&amp;AC1614&amp;"-"&amp;AD1614&amp;"-"&amp;AG1614</f>
        <v>12.5-e-C-1-0.5</v>
      </c>
      <c r="Y1614">
        <f>F1614</f>
        <v>12.5</v>
      </c>
      <c r="Z1614" s="2" t="str">
        <f>G1614</f>
        <v>e</v>
      </c>
      <c r="AA1614">
        <f>_xlfn.IFNA(VLOOKUP(X1614,'duo-out'!A$2:Q$5000,5,FALSE),E1614+10*(H1614-1)+1+_xlfn.IFNA(VLOOKUP(D1614,states!A$2:C$10,3,FALSE),1))</f>
        <v>102</v>
      </c>
      <c r="AB1614" t="str">
        <f>IF(V1614="","",V1614)</f>
        <v/>
      </c>
      <c r="AC1614" s="2" t="str">
        <f>_xlfn.IFNA(VLOOKUP(D1614,states!A$2:C$10,2,FALSE),"XX")</f>
        <v>C</v>
      </c>
      <c r="AD1614">
        <f>E1614</f>
        <v>1</v>
      </c>
      <c r="AE1614">
        <f>_xlfn.IFNA(VLOOKUP(D1614,states!A$2:D$10,4,FALSE),0)</f>
        <v>0</v>
      </c>
      <c r="AF1614">
        <v>0.5</v>
      </c>
      <c r="AG1614">
        <f>IF(AE1614=0,AF1614,IF(AE1614=1,IF(F1614=0.5,0.5,IF(H1614=1,0.5,1.5)),IF(F1614=0.5,0.5,IF(H1614=1,2.5,1.5))))</f>
        <v>0.5</v>
      </c>
      <c r="AH1614" s="7">
        <f>IF(AC1614="XX",0,1/C1614^(1/5)*IF(E1614=0,100,1)/(E1614+1)^(1/4))</f>
        <v>1.1602097263419568</v>
      </c>
    </row>
    <row r="1615" spans="1:34">
      <c r="A1615">
        <v>4555</v>
      </c>
      <c r="B1615" s="1">
        <v>31642.85</v>
      </c>
      <c r="C1615" s="6">
        <v>0.2</v>
      </c>
      <c r="D1615" t="s">
        <v>5</v>
      </c>
      <c r="E1615">
        <v>1</v>
      </c>
      <c r="F1615">
        <v>12.5</v>
      </c>
      <c r="G1615" t="s">
        <v>1</v>
      </c>
      <c r="H1615">
        <v>1</v>
      </c>
      <c r="I1615" t="s">
        <v>0</v>
      </c>
      <c r="J1615">
        <v>1</v>
      </c>
      <c r="K1615">
        <v>12.5</v>
      </c>
      <c r="L1615" t="s">
        <v>2</v>
      </c>
      <c r="M1615">
        <v>1</v>
      </c>
      <c r="N1615" t="s">
        <v>4611</v>
      </c>
      <c r="O1615">
        <v>1</v>
      </c>
      <c r="P1615" t="str">
        <f>D1615&amp;"-"&amp;F1615&amp;"-"&amp;G1615&amp;"-"&amp;E1615&amp;"-"&amp;H1615</f>
        <v>C2Sigma-12.5-e-1-1</v>
      </c>
      <c r="Q1615" t="str">
        <f>I1615&amp;"-"&amp;K1615&amp;"-"&amp;L1615&amp;"-"&amp;J1615&amp;"-"&amp;M1615</f>
        <v>X2Pi-12.5-f-1-1</v>
      </c>
      <c r="R1615">
        <f>B1615+S1615</f>
        <v>36455.952084061995</v>
      </c>
      <c r="S1615">
        <f>_xlfn.IFNA(VLOOKUP(Q1615,'MARVEL-X'!A$2:I$1400,7,FALSE),VLOOKUP(Q1615,MARVEL!A$2:J$1522,10,FALSE))</f>
        <v>4813.1020840620004</v>
      </c>
      <c r="T1615">
        <f>IF(P1615=P1614,R1615+T1614,R1615)</f>
        <v>72911.75784428</v>
      </c>
      <c r="U1615">
        <f>IF(P1615=P1614,1+U1614,1)</f>
        <v>2</v>
      </c>
      <c r="V1615" t="str">
        <f t="shared" si="25"/>
        <v/>
      </c>
      <c r="W1615" t="str">
        <f>IF(V1615="","",IF(ABS(V1615-R1615)&gt;W$1,ABS(V1615-R1615),""))</f>
        <v/>
      </c>
      <c r="X1615" t="str">
        <f>Y1615&amp;"-"&amp;Z1615&amp;"-"&amp;AC1615&amp;"-"&amp;AD1615&amp;"-"&amp;AG1615</f>
        <v>12.5-e-C-1-0.5</v>
      </c>
      <c r="Y1615">
        <f>F1615</f>
        <v>12.5</v>
      </c>
      <c r="Z1615" s="2" t="str">
        <f>G1615</f>
        <v>e</v>
      </c>
      <c r="AA1615">
        <f>_xlfn.IFNA(VLOOKUP(X1615,'duo-out'!A$2:Q$5000,5,FALSE),E1615+10*(H1615-1)+1+_xlfn.IFNA(VLOOKUP(D1615,states!A$2:C$10,3,FALSE),1))</f>
        <v>102</v>
      </c>
      <c r="AB1615" t="str">
        <f>IF(V1615="","",V1615)</f>
        <v/>
      </c>
      <c r="AC1615" s="2" t="str">
        <f>_xlfn.IFNA(VLOOKUP(D1615,states!A$2:C$10,2,FALSE),"XX")</f>
        <v>C</v>
      </c>
      <c r="AD1615">
        <f>E1615</f>
        <v>1</v>
      </c>
      <c r="AE1615">
        <f>_xlfn.IFNA(VLOOKUP(D1615,states!A$2:D$10,4,FALSE),0)</f>
        <v>0</v>
      </c>
      <c r="AF1615">
        <v>0.5</v>
      </c>
      <c r="AG1615">
        <f>IF(AE1615=0,AF1615,IF(AE1615=1,IF(F1615=0.5,0.5,IF(H1615=1,0.5,1.5)),IF(F1615=0.5,0.5,IF(H1615=1,2.5,1.5))))</f>
        <v>0.5</v>
      </c>
      <c r="AH1615" s="7">
        <f>IF(AC1615="XX",0,1/C1615^(1/5)*IF(E1615=0,100,1)/(E1615+1)^(1/4))</f>
        <v>1.1602097263419568</v>
      </c>
    </row>
    <row r="1616" spans="1:34">
      <c r="A1616">
        <v>61</v>
      </c>
      <c r="B1616" s="1">
        <v>31294.22</v>
      </c>
      <c r="C1616" s="6">
        <v>0.2</v>
      </c>
      <c r="D1616" t="s">
        <v>5</v>
      </c>
      <c r="E1616">
        <v>1</v>
      </c>
      <c r="F1616">
        <v>12.5</v>
      </c>
      <c r="G1616" t="s">
        <v>1</v>
      </c>
      <c r="H1616">
        <v>1</v>
      </c>
      <c r="I1616" t="s">
        <v>0</v>
      </c>
      <c r="J1616">
        <v>1</v>
      </c>
      <c r="K1616">
        <v>13.5</v>
      </c>
      <c r="L1616" t="s">
        <v>1</v>
      </c>
      <c r="M1616">
        <v>1</v>
      </c>
      <c r="N1616" t="s">
        <v>116</v>
      </c>
      <c r="O1616">
        <v>-1</v>
      </c>
      <c r="P1616" t="str">
        <f>D1616&amp;"-"&amp;F1616&amp;"-"&amp;G1616&amp;"-"&amp;E1616&amp;"-"&amp;H1616</f>
        <v>C2Sigma-12.5-e-1-1</v>
      </c>
      <c r="Q1616" t="str">
        <f>I1616&amp;"-"&amp;K1616&amp;"-"&amp;L1616&amp;"-"&amp;J1616&amp;"-"&amp;M1616</f>
        <v>X2Pi-13.5-e-1-1</v>
      </c>
      <c r="R1616">
        <f>B1616+S1616</f>
        <v>36455.737760217999</v>
      </c>
      <c r="S1616">
        <f>_xlfn.IFNA(VLOOKUP(Q1616,'MARVEL-X'!A$2:I$1400,7,FALSE),VLOOKUP(Q1616,MARVEL!A$2:J$1522,10,FALSE))</f>
        <v>5161.5177602180001</v>
      </c>
      <c r="T1616">
        <f>IF(P1616=P1615,R1616+T1615,R1616)</f>
        <v>109367.49560449799</v>
      </c>
      <c r="U1616">
        <f>IF(P1616=P1615,1+U1615,1)</f>
        <v>3</v>
      </c>
      <c r="V1616" t="str">
        <f t="shared" si="25"/>
        <v/>
      </c>
      <c r="W1616" t="str">
        <f>IF(V1616="","",IF(ABS(V1616-R1616)&gt;W$1,ABS(V1616-R1616),""))</f>
        <v/>
      </c>
      <c r="X1616" t="str">
        <f>Y1616&amp;"-"&amp;Z1616&amp;"-"&amp;AC1616&amp;"-"&amp;AD1616&amp;"-"&amp;AG1616</f>
        <v>12.5-e-C-1-0.5</v>
      </c>
      <c r="Y1616">
        <f>F1616</f>
        <v>12.5</v>
      </c>
      <c r="Z1616" s="2" t="str">
        <f>G1616</f>
        <v>e</v>
      </c>
      <c r="AA1616">
        <f>_xlfn.IFNA(VLOOKUP(X1616,'duo-out'!A$2:Q$5000,5,FALSE),E1616+10*(H1616-1)+1+_xlfn.IFNA(VLOOKUP(D1616,states!A$2:C$10,3,FALSE),1))</f>
        <v>102</v>
      </c>
      <c r="AB1616" t="str">
        <f>IF(V1616="","",V1616)</f>
        <v/>
      </c>
      <c r="AC1616" s="2" t="str">
        <f>_xlfn.IFNA(VLOOKUP(D1616,states!A$2:C$10,2,FALSE),"XX")</f>
        <v>C</v>
      </c>
      <c r="AD1616">
        <f>E1616</f>
        <v>1</v>
      </c>
      <c r="AE1616">
        <f>_xlfn.IFNA(VLOOKUP(D1616,states!A$2:D$10,4,FALSE),0)</f>
        <v>0</v>
      </c>
      <c r="AF1616">
        <v>0.5</v>
      </c>
      <c r="AG1616">
        <f>IF(AE1616=0,AF1616,IF(AE1616=1,IF(F1616=0.5,0.5,IF(H1616=1,0.5,1.5)),IF(F1616=0.5,0.5,IF(H1616=1,2.5,1.5))))</f>
        <v>0.5</v>
      </c>
      <c r="AH1616" s="7">
        <f>IF(AC1616="XX",0,1/C1616^(1/5)*IF(E1616=0,100,1)/(E1616+1)^(1/4))</f>
        <v>1.1602097263419568</v>
      </c>
    </row>
    <row r="1617" spans="1:34">
      <c r="A1617">
        <v>4889</v>
      </c>
      <c r="B1617" s="1">
        <v>31294.477999999999</v>
      </c>
      <c r="C1617" s="6">
        <v>0.05</v>
      </c>
      <c r="D1617" t="s">
        <v>5</v>
      </c>
      <c r="E1617">
        <v>1</v>
      </c>
      <c r="F1617">
        <v>12.5</v>
      </c>
      <c r="G1617" t="s">
        <v>1</v>
      </c>
      <c r="H1617">
        <v>1</v>
      </c>
      <c r="I1617" t="s">
        <v>0</v>
      </c>
      <c r="J1617">
        <v>1</v>
      </c>
      <c r="K1617">
        <v>13.5</v>
      </c>
      <c r="L1617" t="s">
        <v>1</v>
      </c>
      <c r="M1617">
        <v>1</v>
      </c>
      <c r="N1617" t="s">
        <v>4945</v>
      </c>
      <c r="O1617">
        <v>1</v>
      </c>
      <c r="P1617" t="str">
        <f>D1617&amp;"-"&amp;F1617&amp;"-"&amp;G1617&amp;"-"&amp;E1617&amp;"-"&amp;H1617</f>
        <v>C2Sigma-12.5-e-1-1</v>
      </c>
      <c r="Q1617" t="str">
        <f>I1617&amp;"-"&amp;K1617&amp;"-"&amp;L1617&amp;"-"&amp;J1617&amp;"-"&amp;M1617</f>
        <v>X2Pi-13.5-e-1-1</v>
      </c>
      <c r="R1617">
        <f>B1617+S1617</f>
        <v>36455.995760218</v>
      </c>
      <c r="S1617">
        <f>_xlfn.IFNA(VLOOKUP(Q1617,'MARVEL-X'!A$2:I$1400,7,FALSE),VLOOKUP(Q1617,MARVEL!A$2:J$1522,10,FALSE))</f>
        <v>5161.5177602180001</v>
      </c>
      <c r="T1617">
        <f>IF(P1617=P1616,R1617+T1616,R1617)</f>
        <v>145823.491364716</v>
      </c>
      <c r="U1617">
        <f>IF(P1617=P1616,1+U1616,1)</f>
        <v>4</v>
      </c>
      <c r="V1617" t="str">
        <f t="shared" si="25"/>
        <v/>
      </c>
      <c r="W1617" t="str">
        <f>IF(V1617="","",IF(ABS(V1617-R1617)&gt;W$1,ABS(V1617-R1617),""))</f>
        <v/>
      </c>
      <c r="X1617" t="str">
        <f>Y1617&amp;"-"&amp;Z1617&amp;"-"&amp;AC1617&amp;"-"&amp;AD1617&amp;"-"&amp;AG1617</f>
        <v>12.5-e-C-1-0.5</v>
      </c>
      <c r="Y1617">
        <f>F1617</f>
        <v>12.5</v>
      </c>
      <c r="Z1617" s="2" t="str">
        <f>G1617</f>
        <v>e</v>
      </c>
      <c r="AA1617">
        <f>_xlfn.IFNA(VLOOKUP(X1617,'duo-out'!A$2:Q$5000,5,FALSE),E1617+10*(H1617-1)+1+_xlfn.IFNA(VLOOKUP(D1617,states!A$2:C$10,3,FALSE),1))</f>
        <v>102</v>
      </c>
      <c r="AB1617" t="str">
        <f>IF(V1617="","",V1617)</f>
        <v/>
      </c>
      <c r="AC1617" s="2" t="str">
        <f>_xlfn.IFNA(VLOOKUP(D1617,states!A$2:C$10,2,FALSE),"XX")</f>
        <v>C</v>
      </c>
      <c r="AD1617">
        <f>E1617</f>
        <v>1</v>
      </c>
      <c r="AE1617">
        <f>_xlfn.IFNA(VLOOKUP(D1617,states!A$2:D$10,4,FALSE),0)</f>
        <v>0</v>
      </c>
      <c r="AF1617">
        <v>0.5</v>
      </c>
      <c r="AG1617">
        <f>IF(AE1617=0,AF1617,IF(AE1617=1,IF(F1617=0.5,0.5,IF(H1617=1,0.5,1.5)),IF(F1617=0.5,0.5,IF(H1617=1,2.5,1.5))))</f>
        <v>0.5</v>
      </c>
      <c r="AH1617" s="7">
        <f>IF(AC1617="XX",0,1/C1617^(1/5)*IF(E1617=0,100,1)/(E1617+1)^(1/4))</f>
        <v>1.5309059120638666</v>
      </c>
    </row>
    <row r="1618" spans="1:34">
      <c r="A1618">
        <v>4944</v>
      </c>
      <c r="B1618" s="1">
        <v>31956.074000000001</v>
      </c>
      <c r="C1618" s="6">
        <v>0.05</v>
      </c>
      <c r="D1618" t="s">
        <v>5</v>
      </c>
      <c r="E1618">
        <v>1</v>
      </c>
      <c r="F1618">
        <v>12.5</v>
      </c>
      <c r="G1618" t="s">
        <v>1</v>
      </c>
      <c r="H1618">
        <v>1</v>
      </c>
      <c r="I1618" t="s">
        <v>0</v>
      </c>
      <c r="J1618">
        <v>1</v>
      </c>
      <c r="K1618">
        <v>11.5</v>
      </c>
      <c r="L1618" t="s">
        <v>1</v>
      </c>
      <c r="M1618">
        <v>1</v>
      </c>
      <c r="N1618" t="s">
        <v>5000</v>
      </c>
      <c r="O1618">
        <v>1</v>
      </c>
      <c r="P1618" t="str">
        <f>D1618&amp;"-"&amp;F1618&amp;"-"&amp;G1618&amp;"-"&amp;E1618&amp;"-"&amp;H1618</f>
        <v>C2Sigma-12.5-e-1-1</v>
      </c>
      <c r="Q1618" t="str">
        <f>I1618&amp;"-"&amp;K1618&amp;"-"&amp;L1618&amp;"-"&amp;J1618&amp;"-"&amp;M1618</f>
        <v>X2Pi-11.5-e-1-1</v>
      </c>
      <c r="R1618">
        <f>B1618+S1618</f>
        <v>36455.979760218004</v>
      </c>
      <c r="S1618">
        <f>_xlfn.IFNA(VLOOKUP(Q1618,'MARVEL-X'!A$2:I$1400,7,FALSE),VLOOKUP(Q1618,MARVEL!A$2:J$1522,10,FALSE))</f>
        <v>4499.9057602180001</v>
      </c>
      <c r="T1618">
        <f>IF(P1618=P1617,R1618+T1617,R1618)</f>
        <v>182279.471124934</v>
      </c>
      <c r="U1618">
        <f>IF(P1618=P1617,1+U1617,1)</f>
        <v>5</v>
      </c>
      <c r="V1618" t="str">
        <f t="shared" si="25"/>
        <v/>
      </c>
      <c r="W1618" t="str">
        <f>IF(V1618="","",IF(ABS(V1618-R1618)&gt;W$1,ABS(V1618-R1618),""))</f>
        <v/>
      </c>
      <c r="X1618" t="str">
        <f>Y1618&amp;"-"&amp;Z1618&amp;"-"&amp;AC1618&amp;"-"&amp;AD1618&amp;"-"&amp;AG1618</f>
        <v>12.5-e-C-1-0.5</v>
      </c>
      <c r="Y1618">
        <f>F1618</f>
        <v>12.5</v>
      </c>
      <c r="Z1618" s="2" t="str">
        <f>G1618</f>
        <v>e</v>
      </c>
      <c r="AA1618">
        <f>_xlfn.IFNA(VLOOKUP(X1618,'duo-out'!A$2:Q$5000,5,FALSE),E1618+10*(H1618-1)+1+_xlfn.IFNA(VLOOKUP(D1618,states!A$2:C$10,3,FALSE),1))</f>
        <v>102</v>
      </c>
      <c r="AB1618" t="str">
        <f>IF(V1618="","",V1618)</f>
        <v/>
      </c>
      <c r="AC1618" s="2" t="str">
        <f>_xlfn.IFNA(VLOOKUP(D1618,states!A$2:C$10,2,FALSE),"XX")</f>
        <v>C</v>
      </c>
      <c r="AD1618">
        <f>E1618</f>
        <v>1</v>
      </c>
      <c r="AE1618">
        <f>_xlfn.IFNA(VLOOKUP(D1618,states!A$2:D$10,4,FALSE),0)</f>
        <v>0</v>
      </c>
      <c r="AF1618">
        <v>0.5</v>
      </c>
      <c r="AG1618">
        <f>IF(AE1618=0,AF1618,IF(AE1618=1,IF(F1618=0.5,0.5,IF(H1618=1,0.5,1.5)),IF(F1618=0.5,0.5,IF(H1618=1,2.5,1.5))))</f>
        <v>0.5</v>
      </c>
      <c r="AH1618" s="7">
        <f>IF(AC1618="XX",0,1/C1618^(1/5)*IF(E1618=0,100,1)/(E1618+1)^(1/4))</f>
        <v>1.5309059120638666</v>
      </c>
    </row>
    <row r="1619" spans="1:34">
      <c r="A1619">
        <v>4915</v>
      </c>
      <c r="B1619" s="1">
        <v>31642.89</v>
      </c>
      <c r="C1619" s="6">
        <v>0.05</v>
      </c>
      <c r="D1619" t="s">
        <v>5</v>
      </c>
      <c r="E1619">
        <v>1</v>
      </c>
      <c r="F1619">
        <v>12.5</v>
      </c>
      <c r="G1619" t="s">
        <v>1</v>
      </c>
      <c r="H1619">
        <v>1</v>
      </c>
      <c r="I1619" t="s">
        <v>0</v>
      </c>
      <c r="J1619">
        <v>1</v>
      </c>
      <c r="K1619">
        <v>12.5</v>
      </c>
      <c r="L1619" t="s">
        <v>2</v>
      </c>
      <c r="M1619">
        <v>1</v>
      </c>
      <c r="N1619" t="s">
        <v>4971</v>
      </c>
      <c r="O1619">
        <v>1</v>
      </c>
      <c r="P1619" t="str">
        <f>D1619&amp;"-"&amp;F1619&amp;"-"&amp;G1619&amp;"-"&amp;E1619&amp;"-"&amp;H1619</f>
        <v>C2Sigma-12.5-e-1-1</v>
      </c>
      <c r="Q1619" t="str">
        <f>I1619&amp;"-"&amp;K1619&amp;"-"&amp;L1619&amp;"-"&amp;J1619&amp;"-"&amp;M1619</f>
        <v>X2Pi-12.5-f-1-1</v>
      </c>
      <c r="R1619">
        <f>B1619+S1619</f>
        <v>36455.992084062003</v>
      </c>
      <c r="S1619">
        <f>_xlfn.IFNA(VLOOKUP(Q1619,'MARVEL-X'!A$2:I$1400,7,FALSE),VLOOKUP(Q1619,MARVEL!A$2:J$1522,10,FALSE))</f>
        <v>4813.1020840620004</v>
      </c>
      <c r="T1619">
        <f>IF(P1619=P1618,R1619+T1618,R1619)</f>
        <v>218735.46320899599</v>
      </c>
      <c r="U1619">
        <f>IF(P1619=P1618,1+U1618,1)</f>
        <v>6</v>
      </c>
      <c r="V1619">
        <f t="shared" si="25"/>
        <v>36455.910534832663</v>
      </c>
      <c r="W1619">
        <f>IF(V1619="","",IF(ABS(V1619-R1619)&gt;W$1,ABS(V1619-R1619),""))</f>
        <v>8.1549229340453167E-2</v>
      </c>
      <c r="X1619" t="str">
        <f>Y1619&amp;"-"&amp;Z1619&amp;"-"&amp;AC1619&amp;"-"&amp;AD1619&amp;"-"&amp;AG1619</f>
        <v>12.5-e-C-1-0.5</v>
      </c>
      <c r="Y1619">
        <f>F1619</f>
        <v>12.5</v>
      </c>
      <c r="Z1619" s="2" t="str">
        <f>G1619</f>
        <v>e</v>
      </c>
      <c r="AA1619">
        <f>_xlfn.IFNA(VLOOKUP(X1619,'duo-out'!A$2:Q$5000,5,FALSE),E1619+10*(H1619-1)+1+_xlfn.IFNA(VLOOKUP(D1619,states!A$2:C$10,3,FALSE),1))</f>
        <v>102</v>
      </c>
      <c r="AB1619">
        <f>IF(V1619="","",V1619)</f>
        <v>36455.910534832663</v>
      </c>
      <c r="AC1619" s="2" t="str">
        <f>_xlfn.IFNA(VLOOKUP(D1619,states!A$2:C$10,2,FALSE),"XX")</f>
        <v>C</v>
      </c>
      <c r="AD1619">
        <f>E1619</f>
        <v>1</v>
      </c>
      <c r="AE1619">
        <f>_xlfn.IFNA(VLOOKUP(D1619,states!A$2:D$10,4,FALSE),0)</f>
        <v>0</v>
      </c>
      <c r="AF1619">
        <v>0.5</v>
      </c>
      <c r="AG1619">
        <f>IF(AE1619=0,AF1619,IF(AE1619=1,IF(F1619=0.5,0.5,IF(H1619=1,0.5,1.5)),IF(F1619=0.5,0.5,IF(H1619=1,2.5,1.5))))</f>
        <v>0.5</v>
      </c>
      <c r="AH1619" s="7">
        <f>IF(AC1619="XX",0,1/C1619^(1/5)*IF(E1619=0,100,1)/(E1619+1)^(1/4))</f>
        <v>1.5309059120638666</v>
      </c>
    </row>
    <row r="1620" spans="1:34">
      <c r="A1620">
        <v>4988</v>
      </c>
      <c r="B1620" s="1">
        <v>31337.040000000001</v>
      </c>
      <c r="C1620" s="6">
        <v>0.05</v>
      </c>
      <c r="D1620" t="s">
        <v>5</v>
      </c>
      <c r="E1620">
        <v>2</v>
      </c>
      <c r="F1620">
        <v>12.5</v>
      </c>
      <c r="G1620" t="s">
        <v>1</v>
      </c>
      <c r="H1620">
        <v>1</v>
      </c>
      <c r="I1620" t="s">
        <v>0</v>
      </c>
      <c r="J1620">
        <v>2</v>
      </c>
      <c r="K1620">
        <v>12.5</v>
      </c>
      <c r="L1620" t="s">
        <v>2</v>
      </c>
      <c r="M1620">
        <v>1</v>
      </c>
      <c r="N1620" t="s">
        <v>5044</v>
      </c>
      <c r="O1620">
        <v>1</v>
      </c>
      <c r="P1620" t="str">
        <f>D1620&amp;"-"&amp;F1620&amp;"-"&amp;G1620&amp;"-"&amp;E1620&amp;"-"&amp;H1620</f>
        <v>C2Sigma-12.5-e-2-1</v>
      </c>
      <c r="Q1620" t="str">
        <f>I1620&amp;"-"&amp;K1620&amp;"-"&amp;L1620&amp;"-"&amp;J1620&amp;"-"&amp;M1620</f>
        <v>X2Pi-12.5-f-2-1</v>
      </c>
      <c r="R1620">
        <f>B1620+S1620</f>
        <v>38675.613202835004</v>
      </c>
      <c r="S1620">
        <f>_xlfn.IFNA(VLOOKUP(Q1620,'MARVEL-X'!A$2:I$1400,7,FALSE),VLOOKUP(Q1620,MARVEL!A$2:J$1522,10,FALSE))</f>
        <v>7338.5732028350003</v>
      </c>
      <c r="T1620">
        <f>IF(P1620=P1619,R1620+T1619,R1620)</f>
        <v>38675.613202835004</v>
      </c>
      <c r="U1620">
        <f>IF(P1620=P1619,1+U1619,1)</f>
        <v>1</v>
      </c>
      <c r="V1620" t="str">
        <f t="shared" si="25"/>
        <v/>
      </c>
      <c r="W1620" t="str">
        <f>IF(V1620="","",IF(ABS(V1620-R1620)&gt;W$1,ABS(V1620-R1620),""))</f>
        <v/>
      </c>
      <c r="X1620" t="str">
        <f>Y1620&amp;"-"&amp;Z1620&amp;"-"&amp;AC1620&amp;"-"&amp;AD1620&amp;"-"&amp;AG1620</f>
        <v>12.5-e-C-2-0.5</v>
      </c>
      <c r="Y1620">
        <f>F1620</f>
        <v>12.5</v>
      </c>
      <c r="Z1620" s="2" t="str">
        <f>G1620</f>
        <v>e</v>
      </c>
      <c r="AA1620">
        <f>_xlfn.IFNA(VLOOKUP(X1620,'duo-out'!A$2:Q$5000,5,FALSE),E1620+10*(H1620-1)+1+_xlfn.IFNA(VLOOKUP(D1620,states!A$2:C$10,3,FALSE),1))</f>
        <v>103</v>
      </c>
      <c r="AB1620" t="str">
        <f>IF(V1620="","",V1620)</f>
        <v/>
      </c>
      <c r="AC1620" s="2" t="str">
        <f>_xlfn.IFNA(VLOOKUP(D1620,states!A$2:C$10,2,FALSE),"XX")</f>
        <v>C</v>
      </c>
      <c r="AD1620">
        <f>E1620</f>
        <v>2</v>
      </c>
      <c r="AE1620">
        <f>_xlfn.IFNA(VLOOKUP(D1620,states!A$2:D$10,4,FALSE),0)</f>
        <v>0</v>
      </c>
      <c r="AF1620">
        <v>0.5</v>
      </c>
      <c r="AG1620">
        <f>IF(AE1620=0,AF1620,IF(AE1620=1,IF(F1620=0.5,0.5,IF(H1620=1,0.5,1.5)),IF(F1620=0.5,0.5,IF(H1620=1,2.5,1.5))))</f>
        <v>0.5</v>
      </c>
      <c r="AH1620" s="7">
        <f>IF(AC1620="XX",0,1/C1620^(1/5)*IF(E1620=0,100,1)/(E1620+1)^(1/4))</f>
        <v>1.3833296494790666</v>
      </c>
    </row>
    <row r="1621" spans="1:34">
      <c r="A1621">
        <v>4968</v>
      </c>
      <c r="B1621" s="1">
        <v>31002.324000000001</v>
      </c>
      <c r="C1621" s="6">
        <v>0.05</v>
      </c>
      <c r="D1621" t="s">
        <v>5</v>
      </c>
      <c r="E1621">
        <v>2</v>
      </c>
      <c r="F1621">
        <v>12.5</v>
      </c>
      <c r="G1621" t="s">
        <v>1</v>
      </c>
      <c r="H1621">
        <v>1</v>
      </c>
      <c r="I1621" t="s">
        <v>0</v>
      </c>
      <c r="J1621">
        <v>2</v>
      </c>
      <c r="K1621">
        <v>13.5</v>
      </c>
      <c r="L1621" t="s">
        <v>1</v>
      </c>
      <c r="M1621">
        <v>1</v>
      </c>
      <c r="N1621" t="s">
        <v>5024</v>
      </c>
      <c r="O1621">
        <v>1</v>
      </c>
      <c r="P1621" t="str">
        <f>D1621&amp;"-"&amp;F1621&amp;"-"&amp;G1621&amp;"-"&amp;E1621&amp;"-"&amp;H1621</f>
        <v>C2Sigma-12.5-e-2-1</v>
      </c>
      <c r="Q1621" t="str">
        <f>I1621&amp;"-"&amp;K1621&amp;"-"&amp;L1621&amp;"-"&amp;J1621&amp;"-"&amp;M1621</f>
        <v>X2Pi-13.5-e-2-1</v>
      </c>
      <c r="R1621">
        <f>B1621+S1621</f>
        <v>38675.611332072003</v>
      </c>
      <c r="S1621">
        <f>_xlfn.IFNA(VLOOKUP(Q1621,'MARVEL-X'!A$2:I$1400,7,FALSE),VLOOKUP(Q1621,MARVEL!A$2:J$1522,10,FALSE))</f>
        <v>7673.287332072</v>
      </c>
      <c r="T1621">
        <f>IF(P1621=P1620,R1621+T1620,R1621)</f>
        <v>77351.224534907</v>
      </c>
      <c r="U1621">
        <f>IF(P1621=P1620,1+U1620,1)</f>
        <v>2</v>
      </c>
      <c r="V1621" t="str">
        <f t="shared" si="25"/>
        <v/>
      </c>
      <c r="W1621" t="str">
        <f>IF(V1621="","",IF(ABS(V1621-R1621)&gt;W$1,ABS(V1621-R1621),""))</f>
        <v/>
      </c>
      <c r="X1621" t="str">
        <f>Y1621&amp;"-"&amp;Z1621&amp;"-"&amp;AC1621&amp;"-"&amp;AD1621&amp;"-"&amp;AG1621</f>
        <v>12.5-e-C-2-0.5</v>
      </c>
      <c r="Y1621">
        <f>F1621</f>
        <v>12.5</v>
      </c>
      <c r="Z1621" s="2" t="str">
        <f>G1621</f>
        <v>e</v>
      </c>
      <c r="AA1621">
        <f>_xlfn.IFNA(VLOOKUP(X1621,'duo-out'!A$2:Q$5000,5,FALSE),E1621+10*(H1621-1)+1+_xlfn.IFNA(VLOOKUP(D1621,states!A$2:C$10,3,FALSE),1))</f>
        <v>103</v>
      </c>
      <c r="AB1621" t="str">
        <f>IF(V1621="","",V1621)</f>
        <v/>
      </c>
      <c r="AC1621" s="2" t="str">
        <f>_xlfn.IFNA(VLOOKUP(D1621,states!A$2:C$10,2,FALSE),"XX")</f>
        <v>C</v>
      </c>
      <c r="AD1621">
        <f>E1621</f>
        <v>2</v>
      </c>
      <c r="AE1621">
        <f>_xlfn.IFNA(VLOOKUP(D1621,states!A$2:D$10,4,FALSE),0)</f>
        <v>0</v>
      </c>
      <c r="AF1621">
        <v>0.5</v>
      </c>
      <c r="AG1621">
        <f>IF(AE1621=0,AF1621,IF(AE1621=1,IF(F1621=0.5,0.5,IF(H1621=1,0.5,1.5)),IF(F1621=0.5,0.5,IF(H1621=1,2.5,1.5))))</f>
        <v>0.5</v>
      </c>
      <c r="AH1621" s="7">
        <f>IF(AC1621="XX",0,1/C1621^(1/5)*IF(E1621=0,100,1)/(E1621+1)^(1/4))</f>
        <v>1.3833296494790666</v>
      </c>
    </row>
    <row r="1622" spans="1:34">
      <c r="A1622">
        <v>6337</v>
      </c>
      <c r="B1622" s="1">
        <v>31002.36</v>
      </c>
      <c r="C1622" s="6">
        <v>0.5</v>
      </c>
      <c r="D1622" t="s">
        <v>5</v>
      </c>
      <c r="E1622">
        <v>2</v>
      </c>
      <c r="F1622">
        <v>12.5</v>
      </c>
      <c r="G1622" t="s">
        <v>1</v>
      </c>
      <c r="H1622">
        <v>1</v>
      </c>
      <c r="I1622" t="s">
        <v>0</v>
      </c>
      <c r="J1622">
        <v>2</v>
      </c>
      <c r="K1622">
        <v>13.5</v>
      </c>
      <c r="L1622" t="s">
        <v>1</v>
      </c>
      <c r="M1622">
        <v>1</v>
      </c>
      <c r="N1622" t="s">
        <v>6393</v>
      </c>
      <c r="O1622">
        <v>1</v>
      </c>
      <c r="P1622" t="str">
        <f>D1622&amp;"-"&amp;F1622&amp;"-"&amp;G1622&amp;"-"&amp;E1622&amp;"-"&amp;H1622</f>
        <v>C2Sigma-12.5-e-2-1</v>
      </c>
      <c r="Q1622" t="str">
        <f>I1622&amp;"-"&amp;K1622&amp;"-"&amp;L1622&amp;"-"&amp;J1622&amp;"-"&amp;M1622</f>
        <v>X2Pi-13.5-e-2-1</v>
      </c>
      <c r="R1622">
        <f>B1622+S1622</f>
        <v>38675.647332072003</v>
      </c>
      <c r="S1622">
        <f>_xlfn.IFNA(VLOOKUP(Q1622,'MARVEL-X'!A$2:I$1400,7,FALSE),VLOOKUP(Q1622,MARVEL!A$2:J$1522,10,FALSE))</f>
        <v>7673.287332072</v>
      </c>
      <c r="T1622">
        <f>IF(P1622=P1621,R1622+T1621,R1622)</f>
        <v>116026.871866979</v>
      </c>
      <c r="U1622">
        <f>IF(P1622=P1621,1+U1621,1)</f>
        <v>3</v>
      </c>
      <c r="V1622">
        <f t="shared" si="25"/>
        <v>38675.623955659663</v>
      </c>
      <c r="W1622" t="str">
        <f>IF(V1622="","",IF(ABS(V1622-R1622)&gt;W$1,ABS(V1622-R1622),""))</f>
        <v/>
      </c>
      <c r="X1622" t="str">
        <f>Y1622&amp;"-"&amp;Z1622&amp;"-"&amp;AC1622&amp;"-"&amp;AD1622&amp;"-"&amp;AG1622</f>
        <v>12.5-e-C-2-0.5</v>
      </c>
      <c r="Y1622">
        <f>F1622</f>
        <v>12.5</v>
      </c>
      <c r="Z1622" s="2" t="str">
        <f>G1622</f>
        <v>e</v>
      </c>
      <c r="AA1622">
        <f>_xlfn.IFNA(VLOOKUP(X1622,'duo-out'!A$2:Q$5000,5,FALSE),E1622+10*(H1622-1)+1+_xlfn.IFNA(VLOOKUP(D1622,states!A$2:C$10,3,FALSE),1))</f>
        <v>103</v>
      </c>
      <c r="AB1622">
        <f>IF(V1622="","",V1622)</f>
        <v>38675.623955659663</v>
      </c>
      <c r="AC1622" s="2" t="str">
        <f>_xlfn.IFNA(VLOOKUP(D1622,states!A$2:C$10,2,FALSE),"XX")</f>
        <v>C</v>
      </c>
      <c r="AD1622">
        <f>E1622</f>
        <v>2</v>
      </c>
      <c r="AE1622">
        <f>_xlfn.IFNA(VLOOKUP(D1622,states!A$2:D$10,4,FALSE),0)</f>
        <v>0</v>
      </c>
      <c r="AF1622">
        <v>0.5</v>
      </c>
      <c r="AG1622">
        <f>IF(AE1622=0,AF1622,IF(AE1622=1,IF(F1622=0.5,0.5,IF(H1622=1,0.5,1.5)),IF(F1622=0.5,0.5,IF(H1622=1,2.5,1.5))))</f>
        <v>0.5</v>
      </c>
      <c r="AH1622" s="7">
        <f>IF(AC1622="XX",0,1/C1622^(1/5)*IF(E1622=0,100,1)/(E1622+1)^(1/4))</f>
        <v>0.87282200217602857</v>
      </c>
    </row>
    <row r="1623" spans="1:34">
      <c r="A1623">
        <v>4799</v>
      </c>
      <c r="B1623" s="1">
        <v>32152.235000000001</v>
      </c>
      <c r="C1623" s="6">
        <v>7.0730000000000001E-2</v>
      </c>
      <c r="D1623" t="s">
        <v>5</v>
      </c>
      <c r="E1623">
        <v>0</v>
      </c>
      <c r="F1623">
        <v>12.5</v>
      </c>
      <c r="G1623" t="s">
        <v>2</v>
      </c>
      <c r="H1623">
        <v>2</v>
      </c>
      <c r="I1623" t="s">
        <v>0</v>
      </c>
      <c r="J1623">
        <v>0</v>
      </c>
      <c r="K1623">
        <v>11.5</v>
      </c>
      <c r="L1623" t="s">
        <v>2</v>
      </c>
      <c r="M1623">
        <v>2</v>
      </c>
      <c r="N1623" t="s">
        <v>4855</v>
      </c>
      <c r="O1623">
        <v>1</v>
      </c>
      <c r="P1623" t="str">
        <f>D1623&amp;"-"&amp;F1623&amp;"-"&amp;G1623&amp;"-"&amp;E1623&amp;"-"&amp;H1623</f>
        <v>C2Sigma-12.5-f-0-2</v>
      </c>
      <c r="Q1623" t="str">
        <f>I1623&amp;"-"&amp;K1623&amp;"-"&amp;L1623&amp;"-"&amp;J1623&amp;"-"&amp;M1623</f>
        <v>X2Pi-11.5-f-0-2</v>
      </c>
      <c r="R1623">
        <f>B1623+S1623</f>
        <v>34319.335435785004</v>
      </c>
      <c r="S1623">
        <f>_xlfn.IFNA(VLOOKUP(Q1623,'MARVEL-X'!A$2:I$1400,7,FALSE),VLOOKUP(Q1623,MARVEL!A$2:J$1522,10,FALSE))</f>
        <v>2167.1004357850002</v>
      </c>
      <c r="T1623">
        <f>IF(P1623=P1622,R1623+T1622,R1623)</f>
        <v>34319.335435785004</v>
      </c>
      <c r="U1623">
        <f>IF(P1623=P1622,1+U1622,1)</f>
        <v>1</v>
      </c>
      <c r="V1623" t="str">
        <f t="shared" si="25"/>
        <v/>
      </c>
      <c r="W1623" t="str">
        <f>IF(V1623="","",IF(ABS(V1623-R1623)&gt;W$1,ABS(V1623-R1623),""))</f>
        <v/>
      </c>
      <c r="X1623" t="str">
        <f>Y1623&amp;"-"&amp;Z1623&amp;"-"&amp;AC1623&amp;"-"&amp;AD1623&amp;"-"&amp;AG1623</f>
        <v>12.5-f-C-0-0.5</v>
      </c>
      <c r="Y1623">
        <f>F1623</f>
        <v>12.5</v>
      </c>
      <c r="Z1623" s="2" t="str">
        <f>G1623</f>
        <v>f</v>
      </c>
      <c r="AA1623">
        <f>_xlfn.IFNA(VLOOKUP(X1623,'duo-out'!A$2:Q$5000,5,FALSE),E1623+10*(H1623-1)+1+_xlfn.IFNA(VLOOKUP(D1623,states!A$2:C$10,3,FALSE),1))</f>
        <v>111</v>
      </c>
      <c r="AB1623" t="str">
        <f>IF(V1623="","",V1623)</f>
        <v/>
      </c>
      <c r="AC1623" s="2" t="str">
        <f>_xlfn.IFNA(VLOOKUP(D1623,states!A$2:C$10,2,FALSE),"XX")</f>
        <v>C</v>
      </c>
      <c r="AD1623">
        <f>E1623</f>
        <v>0</v>
      </c>
      <c r="AE1623">
        <f>_xlfn.IFNA(VLOOKUP(D1623,states!A$2:D$10,4,FALSE),0)</f>
        <v>0</v>
      </c>
      <c r="AF1623">
        <v>0.5</v>
      </c>
      <c r="AG1623">
        <f>IF(AE1623=0,AF1623,IF(AE1623=1,IF(F1623=0.5,0.5,IF(H1623=1,0.5,1.5)),IF(F1623=0.5,0.5,IF(H1623=1,2.5,1.5))))</f>
        <v>0.5</v>
      </c>
      <c r="AH1623" s="7">
        <f>IF(AC1623="XX",0,1/C1623^(1/5)*IF(E1623=0,100,1)/(E1623+1)^(1/4))</f>
        <v>169.85536479159651</v>
      </c>
    </row>
    <row r="1624" spans="1:34">
      <c r="A1624">
        <v>95</v>
      </c>
      <c r="B1624" s="1">
        <v>31413.129000000001</v>
      </c>
      <c r="C1624" s="6">
        <v>0.04</v>
      </c>
      <c r="D1624" t="s">
        <v>5</v>
      </c>
      <c r="E1624">
        <v>0</v>
      </c>
      <c r="F1624">
        <v>12.5</v>
      </c>
      <c r="G1624" t="s">
        <v>2</v>
      </c>
      <c r="H1624">
        <v>2</v>
      </c>
      <c r="I1624" t="s">
        <v>0</v>
      </c>
      <c r="J1624">
        <v>0</v>
      </c>
      <c r="K1624">
        <v>13.5</v>
      </c>
      <c r="L1624" t="s">
        <v>2</v>
      </c>
      <c r="M1624">
        <v>2</v>
      </c>
      <c r="N1624" t="s">
        <v>150</v>
      </c>
      <c r="O1624">
        <v>-1</v>
      </c>
      <c r="P1624" t="str">
        <f>D1624&amp;"-"&amp;F1624&amp;"-"&amp;G1624&amp;"-"&amp;E1624&amp;"-"&amp;H1624</f>
        <v>C2Sigma-12.5-f-0-2</v>
      </c>
      <c r="Q1624" t="str">
        <f>I1624&amp;"-"&amp;K1624&amp;"-"&amp;L1624&amp;"-"&amp;J1624&amp;"-"&amp;M1624</f>
        <v>X2Pi-13.5-f-0-2</v>
      </c>
      <c r="R1624">
        <f>B1624+S1624</f>
        <v>34319.391435787002</v>
      </c>
      <c r="S1624">
        <f>_xlfn.IFNA(VLOOKUP(Q1624,'MARVEL-X'!A$2:I$1400,7,FALSE),VLOOKUP(Q1624,MARVEL!A$2:J$1522,10,FALSE))</f>
        <v>2906.262435787</v>
      </c>
      <c r="T1624">
        <f>IF(P1624=P1623,R1624+T1623,R1624)</f>
        <v>68638.726871571998</v>
      </c>
      <c r="U1624">
        <f>IF(P1624=P1623,1+U1623,1)</f>
        <v>2</v>
      </c>
      <c r="V1624" t="str">
        <f t="shared" si="25"/>
        <v/>
      </c>
      <c r="W1624" t="str">
        <f>IF(V1624="","",IF(ABS(V1624-R1624)&gt;W$1,ABS(V1624-R1624),""))</f>
        <v/>
      </c>
      <c r="X1624" t="str">
        <f>Y1624&amp;"-"&amp;Z1624&amp;"-"&amp;AC1624&amp;"-"&amp;AD1624&amp;"-"&amp;AG1624</f>
        <v>12.5-f-C-0-0.5</v>
      </c>
      <c r="Y1624">
        <f>F1624</f>
        <v>12.5</v>
      </c>
      <c r="Z1624" s="2" t="str">
        <f>G1624</f>
        <v>f</v>
      </c>
      <c r="AA1624">
        <f>_xlfn.IFNA(VLOOKUP(X1624,'duo-out'!A$2:Q$5000,5,FALSE),E1624+10*(H1624-1)+1+_xlfn.IFNA(VLOOKUP(D1624,states!A$2:C$10,3,FALSE),1))</f>
        <v>111</v>
      </c>
      <c r="AB1624" t="str">
        <f>IF(V1624="","",V1624)</f>
        <v/>
      </c>
      <c r="AC1624" s="2" t="str">
        <f>_xlfn.IFNA(VLOOKUP(D1624,states!A$2:C$10,2,FALSE),"XX")</f>
        <v>C</v>
      </c>
      <c r="AD1624">
        <f>E1624</f>
        <v>0</v>
      </c>
      <c r="AE1624">
        <f>_xlfn.IFNA(VLOOKUP(D1624,states!A$2:D$10,4,FALSE),0)</f>
        <v>0</v>
      </c>
      <c r="AF1624">
        <v>0.5</v>
      </c>
      <c r="AG1624">
        <f>IF(AE1624=0,AF1624,IF(AE1624=1,IF(F1624=0.5,0.5,IF(H1624=1,0.5,1.5)),IF(F1624=0.5,0.5,IF(H1624=1,2.5,1.5))))</f>
        <v>0.5</v>
      </c>
      <c r="AH1624" s="7">
        <f>IF(AC1624="XX",0,1/C1624^(1/5)*IF(E1624=0,100,1)/(E1624+1)^(1/4))</f>
        <v>190.36539387158786</v>
      </c>
    </row>
    <row r="1625" spans="1:34">
      <c r="A1625">
        <v>4502</v>
      </c>
      <c r="B1625" s="1">
        <v>31801.994500000001</v>
      </c>
      <c r="C1625" s="6">
        <v>4.0000000000000001E-3</v>
      </c>
      <c r="D1625" t="s">
        <v>5</v>
      </c>
      <c r="E1625">
        <v>0</v>
      </c>
      <c r="F1625">
        <v>12.5</v>
      </c>
      <c r="G1625" t="s">
        <v>2</v>
      </c>
      <c r="H1625">
        <v>2</v>
      </c>
      <c r="I1625" t="s">
        <v>0</v>
      </c>
      <c r="J1625">
        <v>0</v>
      </c>
      <c r="K1625">
        <v>12.5</v>
      </c>
      <c r="L1625" t="s">
        <v>1</v>
      </c>
      <c r="M1625">
        <v>2</v>
      </c>
      <c r="N1625" t="s">
        <v>4558</v>
      </c>
      <c r="O1625">
        <v>1</v>
      </c>
      <c r="P1625" t="str">
        <f>D1625&amp;"-"&amp;F1625&amp;"-"&amp;G1625&amp;"-"&amp;E1625&amp;"-"&amp;H1625</f>
        <v>C2Sigma-12.5-f-0-2</v>
      </c>
      <c r="Q1625" t="str">
        <f>I1625&amp;"-"&amp;K1625&amp;"-"&amp;L1625&amp;"-"&amp;J1625&amp;"-"&amp;M1625</f>
        <v>X2Pi-12.5-e-0-2</v>
      </c>
      <c r="R1625">
        <f>B1625+S1625</f>
        <v>34319.271220661001</v>
      </c>
      <c r="S1625">
        <f>_xlfn.IFNA(VLOOKUP(Q1625,'MARVEL-X'!A$2:I$1400,7,FALSE),VLOOKUP(Q1625,MARVEL!A$2:J$1522,10,FALSE))</f>
        <v>2517.2767206610001</v>
      </c>
      <c r="T1625">
        <f>IF(P1625=P1624,R1625+T1624,R1625)</f>
        <v>102957.998092233</v>
      </c>
      <c r="U1625">
        <f>IF(P1625=P1624,1+U1624,1)</f>
        <v>3</v>
      </c>
      <c r="V1625" t="str">
        <f t="shared" si="25"/>
        <v/>
      </c>
      <c r="W1625" t="str">
        <f>IF(V1625="","",IF(ABS(V1625-R1625)&gt;W$1,ABS(V1625-R1625),""))</f>
        <v/>
      </c>
      <c r="X1625" t="str">
        <f>Y1625&amp;"-"&amp;Z1625&amp;"-"&amp;AC1625&amp;"-"&amp;AD1625&amp;"-"&amp;AG1625</f>
        <v>12.5-f-C-0-0.5</v>
      </c>
      <c r="Y1625">
        <f>F1625</f>
        <v>12.5</v>
      </c>
      <c r="Z1625" s="2" t="str">
        <f>G1625</f>
        <v>f</v>
      </c>
      <c r="AA1625">
        <f>_xlfn.IFNA(VLOOKUP(X1625,'duo-out'!A$2:Q$5000,5,FALSE),E1625+10*(H1625-1)+1+_xlfn.IFNA(VLOOKUP(D1625,states!A$2:C$10,3,FALSE),1))</f>
        <v>111</v>
      </c>
      <c r="AB1625" t="str">
        <f>IF(V1625="","",V1625)</f>
        <v/>
      </c>
      <c r="AC1625" s="2" t="str">
        <f>_xlfn.IFNA(VLOOKUP(D1625,states!A$2:C$10,2,FALSE),"XX")</f>
        <v>C</v>
      </c>
      <c r="AD1625">
        <f>E1625</f>
        <v>0</v>
      </c>
      <c r="AE1625">
        <f>_xlfn.IFNA(VLOOKUP(D1625,states!A$2:D$10,4,FALSE),0)</f>
        <v>0</v>
      </c>
      <c r="AF1625">
        <v>0.5</v>
      </c>
      <c r="AG1625">
        <f>IF(AE1625=0,AF1625,IF(AE1625=1,IF(F1625=0.5,0.5,IF(H1625=1,0.5,1.5)),IF(F1625=0.5,0.5,IF(H1625=1,2.5,1.5))))</f>
        <v>0.5</v>
      </c>
      <c r="AH1625" s="7">
        <f>IF(AC1625="XX",0,1/C1625^(1/5)*IF(E1625=0,100,1)/(E1625+1)^(1/4))</f>
        <v>301.7088168272582</v>
      </c>
    </row>
    <row r="1626" spans="1:34">
      <c r="A1626">
        <v>4694</v>
      </c>
      <c r="B1626" s="1">
        <v>32152.07</v>
      </c>
      <c r="C1626" s="6">
        <v>0.2</v>
      </c>
      <c r="D1626" t="s">
        <v>5</v>
      </c>
      <c r="E1626">
        <v>0</v>
      </c>
      <c r="F1626">
        <v>12.5</v>
      </c>
      <c r="G1626" t="s">
        <v>2</v>
      </c>
      <c r="H1626">
        <v>2</v>
      </c>
      <c r="I1626" t="s">
        <v>0</v>
      </c>
      <c r="J1626">
        <v>0</v>
      </c>
      <c r="K1626">
        <v>11.5</v>
      </c>
      <c r="L1626" t="s">
        <v>2</v>
      </c>
      <c r="M1626">
        <v>2</v>
      </c>
      <c r="N1626" t="s">
        <v>4750</v>
      </c>
      <c r="O1626">
        <v>1</v>
      </c>
      <c r="P1626" t="str">
        <f>D1626&amp;"-"&amp;F1626&amp;"-"&amp;G1626&amp;"-"&amp;E1626&amp;"-"&amp;H1626</f>
        <v>C2Sigma-12.5-f-0-2</v>
      </c>
      <c r="Q1626" t="str">
        <f>I1626&amp;"-"&amp;K1626&amp;"-"&amp;L1626&amp;"-"&amp;J1626&amp;"-"&amp;M1626</f>
        <v>X2Pi-11.5-f-0-2</v>
      </c>
      <c r="R1626">
        <f>B1626+S1626</f>
        <v>34319.170435785003</v>
      </c>
      <c r="S1626">
        <f>_xlfn.IFNA(VLOOKUP(Q1626,'MARVEL-X'!A$2:I$1400,7,FALSE),VLOOKUP(Q1626,MARVEL!A$2:J$1522,10,FALSE))</f>
        <v>2167.1004357850002</v>
      </c>
      <c r="T1626">
        <f>IF(P1626=P1625,R1626+T1625,R1626)</f>
        <v>137277.168528018</v>
      </c>
      <c r="U1626">
        <f>IF(P1626=P1625,1+U1625,1)</f>
        <v>4</v>
      </c>
      <c r="V1626" t="str">
        <f t="shared" si="25"/>
        <v/>
      </c>
      <c r="W1626" t="str">
        <f>IF(V1626="","",IF(ABS(V1626-R1626)&gt;W$1,ABS(V1626-R1626),""))</f>
        <v/>
      </c>
      <c r="X1626" t="str">
        <f>Y1626&amp;"-"&amp;Z1626&amp;"-"&amp;AC1626&amp;"-"&amp;AD1626&amp;"-"&amp;AG1626</f>
        <v>12.5-f-C-0-0.5</v>
      </c>
      <c r="Y1626">
        <f>F1626</f>
        <v>12.5</v>
      </c>
      <c r="Z1626" s="2" t="str">
        <f>G1626</f>
        <v>f</v>
      </c>
      <c r="AA1626">
        <f>_xlfn.IFNA(VLOOKUP(X1626,'duo-out'!A$2:Q$5000,5,FALSE),E1626+10*(H1626-1)+1+_xlfn.IFNA(VLOOKUP(D1626,states!A$2:C$10,3,FALSE),1))</f>
        <v>111</v>
      </c>
      <c r="AB1626" t="str">
        <f>IF(V1626="","",V1626)</f>
        <v/>
      </c>
      <c r="AC1626" s="2" t="str">
        <f>_xlfn.IFNA(VLOOKUP(D1626,states!A$2:C$10,2,FALSE),"XX")</f>
        <v>C</v>
      </c>
      <c r="AD1626">
        <f>E1626</f>
        <v>0</v>
      </c>
      <c r="AE1626">
        <f>_xlfn.IFNA(VLOOKUP(D1626,states!A$2:D$10,4,FALSE),0)</f>
        <v>0</v>
      </c>
      <c r="AF1626">
        <v>0.5</v>
      </c>
      <c r="AG1626">
        <f>IF(AE1626=0,AF1626,IF(AE1626=1,IF(F1626=0.5,0.5,IF(H1626=1,0.5,1.5)),IF(F1626=0.5,0.5,IF(H1626=1,2.5,1.5))))</f>
        <v>0.5</v>
      </c>
      <c r="AH1626" s="7">
        <f>IF(AC1626="XX",0,1/C1626^(1/5)*IF(E1626=0,100,1)/(E1626+1)^(1/4))</f>
        <v>137.97296614612148</v>
      </c>
    </row>
    <row r="1627" spans="1:34">
      <c r="A1627">
        <v>74</v>
      </c>
      <c r="B1627" s="1">
        <v>31801.75</v>
      </c>
      <c r="C1627" s="6">
        <v>0.2</v>
      </c>
      <c r="D1627" t="s">
        <v>5</v>
      </c>
      <c r="E1627">
        <v>0</v>
      </c>
      <c r="F1627">
        <v>12.5</v>
      </c>
      <c r="G1627" t="s">
        <v>2</v>
      </c>
      <c r="H1627">
        <v>2</v>
      </c>
      <c r="I1627" t="s">
        <v>0</v>
      </c>
      <c r="J1627">
        <v>0</v>
      </c>
      <c r="K1627">
        <v>12.5</v>
      </c>
      <c r="L1627" t="s">
        <v>1</v>
      </c>
      <c r="M1627">
        <v>2</v>
      </c>
      <c r="N1627" t="s">
        <v>129</v>
      </c>
      <c r="O1627">
        <v>-1</v>
      </c>
      <c r="P1627" t="str">
        <f>D1627&amp;"-"&amp;F1627&amp;"-"&amp;G1627&amp;"-"&amp;E1627&amp;"-"&amp;H1627</f>
        <v>C2Sigma-12.5-f-0-2</v>
      </c>
      <c r="Q1627" t="str">
        <f>I1627&amp;"-"&amp;K1627&amp;"-"&amp;L1627&amp;"-"&amp;J1627&amp;"-"&amp;M1627</f>
        <v>X2Pi-12.5-e-0-2</v>
      </c>
      <c r="R1627">
        <f>B1627+S1627</f>
        <v>34319.026720661001</v>
      </c>
      <c r="S1627">
        <f>_xlfn.IFNA(VLOOKUP(Q1627,'MARVEL-X'!A$2:I$1400,7,FALSE),VLOOKUP(Q1627,MARVEL!A$2:J$1522,10,FALSE))</f>
        <v>2517.2767206610001</v>
      </c>
      <c r="T1627">
        <f>IF(P1627=P1626,R1627+T1626,R1627)</f>
        <v>171596.195248679</v>
      </c>
      <c r="U1627">
        <f>IF(P1627=P1626,1+U1626,1)</f>
        <v>5</v>
      </c>
      <c r="V1627" t="str">
        <f t="shared" si="25"/>
        <v/>
      </c>
      <c r="W1627" t="str">
        <f>IF(V1627="","",IF(ABS(V1627-R1627)&gt;W$1,ABS(V1627-R1627),""))</f>
        <v/>
      </c>
      <c r="X1627" t="str">
        <f>Y1627&amp;"-"&amp;Z1627&amp;"-"&amp;AC1627&amp;"-"&amp;AD1627&amp;"-"&amp;AG1627</f>
        <v>12.5-f-C-0-0.5</v>
      </c>
      <c r="Y1627">
        <f>F1627</f>
        <v>12.5</v>
      </c>
      <c r="Z1627" s="2" t="str">
        <f>G1627</f>
        <v>f</v>
      </c>
      <c r="AA1627">
        <f>_xlfn.IFNA(VLOOKUP(X1627,'duo-out'!A$2:Q$5000,5,FALSE),E1627+10*(H1627-1)+1+_xlfn.IFNA(VLOOKUP(D1627,states!A$2:C$10,3,FALSE),1))</f>
        <v>111</v>
      </c>
      <c r="AB1627" t="str">
        <f>IF(V1627="","",V1627)</f>
        <v/>
      </c>
      <c r="AC1627" s="2" t="str">
        <f>_xlfn.IFNA(VLOOKUP(D1627,states!A$2:C$10,2,FALSE),"XX")</f>
        <v>C</v>
      </c>
      <c r="AD1627">
        <f>E1627</f>
        <v>0</v>
      </c>
      <c r="AE1627">
        <f>_xlfn.IFNA(VLOOKUP(D1627,states!A$2:D$10,4,FALSE),0)</f>
        <v>0</v>
      </c>
      <c r="AF1627">
        <v>0.5</v>
      </c>
      <c r="AG1627">
        <f>IF(AE1627=0,AF1627,IF(AE1627=1,IF(F1627=0.5,0.5,IF(H1627=1,0.5,1.5)),IF(F1627=0.5,0.5,IF(H1627=1,2.5,1.5))))</f>
        <v>0.5</v>
      </c>
      <c r="AH1627" s="7">
        <f>IF(AC1627="XX",0,1/C1627^(1/5)*IF(E1627=0,100,1)/(E1627+1)^(1/4))</f>
        <v>137.97296614612148</v>
      </c>
    </row>
    <row r="1628" spans="1:34">
      <c r="A1628">
        <v>4744</v>
      </c>
      <c r="B1628" s="1">
        <v>31412.94</v>
      </c>
      <c r="C1628" s="6">
        <v>0.2</v>
      </c>
      <c r="D1628" t="s">
        <v>5</v>
      </c>
      <c r="E1628">
        <v>0</v>
      </c>
      <c r="F1628">
        <v>12.5</v>
      </c>
      <c r="G1628" t="s">
        <v>2</v>
      </c>
      <c r="H1628">
        <v>2</v>
      </c>
      <c r="I1628" t="s">
        <v>0</v>
      </c>
      <c r="J1628">
        <v>0</v>
      </c>
      <c r="K1628">
        <v>13.5</v>
      </c>
      <c r="L1628" t="s">
        <v>2</v>
      </c>
      <c r="M1628">
        <v>2</v>
      </c>
      <c r="N1628" t="s">
        <v>4800</v>
      </c>
      <c r="O1628">
        <v>1</v>
      </c>
      <c r="P1628" t="str">
        <f>D1628&amp;"-"&amp;F1628&amp;"-"&amp;G1628&amp;"-"&amp;E1628&amp;"-"&amp;H1628</f>
        <v>C2Sigma-12.5-f-0-2</v>
      </c>
      <c r="Q1628" t="str">
        <f>I1628&amp;"-"&amp;K1628&amp;"-"&amp;L1628&amp;"-"&amp;J1628&amp;"-"&amp;M1628</f>
        <v>X2Pi-13.5-f-0-2</v>
      </c>
      <c r="R1628">
        <f>B1628+S1628</f>
        <v>34319.202435786996</v>
      </c>
      <c r="S1628">
        <f>_xlfn.IFNA(VLOOKUP(Q1628,'MARVEL-X'!A$2:I$1400,7,FALSE),VLOOKUP(Q1628,MARVEL!A$2:J$1522,10,FALSE))</f>
        <v>2906.262435787</v>
      </c>
      <c r="T1628">
        <f>IF(P1628=P1627,R1628+T1627,R1628)</f>
        <v>205915.39768446598</v>
      </c>
      <c r="U1628">
        <f>IF(P1628=P1627,1+U1627,1)</f>
        <v>6</v>
      </c>
      <c r="V1628" t="str">
        <f t="shared" si="25"/>
        <v/>
      </c>
      <c r="W1628" t="str">
        <f>IF(V1628="","",IF(ABS(V1628-R1628)&gt;W$1,ABS(V1628-R1628),""))</f>
        <v/>
      </c>
      <c r="X1628" t="str">
        <f>Y1628&amp;"-"&amp;Z1628&amp;"-"&amp;AC1628&amp;"-"&amp;AD1628&amp;"-"&amp;AG1628</f>
        <v>12.5-f-C-0-0.5</v>
      </c>
      <c r="Y1628">
        <f>F1628</f>
        <v>12.5</v>
      </c>
      <c r="Z1628" s="2" t="str">
        <f>G1628</f>
        <v>f</v>
      </c>
      <c r="AA1628">
        <f>_xlfn.IFNA(VLOOKUP(X1628,'duo-out'!A$2:Q$5000,5,FALSE),E1628+10*(H1628-1)+1+_xlfn.IFNA(VLOOKUP(D1628,states!A$2:C$10,3,FALSE),1))</f>
        <v>111</v>
      </c>
      <c r="AB1628" t="str">
        <f>IF(V1628="","",V1628)</f>
        <v/>
      </c>
      <c r="AC1628" s="2" t="str">
        <f>_xlfn.IFNA(VLOOKUP(D1628,states!A$2:C$10,2,FALSE),"XX")</f>
        <v>C</v>
      </c>
      <c r="AD1628">
        <f>E1628</f>
        <v>0</v>
      </c>
      <c r="AE1628">
        <f>_xlfn.IFNA(VLOOKUP(D1628,states!A$2:D$10,4,FALSE),0)</f>
        <v>0</v>
      </c>
      <c r="AF1628">
        <v>0.5</v>
      </c>
      <c r="AG1628">
        <f>IF(AE1628=0,AF1628,IF(AE1628=1,IF(F1628=0.5,0.5,IF(H1628=1,0.5,1.5)),IF(F1628=0.5,0.5,IF(H1628=1,2.5,1.5))))</f>
        <v>0.5</v>
      </c>
      <c r="AH1628" s="7">
        <f>IF(AC1628="XX",0,1/C1628^(1/5)*IF(E1628=0,100,1)/(E1628+1)^(1/4))</f>
        <v>137.97296614612148</v>
      </c>
    </row>
    <row r="1629" spans="1:34">
      <c r="A1629">
        <v>4876</v>
      </c>
      <c r="B1629" s="1">
        <v>32152.13</v>
      </c>
      <c r="C1629" s="6">
        <v>0.1</v>
      </c>
      <c r="D1629" t="s">
        <v>5</v>
      </c>
      <c r="E1629">
        <v>0</v>
      </c>
      <c r="F1629">
        <v>12.5</v>
      </c>
      <c r="G1629" t="s">
        <v>2</v>
      </c>
      <c r="H1629">
        <v>2</v>
      </c>
      <c r="I1629" t="s">
        <v>0</v>
      </c>
      <c r="J1629">
        <v>0</v>
      </c>
      <c r="K1629">
        <v>11.5</v>
      </c>
      <c r="L1629" t="s">
        <v>2</v>
      </c>
      <c r="M1629">
        <v>2</v>
      </c>
      <c r="N1629" t="s">
        <v>4932</v>
      </c>
      <c r="O1629">
        <v>1</v>
      </c>
      <c r="P1629" t="str">
        <f>D1629&amp;"-"&amp;F1629&amp;"-"&amp;G1629&amp;"-"&amp;E1629&amp;"-"&amp;H1629</f>
        <v>C2Sigma-12.5-f-0-2</v>
      </c>
      <c r="Q1629" t="str">
        <f>I1629&amp;"-"&amp;K1629&amp;"-"&amp;L1629&amp;"-"&amp;J1629&amp;"-"&amp;M1629</f>
        <v>X2Pi-11.5-f-0-2</v>
      </c>
      <c r="R1629">
        <f>B1629+S1629</f>
        <v>34319.230435785001</v>
      </c>
      <c r="S1629">
        <f>_xlfn.IFNA(VLOOKUP(Q1629,'MARVEL-X'!A$2:I$1400,7,FALSE),VLOOKUP(Q1629,MARVEL!A$2:J$1522,10,FALSE))</f>
        <v>2167.1004357850002</v>
      </c>
      <c r="T1629">
        <f>IF(P1629=P1628,R1629+T1628,R1629)</f>
        <v>240234.62812025097</v>
      </c>
      <c r="U1629">
        <f>IF(P1629=P1628,1+U1628,1)</f>
        <v>7</v>
      </c>
      <c r="V1629" t="str">
        <f t="shared" si="25"/>
        <v/>
      </c>
      <c r="W1629" t="str">
        <f>IF(V1629="","",IF(ABS(V1629-R1629)&gt;W$1,ABS(V1629-R1629),""))</f>
        <v/>
      </c>
      <c r="X1629" t="str">
        <f>Y1629&amp;"-"&amp;Z1629&amp;"-"&amp;AC1629&amp;"-"&amp;AD1629&amp;"-"&amp;AG1629</f>
        <v>12.5-f-C-0-0.5</v>
      </c>
      <c r="Y1629">
        <f>F1629</f>
        <v>12.5</v>
      </c>
      <c r="Z1629" s="2" t="str">
        <f>G1629</f>
        <v>f</v>
      </c>
      <c r="AA1629">
        <f>_xlfn.IFNA(VLOOKUP(X1629,'duo-out'!A$2:Q$5000,5,FALSE),E1629+10*(H1629-1)+1+_xlfn.IFNA(VLOOKUP(D1629,states!A$2:C$10,3,FALSE),1))</f>
        <v>111</v>
      </c>
      <c r="AB1629" t="str">
        <f>IF(V1629="","",V1629)</f>
        <v/>
      </c>
      <c r="AC1629" s="2" t="str">
        <f>_xlfn.IFNA(VLOOKUP(D1629,states!A$2:C$10,2,FALSE),"XX")</f>
        <v>C</v>
      </c>
      <c r="AD1629">
        <f>E1629</f>
        <v>0</v>
      </c>
      <c r="AE1629">
        <f>_xlfn.IFNA(VLOOKUP(D1629,states!A$2:D$10,4,FALSE),0)</f>
        <v>0</v>
      </c>
      <c r="AF1629">
        <v>0.5</v>
      </c>
      <c r="AG1629">
        <f>IF(AE1629=0,AF1629,IF(AE1629=1,IF(F1629=0.5,0.5,IF(H1629=1,0.5,1.5)),IF(F1629=0.5,0.5,IF(H1629=1,2.5,1.5))))</f>
        <v>0.5</v>
      </c>
      <c r="AH1629" s="7">
        <f>IF(AC1629="XX",0,1/C1629^(1/5)*IF(E1629=0,100,1)/(E1629+1)^(1/4))</f>
        <v>158.48931924611134</v>
      </c>
    </row>
    <row r="1630" spans="1:34">
      <c r="A1630">
        <v>4826</v>
      </c>
      <c r="B1630" s="1">
        <v>31413.119999999999</v>
      </c>
      <c r="C1630" s="6">
        <v>0.1</v>
      </c>
      <c r="D1630" t="s">
        <v>5</v>
      </c>
      <c r="E1630">
        <v>0</v>
      </c>
      <c r="F1630">
        <v>12.5</v>
      </c>
      <c r="G1630" t="s">
        <v>2</v>
      </c>
      <c r="H1630">
        <v>2</v>
      </c>
      <c r="I1630" t="s">
        <v>0</v>
      </c>
      <c r="J1630">
        <v>0</v>
      </c>
      <c r="K1630">
        <v>13.5</v>
      </c>
      <c r="L1630" t="s">
        <v>2</v>
      </c>
      <c r="M1630">
        <v>2</v>
      </c>
      <c r="N1630" t="s">
        <v>4882</v>
      </c>
      <c r="O1630">
        <v>1</v>
      </c>
      <c r="P1630" t="str">
        <f>D1630&amp;"-"&amp;F1630&amp;"-"&amp;G1630&amp;"-"&amp;E1630&amp;"-"&amp;H1630</f>
        <v>C2Sigma-12.5-f-0-2</v>
      </c>
      <c r="Q1630" t="str">
        <f>I1630&amp;"-"&amp;K1630&amp;"-"&amp;L1630&amp;"-"&amp;J1630&amp;"-"&amp;M1630</f>
        <v>X2Pi-13.5-f-0-2</v>
      </c>
      <c r="R1630">
        <f>B1630+S1630</f>
        <v>34319.382435786996</v>
      </c>
      <c r="S1630">
        <f>_xlfn.IFNA(VLOOKUP(Q1630,'MARVEL-X'!A$2:I$1400,7,FALSE),VLOOKUP(Q1630,MARVEL!A$2:J$1522,10,FALSE))</f>
        <v>2906.262435787</v>
      </c>
      <c r="T1630">
        <f>IF(P1630=P1629,R1630+T1629,R1630)</f>
        <v>274554.01055603795</v>
      </c>
      <c r="U1630">
        <f>IF(P1630=P1629,1+U1629,1)</f>
        <v>8</v>
      </c>
      <c r="V1630">
        <f t="shared" si="25"/>
        <v>34319.251319504743</v>
      </c>
      <c r="W1630">
        <f>IF(V1630="","",IF(ABS(V1630-R1630)&gt;W$1,ABS(V1630-R1630),""))</f>
        <v>0.13111628225306049</v>
      </c>
      <c r="X1630" t="str">
        <f>Y1630&amp;"-"&amp;Z1630&amp;"-"&amp;AC1630&amp;"-"&amp;AD1630&amp;"-"&amp;AG1630</f>
        <v>12.5-f-C-0-0.5</v>
      </c>
      <c r="Y1630">
        <f>F1630</f>
        <v>12.5</v>
      </c>
      <c r="Z1630" s="2" t="str">
        <f>G1630</f>
        <v>f</v>
      </c>
      <c r="AA1630">
        <f>_xlfn.IFNA(VLOOKUP(X1630,'duo-out'!A$2:Q$5000,5,FALSE),E1630+10*(H1630-1)+1+_xlfn.IFNA(VLOOKUP(D1630,states!A$2:C$10,3,FALSE),1))</f>
        <v>111</v>
      </c>
      <c r="AB1630">
        <f>IF(V1630="","",V1630)</f>
        <v>34319.251319504743</v>
      </c>
      <c r="AC1630" s="2" t="str">
        <f>_xlfn.IFNA(VLOOKUP(D1630,states!A$2:C$10,2,FALSE),"XX")</f>
        <v>C</v>
      </c>
      <c r="AD1630">
        <f>E1630</f>
        <v>0</v>
      </c>
      <c r="AE1630">
        <f>_xlfn.IFNA(VLOOKUP(D1630,states!A$2:D$10,4,FALSE),0)</f>
        <v>0</v>
      </c>
      <c r="AF1630">
        <v>0.5</v>
      </c>
      <c r="AG1630">
        <f>IF(AE1630=0,AF1630,IF(AE1630=1,IF(F1630=0.5,0.5,IF(H1630=1,0.5,1.5)),IF(F1630=0.5,0.5,IF(H1630=1,2.5,1.5))))</f>
        <v>0.5</v>
      </c>
      <c r="AH1630" s="7">
        <f>IF(AC1630="XX",0,1/C1630^(1/5)*IF(E1630=0,100,1)/(E1630+1)^(1/4))</f>
        <v>158.48931924611134</v>
      </c>
    </row>
    <row r="1631" spans="1:34">
      <c r="A1631">
        <v>4574</v>
      </c>
      <c r="B1631" s="1">
        <v>31637.31</v>
      </c>
      <c r="C1631" s="6">
        <v>0.2</v>
      </c>
      <c r="D1631" t="s">
        <v>5</v>
      </c>
      <c r="E1631">
        <v>1</v>
      </c>
      <c r="F1631">
        <v>12.5</v>
      </c>
      <c r="G1631" t="s">
        <v>2</v>
      </c>
      <c r="H1631">
        <v>2</v>
      </c>
      <c r="I1631" t="s">
        <v>0</v>
      </c>
      <c r="J1631">
        <v>1</v>
      </c>
      <c r="K1631">
        <v>12.5</v>
      </c>
      <c r="L1631" t="s">
        <v>1</v>
      </c>
      <c r="M1631">
        <v>2</v>
      </c>
      <c r="N1631" t="s">
        <v>4630</v>
      </c>
      <c r="O1631">
        <v>1</v>
      </c>
      <c r="P1631" t="str">
        <f>D1631&amp;"-"&amp;F1631&amp;"-"&amp;G1631&amp;"-"&amp;E1631&amp;"-"&amp;H1631</f>
        <v>C2Sigma-12.5-f-1-2</v>
      </c>
      <c r="Q1631" t="str">
        <f>I1631&amp;"-"&amp;K1631&amp;"-"&amp;L1631&amp;"-"&amp;J1631&amp;"-"&amp;M1631</f>
        <v>X2Pi-12.5-e-1-2</v>
      </c>
      <c r="R1631">
        <f>B1631+S1631</f>
        <v>36791.878276518</v>
      </c>
      <c r="S1631">
        <f>_xlfn.IFNA(VLOOKUP(Q1631,'MARVEL-X'!A$2:I$1400,7,FALSE),VLOOKUP(Q1631,MARVEL!A$2:J$1522,10,FALSE))</f>
        <v>5154.5682765179999</v>
      </c>
      <c r="T1631">
        <f>IF(P1631=P1630,R1631+T1630,R1631)</f>
        <v>36791.878276518</v>
      </c>
      <c r="U1631">
        <f>IF(P1631=P1630,1+U1630,1)</f>
        <v>1</v>
      </c>
      <c r="V1631" t="str">
        <f t="shared" si="25"/>
        <v/>
      </c>
      <c r="W1631" t="str">
        <f>IF(V1631="","",IF(ABS(V1631-R1631)&gt;W$1,ABS(V1631-R1631),""))</f>
        <v/>
      </c>
      <c r="X1631" t="str">
        <f>Y1631&amp;"-"&amp;Z1631&amp;"-"&amp;AC1631&amp;"-"&amp;AD1631&amp;"-"&amp;AG1631</f>
        <v>12.5-f-C-1-0.5</v>
      </c>
      <c r="Y1631">
        <f>F1631</f>
        <v>12.5</v>
      </c>
      <c r="Z1631" s="2" t="str">
        <f>G1631</f>
        <v>f</v>
      </c>
      <c r="AA1631">
        <f>_xlfn.IFNA(VLOOKUP(X1631,'duo-out'!A$2:Q$5000,5,FALSE),E1631+10*(H1631-1)+1+_xlfn.IFNA(VLOOKUP(D1631,states!A$2:C$10,3,FALSE),1))</f>
        <v>112</v>
      </c>
      <c r="AB1631" t="str">
        <f>IF(V1631="","",V1631)</f>
        <v/>
      </c>
      <c r="AC1631" s="2" t="str">
        <f>_xlfn.IFNA(VLOOKUP(D1631,states!A$2:C$10,2,FALSE),"XX")</f>
        <v>C</v>
      </c>
      <c r="AD1631">
        <f>E1631</f>
        <v>1</v>
      </c>
      <c r="AE1631">
        <f>_xlfn.IFNA(VLOOKUP(D1631,states!A$2:D$10,4,FALSE),0)</f>
        <v>0</v>
      </c>
      <c r="AF1631">
        <v>0.5</v>
      </c>
      <c r="AG1631">
        <f>IF(AE1631=0,AF1631,IF(AE1631=1,IF(F1631=0.5,0.5,IF(H1631=1,0.5,1.5)),IF(F1631=0.5,0.5,IF(H1631=1,2.5,1.5))))</f>
        <v>0.5</v>
      </c>
      <c r="AH1631" s="7">
        <f>IF(AC1631="XX",0,1/C1631^(1/5)*IF(E1631=0,100,1)/(E1631+1)^(1/4))</f>
        <v>1.1602097263419568</v>
      </c>
    </row>
    <row r="1632" spans="1:34">
      <c r="A1632">
        <v>4537</v>
      </c>
      <c r="B1632" s="1">
        <v>31263.13</v>
      </c>
      <c r="C1632" s="6">
        <v>0.2</v>
      </c>
      <c r="D1632" t="s">
        <v>5</v>
      </c>
      <c r="E1632">
        <v>1</v>
      </c>
      <c r="F1632">
        <v>12.5</v>
      </c>
      <c r="G1632" t="s">
        <v>2</v>
      </c>
      <c r="H1632">
        <v>2</v>
      </c>
      <c r="I1632" t="s">
        <v>0</v>
      </c>
      <c r="J1632">
        <v>1</v>
      </c>
      <c r="K1632">
        <v>13.5</v>
      </c>
      <c r="L1632" t="s">
        <v>2</v>
      </c>
      <c r="M1632">
        <v>2</v>
      </c>
      <c r="N1632" t="s">
        <v>4593</v>
      </c>
      <c r="O1632">
        <v>1</v>
      </c>
      <c r="P1632" t="str">
        <f>D1632&amp;"-"&amp;F1632&amp;"-"&amp;G1632&amp;"-"&amp;E1632&amp;"-"&amp;H1632</f>
        <v>C2Sigma-12.5-f-1-2</v>
      </c>
      <c r="Q1632" t="str">
        <f>I1632&amp;"-"&amp;K1632&amp;"-"&amp;L1632&amp;"-"&amp;J1632&amp;"-"&amp;M1632</f>
        <v>X2Pi-13.5-f-1-2</v>
      </c>
      <c r="R1632">
        <f>B1632+S1632</f>
        <v>36791.783611406005</v>
      </c>
      <c r="S1632">
        <f>_xlfn.IFNA(VLOOKUP(Q1632,'MARVEL-X'!A$2:I$1400,7,FALSE),VLOOKUP(Q1632,MARVEL!A$2:J$1522,10,FALSE))</f>
        <v>5528.653611406</v>
      </c>
      <c r="T1632">
        <f>IF(P1632=P1631,R1632+T1631,R1632)</f>
        <v>73583.661887924012</v>
      </c>
      <c r="U1632">
        <f>IF(P1632=P1631,1+U1631,1)</f>
        <v>2</v>
      </c>
      <c r="V1632" t="str">
        <f t="shared" si="25"/>
        <v/>
      </c>
      <c r="W1632" t="str">
        <f>IF(V1632="","",IF(ABS(V1632-R1632)&gt;W$1,ABS(V1632-R1632),""))</f>
        <v/>
      </c>
      <c r="X1632" t="str">
        <f>Y1632&amp;"-"&amp;Z1632&amp;"-"&amp;AC1632&amp;"-"&amp;AD1632&amp;"-"&amp;AG1632</f>
        <v>12.5-f-C-1-0.5</v>
      </c>
      <c r="Y1632">
        <f>F1632</f>
        <v>12.5</v>
      </c>
      <c r="Z1632" s="2" t="str">
        <f>G1632</f>
        <v>f</v>
      </c>
      <c r="AA1632">
        <f>_xlfn.IFNA(VLOOKUP(X1632,'duo-out'!A$2:Q$5000,5,FALSE),E1632+10*(H1632-1)+1+_xlfn.IFNA(VLOOKUP(D1632,states!A$2:C$10,3,FALSE),1))</f>
        <v>112</v>
      </c>
      <c r="AB1632" t="str">
        <f>IF(V1632="","",V1632)</f>
        <v/>
      </c>
      <c r="AC1632" s="2" t="str">
        <f>_xlfn.IFNA(VLOOKUP(D1632,states!A$2:C$10,2,FALSE),"XX")</f>
        <v>C</v>
      </c>
      <c r="AD1632">
        <f>E1632</f>
        <v>1</v>
      </c>
      <c r="AE1632">
        <f>_xlfn.IFNA(VLOOKUP(D1632,states!A$2:D$10,4,FALSE),0)</f>
        <v>0</v>
      </c>
      <c r="AF1632">
        <v>0.5</v>
      </c>
      <c r="AG1632">
        <f>IF(AE1632=0,AF1632,IF(AE1632=1,IF(F1632=0.5,0.5,IF(H1632=1,0.5,1.5)),IF(F1632=0.5,0.5,IF(H1632=1,2.5,1.5))))</f>
        <v>0.5</v>
      </c>
      <c r="AH1632" s="7">
        <f>IF(AC1632="XX",0,1/C1632^(1/5)*IF(E1632=0,100,1)/(E1632+1)^(1/4))</f>
        <v>1.1602097263419568</v>
      </c>
    </row>
    <row r="1633" spans="1:34">
      <c r="A1633">
        <v>4613</v>
      </c>
      <c r="B1633" s="1">
        <v>31973.97</v>
      </c>
      <c r="C1633" s="6">
        <v>0.2</v>
      </c>
      <c r="D1633" t="s">
        <v>5</v>
      </c>
      <c r="E1633">
        <v>1</v>
      </c>
      <c r="F1633">
        <v>12.5</v>
      </c>
      <c r="G1633" t="s">
        <v>2</v>
      </c>
      <c r="H1633">
        <v>2</v>
      </c>
      <c r="I1633" t="s">
        <v>0</v>
      </c>
      <c r="J1633">
        <v>1</v>
      </c>
      <c r="K1633">
        <v>11.5</v>
      </c>
      <c r="L1633" t="s">
        <v>2</v>
      </c>
      <c r="M1633">
        <v>2</v>
      </c>
      <c r="N1633" t="s">
        <v>4669</v>
      </c>
      <c r="O1633">
        <v>1</v>
      </c>
      <c r="P1633" t="str">
        <f>D1633&amp;"-"&amp;F1633&amp;"-"&amp;G1633&amp;"-"&amp;E1633&amp;"-"&amp;H1633</f>
        <v>C2Sigma-12.5-f-1-2</v>
      </c>
      <c r="Q1633" t="str">
        <f>I1633&amp;"-"&amp;K1633&amp;"-"&amp;L1633&amp;"-"&amp;J1633&amp;"-"&amp;M1633</f>
        <v>X2Pi-11.5-f-1-2</v>
      </c>
      <c r="R1633">
        <f>B1633+S1633</f>
        <v>36791.727611405004</v>
      </c>
      <c r="S1633">
        <f>_xlfn.IFNA(VLOOKUP(Q1633,'MARVEL-X'!A$2:I$1400,7,FALSE),VLOOKUP(Q1633,MARVEL!A$2:J$1522,10,FALSE))</f>
        <v>4817.7576114049998</v>
      </c>
      <c r="T1633">
        <f>IF(P1633=P1632,R1633+T1632,R1633)</f>
        <v>110375.38949932902</v>
      </c>
      <c r="U1633">
        <f>IF(P1633=P1632,1+U1632,1)</f>
        <v>3</v>
      </c>
      <c r="V1633" t="str">
        <f t="shared" si="25"/>
        <v/>
      </c>
      <c r="W1633" t="str">
        <f>IF(V1633="","",IF(ABS(V1633-R1633)&gt;W$1,ABS(V1633-R1633),""))</f>
        <v/>
      </c>
      <c r="X1633" t="str">
        <f>Y1633&amp;"-"&amp;Z1633&amp;"-"&amp;AC1633&amp;"-"&amp;AD1633&amp;"-"&amp;AG1633</f>
        <v>12.5-f-C-1-0.5</v>
      </c>
      <c r="Y1633">
        <f>F1633</f>
        <v>12.5</v>
      </c>
      <c r="Z1633" s="2" t="str">
        <f>G1633</f>
        <v>f</v>
      </c>
      <c r="AA1633">
        <f>_xlfn.IFNA(VLOOKUP(X1633,'duo-out'!A$2:Q$5000,5,FALSE),E1633+10*(H1633-1)+1+_xlfn.IFNA(VLOOKUP(D1633,states!A$2:C$10,3,FALSE),1))</f>
        <v>112</v>
      </c>
      <c r="AB1633" t="str">
        <f>IF(V1633="","",V1633)</f>
        <v/>
      </c>
      <c r="AC1633" s="2" t="str">
        <f>_xlfn.IFNA(VLOOKUP(D1633,states!A$2:C$10,2,FALSE),"XX")</f>
        <v>C</v>
      </c>
      <c r="AD1633">
        <f>E1633</f>
        <v>1</v>
      </c>
      <c r="AE1633">
        <f>_xlfn.IFNA(VLOOKUP(D1633,states!A$2:D$10,4,FALSE),0)</f>
        <v>0</v>
      </c>
      <c r="AF1633">
        <v>0.5</v>
      </c>
      <c r="AG1633">
        <f>IF(AE1633=0,AF1633,IF(AE1633=1,IF(F1633=0.5,0.5,IF(H1633=1,0.5,1.5)),IF(F1633=0.5,0.5,IF(H1633=1,2.5,1.5))))</f>
        <v>0.5</v>
      </c>
      <c r="AH1633" s="7">
        <f>IF(AC1633="XX",0,1/C1633^(1/5)*IF(E1633=0,100,1)/(E1633+1)^(1/4))</f>
        <v>1.1602097263419568</v>
      </c>
    </row>
    <row r="1634" spans="1:34">
      <c r="A1634">
        <v>4956</v>
      </c>
      <c r="B1634" s="1">
        <v>31974.113000000001</v>
      </c>
      <c r="C1634" s="6">
        <v>0.05</v>
      </c>
      <c r="D1634" t="s">
        <v>5</v>
      </c>
      <c r="E1634">
        <v>1</v>
      </c>
      <c r="F1634">
        <v>12.5</v>
      </c>
      <c r="G1634" t="s">
        <v>2</v>
      </c>
      <c r="H1634">
        <v>2</v>
      </c>
      <c r="I1634" t="s">
        <v>0</v>
      </c>
      <c r="J1634">
        <v>1</v>
      </c>
      <c r="K1634">
        <v>11.5</v>
      </c>
      <c r="L1634" t="s">
        <v>2</v>
      </c>
      <c r="M1634">
        <v>2</v>
      </c>
      <c r="N1634" t="s">
        <v>5012</v>
      </c>
      <c r="O1634">
        <v>1</v>
      </c>
      <c r="P1634" t="str">
        <f>D1634&amp;"-"&amp;F1634&amp;"-"&amp;G1634&amp;"-"&amp;E1634&amp;"-"&amp;H1634</f>
        <v>C2Sigma-12.5-f-1-2</v>
      </c>
      <c r="Q1634" t="str">
        <f>I1634&amp;"-"&amp;K1634&amp;"-"&amp;L1634&amp;"-"&amp;J1634&amp;"-"&amp;M1634</f>
        <v>X2Pi-11.5-f-1-2</v>
      </c>
      <c r="R1634">
        <f>B1634+S1634</f>
        <v>36791.870611405</v>
      </c>
      <c r="S1634">
        <f>_xlfn.IFNA(VLOOKUP(Q1634,'MARVEL-X'!A$2:I$1400,7,FALSE),VLOOKUP(Q1634,MARVEL!A$2:J$1522,10,FALSE))</f>
        <v>4817.7576114049998</v>
      </c>
      <c r="T1634">
        <f>IF(P1634=P1633,R1634+T1633,R1634)</f>
        <v>147167.26011073403</v>
      </c>
      <c r="U1634">
        <f>IF(P1634=P1633,1+U1633,1)</f>
        <v>4</v>
      </c>
      <c r="V1634" t="str">
        <f t="shared" si="25"/>
        <v/>
      </c>
      <c r="W1634" t="str">
        <f>IF(V1634="","",IF(ABS(V1634-R1634)&gt;W$1,ABS(V1634-R1634),""))</f>
        <v/>
      </c>
      <c r="X1634" t="str">
        <f>Y1634&amp;"-"&amp;Z1634&amp;"-"&amp;AC1634&amp;"-"&amp;AD1634&amp;"-"&amp;AG1634</f>
        <v>12.5-f-C-1-0.5</v>
      </c>
      <c r="Y1634">
        <f>F1634</f>
        <v>12.5</v>
      </c>
      <c r="Z1634" s="2" t="str">
        <f>G1634</f>
        <v>f</v>
      </c>
      <c r="AA1634">
        <f>_xlfn.IFNA(VLOOKUP(X1634,'duo-out'!A$2:Q$5000,5,FALSE),E1634+10*(H1634-1)+1+_xlfn.IFNA(VLOOKUP(D1634,states!A$2:C$10,3,FALSE),1))</f>
        <v>112</v>
      </c>
      <c r="AB1634" t="str">
        <f>IF(V1634="","",V1634)</f>
        <v/>
      </c>
      <c r="AC1634" s="2" t="str">
        <f>_xlfn.IFNA(VLOOKUP(D1634,states!A$2:C$10,2,FALSE),"XX")</f>
        <v>C</v>
      </c>
      <c r="AD1634">
        <f>E1634</f>
        <v>1</v>
      </c>
      <c r="AE1634">
        <f>_xlfn.IFNA(VLOOKUP(D1634,states!A$2:D$10,4,FALSE),0)</f>
        <v>0</v>
      </c>
      <c r="AF1634">
        <v>0.5</v>
      </c>
      <c r="AG1634">
        <f>IF(AE1634=0,AF1634,IF(AE1634=1,IF(F1634=0.5,0.5,IF(H1634=1,0.5,1.5)),IF(F1634=0.5,0.5,IF(H1634=1,2.5,1.5))))</f>
        <v>0.5</v>
      </c>
      <c r="AH1634" s="7">
        <f>IF(AC1634="XX",0,1/C1634^(1/5)*IF(E1634=0,100,1)/(E1634+1)^(1/4))</f>
        <v>1.5309059120638666</v>
      </c>
    </row>
    <row r="1635" spans="1:34">
      <c r="A1635">
        <v>4931</v>
      </c>
      <c r="B1635" s="1">
        <v>31637.339</v>
      </c>
      <c r="C1635" s="6">
        <v>0.05</v>
      </c>
      <c r="D1635" t="s">
        <v>5</v>
      </c>
      <c r="E1635">
        <v>1</v>
      </c>
      <c r="F1635">
        <v>12.5</v>
      </c>
      <c r="G1635" t="s">
        <v>2</v>
      </c>
      <c r="H1635">
        <v>2</v>
      </c>
      <c r="I1635" t="s">
        <v>0</v>
      </c>
      <c r="J1635">
        <v>1</v>
      </c>
      <c r="K1635">
        <v>12.5</v>
      </c>
      <c r="L1635" t="s">
        <v>1</v>
      </c>
      <c r="M1635">
        <v>2</v>
      </c>
      <c r="N1635" t="s">
        <v>4987</v>
      </c>
      <c r="O1635">
        <v>1</v>
      </c>
      <c r="P1635" t="str">
        <f>D1635&amp;"-"&amp;F1635&amp;"-"&amp;G1635&amp;"-"&amp;E1635&amp;"-"&amp;H1635</f>
        <v>C2Sigma-12.5-f-1-2</v>
      </c>
      <c r="Q1635" t="str">
        <f>I1635&amp;"-"&amp;K1635&amp;"-"&amp;L1635&amp;"-"&amp;J1635&amp;"-"&amp;M1635</f>
        <v>X2Pi-12.5-e-1-2</v>
      </c>
      <c r="R1635">
        <f>B1635+S1635</f>
        <v>36791.907276518003</v>
      </c>
      <c r="S1635">
        <f>_xlfn.IFNA(VLOOKUP(Q1635,'MARVEL-X'!A$2:I$1400,7,FALSE),VLOOKUP(Q1635,MARVEL!A$2:J$1522,10,FALSE))</f>
        <v>5154.5682765179999</v>
      </c>
      <c r="T1635">
        <f>IF(P1635=P1634,R1635+T1634,R1635)</f>
        <v>183959.16738725203</v>
      </c>
      <c r="U1635">
        <f>IF(P1635=P1634,1+U1634,1)</f>
        <v>5</v>
      </c>
      <c r="V1635">
        <f t="shared" si="25"/>
        <v>36791.833477450404</v>
      </c>
      <c r="W1635">
        <f>IF(V1635="","",IF(ABS(V1635-R1635)&gt;W$1,ABS(V1635-R1635),""))</f>
        <v>7.3799067598883994E-2</v>
      </c>
      <c r="X1635" t="str">
        <f>Y1635&amp;"-"&amp;Z1635&amp;"-"&amp;AC1635&amp;"-"&amp;AD1635&amp;"-"&amp;AG1635</f>
        <v>12.5-f-C-1-0.5</v>
      </c>
      <c r="Y1635">
        <f>F1635</f>
        <v>12.5</v>
      </c>
      <c r="Z1635" s="2" t="str">
        <f>G1635</f>
        <v>f</v>
      </c>
      <c r="AA1635">
        <f>_xlfn.IFNA(VLOOKUP(X1635,'duo-out'!A$2:Q$5000,5,FALSE),E1635+10*(H1635-1)+1+_xlfn.IFNA(VLOOKUP(D1635,states!A$2:C$10,3,FALSE),1))</f>
        <v>112</v>
      </c>
      <c r="AB1635">
        <f>IF(V1635="","",V1635)</f>
        <v>36791.833477450404</v>
      </c>
      <c r="AC1635" s="2" t="str">
        <f>_xlfn.IFNA(VLOOKUP(D1635,states!A$2:C$10,2,FALSE),"XX")</f>
        <v>C</v>
      </c>
      <c r="AD1635">
        <f>E1635</f>
        <v>1</v>
      </c>
      <c r="AE1635">
        <f>_xlfn.IFNA(VLOOKUP(D1635,states!A$2:D$10,4,FALSE),0)</f>
        <v>0</v>
      </c>
      <c r="AF1635">
        <v>0.5</v>
      </c>
      <c r="AG1635">
        <f>IF(AE1635=0,AF1635,IF(AE1635=1,IF(F1635=0.5,0.5,IF(H1635=1,0.5,1.5)),IF(F1635=0.5,0.5,IF(H1635=1,2.5,1.5))))</f>
        <v>0.5</v>
      </c>
      <c r="AH1635" s="7">
        <f>IF(AC1635="XX",0,1/C1635^(1/5)*IF(E1635=0,100,1)/(E1635+1)^(1/4))</f>
        <v>1.5309059120638666</v>
      </c>
    </row>
    <row r="1636" spans="1:34">
      <c r="A1636">
        <v>6342</v>
      </c>
      <c r="B1636" s="1">
        <v>31317.599999999999</v>
      </c>
      <c r="C1636" s="6">
        <v>0.5</v>
      </c>
      <c r="D1636" t="s">
        <v>5</v>
      </c>
      <c r="E1636">
        <v>2</v>
      </c>
      <c r="F1636">
        <v>12.5</v>
      </c>
      <c r="G1636" t="s">
        <v>2</v>
      </c>
      <c r="H1636">
        <v>2</v>
      </c>
      <c r="I1636" t="s">
        <v>0</v>
      </c>
      <c r="J1636">
        <v>2</v>
      </c>
      <c r="K1636">
        <v>12.5</v>
      </c>
      <c r="L1636" t="s">
        <v>1</v>
      </c>
      <c r="M1636">
        <v>2</v>
      </c>
      <c r="N1636" t="s">
        <v>6398</v>
      </c>
      <c r="O1636">
        <v>1</v>
      </c>
      <c r="P1636" t="str">
        <f>D1636&amp;"-"&amp;F1636&amp;"-"&amp;G1636&amp;"-"&amp;E1636&amp;"-"&amp;H1636</f>
        <v>C2Sigma-12.5-f-2-2</v>
      </c>
      <c r="Q1636" t="str">
        <f>I1636&amp;"-"&amp;K1636&amp;"-"&amp;L1636&amp;"-"&amp;J1636&amp;"-"&amp;M1636</f>
        <v>X2Pi-12.5-e-2-2</v>
      </c>
      <c r="R1636">
        <f>B1636+S1636</f>
        <v>38984.205720657999</v>
      </c>
      <c r="S1636">
        <f>_xlfn.IFNA(VLOOKUP(Q1636,'MARVEL-X'!A$2:I$1400,7,FALSE),VLOOKUP(Q1636,MARVEL!A$2:J$1522,10,FALSE))</f>
        <v>7666.6057206579999</v>
      </c>
      <c r="T1636">
        <f>IF(P1636=P1635,R1636+T1635,R1636)</f>
        <v>38984.205720657999</v>
      </c>
      <c r="U1636">
        <f>IF(P1636=P1635,1+U1635,1)</f>
        <v>1</v>
      </c>
      <c r="V1636">
        <f t="shared" si="25"/>
        <v>38984.205720657999</v>
      </c>
      <c r="W1636" t="str">
        <f>IF(V1636="","",IF(ABS(V1636-R1636)&gt;W$1,ABS(V1636-R1636),""))</f>
        <v/>
      </c>
      <c r="X1636" t="str">
        <f>Y1636&amp;"-"&amp;Z1636&amp;"-"&amp;AC1636&amp;"-"&amp;AD1636&amp;"-"&amp;AG1636</f>
        <v>12.5-f-C-2-0.5</v>
      </c>
      <c r="Y1636">
        <f>F1636</f>
        <v>12.5</v>
      </c>
      <c r="Z1636" s="2" t="str">
        <f>G1636</f>
        <v>f</v>
      </c>
      <c r="AA1636">
        <f>_xlfn.IFNA(VLOOKUP(X1636,'duo-out'!A$2:Q$5000,5,FALSE),E1636+10*(H1636-1)+1+_xlfn.IFNA(VLOOKUP(D1636,states!A$2:C$10,3,FALSE),1))</f>
        <v>113</v>
      </c>
      <c r="AB1636">
        <f>IF(V1636="","",V1636)</f>
        <v>38984.205720657999</v>
      </c>
      <c r="AC1636" s="2" t="str">
        <f>_xlfn.IFNA(VLOOKUP(D1636,states!A$2:C$10,2,FALSE),"XX")</f>
        <v>C</v>
      </c>
      <c r="AD1636">
        <f>E1636</f>
        <v>2</v>
      </c>
      <c r="AE1636">
        <f>_xlfn.IFNA(VLOOKUP(D1636,states!A$2:D$10,4,FALSE),0)</f>
        <v>0</v>
      </c>
      <c r="AF1636">
        <v>0.5</v>
      </c>
      <c r="AG1636">
        <f>IF(AE1636=0,AF1636,IF(AE1636=1,IF(F1636=0.5,0.5,IF(H1636=1,0.5,1.5)),IF(F1636=0.5,0.5,IF(H1636=1,2.5,1.5))))</f>
        <v>0.5</v>
      </c>
      <c r="AH1636" s="7">
        <f>IF(AC1636="XX",0,1/C1636^(1/5)*IF(E1636=0,100,1)/(E1636+1)^(1/4))</f>
        <v>0.87282200217602857</v>
      </c>
    </row>
    <row r="1637" spans="1:34">
      <c r="A1637">
        <v>98</v>
      </c>
      <c r="B1637" s="1">
        <v>32151.904999999999</v>
      </c>
      <c r="C1637" s="6">
        <v>0.04</v>
      </c>
      <c r="D1637" t="s">
        <v>5</v>
      </c>
      <c r="E1637">
        <v>0</v>
      </c>
      <c r="F1637">
        <v>13.5</v>
      </c>
      <c r="G1637" t="s">
        <v>1</v>
      </c>
      <c r="H1637">
        <v>1</v>
      </c>
      <c r="I1637" t="s">
        <v>0</v>
      </c>
      <c r="J1637">
        <v>0</v>
      </c>
      <c r="K1637">
        <v>12.5</v>
      </c>
      <c r="L1637" t="s">
        <v>1</v>
      </c>
      <c r="M1637">
        <v>1</v>
      </c>
      <c r="N1637" t="s">
        <v>153</v>
      </c>
      <c r="O1637">
        <v>-1</v>
      </c>
      <c r="P1637" t="str">
        <f>D1637&amp;"-"&amp;F1637&amp;"-"&amp;G1637&amp;"-"&amp;E1637&amp;"-"&amp;H1637</f>
        <v>C2Sigma-13.5-e-0-1</v>
      </c>
      <c r="Q1637" t="str">
        <f>I1637&amp;"-"&amp;K1637&amp;"-"&amp;L1637&amp;"-"&amp;J1637&amp;"-"&amp;M1637</f>
        <v>X2Pi-12.5-e-0-1</v>
      </c>
      <c r="R1637">
        <f>B1637+S1637</f>
        <v>34319.600760217996</v>
      </c>
      <c r="S1637">
        <f>_xlfn.IFNA(VLOOKUP(Q1637,'MARVEL-X'!A$2:I$1400,7,FALSE),VLOOKUP(Q1637,MARVEL!A$2:J$1522,10,FALSE))</f>
        <v>2167.695760218</v>
      </c>
      <c r="T1637">
        <f>IF(P1637=P1636,R1637+T1636,R1637)</f>
        <v>34319.600760217996</v>
      </c>
      <c r="U1637">
        <f>IF(P1637=P1636,1+U1636,1)</f>
        <v>1</v>
      </c>
      <c r="V1637" t="str">
        <f t="shared" si="25"/>
        <v/>
      </c>
      <c r="W1637" t="str">
        <f>IF(V1637="","",IF(ABS(V1637-R1637)&gt;W$1,ABS(V1637-R1637),""))</f>
        <v/>
      </c>
      <c r="X1637" t="str">
        <f>Y1637&amp;"-"&amp;Z1637&amp;"-"&amp;AC1637&amp;"-"&amp;AD1637&amp;"-"&amp;AG1637</f>
        <v>13.5-e-C-0-0.5</v>
      </c>
      <c r="Y1637">
        <f>F1637</f>
        <v>13.5</v>
      </c>
      <c r="Z1637" s="2" t="str">
        <f>G1637</f>
        <v>e</v>
      </c>
      <c r="AA1637">
        <f>_xlfn.IFNA(VLOOKUP(X1637,'duo-out'!A$2:Q$5000,5,FALSE),E1637+10*(H1637-1)+1+_xlfn.IFNA(VLOOKUP(D1637,states!A$2:C$10,3,FALSE),1))</f>
        <v>101</v>
      </c>
      <c r="AB1637" t="str">
        <f>IF(V1637="","",V1637)</f>
        <v/>
      </c>
      <c r="AC1637" s="2" t="str">
        <f>_xlfn.IFNA(VLOOKUP(D1637,states!A$2:C$10,2,FALSE),"XX")</f>
        <v>C</v>
      </c>
      <c r="AD1637">
        <f>E1637</f>
        <v>0</v>
      </c>
      <c r="AE1637">
        <f>_xlfn.IFNA(VLOOKUP(D1637,states!A$2:D$10,4,FALSE),0)</f>
        <v>0</v>
      </c>
      <c r="AF1637">
        <v>0.5</v>
      </c>
      <c r="AG1637">
        <f>IF(AE1637=0,AF1637,IF(AE1637=1,IF(F1637=0.5,0.5,IF(H1637=1,0.5,1.5)),IF(F1637=0.5,0.5,IF(H1637=1,2.5,1.5))))</f>
        <v>0.5</v>
      </c>
      <c r="AH1637" s="7">
        <f>IF(AC1637="XX",0,1/C1637^(1/5)*IF(E1637=0,100,1)/(E1637+1)^(1/4))</f>
        <v>190.36539387158786</v>
      </c>
    </row>
    <row r="1638" spans="1:34">
      <c r="A1638">
        <v>4778</v>
      </c>
      <c r="B1638" s="1">
        <v>31801.621999999999</v>
      </c>
      <c r="C1638" s="6">
        <v>0.04</v>
      </c>
      <c r="D1638" t="s">
        <v>5</v>
      </c>
      <c r="E1638">
        <v>0</v>
      </c>
      <c r="F1638">
        <v>13.5</v>
      </c>
      <c r="G1638" t="s">
        <v>1</v>
      </c>
      <c r="H1638">
        <v>1</v>
      </c>
      <c r="I1638" t="s">
        <v>0</v>
      </c>
      <c r="J1638">
        <v>0</v>
      </c>
      <c r="K1638">
        <v>13.5</v>
      </c>
      <c r="L1638" t="s">
        <v>2</v>
      </c>
      <c r="M1638">
        <v>1</v>
      </c>
      <c r="N1638" t="s">
        <v>4834</v>
      </c>
      <c r="O1638">
        <v>1</v>
      </c>
      <c r="P1638" t="str">
        <f>D1638&amp;"-"&amp;F1638&amp;"-"&amp;G1638&amp;"-"&amp;E1638&amp;"-"&amp;H1638</f>
        <v>C2Sigma-13.5-e-0-1</v>
      </c>
      <c r="Q1638" t="str">
        <f>I1638&amp;"-"&amp;K1638&amp;"-"&amp;L1638&amp;"-"&amp;J1638&amp;"-"&amp;M1638</f>
        <v>X2Pi-13.5-f-0-1</v>
      </c>
      <c r="R1638">
        <f>B1638+S1638</f>
        <v>34319.802084057003</v>
      </c>
      <c r="S1638">
        <f>_xlfn.IFNA(VLOOKUP(Q1638,'MARVEL-X'!A$2:I$1400,7,FALSE),VLOOKUP(Q1638,MARVEL!A$2:J$1522,10,FALSE))</f>
        <v>2518.1800840569999</v>
      </c>
      <c r="T1638">
        <f>IF(P1638=P1637,R1638+T1637,R1638)</f>
        <v>68639.402844274999</v>
      </c>
      <c r="U1638">
        <f>IF(P1638=P1637,1+U1637,1)</f>
        <v>2</v>
      </c>
      <c r="V1638" t="str">
        <f t="shared" si="25"/>
        <v/>
      </c>
      <c r="W1638" t="str">
        <f>IF(V1638="","",IF(ABS(V1638-R1638)&gt;W$1,ABS(V1638-R1638),""))</f>
        <v/>
      </c>
      <c r="X1638" t="str">
        <f>Y1638&amp;"-"&amp;Z1638&amp;"-"&amp;AC1638&amp;"-"&amp;AD1638&amp;"-"&amp;AG1638</f>
        <v>13.5-e-C-0-0.5</v>
      </c>
      <c r="Y1638">
        <f>F1638</f>
        <v>13.5</v>
      </c>
      <c r="Z1638" s="2" t="str">
        <f>G1638</f>
        <v>e</v>
      </c>
      <c r="AA1638">
        <f>_xlfn.IFNA(VLOOKUP(X1638,'duo-out'!A$2:Q$5000,5,FALSE),E1638+10*(H1638-1)+1+_xlfn.IFNA(VLOOKUP(D1638,states!A$2:C$10,3,FALSE),1))</f>
        <v>101</v>
      </c>
      <c r="AB1638" t="str">
        <f>IF(V1638="","",V1638)</f>
        <v/>
      </c>
      <c r="AC1638" s="2" t="str">
        <f>_xlfn.IFNA(VLOOKUP(D1638,states!A$2:C$10,2,FALSE),"XX")</f>
        <v>C</v>
      </c>
      <c r="AD1638">
        <f>E1638</f>
        <v>0</v>
      </c>
      <c r="AE1638">
        <f>_xlfn.IFNA(VLOOKUP(D1638,states!A$2:D$10,4,FALSE),0)</f>
        <v>0</v>
      </c>
      <c r="AF1638">
        <v>0.5</v>
      </c>
      <c r="AG1638">
        <f>IF(AE1638=0,AF1638,IF(AE1638=1,IF(F1638=0.5,0.5,IF(H1638=1,0.5,1.5)),IF(F1638=0.5,0.5,IF(H1638=1,2.5,1.5))))</f>
        <v>0.5</v>
      </c>
      <c r="AH1638" s="7">
        <f>IF(AC1638="XX",0,1/C1638^(1/5)*IF(E1638=0,100,1)/(E1638+1)^(1/4))</f>
        <v>190.36539387158786</v>
      </c>
    </row>
    <row r="1639" spans="1:34">
      <c r="A1639">
        <v>94</v>
      </c>
      <c r="B1639" s="1">
        <v>31413.245999999999</v>
      </c>
      <c r="C1639" s="6">
        <v>0.04</v>
      </c>
      <c r="D1639" t="s">
        <v>5</v>
      </c>
      <c r="E1639">
        <v>0</v>
      </c>
      <c r="F1639">
        <v>13.5</v>
      </c>
      <c r="G1639" t="s">
        <v>1</v>
      </c>
      <c r="H1639">
        <v>1</v>
      </c>
      <c r="I1639" t="s">
        <v>0</v>
      </c>
      <c r="J1639">
        <v>0</v>
      </c>
      <c r="K1639">
        <v>14.5</v>
      </c>
      <c r="L1639" t="s">
        <v>1</v>
      </c>
      <c r="M1639">
        <v>1</v>
      </c>
      <c r="N1639" t="s">
        <v>149</v>
      </c>
      <c r="O1639">
        <v>-1</v>
      </c>
      <c r="P1639" t="str">
        <f>D1639&amp;"-"&amp;F1639&amp;"-"&amp;G1639&amp;"-"&amp;E1639&amp;"-"&amp;H1639</f>
        <v>C2Sigma-13.5-e-0-1</v>
      </c>
      <c r="Q1639" t="str">
        <f>I1639&amp;"-"&amp;K1639&amp;"-"&amp;L1639&amp;"-"&amp;J1639&amp;"-"&amp;M1639</f>
        <v>X2Pi-14.5-e-0-1</v>
      </c>
      <c r="R1639">
        <f>B1639+S1639</f>
        <v>34319.856760217997</v>
      </c>
      <c r="S1639">
        <f>_xlfn.IFNA(VLOOKUP(Q1639,'MARVEL-X'!A$2:I$1400,7,FALSE),VLOOKUP(Q1639,MARVEL!A$2:J$1522,10,FALSE))</f>
        <v>2906.610760218</v>
      </c>
      <c r="T1639">
        <f>IF(P1639=P1638,R1639+T1638,R1639)</f>
        <v>102959.259604493</v>
      </c>
      <c r="U1639">
        <f>IF(P1639=P1638,1+U1638,1)</f>
        <v>3</v>
      </c>
      <c r="V1639" t="str">
        <f t="shared" si="25"/>
        <v/>
      </c>
      <c r="W1639" t="str">
        <f>IF(V1639="","",IF(ABS(V1639-R1639)&gt;W$1,ABS(V1639-R1639),""))</f>
        <v/>
      </c>
      <c r="X1639" t="str">
        <f>Y1639&amp;"-"&amp;Z1639&amp;"-"&amp;AC1639&amp;"-"&amp;AD1639&amp;"-"&amp;AG1639</f>
        <v>13.5-e-C-0-0.5</v>
      </c>
      <c r="Y1639">
        <f>F1639</f>
        <v>13.5</v>
      </c>
      <c r="Z1639" s="2" t="str">
        <f>G1639</f>
        <v>e</v>
      </c>
      <c r="AA1639">
        <f>_xlfn.IFNA(VLOOKUP(X1639,'duo-out'!A$2:Q$5000,5,FALSE),E1639+10*(H1639-1)+1+_xlfn.IFNA(VLOOKUP(D1639,states!A$2:C$10,3,FALSE),1))</f>
        <v>101</v>
      </c>
      <c r="AB1639" t="str">
        <f>IF(V1639="","",V1639)</f>
        <v/>
      </c>
      <c r="AC1639" s="2" t="str">
        <f>_xlfn.IFNA(VLOOKUP(D1639,states!A$2:C$10,2,FALSE),"XX")</f>
        <v>C</v>
      </c>
      <c r="AD1639">
        <f>E1639</f>
        <v>0</v>
      </c>
      <c r="AE1639">
        <f>_xlfn.IFNA(VLOOKUP(D1639,states!A$2:D$10,4,FALSE),0)</f>
        <v>0</v>
      </c>
      <c r="AF1639">
        <v>0.5</v>
      </c>
      <c r="AG1639">
        <f>IF(AE1639=0,AF1639,IF(AE1639=1,IF(F1639=0.5,0.5,IF(H1639=1,0.5,1.5)),IF(F1639=0.5,0.5,IF(H1639=1,2.5,1.5))))</f>
        <v>0.5</v>
      </c>
      <c r="AH1639" s="7">
        <f>IF(AC1639="XX",0,1/C1639^(1/5)*IF(E1639=0,100,1)/(E1639+1)^(1/4))</f>
        <v>190.36539387158786</v>
      </c>
    </row>
    <row r="1640" spans="1:34">
      <c r="A1640">
        <v>4676</v>
      </c>
      <c r="B1640" s="1">
        <v>32152.07</v>
      </c>
      <c r="C1640" s="6">
        <v>0.2</v>
      </c>
      <c r="D1640" t="s">
        <v>5</v>
      </c>
      <c r="E1640">
        <v>0</v>
      </c>
      <c r="F1640">
        <v>13.5</v>
      </c>
      <c r="G1640" t="s">
        <v>1</v>
      </c>
      <c r="H1640">
        <v>1</v>
      </c>
      <c r="I1640" t="s">
        <v>0</v>
      </c>
      <c r="J1640">
        <v>0</v>
      </c>
      <c r="K1640">
        <v>12.5</v>
      </c>
      <c r="L1640" t="s">
        <v>1</v>
      </c>
      <c r="M1640">
        <v>1</v>
      </c>
      <c r="N1640" t="s">
        <v>4732</v>
      </c>
      <c r="O1640">
        <v>1</v>
      </c>
      <c r="P1640" t="str">
        <f>D1640&amp;"-"&amp;F1640&amp;"-"&amp;G1640&amp;"-"&amp;E1640&amp;"-"&amp;H1640</f>
        <v>C2Sigma-13.5-e-0-1</v>
      </c>
      <c r="Q1640" t="str">
        <f>I1640&amp;"-"&amp;K1640&amp;"-"&amp;L1640&amp;"-"&amp;J1640&amp;"-"&amp;M1640</f>
        <v>X2Pi-12.5-e-0-1</v>
      </c>
      <c r="R1640">
        <f>B1640+S1640</f>
        <v>34319.765760217997</v>
      </c>
      <c r="S1640">
        <f>_xlfn.IFNA(VLOOKUP(Q1640,'MARVEL-X'!A$2:I$1400,7,FALSE),VLOOKUP(Q1640,MARVEL!A$2:J$1522,10,FALSE))</f>
        <v>2167.695760218</v>
      </c>
      <c r="T1640">
        <f>IF(P1640=P1639,R1640+T1639,R1640)</f>
        <v>137279.02536471101</v>
      </c>
      <c r="U1640">
        <f>IF(P1640=P1639,1+U1639,1)</f>
        <v>4</v>
      </c>
      <c r="V1640" t="str">
        <f t="shared" si="25"/>
        <v/>
      </c>
      <c r="W1640" t="str">
        <f>IF(V1640="","",IF(ABS(V1640-R1640)&gt;W$1,ABS(V1640-R1640),""))</f>
        <v/>
      </c>
      <c r="X1640" t="str">
        <f>Y1640&amp;"-"&amp;Z1640&amp;"-"&amp;AC1640&amp;"-"&amp;AD1640&amp;"-"&amp;AG1640</f>
        <v>13.5-e-C-0-0.5</v>
      </c>
      <c r="Y1640">
        <f>F1640</f>
        <v>13.5</v>
      </c>
      <c r="Z1640" s="2" t="str">
        <f>G1640</f>
        <v>e</v>
      </c>
      <c r="AA1640">
        <f>_xlfn.IFNA(VLOOKUP(X1640,'duo-out'!A$2:Q$5000,5,FALSE),E1640+10*(H1640-1)+1+_xlfn.IFNA(VLOOKUP(D1640,states!A$2:C$10,3,FALSE),1))</f>
        <v>101</v>
      </c>
      <c r="AB1640" t="str">
        <f>IF(V1640="","",V1640)</f>
        <v/>
      </c>
      <c r="AC1640" s="2" t="str">
        <f>_xlfn.IFNA(VLOOKUP(D1640,states!A$2:C$10,2,FALSE),"XX")</f>
        <v>C</v>
      </c>
      <c r="AD1640">
        <f>E1640</f>
        <v>0</v>
      </c>
      <c r="AE1640">
        <f>_xlfn.IFNA(VLOOKUP(D1640,states!A$2:D$10,4,FALSE),0)</f>
        <v>0</v>
      </c>
      <c r="AF1640">
        <v>0.5</v>
      </c>
      <c r="AG1640">
        <f>IF(AE1640=0,AF1640,IF(AE1640=1,IF(F1640=0.5,0.5,IF(H1640=1,0.5,1.5)),IF(F1640=0.5,0.5,IF(H1640=1,2.5,1.5))))</f>
        <v>0.5</v>
      </c>
      <c r="AH1640" s="7">
        <f>IF(AC1640="XX",0,1/C1640^(1/5)*IF(E1640=0,100,1)/(E1640+1)^(1/4))</f>
        <v>137.97296614612148</v>
      </c>
    </row>
    <row r="1641" spans="1:34">
      <c r="A1641">
        <v>4635</v>
      </c>
      <c r="B1641" s="1">
        <v>31801.45</v>
      </c>
      <c r="C1641" s="6">
        <v>0.2</v>
      </c>
      <c r="D1641" t="s">
        <v>5</v>
      </c>
      <c r="E1641">
        <v>0</v>
      </c>
      <c r="F1641">
        <v>13.5</v>
      </c>
      <c r="G1641" t="s">
        <v>1</v>
      </c>
      <c r="H1641">
        <v>1</v>
      </c>
      <c r="I1641" t="s">
        <v>0</v>
      </c>
      <c r="J1641">
        <v>0</v>
      </c>
      <c r="K1641">
        <v>13.5</v>
      </c>
      <c r="L1641" t="s">
        <v>2</v>
      </c>
      <c r="M1641">
        <v>1</v>
      </c>
      <c r="N1641" t="s">
        <v>4691</v>
      </c>
      <c r="O1641">
        <v>1</v>
      </c>
      <c r="P1641" t="str">
        <f>D1641&amp;"-"&amp;F1641&amp;"-"&amp;G1641&amp;"-"&amp;E1641&amp;"-"&amp;H1641</f>
        <v>C2Sigma-13.5-e-0-1</v>
      </c>
      <c r="Q1641" t="str">
        <f>I1641&amp;"-"&amp;K1641&amp;"-"&amp;L1641&amp;"-"&amp;J1641&amp;"-"&amp;M1641</f>
        <v>X2Pi-13.5-f-0-1</v>
      </c>
      <c r="R1641">
        <f>B1641+S1641</f>
        <v>34319.630084057004</v>
      </c>
      <c r="S1641">
        <f>_xlfn.IFNA(VLOOKUP(Q1641,'MARVEL-X'!A$2:I$1400,7,FALSE),VLOOKUP(Q1641,MARVEL!A$2:J$1522,10,FALSE))</f>
        <v>2518.1800840569999</v>
      </c>
      <c r="T1641">
        <f>IF(P1641=P1640,R1641+T1640,R1641)</f>
        <v>171598.655448768</v>
      </c>
      <c r="U1641">
        <f>IF(P1641=P1640,1+U1640,1)</f>
        <v>5</v>
      </c>
      <c r="V1641" t="str">
        <f t="shared" si="25"/>
        <v/>
      </c>
      <c r="W1641" t="str">
        <f>IF(V1641="","",IF(ABS(V1641-R1641)&gt;W$1,ABS(V1641-R1641),""))</f>
        <v/>
      </c>
      <c r="X1641" t="str">
        <f>Y1641&amp;"-"&amp;Z1641&amp;"-"&amp;AC1641&amp;"-"&amp;AD1641&amp;"-"&amp;AG1641</f>
        <v>13.5-e-C-0-0.5</v>
      </c>
      <c r="Y1641">
        <f>F1641</f>
        <v>13.5</v>
      </c>
      <c r="Z1641" s="2" t="str">
        <f>G1641</f>
        <v>e</v>
      </c>
      <c r="AA1641">
        <f>_xlfn.IFNA(VLOOKUP(X1641,'duo-out'!A$2:Q$5000,5,FALSE),E1641+10*(H1641-1)+1+_xlfn.IFNA(VLOOKUP(D1641,states!A$2:C$10,3,FALSE),1))</f>
        <v>101</v>
      </c>
      <c r="AB1641" t="str">
        <f>IF(V1641="","",V1641)</f>
        <v/>
      </c>
      <c r="AC1641" s="2" t="str">
        <f>_xlfn.IFNA(VLOOKUP(D1641,states!A$2:C$10,2,FALSE),"XX")</f>
        <v>C</v>
      </c>
      <c r="AD1641">
        <f>E1641</f>
        <v>0</v>
      </c>
      <c r="AE1641">
        <f>_xlfn.IFNA(VLOOKUP(D1641,states!A$2:D$10,4,FALSE),0)</f>
        <v>0</v>
      </c>
      <c r="AF1641">
        <v>0.5</v>
      </c>
      <c r="AG1641">
        <f>IF(AE1641=0,AF1641,IF(AE1641=1,IF(F1641=0.5,0.5,IF(H1641=1,0.5,1.5)),IF(F1641=0.5,0.5,IF(H1641=1,2.5,1.5))))</f>
        <v>0.5</v>
      </c>
      <c r="AH1641" s="7">
        <f>IF(AC1641="XX",0,1/C1641^(1/5)*IF(E1641=0,100,1)/(E1641+1)^(1/4))</f>
        <v>137.97296614612148</v>
      </c>
    </row>
    <row r="1642" spans="1:34">
      <c r="A1642">
        <v>87</v>
      </c>
      <c r="B1642" s="1">
        <v>31412.94</v>
      </c>
      <c r="C1642" s="6">
        <v>0.2</v>
      </c>
      <c r="D1642" t="s">
        <v>5</v>
      </c>
      <c r="E1642">
        <v>0</v>
      </c>
      <c r="F1642">
        <v>13.5</v>
      </c>
      <c r="G1642" t="s">
        <v>1</v>
      </c>
      <c r="H1642">
        <v>1</v>
      </c>
      <c r="I1642" t="s">
        <v>0</v>
      </c>
      <c r="J1642">
        <v>0</v>
      </c>
      <c r="K1642">
        <v>14.5</v>
      </c>
      <c r="L1642" t="s">
        <v>1</v>
      </c>
      <c r="M1642">
        <v>1</v>
      </c>
      <c r="N1642" t="s">
        <v>142</v>
      </c>
      <c r="O1642">
        <v>-1</v>
      </c>
      <c r="P1642" t="str">
        <f>D1642&amp;"-"&amp;F1642&amp;"-"&amp;G1642&amp;"-"&amp;E1642&amp;"-"&amp;H1642</f>
        <v>C2Sigma-13.5-e-0-1</v>
      </c>
      <c r="Q1642" t="str">
        <f>I1642&amp;"-"&amp;K1642&amp;"-"&amp;L1642&amp;"-"&amp;J1642&amp;"-"&amp;M1642</f>
        <v>X2Pi-14.5-e-0-1</v>
      </c>
      <c r="R1642">
        <f>B1642+S1642</f>
        <v>34319.550760218001</v>
      </c>
      <c r="S1642">
        <f>_xlfn.IFNA(VLOOKUP(Q1642,'MARVEL-X'!A$2:I$1400,7,FALSE),VLOOKUP(Q1642,MARVEL!A$2:J$1522,10,FALSE))</f>
        <v>2906.610760218</v>
      </c>
      <c r="T1642">
        <f>IF(P1642=P1641,R1642+T1641,R1642)</f>
        <v>205918.206208986</v>
      </c>
      <c r="U1642">
        <f>IF(P1642=P1641,1+U1641,1)</f>
        <v>6</v>
      </c>
      <c r="V1642" t="str">
        <f t="shared" si="25"/>
        <v/>
      </c>
      <c r="W1642" t="str">
        <f>IF(V1642="","",IF(ABS(V1642-R1642)&gt;W$1,ABS(V1642-R1642),""))</f>
        <v/>
      </c>
      <c r="X1642" t="str">
        <f>Y1642&amp;"-"&amp;Z1642&amp;"-"&amp;AC1642&amp;"-"&amp;AD1642&amp;"-"&amp;AG1642</f>
        <v>13.5-e-C-0-0.5</v>
      </c>
      <c r="Y1642">
        <f>F1642</f>
        <v>13.5</v>
      </c>
      <c r="Z1642" s="2" t="str">
        <f>G1642</f>
        <v>e</v>
      </c>
      <c r="AA1642">
        <f>_xlfn.IFNA(VLOOKUP(X1642,'duo-out'!A$2:Q$5000,5,FALSE),E1642+10*(H1642-1)+1+_xlfn.IFNA(VLOOKUP(D1642,states!A$2:C$10,3,FALSE),1))</f>
        <v>101</v>
      </c>
      <c r="AB1642" t="str">
        <f>IF(V1642="","",V1642)</f>
        <v/>
      </c>
      <c r="AC1642" s="2" t="str">
        <f>_xlfn.IFNA(VLOOKUP(D1642,states!A$2:C$10,2,FALSE),"XX")</f>
        <v>C</v>
      </c>
      <c r="AD1642">
        <f>E1642</f>
        <v>0</v>
      </c>
      <c r="AE1642">
        <f>_xlfn.IFNA(VLOOKUP(D1642,states!A$2:D$10,4,FALSE),0)</f>
        <v>0</v>
      </c>
      <c r="AF1642">
        <v>0.5</v>
      </c>
      <c r="AG1642">
        <f>IF(AE1642=0,AF1642,IF(AE1642=1,IF(F1642=0.5,0.5,IF(H1642=1,0.5,1.5)),IF(F1642=0.5,0.5,IF(H1642=1,2.5,1.5))))</f>
        <v>0.5</v>
      </c>
      <c r="AH1642" s="7">
        <f>IF(AC1642="XX",0,1/C1642^(1/5)*IF(E1642=0,100,1)/(E1642+1)^(1/4))</f>
        <v>137.97296614612148</v>
      </c>
    </row>
    <row r="1643" spans="1:34">
      <c r="A1643">
        <v>4814</v>
      </c>
      <c r="B1643" s="1">
        <v>31413.119999999999</v>
      </c>
      <c r="C1643" s="6">
        <v>0.1</v>
      </c>
      <c r="D1643" t="s">
        <v>5</v>
      </c>
      <c r="E1643">
        <v>0</v>
      </c>
      <c r="F1643">
        <v>13.5</v>
      </c>
      <c r="G1643" t="s">
        <v>1</v>
      </c>
      <c r="H1643">
        <v>1</v>
      </c>
      <c r="I1643" t="s">
        <v>0</v>
      </c>
      <c r="J1643">
        <v>0</v>
      </c>
      <c r="K1643">
        <v>14.5</v>
      </c>
      <c r="L1643" t="s">
        <v>1</v>
      </c>
      <c r="M1643">
        <v>1</v>
      </c>
      <c r="N1643" t="s">
        <v>4870</v>
      </c>
      <c r="O1643">
        <v>1</v>
      </c>
      <c r="P1643" t="str">
        <f>D1643&amp;"-"&amp;F1643&amp;"-"&amp;G1643&amp;"-"&amp;E1643&amp;"-"&amp;H1643</f>
        <v>C2Sigma-13.5-e-0-1</v>
      </c>
      <c r="Q1643" t="str">
        <f>I1643&amp;"-"&amp;K1643&amp;"-"&amp;L1643&amp;"-"&amp;J1643&amp;"-"&amp;M1643</f>
        <v>X2Pi-14.5-e-0-1</v>
      </c>
      <c r="R1643">
        <f>B1643+S1643</f>
        <v>34319.730760218001</v>
      </c>
      <c r="S1643">
        <f>_xlfn.IFNA(VLOOKUP(Q1643,'MARVEL-X'!A$2:I$1400,7,FALSE),VLOOKUP(Q1643,MARVEL!A$2:J$1522,10,FALSE))</f>
        <v>2906.610760218</v>
      </c>
      <c r="T1643">
        <f>IF(P1643=P1642,R1643+T1642,R1643)</f>
        <v>240237.93696920399</v>
      </c>
      <c r="U1643">
        <f>IF(P1643=P1642,1+U1642,1)</f>
        <v>7</v>
      </c>
      <c r="V1643" t="str">
        <f t="shared" si="25"/>
        <v/>
      </c>
      <c r="W1643" t="str">
        <f>IF(V1643="","",IF(ABS(V1643-R1643)&gt;W$1,ABS(V1643-R1643),""))</f>
        <v/>
      </c>
      <c r="X1643" t="str">
        <f>Y1643&amp;"-"&amp;Z1643&amp;"-"&amp;AC1643&amp;"-"&amp;AD1643&amp;"-"&amp;AG1643</f>
        <v>13.5-e-C-0-0.5</v>
      </c>
      <c r="Y1643">
        <f>F1643</f>
        <v>13.5</v>
      </c>
      <c r="Z1643" s="2" t="str">
        <f>G1643</f>
        <v>e</v>
      </c>
      <c r="AA1643">
        <f>_xlfn.IFNA(VLOOKUP(X1643,'duo-out'!A$2:Q$5000,5,FALSE),E1643+10*(H1643-1)+1+_xlfn.IFNA(VLOOKUP(D1643,states!A$2:C$10,3,FALSE),1))</f>
        <v>101</v>
      </c>
      <c r="AB1643" t="str">
        <f>IF(V1643="","",V1643)</f>
        <v/>
      </c>
      <c r="AC1643" s="2" t="str">
        <f>_xlfn.IFNA(VLOOKUP(D1643,states!A$2:C$10,2,FALSE),"XX")</f>
        <v>C</v>
      </c>
      <c r="AD1643">
        <f>E1643</f>
        <v>0</v>
      </c>
      <c r="AE1643">
        <f>_xlfn.IFNA(VLOOKUP(D1643,states!A$2:D$10,4,FALSE),0)</f>
        <v>0</v>
      </c>
      <c r="AF1643">
        <v>0.5</v>
      </c>
      <c r="AG1643">
        <f>IF(AE1643=0,AF1643,IF(AE1643=1,IF(F1643=0.5,0.5,IF(H1643=1,0.5,1.5)),IF(F1643=0.5,0.5,IF(H1643=1,2.5,1.5))))</f>
        <v>0.5</v>
      </c>
      <c r="AH1643" s="7">
        <f>IF(AC1643="XX",0,1/C1643^(1/5)*IF(E1643=0,100,1)/(E1643+1)^(1/4))</f>
        <v>158.48931924611134</v>
      </c>
    </row>
    <row r="1644" spans="1:34">
      <c r="A1644">
        <v>4867</v>
      </c>
      <c r="B1644" s="1">
        <v>32152.131000000001</v>
      </c>
      <c r="C1644" s="6">
        <v>0.05</v>
      </c>
      <c r="D1644" t="s">
        <v>5</v>
      </c>
      <c r="E1644">
        <v>0</v>
      </c>
      <c r="F1644">
        <v>13.5</v>
      </c>
      <c r="G1644" t="s">
        <v>1</v>
      </c>
      <c r="H1644">
        <v>1</v>
      </c>
      <c r="I1644" t="s">
        <v>0</v>
      </c>
      <c r="J1644">
        <v>0</v>
      </c>
      <c r="K1644">
        <v>12.5</v>
      </c>
      <c r="L1644" t="s">
        <v>1</v>
      </c>
      <c r="M1644">
        <v>1</v>
      </c>
      <c r="N1644" t="s">
        <v>4923</v>
      </c>
      <c r="O1644">
        <v>1</v>
      </c>
      <c r="P1644" t="str">
        <f>D1644&amp;"-"&amp;F1644&amp;"-"&amp;G1644&amp;"-"&amp;E1644&amp;"-"&amp;H1644</f>
        <v>C2Sigma-13.5-e-0-1</v>
      </c>
      <c r="Q1644" t="str">
        <f>I1644&amp;"-"&amp;K1644&amp;"-"&amp;L1644&amp;"-"&amp;J1644&amp;"-"&amp;M1644</f>
        <v>X2Pi-12.5-e-0-1</v>
      </c>
      <c r="R1644">
        <f>B1644+S1644</f>
        <v>34319.826760217999</v>
      </c>
      <c r="S1644">
        <f>_xlfn.IFNA(VLOOKUP(Q1644,'MARVEL-X'!A$2:I$1400,7,FALSE),VLOOKUP(Q1644,MARVEL!A$2:J$1522,10,FALSE))</f>
        <v>2167.695760218</v>
      </c>
      <c r="T1644">
        <f>IF(P1644=P1643,R1644+T1643,R1644)</f>
        <v>274557.763729422</v>
      </c>
      <c r="U1644">
        <f>IF(P1644=P1643,1+U1643,1)</f>
        <v>8</v>
      </c>
      <c r="V1644" t="str">
        <f t="shared" si="25"/>
        <v/>
      </c>
      <c r="W1644" t="str">
        <f>IF(V1644="","",IF(ABS(V1644-R1644)&gt;W$1,ABS(V1644-R1644),""))</f>
        <v/>
      </c>
      <c r="X1644" t="str">
        <f>Y1644&amp;"-"&amp;Z1644&amp;"-"&amp;AC1644&amp;"-"&amp;AD1644&amp;"-"&amp;AG1644</f>
        <v>13.5-e-C-0-0.5</v>
      </c>
      <c r="Y1644">
        <f>F1644</f>
        <v>13.5</v>
      </c>
      <c r="Z1644" s="2" t="str">
        <f>G1644</f>
        <v>e</v>
      </c>
      <c r="AA1644">
        <f>_xlfn.IFNA(VLOOKUP(X1644,'duo-out'!A$2:Q$5000,5,FALSE),E1644+10*(H1644-1)+1+_xlfn.IFNA(VLOOKUP(D1644,states!A$2:C$10,3,FALSE),1))</f>
        <v>101</v>
      </c>
      <c r="AB1644" t="str">
        <f>IF(V1644="","",V1644)</f>
        <v/>
      </c>
      <c r="AC1644" s="2" t="str">
        <f>_xlfn.IFNA(VLOOKUP(D1644,states!A$2:C$10,2,FALSE),"XX")</f>
        <v>C</v>
      </c>
      <c r="AD1644">
        <f>E1644</f>
        <v>0</v>
      </c>
      <c r="AE1644">
        <f>_xlfn.IFNA(VLOOKUP(D1644,states!A$2:D$10,4,FALSE),0)</f>
        <v>0</v>
      </c>
      <c r="AF1644">
        <v>0.5</v>
      </c>
      <c r="AG1644">
        <f>IF(AE1644=0,AF1644,IF(AE1644=1,IF(F1644=0.5,0.5,IF(H1644=1,0.5,1.5)),IF(F1644=0.5,0.5,IF(H1644=1,2.5,1.5))))</f>
        <v>0.5</v>
      </c>
      <c r="AH1644" s="7">
        <f>IF(AC1644="XX",0,1/C1644^(1/5)*IF(E1644=0,100,1)/(E1644+1)^(1/4))</f>
        <v>182.05642030260799</v>
      </c>
    </row>
    <row r="1645" spans="1:34">
      <c r="A1645">
        <v>4839</v>
      </c>
      <c r="B1645" s="1">
        <v>31801.65</v>
      </c>
      <c r="C1645" s="6">
        <v>0.1</v>
      </c>
      <c r="D1645" t="s">
        <v>5</v>
      </c>
      <c r="E1645">
        <v>0</v>
      </c>
      <c r="F1645">
        <v>13.5</v>
      </c>
      <c r="G1645" t="s">
        <v>1</v>
      </c>
      <c r="H1645">
        <v>1</v>
      </c>
      <c r="I1645" t="s">
        <v>0</v>
      </c>
      <c r="J1645">
        <v>0</v>
      </c>
      <c r="K1645">
        <v>13.5</v>
      </c>
      <c r="L1645" t="s">
        <v>2</v>
      </c>
      <c r="M1645">
        <v>1</v>
      </c>
      <c r="N1645" t="s">
        <v>4895</v>
      </c>
      <c r="O1645">
        <v>1</v>
      </c>
      <c r="P1645" t="str">
        <f>D1645&amp;"-"&amp;F1645&amp;"-"&amp;G1645&amp;"-"&amp;E1645&amp;"-"&amp;H1645</f>
        <v>C2Sigma-13.5-e-0-1</v>
      </c>
      <c r="Q1645" t="str">
        <f>I1645&amp;"-"&amp;K1645&amp;"-"&amp;L1645&amp;"-"&amp;J1645&amp;"-"&amp;M1645</f>
        <v>X2Pi-13.5-f-0-1</v>
      </c>
      <c r="R1645">
        <f>B1645+S1645</f>
        <v>34319.830084057001</v>
      </c>
      <c r="S1645">
        <f>_xlfn.IFNA(VLOOKUP(Q1645,'MARVEL-X'!A$2:I$1400,7,FALSE),VLOOKUP(Q1645,MARVEL!A$2:J$1522,10,FALSE))</f>
        <v>2518.1800840569999</v>
      </c>
      <c r="T1645">
        <f>IF(P1645=P1644,R1645+T1644,R1645)</f>
        <v>308877.593813479</v>
      </c>
      <c r="U1645">
        <f>IF(P1645=P1644,1+U1644,1)</f>
        <v>9</v>
      </c>
      <c r="V1645">
        <f t="shared" si="25"/>
        <v>34319.732645942109</v>
      </c>
      <c r="W1645">
        <f>IF(V1645="","",IF(ABS(V1645-R1645)&gt;W$1,ABS(V1645-R1645),""))</f>
        <v>9.7438114891701844E-2</v>
      </c>
      <c r="X1645" t="str">
        <f>Y1645&amp;"-"&amp;Z1645&amp;"-"&amp;AC1645&amp;"-"&amp;AD1645&amp;"-"&amp;AG1645</f>
        <v>13.5-e-C-0-0.5</v>
      </c>
      <c r="Y1645">
        <f>F1645</f>
        <v>13.5</v>
      </c>
      <c r="Z1645" s="2" t="str">
        <f>G1645</f>
        <v>e</v>
      </c>
      <c r="AA1645">
        <f>_xlfn.IFNA(VLOOKUP(X1645,'duo-out'!A$2:Q$5000,5,FALSE),E1645+10*(H1645-1)+1+_xlfn.IFNA(VLOOKUP(D1645,states!A$2:C$10,3,FALSE),1))</f>
        <v>101</v>
      </c>
      <c r="AB1645">
        <f>IF(V1645="","",V1645)</f>
        <v>34319.732645942109</v>
      </c>
      <c r="AC1645" s="2" t="str">
        <f>_xlfn.IFNA(VLOOKUP(D1645,states!A$2:C$10,2,FALSE),"XX")</f>
        <v>C</v>
      </c>
      <c r="AD1645">
        <f>E1645</f>
        <v>0</v>
      </c>
      <c r="AE1645">
        <f>_xlfn.IFNA(VLOOKUP(D1645,states!A$2:D$10,4,FALSE),0)</f>
        <v>0</v>
      </c>
      <c r="AF1645">
        <v>0.5</v>
      </c>
      <c r="AG1645">
        <f>IF(AE1645=0,AF1645,IF(AE1645=1,IF(F1645=0.5,0.5,IF(H1645=1,0.5,1.5)),IF(F1645=0.5,0.5,IF(H1645=1,2.5,1.5))))</f>
        <v>0.5</v>
      </c>
      <c r="AH1645" s="7">
        <f>IF(AC1645="XX",0,1/C1645^(1/5)*IF(E1645=0,100,1)/(E1645+1)^(1/4))</f>
        <v>158.48931924611134</v>
      </c>
    </row>
    <row r="1646" spans="1:34">
      <c r="A1646">
        <v>4593</v>
      </c>
      <c r="B1646" s="1">
        <v>31973.89</v>
      </c>
      <c r="C1646" s="6">
        <v>0.2</v>
      </c>
      <c r="D1646" t="s">
        <v>5</v>
      </c>
      <c r="E1646">
        <v>1</v>
      </c>
      <c r="F1646">
        <v>13.5</v>
      </c>
      <c r="G1646" t="s">
        <v>1</v>
      </c>
      <c r="H1646">
        <v>1</v>
      </c>
      <c r="I1646" t="s">
        <v>0</v>
      </c>
      <c r="J1646">
        <v>1</v>
      </c>
      <c r="K1646">
        <v>12.5</v>
      </c>
      <c r="L1646" t="s">
        <v>1</v>
      </c>
      <c r="M1646">
        <v>1</v>
      </c>
      <c r="N1646" t="s">
        <v>4649</v>
      </c>
      <c r="O1646">
        <v>1</v>
      </c>
      <c r="P1646" t="str">
        <f>D1646&amp;"-"&amp;F1646&amp;"-"&amp;G1646&amp;"-"&amp;E1646&amp;"-"&amp;H1646</f>
        <v>C2Sigma-13.5-e-1-1</v>
      </c>
      <c r="Q1646" t="str">
        <f>I1646&amp;"-"&amp;K1646&amp;"-"&amp;L1646&amp;"-"&amp;J1646&amp;"-"&amp;M1646</f>
        <v>X2Pi-12.5-e-1-1</v>
      </c>
      <c r="R1646">
        <f>B1646+S1646</f>
        <v>36792.237332072</v>
      </c>
      <c r="S1646">
        <f>_xlfn.IFNA(VLOOKUP(Q1646,'MARVEL-X'!A$2:I$1400,7,FALSE),VLOOKUP(Q1646,MARVEL!A$2:J$1522,10,FALSE))</f>
        <v>4818.3473320720004</v>
      </c>
      <c r="T1646">
        <f>IF(P1646=P1645,R1646+T1645,R1646)</f>
        <v>36792.237332072</v>
      </c>
      <c r="U1646">
        <f>IF(P1646=P1645,1+U1645,1)</f>
        <v>1</v>
      </c>
      <c r="V1646" t="str">
        <f t="shared" si="25"/>
        <v/>
      </c>
      <c r="W1646" t="str">
        <f>IF(V1646="","",IF(ABS(V1646-R1646)&gt;W$1,ABS(V1646-R1646),""))</f>
        <v/>
      </c>
      <c r="X1646" t="str">
        <f>Y1646&amp;"-"&amp;Z1646&amp;"-"&amp;AC1646&amp;"-"&amp;AD1646&amp;"-"&amp;AG1646</f>
        <v>13.5-e-C-1-0.5</v>
      </c>
      <c r="Y1646">
        <f>F1646</f>
        <v>13.5</v>
      </c>
      <c r="Z1646" s="2" t="str">
        <f>G1646</f>
        <v>e</v>
      </c>
      <c r="AA1646">
        <f>_xlfn.IFNA(VLOOKUP(X1646,'duo-out'!A$2:Q$5000,5,FALSE),E1646+10*(H1646-1)+1+_xlfn.IFNA(VLOOKUP(D1646,states!A$2:C$10,3,FALSE),1))</f>
        <v>102</v>
      </c>
      <c r="AB1646" t="str">
        <f>IF(V1646="","",V1646)</f>
        <v/>
      </c>
      <c r="AC1646" s="2" t="str">
        <f>_xlfn.IFNA(VLOOKUP(D1646,states!A$2:C$10,2,FALSE),"XX")</f>
        <v>C</v>
      </c>
      <c r="AD1646">
        <f>E1646</f>
        <v>1</v>
      </c>
      <c r="AE1646">
        <f>_xlfn.IFNA(VLOOKUP(D1646,states!A$2:D$10,4,FALSE),0)</f>
        <v>0</v>
      </c>
      <c r="AF1646">
        <v>0.5</v>
      </c>
      <c r="AG1646">
        <f>IF(AE1646=0,AF1646,IF(AE1646=1,IF(F1646=0.5,0.5,IF(H1646=1,0.5,1.5)),IF(F1646=0.5,0.5,IF(H1646=1,2.5,1.5))))</f>
        <v>0.5</v>
      </c>
      <c r="AH1646" s="7">
        <f>IF(AC1646="XX",0,1/C1646^(1/5)*IF(E1646=0,100,1)/(E1646+1)^(1/4))</f>
        <v>1.1602097263419568</v>
      </c>
    </row>
    <row r="1647" spans="1:34">
      <c r="A1647">
        <v>4556</v>
      </c>
      <c r="B1647" s="1">
        <v>31636.91</v>
      </c>
      <c r="C1647" s="6">
        <v>0.2</v>
      </c>
      <c r="D1647" t="s">
        <v>5</v>
      </c>
      <c r="E1647">
        <v>1</v>
      </c>
      <c r="F1647">
        <v>13.5</v>
      </c>
      <c r="G1647" t="s">
        <v>1</v>
      </c>
      <c r="H1647">
        <v>1</v>
      </c>
      <c r="I1647" t="s">
        <v>0</v>
      </c>
      <c r="J1647">
        <v>1</v>
      </c>
      <c r="K1647">
        <v>13.5</v>
      </c>
      <c r="L1647" t="s">
        <v>2</v>
      </c>
      <c r="M1647">
        <v>1</v>
      </c>
      <c r="N1647" t="s">
        <v>4612</v>
      </c>
      <c r="O1647">
        <v>1</v>
      </c>
      <c r="P1647" t="str">
        <f>D1647&amp;"-"&amp;F1647&amp;"-"&amp;G1647&amp;"-"&amp;E1647&amp;"-"&amp;H1647</f>
        <v>C2Sigma-13.5-e-1-1</v>
      </c>
      <c r="Q1647" t="str">
        <f>I1647&amp;"-"&amp;K1647&amp;"-"&amp;L1647&amp;"-"&amp;J1647&amp;"-"&amp;M1647</f>
        <v>X2Pi-13.5-f-1-1</v>
      </c>
      <c r="R1647">
        <f>B1647+S1647</f>
        <v>36792.344202836</v>
      </c>
      <c r="S1647">
        <f>_xlfn.IFNA(VLOOKUP(Q1647,'MARVEL-X'!A$2:I$1400,7,FALSE),VLOOKUP(Q1647,MARVEL!A$2:J$1522,10,FALSE))</f>
        <v>5155.4342028359997</v>
      </c>
      <c r="T1647">
        <f>IF(P1647=P1646,R1647+T1646,R1647)</f>
        <v>73584.581534908008</v>
      </c>
      <c r="U1647">
        <f>IF(P1647=P1646,1+U1646,1)</f>
        <v>2</v>
      </c>
      <c r="V1647" t="str">
        <f t="shared" si="25"/>
        <v/>
      </c>
      <c r="W1647" t="str">
        <f>IF(V1647="","",IF(ABS(V1647-R1647)&gt;W$1,ABS(V1647-R1647),""))</f>
        <v/>
      </c>
      <c r="X1647" t="str">
        <f>Y1647&amp;"-"&amp;Z1647&amp;"-"&amp;AC1647&amp;"-"&amp;AD1647&amp;"-"&amp;AG1647</f>
        <v>13.5-e-C-1-0.5</v>
      </c>
      <c r="Y1647">
        <f>F1647</f>
        <v>13.5</v>
      </c>
      <c r="Z1647" s="2" t="str">
        <f>G1647</f>
        <v>e</v>
      </c>
      <c r="AA1647">
        <f>_xlfn.IFNA(VLOOKUP(X1647,'duo-out'!A$2:Q$5000,5,FALSE),E1647+10*(H1647-1)+1+_xlfn.IFNA(VLOOKUP(D1647,states!A$2:C$10,3,FALSE),1))</f>
        <v>102</v>
      </c>
      <c r="AB1647" t="str">
        <f>IF(V1647="","",V1647)</f>
        <v/>
      </c>
      <c r="AC1647" s="2" t="str">
        <f>_xlfn.IFNA(VLOOKUP(D1647,states!A$2:C$10,2,FALSE),"XX")</f>
        <v>C</v>
      </c>
      <c r="AD1647">
        <f>E1647</f>
        <v>1</v>
      </c>
      <c r="AE1647">
        <f>_xlfn.IFNA(VLOOKUP(D1647,states!A$2:D$10,4,FALSE),0)</f>
        <v>0</v>
      </c>
      <c r="AF1647">
        <v>0.5</v>
      </c>
      <c r="AG1647">
        <f>IF(AE1647=0,AF1647,IF(AE1647=1,IF(F1647=0.5,0.5,IF(H1647=1,0.5,1.5)),IF(F1647=0.5,0.5,IF(H1647=1,2.5,1.5))))</f>
        <v>0.5</v>
      </c>
      <c r="AH1647" s="7">
        <f>IF(AC1647="XX",0,1/C1647^(1/5)*IF(E1647=0,100,1)/(E1647+1)^(1/4))</f>
        <v>1.1602097263419568</v>
      </c>
    </row>
    <row r="1648" spans="1:34">
      <c r="A1648">
        <v>62</v>
      </c>
      <c r="B1648" s="1">
        <v>31263.13</v>
      </c>
      <c r="C1648" s="6">
        <v>0.2</v>
      </c>
      <c r="D1648" t="s">
        <v>5</v>
      </c>
      <c r="E1648">
        <v>1</v>
      </c>
      <c r="F1648">
        <v>13.5</v>
      </c>
      <c r="G1648" t="s">
        <v>1</v>
      </c>
      <c r="H1648">
        <v>1</v>
      </c>
      <c r="I1648" t="s">
        <v>0</v>
      </c>
      <c r="J1648">
        <v>1</v>
      </c>
      <c r="K1648">
        <v>14.5</v>
      </c>
      <c r="L1648" t="s">
        <v>1</v>
      </c>
      <c r="M1648">
        <v>1</v>
      </c>
      <c r="N1648" t="s">
        <v>117</v>
      </c>
      <c r="O1648">
        <v>-1</v>
      </c>
      <c r="P1648" t="str">
        <f>D1648&amp;"-"&amp;F1648&amp;"-"&amp;G1648&amp;"-"&amp;E1648&amp;"-"&amp;H1648</f>
        <v>C2Sigma-13.5-e-1-1</v>
      </c>
      <c r="Q1648" t="str">
        <f>I1648&amp;"-"&amp;K1648&amp;"-"&amp;L1648&amp;"-"&amp;J1648&amp;"-"&amp;M1648</f>
        <v>X2Pi-14.5-e-1-1</v>
      </c>
      <c r="R1648">
        <f>B1648+S1648</f>
        <v>36792.135954593003</v>
      </c>
      <c r="S1648">
        <f>_xlfn.IFNA(VLOOKUP(Q1648,'MARVEL-X'!A$2:I$1400,7,FALSE),VLOOKUP(Q1648,MARVEL!A$2:J$1522,10,FALSE))</f>
        <v>5529.0059545929998</v>
      </c>
      <c r="T1648">
        <f>IF(P1648=P1647,R1648+T1647,R1648)</f>
        <v>110376.71748950101</v>
      </c>
      <c r="U1648">
        <f>IF(P1648=P1647,1+U1647,1)</f>
        <v>3</v>
      </c>
      <c r="V1648" t="str">
        <f t="shared" si="25"/>
        <v/>
      </c>
      <c r="W1648" t="str">
        <f>IF(V1648="","",IF(ABS(V1648-R1648)&gt;W$1,ABS(V1648-R1648),""))</f>
        <v/>
      </c>
      <c r="X1648" t="str">
        <f>Y1648&amp;"-"&amp;Z1648&amp;"-"&amp;AC1648&amp;"-"&amp;AD1648&amp;"-"&amp;AG1648</f>
        <v>13.5-e-C-1-0.5</v>
      </c>
      <c r="Y1648">
        <f>F1648</f>
        <v>13.5</v>
      </c>
      <c r="Z1648" s="2" t="str">
        <f>G1648</f>
        <v>e</v>
      </c>
      <c r="AA1648">
        <f>_xlfn.IFNA(VLOOKUP(X1648,'duo-out'!A$2:Q$5000,5,FALSE),E1648+10*(H1648-1)+1+_xlfn.IFNA(VLOOKUP(D1648,states!A$2:C$10,3,FALSE),1))</f>
        <v>102</v>
      </c>
      <c r="AB1648" t="str">
        <f>IF(V1648="","",V1648)</f>
        <v/>
      </c>
      <c r="AC1648" s="2" t="str">
        <f>_xlfn.IFNA(VLOOKUP(D1648,states!A$2:C$10,2,FALSE),"XX")</f>
        <v>C</v>
      </c>
      <c r="AD1648">
        <f>E1648</f>
        <v>1</v>
      </c>
      <c r="AE1648">
        <f>_xlfn.IFNA(VLOOKUP(D1648,states!A$2:D$10,4,FALSE),0)</f>
        <v>0</v>
      </c>
      <c r="AF1648">
        <v>0.5</v>
      </c>
      <c r="AG1648">
        <f>IF(AE1648=0,AF1648,IF(AE1648=1,IF(F1648=0.5,0.5,IF(H1648=1,0.5,1.5)),IF(F1648=0.5,0.5,IF(H1648=1,2.5,1.5))))</f>
        <v>0.5</v>
      </c>
      <c r="AH1648" s="7">
        <f>IF(AC1648="XX",0,1/C1648^(1/5)*IF(E1648=0,100,1)/(E1648+1)^(1/4))</f>
        <v>1.1602097263419568</v>
      </c>
    </row>
    <row r="1649" spans="1:34">
      <c r="A1649">
        <v>4945</v>
      </c>
      <c r="B1649" s="1">
        <v>31974.114000000001</v>
      </c>
      <c r="C1649" s="6">
        <v>0.05</v>
      </c>
      <c r="D1649" t="s">
        <v>5</v>
      </c>
      <c r="E1649">
        <v>1</v>
      </c>
      <c r="F1649">
        <v>13.5</v>
      </c>
      <c r="G1649" t="s">
        <v>1</v>
      </c>
      <c r="H1649">
        <v>1</v>
      </c>
      <c r="I1649" t="s">
        <v>0</v>
      </c>
      <c r="J1649">
        <v>1</v>
      </c>
      <c r="K1649">
        <v>12.5</v>
      </c>
      <c r="L1649" t="s">
        <v>1</v>
      </c>
      <c r="M1649">
        <v>1</v>
      </c>
      <c r="N1649" t="s">
        <v>5001</v>
      </c>
      <c r="O1649">
        <v>1</v>
      </c>
      <c r="P1649" t="str">
        <f>D1649&amp;"-"&amp;F1649&amp;"-"&amp;G1649&amp;"-"&amp;E1649&amp;"-"&amp;H1649</f>
        <v>C2Sigma-13.5-e-1-1</v>
      </c>
      <c r="Q1649" t="str">
        <f>I1649&amp;"-"&amp;K1649&amp;"-"&amp;L1649&amp;"-"&amp;J1649&amp;"-"&amp;M1649</f>
        <v>X2Pi-12.5-e-1-1</v>
      </c>
      <c r="R1649">
        <f>B1649+S1649</f>
        <v>36792.461332072002</v>
      </c>
      <c r="S1649">
        <f>_xlfn.IFNA(VLOOKUP(Q1649,'MARVEL-X'!A$2:I$1400,7,FALSE),VLOOKUP(Q1649,MARVEL!A$2:J$1522,10,FALSE))</f>
        <v>4818.3473320720004</v>
      </c>
      <c r="T1649">
        <f>IF(P1649=P1648,R1649+T1648,R1649)</f>
        <v>147169.178821573</v>
      </c>
      <c r="U1649">
        <f>IF(P1649=P1648,1+U1648,1)</f>
        <v>4</v>
      </c>
      <c r="V1649" t="str">
        <f t="shared" si="25"/>
        <v/>
      </c>
      <c r="W1649" t="str">
        <f>IF(V1649="","",IF(ABS(V1649-R1649)&gt;W$1,ABS(V1649-R1649),""))</f>
        <v/>
      </c>
      <c r="X1649" t="str">
        <f>Y1649&amp;"-"&amp;Z1649&amp;"-"&amp;AC1649&amp;"-"&amp;AD1649&amp;"-"&amp;AG1649</f>
        <v>13.5-e-C-1-0.5</v>
      </c>
      <c r="Y1649">
        <f>F1649</f>
        <v>13.5</v>
      </c>
      <c r="Z1649" s="2" t="str">
        <f>G1649</f>
        <v>e</v>
      </c>
      <c r="AA1649">
        <f>_xlfn.IFNA(VLOOKUP(X1649,'duo-out'!A$2:Q$5000,5,FALSE),E1649+10*(H1649-1)+1+_xlfn.IFNA(VLOOKUP(D1649,states!A$2:C$10,3,FALSE),1))</f>
        <v>102</v>
      </c>
      <c r="AB1649" t="str">
        <f>IF(V1649="","",V1649)</f>
        <v/>
      </c>
      <c r="AC1649" s="2" t="str">
        <f>_xlfn.IFNA(VLOOKUP(D1649,states!A$2:C$10,2,FALSE),"XX")</f>
        <v>C</v>
      </c>
      <c r="AD1649">
        <f>E1649</f>
        <v>1</v>
      </c>
      <c r="AE1649">
        <f>_xlfn.IFNA(VLOOKUP(D1649,states!A$2:D$10,4,FALSE),0)</f>
        <v>0</v>
      </c>
      <c r="AF1649">
        <v>0.5</v>
      </c>
      <c r="AG1649">
        <f>IF(AE1649=0,AF1649,IF(AE1649=1,IF(F1649=0.5,0.5,IF(H1649=1,0.5,1.5)),IF(F1649=0.5,0.5,IF(H1649=1,2.5,1.5))))</f>
        <v>0.5</v>
      </c>
      <c r="AH1649" s="7">
        <f>IF(AC1649="XX",0,1/C1649^(1/5)*IF(E1649=0,100,1)/(E1649+1)^(1/4))</f>
        <v>1.5309059120638666</v>
      </c>
    </row>
    <row r="1650" spans="1:34">
      <c r="A1650">
        <v>4916</v>
      </c>
      <c r="B1650" s="1">
        <v>31636.952000000001</v>
      </c>
      <c r="C1650" s="6">
        <v>0.05</v>
      </c>
      <c r="D1650" t="s">
        <v>5</v>
      </c>
      <c r="E1650">
        <v>1</v>
      </c>
      <c r="F1650">
        <v>13.5</v>
      </c>
      <c r="G1650" t="s">
        <v>1</v>
      </c>
      <c r="H1650">
        <v>1</v>
      </c>
      <c r="I1650" t="s">
        <v>0</v>
      </c>
      <c r="J1650">
        <v>1</v>
      </c>
      <c r="K1650">
        <v>13.5</v>
      </c>
      <c r="L1650" t="s">
        <v>2</v>
      </c>
      <c r="M1650">
        <v>1</v>
      </c>
      <c r="N1650" t="s">
        <v>4972</v>
      </c>
      <c r="O1650">
        <v>1</v>
      </c>
      <c r="P1650" t="str">
        <f>D1650&amp;"-"&amp;F1650&amp;"-"&amp;G1650&amp;"-"&amp;E1650&amp;"-"&amp;H1650</f>
        <v>C2Sigma-13.5-e-1-1</v>
      </c>
      <c r="Q1650" t="str">
        <f>I1650&amp;"-"&amp;K1650&amp;"-"&amp;L1650&amp;"-"&amp;J1650&amp;"-"&amp;M1650</f>
        <v>X2Pi-13.5-f-1-1</v>
      </c>
      <c r="R1650">
        <f>B1650+S1650</f>
        <v>36792.386202836002</v>
      </c>
      <c r="S1650">
        <f>_xlfn.IFNA(VLOOKUP(Q1650,'MARVEL-X'!A$2:I$1400,7,FALSE),VLOOKUP(Q1650,MARVEL!A$2:J$1522,10,FALSE))</f>
        <v>5155.4342028359997</v>
      </c>
      <c r="T1650">
        <f>IF(P1650=P1649,R1650+T1649,R1650)</f>
        <v>183961.56502440901</v>
      </c>
      <c r="U1650">
        <f>IF(P1650=P1649,1+U1649,1)</f>
        <v>5</v>
      </c>
      <c r="V1650">
        <f t="shared" si="25"/>
        <v>36792.313004881798</v>
      </c>
      <c r="W1650">
        <f>IF(V1650="","",IF(ABS(V1650-R1650)&gt;W$1,ABS(V1650-R1650),""))</f>
        <v>7.3197954203351401E-2</v>
      </c>
      <c r="X1650" t="str">
        <f>Y1650&amp;"-"&amp;Z1650&amp;"-"&amp;AC1650&amp;"-"&amp;AD1650&amp;"-"&amp;AG1650</f>
        <v>13.5-e-C-1-0.5</v>
      </c>
      <c r="Y1650">
        <f>F1650</f>
        <v>13.5</v>
      </c>
      <c r="Z1650" s="2" t="str">
        <f>G1650</f>
        <v>e</v>
      </c>
      <c r="AA1650">
        <f>_xlfn.IFNA(VLOOKUP(X1650,'duo-out'!A$2:Q$5000,5,FALSE),E1650+10*(H1650-1)+1+_xlfn.IFNA(VLOOKUP(D1650,states!A$2:C$10,3,FALSE),1))</f>
        <v>102</v>
      </c>
      <c r="AB1650">
        <f>IF(V1650="","",V1650)</f>
        <v>36792.313004881798</v>
      </c>
      <c r="AC1650" s="2" t="str">
        <f>_xlfn.IFNA(VLOOKUP(D1650,states!A$2:C$10,2,FALSE),"XX")</f>
        <v>C</v>
      </c>
      <c r="AD1650">
        <f>E1650</f>
        <v>1</v>
      </c>
      <c r="AE1650">
        <f>_xlfn.IFNA(VLOOKUP(D1650,states!A$2:D$10,4,FALSE),0)</f>
        <v>0</v>
      </c>
      <c r="AF1650">
        <v>0.5</v>
      </c>
      <c r="AG1650">
        <f>IF(AE1650=0,AF1650,IF(AE1650=1,IF(F1650=0.5,0.5,IF(H1650=1,0.5,1.5)),IF(F1650=0.5,0.5,IF(H1650=1,2.5,1.5))))</f>
        <v>0.5</v>
      </c>
      <c r="AH1650" s="7">
        <f>IF(AC1650="XX",0,1/C1650^(1/5)*IF(E1650=0,100,1)/(E1650+1)^(1/4))</f>
        <v>1.5309059120638666</v>
      </c>
    </row>
    <row r="1651" spans="1:34">
      <c r="A1651">
        <v>5001</v>
      </c>
      <c r="B1651" s="1">
        <v>31641.297999999999</v>
      </c>
      <c r="C1651" s="6">
        <v>0.05</v>
      </c>
      <c r="D1651" t="s">
        <v>5</v>
      </c>
      <c r="E1651">
        <v>2</v>
      </c>
      <c r="F1651">
        <v>13.5</v>
      </c>
      <c r="G1651" t="s">
        <v>1</v>
      </c>
      <c r="H1651">
        <v>1</v>
      </c>
      <c r="I1651" t="s">
        <v>0</v>
      </c>
      <c r="J1651">
        <v>2</v>
      </c>
      <c r="K1651">
        <v>12.5</v>
      </c>
      <c r="L1651" t="s">
        <v>1</v>
      </c>
      <c r="M1651">
        <v>1</v>
      </c>
      <c r="N1651" t="s">
        <v>5057</v>
      </c>
      <c r="O1651">
        <v>1</v>
      </c>
      <c r="P1651" t="str">
        <f>D1651&amp;"-"&amp;F1651&amp;"-"&amp;G1651&amp;"-"&amp;E1651&amp;"-"&amp;H1651</f>
        <v>C2Sigma-13.5-e-2-1</v>
      </c>
      <c r="Q1651" t="str">
        <f>I1651&amp;"-"&amp;K1651&amp;"-"&amp;L1651&amp;"-"&amp;J1651&amp;"-"&amp;M1651</f>
        <v>X2Pi-12.5-e-2-1</v>
      </c>
      <c r="R1651">
        <f>B1651+S1651</f>
        <v>38984.915760217998</v>
      </c>
      <c r="S1651">
        <f>_xlfn.IFNA(VLOOKUP(Q1651,'MARVEL-X'!A$2:I$1400,7,FALSE),VLOOKUP(Q1651,MARVEL!A$2:J$1522,10,FALSE))</f>
        <v>7343.6177602179996</v>
      </c>
      <c r="T1651">
        <f>IF(P1651=P1650,R1651+T1650,R1651)</f>
        <v>38984.915760217998</v>
      </c>
      <c r="U1651">
        <f>IF(P1651=P1650,1+U1650,1)</f>
        <v>1</v>
      </c>
      <c r="V1651" t="str">
        <f t="shared" si="25"/>
        <v/>
      </c>
      <c r="W1651" t="str">
        <f>IF(V1651="","",IF(ABS(V1651-R1651)&gt;W$1,ABS(V1651-R1651),""))</f>
        <v/>
      </c>
      <c r="X1651" t="str">
        <f>Y1651&amp;"-"&amp;Z1651&amp;"-"&amp;AC1651&amp;"-"&amp;AD1651&amp;"-"&amp;AG1651</f>
        <v>13.5-e-C-2-0.5</v>
      </c>
      <c r="Y1651">
        <f>F1651</f>
        <v>13.5</v>
      </c>
      <c r="Z1651" s="2" t="str">
        <f>G1651</f>
        <v>e</v>
      </c>
      <c r="AA1651">
        <f>_xlfn.IFNA(VLOOKUP(X1651,'duo-out'!A$2:Q$5000,5,FALSE),E1651+10*(H1651-1)+1+_xlfn.IFNA(VLOOKUP(D1651,states!A$2:C$10,3,FALSE),1))</f>
        <v>103</v>
      </c>
      <c r="AB1651" t="str">
        <f>IF(V1651="","",V1651)</f>
        <v/>
      </c>
      <c r="AC1651" s="2" t="str">
        <f>_xlfn.IFNA(VLOOKUP(D1651,states!A$2:C$10,2,FALSE),"XX")</f>
        <v>C</v>
      </c>
      <c r="AD1651">
        <f>E1651</f>
        <v>2</v>
      </c>
      <c r="AE1651">
        <f>_xlfn.IFNA(VLOOKUP(D1651,states!A$2:D$10,4,FALSE),0)</f>
        <v>0</v>
      </c>
      <c r="AF1651">
        <v>0.5</v>
      </c>
      <c r="AG1651">
        <f>IF(AE1651=0,AF1651,IF(AE1651=1,IF(F1651=0.5,0.5,IF(H1651=1,0.5,1.5)),IF(F1651=0.5,0.5,IF(H1651=1,2.5,1.5))))</f>
        <v>0.5</v>
      </c>
      <c r="AH1651" s="7">
        <f>IF(AC1651="XX",0,1/C1651^(1/5)*IF(E1651=0,100,1)/(E1651+1)^(1/4))</f>
        <v>1.3833296494790666</v>
      </c>
    </row>
    <row r="1652" spans="1:34">
      <c r="A1652">
        <v>6331</v>
      </c>
      <c r="B1652" s="1">
        <v>31317.599999999999</v>
      </c>
      <c r="C1652" s="6">
        <v>0.5</v>
      </c>
      <c r="D1652" t="s">
        <v>5</v>
      </c>
      <c r="E1652">
        <v>2</v>
      </c>
      <c r="F1652">
        <v>13.5</v>
      </c>
      <c r="G1652" t="s">
        <v>1</v>
      </c>
      <c r="H1652">
        <v>1</v>
      </c>
      <c r="I1652" t="s">
        <v>0</v>
      </c>
      <c r="J1652">
        <v>2</v>
      </c>
      <c r="K1652">
        <v>13.5</v>
      </c>
      <c r="L1652" t="s">
        <v>2</v>
      </c>
      <c r="M1652">
        <v>1</v>
      </c>
      <c r="N1652" t="s">
        <v>6387</v>
      </c>
      <c r="O1652">
        <v>1</v>
      </c>
      <c r="P1652" t="str">
        <f>D1652&amp;"-"&amp;F1652&amp;"-"&amp;G1652&amp;"-"&amp;E1652&amp;"-"&amp;H1652</f>
        <v>C2Sigma-13.5-e-2-1</v>
      </c>
      <c r="Q1652" t="str">
        <f>I1652&amp;"-"&amp;K1652&amp;"-"&amp;L1652&amp;"-"&amp;J1652&amp;"-"&amp;M1652</f>
        <v>X2Pi-13.5-f-2-1</v>
      </c>
      <c r="R1652">
        <f>B1652+S1652</f>
        <v>38985.044084062996</v>
      </c>
      <c r="S1652">
        <f>_xlfn.IFNA(VLOOKUP(Q1652,'MARVEL-X'!A$2:I$1400,7,FALSE),VLOOKUP(Q1652,MARVEL!A$2:J$1522,10,FALSE))</f>
        <v>7667.4440840630004</v>
      </c>
      <c r="T1652">
        <f>IF(P1652=P1651,R1652+T1651,R1652)</f>
        <v>77969.959844280995</v>
      </c>
      <c r="U1652">
        <f>IF(P1652=P1651,1+U1651,1)</f>
        <v>2</v>
      </c>
      <c r="V1652">
        <f t="shared" si="25"/>
        <v>38984.979922140497</v>
      </c>
      <c r="W1652">
        <f>IF(V1652="","",IF(ABS(V1652-R1652)&gt;W$1,ABS(V1652-R1652),""))</f>
        <v>6.4161922498897184E-2</v>
      </c>
      <c r="X1652" t="str">
        <f>Y1652&amp;"-"&amp;Z1652&amp;"-"&amp;AC1652&amp;"-"&amp;AD1652&amp;"-"&amp;AG1652</f>
        <v>13.5-e-C-2-0.5</v>
      </c>
      <c r="Y1652">
        <f>F1652</f>
        <v>13.5</v>
      </c>
      <c r="Z1652" s="2" t="str">
        <f>G1652</f>
        <v>e</v>
      </c>
      <c r="AA1652">
        <f>_xlfn.IFNA(VLOOKUP(X1652,'duo-out'!A$2:Q$5000,5,FALSE),E1652+10*(H1652-1)+1+_xlfn.IFNA(VLOOKUP(D1652,states!A$2:C$10,3,FALSE),1))</f>
        <v>103</v>
      </c>
      <c r="AB1652">
        <f>IF(V1652="","",V1652)</f>
        <v>38984.979922140497</v>
      </c>
      <c r="AC1652" s="2" t="str">
        <f>_xlfn.IFNA(VLOOKUP(D1652,states!A$2:C$10,2,FALSE),"XX")</f>
        <v>C</v>
      </c>
      <c r="AD1652">
        <f>E1652</f>
        <v>2</v>
      </c>
      <c r="AE1652">
        <f>_xlfn.IFNA(VLOOKUP(D1652,states!A$2:D$10,4,FALSE),0)</f>
        <v>0</v>
      </c>
      <c r="AF1652">
        <v>0.5</v>
      </c>
      <c r="AG1652">
        <f>IF(AE1652=0,AF1652,IF(AE1652=1,IF(F1652=0.5,0.5,IF(H1652=1,0.5,1.5)),IF(F1652=0.5,0.5,IF(H1652=1,2.5,1.5))))</f>
        <v>0.5</v>
      </c>
      <c r="AH1652" s="7">
        <f>IF(AC1652="XX",0,1/C1652^(1/5)*IF(E1652=0,100,1)/(E1652+1)^(1/4))</f>
        <v>0.87282200217602857</v>
      </c>
    </row>
    <row r="1653" spans="1:34">
      <c r="A1653">
        <v>4800</v>
      </c>
      <c r="B1653" s="1">
        <v>32177.106</v>
      </c>
      <c r="C1653" s="6">
        <v>0.04</v>
      </c>
      <c r="D1653" t="s">
        <v>5</v>
      </c>
      <c r="E1653">
        <v>0</v>
      </c>
      <c r="F1653">
        <v>13.5</v>
      </c>
      <c r="G1653" t="s">
        <v>2</v>
      </c>
      <c r="H1653">
        <v>2</v>
      </c>
      <c r="I1653" t="s">
        <v>0</v>
      </c>
      <c r="J1653">
        <v>0</v>
      </c>
      <c r="K1653">
        <v>12.5</v>
      </c>
      <c r="L1653" t="s">
        <v>2</v>
      </c>
      <c r="M1653">
        <v>2</v>
      </c>
      <c r="N1653" t="s">
        <v>4856</v>
      </c>
      <c r="O1653">
        <v>1</v>
      </c>
      <c r="P1653" t="str">
        <f>D1653&amp;"-"&amp;F1653&amp;"-"&amp;G1653&amp;"-"&amp;E1653&amp;"-"&amp;H1653</f>
        <v>C2Sigma-13.5-f-0-2</v>
      </c>
      <c r="Q1653" t="str">
        <f>I1653&amp;"-"&amp;K1653&amp;"-"&amp;L1653&amp;"-"&amp;J1653&amp;"-"&amp;M1653</f>
        <v>X2Pi-12.5-f-0-2</v>
      </c>
      <c r="R1653">
        <f>B1653+S1653</f>
        <v>34701.114611406003</v>
      </c>
      <c r="S1653">
        <f>_xlfn.IFNA(VLOOKUP(Q1653,'MARVEL-X'!A$2:I$1400,7,FALSE),VLOOKUP(Q1653,MARVEL!A$2:J$1522,10,FALSE))</f>
        <v>2524.008611406</v>
      </c>
      <c r="T1653">
        <f>IF(P1653=P1652,R1653+T1652,R1653)</f>
        <v>34701.114611406003</v>
      </c>
      <c r="U1653">
        <f>IF(P1653=P1652,1+U1652,1)</f>
        <v>1</v>
      </c>
      <c r="V1653" t="str">
        <f t="shared" si="25"/>
        <v/>
      </c>
      <c r="W1653" t="str">
        <f>IF(V1653="","",IF(ABS(V1653-R1653)&gt;W$1,ABS(V1653-R1653),""))</f>
        <v/>
      </c>
      <c r="X1653" t="str">
        <f>Y1653&amp;"-"&amp;Z1653&amp;"-"&amp;AC1653&amp;"-"&amp;AD1653&amp;"-"&amp;AG1653</f>
        <v>13.5-f-C-0-0.5</v>
      </c>
      <c r="Y1653">
        <f>F1653</f>
        <v>13.5</v>
      </c>
      <c r="Z1653" s="2" t="str">
        <f>G1653</f>
        <v>f</v>
      </c>
      <c r="AA1653">
        <f>_xlfn.IFNA(VLOOKUP(X1653,'duo-out'!A$2:Q$5000,5,FALSE),E1653+10*(H1653-1)+1+_xlfn.IFNA(VLOOKUP(D1653,states!A$2:C$10,3,FALSE),1))</f>
        <v>111</v>
      </c>
      <c r="AB1653" t="str">
        <f>IF(V1653="","",V1653)</f>
        <v/>
      </c>
      <c r="AC1653" s="2" t="str">
        <f>_xlfn.IFNA(VLOOKUP(D1653,states!A$2:C$10,2,FALSE),"XX")</f>
        <v>C</v>
      </c>
      <c r="AD1653">
        <f>E1653</f>
        <v>0</v>
      </c>
      <c r="AE1653">
        <f>_xlfn.IFNA(VLOOKUP(D1653,states!A$2:D$10,4,FALSE),0)</f>
        <v>0</v>
      </c>
      <c r="AF1653">
        <v>0.5</v>
      </c>
      <c r="AG1653">
        <f>IF(AE1653=0,AF1653,IF(AE1653=1,IF(F1653=0.5,0.5,IF(H1653=1,0.5,1.5)),IF(F1653=0.5,0.5,IF(H1653=1,2.5,1.5))))</f>
        <v>0.5</v>
      </c>
      <c r="AH1653" s="7">
        <f>IF(AC1653="XX",0,1/C1653^(1/5)*IF(E1653=0,100,1)/(E1653+1)^(1/4))</f>
        <v>190.36539387158786</v>
      </c>
    </row>
    <row r="1654" spans="1:34">
      <c r="A1654">
        <v>4776</v>
      </c>
      <c r="B1654" s="1">
        <v>31387.8</v>
      </c>
      <c r="C1654" s="6">
        <v>0.02</v>
      </c>
      <c r="D1654" t="s">
        <v>5</v>
      </c>
      <c r="E1654">
        <v>0</v>
      </c>
      <c r="F1654">
        <v>13.5</v>
      </c>
      <c r="G1654" t="s">
        <v>2</v>
      </c>
      <c r="H1654">
        <v>2</v>
      </c>
      <c r="I1654" t="s">
        <v>0</v>
      </c>
      <c r="J1654">
        <v>0</v>
      </c>
      <c r="K1654">
        <v>14.5</v>
      </c>
      <c r="L1654" t="s">
        <v>2</v>
      </c>
      <c r="M1654">
        <v>2</v>
      </c>
      <c r="N1654" t="s">
        <v>4832</v>
      </c>
      <c r="O1654">
        <v>1</v>
      </c>
      <c r="P1654" t="str">
        <f>D1654&amp;"-"&amp;F1654&amp;"-"&amp;G1654&amp;"-"&amp;E1654&amp;"-"&amp;H1654</f>
        <v>C2Sigma-13.5-f-0-2</v>
      </c>
      <c r="Q1654" t="str">
        <f>I1654&amp;"-"&amp;K1654&amp;"-"&amp;L1654&amp;"-"&amp;J1654&amp;"-"&amp;M1654</f>
        <v>X2Pi-14.5-f-0-2</v>
      </c>
      <c r="R1654">
        <f>B1654+S1654</f>
        <v>34701.106611406998</v>
      </c>
      <c r="S1654">
        <f>_xlfn.IFNA(VLOOKUP(Q1654,'MARVEL-X'!A$2:I$1400,7,FALSE),VLOOKUP(Q1654,MARVEL!A$2:J$1522,10,FALSE))</f>
        <v>3313.3066114070002</v>
      </c>
      <c r="T1654">
        <f>IF(P1654=P1653,R1654+T1653,R1654)</f>
        <v>69402.221222813008</v>
      </c>
      <c r="U1654">
        <f>IF(P1654=P1653,1+U1653,1)</f>
        <v>2</v>
      </c>
      <c r="V1654" t="str">
        <f t="shared" si="25"/>
        <v/>
      </c>
      <c r="W1654" t="str">
        <f>IF(V1654="","",IF(ABS(V1654-R1654)&gt;W$1,ABS(V1654-R1654),""))</f>
        <v/>
      </c>
      <c r="X1654" t="str">
        <f>Y1654&amp;"-"&amp;Z1654&amp;"-"&amp;AC1654&amp;"-"&amp;AD1654&amp;"-"&amp;AG1654</f>
        <v>13.5-f-C-0-0.5</v>
      </c>
      <c r="Y1654">
        <f>F1654</f>
        <v>13.5</v>
      </c>
      <c r="Z1654" s="2" t="str">
        <f>G1654</f>
        <v>f</v>
      </c>
      <c r="AA1654">
        <f>_xlfn.IFNA(VLOOKUP(X1654,'duo-out'!A$2:Q$5000,5,FALSE),E1654+10*(H1654-1)+1+_xlfn.IFNA(VLOOKUP(D1654,states!A$2:C$10,3,FALSE),1))</f>
        <v>111</v>
      </c>
      <c r="AB1654" t="str">
        <f>IF(V1654="","",V1654)</f>
        <v/>
      </c>
      <c r="AC1654" s="2" t="str">
        <f>_xlfn.IFNA(VLOOKUP(D1654,states!A$2:C$10,2,FALSE),"XX")</f>
        <v>C</v>
      </c>
      <c r="AD1654">
        <f>E1654</f>
        <v>0</v>
      </c>
      <c r="AE1654">
        <f>_xlfn.IFNA(VLOOKUP(D1654,states!A$2:D$10,4,FALSE),0)</f>
        <v>0</v>
      </c>
      <c r="AF1654">
        <v>0.5</v>
      </c>
      <c r="AG1654">
        <f>IF(AE1654=0,AF1654,IF(AE1654=1,IF(F1654=0.5,0.5,IF(H1654=1,0.5,1.5)),IF(F1654=0.5,0.5,IF(H1654=1,2.5,1.5))))</f>
        <v>0.5</v>
      </c>
      <c r="AH1654" s="7">
        <f>IF(AC1654="XX",0,1/C1654^(1/5)*IF(E1654=0,100,1)/(E1654+1)^(1/4))</f>
        <v>218.67241478865563</v>
      </c>
    </row>
    <row r="1655" spans="1:34">
      <c r="A1655">
        <v>4503</v>
      </c>
      <c r="B1655" s="1">
        <v>31802.566200000001</v>
      </c>
      <c r="C1655" s="6">
        <v>4.0000000000000001E-3</v>
      </c>
      <c r="D1655" t="s">
        <v>5</v>
      </c>
      <c r="E1655">
        <v>0</v>
      </c>
      <c r="F1655">
        <v>13.5</v>
      </c>
      <c r="G1655" t="s">
        <v>2</v>
      </c>
      <c r="H1655">
        <v>2</v>
      </c>
      <c r="I1655" t="s">
        <v>0</v>
      </c>
      <c r="J1655">
        <v>0</v>
      </c>
      <c r="K1655">
        <v>13.5</v>
      </c>
      <c r="L1655" t="s">
        <v>1</v>
      </c>
      <c r="M1655">
        <v>2</v>
      </c>
      <c r="N1655" t="s">
        <v>4559</v>
      </c>
      <c r="O1655">
        <v>1</v>
      </c>
      <c r="P1655" t="str">
        <f>D1655&amp;"-"&amp;F1655&amp;"-"&amp;G1655&amp;"-"&amp;E1655&amp;"-"&amp;H1655</f>
        <v>C2Sigma-13.5-f-0-2</v>
      </c>
      <c r="Q1655" t="str">
        <f>I1655&amp;"-"&amp;K1655&amp;"-"&amp;L1655&amp;"-"&amp;J1655&amp;"-"&amp;M1655</f>
        <v>X2Pi-13.5-e-0-2</v>
      </c>
      <c r="R1655">
        <f>B1655+S1655</f>
        <v>34701.153476520005</v>
      </c>
      <c r="S1655">
        <f>_xlfn.IFNA(VLOOKUP(Q1655,'MARVEL-X'!A$2:I$1400,7,FALSE),VLOOKUP(Q1655,MARVEL!A$2:J$1522,10,FALSE))</f>
        <v>2898.5872765200002</v>
      </c>
      <c r="T1655">
        <f>IF(P1655=P1654,R1655+T1654,R1655)</f>
        <v>104103.37469933301</v>
      </c>
      <c r="U1655">
        <f>IF(P1655=P1654,1+U1654,1)</f>
        <v>3</v>
      </c>
      <c r="V1655" t="str">
        <f t="shared" si="25"/>
        <v/>
      </c>
      <c r="W1655" t="str">
        <f>IF(V1655="","",IF(ABS(V1655-R1655)&gt;W$1,ABS(V1655-R1655),""))</f>
        <v/>
      </c>
      <c r="X1655" t="str">
        <f>Y1655&amp;"-"&amp;Z1655&amp;"-"&amp;AC1655&amp;"-"&amp;AD1655&amp;"-"&amp;AG1655</f>
        <v>13.5-f-C-0-0.5</v>
      </c>
      <c r="Y1655">
        <f>F1655</f>
        <v>13.5</v>
      </c>
      <c r="Z1655" s="2" t="str">
        <f>G1655</f>
        <v>f</v>
      </c>
      <c r="AA1655">
        <f>_xlfn.IFNA(VLOOKUP(X1655,'duo-out'!A$2:Q$5000,5,FALSE),E1655+10*(H1655-1)+1+_xlfn.IFNA(VLOOKUP(D1655,states!A$2:C$10,3,FALSE),1))</f>
        <v>111</v>
      </c>
      <c r="AB1655" t="str">
        <f>IF(V1655="","",V1655)</f>
        <v/>
      </c>
      <c r="AC1655" s="2" t="str">
        <f>_xlfn.IFNA(VLOOKUP(D1655,states!A$2:C$10,2,FALSE),"XX")</f>
        <v>C</v>
      </c>
      <c r="AD1655">
        <f>E1655</f>
        <v>0</v>
      </c>
      <c r="AE1655">
        <f>_xlfn.IFNA(VLOOKUP(D1655,states!A$2:D$10,4,FALSE),0)</f>
        <v>0</v>
      </c>
      <c r="AF1655">
        <v>0.5</v>
      </c>
      <c r="AG1655">
        <f>IF(AE1655=0,AF1655,IF(AE1655=1,IF(F1655=0.5,0.5,IF(H1655=1,0.5,1.5)),IF(F1655=0.5,0.5,IF(H1655=1,2.5,1.5))))</f>
        <v>0.5</v>
      </c>
      <c r="AH1655" s="7">
        <f>IF(AC1655="XX",0,1/C1655^(1/5)*IF(E1655=0,100,1)/(E1655+1)^(1/4))</f>
        <v>301.7088168272582</v>
      </c>
    </row>
    <row r="1656" spans="1:34">
      <c r="A1656">
        <v>4695</v>
      </c>
      <c r="B1656" s="1">
        <v>32177.15</v>
      </c>
      <c r="C1656" s="6">
        <v>0.2</v>
      </c>
      <c r="D1656" t="s">
        <v>5</v>
      </c>
      <c r="E1656">
        <v>0</v>
      </c>
      <c r="F1656">
        <v>13.5</v>
      </c>
      <c r="G1656" t="s">
        <v>2</v>
      </c>
      <c r="H1656">
        <v>2</v>
      </c>
      <c r="I1656" t="s">
        <v>0</v>
      </c>
      <c r="J1656">
        <v>0</v>
      </c>
      <c r="K1656">
        <v>12.5</v>
      </c>
      <c r="L1656" t="s">
        <v>2</v>
      </c>
      <c r="M1656">
        <v>2</v>
      </c>
      <c r="N1656" t="s">
        <v>4751</v>
      </c>
      <c r="O1656">
        <v>1</v>
      </c>
      <c r="P1656" t="str">
        <f>D1656&amp;"-"&amp;F1656&amp;"-"&amp;G1656&amp;"-"&amp;E1656&amp;"-"&amp;H1656</f>
        <v>C2Sigma-13.5-f-0-2</v>
      </c>
      <c r="Q1656" t="str">
        <f>I1656&amp;"-"&amp;K1656&amp;"-"&amp;L1656&amp;"-"&amp;J1656&amp;"-"&amp;M1656</f>
        <v>X2Pi-12.5-f-0-2</v>
      </c>
      <c r="R1656">
        <f>B1656+S1656</f>
        <v>34701.158611406005</v>
      </c>
      <c r="S1656">
        <f>_xlfn.IFNA(VLOOKUP(Q1656,'MARVEL-X'!A$2:I$1400,7,FALSE),VLOOKUP(Q1656,MARVEL!A$2:J$1522,10,FALSE))</f>
        <v>2524.008611406</v>
      </c>
      <c r="T1656">
        <f>IF(P1656=P1655,R1656+T1655,R1656)</f>
        <v>138804.53331073903</v>
      </c>
      <c r="U1656">
        <f>IF(P1656=P1655,1+U1655,1)</f>
        <v>4</v>
      </c>
      <c r="V1656" t="str">
        <f t="shared" si="25"/>
        <v/>
      </c>
      <c r="W1656" t="str">
        <f>IF(V1656="","",IF(ABS(V1656-R1656)&gt;W$1,ABS(V1656-R1656),""))</f>
        <v/>
      </c>
      <c r="X1656" t="str">
        <f>Y1656&amp;"-"&amp;Z1656&amp;"-"&amp;AC1656&amp;"-"&amp;AD1656&amp;"-"&amp;AG1656</f>
        <v>13.5-f-C-0-0.5</v>
      </c>
      <c r="Y1656">
        <f>F1656</f>
        <v>13.5</v>
      </c>
      <c r="Z1656" s="2" t="str">
        <f>G1656</f>
        <v>f</v>
      </c>
      <c r="AA1656">
        <f>_xlfn.IFNA(VLOOKUP(X1656,'duo-out'!A$2:Q$5000,5,FALSE),E1656+10*(H1656-1)+1+_xlfn.IFNA(VLOOKUP(D1656,states!A$2:C$10,3,FALSE),1))</f>
        <v>111</v>
      </c>
      <c r="AB1656" t="str">
        <f>IF(V1656="","",V1656)</f>
        <v/>
      </c>
      <c r="AC1656" s="2" t="str">
        <f>_xlfn.IFNA(VLOOKUP(D1656,states!A$2:C$10,2,FALSE),"XX")</f>
        <v>C</v>
      </c>
      <c r="AD1656">
        <f>E1656</f>
        <v>0</v>
      </c>
      <c r="AE1656">
        <f>_xlfn.IFNA(VLOOKUP(D1656,states!A$2:D$10,4,FALSE),0)</f>
        <v>0</v>
      </c>
      <c r="AF1656">
        <v>0.5</v>
      </c>
      <c r="AG1656">
        <f>IF(AE1656=0,AF1656,IF(AE1656=1,IF(F1656=0.5,0.5,IF(H1656=1,0.5,1.5)),IF(F1656=0.5,0.5,IF(H1656=1,2.5,1.5))))</f>
        <v>0.5</v>
      </c>
      <c r="AH1656" s="7">
        <f>IF(AC1656="XX",0,1/C1656^(1/5)*IF(E1656=0,100,1)/(E1656+1)^(1/4))</f>
        <v>137.97296614612148</v>
      </c>
    </row>
    <row r="1657" spans="1:34">
      <c r="A1657">
        <v>75</v>
      </c>
      <c r="B1657" s="1">
        <v>31802.35</v>
      </c>
      <c r="C1657" s="6">
        <v>0.2</v>
      </c>
      <c r="D1657" t="s">
        <v>5</v>
      </c>
      <c r="E1657">
        <v>0</v>
      </c>
      <c r="F1657">
        <v>13.5</v>
      </c>
      <c r="G1657" t="s">
        <v>2</v>
      </c>
      <c r="H1657">
        <v>2</v>
      </c>
      <c r="I1657" t="s">
        <v>0</v>
      </c>
      <c r="J1657">
        <v>0</v>
      </c>
      <c r="K1657">
        <v>13.5</v>
      </c>
      <c r="L1657" t="s">
        <v>1</v>
      </c>
      <c r="M1657">
        <v>2</v>
      </c>
      <c r="N1657" t="s">
        <v>130</v>
      </c>
      <c r="O1657">
        <v>-1</v>
      </c>
      <c r="P1657" t="str">
        <f>D1657&amp;"-"&amp;F1657&amp;"-"&amp;G1657&amp;"-"&amp;E1657&amp;"-"&amp;H1657</f>
        <v>C2Sigma-13.5-f-0-2</v>
      </c>
      <c r="Q1657" t="str">
        <f>I1657&amp;"-"&amp;K1657&amp;"-"&amp;L1657&amp;"-"&amp;J1657&amp;"-"&amp;M1657</f>
        <v>X2Pi-13.5-e-0-2</v>
      </c>
      <c r="R1657">
        <f>B1657+S1657</f>
        <v>34700.937276519995</v>
      </c>
      <c r="S1657">
        <f>_xlfn.IFNA(VLOOKUP(Q1657,'MARVEL-X'!A$2:I$1400,7,FALSE),VLOOKUP(Q1657,MARVEL!A$2:J$1522,10,FALSE))</f>
        <v>2898.5872765200002</v>
      </c>
      <c r="T1657">
        <f>IF(P1657=P1656,R1657+T1656,R1657)</f>
        <v>173505.47058725904</v>
      </c>
      <c r="U1657">
        <f>IF(P1657=P1656,1+U1656,1)</f>
        <v>5</v>
      </c>
      <c r="V1657" t="str">
        <f t="shared" si="25"/>
        <v/>
      </c>
      <c r="W1657" t="str">
        <f>IF(V1657="","",IF(ABS(V1657-R1657)&gt;W$1,ABS(V1657-R1657),""))</f>
        <v/>
      </c>
      <c r="X1657" t="str">
        <f>Y1657&amp;"-"&amp;Z1657&amp;"-"&amp;AC1657&amp;"-"&amp;AD1657&amp;"-"&amp;AG1657</f>
        <v>13.5-f-C-0-0.5</v>
      </c>
      <c r="Y1657">
        <f>F1657</f>
        <v>13.5</v>
      </c>
      <c r="Z1657" s="2" t="str">
        <f>G1657</f>
        <v>f</v>
      </c>
      <c r="AA1657">
        <f>_xlfn.IFNA(VLOOKUP(X1657,'duo-out'!A$2:Q$5000,5,FALSE),E1657+10*(H1657-1)+1+_xlfn.IFNA(VLOOKUP(D1657,states!A$2:C$10,3,FALSE),1))</f>
        <v>111</v>
      </c>
      <c r="AB1657" t="str">
        <f>IF(V1657="","",V1657)</f>
        <v/>
      </c>
      <c r="AC1657" s="2" t="str">
        <f>_xlfn.IFNA(VLOOKUP(D1657,states!A$2:C$10,2,FALSE),"XX")</f>
        <v>C</v>
      </c>
      <c r="AD1657">
        <f>E1657</f>
        <v>0</v>
      </c>
      <c r="AE1657">
        <f>_xlfn.IFNA(VLOOKUP(D1657,states!A$2:D$10,4,FALSE),0)</f>
        <v>0</v>
      </c>
      <c r="AF1657">
        <v>0.5</v>
      </c>
      <c r="AG1657">
        <f>IF(AE1657=0,AF1657,IF(AE1657=1,IF(F1657=0.5,0.5,IF(H1657=1,0.5,1.5)),IF(F1657=0.5,0.5,IF(H1657=1,2.5,1.5))))</f>
        <v>0.5</v>
      </c>
      <c r="AH1657" s="7">
        <f>IF(AC1657="XX",0,1/C1657^(1/5)*IF(E1657=0,100,1)/(E1657+1)^(1/4))</f>
        <v>137.97296614612148</v>
      </c>
    </row>
    <row r="1658" spans="1:34">
      <c r="A1658">
        <v>4745</v>
      </c>
      <c r="B1658" s="1">
        <v>31387.759999999998</v>
      </c>
      <c r="C1658" s="6">
        <v>0.2</v>
      </c>
      <c r="D1658" t="s">
        <v>5</v>
      </c>
      <c r="E1658">
        <v>0</v>
      </c>
      <c r="F1658">
        <v>13.5</v>
      </c>
      <c r="G1658" t="s">
        <v>2</v>
      </c>
      <c r="H1658">
        <v>2</v>
      </c>
      <c r="I1658" t="s">
        <v>0</v>
      </c>
      <c r="J1658">
        <v>0</v>
      </c>
      <c r="K1658">
        <v>14.5</v>
      </c>
      <c r="L1658" t="s">
        <v>2</v>
      </c>
      <c r="M1658">
        <v>2</v>
      </c>
      <c r="N1658" t="s">
        <v>4801</v>
      </c>
      <c r="O1658">
        <v>1</v>
      </c>
      <c r="P1658" t="str">
        <f>D1658&amp;"-"&amp;F1658&amp;"-"&amp;G1658&amp;"-"&amp;E1658&amp;"-"&amp;H1658</f>
        <v>C2Sigma-13.5-f-0-2</v>
      </c>
      <c r="Q1658" t="str">
        <f>I1658&amp;"-"&amp;K1658&amp;"-"&amp;L1658&amp;"-"&amp;J1658&amp;"-"&amp;M1658</f>
        <v>X2Pi-14.5-f-0-2</v>
      </c>
      <c r="R1658">
        <f>B1658+S1658</f>
        <v>34701.066611406997</v>
      </c>
      <c r="S1658">
        <f>_xlfn.IFNA(VLOOKUP(Q1658,'MARVEL-X'!A$2:I$1400,7,FALSE),VLOOKUP(Q1658,MARVEL!A$2:J$1522,10,FALSE))</f>
        <v>3313.3066114070002</v>
      </c>
      <c r="T1658">
        <f>IF(P1658=P1657,R1658+T1657,R1658)</f>
        <v>208206.53719866605</v>
      </c>
      <c r="U1658">
        <f>IF(P1658=P1657,1+U1657,1)</f>
        <v>6</v>
      </c>
      <c r="V1658" t="str">
        <f t="shared" si="25"/>
        <v/>
      </c>
      <c r="W1658" t="str">
        <f>IF(V1658="","",IF(ABS(V1658-R1658)&gt;W$1,ABS(V1658-R1658),""))</f>
        <v/>
      </c>
      <c r="X1658" t="str">
        <f>Y1658&amp;"-"&amp;Z1658&amp;"-"&amp;AC1658&amp;"-"&amp;AD1658&amp;"-"&amp;AG1658</f>
        <v>13.5-f-C-0-0.5</v>
      </c>
      <c r="Y1658">
        <f>F1658</f>
        <v>13.5</v>
      </c>
      <c r="Z1658" s="2" t="str">
        <f>G1658</f>
        <v>f</v>
      </c>
      <c r="AA1658">
        <f>_xlfn.IFNA(VLOOKUP(X1658,'duo-out'!A$2:Q$5000,5,FALSE),E1658+10*(H1658-1)+1+_xlfn.IFNA(VLOOKUP(D1658,states!A$2:C$10,3,FALSE),1))</f>
        <v>111</v>
      </c>
      <c r="AB1658" t="str">
        <f>IF(V1658="","",V1658)</f>
        <v/>
      </c>
      <c r="AC1658" s="2" t="str">
        <f>_xlfn.IFNA(VLOOKUP(D1658,states!A$2:C$10,2,FALSE),"XX")</f>
        <v>C</v>
      </c>
      <c r="AD1658">
        <f>E1658</f>
        <v>0</v>
      </c>
      <c r="AE1658">
        <f>_xlfn.IFNA(VLOOKUP(D1658,states!A$2:D$10,4,FALSE),0)</f>
        <v>0</v>
      </c>
      <c r="AF1658">
        <v>0.5</v>
      </c>
      <c r="AG1658">
        <f>IF(AE1658=0,AF1658,IF(AE1658=1,IF(F1658=0.5,0.5,IF(H1658=1,0.5,1.5)),IF(F1658=0.5,0.5,IF(H1658=1,2.5,1.5))))</f>
        <v>0.5</v>
      </c>
      <c r="AH1658" s="7">
        <f>IF(AC1658="XX",0,1/C1658^(1/5)*IF(E1658=0,100,1)/(E1658+1)^(1/4))</f>
        <v>137.97296614612148</v>
      </c>
    </row>
    <row r="1659" spans="1:34">
      <c r="A1659">
        <v>4877</v>
      </c>
      <c r="B1659" s="1">
        <v>32177.18</v>
      </c>
      <c r="C1659" s="6">
        <v>0.1</v>
      </c>
      <c r="D1659" t="s">
        <v>5</v>
      </c>
      <c r="E1659">
        <v>0</v>
      </c>
      <c r="F1659">
        <v>13.5</v>
      </c>
      <c r="G1659" t="s">
        <v>2</v>
      </c>
      <c r="H1659">
        <v>2</v>
      </c>
      <c r="I1659" t="s">
        <v>0</v>
      </c>
      <c r="J1659">
        <v>0</v>
      </c>
      <c r="K1659">
        <v>12.5</v>
      </c>
      <c r="L1659" t="s">
        <v>2</v>
      </c>
      <c r="M1659">
        <v>2</v>
      </c>
      <c r="N1659" t="s">
        <v>4933</v>
      </c>
      <c r="O1659">
        <v>1</v>
      </c>
      <c r="P1659" t="str">
        <f>D1659&amp;"-"&amp;F1659&amp;"-"&amp;G1659&amp;"-"&amp;E1659&amp;"-"&amp;H1659</f>
        <v>C2Sigma-13.5-f-0-2</v>
      </c>
      <c r="Q1659" t="str">
        <f>I1659&amp;"-"&amp;K1659&amp;"-"&amp;L1659&amp;"-"&amp;J1659&amp;"-"&amp;M1659</f>
        <v>X2Pi-12.5-f-0-2</v>
      </c>
      <c r="R1659">
        <f>B1659+S1659</f>
        <v>34701.188611406003</v>
      </c>
      <c r="S1659">
        <f>_xlfn.IFNA(VLOOKUP(Q1659,'MARVEL-X'!A$2:I$1400,7,FALSE),VLOOKUP(Q1659,MARVEL!A$2:J$1522,10,FALSE))</f>
        <v>2524.008611406</v>
      </c>
      <c r="T1659">
        <f>IF(P1659=P1658,R1659+T1658,R1659)</f>
        <v>242907.72581007204</v>
      </c>
      <c r="U1659">
        <f>IF(P1659=P1658,1+U1658,1)</f>
        <v>7</v>
      </c>
      <c r="V1659" t="str">
        <f t="shared" si="25"/>
        <v/>
      </c>
      <c r="W1659" t="str">
        <f>IF(V1659="","",IF(ABS(V1659-R1659)&gt;W$1,ABS(V1659-R1659),""))</f>
        <v/>
      </c>
      <c r="X1659" t="str">
        <f>Y1659&amp;"-"&amp;Z1659&amp;"-"&amp;AC1659&amp;"-"&amp;AD1659&amp;"-"&amp;AG1659</f>
        <v>13.5-f-C-0-0.5</v>
      </c>
      <c r="Y1659">
        <f>F1659</f>
        <v>13.5</v>
      </c>
      <c r="Z1659" s="2" t="str">
        <f>G1659</f>
        <v>f</v>
      </c>
      <c r="AA1659">
        <f>_xlfn.IFNA(VLOOKUP(X1659,'duo-out'!A$2:Q$5000,5,FALSE),E1659+10*(H1659-1)+1+_xlfn.IFNA(VLOOKUP(D1659,states!A$2:C$10,3,FALSE),1))</f>
        <v>111</v>
      </c>
      <c r="AB1659" t="str">
        <f>IF(V1659="","",V1659)</f>
        <v/>
      </c>
      <c r="AC1659" s="2" t="str">
        <f>_xlfn.IFNA(VLOOKUP(D1659,states!A$2:C$10,2,FALSE),"XX")</f>
        <v>C</v>
      </c>
      <c r="AD1659">
        <f>E1659</f>
        <v>0</v>
      </c>
      <c r="AE1659">
        <f>_xlfn.IFNA(VLOOKUP(D1659,states!A$2:D$10,4,FALSE),0)</f>
        <v>0</v>
      </c>
      <c r="AF1659">
        <v>0.5</v>
      </c>
      <c r="AG1659">
        <f>IF(AE1659=0,AF1659,IF(AE1659=1,IF(F1659=0.5,0.5,IF(H1659=1,0.5,1.5)),IF(F1659=0.5,0.5,IF(H1659=1,2.5,1.5))))</f>
        <v>0.5</v>
      </c>
      <c r="AH1659" s="7">
        <f>IF(AC1659="XX",0,1/C1659^(1/5)*IF(E1659=0,100,1)/(E1659+1)^(1/4))</f>
        <v>158.48931924611134</v>
      </c>
    </row>
    <row r="1660" spans="1:34">
      <c r="A1660">
        <v>4827</v>
      </c>
      <c r="B1660" s="1">
        <v>31387.8</v>
      </c>
      <c r="C1660" s="6">
        <v>0.02</v>
      </c>
      <c r="D1660" t="s">
        <v>5</v>
      </c>
      <c r="E1660">
        <v>0</v>
      </c>
      <c r="F1660">
        <v>13.5</v>
      </c>
      <c r="G1660" t="s">
        <v>2</v>
      </c>
      <c r="H1660">
        <v>2</v>
      </c>
      <c r="I1660" t="s">
        <v>0</v>
      </c>
      <c r="J1660">
        <v>0</v>
      </c>
      <c r="K1660">
        <v>14.5</v>
      </c>
      <c r="L1660" t="s">
        <v>2</v>
      </c>
      <c r="M1660">
        <v>2</v>
      </c>
      <c r="N1660" t="s">
        <v>4883</v>
      </c>
      <c r="O1660">
        <v>1</v>
      </c>
      <c r="P1660" t="str">
        <f>D1660&amp;"-"&amp;F1660&amp;"-"&amp;G1660&amp;"-"&amp;E1660&amp;"-"&amp;H1660</f>
        <v>C2Sigma-13.5-f-0-2</v>
      </c>
      <c r="Q1660" t="str">
        <f>I1660&amp;"-"&amp;K1660&amp;"-"&amp;L1660&amp;"-"&amp;J1660&amp;"-"&amp;M1660</f>
        <v>X2Pi-14.5-f-0-2</v>
      </c>
      <c r="R1660">
        <f>B1660+S1660</f>
        <v>34701.106611406998</v>
      </c>
      <c r="S1660">
        <f>_xlfn.IFNA(VLOOKUP(Q1660,'MARVEL-X'!A$2:I$1400,7,FALSE),VLOOKUP(Q1660,MARVEL!A$2:J$1522,10,FALSE))</f>
        <v>3313.3066114070002</v>
      </c>
      <c r="T1660">
        <f>IF(P1660=P1659,R1660+T1659,R1660)</f>
        <v>277608.83242147905</v>
      </c>
      <c r="U1660">
        <f>IF(P1660=P1659,1+U1659,1)</f>
        <v>8</v>
      </c>
      <c r="V1660">
        <f t="shared" si="25"/>
        <v>34701.104052684881</v>
      </c>
      <c r="W1660" t="str">
        <f>IF(V1660="","",IF(ABS(V1660-R1660)&gt;W$1,ABS(V1660-R1660),""))</f>
        <v/>
      </c>
      <c r="X1660" t="str">
        <f>Y1660&amp;"-"&amp;Z1660&amp;"-"&amp;AC1660&amp;"-"&amp;AD1660&amp;"-"&amp;AG1660</f>
        <v>13.5-f-C-0-0.5</v>
      </c>
      <c r="Y1660">
        <f>F1660</f>
        <v>13.5</v>
      </c>
      <c r="Z1660" s="2" t="str">
        <f>G1660</f>
        <v>f</v>
      </c>
      <c r="AA1660">
        <f>_xlfn.IFNA(VLOOKUP(X1660,'duo-out'!A$2:Q$5000,5,FALSE),E1660+10*(H1660-1)+1+_xlfn.IFNA(VLOOKUP(D1660,states!A$2:C$10,3,FALSE),1))</f>
        <v>111</v>
      </c>
      <c r="AB1660">
        <f>IF(V1660="","",V1660)</f>
        <v>34701.104052684881</v>
      </c>
      <c r="AC1660" s="2" t="str">
        <f>_xlfn.IFNA(VLOOKUP(D1660,states!A$2:C$10,2,FALSE),"XX")</f>
        <v>C</v>
      </c>
      <c r="AD1660">
        <f>E1660</f>
        <v>0</v>
      </c>
      <c r="AE1660">
        <f>_xlfn.IFNA(VLOOKUP(D1660,states!A$2:D$10,4,FALSE),0)</f>
        <v>0</v>
      </c>
      <c r="AF1660">
        <v>0.5</v>
      </c>
      <c r="AG1660">
        <f>IF(AE1660=0,AF1660,IF(AE1660=1,IF(F1660=0.5,0.5,IF(H1660=1,0.5,1.5)),IF(F1660=0.5,0.5,IF(H1660=1,2.5,1.5))))</f>
        <v>0.5</v>
      </c>
      <c r="AH1660" s="7">
        <f>IF(AC1660="XX",0,1/C1660^(1/5)*IF(E1660=0,100,1)/(E1660+1)^(1/4))</f>
        <v>218.67241478865563</v>
      </c>
    </row>
    <row r="1661" spans="1:34">
      <c r="A1661">
        <v>4575</v>
      </c>
      <c r="B1661" s="1">
        <v>31630.25</v>
      </c>
      <c r="C1661" s="6">
        <v>0.2</v>
      </c>
      <c r="D1661" t="s">
        <v>5</v>
      </c>
      <c r="E1661">
        <v>1</v>
      </c>
      <c r="F1661">
        <v>13.5</v>
      </c>
      <c r="G1661" t="s">
        <v>2</v>
      </c>
      <c r="H1661">
        <v>2</v>
      </c>
      <c r="I1661" t="s">
        <v>0</v>
      </c>
      <c r="J1661">
        <v>1</v>
      </c>
      <c r="K1661">
        <v>13.5</v>
      </c>
      <c r="L1661" t="s">
        <v>1</v>
      </c>
      <c r="M1661">
        <v>2</v>
      </c>
      <c r="N1661" t="s">
        <v>4631</v>
      </c>
      <c r="O1661">
        <v>1</v>
      </c>
      <c r="P1661" t="str">
        <f>D1661&amp;"-"&amp;F1661&amp;"-"&amp;G1661&amp;"-"&amp;E1661&amp;"-"&amp;H1661</f>
        <v>C2Sigma-13.5-f-1-2</v>
      </c>
      <c r="Q1661" t="str">
        <f>I1661&amp;"-"&amp;K1661&amp;"-"&amp;L1661&amp;"-"&amp;J1661&amp;"-"&amp;M1661</f>
        <v>X2Pi-13.5-e-1-2</v>
      </c>
      <c r="R1661">
        <f>B1661+S1661</f>
        <v>37151.516720660002</v>
      </c>
      <c r="S1661">
        <f>_xlfn.IFNA(VLOOKUP(Q1661,'MARVEL-X'!A$2:I$1400,7,FALSE),VLOOKUP(Q1661,MARVEL!A$2:J$1522,10,FALSE))</f>
        <v>5521.2667206599999</v>
      </c>
      <c r="T1661">
        <f>IF(P1661=P1660,R1661+T1660,R1661)</f>
        <v>37151.516720660002</v>
      </c>
      <c r="U1661">
        <f>IF(P1661=P1660,1+U1660,1)</f>
        <v>1</v>
      </c>
      <c r="V1661" t="str">
        <f t="shared" si="25"/>
        <v/>
      </c>
      <c r="W1661" t="str">
        <f>IF(V1661="","",IF(ABS(V1661-R1661)&gt;W$1,ABS(V1661-R1661),""))</f>
        <v/>
      </c>
      <c r="X1661" t="str">
        <f>Y1661&amp;"-"&amp;Z1661&amp;"-"&amp;AC1661&amp;"-"&amp;AD1661&amp;"-"&amp;AG1661</f>
        <v>13.5-f-C-1-0.5</v>
      </c>
      <c r="Y1661">
        <f>F1661</f>
        <v>13.5</v>
      </c>
      <c r="Z1661" s="2" t="str">
        <f>G1661</f>
        <v>f</v>
      </c>
      <c r="AA1661">
        <f>_xlfn.IFNA(VLOOKUP(X1661,'duo-out'!A$2:Q$5000,5,FALSE),E1661+10*(H1661-1)+1+_xlfn.IFNA(VLOOKUP(D1661,states!A$2:C$10,3,FALSE),1))</f>
        <v>112</v>
      </c>
      <c r="AB1661" t="str">
        <f>IF(V1661="","",V1661)</f>
        <v/>
      </c>
      <c r="AC1661" s="2" t="str">
        <f>_xlfn.IFNA(VLOOKUP(D1661,states!A$2:C$10,2,FALSE),"XX")</f>
        <v>C</v>
      </c>
      <c r="AD1661">
        <f>E1661</f>
        <v>1</v>
      </c>
      <c r="AE1661">
        <f>_xlfn.IFNA(VLOOKUP(D1661,states!A$2:D$10,4,FALSE),0)</f>
        <v>0</v>
      </c>
      <c r="AF1661">
        <v>0.5</v>
      </c>
      <c r="AG1661">
        <f>IF(AE1661=0,AF1661,IF(AE1661=1,IF(F1661=0.5,0.5,IF(H1661=1,0.5,1.5)),IF(F1661=0.5,0.5,IF(H1661=1,2.5,1.5))))</f>
        <v>0.5</v>
      </c>
      <c r="AH1661" s="7">
        <f>IF(AC1661="XX",0,1/C1661^(1/5)*IF(E1661=0,100,1)/(E1661+1)^(1/4))</f>
        <v>1.1602097263419568</v>
      </c>
    </row>
    <row r="1662" spans="1:34">
      <c r="A1662">
        <v>4538</v>
      </c>
      <c r="B1662" s="1">
        <v>31231.45</v>
      </c>
      <c r="C1662" s="6">
        <v>0.2</v>
      </c>
      <c r="D1662" t="s">
        <v>5</v>
      </c>
      <c r="E1662">
        <v>1</v>
      </c>
      <c r="F1662">
        <v>13.5</v>
      </c>
      <c r="G1662" t="s">
        <v>2</v>
      </c>
      <c r="H1662">
        <v>2</v>
      </c>
      <c r="I1662" t="s">
        <v>0</v>
      </c>
      <c r="J1662">
        <v>1</v>
      </c>
      <c r="K1662">
        <v>14.5</v>
      </c>
      <c r="L1662" t="s">
        <v>2</v>
      </c>
      <c r="M1662">
        <v>2</v>
      </c>
      <c r="N1662" t="s">
        <v>4594</v>
      </c>
      <c r="O1662">
        <v>1</v>
      </c>
      <c r="P1662" t="str">
        <f>D1662&amp;"-"&amp;F1662&amp;"-"&amp;G1662&amp;"-"&amp;E1662&amp;"-"&amp;H1662</f>
        <v>C2Sigma-13.5-f-1-2</v>
      </c>
      <c r="Q1662" t="str">
        <f>I1662&amp;"-"&amp;K1662&amp;"-"&amp;L1662&amp;"-"&amp;J1662&amp;"-"&amp;M1662</f>
        <v>X2Pi-14.5-f-1-2</v>
      </c>
      <c r="R1662">
        <f>B1662+S1662</f>
        <v>37151.566435786001</v>
      </c>
      <c r="S1662">
        <f>_xlfn.IFNA(VLOOKUP(Q1662,'MARVEL-X'!A$2:I$1400,7,FALSE),VLOOKUP(Q1662,MARVEL!A$2:J$1522,10,FALSE))</f>
        <v>5920.1164357859998</v>
      </c>
      <c r="T1662">
        <f>IF(P1662=P1661,R1662+T1661,R1662)</f>
        <v>74303.083156445995</v>
      </c>
      <c r="U1662">
        <f>IF(P1662=P1661,1+U1661,1)</f>
        <v>2</v>
      </c>
      <c r="V1662" t="str">
        <f t="shared" si="25"/>
        <v/>
      </c>
      <c r="W1662" t="str">
        <f>IF(V1662="","",IF(ABS(V1662-R1662)&gt;W$1,ABS(V1662-R1662),""))</f>
        <v/>
      </c>
      <c r="X1662" t="str">
        <f>Y1662&amp;"-"&amp;Z1662&amp;"-"&amp;AC1662&amp;"-"&amp;AD1662&amp;"-"&amp;AG1662</f>
        <v>13.5-f-C-1-0.5</v>
      </c>
      <c r="Y1662">
        <f>F1662</f>
        <v>13.5</v>
      </c>
      <c r="Z1662" s="2" t="str">
        <f>G1662</f>
        <v>f</v>
      </c>
      <c r="AA1662">
        <f>_xlfn.IFNA(VLOOKUP(X1662,'duo-out'!A$2:Q$5000,5,FALSE),E1662+10*(H1662-1)+1+_xlfn.IFNA(VLOOKUP(D1662,states!A$2:C$10,3,FALSE),1))</f>
        <v>112</v>
      </c>
      <c r="AB1662" t="str">
        <f>IF(V1662="","",V1662)</f>
        <v/>
      </c>
      <c r="AC1662" s="2" t="str">
        <f>_xlfn.IFNA(VLOOKUP(D1662,states!A$2:C$10,2,FALSE),"XX")</f>
        <v>C</v>
      </c>
      <c r="AD1662">
        <f>E1662</f>
        <v>1</v>
      </c>
      <c r="AE1662">
        <f>_xlfn.IFNA(VLOOKUP(D1662,states!A$2:D$10,4,FALSE),0)</f>
        <v>0</v>
      </c>
      <c r="AF1662">
        <v>0.5</v>
      </c>
      <c r="AG1662">
        <f>IF(AE1662=0,AF1662,IF(AE1662=1,IF(F1662=0.5,0.5,IF(H1662=1,0.5,1.5)),IF(F1662=0.5,0.5,IF(H1662=1,2.5,1.5))))</f>
        <v>0.5</v>
      </c>
      <c r="AH1662" s="7">
        <f>IF(AC1662="XX",0,1/C1662^(1/5)*IF(E1662=0,100,1)/(E1662+1)^(1/4))</f>
        <v>1.1602097263419568</v>
      </c>
    </row>
    <row r="1663" spans="1:34">
      <c r="A1663">
        <v>4614</v>
      </c>
      <c r="B1663" s="1">
        <v>31990.43</v>
      </c>
      <c r="C1663" s="6">
        <v>0.2</v>
      </c>
      <c r="D1663" t="s">
        <v>5</v>
      </c>
      <c r="E1663">
        <v>1</v>
      </c>
      <c r="F1663">
        <v>13.5</v>
      </c>
      <c r="G1663" t="s">
        <v>2</v>
      </c>
      <c r="H1663">
        <v>2</v>
      </c>
      <c r="I1663" t="s">
        <v>0</v>
      </c>
      <c r="J1663">
        <v>1</v>
      </c>
      <c r="K1663">
        <v>12.5</v>
      </c>
      <c r="L1663" t="s">
        <v>2</v>
      </c>
      <c r="M1663">
        <v>2</v>
      </c>
      <c r="N1663" t="s">
        <v>4670</v>
      </c>
      <c r="O1663">
        <v>1</v>
      </c>
      <c r="P1663" t="str">
        <f>D1663&amp;"-"&amp;F1663&amp;"-"&amp;G1663&amp;"-"&amp;E1663&amp;"-"&amp;H1663</f>
        <v>C2Sigma-13.5-f-1-2</v>
      </c>
      <c r="Q1663" t="str">
        <f>I1663&amp;"-"&amp;K1663&amp;"-"&amp;L1663&amp;"-"&amp;J1663&amp;"-"&amp;M1663</f>
        <v>X2Pi-12.5-f-1-2</v>
      </c>
      <c r="R1663">
        <f>B1663+S1663</f>
        <v>37151.501435785001</v>
      </c>
      <c r="S1663">
        <f>_xlfn.IFNA(VLOOKUP(Q1663,'MARVEL-X'!A$2:I$1400,7,FALSE),VLOOKUP(Q1663,MARVEL!A$2:J$1522,10,FALSE))</f>
        <v>5161.0714357850002</v>
      </c>
      <c r="T1663">
        <f>IF(P1663=P1662,R1663+T1662,R1663)</f>
        <v>111454.584592231</v>
      </c>
      <c r="U1663">
        <f>IF(P1663=P1662,1+U1662,1)</f>
        <v>3</v>
      </c>
      <c r="V1663" t="str">
        <f t="shared" si="25"/>
        <v/>
      </c>
      <c r="W1663" t="str">
        <f>IF(V1663="","",IF(ABS(V1663-R1663)&gt;W$1,ABS(V1663-R1663),""))</f>
        <v/>
      </c>
      <c r="X1663" t="str">
        <f>Y1663&amp;"-"&amp;Z1663&amp;"-"&amp;AC1663&amp;"-"&amp;AD1663&amp;"-"&amp;AG1663</f>
        <v>13.5-f-C-1-0.5</v>
      </c>
      <c r="Y1663">
        <f>F1663</f>
        <v>13.5</v>
      </c>
      <c r="Z1663" s="2" t="str">
        <f>G1663</f>
        <v>f</v>
      </c>
      <c r="AA1663">
        <f>_xlfn.IFNA(VLOOKUP(X1663,'duo-out'!A$2:Q$5000,5,FALSE),E1663+10*(H1663-1)+1+_xlfn.IFNA(VLOOKUP(D1663,states!A$2:C$10,3,FALSE),1))</f>
        <v>112</v>
      </c>
      <c r="AB1663" t="str">
        <f>IF(V1663="","",V1663)</f>
        <v/>
      </c>
      <c r="AC1663" s="2" t="str">
        <f>_xlfn.IFNA(VLOOKUP(D1663,states!A$2:C$10,2,FALSE),"XX")</f>
        <v>C</v>
      </c>
      <c r="AD1663">
        <f>E1663</f>
        <v>1</v>
      </c>
      <c r="AE1663">
        <f>_xlfn.IFNA(VLOOKUP(D1663,states!A$2:D$10,4,FALSE),0)</f>
        <v>0</v>
      </c>
      <c r="AF1663">
        <v>0.5</v>
      </c>
      <c r="AG1663">
        <f>IF(AE1663=0,AF1663,IF(AE1663=1,IF(F1663=0.5,0.5,IF(H1663=1,0.5,1.5)),IF(F1663=0.5,0.5,IF(H1663=1,2.5,1.5))))</f>
        <v>0.5</v>
      </c>
      <c r="AH1663" s="7">
        <f>IF(AC1663="XX",0,1/C1663^(1/5)*IF(E1663=0,100,1)/(E1663+1)^(1/4))</f>
        <v>1.1602097263419568</v>
      </c>
    </row>
    <row r="1664" spans="1:34">
      <c r="A1664">
        <v>4904</v>
      </c>
      <c r="B1664" s="1">
        <v>31231.527999999998</v>
      </c>
      <c r="C1664" s="6">
        <v>0.05</v>
      </c>
      <c r="D1664" t="s">
        <v>5</v>
      </c>
      <c r="E1664">
        <v>1</v>
      </c>
      <c r="F1664">
        <v>13.5</v>
      </c>
      <c r="G1664" t="s">
        <v>2</v>
      </c>
      <c r="H1664">
        <v>2</v>
      </c>
      <c r="I1664" t="s">
        <v>0</v>
      </c>
      <c r="J1664">
        <v>1</v>
      </c>
      <c r="K1664">
        <v>14.5</v>
      </c>
      <c r="L1664" t="s">
        <v>2</v>
      </c>
      <c r="M1664">
        <v>2</v>
      </c>
      <c r="N1664" t="s">
        <v>4960</v>
      </c>
      <c r="O1664">
        <v>1</v>
      </c>
      <c r="P1664" t="str">
        <f>D1664&amp;"-"&amp;F1664&amp;"-"&amp;G1664&amp;"-"&amp;E1664&amp;"-"&amp;H1664</f>
        <v>C2Sigma-13.5-f-1-2</v>
      </c>
      <c r="Q1664" t="str">
        <f>I1664&amp;"-"&amp;K1664&amp;"-"&amp;L1664&amp;"-"&amp;J1664&amp;"-"&amp;M1664</f>
        <v>X2Pi-14.5-f-1-2</v>
      </c>
      <c r="R1664">
        <f>B1664+S1664</f>
        <v>37151.644435786002</v>
      </c>
      <c r="S1664">
        <f>_xlfn.IFNA(VLOOKUP(Q1664,'MARVEL-X'!A$2:I$1400,7,FALSE),VLOOKUP(Q1664,MARVEL!A$2:J$1522,10,FALSE))</f>
        <v>5920.1164357859998</v>
      </c>
      <c r="T1664">
        <f>IF(P1664=P1663,R1664+T1663,R1664)</f>
        <v>148606.229028017</v>
      </c>
      <c r="U1664">
        <f>IF(P1664=P1663,1+U1663,1)</f>
        <v>4</v>
      </c>
      <c r="V1664" t="str">
        <f t="shared" si="25"/>
        <v/>
      </c>
      <c r="W1664" t="str">
        <f>IF(V1664="","",IF(ABS(V1664-R1664)&gt;W$1,ABS(V1664-R1664),""))</f>
        <v/>
      </c>
      <c r="X1664" t="str">
        <f>Y1664&amp;"-"&amp;Z1664&amp;"-"&amp;AC1664&amp;"-"&amp;AD1664&amp;"-"&amp;AG1664</f>
        <v>13.5-f-C-1-0.5</v>
      </c>
      <c r="Y1664">
        <f>F1664</f>
        <v>13.5</v>
      </c>
      <c r="Z1664" s="2" t="str">
        <f>G1664</f>
        <v>f</v>
      </c>
      <c r="AA1664">
        <f>_xlfn.IFNA(VLOOKUP(X1664,'duo-out'!A$2:Q$5000,5,FALSE),E1664+10*(H1664-1)+1+_xlfn.IFNA(VLOOKUP(D1664,states!A$2:C$10,3,FALSE),1))</f>
        <v>112</v>
      </c>
      <c r="AB1664" t="str">
        <f>IF(V1664="","",V1664)</f>
        <v/>
      </c>
      <c r="AC1664" s="2" t="str">
        <f>_xlfn.IFNA(VLOOKUP(D1664,states!A$2:C$10,2,FALSE),"XX")</f>
        <v>C</v>
      </c>
      <c r="AD1664">
        <f>E1664</f>
        <v>1</v>
      </c>
      <c r="AE1664">
        <f>_xlfn.IFNA(VLOOKUP(D1664,states!A$2:D$10,4,FALSE),0)</f>
        <v>0</v>
      </c>
      <c r="AF1664">
        <v>0.5</v>
      </c>
      <c r="AG1664">
        <f>IF(AE1664=0,AF1664,IF(AE1664=1,IF(F1664=0.5,0.5,IF(H1664=1,0.5,1.5)),IF(F1664=0.5,0.5,IF(H1664=1,2.5,1.5))))</f>
        <v>0.5</v>
      </c>
      <c r="AH1664" s="7">
        <f>IF(AC1664="XX",0,1/C1664^(1/5)*IF(E1664=0,100,1)/(E1664+1)^(1/4))</f>
        <v>1.5309059120638666</v>
      </c>
    </row>
    <row r="1665" spans="1:34">
      <c r="A1665">
        <v>4957</v>
      </c>
      <c r="B1665" s="1">
        <v>31990.57</v>
      </c>
      <c r="C1665" s="6">
        <v>0.05</v>
      </c>
      <c r="D1665" t="s">
        <v>5</v>
      </c>
      <c r="E1665">
        <v>1</v>
      </c>
      <c r="F1665">
        <v>13.5</v>
      </c>
      <c r="G1665" t="s">
        <v>2</v>
      </c>
      <c r="H1665">
        <v>2</v>
      </c>
      <c r="I1665" t="s">
        <v>0</v>
      </c>
      <c r="J1665">
        <v>1</v>
      </c>
      <c r="K1665">
        <v>12.5</v>
      </c>
      <c r="L1665" t="s">
        <v>2</v>
      </c>
      <c r="M1665">
        <v>2</v>
      </c>
      <c r="N1665" t="s">
        <v>5013</v>
      </c>
      <c r="O1665">
        <v>1</v>
      </c>
      <c r="P1665" t="str">
        <f>D1665&amp;"-"&amp;F1665&amp;"-"&amp;G1665&amp;"-"&amp;E1665&amp;"-"&amp;H1665</f>
        <v>C2Sigma-13.5-f-1-2</v>
      </c>
      <c r="Q1665" t="str">
        <f>I1665&amp;"-"&amp;K1665&amp;"-"&amp;L1665&amp;"-"&amp;J1665&amp;"-"&amp;M1665</f>
        <v>X2Pi-12.5-f-1-2</v>
      </c>
      <c r="R1665">
        <f>B1665+S1665</f>
        <v>37151.641435785001</v>
      </c>
      <c r="S1665">
        <f>_xlfn.IFNA(VLOOKUP(Q1665,'MARVEL-X'!A$2:I$1400,7,FALSE),VLOOKUP(Q1665,MARVEL!A$2:J$1522,10,FALSE))</f>
        <v>5161.0714357850002</v>
      </c>
      <c r="T1665">
        <f>IF(P1665=P1664,R1665+T1664,R1665)</f>
        <v>185757.87046380201</v>
      </c>
      <c r="U1665">
        <f>IF(P1665=P1664,1+U1664,1)</f>
        <v>5</v>
      </c>
      <c r="V1665" t="str">
        <f t="shared" si="25"/>
        <v/>
      </c>
      <c r="W1665" t="str">
        <f>IF(V1665="","",IF(ABS(V1665-R1665)&gt;W$1,ABS(V1665-R1665),""))</f>
        <v/>
      </c>
      <c r="X1665" t="str">
        <f>Y1665&amp;"-"&amp;Z1665&amp;"-"&amp;AC1665&amp;"-"&amp;AD1665&amp;"-"&amp;AG1665</f>
        <v>13.5-f-C-1-0.5</v>
      </c>
      <c r="Y1665">
        <f>F1665</f>
        <v>13.5</v>
      </c>
      <c r="Z1665" s="2" t="str">
        <f>G1665</f>
        <v>f</v>
      </c>
      <c r="AA1665">
        <f>_xlfn.IFNA(VLOOKUP(X1665,'duo-out'!A$2:Q$5000,5,FALSE),E1665+10*(H1665-1)+1+_xlfn.IFNA(VLOOKUP(D1665,states!A$2:C$10,3,FALSE),1))</f>
        <v>112</v>
      </c>
      <c r="AB1665" t="str">
        <f>IF(V1665="","",V1665)</f>
        <v/>
      </c>
      <c r="AC1665" s="2" t="str">
        <f>_xlfn.IFNA(VLOOKUP(D1665,states!A$2:C$10,2,FALSE),"XX")</f>
        <v>C</v>
      </c>
      <c r="AD1665">
        <f>E1665</f>
        <v>1</v>
      </c>
      <c r="AE1665">
        <f>_xlfn.IFNA(VLOOKUP(D1665,states!A$2:D$10,4,FALSE),0)</f>
        <v>0</v>
      </c>
      <c r="AF1665">
        <v>0.5</v>
      </c>
      <c r="AG1665">
        <f>IF(AE1665=0,AF1665,IF(AE1665=1,IF(F1665=0.5,0.5,IF(H1665=1,0.5,1.5)),IF(F1665=0.5,0.5,IF(H1665=1,2.5,1.5))))</f>
        <v>0.5</v>
      </c>
      <c r="AH1665" s="7">
        <f>IF(AC1665="XX",0,1/C1665^(1/5)*IF(E1665=0,100,1)/(E1665+1)^(1/4))</f>
        <v>1.5309059120638666</v>
      </c>
    </row>
    <row r="1666" spans="1:34">
      <c r="A1666">
        <v>4932</v>
      </c>
      <c r="B1666" s="1">
        <v>31630.34</v>
      </c>
      <c r="C1666" s="6">
        <v>0.05</v>
      </c>
      <c r="D1666" t="s">
        <v>5</v>
      </c>
      <c r="E1666">
        <v>1</v>
      </c>
      <c r="F1666">
        <v>13.5</v>
      </c>
      <c r="G1666" t="s">
        <v>2</v>
      </c>
      <c r="H1666">
        <v>2</v>
      </c>
      <c r="I1666" t="s">
        <v>0</v>
      </c>
      <c r="J1666">
        <v>1</v>
      </c>
      <c r="K1666">
        <v>13.5</v>
      </c>
      <c r="L1666" t="s">
        <v>1</v>
      </c>
      <c r="M1666">
        <v>2</v>
      </c>
      <c r="N1666" t="s">
        <v>4988</v>
      </c>
      <c r="O1666">
        <v>1</v>
      </c>
      <c r="P1666" t="str">
        <f>D1666&amp;"-"&amp;F1666&amp;"-"&amp;G1666&amp;"-"&amp;E1666&amp;"-"&amp;H1666</f>
        <v>C2Sigma-13.5-f-1-2</v>
      </c>
      <c r="Q1666" t="str">
        <f>I1666&amp;"-"&amp;K1666&amp;"-"&amp;L1666&amp;"-"&amp;J1666&amp;"-"&amp;M1666</f>
        <v>X2Pi-13.5-e-1-2</v>
      </c>
      <c r="R1666">
        <f>B1666+S1666</f>
        <v>37151.606720659998</v>
      </c>
      <c r="S1666">
        <f>_xlfn.IFNA(VLOOKUP(Q1666,'MARVEL-X'!A$2:I$1400,7,FALSE),VLOOKUP(Q1666,MARVEL!A$2:J$1522,10,FALSE))</f>
        <v>5521.2667206599999</v>
      </c>
      <c r="T1666">
        <f>IF(P1666=P1665,R1666+T1665,R1666)</f>
        <v>222909.47718446201</v>
      </c>
      <c r="U1666">
        <f>IF(P1666=P1665,1+U1665,1)</f>
        <v>6</v>
      </c>
      <c r="V1666">
        <f t="shared" si="25"/>
        <v>37151.579530743671</v>
      </c>
      <c r="W1666" t="str">
        <f>IF(V1666="","",IF(ABS(V1666-R1666)&gt;W$1,ABS(V1666-R1666),""))</f>
        <v/>
      </c>
      <c r="X1666" t="str">
        <f>Y1666&amp;"-"&amp;Z1666&amp;"-"&amp;AC1666&amp;"-"&amp;AD1666&amp;"-"&amp;AG1666</f>
        <v>13.5-f-C-1-0.5</v>
      </c>
      <c r="Y1666">
        <f>F1666</f>
        <v>13.5</v>
      </c>
      <c r="Z1666" s="2" t="str">
        <f>G1666</f>
        <v>f</v>
      </c>
      <c r="AA1666">
        <f>_xlfn.IFNA(VLOOKUP(X1666,'duo-out'!A$2:Q$5000,5,FALSE),E1666+10*(H1666-1)+1+_xlfn.IFNA(VLOOKUP(D1666,states!A$2:C$10,3,FALSE),1))</f>
        <v>112</v>
      </c>
      <c r="AB1666">
        <f>IF(V1666="","",V1666)</f>
        <v>37151.579530743671</v>
      </c>
      <c r="AC1666" s="2" t="str">
        <f>_xlfn.IFNA(VLOOKUP(D1666,states!A$2:C$10,2,FALSE),"XX")</f>
        <v>C</v>
      </c>
      <c r="AD1666">
        <f>E1666</f>
        <v>1</v>
      </c>
      <c r="AE1666">
        <f>_xlfn.IFNA(VLOOKUP(D1666,states!A$2:D$10,4,FALSE),0)</f>
        <v>0</v>
      </c>
      <c r="AF1666">
        <v>0.5</v>
      </c>
      <c r="AG1666">
        <f>IF(AE1666=0,AF1666,IF(AE1666=1,IF(F1666=0.5,0.5,IF(H1666=1,0.5,1.5)),IF(F1666=0.5,0.5,IF(H1666=1,2.5,1.5))))</f>
        <v>0.5</v>
      </c>
      <c r="AH1666" s="7">
        <f>IF(AC1666="XX",0,1/C1666^(1/5)*IF(E1666=0,100,1)/(E1666+1)^(1/4))</f>
        <v>1.5309059120638666</v>
      </c>
    </row>
    <row r="1667" spans="1:34">
      <c r="A1667">
        <v>6343</v>
      </c>
      <c r="B1667" s="1">
        <v>31294.66</v>
      </c>
      <c r="C1667" s="6">
        <v>0.5</v>
      </c>
      <c r="D1667" t="s">
        <v>5</v>
      </c>
      <c r="E1667">
        <v>2</v>
      </c>
      <c r="F1667">
        <v>13.5</v>
      </c>
      <c r="G1667" t="s">
        <v>2</v>
      </c>
      <c r="H1667">
        <v>2</v>
      </c>
      <c r="I1667" t="s">
        <v>0</v>
      </c>
      <c r="J1667">
        <v>2</v>
      </c>
      <c r="K1667">
        <v>13.5</v>
      </c>
      <c r="L1667" t="s">
        <v>1</v>
      </c>
      <c r="M1667">
        <v>2</v>
      </c>
      <c r="N1667" t="s">
        <v>6399</v>
      </c>
      <c r="O1667">
        <v>1</v>
      </c>
      <c r="P1667" t="str">
        <f>D1667&amp;"-"&amp;F1667&amp;"-"&amp;G1667&amp;"-"&amp;E1667&amp;"-"&amp;H1667</f>
        <v>C2Sigma-13.5-f-2-2</v>
      </c>
      <c r="Q1667" t="str">
        <f>I1667&amp;"-"&amp;K1667&amp;"-"&amp;L1667&amp;"-"&amp;J1667&amp;"-"&amp;M1667</f>
        <v>X2Pi-13.5-e-2-2</v>
      </c>
      <c r="R1667">
        <f>B1667+S1667</f>
        <v>39313.471276518998</v>
      </c>
      <c r="S1667">
        <f>_xlfn.IFNA(VLOOKUP(Q1667,'MARVEL-X'!A$2:I$1400,7,FALSE),VLOOKUP(Q1667,MARVEL!A$2:J$1522,10,FALSE))</f>
        <v>8018.8112765189999</v>
      </c>
      <c r="T1667">
        <f>IF(P1667=P1666,R1667+T1666,R1667)</f>
        <v>39313.471276518998</v>
      </c>
      <c r="U1667">
        <f>IF(P1667=P1666,1+U1666,1)</f>
        <v>1</v>
      </c>
      <c r="V1667">
        <f t="shared" ref="V1667:V1730" si="26">IF(P1667=P1668,"",T1667/U1667)</f>
        <v>39313.471276518998</v>
      </c>
      <c r="W1667" t="str">
        <f>IF(V1667="","",IF(ABS(V1667-R1667)&gt;W$1,ABS(V1667-R1667),""))</f>
        <v/>
      </c>
      <c r="X1667" t="str">
        <f>Y1667&amp;"-"&amp;Z1667&amp;"-"&amp;AC1667&amp;"-"&amp;AD1667&amp;"-"&amp;AG1667</f>
        <v>13.5-f-C-2-0.5</v>
      </c>
      <c r="Y1667">
        <f>F1667</f>
        <v>13.5</v>
      </c>
      <c r="Z1667" s="2" t="str">
        <f>G1667</f>
        <v>f</v>
      </c>
      <c r="AA1667">
        <f>_xlfn.IFNA(VLOOKUP(X1667,'duo-out'!A$2:Q$5000,5,FALSE),E1667+10*(H1667-1)+1+_xlfn.IFNA(VLOOKUP(D1667,states!A$2:C$10,3,FALSE),1))</f>
        <v>113</v>
      </c>
      <c r="AB1667">
        <f>IF(V1667="","",V1667)</f>
        <v>39313.471276518998</v>
      </c>
      <c r="AC1667" s="2" t="str">
        <f>_xlfn.IFNA(VLOOKUP(D1667,states!A$2:C$10,2,FALSE),"XX")</f>
        <v>C</v>
      </c>
      <c r="AD1667">
        <f>E1667</f>
        <v>2</v>
      </c>
      <c r="AE1667">
        <f>_xlfn.IFNA(VLOOKUP(D1667,states!A$2:D$10,4,FALSE),0)</f>
        <v>0</v>
      </c>
      <c r="AF1667">
        <v>0.5</v>
      </c>
      <c r="AG1667">
        <f>IF(AE1667=0,AF1667,IF(AE1667=1,IF(F1667=0.5,0.5,IF(H1667=1,0.5,1.5)),IF(F1667=0.5,0.5,IF(H1667=1,2.5,1.5))))</f>
        <v>0.5</v>
      </c>
      <c r="AH1667" s="7">
        <f>IF(AC1667="XX",0,1/C1667^(1/5)*IF(E1667=0,100,1)/(E1667+1)^(1/4))</f>
        <v>0.87282200217602857</v>
      </c>
    </row>
    <row r="1668" spans="1:34">
      <c r="A1668">
        <v>99</v>
      </c>
      <c r="B1668" s="1">
        <v>32177.631000000001</v>
      </c>
      <c r="C1668" s="6">
        <v>0.04</v>
      </c>
      <c r="D1668" t="s">
        <v>5</v>
      </c>
      <c r="E1668">
        <v>0</v>
      </c>
      <c r="F1668">
        <v>14.5</v>
      </c>
      <c r="G1668" t="s">
        <v>1</v>
      </c>
      <c r="H1668">
        <v>1</v>
      </c>
      <c r="I1668" t="s">
        <v>0</v>
      </c>
      <c r="J1668">
        <v>0</v>
      </c>
      <c r="K1668">
        <v>13.5</v>
      </c>
      <c r="L1668" t="s">
        <v>1</v>
      </c>
      <c r="M1668">
        <v>1</v>
      </c>
      <c r="N1668" t="s">
        <v>154</v>
      </c>
      <c r="O1668">
        <v>-1</v>
      </c>
      <c r="P1668" t="str">
        <f>D1668&amp;"-"&amp;F1668&amp;"-"&amp;G1668&amp;"-"&amp;E1668&amp;"-"&amp;H1668</f>
        <v>C2Sigma-14.5-e-0-1</v>
      </c>
      <c r="Q1668" t="str">
        <f>I1668&amp;"-"&amp;K1668&amp;"-"&amp;L1668&amp;"-"&amp;J1668&amp;"-"&amp;M1668</f>
        <v>X2Pi-13.5-e-0-1</v>
      </c>
      <c r="R1668">
        <f>B1668+S1668</f>
        <v>34702.117864802</v>
      </c>
      <c r="S1668">
        <f>_xlfn.IFNA(VLOOKUP(Q1668,'MARVEL-X'!A$2:I$1400,7,FALSE),VLOOKUP(Q1668,MARVEL!A$2:J$1522,10,FALSE))</f>
        <v>2524.4868648020001</v>
      </c>
      <c r="T1668">
        <f>IF(P1668=P1667,R1668+T1667,R1668)</f>
        <v>34702.117864802</v>
      </c>
      <c r="U1668">
        <f>IF(P1668=P1667,1+U1667,1)</f>
        <v>1</v>
      </c>
      <c r="V1668" t="str">
        <f t="shared" si="26"/>
        <v/>
      </c>
      <c r="W1668" t="str">
        <f>IF(V1668="","",IF(ABS(V1668-R1668)&gt;W$1,ABS(V1668-R1668),""))</f>
        <v/>
      </c>
      <c r="X1668" t="str">
        <f>Y1668&amp;"-"&amp;Z1668&amp;"-"&amp;AC1668&amp;"-"&amp;AD1668&amp;"-"&amp;AG1668</f>
        <v>14.5-e-C-0-0.5</v>
      </c>
      <c r="Y1668">
        <f>F1668</f>
        <v>14.5</v>
      </c>
      <c r="Z1668" s="2" t="str">
        <f>G1668</f>
        <v>e</v>
      </c>
      <c r="AA1668">
        <f>_xlfn.IFNA(VLOOKUP(X1668,'duo-out'!A$2:Q$5000,5,FALSE),E1668+10*(H1668-1)+1+_xlfn.IFNA(VLOOKUP(D1668,states!A$2:C$10,3,FALSE),1))</f>
        <v>101</v>
      </c>
      <c r="AB1668" t="str">
        <f>IF(V1668="","",V1668)</f>
        <v/>
      </c>
      <c r="AC1668" s="2" t="str">
        <f>_xlfn.IFNA(VLOOKUP(D1668,states!A$2:C$10,2,FALSE),"XX")</f>
        <v>C</v>
      </c>
      <c r="AD1668">
        <f>E1668</f>
        <v>0</v>
      </c>
      <c r="AE1668">
        <f>_xlfn.IFNA(VLOOKUP(D1668,states!A$2:D$10,4,FALSE),0)</f>
        <v>0</v>
      </c>
      <c r="AF1668">
        <v>0.5</v>
      </c>
      <c r="AG1668">
        <f>IF(AE1668=0,AF1668,IF(AE1668=1,IF(F1668=0.5,0.5,IF(H1668=1,0.5,1.5)),IF(F1668=0.5,0.5,IF(H1668=1,2.5,1.5))))</f>
        <v>0.5</v>
      </c>
      <c r="AH1668" s="7">
        <f>IF(AC1668="XX",0,1/C1668^(1/5)*IF(E1668=0,100,1)/(E1668+1)^(1/4))</f>
        <v>190.36539387158786</v>
      </c>
    </row>
    <row r="1669" spans="1:34">
      <c r="A1669">
        <v>97</v>
      </c>
      <c r="B1669" s="1">
        <v>31802.569</v>
      </c>
      <c r="C1669" s="6">
        <v>0.04</v>
      </c>
      <c r="D1669" t="s">
        <v>5</v>
      </c>
      <c r="E1669">
        <v>0</v>
      </c>
      <c r="F1669">
        <v>14.5</v>
      </c>
      <c r="G1669" t="s">
        <v>1</v>
      </c>
      <c r="H1669">
        <v>1</v>
      </c>
      <c r="I1669" t="s">
        <v>0</v>
      </c>
      <c r="J1669">
        <v>0</v>
      </c>
      <c r="K1669">
        <v>14.5</v>
      </c>
      <c r="L1669" t="s">
        <v>2</v>
      </c>
      <c r="M1669">
        <v>1</v>
      </c>
      <c r="N1669" t="s">
        <v>152</v>
      </c>
      <c r="O1669">
        <v>-1</v>
      </c>
      <c r="P1669" t="str">
        <f>D1669&amp;"-"&amp;F1669&amp;"-"&amp;G1669&amp;"-"&amp;E1669&amp;"-"&amp;H1669</f>
        <v>C2Sigma-14.5-e-0-1</v>
      </c>
      <c r="Q1669" t="str">
        <f>I1669&amp;"-"&amp;K1669&amp;"-"&amp;L1669&amp;"-"&amp;J1669&amp;"-"&amp;M1669</f>
        <v>X2Pi-14.5-f-0-1</v>
      </c>
      <c r="R1669">
        <f>B1669+S1669</f>
        <v>34701.947202836003</v>
      </c>
      <c r="S1669">
        <f>_xlfn.IFNA(VLOOKUP(Q1669,'MARVEL-X'!A$2:I$1400,7,FALSE),VLOOKUP(Q1669,MARVEL!A$2:J$1522,10,FALSE))</f>
        <v>2899.3782028360001</v>
      </c>
      <c r="T1669">
        <f>IF(P1669=P1668,R1669+T1668,R1669)</f>
        <v>69404.065067638003</v>
      </c>
      <c r="U1669">
        <f>IF(P1669=P1668,1+U1668,1)</f>
        <v>2</v>
      </c>
      <c r="V1669" t="str">
        <f t="shared" si="26"/>
        <v/>
      </c>
      <c r="W1669" t="str">
        <f>IF(V1669="","",IF(ABS(V1669-R1669)&gt;W$1,ABS(V1669-R1669),""))</f>
        <v/>
      </c>
      <c r="X1669" t="str">
        <f>Y1669&amp;"-"&amp;Z1669&amp;"-"&amp;AC1669&amp;"-"&amp;AD1669&amp;"-"&amp;AG1669</f>
        <v>14.5-e-C-0-0.5</v>
      </c>
      <c r="Y1669">
        <f>F1669</f>
        <v>14.5</v>
      </c>
      <c r="Z1669" s="2" t="str">
        <f>G1669</f>
        <v>e</v>
      </c>
      <c r="AA1669">
        <f>_xlfn.IFNA(VLOOKUP(X1669,'duo-out'!A$2:Q$5000,5,FALSE),E1669+10*(H1669-1)+1+_xlfn.IFNA(VLOOKUP(D1669,states!A$2:C$10,3,FALSE),1))</f>
        <v>101</v>
      </c>
      <c r="AB1669" t="str">
        <f>IF(V1669="","",V1669)</f>
        <v/>
      </c>
      <c r="AC1669" s="2" t="str">
        <f>_xlfn.IFNA(VLOOKUP(D1669,states!A$2:C$10,2,FALSE),"XX")</f>
        <v>C</v>
      </c>
      <c r="AD1669">
        <f>E1669</f>
        <v>0</v>
      </c>
      <c r="AE1669">
        <f>_xlfn.IFNA(VLOOKUP(D1669,states!A$2:D$10,4,FALSE),0)</f>
        <v>0</v>
      </c>
      <c r="AF1669">
        <v>0.5</v>
      </c>
      <c r="AG1669">
        <f>IF(AE1669=0,AF1669,IF(AE1669=1,IF(F1669=0.5,0.5,IF(H1669=1,0.5,1.5)),IF(F1669=0.5,0.5,IF(H1669=1,2.5,1.5))))</f>
        <v>0.5</v>
      </c>
      <c r="AH1669" s="7">
        <f>IF(AC1669="XX",0,1/C1669^(1/5)*IF(E1669=0,100,1)/(E1669+1)^(1/4))</f>
        <v>190.36539387158786</v>
      </c>
    </row>
    <row r="1670" spans="1:34">
      <c r="A1670">
        <v>80</v>
      </c>
      <c r="B1670" s="1">
        <v>32177.15</v>
      </c>
      <c r="C1670" s="6">
        <v>0.2</v>
      </c>
      <c r="D1670" t="s">
        <v>5</v>
      </c>
      <c r="E1670">
        <v>0</v>
      </c>
      <c r="F1670">
        <v>14.5</v>
      </c>
      <c r="G1670" t="s">
        <v>1</v>
      </c>
      <c r="H1670">
        <v>1</v>
      </c>
      <c r="I1670" t="s">
        <v>0</v>
      </c>
      <c r="J1670">
        <v>0</v>
      </c>
      <c r="K1670">
        <v>13.5</v>
      </c>
      <c r="L1670" t="s">
        <v>1</v>
      </c>
      <c r="M1670">
        <v>1</v>
      </c>
      <c r="N1670" t="s">
        <v>135</v>
      </c>
      <c r="O1670">
        <v>-1</v>
      </c>
      <c r="P1670" t="str">
        <f>D1670&amp;"-"&amp;F1670&amp;"-"&amp;G1670&amp;"-"&amp;E1670&amp;"-"&amp;H1670</f>
        <v>C2Sigma-14.5-e-0-1</v>
      </c>
      <c r="Q1670" t="str">
        <f>I1670&amp;"-"&amp;K1670&amp;"-"&amp;L1670&amp;"-"&amp;J1670&amp;"-"&amp;M1670</f>
        <v>X2Pi-13.5-e-0-1</v>
      </c>
      <c r="R1670">
        <f>B1670+S1670</f>
        <v>34701.636864802</v>
      </c>
      <c r="S1670">
        <f>_xlfn.IFNA(VLOOKUP(Q1670,'MARVEL-X'!A$2:I$1400,7,FALSE),VLOOKUP(Q1670,MARVEL!A$2:J$1522,10,FALSE))</f>
        <v>2524.4868648020001</v>
      </c>
      <c r="T1670">
        <f>IF(P1670=P1669,R1670+T1669,R1670)</f>
        <v>104105.70193244</v>
      </c>
      <c r="U1670">
        <f>IF(P1670=P1669,1+U1669,1)</f>
        <v>3</v>
      </c>
      <c r="V1670" t="str">
        <f t="shared" si="26"/>
        <v/>
      </c>
      <c r="W1670" t="str">
        <f>IF(V1670="","",IF(ABS(V1670-R1670)&gt;W$1,ABS(V1670-R1670),""))</f>
        <v/>
      </c>
      <c r="X1670" t="str">
        <f>Y1670&amp;"-"&amp;Z1670&amp;"-"&amp;AC1670&amp;"-"&amp;AD1670&amp;"-"&amp;AG1670</f>
        <v>14.5-e-C-0-0.5</v>
      </c>
      <c r="Y1670">
        <f>F1670</f>
        <v>14.5</v>
      </c>
      <c r="Z1670" s="2" t="str">
        <f>G1670</f>
        <v>e</v>
      </c>
      <c r="AA1670">
        <f>_xlfn.IFNA(VLOOKUP(X1670,'duo-out'!A$2:Q$5000,5,FALSE),E1670+10*(H1670-1)+1+_xlfn.IFNA(VLOOKUP(D1670,states!A$2:C$10,3,FALSE),1))</f>
        <v>101</v>
      </c>
      <c r="AB1670" t="str">
        <f>IF(V1670="","",V1670)</f>
        <v/>
      </c>
      <c r="AC1670" s="2" t="str">
        <f>_xlfn.IFNA(VLOOKUP(D1670,states!A$2:C$10,2,FALSE),"XX")</f>
        <v>C</v>
      </c>
      <c r="AD1670">
        <f>E1670</f>
        <v>0</v>
      </c>
      <c r="AE1670">
        <f>_xlfn.IFNA(VLOOKUP(D1670,states!A$2:D$10,4,FALSE),0)</f>
        <v>0</v>
      </c>
      <c r="AF1670">
        <v>0.5</v>
      </c>
      <c r="AG1670">
        <f>IF(AE1670=0,AF1670,IF(AE1670=1,IF(F1670=0.5,0.5,IF(H1670=1,0.5,1.5)),IF(F1670=0.5,0.5,IF(H1670=1,2.5,1.5))))</f>
        <v>0.5</v>
      </c>
      <c r="AH1670" s="7">
        <f>IF(AC1670="XX",0,1/C1670^(1/5)*IF(E1670=0,100,1)/(E1670+1)^(1/4))</f>
        <v>137.97296614612148</v>
      </c>
    </row>
    <row r="1671" spans="1:34">
      <c r="A1671">
        <v>69</v>
      </c>
      <c r="B1671" s="1">
        <v>31802.2</v>
      </c>
      <c r="C1671" s="6">
        <v>0.2</v>
      </c>
      <c r="D1671" t="s">
        <v>5</v>
      </c>
      <c r="E1671">
        <v>0</v>
      </c>
      <c r="F1671">
        <v>14.5</v>
      </c>
      <c r="G1671" t="s">
        <v>1</v>
      </c>
      <c r="H1671">
        <v>1</v>
      </c>
      <c r="I1671" t="s">
        <v>0</v>
      </c>
      <c r="J1671">
        <v>0</v>
      </c>
      <c r="K1671">
        <v>14.5</v>
      </c>
      <c r="L1671" t="s">
        <v>2</v>
      </c>
      <c r="M1671">
        <v>1</v>
      </c>
      <c r="N1671" t="s">
        <v>124</v>
      </c>
      <c r="O1671">
        <v>-1</v>
      </c>
      <c r="P1671" t="str">
        <f>D1671&amp;"-"&amp;F1671&amp;"-"&amp;G1671&amp;"-"&amp;E1671&amp;"-"&amp;H1671</f>
        <v>C2Sigma-14.5-e-0-1</v>
      </c>
      <c r="Q1671" t="str">
        <f>I1671&amp;"-"&amp;K1671&amp;"-"&amp;L1671&amp;"-"&amp;J1671&amp;"-"&amp;M1671</f>
        <v>X2Pi-14.5-f-0-1</v>
      </c>
      <c r="R1671">
        <f>B1671+S1671</f>
        <v>34701.578202835997</v>
      </c>
      <c r="S1671">
        <f>_xlfn.IFNA(VLOOKUP(Q1671,'MARVEL-X'!A$2:I$1400,7,FALSE),VLOOKUP(Q1671,MARVEL!A$2:J$1522,10,FALSE))</f>
        <v>2899.3782028360001</v>
      </c>
      <c r="T1671">
        <f>IF(P1671=P1670,R1671+T1670,R1671)</f>
        <v>138807.280135276</v>
      </c>
      <c r="U1671">
        <f>IF(P1671=P1670,1+U1670,1)</f>
        <v>4</v>
      </c>
      <c r="V1671" t="str">
        <f t="shared" si="26"/>
        <v/>
      </c>
      <c r="W1671" t="str">
        <f>IF(V1671="","",IF(ABS(V1671-R1671)&gt;W$1,ABS(V1671-R1671),""))</f>
        <v/>
      </c>
      <c r="X1671" t="str">
        <f>Y1671&amp;"-"&amp;Z1671&amp;"-"&amp;AC1671&amp;"-"&amp;AD1671&amp;"-"&amp;AG1671</f>
        <v>14.5-e-C-0-0.5</v>
      </c>
      <c r="Y1671">
        <f>F1671</f>
        <v>14.5</v>
      </c>
      <c r="Z1671" s="2" t="str">
        <f>G1671</f>
        <v>e</v>
      </c>
      <c r="AA1671">
        <f>_xlfn.IFNA(VLOOKUP(X1671,'duo-out'!A$2:Q$5000,5,FALSE),E1671+10*(H1671-1)+1+_xlfn.IFNA(VLOOKUP(D1671,states!A$2:C$10,3,FALSE),1))</f>
        <v>101</v>
      </c>
      <c r="AB1671" t="str">
        <f>IF(V1671="","",V1671)</f>
        <v/>
      </c>
      <c r="AC1671" s="2" t="str">
        <f>_xlfn.IFNA(VLOOKUP(D1671,states!A$2:C$10,2,FALSE),"XX")</f>
        <v>C</v>
      </c>
      <c r="AD1671">
        <f>E1671</f>
        <v>0</v>
      </c>
      <c r="AE1671">
        <f>_xlfn.IFNA(VLOOKUP(D1671,states!A$2:D$10,4,FALSE),0)</f>
        <v>0</v>
      </c>
      <c r="AF1671">
        <v>0.5</v>
      </c>
      <c r="AG1671">
        <f>IF(AE1671=0,AF1671,IF(AE1671=1,IF(F1671=0.5,0.5,IF(H1671=1,0.5,1.5)),IF(F1671=0.5,0.5,IF(H1671=1,2.5,1.5))))</f>
        <v>0.5</v>
      </c>
      <c r="AH1671" s="7">
        <f>IF(AC1671="XX",0,1/C1671^(1/5)*IF(E1671=0,100,1)/(E1671+1)^(1/4))</f>
        <v>137.97296614612148</v>
      </c>
    </row>
    <row r="1672" spans="1:34">
      <c r="A1672">
        <v>88</v>
      </c>
      <c r="B1672" s="1">
        <v>31387.759999999998</v>
      </c>
      <c r="C1672" s="6">
        <v>0.2</v>
      </c>
      <c r="D1672" t="s">
        <v>5</v>
      </c>
      <c r="E1672">
        <v>0</v>
      </c>
      <c r="F1672">
        <v>14.5</v>
      </c>
      <c r="G1672" t="s">
        <v>1</v>
      </c>
      <c r="H1672">
        <v>1</v>
      </c>
      <c r="I1672" t="s">
        <v>0</v>
      </c>
      <c r="J1672">
        <v>0</v>
      </c>
      <c r="K1672">
        <v>15.5</v>
      </c>
      <c r="L1672" t="s">
        <v>1</v>
      </c>
      <c r="M1672">
        <v>1</v>
      </c>
      <c r="N1672" t="s">
        <v>143</v>
      </c>
      <c r="O1672">
        <v>-1</v>
      </c>
      <c r="P1672" t="str">
        <f>D1672&amp;"-"&amp;F1672&amp;"-"&amp;G1672&amp;"-"&amp;E1672&amp;"-"&amp;H1672</f>
        <v>C2Sigma-14.5-e-0-1</v>
      </c>
      <c r="Q1672" t="str">
        <f>I1672&amp;"-"&amp;K1672&amp;"-"&amp;L1672&amp;"-"&amp;J1672&amp;"-"&amp;M1672</f>
        <v>X2Pi-15.5-e-0-1</v>
      </c>
      <c r="R1672">
        <f>B1672+S1672</f>
        <v>34701.345413628995</v>
      </c>
      <c r="S1672">
        <f>_xlfn.IFNA(VLOOKUP(Q1672,'MARVEL-X'!A$2:I$1400,7,FALSE),VLOOKUP(Q1672,MARVEL!A$2:J$1522,10,FALSE))</f>
        <v>3313.585413629</v>
      </c>
      <c r="T1672">
        <f>IF(P1672=P1671,R1672+T1671,R1672)</f>
        <v>173508.62554890499</v>
      </c>
      <c r="U1672">
        <f>IF(P1672=P1671,1+U1671,1)</f>
        <v>5</v>
      </c>
      <c r="V1672" t="str">
        <f t="shared" si="26"/>
        <v/>
      </c>
      <c r="W1672" t="str">
        <f>IF(V1672="","",IF(ABS(V1672-R1672)&gt;W$1,ABS(V1672-R1672),""))</f>
        <v/>
      </c>
      <c r="X1672" t="str">
        <f>Y1672&amp;"-"&amp;Z1672&amp;"-"&amp;AC1672&amp;"-"&amp;AD1672&amp;"-"&amp;AG1672</f>
        <v>14.5-e-C-0-0.5</v>
      </c>
      <c r="Y1672">
        <f>F1672</f>
        <v>14.5</v>
      </c>
      <c r="Z1672" s="2" t="str">
        <f>G1672</f>
        <v>e</v>
      </c>
      <c r="AA1672">
        <f>_xlfn.IFNA(VLOOKUP(X1672,'duo-out'!A$2:Q$5000,5,FALSE),E1672+10*(H1672-1)+1+_xlfn.IFNA(VLOOKUP(D1672,states!A$2:C$10,3,FALSE),1))</f>
        <v>101</v>
      </c>
      <c r="AB1672" t="str">
        <f>IF(V1672="","",V1672)</f>
        <v/>
      </c>
      <c r="AC1672" s="2" t="str">
        <f>_xlfn.IFNA(VLOOKUP(D1672,states!A$2:C$10,2,FALSE),"XX")</f>
        <v>C</v>
      </c>
      <c r="AD1672">
        <f>E1672</f>
        <v>0</v>
      </c>
      <c r="AE1672">
        <f>_xlfn.IFNA(VLOOKUP(D1672,states!A$2:D$10,4,FALSE),0)</f>
        <v>0</v>
      </c>
      <c r="AF1672">
        <v>0.5</v>
      </c>
      <c r="AG1672">
        <f>IF(AE1672=0,AF1672,IF(AE1672=1,IF(F1672=0.5,0.5,IF(H1672=1,0.5,1.5)),IF(F1672=0.5,0.5,IF(H1672=1,2.5,1.5))))</f>
        <v>0.5</v>
      </c>
      <c r="AH1672" s="7">
        <f>IF(AC1672="XX",0,1/C1672^(1/5)*IF(E1672=0,100,1)/(E1672+1)^(1/4))</f>
        <v>137.97296614612148</v>
      </c>
    </row>
    <row r="1673" spans="1:34">
      <c r="A1673">
        <v>4815</v>
      </c>
      <c r="B1673" s="1">
        <v>31388.080000000002</v>
      </c>
      <c r="C1673" s="6">
        <v>0.5</v>
      </c>
      <c r="D1673" t="s">
        <v>5</v>
      </c>
      <c r="E1673">
        <v>0</v>
      </c>
      <c r="F1673">
        <v>14.5</v>
      </c>
      <c r="G1673" t="s">
        <v>1</v>
      </c>
      <c r="H1673">
        <v>1</v>
      </c>
      <c r="I1673" t="s">
        <v>0</v>
      </c>
      <c r="J1673">
        <v>0</v>
      </c>
      <c r="K1673">
        <v>15.5</v>
      </c>
      <c r="L1673" t="s">
        <v>1</v>
      </c>
      <c r="M1673">
        <v>1</v>
      </c>
      <c r="N1673" t="s">
        <v>4871</v>
      </c>
      <c r="O1673">
        <v>1</v>
      </c>
      <c r="P1673" t="str">
        <f>D1673&amp;"-"&amp;F1673&amp;"-"&amp;G1673&amp;"-"&amp;E1673&amp;"-"&amp;H1673</f>
        <v>C2Sigma-14.5-e-0-1</v>
      </c>
      <c r="Q1673" t="str">
        <f>I1673&amp;"-"&amp;K1673&amp;"-"&amp;L1673&amp;"-"&amp;J1673&amp;"-"&amp;M1673</f>
        <v>X2Pi-15.5-e-0-1</v>
      </c>
      <c r="R1673">
        <f>B1673+S1673</f>
        <v>34701.665413629002</v>
      </c>
      <c r="S1673">
        <f>_xlfn.IFNA(VLOOKUP(Q1673,'MARVEL-X'!A$2:I$1400,7,FALSE),VLOOKUP(Q1673,MARVEL!A$2:J$1522,10,FALSE))</f>
        <v>3313.585413629</v>
      </c>
      <c r="T1673">
        <f>IF(P1673=P1672,R1673+T1672,R1673)</f>
        <v>208210.290962534</v>
      </c>
      <c r="U1673">
        <f>IF(P1673=P1672,1+U1672,1)</f>
        <v>6</v>
      </c>
      <c r="V1673" t="str">
        <f t="shared" si="26"/>
        <v/>
      </c>
      <c r="W1673" t="str">
        <f>IF(V1673="","",IF(ABS(V1673-R1673)&gt;W$1,ABS(V1673-R1673),""))</f>
        <v/>
      </c>
      <c r="X1673" t="str">
        <f>Y1673&amp;"-"&amp;Z1673&amp;"-"&amp;AC1673&amp;"-"&amp;AD1673&amp;"-"&amp;AG1673</f>
        <v>14.5-e-C-0-0.5</v>
      </c>
      <c r="Y1673">
        <f>F1673</f>
        <v>14.5</v>
      </c>
      <c r="Z1673" s="2" t="str">
        <f>G1673</f>
        <v>e</v>
      </c>
      <c r="AA1673">
        <f>_xlfn.IFNA(VLOOKUP(X1673,'duo-out'!A$2:Q$5000,5,FALSE),E1673+10*(H1673-1)+1+_xlfn.IFNA(VLOOKUP(D1673,states!A$2:C$10,3,FALSE),1))</f>
        <v>101</v>
      </c>
      <c r="AB1673" t="str">
        <f>IF(V1673="","",V1673)</f>
        <v/>
      </c>
      <c r="AC1673" s="2" t="str">
        <f>_xlfn.IFNA(VLOOKUP(D1673,states!A$2:C$10,2,FALSE),"XX")</f>
        <v>C</v>
      </c>
      <c r="AD1673">
        <f>E1673</f>
        <v>0</v>
      </c>
      <c r="AE1673">
        <f>_xlfn.IFNA(VLOOKUP(D1673,states!A$2:D$10,4,FALSE),0)</f>
        <v>0</v>
      </c>
      <c r="AF1673">
        <v>0.5</v>
      </c>
      <c r="AG1673">
        <f>IF(AE1673=0,AF1673,IF(AE1673=1,IF(F1673=0.5,0.5,IF(H1673=1,0.5,1.5)),IF(F1673=0.5,0.5,IF(H1673=1,2.5,1.5))))</f>
        <v>0.5</v>
      </c>
      <c r="AH1673" s="7">
        <f>IF(AC1673="XX",0,1/C1673^(1/5)*IF(E1673=0,100,1)/(E1673+1)^(1/4))</f>
        <v>114.86983549970351</v>
      </c>
    </row>
    <row r="1674" spans="1:34">
      <c r="A1674">
        <v>4868</v>
      </c>
      <c r="B1674" s="1">
        <v>32177.183000000001</v>
      </c>
      <c r="C1674" s="6">
        <v>0.05</v>
      </c>
      <c r="D1674" t="s">
        <v>5</v>
      </c>
      <c r="E1674">
        <v>0</v>
      </c>
      <c r="F1674">
        <v>14.5</v>
      </c>
      <c r="G1674" t="s">
        <v>1</v>
      </c>
      <c r="H1674">
        <v>1</v>
      </c>
      <c r="I1674" t="s">
        <v>0</v>
      </c>
      <c r="J1674">
        <v>0</v>
      </c>
      <c r="K1674">
        <v>13.5</v>
      </c>
      <c r="L1674" t="s">
        <v>1</v>
      </c>
      <c r="M1674">
        <v>1</v>
      </c>
      <c r="N1674" t="s">
        <v>4924</v>
      </c>
      <c r="O1674">
        <v>1</v>
      </c>
      <c r="P1674" t="str">
        <f>D1674&amp;"-"&amp;F1674&amp;"-"&amp;G1674&amp;"-"&amp;E1674&amp;"-"&amp;H1674</f>
        <v>C2Sigma-14.5-e-0-1</v>
      </c>
      <c r="Q1674" t="str">
        <f>I1674&amp;"-"&amp;K1674&amp;"-"&amp;L1674&amp;"-"&amp;J1674&amp;"-"&amp;M1674</f>
        <v>X2Pi-13.5-e-0-1</v>
      </c>
      <c r="R1674">
        <f>B1674+S1674</f>
        <v>34701.669864802003</v>
      </c>
      <c r="S1674">
        <f>_xlfn.IFNA(VLOOKUP(Q1674,'MARVEL-X'!A$2:I$1400,7,FALSE),VLOOKUP(Q1674,MARVEL!A$2:J$1522,10,FALSE))</f>
        <v>2524.4868648020001</v>
      </c>
      <c r="T1674">
        <f>IF(P1674=P1673,R1674+T1673,R1674)</f>
        <v>242911.96082733601</v>
      </c>
      <c r="U1674">
        <f>IF(P1674=P1673,1+U1673,1)</f>
        <v>7</v>
      </c>
      <c r="V1674" t="str">
        <f t="shared" si="26"/>
        <v/>
      </c>
      <c r="W1674" t="str">
        <f>IF(V1674="","",IF(ABS(V1674-R1674)&gt;W$1,ABS(V1674-R1674),""))</f>
        <v/>
      </c>
      <c r="X1674" t="str">
        <f>Y1674&amp;"-"&amp;Z1674&amp;"-"&amp;AC1674&amp;"-"&amp;AD1674&amp;"-"&amp;AG1674</f>
        <v>14.5-e-C-0-0.5</v>
      </c>
      <c r="Y1674">
        <f>F1674</f>
        <v>14.5</v>
      </c>
      <c r="Z1674" s="2" t="str">
        <f>G1674</f>
        <v>e</v>
      </c>
      <c r="AA1674">
        <f>_xlfn.IFNA(VLOOKUP(X1674,'duo-out'!A$2:Q$5000,5,FALSE),E1674+10*(H1674-1)+1+_xlfn.IFNA(VLOOKUP(D1674,states!A$2:C$10,3,FALSE),1))</f>
        <v>101</v>
      </c>
      <c r="AB1674" t="str">
        <f>IF(V1674="","",V1674)</f>
        <v/>
      </c>
      <c r="AC1674" s="2" t="str">
        <f>_xlfn.IFNA(VLOOKUP(D1674,states!A$2:C$10,2,FALSE),"XX")</f>
        <v>C</v>
      </c>
      <c r="AD1674">
        <f>E1674</f>
        <v>0</v>
      </c>
      <c r="AE1674">
        <f>_xlfn.IFNA(VLOOKUP(D1674,states!A$2:D$10,4,FALSE),0)</f>
        <v>0</v>
      </c>
      <c r="AF1674">
        <v>0.5</v>
      </c>
      <c r="AG1674">
        <f>IF(AE1674=0,AF1674,IF(AE1674=1,IF(F1674=0.5,0.5,IF(H1674=1,0.5,1.5)),IF(F1674=0.5,0.5,IF(H1674=1,2.5,1.5))))</f>
        <v>0.5</v>
      </c>
      <c r="AH1674" s="7">
        <f>IF(AC1674="XX",0,1/C1674^(1/5)*IF(E1674=0,100,1)/(E1674+1)^(1/4))</f>
        <v>182.05642030260799</v>
      </c>
    </row>
    <row r="1675" spans="1:34">
      <c r="A1675">
        <v>4840</v>
      </c>
      <c r="B1675" s="1">
        <v>31802.298999999999</v>
      </c>
      <c r="C1675" s="6">
        <v>0.05</v>
      </c>
      <c r="D1675" t="s">
        <v>5</v>
      </c>
      <c r="E1675">
        <v>0</v>
      </c>
      <c r="F1675">
        <v>14.5</v>
      </c>
      <c r="G1675" t="s">
        <v>1</v>
      </c>
      <c r="H1675">
        <v>1</v>
      </c>
      <c r="I1675" t="s">
        <v>0</v>
      </c>
      <c r="J1675">
        <v>0</v>
      </c>
      <c r="K1675">
        <v>14.5</v>
      </c>
      <c r="L1675" t="s">
        <v>2</v>
      </c>
      <c r="M1675">
        <v>1</v>
      </c>
      <c r="N1675" t="s">
        <v>4896</v>
      </c>
      <c r="O1675">
        <v>1</v>
      </c>
      <c r="P1675" t="str">
        <f>D1675&amp;"-"&amp;F1675&amp;"-"&amp;G1675&amp;"-"&amp;E1675&amp;"-"&amp;H1675</f>
        <v>C2Sigma-14.5-e-0-1</v>
      </c>
      <c r="Q1675" t="str">
        <f>I1675&amp;"-"&amp;K1675&amp;"-"&amp;L1675&amp;"-"&amp;J1675&amp;"-"&amp;M1675</f>
        <v>X2Pi-14.5-f-0-1</v>
      </c>
      <c r="R1675">
        <f>B1675+S1675</f>
        <v>34701.677202835999</v>
      </c>
      <c r="S1675">
        <f>_xlfn.IFNA(VLOOKUP(Q1675,'MARVEL-X'!A$2:I$1400,7,FALSE),VLOOKUP(Q1675,MARVEL!A$2:J$1522,10,FALSE))</f>
        <v>2899.3782028360001</v>
      </c>
      <c r="T1675">
        <f>IF(P1675=P1674,R1675+T1674,R1675)</f>
        <v>277613.63803017198</v>
      </c>
      <c r="U1675">
        <f>IF(P1675=P1674,1+U1674,1)</f>
        <v>8</v>
      </c>
      <c r="V1675">
        <f t="shared" si="26"/>
        <v>34701.704753771497</v>
      </c>
      <c r="W1675" t="str">
        <f>IF(V1675="","",IF(ABS(V1675-R1675)&gt;W$1,ABS(V1675-R1675),""))</f>
        <v/>
      </c>
      <c r="X1675" t="str">
        <f>Y1675&amp;"-"&amp;Z1675&amp;"-"&amp;AC1675&amp;"-"&amp;AD1675&amp;"-"&amp;AG1675</f>
        <v>14.5-e-C-0-0.5</v>
      </c>
      <c r="Y1675">
        <f>F1675</f>
        <v>14.5</v>
      </c>
      <c r="Z1675" s="2" t="str">
        <f>G1675</f>
        <v>e</v>
      </c>
      <c r="AA1675">
        <f>_xlfn.IFNA(VLOOKUP(X1675,'duo-out'!A$2:Q$5000,5,FALSE),E1675+10*(H1675-1)+1+_xlfn.IFNA(VLOOKUP(D1675,states!A$2:C$10,3,FALSE),1))</f>
        <v>101</v>
      </c>
      <c r="AB1675">
        <f>IF(V1675="","",V1675)</f>
        <v>34701.704753771497</v>
      </c>
      <c r="AC1675" s="2" t="str">
        <f>_xlfn.IFNA(VLOOKUP(D1675,states!A$2:C$10,2,FALSE),"XX")</f>
        <v>C</v>
      </c>
      <c r="AD1675">
        <f>E1675</f>
        <v>0</v>
      </c>
      <c r="AE1675">
        <f>_xlfn.IFNA(VLOOKUP(D1675,states!A$2:D$10,4,FALSE),0)</f>
        <v>0</v>
      </c>
      <c r="AF1675">
        <v>0.5</v>
      </c>
      <c r="AG1675">
        <f>IF(AE1675=0,AF1675,IF(AE1675=1,IF(F1675=0.5,0.5,IF(H1675=1,0.5,1.5)),IF(F1675=0.5,0.5,IF(H1675=1,2.5,1.5))))</f>
        <v>0.5</v>
      </c>
      <c r="AH1675" s="7">
        <f>IF(AC1675="XX",0,1/C1675^(1/5)*IF(E1675=0,100,1)/(E1675+1)^(1/4))</f>
        <v>182.05642030260799</v>
      </c>
    </row>
    <row r="1676" spans="1:34">
      <c r="A1676">
        <v>4594</v>
      </c>
      <c r="B1676" s="1">
        <v>31990.43</v>
      </c>
      <c r="C1676" s="6">
        <v>0.2</v>
      </c>
      <c r="D1676" t="s">
        <v>5</v>
      </c>
      <c r="E1676">
        <v>1</v>
      </c>
      <c r="F1676">
        <v>14.5</v>
      </c>
      <c r="G1676" t="s">
        <v>1</v>
      </c>
      <c r="H1676">
        <v>1</v>
      </c>
      <c r="I1676" t="s">
        <v>0</v>
      </c>
      <c r="J1676">
        <v>1</v>
      </c>
      <c r="K1676">
        <v>13.5</v>
      </c>
      <c r="L1676" t="s">
        <v>1</v>
      </c>
      <c r="M1676">
        <v>1</v>
      </c>
      <c r="N1676" t="s">
        <v>4650</v>
      </c>
      <c r="O1676">
        <v>1</v>
      </c>
      <c r="P1676" t="str">
        <f>D1676&amp;"-"&amp;F1676&amp;"-"&amp;G1676&amp;"-"&amp;E1676&amp;"-"&amp;H1676</f>
        <v>C2Sigma-14.5-e-1-1</v>
      </c>
      <c r="Q1676" t="str">
        <f>I1676&amp;"-"&amp;K1676&amp;"-"&amp;L1676&amp;"-"&amp;J1676&amp;"-"&amp;M1676</f>
        <v>X2Pi-13.5-e-1-1</v>
      </c>
      <c r="R1676">
        <f>B1676+S1676</f>
        <v>37151.947760217998</v>
      </c>
      <c r="S1676">
        <f>_xlfn.IFNA(VLOOKUP(Q1676,'MARVEL-X'!A$2:I$1400,7,FALSE),VLOOKUP(Q1676,MARVEL!A$2:J$1522,10,FALSE))</f>
        <v>5161.5177602180001</v>
      </c>
      <c r="T1676">
        <f>IF(P1676=P1675,R1676+T1675,R1676)</f>
        <v>37151.947760217998</v>
      </c>
      <c r="U1676">
        <f>IF(P1676=P1675,1+U1675,1)</f>
        <v>1</v>
      </c>
      <c r="V1676" t="str">
        <f t="shared" si="26"/>
        <v/>
      </c>
      <c r="W1676" t="str">
        <f>IF(V1676="","",IF(ABS(V1676-R1676)&gt;W$1,ABS(V1676-R1676),""))</f>
        <v/>
      </c>
      <c r="X1676" t="str">
        <f>Y1676&amp;"-"&amp;Z1676&amp;"-"&amp;AC1676&amp;"-"&amp;AD1676&amp;"-"&amp;AG1676</f>
        <v>14.5-e-C-1-0.5</v>
      </c>
      <c r="Y1676">
        <f>F1676</f>
        <v>14.5</v>
      </c>
      <c r="Z1676" s="2" t="str">
        <f>G1676</f>
        <v>e</v>
      </c>
      <c r="AA1676">
        <f>_xlfn.IFNA(VLOOKUP(X1676,'duo-out'!A$2:Q$5000,5,FALSE),E1676+10*(H1676-1)+1+_xlfn.IFNA(VLOOKUP(D1676,states!A$2:C$10,3,FALSE),1))</f>
        <v>102</v>
      </c>
      <c r="AB1676" t="str">
        <f>IF(V1676="","",V1676)</f>
        <v/>
      </c>
      <c r="AC1676" s="2" t="str">
        <f>_xlfn.IFNA(VLOOKUP(D1676,states!A$2:C$10,2,FALSE),"XX")</f>
        <v>C</v>
      </c>
      <c r="AD1676">
        <f>E1676</f>
        <v>1</v>
      </c>
      <c r="AE1676">
        <f>_xlfn.IFNA(VLOOKUP(D1676,states!A$2:D$10,4,FALSE),0)</f>
        <v>0</v>
      </c>
      <c r="AF1676">
        <v>0.5</v>
      </c>
      <c r="AG1676">
        <f>IF(AE1676=0,AF1676,IF(AE1676=1,IF(F1676=0.5,0.5,IF(H1676=1,0.5,1.5)),IF(F1676=0.5,0.5,IF(H1676=1,2.5,1.5))))</f>
        <v>0.5</v>
      </c>
      <c r="AH1676" s="7">
        <f>IF(AC1676="XX",0,1/C1676^(1/5)*IF(E1676=0,100,1)/(E1676+1)^(1/4))</f>
        <v>1.1602097263419568</v>
      </c>
    </row>
    <row r="1677" spans="1:34">
      <c r="A1677">
        <v>4557</v>
      </c>
      <c r="B1677" s="1">
        <v>31630.07</v>
      </c>
      <c r="C1677" s="6">
        <v>0.2</v>
      </c>
      <c r="D1677" t="s">
        <v>5</v>
      </c>
      <c r="E1677">
        <v>1</v>
      </c>
      <c r="F1677">
        <v>14.5</v>
      </c>
      <c r="G1677" t="s">
        <v>1</v>
      </c>
      <c r="H1677">
        <v>1</v>
      </c>
      <c r="I1677" t="s">
        <v>0</v>
      </c>
      <c r="J1677">
        <v>1</v>
      </c>
      <c r="K1677">
        <v>14.5</v>
      </c>
      <c r="L1677" t="s">
        <v>2</v>
      </c>
      <c r="M1677">
        <v>1</v>
      </c>
      <c r="N1677" t="s">
        <v>4613</v>
      </c>
      <c r="O1677">
        <v>1</v>
      </c>
      <c r="P1677" t="str">
        <f>D1677&amp;"-"&amp;F1677&amp;"-"&amp;G1677&amp;"-"&amp;E1677&amp;"-"&amp;H1677</f>
        <v>C2Sigma-14.5-e-1-1</v>
      </c>
      <c r="Q1677" t="str">
        <f>I1677&amp;"-"&amp;K1677&amp;"-"&amp;L1677&amp;"-"&amp;J1677&amp;"-"&amp;M1677</f>
        <v>X2Pi-14.5-f-1-1</v>
      </c>
      <c r="R1677">
        <f>B1677+S1677</f>
        <v>37152.143833526003</v>
      </c>
      <c r="S1677">
        <f>_xlfn.IFNA(VLOOKUP(Q1677,'MARVEL-X'!A$2:I$1400,7,FALSE),VLOOKUP(Q1677,MARVEL!A$2:J$1522,10,FALSE))</f>
        <v>5522.0738335260003</v>
      </c>
      <c r="T1677">
        <f>IF(P1677=P1676,R1677+T1676,R1677)</f>
        <v>74304.091593744</v>
      </c>
      <c r="U1677">
        <f>IF(P1677=P1676,1+U1676,1)</f>
        <v>2</v>
      </c>
      <c r="V1677" t="str">
        <f t="shared" si="26"/>
        <v/>
      </c>
      <c r="W1677" t="str">
        <f>IF(V1677="","",IF(ABS(V1677-R1677)&gt;W$1,ABS(V1677-R1677),""))</f>
        <v/>
      </c>
      <c r="X1677" t="str">
        <f>Y1677&amp;"-"&amp;Z1677&amp;"-"&amp;AC1677&amp;"-"&amp;AD1677&amp;"-"&amp;AG1677</f>
        <v>14.5-e-C-1-0.5</v>
      </c>
      <c r="Y1677">
        <f>F1677</f>
        <v>14.5</v>
      </c>
      <c r="Z1677" s="2" t="str">
        <f>G1677</f>
        <v>e</v>
      </c>
      <c r="AA1677">
        <f>_xlfn.IFNA(VLOOKUP(X1677,'duo-out'!A$2:Q$5000,5,FALSE),E1677+10*(H1677-1)+1+_xlfn.IFNA(VLOOKUP(D1677,states!A$2:C$10,3,FALSE),1))</f>
        <v>102</v>
      </c>
      <c r="AB1677" t="str">
        <f>IF(V1677="","",V1677)</f>
        <v/>
      </c>
      <c r="AC1677" s="2" t="str">
        <f>_xlfn.IFNA(VLOOKUP(D1677,states!A$2:C$10,2,FALSE),"XX")</f>
        <v>C</v>
      </c>
      <c r="AD1677">
        <f>E1677</f>
        <v>1</v>
      </c>
      <c r="AE1677">
        <f>_xlfn.IFNA(VLOOKUP(D1677,states!A$2:D$10,4,FALSE),0)</f>
        <v>0</v>
      </c>
      <c r="AF1677">
        <v>0.5</v>
      </c>
      <c r="AG1677">
        <f>IF(AE1677=0,AF1677,IF(AE1677=1,IF(F1677=0.5,0.5,IF(H1677=1,0.5,1.5)),IF(F1677=0.5,0.5,IF(H1677=1,2.5,1.5))))</f>
        <v>0.5</v>
      </c>
      <c r="AH1677" s="7">
        <f>IF(AC1677="XX",0,1/C1677^(1/5)*IF(E1677=0,100,1)/(E1677+1)^(1/4))</f>
        <v>1.1602097263419568</v>
      </c>
    </row>
    <row r="1678" spans="1:34">
      <c r="A1678">
        <v>63</v>
      </c>
      <c r="B1678" s="1">
        <v>31231.38</v>
      </c>
      <c r="C1678" s="6">
        <v>0.2</v>
      </c>
      <c r="D1678" t="s">
        <v>5</v>
      </c>
      <c r="E1678">
        <v>1</v>
      </c>
      <c r="F1678">
        <v>14.5</v>
      </c>
      <c r="G1678" t="s">
        <v>1</v>
      </c>
      <c r="H1678">
        <v>1</v>
      </c>
      <c r="I1678" t="s">
        <v>0</v>
      </c>
      <c r="J1678">
        <v>1</v>
      </c>
      <c r="K1678">
        <v>15.5</v>
      </c>
      <c r="L1678" t="s">
        <v>1</v>
      </c>
      <c r="M1678">
        <v>1</v>
      </c>
      <c r="N1678" t="s">
        <v>118</v>
      </c>
      <c r="O1678">
        <v>-1</v>
      </c>
      <c r="P1678" t="str">
        <f>D1678&amp;"-"&amp;F1678&amp;"-"&amp;G1678&amp;"-"&amp;E1678&amp;"-"&amp;H1678</f>
        <v>C2Sigma-14.5-e-1-1</v>
      </c>
      <c r="Q1678" t="str">
        <f>I1678&amp;"-"&amp;K1678&amp;"-"&amp;L1678&amp;"-"&amp;J1678&amp;"-"&amp;M1678</f>
        <v>X2Pi-15.5-e-1-1</v>
      </c>
      <c r="R1678">
        <f>B1678+S1678</f>
        <v>37151.750760217998</v>
      </c>
      <c r="S1678">
        <f>_xlfn.IFNA(VLOOKUP(Q1678,'MARVEL-X'!A$2:I$1400,7,FALSE),VLOOKUP(Q1678,MARVEL!A$2:J$1522,10,FALSE))</f>
        <v>5920.3707602180002</v>
      </c>
      <c r="T1678">
        <f>IF(P1678=P1677,R1678+T1677,R1678)</f>
        <v>111455.842353962</v>
      </c>
      <c r="U1678">
        <f>IF(P1678=P1677,1+U1677,1)</f>
        <v>3</v>
      </c>
      <c r="V1678" t="str">
        <f t="shared" si="26"/>
        <v/>
      </c>
      <c r="W1678" t="str">
        <f>IF(V1678="","",IF(ABS(V1678-R1678)&gt;W$1,ABS(V1678-R1678),""))</f>
        <v/>
      </c>
      <c r="X1678" t="str">
        <f>Y1678&amp;"-"&amp;Z1678&amp;"-"&amp;AC1678&amp;"-"&amp;AD1678&amp;"-"&amp;AG1678</f>
        <v>14.5-e-C-1-0.5</v>
      </c>
      <c r="Y1678">
        <f>F1678</f>
        <v>14.5</v>
      </c>
      <c r="Z1678" s="2" t="str">
        <f>G1678</f>
        <v>e</v>
      </c>
      <c r="AA1678">
        <f>_xlfn.IFNA(VLOOKUP(X1678,'duo-out'!A$2:Q$5000,5,FALSE),E1678+10*(H1678-1)+1+_xlfn.IFNA(VLOOKUP(D1678,states!A$2:C$10,3,FALSE),1))</f>
        <v>102</v>
      </c>
      <c r="AB1678" t="str">
        <f>IF(V1678="","",V1678)</f>
        <v/>
      </c>
      <c r="AC1678" s="2" t="str">
        <f>_xlfn.IFNA(VLOOKUP(D1678,states!A$2:C$10,2,FALSE),"XX")</f>
        <v>C</v>
      </c>
      <c r="AD1678">
        <f>E1678</f>
        <v>1</v>
      </c>
      <c r="AE1678">
        <f>_xlfn.IFNA(VLOOKUP(D1678,states!A$2:D$10,4,FALSE),0)</f>
        <v>0</v>
      </c>
      <c r="AF1678">
        <v>0.5</v>
      </c>
      <c r="AG1678">
        <f>IF(AE1678=0,AF1678,IF(AE1678=1,IF(F1678=0.5,0.5,IF(H1678=1,0.5,1.5)),IF(F1678=0.5,0.5,IF(H1678=1,2.5,1.5))))</f>
        <v>0.5</v>
      </c>
      <c r="AH1678" s="7">
        <f>IF(AC1678="XX",0,1/C1678^(1/5)*IF(E1678=0,100,1)/(E1678+1)^(1/4))</f>
        <v>1.1602097263419568</v>
      </c>
    </row>
    <row r="1679" spans="1:34">
      <c r="A1679">
        <v>4890</v>
      </c>
      <c r="B1679" s="1">
        <v>31231.707999999999</v>
      </c>
      <c r="C1679" s="6">
        <v>0.05</v>
      </c>
      <c r="D1679" t="s">
        <v>5</v>
      </c>
      <c r="E1679">
        <v>1</v>
      </c>
      <c r="F1679">
        <v>14.5</v>
      </c>
      <c r="G1679" t="s">
        <v>1</v>
      </c>
      <c r="H1679">
        <v>1</v>
      </c>
      <c r="I1679" t="s">
        <v>0</v>
      </c>
      <c r="J1679">
        <v>1</v>
      </c>
      <c r="K1679">
        <v>15.5</v>
      </c>
      <c r="L1679" t="s">
        <v>1</v>
      </c>
      <c r="M1679">
        <v>1</v>
      </c>
      <c r="N1679" t="s">
        <v>4946</v>
      </c>
      <c r="O1679">
        <v>1</v>
      </c>
      <c r="P1679" t="str">
        <f>D1679&amp;"-"&amp;F1679&amp;"-"&amp;G1679&amp;"-"&amp;E1679&amp;"-"&amp;H1679</f>
        <v>C2Sigma-14.5-e-1-1</v>
      </c>
      <c r="Q1679" t="str">
        <f>I1679&amp;"-"&amp;K1679&amp;"-"&amp;L1679&amp;"-"&amp;J1679&amp;"-"&amp;M1679</f>
        <v>X2Pi-15.5-e-1-1</v>
      </c>
      <c r="R1679">
        <f>B1679+S1679</f>
        <v>37152.078760217999</v>
      </c>
      <c r="S1679">
        <f>_xlfn.IFNA(VLOOKUP(Q1679,'MARVEL-X'!A$2:I$1400,7,FALSE),VLOOKUP(Q1679,MARVEL!A$2:J$1522,10,FALSE))</f>
        <v>5920.3707602180002</v>
      </c>
      <c r="T1679">
        <f>IF(P1679=P1678,R1679+T1678,R1679)</f>
        <v>148607.92111418</v>
      </c>
      <c r="U1679">
        <f>IF(P1679=P1678,1+U1678,1)</f>
        <v>4</v>
      </c>
      <c r="V1679" t="str">
        <f t="shared" si="26"/>
        <v/>
      </c>
      <c r="W1679" t="str">
        <f>IF(V1679="","",IF(ABS(V1679-R1679)&gt;W$1,ABS(V1679-R1679),""))</f>
        <v/>
      </c>
      <c r="X1679" t="str">
        <f>Y1679&amp;"-"&amp;Z1679&amp;"-"&amp;AC1679&amp;"-"&amp;AD1679&amp;"-"&amp;AG1679</f>
        <v>14.5-e-C-1-0.5</v>
      </c>
      <c r="Y1679">
        <f>F1679</f>
        <v>14.5</v>
      </c>
      <c r="Z1679" s="2" t="str">
        <f>G1679</f>
        <v>e</v>
      </c>
      <c r="AA1679">
        <f>_xlfn.IFNA(VLOOKUP(X1679,'duo-out'!A$2:Q$5000,5,FALSE),E1679+10*(H1679-1)+1+_xlfn.IFNA(VLOOKUP(D1679,states!A$2:C$10,3,FALSE),1))</f>
        <v>102</v>
      </c>
      <c r="AB1679" t="str">
        <f>IF(V1679="","",V1679)</f>
        <v/>
      </c>
      <c r="AC1679" s="2" t="str">
        <f>_xlfn.IFNA(VLOOKUP(D1679,states!A$2:C$10,2,FALSE),"XX")</f>
        <v>C</v>
      </c>
      <c r="AD1679">
        <f>E1679</f>
        <v>1</v>
      </c>
      <c r="AE1679">
        <f>_xlfn.IFNA(VLOOKUP(D1679,states!A$2:D$10,4,FALSE),0)</f>
        <v>0</v>
      </c>
      <c r="AF1679">
        <v>0.5</v>
      </c>
      <c r="AG1679">
        <f>IF(AE1679=0,AF1679,IF(AE1679=1,IF(F1679=0.5,0.5,IF(H1679=1,0.5,1.5)),IF(F1679=0.5,0.5,IF(H1679=1,2.5,1.5))))</f>
        <v>0.5</v>
      </c>
      <c r="AH1679" s="7">
        <f>IF(AC1679="XX",0,1/C1679^(1/5)*IF(E1679=0,100,1)/(E1679+1)^(1/4))</f>
        <v>1.5309059120638666</v>
      </c>
    </row>
    <row r="1680" spans="1:34">
      <c r="A1680">
        <v>4946</v>
      </c>
      <c r="B1680" s="1">
        <v>31990.57</v>
      </c>
      <c r="C1680" s="6">
        <v>0.05</v>
      </c>
      <c r="D1680" t="s">
        <v>5</v>
      </c>
      <c r="E1680">
        <v>1</v>
      </c>
      <c r="F1680">
        <v>14.5</v>
      </c>
      <c r="G1680" t="s">
        <v>1</v>
      </c>
      <c r="H1680">
        <v>1</v>
      </c>
      <c r="I1680" t="s">
        <v>0</v>
      </c>
      <c r="J1680">
        <v>1</v>
      </c>
      <c r="K1680">
        <v>13.5</v>
      </c>
      <c r="L1680" t="s">
        <v>1</v>
      </c>
      <c r="M1680">
        <v>1</v>
      </c>
      <c r="N1680" t="s">
        <v>5002</v>
      </c>
      <c r="O1680">
        <v>1</v>
      </c>
      <c r="P1680" t="str">
        <f>D1680&amp;"-"&amp;F1680&amp;"-"&amp;G1680&amp;"-"&amp;E1680&amp;"-"&amp;H1680</f>
        <v>C2Sigma-14.5-e-1-1</v>
      </c>
      <c r="Q1680" t="str">
        <f>I1680&amp;"-"&amp;K1680&amp;"-"&amp;L1680&amp;"-"&amp;J1680&amp;"-"&amp;M1680</f>
        <v>X2Pi-13.5-e-1-1</v>
      </c>
      <c r="R1680">
        <f>B1680+S1680</f>
        <v>37152.087760217997</v>
      </c>
      <c r="S1680">
        <f>_xlfn.IFNA(VLOOKUP(Q1680,'MARVEL-X'!A$2:I$1400,7,FALSE),VLOOKUP(Q1680,MARVEL!A$2:J$1522,10,FALSE))</f>
        <v>5161.5177602180001</v>
      </c>
      <c r="T1680">
        <f>IF(P1680=P1679,R1680+T1679,R1680)</f>
        <v>185760.00887439802</v>
      </c>
      <c r="U1680">
        <f>IF(P1680=P1679,1+U1679,1)</f>
        <v>5</v>
      </c>
      <c r="V1680" t="str">
        <f t="shared" si="26"/>
        <v/>
      </c>
      <c r="W1680" t="str">
        <f>IF(V1680="","",IF(ABS(V1680-R1680)&gt;W$1,ABS(V1680-R1680),""))</f>
        <v/>
      </c>
      <c r="X1680" t="str">
        <f>Y1680&amp;"-"&amp;Z1680&amp;"-"&amp;AC1680&amp;"-"&amp;AD1680&amp;"-"&amp;AG1680</f>
        <v>14.5-e-C-1-0.5</v>
      </c>
      <c r="Y1680">
        <f>F1680</f>
        <v>14.5</v>
      </c>
      <c r="Z1680" s="2" t="str">
        <f>G1680</f>
        <v>e</v>
      </c>
      <c r="AA1680">
        <f>_xlfn.IFNA(VLOOKUP(X1680,'duo-out'!A$2:Q$5000,5,FALSE),E1680+10*(H1680-1)+1+_xlfn.IFNA(VLOOKUP(D1680,states!A$2:C$10,3,FALSE),1))</f>
        <v>102</v>
      </c>
      <c r="AB1680" t="str">
        <f>IF(V1680="","",V1680)</f>
        <v/>
      </c>
      <c r="AC1680" s="2" t="str">
        <f>_xlfn.IFNA(VLOOKUP(D1680,states!A$2:C$10,2,FALSE),"XX")</f>
        <v>C</v>
      </c>
      <c r="AD1680">
        <f>E1680</f>
        <v>1</v>
      </c>
      <c r="AE1680">
        <f>_xlfn.IFNA(VLOOKUP(D1680,states!A$2:D$10,4,FALSE),0)</f>
        <v>0</v>
      </c>
      <c r="AF1680">
        <v>0.5</v>
      </c>
      <c r="AG1680">
        <f>IF(AE1680=0,AF1680,IF(AE1680=1,IF(F1680=0.5,0.5,IF(H1680=1,0.5,1.5)),IF(F1680=0.5,0.5,IF(H1680=1,2.5,1.5))))</f>
        <v>0.5</v>
      </c>
      <c r="AH1680" s="7">
        <f>IF(AC1680="XX",0,1/C1680^(1/5)*IF(E1680=0,100,1)/(E1680+1)^(1/4))</f>
        <v>1.5309059120638666</v>
      </c>
    </row>
    <row r="1681" spans="1:34">
      <c r="A1681">
        <v>4917</v>
      </c>
      <c r="B1681" s="1">
        <v>31630.085999999999</v>
      </c>
      <c r="C1681" s="6">
        <v>6.5689999999999998E-2</v>
      </c>
      <c r="D1681" t="s">
        <v>5</v>
      </c>
      <c r="E1681">
        <v>1</v>
      </c>
      <c r="F1681">
        <v>14.5</v>
      </c>
      <c r="G1681" t="s">
        <v>1</v>
      </c>
      <c r="H1681">
        <v>1</v>
      </c>
      <c r="I1681" t="s">
        <v>0</v>
      </c>
      <c r="J1681">
        <v>1</v>
      </c>
      <c r="K1681">
        <v>14.5</v>
      </c>
      <c r="L1681" t="s">
        <v>2</v>
      </c>
      <c r="M1681">
        <v>1</v>
      </c>
      <c r="N1681" t="s">
        <v>4973</v>
      </c>
      <c r="O1681">
        <v>1</v>
      </c>
      <c r="P1681" t="str">
        <f>D1681&amp;"-"&amp;F1681&amp;"-"&amp;G1681&amp;"-"&amp;E1681&amp;"-"&amp;H1681</f>
        <v>C2Sigma-14.5-e-1-1</v>
      </c>
      <c r="Q1681" t="str">
        <f>I1681&amp;"-"&amp;K1681&amp;"-"&amp;L1681&amp;"-"&amp;J1681&amp;"-"&amp;M1681</f>
        <v>X2Pi-14.5-f-1-1</v>
      </c>
      <c r="R1681">
        <f>B1681+S1681</f>
        <v>37152.159833525999</v>
      </c>
      <c r="S1681">
        <f>_xlfn.IFNA(VLOOKUP(Q1681,'MARVEL-X'!A$2:I$1400,7,FALSE),VLOOKUP(Q1681,MARVEL!A$2:J$1522,10,FALSE))</f>
        <v>5522.0738335260003</v>
      </c>
      <c r="T1681">
        <f>IF(P1681=P1680,R1681+T1680,R1681)</f>
        <v>222912.16870792402</v>
      </c>
      <c r="U1681">
        <f>IF(P1681=P1680,1+U1680,1)</f>
        <v>6</v>
      </c>
      <c r="V1681">
        <f t="shared" si="26"/>
        <v>37152.028117987335</v>
      </c>
      <c r="W1681">
        <f>IF(V1681="","",IF(ABS(V1681-R1681)&gt;W$1,ABS(V1681-R1681),""))</f>
        <v>0.13171553866413888</v>
      </c>
      <c r="X1681" t="str">
        <f>Y1681&amp;"-"&amp;Z1681&amp;"-"&amp;AC1681&amp;"-"&amp;AD1681&amp;"-"&amp;AG1681</f>
        <v>14.5-e-C-1-0.5</v>
      </c>
      <c r="Y1681">
        <f>F1681</f>
        <v>14.5</v>
      </c>
      <c r="Z1681" s="2" t="str">
        <f>G1681</f>
        <v>e</v>
      </c>
      <c r="AA1681">
        <f>_xlfn.IFNA(VLOOKUP(X1681,'duo-out'!A$2:Q$5000,5,FALSE),E1681+10*(H1681-1)+1+_xlfn.IFNA(VLOOKUP(D1681,states!A$2:C$10,3,FALSE),1))</f>
        <v>102</v>
      </c>
      <c r="AB1681">
        <f>IF(V1681="","",V1681)</f>
        <v>37152.028117987335</v>
      </c>
      <c r="AC1681" s="2" t="str">
        <f>_xlfn.IFNA(VLOOKUP(D1681,states!A$2:C$10,2,FALSE),"XX")</f>
        <v>C</v>
      </c>
      <c r="AD1681">
        <f>E1681</f>
        <v>1</v>
      </c>
      <c r="AE1681">
        <f>_xlfn.IFNA(VLOOKUP(D1681,states!A$2:D$10,4,FALSE),0)</f>
        <v>0</v>
      </c>
      <c r="AF1681">
        <v>0.5</v>
      </c>
      <c r="AG1681">
        <f>IF(AE1681=0,AF1681,IF(AE1681=1,IF(F1681=0.5,0.5,IF(H1681=1,0.5,1.5)),IF(F1681=0.5,0.5,IF(H1681=1,2.5,1.5))))</f>
        <v>0.5</v>
      </c>
      <c r="AH1681" s="7">
        <f>IF(AC1681="XX",0,1/C1681^(1/5)*IF(E1681=0,100,1)/(E1681+1)^(1/4))</f>
        <v>1.4495815365174287</v>
      </c>
    </row>
    <row r="1682" spans="1:34">
      <c r="A1682">
        <v>6332</v>
      </c>
      <c r="B1682" s="1">
        <v>31294.66</v>
      </c>
      <c r="C1682" s="6">
        <v>0.5</v>
      </c>
      <c r="D1682" t="s">
        <v>5</v>
      </c>
      <c r="E1682">
        <v>2</v>
      </c>
      <c r="F1682">
        <v>14.5</v>
      </c>
      <c r="G1682" t="s">
        <v>1</v>
      </c>
      <c r="H1682">
        <v>1</v>
      </c>
      <c r="I1682" t="s">
        <v>0</v>
      </c>
      <c r="J1682">
        <v>2</v>
      </c>
      <c r="K1682">
        <v>14.5</v>
      </c>
      <c r="L1682" t="s">
        <v>2</v>
      </c>
      <c r="M1682">
        <v>1</v>
      </c>
      <c r="N1682" t="s">
        <v>6388</v>
      </c>
      <c r="O1682">
        <v>1</v>
      </c>
      <c r="P1682" t="str">
        <f>D1682&amp;"-"&amp;F1682&amp;"-"&amp;G1682&amp;"-"&amp;E1682&amp;"-"&amp;H1682</f>
        <v>C2Sigma-14.5-e-2-1</v>
      </c>
      <c r="Q1682" t="str">
        <f>I1682&amp;"-"&amp;K1682&amp;"-"&amp;L1682&amp;"-"&amp;J1682&amp;"-"&amp;M1682</f>
        <v>X2Pi-14.5-f-2-1</v>
      </c>
      <c r="R1682">
        <f>B1682+S1682</f>
        <v>39314.217202836997</v>
      </c>
      <c r="S1682">
        <f>_xlfn.IFNA(VLOOKUP(Q1682,'MARVEL-X'!A$2:I$1400,7,FALSE),VLOOKUP(Q1682,MARVEL!A$2:J$1522,10,FALSE))</f>
        <v>8019.5572028369997</v>
      </c>
      <c r="T1682">
        <f>IF(P1682=P1681,R1682+T1681,R1682)</f>
        <v>39314.217202836997</v>
      </c>
      <c r="U1682">
        <f>IF(P1682=P1681,1+U1681,1)</f>
        <v>1</v>
      </c>
      <c r="V1682">
        <f t="shared" si="26"/>
        <v>39314.217202836997</v>
      </c>
      <c r="W1682" t="str">
        <f>IF(V1682="","",IF(ABS(V1682-R1682)&gt;W$1,ABS(V1682-R1682),""))</f>
        <v/>
      </c>
      <c r="X1682" t="str">
        <f>Y1682&amp;"-"&amp;Z1682&amp;"-"&amp;AC1682&amp;"-"&amp;AD1682&amp;"-"&amp;AG1682</f>
        <v>14.5-e-C-2-0.5</v>
      </c>
      <c r="Y1682">
        <f>F1682</f>
        <v>14.5</v>
      </c>
      <c r="Z1682" s="2" t="str">
        <f>G1682</f>
        <v>e</v>
      </c>
      <c r="AA1682">
        <f>_xlfn.IFNA(VLOOKUP(X1682,'duo-out'!A$2:Q$5000,5,FALSE),E1682+10*(H1682-1)+1+_xlfn.IFNA(VLOOKUP(D1682,states!A$2:C$10,3,FALSE),1))</f>
        <v>103</v>
      </c>
      <c r="AB1682">
        <f>IF(V1682="","",V1682)</f>
        <v>39314.217202836997</v>
      </c>
      <c r="AC1682" s="2" t="str">
        <f>_xlfn.IFNA(VLOOKUP(D1682,states!A$2:C$10,2,FALSE),"XX")</f>
        <v>C</v>
      </c>
      <c r="AD1682">
        <f>E1682</f>
        <v>2</v>
      </c>
      <c r="AE1682">
        <f>_xlfn.IFNA(VLOOKUP(D1682,states!A$2:D$10,4,FALSE),0)</f>
        <v>0</v>
      </c>
      <c r="AF1682">
        <v>0.5</v>
      </c>
      <c r="AG1682">
        <f>IF(AE1682=0,AF1682,IF(AE1682=1,IF(F1682=0.5,0.5,IF(H1682=1,0.5,1.5)),IF(F1682=0.5,0.5,IF(H1682=1,2.5,1.5))))</f>
        <v>0.5</v>
      </c>
      <c r="AH1682" s="7">
        <f>IF(AC1682="XX",0,1/C1682^(1/5)*IF(E1682=0,100,1)/(E1682+1)^(1/4))</f>
        <v>0.87282200217602857</v>
      </c>
    </row>
    <row r="1683" spans="1:34">
      <c r="A1683">
        <v>102</v>
      </c>
      <c r="B1683" s="1">
        <v>32202.221000000001</v>
      </c>
      <c r="C1683" s="6">
        <v>0.04</v>
      </c>
      <c r="D1683" t="s">
        <v>5</v>
      </c>
      <c r="E1683">
        <v>0</v>
      </c>
      <c r="F1683">
        <v>14.5</v>
      </c>
      <c r="G1683" t="s">
        <v>2</v>
      </c>
      <c r="H1683">
        <v>2</v>
      </c>
      <c r="I1683" t="s">
        <v>0</v>
      </c>
      <c r="J1683">
        <v>0</v>
      </c>
      <c r="K1683">
        <v>13.5</v>
      </c>
      <c r="L1683" t="s">
        <v>2</v>
      </c>
      <c r="M1683">
        <v>2</v>
      </c>
      <c r="N1683" t="s">
        <v>157</v>
      </c>
      <c r="O1683">
        <v>-1</v>
      </c>
      <c r="P1683" t="str">
        <f>D1683&amp;"-"&amp;F1683&amp;"-"&amp;G1683&amp;"-"&amp;E1683&amp;"-"&amp;H1683</f>
        <v>C2Sigma-14.5-f-0-2</v>
      </c>
      <c r="Q1683" t="str">
        <f>I1683&amp;"-"&amp;K1683&amp;"-"&amp;L1683&amp;"-"&amp;J1683&amp;"-"&amp;M1683</f>
        <v>X2Pi-13.5-f-0-2</v>
      </c>
      <c r="R1683">
        <f>B1683+S1683</f>
        <v>35108.483435786999</v>
      </c>
      <c r="S1683">
        <f>_xlfn.IFNA(VLOOKUP(Q1683,'MARVEL-X'!A$2:I$1400,7,FALSE),VLOOKUP(Q1683,MARVEL!A$2:J$1522,10,FALSE))</f>
        <v>2906.262435787</v>
      </c>
      <c r="T1683">
        <f>IF(P1683=P1682,R1683+T1682,R1683)</f>
        <v>35108.483435786999</v>
      </c>
      <c r="U1683">
        <f>IF(P1683=P1682,1+U1682,1)</f>
        <v>1</v>
      </c>
      <c r="V1683" t="str">
        <f t="shared" si="26"/>
        <v/>
      </c>
      <c r="W1683" t="str">
        <f>IF(V1683="","",IF(ABS(V1683-R1683)&gt;W$1,ABS(V1683-R1683),""))</f>
        <v/>
      </c>
      <c r="X1683" t="str">
        <f>Y1683&amp;"-"&amp;Z1683&amp;"-"&amp;AC1683&amp;"-"&amp;AD1683&amp;"-"&amp;AG1683</f>
        <v>14.5-f-C-0-0.5</v>
      </c>
      <c r="Y1683">
        <f>F1683</f>
        <v>14.5</v>
      </c>
      <c r="Z1683" s="2" t="str">
        <f>G1683</f>
        <v>f</v>
      </c>
      <c r="AA1683">
        <f>_xlfn.IFNA(VLOOKUP(X1683,'duo-out'!A$2:Q$5000,5,FALSE),E1683+10*(H1683-1)+1+_xlfn.IFNA(VLOOKUP(D1683,states!A$2:C$10,3,FALSE),1))</f>
        <v>111</v>
      </c>
      <c r="AB1683" t="str">
        <f>IF(V1683="","",V1683)</f>
        <v/>
      </c>
      <c r="AC1683" s="2" t="str">
        <f>_xlfn.IFNA(VLOOKUP(D1683,states!A$2:C$10,2,FALSE),"XX")</f>
        <v>C</v>
      </c>
      <c r="AD1683">
        <f>E1683</f>
        <v>0</v>
      </c>
      <c r="AE1683">
        <f>_xlfn.IFNA(VLOOKUP(D1683,states!A$2:D$10,4,FALSE),0)</f>
        <v>0</v>
      </c>
      <c r="AF1683">
        <v>0.5</v>
      </c>
      <c r="AG1683">
        <f>IF(AE1683=0,AF1683,IF(AE1683=1,IF(F1683=0.5,0.5,IF(H1683=1,0.5,1.5)),IF(F1683=0.5,0.5,IF(H1683=1,2.5,1.5))))</f>
        <v>0.5</v>
      </c>
      <c r="AH1683" s="7">
        <f>IF(AC1683="XX",0,1/C1683^(1/5)*IF(E1683=0,100,1)/(E1683+1)^(1/4))</f>
        <v>190.36539387158786</v>
      </c>
    </row>
    <row r="1684" spans="1:34">
      <c r="A1684">
        <v>4504</v>
      </c>
      <c r="B1684" s="1">
        <v>31802.891500000002</v>
      </c>
      <c r="C1684" s="6">
        <v>4.0000000000000001E-3</v>
      </c>
      <c r="D1684" t="s">
        <v>5</v>
      </c>
      <c r="E1684">
        <v>0</v>
      </c>
      <c r="F1684">
        <v>14.5</v>
      </c>
      <c r="G1684" t="s">
        <v>2</v>
      </c>
      <c r="H1684">
        <v>2</v>
      </c>
      <c r="I1684" t="s">
        <v>0</v>
      </c>
      <c r="J1684">
        <v>0</v>
      </c>
      <c r="K1684">
        <v>14.5</v>
      </c>
      <c r="L1684" t="s">
        <v>1</v>
      </c>
      <c r="M1684">
        <v>2</v>
      </c>
      <c r="N1684" t="s">
        <v>4560</v>
      </c>
      <c r="O1684">
        <v>1</v>
      </c>
      <c r="P1684" t="str">
        <f>D1684&amp;"-"&amp;F1684&amp;"-"&amp;G1684&amp;"-"&amp;E1684&amp;"-"&amp;H1684</f>
        <v>C2Sigma-14.5-f-0-2</v>
      </c>
      <c r="Q1684" t="str">
        <f>I1684&amp;"-"&amp;K1684&amp;"-"&amp;L1684&amp;"-"&amp;J1684&amp;"-"&amp;M1684</f>
        <v>X2Pi-14.5-e-0-2</v>
      </c>
      <c r="R1684">
        <f>B1684+S1684</f>
        <v>35107.561220656004</v>
      </c>
      <c r="S1684">
        <f>_xlfn.IFNA(VLOOKUP(Q1684,'MARVEL-X'!A$2:I$1400,7,FALSE),VLOOKUP(Q1684,MARVEL!A$2:J$1522,10,FALSE))</f>
        <v>3304.6697206560002</v>
      </c>
      <c r="T1684">
        <f>IF(P1684=P1683,R1684+T1683,R1684)</f>
        <v>70216.044656443002</v>
      </c>
      <c r="U1684">
        <f>IF(P1684=P1683,1+U1683,1)</f>
        <v>2</v>
      </c>
      <c r="V1684" t="str">
        <f t="shared" si="26"/>
        <v/>
      </c>
      <c r="W1684" t="str">
        <f>IF(V1684="","",IF(ABS(V1684-R1684)&gt;W$1,ABS(V1684-R1684),""))</f>
        <v/>
      </c>
      <c r="X1684" t="str">
        <f>Y1684&amp;"-"&amp;Z1684&amp;"-"&amp;AC1684&amp;"-"&amp;AD1684&amp;"-"&amp;AG1684</f>
        <v>14.5-f-C-0-0.5</v>
      </c>
      <c r="Y1684">
        <f>F1684</f>
        <v>14.5</v>
      </c>
      <c r="Z1684" s="2" t="str">
        <f>G1684</f>
        <v>f</v>
      </c>
      <c r="AA1684">
        <f>_xlfn.IFNA(VLOOKUP(X1684,'duo-out'!A$2:Q$5000,5,FALSE),E1684+10*(H1684-1)+1+_xlfn.IFNA(VLOOKUP(D1684,states!A$2:C$10,3,FALSE),1))</f>
        <v>111</v>
      </c>
      <c r="AB1684" t="str">
        <f>IF(V1684="","",V1684)</f>
        <v/>
      </c>
      <c r="AC1684" s="2" t="str">
        <f>_xlfn.IFNA(VLOOKUP(D1684,states!A$2:C$10,2,FALSE),"XX")</f>
        <v>C</v>
      </c>
      <c r="AD1684">
        <f>E1684</f>
        <v>0</v>
      </c>
      <c r="AE1684">
        <f>_xlfn.IFNA(VLOOKUP(D1684,states!A$2:D$10,4,FALSE),0)</f>
        <v>0</v>
      </c>
      <c r="AF1684">
        <v>0.5</v>
      </c>
      <c r="AG1684">
        <f>IF(AE1684=0,AF1684,IF(AE1684=1,IF(F1684=0.5,0.5,IF(H1684=1,0.5,1.5)),IF(F1684=0.5,0.5,IF(H1684=1,2.5,1.5))))</f>
        <v>0.5</v>
      </c>
      <c r="AH1684" s="7">
        <f>IF(AC1684="XX",0,1/C1684^(1/5)*IF(E1684=0,100,1)/(E1684+1)^(1/4))</f>
        <v>301.7088168272582</v>
      </c>
    </row>
    <row r="1685" spans="1:34">
      <c r="A1685">
        <v>4696</v>
      </c>
      <c r="B1685" s="1">
        <v>32201.35</v>
      </c>
      <c r="C1685" s="6">
        <v>0.2</v>
      </c>
      <c r="D1685" t="s">
        <v>5</v>
      </c>
      <c r="E1685">
        <v>0</v>
      </c>
      <c r="F1685">
        <v>14.5</v>
      </c>
      <c r="G1685" t="s">
        <v>2</v>
      </c>
      <c r="H1685">
        <v>2</v>
      </c>
      <c r="I1685" t="s">
        <v>0</v>
      </c>
      <c r="J1685">
        <v>0</v>
      </c>
      <c r="K1685">
        <v>13.5</v>
      </c>
      <c r="L1685" t="s">
        <v>2</v>
      </c>
      <c r="M1685">
        <v>2</v>
      </c>
      <c r="N1685" t="s">
        <v>4752</v>
      </c>
      <c r="O1685">
        <v>1</v>
      </c>
      <c r="P1685" t="str">
        <f>D1685&amp;"-"&amp;F1685&amp;"-"&amp;G1685&amp;"-"&amp;E1685&amp;"-"&amp;H1685</f>
        <v>C2Sigma-14.5-f-0-2</v>
      </c>
      <c r="Q1685" t="str">
        <f>I1685&amp;"-"&amp;K1685&amp;"-"&amp;L1685&amp;"-"&amp;J1685&amp;"-"&amp;M1685</f>
        <v>X2Pi-13.5-f-0-2</v>
      </c>
      <c r="R1685">
        <f>B1685+S1685</f>
        <v>35107.612435786999</v>
      </c>
      <c r="S1685">
        <f>_xlfn.IFNA(VLOOKUP(Q1685,'MARVEL-X'!A$2:I$1400,7,FALSE),VLOOKUP(Q1685,MARVEL!A$2:J$1522,10,FALSE))</f>
        <v>2906.262435787</v>
      </c>
      <c r="T1685">
        <f>IF(P1685=P1684,R1685+T1684,R1685)</f>
        <v>105323.65709223</v>
      </c>
      <c r="U1685">
        <f>IF(P1685=P1684,1+U1684,1)</f>
        <v>3</v>
      </c>
      <c r="V1685" t="str">
        <f t="shared" si="26"/>
        <v/>
      </c>
      <c r="W1685" t="str">
        <f>IF(V1685="","",IF(ABS(V1685-R1685)&gt;W$1,ABS(V1685-R1685),""))</f>
        <v/>
      </c>
      <c r="X1685" t="str">
        <f>Y1685&amp;"-"&amp;Z1685&amp;"-"&amp;AC1685&amp;"-"&amp;AD1685&amp;"-"&amp;AG1685</f>
        <v>14.5-f-C-0-0.5</v>
      </c>
      <c r="Y1685">
        <f>F1685</f>
        <v>14.5</v>
      </c>
      <c r="Z1685" s="2" t="str">
        <f>G1685</f>
        <v>f</v>
      </c>
      <c r="AA1685">
        <f>_xlfn.IFNA(VLOOKUP(X1685,'duo-out'!A$2:Q$5000,5,FALSE),E1685+10*(H1685-1)+1+_xlfn.IFNA(VLOOKUP(D1685,states!A$2:C$10,3,FALSE),1))</f>
        <v>111</v>
      </c>
      <c r="AB1685" t="str">
        <f>IF(V1685="","",V1685)</f>
        <v/>
      </c>
      <c r="AC1685" s="2" t="str">
        <f>_xlfn.IFNA(VLOOKUP(D1685,states!A$2:C$10,2,FALSE),"XX")</f>
        <v>C</v>
      </c>
      <c r="AD1685">
        <f>E1685</f>
        <v>0</v>
      </c>
      <c r="AE1685">
        <f>_xlfn.IFNA(VLOOKUP(D1685,states!A$2:D$10,4,FALSE),0)</f>
        <v>0</v>
      </c>
      <c r="AF1685">
        <v>0.5</v>
      </c>
      <c r="AG1685">
        <f>IF(AE1685=0,AF1685,IF(AE1685=1,IF(F1685=0.5,0.5,IF(H1685=1,0.5,1.5)),IF(F1685=0.5,0.5,IF(H1685=1,2.5,1.5))))</f>
        <v>0.5</v>
      </c>
      <c r="AH1685" s="7">
        <f>IF(AC1685="XX",0,1/C1685^(1/5)*IF(E1685=0,100,1)/(E1685+1)^(1/4))</f>
        <v>137.97296614612148</v>
      </c>
    </row>
    <row r="1686" spans="1:34">
      <c r="A1686">
        <v>4656</v>
      </c>
      <c r="B1686" s="1">
        <v>31802.799999999999</v>
      </c>
      <c r="C1686" s="6">
        <v>0.2</v>
      </c>
      <c r="D1686" t="s">
        <v>5</v>
      </c>
      <c r="E1686">
        <v>0</v>
      </c>
      <c r="F1686">
        <v>14.5</v>
      </c>
      <c r="G1686" t="s">
        <v>2</v>
      </c>
      <c r="H1686">
        <v>2</v>
      </c>
      <c r="I1686" t="s">
        <v>0</v>
      </c>
      <c r="J1686">
        <v>0</v>
      </c>
      <c r="K1686">
        <v>14.5</v>
      </c>
      <c r="L1686" t="s">
        <v>1</v>
      </c>
      <c r="M1686">
        <v>2</v>
      </c>
      <c r="N1686" t="s">
        <v>4712</v>
      </c>
      <c r="O1686">
        <v>1</v>
      </c>
      <c r="P1686" t="str">
        <f>D1686&amp;"-"&amp;F1686&amp;"-"&amp;G1686&amp;"-"&amp;E1686&amp;"-"&amp;H1686</f>
        <v>C2Sigma-14.5-f-0-2</v>
      </c>
      <c r="Q1686" t="str">
        <f>I1686&amp;"-"&amp;K1686&amp;"-"&amp;L1686&amp;"-"&amp;J1686&amp;"-"&amp;M1686</f>
        <v>X2Pi-14.5-e-0-2</v>
      </c>
      <c r="R1686">
        <f>B1686+S1686</f>
        <v>35107.469720656001</v>
      </c>
      <c r="S1686">
        <f>_xlfn.IFNA(VLOOKUP(Q1686,'MARVEL-X'!A$2:I$1400,7,FALSE),VLOOKUP(Q1686,MARVEL!A$2:J$1522,10,FALSE))</f>
        <v>3304.6697206560002</v>
      </c>
      <c r="T1686">
        <f>IF(P1686=P1685,R1686+T1685,R1686)</f>
        <v>140431.12681288601</v>
      </c>
      <c r="U1686">
        <f>IF(P1686=P1685,1+U1685,1)</f>
        <v>4</v>
      </c>
      <c r="V1686" t="str">
        <f t="shared" si="26"/>
        <v/>
      </c>
      <c r="W1686" t="str">
        <f>IF(V1686="","",IF(ABS(V1686-R1686)&gt;W$1,ABS(V1686-R1686),""))</f>
        <v/>
      </c>
      <c r="X1686" t="str">
        <f>Y1686&amp;"-"&amp;Z1686&amp;"-"&amp;AC1686&amp;"-"&amp;AD1686&amp;"-"&amp;AG1686</f>
        <v>14.5-f-C-0-0.5</v>
      </c>
      <c r="Y1686">
        <f>F1686</f>
        <v>14.5</v>
      </c>
      <c r="Z1686" s="2" t="str">
        <f>G1686</f>
        <v>f</v>
      </c>
      <c r="AA1686">
        <f>_xlfn.IFNA(VLOOKUP(X1686,'duo-out'!A$2:Q$5000,5,FALSE),E1686+10*(H1686-1)+1+_xlfn.IFNA(VLOOKUP(D1686,states!A$2:C$10,3,FALSE),1))</f>
        <v>111</v>
      </c>
      <c r="AB1686" t="str">
        <f>IF(V1686="","",V1686)</f>
        <v/>
      </c>
      <c r="AC1686" s="2" t="str">
        <f>_xlfn.IFNA(VLOOKUP(D1686,states!A$2:C$10,2,FALSE),"XX")</f>
        <v>C</v>
      </c>
      <c r="AD1686">
        <f>E1686</f>
        <v>0</v>
      </c>
      <c r="AE1686">
        <f>_xlfn.IFNA(VLOOKUP(D1686,states!A$2:D$10,4,FALSE),0)</f>
        <v>0</v>
      </c>
      <c r="AF1686">
        <v>0.5</v>
      </c>
      <c r="AG1686">
        <f>IF(AE1686=0,AF1686,IF(AE1686=1,IF(F1686=0.5,0.5,IF(H1686=1,0.5,1.5)),IF(F1686=0.5,0.5,IF(H1686=1,2.5,1.5))))</f>
        <v>0.5</v>
      </c>
      <c r="AH1686" s="7">
        <f>IF(AC1686="XX",0,1/C1686^(1/5)*IF(E1686=0,100,1)/(E1686+1)^(1/4))</f>
        <v>137.97296614612148</v>
      </c>
    </row>
    <row r="1687" spans="1:34">
      <c r="A1687">
        <v>92</v>
      </c>
      <c r="B1687" s="1">
        <v>31362.71</v>
      </c>
      <c r="C1687" s="6">
        <v>0.2</v>
      </c>
      <c r="D1687" t="s">
        <v>5</v>
      </c>
      <c r="E1687">
        <v>0</v>
      </c>
      <c r="F1687">
        <v>14.5</v>
      </c>
      <c r="G1687" t="s">
        <v>2</v>
      </c>
      <c r="H1687">
        <v>2</v>
      </c>
      <c r="I1687" t="s">
        <v>0</v>
      </c>
      <c r="J1687">
        <v>0</v>
      </c>
      <c r="K1687">
        <v>15.5</v>
      </c>
      <c r="L1687" t="s">
        <v>2</v>
      </c>
      <c r="M1687">
        <v>2</v>
      </c>
      <c r="N1687" t="s">
        <v>147</v>
      </c>
      <c r="O1687">
        <v>-1</v>
      </c>
      <c r="P1687" t="str">
        <f>D1687&amp;"-"&amp;F1687&amp;"-"&amp;G1687&amp;"-"&amp;E1687&amp;"-"&amp;H1687</f>
        <v>C2Sigma-14.5-f-0-2</v>
      </c>
      <c r="Q1687" t="str">
        <f>I1687&amp;"-"&amp;K1687&amp;"-"&amp;L1687&amp;"-"&amp;J1687&amp;"-"&amp;M1687</f>
        <v>X2Pi-15.5-f-0-2</v>
      </c>
      <c r="R1687">
        <f>B1687+S1687</f>
        <v>35107.502435786002</v>
      </c>
      <c r="S1687">
        <f>_xlfn.IFNA(VLOOKUP(Q1687,'MARVEL-X'!A$2:I$1400,7,FALSE),VLOOKUP(Q1687,MARVEL!A$2:J$1522,10,FALSE))</f>
        <v>3744.7924357860002</v>
      </c>
      <c r="T1687">
        <f>IF(P1687=P1686,R1687+T1686,R1687)</f>
        <v>175538.62924867202</v>
      </c>
      <c r="U1687">
        <f>IF(P1687=P1686,1+U1686,1)</f>
        <v>5</v>
      </c>
      <c r="V1687" t="str">
        <f t="shared" si="26"/>
        <v/>
      </c>
      <c r="W1687" t="str">
        <f>IF(V1687="","",IF(ABS(V1687-R1687)&gt;W$1,ABS(V1687-R1687),""))</f>
        <v/>
      </c>
      <c r="X1687" t="str">
        <f>Y1687&amp;"-"&amp;Z1687&amp;"-"&amp;AC1687&amp;"-"&amp;AD1687&amp;"-"&amp;AG1687</f>
        <v>14.5-f-C-0-0.5</v>
      </c>
      <c r="Y1687">
        <f>F1687</f>
        <v>14.5</v>
      </c>
      <c r="Z1687" s="2" t="str">
        <f>G1687</f>
        <v>f</v>
      </c>
      <c r="AA1687">
        <f>_xlfn.IFNA(VLOOKUP(X1687,'duo-out'!A$2:Q$5000,5,FALSE),E1687+10*(H1687-1)+1+_xlfn.IFNA(VLOOKUP(D1687,states!A$2:C$10,3,FALSE),1))</f>
        <v>111</v>
      </c>
      <c r="AB1687" t="str">
        <f>IF(V1687="","",V1687)</f>
        <v/>
      </c>
      <c r="AC1687" s="2" t="str">
        <f>_xlfn.IFNA(VLOOKUP(D1687,states!A$2:C$10,2,FALSE),"XX")</f>
        <v>C</v>
      </c>
      <c r="AD1687">
        <f>E1687</f>
        <v>0</v>
      </c>
      <c r="AE1687">
        <f>_xlfn.IFNA(VLOOKUP(D1687,states!A$2:D$10,4,FALSE),0)</f>
        <v>0</v>
      </c>
      <c r="AF1687">
        <v>0.5</v>
      </c>
      <c r="AG1687">
        <f>IF(AE1687=0,AF1687,IF(AE1687=1,IF(F1687=0.5,0.5,IF(H1687=1,0.5,1.5)),IF(F1687=0.5,0.5,IF(H1687=1,2.5,1.5))))</f>
        <v>0.5</v>
      </c>
      <c r="AH1687" s="7">
        <f>IF(AC1687="XX",0,1/C1687^(1/5)*IF(E1687=0,100,1)/(E1687+1)^(1/4))</f>
        <v>137.97296614612148</v>
      </c>
    </row>
    <row r="1688" spans="1:34">
      <c r="A1688">
        <v>4828</v>
      </c>
      <c r="B1688" s="1">
        <v>31362.788</v>
      </c>
      <c r="C1688" s="6">
        <v>0.05</v>
      </c>
      <c r="D1688" t="s">
        <v>5</v>
      </c>
      <c r="E1688">
        <v>0</v>
      </c>
      <c r="F1688">
        <v>14.5</v>
      </c>
      <c r="G1688" t="s">
        <v>2</v>
      </c>
      <c r="H1688">
        <v>2</v>
      </c>
      <c r="I1688" t="s">
        <v>0</v>
      </c>
      <c r="J1688">
        <v>0</v>
      </c>
      <c r="K1688">
        <v>15.5</v>
      </c>
      <c r="L1688" t="s">
        <v>2</v>
      </c>
      <c r="M1688">
        <v>2</v>
      </c>
      <c r="N1688" t="s">
        <v>4884</v>
      </c>
      <c r="O1688">
        <v>1</v>
      </c>
      <c r="P1688" t="str">
        <f>D1688&amp;"-"&amp;F1688&amp;"-"&amp;G1688&amp;"-"&amp;E1688&amp;"-"&amp;H1688</f>
        <v>C2Sigma-14.5-f-0-2</v>
      </c>
      <c r="Q1688" t="str">
        <f>I1688&amp;"-"&amp;K1688&amp;"-"&amp;L1688&amp;"-"&amp;J1688&amp;"-"&amp;M1688</f>
        <v>X2Pi-15.5-f-0-2</v>
      </c>
      <c r="R1688">
        <f>B1688+S1688</f>
        <v>35107.580435786003</v>
      </c>
      <c r="S1688">
        <f>_xlfn.IFNA(VLOOKUP(Q1688,'MARVEL-X'!A$2:I$1400,7,FALSE),VLOOKUP(Q1688,MARVEL!A$2:J$1522,10,FALSE))</f>
        <v>3744.7924357860002</v>
      </c>
      <c r="T1688">
        <f>IF(P1688=P1687,R1688+T1687,R1688)</f>
        <v>210646.20968445804</v>
      </c>
      <c r="U1688">
        <f>IF(P1688=P1687,1+U1687,1)</f>
        <v>6</v>
      </c>
      <c r="V1688">
        <f t="shared" si="26"/>
        <v>35107.701614076337</v>
      </c>
      <c r="W1688">
        <f>IF(V1688="","",IF(ABS(V1688-R1688)&gt;W$1,ABS(V1688-R1688),""))</f>
        <v>0.12117829033377348</v>
      </c>
      <c r="X1688" t="str">
        <f>Y1688&amp;"-"&amp;Z1688&amp;"-"&amp;AC1688&amp;"-"&amp;AD1688&amp;"-"&amp;AG1688</f>
        <v>14.5-f-C-0-0.5</v>
      </c>
      <c r="Y1688">
        <f>F1688</f>
        <v>14.5</v>
      </c>
      <c r="Z1688" s="2" t="str">
        <f>G1688</f>
        <v>f</v>
      </c>
      <c r="AA1688">
        <f>_xlfn.IFNA(VLOOKUP(X1688,'duo-out'!A$2:Q$5000,5,FALSE),E1688+10*(H1688-1)+1+_xlfn.IFNA(VLOOKUP(D1688,states!A$2:C$10,3,FALSE),1))</f>
        <v>111</v>
      </c>
      <c r="AB1688">
        <f>IF(V1688="","",V1688)</f>
        <v>35107.701614076337</v>
      </c>
      <c r="AC1688" s="2" t="str">
        <f>_xlfn.IFNA(VLOOKUP(D1688,states!A$2:C$10,2,FALSE),"XX")</f>
        <v>C</v>
      </c>
      <c r="AD1688">
        <f>E1688</f>
        <v>0</v>
      </c>
      <c r="AE1688">
        <f>_xlfn.IFNA(VLOOKUP(D1688,states!A$2:D$10,4,FALSE),0)</f>
        <v>0</v>
      </c>
      <c r="AF1688">
        <v>0.5</v>
      </c>
      <c r="AG1688">
        <f>IF(AE1688=0,AF1688,IF(AE1688=1,IF(F1688=0.5,0.5,IF(H1688=1,0.5,1.5)),IF(F1688=0.5,0.5,IF(H1688=1,2.5,1.5))))</f>
        <v>0.5</v>
      </c>
      <c r="AH1688" s="7">
        <f>IF(AC1688="XX",0,1/C1688^(1/5)*IF(E1688=0,100,1)/(E1688+1)^(1/4))</f>
        <v>182.05642030260799</v>
      </c>
    </row>
    <row r="1689" spans="1:34">
      <c r="A1689">
        <v>4576</v>
      </c>
      <c r="B1689" s="1">
        <v>31622.2</v>
      </c>
      <c r="C1689" s="6">
        <v>0.2</v>
      </c>
      <c r="D1689" t="s">
        <v>5</v>
      </c>
      <c r="E1689">
        <v>1</v>
      </c>
      <c r="F1689">
        <v>14.5</v>
      </c>
      <c r="G1689" t="s">
        <v>2</v>
      </c>
      <c r="H1689">
        <v>2</v>
      </c>
      <c r="I1689" t="s">
        <v>0</v>
      </c>
      <c r="J1689">
        <v>1</v>
      </c>
      <c r="K1689">
        <v>14.5</v>
      </c>
      <c r="L1689" t="s">
        <v>1</v>
      </c>
      <c r="M1689">
        <v>2</v>
      </c>
      <c r="N1689" t="s">
        <v>4632</v>
      </c>
      <c r="O1689">
        <v>1</v>
      </c>
      <c r="P1689" t="str">
        <f>D1689&amp;"-"&amp;F1689&amp;"-"&amp;G1689&amp;"-"&amp;E1689&amp;"-"&amp;H1689</f>
        <v>C2Sigma-14.5-f-1-2</v>
      </c>
      <c r="Q1689" t="str">
        <f>I1689&amp;"-"&amp;K1689&amp;"-"&amp;L1689&amp;"-"&amp;J1689&amp;"-"&amp;M1689</f>
        <v>X2Pi-14.5-e-1-2</v>
      </c>
      <c r="R1689">
        <f>B1689+S1689</f>
        <v>37534.002629461</v>
      </c>
      <c r="S1689">
        <f>_xlfn.IFNA(VLOOKUP(Q1689,'MARVEL-X'!A$2:I$1400,7,FALSE),VLOOKUP(Q1689,MARVEL!A$2:J$1522,10,FALSE))</f>
        <v>5911.8026294609999</v>
      </c>
      <c r="T1689">
        <f>IF(P1689=P1688,R1689+T1688,R1689)</f>
        <v>37534.002629461</v>
      </c>
      <c r="U1689">
        <f>IF(P1689=P1688,1+U1688,1)</f>
        <v>1</v>
      </c>
      <c r="V1689" t="str">
        <f t="shared" si="26"/>
        <v/>
      </c>
      <c r="W1689" t="str">
        <f>IF(V1689="","",IF(ABS(V1689-R1689)&gt;W$1,ABS(V1689-R1689),""))</f>
        <v/>
      </c>
      <c r="X1689" t="str">
        <f>Y1689&amp;"-"&amp;Z1689&amp;"-"&amp;AC1689&amp;"-"&amp;AD1689&amp;"-"&amp;AG1689</f>
        <v>14.5-f-C-1-0.5</v>
      </c>
      <c r="Y1689">
        <f>F1689</f>
        <v>14.5</v>
      </c>
      <c r="Z1689" s="2" t="str">
        <f>G1689</f>
        <v>f</v>
      </c>
      <c r="AA1689">
        <f>_xlfn.IFNA(VLOOKUP(X1689,'duo-out'!A$2:Q$5000,5,FALSE),E1689+10*(H1689-1)+1+_xlfn.IFNA(VLOOKUP(D1689,states!A$2:C$10,3,FALSE),1))</f>
        <v>112</v>
      </c>
      <c r="AB1689" t="str">
        <f>IF(V1689="","",V1689)</f>
        <v/>
      </c>
      <c r="AC1689" s="2" t="str">
        <f>_xlfn.IFNA(VLOOKUP(D1689,states!A$2:C$10,2,FALSE),"XX")</f>
        <v>C</v>
      </c>
      <c r="AD1689">
        <f>E1689</f>
        <v>1</v>
      </c>
      <c r="AE1689">
        <f>_xlfn.IFNA(VLOOKUP(D1689,states!A$2:D$10,4,FALSE),0)</f>
        <v>0</v>
      </c>
      <c r="AF1689">
        <v>0.5</v>
      </c>
      <c r="AG1689">
        <f>IF(AE1689=0,AF1689,IF(AE1689=1,IF(F1689=0.5,0.5,IF(H1689=1,0.5,1.5)),IF(F1689=0.5,0.5,IF(H1689=1,2.5,1.5))))</f>
        <v>0.5</v>
      </c>
      <c r="AH1689" s="7">
        <f>IF(AC1689="XX",0,1/C1689^(1/5)*IF(E1689=0,100,1)/(E1689+1)^(1/4))</f>
        <v>1.1602097263419568</v>
      </c>
    </row>
    <row r="1690" spans="1:34">
      <c r="A1690">
        <v>4539</v>
      </c>
      <c r="B1690" s="1">
        <v>31198.97</v>
      </c>
      <c r="C1690" s="6">
        <v>0.2</v>
      </c>
      <c r="D1690" t="s">
        <v>5</v>
      </c>
      <c r="E1690">
        <v>1</v>
      </c>
      <c r="F1690">
        <v>14.5</v>
      </c>
      <c r="G1690" t="s">
        <v>2</v>
      </c>
      <c r="H1690">
        <v>2</v>
      </c>
      <c r="I1690" t="s">
        <v>0</v>
      </c>
      <c r="J1690">
        <v>1</v>
      </c>
      <c r="K1690">
        <v>15.5</v>
      </c>
      <c r="L1690" t="s">
        <v>2</v>
      </c>
      <c r="M1690">
        <v>2</v>
      </c>
      <c r="N1690" t="s">
        <v>4595</v>
      </c>
      <c r="O1690">
        <v>1</v>
      </c>
      <c r="P1690" t="str">
        <f>D1690&amp;"-"&amp;F1690&amp;"-"&amp;G1690&amp;"-"&amp;E1690&amp;"-"&amp;H1690</f>
        <v>C2Sigma-14.5-f-1-2</v>
      </c>
      <c r="Q1690" t="str">
        <f>I1690&amp;"-"&amp;K1690&amp;"-"&amp;L1690&amp;"-"&amp;J1690&amp;"-"&amp;M1690</f>
        <v>X2Pi-15.5-f-1-2</v>
      </c>
      <c r="R1690">
        <f>B1690+S1690</f>
        <v>37533.868611406004</v>
      </c>
      <c r="S1690">
        <f>_xlfn.IFNA(VLOOKUP(Q1690,'MARVEL-X'!A$2:I$1400,7,FALSE),VLOOKUP(Q1690,MARVEL!A$2:J$1522,10,FALSE))</f>
        <v>6334.8986114059999</v>
      </c>
      <c r="T1690">
        <f>IF(P1690=P1689,R1690+T1689,R1690)</f>
        <v>75067.871240867011</v>
      </c>
      <c r="U1690">
        <f>IF(P1690=P1689,1+U1689,1)</f>
        <v>2</v>
      </c>
      <c r="V1690" t="str">
        <f t="shared" si="26"/>
        <v/>
      </c>
      <c r="W1690" t="str">
        <f>IF(V1690="","",IF(ABS(V1690-R1690)&gt;W$1,ABS(V1690-R1690),""))</f>
        <v/>
      </c>
      <c r="X1690" t="str">
        <f>Y1690&amp;"-"&amp;Z1690&amp;"-"&amp;AC1690&amp;"-"&amp;AD1690&amp;"-"&amp;AG1690</f>
        <v>14.5-f-C-1-0.5</v>
      </c>
      <c r="Y1690">
        <f>F1690</f>
        <v>14.5</v>
      </c>
      <c r="Z1690" s="2" t="str">
        <f>G1690</f>
        <v>f</v>
      </c>
      <c r="AA1690">
        <f>_xlfn.IFNA(VLOOKUP(X1690,'duo-out'!A$2:Q$5000,5,FALSE),E1690+10*(H1690-1)+1+_xlfn.IFNA(VLOOKUP(D1690,states!A$2:C$10,3,FALSE),1))</f>
        <v>112</v>
      </c>
      <c r="AB1690" t="str">
        <f>IF(V1690="","",V1690)</f>
        <v/>
      </c>
      <c r="AC1690" s="2" t="str">
        <f>_xlfn.IFNA(VLOOKUP(D1690,states!A$2:C$10,2,FALSE),"XX")</f>
        <v>C</v>
      </c>
      <c r="AD1690">
        <f>E1690</f>
        <v>1</v>
      </c>
      <c r="AE1690">
        <f>_xlfn.IFNA(VLOOKUP(D1690,states!A$2:D$10,4,FALSE),0)</f>
        <v>0</v>
      </c>
      <c r="AF1690">
        <v>0.5</v>
      </c>
      <c r="AG1690">
        <f>IF(AE1690=0,AF1690,IF(AE1690=1,IF(F1690=0.5,0.5,IF(H1690=1,0.5,1.5)),IF(F1690=0.5,0.5,IF(H1690=1,2.5,1.5))))</f>
        <v>0.5</v>
      </c>
      <c r="AH1690" s="7">
        <f>IF(AC1690="XX",0,1/C1690^(1/5)*IF(E1690=0,100,1)/(E1690+1)^(1/4))</f>
        <v>1.1602097263419568</v>
      </c>
    </row>
    <row r="1691" spans="1:34">
      <c r="A1691">
        <v>4615</v>
      </c>
      <c r="B1691" s="1">
        <v>32005.27</v>
      </c>
      <c r="C1691" s="6">
        <v>0.2</v>
      </c>
      <c r="D1691" t="s">
        <v>5</v>
      </c>
      <c r="E1691">
        <v>1</v>
      </c>
      <c r="F1691">
        <v>14.5</v>
      </c>
      <c r="G1691" t="s">
        <v>2</v>
      </c>
      <c r="H1691">
        <v>2</v>
      </c>
      <c r="I1691" t="s">
        <v>0</v>
      </c>
      <c r="J1691">
        <v>1</v>
      </c>
      <c r="K1691">
        <v>13.5</v>
      </c>
      <c r="L1691" t="s">
        <v>2</v>
      </c>
      <c r="M1691">
        <v>2</v>
      </c>
      <c r="N1691" t="s">
        <v>4671</v>
      </c>
      <c r="O1691">
        <v>1</v>
      </c>
      <c r="P1691" t="str">
        <f>D1691&amp;"-"&amp;F1691&amp;"-"&amp;G1691&amp;"-"&amp;E1691&amp;"-"&amp;H1691</f>
        <v>C2Sigma-14.5-f-1-2</v>
      </c>
      <c r="Q1691" t="str">
        <f>I1691&amp;"-"&amp;K1691&amp;"-"&amp;L1691&amp;"-"&amp;J1691&amp;"-"&amp;M1691</f>
        <v>X2Pi-13.5-f-1-2</v>
      </c>
      <c r="R1691">
        <f>B1691+S1691</f>
        <v>37533.923611406004</v>
      </c>
      <c r="S1691">
        <f>_xlfn.IFNA(VLOOKUP(Q1691,'MARVEL-X'!A$2:I$1400,7,FALSE),VLOOKUP(Q1691,MARVEL!A$2:J$1522,10,FALSE))</f>
        <v>5528.653611406</v>
      </c>
      <c r="T1691">
        <f>IF(P1691=P1690,R1691+T1690,R1691)</f>
        <v>112601.79485227301</v>
      </c>
      <c r="U1691">
        <f>IF(P1691=P1690,1+U1690,1)</f>
        <v>3</v>
      </c>
      <c r="V1691" t="str">
        <f t="shared" si="26"/>
        <v/>
      </c>
      <c r="W1691" t="str">
        <f>IF(V1691="","",IF(ABS(V1691-R1691)&gt;W$1,ABS(V1691-R1691),""))</f>
        <v/>
      </c>
      <c r="X1691" t="str">
        <f>Y1691&amp;"-"&amp;Z1691&amp;"-"&amp;AC1691&amp;"-"&amp;AD1691&amp;"-"&amp;AG1691</f>
        <v>14.5-f-C-1-0.5</v>
      </c>
      <c r="Y1691">
        <f>F1691</f>
        <v>14.5</v>
      </c>
      <c r="Z1691" s="2" t="str">
        <f>G1691</f>
        <v>f</v>
      </c>
      <c r="AA1691">
        <f>_xlfn.IFNA(VLOOKUP(X1691,'duo-out'!A$2:Q$5000,5,FALSE),E1691+10*(H1691-1)+1+_xlfn.IFNA(VLOOKUP(D1691,states!A$2:C$10,3,FALSE),1))</f>
        <v>112</v>
      </c>
      <c r="AB1691" t="str">
        <f>IF(V1691="","",V1691)</f>
        <v/>
      </c>
      <c r="AC1691" s="2" t="str">
        <f>_xlfn.IFNA(VLOOKUP(D1691,states!A$2:C$10,2,FALSE),"XX")</f>
        <v>C</v>
      </c>
      <c r="AD1691">
        <f>E1691</f>
        <v>1</v>
      </c>
      <c r="AE1691">
        <f>_xlfn.IFNA(VLOOKUP(D1691,states!A$2:D$10,4,FALSE),0)</f>
        <v>0</v>
      </c>
      <c r="AF1691">
        <v>0.5</v>
      </c>
      <c r="AG1691">
        <f>IF(AE1691=0,AF1691,IF(AE1691=1,IF(F1691=0.5,0.5,IF(H1691=1,0.5,1.5)),IF(F1691=0.5,0.5,IF(H1691=1,2.5,1.5))))</f>
        <v>0.5</v>
      </c>
      <c r="AH1691" s="7">
        <f>IF(AC1691="XX",0,1/C1691^(1/5)*IF(E1691=0,100,1)/(E1691+1)^(1/4))</f>
        <v>1.1602097263419568</v>
      </c>
    </row>
    <row r="1692" spans="1:34">
      <c r="A1692">
        <v>4958</v>
      </c>
      <c r="B1692" s="1">
        <v>32005.370999999999</v>
      </c>
      <c r="C1692" s="6">
        <v>0.05</v>
      </c>
      <c r="D1692" t="s">
        <v>5</v>
      </c>
      <c r="E1692">
        <v>1</v>
      </c>
      <c r="F1692">
        <v>14.5</v>
      </c>
      <c r="G1692" t="s">
        <v>2</v>
      </c>
      <c r="H1692">
        <v>2</v>
      </c>
      <c r="I1692" t="s">
        <v>0</v>
      </c>
      <c r="J1692">
        <v>1</v>
      </c>
      <c r="K1692">
        <v>13.5</v>
      </c>
      <c r="L1692" t="s">
        <v>2</v>
      </c>
      <c r="M1692">
        <v>2</v>
      </c>
      <c r="N1692" t="s">
        <v>5014</v>
      </c>
      <c r="O1692">
        <v>1</v>
      </c>
      <c r="P1692" t="str">
        <f>D1692&amp;"-"&amp;F1692&amp;"-"&amp;G1692&amp;"-"&amp;E1692&amp;"-"&amp;H1692</f>
        <v>C2Sigma-14.5-f-1-2</v>
      </c>
      <c r="Q1692" t="str">
        <f>I1692&amp;"-"&amp;K1692&amp;"-"&amp;L1692&amp;"-"&amp;J1692&amp;"-"&amp;M1692</f>
        <v>X2Pi-13.5-f-1-2</v>
      </c>
      <c r="R1692">
        <f>B1692+S1692</f>
        <v>37534.024611405999</v>
      </c>
      <c r="S1692">
        <f>_xlfn.IFNA(VLOOKUP(Q1692,'MARVEL-X'!A$2:I$1400,7,FALSE),VLOOKUP(Q1692,MARVEL!A$2:J$1522,10,FALSE))</f>
        <v>5528.653611406</v>
      </c>
      <c r="T1692">
        <f>IF(P1692=P1691,R1692+T1691,R1692)</f>
        <v>150135.81946367901</v>
      </c>
      <c r="U1692">
        <f>IF(P1692=P1691,1+U1691,1)</f>
        <v>4</v>
      </c>
      <c r="V1692" t="str">
        <f t="shared" si="26"/>
        <v/>
      </c>
      <c r="W1692" t="str">
        <f>IF(V1692="","",IF(ABS(V1692-R1692)&gt;W$1,ABS(V1692-R1692),""))</f>
        <v/>
      </c>
      <c r="X1692" t="str">
        <f>Y1692&amp;"-"&amp;Z1692&amp;"-"&amp;AC1692&amp;"-"&amp;AD1692&amp;"-"&amp;AG1692</f>
        <v>14.5-f-C-1-0.5</v>
      </c>
      <c r="Y1692">
        <f>F1692</f>
        <v>14.5</v>
      </c>
      <c r="Z1692" s="2" t="str">
        <f>G1692</f>
        <v>f</v>
      </c>
      <c r="AA1692">
        <f>_xlfn.IFNA(VLOOKUP(X1692,'duo-out'!A$2:Q$5000,5,FALSE),E1692+10*(H1692-1)+1+_xlfn.IFNA(VLOOKUP(D1692,states!A$2:C$10,3,FALSE),1))</f>
        <v>112</v>
      </c>
      <c r="AB1692" t="str">
        <f>IF(V1692="","",V1692)</f>
        <v/>
      </c>
      <c r="AC1692" s="2" t="str">
        <f>_xlfn.IFNA(VLOOKUP(D1692,states!A$2:C$10,2,FALSE),"XX")</f>
        <v>C</v>
      </c>
      <c r="AD1692">
        <f>E1692</f>
        <v>1</v>
      </c>
      <c r="AE1692">
        <f>_xlfn.IFNA(VLOOKUP(D1692,states!A$2:D$10,4,FALSE),0)</f>
        <v>0</v>
      </c>
      <c r="AF1692">
        <v>0.5</v>
      </c>
      <c r="AG1692">
        <f>IF(AE1692=0,AF1692,IF(AE1692=1,IF(F1692=0.5,0.5,IF(H1692=1,0.5,1.5)),IF(F1692=0.5,0.5,IF(H1692=1,2.5,1.5))))</f>
        <v>0.5</v>
      </c>
      <c r="AH1692" s="7">
        <f>IF(AC1692="XX",0,1/C1692^(1/5)*IF(E1692=0,100,1)/(E1692+1)^(1/4))</f>
        <v>1.5309059120638666</v>
      </c>
    </row>
    <row r="1693" spans="1:34">
      <c r="A1693">
        <v>4905</v>
      </c>
      <c r="B1693" s="1">
        <v>31199.1</v>
      </c>
      <c r="C1693" s="6">
        <v>0.5</v>
      </c>
      <c r="D1693" t="s">
        <v>5</v>
      </c>
      <c r="E1693">
        <v>1</v>
      </c>
      <c r="F1693">
        <v>14.5</v>
      </c>
      <c r="G1693" t="s">
        <v>2</v>
      </c>
      <c r="H1693">
        <v>2</v>
      </c>
      <c r="I1693" t="s">
        <v>0</v>
      </c>
      <c r="J1693">
        <v>1</v>
      </c>
      <c r="K1693">
        <v>15.5</v>
      </c>
      <c r="L1693" t="s">
        <v>2</v>
      </c>
      <c r="M1693">
        <v>2</v>
      </c>
      <c r="N1693" t="s">
        <v>4961</v>
      </c>
      <c r="O1693">
        <v>1</v>
      </c>
      <c r="P1693" t="str">
        <f>D1693&amp;"-"&amp;F1693&amp;"-"&amp;G1693&amp;"-"&amp;E1693&amp;"-"&amp;H1693</f>
        <v>C2Sigma-14.5-f-1-2</v>
      </c>
      <c r="Q1693" t="str">
        <f>I1693&amp;"-"&amp;K1693&amp;"-"&amp;L1693&amp;"-"&amp;J1693&amp;"-"&amp;M1693</f>
        <v>X2Pi-15.5-f-1-2</v>
      </c>
      <c r="R1693">
        <f>B1693+S1693</f>
        <v>37533.998611406001</v>
      </c>
      <c r="S1693">
        <f>_xlfn.IFNA(VLOOKUP(Q1693,'MARVEL-X'!A$2:I$1400,7,FALSE),VLOOKUP(Q1693,MARVEL!A$2:J$1522,10,FALSE))</f>
        <v>6334.8986114059999</v>
      </c>
      <c r="T1693">
        <f>IF(P1693=P1692,R1693+T1692,R1693)</f>
        <v>187669.818075085</v>
      </c>
      <c r="U1693">
        <f>IF(P1693=P1692,1+U1692,1)</f>
        <v>5</v>
      </c>
      <c r="V1693">
        <f t="shared" si="26"/>
        <v>37533.963615016997</v>
      </c>
      <c r="W1693" t="str">
        <f>IF(V1693="","",IF(ABS(V1693-R1693)&gt;W$1,ABS(V1693-R1693),""))</f>
        <v/>
      </c>
      <c r="X1693" t="str">
        <f>Y1693&amp;"-"&amp;Z1693&amp;"-"&amp;AC1693&amp;"-"&amp;AD1693&amp;"-"&amp;AG1693</f>
        <v>14.5-f-C-1-0.5</v>
      </c>
      <c r="Y1693">
        <f>F1693</f>
        <v>14.5</v>
      </c>
      <c r="Z1693" s="2" t="str">
        <f>G1693</f>
        <v>f</v>
      </c>
      <c r="AA1693">
        <f>_xlfn.IFNA(VLOOKUP(X1693,'duo-out'!A$2:Q$5000,5,FALSE),E1693+10*(H1693-1)+1+_xlfn.IFNA(VLOOKUP(D1693,states!A$2:C$10,3,FALSE),1))</f>
        <v>112</v>
      </c>
      <c r="AB1693">
        <f>IF(V1693="","",V1693)</f>
        <v>37533.963615016997</v>
      </c>
      <c r="AC1693" s="2" t="str">
        <f>_xlfn.IFNA(VLOOKUP(D1693,states!A$2:C$10,2,FALSE),"XX")</f>
        <v>C</v>
      </c>
      <c r="AD1693">
        <f>E1693</f>
        <v>1</v>
      </c>
      <c r="AE1693">
        <f>_xlfn.IFNA(VLOOKUP(D1693,states!A$2:D$10,4,FALSE),0)</f>
        <v>0</v>
      </c>
      <c r="AF1693">
        <v>0.5</v>
      </c>
      <c r="AG1693">
        <f>IF(AE1693=0,AF1693,IF(AE1693=1,IF(F1693=0.5,0.5,IF(H1693=1,0.5,1.5)),IF(F1693=0.5,0.5,IF(H1693=1,2.5,1.5))))</f>
        <v>0.5</v>
      </c>
      <c r="AH1693" s="7">
        <f>IF(AC1693="XX",0,1/C1693^(1/5)*IF(E1693=0,100,1)/(E1693+1)^(1/4))</f>
        <v>0.96593632892484571</v>
      </c>
    </row>
    <row r="1694" spans="1:34">
      <c r="A1694">
        <v>4790</v>
      </c>
      <c r="B1694" s="1">
        <v>32201.666000000001</v>
      </c>
      <c r="C1694" s="6">
        <v>0.04</v>
      </c>
      <c r="D1694" t="s">
        <v>5</v>
      </c>
      <c r="E1694">
        <v>0</v>
      </c>
      <c r="F1694">
        <v>15.5</v>
      </c>
      <c r="G1694" t="s">
        <v>1</v>
      </c>
      <c r="H1694">
        <v>1</v>
      </c>
      <c r="I1694" t="s">
        <v>0</v>
      </c>
      <c r="J1694">
        <v>0</v>
      </c>
      <c r="K1694">
        <v>14.5</v>
      </c>
      <c r="L1694" t="s">
        <v>1</v>
      </c>
      <c r="M1694">
        <v>1</v>
      </c>
      <c r="N1694" t="s">
        <v>4846</v>
      </c>
      <c r="O1694">
        <v>1</v>
      </c>
      <c r="P1694" t="str">
        <f>D1694&amp;"-"&amp;F1694&amp;"-"&amp;G1694&amp;"-"&amp;E1694&amp;"-"&amp;H1694</f>
        <v>C2Sigma-15.5-e-0-1</v>
      </c>
      <c r="Q1694" t="str">
        <f>I1694&amp;"-"&amp;K1694&amp;"-"&amp;L1694&amp;"-"&amp;J1694&amp;"-"&amp;M1694</f>
        <v>X2Pi-14.5-e-0-1</v>
      </c>
      <c r="R1694">
        <f>B1694+S1694</f>
        <v>35108.276760218003</v>
      </c>
      <c r="S1694">
        <f>_xlfn.IFNA(VLOOKUP(Q1694,'MARVEL-X'!A$2:I$1400,7,FALSE),VLOOKUP(Q1694,MARVEL!A$2:J$1522,10,FALSE))</f>
        <v>2906.610760218</v>
      </c>
      <c r="T1694">
        <f>IF(P1694=P1693,R1694+T1693,R1694)</f>
        <v>35108.276760218003</v>
      </c>
      <c r="U1694">
        <f>IF(P1694=P1693,1+U1693,1)</f>
        <v>1</v>
      </c>
      <c r="V1694" t="str">
        <f t="shared" si="26"/>
        <v/>
      </c>
      <c r="W1694" t="str">
        <f>IF(V1694="","",IF(ABS(V1694-R1694)&gt;W$1,ABS(V1694-R1694),""))</f>
        <v/>
      </c>
      <c r="X1694" t="str">
        <f>Y1694&amp;"-"&amp;Z1694&amp;"-"&amp;AC1694&amp;"-"&amp;AD1694&amp;"-"&amp;AG1694</f>
        <v>15.5-e-C-0-0.5</v>
      </c>
      <c r="Y1694">
        <f>F1694</f>
        <v>15.5</v>
      </c>
      <c r="Z1694" s="2" t="str">
        <f>G1694</f>
        <v>e</v>
      </c>
      <c r="AA1694">
        <f>_xlfn.IFNA(VLOOKUP(X1694,'duo-out'!A$2:Q$5000,5,FALSE),E1694+10*(H1694-1)+1+_xlfn.IFNA(VLOOKUP(D1694,states!A$2:C$10,3,FALSE),1))</f>
        <v>101</v>
      </c>
      <c r="AB1694" t="str">
        <f>IF(V1694="","",V1694)</f>
        <v/>
      </c>
      <c r="AC1694" s="2" t="str">
        <f>_xlfn.IFNA(VLOOKUP(D1694,states!A$2:C$10,2,FALSE),"XX")</f>
        <v>C</v>
      </c>
      <c r="AD1694">
        <f>E1694</f>
        <v>0</v>
      </c>
      <c r="AE1694">
        <f>_xlfn.IFNA(VLOOKUP(D1694,states!A$2:D$10,4,FALSE),0)</f>
        <v>0</v>
      </c>
      <c r="AF1694">
        <v>0.5</v>
      </c>
      <c r="AG1694">
        <f>IF(AE1694=0,AF1694,IF(AE1694=1,IF(F1694=0.5,0.5,IF(H1694=1,0.5,1.5)),IF(F1694=0.5,0.5,IF(H1694=1,2.5,1.5))))</f>
        <v>0.5</v>
      </c>
      <c r="AH1694" s="7">
        <f>IF(AC1694="XX",0,1/C1694^(1/5)*IF(E1694=0,100,1)/(E1694+1)^(1/4))</f>
        <v>190.36539387158786</v>
      </c>
    </row>
    <row r="1695" spans="1:34">
      <c r="A1695">
        <v>81</v>
      </c>
      <c r="B1695" s="1">
        <v>32201.35</v>
      </c>
      <c r="C1695" s="6">
        <v>0.2</v>
      </c>
      <c r="D1695" t="s">
        <v>5</v>
      </c>
      <c r="E1695">
        <v>0</v>
      </c>
      <c r="F1695">
        <v>15.5</v>
      </c>
      <c r="G1695" t="s">
        <v>1</v>
      </c>
      <c r="H1695">
        <v>1</v>
      </c>
      <c r="I1695" t="s">
        <v>0</v>
      </c>
      <c r="J1695">
        <v>0</v>
      </c>
      <c r="K1695">
        <v>14.5</v>
      </c>
      <c r="L1695" t="s">
        <v>1</v>
      </c>
      <c r="M1695">
        <v>1</v>
      </c>
      <c r="N1695" t="s">
        <v>136</v>
      </c>
      <c r="O1695">
        <v>-1</v>
      </c>
      <c r="P1695" t="str">
        <f>D1695&amp;"-"&amp;F1695&amp;"-"&amp;G1695&amp;"-"&amp;E1695&amp;"-"&amp;H1695</f>
        <v>C2Sigma-15.5-e-0-1</v>
      </c>
      <c r="Q1695" t="str">
        <f>I1695&amp;"-"&amp;K1695&amp;"-"&amp;L1695&amp;"-"&amp;J1695&amp;"-"&amp;M1695</f>
        <v>X2Pi-14.5-e-0-1</v>
      </c>
      <c r="R1695">
        <f>B1695+S1695</f>
        <v>35107.960760217997</v>
      </c>
      <c r="S1695">
        <f>_xlfn.IFNA(VLOOKUP(Q1695,'MARVEL-X'!A$2:I$1400,7,FALSE),VLOOKUP(Q1695,MARVEL!A$2:J$1522,10,FALSE))</f>
        <v>2906.610760218</v>
      </c>
      <c r="T1695">
        <f>IF(P1695=P1694,R1695+T1694,R1695)</f>
        <v>70216.237520436</v>
      </c>
      <c r="U1695">
        <f>IF(P1695=P1694,1+U1694,1)</f>
        <v>2</v>
      </c>
      <c r="V1695" t="str">
        <f t="shared" si="26"/>
        <v/>
      </c>
      <c r="W1695" t="str">
        <f>IF(V1695="","",IF(ABS(V1695-R1695)&gt;W$1,ABS(V1695-R1695),""))</f>
        <v/>
      </c>
      <c r="X1695" t="str">
        <f>Y1695&amp;"-"&amp;Z1695&amp;"-"&amp;AC1695&amp;"-"&amp;AD1695&amp;"-"&amp;AG1695</f>
        <v>15.5-e-C-0-0.5</v>
      </c>
      <c r="Y1695">
        <f>F1695</f>
        <v>15.5</v>
      </c>
      <c r="Z1695" s="2" t="str">
        <f>G1695</f>
        <v>e</v>
      </c>
      <c r="AA1695">
        <f>_xlfn.IFNA(VLOOKUP(X1695,'duo-out'!A$2:Q$5000,5,FALSE),E1695+10*(H1695-1)+1+_xlfn.IFNA(VLOOKUP(D1695,states!A$2:C$10,3,FALSE),1))</f>
        <v>101</v>
      </c>
      <c r="AB1695" t="str">
        <f>IF(V1695="","",V1695)</f>
        <v/>
      </c>
      <c r="AC1695" s="2" t="str">
        <f>_xlfn.IFNA(VLOOKUP(D1695,states!A$2:C$10,2,FALSE),"XX")</f>
        <v>C</v>
      </c>
      <c r="AD1695">
        <f>E1695</f>
        <v>0</v>
      </c>
      <c r="AE1695">
        <f>_xlfn.IFNA(VLOOKUP(D1695,states!A$2:D$10,4,FALSE),0)</f>
        <v>0</v>
      </c>
      <c r="AF1695">
        <v>0.5</v>
      </c>
      <c r="AG1695">
        <f>IF(AE1695=0,AF1695,IF(AE1695=1,IF(F1695=0.5,0.5,IF(H1695=1,0.5,1.5)),IF(F1695=0.5,0.5,IF(H1695=1,2.5,1.5))))</f>
        <v>0.5</v>
      </c>
      <c r="AH1695" s="7">
        <f>IF(AC1695="XX",0,1/C1695^(1/5)*IF(E1695=0,100,1)/(E1695+1)^(1/4))</f>
        <v>137.97296614612148</v>
      </c>
    </row>
    <row r="1696" spans="1:34">
      <c r="A1696">
        <v>4636</v>
      </c>
      <c r="B1696" s="1">
        <v>31802.75</v>
      </c>
      <c r="C1696" s="6">
        <v>0.2</v>
      </c>
      <c r="D1696" t="s">
        <v>5</v>
      </c>
      <c r="E1696">
        <v>0</v>
      </c>
      <c r="F1696">
        <v>15.5</v>
      </c>
      <c r="G1696" t="s">
        <v>1</v>
      </c>
      <c r="H1696">
        <v>1</v>
      </c>
      <c r="I1696" t="s">
        <v>0</v>
      </c>
      <c r="J1696">
        <v>0</v>
      </c>
      <c r="K1696">
        <v>15.5</v>
      </c>
      <c r="L1696" t="s">
        <v>2</v>
      </c>
      <c r="M1696">
        <v>1</v>
      </c>
      <c r="N1696" t="s">
        <v>4692</v>
      </c>
      <c r="O1696">
        <v>1</v>
      </c>
      <c r="P1696" t="str">
        <f>D1696&amp;"-"&amp;F1696&amp;"-"&amp;G1696&amp;"-"&amp;E1696&amp;"-"&amp;H1696</f>
        <v>C2Sigma-15.5-e-0-1</v>
      </c>
      <c r="Q1696" t="str">
        <f>I1696&amp;"-"&amp;K1696&amp;"-"&amp;L1696&amp;"-"&amp;J1696&amp;"-"&amp;M1696</f>
        <v>X2Pi-15.5-f-0-1</v>
      </c>
      <c r="R1696">
        <f>B1696+S1696</f>
        <v>35108.174833520003</v>
      </c>
      <c r="S1696">
        <f>_xlfn.IFNA(VLOOKUP(Q1696,'MARVEL-X'!A$2:I$1400,7,FALSE),VLOOKUP(Q1696,MARVEL!A$2:J$1522,10,FALSE))</f>
        <v>3305.42483352</v>
      </c>
      <c r="T1696">
        <f>IF(P1696=P1695,R1696+T1695,R1696)</f>
        <v>105324.412353956</v>
      </c>
      <c r="U1696">
        <f>IF(P1696=P1695,1+U1695,1)</f>
        <v>3</v>
      </c>
      <c r="V1696" t="str">
        <f t="shared" si="26"/>
        <v/>
      </c>
      <c r="W1696" t="str">
        <f>IF(V1696="","",IF(ABS(V1696-R1696)&gt;W$1,ABS(V1696-R1696),""))</f>
        <v/>
      </c>
      <c r="X1696" t="str">
        <f>Y1696&amp;"-"&amp;Z1696&amp;"-"&amp;AC1696&amp;"-"&amp;AD1696&amp;"-"&amp;AG1696</f>
        <v>15.5-e-C-0-0.5</v>
      </c>
      <c r="Y1696">
        <f>F1696</f>
        <v>15.5</v>
      </c>
      <c r="Z1696" s="2" t="str">
        <f>G1696</f>
        <v>e</v>
      </c>
      <c r="AA1696">
        <f>_xlfn.IFNA(VLOOKUP(X1696,'duo-out'!A$2:Q$5000,5,FALSE),E1696+10*(H1696-1)+1+_xlfn.IFNA(VLOOKUP(D1696,states!A$2:C$10,3,FALSE),1))</f>
        <v>101</v>
      </c>
      <c r="AB1696" t="str">
        <f>IF(V1696="","",V1696)</f>
        <v/>
      </c>
      <c r="AC1696" s="2" t="str">
        <f>_xlfn.IFNA(VLOOKUP(D1696,states!A$2:C$10,2,FALSE),"XX")</f>
        <v>C</v>
      </c>
      <c r="AD1696">
        <f>E1696</f>
        <v>0</v>
      </c>
      <c r="AE1696">
        <f>_xlfn.IFNA(VLOOKUP(D1696,states!A$2:D$10,4,FALSE),0)</f>
        <v>0</v>
      </c>
      <c r="AF1696">
        <v>0.5</v>
      </c>
      <c r="AG1696">
        <f>IF(AE1696=0,AF1696,IF(AE1696=1,IF(F1696=0.5,0.5,IF(H1696=1,0.5,1.5)),IF(F1696=0.5,0.5,IF(H1696=1,2.5,1.5))))</f>
        <v>0.5</v>
      </c>
      <c r="AH1696" s="7">
        <f>IF(AC1696="XX",0,1/C1696^(1/5)*IF(E1696=0,100,1)/(E1696+1)^(1/4))</f>
        <v>137.97296614612148</v>
      </c>
    </row>
    <row r="1697" spans="1:34">
      <c r="A1697">
        <v>89</v>
      </c>
      <c r="B1697" s="1">
        <v>31363</v>
      </c>
      <c r="C1697" s="6">
        <v>0.2</v>
      </c>
      <c r="D1697" t="s">
        <v>5</v>
      </c>
      <c r="E1697">
        <v>0</v>
      </c>
      <c r="F1697">
        <v>15.5</v>
      </c>
      <c r="G1697" t="s">
        <v>1</v>
      </c>
      <c r="H1697">
        <v>1</v>
      </c>
      <c r="I1697" t="s">
        <v>0</v>
      </c>
      <c r="J1697">
        <v>0</v>
      </c>
      <c r="K1697">
        <v>16.5</v>
      </c>
      <c r="L1697" t="s">
        <v>1</v>
      </c>
      <c r="M1697">
        <v>1</v>
      </c>
      <c r="N1697" t="s">
        <v>144</v>
      </c>
      <c r="O1697">
        <v>-1</v>
      </c>
      <c r="P1697" t="str">
        <f>D1697&amp;"-"&amp;F1697&amp;"-"&amp;G1697&amp;"-"&amp;E1697&amp;"-"&amp;H1697</f>
        <v>C2Sigma-15.5-e-0-1</v>
      </c>
      <c r="Q1697" t="str">
        <f>I1697&amp;"-"&amp;K1697&amp;"-"&amp;L1697&amp;"-"&amp;J1697&amp;"-"&amp;M1697</f>
        <v>X2Pi-16.5-e-0-1</v>
      </c>
      <c r="R1697">
        <f>B1697+S1697</f>
        <v>35107.947760217998</v>
      </c>
      <c r="S1697">
        <f>_xlfn.IFNA(VLOOKUP(Q1697,'MARVEL-X'!A$2:I$1400,7,FALSE),VLOOKUP(Q1697,MARVEL!A$2:J$1522,10,FALSE))</f>
        <v>3744.947760218</v>
      </c>
      <c r="T1697">
        <f>IF(P1697=P1696,R1697+T1696,R1697)</f>
        <v>140432.36011417399</v>
      </c>
      <c r="U1697">
        <f>IF(P1697=P1696,1+U1696,1)</f>
        <v>4</v>
      </c>
      <c r="V1697" t="str">
        <f t="shared" si="26"/>
        <v/>
      </c>
      <c r="W1697" t="str">
        <f>IF(V1697="","",IF(ABS(V1697-R1697)&gt;W$1,ABS(V1697-R1697),""))</f>
        <v/>
      </c>
      <c r="X1697" t="str">
        <f>Y1697&amp;"-"&amp;Z1697&amp;"-"&amp;AC1697&amp;"-"&amp;AD1697&amp;"-"&amp;AG1697</f>
        <v>15.5-e-C-0-0.5</v>
      </c>
      <c r="Y1697">
        <f>F1697</f>
        <v>15.5</v>
      </c>
      <c r="Z1697" s="2" t="str">
        <f>G1697</f>
        <v>e</v>
      </c>
      <c r="AA1697">
        <f>_xlfn.IFNA(VLOOKUP(X1697,'duo-out'!A$2:Q$5000,5,FALSE),E1697+10*(H1697-1)+1+_xlfn.IFNA(VLOOKUP(D1697,states!A$2:C$10,3,FALSE),1))</f>
        <v>101</v>
      </c>
      <c r="AB1697" t="str">
        <f>IF(V1697="","",V1697)</f>
        <v/>
      </c>
      <c r="AC1697" s="2" t="str">
        <f>_xlfn.IFNA(VLOOKUP(D1697,states!A$2:C$10,2,FALSE),"XX")</f>
        <v>C</v>
      </c>
      <c r="AD1697">
        <f>E1697</f>
        <v>0</v>
      </c>
      <c r="AE1697">
        <f>_xlfn.IFNA(VLOOKUP(D1697,states!A$2:D$10,4,FALSE),0)</f>
        <v>0</v>
      </c>
      <c r="AF1697">
        <v>0.5</v>
      </c>
      <c r="AG1697">
        <f>IF(AE1697=0,AF1697,IF(AE1697=1,IF(F1697=0.5,0.5,IF(H1697=1,0.5,1.5)),IF(F1697=0.5,0.5,IF(H1697=1,2.5,1.5))))</f>
        <v>0.5</v>
      </c>
      <c r="AH1697" s="7">
        <f>IF(AC1697="XX",0,1/C1697^(1/5)*IF(E1697=0,100,1)/(E1697+1)^(1/4))</f>
        <v>137.97296614612148</v>
      </c>
    </row>
    <row r="1698" spans="1:34">
      <c r="A1698">
        <v>4816</v>
      </c>
      <c r="B1698" s="1">
        <v>31363.199000000001</v>
      </c>
      <c r="C1698" s="6">
        <v>9.7769999999999996E-2</v>
      </c>
      <c r="D1698" t="s">
        <v>5</v>
      </c>
      <c r="E1698">
        <v>0</v>
      </c>
      <c r="F1698">
        <v>15.5</v>
      </c>
      <c r="G1698" t="s">
        <v>1</v>
      </c>
      <c r="H1698">
        <v>1</v>
      </c>
      <c r="I1698" t="s">
        <v>0</v>
      </c>
      <c r="J1698">
        <v>0</v>
      </c>
      <c r="K1698">
        <v>16.5</v>
      </c>
      <c r="L1698" t="s">
        <v>1</v>
      </c>
      <c r="M1698">
        <v>1</v>
      </c>
      <c r="N1698" t="s">
        <v>4872</v>
      </c>
      <c r="O1698">
        <v>1</v>
      </c>
      <c r="P1698" t="str">
        <f>D1698&amp;"-"&amp;F1698&amp;"-"&amp;G1698&amp;"-"&amp;E1698&amp;"-"&amp;H1698</f>
        <v>C2Sigma-15.5-e-0-1</v>
      </c>
      <c r="Q1698" t="str">
        <f>I1698&amp;"-"&amp;K1698&amp;"-"&amp;L1698&amp;"-"&amp;J1698&amp;"-"&amp;M1698</f>
        <v>X2Pi-16.5-e-0-1</v>
      </c>
      <c r="R1698">
        <f>B1698+S1698</f>
        <v>35108.146760217998</v>
      </c>
      <c r="S1698">
        <f>_xlfn.IFNA(VLOOKUP(Q1698,'MARVEL-X'!A$2:I$1400,7,FALSE),VLOOKUP(Q1698,MARVEL!A$2:J$1522,10,FALSE))</f>
        <v>3744.947760218</v>
      </c>
      <c r="T1698">
        <f>IF(P1698=P1697,R1698+T1697,R1698)</f>
        <v>175540.50687439198</v>
      </c>
      <c r="U1698">
        <f>IF(P1698=P1697,1+U1697,1)</f>
        <v>5</v>
      </c>
      <c r="V1698">
        <f t="shared" si="26"/>
        <v>35108.101374878395</v>
      </c>
      <c r="W1698" t="str">
        <f>IF(V1698="","",IF(ABS(V1698-R1698)&gt;W$1,ABS(V1698-R1698),""))</f>
        <v/>
      </c>
      <c r="X1698" t="str">
        <f>Y1698&amp;"-"&amp;Z1698&amp;"-"&amp;AC1698&amp;"-"&amp;AD1698&amp;"-"&amp;AG1698</f>
        <v>15.5-e-C-0-0.5</v>
      </c>
      <c r="Y1698">
        <f>F1698</f>
        <v>15.5</v>
      </c>
      <c r="Z1698" s="2" t="str">
        <f>G1698</f>
        <v>e</v>
      </c>
      <c r="AA1698">
        <f>_xlfn.IFNA(VLOOKUP(X1698,'duo-out'!A$2:Q$5000,5,FALSE),E1698+10*(H1698-1)+1+_xlfn.IFNA(VLOOKUP(D1698,states!A$2:C$10,3,FALSE),1))</f>
        <v>101</v>
      </c>
      <c r="AB1698">
        <f>IF(V1698="","",V1698)</f>
        <v>35108.101374878395</v>
      </c>
      <c r="AC1698" s="2" t="str">
        <f>_xlfn.IFNA(VLOOKUP(D1698,states!A$2:C$10,2,FALSE),"XX")</f>
        <v>C</v>
      </c>
      <c r="AD1698">
        <f>E1698</f>
        <v>0</v>
      </c>
      <c r="AE1698">
        <f>_xlfn.IFNA(VLOOKUP(D1698,states!A$2:D$10,4,FALSE),0)</f>
        <v>0</v>
      </c>
      <c r="AF1698">
        <v>0.5</v>
      </c>
      <c r="AG1698">
        <f>IF(AE1698=0,AF1698,IF(AE1698=1,IF(F1698=0.5,0.5,IF(H1698=1,0.5,1.5)),IF(F1698=0.5,0.5,IF(H1698=1,2.5,1.5))))</f>
        <v>0.5</v>
      </c>
      <c r="AH1698" s="7">
        <f>IF(AC1698="XX",0,1/C1698^(1/5)*IF(E1698=0,100,1)/(E1698+1)^(1/4))</f>
        <v>159.20579690719671</v>
      </c>
    </row>
    <row r="1699" spans="1:34">
      <c r="A1699">
        <v>67</v>
      </c>
      <c r="B1699" s="1">
        <v>32005.29</v>
      </c>
      <c r="C1699" s="6">
        <v>0.2</v>
      </c>
      <c r="D1699" t="s">
        <v>5</v>
      </c>
      <c r="E1699">
        <v>1</v>
      </c>
      <c r="F1699">
        <v>15.5</v>
      </c>
      <c r="G1699" t="s">
        <v>1</v>
      </c>
      <c r="H1699">
        <v>1</v>
      </c>
      <c r="I1699" t="s">
        <v>0</v>
      </c>
      <c r="J1699">
        <v>1</v>
      </c>
      <c r="K1699">
        <v>14.5</v>
      </c>
      <c r="L1699" t="s">
        <v>1</v>
      </c>
      <c r="M1699">
        <v>1</v>
      </c>
      <c r="N1699" t="s">
        <v>122</v>
      </c>
      <c r="O1699">
        <v>-1</v>
      </c>
      <c r="P1699" t="str">
        <f>D1699&amp;"-"&amp;F1699&amp;"-"&amp;G1699&amp;"-"&amp;E1699&amp;"-"&amp;H1699</f>
        <v>C2Sigma-15.5-e-1-1</v>
      </c>
      <c r="Q1699" t="str">
        <f>I1699&amp;"-"&amp;K1699&amp;"-"&amp;L1699&amp;"-"&amp;J1699&amp;"-"&amp;M1699</f>
        <v>X2Pi-14.5-e-1-1</v>
      </c>
      <c r="R1699">
        <f>B1699+S1699</f>
        <v>37534.295954592999</v>
      </c>
      <c r="S1699">
        <f>_xlfn.IFNA(VLOOKUP(Q1699,'MARVEL-X'!A$2:I$1400,7,FALSE),VLOOKUP(Q1699,MARVEL!A$2:J$1522,10,FALSE))</f>
        <v>5529.0059545929998</v>
      </c>
      <c r="T1699">
        <f>IF(P1699=P1698,R1699+T1698,R1699)</f>
        <v>37534.295954592999</v>
      </c>
      <c r="U1699">
        <f>IF(P1699=P1698,1+U1698,1)</f>
        <v>1</v>
      </c>
      <c r="V1699" t="str">
        <f t="shared" si="26"/>
        <v/>
      </c>
      <c r="W1699" t="str">
        <f>IF(V1699="","",IF(ABS(V1699-R1699)&gt;W$1,ABS(V1699-R1699),""))</f>
        <v/>
      </c>
      <c r="X1699" t="str">
        <f>Y1699&amp;"-"&amp;Z1699&amp;"-"&amp;AC1699&amp;"-"&amp;AD1699&amp;"-"&amp;AG1699</f>
        <v>15.5-e-C-1-0.5</v>
      </c>
      <c r="Y1699">
        <f>F1699</f>
        <v>15.5</v>
      </c>
      <c r="Z1699" s="2" t="str">
        <f>G1699</f>
        <v>e</v>
      </c>
      <c r="AA1699">
        <f>_xlfn.IFNA(VLOOKUP(X1699,'duo-out'!A$2:Q$5000,5,FALSE),E1699+10*(H1699-1)+1+_xlfn.IFNA(VLOOKUP(D1699,states!A$2:C$10,3,FALSE),1))</f>
        <v>102</v>
      </c>
      <c r="AB1699" t="str">
        <f>IF(V1699="","",V1699)</f>
        <v/>
      </c>
      <c r="AC1699" s="2" t="str">
        <f>_xlfn.IFNA(VLOOKUP(D1699,states!A$2:C$10,2,FALSE),"XX")</f>
        <v>C</v>
      </c>
      <c r="AD1699">
        <f>E1699</f>
        <v>1</v>
      </c>
      <c r="AE1699">
        <f>_xlfn.IFNA(VLOOKUP(D1699,states!A$2:D$10,4,FALSE),0)</f>
        <v>0</v>
      </c>
      <c r="AF1699">
        <v>0.5</v>
      </c>
      <c r="AG1699">
        <f>IF(AE1699=0,AF1699,IF(AE1699=1,IF(F1699=0.5,0.5,IF(H1699=1,0.5,1.5)),IF(F1699=0.5,0.5,IF(H1699=1,2.5,1.5))))</f>
        <v>0.5</v>
      </c>
      <c r="AH1699" s="7">
        <f>IF(AC1699="XX",0,1/C1699^(1/5)*IF(E1699=0,100,1)/(E1699+1)^(1/4))</f>
        <v>1.1602097263419568</v>
      </c>
    </row>
    <row r="1700" spans="1:34">
      <c r="A1700">
        <v>4558</v>
      </c>
      <c r="B1700" s="1">
        <v>31622.05</v>
      </c>
      <c r="C1700" s="6">
        <v>0.2</v>
      </c>
      <c r="D1700" t="s">
        <v>5</v>
      </c>
      <c r="E1700">
        <v>1</v>
      </c>
      <c r="F1700">
        <v>15.5</v>
      </c>
      <c r="G1700" t="s">
        <v>1</v>
      </c>
      <c r="H1700">
        <v>1</v>
      </c>
      <c r="I1700" t="s">
        <v>0</v>
      </c>
      <c r="J1700">
        <v>1</v>
      </c>
      <c r="K1700">
        <v>15.5</v>
      </c>
      <c r="L1700" t="s">
        <v>2</v>
      </c>
      <c r="M1700">
        <v>1</v>
      </c>
      <c r="N1700" t="s">
        <v>4614</v>
      </c>
      <c r="O1700">
        <v>1</v>
      </c>
      <c r="P1700" t="str">
        <f>D1700&amp;"-"&amp;F1700&amp;"-"&amp;G1700&amp;"-"&amp;E1700&amp;"-"&amp;H1700</f>
        <v>C2Sigma-15.5-e-1-1</v>
      </c>
      <c r="Q1700" t="str">
        <f>I1700&amp;"-"&amp;K1700&amp;"-"&amp;L1700&amp;"-"&amp;J1700&amp;"-"&amp;M1700</f>
        <v>X2Pi-15.5-f-1-1</v>
      </c>
      <c r="R1700">
        <f>B1700+S1700</f>
        <v>37534.534202836003</v>
      </c>
      <c r="S1700">
        <f>_xlfn.IFNA(VLOOKUP(Q1700,'MARVEL-X'!A$2:I$1400,7,FALSE),VLOOKUP(Q1700,MARVEL!A$2:J$1522,10,FALSE))</f>
        <v>5912.4842028359999</v>
      </c>
      <c r="T1700">
        <f>IF(P1700=P1699,R1700+T1699,R1700)</f>
        <v>75068.830157429009</v>
      </c>
      <c r="U1700">
        <f>IF(P1700=P1699,1+U1699,1)</f>
        <v>2</v>
      </c>
      <c r="V1700" t="str">
        <f t="shared" si="26"/>
        <v/>
      </c>
      <c r="W1700" t="str">
        <f>IF(V1700="","",IF(ABS(V1700-R1700)&gt;W$1,ABS(V1700-R1700),""))</f>
        <v/>
      </c>
      <c r="X1700" t="str">
        <f>Y1700&amp;"-"&amp;Z1700&amp;"-"&amp;AC1700&amp;"-"&amp;AD1700&amp;"-"&amp;AG1700</f>
        <v>15.5-e-C-1-0.5</v>
      </c>
      <c r="Y1700">
        <f>F1700</f>
        <v>15.5</v>
      </c>
      <c r="Z1700" s="2" t="str">
        <f>G1700</f>
        <v>e</v>
      </c>
      <c r="AA1700">
        <f>_xlfn.IFNA(VLOOKUP(X1700,'duo-out'!A$2:Q$5000,5,FALSE),E1700+10*(H1700-1)+1+_xlfn.IFNA(VLOOKUP(D1700,states!A$2:C$10,3,FALSE),1))</f>
        <v>102</v>
      </c>
      <c r="AB1700" t="str">
        <f>IF(V1700="","",V1700)</f>
        <v/>
      </c>
      <c r="AC1700" s="2" t="str">
        <f>_xlfn.IFNA(VLOOKUP(D1700,states!A$2:C$10,2,FALSE),"XX")</f>
        <v>C</v>
      </c>
      <c r="AD1700">
        <f>E1700</f>
        <v>1</v>
      </c>
      <c r="AE1700">
        <f>_xlfn.IFNA(VLOOKUP(D1700,states!A$2:D$10,4,FALSE),0)</f>
        <v>0</v>
      </c>
      <c r="AF1700">
        <v>0.5</v>
      </c>
      <c r="AG1700">
        <f>IF(AE1700=0,AF1700,IF(AE1700=1,IF(F1700=0.5,0.5,IF(H1700=1,0.5,1.5)),IF(F1700=0.5,0.5,IF(H1700=1,2.5,1.5))))</f>
        <v>0.5</v>
      </c>
      <c r="AH1700" s="7">
        <f>IF(AC1700="XX",0,1/C1700^(1/5)*IF(E1700=0,100,1)/(E1700+1)^(1/4))</f>
        <v>1.1602097263419568</v>
      </c>
    </row>
    <row r="1701" spans="1:34">
      <c r="A1701">
        <v>64</v>
      </c>
      <c r="B1701" s="1">
        <v>31199.22</v>
      </c>
      <c r="C1701" s="6">
        <v>0.2</v>
      </c>
      <c r="D1701" t="s">
        <v>5</v>
      </c>
      <c r="E1701">
        <v>1</v>
      </c>
      <c r="F1701">
        <v>15.5</v>
      </c>
      <c r="G1701" t="s">
        <v>1</v>
      </c>
      <c r="H1701">
        <v>1</v>
      </c>
      <c r="I1701" t="s">
        <v>0</v>
      </c>
      <c r="J1701">
        <v>1</v>
      </c>
      <c r="K1701">
        <v>16.5</v>
      </c>
      <c r="L1701" t="s">
        <v>1</v>
      </c>
      <c r="M1701">
        <v>1</v>
      </c>
      <c r="N1701" t="s">
        <v>119</v>
      </c>
      <c r="O1701">
        <v>-1</v>
      </c>
      <c r="P1701" t="str">
        <f>D1701&amp;"-"&amp;F1701&amp;"-"&amp;G1701&amp;"-"&amp;E1701&amp;"-"&amp;H1701</f>
        <v>C2Sigma-15.5-e-1-1</v>
      </c>
      <c r="Q1701" t="str">
        <f>I1701&amp;"-"&amp;K1701&amp;"-"&amp;L1701&amp;"-"&amp;J1701&amp;"-"&amp;M1701</f>
        <v>X2Pi-16.5-e-1-1</v>
      </c>
      <c r="R1701">
        <f>B1701+S1701</f>
        <v>37534.314912048001</v>
      </c>
      <c r="S1701">
        <f>_xlfn.IFNA(VLOOKUP(Q1701,'MARVEL-X'!A$2:I$1400,7,FALSE),VLOOKUP(Q1701,MARVEL!A$2:J$1522,10,FALSE))</f>
        <v>6335.094912048</v>
      </c>
      <c r="T1701">
        <f>IF(P1701=P1700,R1701+T1700,R1701)</f>
        <v>112603.145069477</v>
      </c>
      <c r="U1701">
        <f>IF(P1701=P1700,1+U1700,1)</f>
        <v>3</v>
      </c>
      <c r="V1701" t="str">
        <f t="shared" si="26"/>
        <v/>
      </c>
      <c r="W1701" t="str">
        <f>IF(V1701="","",IF(ABS(V1701-R1701)&gt;W$1,ABS(V1701-R1701),""))</f>
        <v/>
      </c>
      <c r="X1701" t="str">
        <f>Y1701&amp;"-"&amp;Z1701&amp;"-"&amp;AC1701&amp;"-"&amp;AD1701&amp;"-"&amp;AG1701</f>
        <v>15.5-e-C-1-0.5</v>
      </c>
      <c r="Y1701">
        <f>F1701</f>
        <v>15.5</v>
      </c>
      <c r="Z1701" s="2" t="str">
        <f>G1701</f>
        <v>e</v>
      </c>
      <c r="AA1701">
        <f>_xlfn.IFNA(VLOOKUP(X1701,'duo-out'!A$2:Q$5000,5,FALSE),E1701+10*(H1701-1)+1+_xlfn.IFNA(VLOOKUP(D1701,states!A$2:C$10,3,FALSE),1))</f>
        <v>102</v>
      </c>
      <c r="AB1701" t="str">
        <f>IF(V1701="","",V1701)</f>
        <v/>
      </c>
      <c r="AC1701" s="2" t="str">
        <f>_xlfn.IFNA(VLOOKUP(D1701,states!A$2:C$10,2,FALSE),"XX")</f>
        <v>C</v>
      </c>
      <c r="AD1701">
        <f>E1701</f>
        <v>1</v>
      </c>
      <c r="AE1701">
        <f>_xlfn.IFNA(VLOOKUP(D1701,states!A$2:D$10,4,FALSE),0)</f>
        <v>0</v>
      </c>
      <c r="AF1701">
        <v>0.5</v>
      </c>
      <c r="AG1701">
        <f>IF(AE1701=0,AF1701,IF(AE1701=1,IF(F1701=0.5,0.5,IF(H1701=1,0.5,1.5)),IF(F1701=0.5,0.5,IF(H1701=1,2.5,1.5))))</f>
        <v>0.5</v>
      </c>
      <c r="AH1701" s="7">
        <f>IF(AC1701="XX",0,1/C1701^(1/5)*IF(E1701=0,100,1)/(E1701+1)^(1/4))</f>
        <v>1.1602097263419568</v>
      </c>
    </row>
    <row r="1702" spans="1:34">
      <c r="A1702">
        <v>4891</v>
      </c>
      <c r="B1702" s="1">
        <v>31199.465</v>
      </c>
      <c r="C1702" s="6">
        <v>0.05</v>
      </c>
      <c r="D1702" t="s">
        <v>5</v>
      </c>
      <c r="E1702">
        <v>1</v>
      </c>
      <c r="F1702">
        <v>15.5</v>
      </c>
      <c r="G1702" t="s">
        <v>1</v>
      </c>
      <c r="H1702">
        <v>1</v>
      </c>
      <c r="I1702" t="s">
        <v>0</v>
      </c>
      <c r="J1702">
        <v>1</v>
      </c>
      <c r="K1702">
        <v>16.5</v>
      </c>
      <c r="L1702" t="s">
        <v>1</v>
      </c>
      <c r="M1702">
        <v>1</v>
      </c>
      <c r="N1702" t="s">
        <v>4947</v>
      </c>
      <c r="O1702">
        <v>1</v>
      </c>
      <c r="P1702" t="str">
        <f>D1702&amp;"-"&amp;F1702&amp;"-"&amp;G1702&amp;"-"&amp;E1702&amp;"-"&amp;H1702</f>
        <v>C2Sigma-15.5-e-1-1</v>
      </c>
      <c r="Q1702" t="str">
        <f>I1702&amp;"-"&amp;K1702&amp;"-"&amp;L1702&amp;"-"&amp;J1702&amp;"-"&amp;M1702</f>
        <v>X2Pi-16.5-e-1-1</v>
      </c>
      <c r="R1702">
        <f>B1702+S1702</f>
        <v>37534.559912048004</v>
      </c>
      <c r="S1702">
        <f>_xlfn.IFNA(VLOOKUP(Q1702,'MARVEL-X'!A$2:I$1400,7,FALSE),VLOOKUP(Q1702,MARVEL!A$2:J$1522,10,FALSE))</f>
        <v>6335.094912048</v>
      </c>
      <c r="T1702">
        <f>IF(P1702=P1701,R1702+T1701,R1702)</f>
        <v>150137.70498152502</v>
      </c>
      <c r="U1702">
        <f>IF(P1702=P1701,1+U1701,1)</f>
        <v>4</v>
      </c>
      <c r="V1702" t="str">
        <f t="shared" si="26"/>
        <v/>
      </c>
      <c r="W1702" t="str">
        <f>IF(V1702="","",IF(ABS(V1702-R1702)&gt;W$1,ABS(V1702-R1702),""))</f>
        <v/>
      </c>
      <c r="X1702" t="str">
        <f>Y1702&amp;"-"&amp;Z1702&amp;"-"&amp;AC1702&amp;"-"&amp;AD1702&amp;"-"&amp;AG1702</f>
        <v>15.5-e-C-1-0.5</v>
      </c>
      <c r="Y1702">
        <f>F1702</f>
        <v>15.5</v>
      </c>
      <c r="Z1702" s="2" t="str">
        <f>G1702</f>
        <v>e</v>
      </c>
      <c r="AA1702">
        <f>_xlfn.IFNA(VLOOKUP(X1702,'duo-out'!A$2:Q$5000,5,FALSE),E1702+10*(H1702-1)+1+_xlfn.IFNA(VLOOKUP(D1702,states!A$2:C$10,3,FALSE),1))</f>
        <v>102</v>
      </c>
      <c r="AB1702" t="str">
        <f>IF(V1702="","",V1702)</f>
        <v/>
      </c>
      <c r="AC1702" s="2" t="str">
        <f>_xlfn.IFNA(VLOOKUP(D1702,states!A$2:C$10,2,FALSE),"XX")</f>
        <v>C</v>
      </c>
      <c r="AD1702">
        <f>E1702</f>
        <v>1</v>
      </c>
      <c r="AE1702">
        <f>_xlfn.IFNA(VLOOKUP(D1702,states!A$2:D$10,4,FALSE),0)</f>
        <v>0</v>
      </c>
      <c r="AF1702">
        <v>0.5</v>
      </c>
      <c r="AG1702">
        <f>IF(AE1702=0,AF1702,IF(AE1702=1,IF(F1702=0.5,0.5,IF(H1702=1,0.5,1.5)),IF(F1702=0.5,0.5,IF(H1702=1,2.5,1.5))))</f>
        <v>0.5</v>
      </c>
      <c r="AH1702" s="7">
        <f>IF(AC1702="XX",0,1/C1702^(1/5)*IF(E1702=0,100,1)/(E1702+1)^(1/4))</f>
        <v>1.5309059120638666</v>
      </c>
    </row>
    <row r="1703" spans="1:34">
      <c r="A1703">
        <v>4947</v>
      </c>
      <c r="B1703" s="1">
        <v>32005.531999999999</v>
      </c>
      <c r="C1703" s="6">
        <v>0.05</v>
      </c>
      <c r="D1703" t="s">
        <v>5</v>
      </c>
      <c r="E1703">
        <v>1</v>
      </c>
      <c r="F1703">
        <v>15.5</v>
      </c>
      <c r="G1703" t="s">
        <v>1</v>
      </c>
      <c r="H1703">
        <v>1</v>
      </c>
      <c r="I1703" t="s">
        <v>0</v>
      </c>
      <c r="J1703">
        <v>1</v>
      </c>
      <c r="K1703">
        <v>14.5</v>
      </c>
      <c r="L1703" t="s">
        <v>1</v>
      </c>
      <c r="M1703">
        <v>1</v>
      </c>
      <c r="N1703" t="s">
        <v>5003</v>
      </c>
      <c r="O1703">
        <v>1</v>
      </c>
      <c r="P1703" t="str">
        <f>D1703&amp;"-"&amp;F1703&amp;"-"&amp;G1703&amp;"-"&amp;E1703&amp;"-"&amp;H1703</f>
        <v>C2Sigma-15.5-e-1-1</v>
      </c>
      <c r="Q1703" t="str">
        <f>I1703&amp;"-"&amp;K1703&amp;"-"&amp;L1703&amp;"-"&amp;J1703&amp;"-"&amp;M1703</f>
        <v>X2Pi-14.5-e-1-1</v>
      </c>
      <c r="R1703">
        <f>B1703+S1703</f>
        <v>37534.537954592997</v>
      </c>
      <c r="S1703">
        <f>_xlfn.IFNA(VLOOKUP(Q1703,'MARVEL-X'!A$2:I$1400,7,FALSE),VLOOKUP(Q1703,MARVEL!A$2:J$1522,10,FALSE))</f>
        <v>5529.0059545929998</v>
      </c>
      <c r="T1703">
        <f>IF(P1703=P1702,R1703+T1702,R1703)</f>
        <v>187672.24293611801</v>
      </c>
      <c r="U1703">
        <f>IF(P1703=P1702,1+U1702,1)</f>
        <v>5</v>
      </c>
      <c r="V1703">
        <f t="shared" si="26"/>
        <v>37534.448587223604</v>
      </c>
      <c r="W1703">
        <f>IF(V1703="","",IF(ABS(V1703-R1703)&gt;W$1,ABS(V1703-R1703),""))</f>
        <v>8.936736939358525E-2</v>
      </c>
      <c r="X1703" t="str">
        <f>Y1703&amp;"-"&amp;Z1703&amp;"-"&amp;AC1703&amp;"-"&amp;AD1703&amp;"-"&amp;AG1703</f>
        <v>15.5-e-C-1-0.5</v>
      </c>
      <c r="Y1703">
        <f>F1703</f>
        <v>15.5</v>
      </c>
      <c r="Z1703" s="2" t="str">
        <f>G1703</f>
        <v>e</v>
      </c>
      <c r="AA1703">
        <f>_xlfn.IFNA(VLOOKUP(X1703,'duo-out'!A$2:Q$5000,5,FALSE),E1703+10*(H1703-1)+1+_xlfn.IFNA(VLOOKUP(D1703,states!A$2:C$10,3,FALSE),1))</f>
        <v>102</v>
      </c>
      <c r="AB1703">
        <f>IF(V1703="","",V1703)</f>
        <v>37534.448587223604</v>
      </c>
      <c r="AC1703" s="2" t="str">
        <f>_xlfn.IFNA(VLOOKUP(D1703,states!A$2:C$10,2,FALSE),"XX")</f>
        <v>C</v>
      </c>
      <c r="AD1703">
        <f>E1703</f>
        <v>1</v>
      </c>
      <c r="AE1703">
        <f>_xlfn.IFNA(VLOOKUP(D1703,states!A$2:D$10,4,FALSE),0)</f>
        <v>0</v>
      </c>
      <c r="AF1703">
        <v>0.5</v>
      </c>
      <c r="AG1703">
        <f>IF(AE1703=0,AF1703,IF(AE1703=1,IF(F1703=0.5,0.5,IF(H1703=1,0.5,1.5)),IF(F1703=0.5,0.5,IF(H1703=1,2.5,1.5))))</f>
        <v>0.5</v>
      </c>
      <c r="AH1703" s="7">
        <f>IF(AC1703="XX",0,1/C1703^(1/5)*IF(E1703=0,100,1)/(E1703+1)^(1/4))</f>
        <v>1.5309059120638666</v>
      </c>
    </row>
    <row r="1704" spans="1:34">
      <c r="A1704">
        <v>4505</v>
      </c>
      <c r="B1704" s="1">
        <v>31802.8976</v>
      </c>
      <c r="C1704" s="6">
        <v>4.0000000000000001E-3</v>
      </c>
      <c r="D1704" t="s">
        <v>5</v>
      </c>
      <c r="E1704">
        <v>0</v>
      </c>
      <c r="F1704">
        <v>15.5</v>
      </c>
      <c r="G1704" t="s">
        <v>2</v>
      </c>
      <c r="H1704">
        <v>2</v>
      </c>
      <c r="I1704" t="s">
        <v>0</v>
      </c>
      <c r="J1704">
        <v>0</v>
      </c>
      <c r="K1704">
        <v>15.5</v>
      </c>
      <c r="L1704" t="s">
        <v>1</v>
      </c>
      <c r="M1704">
        <v>2</v>
      </c>
      <c r="N1704" t="s">
        <v>4561</v>
      </c>
      <c r="O1704">
        <v>1</v>
      </c>
      <c r="P1704" t="str">
        <f>D1704&amp;"-"&amp;F1704&amp;"-"&amp;G1704&amp;"-"&amp;E1704&amp;"-"&amp;H1704</f>
        <v>C2Sigma-15.5-f-0-2</v>
      </c>
      <c r="Q1704" t="str">
        <f>I1704&amp;"-"&amp;K1704&amp;"-"&amp;L1704&amp;"-"&amp;J1704&amp;"-"&amp;M1704</f>
        <v>X2Pi-15.5-e-0-2</v>
      </c>
      <c r="R1704">
        <f>B1704+S1704</f>
        <v>35538.012229460997</v>
      </c>
      <c r="S1704">
        <f>_xlfn.IFNA(VLOOKUP(Q1704,'MARVEL-X'!A$2:I$1400,7,FALSE),VLOOKUP(Q1704,MARVEL!A$2:J$1522,10,FALSE))</f>
        <v>3735.1146294609998</v>
      </c>
      <c r="T1704">
        <f>IF(P1704=P1703,R1704+T1703,R1704)</f>
        <v>35538.012229460997</v>
      </c>
      <c r="U1704">
        <f>IF(P1704=P1703,1+U1703,1)</f>
        <v>1</v>
      </c>
      <c r="V1704" t="str">
        <f t="shared" si="26"/>
        <v/>
      </c>
      <c r="W1704" t="str">
        <f>IF(V1704="","",IF(ABS(V1704-R1704)&gt;W$1,ABS(V1704-R1704),""))</f>
        <v/>
      </c>
      <c r="X1704" t="str">
        <f>Y1704&amp;"-"&amp;Z1704&amp;"-"&amp;AC1704&amp;"-"&amp;AD1704&amp;"-"&amp;AG1704</f>
        <v>15.5-f-C-0-0.5</v>
      </c>
      <c r="Y1704">
        <f>F1704</f>
        <v>15.5</v>
      </c>
      <c r="Z1704" s="2" t="str">
        <f>G1704</f>
        <v>f</v>
      </c>
      <c r="AA1704">
        <f>_xlfn.IFNA(VLOOKUP(X1704,'duo-out'!A$2:Q$5000,5,FALSE),E1704+10*(H1704-1)+1+_xlfn.IFNA(VLOOKUP(D1704,states!A$2:C$10,3,FALSE),1))</f>
        <v>111</v>
      </c>
      <c r="AB1704" t="str">
        <f>IF(V1704="","",V1704)</f>
        <v/>
      </c>
      <c r="AC1704" s="2" t="str">
        <f>_xlfn.IFNA(VLOOKUP(D1704,states!A$2:C$10,2,FALSE),"XX")</f>
        <v>C</v>
      </c>
      <c r="AD1704">
        <f>E1704</f>
        <v>0</v>
      </c>
      <c r="AE1704">
        <f>_xlfn.IFNA(VLOOKUP(D1704,states!A$2:D$10,4,FALSE),0)</f>
        <v>0</v>
      </c>
      <c r="AF1704">
        <v>0.5</v>
      </c>
      <c r="AG1704">
        <f>IF(AE1704=0,AF1704,IF(AE1704=1,IF(F1704=0.5,0.5,IF(H1704=1,0.5,1.5)),IF(F1704=0.5,0.5,IF(H1704=1,2.5,1.5))))</f>
        <v>0.5</v>
      </c>
      <c r="AH1704" s="7">
        <f>IF(AC1704="XX",0,1/C1704^(1/5)*IF(E1704=0,100,1)/(E1704+1)^(1/4))</f>
        <v>301.7088168272582</v>
      </c>
    </row>
    <row r="1705" spans="1:34">
      <c r="A1705">
        <v>4697</v>
      </c>
      <c r="B1705" s="1">
        <v>32224.58</v>
      </c>
      <c r="C1705" s="6">
        <v>0.2</v>
      </c>
      <c r="D1705" t="s">
        <v>5</v>
      </c>
      <c r="E1705">
        <v>0</v>
      </c>
      <c r="F1705">
        <v>15.5</v>
      </c>
      <c r="G1705" t="s">
        <v>2</v>
      </c>
      <c r="H1705">
        <v>2</v>
      </c>
      <c r="I1705" t="s">
        <v>0</v>
      </c>
      <c r="J1705">
        <v>0</v>
      </c>
      <c r="K1705">
        <v>14.5</v>
      </c>
      <c r="L1705" t="s">
        <v>2</v>
      </c>
      <c r="M1705">
        <v>2</v>
      </c>
      <c r="N1705" t="s">
        <v>4753</v>
      </c>
      <c r="O1705">
        <v>1</v>
      </c>
      <c r="P1705" t="str">
        <f>D1705&amp;"-"&amp;F1705&amp;"-"&amp;G1705&amp;"-"&amp;E1705&amp;"-"&amp;H1705</f>
        <v>C2Sigma-15.5-f-0-2</v>
      </c>
      <c r="Q1705" t="str">
        <f>I1705&amp;"-"&amp;K1705&amp;"-"&amp;L1705&amp;"-"&amp;J1705&amp;"-"&amp;M1705</f>
        <v>X2Pi-14.5-f-0-2</v>
      </c>
      <c r="R1705">
        <f>B1705+S1705</f>
        <v>35537.886611407004</v>
      </c>
      <c r="S1705">
        <f>_xlfn.IFNA(VLOOKUP(Q1705,'MARVEL-X'!A$2:I$1400,7,FALSE),VLOOKUP(Q1705,MARVEL!A$2:J$1522,10,FALSE))</f>
        <v>3313.3066114070002</v>
      </c>
      <c r="T1705">
        <f>IF(P1705=P1704,R1705+T1704,R1705)</f>
        <v>71075.898840868002</v>
      </c>
      <c r="U1705">
        <f>IF(P1705=P1704,1+U1704,1)</f>
        <v>2</v>
      </c>
      <c r="V1705" t="str">
        <f t="shared" si="26"/>
        <v/>
      </c>
      <c r="W1705" t="str">
        <f>IF(V1705="","",IF(ABS(V1705-R1705)&gt;W$1,ABS(V1705-R1705),""))</f>
        <v/>
      </c>
      <c r="X1705" t="str">
        <f>Y1705&amp;"-"&amp;Z1705&amp;"-"&amp;AC1705&amp;"-"&amp;AD1705&amp;"-"&amp;AG1705</f>
        <v>15.5-f-C-0-0.5</v>
      </c>
      <c r="Y1705">
        <f>F1705</f>
        <v>15.5</v>
      </c>
      <c r="Z1705" s="2" t="str">
        <f>G1705</f>
        <v>f</v>
      </c>
      <c r="AA1705">
        <f>_xlfn.IFNA(VLOOKUP(X1705,'duo-out'!A$2:Q$5000,5,FALSE),E1705+10*(H1705-1)+1+_xlfn.IFNA(VLOOKUP(D1705,states!A$2:C$10,3,FALSE),1))</f>
        <v>111</v>
      </c>
      <c r="AB1705" t="str">
        <f>IF(V1705="","",V1705)</f>
        <v/>
      </c>
      <c r="AC1705" s="2" t="str">
        <f>_xlfn.IFNA(VLOOKUP(D1705,states!A$2:C$10,2,FALSE),"XX")</f>
        <v>C</v>
      </c>
      <c r="AD1705">
        <f>E1705</f>
        <v>0</v>
      </c>
      <c r="AE1705">
        <f>_xlfn.IFNA(VLOOKUP(D1705,states!A$2:D$10,4,FALSE),0)</f>
        <v>0</v>
      </c>
      <c r="AF1705">
        <v>0.5</v>
      </c>
      <c r="AG1705">
        <f>IF(AE1705=0,AF1705,IF(AE1705=1,IF(F1705=0.5,0.5,IF(H1705=1,0.5,1.5)),IF(F1705=0.5,0.5,IF(H1705=1,2.5,1.5))))</f>
        <v>0.5</v>
      </c>
      <c r="AH1705" s="7">
        <f>IF(AC1705="XX",0,1/C1705^(1/5)*IF(E1705=0,100,1)/(E1705+1)^(1/4))</f>
        <v>137.97296614612148</v>
      </c>
    </row>
    <row r="1706" spans="1:34">
      <c r="A1706">
        <v>4657</v>
      </c>
      <c r="B1706" s="1">
        <v>31802.95</v>
      </c>
      <c r="C1706" s="6">
        <v>0.2</v>
      </c>
      <c r="D1706" t="s">
        <v>5</v>
      </c>
      <c r="E1706">
        <v>0</v>
      </c>
      <c r="F1706">
        <v>15.5</v>
      </c>
      <c r="G1706" t="s">
        <v>2</v>
      </c>
      <c r="H1706">
        <v>2</v>
      </c>
      <c r="I1706" t="s">
        <v>0</v>
      </c>
      <c r="J1706">
        <v>0</v>
      </c>
      <c r="K1706">
        <v>15.5</v>
      </c>
      <c r="L1706" t="s">
        <v>1</v>
      </c>
      <c r="M1706">
        <v>2</v>
      </c>
      <c r="N1706" t="s">
        <v>4713</v>
      </c>
      <c r="O1706">
        <v>1</v>
      </c>
      <c r="P1706" t="str">
        <f>D1706&amp;"-"&amp;F1706&amp;"-"&amp;G1706&amp;"-"&amp;E1706&amp;"-"&amp;H1706</f>
        <v>C2Sigma-15.5-f-0-2</v>
      </c>
      <c r="Q1706" t="str">
        <f>I1706&amp;"-"&amp;K1706&amp;"-"&amp;L1706&amp;"-"&amp;J1706&amp;"-"&amp;M1706</f>
        <v>X2Pi-15.5-e-0-2</v>
      </c>
      <c r="R1706">
        <f>B1706+S1706</f>
        <v>35538.064629460998</v>
      </c>
      <c r="S1706">
        <f>_xlfn.IFNA(VLOOKUP(Q1706,'MARVEL-X'!A$2:I$1400,7,FALSE),VLOOKUP(Q1706,MARVEL!A$2:J$1522,10,FALSE))</f>
        <v>3735.1146294609998</v>
      </c>
      <c r="T1706">
        <f>IF(P1706=P1705,R1706+T1705,R1706)</f>
        <v>106613.96347032901</v>
      </c>
      <c r="U1706">
        <f>IF(P1706=P1705,1+U1705,1)</f>
        <v>3</v>
      </c>
      <c r="V1706" t="str">
        <f t="shared" si="26"/>
        <v/>
      </c>
      <c r="W1706" t="str">
        <f>IF(V1706="","",IF(ABS(V1706-R1706)&gt;W$1,ABS(V1706-R1706),""))</f>
        <v/>
      </c>
      <c r="X1706" t="str">
        <f>Y1706&amp;"-"&amp;Z1706&amp;"-"&amp;AC1706&amp;"-"&amp;AD1706&amp;"-"&amp;AG1706</f>
        <v>15.5-f-C-0-0.5</v>
      </c>
      <c r="Y1706">
        <f>F1706</f>
        <v>15.5</v>
      </c>
      <c r="Z1706" s="2" t="str">
        <f>G1706</f>
        <v>f</v>
      </c>
      <c r="AA1706">
        <f>_xlfn.IFNA(VLOOKUP(X1706,'duo-out'!A$2:Q$5000,5,FALSE),E1706+10*(H1706-1)+1+_xlfn.IFNA(VLOOKUP(D1706,states!A$2:C$10,3,FALSE),1))</f>
        <v>111</v>
      </c>
      <c r="AB1706" t="str">
        <f>IF(V1706="","",V1706)</f>
        <v/>
      </c>
      <c r="AC1706" s="2" t="str">
        <f>_xlfn.IFNA(VLOOKUP(D1706,states!A$2:C$10,2,FALSE),"XX")</f>
        <v>C</v>
      </c>
      <c r="AD1706">
        <f>E1706</f>
        <v>0</v>
      </c>
      <c r="AE1706">
        <f>_xlfn.IFNA(VLOOKUP(D1706,states!A$2:D$10,4,FALSE),0)</f>
        <v>0</v>
      </c>
      <c r="AF1706">
        <v>0.5</v>
      </c>
      <c r="AG1706">
        <f>IF(AE1706=0,AF1706,IF(AE1706=1,IF(F1706=0.5,0.5,IF(H1706=1,0.5,1.5)),IF(F1706=0.5,0.5,IF(H1706=1,2.5,1.5))))</f>
        <v>0.5</v>
      </c>
      <c r="AH1706" s="7">
        <f>IF(AC1706="XX",0,1/C1706^(1/5)*IF(E1706=0,100,1)/(E1706+1)^(1/4))</f>
        <v>137.97296614612148</v>
      </c>
    </row>
    <row r="1707" spans="1:34">
      <c r="A1707">
        <v>4746</v>
      </c>
      <c r="B1707" s="1">
        <v>31337.82</v>
      </c>
      <c r="C1707" s="6">
        <v>0.2</v>
      </c>
      <c r="D1707" t="s">
        <v>5</v>
      </c>
      <c r="E1707">
        <v>0</v>
      </c>
      <c r="F1707">
        <v>15.5</v>
      </c>
      <c r="G1707" t="s">
        <v>2</v>
      </c>
      <c r="H1707">
        <v>2</v>
      </c>
      <c r="I1707" t="s">
        <v>0</v>
      </c>
      <c r="J1707">
        <v>0</v>
      </c>
      <c r="K1707">
        <v>16.5</v>
      </c>
      <c r="L1707" t="s">
        <v>2</v>
      </c>
      <c r="M1707">
        <v>2</v>
      </c>
      <c r="N1707" t="s">
        <v>4802</v>
      </c>
      <c r="O1707">
        <v>1</v>
      </c>
      <c r="P1707" t="str">
        <f>D1707&amp;"-"&amp;F1707&amp;"-"&amp;G1707&amp;"-"&amp;E1707&amp;"-"&amp;H1707</f>
        <v>C2Sigma-15.5-f-0-2</v>
      </c>
      <c r="Q1707" t="str">
        <f>I1707&amp;"-"&amp;K1707&amp;"-"&amp;L1707&amp;"-"&amp;J1707&amp;"-"&amp;M1707</f>
        <v>X2Pi-16.5-f-0-2</v>
      </c>
      <c r="R1707">
        <f>B1707+S1707</f>
        <v>35537.914611405002</v>
      </c>
      <c r="S1707">
        <f>_xlfn.IFNA(VLOOKUP(Q1707,'MARVEL-X'!A$2:I$1400,7,FALSE),VLOOKUP(Q1707,MARVEL!A$2:J$1522,10,FALSE))</f>
        <v>4200.0946114050003</v>
      </c>
      <c r="T1707">
        <f>IF(P1707=P1706,R1707+T1706,R1707)</f>
        <v>142151.878081734</v>
      </c>
      <c r="U1707">
        <f>IF(P1707=P1706,1+U1706,1)</f>
        <v>4</v>
      </c>
      <c r="V1707" t="str">
        <f t="shared" si="26"/>
        <v/>
      </c>
      <c r="W1707" t="str">
        <f>IF(V1707="","",IF(ABS(V1707-R1707)&gt;W$1,ABS(V1707-R1707),""))</f>
        <v/>
      </c>
      <c r="X1707" t="str">
        <f>Y1707&amp;"-"&amp;Z1707&amp;"-"&amp;AC1707&amp;"-"&amp;AD1707&amp;"-"&amp;AG1707</f>
        <v>15.5-f-C-0-0.5</v>
      </c>
      <c r="Y1707">
        <f>F1707</f>
        <v>15.5</v>
      </c>
      <c r="Z1707" s="2" t="str">
        <f>G1707</f>
        <v>f</v>
      </c>
      <c r="AA1707">
        <f>_xlfn.IFNA(VLOOKUP(X1707,'duo-out'!A$2:Q$5000,5,FALSE),E1707+10*(H1707-1)+1+_xlfn.IFNA(VLOOKUP(D1707,states!A$2:C$10,3,FALSE),1))</f>
        <v>111</v>
      </c>
      <c r="AB1707" t="str">
        <f>IF(V1707="","",V1707)</f>
        <v/>
      </c>
      <c r="AC1707" s="2" t="str">
        <f>_xlfn.IFNA(VLOOKUP(D1707,states!A$2:C$10,2,FALSE),"XX")</f>
        <v>C</v>
      </c>
      <c r="AD1707">
        <f>E1707</f>
        <v>0</v>
      </c>
      <c r="AE1707">
        <f>_xlfn.IFNA(VLOOKUP(D1707,states!A$2:D$10,4,FALSE),0)</f>
        <v>0</v>
      </c>
      <c r="AF1707">
        <v>0.5</v>
      </c>
      <c r="AG1707">
        <f>IF(AE1707=0,AF1707,IF(AE1707=1,IF(F1707=0.5,0.5,IF(H1707=1,0.5,1.5)),IF(F1707=0.5,0.5,IF(H1707=1,2.5,1.5))))</f>
        <v>0.5</v>
      </c>
      <c r="AH1707" s="7">
        <f>IF(AC1707="XX",0,1/C1707^(1/5)*IF(E1707=0,100,1)/(E1707+1)^(1/4))</f>
        <v>137.97296614612148</v>
      </c>
    </row>
    <row r="1708" spans="1:34">
      <c r="A1708">
        <v>4829</v>
      </c>
      <c r="B1708" s="1">
        <v>31337.923999999999</v>
      </c>
      <c r="C1708" s="6">
        <v>0.05</v>
      </c>
      <c r="D1708" t="s">
        <v>5</v>
      </c>
      <c r="E1708">
        <v>0</v>
      </c>
      <c r="F1708">
        <v>15.5</v>
      </c>
      <c r="G1708" t="s">
        <v>2</v>
      </c>
      <c r="H1708">
        <v>2</v>
      </c>
      <c r="I1708" t="s">
        <v>0</v>
      </c>
      <c r="J1708">
        <v>0</v>
      </c>
      <c r="K1708">
        <v>16.5</v>
      </c>
      <c r="L1708" t="s">
        <v>2</v>
      </c>
      <c r="M1708">
        <v>2</v>
      </c>
      <c r="N1708" t="s">
        <v>4885</v>
      </c>
      <c r="O1708">
        <v>1</v>
      </c>
      <c r="P1708" t="str">
        <f>D1708&amp;"-"&amp;F1708&amp;"-"&amp;G1708&amp;"-"&amp;E1708&amp;"-"&amp;H1708</f>
        <v>C2Sigma-15.5-f-0-2</v>
      </c>
      <c r="Q1708" t="str">
        <f>I1708&amp;"-"&amp;K1708&amp;"-"&amp;L1708&amp;"-"&amp;J1708&amp;"-"&amp;M1708</f>
        <v>X2Pi-16.5-f-0-2</v>
      </c>
      <c r="R1708">
        <f>B1708+S1708</f>
        <v>35538.018611405001</v>
      </c>
      <c r="S1708">
        <f>_xlfn.IFNA(VLOOKUP(Q1708,'MARVEL-X'!A$2:I$1400,7,FALSE),VLOOKUP(Q1708,MARVEL!A$2:J$1522,10,FALSE))</f>
        <v>4200.0946114050003</v>
      </c>
      <c r="T1708">
        <f>IF(P1708=P1707,R1708+T1707,R1708)</f>
        <v>177689.89669313899</v>
      </c>
      <c r="U1708">
        <f>IF(P1708=P1707,1+U1707,1)</f>
        <v>5</v>
      </c>
      <c r="V1708">
        <f t="shared" si="26"/>
        <v>35537.979338627796</v>
      </c>
      <c r="W1708" t="str">
        <f>IF(V1708="","",IF(ABS(V1708-R1708)&gt;W$1,ABS(V1708-R1708),""))</f>
        <v/>
      </c>
      <c r="X1708" t="str">
        <f>Y1708&amp;"-"&amp;Z1708&amp;"-"&amp;AC1708&amp;"-"&amp;AD1708&amp;"-"&amp;AG1708</f>
        <v>15.5-f-C-0-0.5</v>
      </c>
      <c r="Y1708">
        <f>F1708</f>
        <v>15.5</v>
      </c>
      <c r="Z1708" s="2" t="str">
        <f>G1708</f>
        <v>f</v>
      </c>
      <c r="AA1708">
        <f>_xlfn.IFNA(VLOOKUP(X1708,'duo-out'!A$2:Q$5000,5,FALSE),E1708+10*(H1708-1)+1+_xlfn.IFNA(VLOOKUP(D1708,states!A$2:C$10,3,FALSE),1))</f>
        <v>111</v>
      </c>
      <c r="AB1708">
        <f>IF(V1708="","",V1708)</f>
        <v>35537.979338627796</v>
      </c>
      <c r="AC1708" s="2" t="str">
        <f>_xlfn.IFNA(VLOOKUP(D1708,states!A$2:C$10,2,FALSE),"XX")</f>
        <v>C</v>
      </c>
      <c r="AD1708">
        <f>E1708</f>
        <v>0</v>
      </c>
      <c r="AE1708">
        <f>_xlfn.IFNA(VLOOKUP(D1708,states!A$2:D$10,4,FALSE),0)</f>
        <v>0</v>
      </c>
      <c r="AF1708">
        <v>0.5</v>
      </c>
      <c r="AG1708">
        <f>IF(AE1708=0,AF1708,IF(AE1708=1,IF(F1708=0.5,0.5,IF(H1708=1,0.5,1.5)),IF(F1708=0.5,0.5,IF(H1708=1,2.5,1.5))))</f>
        <v>0.5</v>
      </c>
      <c r="AH1708" s="7">
        <f>IF(AC1708="XX",0,1/C1708^(1/5)*IF(E1708=0,100,1)/(E1708+1)^(1/4))</f>
        <v>182.05642030260799</v>
      </c>
    </row>
    <row r="1709" spans="1:34">
      <c r="A1709">
        <v>4577</v>
      </c>
      <c r="B1709" s="1">
        <v>31612.79</v>
      </c>
      <c r="C1709" s="6">
        <v>0.2</v>
      </c>
      <c r="D1709" t="s">
        <v>5</v>
      </c>
      <c r="E1709">
        <v>1</v>
      </c>
      <c r="F1709">
        <v>15.5</v>
      </c>
      <c r="G1709" t="s">
        <v>2</v>
      </c>
      <c r="H1709">
        <v>2</v>
      </c>
      <c r="I1709" t="s">
        <v>0</v>
      </c>
      <c r="J1709">
        <v>1</v>
      </c>
      <c r="K1709">
        <v>15.5</v>
      </c>
      <c r="L1709" t="s">
        <v>1</v>
      </c>
      <c r="M1709">
        <v>2</v>
      </c>
      <c r="N1709" t="s">
        <v>4633</v>
      </c>
      <c r="O1709">
        <v>1</v>
      </c>
      <c r="P1709" t="str">
        <f>D1709&amp;"-"&amp;F1709&amp;"-"&amp;G1709&amp;"-"&amp;E1709&amp;"-"&amp;H1709</f>
        <v>C2Sigma-15.5-f-1-2</v>
      </c>
      <c r="Q1709" t="str">
        <f>I1709&amp;"-"&amp;K1709&amp;"-"&amp;L1709&amp;"-"&amp;J1709&amp;"-"&amp;M1709</f>
        <v>X2Pi-15.5-e-1-2</v>
      </c>
      <c r="R1709">
        <f>B1709+S1709</f>
        <v>37938.401720656002</v>
      </c>
      <c r="S1709">
        <f>_xlfn.IFNA(VLOOKUP(Q1709,'MARVEL-X'!A$2:I$1400,7,FALSE),VLOOKUP(Q1709,MARVEL!A$2:J$1522,10,FALSE))</f>
        <v>6325.6117206560002</v>
      </c>
      <c r="T1709">
        <f>IF(P1709=P1708,R1709+T1708,R1709)</f>
        <v>37938.401720656002</v>
      </c>
      <c r="U1709">
        <f>IF(P1709=P1708,1+U1708,1)</f>
        <v>1</v>
      </c>
      <c r="V1709" t="str">
        <f t="shared" si="26"/>
        <v/>
      </c>
      <c r="W1709" t="str">
        <f>IF(V1709="","",IF(ABS(V1709-R1709)&gt;W$1,ABS(V1709-R1709),""))</f>
        <v/>
      </c>
      <c r="X1709" t="str">
        <f>Y1709&amp;"-"&amp;Z1709&amp;"-"&amp;AC1709&amp;"-"&amp;AD1709&amp;"-"&amp;AG1709</f>
        <v>15.5-f-C-1-0.5</v>
      </c>
      <c r="Y1709">
        <f>F1709</f>
        <v>15.5</v>
      </c>
      <c r="Z1709" s="2" t="str">
        <f>G1709</f>
        <v>f</v>
      </c>
      <c r="AA1709">
        <f>_xlfn.IFNA(VLOOKUP(X1709,'duo-out'!A$2:Q$5000,5,FALSE),E1709+10*(H1709-1)+1+_xlfn.IFNA(VLOOKUP(D1709,states!A$2:C$10,3,FALSE),1))</f>
        <v>112</v>
      </c>
      <c r="AB1709" t="str">
        <f>IF(V1709="","",V1709)</f>
        <v/>
      </c>
      <c r="AC1709" s="2" t="str">
        <f>_xlfn.IFNA(VLOOKUP(D1709,states!A$2:C$10,2,FALSE),"XX")</f>
        <v>C</v>
      </c>
      <c r="AD1709">
        <f>E1709</f>
        <v>1</v>
      </c>
      <c r="AE1709">
        <f>_xlfn.IFNA(VLOOKUP(D1709,states!A$2:D$10,4,FALSE),0)</f>
        <v>0</v>
      </c>
      <c r="AF1709">
        <v>0.5</v>
      </c>
      <c r="AG1709">
        <f>IF(AE1709=0,AF1709,IF(AE1709=1,IF(F1709=0.5,0.5,IF(H1709=1,0.5,1.5)),IF(F1709=0.5,0.5,IF(H1709=1,2.5,1.5))))</f>
        <v>0.5</v>
      </c>
      <c r="AH1709" s="7">
        <f>IF(AC1709="XX",0,1/C1709^(1/5)*IF(E1709=0,100,1)/(E1709+1)^(1/4))</f>
        <v>1.1602097263419568</v>
      </c>
    </row>
    <row r="1710" spans="1:34">
      <c r="A1710">
        <v>4540</v>
      </c>
      <c r="B1710" s="1">
        <v>31165.74</v>
      </c>
      <c r="C1710" s="6">
        <v>0.2</v>
      </c>
      <c r="D1710" t="s">
        <v>5</v>
      </c>
      <c r="E1710">
        <v>1</v>
      </c>
      <c r="F1710">
        <v>15.5</v>
      </c>
      <c r="G1710" t="s">
        <v>2</v>
      </c>
      <c r="H1710">
        <v>2</v>
      </c>
      <c r="I1710" t="s">
        <v>0</v>
      </c>
      <c r="J1710">
        <v>1</v>
      </c>
      <c r="K1710">
        <v>16.5</v>
      </c>
      <c r="L1710" t="s">
        <v>2</v>
      </c>
      <c r="M1710">
        <v>2</v>
      </c>
      <c r="N1710" t="s">
        <v>4596</v>
      </c>
      <c r="O1710">
        <v>1</v>
      </c>
      <c r="P1710" t="str">
        <f>D1710&amp;"-"&amp;F1710&amp;"-"&amp;G1710&amp;"-"&amp;E1710&amp;"-"&amp;H1710</f>
        <v>C2Sigma-15.5-f-1-2</v>
      </c>
      <c r="Q1710" t="str">
        <f>I1710&amp;"-"&amp;K1710&amp;"-"&amp;L1710&amp;"-"&amp;J1710&amp;"-"&amp;M1710</f>
        <v>X2Pi-16.5-f-1-2</v>
      </c>
      <c r="R1710">
        <f>B1710+S1710</f>
        <v>37938.356435786001</v>
      </c>
      <c r="S1710">
        <f>_xlfn.IFNA(VLOOKUP(Q1710,'MARVEL-X'!A$2:I$1400,7,FALSE),VLOOKUP(Q1710,MARVEL!A$2:J$1522,10,FALSE))</f>
        <v>6772.6164357859998</v>
      </c>
      <c r="T1710">
        <f>IF(P1710=P1709,R1710+T1709,R1710)</f>
        <v>75876.758156441996</v>
      </c>
      <c r="U1710">
        <f>IF(P1710=P1709,1+U1709,1)</f>
        <v>2</v>
      </c>
      <c r="V1710" t="str">
        <f t="shared" si="26"/>
        <v/>
      </c>
      <c r="W1710" t="str">
        <f>IF(V1710="","",IF(ABS(V1710-R1710)&gt;W$1,ABS(V1710-R1710),""))</f>
        <v/>
      </c>
      <c r="X1710" t="str">
        <f>Y1710&amp;"-"&amp;Z1710&amp;"-"&amp;AC1710&amp;"-"&amp;AD1710&amp;"-"&amp;AG1710</f>
        <v>15.5-f-C-1-0.5</v>
      </c>
      <c r="Y1710">
        <f>F1710</f>
        <v>15.5</v>
      </c>
      <c r="Z1710" s="2" t="str">
        <f>G1710</f>
        <v>f</v>
      </c>
      <c r="AA1710">
        <f>_xlfn.IFNA(VLOOKUP(X1710,'duo-out'!A$2:Q$5000,5,FALSE),E1710+10*(H1710-1)+1+_xlfn.IFNA(VLOOKUP(D1710,states!A$2:C$10,3,FALSE),1))</f>
        <v>112</v>
      </c>
      <c r="AB1710" t="str">
        <f>IF(V1710="","",V1710)</f>
        <v/>
      </c>
      <c r="AC1710" s="2" t="str">
        <f>_xlfn.IFNA(VLOOKUP(D1710,states!A$2:C$10,2,FALSE),"XX")</f>
        <v>C</v>
      </c>
      <c r="AD1710">
        <f>E1710</f>
        <v>1</v>
      </c>
      <c r="AE1710">
        <f>_xlfn.IFNA(VLOOKUP(D1710,states!A$2:D$10,4,FALSE),0)</f>
        <v>0</v>
      </c>
      <c r="AF1710">
        <v>0.5</v>
      </c>
      <c r="AG1710">
        <f>IF(AE1710=0,AF1710,IF(AE1710=1,IF(F1710=0.5,0.5,IF(H1710=1,0.5,1.5)),IF(F1710=0.5,0.5,IF(H1710=1,2.5,1.5))))</f>
        <v>0.5</v>
      </c>
      <c r="AH1710" s="7">
        <f>IF(AC1710="XX",0,1/C1710^(1/5)*IF(E1710=0,100,1)/(E1710+1)^(1/4))</f>
        <v>1.1602097263419568</v>
      </c>
    </row>
    <row r="1711" spans="1:34">
      <c r="A1711">
        <v>4616</v>
      </c>
      <c r="B1711" s="1">
        <v>32018.22</v>
      </c>
      <c r="C1711" s="6">
        <v>0.2</v>
      </c>
      <c r="D1711" t="s">
        <v>5</v>
      </c>
      <c r="E1711">
        <v>1</v>
      </c>
      <c r="F1711">
        <v>15.5</v>
      </c>
      <c r="G1711" t="s">
        <v>2</v>
      </c>
      <c r="H1711">
        <v>2</v>
      </c>
      <c r="I1711" t="s">
        <v>0</v>
      </c>
      <c r="J1711">
        <v>1</v>
      </c>
      <c r="K1711">
        <v>14.5</v>
      </c>
      <c r="L1711" t="s">
        <v>2</v>
      </c>
      <c r="M1711">
        <v>2</v>
      </c>
      <c r="N1711" t="s">
        <v>4672</v>
      </c>
      <c r="O1711">
        <v>1</v>
      </c>
      <c r="P1711" t="str">
        <f>D1711&amp;"-"&amp;F1711&amp;"-"&amp;G1711&amp;"-"&amp;E1711&amp;"-"&amp;H1711</f>
        <v>C2Sigma-15.5-f-1-2</v>
      </c>
      <c r="Q1711" t="str">
        <f>I1711&amp;"-"&amp;K1711&amp;"-"&amp;L1711&amp;"-"&amp;J1711&amp;"-"&amp;M1711</f>
        <v>X2Pi-14.5-f-1-2</v>
      </c>
      <c r="R1711">
        <f>B1711+S1711</f>
        <v>37938.336435785997</v>
      </c>
      <c r="S1711">
        <f>_xlfn.IFNA(VLOOKUP(Q1711,'MARVEL-X'!A$2:I$1400,7,FALSE),VLOOKUP(Q1711,MARVEL!A$2:J$1522,10,FALSE))</f>
        <v>5920.1164357859998</v>
      </c>
      <c r="T1711">
        <f>IF(P1711=P1710,R1711+T1710,R1711)</f>
        <v>113815.09459222799</v>
      </c>
      <c r="U1711">
        <f>IF(P1711=P1710,1+U1710,1)</f>
        <v>3</v>
      </c>
      <c r="V1711">
        <f t="shared" si="26"/>
        <v>37938.364864076</v>
      </c>
      <c r="W1711" t="str">
        <f>IF(V1711="","",IF(ABS(V1711-R1711)&gt;W$1,ABS(V1711-R1711),""))</f>
        <v/>
      </c>
      <c r="X1711" t="str">
        <f>Y1711&amp;"-"&amp;Z1711&amp;"-"&amp;AC1711&amp;"-"&amp;AD1711&amp;"-"&amp;AG1711</f>
        <v>15.5-f-C-1-0.5</v>
      </c>
      <c r="Y1711">
        <f>F1711</f>
        <v>15.5</v>
      </c>
      <c r="Z1711" s="2" t="str">
        <f>G1711</f>
        <v>f</v>
      </c>
      <c r="AA1711">
        <f>_xlfn.IFNA(VLOOKUP(X1711,'duo-out'!A$2:Q$5000,5,FALSE),E1711+10*(H1711-1)+1+_xlfn.IFNA(VLOOKUP(D1711,states!A$2:C$10,3,FALSE),1))</f>
        <v>112</v>
      </c>
      <c r="AB1711">
        <f>IF(V1711="","",V1711)</f>
        <v>37938.364864076</v>
      </c>
      <c r="AC1711" s="2" t="str">
        <f>_xlfn.IFNA(VLOOKUP(D1711,states!A$2:C$10,2,FALSE),"XX")</f>
        <v>C</v>
      </c>
      <c r="AD1711">
        <f>E1711</f>
        <v>1</v>
      </c>
      <c r="AE1711">
        <f>_xlfn.IFNA(VLOOKUP(D1711,states!A$2:D$10,4,FALSE),0)</f>
        <v>0</v>
      </c>
      <c r="AF1711">
        <v>0.5</v>
      </c>
      <c r="AG1711">
        <f>IF(AE1711=0,AF1711,IF(AE1711=1,IF(F1711=0.5,0.5,IF(H1711=1,0.5,1.5)),IF(F1711=0.5,0.5,IF(H1711=1,2.5,1.5))))</f>
        <v>0.5</v>
      </c>
      <c r="AH1711" s="7">
        <f>IF(AC1711="XX",0,1/C1711^(1/5)*IF(E1711=0,100,1)/(E1711+1)^(1/4))</f>
        <v>1.1602097263419568</v>
      </c>
    </row>
    <row r="1712" spans="1:34">
      <c r="A1712">
        <v>5012</v>
      </c>
      <c r="B1712" s="1">
        <v>31628.288</v>
      </c>
      <c r="C1712" s="6">
        <v>0.05</v>
      </c>
      <c r="D1712" t="s">
        <v>5</v>
      </c>
      <c r="E1712">
        <v>2</v>
      </c>
      <c r="F1712">
        <v>15.5</v>
      </c>
      <c r="G1712" t="s">
        <v>2</v>
      </c>
      <c r="H1712">
        <v>2</v>
      </c>
      <c r="I1712" t="s">
        <v>0</v>
      </c>
      <c r="J1712">
        <v>2</v>
      </c>
      <c r="K1712">
        <v>14.5</v>
      </c>
      <c r="L1712" t="s">
        <v>2</v>
      </c>
      <c r="M1712">
        <v>2</v>
      </c>
      <c r="N1712" t="s">
        <v>5068</v>
      </c>
      <c r="O1712">
        <v>1</v>
      </c>
      <c r="P1712" t="str">
        <f>D1712&amp;"-"&amp;F1712&amp;"-"&amp;G1712&amp;"-"&amp;E1712&amp;"-"&amp;H1712</f>
        <v>C2Sigma-15.5-f-2-2</v>
      </c>
      <c r="Q1712" t="str">
        <f>I1712&amp;"-"&amp;K1712&amp;"-"&amp;L1712&amp;"-"&amp;J1712&amp;"-"&amp;M1712</f>
        <v>X2Pi-14.5-f-2-2</v>
      </c>
      <c r="R1712">
        <f>B1712+S1712</f>
        <v>40030.124611406005</v>
      </c>
      <c r="S1712">
        <f>_xlfn.IFNA(VLOOKUP(Q1712,'MARVEL-X'!A$2:I$1400,7,FALSE),VLOOKUP(Q1712,MARVEL!A$2:J$1522,10,FALSE))</f>
        <v>8401.8366114060009</v>
      </c>
      <c r="T1712">
        <f>IF(P1712=P1711,R1712+T1711,R1712)</f>
        <v>40030.124611406005</v>
      </c>
      <c r="U1712">
        <f>IF(P1712=P1711,1+U1711,1)</f>
        <v>1</v>
      </c>
      <c r="V1712" t="str">
        <f t="shared" si="26"/>
        <v/>
      </c>
      <c r="W1712" t="str">
        <f>IF(V1712="","",IF(ABS(V1712-R1712)&gt;W$1,ABS(V1712-R1712),""))</f>
        <v/>
      </c>
      <c r="X1712" t="str">
        <f>Y1712&amp;"-"&amp;Z1712&amp;"-"&amp;AC1712&amp;"-"&amp;AD1712&amp;"-"&amp;AG1712</f>
        <v>15.5-f-C-2-0.5</v>
      </c>
      <c r="Y1712">
        <f>F1712</f>
        <v>15.5</v>
      </c>
      <c r="Z1712" s="2" t="str">
        <f>G1712</f>
        <v>f</v>
      </c>
      <c r="AA1712">
        <f>_xlfn.IFNA(VLOOKUP(X1712,'duo-out'!A$2:Q$5000,5,FALSE),E1712+10*(H1712-1)+1+_xlfn.IFNA(VLOOKUP(D1712,states!A$2:C$10,3,FALSE),1))</f>
        <v>113</v>
      </c>
      <c r="AB1712" t="str">
        <f>IF(V1712="","",V1712)</f>
        <v/>
      </c>
      <c r="AC1712" s="2" t="str">
        <f>_xlfn.IFNA(VLOOKUP(D1712,states!A$2:C$10,2,FALSE),"XX")</f>
        <v>C</v>
      </c>
      <c r="AD1712">
        <f>E1712</f>
        <v>2</v>
      </c>
      <c r="AE1712">
        <f>_xlfn.IFNA(VLOOKUP(D1712,states!A$2:D$10,4,FALSE),0)</f>
        <v>0</v>
      </c>
      <c r="AF1712">
        <v>0.5</v>
      </c>
      <c r="AG1712">
        <f>IF(AE1712=0,AF1712,IF(AE1712=1,IF(F1712=0.5,0.5,IF(H1712=1,0.5,1.5)),IF(F1712=0.5,0.5,IF(H1712=1,2.5,1.5))))</f>
        <v>0.5</v>
      </c>
      <c r="AH1712" s="7">
        <f>IF(AC1712="XX",0,1/C1712^(1/5)*IF(E1712=0,100,1)/(E1712+1)^(1/4))</f>
        <v>1.3833296494790666</v>
      </c>
    </row>
    <row r="1713" spans="1:34">
      <c r="A1713">
        <v>6338</v>
      </c>
      <c r="B1713" s="1">
        <v>31628.3</v>
      </c>
      <c r="C1713" s="6">
        <v>0.5</v>
      </c>
      <c r="D1713" t="s">
        <v>5</v>
      </c>
      <c r="E1713">
        <v>2</v>
      </c>
      <c r="F1713">
        <v>15.5</v>
      </c>
      <c r="G1713" t="s">
        <v>2</v>
      </c>
      <c r="H1713">
        <v>2</v>
      </c>
      <c r="I1713" t="s">
        <v>0</v>
      </c>
      <c r="J1713">
        <v>2</v>
      </c>
      <c r="K1713">
        <v>14.5</v>
      </c>
      <c r="L1713" t="s">
        <v>2</v>
      </c>
      <c r="M1713">
        <v>2</v>
      </c>
      <c r="N1713" t="s">
        <v>6394</v>
      </c>
      <c r="O1713">
        <v>1</v>
      </c>
      <c r="P1713" t="str">
        <f>D1713&amp;"-"&amp;F1713&amp;"-"&amp;G1713&amp;"-"&amp;E1713&amp;"-"&amp;H1713</f>
        <v>C2Sigma-15.5-f-2-2</v>
      </c>
      <c r="Q1713" t="str">
        <f>I1713&amp;"-"&amp;K1713&amp;"-"&amp;L1713&amp;"-"&amp;J1713&amp;"-"&amp;M1713</f>
        <v>X2Pi-14.5-f-2-2</v>
      </c>
      <c r="R1713">
        <f>B1713+S1713</f>
        <v>40030.136611406</v>
      </c>
      <c r="S1713">
        <f>_xlfn.IFNA(VLOOKUP(Q1713,'MARVEL-X'!A$2:I$1400,7,FALSE),VLOOKUP(Q1713,MARVEL!A$2:J$1522,10,FALSE))</f>
        <v>8401.8366114060009</v>
      </c>
      <c r="T1713">
        <f>IF(P1713=P1712,R1713+T1712,R1713)</f>
        <v>80060.261222811998</v>
      </c>
      <c r="U1713">
        <f>IF(P1713=P1712,1+U1712,1)</f>
        <v>2</v>
      </c>
      <c r="V1713">
        <f t="shared" si="26"/>
        <v>40030.130611405999</v>
      </c>
      <c r="W1713" t="str">
        <f>IF(V1713="","",IF(ABS(V1713-R1713)&gt;W$1,ABS(V1713-R1713),""))</f>
        <v/>
      </c>
      <c r="X1713" t="str">
        <f>Y1713&amp;"-"&amp;Z1713&amp;"-"&amp;AC1713&amp;"-"&amp;AD1713&amp;"-"&amp;AG1713</f>
        <v>15.5-f-C-2-0.5</v>
      </c>
      <c r="Y1713">
        <f>F1713</f>
        <v>15.5</v>
      </c>
      <c r="Z1713" s="2" t="str">
        <f>G1713</f>
        <v>f</v>
      </c>
      <c r="AA1713">
        <f>_xlfn.IFNA(VLOOKUP(X1713,'duo-out'!A$2:Q$5000,5,FALSE),E1713+10*(H1713-1)+1+_xlfn.IFNA(VLOOKUP(D1713,states!A$2:C$10,3,FALSE),1))</f>
        <v>113</v>
      </c>
      <c r="AB1713">
        <f>IF(V1713="","",V1713)</f>
        <v>40030.130611405999</v>
      </c>
      <c r="AC1713" s="2" t="str">
        <f>_xlfn.IFNA(VLOOKUP(D1713,states!A$2:C$10,2,FALSE),"XX")</f>
        <v>C</v>
      </c>
      <c r="AD1713">
        <f>E1713</f>
        <v>2</v>
      </c>
      <c r="AE1713">
        <f>_xlfn.IFNA(VLOOKUP(D1713,states!A$2:D$10,4,FALSE),0)</f>
        <v>0</v>
      </c>
      <c r="AF1713">
        <v>0.5</v>
      </c>
      <c r="AG1713">
        <f>IF(AE1713=0,AF1713,IF(AE1713=1,IF(F1713=0.5,0.5,IF(H1713=1,0.5,1.5)),IF(F1713=0.5,0.5,IF(H1713=1,2.5,1.5))))</f>
        <v>0.5</v>
      </c>
      <c r="AH1713" s="7">
        <f>IF(AC1713="XX",0,1/C1713^(1/5)*IF(E1713=0,100,1)/(E1713+1)^(1/4))</f>
        <v>0.87282200217602857</v>
      </c>
    </row>
    <row r="1714" spans="1:34">
      <c r="A1714">
        <v>82</v>
      </c>
      <c r="B1714" s="1">
        <v>32224.58</v>
      </c>
      <c r="C1714" s="6">
        <v>0.2</v>
      </c>
      <c r="D1714" t="s">
        <v>5</v>
      </c>
      <c r="E1714">
        <v>0</v>
      </c>
      <c r="F1714">
        <v>16.5</v>
      </c>
      <c r="G1714" t="s">
        <v>1</v>
      </c>
      <c r="H1714">
        <v>1</v>
      </c>
      <c r="I1714" t="s">
        <v>0</v>
      </c>
      <c r="J1714">
        <v>0</v>
      </c>
      <c r="K1714">
        <v>15.5</v>
      </c>
      <c r="L1714" t="s">
        <v>1</v>
      </c>
      <c r="M1714">
        <v>1</v>
      </c>
      <c r="N1714" t="s">
        <v>137</v>
      </c>
      <c r="O1714">
        <v>-1</v>
      </c>
      <c r="P1714" t="str">
        <f>D1714&amp;"-"&amp;F1714&amp;"-"&amp;G1714&amp;"-"&amp;E1714&amp;"-"&amp;H1714</f>
        <v>C2Sigma-16.5-e-0-1</v>
      </c>
      <c r="Q1714" t="str">
        <f>I1714&amp;"-"&amp;K1714&amp;"-"&amp;L1714&amp;"-"&amp;J1714&amp;"-"&amp;M1714</f>
        <v>X2Pi-15.5-e-0-1</v>
      </c>
      <c r="R1714">
        <f>B1714+S1714</f>
        <v>35538.165413629002</v>
      </c>
      <c r="S1714">
        <f>_xlfn.IFNA(VLOOKUP(Q1714,'MARVEL-X'!A$2:I$1400,7,FALSE),VLOOKUP(Q1714,MARVEL!A$2:J$1522,10,FALSE))</f>
        <v>3313.585413629</v>
      </c>
      <c r="T1714">
        <f>IF(P1714=P1713,R1714+T1713,R1714)</f>
        <v>35538.165413629002</v>
      </c>
      <c r="U1714">
        <f>IF(P1714=P1713,1+U1713,1)</f>
        <v>1</v>
      </c>
      <c r="V1714" t="str">
        <f t="shared" si="26"/>
        <v/>
      </c>
      <c r="W1714" t="str">
        <f>IF(V1714="","",IF(ABS(V1714-R1714)&gt;W$1,ABS(V1714-R1714),""))</f>
        <v/>
      </c>
      <c r="X1714" t="str">
        <f>Y1714&amp;"-"&amp;Z1714&amp;"-"&amp;AC1714&amp;"-"&amp;AD1714&amp;"-"&amp;AG1714</f>
        <v>16.5-e-C-0-0.5</v>
      </c>
      <c r="Y1714">
        <f>F1714</f>
        <v>16.5</v>
      </c>
      <c r="Z1714" s="2" t="str">
        <f>G1714</f>
        <v>e</v>
      </c>
      <c r="AA1714">
        <f>_xlfn.IFNA(VLOOKUP(X1714,'duo-out'!A$2:Q$5000,5,FALSE),E1714+10*(H1714-1)+1+_xlfn.IFNA(VLOOKUP(D1714,states!A$2:C$10,3,FALSE),1))</f>
        <v>101</v>
      </c>
      <c r="AB1714" t="str">
        <f>IF(V1714="","",V1714)</f>
        <v/>
      </c>
      <c r="AC1714" s="2" t="str">
        <f>_xlfn.IFNA(VLOOKUP(D1714,states!A$2:C$10,2,FALSE),"XX")</f>
        <v>C</v>
      </c>
      <c r="AD1714">
        <f>E1714</f>
        <v>0</v>
      </c>
      <c r="AE1714">
        <f>_xlfn.IFNA(VLOOKUP(D1714,states!A$2:D$10,4,FALSE),0)</f>
        <v>0</v>
      </c>
      <c r="AF1714">
        <v>0.5</v>
      </c>
      <c r="AG1714">
        <f>IF(AE1714=0,AF1714,IF(AE1714=1,IF(F1714=0.5,0.5,IF(H1714=1,0.5,1.5)),IF(F1714=0.5,0.5,IF(H1714=1,2.5,1.5))))</f>
        <v>0.5</v>
      </c>
      <c r="AH1714" s="7">
        <f>IF(AC1714="XX",0,1/C1714^(1/5)*IF(E1714=0,100,1)/(E1714+1)^(1/4))</f>
        <v>137.97296614612148</v>
      </c>
    </row>
    <row r="1715" spans="1:34">
      <c r="A1715">
        <v>70</v>
      </c>
      <c r="B1715" s="1">
        <v>31802.95</v>
      </c>
      <c r="C1715" s="6">
        <v>0.2</v>
      </c>
      <c r="D1715" t="s">
        <v>5</v>
      </c>
      <c r="E1715">
        <v>0</v>
      </c>
      <c r="F1715">
        <v>16.5</v>
      </c>
      <c r="G1715" t="s">
        <v>1</v>
      </c>
      <c r="H1715">
        <v>1</v>
      </c>
      <c r="I1715" t="s">
        <v>0</v>
      </c>
      <c r="J1715">
        <v>0</v>
      </c>
      <c r="K1715">
        <v>16.5</v>
      </c>
      <c r="L1715" t="s">
        <v>2</v>
      </c>
      <c r="M1715">
        <v>1</v>
      </c>
      <c r="N1715" t="s">
        <v>125</v>
      </c>
      <c r="O1715">
        <v>-1</v>
      </c>
      <c r="P1715" t="str">
        <f>D1715&amp;"-"&amp;F1715&amp;"-"&amp;G1715&amp;"-"&amp;E1715&amp;"-"&amp;H1715</f>
        <v>C2Sigma-16.5-e-0-1</v>
      </c>
      <c r="Q1715" t="str">
        <f>I1715&amp;"-"&amp;K1715&amp;"-"&amp;L1715&amp;"-"&amp;J1715&amp;"-"&amp;M1715</f>
        <v>X2Pi-16.5-f-0-1</v>
      </c>
      <c r="R1715">
        <f>B1715+S1715</f>
        <v>35538.684202835</v>
      </c>
      <c r="S1715">
        <f>_xlfn.IFNA(VLOOKUP(Q1715,'MARVEL-X'!A$2:I$1400,7,FALSE),VLOOKUP(Q1715,MARVEL!A$2:J$1522,10,FALSE))</f>
        <v>3735.7342028349999</v>
      </c>
      <c r="T1715">
        <f>IF(P1715=P1714,R1715+T1714,R1715)</f>
        <v>71076.849616463995</v>
      </c>
      <c r="U1715">
        <f>IF(P1715=P1714,1+U1714,1)</f>
        <v>2</v>
      </c>
      <c r="V1715" t="str">
        <f t="shared" si="26"/>
        <v/>
      </c>
      <c r="W1715" t="str">
        <f>IF(V1715="","",IF(ABS(V1715-R1715)&gt;W$1,ABS(V1715-R1715),""))</f>
        <v/>
      </c>
      <c r="X1715" t="str">
        <f>Y1715&amp;"-"&amp;Z1715&amp;"-"&amp;AC1715&amp;"-"&amp;AD1715&amp;"-"&amp;AG1715</f>
        <v>16.5-e-C-0-0.5</v>
      </c>
      <c r="Y1715">
        <f>F1715</f>
        <v>16.5</v>
      </c>
      <c r="Z1715" s="2" t="str">
        <f>G1715</f>
        <v>e</v>
      </c>
      <c r="AA1715">
        <f>_xlfn.IFNA(VLOOKUP(X1715,'duo-out'!A$2:Q$5000,5,FALSE),E1715+10*(H1715-1)+1+_xlfn.IFNA(VLOOKUP(D1715,states!A$2:C$10,3,FALSE),1))</f>
        <v>101</v>
      </c>
      <c r="AB1715" t="str">
        <f>IF(V1715="","",V1715)</f>
        <v/>
      </c>
      <c r="AC1715" s="2" t="str">
        <f>_xlfn.IFNA(VLOOKUP(D1715,states!A$2:C$10,2,FALSE),"XX")</f>
        <v>C</v>
      </c>
      <c r="AD1715">
        <f>E1715</f>
        <v>0</v>
      </c>
      <c r="AE1715">
        <f>_xlfn.IFNA(VLOOKUP(D1715,states!A$2:D$10,4,FALSE),0)</f>
        <v>0</v>
      </c>
      <c r="AF1715">
        <v>0.5</v>
      </c>
      <c r="AG1715">
        <f>IF(AE1715=0,AF1715,IF(AE1715=1,IF(F1715=0.5,0.5,IF(H1715=1,0.5,1.5)),IF(F1715=0.5,0.5,IF(H1715=1,2.5,1.5))))</f>
        <v>0.5</v>
      </c>
      <c r="AH1715" s="7">
        <f>IF(AC1715="XX",0,1/C1715^(1/5)*IF(E1715=0,100,1)/(E1715+1)^(1/4))</f>
        <v>137.97296614612148</v>
      </c>
    </row>
    <row r="1716" spans="1:34">
      <c r="A1716">
        <v>4722</v>
      </c>
      <c r="B1716" s="1">
        <v>31338.25</v>
      </c>
      <c r="C1716" s="6">
        <v>0.2</v>
      </c>
      <c r="D1716" t="s">
        <v>5</v>
      </c>
      <c r="E1716">
        <v>0</v>
      </c>
      <c r="F1716">
        <v>16.5</v>
      </c>
      <c r="G1716" t="s">
        <v>1</v>
      </c>
      <c r="H1716">
        <v>1</v>
      </c>
      <c r="I1716" t="s">
        <v>0</v>
      </c>
      <c r="J1716">
        <v>0</v>
      </c>
      <c r="K1716">
        <v>17.5</v>
      </c>
      <c r="L1716" t="s">
        <v>1</v>
      </c>
      <c r="M1716">
        <v>1</v>
      </c>
      <c r="N1716" t="s">
        <v>4778</v>
      </c>
      <c r="O1716">
        <v>1</v>
      </c>
      <c r="P1716" t="str">
        <f>D1716&amp;"-"&amp;F1716&amp;"-"&amp;G1716&amp;"-"&amp;E1716&amp;"-"&amp;H1716</f>
        <v>C2Sigma-16.5-e-0-1</v>
      </c>
      <c r="Q1716" t="str">
        <f>I1716&amp;"-"&amp;K1716&amp;"-"&amp;L1716&amp;"-"&amp;J1716&amp;"-"&amp;M1716</f>
        <v>X2Pi-17.5-e-0-1</v>
      </c>
      <c r="R1716">
        <f>B1716+S1716</f>
        <v>35538.444837620998</v>
      </c>
      <c r="S1716">
        <f>_xlfn.IFNA(VLOOKUP(Q1716,'MARVEL-X'!A$2:I$1400,7,FALSE),VLOOKUP(Q1716,MARVEL!A$2:J$1522,10,FALSE))</f>
        <v>4200.1948376210003</v>
      </c>
      <c r="T1716">
        <f>IF(P1716=P1715,R1716+T1715,R1716)</f>
        <v>106615.294454085</v>
      </c>
      <c r="U1716">
        <f>IF(P1716=P1715,1+U1715,1)</f>
        <v>3</v>
      </c>
      <c r="V1716" t="str">
        <f t="shared" si="26"/>
        <v/>
      </c>
      <c r="W1716" t="str">
        <f>IF(V1716="","",IF(ABS(V1716-R1716)&gt;W$1,ABS(V1716-R1716),""))</f>
        <v/>
      </c>
      <c r="X1716" t="str">
        <f>Y1716&amp;"-"&amp;Z1716&amp;"-"&amp;AC1716&amp;"-"&amp;AD1716&amp;"-"&amp;AG1716</f>
        <v>16.5-e-C-0-0.5</v>
      </c>
      <c r="Y1716">
        <f>F1716</f>
        <v>16.5</v>
      </c>
      <c r="Z1716" s="2" t="str">
        <f>G1716</f>
        <v>e</v>
      </c>
      <c r="AA1716">
        <f>_xlfn.IFNA(VLOOKUP(X1716,'duo-out'!A$2:Q$5000,5,FALSE),E1716+10*(H1716-1)+1+_xlfn.IFNA(VLOOKUP(D1716,states!A$2:C$10,3,FALSE),1))</f>
        <v>101</v>
      </c>
      <c r="AB1716" t="str">
        <f>IF(V1716="","",V1716)</f>
        <v/>
      </c>
      <c r="AC1716" s="2" t="str">
        <f>_xlfn.IFNA(VLOOKUP(D1716,states!A$2:C$10,2,FALSE),"XX")</f>
        <v>C</v>
      </c>
      <c r="AD1716">
        <f>E1716</f>
        <v>0</v>
      </c>
      <c r="AE1716">
        <f>_xlfn.IFNA(VLOOKUP(D1716,states!A$2:D$10,4,FALSE),0)</f>
        <v>0</v>
      </c>
      <c r="AF1716">
        <v>0.5</v>
      </c>
      <c r="AG1716">
        <f>IF(AE1716=0,AF1716,IF(AE1716=1,IF(F1716=0.5,0.5,IF(H1716=1,0.5,1.5)),IF(F1716=0.5,0.5,IF(H1716=1,2.5,1.5))))</f>
        <v>0.5</v>
      </c>
      <c r="AH1716" s="7">
        <f>IF(AC1716="XX",0,1/C1716^(1/5)*IF(E1716=0,100,1)/(E1716+1)^(1/4))</f>
        <v>137.97296614612148</v>
      </c>
    </row>
    <row r="1717" spans="1:34">
      <c r="A1717">
        <v>4817</v>
      </c>
      <c r="B1717" s="1">
        <v>31338.424999999999</v>
      </c>
      <c r="C1717" s="6">
        <v>0.05</v>
      </c>
      <c r="D1717" t="s">
        <v>5</v>
      </c>
      <c r="E1717">
        <v>0</v>
      </c>
      <c r="F1717">
        <v>16.5</v>
      </c>
      <c r="G1717" t="s">
        <v>1</v>
      </c>
      <c r="H1717">
        <v>1</v>
      </c>
      <c r="I1717" t="s">
        <v>0</v>
      </c>
      <c r="J1717">
        <v>0</v>
      </c>
      <c r="K1717">
        <v>17.5</v>
      </c>
      <c r="L1717" t="s">
        <v>1</v>
      </c>
      <c r="M1717">
        <v>1</v>
      </c>
      <c r="N1717" t="s">
        <v>4873</v>
      </c>
      <c r="O1717">
        <v>1</v>
      </c>
      <c r="P1717" t="str">
        <f>D1717&amp;"-"&amp;F1717&amp;"-"&amp;G1717&amp;"-"&amp;E1717&amp;"-"&amp;H1717</f>
        <v>C2Sigma-16.5-e-0-1</v>
      </c>
      <c r="Q1717" t="str">
        <f>I1717&amp;"-"&amp;K1717&amp;"-"&amp;L1717&amp;"-"&amp;J1717&amp;"-"&amp;M1717</f>
        <v>X2Pi-17.5-e-0-1</v>
      </c>
      <c r="R1717">
        <f>B1717+S1717</f>
        <v>35538.619837621001</v>
      </c>
      <c r="S1717">
        <f>_xlfn.IFNA(VLOOKUP(Q1717,'MARVEL-X'!A$2:I$1400,7,FALSE),VLOOKUP(Q1717,MARVEL!A$2:J$1522,10,FALSE))</f>
        <v>4200.1948376210003</v>
      </c>
      <c r="T1717">
        <f>IF(P1717=P1716,R1717+T1716,R1717)</f>
        <v>142153.91429170599</v>
      </c>
      <c r="U1717">
        <f>IF(P1717=P1716,1+U1716,1)</f>
        <v>4</v>
      </c>
      <c r="V1717">
        <f t="shared" si="26"/>
        <v>35538.478572926499</v>
      </c>
      <c r="W1717">
        <f>IF(V1717="","",IF(ABS(V1717-R1717)&gt;W$1,ABS(V1717-R1717),""))</f>
        <v>0.14126469450275181</v>
      </c>
      <c r="X1717" t="str">
        <f>Y1717&amp;"-"&amp;Z1717&amp;"-"&amp;AC1717&amp;"-"&amp;AD1717&amp;"-"&amp;AG1717</f>
        <v>16.5-e-C-0-0.5</v>
      </c>
      <c r="Y1717">
        <f>F1717</f>
        <v>16.5</v>
      </c>
      <c r="Z1717" s="2" t="str">
        <f>G1717</f>
        <v>e</v>
      </c>
      <c r="AA1717">
        <f>_xlfn.IFNA(VLOOKUP(X1717,'duo-out'!A$2:Q$5000,5,FALSE),E1717+10*(H1717-1)+1+_xlfn.IFNA(VLOOKUP(D1717,states!A$2:C$10,3,FALSE),1))</f>
        <v>101</v>
      </c>
      <c r="AB1717">
        <f>IF(V1717="","",V1717)</f>
        <v>35538.478572926499</v>
      </c>
      <c r="AC1717" s="2" t="str">
        <f>_xlfn.IFNA(VLOOKUP(D1717,states!A$2:C$10,2,FALSE),"XX")</f>
        <v>C</v>
      </c>
      <c r="AD1717">
        <f>E1717</f>
        <v>0</v>
      </c>
      <c r="AE1717">
        <f>_xlfn.IFNA(VLOOKUP(D1717,states!A$2:D$10,4,FALSE),0)</f>
        <v>0</v>
      </c>
      <c r="AF1717">
        <v>0.5</v>
      </c>
      <c r="AG1717">
        <f>IF(AE1717=0,AF1717,IF(AE1717=1,IF(F1717=0.5,0.5,IF(H1717=1,0.5,1.5)),IF(F1717=0.5,0.5,IF(H1717=1,2.5,1.5))))</f>
        <v>0.5</v>
      </c>
      <c r="AH1717" s="7">
        <f>IF(AC1717="XX",0,1/C1717^(1/5)*IF(E1717=0,100,1)/(E1717+1)^(1/4))</f>
        <v>182.05642030260799</v>
      </c>
    </row>
    <row r="1718" spans="1:34">
      <c r="A1718">
        <v>4595</v>
      </c>
      <c r="B1718" s="1">
        <v>32018.58</v>
      </c>
      <c r="C1718" s="6">
        <v>0.2</v>
      </c>
      <c r="D1718" t="s">
        <v>5</v>
      </c>
      <c r="E1718">
        <v>1</v>
      </c>
      <c r="F1718">
        <v>16.5</v>
      </c>
      <c r="G1718" t="s">
        <v>1</v>
      </c>
      <c r="H1718">
        <v>1</v>
      </c>
      <c r="I1718" t="s">
        <v>0</v>
      </c>
      <c r="J1718">
        <v>1</v>
      </c>
      <c r="K1718">
        <v>15.5</v>
      </c>
      <c r="L1718" t="s">
        <v>1</v>
      </c>
      <c r="M1718">
        <v>1</v>
      </c>
      <c r="N1718" t="s">
        <v>4651</v>
      </c>
      <c r="O1718">
        <v>1</v>
      </c>
      <c r="P1718" t="str">
        <f>D1718&amp;"-"&amp;F1718&amp;"-"&amp;G1718&amp;"-"&amp;E1718&amp;"-"&amp;H1718</f>
        <v>C2Sigma-16.5-e-1-1</v>
      </c>
      <c r="Q1718" t="str">
        <f>I1718&amp;"-"&amp;K1718&amp;"-"&amp;L1718&amp;"-"&amp;J1718&amp;"-"&amp;M1718</f>
        <v>X2Pi-15.5-e-1-1</v>
      </c>
      <c r="R1718">
        <f>B1718+S1718</f>
        <v>37938.950760218002</v>
      </c>
      <c r="S1718">
        <f>_xlfn.IFNA(VLOOKUP(Q1718,'MARVEL-X'!A$2:I$1400,7,FALSE),VLOOKUP(Q1718,MARVEL!A$2:J$1522,10,FALSE))</f>
        <v>5920.3707602180002</v>
      </c>
      <c r="T1718">
        <f>IF(P1718=P1717,R1718+T1717,R1718)</f>
        <v>37938.950760218002</v>
      </c>
      <c r="U1718">
        <f>IF(P1718=P1717,1+U1717,1)</f>
        <v>1</v>
      </c>
      <c r="V1718" t="str">
        <f t="shared" si="26"/>
        <v/>
      </c>
      <c r="W1718" t="str">
        <f>IF(V1718="","",IF(ABS(V1718-R1718)&gt;W$1,ABS(V1718-R1718),""))</f>
        <v/>
      </c>
      <c r="X1718" t="str">
        <f>Y1718&amp;"-"&amp;Z1718&amp;"-"&amp;AC1718&amp;"-"&amp;AD1718&amp;"-"&amp;AG1718</f>
        <v>16.5-e-C-1-0.5</v>
      </c>
      <c r="Y1718">
        <f>F1718</f>
        <v>16.5</v>
      </c>
      <c r="Z1718" s="2" t="str">
        <f>G1718</f>
        <v>e</v>
      </c>
      <c r="AA1718">
        <f>_xlfn.IFNA(VLOOKUP(X1718,'duo-out'!A$2:Q$5000,5,FALSE),E1718+10*(H1718-1)+1+_xlfn.IFNA(VLOOKUP(D1718,states!A$2:C$10,3,FALSE),1))</f>
        <v>102</v>
      </c>
      <c r="AB1718" t="str">
        <f>IF(V1718="","",V1718)</f>
        <v/>
      </c>
      <c r="AC1718" s="2" t="str">
        <f>_xlfn.IFNA(VLOOKUP(D1718,states!A$2:C$10,2,FALSE),"XX")</f>
        <v>C</v>
      </c>
      <c r="AD1718">
        <f>E1718</f>
        <v>1</v>
      </c>
      <c r="AE1718">
        <f>_xlfn.IFNA(VLOOKUP(D1718,states!A$2:D$10,4,FALSE),0)</f>
        <v>0</v>
      </c>
      <c r="AF1718">
        <v>0.5</v>
      </c>
      <c r="AG1718">
        <f>IF(AE1718=0,AF1718,IF(AE1718=1,IF(F1718=0.5,0.5,IF(H1718=1,0.5,1.5)),IF(F1718=0.5,0.5,IF(H1718=1,2.5,1.5))))</f>
        <v>0.5</v>
      </c>
      <c r="AH1718" s="7">
        <f>IF(AC1718="XX",0,1/C1718^(1/5)*IF(E1718=0,100,1)/(E1718+1)^(1/4))</f>
        <v>1.1602097263419568</v>
      </c>
    </row>
    <row r="1719" spans="1:34">
      <c r="A1719">
        <v>4559</v>
      </c>
      <c r="B1719" s="1">
        <v>31612.639999999999</v>
      </c>
      <c r="C1719" s="6">
        <v>0.2</v>
      </c>
      <c r="D1719" t="s">
        <v>5</v>
      </c>
      <c r="E1719">
        <v>1</v>
      </c>
      <c r="F1719">
        <v>16.5</v>
      </c>
      <c r="G1719" t="s">
        <v>1</v>
      </c>
      <c r="H1719">
        <v>1</v>
      </c>
      <c r="I1719" t="s">
        <v>0</v>
      </c>
      <c r="J1719">
        <v>1</v>
      </c>
      <c r="K1719">
        <v>16.5</v>
      </c>
      <c r="L1719" t="s">
        <v>2</v>
      </c>
      <c r="M1719">
        <v>1</v>
      </c>
      <c r="N1719" t="s">
        <v>4615</v>
      </c>
      <c r="O1719">
        <v>1</v>
      </c>
      <c r="P1719" t="str">
        <f>D1719&amp;"-"&amp;F1719&amp;"-"&amp;G1719&amp;"-"&amp;E1719&amp;"-"&amp;H1719</f>
        <v>C2Sigma-16.5-e-1-1</v>
      </c>
      <c r="Q1719" t="str">
        <f>I1719&amp;"-"&amp;K1719&amp;"-"&amp;L1719&amp;"-"&amp;J1719&amp;"-"&amp;M1719</f>
        <v>X2Pi-16.5-f-1-1</v>
      </c>
      <c r="R1719">
        <f>B1719+S1719</f>
        <v>37938.916833520001</v>
      </c>
      <c r="S1719">
        <f>_xlfn.IFNA(VLOOKUP(Q1719,'MARVEL-X'!A$2:I$1400,7,FALSE),VLOOKUP(Q1719,MARVEL!A$2:J$1522,10,FALSE))</f>
        <v>6326.2768335199999</v>
      </c>
      <c r="T1719">
        <f>IF(P1719=P1718,R1719+T1718,R1719)</f>
        <v>75877.867593738003</v>
      </c>
      <c r="U1719">
        <f>IF(P1719=P1718,1+U1718,1)</f>
        <v>2</v>
      </c>
      <c r="V1719" t="str">
        <f t="shared" si="26"/>
        <v/>
      </c>
      <c r="W1719" t="str">
        <f>IF(V1719="","",IF(ABS(V1719-R1719)&gt;W$1,ABS(V1719-R1719),""))</f>
        <v/>
      </c>
      <c r="X1719" t="str">
        <f>Y1719&amp;"-"&amp;Z1719&amp;"-"&amp;AC1719&amp;"-"&amp;AD1719&amp;"-"&amp;AG1719</f>
        <v>16.5-e-C-1-0.5</v>
      </c>
      <c r="Y1719">
        <f>F1719</f>
        <v>16.5</v>
      </c>
      <c r="Z1719" s="2" t="str">
        <f>G1719</f>
        <v>e</v>
      </c>
      <c r="AA1719">
        <f>_xlfn.IFNA(VLOOKUP(X1719,'duo-out'!A$2:Q$5000,5,FALSE),E1719+10*(H1719-1)+1+_xlfn.IFNA(VLOOKUP(D1719,states!A$2:C$10,3,FALSE),1))</f>
        <v>102</v>
      </c>
      <c r="AB1719" t="str">
        <f>IF(V1719="","",V1719)</f>
        <v/>
      </c>
      <c r="AC1719" s="2" t="str">
        <f>_xlfn.IFNA(VLOOKUP(D1719,states!A$2:C$10,2,FALSE),"XX")</f>
        <v>C</v>
      </c>
      <c r="AD1719">
        <f>E1719</f>
        <v>1</v>
      </c>
      <c r="AE1719">
        <f>_xlfn.IFNA(VLOOKUP(D1719,states!A$2:D$10,4,FALSE),0)</f>
        <v>0</v>
      </c>
      <c r="AF1719">
        <v>0.5</v>
      </c>
      <c r="AG1719">
        <f>IF(AE1719=0,AF1719,IF(AE1719=1,IF(F1719=0.5,0.5,IF(H1719=1,0.5,1.5)),IF(F1719=0.5,0.5,IF(H1719=1,2.5,1.5))))</f>
        <v>0.5</v>
      </c>
      <c r="AH1719" s="7">
        <f>IF(AC1719="XX",0,1/C1719^(1/5)*IF(E1719=0,100,1)/(E1719+1)^(1/4))</f>
        <v>1.1602097263419568</v>
      </c>
    </row>
    <row r="1720" spans="1:34">
      <c r="A1720">
        <v>4519</v>
      </c>
      <c r="B1720" s="1">
        <v>31166.18</v>
      </c>
      <c r="C1720" s="6">
        <v>0.2</v>
      </c>
      <c r="D1720" t="s">
        <v>5</v>
      </c>
      <c r="E1720">
        <v>1</v>
      </c>
      <c r="F1720">
        <v>16.5</v>
      </c>
      <c r="G1720" t="s">
        <v>1</v>
      </c>
      <c r="H1720">
        <v>1</v>
      </c>
      <c r="I1720" t="s">
        <v>0</v>
      </c>
      <c r="J1720">
        <v>1</v>
      </c>
      <c r="K1720">
        <v>17.5</v>
      </c>
      <c r="L1720" t="s">
        <v>1</v>
      </c>
      <c r="M1720">
        <v>1</v>
      </c>
      <c r="N1720" t="s">
        <v>4575</v>
      </c>
      <c r="O1720">
        <v>1</v>
      </c>
      <c r="P1720" t="str">
        <f>D1720&amp;"-"&amp;F1720&amp;"-"&amp;G1720&amp;"-"&amp;E1720&amp;"-"&amp;H1720</f>
        <v>C2Sigma-16.5-e-1-1</v>
      </c>
      <c r="Q1720" t="str">
        <f>I1720&amp;"-"&amp;K1720&amp;"-"&amp;L1720&amp;"-"&amp;J1720&amp;"-"&amp;M1720</f>
        <v>X2Pi-17.5-e-1-1</v>
      </c>
      <c r="R1720">
        <f>B1720+S1720</f>
        <v>37938.871760217997</v>
      </c>
      <c r="S1720">
        <f>_xlfn.IFNA(VLOOKUP(Q1720,'MARVEL-X'!A$2:I$1400,7,FALSE),VLOOKUP(Q1720,MARVEL!A$2:J$1522,10,FALSE))</f>
        <v>6772.6917602180001</v>
      </c>
      <c r="T1720">
        <f>IF(P1720=P1719,R1720+T1719,R1720)</f>
        <v>113816.739353956</v>
      </c>
      <c r="U1720">
        <f>IF(P1720=P1719,1+U1719,1)</f>
        <v>3</v>
      </c>
      <c r="V1720">
        <f t="shared" si="26"/>
        <v>37938.913117985336</v>
      </c>
      <c r="W1720" t="str">
        <f>IF(V1720="","",IF(ABS(V1720-R1720)&gt;W$1,ABS(V1720-R1720),""))</f>
        <v/>
      </c>
      <c r="X1720" t="str">
        <f>Y1720&amp;"-"&amp;Z1720&amp;"-"&amp;AC1720&amp;"-"&amp;AD1720&amp;"-"&amp;AG1720</f>
        <v>16.5-e-C-1-0.5</v>
      </c>
      <c r="Y1720">
        <f>F1720</f>
        <v>16.5</v>
      </c>
      <c r="Z1720" s="2" t="str">
        <f>G1720</f>
        <v>e</v>
      </c>
      <c r="AA1720">
        <f>_xlfn.IFNA(VLOOKUP(X1720,'duo-out'!A$2:Q$5000,5,FALSE),E1720+10*(H1720-1)+1+_xlfn.IFNA(VLOOKUP(D1720,states!A$2:C$10,3,FALSE),1))</f>
        <v>102</v>
      </c>
      <c r="AB1720">
        <f>IF(V1720="","",V1720)</f>
        <v>37938.913117985336</v>
      </c>
      <c r="AC1720" s="2" t="str">
        <f>_xlfn.IFNA(VLOOKUP(D1720,states!A$2:C$10,2,FALSE),"XX")</f>
        <v>C</v>
      </c>
      <c r="AD1720">
        <f>E1720</f>
        <v>1</v>
      </c>
      <c r="AE1720">
        <f>_xlfn.IFNA(VLOOKUP(D1720,states!A$2:D$10,4,FALSE),0)</f>
        <v>0</v>
      </c>
      <c r="AF1720">
        <v>0.5</v>
      </c>
      <c r="AG1720">
        <f>IF(AE1720=0,AF1720,IF(AE1720=1,IF(F1720=0.5,0.5,IF(H1720=1,0.5,1.5)),IF(F1720=0.5,0.5,IF(H1720=1,2.5,1.5))))</f>
        <v>0.5</v>
      </c>
      <c r="AH1720" s="7">
        <f>IF(AC1720="XX",0,1/C1720^(1/5)*IF(E1720=0,100,1)/(E1720+1)^(1/4))</f>
        <v>1.1602097263419568</v>
      </c>
    </row>
    <row r="1721" spans="1:34">
      <c r="A1721">
        <v>5003</v>
      </c>
      <c r="B1721" s="1">
        <v>31628.507000000001</v>
      </c>
      <c r="C1721" s="6">
        <v>0.05</v>
      </c>
      <c r="D1721" t="s">
        <v>5</v>
      </c>
      <c r="E1721">
        <v>2</v>
      </c>
      <c r="F1721">
        <v>16.5</v>
      </c>
      <c r="G1721" t="s">
        <v>1</v>
      </c>
      <c r="H1721">
        <v>1</v>
      </c>
      <c r="I1721" t="s">
        <v>0</v>
      </c>
      <c r="J1721">
        <v>2</v>
      </c>
      <c r="K1721">
        <v>15.5</v>
      </c>
      <c r="L1721" t="s">
        <v>1</v>
      </c>
      <c r="M1721">
        <v>1</v>
      </c>
      <c r="N1721" t="s">
        <v>5059</v>
      </c>
      <c r="O1721">
        <v>1</v>
      </c>
      <c r="P1721" t="str">
        <f>D1721&amp;"-"&amp;F1721&amp;"-"&amp;G1721&amp;"-"&amp;E1721&amp;"-"&amp;H1721</f>
        <v>C2Sigma-16.5-e-2-1</v>
      </c>
      <c r="Q1721" t="str">
        <f>I1721&amp;"-"&amp;K1721&amp;"-"&amp;L1721&amp;"-"&amp;J1721&amp;"-"&amp;M1721</f>
        <v>X2Pi-15.5-e-2-1</v>
      </c>
      <c r="R1721">
        <f>B1721+S1721</f>
        <v>40030.581098292001</v>
      </c>
      <c r="S1721">
        <f>_xlfn.IFNA(VLOOKUP(Q1721,'MARVEL-X'!A$2:I$1400,7,FALSE),VLOOKUP(Q1721,MARVEL!A$2:J$1522,10,FALSE))</f>
        <v>8402.0740982919997</v>
      </c>
      <c r="T1721">
        <f>IF(P1721=P1720,R1721+T1720,R1721)</f>
        <v>40030.581098292001</v>
      </c>
      <c r="U1721">
        <f>IF(P1721=P1720,1+U1720,1)</f>
        <v>1</v>
      </c>
      <c r="V1721" t="str">
        <f t="shared" si="26"/>
        <v/>
      </c>
      <c r="W1721" t="str">
        <f>IF(V1721="","",IF(ABS(V1721-R1721)&gt;W$1,ABS(V1721-R1721),""))</f>
        <v/>
      </c>
      <c r="X1721" t="str">
        <f>Y1721&amp;"-"&amp;Z1721&amp;"-"&amp;AC1721&amp;"-"&amp;AD1721&amp;"-"&amp;AG1721</f>
        <v>16.5-e-C-2-0.5</v>
      </c>
      <c r="Y1721">
        <f>F1721</f>
        <v>16.5</v>
      </c>
      <c r="Z1721" s="2" t="str">
        <f>G1721</f>
        <v>e</v>
      </c>
      <c r="AA1721">
        <f>_xlfn.IFNA(VLOOKUP(X1721,'duo-out'!A$2:Q$5000,5,FALSE),E1721+10*(H1721-1)+1+_xlfn.IFNA(VLOOKUP(D1721,states!A$2:C$10,3,FALSE),1))</f>
        <v>103</v>
      </c>
      <c r="AB1721" t="str">
        <f>IF(V1721="","",V1721)</f>
        <v/>
      </c>
      <c r="AC1721" s="2" t="str">
        <f>_xlfn.IFNA(VLOOKUP(D1721,states!A$2:C$10,2,FALSE),"XX")</f>
        <v>C</v>
      </c>
      <c r="AD1721">
        <f>E1721</f>
        <v>2</v>
      </c>
      <c r="AE1721">
        <f>_xlfn.IFNA(VLOOKUP(D1721,states!A$2:D$10,4,FALSE),0)</f>
        <v>0</v>
      </c>
      <c r="AF1721">
        <v>0.5</v>
      </c>
      <c r="AG1721">
        <f>IF(AE1721=0,AF1721,IF(AE1721=1,IF(F1721=0.5,0.5,IF(H1721=1,0.5,1.5)),IF(F1721=0.5,0.5,IF(H1721=1,2.5,1.5))))</f>
        <v>0.5</v>
      </c>
      <c r="AH1721" s="7">
        <f>IF(AC1721="XX",0,1/C1721^(1/5)*IF(E1721=0,100,1)/(E1721+1)^(1/4))</f>
        <v>1.3833296494790666</v>
      </c>
    </row>
    <row r="1722" spans="1:34">
      <c r="A1722">
        <v>6328</v>
      </c>
      <c r="B1722" s="1">
        <v>31628.3</v>
      </c>
      <c r="C1722" s="6">
        <v>0.5</v>
      </c>
      <c r="D1722" t="s">
        <v>5</v>
      </c>
      <c r="E1722">
        <v>2</v>
      </c>
      <c r="F1722">
        <v>16.5</v>
      </c>
      <c r="G1722" t="s">
        <v>1</v>
      </c>
      <c r="H1722">
        <v>1</v>
      </c>
      <c r="I1722" t="s">
        <v>0</v>
      </c>
      <c r="J1722">
        <v>2</v>
      </c>
      <c r="K1722">
        <v>15.5</v>
      </c>
      <c r="L1722" t="s">
        <v>1</v>
      </c>
      <c r="M1722">
        <v>1</v>
      </c>
      <c r="N1722" t="s">
        <v>6384</v>
      </c>
      <c r="O1722">
        <v>1</v>
      </c>
      <c r="P1722" t="str">
        <f>D1722&amp;"-"&amp;F1722&amp;"-"&amp;G1722&amp;"-"&amp;E1722&amp;"-"&amp;H1722</f>
        <v>C2Sigma-16.5-e-2-1</v>
      </c>
      <c r="Q1722" t="str">
        <f>I1722&amp;"-"&amp;K1722&amp;"-"&amp;L1722&amp;"-"&amp;J1722&amp;"-"&amp;M1722</f>
        <v>X2Pi-15.5-e-2-1</v>
      </c>
      <c r="R1722">
        <f>B1722+S1722</f>
        <v>40030.374098291999</v>
      </c>
      <c r="S1722">
        <f>_xlfn.IFNA(VLOOKUP(Q1722,'MARVEL-X'!A$2:I$1400,7,FALSE),VLOOKUP(Q1722,MARVEL!A$2:J$1522,10,FALSE))</f>
        <v>8402.0740982919997</v>
      </c>
      <c r="T1722">
        <f>IF(P1722=P1721,R1722+T1721,R1722)</f>
        <v>80060.955196583993</v>
      </c>
      <c r="U1722">
        <f>IF(P1722=P1721,1+U1721,1)</f>
        <v>2</v>
      </c>
      <c r="V1722">
        <f t="shared" si="26"/>
        <v>40030.477598291996</v>
      </c>
      <c r="W1722">
        <f>IF(V1722="","",IF(ABS(V1722-R1722)&gt;W$1,ABS(V1722-R1722),""))</f>
        <v>0.10349999999743886</v>
      </c>
      <c r="X1722" t="str">
        <f>Y1722&amp;"-"&amp;Z1722&amp;"-"&amp;AC1722&amp;"-"&amp;AD1722&amp;"-"&amp;AG1722</f>
        <v>16.5-e-C-2-0.5</v>
      </c>
      <c r="Y1722">
        <f>F1722</f>
        <v>16.5</v>
      </c>
      <c r="Z1722" s="2" t="str">
        <f>G1722</f>
        <v>e</v>
      </c>
      <c r="AA1722">
        <f>_xlfn.IFNA(VLOOKUP(X1722,'duo-out'!A$2:Q$5000,5,FALSE),E1722+10*(H1722-1)+1+_xlfn.IFNA(VLOOKUP(D1722,states!A$2:C$10,3,FALSE),1))</f>
        <v>103</v>
      </c>
      <c r="AB1722">
        <f>IF(V1722="","",V1722)</f>
        <v>40030.477598291996</v>
      </c>
      <c r="AC1722" s="2" t="str">
        <f>_xlfn.IFNA(VLOOKUP(D1722,states!A$2:C$10,2,FALSE),"XX")</f>
        <v>C</v>
      </c>
      <c r="AD1722">
        <f>E1722</f>
        <v>2</v>
      </c>
      <c r="AE1722">
        <f>_xlfn.IFNA(VLOOKUP(D1722,states!A$2:D$10,4,FALSE),0)</f>
        <v>0</v>
      </c>
      <c r="AF1722">
        <v>0.5</v>
      </c>
      <c r="AG1722">
        <f>IF(AE1722=0,AF1722,IF(AE1722=1,IF(F1722=0.5,0.5,IF(H1722=1,0.5,1.5)),IF(F1722=0.5,0.5,IF(H1722=1,2.5,1.5))))</f>
        <v>0.5</v>
      </c>
      <c r="AH1722" s="7">
        <f>IF(AC1722="XX",0,1/C1722^(1/5)*IF(E1722=0,100,1)/(E1722+1)^(1/4))</f>
        <v>0.87282200217602857</v>
      </c>
    </row>
    <row r="1723" spans="1:34">
      <c r="A1723">
        <v>4506</v>
      </c>
      <c r="B1723" s="1">
        <v>31802.502199999999</v>
      </c>
      <c r="C1723" s="6">
        <v>4.0000000000000001E-3</v>
      </c>
      <c r="D1723" t="s">
        <v>5</v>
      </c>
      <c r="E1723">
        <v>0</v>
      </c>
      <c r="F1723">
        <v>16.5</v>
      </c>
      <c r="G1723" t="s">
        <v>2</v>
      </c>
      <c r="H1723">
        <v>2</v>
      </c>
      <c r="I1723" t="s">
        <v>0</v>
      </c>
      <c r="J1723">
        <v>0</v>
      </c>
      <c r="K1723">
        <v>16.5</v>
      </c>
      <c r="L1723" t="s">
        <v>1</v>
      </c>
      <c r="M1723">
        <v>2</v>
      </c>
      <c r="N1723" t="s">
        <v>4562</v>
      </c>
      <c r="O1723">
        <v>1</v>
      </c>
      <c r="P1723" t="str">
        <f>D1723&amp;"-"&amp;F1723&amp;"-"&amp;G1723&amp;"-"&amp;E1723&amp;"-"&amp;H1723</f>
        <v>C2Sigma-16.5-f-0-2</v>
      </c>
      <c r="Q1723" t="str">
        <f>I1723&amp;"-"&amp;K1723&amp;"-"&amp;L1723&amp;"-"&amp;J1723&amp;"-"&amp;M1723</f>
        <v>X2Pi-16.5-e-0-2</v>
      </c>
      <c r="R1723">
        <f>B1723+S1723</f>
        <v>35991.883969370996</v>
      </c>
      <c r="S1723">
        <f>_xlfn.IFNA(VLOOKUP(Q1723,'MARVEL-X'!A$2:I$1400,7,FALSE),VLOOKUP(Q1723,MARVEL!A$2:J$1522,10,FALSE))</f>
        <v>4189.3817693709998</v>
      </c>
      <c r="T1723">
        <f>IF(P1723=P1722,R1723+T1722,R1723)</f>
        <v>35991.883969370996</v>
      </c>
      <c r="U1723">
        <f>IF(P1723=P1722,1+U1722,1)</f>
        <v>1</v>
      </c>
      <c r="V1723" t="str">
        <f t="shared" si="26"/>
        <v/>
      </c>
      <c r="W1723" t="str">
        <f>IF(V1723="","",IF(ABS(V1723-R1723)&gt;W$1,ABS(V1723-R1723),""))</f>
        <v/>
      </c>
      <c r="X1723" t="str">
        <f>Y1723&amp;"-"&amp;Z1723&amp;"-"&amp;AC1723&amp;"-"&amp;AD1723&amp;"-"&amp;AG1723</f>
        <v>16.5-f-C-0-0.5</v>
      </c>
      <c r="Y1723">
        <f>F1723</f>
        <v>16.5</v>
      </c>
      <c r="Z1723" s="2" t="str">
        <f>G1723</f>
        <v>f</v>
      </c>
      <c r="AA1723">
        <f>_xlfn.IFNA(VLOOKUP(X1723,'duo-out'!A$2:Q$5000,5,FALSE),E1723+10*(H1723-1)+1+_xlfn.IFNA(VLOOKUP(D1723,states!A$2:C$10,3,FALSE),1))</f>
        <v>111</v>
      </c>
      <c r="AB1723" t="str">
        <f>IF(V1723="","",V1723)</f>
        <v/>
      </c>
      <c r="AC1723" s="2" t="str">
        <f>_xlfn.IFNA(VLOOKUP(D1723,states!A$2:C$10,2,FALSE),"XX")</f>
        <v>C</v>
      </c>
      <c r="AD1723">
        <f>E1723</f>
        <v>0</v>
      </c>
      <c r="AE1723">
        <f>_xlfn.IFNA(VLOOKUP(D1723,states!A$2:D$10,4,FALSE),0)</f>
        <v>0</v>
      </c>
      <c r="AF1723">
        <v>0.5</v>
      </c>
      <c r="AG1723">
        <f>IF(AE1723=0,AF1723,IF(AE1723=1,IF(F1723=0.5,0.5,IF(H1723=1,0.5,1.5)),IF(F1723=0.5,0.5,IF(H1723=1,2.5,1.5))))</f>
        <v>0.5</v>
      </c>
      <c r="AH1723" s="7">
        <f>IF(AC1723="XX",0,1/C1723^(1/5)*IF(E1723=0,100,1)/(E1723+1)^(1/4))</f>
        <v>301.7088168272582</v>
      </c>
    </row>
    <row r="1724" spans="1:34">
      <c r="A1724">
        <v>4698</v>
      </c>
      <c r="B1724" s="1">
        <v>32247.15</v>
      </c>
      <c r="C1724" s="6">
        <v>0.2</v>
      </c>
      <c r="D1724" t="s">
        <v>5</v>
      </c>
      <c r="E1724">
        <v>0</v>
      </c>
      <c r="F1724">
        <v>16.5</v>
      </c>
      <c r="G1724" t="s">
        <v>2</v>
      </c>
      <c r="H1724">
        <v>2</v>
      </c>
      <c r="I1724" t="s">
        <v>0</v>
      </c>
      <c r="J1724">
        <v>0</v>
      </c>
      <c r="K1724">
        <v>15.5</v>
      </c>
      <c r="L1724" t="s">
        <v>2</v>
      </c>
      <c r="M1724">
        <v>2</v>
      </c>
      <c r="N1724" t="s">
        <v>4754</v>
      </c>
      <c r="O1724">
        <v>1</v>
      </c>
      <c r="P1724" t="str">
        <f>D1724&amp;"-"&amp;F1724&amp;"-"&amp;G1724&amp;"-"&amp;E1724&amp;"-"&amp;H1724</f>
        <v>C2Sigma-16.5-f-0-2</v>
      </c>
      <c r="Q1724" t="str">
        <f>I1724&amp;"-"&amp;K1724&amp;"-"&amp;L1724&amp;"-"&amp;J1724&amp;"-"&amp;M1724</f>
        <v>X2Pi-15.5-f-0-2</v>
      </c>
      <c r="R1724">
        <f>B1724+S1724</f>
        <v>35991.942435786004</v>
      </c>
      <c r="S1724">
        <f>_xlfn.IFNA(VLOOKUP(Q1724,'MARVEL-X'!A$2:I$1400,7,FALSE),VLOOKUP(Q1724,MARVEL!A$2:J$1522,10,FALSE))</f>
        <v>3744.7924357860002</v>
      </c>
      <c r="T1724">
        <f>IF(P1724=P1723,R1724+T1723,R1724)</f>
        <v>71983.826405157</v>
      </c>
      <c r="U1724">
        <f>IF(P1724=P1723,1+U1723,1)</f>
        <v>2</v>
      </c>
      <c r="V1724" t="str">
        <f t="shared" si="26"/>
        <v/>
      </c>
      <c r="W1724" t="str">
        <f>IF(V1724="","",IF(ABS(V1724-R1724)&gt;W$1,ABS(V1724-R1724),""))</f>
        <v/>
      </c>
      <c r="X1724" t="str">
        <f>Y1724&amp;"-"&amp;Z1724&amp;"-"&amp;AC1724&amp;"-"&amp;AD1724&amp;"-"&amp;AG1724</f>
        <v>16.5-f-C-0-0.5</v>
      </c>
      <c r="Y1724">
        <f>F1724</f>
        <v>16.5</v>
      </c>
      <c r="Z1724" s="2" t="str">
        <f>G1724</f>
        <v>f</v>
      </c>
      <c r="AA1724">
        <f>_xlfn.IFNA(VLOOKUP(X1724,'duo-out'!A$2:Q$5000,5,FALSE),E1724+10*(H1724-1)+1+_xlfn.IFNA(VLOOKUP(D1724,states!A$2:C$10,3,FALSE),1))</f>
        <v>111</v>
      </c>
      <c r="AB1724" t="str">
        <f>IF(V1724="","",V1724)</f>
        <v/>
      </c>
      <c r="AC1724" s="2" t="str">
        <f>_xlfn.IFNA(VLOOKUP(D1724,states!A$2:C$10,2,FALSE),"XX")</f>
        <v>C</v>
      </c>
      <c r="AD1724">
        <f>E1724</f>
        <v>0</v>
      </c>
      <c r="AE1724">
        <f>_xlfn.IFNA(VLOOKUP(D1724,states!A$2:D$10,4,FALSE),0)</f>
        <v>0</v>
      </c>
      <c r="AF1724">
        <v>0.5</v>
      </c>
      <c r="AG1724">
        <f>IF(AE1724=0,AF1724,IF(AE1724=1,IF(F1724=0.5,0.5,IF(H1724=1,0.5,1.5)),IF(F1724=0.5,0.5,IF(H1724=1,2.5,1.5))))</f>
        <v>0.5</v>
      </c>
      <c r="AH1724" s="7">
        <f>IF(AC1724="XX",0,1/C1724^(1/5)*IF(E1724=0,100,1)/(E1724+1)^(1/4))</f>
        <v>137.97296614612148</v>
      </c>
    </row>
    <row r="1725" spans="1:34">
      <c r="A1725">
        <v>4658</v>
      </c>
      <c r="B1725" s="1">
        <v>31802.6</v>
      </c>
      <c r="C1725" s="6">
        <v>0.2</v>
      </c>
      <c r="D1725" t="s">
        <v>5</v>
      </c>
      <c r="E1725">
        <v>0</v>
      </c>
      <c r="F1725">
        <v>16.5</v>
      </c>
      <c r="G1725" t="s">
        <v>2</v>
      </c>
      <c r="H1725">
        <v>2</v>
      </c>
      <c r="I1725" t="s">
        <v>0</v>
      </c>
      <c r="J1725">
        <v>0</v>
      </c>
      <c r="K1725">
        <v>16.5</v>
      </c>
      <c r="L1725" t="s">
        <v>1</v>
      </c>
      <c r="M1725">
        <v>2</v>
      </c>
      <c r="N1725" t="s">
        <v>4714</v>
      </c>
      <c r="O1725">
        <v>1</v>
      </c>
      <c r="P1725" t="str">
        <f>D1725&amp;"-"&amp;F1725&amp;"-"&amp;G1725&amp;"-"&amp;E1725&amp;"-"&amp;H1725</f>
        <v>C2Sigma-16.5-f-0-2</v>
      </c>
      <c r="Q1725" t="str">
        <f>I1725&amp;"-"&amp;K1725&amp;"-"&amp;L1725&amp;"-"&amp;J1725&amp;"-"&amp;M1725</f>
        <v>X2Pi-16.5-e-0-2</v>
      </c>
      <c r="R1725">
        <f>B1725+S1725</f>
        <v>35991.981769370999</v>
      </c>
      <c r="S1725">
        <f>_xlfn.IFNA(VLOOKUP(Q1725,'MARVEL-X'!A$2:I$1400,7,FALSE),VLOOKUP(Q1725,MARVEL!A$2:J$1522,10,FALSE))</f>
        <v>4189.3817693709998</v>
      </c>
      <c r="T1725">
        <f>IF(P1725=P1724,R1725+T1724,R1725)</f>
        <v>107975.80817452801</v>
      </c>
      <c r="U1725">
        <f>IF(P1725=P1724,1+U1724,1)</f>
        <v>3</v>
      </c>
      <c r="V1725" t="str">
        <f t="shared" si="26"/>
        <v/>
      </c>
      <c r="W1725" t="str">
        <f>IF(V1725="","",IF(ABS(V1725-R1725)&gt;W$1,ABS(V1725-R1725),""))</f>
        <v/>
      </c>
      <c r="X1725" t="str">
        <f>Y1725&amp;"-"&amp;Z1725&amp;"-"&amp;AC1725&amp;"-"&amp;AD1725&amp;"-"&amp;AG1725</f>
        <v>16.5-f-C-0-0.5</v>
      </c>
      <c r="Y1725">
        <f>F1725</f>
        <v>16.5</v>
      </c>
      <c r="Z1725" s="2" t="str">
        <f>G1725</f>
        <v>f</v>
      </c>
      <c r="AA1725">
        <f>_xlfn.IFNA(VLOOKUP(X1725,'duo-out'!A$2:Q$5000,5,FALSE),E1725+10*(H1725-1)+1+_xlfn.IFNA(VLOOKUP(D1725,states!A$2:C$10,3,FALSE),1))</f>
        <v>111</v>
      </c>
      <c r="AB1725" t="str">
        <f>IF(V1725="","",V1725)</f>
        <v/>
      </c>
      <c r="AC1725" s="2" t="str">
        <f>_xlfn.IFNA(VLOOKUP(D1725,states!A$2:C$10,2,FALSE),"XX")</f>
        <v>C</v>
      </c>
      <c r="AD1725">
        <f>E1725</f>
        <v>0</v>
      </c>
      <c r="AE1725">
        <f>_xlfn.IFNA(VLOOKUP(D1725,states!A$2:D$10,4,FALSE),0)</f>
        <v>0</v>
      </c>
      <c r="AF1725">
        <v>0.5</v>
      </c>
      <c r="AG1725">
        <f>IF(AE1725=0,AF1725,IF(AE1725=1,IF(F1725=0.5,0.5,IF(H1725=1,0.5,1.5)),IF(F1725=0.5,0.5,IF(H1725=1,2.5,1.5))))</f>
        <v>0.5</v>
      </c>
      <c r="AH1725" s="7">
        <f>IF(AC1725="XX",0,1/C1725^(1/5)*IF(E1725=0,100,1)/(E1725+1)^(1/4))</f>
        <v>137.97296614612148</v>
      </c>
    </row>
    <row r="1726" spans="1:34">
      <c r="A1726">
        <v>4747</v>
      </c>
      <c r="B1726" s="1">
        <v>31313.07</v>
      </c>
      <c r="C1726" s="6">
        <v>0.2</v>
      </c>
      <c r="D1726" t="s">
        <v>5</v>
      </c>
      <c r="E1726">
        <v>0</v>
      </c>
      <c r="F1726">
        <v>16.5</v>
      </c>
      <c r="G1726" t="s">
        <v>2</v>
      </c>
      <c r="H1726">
        <v>2</v>
      </c>
      <c r="I1726" t="s">
        <v>0</v>
      </c>
      <c r="J1726">
        <v>0</v>
      </c>
      <c r="K1726">
        <v>17.5</v>
      </c>
      <c r="L1726" t="s">
        <v>2</v>
      </c>
      <c r="M1726">
        <v>2</v>
      </c>
      <c r="N1726" t="s">
        <v>4803</v>
      </c>
      <c r="O1726">
        <v>1</v>
      </c>
      <c r="P1726" t="str">
        <f>D1726&amp;"-"&amp;F1726&amp;"-"&amp;G1726&amp;"-"&amp;E1726&amp;"-"&amp;H1726</f>
        <v>C2Sigma-16.5-f-0-2</v>
      </c>
      <c r="Q1726" t="str">
        <f>I1726&amp;"-"&amp;K1726&amp;"-"&amp;L1726&amp;"-"&amp;J1726&amp;"-"&amp;M1726</f>
        <v>X2Pi-17.5-f-0-2</v>
      </c>
      <c r="R1726">
        <f>B1726+S1726</f>
        <v>35991.840946276003</v>
      </c>
      <c r="S1726">
        <f>_xlfn.IFNA(VLOOKUP(Q1726,'MARVEL-X'!A$2:I$1400,7,FALSE),VLOOKUP(Q1726,MARVEL!A$2:J$1522,10,FALSE))</f>
        <v>4678.7709462760004</v>
      </c>
      <c r="T1726">
        <f>IF(P1726=P1725,R1726+T1725,R1726)</f>
        <v>143967.64912080401</v>
      </c>
      <c r="U1726">
        <f>IF(P1726=P1725,1+U1725,1)</f>
        <v>4</v>
      </c>
      <c r="V1726" t="str">
        <f t="shared" si="26"/>
        <v/>
      </c>
      <c r="W1726" t="str">
        <f>IF(V1726="","",IF(ABS(V1726-R1726)&gt;W$1,ABS(V1726-R1726),""))</f>
        <v/>
      </c>
      <c r="X1726" t="str">
        <f>Y1726&amp;"-"&amp;Z1726&amp;"-"&amp;AC1726&amp;"-"&amp;AD1726&amp;"-"&amp;AG1726</f>
        <v>16.5-f-C-0-0.5</v>
      </c>
      <c r="Y1726">
        <f>F1726</f>
        <v>16.5</v>
      </c>
      <c r="Z1726" s="2" t="str">
        <f>G1726</f>
        <v>f</v>
      </c>
      <c r="AA1726">
        <f>_xlfn.IFNA(VLOOKUP(X1726,'duo-out'!A$2:Q$5000,5,FALSE),E1726+10*(H1726-1)+1+_xlfn.IFNA(VLOOKUP(D1726,states!A$2:C$10,3,FALSE),1))</f>
        <v>111</v>
      </c>
      <c r="AB1726" t="str">
        <f>IF(V1726="","",V1726)</f>
        <v/>
      </c>
      <c r="AC1726" s="2" t="str">
        <f>_xlfn.IFNA(VLOOKUP(D1726,states!A$2:C$10,2,FALSE),"XX")</f>
        <v>C</v>
      </c>
      <c r="AD1726">
        <f>E1726</f>
        <v>0</v>
      </c>
      <c r="AE1726">
        <f>_xlfn.IFNA(VLOOKUP(D1726,states!A$2:D$10,4,FALSE),0)</f>
        <v>0</v>
      </c>
      <c r="AF1726">
        <v>0.5</v>
      </c>
      <c r="AG1726">
        <f>IF(AE1726=0,AF1726,IF(AE1726=1,IF(F1726=0.5,0.5,IF(H1726=1,0.5,1.5)),IF(F1726=0.5,0.5,IF(H1726=1,2.5,1.5))))</f>
        <v>0.5</v>
      </c>
      <c r="AH1726" s="7">
        <f>IF(AC1726="XX",0,1/C1726^(1/5)*IF(E1726=0,100,1)/(E1726+1)^(1/4))</f>
        <v>137.97296614612148</v>
      </c>
    </row>
    <row r="1727" spans="1:34">
      <c r="A1727">
        <v>4830</v>
      </c>
      <c r="B1727" s="1">
        <v>31313.126</v>
      </c>
      <c r="C1727" s="6">
        <v>0.05</v>
      </c>
      <c r="D1727" t="s">
        <v>5</v>
      </c>
      <c r="E1727">
        <v>0</v>
      </c>
      <c r="F1727">
        <v>16.5</v>
      </c>
      <c r="G1727" t="s">
        <v>2</v>
      </c>
      <c r="H1727">
        <v>2</v>
      </c>
      <c r="I1727" t="s">
        <v>0</v>
      </c>
      <c r="J1727">
        <v>0</v>
      </c>
      <c r="K1727">
        <v>17.5</v>
      </c>
      <c r="L1727" t="s">
        <v>2</v>
      </c>
      <c r="M1727">
        <v>2</v>
      </c>
      <c r="N1727" t="s">
        <v>4886</v>
      </c>
      <c r="O1727">
        <v>1</v>
      </c>
      <c r="P1727" t="str">
        <f>D1727&amp;"-"&amp;F1727&amp;"-"&amp;G1727&amp;"-"&amp;E1727&amp;"-"&amp;H1727</f>
        <v>C2Sigma-16.5-f-0-2</v>
      </c>
      <c r="Q1727" t="str">
        <f>I1727&amp;"-"&amp;K1727&amp;"-"&amp;L1727&amp;"-"&amp;J1727&amp;"-"&amp;M1727</f>
        <v>X2Pi-17.5-f-0-2</v>
      </c>
      <c r="R1727">
        <f>B1727+S1727</f>
        <v>35991.896946276</v>
      </c>
      <c r="S1727">
        <f>_xlfn.IFNA(VLOOKUP(Q1727,'MARVEL-X'!A$2:I$1400,7,FALSE),VLOOKUP(Q1727,MARVEL!A$2:J$1522,10,FALSE))</f>
        <v>4678.7709462760004</v>
      </c>
      <c r="T1727">
        <f>IF(P1727=P1726,R1727+T1726,R1727)</f>
        <v>179959.54606707999</v>
      </c>
      <c r="U1727">
        <f>IF(P1727=P1726,1+U1726,1)</f>
        <v>5</v>
      </c>
      <c r="V1727">
        <f t="shared" si="26"/>
        <v>35991.909213416002</v>
      </c>
      <c r="W1727" t="str">
        <f>IF(V1727="","",IF(ABS(V1727-R1727)&gt;W$1,ABS(V1727-R1727),""))</f>
        <v/>
      </c>
      <c r="X1727" t="str">
        <f>Y1727&amp;"-"&amp;Z1727&amp;"-"&amp;AC1727&amp;"-"&amp;AD1727&amp;"-"&amp;AG1727</f>
        <v>16.5-f-C-0-0.5</v>
      </c>
      <c r="Y1727">
        <f>F1727</f>
        <v>16.5</v>
      </c>
      <c r="Z1727" s="2" t="str">
        <f>G1727</f>
        <v>f</v>
      </c>
      <c r="AA1727">
        <f>_xlfn.IFNA(VLOOKUP(X1727,'duo-out'!A$2:Q$5000,5,FALSE),E1727+10*(H1727-1)+1+_xlfn.IFNA(VLOOKUP(D1727,states!A$2:C$10,3,FALSE),1))</f>
        <v>111</v>
      </c>
      <c r="AB1727">
        <f>IF(V1727="","",V1727)</f>
        <v>35991.909213416002</v>
      </c>
      <c r="AC1727" s="2" t="str">
        <f>_xlfn.IFNA(VLOOKUP(D1727,states!A$2:C$10,2,FALSE),"XX")</f>
        <v>C</v>
      </c>
      <c r="AD1727">
        <f>E1727</f>
        <v>0</v>
      </c>
      <c r="AE1727">
        <f>_xlfn.IFNA(VLOOKUP(D1727,states!A$2:D$10,4,FALSE),0)</f>
        <v>0</v>
      </c>
      <c r="AF1727">
        <v>0.5</v>
      </c>
      <c r="AG1727">
        <f>IF(AE1727=0,AF1727,IF(AE1727=1,IF(F1727=0.5,0.5,IF(H1727=1,0.5,1.5)),IF(F1727=0.5,0.5,IF(H1727=1,2.5,1.5))))</f>
        <v>0.5</v>
      </c>
      <c r="AH1727" s="7">
        <f>IF(AC1727="XX",0,1/C1727^(1/5)*IF(E1727=0,100,1)/(E1727+1)^(1/4))</f>
        <v>182.05642030260799</v>
      </c>
    </row>
    <row r="1728" spans="1:34">
      <c r="A1728">
        <v>4578</v>
      </c>
      <c r="B1728" s="1">
        <v>31602.07</v>
      </c>
      <c r="C1728" s="6">
        <v>0.2</v>
      </c>
      <c r="D1728" t="s">
        <v>5</v>
      </c>
      <c r="E1728">
        <v>1</v>
      </c>
      <c r="F1728">
        <v>16.5</v>
      </c>
      <c r="G1728" t="s">
        <v>2</v>
      </c>
      <c r="H1728">
        <v>2</v>
      </c>
      <c r="I1728" t="s">
        <v>0</v>
      </c>
      <c r="J1728">
        <v>1</v>
      </c>
      <c r="K1728">
        <v>16.5</v>
      </c>
      <c r="L1728" t="s">
        <v>1</v>
      </c>
      <c r="M1728">
        <v>2</v>
      </c>
      <c r="N1728" t="s">
        <v>4634</v>
      </c>
      <c r="O1728">
        <v>1</v>
      </c>
      <c r="P1728" t="str">
        <f>D1728&amp;"-"&amp;F1728&amp;"-"&amp;G1728&amp;"-"&amp;E1728&amp;"-"&amp;H1728</f>
        <v>C2Sigma-16.5-f-1-2</v>
      </c>
      <c r="Q1728" t="str">
        <f>I1728&amp;"-"&amp;K1728&amp;"-"&amp;L1728&amp;"-"&amp;J1728&amp;"-"&amp;M1728</f>
        <v>X2Pi-16.5-e-1-2</v>
      </c>
      <c r="R1728">
        <f>B1728+S1728</f>
        <v>38364.358629461</v>
      </c>
      <c r="S1728">
        <f>_xlfn.IFNA(VLOOKUP(Q1728,'MARVEL-X'!A$2:I$1400,7,FALSE),VLOOKUP(Q1728,MARVEL!A$2:J$1522,10,FALSE))</f>
        <v>6762.2886294609998</v>
      </c>
      <c r="T1728">
        <f>IF(P1728=P1727,R1728+T1727,R1728)</f>
        <v>38364.358629461</v>
      </c>
      <c r="U1728">
        <f>IF(P1728=P1727,1+U1727,1)</f>
        <v>1</v>
      </c>
      <c r="V1728" t="str">
        <f t="shared" si="26"/>
        <v/>
      </c>
      <c r="W1728" t="str">
        <f>IF(V1728="","",IF(ABS(V1728-R1728)&gt;W$1,ABS(V1728-R1728),""))</f>
        <v/>
      </c>
      <c r="X1728" t="str">
        <f>Y1728&amp;"-"&amp;Z1728&amp;"-"&amp;AC1728&amp;"-"&amp;AD1728&amp;"-"&amp;AG1728</f>
        <v>16.5-f-C-1-0.5</v>
      </c>
      <c r="Y1728">
        <f>F1728</f>
        <v>16.5</v>
      </c>
      <c r="Z1728" s="2" t="str">
        <f>G1728</f>
        <v>f</v>
      </c>
      <c r="AA1728">
        <f>_xlfn.IFNA(VLOOKUP(X1728,'duo-out'!A$2:Q$5000,5,FALSE),E1728+10*(H1728-1)+1+_xlfn.IFNA(VLOOKUP(D1728,states!A$2:C$10,3,FALSE),1))</f>
        <v>112</v>
      </c>
      <c r="AB1728" t="str">
        <f>IF(V1728="","",V1728)</f>
        <v/>
      </c>
      <c r="AC1728" s="2" t="str">
        <f>_xlfn.IFNA(VLOOKUP(D1728,states!A$2:C$10,2,FALSE),"XX")</f>
        <v>C</v>
      </c>
      <c r="AD1728">
        <f>E1728</f>
        <v>1</v>
      </c>
      <c r="AE1728">
        <f>_xlfn.IFNA(VLOOKUP(D1728,states!A$2:D$10,4,FALSE),0)</f>
        <v>0</v>
      </c>
      <c r="AF1728">
        <v>0.5</v>
      </c>
      <c r="AG1728">
        <f>IF(AE1728=0,AF1728,IF(AE1728=1,IF(F1728=0.5,0.5,IF(H1728=1,0.5,1.5)),IF(F1728=0.5,0.5,IF(H1728=1,2.5,1.5))))</f>
        <v>0.5</v>
      </c>
      <c r="AH1728" s="7">
        <f>IF(AC1728="XX",0,1/C1728^(1/5)*IF(E1728=0,100,1)/(E1728+1)^(1/4))</f>
        <v>1.1602097263419568</v>
      </c>
    </row>
    <row r="1729" spans="1:34">
      <c r="A1729">
        <v>4541</v>
      </c>
      <c r="B1729" s="1">
        <v>31131.56</v>
      </c>
      <c r="C1729" s="6">
        <v>0.2</v>
      </c>
      <c r="D1729" t="s">
        <v>5</v>
      </c>
      <c r="E1729">
        <v>1</v>
      </c>
      <c r="F1729">
        <v>16.5</v>
      </c>
      <c r="G1729" t="s">
        <v>2</v>
      </c>
      <c r="H1729">
        <v>2</v>
      </c>
      <c r="I1729" t="s">
        <v>0</v>
      </c>
      <c r="J1729">
        <v>1</v>
      </c>
      <c r="K1729">
        <v>17.5</v>
      </c>
      <c r="L1729" t="s">
        <v>2</v>
      </c>
      <c r="M1729">
        <v>2</v>
      </c>
      <c r="N1729" t="s">
        <v>4597</v>
      </c>
      <c r="O1729">
        <v>1</v>
      </c>
      <c r="P1729" t="str">
        <f>D1729&amp;"-"&amp;F1729&amp;"-"&amp;G1729&amp;"-"&amp;E1729&amp;"-"&amp;H1729</f>
        <v>C2Sigma-16.5-f-1-2</v>
      </c>
      <c r="Q1729" t="str">
        <f>I1729&amp;"-"&amp;K1729&amp;"-"&amp;L1729&amp;"-"&amp;J1729&amp;"-"&amp;M1729</f>
        <v>X2Pi-17.5-f-1-2</v>
      </c>
      <c r="R1729">
        <f>B1729+S1729</f>
        <v>38364.181611405002</v>
      </c>
      <c r="S1729">
        <f>_xlfn.IFNA(VLOOKUP(Q1729,'MARVEL-X'!A$2:I$1400,7,FALSE),VLOOKUP(Q1729,MARVEL!A$2:J$1522,10,FALSE))</f>
        <v>7232.6216114050003</v>
      </c>
      <c r="T1729">
        <f>IF(P1729=P1728,R1729+T1728,R1729)</f>
        <v>76728.540240866001</v>
      </c>
      <c r="U1729">
        <f>IF(P1729=P1728,1+U1728,1)</f>
        <v>2</v>
      </c>
      <c r="V1729" t="str">
        <f t="shared" si="26"/>
        <v/>
      </c>
      <c r="W1729" t="str">
        <f>IF(V1729="","",IF(ABS(V1729-R1729)&gt;W$1,ABS(V1729-R1729),""))</f>
        <v/>
      </c>
      <c r="X1729" t="str">
        <f>Y1729&amp;"-"&amp;Z1729&amp;"-"&amp;AC1729&amp;"-"&amp;AD1729&amp;"-"&amp;AG1729</f>
        <v>16.5-f-C-1-0.5</v>
      </c>
      <c r="Y1729">
        <f>F1729</f>
        <v>16.5</v>
      </c>
      <c r="Z1729" s="2" t="str">
        <f>G1729</f>
        <v>f</v>
      </c>
      <c r="AA1729">
        <f>_xlfn.IFNA(VLOOKUP(X1729,'duo-out'!A$2:Q$5000,5,FALSE),E1729+10*(H1729-1)+1+_xlfn.IFNA(VLOOKUP(D1729,states!A$2:C$10,3,FALSE),1))</f>
        <v>112</v>
      </c>
      <c r="AB1729" t="str">
        <f>IF(V1729="","",V1729)</f>
        <v/>
      </c>
      <c r="AC1729" s="2" t="str">
        <f>_xlfn.IFNA(VLOOKUP(D1729,states!A$2:C$10,2,FALSE),"XX")</f>
        <v>C</v>
      </c>
      <c r="AD1729">
        <f>E1729</f>
        <v>1</v>
      </c>
      <c r="AE1729">
        <f>_xlfn.IFNA(VLOOKUP(D1729,states!A$2:D$10,4,FALSE),0)</f>
        <v>0</v>
      </c>
      <c r="AF1729">
        <v>0.5</v>
      </c>
      <c r="AG1729">
        <f>IF(AE1729=0,AF1729,IF(AE1729=1,IF(F1729=0.5,0.5,IF(H1729=1,0.5,1.5)),IF(F1729=0.5,0.5,IF(H1729=1,2.5,1.5))))</f>
        <v>0.5</v>
      </c>
      <c r="AH1729" s="7">
        <f>IF(AC1729="XX",0,1/C1729^(1/5)*IF(E1729=0,100,1)/(E1729+1)^(1/4))</f>
        <v>1.1602097263419568</v>
      </c>
    </row>
    <row r="1730" spans="1:34">
      <c r="A1730">
        <v>4617</v>
      </c>
      <c r="B1730" s="1">
        <v>32029.14</v>
      </c>
      <c r="C1730" s="6">
        <v>0.2</v>
      </c>
      <c r="D1730" t="s">
        <v>5</v>
      </c>
      <c r="E1730">
        <v>1</v>
      </c>
      <c r="F1730">
        <v>16.5</v>
      </c>
      <c r="G1730" t="s">
        <v>2</v>
      </c>
      <c r="H1730">
        <v>2</v>
      </c>
      <c r="I1730" t="s">
        <v>0</v>
      </c>
      <c r="J1730">
        <v>1</v>
      </c>
      <c r="K1730">
        <v>15.5</v>
      </c>
      <c r="L1730" t="s">
        <v>2</v>
      </c>
      <c r="M1730">
        <v>2</v>
      </c>
      <c r="N1730" t="s">
        <v>4673</v>
      </c>
      <c r="O1730">
        <v>1</v>
      </c>
      <c r="P1730" t="str">
        <f>D1730&amp;"-"&amp;F1730&amp;"-"&amp;G1730&amp;"-"&amp;E1730&amp;"-"&amp;H1730</f>
        <v>C2Sigma-16.5-f-1-2</v>
      </c>
      <c r="Q1730" t="str">
        <f>I1730&amp;"-"&amp;K1730&amp;"-"&amp;L1730&amp;"-"&amp;J1730&amp;"-"&amp;M1730</f>
        <v>X2Pi-15.5-f-1-2</v>
      </c>
      <c r="R1730">
        <f>B1730+S1730</f>
        <v>38364.038611406002</v>
      </c>
      <c r="S1730">
        <f>_xlfn.IFNA(VLOOKUP(Q1730,'MARVEL-X'!A$2:I$1400,7,FALSE),VLOOKUP(Q1730,MARVEL!A$2:J$1522,10,FALSE))</f>
        <v>6334.8986114059999</v>
      </c>
      <c r="T1730">
        <f>IF(P1730=P1729,R1730+T1729,R1730)</f>
        <v>115092.57885227201</v>
      </c>
      <c r="U1730">
        <f>IF(P1730=P1729,1+U1729,1)</f>
        <v>3</v>
      </c>
      <c r="V1730">
        <f t="shared" si="26"/>
        <v>38364.192950757337</v>
      </c>
      <c r="W1730">
        <f>IF(V1730="","",IF(ABS(V1730-R1730)&gt;W$1,ABS(V1730-R1730),""))</f>
        <v>0.15433935133478371</v>
      </c>
      <c r="X1730" t="str">
        <f>Y1730&amp;"-"&amp;Z1730&amp;"-"&amp;AC1730&amp;"-"&amp;AD1730&amp;"-"&amp;AG1730</f>
        <v>16.5-f-C-1-0.5</v>
      </c>
      <c r="Y1730">
        <f>F1730</f>
        <v>16.5</v>
      </c>
      <c r="Z1730" s="2" t="str">
        <f>G1730</f>
        <v>f</v>
      </c>
      <c r="AA1730">
        <f>_xlfn.IFNA(VLOOKUP(X1730,'duo-out'!A$2:Q$5000,5,FALSE),E1730+10*(H1730-1)+1+_xlfn.IFNA(VLOOKUP(D1730,states!A$2:C$10,3,FALSE),1))</f>
        <v>112</v>
      </c>
      <c r="AB1730">
        <f>IF(V1730="","",V1730)</f>
        <v>38364.192950757337</v>
      </c>
      <c r="AC1730" s="2" t="str">
        <f>_xlfn.IFNA(VLOOKUP(D1730,states!A$2:C$10,2,FALSE),"XX")</f>
        <v>C</v>
      </c>
      <c r="AD1730">
        <f>E1730</f>
        <v>1</v>
      </c>
      <c r="AE1730">
        <f>_xlfn.IFNA(VLOOKUP(D1730,states!A$2:D$10,4,FALSE),0)</f>
        <v>0</v>
      </c>
      <c r="AF1730">
        <v>0.5</v>
      </c>
      <c r="AG1730">
        <f>IF(AE1730=0,AF1730,IF(AE1730=1,IF(F1730=0.5,0.5,IF(H1730=1,0.5,1.5)),IF(F1730=0.5,0.5,IF(H1730=1,2.5,1.5))))</f>
        <v>0.5</v>
      </c>
      <c r="AH1730" s="7">
        <f>IF(AC1730="XX",0,1/C1730^(1/5)*IF(E1730=0,100,1)/(E1730+1)^(1/4))</f>
        <v>1.1602097263419568</v>
      </c>
    </row>
    <row r="1731" spans="1:34">
      <c r="A1731">
        <v>6339</v>
      </c>
      <c r="B1731" s="1">
        <v>31614.5</v>
      </c>
      <c r="C1731" s="6">
        <v>0.5</v>
      </c>
      <c r="D1731" t="s">
        <v>5</v>
      </c>
      <c r="E1731">
        <v>2</v>
      </c>
      <c r="F1731">
        <v>16.5</v>
      </c>
      <c r="G1731" t="s">
        <v>2</v>
      </c>
      <c r="H1731">
        <v>2</v>
      </c>
      <c r="I1731" t="s">
        <v>0</v>
      </c>
      <c r="J1731">
        <v>2</v>
      </c>
      <c r="K1731">
        <v>15.5</v>
      </c>
      <c r="L1731" t="s">
        <v>2</v>
      </c>
      <c r="M1731">
        <v>2</v>
      </c>
      <c r="N1731" t="s">
        <v>6395</v>
      </c>
      <c r="O1731">
        <v>1</v>
      </c>
      <c r="P1731" t="str">
        <f>D1731&amp;"-"&amp;F1731&amp;"-"&amp;G1731&amp;"-"&amp;E1731&amp;"-"&amp;H1731</f>
        <v>C2Sigma-16.5-f-2-2</v>
      </c>
      <c r="Q1731" t="str">
        <f>I1731&amp;"-"&amp;K1731&amp;"-"&amp;L1731&amp;"-"&amp;J1731&amp;"-"&amp;M1731</f>
        <v>X2Pi-15.5-f-2-2</v>
      </c>
      <c r="R1731">
        <f>B1731+S1731</f>
        <v>40414.644435784998</v>
      </c>
      <c r="S1731">
        <f>_xlfn.IFNA(VLOOKUP(Q1731,'MARVEL-X'!A$2:I$1400,7,FALSE),VLOOKUP(Q1731,MARVEL!A$2:J$1522,10,FALSE))</f>
        <v>8800.1444357849996</v>
      </c>
      <c r="T1731">
        <f>IF(P1731=P1730,R1731+T1730,R1731)</f>
        <v>40414.644435784998</v>
      </c>
      <c r="U1731">
        <f>IF(P1731=P1730,1+U1730,1)</f>
        <v>1</v>
      </c>
      <c r="V1731">
        <f t="shared" ref="V1731:V1794" si="27">IF(P1731=P1732,"",T1731/U1731)</f>
        <v>40414.644435784998</v>
      </c>
      <c r="W1731" t="str">
        <f>IF(V1731="","",IF(ABS(V1731-R1731)&gt;W$1,ABS(V1731-R1731),""))</f>
        <v/>
      </c>
      <c r="X1731" t="str">
        <f>Y1731&amp;"-"&amp;Z1731&amp;"-"&amp;AC1731&amp;"-"&amp;AD1731&amp;"-"&amp;AG1731</f>
        <v>16.5-f-C-2-0.5</v>
      </c>
      <c r="Y1731">
        <f>F1731</f>
        <v>16.5</v>
      </c>
      <c r="Z1731" s="2" t="str">
        <f>G1731</f>
        <v>f</v>
      </c>
      <c r="AA1731">
        <f>_xlfn.IFNA(VLOOKUP(X1731,'duo-out'!A$2:Q$5000,5,FALSE),E1731+10*(H1731-1)+1+_xlfn.IFNA(VLOOKUP(D1731,states!A$2:C$10,3,FALSE),1))</f>
        <v>113</v>
      </c>
      <c r="AB1731">
        <f>IF(V1731="","",V1731)</f>
        <v>40414.644435784998</v>
      </c>
      <c r="AC1731" s="2" t="str">
        <f>_xlfn.IFNA(VLOOKUP(D1731,states!A$2:C$10,2,FALSE),"XX")</f>
        <v>C</v>
      </c>
      <c r="AD1731">
        <f>E1731</f>
        <v>2</v>
      </c>
      <c r="AE1731">
        <f>_xlfn.IFNA(VLOOKUP(D1731,states!A$2:D$10,4,FALSE),0)</f>
        <v>0</v>
      </c>
      <c r="AF1731">
        <v>0.5</v>
      </c>
      <c r="AG1731">
        <f>IF(AE1731=0,AF1731,IF(AE1731=1,IF(F1731=0.5,0.5,IF(H1731=1,0.5,1.5)),IF(F1731=0.5,0.5,IF(H1731=1,2.5,1.5))))</f>
        <v>0.5</v>
      </c>
      <c r="AH1731" s="7">
        <f>IF(AC1731="XX",0,1/C1731^(1/5)*IF(E1731=0,100,1)/(E1731+1)^(1/4))</f>
        <v>0.87282200217602857</v>
      </c>
    </row>
    <row r="1732" spans="1:34">
      <c r="A1732">
        <v>4677</v>
      </c>
      <c r="B1732" s="1">
        <v>32247.47</v>
      </c>
      <c r="C1732" s="6">
        <v>0.2</v>
      </c>
      <c r="D1732" t="s">
        <v>5</v>
      </c>
      <c r="E1732">
        <v>0</v>
      </c>
      <c r="F1732">
        <v>17.5</v>
      </c>
      <c r="G1732" t="s">
        <v>1</v>
      </c>
      <c r="H1732">
        <v>1</v>
      </c>
      <c r="I1732" t="s">
        <v>0</v>
      </c>
      <c r="J1732">
        <v>0</v>
      </c>
      <c r="K1732">
        <v>16.5</v>
      </c>
      <c r="L1732" t="s">
        <v>1</v>
      </c>
      <c r="M1732">
        <v>1</v>
      </c>
      <c r="N1732" t="s">
        <v>4733</v>
      </c>
      <c r="O1732">
        <v>1</v>
      </c>
      <c r="P1732" t="str">
        <f>D1732&amp;"-"&amp;F1732&amp;"-"&amp;G1732&amp;"-"&amp;E1732&amp;"-"&amp;H1732</f>
        <v>C2Sigma-17.5-e-0-1</v>
      </c>
      <c r="Q1732" t="str">
        <f>I1732&amp;"-"&amp;K1732&amp;"-"&amp;L1732&amp;"-"&amp;J1732&amp;"-"&amp;M1732</f>
        <v>X2Pi-16.5-e-0-1</v>
      </c>
      <c r="R1732">
        <f>B1732+S1732</f>
        <v>35992.417760217999</v>
      </c>
      <c r="S1732">
        <f>_xlfn.IFNA(VLOOKUP(Q1732,'MARVEL-X'!A$2:I$1400,7,FALSE),VLOOKUP(Q1732,MARVEL!A$2:J$1522,10,FALSE))</f>
        <v>3744.947760218</v>
      </c>
      <c r="T1732">
        <f>IF(P1732=P1731,R1732+T1731,R1732)</f>
        <v>35992.417760217999</v>
      </c>
      <c r="U1732">
        <f>IF(P1732=P1731,1+U1731,1)</f>
        <v>1</v>
      </c>
      <c r="V1732" t="str">
        <f t="shared" si="27"/>
        <v/>
      </c>
      <c r="W1732" t="str">
        <f>IF(V1732="","",IF(ABS(V1732-R1732)&gt;W$1,ABS(V1732-R1732),""))</f>
        <v/>
      </c>
      <c r="X1732" t="str">
        <f>Y1732&amp;"-"&amp;Z1732&amp;"-"&amp;AC1732&amp;"-"&amp;AD1732&amp;"-"&amp;AG1732</f>
        <v>17.5-e-C-0-0.5</v>
      </c>
      <c r="Y1732">
        <f>F1732</f>
        <v>17.5</v>
      </c>
      <c r="Z1732" s="2" t="str">
        <f>G1732</f>
        <v>e</v>
      </c>
      <c r="AA1732">
        <f>_xlfn.IFNA(VLOOKUP(X1732,'duo-out'!A$2:Q$5000,5,FALSE),E1732+10*(H1732-1)+1+_xlfn.IFNA(VLOOKUP(D1732,states!A$2:C$10,3,FALSE),1))</f>
        <v>101</v>
      </c>
      <c r="AB1732" t="str">
        <f>IF(V1732="","",V1732)</f>
        <v/>
      </c>
      <c r="AC1732" s="2" t="str">
        <f>_xlfn.IFNA(VLOOKUP(D1732,states!A$2:C$10,2,FALSE),"XX")</f>
        <v>C</v>
      </c>
      <c r="AD1732">
        <f>E1732</f>
        <v>0</v>
      </c>
      <c r="AE1732">
        <f>_xlfn.IFNA(VLOOKUP(D1732,states!A$2:D$10,4,FALSE),0)</f>
        <v>0</v>
      </c>
      <c r="AF1732">
        <v>0.5</v>
      </c>
      <c r="AG1732">
        <f>IF(AE1732=0,AF1732,IF(AE1732=1,IF(F1732=0.5,0.5,IF(H1732=1,0.5,1.5)),IF(F1732=0.5,0.5,IF(H1732=1,2.5,1.5))))</f>
        <v>0.5</v>
      </c>
      <c r="AH1732" s="7">
        <f>IF(AC1732="XX",0,1/C1732^(1/5)*IF(E1732=0,100,1)/(E1732+1)^(1/4))</f>
        <v>137.97296614612148</v>
      </c>
    </row>
    <row r="1733" spans="1:34">
      <c r="A1733">
        <v>4637</v>
      </c>
      <c r="B1733" s="1">
        <v>31802.6</v>
      </c>
      <c r="C1733" s="6">
        <v>0.2</v>
      </c>
      <c r="D1733" t="s">
        <v>5</v>
      </c>
      <c r="E1733">
        <v>0</v>
      </c>
      <c r="F1733">
        <v>17.5</v>
      </c>
      <c r="G1733" t="s">
        <v>1</v>
      </c>
      <c r="H1733">
        <v>1</v>
      </c>
      <c r="I1733" t="s">
        <v>0</v>
      </c>
      <c r="J1733">
        <v>0</v>
      </c>
      <c r="K1733">
        <v>17.5</v>
      </c>
      <c r="L1733" t="s">
        <v>2</v>
      </c>
      <c r="M1733">
        <v>1</v>
      </c>
      <c r="N1733" t="s">
        <v>4693</v>
      </c>
      <c r="O1733">
        <v>1</v>
      </c>
      <c r="P1733" t="str">
        <f>D1733&amp;"-"&amp;F1733&amp;"-"&amp;G1733&amp;"-"&amp;E1733&amp;"-"&amp;H1733</f>
        <v>C2Sigma-17.5-e-0-1</v>
      </c>
      <c r="Q1733" t="str">
        <f>I1733&amp;"-"&amp;K1733&amp;"-"&amp;L1733&amp;"-"&amp;J1733&amp;"-"&amp;M1733</f>
        <v>X2Pi-17.5-f-0-1</v>
      </c>
      <c r="R1733">
        <f>B1733+S1733</f>
        <v>35992.610833528001</v>
      </c>
      <c r="S1733">
        <f>_xlfn.IFNA(VLOOKUP(Q1733,'MARVEL-X'!A$2:I$1400,7,FALSE),VLOOKUP(Q1733,MARVEL!A$2:J$1522,10,FALSE))</f>
        <v>4190.0108335280001</v>
      </c>
      <c r="T1733">
        <f>IF(P1733=P1732,R1733+T1732,R1733)</f>
        <v>71985.028593745999</v>
      </c>
      <c r="U1733">
        <f>IF(P1733=P1732,1+U1732,1)</f>
        <v>2</v>
      </c>
      <c r="V1733" t="str">
        <f t="shared" si="27"/>
        <v/>
      </c>
      <c r="W1733" t="str">
        <f>IF(V1733="","",IF(ABS(V1733-R1733)&gt;W$1,ABS(V1733-R1733),""))</f>
        <v/>
      </c>
      <c r="X1733" t="str">
        <f>Y1733&amp;"-"&amp;Z1733&amp;"-"&amp;AC1733&amp;"-"&amp;AD1733&amp;"-"&amp;AG1733</f>
        <v>17.5-e-C-0-0.5</v>
      </c>
      <c r="Y1733">
        <f>F1733</f>
        <v>17.5</v>
      </c>
      <c r="Z1733" s="2" t="str">
        <f>G1733</f>
        <v>e</v>
      </c>
      <c r="AA1733">
        <f>_xlfn.IFNA(VLOOKUP(X1733,'duo-out'!A$2:Q$5000,5,FALSE),E1733+10*(H1733-1)+1+_xlfn.IFNA(VLOOKUP(D1733,states!A$2:C$10,3,FALSE),1))</f>
        <v>101</v>
      </c>
      <c r="AB1733" t="str">
        <f>IF(V1733="","",V1733)</f>
        <v/>
      </c>
      <c r="AC1733" s="2" t="str">
        <f>_xlfn.IFNA(VLOOKUP(D1733,states!A$2:C$10,2,FALSE),"XX")</f>
        <v>C</v>
      </c>
      <c r="AD1733">
        <f>E1733</f>
        <v>0</v>
      </c>
      <c r="AE1733">
        <f>_xlfn.IFNA(VLOOKUP(D1733,states!A$2:D$10,4,FALSE),0)</f>
        <v>0</v>
      </c>
      <c r="AF1733">
        <v>0.5</v>
      </c>
      <c r="AG1733">
        <f>IF(AE1733=0,AF1733,IF(AE1733=1,IF(F1733=0.5,0.5,IF(H1733=1,0.5,1.5)),IF(F1733=0.5,0.5,IF(H1733=1,2.5,1.5))))</f>
        <v>0.5</v>
      </c>
      <c r="AH1733" s="7">
        <f>IF(AC1733="XX",0,1/C1733^(1/5)*IF(E1733=0,100,1)/(E1733+1)^(1/4))</f>
        <v>137.97296614612148</v>
      </c>
    </row>
    <row r="1734" spans="1:34">
      <c r="A1734">
        <v>4723</v>
      </c>
      <c r="B1734" s="1">
        <v>31313.65</v>
      </c>
      <c r="C1734" s="6">
        <v>0.2</v>
      </c>
      <c r="D1734" t="s">
        <v>5</v>
      </c>
      <c r="E1734">
        <v>0</v>
      </c>
      <c r="F1734">
        <v>17.5</v>
      </c>
      <c r="G1734" t="s">
        <v>1</v>
      </c>
      <c r="H1734">
        <v>1</v>
      </c>
      <c r="I1734" t="s">
        <v>0</v>
      </c>
      <c r="J1734">
        <v>0</v>
      </c>
      <c r="K1734">
        <v>18.5</v>
      </c>
      <c r="L1734" t="s">
        <v>1</v>
      </c>
      <c r="M1734">
        <v>1</v>
      </c>
      <c r="N1734" t="s">
        <v>4779</v>
      </c>
      <c r="O1734">
        <v>1</v>
      </c>
      <c r="P1734" t="str">
        <f>D1734&amp;"-"&amp;F1734&amp;"-"&amp;G1734&amp;"-"&amp;E1734&amp;"-"&amp;H1734</f>
        <v>C2Sigma-17.5-e-0-1</v>
      </c>
      <c r="Q1734" t="str">
        <f>I1734&amp;"-"&amp;K1734&amp;"-"&amp;L1734&amp;"-"&amp;J1734&amp;"-"&amp;M1734</f>
        <v>X2Pi-18.5-e-0-1</v>
      </c>
      <c r="R1734">
        <f>B1734+S1734</f>
        <v>35992.408760218001</v>
      </c>
      <c r="S1734">
        <f>_xlfn.IFNA(VLOOKUP(Q1734,'MARVEL-X'!A$2:I$1400,7,FALSE),VLOOKUP(Q1734,MARVEL!A$2:J$1522,10,FALSE))</f>
        <v>4678.7587602180001</v>
      </c>
      <c r="T1734">
        <f>IF(P1734=P1733,R1734+T1733,R1734)</f>
        <v>107977.43735396399</v>
      </c>
      <c r="U1734">
        <f>IF(P1734=P1733,1+U1733,1)</f>
        <v>3</v>
      </c>
      <c r="V1734" t="str">
        <f t="shared" si="27"/>
        <v/>
      </c>
      <c r="W1734" t="str">
        <f>IF(V1734="","",IF(ABS(V1734-R1734)&gt;W$1,ABS(V1734-R1734),""))</f>
        <v/>
      </c>
      <c r="X1734" t="str">
        <f>Y1734&amp;"-"&amp;Z1734&amp;"-"&amp;AC1734&amp;"-"&amp;AD1734&amp;"-"&amp;AG1734</f>
        <v>17.5-e-C-0-0.5</v>
      </c>
      <c r="Y1734">
        <f>F1734</f>
        <v>17.5</v>
      </c>
      <c r="Z1734" s="2" t="str">
        <f>G1734</f>
        <v>e</v>
      </c>
      <c r="AA1734">
        <f>_xlfn.IFNA(VLOOKUP(X1734,'duo-out'!A$2:Q$5000,5,FALSE),E1734+10*(H1734-1)+1+_xlfn.IFNA(VLOOKUP(D1734,states!A$2:C$10,3,FALSE),1))</f>
        <v>101</v>
      </c>
      <c r="AB1734" t="str">
        <f>IF(V1734="","",V1734)</f>
        <v/>
      </c>
      <c r="AC1734" s="2" t="str">
        <f>_xlfn.IFNA(VLOOKUP(D1734,states!A$2:C$10,2,FALSE),"XX")</f>
        <v>C</v>
      </c>
      <c r="AD1734">
        <f>E1734</f>
        <v>0</v>
      </c>
      <c r="AE1734">
        <f>_xlfn.IFNA(VLOOKUP(D1734,states!A$2:D$10,4,FALSE),0)</f>
        <v>0</v>
      </c>
      <c r="AF1734">
        <v>0.5</v>
      </c>
      <c r="AG1734">
        <f>IF(AE1734=0,AF1734,IF(AE1734=1,IF(F1734=0.5,0.5,IF(H1734=1,0.5,1.5)),IF(F1734=0.5,0.5,IF(H1734=1,2.5,1.5))))</f>
        <v>0.5</v>
      </c>
      <c r="AH1734" s="7">
        <f>IF(AC1734="XX",0,1/C1734^(1/5)*IF(E1734=0,100,1)/(E1734+1)^(1/4))</f>
        <v>137.97296614612148</v>
      </c>
    </row>
    <row r="1735" spans="1:34">
      <c r="A1735">
        <v>4818</v>
      </c>
      <c r="B1735" s="1">
        <v>31313.772000000001</v>
      </c>
      <c r="C1735" s="6">
        <v>0.05</v>
      </c>
      <c r="D1735" t="s">
        <v>5</v>
      </c>
      <c r="E1735">
        <v>0</v>
      </c>
      <c r="F1735">
        <v>17.5</v>
      </c>
      <c r="G1735" t="s">
        <v>1</v>
      </c>
      <c r="H1735">
        <v>1</v>
      </c>
      <c r="I1735" t="s">
        <v>0</v>
      </c>
      <c r="J1735">
        <v>0</v>
      </c>
      <c r="K1735">
        <v>18.5</v>
      </c>
      <c r="L1735" t="s">
        <v>1</v>
      </c>
      <c r="M1735">
        <v>1</v>
      </c>
      <c r="N1735" t="s">
        <v>4874</v>
      </c>
      <c r="O1735">
        <v>1</v>
      </c>
      <c r="P1735" t="str">
        <f>D1735&amp;"-"&amp;F1735&amp;"-"&amp;G1735&amp;"-"&amp;E1735&amp;"-"&amp;H1735</f>
        <v>C2Sigma-17.5-e-0-1</v>
      </c>
      <c r="Q1735" t="str">
        <f>I1735&amp;"-"&amp;K1735&amp;"-"&amp;L1735&amp;"-"&amp;J1735&amp;"-"&amp;M1735</f>
        <v>X2Pi-18.5-e-0-1</v>
      </c>
      <c r="R1735">
        <f>B1735+S1735</f>
        <v>35992.530760218004</v>
      </c>
      <c r="S1735">
        <f>_xlfn.IFNA(VLOOKUP(Q1735,'MARVEL-X'!A$2:I$1400,7,FALSE),VLOOKUP(Q1735,MARVEL!A$2:J$1522,10,FALSE))</f>
        <v>4678.7587602180001</v>
      </c>
      <c r="T1735">
        <f>IF(P1735=P1734,R1735+T1734,R1735)</f>
        <v>143969.968114182</v>
      </c>
      <c r="U1735">
        <f>IF(P1735=P1734,1+U1734,1)</f>
        <v>4</v>
      </c>
      <c r="V1735">
        <f t="shared" si="27"/>
        <v>35992.492028545501</v>
      </c>
      <c r="W1735" t="str">
        <f>IF(V1735="","",IF(ABS(V1735-R1735)&gt;W$1,ABS(V1735-R1735),""))</f>
        <v/>
      </c>
      <c r="X1735" t="str">
        <f>Y1735&amp;"-"&amp;Z1735&amp;"-"&amp;AC1735&amp;"-"&amp;AD1735&amp;"-"&amp;AG1735</f>
        <v>17.5-e-C-0-0.5</v>
      </c>
      <c r="Y1735">
        <f>F1735</f>
        <v>17.5</v>
      </c>
      <c r="Z1735" s="2" t="str">
        <f>G1735</f>
        <v>e</v>
      </c>
      <c r="AA1735">
        <f>_xlfn.IFNA(VLOOKUP(X1735,'duo-out'!A$2:Q$5000,5,FALSE),E1735+10*(H1735-1)+1+_xlfn.IFNA(VLOOKUP(D1735,states!A$2:C$10,3,FALSE),1))</f>
        <v>101</v>
      </c>
      <c r="AB1735">
        <f>IF(V1735="","",V1735)</f>
        <v>35992.492028545501</v>
      </c>
      <c r="AC1735" s="2" t="str">
        <f>_xlfn.IFNA(VLOOKUP(D1735,states!A$2:C$10,2,FALSE),"XX")</f>
        <v>C</v>
      </c>
      <c r="AD1735">
        <f>E1735</f>
        <v>0</v>
      </c>
      <c r="AE1735">
        <f>_xlfn.IFNA(VLOOKUP(D1735,states!A$2:D$10,4,FALSE),0)</f>
        <v>0</v>
      </c>
      <c r="AF1735">
        <v>0.5</v>
      </c>
      <c r="AG1735">
        <f>IF(AE1735=0,AF1735,IF(AE1735=1,IF(F1735=0.5,0.5,IF(H1735=1,0.5,1.5)),IF(F1735=0.5,0.5,IF(H1735=1,2.5,1.5))))</f>
        <v>0.5</v>
      </c>
      <c r="AH1735" s="7">
        <f>IF(AC1735="XX",0,1/C1735^(1/5)*IF(E1735=0,100,1)/(E1735+1)^(1/4))</f>
        <v>182.05642030260799</v>
      </c>
    </row>
    <row r="1736" spans="1:34">
      <c r="A1736">
        <v>4596</v>
      </c>
      <c r="B1736" s="1">
        <v>32029.5</v>
      </c>
      <c r="C1736" s="6">
        <v>0.2</v>
      </c>
      <c r="D1736" t="s">
        <v>5</v>
      </c>
      <c r="E1736">
        <v>1</v>
      </c>
      <c r="F1736">
        <v>17.5</v>
      </c>
      <c r="G1736" t="s">
        <v>1</v>
      </c>
      <c r="H1736">
        <v>1</v>
      </c>
      <c r="I1736" t="s">
        <v>0</v>
      </c>
      <c r="J1736">
        <v>1</v>
      </c>
      <c r="K1736">
        <v>16.5</v>
      </c>
      <c r="L1736" t="s">
        <v>1</v>
      </c>
      <c r="M1736">
        <v>1</v>
      </c>
      <c r="N1736" t="s">
        <v>4652</v>
      </c>
      <c r="O1736">
        <v>1</v>
      </c>
      <c r="P1736" t="str">
        <f>D1736&amp;"-"&amp;F1736&amp;"-"&amp;G1736&amp;"-"&amp;E1736&amp;"-"&amp;H1736</f>
        <v>C2Sigma-17.5-e-1-1</v>
      </c>
      <c r="Q1736" t="str">
        <f>I1736&amp;"-"&amp;K1736&amp;"-"&amp;L1736&amp;"-"&amp;J1736&amp;"-"&amp;M1736</f>
        <v>X2Pi-16.5-e-1-1</v>
      </c>
      <c r="R1736">
        <f>B1736+S1736</f>
        <v>38364.594912048</v>
      </c>
      <c r="S1736">
        <f>_xlfn.IFNA(VLOOKUP(Q1736,'MARVEL-X'!A$2:I$1400,7,FALSE),VLOOKUP(Q1736,MARVEL!A$2:J$1522,10,FALSE))</f>
        <v>6335.094912048</v>
      </c>
      <c r="T1736">
        <f>IF(P1736=P1735,R1736+T1735,R1736)</f>
        <v>38364.594912048</v>
      </c>
      <c r="U1736">
        <f>IF(P1736=P1735,1+U1735,1)</f>
        <v>1</v>
      </c>
      <c r="V1736" t="str">
        <f t="shared" si="27"/>
        <v/>
      </c>
      <c r="W1736" t="str">
        <f>IF(V1736="","",IF(ABS(V1736-R1736)&gt;W$1,ABS(V1736-R1736),""))</f>
        <v/>
      </c>
      <c r="X1736" t="str">
        <f>Y1736&amp;"-"&amp;Z1736&amp;"-"&amp;AC1736&amp;"-"&amp;AD1736&amp;"-"&amp;AG1736</f>
        <v>17.5-e-C-1-0.5</v>
      </c>
      <c r="Y1736">
        <f>F1736</f>
        <v>17.5</v>
      </c>
      <c r="Z1736" s="2" t="str">
        <f>G1736</f>
        <v>e</v>
      </c>
      <c r="AA1736">
        <f>_xlfn.IFNA(VLOOKUP(X1736,'duo-out'!A$2:Q$5000,5,FALSE),E1736+10*(H1736-1)+1+_xlfn.IFNA(VLOOKUP(D1736,states!A$2:C$10,3,FALSE),1))</f>
        <v>102</v>
      </c>
      <c r="AB1736" t="str">
        <f>IF(V1736="","",V1736)</f>
        <v/>
      </c>
      <c r="AC1736" s="2" t="str">
        <f>_xlfn.IFNA(VLOOKUP(D1736,states!A$2:C$10,2,FALSE),"XX")</f>
        <v>C</v>
      </c>
      <c r="AD1736">
        <f>E1736</f>
        <v>1</v>
      </c>
      <c r="AE1736">
        <f>_xlfn.IFNA(VLOOKUP(D1736,states!A$2:D$10,4,FALSE),0)</f>
        <v>0</v>
      </c>
      <c r="AF1736">
        <v>0.5</v>
      </c>
      <c r="AG1736">
        <f>IF(AE1736=0,AF1736,IF(AE1736=1,IF(F1736=0.5,0.5,IF(H1736=1,0.5,1.5)),IF(F1736=0.5,0.5,IF(H1736=1,2.5,1.5))))</f>
        <v>0.5</v>
      </c>
      <c r="AH1736" s="7">
        <f>IF(AC1736="XX",0,1/C1736^(1/5)*IF(E1736=0,100,1)/(E1736+1)^(1/4))</f>
        <v>1.1602097263419568</v>
      </c>
    </row>
    <row r="1737" spans="1:34">
      <c r="A1737">
        <v>4560</v>
      </c>
      <c r="B1737" s="1">
        <v>31601.97</v>
      </c>
      <c r="C1737" s="6">
        <v>0.2</v>
      </c>
      <c r="D1737" t="s">
        <v>5</v>
      </c>
      <c r="E1737">
        <v>1</v>
      </c>
      <c r="F1737">
        <v>17.5</v>
      </c>
      <c r="G1737" t="s">
        <v>1</v>
      </c>
      <c r="H1737">
        <v>1</v>
      </c>
      <c r="I1737" t="s">
        <v>0</v>
      </c>
      <c r="J1737">
        <v>1</v>
      </c>
      <c r="K1737">
        <v>17.5</v>
      </c>
      <c r="L1737" t="s">
        <v>2</v>
      </c>
      <c r="M1737">
        <v>1</v>
      </c>
      <c r="N1737" t="s">
        <v>4616</v>
      </c>
      <c r="O1737">
        <v>1</v>
      </c>
      <c r="P1737" t="str">
        <f>D1737&amp;"-"&amp;F1737&amp;"-"&amp;G1737&amp;"-"&amp;E1737&amp;"-"&amp;H1737</f>
        <v>C2Sigma-17.5-e-1-1</v>
      </c>
      <c r="Q1737" t="str">
        <f>I1737&amp;"-"&amp;K1737&amp;"-"&amp;L1737&amp;"-"&amp;J1737&amp;"-"&amp;M1737</f>
        <v>X2Pi-17.5-f-1-1</v>
      </c>
      <c r="R1737">
        <f>B1737+S1737</f>
        <v>38364.803202834999</v>
      </c>
      <c r="S1737">
        <f>_xlfn.IFNA(VLOOKUP(Q1737,'MARVEL-X'!A$2:I$1400,7,FALSE),VLOOKUP(Q1737,MARVEL!A$2:J$1522,10,FALSE))</f>
        <v>6762.8332028349996</v>
      </c>
      <c r="T1737">
        <f>IF(P1737=P1736,R1737+T1736,R1737)</f>
        <v>76729.398114882992</v>
      </c>
      <c r="U1737">
        <f>IF(P1737=P1736,1+U1736,1)</f>
        <v>2</v>
      </c>
      <c r="V1737" t="str">
        <f t="shared" si="27"/>
        <v/>
      </c>
      <c r="W1737" t="str">
        <f>IF(V1737="","",IF(ABS(V1737-R1737)&gt;W$1,ABS(V1737-R1737),""))</f>
        <v/>
      </c>
      <c r="X1737" t="str">
        <f>Y1737&amp;"-"&amp;Z1737&amp;"-"&amp;AC1737&amp;"-"&amp;AD1737&amp;"-"&amp;AG1737</f>
        <v>17.5-e-C-1-0.5</v>
      </c>
      <c r="Y1737">
        <f>F1737</f>
        <v>17.5</v>
      </c>
      <c r="Z1737" s="2" t="str">
        <f>G1737</f>
        <v>e</v>
      </c>
      <c r="AA1737">
        <f>_xlfn.IFNA(VLOOKUP(X1737,'duo-out'!A$2:Q$5000,5,FALSE),E1737+10*(H1737-1)+1+_xlfn.IFNA(VLOOKUP(D1737,states!A$2:C$10,3,FALSE),1))</f>
        <v>102</v>
      </c>
      <c r="AB1737" t="str">
        <f>IF(V1737="","",V1737)</f>
        <v/>
      </c>
      <c r="AC1737" s="2" t="str">
        <f>_xlfn.IFNA(VLOOKUP(D1737,states!A$2:C$10,2,FALSE),"XX")</f>
        <v>C</v>
      </c>
      <c r="AD1737">
        <f>E1737</f>
        <v>1</v>
      </c>
      <c r="AE1737">
        <f>_xlfn.IFNA(VLOOKUP(D1737,states!A$2:D$10,4,FALSE),0)</f>
        <v>0</v>
      </c>
      <c r="AF1737">
        <v>0.5</v>
      </c>
      <c r="AG1737">
        <f>IF(AE1737=0,AF1737,IF(AE1737=1,IF(F1737=0.5,0.5,IF(H1737=1,0.5,1.5)),IF(F1737=0.5,0.5,IF(H1737=1,2.5,1.5))))</f>
        <v>0.5</v>
      </c>
      <c r="AH1737" s="7">
        <f>IF(AC1737="XX",0,1/C1737^(1/5)*IF(E1737=0,100,1)/(E1737+1)^(1/4))</f>
        <v>1.1602097263419568</v>
      </c>
    </row>
    <row r="1738" spans="1:34">
      <c r="A1738">
        <v>4520</v>
      </c>
      <c r="B1738" s="1">
        <v>31132.11</v>
      </c>
      <c r="C1738" s="6">
        <v>0.2</v>
      </c>
      <c r="D1738" t="s">
        <v>5</v>
      </c>
      <c r="E1738">
        <v>1</v>
      </c>
      <c r="F1738">
        <v>17.5</v>
      </c>
      <c r="G1738" t="s">
        <v>1</v>
      </c>
      <c r="H1738">
        <v>1</v>
      </c>
      <c r="I1738" t="s">
        <v>0</v>
      </c>
      <c r="J1738">
        <v>1</v>
      </c>
      <c r="K1738">
        <v>18.5</v>
      </c>
      <c r="L1738" t="s">
        <v>1</v>
      </c>
      <c r="M1738">
        <v>1</v>
      </c>
      <c r="N1738" t="s">
        <v>4576</v>
      </c>
      <c r="O1738">
        <v>1</v>
      </c>
      <c r="P1738" t="str">
        <f>D1738&amp;"-"&amp;F1738&amp;"-"&amp;G1738&amp;"-"&amp;E1738&amp;"-"&amp;H1738</f>
        <v>C2Sigma-17.5-e-1-1</v>
      </c>
      <c r="Q1738" t="str">
        <f>I1738&amp;"-"&amp;K1738&amp;"-"&amp;L1738&amp;"-"&amp;J1738&amp;"-"&amp;M1738</f>
        <v>X2Pi-18.5-e-1-1</v>
      </c>
      <c r="R1738">
        <f>B1738+S1738</f>
        <v>38364.763859232</v>
      </c>
      <c r="S1738">
        <f>_xlfn.IFNA(VLOOKUP(Q1738,'MARVEL-X'!A$2:I$1400,7,FALSE),VLOOKUP(Q1738,MARVEL!A$2:J$1522,10,FALSE))</f>
        <v>7232.6538592320003</v>
      </c>
      <c r="T1738">
        <f>IF(P1738=P1737,R1738+T1737,R1738)</f>
        <v>115094.16197411499</v>
      </c>
      <c r="U1738">
        <f>IF(P1738=P1737,1+U1737,1)</f>
        <v>3</v>
      </c>
      <c r="V1738">
        <f t="shared" si="27"/>
        <v>38364.720658038328</v>
      </c>
      <c r="W1738" t="str">
        <f>IF(V1738="","",IF(ABS(V1738-R1738)&gt;W$1,ABS(V1738-R1738),""))</f>
        <v/>
      </c>
      <c r="X1738" t="str">
        <f>Y1738&amp;"-"&amp;Z1738&amp;"-"&amp;AC1738&amp;"-"&amp;AD1738&amp;"-"&amp;AG1738</f>
        <v>17.5-e-C-1-0.5</v>
      </c>
      <c r="Y1738">
        <f>F1738</f>
        <v>17.5</v>
      </c>
      <c r="Z1738" s="2" t="str">
        <f>G1738</f>
        <v>e</v>
      </c>
      <c r="AA1738">
        <f>_xlfn.IFNA(VLOOKUP(X1738,'duo-out'!A$2:Q$5000,5,FALSE),E1738+10*(H1738-1)+1+_xlfn.IFNA(VLOOKUP(D1738,states!A$2:C$10,3,FALSE),1))</f>
        <v>102</v>
      </c>
      <c r="AB1738">
        <f>IF(V1738="","",V1738)</f>
        <v>38364.720658038328</v>
      </c>
      <c r="AC1738" s="2" t="str">
        <f>_xlfn.IFNA(VLOOKUP(D1738,states!A$2:C$10,2,FALSE),"XX")</f>
        <v>C</v>
      </c>
      <c r="AD1738">
        <f>E1738</f>
        <v>1</v>
      </c>
      <c r="AE1738">
        <f>_xlfn.IFNA(VLOOKUP(D1738,states!A$2:D$10,4,FALSE),0)</f>
        <v>0</v>
      </c>
      <c r="AF1738">
        <v>0.5</v>
      </c>
      <c r="AG1738">
        <f>IF(AE1738=0,AF1738,IF(AE1738=1,IF(F1738=0.5,0.5,IF(H1738=1,0.5,1.5)),IF(F1738=0.5,0.5,IF(H1738=1,2.5,1.5))))</f>
        <v>0.5</v>
      </c>
      <c r="AH1738" s="7">
        <f>IF(AC1738="XX",0,1/C1738^(1/5)*IF(E1738=0,100,1)/(E1738+1)^(1/4))</f>
        <v>1.1602097263419568</v>
      </c>
    </row>
    <row r="1739" spans="1:34">
      <c r="A1739">
        <v>6329</v>
      </c>
      <c r="B1739" s="1">
        <v>31614.5</v>
      </c>
      <c r="C1739" s="6">
        <v>0.5</v>
      </c>
      <c r="D1739" t="s">
        <v>5</v>
      </c>
      <c r="E1739">
        <v>2</v>
      </c>
      <c r="F1739">
        <v>17.5</v>
      </c>
      <c r="G1739" t="s">
        <v>1</v>
      </c>
      <c r="H1739">
        <v>1</v>
      </c>
      <c r="I1739" t="s">
        <v>0</v>
      </c>
      <c r="J1739">
        <v>2</v>
      </c>
      <c r="K1739">
        <v>16.5</v>
      </c>
      <c r="L1739" t="s">
        <v>1</v>
      </c>
      <c r="M1739">
        <v>1</v>
      </c>
      <c r="N1739" t="s">
        <v>6385</v>
      </c>
      <c r="O1739">
        <v>1</v>
      </c>
      <c r="P1739" t="str">
        <f>D1739&amp;"-"&amp;F1739&amp;"-"&amp;G1739&amp;"-"&amp;E1739&amp;"-"&amp;H1739</f>
        <v>C2Sigma-17.5-e-2-1</v>
      </c>
      <c r="Q1739" t="str">
        <f>I1739&amp;"-"&amp;K1739&amp;"-"&amp;L1739&amp;"-"&amp;J1739&amp;"-"&amp;M1739</f>
        <v>X2Pi-16.5-e-2-1</v>
      </c>
      <c r="R1739">
        <f>B1739+S1739</f>
        <v>40414.804760218001</v>
      </c>
      <c r="S1739">
        <f>_xlfn.IFNA(VLOOKUP(Q1739,'MARVEL-X'!A$2:I$1400,7,FALSE),VLOOKUP(Q1739,MARVEL!A$2:J$1522,10,FALSE))</f>
        <v>8800.3047602179995</v>
      </c>
      <c r="T1739">
        <f>IF(P1739=P1738,R1739+T1738,R1739)</f>
        <v>40414.804760218001</v>
      </c>
      <c r="U1739">
        <f>IF(P1739=P1738,1+U1738,1)</f>
        <v>1</v>
      </c>
      <c r="V1739">
        <f t="shared" si="27"/>
        <v>40414.804760218001</v>
      </c>
      <c r="W1739" t="str">
        <f>IF(V1739="","",IF(ABS(V1739-R1739)&gt;W$1,ABS(V1739-R1739),""))</f>
        <v/>
      </c>
      <c r="X1739" t="str">
        <f>Y1739&amp;"-"&amp;Z1739&amp;"-"&amp;AC1739&amp;"-"&amp;AD1739&amp;"-"&amp;AG1739</f>
        <v>17.5-e-C-2-0.5</v>
      </c>
      <c r="Y1739">
        <f>F1739</f>
        <v>17.5</v>
      </c>
      <c r="Z1739" s="2" t="str">
        <f>G1739</f>
        <v>e</v>
      </c>
      <c r="AA1739">
        <f>_xlfn.IFNA(VLOOKUP(X1739,'duo-out'!A$2:Q$5000,5,FALSE),E1739+10*(H1739-1)+1+_xlfn.IFNA(VLOOKUP(D1739,states!A$2:C$10,3,FALSE),1))</f>
        <v>103</v>
      </c>
      <c r="AB1739">
        <f>IF(V1739="","",V1739)</f>
        <v>40414.804760218001</v>
      </c>
      <c r="AC1739" s="2" t="str">
        <f>_xlfn.IFNA(VLOOKUP(D1739,states!A$2:C$10,2,FALSE),"XX")</f>
        <v>C</v>
      </c>
      <c r="AD1739">
        <f>E1739</f>
        <v>2</v>
      </c>
      <c r="AE1739">
        <f>_xlfn.IFNA(VLOOKUP(D1739,states!A$2:D$10,4,FALSE),0)</f>
        <v>0</v>
      </c>
      <c r="AF1739">
        <v>0.5</v>
      </c>
      <c r="AG1739">
        <f>IF(AE1739=0,AF1739,IF(AE1739=1,IF(F1739=0.5,0.5,IF(H1739=1,0.5,1.5)),IF(F1739=0.5,0.5,IF(H1739=1,2.5,1.5))))</f>
        <v>0.5</v>
      </c>
      <c r="AH1739" s="7">
        <f>IF(AC1739="XX",0,1/C1739^(1/5)*IF(E1739=0,100,1)/(E1739+1)^(1/4))</f>
        <v>0.87282200217602857</v>
      </c>
    </row>
    <row r="1740" spans="1:34">
      <c r="A1740">
        <v>4507</v>
      </c>
      <c r="B1740" s="1">
        <v>31801.612400000002</v>
      </c>
      <c r="C1740" s="6">
        <v>4.0000000000000001E-3</v>
      </c>
      <c r="D1740" t="s">
        <v>5</v>
      </c>
      <c r="E1740">
        <v>0</v>
      </c>
      <c r="F1740">
        <v>17.5</v>
      </c>
      <c r="G1740" t="s">
        <v>2</v>
      </c>
      <c r="H1740">
        <v>2</v>
      </c>
      <c r="I1740" t="s">
        <v>0</v>
      </c>
      <c r="J1740">
        <v>0</v>
      </c>
      <c r="K1740">
        <v>17.5</v>
      </c>
      <c r="L1740" t="s">
        <v>1</v>
      </c>
      <c r="M1740">
        <v>2</v>
      </c>
      <c r="N1740" t="s">
        <v>4563</v>
      </c>
      <c r="O1740">
        <v>1</v>
      </c>
      <c r="P1740" t="str">
        <f>D1740&amp;"-"&amp;F1740&amp;"-"&amp;G1740&amp;"-"&amp;E1740&amp;"-"&amp;H1740</f>
        <v>C2Sigma-17.5-f-0-2</v>
      </c>
      <c r="Q1740" t="str">
        <f>I1740&amp;"-"&amp;K1740&amp;"-"&amp;L1740&amp;"-"&amp;J1740&amp;"-"&amp;M1740</f>
        <v>X2Pi-17.5-e-0-2</v>
      </c>
      <c r="R1740">
        <f>B1740+S1740</f>
        <v>36468.556442387999</v>
      </c>
      <c r="S1740">
        <f>_xlfn.IFNA(VLOOKUP(Q1740,'MARVEL-X'!A$2:I$1400,7,FALSE),VLOOKUP(Q1740,MARVEL!A$2:J$1522,10,FALSE))</f>
        <v>4666.9440423879996</v>
      </c>
      <c r="T1740">
        <f>IF(P1740=P1739,R1740+T1739,R1740)</f>
        <v>36468.556442387999</v>
      </c>
      <c r="U1740">
        <f>IF(P1740=P1739,1+U1739,1)</f>
        <v>1</v>
      </c>
      <c r="V1740" t="str">
        <f t="shared" si="27"/>
        <v/>
      </c>
      <c r="W1740" t="str">
        <f>IF(V1740="","",IF(ABS(V1740-R1740)&gt;W$1,ABS(V1740-R1740),""))</f>
        <v/>
      </c>
      <c r="X1740" t="str">
        <f>Y1740&amp;"-"&amp;Z1740&amp;"-"&amp;AC1740&amp;"-"&amp;AD1740&amp;"-"&amp;AG1740</f>
        <v>17.5-f-C-0-0.5</v>
      </c>
      <c r="Y1740">
        <f>F1740</f>
        <v>17.5</v>
      </c>
      <c r="Z1740" s="2" t="str">
        <f>G1740</f>
        <v>f</v>
      </c>
      <c r="AA1740">
        <f>_xlfn.IFNA(VLOOKUP(X1740,'duo-out'!A$2:Q$5000,5,FALSE),E1740+10*(H1740-1)+1+_xlfn.IFNA(VLOOKUP(D1740,states!A$2:C$10,3,FALSE),1))</f>
        <v>111</v>
      </c>
      <c r="AB1740" t="str">
        <f>IF(V1740="","",V1740)</f>
        <v/>
      </c>
      <c r="AC1740" s="2" t="str">
        <f>_xlfn.IFNA(VLOOKUP(D1740,states!A$2:C$10,2,FALSE),"XX")</f>
        <v>C</v>
      </c>
      <c r="AD1740">
        <f>E1740</f>
        <v>0</v>
      </c>
      <c r="AE1740">
        <f>_xlfn.IFNA(VLOOKUP(D1740,states!A$2:D$10,4,FALSE),0)</f>
        <v>0</v>
      </c>
      <c r="AF1740">
        <v>0.5</v>
      </c>
      <c r="AG1740">
        <f>IF(AE1740=0,AF1740,IF(AE1740=1,IF(F1740=0.5,0.5,IF(H1740=1,0.5,1.5)),IF(F1740=0.5,0.5,IF(H1740=1,2.5,1.5))))</f>
        <v>0.5</v>
      </c>
      <c r="AH1740" s="7">
        <f>IF(AC1740="XX",0,1/C1740^(1/5)*IF(E1740=0,100,1)/(E1740+1)^(1/4))</f>
        <v>301.7088168272582</v>
      </c>
    </row>
    <row r="1741" spans="1:34">
      <c r="A1741">
        <v>4699</v>
      </c>
      <c r="B1741" s="1">
        <v>32268.35</v>
      </c>
      <c r="C1741" s="6">
        <v>0.2</v>
      </c>
      <c r="D1741" t="s">
        <v>5</v>
      </c>
      <c r="E1741">
        <v>0</v>
      </c>
      <c r="F1741">
        <v>17.5</v>
      </c>
      <c r="G1741" t="s">
        <v>2</v>
      </c>
      <c r="H1741">
        <v>2</v>
      </c>
      <c r="I1741" t="s">
        <v>0</v>
      </c>
      <c r="J1741">
        <v>0</v>
      </c>
      <c r="K1741">
        <v>16.5</v>
      </c>
      <c r="L1741" t="s">
        <v>2</v>
      </c>
      <c r="M1741">
        <v>2</v>
      </c>
      <c r="N1741" t="s">
        <v>4755</v>
      </c>
      <c r="O1741">
        <v>1</v>
      </c>
      <c r="P1741" t="str">
        <f>D1741&amp;"-"&amp;F1741&amp;"-"&amp;G1741&amp;"-"&amp;E1741&amp;"-"&amp;H1741</f>
        <v>C2Sigma-17.5-f-0-2</v>
      </c>
      <c r="Q1741" t="str">
        <f>I1741&amp;"-"&amp;K1741&amp;"-"&amp;L1741&amp;"-"&amp;J1741&amp;"-"&amp;M1741</f>
        <v>X2Pi-16.5-f-0-2</v>
      </c>
      <c r="R1741">
        <f>B1741+S1741</f>
        <v>36468.444611405001</v>
      </c>
      <c r="S1741">
        <f>_xlfn.IFNA(VLOOKUP(Q1741,'MARVEL-X'!A$2:I$1400,7,FALSE),VLOOKUP(Q1741,MARVEL!A$2:J$1522,10,FALSE))</f>
        <v>4200.0946114050003</v>
      </c>
      <c r="T1741">
        <f>IF(P1741=P1740,R1741+T1740,R1741)</f>
        <v>72937.001053793007</v>
      </c>
      <c r="U1741">
        <f>IF(P1741=P1740,1+U1740,1)</f>
        <v>2</v>
      </c>
      <c r="V1741" t="str">
        <f t="shared" si="27"/>
        <v/>
      </c>
      <c r="W1741" t="str">
        <f>IF(V1741="","",IF(ABS(V1741-R1741)&gt;W$1,ABS(V1741-R1741),""))</f>
        <v/>
      </c>
      <c r="X1741" t="str">
        <f>Y1741&amp;"-"&amp;Z1741&amp;"-"&amp;AC1741&amp;"-"&amp;AD1741&amp;"-"&amp;AG1741</f>
        <v>17.5-f-C-0-0.5</v>
      </c>
      <c r="Y1741">
        <f>F1741</f>
        <v>17.5</v>
      </c>
      <c r="Z1741" s="2" t="str">
        <f>G1741</f>
        <v>f</v>
      </c>
      <c r="AA1741">
        <f>_xlfn.IFNA(VLOOKUP(X1741,'duo-out'!A$2:Q$5000,5,FALSE),E1741+10*(H1741-1)+1+_xlfn.IFNA(VLOOKUP(D1741,states!A$2:C$10,3,FALSE),1))</f>
        <v>111</v>
      </c>
      <c r="AB1741" t="str">
        <f>IF(V1741="","",V1741)</f>
        <v/>
      </c>
      <c r="AC1741" s="2" t="str">
        <f>_xlfn.IFNA(VLOOKUP(D1741,states!A$2:C$10,2,FALSE),"XX")</f>
        <v>C</v>
      </c>
      <c r="AD1741">
        <f>E1741</f>
        <v>0</v>
      </c>
      <c r="AE1741">
        <f>_xlfn.IFNA(VLOOKUP(D1741,states!A$2:D$10,4,FALSE),0)</f>
        <v>0</v>
      </c>
      <c r="AF1741">
        <v>0.5</v>
      </c>
      <c r="AG1741">
        <f>IF(AE1741=0,AF1741,IF(AE1741=1,IF(F1741=0.5,0.5,IF(H1741=1,0.5,1.5)),IF(F1741=0.5,0.5,IF(H1741=1,2.5,1.5))))</f>
        <v>0.5</v>
      </c>
      <c r="AH1741" s="7">
        <f>IF(AC1741="XX",0,1/C1741^(1/5)*IF(E1741=0,100,1)/(E1741+1)^(1/4))</f>
        <v>137.97296614612148</v>
      </c>
    </row>
    <row r="1742" spans="1:34">
      <c r="A1742">
        <v>4659</v>
      </c>
      <c r="B1742" s="1">
        <v>31801.65</v>
      </c>
      <c r="C1742" s="6">
        <v>0.2</v>
      </c>
      <c r="D1742" t="s">
        <v>5</v>
      </c>
      <c r="E1742">
        <v>0</v>
      </c>
      <c r="F1742">
        <v>17.5</v>
      </c>
      <c r="G1742" t="s">
        <v>2</v>
      </c>
      <c r="H1742">
        <v>2</v>
      </c>
      <c r="I1742" t="s">
        <v>0</v>
      </c>
      <c r="J1742">
        <v>0</v>
      </c>
      <c r="K1742">
        <v>17.5</v>
      </c>
      <c r="L1742" t="s">
        <v>1</v>
      </c>
      <c r="M1742">
        <v>2</v>
      </c>
      <c r="N1742" t="s">
        <v>4715</v>
      </c>
      <c r="O1742">
        <v>1</v>
      </c>
      <c r="P1742" t="str">
        <f>D1742&amp;"-"&amp;F1742&amp;"-"&amp;G1742&amp;"-"&amp;E1742&amp;"-"&amp;H1742</f>
        <v>C2Sigma-17.5-f-0-2</v>
      </c>
      <c r="Q1742" t="str">
        <f>I1742&amp;"-"&amp;K1742&amp;"-"&amp;L1742&amp;"-"&amp;J1742&amp;"-"&amp;M1742</f>
        <v>X2Pi-17.5-e-0-2</v>
      </c>
      <c r="R1742">
        <f>B1742+S1742</f>
        <v>36468.594042388002</v>
      </c>
      <c r="S1742">
        <f>_xlfn.IFNA(VLOOKUP(Q1742,'MARVEL-X'!A$2:I$1400,7,FALSE),VLOOKUP(Q1742,MARVEL!A$2:J$1522,10,FALSE))</f>
        <v>4666.9440423879996</v>
      </c>
      <c r="T1742">
        <f>IF(P1742=P1741,R1742+T1741,R1742)</f>
        <v>109405.595096181</v>
      </c>
      <c r="U1742">
        <f>IF(P1742=P1741,1+U1741,1)</f>
        <v>3</v>
      </c>
      <c r="V1742" t="str">
        <f t="shared" si="27"/>
        <v/>
      </c>
      <c r="W1742" t="str">
        <f>IF(V1742="","",IF(ABS(V1742-R1742)&gt;W$1,ABS(V1742-R1742),""))</f>
        <v/>
      </c>
      <c r="X1742" t="str">
        <f>Y1742&amp;"-"&amp;Z1742&amp;"-"&amp;AC1742&amp;"-"&amp;AD1742&amp;"-"&amp;AG1742</f>
        <v>17.5-f-C-0-0.5</v>
      </c>
      <c r="Y1742">
        <f>F1742</f>
        <v>17.5</v>
      </c>
      <c r="Z1742" s="2" t="str">
        <f>G1742</f>
        <v>f</v>
      </c>
      <c r="AA1742">
        <f>_xlfn.IFNA(VLOOKUP(X1742,'duo-out'!A$2:Q$5000,5,FALSE),E1742+10*(H1742-1)+1+_xlfn.IFNA(VLOOKUP(D1742,states!A$2:C$10,3,FALSE),1))</f>
        <v>111</v>
      </c>
      <c r="AB1742" t="str">
        <f>IF(V1742="","",V1742)</f>
        <v/>
      </c>
      <c r="AC1742" s="2" t="str">
        <f>_xlfn.IFNA(VLOOKUP(D1742,states!A$2:C$10,2,FALSE),"XX")</f>
        <v>C</v>
      </c>
      <c r="AD1742">
        <f>E1742</f>
        <v>0</v>
      </c>
      <c r="AE1742">
        <f>_xlfn.IFNA(VLOOKUP(D1742,states!A$2:D$10,4,FALSE),0)</f>
        <v>0</v>
      </c>
      <c r="AF1742">
        <v>0.5</v>
      </c>
      <c r="AG1742">
        <f>IF(AE1742=0,AF1742,IF(AE1742=1,IF(F1742=0.5,0.5,IF(H1742=1,0.5,1.5)),IF(F1742=0.5,0.5,IF(H1742=1,2.5,1.5))))</f>
        <v>0.5</v>
      </c>
      <c r="AH1742" s="7">
        <f>IF(AC1742="XX",0,1/C1742^(1/5)*IF(E1742=0,100,1)/(E1742+1)^(1/4))</f>
        <v>137.97296614612148</v>
      </c>
    </row>
    <row r="1743" spans="1:34">
      <c r="A1743">
        <v>4748</v>
      </c>
      <c r="B1743" s="1">
        <v>31288.28</v>
      </c>
      <c r="C1743" s="6">
        <v>0.2</v>
      </c>
      <c r="D1743" t="s">
        <v>5</v>
      </c>
      <c r="E1743">
        <v>0</v>
      </c>
      <c r="F1743">
        <v>17.5</v>
      </c>
      <c r="G1743" t="s">
        <v>2</v>
      </c>
      <c r="H1743">
        <v>2</v>
      </c>
      <c r="I1743" t="s">
        <v>0</v>
      </c>
      <c r="J1743">
        <v>0</v>
      </c>
      <c r="K1743">
        <v>18.5</v>
      </c>
      <c r="L1743" t="s">
        <v>2</v>
      </c>
      <c r="M1743">
        <v>2</v>
      </c>
      <c r="N1743" t="s">
        <v>4804</v>
      </c>
      <c r="O1743">
        <v>1</v>
      </c>
      <c r="P1743" t="str">
        <f>D1743&amp;"-"&amp;F1743&amp;"-"&amp;G1743&amp;"-"&amp;E1743&amp;"-"&amp;H1743</f>
        <v>C2Sigma-17.5-f-0-2</v>
      </c>
      <c r="Q1743" t="str">
        <f>I1743&amp;"-"&amp;K1743&amp;"-"&amp;L1743&amp;"-"&amp;J1743&amp;"-"&amp;M1743</f>
        <v>X2Pi-18.5-f-0-2</v>
      </c>
      <c r="R1743">
        <f>B1743+S1743</f>
        <v>36468.476304404998</v>
      </c>
      <c r="S1743">
        <f>_xlfn.IFNA(VLOOKUP(Q1743,'MARVEL-X'!A$2:I$1400,7,FALSE),VLOOKUP(Q1743,MARVEL!A$2:J$1522,10,FALSE))</f>
        <v>5180.1963044049999</v>
      </c>
      <c r="T1743">
        <f>IF(P1743=P1742,R1743+T1742,R1743)</f>
        <v>145874.07140058599</v>
      </c>
      <c r="U1743">
        <f>IF(P1743=P1742,1+U1742,1)</f>
        <v>4</v>
      </c>
      <c r="V1743" t="str">
        <f t="shared" si="27"/>
        <v/>
      </c>
      <c r="W1743" t="str">
        <f>IF(V1743="","",IF(ABS(V1743-R1743)&gt;W$1,ABS(V1743-R1743),""))</f>
        <v/>
      </c>
      <c r="X1743" t="str">
        <f>Y1743&amp;"-"&amp;Z1743&amp;"-"&amp;AC1743&amp;"-"&amp;AD1743&amp;"-"&amp;AG1743</f>
        <v>17.5-f-C-0-0.5</v>
      </c>
      <c r="Y1743">
        <f>F1743</f>
        <v>17.5</v>
      </c>
      <c r="Z1743" s="2" t="str">
        <f>G1743</f>
        <v>f</v>
      </c>
      <c r="AA1743">
        <f>_xlfn.IFNA(VLOOKUP(X1743,'duo-out'!A$2:Q$5000,5,FALSE),E1743+10*(H1743-1)+1+_xlfn.IFNA(VLOOKUP(D1743,states!A$2:C$10,3,FALSE),1))</f>
        <v>111</v>
      </c>
      <c r="AB1743" t="str">
        <f>IF(V1743="","",V1743)</f>
        <v/>
      </c>
      <c r="AC1743" s="2" t="str">
        <f>_xlfn.IFNA(VLOOKUP(D1743,states!A$2:C$10,2,FALSE),"XX")</f>
        <v>C</v>
      </c>
      <c r="AD1743">
        <f>E1743</f>
        <v>0</v>
      </c>
      <c r="AE1743">
        <f>_xlfn.IFNA(VLOOKUP(D1743,states!A$2:D$10,4,FALSE),0)</f>
        <v>0</v>
      </c>
      <c r="AF1743">
        <v>0.5</v>
      </c>
      <c r="AG1743">
        <f>IF(AE1743=0,AF1743,IF(AE1743=1,IF(F1743=0.5,0.5,IF(H1743=1,0.5,1.5)),IF(F1743=0.5,0.5,IF(H1743=1,2.5,1.5))))</f>
        <v>0.5</v>
      </c>
      <c r="AH1743" s="7">
        <f>IF(AC1743="XX",0,1/C1743^(1/5)*IF(E1743=0,100,1)/(E1743+1)^(1/4))</f>
        <v>137.97296614612148</v>
      </c>
    </row>
    <row r="1744" spans="1:34">
      <c r="A1744">
        <v>4878</v>
      </c>
      <c r="B1744" s="1">
        <v>32268.508000000002</v>
      </c>
      <c r="C1744" s="6">
        <v>7.4429999999999996E-2</v>
      </c>
      <c r="D1744" t="s">
        <v>5</v>
      </c>
      <c r="E1744">
        <v>0</v>
      </c>
      <c r="F1744">
        <v>17.5</v>
      </c>
      <c r="G1744" t="s">
        <v>2</v>
      </c>
      <c r="H1744">
        <v>2</v>
      </c>
      <c r="I1744" t="s">
        <v>0</v>
      </c>
      <c r="J1744">
        <v>0</v>
      </c>
      <c r="K1744">
        <v>16.5</v>
      </c>
      <c r="L1744" t="s">
        <v>2</v>
      </c>
      <c r="M1744">
        <v>2</v>
      </c>
      <c r="N1744" t="s">
        <v>4934</v>
      </c>
      <c r="O1744">
        <v>1</v>
      </c>
      <c r="P1744" t="str">
        <f>D1744&amp;"-"&amp;F1744&amp;"-"&amp;G1744&amp;"-"&amp;E1744&amp;"-"&amp;H1744</f>
        <v>C2Sigma-17.5-f-0-2</v>
      </c>
      <c r="Q1744" t="str">
        <f>I1744&amp;"-"&amp;K1744&amp;"-"&amp;L1744&amp;"-"&amp;J1744&amp;"-"&amp;M1744</f>
        <v>X2Pi-16.5-f-0-2</v>
      </c>
      <c r="R1744">
        <f>B1744+S1744</f>
        <v>36468.602611405004</v>
      </c>
      <c r="S1744">
        <f>_xlfn.IFNA(VLOOKUP(Q1744,'MARVEL-X'!A$2:I$1400,7,FALSE),VLOOKUP(Q1744,MARVEL!A$2:J$1522,10,FALSE))</f>
        <v>4200.0946114050003</v>
      </c>
      <c r="T1744">
        <f>IF(P1744=P1743,R1744+T1743,R1744)</f>
        <v>182342.67401199101</v>
      </c>
      <c r="U1744">
        <f>IF(P1744=P1743,1+U1743,1)</f>
        <v>5</v>
      </c>
      <c r="V1744" t="str">
        <f t="shared" si="27"/>
        <v/>
      </c>
      <c r="W1744" t="str">
        <f>IF(V1744="","",IF(ABS(V1744-R1744)&gt;W$1,ABS(V1744-R1744),""))</f>
        <v/>
      </c>
      <c r="X1744" t="str">
        <f>Y1744&amp;"-"&amp;Z1744&amp;"-"&amp;AC1744&amp;"-"&amp;AD1744&amp;"-"&amp;AG1744</f>
        <v>17.5-f-C-0-0.5</v>
      </c>
      <c r="Y1744">
        <f>F1744</f>
        <v>17.5</v>
      </c>
      <c r="Z1744" s="2" t="str">
        <f>G1744</f>
        <v>f</v>
      </c>
      <c r="AA1744">
        <f>_xlfn.IFNA(VLOOKUP(X1744,'duo-out'!A$2:Q$5000,5,FALSE),E1744+10*(H1744-1)+1+_xlfn.IFNA(VLOOKUP(D1744,states!A$2:C$10,3,FALSE),1))</f>
        <v>111</v>
      </c>
      <c r="AB1744" t="str">
        <f>IF(V1744="","",V1744)</f>
        <v/>
      </c>
      <c r="AC1744" s="2" t="str">
        <f>_xlfn.IFNA(VLOOKUP(D1744,states!A$2:C$10,2,FALSE),"XX")</f>
        <v>C</v>
      </c>
      <c r="AD1744">
        <f>E1744</f>
        <v>0</v>
      </c>
      <c r="AE1744">
        <f>_xlfn.IFNA(VLOOKUP(D1744,states!A$2:D$10,4,FALSE),0)</f>
        <v>0</v>
      </c>
      <c r="AF1744">
        <v>0.5</v>
      </c>
      <c r="AG1744">
        <f>IF(AE1744=0,AF1744,IF(AE1744=1,IF(F1744=0.5,0.5,IF(H1744=1,0.5,1.5)),IF(F1744=0.5,0.5,IF(H1744=1,2.5,1.5))))</f>
        <v>0.5</v>
      </c>
      <c r="AH1744" s="7">
        <f>IF(AC1744="XX",0,1/C1744^(1/5)*IF(E1744=0,100,1)/(E1744+1)^(1/4))</f>
        <v>168.13200661314619</v>
      </c>
    </row>
    <row r="1745" spans="1:34">
      <c r="A1745">
        <v>4831</v>
      </c>
      <c r="B1745" s="1">
        <v>31288.401999999998</v>
      </c>
      <c r="C1745" s="6">
        <v>0.05</v>
      </c>
      <c r="D1745" t="s">
        <v>5</v>
      </c>
      <c r="E1745">
        <v>0</v>
      </c>
      <c r="F1745">
        <v>17.5</v>
      </c>
      <c r="G1745" t="s">
        <v>2</v>
      </c>
      <c r="H1745">
        <v>2</v>
      </c>
      <c r="I1745" t="s">
        <v>0</v>
      </c>
      <c r="J1745">
        <v>0</v>
      </c>
      <c r="K1745">
        <v>18.5</v>
      </c>
      <c r="L1745" t="s">
        <v>2</v>
      </c>
      <c r="M1745">
        <v>2</v>
      </c>
      <c r="N1745" t="s">
        <v>4887</v>
      </c>
      <c r="O1745">
        <v>1</v>
      </c>
      <c r="P1745" t="str">
        <f>D1745&amp;"-"&amp;F1745&amp;"-"&amp;G1745&amp;"-"&amp;E1745&amp;"-"&amp;H1745</f>
        <v>C2Sigma-17.5-f-0-2</v>
      </c>
      <c r="Q1745" t="str">
        <f>I1745&amp;"-"&amp;K1745&amp;"-"&amp;L1745&amp;"-"&amp;J1745&amp;"-"&amp;M1745</f>
        <v>X2Pi-18.5-f-0-2</v>
      </c>
      <c r="R1745">
        <f>B1745+S1745</f>
        <v>36468.598304405001</v>
      </c>
      <c r="S1745">
        <f>_xlfn.IFNA(VLOOKUP(Q1745,'MARVEL-X'!A$2:I$1400,7,FALSE),VLOOKUP(Q1745,MARVEL!A$2:J$1522,10,FALSE))</f>
        <v>5180.1963044049999</v>
      </c>
      <c r="T1745">
        <f>IF(P1745=P1744,R1745+T1744,R1745)</f>
        <v>218811.272316396</v>
      </c>
      <c r="U1745">
        <f>IF(P1745=P1744,1+U1744,1)</f>
        <v>6</v>
      </c>
      <c r="V1745">
        <f t="shared" si="27"/>
        <v>36468.545386065998</v>
      </c>
      <c r="W1745">
        <f>IF(V1745="","",IF(ABS(V1745-R1745)&gt;W$1,ABS(V1745-R1745),""))</f>
        <v>5.2918339002644643E-2</v>
      </c>
      <c r="X1745" t="str">
        <f>Y1745&amp;"-"&amp;Z1745&amp;"-"&amp;AC1745&amp;"-"&amp;AD1745&amp;"-"&amp;AG1745</f>
        <v>17.5-f-C-0-0.5</v>
      </c>
      <c r="Y1745">
        <f>F1745</f>
        <v>17.5</v>
      </c>
      <c r="Z1745" s="2" t="str">
        <f>G1745</f>
        <v>f</v>
      </c>
      <c r="AA1745">
        <f>_xlfn.IFNA(VLOOKUP(X1745,'duo-out'!A$2:Q$5000,5,FALSE),E1745+10*(H1745-1)+1+_xlfn.IFNA(VLOOKUP(D1745,states!A$2:C$10,3,FALSE),1))</f>
        <v>111</v>
      </c>
      <c r="AB1745">
        <f>IF(V1745="","",V1745)</f>
        <v>36468.545386065998</v>
      </c>
      <c r="AC1745" s="2" t="str">
        <f>_xlfn.IFNA(VLOOKUP(D1745,states!A$2:C$10,2,FALSE),"XX")</f>
        <v>C</v>
      </c>
      <c r="AD1745">
        <f>E1745</f>
        <v>0</v>
      </c>
      <c r="AE1745">
        <f>_xlfn.IFNA(VLOOKUP(D1745,states!A$2:D$10,4,FALSE),0)</f>
        <v>0</v>
      </c>
      <c r="AF1745">
        <v>0.5</v>
      </c>
      <c r="AG1745">
        <f>IF(AE1745=0,AF1745,IF(AE1745=1,IF(F1745=0.5,0.5,IF(H1745=1,0.5,1.5)),IF(F1745=0.5,0.5,IF(H1745=1,2.5,1.5))))</f>
        <v>0.5</v>
      </c>
      <c r="AH1745" s="7">
        <f>IF(AC1745="XX",0,1/C1745^(1/5)*IF(E1745=0,100,1)/(E1745+1)^(1/4))</f>
        <v>182.05642030260799</v>
      </c>
    </row>
    <row r="1746" spans="1:34">
      <c r="A1746">
        <v>4579</v>
      </c>
      <c r="B1746" s="1">
        <v>31589.54</v>
      </c>
      <c r="C1746" s="6">
        <v>0.2</v>
      </c>
      <c r="D1746" t="s">
        <v>5</v>
      </c>
      <c r="E1746">
        <v>1</v>
      </c>
      <c r="F1746">
        <v>17.5</v>
      </c>
      <c r="G1746" t="s">
        <v>2</v>
      </c>
      <c r="H1746">
        <v>2</v>
      </c>
      <c r="I1746" t="s">
        <v>0</v>
      </c>
      <c r="J1746">
        <v>1</v>
      </c>
      <c r="K1746">
        <v>17.5</v>
      </c>
      <c r="L1746" t="s">
        <v>1</v>
      </c>
      <c r="M1746">
        <v>2</v>
      </c>
      <c r="N1746" t="s">
        <v>4635</v>
      </c>
      <c r="O1746">
        <v>1</v>
      </c>
      <c r="P1746" t="str">
        <f>D1746&amp;"-"&amp;F1746&amp;"-"&amp;G1746&amp;"-"&amp;E1746&amp;"-"&amp;H1746</f>
        <v>C2Sigma-17.5-f-1-2</v>
      </c>
      <c r="Q1746" t="str">
        <f>I1746&amp;"-"&amp;K1746&amp;"-"&amp;L1746&amp;"-"&amp;J1746&amp;"-"&amp;M1746</f>
        <v>X2Pi-17.5-e-1-2</v>
      </c>
      <c r="R1746">
        <f>B1746+S1746</f>
        <v>38810.816475858999</v>
      </c>
      <c r="S1746">
        <f>_xlfn.IFNA(VLOOKUP(Q1746,'MARVEL-X'!A$2:I$1400,7,FALSE),VLOOKUP(Q1746,MARVEL!A$2:J$1522,10,FALSE))</f>
        <v>7221.2764758590001</v>
      </c>
      <c r="T1746">
        <f>IF(P1746=P1745,R1746+T1745,R1746)</f>
        <v>38810.816475858999</v>
      </c>
      <c r="U1746">
        <f>IF(P1746=P1745,1+U1745,1)</f>
        <v>1</v>
      </c>
      <c r="V1746" t="str">
        <f t="shared" si="27"/>
        <v/>
      </c>
      <c r="W1746" t="str">
        <f>IF(V1746="","",IF(ABS(V1746-R1746)&gt;W$1,ABS(V1746-R1746),""))</f>
        <v/>
      </c>
      <c r="X1746" t="str">
        <f>Y1746&amp;"-"&amp;Z1746&amp;"-"&amp;AC1746&amp;"-"&amp;AD1746&amp;"-"&amp;AG1746</f>
        <v>17.5-f-C-1-0.5</v>
      </c>
      <c r="Y1746">
        <f>F1746</f>
        <v>17.5</v>
      </c>
      <c r="Z1746" s="2" t="str">
        <f>G1746</f>
        <v>f</v>
      </c>
      <c r="AA1746">
        <f>_xlfn.IFNA(VLOOKUP(X1746,'duo-out'!A$2:Q$5000,5,FALSE),E1746+10*(H1746-1)+1+_xlfn.IFNA(VLOOKUP(D1746,states!A$2:C$10,3,FALSE),1))</f>
        <v>112</v>
      </c>
      <c r="AB1746" t="str">
        <f>IF(V1746="","",V1746)</f>
        <v/>
      </c>
      <c r="AC1746" s="2" t="str">
        <f>_xlfn.IFNA(VLOOKUP(D1746,states!A$2:C$10,2,FALSE),"XX")</f>
        <v>C</v>
      </c>
      <c r="AD1746">
        <f>E1746</f>
        <v>1</v>
      </c>
      <c r="AE1746">
        <f>_xlfn.IFNA(VLOOKUP(D1746,states!A$2:D$10,4,FALSE),0)</f>
        <v>0</v>
      </c>
      <c r="AF1746">
        <v>0.5</v>
      </c>
      <c r="AG1746">
        <f>IF(AE1746=0,AF1746,IF(AE1746=1,IF(F1746=0.5,0.5,IF(H1746=1,0.5,1.5)),IF(F1746=0.5,0.5,IF(H1746=1,2.5,1.5))))</f>
        <v>0.5</v>
      </c>
      <c r="AH1746" s="7">
        <f>IF(AC1746="XX",0,1/C1746^(1/5)*IF(E1746=0,100,1)/(E1746+1)^(1/4))</f>
        <v>1.1602097263419568</v>
      </c>
    </row>
    <row r="1747" spans="1:34">
      <c r="A1747">
        <v>4542</v>
      </c>
      <c r="B1747" s="1">
        <v>31096.080000000002</v>
      </c>
      <c r="C1747" s="6">
        <v>0.2</v>
      </c>
      <c r="D1747" t="s">
        <v>5</v>
      </c>
      <c r="E1747">
        <v>1</v>
      </c>
      <c r="F1747">
        <v>17.5</v>
      </c>
      <c r="G1747" t="s">
        <v>2</v>
      </c>
      <c r="H1747">
        <v>2</v>
      </c>
      <c r="I1747" t="s">
        <v>0</v>
      </c>
      <c r="J1747">
        <v>1</v>
      </c>
      <c r="K1747">
        <v>18.5</v>
      </c>
      <c r="L1747" t="s">
        <v>2</v>
      </c>
      <c r="M1747">
        <v>2</v>
      </c>
      <c r="N1747" t="s">
        <v>4598</v>
      </c>
      <c r="O1747">
        <v>1</v>
      </c>
      <c r="P1747" t="str">
        <f>D1747&amp;"-"&amp;F1747&amp;"-"&amp;G1747&amp;"-"&amp;E1747&amp;"-"&amp;H1747</f>
        <v>C2Sigma-17.5-f-1-2</v>
      </c>
      <c r="Q1747" t="str">
        <f>I1747&amp;"-"&amp;K1747&amp;"-"&amp;L1747&amp;"-"&amp;J1747&amp;"-"&amp;M1747</f>
        <v>X2Pi-18.5-f-1-2</v>
      </c>
      <c r="R1747">
        <f>B1747+S1747</f>
        <v>38810.539297050003</v>
      </c>
      <c r="S1747">
        <f>_xlfn.IFNA(VLOOKUP(Q1747,'MARVEL-X'!A$2:I$1400,7,FALSE),VLOOKUP(Q1747,MARVEL!A$2:J$1522,10,FALSE))</f>
        <v>7714.4592970499998</v>
      </c>
      <c r="T1747">
        <f>IF(P1747=P1746,R1747+T1746,R1747)</f>
        <v>77621.35577290901</v>
      </c>
      <c r="U1747">
        <f>IF(P1747=P1746,1+U1746,1)</f>
        <v>2</v>
      </c>
      <c r="V1747" t="str">
        <f t="shared" si="27"/>
        <v/>
      </c>
      <c r="W1747" t="str">
        <f>IF(V1747="","",IF(ABS(V1747-R1747)&gt;W$1,ABS(V1747-R1747),""))</f>
        <v/>
      </c>
      <c r="X1747" t="str">
        <f>Y1747&amp;"-"&amp;Z1747&amp;"-"&amp;AC1747&amp;"-"&amp;AD1747&amp;"-"&amp;AG1747</f>
        <v>17.5-f-C-1-0.5</v>
      </c>
      <c r="Y1747">
        <f>F1747</f>
        <v>17.5</v>
      </c>
      <c r="Z1747" s="2" t="str">
        <f>G1747</f>
        <v>f</v>
      </c>
      <c r="AA1747">
        <f>_xlfn.IFNA(VLOOKUP(X1747,'duo-out'!A$2:Q$5000,5,FALSE),E1747+10*(H1747-1)+1+_xlfn.IFNA(VLOOKUP(D1747,states!A$2:C$10,3,FALSE),1))</f>
        <v>112</v>
      </c>
      <c r="AB1747" t="str">
        <f>IF(V1747="","",V1747)</f>
        <v/>
      </c>
      <c r="AC1747" s="2" t="str">
        <f>_xlfn.IFNA(VLOOKUP(D1747,states!A$2:C$10,2,FALSE),"XX")</f>
        <v>C</v>
      </c>
      <c r="AD1747">
        <f>E1747</f>
        <v>1</v>
      </c>
      <c r="AE1747">
        <f>_xlfn.IFNA(VLOOKUP(D1747,states!A$2:D$10,4,FALSE),0)</f>
        <v>0</v>
      </c>
      <c r="AF1747">
        <v>0.5</v>
      </c>
      <c r="AG1747">
        <f>IF(AE1747=0,AF1747,IF(AE1747=1,IF(F1747=0.5,0.5,IF(H1747=1,0.5,1.5)),IF(F1747=0.5,0.5,IF(H1747=1,2.5,1.5))))</f>
        <v>0.5</v>
      </c>
      <c r="AH1747" s="7">
        <f>IF(AC1747="XX",0,1/C1747^(1/5)*IF(E1747=0,100,1)/(E1747+1)^(1/4))</f>
        <v>1.1602097263419568</v>
      </c>
    </row>
    <row r="1748" spans="1:34">
      <c r="A1748">
        <v>4618</v>
      </c>
      <c r="B1748" s="1">
        <v>32037.96</v>
      </c>
      <c r="C1748" s="6">
        <v>0.2</v>
      </c>
      <c r="D1748" t="s">
        <v>5</v>
      </c>
      <c r="E1748">
        <v>1</v>
      </c>
      <c r="F1748">
        <v>17.5</v>
      </c>
      <c r="G1748" t="s">
        <v>2</v>
      </c>
      <c r="H1748">
        <v>2</v>
      </c>
      <c r="I1748" t="s">
        <v>0</v>
      </c>
      <c r="J1748">
        <v>1</v>
      </c>
      <c r="K1748">
        <v>16.5</v>
      </c>
      <c r="L1748" t="s">
        <v>2</v>
      </c>
      <c r="M1748">
        <v>2</v>
      </c>
      <c r="N1748" t="s">
        <v>4674</v>
      </c>
      <c r="O1748">
        <v>1</v>
      </c>
      <c r="P1748" t="str">
        <f>D1748&amp;"-"&amp;F1748&amp;"-"&amp;G1748&amp;"-"&amp;E1748&amp;"-"&amp;H1748</f>
        <v>C2Sigma-17.5-f-1-2</v>
      </c>
      <c r="Q1748" t="str">
        <f>I1748&amp;"-"&amp;K1748&amp;"-"&amp;L1748&amp;"-"&amp;J1748&amp;"-"&amp;M1748</f>
        <v>X2Pi-16.5-f-1-2</v>
      </c>
      <c r="R1748">
        <f>B1748+S1748</f>
        <v>38810.576435786003</v>
      </c>
      <c r="S1748">
        <f>_xlfn.IFNA(VLOOKUP(Q1748,'MARVEL-X'!A$2:I$1400,7,FALSE),VLOOKUP(Q1748,MARVEL!A$2:J$1522,10,FALSE))</f>
        <v>6772.6164357859998</v>
      </c>
      <c r="T1748">
        <f>IF(P1748=P1747,R1748+T1747,R1748)</f>
        <v>116431.93220869501</v>
      </c>
      <c r="U1748">
        <f>IF(P1748=P1747,1+U1747,1)</f>
        <v>3</v>
      </c>
      <c r="V1748">
        <f t="shared" si="27"/>
        <v>38810.644069565002</v>
      </c>
      <c r="W1748">
        <f>IF(V1748="","",IF(ABS(V1748-R1748)&gt;W$1,ABS(V1748-R1748),""))</f>
        <v>6.7633778999152128E-2</v>
      </c>
      <c r="X1748" t="str">
        <f>Y1748&amp;"-"&amp;Z1748&amp;"-"&amp;AC1748&amp;"-"&amp;AD1748&amp;"-"&amp;AG1748</f>
        <v>17.5-f-C-1-0.5</v>
      </c>
      <c r="Y1748">
        <f>F1748</f>
        <v>17.5</v>
      </c>
      <c r="Z1748" s="2" t="str">
        <f>G1748</f>
        <v>f</v>
      </c>
      <c r="AA1748">
        <f>_xlfn.IFNA(VLOOKUP(X1748,'duo-out'!A$2:Q$5000,5,FALSE),E1748+10*(H1748-1)+1+_xlfn.IFNA(VLOOKUP(D1748,states!A$2:C$10,3,FALSE),1))</f>
        <v>112</v>
      </c>
      <c r="AB1748">
        <f>IF(V1748="","",V1748)</f>
        <v>38810.644069565002</v>
      </c>
      <c r="AC1748" s="2" t="str">
        <f>_xlfn.IFNA(VLOOKUP(D1748,states!A$2:C$10,2,FALSE),"XX")</f>
        <v>C</v>
      </c>
      <c r="AD1748">
        <f>E1748</f>
        <v>1</v>
      </c>
      <c r="AE1748">
        <f>_xlfn.IFNA(VLOOKUP(D1748,states!A$2:D$10,4,FALSE),0)</f>
        <v>0</v>
      </c>
      <c r="AF1748">
        <v>0.5</v>
      </c>
      <c r="AG1748">
        <f>IF(AE1748=0,AF1748,IF(AE1748=1,IF(F1748=0.5,0.5,IF(H1748=1,0.5,1.5)),IF(F1748=0.5,0.5,IF(H1748=1,2.5,1.5))))</f>
        <v>0.5</v>
      </c>
      <c r="AH1748" s="7">
        <f>IF(AC1748="XX",0,1/C1748^(1/5)*IF(E1748=0,100,1)/(E1748+1)^(1/4))</f>
        <v>1.1602097263419568</v>
      </c>
    </row>
    <row r="1749" spans="1:34">
      <c r="A1749">
        <v>4678</v>
      </c>
      <c r="B1749" s="1">
        <v>32268.92</v>
      </c>
      <c r="C1749" s="6">
        <v>0.2</v>
      </c>
      <c r="D1749" t="s">
        <v>5</v>
      </c>
      <c r="E1749">
        <v>0</v>
      </c>
      <c r="F1749">
        <v>18.5</v>
      </c>
      <c r="G1749" t="s">
        <v>1</v>
      </c>
      <c r="H1749">
        <v>1</v>
      </c>
      <c r="I1749" t="s">
        <v>0</v>
      </c>
      <c r="J1749">
        <v>0</v>
      </c>
      <c r="K1749">
        <v>17.5</v>
      </c>
      <c r="L1749" t="s">
        <v>1</v>
      </c>
      <c r="M1749">
        <v>1</v>
      </c>
      <c r="N1749" t="s">
        <v>4734</v>
      </c>
      <c r="O1749">
        <v>1</v>
      </c>
      <c r="P1749" t="str">
        <f>D1749&amp;"-"&amp;F1749&amp;"-"&amp;G1749&amp;"-"&amp;E1749&amp;"-"&amp;H1749</f>
        <v>C2Sigma-18.5-e-0-1</v>
      </c>
      <c r="Q1749" t="str">
        <f>I1749&amp;"-"&amp;K1749&amp;"-"&amp;L1749&amp;"-"&amp;J1749&amp;"-"&amp;M1749</f>
        <v>X2Pi-17.5-e-0-1</v>
      </c>
      <c r="R1749">
        <f>B1749+S1749</f>
        <v>36469.114837620997</v>
      </c>
      <c r="S1749">
        <f>_xlfn.IFNA(VLOOKUP(Q1749,'MARVEL-X'!A$2:I$1400,7,FALSE),VLOOKUP(Q1749,MARVEL!A$2:J$1522,10,FALSE))</f>
        <v>4200.1948376210003</v>
      </c>
      <c r="T1749">
        <f>IF(P1749=P1748,R1749+T1748,R1749)</f>
        <v>36469.114837620997</v>
      </c>
      <c r="U1749">
        <f>IF(P1749=P1748,1+U1748,1)</f>
        <v>1</v>
      </c>
      <c r="V1749" t="str">
        <f t="shared" si="27"/>
        <v/>
      </c>
      <c r="W1749" t="str">
        <f>IF(V1749="","",IF(ABS(V1749-R1749)&gt;W$1,ABS(V1749-R1749),""))</f>
        <v/>
      </c>
      <c r="X1749" t="str">
        <f>Y1749&amp;"-"&amp;Z1749&amp;"-"&amp;AC1749&amp;"-"&amp;AD1749&amp;"-"&amp;AG1749</f>
        <v>18.5-e-C-0-0.5</v>
      </c>
      <c r="Y1749">
        <f>F1749</f>
        <v>18.5</v>
      </c>
      <c r="Z1749" s="2" t="str">
        <f>G1749</f>
        <v>e</v>
      </c>
      <c r="AA1749">
        <f>_xlfn.IFNA(VLOOKUP(X1749,'duo-out'!A$2:Q$5000,5,FALSE),E1749+10*(H1749-1)+1+_xlfn.IFNA(VLOOKUP(D1749,states!A$2:C$10,3,FALSE),1))</f>
        <v>101</v>
      </c>
      <c r="AB1749" t="str">
        <f>IF(V1749="","",V1749)</f>
        <v/>
      </c>
      <c r="AC1749" s="2" t="str">
        <f>_xlfn.IFNA(VLOOKUP(D1749,states!A$2:C$10,2,FALSE),"XX")</f>
        <v>C</v>
      </c>
      <c r="AD1749">
        <f>E1749</f>
        <v>0</v>
      </c>
      <c r="AE1749">
        <f>_xlfn.IFNA(VLOOKUP(D1749,states!A$2:D$10,4,FALSE),0)</f>
        <v>0</v>
      </c>
      <c r="AF1749">
        <v>0.5</v>
      </c>
      <c r="AG1749">
        <f>IF(AE1749=0,AF1749,IF(AE1749=1,IF(F1749=0.5,0.5,IF(H1749=1,0.5,1.5)),IF(F1749=0.5,0.5,IF(H1749=1,2.5,1.5))))</f>
        <v>0.5</v>
      </c>
      <c r="AH1749" s="7">
        <f>IF(AC1749="XX",0,1/C1749^(1/5)*IF(E1749=0,100,1)/(E1749+1)^(1/4))</f>
        <v>137.97296614612148</v>
      </c>
    </row>
    <row r="1750" spans="1:34">
      <c r="A1750">
        <v>4638</v>
      </c>
      <c r="B1750" s="1">
        <v>31801.65</v>
      </c>
      <c r="C1750" s="6">
        <v>0.2</v>
      </c>
      <c r="D1750" t="s">
        <v>5</v>
      </c>
      <c r="E1750">
        <v>0</v>
      </c>
      <c r="F1750">
        <v>18.5</v>
      </c>
      <c r="G1750" t="s">
        <v>1</v>
      </c>
      <c r="H1750">
        <v>1</v>
      </c>
      <c r="I1750" t="s">
        <v>0</v>
      </c>
      <c r="J1750">
        <v>0</v>
      </c>
      <c r="K1750">
        <v>18.5</v>
      </c>
      <c r="L1750" t="s">
        <v>2</v>
      </c>
      <c r="M1750">
        <v>1</v>
      </c>
      <c r="N1750" t="s">
        <v>4694</v>
      </c>
      <c r="O1750">
        <v>1</v>
      </c>
      <c r="P1750" t="str">
        <f>D1750&amp;"-"&amp;F1750&amp;"-"&amp;G1750&amp;"-"&amp;E1750&amp;"-"&amp;H1750</f>
        <v>C2Sigma-18.5-e-0-1</v>
      </c>
      <c r="Q1750" t="str">
        <f>I1750&amp;"-"&amp;K1750&amp;"-"&amp;L1750&amp;"-"&amp;J1750&amp;"-"&amp;M1750</f>
        <v>X2Pi-18.5-f-0-1</v>
      </c>
      <c r="R1750">
        <f>B1750+S1750</f>
        <v>36469.163028727002</v>
      </c>
      <c r="S1750">
        <f>_xlfn.IFNA(VLOOKUP(Q1750,'MARVEL-X'!A$2:I$1400,7,FALSE),VLOOKUP(Q1750,MARVEL!A$2:J$1522,10,FALSE))</f>
        <v>4667.5130287270003</v>
      </c>
      <c r="T1750">
        <f>IF(P1750=P1749,R1750+T1749,R1750)</f>
        <v>72938.277866347998</v>
      </c>
      <c r="U1750">
        <f>IF(P1750=P1749,1+U1749,1)</f>
        <v>2</v>
      </c>
      <c r="V1750" t="str">
        <f t="shared" si="27"/>
        <v/>
      </c>
      <c r="W1750" t="str">
        <f>IF(V1750="","",IF(ABS(V1750-R1750)&gt;W$1,ABS(V1750-R1750),""))</f>
        <v/>
      </c>
      <c r="X1750" t="str">
        <f>Y1750&amp;"-"&amp;Z1750&amp;"-"&amp;AC1750&amp;"-"&amp;AD1750&amp;"-"&amp;AG1750</f>
        <v>18.5-e-C-0-0.5</v>
      </c>
      <c r="Y1750">
        <f>F1750</f>
        <v>18.5</v>
      </c>
      <c r="Z1750" s="2" t="str">
        <f>G1750</f>
        <v>e</v>
      </c>
      <c r="AA1750">
        <f>_xlfn.IFNA(VLOOKUP(X1750,'duo-out'!A$2:Q$5000,5,FALSE),E1750+10*(H1750-1)+1+_xlfn.IFNA(VLOOKUP(D1750,states!A$2:C$10,3,FALSE),1))</f>
        <v>101</v>
      </c>
      <c r="AB1750" t="str">
        <f>IF(V1750="","",V1750)</f>
        <v/>
      </c>
      <c r="AC1750" s="2" t="str">
        <f>_xlfn.IFNA(VLOOKUP(D1750,states!A$2:C$10,2,FALSE),"XX")</f>
        <v>C</v>
      </c>
      <c r="AD1750">
        <f>E1750</f>
        <v>0</v>
      </c>
      <c r="AE1750">
        <f>_xlfn.IFNA(VLOOKUP(D1750,states!A$2:D$10,4,FALSE),0)</f>
        <v>0</v>
      </c>
      <c r="AF1750">
        <v>0.5</v>
      </c>
      <c r="AG1750">
        <f>IF(AE1750=0,AF1750,IF(AE1750=1,IF(F1750=0.5,0.5,IF(H1750=1,0.5,1.5)),IF(F1750=0.5,0.5,IF(H1750=1,2.5,1.5))))</f>
        <v>0.5</v>
      </c>
      <c r="AH1750" s="7">
        <f>IF(AC1750="XX",0,1/C1750^(1/5)*IF(E1750=0,100,1)/(E1750+1)^(1/4))</f>
        <v>137.97296614612148</v>
      </c>
    </row>
    <row r="1751" spans="1:34">
      <c r="A1751">
        <v>4724</v>
      </c>
      <c r="B1751" s="1">
        <v>31289.07</v>
      </c>
      <c r="C1751" s="6">
        <v>0.2</v>
      </c>
      <c r="D1751" t="s">
        <v>5</v>
      </c>
      <c r="E1751">
        <v>0</v>
      </c>
      <c r="F1751">
        <v>18.5</v>
      </c>
      <c r="G1751" t="s">
        <v>1</v>
      </c>
      <c r="H1751">
        <v>1</v>
      </c>
      <c r="I1751" t="s">
        <v>0</v>
      </c>
      <c r="J1751">
        <v>0</v>
      </c>
      <c r="K1751">
        <v>19.5</v>
      </c>
      <c r="L1751" t="s">
        <v>1</v>
      </c>
      <c r="M1751">
        <v>1</v>
      </c>
      <c r="N1751" t="s">
        <v>4780</v>
      </c>
      <c r="O1751">
        <v>1</v>
      </c>
      <c r="P1751" t="str">
        <f>D1751&amp;"-"&amp;F1751&amp;"-"&amp;G1751&amp;"-"&amp;E1751&amp;"-"&amp;H1751</f>
        <v>C2Sigma-18.5-e-0-1</v>
      </c>
      <c r="Q1751" t="str">
        <f>I1751&amp;"-"&amp;K1751&amp;"-"&amp;L1751&amp;"-"&amp;J1751&amp;"-"&amp;M1751</f>
        <v>X2Pi-19.5-e-0-1</v>
      </c>
      <c r="R1751">
        <f>B1751+S1751</f>
        <v>36469.177560855998</v>
      </c>
      <c r="S1751">
        <f>_xlfn.IFNA(VLOOKUP(Q1751,'MARVEL-X'!A$2:I$1400,7,FALSE),VLOOKUP(Q1751,MARVEL!A$2:J$1522,10,FALSE))</f>
        <v>5180.1075608560004</v>
      </c>
      <c r="T1751">
        <f>IF(P1751=P1750,R1751+T1750,R1751)</f>
        <v>109407.455427204</v>
      </c>
      <c r="U1751">
        <f>IF(P1751=P1750,1+U1750,1)</f>
        <v>3</v>
      </c>
      <c r="V1751" t="str">
        <f t="shared" si="27"/>
        <v/>
      </c>
      <c r="W1751" t="str">
        <f>IF(V1751="","",IF(ABS(V1751-R1751)&gt;W$1,ABS(V1751-R1751),""))</f>
        <v/>
      </c>
      <c r="X1751" t="str">
        <f>Y1751&amp;"-"&amp;Z1751&amp;"-"&amp;AC1751&amp;"-"&amp;AD1751&amp;"-"&amp;AG1751</f>
        <v>18.5-e-C-0-0.5</v>
      </c>
      <c r="Y1751">
        <f>F1751</f>
        <v>18.5</v>
      </c>
      <c r="Z1751" s="2" t="str">
        <f>G1751</f>
        <v>e</v>
      </c>
      <c r="AA1751">
        <f>_xlfn.IFNA(VLOOKUP(X1751,'duo-out'!A$2:Q$5000,5,FALSE),E1751+10*(H1751-1)+1+_xlfn.IFNA(VLOOKUP(D1751,states!A$2:C$10,3,FALSE),1))</f>
        <v>101</v>
      </c>
      <c r="AB1751" t="str">
        <f>IF(V1751="","",V1751)</f>
        <v/>
      </c>
      <c r="AC1751" s="2" t="str">
        <f>_xlfn.IFNA(VLOOKUP(D1751,states!A$2:C$10,2,FALSE),"XX")</f>
        <v>C</v>
      </c>
      <c r="AD1751">
        <f>E1751</f>
        <v>0</v>
      </c>
      <c r="AE1751">
        <f>_xlfn.IFNA(VLOOKUP(D1751,states!A$2:D$10,4,FALSE),0)</f>
        <v>0</v>
      </c>
      <c r="AF1751">
        <v>0.5</v>
      </c>
      <c r="AG1751">
        <f>IF(AE1751=0,AF1751,IF(AE1751=1,IF(F1751=0.5,0.5,IF(H1751=1,0.5,1.5)),IF(F1751=0.5,0.5,IF(H1751=1,2.5,1.5))))</f>
        <v>0.5</v>
      </c>
      <c r="AH1751" s="7">
        <f>IF(AC1751="XX",0,1/C1751^(1/5)*IF(E1751=0,100,1)/(E1751+1)^(1/4))</f>
        <v>137.97296614612148</v>
      </c>
    </row>
    <row r="1752" spans="1:34">
      <c r="A1752">
        <v>4869</v>
      </c>
      <c r="B1752" s="1">
        <v>32269.089</v>
      </c>
      <c r="C1752" s="6">
        <v>0.05</v>
      </c>
      <c r="D1752" t="s">
        <v>5</v>
      </c>
      <c r="E1752">
        <v>0</v>
      </c>
      <c r="F1752">
        <v>18.5</v>
      </c>
      <c r="G1752" t="s">
        <v>1</v>
      </c>
      <c r="H1752">
        <v>1</v>
      </c>
      <c r="I1752" t="s">
        <v>0</v>
      </c>
      <c r="J1752">
        <v>0</v>
      </c>
      <c r="K1752">
        <v>17.5</v>
      </c>
      <c r="L1752" t="s">
        <v>1</v>
      </c>
      <c r="M1752">
        <v>1</v>
      </c>
      <c r="N1752" t="s">
        <v>4925</v>
      </c>
      <c r="O1752">
        <v>1</v>
      </c>
      <c r="P1752" t="str">
        <f>D1752&amp;"-"&amp;F1752&amp;"-"&amp;G1752&amp;"-"&amp;E1752&amp;"-"&amp;H1752</f>
        <v>C2Sigma-18.5-e-0-1</v>
      </c>
      <c r="Q1752" t="str">
        <f>I1752&amp;"-"&amp;K1752&amp;"-"&amp;L1752&amp;"-"&amp;J1752&amp;"-"&amp;M1752</f>
        <v>X2Pi-17.5-e-0-1</v>
      </c>
      <c r="R1752">
        <f>B1752+S1752</f>
        <v>36469.283837620998</v>
      </c>
      <c r="S1752">
        <f>_xlfn.IFNA(VLOOKUP(Q1752,'MARVEL-X'!A$2:I$1400,7,FALSE),VLOOKUP(Q1752,MARVEL!A$2:J$1522,10,FALSE))</f>
        <v>4200.1948376210003</v>
      </c>
      <c r="T1752">
        <f>IF(P1752=P1751,R1752+T1751,R1752)</f>
        <v>145876.73926482501</v>
      </c>
      <c r="U1752">
        <f>IF(P1752=P1751,1+U1751,1)</f>
        <v>4</v>
      </c>
      <c r="V1752" t="str">
        <f t="shared" si="27"/>
        <v/>
      </c>
      <c r="W1752" t="str">
        <f>IF(V1752="","",IF(ABS(V1752-R1752)&gt;W$1,ABS(V1752-R1752),""))</f>
        <v/>
      </c>
      <c r="X1752" t="str">
        <f>Y1752&amp;"-"&amp;Z1752&amp;"-"&amp;AC1752&amp;"-"&amp;AD1752&amp;"-"&amp;AG1752</f>
        <v>18.5-e-C-0-0.5</v>
      </c>
      <c r="Y1752">
        <f>F1752</f>
        <v>18.5</v>
      </c>
      <c r="Z1752" s="2" t="str">
        <f>G1752</f>
        <v>e</v>
      </c>
      <c r="AA1752">
        <f>_xlfn.IFNA(VLOOKUP(X1752,'duo-out'!A$2:Q$5000,5,FALSE),E1752+10*(H1752-1)+1+_xlfn.IFNA(VLOOKUP(D1752,states!A$2:C$10,3,FALSE),1))</f>
        <v>101</v>
      </c>
      <c r="AB1752" t="str">
        <f>IF(V1752="","",V1752)</f>
        <v/>
      </c>
      <c r="AC1752" s="2" t="str">
        <f>_xlfn.IFNA(VLOOKUP(D1752,states!A$2:C$10,2,FALSE),"XX")</f>
        <v>C</v>
      </c>
      <c r="AD1752">
        <f>E1752</f>
        <v>0</v>
      </c>
      <c r="AE1752">
        <f>_xlfn.IFNA(VLOOKUP(D1752,states!A$2:D$10,4,FALSE),0)</f>
        <v>0</v>
      </c>
      <c r="AF1752">
        <v>0.5</v>
      </c>
      <c r="AG1752">
        <f>IF(AE1752=0,AF1752,IF(AE1752=1,IF(F1752=0.5,0.5,IF(H1752=1,0.5,1.5)),IF(F1752=0.5,0.5,IF(H1752=1,2.5,1.5))))</f>
        <v>0.5</v>
      </c>
      <c r="AH1752" s="7">
        <f>IF(AC1752="XX",0,1/C1752^(1/5)*IF(E1752=0,100,1)/(E1752+1)^(1/4))</f>
        <v>182.05642030260799</v>
      </c>
    </row>
    <row r="1753" spans="1:34">
      <c r="A1753">
        <v>4819</v>
      </c>
      <c r="B1753" s="1">
        <v>31289.116999999998</v>
      </c>
      <c r="C1753" s="6">
        <v>0.05</v>
      </c>
      <c r="D1753" t="s">
        <v>5</v>
      </c>
      <c r="E1753">
        <v>0</v>
      </c>
      <c r="F1753">
        <v>18.5</v>
      </c>
      <c r="G1753" t="s">
        <v>1</v>
      </c>
      <c r="H1753">
        <v>1</v>
      </c>
      <c r="I1753" t="s">
        <v>0</v>
      </c>
      <c r="J1753">
        <v>0</v>
      </c>
      <c r="K1753">
        <v>19.5</v>
      </c>
      <c r="L1753" t="s">
        <v>1</v>
      </c>
      <c r="M1753">
        <v>1</v>
      </c>
      <c r="N1753" t="s">
        <v>4875</v>
      </c>
      <c r="O1753">
        <v>1</v>
      </c>
      <c r="P1753" t="str">
        <f>D1753&amp;"-"&amp;F1753&amp;"-"&amp;G1753&amp;"-"&amp;E1753&amp;"-"&amp;H1753</f>
        <v>C2Sigma-18.5-e-0-1</v>
      </c>
      <c r="Q1753" t="str">
        <f>I1753&amp;"-"&amp;K1753&amp;"-"&amp;L1753&amp;"-"&amp;J1753&amp;"-"&amp;M1753</f>
        <v>X2Pi-19.5-e-0-1</v>
      </c>
      <c r="R1753">
        <f>B1753+S1753</f>
        <v>36469.224560855997</v>
      </c>
      <c r="S1753">
        <f>_xlfn.IFNA(VLOOKUP(Q1753,'MARVEL-X'!A$2:I$1400,7,FALSE),VLOOKUP(Q1753,MARVEL!A$2:J$1522,10,FALSE))</f>
        <v>5180.1075608560004</v>
      </c>
      <c r="T1753">
        <f>IF(P1753=P1752,R1753+T1752,R1753)</f>
        <v>182345.96382568101</v>
      </c>
      <c r="U1753">
        <f>IF(P1753=P1752,1+U1752,1)</f>
        <v>5</v>
      </c>
      <c r="V1753">
        <f t="shared" si="27"/>
        <v>36469.192765136206</v>
      </c>
      <c r="W1753" t="str">
        <f>IF(V1753="","",IF(ABS(V1753-R1753)&gt;W$1,ABS(V1753-R1753),""))</f>
        <v/>
      </c>
      <c r="X1753" t="str">
        <f>Y1753&amp;"-"&amp;Z1753&amp;"-"&amp;AC1753&amp;"-"&amp;AD1753&amp;"-"&amp;AG1753</f>
        <v>18.5-e-C-0-0.5</v>
      </c>
      <c r="Y1753">
        <f>F1753</f>
        <v>18.5</v>
      </c>
      <c r="Z1753" s="2" t="str">
        <f>G1753</f>
        <v>e</v>
      </c>
      <c r="AA1753">
        <f>_xlfn.IFNA(VLOOKUP(X1753,'duo-out'!A$2:Q$5000,5,FALSE),E1753+10*(H1753-1)+1+_xlfn.IFNA(VLOOKUP(D1753,states!A$2:C$10,3,FALSE),1))</f>
        <v>101</v>
      </c>
      <c r="AB1753">
        <f>IF(V1753="","",V1753)</f>
        <v>36469.192765136206</v>
      </c>
      <c r="AC1753" s="2" t="str">
        <f>_xlfn.IFNA(VLOOKUP(D1753,states!A$2:C$10,2,FALSE),"XX")</f>
        <v>C</v>
      </c>
      <c r="AD1753">
        <f>E1753</f>
        <v>0</v>
      </c>
      <c r="AE1753">
        <f>_xlfn.IFNA(VLOOKUP(D1753,states!A$2:D$10,4,FALSE),0)</f>
        <v>0</v>
      </c>
      <c r="AF1753">
        <v>0.5</v>
      </c>
      <c r="AG1753">
        <f>IF(AE1753=0,AF1753,IF(AE1753=1,IF(F1753=0.5,0.5,IF(H1753=1,0.5,1.5)),IF(F1753=0.5,0.5,IF(H1753=1,2.5,1.5))))</f>
        <v>0.5</v>
      </c>
      <c r="AH1753" s="7">
        <f>IF(AC1753="XX",0,1/C1753^(1/5)*IF(E1753=0,100,1)/(E1753+1)^(1/4))</f>
        <v>182.05642030260799</v>
      </c>
    </row>
    <row r="1754" spans="1:34">
      <c r="A1754">
        <v>4597</v>
      </c>
      <c r="B1754" s="1">
        <v>32038.52</v>
      </c>
      <c r="C1754" s="6">
        <v>0.2</v>
      </c>
      <c r="D1754" t="s">
        <v>5</v>
      </c>
      <c r="E1754">
        <v>1</v>
      </c>
      <c r="F1754">
        <v>18.5</v>
      </c>
      <c r="G1754" t="s">
        <v>1</v>
      </c>
      <c r="H1754">
        <v>1</v>
      </c>
      <c r="I1754" t="s">
        <v>0</v>
      </c>
      <c r="J1754">
        <v>1</v>
      </c>
      <c r="K1754">
        <v>17.5</v>
      </c>
      <c r="L1754" t="s">
        <v>1</v>
      </c>
      <c r="M1754">
        <v>1</v>
      </c>
      <c r="N1754" t="s">
        <v>4653</v>
      </c>
      <c r="O1754">
        <v>1</v>
      </c>
      <c r="P1754" t="str">
        <f>D1754&amp;"-"&amp;F1754&amp;"-"&amp;G1754&amp;"-"&amp;E1754&amp;"-"&amp;H1754</f>
        <v>C2Sigma-18.5-e-1-1</v>
      </c>
      <c r="Q1754" t="str">
        <f>I1754&amp;"-"&amp;K1754&amp;"-"&amp;L1754&amp;"-"&amp;J1754&amp;"-"&amp;M1754</f>
        <v>X2Pi-17.5-e-1-1</v>
      </c>
      <c r="R1754">
        <f>B1754+S1754</f>
        <v>38811.211760218001</v>
      </c>
      <c r="S1754">
        <f>_xlfn.IFNA(VLOOKUP(Q1754,'MARVEL-X'!A$2:I$1400,7,FALSE),VLOOKUP(Q1754,MARVEL!A$2:J$1522,10,FALSE))</f>
        <v>6772.6917602180001</v>
      </c>
      <c r="T1754">
        <f>IF(P1754=P1753,R1754+T1753,R1754)</f>
        <v>38811.211760218001</v>
      </c>
      <c r="U1754">
        <f>IF(P1754=P1753,1+U1753,1)</f>
        <v>1</v>
      </c>
      <c r="V1754" t="str">
        <f t="shared" si="27"/>
        <v/>
      </c>
      <c r="W1754" t="str">
        <f>IF(V1754="","",IF(ABS(V1754-R1754)&gt;W$1,ABS(V1754-R1754),""))</f>
        <v/>
      </c>
      <c r="X1754" t="str">
        <f>Y1754&amp;"-"&amp;Z1754&amp;"-"&amp;AC1754&amp;"-"&amp;AD1754&amp;"-"&amp;AG1754</f>
        <v>18.5-e-C-1-0.5</v>
      </c>
      <c r="Y1754">
        <f>F1754</f>
        <v>18.5</v>
      </c>
      <c r="Z1754" s="2" t="str">
        <f>G1754</f>
        <v>e</v>
      </c>
      <c r="AA1754">
        <f>_xlfn.IFNA(VLOOKUP(X1754,'duo-out'!A$2:Q$5000,5,FALSE),E1754+10*(H1754-1)+1+_xlfn.IFNA(VLOOKUP(D1754,states!A$2:C$10,3,FALSE),1))</f>
        <v>102</v>
      </c>
      <c r="AB1754" t="str">
        <f>IF(V1754="","",V1754)</f>
        <v/>
      </c>
      <c r="AC1754" s="2" t="str">
        <f>_xlfn.IFNA(VLOOKUP(D1754,states!A$2:C$10,2,FALSE),"XX")</f>
        <v>C</v>
      </c>
      <c r="AD1754">
        <f>E1754</f>
        <v>1</v>
      </c>
      <c r="AE1754">
        <f>_xlfn.IFNA(VLOOKUP(D1754,states!A$2:D$10,4,FALSE),0)</f>
        <v>0</v>
      </c>
      <c r="AF1754">
        <v>0.5</v>
      </c>
      <c r="AG1754">
        <f>IF(AE1754=0,AF1754,IF(AE1754=1,IF(F1754=0.5,0.5,IF(H1754=1,0.5,1.5)),IF(F1754=0.5,0.5,IF(H1754=1,2.5,1.5))))</f>
        <v>0.5</v>
      </c>
      <c r="AH1754" s="7">
        <f>IF(AC1754="XX",0,1/C1754^(1/5)*IF(E1754=0,100,1)/(E1754+1)^(1/4))</f>
        <v>1.1602097263419568</v>
      </c>
    </row>
    <row r="1755" spans="1:34">
      <c r="A1755">
        <v>4561</v>
      </c>
      <c r="B1755" s="1">
        <v>31589.49</v>
      </c>
      <c r="C1755" s="6">
        <v>0.2</v>
      </c>
      <c r="D1755" t="s">
        <v>5</v>
      </c>
      <c r="E1755">
        <v>1</v>
      </c>
      <c r="F1755">
        <v>18.5</v>
      </c>
      <c r="G1755" t="s">
        <v>1</v>
      </c>
      <c r="H1755">
        <v>1</v>
      </c>
      <c r="I1755" t="s">
        <v>0</v>
      </c>
      <c r="J1755">
        <v>1</v>
      </c>
      <c r="K1755">
        <v>18.5</v>
      </c>
      <c r="L1755" t="s">
        <v>2</v>
      </c>
      <c r="M1755">
        <v>1</v>
      </c>
      <c r="N1755" t="s">
        <v>4617</v>
      </c>
      <c r="O1755">
        <v>1</v>
      </c>
      <c r="P1755" t="str">
        <f>D1755&amp;"-"&amp;F1755&amp;"-"&amp;G1755&amp;"-"&amp;E1755&amp;"-"&amp;H1755</f>
        <v>C2Sigma-18.5-e-1-1</v>
      </c>
      <c r="Q1755" t="str">
        <f>I1755&amp;"-"&amp;K1755&amp;"-"&amp;L1755&amp;"-"&amp;J1755&amp;"-"&amp;M1755</f>
        <v>X2Pi-18.5-f-1-1</v>
      </c>
      <c r="R1755">
        <f>B1755+S1755</f>
        <v>38811.325833529001</v>
      </c>
      <c r="S1755">
        <f>_xlfn.IFNA(VLOOKUP(Q1755,'MARVEL-X'!A$2:I$1400,7,FALSE),VLOOKUP(Q1755,MARVEL!A$2:J$1522,10,FALSE))</f>
        <v>7221.8358335290004</v>
      </c>
      <c r="T1755">
        <f>IF(P1755=P1754,R1755+T1754,R1755)</f>
        <v>77622.537593746994</v>
      </c>
      <c r="U1755">
        <f>IF(P1755=P1754,1+U1754,1)</f>
        <v>2</v>
      </c>
      <c r="V1755" t="str">
        <f t="shared" si="27"/>
        <v/>
      </c>
      <c r="W1755" t="str">
        <f>IF(V1755="","",IF(ABS(V1755-R1755)&gt;W$1,ABS(V1755-R1755),""))</f>
        <v/>
      </c>
      <c r="X1755" t="str">
        <f>Y1755&amp;"-"&amp;Z1755&amp;"-"&amp;AC1755&amp;"-"&amp;AD1755&amp;"-"&amp;AG1755</f>
        <v>18.5-e-C-1-0.5</v>
      </c>
      <c r="Y1755">
        <f>F1755</f>
        <v>18.5</v>
      </c>
      <c r="Z1755" s="2" t="str">
        <f>G1755</f>
        <v>e</v>
      </c>
      <c r="AA1755">
        <f>_xlfn.IFNA(VLOOKUP(X1755,'duo-out'!A$2:Q$5000,5,FALSE),E1755+10*(H1755-1)+1+_xlfn.IFNA(VLOOKUP(D1755,states!A$2:C$10,3,FALSE),1))</f>
        <v>102</v>
      </c>
      <c r="AB1755" t="str">
        <f>IF(V1755="","",V1755)</f>
        <v/>
      </c>
      <c r="AC1755" s="2" t="str">
        <f>_xlfn.IFNA(VLOOKUP(D1755,states!A$2:C$10,2,FALSE),"XX")</f>
        <v>C</v>
      </c>
      <c r="AD1755">
        <f>E1755</f>
        <v>1</v>
      </c>
      <c r="AE1755">
        <f>_xlfn.IFNA(VLOOKUP(D1755,states!A$2:D$10,4,FALSE),0)</f>
        <v>0</v>
      </c>
      <c r="AF1755">
        <v>0.5</v>
      </c>
      <c r="AG1755">
        <f>IF(AE1755=0,AF1755,IF(AE1755=1,IF(F1755=0.5,0.5,IF(H1755=1,0.5,1.5)),IF(F1755=0.5,0.5,IF(H1755=1,2.5,1.5))))</f>
        <v>0.5</v>
      </c>
      <c r="AH1755" s="7">
        <f>IF(AC1755="XX",0,1/C1755^(1/5)*IF(E1755=0,100,1)/(E1755+1)^(1/4))</f>
        <v>1.1602097263419568</v>
      </c>
    </row>
    <row r="1756" spans="1:34">
      <c r="A1756">
        <v>4521</v>
      </c>
      <c r="B1756" s="1">
        <v>31096.85</v>
      </c>
      <c r="C1756" s="6">
        <v>0.2</v>
      </c>
      <c r="D1756" t="s">
        <v>5</v>
      </c>
      <c r="E1756">
        <v>1</v>
      </c>
      <c r="F1756">
        <v>18.5</v>
      </c>
      <c r="G1756" t="s">
        <v>1</v>
      </c>
      <c r="H1756">
        <v>1</v>
      </c>
      <c r="I1756" t="s">
        <v>0</v>
      </c>
      <c r="J1756">
        <v>1</v>
      </c>
      <c r="K1756">
        <v>19.5</v>
      </c>
      <c r="L1756" t="s">
        <v>1</v>
      </c>
      <c r="M1756">
        <v>1</v>
      </c>
      <c r="N1756" t="s">
        <v>4577</v>
      </c>
      <c r="O1756">
        <v>1</v>
      </c>
      <c r="P1756" t="str">
        <f>D1756&amp;"-"&amp;F1756&amp;"-"&amp;G1756&amp;"-"&amp;E1756&amp;"-"&amp;H1756</f>
        <v>C2Sigma-18.5-e-1-1</v>
      </c>
      <c r="Q1756" t="str">
        <f>I1756&amp;"-"&amp;K1756&amp;"-"&amp;L1756&amp;"-"&amp;J1756&amp;"-"&amp;M1756</f>
        <v>X2Pi-19.5-e-1-1</v>
      </c>
      <c r="R1756">
        <f>B1756+S1756</f>
        <v>38811.243760218</v>
      </c>
      <c r="S1756">
        <f>_xlfn.IFNA(VLOOKUP(Q1756,'MARVEL-X'!A$2:I$1400,7,FALSE),VLOOKUP(Q1756,MARVEL!A$2:J$1522,10,FALSE))</f>
        <v>7714.3937602180004</v>
      </c>
      <c r="T1756">
        <f>IF(P1756=P1755,R1756+T1755,R1756)</f>
        <v>116433.78135396499</v>
      </c>
      <c r="U1756">
        <f>IF(P1756=P1755,1+U1755,1)</f>
        <v>3</v>
      </c>
      <c r="V1756" t="str">
        <f t="shared" si="27"/>
        <v/>
      </c>
      <c r="W1756" t="str">
        <f>IF(V1756="","",IF(ABS(V1756-R1756)&gt;W$1,ABS(V1756-R1756),""))</f>
        <v/>
      </c>
      <c r="X1756" t="str">
        <f>Y1756&amp;"-"&amp;Z1756&amp;"-"&amp;AC1756&amp;"-"&amp;AD1756&amp;"-"&amp;AG1756</f>
        <v>18.5-e-C-1-0.5</v>
      </c>
      <c r="Y1756">
        <f>F1756</f>
        <v>18.5</v>
      </c>
      <c r="Z1756" s="2" t="str">
        <f>G1756</f>
        <v>e</v>
      </c>
      <c r="AA1756">
        <f>_xlfn.IFNA(VLOOKUP(X1756,'duo-out'!A$2:Q$5000,5,FALSE),E1756+10*(H1756-1)+1+_xlfn.IFNA(VLOOKUP(D1756,states!A$2:C$10,3,FALSE),1))</f>
        <v>102</v>
      </c>
      <c r="AB1756" t="str">
        <f>IF(V1756="","",V1756)</f>
        <v/>
      </c>
      <c r="AC1756" s="2" t="str">
        <f>_xlfn.IFNA(VLOOKUP(D1756,states!A$2:C$10,2,FALSE),"XX")</f>
        <v>C</v>
      </c>
      <c r="AD1756">
        <f>E1756</f>
        <v>1</v>
      </c>
      <c r="AE1756">
        <f>_xlfn.IFNA(VLOOKUP(D1756,states!A$2:D$10,4,FALSE),0)</f>
        <v>0</v>
      </c>
      <c r="AF1756">
        <v>0.5</v>
      </c>
      <c r="AG1756">
        <f>IF(AE1756=0,AF1756,IF(AE1756=1,IF(F1756=0.5,0.5,IF(H1756=1,0.5,1.5)),IF(F1756=0.5,0.5,IF(H1756=1,2.5,1.5))))</f>
        <v>0.5</v>
      </c>
      <c r="AH1756" s="7">
        <f>IF(AC1756="XX",0,1/C1756^(1/5)*IF(E1756=0,100,1)/(E1756+1)^(1/4))</f>
        <v>1.1602097263419568</v>
      </c>
    </row>
    <row r="1757" spans="1:34">
      <c r="A1757">
        <v>4918</v>
      </c>
      <c r="B1757" s="1">
        <v>31589.563999999998</v>
      </c>
      <c r="C1757" s="6">
        <v>0.05</v>
      </c>
      <c r="D1757" t="s">
        <v>5</v>
      </c>
      <c r="E1757">
        <v>1</v>
      </c>
      <c r="F1757">
        <v>18.5</v>
      </c>
      <c r="G1757" t="s">
        <v>1</v>
      </c>
      <c r="H1757">
        <v>1</v>
      </c>
      <c r="I1757" t="s">
        <v>0</v>
      </c>
      <c r="J1757">
        <v>1</v>
      </c>
      <c r="K1757">
        <v>18.5</v>
      </c>
      <c r="L1757" t="s">
        <v>2</v>
      </c>
      <c r="M1757">
        <v>1</v>
      </c>
      <c r="N1757" t="s">
        <v>4974</v>
      </c>
      <c r="O1757">
        <v>1</v>
      </c>
      <c r="P1757" t="str">
        <f>D1757&amp;"-"&amp;F1757&amp;"-"&amp;G1757&amp;"-"&amp;E1757&amp;"-"&amp;H1757</f>
        <v>C2Sigma-18.5-e-1-1</v>
      </c>
      <c r="Q1757" t="str">
        <f>I1757&amp;"-"&amp;K1757&amp;"-"&amp;L1757&amp;"-"&amp;J1757&amp;"-"&amp;M1757</f>
        <v>X2Pi-18.5-f-1-1</v>
      </c>
      <c r="R1757">
        <f>B1757+S1757</f>
        <v>38811.399833529002</v>
      </c>
      <c r="S1757">
        <f>_xlfn.IFNA(VLOOKUP(Q1757,'MARVEL-X'!A$2:I$1400,7,FALSE),VLOOKUP(Q1757,MARVEL!A$2:J$1522,10,FALSE))</f>
        <v>7221.8358335290004</v>
      </c>
      <c r="T1757">
        <f>IF(P1757=P1756,R1757+T1756,R1757)</f>
        <v>155245.18118749399</v>
      </c>
      <c r="U1757">
        <f>IF(P1757=P1756,1+U1756,1)</f>
        <v>4</v>
      </c>
      <c r="V1757">
        <f t="shared" si="27"/>
        <v>38811.295296873497</v>
      </c>
      <c r="W1757">
        <f>IF(V1757="","",IF(ABS(V1757-R1757)&gt;W$1,ABS(V1757-R1757),""))</f>
        <v>0.10453665550448932</v>
      </c>
      <c r="X1757" t="str">
        <f>Y1757&amp;"-"&amp;Z1757&amp;"-"&amp;AC1757&amp;"-"&amp;AD1757&amp;"-"&amp;AG1757</f>
        <v>18.5-e-C-1-0.5</v>
      </c>
      <c r="Y1757">
        <f>F1757</f>
        <v>18.5</v>
      </c>
      <c r="Z1757" s="2" t="str">
        <f>G1757</f>
        <v>e</v>
      </c>
      <c r="AA1757">
        <f>_xlfn.IFNA(VLOOKUP(X1757,'duo-out'!A$2:Q$5000,5,FALSE),E1757+10*(H1757-1)+1+_xlfn.IFNA(VLOOKUP(D1757,states!A$2:C$10,3,FALSE),1))</f>
        <v>102</v>
      </c>
      <c r="AB1757">
        <f>IF(V1757="","",V1757)</f>
        <v>38811.295296873497</v>
      </c>
      <c r="AC1757" s="2" t="str">
        <f>_xlfn.IFNA(VLOOKUP(D1757,states!A$2:C$10,2,FALSE),"XX")</f>
        <v>C</v>
      </c>
      <c r="AD1757">
        <f>E1757</f>
        <v>1</v>
      </c>
      <c r="AE1757">
        <f>_xlfn.IFNA(VLOOKUP(D1757,states!A$2:D$10,4,FALSE),0)</f>
        <v>0</v>
      </c>
      <c r="AF1757">
        <v>0.5</v>
      </c>
      <c r="AG1757">
        <f>IF(AE1757=0,AF1757,IF(AE1757=1,IF(F1757=0.5,0.5,IF(H1757=1,0.5,1.5)),IF(F1757=0.5,0.5,IF(H1757=1,2.5,1.5))))</f>
        <v>0.5</v>
      </c>
      <c r="AH1757" s="7">
        <f>IF(AC1757="XX",0,1/C1757^(1/5)*IF(E1757=0,100,1)/(E1757+1)^(1/4))</f>
        <v>1.5309059120638666</v>
      </c>
    </row>
    <row r="1758" spans="1:34">
      <c r="A1758">
        <v>4700</v>
      </c>
      <c r="B1758" s="1">
        <v>32288.6</v>
      </c>
      <c r="C1758" s="6">
        <v>0.2</v>
      </c>
      <c r="D1758" t="s">
        <v>5</v>
      </c>
      <c r="E1758">
        <v>0</v>
      </c>
      <c r="F1758">
        <v>18.5</v>
      </c>
      <c r="G1758" t="s">
        <v>2</v>
      </c>
      <c r="H1758">
        <v>2</v>
      </c>
      <c r="I1758" t="s">
        <v>0</v>
      </c>
      <c r="J1758">
        <v>0</v>
      </c>
      <c r="K1758">
        <v>17.5</v>
      </c>
      <c r="L1758" t="s">
        <v>2</v>
      </c>
      <c r="M1758">
        <v>2</v>
      </c>
      <c r="N1758" t="s">
        <v>4756</v>
      </c>
      <c r="O1758">
        <v>1</v>
      </c>
      <c r="P1758" t="str">
        <f>D1758&amp;"-"&amp;F1758&amp;"-"&amp;G1758&amp;"-"&amp;E1758&amp;"-"&amp;H1758</f>
        <v>C2Sigma-18.5-f-0-2</v>
      </c>
      <c r="Q1758" t="str">
        <f>I1758&amp;"-"&amp;K1758&amp;"-"&amp;L1758&amp;"-"&amp;J1758&amp;"-"&amp;M1758</f>
        <v>X2Pi-17.5-f-0-2</v>
      </c>
      <c r="R1758">
        <f>B1758+S1758</f>
        <v>36967.370946276002</v>
      </c>
      <c r="S1758">
        <f>_xlfn.IFNA(VLOOKUP(Q1758,'MARVEL-X'!A$2:I$1400,7,FALSE),VLOOKUP(Q1758,MARVEL!A$2:J$1522,10,FALSE))</f>
        <v>4678.7709462760004</v>
      </c>
      <c r="T1758">
        <f>IF(P1758=P1757,R1758+T1757,R1758)</f>
        <v>36967.370946276002</v>
      </c>
      <c r="U1758">
        <f>IF(P1758=P1757,1+U1757,1)</f>
        <v>1</v>
      </c>
      <c r="V1758" t="str">
        <f t="shared" si="27"/>
        <v/>
      </c>
      <c r="W1758" t="str">
        <f>IF(V1758="","",IF(ABS(V1758-R1758)&gt;W$1,ABS(V1758-R1758),""))</f>
        <v/>
      </c>
      <c r="X1758" t="str">
        <f>Y1758&amp;"-"&amp;Z1758&amp;"-"&amp;AC1758&amp;"-"&amp;AD1758&amp;"-"&amp;AG1758</f>
        <v>18.5-f-C-0-0.5</v>
      </c>
      <c r="Y1758">
        <f>F1758</f>
        <v>18.5</v>
      </c>
      <c r="Z1758" s="2" t="str">
        <f>G1758</f>
        <v>f</v>
      </c>
      <c r="AA1758">
        <f>_xlfn.IFNA(VLOOKUP(X1758,'duo-out'!A$2:Q$5000,5,FALSE),E1758+10*(H1758-1)+1+_xlfn.IFNA(VLOOKUP(D1758,states!A$2:C$10,3,FALSE),1))</f>
        <v>111</v>
      </c>
      <c r="AB1758" t="str">
        <f>IF(V1758="","",V1758)</f>
        <v/>
      </c>
      <c r="AC1758" s="2" t="str">
        <f>_xlfn.IFNA(VLOOKUP(D1758,states!A$2:C$10,2,FALSE),"XX")</f>
        <v>C</v>
      </c>
      <c r="AD1758">
        <f>E1758</f>
        <v>0</v>
      </c>
      <c r="AE1758">
        <f>_xlfn.IFNA(VLOOKUP(D1758,states!A$2:D$10,4,FALSE),0)</f>
        <v>0</v>
      </c>
      <c r="AF1758">
        <v>0.5</v>
      </c>
      <c r="AG1758">
        <f>IF(AE1758=0,AF1758,IF(AE1758=1,IF(F1758=0.5,0.5,IF(H1758=1,0.5,1.5)),IF(F1758=0.5,0.5,IF(H1758=1,2.5,1.5))))</f>
        <v>0.5</v>
      </c>
      <c r="AH1758" s="7">
        <f>IF(AC1758="XX",0,1/C1758^(1/5)*IF(E1758=0,100,1)/(E1758+1)^(1/4))</f>
        <v>137.97296614612148</v>
      </c>
    </row>
    <row r="1759" spans="1:34">
      <c r="A1759">
        <v>4660</v>
      </c>
      <c r="B1759" s="1">
        <v>31800.3</v>
      </c>
      <c r="C1759" s="6">
        <v>0.2</v>
      </c>
      <c r="D1759" t="s">
        <v>5</v>
      </c>
      <c r="E1759">
        <v>0</v>
      </c>
      <c r="F1759">
        <v>18.5</v>
      </c>
      <c r="G1759" t="s">
        <v>2</v>
      </c>
      <c r="H1759">
        <v>2</v>
      </c>
      <c r="I1759" t="s">
        <v>0</v>
      </c>
      <c r="J1759">
        <v>0</v>
      </c>
      <c r="K1759">
        <v>18.5</v>
      </c>
      <c r="L1759" t="s">
        <v>1</v>
      </c>
      <c r="M1759">
        <v>2</v>
      </c>
      <c r="N1759" t="s">
        <v>4716</v>
      </c>
      <c r="O1759">
        <v>1</v>
      </c>
      <c r="P1759" t="str">
        <f>D1759&amp;"-"&amp;F1759&amp;"-"&amp;G1759&amp;"-"&amp;E1759&amp;"-"&amp;H1759</f>
        <v>C2Sigma-18.5-f-0-2</v>
      </c>
      <c r="Q1759" t="str">
        <f>I1759&amp;"-"&amp;K1759&amp;"-"&amp;L1759&amp;"-"&amp;J1759&amp;"-"&amp;M1759</f>
        <v>X2Pi-18.5-e-0-2</v>
      </c>
      <c r="R1759">
        <f>B1759+S1759</f>
        <v>36967.564240444</v>
      </c>
      <c r="S1759">
        <f>_xlfn.IFNA(VLOOKUP(Q1759,'MARVEL-X'!A$2:I$1400,7,FALSE),VLOOKUP(Q1759,MARVEL!A$2:J$1522,10,FALSE))</f>
        <v>5167.2642404440003</v>
      </c>
      <c r="T1759">
        <f>IF(P1759=P1758,R1759+T1758,R1759)</f>
        <v>73934.935186720002</v>
      </c>
      <c r="U1759">
        <f>IF(P1759=P1758,1+U1758,1)</f>
        <v>2</v>
      </c>
      <c r="V1759" t="str">
        <f t="shared" si="27"/>
        <v/>
      </c>
      <c r="W1759" t="str">
        <f>IF(V1759="","",IF(ABS(V1759-R1759)&gt;W$1,ABS(V1759-R1759),""))</f>
        <v/>
      </c>
      <c r="X1759" t="str">
        <f>Y1759&amp;"-"&amp;Z1759&amp;"-"&amp;AC1759&amp;"-"&amp;AD1759&amp;"-"&amp;AG1759</f>
        <v>18.5-f-C-0-0.5</v>
      </c>
      <c r="Y1759">
        <f>F1759</f>
        <v>18.5</v>
      </c>
      <c r="Z1759" s="2" t="str">
        <f>G1759</f>
        <v>f</v>
      </c>
      <c r="AA1759">
        <f>_xlfn.IFNA(VLOOKUP(X1759,'duo-out'!A$2:Q$5000,5,FALSE),E1759+10*(H1759-1)+1+_xlfn.IFNA(VLOOKUP(D1759,states!A$2:C$10,3,FALSE),1))</f>
        <v>111</v>
      </c>
      <c r="AB1759" t="str">
        <f>IF(V1759="","",V1759)</f>
        <v/>
      </c>
      <c r="AC1759" s="2" t="str">
        <f>_xlfn.IFNA(VLOOKUP(D1759,states!A$2:C$10,2,FALSE),"XX")</f>
        <v>C</v>
      </c>
      <c r="AD1759">
        <f>E1759</f>
        <v>0</v>
      </c>
      <c r="AE1759">
        <f>_xlfn.IFNA(VLOOKUP(D1759,states!A$2:D$10,4,FALSE),0)</f>
        <v>0</v>
      </c>
      <c r="AF1759">
        <v>0.5</v>
      </c>
      <c r="AG1759">
        <f>IF(AE1759=0,AF1759,IF(AE1759=1,IF(F1759=0.5,0.5,IF(H1759=1,0.5,1.5)),IF(F1759=0.5,0.5,IF(H1759=1,2.5,1.5))))</f>
        <v>0.5</v>
      </c>
      <c r="AH1759" s="7">
        <f>IF(AC1759="XX",0,1/C1759^(1/5)*IF(E1759=0,100,1)/(E1759+1)^(1/4))</f>
        <v>137.97296614612148</v>
      </c>
    </row>
    <row r="1760" spans="1:34">
      <c r="A1760">
        <v>4749</v>
      </c>
      <c r="B1760" s="1">
        <v>31263.439999999999</v>
      </c>
      <c r="C1760" s="6">
        <v>0.2</v>
      </c>
      <c r="D1760" t="s">
        <v>5</v>
      </c>
      <c r="E1760">
        <v>0</v>
      </c>
      <c r="F1760">
        <v>18.5</v>
      </c>
      <c r="G1760" t="s">
        <v>2</v>
      </c>
      <c r="H1760">
        <v>2</v>
      </c>
      <c r="I1760" t="s">
        <v>0</v>
      </c>
      <c r="J1760">
        <v>0</v>
      </c>
      <c r="K1760">
        <v>19.5</v>
      </c>
      <c r="L1760" t="s">
        <v>2</v>
      </c>
      <c r="M1760">
        <v>2</v>
      </c>
      <c r="N1760" t="s">
        <v>4805</v>
      </c>
      <c r="O1760">
        <v>1</v>
      </c>
      <c r="P1760" t="str">
        <f>D1760&amp;"-"&amp;F1760&amp;"-"&amp;G1760&amp;"-"&amp;E1760&amp;"-"&amp;H1760</f>
        <v>C2Sigma-18.5-f-0-2</v>
      </c>
      <c r="Q1760" t="str">
        <f>I1760&amp;"-"&amp;K1760&amp;"-"&amp;L1760&amp;"-"&amp;J1760&amp;"-"&amp;M1760</f>
        <v>X2Pi-19.5-f-0-2</v>
      </c>
      <c r="R1760">
        <f>B1760+S1760</f>
        <v>36967.253611535001</v>
      </c>
      <c r="S1760">
        <f>_xlfn.IFNA(VLOOKUP(Q1760,'MARVEL-X'!A$2:I$1400,7,FALSE),VLOOKUP(Q1760,MARVEL!A$2:J$1522,10,FALSE))</f>
        <v>5703.8136115349998</v>
      </c>
      <c r="T1760">
        <f>IF(P1760=P1759,R1760+T1759,R1760)</f>
        <v>110902.188798255</v>
      </c>
      <c r="U1760">
        <f>IF(P1760=P1759,1+U1759,1)</f>
        <v>3</v>
      </c>
      <c r="V1760" t="str">
        <f t="shared" si="27"/>
        <v/>
      </c>
      <c r="W1760" t="str">
        <f>IF(V1760="","",IF(ABS(V1760-R1760)&gt;W$1,ABS(V1760-R1760),""))</f>
        <v/>
      </c>
      <c r="X1760" t="str">
        <f>Y1760&amp;"-"&amp;Z1760&amp;"-"&amp;AC1760&amp;"-"&amp;AD1760&amp;"-"&amp;AG1760</f>
        <v>18.5-f-C-0-0.5</v>
      </c>
      <c r="Y1760">
        <f>F1760</f>
        <v>18.5</v>
      </c>
      <c r="Z1760" s="2" t="str">
        <f>G1760</f>
        <v>f</v>
      </c>
      <c r="AA1760">
        <f>_xlfn.IFNA(VLOOKUP(X1760,'duo-out'!A$2:Q$5000,5,FALSE),E1760+10*(H1760-1)+1+_xlfn.IFNA(VLOOKUP(D1760,states!A$2:C$10,3,FALSE),1))</f>
        <v>111</v>
      </c>
      <c r="AB1760" t="str">
        <f>IF(V1760="","",V1760)</f>
        <v/>
      </c>
      <c r="AC1760" s="2" t="str">
        <f>_xlfn.IFNA(VLOOKUP(D1760,states!A$2:C$10,2,FALSE),"XX")</f>
        <v>C</v>
      </c>
      <c r="AD1760">
        <f>E1760</f>
        <v>0</v>
      </c>
      <c r="AE1760">
        <f>_xlfn.IFNA(VLOOKUP(D1760,states!A$2:D$10,4,FALSE),0)</f>
        <v>0</v>
      </c>
      <c r="AF1760">
        <v>0.5</v>
      </c>
      <c r="AG1760">
        <f>IF(AE1760=0,AF1760,IF(AE1760=1,IF(F1760=0.5,0.5,IF(H1760=1,0.5,1.5)),IF(F1760=0.5,0.5,IF(H1760=1,2.5,1.5))))</f>
        <v>0.5</v>
      </c>
      <c r="AH1760" s="7">
        <f>IF(AC1760="XX",0,1/C1760^(1/5)*IF(E1760=0,100,1)/(E1760+1)^(1/4))</f>
        <v>137.97296614612148</v>
      </c>
    </row>
    <row r="1761" spans="1:34">
      <c r="A1761">
        <v>4852</v>
      </c>
      <c r="B1761" s="1">
        <v>31800.127</v>
      </c>
      <c r="C1761" s="6">
        <v>0.05</v>
      </c>
      <c r="D1761" t="s">
        <v>5</v>
      </c>
      <c r="E1761">
        <v>0</v>
      </c>
      <c r="F1761">
        <v>18.5</v>
      </c>
      <c r="G1761" t="s">
        <v>2</v>
      </c>
      <c r="H1761">
        <v>2</v>
      </c>
      <c r="I1761" t="s">
        <v>0</v>
      </c>
      <c r="J1761">
        <v>0</v>
      </c>
      <c r="K1761">
        <v>18.5</v>
      </c>
      <c r="L1761" t="s">
        <v>1</v>
      </c>
      <c r="M1761">
        <v>2</v>
      </c>
      <c r="N1761" t="s">
        <v>4908</v>
      </c>
      <c r="O1761">
        <v>1</v>
      </c>
      <c r="P1761" t="str">
        <f>D1761&amp;"-"&amp;F1761&amp;"-"&amp;G1761&amp;"-"&amp;E1761&amp;"-"&amp;H1761</f>
        <v>C2Sigma-18.5-f-0-2</v>
      </c>
      <c r="Q1761" t="str">
        <f>I1761&amp;"-"&amp;K1761&amp;"-"&amp;L1761&amp;"-"&amp;J1761&amp;"-"&amp;M1761</f>
        <v>X2Pi-18.5-e-0-2</v>
      </c>
      <c r="R1761">
        <f>B1761+S1761</f>
        <v>36967.391240443998</v>
      </c>
      <c r="S1761">
        <f>_xlfn.IFNA(VLOOKUP(Q1761,'MARVEL-X'!A$2:I$1400,7,FALSE),VLOOKUP(Q1761,MARVEL!A$2:J$1522,10,FALSE))</f>
        <v>5167.2642404440003</v>
      </c>
      <c r="T1761">
        <f>IF(P1761=P1760,R1761+T1760,R1761)</f>
        <v>147869.580038699</v>
      </c>
      <c r="U1761">
        <f>IF(P1761=P1760,1+U1760,1)</f>
        <v>4</v>
      </c>
      <c r="V1761" t="str">
        <f t="shared" si="27"/>
        <v/>
      </c>
      <c r="W1761" t="str">
        <f>IF(V1761="","",IF(ABS(V1761-R1761)&gt;W$1,ABS(V1761-R1761),""))</f>
        <v/>
      </c>
      <c r="X1761" t="str">
        <f>Y1761&amp;"-"&amp;Z1761&amp;"-"&amp;AC1761&amp;"-"&amp;AD1761&amp;"-"&amp;AG1761</f>
        <v>18.5-f-C-0-0.5</v>
      </c>
      <c r="Y1761">
        <f>F1761</f>
        <v>18.5</v>
      </c>
      <c r="Z1761" s="2" t="str">
        <f>G1761</f>
        <v>f</v>
      </c>
      <c r="AA1761">
        <f>_xlfn.IFNA(VLOOKUP(X1761,'duo-out'!A$2:Q$5000,5,FALSE),E1761+10*(H1761-1)+1+_xlfn.IFNA(VLOOKUP(D1761,states!A$2:C$10,3,FALSE),1))</f>
        <v>111</v>
      </c>
      <c r="AB1761" t="str">
        <f>IF(V1761="","",V1761)</f>
        <v/>
      </c>
      <c r="AC1761" s="2" t="str">
        <f>_xlfn.IFNA(VLOOKUP(D1761,states!A$2:C$10,2,FALSE),"XX")</f>
        <v>C</v>
      </c>
      <c r="AD1761">
        <f>E1761</f>
        <v>0</v>
      </c>
      <c r="AE1761">
        <f>_xlfn.IFNA(VLOOKUP(D1761,states!A$2:D$10,4,FALSE),0)</f>
        <v>0</v>
      </c>
      <c r="AF1761">
        <v>0.5</v>
      </c>
      <c r="AG1761">
        <f>IF(AE1761=0,AF1761,IF(AE1761=1,IF(F1761=0.5,0.5,IF(H1761=1,0.5,1.5)),IF(F1761=0.5,0.5,IF(H1761=1,2.5,1.5))))</f>
        <v>0.5</v>
      </c>
      <c r="AH1761" s="7">
        <f>IF(AC1761="XX",0,1/C1761^(1/5)*IF(E1761=0,100,1)/(E1761+1)^(1/4))</f>
        <v>182.05642030260799</v>
      </c>
    </row>
    <row r="1762" spans="1:34">
      <c r="A1762">
        <v>4832</v>
      </c>
      <c r="B1762" s="1">
        <v>31263.626</v>
      </c>
      <c r="C1762" s="6">
        <v>0.05</v>
      </c>
      <c r="D1762" t="s">
        <v>5</v>
      </c>
      <c r="E1762">
        <v>0</v>
      </c>
      <c r="F1762">
        <v>18.5</v>
      </c>
      <c r="G1762" t="s">
        <v>2</v>
      </c>
      <c r="H1762">
        <v>2</v>
      </c>
      <c r="I1762" t="s">
        <v>0</v>
      </c>
      <c r="J1762">
        <v>0</v>
      </c>
      <c r="K1762">
        <v>19.5</v>
      </c>
      <c r="L1762" t="s">
        <v>2</v>
      </c>
      <c r="M1762">
        <v>2</v>
      </c>
      <c r="N1762" t="s">
        <v>4888</v>
      </c>
      <c r="O1762">
        <v>1</v>
      </c>
      <c r="P1762" t="str">
        <f>D1762&amp;"-"&amp;F1762&amp;"-"&amp;G1762&amp;"-"&amp;E1762&amp;"-"&amp;H1762</f>
        <v>C2Sigma-18.5-f-0-2</v>
      </c>
      <c r="Q1762" t="str">
        <f>I1762&amp;"-"&amp;K1762&amp;"-"&amp;L1762&amp;"-"&amp;J1762&amp;"-"&amp;M1762</f>
        <v>X2Pi-19.5-f-0-2</v>
      </c>
      <c r="R1762">
        <f>B1762+S1762</f>
        <v>36967.439611535003</v>
      </c>
      <c r="S1762">
        <f>_xlfn.IFNA(VLOOKUP(Q1762,'MARVEL-X'!A$2:I$1400,7,FALSE),VLOOKUP(Q1762,MARVEL!A$2:J$1522,10,FALSE))</f>
        <v>5703.8136115349998</v>
      </c>
      <c r="T1762">
        <f>IF(P1762=P1761,R1762+T1761,R1762)</f>
        <v>184837.019650234</v>
      </c>
      <c r="U1762">
        <f>IF(P1762=P1761,1+U1761,1)</f>
        <v>5</v>
      </c>
      <c r="V1762">
        <f t="shared" si="27"/>
        <v>36967.403930046799</v>
      </c>
      <c r="W1762" t="str">
        <f>IF(V1762="","",IF(ABS(V1762-R1762)&gt;W$1,ABS(V1762-R1762),""))</f>
        <v/>
      </c>
      <c r="X1762" t="str">
        <f>Y1762&amp;"-"&amp;Z1762&amp;"-"&amp;AC1762&amp;"-"&amp;AD1762&amp;"-"&amp;AG1762</f>
        <v>18.5-f-C-0-0.5</v>
      </c>
      <c r="Y1762">
        <f>F1762</f>
        <v>18.5</v>
      </c>
      <c r="Z1762" s="2" t="str">
        <f>G1762</f>
        <v>f</v>
      </c>
      <c r="AA1762">
        <f>_xlfn.IFNA(VLOOKUP(X1762,'duo-out'!A$2:Q$5000,5,FALSE),E1762+10*(H1762-1)+1+_xlfn.IFNA(VLOOKUP(D1762,states!A$2:C$10,3,FALSE),1))</f>
        <v>111</v>
      </c>
      <c r="AB1762">
        <f>IF(V1762="","",V1762)</f>
        <v>36967.403930046799</v>
      </c>
      <c r="AC1762" s="2" t="str">
        <f>_xlfn.IFNA(VLOOKUP(D1762,states!A$2:C$10,2,FALSE),"XX")</f>
        <v>C</v>
      </c>
      <c r="AD1762">
        <f>E1762</f>
        <v>0</v>
      </c>
      <c r="AE1762">
        <f>_xlfn.IFNA(VLOOKUP(D1762,states!A$2:D$10,4,FALSE),0)</f>
        <v>0</v>
      </c>
      <c r="AF1762">
        <v>0.5</v>
      </c>
      <c r="AG1762">
        <f>IF(AE1762=0,AF1762,IF(AE1762=1,IF(F1762=0.5,0.5,IF(H1762=1,0.5,1.5)),IF(F1762=0.5,0.5,IF(H1762=1,2.5,1.5))))</f>
        <v>0.5</v>
      </c>
      <c r="AH1762" s="7">
        <f>IF(AC1762="XX",0,1/C1762^(1/5)*IF(E1762=0,100,1)/(E1762+1)^(1/4))</f>
        <v>182.05642030260799</v>
      </c>
    </row>
    <row r="1763" spans="1:34">
      <c r="A1763">
        <v>4580</v>
      </c>
      <c r="B1763" s="1">
        <v>31575.08</v>
      </c>
      <c r="C1763" s="6">
        <v>0.2</v>
      </c>
      <c r="D1763" t="s">
        <v>5</v>
      </c>
      <c r="E1763">
        <v>1</v>
      </c>
      <c r="F1763">
        <v>18.5</v>
      </c>
      <c r="G1763" t="s">
        <v>2</v>
      </c>
      <c r="H1763">
        <v>2</v>
      </c>
      <c r="I1763" t="s">
        <v>0</v>
      </c>
      <c r="J1763">
        <v>1</v>
      </c>
      <c r="K1763">
        <v>18.5</v>
      </c>
      <c r="L1763" t="s">
        <v>1</v>
      </c>
      <c r="M1763">
        <v>2</v>
      </c>
      <c r="N1763" t="s">
        <v>4636</v>
      </c>
      <c r="O1763">
        <v>1</v>
      </c>
      <c r="P1763" t="str">
        <f>D1763&amp;"-"&amp;F1763&amp;"-"&amp;G1763&amp;"-"&amp;E1763&amp;"-"&amp;H1763</f>
        <v>C2Sigma-18.5-f-1-2</v>
      </c>
      <c r="Q1763" t="str">
        <f>I1763&amp;"-"&amp;K1763&amp;"-"&amp;L1763&amp;"-"&amp;J1763&amp;"-"&amp;M1763</f>
        <v>X2Pi-18.5-e-1-2</v>
      </c>
      <c r="R1763">
        <f>B1763+S1763</f>
        <v>39277.107998185005</v>
      </c>
      <c r="S1763">
        <f>_xlfn.IFNA(VLOOKUP(Q1763,'MARVEL-X'!A$2:I$1400,7,FALSE),VLOOKUP(Q1763,MARVEL!A$2:J$1522,10,FALSE))</f>
        <v>7702.0279981849999</v>
      </c>
      <c r="T1763">
        <f>IF(P1763=P1762,R1763+T1762,R1763)</f>
        <v>39277.107998185005</v>
      </c>
      <c r="U1763">
        <f>IF(P1763=P1762,1+U1762,1)</f>
        <v>1</v>
      </c>
      <c r="V1763" t="str">
        <f t="shared" si="27"/>
        <v/>
      </c>
      <c r="W1763" t="str">
        <f>IF(V1763="","",IF(ABS(V1763-R1763)&gt;W$1,ABS(V1763-R1763),""))</f>
        <v/>
      </c>
      <c r="X1763" t="str">
        <f>Y1763&amp;"-"&amp;Z1763&amp;"-"&amp;AC1763&amp;"-"&amp;AD1763&amp;"-"&amp;AG1763</f>
        <v>18.5-f-C-1-0.5</v>
      </c>
      <c r="Y1763">
        <f>F1763</f>
        <v>18.5</v>
      </c>
      <c r="Z1763" s="2" t="str">
        <f>G1763</f>
        <v>f</v>
      </c>
      <c r="AA1763">
        <f>_xlfn.IFNA(VLOOKUP(X1763,'duo-out'!A$2:Q$5000,5,FALSE),E1763+10*(H1763-1)+1+_xlfn.IFNA(VLOOKUP(D1763,states!A$2:C$10,3,FALSE),1))</f>
        <v>112</v>
      </c>
      <c r="AB1763" t="str">
        <f>IF(V1763="","",V1763)</f>
        <v/>
      </c>
      <c r="AC1763" s="2" t="str">
        <f>_xlfn.IFNA(VLOOKUP(D1763,states!A$2:C$10,2,FALSE),"XX")</f>
        <v>C</v>
      </c>
      <c r="AD1763">
        <f>E1763</f>
        <v>1</v>
      </c>
      <c r="AE1763">
        <f>_xlfn.IFNA(VLOOKUP(D1763,states!A$2:D$10,4,FALSE),0)</f>
        <v>0</v>
      </c>
      <c r="AF1763">
        <v>0.5</v>
      </c>
      <c r="AG1763">
        <f>IF(AE1763=0,AF1763,IF(AE1763=1,IF(F1763=0.5,0.5,IF(H1763=1,0.5,1.5)),IF(F1763=0.5,0.5,IF(H1763=1,2.5,1.5))))</f>
        <v>0.5</v>
      </c>
      <c r="AH1763" s="7">
        <f>IF(AC1763="XX",0,1/C1763^(1/5)*IF(E1763=0,100,1)/(E1763+1)^(1/4))</f>
        <v>1.1602097263419568</v>
      </c>
    </row>
    <row r="1764" spans="1:34">
      <c r="A1764">
        <v>65</v>
      </c>
      <c r="B1764" s="1">
        <v>31059.37</v>
      </c>
      <c r="C1764" s="6">
        <v>0.2</v>
      </c>
      <c r="D1764" t="s">
        <v>5</v>
      </c>
      <c r="E1764">
        <v>1</v>
      </c>
      <c r="F1764">
        <v>18.5</v>
      </c>
      <c r="G1764" t="s">
        <v>2</v>
      </c>
      <c r="H1764">
        <v>2</v>
      </c>
      <c r="I1764" t="s">
        <v>0</v>
      </c>
      <c r="J1764">
        <v>1</v>
      </c>
      <c r="K1764">
        <v>19.5</v>
      </c>
      <c r="L1764" t="s">
        <v>2</v>
      </c>
      <c r="M1764">
        <v>2</v>
      </c>
      <c r="N1764" t="s">
        <v>120</v>
      </c>
      <c r="O1764">
        <v>-1</v>
      </c>
      <c r="P1764" t="str">
        <f>D1764&amp;"-"&amp;F1764&amp;"-"&amp;G1764&amp;"-"&amp;E1764&amp;"-"&amp;H1764</f>
        <v>C2Sigma-18.5-f-1-2</v>
      </c>
      <c r="Q1764" t="str">
        <f>I1764&amp;"-"&amp;K1764&amp;"-"&amp;L1764&amp;"-"&amp;J1764&amp;"-"&amp;M1764</f>
        <v>X2Pi-19.5-f-1-2</v>
      </c>
      <c r="R1764">
        <f>B1764+S1764</f>
        <v>39276.868174408999</v>
      </c>
      <c r="S1764">
        <f>_xlfn.IFNA(VLOOKUP(Q1764,'MARVEL-X'!A$2:I$1400,7,FALSE),VLOOKUP(Q1764,MARVEL!A$2:J$1522,10,FALSE))</f>
        <v>8217.4981744090001</v>
      </c>
      <c r="T1764">
        <f>IF(P1764=P1763,R1764+T1763,R1764)</f>
        <v>78553.976172594004</v>
      </c>
      <c r="U1764">
        <f>IF(P1764=P1763,1+U1763,1)</f>
        <v>2</v>
      </c>
      <c r="V1764" t="str">
        <f t="shared" si="27"/>
        <v/>
      </c>
      <c r="W1764" t="str">
        <f>IF(V1764="","",IF(ABS(V1764-R1764)&gt;W$1,ABS(V1764-R1764),""))</f>
        <v/>
      </c>
      <c r="X1764" t="str">
        <f>Y1764&amp;"-"&amp;Z1764&amp;"-"&amp;AC1764&amp;"-"&amp;AD1764&amp;"-"&amp;AG1764</f>
        <v>18.5-f-C-1-0.5</v>
      </c>
      <c r="Y1764">
        <f>F1764</f>
        <v>18.5</v>
      </c>
      <c r="Z1764" s="2" t="str">
        <f>G1764</f>
        <v>f</v>
      </c>
      <c r="AA1764">
        <f>_xlfn.IFNA(VLOOKUP(X1764,'duo-out'!A$2:Q$5000,5,FALSE),E1764+10*(H1764-1)+1+_xlfn.IFNA(VLOOKUP(D1764,states!A$2:C$10,3,FALSE),1))</f>
        <v>112</v>
      </c>
      <c r="AB1764" t="str">
        <f>IF(V1764="","",V1764)</f>
        <v/>
      </c>
      <c r="AC1764" s="2" t="str">
        <f>_xlfn.IFNA(VLOOKUP(D1764,states!A$2:C$10,2,FALSE),"XX")</f>
        <v>C</v>
      </c>
      <c r="AD1764">
        <f>E1764</f>
        <v>1</v>
      </c>
      <c r="AE1764">
        <f>_xlfn.IFNA(VLOOKUP(D1764,states!A$2:D$10,4,FALSE),0)</f>
        <v>0</v>
      </c>
      <c r="AF1764">
        <v>0.5</v>
      </c>
      <c r="AG1764">
        <f>IF(AE1764=0,AF1764,IF(AE1764=1,IF(F1764=0.5,0.5,IF(H1764=1,0.5,1.5)),IF(F1764=0.5,0.5,IF(H1764=1,2.5,1.5))))</f>
        <v>0.5</v>
      </c>
      <c r="AH1764" s="7">
        <f>IF(AC1764="XX",0,1/C1764^(1/5)*IF(E1764=0,100,1)/(E1764+1)^(1/4))</f>
        <v>1.1602097263419568</v>
      </c>
    </row>
    <row r="1765" spans="1:34">
      <c r="A1765">
        <v>4619</v>
      </c>
      <c r="B1765" s="1">
        <v>32044.37</v>
      </c>
      <c r="C1765" s="6">
        <v>0.2</v>
      </c>
      <c r="D1765" t="s">
        <v>5</v>
      </c>
      <c r="E1765">
        <v>1</v>
      </c>
      <c r="F1765">
        <v>18.5</v>
      </c>
      <c r="G1765" t="s">
        <v>2</v>
      </c>
      <c r="H1765">
        <v>2</v>
      </c>
      <c r="I1765" t="s">
        <v>0</v>
      </c>
      <c r="J1765">
        <v>1</v>
      </c>
      <c r="K1765">
        <v>17.5</v>
      </c>
      <c r="L1765" t="s">
        <v>2</v>
      </c>
      <c r="M1765">
        <v>2</v>
      </c>
      <c r="N1765" t="s">
        <v>4675</v>
      </c>
      <c r="O1765">
        <v>1</v>
      </c>
      <c r="P1765" t="str">
        <f>D1765&amp;"-"&amp;F1765&amp;"-"&amp;G1765&amp;"-"&amp;E1765&amp;"-"&amp;H1765</f>
        <v>C2Sigma-18.5-f-1-2</v>
      </c>
      <c r="Q1765" t="str">
        <f>I1765&amp;"-"&amp;K1765&amp;"-"&amp;L1765&amp;"-"&amp;J1765&amp;"-"&amp;M1765</f>
        <v>X2Pi-17.5-f-1-2</v>
      </c>
      <c r="R1765">
        <f>B1765+S1765</f>
        <v>39276.991611404999</v>
      </c>
      <c r="S1765">
        <f>_xlfn.IFNA(VLOOKUP(Q1765,'MARVEL-X'!A$2:I$1400,7,FALSE),VLOOKUP(Q1765,MARVEL!A$2:J$1522,10,FALSE))</f>
        <v>7232.6216114050003</v>
      </c>
      <c r="T1765">
        <f>IF(P1765=P1764,R1765+T1764,R1765)</f>
        <v>117830.967783999</v>
      </c>
      <c r="U1765">
        <f>IF(P1765=P1764,1+U1764,1)</f>
        <v>3</v>
      </c>
      <c r="V1765" t="str">
        <f t="shared" si="27"/>
        <v/>
      </c>
      <c r="W1765" t="str">
        <f>IF(V1765="","",IF(ABS(V1765-R1765)&gt;W$1,ABS(V1765-R1765),""))</f>
        <v/>
      </c>
      <c r="X1765" t="str">
        <f>Y1765&amp;"-"&amp;Z1765&amp;"-"&amp;AC1765&amp;"-"&amp;AD1765&amp;"-"&amp;AG1765</f>
        <v>18.5-f-C-1-0.5</v>
      </c>
      <c r="Y1765">
        <f>F1765</f>
        <v>18.5</v>
      </c>
      <c r="Z1765" s="2" t="str">
        <f>G1765</f>
        <v>f</v>
      </c>
      <c r="AA1765">
        <f>_xlfn.IFNA(VLOOKUP(X1765,'duo-out'!A$2:Q$5000,5,FALSE),E1765+10*(H1765-1)+1+_xlfn.IFNA(VLOOKUP(D1765,states!A$2:C$10,3,FALSE),1))</f>
        <v>112</v>
      </c>
      <c r="AB1765" t="str">
        <f>IF(V1765="","",V1765)</f>
        <v/>
      </c>
      <c r="AC1765" s="2" t="str">
        <f>_xlfn.IFNA(VLOOKUP(D1765,states!A$2:C$10,2,FALSE),"XX")</f>
        <v>C</v>
      </c>
      <c r="AD1765">
        <f>E1765</f>
        <v>1</v>
      </c>
      <c r="AE1765">
        <f>_xlfn.IFNA(VLOOKUP(D1765,states!A$2:D$10,4,FALSE),0)</f>
        <v>0</v>
      </c>
      <c r="AF1765">
        <v>0.5</v>
      </c>
      <c r="AG1765">
        <f>IF(AE1765=0,AF1765,IF(AE1765=1,IF(F1765=0.5,0.5,IF(H1765=1,0.5,1.5)),IF(F1765=0.5,0.5,IF(H1765=1,2.5,1.5))))</f>
        <v>0.5</v>
      </c>
      <c r="AH1765" s="7">
        <f>IF(AC1765="XX",0,1/C1765^(1/5)*IF(E1765=0,100,1)/(E1765+1)^(1/4))</f>
        <v>1.1602097263419568</v>
      </c>
    </row>
    <row r="1766" spans="1:34">
      <c r="A1766">
        <v>4933</v>
      </c>
      <c r="B1766" s="1">
        <v>31575.17</v>
      </c>
      <c r="C1766" s="6">
        <v>0.1</v>
      </c>
      <c r="D1766" t="s">
        <v>5</v>
      </c>
      <c r="E1766">
        <v>1</v>
      </c>
      <c r="F1766">
        <v>18.5</v>
      </c>
      <c r="G1766" t="s">
        <v>2</v>
      </c>
      <c r="H1766">
        <v>2</v>
      </c>
      <c r="I1766" t="s">
        <v>0</v>
      </c>
      <c r="J1766">
        <v>1</v>
      </c>
      <c r="K1766">
        <v>18.5</v>
      </c>
      <c r="L1766" t="s">
        <v>1</v>
      </c>
      <c r="M1766">
        <v>2</v>
      </c>
      <c r="N1766" t="s">
        <v>4989</v>
      </c>
      <c r="O1766">
        <v>1</v>
      </c>
      <c r="P1766" t="str">
        <f>D1766&amp;"-"&amp;F1766&amp;"-"&amp;G1766&amp;"-"&amp;E1766&amp;"-"&amp;H1766</f>
        <v>C2Sigma-18.5-f-1-2</v>
      </c>
      <c r="Q1766" t="str">
        <f>I1766&amp;"-"&amp;K1766&amp;"-"&amp;L1766&amp;"-"&amp;J1766&amp;"-"&amp;M1766</f>
        <v>X2Pi-18.5-e-1-2</v>
      </c>
      <c r="R1766">
        <f>B1766+S1766</f>
        <v>39277.197998185002</v>
      </c>
      <c r="S1766">
        <f>_xlfn.IFNA(VLOOKUP(Q1766,'MARVEL-X'!A$2:I$1400,7,FALSE),VLOOKUP(Q1766,MARVEL!A$2:J$1522,10,FALSE))</f>
        <v>7702.0279981849999</v>
      </c>
      <c r="T1766">
        <f>IF(P1766=P1765,R1766+T1765,R1766)</f>
        <v>157108.16578218399</v>
      </c>
      <c r="U1766">
        <f>IF(P1766=P1765,1+U1765,1)</f>
        <v>4</v>
      </c>
      <c r="V1766">
        <f t="shared" si="27"/>
        <v>39277.041445545998</v>
      </c>
      <c r="W1766">
        <f>IF(V1766="","",IF(ABS(V1766-R1766)&gt;W$1,ABS(V1766-R1766),""))</f>
        <v>0.1565526390040759</v>
      </c>
      <c r="X1766" t="str">
        <f>Y1766&amp;"-"&amp;Z1766&amp;"-"&amp;AC1766&amp;"-"&amp;AD1766&amp;"-"&amp;AG1766</f>
        <v>18.5-f-C-1-0.5</v>
      </c>
      <c r="Y1766">
        <f>F1766</f>
        <v>18.5</v>
      </c>
      <c r="Z1766" s="2" t="str">
        <f>G1766</f>
        <v>f</v>
      </c>
      <c r="AA1766">
        <f>_xlfn.IFNA(VLOOKUP(X1766,'duo-out'!A$2:Q$5000,5,FALSE),E1766+10*(H1766-1)+1+_xlfn.IFNA(VLOOKUP(D1766,states!A$2:C$10,3,FALSE),1))</f>
        <v>112</v>
      </c>
      <c r="AB1766">
        <f>IF(V1766="","",V1766)</f>
        <v>39277.041445545998</v>
      </c>
      <c r="AC1766" s="2" t="str">
        <f>_xlfn.IFNA(VLOOKUP(D1766,states!A$2:C$10,2,FALSE),"XX")</f>
        <v>C</v>
      </c>
      <c r="AD1766">
        <f>E1766</f>
        <v>1</v>
      </c>
      <c r="AE1766">
        <f>_xlfn.IFNA(VLOOKUP(D1766,states!A$2:D$10,4,FALSE),0)</f>
        <v>0</v>
      </c>
      <c r="AF1766">
        <v>0.5</v>
      </c>
      <c r="AG1766">
        <f>IF(AE1766=0,AF1766,IF(AE1766=1,IF(F1766=0.5,0.5,IF(H1766=1,0.5,1.5)),IF(F1766=0.5,0.5,IF(H1766=1,2.5,1.5))))</f>
        <v>0.5</v>
      </c>
      <c r="AH1766" s="7">
        <f>IF(AC1766="XX",0,1/C1766^(1/5)*IF(E1766=0,100,1)/(E1766+1)^(1/4))</f>
        <v>1.3327310041005658</v>
      </c>
    </row>
    <row r="1767" spans="1:34">
      <c r="A1767">
        <v>4679</v>
      </c>
      <c r="B1767" s="1">
        <v>32289.14</v>
      </c>
      <c r="C1767" s="6">
        <v>0.2</v>
      </c>
      <c r="D1767" t="s">
        <v>5</v>
      </c>
      <c r="E1767">
        <v>0</v>
      </c>
      <c r="F1767">
        <v>19.5</v>
      </c>
      <c r="G1767" t="s">
        <v>1</v>
      </c>
      <c r="H1767">
        <v>1</v>
      </c>
      <c r="I1767" t="s">
        <v>0</v>
      </c>
      <c r="J1767">
        <v>0</v>
      </c>
      <c r="K1767">
        <v>18.5</v>
      </c>
      <c r="L1767" t="s">
        <v>1</v>
      </c>
      <c r="M1767">
        <v>1</v>
      </c>
      <c r="N1767" t="s">
        <v>4735</v>
      </c>
      <c r="O1767">
        <v>1</v>
      </c>
      <c r="P1767" t="str">
        <f>D1767&amp;"-"&amp;F1767&amp;"-"&amp;G1767&amp;"-"&amp;E1767&amp;"-"&amp;H1767</f>
        <v>C2Sigma-19.5-e-0-1</v>
      </c>
      <c r="Q1767" t="str">
        <f>I1767&amp;"-"&amp;K1767&amp;"-"&amp;L1767&amp;"-"&amp;J1767&amp;"-"&amp;M1767</f>
        <v>X2Pi-18.5-e-0-1</v>
      </c>
      <c r="R1767">
        <f>B1767+S1767</f>
        <v>36967.898760217999</v>
      </c>
      <c r="S1767">
        <f>_xlfn.IFNA(VLOOKUP(Q1767,'MARVEL-X'!A$2:I$1400,7,FALSE),VLOOKUP(Q1767,MARVEL!A$2:J$1522,10,FALSE))</f>
        <v>4678.7587602180001</v>
      </c>
      <c r="T1767">
        <f>IF(P1767=P1766,R1767+T1766,R1767)</f>
        <v>36967.898760217999</v>
      </c>
      <c r="U1767">
        <f>IF(P1767=P1766,1+U1766,1)</f>
        <v>1</v>
      </c>
      <c r="V1767" t="str">
        <f t="shared" si="27"/>
        <v/>
      </c>
      <c r="W1767" t="str">
        <f>IF(V1767="","",IF(ABS(V1767-R1767)&gt;W$1,ABS(V1767-R1767),""))</f>
        <v/>
      </c>
      <c r="X1767" t="str">
        <f>Y1767&amp;"-"&amp;Z1767&amp;"-"&amp;AC1767&amp;"-"&amp;AD1767&amp;"-"&amp;AG1767</f>
        <v>19.5-e-C-0-0.5</v>
      </c>
      <c r="Y1767">
        <f>F1767</f>
        <v>19.5</v>
      </c>
      <c r="Z1767" s="2" t="str">
        <f>G1767</f>
        <v>e</v>
      </c>
      <c r="AA1767">
        <f>_xlfn.IFNA(VLOOKUP(X1767,'duo-out'!A$2:Q$5000,5,FALSE),E1767+10*(H1767-1)+1+_xlfn.IFNA(VLOOKUP(D1767,states!A$2:C$10,3,FALSE),1))</f>
        <v>101</v>
      </c>
      <c r="AB1767" t="str">
        <f>IF(V1767="","",V1767)</f>
        <v/>
      </c>
      <c r="AC1767" s="2" t="str">
        <f>_xlfn.IFNA(VLOOKUP(D1767,states!A$2:C$10,2,FALSE),"XX")</f>
        <v>C</v>
      </c>
      <c r="AD1767">
        <f>E1767</f>
        <v>0</v>
      </c>
      <c r="AE1767">
        <f>_xlfn.IFNA(VLOOKUP(D1767,states!A$2:D$10,4,FALSE),0)</f>
        <v>0</v>
      </c>
      <c r="AF1767">
        <v>0.5</v>
      </c>
      <c r="AG1767">
        <f>IF(AE1767=0,AF1767,IF(AE1767=1,IF(F1767=0.5,0.5,IF(H1767=1,0.5,1.5)),IF(F1767=0.5,0.5,IF(H1767=1,2.5,1.5))))</f>
        <v>0.5</v>
      </c>
      <c r="AH1767" s="7">
        <f>IF(AC1767="XX",0,1/C1767^(1/5)*IF(E1767=0,100,1)/(E1767+1)^(1/4))</f>
        <v>137.97296614612148</v>
      </c>
    </row>
    <row r="1768" spans="1:34">
      <c r="A1768">
        <v>4639</v>
      </c>
      <c r="B1768" s="1">
        <v>31800.3</v>
      </c>
      <c r="C1768" s="6">
        <v>0.2</v>
      </c>
      <c r="D1768" t="s">
        <v>5</v>
      </c>
      <c r="E1768">
        <v>0</v>
      </c>
      <c r="F1768">
        <v>19.5</v>
      </c>
      <c r="G1768" t="s">
        <v>1</v>
      </c>
      <c r="H1768">
        <v>1</v>
      </c>
      <c r="I1768" t="s">
        <v>0</v>
      </c>
      <c r="J1768">
        <v>0</v>
      </c>
      <c r="K1768">
        <v>19.5</v>
      </c>
      <c r="L1768" t="s">
        <v>2</v>
      </c>
      <c r="M1768">
        <v>1</v>
      </c>
      <c r="N1768" t="s">
        <v>4695</v>
      </c>
      <c r="O1768">
        <v>1</v>
      </c>
      <c r="P1768" t="str">
        <f>D1768&amp;"-"&amp;F1768&amp;"-"&amp;G1768&amp;"-"&amp;E1768&amp;"-"&amp;H1768</f>
        <v>C2Sigma-19.5-e-0-1</v>
      </c>
      <c r="Q1768" t="str">
        <f>I1768&amp;"-"&amp;K1768&amp;"-"&amp;L1768&amp;"-"&amp;J1768&amp;"-"&amp;M1768</f>
        <v>X2Pi-19.5-f-0-1</v>
      </c>
      <c r="R1768">
        <f>B1768+S1768</f>
        <v>36968.072972708003</v>
      </c>
      <c r="S1768">
        <f>_xlfn.IFNA(VLOOKUP(Q1768,'MARVEL-X'!A$2:I$1400,7,FALSE),VLOOKUP(Q1768,MARVEL!A$2:J$1522,10,FALSE))</f>
        <v>5167.7729727080005</v>
      </c>
      <c r="T1768">
        <f>IF(P1768=P1767,R1768+T1767,R1768)</f>
        <v>73935.971732926002</v>
      </c>
      <c r="U1768">
        <f>IF(P1768=P1767,1+U1767,1)</f>
        <v>2</v>
      </c>
      <c r="V1768" t="str">
        <f t="shared" si="27"/>
        <v/>
      </c>
      <c r="W1768" t="str">
        <f>IF(V1768="","",IF(ABS(V1768-R1768)&gt;W$1,ABS(V1768-R1768),""))</f>
        <v/>
      </c>
      <c r="X1768" t="str">
        <f>Y1768&amp;"-"&amp;Z1768&amp;"-"&amp;AC1768&amp;"-"&amp;AD1768&amp;"-"&amp;AG1768</f>
        <v>19.5-e-C-0-0.5</v>
      </c>
      <c r="Y1768">
        <f>F1768</f>
        <v>19.5</v>
      </c>
      <c r="Z1768" s="2" t="str">
        <f>G1768</f>
        <v>e</v>
      </c>
      <c r="AA1768">
        <f>_xlfn.IFNA(VLOOKUP(X1768,'duo-out'!A$2:Q$5000,5,FALSE),E1768+10*(H1768-1)+1+_xlfn.IFNA(VLOOKUP(D1768,states!A$2:C$10,3,FALSE),1))</f>
        <v>101</v>
      </c>
      <c r="AB1768" t="str">
        <f>IF(V1768="","",V1768)</f>
        <v/>
      </c>
      <c r="AC1768" s="2" t="str">
        <f>_xlfn.IFNA(VLOOKUP(D1768,states!A$2:C$10,2,FALSE),"XX")</f>
        <v>C</v>
      </c>
      <c r="AD1768">
        <f>E1768</f>
        <v>0</v>
      </c>
      <c r="AE1768">
        <f>_xlfn.IFNA(VLOOKUP(D1768,states!A$2:D$10,4,FALSE),0)</f>
        <v>0</v>
      </c>
      <c r="AF1768">
        <v>0.5</v>
      </c>
      <c r="AG1768">
        <f>IF(AE1768=0,AF1768,IF(AE1768=1,IF(F1768=0.5,0.5,IF(H1768=1,0.5,1.5)),IF(F1768=0.5,0.5,IF(H1768=1,2.5,1.5))))</f>
        <v>0.5</v>
      </c>
      <c r="AH1768" s="7">
        <f>IF(AC1768="XX",0,1/C1768^(1/5)*IF(E1768=0,100,1)/(E1768+1)^(1/4))</f>
        <v>137.97296614612148</v>
      </c>
    </row>
    <row r="1769" spans="1:34">
      <c r="A1769">
        <v>4725</v>
      </c>
      <c r="B1769" s="1">
        <v>31264.33</v>
      </c>
      <c r="C1769" s="6">
        <v>0.2</v>
      </c>
      <c r="D1769" t="s">
        <v>5</v>
      </c>
      <c r="E1769">
        <v>0</v>
      </c>
      <c r="F1769">
        <v>19.5</v>
      </c>
      <c r="G1769" t="s">
        <v>1</v>
      </c>
      <c r="H1769">
        <v>1</v>
      </c>
      <c r="I1769" t="s">
        <v>0</v>
      </c>
      <c r="J1769">
        <v>0</v>
      </c>
      <c r="K1769">
        <v>20.5</v>
      </c>
      <c r="L1769" t="s">
        <v>1</v>
      </c>
      <c r="M1769">
        <v>1</v>
      </c>
      <c r="N1769" t="s">
        <v>4781</v>
      </c>
      <c r="O1769">
        <v>1</v>
      </c>
      <c r="P1769" t="str">
        <f>D1769&amp;"-"&amp;F1769&amp;"-"&amp;G1769&amp;"-"&amp;E1769&amp;"-"&amp;H1769</f>
        <v>C2Sigma-19.5-e-0-1</v>
      </c>
      <c r="Q1769" t="str">
        <f>I1769&amp;"-"&amp;K1769&amp;"-"&amp;L1769&amp;"-"&amp;J1769&amp;"-"&amp;M1769</f>
        <v>X2Pi-20.5-e-0-1</v>
      </c>
      <c r="R1769">
        <f>B1769+S1769</f>
        <v>36967.976225310005</v>
      </c>
      <c r="S1769">
        <f>_xlfn.IFNA(VLOOKUP(Q1769,'MARVEL-X'!A$2:I$1400,7,FALSE),VLOOKUP(Q1769,MARVEL!A$2:J$1522,10,FALSE))</f>
        <v>5703.6462253099999</v>
      </c>
      <c r="T1769">
        <f>IF(P1769=P1768,R1769+T1768,R1769)</f>
        <v>110903.94795823601</v>
      </c>
      <c r="U1769">
        <f>IF(P1769=P1768,1+U1768,1)</f>
        <v>3</v>
      </c>
      <c r="V1769" t="str">
        <f t="shared" si="27"/>
        <v/>
      </c>
      <c r="W1769" t="str">
        <f>IF(V1769="","",IF(ABS(V1769-R1769)&gt;W$1,ABS(V1769-R1769),""))</f>
        <v/>
      </c>
      <c r="X1769" t="str">
        <f>Y1769&amp;"-"&amp;Z1769&amp;"-"&amp;AC1769&amp;"-"&amp;AD1769&amp;"-"&amp;AG1769</f>
        <v>19.5-e-C-0-0.5</v>
      </c>
      <c r="Y1769">
        <f>F1769</f>
        <v>19.5</v>
      </c>
      <c r="Z1769" s="2" t="str">
        <f>G1769</f>
        <v>e</v>
      </c>
      <c r="AA1769">
        <f>_xlfn.IFNA(VLOOKUP(X1769,'duo-out'!A$2:Q$5000,5,FALSE),E1769+10*(H1769-1)+1+_xlfn.IFNA(VLOOKUP(D1769,states!A$2:C$10,3,FALSE),1))</f>
        <v>101</v>
      </c>
      <c r="AB1769" t="str">
        <f>IF(V1769="","",V1769)</f>
        <v/>
      </c>
      <c r="AC1769" s="2" t="str">
        <f>_xlfn.IFNA(VLOOKUP(D1769,states!A$2:C$10,2,FALSE),"XX")</f>
        <v>C</v>
      </c>
      <c r="AD1769">
        <f>E1769</f>
        <v>0</v>
      </c>
      <c r="AE1769">
        <f>_xlfn.IFNA(VLOOKUP(D1769,states!A$2:D$10,4,FALSE),0)</f>
        <v>0</v>
      </c>
      <c r="AF1769">
        <v>0.5</v>
      </c>
      <c r="AG1769">
        <f>IF(AE1769=0,AF1769,IF(AE1769=1,IF(F1769=0.5,0.5,IF(H1769=1,0.5,1.5)),IF(F1769=0.5,0.5,IF(H1769=1,2.5,1.5))))</f>
        <v>0.5</v>
      </c>
      <c r="AH1769" s="7">
        <f>IF(AC1769="XX",0,1/C1769^(1/5)*IF(E1769=0,100,1)/(E1769+1)^(1/4))</f>
        <v>137.97296614612148</v>
      </c>
    </row>
    <row r="1770" spans="1:34">
      <c r="A1770">
        <v>4820</v>
      </c>
      <c r="B1770" s="1">
        <v>31264.449000000001</v>
      </c>
      <c r="C1770" s="6">
        <v>0.05</v>
      </c>
      <c r="D1770" t="s">
        <v>5</v>
      </c>
      <c r="E1770">
        <v>0</v>
      </c>
      <c r="F1770">
        <v>19.5</v>
      </c>
      <c r="G1770" t="s">
        <v>1</v>
      </c>
      <c r="H1770">
        <v>1</v>
      </c>
      <c r="I1770" t="s">
        <v>0</v>
      </c>
      <c r="J1770">
        <v>0</v>
      </c>
      <c r="K1770">
        <v>20.5</v>
      </c>
      <c r="L1770" t="s">
        <v>1</v>
      </c>
      <c r="M1770">
        <v>1</v>
      </c>
      <c r="N1770" t="s">
        <v>4876</v>
      </c>
      <c r="O1770">
        <v>1</v>
      </c>
      <c r="P1770" t="str">
        <f>D1770&amp;"-"&amp;F1770&amp;"-"&amp;G1770&amp;"-"&amp;E1770&amp;"-"&amp;H1770</f>
        <v>C2Sigma-19.5-e-0-1</v>
      </c>
      <c r="Q1770" t="str">
        <f>I1770&amp;"-"&amp;K1770&amp;"-"&amp;L1770&amp;"-"&amp;J1770&amp;"-"&amp;M1770</f>
        <v>X2Pi-20.5-e-0-1</v>
      </c>
      <c r="R1770">
        <f>B1770+S1770</f>
        <v>36968.095225309997</v>
      </c>
      <c r="S1770">
        <f>_xlfn.IFNA(VLOOKUP(Q1770,'MARVEL-X'!A$2:I$1400,7,FALSE),VLOOKUP(Q1770,MARVEL!A$2:J$1522,10,FALSE))</f>
        <v>5703.6462253099999</v>
      </c>
      <c r="T1770">
        <f>IF(P1770=P1769,R1770+T1769,R1770)</f>
        <v>147872.04318354599</v>
      </c>
      <c r="U1770">
        <f>IF(P1770=P1769,1+U1769,1)</f>
        <v>4</v>
      </c>
      <c r="V1770">
        <f t="shared" si="27"/>
        <v>36968.010795886497</v>
      </c>
      <c r="W1770">
        <f>IF(V1770="","",IF(ABS(V1770-R1770)&gt;W$1,ABS(V1770-R1770),""))</f>
        <v>8.4429423499386758E-2</v>
      </c>
      <c r="X1770" t="str">
        <f>Y1770&amp;"-"&amp;Z1770&amp;"-"&amp;AC1770&amp;"-"&amp;AD1770&amp;"-"&amp;AG1770</f>
        <v>19.5-e-C-0-0.5</v>
      </c>
      <c r="Y1770">
        <f>F1770</f>
        <v>19.5</v>
      </c>
      <c r="Z1770" s="2" t="str">
        <f>G1770</f>
        <v>e</v>
      </c>
      <c r="AA1770">
        <f>_xlfn.IFNA(VLOOKUP(X1770,'duo-out'!A$2:Q$5000,5,FALSE),E1770+10*(H1770-1)+1+_xlfn.IFNA(VLOOKUP(D1770,states!A$2:C$10,3,FALSE),1))</f>
        <v>101</v>
      </c>
      <c r="AB1770">
        <f>IF(V1770="","",V1770)</f>
        <v>36968.010795886497</v>
      </c>
      <c r="AC1770" s="2" t="str">
        <f>_xlfn.IFNA(VLOOKUP(D1770,states!A$2:C$10,2,FALSE),"XX")</f>
        <v>C</v>
      </c>
      <c r="AD1770">
        <f>E1770</f>
        <v>0</v>
      </c>
      <c r="AE1770">
        <f>_xlfn.IFNA(VLOOKUP(D1770,states!A$2:D$10,4,FALSE),0)</f>
        <v>0</v>
      </c>
      <c r="AF1770">
        <v>0.5</v>
      </c>
      <c r="AG1770">
        <f>IF(AE1770=0,AF1770,IF(AE1770=1,IF(F1770=0.5,0.5,IF(H1770=1,0.5,1.5)),IF(F1770=0.5,0.5,IF(H1770=1,2.5,1.5))))</f>
        <v>0.5</v>
      </c>
      <c r="AH1770" s="7">
        <f>IF(AC1770="XX",0,1/C1770^(1/5)*IF(E1770=0,100,1)/(E1770+1)^(1/4))</f>
        <v>182.05642030260799</v>
      </c>
    </row>
    <row r="1771" spans="1:34">
      <c r="A1771">
        <v>4598</v>
      </c>
      <c r="B1771" s="1">
        <v>32045.040000000001</v>
      </c>
      <c r="C1771" s="6">
        <v>0.2</v>
      </c>
      <c r="D1771" t="s">
        <v>5</v>
      </c>
      <c r="E1771">
        <v>1</v>
      </c>
      <c r="F1771">
        <v>19.5</v>
      </c>
      <c r="G1771" t="s">
        <v>1</v>
      </c>
      <c r="H1771">
        <v>1</v>
      </c>
      <c r="I1771" t="s">
        <v>0</v>
      </c>
      <c r="J1771">
        <v>1</v>
      </c>
      <c r="K1771">
        <v>18.5</v>
      </c>
      <c r="L1771" t="s">
        <v>1</v>
      </c>
      <c r="M1771">
        <v>1</v>
      </c>
      <c r="N1771" t="s">
        <v>4654</v>
      </c>
      <c r="O1771">
        <v>1</v>
      </c>
      <c r="P1771" t="str">
        <f>D1771&amp;"-"&amp;F1771&amp;"-"&amp;G1771&amp;"-"&amp;E1771&amp;"-"&amp;H1771</f>
        <v>C2Sigma-19.5-e-1-1</v>
      </c>
      <c r="Q1771" t="str">
        <f>I1771&amp;"-"&amp;K1771&amp;"-"&amp;L1771&amp;"-"&amp;J1771&amp;"-"&amp;M1771</f>
        <v>X2Pi-18.5-e-1-1</v>
      </c>
      <c r="R1771">
        <f>B1771+S1771</f>
        <v>39277.693859232</v>
      </c>
      <c r="S1771">
        <f>_xlfn.IFNA(VLOOKUP(Q1771,'MARVEL-X'!A$2:I$1400,7,FALSE),VLOOKUP(Q1771,MARVEL!A$2:J$1522,10,FALSE))</f>
        <v>7232.6538592320003</v>
      </c>
      <c r="T1771">
        <f>IF(P1771=P1770,R1771+T1770,R1771)</f>
        <v>39277.693859232</v>
      </c>
      <c r="U1771">
        <f>IF(P1771=P1770,1+U1770,1)</f>
        <v>1</v>
      </c>
      <c r="V1771" t="str">
        <f t="shared" si="27"/>
        <v/>
      </c>
      <c r="W1771" t="str">
        <f>IF(V1771="","",IF(ABS(V1771-R1771)&gt;W$1,ABS(V1771-R1771),""))</f>
        <v/>
      </c>
      <c r="X1771" t="str">
        <f>Y1771&amp;"-"&amp;Z1771&amp;"-"&amp;AC1771&amp;"-"&amp;AD1771&amp;"-"&amp;AG1771</f>
        <v>19.5-e-C-1-0.5</v>
      </c>
      <c r="Y1771">
        <f>F1771</f>
        <v>19.5</v>
      </c>
      <c r="Z1771" s="2" t="str">
        <f>G1771</f>
        <v>e</v>
      </c>
      <c r="AA1771">
        <f>_xlfn.IFNA(VLOOKUP(X1771,'duo-out'!A$2:Q$5000,5,FALSE),E1771+10*(H1771-1)+1+_xlfn.IFNA(VLOOKUP(D1771,states!A$2:C$10,3,FALSE),1))</f>
        <v>102</v>
      </c>
      <c r="AB1771" t="str">
        <f>IF(V1771="","",V1771)</f>
        <v/>
      </c>
      <c r="AC1771" s="2" t="str">
        <f>_xlfn.IFNA(VLOOKUP(D1771,states!A$2:C$10,2,FALSE),"XX")</f>
        <v>C</v>
      </c>
      <c r="AD1771">
        <f>E1771</f>
        <v>1</v>
      </c>
      <c r="AE1771">
        <f>_xlfn.IFNA(VLOOKUP(D1771,states!A$2:D$10,4,FALSE),0)</f>
        <v>0</v>
      </c>
      <c r="AF1771">
        <v>0.5</v>
      </c>
      <c r="AG1771">
        <f>IF(AE1771=0,AF1771,IF(AE1771=1,IF(F1771=0.5,0.5,IF(H1771=1,0.5,1.5)),IF(F1771=0.5,0.5,IF(H1771=1,2.5,1.5))))</f>
        <v>0.5</v>
      </c>
      <c r="AH1771" s="7">
        <f>IF(AC1771="XX",0,1/C1771^(1/5)*IF(E1771=0,100,1)/(E1771+1)^(1/4))</f>
        <v>1.1602097263419568</v>
      </c>
    </row>
    <row r="1772" spans="1:34">
      <c r="A1772">
        <v>4562</v>
      </c>
      <c r="B1772" s="1">
        <v>31575.08</v>
      </c>
      <c r="C1772" s="6">
        <v>0.2</v>
      </c>
      <c r="D1772" t="s">
        <v>5</v>
      </c>
      <c r="E1772">
        <v>1</v>
      </c>
      <c r="F1772">
        <v>19.5</v>
      </c>
      <c r="G1772" t="s">
        <v>1</v>
      </c>
      <c r="H1772">
        <v>1</v>
      </c>
      <c r="I1772" t="s">
        <v>0</v>
      </c>
      <c r="J1772">
        <v>1</v>
      </c>
      <c r="K1772">
        <v>19.5</v>
      </c>
      <c r="L1772" t="s">
        <v>2</v>
      </c>
      <c r="M1772">
        <v>1</v>
      </c>
      <c r="N1772" t="s">
        <v>4618</v>
      </c>
      <c r="O1772">
        <v>1</v>
      </c>
      <c r="P1772" t="str">
        <f>D1772&amp;"-"&amp;F1772&amp;"-"&amp;G1772&amp;"-"&amp;E1772&amp;"-"&amp;H1772</f>
        <v>C2Sigma-19.5-e-1-1</v>
      </c>
      <c r="Q1772" t="str">
        <f>I1772&amp;"-"&amp;K1772&amp;"-"&amp;L1772&amp;"-"&amp;J1772&amp;"-"&amp;M1772</f>
        <v>X2Pi-19.5-f-1-1</v>
      </c>
      <c r="R1772">
        <f>B1772+S1772</f>
        <v>39277.607207680005</v>
      </c>
      <c r="S1772">
        <f>_xlfn.IFNA(VLOOKUP(Q1772,'MARVEL-X'!A$2:I$1400,7,FALSE),VLOOKUP(Q1772,MARVEL!A$2:J$1522,10,FALSE))</f>
        <v>7702.5272076800002</v>
      </c>
      <c r="T1772">
        <f>IF(P1772=P1771,R1772+T1771,R1772)</f>
        <v>78555.301066912012</v>
      </c>
      <c r="U1772">
        <f>IF(P1772=P1771,1+U1771,1)</f>
        <v>2</v>
      </c>
      <c r="V1772" t="str">
        <f t="shared" si="27"/>
        <v/>
      </c>
      <c r="W1772" t="str">
        <f>IF(V1772="","",IF(ABS(V1772-R1772)&gt;W$1,ABS(V1772-R1772),""))</f>
        <v/>
      </c>
      <c r="X1772" t="str">
        <f>Y1772&amp;"-"&amp;Z1772&amp;"-"&amp;AC1772&amp;"-"&amp;AD1772&amp;"-"&amp;AG1772</f>
        <v>19.5-e-C-1-0.5</v>
      </c>
      <c r="Y1772">
        <f>F1772</f>
        <v>19.5</v>
      </c>
      <c r="Z1772" s="2" t="str">
        <f>G1772</f>
        <v>e</v>
      </c>
      <c r="AA1772">
        <f>_xlfn.IFNA(VLOOKUP(X1772,'duo-out'!A$2:Q$5000,5,FALSE),E1772+10*(H1772-1)+1+_xlfn.IFNA(VLOOKUP(D1772,states!A$2:C$10,3,FALSE),1))</f>
        <v>102</v>
      </c>
      <c r="AB1772" t="str">
        <f>IF(V1772="","",V1772)</f>
        <v/>
      </c>
      <c r="AC1772" s="2" t="str">
        <f>_xlfn.IFNA(VLOOKUP(D1772,states!A$2:C$10,2,FALSE),"XX")</f>
        <v>C</v>
      </c>
      <c r="AD1772">
        <f>E1772</f>
        <v>1</v>
      </c>
      <c r="AE1772">
        <f>_xlfn.IFNA(VLOOKUP(D1772,states!A$2:D$10,4,FALSE),0)</f>
        <v>0</v>
      </c>
      <c r="AF1772">
        <v>0.5</v>
      </c>
      <c r="AG1772">
        <f>IF(AE1772=0,AF1772,IF(AE1772=1,IF(F1772=0.5,0.5,IF(H1772=1,0.5,1.5)),IF(F1772=0.5,0.5,IF(H1772=1,2.5,1.5))))</f>
        <v>0.5</v>
      </c>
      <c r="AH1772" s="7">
        <f>IF(AC1772="XX",0,1/C1772^(1/5)*IF(E1772=0,100,1)/(E1772+1)^(1/4))</f>
        <v>1.1602097263419568</v>
      </c>
    </row>
    <row r="1773" spans="1:34">
      <c r="A1773">
        <v>4522</v>
      </c>
      <c r="B1773" s="1">
        <v>31060.26</v>
      </c>
      <c r="C1773" s="6">
        <v>0.2</v>
      </c>
      <c r="D1773" t="s">
        <v>5</v>
      </c>
      <c r="E1773">
        <v>1</v>
      </c>
      <c r="F1773">
        <v>19.5</v>
      </c>
      <c r="G1773" t="s">
        <v>1</v>
      </c>
      <c r="H1773">
        <v>1</v>
      </c>
      <c r="I1773" t="s">
        <v>0</v>
      </c>
      <c r="J1773">
        <v>1</v>
      </c>
      <c r="K1773">
        <v>20.5</v>
      </c>
      <c r="L1773" t="s">
        <v>1</v>
      </c>
      <c r="M1773">
        <v>1</v>
      </c>
      <c r="N1773" t="s">
        <v>4578</v>
      </c>
      <c r="O1773">
        <v>1</v>
      </c>
      <c r="P1773" t="str">
        <f>D1773&amp;"-"&amp;F1773&amp;"-"&amp;G1773&amp;"-"&amp;E1773&amp;"-"&amp;H1773</f>
        <v>C2Sigma-19.5-e-1-1</v>
      </c>
      <c r="Q1773" t="str">
        <f>I1773&amp;"-"&amp;K1773&amp;"-"&amp;L1773&amp;"-"&amp;J1773&amp;"-"&amp;M1773</f>
        <v>X2Pi-20.5-e-1-1</v>
      </c>
      <c r="R1773">
        <f>B1773+S1773</f>
        <v>39277.619187108998</v>
      </c>
      <c r="S1773">
        <f>_xlfn.IFNA(VLOOKUP(Q1773,'MARVEL-X'!A$2:I$1400,7,FALSE),VLOOKUP(Q1773,MARVEL!A$2:J$1522,10,FALSE))</f>
        <v>8217.3591871089993</v>
      </c>
      <c r="T1773">
        <f>IF(P1773=P1772,R1773+T1772,R1773)</f>
        <v>117832.92025402101</v>
      </c>
      <c r="U1773">
        <f>IF(P1773=P1772,1+U1772,1)</f>
        <v>3</v>
      </c>
      <c r="V1773" t="str">
        <f t="shared" si="27"/>
        <v/>
      </c>
      <c r="W1773" t="str">
        <f>IF(V1773="","",IF(ABS(V1773-R1773)&gt;W$1,ABS(V1773-R1773),""))</f>
        <v/>
      </c>
      <c r="X1773" t="str">
        <f>Y1773&amp;"-"&amp;Z1773&amp;"-"&amp;AC1773&amp;"-"&amp;AD1773&amp;"-"&amp;AG1773</f>
        <v>19.5-e-C-1-0.5</v>
      </c>
      <c r="Y1773">
        <f>F1773</f>
        <v>19.5</v>
      </c>
      <c r="Z1773" s="2" t="str">
        <f>G1773</f>
        <v>e</v>
      </c>
      <c r="AA1773">
        <f>_xlfn.IFNA(VLOOKUP(X1773,'duo-out'!A$2:Q$5000,5,FALSE),E1773+10*(H1773-1)+1+_xlfn.IFNA(VLOOKUP(D1773,states!A$2:C$10,3,FALSE),1))</f>
        <v>102</v>
      </c>
      <c r="AB1773" t="str">
        <f>IF(V1773="","",V1773)</f>
        <v/>
      </c>
      <c r="AC1773" s="2" t="str">
        <f>_xlfn.IFNA(VLOOKUP(D1773,states!A$2:C$10,2,FALSE),"XX")</f>
        <v>C</v>
      </c>
      <c r="AD1773">
        <f>E1773</f>
        <v>1</v>
      </c>
      <c r="AE1773">
        <f>_xlfn.IFNA(VLOOKUP(D1773,states!A$2:D$10,4,FALSE),0)</f>
        <v>0</v>
      </c>
      <c r="AF1773">
        <v>0.5</v>
      </c>
      <c r="AG1773">
        <f>IF(AE1773=0,AF1773,IF(AE1773=1,IF(F1773=0.5,0.5,IF(H1773=1,0.5,1.5)),IF(F1773=0.5,0.5,IF(H1773=1,2.5,1.5))))</f>
        <v>0.5</v>
      </c>
      <c r="AH1773" s="7">
        <f>IF(AC1773="XX",0,1/C1773^(1/5)*IF(E1773=0,100,1)/(E1773+1)^(1/4))</f>
        <v>1.1602097263419568</v>
      </c>
    </row>
    <row r="1774" spans="1:34">
      <c r="A1774">
        <v>4919</v>
      </c>
      <c r="B1774" s="1">
        <v>31575.207999999999</v>
      </c>
      <c r="C1774" s="6">
        <v>0.1</v>
      </c>
      <c r="D1774" t="s">
        <v>5</v>
      </c>
      <c r="E1774">
        <v>1</v>
      </c>
      <c r="F1774">
        <v>19.5</v>
      </c>
      <c r="G1774" t="s">
        <v>1</v>
      </c>
      <c r="H1774">
        <v>1</v>
      </c>
      <c r="I1774" t="s">
        <v>0</v>
      </c>
      <c r="J1774">
        <v>1</v>
      </c>
      <c r="K1774">
        <v>19.5</v>
      </c>
      <c r="L1774" t="s">
        <v>2</v>
      </c>
      <c r="M1774">
        <v>1</v>
      </c>
      <c r="N1774" t="s">
        <v>4975</v>
      </c>
      <c r="O1774">
        <v>1</v>
      </c>
      <c r="P1774" t="str">
        <f>D1774&amp;"-"&amp;F1774&amp;"-"&amp;G1774&amp;"-"&amp;E1774&amp;"-"&amp;H1774</f>
        <v>C2Sigma-19.5-e-1-1</v>
      </c>
      <c r="Q1774" t="str">
        <f>I1774&amp;"-"&amp;K1774&amp;"-"&amp;L1774&amp;"-"&amp;J1774&amp;"-"&amp;M1774</f>
        <v>X2Pi-19.5-f-1-1</v>
      </c>
      <c r="R1774">
        <f>B1774+S1774</f>
        <v>39277.735207680002</v>
      </c>
      <c r="S1774">
        <f>_xlfn.IFNA(VLOOKUP(Q1774,'MARVEL-X'!A$2:I$1400,7,FALSE),VLOOKUP(Q1774,MARVEL!A$2:J$1522,10,FALSE))</f>
        <v>7702.5272076800002</v>
      </c>
      <c r="T1774">
        <f>IF(P1774=P1773,R1774+T1773,R1774)</f>
        <v>157110.65546170101</v>
      </c>
      <c r="U1774">
        <f>IF(P1774=P1773,1+U1773,1)</f>
        <v>4</v>
      </c>
      <c r="V1774">
        <f t="shared" si="27"/>
        <v>39277.663865425253</v>
      </c>
      <c r="W1774">
        <f>IF(V1774="","",IF(ABS(V1774-R1774)&gt;W$1,ABS(V1774-R1774),""))</f>
        <v>7.1342254748742562E-2</v>
      </c>
      <c r="X1774" t="str">
        <f>Y1774&amp;"-"&amp;Z1774&amp;"-"&amp;AC1774&amp;"-"&amp;AD1774&amp;"-"&amp;AG1774</f>
        <v>19.5-e-C-1-0.5</v>
      </c>
      <c r="Y1774">
        <f>F1774</f>
        <v>19.5</v>
      </c>
      <c r="Z1774" s="2" t="str">
        <f>G1774</f>
        <v>e</v>
      </c>
      <c r="AA1774">
        <f>_xlfn.IFNA(VLOOKUP(X1774,'duo-out'!A$2:Q$5000,5,FALSE),E1774+10*(H1774-1)+1+_xlfn.IFNA(VLOOKUP(D1774,states!A$2:C$10,3,FALSE),1))</f>
        <v>102</v>
      </c>
      <c r="AB1774">
        <f>IF(V1774="","",V1774)</f>
        <v>39277.663865425253</v>
      </c>
      <c r="AC1774" s="2" t="str">
        <f>_xlfn.IFNA(VLOOKUP(D1774,states!A$2:C$10,2,FALSE),"XX")</f>
        <v>C</v>
      </c>
      <c r="AD1774">
        <f>E1774</f>
        <v>1</v>
      </c>
      <c r="AE1774">
        <f>_xlfn.IFNA(VLOOKUP(D1774,states!A$2:D$10,4,FALSE),0)</f>
        <v>0</v>
      </c>
      <c r="AF1774">
        <v>0.5</v>
      </c>
      <c r="AG1774">
        <f>IF(AE1774=0,AF1774,IF(AE1774=1,IF(F1774=0.5,0.5,IF(H1774=1,0.5,1.5)),IF(F1774=0.5,0.5,IF(H1774=1,2.5,1.5))))</f>
        <v>0.5</v>
      </c>
      <c r="AH1774" s="7">
        <f>IF(AC1774="XX",0,1/C1774^(1/5)*IF(E1774=0,100,1)/(E1774+1)^(1/4))</f>
        <v>1.3327310041005658</v>
      </c>
    </row>
    <row r="1775" spans="1:34">
      <c r="A1775">
        <v>4701</v>
      </c>
      <c r="B1775" s="1">
        <v>32307.55</v>
      </c>
      <c r="C1775" s="6">
        <v>0.2</v>
      </c>
      <c r="D1775" t="s">
        <v>5</v>
      </c>
      <c r="E1775">
        <v>0</v>
      </c>
      <c r="F1775">
        <v>19.5</v>
      </c>
      <c r="G1775" t="s">
        <v>2</v>
      </c>
      <c r="H1775">
        <v>2</v>
      </c>
      <c r="I1775" t="s">
        <v>0</v>
      </c>
      <c r="J1775">
        <v>0</v>
      </c>
      <c r="K1775">
        <v>18.5</v>
      </c>
      <c r="L1775" t="s">
        <v>2</v>
      </c>
      <c r="M1775">
        <v>2</v>
      </c>
      <c r="N1775" t="s">
        <v>4757</v>
      </c>
      <c r="O1775">
        <v>1</v>
      </c>
      <c r="P1775" t="str">
        <f>D1775&amp;"-"&amp;F1775&amp;"-"&amp;G1775&amp;"-"&amp;E1775&amp;"-"&amp;H1775</f>
        <v>C2Sigma-19.5-f-0-2</v>
      </c>
      <c r="Q1775" t="str">
        <f>I1775&amp;"-"&amp;K1775&amp;"-"&amp;L1775&amp;"-"&amp;J1775&amp;"-"&amp;M1775</f>
        <v>X2Pi-18.5-f-0-2</v>
      </c>
      <c r="R1775">
        <f>B1775+S1775</f>
        <v>37487.746304405002</v>
      </c>
      <c r="S1775">
        <f>_xlfn.IFNA(VLOOKUP(Q1775,'MARVEL-X'!A$2:I$1400,7,FALSE),VLOOKUP(Q1775,MARVEL!A$2:J$1522,10,FALSE))</f>
        <v>5180.1963044049999</v>
      </c>
      <c r="T1775">
        <f>IF(P1775=P1774,R1775+T1774,R1775)</f>
        <v>37487.746304405002</v>
      </c>
      <c r="U1775">
        <f>IF(P1775=P1774,1+U1774,1)</f>
        <v>1</v>
      </c>
      <c r="V1775" t="str">
        <f t="shared" si="27"/>
        <v/>
      </c>
      <c r="W1775" t="str">
        <f>IF(V1775="","",IF(ABS(V1775-R1775)&gt;W$1,ABS(V1775-R1775),""))</f>
        <v/>
      </c>
      <c r="X1775" t="str">
        <f>Y1775&amp;"-"&amp;Z1775&amp;"-"&amp;AC1775&amp;"-"&amp;AD1775&amp;"-"&amp;AG1775</f>
        <v>19.5-f-C-0-0.5</v>
      </c>
      <c r="Y1775">
        <f>F1775</f>
        <v>19.5</v>
      </c>
      <c r="Z1775" s="2" t="str">
        <f>G1775</f>
        <v>f</v>
      </c>
      <c r="AA1775">
        <f>_xlfn.IFNA(VLOOKUP(X1775,'duo-out'!A$2:Q$5000,5,FALSE),E1775+10*(H1775-1)+1+_xlfn.IFNA(VLOOKUP(D1775,states!A$2:C$10,3,FALSE),1))</f>
        <v>111</v>
      </c>
      <c r="AB1775" t="str">
        <f>IF(V1775="","",V1775)</f>
        <v/>
      </c>
      <c r="AC1775" s="2" t="str">
        <f>_xlfn.IFNA(VLOOKUP(D1775,states!A$2:C$10,2,FALSE),"XX")</f>
        <v>C</v>
      </c>
      <c r="AD1775">
        <f>E1775</f>
        <v>0</v>
      </c>
      <c r="AE1775">
        <f>_xlfn.IFNA(VLOOKUP(D1775,states!A$2:D$10,4,FALSE),0)</f>
        <v>0</v>
      </c>
      <c r="AF1775">
        <v>0.5</v>
      </c>
      <c r="AG1775">
        <f>IF(AE1775=0,AF1775,IF(AE1775=1,IF(F1775=0.5,0.5,IF(H1775=1,0.5,1.5)),IF(F1775=0.5,0.5,IF(H1775=1,2.5,1.5))))</f>
        <v>0.5</v>
      </c>
      <c r="AH1775" s="7">
        <f>IF(AC1775="XX",0,1/C1775^(1/5)*IF(E1775=0,100,1)/(E1775+1)^(1/4))</f>
        <v>137.97296614612148</v>
      </c>
    </row>
    <row r="1776" spans="1:34">
      <c r="A1776">
        <v>4661</v>
      </c>
      <c r="B1776" s="1">
        <v>31798.1</v>
      </c>
      <c r="C1776" s="6">
        <v>0.2</v>
      </c>
      <c r="D1776" t="s">
        <v>5</v>
      </c>
      <c r="E1776">
        <v>0</v>
      </c>
      <c r="F1776">
        <v>19.5</v>
      </c>
      <c r="G1776" t="s">
        <v>2</v>
      </c>
      <c r="H1776">
        <v>2</v>
      </c>
      <c r="I1776" t="s">
        <v>0</v>
      </c>
      <c r="J1776">
        <v>0</v>
      </c>
      <c r="K1776">
        <v>19.5</v>
      </c>
      <c r="L1776" t="s">
        <v>1</v>
      </c>
      <c r="M1776">
        <v>2</v>
      </c>
      <c r="N1776" t="s">
        <v>4717</v>
      </c>
      <c r="O1776">
        <v>1</v>
      </c>
      <c r="P1776" t="str">
        <f>D1776&amp;"-"&amp;F1776&amp;"-"&amp;G1776&amp;"-"&amp;E1776&amp;"-"&amp;H1776</f>
        <v>C2Sigma-19.5-f-0-2</v>
      </c>
      <c r="Q1776" t="str">
        <f>I1776&amp;"-"&amp;K1776&amp;"-"&amp;L1776&amp;"-"&amp;J1776&amp;"-"&amp;M1776</f>
        <v>X2Pi-19.5-e-0-2</v>
      </c>
      <c r="R1776">
        <f>B1776+S1776</f>
        <v>37487.839255448998</v>
      </c>
      <c r="S1776">
        <f>_xlfn.IFNA(VLOOKUP(Q1776,'MARVEL-X'!A$2:I$1400,7,FALSE),VLOOKUP(Q1776,MARVEL!A$2:J$1522,10,FALSE))</f>
        <v>5689.7392554489998</v>
      </c>
      <c r="T1776">
        <f>IF(P1776=P1775,R1776+T1775,R1776)</f>
        <v>74975.585559853993</v>
      </c>
      <c r="U1776">
        <f>IF(P1776=P1775,1+U1775,1)</f>
        <v>2</v>
      </c>
      <c r="V1776" t="str">
        <f t="shared" si="27"/>
        <v/>
      </c>
      <c r="W1776" t="str">
        <f>IF(V1776="","",IF(ABS(V1776-R1776)&gt;W$1,ABS(V1776-R1776),""))</f>
        <v/>
      </c>
      <c r="X1776" t="str">
        <f>Y1776&amp;"-"&amp;Z1776&amp;"-"&amp;AC1776&amp;"-"&amp;AD1776&amp;"-"&amp;AG1776</f>
        <v>19.5-f-C-0-0.5</v>
      </c>
      <c r="Y1776">
        <f>F1776</f>
        <v>19.5</v>
      </c>
      <c r="Z1776" s="2" t="str">
        <f>G1776</f>
        <v>f</v>
      </c>
      <c r="AA1776">
        <f>_xlfn.IFNA(VLOOKUP(X1776,'duo-out'!A$2:Q$5000,5,FALSE),E1776+10*(H1776-1)+1+_xlfn.IFNA(VLOOKUP(D1776,states!A$2:C$10,3,FALSE),1))</f>
        <v>111</v>
      </c>
      <c r="AB1776" t="str">
        <f>IF(V1776="","",V1776)</f>
        <v/>
      </c>
      <c r="AC1776" s="2" t="str">
        <f>_xlfn.IFNA(VLOOKUP(D1776,states!A$2:C$10,2,FALSE),"XX")</f>
        <v>C</v>
      </c>
      <c r="AD1776">
        <f>E1776</f>
        <v>0</v>
      </c>
      <c r="AE1776">
        <f>_xlfn.IFNA(VLOOKUP(D1776,states!A$2:D$10,4,FALSE),0)</f>
        <v>0</v>
      </c>
      <c r="AF1776">
        <v>0.5</v>
      </c>
      <c r="AG1776">
        <f>IF(AE1776=0,AF1776,IF(AE1776=1,IF(F1776=0.5,0.5,IF(H1776=1,0.5,1.5)),IF(F1776=0.5,0.5,IF(H1776=1,2.5,1.5))))</f>
        <v>0.5</v>
      </c>
      <c r="AH1776" s="7">
        <f>IF(AC1776="XX",0,1/C1776^(1/5)*IF(E1776=0,100,1)/(E1776+1)^(1/4))</f>
        <v>137.97296614612148</v>
      </c>
    </row>
    <row r="1777" spans="1:34">
      <c r="A1777">
        <v>4750</v>
      </c>
      <c r="B1777" s="1">
        <v>31238.63</v>
      </c>
      <c r="C1777" s="6">
        <v>0.2</v>
      </c>
      <c r="D1777" t="s">
        <v>5</v>
      </c>
      <c r="E1777">
        <v>0</v>
      </c>
      <c r="F1777">
        <v>19.5</v>
      </c>
      <c r="G1777" t="s">
        <v>2</v>
      </c>
      <c r="H1777">
        <v>2</v>
      </c>
      <c r="I1777" t="s">
        <v>0</v>
      </c>
      <c r="J1777">
        <v>0</v>
      </c>
      <c r="K1777">
        <v>20.5</v>
      </c>
      <c r="L1777" t="s">
        <v>2</v>
      </c>
      <c r="M1777">
        <v>2</v>
      </c>
      <c r="N1777" t="s">
        <v>4806</v>
      </c>
      <c r="O1777">
        <v>1</v>
      </c>
      <c r="P1777" t="str">
        <f>D1777&amp;"-"&amp;F1777&amp;"-"&amp;G1777&amp;"-"&amp;E1777&amp;"-"&amp;H1777</f>
        <v>C2Sigma-19.5-f-0-2</v>
      </c>
      <c r="Q1777" t="str">
        <f>I1777&amp;"-"&amp;K1777&amp;"-"&amp;L1777&amp;"-"&amp;J1777&amp;"-"&amp;M1777</f>
        <v>X2Pi-20.5-f-0-2</v>
      </c>
      <c r="R1777">
        <f>B1777+S1777</f>
        <v>37487.617204082999</v>
      </c>
      <c r="S1777">
        <f>_xlfn.IFNA(VLOOKUP(Q1777,'MARVEL-X'!A$2:I$1400,7,FALSE),VLOOKUP(Q1777,MARVEL!A$2:J$1522,10,FALSE))</f>
        <v>6248.9872040830005</v>
      </c>
      <c r="T1777">
        <f>IF(P1777=P1776,R1777+T1776,R1777)</f>
        <v>112463.20276393699</v>
      </c>
      <c r="U1777">
        <f>IF(P1777=P1776,1+U1776,1)</f>
        <v>3</v>
      </c>
      <c r="V1777" t="str">
        <f t="shared" si="27"/>
        <v/>
      </c>
      <c r="W1777" t="str">
        <f>IF(V1777="","",IF(ABS(V1777-R1777)&gt;W$1,ABS(V1777-R1777),""))</f>
        <v/>
      </c>
      <c r="X1777" t="str">
        <f>Y1777&amp;"-"&amp;Z1777&amp;"-"&amp;AC1777&amp;"-"&amp;AD1777&amp;"-"&amp;AG1777</f>
        <v>19.5-f-C-0-0.5</v>
      </c>
      <c r="Y1777">
        <f>F1777</f>
        <v>19.5</v>
      </c>
      <c r="Z1777" s="2" t="str">
        <f>G1777</f>
        <v>f</v>
      </c>
      <c r="AA1777">
        <f>_xlfn.IFNA(VLOOKUP(X1777,'duo-out'!A$2:Q$5000,5,FALSE),E1777+10*(H1777-1)+1+_xlfn.IFNA(VLOOKUP(D1777,states!A$2:C$10,3,FALSE),1))</f>
        <v>111</v>
      </c>
      <c r="AB1777" t="str">
        <f>IF(V1777="","",V1777)</f>
        <v/>
      </c>
      <c r="AC1777" s="2" t="str">
        <f>_xlfn.IFNA(VLOOKUP(D1777,states!A$2:C$10,2,FALSE),"XX")</f>
        <v>C</v>
      </c>
      <c r="AD1777">
        <f>E1777</f>
        <v>0</v>
      </c>
      <c r="AE1777">
        <f>_xlfn.IFNA(VLOOKUP(D1777,states!A$2:D$10,4,FALSE),0)</f>
        <v>0</v>
      </c>
      <c r="AF1777">
        <v>0.5</v>
      </c>
      <c r="AG1777">
        <f>IF(AE1777=0,AF1777,IF(AE1777=1,IF(F1777=0.5,0.5,IF(H1777=1,0.5,1.5)),IF(F1777=0.5,0.5,IF(H1777=1,2.5,1.5))))</f>
        <v>0.5</v>
      </c>
      <c r="AH1777" s="7">
        <f>IF(AC1777="XX",0,1/C1777^(1/5)*IF(E1777=0,100,1)/(E1777+1)^(1/4))</f>
        <v>137.97296614612148</v>
      </c>
    </row>
    <row r="1778" spans="1:34">
      <c r="A1778">
        <v>4853</v>
      </c>
      <c r="B1778" s="1">
        <v>31797.965</v>
      </c>
      <c r="C1778" s="6">
        <v>0.05</v>
      </c>
      <c r="D1778" t="s">
        <v>5</v>
      </c>
      <c r="E1778">
        <v>0</v>
      </c>
      <c r="F1778">
        <v>19.5</v>
      </c>
      <c r="G1778" t="s">
        <v>2</v>
      </c>
      <c r="H1778">
        <v>2</v>
      </c>
      <c r="I1778" t="s">
        <v>0</v>
      </c>
      <c r="J1778">
        <v>0</v>
      </c>
      <c r="K1778">
        <v>19.5</v>
      </c>
      <c r="L1778" t="s">
        <v>1</v>
      </c>
      <c r="M1778">
        <v>2</v>
      </c>
      <c r="N1778" t="s">
        <v>4909</v>
      </c>
      <c r="O1778">
        <v>1</v>
      </c>
      <c r="P1778" t="str">
        <f>D1778&amp;"-"&amp;F1778&amp;"-"&amp;G1778&amp;"-"&amp;E1778&amp;"-"&amp;H1778</f>
        <v>C2Sigma-19.5-f-0-2</v>
      </c>
      <c r="Q1778" t="str">
        <f>I1778&amp;"-"&amp;K1778&amp;"-"&amp;L1778&amp;"-"&amp;J1778&amp;"-"&amp;M1778</f>
        <v>X2Pi-19.5-e-0-2</v>
      </c>
      <c r="R1778">
        <f>B1778+S1778</f>
        <v>37487.704255449004</v>
      </c>
      <c r="S1778">
        <f>_xlfn.IFNA(VLOOKUP(Q1778,'MARVEL-X'!A$2:I$1400,7,FALSE),VLOOKUP(Q1778,MARVEL!A$2:J$1522,10,FALSE))</f>
        <v>5689.7392554489998</v>
      </c>
      <c r="T1778">
        <f>IF(P1778=P1777,R1778+T1777,R1778)</f>
        <v>149950.90701938601</v>
      </c>
      <c r="U1778">
        <f>IF(P1778=P1777,1+U1777,1)</f>
        <v>4</v>
      </c>
      <c r="V1778" t="str">
        <f t="shared" si="27"/>
        <v/>
      </c>
      <c r="W1778" t="str">
        <f>IF(V1778="","",IF(ABS(V1778-R1778)&gt;W$1,ABS(V1778-R1778),""))</f>
        <v/>
      </c>
      <c r="X1778" t="str">
        <f>Y1778&amp;"-"&amp;Z1778&amp;"-"&amp;AC1778&amp;"-"&amp;AD1778&amp;"-"&amp;AG1778</f>
        <v>19.5-f-C-0-0.5</v>
      </c>
      <c r="Y1778">
        <f>F1778</f>
        <v>19.5</v>
      </c>
      <c r="Z1778" s="2" t="str">
        <f>G1778</f>
        <v>f</v>
      </c>
      <c r="AA1778">
        <f>_xlfn.IFNA(VLOOKUP(X1778,'duo-out'!A$2:Q$5000,5,FALSE),E1778+10*(H1778-1)+1+_xlfn.IFNA(VLOOKUP(D1778,states!A$2:C$10,3,FALSE),1))</f>
        <v>111</v>
      </c>
      <c r="AB1778" t="str">
        <f>IF(V1778="","",V1778)</f>
        <v/>
      </c>
      <c r="AC1778" s="2" t="str">
        <f>_xlfn.IFNA(VLOOKUP(D1778,states!A$2:C$10,2,FALSE),"XX")</f>
        <v>C</v>
      </c>
      <c r="AD1778">
        <f>E1778</f>
        <v>0</v>
      </c>
      <c r="AE1778">
        <f>_xlfn.IFNA(VLOOKUP(D1778,states!A$2:D$10,4,FALSE),0)</f>
        <v>0</v>
      </c>
      <c r="AF1778">
        <v>0.5</v>
      </c>
      <c r="AG1778">
        <f>IF(AE1778=0,AF1778,IF(AE1778=1,IF(F1778=0.5,0.5,IF(H1778=1,0.5,1.5)),IF(F1778=0.5,0.5,IF(H1778=1,2.5,1.5))))</f>
        <v>0.5</v>
      </c>
      <c r="AH1778" s="7">
        <f>IF(AC1778="XX",0,1/C1778^(1/5)*IF(E1778=0,100,1)/(E1778+1)^(1/4))</f>
        <v>182.05642030260799</v>
      </c>
    </row>
    <row r="1779" spans="1:34">
      <c r="A1779">
        <v>4833</v>
      </c>
      <c r="B1779" s="1">
        <v>31238.741999999998</v>
      </c>
      <c r="C1779" s="6">
        <v>0.05</v>
      </c>
      <c r="D1779" t="s">
        <v>5</v>
      </c>
      <c r="E1779">
        <v>0</v>
      </c>
      <c r="F1779">
        <v>19.5</v>
      </c>
      <c r="G1779" t="s">
        <v>2</v>
      </c>
      <c r="H1779">
        <v>2</v>
      </c>
      <c r="I1779" t="s">
        <v>0</v>
      </c>
      <c r="J1779">
        <v>0</v>
      </c>
      <c r="K1779">
        <v>20.5</v>
      </c>
      <c r="L1779" t="s">
        <v>2</v>
      </c>
      <c r="M1779">
        <v>2</v>
      </c>
      <c r="N1779" t="s">
        <v>4889</v>
      </c>
      <c r="O1779">
        <v>1</v>
      </c>
      <c r="P1779" t="str">
        <f>D1779&amp;"-"&amp;F1779&amp;"-"&amp;G1779&amp;"-"&amp;E1779&amp;"-"&amp;H1779</f>
        <v>C2Sigma-19.5-f-0-2</v>
      </c>
      <c r="Q1779" t="str">
        <f>I1779&amp;"-"&amp;K1779&amp;"-"&amp;L1779&amp;"-"&amp;J1779&amp;"-"&amp;M1779</f>
        <v>X2Pi-20.5-f-0-2</v>
      </c>
      <c r="R1779">
        <f>B1779+S1779</f>
        <v>37487.729204083</v>
      </c>
      <c r="S1779">
        <f>_xlfn.IFNA(VLOOKUP(Q1779,'MARVEL-X'!A$2:I$1400,7,FALSE),VLOOKUP(Q1779,MARVEL!A$2:J$1522,10,FALSE))</f>
        <v>6248.9872040830005</v>
      </c>
      <c r="T1779">
        <f>IF(P1779=P1778,R1779+T1778,R1779)</f>
        <v>187438.63622346902</v>
      </c>
      <c r="U1779">
        <f>IF(P1779=P1778,1+U1778,1)</f>
        <v>5</v>
      </c>
      <c r="V1779">
        <f t="shared" si="27"/>
        <v>37487.7272446938</v>
      </c>
      <c r="W1779" t="str">
        <f>IF(V1779="","",IF(ABS(V1779-R1779)&gt;W$1,ABS(V1779-R1779),""))</f>
        <v/>
      </c>
      <c r="X1779" t="str">
        <f>Y1779&amp;"-"&amp;Z1779&amp;"-"&amp;AC1779&amp;"-"&amp;AD1779&amp;"-"&amp;AG1779</f>
        <v>19.5-f-C-0-0.5</v>
      </c>
      <c r="Y1779">
        <f>F1779</f>
        <v>19.5</v>
      </c>
      <c r="Z1779" s="2" t="str">
        <f>G1779</f>
        <v>f</v>
      </c>
      <c r="AA1779">
        <f>_xlfn.IFNA(VLOOKUP(X1779,'duo-out'!A$2:Q$5000,5,FALSE),E1779+10*(H1779-1)+1+_xlfn.IFNA(VLOOKUP(D1779,states!A$2:C$10,3,FALSE),1))</f>
        <v>111</v>
      </c>
      <c r="AB1779">
        <f>IF(V1779="","",V1779)</f>
        <v>37487.7272446938</v>
      </c>
      <c r="AC1779" s="2" t="str">
        <f>_xlfn.IFNA(VLOOKUP(D1779,states!A$2:C$10,2,FALSE),"XX")</f>
        <v>C</v>
      </c>
      <c r="AD1779">
        <f>E1779</f>
        <v>0</v>
      </c>
      <c r="AE1779">
        <f>_xlfn.IFNA(VLOOKUP(D1779,states!A$2:D$10,4,FALSE),0)</f>
        <v>0</v>
      </c>
      <c r="AF1779">
        <v>0.5</v>
      </c>
      <c r="AG1779">
        <f>IF(AE1779=0,AF1779,IF(AE1779=1,IF(F1779=0.5,0.5,IF(H1779=1,0.5,1.5)),IF(F1779=0.5,0.5,IF(H1779=1,2.5,1.5))))</f>
        <v>0.5</v>
      </c>
      <c r="AH1779" s="7">
        <f>IF(AC1779="XX",0,1/C1779^(1/5)*IF(E1779=0,100,1)/(E1779+1)^(1/4))</f>
        <v>182.05642030260799</v>
      </c>
    </row>
    <row r="1780" spans="1:34">
      <c r="A1780">
        <v>4581</v>
      </c>
      <c r="B1780" s="1">
        <v>31558.29</v>
      </c>
      <c r="C1780" s="6">
        <v>0.2</v>
      </c>
      <c r="D1780" t="s">
        <v>5</v>
      </c>
      <c r="E1780">
        <v>1</v>
      </c>
      <c r="F1780">
        <v>19.5</v>
      </c>
      <c r="G1780" t="s">
        <v>2</v>
      </c>
      <c r="H1780">
        <v>2</v>
      </c>
      <c r="I1780" t="s">
        <v>0</v>
      </c>
      <c r="J1780">
        <v>1</v>
      </c>
      <c r="K1780">
        <v>19.5</v>
      </c>
      <c r="L1780" t="s">
        <v>1</v>
      </c>
      <c r="M1780">
        <v>2</v>
      </c>
      <c r="N1780" t="s">
        <v>4637</v>
      </c>
      <c r="O1780">
        <v>1</v>
      </c>
      <c r="P1780" t="str">
        <f>D1780&amp;"-"&amp;F1780&amp;"-"&amp;G1780&amp;"-"&amp;E1780&amp;"-"&amp;H1780</f>
        <v>C2Sigma-19.5-f-1-2</v>
      </c>
      <c r="Q1780" t="str">
        <f>I1780&amp;"-"&amp;K1780&amp;"-"&amp;L1780&amp;"-"&amp;J1780&amp;"-"&amp;M1780</f>
        <v>X2Pi-19.5-e-1-2</v>
      </c>
      <c r="R1780">
        <f>B1780+S1780</f>
        <v>39762.285345476004</v>
      </c>
      <c r="S1780">
        <f>_xlfn.IFNA(VLOOKUP(Q1780,'MARVEL-X'!A$2:I$1400,7,FALSE),VLOOKUP(Q1780,MARVEL!A$2:J$1522,10,FALSE))</f>
        <v>8203.9953454759998</v>
      </c>
      <c r="T1780">
        <f>IF(P1780=P1779,R1780+T1779,R1780)</f>
        <v>39762.285345476004</v>
      </c>
      <c r="U1780">
        <f>IF(P1780=P1779,1+U1779,1)</f>
        <v>1</v>
      </c>
      <c r="V1780" t="str">
        <f t="shared" si="27"/>
        <v/>
      </c>
      <c r="W1780" t="str">
        <f>IF(V1780="","",IF(ABS(V1780-R1780)&gt;W$1,ABS(V1780-R1780),""))</f>
        <v/>
      </c>
      <c r="X1780" t="str">
        <f>Y1780&amp;"-"&amp;Z1780&amp;"-"&amp;AC1780&amp;"-"&amp;AD1780&amp;"-"&amp;AG1780</f>
        <v>19.5-f-C-1-0.5</v>
      </c>
      <c r="Y1780">
        <f>F1780</f>
        <v>19.5</v>
      </c>
      <c r="Z1780" s="2" t="str">
        <f>G1780</f>
        <v>f</v>
      </c>
      <c r="AA1780">
        <f>_xlfn.IFNA(VLOOKUP(X1780,'duo-out'!A$2:Q$5000,5,FALSE),E1780+10*(H1780-1)+1+_xlfn.IFNA(VLOOKUP(D1780,states!A$2:C$10,3,FALSE),1))</f>
        <v>112</v>
      </c>
      <c r="AB1780" t="str">
        <f>IF(V1780="","",V1780)</f>
        <v/>
      </c>
      <c r="AC1780" s="2" t="str">
        <f>_xlfn.IFNA(VLOOKUP(D1780,states!A$2:C$10,2,FALSE),"XX")</f>
        <v>C</v>
      </c>
      <c r="AD1780">
        <f>E1780</f>
        <v>1</v>
      </c>
      <c r="AE1780">
        <f>_xlfn.IFNA(VLOOKUP(D1780,states!A$2:D$10,4,FALSE),0)</f>
        <v>0</v>
      </c>
      <c r="AF1780">
        <v>0.5</v>
      </c>
      <c r="AG1780">
        <f>IF(AE1780=0,AF1780,IF(AE1780=1,IF(F1780=0.5,0.5,IF(H1780=1,0.5,1.5)),IF(F1780=0.5,0.5,IF(H1780=1,2.5,1.5))))</f>
        <v>0.5</v>
      </c>
      <c r="AH1780" s="7">
        <f>IF(AC1780="XX",0,1/C1780^(1/5)*IF(E1780=0,100,1)/(E1780+1)^(1/4))</f>
        <v>1.1602097263419568</v>
      </c>
    </row>
    <row r="1781" spans="1:34">
      <c r="A1781">
        <v>4543</v>
      </c>
      <c r="B1781" s="1">
        <v>31021.05</v>
      </c>
      <c r="C1781" s="6">
        <v>0.2</v>
      </c>
      <c r="D1781" t="s">
        <v>5</v>
      </c>
      <c r="E1781">
        <v>1</v>
      </c>
      <c r="F1781">
        <v>19.5</v>
      </c>
      <c r="G1781" t="s">
        <v>2</v>
      </c>
      <c r="H1781">
        <v>2</v>
      </c>
      <c r="I1781" t="s">
        <v>0</v>
      </c>
      <c r="J1781">
        <v>1</v>
      </c>
      <c r="K1781">
        <v>20.5</v>
      </c>
      <c r="L1781" t="s">
        <v>2</v>
      </c>
      <c r="M1781">
        <v>2</v>
      </c>
      <c r="N1781" t="s">
        <v>4599</v>
      </c>
      <c r="O1781">
        <v>1</v>
      </c>
      <c r="P1781" t="str">
        <f>D1781&amp;"-"&amp;F1781&amp;"-"&amp;G1781&amp;"-"&amp;E1781&amp;"-"&amp;H1781</f>
        <v>C2Sigma-19.5-f-1-2</v>
      </c>
      <c r="Q1781" t="str">
        <f>I1781&amp;"-"&amp;K1781&amp;"-"&amp;L1781&amp;"-"&amp;J1781&amp;"-"&amp;M1781</f>
        <v>X2Pi-20.5-f-1-2</v>
      </c>
      <c r="R1781">
        <f>B1781+S1781</f>
        <v>39762.205250098996</v>
      </c>
      <c r="S1781">
        <f>_xlfn.IFNA(VLOOKUP(Q1781,'MARVEL-X'!A$2:I$1400,7,FALSE),VLOOKUP(Q1781,MARVEL!A$2:J$1522,10,FALSE))</f>
        <v>8741.1552500989983</v>
      </c>
      <c r="T1781">
        <f>IF(P1781=P1780,R1781+T1780,R1781)</f>
        <v>79524.490595575</v>
      </c>
      <c r="U1781">
        <f>IF(P1781=P1780,1+U1780,1)</f>
        <v>2</v>
      </c>
      <c r="V1781" t="str">
        <f t="shared" si="27"/>
        <v/>
      </c>
      <c r="W1781" t="str">
        <f>IF(V1781="","",IF(ABS(V1781-R1781)&gt;W$1,ABS(V1781-R1781),""))</f>
        <v/>
      </c>
      <c r="X1781" t="str">
        <f>Y1781&amp;"-"&amp;Z1781&amp;"-"&amp;AC1781&amp;"-"&amp;AD1781&amp;"-"&amp;AG1781</f>
        <v>19.5-f-C-1-0.5</v>
      </c>
      <c r="Y1781">
        <f>F1781</f>
        <v>19.5</v>
      </c>
      <c r="Z1781" s="2" t="str">
        <f>G1781</f>
        <v>f</v>
      </c>
      <c r="AA1781">
        <f>_xlfn.IFNA(VLOOKUP(X1781,'duo-out'!A$2:Q$5000,5,FALSE),E1781+10*(H1781-1)+1+_xlfn.IFNA(VLOOKUP(D1781,states!A$2:C$10,3,FALSE),1))</f>
        <v>112</v>
      </c>
      <c r="AB1781" t="str">
        <f>IF(V1781="","",V1781)</f>
        <v/>
      </c>
      <c r="AC1781" s="2" t="str">
        <f>_xlfn.IFNA(VLOOKUP(D1781,states!A$2:C$10,2,FALSE),"XX")</f>
        <v>C</v>
      </c>
      <c r="AD1781">
        <f>E1781</f>
        <v>1</v>
      </c>
      <c r="AE1781">
        <f>_xlfn.IFNA(VLOOKUP(D1781,states!A$2:D$10,4,FALSE),0)</f>
        <v>0</v>
      </c>
      <c r="AF1781">
        <v>0.5</v>
      </c>
      <c r="AG1781">
        <f>IF(AE1781=0,AF1781,IF(AE1781=1,IF(F1781=0.5,0.5,IF(H1781=1,0.5,1.5)),IF(F1781=0.5,0.5,IF(H1781=1,2.5,1.5))))</f>
        <v>0.5</v>
      </c>
      <c r="AH1781" s="7">
        <f>IF(AC1781="XX",0,1/C1781^(1/5)*IF(E1781=0,100,1)/(E1781+1)^(1/4))</f>
        <v>1.1602097263419568</v>
      </c>
    </row>
    <row r="1782" spans="1:34">
      <c r="A1782">
        <v>4620</v>
      </c>
      <c r="B1782" s="1">
        <v>32047.74</v>
      </c>
      <c r="C1782" s="6">
        <v>0.2</v>
      </c>
      <c r="D1782" t="s">
        <v>5</v>
      </c>
      <c r="E1782">
        <v>1</v>
      </c>
      <c r="F1782">
        <v>19.5</v>
      </c>
      <c r="G1782" t="s">
        <v>2</v>
      </c>
      <c r="H1782">
        <v>2</v>
      </c>
      <c r="I1782" t="s">
        <v>0</v>
      </c>
      <c r="J1782">
        <v>1</v>
      </c>
      <c r="K1782">
        <v>18.5</v>
      </c>
      <c r="L1782" t="s">
        <v>2</v>
      </c>
      <c r="M1782">
        <v>2</v>
      </c>
      <c r="N1782" t="s">
        <v>4676</v>
      </c>
      <c r="O1782">
        <v>1</v>
      </c>
      <c r="P1782" t="str">
        <f>D1782&amp;"-"&amp;F1782&amp;"-"&amp;G1782&amp;"-"&amp;E1782&amp;"-"&amp;H1782</f>
        <v>C2Sigma-19.5-f-1-2</v>
      </c>
      <c r="Q1782" t="str">
        <f>I1782&amp;"-"&amp;K1782&amp;"-"&amp;L1782&amp;"-"&amp;J1782&amp;"-"&amp;M1782</f>
        <v>X2Pi-18.5-f-1-2</v>
      </c>
      <c r="R1782">
        <f>B1782+S1782</f>
        <v>39762.19929705</v>
      </c>
      <c r="S1782">
        <f>_xlfn.IFNA(VLOOKUP(Q1782,'MARVEL-X'!A$2:I$1400,7,FALSE),VLOOKUP(Q1782,MARVEL!A$2:J$1522,10,FALSE))</f>
        <v>7714.4592970499998</v>
      </c>
      <c r="T1782">
        <f>IF(P1782=P1781,R1782+T1781,R1782)</f>
        <v>119286.689892625</v>
      </c>
      <c r="U1782">
        <f>IF(P1782=P1781,1+U1781,1)</f>
        <v>3</v>
      </c>
      <c r="V1782" t="str">
        <f t="shared" si="27"/>
        <v/>
      </c>
      <c r="W1782" t="str">
        <f>IF(V1782="","",IF(ABS(V1782-R1782)&gt;W$1,ABS(V1782-R1782),""))</f>
        <v/>
      </c>
      <c r="X1782" t="str">
        <f>Y1782&amp;"-"&amp;Z1782&amp;"-"&amp;AC1782&amp;"-"&amp;AD1782&amp;"-"&amp;AG1782</f>
        <v>19.5-f-C-1-0.5</v>
      </c>
      <c r="Y1782">
        <f>F1782</f>
        <v>19.5</v>
      </c>
      <c r="Z1782" s="2" t="str">
        <f>G1782</f>
        <v>f</v>
      </c>
      <c r="AA1782">
        <f>_xlfn.IFNA(VLOOKUP(X1782,'duo-out'!A$2:Q$5000,5,FALSE),E1782+10*(H1782-1)+1+_xlfn.IFNA(VLOOKUP(D1782,states!A$2:C$10,3,FALSE),1))</f>
        <v>112</v>
      </c>
      <c r="AB1782" t="str">
        <f>IF(V1782="","",V1782)</f>
        <v/>
      </c>
      <c r="AC1782" s="2" t="str">
        <f>_xlfn.IFNA(VLOOKUP(D1782,states!A$2:C$10,2,FALSE),"XX")</f>
        <v>C</v>
      </c>
      <c r="AD1782">
        <f>E1782</f>
        <v>1</v>
      </c>
      <c r="AE1782">
        <f>_xlfn.IFNA(VLOOKUP(D1782,states!A$2:D$10,4,FALSE),0)</f>
        <v>0</v>
      </c>
      <c r="AF1782">
        <v>0.5</v>
      </c>
      <c r="AG1782">
        <f>IF(AE1782=0,AF1782,IF(AE1782=1,IF(F1782=0.5,0.5,IF(H1782=1,0.5,1.5)),IF(F1782=0.5,0.5,IF(H1782=1,2.5,1.5))))</f>
        <v>0.5</v>
      </c>
      <c r="AH1782" s="7">
        <f>IF(AC1782="XX",0,1/C1782^(1/5)*IF(E1782=0,100,1)/(E1782+1)^(1/4))</f>
        <v>1.1602097263419568</v>
      </c>
    </row>
    <row r="1783" spans="1:34">
      <c r="A1783">
        <v>4934</v>
      </c>
      <c r="B1783" s="1">
        <v>31558.29</v>
      </c>
      <c r="C1783" s="6">
        <v>0.05</v>
      </c>
      <c r="D1783" t="s">
        <v>5</v>
      </c>
      <c r="E1783">
        <v>1</v>
      </c>
      <c r="F1783">
        <v>19.5</v>
      </c>
      <c r="G1783" t="s">
        <v>2</v>
      </c>
      <c r="H1783">
        <v>2</v>
      </c>
      <c r="I1783" t="s">
        <v>0</v>
      </c>
      <c r="J1783">
        <v>1</v>
      </c>
      <c r="K1783">
        <v>19.5</v>
      </c>
      <c r="L1783" t="s">
        <v>1</v>
      </c>
      <c r="M1783">
        <v>2</v>
      </c>
      <c r="N1783" t="s">
        <v>4990</v>
      </c>
      <c r="O1783">
        <v>1</v>
      </c>
      <c r="P1783" t="str">
        <f>D1783&amp;"-"&amp;F1783&amp;"-"&amp;G1783&amp;"-"&amp;E1783&amp;"-"&amp;H1783</f>
        <v>C2Sigma-19.5-f-1-2</v>
      </c>
      <c r="Q1783" t="str">
        <f>I1783&amp;"-"&amp;K1783&amp;"-"&amp;L1783&amp;"-"&amp;J1783&amp;"-"&amp;M1783</f>
        <v>X2Pi-19.5-e-1-2</v>
      </c>
      <c r="R1783">
        <f>B1783+S1783</f>
        <v>39762.285345476004</v>
      </c>
      <c r="S1783">
        <f>_xlfn.IFNA(VLOOKUP(Q1783,'MARVEL-X'!A$2:I$1400,7,FALSE),VLOOKUP(Q1783,MARVEL!A$2:J$1522,10,FALSE))</f>
        <v>8203.9953454759998</v>
      </c>
      <c r="T1783">
        <f>IF(P1783=P1782,R1783+T1782,R1783)</f>
        <v>159048.975238101</v>
      </c>
      <c r="U1783">
        <f>IF(P1783=P1782,1+U1782,1)</f>
        <v>4</v>
      </c>
      <c r="V1783">
        <f t="shared" si="27"/>
        <v>39762.243809525251</v>
      </c>
      <c r="W1783" t="str">
        <f>IF(V1783="","",IF(ABS(V1783-R1783)&gt;W$1,ABS(V1783-R1783),""))</f>
        <v/>
      </c>
      <c r="X1783" t="str">
        <f>Y1783&amp;"-"&amp;Z1783&amp;"-"&amp;AC1783&amp;"-"&amp;AD1783&amp;"-"&amp;AG1783</f>
        <v>19.5-f-C-1-0.5</v>
      </c>
      <c r="Y1783">
        <f>F1783</f>
        <v>19.5</v>
      </c>
      <c r="Z1783" s="2" t="str">
        <f>G1783</f>
        <v>f</v>
      </c>
      <c r="AA1783">
        <f>_xlfn.IFNA(VLOOKUP(X1783,'duo-out'!A$2:Q$5000,5,FALSE),E1783+10*(H1783-1)+1+_xlfn.IFNA(VLOOKUP(D1783,states!A$2:C$10,3,FALSE),1))</f>
        <v>112</v>
      </c>
      <c r="AB1783">
        <f>IF(V1783="","",V1783)</f>
        <v>39762.243809525251</v>
      </c>
      <c r="AC1783" s="2" t="str">
        <f>_xlfn.IFNA(VLOOKUP(D1783,states!A$2:C$10,2,FALSE),"XX")</f>
        <v>C</v>
      </c>
      <c r="AD1783">
        <f>E1783</f>
        <v>1</v>
      </c>
      <c r="AE1783">
        <f>_xlfn.IFNA(VLOOKUP(D1783,states!A$2:D$10,4,FALSE),0)</f>
        <v>0</v>
      </c>
      <c r="AF1783">
        <v>0.5</v>
      </c>
      <c r="AG1783">
        <f>IF(AE1783=0,AF1783,IF(AE1783=1,IF(F1783=0.5,0.5,IF(H1783=1,0.5,1.5)),IF(F1783=0.5,0.5,IF(H1783=1,2.5,1.5))))</f>
        <v>0.5</v>
      </c>
      <c r="AH1783" s="7">
        <f>IF(AC1783="XX",0,1/C1783^(1/5)*IF(E1783=0,100,1)/(E1783+1)^(1/4))</f>
        <v>1.5309059120638666</v>
      </c>
    </row>
    <row r="1784" spans="1:34">
      <c r="A1784">
        <v>4680</v>
      </c>
      <c r="B1784" s="1">
        <v>32308.240000000002</v>
      </c>
      <c r="C1784" s="6">
        <v>0.2</v>
      </c>
      <c r="D1784" t="s">
        <v>5</v>
      </c>
      <c r="E1784">
        <v>0</v>
      </c>
      <c r="F1784">
        <v>20.5</v>
      </c>
      <c r="G1784" t="s">
        <v>1</v>
      </c>
      <c r="H1784">
        <v>1</v>
      </c>
      <c r="I1784" t="s">
        <v>0</v>
      </c>
      <c r="J1784">
        <v>0</v>
      </c>
      <c r="K1784">
        <v>19.5</v>
      </c>
      <c r="L1784" t="s">
        <v>1</v>
      </c>
      <c r="M1784">
        <v>1</v>
      </c>
      <c r="N1784" t="s">
        <v>4736</v>
      </c>
      <c r="O1784">
        <v>1</v>
      </c>
      <c r="P1784" t="str">
        <f>D1784&amp;"-"&amp;F1784&amp;"-"&amp;G1784&amp;"-"&amp;E1784&amp;"-"&amp;H1784</f>
        <v>C2Sigma-20.5-e-0-1</v>
      </c>
      <c r="Q1784" t="str">
        <f>I1784&amp;"-"&amp;K1784&amp;"-"&amp;L1784&amp;"-"&amp;J1784&amp;"-"&amp;M1784</f>
        <v>X2Pi-19.5-e-0-1</v>
      </c>
      <c r="R1784">
        <f>B1784+S1784</f>
        <v>37488.347560856004</v>
      </c>
      <c r="S1784">
        <f>_xlfn.IFNA(VLOOKUP(Q1784,'MARVEL-X'!A$2:I$1400,7,FALSE),VLOOKUP(Q1784,MARVEL!A$2:J$1522,10,FALSE))</f>
        <v>5180.1075608560004</v>
      </c>
      <c r="T1784">
        <f>IF(P1784=P1783,R1784+T1783,R1784)</f>
        <v>37488.347560856004</v>
      </c>
      <c r="U1784">
        <f>IF(P1784=P1783,1+U1783,1)</f>
        <v>1</v>
      </c>
      <c r="V1784" t="str">
        <f t="shared" si="27"/>
        <v/>
      </c>
      <c r="W1784" t="str">
        <f>IF(V1784="","",IF(ABS(V1784-R1784)&gt;W$1,ABS(V1784-R1784),""))</f>
        <v/>
      </c>
      <c r="X1784" t="str">
        <f>Y1784&amp;"-"&amp;Z1784&amp;"-"&amp;AC1784&amp;"-"&amp;AD1784&amp;"-"&amp;AG1784</f>
        <v>20.5-e-C-0-0.5</v>
      </c>
      <c r="Y1784">
        <f>F1784</f>
        <v>20.5</v>
      </c>
      <c r="Z1784" s="2" t="str">
        <f>G1784</f>
        <v>e</v>
      </c>
      <c r="AA1784">
        <f>_xlfn.IFNA(VLOOKUP(X1784,'duo-out'!A$2:Q$5000,5,FALSE),E1784+10*(H1784-1)+1+_xlfn.IFNA(VLOOKUP(D1784,states!A$2:C$10,3,FALSE),1))</f>
        <v>101</v>
      </c>
      <c r="AB1784" t="str">
        <f>IF(V1784="","",V1784)</f>
        <v/>
      </c>
      <c r="AC1784" s="2" t="str">
        <f>_xlfn.IFNA(VLOOKUP(D1784,states!A$2:C$10,2,FALSE),"XX")</f>
        <v>C</v>
      </c>
      <c r="AD1784">
        <f>E1784</f>
        <v>0</v>
      </c>
      <c r="AE1784">
        <f>_xlfn.IFNA(VLOOKUP(D1784,states!A$2:D$10,4,FALSE),0)</f>
        <v>0</v>
      </c>
      <c r="AF1784">
        <v>0.5</v>
      </c>
      <c r="AG1784">
        <f>IF(AE1784=0,AF1784,IF(AE1784=1,IF(F1784=0.5,0.5,IF(H1784=1,0.5,1.5)),IF(F1784=0.5,0.5,IF(H1784=1,2.5,1.5))))</f>
        <v>0.5</v>
      </c>
      <c r="AH1784" s="7">
        <f>IF(AC1784="XX",0,1/C1784^(1/5)*IF(E1784=0,100,1)/(E1784+1)^(1/4))</f>
        <v>137.97296614612148</v>
      </c>
    </row>
    <row r="1785" spans="1:34">
      <c r="A1785">
        <v>4640</v>
      </c>
      <c r="B1785" s="1">
        <v>31798.1</v>
      </c>
      <c r="C1785" s="6">
        <v>0.2</v>
      </c>
      <c r="D1785" t="s">
        <v>5</v>
      </c>
      <c r="E1785">
        <v>0</v>
      </c>
      <c r="F1785">
        <v>20.5</v>
      </c>
      <c r="G1785" t="s">
        <v>1</v>
      </c>
      <c r="H1785">
        <v>1</v>
      </c>
      <c r="I1785" t="s">
        <v>0</v>
      </c>
      <c r="J1785">
        <v>0</v>
      </c>
      <c r="K1785">
        <v>20.5</v>
      </c>
      <c r="L1785" t="s">
        <v>2</v>
      </c>
      <c r="M1785">
        <v>1</v>
      </c>
      <c r="N1785" t="s">
        <v>4696</v>
      </c>
      <c r="O1785">
        <v>1</v>
      </c>
      <c r="P1785" t="str">
        <f>D1785&amp;"-"&amp;F1785&amp;"-"&amp;G1785&amp;"-"&amp;E1785&amp;"-"&amp;H1785</f>
        <v>C2Sigma-20.5-e-0-1</v>
      </c>
      <c r="Q1785" t="str">
        <f>I1785&amp;"-"&amp;K1785&amp;"-"&amp;L1785&amp;"-"&amp;J1785&amp;"-"&amp;M1785</f>
        <v>X2Pi-20.5-f-0-1</v>
      </c>
      <c r="R1785">
        <f>B1785+S1785</f>
        <v>37488.305850279998</v>
      </c>
      <c r="S1785">
        <f>_xlfn.IFNA(VLOOKUP(Q1785,'MARVEL-X'!A$2:I$1400,7,FALSE),VLOOKUP(Q1785,MARVEL!A$2:J$1522,10,FALSE))</f>
        <v>5690.20585028</v>
      </c>
      <c r="T1785">
        <f>IF(P1785=P1784,R1785+T1784,R1785)</f>
        <v>74976.653411136009</v>
      </c>
      <c r="U1785">
        <f>IF(P1785=P1784,1+U1784,1)</f>
        <v>2</v>
      </c>
      <c r="V1785" t="str">
        <f t="shared" si="27"/>
        <v/>
      </c>
      <c r="W1785" t="str">
        <f>IF(V1785="","",IF(ABS(V1785-R1785)&gt;W$1,ABS(V1785-R1785),""))</f>
        <v/>
      </c>
      <c r="X1785" t="str">
        <f>Y1785&amp;"-"&amp;Z1785&amp;"-"&amp;AC1785&amp;"-"&amp;AD1785&amp;"-"&amp;AG1785</f>
        <v>20.5-e-C-0-0.5</v>
      </c>
      <c r="Y1785">
        <f>F1785</f>
        <v>20.5</v>
      </c>
      <c r="Z1785" s="2" t="str">
        <f>G1785</f>
        <v>e</v>
      </c>
      <c r="AA1785">
        <f>_xlfn.IFNA(VLOOKUP(X1785,'duo-out'!A$2:Q$5000,5,FALSE),E1785+10*(H1785-1)+1+_xlfn.IFNA(VLOOKUP(D1785,states!A$2:C$10,3,FALSE),1))</f>
        <v>101</v>
      </c>
      <c r="AB1785" t="str">
        <f>IF(V1785="","",V1785)</f>
        <v/>
      </c>
      <c r="AC1785" s="2" t="str">
        <f>_xlfn.IFNA(VLOOKUP(D1785,states!A$2:C$10,2,FALSE),"XX")</f>
        <v>C</v>
      </c>
      <c r="AD1785">
        <f>E1785</f>
        <v>0</v>
      </c>
      <c r="AE1785">
        <f>_xlfn.IFNA(VLOOKUP(D1785,states!A$2:D$10,4,FALSE),0)</f>
        <v>0</v>
      </c>
      <c r="AF1785">
        <v>0.5</v>
      </c>
      <c r="AG1785">
        <f>IF(AE1785=0,AF1785,IF(AE1785=1,IF(F1785=0.5,0.5,IF(H1785=1,0.5,1.5)),IF(F1785=0.5,0.5,IF(H1785=1,2.5,1.5))))</f>
        <v>0.5</v>
      </c>
      <c r="AH1785" s="7">
        <f>IF(AC1785="XX",0,1/C1785^(1/5)*IF(E1785=0,100,1)/(E1785+1)^(1/4))</f>
        <v>137.97296614612148</v>
      </c>
    </row>
    <row r="1786" spans="1:34">
      <c r="A1786">
        <v>4726</v>
      </c>
      <c r="B1786" s="1">
        <v>31239.599999999999</v>
      </c>
      <c r="C1786" s="6">
        <v>0.2</v>
      </c>
      <c r="D1786" t="s">
        <v>5</v>
      </c>
      <c r="E1786">
        <v>0</v>
      </c>
      <c r="F1786">
        <v>20.5</v>
      </c>
      <c r="G1786" t="s">
        <v>1</v>
      </c>
      <c r="H1786">
        <v>1</v>
      </c>
      <c r="I1786" t="s">
        <v>0</v>
      </c>
      <c r="J1786">
        <v>0</v>
      </c>
      <c r="K1786">
        <v>21.5</v>
      </c>
      <c r="L1786" t="s">
        <v>1</v>
      </c>
      <c r="M1786">
        <v>1</v>
      </c>
      <c r="N1786" t="s">
        <v>4782</v>
      </c>
      <c r="O1786">
        <v>1</v>
      </c>
      <c r="P1786" t="str">
        <f>D1786&amp;"-"&amp;F1786&amp;"-"&amp;G1786&amp;"-"&amp;E1786&amp;"-"&amp;H1786</f>
        <v>C2Sigma-20.5-e-0-1</v>
      </c>
      <c r="Q1786" t="str">
        <f>I1786&amp;"-"&amp;K1786&amp;"-"&amp;L1786&amp;"-"&amp;J1786&amp;"-"&amp;M1786</f>
        <v>X2Pi-21.5-e-0-1</v>
      </c>
      <c r="R1786">
        <f>B1786+S1786</f>
        <v>37488.362197240996</v>
      </c>
      <c r="S1786">
        <f>_xlfn.IFNA(VLOOKUP(Q1786,'MARVEL-X'!A$2:I$1400,7,FALSE),VLOOKUP(Q1786,MARVEL!A$2:J$1522,10,FALSE))</f>
        <v>6248.7621972409997</v>
      </c>
      <c r="T1786">
        <f>IF(P1786=P1785,R1786+T1785,R1786)</f>
        <v>112465.015608377</v>
      </c>
      <c r="U1786">
        <f>IF(P1786=P1785,1+U1785,1)</f>
        <v>3</v>
      </c>
      <c r="V1786" t="str">
        <f t="shared" si="27"/>
        <v/>
      </c>
      <c r="W1786" t="str">
        <f>IF(V1786="","",IF(ABS(V1786-R1786)&gt;W$1,ABS(V1786-R1786),""))</f>
        <v/>
      </c>
      <c r="X1786" t="str">
        <f>Y1786&amp;"-"&amp;Z1786&amp;"-"&amp;AC1786&amp;"-"&amp;AD1786&amp;"-"&amp;AG1786</f>
        <v>20.5-e-C-0-0.5</v>
      </c>
      <c r="Y1786">
        <f>F1786</f>
        <v>20.5</v>
      </c>
      <c r="Z1786" s="2" t="str">
        <f>G1786</f>
        <v>e</v>
      </c>
      <c r="AA1786">
        <f>_xlfn.IFNA(VLOOKUP(X1786,'duo-out'!A$2:Q$5000,5,FALSE),E1786+10*(H1786-1)+1+_xlfn.IFNA(VLOOKUP(D1786,states!A$2:C$10,3,FALSE),1))</f>
        <v>101</v>
      </c>
      <c r="AB1786" t="str">
        <f>IF(V1786="","",V1786)</f>
        <v/>
      </c>
      <c r="AC1786" s="2" t="str">
        <f>_xlfn.IFNA(VLOOKUP(D1786,states!A$2:C$10,2,FALSE),"XX")</f>
        <v>C</v>
      </c>
      <c r="AD1786">
        <f>E1786</f>
        <v>0</v>
      </c>
      <c r="AE1786">
        <f>_xlfn.IFNA(VLOOKUP(D1786,states!A$2:D$10,4,FALSE),0)</f>
        <v>0</v>
      </c>
      <c r="AF1786">
        <v>0.5</v>
      </c>
      <c r="AG1786">
        <f>IF(AE1786=0,AF1786,IF(AE1786=1,IF(F1786=0.5,0.5,IF(H1786=1,0.5,1.5)),IF(F1786=0.5,0.5,IF(H1786=1,2.5,1.5))))</f>
        <v>0.5</v>
      </c>
      <c r="AH1786" s="7">
        <f>IF(AC1786="XX",0,1/C1786^(1/5)*IF(E1786=0,100,1)/(E1786+1)^(1/4))</f>
        <v>137.97296614612148</v>
      </c>
    </row>
    <row r="1787" spans="1:34">
      <c r="A1787">
        <v>4841</v>
      </c>
      <c r="B1787" s="1">
        <v>31798.2</v>
      </c>
      <c r="C1787" s="6">
        <v>0.5</v>
      </c>
      <c r="D1787" t="s">
        <v>5</v>
      </c>
      <c r="E1787">
        <v>0</v>
      </c>
      <c r="F1787">
        <v>20.5</v>
      </c>
      <c r="G1787" t="s">
        <v>1</v>
      </c>
      <c r="H1787">
        <v>1</v>
      </c>
      <c r="I1787" t="s">
        <v>0</v>
      </c>
      <c r="J1787">
        <v>0</v>
      </c>
      <c r="K1787">
        <v>20.5</v>
      </c>
      <c r="L1787" t="s">
        <v>2</v>
      </c>
      <c r="M1787">
        <v>1</v>
      </c>
      <c r="N1787" t="s">
        <v>4897</v>
      </c>
      <c r="O1787">
        <v>1</v>
      </c>
      <c r="P1787" t="str">
        <f>D1787&amp;"-"&amp;F1787&amp;"-"&amp;G1787&amp;"-"&amp;E1787&amp;"-"&amp;H1787</f>
        <v>C2Sigma-20.5-e-0-1</v>
      </c>
      <c r="Q1787" t="str">
        <f>I1787&amp;"-"&amp;K1787&amp;"-"&amp;L1787&amp;"-"&amp;J1787&amp;"-"&amp;M1787</f>
        <v>X2Pi-20.5-f-0-1</v>
      </c>
      <c r="R1787">
        <f>B1787+S1787</f>
        <v>37488.405850280004</v>
      </c>
      <c r="S1787">
        <f>_xlfn.IFNA(VLOOKUP(Q1787,'MARVEL-X'!A$2:I$1400,7,FALSE),VLOOKUP(Q1787,MARVEL!A$2:J$1522,10,FALSE))</f>
        <v>5690.20585028</v>
      </c>
      <c r="T1787">
        <f>IF(P1787=P1786,R1787+T1786,R1787)</f>
        <v>149953.42145865702</v>
      </c>
      <c r="U1787">
        <f>IF(P1787=P1786,1+U1786,1)</f>
        <v>4</v>
      </c>
      <c r="V1787" t="str">
        <f t="shared" si="27"/>
        <v/>
      </c>
      <c r="W1787" t="str">
        <f>IF(V1787="","",IF(ABS(V1787-R1787)&gt;W$1,ABS(V1787-R1787),""))</f>
        <v/>
      </c>
      <c r="X1787" t="str">
        <f>Y1787&amp;"-"&amp;Z1787&amp;"-"&amp;AC1787&amp;"-"&amp;AD1787&amp;"-"&amp;AG1787</f>
        <v>20.5-e-C-0-0.5</v>
      </c>
      <c r="Y1787">
        <f>F1787</f>
        <v>20.5</v>
      </c>
      <c r="Z1787" s="2" t="str">
        <f>G1787</f>
        <v>e</v>
      </c>
      <c r="AA1787">
        <f>_xlfn.IFNA(VLOOKUP(X1787,'duo-out'!A$2:Q$5000,5,FALSE),E1787+10*(H1787-1)+1+_xlfn.IFNA(VLOOKUP(D1787,states!A$2:C$10,3,FALSE),1))</f>
        <v>101</v>
      </c>
      <c r="AB1787" t="str">
        <f>IF(V1787="","",V1787)</f>
        <v/>
      </c>
      <c r="AC1787" s="2" t="str">
        <f>_xlfn.IFNA(VLOOKUP(D1787,states!A$2:C$10,2,FALSE),"XX")</f>
        <v>C</v>
      </c>
      <c r="AD1787">
        <f>E1787</f>
        <v>0</v>
      </c>
      <c r="AE1787">
        <f>_xlfn.IFNA(VLOOKUP(D1787,states!A$2:D$10,4,FALSE),0)</f>
        <v>0</v>
      </c>
      <c r="AF1787">
        <v>0.5</v>
      </c>
      <c r="AG1787">
        <f>IF(AE1787=0,AF1787,IF(AE1787=1,IF(F1787=0.5,0.5,IF(H1787=1,0.5,1.5)),IF(F1787=0.5,0.5,IF(H1787=1,2.5,1.5))))</f>
        <v>0.5</v>
      </c>
      <c r="AH1787" s="7">
        <f>IF(AC1787="XX",0,1/C1787^(1/5)*IF(E1787=0,100,1)/(E1787+1)^(1/4))</f>
        <v>114.86983549970351</v>
      </c>
    </row>
    <row r="1788" spans="1:34">
      <c r="A1788">
        <v>4821</v>
      </c>
      <c r="B1788" s="1">
        <v>31239.642</v>
      </c>
      <c r="C1788" s="6">
        <v>0.05</v>
      </c>
      <c r="D1788" t="s">
        <v>5</v>
      </c>
      <c r="E1788">
        <v>0</v>
      </c>
      <c r="F1788">
        <v>20.5</v>
      </c>
      <c r="G1788" t="s">
        <v>1</v>
      </c>
      <c r="H1788">
        <v>1</v>
      </c>
      <c r="I1788" t="s">
        <v>0</v>
      </c>
      <c r="J1788">
        <v>0</v>
      </c>
      <c r="K1788">
        <v>21.5</v>
      </c>
      <c r="L1788" t="s">
        <v>1</v>
      </c>
      <c r="M1788">
        <v>1</v>
      </c>
      <c r="N1788" t="s">
        <v>4877</v>
      </c>
      <c r="O1788">
        <v>1</v>
      </c>
      <c r="P1788" t="str">
        <f>D1788&amp;"-"&amp;F1788&amp;"-"&amp;G1788&amp;"-"&amp;E1788&amp;"-"&amp;H1788</f>
        <v>C2Sigma-20.5-e-0-1</v>
      </c>
      <c r="Q1788" t="str">
        <f>I1788&amp;"-"&amp;K1788&amp;"-"&amp;L1788&amp;"-"&amp;J1788&amp;"-"&amp;M1788</f>
        <v>X2Pi-21.5-e-0-1</v>
      </c>
      <c r="R1788">
        <f>B1788+S1788</f>
        <v>37488.404197240998</v>
      </c>
      <c r="S1788">
        <f>_xlfn.IFNA(VLOOKUP(Q1788,'MARVEL-X'!A$2:I$1400,7,FALSE),VLOOKUP(Q1788,MARVEL!A$2:J$1522,10,FALSE))</f>
        <v>6248.7621972409997</v>
      </c>
      <c r="T1788">
        <f>IF(P1788=P1787,R1788+T1787,R1788)</f>
        <v>187441.82565589802</v>
      </c>
      <c r="U1788">
        <f>IF(P1788=P1787,1+U1787,1)</f>
        <v>5</v>
      </c>
      <c r="V1788">
        <f t="shared" si="27"/>
        <v>37488.365131179606</v>
      </c>
      <c r="W1788" t="str">
        <f>IF(V1788="","",IF(ABS(V1788-R1788)&gt;W$1,ABS(V1788-R1788),""))</f>
        <v/>
      </c>
      <c r="X1788" t="str">
        <f>Y1788&amp;"-"&amp;Z1788&amp;"-"&amp;AC1788&amp;"-"&amp;AD1788&amp;"-"&amp;AG1788</f>
        <v>20.5-e-C-0-0.5</v>
      </c>
      <c r="Y1788">
        <f>F1788</f>
        <v>20.5</v>
      </c>
      <c r="Z1788" s="2" t="str">
        <f>G1788</f>
        <v>e</v>
      </c>
      <c r="AA1788">
        <f>_xlfn.IFNA(VLOOKUP(X1788,'duo-out'!A$2:Q$5000,5,FALSE),E1788+10*(H1788-1)+1+_xlfn.IFNA(VLOOKUP(D1788,states!A$2:C$10,3,FALSE),1))</f>
        <v>101</v>
      </c>
      <c r="AB1788">
        <f>IF(V1788="","",V1788)</f>
        <v>37488.365131179606</v>
      </c>
      <c r="AC1788" s="2" t="str">
        <f>_xlfn.IFNA(VLOOKUP(D1788,states!A$2:C$10,2,FALSE),"XX")</f>
        <v>C</v>
      </c>
      <c r="AD1788">
        <f>E1788</f>
        <v>0</v>
      </c>
      <c r="AE1788">
        <f>_xlfn.IFNA(VLOOKUP(D1788,states!A$2:D$10,4,FALSE),0)</f>
        <v>0</v>
      </c>
      <c r="AF1788">
        <v>0.5</v>
      </c>
      <c r="AG1788">
        <f>IF(AE1788=0,AF1788,IF(AE1788=1,IF(F1788=0.5,0.5,IF(H1788=1,0.5,1.5)),IF(F1788=0.5,0.5,IF(H1788=1,2.5,1.5))))</f>
        <v>0.5</v>
      </c>
      <c r="AH1788" s="7">
        <f>IF(AC1788="XX",0,1/C1788^(1/5)*IF(E1788=0,100,1)/(E1788+1)^(1/4))</f>
        <v>182.05642030260799</v>
      </c>
    </row>
    <row r="1789" spans="1:34">
      <c r="A1789">
        <v>4563</v>
      </c>
      <c r="B1789" s="1">
        <v>31558.38</v>
      </c>
      <c r="C1789" s="6">
        <v>0.2</v>
      </c>
      <c r="D1789" t="s">
        <v>5</v>
      </c>
      <c r="E1789">
        <v>1</v>
      </c>
      <c r="F1789">
        <v>20.5</v>
      </c>
      <c r="G1789" t="s">
        <v>1</v>
      </c>
      <c r="H1789">
        <v>1</v>
      </c>
      <c r="I1789" t="s">
        <v>0</v>
      </c>
      <c r="J1789">
        <v>1</v>
      </c>
      <c r="K1789">
        <v>20.5</v>
      </c>
      <c r="L1789" t="s">
        <v>2</v>
      </c>
      <c r="M1789">
        <v>1</v>
      </c>
      <c r="N1789" t="s">
        <v>4619</v>
      </c>
      <c r="O1789">
        <v>1</v>
      </c>
      <c r="P1789" t="str">
        <f>D1789&amp;"-"&amp;F1789&amp;"-"&amp;G1789&amp;"-"&amp;E1789&amp;"-"&amp;H1789</f>
        <v>C2Sigma-20.5-e-1-1</v>
      </c>
      <c r="Q1789" t="str">
        <f>I1789&amp;"-"&amp;K1789&amp;"-"&amp;L1789&amp;"-"&amp;J1789&amp;"-"&amp;M1789</f>
        <v>X2Pi-20.5-f-1-1</v>
      </c>
      <c r="R1789">
        <f>B1789+S1789</f>
        <v>39762.815229507003</v>
      </c>
      <c r="S1789">
        <f>_xlfn.IFNA(VLOOKUP(Q1789,'MARVEL-X'!A$2:I$1400,7,FALSE),VLOOKUP(Q1789,MARVEL!A$2:J$1522,10,FALSE))</f>
        <v>8204.4352295069984</v>
      </c>
      <c r="T1789">
        <f>IF(P1789=P1788,R1789+T1788,R1789)</f>
        <v>39762.815229507003</v>
      </c>
      <c r="U1789">
        <f>IF(P1789=P1788,1+U1788,1)</f>
        <v>1</v>
      </c>
      <c r="V1789" t="str">
        <f t="shared" si="27"/>
        <v/>
      </c>
      <c r="W1789" t="str">
        <f>IF(V1789="","",IF(ABS(V1789-R1789)&gt;W$1,ABS(V1789-R1789),""))</f>
        <v/>
      </c>
      <c r="X1789" t="str">
        <f>Y1789&amp;"-"&amp;Z1789&amp;"-"&amp;AC1789&amp;"-"&amp;AD1789&amp;"-"&amp;AG1789</f>
        <v>20.5-e-C-1-0.5</v>
      </c>
      <c r="Y1789">
        <f>F1789</f>
        <v>20.5</v>
      </c>
      <c r="Z1789" s="2" t="str">
        <f>G1789</f>
        <v>e</v>
      </c>
      <c r="AA1789">
        <f>_xlfn.IFNA(VLOOKUP(X1789,'duo-out'!A$2:Q$5000,5,FALSE),E1789+10*(H1789-1)+1+_xlfn.IFNA(VLOOKUP(D1789,states!A$2:C$10,3,FALSE),1))</f>
        <v>102</v>
      </c>
      <c r="AB1789" t="str">
        <f>IF(V1789="","",V1789)</f>
        <v/>
      </c>
      <c r="AC1789" s="2" t="str">
        <f>_xlfn.IFNA(VLOOKUP(D1789,states!A$2:C$10,2,FALSE),"XX")</f>
        <v>C</v>
      </c>
      <c r="AD1789">
        <f>E1789</f>
        <v>1</v>
      </c>
      <c r="AE1789">
        <f>_xlfn.IFNA(VLOOKUP(D1789,states!A$2:D$10,4,FALSE),0)</f>
        <v>0</v>
      </c>
      <c r="AF1789">
        <v>0.5</v>
      </c>
      <c r="AG1789">
        <f>IF(AE1789=0,AF1789,IF(AE1789=1,IF(F1789=0.5,0.5,IF(H1789=1,0.5,1.5)),IF(F1789=0.5,0.5,IF(H1789=1,2.5,1.5))))</f>
        <v>0.5</v>
      </c>
      <c r="AH1789" s="7">
        <f>IF(AC1789="XX",0,1/C1789^(1/5)*IF(E1789=0,100,1)/(E1789+1)^(1/4))</f>
        <v>1.1602097263419568</v>
      </c>
    </row>
    <row r="1790" spans="1:34">
      <c r="A1790">
        <v>4523</v>
      </c>
      <c r="B1790" s="1">
        <v>31021.86</v>
      </c>
      <c r="C1790" s="6">
        <v>0.2</v>
      </c>
      <c r="D1790" t="s">
        <v>5</v>
      </c>
      <c r="E1790">
        <v>1</v>
      </c>
      <c r="F1790">
        <v>20.5</v>
      </c>
      <c r="G1790" t="s">
        <v>1</v>
      </c>
      <c r="H1790">
        <v>1</v>
      </c>
      <c r="I1790" t="s">
        <v>0</v>
      </c>
      <c r="J1790">
        <v>1</v>
      </c>
      <c r="K1790">
        <v>21.5</v>
      </c>
      <c r="L1790" t="s">
        <v>1</v>
      </c>
      <c r="M1790">
        <v>1</v>
      </c>
      <c r="N1790" t="s">
        <v>4579</v>
      </c>
      <c r="O1790">
        <v>1</v>
      </c>
      <c r="P1790" t="str">
        <f>D1790&amp;"-"&amp;F1790&amp;"-"&amp;G1790&amp;"-"&amp;E1790&amp;"-"&amp;H1790</f>
        <v>C2Sigma-20.5-e-1-1</v>
      </c>
      <c r="Q1790" t="str">
        <f>I1790&amp;"-"&amp;K1790&amp;"-"&amp;L1790&amp;"-"&amp;J1790&amp;"-"&amp;M1790</f>
        <v>X2Pi-21.5-e-1-1</v>
      </c>
      <c r="R1790">
        <f>B1790+S1790</f>
        <v>39762.808304874998</v>
      </c>
      <c r="S1790">
        <f>_xlfn.IFNA(VLOOKUP(Q1790,'MARVEL-X'!A$2:I$1400,7,FALSE),VLOOKUP(Q1790,MARVEL!A$2:J$1522,10,FALSE))</f>
        <v>8740.9483048749989</v>
      </c>
      <c r="T1790">
        <f>IF(P1790=P1789,R1790+T1789,R1790)</f>
        <v>79525.623534382001</v>
      </c>
      <c r="U1790">
        <f>IF(P1790=P1789,1+U1789,1)</f>
        <v>2</v>
      </c>
      <c r="V1790" t="str">
        <f t="shared" si="27"/>
        <v/>
      </c>
      <c r="W1790" t="str">
        <f>IF(V1790="","",IF(ABS(V1790-R1790)&gt;W$1,ABS(V1790-R1790),""))</f>
        <v/>
      </c>
      <c r="X1790" t="str">
        <f>Y1790&amp;"-"&amp;Z1790&amp;"-"&amp;AC1790&amp;"-"&amp;AD1790&amp;"-"&amp;AG1790</f>
        <v>20.5-e-C-1-0.5</v>
      </c>
      <c r="Y1790">
        <f>F1790</f>
        <v>20.5</v>
      </c>
      <c r="Z1790" s="2" t="str">
        <f>G1790</f>
        <v>e</v>
      </c>
      <c r="AA1790">
        <f>_xlfn.IFNA(VLOOKUP(X1790,'duo-out'!A$2:Q$5000,5,FALSE),E1790+10*(H1790-1)+1+_xlfn.IFNA(VLOOKUP(D1790,states!A$2:C$10,3,FALSE),1))</f>
        <v>102</v>
      </c>
      <c r="AB1790" t="str">
        <f>IF(V1790="","",V1790)</f>
        <v/>
      </c>
      <c r="AC1790" s="2" t="str">
        <f>_xlfn.IFNA(VLOOKUP(D1790,states!A$2:C$10,2,FALSE),"XX")</f>
        <v>C</v>
      </c>
      <c r="AD1790">
        <f>E1790</f>
        <v>1</v>
      </c>
      <c r="AE1790">
        <f>_xlfn.IFNA(VLOOKUP(D1790,states!A$2:D$10,4,FALSE),0)</f>
        <v>0</v>
      </c>
      <c r="AF1790">
        <v>0.5</v>
      </c>
      <c r="AG1790">
        <f>IF(AE1790=0,AF1790,IF(AE1790=1,IF(F1790=0.5,0.5,IF(H1790=1,0.5,1.5)),IF(F1790=0.5,0.5,IF(H1790=1,2.5,1.5))))</f>
        <v>0.5</v>
      </c>
      <c r="AH1790" s="7">
        <f>IF(AC1790="XX",0,1/C1790^(1/5)*IF(E1790=0,100,1)/(E1790+1)^(1/4))</f>
        <v>1.1602097263419568</v>
      </c>
    </row>
    <row r="1791" spans="1:34">
      <c r="A1791">
        <v>4599</v>
      </c>
      <c r="B1791" s="1">
        <v>32048.51</v>
      </c>
      <c r="C1791" s="6">
        <v>0.2</v>
      </c>
      <c r="D1791" t="s">
        <v>5</v>
      </c>
      <c r="E1791">
        <v>1</v>
      </c>
      <c r="F1791">
        <v>20.5</v>
      </c>
      <c r="G1791" t="s">
        <v>1</v>
      </c>
      <c r="H1791">
        <v>1</v>
      </c>
      <c r="I1791" t="s">
        <v>0</v>
      </c>
      <c r="J1791">
        <v>1</v>
      </c>
      <c r="K1791">
        <v>19.5</v>
      </c>
      <c r="L1791" t="s">
        <v>1</v>
      </c>
      <c r="M1791">
        <v>1</v>
      </c>
      <c r="N1791" t="s">
        <v>4655</v>
      </c>
      <c r="O1791">
        <v>1</v>
      </c>
      <c r="P1791" t="str">
        <f>D1791&amp;"-"&amp;F1791&amp;"-"&amp;G1791&amp;"-"&amp;E1791&amp;"-"&amp;H1791</f>
        <v>C2Sigma-20.5-e-1-1</v>
      </c>
      <c r="Q1791" t="str">
        <f>I1791&amp;"-"&amp;K1791&amp;"-"&amp;L1791&amp;"-"&amp;J1791&amp;"-"&amp;M1791</f>
        <v>X2Pi-19.5-e-1-1</v>
      </c>
      <c r="R1791">
        <f>B1791+S1791</f>
        <v>39762.903760217996</v>
      </c>
      <c r="S1791">
        <f>_xlfn.IFNA(VLOOKUP(Q1791,'MARVEL-X'!A$2:I$1400,7,FALSE),VLOOKUP(Q1791,MARVEL!A$2:J$1522,10,FALSE))</f>
        <v>7714.3937602180004</v>
      </c>
      <c r="T1791">
        <f>IF(P1791=P1790,R1791+T1790,R1791)</f>
        <v>119288.5272946</v>
      </c>
      <c r="U1791">
        <f>IF(P1791=P1790,1+U1790,1)</f>
        <v>3</v>
      </c>
      <c r="V1791" t="str">
        <f t="shared" si="27"/>
        <v/>
      </c>
      <c r="W1791" t="str">
        <f>IF(V1791="","",IF(ABS(V1791-R1791)&gt;W$1,ABS(V1791-R1791),""))</f>
        <v/>
      </c>
      <c r="X1791" t="str">
        <f>Y1791&amp;"-"&amp;Z1791&amp;"-"&amp;AC1791&amp;"-"&amp;AD1791&amp;"-"&amp;AG1791</f>
        <v>20.5-e-C-1-0.5</v>
      </c>
      <c r="Y1791">
        <f>F1791</f>
        <v>20.5</v>
      </c>
      <c r="Z1791" s="2" t="str">
        <f>G1791</f>
        <v>e</v>
      </c>
      <c r="AA1791">
        <f>_xlfn.IFNA(VLOOKUP(X1791,'duo-out'!A$2:Q$5000,5,FALSE),E1791+10*(H1791-1)+1+_xlfn.IFNA(VLOOKUP(D1791,states!A$2:C$10,3,FALSE),1))</f>
        <v>102</v>
      </c>
      <c r="AB1791" t="str">
        <f>IF(V1791="","",V1791)</f>
        <v/>
      </c>
      <c r="AC1791" s="2" t="str">
        <f>_xlfn.IFNA(VLOOKUP(D1791,states!A$2:C$10,2,FALSE),"XX")</f>
        <v>C</v>
      </c>
      <c r="AD1791">
        <f>E1791</f>
        <v>1</v>
      </c>
      <c r="AE1791">
        <f>_xlfn.IFNA(VLOOKUP(D1791,states!A$2:D$10,4,FALSE),0)</f>
        <v>0</v>
      </c>
      <c r="AF1791">
        <v>0.5</v>
      </c>
      <c r="AG1791">
        <f>IF(AE1791=0,AF1791,IF(AE1791=1,IF(F1791=0.5,0.5,IF(H1791=1,0.5,1.5)),IF(F1791=0.5,0.5,IF(H1791=1,2.5,1.5))))</f>
        <v>0.5</v>
      </c>
      <c r="AH1791" s="7">
        <f>IF(AC1791="XX",0,1/C1791^(1/5)*IF(E1791=0,100,1)/(E1791+1)^(1/4))</f>
        <v>1.1602097263419568</v>
      </c>
    </row>
    <row r="1792" spans="1:34">
      <c r="A1792">
        <v>4920</v>
      </c>
      <c r="B1792" s="1">
        <v>31558.527999999998</v>
      </c>
      <c r="C1792" s="6">
        <v>0.05</v>
      </c>
      <c r="D1792" t="s">
        <v>5</v>
      </c>
      <c r="E1792">
        <v>1</v>
      </c>
      <c r="F1792">
        <v>20.5</v>
      </c>
      <c r="G1792" t="s">
        <v>1</v>
      </c>
      <c r="H1792">
        <v>1</v>
      </c>
      <c r="I1792" t="s">
        <v>0</v>
      </c>
      <c r="J1792">
        <v>1</v>
      </c>
      <c r="K1792">
        <v>20.5</v>
      </c>
      <c r="L1792" t="s">
        <v>2</v>
      </c>
      <c r="M1792">
        <v>1</v>
      </c>
      <c r="N1792" t="s">
        <v>4976</v>
      </c>
      <c r="O1792">
        <v>1</v>
      </c>
      <c r="P1792" t="str">
        <f>D1792&amp;"-"&amp;F1792&amp;"-"&amp;G1792&amp;"-"&amp;E1792&amp;"-"&amp;H1792</f>
        <v>C2Sigma-20.5-e-1-1</v>
      </c>
      <c r="Q1792" t="str">
        <f>I1792&amp;"-"&amp;K1792&amp;"-"&amp;L1792&amp;"-"&amp;J1792&amp;"-"&amp;M1792</f>
        <v>X2Pi-20.5-f-1-1</v>
      </c>
      <c r="R1792">
        <f>B1792+S1792</f>
        <v>39762.963229506997</v>
      </c>
      <c r="S1792">
        <f>_xlfn.IFNA(VLOOKUP(Q1792,'MARVEL-X'!A$2:I$1400,7,FALSE),VLOOKUP(Q1792,MARVEL!A$2:J$1522,10,FALSE))</f>
        <v>8204.4352295069984</v>
      </c>
      <c r="T1792">
        <f>IF(P1792=P1791,R1792+T1791,R1792)</f>
        <v>159051.49052410701</v>
      </c>
      <c r="U1792">
        <f>IF(P1792=P1791,1+U1791,1)</f>
        <v>4</v>
      </c>
      <c r="V1792">
        <f t="shared" si="27"/>
        <v>39762.872631026752</v>
      </c>
      <c r="W1792">
        <f>IF(V1792="","",IF(ABS(V1792-R1792)&gt;W$1,ABS(V1792-R1792),""))</f>
        <v>9.0598480244807433E-2</v>
      </c>
      <c r="X1792" t="str">
        <f>Y1792&amp;"-"&amp;Z1792&amp;"-"&amp;AC1792&amp;"-"&amp;AD1792&amp;"-"&amp;AG1792</f>
        <v>20.5-e-C-1-0.5</v>
      </c>
      <c r="Y1792">
        <f>F1792</f>
        <v>20.5</v>
      </c>
      <c r="Z1792" s="2" t="str">
        <f>G1792</f>
        <v>e</v>
      </c>
      <c r="AA1792">
        <f>_xlfn.IFNA(VLOOKUP(X1792,'duo-out'!A$2:Q$5000,5,FALSE),E1792+10*(H1792-1)+1+_xlfn.IFNA(VLOOKUP(D1792,states!A$2:C$10,3,FALSE),1))</f>
        <v>102</v>
      </c>
      <c r="AB1792">
        <f>IF(V1792="","",V1792)</f>
        <v>39762.872631026752</v>
      </c>
      <c r="AC1792" s="2" t="str">
        <f>_xlfn.IFNA(VLOOKUP(D1792,states!A$2:C$10,2,FALSE),"XX")</f>
        <v>C</v>
      </c>
      <c r="AD1792">
        <f>E1792</f>
        <v>1</v>
      </c>
      <c r="AE1792">
        <f>_xlfn.IFNA(VLOOKUP(D1792,states!A$2:D$10,4,FALSE),0)</f>
        <v>0</v>
      </c>
      <c r="AF1792">
        <v>0.5</v>
      </c>
      <c r="AG1792">
        <f>IF(AE1792=0,AF1792,IF(AE1792=1,IF(F1792=0.5,0.5,IF(H1792=1,0.5,1.5)),IF(F1792=0.5,0.5,IF(H1792=1,2.5,1.5))))</f>
        <v>0.5</v>
      </c>
      <c r="AH1792" s="7">
        <f>IF(AC1792="XX",0,1/C1792^(1/5)*IF(E1792=0,100,1)/(E1792+1)^(1/4))</f>
        <v>1.5309059120638666</v>
      </c>
    </row>
    <row r="1793" spans="1:34">
      <c r="A1793">
        <v>4702</v>
      </c>
      <c r="B1793" s="1">
        <v>32324.78</v>
      </c>
      <c r="C1793" s="6">
        <v>0.2</v>
      </c>
      <c r="D1793" t="s">
        <v>5</v>
      </c>
      <c r="E1793">
        <v>0</v>
      </c>
      <c r="F1793">
        <v>20.5</v>
      </c>
      <c r="G1793" t="s">
        <v>2</v>
      </c>
      <c r="H1793">
        <v>2</v>
      </c>
      <c r="I1793" t="s">
        <v>0</v>
      </c>
      <c r="J1793">
        <v>0</v>
      </c>
      <c r="K1793">
        <v>19.5</v>
      </c>
      <c r="L1793" t="s">
        <v>2</v>
      </c>
      <c r="M1793">
        <v>2</v>
      </c>
      <c r="N1793" t="s">
        <v>4758</v>
      </c>
      <c r="O1793">
        <v>1</v>
      </c>
      <c r="P1793" t="str">
        <f>D1793&amp;"-"&amp;F1793&amp;"-"&amp;G1793&amp;"-"&amp;E1793&amp;"-"&amp;H1793</f>
        <v>C2Sigma-20.5-f-0-2</v>
      </c>
      <c r="Q1793" t="str">
        <f>I1793&amp;"-"&amp;K1793&amp;"-"&amp;L1793&amp;"-"&amp;J1793&amp;"-"&amp;M1793</f>
        <v>X2Pi-19.5-f-0-2</v>
      </c>
      <c r="R1793">
        <f>B1793+S1793</f>
        <v>38028.593611534998</v>
      </c>
      <c r="S1793">
        <f>_xlfn.IFNA(VLOOKUP(Q1793,'MARVEL-X'!A$2:I$1400,7,FALSE),VLOOKUP(Q1793,MARVEL!A$2:J$1522,10,FALSE))</f>
        <v>5703.8136115349998</v>
      </c>
      <c r="T1793">
        <f>IF(P1793=P1792,R1793+T1792,R1793)</f>
        <v>38028.593611534998</v>
      </c>
      <c r="U1793">
        <f>IF(P1793=P1792,1+U1792,1)</f>
        <v>1</v>
      </c>
      <c r="V1793" t="str">
        <f t="shared" si="27"/>
        <v/>
      </c>
      <c r="W1793" t="str">
        <f>IF(V1793="","",IF(ABS(V1793-R1793)&gt;W$1,ABS(V1793-R1793),""))</f>
        <v/>
      </c>
      <c r="X1793" t="str">
        <f>Y1793&amp;"-"&amp;Z1793&amp;"-"&amp;AC1793&amp;"-"&amp;AD1793&amp;"-"&amp;AG1793</f>
        <v>20.5-f-C-0-0.5</v>
      </c>
      <c r="Y1793">
        <f>F1793</f>
        <v>20.5</v>
      </c>
      <c r="Z1793" s="2" t="str">
        <f>G1793</f>
        <v>f</v>
      </c>
      <c r="AA1793">
        <f>_xlfn.IFNA(VLOOKUP(X1793,'duo-out'!A$2:Q$5000,5,FALSE),E1793+10*(H1793-1)+1+_xlfn.IFNA(VLOOKUP(D1793,states!A$2:C$10,3,FALSE),1))</f>
        <v>111</v>
      </c>
      <c r="AB1793" t="str">
        <f>IF(V1793="","",V1793)</f>
        <v/>
      </c>
      <c r="AC1793" s="2" t="str">
        <f>_xlfn.IFNA(VLOOKUP(D1793,states!A$2:C$10,2,FALSE),"XX")</f>
        <v>C</v>
      </c>
      <c r="AD1793">
        <f>E1793</f>
        <v>0</v>
      </c>
      <c r="AE1793">
        <f>_xlfn.IFNA(VLOOKUP(D1793,states!A$2:D$10,4,FALSE),0)</f>
        <v>0</v>
      </c>
      <c r="AF1793">
        <v>0.5</v>
      </c>
      <c r="AG1793">
        <f>IF(AE1793=0,AF1793,IF(AE1793=1,IF(F1793=0.5,0.5,IF(H1793=1,0.5,1.5)),IF(F1793=0.5,0.5,IF(H1793=1,2.5,1.5))))</f>
        <v>0.5</v>
      </c>
      <c r="AH1793" s="7">
        <f>IF(AC1793="XX",0,1/C1793^(1/5)*IF(E1793=0,100,1)/(E1793+1)^(1/4))</f>
        <v>137.97296614612148</v>
      </c>
    </row>
    <row r="1794" spans="1:34">
      <c r="A1794">
        <v>4662</v>
      </c>
      <c r="B1794" s="1">
        <v>31795.1</v>
      </c>
      <c r="C1794" s="6">
        <v>0.2</v>
      </c>
      <c r="D1794" t="s">
        <v>5</v>
      </c>
      <c r="E1794">
        <v>0</v>
      </c>
      <c r="F1794">
        <v>20.5</v>
      </c>
      <c r="G1794" t="s">
        <v>2</v>
      </c>
      <c r="H1794">
        <v>2</v>
      </c>
      <c r="I1794" t="s">
        <v>0</v>
      </c>
      <c r="J1794">
        <v>0</v>
      </c>
      <c r="K1794">
        <v>20.5</v>
      </c>
      <c r="L1794" t="s">
        <v>1</v>
      </c>
      <c r="M1794">
        <v>2</v>
      </c>
      <c r="N1794" t="s">
        <v>4718</v>
      </c>
      <c r="O1794">
        <v>1</v>
      </c>
      <c r="P1794" t="str">
        <f>D1794&amp;"-"&amp;F1794&amp;"-"&amp;G1794&amp;"-"&amp;E1794&amp;"-"&amp;H1794</f>
        <v>C2Sigma-20.5-f-0-2</v>
      </c>
      <c r="Q1794" t="str">
        <f>I1794&amp;"-"&amp;K1794&amp;"-"&amp;L1794&amp;"-"&amp;J1794&amp;"-"&amp;M1794</f>
        <v>X2Pi-20.5-e-0-2</v>
      </c>
      <c r="R1794">
        <f>B1794+S1794</f>
        <v>38028.878675966</v>
      </c>
      <c r="S1794">
        <f>_xlfn.IFNA(VLOOKUP(Q1794,'MARVEL-X'!A$2:I$1400,7,FALSE),VLOOKUP(Q1794,MARVEL!A$2:J$1522,10,FALSE))</f>
        <v>6233.7786759660003</v>
      </c>
      <c r="T1794">
        <f>IF(P1794=P1793,R1794+T1793,R1794)</f>
        <v>76057.472287501005</v>
      </c>
      <c r="U1794">
        <f>IF(P1794=P1793,1+U1793,1)</f>
        <v>2</v>
      </c>
      <c r="V1794" t="str">
        <f t="shared" si="27"/>
        <v/>
      </c>
      <c r="W1794" t="str">
        <f>IF(V1794="","",IF(ABS(V1794-R1794)&gt;W$1,ABS(V1794-R1794),""))</f>
        <v/>
      </c>
      <c r="X1794" t="str">
        <f>Y1794&amp;"-"&amp;Z1794&amp;"-"&amp;AC1794&amp;"-"&amp;AD1794&amp;"-"&amp;AG1794</f>
        <v>20.5-f-C-0-0.5</v>
      </c>
      <c r="Y1794">
        <f>F1794</f>
        <v>20.5</v>
      </c>
      <c r="Z1794" s="2" t="str">
        <f>G1794</f>
        <v>f</v>
      </c>
      <c r="AA1794">
        <f>_xlfn.IFNA(VLOOKUP(X1794,'duo-out'!A$2:Q$5000,5,FALSE),E1794+10*(H1794-1)+1+_xlfn.IFNA(VLOOKUP(D1794,states!A$2:C$10,3,FALSE),1))</f>
        <v>111</v>
      </c>
      <c r="AB1794" t="str">
        <f>IF(V1794="","",V1794)</f>
        <v/>
      </c>
      <c r="AC1794" s="2" t="str">
        <f>_xlfn.IFNA(VLOOKUP(D1794,states!A$2:C$10,2,FALSE),"XX")</f>
        <v>C</v>
      </c>
      <c r="AD1794">
        <f>E1794</f>
        <v>0</v>
      </c>
      <c r="AE1794">
        <f>_xlfn.IFNA(VLOOKUP(D1794,states!A$2:D$10,4,FALSE),0)</f>
        <v>0</v>
      </c>
      <c r="AF1794">
        <v>0.5</v>
      </c>
      <c r="AG1794">
        <f>IF(AE1794=0,AF1794,IF(AE1794=1,IF(F1794=0.5,0.5,IF(H1794=1,0.5,1.5)),IF(F1794=0.5,0.5,IF(H1794=1,2.5,1.5))))</f>
        <v>0.5</v>
      </c>
      <c r="AH1794" s="7">
        <f>IF(AC1794="XX",0,1/C1794^(1/5)*IF(E1794=0,100,1)/(E1794+1)^(1/4))</f>
        <v>137.97296614612148</v>
      </c>
    </row>
    <row r="1795" spans="1:34">
      <c r="A1795">
        <v>4751</v>
      </c>
      <c r="B1795" s="1">
        <v>31213.57</v>
      </c>
      <c r="C1795" s="6">
        <v>0.2</v>
      </c>
      <c r="D1795" t="s">
        <v>5</v>
      </c>
      <c r="E1795">
        <v>0</v>
      </c>
      <c r="F1795">
        <v>20.5</v>
      </c>
      <c r="G1795" t="s">
        <v>2</v>
      </c>
      <c r="H1795">
        <v>2</v>
      </c>
      <c r="I1795" t="s">
        <v>0</v>
      </c>
      <c r="J1795">
        <v>0</v>
      </c>
      <c r="K1795">
        <v>21.5</v>
      </c>
      <c r="L1795" t="s">
        <v>2</v>
      </c>
      <c r="M1795">
        <v>2</v>
      </c>
      <c r="N1795" t="s">
        <v>4807</v>
      </c>
      <c r="O1795">
        <v>1</v>
      </c>
      <c r="P1795" t="str">
        <f>D1795&amp;"-"&amp;F1795&amp;"-"&amp;G1795&amp;"-"&amp;E1795&amp;"-"&amp;H1795</f>
        <v>C2Sigma-20.5-f-0-2</v>
      </c>
      <c r="Q1795" t="str">
        <f>I1795&amp;"-"&amp;K1795&amp;"-"&amp;L1795&amp;"-"&amp;J1795&amp;"-"&amp;M1795</f>
        <v>X2Pi-21.5-f-0-2</v>
      </c>
      <c r="R1795">
        <f>B1795+S1795</f>
        <v>38028.699070948001</v>
      </c>
      <c r="S1795">
        <f>_xlfn.IFNA(VLOOKUP(Q1795,'MARVEL-X'!A$2:I$1400,7,FALSE),VLOOKUP(Q1795,MARVEL!A$2:J$1522,10,FALSE))</f>
        <v>6815.1290709479999</v>
      </c>
      <c r="T1795">
        <f>IF(P1795=P1794,R1795+T1794,R1795)</f>
        <v>114086.17135844901</v>
      </c>
      <c r="U1795">
        <f>IF(P1795=P1794,1+U1794,1)</f>
        <v>3</v>
      </c>
      <c r="V1795" t="str">
        <f t="shared" ref="V1795:V1858" si="28">IF(P1795=P1796,"",T1795/U1795)</f>
        <v/>
      </c>
      <c r="W1795" t="str">
        <f>IF(V1795="","",IF(ABS(V1795-R1795)&gt;W$1,ABS(V1795-R1795),""))</f>
        <v/>
      </c>
      <c r="X1795" t="str">
        <f>Y1795&amp;"-"&amp;Z1795&amp;"-"&amp;AC1795&amp;"-"&amp;AD1795&amp;"-"&amp;AG1795</f>
        <v>20.5-f-C-0-0.5</v>
      </c>
      <c r="Y1795">
        <f>F1795</f>
        <v>20.5</v>
      </c>
      <c r="Z1795" s="2" t="str">
        <f>G1795</f>
        <v>f</v>
      </c>
      <c r="AA1795">
        <f>_xlfn.IFNA(VLOOKUP(X1795,'duo-out'!A$2:Q$5000,5,FALSE),E1795+10*(H1795-1)+1+_xlfn.IFNA(VLOOKUP(D1795,states!A$2:C$10,3,FALSE),1))</f>
        <v>111</v>
      </c>
      <c r="AB1795" t="str">
        <f>IF(V1795="","",V1795)</f>
        <v/>
      </c>
      <c r="AC1795" s="2" t="str">
        <f>_xlfn.IFNA(VLOOKUP(D1795,states!A$2:C$10,2,FALSE),"XX")</f>
        <v>C</v>
      </c>
      <c r="AD1795">
        <f>E1795</f>
        <v>0</v>
      </c>
      <c r="AE1795">
        <f>_xlfn.IFNA(VLOOKUP(D1795,states!A$2:D$10,4,FALSE),0)</f>
        <v>0</v>
      </c>
      <c r="AF1795">
        <v>0.5</v>
      </c>
      <c r="AG1795">
        <f>IF(AE1795=0,AF1795,IF(AE1795=1,IF(F1795=0.5,0.5,IF(H1795=1,0.5,1.5)),IF(F1795=0.5,0.5,IF(H1795=1,2.5,1.5))))</f>
        <v>0.5</v>
      </c>
      <c r="AH1795" s="7">
        <f>IF(AC1795="XX",0,1/C1795^(1/5)*IF(E1795=0,100,1)/(E1795+1)^(1/4))</f>
        <v>137.97296614612148</v>
      </c>
    </row>
    <row r="1796" spans="1:34">
      <c r="A1796">
        <v>4834</v>
      </c>
      <c r="B1796" s="1">
        <v>31213.56</v>
      </c>
      <c r="C1796" s="6">
        <v>0.05</v>
      </c>
      <c r="D1796" t="s">
        <v>5</v>
      </c>
      <c r="E1796">
        <v>0</v>
      </c>
      <c r="F1796">
        <v>20.5</v>
      </c>
      <c r="G1796" t="s">
        <v>2</v>
      </c>
      <c r="H1796">
        <v>2</v>
      </c>
      <c r="I1796" t="s">
        <v>0</v>
      </c>
      <c r="J1796">
        <v>0</v>
      </c>
      <c r="K1796">
        <v>21.5</v>
      </c>
      <c r="L1796" t="s">
        <v>2</v>
      </c>
      <c r="M1796">
        <v>2</v>
      </c>
      <c r="N1796" t="s">
        <v>4890</v>
      </c>
      <c r="O1796">
        <v>1</v>
      </c>
      <c r="P1796" t="str">
        <f>D1796&amp;"-"&amp;F1796&amp;"-"&amp;G1796&amp;"-"&amp;E1796&amp;"-"&amp;H1796</f>
        <v>C2Sigma-20.5-f-0-2</v>
      </c>
      <c r="Q1796" t="str">
        <f>I1796&amp;"-"&amp;K1796&amp;"-"&amp;L1796&amp;"-"&amp;J1796&amp;"-"&amp;M1796</f>
        <v>X2Pi-21.5-f-0-2</v>
      </c>
      <c r="R1796">
        <f>B1796+S1796</f>
        <v>38028.689070947999</v>
      </c>
      <c r="S1796">
        <f>_xlfn.IFNA(VLOOKUP(Q1796,'MARVEL-X'!A$2:I$1400,7,FALSE),VLOOKUP(Q1796,MARVEL!A$2:J$1522,10,FALSE))</f>
        <v>6815.1290709479999</v>
      </c>
      <c r="T1796">
        <f>IF(P1796=P1795,R1796+T1795,R1796)</f>
        <v>152114.860429397</v>
      </c>
      <c r="U1796">
        <f>IF(P1796=P1795,1+U1795,1)</f>
        <v>4</v>
      </c>
      <c r="V1796">
        <f t="shared" si="28"/>
        <v>38028.71510734925</v>
      </c>
      <c r="W1796" t="str">
        <f>IF(V1796="","",IF(ABS(V1796-R1796)&gt;W$1,ABS(V1796-R1796),""))</f>
        <v/>
      </c>
      <c r="X1796" t="str">
        <f>Y1796&amp;"-"&amp;Z1796&amp;"-"&amp;AC1796&amp;"-"&amp;AD1796&amp;"-"&amp;AG1796</f>
        <v>20.5-f-C-0-0.5</v>
      </c>
      <c r="Y1796">
        <f>F1796</f>
        <v>20.5</v>
      </c>
      <c r="Z1796" s="2" t="str">
        <f>G1796</f>
        <v>f</v>
      </c>
      <c r="AA1796">
        <f>_xlfn.IFNA(VLOOKUP(X1796,'duo-out'!A$2:Q$5000,5,FALSE),E1796+10*(H1796-1)+1+_xlfn.IFNA(VLOOKUP(D1796,states!A$2:C$10,3,FALSE),1))</f>
        <v>111</v>
      </c>
      <c r="AB1796">
        <f>IF(V1796="","",V1796)</f>
        <v>38028.71510734925</v>
      </c>
      <c r="AC1796" s="2" t="str">
        <f>_xlfn.IFNA(VLOOKUP(D1796,states!A$2:C$10,2,FALSE),"XX")</f>
        <v>C</v>
      </c>
      <c r="AD1796">
        <f>E1796</f>
        <v>0</v>
      </c>
      <c r="AE1796">
        <f>_xlfn.IFNA(VLOOKUP(D1796,states!A$2:D$10,4,FALSE),0)</f>
        <v>0</v>
      </c>
      <c r="AF1796">
        <v>0.5</v>
      </c>
      <c r="AG1796">
        <f>IF(AE1796=0,AF1796,IF(AE1796=1,IF(F1796=0.5,0.5,IF(H1796=1,0.5,1.5)),IF(F1796=0.5,0.5,IF(H1796=1,2.5,1.5))))</f>
        <v>0.5</v>
      </c>
      <c r="AH1796" s="7">
        <f>IF(AC1796="XX",0,1/C1796^(1/5)*IF(E1796=0,100,1)/(E1796+1)^(1/4))</f>
        <v>182.05642030260799</v>
      </c>
    </row>
    <row r="1797" spans="1:34">
      <c r="A1797">
        <v>4544</v>
      </c>
      <c r="B1797" s="1">
        <v>30980.42</v>
      </c>
      <c r="C1797" s="6">
        <v>0.2</v>
      </c>
      <c r="D1797" t="s">
        <v>5</v>
      </c>
      <c r="E1797">
        <v>1</v>
      </c>
      <c r="F1797">
        <v>20.5</v>
      </c>
      <c r="G1797" t="s">
        <v>2</v>
      </c>
      <c r="H1797">
        <v>2</v>
      </c>
      <c r="I1797" t="s">
        <v>0</v>
      </c>
      <c r="J1797">
        <v>1</v>
      </c>
      <c r="K1797">
        <v>21.5</v>
      </c>
      <c r="L1797" t="s">
        <v>2</v>
      </c>
      <c r="M1797">
        <v>2</v>
      </c>
      <c r="N1797" t="s">
        <v>4600</v>
      </c>
      <c r="O1797">
        <v>1</v>
      </c>
      <c r="P1797" t="str">
        <f>D1797&amp;"-"&amp;F1797&amp;"-"&amp;G1797&amp;"-"&amp;E1797&amp;"-"&amp;H1797</f>
        <v>C2Sigma-20.5-f-1-2</v>
      </c>
      <c r="Q1797" t="str">
        <f>I1797&amp;"-"&amp;K1797&amp;"-"&amp;L1797&amp;"-"&amp;J1797&amp;"-"&amp;M1797</f>
        <v>X2Pi-21.5-f-1-2</v>
      </c>
      <c r="R1797">
        <f>B1797+S1797</f>
        <v>40265.199316325998</v>
      </c>
      <c r="S1797">
        <f>_xlfn.IFNA(VLOOKUP(Q1797,'MARVEL-X'!A$2:I$1400,7,FALSE),VLOOKUP(Q1797,MARVEL!A$2:J$1522,10,FALSE))</f>
        <v>9284.7793163259994</v>
      </c>
      <c r="T1797">
        <f>IF(P1797=P1796,R1797+T1796,R1797)</f>
        <v>40265.199316325998</v>
      </c>
      <c r="U1797">
        <f>IF(P1797=P1796,1+U1796,1)</f>
        <v>1</v>
      </c>
      <c r="V1797" t="str">
        <f t="shared" si="28"/>
        <v/>
      </c>
      <c r="W1797" t="str">
        <f>IF(V1797="","",IF(ABS(V1797-R1797)&gt;W$1,ABS(V1797-R1797),""))</f>
        <v/>
      </c>
      <c r="X1797" t="str">
        <f>Y1797&amp;"-"&amp;Z1797&amp;"-"&amp;AC1797&amp;"-"&amp;AD1797&amp;"-"&amp;AG1797</f>
        <v>20.5-f-C-1-0.5</v>
      </c>
      <c r="Y1797">
        <f>F1797</f>
        <v>20.5</v>
      </c>
      <c r="Z1797" s="2" t="str">
        <f>G1797</f>
        <v>f</v>
      </c>
      <c r="AA1797">
        <f>_xlfn.IFNA(VLOOKUP(X1797,'duo-out'!A$2:Q$5000,5,FALSE),E1797+10*(H1797-1)+1+_xlfn.IFNA(VLOOKUP(D1797,states!A$2:C$10,3,FALSE),1))</f>
        <v>112</v>
      </c>
      <c r="AB1797" t="str">
        <f>IF(V1797="","",V1797)</f>
        <v/>
      </c>
      <c r="AC1797" s="2" t="str">
        <f>_xlfn.IFNA(VLOOKUP(D1797,states!A$2:C$10,2,FALSE),"XX")</f>
        <v>C</v>
      </c>
      <c r="AD1797">
        <f>E1797</f>
        <v>1</v>
      </c>
      <c r="AE1797">
        <f>_xlfn.IFNA(VLOOKUP(D1797,states!A$2:D$10,4,FALSE),0)</f>
        <v>0</v>
      </c>
      <c r="AF1797">
        <v>0.5</v>
      </c>
      <c r="AG1797">
        <f>IF(AE1797=0,AF1797,IF(AE1797=1,IF(F1797=0.5,0.5,IF(H1797=1,0.5,1.5)),IF(F1797=0.5,0.5,IF(H1797=1,2.5,1.5))))</f>
        <v>0.5</v>
      </c>
      <c r="AH1797" s="7">
        <f>IF(AC1797="XX",0,1/C1797^(1/5)*IF(E1797=0,100,1)/(E1797+1)^(1/4))</f>
        <v>1.1602097263419568</v>
      </c>
    </row>
    <row r="1798" spans="1:34">
      <c r="A1798">
        <v>4621</v>
      </c>
      <c r="B1798" s="1">
        <v>32047.83</v>
      </c>
      <c r="C1798" s="6">
        <v>0.2</v>
      </c>
      <c r="D1798" t="s">
        <v>5</v>
      </c>
      <c r="E1798">
        <v>1</v>
      </c>
      <c r="F1798">
        <v>20.5</v>
      </c>
      <c r="G1798" t="s">
        <v>2</v>
      </c>
      <c r="H1798">
        <v>2</v>
      </c>
      <c r="I1798" t="s">
        <v>0</v>
      </c>
      <c r="J1798">
        <v>1</v>
      </c>
      <c r="K1798">
        <v>19.5</v>
      </c>
      <c r="L1798" t="s">
        <v>2</v>
      </c>
      <c r="M1798">
        <v>2</v>
      </c>
      <c r="N1798" t="s">
        <v>4677</v>
      </c>
      <c r="O1798">
        <v>1</v>
      </c>
      <c r="P1798" t="str">
        <f>D1798&amp;"-"&amp;F1798&amp;"-"&amp;G1798&amp;"-"&amp;E1798&amp;"-"&amp;H1798</f>
        <v>C2Sigma-20.5-f-1-2</v>
      </c>
      <c r="Q1798" t="str">
        <f>I1798&amp;"-"&amp;K1798&amp;"-"&amp;L1798&amp;"-"&amp;J1798&amp;"-"&amp;M1798</f>
        <v>X2Pi-19.5-f-1-2</v>
      </c>
      <c r="R1798">
        <f>B1798+S1798</f>
        <v>40265.328174409005</v>
      </c>
      <c r="S1798">
        <f>_xlfn.IFNA(VLOOKUP(Q1798,'MARVEL-X'!A$2:I$1400,7,FALSE),VLOOKUP(Q1798,MARVEL!A$2:J$1522,10,FALSE))</f>
        <v>8217.4981744090001</v>
      </c>
      <c r="T1798">
        <f>IF(P1798=P1797,R1798+T1797,R1798)</f>
        <v>80530.527490734996</v>
      </c>
      <c r="U1798">
        <f>IF(P1798=P1797,1+U1797,1)</f>
        <v>2</v>
      </c>
      <c r="V1798">
        <f t="shared" si="28"/>
        <v>40265.263745367498</v>
      </c>
      <c r="W1798">
        <f>IF(V1798="","",IF(ABS(V1798-R1798)&gt;W$1,ABS(V1798-R1798),""))</f>
        <v>6.4429041507537477E-2</v>
      </c>
      <c r="X1798" t="str">
        <f>Y1798&amp;"-"&amp;Z1798&amp;"-"&amp;AC1798&amp;"-"&amp;AD1798&amp;"-"&amp;AG1798</f>
        <v>20.5-f-C-1-0.5</v>
      </c>
      <c r="Y1798">
        <f>F1798</f>
        <v>20.5</v>
      </c>
      <c r="Z1798" s="2" t="str">
        <f>G1798</f>
        <v>f</v>
      </c>
      <c r="AA1798">
        <f>_xlfn.IFNA(VLOOKUP(X1798,'duo-out'!A$2:Q$5000,5,FALSE),E1798+10*(H1798-1)+1+_xlfn.IFNA(VLOOKUP(D1798,states!A$2:C$10,3,FALSE),1))</f>
        <v>112</v>
      </c>
      <c r="AB1798">
        <f>IF(V1798="","",V1798)</f>
        <v>40265.263745367498</v>
      </c>
      <c r="AC1798" s="2" t="str">
        <f>_xlfn.IFNA(VLOOKUP(D1798,states!A$2:C$10,2,FALSE),"XX")</f>
        <v>C</v>
      </c>
      <c r="AD1798">
        <f>E1798</f>
        <v>1</v>
      </c>
      <c r="AE1798">
        <f>_xlfn.IFNA(VLOOKUP(D1798,states!A$2:D$10,4,FALSE),0)</f>
        <v>0</v>
      </c>
      <c r="AF1798">
        <v>0.5</v>
      </c>
      <c r="AG1798">
        <f>IF(AE1798=0,AF1798,IF(AE1798=1,IF(F1798=0.5,0.5,IF(H1798=1,0.5,1.5)),IF(F1798=0.5,0.5,IF(H1798=1,2.5,1.5))))</f>
        <v>0.5</v>
      </c>
      <c r="AH1798" s="7">
        <f>IF(AC1798="XX",0,1/C1798^(1/5)*IF(E1798=0,100,1)/(E1798+1)^(1/4))</f>
        <v>1.1602097263419568</v>
      </c>
    </row>
    <row r="1799" spans="1:34">
      <c r="A1799">
        <v>4681</v>
      </c>
      <c r="B1799" s="1">
        <v>32325.75</v>
      </c>
      <c r="C1799" s="6">
        <v>0.2</v>
      </c>
      <c r="D1799" t="s">
        <v>5</v>
      </c>
      <c r="E1799">
        <v>0</v>
      </c>
      <c r="F1799">
        <v>21.5</v>
      </c>
      <c r="G1799" t="s">
        <v>1</v>
      </c>
      <c r="H1799">
        <v>1</v>
      </c>
      <c r="I1799" t="s">
        <v>0</v>
      </c>
      <c r="J1799">
        <v>0</v>
      </c>
      <c r="K1799">
        <v>20.5</v>
      </c>
      <c r="L1799" t="s">
        <v>1</v>
      </c>
      <c r="M1799">
        <v>1</v>
      </c>
      <c r="N1799" t="s">
        <v>4737</v>
      </c>
      <c r="O1799">
        <v>1</v>
      </c>
      <c r="P1799" t="str">
        <f>D1799&amp;"-"&amp;F1799&amp;"-"&amp;G1799&amp;"-"&amp;E1799&amp;"-"&amp;H1799</f>
        <v>C2Sigma-21.5-e-0-1</v>
      </c>
      <c r="Q1799" t="str">
        <f>I1799&amp;"-"&amp;K1799&amp;"-"&amp;L1799&amp;"-"&amp;J1799&amp;"-"&amp;M1799</f>
        <v>X2Pi-20.5-e-0-1</v>
      </c>
      <c r="R1799">
        <f>B1799+S1799</f>
        <v>38029.396225310004</v>
      </c>
      <c r="S1799">
        <f>_xlfn.IFNA(VLOOKUP(Q1799,'MARVEL-X'!A$2:I$1400,7,FALSE),VLOOKUP(Q1799,MARVEL!A$2:J$1522,10,FALSE))</f>
        <v>5703.6462253099999</v>
      </c>
      <c r="T1799">
        <f>IF(P1799=P1798,R1799+T1798,R1799)</f>
        <v>38029.396225310004</v>
      </c>
      <c r="U1799">
        <f>IF(P1799=P1798,1+U1798,1)</f>
        <v>1</v>
      </c>
      <c r="V1799" t="str">
        <f t="shared" si="28"/>
        <v/>
      </c>
      <c r="W1799" t="str">
        <f>IF(V1799="","",IF(ABS(V1799-R1799)&gt;W$1,ABS(V1799-R1799),""))</f>
        <v/>
      </c>
      <c r="X1799" t="str">
        <f>Y1799&amp;"-"&amp;Z1799&amp;"-"&amp;AC1799&amp;"-"&amp;AD1799&amp;"-"&amp;AG1799</f>
        <v>21.5-e-C-0-0.5</v>
      </c>
      <c r="Y1799">
        <f>F1799</f>
        <v>21.5</v>
      </c>
      <c r="Z1799" s="2" t="str">
        <f>G1799</f>
        <v>e</v>
      </c>
      <c r="AA1799">
        <f>_xlfn.IFNA(VLOOKUP(X1799,'duo-out'!A$2:Q$5000,5,FALSE),E1799+10*(H1799-1)+1+_xlfn.IFNA(VLOOKUP(D1799,states!A$2:C$10,3,FALSE),1))</f>
        <v>101</v>
      </c>
      <c r="AB1799" t="str">
        <f>IF(V1799="","",V1799)</f>
        <v/>
      </c>
      <c r="AC1799" s="2" t="str">
        <f>_xlfn.IFNA(VLOOKUP(D1799,states!A$2:C$10,2,FALSE),"XX")</f>
        <v>C</v>
      </c>
      <c r="AD1799">
        <f>E1799</f>
        <v>0</v>
      </c>
      <c r="AE1799">
        <f>_xlfn.IFNA(VLOOKUP(D1799,states!A$2:D$10,4,FALSE),0)</f>
        <v>0</v>
      </c>
      <c r="AF1799">
        <v>0.5</v>
      </c>
      <c r="AG1799">
        <f>IF(AE1799=0,AF1799,IF(AE1799=1,IF(F1799=0.5,0.5,IF(H1799=1,0.5,1.5)),IF(F1799=0.5,0.5,IF(H1799=1,2.5,1.5))))</f>
        <v>0.5</v>
      </c>
      <c r="AH1799" s="7">
        <f>IF(AC1799="XX",0,1/C1799^(1/5)*IF(E1799=0,100,1)/(E1799+1)^(1/4))</f>
        <v>137.97296614612148</v>
      </c>
    </row>
    <row r="1800" spans="1:34">
      <c r="A1800">
        <v>71</v>
      </c>
      <c r="B1800" s="1">
        <v>31795.1</v>
      </c>
      <c r="C1800" s="6">
        <v>0.2</v>
      </c>
      <c r="D1800" t="s">
        <v>5</v>
      </c>
      <c r="E1800">
        <v>0</v>
      </c>
      <c r="F1800">
        <v>21.5</v>
      </c>
      <c r="G1800" t="s">
        <v>1</v>
      </c>
      <c r="H1800">
        <v>1</v>
      </c>
      <c r="I1800" t="s">
        <v>0</v>
      </c>
      <c r="J1800">
        <v>0</v>
      </c>
      <c r="K1800">
        <v>21.5</v>
      </c>
      <c r="L1800" t="s">
        <v>2</v>
      </c>
      <c r="M1800">
        <v>1</v>
      </c>
      <c r="N1800" t="s">
        <v>126</v>
      </c>
      <c r="O1800">
        <v>-1</v>
      </c>
      <c r="P1800" t="str">
        <f>D1800&amp;"-"&amp;F1800&amp;"-"&amp;G1800&amp;"-"&amp;E1800&amp;"-"&amp;H1800</f>
        <v>C2Sigma-21.5-e-0-1</v>
      </c>
      <c r="Q1800" t="str">
        <f>I1800&amp;"-"&amp;K1800&amp;"-"&amp;L1800&amp;"-"&amp;J1800&amp;"-"&amp;M1800</f>
        <v>X2Pi-21.5-f-0-1</v>
      </c>
      <c r="R1800">
        <f>B1800+S1800</f>
        <v>38029.289577948002</v>
      </c>
      <c r="S1800">
        <f>_xlfn.IFNA(VLOOKUP(Q1800,'MARVEL-X'!A$2:I$1400,7,FALSE),VLOOKUP(Q1800,MARVEL!A$2:J$1522,10,FALSE))</f>
        <v>6234.1895779480001</v>
      </c>
      <c r="T1800">
        <f>IF(P1800=P1799,R1800+T1799,R1800)</f>
        <v>76058.685803258006</v>
      </c>
      <c r="U1800">
        <f>IF(P1800=P1799,1+U1799,1)</f>
        <v>2</v>
      </c>
      <c r="V1800" t="str">
        <f t="shared" si="28"/>
        <v/>
      </c>
      <c r="W1800" t="str">
        <f>IF(V1800="","",IF(ABS(V1800-R1800)&gt;W$1,ABS(V1800-R1800),""))</f>
        <v/>
      </c>
      <c r="X1800" t="str">
        <f>Y1800&amp;"-"&amp;Z1800&amp;"-"&amp;AC1800&amp;"-"&amp;AD1800&amp;"-"&amp;AG1800</f>
        <v>21.5-e-C-0-0.5</v>
      </c>
      <c r="Y1800">
        <f>F1800</f>
        <v>21.5</v>
      </c>
      <c r="Z1800" s="2" t="str">
        <f>G1800</f>
        <v>e</v>
      </c>
      <c r="AA1800">
        <f>_xlfn.IFNA(VLOOKUP(X1800,'duo-out'!A$2:Q$5000,5,FALSE),E1800+10*(H1800-1)+1+_xlfn.IFNA(VLOOKUP(D1800,states!A$2:C$10,3,FALSE),1))</f>
        <v>101</v>
      </c>
      <c r="AB1800" t="str">
        <f>IF(V1800="","",V1800)</f>
        <v/>
      </c>
      <c r="AC1800" s="2" t="str">
        <f>_xlfn.IFNA(VLOOKUP(D1800,states!A$2:C$10,2,FALSE),"XX")</f>
        <v>C</v>
      </c>
      <c r="AD1800">
        <f>E1800</f>
        <v>0</v>
      </c>
      <c r="AE1800">
        <f>_xlfn.IFNA(VLOOKUP(D1800,states!A$2:D$10,4,FALSE),0)</f>
        <v>0</v>
      </c>
      <c r="AF1800">
        <v>0.5</v>
      </c>
      <c r="AG1800">
        <f>IF(AE1800=0,AF1800,IF(AE1800=1,IF(F1800=0.5,0.5,IF(H1800=1,0.5,1.5)),IF(F1800=0.5,0.5,IF(H1800=1,2.5,1.5))))</f>
        <v>0.5</v>
      </c>
      <c r="AH1800" s="7">
        <f>IF(AC1800="XX",0,1/C1800^(1/5)*IF(E1800=0,100,1)/(E1800+1)^(1/4))</f>
        <v>137.97296614612148</v>
      </c>
    </row>
    <row r="1801" spans="1:34">
      <c r="A1801">
        <v>4727</v>
      </c>
      <c r="B1801" s="1">
        <v>31214.62</v>
      </c>
      <c r="C1801" s="6">
        <v>0.2</v>
      </c>
      <c r="D1801" t="s">
        <v>5</v>
      </c>
      <c r="E1801">
        <v>0</v>
      </c>
      <c r="F1801">
        <v>21.5</v>
      </c>
      <c r="G1801" t="s">
        <v>1</v>
      </c>
      <c r="H1801">
        <v>1</v>
      </c>
      <c r="I1801" t="s">
        <v>0</v>
      </c>
      <c r="J1801">
        <v>0</v>
      </c>
      <c r="K1801">
        <v>22.5</v>
      </c>
      <c r="L1801" t="s">
        <v>1</v>
      </c>
      <c r="M1801">
        <v>1</v>
      </c>
      <c r="N1801" t="s">
        <v>4783</v>
      </c>
      <c r="O1801">
        <v>1</v>
      </c>
      <c r="P1801" t="str">
        <f>D1801&amp;"-"&amp;F1801&amp;"-"&amp;G1801&amp;"-"&amp;E1801&amp;"-"&amp;H1801</f>
        <v>C2Sigma-21.5-e-0-1</v>
      </c>
      <c r="Q1801" t="str">
        <f>I1801&amp;"-"&amp;K1801&amp;"-"&amp;L1801&amp;"-"&amp;J1801&amp;"-"&amp;M1801</f>
        <v>X2Pi-22.5-e-0-1</v>
      </c>
      <c r="R1801">
        <f>B1801+S1801</f>
        <v>38029.463128698</v>
      </c>
      <c r="S1801">
        <f>_xlfn.IFNA(VLOOKUP(Q1801,'MARVEL-X'!A$2:I$1400,7,FALSE),VLOOKUP(Q1801,MARVEL!A$2:J$1522,10,FALSE))</f>
        <v>6814.8431286980003</v>
      </c>
      <c r="T1801">
        <f>IF(P1801=P1800,R1801+T1800,R1801)</f>
        <v>114088.14893195601</v>
      </c>
      <c r="U1801">
        <f>IF(P1801=P1800,1+U1800,1)</f>
        <v>3</v>
      </c>
      <c r="V1801" t="str">
        <f t="shared" si="28"/>
        <v/>
      </c>
      <c r="W1801" t="str">
        <f>IF(V1801="","",IF(ABS(V1801-R1801)&gt;W$1,ABS(V1801-R1801),""))</f>
        <v/>
      </c>
      <c r="X1801" t="str">
        <f>Y1801&amp;"-"&amp;Z1801&amp;"-"&amp;AC1801&amp;"-"&amp;AD1801&amp;"-"&amp;AG1801</f>
        <v>21.5-e-C-0-0.5</v>
      </c>
      <c r="Y1801">
        <f>F1801</f>
        <v>21.5</v>
      </c>
      <c r="Z1801" s="2" t="str">
        <f>G1801</f>
        <v>e</v>
      </c>
      <c r="AA1801">
        <f>_xlfn.IFNA(VLOOKUP(X1801,'duo-out'!A$2:Q$5000,5,FALSE),E1801+10*(H1801-1)+1+_xlfn.IFNA(VLOOKUP(D1801,states!A$2:C$10,3,FALSE),1))</f>
        <v>101</v>
      </c>
      <c r="AB1801" t="str">
        <f>IF(V1801="","",V1801)</f>
        <v/>
      </c>
      <c r="AC1801" s="2" t="str">
        <f>_xlfn.IFNA(VLOOKUP(D1801,states!A$2:C$10,2,FALSE),"XX")</f>
        <v>C</v>
      </c>
      <c r="AD1801">
        <f>E1801</f>
        <v>0</v>
      </c>
      <c r="AE1801">
        <f>_xlfn.IFNA(VLOOKUP(D1801,states!A$2:D$10,4,FALSE),0)</f>
        <v>0</v>
      </c>
      <c r="AF1801">
        <v>0.5</v>
      </c>
      <c r="AG1801">
        <f>IF(AE1801=0,AF1801,IF(AE1801=1,IF(F1801=0.5,0.5,IF(H1801=1,0.5,1.5)),IF(F1801=0.5,0.5,IF(H1801=1,2.5,1.5))))</f>
        <v>0.5</v>
      </c>
      <c r="AH1801" s="7">
        <f>IF(AC1801="XX",0,1/C1801^(1/5)*IF(E1801=0,100,1)/(E1801+1)^(1/4))</f>
        <v>137.97296614612148</v>
      </c>
    </row>
    <row r="1802" spans="1:34">
      <c r="A1802">
        <v>4822</v>
      </c>
      <c r="B1802" s="1">
        <v>31214.683000000001</v>
      </c>
      <c r="C1802" s="6">
        <v>0.05</v>
      </c>
      <c r="D1802" t="s">
        <v>5</v>
      </c>
      <c r="E1802">
        <v>0</v>
      </c>
      <c r="F1802">
        <v>21.5</v>
      </c>
      <c r="G1802" t="s">
        <v>1</v>
      </c>
      <c r="H1802">
        <v>1</v>
      </c>
      <c r="I1802" t="s">
        <v>0</v>
      </c>
      <c r="J1802">
        <v>0</v>
      </c>
      <c r="K1802">
        <v>22.5</v>
      </c>
      <c r="L1802" t="s">
        <v>1</v>
      </c>
      <c r="M1802">
        <v>1</v>
      </c>
      <c r="N1802" t="s">
        <v>4878</v>
      </c>
      <c r="O1802">
        <v>1</v>
      </c>
      <c r="P1802" t="str">
        <f>D1802&amp;"-"&amp;F1802&amp;"-"&amp;G1802&amp;"-"&amp;E1802&amp;"-"&amp;H1802</f>
        <v>C2Sigma-21.5-e-0-1</v>
      </c>
      <c r="Q1802" t="str">
        <f>I1802&amp;"-"&amp;K1802&amp;"-"&amp;L1802&amp;"-"&amp;J1802&amp;"-"&amp;M1802</f>
        <v>X2Pi-22.5-e-0-1</v>
      </c>
      <c r="R1802">
        <f>B1802+S1802</f>
        <v>38029.526128698002</v>
      </c>
      <c r="S1802">
        <f>_xlfn.IFNA(VLOOKUP(Q1802,'MARVEL-X'!A$2:I$1400,7,FALSE),VLOOKUP(Q1802,MARVEL!A$2:J$1522,10,FALSE))</f>
        <v>6814.8431286980003</v>
      </c>
      <c r="T1802">
        <f>IF(P1802=P1801,R1802+T1801,R1802)</f>
        <v>152117.675060654</v>
      </c>
      <c r="U1802">
        <f>IF(P1802=P1801,1+U1801,1)</f>
        <v>4</v>
      </c>
      <c r="V1802">
        <f t="shared" si="28"/>
        <v>38029.4187651635</v>
      </c>
      <c r="W1802">
        <f>IF(V1802="","",IF(ABS(V1802-R1802)&gt;W$1,ABS(V1802-R1802),""))</f>
        <v>0.10736353450192837</v>
      </c>
      <c r="X1802" t="str">
        <f>Y1802&amp;"-"&amp;Z1802&amp;"-"&amp;AC1802&amp;"-"&amp;AD1802&amp;"-"&amp;AG1802</f>
        <v>21.5-e-C-0-0.5</v>
      </c>
      <c r="Y1802">
        <f>F1802</f>
        <v>21.5</v>
      </c>
      <c r="Z1802" s="2" t="str">
        <f>G1802</f>
        <v>e</v>
      </c>
      <c r="AA1802">
        <f>_xlfn.IFNA(VLOOKUP(X1802,'duo-out'!A$2:Q$5000,5,FALSE),E1802+10*(H1802-1)+1+_xlfn.IFNA(VLOOKUP(D1802,states!A$2:C$10,3,FALSE),1))</f>
        <v>101</v>
      </c>
      <c r="AB1802">
        <f>IF(V1802="","",V1802)</f>
        <v>38029.4187651635</v>
      </c>
      <c r="AC1802" s="2" t="str">
        <f>_xlfn.IFNA(VLOOKUP(D1802,states!A$2:C$10,2,FALSE),"XX")</f>
        <v>C</v>
      </c>
      <c r="AD1802">
        <f>E1802</f>
        <v>0</v>
      </c>
      <c r="AE1802">
        <f>_xlfn.IFNA(VLOOKUP(D1802,states!A$2:D$10,4,FALSE),0)</f>
        <v>0</v>
      </c>
      <c r="AF1802">
        <v>0.5</v>
      </c>
      <c r="AG1802">
        <f>IF(AE1802=0,AF1802,IF(AE1802=1,IF(F1802=0.5,0.5,IF(H1802=1,0.5,1.5)),IF(F1802=0.5,0.5,IF(H1802=1,2.5,1.5))))</f>
        <v>0.5</v>
      </c>
      <c r="AH1802" s="7">
        <f>IF(AC1802="XX",0,1/C1802^(1/5)*IF(E1802=0,100,1)/(E1802+1)^(1/4))</f>
        <v>182.05642030260799</v>
      </c>
    </row>
    <row r="1803" spans="1:34">
      <c r="A1803">
        <v>4524</v>
      </c>
      <c r="B1803" s="1">
        <v>30981.38</v>
      </c>
      <c r="C1803" s="6">
        <v>0.2</v>
      </c>
      <c r="D1803" t="s">
        <v>5</v>
      </c>
      <c r="E1803">
        <v>1</v>
      </c>
      <c r="F1803">
        <v>21.5</v>
      </c>
      <c r="G1803" t="s">
        <v>1</v>
      </c>
      <c r="H1803">
        <v>1</v>
      </c>
      <c r="I1803" t="s">
        <v>0</v>
      </c>
      <c r="J1803">
        <v>1</v>
      </c>
      <c r="K1803">
        <v>22.5</v>
      </c>
      <c r="L1803" t="s">
        <v>1</v>
      </c>
      <c r="M1803">
        <v>1</v>
      </c>
      <c r="N1803" t="s">
        <v>4580</v>
      </c>
      <c r="O1803">
        <v>1</v>
      </c>
      <c r="P1803" t="str">
        <f>D1803&amp;"-"&amp;F1803&amp;"-"&amp;G1803&amp;"-"&amp;E1803&amp;"-"&amp;H1803</f>
        <v>C2Sigma-21.5-e-1-1</v>
      </c>
      <c r="Q1803" t="str">
        <f>I1803&amp;"-"&amp;K1803&amp;"-"&amp;L1803&amp;"-"&amp;J1803&amp;"-"&amp;M1803</f>
        <v>X2Pi-22.5-e-1-1</v>
      </c>
      <c r="R1803">
        <f>B1803+S1803</f>
        <v>40265.914656961002</v>
      </c>
      <c r="S1803">
        <f>_xlfn.IFNA(VLOOKUP(Q1803,'MARVEL-X'!A$2:I$1400,7,FALSE),VLOOKUP(Q1803,MARVEL!A$2:J$1522,10,FALSE))</f>
        <v>9284.5346569609992</v>
      </c>
      <c r="T1803">
        <f>IF(P1803=P1802,R1803+T1802,R1803)</f>
        <v>40265.914656961002</v>
      </c>
      <c r="U1803">
        <f>IF(P1803=P1802,1+U1802,1)</f>
        <v>1</v>
      </c>
      <c r="V1803" t="str">
        <f t="shared" si="28"/>
        <v/>
      </c>
      <c r="W1803" t="str">
        <f>IF(V1803="","",IF(ABS(V1803-R1803)&gt;W$1,ABS(V1803-R1803),""))</f>
        <v/>
      </c>
      <c r="X1803" t="str">
        <f>Y1803&amp;"-"&amp;Z1803&amp;"-"&amp;AC1803&amp;"-"&amp;AD1803&amp;"-"&amp;AG1803</f>
        <v>21.5-e-C-1-0.5</v>
      </c>
      <c r="Y1803">
        <f>F1803</f>
        <v>21.5</v>
      </c>
      <c r="Z1803" s="2" t="str">
        <f>G1803</f>
        <v>e</v>
      </c>
      <c r="AA1803">
        <f>_xlfn.IFNA(VLOOKUP(X1803,'duo-out'!A$2:Q$5000,5,FALSE),E1803+10*(H1803-1)+1+_xlfn.IFNA(VLOOKUP(D1803,states!A$2:C$10,3,FALSE),1))</f>
        <v>102</v>
      </c>
      <c r="AB1803" t="str">
        <f>IF(V1803="","",V1803)</f>
        <v/>
      </c>
      <c r="AC1803" s="2" t="str">
        <f>_xlfn.IFNA(VLOOKUP(D1803,states!A$2:C$10,2,FALSE),"XX")</f>
        <v>C</v>
      </c>
      <c r="AD1803">
        <f>E1803</f>
        <v>1</v>
      </c>
      <c r="AE1803">
        <f>_xlfn.IFNA(VLOOKUP(D1803,states!A$2:D$10,4,FALSE),0)</f>
        <v>0</v>
      </c>
      <c r="AF1803">
        <v>0.5</v>
      </c>
      <c r="AG1803">
        <f>IF(AE1803=0,AF1803,IF(AE1803=1,IF(F1803=0.5,0.5,IF(H1803=1,0.5,1.5)),IF(F1803=0.5,0.5,IF(H1803=1,2.5,1.5))))</f>
        <v>0.5</v>
      </c>
      <c r="AH1803" s="7">
        <f>IF(AC1803="XX",0,1/C1803^(1/5)*IF(E1803=0,100,1)/(E1803+1)^(1/4))</f>
        <v>1.1602097263419568</v>
      </c>
    </row>
    <row r="1804" spans="1:34">
      <c r="A1804">
        <v>4600</v>
      </c>
      <c r="B1804" s="1">
        <v>32048.74</v>
      </c>
      <c r="C1804" s="6">
        <v>0.2</v>
      </c>
      <c r="D1804" t="s">
        <v>5</v>
      </c>
      <c r="E1804">
        <v>1</v>
      </c>
      <c r="F1804">
        <v>21.5</v>
      </c>
      <c r="G1804" t="s">
        <v>1</v>
      </c>
      <c r="H1804">
        <v>1</v>
      </c>
      <c r="I1804" t="s">
        <v>0</v>
      </c>
      <c r="J1804">
        <v>1</v>
      </c>
      <c r="K1804">
        <v>20.5</v>
      </c>
      <c r="L1804" t="s">
        <v>1</v>
      </c>
      <c r="M1804">
        <v>1</v>
      </c>
      <c r="N1804" t="s">
        <v>4656</v>
      </c>
      <c r="O1804">
        <v>1</v>
      </c>
      <c r="P1804" t="str">
        <f>D1804&amp;"-"&amp;F1804&amp;"-"&amp;G1804&amp;"-"&amp;E1804&amp;"-"&amp;H1804</f>
        <v>C2Sigma-21.5-e-1-1</v>
      </c>
      <c r="Q1804" t="str">
        <f>I1804&amp;"-"&amp;K1804&amp;"-"&amp;L1804&amp;"-"&amp;J1804&amp;"-"&amp;M1804</f>
        <v>X2Pi-20.5-e-1-1</v>
      </c>
      <c r="R1804">
        <f>B1804+S1804</f>
        <v>40266.099187109001</v>
      </c>
      <c r="S1804">
        <f>_xlfn.IFNA(VLOOKUP(Q1804,'MARVEL-X'!A$2:I$1400,7,FALSE),VLOOKUP(Q1804,MARVEL!A$2:J$1522,10,FALSE))</f>
        <v>8217.3591871089993</v>
      </c>
      <c r="T1804">
        <f>IF(P1804=P1803,R1804+T1803,R1804)</f>
        <v>80532.013844069996</v>
      </c>
      <c r="U1804">
        <f>IF(P1804=P1803,1+U1803,1)</f>
        <v>2</v>
      </c>
      <c r="V1804">
        <f t="shared" si="28"/>
        <v>40266.006922034998</v>
      </c>
      <c r="W1804">
        <f>IF(V1804="","",IF(ABS(V1804-R1804)&gt;W$1,ABS(V1804-R1804),""))</f>
        <v>9.2265074003080372E-2</v>
      </c>
      <c r="X1804" t="str">
        <f>Y1804&amp;"-"&amp;Z1804&amp;"-"&amp;AC1804&amp;"-"&amp;AD1804&amp;"-"&amp;AG1804</f>
        <v>21.5-e-C-1-0.5</v>
      </c>
      <c r="Y1804">
        <f>F1804</f>
        <v>21.5</v>
      </c>
      <c r="Z1804" s="2" t="str">
        <f>G1804</f>
        <v>e</v>
      </c>
      <c r="AA1804">
        <f>_xlfn.IFNA(VLOOKUP(X1804,'duo-out'!A$2:Q$5000,5,FALSE),E1804+10*(H1804-1)+1+_xlfn.IFNA(VLOOKUP(D1804,states!A$2:C$10,3,FALSE),1))</f>
        <v>102</v>
      </c>
      <c r="AB1804">
        <f>IF(V1804="","",V1804)</f>
        <v>40266.006922034998</v>
      </c>
      <c r="AC1804" s="2" t="str">
        <f>_xlfn.IFNA(VLOOKUP(D1804,states!A$2:C$10,2,FALSE),"XX")</f>
        <v>C</v>
      </c>
      <c r="AD1804">
        <f>E1804</f>
        <v>1</v>
      </c>
      <c r="AE1804">
        <f>_xlfn.IFNA(VLOOKUP(D1804,states!A$2:D$10,4,FALSE),0)</f>
        <v>0</v>
      </c>
      <c r="AF1804">
        <v>0.5</v>
      </c>
      <c r="AG1804">
        <f>IF(AE1804=0,AF1804,IF(AE1804=1,IF(F1804=0.5,0.5,IF(H1804=1,0.5,1.5)),IF(F1804=0.5,0.5,IF(H1804=1,2.5,1.5))))</f>
        <v>0.5</v>
      </c>
      <c r="AH1804" s="7">
        <f>IF(AC1804="XX",0,1/C1804^(1/5)*IF(E1804=0,100,1)/(E1804+1)^(1/4))</f>
        <v>1.1602097263419568</v>
      </c>
    </row>
    <row r="1805" spans="1:34">
      <c r="A1805">
        <v>4703</v>
      </c>
      <c r="B1805" s="1">
        <v>32340.55</v>
      </c>
      <c r="C1805" s="6">
        <v>0.2</v>
      </c>
      <c r="D1805" t="s">
        <v>5</v>
      </c>
      <c r="E1805">
        <v>0</v>
      </c>
      <c r="F1805">
        <v>21.5</v>
      </c>
      <c r="G1805" t="s">
        <v>2</v>
      </c>
      <c r="H1805">
        <v>2</v>
      </c>
      <c r="I1805" t="s">
        <v>0</v>
      </c>
      <c r="J1805">
        <v>0</v>
      </c>
      <c r="K1805">
        <v>20.5</v>
      </c>
      <c r="L1805" t="s">
        <v>2</v>
      </c>
      <c r="M1805">
        <v>2</v>
      </c>
      <c r="N1805" t="s">
        <v>4759</v>
      </c>
      <c r="O1805">
        <v>1</v>
      </c>
      <c r="P1805" t="str">
        <f>D1805&amp;"-"&amp;F1805&amp;"-"&amp;G1805&amp;"-"&amp;E1805&amp;"-"&amp;H1805</f>
        <v>C2Sigma-21.5-f-0-2</v>
      </c>
      <c r="Q1805" t="str">
        <f>I1805&amp;"-"&amp;K1805&amp;"-"&amp;L1805&amp;"-"&amp;J1805&amp;"-"&amp;M1805</f>
        <v>X2Pi-20.5-f-0-2</v>
      </c>
      <c r="R1805">
        <f>B1805+S1805</f>
        <v>38589.537204082997</v>
      </c>
      <c r="S1805">
        <f>_xlfn.IFNA(VLOOKUP(Q1805,'MARVEL-X'!A$2:I$1400,7,FALSE),VLOOKUP(Q1805,MARVEL!A$2:J$1522,10,FALSE))</f>
        <v>6248.9872040830005</v>
      </c>
      <c r="T1805">
        <f>IF(P1805=P1804,R1805+T1804,R1805)</f>
        <v>38589.537204082997</v>
      </c>
      <c r="U1805">
        <f>IF(P1805=P1804,1+U1804,1)</f>
        <v>1</v>
      </c>
      <c r="V1805" t="str">
        <f t="shared" si="28"/>
        <v/>
      </c>
      <c r="W1805" t="str">
        <f>IF(V1805="","",IF(ABS(V1805-R1805)&gt;W$1,ABS(V1805-R1805),""))</f>
        <v/>
      </c>
      <c r="X1805" t="str">
        <f>Y1805&amp;"-"&amp;Z1805&amp;"-"&amp;AC1805&amp;"-"&amp;AD1805&amp;"-"&amp;AG1805</f>
        <v>21.5-f-C-0-0.5</v>
      </c>
      <c r="Y1805">
        <f>F1805</f>
        <v>21.5</v>
      </c>
      <c r="Z1805" s="2" t="str">
        <f>G1805</f>
        <v>f</v>
      </c>
      <c r="AA1805">
        <f>_xlfn.IFNA(VLOOKUP(X1805,'duo-out'!A$2:Q$5000,5,FALSE),E1805+10*(H1805-1)+1+_xlfn.IFNA(VLOOKUP(D1805,states!A$2:C$10,3,FALSE),1))</f>
        <v>111</v>
      </c>
      <c r="AB1805" t="str">
        <f>IF(V1805="","",V1805)</f>
        <v/>
      </c>
      <c r="AC1805" s="2" t="str">
        <f>_xlfn.IFNA(VLOOKUP(D1805,states!A$2:C$10,2,FALSE),"XX")</f>
        <v>C</v>
      </c>
      <c r="AD1805">
        <f>E1805</f>
        <v>0</v>
      </c>
      <c r="AE1805">
        <f>_xlfn.IFNA(VLOOKUP(D1805,states!A$2:D$10,4,FALSE),0)</f>
        <v>0</v>
      </c>
      <c r="AF1805">
        <v>0.5</v>
      </c>
      <c r="AG1805">
        <f>IF(AE1805=0,AF1805,IF(AE1805=1,IF(F1805=0.5,0.5,IF(H1805=1,0.5,1.5)),IF(F1805=0.5,0.5,IF(H1805=1,2.5,1.5))))</f>
        <v>0.5</v>
      </c>
      <c r="AH1805" s="7">
        <f>IF(AC1805="XX",0,1/C1805^(1/5)*IF(E1805=0,100,1)/(E1805+1)^(1/4))</f>
        <v>137.97296614612148</v>
      </c>
    </row>
    <row r="1806" spans="1:34">
      <c r="A1806">
        <v>4663</v>
      </c>
      <c r="B1806" s="1">
        <v>31790.93</v>
      </c>
      <c r="C1806" s="6">
        <v>0.2</v>
      </c>
      <c r="D1806" t="s">
        <v>5</v>
      </c>
      <c r="E1806">
        <v>0</v>
      </c>
      <c r="F1806">
        <v>21.5</v>
      </c>
      <c r="G1806" t="s">
        <v>2</v>
      </c>
      <c r="H1806">
        <v>2</v>
      </c>
      <c r="I1806" t="s">
        <v>0</v>
      </c>
      <c r="J1806">
        <v>0</v>
      </c>
      <c r="K1806">
        <v>21.5</v>
      </c>
      <c r="L1806" t="s">
        <v>1</v>
      </c>
      <c r="M1806">
        <v>2</v>
      </c>
      <c r="N1806" t="s">
        <v>4719</v>
      </c>
      <c r="O1806">
        <v>1</v>
      </c>
      <c r="P1806" t="str">
        <f>D1806&amp;"-"&amp;F1806&amp;"-"&amp;G1806&amp;"-"&amp;E1806&amp;"-"&amp;H1806</f>
        <v>C2Sigma-21.5-f-0-2</v>
      </c>
      <c r="Q1806" t="str">
        <f>I1806&amp;"-"&amp;K1806&amp;"-"&amp;L1806&amp;"-"&amp;J1806&amp;"-"&amp;M1806</f>
        <v>X2Pi-21.5-e-0-2</v>
      </c>
      <c r="R1806">
        <f>B1806+S1806</f>
        <v>38589.695526477</v>
      </c>
      <c r="S1806">
        <f>_xlfn.IFNA(VLOOKUP(Q1806,'MARVEL-X'!A$2:I$1400,7,FALSE),VLOOKUP(Q1806,MARVEL!A$2:J$1522,10,FALSE))</f>
        <v>6798.7655264770001</v>
      </c>
      <c r="T1806">
        <f>IF(P1806=P1805,R1806+T1805,R1806)</f>
        <v>77179.232730560005</v>
      </c>
      <c r="U1806">
        <f>IF(P1806=P1805,1+U1805,1)</f>
        <v>2</v>
      </c>
      <c r="V1806" t="str">
        <f t="shared" si="28"/>
        <v/>
      </c>
      <c r="W1806" t="str">
        <f>IF(V1806="","",IF(ABS(V1806-R1806)&gt;W$1,ABS(V1806-R1806),""))</f>
        <v/>
      </c>
      <c r="X1806" t="str">
        <f>Y1806&amp;"-"&amp;Z1806&amp;"-"&amp;AC1806&amp;"-"&amp;AD1806&amp;"-"&amp;AG1806</f>
        <v>21.5-f-C-0-0.5</v>
      </c>
      <c r="Y1806">
        <f>F1806</f>
        <v>21.5</v>
      </c>
      <c r="Z1806" s="2" t="str">
        <f>G1806</f>
        <v>f</v>
      </c>
      <c r="AA1806">
        <f>_xlfn.IFNA(VLOOKUP(X1806,'duo-out'!A$2:Q$5000,5,FALSE),E1806+10*(H1806-1)+1+_xlfn.IFNA(VLOOKUP(D1806,states!A$2:C$10,3,FALSE),1))</f>
        <v>111</v>
      </c>
      <c r="AB1806" t="str">
        <f>IF(V1806="","",V1806)</f>
        <v/>
      </c>
      <c r="AC1806" s="2" t="str">
        <f>_xlfn.IFNA(VLOOKUP(D1806,states!A$2:C$10,2,FALSE),"XX")</f>
        <v>C</v>
      </c>
      <c r="AD1806">
        <f>E1806</f>
        <v>0</v>
      </c>
      <c r="AE1806">
        <f>_xlfn.IFNA(VLOOKUP(D1806,states!A$2:D$10,4,FALSE),0)</f>
        <v>0</v>
      </c>
      <c r="AF1806">
        <v>0.5</v>
      </c>
      <c r="AG1806">
        <f>IF(AE1806=0,AF1806,IF(AE1806=1,IF(F1806=0.5,0.5,IF(H1806=1,0.5,1.5)),IF(F1806=0.5,0.5,IF(H1806=1,2.5,1.5))))</f>
        <v>0.5</v>
      </c>
      <c r="AH1806" s="7">
        <f>IF(AC1806="XX",0,1/C1806^(1/5)*IF(E1806=0,100,1)/(E1806+1)^(1/4))</f>
        <v>137.97296614612148</v>
      </c>
    </row>
    <row r="1807" spans="1:34">
      <c r="A1807">
        <v>4752</v>
      </c>
      <c r="B1807" s="1">
        <v>31188.04</v>
      </c>
      <c r="C1807" s="6">
        <v>0.2</v>
      </c>
      <c r="D1807" t="s">
        <v>5</v>
      </c>
      <c r="E1807">
        <v>0</v>
      </c>
      <c r="F1807">
        <v>21.5</v>
      </c>
      <c r="G1807" t="s">
        <v>2</v>
      </c>
      <c r="H1807">
        <v>2</v>
      </c>
      <c r="I1807" t="s">
        <v>0</v>
      </c>
      <c r="J1807">
        <v>0</v>
      </c>
      <c r="K1807">
        <v>22.5</v>
      </c>
      <c r="L1807" t="s">
        <v>2</v>
      </c>
      <c r="M1807">
        <v>2</v>
      </c>
      <c r="N1807" t="s">
        <v>4808</v>
      </c>
      <c r="O1807">
        <v>1</v>
      </c>
      <c r="P1807" t="str">
        <f>D1807&amp;"-"&amp;F1807&amp;"-"&amp;G1807&amp;"-"&amp;E1807&amp;"-"&amp;H1807</f>
        <v>C2Sigma-21.5-f-0-2</v>
      </c>
      <c r="Q1807" t="str">
        <f>I1807&amp;"-"&amp;K1807&amp;"-"&amp;L1807&amp;"-"&amp;J1807&amp;"-"&amp;M1807</f>
        <v>X2Pi-22.5-f-0-2</v>
      </c>
      <c r="R1807">
        <f>B1807+S1807</f>
        <v>38589.624939086003</v>
      </c>
      <c r="S1807">
        <f>_xlfn.IFNA(VLOOKUP(Q1807,'MARVEL-X'!A$2:I$1400,7,FALSE),VLOOKUP(Q1807,MARVEL!A$2:J$1522,10,FALSE))</f>
        <v>7401.5849390860003</v>
      </c>
      <c r="T1807">
        <f>IF(P1807=P1806,R1807+T1806,R1807)</f>
        <v>115768.85766964601</v>
      </c>
      <c r="U1807">
        <f>IF(P1807=P1806,1+U1806,1)</f>
        <v>3</v>
      </c>
      <c r="V1807">
        <f t="shared" si="28"/>
        <v>38589.619223215333</v>
      </c>
      <c r="W1807" t="str">
        <f>IF(V1807="","",IF(ABS(V1807-R1807)&gt;W$1,ABS(V1807-R1807),""))</f>
        <v/>
      </c>
      <c r="X1807" t="str">
        <f>Y1807&amp;"-"&amp;Z1807&amp;"-"&amp;AC1807&amp;"-"&amp;AD1807&amp;"-"&amp;AG1807</f>
        <v>21.5-f-C-0-0.5</v>
      </c>
      <c r="Y1807">
        <f>F1807</f>
        <v>21.5</v>
      </c>
      <c r="Z1807" s="2" t="str">
        <f>G1807</f>
        <v>f</v>
      </c>
      <c r="AA1807">
        <f>_xlfn.IFNA(VLOOKUP(X1807,'duo-out'!A$2:Q$5000,5,FALSE),E1807+10*(H1807-1)+1+_xlfn.IFNA(VLOOKUP(D1807,states!A$2:C$10,3,FALSE),1))</f>
        <v>111</v>
      </c>
      <c r="AB1807">
        <f>IF(V1807="","",V1807)</f>
        <v>38589.619223215333</v>
      </c>
      <c r="AC1807" s="2" t="str">
        <f>_xlfn.IFNA(VLOOKUP(D1807,states!A$2:C$10,2,FALSE),"XX")</f>
        <v>C</v>
      </c>
      <c r="AD1807">
        <f>E1807</f>
        <v>0</v>
      </c>
      <c r="AE1807">
        <f>_xlfn.IFNA(VLOOKUP(D1807,states!A$2:D$10,4,FALSE),0)</f>
        <v>0</v>
      </c>
      <c r="AF1807">
        <v>0.5</v>
      </c>
      <c r="AG1807">
        <f>IF(AE1807=0,AF1807,IF(AE1807=1,IF(F1807=0.5,0.5,IF(H1807=1,0.5,1.5)),IF(F1807=0.5,0.5,IF(H1807=1,2.5,1.5))))</f>
        <v>0.5</v>
      </c>
      <c r="AH1807" s="7">
        <f>IF(AC1807="XX",0,1/C1807^(1/5)*IF(E1807=0,100,1)/(E1807+1)^(1/4))</f>
        <v>137.97296614612148</v>
      </c>
    </row>
    <row r="1808" spans="1:34">
      <c r="A1808">
        <v>4622</v>
      </c>
      <c r="B1808" s="1">
        <v>32044.22</v>
      </c>
      <c r="C1808" s="6">
        <v>0.2</v>
      </c>
      <c r="D1808" t="s">
        <v>5</v>
      </c>
      <c r="E1808">
        <v>1</v>
      </c>
      <c r="F1808">
        <v>21.5</v>
      </c>
      <c r="G1808" t="s">
        <v>2</v>
      </c>
      <c r="H1808">
        <v>2</v>
      </c>
      <c r="I1808" t="s">
        <v>0</v>
      </c>
      <c r="J1808">
        <v>1</v>
      </c>
      <c r="K1808">
        <v>20.5</v>
      </c>
      <c r="L1808" t="s">
        <v>2</v>
      </c>
      <c r="M1808">
        <v>2</v>
      </c>
      <c r="N1808" t="s">
        <v>4678</v>
      </c>
      <c r="O1808">
        <v>1</v>
      </c>
      <c r="P1808" t="str">
        <f>D1808&amp;"-"&amp;F1808&amp;"-"&amp;G1808&amp;"-"&amp;E1808&amp;"-"&amp;H1808</f>
        <v>C2Sigma-21.5-f-1-2</v>
      </c>
      <c r="Q1808" t="str">
        <f>I1808&amp;"-"&amp;K1808&amp;"-"&amp;L1808&amp;"-"&amp;J1808&amp;"-"&amp;M1808</f>
        <v>X2Pi-20.5-f-1-2</v>
      </c>
      <c r="R1808">
        <f>B1808+S1808</f>
        <v>40785.375250099001</v>
      </c>
      <c r="S1808">
        <f>_xlfn.IFNA(VLOOKUP(Q1808,'MARVEL-X'!A$2:I$1400,7,FALSE),VLOOKUP(Q1808,MARVEL!A$2:J$1522,10,FALSE))</f>
        <v>8741.1552500989983</v>
      </c>
      <c r="T1808">
        <f>IF(P1808=P1807,R1808+T1807,R1808)</f>
        <v>40785.375250099001</v>
      </c>
      <c r="U1808">
        <f>IF(P1808=P1807,1+U1807,1)</f>
        <v>1</v>
      </c>
      <c r="V1808">
        <f t="shared" si="28"/>
        <v>40785.375250099001</v>
      </c>
      <c r="W1808" t="str">
        <f>IF(V1808="","",IF(ABS(V1808-R1808)&gt;W$1,ABS(V1808-R1808),""))</f>
        <v/>
      </c>
      <c r="X1808" t="str">
        <f>Y1808&amp;"-"&amp;Z1808&amp;"-"&amp;AC1808&amp;"-"&amp;AD1808&amp;"-"&amp;AG1808</f>
        <v>21.5-f-C-1-0.5</v>
      </c>
      <c r="Y1808">
        <f>F1808</f>
        <v>21.5</v>
      </c>
      <c r="Z1808" s="2" t="str">
        <f>G1808</f>
        <v>f</v>
      </c>
      <c r="AA1808">
        <f>_xlfn.IFNA(VLOOKUP(X1808,'duo-out'!A$2:Q$5000,5,FALSE),E1808+10*(H1808-1)+1+_xlfn.IFNA(VLOOKUP(D1808,states!A$2:C$10,3,FALSE),1))</f>
        <v>112</v>
      </c>
      <c r="AB1808">
        <f>IF(V1808="","",V1808)</f>
        <v>40785.375250099001</v>
      </c>
      <c r="AC1808" s="2" t="str">
        <f>_xlfn.IFNA(VLOOKUP(D1808,states!A$2:C$10,2,FALSE),"XX")</f>
        <v>C</v>
      </c>
      <c r="AD1808">
        <f>E1808</f>
        <v>1</v>
      </c>
      <c r="AE1808">
        <f>_xlfn.IFNA(VLOOKUP(D1808,states!A$2:D$10,4,FALSE),0)</f>
        <v>0</v>
      </c>
      <c r="AF1808">
        <v>0.5</v>
      </c>
      <c r="AG1808">
        <f>IF(AE1808=0,AF1808,IF(AE1808=1,IF(F1808=0.5,0.5,IF(H1808=1,0.5,1.5)),IF(F1808=0.5,0.5,IF(H1808=1,2.5,1.5))))</f>
        <v>0.5</v>
      </c>
      <c r="AH1808" s="7">
        <f>IF(AC1808="XX",0,1/C1808^(1/5)*IF(E1808=0,100,1)/(E1808+1)^(1/4))</f>
        <v>1.1602097263419568</v>
      </c>
    </row>
    <row r="1809" spans="1:34">
      <c r="A1809">
        <v>4682</v>
      </c>
      <c r="B1809" s="1">
        <v>32341.55</v>
      </c>
      <c r="C1809" s="6">
        <v>0.2</v>
      </c>
      <c r="D1809" t="s">
        <v>5</v>
      </c>
      <c r="E1809">
        <v>0</v>
      </c>
      <c r="F1809">
        <v>22.5</v>
      </c>
      <c r="G1809" t="s">
        <v>1</v>
      </c>
      <c r="H1809">
        <v>1</v>
      </c>
      <c r="I1809" t="s">
        <v>0</v>
      </c>
      <c r="J1809">
        <v>0</v>
      </c>
      <c r="K1809">
        <v>21.5</v>
      </c>
      <c r="L1809" t="s">
        <v>1</v>
      </c>
      <c r="M1809">
        <v>1</v>
      </c>
      <c r="N1809" t="s">
        <v>4738</v>
      </c>
      <c r="O1809">
        <v>1</v>
      </c>
      <c r="P1809" t="str">
        <f>D1809&amp;"-"&amp;F1809&amp;"-"&amp;G1809&amp;"-"&amp;E1809&amp;"-"&amp;H1809</f>
        <v>C2Sigma-22.5-e-0-1</v>
      </c>
      <c r="Q1809" t="str">
        <f>I1809&amp;"-"&amp;K1809&amp;"-"&amp;L1809&amp;"-"&amp;J1809&amp;"-"&amp;M1809</f>
        <v>X2Pi-21.5-e-0-1</v>
      </c>
      <c r="R1809">
        <f>B1809+S1809</f>
        <v>38590.312197241001</v>
      </c>
      <c r="S1809">
        <f>_xlfn.IFNA(VLOOKUP(Q1809,'MARVEL-X'!A$2:I$1400,7,FALSE),VLOOKUP(Q1809,MARVEL!A$2:J$1522,10,FALSE))</f>
        <v>6248.7621972409997</v>
      </c>
      <c r="T1809">
        <f>IF(P1809=P1808,R1809+T1808,R1809)</f>
        <v>38590.312197241001</v>
      </c>
      <c r="U1809">
        <f>IF(P1809=P1808,1+U1808,1)</f>
        <v>1</v>
      </c>
      <c r="V1809" t="str">
        <f t="shared" si="28"/>
        <v/>
      </c>
      <c r="W1809" t="str">
        <f>IF(V1809="","",IF(ABS(V1809-R1809)&gt;W$1,ABS(V1809-R1809),""))</f>
        <v/>
      </c>
      <c r="X1809" t="str">
        <f>Y1809&amp;"-"&amp;Z1809&amp;"-"&amp;AC1809&amp;"-"&amp;AD1809&amp;"-"&amp;AG1809</f>
        <v>22.5-e-C-0-0.5</v>
      </c>
      <c r="Y1809">
        <f>F1809</f>
        <v>22.5</v>
      </c>
      <c r="Z1809" s="2" t="str">
        <f>G1809</f>
        <v>e</v>
      </c>
      <c r="AA1809">
        <f>_xlfn.IFNA(VLOOKUP(X1809,'duo-out'!A$2:Q$5000,5,FALSE),E1809+10*(H1809-1)+1+_xlfn.IFNA(VLOOKUP(D1809,states!A$2:C$10,3,FALSE),1))</f>
        <v>101</v>
      </c>
      <c r="AB1809" t="str">
        <f>IF(V1809="","",V1809)</f>
        <v/>
      </c>
      <c r="AC1809" s="2" t="str">
        <f>_xlfn.IFNA(VLOOKUP(D1809,states!A$2:C$10,2,FALSE),"XX")</f>
        <v>C</v>
      </c>
      <c r="AD1809">
        <f>E1809</f>
        <v>0</v>
      </c>
      <c r="AE1809">
        <f>_xlfn.IFNA(VLOOKUP(D1809,states!A$2:D$10,4,FALSE),0)</f>
        <v>0</v>
      </c>
      <c r="AF1809">
        <v>0.5</v>
      </c>
      <c r="AG1809">
        <f>IF(AE1809=0,AF1809,IF(AE1809=1,IF(F1809=0.5,0.5,IF(H1809=1,0.5,1.5)),IF(F1809=0.5,0.5,IF(H1809=1,2.5,1.5))))</f>
        <v>0.5</v>
      </c>
      <c r="AH1809" s="7">
        <f>IF(AC1809="XX",0,1/C1809^(1/5)*IF(E1809=0,100,1)/(E1809+1)^(1/4))</f>
        <v>137.97296614612148</v>
      </c>
    </row>
    <row r="1810" spans="1:34">
      <c r="A1810">
        <v>72</v>
      </c>
      <c r="B1810" s="1">
        <v>31790.93</v>
      </c>
      <c r="C1810" s="6">
        <v>0.2</v>
      </c>
      <c r="D1810" t="s">
        <v>5</v>
      </c>
      <c r="E1810">
        <v>0</v>
      </c>
      <c r="F1810">
        <v>22.5</v>
      </c>
      <c r="G1810" t="s">
        <v>1</v>
      </c>
      <c r="H1810">
        <v>1</v>
      </c>
      <c r="I1810" t="s">
        <v>0</v>
      </c>
      <c r="J1810">
        <v>0</v>
      </c>
      <c r="K1810">
        <v>22.5</v>
      </c>
      <c r="L1810" t="s">
        <v>2</v>
      </c>
      <c r="M1810">
        <v>1</v>
      </c>
      <c r="N1810" t="s">
        <v>127</v>
      </c>
      <c r="O1810">
        <v>-1</v>
      </c>
      <c r="P1810" t="str">
        <f>D1810&amp;"-"&amp;F1810&amp;"-"&amp;G1810&amp;"-"&amp;E1810&amp;"-"&amp;H1810</f>
        <v>C2Sigma-22.5-e-0-1</v>
      </c>
      <c r="Q1810" t="str">
        <f>I1810&amp;"-"&amp;K1810&amp;"-"&amp;L1810&amp;"-"&amp;J1810&amp;"-"&amp;M1810</f>
        <v>X2Pi-22.5-f-0-1</v>
      </c>
      <c r="R1810">
        <f>B1810+S1810</f>
        <v>38590.080293202998</v>
      </c>
      <c r="S1810">
        <f>_xlfn.IFNA(VLOOKUP(Q1810,'MARVEL-X'!A$2:I$1400,7,FALSE),VLOOKUP(Q1810,MARVEL!A$2:J$1522,10,FALSE))</f>
        <v>6799.1502932029998</v>
      </c>
      <c r="T1810">
        <f>IF(P1810=P1809,R1810+T1809,R1810)</f>
        <v>77180.392490444006</v>
      </c>
      <c r="U1810">
        <f>IF(P1810=P1809,1+U1809,1)</f>
        <v>2</v>
      </c>
      <c r="V1810" t="str">
        <f t="shared" si="28"/>
        <v/>
      </c>
      <c r="W1810" t="str">
        <f>IF(V1810="","",IF(ABS(V1810-R1810)&gt;W$1,ABS(V1810-R1810),""))</f>
        <v/>
      </c>
      <c r="X1810" t="str">
        <f>Y1810&amp;"-"&amp;Z1810&amp;"-"&amp;AC1810&amp;"-"&amp;AD1810&amp;"-"&amp;AG1810</f>
        <v>22.5-e-C-0-0.5</v>
      </c>
      <c r="Y1810">
        <f>F1810</f>
        <v>22.5</v>
      </c>
      <c r="Z1810" s="2" t="str">
        <f>G1810</f>
        <v>e</v>
      </c>
      <c r="AA1810">
        <f>_xlfn.IFNA(VLOOKUP(X1810,'duo-out'!A$2:Q$5000,5,FALSE),E1810+10*(H1810-1)+1+_xlfn.IFNA(VLOOKUP(D1810,states!A$2:C$10,3,FALSE),1))</f>
        <v>101</v>
      </c>
      <c r="AB1810" t="str">
        <f>IF(V1810="","",V1810)</f>
        <v/>
      </c>
      <c r="AC1810" s="2" t="str">
        <f>_xlfn.IFNA(VLOOKUP(D1810,states!A$2:C$10,2,FALSE),"XX")</f>
        <v>C</v>
      </c>
      <c r="AD1810">
        <f>E1810</f>
        <v>0</v>
      </c>
      <c r="AE1810">
        <f>_xlfn.IFNA(VLOOKUP(D1810,states!A$2:D$10,4,FALSE),0)</f>
        <v>0</v>
      </c>
      <c r="AF1810">
        <v>0.5</v>
      </c>
      <c r="AG1810">
        <f>IF(AE1810=0,AF1810,IF(AE1810=1,IF(F1810=0.5,0.5,IF(H1810=1,0.5,1.5)),IF(F1810=0.5,0.5,IF(H1810=1,2.5,1.5))))</f>
        <v>0.5</v>
      </c>
      <c r="AH1810" s="7">
        <f>IF(AC1810="XX",0,1/C1810^(1/5)*IF(E1810=0,100,1)/(E1810+1)^(1/4))</f>
        <v>137.97296614612148</v>
      </c>
    </row>
    <row r="1811" spans="1:34">
      <c r="A1811">
        <v>4728</v>
      </c>
      <c r="B1811" s="1">
        <v>31189.119999999999</v>
      </c>
      <c r="C1811" s="6">
        <v>0.2</v>
      </c>
      <c r="D1811" t="s">
        <v>5</v>
      </c>
      <c r="E1811">
        <v>0</v>
      </c>
      <c r="F1811">
        <v>22.5</v>
      </c>
      <c r="G1811" t="s">
        <v>1</v>
      </c>
      <c r="H1811">
        <v>1</v>
      </c>
      <c r="I1811" t="s">
        <v>0</v>
      </c>
      <c r="J1811">
        <v>0</v>
      </c>
      <c r="K1811">
        <v>23.5</v>
      </c>
      <c r="L1811" t="s">
        <v>1</v>
      </c>
      <c r="M1811">
        <v>1</v>
      </c>
      <c r="N1811" t="s">
        <v>4784</v>
      </c>
      <c r="O1811">
        <v>1</v>
      </c>
      <c r="P1811" t="str">
        <f>D1811&amp;"-"&amp;F1811&amp;"-"&amp;G1811&amp;"-"&amp;E1811&amp;"-"&amp;H1811</f>
        <v>C2Sigma-22.5-e-0-1</v>
      </c>
      <c r="Q1811" t="str">
        <f>I1811&amp;"-"&amp;K1811&amp;"-"&amp;L1811&amp;"-"&amp;J1811&amp;"-"&amp;M1811</f>
        <v>X2Pi-23.5-e-0-1</v>
      </c>
      <c r="R1811">
        <f>B1811+S1811</f>
        <v>38590.351413554999</v>
      </c>
      <c r="S1811">
        <f>_xlfn.IFNA(VLOOKUP(Q1811,'MARVEL-X'!A$2:I$1400,7,FALSE),VLOOKUP(Q1811,MARVEL!A$2:J$1522,10,FALSE))</f>
        <v>7401.2314135550005</v>
      </c>
      <c r="T1811">
        <f>IF(P1811=P1810,R1811+T1810,R1811)</f>
        <v>115770.74390399901</v>
      </c>
      <c r="U1811">
        <f>IF(P1811=P1810,1+U1810,1)</f>
        <v>3</v>
      </c>
      <c r="V1811" t="str">
        <f t="shared" si="28"/>
        <v/>
      </c>
      <c r="W1811" t="str">
        <f>IF(V1811="","",IF(ABS(V1811-R1811)&gt;W$1,ABS(V1811-R1811),""))</f>
        <v/>
      </c>
      <c r="X1811" t="str">
        <f>Y1811&amp;"-"&amp;Z1811&amp;"-"&amp;AC1811&amp;"-"&amp;AD1811&amp;"-"&amp;AG1811</f>
        <v>22.5-e-C-0-0.5</v>
      </c>
      <c r="Y1811">
        <f>F1811</f>
        <v>22.5</v>
      </c>
      <c r="Z1811" s="2" t="str">
        <f>G1811</f>
        <v>e</v>
      </c>
      <c r="AA1811">
        <f>_xlfn.IFNA(VLOOKUP(X1811,'duo-out'!A$2:Q$5000,5,FALSE),E1811+10*(H1811-1)+1+_xlfn.IFNA(VLOOKUP(D1811,states!A$2:C$10,3,FALSE),1))</f>
        <v>101</v>
      </c>
      <c r="AB1811" t="str">
        <f>IF(V1811="","",V1811)</f>
        <v/>
      </c>
      <c r="AC1811" s="2" t="str">
        <f>_xlfn.IFNA(VLOOKUP(D1811,states!A$2:C$10,2,FALSE),"XX")</f>
        <v>C</v>
      </c>
      <c r="AD1811">
        <f>E1811</f>
        <v>0</v>
      </c>
      <c r="AE1811">
        <f>_xlfn.IFNA(VLOOKUP(D1811,states!A$2:D$10,4,FALSE),0)</f>
        <v>0</v>
      </c>
      <c r="AF1811">
        <v>0.5</v>
      </c>
      <c r="AG1811">
        <f>IF(AE1811=0,AF1811,IF(AE1811=1,IF(F1811=0.5,0.5,IF(H1811=1,0.5,1.5)),IF(F1811=0.5,0.5,IF(H1811=1,2.5,1.5))))</f>
        <v>0.5</v>
      </c>
      <c r="AH1811" s="7">
        <f>IF(AC1811="XX",0,1/C1811^(1/5)*IF(E1811=0,100,1)/(E1811+1)^(1/4))</f>
        <v>137.97296614612148</v>
      </c>
    </row>
    <row r="1812" spans="1:34">
      <c r="A1812">
        <v>4842</v>
      </c>
      <c r="B1812" s="1">
        <v>31791.196</v>
      </c>
      <c r="C1812" s="6">
        <v>0.05</v>
      </c>
      <c r="D1812" t="s">
        <v>5</v>
      </c>
      <c r="E1812">
        <v>0</v>
      </c>
      <c r="F1812">
        <v>22.5</v>
      </c>
      <c r="G1812" t="s">
        <v>1</v>
      </c>
      <c r="H1812">
        <v>1</v>
      </c>
      <c r="I1812" t="s">
        <v>0</v>
      </c>
      <c r="J1812">
        <v>0</v>
      </c>
      <c r="K1812">
        <v>22.5</v>
      </c>
      <c r="L1812" t="s">
        <v>2</v>
      </c>
      <c r="M1812">
        <v>1</v>
      </c>
      <c r="N1812" t="s">
        <v>4898</v>
      </c>
      <c r="O1812">
        <v>1</v>
      </c>
      <c r="P1812" t="str">
        <f>D1812&amp;"-"&amp;F1812&amp;"-"&amp;G1812&amp;"-"&amp;E1812&amp;"-"&amp;H1812</f>
        <v>C2Sigma-22.5-e-0-1</v>
      </c>
      <c r="Q1812" t="str">
        <f>I1812&amp;"-"&amp;K1812&amp;"-"&amp;L1812&amp;"-"&amp;J1812&amp;"-"&amp;M1812</f>
        <v>X2Pi-22.5-f-0-1</v>
      </c>
      <c r="R1812">
        <f>B1812+S1812</f>
        <v>38590.346293203002</v>
      </c>
      <c r="S1812">
        <f>_xlfn.IFNA(VLOOKUP(Q1812,'MARVEL-X'!A$2:I$1400,7,FALSE),VLOOKUP(Q1812,MARVEL!A$2:J$1522,10,FALSE))</f>
        <v>6799.1502932029998</v>
      </c>
      <c r="T1812">
        <f>IF(P1812=P1811,R1812+T1811,R1812)</f>
        <v>154361.09019720202</v>
      </c>
      <c r="U1812">
        <f>IF(P1812=P1811,1+U1811,1)</f>
        <v>4</v>
      </c>
      <c r="V1812">
        <f t="shared" si="28"/>
        <v>38590.272549300505</v>
      </c>
      <c r="W1812">
        <f>IF(V1812="","",IF(ABS(V1812-R1812)&gt;W$1,ABS(V1812-R1812),""))</f>
        <v>7.3743902496062219E-2</v>
      </c>
      <c r="X1812" t="str">
        <f>Y1812&amp;"-"&amp;Z1812&amp;"-"&amp;AC1812&amp;"-"&amp;AD1812&amp;"-"&amp;AG1812</f>
        <v>22.5-e-C-0-0.5</v>
      </c>
      <c r="Y1812">
        <f>F1812</f>
        <v>22.5</v>
      </c>
      <c r="Z1812" s="2" t="str">
        <f>G1812</f>
        <v>e</v>
      </c>
      <c r="AA1812">
        <f>_xlfn.IFNA(VLOOKUP(X1812,'duo-out'!A$2:Q$5000,5,FALSE),E1812+10*(H1812-1)+1+_xlfn.IFNA(VLOOKUP(D1812,states!A$2:C$10,3,FALSE),1))</f>
        <v>101</v>
      </c>
      <c r="AB1812">
        <f>IF(V1812="","",V1812)</f>
        <v>38590.272549300505</v>
      </c>
      <c r="AC1812" s="2" t="str">
        <f>_xlfn.IFNA(VLOOKUP(D1812,states!A$2:C$10,2,FALSE),"XX")</f>
        <v>C</v>
      </c>
      <c r="AD1812">
        <f>E1812</f>
        <v>0</v>
      </c>
      <c r="AE1812">
        <f>_xlfn.IFNA(VLOOKUP(D1812,states!A$2:D$10,4,FALSE),0)</f>
        <v>0</v>
      </c>
      <c r="AF1812">
        <v>0.5</v>
      </c>
      <c r="AG1812">
        <f>IF(AE1812=0,AF1812,IF(AE1812=1,IF(F1812=0.5,0.5,IF(H1812=1,0.5,1.5)),IF(F1812=0.5,0.5,IF(H1812=1,2.5,1.5))))</f>
        <v>0.5</v>
      </c>
      <c r="AH1812" s="7">
        <f>IF(AC1812="XX",0,1/C1812^(1/5)*IF(E1812=0,100,1)/(E1812+1)^(1/4))</f>
        <v>182.05642030260799</v>
      </c>
    </row>
    <row r="1813" spans="1:34">
      <c r="A1813">
        <v>4601</v>
      </c>
      <c r="B1813" s="1">
        <v>32045.19</v>
      </c>
      <c r="C1813" s="6">
        <v>0.2</v>
      </c>
      <c r="D1813" t="s">
        <v>5</v>
      </c>
      <c r="E1813">
        <v>1</v>
      </c>
      <c r="F1813">
        <v>22.5</v>
      </c>
      <c r="G1813" t="s">
        <v>1</v>
      </c>
      <c r="H1813">
        <v>1</v>
      </c>
      <c r="I1813" t="s">
        <v>0</v>
      </c>
      <c r="J1813">
        <v>1</v>
      </c>
      <c r="K1813">
        <v>21.5</v>
      </c>
      <c r="L1813" t="s">
        <v>1</v>
      </c>
      <c r="M1813">
        <v>1</v>
      </c>
      <c r="N1813" t="s">
        <v>4657</v>
      </c>
      <c r="O1813">
        <v>1</v>
      </c>
      <c r="P1813" t="str">
        <f>D1813&amp;"-"&amp;F1813&amp;"-"&amp;G1813&amp;"-"&amp;E1813&amp;"-"&amp;H1813</f>
        <v>C2Sigma-22.5-e-1-1</v>
      </c>
      <c r="Q1813" t="str">
        <f>I1813&amp;"-"&amp;K1813&amp;"-"&amp;L1813&amp;"-"&amp;J1813&amp;"-"&amp;M1813</f>
        <v>X2Pi-21.5-e-1-1</v>
      </c>
      <c r="R1813">
        <f>B1813+S1813</f>
        <v>40786.138304874999</v>
      </c>
      <c r="S1813">
        <f>_xlfn.IFNA(VLOOKUP(Q1813,'MARVEL-X'!A$2:I$1400,7,FALSE),VLOOKUP(Q1813,MARVEL!A$2:J$1522,10,FALSE))</f>
        <v>8740.9483048749989</v>
      </c>
      <c r="T1813">
        <f>IF(P1813=P1812,R1813+T1812,R1813)</f>
        <v>40786.138304874999</v>
      </c>
      <c r="U1813">
        <f>IF(P1813=P1812,1+U1812,1)</f>
        <v>1</v>
      </c>
      <c r="V1813">
        <f t="shared" si="28"/>
        <v>40786.138304874999</v>
      </c>
      <c r="W1813" t="str">
        <f>IF(V1813="","",IF(ABS(V1813-R1813)&gt;W$1,ABS(V1813-R1813),""))</f>
        <v/>
      </c>
      <c r="X1813" t="str">
        <f>Y1813&amp;"-"&amp;Z1813&amp;"-"&amp;AC1813&amp;"-"&amp;AD1813&amp;"-"&amp;AG1813</f>
        <v>22.5-e-C-1-0.5</v>
      </c>
      <c r="Y1813">
        <f>F1813</f>
        <v>22.5</v>
      </c>
      <c r="Z1813" s="2" t="str">
        <f>G1813</f>
        <v>e</v>
      </c>
      <c r="AA1813">
        <f>_xlfn.IFNA(VLOOKUP(X1813,'duo-out'!A$2:Q$5000,5,FALSE),E1813+10*(H1813-1)+1+_xlfn.IFNA(VLOOKUP(D1813,states!A$2:C$10,3,FALSE),1))</f>
        <v>102</v>
      </c>
      <c r="AB1813">
        <f>IF(V1813="","",V1813)</f>
        <v>40786.138304874999</v>
      </c>
      <c r="AC1813" s="2" t="str">
        <f>_xlfn.IFNA(VLOOKUP(D1813,states!A$2:C$10,2,FALSE),"XX")</f>
        <v>C</v>
      </c>
      <c r="AD1813">
        <f>E1813</f>
        <v>1</v>
      </c>
      <c r="AE1813">
        <f>_xlfn.IFNA(VLOOKUP(D1813,states!A$2:D$10,4,FALSE),0)</f>
        <v>0</v>
      </c>
      <c r="AF1813">
        <v>0.5</v>
      </c>
      <c r="AG1813">
        <f>IF(AE1813=0,AF1813,IF(AE1813=1,IF(F1813=0.5,0.5,IF(H1813=1,0.5,1.5)),IF(F1813=0.5,0.5,IF(H1813=1,2.5,1.5))))</f>
        <v>0.5</v>
      </c>
      <c r="AH1813" s="7">
        <f>IF(AC1813="XX",0,1/C1813^(1/5)*IF(E1813=0,100,1)/(E1813+1)^(1/4))</f>
        <v>1.1602097263419568</v>
      </c>
    </row>
    <row r="1814" spans="1:34">
      <c r="A1814">
        <v>76</v>
      </c>
      <c r="B1814" s="1">
        <v>31786.06</v>
      </c>
      <c r="C1814" s="6">
        <v>0.2</v>
      </c>
      <c r="D1814" t="s">
        <v>5</v>
      </c>
      <c r="E1814">
        <v>0</v>
      </c>
      <c r="F1814">
        <v>22.5</v>
      </c>
      <c r="G1814" t="s">
        <v>2</v>
      </c>
      <c r="H1814">
        <v>2</v>
      </c>
      <c r="I1814" t="s">
        <v>0</v>
      </c>
      <c r="J1814">
        <v>0</v>
      </c>
      <c r="K1814">
        <v>22.5</v>
      </c>
      <c r="L1814" t="s">
        <v>1</v>
      </c>
      <c r="M1814">
        <v>2</v>
      </c>
      <c r="N1814" t="s">
        <v>131</v>
      </c>
      <c r="O1814">
        <v>-1</v>
      </c>
      <c r="P1814" t="str">
        <f>D1814&amp;"-"&amp;F1814&amp;"-"&amp;G1814&amp;"-"&amp;E1814&amp;"-"&amp;H1814</f>
        <v>C2Sigma-22.5-f-0-2</v>
      </c>
      <c r="Q1814" t="str">
        <f>I1814&amp;"-"&amp;K1814&amp;"-"&amp;L1814&amp;"-"&amp;J1814&amp;"-"&amp;M1814</f>
        <v>X2Pi-22.5-e-0-2</v>
      </c>
      <c r="R1814">
        <f>B1814+S1814</f>
        <v>39170.120028484998</v>
      </c>
      <c r="S1814">
        <f>_xlfn.IFNA(VLOOKUP(Q1814,'MARVEL-X'!A$2:I$1400,7,FALSE),VLOOKUP(Q1814,MARVEL!A$2:J$1522,10,FALSE))</f>
        <v>7384.0600284849997</v>
      </c>
      <c r="T1814">
        <f>IF(P1814=P1813,R1814+T1813,R1814)</f>
        <v>39170.120028484998</v>
      </c>
      <c r="U1814">
        <f>IF(P1814=P1813,1+U1813,1)</f>
        <v>1</v>
      </c>
      <c r="V1814" t="str">
        <f t="shared" si="28"/>
        <v/>
      </c>
      <c r="W1814" t="str">
        <f>IF(V1814="","",IF(ABS(V1814-R1814)&gt;W$1,ABS(V1814-R1814),""))</f>
        <v/>
      </c>
      <c r="X1814" t="str">
        <f>Y1814&amp;"-"&amp;Z1814&amp;"-"&amp;AC1814&amp;"-"&amp;AD1814&amp;"-"&amp;AG1814</f>
        <v>22.5-f-C-0-0.5</v>
      </c>
      <c r="Y1814">
        <f>F1814</f>
        <v>22.5</v>
      </c>
      <c r="Z1814" s="2" t="str">
        <f>G1814</f>
        <v>f</v>
      </c>
      <c r="AA1814">
        <f>_xlfn.IFNA(VLOOKUP(X1814,'duo-out'!A$2:Q$5000,5,FALSE),E1814+10*(H1814-1)+1+_xlfn.IFNA(VLOOKUP(D1814,states!A$2:C$10,3,FALSE),1))</f>
        <v>111</v>
      </c>
      <c r="AB1814" t="str">
        <f>IF(V1814="","",V1814)</f>
        <v/>
      </c>
      <c r="AC1814" s="2" t="str">
        <f>_xlfn.IFNA(VLOOKUP(D1814,states!A$2:C$10,2,FALSE),"XX")</f>
        <v>C</v>
      </c>
      <c r="AD1814">
        <f>E1814</f>
        <v>0</v>
      </c>
      <c r="AE1814">
        <f>_xlfn.IFNA(VLOOKUP(D1814,states!A$2:D$10,4,FALSE),0)</f>
        <v>0</v>
      </c>
      <c r="AF1814">
        <v>0.5</v>
      </c>
      <c r="AG1814">
        <f>IF(AE1814=0,AF1814,IF(AE1814=1,IF(F1814=0.5,0.5,IF(H1814=1,0.5,1.5)),IF(F1814=0.5,0.5,IF(H1814=1,2.5,1.5))))</f>
        <v>0.5</v>
      </c>
      <c r="AH1814" s="7">
        <f>IF(AC1814="XX",0,1/C1814^(1/5)*IF(E1814=0,100,1)/(E1814+1)^(1/4))</f>
        <v>137.97296614612148</v>
      </c>
    </row>
    <row r="1815" spans="1:34">
      <c r="A1815">
        <v>4753</v>
      </c>
      <c r="B1815" s="1">
        <v>31162.11</v>
      </c>
      <c r="C1815" s="6">
        <v>0.2</v>
      </c>
      <c r="D1815" t="s">
        <v>5</v>
      </c>
      <c r="E1815">
        <v>0</v>
      </c>
      <c r="F1815">
        <v>22.5</v>
      </c>
      <c r="G1815" t="s">
        <v>2</v>
      </c>
      <c r="H1815">
        <v>2</v>
      </c>
      <c r="I1815" t="s">
        <v>0</v>
      </c>
      <c r="J1815">
        <v>0</v>
      </c>
      <c r="K1815">
        <v>23.5</v>
      </c>
      <c r="L1815" t="s">
        <v>2</v>
      </c>
      <c r="M1815">
        <v>2</v>
      </c>
      <c r="N1815" t="s">
        <v>4809</v>
      </c>
      <c r="O1815">
        <v>1</v>
      </c>
      <c r="P1815" t="str">
        <f>D1815&amp;"-"&amp;F1815&amp;"-"&amp;G1815&amp;"-"&amp;E1815&amp;"-"&amp;H1815</f>
        <v>C2Sigma-22.5-f-0-2</v>
      </c>
      <c r="Q1815" t="str">
        <f>I1815&amp;"-"&amp;K1815&amp;"-"&amp;L1815&amp;"-"&amp;J1815&amp;"-"&amp;M1815</f>
        <v>X2Pi-23.5-f-0-2</v>
      </c>
      <c r="R1815">
        <f>B1815+S1815</f>
        <v>39169.797968275001</v>
      </c>
      <c r="S1815">
        <f>_xlfn.IFNA(VLOOKUP(Q1815,'MARVEL-X'!A$2:I$1400,7,FALSE),VLOOKUP(Q1815,MARVEL!A$2:J$1522,10,FALSE))</f>
        <v>8007.6879682750005</v>
      </c>
      <c r="T1815">
        <f>IF(P1815=P1814,R1815+T1814,R1815)</f>
        <v>78339.917996759992</v>
      </c>
      <c r="U1815">
        <f>IF(P1815=P1814,1+U1814,1)</f>
        <v>2</v>
      </c>
      <c r="V1815" t="str">
        <f t="shared" si="28"/>
        <v/>
      </c>
      <c r="W1815" t="str">
        <f>IF(V1815="","",IF(ABS(V1815-R1815)&gt;W$1,ABS(V1815-R1815),""))</f>
        <v/>
      </c>
      <c r="X1815" t="str">
        <f>Y1815&amp;"-"&amp;Z1815&amp;"-"&amp;AC1815&amp;"-"&amp;AD1815&amp;"-"&amp;AG1815</f>
        <v>22.5-f-C-0-0.5</v>
      </c>
      <c r="Y1815">
        <f>F1815</f>
        <v>22.5</v>
      </c>
      <c r="Z1815" s="2" t="str">
        <f>G1815</f>
        <v>f</v>
      </c>
      <c r="AA1815">
        <f>_xlfn.IFNA(VLOOKUP(X1815,'duo-out'!A$2:Q$5000,5,FALSE),E1815+10*(H1815-1)+1+_xlfn.IFNA(VLOOKUP(D1815,states!A$2:C$10,3,FALSE),1))</f>
        <v>111</v>
      </c>
      <c r="AB1815" t="str">
        <f>IF(V1815="","",V1815)</f>
        <v/>
      </c>
      <c r="AC1815" s="2" t="str">
        <f>_xlfn.IFNA(VLOOKUP(D1815,states!A$2:C$10,2,FALSE),"XX")</f>
        <v>C</v>
      </c>
      <c r="AD1815">
        <f>E1815</f>
        <v>0</v>
      </c>
      <c r="AE1815">
        <f>_xlfn.IFNA(VLOOKUP(D1815,states!A$2:D$10,4,FALSE),0)</f>
        <v>0</v>
      </c>
      <c r="AF1815">
        <v>0.5</v>
      </c>
      <c r="AG1815">
        <f>IF(AE1815=0,AF1815,IF(AE1815=1,IF(F1815=0.5,0.5,IF(H1815=1,0.5,1.5)),IF(F1815=0.5,0.5,IF(H1815=1,2.5,1.5))))</f>
        <v>0.5</v>
      </c>
      <c r="AH1815" s="7">
        <f>IF(AC1815="XX",0,1/C1815^(1/5)*IF(E1815=0,100,1)/(E1815+1)^(1/4))</f>
        <v>137.97296614612148</v>
      </c>
    </row>
    <row r="1816" spans="1:34">
      <c r="A1816">
        <v>4704</v>
      </c>
      <c r="B1816" s="1">
        <v>32354.53</v>
      </c>
      <c r="C1816" s="6">
        <v>0.2</v>
      </c>
      <c r="D1816" t="s">
        <v>5</v>
      </c>
      <c r="E1816">
        <v>0</v>
      </c>
      <c r="F1816">
        <v>22.5</v>
      </c>
      <c r="G1816" t="s">
        <v>2</v>
      </c>
      <c r="H1816">
        <v>2</v>
      </c>
      <c r="I1816" t="s">
        <v>0</v>
      </c>
      <c r="J1816">
        <v>0</v>
      </c>
      <c r="K1816">
        <v>21.5</v>
      </c>
      <c r="L1816" t="s">
        <v>2</v>
      </c>
      <c r="M1816">
        <v>2</v>
      </c>
      <c r="N1816" t="s">
        <v>4760</v>
      </c>
      <c r="O1816">
        <v>1</v>
      </c>
      <c r="P1816" t="str">
        <f>D1816&amp;"-"&amp;F1816&amp;"-"&amp;G1816&amp;"-"&amp;E1816&amp;"-"&amp;H1816</f>
        <v>C2Sigma-22.5-f-0-2</v>
      </c>
      <c r="Q1816" t="str">
        <f>I1816&amp;"-"&amp;K1816&amp;"-"&amp;L1816&amp;"-"&amp;J1816&amp;"-"&amp;M1816</f>
        <v>X2Pi-21.5-f-0-2</v>
      </c>
      <c r="R1816">
        <f>B1816+S1816</f>
        <v>39169.659070948001</v>
      </c>
      <c r="S1816">
        <f>_xlfn.IFNA(VLOOKUP(Q1816,'MARVEL-X'!A$2:I$1400,7,FALSE),VLOOKUP(Q1816,MARVEL!A$2:J$1522,10,FALSE))</f>
        <v>6815.1290709479999</v>
      </c>
      <c r="T1816">
        <f>IF(P1816=P1815,R1816+T1815,R1816)</f>
        <v>117509.57706770799</v>
      </c>
      <c r="U1816">
        <f>IF(P1816=P1815,1+U1815,1)</f>
        <v>3</v>
      </c>
      <c r="V1816" t="str">
        <f t="shared" si="28"/>
        <v/>
      </c>
      <c r="W1816" t="str">
        <f>IF(V1816="","",IF(ABS(V1816-R1816)&gt;W$1,ABS(V1816-R1816),""))</f>
        <v/>
      </c>
      <c r="X1816" t="str">
        <f>Y1816&amp;"-"&amp;Z1816&amp;"-"&amp;AC1816&amp;"-"&amp;AD1816&amp;"-"&amp;AG1816</f>
        <v>22.5-f-C-0-0.5</v>
      </c>
      <c r="Y1816">
        <f>F1816</f>
        <v>22.5</v>
      </c>
      <c r="Z1816" s="2" t="str">
        <f>G1816</f>
        <v>f</v>
      </c>
      <c r="AA1816">
        <f>_xlfn.IFNA(VLOOKUP(X1816,'duo-out'!A$2:Q$5000,5,FALSE),E1816+10*(H1816-1)+1+_xlfn.IFNA(VLOOKUP(D1816,states!A$2:C$10,3,FALSE),1))</f>
        <v>111</v>
      </c>
      <c r="AB1816" t="str">
        <f>IF(V1816="","",V1816)</f>
        <v/>
      </c>
      <c r="AC1816" s="2" t="str">
        <f>_xlfn.IFNA(VLOOKUP(D1816,states!A$2:C$10,2,FALSE),"XX")</f>
        <v>C</v>
      </c>
      <c r="AD1816">
        <f>E1816</f>
        <v>0</v>
      </c>
      <c r="AE1816">
        <f>_xlfn.IFNA(VLOOKUP(D1816,states!A$2:D$10,4,FALSE),0)</f>
        <v>0</v>
      </c>
      <c r="AF1816">
        <v>0.5</v>
      </c>
      <c r="AG1816">
        <f>IF(AE1816=0,AF1816,IF(AE1816=1,IF(F1816=0.5,0.5,IF(H1816=1,0.5,1.5)),IF(F1816=0.5,0.5,IF(H1816=1,2.5,1.5))))</f>
        <v>0.5</v>
      </c>
      <c r="AH1816" s="7">
        <f>IF(AC1816="XX",0,1/C1816^(1/5)*IF(E1816=0,100,1)/(E1816+1)^(1/4))</f>
        <v>137.97296614612148</v>
      </c>
    </row>
    <row r="1817" spans="1:34">
      <c r="A1817">
        <v>4854</v>
      </c>
      <c r="B1817" s="1">
        <v>31785.678</v>
      </c>
      <c r="C1817" s="6">
        <v>0.05</v>
      </c>
      <c r="D1817" t="s">
        <v>5</v>
      </c>
      <c r="E1817">
        <v>0</v>
      </c>
      <c r="F1817">
        <v>22.5</v>
      </c>
      <c r="G1817" t="s">
        <v>2</v>
      </c>
      <c r="H1817">
        <v>2</v>
      </c>
      <c r="I1817" t="s">
        <v>0</v>
      </c>
      <c r="J1817">
        <v>0</v>
      </c>
      <c r="K1817">
        <v>22.5</v>
      </c>
      <c r="L1817" t="s">
        <v>1</v>
      </c>
      <c r="M1817">
        <v>2</v>
      </c>
      <c r="N1817" t="s">
        <v>4910</v>
      </c>
      <c r="O1817">
        <v>1</v>
      </c>
      <c r="P1817" t="str">
        <f>D1817&amp;"-"&amp;F1817&amp;"-"&amp;G1817&amp;"-"&amp;E1817&amp;"-"&amp;H1817</f>
        <v>C2Sigma-22.5-f-0-2</v>
      </c>
      <c r="Q1817" t="str">
        <f>I1817&amp;"-"&amp;K1817&amp;"-"&amp;L1817&amp;"-"&amp;J1817&amp;"-"&amp;M1817</f>
        <v>X2Pi-22.5-e-0-2</v>
      </c>
      <c r="R1817">
        <f>B1817+S1817</f>
        <v>39169.738028485001</v>
      </c>
      <c r="S1817">
        <f>_xlfn.IFNA(VLOOKUP(Q1817,'MARVEL-X'!A$2:I$1400,7,FALSE),VLOOKUP(Q1817,MARVEL!A$2:J$1522,10,FALSE))</f>
        <v>7384.0600284849997</v>
      </c>
      <c r="T1817">
        <f>IF(P1817=P1816,R1817+T1816,R1817)</f>
        <v>156679.31509619299</v>
      </c>
      <c r="U1817">
        <f>IF(P1817=P1816,1+U1816,1)</f>
        <v>4</v>
      </c>
      <c r="V1817">
        <f t="shared" si="28"/>
        <v>39169.828774048248</v>
      </c>
      <c r="W1817">
        <f>IF(V1817="","",IF(ABS(V1817-R1817)&gt;W$1,ABS(V1817-R1817),""))</f>
        <v>9.0745563247764949E-2</v>
      </c>
      <c r="X1817" t="str">
        <f>Y1817&amp;"-"&amp;Z1817&amp;"-"&amp;AC1817&amp;"-"&amp;AD1817&amp;"-"&amp;AG1817</f>
        <v>22.5-f-C-0-0.5</v>
      </c>
      <c r="Y1817">
        <f>F1817</f>
        <v>22.5</v>
      </c>
      <c r="Z1817" s="2" t="str">
        <f>G1817</f>
        <v>f</v>
      </c>
      <c r="AA1817">
        <f>_xlfn.IFNA(VLOOKUP(X1817,'duo-out'!A$2:Q$5000,5,FALSE),E1817+10*(H1817-1)+1+_xlfn.IFNA(VLOOKUP(D1817,states!A$2:C$10,3,FALSE),1))</f>
        <v>111</v>
      </c>
      <c r="AB1817">
        <f>IF(V1817="","",V1817)</f>
        <v>39169.828774048248</v>
      </c>
      <c r="AC1817" s="2" t="str">
        <f>_xlfn.IFNA(VLOOKUP(D1817,states!A$2:C$10,2,FALSE),"XX")</f>
        <v>C</v>
      </c>
      <c r="AD1817">
        <f>E1817</f>
        <v>0</v>
      </c>
      <c r="AE1817">
        <f>_xlfn.IFNA(VLOOKUP(D1817,states!A$2:D$10,4,FALSE),0)</f>
        <v>0</v>
      </c>
      <c r="AF1817">
        <v>0.5</v>
      </c>
      <c r="AG1817">
        <f>IF(AE1817=0,AF1817,IF(AE1817=1,IF(F1817=0.5,0.5,IF(H1817=1,0.5,1.5)),IF(F1817=0.5,0.5,IF(H1817=1,2.5,1.5))))</f>
        <v>0.5</v>
      </c>
      <c r="AH1817" s="7">
        <f>IF(AC1817="XX",0,1/C1817^(1/5)*IF(E1817=0,100,1)/(E1817+1)^(1/4))</f>
        <v>182.05642030260799</v>
      </c>
    </row>
    <row r="1818" spans="1:34">
      <c r="A1818">
        <v>4623</v>
      </c>
      <c r="B1818" s="1">
        <v>32036.01</v>
      </c>
      <c r="C1818" s="6">
        <v>0.2</v>
      </c>
      <c r="D1818" t="s">
        <v>5</v>
      </c>
      <c r="E1818">
        <v>1</v>
      </c>
      <c r="F1818">
        <v>22.5</v>
      </c>
      <c r="G1818" t="s">
        <v>2</v>
      </c>
      <c r="H1818">
        <v>2</v>
      </c>
      <c r="I1818" t="s">
        <v>0</v>
      </c>
      <c r="J1818">
        <v>1</v>
      </c>
      <c r="K1818">
        <v>21.5</v>
      </c>
      <c r="L1818" t="s">
        <v>2</v>
      </c>
      <c r="M1818">
        <v>2</v>
      </c>
      <c r="N1818" t="s">
        <v>4679</v>
      </c>
      <c r="O1818">
        <v>1</v>
      </c>
      <c r="P1818" t="str">
        <f>D1818&amp;"-"&amp;F1818&amp;"-"&amp;G1818&amp;"-"&amp;E1818&amp;"-"&amp;H1818</f>
        <v>C2Sigma-22.5-f-1-2</v>
      </c>
      <c r="Q1818" t="str">
        <f>I1818&amp;"-"&amp;K1818&amp;"-"&amp;L1818&amp;"-"&amp;J1818&amp;"-"&amp;M1818</f>
        <v>X2Pi-21.5-f-1-2</v>
      </c>
      <c r="R1818">
        <f>B1818+S1818</f>
        <v>41320.789316326001</v>
      </c>
      <c r="S1818">
        <f>_xlfn.IFNA(VLOOKUP(Q1818,'MARVEL-X'!A$2:I$1400,7,FALSE),VLOOKUP(Q1818,MARVEL!A$2:J$1522,10,FALSE))</f>
        <v>9284.7793163259994</v>
      </c>
      <c r="T1818">
        <f>IF(P1818=P1817,R1818+T1817,R1818)</f>
        <v>41320.789316326001</v>
      </c>
      <c r="U1818">
        <f>IF(P1818=P1817,1+U1817,1)</f>
        <v>1</v>
      </c>
      <c r="V1818">
        <f t="shared" si="28"/>
        <v>41320.789316326001</v>
      </c>
      <c r="W1818" t="str">
        <f>IF(V1818="","",IF(ABS(V1818-R1818)&gt;W$1,ABS(V1818-R1818),""))</f>
        <v/>
      </c>
      <c r="X1818" t="str">
        <f>Y1818&amp;"-"&amp;Z1818&amp;"-"&amp;AC1818&amp;"-"&amp;AD1818&amp;"-"&amp;AG1818</f>
        <v>22.5-f-C-1-0.5</v>
      </c>
      <c r="Y1818">
        <f>F1818</f>
        <v>22.5</v>
      </c>
      <c r="Z1818" s="2" t="str">
        <f>G1818</f>
        <v>f</v>
      </c>
      <c r="AA1818">
        <f>_xlfn.IFNA(VLOOKUP(X1818,'duo-out'!A$2:Q$5000,5,FALSE),E1818+10*(H1818-1)+1+_xlfn.IFNA(VLOOKUP(D1818,states!A$2:C$10,3,FALSE),1))</f>
        <v>112</v>
      </c>
      <c r="AB1818">
        <f>IF(V1818="","",V1818)</f>
        <v>41320.789316326001</v>
      </c>
      <c r="AC1818" s="2" t="str">
        <f>_xlfn.IFNA(VLOOKUP(D1818,states!A$2:C$10,2,FALSE),"XX")</f>
        <v>C</v>
      </c>
      <c r="AD1818">
        <f>E1818</f>
        <v>1</v>
      </c>
      <c r="AE1818">
        <f>_xlfn.IFNA(VLOOKUP(D1818,states!A$2:D$10,4,FALSE),0)</f>
        <v>0</v>
      </c>
      <c r="AF1818">
        <v>0.5</v>
      </c>
      <c r="AG1818">
        <f>IF(AE1818=0,AF1818,IF(AE1818=1,IF(F1818=0.5,0.5,IF(H1818=1,0.5,1.5)),IF(F1818=0.5,0.5,IF(H1818=1,2.5,1.5))))</f>
        <v>0.5</v>
      </c>
      <c r="AH1818" s="7">
        <f>IF(AC1818="XX",0,1/C1818^(1/5)*IF(E1818=0,100,1)/(E1818+1)^(1/4))</f>
        <v>1.1602097263419568</v>
      </c>
    </row>
    <row r="1819" spans="1:34">
      <c r="A1819">
        <v>4683</v>
      </c>
      <c r="B1819" s="1">
        <v>32355.73</v>
      </c>
      <c r="C1819" s="6">
        <v>0.2</v>
      </c>
      <c r="D1819" t="s">
        <v>5</v>
      </c>
      <c r="E1819">
        <v>0</v>
      </c>
      <c r="F1819">
        <v>23.5</v>
      </c>
      <c r="G1819" t="s">
        <v>1</v>
      </c>
      <c r="H1819">
        <v>1</v>
      </c>
      <c r="I1819" t="s">
        <v>0</v>
      </c>
      <c r="J1819">
        <v>0</v>
      </c>
      <c r="K1819">
        <v>22.5</v>
      </c>
      <c r="L1819" t="s">
        <v>1</v>
      </c>
      <c r="M1819">
        <v>1</v>
      </c>
      <c r="N1819" t="s">
        <v>4739</v>
      </c>
      <c r="O1819">
        <v>1</v>
      </c>
      <c r="P1819" t="str">
        <f>D1819&amp;"-"&amp;F1819&amp;"-"&amp;G1819&amp;"-"&amp;E1819&amp;"-"&amp;H1819</f>
        <v>C2Sigma-23.5-e-0-1</v>
      </c>
      <c r="Q1819" t="str">
        <f>I1819&amp;"-"&amp;K1819&amp;"-"&amp;L1819&amp;"-"&amp;J1819&amp;"-"&amp;M1819</f>
        <v>X2Pi-22.5-e-0-1</v>
      </c>
      <c r="R1819">
        <f>B1819+S1819</f>
        <v>39170.573128698001</v>
      </c>
      <c r="S1819">
        <f>_xlfn.IFNA(VLOOKUP(Q1819,'MARVEL-X'!A$2:I$1400,7,FALSE),VLOOKUP(Q1819,MARVEL!A$2:J$1522,10,FALSE))</f>
        <v>6814.8431286980003</v>
      </c>
      <c r="T1819">
        <f>IF(P1819=P1818,R1819+T1818,R1819)</f>
        <v>39170.573128698001</v>
      </c>
      <c r="U1819">
        <f>IF(P1819=P1818,1+U1818,1)</f>
        <v>1</v>
      </c>
      <c r="V1819" t="str">
        <f t="shared" si="28"/>
        <v/>
      </c>
      <c r="W1819" t="str">
        <f>IF(V1819="","",IF(ABS(V1819-R1819)&gt;W$1,ABS(V1819-R1819),""))</f>
        <v/>
      </c>
      <c r="X1819" t="str">
        <f>Y1819&amp;"-"&amp;Z1819&amp;"-"&amp;AC1819&amp;"-"&amp;AD1819&amp;"-"&amp;AG1819</f>
        <v>23.5-e-C-0-0.5</v>
      </c>
      <c r="Y1819">
        <f>F1819</f>
        <v>23.5</v>
      </c>
      <c r="Z1819" s="2" t="str">
        <f>G1819</f>
        <v>e</v>
      </c>
      <c r="AA1819">
        <f>_xlfn.IFNA(VLOOKUP(X1819,'duo-out'!A$2:Q$5000,5,FALSE),E1819+10*(H1819-1)+1+_xlfn.IFNA(VLOOKUP(D1819,states!A$2:C$10,3,FALSE),1))</f>
        <v>101</v>
      </c>
      <c r="AB1819" t="str">
        <f>IF(V1819="","",V1819)</f>
        <v/>
      </c>
      <c r="AC1819" s="2" t="str">
        <f>_xlfn.IFNA(VLOOKUP(D1819,states!A$2:C$10,2,FALSE),"XX")</f>
        <v>C</v>
      </c>
      <c r="AD1819">
        <f>E1819</f>
        <v>0</v>
      </c>
      <c r="AE1819">
        <f>_xlfn.IFNA(VLOOKUP(D1819,states!A$2:D$10,4,FALSE),0)</f>
        <v>0</v>
      </c>
      <c r="AF1819">
        <v>0.5</v>
      </c>
      <c r="AG1819">
        <f>IF(AE1819=0,AF1819,IF(AE1819=1,IF(F1819=0.5,0.5,IF(H1819=1,0.5,1.5)),IF(F1819=0.5,0.5,IF(H1819=1,2.5,1.5))))</f>
        <v>0.5</v>
      </c>
      <c r="AH1819" s="7">
        <f>IF(AC1819="XX",0,1/C1819^(1/5)*IF(E1819=0,100,1)/(E1819+1)^(1/4))</f>
        <v>137.97296614612148</v>
      </c>
    </row>
    <row r="1820" spans="1:34">
      <c r="A1820">
        <v>4641</v>
      </c>
      <c r="B1820" s="1">
        <v>31786.06</v>
      </c>
      <c r="C1820" s="6">
        <v>0.2</v>
      </c>
      <c r="D1820" t="s">
        <v>5</v>
      </c>
      <c r="E1820">
        <v>0</v>
      </c>
      <c r="F1820">
        <v>23.5</v>
      </c>
      <c r="G1820" t="s">
        <v>1</v>
      </c>
      <c r="H1820">
        <v>1</v>
      </c>
      <c r="I1820" t="s">
        <v>0</v>
      </c>
      <c r="J1820">
        <v>0</v>
      </c>
      <c r="K1820">
        <v>23.5</v>
      </c>
      <c r="L1820" t="s">
        <v>2</v>
      </c>
      <c r="M1820">
        <v>1</v>
      </c>
      <c r="N1820" t="s">
        <v>4697</v>
      </c>
      <c r="O1820">
        <v>1</v>
      </c>
      <c r="P1820" t="str">
        <f>D1820&amp;"-"&amp;F1820&amp;"-"&amp;G1820&amp;"-"&amp;E1820&amp;"-"&amp;H1820</f>
        <v>C2Sigma-23.5-e-0-1</v>
      </c>
      <c r="Q1820" t="str">
        <f>I1820&amp;"-"&amp;K1820&amp;"-"&amp;L1820&amp;"-"&amp;J1820&amp;"-"&amp;M1820</f>
        <v>X2Pi-23.5-f-0-1</v>
      </c>
      <c r="R1820">
        <f>B1820+S1820</f>
        <v>39170.460829985001</v>
      </c>
      <c r="S1820">
        <f>_xlfn.IFNA(VLOOKUP(Q1820,'MARVEL-X'!A$2:I$1400,7,FALSE),VLOOKUP(Q1820,MARVEL!A$2:J$1522,10,FALSE))</f>
        <v>7384.4008299850002</v>
      </c>
      <c r="T1820">
        <f>IF(P1820=P1819,R1820+T1819,R1820)</f>
        <v>78341.033958682994</v>
      </c>
      <c r="U1820">
        <f>IF(P1820=P1819,1+U1819,1)</f>
        <v>2</v>
      </c>
      <c r="V1820" t="str">
        <f t="shared" si="28"/>
        <v/>
      </c>
      <c r="W1820" t="str">
        <f>IF(V1820="","",IF(ABS(V1820-R1820)&gt;W$1,ABS(V1820-R1820),""))</f>
        <v/>
      </c>
      <c r="X1820" t="str">
        <f>Y1820&amp;"-"&amp;Z1820&amp;"-"&amp;AC1820&amp;"-"&amp;AD1820&amp;"-"&amp;AG1820</f>
        <v>23.5-e-C-0-0.5</v>
      </c>
      <c r="Y1820">
        <f>F1820</f>
        <v>23.5</v>
      </c>
      <c r="Z1820" s="2" t="str">
        <f>G1820</f>
        <v>e</v>
      </c>
      <c r="AA1820">
        <f>_xlfn.IFNA(VLOOKUP(X1820,'duo-out'!A$2:Q$5000,5,FALSE),E1820+10*(H1820-1)+1+_xlfn.IFNA(VLOOKUP(D1820,states!A$2:C$10,3,FALSE),1))</f>
        <v>101</v>
      </c>
      <c r="AB1820" t="str">
        <f>IF(V1820="","",V1820)</f>
        <v/>
      </c>
      <c r="AC1820" s="2" t="str">
        <f>_xlfn.IFNA(VLOOKUP(D1820,states!A$2:C$10,2,FALSE),"XX")</f>
        <v>C</v>
      </c>
      <c r="AD1820">
        <f>E1820</f>
        <v>0</v>
      </c>
      <c r="AE1820">
        <f>_xlfn.IFNA(VLOOKUP(D1820,states!A$2:D$10,4,FALSE),0)</f>
        <v>0</v>
      </c>
      <c r="AF1820">
        <v>0.5</v>
      </c>
      <c r="AG1820">
        <f>IF(AE1820=0,AF1820,IF(AE1820=1,IF(F1820=0.5,0.5,IF(H1820=1,0.5,1.5)),IF(F1820=0.5,0.5,IF(H1820=1,2.5,1.5))))</f>
        <v>0.5</v>
      </c>
      <c r="AH1820" s="7">
        <f>IF(AC1820="XX",0,1/C1820^(1/5)*IF(E1820=0,100,1)/(E1820+1)^(1/4))</f>
        <v>137.97296614612148</v>
      </c>
    </row>
    <row r="1821" spans="1:34">
      <c r="A1821">
        <v>4729</v>
      </c>
      <c r="B1821" s="1">
        <v>31163.39</v>
      </c>
      <c r="C1821" s="6">
        <v>0.2</v>
      </c>
      <c r="D1821" t="s">
        <v>5</v>
      </c>
      <c r="E1821">
        <v>0</v>
      </c>
      <c r="F1821">
        <v>23.5</v>
      </c>
      <c r="G1821" t="s">
        <v>1</v>
      </c>
      <c r="H1821">
        <v>1</v>
      </c>
      <c r="I1821" t="s">
        <v>0</v>
      </c>
      <c r="J1821">
        <v>0</v>
      </c>
      <c r="K1821">
        <v>24.5</v>
      </c>
      <c r="L1821" t="s">
        <v>1</v>
      </c>
      <c r="M1821">
        <v>1</v>
      </c>
      <c r="N1821" t="s">
        <v>4785</v>
      </c>
      <c r="O1821">
        <v>1</v>
      </c>
      <c r="P1821" t="str">
        <f>D1821&amp;"-"&amp;F1821&amp;"-"&amp;G1821&amp;"-"&amp;E1821&amp;"-"&amp;H1821</f>
        <v>C2Sigma-23.5-e-0-1</v>
      </c>
      <c r="Q1821" t="str">
        <f>I1821&amp;"-"&amp;K1821&amp;"-"&amp;L1821&amp;"-"&amp;J1821&amp;"-"&amp;M1821</f>
        <v>X2Pi-24.5-e-0-1</v>
      </c>
      <c r="R1821">
        <f>B1821+S1821</f>
        <v>39170.669246122001</v>
      </c>
      <c r="S1821">
        <f>_xlfn.IFNA(VLOOKUP(Q1821,'MARVEL-X'!A$2:I$1400,7,FALSE),VLOOKUP(Q1821,MARVEL!A$2:J$1522,10,FALSE))</f>
        <v>8007.2792461219997</v>
      </c>
      <c r="T1821">
        <f>IF(P1821=P1820,R1821+T1820,R1821)</f>
        <v>117511.703204805</v>
      </c>
      <c r="U1821">
        <f>IF(P1821=P1820,1+U1820,1)</f>
        <v>3</v>
      </c>
      <c r="V1821" t="str">
        <f t="shared" si="28"/>
        <v/>
      </c>
      <c r="W1821" t="str">
        <f>IF(V1821="","",IF(ABS(V1821-R1821)&gt;W$1,ABS(V1821-R1821),""))</f>
        <v/>
      </c>
      <c r="X1821" t="str">
        <f>Y1821&amp;"-"&amp;Z1821&amp;"-"&amp;AC1821&amp;"-"&amp;AD1821&amp;"-"&amp;AG1821</f>
        <v>23.5-e-C-0-0.5</v>
      </c>
      <c r="Y1821">
        <f>F1821</f>
        <v>23.5</v>
      </c>
      <c r="Z1821" s="2" t="str">
        <f>G1821</f>
        <v>e</v>
      </c>
      <c r="AA1821">
        <f>_xlfn.IFNA(VLOOKUP(X1821,'duo-out'!A$2:Q$5000,5,FALSE),E1821+10*(H1821-1)+1+_xlfn.IFNA(VLOOKUP(D1821,states!A$2:C$10,3,FALSE),1))</f>
        <v>101</v>
      </c>
      <c r="AB1821" t="str">
        <f>IF(V1821="","",V1821)</f>
        <v/>
      </c>
      <c r="AC1821" s="2" t="str">
        <f>_xlfn.IFNA(VLOOKUP(D1821,states!A$2:C$10,2,FALSE),"XX")</f>
        <v>C</v>
      </c>
      <c r="AD1821">
        <f>E1821</f>
        <v>0</v>
      </c>
      <c r="AE1821">
        <f>_xlfn.IFNA(VLOOKUP(D1821,states!A$2:D$10,4,FALSE),0)</f>
        <v>0</v>
      </c>
      <c r="AF1821">
        <v>0.5</v>
      </c>
      <c r="AG1821">
        <f>IF(AE1821=0,AF1821,IF(AE1821=1,IF(F1821=0.5,0.5,IF(H1821=1,0.5,1.5)),IF(F1821=0.5,0.5,IF(H1821=1,2.5,1.5))))</f>
        <v>0.5</v>
      </c>
      <c r="AH1821" s="7">
        <f>IF(AC1821="XX",0,1/C1821^(1/5)*IF(E1821=0,100,1)/(E1821+1)^(1/4))</f>
        <v>137.97296614612148</v>
      </c>
    </row>
    <row r="1822" spans="1:34">
      <c r="A1822">
        <v>4843</v>
      </c>
      <c r="B1822" s="1">
        <v>31786.053</v>
      </c>
      <c r="C1822" s="6">
        <v>0.05</v>
      </c>
      <c r="D1822" t="s">
        <v>5</v>
      </c>
      <c r="E1822">
        <v>0</v>
      </c>
      <c r="F1822">
        <v>23.5</v>
      </c>
      <c r="G1822" t="s">
        <v>1</v>
      </c>
      <c r="H1822">
        <v>1</v>
      </c>
      <c r="I1822" t="s">
        <v>0</v>
      </c>
      <c r="J1822">
        <v>0</v>
      </c>
      <c r="K1822">
        <v>23.5</v>
      </c>
      <c r="L1822" t="s">
        <v>2</v>
      </c>
      <c r="M1822">
        <v>1</v>
      </c>
      <c r="N1822" t="s">
        <v>4899</v>
      </c>
      <c r="O1822">
        <v>1</v>
      </c>
      <c r="P1822" t="str">
        <f>D1822&amp;"-"&amp;F1822&amp;"-"&amp;G1822&amp;"-"&amp;E1822&amp;"-"&amp;H1822</f>
        <v>C2Sigma-23.5-e-0-1</v>
      </c>
      <c r="Q1822" t="str">
        <f>I1822&amp;"-"&amp;K1822&amp;"-"&amp;L1822&amp;"-"&amp;J1822&amp;"-"&amp;M1822</f>
        <v>X2Pi-23.5-f-0-1</v>
      </c>
      <c r="R1822">
        <f>B1822+S1822</f>
        <v>39170.453829985003</v>
      </c>
      <c r="S1822">
        <f>_xlfn.IFNA(VLOOKUP(Q1822,'MARVEL-X'!A$2:I$1400,7,FALSE),VLOOKUP(Q1822,MARVEL!A$2:J$1522,10,FALSE))</f>
        <v>7384.4008299850002</v>
      </c>
      <c r="T1822">
        <f>IF(P1822=P1821,R1822+T1821,R1822)</f>
        <v>156682.15703479</v>
      </c>
      <c r="U1822">
        <f>IF(P1822=P1821,1+U1821,1)</f>
        <v>4</v>
      </c>
      <c r="V1822">
        <f t="shared" si="28"/>
        <v>39170.539258697499</v>
      </c>
      <c r="W1822">
        <f>IF(V1822="","",IF(ABS(V1822-R1822)&gt;W$1,ABS(V1822-R1822),""))</f>
        <v>8.5428712496650405E-2</v>
      </c>
      <c r="X1822" t="str">
        <f>Y1822&amp;"-"&amp;Z1822&amp;"-"&amp;AC1822&amp;"-"&amp;AD1822&amp;"-"&amp;AG1822</f>
        <v>23.5-e-C-0-0.5</v>
      </c>
      <c r="Y1822">
        <f>F1822</f>
        <v>23.5</v>
      </c>
      <c r="Z1822" s="2" t="str">
        <f>G1822</f>
        <v>e</v>
      </c>
      <c r="AA1822">
        <f>_xlfn.IFNA(VLOOKUP(X1822,'duo-out'!A$2:Q$5000,5,FALSE),E1822+10*(H1822-1)+1+_xlfn.IFNA(VLOOKUP(D1822,states!A$2:C$10,3,FALSE),1))</f>
        <v>101</v>
      </c>
      <c r="AB1822">
        <f>IF(V1822="","",V1822)</f>
        <v>39170.539258697499</v>
      </c>
      <c r="AC1822" s="2" t="str">
        <f>_xlfn.IFNA(VLOOKUP(D1822,states!A$2:C$10,2,FALSE),"XX")</f>
        <v>C</v>
      </c>
      <c r="AD1822">
        <f>E1822</f>
        <v>0</v>
      </c>
      <c r="AE1822">
        <f>_xlfn.IFNA(VLOOKUP(D1822,states!A$2:D$10,4,FALSE),0)</f>
        <v>0</v>
      </c>
      <c r="AF1822">
        <v>0.5</v>
      </c>
      <c r="AG1822">
        <f>IF(AE1822=0,AF1822,IF(AE1822=1,IF(F1822=0.5,0.5,IF(H1822=1,0.5,1.5)),IF(F1822=0.5,0.5,IF(H1822=1,2.5,1.5))))</f>
        <v>0.5</v>
      </c>
      <c r="AH1822" s="7">
        <f>IF(AC1822="XX",0,1/C1822^(1/5)*IF(E1822=0,100,1)/(E1822+1)^(1/4))</f>
        <v>182.05642030260799</v>
      </c>
    </row>
    <row r="1823" spans="1:34">
      <c r="A1823">
        <v>4602</v>
      </c>
      <c r="B1823" s="1">
        <v>32036.880000000001</v>
      </c>
      <c r="C1823" s="6">
        <v>0.2</v>
      </c>
      <c r="D1823" t="s">
        <v>5</v>
      </c>
      <c r="E1823">
        <v>1</v>
      </c>
      <c r="F1823">
        <v>23.5</v>
      </c>
      <c r="G1823" t="s">
        <v>1</v>
      </c>
      <c r="H1823">
        <v>1</v>
      </c>
      <c r="I1823" t="s">
        <v>0</v>
      </c>
      <c r="J1823">
        <v>1</v>
      </c>
      <c r="K1823">
        <v>22.5</v>
      </c>
      <c r="L1823" t="s">
        <v>1</v>
      </c>
      <c r="M1823">
        <v>1</v>
      </c>
      <c r="N1823" t="s">
        <v>4658</v>
      </c>
      <c r="O1823">
        <v>1</v>
      </c>
      <c r="P1823" t="str">
        <f>D1823&amp;"-"&amp;F1823&amp;"-"&amp;G1823&amp;"-"&amp;E1823&amp;"-"&amp;H1823</f>
        <v>C2Sigma-23.5-e-1-1</v>
      </c>
      <c r="Q1823" t="str">
        <f>I1823&amp;"-"&amp;K1823&amp;"-"&amp;L1823&amp;"-"&amp;J1823&amp;"-"&amp;M1823</f>
        <v>X2Pi-22.5-e-1-1</v>
      </c>
      <c r="R1823">
        <f>B1823+S1823</f>
        <v>41321.414656961002</v>
      </c>
      <c r="S1823">
        <f>_xlfn.IFNA(VLOOKUP(Q1823,'MARVEL-X'!A$2:I$1400,7,FALSE),VLOOKUP(Q1823,MARVEL!A$2:J$1522,10,FALSE))</f>
        <v>9284.5346569609992</v>
      </c>
      <c r="T1823">
        <f>IF(P1823=P1822,R1823+T1822,R1823)</f>
        <v>41321.414656961002</v>
      </c>
      <c r="U1823">
        <f>IF(P1823=P1822,1+U1822,1)</f>
        <v>1</v>
      </c>
      <c r="V1823">
        <f t="shared" si="28"/>
        <v>41321.414656961002</v>
      </c>
      <c r="W1823" t="str">
        <f>IF(V1823="","",IF(ABS(V1823-R1823)&gt;W$1,ABS(V1823-R1823),""))</f>
        <v/>
      </c>
      <c r="X1823" t="str">
        <f>Y1823&amp;"-"&amp;Z1823&amp;"-"&amp;AC1823&amp;"-"&amp;AD1823&amp;"-"&amp;AG1823</f>
        <v>23.5-e-C-1-0.5</v>
      </c>
      <c r="Y1823">
        <f>F1823</f>
        <v>23.5</v>
      </c>
      <c r="Z1823" s="2" t="str">
        <f>G1823</f>
        <v>e</v>
      </c>
      <c r="AA1823">
        <f>_xlfn.IFNA(VLOOKUP(X1823,'duo-out'!A$2:Q$5000,5,FALSE),E1823+10*(H1823-1)+1+_xlfn.IFNA(VLOOKUP(D1823,states!A$2:C$10,3,FALSE),1))</f>
        <v>102</v>
      </c>
      <c r="AB1823">
        <f>IF(V1823="","",V1823)</f>
        <v>41321.414656961002</v>
      </c>
      <c r="AC1823" s="2" t="str">
        <f>_xlfn.IFNA(VLOOKUP(D1823,states!A$2:C$10,2,FALSE),"XX")</f>
        <v>C</v>
      </c>
      <c r="AD1823">
        <f>E1823</f>
        <v>1</v>
      </c>
      <c r="AE1823">
        <f>_xlfn.IFNA(VLOOKUP(D1823,states!A$2:D$10,4,FALSE),0)</f>
        <v>0</v>
      </c>
      <c r="AF1823">
        <v>0.5</v>
      </c>
      <c r="AG1823">
        <f>IF(AE1823=0,AF1823,IF(AE1823=1,IF(F1823=0.5,0.5,IF(H1823=1,0.5,1.5)),IF(F1823=0.5,0.5,IF(H1823=1,2.5,1.5))))</f>
        <v>0.5</v>
      </c>
      <c r="AH1823" s="7">
        <f>IF(AC1823="XX",0,1/C1823^(1/5)*IF(E1823=0,100,1)/(E1823+1)^(1/4))</f>
        <v>1.1602097263419568</v>
      </c>
    </row>
    <row r="1824" spans="1:34">
      <c r="A1824">
        <v>4664</v>
      </c>
      <c r="B1824" s="1">
        <v>31779.119999999999</v>
      </c>
      <c r="C1824" s="6">
        <v>0.2</v>
      </c>
      <c r="D1824" t="s">
        <v>5</v>
      </c>
      <c r="E1824">
        <v>0</v>
      </c>
      <c r="F1824">
        <v>23.5</v>
      </c>
      <c r="G1824" t="s">
        <v>2</v>
      </c>
      <c r="H1824">
        <v>2</v>
      </c>
      <c r="I1824" t="s">
        <v>0</v>
      </c>
      <c r="J1824">
        <v>0</v>
      </c>
      <c r="K1824">
        <v>23.5</v>
      </c>
      <c r="L1824" t="s">
        <v>1</v>
      </c>
      <c r="M1824">
        <v>2</v>
      </c>
      <c r="N1824" t="s">
        <v>4720</v>
      </c>
      <c r="O1824">
        <v>1</v>
      </c>
      <c r="P1824" t="str">
        <f>D1824&amp;"-"&amp;F1824&amp;"-"&amp;G1824&amp;"-"&amp;E1824&amp;"-"&amp;H1824</f>
        <v>C2Sigma-23.5-f-0-2</v>
      </c>
      <c r="Q1824" t="str">
        <f>I1824&amp;"-"&amp;K1824&amp;"-"&amp;L1824&amp;"-"&amp;J1824&amp;"-"&amp;M1824</f>
        <v>X2Pi-23.5-e-0-2</v>
      </c>
      <c r="R1824">
        <f>B1824+S1824</f>
        <v>39768.108867171999</v>
      </c>
      <c r="S1824">
        <f>_xlfn.IFNA(VLOOKUP(Q1824,'MARVEL-X'!A$2:I$1400,7,FALSE),VLOOKUP(Q1824,MARVEL!A$2:J$1522,10,FALSE))</f>
        <v>7988.988867172</v>
      </c>
      <c r="T1824">
        <f>IF(P1824=P1823,R1824+T1823,R1824)</f>
        <v>39768.108867171999</v>
      </c>
      <c r="U1824">
        <f>IF(P1824=P1823,1+U1823,1)</f>
        <v>1</v>
      </c>
      <c r="V1824" t="str">
        <f t="shared" si="28"/>
        <v/>
      </c>
      <c r="W1824" t="str">
        <f>IF(V1824="","",IF(ABS(V1824-R1824)&gt;W$1,ABS(V1824-R1824),""))</f>
        <v/>
      </c>
      <c r="X1824" t="str">
        <f>Y1824&amp;"-"&amp;Z1824&amp;"-"&amp;AC1824&amp;"-"&amp;AD1824&amp;"-"&amp;AG1824</f>
        <v>23.5-f-C-0-0.5</v>
      </c>
      <c r="Y1824">
        <f>F1824</f>
        <v>23.5</v>
      </c>
      <c r="Z1824" s="2" t="str">
        <f>G1824</f>
        <v>f</v>
      </c>
      <c r="AA1824">
        <f>_xlfn.IFNA(VLOOKUP(X1824,'duo-out'!A$2:Q$5000,5,FALSE),E1824+10*(H1824-1)+1+_xlfn.IFNA(VLOOKUP(D1824,states!A$2:C$10,3,FALSE),1))</f>
        <v>111</v>
      </c>
      <c r="AB1824" t="str">
        <f>IF(V1824="","",V1824)</f>
        <v/>
      </c>
      <c r="AC1824" s="2" t="str">
        <f>_xlfn.IFNA(VLOOKUP(D1824,states!A$2:C$10,2,FALSE),"XX")</f>
        <v>C</v>
      </c>
      <c r="AD1824">
        <f>E1824</f>
        <v>0</v>
      </c>
      <c r="AE1824">
        <f>_xlfn.IFNA(VLOOKUP(D1824,states!A$2:D$10,4,FALSE),0)</f>
        <v>0</v>
      </c>
      <c r="AF1824">
        <v>0.5</v>
      </c>
      <c r="AG1824">
        <f>IF(AE1824=0,AF1824,IF(AE1824=1,IF(F1824=0.5,0.5,IF(H1824=1,0.5,1.5)),IF(F1824=0.5,0.5,IF(H1824=1,2.5,1.5))))</f>
        <v>0.5</v>
      </c>
      <c r="AH1824" s="7">
        <f>IF(AC1824="XX",0,1/C1824^(1/5)*IF(E1824=0,100,1)/(E1824+1)^(1/4))</f>
        <v>137.97296614612148</v>
      </c>
    </row>
    <row r="1825" spans="1:34">
      <c r="A1825">
        <v>4754</v>
      </c>
      <c r="B1825" s="1">
        <v>31135.45</v>
      </c>
      <c r="C1825" s="6">
        <v>0.2</v>
      </c>
      <c r="D1825" t="s">
        <v>5</v>
      </c>
      <c r="E1825">
        <v>0</v>
      </c>
      <c r="F1825">
        <v>23.5</v>
      </c>
      <c r="G1825" t="s">
        <v>2</v>
      </c>
      <c r="H1825">
        <v>2</v>
      </c>
      <c r="I1825" t="s">
        <v>0</v>
      </c>
      <c r="J1825">
        <v>0</v>
      </c>
      <c r="K1825">
        <v>24.5</v>
      </c>
      <c r="L1825" t="s">
        <v>2</v>
      </c>
      <c r="M1825">
        <v>2</v>
      </c>
      <c r="N1825" t="s">
        <v>4810</v>
      </c>
      <c r="O1825">
        <v>1</v>
      </c>
      <c r="P1825" t="str">
        <f>D1825&amp;"-"&amp;F1825&amp;"-"&amp;G1825&amp;"-"&amp;E1825&amp;"-"&amp;H1825</f>
        <v>C2Sigma-23.5-f-0-2</v>
      </c>
      <c r="Q1825" t="str">
        <f>I1825&amp;"-"&amp;K1825&amp;"-"&amp;L1825&amp;"-"&amp;J1825&amp;"-"&amp;M1825</f>
        <v>X2Pi-24.5-f-0-2</v>
      </c>
      <c r="R1825">
        <f>B1825+S1825</f>
        <v>39768.203998106001</v>
      </c>
      <c r="S1825">
        <f>_xlfn.IFNA(VLOOKUP(Q1825,'MARVEL-X'!A$2:I$1400,7,FALSE),VLOOKUP(Q1825,MARVEL!A$2:J$1522,10,FALSE))</f>
        <v>8632.7539981059999</v>
      </c>
      <c r="T1825">
        <f>IF(P1825=P1824,R1825+T1824,R1825)</f>
        <v>79536.312865278</v>
      </c>
      <c r="U1825">
        <f>IF(P1825=P1824,1+U1824,1)</f>
        <v>2</v>
      </c>
      <c r="V1825" t="str">
        <f t="shared" si="28"/>
        <v/>
      </c>
      <c r="W1825" t="str">
        <f>IF(V1825="","",IF(ABS(V1825-R1825)&gt;W$1,ABS(V1825-R1825),""))</f>
        <v/>
      </c>
      <c r="X1825" t="str">
        <f>Y1825&amp;"-"&amp;Z1825&amp;"-"&amp;AC1825&amp;"-"&amp;AD1825&amp;"-"&amp;AG1825</f>
        <v>23.5-f-C-0-0.5</v>
      </c>
      <c r="Y1825">
        <f>F1825</f>
        <v>23.5</v>
      </c>
      <c r="Z1825" s="2" t="str">
        <f>G1825</f>
        <v>f</v>
      </c>
      <c r="AA1825">
        <f>_xlfn.IFNA(VLOOKUP(X1825,'duo-out'!A$2:Q$5000,5,FALSE),E1825+10*(H1825-1)+1+_xlfn.IFNA(VLOOKUP(D1825,states!A$2:C$10,3,FALSE),1))</f>
        <v>111</v>
      </c>
      <c r="AB1825" t="str">
        <f>IF(V1825="","",V1825)</f>
        <v/>
      </c>
      <c r="AC1825" s="2" t="str">
        <f>_xlfn.IFNA(VLOOKUP(D1825,states!A$2:C$10,2,FALSE),"XX")</f>
        <v>C</v>
      </c>
      <c r="AD1825">
        <f>E1825</f>
        <v>0</v>
      </c>
      <c r="AE1825">
        <f>_xlfn.IFNA(VLOOKUP(D1825,states!A$2:D$10,4,FALSE),0)</f>
        <v>0</v>
      </c>
      <c r="AF1825">
        <v>0.5</v>
      </c>
      <c r="AG1825">
        <f>IF(AE1825=0,AF1825,IF(AE1825=1,IF(F1825=0.5,0.5,IF(H1825=1,0.5,1.5)),IF(F1825=0.5,0.5,IF(H1825=1,2.5,1.5))))</f>
        <v>0.5</v>
      </c>
      <c r="AH1825" s="7">
        <f>IF(AC1825="XX",0,1/C1825^(1/5)*IF(E1825=0,100,1)/(E1825+1)^(1/4))</f>
        <v>137.97296614612148</v>
      </c>
    </row>
    <row r="1826" spans="1:34">
      <c r="A1826">
        <v>4705</v>
      </c>
      <c r="B1826" s="1">
        <v>32366.42</v>
      </c>
      <c r="C1826" s="6">
        <v>0.2</v>
      </c>
      <c r="D1826" t="s">
        <v>5</v>
      </c>
      <c r="E1826">
        <v>0</v>
      </c>
      <c r="F1826">
        <v>23.5</v>
      </c>
      <c r="G1826" t="s">
        <v>2</v>
      </c>
      <c r="H1826">
        <v>2</v>
      </c>
      <c r="I1826" t="s">
        <v>0</v>
      </c>
      <c r="J1826">
        <v>0</v>
      </c>
      <c r="K1826">
        <v>22.5</v>
      </c>
      <c r="L1826" t="s">
        <v>2</v>
      </c>
      <c r="M1826">
        <v>2</v>
      </c>
      <c r="N1826" t="s">
        <v>4761</v>
      </c>
      <c r="O1826">
        <v>1</v>
      </c>
      <c r="P1826" t="str">
        <f>D1826&amp;"-"&amp;F1826&amp;"-"&amp;G1826&amp;"-"&amp;E1826&amp;"-"&amp;H1826</f>
        <v>C2Sigma-23.5-f-0-2</v>
      </c>
      <c r="Q1826" t="str">
        <f>I1826&amp;"-"&amp;K1826&amp;"-"&amp;L1826&amp;"-"&amp;J1826&amp;"-"&amp;M1826</f>
        <v>X2Pi-22.5-f-0-2</v>
      </c>
      <c r="R1826">
        <f>B1826+S1826</f>
        <v>39768.004939086</v>
      </c>
      <c r="S1826">
        <f>_xlfn.IFNA(VLOOKUP(Q1826,'MARVEL-X'!A$2:I$1400,7,FALSE),VLOOKUP(Q1826,MARVEL!A$2:J$1522,10,FALSE))</f>
        <v>7401.5849390860003</v>
      </c>
      <c r="T1826">
        <f>IF(P1826=P1825,R1826+T1825,R1826)</f>
        <v>119304.31780436399</v>
      </c>
      <c r="U1826">
        <f>IF(P1826=P1825,1+U1825,1)</f>
        <v>3</v>
      </c>
      <c r="V1826" t="str">
        <f t="shared" si="28"/>
        <v/>
      </c>
      <c r="W1826" t="str">
        <f>IF(V1826="","",IF(ABS(V1826-R1826)&gt;W$1,ABS(V1826-R1826),""))</f>
        <v/>
      </c>
      <c r="X1826" t="str">
        <f>Y1826&amp;"-"&amp;Z1826&amp;"-"&amp;AC1826&amp;"-"&amp;AD1826&amp;"-"&amp;AG1826</f>
        <v>23.5-f-C-0-0.5</v>
      </c>
      <c r="Y1826">
        <f>F1826</f>
        <v>23.5</v>
      </c>
      <c r="Z1826" s="2" t="str">
        <f>G1826</f>
        <v>f</v>
      </c>
      <c r="AA1826">
        <f>_xlfn.IFNA(VLOOKUP(X1826,'duo-out'!A$2:Q$5000,5,FALSE),E1826+10*(H1826-1)+1+_xlfn.IFNA(VLOOKUP(D1826,states!A$2:C$10,3,FALSE),1))</f>
        <v>111</v>
      </c>
      <c r="AB1826" t="str">
        <f>IF(V1826="","",V1826)</f>
        <v/>
      </c>
      <c r="AC1826" s="2" t="str">
        <f>_xlfn.IFNA(VLOOKUP(D1826,states!A$2:C$10,2,FALSE),"XX")</f>
        <v>C</v>
      </c>
      <c r="AD1826">
        <f>E1826</f>
        <v>0</v>
      </c>
      <c r="AE1826">
        <f>_xlfn.IFNA(VLOOKUP(D1826,states!A$2:D$10,4,FALSE),0)</f>
        <v>0</v>
      </c>
      <c r="AF1826">
        <v>0.5</v>
      </c>
      <c r="AG1826">
        <f>IF(AE1826=0,AF1826,IF(AE1826=1,IF(F1826=0.5,0.5,IF(H1826=1,0.5,1.5)),IF(F1826=0.5,0.5,IF(H1826=1,2.5,1.5))))</f>
        <v>0.5</v>
      </c>
      <c r="AH1826" s="7">
        <f>IF(AC1826="XX",0,1/C1826^(1/5)*IF(E1826=0,100,1)/(E1826+1)^(1/4))</f>
        <v>137.97296614612148</v>
      </c>
    </row>
    <row r="1827" spans="1:34">
      <c r="A1827">
        <v>4855</v>
      </c>
      <c r="B1827" s="1">
        <v>31779.069</v>
      </c>
      <c r="C1827" s="6">
        <v>0.05</v>
      </c>
      <c r="D1827" t="s">
        <v>5</v>
      </c>
      <c r="E1827">
        <v>0</v>
      </c>
      <c r="F1827">
        <v>23.5</v>
      </c>
      <c r="G1827" t="s">
        <v>2</v>
      </c>
      <c r="H1827">
        <v>2</v>
      </c>
      <c r="I1827" t="s">
        <v>0</v>
      </c>
      <c r="J1827">
        <v>0</v>
      </c>
      <c r="K1827">
        <v>23.5</v>
      </c>
      <c r="L1827" t="s">
        <v>1</v>
      </c>
      <c r="M1827">
        <v>2</v>
      </c>
      <c r="N1827" t="s">
        <v>4911</v>
      </c>
      <c r="O1827">
        <v>1</v>
      </c>
      <c r="P1827" t="str">
        <f>D1827&amp;"-"&amp;F1827&amp;"-"&amp;G1827&amp;"-"&amp;E1827&amp;"-"&amp;H1827</f>
        <v>C2Sigma-23.5-f-0-2</v>
      </c>
      <c r="Q1827" t="str">
        <f>I1827&amp;"-"&amp;K1827&amp;"-"&amp;L1827&amp;"-"&amp;J1827&amp;"-"&amp;M1827</f>
        <v>X2Pi-23.5-e-0-2</v>
      </c>
      <c r="R1827">
        <f>B1827+S1827</f>
        <v>39768.057867172</v>
      </c>
      <c r="S1827">
        <f>_xlfn.IFNA(VLOOKUP(Q1827,'MARVEL-X'!A$2:I$1400,7,FALSE),VLOOKUP(Q1827,MARVEL!A$2:J$1522,10,FALSE))</f>
        <v>7988.988867172</v>
      </c>
      <c r="T1827">
        <f>IF(P1827=P1826,R1827+T1826,R1827)</f>
        <v>159072.37567153599</v>
      </c>
      <c r="U1827">
        <f>IF(P1827=P1826,1+U1826,1)</f>
        <v>4</v>
      </c>
      <c r="V1827">
        <f t="shared" si="28"/>
        <v>39768.093917883998</v>
      </c>
      <c r="W1827" t="str">
        <f>IF(V1827="","",IF(ABS(V1827-R1827)&gt;W$1,ABS(V1827-R1827),""))</f>
        <v/>
      </c>
      <c r="X1827" t="str">
        <f>Y1827&amp;"-"&amp;Z1827&amp;"-"&amp;AC1827&amp;"-"&amp;AD1827&amp;"-"&amp;AG1827</f>
        <v>23.5-f-C-0-0.5</v>
      </c>
      <c r="Y1827">
        <f>F1827</f>
        <v>23.5</v>
      </c>
      <c r="Z1827" s="2" t="str">
        <f>G1827</f>
        <v>f</v>
      </c>
      <c r="AA1827">
        <f>_xlfn.IFNA(VLOOKUP(X1827,'duo-out'!A$2:Q$5000,5,FALSE),E1827+10*(H1827-1)+1+_xlfn.IFNA(VLOOKUP(D1827,states!A$2:C$10,3,FALSE),1))</f>
        <v>111</v>
      </c>
      <c r="AB1827">
        <f>IF(V1827="","",V1827)</f>
        <v>39768.093917883998</v>
      </c>
      <c r="AC1827" s="2" t="str">
        <f>_xlfn.IFNA(VLOOKUP(D1827,states!A$2:C$10,2,FALSE),"XX")</f>
        <v>C</v>
      </c>
      <c r="AD1827">
        <f>E1827</f>
        <v>0</v>
      </c>
      <c r="AE1827">
        <f>_xlfn.IFNA(VLOOKUP(D1827,states!A$2:D$10,4,FALSE),0)</f>
        <v>0</v>
      </c>
      <c r="AF1827">
        <v>0.5</v>
      </c>
      <c r="AG1827">
        <f>IF(AE1827=0,AF1827,IF(AE1827=1,IF(F1827=0.5,0.5,IF(H1827=1,0.5,1.5)),IF(F1827=0.5,0.5,IF(H1827=1,2.5,1.5))))</f>
        <v>0.5</v>
      </c>
      <c r="AH1827" s="7">
        <f>IF(AC1827="XX",0,1/C1827^(1/5)*IF(E1827=0,100,1)/(E1827+1)^(1/4))</f>
        <v>182.05642030260799</v>
      </c>
    </row>
    <row r="1828" spans="1:34">
      <c r="A1828">
        <v>4684</v>
      </c>
      <c r="B1828" s="1">
        <v>32367.58</v>
      </c>
      <c r="C1828" s="6">
        <v>0.2</v>
      </c>
      <c r="D1828" t="s">
        <v>5</v>
      </c>
      <c r="E1828">
        <v>0</v>
      </c>
      <c r="F1828">
        <v>24.5</v>
      </c>
      <c r="G1828" t="s">
        <v>1</v>
      </c>
      <c r="H1828">
        <v>1</v>
      </c>
      <c r="I1828" t="s">
        <v>0</v>
      </c>
      <c r="J1828">
        <v>0</v>
      </c>
      <c r="K1828">
        <v>23.5</v>
      </c>
      <c r="L1828" t="s">
        <v>1</v>
      </c>
      <c r="M1828">
        <v>1</v>
      </c>
      <c r="N1828" t="s">
        <v>4740</v>
      </c>
      <c r="O1828">
        <v>1</v>
      </c>
      <c r="P1828" t="str">
        <f>D1828&amp;"-"&amp;F1828&amp;"-"&amp;G1828&amp;"-"&amp;E1828&amp;"-"&amp;H1828</f>
        <v>C2Sigma-24.5-e-0-1</v>
      </c>
      <c r="Q1828" t="str">
        <f>I1828&amp;"-"&amp;K1828&amp;"-"&amp;L1828&amp;"-"&amp;J1828&amp;"-"&amp;M1828</f>
        <v>X2Pi-23.5-e-0-1</v>
      </c>
      <c r="R1828">
        <f>B1828+S1828</f>
        <v>39768.811413554999</v>
      </c>
      <c r="S1828">
        <f>_xlfn.IFNA(VLOOKUP(Q1828,'MARVEL-X'!A$2:I$1400,7,FALSE),VLOOKUP(Q1828,MARVEL!A$2:J$1522,10,FALSE))</f>
        <v>7401.2314135550005</v>
      </c>
      <c r="T1828">
        <f>IF(P1828=P1827,R1828+T1827,R1828)</f>
        <v>39768.811413554999</v>
      </c>
      <c r="U1828">
        <f>IF(P1828=P1827,1+U1827,1)</f>
        <v>1</v>
      </c>
      <c r="V1828" t="str">
        <f t="shared" si="28"/>
        <v/>
      </c>
      <c r="W1828" t="str">
        <f>IF(V1828="","",IF(ABS(V1828-R1828)&gt;W$1,ABS(V1828-R1828),""))</f>
        <v/>
      </c>
      <c r="X1828" t="str">
        <f>Y1828&amp;"-"&amp;Z1828&amp;"-"&amp;AC1828&amp;"-"&amp;AD1828&amp;"-"&amp;AG1828</f>
        <v>24.5-e-C-0-0.5</v>
      </c>
      <c r="Y1828">
        <f>F1828</f>
        <v>24.5</v>
      </c>
      <c r="Z1828" s="2" t="str">
        <f>G1828</f>
        <v>e</v>
      </c>
      <c r="AA1828">
        <f>_xlfn.IFNA(VLOOKUP(X1828,'duo-out'!A$2:Q$5000,5,FALSE),E1828+10*(H1828-1)+1+_xlfn.IFNA(VLOOKUP(D1828,states!A$2:C$10,3,FALSE),1))</f>
        <v>101</v>
      </c>
      <c r="AB1828" t="str">
        <f>IF(V1828="","",V1828)</f>
        <v/>
      </c>
      <c r="AC1828" s="2" t="str">
        <f>_xlfn.IFNA(VLOOKUP(D1828,states!A$2:C$10,2,FALSE),"XX")</f>
        <v>C</v>
      </c>
      <c r="AD1828">
        <f>E1828</f>
        <v>0</v>
      </c>
      <c r="AE1828">
        <f>_xlfn.IFNA(VLOOKUP(D1828,states!A$2:D$10,4,FALSE),0)</f>
        <v>0</v>
      </c>
      <c r="AF1828">
        <v>0.5</v>
      </c>
      <c r="AG1828">
        <f>IF(AE1828=0,AF1828,IF(AE1828=1,IF(F1828=0.5,0.5,IF(H1828=1,0.5,1.5)),IF(F1828=0.5,0.5,IF(H1828=1,2.5,1.5))))</f>
        <v>0.5</v>
      </c>
      <c r="AH1828" s="7">
        <f>IF(AC1828="XX",0,1/C1828^(1/5)*IF(E1828=0,100,1)/(E1828+1)^(1/4))</f>
        <v>137.97296614612148</v>
      </c>
    </row>
    <row r="1829" spans="1:34">
      <c r="A1829">
        <v>4642</v>
      </c>
      <c r="B1829" s="1">
        <v>31779.59</v>
      </c>
      <c r="C1829" s="6">
        <v>0.2</v>
      </c>
      <c r="D1829" t="s">
        <v>5</v>
      </c>
      <c r="E1829">
        <v>0</v>
      </c>
      <c r="F1829">
        <v>24.5</v>
      </c>
      <c r="G1829" t="s">
        <v>1</v>
      </c>
      <c r="H1829">
        <v>1</v>
      </c>
      <c r="I1829" t="s">
        <v>0</v>
      </c>
      <c r="J1829">
        <v>0</v>
      </c>
      <c r="K1829">
        <v>24.5</v>
      </c>
      <c r="L1829" t="s">
        <v>2</v>
      </c>
      <c r="M1829">
        <v>1</v>
      </c>
      <c r="N1829" t="s">
        <v>4698</v>
      </c>
      <c r="O1829">
        <v>1</v>
      </c>
      <c r="P1829" t="str">
        <f>D1829&amp;"-"&amp;F1829&amp;"-"&amp;G1829&amp;"-"&amp;E1829&amp;"-"&amp;H1829</f>
        <v>C2Sigma-24.5-e-0-1</v>
      </c>
      <c r="Q1829" t="str">
        <f>I1829&amp;"-"&amp;K1829&amp;"-"&amp;L1829&amp;"-"&amp;J1829&amp;"-"&amp;M1829</f>
        <v>X2Pi-24.5-f-0-1</v>
      </c>
      <c r="R1829">
        <f>B1829+S1829</f>
        <v>39768.887831205997</v>
      </c>
      <c r="S1829">
        <f>_xlfn.IFNA(VLOOKUP(Q1829,'MARVEL-X'!A$2:I$1400,7,FALSE),VLOOKUP(Q1829,MARVEL!A$2:J$1522,10,FALSE))</f>
        <v>7989.2978312060004</v>
      </c>
      <c r="T1829">
        <f>IF(P1829=P1828,R1829+T1828,R1829)</f>
        <v>79537.699244760995</v>
      </c>
      <c r="U1829">
        <f>IF(P1829=P1828,1+U1828,1)</f>
        <v>2</v>
      </c>
      <c r="V1829" t="str">
        <f t="shared" si="28"/>
        <v/>
      </c>
      <c r="W1829" t="str">
        <f>IF(V1829="","",IF(ABS(V1829-R1829)&gt;W$1,ABS(V1829-R1829),""))</f>
        <v/>
      </c>
      <c r="X1829" t="str">
        <f>Y1829&amp;"-"&amp;Z1829&amp;"-"&amp;AC1829&amp;"-"&amp;AD1829&amp;"-"&amp;AG1829</f>
        <v>24.5-e-C-0-0.5</v>
      </c>
      <c r="Y1829">
        <f>F1829</f>
        <v>24.5</v>
      </c>
      <c r="Z1829" s="2" t="str">
        <f>G1829</f>
        <v>e</v>
      </c>
      <c r="AA1829">
        <f>_xlfn.IFNA(VLOOKUP(X1829,'duo-out'!A$2:Q$5000,5,FALSE),E1829+10*(H1829-1)+1+_xlfn.IFNA(VLOOKUP(D1829,states!A$2:C$10,3,FALSE),1))</f>
        <v>101</v>
      </c>
      <c r="AB1829" t="str">
        <f>IF(V1829="","",V1829)</f>
        <v/>
      </c>
      <c r="AC1829" s="2" t="str">
        <f>_xlfn.IFNA(VLOOKUP(D1829,states!A$2:C$10,2,FALSE),"XX")</f>
        <v>C</v>
      </c>
      <c r="AD1829">
        <f>E1829</f>
        <v>0</v>
      </c>
      <c r="AE1829">
        <f>_xlfn.IFNA(VLOOKUP(D1829,states!A$2:D$10,4,FALSE),0)</f>
        <v>0</v>
      </c>
      <c r="AF1829">
        <v>0.5</v>
      </c>
      <c r="AG1829">
        <f>IF(AE1829=0,AF1829,IF(AE1829=1,IF(F1829=0.5,0.5,IF(H1829=1,0.5,1.5)),IF(F1829=0.5,0.5,IF(H1829=1,2.5,1.5))))</f>
        <v>0.5</v>
      </c>
      <c r="AH1829" s="7">
        <f>IF(AC1829="XX",0,1/C1829^(1/5)*IF(E1829=0,100,1)/(E1829+1)^(1/4))</f>
        <v>137.97296614612148</v>
      </c>
    </row>
    <row r="1830" spans="1:34">
      <c r="A1830">
        <v>4730</v>
      </c>
      <c r="B1830" s="1">
        <v>31136.68</v>
      </c>
      <c r="C1830" s="6">
        <v>0.2</v>
      </c>
      <c r="D1830" t="s">
        <v>5</v>
      </c>
      <c r="E1830">
        <v>0</v>
      </c>
      <c r="F1830">
        <v>24.5</v>
      </c>
      <c r="G1830" t="s">
        <v>1</v>
      </c>
      <c r="H1830">
        <v>1</v>
      </c>
      <c r="I1830" t="s">
        <v>0</v>
      </c>
      <c r="J1830">
        <v>0</v>
      </c>
      <c r="K1830">
        <v>25.5</v>
      </c>
      <c r="L1830" t="s">
        <v>1</v>
      </c>
      <c r="M1830">
        <v>1</v>
      </c>
      <c r="N1830" t="s">
        <v>4786</v>
      </c>
      <c r="O1830">
        <v>1</v>
      </c>
      <c r="P1830" t="str">
        <f>D1830&amp;"-"&amp;F1830&amp;"-"&amp;G1830&amp;"-"&amp;E1830&amp;"-"&amp;H1830</f>
        <v>C2Sigma-24.5-e-0-1</v>
      </c>
      <c r="Q1830" t="str">
        <f>I1830&amp;"-"&amp;K1830&amp;"-"&amp;L1830&amp;"-"&amp;J1830&amp;"-"&amp;M1830</f>
        <v>X2Pi-25.5-e-0-1</v>
      </c>
      <c r="R1830">
        <f>B1830+S1830</f>
        <v>39768.972856413995</v>
      </c>
      <c r="S1830">
        <f>_xlfn.IFNA(VLOOKUP(Q1830,'MARVEL-X'!A$2:I$1400,7,FALSE),VLOOKUP(Q1830,MARVEL!A$2:J$1522,10,FALSE))</f>
        <v>8632.2928564139984</v>
      </c>
      <c r="T1830">
        <f>IF(P1830=P1829,R1830+T1829,R1830)</f>
        <v>119306.67210117499</v>
      </c>
      <c r="U1830">
        <f>IF(P1830=P1829,1+U1829,1)</f>
        <v>3</v>
      </c>
      <c r="V1830" t="str">
        <f t="shared" si="28"/>
        <v/>
      </c>
      <c r="W1830" t="str">
        <f>IF(V1830="","",IF(ABS(V1830-R1830)&gt;W$1,ABS(V1830-R1830),""))</f>
        <v/>
      </c>
      <c r="X1830" t="str">
        <f>Y1830&amp;"-"&amp;Z1830&amp;"-"&amp;AC1830&amp;"-"&amp;AD1830&amp;"-"&amp;AG1830</f>
        <v>24.5-e-C-0-0.5</v>
      </c>
      <c r="Y1830">
        <f>F1830</f>
        <v>24.5</v>
      </c>
      <c r="Z1830" s="2" t="str">
        <f>G1830</f>
        <v>e</v>
      </c>
      <c r="AA1830">
        <f>_xlfn.IFNA(VLOOKUP(X1830,'duo-out'!A$2:Q$5000,5,FALSE),E1830+10*(H1830-1)+1+_xlfn.IFNA(VLOOKUP(D1830,states!A$2:C$10,3,FALSE),1))</f>
        <v>101</v>
      </c>
      <c r="AB1830" t="str">
        <f>IF(V1830="","",V1830)</f>
        <v/>
      </c>
      <c r="AC1830" s="2" t="str">
        <f>_xlfn.IFNA(VLOOKUP(D1830,states!A$2:C$10,2,FALSE),"XX")</f>
        <v>C</v>
      </c>
      <c r="AD1830">
        <f>E1830</f>
        <v>0</v>
      </c>
      <c r="AE1830">
        <f>_xlfn.IFNA(VLOOKUP(D1830,states!A$2:D$10,4,FALSE),0)</f>
        <v>0</v>
      </c>
      <c r="AF1830">
        <v>0.5</v>
      </c>
      <c r="AG1830">
        <f>IF(AE1830=0,AF1830,IF(AE1830=1,IF(F1830=0.5,0.5,IF(H1830=1,0.5,1.5)),IF(F1830=0.5,0.5,IF(H1830=1,2.5,1.5))))</f>
        <v>0.5</v>
      </c>
      <c r="AH1830" s="7">
        <f>IF(AC1830="XX",0,1/C1830^(1/5)*IF(E1830=0,100,1)/(E1830+1)^(1/4))</f>
        <v>137.97296614612148</v>
      </c>
    </row>
    <row r="1831" spans="1:34">
      <c r="A1831">
        <v>4844</v>
      </c>
      <c r="B1831" s="1">
        <v>31779.578000000001</v>
      </c>
      <c r="C1831" s="6">
        <v>0.05</v>
      </c>
      <c r="D1831" t="s">
        <v>5</v>
      </c>
      <c r="E1831">
        <v>0</v>
      </c>
      <c r="F1831">
        <v>24.5</v>
      </c>
      <c r="G1831" t="s">
        <v>1</v>
      </c>
      <c r="H1831">
        <v>1</v>
      </c>
      <c r="I1831" t="s">
        <v>0</v>
      </c>
      <c r="J1831">
        <v>0</v>
      </c>
      <c r="K1831">
        <v>24.5</v>
      </c>
      <c r="L1831" t="s">
        <v>2</v>
      </c>
      <c r="M1831">
        <v>1</v>
      </c>
      <c r="N1831" t="s">
        <v>4900</v>
      </c>
      <c r="O1831">
        <v>1</v>
      </c>
      <c r="P1831" t="str">
        <f>D1831&amp;"-"&amp;F1831&amp;"-"&amp;G1831&amp;"-"&amp;E1831&amp;"-"&amp;H1831</f>
        <v>C2Sigma-24.5-e-0-1</v>
      </c>
      <c r="Q1831" t="str">
        <f>I1831&amp;"-"&amp;K1831&amp;"-"&amp;L1831&amp;"-"&amp;J1831&amp;"-"&amp;M1831</f>
        <v>X2Pi-24.5-f-0-1</v>
      </c>
      <c r="R1831">
        <f>B1831+S1831</f>
        <v>39768.875831206002</v>
      </c>
      <c r="S1831">
        <f>_xlfn.IFNA(VLOOKUP(Q1831,'MARVEL-X'!A$2:I$1400,7,FALSE),VLOOKUP(Q1831,MARVEL!A$2:J$1522,10,FALSE))</f>
        <v>7989.2978312060004</v>
      </c>
      <c r="T1831">
        <f>IF(P1831=P1830,R1831+T1830,R1831)</f>
        <v>159075.54793238099</v>
      </c>
      <c r="U1831">
        <f>IF(P1831=P1830,1+U1830,1)</f>
        <v>4</v>
      </c>
      <c r="V1831" t="str">
        <f t="shared" si="28"/>
        <v/>
      </c>
      <c r="W1831" t="str">
        <f>IF(V1831="","",IF(ABS(V1831-R1831)&gt;W$1,ABS(V1831-R1831),""))</f>
        <v/>
      </c>
      <c r="X1831" t="str">
        <f>Y1831&amp;"-"&amp;Z1831&amp;"-"&amp;AC1831&amp;"-"&amp;AD1831&amp;"-"&amp;AG1831</f>
        <v>24.5-e-C-0-0.5</v>
      </c>
      <c r="Y1831">
        <f>F1831</f>
        <v>24.5</v>
      </c>
      <c r="Z1831" s="2" t="str">
        <f>G1831</f>
        <v>e</v>
      </c>
      <c r="AA1831">
        <f>_xlfn.IFNA(VLOOKUP(X1831,'duo-out'!A$2:Q$5000,5,FALSE),E1831+10*(H1831-1)+1+_xlfn.IFNA(VLOOKUP(D1831,states!A$2:C$10,3,FALSE),1))</f>
        <v>101</v>
      </c>
      <c r="AB1831" t="str">
        <f>IF(V1831="","",V1831)</f>
        <v/>
      </c>
      <c r="AC1831" s="2" t="str">
        <f>_xlfn.IFNA(VLOOKUP(D1831,states!A$2:C$10,2,FALSE),"XX")</f>
        <v>C</v>
      </c>
      <c r="AD1831">
        <f>E1831</f>
        <v>0</v>
      </c>
      <c r="AE1831">
        <f>_xlfn.IFNA(VLOOKUP(D1831,states!A$2:D$10,4,FALSE),0)</f>
        <v>0</v>
      </c>
      <c r="AF1831">
        <v>0.5</v>
      </c>
      <c r="AG1831">
        <f>IF(AE1831=0,AF1831,IF(AE1831=1,IF(F1831=0.5,0.5,IF(H1831=1,0.5,1.5)),IF(F1831=0.5,0.5,IF(H1831=1,2.5,1.5))))</f>
        <v>0.5</v>
      </c>
      <c r="AH1831" s="7">
        <f>IF(AC1831="XX",0,1/C1831^(1/5)*IF(E1831=0,100,1)/(E1831+1)^(1/4))</f>
        <v>182.05642030260799</v>
      </c>
    </row>
    <row r="1832" spans="1:34">
      <c r="A1832">
        <v>4823</v>
      </c>
      <c r="B1832" s="1">
        <v>31136.661</v>
      </c>
      <c r="C1832" s="6">
        <v>0.05</v>
      </c>
      <c r="D1832" t="s">
        <v>5</v>
      </c>
      <c r="E1832">
        <v>0</v>
      </c>
      <c r="F1832">
        <v>24.5</v>
      </c>
      <c r="G1832" t="s">
        <v>1</v>
      </c>
      <c r="H1832">
        <v>1</v>
      </c>
      <c r="I1832" t="s">
        <v>0</v>
      </c>
      <c r="J1832">
        <v>0</v>
      </c>
      <c r="K1832">
        <v>25.5</v>
      </c>
      <c r="L1832" t="s">
        <v>1</v>
      </c>
      <c r="M1832">
        <v>1</v>
      </c>
      <c r="N1832" t="s">
        <v>4879</v>
      </c>
      <c r="O1832">
        <v>1</v>
      </c>
      <c r="P1832" t="str">
        <f>D1832&amp;"-"&amp;F1832&amp;"-"&amp;G1832&amp;"-"&amp;E1832&amp;"-"&amp;H1832</f>
        <v>C2Sigma-24.5-e-0-1</v>
      </c>
      <c r="Q1832" t="str">
        <f>I1832&amp;"-"&amp;K1832&amp;"-"&amp;L1832&amp;"-"&amp;J1832&amp;"-"&amp;M1832</f>
        <v>X2Pi-25.5-e-0-1</v>
      </c>
      <c r="R1832">
        <f>B1832+S1832</f>
        <v>39768.953856413995</v>
      </c>
      <c r="S1832">
        <f>_xlfn.IFNA(VLOOKUP(Q1832,'MARVEL-X'!A$2:I$1400,7,FALSE),VLOOKUP(Q1832,MARVEL!A$2:J$1522,10,FALSE))</f>
        <v>8632.2928564139984</v>
      </c>
      <c r="T1832">
        <f>IF(P1832=P1831,R1832+T1831,R1832)</f>
        <v>198844.50178879499</v>
      </c>
      <c r="U1832">
        <f>IF(P1832=P1831,1+U1831,1)</f>
        <v>5</v>
      </c>
      <c r="V1832">
        <f t="shared" si="28"/>
        <v>39768.900357758997</v>
      </c>
      <c r="W1832">
        <f>IF(V1832="","",IF(ABS(V1832-R1832)&gt;W$1,ABS(V1832-R1832),""))</f>
        <v>5.349865499738371E-2</v>
      </c>
      <c r="X1832" t="str">
        <f>Y1832&amp;"-"&amp;Z1832&amp;"-"&amp;AC1832&amp;"-"&amp;AD1832&amp;"-"&amp;AG1832</f>
        <v>24.5-e-C-0-0.5</v>
      </c>
      <c r="Y1832">
        <f>F1832</f>
        <v>24.5</v>
      </c>
      <c r="Z1832" s="2" t="str">
        <f>G1832</f>
        <v>e</v>
      </c>
      <c r="AA1832">
        <f>_xlfn.IFNA(VLOOKUP(X1832,'duo-out'!A$2:Q$5000,5,FALSE),E1832+10*(H1832-1)+1+_xlfn.IFNA(VLOOKUP(D1832,states!A$2:C$10,3,FALSE),1))</f>
        <v>101</v>
      </c>
      <c r="AB1832">
        <f>IF(V1832="","",V1832)</f>
        <v>39768.900357758997</v>
      </c>
      <c r="AC1832" s="2" t="str">
        <f>_xlfn.IFNA(VLOOKUP(D1832,states!A$2:C$10,2,FALSE),"XX")</f>
        <v>C</v>
      </c>
      <c r="AD1832">
        <f>E1832</f>
        <v>0</v>
      </c>
      <c r="AE1832">
        <f>_xlfn.IFNA(VLOOKUP(D1832,states!A$2:D$10,4,FALSE),0)</f>
        <v>0</v>
      </c>
      <c r="AF1832">
        <v>0.5</v>
      </c>
      <c r="AG1832">
        <f>IF(AE1832=0,AF1832,IF(AE1832=1,IF(F1832=0.5,0.5,IF(H1832=1,0.5,1.5)),IF(F1832=0.5,0.5,IF(H1832=1,2.5,1.5))))</f>
        <v>0.5</v>
      </c>
      <c r="AH1832" s="7">
        <f>IF(AC1832="XX",0,1/C1832^(1/5)*IF(E1832=0,100,1)/(E1832+1)^(1/4))</f>
        <v>182.05642030260799</v>
      </c>
    </row>
    <row r="1833" spans="1:34">
      <c r="A1833">
        <v>4665</v>
      </c>
      <c r="B1833" s="1">
        <v>31770.959999999999</v>
      </c>
      <c r="C1833" s="6">
        <v>0.2</v>
      </c>
      <c r="D1833" t="s">
        <v>5</v>
      </c>
      <c r="E1833">
        <v>0</v>
      </c>
      <c r="F1833">
        <v>24.5</v>
      </c>
      <c r="G1833" t="s">
        <v>2</v>
      </c>
      <c r="H1833">
        <v>2</v>
      </c>
      <c r="I1833" t="s">
        <v>0</v>
      </c>
      <c r="J1833">
        <v>0</v>
      </c>
      <c r="K1833">
        <v>24.5</v>
      </c>
      <c r="L1833" t="s">
        <v>1</v>
      </c>
      <c r="M1833">
        <v>2</v>
      </c>
      <c r="N1833" t="s">
        <v>4721</v>
      </c>
      <c r="O1833">
        <v>1</v>
      </c>
      <c r="P1833" t="str">
        <f>D1833&amp;"-"&amp;F1833&amp;"-"&amp;G1833&amp;"-"&amp;E1833&amp;"-"&amp;H1833</f>
        <v>C2Sigma-24.5-f-0-2</v>
      </c>
      <c r="Q1833" t="str">
        <f>I1833&amp;"-"&amp;K1833&amp;"-"&amp;L1833&amp;"-"&amp;J1833&amp;"-"&amp;M1833</f>
        <v>X2Pi-24.5-e-0-2</v>
      </c>
      <c r="R1833">
        <f>B1833+S1833</f>
        <v>40383.846115652996</v>
      </c>
      <c r="S1833">
        <f>_xlfn.IFNA(VLOOKUP(Q1833,'MARVEL-X'!A$2:I$1400,7,FALSE),VLOOKUP(Q1833,MARVEL!A$2:J$1522,10,FALSE))</f>
        <v>8612.8861156529983</v>
      </c>
      <c r="T1833">
        <f>IF(P1833=P1832,R1833+T1832,R1833)</f>
        <v>40383.846115652996</v>
      </c>
      <c r="U1833">
        <f>IF(P1833=P1832,1+U1832,1)</f>
        <v>1</v>
      </c>
      <c r="V1833" t="str">
        <f t="shared" si="28"/>
        <v/>
      </c>
      <c r="W1833" t="str">
        <f>IF(V1833="","",IF(ABS(V1833-R1833)&gt;W$1,ABS(V1833-R1833),""))</f>
        <v/>
      </c>
      <c r="X1833" t="str">
        <f>Y1833&amp;"-"&amp;Z1833&amp;"-"&amp;AC1833&amp;"-"&amp;AD1833&amp;"-"&amp;AG1833</f>
        <v>24.5-f-C-0-0.5</v>
      </c>
      <c r="Y1833">
        <f>F1833</f>
        <v>24.5</v>
      </c>
      <c r="Z1833" s="2" t="str">
        <f>G1833</f>
        <v>f</v>
      </c>
      <c r="AA1833">
        <f>_xlfn.IFNA(VLOOKUP(X1833,'duo-out'!A$2:Q$5000,5,FALSE),E1833+10*(H1833-1)+1+_xlfn.IFNA(VLOOKUP(D1833,states!A$2:C$10,3,FALSE),1))</f>
        <v>111</v>
      </c>
      <c r="AB1833" t="str">
        <f>IF(V1833="","",V1833)</f>
        <v/>
      </c>
      <c r="AC1833" s="2" t="str">
        <f>_xlfn.IFNA(VLOOKUP(D1833,states!A$2:C$10,2,FALSE),"XX")</f>
        <v>C</v>
      </c>
      <c r="AD1833">
        <f>E1833</f>
        <v>0</v>
      </c>
      <c r="AE1833">
        <f>_xlfn.IFNA(VLOOKUP(D1833,states!A$2:D$10,4,FALSE),0)</f>
        <v>0</v>
      </c>
      <c r="AF1833">
        <v>0.5</v>
      </c>
      <c r="AG1833">
        <f>IF(AE1833=0,AF1833,IF(AE1833=1,IF(F1833=0.5,0.5,IF(H1833=1,0.5,1.5)),IF(F1833=0.5,0.5,IF(H1833=1,2.5,1.5))))</f>
        <v>0.5</v>
      </c>
      <c r="AH1833" s="7">
        <f>IF(AC1833="XX",0,1/C1833^(1/5)*IF(E1833=0,100,1)/(E1833+1)^(1/4))</f>
        <v>137.97296614612148</v>
      </c>
    </row>
    <row r="1834" spans="1:34">
      <c r="A1834">
        <v>4755</v>
      </c>
      <c r="B1834" s="1">
        <v>31107.64</v>
      </c>
      <c r="C1834" s="6">
        <v>0.2</v>
      </c>
      <c r="D1834" t="s">
        <v>5</v>
      </c>
      <c r="E1834">
        <v>0</v>
      </c>
      <c r="F1834">
        <v>24.5</v>
      </c>
      <c r="G1834" t="s">
        <v>2</v>
      </c>
      <c r="H1834">
        <v>2</v>
      </c>
      <c r="I1834" t="s">
        <v>0</v>
      </c>
      <c r="J1834">
        <v>0</v>
      </c>
      <c r="K1834">
        <v>25.5</v>
      </c>
      <c r="L1834" t="s">
        <v>2</v>
      </c>
      <c r="M1834">
        <v>2</v>
      </c>
      <c r="N1834" t="s">
        <v>4811</v>
      </c>
      <c r="O1834">
        <v>1</v>
      </c>
      <c r="P1834" t="str">
        <f>D1834&amp;"-"&amp;F1834&amp;"-"&amp;G1834&amp;"-"&amp;E1834&amp;"-"&amp;H1834</f>
        <v>C2Sigma-24.5-f-0-2</v>
      </c>
      <c r="Q1834" t="str">
        <f>I1834&amp;"-"&amp;K1834&amp;"-"&amp;L1834&amp;"-"&amp;J1834&amp;"-"&amp;M1834</f>
        <v>X2Pi-25.5-f-0-2</v>
      </c>
      <c r="R1834">
        <f>B1834+S1834</f>
        <v>40383.730175477998</v>
      </c>
      <c r="S1834">
        <f>_xlfn.IFNA(VLOOKUP(Q1834,'MARVEL-X'!A$2:I$1400,7,FALSE),VLOOKUP(Q1834,MARVEL!A$2:J$1522,10,FALSE))</f>
        <v>9276.0901754779989</v>
      </c>
      <c r="T1834">
        <f>IF(P1834=P1833,R1834+T1833,R1834)</f>
        <v>80767.576291131001</v>
      </c>
      <c r="U1834">
        <f>IF(P1834=P1833,1+U1833,1)</f>
        <v>2</v>
      </c>
      <c r="V1834" t="str">
        <f t="shared" si="28"/>
        <v/>
      </c>
      <c r="W1834" t="str">
        <f>IF(V1834="","",IF(ABS(V1834-R1834)&gt;W$1,ABS(V1834-R1834),""))</f>
        <v/>
      </c>
      <c r="X1834" t="str">
        <f>Y1834&amp;"-"&amp;Z1834&amp;"-"&amp;AC1834&amp;"-"&amp;AD1834&amp;"-"&amp;AG1834</f>
        <v>24.5-f-C-0-0.5</v>
      </c>
      <c r="Y1834">
        <f>F1834</f>
        <v>24.5</v>
      </c>
      <c r="Z1834" s="2" t="str">
        <f>G1834</f>
        <v>f</v>
      </c>
      <c r="AA1834">
        <f>_xlfn.IFNA(VLOOKUP(X1834,'duo-out'!A$2:Q$5000,5,FALSE),E1834+10*(H1834-1)+1+_xlfn.IFNA(VLOOKUP(D1834,states!A$2:C$10,3,FALSE),1))</f>
        <v>111</v>
      </c>
      <c r="AB1834" t="str">
        <f>IF(V1834="","",V1834)</f>
        <v/>
      </c>
      <c r="AC1834" s="2" t="str">
        <f>_xlfn.IFNA(VLOOKUP(D1834,states!A$2:C$10,2,FALSE),"XX")</f>
        <v>C</v>
      </c>
      <c r="AD1834">
        <f>E1834</f>
        <v>0</v>
      </c>
      <c r="AE1834">
        <f>_xlfn.IFNA(VLOOKUP(D1834,states!A$2:D$10,4,FALSE),0)</f>
        <v>0</v>
      </c>
      <c r="AF1834">
        <v>0.5</v>
      </c>
      <c r="AG1834">
        <f>IF(AE1834=0,AF1834,IF(AE1834=1,IF(F1834=0.5,0.5,IF(H1834=1,0.5,1.5)),IF(F1834=0.5,0.5,IF(H1834=1,2.5,1.5))))</f>
        <v>0.5</v>
      </c>
      <c r="AH1834" s="7">
        <f>IF(AC1834="XX",0,1/C1834^(1/5)*IF(E1834=0,100,1)/(E1834+1)^(1/4))</f>
        <v>137.97296614612148</v>
      </c>
    </row>
    <row r="1835" spans="1:34">
      <c r="A1835">
        <v>4706</v>
      </c>
      <c r="B1835" s="1">
        <v>32376.03</v>
      </c>
      <c r="C1835" s="6">
        <v>0.2</v>
      </c>
      <c r="D1835" t="s">
        <v>5</v>
      </c>
      <c r="E1835">
        <v>0</v>
      </c>
      <c r="F1835">
        <v>24.5</v>
      </c>
      <c r="G1835" t="s">
        <v>2</v>
      </c>
      <c r="H1835">
        <v>2</v>
      </c>
      <c r="I1835" t="s">
        <v>0</v>
      </c>
      <c r="J1835">
        <v>0</v>
      </c>
      <c r="K1835">
        <v>23.5</v>
      </c>
      <c r="L1835" t="s">
        <v>2</v>
      </c>
      <c r="M1835">
        <v>2</v>
      </c>
      <c r="N1835" t="s">
        <v>4762</v>
      </c>
      <c r="O1835">
        <v>1</v>
      </c>
      <c r="P1835" t="str">
        <f>D1835&amp;"-"&amp;F1835&amp;"-"&amp;G1835&amp;"-"&amp;E1835&amp;"-"&amp;H1835</f>
        <v>C2Sigma-24.5-f-0-2</v>
      </c>
      <c r="Q1835" t="str">
        <f>I1835&amp;"-"&amp;K1835&amp;"-"&amp;L1835&amp;"-"&amp;J1835&amp;"-"&amp;M1835</f>
        <v>X2Pi-23.5-f-0-2</v>
      </c>
      <c r="R1835">
        <f>B1835+S1835</f>
        <v>40383.717968274999</v>
      </c>
      <c r="S1835">
        <f>_xlfn.IFNA(VLOOKUP(Q1835,'MARVEL-X'!A$2:I$1400,7,FALSE),VLOOKUP(Q1835,MARVEL!A$2:J$1522,10,FALSE))</f>
        <v>8007.6879682750005</v>
      </c>
      <c r="T1835">
        <f>IF(P1835=P1834,R1835+T1834,R1835)</f>
        <v>121151.294259406</v>
      </c>
      <c r="U1835">
        <f>IF(P1835=P1834,1+U1834,1)</f>
        <v>3</v>
      </c>
      <c r="V1835" t="str">
        <f t="shared" si="28"/>
        <v/>
      </c>
      <c r="W1835" t="str">
        <f>IF(V1835="","",IF(ABS(V1835-R1835)&gt;W$1,ABS(V1835-R1835),""))</f>
        <v/>
      </c>
      <c r="X1835" t="str">
        <f>Y1835&amp;"-"&amp;Z1835&amp;"-"&amp;AC1835&amp;"-"&amp;AD1835&amp;"-"&amp;AG1835</f>
        <v>24.5-f-C-0-0.5</v>
      </c>
      <c r="Y1835">
        <f>F1835</f>
        <v>24.5</v>
      </c>
      <c r="Z1835" s="2" t="str">
        <f>G1835</f>
        <v>f</v>
      </c>
      <c r="AA1835">
        <f>_xlfn.IFNA(VLOOKUP(X1835,'duo-out'!A$2:Q$5000,5,FALSE),E1835+10*(H1835-1)+1+_xlfn.IFNA(VLOOKUP(D1835,states!A$2:C$10,3,FALSE),1))</f>
        <v>111</v>
      </c>
      <c r="AB1835" t="str">
        <f>IF(V1835="","",V1835)</f>
        <v/>
      </c>
      <c r="AC1835" s="2" t="str">
        <f>_xlfn.IFNA(VLOOKUP(D1835,states!A$2:C$10,2,FALSE),"XX")</f>
        <v>C</v>
      </c>
      <c r="AD1835">
        <f>E1835</f>
        <v>0</v>
      </c>
      <c r="AE1835">
        <f>_xlfn.IFNA(VLOOKUP(D1835,states!A$2:D$10,4,FALSE),0)</f>
        <v>0</v>
      </c>
      <c r="AF1835">
        <v>0.5</v>
      </c>
      <c r="AG1835">
        <f>IF(AE1835=0,AF1835,IF(AE1835=1,IF(F1835=0.5,0.5,IF(H1835=1,0.5,1.5)),IF(F1835=0.5,0.5,IF(H1835=1,2.5,1.5))))</f>
        <v>0.5</v>
      </c>
      <c r="AH1835" s="7">
        <f>IF(AC1835="XX",0,1/C1835^(1/5)*IF(E1835=0,100,1)/(E1835+1)^(1/4))</f>
        <v>137.97296614612148</v>
      </c>
    </row>
    <row r="1836" spans="1:34">
      <c r="A1836">
        <v>4856</v>
      </c>
      <c r="B1836" s="1">
        <v>31770.93</v>
      </c>
      <c r="C1836" s="6">
        <v>7.9049999999999995E-2</v>
      </c>
      <c r="D1836" t="s">
        <v>5</v>
      </c>
      <c r="E1836">
        <v>0</v>
      </c>
      <c r="F1836">
        <v>24.5</v>
      </c>
      <c r="G1836" t="s">
        <v>2</v>
      </c>
      <c r="H1836">
        <v>2</v>
      </c>
      <c r="I1836" t="s">
        <v>0</v>
      </c>
      <c r="J1836">
        <v>0</v>
      </c>
      <c r="K1836">
        <v>24.5</v>
      </c>
      <c r="L1836" t="s">
        <v>1</v>
      </c>
      <c r="M1836">
        <v>2</v>
      </c>
      <c r="N1836" t="s">
        <v>4912</v>
      </c>
      <c r="O1836">
        <v>1</v>
      </c>
      <c r="P1836" t="str">
        <f>D1836&amp;"-"&amp;F1836&amp;"-"&amp;G1836&amp;"-"&amp;E1836&amp;"-"&amp;H1836</f>
        <v>C2Sigma-24.5-f-0-2</v>
      </c>
      <c r="Q1836" t="str">
        <f>I1836&amp;"-"&amp;K1836&amp;"-"&amp;L1836&amp;"-"&amp;J1836&amp;"-"&amp;M1836</f>
        <v>X2Pi-24.5-e-0-2</v>
      </c>
      <c r="R1836">
        <f>B1836+S1836</f>
        <v>40383.816115652997</v>
      </c>
      <c r="S1836">
        <f>_xlfn.IFNA(VLOOKUP(Q1836,'MARVEL-X'!A$2:I$1400,7,FALSE),VLOOKUP(Q1836,MARVEL!A$2:J$1522,10,FALSE))</f>
        <v>8612.8861156529983</v>
      </c>
      <c r="T1836">
        <f>IF(P1836=P1835,R1836+T1835,R1836)</f>
        <v>161535.11037505901</v>
      </c>
      <c r="U1836">
        <f>IF(P1836=P1835,1+U1835,1)</f>
        <v>4</v>
      </c>
      <c r="V1836" t="str">
        <f t="shared" si="28"/>
        <v/>
      </c>
      <c r="W1836" t="str">
        <f>IF(V1836="","",IF(ABS(V1836-R1836)&gt;W$1,ABS(V1836-R1836),""))</f>
        <v/>
      </c>
      <c r="X1836" t="str">
        <f>Y1836&amp;"-"&amp;Z1836&amp;"-"&amp;AC1836&amp;"-"&amp;AD1836&amp;"-"&amp;AG1836</f>
        <v>24.5-f-C-0-0.5</v>
      </c>
      <c r="Y1836">
        <f>F1836</f>
        <v>24.5</v>
      </c>
      <c r="Z1836" s="2" t="str">
        <f>G1836</f>
        <v>f</v>
      </c>
      <c r="AA1836">
        <f>_xlfn.IFNA(VLOOKUP(X1836,'duo-out'!A$2:Q$5000,5,FALSE),E1836+10*(H1836-1)+1+_xlfn.IFNA(VLOOKUP(D1836,states!A$2:C$10,3,FALSE),1))</f>
        <v>111</v>
      </c>
      <c r="AB1836" t="str">
        <f>IF(V1836="","",V1836)</f>
        <v/>
      </c>
      <c r="AC1836" s="2" t="str">
        <f>_xlfn.IFNA(VLOOKUP(D1836,states!A$2:C$10,2,FALSE),"XX")</f>
        <v>C</v>
      </c>
      <c r="AD1836">
        <f>E1836</f>
        <v>0</v>
      </c>
      <c r="AE1836">
        <f>_xlfn.IFNA(VLOOKUP(D1836,states!A$2:D$10,4,FALSE),0)</f>
        <v>0</v>
      </c>
      <c r="AF1836">
        <v>0.5</v>
      </c>
      <c r="AG1836">
        <f>IF(AE1836=0,AF1836,IF(AE1836=1,IF(F1836=0.5,0.5,IF(H1836=1,0.5,1.5)),IF(F1836=0.5,0.5,IF(H1836=1,2.5,1.5))))</f>
        <v>0.5</v>
      </c>
      <c r="AH1836" s="7">
        <f>IF(AC1836="XX",0,1/C1836^(1/5)*IF(E1836=0,100,1)/(E1836+1)^(1/4))</f>
        <v>166.11912127584338</v>
      </c>
    </row>
    <row r="1837" spans="1:34">
      <c r="A1837">
        <v>106</v>
      </c>
      <c r="B1837" s="1">
        <v>31107.892</v>
      </c>
      <c r="C1837" s="6">
        <v>0.14630000000000001</v>
      </c>
      <c r="D1837" t="s">
        <v>5</v>
      </c>
      <c r="E1837">
        <v>0</v>
      </c>
      <c r="F1837">
        <v>24.5</v>
      </c>
      <c r="G1837" t="s">
        <v>2</v>
      </c>
      <c r="H1837">
        <v>2</v>
      </c>
      <c r="I1837" t="s">
        <v>0</v>
      </c>
      <c r="J1837">
        <v>0</v>
      </c>
      <c r="K1837">
        <v>25.5</v>
      </c>
      <c r="L1837" t="s">
        <v>2</v>
      </c>
      <c r="M1837">
        <v>2</v>
      </c>
      <c r="N1837" t="s">
        <v>161</v>
      </c>
      <c r="O1837">
        <v>-1</v>
      </c>
      <c r="P1837" t="str">
        <f>D1837&amp;"-"&amp;F1837&amp;"-"&amp;G1837&amp;"-"&amp;E1837&amp;"-"&amp;H1837</f>
        <v>C2Sigma-24.5-f-0-2</v>
      </c>
      <c r="Q1837" t="str">
        <f>I1837&amp;"-"&amp;K1837&amp;"-"&amp;L1837&amp;"-"&amp;J1837&amp;"-"&amp;M1837</f>
        <v>X2Pi-25.5-f-0-2</v>
      </c>
      <c r="R1837">
        <f>B1837+S1837</f>
        <v>40383.982175477999</v>
      </c>
      <c r="S1837">
        <f>_xlfn.IFNA(VLOOKUP(Q1837,'MARVEL-X'!A$2:I$1400,7,FALSE),VLOOKUP(Q1837,MARVEL!A$2:J$1522,10,FALSE))</f>
        <v>9276.0901754779989</v>
      </c>
      <c r="T1837">
        <f>IF(P1837=P1836,R1837+T1836,R1837)</f>
        <v>201919.09255053703</v>
      </c>
      <c r="U1837">
        <f>IF(P1837=P1836,1+U1836,1)</f>
        <v>5</v>
      </c>
      <c r="V1837">
        <f t="shared" si="28"/>
        <v>40383.818510107405</v>
      </c>
      <c r="W1837">
        <f>IF(V1837="","",IF(ABS(V1837-R1837)&gt;W$1,ABS(V1837-R1837),""))</f>
        <v>0.16366537059366237</v>
      </c>
      <c r="X1837" t="str">
        <f>Y1837&amp;"-"&amp;Z1837&amp;"-"&amp;AC1837&amp;"-"&amp;AD1837&amp;"-"&amp;AG1837</f>
        <v>24.5-f-C-0-0.5</v>
      </c>
      <c r="Y1837">
        <f>F1837</f>
        <v>24.5</v>
      </c>
      <c r="Z1837" s="2" t="str">
        <f>G1837</f>
        <v>f</v>
      </c>
      <c r="AA1837">
        <f>_xlfn.IFNA(VLOOKUP(X1837,'duo-out'!A$2:Q$5000,5,FALSE),E1837+10*(H1837-1)+1+_xlfn.IFNA(VLOOKUP(D1837,states!A$2:C$10,3,FALSE),1))</f>
        <v>111</v>
      </c>
      <c r="AB1837">
        <f>IF(V1837="","",V1837)</f>
        <v>40383.818510107405</v>
      </c>
      <c r="AC1837" s="2" t="str">
        <f>_xlfn.IFNA(VLOOKUP(D1837,states!A$2:C$10,2,FALSE),"XX")</f>
        <v>C</v>
      </c>
      <c r="AD1837">
        <f>E1837</f>
        <v>0</v>
      </c>
      <c r="AE1837">
        <f>_xlfn.IFNA(VLOOKUP(D1837,states!A$2:D$10,4,FALSE),0)</f>
        <v>0</v>
      </c>
      <c r="AF1837">
        <v>0.5</v>
      </c>
      <c r="AG1837">
        <f>IF(AE1837=0,AF1837,IF(AE1837=1,IF(F1837=0.5,0.5,IF(H1837=1,0.5,1.5)),IF(F1837=0.5,0.5,IF(H1837=1,2.5,1.5))))</f>
        <v>0.5</v>
      </c>
      <c r="AH1837" s="7">
        <f>IF(AC1837="XX",0,1/C1837^(1/5)*IF(E1837=0,100,1)/(E1837+1)^(1/4))</f>
        <v>146.87610087350487</v>
      </c>
    </row>
    <row r="1838" spans="1:34">
      <c r="A1838">
        <v>83</v>
      </c>
      <c r="B1838" s="1">
        <v>32377.11</v>
      </c>
      <c r="C1838" s="6">
        <v>0.2</v>
      </c>
      <c r="D1838" t="s">
        <v>5</v>
      </c>
      <c r="E1838">
        <v>0</v>
      </c>
      <c r="F1838">
        <v>25.5</v>
      </c>
      <c r="G1838" t="s">
        <v>1</v>
      </c>
      <c r="H1838">
        <v>1</v>
      </c>
      <c r="I1838" t="s">
        <v>0</v>
      </c>
      <c r="J1838">
        <v>0</v>
      </c>
      <c r="K1838">
        <v>24.5</v>
      </c>
      <c r="L1838" t="s">
        <v>1</v>
      </c>
      <c r="M1838">
        <v>1</v>
      </c>
      <c r="N1838" t="s">
        <v>138</v>
      </c>
      <c r="O1838">
        <v>-1</v>
      </c>
      <c r="P1838" t="str">
        <f>D1838&amp;"-"&amp;F1838&amp;"-"&amp;G1838&amp;"-"&amp;E1838&amp;"-"&amp;H1838</f>
        <v>C2Sigma-25.5-e-0-1</v>
      </c>
      <c r="Q1838" t="str">
        <f>I1838&amp;"-"&amp;K1838&amp;"-"&amp;L1838&amp;"-"&amp;J1838&amp;"-"&amp;M1838</f>
        <v>X2Pi-24.5-e-0-1</v>
      </c>
      <c r="R1838">
        <f>B1838+S1838</f>
        <v>40384.389246122002</v>
      </c>
      <c r="S1838">
        <f>_xlfn.IFNA(VLOOKUP(Q1838,'MARVEL-X'!A$2:I$1400,7,FALSE),VLOOKUP(Q1838,MARVEL!A$2:J$1522,10,FALSE))</f>
        <v>8007.2792461219997</v>
      </c>
      <c r="T1838">
        <f>IF(P1838=P1837,R1838+T1837,R1838)</f>
        <v>40384.389246122002</v>
      </c>
      <c r="U1838">
        <f>IF(P1838=P1837,1+U1837,1)</f>
        <v>1</v>
      </c>
      <c r="V1838" t="str">
        <f t="shared" si="28"/>
        <v/>
      </c>
      <c r="W1838" t="str">
        <f>IF(V1838="","",IF(ABS(V1838-R1838)&gt;W$1,ABS(V1838-R1838),""))</f>
        <v/>
      </c>
      <c r="X1838" t="str">
        <f>Y1838&amp;"-"&amp;Z1838&amp;"-"&amp;AC1838&amp;"-"&amp;AD1838&amp;"-"&amp;AG1838</f>
        <v>25.5-e-C-0-0.5</v>
      </c>
      <c r="Y1838">
        <f>F1838</f>
        <v>25.5</v>
      </c>
      <c r="Z1838" s="2" t="str">
        <f>G1838</f>
        <v>e</v>
      </c>
      <c r="AA1838">
        <f>_xlfn.IFNA(VLOOKUP(X1838,'duo-out'!A$2:Q$5000,5,FALSE),E1838+10*(H1838-1)+1+_xlfn.IFNA(VLOOKUP(D1838,states!A$2:C$10,3,FALSE),1))</f>
        <v>101</v>
      </c>
      <c r="AB1838" t="str">
        <f>IF(V1838="","",V1838)</f>
        <v/>
      </c>
      <c r="AC1838" s="2" t="str">
        <f>_xlfn.IFNA(VLOOKUP(D1838,states!A$2:C$10,2,FALSE),"XX")</f>
        <v>C</v>
      </c>
      <c r="AD1838">
        <f>E1838</f>
        <v>0</v>
      </c>
      <c r="AE1838">
        <f>_xlfn.IFNA(VLOOKUP(D1838,states!A$2:D$10,4,FALSE),0)</f>
        <v>0</v>
      </c>
      <c r="AF1838">
        <v>0.5</v>
      </c>
      <c r="AG1838">
        <f>IF(AE1838=0,AF1838,IF(AE1838=1,IF(F1838=0.5,0.5,IF(H1838=1,0.5,1.5)),IF(F1838=0.5,0.5,IF(H1838=1,2.5,1.5))))</f>
        <v>0.5</v>
      </c>
      <c r="AH1838" s="7">
        <f>IF(AC1838="XX",0,1/C1838^(1/5)*IF(E1838=0,100,1)/(E1838+1)^(1/4))</f>
        <v>137.97296614612148</v>
      </c>
    </row>
    <row r="1839" spans="1:34">
      <c r="A1839">
        <v>4643</v>
      </c>
      <c r="B1839" s="1">
        <v>31771.48</v>
      </c>
      <c r="C1839" s="6">
        <v>0.2</v>
      </c>
      <c r="D1839" t="s">
        <v>5</v>
      </c>
      <c r="E1839">
        <v>0</v>
      </c>
      <c r="F1839">
        <v>25.5</v>
      </c>
      <c r="G1839" t="s">
        <v>1</v>
      </c>
      <c r="H1839">
        <v>1</v>
      </c>
      <c r="I1839" t="s">
        <v>0</v>
      </c>
      <c r="J1839">
        <v>0</v>
      </c>
      <c r="K1839">
        <v>25.5</v>
      </c>
      <c r="L1839" t="s">
        <v>2</v>
      </c>
      <c r="M1839">
        <v>1</v>
      </c>
      <c r="N1839" t="s">
        <v>4699</v>
      </c>
      <c r="O1839">
        <v>1</v>
      </c>
      <c r="P1839" t="str">
        <f>D1839&amp;"-"&amp;F1839&amp;"-"&amp;G1839&amp;"-"&amp;E1839&amp;"-"&amp;H1839</f>
        <v>C2Sigma-25.5-e-0-1</v>
      </c>
      <c r="Q1839" t="str">
        <f>I1839&amp;"-"&amp;K1839&amp;"-"&amp;L1839&amp;"-"&amp;J1839&amp;"-"&amp;M1839</f>
        <v>X2Pi-25.5-f-0-1</v>
      </c>
      <c r="R1839">
        <f>B1839+S1839</f>
        <v>40384.64469904</v>
      </c>
      <c r="S1839">
        <f>_xlfn.IFNA(VLOOKUP(Q1839,'MARVEL-X'!A$2:I$1400,7,FALSE),VLOOKUP(Q1839,MARVEL!A$2:J$1522,10,FALSE))</f>
        <v>8613.1646990399986</v>
      </c>
      <c r="T1839">
        <f>IF(P1839=P1838,R1839+T1838,R1839)</f>
        <v>80769.033945161995</v>
      </c>
      <c r="U1839">
        <f>IF(P1839=P1838,1+U1838,1)</f>
        <v>2</v>
      </c>
      <c r="V1839" t="str">
        <f t="shared" si="28"/>
        <v/>
      </c>
      <c r="W1839" t="str">
        <f>IF(V1839="","",IF(ABS(V1839-R1839)&gt;W$1,ABS(V1839-R1839),""))</f>
        <v/>
      </c>
      <c r="X1839" t="str">
        <f>Y1839&amp;"-"&amp;Z1839&amp;"-"&amp;AC1839&amp;"-"&amp;AD1839&amp;"-"&amp;AG1839</f>
        <v>25.5-e-C-0-0.5</v>
      </c>
      <c r="Y1839">
        <f>F1839</f>
        <v>25.5</v>
      </c>
      <c r="Z1839" s="2" t="str">
        <f>G1839</f>
        <v>e</v>
      </c>
      <c r="AA1839">
        <f>_xlfn.IFNA(VLOOKUP(X1839,'duo-out'!A$2:Q$5000,5,FALSE),E1839+10*(H1839-1)+1+_xlfn.IFNA(VLOOKUP(D1839,states!A$2:C$10,3,FALSE),1))</f>
        <v>101</v>
      </c>
      <c r="AB1839" t="str">
        <f>IF(V1839="","",V1839)</f>
        <v/>
      </c>
      <c r="AC1839" s="2" t="str">
        <f>_xlfn.IFNA(VLOOKUP(D1839,states!A$2:C$10,2,FALSE),"XX")</f>
        <v>C</v>
      </c>
      <c r="AD1839">
        <f>E1839</f>
        <v>0</v>
      </c>
      <c r="AE1839">
        <f>_xlfn.IFNA(VLOOKUP(D1839,states!A$2:D$10,4,FALSE),0)</f>
        <v>0</v>
      </c>
      <c r="AF1839">
        <v>0.5</v>
      </c>
      <c r="AG1839">
        <f>IF(AE1839=0,AF1839,IF(AE1839=1,IF(F1839=0.5,0.5,IF(H1839=1,0.5,1.5)),IF(F1839=0.5,0.5,IF(H1839=1,2.5,1.5))))</f>
        <v>0.5</v>
      </c>
      <c r="AH1839" s="7">
        <f>IF(AC1839="XX",0,1/C1839^(1/5)*IF(E1839=0,100,1)/(E1839+1)^(1/4))</f>
        <v>137.97296614612148</v>
      </c>
    </row>
    <row r="1840" spans="1:34">
      <c r="A1840">
        <v>4731</v>
      </c>
      <c r="B1840" s="1">
        <v>31108.98</v>
      </c>
      <c r="C1840" s="6">
        <v>0.2</v>
      </c>
      <c r="D1840" t="s">
        <v>5</v>
      </c>
      <c r="E1840">
        <v>0</v>
      </c>
      <c r="F1840">
        <v>25.5</v>
      </c>
      <c r="G1840" t="s">
        <v>1</v>
      </c>
      <c r="H1840">
        <v>1</v>
      </c>
      <c r="I1840" t="s">
        <v>0</v>
      </c>
      <c r="J1840">
        <v>0</v>
      </c>
      <c r="K1840">
        <v>26.5</v>
      </c>
      <c r="L1840" t="s">
        <v>1</v>
      </c>
      <c r="M1840">
        <v>1</v>
      </c>
      <c r="N1840" t="s">
        <v>4787</v>
      </c>
      <c r="O1840">
        <v>1</v>
      </c>
      <c r="P1840" t="str">
        <f>D1840&amp;"-"&amp;F1840&amp;"-"&amp;G1840&amp;"-"&amp;E1840&amp;"-"&amp;H1840</f>
        <v>C2Sigma-25.5-e-0-1</v>
      </c>
      <c r="Q1840" t="str">
        <f>I1840&amp;"-"&amp;K1840&amp;"-"&amp;L1840&amp;"-"&amp;J1840&amp;"-"&amp;M1840</f>
        <v>X2Pi-26.5-e-0-1</v>
      </c>
      <c r="R1840">
        <f>B1840+S1840</f>
        <v>40384.559340159001</v>
      </c>
      <c r="S1840">
        <f>_xlfn.IFNA(VLOOKUP(Q1840,'MARVEL-X'!A$2:I$1400,7,FALSE),VLOOKUP(Q1840,MARVEL!A$2:J$1522,10,FALSE))</f>
        <v>9275.5793401589999</v>
      </c>
      <c r="T1840">
        <f>IF(P1840=P1839,R1840+T1839,R1840)</f>
        <v>121153.593285321</v>
      </c>
      <c r="U1840">
        <f>IF(P1840=P1839,1+U1839,1)</f>
        <v>3</v>
      </c>
      <c r="V1840" t="str">
        <f t="shared" si="28"/>
        <v/>
      </c>
      <c r="W1840" t="str">
        <f>IF(V1840="","",IF(ABS(V1840-R1840)&gt;W$1,ABS(V1840-R1840),""))</f>
        <v/>
      </c>
      <c r="X1840" t="str">
        <f>Y1840&amp;"-"&amp;Z1840&amp;"-"&amp;AC1840&amp;"-"&amp;AD1840&amp;"-"&amp;AG1840</f>
        <v>25.5-e-C-0-0.5</v>
      </c>
      <c r="Y1840">
        <f>F1840</f>
        <v>25.5</v>
      </c>
      <c r="Z1840" s="2" t="str">
        <f>G1840</f>
        <v>e</v>
      </c>
      <c r="AA1840">
        <f>_xlfn.IFNA(VLOOKUP(X1840,'duo-out'!A$2:Q$5000,5,FALSE),E1840+10*(H1840-1)+1+_xlfn.IFNA(VLOOKUP(D1840,states!A$2:C$10,3,FALSE),1))</f>
        <v>101</v>
      </c>
      <c r="AB1840" t="str">
        <f>IF(V1840="","",V1840)</f>
        <v/>
      </c>
      <c r="AC1840" s="2" t="str">
        <f>_xlfn.IFNA(VLOOKUP(D1840,states!A$2:C$10,2,FALSE),"XX")</f>
        <v>C</v>
      </c>
      <c r="AD1840">
        <f>E1840</f>
        <v>0</v>
      </c>
      <c r="AE1840">
        <f>_xlfn.IFNA(VLOOKUP(D1840,states!A$2:D$10,4,FALSE),0)</f>
        <v>0</v>
      </c>
      <c r="AF1840">
        <v>0.5</v>
      </c>
      <c r="AG1840">
        <f>IF(AE1840=0,AF1840,IF(AE1840=1,IF(F1840=0.5,0.5,IF(H1840=1,0.5,1.5)),IF(F1840=0.5,0.5,IF(H1840=1,2.5,1.5))))</f>
        <v>0.5</v>
      </c>
      <c r="AH1840" s="7">
        <f>IF(AC1840="XX",0,1/C1840^(1/5)*IF(E1840=0,100,1)/(E1840+1)^(1/4))</f>
        <v>137.97296614612148</v>
      </c>
    </row>
    <row r="1841" spans="1:34">
      <c r="A1841">
        <v>4845</v>
      </c>
      <c r="B1841" s="1">
        <v>31771.455000000002</v>
      </c>
      <c r="C1841" s="6">
        <v>7.7670000000000003E-2</v>
      </c>
      <c r="D1841" t="s">
        <v>5</v>
      </c>
      <c r="E1841">
        <v>0</v>
      </c>
      <c r="F1841">
        <v>25.5</v>
      </c>
      <c r="G1841" t="s">
        <v>1</v>
      </c>
      <c r="H1841">
        <v>1</v>
      </c>
      <c r="I1841" t="s">
        <v>0</v>
      </c>
      <c r="J1841">
        <v>0</v>
      </c>
      <c r="K1841">
        <v>25.5</v>
      </c>
      <c r="L1841" t="s">
        <v>2</v>
      </c>
      <c r="M1841">
        <v>1</v>
      </c>
      <c r="N1841" t="s">
        <v>4901</v>
      </c>
      <c r="O1841">
        <v>1</v>
      </c>
      <c r="P1841" t="str">
        <f>D1841&amp;"-"&amp;F1841&amp;"-"&amp;G1841&amp;"-"&amp;E1841&amp;"-"&amp;H1841</f>
        <v>C2Sigma-25.5-e-0-1</v>
      </c>
      <c r="Q1841" t="str">
        <f>I1841&amp;"-"&amp;K1841&amp;"-"&amp;L1841&amp;"-"&amp;J1841&amp;"-"&amp;M1841</f>
        <v>X2Pi-25.5-f-0-1</v>
      </c>
      <c r="R1841">
        <f>B1841+S1841</f>
        <v>40384.619699039999</v>
      </c>
      <c r="S1841">
        <f>_xlfn.IFNA(VLOOKUP(Q1841,'MARVEL-X'!A$2:I$1400,7,FALSE),VLOOKUP(Q1841,MARVEL!A$2:J$1522,10,FALSE))</f>
        <v>8613.1646990399986</v>
      </c>
      <c r="T1841">
        <f>IF(P1841=P1840,R1841+T1840,R1841)</f>
        <v>161538.21298436099</v>
      </c>
      <c r="U1841">
        <f>IF(P1841=P1840,1+U1840,1)</f>
        <v>4</v>
      </c>
      <c r="V1841" t="str">
        <f t="shared" si="28"/>
        <v/>
      </c>
      <c r="W1841" t="str">
        <f>IF(V1841="","",IF(ABS(V1841-R1841)&gt;W$1,ABS(V1841-R1841),""))</f>
        <v/>
      </c>
      <c r="X1841" t="str">
        <f>Y1841&amp;"-"&amp;Z1841&amp;"-"&amp;AC1841&amp;"-"&amp;AD1841&amp;"-"&amp;AG1841</f>
        <v>25.5-e-C-0-0.5</v>
      </c>
      <c r="Y1841">
        <f>F1841</f>
        <v>25.5</v>
      </c>
      <c r="Z1841" s="2" t="str">
        <f>G1841</f>
        <v>e</v>
      </c>
      <c r="AA1841">
        <f>_xlfn.IFNA(VLOOKUP(X1841,'duo-out'!A$2:Q$5000,5,FALSE),E1841+10*(H1841-1)+1+_xlfn.IFNA(VLOOKUP(D1841,states!A$2:C$10,3,FALSE),1))</f>
        <v>101</v>
      </c>
      <c r="AB1841" t="str">
        <f>IF(V1841="","",V1841)</f>
        <v/>
      </c>
      <c r="AC1841" s="2" t="str">
        <f>_xlfn.IFNA(VLOOKUP(D1841,states!A$2:C$10,2,FALSE),"XX")</f>
        <v>C</v>
      </c>
      <c r="AD1841">
        <f>E1841</f>
        <v>0</v>
      </c>
      <c r="AE1841">
        <f>_xlfn.IFNA(VLOOKUP(D1841,states!A$2:D$10,4,FALSE),0)</f>
        <v>0</v>
      </c>
      <c r="AF1841">
        <v>0.5</v>
      </c>
      <c r="AG1841">
        <f>IF(AE1841=0,AF1841,IF(AE1841=1,IF(F1841=0.5,0.5,IF(H1841=1,0.5,1.5)),IF(F1841=0.5,0.5,IF(H1841=1,2.5,1.5))))</f>
        <v>0.5</v>
      </c>
      <c r="AH1841" s="7">
        <f>IF(AC1841="XX",0,1/C1841^(1/5)*IF(E1841=0,100,1)/(E1841+1)^(1/4))</f>
        <v>166.70527372817944</v>
      </c>
    </row>
    <row r="1842" spans="1:34">
      <c r="A1842">
        <v>4824</v>
      </c>
      <c r="B1842" s="1">
        <v>31109.194</v>
      </c>
      <c r="C1842" s="6">
        <v>0.12540000000000001</v>
      </c>
      <c r="D1842" t="s">
        <v>5</v>
      </c>
      <c r="E1842">
        <v>0</v>
      </c>
      <c r="F1842">
        <v>25.5</v>
      </c>
      <c r="G1842" t="s">
        <v>1</v>
      </c>
      <c r="H1842">
        <v>1</v>
      </c>
      <c r="I1842" t="s">
        <v>0</v>
      </c>
      <c r="J1842">
        <v>0</v>
      </c>
      <c r="K1842">
        <v>26.5</v>
      </c>
      <c r="L1842" t="s">
        <v>1</v>
      </c>
      <c r="M1842">
        <v>1</v>
      </c>
      <c r="N1842" t="s">
        <v>4880</v>
      </c>
      <c r="O1842">
        <v>1</v>
      </c>
      <c r="P1842" t="str">
        <f>D1842&amp;"-"&amp;F1842&amp;"-"&amp;G1842&amp;"-"&amp;E1842&amp;"-"&amp;H1842</f>
        <v>C2Sigma-25.5-e-0-1</v>
      </c>
      <c r="Q1842" t="str">
        <f>I1842&amp;"-"&amp;K1842&amp;"-"&amp;L1842&amp;"-"&amp;J1842&amp;"-"&amp;M1842</f>
        <v>X2Pi-26.5-e-0-1</v>
      </c>
      <c r="R1842">
        <f>B1842+S1842</f>
        <v>40384.773340159001</v>
      </c>
      <c r="S1842">
        <f>_xlfn.IFNA(VLOOKUP(Q1842,'MARVEL-X'!A$2:I$1400,7,FALSE),VLOOKUP(Q1842,MARVEL!A$2:J$1522,10,FALSE))</f>
        <v>9275.5793401589999</v>
      </c>
      <c r="T1842">
        <f>IF(P1842=P1841,R1842+T1841,R1842)</f>
        <v>201922.98632452</v>
      </c>
      <c r="U1842">
        <f>IF(P1842=P1841,1+U1841,1)</f>
        <v>5</v>
      </c>
      <c r="V1842">
        <f t="shared" si="28"/>
        <v>40384.597264903998</v>
      </c>
      <c r="W1842">
        <f>IF(V1842="","",IF(ABS(V1842-R1842)&gt;W$1,ABS(V1842-R1842),""))</f>
        <v>0.17607525500352494</v>
      </c>
      <c r="X1842" t="str">
        <f>Y1842&amp;"-"&amp;Z1842&amp;"-"&amp;AC1842&amp;"-"&amp;AD1842&amp;"-"&amp;AG1842</f>
        <v>25.5-e-C-0-0.5</v>
      </c>
      <c r="Y1842">
        <f>F1842</f>
        <v>25.5</v>
      </c>
      <c r="Z1842" s="2" t="str">
        <f>G1842</f>
        <v>e</v>
      </c>
      <c r="AA1842">
        <f>_xlfn.IFNA(VLOOKUP(X1842,'duo-out'!A$2:Q$5000,5,FALSE),E1842+10*(H1842-1)+1+_xlfn.IFNA(VLOOKUP(D1842,states!A$2:C$10,3,FALSE),1))</f>
        <v>101</v>
      </c>
      <c r="AB1842">
        <f>IF(V1842="","",V1842)</f>
        <v>40384.597264903998</v>
      </c>
      <c r="AC1842" s="2" t="str">
        <f>_xlfn.IFNA(VLOOKUP(D1842,states!A$2:C$10,2,FALSE),"XX")</f>
        <v>C</v>
      </c>
      <c r="AD1842">
        <f>E1842</f>
        <v>0</v>
      </c>
      <c r="AE1842">
        <f>_xlfn.IFNA(VLOOKUP(D1842,states!A$2:D$10,4,FALSE),0)</f>
        <v>0</v>
      </c>
      <c r="AF1842">
        <v>0.5</v>
      </c>
      <c r="AG1842">
        <f>IF(AE1842=0,AF1842,IF(AE1842=1,IF(F1842=0.5,0.5,IF(H1842=1,0.5,1.5)),IF(F1842=0.5,0.5,IF(H1842=1,2.5,1.5))))</f>
        <v>0.5</v>
      </c>
      <c r="AH1842" s="7">
        <f>IF(AC1842="XX",0,1/C1842^(1/5)*IF(E1842=0,100,1)/(E1842+1)^(1/4))</f>
        <v>151.47483660608111</v>
      </c>
    </row>
    <row r="1843" spans="1:34">
      <c r="A1843">
        <v>4666</v>
      </c>
      <c r="B1843" s="1">
        <v>31760.95</v>
      </c>
      <c r="C1843" s="6">
        <v>0.2</v>
      </c>
      <c r="D1843" t="s">
        <v>5</v>
      </c>
      <c r="E1843">
        <v>0</v>
      </c>
      <c r="F1843">
        <v>25.5</v>
      </c>
      <c r="G1843" t="s">
        <v>2</v>
      </c>
      <c r="H1843">
        <v>2</v>
      </c>
      <c r="I1843" t="s">
        <v>0</v>
      </c>
      <c r="J1843">
        <v>0</v>
      </c>
      <c r="K1843">
        <v>25.5</v>
      </c>
      <c r="L1843" t="s">
        <v>1</v>
      </c>
      <c r="M1843">
        <v>2</v>
      </c>
      <c r="N1843" t="s">
        <v>4722</v>
      </c>
      <c r="O1843">
        <v>1</v>
      </c>
      <c r="P1843" t="str">
        <f>D1843&amp;"-"&amp;F1843&amp;"-"&amp;G1843&amp;"-"&amp;E1843&amp;"-"&amp;H1843</f>
        <v>C2Sigma-25.5-f-0-2</v>
      </c>
      <c r="Q1843" t="str">
        <f>I1843&amp;"-"&amp;K1843&amp;"-"&amp;L1843&amp;"-"&amp;J1843&amp;"-"&amp;M1843</f>
        <v>X2Pi-25.5-e-0-2</v>
      </c>
      <c r="R1843">
        <f>B1843+S1843</f>
        <v>41016.012055150997</v>
      </c>
      <c r="S1843">
        <f>_xlfn.IFNA(VLOOKUP(Q1843,'MARVEL-X'!A$2:I$1400,7,FALSE),VLOOKUP(Q1843,MARVEL!A$2:J$1522,10,FALSE))</f>
        <v>9255.0620551509983</v>
      </c>
      <c r="T1843">
        <f>IF(P1843=P1842,R1843+T1842,R1843)</f>
        <v>41016.012055150997</v>
      </c>
      <c r="U1843">
        <f>IF(P1843=P1842,1+U1842,1)</f>
        <v>1</v>
      </c>
      <c r="V1843" t="str">
        <f t="shared" si="28"/>
        <v/>
      </c>
      <c r="W1843" t="str">
        <f>IF(V1843="","",IF(ABS(V1843-R1843)&gt;W$1,ABS(V1843-R1843),""))</f>
        <v/>
      </c>
      <c r="X1843" t="str">
        <f>Y1843&amp;"-"&amp;Z1843&amp;"-"&amp;AC1843&amp;"-"&amp;AD1843&amp;"-"&amp;AG1843</f>
        <v>25.5-f-C-0-0.5</v>
      </c>
      <c r="Y1843">
        <f>F1843</f>
        <v>25.5</v>
      </c>
      <c r="Z1843" s="2" t="str">
        <f>G1843</f>
        <v>f</v>
      </c>
      <c r="AA1843">
        <f>_xlfn.IFNA(VLOOKUP(X1843,'duo-out'!A$2:Q$5000,5,FALSE),E1843+10*(H1843-1)+1+_xlfn.IFNA(VLOOKUP(D1843,states!A$2:C$10,3,FALSE),1))</f>
        <v>111</v>
      </c>
      <c r="AB1843" t="str">
        <f>IF(V1843="","",V1843)</f>
        <v/>
      </c>
      <c r="AC1843" s="2" t="str">
        <f>_xlfn.IFNA(VLOOKUP(D1843,states!A$2:C$10,2,FALSE),"XX")</f>
        <v>C</v>
      </c>
      <c r="AD1843">
        <f>E1843</f>
        <v>0</v>
      </c>
      <c r="AE1843">
        <f>_xlfn.IFNA(VLOOKUP(D1843,states!A$2:D$10,4,FALSE),0)</f>
        <v>0</v>
      </c>
      <c r="AF1843">
        <v>0.5</v>
      </c>
      <c r="AG1843">
        <f>IF(AE1843=0,AF1843,IF(AE1843=1,IF(F1843=0.5,0.5,IF(H1843=1,0.5,1.5)),IF(F1843=0.5,0.5,IF(H1843=1,2.5,1.5))))</f>
        <v>0.5</v>
      </c>
      <c r="AH1843" s="7">
        <f>IF(AC1843="XX",0,1/C1843^(1/5)*IF(E1843=0,100,1)/(E1843+1)^(1/4))</f>
        <v>137.97296614612148</v>
      </c>
    </row>
    <row r="1844" spans="1:34">
      <c r="A1844">
        <v>4756</v>
      </c>
      <c r="B1844" s="1">
        <v>31079.03</v>
      </c>
      <c r="C1844" s="6">
        <v>0.2</v>
      </c>
      <c r="D1844" t="s">
        <v>5</v>
      </c>
      <c r="E1844">
        <v>0</v>
      </c>
      <c r="F1844">
        <v>25.5</v>
      </c>
      <c r="G1844" t="s">
        <v>2</v>
      </c>
      <c r="H1844">
        <v>2</v>
      </c>
      <c r="I1844" t="s">
        <v>0</v>
      </c>
      <c r="J1844">
        <v>0</v>
      </c>
      <c r="K1844">
        <v>26.5</v>
      </c>
      <c r="L1844" t="s">
        <v>2</v>
      </c>
      <c r="M1844">
        <v>2</v>
      </c>
      <c r="N1844" t="s">
        <v>4812</v>
      </c>
      <c r="O1844">
        <v>1</v>
      </c>
      <c r="P1844" t="str">
        <f>D1844&amp;"-"&amp;F1844&amp;"-"&amp;G1844&amp;"-"&amp;E1844&amp;"-"&amp;H1844</f>
        <v>C2Sigma-25.5-f-0-2</v>
      </c>
      <c r="Q1844" t="str">
        <f>I1844&amp;"-"&amp;K1844&amp;"-"&amp;L1844&amp;"-"&amp;J1844&amp;"-"&amp;M1844</f>
        <v>X2Pi-26.5-f-0-2</v>
      </c>
      <c r="R1844">
        <f>B1844+S1844</f>
        <v>41016.016010494997</v>
      </c>
      <c r="S1844">
        <f>_xlfn.IFNA(VLOOKUP(Q1844,'MARVEL-X'!A$2:I$1400,7,FALSE),VLOOKUP(Q1844,MARVEL!A$2:J$1522,10,FALSE))</f>
        <v>9936.9860104949985</v>
      </c>
      <c r="T1844">
        <f>IF(P1844=P1843,R1844+T1843,R1844)</f>
        <v>82032.028065645995</v>
      </c>
      <c r="U1844">
        <f>IF(P1844=P1843,1+U1843,1)</f>
        <v>2</v>
      </c>
      <c r="V1844" t="str">
        <f t="shared" si="28"/>
        <v/>
      </c>
      <c r="W1844" t="str">
        <f>IF(V1844="","",IF(ABS(V1844-R1844)&gt;W$1,ABS(V1844-R1844),""))</f>
        <v/>
      </c>
      <c r="X1844" t="str">
        <f>Y1844&amp;"-"&amp;Z1844&amp;"-"&amp;AC1844&amp;"-"&amp;AD1844&amp;"-"&amp;AG1844</f>
        <v>25.5-f-C-0-0.5</v>
      </c>
      <c r="Y1844">
        <f>F1844</f>
        <v>25.5</v>
      </c>
      <c r="Z1844" s="2" t="str">
        <f>G1844</f>
        <v>f</v>
      </c>
      <c r="AA1844">
        <f>_xlfn.IFNA(VLOOKUP(X1844,'duo-out'!A$2:Q$5000,5,FALSE),E1844+10*(H1844-1)+1+_xlfn.IFNA(VLOOKUP(D1844,states!A$2:C$10,3,FALSE),1))</f>
        <v>111</v>
      </c>
      <c r="AB1844" t="str">
        <f>IF(V1844="","",V1844)</f>
        <v/>
      </c>
      <c r="AC1844" s="2" t="str">
        <f>_xlfn.IFNA(VLOOKUP(D1844,states!A$2:C$10,2,FALSE),"XX")</f>
        <v>C</v>
      </c>
      <c r="AD1844">
        <f>E1844</f>
        <v>0</v>
      </c>
      <c r="AE1844">
        <f>_xlfn.IFNA(VLOOKUP(D1844,states!A$2:D$10,4,FALSE),0)</f>
        <v>0</v>
      </c>
      <c r="AF1844">
        <v>0.5</v>
      </c>
      <c r="AG1844">
        <f>IF(AE1844=0,AF1844,IF(AE1844=1,IF(F1844=0.5,0.5,IF(H1844=1,0.5,1.5)),IF(F1844=0.5,0.5,IF(H1844=1,2.5,1.5))))</f>
        <v>0.5</v>
      </c>
      <c r="AH1844" s="7">
        <f>IF(AC1844="XX",0,1/C1844^(1/5)*IF(E1844=0,100,1)/(E1844+1)^(1/4))</f>
        <v>137.97296614612148</v>
      </c>
    </row>
    <row r="1845" spans="1:34">
      <c r="A1845">
        <v>4707</v>
      </c>
      <c r="B1845" s="1">
        <v>32383.11</v>
      </c>
      <c r="C1845" s="6">
        <v>0.2</v>
      </c>
      <c r="D1845" t="s">
        <v>5</v>
      </c>
      <c r="E1845">
        <v>0</v>
      </c>
      <c r="F1845">
        <v>25.5</v>
      </c>
      <c r="G1845" t="s">
        <v>2</v>
      </c>
      <c r="H1845">
        <v>2</v>
      </c>
      <c r="I1845" t="s">
        <v>0</v>
      </c>
      <c r="J1845">
        <v>0</v>
      </c>
      <c r="K1845">
        <v>24.5</v>
      </c>
      <c r="L1845" t="s">
        <v>2</v>
      </c>
      <c r="M1845">
        <v>2</v>
      </c>
      <c r="N1845" t="s">
        <v>4763</v>
      </c>
      <c r="O1845">
        <v>1</v>
      </c>
      <c r="P1845" t="str">
        <f>D1845&amp;"-"&amp;F1845&amp;"-"&amp;G1845&amp;"-"&amp;E1845&amp;"-"&amp;H1845</f>
        <v>C2Sigma-25.5-f-0-2</v>
      </c>
      <c r="Q1845" t="str">
        <f>I1845&amp;"-"&amp;K1845&amp;"-"&amp;L1845&amp;"-"&amp;J1845&amp;"-"&amp;M1845</f>
        <v>X2Pi-24.5-f-0-2</v>
      </c>
      <c r="R1845">
        <f>B1845+S1845</f>
        <v>41015.863998105997</v>
      </c>
      <c r="S1845">
        <f>_xlfn.IFNA(VLOOKUP(Q1845,'MARVEL-X'!A$2:I$1400,7,FALSE),VLOOKUP(Q1845,MARVEL!A$2:J$1522,10,FALSE))</f>
        <v>8632.7539981059999</v>
      </c>
      <c r="T1845">
        <f>IF(P1845=P1844,R1845+T1844,R1845)</f>
        <v>123047.89206375199</v>
      </c>
      <c r="U1845">
        <f>IF(P1845=P1844,1+U1844,1)</f>
        <v>3</v>
      </c>
      <c r="V1845" t="str">
        <f t="shared" si="28"/>
        <v/>
      </c>
      <c r="W1845" t="str">
        <f>IF(V1845="","",IF(ABS(V1845-R1845)&gt;W$1,ABS(V1845-R1845),""))</f>
        <v/>
      </c>
      <c r="X1845" t="str">
        <f>Y1845&amp;"-"&amp;Z1845&amp;"-"&amp;AC1845&amp;"-"&amp;AD1845&amp;"-"&amp;AG1845</f>
        <v>25.5-f-C-0-0.5</v>
      </c>
      <c r="Y1845">
        <f>F1845</f>
        <v>25.5</v>
      </c>
      <c r="Z1845" s="2" t="str">
        <f>G1845</f>
        <v>f</v>
      </c>
      <c r="AA1845">
        <f>_xlfn.IFNA(VLOOKUP(X1845,'duo-out'!A$2:Q$5000,5,FALSE),E1845+10*(H1845-1)+1+_xlfn.IFNA(VLOOKUP(D1845,states!A$2:C$10,3,FALSE),1))</f>
        <v>111</v>
      </c>
      <c r="AB1845" t="str">
        <f>IF(V1845="","",V1845)</f>
        <v/>
      </c>
      <c r="AC1845" s="2" t="str">
        <f>_xlfn.IFNA(VLOOKUP(D1845,states!A$2:C$10,2,FALSE),"XX")</f>
        <v>C</v>
      </c>
      <c r="AD1845">
        <f>E1845</f>
        <v>0</v>
      </c>
      <c r="AE1845">
        <f>_xlfn.IFNA(VLOOKUP(D1845,states!A$2:D$10,4,FALSE),0)</f>
        <v>0</v>
      </c>
      <c r="AF1845">
        <v>0.5</v>
      </c>
      <c r="AG1845">
        <f>IF(AE1845=0,AF1845,IF(AE1845=1,IF(F1845=0.5,0.5,IF(H1845=1,0.5,1.5)),IF(F1845=0.5,0.5,IF(H1845=1,2.5,1.5))))</f>
        <v>0.5</v>
      </c>
      <c r="AH1845" s="7">
        <f>IF(AC1845="XX",0,1/C1845^(1/5)*IF(E1845=0,100,1)/(E1845+1)^(1/4))</f>
        <v>137.97296614612148</v>
      </c>
    </row>
    <row r="1846" spans="1:34">
      <c r="A1846">
        <v>4857</v>
      </c>
      <c r="B1846" s="1">
        <v>31760.845000000001</v>
      </c>
      <c r="C1846" s="6">
        <v>0.05</v>
      </c>
      <c r="D1846" t="s">
        <v>5</v>
      </c>
      <c r="E1846">
        <v>0</v>
      </c>
      <c r="F1846">
        <v>25.5</v>
      </c>
      <c r="G1846" t="s">
        <v>2</v>
      </c>
      <c r="H1846">
        <v>2</v>
      </c>
      <c r="I1846" t="s">
        <v>0</v>
      </c>
      <c r="J1846">
        <v>0</v>
      </c>
      <c r="K1846">
        <v>25.5</v>
      </c>
      <c r="L1846" t="s">
        <v>1</v>
      </c>
      <c r="M1846">
        <v>2</v>
      </c>
      <c r="N1846" t="s">
        <v>4913</v>
      </c>
      <c r="O1846">
        <v>1</v>
      </c>
      <c r="P1846" t="str">
        <f>D1846&amp;"-"&amp;F1846&amp;"-"&amp;G1846&amp;"-"&amp;E1846&amp;"-"&amp;H1846</f>
        <v>C2Sigma-25.5-f-0-2</v>
      </c>
      <c r="Q1846" t="str">
        <f>I1846&amp;"-"&amp;K1846&amp;"-"&amp;L1846&amp;"-"&amp;J1846&amp;"-"&amp;M1846</f>
        <v>X2Pi-25.5-e-0-2</v>
      </c>
      <c r="R1846">
        <f>B1846+S1846</f>
        <v>41015.907055151001</v>
      </c>
      <c r="S1846">
        <f>_xlfn.IFNA(VLOOKUP(Q1846,'MARVEL-X'!A$2:I$1400,7,FALSE),VLOOKUP(Q1846,MARVEL!A$2:J$1522,10,FALSE))</f>
        <v>9255.0620551509983</v>
      </c>
      <c r="T1846">
        <f>IF(P1846=P1845,R1846+T1845,R1846)</f>
        <v>164063.799118903</v>
      </c>
      <c r="U1846">
        <f>IF(P1846=P1845,1+U1845,1)</f>
        <v>4</v>
      </c>
      <c r="V1846">
        <f t="shared" si="28"/>
        <v>41015.94977972575</v>
      </c>
      <c r="W1846" t="str">
        <f>IF(V1846="","",IF(ABS(V1846-R1846)&gt;W$1,ABS(V1846-R1846),""))</f>
        <v/>
      </c>
      <c r="X1846" t="str">
        <f>Y1846&amp;"-"&amp;Z1846&amp;"-"&amp;AC1846&amp;"-"&amp;AD1846&amp;"-"&amp;AG1846</f>
        <v>25.5-f-C-0-0.5</v>
      </c>
      <c r="Y1846">
        <f>F1846</f>
        <v>25.5</v>
      </c>
      <c r="Z1846" s="2" t="str">
        <f>G1846</f>
        <v>f</v>
      </c>
      <c r="AA1846">
        <f>_xlfn.IFNA(VLOOKUP(X1846,'duo-out'!A$2:Q$5000,5,FALSE),E1846+10*(H1846-1)+1+_xlfn.IFNA(VLOOKUP(D1846,states!A$2:C$10,3,FALSE),1))</f>
        <v>111</v>
      </c>
      <c r="AB1846">
        <f>IF(V1846="","",V1846)</f>
        <v>41015.94977972575</v>
      </c>
      <c r="AC1846" s="2" t="str">
        <f>_xlfn.IFNA(VLOOKUP(D1846,states!A$2:C$10,2,FALSE),"XX")</f>
        <v>C</v>
      </c>
      <c r="AD1846">
        <f>E1846</f>
        <v>0</v>
      </c>
      <c r="AE1846">
        <f>_xlfn.IFNA(VLOOKUP(D1846,states!A$2:D$10,4,FALSE),0)</f>
        <v>0</v>
      </c>
      <c r="AF1846">
        <v>0.5</v>
      </c>
      <c r="AG1846">
        <f>IF(AE1846=0,AF1846,IF(AE1846=1,IF(F1846=0.5,0.5,IF(H1846=1,0.5,1.5)),IF(F1846=0.5,0.5,IF(H1846=1,2.5,1.5))))</f>
        <v>0.5</v>
      </c>
      <c r="AH1846" s="7">
        <f>IF(AC1846="XX",0,1/C1846^(1/5)*IF(E1846=0,100,1)/(E1846+1)^(1/4))</f>
        <v>182.05642030260799</v>
      </c>
    </row>
    <row r="1847" spans="1:34">
      <c r="A1847">
        <v>84</v>
      </c>
      <c r="B1847" s="1">
        <v>32384.23</v>
      </c>
      <c r="C1847" s="6">
        <v>0.2</v>
      </c>
      <c r="D1847" t="s">
        <v>5</v>
      </c>
      <c r="E1847">
        <v>0</v>
      </c>
      <c r="F1847">
        <v>26.5</v>
      </c>
      <c r="G1847" t="s">
        <v>1</v>
      </c>
      <c r="H1847">
        <v>1</v>
      </c>
      <c r="I1847" t="s">
        <v>0</v>
      </c>
      <c r="J1847">
        <v>0</v>
      </c>
      <c r="K1847">
        <v>25.5</v>
      </c>
      <c r="L1847" t="s">
        <v>1</v>
      </c>
      <c r="M1847">
        <v>1</v>
      </c>
      <c r="N1847" t="s">
        <v>139</v>
      </c>
      <c r="O1847">
        <v>-1</v>
      </c>
      <c r="P1847" t="str">
        <f>D1847&amp;"-"&amp;F1847&amp;"-"&amp;G1847&amp;"-"&amp;E1847&amp;"-"&amp;H1847</f>
        <v>C2Sigma-26.5-e-0-1</v>
      </c>
      <c r="Q1847" t="str">
        <f>I1847&amp;"-"&amp;K1847&amp;"-"&amp;L1847&amp;"-"&amp;J1847&amp;"-"&amp;M1847</f>
        <v>X2Pi-25.5-e-0-1</v>
      </c>
      <c r="R1847">
        <f>B1847+S1847</f>
        <v>41016.522856413998</v>
      </c>
      <c r="S1847">
        <f>_xlfn.IFNA(VLOOKUP(Q1847,'MARVEL-X'!A$2:I$1400,7,FALSE),VLOOKUP(Q1847,MARVEL!A$2:J$1522,10,FALSE))</f>
        <v>8632.2928564139984</v>
      </c>
      <c r="T1847">
        <f>IF(P1847=P1846,R1847+T1846,R1847)</f>
        <v>41016.522856413998</v>
      </c>
      <c r="U1847">
        <f>IF(P1847=P1846,1+U1846,1)</f>
        <v>1</v>
      </c>
      <c r="V1847" t="str">
        <f t="shared" si="28"/>
        <v/>
      </c>
      <c r="W1847" t="str">
        <f>IF(V1847="","",IF(ABS(V1847-R1847)&gt;W$1,ABS(V1847-R1847),""))</f>
        <v/>
      </c>
      <c r="X1847" t="str">
        <f>Y1847&amp;"-"&amp;Z1847&amp;"-"&amp;AC1847&amp;"-"&amp;AD1847&amp;"-"&amp;AG1847</f>
        <v>26.5-e-C-0-0.5</v>
      </c>
      <c r="Y1847">
        <f>F1847</f>
        <v>26.5</v>
      </c>
      <c r="Z1847" s="2" t="str">
        <f>G1847</f>
        <v>e</v>
      </c>
      <c r="AA1847">
        <f>_xlfn.IFNA(VLOOKUP(X1847,'duo-out'!A$2:Q$5000,5,FALSE),E1847+10*(H1847-1)+1+_xlfn.IFNA(VLOOKUP(D1847,states!A$2:C$10,3,FALSE),1))</f>
        <v>101</v>
      </c>
      <c r="AB1847" t="str">
        <f>IF(V1847="","",V1847)</f>
        <v/>
      </c>
      <c r="AC1847" s="2" t="str">
        <f>_xlfn.IFNA(VLOOKUP(D1847,states!A$2:C$10,2,FALSE),"XX")</f>
        <v>C</v>
      </c>
      <c r="AD1847">
        <f>E1847</f>
        <v>0</v>
      </c>
      <c r="AE1847">
        <f>_xlfn.IFNA(VLOOKUP(D1847,states!A$2:D$10,4,FALSE),0)</f>
        <v>0</v>
      </c>
      <c r="AF1847">
        <v>0.5</v>
      </c>
      <c r="AG1847">
        <f>IF(AE1847=0,AF1847,IF(AE1847=1,IF(F1847=0.5,0.5,IF(H1847=1,0.5,1.5)),IF(F1847=0.5,0.5,IF(H1847=1,2.5,1.5))))</f>
        <v>0.5</v>
      </c>
      <c r="AH1847" s="7">
        <f>IF(AC1847="XX",0,1/C1847^(1/5)*IF(E1847=0,100,1)/(E1847+1)^(1/4))</f>
        <v>137.97296614612148</v>
      </c>
    </row>
    <row r="1848" spans="1:34">
      <c r="A1848">
        <v>4644</v>
      </c>
      <c r="B1848" s="1">
        <v>31761.53</v>
      </c>
      <c r="C1848" s="6">
        <v>0.2</v>
      </c>
      <c r="D1848" t="s">
        <v>5</v>
      </c>
      <c r="E1848">
        <v>0</v>
      </c>
      <c r="F1848">
        <v>26.5</v>
      </c>
      <c r="G1848" t="s">
        <v>1</v>
      </c>
      <c r="H1848">
        <v>1</v>
      </c>
      <c r="I1848" t="s">
        <v>0</v>
      </c>
      <c r="J1848">
        <v>0</v>
      </c>
      <c r="K1848">
        <v>26.5</v>
      </c>
      <c r="L1848" t="s">
        <v>2</v>
      </c>
      <c r="M1848">
        <v>1</v>
      </c>
      <c r="N1848" t="s">
        <v>4700</v>
      </c>
      <c r="O1848">
        <v>1</v>
      </c>
      <c r="P1848" t="str">
        <f>D1848&amp;"-"&amp;F1848&amp;"-"&amp;G1848&amp;"-"&amp;E1848&amp;"-"&amp;H1848</f>
        <v>C2Sigma-26.5-e-0-1</v>
      </c>
      <c r="Q1848" t="str">
        <f>I1848&amp;"-"&amp;K1848&amp;"-"&amp;L1848&amp;"-"&amp;J1848&amp;"-"&amp;M1848</f>
        <v>X2Pi-26.5-f-0-1</v>
      </c>
      <c r="R1848">
        <f>B1848+S1848</f>
        <v>41016.837632306</v>
      </c>
      <c r="S1848">
        <f>_xlfn.IFNA(VLOOKUP(Q1848,'MARVEL-X'!A$2:I$1400,7,FALSE),VLOOKUP(Q1848,MARVEL!A$2:J$1522,10,FALSE))</f>
        <v>9255.3076323059995</v>
      </c>
      <c r="T1848">
        <f>IF(P1848=P1847,R1848+T1847,R1848)</f>
        <v>82033.360488720005</v>
      </c>
      <c r="U1848">
        <f>IF(P1848=P1847,1+U1847,1)</f>
        <v>2</v>
      </c>
      <c r="V1848" t="str">
        <f t="shared" si="28"/>
        <v/>
      </c>
      <c r="W1848" t="str">
        <f>IF(V1848="","",IF(ABS(V1848-R1848)&gt;W$1,ABS(V1848-R1848),""))</f>
        <v/>
      </c>
      <c r="X1848" t="str">
        <f>Y1848&amp;"-"&amp;Z1848&amp;"-"&amp;AC1848&amp;"-"&amp;AD1848&amp;"-"&amp;AG1848</f>
        <v>26.5-e-C-0-0.5</v>
      </c>
      <c r="Y1848">
        <f>F1848</f>
        <v>26.5</v>
      </c>
      <c r="Z1848" s="2" t="str">
        <f>G1848</f>
        <v>e</v>
      </c>
      <c r="AA1848">
        <f>_xlfn.IFNA(VLOOKUP(X1848,'duo-out'!A$2:Q$5000,5,FALSE),E1848+10*(H1848-1)+1+_xlfn.IFNA(VLOOKUP(D1848,states!A$2:C$10,3,FALSE),1))</f>
        <v>101</v>
      </c>
      <c r="AB1848" t="str">
        <f>IF(V1848="","",V1848)</f>
        <v/>
      </c>
      <c r="AC1848" s="2" t="str">
        <f>_xlfn.IFNA(VLOOKUP(D1848,states!A$2:C$10,2,FALSE),"XX")</f>
        <v>C</v>
      </c>
      <c r="AD1848">
        <f>E1848</f>
        <v>0</v>
      </c>
      <c r="AE1848">
        <f>_xlfn.IFNA(VLOOKUP(D1848,states!A$2:D$10,4,FALSE),0)</f>
        <v>0</v>
      </c>
      <c r="AF1848">
        <v>0.5</v>
      </c>
      <c r="AG1848">
        <f>IF(AE1848=0,AF1848,IF(AE1848=1,IF(F1848=0.5,0.5,IF(H1848=1,0.5,1.5)),IF(F1848=0.5,0.5,IF(H1848=1,2.5,1.5))))</f>
        <v>0.5</v>
      </c>
      <c r="AH1848" s="7">
        <f>IF(AC1848="XX",0,1/C1848^(1/5)*IF(E1848=0,100,1)/(E1848+1)^(1/4))</f>
        <v>137.97296614612148</v>
      </c>
    </row>
    <row r="1849" spans="1:34">
      <c r="A1849">
        <v>4732</v>
      </c>
      <c r="B1849" s="1">
        <v>31080.42</v>
      </c>
      <c r="C1849" s="6">
        <v>0.2</v>
      </c>
      <c r="D1849" t="s">
        <v>5</v>
      </c>
      <c r="E1849">
        <v>0</v>
      </c>
      <c r="F1849">
        <v>26.5</v>
      </c>
      <c r="G1849" t="s">
        <v>1</v>
      </c>
      <c r="H1849">
        <v>1</v>
      </c>
      <c r="I1849" t="s">
        <v>0</v>
      </c>
      <c r="J1849">
        <v>0</v>
      </c>
      <c r="K1849">
        <v>27.5</v>
      </c>
      <c r="L1849" t="s">
        <v>1</v>
      </c>
      <c r="M1849">
        <v>1</v>
      </c>
      <c r="N1849" t="s">
        <v>4788</v>
      </c>
      <c r="O1849">
        <v>1</v>
      </c>
      <c r="P1849" t="str">
        <f>D1849&amp;"-"&amp;F1849&amp;"-"&amp;G1849&amp;"-"&amp;E1849&amp;"-"&amp;H1849</f>
        <v>C2Sigma-26.5-e-0-1</v>
      </c>
      <c r="Q1849" t="str">
        <f>I1849&amp;"-"&amp;K1849&amp;"-"&amp;L1849&amp;"-"&amp;J1849&amp;"-"&amp;M1849</f>
        <v>X2Pi-27.5-e-0-1</v>
      </c>
      <c r="R1849">
        <f>B1849+S1849</f>
        <v>41016.623330306997</v>
      </c>
      <c r="S1849">
        <f>_xlfn.IFNA(VLOOKUP(Q1849,'MARVEL-X'!A$2:I$1400,7,FALSE),VLOOKUP(Q1849,MARVEL!A$2:J$1522,10,FALSE))</f>
        <v>9936.2033303069984</v>
      </c>
      <c r="T1849">
        <f>IF(P1849=P1848,R1849+T1848,R1849)</f>
        <v>123049.98381902699</v>
      </c>
      <c r="U1849">
        <f>IF(P1849=P1848,1+U1848,1)</f>
        <v>3</v>
      </c>
      <c r="V1849" t="str">
        <f t="shared" si="28"/>
        <v/>
      </c>
      <c r="W1849" t="str">
        <f>IF(V1849="","",IF(ABS(V1849-R1849)&gt;W$1,ABS(V1849-R1849),""))</f>
        <v/>
      </c>
      <c r="X1849" t="str">
        <f>Y1849&amp;"-"&amp;Z1849&amp;"-"&amp;AC1849&amp;"-"&amp;AD1849&amp;"-"&amp;AG1849</f>
        <v>26.5-e-C-0-0.5</v>
      </c>
      <c r="Y1849">
        <f>F1849</f>
        <v>26.5</v>
      </c>
      <c r="Z1849" s="2" t="str">
        <f>G1849</f>
        <v>e</v>
      </c>
      <c r="AA1849">
        <f>_xlfn.IFNA(VLOOKUP(X1849,'duo-out'!A$2:Q$5000,5,FALSE),E1849+10*(H1849-1)+1+_xlfn.IFNA(VLOOKUP(D1849,states!A$2:C$10,3,FALSE),1))</f>
        <v>101</v>
      </c>
      <c r="AB1849" t="str">
        <f>IF(V1849="","",V1849)</f>
        <v/>
      </c>
      <c r="AC1849" s="2" t="str">
        <f>_xlfn.IFNA(VLOOKUP(D1849,states!A$2:C$10,2,FALSE),"XX")</f>
        <v>C</v>
      </c>
      <c r="AD1849">
        <f>E1849</f>
        <v>0</v>
      </c>
      <c r="AE1849">
        <f>_xlfn.IFNA(VLOOKUP(D1849,states!A$2:D$10,4,FALSE),0)</f>
        <v>0</v>
      </c>
      <c r="AF1849">
        <v>0.5</v>
      </c>
      <c r="AG1849">
        <f>IF(AE1849=0,AF1849,IF(AE1849=1,IF(F1849=0.5,0.5,IF(H1849=1,0.5,1.5)),IF(F1849=0.5,0.5,IF(H1849=1,2.5,1.5))))</f>
        <v>0.5</v>
      </c>
      <c r="AH1849" s="7">
        <f>IF(AC1849="XX",0,1/C1849^(1/5)*IF(E1849=0,100,1)/(E1849+1)^(1/4))</f>
        <v>137.97296614612148</v>
      </c>
    </row>
    <row r="1850" spans="1:34">
      <c r="A1850">
        <v>4846</v>
      </c>
      <c r="B1850" s="1">
        <v>31761.437000000002</v>
      </c>
      <c r="C1850" s="6">
        <v>0.05</v>
      </c>
      <c r="D1850" t="s">
        <v>5</v>
      </c>
      <c r="E1850">
        <v>0</v>
      </c>
      <c r="F1850">
        <v>26.5</v>
      </c>
      <c r="G1850" t="s">
        <v>1</v>
      </c>
      <c r="H1850">
        <v>1</v>
      </c>
      <c r="I1850" t="s">
        <v>0</v>
      </c>
      <c r="J1850">
        <v>0</v>
      </c>
      <c r="K1850">
        <v>26.5</v>
      </c>
      <c r="L1850" t="s">
        <v>2</v>
      </c>
      <c r="M1850">
        <v>1</v>
      </c>
      <c r="N1850" t="s">
        <v>4902</v>
      </c>
      <c r="O1850">
        <v>1</v>
      </c>
      <c r="P1850" t="str">
        <f>D1850&amp;"-"&amp;F1850&amp;"-"&amp;G1850&amp;"-"&amp;E1850&amp;"-"&amp;H1850</f>
        <v>C2Sigma-26.5-e-0-1</v>
      </c>
      <c r="Q1850" t="str">
        <f>I1850&amp;"-"&amp;K1850&amp;"-"&amp;L1850&amp;"-"&amp;J1850&amp;"-"&amp;M1850</f>
        <v>X2Pi-26.5-f-0-1</v>
      </c>
      <c r="R1850">
        <f>B1850+S1850</f>
        <v>41016.744632305999</v>
      </c>
      <c r="S1850">
        <f>_xlfn.IFNA(VLOOKUP(Q1850,'MARVEL-X'!A$2:I$1400,7,FALSE),VLOOKUP(Q1850,MARVEL!A$2:J$1522,10,FALSE))</f>
        <v>9255.3076323059995</v>
      </c>
      <c r="T1850">
        <f>IF(P1850=P1849,R1850+T1849,R1850)</f>
        <v>164066.72845133301</v>
      </c>
      <c r="U1850">
        <f>IF(P1850=P1849,1+U1849,1)</f>
        <v>4</v>
      </c>
      <c r="V1850">
        <f t="shared" si="28"/>
        <v>41016.682112833252</v>
      </c>
      <c r="W1850">
        <f>IF(V1850="","",IF(ABS(V1850-R1850)&gt;W$1,ABS(V1850-R1850),""))</f>
        <v>6.2519472747226246E-2</v>
      </c>
      <c r="X1850" t="str">
        <f>Y1850&amp;"-"&amp;Z1850&amp;"-"&amp;AC1850&amp;"-"&amp;AD1850&amp;"-"&amp;AG1850</f>
        <v>26.5-e-C-0-0.5</v>
      </c>
      <c r="Y1850">
        <f>F1850</f>
        <v>26.5</v>
      </c>
      <c r="Z1850" s="2" t="str">
        <f>G1850</f>
        <v>e</v>
      </c>
      <c r="AA1850">
        <f>_xlfn.IFNA(VLOOKUP(X1850,'duo-out'!A$2:Q$5000,5,FALSE),E1850+10*(H1850-1)+1+_xlfn.IFNA(VLOOKUP(D1850,states!A$2:C$10,3,FALSE),1))</f>
        <v>101</v>
      </c>
      <c r="AB1850">
        <f>IF(V1850="","",V1850)</f>
        <v>41016.682112833252</v>
      </c>
      <c r="AC1850" s="2" t="str">
        <f>_xlfn.IFNA(VLOOKUP(D1850,states!A$2:C$10,2,FALSE),"XX")</f>
        <v>C</v>
      </c>
      <c r="AD1850">
        <f>E1850</f>
        <v>0</v>
      </c>
      <c r="AE1850">
        <f>_xlfn.IFNA(VLOOKUP(D1850,states!A$2:D$10,4,FALSE),0)</f>
        <v>0</v>
      </c>
      <c r="AF1850">
        <v>0.5</v>
      </c>
      <c r="AG1850">
        <f>IF(AE1850=0,AF1850,IF(AE1850=1,IF(F1850=0.5,0.5,IF(H1850=1,0.5,1.5)),IF(F1850=0.5,0.5,IF(H1850=1,2.5,1.5))))</f>
        <v>0.5</v>
      </c>
      <c r="AH1850" s="7">
        <f>IF(AC1850="XX",0,1/C1850^(1/5)*IF(E1850=0,100,1)/(E1850+1)^(1/4))</f>
        <v>182.05642030260799</v>
      </c>
    </row>
    <row r="1851" spans="1:34">
      <c r="A1851">
        <v>77</v>
      </c>
      <c r="B1851" s="1">
        <v>31749.32</v>
      </c>
      <c r="C1851" s="6">
        <v>0.2</v>
      </c>
      <c r="D1851" t="s">
        <v>5</v>
      </c>
      <c r="E1851">
        <v>0</v>
      </c>
      <c r="F1851">
        <v>26.5</v>
      </c>
      <c r="G1851" t="s">
        <v>2</v>
      </c>
      <c r="H1851">
        <v>2</v>
      </c>
      <c r="I1851" t="s">
        <v>0</v>
      </c>
      <c r="J1851">
        <v>0</v>
      </c>
      <c r="K1851">
        <v>26.5</v>
      </c>
      <c r="L1851" t="s">
        <v>1</v>
      </c>
      <c r="M1851">
        <v>2</v>
      </c>
      <c r="N1851" t="s">
        <v>132</v>
      </c>
      <c r="O1851">
        <v>-1</v>
      </c>
      <c r="P1851" t="str">
        <f>D1851&amp;"-"&amp;F1851&amp;"-"&amp;G1851&amp;"-"&amp;E1851&amp;"-"&amp;H1851</f>
        <v>C2Sigma-26.5-f-0-2</v>
      </c>
      <c r="Q1851" t="str">
        <f>I1851&amp;"-"&amp;K1851&amp;"-"&amp;L1851&amp;"-"&amp;J1851&amp;"-"&amp;M1851</f>
        <v>X2Pi-26.5-e-0-2</v>
      </c>
      <c r="R1851">
        <f>B1851+S1851</f>
        <v>41664.12133971</v>
      </c>
      <c r="S1851">
        <f>_xlfn.IFNA(VLOOKUP(Q1851,'MARVEL-X'!A$2:I$1400,7,FALSE),VLOOKUP(Q1851,MARVEL!A$2:J$1522,10,FALSE))</f>
        <v>9914.8013397099985</v>
      </c>
      <c r="T1851">
        <f>IF(P1851=P1850,R1851+T1850,R1851)</f>
        <v>41664.12133971</v>
      </c>
      <c r="U1851">
        <f>IF(P1851=P1850,1+U1850,1)</f>
        <v>1</v>
      </c>
      <c r="V1851" t="str">
        <f t="shared" si="28"/>
        <v/>
      </c>
      <c r="W1851" t="str">
        <f>IF(V1851="","",IF(ABS(V1851-R1851)&gt;W$1,ABS(V1851-R1851),""))</f>
        <v/>
      </c>
      <c r="X1851" t="str">
        <f>Y1851&amp;"-"&amp;Z1851&amp;"-"&amp;AC1851&amp;"-"&amp;AD1851&amp;"-"&amp;AG1851</f>
        <v>26.5-f-C-0-0.5</v>
      </c>
      <c r="Y1851">
        <f>F1851</f>
        <v>26.5</v>
      </c>
      <c r="Z1851" s="2" t="str">
        <f>G1851</f>
        <v>f</v>
      </c>
      <c r="AA1851">
        <f>_xlfn.IFNA(VLOOKUP(X1851,'duo-out'!A$2:Q$5000,5,FALSE),E1851+10*(H1851-1)+1+_xlfn.IFNA(VLOOKUP(D1851,states!A$2:C$10,3,FALSE),1))</f>
        <v>111</v>
      </c>
      <c r="AB1851" t="str">
        <f>IF(V1851="","",V1851)</f>
        <v/>
      </c>
      <c r="AC1851" s="2" t="str">
        <f>_xlfn.IFNA(VLOOKUP(D1851,states!A$2:C$10,2,FALSE),"XX")</f>
        <v>C</v>
      </c>
      <c r="AD1851">
        <f>E1851</f>
        <v>0</v>
      </c>
      <c r="AE1851">
        <f>_xlfn.IFNA(VLOOKUP(D1851,states!A$2:D$10,4,FALSE),0)</f>
        <v>0</v>
      </c>
      <c r="AF1851">
        <v>0.5</v>
      </c>
      <c r="AG1851">
        <f>IF(AE1851=0,AF1851,IF(AE1851=1,IF(F1851=0.5,0.5,IF(H1851=1,0.5,1.5)),IF(F1851=0.5,0.5,IF(H1851=1,2.5,1.5))))</f>
        <v>0.5</v>
      </c>
      <c r="AH1851" s="7">
        <f>IF(AC1851="XX",0,1/C1851^(1/5)*IF(E1851=0,100,1)/(E1851+1)^(1/4))</f>
        <v>137.97296614612148</v>
      </c>
    </row>
    <row r="1852" spans="1:34">
      <c r="A1852">
        <v>93</v>
      </c>
      <c r="B1852" s="1">
        <v>31049</v>
      </c>
      <c r="C1852" s="6">
        <v>0.2</v>
      </c>
      <c r="D1852" t="s">
        <v>5</v>
      </c>
      <c r="E1852">
        <v>0</v>
      </c>
      <c r="F1852">
        <v>26.5</v>
      </c>
      <c r="G1852" t="s">
        <v>2</v>
      </c>
      <c r="H1852">
        <v>2</v>
      </c>
      <c r="I1852" t="s">
        <v>0</v>
      </c>
      <c r="J1852">
        <v>0</v>
      </c>
      <c r="K1852">
        <v>27.5</v>
      </c>
      <c r="L1852" t="s">
        <v>2</v>
      </c>
      <c r="M1852">
        <v>2</v>
      </c>
      <c r="N1852" t="s">
        <v>148</v>
      </c>
      <c r="O1852">
        <v>-1</v>
      </c>
      <c r="P1852" t="str">
        <f>D1852&amp;"-"&amp;F1852&amp;"-"&amp;G1852&amp;"-"&amp;E1852&amp;"-"&amp;H1852</f>
        <v>C2Sigma-26.5-f-0-2</v>
      </c>
      <c r="Q1852" t="str">
        <f>I1852&amp;"-"&amp;K1852&amp;"-"&amp;L1852&amp;"-"&amp;J1852&amp;"-"&amp;M1852</f>
        <v>X2Pi-27.5-f-0-2</v>
      </c>
      <c r="R1852">
        <f>B1852+S1852</f>
        <v>41663.715983321003</v>
      </c>
      <c r="S1852">
        <f>_xlfn.IFNA(VLOOKUP(Q1852,'MARVEL-X'!A$2:I$1400,7,FALSE),VLOOKUP(Q1852,MARVEL!A$2:J$1522,10,FALSE))</f>
        <v>10614.715983320999</v>
      </c>
      <c r="T1852">
        <f>IF(P1852=P1851,R1852+T1851,R1852)</f>
        <v>83327.83732303101</v>
      </c>
      <c r="U1852">
        <f>IF(P1852=P1851,1+U1851,1)</f>
        <v>2</v>
      </c>
      <c r="V1852" t="str">
        <f t="shared" si="28"/>
        <v/>
      </c>
      <c r="W1852" t="str">
        <f>IF(V1852="","",IF(ABS(V1852-R1852)&gt;W$1,ABS(V1852-R1852),""))</f>
        <v/>
      </c>
      <c r="X1852" t="str">
        <f>Y1852&amp;"-"&amp;Z1852&amp;"-"&amp;AC1852&amp;"-"&amp;AD1852&amp;"-"&amp;AG1852</f>
        <v>26.5-f-C-0-0.5</v>
      </c>
      <c r="Y1852">
        <f>F1852</f>
        <v>26.5</v>
      </c>
      <c r="Z1852" s="2" t="str">
        <f>G1852</f>
        <v>f</v>
      </c>
      <c r="AA1852">
        <f>_xlfn.IFNA(VLOOKUP(X1852,'duo-out'!A$2:Q$5000,5,FALSE),E1852+10*(H1852-1)+1+_xlfn.IFNA(VLOOKUP(D1852,states!A$2:C$10,3,FALSE),1))</f>
        <v>111</v>
      </c>
      <c r="AB1852" t="str">
        <f>IF(V1852="","",V1852)</f>
        <v/>
      </c>
      <c r="AC1852" s="2" t="str">
        <f>_xlfn.IFNA(VLOOKUP(D1852,states!A$2:C$10,2,FALSE),"XX")</f>
        <v>C</v>
      </c>
      <c r="AD1852">
        <f>E1852</f>
        <v>0</v>
      </c>
      <c r="AE1852">
        <f>_xlfn.IFNA(VLOOKUP(D1852,states!A$2:D$10,4,FALSE),0)</f>
        <v>0</v>
      </c>
      <c r="AF1852">
        <v>0.5</v>
      </c>
      <c r="AG1852">
        <f>IF(AE1852=0,AF1852,IF(AE1852=1,IF(F1852=0.5,0.5,IF(H1852=1,0.5,1.5)),IF(F1852=0.5,0.5,IF(H1852=1,2.5,1.5))))</f>
        <v>0.5</v>
      </c>
      <c r="AH1852" s="7">
        <f>IF(AC1852="XX",0,1/C1852^(1/5)*IF(E1852=0,100,1)/(E1852+1)^(1/4))</f>
        <v>137.97296614612148</v>
      </c>
    </row>
    <row r="1853" spans="1:34">
      <c r="A1853">
        <v>4708</v>
      </c>
      <c r="B1853" s="1">
        <v>32387.24</v>
      </c>
      <c r="C1853" s="6">
        <v>0.2</v>
      </c>
      <c r="D1853" t="s">
        <v>5</v>
      </c>
      <c r="E1853">
        <v>0</v>
      </c>
      <c r="F1853">
        <v>26.5</v>
      </c>
      <c r="G1853" t="s">
        <v>2</v>
      </c>
      <c r="H1853">
        <v>2</v>
      </c>
      <c r="I1853" t="s">
        <v>0</v>
      </c>
      <c r="J1853">
        <v>0</v>
      </c>
      <c r="K1853">
        <v>25.5</v>
      </c>
      <c r="L1853" t="s">
        <v>2</v>
      </c>
      <c r="M1853">
        <v>2</v>
      </c>
      <c r="N1853" t="s">
        <v>4764</v>
      </c>
      <c r="O1853">
        <v>1</v>
      </c>
      <c r="P1853" t="str">
        <f>D1853&amp;"-"&amp;F1853&amp;"-"&amp;G1853&amp;"-"&amp;E1853&amp;"-"&amp;H1853</f>
        <v>C2Sigma-26.5-f-0-2</v>
      </c>
      <c r="Q1853" t="str">
        <f>I1853&amp;"-"&amp;K1853&amp;"-"&amp;L1853&amp;"-"&amp;J1853&amp;"-"&amp;M1853</f>
        <v>X2Pi-25.5-f-0-2</v>
      </c>
      <c r="R1853">
        <f>B1853+S1853</f>
        <v>41663.330175477997</v>
      </c>
      <c r="S1853">
        <f>_xlfn.IFNA(VLOOKUP(Q1853,'MARVEL-X'!A$2:I$1400,7,FALSE),VLOOKUP(Q1853,MARVEL!A$2:J$1522,10,FALSE))</f>
        <v>9276.0901754779989</v>
      </c>
      <c r="T1853">
        <f>IF(P1853=P1852,R1853+T1852,R1853)</f>
        <v>124991.16749850901</v>
      </c>
      <c r="U1853">
        <f>IF(P1853=P1852,1+U1852,1)</f>
        <v>3</v>
      </c>
      <c r="V1853" t="str">
        <f t="shared" si="28"/>
        <v/>
      </c>
      <c r="W1853" t="str">
        <f>IF(V1853="","",IF(ABS(V1853-R1853)&gt;W$1,ABS(V1853-R1853),""))</f>
        <v/>
      </c>
      <c r="X1853" t="str">
        <f>Y1853&amp;"-"&amp;Z1853&amp;"-"&amp;AC1853&amp;"-"&amp;AD1853&amp;"-"&amp;AG1853</f>
        <v>26.5-f-C-0-0.5</v>
      </c>
      <c r="Y1853">
        <f>F1853</f>
        <v>26.5</v>
      </c>
      <c r="Z1853" s="2" t="str">
        <f>G1853</f>
        <v>f</v>
      </c>
      <c r="AA1853">
        <f>_xlfn.IFNA(VLOOKUP(X1853,'duo-out'!A$2:Q$5000,5,FALSE),E1853+10*(H1853-1)+1+_xlfn.IFNA(VLOOKUP(D1853,states!A$2:C$10,3,FALSE),1))</f>
        <v>111</v>
      </c>
      <c r="AB1853" t="str">
        <f>IF(V1853="","",V1853)</f>
        <v/>
      </c>
      <c r="AC1853" s="2" t="str">
        <f>_xlfn.IFNA(VLOOKUP(D1853,states!A$2:C$10,2,FALSE),"XX")</f>
        <v>C</v>
      </c>
      <c r="AD1853">
        <f>E1853</f>
        <v>0</v>
      </c>
      <c r="AE1853">
        <f>_xlfn.IFNA(VLOOKUP(D1853,states!A$2:D$10,4,FALSE),0)</f>
        <v>0</v>
      </c>
      <c r="AF1853">
        <v>0.5</v>
      </c>
      <c r="AG1853">
        <f>IF(AE1853=0,AF1853,IF(AE1853=1,IF(F1853=0.5,0.5,IF(H1853=1,0.5,1.5)),IF(F1853=0.5,0.5,IF(H1853=1,2.5,1.5))))</f>
        <v>0.5</v>
      </c>
      <c r="AH1853" s="7">
        <f>IF(AC1853="XX",0,1/C1853^(1/5)*IF(E1853=0,100,1)/(E1853+1)^(1/4))</f>
        <v>137.97296614612148</v>
      </c>
    </row>
    <row r="1854" spans="1:34">
      <c r="A1854">
        <v>4858</v>
      </c>
      <c r="B1854" s="1">
        <v>31748.632000000001</v>
      </c>
      <c r="C1854" s="6">
        <v>0.05</v>
      </c>
      <c r="D1854" t="s">
        <v>5</v>
      </c>
      <c r="E1854">
        <v>0</v>
      </c>
      <c r="F1854">
        <v>26.5</v>
      </c>
      <c r="G1854" t="s">
        <v>2</v>
      </c>
      <c r="H1854">
        <v>2</v>
      </c>
      <c r="I1854" t="s">
        <v>0</v>
      </c>
      <c r="J1854">
        <v>0</v>
      </c>
      <c r="K1854">
        <v>26.5</v>
      </c>
      <c r="L1854" t="s">
        <v>1</v>
      </c>
      <c r="M1854">
        <v>2</v>
      </c>
      <c r="N1854" t="s">
        <v>4914</v>
      </c>
      <c r="O1854">
        <v>1</v>
      </c>
      <c r="P1854" t="str">
        <f>D1854&amp;"-"&amp;F1854&amp;"-"&amp;G1854&amp;"-"&amp;E1854&amp;"-"&amp;H1854</f>
        <v>C2Sigma-26.5-f-0-2</v>
      </c>
      <c r="Q1854" t="str">
        <f>I1854&amp;"-"&amp;K1854&amp;"-"&amp;L1854&amp;"-"&amp;J1854&amp;"-"&amp;M1854</f>
        <v>X2Pi-26.5-e-0-2</v>
      </c>
      <c r="R1854">
        <f>B1854+S1854</f>
        <v>41663.433339709998</v>
      </c>
      <c r="S1854">
        <f>_xlfn.IFNA(VLOOKUP(Q1854,'MARVEL-X'!A$2:I$1400,7,FALSE),VLOOKUP(Q1854,MARVEL!A$2:J$1522,10,FALSE))</f>
        <v>9914.8013397099985</v>
      </c>
      <c r="T1854">
        <f>IF(P1854=P1853,R1854+T1853,R1854)</f>
        <v>166654.60083821899</v>
      </c>
      <c r="U1854">
        <f>IF(P1854=P1853,1+U1853,1)</f>
        <v>4</v>
      </c>
      <c r="V1854">
        <f t="shared" si="28"/>
        <v>41663.650209554748</v>
      </c>
      <c r="W1854">
        <f>IF(V1854="","",IF(ABS(V1854-R1854)&gt;W$1,ABS(V1854-R1854),""))</f>
        <v>0.21686984474945348</v>
      </c>
      <c r="X1854" t="str">
        <f>Y1854&amp;"-"&amp;Z1854&amp;"-"&amp;AC1854&amp;"-"&amp;AD1854&amp;"-"&amp;AG1854</f>
        <v>26.5-f-C-0-0.5</v>
      </c>
      <c r="Y1854">
        <f>F1854</f>
        <v>26.5</v>
      </c>
      <c r="Z1854" s="2" t="str">
        <f>G1854</f>
        <v>f</v>
      </c>
      <c r="AA1854">
        <f>_xlfn.IFNA(VLOOKUP(X1854,'duo-out'!A$2:Q$5000,5,FALSE),E1854+10*(H1854-1)+1+_xlfn.IFNA(VLOOKUP(D1854,states!A$2:C$10,3,FALSE),1))</f>
        <v>111</v>
      </c>
      <c r="AB1854">
        <f>IF(V1854="","",V1854)</f>
        <v>41663.650209554748</v>
      </c>
      <c r="AC1854" s="2" t="str">
        <f>_xlfn.IFNA(VLOOKUP(D1854,states!A$2:C$10,2,FALSE),"XX")</f>
        <v>C</v>
      </c>
      <c r="AD1854">
        <f>E1854</f>
        <v>0</v>
      </c>
      <c r="AE1854">
        <f>_xlfn.IFNA(VLOOKUP(D1854,states!A$2:D$10,4,FALSE),0)</f>
        <v>0</v>
      </c>
      <c r="AF1854">
        <v>0.5</v>
      </c>
      <c r="AG1854">
        <f>IF(AE1854=0,AF1854,IF(AE1854=1,IF(F1854=0.5,0.5,IF(H1854=1,0.5,1.5)),IF(F1854=0.5,0.5,IF(H1854=1,2.5,1.5))))</f>
        <v>0.5</v>
      </c>
      <c r="AH1854" s="7">
        <f>IF(AC1854="XX",0,1/C1854^(1/5)*IF(E1854=0,100,1)/(E1854+1)^(1/4))</f>
        <v>182.05642030260799</v>
      </c>
    </row>
    <row r="1855" spans="1:34">
      <c r="A1855">
        <v>85</v>
      </c>
      <c r="B1855" s="1">
        <v>32388.47</v>
      </c>
      <c r="C1855" s="6">
        <v>0.2</v>
      </c>
      <c r="D1855" t="s">
        <v>5</v>
      </c>
      <c r="E1855">
        <v>0</v>
      </c>
      <c r="F1855">
        <v>27.5</v>
      </c>
      <c r="G1855" t="s">
        <v>1</v>
      </c>
      <c r="H1855">
        <v>1</v>
      </c>
      <c r="I1855" t="s">
        <v>0</v>
      </c>
      <c r="J1855">
        <v>0</v>
      </c>
      <c r="K1855">
        <v>26.5</v>
      </c>
      <c r="L1855" t="s">
        <v>1</v>
      </c>
      <c r="M1855">
        <v>1</v>
      </c>
      <c r="N1855" t="s">
        <v>140</v>
      </c>
      <c r="O1855">
        <v>-1</v>
      </c>
      <c r="P1855" t="str">
        <f>D1855&amp;"-"&amp;F1855&amp;"-"&amp;G1855&amp;"-"&amp;E1855&amp;"-"&amp;H1855</f>
        <v>C2Sigma-27.5-e-0-1</v>
      </c>
      <c r="Q1855" t="str">
        <f>I1855&amp;"-"&amp;K1855&amp;"-"&amp;L1855&amp;"-"&amp;J1855&amp;"-"&amp;M1855</f>
        <v>X2Pi-26.5-e-0-1</v>
      </c>
      <c r="R1855">
        <f>B1855+S1855</f>
        <v>41664.049340158999</v>
      </c>
      <c r="S1855">
        <f>_xlfn.IFNA(VLOOKUP(Q1855,'MARVEL-X'!A$2:I$1400,7,FALSE),VLOOKUP(Q1855,MARVEL!A$2:J$1522,10,FALSE))</f>
        <v>9275.5793401589999</v>
      </c>
      <c r="T1855">
        <f>IF(P1855=P1854,R1855+T1854,R1855)</f>
        <v>41664.049340158999</v>
      </c>
      <c r="U1855">
        <f>IF(P1855=P1854,1+U1854,1)</f>
        <v>1</v>
      </c>
      <c r="V1855" t="str">
        <f t="shared" si="28"/>
        <v/>
      </c>
      <c r="W1855" t="str">
        <f>IF(V1855="","",IF(ABS(V1855-R1855)&gt;W$1,ABS(V1855-R1855),""))</f>
        <v/>
      </c>
      <c r="X1855" t="str">
        <f>Y1855&amp;"-"&amp;Z1855&amp;"-"&amp;AC1855&amp;"-"&amp;AD1855&amp;"-"&amp;AG1855</f>
        <v>27.5-e-C-0-0.5</v>
      </c>
      <c r="Y1855">
        <f>F1855</f>
        <v>27.5</v>
      </c>
      <c r="Z1855" s="2" t="str">
        <f>G1855</f>
        <v>e</v>
      </c>
      <c r="AA1855">
        <f>_xlfn.IFNA(VLOOKUP(X1855,'duo-out'!A$2:Q$5000,5,FALSE),E1855+10*(H1855-1)+1+_xlfn.IFNA(VLOOKUP(D1855,states!A$2:C$10,3,FALSE),1))</f>
        <v>101</v>
      </c>
      <c r="AB1855" t="str">
        <f>IF(V1855="","",V1855)</f>
        <v/>
      </c>
      <c r="AC1855" s="2" t="str">
        <f>_xlfn.IFNA(VLOOKUP(D1855,states!A$2:C$10,2,FALSE),"XX")</f>
        <v>C</v>
      </c>
      <c r="AD1855">
        <f>E1855</f>
        <v>0</v>
      </c>
      <c r="AE1855">
        <f>_xlfn.IFNA(VLOOKUP(D1855,states!A$2:D$10,4,FALSE),0)</f>
        <v>0</v>
      </c>
      <c r="AF1855">
        <v>0.5</v>
      </c>
      <c r="AG1855">
        <f>IF(AE1855=0,AF1855,IF(AE1855=1,IF(F1855=0.5,0.5,IF(H1855=1,0.5,1.5)),IF(F1855=0.5,0.5,IF(H1855=1,2.5,1.5))))</f>
        <v>0.5</v>
      </c>
      <c r="AH1855" s="7">
        <f>IF(AC1855="XX",0,1/C1855^(1/5)*IF(E1855=0,100,1)/(E1855+1)^(1/4))</f>
        <v>137.97296614612148</v>
      </c>
    </row>
    <row r="1856" spans="1:34">
      <c r="A1856">
        <v>73</v>
      </c>
      <c r="B1856" s="1">
        <v>31749.88</v>
      </c>
      <c r="C1856" s="6">
        <v>0.2</v>
      </c>
      <c r="D1856" t="s">
        <v>5</v>
      </c>
      <c r="E1856">
        <v>0</v>
      </c>
      <c r="F1856">
        <v>27.5</v>
      </c>
      <c r="G1856" t="s">
        <v>1</v>
      </c>
      <c r="H1856">
        <v>1</v>
      </c>
      <c r="I1856" t="s">
        <v>0</v>
      </c>
      <c r="J1856">
        <v>0</v>
      </c>
      <c r="K1856">
        <v>27.5</v>
      </c>
      <c r="L1856" t="s">
        <v>2</v>
      </c>
      <c r="M1856">
        <v>1</v>
      </c>
      <c r="N1856" t="s">
        <v>128</v>
      </c>
      <c r="O1856">
        <v>-1</v>
      </c>
      <c r="P1856" t="str">
        <f>D1856&amp;"-"&amp;F1856&amp;"-"&amp;G1856&amp;"-"&amp;E1856&amp;"-"&amp;H1856</f>
        <v>C2Sigma-27.5-e-0-1</v>
      </c>
      <c r="Q1856" t="str">
        <f>I1856&amp;"-"&amp;K1856&amp;"-"&amp;L1856&amp;"-"&amp;J1856&amp;"-"&amp;M1856</f>
        <v>X2Pi-27.5-f-0-1</v>
      </c>
      <c r="R1856">
        <f>B1856+S1856</f>
        <v>41664.898011664001</v>
      </c>
      <c r="S1856">
        <f>_xlfn.IFNA(VLOOKUP(Q1856,'MARVEL-X'!A$2:I$1400,7,FALSE),VLOOKUP(Q1856,MARVEL!A$2:J$1522,10,FALSE))</f>
        <v>9915.0180116639985</v>
      </c>
      <c r="T1856">
        <f>IF(P1856=P1855,R1856+T1855,R1856)</f>
        <v>83328.947351823008</v>
      </c>
      <c r="U1856">
        <f>IF(P1856=P1855,1+U1855,1)</f>
        <v>2</v>
      </c>
      <c r="V1856" t="str">
        <f t="shared" si="28"/>
        <v/>
      </c>
      <c r="W1856" t="str">
        <f>IF(V1856="","",IF(ABS(V1856-R1856)&gt;W$1,ABS(V1856-R1856),""))</f>
        <v/>
      </c>
      <c r="X1856" t="str">
        <f>Y1856&amp;"-"&amp;Z1856&amp;"-"&amp;AC1856&amp;"-"&amp;AD1856&amp;"-"&amp;AG1856</f>
        <v>27.5-e-C-0-0.5</v>
      </c>
      <c r="Y1856">
        <f>F1856</f>
        <v>27.5</v>
      </c>
      <c r="Z1856" s="2" t="str">
        <f>G1856</f>
        <v>e</v>
      </c>
      <c r="AA1856">
        <f>_xlfn.IFNA(VLOOKUP(X1856,'duo-out'!A$2:Q$5000,5,FALSE),E1856+10*(H1856-1)+1+_xlfn.IFNA(VLOOKUP(D1856,states!A$2:C$10,3,FALSE),1))</f>
        <v>101</v>
      </c>
      <c r="AB1856" t="str">
        <f>IF(V1856="","",V1856)</f>
        <v/>
      </c>
      <c r="AC1856" s="2" t="str">
        <f>_xlfn.IFNA(VLOOKUP(D1856,states!A$2:C$10,2,FALSE),"XX")</f>
        <v>C</v>
      </c>
      <c r="AD1856">
        <f>E1856</f>
        <v>0</v>
      </c>
      <c r="AE1856">
        <f>_xlfn.IFNA(VLOOKUP(D1856,states!A$2:D$10,4,FALSE),0)</f>
        <v>0</v>
      </c>
      <c r="AF1856">
        <v>0.5</v>
      </c>
      <c r="AG1856">
        <f>IF(AE1856=0,AF1856,IF(AE1856=1,IF(F1856=0.5,0.5,IF(H1856=1,0.5,1.5)),IF(F1856=0.5,0.5,IF(H1856=1,2.5,1.5))))</f>
        <v>0.5</v>
      </c>
      <c r="AH1856" s="7">
        <f>IF(AC1856="XX",0,1/C1856^(1/5)*IF(E1856=0,100,1)/(E1856+1)^(1/4))</f>
        <v>137.97296614612148</v>
      </c>
    </row>
    <row r="1857" spans="1:34">
      <c r="A1857">
        <v>90</v>
      </c>
      <c r="B1857" s="1">
        <v>31050.36</v>
      </c>
      <c r="C1857" s="6">
        <v>0.2</v>
      </c>
      <c r="D1857" t="s">
        <v>5</v>
      </c>
      <c r="E1857">
        <v>0</v>
      </c>
      <c r="F1857">
        <v>27.5</v>
      </c>
      <c r="G1857" t="s">
        <v>1</v>
      </c>
      <c r="H1857">
        <v>1</v>
      </c>
      <c r="I1857" t="s">
        <v>0</v>
      </c>
      <c r="J1857">
        <v>0</v>
      </c>
      <c r="K1857">
        <v>28.5</v>
      </c>
      <c r="L1857" t="s">
        <v>1</v>
      </c>
      <c r="M1857">
        <v>1</v>
      </c>
      <c r="N1857" t="s">
        <v>145</v>
      </c>
      <c r="O1857">
        <v>-1</v>
      </c>
      <c r="P1857" t="str">
        <f>D1857&amp;"-"&amp;F1857&amp;"-"&amp;G1857&amp;"-"&amp;E1857&amp;"-"&amp;H1857</f>
        <v>C2Sigma-27.5-e-0-1</v>
      </c>
      <c r="Q1857" t="str">
        <f>I1857&amp;"-"&amp;K1857&amp;"-"&amp;L1857&amp;"-"&amp;J1857&amp;"-"&amp;M1857</f>
        <v>X2Pi-28.5-e-0-1</v>
      </c>
      <c r="R1857">
        <f>B1857+S1857</f>
        <v>41664.134427120996</v>
      </c>
      <c r="S1857">
        <f>_xlfn.IFNA(VLOOKUP(Q1857,'MARVEL-X'!A$2:I$1400,7,FALSE),VLOOKUP(Q1857,MARVEL!A$2:J$1522,10,FALSE))</f>
        <v>10613.774427120999</v>
      </c>
      <c r="T1857">
        <f>IF(P1857=P1856,R1857+T1856,R1857)</f>
        <v>124993.081778944</v>
      </c>
      <c r="U1857">
        <f>IF(P1857=P1856,1+U1856,1)</f>
        <v>3</v>
      </c>
      <c r="V1857" t="str">
        <f t="shared" si="28"/>
        <v/>
      </c>
      <c r="W1857" t="str">
        <f>IF(V1857="","",IF(ABS(V1857-R1857)&gt;W$1,ABS(V1857-R1857),""))</f>
        <v/>
      </c>
      <c r="X1857" t="str">
        <f>Y1857&amp;"-"&amp;Z1857&amp;"-"&amp;AC1857&amp;"-"&amp;AD1857&amp;"-"&amp;AG1857</f>
        <v>27.5-e-C-0-0.5</v>
      </c>
      <c r="Y1857">
        <f>F1857</f>
        <v>27.5</v>
      </c>
      <c r="Z1857" s="2" t="str">
        <f>G1857</f>
        <v>e</v>
      </c>
      <c r="AA1857">
        <f>_xlfn.IFNA(VLOOKUP(X1857,'duo-out'!A$2:Q$5000,5,FALSE),E1857+10*(H1857-1)+1+_xlfn.IFNA(VLOOKUP(D1857,states!A$2:C$10,3,FALSE),1))</f>
        <v>101</v>
      </c>
      <c r="AB1857" t="str">
        <f>IF(V1857="","",V1857)</f>
        <v/>
      </c>
      <c r="AC1857" s="2" t="str">
        <f>_xlfn.IFNA(VLOOKUP(D1857,states!A$2:C$10,2,FALSE),"XX")</f>
        <v>C</v>
      </c>
      <c r="AD1857">
        <f>E1857</f>
        <v>0</v>
      </c>
      <c r="AE1857">
        <f>_xlfn.IFNA(VLOOKUP(D1857,states!A$2:D$10,4,FALSE),0)</f>
        <v>0</v>
      </c>
      <c r="AF1857">
        <v>0.5</v>
      </c>
      <c r="AG1857">
        <f>IF(AE1857=0,AF1857,IF(AE1857=1,IF(F1857=0.5,0.5,IF(H1857=1,0.5,1.5)),IF(F1857=0.5,0.5,IF(H1857=1,2.5,1.5))))</f>
        <v>0.5</v>
      </c>
      <c r="AH1857" s="7">
        <f>IF(AC1857="XX",0,1/C1857^(1/5)*IF(E1857=0,100,1)/(E1857+1)^(1/4))</f>
        <v>137.97296614612148</v>
      </c>
    </row>
    <row r="1858" spans="1:34">
      <c r="A1858">
        <v>4847</v>
      </c>
      <c r="B1858" s="1">
        <v>31749.226999999999</v>
      </c>
      <c r="C1858" s="6">
        <v>0.05</v>
      </c>
      <c r="D1858" t="s">
        <v>5</v>
      </c>
      <c r="E1858">
        <v>0</v>
      </c>
      <c r="F1858">
        <v>27.5</v>
      </c>
      <c r="G1858" t="s">
        <v>1</v>
      </c>
      <c r="H1858">
        <v>1</v>
      </c>
      <c r="I1858" t="s">
        <v>0</v>
      </c>
      <c r="J1858">
        <v>0</v>
      </c>
      <c r="K1858">
        <v>27.5</v>
      </c>
      <c r="L1858" t="s">
        <v>2</v>
      </c>
      <c r="M1858">
        <v>1</v>
      </c>
      <c r="N1858" t="s">
        <v>4903</v>
      </c>
      <c r="O1858">
        <v>1</v>
      </c>
      <c r="P1858" t="str">
        <f>D1858&amp;"-"&amp;F1858&amp;"-"&amp;G1858&amp;"-"&amp;E1858&amp;"-"&amp;H1858</f>
        <v>C2Sigma-27.5-e-0-1</v>
      </c>
      <c r="Q1858" t="str">
        <f>I1858&amp;"-"&amp;K1858&amp;"-"&amp;L1858&amp;"-"&amp;J1858&amp;"-"&amp;M1858</f>
        <v>X2Pi-27.5-f-0-1</v>
      </c>
      <c r="R1858">
        <f>B1858+S1858</f>
        <v>41664.245011663996</v>
      </c>
      <c r="S1858">
        <f>_xlfn.IFNA(VLOOKUP(Q1858,'MARVEL-X'!A$2:I$1400,7,FALSE),VLOOKUP(Q1858,MARVEL!A$2:J$1522,10,FALSE))</f>
        <v>9915.0180116639985</v>
      </c>
      <c r="T1858">
        <f>IF(P1858=P1857,R1858+T1857,R1858)</f>
        <v>166657.326790608</v>
      </c>
      <c r="U1858">
        <f>IF(P1858=P1857,1+U1857,1)</f>
        <v>4</v>
      </c>
      <c r="V1858">
        <f t="shared" si="28"/>
        <v>41664.331697652</v>
      </c>
      <c r="W1858">
        <f>IF(V1858="","",IF(ABS(V1858-R1858)&gt;W$1,ABS(V1858-R1858),""))</f>
        <v>8.668598800431937E-2</v>
      </c>
      <c r="X1858" t="str">
        <f>Y1858&amp;"-"&amp;Z1858&amp;"-"&amp;AC1858&amp;"-"&amp;AD1858&amp;"-"&amp;AG1858</f>
        <v>27.5-e-C-0-0.5</v>
      </c>
      <c r="Y1858">
        <f>F1858</f>
        <v>27.5</v>
      </c>
      <c r="Z1858" s="2" t="str">
        <f>G1858</f>
        <v>e</v>
      </c>
      <c r="AA1858">
        <f>_xlfn.IFNA(VLOOKUP(X1858,'duo-out'!A$2:Q$5000,5,FALSE),E1858+10*(H1858-1)+1+_xlfn.IFNA(VLOOKUP(D1858,states!A$2:C$10,3,FALSE),1))</f>
        <v>101</v>
      </c>
      <c r="AB1858">
        <f>IF(V1858="","",V1858)</f>
        <v>41664.331697652</v>
      </c>
      <c r="AC1858" s="2" t="str">
        <f>_xlfn.IFNA(VLOOKUP(D1858,states!A$2:C$10,2,FALSE),"XX")</f>
        <v>C</v>
      </c>
      <c r="AD1858">
        <f>E1858</f>
        <v>0</v>
      </c>
      <c r="AE1858">
        <f>_xlfn.IFNA(VLOOKUP(D1858,states!A$2:D$10,4,FALSE),0)</f>
        <v>0</v>
      </c>
      <c r="AF1858">
        <v>0.5</v>
      </c>
      <c r="AG1858">
        <f>IF(AE1858=0,AF1858,IF(AE1858=1,IF(F1858=0.5,0.5,IF(H1858=1,0.5,1.5)),IF(F1858=0.5,0.5,IF(H1858=1,2.5,1.5))))</f>
        <v>0.5</v>
      </c>
      <c r="AH1858" s="7">
        <f>IF(AC1858="XX",0,1/C1858^(1/5)*IF(E1858=0,100,1)/(E1858+1)^(1/4))</f>
        <v>182.05642030260799</v>
      </c>
    </row>
    <row r="1859" spans="1:34">
      <c r="A1859">
        <v>4859</v>
      </c>
      <c r="B1859" s="1">
        <v>31733.813999999998</v>
      </c>
      <c r="C1859" s="6">
        <v>0.05</v>
      </c>
      <c r="D1859" t="s">
        <v>5</v>
      </c>
      <c r="E1859">
        <v>0</v>
      </c>
      <c r="F1859">
        <v>27.5</v>
      </c>
      <c r="G1859" t="s">
        <v>2</v>
      </c>
      <c r="H1859">
        <v>2</v>
      </c>
      <c r="I1859" t="s">
        <v>0</v>
      </c>
      <c r="J1859">
        <v>0</v>
      </c>
      <c r="K1859">
        <v>27.5</v>
      </c>
      <c r="L1859" t="s">
        <v>1</v>
      </c>
      <c r="M1859">
        <v>2</v>
      </c>
      <c r="N1859" t="s">
        <v>4915</v>
      </c>
      <c r="O1859">
        <v>1</v>
      </c>
      <c r="P1859" t="str">
        <f>D1859&amp;"-"&amp;F1859&amp;"-"&amp;G1859&amp;"-"&amp;E1859&amp;"-"&amp;H1859</f>
        <v>C2Sigma-27.5-f-0-2</v>
      </c>
      <c r="Q1859" t="str">
        <f>I1859&amp;"-"&amp;K1859&amp;"-"&amp;L1859&amp;"-"&amp;J1859&amp;"-"&amp;M1859</f>
        <v>X2Pi-27.5-e-0-2</v>
      </c>
      <c r="R1859">
        <f>B1859+S1859</f>
        <v>42325.199540835994</v>
      </c>
      <c r="S1859">
        <f>_xlfn.IFNA(VLOOKUP(Q1859,'MARVEL-X'!A$2:I$1400,7,FALSE),VLOOKUP(Q1859,MARVEL!A$2:J$1522,10,FALSE))</f>
        <v>10591.385540836</v>
      </c>
      <c r="T1859">
        <f>IF(P1859=P1858,R1859+T1858,R1859)</f>
        <v>42325.199540835994</v>
      </c>
      <c r="U1859">
        <f>IF(P1859=P1858,1+U1858,1)</f>
        <v>1</v>
      </c>
      <c r="V1859">
        <f t="shared" ref="V1859:V1922" si="29">IF(P1859=P1860,"",T1859/U1859)</f>
        <v>42325.199540835994</v>
      </c>
      <c r="W1859" t="str">
        <f>IF(V1859="","",IF(ABS(V1859-R1859)&gt;W$1,ABS(V1859-R1859),""))</f>
        <v/>
      </c>
      <c r="X1859" t="str">
        <f>Y1859&amp;"-"&amp;Z1859&amp;"-"&amp;AC1859&amp;"-"&amp;AD1859&amp;"-"&amp;AG1859</f>
        <v>27.5-f-C-0-0.5</v>
      </c>
      <c r="Y1859">
        <f>F1859</f>
        <v>27.5</v>
      </c>
      <c r="Z1859" s="2" t="str">
        <f>G1859</f>
        <v>f</v>
      </c>
      <c r="AA1859">
        <f>_xlfn.IFNA(VLOOKUP(X1859,'duo-out'!A$2:Q$5000,5,FALSE),E1859+10*(H1859-1)+1+_xlfn.IFNA(VLOOKUP(D1859,states!A$2:C$10,3,FALSE),1))</f>
        <v>111</v>
      </c>
      <c r="AB1859">
        <f>IF(V1859="","",V1859)</f>
        <v>42325.199540835994</v>
      </c>
      <c r="AC1859" s="2" t="str">
        <f>_xlfn.IFNA(VLOOKUP(D1859,states!A$2:C$10,2,FALSE),"XX")</f>
        <v>C</v>
      </c>
      <c r="AD1859">
        <f>E1859</f>
        <v>0</v>
      </c>
      <c r="AE1859">
        <f>_xlfn.IFNA(VLOOKUP(D1859,states!A$2:D$10,4,FALSE),0)</f>
        <v>0</v>
      </c>
      <c r="AF1859">
        <v>0.5</v>
      </c>
      <c r="AG1859">
        <f>IF(AE1859=0,AF1859,IF(AE1859=1,IF(F1859=0.5,0.5,IF(H1859=1,0.5,1.5)),IF(F1859=0.5,0.5,IF(H1859=1,2.5,1.5))))</f>
        <v>0.5</v>
      </c>
      <c r="AH1859" s="7">
        <f>IF(AC1859="XX",0,1/C1859^(1/5)*IF(E1859=0,100,1)/(E1859+1)^(1/4))</f>
        <v>182.05642030260799</v>
      </c>
    </row>
    <row r="1860" spans="1:34">
      <c r="A1860">
        <v>4848</v>
      </c>
      <c r="B1860" s="1">
        <v>31734.444</v>
      </c>
      <c r="C1860" s="6">
        <v>0.05</v>
      </c>
      <c r="D1860" t="s">
        <v>5</v>
      </c>
      <c r="E1860">
        <v>0</v>
      </c>
      <c r="F1860">
        <v>28.5</v>
      </c>
      <c r="G1860" t="s">
        <v>1</v>
      </c>
      <c r="H1860">
        <v>1</v>
      </c>
      <c r="I1860" t="s">
        <v>0</v>
      </c>
      <c r="J1860">
        <v>0</v>
      </c>
      <c r="K1860">
        <v>28.5</v>
      </c>
      <c r="L1860" t="s">
        <v>2</v>
      </c>
      <c r="M1860">
        <v>1</v>
      </c>
      <c r="N1860" t="s">
        <v>4904</v>
      </c>
      <c r="O1860">
        <v>1</v>
      </c>
      <c r="P1860" t="str">
        <f>D1860&amp;"-"&amp;F1860&amp;"-"&amp;G1860&amp;"-"&amp;E1860&amp;"-"&amp;H1860</f>
        <v>C2Sigma-28.5-e-0-1</v>
      </c>
      <c r="Q1860" t="str">
        <f>I1860&amp;"-"&amp;K1860&amp;"-"&amp;L1860&amp;"-"&amp;J1860&amp;"-"&amp;M1860</f>
        <v>X2Pi-28.5-f-0-1</v>
      </c>
      <c r="R1860">
        <f>B1860+S1860</f>
        <v>42326.017560234999</v>
      </c>
      <c r="S1860">
        <f>_xlfn.IFNA(VLOOKUP(Q1860,'MARVEL-X'!A$2:I$1400,7,FALSE),VLOOKUP(Q1860,MARVEL!A$2:J$1522,10,FALSE))</f>
        <v>10591.573560235</v>
      </c>
      <c r="T1860">
        <f>IF(P1860=P1859,R1860+T1859,R1860)</f>
        <v>42326.017560234999</v>
      </c>
      <c r="U1860">
        <f>IF(P1860=P1859,1+U1859,1)</f>
        <v>1</v>
      </c>
      <c r="V1860">
        <f t="shared" si="29"/>
        <v>42326.017560234999</v>
      </c>
      <c r="W1860" t="str">
        <f>IF(V1860="","",IF(ABS(V1860-R1860)&gt;W$1,ABS(V1860-R1860),""))</f>
        <v/>
      </c>
      <c r="X1860" t="str">
        <f>Y1860&amp;"-"&amp;Z1860&amp;"-"&amp;AC1860&amp;"-"&amp;AD1860&amp;"-"&amp;AG1860</f>
        <v>28.5-e-C-0-0.5</v>
      </c>
      <c r="Y1860">
        <f>F1860</f>
        <v>28.5</v>
      </c>
      <c r="Z1860" s="2" t="str">
        <f>G1860</f>
        <v>e</v>
      </c>
      <c r="AA1860">
        <f>_xlfn.IFNA(VLOOKUP(X1860,'duo-out'!A$2:Q$5000,5,FALSE),E1860+10*(H1860-1)+1+_xlfn.IFNA(VLOOKUP(D1860,states!A$2:C$10,3,FALSE),1))</f>
        <v>101</v>
      </c>
      <c r="AB1860">
        <f>IF(V1860="","",V1860)</f>
        <v>42326.017560234999</v>
      </c>
      <c r="AC1860" s="2" t="str">
        <f>_xlfn.IFNA(VLOOKUP(D1860,states!A$2:C$10,2,FALSE),"XX")</f>
        <v>C</v>
      </c>
      <c r="AD1860">
        <f>E1860</f>
        <v>0</v>
      </c>
      <c r="AE1860">
        <f>_xlfn.IFNA(VLOOKUP(D1860,states!A$2:D$10,4,FALSE),0)</f>
        <v>0</v>
      </c>
      <c r="AF1860">
        <v>0.5</v>
      </c>
      <c r="AG1860">
        <f>IF(AE1860=0,AF1860,IF(AE1860=1,IF(F1860=0.5,0.5,IF(H1860=1,0.5,1.5)),IF(F1860=0.5,0.5,IF(H1860=1,2.5,1.5))))</f>
        <v>0.5</v>
      </c>
      <c r="AH1860" s="7">
        <f>IF(AC1860="XX",0,1/C1860^(1/5)*IF(E1860=0,100,1)/(E1860+1)^(1/4))</f>
        <v>182.05642030260799</v>
      </c>
    </row>
    <row r="1861" spans="1:34">
      <c r="A1861">
        <v>4860</v>
      </c>
      <c r="B1861" s="1">
        <v>31715.796999999999</v>
      </c>
      <c r="C1861" s="6">
        <v>0.05</v>
      </c>
      <c r="D1861" t="s">
        <v>5</v>
      </c>
      <c r="E1861">
        <v>0</v>
      </c>
      <c r="F1861">
        <v>28.5</v>
      </c>
      <c r="G1861" t="s">
        <v>2</v>
      </c>
      <c r="H1861">
        <v>2</v>
      </c>
      <c r="I1861" t="s">
        <v>0</v>
      </c>
      <c r="J1861">
        <v>0</v>
      </c>
      <c r="K1861">
        <v>28.5</v>
      </c>
      <c r="L1861" t="s">
        <v>1</v>
      </c>
      <c r="M1861">
        <v>2</v>
      </c>
      <c r="N1861" t="s">
        <v>4916</v>
      </c>
      <c r="O1861">
        <v>1</v>
      </c>
      <c r="P1861" t="str">
        <f>D1861&amp;"-"&amp;F1861&amp;"-"&amp;G1861&amp;"-"&amp;E1861&amp;"-"&amp;H1861</f>
        <v>C2Sigma-28.5-f-0-2</v>
      </c>
      <c r="Q1861" t="str">
        <f>I1861&amp;"-"&amp;K1861&amp;"-"&amp;L1861&amp;"-"&amp;J1861&amp;"-"&amp;M1861</f>
        <v>X2Pi-28.5-e-0-2</v>
      </c>
      <c r="R1861">
        <f>B1861+S1861</f>
        <v>42999.874099403998</v>
      </c>
      <c r="S1861">
        <f>_xlfn.IFNA(VLOOKUP(Q1861,'MARVEL-X'!A$2:I$1400,7,FALSE),VLOOKUP(Q1861,MARVEL!A$2:J$1522,10,FALSE))</f>
        <v>11284.077099403999</v>
      </c>
      <c r="T1861">
        <f>IF(P1861=P1860,R1861+T1860,R1861)</f>
        <v>42999.874099403998</v>
      </c>
      <c r="U1861">
        <f>IF(P1861=P1860,1+U1860,1)</f>
        <v>1</v>
      </c>
      <c r="V1861">
        <f t="shared" si="29"/>
        <v>42999.874099403998</v>
      </c>
      <c r="W1861" t="str">
        <f>IF(V1861="","",IF(ABS(V1861-R1861)&gt;W$1,ABS(V1861-R1861),""))</f>
        <v/>
      </c>
      <c r="X1861" t="str">
        <f>Y1861&amp;"-"&amp;Z1861&amp;"-"&amp;AC1861&amp;"-"&amp;AD1861&amp;"-"&amp;AG1861</f>
        <v>28.5-f-C-0-0.5</v>
      </c>
      <c r="Y1861">
        <f>F1861</f>
        <v>28.5</v>
      </c>
      <c r="Z1861" s="2" t="str">
        <f>G1861</f>
        <v>f</v>
      </c>
      <c r="AA1861">
        <f>_xlfn.IFNA(VLOOKUP(X1861,'duo-out'!A$2:Q$5000,5,FALSE),E1861+10*(H1861-1)+1+_xlfn.IFNA(VLOOKUP(D1861,states!A$2:C$10,3,FALSE),1))</f>
        <v>111</v>
      </c>
      <c r="AB1861">
        <f>IF(V1861="","",V1861)</f>
        <v>42999.874099403998</v>
      </c>
      <c r="AC1861" s="2" t="str">
        <f>_xlfn.IFNA(VLOOKUP(D1861,states!A$2:C$10,2,FALSE),"XX")</f>
        <v>C</v>
      </c>
      <c r="AD1861">
        <f>E1861</f>
        <v>0</v>
      </c>
      <c r="AE1861">
        <f>_xlfn.IFNA(VLOOKUP(D1861,states!A$2:D$10,4,FALSE),0)</f>
        <v>0</v>
      </c>
      <c r="AF1861">
        <v>0.5</v>
      </c>
      <c r="AG1861">
        <f>IF(AE1861=0,AF1861,IF(AE1861=1,IF(F1861=0.5,0.5,IF(H1861=1,0.5,1.5)),IF(F1861=0.5,0.5,IF(H1861=1,2.5,1.5))))</f>
        <v>0.5</v>
      </c>
      <c r="AH1861" s="7">
        <f>IF(AC1861="XX",0,1/C1861^(1/5)*IF(E1861=0,100,1)/(E1861+1)^(1/4))</f>
        <v>182.05642030260799</v>
      </c>
    </row>
    <row r="1862" spans="1:34">
      <c r="A1862">
        <v>4849</v>
      </c>
      <c r="B1862" s="1">
        <v>31716.486000000001</v>
      </c>
      <c r="C1862" s="6">
        <v>0.05</v>
      </c>
      <c r="D1862" t="s">
        <v>5</v>
      </c>
      <c r="E1862">
        <v>0</v>
      </c>
      <c r="F1862">
        <v>29.5</v>
      </c>
      <c r="G1862" t="s">
        <v>1</v>
      </c>
      <c r="H1862">
        <v>1</v>
      </c>
      <c r="I1862" t="s">
        <v>0</v>
      </c>
      <c r="J1862">
        <v>0</v>
      </c>
      <c r="K1862">
        <v>29.5</v>
      </c>
      <c r="L1862" t="s">
        <v>2</v>
      </c>
      <c r="M1862">
        <v>1</v>
      </c>
      <c r="N1862" t="s">
        <v>4905</v>
      </c>
      <c r="O1862">
        <v>1</v>
      </c>
      <c r="P1862" t="str">
        <f>D1862&amp;"-"&amp;F1862&amp;"-"&amp;G1862&amp;"-"&amp;E1862&amp;"-"&amp;H1862</f>
        <v>C2Sigma-29.5-e-0-1</v>
      </c>
      <c r="Q1862" t="str">
        <f>I1862&amp;"-"&amp;K1862&amp;"-"&amp;L1862&amp;"-"&amp;J1862&amp;"-"&amp;M1862</f>
        <v>X2Pi-29.5-f-0-1</v>
      </c>
      <c r="R1862">
        <f>B1862+S1862</f>
        <v>43000.724772674999</v>
      </c>
      <c r="S1862">
        <f>_xlfn.IFNA(VLOOKUP(Q1862,'MARVEL-X'!A$2:I$1400,7,FALSE),VLOOKUP(Q1862,MARVEL!A$2:J$1522,10,FALSE))</f>
        <v>11284.238772674998</v>
      </c>
      <c r="T1862">
        <f>IF(P1862=P1861,R1862+T1861,R1862)</f>
        <v>43000.724772674999</v>
      </c>
      <c r="U1862">
        <f>IF(P1862=P1861,1+U1861,1)</f>
        <v>1</v>
      </c>
      <c r="V1862">
        <f t="shared" si="29"/>
        <v>43000.724772674999</v>
      </c>
      <c r="W1862" t="str">
        <f>IF(V1862="","",IF(ABS(V1862-R1862)&gt;W$1,ABS(V1862-R1862),""))</f>
        <v/>
      </c>
      <c r="X1862" t="str">
        <f>Y1862&amp;"-"&amp;Z1862&amp;"-"&amp;AC1862&amp;"-"&amp;AD1862&amp;"-"&amp;AG1862</f>
        <v>29.5-e-C-0-0.5</v>
      </c>
      <c r="Y1862">
        <f>F1862</f>
        <v>29.5</v>
      </c>
      <c r="Z1862" s="2" t="str">
        <f>G1862</f>
        <v>e</v>
      </c>
      <c r="AA1862">
        <f>_xlfn.IFNA(VLOOKUP(X1862,'duo-out'!A$2:Q$5000,5,FALSE),E1862+10*(H1862-1)+1+_xlfn.IFNA(VLOOKUP(D1862,states!A$2:C$10,3,FALSE),1))</f>
        <v>101</v>
      </c>
      <c r="AB1862">
        <f>IF(V1862="","",V1862)</f>
        <v>43000.724772674999</v>
      </c>
      <c r="AC1862" s="2" t="str">
        <f>_xlfn.IFNA(VLOOKUP(D1862,states!A$2:C$10,2,FALSE),"XX")</f>
        <v>C</v>
      </c>
      <c r="AD1862">
        <f>E1862</f>
        <v>0</v>
      </c>
      <c r="AE1862">
        <f>_xlfn.IFNA(VLOOKUP(D1862,states!A$2:D$10,4,FALSE),0)</f>
        <v>0</v>
      </c>
      <c r="AF1862">
        <v>0.5</v>
      </c>
      <c r="AG1862">
        <f>IF(AE1862=0,AF1862,IF(AE1862=1,IF(F1862=0.5,0.5,IF(H1862=1,0.5,1.5)),IF(F1862=0.5,0.5,IF(H1862=1,2.5,1.5))))</f>
        <v>0.5</v>
      </c>
      <c r="AH1862" s="7">
        <f>IF(AC1862="XX",0,1/C1862^(1/5)*IF(E1862=0,100,1)/(E1862+1)^(1/4))</f>
        <v>182.05642030260799</v>
      </c>
    </row>
    <row r="1863" spans="1:34">
      <c r="A1863">
        <v>4861</v>
      </c>
      <c r="B1863" s="1">
        <v>31694.022000000001</v>
      </c>
      <c r="C1863" s="6">
        <v>0.05</v>
      </c>
      <c r="D1863" t="s">
        <v>5</v>
      </c>
      <c r="E1863">
        <v>0</v>
      </c>
      <c r="F1863">
        <v>29.5</v>
      </c>
      <c r="G1863" t="s">
        <v>2</v>
      </c>
      <c r="H1863">
        <v>2</v>
      </c>
      <c r="I1863" t="s">
        <v>0</v>
      </c>
      <c r="J1863">
        <v>0</v>
      </c>
      <c r="K1863">
        <v>29.5</v>
      </c>
      <c r="L1863" t="s">
        <v>1</v>
      </c>
      <c r="M1863">
        <v>2</v>
      </c>
      <c r="N1863" t="s">
        <v>4917</v>
      </c>
      <c r="O1863">
        <v>1</v>
      </c>
      <c r="P1863" t="str">
        <f>D1863&amp;"-"&amp;F1863&amp;"-"&amp;G1863&amp;"-"&amp;E1863&amp;"-"&amp;H1863</f>
        <v>C2Sigma-29.5-f-0-2</v>
      </c>
      <c r="Q1863" t="str">
        <f>I1863&amp;"-"&amp;K1863&amp;"-"&amp;L1863&amp;"-"&amp;J1863&amp;"-"&amp;M1863</f>
        <v>X2Pi-29.5-e-0-2</v>
      </c>
      <c r="R1863">
        <f>B1863+S1863</f>
        <v>43686.151231682001</v>
      </c>
      <c r="S1863">
        <f>_xlfn.IFNA(VLOOKUP(Q1863,'MARVEL-X'!A$2:I$1400,7,FALSE),VLOOKUP(Q1863,MARVEL!A$2:J$1522,10,FALSE))</f>
        <v>11992.129231682</v>
      </c>
      <c r="T1863">
        <f>IF(P1863=P1862,R1863+T1862,R1863)</f>
        <v>43686.151231682001</v>
      </c>
      <c r="U1863">
        <f>IF(P1863=P1862,1+U1862,1)</f>
        <v>1</v>
      </c>
      <c r="V1863">
        <f t="shared" si="29"/>
        <v>43686.151231682001</v>
      </c>
      <c r="W1863" t="str">
        <f>IF(V1863="","",IF(ABS(V1863-R1863)&gt;W$1,ABS(V1863-R1863),""))</f>
        <v/>
      </c>
      <c r="X1863" t="str">
        <f>Y1863&amp;"-"&amp;Z1863&amp;"-"&amp;AC1863&amp;"-"&amp;AD1863&amp;"-"&amp;AG1863</f>
        <v>29.5-f-C-0-0.5</v>
      </c>
      <c r="Y1863">
        <f>F1863</f>
        <v>29.5</v>
      </c>
      <c r="Z1863" s="2" t="str">
        <f>G1863</f>
        <v>f</v>
      </c>
      <c r="AA1863">
        <f>_xlfn.IFNA(VLOOKUP(X1863,'duo-out'!A$2:Q$5000,5,FALSE),E1863+10*(H1863-1)+1+_xlfn.IFNA(VLOOKUP(D1863,states!A$2:C$10,3,FALSE),1))</f>
        <v>111</v>
      </c>
      <c r="AB1863">
        <f>IF(V1863="","",V1863)</f>
        <v>43686.151231682001</v>
      </c>
      <c r="AC1863" s="2" t="str">
        <f>_xlfn.IFNA(VLOOKUP(D1863,states!A$2:C$10,2,FALSE),"XX")</f>
        <v>C</v>
      </c>
      <c r="AD1863">
        <f>E1863</f>
        <v>0</v>
      </c>
      <c r="AE1863">
        <f>_xlfn.IFNA(VLOOKUP(D1863,states!A$2:D$10,4,FALSE),0)</f>
        <v>0</v>
      </c>
      <c r="AF1863">
        <v>0.5</v>
      </c>
      <c r="AG1863">
        <f>IF(AE1863=0,AF1863,IF(AE1863=1,IF(F1863=0.5,0.5,IF(H1863=1,0.5,1.5)),IF(F1863=0.5,0.5,IF(H1863=1,2.5,1.5))))</f>
        <v>0.5</v>
      </c>
      <c r="AH1863" s="7">
        <f>IF(AC1863="XX",0,1/C1863^(1/5)*IF(E1863=0,100,1)/(E1863+1)^(1/4))</f>
        <v>182.05642030260799</v>
      </c>
    </row>
    <row r="1864" spans="1:34">
      <c r="A1864">
        <v>4850</v>
      </c>
      <c r="B1864" s="1">
        <v>31694.771000000001</v>
      </c>
      <c r="C1864" s="6">
        <v>0.05</v>
      </c>
      <c r="D1864" t="s">
        <v>5</v>
      </c>
      <c r="E1864">
        <v>0</v>
      </c>
      <c r="F1864">
        <v>30.5</v>
      </c>
      <c r="G1864" t="s">
        <v>1</v>
      </c>
      <c r="H1864">
        <v>1</v>
      </c>
      <c r="I1864" t="s">
        <v>0</v>
      </c>
      <c r="J1864">
        <v>0</v>
      </c>
      <c r="K1864">
        <v>30.5</v>
      </c>
      <c r="L1864" t="s">
        <v>2</v>
      </c>
      <c r="M1864">
        <v>1</v>
      </c>
      <c r="N1864" t="s">
        <v>4906</v>
      </c>
      <c r="O1864">
        <v>1</v>
      </c>
      <c r="P1864" t="str">
        <f>D1864&amp;"-"&amp;F1864&amp;"-"&amp;G1864&amp;"-"&amp;E1864&amp;"-"&amp;H1864</f>
        <v>C2Sigma-30.5-e-0-1</v>
      </c>
      <c r="Q1864" t="str">
        <f>I1864&amp;"-"&amp;K1864&amp;"-"&amp;L1864&amp;"-"&amp;J1864&amp;"-"&amp;M1864</f>
        <v>X2Pi-30.5-f-0-1</v>
      </c>
      <c r="R1864">
        <f>B1864+S1864</f>
        <v>43687.036566693998</v>
      </c>
      <c r="S1864">
        <f>_xlfn.IFNA(VLOOKUP(Q1864,'MARVEL-X'!A$2:I$1400,7,FALSE),VLOOKUP(Q1864,MARVEL!A$2:J$1522,10,FALSE))</f>
        <v>11992.265566693999</v>
      </c>
      <c r="T1864">
        <f>IF(P1864=P1863,R1864+T1863,R1864)</f>
        <v>43687.036566693998</v>
      </c>
      <c r="U1864">
        <f>IF(P1864=P1863,1+U1863,1)</f>
        <v>1</v>
      </c>
      <c r="V1864">
        <f t="shared" si="29"/>
        <v>43687.036566693998</v>
      </c>
      <c r="W1864" t="str">
        <f>IF(V1864="","",IF(ABS(V1864-R1864)&gt;W$1,ABS(V1864-R1864),""))</f>
        <v/>
      </c>
      <c r="X1864" t="str">
        <f>Y1864&amp;"-"&amp;Z1864&amp;"-"&amp;AC1864&amp;"-"&amp;AD1864&amp;"-"&amp;AG1864</f>
        <v>30.5-e-C-0-0.5</v>
      </c>
      <c r="Y1864">
        <f>F1864</f>
        <v>30.5</v>
      </c>
      <c r="Z1864" s="2" t="str">
        <f>G1864</f>
        <v>e</v>
      </c>
      <c r="AA1864">
        <f>_xlfn.IFNA(VLOOKUP(X1864,'duo-out'!A$2:Q$5000,5,FALSE),E1864+10*(H1864-1)+1+_xlfn.IFNA(VLOOKUP(D1864,states!A$2:C$10,3,FALSE),1))</f>
        <v>101</v>
      </c>
      <c r="AB1864">
        <f>IF(V1864="","",V1864)</f>
        <v>43687.036566693998</v>
      </c>
      <c r="AC1864" s="2" t="str">
        <f>_xlfn.IFNA(VLOOKUP(D1864,states!A$2:C$10,2,FALSE),"XX")</f>
        <v>C</v>
      </c>
      <c r="AD1864">
        <f>E1864</f>
        <v>0</v>
      </c>
      <c r="AE1864">
        <f>_xlfn.IFNA(VLOOKUP(D1864,states!A$2:D$10,4,FALSE),0)</f>
        <v>0</v>
      </c>
      <c r="AF1864">
        <v>0.5</v>
      </c>
      <c r="AG1864">
        <f>IF(AE1864=0,AF1864,IF(AE1864=1,IF(F1864=0.5,0.5,IF(H1864=1,0.5,1.5)),IF(F1864=0.5,0.5,IF(H1864=1,2.5,1.5))))</f>
        <v>0.5</v>
      </c>
      <c r="AH1864" s="7">
        <f>IF(AC1864="XX",0,1/C1864^(1/5)*IF(E1864=0,100,1)/(E1864+1)^(1/4))</f>
        <v>182.05642030260799</v>
      </c>
    </row>
    <row r="1865" spans="1:34">
      <c r="A1865">
        <v>349</v>
      </c>
      <c r="B1865" s="1">
        <v>25698.235000000001</v>
      </c>
      <c r="C1865" s="6">
        <v>5.0000000000000001E-3</v>
      </c>
      <c r="D1865" t="s">
        <v>6413</v>
      </c>
      <c r="E1865">
        <v>0</v>
      </c>
      <c r="F1865">
        <v>0.5</v>
      </c>
      <c r="G1865" t="s">
        <v>2</v>
      </c>
      <c r="H1865">
        <v>2</v>
      </c>
      <c r="I1865" t="s">
        <v>0</v>
      </c>
      <c r="J1865">
        <v>0</v>
      </c>
      <c r="K1865">
        <v>0.5</v>
      </c>
      <c r="L1865" t="s">
        <v>2</v>
      </c>
      <c r="M1865">
        <v>2</v>
      </c>
      <c r="N1865" t="s">
        <v>404</v>
      </c>
      <c r="O1865">
        <v>-1</v>
      </c>
      <c r="P1865" t="str">
        <f>D1865&amp;"-"&amp;F1865&amp;"-"&amp;G1865&amp;"-"&amp;E1865&amp;"-"&amp;H1865</f>
        <v>B2Sigma-tmp-0.5-f-0-2</v>
      </c>
      <c r="Q1865" t="str">
        <f>I1865&amp;"-"&amp;K1865&amp;"-"&amp;L1865&amp;"-"&amp;J1865&amp;"-"&amp;M1865</f>
        <v>X2Pi-0.5-f-0-2</v>
      </c>
      <c r="R1865">
        <f>B1865+S1865</f>
        <v>25698.345615028</v>
      </c>
      <c r="S1865">
        <f>_xlfn.IFNA(VLOOKUP(Q1865,'MARVEL-X'!A$2:I$1400,7,FALSE),VLOOKUP(Q1865,MARVEL!A$2:J$1522,10,FALSE))</f>
        <v>0.110615028</v>
      </c>
      <c r="T1865">
        <f>IF(P1865=P1864,R1865+T1864,R1865)</f>
        <v>25698.345615028</v>
      </c>
      <c r="U1865">
        <f>IF(P1865=P1864,1+U1864,1)</f>
        <v>1</v>
      </c>
      <c r="V1865">
        <f t="shared" si="29"/>
        <v>25698.345615028</v>
      </c>
      <c r="W1865" t="str">
        <f>IF(V1865="","",IF(ABS(V1865-R1865)&gt;W$1,ABS(V1865-R1865),""))</f>
        <v/>
      </c>
      <c r="X1865" t="str">
        <f>Y1865&amp;"-"&amp;Z1865&amp;"-"&amp;AC1865&amp;"-"&amp;AD1865&amp;"-"&amp;AG1865</f>
        <v>0.5-f-XX-0-0.5</v>
      </c>
      <c r="Y1865">
        <f>F1865</f>
        <v>0.5</v>
      </c>
      <c r="Z1865" s="2" t="str">
        <f>G1865</f>
        <v>f</v>
      </c>
      <c r="AA1865">
        <f>_xlfn.IFNA(VLOOKUP(X1865,'duo-out'!A$2:Q$5000,5,FALSE),E1865+10*(H1865-1)+1+_xlfn.IFNA(VLOOKUP(D1865,states!A$2:C$10,3,FALSE),1))</f>
        <v>12</v>
      </c>
      <c r="AB1865">
        <f>IF(V1865="","",V1865)</f>
        <v>25698.345615028</v>
      </c>
      <c r="AC1865" s="2" t="str">
        <f>_xlfn.IFNA(VLOOKUP(D1865,states!A$2:C$10,2,FALSE),"XX")</f>
        <v>XX</v>
      </c>
      <c r="AD1865">
        <f>E1865</f>
        <v>0</v>
      </c>
      <c r="AE1865">
        <f>_xlfn.IFNA(VLOOKUP(D1865,states!A$2:D$10,4,FALSE),0)</f>
        <v>0</v>
      </c>
      <c r="AF1865">
        <v>0.5</v>
      </c>
      <c r="AG1865">
        <f>IF(AE1865=0,AF1865,IF(AE1865=1,IF(F1865=0.5,0.5,IF(H1865=1,0.5,1.5)),IF(F1865=0.5,0.5,IF(H1865=1,2.5,1.5))))</f>
        <v>0.5</v>
      </c>
      <c r="AH1865" s="7">
        <f>IF(AC1865="XX",0,1/C1865^(1/5)*IF(E1865=0,100,1)/(E1865+1)^(1/4))</f>
        <v>0</v>
      </c>
    </row>
    <row r="1866" spans="1:34">
      <c r="A1866">
        <v>4312</v>
      </c>
      <c r="B1866" s="1">
        <v>25656.588299999999</v>
      </c>
      <c r="C1866" s="6">
        <v>0.01</v>
      </c>
      <c r="D1866" t="s">
        <v>4</v>
      </c>
      <c r="E1866">
        <v>0</v>
      </c>
      <c r="F1866">
        <v>0.5</v>
      </c>
      <c r="G1866" t="s">
        <v>1</v>
      </c>
      <c r="H1866">
        <v>2</v>
      </c>
      <c r="I1866" t="s">
        <v>0</v>
      </c>
      <c r="J1866">
        <v>0</v>
      </c>
      <c r="K1866">
        <v>1.5</v>
      </c>
      <c r="L1866" t="s">
        <v>1</v>
      </c>
      <c r="M1866">
        <v>2</v>
      </c>
      <c r="N1866" t="s">
        <v>4368</v>
      </c>
      <c r="O1866">
        <v>1</v>
      </c>
      <c r="P1866" t="str">
        <f>D1866&amp;"-"&amp;F1866&amp;"-"&amp;G1866&amp;"-"&amp;E1866&amp;"-"&amp;H1866</f>
        <v>B2Sigma-0.5-e-0-2</v>
      </c>
      <c r="Q1866" t="str">
        <f>I1866&amp;"-"&amp;K1866&amp;"-"&amp;L1866&amp;"-"&amp;J1866&amp;"-"&amp;M1866</f>
        <v>X2Pi-1.5-e-0-2</v>
      </c>
      <c r="R1866">
        <f>B1866+S1866</f>
        <v>25723.527629396998</v>
      </c>
      <c r="S1866">
        <f>_xlfn.IFNA(VLOOKUP(Q1866,'MARVEL-X'!A$2:I$1400,7,FALSE),VLOOKUP(Q1866,MARVEL!A$2:J$1522,10,FALSE))</f>
        <v>66.939329396999995</v>
      </c>
      <c r="T1866">
        <f>IF(P1866=P1865,R1866+T1865,R1866)</f>
        <v>25723.527629396998</v>
      </c>
      <c r="U1866">
        <f>IF(P1866=P1865,1+U1865,1)</f>
        <v>1</v>
      </c>
      <c r="V1866" t="str">
        <f t="shared" si="29"/>
        <v/>
      </c>
      <c r="W1866" t="str">
        <f>IF(V1866="","",IF(ABS(V1866-R1866)&gt;W$1,ABS(V1866-R1866),""))</f>
        <v/>
      </c>
      <c r="X1866" t="str">
        <f>Y1866&amp;"-"&amp;Z1866&amp;"-"&amp;AC1866&amp;"-"&amp;AD1866&amp;"-"&amp;AG1866</f>
        <v>0.5-e-B-0-0.5</v>
      </c>
      <c r="Y1866">
        <f>F1866</f>
        <v>0.5</v>
      </c>
      <c r="Z1866" s="2" t="str">
        <f>G1866</f>
        <v>e</v>
      </c>
      <c r="AA1866">
        <f>_xlfn.IFNA(VLOOKUP(X1866,'duo-out'!A$2:Q$5000,5,FALSE),E1866+10*(H1866-1)+1+_xlfn.IFNA(VLOOKUP(D1866,states!A$2:C$10,3,FALSE),1))</f>
        <v>31</v>
      </c>
      <c r="AB1866" t="str">
        <f>IF(V1866="","",V1866)</f>
        <v/>
      </c>
      <c r="AC1866" s="2" t="str">
        <f>_xlfn.IFNA(VLOOKUP(D1866,states!A$2:C$10,2,FALSE),"XX")</f>
        <v>B</v>
      </c>
      <c r="AD1866">
        <f>E1866</f>
        <v>0</v>
      </c>
      <c r="AE1866">
        <f>_xlfn.IFNA(VLOOKUP(D1866,states!A$2:D$10,4,FALSE),0)</f>
        <v>0</v>
      </c>
      <c r="AF1866">
        <v>0.5</v>
      </c>
      <c r="AG1866">
        <f>IF(AE1866=0,AF1866,IF(AE1866=1,IF(F1866=0.5,0.5,IF(H1866=1,0.5,1.5)),IF(F1866=0.5,0.5,IF(H1866=1,2.5,1.5))))</f>
        <v>0.5</v>
      </c>
      <c r="AH1866" s="7">
        <f>IF(AC1866="XX",0,1/C1866^(1/5)*IF(E1866=0,100,1)/(E1866+1)^(1/4))</f>
        <v>251.188643150958</v>
      </c>
    </row>
    <row r="1867" spans="1:34">
      <c r="A1867">
        <v>4286</v>
      </c>
      <c r="B1867" s="1">
        <v>25723.405900000002</v>
      </c>
      <c r="C1867" s="6">
        <v>0.01</v>
      </c>
      <c r="D1867" t="s">
        <v>4</v>
      </c>
      <c r="E1867">
        <v>0</v>
      </c>
      <c r="F1867">
        <v>0.5</v>
      </c>
      <c r="G1867" t="s">
        <v>1</v>
      </c>
      <c r="H1867">
        <v>2</v>
      </c>
      <c r="I1867" t="s">
        <v>0</v>
      </c>
      <c r="J1867">
        <v>0</v>
      </c>
      <c r="K1867">
        <v>0.5</v>
      </c>
      <c r="L1867" t="s">
        <v>2</v>
      </c>
      <c r="M1867">
        <v>2</v>
      </c>
      <c r="N1867" t="s">
        <v>4342</v>
      </c>
      <c r="O1867">
        <v>1</v>
      </c>
      <c r="P1867" t="str">
        <f>D1867&amp;"-"&amp;F1867&amp;"-"&amp;G1867&amp;"-"&amp;E1867&amp;"-"&amp;H1867</f>
        <v>B2Sigma-0.5-e-0-2</v>
      </c>
      <c r="Q1867" t="str">
        <f>I1867&amp;"-"&amp;K1867&amp;"-"&amp;L1867&amp;"-"&amp;J1867&amp;"-"&amp;M1867</f>
        <v>X2Pi-0.5-f-0-2</v>
      </c>
      <c r="R1867">
        <f>B1867+S1867</f>
        <v>25723.516515028001</v>
      </c>
      <c r="S1867">
        <f>_xlfn.IFNA(VLOOKUP(Q1867,'MARVEL-X'!A$2:I$1400,7,FALSE),VLOOKUP(Q1867,MARVEL!A$2:J$1522,10,FALSE))</f>
        <v>0.110615028</v>
      </c>
      <c r="T1867">
        <f>IF(P1867=P1866,R1867+T1866,R1867)</f>
        <v>51447.044144425003</v>
      </c>
      <c r="U1867">
        <f>IF(P1867=P1866,1+U1866,1)</f>
        <v>2</v>
      </c>
      <c r="V1867" t="str">
        <f t="shared" si="29"/>
        <v/>
      </c>
      <c r="W1867" t="str">
        <f>IF(V1867="","",IF(ABS(V1867-R1867)&gt;W$1,ABS(V1867-R1867),""))</f>
        <v/>
      </c>
      <c r="X1867" t="str">
        <f>Y1867&amp;"-"&amp;Z1867&amp;"-"&amp;AC1867&amp;"-"&amp;AD1867&amp;"-"&amp;AG1867</f>
        <v>0.5-e-B-0-0.5</v>
      </c>
      <c r="Y1867">
        <f>F1867</f>
        <v>0.5</v>
      </c>
      <c r="Z1867" s="2" t="str">
        <f>G1867</f>
        <v>e</v>
      </c>
      <c r="AA1867">
        <f>_xlfn.IFNA(VLOOKUP(X1867,'duo-out'!A$2:Q$5000,5,FALSE),E1867+10*(H1867-1)+1+_xlfn.IFNA(VLOOKUP(D1867,states!A$2:C$10,3,FALSE),1))</f>
        <v>31</v>
      </c>
      <c r="AB1867" t="str">
        <f>IF(V1867="","",V1867)</f>
        <v/>
      </c>
      <c r="AC1867" s="2" t="str">
        <f>_xlfn.IFNA(VLOOKUP(D1867,states!A$2:C$10,2,FALSE),"XX")</f>
        <v>B</v>
      </c>
      <c r="AD1867">
        <f>E1867</f>
        <v>0</v>
      </c>
      <c r="AE1867">
        <f>_xlfn.IFNA(VLOOKUP(D1867,states!A$2:D$10,4,FALSE),0)</f>
        <v>0</v>
      </c>
      <c r="AF1867">
        <v>0.5</v>
      </c>
      <c r="AG1867">
        <f>IF(AE1867=0,AF1867,IF(AE1867=1,IF(F1867=0.5,0.5,IF(H1867=1,0.5,1.5)),IF(F1867=0.5,0.5,IF(H1867=1,2.5,1.5))))</f>
        <v>0.5</v>
      </c>
      <c r="AH1867" s="7">
        <f>IF(AC1867="XX",0,1/C1867^(1/5)*IF(E1867=0,100,1)/(E1867+1)^(1/4))</f>
        <v>251.188643150958</v>
      </c>
    </row>
    <row r="1868" spans="1:34">
      <c r="A1868">
        <v>4349</v>
      </c>
      <c r="B1868" s="1">
        <v>22991.575499999999</v>
      </c>
      <c r="C1868" s="6">
        <v>2.4660000000000001E-2</v>
      </c>
      <c r="D1868" t="s">
        <v>4</v>
      </c>
      <c r="E1868">
        <v>0</v>
      </c>
      <c r="F1868">
        <v>0.5</v>
      </c>
      <c r="G1868" t="s">
        <v>1</v>
      </c>
      <c r="H1868">
        <v>2</v>
      </c>
      <c r="I1868" t="s">
        <v>0</v>
      </c>
      <c r="J1868">
        <v>1</v>
      </c>
      <c r="K1868">
        <v>0.5</v>
      </c>
      <c r="L1868" t="s">
        <v>2</v>
      </c>
      <c r="M1868">
        <v>2</v>
      </c>
      <c r="N1868" t="s">
        <v>4405</v>
      </c>
      <c r="O1868">
        <v>1</v>
      </c>
      <c r="P1868" t="str">
        <f>D1868&amp;"-"&amp;F1868&amp;"-"&amp;G1868&amp;"-"&amp;E1868&amp;"-"&amp;H1868</f>
        <v>B2Sigma-0.5-e-0-2</v>
      </c>
      <c r="Q1868" t="str">
        <f>I1868&amp;"-"&amp;K1868&amp;"-"&amp;L1868&amp;"-"&amp;J1868&amp;"-"&amp;M1868</f>
        <v>X2Pi-0.5-f-1-2</v>
      </c>
      <c r="R1868">
        <f>B1868+S1868</f>
        <v>25723.483524694999</v>
      </c>
      <c r="S1868">
        <f>_xlfn.IFNA(VLOOKUP(Q1868,'MARVEL-X'!A$2:I$1400,7,FALSE),VLOOKUP(Q1868,MARVEL!A$2:J$1522,10,FALSE))</f>
        <v>2731.9080246950002</v>
      </c>
      <c r="T1868">
        <f>IF(P1868=P1867,R1868+T1867,R1868)</f>
        <v>77170.527669119998</v>
      </c>
      <c r="U1868">
        <f>IF(P1868=P1867,1+U1867,1)</f>
        <v>3</v>
      </c>
      <c r="V1868" t="str">
        <f t="shared" si="29"/>
        <v/>
      </c>
      <c r="W1868" t="str">
        <f>IF(V1868="","",IF(ABS(V1868-R1868)&gt;W$1,ABS(V1868-R1868),""))</f>
        <v/>
      </c>
      <c r="X1868" t="str">
        <f>Y1868&amp;"-"&amp;Z1868&amp;"-"&amp;AC1868&amp;"-"&amp;AD1868&amp;"-"&amp;AG1868</f>
        <v>0.5-e-B-0-0.5</v>
      </c>
      <c r="Y1868">
        <f>F1868</f>
        <v>0.5</v>
      </c>
      <c r="Z1868" s="2" t="str">
        <f>G1868</f>
        <v>e</v>
      </c>
      <c r="AA1868">
        <f>_xlfn.IFNA(VLOOKUP(X1868,'duo-out'!A$2:Q$5000,5,FALSE),E1868+10*(H1868-1)+1+_xlfn.IFNA(VLOOKUP(D1868,states!A$2:C$10,3,FALSE),1))</f>
        <v>31</v>
      </c>
      <c r="AB1868" t="str">
        <f>IF(V1868="","",V1868)</f>
        <v/>
      </c>
      <c r="AC1868" s="2" t="str">
        <f>_xlfn.IFNA(VLOOKUP(D1868,states!A$2:C$10,2,FALSE),"XX")</f>
        <v>B</v>
      </c>
      <c r="AD1868">
        <f>E1868</f>
        <v>0</v>
      </c>
      <c r="AE1868">
        <f>_xlfn.IFNA(VLOOKUP(D1868,states!A$2:D$10,4,FALSE),0)</f>
        <v>0</v>
      </c>
      <c r="AF1868">
        <v>0.5</v>
      </c>
      <c r="AG1868">
        <f>IF(AE1868=0,AF1868,IF(AE1868=1,IF(F1868=0.5,0.5,IF(H1868=1,0.5,1.5)),IF(F1868=0.5,0.5,IF(H1868=1,2.5,1.5))))</f>
        <v>0.5</v>
      </c>
      <c r="AH1868" s="7">
        <f>IF(AC1868="XX",0,1/C1868^(1/5)*IF(E1868=0,100,1)/(E1868+1)^(1/4))</f>
        <v>209.70142687273062</v>
      </c>
    </row>
    <row r="1869" spans="1:34">
      <c r="A1869">
        <v>4242</v>
      </c>
      <c r="B1869" s="1">
        <v>25656.600999999999</v>
      </c>
      <c r="C1869" s="6">
        <v>1.8030000000000001E-2</v>
      </c>
      <c r="D1869" t="s">
        <v>4</v>
      </c>
      <c r="E1869">
        <v>0</v>
      </c>
      <c r="F1869">
        <v>0.5</v>
      </c>
      <c r="G1869" t="s">
        <v>1</v>
      </c>
      <c r="H1869">
        <v>2</v>
      </c>
      <c r="I1869" t="s">
        <v>0</v>
      </c>
      <c r="J1869">
        <v>0</v>
      </c>
      <c r="K1869">
        <v>1.5</v>
      </c>
      <c r="L1869" t="s">
        <v>1</v>
      </c>
      <c r="M1869">
        <v>2</v>
      </c>
      <c r="N1869" t="s">
        <v>4298</v>
      </c>
      <c r="O1869">
        <v>1</v>
      </c>
      <c r="P1869" t="str">
        <f>D1869&amp;"-"&amp;F1869&amp;"-"&amp;G1869&amp;"-"&amp;E1869&amp;"-"&amp;H1869</f>
        <v>B2Sigma-0.5-e-0-2</v>
      </c>
      <c r="Q1869" t="str">
        <f>I1869&amp;"-"&amp;K1869&amp;"-"&amp;L1869&amp;"-"&amp;J1869&amp;"-"&amp;M1869</f>
        <v>X2Pi-1.5-e-0-2</v>
      </c>
      <c r="R1869">
        <f>B1869+S1869</f>
        <v>25723.540329396998</v>
      </c>
      <c r="S1869">
        <f>_xlfn.IFNA(VLOOKUP(Q1869,'MARVEL-X'!A$2:I$1400,7,FALSE),VLOOKUP(Q1869,MARVEL!A$2:J$1522,10,FALSE))</f>
        <v>66.939329396999995</v>
      </c>
      <c r="T1869">
        <f>IF(P1869=P1868,R1869+T1868,R1869)</f>
        <v>102894.067998517</v>
      </c>
      <c r="U1869">
        <f>IF(P1869=P1868,1+U1868,1)</f>
        <v>4</v>
      </c>
      <c r="V1869" t="str">
        <f t="shared" si="29"/>
        <v/>
      </c>
      <c r="W1869" t="str">
        <f>IF(V1869="","",IF(ABS(V1869-R1869)&gt;W$1,ABS(V1869-R1869),""))</f>
        <v/>
      </c>
      <c r="X1869" t="str">
        <f>Y1869&amp;"-"&amp;Z1869&amp;"-"&amp;AC1869&amp;"-"&amp;AD1869&amp;"-"&amp;AG1869</f>
        <v>0.5-e-B-0-0.5</v>
      </c>
      <c r="Y1869">
        <f>F1869</f>
        <v>0.5</v>
      </c>
      <c r="Z1869" s="2" t="str">
        <f>G1869</f>
        <v>e</v>
      </c>
      <c r="AA1869">
        <f>_xlfn.IFNA(VLOOKUP(X1869,'duo-out'!A$2:Q$5000,5,FALSE),E1869+10*(H1869-1)+1+_xlfn.IFNA(VLOOKUP(D1869,states!A$2:C$10,3,FALSE),1))</f>
        <v>31</v>
      </c>
      <c r="AB1869" t="str">
        <f>IF(V1869="","",V1869)</f>
        <v/>
      </c>
      <c r="AC1869" s="2" t="str">
        <f>_xlfn.IFNA(VLOOKUP(D1869,states!A$2:C$10,2,FALSE),"XX")</f>
        <v>B</v>
      </c>
      <c r="AD1869">
        <f>E1869</f>
        <v>0</v>
      </c>
      <c r="AE1869">
        <f>_xlfn.IFNA(VLOOKUP(D1869,states!A$2:D$10,4,FALSE),0)</f>
        <v>0</v>
      </c>
      <c r="AF1869">
        <v>0.5</v>
      </c>
      <c r="AG1869">
        <f>IF(AE1869=0,AF1869,IF(AE1869=1,IF(F1869=0.5,0.5,IF(H1869=1,0.5,1.5)),IF(F1869=0.5,0.5,IF(H1869=1,2.5,1.5))))</f>
        <v>0.5</v>
      </c>
      <c r="AH1869" s="7">
        <f>IF(AC1869="XX",0,1/C1869^(1/5)*IF(E1869=0,100,1)/(E1869+1)^(1/4))</f>
        <v>223.25482550822161</v>
      </c>
    </row>
    <row r="1870" spans="1:34">
      <c r="A1870">
        <v>4224</v>
      </c>
      <c r="B1870" s="1">
        <v>25723.409</v>
      </c>
      <c r="C1870" s="6">
        <v>7.0330000000000002E-3</v>
      </c>
      <c r="D1870" t="s">
        <v>4</v>
      </c>
      <c r="E1870">
        <v>0</v>
      </c>
      <c r="F1870">
        <v>0.5</v>
      </c>
      <c r="G1870" t="s">
        <v>1</v>
      </c>
      <c r="H1870">
        <v>2</v>
      </c>
      <c r="I1870" t="s">
        <v>0</v>
      </c>
      <c r="J1870">
        <v>0</v>
      </c>
      <c r="K1870">
        <v>0.5</v>
      </c>
      <c r="L1870" t="s">
        <v>2</v>
      </c>
      <c r="M1870">
        <v>2</v>
      </c>
      <c r="N1870" t="s">
        <v>4280</v>
      </c>
      <c r="O1870">
        <v>1</v>
      </c>
      <c r="P1870" t="str">
        <f>D1870&amp;"-"&amp;F1870&amp;"-"&amp;G1870&amp;"-"&amp;E1870&amp;"-"&amp;H1870</f>
        <v>B2Sigma-0.5-e-0-2</v>
      </c>
      <c r="Q1870" t="str">
        <f>I1870&amp;"-"&amp;K1870&amp;"-"&amp;L1870&amp;"-"&amp;J1870&amp;"-"&amp;M1870</f>
        <v>X2Pi-0.5-f-0-2</v>
      </c>
      <c r="R1870">
        <f>B1870+S1870</f>
        <v>25723.519615027999</v>
      </c>
      <c r="S1870">
        <f>_xlfn.IFNA(VLOOKUP(Q1870,'MARVEL-X'!A$2:I$1400,7,FALSE),VLOOKUP(Q1870,MARVEL!A$2:J$1522,10,FALSE))</f>
        <v>0.110615028</v>
      </c>
      <c r="T1870">
        <f>IF(P1870=P1869,R1870+T1869,R1870)</f>
        <v>128617.58761354499</v>
      </c>
      <c r="U1870">
        <f>IF(P1870=P1869,1+U1869,1)</f>
        <v>5</v>
      </c>
      <c r="V1870" t="str">
        <f t="shared" si="29"/>
        <v/>
      </c>
      <c r="W1870" t="str">
        <f>IF(V1870="","",IF(ABS(V1870-R1870)&gt;W$1,ABS(V1870-R1870),""))</f>
        <v/>
      </c>
      <c r="X1870" t="str">
        <f>Y1870&amp;"-"&amp;Z1870&amp;"-"&amp;AC1870&amp;"-"&amp;AD1870&amp;"-"&amp;AG1870</f>
        <v>0.5-e-B-0-0.5</v>
      </c>
      <c r="Y1870">
        <f>F1870</f>
        <v>0.5</v>
      </c>
      <c r="Z1870" s="2" t="str">
        <f>G1870</f>
        <v>e</v>
      </c>
      <c r="AA1870">
        <f>_xlfn.IFNA(VLOOKUP(X1870,'duo-out'!A$2:Q$5000,5,FALSE),E1870+10*(H1870-1)+1+_xlfn.IFNA(VLOOKUP(D1870,states!A$2:C$10,3,FALSE),1))</f>
        <v>31</v>
      </c>
      <c r="AB1870" t="str">
        <f>IF(V1870="","",V1870)</f>
        <v/>
      </c>
      <c r="AC1870" s="2" t="str">
        <f>_xlfn.IFNA(VLOOKUP(D1870,states!A$2:C$10,2,FALSE),"XX")</f>
        <v>B</v>
      </c>
      <c r="AD1870">
        <f>E1870</f>
        <v>0</v>
      </c>
      <c r="AE1870">
        <f>_xlfn.IFNA(VLOOKUP(D1870,states!A$2:D$10,4,FALSE),0)</f>
        <v>0</v>
      </c>
      <c r="AF1870">
        <v>0.5</v>
      </c>
      <c r="AG1870">
        <f>IF(AE1870=0,AF1870,IF(AE1870=1,IF(F1870=0.5,0.5,IF(H1870=1,0.5,1.5)),IF(F1870=0.5,0.5,IF(H1870=1,2.5,1.5))))</f>
        <v>0.5</v>
      </c>
      <c r="AH1870" s="7">
        <f>IF(AC1870="XX",0,1/C1870^(1/5)*IF(E1870=0,100,1)/(E1870+1)^(1/4))</f>
        <v>269.508133624729</v>
      </c>
    </row>
    <row r="1871" spans="1:34">
      <c r="A1871">
        <v>3055</v>
      </c>
      <c r="B1871" s="1">
        <v>25723.407899999998</v>
      </c>
      <c r="C1871" s="6">
        <v>8.3639999999999999E-3</v>
      </c>
      <c r="D1871" t="s">
        <v>4</v>
      </c>
      <c r="E1871">
        <v>0</v>
      </c>
      <c r="F1871">
        <v>0.5</v>
      </c>
      <c r="G1871" t="s">
        <v>1</v>
      </c>
      <c r="H1871">
        <v>2</v>
      </c>
      <c r="I1871" t="s">
        <v>0</v>
      </c>
      <c r="J1871">
        <v>0</v>
      </c>
      <c r="K1871">
        <v>0.5</v>
      </c>
      <c r="L1871" t="s">
        <v>2</v>
      </c>
      <c r="M1871">
        <v>2</v>
      </c>
      <c r="N1871" t="s">
        <v>3111</v>
      </c>
      <c r="O1871">
        <v>1</v>
      </c>
      <c r="P1871" t="str">
        <f>D1871&amp;"-"&amp;F1871&amp;"-"&amp;G1871&amp;"-"&amp;E1871&amp;"-"&amp;H1871</f>
        <v>B2Sigma-0.5-e-0-2</v>
      </c>
      <c r="Q1871" t="str">
        <f>I1871&amp;"-"&amp;K1871&amp;"-"&amp;L1871&amp;"-"&amp;J1871&amp;"-"&amp;M1871</f>
        <v>X2Pi-0.5-f-0-2</v>
      </c>
      <c r="R1871">
        <f>B1871+S1871</f>
        <v>25723.518515027998</v>
      </c>
      <c r="S1871">
        <f>_xlfn.IFNA(VLOOKUP(Q1871,'MARVEL-X'!A$2:I$1400,7,FALSE),VLOOKUP(Q1871,MARVEL!A$2:J$1522,10,FALSE))</f>
        <v>0.110615028</v>
      </c>
      <c r="T1871">
        <f>IF(P1871=P1870,R1871+T1870,R1871)</f>
        <v>154341.10612857298</v>
      </c>
      <c r="U1871">
        <f>IF(P1871=P1870,1+U1870,1)</f>
        <v>6</v>
      </c>
      <c r="V1871" t="str">
        <f t="shared" si="29"/>
        <v/>
      </c>
      <c r="W1871" t="str">
        <f>IF(V1871="","",IF(ABS(V1871-R1871)&gt;W$1,ABS(V1871-R1871),""))</f>
        <v/>
      </c>
      <c r="X1871" t="str">
        <f>Y1871&amp;"-"&amp;Z1871&amp;"-"&amp;AC1871&amp;"-"&amp;AD1871&amp;"-"&amp;AG1871</f>
        <v>0.5-e-B-0-0.5</v>
      </c>
      <c r="Y1871">
        <f>F1871</f>
        <v>0.5</v>
      </c>
      <c r="Z1871" s="2" t="str">
        <f>G1871</f>
        <v>e</v>
      </c>
      <c r="AA1871">
        <f>_xlfn.IFNA(VLOOKUP(X1871,'duo-out'!A$2:Q$5000,5,FALSE),E1871+10*(H1871-1)+1+_xlfn.IFNA(VLOOKUP(D1871,states!A$2:C$10,3,FALSE),1))</f>
        <v>31</v>
      </c>
      <c r="AB1871" t="str">
        <f>IF(V1871="","",V1871)</f>
        <v/>
      </c>
      <c r="AC1871" s="2" t="str">
        <f>_xlfn.IFNA(VLOOKUP(D1871,states!A$2:C$10,2,FALSE),"XX")</f>
        <v>B</v>
      </c>
      <c r="AD1871">
        <f>E1871</f>
        <v>0</v>
      </c>
      <c r="AE1871">
        <f>_xlfn.IFNA(VLOOKUP(D1871,states!A$2:D$10,4,FALSE),0)</f>
        <v>0</v>
      </c>
      <c r="AF1871">
        <v>0.5</v>
      </c>
      <c r="AG1871">
        <f>IF(AE1871=0,AF1871,IF(AE1871=1,IF(F1871=0.5,0.5,IF(H1871=1,0.5,1.5)),IF(F1871=0.5,0.5,IF(H1871=1,2.5,1.5))))</f>
        <v>0.5</v>
      </c>
      <c r="AH1871" s="7">
        <f>IF(AC1871="XX",0,1/C1871^(1/5)*IF(E1871=0,100,1)/(E1871+1)^(1/4))</f>
        <v>260.3257901019652</v>
      </c>
    </row>
    <row r="1872" spans="1:34">
      <c r="A1872">
        <v>3030</v>
      </c>
      <c r="B1872" s="1">
        <v>25656.590700000001</v>
      </c>
      <c r="C1872" s="6">
        <v>8.0040000000000007E-3</v>
      </c>
      <c r="D1872" t="s">
        <v>4</v>
      </c>
      <c r="E1872">
        <v>0</v>
      </c>
      <c r="F1872">
        <v>0.5</v>
      </c>
      <c r="G1872" t="s">
        <v>1</v>
      </c>
      <c r="H1872">
        <v>2</v>
      </c>
      <c r="I1872" t="s">
        <v>0</v>
      </c>
      <c r="J1872">
        <v>0</v>
      </c>
      <c r="K1872">
        <v>1.5</v>
      </c>
      <c r="L1872" t="s">
        <v>1</v>
      </c>
      <c r="M1872">
        <v>2</v>
      </c>
      <c r="N1872" t="s">
        <v>3086</v>
      </c>
      <c r="O1872">
        <v>1</v>
      </c>
      <c r="P1872" t="str">
        <f>D1872&amp;"-"&amp;F1872&amp;"-"&amp;G1872&amp;"-"&amp;E1872&amp;"-"&amp;H1872</f>
        <v>B2Sigma-0.5-e-0-2</v>
      </c>
      <c r="Q1872" t="str">
        <f>I1872&amp;"-"&amp;K1872&amp;"-"&amp;L1872&amp;"-"&amp;J1872&amp;"-"&amp;M1872</f>
        <v>X2Pi-1.5-e-0-2</v>
      </c>
      <c r="R1872">
        <f>B1872+S1872</f>
        <v>25723.530029396999</v>
      </c>
      <c r="S1872">
        <f>_xlfn.IFNA(VLOOKUP(Q1872,'MARVEL-X'!A$2:I$1400,7,FALSE),VLOOKUP(Q1872,MARVEL!A$2:J$1522,10,FALSE))</f>
        <v>66.939329396999995</v>
      </c>
      <c r="T1872">
        <f>IF(P1872=P1871,R1872+T1871,R1872)</f>
        <v>180064.63615796997</v>
      </c>
      <c r="U1872">
        <f>IF(P1872=P1871,1+U1871,1)</f>
        <v>7</v>
      </c>
      <c r="V1872" t="str">
        <f t="shared" si="29"/>
        <v/>
      </c>
      <c r="W1872" t="str">
        <f>IF(V1872="","",IF(ABS(V1872-R1872)&gt;W$1,ABS(V1872-R1872),""))</f>
        <v/>
      </c>
      <c r="X1872" t="str">
        <f>Y1872&amp;"-"&amp;Z1872&amp;"-"&amp;AC1872&amp;"-"&amp;AD1872&amp;"-"&amp;AG1872</f>
        <v>0.5-e-B-0-0.5</v>
      </c>
      <c r="Y1872">
        <f>F1872</f>
        <v>0.5</v>
      </c>
      <c r="Z1872" s="2" t="str">
        <f>G1872</f>
        <v>e</v>
      </c>
      <c r="AA1872">
        <f>_xlfn.IFNA(VLOOKUP(X1872,'duo-out'!A$2:Q$5000,5,FALSE),E1872+10*(H1872-1)+1+_xlfn.IFNA(VLOOKUP(D1872,states!A$2:C$10,3,FALSE),1))</f>
        <v>31</v>
      </c>
      <c r="AB1872" t="str">
        <f>IF(V1872="","",V1872)</f>
        <v/>
      </c>
      <c r="AC1872" s="2" t="str">
        <f>_xlfn.IFNA(VLOOKUP(D1872,states!A$2:C$10,2,FALSE),"XX")</f>
        <v>B</v>
      </c>
      <c r="AD1872">
        <f>E1872</f>
        <v>0</v>
      </c>
      <c r="AE1872">
        <f>_xlfn.IFNA(VLOOKUP(D1872,states!A$2:D$10,4,FALSE),0)</f>
        <v>0</v>
      </c>
      <c r="AF1872">
        <v>0.5</v>
      </c>
      <c r="AG1872">
        <f>IF(AE1872=0,AF1872,IF(AE1872=1,IF(F1872=0.5,0.5,IF(H1872=1,0.5,1.5)),IF(F1872=0.5,0.5,IF(H1872=1,2.5,1.5))))</f>
        <v>0.5</v>
      </c>
      <c r="AH1872" s="7">
        <f>IF(AC1872="XX",0,1/C1872^(1/5)*IF(E1872=0,100,1)/(E1872+1)^(1/4))</f>
        <v>262.62652303902809</v>
      </c>
    </row>
    <row r="1873" spans="1:34">
      <c r="A1873">
        <v>449</v>
      </c>
      <c r="B1873" s="1">
        <v>25656.61</v>
      </c>
      <c r="C1873" s="6">
        <v>0.05</v>
      </c>
      <c r="D1873" t="s">
        <v>4</v>
      </c>
      <c r="E1873">
        <v>0</v>
      </c>
      <c r="F1873">
        <v>0.5</v>
      </c>
      <c r="G1873" t="s">
        <v>1</v>
      </c>
      <c r="H1873">
        <v>2</v>
      </c>
      <c r="I1873" t="s">
        <v>0</v>
      </c>
      <c r="J1873">
        <v>0</v>
      </c>
      <c r="K1873">
        <v>1.5</v>
      </c>
      <c r="L1873" t="s">
        <v>1</v>
      </c>
      <c r="M1873">
        <v>2</v>
      </c>
      <c r="N1873" t="s">
        <v>505</v>
      </c>
      <c r="O1873">
        <v>1</v>
      </c>
      <c r="P1873" t="str">
        <f>D1873&amp;"-"&amp;F1873&amp;"-"&amp;G1873&amp;"-"&amp;E1873&amp;"-"&amp;H1873</f>
        <v>B2Sigma-0.5-e-0-2</v>
      </c>
      <c r="Q1873" t="str">
        <f>I1873&amp;"-"&amp;K1873&amp;"-"&amp;L1873&amp;"-"&amp;J1873&amp;"-"&amp;M1873</f>
        <v>X2Pi-1.5-e-0-2</v>
      </c>
      <c r="R1873">
        <f>B1873+S1873</f>
        <v>25723.549329396999</v>
      </c>
      <c r="S1873">
        <f>_xlfn.IFNA(VLOOKUP(Q1873,'MARVEL-X'!A$2:I$1400,7,FALSE),VLOOKUP(Q1873,MARVEL!A$2:J$1522,10,FALSE))</f>
        <v>66.939329396999995</v>
      </c>
      <c r="T1873">
        <f>IF(P1873=P1872,R1873+T1872,R1873)</f>
        <v>205788.18548736698</v>
      </c>
      <c r="U1873">
        <f>IF(P1873=P1872,1+U1872,1)</f>
        <v>8</v>
      </c>
      <c r="V1873" t="str">
        <f t="shared" si="29"/>
        <v/>
      </c>
      <c r="W1873" t="str">
        <f>IF(V1873="","",IF(ABS(V1873-R1873)&gt;W$1,ABS(V1873-R1873),""))</f>
        <v/>
      </c>
      <c r="X1873" t="str">
        <f>Y1873&amp;"-"&amp;Z1873&amp;"-"&amp;AC1873&amp;"-"&amp;AD1873&amp;"-"&amp;AG1873</f>
        <v>0.5-e-B-0-0.5</v>
      </c>
      <c r="Y1873">
        <f>F1873</f>
        <v>0.5</v>
      </c>
      <c r="Z1873" s="2" t="str">
        <f>G1873</f>
        <v>e</v>
      </c>
      <c r="AA1873">
        <f>_xlfn.IFNA(VLOOKUP(X1873,'duo-out'!A$2:Q$5000,5,FALSE),E1873+10*(H1873-1)+1+_xlfn.IFNA(VLOOKUP(D1873,states!A$2:C$10,3,FALSE),1))</f>
        <v>31</v>
      </c>
      <c r="AB1873" t="str">
        <f>IF(V1873="","",V1873)</f>
        <v/>
      </c>
      <c r="AC1873" s="2" t="str">
        <f>_xlfn.IFNA(VLOOKUP(D1873,states!A$2:C$10,2,FALSE),"XX")</f>
        <v>B</v>
      </c>
      <c r="AD1873">
        <f>E1873</f>
        <v>0</v>
      </c>
      <c r="AE1873">
        <f>_xlfn.IFNA(VLOOKUP(D1873,states!A$2:D$10,4,FALSE),0)</f>
        <v>0</v>
      </c>
      <c r="AF1873">
        <v>0.5</v>
      </c>
      <c r="AG1873">
        <f>IF(AE1873=0,AF1873,IF(AE1873=1,IF(F1873=0.5,0.5,IF(H1873=1,0.5,1.5)),IF(F1873=0.5,0.5,IF(H1873=1,2.5,1.5))))</f>
        <v>0.5</v>
      </c>
      <c r="AH1873" s="7">
        <f>IF(AC1873="XX",0,1/C1873^(1/5)*IF(E1873=0,100,1)/(E1873+1)^(1/4))</f>
        <v>182.05642030260799</v>
      </c>
    </row>
    <row r="1874" spans="1:34">
      <c r="A1874">
        <v>410</v>
      </c>
      <c r="B1874" s="1">
        <v>25723.4</v>
      </c>
      <c r="C1874" s="6">
        <v>0.05</v>
      </c>
      <c r="D1874" t="s">
        <v>4</v>
      </c>
      <c r="E1874">
        <v>0</v>
      </c>
      <c r="F1874">
        <v>0.5</v>
      </c>
      <c r="G1874" t="s">
        <v>1</v>
      </c>
      <c r="H1874">
        <v>2</v>
      </c>
      <c r="I1874" t="s">
        <v>0</v>
      </c>
      <c r="J1874">
        <v>0</v>
      </c>
      <c r="K1874">
        <v>0.5</v>
      </c>
      <c r="L1874" t="s">
        <v>2</v>
      </c>
      <c r="M1874">
        <v>2</v>
      </c>
      <c r="N1874" t="s">
        <v>466</v>
      </c>
      <c r="O1874">
        <v>1</v>
      </c>
      <c r="P1874" t="str">
        <f>D1874&amp;"-"&amp;F1874&amp;"-"&amp;G1874&amp;"-"&amp;E1874&amp;"-"&amp;H1874</f>
        <v>B2Sigma-0.5-e-0-2</v>
      </c>
      <c r="Q1874" t="str">
        <f>I1874&amp;"-"&amp;K1874&amp;"-"&amp;L1874&amp;"-"&amp;J1874&amp;"-"&amp;M1874</f>
        <v>X2Pi-0.5-f-0-2</v>
      </c>
      <c r="R1874">
        <f>B1874+S1874</f>
        <v>25723.510615028001</v>
      </c>
      <c r="S1874">
        <f>_xlfn.IFNA(VLOOKUP(Q1874,'MARVEL-X'!A$2:I$1400,7,FALSE),VLOOKUP(Q1874,MARVEL!A$2:J$1522,10,FALSE))</f>
        <v>0.110615028</v>
      </c>
      <c r="T1874">
        <f>IF(P1874=P1873,R1874+T1873,R1874)</f>
        <v>231511.69610239498</v>
      </c>
      <c r="U1874">
        <f>IF(P1874=P1873,1+U1873,1)</f>
        <v>9</v>
      </c>
      <c r="V1874">
        <f t="shared" si="29"/>
        <v>25723.521789154998</v>
      </c>
      <c r="W1874" t="str">
        <f>IF(V1874="","",IF(ABS(V1874-R1874)&gt;W$1,ABS(V1874-R1874),""))</f>
        <v/>
      </c>
      <c r="X1874" t="str">
        <f>Y1874&amp;"-"&amp;Z1874&amp;"-"&amp;AC1874&amp;"-"&amp;AD1874&amp;"-"&amp;AG1874</f>
        <v>0.5-e-B-0-0.5</v>
      </c>
      <c r="Y1874">
        <f>F1874</f>
        <v>0.5</v>
      </c>
      <c r="Z1874" s="2" t="str">
        <f>G1874</f>
        <v>e</v>
      </c>
      <c r="AA1874">
        <f>_xlfn.IFNA(VLOOKUP(X1874,'duo-out'!A$2:Q$5000,5,FALSE),E1874+10*(H1874-1)+1+_xlfn.IFNA(VLOOKUP(D1874,states!A$2:C$10,3,FALSE),1))</f>
        <v>31</v>
      </c>
      <c r="AB1874">
        <f>IF(V1874="","",V1874)</f>
        <v>25723.521789154998</v>
      </c>
      <c r="AC1874" s="2" t="str">
        <f>_xlfn.IFNA(VLOOKUP(D1874,states!A$2:C$10,2,FALSE),"XX")</f>
        <v>B</v>
      </c>
      <c r="AD1874">
        <f>E1874</f>
        <v>0</v>
      </c>
      <c r="AE1874">
        <f>_xlfn.IFNA(VLOOKUP(D1874,states!A$2:D$10,4,FALSE),0)</f>
        <v>0</v>
      </c>
      <c r="AF1874">
        <v>0.5</v>
      </c>
      <c r="AG1874">
        <f>IF(AE1874=0,AF1874,IF(AE1874=1,IF(F1874=0.5,0.5,IF(H1874=1,0.5,1.5)),IF(F1874=0.5,0.5,IF(H1874=1,2.5,1.5))))</f>
        <v>0.5</v>
      </c>
      <c r="AH1874" s="7">
        <f>IF(AC1874="XX",0,1/C1874^(1/5)*IF(E1874=0,100,1)/(E1874+1)^(1/4))</f>
        <v>182.05642030260799</v>
      </c>
    </row>
    <row r="1875" spans="1:34">
      <c r="A1875">
        <v>4469</v>
      </c>
      <c r="B1875" s="1">
        <v>24718.699400000001</v>
      </c>
      <c r="C1875" s="6">
        <v>2.886E-2</v>
      </c>
      <c r="D1875" t="s">
        <v>4</v>
      </c>
      <c r="E1875">
        <v>1</v>
      </c>
      <c r="F1875">
        <v>0.5</v>
      </c>
      <c r="G1875" t="s">
        <v>1</v>
      </c>
      <c r="H1875">
        <v>2</v>
      </c>
      <c r="I1875" t="s">
        <v>0</v>
      </c>
      <c r="J1875">
        <v>1</v>
      </c>
      <c r="K1875">
        <v>1.5</v>
      </c>
      <c r="L1875" t="s">
        <v>1</v>
      </c>
      <c r="M1875">
        <v>2</v>
      </c>
      <c r="N1875" t="s">
        <v>4525</v>
      </c>
      <c r="O1875">
        <v>1</v>
      </c>
      <c r="P1875" t="str">
        <f>D1875&amp;"-"&amp;F1875&amp;"-"&amp;G1875&amp;"-"&amp;E1875&amp;"-"&amp;H1875</f>
        <v>B2Sigma-0.5-e-1-2</v>
      </c>
      <c r="Q1875" t="str">
        <f>I1875&amp;"-"&amp;K1875&amp;"-"&amp;L1875&amp;"-"&amp;J1875&amp;"-"&amp;M1875</f>
        <v>X2Pi-1.5-e-1-2</v>
      </c>
      <c r="R1875">
        <f>B1875+S1875</f>
        <v>27515.585057868</v>
      </c>
      <c r="S1875">
        <f>_xlfn.IFNA(VLOOKUP(Q1875,'MARVEL-X'!A$2:I$1400,7,FALSE),VLOOKUP(Q1875,MARVEL!A$2:J$1522,10,FALSE))</f>
        <v>2796.8856578680002</v>
      </c>
      <c r="T1875">
        <f>IF(P1875=P1874,R1875+T1874,R1875)</f>
        <v>27515.585057868</v>
      </c>
      <c r="U1875">
        <f>IF(P1875=P1874,1+U1874,1)</f>
        <v>1</v>
      </c>
      <c r="V1875" t="str">
        <f t="shared" si="29"/>
        <v/>
      </c>
      <c r="W1875" t="str">
        <f>IF(V1875="","",IF(ABS(V1875-R1875)&gt;W$1,ABS(V1875-R1875),""))</f>
        <v/>
      </c>
      <c r="X1875" t="str">
        <f>Y1875&amp;"-"&amp;Z1875&amp;"-"&amp;AC1875&amp;"-"&amp;AD1875&amp;"-"&amp;AG1875</f>
        <v>0.5-e-B-1-0.5</v>
      </c>
      <c r="Y1875">
        <f>F1875</f>
        <v>0.5</v>
      </c>
      <c r="Z1875" s="2" t="str">
        <f>G1875</f>
        <v>e</v>
      </c>
      <c r="AA1875">
        <f>_xlfn.IFNA(VLOOKUP(X1875,'duo-out'!A$2:Q$5000,5,FALSE),E1875+10*(H1875-1)+1+_xlfn.IFNA(VLOOKUP(D1875,states!A$2:C$10,3,FALSE),1))</f>
        <v>36</v>
      </c>
      <c r="AB1875" t="str">
        <f>IF(V1875="","",V1875)</f>
        <v/>
      </c>
      <c r="AC1875" s="2" t="str">
        <f>_xlfn.IFNA(VLOOKUP(D1875,states!A$2:C$10,2,FALSE),"XX")</f>
        <v>B</v>
      </c>
      <c r="AD1875">
        <f>E1875</f>
        <v>1</v>
      </c>
      <c r="AE1875">
        <f>_xlfn.IFNA(VLOOKUP(D1875,states!A$2:D$10,4,FALSE),0)</f>
        <v>0</v>
      </c>
      <c r="AF1875">
        <v>0.5</v>
      </c>
      <c r="AG1875">
        <f>IF(AE1875=0,AF1875,IF(AE1875=1,IF(F1875=0.5,0.5,IF(H1875=1,0.5,1.5)),IF(F1875=0.5,0.5,IF(H1875=1,2.5,1.5))))</f>
        <v>0.5</v>
      </c>
      <c r="AH1875" s="7">
        <f>IF(AC1875="XX",0,1/C1875^(1/5)*IF(E1875=0,100,1)/(E1875+1)^(1/4))</f>
        <v>1.7087685245417257</v>
      </c>
    </row>
    <row r="1876" spans="1:34">
      <c r="A1876">
        <v>4454</v>
      </c>
      <c r="B1876" s="1">
        <v>24783.6407</v>
      </c>
      <c r="C1876" s="6">
        <v>0.01</v>
      </c>
      <c r="D1876" t="s">
        <v>4</v>
      </c>
      <c r="E1876">
        <v>1</v>
      </c>
      <c r="F1876">
        <v>0.5</v>
      </c>
      <c r="G1876" t="s">
        <v>1</v>
      </c>
      <c r="H1876">
        <v>2</v>
      </c>
      <c r="I1876" t="s">
        <v>0</v>
      </c>
      <c r="J1876">
        <v>1</v>
      </c>
      <c r="K1876">
        <v>0.5</v>
      </c>
      <c r="L1876" t="s">
        <v>2</v>
      </c>
      <c r="M1876">
        <v>2</v>
      </c>
      <c r="N1876" t="s">
        <v>4510</v>
      </c>
      <c r="O1876">
        <v>1</v>
      </c>
      <c r="P1876" t="str">
        <f>D1876&amp;"-"&amp;F1876&amp;"-"&amp;G1876&amp;"-"&amp;E1876&amp;"-"&amp;H1876</f>
        <v>B2Sigma-0.5-e-1-2</v>
      </c>
      <c r="Q1876" t="str">
        <f>I1876&amp;"-"&amp;K1876&amp;"-"&amp;L1876&amp;"-"&amp;J1876&amp;"-"&amp;M1876</f>
        <v>X2Pi-0.5-f-1-2</v>
      </c>
      <c r="R1876">
        <f>B1876+S1876</f>
        <v>27515.548724695</v>
      </c>
      <c r="S1876">
        <f>_xlfn.IFNA(VLOOKUP(Q1876,'MARVEL-X'!A$2:I$1400,7,FALSE),VLOOKUP(Q1876,MARVEL!A$2:J$1522,10,FALSE))</f>
        <v>2731.9080246950002</v>
      </c>
      <c r="T1876">
        <f>IF(P1876=P1875,R1876+T1875,R1876)</f>
        <v>55031.133782563003</v>
      </c>
      <c r="U1876">
        <f>IF(P1876=P1875,1+U1875,1)</f>
        <v>2</v>
      </c>
      <c r="V1876" t="str">
        <f t="shared" si="29"/>
        <v/>
      </c>
      <c r="W1876" t="str">
        <f>IF(V1876="","",IF(ABS(V1876-R1876)&gt;W$1,ABS(V1876-R1876),""))</f>
        <v/>
      </c>
      <c r="X1876" t="str">
        <f>Y1876&amp;"-"&amp;Z1876&amp;"-"&amp;AC1876&amp;"-"&amp;AD1876&amp;"-"&amp;AG1876</f>
        <v>0.5-e-B-1-0.5</v>
      </c>
      <c r="Y1876">
        <f>F1876</f>
        <v>0.5</v>
      </c>
      <c r="Z1876" s="2" t="str">
        <f>G1876</f>
        <v>e</v>
      </c>
      <c r="AA1876">
        <f>_xlfn.IFNA(VLOOKUP(X1876,'duo-out'!A$2:Q$5000,5,FALSE),E1876+10*(H1876-1)+1+_xlfn.IFNA(VLOOKUP(D1876,states!A$2:C$10,3,FALSE),1))</f>
        <v>36</v>
      </c>
      <c r="AB1876" t="str">
        <f>IF(V1876="","",V1876)</f>
        <v/>
      </c>
      <c r="AC1876" s="2" t="str">
        <f>_xlfn.IFNA(VLOOKUP(D1876,states!A$2:C$10,2,FALSE),"XX")</f>
        <v>B</v>
      </c>
      <c r="AD1876">
        <f>E1876</f>
        <v>1</v>
      </c>
      <c r="AE1876">
        <f>_xlfn.IFNA(VLOOKUP(D1876,states!A$2:D$10,4,FALSE),0)</f>
        <v>0</v>
      </c>
      <c r="AF1876">
        <v>0.5</v>
      </c>
      <c r="AG1876">
        <f>IF(AE1876=0,AF1876,IF(AE1876=1,IF(F1876=0.5,0.5,IF(H1876=1,0.5,1.5)),IF(F1876=0.5,0.5,IF(H1876=1,2.5,1.5))))</f>
        <v>0.5</v>
      </c>
      <c r="AH1876" s="7">
        <f>IF(AC1876="XX",0,1/C1876^(1/5)*IF(E1876=0,100,1)/(E1876+1)^(1/4))</f>
        <v>2.1122362957808511</v>
      </c>
    </row>
    <row r="1877" spans="1:34">
      <c r="A1877">
        <v>4437</v>
      </c>
      <c r="B1877" s="1">
        <v>27448.636200000001</v>
      </c>
      <c r="C1877" s="6">
        <v>1.702E-2</v>
      </c>
      <c r="D1877" t="s">
        <v>4</v>
      </c>
      <c r="E1877">
        <v>1</v>
      </c>
      <c r="F1877">
        <v>0.5</v>
      </c>
      <c r="G1877" t="s">
        <v>1</v>
      </c>
      <c r="H1877">
        <v>2</v>
      </c>
      <c r="I1877" t="s">
        <v>0</v>
      </c>
      <c r="J1877">
        <v>0</v>
      </c>
      <c r="K1877">
        <v>1.5</v>
      </c>
      <c r="L1877" t="s">
        <v>1</v>
      </c>
      <c r="M1877">
        <v>2</v>
      </c>
      <c r="N1877" t="s">
        <v>4493</v>
      </c>
      <c r="O1877">
        <v>1</v>
      </c>
      <c r="P1877" t="str">
        <f>D1877&amp;"-"&amp;F1877&amp;"-"&amp;G1877&amp;"-"&amp;E1877&amp;"-"&amp;H1877</f>
        <v>B2Sigma-0.5-e-1-2</v>
      </c>
      <c r="Q1877" t="str">
        <f>I1877&amp;"-"&amp;K1877&amp;"-"&amp;L1877&amp;"-"&amp;J1877&amp;"-"&amp;M1877</f>
        <v>X2Pi-1.5-e-0-2</v>
      </c>
      <c r="R1877">
        <f>B1877+S1877</f>
        <v>27515.575529397</v>
      </c>
      <c r="S1877">
        <f>_xlfn.IFNA(VLOOKUP(Q1877,'MARVEL-X'!A$2:I$1400,7,FALSE),VLOOKUP(Q1877,MARVEL!A$2:J$1522,10,FALSE))</f>
        <v>66.939329396999995</v>
      </c>
      <c r="T1877">
        <f>IF(P1877=P1876,R1877+T1876,R1877)</f>
        <v>82546.709311960003</v>
      </c>
      <c r="U1877">
        <f>IF(P1877=P1876,1+U1876,1)</f>
        <v>3</v>
      </c>
      <c r="V1877" t="str">
        <f t="shared" si="29"/>
        <v/>
      </c>
      <c r="W1877" t="str">
        <f>IF(V1877="","",IF(ABS(V1877-R1877)&gt;W$1,ABS(V1877-R1877),""))</f>
        <v/>
      </c>
      <c r="X1877" t="str">
        <f>Y1877&amp;"-"&amp;Z1877&amp;"-"&amp;AC1877&amp;"-"&amp;AD1877&amp;"-"&amp;AG1877</f>
        <v>0.5-e-B-1-0.5</v>
      </c>
      <c r="Y1877">
        <f>F1877</f>
        <v>0.5</v>
      </c>
      <c r="Z1877" s="2" t="str">
        <f>G1877</f>
        <v>e</v>
      </c>
      <c r="AA1877">
        <f>_xlfn.IFNA(VLOOKUP(X1877,'duo-out'!A$2:Q$5000,5,FALSE),E1877+10*(H1877-1)+1+_xlfn.IFNA(VLOOKUP(D1877,states!A$2:C$10,3,FALSE),1))</f>
        <v>36</v>
      </c>
      <c r="AB1877" t="str">
        <f>IF(V1877="","",V1877)</f>
        <v/>
      </c>
      <c r="AC1877" s="2" t="str">
        <f>_xlfn.IFNA(VLOOKUP(D1877,states!A$2:C$10,2,FALSE),"XX")</f>
        <v>B</v>
      </c>
      <c r="AD1877">
        <f>E1877</f>
        <v>1</v>
      </c>
      <c r="AE1877">
        <f>_xlfn.IFNA(VLOOKUP(D1877,states!A$2:D$10,4,FALSE),0)</f>
        <v>0</v>
      </c>
      <c r="AF1877">
        <v>0.5</v>
      </c>
      <c r="AG1877">
        <f>IF(AE1877=0,AF1877,IF(AE1877=1,IF(F1877=0.5,0.5,IF(H1877=1,0.5,1.5)),IF(F1877=0.5,0.5,IF(H1877=1,2.5,1.5))))</f>
        <v>0.5</v>
      </c>
      <c r="AH1877" s="7">
        <f>IF(AC1877="XX",0,1/C1877^(1/5)*IF(E1877=0,100,1)/(E1877+1)^(1/4))</f>
        <v>1.8991120522763161</v>
      </c>
    </row>
    <row r="1878" spans="1:34">
      <c r="A1878">
        <v>4421</v>
      </c>
      <c r="B1878" s="1">
        <v>27515.454000000002</v>
      </c>
      <c r="C1878" s="6">
        <v>0.01</v>
      </c>
      <c r="D1878" t="s">
        <v>4</v>
      </c>
      <c r="E1878">
        <v>1</v>
      </c>
      <c r="F1878">
        <v>0.5</v>
      </c>
      <c r="G1878" t="s">
        <v>1</v>
      </c>
      <c r="H1878">
        <v>2</v>
      </c>
      <c r="I1878" t="s">
        <v>0</v>
      </c>
      <c r="J1878">
        <v>0</v>
      </c>
      <c r="K1878">
        <v>0.5</v>
      </c>
      <c r="L1878" t="s">
        <v>2</v>
      </c>
      <c r="M1878">
        <v>2</v>
      </c>
      <c r="N1878" t="s">
        <v>4477</v>
      </c>
      <c r="O1878">
        <v>1</v>
      </c>
      <c r="P1878" t="str">
        <f>D1878&amp;"-"&amp;F1878&amp;"-"&amp;G1878&amp;"-"&amp;E1878&amp;"-"&amp;H1878</f>
        <v>B2Sigma-0.5-e-1-2</v>
      </c>
      <c r="Q1878" t="str">
        <f>I1878&amp;"-"&amp;K1878&amp;"-"&amp;L1878&amp;"-"&amp;J1878&amp;"-"&amp;M1878</f>
        <v>X2Pi-0.5-f-0-2</v>
      </c>
      <c r="R1878">
        <f>B1878+S1878</f>
        <v>27515.564615028001</v>
      </c>
      <c r="S1878">
        <f>_xlfn.IFNA(VLOOKUP(Q1878,'MARVEL-X'!A$2:I$1400,7,FALSE),VLOOKUP(Q1878,MARVEL!A$2:J$1522,10,FALSE))</f>
        <v>0.110615028</v>
      </c>
      <c r="T1878">
        <f>IF(P1878=P1877,R1878+T1877,R1878)</f>
        <v>110062.27392698801</v>
      </c>
      <c r="U1878">
        <f>IF(P1878=P1877,1+U1877,1)</f>
        <v>4</v>
      </c>
      <c r="V1878" t="str">
        <f t="shared" si="29"/>
        <v/>
      </c>
      <c r="W1878" t="str">
        <f>IF(V1878="","",IF(ABS(V1878-R1878)&gt;W$1,ABS(V1878-R1878),""))</f>
        <v/>
      </c>
      <c r="X1878" t="str">
        <f>Y1878&amp;"-"&amp;Z1878&amp;"-"&amp;AC1878&amp;"-"&amp;AD1878&amp;"-"&amp;AG1878</f>
        <v>0.5-e-B-1-0.5</v>
      </c>
      <c r="Y1878">
        <f>F1878</f>
        <v>0.5</v>
      </c>
      <c r="Z1878" s="2" t="str">
        <f>G1878</f>
        <v>e</v>
      </c>
      <c r="AA1878">
        <f>_xlfn.IFNA(VLOOKUP(X1878,'duo-out'!A$2:Q$5000,5,FALSE),E1878+10*(H1878-1)+1+_xlfn.IFNA(VLOOKUP(D1878,states!A$2:C$10,3,FALSE),1))</f>
        <v>36</v>
      </c>
      <c r="AB1878" t="str">
        <f>IF(V1878="","",V1878)</f>
        <v/>
      </c>
      <c r="AC1878" s="2" t="str">
        <f>_xlfn.IFNA(VLOOKUP(D1878,states!A$2:C$10,2,FALSE),"XX")</f>
        <v>B</v>
      </c>
      <c r="AD1878">
        <f>E1878</f>
        <v>1</v>
      </c>
      <c r="AE1878">
        <f>_xlfn.IFNA(VLOOKUP(D1878,states!A$2:D$10,4,FALSE),0)</f>
        <v>0</v>
      </c>
      <c r="AF1878">
        <v>0.5</v>
      </c>
      <c r="AG1878">
        <f>IF(AE1878=0,AF1878,IF(AE1878=1,IF(F1878=0.5,0.5,IF(H1878=1,0.5,1.5)),IF(F1878=0.5,0.5,IF(H1878=1,2.5,1.5))))</f>
        <v>0.5</v>
      </c>
      <c r="AH1878" s="7">
        <f>IF(AC1878="XX",0,1/C1878^(1/5)*IF(E1878=0,100,1)/(E1878+1)^(1/4))</f>
        <v>2.1122362957808511</v>
      </c>
    </row>
    <row r="1879" spans="1:34">
      <c r="A1879">
        <v>3131</v>
      </c>
      <c r="B1879" s="1">
        <v>24783.639800000001</v>
      </c>
      <c r="C1879" s="6">
        <v>5.0000000000000001E-3</v>
      </c>
      <c r="D1879" t="s">
        <v>4</v>
      </c>
      <c r="E1879">
        <v>1</v>
      </c>
      <c r="F1879">
        <v>0.5</v>
      </c>
      <c r="G1879" t="s">
        <v>1</v>
      </c>
      <c r="H1879">
        <v>2</v>
      </c>
      <c r="I1879" t="s">
        <v>0</v>
      </c>
      <c r="J1879">
        <v>1</v>
      </c>
      <c r="K1879">
        <v>0.5</v>
      </c>
      <c r="L1879" t="s">
        <v>2</v>
      </c>
      <c r="M1879">
        <v>2</v>
      </c>
      <c r="N1879" t="s">
        <v>3187</v>
      </c>
      <c r="O1879">
        <v>1</v>
      </c>
      <c r="P1879" t="str">
        <f>D1879&amp;"-"&amp;F1879&amp;"-"&amp;G1879&amp;"-"&amp;E1879&amp;"-"&amp;H1879</f>
        <v>B2Sigma-0.5-e-1-2</v>
      </c>
      <c r="Q1879" t="str">
        <f>I1879&amp;"-"&amp;K1879&amp;"-"&amp;L1879&amp;"-"&amp;J1879&amp;"-"&amp;M1879</f>
        <v>X2Pi-0.5-f-1-2</v>
      </c>
      <c r="R1879">
        <f>B1879+S1879</f>
        <v>27515.547824695001</v>
      </c>
      <c r="S1879">
        <f>_xlfn.IFNA(VLOOKUP(Q1879,'MARVEL-X'!A$2:I$1400,7,FALSE),VLOOKUP(Q1879,MARVEL!A$2:J$1522,10,FALSE))</f>
        <v>2731.9080246950002</v>
      </c>
      <c r="T1879">
        <f>IF(P1879=P1878,R1879+T1878,R1879)</f>
        <v>137577.82175168302</v>
      </c>
      <c r="U1879">
        <f>IF(P1879=P1878,1+U1878,1)</f>
        <v>5</v>
      </c>
      <c r="V1879" t="str">
        <f t="shared" si="29"/>
        <v/>
      </c>
      <c r="W1879" t="str">
        <f>IF(V1879="","",IF(ABS(V1879-R1879)&gt;W$1,ABS(V1879-R1879),""))</f>
        <v/>
      </c>
      <c r="X1879" t="str">
        <f>Y1879&amp;"-"&amp;Z1879&amp;"-"&amp;AC1879&amp;"-"&amp;AD1879&amp;"-"&amp;AG1879</f>
        <v>0.5-e-B-1-0.5</v>
      </c>
      <c r="Y1879">
        <f>F1879</f>
        <v>0.5</v>
      </c>
      <c r="Z1879" s="2" t="str">
        <f>G1879</f>
        <v>e</v>
      </c>
      <c r="AA1879">
        <f>_xlfn.IFNA(VLOOKUP(X1879,'duo-out'!A$2:Q$5000,5,FALSE),E1879+10*(H1879-1)+1+_xlfn.IFNA(VLOOKUP(D1879,states!A$2:C$10,3,FALSE),1))</f>
        <v>36</v>
      </c>
      <c r="AB1879" t="str">
        <f>IF(V1879="","",V1879)</f>
        <v/>
      </c>
      <c r="AC1879" s="2" t="str">
        <f>_xlfn.IFNA(VLOOKUP(D1879,states!A$2:C$10,2,FALSE),"XX")</f>
        <v>B</v>
      </c>
      <c r="AD1879">
        <f>E1879</f>
        <v>1</v>
      </c>
      <c r="AE1879">
        <f>_xlfn.IFNA(VLOOKUP(D1879,states!A$2:D$10,4,FALSE),0)</f>
        <v>0</v>
      </c>
      <c r="AF1879">
        <v>0.5</v>
      </c>
      <c r="AG1879">
        <f>IF(AE1879=0,AF1879,IF(AE1879=1,IF(F1879=0.5,0.5,IF(H1879=1,0.5,1.5)),IF(F1879=0.5,0.5,IF(H1879=1,2.5,1.5))))</f>
        <v>0.5</v>
      </c>
      <c r="AH1879" s="7">
        <f>IF(AC1879="XX",0,1/C1879^(1/5)*IF(E1879=0,100,1)/(E1879+1)^(1/4))</f>
        <v>2.4263223583284943</v>
      </c>
    </row>
    <row r="1880" spans="1:34">
      <c r="A1880">
        <v>3102</v>
      </c>
      <c r="B1880" s="1">
        <v>27515.460599999999</v>
      </c>
      <c r="C1880" s="6">
        <v>1.18E-2</v>
      </c>
      <c r="D1880" t="s">
        <v>4</v>
      </c>
      <c r="E1880">
        <v>1</v>
      </c>
      <c r="F1880">
        <v>0.5</v>
      </c>
      <c r="G1880" t="s">
        <v>1</v>
      </c>
      <c r="H1880">
        <v>2</v>
      </c>
      <c r="I1880" t="s">
        <v>0</v>
      </c>
      <c r="J1880">
        <v>0</v>
      </c>
      <c r="K1880">
        <v>0.5</v>
      </c>
      <c r="L1880" t="s">
        <v>2</v>
      </c>
      <c r="M1880">
        <v>2</v>
      </c>
      <c r="N1880" t="s">
        <v>3158</v>
      </c>
      <c r="O1880">
        <v>1</v>
      </c>
      <c r="P1880" t="str">
        <f>D1880&amp;"-"&amp;F1880&amp;"-"&amp;G1880&amp;"-"&amp;E1880&amp;"-"&amp;H1880</f>
        <v>B2Sigma-0.5-e-1-2</v>
      </c>
      <c r="Q1880" t="str">
        <f>I1880&amp;"-"&amp;K1880&amp;"-"&amp;L1880&amp;"-"&amp;J1880&amp;"-"&amp;M1880</f>
        <v>X2Pi-0.5-f-0-2</v>
      </c>
      <c r="R1880">
        <f>B1880+S1880</f>
        <v>27515.571215027998</v>
      </c>
      <c r="S1880">
        <f>_xlfn.IFNA(VLOOKUP(Q1880,'MARVEL-X'!A$2:I$1400,7,FALSE),VLOOKUP(Q1880,MARVEL!A$2:J$1522,10,FALSE))</f>
        <v>0.110615028</v>
      </c>
      <c r="T1880">
        <f>IF(P1880=P1879,R1880+T1879,R1880)</f>
        <v>165093.39296671102</v>
      </c>
      <c r="U1880">
        <f>IF(P1880=P1879,1+U1879,1)</f>
        <v>6</v>
      </c>
      <c r="V1880" t="str">
        <f t="shared" si="29"/>
        <v/>
      </c>
      <c r="W1880" t="str">
        <f>IF(V1880="","",IF(ABS(V1880-R1880)&gt;W$1,ABS(V1880-R1880),""))</f>
        <v/>
      </c>
      <c r="X1880" t="str">
        <f>Y1880&amp;"-"&amp;Z1880&amp;"-"&amp;AC1880&amp;"-"&amp;AD1880&amp;"-"&amp;AG1880</f>
        <v>0.5-e-B-1-0.5</v>
      </c>
      <c r="Y1880">
        <f>F1880</f>
        <v>0.5</v>
      </c>
      <c r="Z1880" s="2" t="str">
        <f>G1880</f>
        <v>e</v>
      </c>
      <c r="AA1880">
        <f>_xlfn.IFNA(VLOOKUP(X1880,'duo-out'!A$2:Q$5000,5,FALSE),E1880+10*(H1880-1)+1+_xlfn.IFNA(VLOOKUP(D1880,states!A$2:C$10,3,FALSE),1))</f>
        <v>36</v>
      </c>
      <c r="AB1880" t="str">
        <f>IF(V1880="","",V1880)</f>
        <v/>
      </c>
      <c r="AC1880" s="2" t="str">
        <f>_xlfn.IFNA(VLOOKUP(D1880,states!A$2:C$10,2,FALSE),"XX")</f>
        <v>B</v>
      </c>
      <c r="AD1880">
        <f>E1880</f>
        <v>1</v>
      </c>
      <c r="AE1880">
        <f>_xlfn.IFNA(VLOOKUP(D1880,states!A$2:D$10,4,FALSE),0)</f>
        <v>0</v>
      </c>
      <c r="AF1880">
        <v>0.5</v>
      </c>
      <c r="AG1880">
        <f>IF(AE1880=0,AF1880,IF(AE1880=1,IF(F1880=0.5,0.5,IF(H1880=1,0.5,1.5)),IF(F1880=0.5,0.5,IF(H1880=1,2.5,1.5))))</f>
        <v>0.5</v>
      </c>
      <c r="AH1880" s="7">
        <f>IF(AC1880="XX",0,1/C1880^(1/5)*IF(E1880=0,100,1)/(E1880+1)^(1/4))</f>
        <v>2.0434598054449391</v>
      </c>
    </row>
    <row r="1881" spans="1:34">
      <c r="A1881">
        <v>3091</v>
      </c>
      <c r="B1881" s="1">
        <v>27448.635999999999</v>
      </c>
      <c r="C1881" s="6">
        <v>1.678E-2</v>
      </c>
      <c r="D1881" t="s">
        <v>4</v>
      </c>
      <c r="E1881">
        <v>1</v>
      </c>
      <c r="F1881">
        <v>0.5</v>
      </c>
      <c r="G1881" t="s">
        <v>1</v>
      </c>
      <c r="H1881">
        <v>2</v>
      </c>
      <c r="I1881" t="s">
        <v>0</v>
      </c>
      <c r="J1881">
        <v>0</v>
      </c>
      <c r="K1881">
        <v>1.5</v>
      </c>
      <c r="L1881" t="s">
        <v>1</v>
      </c>
      <c r="M1881">
        <v>2</v>
      </c>
      <c r="N1881" t="s">
        <v>3147</v>
      </c>
      <c r="O1881">
        <v>1</v>
      </c>
      <c r="P1881" t="str">
        <f>D1881&amp;"-"&amp;F1881&amp;"-"&amp;G1881&amp;"-"&amp;E1881&amp;"-"&amp;H1881</f>
        <v>B2Sigma-0.5-e-1-2</v>
      </c>
      <c r="Q1881" t="str">
        <f>I1881&amp;"-"&amp;K1881&amp;"-"&amp;L1881&amp;"-"&amp;J1881&amp;"-"&amp;M1881</f>
        <v>X2Pi-1.5-e-0-2</v>
      </c>
      <c r="R1881">
        <f>B1881+S1881</f>
        <v>27515.575329396997</v>
      </c>
      <c r="S1881">
        <f>_xlfn.IFNA(VLOOKUP(Q1881,'MARVEL-X'!A$2:I$1400,7,FALSE),VLOOKUP(Q1881,MARVEL!A$2:J$1522,10,FALSE))</f>
        <v>66.939329396999995</v>
      </c>
      <c r="T1881">
        <f>IF(P1881=P1880,R1881+T1880,R1881)</f>
        <v>192608.96829610801</v>
      </c>
      <c r="U1881">
        <f>IF(P1881=P1880,1+U1880,1)</f>
        <v>7</v>
      </c>
      <c r="V1881" t="str">
        <f t="shared" si="29"/>
        <v/>
      </c>
      <c r="W1881" t="str">
        <f>IF(V1881="","",IF(ABS(V1881-R1881)&gt;W$1,ABS(V1881-R1881),""))</f>
        <v/>
      </c>
      <c r="X1881" t="str">
        <f>Y1881&amp;"-"&amp;Z1881&amp;"-"&amp;AC1881&amp;"-"&amp;AD1881&amp;"-"&amp;AG1881</f>
        <v>0.5-e-B-1-0.5</v>
      </c>
      <c r="Y1881">
        <f>F1881</f>
        <v>0.5</v>
      </c>
      <c r="Z1881" s="2" t="str">
        <f>G1881</f>
        <v>e</v>
      </c>
      <c r="AA1881">
        <f>_xlfn.IFNA(VLOOKUP(X1881,'duo-out'!A$2:Q$5000,5,FALSE),E1881+10*(H1881-1)+1+_xlfn.IFNA(VLOOKUP(D1881,states!A$2:C$10,3,FALSE),1))</f>
        <v>36</v>
      </c>
      <c r="AB1881" t="str">
        <f>IF(V1881="","",V1881)</f>
        <v/>
      </c>
      <c r="AC1881" s="2" t="str">
        <f>_xlfn.IFNA(VLOOKUP(D1881,states!A$2:C$10,2,FALSE),"XX")</f>
        <v>B</v>
      </c>
      <c r="AD1881">
        <f>E1881</f>
        <v>1</v>
      </c>
      <c r="AE1881">
        <f>_xlfn.IFNA(VLOOKUP(D1881,states!A$2:D$10,4,FALSE),0)</f>
        <v>0</v>
      </c>
      <c r="AF1881">
        <v>0.5</v>
      </c>
      <c r="AG1881">
        <f>IF(AE1881=0,AF1881,IF(AE1881=1,IF(F1881=0.5,0.5,IF(H1881=1,0.5,1.5)),IF(F1881=0.5,0.5,IF(H1881=1,2.5,1.5))))</f>
        <v>0.5</v>
      </c>
      <c r="AH1881" s="7">
        <f>IF(AC1881="XX",0,1/C1881^(1/5)*IF(E1881=0,100,1)/(E1881+1)^(1/4))</f>
        <v>1.904513738183359</v>
      </c>
    </row>
    <row r="1882" spans="1:34">
      <c r="A1882">
        <v>566</v>
      </c>
      <c r="B1882" s="1">
        <v>24718.5</v>
      </c>
      <c r="C1882" s="6">
        <v>0.19670000000000001</v>
      </c>
      <c r="D1882" t="s">
        <v>4</v>
      </c>
      <c r="E1882">
        <v>1</v>
      </c>
      <c r="F1882">
        <v>0.5</v>
      </c>
      <c r="G1882" t="s">
        <v>1</v>
      </c>
      <c r="H1882">
        <v>2</v>
      </c>
      <c r="I1882" t="s">
        <v>0</v>
      </c>
      <c r="J1882">
        <v>1</v>
      </c>
      <c r="K1882">
        <v>1.5</v>
      </c>
      <c r="L1882" t="s">
        <v>1</v>
      </c>
      <c r="M1882">
        <v>2</v>
      </c>
      <c r="N1882" t="s">
        <v>622</v>
      </c>
      <c r="O1882">
        <v>1</v>
      </c>
      <c r="P1882" t="str">
        <f>D1882&amp;"-"&amp;F1882&amp;"-"&amp;G1882&amp;"-"&amp;E1882&amp;"-"&amp;H1882</f>
        <v>B2Sigma-0.5-e-1-2</v>
      </c>
      <c r="Q1882" t="str">
        <f>I1882&amp;"-"&amp;K1882&amp;"-"&amp;L1882&amp;"-"&amp;J1882&amp;"-"&amp;M1882</f>
        <v>X2Pi-1.5-e-1-2</v>
      </c>
      <c r="R1882">
        <f>B1882+S1882</f>
        <v>27515.385657867999</v>
      </c>
      <c r="S1882">
        <f>_xlfn.IFNA(VLOOKUP(Q1882,'MARVEL-X'!A$2:I$1400,7,FALSE),VLOOKUP(Q1882,MARVEL!A$2:J$1522,10,FALSE))</f>
        <v>2796.8856578680002</v>
      </c>
      <c r="T1882">
        <f>IF(P1882=P1881,R1882+T1881,R1882)</f>
        <v>220124.35395397601</v>
      </c>
      <c r="U1882">
        <f>IF(P1882=P1881,1+U1881,1)</f>
        <v>8</v>
      </c>
      <c r="V1882" t="str">
        <f t="shared" si="29"/>
        <v/>
      </c>
      <c r="W1882" t="str">
        <f>IF(V1882="","",IF(ABS(V1882-R1882)&gt;W$1,ABS(V1882-R1882),""))</f>
        <v/>
      </c>
      <c r="X1882" t="str">
        <f>Y1882&amp;"-"&amp;Z1882&amp;"-"&amp;AC1882&amp;"-"&amp;AD1882&amp;"-"&amp;AG1882</f>
        <v>0.5-e-B-1-0.5</v>
      </c>
      <c r="Y1882">
        <f>F1882</f>
        <v>0.5</v>
      </c>
      <c r="Z1882" s="2" t="str">
        <f>G1882</f>
        <v>e</v>
      </c>
      <c r="AA1882">
        <f>_xlfn.IFNA(VLOOKUP(X1882,'duo-out'!A$2:Q$5000,5,FALSE),E1882+10*(H1882-1)+1+_xlfn.IFNA(VLOOKUP(D1882,states!A$2:C$10,3,FALSE),1))</f>
        <v>36</v>
      </c>
      <c r="AB1882" t="str">
        <f>IF(V1882="","",V1882)</f>
        <v/>
      </c>
      <c r="AC1882" s="2" t="str">
        <f>_xlfn.IFNA(VLOOKUP(D1882,states!A$2:C$10,2,FALSE),"XX")</f>
        <v>B</v>
      </c>
      <c r="AD1882">
        <f>E1882</f>
        <v>1</v>
      </c>
      <c r="AE1882">
        <f>_xlfn.IFNA(VLOOKUP(D1882,states!A$2:D$10,4,FALSE),0)</f>
        <v>0</v>
      </c>
      <c r="AF1882">
        <v>0.5</v>
      </c>
      <c r="AG1882">
        <f>IF(AE1882=0,AF1882,IF(AE1882=1,IF(F1882=0.5,0.5,IF(H1882=1,0.5,1.5)),IF(F1882=0.5,0.5,IF(H1882=1,2.5,1.5))))</f>
        <v>0.5</v>
      </c>
      <c r="AH1882" s="7">
        <f>IF(AC1882="XX",0,1/C1882^(1/5)*IF(E1882=0,100,1)/(E1882+1)^(1/4))</f>
        <v>1.1640767872688329</v>
      </c>
    </row>
    <row r="1883" spans="1:34">
      <c r="A1883">
        <v>546</v>
      </c>
      <c r="B1883" s="1">
        <v>24783.46</v>
      </c>
      <c r="C1883" s="6">
        <v>0.21740000000000001</v>
      </c>
      <c r="D1883" t="s">
        <v>4</v>
      </c>
      <c r="E1883">
        <v>1</v>
      </c>
      <c r="F1883">
        <v>0.5</v>
      </c>
      <c r="G1883" t="s">
        <v>1</v>
      </c>
      <c r="H1883">
        <v>2</v>
      </c>
      <c r="I1883" t="s">
        <v>0</v>
      </c>
      <c r="J1883">
        <v>1</v>
      </c>
      <c r="K1883">
        <v>0.5</v>
      </c>
      <c r="L1883" t="s">
        <v>2</v>
      </c>
      <c r="M1883">
        <v>2</v>
      </c>
      <c r="N1883" t="s">
        <v>602</v>
      </c>
      <c r="O1883">
        <v>1</v>
      </c>
      <c r="P1883" t="str">
        <f>D1883&amp;"-"&amp;F1883&amp;"-"&amp;G1883&amp;"-"&amp;E1883&amp;"-"&amp;H1883</f>
        <v>B2Sigma-0.5-e-1-2</v>
      </c>
      <c r="Q1883" t="str">
        <f>I1883&amp;"-"&amp;K1883&amp;"-"&amp;L1883&amp;"-"&amp;J1883&amp;"-"&amp;M1883</f>
        <v>X2Pi-0.5-f-1-2</v>
      </c>
      <c r="R1883">
        <f>B1883+S1883</f>
        <v>27515.368024694999</v>
      </c>
      <c r="S1883">
        <f>_xlfn.IFNA(VLOOKUP(Q1883,'MARVEL-X'!A$2:I$1400,7,FALSE),VLOOKUP(Q1883,MARVEL!A$2:J$1522,10,FALSE))</f>
        <v>2731.9080246950002</v>
      </c>
      <c r="T1883">
        <f>IF(P1883=P1882,R1883+T1882,R1883)</f>
        <v>247639.721978671</v>
      </c>
      <c r="U1883">
        <f>IF(P1883=P1882,1+U1882,1)</f>
        <v>9</v>
      </c>
      <c r="V1883" t="str">
        <f t="shared" si="29"/>
        <v/>
      </c>
      <c r="W1883" t="str">
        <f>IF(V1883="","",IF(ABS(V1883-R1883)&gt;W$1,ABS(V1883-R1883),""))</f>
        <v/>
      </c>
      <c r="X1883" t="str">
        <f>Y1883&amp;"-"&amp;Z1883&amp;"-"&amp;AC1883&amp;"-"&amp;AD1883&amp;"-"&amp;AG1883</f>
        <v>0.5-e-B-1-0.5</v>
      </c>
      <c r="Y1883">
        <f>F1883</f>
        <v>0.5</v>
      </c>
      <c r="Z1883" s="2" t="str">
        <f>G1883</f>
        <v>e</v>
      </c>
      <c r="AA1883">
        <f>_xlfn.IFNA(VLOOKUP(X1883,'duo-out'!A$2:Q$5000,5,FALSE),E1883+10*(H1883-1)+1+_xlfn.IFNA(VLOOKUP(D1883,states!A$2:C$10,3,FALSE),1))</f>
        <v>36</v>
      </c>
      <c r="AB1883" t="str">
        <f>IF(V1883="","",V1883)</f>
        <v/>
      </c>
      <c r="AC1883" s="2" t="str">
        <f>_xlfn.IFNA(VLOOKUP(D1883,states!A$2:C$10,2,FALSE),"XX")</f>
        <v>B</v>
      </c>
      <c r="AD1883">
        <f>E1883</f>
        <v>1</v>
      </c>
      <c r="AE1883">
        <f>_xlfn.IFNA(VLOOKUP(D1883,states!A$2:D$10,4,FALSE),0)</f>
        <v>0</v>
      </c>
      <c r="AF1883">
        <v>0.5</v>
      </c>
      <c r="AG1883">
        <f>IF(AE1883=0,AF1883,IF(AE1883=1,IF(F1883=0.5,0.5,IF(H1883=1,0.5,1.5)),IF(F1883=0.5,0.5,IF(H1883=1,2.5,1.5))))</f>
        <v>0.5</v>
      </c>
      <c r="AH1883" s="7">
        <f>IF(AC1883="XX",0,1/C1883^(1/5)*IF(E1883=0,100,1)/(E1883+1)^(1/4))</f>
        <v>1.1410130015854665</v>
      </c>
    </row>
    <row r="1884" spans="1:34">
      <c r="A1884">
        <v>514</v>
      </c>
      <c r="B1884" s="1">
        <v>27448.48</v>
      </c>
      <c r="C1884" s="6">
        <v>0.15989999999999999</v>
      </c>
      <c r="D1884" t="s">
        <v>4</v>
      </c>
      <c r="E1884">
        <v>1</v>
      </c>
      <c r="F1884">
        <v>0.5</v>
      </c>
      <c r="G1884" t="s">
        <v>1</v>
      </c>
      <c r="H1884">
        <v>2</v>
      </c>
      <c r="I1884" t="s">
        <v>0</v>
      </c>
      <c r="J1884">
        <v>0</v>
      </c>
      <c r="K1884">
        <v>1.5</v>
      </c>
      <c r="L1884" t="s">
        <v>1</v>
      </c>
      <c r="M1884">
        <v>2</v>
      </c>
      <c r="N1884" t="s">
        <v>570</v>
      </c>
      <c r="O1884">
        <v>1</v>
      </c>
      <c r="P1884" t="str">
        <f>D1884&amp;"-"&amp;F1884&amp;"-"&amp;G1884&amp;"-"&amp;E1884&amp;"-"&amp;H1884</f>
        <v>B2Sigma-0.5-e-1-2</v>
      </c>
      <c r="Q1884" t="str">
        <f>I1884&amp;"-"&amp;K1884&amp;"-"&amp;L1884&amp;"-"&amp;J1884&amp;"-"&amp;M1884</f>
        <v>X2Pi-1.5-e-0-2</v>
      </c>
      <c r="R1884">
        <f>B1884+S1884</f>
        <v>27515.419329396998</v>
      </c>
      <c r="S1884">
        <f>_xlfn.IFNA(VLOOKUP(Q1884,'MARVEL-X'!A$2:I$1400,7,FALSE),VLOOKUP(Q1884,MARVEL!A$2:J$1522,10,FALSE))</f>
        <v>66.939329396999995</v>
      </c>
      <c r="T1884">
        <f>IF(P1884=P1883,R1884+T1883,R1884)</f>
        <v>275155.14130806801</v>
      </c>
      <c r="U1884">
        <f>IF(P1884=P1883,1+U1883,1)</f>
        <v>10</v>
      </c>
      <c r="V1884" t="str">
        <f t="shared" si="29"/>
        <v/>
      </c>
      <c r="W1884" t="str">
        <f>IF(V1884="","",IF(ABS(V1884-R1884)&gt;W$1,ABS(V1884-R1884),""))</f>
        <v/>
      </c>
      <c r="X1884" t="str">
        <f>Y1884&amp;"-"&amp;Z1884&amp;"-"&amp;AC1884&amp;"-"&amp;AD1884&amp;"-"&amp;AG1884</f>
        <v>0.5-e-B-1-0.5</v>
      </c>
      <c r="Y1884">
        <f>F1884</f>
        <v>0.5</v>
      </c>
      <c r="Z1884" s="2" t="str">
        <f>G1884</f>
        <v>e</v>
      </c>
      <c r="AA1884">
        <f>_xlfn.IFNA(VLOOKUP(X1884,'duo-out'!A$2:Q$5000,5,FALSE),E1884+10*(H1884-1)+1+_xlfn.IFNA(VLOOKUP(D1884,states!A$2:C$10,3,FALSE),1))</f>
        <v>36</v>
      </c>
      <c r="AB1884" t="str">
        <f>IF(V1884="","",V1884)</f>
        <v/>
      </c>
      <c r="AC1884" s="2" t="str">
        <f>_xlfn.IFNA(VLOOKUP(D1884,states!A$2:C$10,2,FALSE),"XX")</f>
        <v>B</v>
      </c>
      <c r="AD1884">
        <f>E1884</f>
        <v>1</v>
      </c>
      <c r="AE1884">
        <f>_xlfn.IFNA(VLOOKUP(D1884,states!A$2:D$10,4,FALSE),0)</f>
        <v>0</v>
      </c>
      <c r="AF1884">
        <v>0.5</v>
      </c>
      <c r="AG1884">
        <f>IF(AE1884=0,AF1884,IF(AE1884=1,IF(F1884=0.5,0.5,IF(H1884=1,0.5,1.5)),IF(F1884=0.5,0.5,IF(H1884=1,2.5,1.5))))</f>
        <v>0.5</v>
      </c>
      <c r="AH1884" s="7">
        <f>IF(AC1884="XX",0,1/C1884^(1/5)*IF(E1884=0,100,1)/(E1884+1)^(1/4))</f>
        <v>1.2133128812046501</v>
      </c>
    </row>
    <row r="1885" spans="1:34">
      <c r="A1885">
        <v>494</v>
      </c>
      <c r="B1885" s="1">
        <v>27515.4</v>
      </c>
      <c r="C1885" s="6">
        <v>5.9450000000000003E-2</v>
      </c>
      <c r="D1885" t="s">
        <v>4</v>
      </c>
      <c r="E1885">
        <v>1</v>
      </c>
      <c r="F1885">
        <v>0.5</v>
      </c>
      <c r="G1885" t="s">
        <v>1</v>
      </c>
      <c r="H1885">
        <v>2</v>
      </c>
      <c r="I1885" t="s">
        <v>0</v>
      </c>
      <c r="J1885">
        <v>0</v>
      </c>
      <c r="K1885">
        <v>0.5</v>
      </c>
      <c r="L1885" t="s">
        <v>2</v>
      </c>
      <c r="M1885">
        <v>2</v>
      </c>
      <c r="N1885" t="s">
        <v>550</v>
      </c>
      <c r="O1885">
        <v>1</v>
      </c>
      <c r="P1885" t="str">
        <f>D1885&amp;"-"&amp;F1885&amp;"-"&amp;G1885&amp;"-"&amp;E1885&amp;"-"&amp;H1885</f>
        <v>B2Sigma-0.5-e-1-2</v>
      </c>
      <c r="Q1885" t="str">
        <f>I1885&amp;"-"&amp;K1885&amp;"-"&amp;L1885&amp;"-"&amp;J1885&amp;"-"&amp;M1885</f>
        <v>X2Pi-0.5-f-0-2</v>
      </c>
      <c r="R1885">
        <f>B1885+S1885</f>
        <v>27515.510615028001</v>
      </c>
      <c r="S1885">
        <f>_xlfn.IFNA(VLOOKUP(Q1885,'MARVEL-X'!A$2:I$1400,7,FALSE),VLOOKUP(Q1885,MARVEL!A$2:J$1522,10,FALSE))</f>
        <v>0.110615028</v>
      </c>
      <c r="T1885">
        <f>IF(P1885=P1884,R1885+T1884,R1885)</f>
        <v>302670.65192309598</v>
      </c>
      <c r="U1885">
        <f>IF(P1885=P1884,1+U1884,1)</f>
        <v>11</v>
      </c>
      <c r="V1885">
        <f t="shared" si="29"/>
        <v>27515.513811190543</v>
      </c>
      <c r="W1885" t="str">
        <f>IF(V1885="","",IF(ABS(V1885-R1885)&gt;W$1,ABS(V1885-R1885),""))</f>
        <v/>
      </c>
      <c r="X1885" t="str">
        <f>Y1885&amp;"-"&amp;Z1885&amp;"-"&amp;AC1885&amp;"-"&amp;AD1885&amp;"-"&amp;AG1885</f>
        <v>0.5-e-B-1-0.5</v>
      </c>
      <c r="Y1885">
        <f>F1885</f>
        <v>0.5</v>
      </c>
      <c r="Z1885" s="2" t="str">
        <f>G1885</f>
        <v>e</v>
      </c>
      <c r="AA1885">
        <f>_xlfn.IFNA(VLOOKUP(X1885,'duo-out'!A$2:Q$5000,5,FALSE),E1885+10*(H1885-1)+1+_xlfn.IFNA(VLOOKUP(D1885,states!A$2:C$10,3,FALSE),1))</f>
        <v>36</v>
      </c>
      <c r="AB1885">
        <f>IF(V1885="","",V1885)</f>
        <v>27515.513811190543</v>
      </c>
      <c r="AC1885" s="2" t="str">
        <f>_xlfn.IFNA(VLOOKUP(D1885,states!A$2:C$10,2,FALSE),"XX")</f>
        <v>B</v>
      </c>
      <c r="AD1885">
        <f>E1885</f>
        <v>1</v>
      </c>
      <c r="AE1885">
        <f>_xlfn.IFNA(VLOOKUP(D1885,states!A$2:D$10,4,FALSE),0)</f>
        <v>0</v>
      </c>
      <c r="AF1885">
        <v>0.5</v>
      </c>
      <c r="AG1885">
        <f>IF(AE1885=0,AF1885,IF(AE1885=1,IF(F1885=0.5,0.5,IF(H1885=1,0.5,1.5)),IF(F1885=0.5,0.5,IF(H1885=1,2.5,1.5))))</f>
        <v>0.5</v>
      </c>
      <c r="AH1885" s="7">
        <f>IF(AC1885="XX",0,1/C1885^(1/5)*IF(E1885=0,100,1)/(E1885+1)^(1/4))</f>
        <v>1.4788091507669134</v>
      </c>
    </row>
    <row r="1886" spans="1:34">
      <c r="A1886">
        <v>4311</v>
      </c>
      <c r="B1886" s="1">
        <v>25698.231500000002</v>
      </c>
      <c r="C1886" s="6">
        <v>0.01</v>
      </c>
      <c r="D1886" t="s">
        <v>4</v>
      </c>
      <c r="E1886">
        <v>0</v>
      </c>
      <c r="F1886">
        <v>0.5</v>
      </c>
      <c r="G1886" t="s">
        <v>2</v>
      </c>
      <c r="H1886">
        <v>1</v>
      </c>
      <c r="I1886" t="s">
        <v>0</v>
      </c>
      <c r="J1886">
        <v>0</v>
      </c>
      <c r="K1886">
        <v>0.5</v>
      </c>
      <c r="L1886" t="s">
        <v>1</v>
      </c>
      <c r="M1886">
        <v>2</v>
      </c>
      <c r="N1886" t="s">
        <v>4367</v>
      </c>
      <c r="O1886">
        <v>1</v>
      </c>
      <c r="P1886" t="str">
        <f>D1886&amp;"-"&amp;F1886&amp;"-"&amp;G1886&amp;"-"&amp;E1886&amp;"-"&amp;H1886</f>
        <v>B2Sigma-0.5-f-0-1</v>
      </c>
      <c r="Q1886" t="str">
        <f>I1886&amp;"-"&amp;K1886&amp;"-"&amp;L1886&amp;"-"&amp;J1886&amp;"-"&amp;M1886</f>
        <v>X2Pi-0.5-e-0-2</v>
      </c>
      <c r="R1886">
        <f>B1886+S1886</f>
        <v>25698.231500000002</v>
      </c>
      <c r="S1886">
        <f>_xlfn.IFNA(VLOOKUP(Q1886,'MARVEL-X'!A$2:I$1400,7,FALSE),VLOOKUP(Q1886,MARVEL!A$2:J$1522,10,FALSE))</f>
        <v>0</v>
      </c>
      <c r="T1886">
        <f>IF(P1886=P1885,R1886+T1885,R1886)</f>
        <v>25698.231500000002</v>
      </c>
      <c r="U1886">
        <f>IF(P1886=P1885,1+U1885,1)</f>
        <v>1</v>
      </c>
      <c r="V1886" t="str">
        <f t="shared" si="29"/>
        <v/>
      </c>
      <c r="W1886" t="str">
        <f>IF(V1886="","",IF(ABS(V1886-R1886)&gt;W$1,ABS(V1886-R1886),""))</f>
        <v/>
      </c>
      <c r="X1886" t="str">
        <f>Y1886&amp;"-"&amp;Z1886&amp;"-"&amp;AC1886&amp;"-"&amp;AD1886&amp;"-"&amp;AG1886</f>
        <v>0.5-f-B-0-0.5</v>
      </c>
      <c r="Y1886">
        <f>F1886</f>
        <v>0.5</v>
      </c>
      <c r="Z1886" s="2" t="str">
        <f>G1886</f>
        <v>f</v>
      </c>
      <c r="AA1886">
        <f>_xlfn.IFNA(VLOOKUP(X1886,'duo-out'!A$2:Q$5000,5,FALSE),E1886+10*(H1886-1)+1+_xlfn.IFNA(VLOOKUP(D1886,states!A$2:C$10,3,FALSE),1))</f>
        <v>31</v>
      </c>
      <c r="AB1886" t="str">
        <f>IF(V1886="","",V1886)</f>
        <v/>
      </c>
      <c r="AC1886" s="2" t="str">
        <f>_xlfn.IFNA(VLOOKUP(D1886,states!A$2:C$10,2,FALSE),"XX")</f>
        <v>B</v>
      </c>
      <c r="AD1886">
        <f>E1886</f>
        <v>0</v>
      </c>
      <c r="AE1886">
        <f>_xlfn.IFNA(VLOOKUP(D1886,states!A$2:D$10,4,FALSE),0)</f>
        <v>0</v>
      </c>
      <c r="AF1886">
        <v>0.5</v>
      </c>
      <c r="AG1886">
        <f>IF(AE1886=0,AF1886,IF(AE1886=1,IF(F1886=0.5,0.5,IF(H1886=1,0.5,1.5)),IF(F1886=0.5,0.5,IF(H1886=1,2.5,1.5))))</f>
        <v>0.5</v>
      </c>
      <c r="AH1886" s="7">
        <f>IF(AC1886="XX",0,1/C1886^(1/5)*IF(E1886=0,100,1)/(E1886+1)^(1/4))</f>
        <v>251.188643150958</v>
      </c>
    </row>
    <row r="1887" spans="1:34">
      <c r="A1887">
        <v>4299</v>
      </c>
      <c r="B1887" s="1">
        <v>25680.346000000001</v>
      </c>
      <c r="C1887" s="6">
        <v>0.01</v>
      </c>
      <c r="D1887" t="s">
        <v>4</v>
      </c>
      <c r="E1887">
        <v>0</v>
      </c>
      <c r="F1887">
        <v>0.5</v>
      </c>
      <c r="G1887" t="s">
        <v>2</v>
      </c>
      <c r="H1887">
        <v>1</v>
      </c>
      <c r="I1887" t="s">
        <v>0</v>
      </c>
      <c r="J1887">
        <v>0</v>
      </c>
      <c r="K1887">
        <v>1.5</v>
      </c>
      <c r="L1887" t="s">
        <v>2</v>
      </c>
      <c r="M1887">
        <v>1</v>
      </c>
      <c r="N1887" t="s">
        <v>4355</v>
      </c>
      <c r="O1887">
        <v>1</v>
      </c>
      <c r="P1887" t="str">
        <f>D1887&amp;"-"&amp;F1887&amp;"-"&amp;G1887&amp;"-"&amp;E1887&amp;"-"&amp;H1887</f>
        <v>B2Sigma-0.5-f-0-1</v>
      </c>
      <c r="Q1887" t="str">
        <f>I1887&amp;"-"&amp;K1887&amp;"-"&amp;L1887&amp;"-"&amp;J1887&amp;"-"&amp;M1887</f>
        <v>X2Pi-1.5-f-0-1</v>
      </c>
      <c r="R1887">
        <f>B1887+S1887</f>
        <v>25698.227117138002</v>
      </c>
      <c r="S1887">
        <f>_xlfn.IFNA(VLOOKUP(Q1887,'MARVEL-X'!A$2:I$1400,7,FALSE),VLOOKUP(Q1887,MARVEL!A$2:J$1522,10,FALSE))</f>
        <v>17.881117138</v>
      </c>
      <c r="T1887">
        <f>IF(P1887=P1886,R1887+T1886,R1887)</f>
        <v>51396.458617138007</v>
      </c>
      <c r="U1887">
        <f>IF(P1887=P1886,1+U1886,1)</f>
        <v>2</v>
      </c>
      <c r="V1887" t="str">
        <f t="shared" si="29"/>
        <v/>
      </c>
      <c r="W1887" t="str">
        <f>IF(V1887="","",IF(ABS(V1887-R1887)&gt;W$1,ABS(V1887-R1887),""))</f>
        <v/>
      </c>
      <c r="X1887" t="str">
        <f>Y1887&amp;"-"&amp;Z1887&amp;"-"&amp;AC1887&amp;"-"&amp;AD1887&amp;"-"&amp;AG1887</f>
        <v>0.5-f-B-0-0.5</v>
      </c>
      <c r="Y1887">
        <f>F1887</f>
        <v>0.5</v>
      </c>
      <c r="Z1887" s="2" t="str">
        <f>G1887</f>
        <v>f</v>
      </c>
      <c r="AA1887">
        <f>_xlfn.IFNA(VLOOKUP(X1887,'duo-out'!A$2:Q$5000,5,FALSE),E1887+10*(H1887-1)+1+_xlfn.IFNA(VLOOKUP(D1887,states!A$2:C$10,3,FALSE),1))</f>
        <v>31</v>
      </c>
      <c r="AB1887" t="str">
        <f>IF(V1887="","",V1887)</f>
        <v/>
      </c>
      <c r="AC1887" s="2" t="str">
        <f>_xlfn.IFNA(VLOOKUP(D1887,states!A$2:C$10,2,FALSE),"XX")</f>
        <v>B</v>
      </c>
      <c r="AD1887">
        <f>E1887</f>
        <v>0</v>
      </c>
      <c r="AE1887">
        <f>_xlfn.IFNA(VLOOKUP(D1887,states!A$2:D$10,4,FALSE),0)</f>
        <v>0</v>
      </c>
      <c r="AF1887">
        <v>0.5</v>
      </c>
      <c r="AG1887">
        <f>IF(AE1887=0,AF1887,IF(AE1887=1,IF(F1887=0.5,0.5,IF(H1887=1,0.5,1.5)),IF(F1887=0.5,0.5,IF(H1887=1,2.5,1.5))))</f>
        <v>0.5</v>
      </c>
      <c r="AH1887" s="7">
        <f>IF(AC1887="XX",0,1/C1887^(1/5)*IF(E1887=0,100,1)/(E1887+1)^(1/4))</f>
        <v>251.188643150958</v>
      </c>
    </row>
    <row r="1888" spans="1:34">
      <c r="A1888">
        <v>4398</v>
      </c>
      <c r="B1888" s="1">
        <v>20342.885999999999</v>
      </c>
      <c r="C1888" s="6">
        <v>2.98E-2</v>
      </c>
      <c r="D1888" t="s">
        <v>4</v>
      </c>
      <c r="E1888">
        <v>0</v>
      </c>
      <c r="F1888">
        <v>0.5</v>
      </c>
      <c r="G1888" t="s">
        <v>2</v>
      </c>
      <c r="H1888">
        <v>1</v>
      </c>
      <c r="I1888" t="s">
        <v>0</v>
      </c>
      <c r="J1888">
        <v>2</v>
      </c>
      <c r="K1888">
        <v>1.5</v>
      </c>
      <c r="L1888" t="s">
        <v>2</v>
      </c>
      <c r="M1888">
        <v>1</v>
      </c>
      <c r="N1888" t="s">
        <v>4454</v>
      </c>
      <c r="O1888">
        <v>1</v>
      </c>
      <c r="P1888" t="str">
        <f>D1888&amp;"-"&amp;F1888&amp;"-"&amp;G1888&amp;"-"&amp;E1888&amp;"-"&amp;H1888</f>
        <v>B2Sigma-0.5-f-0-1</v>
      </c>
      <c r="Q1888" t="str">
        <f>I1888&amp;"-"&amp;K1888&amp;"-"&amp;L1888&amp;"-"&amp;J1888&amp;"-"&amp;M1888</f>
        <v>X2Pi-1.5-f-2-1</v>
      </c>
      <c r="R1888">
        <f>B1888+S1888</f>
        <v>25698.253067035999</v>
      </c>
      <c r="S1888">
        <f>_xlfn.IFNA(VLOOKUP(Q1888,'MARVEL-X'!A$2:I$1400,7,FALSE),VLOOKUP(Q1888,MARVEL!A$2:J$1522,10,FALSE))</f>
        <v>5355.3670670359998</v>
      </c>
      <c r="T1888">
        <f>IF(P1888=P1887,R1888+T1887,R1888)</f>
        <v>77094.711684174006</v>
      </c>
      <c r="U1888">
        <f>IF(P1888=P1887,1+U1887,1)</f>
        <v>3</v>
      </c>
      <c r="V1888" t="str">
        <f t="shared" si="29"/>
        <v/>
      </c>
      <c r="W1888" t="str">
        <f>IF(V1888="","",IF(ABS(V1888-R1888)&gt;W$1,ABS(V1888-R1888),""))</f>
        <v/>
      </c>
      <c r="X1888" t="str">
        <f>Y1888&amp;"-"&amp;Z1888&amp;"-"&amp;AC1888&amp;"-"&amp;AD1888&amp;"-"&amp;AG1888</f>
        <v>0.5-f-B-0-0.5</v>
      </c>
      <c r="Y1888">
        <f>F1888</f>
        <v>0.5</v>
      </c>
      <c r="Z1888" s="2" t="str">
        <f>G1888</f>
        <v>f</v>
      </c>
      <c r="AA1888">
        <f>_xlfn.IFNA(VLOOKUP(X1888,'duo-out'!A$2:Q$5000,5,FALSE),E1888+10*(H1888-1)+1+_xlfn.IFNA(VLOOKUP(D1888,states!A$2:C$10,3,FALSE),1))</f>
        <v>31</v>
      </c>
      <c r="AB1888" t="str">
        <f>IF(V1888="","",V1888)</f>
        <v/>
      </c>
      <c r="AC1888" s="2" t="str">
        <f>_xlfn.IFNA(VLOOKUP(D1888,states!A$2:C$10,2,FALSE),"XX")</f>
        <v>B</v>
      </c>
      <c r="AD1888">
        <f>E1888</f>
        <v>0</v>
      </c>
      <c r="AE1888">
        <f>_xlfn.IFNA(VLOOKUP(D1888,states!A$2:D$10,4,FALSE),0)</f>
        <v>0</v>
      </c>
      <c r="AF1888">
        <v>0.5</v>
      </c>
      <c r="AG1888">
        <f>IF(AE1888=0,AF1888,IF(AE1888=1,IF(F1888=0.5,0.5,IF(H1888=1,0.5,1.5)),IF(F1888=0.5,0.5,IF(H1888=1,2.5,1.5))))</f>
        <v>0.5</v>
      </c>
      <c r="AH1888" s="7">
        <f>IF(AC1888="XX",0,1/C1888^(1/5)*IF(E1888=0,100,1)/(E1888+1)^(1/4))</f>
        <v>201.90949714780214</v>
      </c>
    </row>
    <row r="1889" spans="1:34">
      <c r="A1889">
        <v>4370</v>
      </c>
      <c r="B1889" s="1">
        <v>22966.426200000002</v>
      </c>
      <c r="C1889" s="6">
        <v>3.3450000000000001E-2</v>
      </c>
      <c r="D1889" t="s">
        <v>4</v>
      </c>
      <c r="E1889">
        <v>0</v>
      </c>
      <c r="F1889">
        <v>0.5</v>
      </c>
      <c r="G1889" t="s">
        <v>2</v>
      </c>
      <c r="H1889">
        <v>1</v>
      </c>
      <c r="I1889" t="s">
        <v>0</v>
      </c>
      <c r="J1889">
        <v>1</v>
      </c>
      <c r="K1889">
        <v>0.5</v>
      </c>
      <c r="L1889" t="s">
        <v>1</v>
      </c>
      <c r="M1889">
        <v>2</v>
      </c>
      <c r="N1889" t="s">
        <v>4426</v>
      </c>
      <c r="O1889">
        <v>1</v>
      </c>
      <c r="P1889" t="str">
        <f>D1889&amp;"-"&amp;F1889&amp;"-"&amp;G1889&amp;"-"&amp;E1889&amp;"-"&amp;H1889</f>
        <v>B2Sigma-0.5-f-0-1</v>
      </c>
      <c r="Q1889" t="str">
        <f>I1889&amp;"-"&amp;K1889&amp;"-"&amp;L1889&amp;"-"&amp;J1889&amp;"-"&amp;M1889</f>
        <v>X2Pi-0.5-e-1-2</v>
      </c>
      <c r="R1889">
        <f>B1889+S1889</f>
        <v>25698.227822467001</v>
      </c>
      <c r="S1889">
        <f>_xlfn.IFNA(VLOOKUP(Q1889,'MARVEL-X'!A$2:I$1400,7,FALSE),VLOOKUP(Q1889,MARVEL!A$2:J$1522,10,FALSE))</f>
        <v>2731.801622467</v>
      </c>
      <c r="T1889">
        <f>IF(P1889=P1888,R1889+T1888,R1889)</f>
        <v>102792.93950664101</v>
      </c>
      <c r="U1889">
        <f>IF(P1889=P1888,1+U1888,1)</f>
        <v>4</v>
      </c>
      <c r="V1889" t="str">
        <f t="shared" si="29"/>
        <v/>
      </c>
      <c r="W1889" t="str">
        <f>IF(V1889="","",IF(ABS(V1889-R1889)&gt;W$1,ABS(V1889-R1889),""))</f>
        <v/>
      </c>
      <c r="X1889" t="str">
        <f>Y1889&amp;"-"&amp;Z1889&amp;"-"&amp;AC1889&amp;"-"&amp;AD1889&amp;"-"&amp;AG1889</f>
        <v>0.5-f-B-0-0.5</v>
      </c>
      <c r="Y1889">
        <f>F1889</f>
        <v>0.5</v>
      </c>
      <c r="Z1889" s="2" t="str">
        <f>G1889</f>
        <v>f</v>
      </c>
      <c r="AA1889">
        <f>_xlfn.IFNA(VLOOKUP(X1889,'duo-out'!A$2:Q$5000,5,FALSE),E1889+10*(H1889-1)+1+_xlfn.IFNA(VLOOKUP(D1889,states!A$2:C$10,3,FALSE),1))</f>
        <v>31</v>
      </c>
      <c r="AB1889" t="str">
        <f>IF(V1889="","",V1889)</f>
        <v/>
      </c>
      <c r="AC1889" s="2" t="str">
        <f>_xlfn.IFNA(VLOOKUP(D1889,states!A$2:C$10,2,FALSE),"XX")</f>
        <v>B</v>
      </c>
      <c r="AD1889">
        <f>E1889</f>
        <v>0</v>
      </c>
      <c r="AE1889">
        <f>_xlfn.IFNA(VLOOKUP(D1889,states!A$2:D$10,4,FALSE),0)</f>
        <v>0</v>
      </c>
      <c r="AF1889">
        <v>0.5</v>
      </c>
      <c r="AG1889">
        <f>IF(AE1889=0,AF1889,IF(AE1889=1,IF(F1889=0.5,0.5,IF(H1889=1,0.5,1.5)),IF(F1889=0.5,0.5,IF(H1889=1,2.5,1.5))))</f>
        <v>0.5</v>
      </c>
      <c r="AH1889" s="7">
        <f>IF(AC1889="XX",0,1/C1889^(1/5)*IF(E1889=0,100,1)/(E1889+1)^(1/4))</f>
        <v>197.29713353615219</v>
      </c>
    </row>
    <row r="1890" spans="1:34">
      <c r="A1890">
        <v>4235</v>
      </c>
      <c r="B1890" s="1">
        <v>25680.348999999998</v>
      </c>
      <c r="C1890" s="6">
        <v>5.0000000000000001E-3</v>
      </c>
      <c r="D1890" t="s">
        <v>4</v>
      </c>
      <c r="E1890">
        <v>0</v>
      </c>
      <c r="F1890">
        <v>0.5</v>
      </c>
      <c r="G1890" t="s">
        <v>2</v>
      </c>
      <c r="H1890">
        <v>1</v>
      </c>
      <c r="I1890" t="s">
        <v>0</v>
      </c>
      <c r="J1890">
        <v>0</v>
      </c>
      <c r="K1890">
        <v>1.5</v>
      </c>
      <c r="L1890" t="s">
        <v>2</v>
      </c>
      <c r="M1890">
        <v>1</v>
      </c>
      <c r="N1890" t="s">
        <v>4291</v>
      </c>
      <c r="O1890">
        <v>1</v>
      </c>
      <c r="P1890" t="str">
        <f>D1890&amp;"-"&amp;F1890&amp;"-"&amp;G1890&amp;"-"&amp;E1890&amp;"-"&amp;H1890</f>
        <v>B2Sigma-0.5-f-0-1</v>
      </c>
      <c r="Q1890" t="str">
        <f>I1890&amp;"-"&amp;K1890&amp;"-"&amp;L1890&amp;"-"&amp;J1890&amp;"-"&amp;M1890</f>
        <v>X2Pi-1.5-f-0-1</v>
      </c>
      <c r="R1890">
        <f>B1890+S1890</f>
        <v>25698.230117137999</v>
      </c>
      <c r="S1890">
        <f>_xlfn.IFNA(VLOOKUP(Q1890,'MARVEL-X'!A$2:I$1400,7,FALSE),VLOOKUP(Q1890,MARVEL!A$2:J$1522,10,FALSE))</f>
        <v>17.881117138</v>
      </c>
      <c r="T1890">
        <f>IF(P1890=P1889,R1890+T1889,R1890)</f>
        <v>128491.169623779</v>
      </c>
      <c r="U1890">
        <f>IF(P1890=P1889,1+U1889,1)</f>
        <v>5</v>
      </c>
      <c r="V1890" t="str">
        <f t="shared" si="29"/>
        <v/>
      </c>
      <c r="W1890" t="str">
        <f>IF(V1890="","",IF(ABS(V1890-R1890)&gt;W$1,ABS(V1890-R1890),""))</f>
        <v/>
      </c>
      <c r="X1890" t="str">
        <f>Y1890&amp;"-"&amp;Z1890&amp;"-"&amp;AC1890&amp;"-"&amp;AD1890&amp;"-"&amp;AG1890</f>
        <v>0.5-f-B-0-0.5</v>
      </c>
      <c r="Y1890">
        <f>F1890</f>
        <v>0.5</v>
      </c>
      <c r="Z1890" s="2" t="str">
        <f>G1890</f>
        <v>f</v>
      </c>
      <c r="AA1890">
        <f>_xlfn.IFNA(VLOOKUP(X1890,'duo-out'!A$2:Q$5000,5,FALSE),E1890+10*(H1890-1)+1+_xlfn.IFNA(VLOOKUP(D1890,states!A$2:C$10,3,FALSE),1))</f>
        <v>31</v>
      </c>
      <c r="AB1890" t="str">
        <f>IF(V1890="","",V1890)</f>
        <v/>
      </c>
      <c r="AC1890" s="2" t="str">
        <f>_xlfn.IFNA(VLOOKUP(D1890,states!A$2:C$10,2,FALSE),"XX")</f>
        <v>B</v>
      </c>
      <c r="AD1890">
        <f>E1890</f>
        <v>0</v>
      </c>
      <c r="AE1890">
        <f>_xlfn.IFNA(VLOOKUP(D1890,states!A$2:D$10,4,FALSE),0)</f>
        <v>0</v>
      </c>
      <c r="AF1890">
        <v>0.5</v>
      </c>
      <c r="AG1890">
        <f>IF(AE1890=0,AF1890,IF(AE1890=1,IF(F1890=0.5,0.5,IF(H1890=1,0.5,1.5)),IF(F1890=0.5,0.5,IF(H1890=1,2.5,1.5))))</f>
        <v>0.5</v>
      </c>
      <c r="AH1890" s="7">
        <f>IF(AC1890="XX",0,1/C1890^(1/5)*IF(E1890=0,100,1)/(E1890+1)^(1/4))</f>
        <v>288.53998118144267</v>
      </c>
    </row>
    <row r="1891" spans="1:34">
      <c r="A1891">
        <v>3029</v>
      </c>
      <c r="B1891" s="1">
        <v>25698.227800000001</v>
      </c>
      <c r="C1891" s="6">
        <v>5.0000000000000001E-3</v>
      </c>
      <c r="D1891" t="s">
        <v>4</v>
      </c>
      <c r="E1891">
        <v>0</v>
      </c>
      <c r="F1891">
        <v>0.5</v>
      </c>
      <c r="G1891" t="s">
        <v>2</v>
      </c>
      <c r="H1891">
        <v>1</v>
      </c>
      <c r="I1891" t="s">
        <v>0</v>
      </c>
      <c r="J1891">
        <v>0</v>
      </c>
      <c r="K1891">
        <v>0.5</v>
      </c>
      <c r="L1891" t="s">
        <v>1</v>
      </c>
      <c r="M1891">
        <v>2</v>
      </c>
      <c r="N1891" t="s">
        <v>3085</v>
      </c>
      <c r="O1891">
        <v>1</v>
      </c>
      <c r="P1891" t="str">
        <f>D1891&amp;"-"&amp;F1891&amp;"-"&amp;G1891&amp;"-"&amp;E1891&amp;"-"&amp;H1891</f>
        <v>B2Sigma-0.5-f-0-1</v>
      </c>
      <c r="Q1891" t="str">
        <f>I1891&amp;"-"&amp;K1891&amp;"-"&amp;L1891&amp;"-"&amp;J1891&amp;"-"&amp;M1891</f>
        <v>X2Pi-0.5-e-0-2</v>
      </c>
      <c r="R1891">
        <f>B1891+S1891</f>
        <v>25698.227800000001</v>
      </c>
      <c r="S1891">
        <f>_xlfn.IFNA(VLOOKUP(Q1891,'MARVEL-X'!A$2:I$1400,7,FALSE),VLOOKUP(Q1891,MARVEL!A$2:J$1522,10,FALSE))</f>
        <v>0</v>
      </c>
      <c r="T1891">
        <f>IF(P1891=P1890,R1891+T1890,R1891)</f>
        <v>154189.39742377901</v>
      </c>
      <c r="U1891">
        <f>IF(P1891=P1890,1+U1890,1)</f>
        <v>6</v>
      </c>
      <c r="V1891" t="str">
        <f t="shared" si="29"/>
        <v/>
      </c>
      <c r="W1891" t="str">
        <f>IF(V1891="","",IF(ABS(V1891-R1891)&gt;W$1,ABS(V1891-R1891),""))</f>
        <v/>
      </c>
      <c r="X1891" t="str">
        <f>Y1891&amp;"-"&amp;Z1891&amp;"-"&amp;AC1891&amp;"-"&amp;AD1891&amp;"-"&amp;AG1891</f>
        <v>0.5-f-B-0-0.5</v>
      </c>
      <c r="Y1891">
        <f>F1891</f>
        <v>0.5</v>
      </c>
      <c r="Z1891" s="2" t="str">
        <f>G1891</f>
        <v>f</v>
      </c>
      <c r="AA1891">
        <f>_xlfn.IFNA(VLOOKUP(X1891,'duo-out'!A$2:Q$5000,5,FALSE),E1891+10*(H1891-1)+1+_xlfn.IFNA(VLOOKUP(D1891,states!A$2:C$10,3,FALSE),1))</f>
        <v>31</v>
      </c>
      <c r="AB1891" t="str">
        <f>IF(V1891="","",V1891)</f>
        <v/>
      </c>
      <c r="AC1891" s="2" t="str">
        <f>_xlfn.IFNA(VLOOKUP(D1891,states!A$2:C$10,2,FALSE),"XX")</f>
        <v>B</v>
      </c>
      <c r="AD1891">
        <f>E1891</f>
        <v>0</v>
      </c>
      <c r="AE1891">
        <f>_xlfn.IFNA(VLOOKUP(D1891,states!A$2:D$10,4,FALSE),0)</f>
        <v>0</v>
      </c>
      <c r="AF1891">
        <v>0.5</v>
      </c>
      <c r="AG1891">
        <f>IF(AE1891=0,AF1891,IF(AE1891=1,IF(F1891=0.5,0.5,IF(H1891=1,0.5,1.5)),IF(F1891=0.5,0.5,IF(H1891=1,2.5,1.5))))</f>
        <v>0.5</v>
      </c>
      <c r="AH1891" s="7">
        <f>IF(AC1891="XX",0,1/C1891^(1/5)*IF(E1891=0,100,1)/(E1891+1)^(1/4))</f>
        <v>288.53998118144267</v>
      </c>
    </row>
    <row r="1892" spans="1:34">
      <c r="A1892">
        <v>3017</v>
      </c>
      <c r="B1892" s="1">
        <v>25680.349099999999</v>
      </c>
      <c r="C1892" s="6">
        <v>5.0000000000000001E-3</v>
      </c>
      <c r="D1892" t="s">
        <v>4</v>
      </c>
      <c r="E1892">
        <v>0</v>
      </c>
      <c r="F1892">
        <v>0.5</v>
      </c>
      <c r="G1892" t="s">
        <v>2</v>
      </c>
      <c r="H1892">
        <v>1</v>
      </c>
      <c r="I1892" t="s">
        <v>0</v>
      </c>
      <c r="J1892">
        <v>0</v>
      </c>
      <c r="K1892">
        <v>1.5</v>
      </c>
      <c r="L1892" t="s">
        <v>2</v>
      </c>
      <c r="M1892">
        <v>1</v>
      </c>
      <c r="N1892" t="s">
        <v>3073</v>
      </c>
      <c r="O1892">
        <v>1</v>
      </c>
      <c r="P1892" t="str">
        <f>D1892&amp;"-"&amp;F1892&amp;"-"&amp;G1892&amp;"-"&amp;E1892&amp;"-"&amp;H1892</f>
        <v>B2Sigma-0.5-f-0-1</v>
      </c>
      <c r="Q1892" t="str">
        <f>I1892&amp;"-"&amp;K1892&amp;"-"&amp;L1892&amp;"-"&amp;J1892&amp;"-"&amp;M1892</f>
        <v>X2Pi-1.5-f-0-1</v>
      </c>
      <c r="R1892">
        <f>B1892+S1892</f>
        <v>25698.230217138</v>
      </c>
      <c r="S1892">
        <f>_xlfn.IFNA(VLOOKUP(Q1892,'MARVEL-X'!A$2:I$1400,7,FALSE),VLOOKUP(Q1892,MARVEL!A$2:J$1522,10,FALSE))</f>
        <v>17.881117138</v>
      </c>
      <c r="T1892">
        <f>IF(P1892=P1891,R1892+T1891,R1892)</f>
        <v>179887.62764091702</v>
      </c>
      <c r="U1892">
        <f>IF(P1892=P1891,1+U1891,1)</f>
        <v>7</v>
      </c>
      <c r="V1892" t="str">
        <f t="shared" si="29"/>
        <v/>
      </c>
      <c r="W1892" t="str">
        <f>IF(V1892="","",IF(ABS(V1892-R1892)&gt;W$1,ABS(V1892-R1892),""))</f>
        <v/>
      </c>
      <c r="X1892" t="str">
        <f>Y1892&amp;"-"&amp;Z1892&amp;"-"&amp;AC1892&amp;"-"&amp;AD1892&amp;"-"&amp;AG1892</f>
        <v>0.5-f-B-0-0.5</v>
      </c>
      <c r="Y1892">
        <f>F1892</f>
        <v>0.5</v>
      </c>
      <c r="Z1892" s="2" t="str">
        <f>G1892</f>
        <v>f</v>
      </c>
      <c r="AA1892">
        <f>_xlfn.IFNA(VLOOKUP(X1892,'duo-out'!A$2:Q$5000,5,FALSE),E1892+10*(H1892-1)+1+_xlfn.IFNA(VLOOKUP(D1892,states!A$2:C$10,3,FALSE),1))</f>
        <v>31</v>
      </c>
      <c r="AB1892" t="str">
        <f>IF(V1892="","",V1892)</f>
        <v/>
      </c>
      <c r="AC1892" s="2" t="str">
        <f>_xlfn.IFNA(VLOOKUP(D1892,states!A$2:C$10,2,FALSE),"XX")</f>
        <v>B</v>
      </c>
      <c r="AD1892">
        <f>E1892</f>
        <v>0</v>
      </c>
      <c r="AE1892">
        <f>_xlfn.IFNA(VLOOKUP(D1892,states!A$2:D$10,4,FALSE),0)</f>
        <v>0</v>
      </c>
      <c r="AF1892">
        <v>0.5</v>
      </c>
      <c r="AG1892">
        <f>IF(AE1892=0,AF1892,IF(AE1892=1,IF(F1892=0.5,0.5,IF(H1892=1,0.5,1.5)),IF(F1892=0.5,0.5,IF(H1892=1,2.5,1.5))))</f>
        <v>0.5</v>
      </c>
      <c r="AH1892" s="7">
        <f>IF(AC1892="XX",0,1/C1892^(1/5)*IF(E1892=0,100,1)/(E1892+1)^(1/4))</f>
        <v>288.53998118144267</v>
      </c>
    </row>
    <row r="1893" spans="1:34">
      <c r="A1893">
        <v>448</v>
      </c>
      <c r="B1893" s="1">
        <v>25698.25</v>
      </c>
      <c r="C1893" s="6">
        <v>0.05</v>
      </c>
      <c r="D1893" t="s">
        <v>4</v>
      </c>
      <c r="E1893">
        <v>0</v>
      </c>
      <c r="F1893">
        <v>0.5</v>
      </c>
      <c r="G1893" t="s">
        <v>2</v>
      </c>
      <c r="H1893">
        <v>1</v>
      </c>
      <c r="I1893" t="s">
        <v>0</v>
      </c>
      <c r="J1893">
        <v>0</v>
      </c>
      <c r="K1893">
        <v>0.5</v>
      </c>
      <c r="L1893" t="s">
        <v>1</v>
      </c>
      <c r="M1893">
        <v>2</v>
      </c>
      <c r="N1893" t="s">
        <v>504</v>
      </c>
      <c r="O1893">
        <v>1</v>
      </c>
      <c r="P1893" t="str">
        <f>D1893&amp;"-"&amp;F1893&amp;"-"&amp;G1893&amp;"-"&amp;E1893&amp;"-"&amp;H1893</f>
        <v>B2Sigma-0.5-f-0-1</v>
      </c>
      <c r="Q1893" t="str">
        <f>I1893&amp;"-"&amp;K1893&amp;"-"&amp;L1893&amp;"-"&amp;J1893&amp;"-"&amp;M1893</f>
        <v>X2Pi-0.5-e-0-2</v>
      </c>
      <c r="R1893">
        <f>B1893+S1893</f>
        <v>25698.25</v>
      </c>
      <c r="S1893">
        <f>_xlfn.IFNA(VLOOKUP(Q1893,'MARVEL-X'!A$2:I$1400,7,FALSE),VLOOKUP(Q1893,MARVEL!A$2:J$1522,10,FALSE))</f>
        <v>0</v>
      </c>
      <c r="T1893">
        <f>IF(P1893=P1892,R1893+T1892,R1893)</f>
        <v>205585.87764091702</v>
      </c>
      <c r="U1893">
        <f>IF(P1893=P1892,1+U1892,1)</f>
        <v>8</v>
      </c>
      <c r="V1893" t="str">
        <f t="shared" si="29"/>
        <v/>
      </c>
      <c r="W1893" t="str">
        <f>IF(V1893="","",IF(ABS(V1893-R1893)&gt;W$1,ABS(V1893-R1893),""))</f>
        <v/>
      </c>
      <c r="X1893" t="str">
        <f>Y1893&amp;"-"&amp;Z1893&amp;"-"&amp;AC1893&amp;"-"&amp;AD1893&amp;"-"&amp;AG1893</f>
        <v>0.5-f-B-0-0.5</v>
      </c>
      <c r="Y1893">
        <f>F1893</f>
        <v>0.5</v>
      </c>
      <c r="Z1893" s="2" t="str">
        <f>G1893</f>
        <v>f</v>
      </c>
      <c r="AA1893">
        <f>_xlfn.IFNA(VLOOKUP(X1893,'duo-out'!A$2:Q$5000,5,FALSE),E1893+10*(H1893-1)+1+_xlfn.IFNA(VLOOKUP(D1893,states!A$2:C$10,3,FALSE),1))</f>
        <v>31</v>
      </c>
      <c r="AB1893" t="str">
        <f>IF(V1893="","",V1893)</f>
        <v/>
      </c>
      <c r="AC1893" s="2" t="str">
        <f>_xlfn.IFNA(VLOOKUP(D1893,states!A$2:C$10,2,FALSE),"XX")</f>
        <v>B</v>
      </c>
      <c r="AD1893">
        <f>E1893</f>
        <v>0</v>
      </c>
      <c r="AE1893">
        <f>_xlfn.IFNA(VLOOKUP(D1893,states!A$2:D$10,4,FALSE),0)</f>
        <v>0</v>
      </c>
      <c r="AF1893">
        <v>0.5</v>
      </c>
      <c r="AG1893">
        <f>IF(AE1893=0,AF1893,IF(AE1893=1,IF(F1893=0.5,0.5,IF(H1893=1,0.5,1.5)),IF(F1893=0.5,0.5,IF(H1893=1,2.5,1.5))))</f>
        <v>0.5</v>
      </c>
      <c r="AH1893" s="7">
        <f>IF(AC1893="XX",0,1/C1893^(1/5)*IF(E1893=0,100,1)/(E1893+1)^(1/4))</f>
        <v>182.05642030260799</v>
      </c>
    </row>
    <row r="1894" spans="1:34">
      <c r="A1894">
        <v>428</v>
      </c>
      <c r="B1894" s="1">
        <v>25680.35</v>
      </c>
      <c r="C1894" s="6">
        <v>0.05</v>
      </c>
      <c r="D1894" t="s">
        <v>4</v>
      </c>
      <c r="E1894">
        <v>0</v>
      </c>
      <c r="F1894">
        <v>0.5</v>
      </c>
      <c r="G1894" t="s">
        <v>2</v>
      </c>
      <c r="H1894">
        <v>1</v>
      </c>
      <c r="I1894" t="s">
        <v>0</v>
      </c>
      <c r="J1894">
        <v>0</v>
      </c>
      <c r="K1894">
        <v>1.5</v>
      </c>
      <c r="L1894" t="s">
        <v>2</v>
      </c>
      <c r="M1894">
        <v>1</v>
      </c>
      <c r="N1894" t="s">
        <v>484</v>
      </c>
      <c r="O1894">
        <v>1</v>
      </c>
      <c r="P1894" t="str">
        <f>D1894&amp;"-"&amp;F1894&amp;"-"&amp;G1894&amp;"-"&amp;E1894&amp;"-"&amp;H1894</f>
        <v>B2Sigma-0.5-f-0-1</v>
      </c>
      <c r="Q1894" t="str">
        <f>I1894&amp;"-"&amp;K1894&amp;"-"&amp;L1894&amp;"-"&amp;J1894&amp;"-"&amp;M1894</f>
        <v>X2Pi-1.5-f-0-1</v>
      </c>
      <c r="R1894">
        <f>B1894+S1894</f>
        <v>25698.231117137999</v>
      </c>
      <c r="S1894">
        <f>_xlfn.IFNA(VLOOKUP(Q1894,'MARVEL-X'!A$2:I$1400,7,FALSE),VLOOKUP(Q1894,MARVEL!A$2:J$1522,10,FALSE))</f>
        <v>17.881117138</v>
      </c>
      <c r="T1894">
        <f>IF(P1894=P1893,R1894+T1893,R1894)</f>
        <v>231284.10875805502</v>
      </c>
      <c r="U1894">
        <f>IF(P1894=P1893,1+U1893,1)</f>
        <v>9</v>
      </c>
      <c r="V1894">
        <f t="shared" si="29"/>
        <v>25698.234306450559</v>
      </c>
      <c r="W1894" t="str">
        <f>IF(V1894="","",IF(ABS(V1894-R1894)&gt;W$1,ABS(V1894-R1894),""))</f>
        <v/>
      </c>
      <c r="X1894" t="str">
        <f>Y1894&amp;"-"&amp;Z1894&amp;"-"&amp;AC1894&amp;"-"&amp;AD1894&amp;"-"&amp;AG1894</f>
        <v>0.5-f-B-0-0.5</v>
      </c>
      <c r="Y1894">
        <f>F1894</f>
        <v>0.5</v>
      </c>
      <c r="Z1894" s="2" t="str">
        <f>G1894</f>
        <v>f</v>
      </c>
      <c r="AA1894">
        <f>_xlfn.IFNA(VLOOKUP(X1894,'duo-out'!A$2:Q$5000,5,FALSE),E1894+10*(H1894-1)+1+_xlfn.IFNA(VLOOKUP(D1894,states!A$2:C$10,3,FALSE),1))</f>
        <v>31</v>
      </c>
      <c r="AB1894">
        <f>IF(V1894="","",V1894)</f>
        <v>25698.234306450559</v>
      </c>
      <c r="AC1894" s="2" t="str">
        <f>_xlfn.IFNA(VLOOKUP(D1894,states!A$2:C$10,2,FALSE),"XX")</f>
        <v>B</v>
      </c>
      <c r="AD1894">
        <f>E1894</f>
        <v>0</v>
      </c>
      <c r="AE1894">
        <f>_xlfn.IFNA(VLOOKUP(D1894,states!A$2:D$10,4,FALSE),0)</f>
        <v>0</v>
      </c>
      <c r="AF1894">
        <v>0.5</v>
      </c>
      <c r="AG1894">
        <f>IF(AE1894=0,AF1894,IF(AE1894=1,IF(F1894=0.5,0.5,IF(H1894=1,0.5,1.5)),IF(F1894=0.5,0.5,IF(H1894=1,2.5,1.5))))</f>
        <v>0.5</v>
      </c>
      <c r="AH1894" s="7">
        <f>IF(AC1894="XX",0,1/C1894^(1/5)*IF(E1894=0,100,1)/(E1894+1)^(1/4))</f>
        <v>182.05642030260799</v>
      </c>
    </row>
    <row r="1895" spans="1:34">
      <c r="A1895">
        <v>4468</v>
      </c>
      <c r="B1895" s="1">
        <v>24761.426100000001</v>
      </c>
      <c r="C1895" s="6">
        <v>1.7600000000000001E-2</v>
      </c>
      <c r="D1895" t="s">
        <v>4</v>
      </c>
      <c r="E1895">
        <v>1</v>
      </c>
      <c r="F1895">
        <v>0.5</v>
      </c>
      <c r="G1895" t="s">
        <v>2</v>
      </c>
      <c r="H1895">
        <v>1</v>
      </c>
      <c r="I1895" t="s">
        <v>0</v>
      </c>
      <c r="J1895">
        <v>1</v>
      </c>
      <c r="K1895">
        <v>0.5</v>
      </c>
      <c r="L1895" t="s">
        <v>1</v>
      </c>
      <c r="M1895">
        <v>2</v>
      </c>
      <c r="N1895" t="s">
        <v>4524</v>
      </c>
      <c r="O1895">
        <v>1</v>
      </c>
      <c r="P1895" t="str">
        <f>D1895&amp;"-"&amp;F1895&amp;"-"&amp;G1895&amp;"-"&amp;E1895&amp;"-"&amp;H1895</f>
        <v>B2Sigma-0.5-f-1-1</v>
      </c>
      <c r="Q1895" t="str">
        <f>I1895&amp;"-"&amp;K1895&amp;"-"&amp;L1895&amp;"-"&amp;J1895&amp;"-"&amp;M1895</f>
        <v>X2Pi-0.5-e-1-2</v>
      </c>
      <c r="R1895">
        <f>B1895+S1895</f>
        <v>27493.227722467</v>
      </c>
      <c r="S1895">
        <f>_xlfn.IFNA(VLOOKUP(Q1895,'MARVEL-X'!A$2:I$1400,7,FALSE),VLOOKUP(Q1895,MARVEL!A$2:J$1522,10,FALSE))</f>
        <v>2731.801622467</v>
      </c>
      <c r="T1895">
        <f>IF(P1895=P1894,R1895+T1894,R1895)</f>
        <v>27493.227722467</v>
      </c>
      <c r="U1895">
        <f>IF(P1895=P1894,1+U1894,1)</f>
        <v>1</v>
      </c>
      <c r="V1895" t="str">
        <f t="shared" si="29"/>
        <v/>
      </c>
      <c r="W1895" t="str">
        <f>IF(V1895="","",IF(ABS(V1895-R1895)&gt;W$1,ABS(V1895-R1895),""))</f>
        <v/>
      </c>
      <c r="X1895" t="str">
        <f>Y1895&amp;"-"&amp;Z1895&amp;"-"&amp;AC1895&amp;"-"&amp;AD1895&amp;"-"&amp;AG1895</f>
        <v>0.5-f-B-1-0.5</v>
      </c>
      <c r="Y1895">
        <f>F1895</f>
        <v>0.5</v>
      </c>
      <c r="Z1895" s="2" t="str">
        <f>G1895</f>
        <v>f</v>
      </c>
      <c r="AA1895">
        <f>_xlfn.IFNA(VLOOKUP(X1895,'duo-out'!A$2:Q$5000,5,FALSE),E1895+10*(H1895-1)+1+_xlfn.IFNA(VLOOKUP(D1895,states!A$2:C$10,3,FALSE),1))</f>
        <v>36</v>
      </c>
      <c r="AB1895" t="str">
        <f>IF(V1895="","",V1895)</f>
        <v/>
      </c>
      <c r="AC1895" s="2" t="str">
        <f>_xlfn.IFNA(VLOOKUP(D1895,states!A$2:C$10,2,FALSE),"XX")</f>
        <v>B</v>
      </c>
      <c r="AD1895">
        <f>E1895</f>
        <v>1</v>
      </c>
      <c r="AE1895">
        <f>_xlfn.IFNA(VLOOKUP(D1895,states!A$2:D$10,4,FALSE),0)</f>
        <v>0</v>
      </c>
      <c r="AF1895">
        <v>0.5</v>
      </c>
      <c r="AG1895">
        <f>IF(AE1895=0,AF1895,IF(AE1895=1,IF(F1895=0.5,0.5,IF(H1895=1,0.5,1.5)),IF(F1895=0.5,0.5,IF(H1895=1,2.5,1.5))))</f>
        <v>0.5</v>
      </c>
      <c r="AH1895" s="7">
        <f>IF(AC1895="XX",0,1/C1895^(1/5)*IF(E1895=0,100,1)/(E1895+1)^(1/4))</f>
        <v>1.8864268426191386</v>
      </c>
    </row>
    <row r="1896" spans="1:34">
      <c r="A1896">
        <v>4460</v>
      </c>
      <c r="B1896" s="1">
        <v>24743.5975</v>
      </c>
      <c r="C1896" s="6">
        <v>1.3169999999999999E-2</v>
      </c>
      <c r="D1896" t="s">
        <v>4</v>
      </c>
      <c r="E1896">
        <v>1</v>
      </c>
      <c r="F1896">
        <v>0.5</v>
      </c>
      <c r="G1896" t="s">
        <v>2</v>
      </c>
      <c r="H1896">
        <v>1</v>
      </c>
      <c r="I1896" t="s">
        <v>0</v>
      </c>
      <c r="J1896">
        <v>1</v>
      </c>
      <c r="K1896">
        <v>1.5</v>
      </c>
      <c r="L1896" t="s">
        <v>2</v>
      </c>
      <c r="M1896">
        <v>1</v>
      </c>
      <c r="N1896" t="s">
        <v>4516</v>
      </c>
      <c r="O1896">
        <v>1</v>
      </c>
      <c r="P1896" t="str">
        <f>D1896&amp;"-"&amp;F1896&amp;"-"&amp;G1896&amp;"-"&amp;E1896&amp;"-"&amp;H1896</f>
        <v>B2Sigma-0.5-f-1-1</v>
      </c>
      <c r="Q1896" t="str">
        <f>I1896&amp;"-"&amp;K1896&amp;"-"&amp;L1896&amp;"-"&amp;J1896&amp;"-"&amp;M1896</f>
        <v>X2Pi-1.5-f-1-1</v>
      </c>
      <c r="R1896">
        <f>B1896+S1896</f>
        <v>27493.250109041001</v>
      </c>
      <c r="S1896">
        <f>_xlfn.IFNA(VLOOKUP(Q1896,'MARVEL-X'!A$2:I$1400,7,FALSE),VLOOKUP(Q1896,MARVEL!A$2:J$1522,10,FALSE))</f>
        <v>2749.6526090409998</v>
      </c>
      <c r="T1896">
        <f>IF(P1896=P1895,R1896+T1895,R1896)</f>
        <v>54986.477831508004</v>
      </c>
      <c r="U1896">
        <f>IF(P1896=P1895,1+U1895,1)</f>
        <v>2</v>
      </c>
      <c r="V1896" t="str">
        <f t="shared" si="29"/>
        <v/>
      </c>
      <c r="W1896" t="str">
        <f>IF(V1896="","",IF(ABS(V1896-R1896)&gt;W$1,ABS(V1896-R1896),""))</f>
        <v/>
      </c>
      <c r="X1896" t="str">
        <f>Y1896&amp;"-"&amp;Z1896&amp;"-"&amp;AC1896&amp;"-"&amp;AD1896&amp;"-"&amp;AG1896</f>
        <v>0.5-f-B-1-0.5</v>
      </c>
      <c r="Y1896">
        <f>F1896</f>
        <v>0.5</v>
      </c>
      <c r="Z1896" s="2" t="str">
        <f>G1896</f>
        <v>f</v>
      </c>
      <c r="AA1896">
        <f>_xlfn.IFNA(VLOOKUP(X1896,'duo-out'!A$2:Q$5000,5,FALSE),E1896+10*(H1896-1)+1+_xlfn.IFNA(VLOOKUP(D1896,states!A$2:C$10,3,FALSE),1))</f>
        <v>36</v>
      </c>
      <c r="AB1896" t="str">
        <f>IF(V1896="","",V1896)</f>
        <v/>
      </c>
      <c r="AC1896" s="2" t="str">
        <f>_xlfn.IFNA(VLOOKUP(D1896,states!A$2:C$10,2,FALSE),"XX")</f>
        <v>B</v>
      </c>
      <c r="AD1896">
        <f>E1896</f>
        <v>1</v>
      </c>
      <c r="AE1896">
        <f>_xlfn.IFNA(VLOOKUP(D1896,states!A$2:D$10,4,FALSE),0)</f>
        <v>0</v>
      </c>
      <c r="AF1896">
        <v>0.5</v>
      </c>
      <c r="AG1896">
        <f>IF(AE1896=0,AF1896,IF(AE1896=1,IF(F1896=0.5,0.5,IF(H1896=1,0.5,1.5)),IF(F1896=0.5,0.5,IF(H1896=1,2.5,1.5))))</f>
        <v>0.5</v>
      </c>
      <c r="AH1896" s="7">
        <f>IF(AC1896="XX",0,1/C1896^(1/5)*IF(E1896=0,100,1)/(E1896+1)^(1/4))</f>
        <v>1.9990577759072083</v>
      </c>
    </row>
    <row r="1897" spans="1:34">
      <c r="A1897">
        <v>4436</v>
      </c>
      <c r="B1897" s="1">
        <v>27493.248299999999</v>
      </c>
      <c r="C1897" s="6">
        <v>0.01</v>
      </c>
      <c r="D1897" t="s">
        <v>4</v>
      </c>
      <c r="E1897">
        <v>1</v>
      </c>
      <c r="F1897">
        <v>0.5</v>
      </c>
      <c r="G1897" t="s">
        <v>2</v>
      </c>
      <c r="H1897">
        <v>1</v>
      </c>
      <c r="I1897" t="s">
        <v>0</v>
      </c>
      <c r="J1897">
        <v>0</v>
      </c>
      <c r="K1897">
        <v>0.5</v>
      </c>
      <c r="L1897" t="s">
        <v>1</v>
      </c>
      <c r="M1897">
        <v>2</v>
      </c>
      <c r="N1897" t="s">
        <v>4492</v>
      </c>
      <c r="O1897">
        <v>1</v>
      </c>
      <c r="P1897" t="str">
        <f>D1897&amp;"-"&amp;F1897&amp;"-"&amp;G1897&amp;"-"&amp;E1897&amp;"-"&amp;H1897</f>
        <v>B2Sigma-0.5-f-1-1</v>
      </c>
      <c r="Q1897" t="str">
        <f>I1897&amp;"-"&amp;K1897&amp;"-"&amp;L1897&amp;"-"&amp;J1897&amp;"-"&amp;M1897</f>
        <v>X2Pi-0.5-e-0-2</v>
      </c>
      <c r="R1897">
        <f>B1897+S1897</f>
        <v>27493.248299999999</v>
      </c>
      <c r="S1897">
        <f>_xlfn.IFNA(VLOOKUP(Q1897,'MARVEL-X'!A$2:I$1400,7,FALSE),VLOOKUP(Q1897,MARVEL!A$2:J$1522,10,FALSE))</f>
        <v>0</v>
      </c>
      <c r="T1897">
        <f>IF(P1897=P1896,R1897+T1896,R1897)</f>
        <v>82479.72613150801</v>
      </c>
      <c r="U1897">
        <f>IF(P1897=P1896,1+U1896,1)</f>
        <v>3</v>
      </c>
      <c r="V1897" t="str">
        <f t="shared" si="29"/>
        <v/>
      </c>
      <c r="W1897" t="str">
        <f>IF(V1897="","",IF(ABS(V1897-R1897)&gt;W$1,ABS(V1897-R1897),""))</f>
        <v/>
      </c>
      <c r="X1897" t="str">
        <f>Y1897&amp;"-"&amp;Z1897&amp;"-"&amp;AC1897&amp;"-"&amp;AD1897&amp;"-"&amp;AG1897</f>
        <v>0.5-f-B-1-0.5</v>
      </c>
      <c r="Y1897">
        <f>F1897</f>
        <v>0.5</v>
      </c>
      <c r="Z1897" s="2" t="str">
        <f>G1897</f>
        <v>f</v>
      </c>
      <c r="AA1897">
        <f>_xlfn.IFNA(VLOOKUP(X1897,'duo-out'!A$2:Q$5000,5,FALSE),E1897+10*(H1897-1)+1+_xlfn.IFNA(VLOOKUP(D1897,states!A$2:C$10,3,FALSE),1))</f>
        <v>36</v>
      </c>
      <c r="AB1897" t="str">
        <f>IF(V1897="","",V1897)</f>
        <v/>
      </c>
      <c r="AC1897" s="2" t="str">
        <f>_xlfn.IFNA(VLOOKUP(D1897,states!A$2:C$10,2,FALSE),"XX")</f>
        <v>B</v>
      </c>
      <c r="AD1897">
        <f>E1897</f>
        <v>1</v>
      </c>
      <c r="AE1897">
        <f>_xlfn.IFNA(VLOOKUP(D1897,states!A$2:D$10,4,FALSE),0)</f>
        <v>0</v>
      </c>
      <c r="AF1897">
        <v>0.5</v>
      </c>
      <c r="AG1897">
        <f>IF(AE1897=0,AF1897,IF(AE1897=1,IF(F1897=0.5,0.5,IF(H1897=1,0.5,1.5)),IF(F1897=0.5,0.5,IF(H1897=1,2.5,1.5))))</f>
        <v>0.5</v>
      </c>
      <c r="AH1897" s="7">
        <f>IF(AC1897="XX",0,1/C1897^(1/5)*IF(E1897=0,100,1)/(E1897+1)^(1/4))</f>
        <v>2.1122362957808511</v>
      </c>
    </row>
    <row r="1898" spans="1:34">
      <c r="A1898">
        <v>4428</v>
      </c>
      <c r="B1898" s="1">
        <v>27475.364699999998</v>
      </c>
      <c r="C1898" s="6">
        <v>0.01</v>
      </c>
      <c r="D1898" t="s">
        <v>4</v>
      </c>
      <c r="E1898">
        <v>1</v>
      </c>
      <c r="F1898">
        <v>0.5</v>
      </c>
      <c r="G1898" t="s">
        <v>2</v>
      </c>
      <c r="H1898">
        <v>1</v>
      </c>
      <c r="I1898" t="s">
        <v>0</v>
      </c>
      <c r="J1898">
        <v>0</v>
      </c>
      <c r="K1898">
        <v>1.5</v>
      </c>
      <c r="L1898" t="s">
        <v>2</v>
      </c>
      <c r="M1898">
        <v>1</v>
      </c>
      <c r="N1898" t="s">
        <v>4484</v>
      </c>
      <c r="O1898">
        <v>1</v>
      </c>
      <c r="P1898" t="str">
        <f>D1898&amp;"-"&amp;F1898&amp;"-"&amp;G1898&amp;"-"&amp;E1898&amp;"-"&amp;H1898</f>
        <v>B2Sigma-0.5-f-1-1</v>
      </c>
      <c r="Q1898" t="str">
        <f>I1898&amp;"-"&amp;K1898&amp;"-"&amp;L1898&amp;"-"&amp;J1898&amp;"-"&amp;M1898</f>
        <v>X2Pi-1.5-f-0-1</v>
      </c>
      <c r="R1898">
        <f>B1898+S1898</f>
        <v>27493.245817137999</v>
      </c>
      <c r="S1898">
        <f>_xlfn.IFNA(VLOOKUP(Q1898,'MARVEL-X'!A$2:I$1400,7,FALSE),VLOOKUP(Q1898,MARVEL!A$2:J$1522,10,FALSE))</f>
        <v>17.881117138</v>
      </c>
      <c r="T1898">
        <f>IF(P1898=P1897,R1898+T1897,R1898)</f>
        <v>109972.97194864601</v>
      </c>
      <c r="U1898">
        <f>IF(P1898=P1897,1+U1897,1)</f>
        <v>4</v>
      </c>
      <c r="V1898" t="str">
        <f t="shared" si="29"/>
        <v/>
      </c>
      <c r="W1898" t="str">
        <f>IF(V1898="","",IF(ABS(V1898-R1898)&gt;W$1,ABS(V1898-R1898),""))</f>
        <v/>
      </c>
      <c r="X1898" t="str">
        <f>Y1898&amp;"-"&amp;Z1898&amp;"-"&amp;AC1898&amp;"-"&amp;AD1898&amp;"-"&amp;AG1898</f>
        <v>0.5-f-B-1-0.5</v>
      </c>
      <c r="Y1898">
        <f>F1898</f>
        <v>0.5</v>
      </c>
      <c r="Z1898" s="2" t="str">
        <f>G1898</f>
        <v>f</v>
      </c>
      <c r="AA1898">
        <f>_xlfn.IFNA(VLOOKUP(X1898,'duo-out'!A$2:Q$5000,5,FALSE),E1898+10*(H1898-1)+1+_xlfn.IFNA(VLOOKUP(D1898,states!A$2:C$10,3,FALSE),1))</f>
        <v>36</v>
      </c>
      <c r="AB1898" t="str">
        <f>IF(V1898="","",V1898)</f>
        <v/>
      </c>
      <c r="AC1898" s="2" t="str">
        <f>_xlfn.IFNA(VLOOKUP(D1898,states!A$2:C$10,2,FALSE),"XX")</f>
        <v>B</v>
      </c>
      <c r="AD1898">
        <f>E1898</f>
        <v>1</v>
      </c>
      <c r="AE1898">
        <f>_xlfn.IFNA(VLOOKUP(D1898,states!A$2:D$10,4,FALSE),0)</f>
        <v>0</v>
      </c>
      <c r="AF1898">
        <v>0.5</v>
      </c>
      <c r="AG1898">
        <f>IF(AE1898=0,AF1898,IF(AE1898=1,IF(F1898=0.5,0.5,IF(H1898=1,0.5,1.5)),IF(F1898=0.5,0.5,IF(H1898=1,2.5,1.5))))</f>
        <v>0.5</v>
      </c>
      <c r="AH1898" s="7">
        <f>IF(AC1898="XX",0,1/C1898^(1/5)*IF(E1898=0,100,1)/(E1898+1)^(1/4))</f>
        <v>2.1122362957808511</v>
      </c>
    </row>
    <row r="1899" spans="1:34">
      <c r="A1899">
        <v>3120</v>
      </c>
      <c r="B1899" s="1">
        <v>24761.4231</v>
      </c>
      <c r="C1899" s="6">
        <v>2.3380000000000001E-2</v>
      </c>
      <c r="D1899" t="s">
        <v>4</v>
      </c>
      <c r="E1899">
        <v>1</v>
      </c>
      <c r="F1899">
        <v>0.5</v>
      </c>
      <c r="G1899" t="s">
        <v>2</v>
      </c>
      <c r="H1899">
        <v>1</v>
      </c>
      <c r="I1899" t="s">
        <v>0</v>
      </c>
      <c r="J1899">
        <v>1</v>
      </c>
      <c r="K1899">
        <v>0.5</v>
      </c>
      <c r="L1899" t="s">
        <v>1</v>
      </c>
      <c r="M1899">
        <v>2</v>
      </c>
      <c r="N1899" t="s">
        <v>3176</v>
      </c>
      <c r="O1899">
        <v>1</v>
      </c>
      <c r="P1899" t="str">
        <f>D1899&amp;"-"&amp;F1899&amp;"-"&amp;G1899&amp;"-"&amp;E1899&amp;"-"&amp;H1899</f>
        <v>B2Sigma-0.5-f-1-1</v>
      </c>
      <c r="Q1899" t="str">
        <f>I1899&amp;"-"&amp;K1899&amp;"-"&amp;L1899&amp;"-"&amp;J1899&amp;"-"&amp;M1899</f>
        <v>X2Pi-0.5-e-1-2</v>
      </c>
      <c r="R1899">
        <f>B1899+S1899</f>
        <v>27493.224722466999</v>
      </c>
      <c r="S1899">
        <f>_xlfn.IFNA(VLOOKUP(Q1899,'MARVEL-X'!A$2:I$1400,7,FALSE),VLOOKUP(Q1899,MARVEL!A$2:J$1522,10,FALSE))</f>
        <v>2731.801622467</v>
      </c>
      <c r="T1899">
        <f>IF(P1899=P1898,R1899+T1898,R1899)</f>
        <v>137466.19667111302</v>
      </c>
      <c r="U1899">
        <f>IF(P1899=P1898,1+U1898,1)</f>
        <v>5</v>
      </c>
      <c r="V1899" t="str">
        <f t="shared" si="29"/>
        <v/>
      </c>
      <c r="W1899" t="str">
        <f>IF(V1899="","",IF(ABS(V1899-R1899)&gt;W$1,ABS(V1899-R1899),""))</f>
        <v/>
      </c>
      <c r="X1899" t="str">
        <f>Y1899&amp;"-"&amp;Z1899&amp;"-"&amp;AC1899&amp;"-"&amp;AD1899&amp;"-"&amp;AG1899</f>
        <v>0.5-f-B-1-0.5</v>
      </c>
      <c r="Y1899">
        <f>F1899</f>
        <v>0.5</v>
      </c>
      <c r="Z1899" s="2" t="str">
        <f>G1899</f>
        <v>f</v>
      </c>
      <c r="AA1899">
        <f>_xlfn.IFNA(VLOOKUP(X1899,'duo-out'!A$2:Q$5000,5,FALSE),E1899+10*(H1899-1)+1+_xlfn.IFNA(VLOOKUP(D1899,states!A$2:C$10,3,FALSE),1))</f>
        <v>36</v>
      </c>
      <c r="AB1899" t="str">
        <f>IF(V1899="","",V1899)</f>
        <v/>
      </c>
      <c r="AC1899" s="2" t="str">
        <f>_xlfn.IFNA(VLOOKUP(D1899,states!A$2:C$10,2,FALSE),"XX")</f>
        <v>B</v>
      </c>
      <c r="AD1899">
        <f>E1899</f>
        <v>1</v>
      </c>
      <c r="AE1899">
        <f>_xlfn.IFNA(VLOOKUP(D1899,states!A$2:D$10,4,FALSE),0)</f>
        <v>0</v>
      </c>
      <c r="AF1899">
        <v>0.5</v>
      </c>
      <c r="AG1899">
        <f>IF(AE1899=0,AF1899,IF(AE1899=1,IF(F1899=0.5,0.5,IF(H1899=1,0.5,1.5)),IF(F1899=0.5,0.5,IF(H1899=1,2.5,1.5))))</f>
        <v>0.5</v>
      </c>
      <c r="AH1899" s="7">
        <f>IF(AC1899="XX",0,1/C1899^(1/5)*IF(E1899=0,100,1)/(E1899+1)^(1/4))</f>
        <v>1.7822704219075327</v>
      </c>
    </row>
    <row r="1900" spans="1:34">
      <c r="A1900">
        <v>3115</v>
      </c>
      <c r="B1900" s="1">
        <v>24743.598099999999</v>
      </c>
      <c r="C1900" s="6">
        <v>1.389E-2</v>
      </c>
      <c r="D1900" t="s">
        <v>4</v>
      </c>
      <c r="E1900">
        <v>1</v>
      </c>
      <c r="F1900">
        <v>0.5</v>
      </c>
      <c r="G1900" t="s">
        <v>2</v>
      </c>
      <c r="H1900">
        <v>1</v>
      </c>
      <c r="I1900" t="s">
        <v>0</v>
      </c>
      <c r="J1900">
        <v>1</v>
      </c>
      <c r="K1900">
        <v>1.5</v>
      </c>
      <c r="L1900" t="s">
        <v>2</v>
      </c>
      <c r="M1900">
        <v>1</v>
      </c>
      <c r="N1900" t="s">
        <v>3171</v>
      </c>
      <c r="O1900">
        <v>1</v>
      </c>
      <c r="P1900" t="str">
        <f>D1900&amp;"-"&amp;F1900&amp;"-"&amp;G1900&amp;"-"&amp;E1900&amp;"-"&amp;H1900</f>
        <v>B2Sigma-0.5-f-1-1</v>
      </c>
      <c r="Q1900" t="str">
        <f>I1900&amp;"-"&amp;K1900&amp;"-"&amp;L1900&amp;"-"&amp;J1900&amp;"-"&amp;M1900</f>
        <v>X2Pi-1.5-f-1-1</v>
      </c>
      <c r="R1900">
        <f>B1900+S1900</f>
        <v>27493.250709041</v>
      </c>
      <c r="S1900">
        <f>_xlfn.IFNA(VLOOKUP(Q1900,'MARVEL-X'!A$2:I$1400,7,FALSE),VLOOKUP(Q1900,MARVEL!A$2:J$1522,10,FALSE))</f>
        <v>2749.6526090409998</v>
      </c>
      <c r="T1900">
        <f>IF(P1900=P1899,R1900+T1899,R1900)</f>
        <v>164959.44738015402</v>
      </c>
      <c r="U1900">
        <f>IF(P1900=P1899,1+U1899,1)</f>
        <v>6</v>
      </c>
      <c r="V1900" t="str">
        <f t="shared" si="29"/>
        <v/>
      </c>
      <c r="W1900" t="str">
        <f>IF(V1900="","",IF(ABS(V1900-R1900)&gt;W$1,ABS(V1900-R1900),""))</f>
        <v/>
      </c>
      <c r="X1900" t="str">
        <f>Y1900&amp;"-"&amp;Z1900&amp;"-"&amp;AC1900&amp;"-"&amp;AD1900&amp;"-"&amp;AG1900</f>
        <v>0.5-f-B-1-0.5</v>
      </c>
      <c r="Y1900">
        <f>F1900</f>
        <v>0.5</v>
      </c>
      <c r="Z1900" s="2" t="str">
        <f>G1900</f>
        <v>f</v>
      </c>
      <c r="AA1900">
        <f>_xlfn.IFNA(VLOOKUP(X1900,'duo-out'!A$2:Q$5000,5,FALSE),E1900+10*(H1900-1)+1+_xlfn.IFNA(VLOOKUP(D1900,states!A$2:C$10,3,FALSE),1))</f>
        <v>36</v>
      </c>
      <c r="AB1900" t="str">
        <f>IF(V1900="","",V1900)</f>
        <v/>
      </c>
      <c r="AC1900" s="2" t="str">
        <f>_xlfn.IFNA(VLOOKUP(D1900,states!A$2:C$10,2,FALSE),"XX")</f>
        <v>B</v>
      </c>
      <c r="AD1900">
        <f>E1900</f>
        <v>1</v>
      </c>
      <c r="AE1900">
        <f>_xlfn.IFNA(VLOOKUP(D1900,states!A$2:D$10,4,FALSE),0)</f>
        <v>0</v>
      </c>
      <c r="AF1900">
        <v>0.5</v>
      </c>
      <c r="AG1900">
        <f>IF(AE1900=0,AF1900,IF(AE1900=1,IF(F1900=0.5,0.5,IF(H1900=1,0.5,1.5)),IF(F1900=0.5,0.5,IF(H1900=1,2.5,1.5))))</f>
        <v>0.5</v>
      </c>
      <c r="AH1900" s="7">
        <f>IF(AC1900="XX",0,1/C1900^(1/5)*IF(E1900=0,100,1)/(E1900+1)^(1/4))</f>
        <v>1.9778896229708445</v>
      </c>
    </row>
    <row r="1901" spans="1:34">
      <c r="A1901">
        <v>3090</v>
      </c>
      <c r="B1901" s="1">
        <v>27493.257900000001</v>
      </c>
      <c r="C1901" s="6">
        <v>2.264E-2</v>
      </c>
      <c r="D1901" t="s">
        <v>4</v>
      </c>
      <c r="E1901">
        <v>1</v>
      </c>
      <c r="F1901">
        <v>0.5</v>
      </c>
      <c r="G1901" t="s">
        <v>2</v>
      </c>
      <c r="H1901">
        <v>1</v>
      </c>
      <c r="I1901" t="s">
        <v>0</v>
      </c>
      <c r="J1901">
        <v>0</v>
      </c>
      <c r="K1901">
        <v>0.5</v>
      </c>
      <c r="L1901" t="s">
        <v>1</v>
      </c>
      <c r="M1901">
        <v>2</v>
      </c>
      <c r="N1901" t="s">
        <v>3146</v>
      </c>
      <c r="O1901">
        <v>1</v>
      </c>
      <c r="P1901" t="str">
        <f>D1901&amp;"-"&amp;F1901&amp;"-"&amp;G1901&amp;"-"&amp;E1901&amp;"-"&amp;H1901</f>
        <v>B2Sigma-0.5-f-1-1</v>
      </c>
      <c r="Q1901" t="str">
        <f>I1901&amp;"-"&amp;K1901&amp;"-"&amp;L1901&amp;"-"&amp;J1901&amp;"-"&amp;M1901</f>
        <v>X2Pi-0.5-e-0-2</v>
      </c>
      <c r="R1901">
        <f>B1901+S1901</f>
        <v>27493.257900000001</v>
      </c>
      <c r="S1901">
        <f>_xlfn.IFNA(VLOOKUP(Q1901,'MARVEL-X'!A$2:I$1400,7,FALSE),VLOOKUP(Q1901,MARVEL!A$2:J$1522,10,FALSE))</f>
        <v>0</v>
      </c>
      <c r="T1901">
        <f>IF(P1901=P1900,R1901+T1900,R1901)</f>
        <v>192452.70528015401</v>
      </c>
      <c r="U1901">
        <f>IF(P1901=P1900,1+U1900,1)</f>
        <v>7</v>
      </c>
      <c r="V1901" t="str">
        <f t="shared" si="29"/>
        <v/>
      </c>
      <c r="W1901" t="str">
        <f>IF(V1901="","",IF(ABS(V1901-R1901)&gt;W$1,ABS(V1901-R1901),""))</f>
        <v/>
      </c>
      <c r="X1901" t="str">
        <f>Y1901&amp;"-"&amp;Z1901&amp;"-"&amp;AC1901&amp;"-"&amp;AD1901&amp;"-"&amp;AG1901</f>
        <v>0.5-f-B-1-0.5</v>
      </c>
      <c r="Y1901">
        <f>F1901</f>
        <v>0.5</v>
      </c>
      <c r="Z1901" s="2" t="str">
        <f>G1901</f>
        <v>f</v>
      </c>
      <c r="AA1901">
        <f>_xlfn.IFNA(VLOOKUP(X1901,'duo-out'!A$2:Q$5000,5,FALSE),E1901+10*(H1901-1)+1+_xlfn.IFNA(VLOOKUP(D1901,states!A$2:C$10,3,FALSE),1))</f>
        <v>36</v>
      </c>
      <c r="AB1901" t="str">
        <f>IF(V1901="","",V1901)</f>
        <v/>
      </c>
      <c r="AC1901" s="2" t="str">
        <f>_xlfn.IFNA(VLOOKUP(D1901,states!A$2:C$10,2,FALSE),"XX")</f>
        <v>B</v>
      </c>
      <c r="AD1901">
        <f>E1901</f>
        <v>1</v>
      </c>
      <c r="AE1901">
        <f>_xlfn.IFNA(VLOOKUP(D1901,states!A$2:D$10,4,FALSE),0)</f>
        <v>0</v>
      </c>
      <c r="AF1901">
        <v>0.5</v>
      </c>
      <c r="AG1901">
        <f>IF(AE1901=0,AF1901,IF(AE1901=1,IF(F1901=0.5,0.5,IF(H1901=1,0.5,1.5)),IF(F1901=0.5,0.5,IF(H1901=1,2.5,1.5))))</f>
        <v>0.5</v>
      </c>
      <c r="AH1901" s="7">
        <f>IF(AC1901="XX",0,1/C1901^(1/5)*IF(E1901=0,100,1)/(E1901+1)^(1/4))</f>
        <v>1.7937719008591217</v>
      </c>
    </row>
    <row r="1902" spans="1:34">
      <c r="A1902">
        <v>3084</v>
      </c>
      <c r="B1902" s="1">
        <v>27475.360700000001</v>
      </c>
      <c r="C1902" s="6">
        <v>5.0000000000000001E-3</v>
      </c>
      <c r="D1902" t="s">
        <v>4</v>
      </c>
      <c r="E1902">
        <v>1</v>
      </c>
      <c r="F1902">
        <v>0.5</v>
      </c>
      <c r="G1902" t="s">
        <v>2</v>
      </c>
      <c r="H1902">
        <v>1</v>
      </c>
      <c r="I1902" t="s">
        <v>0</v>
      </c>
      <c r="J1902">
        <v>0</v>
      </c>
      <c r="K1902">
        <v>1.5</v>
      </c>
      <c r="L1902" t="s">
        <v>2</v>
      </c>
      <c r="M1902">
        <v>1</v>
      </c>
      <c r="N1902" t="s">
        <v>3140</v>
      </c>
      <c r="O1902">
        <v>1</v>
      </c>
      <c r="P1902" t="str">
        <f>D1902&amp;"-"&amp;F1902&amp;"-"&amp;G1902&amp;"-"&amp;E1902&amp;"-"&amp;H1902</f>
        <v>B2Sigma-0.5-f-1-1</v>
      </c>
      <c r="Q1902" t="str">
        <f>I1902&amp;"-"&amp;K1902&amp;"-"&amp;L1902&amp;"-"&amp;J1902&amp;"-"&amp;M1902</f>
        <v>X2Pi-1.5-f-0-1</v>
      </c>
      <c r="R1902">
        <f>B1902+S1902</f>
        <v>27493.241817138001</v>
      </c>
      <c r="S1902">
        <f>_xlfn.IFNA(VLOOKUP(Q1902,'MARVEL-X'!A$2:I$1400,7,FALSE),VLOOKUP(Q1902,MARVEL!A$2:J$1522,10,FALSE))</f>
        <v>17.881117138</v>
      </c>
      <c r="T1902">
        <f>IF(P1902=P1901,R1902+T1901,R1902)</f>
        <v>219945.94709729202</v>
      </c>
      <c r="U1902">
        <f>IF(P1902=P1901,1+U1901,1)</f>
        <v>8</v>
      </c>
      <c r="V1902" t="str">
        <f t="shared" si="29"/>
        <v/>
      </c>
      <c r="W1902" t="str">
        <f>IF(V1902="","",IF(ABS(V1902-R1902)&gt;W$1,ABS(V1902-R1902),""))</f>
        <v/>
      </c>
      <c r="X1902" t="str">
        <f>Y1902&amp;"-"&amp;Z1902&amp;"-"&amp;AC1902&amp;"-"&amp;AD1902&amp;"-"&amp;AG1902</f>
        <v>0.5-f-B-1-0.5</v>
      </c>
      <c r="Y1902">
        <f>F1902</f>
        <v>0.5</v>
      </c>
      <c r="Z1902" s="2" t="str">
        <f>G1902</f>
        <v>f</v>
      </c>
      <c r="AA1902">
        <f>_xlfn.IFNA(VLOOKUP(X1902,'duo-out'!A$2:Q$5000,5,FALSE),E1902+10*(H1902-1)+1+_xlfn.IFNA(VLOOKUP(D1902,states!A$2:C$10,3,FALSE),1))</f>
        <v>36</v>
      </c>
      <c r="AB1902" t="str">
        <f>IF(V1902="","",V1902)</f>
        <v/>
      </c>
      <c r="AC1902" s="2" t="str">
        <f>_xlfn.IFNA(VLOOKUP(D1902,states!A$2:C$10,2,FALSE),"XX")</f>
        <v>B</v>
      </c>
      <c r="AD1902">
        <f>E1902</f>
        <v>1</v>
      </c>
      <c r="AE1902">
        <f>_xlfn.IFNA(VLOOKUP(D1902,states!A$2:D$10,4,FALSE),0)</f>
        <v>0</v>
      </c>
      <c r="AF1902">
        <v>0.5</v>
      </c>
      <c r="AG1902">
        <f>IF(AE1902=0,AF1902,IF(AE1902=1,IF(F1902=0.5,0.5,IF(H1902=1,0.5,1.5)),IF(F1902=0.5,0.5,IF(H1902=1,2.5,1.5))))</f>
        <v>0.5</v>
      </c>
      <c r="AH1902" s="7">
        <f>IF(AC1902="XX",0,1/C1902^(1/5)*IF(E1902=0,100,1)/(E1902+1)^(1/4))</f>
        <v>2.4263223583284943</v>
      </c>
    </row>
    <row r="1903" spans="1:34">
      <c r="A1903">
        <v>555</v>
      </c>
      <c r="B1903" s="1">
        <v>24743.41</v>
      </c>
      <c r="C1903" s="6">
        <v>0.19839999999999999</v>
      </c>
      <c r="D1903" t="s">
        <v>4</v>
      </c>
      <c r="E1903">
        <v>1</v>
      </c>
      <c r="F1903">
        <v>0.5</v>
      </c>
      <c r="G1903" t="s">
        <v>2</v>
      </c>
      <c r="H1903">
        <v>1</v>
      </c>
      <c r="I1903" t="s">
        <v>0</v>
      </c>
      <c r="J1903">
        <v>1</v>
      </c>
      <c r="K1903">
        <v>1.5</v>
      </c>
      <c r="L1903" t="s">
        <v>2</v>
      </c>
      <c r="M1903">
        <v>1</v>
      </c>
      <c r="N1903" t="s">
        <v>611</v>
      </c>
      <c r="O1903">
        <v>1</v>
      </c>
      <c r="P1903" t="str">
        <f>D1903&amp;"-"&amp;F1903&amp;"-"&amp;G1903&amp;"-"&amp;E1903&amp;"-"&amp;H1903</f>
        <v>B2Sigma-0.5-f-1-1</v>
      </c>
      <c r="Q1903" t="str">
        <f>I1903&amp;"-"&amp;K1903&amp;"-"&amp;L1903&amp;"-"&amp;J1903&amp;"-"&amp;M1903</f>
        <v>X2Pi-1.5-f-1-1</v>
      </c>
      <c r="R1903">
        <f>B1903+S1903</f>
        <v>27493.062609041001</v>
      </c>
      <c r="S1903">
        <f>_xlfn.IFNA(VLOOKUP(Q1903,'MARVEL-X'!A$2:I$1400,7,FALSE),VLOOKUP(Q1903,MARVEL!A$2:J$1522,10,FALSE))</f>
        <v>2749.6526090409998</v>
      </c>
      <c r="T1903">
        <f>IF(P1903=P1902,R1903+T1902,R1903)</f>
        <v>247439.00970633302</v>
      </c>
      <c r="U1903">
        <f>IF(P1903=P1902,1+U1902,1)</f>
        <v>9</v>
      </c>
      <c r="V1903" t="str">
        <f t="shared" si="29"/>
        <v/>
      </c>
      <c r="W1903" t="str">
        <f>IF(V1903="","",IF(ABS(V1903-R1903)&gt;W$1,ABS(V1903-R1903),""))</f>
        <v/>
      </c>
      <c r="X1903" t="str">
        <f>Y1903&amp;"-"&amp;Z1903&amp;"-"&amp;AC1903&amp;"-"&amp;AD1903&amp;"-"&amp;AG1903</f>
        <v>0.5-f-B-1-0.5</v>
      </c>
      <c r="Y1903">
        <f>F1903</f>
        <v>0.5</v>
      </c>
      <c r="Z1903" s="2" t="str">
        <f>G1903</f>
        <v>f</v>
      </c>
      <c r="AA1903">
        <f>_xlfn.IFNA(VLOOKUP(X1903,'duo-out'!A$2:Q$5000,5,FALSE),E1903+10*(H1903-1)+1+_xlfn.IFNA(VLOOKUP(D1903,states!A$2:C$10,3,FALSE),1))</f>
        <v>36</v>
      </c>
      <c r="AB1903" t="str">
        <f>IF(V1903="","",V1903)</f>
        <v/>
      </c>
      <c r="AC1903" s="2" t="str">
        <f>_xlfn.IFNA(VLOOKUP(D1903,states!A$2:C$10,2,FALSE),"XX")</f>
        <v>B</v>
      </c>
      <c r="AD1903">
        <f>E1903</f>
        <v>1</v>
      </c>
      <c r="AE1903">
        <f>_xlfn.IFNA(VLOOKUP(D1903,states!A$2:D$10,4,FALSE),0)</f>
        <v>0</v>
      </c>
      <c r="AF1903">
        <v>0.5</v>
      </c>
      <c r="AG1903">
        <f>IF(AE1903=0,AF1903,IF(AE1903=1,IF(F1903=0.5,0.5,IF(H1903=1,0.5,1.5)),IF(F1903=0.5,0.5,IF(H1903=1,2.5,1.5))))</f>
        <v>0.5</v>
      </c>
      <c r="AH1903" s="7">
        <f>IF(AC1903="XX",0,1/C1903^(1/5)*IF(E1903=0,100,1)/(E1903+1)^(1/4))</f>
        <v>1.1620750249260319</v>
      </c>
    </row>
    <row r="1904" spans="1:34">
      <c r="A1904">
        <v>503</v>
      </c>
      <c r="B1904" s="1">
        <v>27475.26</v>
      </c>
      <c r="C1904" s="6">
        <v>0.1123</v>
      </c>
      <c r="D1904" t="s">
        <v>4</v>
      </c>
      <c r="E1904">
        <v>1</v>
      </c>
      <c r="F1904">
        <v>0.5</v>
      </c>
      <c r="G1904" t="s">
        <v>2</v>
      </c>
      <c r="H1904">
        <v>1</v>
      </c>
      <c r="I1904" t="s">
        <v>0</v>
      </c>
      <c r="J1904">
        <v>0</v>
      </c>
      <c r="K1904">
        <v>1.5</v>
      </c>
      <c r="L1904" t="s">
        <v>2</v>
      </c>
      <c r="M1904">
        <v>1</v>
      </c>
      <c r="N1904" t="s">
        <v>559</v>
      </c>
      <c r="O1904">
        <v>1</v>
      </c>
      <c r="P1904" t="str">
        <f>D1904&amp;"-"&amp;F1904&amp;"-"&amp;G1904&amp;"-"&amp;E1904&amp;"-"&amp;H1904</f>
        <v>B2Sigma-0.5-f-1-1</v>
      </c>
      <c r="Q1904" t="str">
        <f>I1904&amp;"-"&amp;K1904&amp;"-"&amp;L1904&amp;"-"&amp;J1904&amp;"-"&amp;M1904</f>
        <v>X2Pi-1.5-f-0-1</v>
      </c>
      <c r="R1904">
        <f>B1904+S1904</f>
        <v>27493.141117137999</v>
      </c>
      <c r="S1904">
        <f>_xlfn.IFNA(VLOOKUP(Q1904,'MARVEL-X'!A$2:I$1400,7,FALSE),VLOOKUP(Q1904,MARVEL!A$2:J$1522,10,FALSE))</f>
        <v>17.881117138</v>
      </c>
      <c r="T1904">
        <f>IF(P1904=P1903,R1904+T1903,R1904)</f>
        <v>274932.15082347102</v>
      </c>
      <c r="U1904">
        <f>IF(P1904=P1903,1+U1903,1)</f>
        <v>10</v>
      </c>
      <c r="V1904" t="str">
        <f t="shared" si="29"/>
        <v/>
      </c>
      <c r="W1904" t="str">
        <f>IF(V1904="","",IF(ABS(V1904-R1904)&gt;W$1,ABS(V1904-R1904),""))</f>
        <v/>
      </c>
      <c r="X1904" t="str">
        <f>Y1904&amp;"-"&amp;Z1904&amp;"-"&amp;AC1904&amp;"-"&amp;AD1904&amp;"-"&amp;AG1904</f>
        <v>0.5-f-B-1-0.5</v>
      </c>
      <c r="Y1904">
        <f>F1904</f>
        <v>0.5</v>
      </c>
      <c r="Z1904" s="2" t="str">
        <f>G1904</f>
        <v>f</v>
      </c>
      <c r="AA1904">
        <f>_xlfn.IFNA(VLOOKUP(X1904,'duo-out'!A$2:Q$5000,5,FALSE),E1904+10*(H1904-1)+1+_xlfn.IFNA(VLOOKUP(D1904,states!A$2:C$10,3,FALSE),1))</f>
        <v>36</v>
      </c>
      <c r="AB1904" t="str">
        <f>IF(V1904="","",V1904)</f>
        <v/>
      </c>
      <c r="AC1904" s="2" t="str">
        <f>_xlfn.IFNA(VLOOKUP(D1904,states!A$2:C$10,2,FALSE),"XX")</f>
        <v>B</v>
      </c>
      <c r="AD1904">
        <f>E1904</f>
        <v>1</v>
      </c>
      <c r="AE1904">
        <f>_xlfn.IFNA(VLOOKUP(D1904,states!A$2:D$10,4,FALSE),0)</f>
        <v>0</v>
      </c>
      <c r="AF1904">
        <v>0.5</v>
      </c>
      <c r="AG1904">
        <f>IF(AE1904=0,AF1904,IF(AE1904=1,IF(F1904=0.5,0.5,IF(H1904=1,0.5,1.5)),IF(F1904=0.5,0.5,IF(H1904=1,2.5,1.5))))</f>
        <v>0.5</v>
      </c>
      <c r="AH1904" s="7">
        <f>IF(AC1904="XX",0,1/C1904^(1/5)*IF(E1904=0,100,1)/(E1904+1)^(1/4))</f>
        <v>1.3021665944237766</v>
      </c>
    </row>
    <row r="1905" spans="1:34">
      <c r="A1905">
        <v>565</v>
      </c>
      <c r="B1905" s="1">
        <v>24761.26</v>
      </c>
      <c r="C1905" s="6">
        <v>0.05</v>
      </c>
      <c r="D1905" t="s">
        <v>4</v>
      </c>
      <c r="E1905">
        <v>1</v>
      </c>
      <c r="F1905">
        <v>0.5</v>
      </c>
      <c r="G1905" t="s">
        <v>2</v>
      </c>
      <c r="H1905">
        <v>1</v>
      </c>
      <c r="I1905" t="s">
        <v>0</v>
      </c>
      <c r="J1905">
        <v>1</v>
      </c>
      <c r="K1905">
        <v>0.5</v>
      </c>
      <c r="L1905" t="s">
        <v>1</v>
      </c>
      <c r="M1905">
        <v>2</v>
      </c>
      <c r="N1905" t="s">
        <v>621</v>
      </c>
      <c r="O1905">
        <v>-1</v>
      </c>
      <c r="P1905" t="str">
        <f>D1905&amp;"-"&amp;F1905&amp;"-"&amp;G1905&amp;"-"&amp;E1905&amp;"-"&amp;H1905</f>
        <v>B2Sigma-0.5-f-1-1</v>
      </c>
      <c r="Q1905" t="str">
        <f>I1905&amp;"-"&amp;K1905&amp;"-"&amp;L1905&amp;"-"&amp;J1905&amp;"-"&amp;M1905</f>
        <v>X2Pi-0.5-e-1-2</v>
      </c>
      <c r="R1905">
        <f>B1905+S1905</f>
        <v>27493.061622466998</v>
      </c>
      <c r="S1905">
        <f>_xlfn.IFNA(VLOOKUP(Q1905,'MARVEL-X'!A$2:I$1400,7,FALSE),VLOOKUP(Q1905,MARVEL!A$2:J$1522,10,FALSE))</f>
        <v>2731.801622467</v>
      </c>
      <c r="T1905">
        <f>IF(P1905=P1904,R1905+T1904,R1905)</f>
        <v>302425.21244593803</v>
      </c>
      <c r="U1905">
        <f>IF(P1905=P1904,1+U1904,1)</f>
        <v>11</v>
      </c>
      <c r="V1905">
        <f t="shared" si="29"/>
        <v>27493.20113144891</v>
      </c>
      <c r="W1905">
        <f>IF(V1905="","",IF(ABS(V1905-R1905)&gt;W$1,ABS(V1905-R1905),""))</f>
        <v>0.13950898191251326</v>
      </c>
      <c r="X1905" t="str">
        <f>Y1905&amp;"-"&amp;Z1905&amp;"-"&amp;AC1905&amp;"-"&amp;AD1905&amp;"-"&amp;AG1905</f>
        <v>0.5-f-B-1-0.5</v>
      </c>
      <c r="Y1905">
        <f>F1905</f>
        <v>0.5</v>
      </c>
      <c r="Z1905" s="2" t="str">
        <f>G1905</f>
        <v>f</v>
      </c>
      <c r="AA1905">
        <f>_xlfn.IFNA(VLOOKUP(X1905,'duo-out'!A$2:Q$5000,5,FALSE),E1905+10*(H1905-1)+1+_xlfn.IFNA(VLOOKUP(D1905,states!A$2:C$10,3,FALSE),1))</f>
        <v>36</v>
      </c>
      <c r="AB1905">
        <f>IF(V1905="","",V1905)</f>
        <v>27493.20113144891</v>
      </c>
      <c r="AC1905" s="2" t="str">
        <f>_xlfn.IFNA(VLOOKUP(D1905,states!A$2:C$10,2,FALSE),"XX")</f>
        <v>B</v>
      </c>
      <c r="AD1905">
        <f>E1905</f>
        <v>1</v>
      </c>
      <c r="AE1905">
        <f>_xlfn.IFNA(VLOOKUP(D1905,states!A$2:D$10,4,FALSE),0)</f>
        <v>0</v>
      </c>
      <c r="AF1905">
        <v>0.5</v>
      </c>
      <c r="AG1905">
        <f>IF(AE1905=0,AF1905,IF(AE1905=1,IF(F1905=0.5,0.5,IF(H1905=1,0.5,1.5)),IF(F1905=0.5,0.5,IF(H1905=1,2.5,1.5))))</f>
        <v>0.5</v>
      </c>
      <c r="AH1905" s="7">
        <f>IF(AC1905="XX",0,1/C1905^(1/5)*IF(E1905=0,100,1)/(E1905+1)^(1/4))</f>
        <v>1.5309059120638666</v>
      </c>
    </row>
    <row r="1906" spans="1:34">
      <c r="A1906">
        <v>4313</v>
      </c>
      <c r="B1906" s="1">
        <v>25620.846300000001</v>
      </c>
      <c r="C1906" s="6">
        <v>0.01</v>
      </c>
      <c r="D1906" t="s">
        <v>4</v>
      </c>
      <c r="E1906">
        <v>0</v>
      </c>
      <c r="F1906">
        <v>1.5</v>
      </c>
      <c r="G1906" t="s">
        <v>1</v>
      </c>
      <c r="H1906">
        <v>2</v>
      </c>
      <c r="I1906" t="s">
        <v>0</v>
      </c>
      <c r="J1906">
        <v>0</v>
      </c>
      <c r="K1906">
        <v>2.5</v>
      </c>
      <c r="L1906" t="s">
        <v>1</v>
      </c>
      <c r="M1906">
        <v>2</v>
      </c>
      <c r="N1906" t="s">
        <v>4369</v>
      </c>
      <c r="O1906">
        <v>1</v>
      </c>
      <c r="P1906" t="str">
        <f>D1906&amp;"-"&amp;F1906&amp;"-"&amp;G1906&amp;"-"&amp;E1906&amp;"-"&amp;H1906</f>
        <v>B2Sigma-1.5-e-0-2</v>
      </c>
      <c r="Q1906" t="str">
        <f>I1906&amp;"-"&amp;K1906&amp;"-"&amp;L1906&amp;"-"&amp;J1906&amp;"-"&amp;M1906</f>
        <v>X2Pi-2.5-e-0-2</v>
      </c>
      <c r="R1906">
        <f>B1906+S1906</f>
        <v>25774.041431302001</v>
      </c>
      <c r="S1906">
        <f>_xlfn.IFNA(VLOOKUP(Q1906,'MARVEL-X'!A$2:I$1400,7,FALSE),VLOOKUP(Q1906,MARVEL!A$2:J$1522,10,FALSE))</f>
        <v>153.19513130199999</v>
      </c>
      <c r="T1906">
        <f>IF(P1906=P1905,R1906+T1905,R1906)</f>
        <v>25774.041431302001</v>
      </c>
      <c r="U1906">
        <f>IF(P1906=P1905,1+U1905,1)</f>
        <v>1</v>
      </c>
      <c r="V1906" t="str">
        <f t="shared" si="29"/>
        <v/>
      </c>
      <c r="W1906" t="str">
        <f>IF(V1906="","",IF(ABS(V1906-R1906)&gt;W$1,ABS(V1906-R1906),""))</f>
        <v/>
      </c>
      <c r="X1906" t="str">
        <f>Y1906&amp;"-"&amp;Z1906&amp;"-"&amp;AC1906&amp;"-"&amp;AD1906&amp;"-"&amp;AG1906</f>
        <v>1.5-e-B-0-0.5</v>
      </c>
      <c r="Y1906">
        <f>F1906</f>
        <v>1.5</v>
      </c>
      <c r="Z1906" s="2" t="str">
        <f>G1906</f>
        <v>e</v>
      </c>
      <c r="AA1906">
        <f>_xlfn.IFNA(VLOOKUP(X1906,'duo-out'!A$2:Q$5000,5,FALSE),E1906+10*(H1906-1)+1+_xlfn.IFNA(VLOOKUP(D1906,states!A$2:C$10,3,FALSE),1))</f>
        <v>62</v>
      </c>
      <c r="AB1906" t="str">
        <f>IF(V1906="","",V1906)</f>
        <v/>
      </c>
      <c r="AC1906" s="2" t="str">
        <f>_xlfn.IFNA(VLOOKUP(D1906,states!A$2:C$10,2,FALSE),"XX")</f>
        <v>B</v>
      </c>
      <c r="AD1906">
        <f>E1906</f>
        <v>0</v>
      </c>
      <c r="AE1906">
        <f>_xlfn.IFNA(VLOOKUP(D1906,states!A$2:D$10,4,FALSE),0)</f>
        <v>0</v>
      </c>
      <c r="AF1906">
        <v>0.5</v>
      </c>
      <c r="AG1906">
        <f>IF(AE1906=0,AF1906,IF(AE1906=1,IF(F1906=0.5,0.5,IF(H1906=1,0.5,1.5)),IF(F1906=0.5,0.5,IF(H1906=1,2.5,1.5))))</f>
        <v>0.5</v>
      </c>
      <c r="AH1906" s="7">
        <f>IF(AC1906="XX",0,1/C1906^(1/5)*IF(E1906=0,100,1)/(E1906+1)^(1/4))</f>
        <v>251.188643150958</v>
      </c>
    </row>
    <row r="1907" spans="1:34">
      <c r="A1907">
        <v>4401</v>
      </c>
      <c r="B1907" s="1">
        <v>20293.419999999998</v>
      </c>
      <c r="C1907" s="6">
        <v>2.4840000000000001E-2</v>
      </c>
      <c r="D1907" t="s">
        <v>4</v>
      </c>
      <c r="E1907">
        <v>0</v>
      </c>
      <c r="F1907">
        <v>1.5</v>
      </c>
      <c r="G1907" t="s">
        <v>1</v>
      </c>
      <c r="H1907">
        <v>2</v>
      </c>
      <c r="I1907" t="s">
        <v>0</v>
      </c>
      <c r="J1907">
        <v>2</v>
      </c>
      <c r="K1907">
        <v>2.5</v>
      </c>
      <c r="L1907" t="s">
        <v>1</v>
      </c>
      <c r="M1907">
        <v>2</v>
      </c>
      <c r="N1907" t="s">
        <v>4457</v>
      </c>
      <c r="O1907">
        <v>1</v>
      </c>
      <c r="P1907" t="str">
        <f>D1907&amp;"-"&amp;F1907&amp;"-"&amp;G1907&amp;"-"&amp;E1907&amp;"-"&amp;H1907</f>
        <v>B2Sigma-1.5-e-0-2</v>
      </c>
      <c r="Q1907" t="str">
        <f>I1907&amp;"-"&amp;K1907&amp;"-"&amp;L1907&amp;"-"&amp;J1907&amp;"-"&amp;M1907</f>
        <v>X2Pi-2.5-e-2-2</v>
      </c>
      <c r="R1907">
        <f>B1907+S1907</f>
        <v>25774.060321615998</v>
      </c>
      <c r="S1907">
        <f>_xlfn.IFNA(VLOOKUP(Q1907,'MARVEL-X'!A$2:I$1400,7,FALSE),VLOOKUP(Q1907,MARVEL!A$2:J$1522,10,FALSE))</f>
        <v>5480.6403216159997</v>
      </c>
      <c r="T1907">
        <f>IF(P1907=P1906,R1907+T1906,R1907)</f>
        <v>51548.101752917995</v>
      </c>
      <c r="U1907">
        <f>IF(P1907=P1906,1+U1906,1)</f>
        <v>2</v>
      </c>
      <c r="V1907" t="str">
        <f t="shared" si="29"/>
        <v/>
      </c>
      <c r="W1907" t="str">
        <f>IF(V1907="","",IF(ABS(V1907-R1907)&gt;W$1,ABS(V1907-R1907),""))</f>
        <v/>
      </c>
      <c r="X1907" t="str">
        <f>Y1907&amp;"-"&amp;Z1907&amp;"-"&amp;AC1907&amp;"-"&amp;AD1907&amp;"-"&amp;AG1907</f>
        <v>1.5-e-B-0-0.5</v>
      </c>
      <c r="Y1907">
        <f>F1907</f>
        <v>1.5</v>
      </c>
      <c r="Z1907" s="2" t="str">
        <f>G1907</f>
        <v>e</v>
      </c>
      <c r="AA1907">
        <f>_xlfn.IFNA(VLOOKUP(X1907,'duo-out'!A$2:Q$5000,5,FALSE),E1907+10*(H1907-1)+1+_xlfn.IFNA(VLOOKUP(D1907,states!A$2:C$10,3,FALSE),1))</f>
        <v>62</v>
      </c>
      <c r="AB1907" t="str">
        <f>IF(V1907="","",V1907)</f>
        <v/>
      </c>
      <c r="AC1907" s="2" t="str">
        <f>_xlfn.IFNA(VLOOKUP(D1907,states!A$2:C$10,2,FALSE),"XX")</f>
        <v>B</v>
      </c>
      <c r="AD1907">
        <f>E1907</f>
        <v>0</v>
      </c>
      <c r="AE1907">
        <f>_xlfn.IFNA(VLOOKUP(D1907,states!A$2:D$10,4,FALSE),0)</f>
        <v>0</v>
      </c>
      <c r="AF1907">
        <v>0.5</v>
      </c>
      <c r="AG1907">
        <f>IF(AE1907=0,AF1907,IF(AE1907=1,IF(F1907=0.5,0.5,IF(H1907=1,0.5,1.5)),IF(F1907=0.5,0.5,IF(H1907=1,2.5,1.5))))</f>
        <v>0.5</v>
      </c>
      <c r="AH1907" s="7">
        <f>IF(AC1907="XX",0,1/C1907^(1/5)*IF(E1907=0,100,1)/(E1907+1)^(1/4))</f>
        <v>209.39662699836092</v>
      </c>
    </row>
    <row r="1908" spans="1:34">
      <c r="A1908">
        <v>4392</v>
      </c>
      <c r="B1908" s="1">
        <v>20372.982</v>
      </c>
      <c r="C1908" s="6">
        <v>1.788E-2</v>
      </c>
      <c r="D1908" t="s">
        <v>4</v>
      </c>
      <c r="E1908">
        <v>0</v>
      </c>
      <c r="F1908">
        <v>1.5</v>
      </c>
      <c r="G1908" t="s">
        <v>1</v>
      </c>
      <c r="H1908">
        <v>2</v>
      </c>
      <c r="I1908" t="s">
        <v>0</v>
      </c>
      <c r="J1908">
        <v>2</v>
      </c>
      <c r="K1908">
        <v>1.5</v>
      </c>
      <c r="L1908" t="s">
        <v>2</v>
      </c>
      <c r="M1908">
        <v>2</v>
      </c>
      <c r="N1908" t="s">
        <v>4448</v>
      </c>
      <c r="O1908">
        <v>1</v>
      </c>
      <c r="P1908" t="str">
        <f>D1908&amp;"-"&amp;F1908&amp;"-"&amp;G1908&amp;"-"&amp;E1908&amp;"-"&amp;H1908</f>
        <v>B2Sigma-1.5-e-0-2</v>
      </c>
      <c r="Q1908" t="str">
        <f>I1908&amp;"-"&amp;K1908&amp;"-"&amp;L1908&amp;"-"&amp;J1908&amp;"-"&amp;M1908</f>
        <v>X2Pi-1.5-f-2-2</v>
      </c>
      <c r="R1908">
        <f>B1908+S1908</f>
        <v>25774.024035496001</v>
      </c>
      <c r="S1908">
        <f>_xlfn.IFNA(VLOOKUP(Q1908,'MARVEL-X'!A$2:I$1400,7,FALSE),VLOOKUP(Q1908,MARVEL!A$2:J$1522,10,FALSE))</f>
        <v>5401.0420354959997</v>
      </c>
      <c r="T1908">
        <f>IF(P1908=P1907,R1908+T1907,R1908)</f>
        <v>77322.125788413992</v>
      </c>
      <c r="U1908">
        <f>IF(P1908=P1907,1+U1907,1)</f>
        <v>3</v>
      </c>
      <c r="V1908" t="str">
        <f t="shared" si="29"/>
        <v/>
      </c>
      <c r="W1908" t="str">
        <f>IF(V1908="","",IF(ABS(V1908-R1908)&gt;W$1,ABS(V1908-R1908),""))</f>
        <v/>
      </c>
      <c r="X1908" t="str">
        <f>Y1908&amp;"-"&amp;Z1908&amp;"-"&amp;AC1908&amp;"-"&amp;AD1908&amp;"-"&amp;AG1908</f>
        <v>1.5-e-B-0-0.5</v>
      </c>
      <c r="Y1908">
        <f>F1908</f>
        <v>1.5</v>
      </c>
      <c r="Z1908" s="2" t="str">
        <f>G1908</f>
        <v>e</v>
      </c>
      <c r="AA1908">
        <f>_xlfn.IFNA(VLOOKUP(X1908,'duo-out'!A$2:Q$5000,5,FALSE),E1908+10*(H1908-1)+1+_xlfn.IFNA(VLOOKUP(D1908,states!A$2:C$10,3,FALSE),1))</f>
        <v>62</v>
      </c>
      <c r="AB1908" t="str">
        <f>IF(V1908="","",V1908)</f>
        <v/>
      </c>
      <c r="AC1908" s="2" t="str">
        <f>_xlfn.IFNA(VLOOKUP(D1908,states!A$2:C$10,2,FALSE),"XX")</f>
        <v>B</v>
      </c>
      <c r="AD1908">
        <f>E1908</f>
        <v>0</v>
      </c>
      <c r="AE1908">
        <f>_xlfn.IFNA(VLOOKUP(D1908,states!A$2:D$10,4,FALSE),0)</f>
        <v>0</v>
      </c>
      <c r="AF1908">
        <v>0.5</v>
      </c>
      <c r="AG1908">
        <f>IF(AE1908=0,AF1908,IF(AE1908=1,IF(F1908=0.5,0.5,IF(H1908=1,0.5,1.5)),IF(F1908=0.5,0.5,IF(H1908=1,2.5,1.5))))</f>
        <v>0.5</v>
      </c>
      <c r="AH1908" s="7">
        <f>IF(AC1908="XX",0,1/C1908^(1/5)*IF(E1908=0,100,1)/(E1908+1)^(1/4))</f>
        <v>223.62816342309225</v>
      </c>
    </row>
    <row r="1909" spans="1:34">
      <c r="A1909">
        <v>4261</v>
      </c>
      <c r="B1909" s="1">
        <v>25774.046200000001</v>
      </c>
      <c r="C1909" s="6">
        <v>0.01</v>
      </c>
      <c r="D1909" t="s">
        <v>4</v>
      </c>
      <c r="E1909">
        <v>0</v>
      </c>
      <c r="F1909">
        <v>1.5</v>
      </c>
      <c r="G1909" t="s">
        <v>1</v>
      </c>
      <c r="H1909">
        <v>2</v>
      </c>
      <c r="I1909" t="s">
        <v>0</v>
      </c>
      <c r="J1909">
        <v>0</v>
      </c>
      <c r="K1909">
        <v>0.5</v>
      </c>
      <c r="L1909" t="s">
        <v>1</v>
      </c>
      <c r="M1909">
        <v>2</v>
      </c>
      <c r="N1909" t="s">
        <v>4317</v>
      </c>
      <c r="O1909">
        <v>1</v>
      </c>
      <c r="P1909" t="str">
        <f>D1909&amp;"-"&amp;F1909&amp;"-"&amp;G1909&amp;"-"&amp;E1909&amp;"-"&amp;H1909</f>
        <v>B2Sigma-1.5-e-0-2</v>
      </c>
      <c r="Q1909" t="str">
        <f>I1909&amp;"-"&amp;K1909&amp;"-"&amp;L1909&amp;"-"&amp;J1909&amp;"-"&amp;M1909</f>
        <v>X2Pi-0.5-e-0-2</v>
      </c>
      <c r="R1909">
        <f>B1909+S1909</f>
        <v>25774.046200000001</v>
      </c>
      <c r="S1909">
        <f>_xlfn.IFNA(VLOOKUP(Q1909,'MARVEL-X'!A$2:I$1400,7,FALSE),VLOOKUP(Q1909,MARVEL!A$2:J$1522,10,FALSE))</f>
        <v>0</v>
      </c>
      <c r="T1909">
        <f>IF(P1909=P1908,R1909+T1908,R1909)</f>
        <v>103096.17198841399</v>
      </c>
      <c r="U1909">
        <f>IF(P1909=P1908,1+U1908,1)</f>
        <v>4</v>
      </c>
      <c r="V1909" t="str">
        <f t="shared" si="29"/>
        <v/>
      </c>
      <c r="W1909" t="str">
        <f>IF(V1909="","",IF(ABS(V1909-R1909)&gt;W$1,ABS(V1909-R1909),""))</f>
        <v/>
      </c>
      <c r="X1909" t="str">
        <f>Y1909&amp;"-"&amp;Z1909&amp;"-"&amp;AC1909&amp;"-"&amp;AD1909&amp;"-"&amp;AG1909</f>
        <v>1.5-e-B-0-0.5</v>
      </c>
      <c r="Y1909">
        <f>F1909</f>
        <v>1.5</v>
      </c>
      <c r="Z1909" s="2" t="str">
        <f>G1909</f>
        <v>e</v>
      </c>
      <c r="AA1909">
        <f>_xlfn.IFNA(VLOOKUP(X1909,'duo-out'!A$2:Q$5000,5,FALSE),E1909+10*(H1909-1)+1+_xlfn.IFNA(VLOOKUP(D1909,states!A$2:C$10,3,FALSE),1))</f>
        <v>62</v>
      </c>
      <c r="AB1909" t="str">
        <f>IF(V1909="","",V1909)</f>
        <v/>
      </c>
      <c r="AC1909" s="2" t="str">
        <f>_xlfn.IFNA(VLOOKUP(D1909,states!A$2:C$10,2,FALSE),"XX")</f>
        <v>B</v>
      </c>
      <c r="AD1909">
        <f>E1909</f>
        <v>0</v>
      </c>
      <c r="AE1909">
        <f>_xlfn.IFNA(VLOOKUP(D1909,states!A$2:D$10,4,FALSE),0)</f>
        <v>0</v>
      </c>
      <c r="AF1909">
        <v>0.5</v>
      </c>
      <c r="AG1909">
        <f>IF(AE1909=0,AF1909,IF(AE1909=1,IF(F1909=0.5,0.5,IF(H1909=1,0.5,1.5)),IF(F1909=0.5,0.5,IF(H1909=1,2.5,1.5))))</f>
        <v>0.5</v>
      </c>
      <c r="AH1909" s="7">
        <f>IF(AC1909="XX",0,1/C1909^(1/5)*IF(E1909=0,100,1)/(E1909+1)^(1/4))</f>
        <v>251.188643150958</v>
      </c>
    </row>
    <row r="1910" spans="1:34">
      <c r="A1910">
        <v>4371</v>
      </c>
      <c r="B1910" s="1">
        <v>22894.1044</v>
      </c>
      <c r="C1910" s="6">
        <v>2.8670000000000001E-2</v>
      </c>
      <c r="D1910" t="s">
        <v>4</v>
      </c>
      <c r="E1910">
        <v>0</v>
      </c>
      <c r="F1910">
        <v>1.5</v>
      </c>
      <c r="G1910" t="s">
        <v>1</v>
      </c>
      <c r="H1910">
        <v>2</v>
      </c>
      <c r="I1910" t="s">
        <v>0</v>
      </c>
      <c r="J1910">
        <v>1</v>
      </c>
      <c r="K1910">
        <v>2.5</v>
      </c>
      <c r="L1910" t="s">
        <v>1</v>
      </c>
      <c r="M1910">
        <v>2</v>
      </c>
      <c r="N1910" t="s">
        <v>4427</v>
      </c>
      <c r="O1910">
        <v>1</v>
      </c>
      <c r="P1910" t="str">
        <f>D1910&amp;"-"&amp;F1910&amp;"-"&amp;G1910&amp;"-"&amp;E1910&amp;"-"&amp;H1910</f>
        <v>B2Sigma-1.5-e-0-2</v>
      </c>
      <c r="Q1910" t="str">
        <f>I1910&amp;"-"&amp;K1910&amp;"-"&amp;L1910&amp;"-"&amp;J1910&amp;"-"&amp;M1910</f>
        <v>X2Pi-2.5-e-1-2</v>
      </c>
      <c r="R1910">
        <f>B1910+S1910</f>
        <v>25774.016517620999</v>
      </c>
      <c r="S1910">
        <f>_xlfn.IFNA(VLOOKUP(Q1910,'MARVEL-X'!A$2:I$1400,7,FALSE),VLOOKUP(Q1910,MARVEL!A$2:J$1522,10,FALSE))</f>
        <v>2879.9121176210001</v>
      </c>
      <c r="T1910">
        <f>IF(P1910=P1909,R1910+T1909,R1910)</f>
        <v>128870.18850603499</v>
      </c>
      <c r="U1910">
        <f>IF(P1910=P1909,1+U1909,1)</f>
        <v>5</v>
      </c>
      <c r="V1910" t="str">
        <f t="shared" si="29"/>
        <v/>
      </c>
      <c r="W1910" t="str">
        <f>IF(V1910="","",IF(ABS(V1910-R1910)&gt;W$1,ABS(V1910-R1910),""))</f>
        <v/>
      </c>
      <c r="X1910" t="str">
        <f>Y1910&amp;"-"&amp;Z1910&amp;"-"&amp;AC1910&amp;"-"&amp;AD1910&amp;"-"&amp;AG1910</f>
        <v>1.5-e-B-0-0.5</v>
      </c>
      <c r="Y1910">
        <f>F1910</f>
        <v>1.5</v>
      </c>
      <c r="Z1910" s="2" t="str">
        <f>G1910</f>
        <v>e</v>
      </c>
      <c r="AA1910">
        <f>_xlfn.IFNA(VLOOKUP(X1910,'duo-out'!A$2:Q$5000,5,FALSE),E1910+10*(H1910-1)+1+_xlfn.IFNA(VLOOKUP(D1910,states!A$2:C$10,3,FALSE),1))</f>
        <v>62</v>
      </c>
      <c r="AB1910" t="str">
        <f>IF(V1910="","",V1910)</f>
        <v/>
      </c>
      <c r="AC1910" s="2" t="str">
        <f>_xlfn.IFNA(VLOOKUP(D1910,states!A$2:C$10,2,FALSE),"XX")</f>
        <v>B</v>
      </c>
      <c r="AD1910">
        <f>E1910</f>
        <v>0</v>
      </c>
      <c r="AE1910">
        <f>_xlfn.IFNA(VLOOKUP(D1910,states!A$2:D$10,4,FALSE),0)</f>
        <v>0</v>
      </c>
      <c r="AF1910">
        <v>0.5</v>
      </c>
      <c r="AG1910">
        <f>IF(AE1910=0,AF1910,IF(AE1910=1,IF(F1910=0.5,0.5,IF(H1910=1,0.5,1.5)),IF(F1910=0.5,0.5,IF(H1910=1,2.5,1.5))))</f>
        <v>0.5</v>
      </c>
      <c r="AH1910" s="7">
        <f>IF(AC1910="XX",0,1/C1910^(1/5)*IF(E1910=0,100,1)/(E1910+1)^(1/4))</f>
        <v>203.47659496383116</v>
      </c>
    </row>
    <row r="1911" spans="1:34">
      <c r="A1911">
        <v>4350</v>
      </c>
      <c r="B1911" s="1">
        <v>22976.910599999999</v>
      </c>
      <c r="C1911" s="6">
        <v>1.235E-2</v>
      </c>
      <c r="D1911" t="s">
        <v>4</v>
      </c>
      <c r="E1911">
        <v>0</v>
      </c>
      <c r="F1911">
        <v>1.5</v>
      </c>
      <c r="G1911" t="s">
        <v>1</v>
      </c>
      <c r="H1911">
        <v>2</v>
      </c>
      <c r="I1911" t="s">
        <v>0</v>
      </c>
      <c r="J1911">
        <v>1</v>
      </c>
      <c r="K1911">
        <v>1.5</v>
      </c>
      <c r="L1911" t="s">
        <v>2</v>
      </c>
      <c r="M1911">
        <v>2</v>
      </c>
      <c r="N1911" t="s">
        <v>4406</v>
      </c>
      <c r="O1911">
        <v>1</v>
      </c>
      <c r="P1911" t="str">
        <f>D1911&amp;"-"&amp;F1911&amp;"-"&amp;G1911&amp;"-"&amp;E1911&amp;"-"&amp;H1911</f>
        <v>B2Sigma-1.5-e-0-2</v>
      </c>
      <c r="Q1911" t="str">
        <f>I1911&amp;"-"&amp;K1911&amp;"-"&amp;L1911&amp;"-"&amp;J1911&amp;"-"&amp;M1911</f>
        <v>X2Pi-1.5-f-1-2</v>
      </c>
      <c r="R1911">
        <f>B1911+S1911</f>
        <v>25774.029218374999</v>
      </c>
      <c r="S1911">
        <f>_xlfn.IFNA(VLOOKUP(Q1911,'MARVEL-X'!A$2:I$1400,7,FALSE),VLOOKUP(Q1911,MARVEL!A$2:J$1522,10,FALSE))</f>
        <v>2797.1186183750001</v>
      </c>
      <c r="T1911">
        <f>IF(P1911=P1910,R1911+T1910,R1911)</f>
        <v>154644.21772441</v>
      </c>
      <c r="U1911">
        <f>IF(P1911=P1910,1+U1910,1)</f>
        <v>6</v>
      </c>
      <c r="V1911" t="str">
        <f t="shared" si="29"/>
        <v/>
      </c>
      <c r="W1911" t="str">
        <f>IF(V1911="","",IF(ABS(V1911-R1911)&gt;W$1,ABS(V1911-R1911),""))</f>
        <v/>
      </c>
      <c r="X1911" t="str">
        <f>Y1911&amp;"-"&amp;Z1911&amp;"-"&amp;AC1911&amp;"-"&amp;AD1911&amp;"-"&amp;AG1911</f>
        <v>1.5-e-B-0-0.5</v>
      </c>
      <c r="Y1911">
        <f>F1911</f>
        <v>1.5</v>
      </c>
      <c r="Z1911" s="2" t="str">
        <f>G1911</f>
        <v>e</v>
      </c>
      <c r="AA1911">
        <f>_xlfn.IFNA(VLOOKUP(X1911,'duo-out'!A$2:Q$5000,5,FALSE),E1911+10*(H1911-1)+1+_xlfn.IFNA(VLOOKUP(D1911,states!A$2:C$10,3,FALSE),1))</f>
        <v>62</v>
      </c>
      <c r="AB1911" t="str">
        <f>IF(V1911="","",V1911)</f>
        <v/>
      </c>
      <c r="AC1911" s="2" t="str">
        <f>_xlfn.IFNA(VLOOKUP(D1911,states!A$2:C$10,2,FALSE),"XX")</f>
        <v>B</v>
      </c>
      <c r="AD1911">
        <f>E1911</f>
        <v>0</v>
      </c>
      <c r="AE1911">
        <f>_xlfn.IFNA(VLOOKUP(D1911,states!A$2:D$10,4,FALSE),0)</f>
        <v>0</v>
      </c>
      <c r="AF1911">
        <v>0.5</v>
      </c>
      <c r="AG1911">
        <f>IF(AE1911=0,AF1911,IF(AE1911=1,IF(F1911=0.5,0.5,IF(H1911=1,0.5,1.5)),IF(F1911=0.5,0.5,IF(H1911=1,2.5,1.5))))</f>
        <v>0.5</v>
      </c>
      <c r="AH1911" s="7">
        <f>IF(AC1911="XX",0,1/C1911^(1/5)*IF(E1911=0,100,1)/(E1911+1)^(1/4))</f>
        <v>240.80561449445415</v>
      </c>
    </row>
    <row r="1912" spans="1:34">
      <c r="A1912">
        <v>4243</v>
      </c>
      <c r="B1912" s="1">
        <v>25620.852999999999</v>
      </c>
      <c r="C1912" s="6">
        <v>1.0290000000000001E-2</v>
      </c>
      <c r="D1912" t="s">
        <v>4</v>
      </c>
      <c r="E1912">
        <v>0</v>
      </c>
      <c r="F1912">
        <v>1.5</v>
      </c>
      <c r="G1912" t="s">
        <v>1</v>
      </c>
      <c r="H1912">
        <v>2</v>
      </c>
      <c r="I1912" t="s">
        <v>0</v>
      </c>
      <c r="J1912">
        <v>0</v>
      </c>
      <c r="K1912">
        <v>2.5</v>
      </c>
      <c r="L1912" t="s">
        <v>1</v>
      </c>
      <c r="M1912">
        <v>2</v>
      </c>
      <c r="N1912" t="s">
        <v>4299</v>
      </c>
      <c r="O1912">
        <v>1</v>
      </c>
      <c r="P1912" t="str">
        <f>D1912&amp;"-"&amp;F1912&amp;"-"&amp;G1912&amp;"-"&amp;E1912&amp;"-"&amp;H1912</f>
        <v>B2Sigma-1.5-e-0-2</v>
      </c>
      <c r="Q1912" t="str">
        <f>I1912&amp;"-"&amp;K1912&amp;"-"&amp;L1912&amp;"-"&amp;J1912&amp;"-"&amp;M1912</f>
        <v>X2Pi-2.5-e-0-2</v>
      </c>
      <c r="R1912">
        <f>B1912+S1912</f>
        <v>25774.048131301999</v>
      </c>
      <c r="S1912">
        <f>_xlfn.IFNA(VLOOKUP(Q1912,'MARVEL-X'!A$2:I$1400,7,FALSE),VLOOKUP(Q1912,MARVEL!A$2:J$1522,10,FALSE))</f>
        <v>153.19513130199999</v>
      </c>
      <c r="T1912">
        <f>IF(P1912=P1911,R1912+T1911,R1912)</f>
        <v>180418.265855712</v>
      </c>
      <c r="U1912">
        <f>IF(P1912=P1911,1+U1911,1)</f>
        <v>7</v>
      </c>
      <c r="V1912" t="str">
        <f t="shared" si="29"/>
        <v/>
      </c>
      <c r="W1912" t="str">
        <f>IF(V1912="","",IF(ABS(V1912-R1912)&gt;W$1,ABS(V1912-R1912),""))</f>
        <v/>
      </c>
      <c r="X1912" t="str">
        <f>Y1912&amp;"-"&amp;Z1912&amp;"-"&amp;AC1912&amp;"-"&amp;AD1912&amp;"-"&amp;AG1912</f>
        <v>1.5-e-B-0-0.5</v>
      </c>
      <c r="Y1912">
        <f>F1912</f>
        <v>1.5</v>
      </c>
      <c r="Z1912" s="2" t="str">
        <f>G1912</f>
        <v>e</v>
      </c>
      <c r="AA1912">
        <f>_xlfn.IFNA(VLOOKUP(X1912,'duo-out'!A$2:Q$5000,5,FALSE),E1912+10*(H1912-1)+1+_xlfn.IFNA(VLOOKUP(D1912,states!A$2:C$10,3,FALSE),1))</f>
        <v>62</v>
      </c>
      <c r="AB1912" t="str">
        <f>IF(V1912="","",V1912)</f>
        <v/>
      </c>
      <c r="AC1912" s="2" t="str">
        <f>_xlfn.IFNA(VLOOKUP(D1912,states!A$2:C$10,2,FALSE),"XX")</f>
        <v>B</v>
      </c>
      <c r="AD1912">
        <f>E1912</f>
        <v>0</v>
      </c>
      <c r="AE1912">
        <f>_xlfn.IFNA(VLOOKUP(D1912,states!A$2:D$10,4,FALSE),0)</f>
        <v>0</v>
      </c>
      <c r="AF1912">
        <v>0.5</v>
      </c>
      <c r="AG1912">
        <f>IF(AE1912=0,AF1912,IF(AE1912=1,IF(F1912=0.5,0.5,IF(H1912=1,0.5,1.5)),IF(F1912=0.5,0.5,IF(H1912=1,2.5,1.5))))</f>
        <v>0.5</v>
      </c>
      <c r="AH1912" s="7">
        <f>IF(AC1912="XX",0,1/C1912^(1/5)*IF(E1912=0,100,1)/(E1912+1)^(1/4))</f>
        <v>249.7565720795638</v>
      </c>
    </row>
    <row r="1913" spans="1:34">
      <c r="A1913">
        <v>4225</v>
      </c>
      <c r="B1913" s="1">
        <v>25706.858</v>
      </c>
      <c r="C1913" s="6">
        <v>5.0000000000000001E-3</v>
      </c>
      <c r="D1913" t="s">
        <v>4</v>
      </c>
      <c r="E1913">
        <v>0</v>
      </c>
      <c r="F1913">
        <v>1.5</v>
      </c>
      <c r="G1913" t="s">
        <v>1</v>
      </c>
      <c r="H1913">
        <v>2</v>
      </c>
      <c r="I1913" t="s">
        <v>0</v>
      </c>
      <c r="J1913">
        <v>0</v>
      </c>
      <c r="K1913">
        <v>1.5</v>
      </c>
      <c r="L1913" t="s">
        <v>2</v>
      </c>
      <c r="M1913">
        <v>2</v>
      </c>
      <c r="N1913" t="s">
        <v>4281</v>
      </c>
      <c r="O1913">
        <v>1</v>
      </c>
      <c r="P1913" t="str">
        <f>D1913&amp;"-"&amp;F1913&amp;"-"&amp;G1913&amp;"-"&amp;E1913&amp;"-"&amp;H1913</f>
        <v>B2Sigma-1.5-e-0-2</v>
      </c>
      <c r="Q1913" t="str">
        <f>I1913&amp;"-"&amp;K1913&amp;"-"&amp;L1913&amp;"-"&amp;J1913&amp;"-"&amp;M1913</f>
        <v>X2Pi-1.5-f-0-2</v>
      </c>
      <c r="R1913">
        <f>B1913+S1913</f>
        <v>25774.042059069001</v>
      </c>
      <c r="S1913">
        <f>_xlfn.IFNA(VLOOKUP(Q1913,'MARVEL-X'!A$2:I$1400,7,FALSE),VLOOKUP(Q1913,MARVEL!A$2:J$1522,10,FALSE))</f>
        <v>67.184059069</v>
      </c>
      <c r="T1913">
        <f>IF(P1913=P1912,R1913+T1912,R1913)</f>
        <v>206192.30791478101</v>
      </c>
      <c r="U1913">
        <f>IF(P1913=P1912,1+U1912,1)</f>
        <v>8</v>
      </c>
      <c r="V1913" t="str">
        <f t="shared" si="29"/>
        <v/>
      </c>
      <c r="W1913" t="str">
        <f>IF(V1913="","",IF(ABS(V1913-R1913)&gt;W$1,ABS(V1913-R1913),""))</f>
        <v/>
      </c>
      <c r="X1913" t="str">
        <f>Y1913&amp;"-"&amp;Z1913&amp;"-"&amp;AC1913&amp;"-"&amp;AD1913&amp;"-"&amp;AG1913</f>
        <v>1.5-e-B-0-0.5</v>
      </c>
      <c r="Y1913">
        <f>F1913</f>
        <v>1.5</v>
      </c>
      <c r="Z1913" s="2" t="str">
        <f>G1913</f>
        <v>e</v>
      </c>
      <c r="AA1913">
        <f>_xlfn.IFNA(VLOOKUP(X1913,'duo-out'!A$2:Q$5000,5,FALSE),E1913+10*(H1913-1)+1+_xlfn.IFNA(VLOOKUP(D1913,states!A$2:C$10,3,FALSE),1))</f>
        <v>62</v>
      </c>
      <c r="AB1913" t="str">
        <f>IF(V1913="","",V1913)</f>
        <v/>
      </c>
      <c r="AC1913" s="2" t="str">
        <f>_xlfn.IFNA(VLOOKUP(D1913,states!A$2:C$10,2,FALSE),"XX")</f>
        <v>B</v>
      </c>
      <c r="AD1913">
        <f>E1913</f>
        <v>0</v>
      </c>
      <c r="AE1913">
        <f>_xlfn.IFNA(VLOOKUP(D1913,states!A$2:D$10,4,FALSE),0)</f>
        <v>0</v>
      </c>
      <c r="AF1913">
        <v>0.5</v>
      </c>
      <c r="AG1913">
        <f>IF(AE1913=0,AF1913,IF(AE1913=1,IF(F1913=0.5,0.5,IF(H1913=1,0.5,1.5)),IF(F1913=0.5,0.5,IF(H1913=1,2.5,1.5))))</f>
        <v>0.5</v>
      </c>
      <c r="AH1913" s="7">
        <f>IF(AC1913="XX",0,1/C1913^(1/5)*IF(E1913=0,100,1)/(E1913+1)^(1/4))</f>
        <v>288.53998118144267</v>
      </c>
    </row>
    <row r="1914" spans="1:34">
      <c r="A1914">
        <v>4207</v>
      </c>
      <c r="B1914" s="1">
        <v>25774.034</v>
      </c>
      <c r="C1914" s="6">
        <v>8.2450000000000006E-3</v>
      </c>
      <c r="D1914" t="s">
        <v>4</v>
      </c>
      <c r="E1914">
        <v>0</v>
      </c>
      <c r="F1914">
        <v>1.5</v>
      </c>
      <c r="G1914" t="s">
        <v>1</v>
      </c>
      <c r="H1914">
        <v>2</v>
      </c>
      <c r="I1914" t="s">
        <v>0</v>
      </c>
      <c r="J1914">
        <v>0</v>
      </c>
      <c r="K1914">
        <v>0.5</v>
      </c>
      <c r="L1914" t="s">
        <v>1</v>
      </c>
      <c r="M1914">
        <v>2</v>
      </c>
      <c r="N1914" t="s">
        <v>4263</v>
      </c>
      <c r="O1914">
        <v>1</v>
      </c>
      <c r="P1914" t="str">
        <f>D1914&amp;"-"&amp;F1914&amp;"-"&amp;G1914&amp;"-"&amp;E1914&amp;"-"&amp;H1914</f>
        <v>B2Sigma-1.5-e-0-2</v>
      </c>
      <c r="Q1914" t="str">
        <f>I1914&amp;"-"&amp;K1914&amp;"-"&amp;L1914&amp;"-"&amp;J1914&amp;"-"&amp;M1914</f>
        <v>X2Pi-0.5-e-0-2</v>
      </c>
      <c r="R1914">
        <f>B1914+S1914</f>
        <v>25774.034</v>
      </c>
      <c r="S1914">
        <f>_xlfn.IFNA(VLOOKUP(Q1914,'MARVEL-X'!A$2:I$1400,7,FALSE),VLOOKUP(Q1914,MARVEL!A$2:J$1522,10,FALSE))</f>
        <v>0</v>
      </c>
      <c r="T1914">
        <f>IF(P1914=P1913,R1914+T1913,R1914)</f>
        <v>231966.34191478102</v>
      </c>
      <c r="U1914">
        <f>IF(P1914=P1913,1+U1913,1)</f>
        <v>9</v>
      </c>
      <c r="V1914" t="str">
        <f t="shared" si="29"/>
        <v/>
      </c>
      <c r="W1914" t="str">
        <f>IF(V1914="","",IF(ABS(V1914-R1914)&gt;W$1,ABS(V1914-R1914),""))</f>
        <v/>
      </c>
      <c r="X1914" t="str">
        <f>Y1914&amp;"-"&amp;Z1914&amp;"-"&amp;AC1914&amp;"-"&amp;AD1914&amp;"-"&amp;AG1914</f>
        <v>1.5-e-B-0-0.5</v>
      </c>
      <c r="Y1914">
        <f>F1914</f>
        <v>1.5</v>
      </c>
      <c r="Z1914" s="2" t="str">
        <f>G1914</f>
        <v>e</v>
      </c>
      <c r="AA1914">
        <f>_xlfn.IFNA(VLOOKUP(X1914,'duo-out'!A$2:Q$5000,5,FALSE),E1914+10*(H1914-1)+1+_xlfn.IFNA(VLOOKUP(D1914,states!A$2:C$10,3,FALSE),1))</f>
        <v>62</v>
      </c>
      <c r="AB1914" t="str">
        <f>IF(V1914="","",V1914)</f>
        <v/>
      </c>
      <c r="AC1914" s="2" t="str">
        <f>_xlfn.IFNA(VLOOKUP(D1914,states!A$2:C$10,2,FALSE),"XX")</f>
        <v>B</v>
      </c>
      <c r="AD1914">
        <f>E1914</f>
        <v>0</v>
      </c>
      <c r="AE1914">
        <f>_xlfn.IFNA(VLOOKUP(D1914,states!A$2:D$10,4,FALSE),0)</f>
        <v>0</v>
      </c>
      <c r="AF1914">
        <v>0.5</v>
      </c>
      <c r="AG1914">
        <f>IF(AE1914=0,AF1914,IF(AE1914=1,IF(F1914=0.5,0.5,IF(H1914=1,0.5,1.5)),IF(F1914=0.5,0.5,IF(H1914=1,2.5,1.5))))</f>
        <v>0.5</v>
      </c>
      <c r="AH1914" s="7">
        <f>IF(AC1914="XX",0,1/C1914^(1/5)*IF(E1914=0,100,1)/(E1914+1)^(1/4))</f>
        <v>261.07294488223602</v>
      </c>
    </row>
    <row r="1915" spans="1:34">
      <c r="A1915">
        <v>3056</v>
      </c>
      <c r="B1915" s="1">
        <v>25706.854299999999</v>
      </c>
      <c r="C1915" s="6">
        <v>5.0000000000000001E-3</v>
      </c>
      <c r="D1915" t="s">
        <v>4</v>
      </c>
      <c r="E1915">
        <v>0</v>
      </c>
      <c r="F1915">
        <v>1.5</v>
      </c>
      <c r="G1915" t="s">
        <v>1</v>
      </c>
      <c r="H1915">
        <v>2</v>
      </c>
      <c r="I1915" t="s">
        <v>0</v>
      </c>
      <c r="J1915">
        <v>0</v>
      </c>
      <c r="K1915">
        <v>1.5</v>
      </c>
      <c r="L1915" t="s">
        <v>2</v>
      </c>
      <c r="M1915">
        <v>2</v>
      </c>
      <c r="N1915" t="s">
        <v>3112</v>
      </c>
      <c r="O1915">
        <v>1</v>
      </c>
      <c r="P1915" t="str">
        <f>D1915&amp;"-"&amp;F1915&amp;"-"&amp;G1915&amp;"-"&amp;E1915&amp;"-"&amp;H1915</f>
        <v>B2Sigma-1.5-e-0-2</v>
      </c>
      <c r="Q1915" t="str">
        <f>I1915&amp;"-"&amp;K1915&amp;"-"&amp;L1915&amp;"-"&amp;J1915&amp;"-"&amp;M1915</f>
        <v>X2Pi-1.5-f-0-2</v>
      </c>
      <c r="R1915">
        <f>B1915+S1915</f>
        <v>25774.038359069</v>
      </c>
      <c r="S1915">
        <f>_xlfn.IFNA(VLOOKUP(Q1915,'MARVEL-X'!A$2:I$1400,7,FALSE),VLOOKUP(Q1915,MARVEL!A$2:J$1522,10,FALSE))</f>
        <v>67.184059069</v>
      </c>
      <c r="T1915">
        <f>IF(P1915=P1914,R1915+T1914,R1915)</f>
        <v>257740.38027385002</v>
      </c>
      <c r="U1915">
        <f>IF(P1915=P1914,1+U1914,1)</f>
        <v>10</v>
      </c>
      <c r="V1915" t="str">
        <f t="shared" si="29"/>
        <v/>
      </c>
      <c r="W1915" t="str">
        <f>IF(V1915="","",IF(ABS(V1915-R1915)&gt;W$1,ABS(V1915-R1915),""))</f>
        <v/>
      </c>
      <c r="X1915" t="str">
        <f>Y1915&amp;"-"&amp;Z1915&amp;"-"&amp;AC1915&amp;"-"&amp;AD1915&amp;"-"&amp;AG1915</f>
        <v>1.5-e-B-0-0.5</v>
      </c>
      <c r="Y1915">
        <f>F1915</f>
        <v>1.5</v>
      </c>
      <c r="Z1915" s="2" t="str">
        <f>G1915</f>
        <v>e</v>
      </c>
      <c r="AA1915">
        <f>_xlfn.IFNA(VLOOKUP(X1915,'duo-out'!A$2:Q$5000,5,FALSE),E1915+10*(H1915-1)+1+_xlfn.IFNA(VLOOKUP(D1915,states!A$2:C$10,3,FALSE),1))</f>
        <v>62</v>
      </c>
      <c r="AB1915" t="str">
        <f>IF(V1915="","",V1915)</f>
        <v/>
      </c>
      <c r="AC1915" s="2" t="str">
        <f>_xlfn.IFNA(VLOOKUP(D1915,states!A$2:C$10,2,FALSE),"XX")</f>
        <v>B</v>
      </c>
      <c r="AD1915">
        <f>E1915</f>
        <v>0</v>
      </c>
      <c r="AE1915">
        <f>_xlfn.IFNA(VLOOKUP(D1915,states!A$2:D$10,4,FALSE),0)</f>
        <v>0</v>
      </c>
      <c r="AF1915">
        <v>0.5</v>
      </c>
      <c r="AG1915">
        <f>IF(AE1915=0,AF1915,IF(AE1915=1,IF(F1915=0.5,0.5,IF(H1915=1,0.5,1.5)),IF(F1915=0.5,0.5,IF(H1915=1,2.5,1.5))))</f>
        <v>0.5</v>
      </c>
      <c r="AH1915" s="7">
        <f>IF(AC1915="XX",0,1/C1915^(1/5)*IF(E1915=0,100,1)/(E1915+1)^(1/4))</f>
        <v>288.53998118144267</v>
      </c>
    </row>
    <row r="1916" spans="1:34">
      <c r="A1916">
        <v>3031</v>
      </c>
      <c r="B1916" s="1">
        <v>25620.845399999998</v>
      </c>
      <c r="C1916" s="6">
        <v>5.0000000000000001E-3</v>
      </c>
      <c r="D1916" t="s">
        <v>4</v>
      </c>
      <c r="E1916">
        <v>0</v>
      </c>
      <c r="F1916">
        <v>1.5</v>
      </c>
      <c r="G1916" t="s">
        <v>1</v>
      </c>
      <c r="H1916">
        <v>2</v>
      </c>
      <c r="I1916" t="s">
        <v>0</v>
      </c>
      <c r="J1916">
        <v>0</v>
      </c>
      <c r="K1916">
        <v>2.5</v>
      </c>
      <c r="L1916" t="s">
        <v>1</v>
      </c>
      <c r="M1916">
        <v>2</v>
      </c>
      <c r="N1916" t="s">
        <v>3087</v>
      </c>
      <c r="O1916">
        <v>1</v>
      </c>
      <c r="P1916" t="str">
        <f>D1916&amp;"-"&amp;F1916&amp;"-"&amp;G1916&amp;"-"&amp;E1916&amp;"-"&amp;H1916</f>
        <v>B2Sigma-1.5-e-0-2</v>
      </c>
      <c r="Q1916" t="str">
        <f>I1916&amp;"-"&amp;K1916&amp;"-"&amp;L1916&amp;"-"&amp;J1916&amp;"-"&amp;M1916</f>
        <v>X2Pi-2.5-e-0-2</v>
      </c>
      <c r="R1916">
        <f>B1916+S1916</f>
        <v>25774.040531301998</v>
      </c>
      <c r="S1916">
        <f>_xlfn.IFNA(VLOOKUP(Q1916,'MARVEL-X'!A$2:I$1400,7,FALSE),VLOOKUP(Q1916,MARVEL!A$2:J$1522,10,FALSE))</f>
        <v>153.19513130199999</v>
      </c>
      <c r="T1916">
        <f>IF(P1916=P1915,R1916+T1915,R1916)</f>
        <v>283514.42080515204</v>
      </c>
      <c r="U1916">
        <f>IF(P1916=P1915,1+U1915,1)</f>
        <v>11</v>
      </c>
      <c r="V1916" t="str">
        <f t="shared" si="29"/>
        <v/>
      </c>
      <c r="W1916" t="str">
        <f>IF(V1916="","",IF(ABS(V1916-R1916)&gt;W$1,ABS(V1916-R1916),""))</f>
        <v/>
      </c>
      <c r="X1916" t="str">
        <f>Y1916&amp;"-"&amp;Z1916&amp;"-"&amp;AC1916&amp;"-"&amp;AD1916&amp;"-"&amp;AG1916</f>
        <v>1.5-e-B-0-0.5</v>
      </c>
      <c r="Y1916">
        <f>F1916</f>
        <v>1.5</v>
      </c>
      <c r="Z1916" s="2" t="str">
        <f>G1916</f>
        <v>e</v>
      </c>
      <c r="AA1916">
        <f>_xlfn.IFNA(VLOOKUP(X1916,'duo-out'!A$2:Q$5000,5,FALSE),E1916+10*(H1916-1)+1+_xlfn.IFNA(VLOOKUP(D1916,states!A$2:C$10,3,FALSE),1))</f>
        <v>62</v>
      </c>
      <c r="AB1916" t="str">
        <f>IF(V1916="","",V1916)</f>
        <v/>
      </c>
      <c r="AC1916" s="2" t="str">
        <f>_xlfn.IFNA(VLOOKUP(D1916,states!A$2:C$10,2,FALSE),"XX")</f>
        <v>B</v>
      </c>
      <c r="AD1916">
        <f>E1916</f>
        <v>0</v>
      </c>
      <c r="AE1916">
        <f>_xlfn.IFNA(VLOOKUP(D1916,states!A$2:D$10,4,FALSE),0)</f>
        <v>0</v>
      </c>
      <c r="AF1916">
        <v>0.5</v>
      </c>
      <c r="AG1916">
        <f>IF(AE1916=0,AF1916,IF(AE1916=1,IF(F1916=0.5,0.5,IF(H1916=1,0.5,1.5)),IF(F1916=0.5,0.5,IF(H1916=1,2.5,1.5))))</f>
        <v>0.5</v>
      </c>
      <c r="AH1916" s="7">
        <f>IF(AC1916="XX",0,1/C1916^(1/5)*IF(E1916=0,100,1)/(E1916+1)^(1/4))</f>
        <v>288.53998118144267</v>
      </c>
    </row>
    <row r="1917" spans="1:34">
      <c r="A1917">
        <v>450</v>
      </c>
      <c r="B1917" s="1">
        <v>25620.87</v>
      </c>
      <c r="C1917" s="6">
        <v>0.05</v>
      </c>
      <c r="D1917" t="s">
        <v>4</v>
      </c>
      <c r="E1917">
        <v>0</v>
      </c>
      <c r="F1917">
        <v>1.5</v>
      </c>
      <c r="G1917" t="s">
        <v>1</v>
      </c>
      <c r="H1917">
        <v>2</v>
      </c>
      <c r="I1917" t="s">
        <v>0</v>
      </c>
      <c r="J1917">
        <v>0</v>
      </c>
      <c r="K1917">
        <v>2.5</v>
      </c>
      <c r="L1917" t="s">
        <v>1</v>
      </c>
      <c r="M1917">
        <v>2</v>
      </c>
      <c r="N1917" t="s">
        <v>506</v>
      </c>
      <c r="O1917">
        <v>1</v>
      </c>
      <c r="P1917" t="str">
        <f>D1917&amp;"-"&amp;F1917&amp;"-"&amp;G1917&amp;"-"&amp;E1917&amp;"-"&amp;H1917</f>
        <v>B2Sigma-1.5-e-0-2</v>
      </c>
      <c r="Q1917" t="str">
        <f>I1917&amp;"-"&amp;K1917&amp;"-"&amp;L1917&amp;"-"&amp;J1917&amp;"-"&amp;M1917</f>
        <v>X2Pi-2.5-e-0-2</v>
      </c>
      <c r="R1917">
        <f>B1917+S1917</f>
        <v>25774.065131301999</v>
      </c>
      <c r="S1917">
        <f>_xlfn.IFNA(VLOOKUP(Q1917,'MARVEL-X'!A$2:I$1400,7,FALSE),VLOOKUP(Q1917,MARVEL!A$2:J$1522,10,FALSE))</f>
        <v>153.19513130199999</v>
      </c>
      <c r="T1917">
        <f>IF(P1917=P1916,R1917+T1916,R1917)</f>
        <v>309288.48593645403</v>
      </c>
      <c r="U1917">
        <f>IF(P1917=P1916,1+U1916,1)</f>
        <v>12</v>
      </c>
      <c r="V1917" t="str">
        <f t="shared" si="29"/>
        <v/>
      </c>
      <c r="W1917" t="str">
        <f>IF(V1917="","",IF(ABS(V1917-R1917)&gt;W$1,ABS(V1917-R1917),""))</f>
        <v/>
      </c>
      <c r="X1917" t="str">
        <f>Y1917&amp;"-"&amp;Z1917&amp;"-"&amp;AC1917&amp;"-"&amp;AD1917&amp;"-"&amp;AG1917</f>
        <v>1.5-e-B-0-0.5</v>
      </c>
      <c r="Y1917">
        <f>F1917</f>
        <v>1.5</v>
      </c>
      <c r="Z1917" s="2" t="str">
        <f>G1917</f>
        <v>e</v>
      </c>
      <c r="AA1917">
        <f>_xlfn.IFNA(VLOOKUP(X1917,'duo-out'!A$2:Q$5000,5,FALSE),E1917+10*(H1917-1)+1+_xlfn.IFNA(VLOOKUP(D1917,states!A$2:C$10,3,FALSE),1))</f>
        <v>62</v>
      </c>
      <c r="AB1917" t="str">
        <f>IF(V1917="","",V1917)</f>
        <v/>
      </c>
      <c r="AC1917" s="2" t="str">
        <f>_xlfn.IFNA(VLOOKUP(D1917,states!A$2:C$10,2,FALSE),"XX")</f>
        <v>B</v>
      </c>
      <c r="AD1917">
        <f>E1917</f>
        <v>0</v>
      </c>
      <c r="AE1917">
        <f>_xlfn.IFNA(VLOOKUP(D1917,states!A$2:D$10,4,FALSE),0)</f>
        <v>0</v>
      </c>
      <c r="AF1917">
        <v>0.5</v>
      </c>
      <c r="AG1917">
        <f>IF(AE1917=0,AF1917,IF(AE1917=1,IF(F1917=0.5,0.5,IF(H1917=1,0.5,1.5)),IF(F1917=0.5,0.5,IF(H1917=1,2.5,1.5))))</f>
        <v>0.5</v>
      </c>
      <c r="AH1917" s="7">
        <f>IF(AC1917="XX",0,1/C1917^(1/5)*IF(E1917=0,100,1)/(E1917+1)^(1/4))</f>
        <v>182.05642030260799</v>
      </c>
    </row>
    <row r="1918" spans="1:34">
      <c r="A1918">
        <v>411</v>
      </c>
      <c r="B1918" s="1">
        <v>25706.87</v>
      </c>
      <c r="C1918" s="6">
        <v>0.05</v>
      </c>
      <c r="D1918" t="s">
        <v>4</v>
      </c>
      <c r="E1918">
        <v>0</v>
      </c>
      <c r="F1918">
        <v>1.5</v>
      </c>
      <c r="G1918" t="s">
        <v>1</v>
      </c>
      <c r="H1918">
        <v>2</v>
      </c>
      <c r="I1918" t="s">
        <v>0</v>
      </c>
      <c r="J1918">
        <v>0</v>
      </c>
      <c r="K1918">
        <v>1.5</v>
      </c>
      <c r="L1918" t="s">
        <v>2</v>
      </c>
      <c r="M1918">
        <v>2</v>
      </c>
      <c r="N1918" t="s">
        <v>467</v>
      </c>
      <c r="O1918">
        <v>1</v>
      </c>
      <c r="P1918" t="str">
        <f>D1918&amp;"-"&amp;F1918&amp;"-"&amp;G1918&amp;"-"&amp;E1918&amp;"-"&amp;H1918</f>
        <v>B2Sigma-1.5-e-0-2</v>
      </c>
      <c r="Q1918" t="str">
        <f>I1918&amp;"-"&amp;K1918&amp;"-"&amp;L1918&amp;"-"&amp;J1918&amp;"-"&amp;M1918</f>
        <v>X2Pi-1.5-f-0-2</v>
      </c>
      <c r="R1918">
        <f>B1918+S1918</f>
        <v>25774.054059069</v>
      </c>
      <c r="S1918">
        <f>_xlfn.IFNA(VLOOKUP(Q1918,'MARVEL-X'!A$2:I$1400,7,FALSE),VLOOKUP(Q1918,MARVEL!A$2:J$1522,10,FALSE))</f>
        <v>67.184059069</v>
      </c>
      <c r="T1918">
        <f>IF(P1918=P1917,R1918+T1917,R1918)</f>
        <v>335062.53999552305</v>
      </c>
      <c r="U1918">
        <f>IF(P1918=P1917,1+U1917,1)</f>
        <v>13</v>
      </c>
      <c r="V1918" t="str">
        <f t="shared" si="29"/>
        <v/>
      </c>
      <c r="W1918" t="str">
        <f>IF(V1918="","",IF(ABS(V1918-R1918)&gt;W$1,ABS(V1918-R1918),""))</f>
        <v/>
      </c>
      <c r="X1918" t="str">
        <f>Y1918&amp;"-"&amp;Z1918&amp;"-"&amp;AC1918&amp;"-"&amp;AD1918&amp;"-"&amp;AG1918</f>
        <v>1.5-e-B-0-0.5</v>
      </c>
      <c r="Y1918">
        <f>F1918</f>
        <v>1.5</v>
      </c>
      <c r="Z1918" s="2" t="str">
        <f>G1918</f>
        <v>e</v>
      </c>
      <c r="AA1918">
        <f>_xlfn.IFNA(VLOOKUP(X1918,'duo-out'!A$2:Q$5000,5,FALSE),E1918+10*(H1918-1)+1+_xlfn.IFNA(VLOOKUP(D1918,states!A$2:C$10,3,FALSE),1))</f>
        <v>62</v>
      </c>
      <c r="AB1918" t="str">
        <f>IF(V1918="","",V1918)</f>
        <v/>
      </c>
      <c r="AC1918" s="2" t="str">
        <f>_xlfn.IFNA(VLOOKUP(D1918,states!A$2:C$10,2,FALSE),"XX")</f>
        <v>B</v>
      </c>
      <c r="AD1918">
        <f>E1918</f>
        <v>0</v>
      </c>
      <c r="AE1918">
        <f>_xlfn.IFNA(VLOOKUP(D1918,states!A$2:D$10,4,FALSE),0)</f>
        <v>0</v>
      </c>
      <c r="AF1918">
        <v>0.5</v>
      </c>
      <c r="AG1918">
        <f>IF(AE1918=0,AF1918,IF(AE1918=1,IF(F1918=0.5,0.5,IF(H1918=1,0.5,1.5)),IF(F1918=0.5,0.5,IF(H1918=1,2.5,1.5))))</f>
        <v>0.5</v>
      </c>
      <c r="AH1918" s="7">
        <f>IF(AC1918="XX",0,1/C1918^(1/5)*IF(E1918=0,100,1)/(E1918+1)^(1/4))</f>
        <v>182.05642030260799</v>
      </c>
    </row>
    <row r="1919" spans="1:34">
      <c r="A1919">
        <v>374</v>
      </c>
      <c r="B1919" s="1">
        <v>25774.080000000002</v>
      </c>
      <c r="C1919" s="6">
        <v>0.05</v>
      </c>
      <c r="D1919" t="s">
        <v>4</v>
      </c>
      <c r="E1919">
        <v>0</v>
      </c>
      <c r="F1919">
        <v>1.5</v>
      </c>
      <c r="G1919" t="s">
        <v>1</v>
      </c>
      <c r="H1919">
        <v>2</v>
      </c>
      <c r="I1919" t="s">
        <v>0</v>
      </c>
      <c r="J1919">
        <v>0</v>
      </c>
      <c r="K1919">
        <v>0.5</v>
      </c>
      <c r="L1919" t="s">
        <v>1</v>
      </c>
      <c r="M1919">
        <v>2</v>
      </c>
      <c r="N1919" t="s">
        <v>430</v>
      </c>
      <c r="O1919">
        <v>1</v>
      </c>
      <c r="P1919" t="str">
        <f>D1919&amp;"-"&amp;F1919&amp;"-"&amp;G1919&amp;"-"&amp;E1919&amp;"-"&amp;H1919</f>
        <v>B2Sigma-1.5-e-0-2</v>
      </c>
      <c r="Q1919" t="str">
        <f>I1919&amp;"-"&amp;K1919&amp;"-"&amp;L1919&amp;"-"&amp;J1919&amp;"-"&amp;M1919</f>
        <v>X2Pi-0.5-e-0-2</v>
      </c>
      <c r="R1919">
        <f>B1919+S1919</f>
        <v>25774.080000000002</v>
      </c>
      <c r="S1919">
        <f>_xlfn.IFNA(VLOOKUP(Q1919,'MARVEL-X'!A$2:I$1400,7,FALSE),VLOOKUP(Q1919,MARVEL!A$2:J$1522,10,FALSE))</f>
        <v>0</v>
      </c>
      <c r="T1919">
        <f>IF(P1919=P1918,R1919+T1918,R1919)</f>
        <v>360836.61999552307</v>
      </c>
      <c r="U1919">
        <f>IF(P1919=P1918,1+U1918,1)</f>
        <v>14</v>
      </c>
      <c r="V1919">
        <f t="shared" si="29"/>
        <v>25774.044285394506</v>
      </c>
      <c r="W1919" t="str">
        <f>IF(V1919="","",IF(ABS(V1919-R1919)&gt;W$1,ABS(V1919-R1919),""))</f>
        <v/>
      </c>
      <c r="X1919" t="str">
        <f>Y1919&amp;"-"&amp;Z1919&amp;"-"&amp;AC1919&amp;"-"&amp;AD1919&amp;"-"&amp;AG1919</f>
        <v>1.5-e-B-0-0.5</v>
      </c>
      <c r="Y1919">
        <f>F1919</f>
        <v>1.5</v>
      </c>
      <c r="Z1919" s="2" t="str">
        <f>G1919</f>
        <v>e</v>
      </c>
      <c r="AA1919">
        <f>_xlfn.IFNA(VLOOKUP(X1919,'duo-out'!A$2:Q$5000,5,FALSE),E1919+10*(H1919-1)+1+_xlfn.IFNA(VLOOKUP(D1919,states!A$2:C$10,3,FALSE),1))</f>
        <v>62</v>
      </c>
      <c r="AB1919">
        <f>IF(V1919="","",V1919)</f>
        <v>25774.044285394506</v>
      </c>
      <c r="AC1919" s="2" t="str">
        <f>_xlfn.IFNA(VLOOKUP(D1919,states!A$2:C$10,2,FALSE),"XX")</f>
        <v>B</v>
      </c>
      <c r="AD1919">
        <f>E1919</f>
        <v>0</v>
      </c>
      <c r="AE1919">
        <f>_xlfn.IFNA(VLOOKUP(D1919,states!A$2:D$10,4,FALSE),0)</f>
        <v>0</v>
      </c>
      <c r="AF1919">
        <v>0.5</v>
      </c>
      <c r="AG1919">
        <f>IF(AE1919=0,AF1919,IF(AE1919=1,IF(F1919=0.5,0.5,IF(H1919=1,0.5,1.5)),IF(F1919=0.5,0.5,IF(H1919=1,2.5,1.5))))</f>
        <v>0.5</v>
      </c>
      <c r="AH1919" s="7">
        <f>IF(AC1919="XX",0,1/C1919^(1/5)*IF(E1919=0,100,1)/(E1919+1)^(1/4))</f>
        <v>182.05642030260799</v>
      </c>
    </row>
    <row r="1920" spans="1:34">
      <c r="A1920">
        <v>4470</v>
      </c>
      <c r="B1920" s="1">
        <v>24680.206699999999</v>
      </c>
      <c r="C1920" s="6">
        <v>2.052E-2</v>
      </c>
      <c r="D1920" t="s">
        <v>4</v>
      </c>
      <c r="E1920">
        <v>1</v>
      </c>
      <c r="F1920">
        <v>1.5</v>
      </c>
      <c r="G1920" t="s">
        <v>1</v>
      </c>
      <c r="H1920">
        <v>2</v>
      </c>
      <c r="I1920" t="s">
        <v>0</v>
      </c>
      <c r="J1920">
        <v>1</v>
      </c>
      <c r="K1920">
        <v>2.5</v>
      </c>
      <c r="L1920" t="s">
        <v>1</v>
      </c>
      <c r="M1920">
        <v>2</v>
      </c>
      <c r="N1920" t="s">
        <v>4526</v>
      </c>
      <c r="O1920">
        <v>1</v>
      </c>
      <c r="P1920" t="str">
        <f>D1920&amp;"-"&amp;F1920&amp;"-"&amp;G1920&amp;"-"&amp;E1920&amp;"-"&amp;H1920</f>
        <v>B2Sigma-1.5-e-1-2</v>
      </c>
      <c r="Q1920" t="str">
        <f>I1920&amp;"-"&amp;K1920&amp;"-"&amp;L1920&amp;"-"&amp;J1920&amp;"-"&amp;M1920</f>
        <v>X2Pi-2.5-e-1-2</v>
      </c>
      <c r="R1920">
        <f>B1920+S1920</f>
        <v>27560.118817620998</v>
      </c>
      <c r="S1920">
        <f>_xlfn.IFNA(VLOOKUP(Q1920,'MARVEL-X'!A$2:I$1400,7,FALSE),VLOOKUP(Q1920,MARVEL!A$2:J$1522,10,FALSE))</f>
        <v>2879.9121176210001</v>
      </c>
      <c r="T1920">
        <f>IF(P1920=P1919,R1920+T1919,R1920)</f>
        <v>27560.118817620998</v>
      </c>
      <c r="U1920">
        <f>IF(P1920=P1919,1+U1919,1)</f>
        <v>1</v>
      </c>
      <c r="V1920" t="str">
        <f t="shared" si="29"/>
        <v/>
      </c>
      <c r="W1920" t="str">
        <f>IF(V1920="","",IF(ABS(V1920-R1920)&gt;W$1,ABS(V1920-R1920),""))</f>
        <v/>
      </c>
      <c r="X1920" t="str">
        <f>Y1920&amp;"-"&amp;Z1920&amp;"-"&amp;AC1920&amp;"-"&amp;AD1920&amp;"-"&amp;AG1920</f>
        <v>1.5-e-B-1-0.5</v>
      </c>
      <c r="Y1920">
        <f>F1920</f>
        <v>1.5</v>
      </c>
      <c r="Z1920" s="2" t="str">
        <f>G1920</f>
        <v>e</v>
      </c>
      <c r="AA1920">
        <f>_xlfn.IFNA(VLOOKUP(X1920,'duo-out'!A$2:Q$5000,5,FALSE),E1920+10*(H1920-1)+1+_xlfn.IFNA(VLOOKUP(D1920,states!A$2:C$10,3,FALSE),1))</f>
        <v>72</v>
      </c>
      <c r="AB1920" t="str">
        <f>IF(V1920="","",V1920)</f>
        <v/>
      </c>
      <c r="AC1920" s="2" t="str">
        <f>_xlfn.IFNA(VLOOKUP(D1920,states!A$2:C$10,2,FALSE),"XX")</f>
        <v>B</v>
      </c>
      <c r="AD1920">
        <f>E1920</f>
        <v>1</v>
      </c>
      <c r="AE1920">
        <f>_xlfn.IFNA(VLOOKUP(D1920,states!A$2:D$10,4,FALSE),0)</f>
        <v>0</v>
      </c>
      <c r="AF1920">
        <v>0.5</v>
      </c>
      <c r="AG1920">
        <f>IF(AE1920=0,AF1920,IF(AE1920=1,IF(F1920=0.5,0.5,IF(H1920=1,0.5,1.5)),IF(F1920=0.5,0.5,IF(H1920=1,2.5,1.5))))</f>
        <v>0.5</v>
      </c>
      <c r="AH1920" s="7">
        <f>IF(AC1920="XX",0,1/C1920^(1/5)*IF(E1920=0,100,1)/(E1920+1)^(1/4))</f>
        <v>1.8293930708968238</v>
      </c>
    </row>
    <row r="1921" spans="1:34">
      <c r="A1921">
        <v>4455</v>
      </c>
      <c r="B1921" s="1">
        <v>24762.999599999999</v>
      </c>
      <c r="C1921" s="6">
        <v>2.026E-2</v>
      </c>
      <c r="D1921" t="s">
        <v>4</v>
      </c>
      <c r="E1921">
        <v>1</v>
      </c>
      <c r="F1921">
        <v>1.5</v>
      </c>
      <c r="G1921" t="s">
        <v>1</v>
      </c>
      <c r="H1921">
        <v>2</v>
      </c>
      <c r="I1921" t="s">
        <v>0</v>
      </c>
      <c r="J1921">
        <v>1</v>
      </c>
      <c r="K1921">
        <v>1.5</v>
      </c>
      <c r="L1921" t="s">
        <v>2</v>
      </c>
      <c r="M1921">
        <v>2</v>
      </c>
      <c r="N1921" t="s">
        <v>4511</v>
      </c>
      <c r="O1921">
        <v>1</v>
      </c>
      <c r="P1921" t="str">
        <f>D1921&amp;"-"&amp;F1921&amp;"-"&amp;G1921&amp;"-"&amp;E1921&amp;"-"&amp;H1921</f>
        <v>B2Sigma-1.5-e-1-2</v>
      </c>
      <c r="Q1921" t="str">
        <f>I1921&amp;"-"&amp;K1921&amp;"-"&amp;L1921&amp;"-"&amp;J1921&amp;"-"&amp;M1921</f>
        <v>X2Pi-1.5-f-1-2</v>
      </c>
      <c r="R1921">
        <f>B1921+S1921</f>
        <v>27560.118218374999</v>
      </c>
      <c r="S1921">
        <f>_xlfn.IFNA(VLOOKUP(Q1921,'MARVEL-X'!A$2:I$1400,7,FALSE),VLOOKUP(Q1921,MARVEL!A$2:J$1522,10,FALSE))</f>
        <v>2797.1186183750001</v>
      </c>
      <c r="T1921">
        <f>IF(P1921=P1920,R1921+T1920,R1921)</f>
        <v>55120.237035995997</v>
      </c>
      <c r="U1921">
        <f>IF(P1921=P1920,1+U1920,1)</f>
        <v>2</v>
      </c>
      <c r="V1921" t="str">
        <f t="shared" si="29"/>
        <v/>
      </c>
      <c r="W1921" t="str">
        <f>IF(V1921="","",IF(ABS(V1921-R1921)&gt;W$1,ABS(V1921-R1921),""))</f>
        <v/>
      </c>
      <c r="X1921" t="str">
        <f>Y1921&amp;"-"&amp;Z1921&amp;"-"&amp;AC1921&amp;"-"&amp;AD1921&amp;"-"&amp;AG1921</f>
        <v>1.5-e-B-1-0.5</v>
      </c>
      <c r="Y1921">
        <f>F1921</f>
        <v>1.5</v>
      </c>
      <c r="Z1921" s="2" t="str">
        <f>G1921</f>
        <v>e</v>
      </c>
      <c r="AA1921">
        <f>_xlfn.IFNA(VLOOKUP(X1921,'duo-out'!A$2:Q$5000,5,FALSE),E1921+10*(H1921-1)+1+_xlfn.IFNA(VLOOKUP(D1921,states!A$2:C$10,3,FALSE),1))</f>
        <v>72</v>
      </c>
      <c r="AB1921" t="str">
        <f>IF(V1921="","",V1921)</f>
        <v/>
      </c>
      <c r="AC1921" s="2" t="str">
        <f>_xlfn.IFNA(VLOOKUP(D1921,states!A$2:C$10,2,FALSE),"XX")</f>
        <v>B</v>
      </c>
      <c r="AD1921">
        <f>E1921</f>
        <v>1</v>
      </c>
      <c r="AE1921">
        <f>_xlfn.IFNA(VLOOKUP(D1921,states!A$2:D$10,4,FALSE),0)</f>
        <v>0</v>
      </c>
      <c r="AF1921">
        <v>0.5</v>
      </c>
      <c r="AG1921">
        <f>IF(AE1921=0,AF1921,IF(AE1921=1,IF(F1921=0.5,0.5,IF(H1921=1,0.5,1.5)),IF(F1921=0.5,0.5,IF(H1921=1,2.5,1.5))))</f>
        <v>0.5</v>
      </c>
      <c r="AH1921" s="7">
        <f>IF(AC1921="XX",0,1/C1921^(1/5)*IF(E1921=0,100,1)/(E1921+1)^(1/4))</f>
        <v>1.8340645341998605</v>
      </c>
    </row>
    <row r="1922" spans="1:34">
      <c r="A1922">
        <v>4438</v>
      </c>
      <c r="B1922" s="1">
        <v>27406.9247</v>
      </c>
      <c r="C1922" s="6">
        <v>2.1909999999999999E-2</v>
      </c>
      <c r="D1922" t="s">
        <v>4</v>
      </c>
      <c r="E1922">
        <v>1</v>
      </c>
      <c r="F1922">
        <v>1.5</v>
      </c>
      <c r="G1922" t="s">
        <v>1</v>
      </c>
      <c r="H1922">
        <v>2</v>
      </c>
      <c r="I1922" t="s">
        <v>0</v>
      </c>
      <c r="J1922">
        <v>0</v>
      </c>
      <c r="K1922">
        <v>2.5</v>
      </c>
      <c r="L1922" t="s">
        <v>1</v>
      </c>
      <c r="M1922">
        <v>2</v>
      </c>
      <c r="N1922" t="s">
        <v>4494</v>
      </c>
      <c r="O1922">
        <v>1</v>
      </c>
      <c r="P1922" t="str">
        <f>D1922&amp;"-"&amp;F1922&amp;"-"&amp;G1922&amp;"-"&amp;E1922&amp;"-"&amp;H1922</f>
        <v>B2Sigma-1.5-e-1-2</v>
      </c>
      <c r="Q1922" t="str">
        <f>I1922&amp;"-"&amp;K1922&amp;"-"&amp;L1922&amp;"-"&amp;J1922&amp;"-"&amp;M1922</f>
        <v>X2Pi-2.5-e-0-2</v>
      </c>
      <c r="R1922">
        <f>B1922+S1922</f>
        <v>27560.119831302</v>
      </c>
      <c r="S1922">
        <f>_xlfn.IFNA(VLOOKUP(Q1922,'MARVEL-X'!A$2:I$1400,7,FALSE),VLOOKUP(Q1922,MARVEL!A$2:J$1522,10,FALSE))</f>
        <v>153.19513130199999</v>
      </c>
      <c r="T1922">
        <f>IF(P1922=P1921,R1922+T1921,R1922)</f>
        <v>82680.356867297989</v>
      </c>
      <c r="U1922">
        <f>IF(P1922=P1921,1+U1921,1)</f>
        <v>3</v>
      </c>
      <c r="V1922" t="str">
        <f t="shared" si="29"/>
        <v/>
      </c>
      <c r="W1922" t="str">
        <f>IF(V1922="","",IF(ABS(V1922-R1922)&gt;W$1,ABS(V1922-R1922),""))</f>
        <v/>
      </c>
      <c r="X1922" t="str">
        <f>Y1922&amp;"-"&amp;Z1922&amp;"-"&amp;AC1922&amp;"-"&amp;AD1922&amp;"-"&amp;AG1922</f>
        <v>1.5-e-B-1-0.5</v>
      </c>
      <c r="Y1922">
        <f>F1922</f>
        <v>1.5</v>
      </c>
      <c r="Z1922" s="2" t="str">
        <f>G1922</f>
        <v>e</v>
      </c>
      <c r="AA1922">
        <f>_xlfn.IFNA(VLOOKUP(X1922,'duo-out'!A$2:Q$5000,5,FALSE),E1922+10*(H1922-1)+1+_xlfn.IFNA(VLOOKUP(D1922,states!A$2:C$10,3,FALSE),1))</f>
        <v>72</v>
      </c>
      <c r="AB1922" t="str">
        <f>IF(V1922="","",V1922)</f>
        <v/>
      </c>
      <c r="AC1922" s="2" t="str">
        <f>_xlfn.IFNA(VLOOKUP(D1922,states!A$2:C$10,2,FALSE),"XX")</f>
        <v>B</v>
      </c>
      <c r="AD1922">
        <f>E1922</f>
        <v>1</v>
      </c>
      <c r="AE1922">
        <f>_xlfn.IFNA(VLOOKUP(D1922,states!A$2:D$10,4,FALSE),0)</f>
        <v>0</v>
      </c>
      <c r="AF1922">
        <v>0.5</v>
      </c>
      <c r="AG1922">
        <f>IF(AE1922=0,AF1922,IF(AE1922=1,IF(F1922=0.5,0.5,IF(H1922=1,0.5,1.5)),IF(F1922=0.5,0.5,IF(H1922=1,2.5,1.5))))</f>
        <v>0.5</v>
      </c>
      <c r="AH1922" s="7">
        <f>IF(AC1922="XX",0,1/C1922^(1/5)*IF(E1922=0,100,1)/(E1922+1)^(1/4))</f>
        <v>1.8055687334426318</v>
      </c>
    </row>
    <row r="1923" spans="1:34">
      <c r="A1923">
        <v>4422</v>
      </c>
      <c r="B1923" s="1">
        <v>27492.933499999999</v>
      </c>
      <c r="C1923" s="6">
        <v>1.916E-2</v>
      </c>
      <c r="D1923" t="s">
        <v>4</v>
      </c>
      <c r="E1923">
        <v>1</v>
      </c>
      <c r="F1923">
        <v>1.5</v>
      </c>
      <c r="G1923" t="s">
        <v>1</v>
      </c>
      <c r="H1923">
        <v>2</v>
      </c>
      <c r="I1923" t="s">
        <v>0</v>
      </c>
      <c r="J1923">
        <v>0</v>
      </c>
      <c r="K1923">
        <v>1.5</v>
      </c>
      <c r="L1923" t="s">
        <v>2</v>
      </c>
      <c r="M1923">
        <v>2</v>
      </c>
      <c r="N1923" t="s">
        <v>4478</v>
      </c>
      <c r="O1923">
        <v>1</v>
      </c>
      <c r="P1923" t="str">
        <f>D1923&amp;"-"&amp;F1923&amp;"-"&amp;G1923&amp;"-"&amp;E1923&amp;"-"&amp;H1923</f>
        <v>B2Sigma-1.5-e-1-2</v>
      </c>
      <c r="Q1923" t="str">
        <f>I1923&amp;"-"&amp;K1923&amp;"-"&amp;L1923&amp;"-"&amp;J1923&amp;"-"&amp;M1923</f>
        <v>X2Pi-1.5-f-0-2</v>
      </c>
      <c r="R1923">
        <f>B1923+S1923</f>
        <v>27560.117559069</v>
      </c>
      <c r="S1923">
        <f>_xlfn.IFNA(VLOOKUP(Q1923,'MARVEL-X'!A$2:I$1400,7,FALSE),VLOOKUP(Q1923,MARVEL!A$2:J$1522,10,FALSE))</f>
        <v>67.184059069</v>
      </c>
      <c r="T1923">
        <f>IF(P1923=P1922,R1923+T1922,R1923)</f>
        <v>110240.47442636699</v>
      </c>
      <c r="U1923">
        <f>IF(P1923=P1922,1+U1922,1)</f>
        <v>4</v>
      </c>
      <c r="V1923" t="str">
        <f t="shared" ref="V1923:V1986" si="30">IF(P1923=P1924,"",T1923/U1923)</f>
        <v/>
      </c>
      <c r="W1923" t="str">
        <f>IF(V1923="","",IF(ABS(V1923-R1923)&gt;W$1,ABS(V1923-R1923),""))</f>
        <v/>
      </c>
      <c r="X1923" t="str">
        <f>Y1923&amp;"-"&amp;Z1923&amp;"-"&amp;AC1923&amp;"-"&amp;AD1923&amp;"-"&amp;AG1923</f>
        <v>1.5-e-B-1-0.5</v>
      </c>
      <c r="Y1923">
        <f>F1923</f>
        <v>1.5</v>
      </c>
      <c r="Z1923" s="2" t="str">
        <f>G1923</f>
        <v>e</v>
      </c>
      <c r="AA1923">
        <f>_xlfn.IFNA(VLOOKUP(X1923,'duo-out'!A$2:Q$5000,5,FALSE),E1923+10*(H1923-1)+1+_xlfn.IFNA(VLOOKUP(D1923,states!A$2:C$10,3,FALSE),1))</f>
        <v>72</v>
      </c>
      <c r="AB1923" t="str">
        <f>IF(V1923="","",V1923)</f>
        <v/>
      </c>
      <c r="AC1923" s="2" t="str">
        <f>_xlfn.IFNA(VLOOKUP(D1923,states!A$2:C$10,2,FALSE),"XX")</f>
        <v>B</v>
      </c>
      <c r="AD1923">
        <f>E1923</f>
        <v>1</v>
      </c>
      <c r="AE1923">
        <f>_xlfn.IFNA(VLOOKUP(D1923,states!A$2:D$10,4,FALSE),0)</f>
        <v>0</v>
      </c>
      <c r="AF1923">
        <v>0.5</v>
      </c>
      <c r="AG1923">
        <f>IF(AE1923=0,AF1923,IF(AE1923=1,IF(F1923=0.5,0.5,IF(H1923=1,0.5,1.5)),IF(F1923=0.5,0.5,IF(H1923=1,2.5,1.5))))</f>
        <v>0.5</v>
      </c>
      <c r="AH1923" s="7">
        <f>IF(AC1923="XX",0,1/C1923^(1/5)*IF(E1923=0,100,1)/(E1923+1)^(1/4))</f>
        <v>1.8546561335898337</v>
      </c>
    </row>
    <row r="1924" spans="1:34">
      <c r="A1924">
        <v>4409</v>
      </c>
      <c r="B1924" s="1">
        <v>27560.109700000001</v>
      </c>
      <c r="C1924" s="6">
        <v>0.01</v>
      </c>
      <c r="D1924" t="s">
        <v>4</v>
      </c>
      <c r="E1924">
        <v>1</v>
      </c>
      <c r="F1924">
        <v>1.5</v>
      </c>
      <c r="G1924" t="s">
        <v>1</v>
      </c>
      <c r="H1924">
        <v>2</v>
      </c>
      <c r="I1924" t="s">
        <v>0</v>
      </c>
      <c r="J1924">
        <v>0</v>
      </c>
      <c r="K1924">
        <v>0.5</v>
      </c>
      <c r="L1924" t="s">
        <v>1</v>
      </c>
      <c r="M1924">
        <v>2</v>
      </c>
      <c r="N1924" t="s">
        <v>4465</v>
      </c>
      <c r="O1924">
        <v>1</v>
      </c>
      <c r="P1924" t="str">
        <f>D1924&amp;"-"&amp;F1924&amp;"-"&amp;G1924&amp;"-"&amp;E1924&amp;"-"&amp;H1924</f>
        <v>B2Sigma-1.5-e-1-2</v>
      </c>
      <c r="Q1924" t="str">
        <f>I1924&amp;"-"&amp;K1924&amp;"-"&amp;L1924&amp;"-"&amp;J1924&amp;"-"&amp;M1924</f>
        <v>X2Pi-0.5-e-0-2</v>
      </c>
      <c r="R1924">
        <f>B1924+S1924</f>
        <v>27560.109700000001</v>
      </c>
      <c r="S1924">
        <f>_xlfn.IFNA(VLOOKUP(Q1924,'MARVEL-X'!A$2:I$1400,7,FALSE),VLOOKUP(Q1924,MARVEL!A$2:J$1522,10,FALSE))</f>
        <v>0</v>
      </c>
      <c r="T1924">
        <f>IF(P1924=P1923,R1924+T1923,R1924)</f>
        <v>137800.584126367</v>
      </c>
      <c r="U1924">
        <f>IF(P1924=P1923,1+U1923,1)</f>
        <v>5</v>
      </c>
      <c r="V1924" t="str">
        <f t="shared" si="30"/>
        <v/>
      </c>
      <c r="W1924" t="str">
        <f>IF(V1924="","",IF(ABS(V1924-R1924)&gt;W$1,ABS(V1924-R1924),""))</f>
        <v/>
      </c>
      <c r="X1924" t="str">
        <f>Y1924&amp;"-"&amp;Z1924&amp;"-"&amp;AC1924&amp;"-"&amp;AD1924&amp;"-"&amp;AG1924</f>
        <v>1.5-e-B-1-0.5</v>
      </c>
      <c r="Y1924">
        <f>F1924</f>
        <v>1.5</v>
      </c>
      <c r="Z1924" s="2" t="str">
        <f>G1924</f>
        <v>e</v>
      </c>
      <c r="AA1924">
        <f>_xlfn.IFNA(VLOOKUP(X1924,'duo-out'!A$2:Q$5000,5,FALSE),E1924+10*(H1924-1)+1+_xlfn.IFNA(VLOOKUP(D1924,states!A$2:C$10,3,FALSE),1))</f>
        <v>72</v>
      </c>
      <c r="AB1924" t="str">
        <f>IF(V1924="","",V1924)</f>
        <v/>
      </c>
      <c r="AC1924" s="2" t="str">
        <f>_xlfn.IFNA(VLOOKUP(D1924,states!A$2:C$10,2,FALSE),"XX")</f>
        <v>B</v>
      </c>
      <c r="AD1924">
        <f>E1924</f>
        <v>1</v>
      </c>
      <c r="AE1924">
        <f>_xlfn.IFNA(VLOOKUP(D1924,states!A$2:D$10,4,FALSE),0)</f>
        <v>0</v>
      </c>
      <c r="AF1924">
        <v>0.5</v>
      </c>
      <c r="AG1924">
        <f>IF(AE1924=0,AF1924,IF(AE1924=1,IF(F1924=0.5,0.5,IF(H1924=1,0.5,1.5)),IF(F1924=0.5,0.5,IF(H1924=1,2.5,1.5))))</f>
        <v>0.5</v>
      </c>
      <c r="AH1924" s="7">
        <f>IF(AC1924="XX",0,1/C1924^(1/5)*IF(E1924=0,100,1)/(E1924+1)^(1/4))</f>
        <v>2.1122362957808511</v>
      </c>
    </row>
    <row r="1925" spans="1:34">
      <c r="A1925">
        <v>3141</v>
      </c>
      <c r="B1925" s="1">
        <v>24828.2477</v>
      </c>
      <c r="C1925" s="6">
        <v>5.0650000000000001E-2</v>
      </c>
      <c r="D1925" t="s">
        <v>4</v>
      </c>
      <c r="E1925">
        <v>1</v>
      </c>
      <c r="F1925">
        <v>1.5</v>
      </c>
      <c r="G1925" t="s">
        <v>1</v>
      </c>
      <c r="H1925">
        <v>2</v>
      </c>
      <c r="I1925" t="s">
        <v>0</v>
      </c>
      <c r="J1925">
        <v>1</v>
      </c>
      <c r="K1925">
        <v>0.5</v>
      </c>
      <c r="L1925" t="s">
        <v>1</v>
      </c>
      <c r="M1925">
        <v>2</v>
      </c>
      <c r="N1925" t="s">
        <v>3197</v>
      </c>
      <c r="O1925">
        <v>1</v>
      </c>
      <c r="P1925" t="str">
        <f>D1925&amp;"-"&amp;F1925&amp;"-"&amp;G1925&amp;"-"&amp;E1925&amp;"-"&amp;H1925</f>
        <v>B2Sigma-1.5-e-1-2</v>
      </c>
      <c r="Q1925" t="str">
        <f>I1925&amp;"-"&amp;K1925&amp;"-"&amp;L1925&amp;"-"&amp;J1925&amp;"-"&amp;M1925</f>
        <v>X2Pi-0.5-e-1-2</v>
      </c>
      <c r="R1925">
        <f>B1925+S1925</f>
        <v>27560.049322466999</v>
      </c>
      <c r="S1925">
        <f>_xlfn.IFNA(VLOOKUP(Q1925,'MARVEL-X'!A$2:I$1400,7,FALSE),VLOOKUP(Q1925,MARVEL!A$2:J$1522,10,FALSE))</f>
        <v>2731.801622467</v>
      </c>
      <c r="T1925">
        <f>IF(P1925=P1924,R1925+T1924,R1925)</f>
        <v>165360.63344883401</v>
      </c>
      <c r="U1925">
        <f>IF(P1925=P1924,1+U1924,1)</f>
        <v>6</v>
      </c>
      <c r="V1925" t="str">
        <f t="shared" si="30"/>
        <v/>
      </c>
      <c r="W1925" t="str">
        <f>IF(V1925="","",IF(ABS(V1925-R1925)&gt;W$1,ABS(V1925-R1925),""))</f>
        <v/>
      </c>
      <c r="X1925" t="str">
        <f>Y1925&amp;"-"&amp;Z1925&amp;"-"&amp;AC1925&amp;"-"&amp;AD1925&amp;"-"&amp;AG1925</f>
        <v>1.5-e-B-1-0.5</v>
      </c>
      <c r="Y1925">
        <f>F1925</f>
        <v>1.5</v>
      </c>
      <c r="Z1925" s="2" t="str">
        <f>G1925</f>
        <v>e</v>
      </c>
      <c r="AA1925">
        <f>_xlfn.IFNA(VLOOKUP(X1925,'duo-out'!A$2:Q$5000,5,FALSE),E1925+10*(H1925-1)+1+_xlfn.IFNA(VLOOKUP(D1925,states!A$2:C$10,3,FALSE),1))</f>
        <v>72</v>
      </c>
      <c r="AB1925" t="str">
        <f>IF(V1925="","",V1925)</f>
        <v/>
      </c>
      <c r="AC1925" s="2" t="str">
        <f>_xlfn.IFNA(VLOOKUP(D1925,states!A$2:C$10,2,FALSE),"XX")</f>
        <v>B</v>
      </c>
      <c r="AD1925">
        <f>E1925</f>
        <v>1</v>
      </c>
      <c r="AE1925">
        <f>_xlfn.IFNA(VLOOKUP(D1925,states!A$2:D$10,4,FALSE),0)</f>
        <v>0</v>
      </c>
      <c r="AF1925">
        <v>0.5</v>
      </c>
      <c r="AG1925">
        <f>IF(AE1925=0,AF1925,IF(AE1925=1,IF(F1925=0.5,0.5,IF(H1925=1,0.5,1.5)),IF(F1925=0.5,0.5,IF(H1925=1,2.5,1.5))))</f>
        <v>0.5</v>
      </c>
      <c r="AH1925" s="7">
        <f>IF(AC1925="XX",0,1/C1925^(1/5)*IF(E1925=0,100,1)/(E1925+1)^(1/4))</f>
        <v>1.5269563105301167</v>
      </c>
    </row>
    <row r="1926" spans="1:34">
      <c r="A1926">
        <v>3132</v>
      </c>
      <c r="B1926" s="1">
        <v>24762.988700000002</v>
      </c>
      <c r="C1926" s="6">
        <v>9.0830000000000008E-3</v>
      </c>
      <c r="D1926" t="s">
        <v>4</v>
      </c>
      <c r="E1926">
        <v>1</v>
      </c>
      <c r="F1926">
        <v>1.5</v>
      </c>
      <c r="G1926" t="s">
        <v>1</v>
      </c>
      <c r="H1926">
        <v>2</v>
      </c>
      <c r="I1926" t="s">
        <v>0</v>
      </c>
      <c r="J1926">
        <v>1</v>
      </c>
      <c r="K1926">
        <v>1.5</v>
      </c>
      <c r="L1926" t="s">
        <v>2</v>
      </c>
      <c r="M1926">
        <v>2</v>
      </c>
      <c r="N1926" t="s">
        <v>3188</v>
      </c>
      <c r="O1926">
        <v>1</v>
      </c>
      <c r="P1926" t="str">
        <f>D1926&amp;"-"&amp;F1926&amp;"-"&amp;G1926&amp;"-"&amp;E1926&amp;"-"&amp;H1926</f>
        <v>B2Sigma-1.5-e-1-2</v>
      </c>
      <c r="Q1926" t="str">
        <f>I1926&amp;"-"&amp;K1926&amp;"-"&amp;L1926&amp;"-"&amp;J1926&amp;"-"&amp;M1926</f>
        <v>X2Pi-1.5-f-1-2</v>
      </c>
      <c r="R1926">
        <f>B1926+S1926</f>
        <v>27560.107318375001</v>
      </c>
      <c r="S1926">
        <f>_xlfn.IFNA(VLOOKUP(Q1926,'MARVEL-X'!A$2:I$1400,7,FALSE),VLOOKUP(Q1926,MARVEL!A$2:J$1522,10,FALSE))</f>
        <v>2797.1186183750001</v>
      </c>
      <c r="T1926">
        <f>IF(P1926=P1925,R1926+T1925,R1926)</f>
        <v>192920.740767209</v>
      </c>
      <c r="U1926">
        <f>IF(P1926=P1925,1+U1925,1)</f>
        <v>7</v>
      </c>
      <c r="V1926" t="str">
        <f t="shared" si="30"/>
        <v/>
      </c>
      <c r="W1926" t="str">
        <f>IF(V1926="","",IF(ABS(V1926-R1926)&gt;W$1,ABS(V1926-R1926),""))</f>
        <v/>
      </c>
      <c r="X1926" t="str">
        <f>Y1926&amp;"-"&amp;Z1926&amp;"-"&amp;AC1926&amp;"-"&amp;AD1926&amp;"-"&amp;AG1926</f>
        <v>1.5-e-B-1-0.5</v>
      </c>
      <c r="Y1926">
        <f>F1926</f>
        <v>1.5</v>
      </c>
      <c r="Z1926" s="2" t="str">
        <f>G1926</f>
        <v>e</v>
      </c>
      <c r="AA1926">
        <f>_xlfn.IFNA(VLOOKUP(X1926,'duo-out'!A$2:Q$5000,5,FALSE),E1926+10*(H1926-1)+1+_xlfn.IFNA(VLOOKUP(D1926,states!A$2:C$10,3,FALSE),1))</f>
        <v>72</v>
      </c>
      <c r="AB1926" t="str">
        <f>IF(V1926="","",V1926)</f>
        <v/>
      </c>
      <c r="AC1926" s="2" t="str">
        <f>_xlfn.IFNA(VLOOKUP(D1926,states!A$2:C$10,2,FALSE),"XX")</f>
        <v>B</v>
      </c>
      <c r="AD1926">
        <f>E1926</f>
        <v>1</v>
      </c>
      <c r="AE1926">
        <f>_xlfn.IFNA(VLOOKUP(D1926,states!A$2:D$10,4,FALSE),0)</f>
        <v>0</v>
      </c>
      <c r="AF1926">
        <v>0.5</v>
      </c>
      <c r="AG1926">
        <f>IF(AE1926=0,AF1926,IF(AE1926=1,IF(F1926=0.5,0.5,IF(H1926=1,0.5,1.5)),IF(F1926=0.5,0.5,IF(H1926=1,2.5,1.5))))</f>
        <v>0.5</v>
      </c>
      <c r="AH1926" s="7">
        <f>IF(AC1926="XX",0,1/C1926^(1/5)*IF(E1926=0,100,1)/(E1926+1)^(1/4))</f>
        <v>2.1532608202489998</v>
      </c>
    </row>
    <row r="1927" spans="1:34">
      <c r="A1927">
        <v>3121</v>
      </c>
      <c r="B1927" s="1">
        <v>24680.2084</v>
      </c>
      <c r="C1927" s="6">
        <v>2.2579999999999999E-2</v>
      </c>
      <c r="D1927" t="s">
        <v>4</v>
      </c>
      <c r="E1927">
        <v>1</v>
      </c>
      <c r="F1927">
        <v>1.5</v>
      </c>
      <c r="G1927" t="s">
        <v>1</v>
      </c>
      <c r="H1927">
        <v>2</v>
      </c>
      <c r="I1927" t="s">
        <v>0</v>
      </c>
      <c r="J1927">
        <v>1</v>
      </c>
      <c r="K1927">
        <v>2.5</v>
      </c>
      <c r="L1927" t="s">
        <v>1</v>
      </c>
      <c r="M1927">
        <v>2</v>
      </c>
      <c r="N1927" t="s">
        <v>3177</v>
      </c>
      <c r="O1927">
        <v>1</v>
      </c>
      <c r="P1927" t="str">
        <f>D1927&amp;"-"&amp;F1927&amp;"-"&amp;G1927&amp;"-"&amp;E1927&amp;"-"&amp;H1927</f>
        <v>B2Sigma-1.5-e-1-2</v>
      </c>
      <c r="Q1927" t="str">
        <f>I1927&amp;"-"&amp;K1927&amp;"-"&amp;L1927&amp;"-"&amp;J1927&amp;"-"&amp;M1927</f>
        <v>X2Pi-2.5-e-1-2</v>
      </c>
      <c r="R1927">
        <f>B1927+S1927</f>
        <v>27560.120517620999</v>
      </c>
      <c r="S1927">
        <f>_xlfn.IFNA(VLOOKUP(Q1927,'MARVEL-X'!A$2:I$1400,7,FALSE),VLOOKUP(Q1927,MARVEL!A$2:J$1522,10,FALSE))</f>
        <v>2879.9121176210001</v>
      </c>
      <c r="T1927">
        <f>IF(P1927=P1926,R1927+T1926,R1927)</f>
        <v>220480.86128483</v>
      </c>
      <c r="U1927">
        <f>IF(P1927=P1926,1+U1926,1)</f>
        <v>8</v>
      </c>
      <c r="V1927" t="str">
        <f t="shared" si="30"/>
        <v/>
      </c>
      <c r="W1927" t="str">
        <f>IF(V1927="","",IF(ABS(V1927-R1927)&gt;W$1,ABS(V1927-R1927),""))</f>
        <v/>
      </c>
      <c r="X1927" t="str">
        <f>Y1927&amp;"-"&amp;Z1927&amp;"-"&amp;AC1927&amp;"-"&amp;AD1927&amp;"-"&amp;AG1927</f>
        <v>1.5-e-B-1-0.5</v>
      </c>
      <c r="Y1927">
        <f>F1927</f>
        <v>1.5</v>
      </c>
      <c r="Z1927" s="2" t="str">
        <f>G1927</f>
        <v>e</v>
      </c>
      <c r="AA1927">
        <f>_xlfn.IFNA(VLOOKUP(X1927,'duo-out'!A$2:Q$5000,5,FALSE),E1927+10*(H1927-1)+1+_xlfn.IFNA(VLOOKUP(D1927,states!A$2:C$10,3,FALSE),1))</f>
        <v>72</v>
      </c>
      <c r="AB1927" t="str">
        <f>IF(V1927="","",V1927)</f>
        <v/>
      </c>
      <c r="AC1927" s="2" t="str">
        <f>_xlfn.IFNA(VLOOKUP(D1927,states!A$2:C$10,2,FALSE),"XX")</f>
        <v>B</v>
      </c>
      <c r="AD1927">
        <f>E1927</f>
        <v>1</v>
      </c>
      <c r="AE1927">
        <f>_xlfn.IFNA(VLOOKUP(D1927,states!A$2:D$10,4,FALSE),0)</f>
        <v>0</v>
      </c>
      <c r="AF1927">
        <v>0.5</v>
      </c>
      <c r="AG1927">
        <f>IF(AE1927=0,AF1927,IF(AE1927=1,IF(F1927=0.5,0.5,IF(H1927=1,0.5,1.5)),IF(F1927=0.5,0.5,IF(H1927=1,2.5,1.5))))</f>
        <v>0.5</v>
      </c>
      <c r="AH1927" s="7">
        <f>IF(AC1927="XX",0,1/C1927^(1/5)*IF(E1927=0,100,1)/(E1927+1)^(1/4))</f>
        <v>1.7947241781082881</v>
      </c>
    </row>
    <row r="1928" spans="1:34">
      <c r="A1928">
        <v>3103</v>
      </c>
      <c r="B1928" s="1">
        <v>27492.932400000002</v>
      </c>
      <c r="C1928" s="6">
        <v>1.7829999999999999E-2</v>
      </c>
      <c r="D1928" t="s">
        <v>4</v>
      </c>
      <c r="E1928">
        <v>1</v>
      </c>
      <c r="F1928">
        <v>1.5</v>
      </c>
      <c r="G1928" t="s">
        <v>1</v>
      </c>
      <c r="H1928">
        <v>2</v>
      </c>
      <c r="I1928" t="s">
        <v>0</v>
      </c>
      <c r="J1928">
        <v>0</v>
      </c>
      <c r="K1928">
        <v>1.5</v>
      </c>
      <c r="L1928" t="s">
        <v>2</v>
      </c>
      <c r="M1928">
        <v>2</v>
      </c>
      <c r="N1928" t="s">
        <v>3159</v>
      </c>
      <c r="O1928">
        <v>1</v>
      </c>
      <c r="P1928" t="str">
        <f>D1928&amp;"-"&amp;F1928&amp;"-"&amp;G1928&amp;"-"&amp;E1928&amp;"-"&amp;H1928</f>
        <v>B2Sigma-1.5-e-1-2</v>
      </c>
      <c r="Q1928" t="str">
        <f>I1928&amp;"-"&amp;K1928&amp;"-"&amp;L1928&amp;"-"&amp;J1928&amp;"-"&amp;M1928</f>
        <v>X2Pi-1.5-f-0-2</v>
      </c>
      <c r="R1928">
        <f>B1928+S1928</f>
        <v>27560.116459069002</v>
      </c>
      <c r="S1928">
        <f>_xlfn.IFNA(VLOOKUP(Q1928,'MARVEL-X'!A$2:I$1400,7,FALSE),VLOOKUP(Q1928,MARVEL!A$2:J$1522,10,FALSE))</f>
        <v>67.184059069</v>
      </c>
      <c r="T1928">
        <f>IF(P1928=P1927,R1928+T1927,R1928)</f>
        <v>248040.97774389898</v>
      </c>
      <c r="U1928">
        <f>IF(P1928=P1927,1+U1927,1)</f>
        <v>9</v>
      </c>
      <c r="V1928" t="str">
        <f t="shared" si="30"/>
        <v/>
      </c>
      <c r="W1928" t="str">
        <f>IF(V1928="","",IF(ABS(V1928-R1928)&gt;W$1,ABS(V1928-R1928),""))</f>
        <v/>
      </c>
      <c r="X1928" t="str">
        <f>Y1928&amp;"-"&amp;Z1928&amp;"-"&amp;AC1928&amp;"-"&amp;AD1928&amp;"-"&amp;AG1928</f>
        <v>1.5-e-B-1-0.5</v>
      </c>
      <c r="Y1928">
        <f>F1928</f>
        <v>1.5</v>
      </c>
      <c r="Z1928" s="2" t="str">
        <f>G1928</f>
        <v>e</v>
      </c>
      <c r="AA1928">
        <f>_xlfn.IFNA(VLOOKUP(X1928,'duo-out'!A$2:Q$5000,5,FALSE),E1928+10*(H1928-1)+1+_xlfn.IFNA(VLOOKUP(D1928,states!A$2:C$10,3,FALSE),1))</f>
        <v>72</v>
      </c>
      <c r="AB1928" t="str">
        <f>IF(V1928="","",V1928)</f>
        <v/>
      </c>
      <c r="AC1928" s="2" t="str">
        <f>_xlfn.IFNA(VLOOKUP(D1928,states!A$2:C$10,2,FALSE),"XX")</f>
        <v>B</v>
      </c>
      <c r="AD1928">
        <f>E1928</f>
        <v>1</v>
      </c>
      <c r="AE1928">
        <f>_xlfn.IFNA(VLOOKUP(D1928,states!A$2:D$10,4,FALSE),0)</f>
        <v>0</v>
      </c>
      <c r="AF1928">
        <v>0.5</v>
      </c>
      <c r="AG1928">
        <f>IF(AE1928=0,AF1928,IF(AE1928=1,IF(F1928=0.5,0.5,IF(H1928=1,0.5,1.5)),IF(F1928=0.5,0.5,IF(H1928=1,2.5,1.5))))</f>
        <v>0.5</v>
      </c>
      <c r="AH1928" s="7">
        <f>IF(AC1928="XX",0,1/C1928^(1/5)*IF(E1928=0,100,1)/(E1928+1)^(1/4))</f>
        <v>1.88153470125739</v>
      </c>
    </row>
    <row r="1929" spans="1:34">
      <c r="A1929">
        <v>3092</v>
      </c>
      <c r="B1929" s="1">
        <v>27406.920099999999</v>
      </c>
      <c r="C1929" s="6">
        <v>1.635E-2</v>
      </c>
      <c r="D1929" t="s">
        <v>4</v>
      </c>
      <c r="E1929">
        <v>1</v>
      </c>
      <c r="F1929">
        <v>1.5</v>
      </c>
      <c r="G1929" t="s">
        <v>1</v>
      </c>
      <c r="H1929">
        <v>2</v>
      </c>
      <c r="I1929" t="s">
        <v>0</v>
      </c>
      <c r="J1929">
        <v>0</v>
      </c>
      <c r="K1929">
        <v>2.5</v>
      </c>
      <c r="L1929" t="s">
        <v>1</v>
      </c>
      <c r="M1929">
        <v>2</v>
      </c>
      <c r="N1929" t="s">
        <v>3148</v>
      </c>
      <c r="O1929">
        <v>1</v>
      </c>
      <c r="P1929" t="str">
        <f>D1929&amp;"-"&amp;F1929&amp;"-"&amp;G1929&amp;"-"&amp;E1929&amp;"-"&amp;H1929</f>
        <v>B2Sigma-1.5-e-1-2</v>
      </c>
      <c r="Q1929" t="str">
        <f>I1929&amp;"-"&amp;K1929&amp;"-"&amp;L1929&amp;"-"&amp;J1929&amp;"-"&amp;M1929</f>
        <v>X2Pi-2.5-e-0-2</v>
      </c>
      <c r="R1929">
        <f>B1929+S1929</f>
        <v>27560.115231301999</v>
      </c>
      <c r="S1929">
        <f>_xlfn.IFNA(VLOOKUP(Q1929,'MARVEL-X'!A$2:I$1400,7,FALSE),VLOOKUP(Q1929,MARVEL!A$2:J$1522,10,FALSE))</f>
        <v>153.19513130199999</v>
      </c>
      <c r="T1929">
        <f>IF(P1929=P1928,R1929+T1928,R1929)</f>
        <v>275601.09297520097</v>
      </c>
      <c r="U1929">
        <f>IF(P1929=P1928,1+U1928,1)</f>
        <v>10</v>
      </c>
      <c r="V1929" t="str">
        <f t="shared" si="30"/>
        <v/>
      </c>
      <c r="W1929" t="str">
        <f>IF(V1929="","",IF(ABS(V1929-R1929)&gt;W$1,ABS(V1929-R1929),""))</f>
        <v/>
      </c>
      <c r="X1929" t="str">
        <f>Y1929&amp;"-"&amp;Z1929&amp;"-"&amp;AC1929&amp;"-"&amp;AD1929&amp;"-"&amp;AG1929</f>
        <v>1.5-e-B-1-0.5</v>
      </c>
      <c r="Y1929">
        <f>F1929</f>
        <v>1.5</v>
      </c>
      <c r="Z1929" s="2" t="str">
        <f>G1929</f>
        <v>e</v>
      </c>
      <c r="AA1929">
        <f>_xlfn.IFNA(VLOOKUP(X1929,'duo-out'!A$2:Q$5000,5,FALSE),E1929+10*(H1929-1)+1+_xlfn.IFNA(VLOOKUP(D1929,states!A$2:C$10,3,FALSE),1))</f>
        <v>72</v>
      </c>
      <c r="AB1929" t="str">
        <f>IF(V1929="","",V1929)</f>
        <v/>
      </c>
      <c r="AC1929" s="2" t="str">
        <f>_xlfn.IFNA(VLOOKUP(D1929,states!A$2:C$10,2,FALSE),"XX")</f>
        <v>B</v>
      </c>
      <c r="AD1929">
        <f>E1929</f>
        <v>1</v>
      </c>
      <c r="AE1929">
        <f>_xlfn.IFNA(VLOOKUP(D1929,states!A$2:D$10,4,FALSE),0)</f>
        <v>0</v>
      </c>
      <c r="AF1929">
        <v>0.5</v>
      </c>
      <c r="AG1929">
        <f>IF(AE1929=0,AF1929,IF(AE1929=1,IF(F1929=0.5,0.5,IF(H1929=1,0.5,1.5)),IF(F1929=0.5,0.5,IF(H1929=1,2.5,1.5))))</f>
        <v>0.5</v>
      </c>
      <c r="AH1929" s="7">
        <f>IF(AC1929="XX",0,1/C1929^(1/5)*IF(E1929=0,100,1)/(E1929+1)^(1/4))</f>
        <v>1.9144276126925757</v>
      </c>
    </row>
    <row r="1930" spans="1:34">
      <c r="A1930">
        <v>567</v>
      </c>
      <c r="B1930" s="1">
        <v>24680.01</v>
      </c>
      <c r="C1930" s="6">
        <v>0.19689999999999999</v>
      </c>
      <c r="D1930" t="s">
        <v>4</v>
      </c>
      <c r="E1930">
        <v>1</v>
      </c>
      <c r="F1930">
        <v>1.5</v>
      </c>
      <c r="G1930" t="s">
        <v>1</v>
      </c>
      <c r="H1930">
        <v>2</v>
      </c>
      <c r="I1930" t="s">
        <v>0</v>
      </c>
      <c r="J1930">
        <v>1</v>
      </c>
      <c r="K1930">
        <v>2.5</v>
      </c>
      <c r="L1930" t="s">
        <v>1</v>
      </c>
      <c r="M1930">
        <v>2</v>
      </c>
      <c r="N1930" t="s">
        <v>623</v>
      </c>
      <c r="O1930">
        <v>1</v>
      </c>
      <c r="P1930" t="str">
        <f>D1930&amp;"-"&amp;F1930&amp;"-"&amp;G1930&amp;"-"&amp;E1930&amp;"-"&amp;H1930</f>
        <v>B2Sigma-1.5-e-1-2</v>
      </c>
      <c r="Q1930" t="str">
        <f>I1930&amp;"-"&amp;K1930&amp;"-"&amp;L1930&amp;"-"&amp;J1930&amp;"-"&amp;M1930</f>
        <v>X2Pi-2.5-e-1-2</v>
      </c>
      <c r="R1930">
        <f>B1930+S1930</f>
        <v>27559.922117620998</v>
      </c>
      <c r="S1930">
        <f>_xlfn.IFNA(VLOOKUP(Q1930,'MARVEL-X'!A$2:I$1400,7,FALSE),VLOOKUP(Q1930,MARVEL!A$2:J$1522,10,FALSE))</f>
        <v>2879.9121176210001</v>
      </c>
      <c r="T1930">
        <f>IF(P1930=P1929,R1930+T1929,R1930)</f>
        <v>303161.01509282197</v>
      </c>
      <c r="U1930">
        <f>IF(P1930=P1929,1+U1929,1)</f>
        <v>11</v>
      </c>
      <c r="V1930" t="str">
        <f t="shared" si="30"/>
        <v/>
      </c>
      <c r="W1930" t="str">
        <f>IF(V1930="","",IF(ABS(V1930-R1930)&gt;W$1,ABS(V1930-R1930),""))</f>
        <v/>
      </c>
      <c r="X1930" t="str">
        <f>Y1930&amp;"-"&amp;Z1930&amp;"-"&amp;AC1930&amp;"-"&amp;AD1930&amp;"-"&amp;AG1930</f>
        <v>1.5-e-B-1-0.5</v>
      </c>
      <c r="Y1930">
        <f>F1930</f>
        <v>1.5</v>
      </c>
      <c r="Z1930" s="2" t="str">
        <f>G1930</f>
        <v>e</v>
      </c>
      <c r="AA1930">
        <f>_xlfn.IFNA(VLOOKUP(X1930,'duo-out'!A$2:Q$5000,5,FALSE),E1930+10*(H1930-1)+1+_xlfn.IFNA(VLOOKUP(D1930,states!A$2:C$10,3,FALSE),1))</f>
        <v>72</v>
      </c>
      <c r="AB1930" t="str">
        <f>IF(V1930="","",V1930)</f>
        <v/>
      </c>
      <c r="AC1930" s="2" t="str">
        <f>_xlfn.IFNA(VLOOKUP(D1930,states!A$2:C$10,2,FALSE),"XX")</f>
        <v>B</v>
      </c>
      <c r="AD1930">
        <f>E1930</f>
        <v>1</v>
      </c>
      <c r="AE1930">
        <f>_xlfn.IFNA(VLOOKUP(D1930,states!A$2:D$10,4,FALSE),0)</f>
        <v>0</v>
      </c>
      <c r="AF1930">
        <v>0.5</v>
      </c>
      <c r="AG1930">
        <f>IF(AE1930=0,AF1930,IF(AE1930=1,IF(F1930=0.5,0.5,IF(H1930=1,0.5,1.5)),IF(F1930=0.5,0.5,IF(H1930=1,2.5,1.5))))</f>
        <v>0.5</v>
      </c>
      <c r="AH1930" s="7">
        <f>IF(AC1930="XX",0,1/C1930^(1/5)*IF(E1930=0,100,1)/(E1930+1)^(1/4))</f>
        <v>1.1638402103186372</v>
      </c>
    </row>
    <row r="1931" spans="1:34">
      <c r="A1931">
        <v>547</v>
      </c>
      <c r="B1931" s="1">
        <v>24762.79</v>
      </c>
      <c r="C1931" s="6">
        <v>0.21160000000000001</v>
      </c>
      <c r="D1931" t="s">
        <v>4</v>
      </c>
      <c r="E1931">
        <v>1</v>
      </c>
      <c r="F1931">
        <v>1.5</v>
      </c>
      <c r="G1931" t="s">
        <v>1</v>
      </c>
      <c r="H1931">
        <v>2</v>
      </c>
      <c r="I1931" t="s">
        <v>0</v>
      </c>
      <c r="J1931">
        <v>1</v>
      </c>
      <c r="K1931">
        <v>1.5</v>
      </c>
      <c r="L1931" t="s">
        <v>2</v>
      </c>
      <c r="M1931">
        <v>2</v>
      </c>
      <c r="N1931" t="s">
        <v>603</v>
      </c>
      <c r="O1931">
        <v>1</v>
      </c>
      <c r="P1931" t="str">
        <f>D1931&amp;"-"&amp;F1931&amp;"-"&amp;G1931&amp;"-"&amp;E1931&amp;"-"&amp;H1931</f>
        <v>B2Sigma-1.5-e-1-2</v>
      </c>
      <c r="Q1931" t="str">
        <f>I1931&amp;"-"&amp;K1931&amp;"-"&amp;L1931&amp;"-"&amp;J1931&amp;"-"&amp;M1931</f>
        <v>X2Pi-1.5-f-1-2</v>
      </c>
      <c r="R1931">
        <f>B1931+S1931</f>
        <v>27559.908618375001</v>
      </c>
      <c r="S1931">
        <f>_xlfn.IFNA(VLOOKUP(Q1931,'MARVEL-X'!A$2:I$1400,7,FALSE),VLOOKUP(Q1931,MARVEL!A$2:J$1522,10,FALSE))</f>
        <v>2797.1186183750001</v>
      </c>
      <c r="T1931">
        <f>IF(P1931=P1930,R1931+T1930,R1931)</f>
        <v>330720.92371119699</v>
      </c>
      <c r="U1931">
        <f>IF(P1931=P1930,1+U1930,1)</f>
        <v>12</v>
      </c>
      <c r="V1931" t="str">
        <f t="shared" si="30"/>
        <v/>
      </c>
      <c r="W1931" t="str">
        <f>IF(V1931="","",IF(ABS(V1931-R1931)&gt;W$1,ABS(V1931-R1931),""))</f>
        <v/>
      </c>
      <c r="X1931" t="str">
        <f>Y1931&amp;"-"&amp;Z1931&amp;"-"&amp;AC1931&amp;"-"&amp;AD1931&amp;"-"&amp;AG1931</f>
        <v>1.5-e-B-1-0.5</v>
      </c>
      <c r="Y1931">
        <f>F1931</f>
        <v>1.5</v>
      </c>
      <c r="Z1931" s="2" t="str">
        <f>G1931</f>
        <v>e</v>
      </c>
      <c r="AA1931">
        <f>_xlfn.IFNA(VLOOKUP(X1931,'duo-out'!A$2:Q$5000,5,FALSE),E1931+10*(H1931-1)+1+_xlfn.IFNA(VLOOKUP(D1931,states!A$2:C$10,3,FALSE),1))</f>
        <v>72</v>
      </c>
      <c r="AB1931" t="str">
        <f>IF(V1931="","",V1931)</f>
        <v/>
      </c>
      <c r="AC1931" s="2" t="str">
        <f>_xlfn.IFNA(VLOOKUP(D1931,states!A$2:C$10,2,FALSE),"XX")</f>
        <v>B</v>
      </c>
      <c r="AD1931">
        <f>E1931</f>
        <v>1</v>
      </c>
      <c r="AE1931">
        <f>_xlfn.IFNA(VLOOKUP(D1931,states!A$2:D$10,4,FALSE),0)</f>
        <v>0</v>
      </c>
      <c r="AF1931">
        <v>0.5</v>
      </c>
      <c r="AG1931">
        <f>IF(AE1931=0,AF1931,IF(AE1931=1,IF(F1931=0.5,0.5,IF(H1931=1,0.5,1.5)),IF(F1931=0.5,0.5,IF(H1931=1,2.5,1.5))))</f>
        <v>0.5</v>
      </c>
      <c r="AH1931" s="7">
        <f>IF(AC1931="XX",0,1/C1931^(1/5)*IF(E1931=0,100,1)/(E1931+1)^(1/4))</f>
        <v>1.1472006077825836</v>
      </c>
    </row>
    <row r="1932" spans="1:34">
      <c r="A1932">
        <v>530</v>
      </c>
      <c r="B1932" s="1">
        <v>24828.06</v>
      </c>
      <c r="C1932" s="6">
        <v>0.26340000000000002</v>
      </c>
      <c r="D1932" t="s">
        <v>4</v>
      </c>
      <c r="E1932">
        <v>1</v>
      </c>
      <c r="F1932">
        <v>1.5</v>
      </c>
      <c r="G1932" t="s">
        <v>1</v>
      </c>
      <c r="H1932">
        <v>2</v>
      </c>
      <c r="I1932" t="s">
        <v>0</v>
      </c>
      <c r="J1932">
        <v>1</v>
      </c>
      <c r="K1932">
        <v>0.5</v>
      </c>
      <c r="L1932" t="s">
        <v>1</v>
      </c>
      <c r="M1932">
        <v>2</v>
      </c>
      <c r="N1932" t="s">
        <v>586</v>
      </c>
      <c r="O1932">
        <v>1</v>
      </c>
      <c r="P1932" t="str">
        <f>D1932&amp;"-"&amp;F1932&amp;"-"&amp;G1932&amp;"-"&amp;E1932&amp;"-"&amp;H1932</f>
        <v>B2Sigma-1.5-e-1-2</v>
      </c>
      <c r="Q1932" t="str">
        <f>I1932&amp;"-"&amp;K1932&amp;"-"&amp;L1932&amp;"-"&amp;J1932&amp;"-"&amp;M1932</f>
        <v>X2Pi-0.5-e-1-2</v>
      </c>
      <c r="R1932">
        <f>B1932+S1932</f>
        <v>27559.861622467</v>
      </c>
      <c r="S1932">
        <f>_xlfn.IFNA(VLOOKUP(Q1932,'MARVEL-X'!A$2:I$1400,7,FALSE),VLOOKUP(Q1932,MARVEL!A$2:J$1522,10,FALSE))</f>
        <v>2731.801622467</v>
      </c>
      <c r="T1932">
        <f>IF(P1932=P1931,R1932+T1931,R1932)</f>
        <v>358280.78533366398</v>
      </c>
      <c r="U1932">
        <f>IF(P1932=P1931,1+U1931,1)</f>
        <v>13</v>
      </c>
      <c r="V1932" t="str">
        <f t="shared" si="30"/>
        <v/>
      </c>
      <c r="W1932" t="str">
        <f>IF(V1932="","",IF(ABS(V1932-R1932)&gt;W$1,ABS(V1932-R1932),""))</f>
        <v/>
      </c>
      <c r="X1932" t="str">
        <f>Y1932&amp;"-"&amp;Z1932&amp;"-"&amp;AC1932&amp;"-"&amp;AD1932&amp;"-"&amp;AG1932</f>
        <v>1.5-e-B-1-0.5</v>
      </c>
      <c r="Y1932">
        <f>F1932</f>
        <v>1.5</v>
      </c>
      <c r="Z1932" s="2" t="str">
        <f>G1932</f>
        <v>e</v>
      </c>
      <c r="AA1932">
        <f>_xlfn.IFNA(VLOOKUP(X1932,'duo-out'!A$2:Q$5000,5,FALSE),E1932+10*(H1932-1)+1+_xlfn.IFNA(VLOOKUP(D1932,states!A$2:C$10,3,FALSE),1))</f>
        <v>72</v>
      </c>
      <c r="AB1932" t="str">
        <f>IF(V1932="","",V1932)</f>
        <v/>
      </c>
      <c r="AC1932" s="2" t="str">
        <f>_xlfn.IFNA(VLOOKUP(D1932,states!A$2:C$10,2,FALSE),"XX")</f>
        <v>B</v>
      </c>
      <c r="AD1932">
        <f>E1932</f>
        <v>1</v>
      </c>
      <c r="AE1932">
        <f>_xlfn.IFNA(VLOOKUP(D1932,states!A$2:D$10,4,FALSE),0)</f>
        <v>0</v>
      </c>
      <c r="AF1932">
        <v>0.5</v>
      </c>
      <c r="AG1932">
        <f>IF(AE1932=0,AF1932,IF(AE1932=1,IF(F1932=0.5,0.5,IF(H1932=1,0.5,1.5)),IF(F1932=0.5,0.5,IF(H1932=1,2.5,1.5))))</f>
        <v>0.5</v>
      </c>
      <c r="AH1932" s="7">
        <f>IF(AC1932="XX",0,1/C1932^(1/5)*IF(E1932=0,100,1)/(E1932+1)^(1/4))</f>
        <v>1.0980429982004711</v>
      </c>
    </row>
    <row r="1933" spans="1:34">
      <c r="A1933">
        <v>515</v>
      </c>
      <c r="B1933" s="1">
        <v>27406.76</v>
      </c>
      <c r="C1933" s="6">
        <v>0.16039999999999999</v>
      </c>
      <c r="D1933" t="s">
        <v>4</v>
      </c>
      <c r="E1933">
        <v>1</v>
      </c>
      <c r="F1933">
        <v>1.5</v>
      </c>
      <c r="G1933" t="s">
        <v>1</v>
      </c>
      <c r="H1933">
        <v>2</v>
      </c>
      <c r="I1933" t="s">
        <v>0</v>
      </c>
      <c r="J1933">
        <v>0</v>
      </c>
      <c r="K1933">
        <v>2.5</v>
      </c>
      <c r="L1933" t="s">
        <v>1</v>
      </c>
      <c r="M1933">
        <v>2</v>
      </c>
      <c r="N1933" t="s">
        <v>571</v>
      </c>
      <c r="O1933">
        <v>1</v>
      </c>
      <c r="P1933" t="str">
        <f>D1933&amp;"-"&amp;F1933&amp;"-"&amp;G1933&amp;"-"&amp;E1933&amp;"-"&amp;H1933</f>
        <v>B2Sigma-1.5-e-1-2</v>
      </c>
      <c r="Q1933" t="str">
        <f>I1933&amp;"-"&amp;K1933&amp;"-"&amp;L1933&amp;"-"&amp;J1933&amp;"-"&amp;M1933</f>
        <v>X2Pi-2.5-e-0-2</v>
      </c>
      <c r="R1933">
        <f>B1933+S1933</f>
        <v>27559.955131301998</v>
      </c>
      <c r="S1933">
        <f>_xlfn.IFNA(VLOOKUP(Q1933,'MARVEL-X'!A$2:I$1400,7,FALSE),VLOOKUP(Q1933,MARVEL!A$2:J$1522,10,FALSE))</f>
        <v>153.19513130199999</v>
      </c>
      <c r="T1933">
        <f>IF(P1933=P1932,R1933+T1932,R1933)</f>
        <v>385840.74046496599</v>
      </c>
      <c r="U1933">
        <f>IF(P1933=P1932,1+U1932,1)</f>
        <v>14</v>
      </c>
      <c r="V1933" t="str">
        <f t="shared" si="30"/>
        <v/>
      </c>
      <c r="W1933" t="str">
        <f>IF(V1933="","",IF(ABS(V1933-R1933)&gt;W$1,ABS(V1933-R1933),""))</f>
        <v/>
      </c>
      <c r="X1933" t="str">
        <f>Y1933&amp;"-"&amp;Z1933&amp;"-"&amp;AC1933&amp;"-"&amp;AD1933&amp;"-"&amp;AG1933</f>
        <v>1.5-e-B-1-0.5</v>
      </c>
      <c r="Y1933">
        <f>F1933</f>
        <v>1.5</v>
      </c>
      <c r="Z1933" s="2" t="str">
        <f>G1933</f>
        <v>e</v>
      </c>
      <c r="AA1933">
        <f>_xlfn.IFNA(VLOOKUP(X1933,'duo-out'!A$2:Q$5000,5,FALSE),E1933+10*(H1933-1)+1+_xlfn.IFNA(VLOOKUP(D1933,states!A$2:C$10,3,FALSE),1))</f>
        <v>72</v>
      </c>
      <c r="AB1933" t="str">
        <f>IF(V1933="","",V1933)</f>
        <v/>
      </c>
      <c r="AC1933" s="2" t="str">
        <f>_xlfn.IFNA(VLOOKUP(D1933,states!A$2:C$10,2,FALSE),"XX")</f>
        <v>B</v>
      </c>
      <c r="AD1933">
        <f>E1933</f>
        <v>1</v>
      </c>
      <c r="AE1933">
        <f>_xlfn.IFNA(VLOOKUP(D1933,states!A$2:D$10,4,FALSE),0)</f>
        <v>0</v>
      </c>
      <c r="AF1933">
        <v>0.5</v>
      </c>
      <c r="AG1933">
        <f>IF(AE1933=0,AF1933,IF(AE1933=1,IF(F1933=0.5,0.5,IF(H1933=1,0.5,1.5)),IF(F1933=0.5,0.5,IF(H1933=1,2.5,1.5))))</f>
        <v>0.5</v>
      </c>
      <c r="AH1933" s="7">
        <f>IF(AC1933="XX",0,1/C1933^(1/5)*IF(E1933=0,100,1)/(E1933+1)^(1/4))</f>
        <v>1.2125555067807821</v>
      </c>
    </row>
    <row r="1934" spans="1:34">
      <c r="A1934">
        <v>513</v>
      </c>
      <c r="B1934" s="1">
        <v>27492.880000000001</v>
      </c>
      <c r="C1934" s="6">
        <v>0.05</v>
      </c>
      <c r="D1934" t="s">
        <v>4</v>
      </c>
      <c r="E1934">
        <v>1</v>
      </c>
      <c r="F1934">
        <v>1.5</v>
      </c>
      <c r="G1934" t="s">
        <v>1</v>
      </c>
      <c r="H1934">
        <v>2</v>
      </c>
      <c r="I1934" t="s">
        <v>0</v>
      </c>
      <c r="J1934">
        <v>0</v>
      </c>
      <c r="K1934">
        <v>1.5</v>
      </c>
      <c r="L1934" t="s">
        <v>2</v>
      </c>
      <c r="M1934">
        <v>2</v>
      </c>
      <c r="N1934" t="s">
        <v>569</v>
      </c>
      <c r="O1934">
        <v>1</v>
      </c>
      <c r="P1934" t="str">
        <f>D1934&amp;"-"&amp;F1934&amp;"-"&amp;G1934&amp;"-"&amp;E1934&amp;"-"&amp;H1934</f>
        <v>B2Sigma-1.5-e-1-2</v>
      </c>
      <c r="Q1934" t="str">
        <f>I1934&amp;"-"&amp;K1934&amp;"-"&amp;L1934&amp;"-"&amp;J1934&amp;"-"&amp;M1934</f>
        <v>X2Pi-1.5-f-0-2</v>
      </c>
      <c r="R1934">
        <f>B1934+S1934</f>
        <v>27560.064059069002</v>
      </c>
      <c r="S1934">
        <f>_xlfn.IFNA(VLOOKUP(Q1934,'MARVEL-X'!A$2:I$1400,7,FALSE),VLOOKUP(Q1934,MARVEL!A$2:J$1522,10,FALSE))</f>
        <v>67.184059069</v>
      </c>
      <c r="T1934">
        <f>IF(P1934=P1933,R1934+T1933,R1934)</f>
        <v>413400.80452403496</v>
      </c>
      <c r="U1934">
        <f>IF(P1934=P1933,1+U1933,1)</f>
        <v>15</v>
      </c>
      <c r="V1934" t="str">
        <f t="shared" si="30"/>
        <v/>
      </c>
      <c r="W1934" t="str">
        <f>IF(V1934="","",IF(ABS(V1934-R1934)&gt;W$1,ABS(V1934-R1934),""))</f>
        <v/>
      </c>
      <c r="X1934" t="str">
        <f>Y1934&amp;"-"&amp;Z1934&amp;"-"&amp;AC1934&amp;"-"&amp;AD1934&amp;"-"&amp;AG1934</f>
        <v>1.5-e-B-1-0.5</v>
      </c>
      <c r="Y1934">
        <f>F1934</f>
        <v>1.5</v>
      </c>
      <c r="Z1934" s="2" t="str">
        <f>G1934</f>
        <v>e</v>
      </c>
      <c r="AA1934">
        <f>_xlfn.IFNA(VLOOKUP(X1934,'duo-out'!A$2:Q$5000,5,FALSE),E1934+10*(H1934-1)+1+_xlfn.IFNA(VLOOKUP(D1934,states!A$2:C$10,3,FALSE),1))</f>
        <v>72</v>
      </c>
      <c r="AB1934" t="str">
        <f>IF(V1934="","",V1934)</f>
        <v/>
      </c>
      <c r="AC1934" s="2" t="str">
        <f>_xlfn.IFNA(VLOOKUP(D1934,states!A$2:C$10,2,FALSE),"XX")</f>
        <v>B</v>
      </c>
      <c r="AD1934">
        <f>E1934</f>
        <v>1</v>
      </c>
      <c r="AE1934">
        <f>_xlfn.IFNA(VLOOKUP(D1934,states!A$2:D$10,4,FALSE),0)</f>
        <v>0</v>
      </c>
      <c r="AF1934">
        <v>0.5</v>
      </c>
      <c r="AG1934">
        <f>IF(AE1934=0,AF1934,IF(AE1934=1,IF(F1934=0.5,0.5,IF(H1934=1,0.5,1.5)),IF(F1934=0.5,0.5,IF(H1934=1,2.5,1.5))))</f>
        <v>0.5</v>
      </c>
      <c r="AH1934" s="7">
        <f>IF(AC1934="XX",0,1/C1934^(1/5)*IF(E1934=0,100,1)/(E1934+1)^(1/4))</f>
        <v>1.5309059120638666</v>
      </c>
    </row>
    <row r="1935" spans="1:34">
      <c r="A1935">
        <v>495</v>
      </c>
      <c r="B1935" s="1">
        <v>27492.880000000001</v>
      </c>
      <c r="C1935" s="6">
        <v>0.05</v>
      </c>
      <c r="D1935" t="s">
        <v>4</v>
      </c>
      <c r="E1935">
        <v>1</v>
      </c>
      <c r="F1935">
        <v>1.5</v>
      </c>
      <c r="G1935" t="s">
        <v>1</v>
      </c>
      <c r="H1935">
        <v>2</v>
      </c>
      <c r="I1935" t="s">
        <v>0</v>
      </c>
      <c r="J1935">
        <v>0</v>
      </c>
      <c r="K1935">
        <v>1.5</v>
      </c>
      <c r="L1935" t="s">
        <v>2</v>
      </c>
      <c r="M1935">
        <v>2</v>
      </c>
      <c r="N1935" t="s">
        <v>551</v>
      </c>
      <c r="O1935">
        <v>1</v>
      </c>
      <c r="P1935" t="str">
        <f>D1935&amp;"-"&amp;F1935&amp;"-"&amp;G1935&amp;"-"&amp;E1935&amp;"-"&amp;H1935</f>
        <v>B2Sigma-1.5-e-1-2</v>
      </c>
      <c r="Q1935" t="str">
        <f>I1935&amp;"-"&amp;K1935&amp;"-"&amp;L1935&amp;"-"&amp;J1935&amp;"-"&amp;M1935</f>
        <v>X2Pi-1.5-f-0-2</v>
      </c>
      <c r="R1935">
        <f>B1935+S1935</f>
        <v>27560.064059069002</v>
      </c>
      <c r="S1935">
        <f>_xlfn.IFNA(VLOOKUP(Q1935,'MARVEL-X'!A$2:I$1400,7,FALSE),VLOOKUP(Q1935,MARVEL!A$2:J$1522,10,FALSE))</f>
        <v>67.184059069</v>
      </c>
      <c r="T1935">
        <f>IF(P1935=P1934,R1935+T1934,R1935)</f>
        <v>440960.86858310399</v>
      </c>
      <c r="U1935">
        <f>IF(P1935=P1934,1+U1934,1)</f>
        <v>16</v>
      </c>
      <c r="V1935" t="str">
        <f t="shared" si="30"/>
        <v/>
      </c>
      <c r="W1935" t="str">
        <f>IF(V1935="","",IF(ABS(V1935-R1935)&gt;W$1,ABS(V1935-R1935),""))</f>
        <v/>
      </c>
      <c r="X1935" t="str">
        <f>Y1935&amp;"-"&amp;Z1935&amp;"-"&amp;AC1935&amp;"-"&amp;AD1935&amp;"-"&amp;AG1935</f>
        <v>1.5-e-B-1-0.5</v>
      </c>
      <c r="Y1935">
        <f>F1935</f>
        <v>1.5</v>
      </c>
      <c r="Z1935" s="2" t="str">
        <f>G1935</f>
        <v>e</v>
      </c>
      <c r="AA1935">
        <f>_xlfn.IFNA(VLOOKUP(X1935,'duo-out'!A$2:Q$5000,5,FALSE),E1935+10*(H1935-1)+1+_xlfn.IFNA(VLOOKUP(D1935,states!A$2:C$10,3,FALSE),1))</f>
        <v>72</v>
      </c>
      <c r="AB1935" t="str">
        <f>IF(V1935="","",V1935)</f>
        <v/>
      </c>
      <c r="AC1935" s="2" t="str">
        <f>_xlfn.IFNA(VLOOKUP(D1935,states!A$2:C$10,2,FALSE),"XX")</f>
        <v>B</v>
      </c>
      <c r="AD1935">
        <f>E1935</f>
        <v>1</v>
      </c>
      <c r="AE1935">
        <f>_xlfn.IFNA(VLOOKUP(D1935,states!A$2:D$10,4,FALSE),0)</f>
        <v>0</v>
      </c>
      <c r="AF1935">
        <v>0.5</v>
      </c>
      <c r="AG1935">
        <f>IF(AE1935=0,AF1935,IF(AE1935=1,IF(F1935=0.5,0.5,IF(H1935=1,0.5,1.5)),IF(F1935=0.5,0.5,IF(H1935=1,2.5,1.5))))</f>
        <v>0.5</v>
      </c>
      <c r="AH1935" s="7">
        <f>IF(AC1935="XX",0,1/C1935^(1/5)*IF(E1935=0,100,1)/(E1935+1)^(1/4))</f>
        <v>1.5309059120638666</v>
      </c>
    </row>
    <row r="1936" spans="1:34">
      <c r="A1936">
        <v>476</v>
      </c>
      <c r="B1936" s="1">
        <v>27559.78</v>
      </c>
      <c r="C1936" s="6">
        <v>0.35310000000000002</v>
      </c>
      <c r="D1936" t="s">
        <v>4</v>
      </c>
      <c r="E1936">
        <v>1</v>
      </c>
      <c r="F1936">
        <v>1.5</v>
      </c>
      <c r="G1936" t="s">
        <v>1</v>
      </c>
      <c r="H1936">
        <v>2</v>
      </c>
      <c r="I1936" t="s">
        <v>0</v>
      </c>
      <c r="J1936">
        <v>0</v>
      </c>
      <c r="K1936">
        <v>0.5</v>
      </c>
      <c r="L1936" t="s">
        <v>1</v>
      </c>
      <c r="M1936">
        <v>2</v>
      </c>
      <c r="N1936" t="s">
        <v>532</v>
      </c>
      <c r="O1936">
        <v>1</v>
      </c>
      <c r="P1936" t="str">
        <f>D1936&amp;"-"&amp;F1936&amp;"-"&amp;G1936&amp;"-"&amp;E1936&amp;"-"&amp;H1936</f>
        <v>B2Sigma-1.5-e-1-2</v>
      </c>
      <c r="Q1936" t="str">
        <f>I1936&amp;"-"&amp;K1936&amp;"-"&amp;L1936&amp;"-"&amp;J1936&amp;"-"&amp;M1936</f>
        <v>X2Pi-0.5-e-0-2</v>
      </c>
      <c r="R1936">
        <f>B1936+S1936</f>
        <v>27559.78</v>
      </c>
      <c r="S1936">
        <f>_xlfn.IFNA(VLOOKUP(Q1936,'MARVEL-X'!A$2:I$1400,7,FALSE),VLOOKUP(Q1936,MARVEL!A$2:J$1522,10,FALSE))</f>
        <v>0</v>
      </c>
      <c r="T1936">
        <f>IF(P1936=P1935,R1936+T1935,R1936)</f>
        <v>468520.64858310402</v>
      </c>
      <c r="U1936">
        <f>IF(P1936=P1935,1+U1935,1)</f>
        <v>17</v>
      </c>
      <c r="V1936">
        <f t="shared" si="30"/>
        <v>27560.038151947294</v>
      </c>
      <c r="W1936">
        <f>IF(V1936="","",IF(ABS(V1936-R1936)&gt;W$1,ABS(V1936-R1936),""))</f>
        <v>0.25815194729511859</v>
      </c>
      <c r="X1936" t="str">
        <f>Y1936&amp;"-"&amp;Z1936&amp;"-"&amp;AC1936&amp;"-"&amp;AD1936&amp;"-"&amp;AG1936</f>
        <v>1.5-e-B-1-0.5</v>
      </c>
      <c r="Y1936">
        <f>F1936</f>
        <v>1.5</v>
      </c>
      <c r="Z1936" s="2" t="str">
        <f>G1936</f>
        <v>e</v>
      </c>
      <c r="AA1936">
        <f>_xlfn.IFNA(VLOOKUP(X1936,'duo-out'!A$2:Q$5000,5,FALSE),E1936+10*(H1936-1)+1+_xlfn.IFNA(VLOOKUP(D1936,states!A$2:C$10,3,FALSE),1))</f>
        <v>72</v>
      </c>
      <c r="AB1936">
        <f>IF(V1936="","",V1936)</f>
        <v>27560.038151947294</v>
      </c>
      <c r="AC1936" s="2" t="str">
        <f>_xlfn.IFNA(VLOOKUP(D1936,states!A$2:C$10,2,FALSE),"XX")</f>
        <v>B</v>
      </c>
      <c r="AD1936">
        <f>E1936</f>
        <v>1</v>
      </c>
      <c r="AE1936">
        <f>_xlfn.IFNA(VLOOKUP(D1936,states!A$2:D$10,4,FALSE),0)</f>
        <v>0</v>
      </c>
      <c r="AF1936">
        <v>0.5</v>
      </c>
      <c r="AG1936">
        <f>IF(AE1936=0,AF1936,IF(AE1936=1,IF(F1936=0.5,0.5,IF(H1936=1,0.5,1.5)),IF(F1936=0.5,0.5,IF(H1936=1,2.5,1.5))))</f>
        <v>0.5</v>
      </c>
      <c r="AH1936" s="7">
        <f>IF(AC1936="XX",0,1/C1936^(1/5)*IF(E1936=0,100,1)/(E1936+1)^(1/4))</f>
        <v>1.0355306494063232</v>
      </c>
    </row>
    <row r="1937" spans="1:34">
      <c r="A1937">
        <v>4339</v>
      </c>
      <c r="B1937" s="1">
        <v>22973.808099999998</v>
      </c>
      <c r="C1937" s="6">
        <v>0.01</v>
      </c>
      <c r="D1937" t="s">
        <v>4</v>
      </c>
      <c r="E1937">
        <v>0</v>
      </c>
      <c r="F1937">
        <v>1.5</v>
      </c>
      <c r="G1937" t="s">
        <v>2</v>
      </c>
      <c r="H1937">
        <v>1</v>
      </c>
      <c r="I1937" t="s">
        <v>0</v>
      </c>
      <c r="J1937">
        <v>1</v>
      </c>
      <c r="K1937">
        <v>1.5</v>
      </c>
      <c r="L1937" t="s">
        <v>1</v>
      </c>
      <c r="M1937">
        <v>1</v>
      </c>
      <c r="N1937" t="s">
        <v>4395</v>
      </c>
      <c r="O1937">
        <v>1</v>
      </c>
      <c r="P1937" t="str">
        <f>D1937&amp;"-"&amp;F1937&amp;"-"&amp;G1937&amp;"-"&amp;E1937&amp;"-"&amp;H1937</f>
        <v>B2Sigma-1.5-f-0-1</v>
      </c>
      <c r="Q1937" t="str">
        <f>I1937&amp;"-"&amp;K1937&amp;"-"&amp;L1937&amp;"-"&amp;J1937&amp;"-"&amp;M1937</f>
        <v>X2Pi-1.5-e-1-1</v>
      </c>
      <c r="R1937">
        <f>B1937+S1937</f>
        <v>25723.480647305998</v>
      </c>
      <c r="S1937">
        <f>_xlfn.IFNA(VLOOKUP(Q1937,'MARVEL-X'!A$2:I$1400,7,FALSE),VLOOKUP(Q1937,MARVEL!A$2:J$1522,10,FALSE))</f>
        <v>2749.6725473060001</v>
      </c>
      <c r="T1937">
        <f>IF(P1937=P1936,R1937+T1936,R1937)</f>
        <v>25723.480647305998</v>
      </c>
      <c r="U1937">
        <f>IF(P1937=P1936,1+U1936,1)</f>
        <v>1</v>
      </c>
      <c r="V1937" t="str">
        <f t="shared" si="30"/>
        <v/>
      </c>
      <c r="W1937" t="str">
        <f>IF(V1937="","",IF(ABS(V1937-R1937)&gt;W$1,ABS(V1937-R1937),""))</f>
        <v/>
      </c>
      <c r="X1937" t="str">
        <f>Y1937&amp;"-"&amp;Z1937&amp;"-"&amp;AC1937&amp;"-"&amp;AD1937&amp;"-"&amp;AG1937</f>
        <v>1.5-f-B-0-0.5</v>
      </c>
      <c r="Y1937">
        <f>F1937</f>
        <v>1.5</v>
      </c>
      <c r="Z1937" s="2" t="str">
        <f>G1937</f>
        <v>f</v>
      </c>
      <c r="AA1937">
        <f>_xlfn.IFNA(VLOOKUP(X1937,'duo-out'!A$2:Q$5000,5,FALSE),E1937+10*(H1937-1)+1+_xlfn.IFNA(VLOOKUP(D1937,states!A$2:C$10,3,FALSE),1))</f>
        <v>62</v>
      </c>
      <c r="AB1937" t="str">
        <f>IF(V1937="","",V1937)</f>
        <v/>
      </c>
      <c r="AC1937" s="2" t="str">
        <f>_xlfn.IFNA(VLOOKUP(D1937,states!A$2:C$10,2,FALSE),"XX")</f>
        <v>B</v>
      </c>
      <c r="AD1937">
        <f>E1937</f>
        <v>0</v>
      </c>
      <c r="AE1937">
        <f>_xlfn.IFNA(VLOOKUP(D1937,states!A$2:D$10,4,FALSE),0)</f>
        <v>0</v>
      </c>
      <c r="AF1937">
        <v>0.5</v>
      </c>
      <c r="AG1937">
        <f>IF(AE1937=0,AF1937,IF(AE1937=1,IF(F1937=0.5,0.5,IF(H1937=1,0.5,1.5)),IF(F1937=0.5,0.5,IF(H1937=1,2.5,1.5))))</f>
        <v>0.5</v>
      </c>
      <c r="AH1937" s="7">
        <f>IF(AC1937="XX",0,1/C1937^(1/5)*IF(E1937=0,100,1)/(E1937+1)^(1/4))</f>
        <v>251.188643150958</v>
      </c>
    </row>
    <row r="1938" spans="1:34">
      <c r="A1938">
        <v>4300</v>
      </c>
      <c r="B1938" s="1">
        <v>25650.340899999999</v>
      </c>
      <c r="C1938" s="6">
        <v>0.01</v>
      </c>
      <c r="D1938" t="s">
        <v>4</v>
      </c>
      <c r="E1938">
        <v>0</v>
      </c>
      <c r="F1938">
        <v>1.5</v>
      </c>
      <c r="G1938" t="s">
        <v>2</v>
      </c>
      <c r="H1938">
        <v>1</v>
      </c>
      <c r="I1938" t="s">
        <v>0</v>
      </c>
      <c r="J1938">
        <v>0</v>
      </c>
      <c r="K1938">
        <v>2.5</v>
      </c>
      <c r="L1938" t="s">
        <v>2</v>
      </c>
      <c r="M1938">
        <v>1</v>
      </c>
      <c r="N1938" t="s">
        <v>4356</v>
      </c>
      <c r="O1938">
        <v>1</v>
      </c>
      <c r="P1938" t="str">
        <f>D1938&amp;"-"&amp;F1938&amp;"-"&amp;G1938&amp;"-"&amp;E1938&amp;"-"&amp;H1938</f>
        <v>B2Sigma-1.5-f-0-1</v>
      </c>
      <c r="Q1938" t="str">
        <f>I1938&amp;"-"&amp;K1938&amp;"-"&amp;L1938&amp;"-"&amp;J1938&amp;"-"&amp;M1938</f>
        <v>X2Pi-2.5-f-0-1</v>
      </c>
      <c r="R1938">
        <f>B1938+S1938</f>
        <v>25723.490691564999</v>
      </c>
      <c r="S1938">
        <f>_xlfn.IFNA(VLOOKUP(Q1938,'MARVEL-X'!A$2:I$1400,7,FALSE),VLOOKUP(Q1938,MARVEL!A$2:J$1522,10,FALSE))</f>
        <v>73.149791565000001</v>
      </c>
      <c r="T1938">
        <f>IF(P1938=P1937,R1938+T1937,R1938)</f>
        <v>51446.971338870993</v>
      </c>
      <c r="U1938">
        <f>IF(P1938=P1937,1+U1937,1)</f>
        <v>2</v>
      </c>
      <c r="V1938" t="str">
        <f t="shared" si="30"/>
        <v/>
      </c>
      <c r="W1938" t="str">
        <f>IF(V1938="","",IF(ABS(V1938-R1938)&gt;W$1,ABS(V1938-R1938),""))</f>
        <v/>
      </c>
      <c r="X1938" t="str">
        <f>Y1938&amp;"-"&amp;Z1938&amp;"-"&amp;AC1938&amp;"-"&amp;AD1938&amp;"-"&amp;AG1938</f>
        <v>1.5-f-B-0-0.5</v>
      </c>
      <c r="Y1938">
        <f>F1938</f>
        <v>1.5</v>
      </c>
      <c r="Z1938" s="2" t="str">
        <f>G1938</f>
        <v>f</v>
      </c>
      <c r="AA1938">
        <f>_xlfn.IFNA(VLOOKUP(X1938,'duo-out'!A$2:Q$5000,5,FALSE),E1938+10*(H1938-1)+1+_xlfn.IFNA(VLOOKUP(D1938,states!A$2:C$10,3,FALSE),1))</f>
        <v>62</v>
      </c>
      <c r="AB1938" t="str">
        <f>IF(V1938="","",V1938)</f>
        <v/>
      </c>
      <c r="AC1938" s="2" t="str">
        <f>_xlfn.IFNA(VLOOKUP(D1938,states!A$2:C$10,2,FALSE),"XX")</f>
        <v>B</v>
      </c>
      <c r="AD1938">
        <f>E1938</f>
        <v>0</v>
      </c>
      <c r="AE1938">
        <f>_xlfn.IFNA(VLOOKUP(D1938,states!A$2:D$10,4,FALSE),0)</f>
        <v>0</v>
      </c>
      <c r="AF1938">
        <v>0.5</v>
      </c>
      <c r="AG1938">
        <f>IF(AE1938=0,AF1938,IF(AE1938=1,IF(F1938=0.5,0.5,IF(H1938=1,0.5,1.5)),IF(F1938=0.5,0.5,IF(H1938=1,2.5,1.5))))</f>
        <v>0.5</v>
      </c>
      <c r="AH1938" s="7">
        <f>IF(AC1938="XX",0,1/C1938^(1/5)*IF(E1938=0,100,1)/(E1938+1)^(1/4))</f>
        <v>251.188643150958</v>
      </c>
    </row>
    <row r="1939" spans="1:34">
      <c r="A1939">
        <v>4399</v>
      </c>
      <c r="B1939" s="1">
        <v>20316.944</v>
      </c>
      <c r="C1939" s="6">
        <v>2.1129999999999999E-2</v>
      </c>
      <c r="D1939" t="s">
        <v>4</v>
      </c>
      <c r="E1939">
        <v>0</v>
      </c>
      <c r="F1939">
        <v>1.5</v>
      </c>
      <c r="G1939" t="s">
        <v>2</v>
      </c>
      <c r="H1939">
        <v>1</v>
      </c>
      <c r="I1939" t="s">
        <v>0</v>
      </c>
      <c r="J1939">
        <v>2</v>
      </c>
      <c r="K1939">
        <v>2.5</v>
      </c>
      <c r="L1939" t="s">
        <v>2</v>
      </c>
      <c r="M1939">
        <v>1</v>
      </c>
      <c r="N1939" t="s">
        <v>4455</v>
      </c>
      <c r="O1939">
        <v>1</v>
      </c>
      <c r="P1939" t="str">
        <f>D1939&amp;"-"&amp;F1939&amp;"-"&amp;G1939&amp;"-"&amp;E1939&amp;"-"&amp;H1939</f>
        <v>B2Sigma-1.5-f-0-1</v>
      </c>
      <c r="Q1939" t="str">
        <f>I1939&amp;"-"&amp;K1939&amp;"-"&amp;L1939&amp;"-"&amp;J1939&amp;"-"&amp;M1939</f>
        <v>X2Pi-2.5-f-2-1</v>
      </c>
      <c r="R1939">
        <f>B1939+S1939</f>
        <v>25723.472763383001</v>
      </c>
      <c r="S1939">
        <f>_xlfn.IFNA(VLOOKUP(Q1939,'MARVEL-X'!A$2:I$1400,7,FALSE),VLOOKUP(Q1939,MARVEL!A$2:J$1522,10,FALSE))</f>
        <v>5406.5287633830003</v>
      </c>
      <c r="T1939">
        <f>IF(P1939=P1938,R1939+T1938,R1939)</f>
        <v>77170.444102253998</v>
      </c>
      <c r="U1939">
        <f>IF(P1939=P1938,1+U1938,1)</f>
        <v>3</v>
      </c>
      <c r="V1939" t="str">
        <f t="shared" si="30"/>
        <v/>
      </c>
      <c r="W1939" t="str">
        <f>IF(V1939="","",IF(ABS(V1939-R1939)&gt;W$1,ABS(V1939-R1939),""))</f>
        <v/>
      </c>
      <c r="X1939" t="str">
        <f>Y1939&amp;"-"&amp;Z1939&amp;"-"&amp;AC1939&amp;"-"&amp;AD1939&amp;"-"&amp;AG1939</f>
        <v>1.5-f-B-0-0.5</v>
      </c>
      <c r="Y1939">
        <f>F1939</f>
        <v>1.5</v>
      </c>
      <c r="Z1939" s="2" t="str">
        <f>G1939</f>
        <v>f</v>
      </c>
      <c r="AA1939">
        <f>_xlfn.IFNA(VLOOKUP(X1939,'duo-out'!A$2:Q$5000,5,FALSE),E1939+10*(H1939-1)+1+_xlfn.IFNA(VLOOKUP(D1939,states!A$2:C$10,3,FALSE),1))</f>
        <v>62</v>
      </c>
      <c r="AB1939" t="str">
        <f>IF(V1939="","",V1939)</f>
        <v/>
      </c>
      <c r="AC1939" s="2" t="str">
        <f>_xlfn.IFNA(VLOOKUP(D1939,states!A$2:C$10,2,FALSE),"XX")</f>
        <v>B</v>
      </c>
      <c r="AD1939">
        <f>E1939</f>
        <v>0</v>
      </c>
      <c r="AE1939">
        <f>_xlfn.IFNA(VLOOKUP(D1939,states!A$2:D$10,4,FALSE),0)</f>
        <v>0</v>
      </c>
      <c r="AF1939">
        <v>0.5</v>
      </c>
      <c r="AG1939">
        <f>IF(AE1939=0,AF1939,IF(AE1939=1,IF(F1939=0.5,0.5,IF(H1939=1,0.5,1.5)),IF(F1939=0.5,0.5,IF(H1939=1,2.5,1.5))))</f>
        <v>0.5</v>
      </c>
      <c r="AH1939" s="7">
        <f>IF(AC1939="XX",0,1/C1939^(1/5)*IF(E1939=0,100,1)/(E1939+1)^(1/4))</f>
        <v>216.28186238322934</v>
      </c>
    </row>
    <row r="1940" spans="1:34">
      <c r="A1940">
        <v>4385</v>
      </c>
      <c r="B1940" s="1">
        <v>20368.096000000001</v>
      </c>
      <c r="C1940" s="6">
        <v>1.583E-2</v>
      </c>
      <c r="D1940" t="s">
        <v>4</v>
      </c>
      <c r="E1940">
        <v>0</v>
      </c>
      <c r="F1940">
        <v>1.5</v>
      </c>
      <c r="G1940" t="s">
        <v>2</v>
      </c>
      <c r="H1940">
        <v>1</v>
      </c>
      <c r="I1940" t="s">
        <v>0</v>
      </c>
      <c r="J1940">
        <v>2</v>
      </c>
      <c r="K1940">
        <v>1.5</v>
      </c>
      <c r="L1940" t="s">
        <v>1</v>
      </c>
      <c r="M1940">
        <v>1</v>
      </c>
      <c r="N1940" t="s">
        <v>4441</v>
      </c>
      <c r="O1940">
        <v>1</v>
      </c>
      <c r="P1940" t="str">
        <f>D1940&amp;"-"&amp;F1940&amp;"-"&amp;G1940&amp;"-"&amp;E1940&amp;"-"&amp;H1940</f>
        <v>B2Sigma-1.5-f-0-1</v>
      </c>
      <c r="Q1940" t="str">
        <f>I1940&amp;"-"&amp;K1940&amp;"-"&amp;L1940&amp;"-"&amp;J1940&amp;"-"&amp;M1940</f>
        <v>X2Pi-1.5-e-2-1</v>
      </c>
      <c r="R1940">
        <f>B1940+S1940</f>
        <v>25723.475335364001</v>
      </c>
      <c r="S1940">
        <f>_xlfn.IFNA(VLOOKUP(Q1940,'MARVEL-X'!A$2:I$1400,7,FALSE),VLOOKUP(Q1940,MARVEL!A$2:J$1522,10,FALSE))</f>
        <v>5355.3793353640003</v>
      </c>
      <c r="T1940">
        <f>IF(P1940=P1939,R1940+T1939,R1940)</f>
        <v>102893.91943761799</v>
      </c>
      <c r="U1940">
        <f>IF(P1940=P1939,1+U1939,1)</f>
        <v>4</v>
      </c>
      <c r="V1940" t="str">
        <f t="shared" si="30"/>
        <v/>
      </c>
      <c r="W1940" t="str">
        <f>IF(V1940="","",IF(ABS(V1940-R1940)&gt;W$1,ABS(V1940-R1940),""))</f>
        <v/>
      </c>
      <c r="X1940" t="str">
        <f>Y1940&amp;"-"&amp;Z1940&amp;"-"&amp;AC1940&amp;"-"&amp;AD1940&amp;"-"&amp;AG1940</f>
        <v>1.5-f-B-0-0.5</v>
      </c>
      <c r="Y1940">
        <f>F1940</f>
        <v>1.5</v>
      </c>
      <c r="Z1940" s="2" t="str">
        <f>G1940</f>
        <v>f</v>
      </c>
      <c r="AA1940">
        <f>_xlfn.IFNA(VLOOKUP(X1940,'duo-out'!A$2:Q$5000,5,FALSE),E1940+10*(H1940-1)+1+_xlfn.IFNA(VLOOKUP(D1940,states!A$2:C$10,3,FALSE),1))</f>
        <v>62</v>
      </c>
      <c r="AB1940" t="str">
        <f>IF(V1940="","",V1940)</f>
        <v/>
      </c>
      <c r="AC1940" s="2" t="str">
        <f>_xlfn.IFNA(VLOOKUP(D1940,states!A$2:C$10,2,FALSE),"XX")</f>
        <v>B</v>
      </c>
      <c r="AD1940">
        <f>E1940</f>
        <v>0</v>
      </c>
      <c r="AE1940">
        <f>_xlfn.IFNA(VLOOKUP(D1940,states!A$2:D$10,4,FALSE),0)</f>
        <v>0</v>
      </c>
      <c r="AF1940">
        <v>0.5</v>
      </c>
      <c r="AG1940">
        <f>IF(AE1940=0,AF1940,IF(AE1940=1,IF(F1940=0.5,0.5,IF(H1940=1,0.5,1.5)),IF(F1940=0.5,0.5,IF(H1940=1,2.5,1.5))))</f>
        <v>0.5</v>
      </c>
      <c r="AH1940" s="7">
        <f>IF(AC1940="XX",0,1/C1940^(1/5)*IF(E1940=0,100,1)/(E1940+1)^(1/4))</f>
        <v>229.14153445041757</v>
      </c>
    </row>
    <row r="1941" spans="1:34">
      <c r="A1941">
        <v>4359</v>
      </c>
      <c r="B1941" s="1">
        <v>22920.633399999999</v>
      </c>
      <c r="C1941" s="6">
        <v>0.01</v>
      </c>
      <c r="D1941" t="s">
        <v>4</v>
      </c>
      <c r="E1941">
        <v>0</v>
      </c>
      <c r="F1941">
        <v>1.5</v>
      </c>
      <c r="G1941" t="s">
        <v>2</v>
      </c>
      <c r="H1941">
        <v>1</v>
      </c>
      <c r="I1941" t="s">
        <v>0</v>
      </c>
      <c r="J1941">
        <v>1</v>
      </c>
      <c r="K1941">
        <v>2.5</v>
      </c>
      <c r="L1941" t="s">
        <v>2</v>
      </c>
      <c r="M1941">
        <v>1</v>
      </c>
      <c r="N1941" t="s">
        <v>4415</v>
      </c>
      <c r="O1941">
        <v>1</v>
      </c>
      <c r="P1941" t="str">
        <f>D1941&amp;"-"&amp;F1941&amp;"-"&amp;G1941&amp;"-"&amp;E1941&amp;"-"&amp;H1941</f>
        <v>B2Sigma-1.5-f-0-1</v>
      </c>
      <c r="Q1941" t="str">
        <f>I1941&amp;"-"&amp;K1941&amp;"-"&amp;L1941&amp;"-"&amp;J1941&amp;"-"&amp;M1941</f>
        <v>X2Pi-2.5-f-1-1</v>
      </c>
      <c r="R1941">
        <f>B1941+S1941</f>
        <v>25723.490631615998</v>
      </c>
      <c r="S1941">
        <f>_xlfn.IFNA(VLOOKUP(Q1941,'MARVEL-X'!A$2:I$1400,7,FALSE),VLOOKUP(Q1941,MARVEL!A$2:J$1522,10,FALSE))</f>
        <v>2802.8572316159998</v>
      </c>
      <c r="T1941">
        <f>IF(P1941=P1940,R1941+T1940,R1941)</f>
        <v>128617.410069234</v>
      </c>
      <c r="U1941">
        <f>IF(P1941=P1940,1+U1940,1)</f>
        <v>5</v>
      </c>
      <c r="V1941" t="str">
        <f t="shared" si="30"/>
        <v/>
      </c>
      <c r="W1941" t="str">
        <f>IF(V1941="","",IF(ABS(V1941-R1941)&gt;W$1,ABS(V1941-R1941),""))</f>
        <v/>
      </c>
      <c r="X1941" t="str">
        <f>Y1941&amp;"-"&amp;Z1941&amp;"-"&amp;AC1941&amp;"-"&amp;AD1941&amp;"-"&amp;AG1941</f>
        <v>1.5-f-B-0-0.5</v>
      </c>
      <c r="Y1941">
        <f>F1941</f>
        <v>1.5</v>
      </c>
      <c r="Z1941" s="2" t="str">
        <f>G1941</f>
        <v>f</v>
      </c>
      <c r="AA1941">
        <f>_xlfn.IFNA(VLOOKUP(X1941,'duo-out'!A$2:Q$5000,5,FALSE),E1941+10*(H1941-1)+1+_xlfn.IFNA(VLOOKUP(D1941,states!A$2:C$10,3,FALSE),1))</f>
        <v>62</v>
      </c>
      <c r="AB1941" t="str">
        <f>IF(V1941="","",V1941)</f>
        <v/>
      </c>
      <c r="AC1941" s="2" t="str">
        <f>_xlfn.IFNA(VLOOKUP(D1941,states!A$2:C$10,2,FALSE),"XX")</f>
        <v>B</v>
      </c>
      <c r="AD1941">
        <f>E1941</f>
        <v>0</v>
      </c>
      <c r="AE1941">
        <f>_xlfn.IFNA(VLOOKUP(D1941,states!A$2:D$10,4,FALSE),0)</f>
        <v>0</v>
      </c>
      <c r="AF1941">
        <v>0.5</v>
      </c>
      <c r="AG1941">
        <f>IF(AE1941=0,AF1941,IF(AE1941=1,IF(F1941=0.5,0.5,IF(H1941=1,0.5,1.5)),IF(F1941=0.5,0.5,IF(H1941=1,2.5,1.5))))</f>
        <v>0.5</v>
      </c>
      <c r="AH1941" s="7">
        <f>IF(AC1941="XX",0,1/C1941^(1/5)*IF(E1941=0,100,1)/(E1941+1)^(1/4))</f>
        <v>251.188643150958</v>
      </c>
    </row>
    <row r="1942" spans="1:34">
      <c r="A1942">
        <v>4236</v>
      </c>
      <c r="B1942" s="1">
        <v>25650.345000000001</v>
      </c>
      <c r="C1942" s="6">
        <v>8.4969999999999993E-3</v>
      </c>
      <c r="D1942" t="s">
        <v>4</v>
      </c>
      <c r="E1942">
        <v>0</v>
      </c>
      <c r="F1942">
        <v>1.5</v>
      </c>
      <c r="G1942" t="s">
        <v>2</v>
      </c>
      <c r="H1942">
        <v>1</v>
      </c>
      <c r="I1942" t="s">
        <v>0</v>
      </c>
      <c r="J1942">
        <v>0</v>
      </c>
      <c r="K1942">
        <v>2.5</v>
      </c>
      <c r="L1942" t="s">
        <v>2</v>
      </c>
      <c r="M1942">
        <v>1</v>
      </c>
      <c r="N1942" t="s">
        <v>4292</v>
      </c>
      <c r="O1942">
        <v>1</v>
      </c>
      <c r="P1942" t="str">
        <f>D1942&amp;"-"&amp;F1942&amp;"-"&amp;G1942&amp;"-"&amp;E1942&amp;"-"&amp;H1942</f>
        <v>B2Sigma-1.5-f-0-1</v>
      </c>
      <c r="Q1942" t="str">
        <f>I1942&amp;"-"&amp;K1942&amp;"-"&amp;L1942&amp;"-"&amp;J1942&amp;"-"&amp;M1942</f>
        <v>X2Pi-2.5-f-0-1</v>
      </c>
      <c r="R1942">
        <f>B1942+S1942</f>
        <v>25723.494791565001</v>
      </c>
      <c r="S1942">
        <f>_xlfn.IFNA(VLOOKUP(Q1942,'MARVEL-X'!A$2:I$1400,7,FALSE),VLOOKUP(Q1942,MARVEL!A$2:J$1522,10,FALSE))</f>
        <v>73.149791565000001</v>
      </c>
      <c r="T1942">
        <f>IF(P1942=P1941,R1942+T1941,R1942)</f>
        <v>154340.904860799</v>
      </c>
      <c r="U1942">
        <f>IF(P1942=P1941,1+U1941,1)</f>
        <v>6</v>
      </c>
      <c r="V1942" t="str">
        <f t="shared" si="30"/>
        <v/>
      </c>
      <c r="W1942" t="str">
        <f>IF(V1942="","",IF(ABS(V1942-R1942)&gt;W$1,ABS(V1942-R1942),""))</f>
        <v/>
      </c>
      <c r="X1942" t="str">
        <f>Y1942&amp;"-"&amp;Z1942&amp;"-"&amp;AC1942&amp;"-"&amp;AD1942&amp;"-"&amp;AG1942</f>
        <v>1.5-f-B-0-0.5</v>
      </c>
      <c r="Y1942">
        <f>F1942</f>
        <v>1.5</v>
      </c>
      <c r="Z1942" s="2" t="str">
        <f>G1942</f>
        <v>f</v>
      </c>
      <c r="AA1942">
        <f>_xlfn.IFNA(VLOOKUP(X1942,'duo-out'!A$2:Q$5000,5,FALSE),E1942+10*(H1942-1)+1+_xlfn.IFNA(VLOOKUP(D1942,states!A$2:C$10,3,FALSE),1))</f>
        <v>62</v>
      </c>
      <c r="AB1942" t="str">
        <f>IF(V1942="","",V1942)</f>
        <v/>
      </c>
      <c r="AC1942" s="2" t="str">
        <f>_xlfn.IFNA(VLOOKUP(D1942,states!A$2:C$10,2,FALSE),"XX")</f>
        <v>B</v>
      </c>
      <c r="AD1942">
        <f>E1942</f>
        <v>0</v>
      </c>
      <c r="AE1942">
        <f>_xlfn.IFNA(VLOOKUP(D1942,states!A$2:D$10,4,FALSE),0)</f>
        <v>0</v>
      </c>
      <c r="AF1942">
        <v>0.5</v>
      </c>
      <c r="AG1942">
        <f>IF(AE1942=0,AF1942,IF(AE1942=1,IF(F1942=0.5,0.5,IF(H1942=1,0.5,1.5)),IF(F1942=0.5,0.5,IF(H1942=1,2.5,1.5))))</f>
        <v>0.5</v>
      </c>
      <c r="AH1942" s="7">
        <f>IF(AC1942="XX",0,1/C1942^(1/5)*IF(E1942=0,100,1)/(E1942+1)^(1/4))</f>
        <v>259.50568497400013</v>
      </c>
    </row>
    <row r="1943" spans="1:34">
      <c r="A1943">
        <v>4215</v>
      </c>
      <c r="B1943" s="1">
        <v>25705.584999999999</v>
      </c>
      <c r="C1943" s="6">
        <v>5.0000000000000001E-3</v>
      </c>
      <c r="D1943" t="s">
        <v>4</v>
      </c>
      <c r="E1943">
        <v>0</v>
      </c>
      <c r="F1943">
        <v>1.5</v>
      </c>
      <c r="G1943" t="s">
        <v>2</v>
      </c>
      <c r="H1943">
        <v>1</v>
      </c>
      <c r="I1943" t="s">
        <v>0</v>
      </c>
      <c r="J1943">
        <v>0</v>
      </c>
      <c r="K1943">
        <v>1.5</v>
      </c>
      <c r="L1943" t="s">
        <v>1</v>
      </c>
      <c r="M1943">
        <v>1</v>
      </c>
      <c r="N1943" t="s">
        <v>4271</v>
      </c>
      <c r="O1943">
        <v>1</v>
      </c>
      <c r="P1943" t="str">
        <f>D1943&amp;"-"&amp;F1943&amp;"-"&amp;G1943&amp;"-"&amp;E1943&amp;"-"&amp;H1943</f>
        <v>B2Sigma-1.5-f-0-1</v>
      </c>
      <c r="Q1943" t="str">
        <f>I1943&amp;"-"&amp;K1943&amp;"-"&amp;L1943&amp;"-"&amp;J1943&amp;"-"&amp;M1943</f>
        <v>X2Pi-1.5-e-0-1</v>
      </c>
      <c r="R1943">
        <f>B1943+S1943</f>
        <v>25723.489908029998</v>
      </c>
      <c r="S1943">
        <f>_xlfn.IFNA(VLOOKUP(Q1943,'MARVEL-X'!A$2:I$1400,7,FALSE),VLOOKUP(Q1943,MARVEL!A$2:J$1522,10,FALSE))</f>
        <v>17.904908030000001</v>
      </c>
      <c r="T1943">
        <f>IF(P1943=P1942,R1943+T1942,R1943)</f>
        <v>180064.39476882899</v>
      </c>
      <c r="U1943">
        <f>IF(P1943=P1942,1+U1942,1)</f>
        <v>7</v>
      </c>
      <c r="V1943" t="str">
        <f t="shared" si="30"/>
        <v/>
      </c>
      <c r="W1943" t="str">
        <f>IF(V1943="","",IF(ABS(V1943-R1943)&gt;W$1,ABS(V1943-R1943),""))</f>
        <v/>
      </c>
      <c r="X1943" t="str">
        <f>Y1943&amp;"-"&amp;Z1943&amp;"-"&amp;AC1943&amp;"-"&amp;AD1943&amp;"-"&amp;AG1943</f>
        <v>1.5-f-B-0-0.5</v>
      </c>
      <c r="Y1943">
        <f>F1943</f>
        <v>1.5</v>
      </c>
      <c r="Z1943" s="2" t="str">
        <f>G1943</f>
        <v>f</v>
      </c>
      <c r="AA1943">
        <f>_xlfn.IFNA(VLOOKUP(X1943,'duo-out'!A$2:Q$5000,5,FALSE),E1943+10*(H1943-1)+1+_xlfn.IFNA(VLOOKUP(D1943,states!A$2:C$10,3,FALSE),1))</f>
        <v>62</v>
      </c>
      <c r="AB1943" t="str">
        <f>IF(V1943="","",V1943)</f>
        <v/>
      </c>
      <c r="AC1943" s="2" t="str">
        <f>_xlfn.IFNA(VLOOKUP(D1943,states!A$2:C$10,2,FALSE),"XX")</f>
        <v>B</v>
      </c>
      <c r="AD1943">
        <f>E1943</f>
        <v>0</v>
      </c>
      <c r="AE1943">
        <f>_xlfn.IFNA(VLOOKUP(D1943,states!A$2:D$10,4,FALSE),0)</f>
        <v>0</v>
      </c>
      <c r="AF1943">
        <v>0.5</v>
      </c>
      <c r="AG1943">
        <f>IF(AE1943=0,AF1943,IF(AE1943=1,IF(F1943=0.5,0.5,IF(H1943=1,0.5,1.5)),IF(F1943=0.5,0.5,IF(H1943=1,2.5,1.5))))</f>
        <v>0.5</v>
      </c>
      <c r="AH1943" s="7">
        <f>IF(AC1943="XX",0,1/C1943^(1/5)*IF(E1943=0,100,1)/(E1943+1)^(1/4))</f>
        <v>288.53998118144267</v>
      </c>
    </row>
    <row r="1944" spans="1:34">
      <c r="A1944">
        <v>3041</v>
      </c>
      <c r="B1944" s="1">
        <v>25705.590199999999</v>
      </c>
      <c r="C1944" s="6">
        <v>7.8750000000000001E-3</v>
      </c>
      <c r="D1944" t="s">
        <v>4</v>
      </c>
      <c r="E1944">
        <v>0</v>
      </c>
      <c r="F1944">
        <v>1.5</v>
      </c>
      <c r="G1944" t="s">
        <v>2</v>
      </c>
      <c r="H1944">
        <v>1</v>
      </c>
      <c r="I1944" t="s">
        <v>0</v>
      </c>
      <c r="J1944">
        <v>0</v>
      </c>
      <c r="K1944">
        <v>1.5</v>
      </c>
      <c r="L1944" t="s">
        <v>1</v>
      </c>
      <c r="M1944">
        <v>1</v>
      </c>
      <c r="N1944" t="s">
        <v>3097</v>
      </c>
      <c r="O1944">
        <v>1</v>
      </c>
      <c r="P1944" t="str">
        <f>D1944&amp;"-"&amp;F1944&amp;"-"&amp;G1944&amp;"-"&amp;E1944&amp;"-"&amp;H1944</f>
        <v>B2Sigma-1.5-f-0-1</v>
      </c>
      <c r="Q1944" t="str">
        <f>I1944&amp;"-"&amp;K1944&amp;"-"&amp;L1944&amp;"-"&amp;J1944&amp;"-"&amp;M1944</f>
        <v>X2Pi-1.5-e-0-1</v>
      </c>
      <c r="R1944">
        <f>B1944+S1944</f>
        <v>25723.495108029998</v>
      </c>
      <c r="S1944">
        <f>_xlfn.IFNA(VLOOKUP(Q1944,'MARVEL-X'!A$2:I$1400,7,FALSE),VLOOKUP(Q1944,MARVEL!A$2:J$1522,10,FALSE))</f>
        <v>17.904908030000001</v>
      </c>
      <c r="T1944">
        <f>IF(P1944=P1943,R1944+T1943,R1944)</f>
        <v>205787.889876859</v>
      </c>
      <c r="U1944">
        <f>IF(P1944=P1943,1+U1943,1)</f>
        <v>8</v>
      </c>
      <c r="V1944" t="str">
        <f t="shared" si="30"/>
        <v/>
      </c>
      <c r="W1944" t="str">
        <f>IF(V1944="","",IF(ABS(V1944-R1944)&gt;W$1,ABS(V1944-R1944),""))</f>
        <v/>
      </c>
      <c r="X1944" t="str">
        <f>Y1944&amp;"-"&amp;Z1944&amp;"-"&amp;AC1944&amp;"-"&amp;AD1944&amp;"-"&amp;AG1944</f>
        <v>1.5-f-B-0-0.5</v>
      </c>
      <c r="Y1944">
        <f>F1944</f>
        <v>1.5</v>
      </c>
      <c r="Z1944" s="2" t="str">
        <f>G1944</f>
        <v>f</v>
      </c>
      <c r="AA1944">
        <f>_xlfn.IFNA(VLOOKUP(X1944,'duo-out'!A$2:Q$5000,5,FALSE),E1944+10*(H1944-1)+1+_xlfn.IFNA(VLOOKUP(D1944,states!A$2:C$10,3,FALSE),1))</f>
        <v>62</v>
      </c>
      <c r="AB1944" t="str">
        <f>IF(V1944="","",V1944)</f>
        <v/>
      </c>
      <c r="AC1944" s="2" t="str">
        <f>_xlfn.IFNA(VLOOKUP(D1944,states!A$2:C$10,2,FALSE),"XX")</f>
        <v>B</v>
      </c>
      <c r="AD1944">
        <f>E1944</f>
        <v>0</v>
      </c>
      <c r="AE1944">
        <f>_xlfn.IFNA(VLOOKUP(D1944,states!A$2:D$10,4,FALSE),0)</f>
        <v>0</v>
      </c>
      <c r="AF1944">
        <v>0.5</v>
      </c>
      <c r="AG1944">
        <f>IF(AE1944=0,AF1944,IF(AE1944=1,IF(F1944=0.5,0.5,IF(H1944=1,0.5,1.5)),IF(F1944=0.5,0.5,IF(H1944=1,2.5,1.5))))</f>
        <v>0.5</v>
      </c>
      <c r="AH1944" s="7">
        <f>IF(AC1944="XX",0,1/C1944^(1/5)*IF(E1944=0,100,1)/(E1944+1)^(1/4))</f>
        <v>263.48135457252317</v>
      </c>
    </row>
    <row r="1945" spans="1:34">
      <c r="A1945">
        <v>3018</v>
      </c>
      <c r="B1945" s="1">
        <v>25650.338100000001</v>
      </c>
      <c r="C1945" s="6">
        <v>5.0000000000000001E-3</v>
      </c>
      <c r="D1945" t="s">
        <v>4</v>
      </c>
      <c r="E1945">
        <v>0</v>
      </c>
      <c r="F1945">
        <v>1.5</v>
      </c>
      <c r="G1945" t="s">
        <v>2</v>
      </c>
      <c r="H1945">
        <v>1</v>
      </c>
      <c r="I1945" t="s">
        <v>0</v>
      </c>
      <c r="J1945">
        <v>0</v>
      </c>
      <c r="K1945">
        <v>2.5</v>
      </c>
      <c r="L1945" t="s">
        <v>2</v>
      </c>
      <c r="M1945">
        <v>1</v>
      </c>
      <c r="N1945" t="s">
        <v>3074</v>
      </c>
      <c r="O1945">
        <v>1</v>
      </c>
      <c r="P1945" t="str">
        <f>D1945&amp;"-"&amp;F1945&amp;"-"&amp;G1945&amp;"-"&amp;E1945&amp;"-"&amp;H1945</f>
        <v>B2Sigma-1.5-f-0-1</v>
      </c>
      <c r="Q1945" t="str">
        <f>I1945&amp;"-"&amp;K1945&amp;"-"&amp;L1945&amp;"-"&amp;J1945&amp;"-"&amp;M1945</f>
        <v>X2Pi-2.5-f-0-1</v>
      </c>
      <c r="R1945">
        <f>B1945+S1945</f>
        <v>25723.487891565001</v>
      </c>
      <c r="S1945">
        <f>_xlfn.IFNA(VLOOKUP(Q1945,'MARVEL-X'!A$2:I$1400,7,FALSE),VLOOKUP(Q1945,MARVEL!A$2:J$1522,10,FALSE))</f>
        <v>73.149791565000001</v>
      </c>
      <c r="T1945">
        <f>IF(P1945=P1944,R1945+T1944,R1945)</f>
        <v>231511.37776842399</v>
      </c>
      <c r="U1945">
        <f>IF(P1945=P1944,1+U1944,1)</f>
        <v>9</v>
      </c>
      <c r="V1945" t="str">
        <f t="shared" si="30"/>
        <v/>
      </c>
      <c r="W1945" t="str">
        <f>IF(V1945="","",IF(ABS(V1945-R1945)&gt;W$1,ABS(V1945-R1945),""))</f>
        <v/>
      </c>
      <c r="X1945" t="str">
        <f>Y1945&amp;"-"&amp;Z1945&amp;"-"&amp;AC1945&amp;"-"&amp;AD1945&amp;"-"&amp;AG1945</f>
        <v>1.5-f-B-0-0.5</v>
      </c>
      <c r="Y1945">
        <f>F1945</f>
        <v>1.5</v>
      </c>
      <c r="Z1945" s="2" t="str">
        <f>G1945</f>
        <v>f</v>
      </c>
      <c r="AA1945">
        <f>_xlfn.IFNA(VLOOKUP(X1945,'duo-out'!A$2:Q$5000,5,FALSE),E1945+10*(H1945-1)+1+_xlfn.IFNA(VLOOKUP(D1945,states!A$2:C$10,3,FALSE),1))</f>
        <v>62</v>
      </c>
      <c r="AB1945" t="str">
        <f>IF(V1945="","",V1945)</f>
        <v/>
      </c>
      <c r="AC1945" s="2" t="str">
        <f>_xlfn.IFNA(VLOOKUP(D1945,states!A$2:C$10,2,FALSE),"XX")</f>
        <v>B</v>
      </c>
      <c r="AD1945">
        <f>E1945</f>
        <v>0</v>
      </c>
      <c r="AE1945">
        <f>_xlfn.IFNA(VLOOKUP(D1945,states!A$2:D$10,4,FALSE),0)</f>
        <v>0</v>
      </c>
      <c r="AF1945">
        <v>0.5</v>
      </c>
      <c r="AG1945">
        <f>IF(AE1945=0,AF1945,IF(AE1945=1,IF(F1945=0.5,0.5,IF(H1945=1,0.5,1.5)),IF(F1945=0.5,0.5,IF(H1945=1,2.5,1.5))))</f>
        <v>0.5</v>
      </c>
      <c r="AH1945" s="7">
        <f>IF(AC1945="XX",0,1/C1945^(1/5)*IF(E1945=0,100,1)/(E1945+1)^(1/4))</f>
        <v>288.53998118144267</v>
      </c>
    </row>
    <row r="1946" spans="1:34">
      <c r="A1946">
        <v>429</v>
      </c>
      <c r="B1946" s="1">
        <v>25650.29</v>
      </c>
      <c r="C1946" s="6">
        <v>0.05</v>
      </c>
      <c r="D1946" t="s">
        <v>4</v>
      </c>
      <c r="E1946">
        <v>0</v>
      </c>
      <c r="F1946">
        <v>1.5</v>
      </c>
      <c r="G1946" t="s">
        <v>2</v>
      </c>
      <c r="H1946">
        <v>1</v>
      </c>
      <c r="I1946" t="s">
        <v>0</v>
      </c>
      <c r="J1946">
        <v>0</v>
      </c>
      <c r="K1946">
        <v>2.5</v>
      </c>
      <c r="L1946" t="s">
        <v>2</v>
      </c>
      <c r="M1946">
        <v>1</v>
      </c>
      <c r="N1946" t="s">
        <v>485</v>
      </c>
      <c r="O1946">
        <v>1</v>
      </c>
      <c r="P1946" t="str">
        <f>D1946&amp;"-"&amp;F1946&amp;"-"&amp;G1946&amp;"-"&amp;E1946&amp;"-"&amp;H1946</f>
        <v>B2Sigma-1.5-f-0-1</v>
      </c>
      <c r="Q1946" t="str">
        <f>I1946&amp;"-"&amp;K1946&amp;"-"&amp;L1946&amp;"-"&amp;J1946&amp;"-"&amp;M1946</f>
        <v>X2Pi-2.5-f-0-1</v>
      </c>
      <c r="R1946">
        <f>B1946+S1946</f>
        <v>25723.439791565001</v>
      </c>
      <c r="S1946">
        <f>_xlfn.IFNA(VLOOKUP(Q1946,'MARVEL-X'!A$2:I$1400,7,FALSE),VLOOKUP(Q1946,MARVEL!A$2:J$1522,10,FALSE))</f>
        <v>73.149791565000001</v>
      </c>
      <c r="T1946">
        <f>IF(P1946=P1945,R1946+T1945,R1946)</f>
        <v>257234.81755998899</v>
      </c>
      <c r="U1946">
        <f>IF(P1946=P1945,1+U1945,1)</f>
        <v>10</v>
      </c>
      <c r="V1946" t="str">
        <f t="shared" si="30"/>
        <v/>
      </c>
      <c r="W1946" t="str">
        <f>IF(V1946="","",IF(ABS(V1946-R1946)&gt;W$1,ABS(V1946-R1946),""))</f>
        <v/>
      </c>
      <c r="X1946" t="str">
        <f>Y1946&amp;"-"&amp;Z1946&amp;"-"&amp;AC1946&amp;"-"&amp;AD1946&amp;"-"&amp;AG1946</f>
        <v>1.5-f-B-0-0.5</v>
      </c>
      <c r="Y1946">
        <f>F1946</f>
        <v>1.5</v>
      </c>
      <c r="Z1946" s="2" t="str">
        <f>G1946</f>
        <v>f</v>
      </c>
      <c r="AA1946">
        <f>_xlfn.IFNA(VLOOKUP(X1946,'duo-out'!A$2:Q$5000,5,FALSE),E1946+10*(H1946-1)+1+_xlfn.IFNA(VLOOKUP(D1946,states!A$2:C$10,3,FALSE),1))</f>
        <v>62</v>
      </c>
      <c r="AB1946" t="str">
        <f>IF(V1946="","",V1946)</f>
        <v/>
      </c>
      <c r="AC1946" s="2" t="str">
        <f>_xlfn.IFNA(VLOOKUP(D1946,states!A$2:C$10,2,FALSE),"XX")</f>
        <v>B</v>
      </c>
      <c r="AD1946">
        <f>E1946</f>
        <v>0</v>
      </c>
      <c r="AE1946">
        <f>_xlfn.IFNA(VLOOKUP(D1946,states!A$2:D$10,4,FALSE),0)</f>
        <v>0</v>
      </c>
      <c r="AF1946">
        <v>0.5</v>
      </c>
      <c r="AG1946">
        <f>IF(AE1946=0,AF1946,IF(AE1946=1,IF(F1946=0.5,0.5,IF(H1946=1,0.5,1.5)),IF(F1946=0.5,0.5,IF(H1946=1,2.5,1.5))))</f>
        <v>0.5</v>
      </c>
      <c r="AH1946" s="7">
        <f>IF(AC1946="XX",0,1/C1946^(1/5)*IF(E1946=0,100,1)/(E1946+1)^(1/4))</f>
        <v>182.05642030260799</v>
      </c>
    </row>
    <row r="1947" spans="1:34">
      <c r="A1947">
        <v>391</v>
      </c>
      <c r="B1947" s="1">
        <v>25705.52</v>
      </c>
      <c r="C1947" s="6">
        <v>7.0389999999999994E-2</v>
      </c>
      <c r="D1947" t="s">
        <v>4</v>
      </c>
      <c r="E1947">
        <v>0</v>
      </c>
      <c r="F1947">
        <v>1.5</v>
      </c>
      <c r="G1947" t="s">
        <v>2</v>
      </c>
      <c r="H1947">
        <v>1</v>
      </c>
      <c r="I1947" t="s">
        <v>0</v>
      </c>
      <c r="J1947">
        <v>0</v>
      </c>
      <c r="K1947">
        <v>1.5</v>
      </c>
      <c r="L1947" t="s">
        <v>1</v>
      </c>
      <c r="M1947">
        <v>1</v>
      </c>
      <c r="N1947" t="s">
        <v>447</v>
      </c>
      <c r="O1947">
        <v>1</v>
      </c>
      <c r="P1947" t="str">
        <f>D1947&amp;"-"&amp;F1947&amp;"-"&amp;G1947&amp;"-"&amp;E1947&amp;"-"&amp;H1947</f>
        <v>B2Sigma-1.5-f-0-1</v>
      </c>
      <c r="Q1947" t="str">
        <f>I1947&amp;"-"&amp;K1947&amp;"-"&amp;L1947&amp;"-"&amp;J1947&amp;"-"&amp;M1947</f>
        <v>X2Pi-1.5-e-0-1</v>
      </c>
      <c r="R1947">
        <f>B1947+S1947</f>
        <v>25723.42490803</v>
      </c>
      <c r="S1947">
        <f>_xlfn.IFNA(VLOOKUP(Q1947,'MARVEL-X'!A$2:I$1400,7,FALSE),VLOOKUP(Q1947,MARVEL!A$2:J$1522,10,FALSE))</f>
        <v>17.904908030000001</v>
      </c>
      <c r="T1947">
        <f>IF(P1947=P1946,R1947+T1946,R1947)</f>
        <v>282958.24246801902</v>
      </c>
      <c r="U1947">
        <f>IF(P1947=P1946,1+U1946,1)</f>
        <v>11</v>
      </c>
      <c r="V1947">
        <f t="shared" si="30"/>
        <v>25723.476588001729</v>
      </c>
      <c r="W1947">
        <f>IF(V1947="","",IF(ABS(V1947-R1947)&gt;W$1,ABS(V1947-R1947),""))</f>
        <v>5.167997172975447E-2</v>
      </c>
      <c r="X1947" t="str">
        <f>Y1947&amp;"-"&amp;Z1947&amp;"-"&amp;AC1947&amp;"-"&amp;AD1947&amp;"-"&amp;AG1947</f>
        <v>1.5-f-B-0-0.5</v>
      </c>
      <c r="Y1947">
        <f>F1947</f>
        <v>1.5</v>
      </c>
      <c r="Z1947" s="2" t="str">
        <f>G1947</f>
        <v>f</v>
      </c>
      <c r="AA1947">
        <f>_xlfn.IFNA(VLOOKUP(X1947,'duo-out'!A$2:Q$5000,5,FALSE),E1947+10*(H1947-1)+1+_xlfn.IFNA(VLOOKUP(D1947,states!A$2:C$10,3,FALSE),1))</f>
        <v>62</v>
      </c>
      <c r="AB1947">
        <f>IF(V1947="","",V1947)</f>
        <v>25723.476588001729</v>
      </c>
      <c r="AC1947" s="2" t="str">
        <f>_xlfn.IFNA(VLOOKUP(D1947,states!A$2:C$10,2,FALSE),"XX")</f>
        <v>B</v>
      </c>
      <c r="AD1947">
        <f>E1947</f>
        <v>0</v>
      </c>
      <c r="AE1947">
        <f>_xlfn.IFNA(VLOOKUP(D1947,states!A$2:D$10,4,FALSE),0)</f>
        <v>0</v>
      </c>
      <c r="AF1947">
        <v>0.5</v>
      </c>
      <c r="AG1947">
        <f>IF(AE1947=0,AF1947,IF(AE1947=1,IF(F1947=0.5,0.5,IF(H1947=1,0.5,1.5)),IF(F1947=0.5,0.5,IF(H1947=1,2.5,1.5))))</f>
        <v>0.5</v>
      </c>
      <c r="AH1947" s="7">
        <f>IF(AC1947="XX",0,1/C1947^(1/5)*IF(E1947=0,100,1)/(E1947+1)^(1/4))</f>
        <v>170.01913682277322</v>
      </c>
    </row>
    <row r="1948" spans="1:34">
      <c r="A1948">
        <v>4461</v>
      </c>
      <c r="B1948" s="1">
        <v>24712.684600000001</v>
      </c>
      <c r="C1948" s="6">
        <v>1.5520000000000001E-2</v>
      </c>
      <c r="D1948" t="s">
        <v>4</v>
      </c>
      <c r="E1948">
        <v>1</v>
      </c>
      <c r="F1948">
        <v>1.5</v>
      </c>
      <c r="G1948" t="s">
        <v>2</v>
      </c>
      <c r="H1948">
        <v>1</v>
      </c>
      <c r="I1948" t="s">
        <v>0</v>
      </c>
      <c r="J1948">
        <v>1</v>
      </c>
      <c r="K1948">
        <v>2.5</v>
      </c>
      <c r="L1948" t="s">
        <v>2</v>
      </c>
      <c r="M1948">
        <v>1</v>
      </c>
      <c r="N1948" t="s">
        <v>4517</v>
      </c>
      <c r="O1948">
        <v>1</v>
      </c>
      <c r="P1948" t="str">
        <f>D1948&amp;"-"&amp;F1948&amp;"-"&amp;G1948&amp;"-"&amp;E1948&amp;"-"&amp;H1948</f>
        <v>B2Sigma-1.5-f-1-1</v>
      </c>
      <c r="Q1948" t="str">
        <f>I1948&amp;"-"&amp;K1948&amp;"-"&amp;L1948&amp;"-"&amp;J1948&amp;"-"&amp;M1948</f>
        <v>X2Pi-2.5-f-1-1</v>
      </c>
      <c r="R1948">
        <f>B1948+S1948</f>
        <v>27515.541831615999</v>
      </c>
      <c r="S1948">
        <f>_xlfn.IFNA(VLOOKUP(Q1948,'MARVEL-X'!A$2:I$1400,7,FALSE),VLOOKUP(Q1948,MARVEL!A$2:J$1522,10,FALSE))</f>
        <v>2802.8572316159998</v>
      </c>
      <c r="T1948">
        <f>IF(P1948=P1947,R1948+T1947,R1948)</f>
        <v>27515.541831615999</v>
      </c>
      <c r="U1948">
        <f>IF(P1948=P1947,1+U1947,1)</f>
        <v>1</v>
      </c>
      <c r="V1948" t="str">
        <f t="shared" si="30"/>
        <v/>
      </c>
      <c r="W1948" t="str">
        <f>IF(V1948="","",IF(ABS(V1948-R1948)&gt;W$1,ABS(V1948-R1948),""))</f>
        <v/>
      </c>
      <c r="X1948" t="str">
        <f>Y1948&amp;"-"&amp;Z1948&amp;"-"&amp;AC1948&amp;"-"&amp;AD1948&amp;"-"&amp;AG1948</f>
        <v>1.5-f-B-1-0.5</v>
      </c>
      <c r="Y1948">
        <f>F1948</f>
        <v>1.5</v>
      </c>
      <c r="Z1948" s="2" t="str">
        <f>G1948</f>
        <v>f</v>
      </c>
      <c r="AA1948">
        <f>_xlfn.IFNA(VLOOKUP(X1948,'duo-out'!A$2:Q$5000,5,FALSE),E1948+10*(H1948-1)+1+_xlfn.IFNA(VLOOKUP(D1948,states!A$2:C$10,3,FALSE),1))</f>
        <v>72</v>
      </c>
      <c r="AB1948" t="str">
        <f>IF(V1948="","",V1948)</f>
        <v/>
      </c>
      <c r="AC1948" s="2" t="str">
        <f>_xlfn.IFNA(VLOOKUP(D1948,states!A$2:C$10,2,FALSE),"XX")</f>
        <v>B</v>
      </c>
      <c r="AD1948">
        <f>E1948</f>
        <v>1</v>
      </c>
      <c r="AE1948">
        <f>_xlfn.IFNA(VLOOKUP(D1948,states!A$2:D$10,4,FALSE),0)</f>
        <v>0</v>
      </c>
      <c r="AF1948">
        <v>0.5</v>
      </c>
      <c r="AG1948">
        <f>IF(AE1948=0,AF1948,IF(AE1948=1,IF(F1948=0.5,0.5,IF(H1948=1,0.5,1.5)),IF(F1948=0.5,0.5,IF(H1948=1,2.5,1.5))))</f>
        <v>0.5</v>
      </c>
      <c r="AH1948" s="7">
        <f>IF(AC1948="XX",0,1/C1948^(1/5)*IF(E1948=0,100,1)/(E1948+1)^(1/4))</f>
        <v>1.9344796154045651</v>
      </c>
    </row>
    <row r="1949" spans="1:34">
      <c r="A1949">
        <v>4447</v>
      </c>
      <c r="B1949" s="1">
        <v>24765.872299999999</v>
      </c>
      <c r="C1949" s="6">
        <v>1.873E-2</v>
      </c>
      <c r="D1949" t="s">
        <v>4</v>
      </c>
      <c r="E1949">
        <v>1</v>
      </c>
      <c r="F1949">
        <v>1.5</v>
      </c>
      <c r="G1949" t="s">
        <v>2</v>
      </c>
      <c r="H1949">
        <v>1</v>
      </c>
      <c r="I1949" t="s">
        <v>0</v>
      </c>
      <c r="J1949">
        <v>1</v>
      </c>
      <c r="K1949">
        <v>1.5</v>
      </c>
      <c r="L1949" t="s">
        <v>1</v>
      </c>
      <c r="M1949">
        <v>1</v>
      </c>
      <c r="N1949" t="s">
        <v>4503</v>
      </c>
      <c r="O1949">
        <v>1</v>
      </c>
      <c r="P1949" t="str">
        <f>D1949&amp;"-"&amp;F1949&amp;"-"&amp;G1949&amp;"-"&amp;E1949&amp;"-"&amp;H1949</f>
        <v>B2Sigma-1.5-f-1-1</v>
      </c>
      <c r="Q1949" t="str">
        <f>I1949&amp;"-"&amp;K1949&amp;"-"&amp;L1949&amp;"-"&amp;J1949&amp;"-"&amp;M1949</f>
        <v>X2Pi-1.5-e-1-1</v>
      </c>
      <c r="R1949">
        <f>B1949+S1949</f>
        <v>27515.544847305999</v>
      </c>
      <c r="S1949">
        <f>_xlfn.IFNA(VLOOKUP(Q1949,'MARVEL-X'!A$2:I$1400,7,FALSE),VLOOKUP(Q1949,MARVEL!A$2:J$1522,10,FALSE))</f>
        <v>2749.6725473060001</v>
      </c>
      <c r="T1949">
        <f>IF(P1949=P1948,R1949+T1948,R1949)</f>
        <v>55031.086678922002</v>
      </c>
      <c r="U1949">
        <f>IF(P1949=P1948,1+U1948,1)</f>
        <v>2</v>
      </c>
      <c r="V1949" t="str">
        <f t="shared" si="30"/>
        <v/>
      </c>
      <c r="W1949" t="str">
        <f>IF(V1949="","",IF(ABS(V1949-R1949)&gt;W$1,ABS(V1949-R1949),""))</f>
        <v/>
      </c>
      <c r="X1949" t="str">
        <f>Y1949&amp;"-"&amp;Z1949&amp;"-"&amp;AC1949&amp;"-"&amp;AD1949&amp;"-"&amp;AG1949</f>
        <v>1.5-f-B-1-0.5</v>
      </c>
      <c r="Y1949">
        <f>F1949</f>
        <v>1.5</v>
      </c>
      <c r="Z1949" s="2" t="str">
        <f>G1949</f>
        <v>f</v>
      </c>
      <c r="AA1949">
        <f>_xlfn.IFNA(VLOOKUP(X1949,'duo-out'!A$2:Q$5000,5,FALSE),E1949+10*(H1949-1)+1+_xlfn.IFNA(VLOOKUP(D1949,states!A$2:C$10,3,FALSE),1))</f>
        <v>72</v>
      </c>
      <c r="AB1949" t="str">
        <f>IF(V1949="","",V1949)</f>
        <v/>
      </c>
      <c r="AC1949" s="2" t="str">
        <f>_xlfn.IFNA(VLOOKUP(D1949,states!A$2:C$10,2,FALSE),"XX")</f>
        <v>B</v>
      </c>
      <c r="AD1949">
        <f>E1949</f>
        <v>1</v>
      </c>
      <c r="AE1949">
        <f>_xlfn.IFNA(VLOOKUP(D1949,states!A$2:D$10,4,FALSE),0)</f>
        <v>0</v>
      </c>
      <c r="AF1949">
        <v>0.5</v>
      </c>
      <c r="AG1949">
        <f>IF(AE1949=0,AF1949,IF(AE1949=1,IF(F1949=0.5,0.5,IF(H1949=1,0.5,1.5)),IF(F1949=0.5,0.5,IF(H1949=1,2.5,1.5))))</f>
        <v>0.5</v>
      </c>
      <c r="AH1949" s="7">
        <f>IF(AC1949="XX",0,1/C1949^(1/5)*IF(E1949=0,100,1)/(E1949+1)^(1/4))</f>
        <v>1.8630947652945404</v>
      </c>
    </row>
    <row r="1950" spans="1:34">
      <c r="A1950">
        <v>4429</v>
      </c>
      <c r="B1950" s="1">
        <v>27442.386900000001</v>
      </c>
      <c r="C1950" s="6">
        <v>0.01</v>
      </c>
      <c r="D1950" t="s">
        <v>4</v>
      </c>
      <c r="E1950">
        <v>1</v>
      </c>
      <c r="F1950">
        <v>1.5</v>
      </c>
      <c r="G1950" t="s">
        <v>2</v>
      </c>
      <c r="H1950">
        <v>1</v>
      </c>
      <c r="I1950" t="s">
        <v>0</v>
      </c>
      <c r="J1950">
        <v>0</v>
      </c>
      <c r="K1950">
        <v>2.5</v>
      </c>
      <c r="L1950" t="s">
        <v>2</v>
      </c>
      <c r="M1950">
        <v>1</v>
      </c>
      <c r="N1950" t="s">
        <v>4485</v>
      </c>
      <c r="O1950">
        <v>1</v>
      </c>
      <c r="P1950" t="str">
        <f>D1950&amp;"-"&amp;F1950&amp;"-"&amp;G1950&amp;"-"&amp;E1950&amp;"-"&amp;H1950</f>
        <v>B2Sigma-1.5-f-1-1</v>
      </c>
      <c r="Q1950" t="str">
        <f>I1950&amp;"-"&amp;K1950&amp;"-"&amp;L1950&amp;"-"&amp;J1950&amp;"-"&amp;M1950</f>
        <v>X2Pi-2.5-f-0-1</v>
      </c>
      <c r="R1950">
        <f>B1950+S1950</f>
        <v>27515.536691565001</v>
      </c>
      <c r="S1950">
        <f>_xlfn.IFNA(VLOOKUP(Q1950,'MARVEL-X'!A$2:I$1400,7,FALSE),VLOOKUP(Q1950,MARVEL!A$2:J$1522,10,FALSE))</f>
        <v>73.149791565000001</v>
      </c>
      <c r="T1950">
        <f>IF(P1950=P1949,R1950+T1949,R1950)</f>
        <v>82546.62337048701</v>
      </c>
      <c r="U1950">
        <f>IF(P1950=P1949,1+U1949,1)</f>
        <v>3</v>
      </c>
      <c r="V1950" t="str">
        <f t="shared" si="30"/>
        <v/>
      </c>
      <c r="W1950" t="str">
        <f>IF(V1950="","",IF(ABS(V1950-R1950)&gt;W$1,ABS(V1950-R1950),""))</f>
        <v/>
      </c>
      <c r="X1950" t="str">
        <f>Y1950&amp;"-"&amp;Z1950&amp;"-"&amp;AC1950&amp;"-"&amp;AD1950&amp;"-"&amp;AG1950</f>
        <v>1.5-f-B-1-0.5</v>
      </c>
      <c r="Y1950">
        <f>F1950</f>
        <v>1.5</v>
      </c>
      <c r="Z1950" s="2" t="str">
        <f>G1950</f>
        <v>f</v>
      </c>
      <c r="AA1950">
        <f>_xlfn.IFNA(VLOOKUP(X1950,'duo-out'!A$2:Q$5000,5,FALSE),E1950+10*(H1950-1)+1+_xlfn.IFNA(VLOOKUP(D1950,states!A$2:C$10,3,FALSE),1))</f>
        <v>72</v>
      </c>
      <c r="AB1950" t="str">
        <f>IF(V1950="","",V1950)</f>
        <v/>
      </c>
      <c r="AC1950" s="2" t="str">
        <f>_xlfn.IFNA(VLOOKUP(D1950,states!A$2:C$10,2,FALSE),"XX")</f>
        <v>B</v>
      </c>
      <c r="AD1950">
        <f>E1950</f>
        <v>1</v>
      </c>
      <c r="AE1950">
        <f>_xlfn.IFNA(VLOOKUP(D1950,states!A$2:D$10,4,FALSE),0)</f>
        <v>0</v>
      </c>
      <c r="AF1950">
        <v>0.5</v>
      </c>
      <c r="AG1950">
        <f>IF(AE1950=0,AF1950,IF(AE1950=1,IF(F1950=0.5,0.5,IF(H1950=1,0.5,1.5)),IF(F1950=0.5,0.5,IF(H1950=1,2.5,1.5))))</f>
        <v>0.5</v>
      </c>
      <c r="AH1950" s="7">
        <f>IF(AC1950="XX",0,1/C1950^(1/5)*IF(E1950=0,100,1)/(E1950+1)^(1/4))</f>
        <v>2.1122362957808511</v>
      </c>
    </row>
    <row r="1951" spans="1:34">
      <c r="A1951">
        <v>4414</v>
      </c>
      <c r="B1951" s="1">
        <v>27497.636500000001</v>
      </c>
      <c r="C1951" s="6">
        <v>1.4239999999999999E-2</v>
      </c>
      <c r="D1951" t="s">
        <v>4</v>
      </c>
      <c r="E1951">
        <v>1</v>
      </c>
      <c r="F1951">
        <v>1.5</v>
      </c>
      <c r="G1951" t="s">
        <v>2</v>
      </c>
      <c r="H1951">
        <v>1</v>
      </c>
      <c r="I1951" t="s">
        <v>0</v>
      </c>
      <c r="J1951">
        <v>0</v>
      </c>
      <c r="K1951">
        <v>1.5</v>
      </c>
      <c r="L1951" t="s">
        <v>1</v>
      </c>
      <c r="M1951">
        <v>1</v>
      </c>
      <c r="N1951" t="s">
        <v>4470</v>
      </c>
      <c r="O1951">
        <v>1</v>
      </c>
      <c r="P1951" t="str">
        <f>D1951&amp;"-"&amp;F1951&amp;"-"&amp;G1951&amp;"-"&amp;E1951&amp;"-"&amp;H1951</f>
        <v>B2Sigma-1.5-f-1-1</v>
      </c>
      <c r="Q1951" t="str">
        <f>I1951&amp;"-"&amp;K1951&amp;"-"&amp;L1951&amp;"-"&amp;J1951&amp;"-"&amp;M1951</f>
        <v>X2Pi-1.5-e-0-1</v>
      </c>
      <c r="R1951">
        <f>B1951+S1951</f>
        <v>27515.54140803</v>
      </c>
      <c r="S1951">
        <f>_xlfn.IFNA(VLOOKUP(Q1951,'MARVEL-X'!A$2:I$1400,7,FALSE),VLOOKUP(Q1951,MARVEL!A$2:J$1522,10,FALSE))</f>
        <v>17.904908030000001</v>
      </c>
      <c r="T1951">
        <f>IF(P1951=P1950,R1951+T1950,R1951)</f>
        <v>110062.16477851701</v>
      </c>
      <c r="U1951">
        <f>IF(P1951=P1950,1+U1950,1)</f>
        <v>4</v>
      </c>
      <c r="V1951" t="str">
        <f t="shared" si="30"/>
        <v/>
      </c>
      <c r="W1951" t="str">
        <f>IF(V1951="","",IF(ABS(V1951-R1951)&gt;W$1,ABS(V1951-R1951),""))</f>
        <v/>
      </c>
      <c r="X1951" t="str">
        <f>Y1951&amp;"-"&amp;Z1951&amp;"-"&amp;AC1951&amp;"-"&amp;AD1951&amp;"-"&amp;AG1951</f>
        <v>1.5-f-B-1-0.5</v>
      </c>
      <c r="Y1951">
        <f>F1951</f>
        <v>1.5</v>
      </c>
      <c r="Z1951" s="2" t="str">
        <f>G1951</f>
        <v>f</v>
      </c>
      <c r="AA1951">
        <f>_xlfn.IFNA(VLOOKUP(X1951,'duo-out'!A$2:Q$5000,5,FALSE),E1951+10*(H1951-1)+1+_xlfn.IFNA(VLOOKUP(D1951,states!A$2:C$10,3,FALSE),1))</f>
        <v>72</v>
      </c>
      <c r="AB1951" t="str">
        <f>IF(V1951="","",V1951)</f>
        <v/>
      </c>
      <c r="AC1951" s="2" t="str">
        <f>_xlfn.IFNA(VLOOKUP(D1951,states!A$2:C$10,2,FALSE),"XX")</f>
        <v>B</v>
      </c>
      <c r="AD1951">
        <f>E1951</f>
        <v>1</v>
      </c>
      <c r="AE1951">
        <f>_xlfn.IFNA(VLOOKUP(D1951,states!A$2:D$10,4,FALSE),0)</f>
        <v>0</v>
      </c>
      <c r="AF1951">
        <v>0.5</v>
      </c>
      <c r="AG1951">
        <f>IF(AE1951=0,AF1951,IF(AE1951=1,IF(F1951=0.5,0.5,IF(H1951=1,0.5,1.5)),IF(F1951=0.5,0.5,IF(H1951=1,2.5,1.5))))</f>
        <v>0.5</v>
      </c>
      <c r="AH1951" s="7">
        <f>IF(AC1951="XX",0,1/C1951^(1/5)*IF(E1951=0,100,1)/(E1951+1)^(1/4))</f>
        <v>1.9680698275114412</v>
      </c>
    </row>
    <row r="1952" spans="1:34">
      <c r="A1952">
        <v>3125</v>
      </c>
      <c r="B1952" s="1">
        <v>24765.869200000001</v>
      </c>
      <c r="C1952" s="6">
        <v>1.498E-2</v>
      </c>
      <c r="D1952" t="s">
        <v>4</v>
      </c>
      <c r="E1952">
        <v>1</v>
      </c>
      <c r="F1952">
        <v>1.5</v>
      </c>
      <c r="G1952" t="s">
        <v>2</v>
      </c>
      <c r="H1952">
        <v>1</v>
      </c>
      <c r="I1952" t="s">
        <v>0</v>
      </c>
      <c r="J1952">
        <v>1</v>
      </c>
      <c r="K1952">
        <v>1.5</v>
      </c>
      <c r="L1952" t="s">
        <v>1</v>
      </c>
      <c r="M1952">
        <v>1</v>
      </c>
      <c r="N1952" t="s">
        <v>3181</v>
      </c>
      <c r="O1952">
        <v>1</v>
      </c>
      <c r="P1952" t="str">
        <f>D1952&amp;"-"&amp;F1952&amp;"-"&amp;G1952&amp;"-"&amp;E1952&amp;"-"&amp;H1952</f>
        <v>B2Sigma-1.5-f-1-1</v>
      </c>
      <c r="Q1952" t="str">
        <f>I1952&amp;"-"&amp;K1952&amp;"-"&amp;L1952&amp;"-"&amp;J1952&amp;"-"&amp;M1952</f>
        <v>X2Pi-1.5-e-1-1</v>
      </c>
      <c r="R1952">
        <f>B1952+S1952</f>
        <v>27515.541747306001</v>
      </c>
      <c r="S1952">
        <f>_xlfn.IFNA(VLOOKUP(Q1952,'MARVEL-X'!A$2:I$1400,7,FALSE),VLOOKUP(Q1952,MARVEL!A$2:J$1522,10,FALSE))</f>
        <v>2749.6725473060001</v>
      </c>
      <c r="T1952">
        <f>IF(P1952=P1951,R1952+T1951,R1952)</f>
        <v>137577.70652582301</v>
      </c>
      <c r="U1952">
        <f>IF(P1952=P1951,1+U1951,1)</f>
        <v>5</v>
      </c>
      <c r="V1952" t="str">
        <f t="shared" si="30"/>
        <v/>
      </c>
      <c r="W1952" t="str">
        <f>IF(V1952="","",IF(ABS(V1952-R1952)&gt;W$1,ABS(V1952-R1952),""))</f>
        <v/>
      </c>
      <c r="X1952" t="str">
        <f>Y1952&amp;"-"&amp;Z1952&amp;"-"&amp;AC1952&amp;"-"&amp;AD1952&amp;"-"&amp;AG1952</f>
        <v>1.5-f-B-1-0.5</v>
      </c>
      <c r="Y1952">
        <f>F1952</f>
        <v>1.5</v>
      </c>
      <c r="Z1952" s="2" t="str">
        <f>G1952</f>
        <v>f</v>
      </c>
      <c r="AA1952">
        <f>_xlfn.IFNA(VLOOKUP(X1952,'duo-out'!A$2:Q$5000,5,FALSE),E1952+10*(H1952-1)+1+_xlfn.IFNA(VLOOKUP(D1952,states!A$2:C$10,3,FALSE),1))</f>
        <v>72</v>
      </c>
      <c r="AB1952" t="str">
        <f>IF(V1952="","",V1952)</f>
        <v/>
      </c>
      <c r="AC1952" s="2" t="str">
        <f>_xlfn.IFNA(VLOOKUP(D1952,states!A$2:C$10,2,FALSE),"XX")</f>
        <v>B</v>
      </c>
      <c r="AD1952">
        <f>E1952</f>
        <v>1</v>
      </c>
      <c r="AE1952">
        <f>_xlfn.IFNA(VLOOKUP(D1952,states!A$2:D$10,4,FALSE),0)</f>
        <v>0</v>
      </c>
      <c r="AF1952">
        <v>0.5</v>
      </c>
      <c r="AG1952">
        <f>IF(AE1952=0,AF1952,IF(AE1952=1,IF(F1952=0.5,0.5,IF(H1952=1,0.5,1.5)),IF(F1952=0.5,0.5,IF(H1952=1,2.5,1.5))))</f>
        <v>0.5</v>
      </c>
      <c r="AH1952" s="7">
        <f>IF(AC1952="XX",0,1/C1952^(1/5)*IF(E1952=0,100,1)/(E1952+1)^(1/4))</f>
        <v>1.9482296044563199</v>
      </c>
    </row>
    <row r="1953" spans="1:34">
      <c r="A1953">
        <v>3116</v>
      </c>
      <c r="B1953" s="1">
        <v>24712.677299999999</v>
      </c>
      <c r="C1953" s="6">
        <v>6.0790000000000002E-3</v>
      </c>
      <c r="D1953" t="s">
        <v>4</v>
      </c>
      <c r="E1953">
        <v>1</v>
      </c>
      <c r="F1953">
        <v>1.5</v>
      </c>
      <c r="G1953" t="s">
        <v>2</v>
      </c>
      <c r="H1953">
        <v>1</v>
      </c>
      <c r="I1953" t="s">
        <v>0</v>
      </c>
      <c r="J1953">
        <v>1</v>
      </c>
      <c r="K1953">
        <v>2.5</v>
      </c>
      <c r="L1953" t="s">
        <v>2</v>
      </c>
      <c r="M1953">
        <v>1</v>
      </c>
      <c r="N1953" t="s">
        <v>3172</v>
      </c>
      <c r="O1953">
        <v>1</v>
      </c>
      <c r="P1953" t="str">
        <f>D1953&amp;"-"&amp;F1953&amp;"-"&amp;G1953&amp;"-"&amp;E1953&amp;"-"&amp;H1953</f>
        <v>B2Sigma-1.5-f-1-1</v>
      </c>
      <c r="Q1953" t="str">
        <f>I1953&amp;"-"&amp;K1953&amp;"-"&amp;L1953&amp;"-"&amp;J1953&amp;"-"&amp;M1953</f>
        <v>X2Pi-2.5-f-1-1</v>
      </c>
      <c r="R1953">
        <f>B1953+S1953</f>
        <v>27515.534531615998</v>
      </c>
      <c r="S1953">
        <f>_xlfn.IFNA(VLOOKUP(Q1953,'MARVEL-X'!A$2:I$1400,7,FALSE),VLOOKUP(Q1953,MARVEL!A$2:J$1522,10,FALSE))</f>
        <v>2802.8572316159998</v>
      </c>
      <c r="T1953">
        <f>IF(P1953=P1952,R1953+T1952,R1953)</f>
        <v>165093.24105743901</v>
      </c>
      <c r="U1953">
        <f>IF(P1953=P1952,1+U1952,1)</f>
        <v>6</v>
      </c>
      <c r="V1953" t="str">
        <f t="shared" si="30"/>
        <v/>
      </c>
      <c r="W1953" t="str">
        <f>IF(V1953="","",IF(ABS(V1953-R1953)&gt;W$1,ABS(V1953-R1953),""))</f>
        <v/>
      </c>
      <c r="X1953" t="str">
        <f>Y1953&amp;"-"&amp;Z1953&amp;"-"&amp;AC1953&amp;"-"&amp;AD1953&amp;"-"&amp;AG1953</f>
        <v>1.5-f-B-1-0.5</v>
      </c>
      <c r="Y1953">
        <f>F1953</f>
        <v>1.5</v>
      </c>
      <c r="Z1953" s="2" t="str">
        <f>G1953</f>
        <v>f</v>
      </c>
      <c r="AA1953">
        <f>_xlfn.IFNA(VLOOKUP(X1953,'duo-out'!A$2:Q$5000,5,FALSE),E1953+10*(H1953-1)+1+_xlfn.IFNA(VLOOKUP(D1953,states!A$2:C$10,3,FALSE),1))</f>
        <v>72</v>
      </c>
      <c r="AB1953" t="str">
        <f>IF(V1953="","",V1953)</f>
        <v/>
      </c>
      <c r="AC1953" s="2" t="str">
        <f>_xlfn.IFNA(VLOOKUP(D1953,states!A$2:C$10,2,FALSE),"XX")</f>
        <v>B</v>
      </c>
      <c r="AD1953">
        <f>E1953</f>
        <v>1</v>
      </c>
      <c r="AE1953">
        <f>_xlfn.IFNA(VLOOKUP(D1953,states!A$2:D$10,4,FALSE),0)</f>
        <v>0</v>
      </c>
      <c r="AF1953">
        <v>0.5</v>
      </c>
      <c r="AG1953">
        <f>IF(AE1953=0,AF1953,IF(AE1953=1,IF(F1953=0.5,0.5,IF(H1953=1,0.5,1.5)),IF(F1953=0.5,0.5,IF(H1953=1,2.5,1.5))))</f>
        <v>0.5</v>
      </c>
      <c r="AH1953" s="7">
        <f>IF(AC1953="XX",0,1/C1953^(1/5)*IF(E1953=0,100,1)/(E1953+1)^(1/4))</f>
        <v>2.3333295032069579</v>
      </c>
    </row>
    <row r="1954" spans="1:34">
      <c r="A1954">
        <v>3096</v>
      </c>
      <c r="B1954" s="1">
        <v>27497.628000000001</v>
      </c>
      <c r="C1954" s="6">
        <v>8.8409999999999999E-3</v>
      </c>
      <c r="D1954" t="s">
        <v>4</v>
      </c>
      <c r="E1954">
        <v>1</v>
      </c>
      <c r="F1954">
        <v>1.5</v>
      </c>
      <c r="G1954" t="s">
        <v>2</v>
      </c>
      <c r="H1954">
        <v>1</v>
      </c>
      <c r="I1954" t="s">
        <v>0</v>
      </c>
      <c r="J1954">
        <v>0</v>
      </c>
      <c r="K1954">
        <v>1.5</v>
      </c>
      <c r="L1954" t="s">
        <v>1</v>
      </c>
      <c r="M1954">
        <v>1</v>
      </c>
      <c r="N1954" t="s">
        <v>3152</v>
      </c>
      <c r="O1954">
        <v>1</v>
      </c>
      <c r="P1954" t="str">
        <f>D1954&amp;"-"&amp;F1954&amp;"-"&amp;G1954&amp;"-"&amp;E1954&amp;"-"&amp;H1954</f>
        <v>B2Sigma-1.5-f-1-1</v>
      </c>
      <c r="Q1954" t="str">
        <f>I1954&amp;"-"&amp;K1954&amp;"-"&amp;L1954&amp;"-"&amp;J1954&amp;"-"&amp;M1954</f>
        <v>X2Pi-1.5-e-0-1</v>
      </c>
      <c r="R1954">
        <f>B1954+S1954</f>
        <v>27515.53290803</v>
      </c>
      <c r="S1954">
        <f>_xlfn.IFNA(VLOOKUP(Q1954,'MARVEL-X'!A$2:I$1400,7,FALSE),VLOOKUP(Q1954,MARVEL!A$2:J$1522,10,FALSE))</f>
        <v>17.904908030000001</v>
      </c>
      <c r="T1954">
        <f>IF(P1954=P1953,R1954+T1953,R1954)</f>
        <v>192608.77396546901</v>
      </c>
      <c r="U1954">
        <f>IF(P1954=P1953,1+U1953,1)</f>
        <v>7</v>
      </c>
      <c r="V1954" t="str">
        <f t="shared" si="30"/>
        <v/>
      </c>
      <c r="W1954" t="str">
        <f>IF(V1954="","",IF(ABS(V1954-R1954)&gt;W$1,ABS(V1954-R1954),""))</f>
        <v/>
      </c>
      <c r="X1954" t="str">
        <f>Y1954&amp;"-"&amp;Z1954&amp;"-"&amp;AC1954&amp;"-"&amp;AD1954&amp;"-"&amp;AG1954</f>
        <v>1.5-f-B-1-0.5</v>
      </c>
      <c r="Y1954">
        <f>F1954</f>
        <v>1.5</v>
      </c>
      <c r="Z1954" s="2" t="str">
        <f>G1954</f>
        <v>f</v>
      </c>
      <c r="AA1954">
        <f>_xlfn.IFNA(VLOOKUP(X1954,'duo-out'!A$2:Q$5000,5,FALSE),E1954+10*(H1954-1)+1+_xlfn.IFNA(VLOOKUP(D1954,states!A$2:C$10,3,FALSE),1))</f>
        <v>72</v>
      </c>
      <c r="AB1954" t="str">
        <f>IF(V1954="","",V1954)</f>
        <v/>
      </c>
      <c r="AC1954" s="2" t="str">
        <f>_xlfn.IFNA(VLOOKUP(D1954,states!A$2:C$10,2,FALSE),"XX")</f>
        <v>B</v>
      </c>
      <c r="AD1954">
        <f>E1954</f>
        <v>1</v>
      </c>
      <c r="AE1954">
        <f>_xlfn.IFNA(VLOOKUP(D1954,states!A$2:D$10,4,FALSE),0)</f>
        <v>0</v>
      </c>
      <c r="AF1954">
        <v>0.5</v>
      </c>
      <c r="AG1954">
        <f>IF(AE1954=0,AF1954,IF(AE1954=1,IF(F1954=0.5,0.5,IF(H1954=1,0.5,1.5)),IF(F1954=0.5,0.5,IF(H1954=1,2.5,1.5))))</f>
        <v>0.5</v>
      </c>
      <c r="AH1954" s="7">
        <f>IF(AC1954="XX",0,1/C1954^(1/5)*IF(E1954=0,100,1)/(E1954+1)^(1/4))</f>
        <v>2.1649218464635078</v>
      </c>
    </row>
    <row r="1955" spans="1:34">
      <c r="A1955">
        <v>3085</v>
      </c>
      <c r="B1955" s="1">
        <v>27442.3986</v>
      </c>
      <c r="C1955" s="6">
        <v>2.3689999999999999E-2</v>
      </c>
      <c r="D1955" t="s">
        <v>4</v>
      </c>
      <c r="E1955">
        <v>1</v>
      </c>
      <c r="F1955">
        <v>1.5</v>
      </c>
      <c r="G1955" t="s">
        <v>2</v>
      </c>
      <c r="H1955">
        <v>1</v>
      </c>
      <c r="I1955" t="s">
        <v>0</v>
      </c>
      <c r="J1955">
        <v>0</v>
      </c>
      <c r="K1955">
        <v>2.5</v>
      </c>
      <c r="L1955" t="s">
        <v>2</v>
      </c>
      <c r="M1955">
        <v>1</v>
      </c>
      <c r="N1955" t="s">
        <v>3141</v>
      </c>
      <c r="O1955">
        <v>1</v>
      </c>
      <c r="P1955" t="str">
        <f>D1955&amp;"-"&amp;F1955&amp;"-"&amp;G1955&amp;"-"&amp;E1955&amp;"-"&amp;H1955</f>
        <v>B2Sigma-1.5-f-1-1</v>
      </c>
      <c r="Q1955" t="str">
        <f>I1955&amp;"-"&amp;K1955&amp;"-"&amp;L1955&amp;"-"&amp;J1955&amp;"-"&amp;M1955</f>
        <v>X2Pi-2.5-f-0-1</v>
      </c>
      <c r="R1955">
        <f>B1955+S1955</f>
        <v>27515.548391565</v>
      </c>
      <c r="S1955">
        <f>_xlfn.IFNA(VLOOKUP(Q1955,'MARVEL-X'!A$2:I$1400,7,FALSE),VLOOKUP(Q1955,MARVEL!A$2:J$1522,10,FALSE))</f>
        <v>73.149791565000001</v>
      </c>
      <c r="T1955">
        <f>IF(P1955=P1954,R1955+T1954,R1955)</f>
        <v>220124.32235703402</v>
      </c>
      <c r="U1955">
        <f>IF(P1955=P1954,1+U1954,1)</f>
        <v>8</v>
      </c>
      <c r="V1955" t="str">
        <f t="shared" si="30"/>
        <v/>
      </c>
      <c r="W1955" t="str">
        <f>IF(V1955="","",IF(ABS(V1955-R1955)&gt;W$1,ABS(V1955-R1955),""))</f>
        <v/>
      </c>
      <c r="X1955" t="str">
        <f>Y1955&amp;"-"&amp;Z1955&amp;"-"&amp;AC1955&amp;"-"&amp;AD1955&amp;"-"&amp;AG1955</f>
        <v>1.5-f-B-1-0.5</v>
      </c>
      <c r="Y1955">
        <f>F1955</f>
        <v>1.5</v>
      </c>
      <c r="Z1955" s="2" t="str">
        <f>G1955</f>
        <v>f</v>
      </c>
      <c r="AA1955">
        <f>_xlfn.IFNA(VLOOKUP(X1955,'duo-out'!A$2:Q$5000,5,FALSE),E1955+10*(H1955-1)+1+_xlfn.IFNA(VLOOKUP(D1955,states!A$2:C$10,3,FALSE),1))</f>
        <v>72</v>
      </c>
      <c r="AB1955" t="str">
        <f>IF(V1955="","",V1955)</f>
        <v/>
      </c>
      <c r="AC1955" s="2" t="str">
        <f>_xlfn.IFNA(VLOOKUP(D1955,states!A$2:C$10,2,FALSE),"XX")</f>
        <v>B</v>
      </c>
      <c r="AD1955">
        <f>E1955</f>
        <v>1</v>
      </c>
      <c r="AE1955">
        <f>_xlfn.IFNA(VLOOKUP(D1955,states!A$2:D$10,4,FALSE),0)</f>
        <v>0</v>
      </c>
      <c r="AF1955">
        <v>0.5</v>
      </c>
      <c r="AG1955">
        <f>IF(AE1955=0,AF1955,IF(AE1955=1,IF(F1955=0.5,0.5,IF(H1955=1,0.5,1.5)),IF(F1955=0.5,0.5,IF(H1955=1,2.5,1.5))))</f>
        <v>0.5</v>
      </c>
      <c r="AH1955" s="7">
        <f>IF(AC1955="XX",0,1/C1955^(1/5)*IF(E1955=0,100,1)/(E1955+1)^(1/4))</f>
        <v>1.7775813657285366</v>
      </c>
    </row>
    <row r="1956" spans="1:34">
      <c r="A1956">
        <v>556</v>
      </c>
      <c r="B1956" s="1">
        <v>24712.51</v>
      </c>
      <c r="C1956" s="6">
        <v>0.18279999999999999</v>
      </c>
      <c r="D1956" t="s">
        <v>4</v>
      </c>
      <c r="E1956">
        <v>1</v>
      </c>
      <c r="F1956">
        <v>1.5</v>
      </c>
      <c r="G1956" t="s">
        <v>2</v>
      </c>
      <c r="H1956">
        <v>1</v>
      </c>
      <c r="I1956" t="s">
        <v>0</v>
      </c>
      <c r="J1956">
        <v>1</v>
      </c>
      <c r="K1956">
        <v>2.5</v>
      </c>
      <c r="L1956" t="s">
        <v>2</v>
      </c>
      <c r="M1956">
        <v>1</v>
      </c>
      <c r="N1956" t="s">
        <v>612</v>
      </c>
      <c r="O1956">
        <v>1</v>
      </c>
      <c r="P1956" t="str">
        <f>D1956&amp;"-"&amp;F1956&amp;"-"&amp;G1956&amp;"-"&amp;E1956&amp;"-"&amp;H1956</f>
        <v>B2Sigma-1.5-f-1-1</v>
      </c>
      <c r="Q1956" t="str">
        <f>I1956&amp;"-"&amp;K1956&amp;"-"&amp;L1956&amp;"-"&amp;J1956&amp;"-"&amp;M1956</f>
        <v>X2Pi-2.5-f-1-1</v>
      </c>
      <c r="R1956">
        <f>B1956+S1956</f>
        <v>27515.367231615997</v>
      </c>
      <c r="S1956">
        <f>_xlfn.IFNA(VLOOKUP(Q1956,'MARVEL-X'!A$2:I$1400,7,FALSE),VLOOKUP(Q1956,MARVEL!A$2:J$1522,10,FALSE))</f>
        <v>2802.8572316159998</v>
      </c>
      <c r="T1956">
        <f>IF(P1956=P1955,R1956+T1955,R1956)</f>
        <v>247639.68958865001</v>
      </c>
      <c r="U1956">
        <f>IF(P1956=P1955,1+U1955,1)</f>
        <v>9</v>
      </c>
      <c r="V1956" t="str">
        <f t="shared" si="30"/>
        <v/>
      </c>
      <c r="W1956" t="str">
        <f>IF(V1956="","",IF(ABS(V1956-R1956)&gt;W$1,ABS(V1956-R1956),""))</f>
        <v/>
      </c>
      <c r="X1956" t="str">
        <f>Y1956&amp;"-"&amp;Z1956&amp;"-"&amp;AC1956&amp;"-"&amp;AD1956&amp;"-"&amp;AG1956</f>
        <v>1.5-f-B-1-0.5</v>
      </c>
      <c r="Y1956">
        <f>F1956</f>
        <v>1.5</v>
      </c>
      <c r="Z1956" s="2" t="str">
        <f>G1956</f>
        <v>f</v>
      </c>
      <c r="AA1956">
        <f>_xlfn.IFNA(VLOOKUP(X1956,'duo-out'!A$2:Q$5000,5,FALSE),E1956+10*(H1956-1)+1+_xlfn.IFNA(VLOOKUP(D1956,states!A$2:C$10,3,FALSE),1))</f>
        <v>72</v>
      </c>
      <c r="AB1956" t="str">
        <f>IF(V1956="","",V1956)</f>
        <v/>
      </c>
      <c r="AC1956" s="2" t="str">
        <f>_xlfn.IFNA(VLOOKUP(D1956,states!A$2:C$10,2,FALSE),"XX")</f>
        <v>B</v>
      </c>
      <c r="AD1956">
        <f>E1956</f>
        <v>1</v>
      </c>
      <c r="AE1956">
        <f>_xlfn.IFNA(VLOOKUP(D1956,states!A$2:D$10,4,FALSE),0)</f>
        <v>0</v>
      </c>
      <c r="AF1956">
        <v>0.5</v>
      </c>
      <c r="AG1956">
        <f>IF(AE1956=0,AF1956,IF(AE1956=1,IF(F1956=0.5,0.5,IF(H1956=1,0.5,1.5)),IF(F1956=0.5,0.5,IF(H1956=1,2.5,1.5))))</f>
        <v>0.5</v>
      </c>
      <c r="AH1956" s="7">
        <f>IF(AC1956="XX",0,1/C1956^(1/5)*IF(E1956=0,100,1)/(E1956+1)^(1/4))</f>
        <v>1.1812648000054045</v>
      </c>
    </row>
    <row r="1957" spans="1:34">
      <c r="A1957">
        <v>537</v>
      </c>
      <c r="B1957" s="1">
        <v>24765.72</v>
      </c>
      <c r="C1957" s="6">
        <v>0.1552</v>
      </c>
      <c r="D1957" t="s">
        <v>4</v>
      </c>
      <c r="E1957">
        <v>1</v>
      </c>
      <c r="F1957">
        <v>1.5</v>
      </c>
      <c r="G1957" t="s">
        <v>2</v>
      </c>
      <c r="H1957">
        <v>1</v>
      </c>
      <c r="I1957" t="s">
        <v>0</v>
      </c>
      <c r="J1957">
        <v>1</v>
      </c>
      <c r="K1957">
        <v>1.5</v>
      </c>
      <c r="L1957" t="s">
        <v>1</v>
      </c>
      <c r="M1957">
        <v>1</v>
      </c>
      <c r="N1957" t="s">
        <v>593</v>
      </c>
      <c r="O1957">
        <v>1</v>
      </c>
      <c r="P1957" t="str">
        <f>D1957&amp;"-"&amp;F1957&amp;"-"&amp;G1957&amp;"-"&amp;E1957&amp;"-"&amp;H1957</f>
        <v>B2Sigma-1.5-f-1-1</v>
      </c>
      <c r="Q1957" t="str">
        <f>I1957&amp;"-"&amp;K1957&amp;"-"&amp;L1957&amp;"-"&amp;J1957&amp;"-"&amp;M1957</f>
        <v>X2Pi-1.5-e-1-1</v>
      </c>
      <c r="R1957">
        <f>B1957+S1957</f>
        <v>27515.392547306001</v>
      </c>
      <c r="S1957">
        <f>_xlfn.IFNA(VLOOKUP(Q1957,'MARVEL-X'!A$2:I$1400,7,FALSE),VLOOKUP(Q1957,MARVEL!A$2:J$1522,10,FALSE))</f>
        <v>2749.6725473060001</v>
      </c>
      <c r="T1957">
        <f>IF(P1957=P1956,R1957+T1956,R1957)</f>
        <v>275155.08213595604</v>
      </c>
      <c r="U1957">
        <f>IF(P1957=P1956,1+U1956,1)</f>
        <v>10</v>
      </c>
      <c r="V1957" t="str">
        <f t="shared" si="30"/>
        <v/>
      </c>
      <c r="W1957" t="str">
        <f>IF(V1957="","",IF(ABS(V1957-R1957)&gt;W$1,ABS(V1957-R1957),""))</f>
        <v/>
      </c>
      <c r="X1957" t="str">
        <f>Y1957&amp;"-"&amp;Z1957&amp;"-"&amp;AC1957&amp;"-"&amp;AD1957&amp;"-"&amp;AG1957</f>
        <v>1.5-f-B-1-0.5</v>
      </c>
      <c r="Y1957">
        <f>F1957</f>
        <v>1.5</v>
      </c>
      <c r="Z1957" s="2" t="str">
        <f>G1957</f>
        <v>f</v>
      </c>
      <c r="AA1957">
        <f>_xlfn.IFNA(VLOOKUP(X1957,'duo-out'!A$2:Q$5000,5,FALSE),E1957+10*(H1957-1)+1+_xlfn.IFNA(VLOOKUP(D1957,states!A$2:C$10,3,FALSE),1))</f>
        <v>72</v>
      </c>
      <c r="AB1957" t="str">
        <f>IF(V1957="","",V1957)</f>
        <v/>
      </c>
      <c r="AC1957" s="2" t="str">
        <f>_xlfn.IFNA(VLOOKUP(D1957,states!A$2:C$10,2,FALSE),"XX")</f>
        <v>B</v>
      </c>
      <c r="AD1957">
        <f>E1957</f>
        <v>1</v>
      </c>
      <c r="AE1957">
        <f>_xlfn.IFNA(VLOOKUP(D1957,states!A$2:D$10,4,FALSE),0)</f>
        <v>0</v>
      </c>
      <c r="AF1957">
        <v>0.5</v>
      </c>
      <c r="AG1957">
        <f>IF(AE1957=0,AF1957,IF(AE1957=1,IF(F1957=0.5,0.5,IF(H1957=1,0.5,1.5)),IF(F1957=0.5,0.5,IF(H1957=1,2.5,1.5))))</f>
        <v>0.5</v>
      </c>
      <c r="AH1957" s="7">
        <f>IF(AC1957="XX",0,1/C1957^(1/5)*IF(E1957=0,100,1)/(E1957+1)^(1/4))</f>
        <v>1.2205741210867298</v>
      </c>
    </row>
    <row r="1958" spans="1:34">
      <c r="A1958">
        <v>504</v>
      </c>
      <c r="B1958" s="1">
        <v>27442.25</v>
      </c>
      <c r="C1958" s="6">
        <v>0.1472</v>
      </c>
      <c r="D1958" t="s">
        <v>4</v>
      </c>
      <c r="E1958">
        <v>1</v>
      </c>
      <c r="F1958">
        <v>1.5</v>
      </c>
      <c r="G1958" t="s">
        <v>2</v>
      </c>
      <c r="H1958">
        <v>1</v>
      </c>
      <c r="I1958" t="s">
        <v>0</v>
      </c>
      <c r="J1958">
        <v>0</v>
      </c>
      <c r="K1958">
        <v>2.5</v>
      </c>
      <c r="L1958" t="s">
        <v>2</v>
      </c>
      <c r="M1958">
        <v>1</v>
      </c>
      <c r="N1958" t="s">
        <v>560</v>
      </c>
      <c r="O1958">
        <v>1</v>
      </c>
      <c r="P1958" t="str">
        <f>D1958&amp;"-"&amp;F1958&amp;"-"&amp;G1958&amp;"-"&amp;E1958&amp;"-"&amp;H1958</f>
        <v>B2Sigma-1.5-f-1-1</v>
      </c>
      <c r="Q1958" t="str">
        <f>I1958&amp;"-"&amp;K1958&amp;"-"&amp;L1958&amp;"-"&amp;J1958&amp;"-"&amp;M1958</f>
        <v>X2Pi-2.5-f-0-1</v>
      </c>
      <c r="R1958">
        <f>B1958+S1958</f>
        <v>27515.399791565</v>
      </c>
      <c r="S1958">
        <f>_xlfn.IFNA(VLOOKUP(Q1958,'MARVEL-X'!A$2:I$1400,7,FALSE),VLOOKUP(Q1958,MARVEL!A$2:J$1522,10,FALSE))</f>
        <v>73.149791565000001</v>
      </c>
      <c r="T1958">
        <f>IF(P1958=P1957,R1958+T1957,R1958)</f>
        <v>302670.48192752106</v>
      </c>
      <c r="U1958">
        <f>IF(P1958=P1957,1+U1957,1)</f>
        <v>11</v>
      </c>
      <c r="V1958" t="str">
        <f t="shared" si="30"/>
        <v/>
      </c>
      <c r="W1958" t="str">
        <f>IF(V1958="","",IF(ABS(V1958-R1958)&gt;W$1,ABS(V1958-R1958),""))</f>
        <v/>
      </c>
      <c r="X1958" t="str">
        <f>Y1958&amp;"-"&amp;Z1958&amp;"-"&amp;AC1958&amp;"-"&amp;AD1958&amp;"-"&amp;AG1958</f>
        <v>1.5-f-B-1-0.5</v>
      </c>
      <c r="Y1958">
        <f>F1958</f>
        <v>1.5</v>
      </c>
      <c r="Z1958" s="2" t="str">
        <f>G1958</f>
        <v>f</v>
      </c>
      <c r="AA1958">
        <f>_xlfn.IFNA(VLOOKUP(X1958,'duo-out'!A$2:Q$5000,5,FALSE),E1958+10*(H1958-1)+1+_xlfn.IFNA(VLOOKUP(D1958,states!A$2:C$10,3,FALSE),1))</f>
        <v>72</v>
      </c>
      <c r="AB1958" t="str">
        <f>IF(V1958="","",V1958)</f>
        <v/>
      </c>
      <c r="AC1958" s="2" t="str">
        <f>_xlfn.IFNA(VLOOKUP(D1958,states!A$2:C$10,2,FALSE),"XX")</f>
        <v>B</v>
      </c>
      <c r="AD1958">
        <f>E1958</f>
        <v>1</v>
      </c>
      <c r="AE1958">
        <f>_xlfn.IFNA(VLOOKUP(D1958,states!A$2:D$10,4,FALSE),0)</f>
        <v>0</v>
      </c>
      <c r="AF1958">
        <v>0.5</v>
      </c>
      <c r="AG1958">
        <f>IF(AE1958=0,AF1958,IF(AE1958=1,IF(F1958=0.5,0.5,IF(H1958=1,0.5,1.5)),IF(F1958=0.5,0.5,IF(H1958=1,2.5,1.5))))</f>
        <v>0.5</v>
      </c>
      <c r="AH1958" s="7">
        <f>IF(AC1958="XX",0,1/C1958^(1/5)*IF(E1958=0,100,1)/(E1958+1)^(1/4))</f>
        <v>1.2335618768849297</v>
      </c>
    </row>
    <row r="1959" spans="1:34">
      <c r="A1959">
        <v>485</v>
      </c>
      <c r="B1959" s="1">
        <v>27497.52</v>
      </c>
      <c r="C1959" s="6">
        <v>0.1196</v>
      </c>
      <c r="D1959" t="s">
        <v>4</v>
      </c>
      <c r="E1959">
        <v>1</v>
      </c>
      <c r="F1959">
        <v>1.5</v>
      </c>
      <c r="G1959" t="s">
        <v>2</v>
      </c>
      <c r="H1959">
        <v>1</v>
      </c>
      <c r="I1959" t="s">
        <v>0</v>
      </c>
      <c r="J1959">
        <v>0</v>
      </c>
      <c r="K1959">
        <v>1.5</v>
      </c>
      <c r="L1959" t="s">
        <v>1</v>
      </c>
      <c r="M1959">
        <v>1</v>
      </c>
      <c r="N1959" t="s">
        <v>541</v>
      </c>
      <c r="O1959">
        <v>1</v>
      </c>
      <c r="P1959" t="str">
        <f>D1959&amp;"-"&amp;F1959&amp;"-"&amp;G1959&amp;"-"&amp;E1959&amp;"-"&amp;H1959</f>
        <v>B2Sigma-1.5-f-1-1</v>
      </c>
      <c r="Q1959" t="str">
        <f>I1959&amp;"-"&amp;K1959&amp;"-"&amp;L1959&amp;"-"&amp;J1959&amp;"-"&amp;M1959</f>
        <v>X2Pi-1.5-e-0-1</v>
      </c>
      <c r="R1959">
        <f>B1959+S1959</f>
        <v>27515.42490803</v>
      </c>
      <c r="S1959">
        <f>_xlfn.IFNA(VLOOKUP(Q1959,'MARVEL-X'!A$2:I$1400,7,FALSE),VLOOKUP(Q1959,MARVEL!A$2:J$1522,10,FALSE))</f>
        <v>17.904908030000001</v>
      </c>
      <c r="T1959">
        <f>IF(P1959=P1958,R1959+T1958,R1959)</f>
        <v>330185.90683555108</v>
      </c>
      <c r="U1959">
        <f>IF(P1959=P1958,1+U1958,1)</f>
        <v>12</v>
      </c>
      <c r="V1959">
        <f t="shared" si="30"/>
        <v>27515.492236295922</v>
      </c>
      <c r="W1959">
        <f>IF(V1959="","",IF(ABS(V1959-R1959)&gt;W$1,ABS(V1959-R1959),""))</f>
        <v>6.7328265922697028E-2</v>
      </c>
      <c r="X1959" t="str">
        <f>Y1959&amp;"-"&amp;Z1959&amp;"-"&amp;AC1959&amp;"-"&amp;AD1959&amp;"-"&amp;AG1959</f>
        <v>1.5-f-B-1-0.5</v>
      </c>
      <c r="Y1959">
        <f>F1959</f>
        <v>1.5</v>
      </c>
      <c r="Z1959" s="2" t="str">
        <f>G1959</f>
        <v>f</v>
      </c>
      <c r="AA1959">
        <f>_xlfn.IFNA(VLOOKUP(X1959,'duo-out'!A$2:Q$5000,5,FALSE),E1959+10*(H1959-1)+1+_xlfn.IFNA(VLOOKUP(D1959,states!A$2:C$10,3,FALSE),1))</f>
        <v>72</v>
      </c>
      <c r="AB1959">
        <f>IF(V1959="","",V1959)</f>
        <v>27515.492236295922</v>
      </c>
      <c r="AC1959" s="2" t="str">
        <f>_xlfn.IFNA(VLOOKUP(D1959,states!A$2:C$10,2,FALSE),"XX")</f>
        <v>B</v>
      </c>
      <c r="AD1959">
        <f>E1959</f>
        <v>1</v>
      </c>
      <c r="AE1959">
        <f>_xlfn.IFNA(VLOOKUP(D1959,states!A$2:D$10,4,FALSE),0)</f>
        <v>0</v>
      </c>
      <c r="AF1959">
        <v>0.5</v>
      </c>
      <c r="AG1959">
        <f>IF(AE1959=0,AF1959,IF(AE1959=1,IF(F1959=0.5,0.5,IF(H1959=1,0.5,1.5)),IF(F1959=0.5,0.5,IF(H1959=1,2.5,1.5))))</f>
        <v>0.5</v>
      </c>
      <c r="AH1959" s="7">
        <f>IF(AC1959="XX",0,1/C1959^(1/5)*IF(E1959=0,100,1)/(E1959+1)^(1/4))</f>
        <v>1.2858676343800339</v>
      </c>
    </row>
    <row r="1960" spans="1:34">
      <c r="A1960">
        <v>4331</v>
      </c>
      <c r="B1960" s="1">
        <v>23052.768899999999</v>
      </c>
      <c r="C1960" s="6">
        <v>1.8360000000000001E-2</v>
      </c>
      <c r="D1960" t="s">
        <v>4</v>
      </c>
      <c r="E1960">
        <v>0</v>
      </c>
      <c r="F1960">
        <v>2.5</v>
      </c>
      <c r="G1960" t="s">
        <v>1</v>
      </c>
      <c r="H1960">
        <v>2</v>
      </c>
      <c r="I1960" t="s">
        <v>0</v>
      </c>
      <c r="J1960">
        <v>1</v>
      </c>
      <c r="K1960">
        <v>1.5</v>
      </c>
      <c r="L1960" t="s">
        <v>1</v>
      </c>
      <c r="M1960">
        <v>2</v>
      </c>
      <c r="N1960" t="s">
        <v>4387</v>
      </c>
      <c r="O1960">
        <v>1</v>
      </c>
      <c r="P1960" t="str">
        <f>D1960&amp;"-"&amp;F1960&amp;"-"&amp;G1960&amp;"-"&amp;E1960&amp;"-"&amp;H1960</f>
        <v>B2Sigma-2.5-e-0-2</v>
      </c>
      <c r="Q1960" t="str">
        <f>I1960&amp;"-"&amp;K1960&amp;"-"&amp;L1960&amp;"-"&amp;J1960&amp;"-"&amp;M1960</f>
        <v>X2Pi-1.5-e-1-2</v>
      </c>
      <c r="R1960">
        <f>B1960+S1960</f>
        <v>25849.654557867998</v>
      </c>
      <c r="S1960">
        <f>_xlfn.IFNA(VLOOKUP(Q1960,'MARVEL-X'!A$2:I$1400,7,FALSE),VLOOKUP(Q1960,MARVEL!A$2:J$1522,10,FALSE))</f>
        <v>2796.8856578680002</v>
      </c>
      <c r="T1960">
        <f>IF(P1960=P1959,R1960+T1959,R1960)</f>
        <v>25849.654557867998</v>
      </c>
      <c r="U1960">
        <f>IF(P1960=P1959,1+U1959,1)</f>
        <v>1</v>
      </c>
      <c r="V1960" t="str">
        <f t="shared" si="30"/>
        <v/>
      </c>
      <c r="W1960" t="str">
        <f>IF(V1960="","",IF(ABS(V1960-R1960)&gt;W$1,ABS(V1960-R1960),""))</f>
        <v/>
      </c>
      <c r="X1960" t="str">
        <f>Y1960&amp;"-"&amp;Z1960&amp;"-"&amp;AC1960&amp;"-"&amp;AD1960&amp;"-"&amp;AG1960</f>
        <v>2.5-e-B-0-0.5</v>
      </c>
      <c r="Y1960">
        <f>F1960</f>
        <v>2.5</v>
      </c>
      <c r="Z1960" s="2" t="str">
        <f>G1960</f>
        <v>e</v>
      </c>
      <c r="AA1960">
        <f>_xlfn.IFNA(VLOOKUP(X1960,'duo-out'!A$2:Q$5000,5,FALSE),E1960+10*(H1960-1)+1+_xlfn.IFNA(VLOOKUP(D1960,states!A$2:C$10,3,FALSE),1))</f>
        <v>63</v>
      </c>
      <c r="AB1960" t="str">
        <f>IF(V1960="","",V1960)</f>
        <v/>
      </c>
      <c r="AC1960" s="2" t="str">
        <f>_xlfn.IFNA(VLOOKUP(D1960,states!A$2:C$10,2,FALSE),"XX")</f>
        <v>B</v>
      </c>
      <c r="AD1960">
        <f>E1960</f>
        <v>0</v>
      </c>
      <c r="AE1960">
        <f>_xlfn.IFNA(VLOOKUP(D1960,states!A$2:D$10,4,FALSE),0)</f>
        <v>0</v>
      </c>
      <c r="AF1960">
        <v>0.5</v>
      </c>
      <c r="AG1960">
        <f>IF(AE1960=0,AF1960,IF(AE1960=1,IF(F1960=0.5,0.5,IF(H1960=1,0.5,1.5)),IF(F1960=0.5,0.5,IF(H1960=1,2.5,1.5))))</f>
        <v>0.5</v>
      </c>
      <c r="AH1960" s="7">
        <f>IF(AC1960="XX",0,1/C1960^(1/5)*IF(E1960=0,100,1)/(E1960+1)^(1/4))</f>
        <v>222.44644249548688</v>
      </c>
    </row>
    <row r="1961" spans="1:34">
      <c r="A1961">
        <v>4314</v>
      </c>
      <c r="B1961" s="1">
        <v>25582.824100000002</v>
      </c>
      <c r="C1961" s="6">
        <v>0.01</v>
      </c>
      <c r="D1961" t="s">
        <v>4</v>
      </c>
      <c r="E1961">
        <v>0</v>
      </c>
      <c r="F1961">
        <v>2.5</v>
      </c>
      <c r="G1961" t="s">
        <v>1</v>
      </c>
      <c r="H1961">
        <v>2</v>
      </c>
      <c r="I1961" t="s">
        <v>0</v>
      </c>
      <c r="J1961">
        <v>0</v>
      </c>
      <c r="K1961">
        <v>3.5</v>
      </c>
      <c r="L1961" t="s">
        <v>1</v>
      </c>
      <c r="M1961">
        <v>2</v>
      </c>
      <c r="N1961" t="s">
        <v>4370</v>
      </c>
      <c r="O1961">
        <v>1</v>
      </c>
      <c r="P1961" t="str">
        <f>D1961&amp;"-"&amp;F1961&amp;"-"&amp;G1961&amp;"-"&amp;E1961&amp;"-"&amp;H1961</f>
        <v>B2Sigma-2.5-e-0-2</v>
      </c>
      <c r="Q1961" t="str">
        <f>I1961&amp;"-"&amp;K1961&amp;"-"&amp;L1961&amp;"-"&amp;J1961&amp;"-"&amp;M1961</f>
        <v>X2Pi-3.5-e-0-2</v>
      </c>
      <c r="R1961">
        <f>B1961+S1961</f>
        <v>25849.670677108003</v>
      </c>
      <c r="S1961">
        <f>_xlfn.IFNA(VLOOKUP(Q1961,'MARVEL-X'!A$2:I$1400,7,FALSE),VLOOKUP(Q1961,MARVEL!A$2:J$1522,10,FALSE))</f>
        <v>266.84657710800002</v>
      </c>
      <c r="T1961">
        <f>IF(P1961=P1960,R1961+T1960,R1961)</f>
        <v>51699.325234976001</v>
      </c>
      <c r="U1961">
        <f>IF(P1961=P1960,1+U1960,1)</f>
        <v>2</v>
      </c>
      <c r="V1961" t="str">
        <f t="shared" si="30"/>
        <v/>
      </c>
      <c r="W1961" t="str">
        <f>IF(V1961="","",IF(ABS(V1961-R1961)&gt;W$1,ABS(V1961-R1961),""))</f>
        <v/>
      </c>
      <c r="X1961" t="str">
        <f>Y1961&amp;"-"&amp;Z1961&amp;"-"&amp;AC1961&amp;"-"&amp;AD1961&amp;"-"&amp;AG1961</f>
        <v>2.5-e-B-0-0.5</v>
      </c>
      <c r="Y1961">
        <f>F1961</f>
        <v>2.5</v>
      </c>
      <c r="Z1961" s="2" t="str">
        <f>G1961</f>
        <v>e</v>
      </c>
      <c r="AA1961">
        <f>_xlfn.IFNA(VLOOKUP(X1961,'duo-out'!A$2:Q$5000,5,FALSE),E1961+10*(H1961-1)+1+_xlfn.IFNA(VLOOKUP(D1961,states!A$2:C$10,3,FALSE),1))</f>
        <v>63</v>
      </c>
      <c r="AB1961" t="str">
        <f>IF(V1961="","",V1961)</f>
        <v/>
      </c>
      <c r="AC1961" s="2" t="str">
        <f>_xlfn.IFNA(VLOOKUP(D1961,states!A$2:C$10,2,FALSE),"XX")</f>
        <v>B</v>
      </c>
      <c r="AD1961">
        <f>E1961</f>
        <v>0</v>
      </c>
      <c r="AE1961">
        <f>_xlfn.IFNA(VLOOKUP(D1961,states!A$2:D$10,4,FALSE),0)</f>
        <v>0</v>
      </c>
      <c r="AF1961">
        <v>0.5</v>
      </c>
      <c r="AG1961">
        <f>IF(AE1961=0,AF1961,IF(AE1961=1,IF(F1961=0.5,0.5,IF(H1961=1,0.5,1.5)),IF(F1961=0.5,0.5,IF(H1961=1,2.5,1.5))))</f>
        <v>0.5</v>
      </c>
      <c r="AH1961" s="7">
        <f>IF(AC1961="XX",0,1/C1961^(1/5)*IF(E1961=0,100,1)/(E1961+1)^(1/4))</f>
        <v>251.188643150958</v>
      </c>
    </row>
    <row r="1962" spans="1:34">
      <c r="A1962">
        <v>4287</v>
      </c>
      <c r="B1962" s="1">
        <v>25695.970399999998</v>
      </c>
      <c r="C1962" s="6">
        <v>1.3650000000000001E-2</v>
      </c>
      <c r="D1962" t="s">
        <v>4</v>
      </c>
      <c r="E1962">
        <v>0</v>
      </c>
      <c r="F1962">
        <v>2.5</v>
      </c>
      <c r="G1962" t="s">
        <v>1</v>
      </c>
      <c r="H1962">
        <v>2</v>
      </c>
      <c r="I1962" t="s">
        <v>0</v>
      </c>
      <c r="J1962">
        <v>0</v>
      </c>
      <c r="K1962">
        <v>2.5</v>
      </c>
      <c r="L1962" t="s">
        <v>2</v>
      </c>
      <c r="M1962">
        <v>2</v>
      </c>
      <c r="N1962" t="s">
        <v>4343</v>
      </c>
      <c r="O1962">
        <v>1</v>
      </c>
      <c r="P1962" t="str">
        <f>D1962&amp;"-"&amp;F1962&amp;"-"&amp;G1962&amp;"-"&amp;E1962&amp;"-"&amp;H1962</f>
        <v>B2Sigma-2.5-e-0-2</v>
      </c>
      <c r="Q1962" t="str">
        <f>I1962&amp;"-"&amp;K1962&amp;"-"&amp;L1962&amp;"-"&amp;J1962&amp;"-"&amp;M1962</f>
        <v>X2Pi-2.5-f-0-2</v>
      </c>
      <c r="R1962">
        <f>B1962+S1962</f>
        <v>25849.658132624998</v>
      </c>
      <c r="S1962">
        <f>_xlfn.IFNA(VLOOKUP(Q1962,'MARVEL-X'!A$2:I$1400,7,FALSE),VLOOKUP(Q1962,MARVEL!A$2:J$1522,10,FALSE))</f>
        <v>153.687732625</v>
      </c>
      <c r="T1962">
        <f>IF(P1962=P1961,R1962+T1961,R1962)</f>
        <v>77548.983367601002</v>
      </c>
      <c r="U1962">
        <f>IF(P1962=P1961,1+U1961,1)</f>
        <v>3</v>
      </c>
      <c r="V1962" t="str">
        <f t="shared" si="30"/>
        <v/>
      </c>
      <c r="W1962" t="str">
        <f>IF(V1962="","",IF(ABS(V1962-R1962)&gt;W$1,ABS(V1962-R1962),""))</f>
        <v/>
      </c>
      <c r="X1962" t="str">
        <f>Y1962&amp;"-"&amp;Z1962&amp;"-"&amp;AC1962&amp;"-"&amp;AD1962&amp;"-"&amp;AG1962</f>
        <v>2.5-e-B-0-0.5</v>
      </c>
      <c r="Y1962">
        <f>F1962</f>
        <v>2.5</v>
      </c>
      <c r="Z1962" s="2" t="str">
        <f>G1962</f>
        <v>e</v>
      </c>
      <c r="AA1962">
        <f>_xlfn.IFNA(VLOOKUP(X1962,'duo-out'!A$2:Q$5000,5,FALSE),E1962+10*(H1962-1)+1+_xlfn.IFNA(VLOOKUP(D1962,states!A$2:C$10,3,FALSE),1))</f>
        <v>63</v>
      </c>
      <c r="AB1962" t="str">
        <f>IF(V1962="","",V1962)</f>
        <v/>
      </c>
      <c r="AC1962" s="2" t="str">
        <f>_xlfn.IFNA(VLOOKUP(D1962,states!A$2:C$10,2,FALSE),"XX")</f>
        <v>B</v>
      </c>
      <c r="AD1962">
        <f>E1962</f>
        <v>0</v>
      </c>
      <c r="AE1962">
        <f>_xlfn.IFNA(VLOOKUP(D1962,states!A$2:D$10,4,FALSE),0)</f>
        <v>0</v>
      </c>
      <c r="AF1962">
        <v>0.5</v>
      </c>
      <c r="AG1962">
        <f>IF(AE1962=0,AF1962,IF(AE1962=1,IF(F1962=0.5,0.5,IF(H1962=1,0.5,1.5)),IF(F1962=0.5,0.5,IF(H1962=1,2.5,1.5))))</f>
        <v>0.5</v>
      </c>
      <c r="AH1962" s="7">
        <f>IF(AC1962="XX",0,1/C1962^(1/5)*IF(E1962=0,100,1)/(E1962+1)^(1/4))</f>
        <v>236.03340401794091</v>
      </c>
    </row>
    <row r="1963" spans="1:34">
      <c r="A1963">
        <v>4262</v>
      </c>
      <c r="B1963" s="1">
        <v>25782.724999999999</v>
      </c>
      <c r="C1963" s="6">
        <v>0.01</v>
      </c>
      <c r="D1963" t="s">
        <v>4</v>
      </c>
      <c r="E1963">
        <v>0</v>
      </c>
      <c r="F1963">
        <v>2.5</v>
      </c>
      <c r="G1963" t="s">
        <v>1</v>
      </c>
      <c r="H1963">
        <v>2</v>
      </c>
      <c r="I1963" t="s">
        <v>0</v>
      </c>
      <c r="J1963">
        <v>0</v>
      </c>
      <c r="K1963">
        <v>1.5</v>
      </c>
      <c r="L1963" t="s">
        <v>1</v>
      </c>
      <c r="M1963">
        <v>2</v>
      </c>
      <c r="N1963" t="s">
        <v>4318</v>
      </c>
      <c r="O1963">
        <v>1</v>
      </c>
      <c r="P1963" t="str">
        <f>D1963&amp;"-"&amp;F1963&amp;"-"&amp;G1963&amp;"-"&amp;E1963&amp;"-"&amp;H1963</f>
        <v>B2Sigma-2.5-e-0-2</v>
      </c>
      <c r="Q1963" t="str">
        <f>I1963&amp;"-"&amp;K1963&amp;"-"&amp;L1963&amp;"-"&amp;J1963&amp;"-"&amp;M1963</f>
        <v>X2Pi-1.5-e-0-2</v>
      </c>
      <c r="R1963">
        <f>B1963+S1963</f>
        <v>25849.664329396997</v>
      </c>
      <c r="S1963">
        <f>_xlfn.IFNA(VLOOKUP(Q1963,'MARVEL-X'!A$2:I$1400,7,FALSE),VLOOKUP(Q1963,MARVEL!A$2:J$1522,10,FALSE))</f>
        <v>66.939329396999995</v>
      </c>
      <c r="T1963">
        <f>IF(P1963=P1962,R1963+T1962,R1963)</f>
        <v>103398.647696998</v>
      </c>
      <c r="U1963">
        <f>IF(P1963=P1962,1+U1962,1)</f>
        <v>4</v>
      </c>
      <c r="V1963" t="str">
        <f t="shared" si="30"/>
        <v/>
      </c>
      <c r="W1963" t="str">
        <f>IF(V1963="","",IF(ABS(V1963-R1963)&gt;W$1,ABS(V1963-R1963),""))</f>
        <v/>
      </c>
      <c r="X1963" t="str">
        <f>Y1963&amp;"-"&amp;Z1963&amp;"-"&amp;AC1963&amp;"-"&amp;AD1963&amp;"-"&amp;AG1963</f>
        <v>2.5-e-B-0-0.5</v>
      </c>
      <c r="Y1963">
        <f>F1963</f>
        <v>2.5</v>
      </c>
      <c r="Z1963" s="2" t="str">
        <f>G1963</f>
        <v>e</v>
      </c>
      <c r="AA1963">
        <f>_xlfn.IFNA(VLOOKUP(X1963,'duo-out'!A$2:Q$5000,5,FALSE),E1963+10*(H1963-1)+1+_xlfn.IFNA(VLOOKUP(D1963,states!A$2:C$10,3,FALSE),1))</f>
        <v>63</v>
      </c>
      <c r="AB1963" t="str">
        <f>IF(V1963="","",V1963)</f>
        <v/>
      </c>
      <c r="AC1963" s="2" t="str">
        <f>_xlfn.IFNA(VLOOKUP(D1963,states!A$2:C$10,2,FALSE),"XX")</f>
        <v>B</v>
      </c>
      <c r="AD1963">
        <f>E1963</f>
        <v>0</v>
      </c>
      <c r="AE1963">
        <f>_xlfn.IFNA(VLOOKUP(D1963,states!A$2:D$10,4,FALSE),0)</f>
        <v>0</v>
      </c>
      <c r="AF1963">
        <v>0.5</v>
      </c>
      <c r="AG1963">
        <f>IF(AE1963=0,AF1963,IF(AE1963=1,IF(F1963=0.5,0.5,IF(H1963=1,0.5,1.5)),IF(F1963=0.5,0.5,IF(H1963=1,2.5,1.5))))</f>
        <v>0.5</v>
      </c>
      <c r="AH1963" s="7">
        <f>IF(AC1963="XX",0,1/C1963^(1/5)*IF(E1963=0,100,1)/(E1963+1)^(1/4))</f>
        <v>251.188643150958</v>
      </c>
    </row>
    <row r="1964" spans="1:34">
      <c r="A1964">
        <v>4393</v>
      </c>
      <c r="B1964" s="1">
        <v>20368.57</v>
      </c>
      <c r="C1964" s="6">
        <v>0.01</v>
      </c>
      <c r="D1964" t="s">
        <v>4</v>
      </c>
      <c r="E1964">
        <v>0</v>
      </c>
      <c r="F1964">
        <v>2.5</v>
      </c>
      <c r="G1964" t="s">
        <v>1</v>
      </c>
      <c r="H1964">
        <v>2</v>
      </c>
      <c r="I1964" t="s">
        <v>0</v>
      </c>
      <c r="J1964">
        <v>2</v>
      </c>
      <c r="K1964">
        <v>2.5</v>
      </c>
      <c r="L1964" t="s">
        <v>2</v>
      </c>
      <c r="M1964">
        <v>2</v>
      </c>
      <c r="N1964" t="s">
        <v>4449</v>
      </c>
      <c r="O1964">
        <v>1</v>
      </c>
      <c r="P1964" t="str">
        <f>D1964&amp;"-"&amp;F1964&amp;"-"&amp;G1964&amp;"-"&amp;E1964&amp;"-"&amp;H1964</f>
        <v>B2Sigma-2.5-e-0-2</v>
      </c>
      <c r="Q1964" t="str">
        <f>I1964&amp;"-"&amp;K1964&amp;"-"&amp;L1964&amp;"-"&amp;J1964&amp;"-"&amp;M1964</f>
        <v>X2Pi-2.5-f-2-2</v>
      </c>
      <c r="R1964">
        <f>B1964+S1964</f>
        <v>25849.663985802999</v>
      </c>
      <c r="S1964">
        <f>_xlfn.IFNA(VLOOKUP(Q1964,'MARVEL-X'!A$2:I$1400,7,FALSE),VLOOKUP(Q1964,MARVEL!A$2:J$1522,10,FALSE))</f>
        <v>5481.0939858029997</v>
      </c>
      <c r="T1964">
        <f>IF(P1964=P1963,R1964+T1963,R1964)</f>
        <v>129248.311682801</v>
      </c>
      <c r="U1964">
        <f>IF(P1964=P1963,1+U1963,1)</f>
        <v>5</v>
      </c>
      <c r="V1964" t="str">
        <f t="shared" si="30"/>
        <v/>
      </c>
      <c r="W1964" t="str">
        <f>IF(V1964="","",IF(ABS(V1964-R1964)&gt;W$1,ABS(V1964-R1964),""))</f>
        <v/>
      </c>
      <c r="X1964" t="str">
        <f>Y1964&amp;"-"&amp;Z1964&amp;"-"&amp;AC1964&amp;"-"&amp;AD1964&amp;"-"&amp;AG1964</f>
        <v>2.5-e-B-0-0.5</v>
      </c>
      <c r="Y1964">
        <f>F1964</f>
        <v>2.5</v>
      </c>
      <c r="Z1964" s="2" t="str">
        <f>G1964</f>
        <v>e</v>
      </c>
      <c r="AA1964">
        <f>_xlfn.IFNA(VLOOKUP(X1964,'duo-out'!A$2:Q$5000,5,FALSE),E1964+10*(H1964-1)+1+_xlfn.IFNA(VLOOKUP(D1964,states!A$2:C$10,3,FALSE),1))</f>
        <v>63</v>
      </c>
      <c r="AB1964" t="str">
        <f>IF(V1964="","",V1964)</f>
        <v/>
      </c>
      <c r="AC1964" s="2" t="str">
        <f>_xlfn.IFNA(VLOOKUP(D1964,states!A$2:C$10,2,FALSE),"XX")</f>
        <v>B</v>
      </c>
      <c r="AD1964">
        <f>E1964</f>
        <v>0</v>
      </c>
      <c r="AE1964">
        <f>_xlfn.IFNA(VLOOKUP(D1964,states!A$2:D$10,4,FALSE),0)</f>
        <v>0</v>
      </c>
      <c r="AF1964">
        <v>0.5</v>
      </c>
      <c r="AG1964">
        <f>IF(AE1964=0,AF1964,IF(AE1964=1,IF(F1964=0.5,0.5,IF(H1964=1,0.5,1.5)),IF(F1964=0.5,0.5,IF(H1964=1,2.5,1.5))))</f>
        <v>0.5</v>
      </c>
      <c r="AH1964" s="7">
        <f>IF(AC1964="XX",0,1/C1964^(1/5)*IF(E1964=0,100,1)/(E1964+1)^(1/4))</f>
        <v>251.188643150958</v>
      </c>
    </row>
    <row r="1965" spans="1:34">
      <c r="A1965">
        <v>4372</v>
      </c>
      <c r="B1965" s="1">
        <v>22860.362499999999</v>
      </c>
      <c r="C1965" s="6">
        <v>0.01</v>
      </c>
      <c r="D1965" t="s">
        <v>4</v>
      </c>
      <c r="E1965">
        <v>0</v>
      </c>
      <c r="F1965">
        <v>2.5</v>
      </c>
      <c r="G1965" t="s">
        <v>1</v>
      </c>
      <c r="H1965">
        <v>2</v>
      </c>
      <c r="I1965" t="s">
        <v>0</v>
      </c>
      <c r="J1965">
        <v>1</v>
      </c>
      <c r="K1965">
        <v>3.5</v>
      </c>
      <c r="L1965" t="s">
        <v>1</v>
      </c>
      <c r="M1965">
        <v>2</v>
      </c>
      <c r="N1965" t="s">
        <v>4428</v>
      </c>
      <c r="O1965">
        <v>1</v>
      </c>
      <c r="P1965" t="str">
        <f>D1965&amp;"-"&amp;F1965&amp;"-"&amp;G1965&amp;"-"&amp;E1965&amp;"-"&amp;H1965</f>
        <v>B2Sigma-2.5-e-0-2</v>
      </c>
      <c r="Q1965" t="str">
        <f>I1965&amp;"-"&amp;K1965&amp;"-"&amp;L1965&amp;"-"&amp;J1965&amp;"-"&amp;M1965</f>
        <v>X2Pi-3.5-e-1-2</v>
      </c>
      <c r="R1965">
        <f>B1965+S1965</f>
        <v>25849.668172926999</v>
      </c>
      <c r="S1965">
        <f>_xlfn.IFNA(VLOOKUP(Q1965,'MARVEL-X'!A$2:I$1400,7,FALSE),VLOOKUP(Q1965,MARVEL!A$2:J$1522,10,FALSE))</f>
        <v>2989.3056729270002</v>
      </c>
      <c r="T1965">
        <f>IF(P1965=P1964,R1965+T1964,R1965)</f>
        <v>155097.97985572799</v>
      </c>
      <c r="U1965">
        <f>IF(P1965=P1964,1+U1964,1)</f>
        <v>6</v>
      </c>
      <c r="V1965" t="str">
        <f t="shared" si="30"/>
        <v/>
      </c>
      <c r="W1965" t="str">
        <f>IF(V1965="","",IF(ABS(V1965-R1965)&gt;W$1,ABS(V1965-R1965),""))</f>
        <v/>
      </c>
      <c r="X1965" t="str">
        <f>Y1965&amp;"-"&amp;Z1965&amp;"-"&amp;AC1965&amp;"-"&amp;AD1965&amp;"-"&amp;AG1965</f>
        <v>2.5-e-B-0-0.5</v>
      </c>
      <c r="Y1965">
        <f>F1965</f>
        <v>2.5</v>
      </c>
      <c r="Z1965" s="2" t="str">
        <f>G1965</f>
        <v>e</v>
      </c>
      <c r="AA1965">
        <f>_xlfn.IFNA(VLOOKUP(X1965,'duo-out'!A$2:Q$5000,5,FALSE),E1965+10*(H1965-1)+1+_xlfn.IFNA(VLOOKUP(D1965,states!A$2:C$10,3,FALSE),1))</f>
        <v>63</v>
      </c>
      <c r="AB1965" t="str">
        <f>IF(V1965="","",V1965)</f>
        <v/>
      </c>
      <c r="AC1965" s="2" t="str">
        <f>_xlfn.IFNA(VLOOKUP(D1965,states!A$2:C$10,2,FALSE),"XX")</f>
        <v>B</v>
      </c>
      <c r="AD1965">
        <f>E1965</f>
        <v>0</v>
      </c>
      <c r="AE1965">
        <f>_xlfn.IFNA(VLOOKUP(D1965,states!A$2:D$10,4,FALSE),0)</f>
        <v>0</v>
      </c>
      <c r="AF1965">
        <v>0.5</v>
      </c>
      <c r="AG1965">
        <f>IF(AE1965=0,AF1965,IF(AE1965=1,IF(F1965=0.5,0.5,IF(H1965=1,0.5,1.5)),IF(F1965=0.5,0.5,IF(H1965=1,2.5,1.5))))</f>
        <v>0.5</v>
      </c>
      <c r="AH1965" s="7">
        <f>IF(AC1965="XX",0,1/C1965^(1/5)*IF(E1965=0,100,1)/(E1965+1)^(1/4))</f>
        <v>251.188643150958</v>
      </c>
    </row>
    <row r="1966" spans="1:34">
      <c r="A1966">
        <v>55</v>
      </c>
      <c r="B1966" s="1">
        <v>22969.226900000001</v>
      </c>
      <c r="C1966" s="6">
        <v>0.01</v>
      </c>
      <c r="D1966" t="s">
        <v>4</v>
      </c>
      <c r="E1966">
        <v>0</v>
      </c>
      <c r="F1966">
        <v>2.5</v>
      </c>
      <c r="G1966" t="s">
        <v>1</v>
      </c>
      <c r="H1966">
        <v>2</v>
      </c>
      <c r="I1966" t="s">
        <v>0</v>
      </c>
      <c r="J1966">
        <v>1</v>
      </c>
      <c r="K1966">
        <v>2.5</v>
      </c>
      <c r="L1966" t="s">
        <v>2</v>
      </c>
      <c r="M1966">
        <v>2</v>
      </c>
      <c r="N1966" t="s">
        <v>110</v>
      </c>
      <c r="O1966">
        <v>-1</v>
      </c>
      <c r="P1966" t="str">
        <f>D1966&amp;"-"&amp;F1966&amp;"-"&amp;G1966&amp;"-"&amp;E1966&amp;"-"&amp;H1966</f>
        <v>B2Sigma-2.5-e-0-2</v>
      </c>
      <c r="Q1966" t="str">
        <f>I1966&amp;"-"&amp;K1966&amp;"-"&amp;L1966&amp;"-"&amp;J1966&amp;"-"&amp;M1966</f>
        <v>X2Pi-2.5-f-1-2</v>
      </c>
      <c r="R1966">
        <f>B1966+S1966</f>
        <v>25849.610889753003</v>
      </c>
      <c r="S1966">
        <f>_xlfn.IFNA(VLOOKUP(Q1966,'MARVEL-X'!A$2:I$1400,7,FALSE),VLOOKUP(Q1966,MARVEL!A$2:J$1522,10,FALSE))</f>
        <v>2880.3839897530002</v>
      </c>
      <c r="T1966">
        <f>IF(P1966=P1965,R1966+T1965,R1966)</f>
        <v>180947.59074548099</v>
      </c>
      <c r="U1966">
        <f>IF(P1966=P1965,1+U1965,1)</f>
        <v>7</v>
      </c>
      <c r="V1966" t="str">
        <f t="shared" si="30"/>
        <v/>
      </c>
      <c r="W1966" t="str">
        <f>IF(V1966="","",IF(ABS(V1966-R1966)&gt;W$1,ABS(V1966-R1966),""))</f>
        <v/>
      </c>
      <c r="X1966" t="str">
        <f>Y1966&amp;"-"&amp;Z1966&amp;"-"&amp;AC1966&amp;"-"&amp;AD1966&amp;"-"&amp;AG1966</f>
        <v>2.5-e-B-0-0.5</v>
      </c>
      <c r="Y1966">
        <f>F1966</f>
        <v>2.5</v>
      </c>
      <c r="Z1966" s="2" t="str">
        <f>G1966</f>
        <v>e</v>
      </c>
      <c r="AA1966">
        <f>_xlfn.IFNA(VLOOKUP(X1966,'duo-out'!A$2:Q$5000,5,FALSE),E1966+10*(H1966-1)+1+_xlfn.IFNA(VLOOKUP(D1966,states!A$2:C$10,3,FALSE),1))</f>
        <v>63</v>
      </c>
      <c r="AB1966" t="str">
        <f>IF(V1966="","",V1966)</f>
        <v/>
      </c>
      <c r="AC1966" s="2" t="str">
        <f>_xlfn.IFNA(VLOOKUP(D1966,states!A$2:C$10,2,FALSE),"XX")</f>
        <v>B</v>
      </c>
      <c r="AD1966">
        <f>E1966</f>
        <v>0</v>
      </c>
      <c r="AE1966">
        <f>_xlfn.IFNA(VLOOKUP(D1966,states!A$2:D$10,4,FALSE),0)</f>
        <v>0</v>
      </c>
      <c r="AF1966">
        <v>0.5</v>
      </c>
      <c r="AG1966">
        <f>IF(AE1966=0,AF1966,IF(AE1966=1,IF(F1966=0.5,0.5,IF(H1966=1,0.5,1.5)),IF(F1966=0.5,0.5,IF(H1966=1,2.5,1.5))))</f>
        <v>0.5</v>
      </c>
      <c r="AH1966" s="7">
        <f>IF(AC1966="XX",0,1/C1966^(1/5)*IF(E1966=0,100,1)/(E1966+1)^(1/4))</f>
        <v>251.188643150958</v>
      </c>
    </row>
    <row r="1967" spans="1:34">
      <c r="A1967">
        <v>4244</v>
      </c>
      <c r="B1967" s="1">
        <v>25582.828000000001</v>
      </c>
      <c r="C1967" s="6">
        <v>6.1390000000000004E-3</v>
      </c>
      <c r="D1967" t="s">
        <v>4</v>
      </c>
      <c r="E1967">
        <v>0</v>
      </c>
      <c r="F1967">
        <v>2.5</v>
      </c>
      <c r="G1967" t="s">
        <v>1</v>
      </c>
      <c r="H1967">
        <v>2</v>
      </c>
      <c r="I1967" t="s">
        <v>0</v>
      </c>
      <c r="J1967">
        <v>0</v>
      </c>
      <c r="K1967">
        <v>3.5</v>
      </c>
      <c r="L1967" t="s">
        <v>1</v>
      </c>
      <c r="M1967">
        <v>2</v>
      </c>
      <c r="N1967" t="s">
        <v>4300</v>
      </c>
      <c r="O1967">
        <v>1</v>
      </c>
      <c r="P1967" t="str">
        <f>D1967&amp;"-"&amp;F1967&amp;"-"&amp;G1967&amp;"-"&amp;E1967&amp;"-"&amp;H1967</f>
        <v>B2Sigma-2.5-e-0-2</v>
      </c>
      <c r="Q1967" t="str">
        <f>I1967&amp;"-"&amp;K1967&amp;"-"&amp;L1967&amp;"-"&amp;J1967&amp;"-"&amp;M1967</f>
        <v>X2Pi-3.5-e-0-2</v>
      </c>
      <c r="R1967">
        <f>B1967+S1967</f>
        <v>25849.674577108002</v>
      </c>
      <c r="S1967">
        <f>_xlfn.IFNA(VLOOKUP(Q1967,'MARVEL-X'!A$2:I$1400,7,FALSE),VLOOKUP(Q1967,MARVEL!A$2:J$1522,10,FALSE))</f>
        <v>266.84657710800002</v>
      </c>
      <c r="T1967">
        <f>IF(P1967=P1966,R1967+T1966,R1967)</f>
        <v>206797.265322589</v>
      </c>
      <c r="U1967">
        <f>IF(P1967=P1966,1+U1966,1)</f>
        <v>8</v>
      </c>
      <c r="V1967" t="str">
        <f t="shared" si="30"/>
        <v/>
      </c>
      <c r="W1967" t="str">
        <f>IF(V1967="","",IF(ABS(V1967-R1967)&gt;W$1,ABS(V1967-R1967),""))</f>
        <v/>
      </c>
      <c r="X1967" t="str">
        <f>Y1967&amp;"-"&amp;Z1967&amp;"-"&amp;AC1967&amp;"-"&amp;AD1967&amp;"-"&amp;AG1967</f>
        <v>2.5-e-B-0-0.5</v>
      </c>
      <c r="Y1967">
        <f>F1967</f>
        <v>2.5</v>
      </c>
      <c r="Z1967" s="2" t="str">
        <f>G1967</f>
        <v>e</v>
      </c>
      <c r="AA1967">
        <f>_xlfn.IFNA(VLOOKUP(X1967,'duo-out'!A$2:Q$5000,5,FALSE),E1967+10*(H1967-1)+1+_xlfn.IFNA(VLOOKUP(D1967,states!A$2:C$10,3,FALSE),1))</f>
        <v>63</v>
      </c>
      <c r="AB1967" t="str">
        <f>IF(V1967="","",V1967)</f>
        <v/>
      </c>
      <c r="AC1967" s="2" t="str">
        <f>_xlfn.IFNA(VLOOKUP(D1967,states!A$2:C$10,2,FALSE),"XX")</f>
        <v>B</v>
      </c>
      <c r="AD1967">
        <f>E1967</f>
        <v>0</v>
      </c>
      <c r="AE1967">
        <f>_xlfn.IFNA(VLOOKUP(D1967,states!A$2:D$10,4,FALSE),0)</f>
        <v>0</v>
      </c>
      <c r="AF1967">
        <v>0.5</v>
      </c>
      <c r="AG1967">
        <f>IF(AE1967=0,AF1967,IF(AE1967=1,IF(F1967=0.5,0.5,IF(H1967=1,0.5,1.5)),IF(F1967=0.5,0.5,IF(H1967=1,2.5,1.5))))</f>
        <v>0.5</v>
      </c>
      <c r="AH1967" s="7">
        <f>IF(AC1967="XX",0,1/C1967^(1/5)*IF(E1967=0,100,1)/(E1967+1)^(1/4))</f>
        <v>276.93667482045805</v>
      </c>
    </row>
    <row r="1968" spans="1:34">
      <c r="A1968">
        <v>4226</v>
      </c>
      <c r="B1968" s="1">
        <v>25695.986000000001</v>
      </c>
      <c r="C1968" s="6">
        <v>5.0000000000000001E-3</v>
      </c>
      <c r="D1968" t="s">
        <v>4</v>
      </c>
      <c r="E1968">
        <v>0</v>
      </c>
      <c r="F1968">
        <v>2.5</v>
      </c>
      <c r="G1968" t="s">
        <v>1</v>
      </c>
      <c r="H1968">
        <v>2</v>
      </c>
      <c r="I1968" t="s">
        <v>0</v>
      </c>
      <c r="J1968">
        <v>0</v>
      </c>
      <c r="K1968">
        <v>2.5</v>
      </c>
      <c r="L1968" t="s">
        <v>2</v>
      </c>
      <c r="M1968">
        <v>2</v>
      </c>
      <c r="N1968" t="s">
        <v>4282</v>
      </c>
      <c r="O1968">
        <v>1</v>
      </c>
      <c r="P1968" t="str">
        <f>D1968&amp;"-"&amp;F1968&amp;"-"&amp;G1968&amp;"-"&amp;E1968&amp;"-"&amp;H1968</f>
        <v>B2Sigma-2.5-e-0-2</v>
      </c>
      <c r="Q1968" t="str">
        <f>I1968&amp;"-"&amp;K1968&amp;"-"&amp;L1968&amp;"-"&amp;J1968&amp;"-"&amp;M1968</f>
        <v>X2Pi-2.5-f-0-2</v>
      </c>
      <c r="R1968">
        <f>B1968+S1968</f>
        <v>25849.673732625</v>
      </c>
      <c r="S1968">
        <f>_xlfn.IFNA(VLOOKUP(Q1968,'MARVEL-X'!A$2:I$1400,7,FALSE),VLOOKUP(Q1968,MARVEL!A$2:J$1522,10,FALSE))</f>
        <v>153.687732625</v>
      </c>
      <c r="T1968">
        <f>IF(P1968=P1967,R1968+T1967,R1968)</f>
        <v>232646.939055214</v>
      </c>
      <c r="U1968">
        <f>IF(P1968=P1967,1+U1967,1)</f>
        <v>9</v>
      </c>
      <c r="V1968" t="str">
        <f t="shared" si="30"/>
        <v/>
      </c>
      <c r="W1968" t="str">
        <f>IF(V1968="","",IF(ABS(V1968-R1968)&gt;W$1,ABS(V1968-R1968),""))</f>
        <v/>
      </c>
      <c r="X1968" t="str">
        <f>Y1968&amp;"-"&amp;Z1968&amp;"-"&amp;AC1968&amp;"-"&amp;AD1968&amp;"-"&amp;AG1968</f>
        <v>2.5-e-B-0-0.5</v>
      </c>
      <c r="Y1968">
        <f>F1968</f>
        <v>2.5</v>
      </c>
      <c r="Z1968" s="2" t="str">
        <f>G1968</f>
        <v>e</v>
      </c>
      <c r="AA1968">
        <f>_xlfn.IFNA(VLOOKUP(X1968,'duo-out'!A$2:Q$5000,5,FALSE),E1968+10*(H1968-1)+1+_xlfn.IFNA(VLOOKUP(D1968,states!A$2:C$10,3,FALSE),1))</f>
        <v>63</v>
      </c>
      <c r="AB1968" t="str">
        <f>IF(V1968="","",V1968)</f>
        <v/>
      </c>
      <c r="AC1968" s="2" t="str">
        <f>_xlfn.IFNA(VLOOKUP(D1968,states!A$2:C$10,2,FALSE),"XX")</f>
        <v>B</v>
      </c>
      <c r="AD1968">
        <f>E1968</f>
        <v>0</v>
      </c>
      <c r="AE1968">
        <f>_xlfn.IFNA(VLOOKUP(D1968,states!A$2:D$10,4,FALSE),0)</f>
        <v>0</v>
      </c>
      <c r="AF1968">
        <v>0.5</v>
      </c>
      <c r="AG1968">
        <f>IF(AE1968=0,AF1968,IF(AE1968=1,IF(F1968=0.5,0.5,IF(H1968=1,0.5,1.5)),IF(F1968=0.5,0.5,IF(H1968=1,2.5,1.5))))</f>
        <v>0.5</v>
      </c>
      <c r="AH1968" s="7">
        <f>IF(AC1968="XX",0,1/C1968^(1/5)*IF(E1968=0,100,1)/(E1968+1)^(1/4))</f>
        <v>288.53998118144267</v>
      </c>
    </row>
    <row r="1969" spans="1:34">
      <c r="A1969">
        <v>4208</v>
      </c>
      <c r="B1969" s="1">
        <v>25782.735000000001</v>
      </c>
      <c r="C1969" s="6">
        <v>5.0000000000000001E-3</v>
      </c>
      <c r="D1969" t="s">
        <v>4</v>
      </c>
      <c r="E1969">
        <v>0</v>
      </c>
      <c r="F1969">
        <v>2.5</v>
      </c>
      <c r="G1969" t="s">
        <v>1</v>
      </c>
      <c r="H1969">
        <v>2</v>
      </c>
      <c r="I1969" t="s">
        <v>0</v>
      </c>
      <c r="J1969">
        <v>0</v>
      </c>
      <c r="K1969">
        <v>1.5</v>
      </c>
      <c r="L1969" t="s">
        <v>1</v>
      </c>
      <c r="M1969">
        <v>2</v>
      </c>
      <c r="N1969" t="s">
        <v>4264</v>
      </c>
      <c r="O1969">
        <v>1</v>
      </c>
      <c r="P1969" t="str">
        <f>D1969&amp;"-"&amp;F1969&amp;"-"&amp;G1969&amp;"-"&amp;E1969&amp;"-"&amp;H1969</f>
        <v>B2Sigma-2.5-e-0-2</v>
      </c>
      <c r="Q1969" t="str">
        <f>I1969&amp;"-"&amp;K1969&amp;"-"&amp;L1969&amp;"-"&amp;J1969&amp;"-"&amp;M1969</f>
        <v>X2Pi-1.5-e-0-2</v>
      </c>
      <c r="R1969">
        <f>B1969+S1969</f>
        <v>25849.674329396999</v>
      </c>
      <c r="S1969">
        <f>_xlfn.IFNA(VLOOKUP(Q1969,'MARVEL-X'!A$2:I$1400,7,FALSE),VLOOKUP(Q1969,MARVEL!A$2:J$1522,10,FALSE))</f>
        <v>66.939329396999995</v>
      </c>
      <c r="T1969">
        <f>IF(P1969=P1968,R1969+T1968,R1969)</f>
        <v>258496.613384611</v>
      </c>
      <c r="U1969">
        <f>IF(P1969=P1968,1+U1968,1)</f>
        <v>10</v>
      </c>
      <c r="V1969" t="str">
        <f t="shared" si="30"/>
        <v/>
      </c>
      <c r="W1969" t="str">
        <f>IF(V1969="","",IF(ABS(V1969-R1969)&gt;W$1,ABS(V1969-R1969),""))</f>
        <v/>
      </c>
      <c r="X1969" t="str">
        <f>Y1969&amp;"-"&amp;Z1969&amp;"-"&amp;AC1969&amp;"-"&amp;AD1969&amp;"-"&amp;AG1969</f>
        <v>2.5-e-B-0-0.5</v>
      </c>
      <c r="Y1969">
        <f>F1969</f>
        <v>2.5</v>
      </c>
      <c r="Z1969" s="2" t="str">
        <f>G1969</f>
        <v>e</v>
      </c>
      <c r="AA1969">
        <f>_xlfn.IFNA(VLOOKUP(X1969,'duo-out'!A$2:Q$5000,5,FALSE),E1969+10*(H1969-1)+1+_xlfn.IFNA(VLOOKUP(D1969,states!A$2:C$10,3,FALSE),1))</f>
        <v>63</v>
      </c>
      <c r="AB1969" t="str">
        <f>IF(V1969="","",V1969)</f>
        <v/>
      </c>
      <c r="AC1969" s="2" t="str">
        <f>_xlfn.IFNA(VLOOKUP(D1969,states!A$2:C$10,2,FALSE),"XX")</f>
        <v>B</v>
      </c>
      <c r="AD1969">
        <f>E1969</f>
        <v>0</v>
      </c>
      <c r="AE1969">
        <f>_xlfn.IFNA(VLOOKUP(D1969,states!A$2:D$10,4,FALSE),0)</f>
        <v>0</v>
      </c>
      <c r="AF1969">
        <v>0.5</v>
      </c>
      <c r="AG1969">
        <f>IF(AE1969=0,AF1969,IF(AE1969=1,IF(F1969=0.5,0.5,IF(H1969=1,0.5,1.5)),IF(F1969=0.5,0.5,IF(H1969=1,2.5,1.5))))</f>
        <v>0.5</v>
      </c>
      <c r="AH1969" s="7">
        <f>IF(AC1969="XX",0,1/C1969^(1/5)*IF(E1969=0,100,1)/(E1969+1)^(1/4))</f>
        <v>288.53998118144267</v>
      </c>
    </row>
    <row r="1970" spans="1:34">
      <c r="A1970">
        <v>3057</v>
      </c>
      <c r="B1970" s="1">
        <v>25695.978800000001</v>
      </c>
      <c r="C1970" s="6">
        <v>5.0000000000000001E-3</v>
      </c>
      <c r="D1970" t="s">
        <v>4</v>
      </c>
      <c r="E1970">
        <v>0</v>
      </c>
      <c r="F1970">
        <v>2.5</v>
      </c>
      <c r="G1970" t="s">
        <v>1</v>
      </c>
      <c r="H1970">
        <v>2</v>
      </c>
      <c r="I1970" t="s">
        <v>0</v>
      </c>
      <c r="J1970">
        <v>0</v>
      </c>
      <c r="K1970">
        <v>2.5</v>
      </c>
      <c r="L1970" t="s">
        <v>2</v>
      </c>
      <c r="M1970">
        <v>2</v>
      </c>
      <c r="N1970" t="s">
        <v>3113</v>
      </c>
      <c r="O1970">
        <v>1</v>
      </c>
      <c r="P1970" t="str">
        <f>D1970&amp;"-"&amp;F1970&amp;"-"&amp;G1970&amp;"-"&amp;E1970&amp;"-"&amp;H1970</f>
        <v>B2Sigma-2.5-e-0-2</v>
      </c>
      <c r="Q1970" t="str">
        <f>I1970&amp;"-"&amp;K1970&amp;"-"&amp;L1970&amp;"-"&amp;J1970&amp;"-"&amp;M1970</f>
        <v>X2Pi-2.5-f-0-2</v>
      </c>
      <c r="R1970">
        <f>B1970+S1970</f>
        <v>25849.666532625</v>
      </c>
      <c r="S1970">
        <f>_xlfn.IFNA(VLOOKUP(Q1970,'MARVEL-X'!A$2:I$1400,7,FALSE),VLOOKUP(Q1970,MARVEL!A$2:J$1522,10,FALSE))</f>
        <v>153.687732625</v>
      </c>
      <c r="T1970">
        <f>IF(P1970=P1969,R1970+T1969,R1970)</f>
        <v>284346.27991723601</v>
      </c>
      <c r="U1970">
        <f>IF(P1970=P1969,1+U1969,1)</f>
        <v>11</v>
      </c>
      <c r="V1970" t="str">
        <f t="shared" si="30"/>
        <v/>
      </c>
      <c r="W1970" t="str">
        <f>IF(V1970="","",IF(ABS(V1970-R1970)&gt;W$1,ABS(V1970-R1970),""))</f>
        <v/>
      </c>
      <c r="X1970" t="str">
        <f>Y1970&amp;"-"&amp;Z1970&amp;"-"&amp;AC1970&amp;"-"&amp;AD1970&amp;"-"&amp;AG1970</f>
        <v>2.5-e-B-0-0.5</v>
      </c>
      <c r="Y1970">
        <f>F1970</f>
        <v>2.5</v>
      </c>
      <c r="Z1970" s="2" t="str">
        <f>G1970</f>
        <v>e</v>
      </c>
      <c r="AA1970">
        <f>_xlfn.IFNA(VLOOKUP(X1970,'duo-out'!A$2:Q$5000,5,FALSE),E1970+10*(H1970-1)+1+_xlfn.IFNA(VLOOKUP(D1970,states!A$2:C$10,3,FALSE),1))</f>
        <v>63</v>
      </c>
      <c r="AB1970" t="str">
        <f>IF(V1970="","",V1970)</f>
        <v/>
      </c>
      <c r="AC1970" s="2" t="str">
        <f>_xlfn.IFNA(VLOOKUP(D1970,states!A$2:C$10,2,FALSE),"XX")</f>
        <v>B</v>
      </c>
      <c r="AD1970">
        <f>E1970</f>
        <v>0</v>
      </c>
      <c r="AE1970">
        <f>_xlfn.IFNA(VLOOKUP(D1970,states!A$2:D$10,4,FALSE),0)</f>
        <v>0</v>
      </c>
      <c r="AF1970">
        <v>0.5</v>
      </c>
      <c r="AG1970">
        <f>IF(AE1970=0,AF1970,IF(AE1970=1,IF(F1970=0.5,0.5,IF(H1970=1,0.5,1.5)),IF(F1970=0.5,0.5,IF(H1970=1,2.5,1.5))))</f>
        <v>0.5</v>
      </c>
      <c r="AH1970" s="7">
        <f>IF(AC1970="XX",0,1/C1970^(1/5)*IF(E1970=0,100,1)/(E1970+1)^(1/4))</f>
        <v>288.53998118144267</v>
      </c>
    </row>
    <row r="1971" spans="1:34">
      <c r="A1971">
        <v>3032</v>
      </c>
      <c r="B1971" s="1">
        <v>25582.821100000001</v>
      </c>
      <c r="C1971" s="6">
        <v>5.0000000000000001E-3</v>
      </c>
      <c r="D1971" t="s">
        <v>4</v>
      </c>
      <c r="E1971">
        <v>0</v>
      </c>
      <c r="F1971">
        <v>2.5</v>
      </c>
      <c r="G1971" t="s">
        <v>1</v>
      </c>
      <c r="H1971">
        <v>2</v>
      </c>
      <c r="I1971" t="s">
        <v>0</v>
      </c>
      <c r="J1971">
        <v>0</v>
      </c>
      <c r="K1971">
        <v>3.5</v>
      </c>
      <c r="L1971" t="s">
        <v>1</v>
      </c>
      <c r="M1971">
        <v>2</v>
      </c>
      <c r="N1971" t="s">
        <v>3088</v>
      </c>
      <c r="O1971">
        <v>1</v>
      </c>
      <c r="P1971" t="str">
        <f>D1971&amp;"-"&amp;F1971&amp;"-"&amp;G1971&amp;"-"&amp;E1971&amp;"-"&amp;H1971</f>
        <v>B2Sigma-2.5-e-0-2</v>
      </c>
      <c r="Q1971" t="str">
        <f>I1971&amp;"-"&amp;K1971&amp;"-"&amp;L1971&amp;"-"&amp;J1971&amp;"-"&amp;M1971</f>
        <v>X2Pi-3.5-e-0-2</v>
      </c>
      <c r="R1971">
        <f>B1971+S1971</f>
        <v>25849.667677108002</v>
      </c>
      <c r="S1971">
        <f>_xlfn.IFNA(VLOOKUP(Q1971,'MARVEL-X'!A$2:I$1400,7,FALSE),VLOOKUP(Q1971,MARVEL!A$2:J$1522,10,FALSE))</f>
        <v>266.84657710800002</v>
      </c>
      <c r="T1971">
        <f>IF(P1971=P1970,R1971+T1970,R1971)</f>
        <v>310195.94759434403</v>
      </c>
      <c r="U1971">
        <f>IF(P1971=P1970,1+U1970,1)</f>
        <v>12</v>
      </c>
      <c r="V1971" t="str">
        <f t="shared" si="30"/>
        <v/>
      </c>
      <c r="W1971" t="str">
        <f>IF(V1971="","",IF(ABS(V1971-R1971)&gt;W$1,ABS(V1971-R1971),""))</f>
        <v/>
      </c>
      <c r="X1971" t="str">
        <f>Y1971&amp;"-"&amp;Z1971&amp;"-"&amp;AC1971&amp;"-"&amp;AD1971&amp;"-"&amp;AG1971</f>
        <v>2.5-e-B-0-0.5</v>
      </c>
      <c r="Y1971">
        <f>F1971</f>
        <v>2.5</v>
      </c>
      <c r="Z1971" s="2" t="str">
        <f>G1971</f>
        <v>e</v>
      </c>
      <c r="AA1971">
        <f>_xlfn.IFNA(VLOOKUP(X1971,'duo-out'!A$2:Q$5000,5,FALSE),E1971+10*(H1971-1)+1+_xlfn.IFNA(VLOOKUP(D1971,states!A$2:C$10,3,FALSE),1))</f>
        <v>63</v>
      </c>
      <c r="AB1971" t="str">
        <f>IF(V1971="","",V1971)</f>
        <v/>
      </c>
      <c r="AC1971" s="2" t="str">
        <f>_xlfn.IFNA(VLOOKUP(D1971,states!A$2:C$10,2,FALSE),"XX")</f>
        <v>B</v>
      </c>
      <c r="AD1971">
        <f>E1971</f>
        <v>0</v>
      </c>
      <c r="AE1971">
        <f>_xlfn.IFNA(VLOOKUP(D1971,states!A$2:D$10,4,FALSE),0)</f>
        <v>0</v>
      </c>
      <c r="AF1971">
        <v>0.5</v>
      </c>
      <c r="AG1971">
        <f>IF(AE1971=0,AF1971,IF(AE1971=1,IF(F1971=0.5,0.5,IF(H1971=1,0.5,1.5)),IF(F1971=0.5,0.5,IF(H1971=1,2.5,1.5))))</f>
        <v>0.5</v>
      </c>
      <c r="AH1971" s="7">
        <f>IF(AC1971="XX",0,1/C1971^(1/5)*IF(E1971=0,100,1)/(E1971+1)^(1/4))</f>
        <v>288.53998118144267</v>
      </c>
    </row>
    <row r="1972" spans="1:34">
      <c r="A1972">
        <v>451</v>
      </c>
      <c r="B1972" s="1">
        <v>25582.799999999999</v>
      </c>
      <c r="C1972" s="6">
        <v>0.05</v>
      </c>
      <c r="D1972" t="s">
        <v>4</v>
      </c>
      <c r="E1972">
        <v>0</v>
      </c>
      <c r="F1972">
        <v>2.5</v>
      </c>
      <c r="G1972" t="s">
        <v>1</v>
      </c>
      <c r="H1972">
        <v>2</v>
      </c>
      <c r="I1972" t="s">
        <v>0</v>
      </c>
      <c r="J1972">
        <v>0</v>
      </c>
      <c r="K1972">
        <v>3.5</v>
      </c>
      <c r="L1972" t="s">
        <v>1</v>
      </c>
      <c r="M1972">
        <v>2</v>
      </c>
      <c r="N1972" t="s">
        <v>507</v>
      </c>
      <c r="O1972">
        <v>1</v>
      </c>
      <c r="P1972" t="str">
        <f>D1972&amp;"-"&amp;F1972&amp;"-"&amp;G1972&amp;"-"&amp;E1972&amp;"-"&amp;H1972</f>
        <v>B2Sigma-2.5-e-0-2</v>
      </c>
      <c r="Q1972" t="str">
        <f>I1972&amp;"-"&amp;K1972&amp;"-"&amp;L1972&amp;"-"&amp;J1972&amp;"-"&amp;M1972</f>
        <v>X2Pi-3.5-e-0-2</v>
      </c>
      <c r="R1972">
        <f>B1972+S1972</f>
        <v>25849.646577108</v>
      </c>
      <c r="S1972">
        <f>_xlfn.IFNA(VLOOKUP(Q1972,'MARVEL-X'!A$2:I$1400,7,FALSE),VLOOKUP(Q1972,MARVEL!A$2:J$1522,10,FALSE))</f>
        <v>266.84657710800002</v>
      </c>
      <c r="T1972">
        <f>IF(P1972=P1971,R1972+T1971,R1972)</f>
        <v>336045.59417145204</v>
      </c>
      <c r="U1972">
        <f>IF(P1972=P1971,1+U1971,1)</f>
        <v>13</v>
      </c>
      <c r="V1972" t="str">
        <f t="shared" si="30"/>
        <v/>
      </c>
      <c r="W1972" t="str">
        <f>IF(V1972="","",IF(ABS(V1972-R1972)&gt;W$1,ABS(V1972-R1972),""))</f>
        <v/>
      </c>
      <c r="X1972" t="str">
        <f>Y1972&amp;"-"&amp;Z1972&amp;"-"&amp;AC1972&amp;"-"&amp;AD1972&amp;"-"&amp;AG1972</f>
        <v>2.5-e-B-0-0.5</v>
      </c>
      <c r="Y1972">
        <f>F1972</f>
        <v>2.5</v>
      </c>
      <c r="Z1972" s="2" t="str">
        <f>G1972</f>
        <v>e</v>
      </c>
      <c r="AA1972">
        <f>_xlfn.IFNA(VLOOKUP(X1972,'duo-out'!A$2:Q$5000,5,FALSE),E1972+10*(H1972-1)+1+_xlfn.IFNA(VLOOKUP(D1972,states!A$2:C$10,3,FALSE),1))</f>
        <v>63</v>
      </c>
      <c r="AB1972" t="str">
        <f>IF(V1972="","",V1972)</f>
        <v/>
      </c>
      <c r="AC1972" s="2" t="str">
        <f>_xlfn.IFNA(VLOOKUP(D1972,states!A$2:C$10,2,FALSE),"XX")</f>
        <v>B</v>
      </c>
      <c r="AD1972">
        <f>E1972</f>
        <v>0</v>
      </c>
      <c r="AE1972">
        <f>_xlfn.IFNA(VLOOKUP(D1972,states!A$2:D$10,4,FALSE),0)</f>
        <v>0</v>
      </c>
      <c r="AF1972">
        <v>0.5</v>
      </c>
      <c r="AG1972">
        <f>IF(AE1972=0,AF1972,IF(AE1972=1,IF(F1972=0.5,0.5,IF(H1972=1,0.5,1.5)),IF(F1972=0.5,0.5,IF(H1972=1,2.5,1.5))))</f>
        <v>0.5</v>
      </c>
      <c r="AH1972" s="7">
        <f>IF(AC1972="XX",0,1/C1972^(1/5)*IF(E1972=0,100,1)/(E1972+1)^(1/4))</f>
        <v>182.05642030260799</v>
      </c>
    </row>
    <row r="1973" spans="1:34">
      <c r="A1973">
        <v>412</v>
      </c>
      <c r="B1973" s="1">
        <v>25695.99</v>
      </c>
      <c r="C1973" s="6">
        <v>0.05</v>
      </c>
      <c r="D1973" t="s">
        <v>4</v>
      </c>
      <c r="E1973">
        <v>0</v>
      </c>
      <c r="F1973">
        <v>2.5</v>
      </c>
      <c r="G1973" t="s">
        <v>1</v>
      </c>
      <c r="H1973">
        <v>2</v>
      </c>
      <c r="I1973" t="s">
        <v>0</v>
      </c>
      <c r="J1973">
        <v>0</v>
      </c>
      <c r="K1973">
        <v>2.5</v>
      </c>
      <c r="L1973" t="s">
        <v>2</v>
      </c>
      <c r="M1973">
        <v>2</v>
      </c>
      <c r="N1973" t="s">
        <v>468</v>
      </c>
      <c r="O1973">
        <v>1</v>
      </c>
      <c r="P1973" t="str">
        <f>D1973&amp;"-"&amp;F1973&amp;"-"&amp;G1973&amp;"-"&amp;E1973&amp;"-"&amp;H1973</f>
        <v>B2Sigma-2.5-e-0-2</v>
      </c>
      <c r="Q1973" t="str">
        <f>I1973&amp;"-"&amp;K1973&amp;"-"&amp;L1973&amp;"-"&amp;J1973&amp;"-"&amp;M1973</f>
        <v>X2Pi-2.5-f-0-2</v>
      </c>
      <c r="R1973">
        <f>B1973+S1973</f>
        <v>25849.677732625001</v>
      </c>
      <c r="S1973">
        <f>_xlfn.IFNA(VLOOKUP(Q1973,'MARVEL-X'!A$2:I$1400,7,FALSE),VLOOKUP(Q1973,MARVEL!A$2:J$1522,10,FALSE))</f>
        <v>153.687732625</v>
      </c>
      <c r="T1973">
        <f>IF(P1973=P1972,R1973+T1972,R1973)</f>
        <v>361895.27190407703</v>
      </c>
      <c r="U1973">
        <f>IF(P1973=P1972,1+U1972,1)</f>
        <v>14</v>
      </c>
      <c r="V1973" t="str">
        <f t="shared" si="30"/>
        <v/>
      </c>
      <c r="W1973" t="str">
        <f>IF(V1973="","",IF(ABS(V1973-R1973)&gt;W$1,ABS(V1973-R1973),""))</f>
        <v/>
      </c>
      <c r="X1973" t="str">
        <f>Y1973&amp;"-"&amp;Z1973&amp;"-"&amp;AC1973&amp;"-"&amp;AD1973&amp;"-"&amp;AG1973</f>
        <v>2.5-e-B-0-0.5</v>
      </c>
      <c r="Y1973">
        <f>F1973</f>
        <v>2.5</v>
      </c>
      <c r="Z1973" s="2" t="str">
        <f>G1973</f>
        <v>e</v>
      </c>
      <c r="AA1973">
        <f>_xlfn.IFNA(VLOOKUP(X1973,'duo-out'!A$2:Q$5000,5,FALSE),E1973+10*(H1973-1)+1+_xlfn.IFNA(VLOOKUP(D1973,states!A$2:C$10,3,FALSE),1))</f>
        <v>63</v>
      </c>
      <c r="AB1973" t="str">
        <f>IF(V1973="","",V1973)</f>
        <v/>
      </c>
      <c r="AC1973" s="2" t="str">
        <f>_xlfn.IFNA(VLOOKUP(D1973,states!A$2:C$10,2,FALSE),"XX")</f>
        <v>B</v>
      </c>
      <c r="AD1973">
        <f>E1973</f>
        <v>0</v>
      </c>
      <c r="AE1973">
        <f>_xlfn.IFNA(VLOOKUP(D1973,states!A$2:D$10,4,FALSE),0)</f>
        <v>0</v>
      </c>
      <c r="AF1973">
        <v>0.5</v>
      </c>
      <c r="AG1973">
        <f>IF(AE1973=0,AF1973,IF(AE1973=1,IF(F1973=0.5,0.5,IF(H1973=1,0.5,1.5)),IF(F1973=0.5,0.5,IF(H1973=1,2.5,1.5))))</f>
        <v>0.5</v>
      </c>
      <c r="AH1973" s="7">
        <f>IF(AC1973="XX",0,1/C1973^(1/5)*IF(E1973=0,100,1)/(E1973+1)^(1/4))</f>
        <v>182.05642030260799</v>
      </c>
    </row>
    <row r="1974" spans="1:34">
      <c r="A1974">
        <v>375</v>
      </c>
      <c r="B1974" s="1">
        <v>25782.799999999999</v>
      </c>
      <c r="C1974" s="6">
        <v>7.6300000000000007E-2</v>
      </c>
      <c r="D1974" t="s">
        <v>4</v>
      </c>
      <c r="E1974">
        <v>0</v>
      </c>
      <c r="F1974">
        <v>2.5</v>
      </c>
      <c r="G1974" t="s">
        <v>1</v>
      </c>
      <c r="H1974">
        <v>2</v>
      </c>
      <c r="I1974" t="s">
        <v>0</v>
      </c>
      <c r="J1974">
        <v>0</v>
      </c>
      <c r="K1974">
        <v>1.5</v>
      </c>
      <c r="L1974" t="s">
        <v>1</v>
      </c>
      <c r="M1974">
        <v>2</v>
      </c>
      <c r="N1974" t="s">
        <v>431</v>
      </c>
      <c r="O1974">
        <v>1</v>
      </c>
      <c r="P1974" t="str">
        <f>D1974&amp;"-"&amp;F1974&amp;"-"&amp;G1974&amp;"-"&amp;E1974&amp;"-"&amp;H1974</f>
        <v>B2Sigma-2.5-e-0-2</v>
      </c>
      <c r="Q1974" t="str">
        <f>I1974&amp;"-"&amp;K1974&amp;"-"&amp;L1974&amp;"-"&amp;J1974&amp;"-"&amp;M1974</f>
        <v>X2Pi-1.5-e-0-2</v>
      </c>
      <c r="R1974">
        <f>B1974+S1974</f>
        <v>25849.739329396998</v>
      </c>
      <c r="S1974">
        <f>_xlfn.IFNA(VLOOKUP(Q1974,'MARVEL-X'!A$2:I$1400,7,FALSE),VLOOKUP(Q1974,MARVEL!A$2:J$1522,10,FALSE))</f>
        <v>66.939329396999995</v>
      </c>
      <c r="T1974">
        <f>IF(P1974=P1973,R1974+T1973,R1974)</f>
        <v>387745.01123347401</v>
      </c>
      <c r="U1974">
        <f>IF(P1974=P1973,1+U1973,1)</f>
        <v>15</v>
      </c>
      <c r="V1974">
        <f t="shared" si="30"/>
        <v>25849.667415564934</v>
      </c>
      <c r="W1974">
        <f>IF(V1974="","",IF(ABS(V1974-R1974)&gt;W$1,ABS(V1974-R1974),""))</f>
        <v>7.1913832063728478E-2</v>
      </c>
      <c r="X1974" t="str">
        <f>Y1974&amp;"-"&amp;Z1974&amp;"-"&amp;AC1974&amp;"-"&amp;AD1974&amp;"-"&amp;AG1974</f>
        <v>2.5-e-B-0-0.5</v>
      </c>
      <c r="Y1974">
        <f>F1974</f>
        <v>2.5</v>
      </c>
      <c r="Z1974" s="2" t="str">
        <f>G1974</f>
        <v>e</v>
      </c>
      <c r="AA1974">
        <f>_xlfn.IFNA(VLOOKUP(X1974,'duo-out'!A$2:Q$5000,5,FALSE),E1974+10*(H1974-1)+1+_xlfn.IFNA(VLOOKUP(D1974,states!A$2:C$10,3,FALSE),1))</f>
        <v>63</v>
      </c>
      <c r="AB1974">
        <f>IF(V1974="","",V1974)</f>
        <v>25849.667415564934</v>
      </c>
      <c r="AC1974" s="2" t="str">
        <f>_xlfn.IFNA(VLOOKUP(D1974,states!A$2:C$10,2,FALSE),"XX")</f>
        <v>B</v>
      </c>
      <c r="AD1974">
        <f>E1974</f>
        <v>0</v>
      </c>
      <c r="AE1974">
        <f>_xlfn.IFNA(VLOOKUP(D1974,states!A$2:D$10,4,FALSE),0)</f>
        <v>0</v>
      </c>
      <c r="AF1974">
        <v>0.5</v>
      </c>
      <c r="AG1974">
        <f>IF(AE1974=0,AF1974,IF(AE1974=1,IF(F1974=0.5,0.5,IF(H1974=1,0.5,1.5)),IF(F1974=0.5,0.5,IF(H1974=1,2.5,1.5))))</f>
        <v>0.5</v>
      </c>
      <c r="AH1974" s="7">
        <f>IF(AC1974="XX",0,1/C1974^(1/5)*IF(E1974=0,100,1)/(E1974+1)^(1/4))</f>
        <v>167.29967311848037</v>
      </c>
    </row>
    <row r="1975" spans="1:34">
      <c r="A1975">
        <v>4471</v>
      </c>
      <c r="B1975" s="1">
        <v>24637.431100000002</v>
      </c>
      <c r="C1975" s="6">
        <v>1.389E-2</v>
      </c>
      <c r="D1975" t="s">
        <v>4</v>
      </c>
      <c r="E1975">
        <v>1</v>
      </c>
      <c r="F1975">
        <v>2.5</v>
      </c>
      <c r="G1975" t="s">
        <v>1</v>
      </c>
      <c r="H1975">
        <v>2</v>
      </c>
      <c r="I1975" t="s">
        <v>0</v>
      </c>
      <c r="J1975">
        <v>1</v>
      </c>
      <c r="K1975">
        <v>3.5</v>
      </c>
      <c r="L1975" t="s">
        <v>1</v>
      </c>
      <c r="M1975">
        <v>2</v>
      </c>
      <c r="N1975" t="s">
        <v>4527</v>
      </c>
      <c r="O1975">
        <v>1</v>
      </c>
      <c r="P1975" t="str">
        <f>D1975&amp;"-"&amp;F1975&amp;"-"&amp;G1975&amp;"-"&amp;E1975&amp;"-"&amp;H1975</f>
        <v>B2Sigma-2.5-e-1-2</v>
      </c>
      <c r="Q1975" t="str">
        <f>I1975&amp;"-"&amp;K1975&amp;"-"&amp;L1975&amp;"-"&amp;J1975&amp;"-"&amp;M1975</f>
        <v>X2Pi-3.5-e-1-2</v>
      </c>
      <c r="R1975">
        <f>B1975+S1975</f>
        <v>27626.736772927001</v>
      </c>
      <c r="S1975">
        <f>_xlfn.IFNA(VLOOKUP(Q1975,'MARVEL-X'!A$2:I$1400,7,FALSE),VLOOKUP(Q1975,MARVEL!A$2:J$1522,10,FALSE))</f>
        <v>2989.3056729270002</v>
      </c>
      <c r="T1975">
        <f>IF(P1975=P1974,R1975+T1974,R1975)</f>
        <v>27626.736772927001</v>
      </c>
      <c r="U1975">
        <f>IF(P1975=P1974,1+U1974,1)</f>
        <v>1</v>
      </c>
      <c r="V1975" t="str">
        <f t="shared" si="30"/>
        <v/>
      </c>
      <c r="W1975" t="str">
        <f>IF(V1975="","",IF(ABS(V1975-R1975)&gt;W$1,ABS(V1975-R1975),""))</f>
        <v/>
      </c>
      <c r="X1975" t="str">
        <f>Y1975&amp;"-"&amp;Z1975&amp;"-"&amp;AC1975&amp;"-"&amp;AD1975&amp;"-"&amp;AG1975</f>
        <v>2.5-e-B-1-0.5</v>
      </c>
      <c r="Y1975">
        <f>F1975</f>
        <v>2.5</v>
      </c>
      <c r="Z1975" s="2" t="str">
        <f>G1975</f>
        <v>e</v>
      </c>
      <c r="AA1975">
        <f>_xlfn.IFNA(VLOOKUP(X1975,'duo-out'!A$2:Q$5000,5,FALSE),E1975+10*(H1975-1)+1+_xlfn.IFNA(VLOOKUP(D1975,states!A$2:C$10,3,FALSE),1))</f>
        <v>74</v>
      </c>
      <c r="AB1975" t="str">
        <f>IF(V1975="","",V1975)</f>
        <v/>
      </c>
      <c r="AC1975" s="2" t="str">
        <f>_xlfn.IFNA(VLOOKUP(D1975,states!A$2:C$10,2,FALSE),"XX")</f>
        <v>B</v>
      </c>
      <c r="AD1975">
        <f>E1975</f>
        <v>1</v>
      </c>
      <c r="AE1975">
        <f>_xlfn.IFNA(VLOOKUP(D1975,states!A$2:D$10,4,FALSE),0)</f>
        <v>0</v>
      </c>
      <c r="AF1975">
        <v>0.5</v>
      </c>
      <c r="AG1975">
        <f>IF(AE1975=0,AF1975,IF(AE1975=1,IF(F1975=0.5,0.5,IF(H1975=1,0.5,1.5)),IF(F1975=0.5,0.5,IF(H1975=1,2.5,1.5))))</f>
        <v>0.5</v>
      </c>
      <c r="AH1975" s="7">
        <f>IF(AC1975="XX",0,1/C1975^(1/5)*IF(E1975=0,100,1)/(E1975+1)^(1/4))</f>
        <v>1.9778896229708445</v>
      </c>
    </row>
    <row r="1976" spans="1:34">
      <c r="A1976">
        <v>4456</v>
      </c>
      <c r="B1976" s="1">
        <v>24746.348300000001</v>
      </c>
      <c r="C1976" s="6">
        <v>0.01</v>
      </c>
      <c r="D1976" t="s">
        <v>4</v>
      </c>
      <c r="E1976">
        <v>1</v>
      </c>
      <c r="F1976">
        <v>2.5</v>
      </c>
      <c r="G1976" t="s">
        <v>1</v>
      </c>
      <c r="H1976">
        <v>2</v>
      </c>
      <c r="I1976" t="s">
        <v>0</v>
      </c>
      <c r="J1976">
        <v>1</v>
      </c>
      <c r="K1976">
        <v>2.5</v>
      </c>
      <c r="L1976" t="s">
        <v>2</v>
      </c>
      <c r="M1976">
        <v>2</v>
      </c>
      <c r="N1976" t="s">
        <v>4512</v>
      </c>
      <c r="O1976">
        <v>1</v>
      </c>
      <c r="P1976" t="str">
        <f>D1976&amp;"-"&amp;F1976&amp;"-"&amp;G1976&amp;"-"&amp;E1976&amp;"-"&amp;H1976</f>
        <v>B2Sigma-2.5-e-1-2</v>
      </c>
      <c r="Q1976" t="str">
        <f>I1976&amp;"-"&amp;K1976&amp;"-"&amp;L1976&amp;"-"&amp;J1976&amp;"-"&amp;M1976</f>
        <v>X2Pi-2.5-f-1-2</v>
      </c>
      <c r="R1976">
        <f>B1976+S1976</f>
        <v>27626.732289753003</v>
      </c>
      <c r="S1976">
        <f>_xlfn.IFNA(VLOOKUP(Q1976,'MARVEL-X'!A$2:I$1400,7,FALSE),VLOOKUP(Q1976,MARVEL!A$2:J$1522,10,FALSE))</f>
        <v>2880.3839897530002</v>
      </c>
      <c r="T1976">
        <f>IF(P1976=P1975,R1976+T1975,R1976)</f>
        <v>55253.46906268</v>
      </c>
      <c r="U1976">
        <f>IF(P1976=P1975,1+U1975,1)</f>
        <v>2</v>
      </c>
      <c r="V1976" t="str">
        <f t="shared" si="30"/>
        <v/>
      </c>
      <c r="W1976" t="str">
        <f>IF(V1976="","",IF(ABS(V1976-R1976)&gt;W$1,ABS(V1976-R1976),""))</f>
        <v/>
      </c>
      <c r="X1976" t="str">
        <f>Y1976&amp;"-"&amp;Z1976&amp;"-"&amp;AC1976&amp;"-"&amp;AD1976&amp;"-"&amp;AG1976</f>
        <v>2.5-e-B-1-0.5</v>
      </c>
      <c r="Y1976">
        <f>F1976</f>
        <v>2.5</v>
      </c>
      <c r="Z1976" s="2" t="str">
        <f>G1976</f>
        <v>e</v>
      </c>
      <c r="AA1976">
        <f>_xlfn.IFNA(VLOOKUP(X1976,'duo-out'!A$2:Q$5000,5,FALSE),E1976+10*(H1976-1)+1+_xlfn.IFNA(VLOOKUP(D1976,states!A$2:C$10,3,FALSE),1))</f>
        <v>74</v>
      </c>
      <c r="AB1976" t="str">
        <f>IF(V1976="","",V1976)</f>
        <v/>
      </c>
      <c r="AC1976" s="2" t="str">
        <f>_xlfn.IFNA(VLOOKUP(D1976,states!A$2:C$10,2,FALSE),"XX")</f>
        <v>B</v>
      </c>
      <c r="AD1976">
        <f>E1976</f>
        <v>1</v>
      </c>
      <c r="AE1976">
        <f>_xlfn.IFNA(VLOOKUP(D1976,states!A$2:D$10,4,FALSE),0)</f>
        <v>0</v>
      </c>
      <c r="AF1976">
        <v>0.5</v>
      </c>
      <c r="AG1976">
        <f>IF(AE1976=0,AF1976,IF(AE1976=1,IF(F1976=0.5,0.5,IF(H1976=1,0.5,1.5)),IF(F1976=0.5,0.5,IF(H1976=1,2.5,1.5))))</f>
        <v>0.5</v>
      </c>
      <c r="AH1976" s="7">
        <f>IF(AC1976="XX",0,1/C1976^(1/5)*IF(E1976=0,100,1)/(E1976+1)^(1/4))</f>
        <v>2.1122362957808511</v>
      </c>
    </row>
    <row r="1977" spans="1:34">
      <c r="A1977">
        <v>4439</v>
      </c>
      <c r="B1977" s="1">
        <v>27359.8887</v>
      </c>
      <c r="C1977" s="6">
        <v>1.273E-2</v>
      </c>
      <c r="D1977" t="s">
        <v>4</v>
      </c>
      <c r="E1977">
        <v>1</v>
      </c>
      <c r="F1977">
        <v>2.5</v>
      </c>
      <c r="G1977" t="s">
        <v>1</v>
      </c>
      <c r="H1977">
        <v>2</v>
      </c>
      <c r="I1977" t="s">
        <v>0</v>
      </c>
      <c r="J1977">
        <v>0</v>
      </c>
      <c r="K1977">
        <v>3.5</v>
      </c>
      <c r="L1977" t="s">
        <v>1</v>
      </c>
      <c r="M1977">
        <v>2</v>
      </c>
      <c r="N1977" t="s">
        <v>4495</v>
      </c>
      <c r="O1977">
        <v>1</v>
      </c>
      <c r="P1977" t="str">
        <f>D1977&amp;"-"&amp;F1977&amp;"-"&amp;G1977&amp;"-"&amp;E1977&amp;"-"&amp;H1977</f>
        <v>B2Sigma-2.5-e-1-2</v>
      </c>
      <c r="Q1977" t="str">
        <f>I1977&amp;"-"&amp;K1977&amp;"-"&amp;L1977&amp;"-"&amp;J1977&amp;"-"&amp;M1977</f>
        <v>X2Pi-3.5-e-0-2</v>
      </c>
      <c r="R1977">
        <f>B1977+S1977</f>
        <v>27626.735277108</v>
      </c>
      <c r="S1977">
        <f>_xlfn.IFNA(VLOOKUP(Q1977,'MARVEL-X'!A$2:I$1400,7,FALSE),VLOOKUP(Q1977,MARVEL!A$2:J$1522,10,FALSE))</f>
        <v>266.84657710800002</v>
      </c>
      <c r="T1977">
        <f>IF(P1977=P1976,R1977+T1976,R1977)</f>
        <v>82880.204339788004</v>
      </c>
      <c r="U1977">
        <f>IF(P1977=P1976,1+U1976,1)</f>
        <v>3</v>
      </c>
      <c r="V1977" t="str">
        <f t="shared" si="30"/>
        <v/>
      </c>
      <c r="W1977" t="str">
        <f>IF(V1977="","",IF(ABS(V1977-R1977)&gt;W$1,ABS(V1977-R1977),""))</f>
        <v/>
      </c>
      <c r="X1977" t="str">
        <f>Y1977&amp;"-"&amp;Z1977&amp;"-"&amp;AC1977&amp;"-"&amp;AD1977&amp;"-"&amp;AG1977</f>
        <v>2.5-e-B-1-0.5</v>
      </c>
      <c r="Y1977">
        <f>F1977</f>
        <v>2.5</v>
      </c>
      <c r="Z1977" s="2" t="str">
        <f>G1977</f>
        <v>e</v>
      </c>
      <c r="AA1977">
        <f>_xlfn.IFNA(VLOOKUP(X1977,'duo-out'!A$2:Q$5000,5,FALSE),E1977+10*(H1977-1)+1+_xlfn.IFNA(VLOOKUP(D1977,states!A$2:C$10,3,FALSE),1))</f>
        <v>74</v>
      </c>
      <c r="AB1977" t="str">
        <f>IF(V1977="","",V1977)</f>
        <v/>
      </c>
      <c r="AC1977" s="2" t="str">
        <f>_xlfn.IFNA(VLOOKUP(D1977,states!A$2:C$10,2,FALSE),"XX")</f>
        <v>B</v>
      </c>
      <c r="AD1977">
        <f>E1977</f>
        <v>1</v>
      </c>
      <c r="AE1977">
        <f>_xlfn.IFNA(VLOOKUP(D1977,states!A$2:D$10,4,FALSE),0)</f>
        <v>0</v>
      </c>
      <c r="AF1977">
        <v>0.5</v>
      </c>
      <c r="AG1977">
        <f>IF(AE1977=0,AF1977,IF(AE1977=1,IF(F1977=0.5,0.5,IF(H1977=1,0.5,1.5)),IF(F1977=0.5,0.5,IF(H1977=1,2.5,1.5))))</f>
        <v>0.5</v>
      </c>
      <c r="AH1977" s="7">
        <f>IF(AC1977="XX",0,1/C1977^(1/5)*IF(E1977=0,100,1)/(E1977+1)^(1/4))</f>
        <v>2.0126896827003447</v>
      </c>
    </row>
    <row r="1978" spans="1:34">
      <c r="A1978">
        <v>4423</v>
      </c>
      <c r="B1978" s="1">
        <v>27473.044399999999</v>
      </c>
      <c r="C1978" s="6">
        <v>0.01</v>
      </c>
      <c r="D1978" t="s">
        <v>4</v>
      </c>
      <c r="E1978">
        <v>1</v>
      </c>
      <c r="F1978">
        <v>2.5</v>
      </c>
      <c r="G1978" t="s">
        <v>1</v>
      </c>
      <c r="H1978">
        <v>2</v>
      </c>
      <c r="I1978" t="s">
        <v>0</v>
      </c>
      <c r="J1978">
        <v>0</v>
      </c>
      <c r="K1978">
        <v>2.5</v>
      </c>
      <c r="L1978" t="s">
        <v>2</v>
      </c>
      <c r="M1978">
        <v>2</v>
      </c>
      <c r="N1978" t="s">
        <v>4479</v>
      </c>
      <c r="O1978">
        <v>1</v>
      </c>
      <c r="P1978" t="str">
        <f>D1978&amp;"-"&amp;F1978&amp;"-"&amp;G1978&amp;"-"&amp;E1978&amp;"-"&amp;H1978</f>
        <v>B2Sigma-2.5-e-1-2</v>
      </c>
      <c r="Q1978" t="str">
        <f>I1978&amp;"-"&amp;K1978&amp;"-"&amp;L1978&amp;"-"&amp;J1978&amp;"-"&amp;M1978</f>
        <v>X2Pi-2.5-f-0-2</v>
      </c>
      <c r="R1978">
        <f>B1978+S1978</f>
        <v>27626.732132624998</v>
      </c>
      <c r="S1978">
        <f>_xlfn.IFNA(VLOOKUP(Q1978,'MARVEL-X'!A$2:I$1400,7,FALSE),VLOOKUP(Q1978,MARVEL!A$2:J$1522,10,FALSE))</f>
        <v>153.687732625</v>
      </c>
      <c r="T1978">
        <f>IF(P1978=P1977,R1978+T1977,R1978)</f>
        <v>110506.936472413</v>
      </c>
      <c r="U1978">
        <f>IF(P1978=P1977,1+U1977,1)</f>
        <v>4</v>
      </c>
      <c r="V1978" t="str">
        <f t="shared" si="30"/>
        <v/>
      </c>
      <c r="W1978" t="str">
        <f>IF(V1978="","",IF(ABS(V1978-R1978)&gt;W$1,ABS(V1978-R1978),""))</f>
        <v/>
      </c>
      <c r="X1978" t="str">
        <f>Y1978&amp;"-"&amp;Z1978&amp;"-"&amp;AC1978&amp;"-"&amp;AD1978&amp;"-"&amp;AG1978</f>
        <v>2.5-e-B-1-0.5</v>
      </c>
      <c r="Y1978">
        <f>F1978</f>
        <v>2.5</v>
      </c>
      <c r="Z1978" s="2" t="str">
        <f>G1978</f>
        <v>e</v>
      </c>
      <c r="AA1978">
        <f>_xlfn.IFNA(VLOOKUP(X1978,'duo-out'!A$2:Q$5000,5,FALSE),E1978+10*(H1978-1)+1+_xlfn.IFNA(VLOOKUP(D1978,states!A$2:C$10,3,FALSE),1))</f>
        <v>74</v>
      </c>
      <c r="AB1978" t="str">
        <f>IF(V1978="","",V1978)</f>
        <v/>
      </c>
      <c r="AC1978" s="2" t="str">
        <f>_xlfn.IFNA(VLOOKUP(D1978,states!A$2:C$10,2,FALSE),"XX")</f>
        <v>B</v>
      </c>
      <c r="AD1978">
        <f>E1978</f>
        <v>1</v>
      </c>
      <c r="AE1978">
        <f>_xlfn.IFNA(VLOOKUP(D1978,states!A$2:D$10,4,FALSE),0)</f>
        <v>0</v>
      </c>
      <c r="AF1978">
        <v>0.5</v>
      </c>
      <c r="AG1978">
        <f>IF(AE1978=0,AF1978,IF(AE1978=1,IF(F1978=0.5,0.5,IF(H1978=1,0.5,1.5)),IF(F1978=0.5,0.5,IF(H1978=1,2.5,1.5))))</f>
        <v>0.5</v>
      </c>
      <c r="AH1978" s="7">
        <f>IF(AC1978="XX",0,1/C1978^(1/5)*IF(E1978=0,100,1)/(E1978+1)^(1/4))</f>
        <v>2.1122362957808511</v>
      </c>
    </row>
    <row r="1979" spans="1:34">
      <c r="A1979">
        <v>4410</v>
      </c>
      <c r="B1979" s="1">
        <v>27559.7935</v>
      </c>
      <c r="C1979" s="6">
        <v>0.01</v>
      </c>
      <c r="D1979" t="s">
        <v>4</v>
      </c>
      <c r="E1979">
        <v>1</v>
      </c>
      <c r="F1979">
        <v>2.5</v>
      </c>
      <c r="G1979" t="s">
        <v>1</v>
      </c>
      <c r="H1979">
        <v>2</v>
      </c>
      <c r="I1979" t="s">
        <v>0</v>
      </c>
      <c r="J1979">
        <v>0</v>
      </c>
      <c r="K1979">
        <v>1.5</v>
      </c>
      <c r="L1979" t="s">
        <v>1</v>
      </c>
      <c r="M1979">
        <v>2</v>
      </c>
      <c r="N1979" t="s">
        <v>4466</v>
      </c>
      <c r="O1979">
        <v>1</v>
      </c>
      <c r="P1979" t="str">
        <f>D1979&amp;"-"&amp;F1979&amp;"-"&amp;G1979&amp;"-"&amp;E1979&amp;"-"&amp;H1979</f>
        <v>B2Sigma-2.5-e-1-2</v>
      </c>
      <c r="Q1979" t="str">
        <f>I1979&amp;"-"&amp;K1979&amp;"-"&amp;L1979&amp;"-"&amp;J1979&amp;"-"&amp;M1979</f>
        <v>X2Pi-1.5-e-0-2</v>
      </c>
      <c r="R1979">
        <f>B1979+S1979</f>
        <v>27626.732829396999</v>
      </c>
      <c r="S1979">
        <f>_xlfn.IFNA(VLOOKUP(Q1979,'MARVEL-X'!A$2:I$1400,7,FALSE),VLOOKUP(Q1979,MARVEL!A$2:J$1522,10,FALSE))</f>
        <v>66.939329396999995</v>
      </c>
      <c r="T1979">
        <f>IF(P1979=P1978,R1979+T1978,R1979)</f>
        <v>138133.66930181</v>
      </c>
      <c r="U1979">
        <f>IF(P1979=P1978,1+U1978,1)</f>
        <v>5</v>
      </c>
      <c r="V1979" t="str">
        <f t="shared" si="30"/>
        <v/>
      </c>
      <c r="W1979" t="str">
        <f>IF(V1979="","",IF(ABS(V1979-R1979)&gt;W$1,ABS(V1979-R1979),""))</f>
        <v/>
      </c>
      <c r="X1979" t="str">
        <f>Y1979&amp;"-"&amp;Z1979&amp;"-"&amp;AC1979&amp;"-"&amp;AD1979&amp;"-"&amp;AG1979</f>
        <v>2.5-e-B-1-0.5</v>
      </c>
      <c r="Y1979">
        <f>F1979</f>
        <v>2.5</v>
      </c>
      <c r="Z1979" s="2" t="str">
        <f>G1979</f>
        <v>e</v>
      </c>
      <c r="AA1979">
        <f>_xlfn.IFNA(VLOOKUP(X1979,'duo-out'!A$2:Q$5000,5,FALSE),E1979+10*(H1979-1)+1+_xlfn.IFNA(VLOOKUP(D1979,states!A$2:C$10,3,FALSE),1))</f>
        <v>74</v>
      </c>
      <c r="AB1979" t="str">
        <f>IF(V1979="","",V1979)</f>
        <v/>
      </c>
      <c r="AC1979" s="2" t="str">
        <f>_xlfn.IFNA(VLOOKUP(D1979,states!A$2:C$10,2,FALSE),"XX")</f>
        <v>B</v>
      </c>
      <c r="AD1979">
        <f>E1979</f>
        <v>1</v>
      </c>
      <c r="AE1979">
        <f>_xlfn.IFNA(VLOOKUP(D1979,states!A$2:D$10,4,FALSE),0)</f>
        <v>0</v>
      </c>
      <c r="AF1979">
        <v>0.5</v>
      </c>
      <c r="AG1979">
        <f>IF(AE1979=0,AF1979,IF(AE1979=1,IF(F1979=0.5,0.5,IF(H1979=1,0.5,1.5)),IF(F1979=0.5,0.5,IF(H1979=1,2.5,1.5))))</f>
        <v>0.5</v>
      </c>
      <c r="AH1979" s="7">
        <f>IF(AC1979="XX",0,1/C1979^(1/5)*IF(E1979=0,100,1)/(E1979+1)^(1/4))</f>
        <v>2.1122362957808511</v>
      </c>
    </row>
    <row r="1980" spans="1:34">
      <c r="A1980">
        <v>3142</v>
      </c>
      <c r="B1980" s="1">
        <v>24829.861099999998</v>
      </c>
      <c r="C1980" s="6">
        <v>2.7040000000000002E-2</v>
      </c>
      <c r="D1980" t="s">
        <v>4</v>
      </c>
      <c r="E1980">
        <v>1</v>
      </c>
      <c r="F1980">
        <v>2.5</v>
      </c>
      <c r="G1980" t="s">
        <v>1</v>
      </c>
      <c r="H1980">
        <v>2</v>
      </c>
      <c r="I1980" t="s">
        <v>0</v>
      </c>
      <c r="J1980">
        <v>1</v>
      </c>
      <c r="K1980">
        <v>1.5</v>
      </c>
      <c r="L1980" t="s">
        <v>1</v>
      </c>
      <c r="M1980">
        <v>2</v>
      </c>
      <c r="N1980" t="s">
        <v>3198</v>
      </c>
      <c r="O1980">
        <v>1</v>
      </c>
      <c r="P1980" t="str">
        <f>D1980&amp;"-"&amp;F1980&amp;"-"&amp;G1980&amp;"-"&amp;E1980&amp;"-"&amp;H1980</f>
        <v>B2Sigma-2.5-e-1-2</v>
      </c>
      <c r="Q1980" t="str">
        <f>I1980&amp;"-"&amp;K1980&amp;"-"&amp;L1980&amp;"-"&amp;J1980&amp;"-"&amp;M1980</f>
        <v>X2Pi-1.5-e-1-2</v>
      </c>
      <c r="R1980">
        <f>B1980+S1980</f>
        <v>27626.746757867997</v>
      </c>
      <c r="S1980">
        <f>_xlfn.IFNA(VLOOKUP(Q1980,'MARVEL-X'!A$2:I$1400,7,FALSE),VLOOKUP(Q1980,MARVEL!A$2:J$1522,10,FALSE))</f>
        <v>2796.8856578680002</v>
      </c>
      <c r="T1980">
        <f>IF(P1980=P1979,R1980+T1979,R1980)</f>
        <v>165760.41605967801</v>
      </c>
      <c r="U1980">
        <f>IF(P1980=P1979,1+U1979,1)</f>
        <v>6</v>
      </c>
      <c r="V1980" t="str">
        <f t="shared" si="30"/>
        <v/>
      </c>
      <c r="W1980" t="str">
        <f>IF(V1980="","",IF(ABS(V1980-R1980)&gt;W$1,ABS(V1980-R1980),""))</f>
        <v/>
      </c>
      <c r="X1980" t="str">
        <f>Y1980&amp;"-"&amp;Z1980&amp;"-"&amp;AC1980&amp;"-"&amp;AD1980&amp;"-"&amp;AG1980</f>
        <v>2.5-e-B-1-0.5</v>
      </c>
      <c r="Y1980">
        <f>F1980</f>
        <v>2.5</v>
      </c>
      <c r="Z1980" s="2" t="str">
        <f>G1980</f>
        <v>e</v>
      </c>
      <c r="AA1980">
        <f>_xlfn.IFNA(VLOOKUP(X1980,'duo-out'!A$2:Q$5000,5,FALSE),E1980+10*(H1980-1)+1+_xlfn.IFNA(VLOOKUP(D1980,states!A$2:C$10,3,FALSE),1))</f>
        <v>74</v>
      </c>
      <c r="AB1980" t="str">
        <f>IF(V1980="","",V1980)</f>
        <v/>
      </c>
      <c r="AC1980" s="2" t="str">
        <f>_xlfn.IFNA(VLOOKUP(D1980,states!A$2:C$10,2,FALSE),"XX")</f>
        <v>B</v>
      </c>
      <c r="AD1980">
        <f>E1980</f>
        <v>1</v>
      </c>
      <c r="AE1980">
        <f>_xlfn.IFNA(VLOOKUP(D1980,states!A$2:D$10,4,FALSE),0)</f>
        <v>0</v>
      </c>
      <c r="AF1980">
        <v>0.5</v>
      </c>
      <c r="AG1980">
        <f>IF(AE1980=0,AF1980,IF(AE1980=1,IF(F1980=0.5,0.5,IF(H1980=1,0.5,1.5)),IF(F1980=0.5,0.5,IF(H1980=1,2.5,1.5))))</f>
        <v>0.5</v>
      </c>
      <c r="AH1980" s="7">
        <f>IF(AC1980="XX",0,1/C1980^(1/5)*IF(E1980=0,100,1)/(E1980+1)^(1/4))</f>
        <v>1.7311757646705719</v>
      </c>
    </row>
    <row r="1981" spans="1:34">
      <c r="A1981">
        <v>3133</v>
      </c>
      <c r="B1981" s="1">
        <v>24746.344799999999</v>
      </c>
      <c r="C1981" s="6">
        <v>5.0000000000000001E-3</v>
      </c>
      <c r="D1981" t="s">
        <v>4</v>
      </c>
      <c r="E1981">
        <v>1</v>
      </c>
      <c r="F1981">
        <v>2.5</v>
      </c>
      <c r="G1981" t="s">
        <v>1</v>
      </c>
      <c r="H1981">
        <v>2</v>
      </c>
      <c r="I1981" t="s">
        <v>0</v>
      </c>
      <c r="J1981">
        <v>1</v>
      </c>
      <c r="K1981">
        <v>2.5</v>
      </c>
      <c r="L1981" t="s">
        <v>2</v>
      </c>
      <c r="M1981">
        <v>2</v>
      </c>
      <c r="N1981" t="s">
        <v>3189</v>
      </c>
      <c r="O1981">
        <v>1</v>
      </c>
      <c r="P1981" t="str">
        <f>D1981&amp;"-"&amp;F1981&amp;"-"&amp;G1981&amp;"-"&amp;E1981&amp;"-"&amp;H1981</f>
        <v>B2Sigma-2.5-e-1-2</v>
      </c>
      <c r="Q1981" t="str">
        <f>I1981&amp;"-"&amp;K1981&amp;"-"&amp;L1981&amp;"-"&amp;J1981&amp;"-"&amp;M1981</f>
        <v>X2Pi-2.5-f-1-2</v>
      </c>
      <c r="R1981">
        <f>B1981+S1981</f>
        <v>27626.728789753</v>
      </c>
      <c r="S1981">
        <f>_xlfn.IFNA(VLOOKUP(Q1981,'MARVEL-X'!A$2:I$1400,7,FALSE),VLOOKUP(Q1981,MARVEL!A$2:J$1522,10,FALSE))</f>
        <v>2880.3839897530002</v>
      </c>
      <c r="T1981">
        <f>IF(P1981=P1980,R1981+T1980,R1981)</f>
        <v>193387.144849431</v>
      </c>
      <c r="U1981">
        <f>IF(P1981=P1980,1+U1980,1)</f>
        <v>7</v>
      </c>
      <c r="V1981" t="str">
        <f t="shared" si="30"/>
        <v/>
      </c>
      <c r="W1981" t="str">
        <f>IF(V1981="","",IF(ABS(V1981-R1981)&gt;W$1,ABS(V1981-R1981),""))</f>
        <v/>
      </c>
      <c r="X1981" t="str">
        <f>Y1981&amp;"-"&amp;Z1981&amp;"-"&amp;AC1981&amp;"-"&amp;AD1981&amp;"-"&amp;AG1981</f>
        <v>2.5-e-B-1-0.5</v>
      </c>
      <c r="Y1981">
        <f>F1981</f>
        <v>2.5</v>
      </c>
      <c r="Z1981" s="2" t="str">
        <f>G1981</f>
        <v>e</v>
      </c>
      <c r="AA1981">
        <f>_xlfn.IFNA(VLOOKUP(X1981,'duo-out'!A$2:Q$5000,5,FALSE),E1981+10*(H1981-1)+1+_xlfn.IFNA(VLOOKUP(D1981,states!A$2:C$10,3,FALSE),1))</f>
        <v>74</v>
      </c>
      <c r="AB1981" t="str">
        <f>IF(V1981="","",V1981)</f>
        <v/>
      </c>
      <c r="AC1981" s="2" t="str">
        <f>_xlfn.IFNA(VLOOKUP(D1981,states!A$2:C$10,2,FALSE),"XX")</f>
        <v>B</v>
      </c>
      <c r="AD1981">
        <f>E1981</f>
        <v>1</v>
      </c>
      <c r="AE1981">
        <f>_xlfn.IFNA(VLOOKUP(D1981,states!A$2:D$10,4,FALSE),0)</f>
        <v>0</v>
      </c>
      <c r="AF1981">
        <v>0.5</v>
      </c>
      <c r="AG1981">
        <f>IF(AE1981=0,AF1981,IF(AE1981=1,IF(F1981=0.5,0.5,IF(H1981=1,0.5,1.5)),IF(F1981=0.5,0.5,IF(H1981=1,2.5,1.5))))</f>
        <v>0.5</v>
      </c>
      <c r="AH1981" s="7">
        <f>IF(AC1981="XX",0,1/C1981^(1/5)*IF(E1981=0,100,1)/(E1981+1)^(1/4))</f>
        <v>2.4263223583284943</v>
      </c>
    </row>
    <row r="1982" spans="1:34">
      <c r="A1982">
        <v>3122</v>
      </c>
      <c r="B1982" s="1">
        <v>24637.4339</v>
      </c>
      <c r="C1982" s="6">
        <v>1.728E-2</v>
      </c>
      <c r="D1982" t="s">
        <v>4</v>
      </c>
      <c r="E1982">
        <v>1</v>
      </c>
      <c r="F1982">
        <v>2.5</v>
      </c>
      <c r="G1982" t="s">
        <v>1</v>
      </c>
      <c r="H1982">
        <v>2</v>
      </c>
      <c r="I1982" t="s">
        <v>0</v>
      </c>
      <c r="J1982">
        <v>1</v>
      </c>
      <c r="K1982">
        <v>3.5</v>
      </c>
      <c r="L1982" t="s">
        <v>1</v>
      </c>
      <c r="M1982">
        <v>2</v>
      </c>
      <c r="N1982" t="s">
        <v>3178</v>
      </c>
      <c r="O1982">
        <v>1</v>
      </c>
      <c r="P1982" t="str">
        <f>D1982&amp;"-"&amp;F1982&amp;"-"&amp;G1982&amp;"-"&amp;E1982&amp;"-"&amp;H1982</f>
        <v>B2Sigma-2.5-e-1-2</v>
      </c>
      <c r="Q1982" t="str">
        <f>I1982&amp;"-"&amp;K1982&amp;"-"&amp;L1982&amp;"-"&amp;J1982&amp;"-"&amp;M1982</f>
        <v>X2Pi-3.5-e-1-2</v>
      </c>
      <c r="R1982">
        <f>B1982+S1982</f>
        <v>27626.739572926999</v>
      </c>
      <c r="S1982">
        <f>_xlfn.IFNA(VLOOKUP(Q1982,'MARVEL-X'!A$2:I$1400,7,FALSE),VLOOKUP(Q1982,MARVEL!A$2:J$1522,10,FALSE))</f>
        <v>2989.3056729270002</v>
      </c>
      <c r="T1982">
        <f>IF(P1982=P1981,R1982+T1981,R1982)</f>
        <v>221013.88442235801</v>
      </c>
      <c r="U1982">
        <f>IF(P1982=P1981,1+U1981,1)</f>
        <v>8</v>
      </c>
      <c r="V1982" t="str">
        <f t="shared" si="30"/>
        <v/>
      </c>
      <c r="W1982" t="str">
        <f>IF(V1982="","",IF(ABS(V1982-R1982)&gt;W$1,ABS(V1982-R1982),""))</f>
        <v/>
      </c>
      <c r="X1982" t="str">
        <f>Y1982&amp;"-"&amp;Z1982&amp;"-"&amp;AC1982&amp;"-"&amp;AD1982&amp;"-"&amp;AG1982</f>
        <v>2.5-e-B-1-0.5</v>
      </c>
      <c r="Y1982">
        <f>F1982</f>
        <v>2.5</v>
      </c>
      <c r="Z1982" s="2" t="str">
        <f>G1982</f>
        <v>e</v>
      </c>
      <c r="AA1982">
        <f>_xlfn.IFNA(VLOOKUP(X1982,'duo-out'!A$2:Q$5000,5,FALSE),E1982+10*(H1982-1)+1+_xlfn.IFNA(VLOOKUP(D1982,states!A$2:C$10,3,FALSE),1))</f>
        <v>74</v>
      </c>
      <c r="AB1982" t="str">
        <f>IF(V1982="","",V1982)</f>
        <v/>
      </c>
      <c r="AC1982" s="2" t="str">
        <f>_xlfn.IFNA(VLOOKUP(D1982,states!A$2:C$10,2,FALSE),"XX")</f>
        <v>B</v>
      </c>
      <c r="AD1982">
        <f>E1982</f>
        <v>1</v>
      </c>
      <c r="AE1982">
        <f>_xlfn.IFNA(VLOOKUP(D1982,states!A$2:D$10,4,FALSE),0)</f>
        <v>0</v>
      </c>
      <c r="AF1982">
        <v>0.5</v>
      </c>
      <c r="AG1982">
        <f>IF(AE1982=0,AF1982,IF(AE1982=1,IF(F1982=0.5,0.5,IF(H1982=1,0.5,1.5)),IF(F1982=0.5,0.5,IF(H1982=1,2.5,1.5))))</f>
        <v>0.5</v>
      </c>
      <c r="AH1982" s="7">
        <f>IF(AC1982="XX",0,1/C1982^(1/5)*IF(E1982=0,100,1)/(E1982+1)^(1/4))</f>
        <v>1.8933624225716734</v>
      </c>
    </row>
    <row r="1983" spans="1:34">
      <c r="A1983">
        <v>3112</v>
      </c>
      <c r="B1983" s="1">
        <v>27559.783899999999</v>
      </c>
      <c r="C1983" s="6">
        <v>1.277E-2</v>
      </c>
      <c r="D1983" t="s">
        <v>4</v>
      </c>
      <c r="E1983">
        <v>1</v>
      </c>
      <c r="F1983">
        <v>2.5</v>
      </c>
      <c r="G1983" t="s">
        <v>1</v>
      </c>
      <c r="H1983">
        <v>2</v>
      </c>
      <c r="I1983" t="s">
        <v>0</v>
      </c>
      <c r="J1983">
        <v>0</v>
      </c>
      <c r="K1983">
        <v>1.5</v>
      </c>
      <c r="L1983" t="s">
        <v>1</v>
      </c>
      <c r="M1983">
        <v>2</v>
      </c>
      <c r="N1983" t="s">
        <v>3168</v>
      </c>
      <c r="O1983">
        <v>1</v>
      </c>
      <c r="P1983" t="str">
        <f>D1983&amp;"-"&amp;F1983&amp;"-"&amp;G1983&amp;"-"&amp;E1983&amp;"-"&amp;H1983</f>
        <v>B2Sigma-2.5-e-1-2</v>
      </c>
      <c r="Q1983" t="str">
        <f>I1983&amp;"-"&amp;K1983&amp;"-"&amp;L1983&amp;"-"&amp;J1983&amp;"-"&amp;M1983</f>
        <v>X2Pi-1.5-e-0-2</v>
      </c>
      <c r="R1983">
        <f>B1983+S1983</f>
        <v>27626.723229396997</v>
      </c>
      <c r="S1983">
        <f>_xlfn.IFNA(VLOOKUP(Q1983,'MARVEL-X'!A$2:I$1400,7,FALSE),VLOOKUP(Q1983,MARVEL!A$2:J$1522,10,FALSE))</f>
        <v>66.939329396999995</v>
      </c>
      <c r="T1983">
        <f>IF(P1983=P1982,R1983+T1982,R1983)</f>
        <v>248640.60765175501</v>
      </c>
      <c r="U1983">
        <f>IF(P1983=P1982,1+U1982,1)</f>
        <v>9</v>
      </c>
      <c r="V1983" t="str">
        <f t="shared" si="30"/>
        <v/>
      </c>
      <c r="W1983" t="str">
        <f>IF(V1983="","",IF(ABS(V1983-R1983)&gt;W$1,ABS(V1983-R1983),""))</f>
        <v/>
      </c>
      <c r="X1983" t="str">
        <f>Y1983&amp;"-"&amp;Z1983&amp;"-"&amp;AC1983&amp;"-"&amp;AD1983&amp;"-"&amp;AG1983</f>
        <v>2.5-e-B-1-0.5</v>
      </c>
      <c r="Y1983">
        <f>F1983</f>
        <v>2.5</v>
      </c>
      <c r="Z1983" s="2" t="str">
        <f>G1983</f>
        <v>e</v>
      </c>
      <c r="AA1983">
        <f>_xlfn.IFNA(VLOOKUP(X1983,'duo-out'!A$2:Q$5000,5,FALSE),E1983+10*(H1983-1)+1+_xlfn.IFNA(VLOOKUP(D1983,states!A$2:C$10,3,FALSE),1))</f>
        <v>74</v>
      </c>
      <c r="AB1983" t="str">
        <f>IF(V1983="","",V1983)</f>
        <v/>
      </c>
      <c r="AC1983" s="2" t="str">
        <f>_xlfn.IFNA(VLOOKUP(D1983,states!A$2:C$10,2,FALSE),"XX")</f>
        <v>B</v>
      </c>
      <c r="AD1983">
        <f>E1983</f>
        <v>1</v>
      </c>
      <c r="AE1983">
        <f>_xlfn.IFNA(VLOOKUP(D1983,states!A$2:D$10,4,FALSE),0)</f>
        <v>0</v>
      </c>
      <c r="AF1983">
        <v>0.5</v>
      </c>
      <c r="AG1983">
        <f>IF(AE1983=0,AF1983,IF(AE1983=1,IF(F1983=0.5,0.5,IF(H1983=1,0.5,1.5)),IF(F1983=0.5,0.5,IF(H1983=1,2.5,1.5))))</f>
        <v>0.5</v>
      </c>
      <c r="AH1983" s="7">
        <f>IF(AC1983="XX",0,1/C1983^(1/5)*IF(E1983=0,100,1)/(E1983+1)^(1/4))</f>
        <v>2.0114272136603724</v>
      </c>
    </row>
    <row r="1984" spans="1:34">
      <c r="A1984">
        <v>3104</v>
      </c>
      <c r="B1984" s="1">
        <v>27473.037400000001</v>
      </c>
      <c r="C1984" s="6">
        <v>1.047E-2</v>
      </c>
      <c r="D1984" t="s">
        <v>4</v>
      </c>
      <c r="E1984">
        <v>1</v>
      </c>
      <c r="F1984">
        <v>2.5</v>
      </c>
      <c r="G1984" t="s">
        <v>1</v>
      </c>
      <c r="H1984">
        <v>2</v>
      </c>
      <c r="I1984" t="s">
        <v>0</v>
      </c>
      <c r="J1984">
        <v>0</v>
      </c>
      <c r="K1984">
        <v>2.5</v>
      </c>
      <c r="L1984" t="s">
        <v>2</v>
      </c>
      <c r="M1984">
        <v>2</v>
      </c>
      <c r="N1984" t="s">
        <v>3160</v>
      </c>
      <c r="O1984">
        <v>1</v>
      </c>
      <c r="P1984" t="str">
        <f>D1984&amp;"-"&amp;F1984&amp;"-"&amp;G1984&amp;"-"&amp;E1984&amp;"-"&amp;H1984</f>
        <v>B2Sigma-2.5-e-1-2</v>
      </c>
      <c r="Q1984" t="str">
        <f>I1984&amp;"-"&amp;K1984&amp;"-"&amp;L1984&amp;"-"&amp;J1984&amp;"-"&amp;M1984</f>
        <v>X2Pi-2.5-f-0-2</v>
      </c>
      <c r="R1984">
        <f>B1984+S1984</f>
        <v>27626.725132625001</v>
      </c>
      <c r="S1984">
        <f>_xlfn.IFNA(VLOOKUP(Q1984,'MARVEL-X'!A$2:I$1400,7,FALSE),VLOOKUP(Q1984,MARVEL!A$2:J$1522,10,FALSE))</f>
        <v>153.687732625</v>
      </c>
      <c r="T1984">
        <f>IF(P1984=P1983,R1984+T1983,R1984)</f>
        <v>276267.33278438001</v>
      </c>
      <c r="U1984">
        <f>IF(P1984=P1983,1+U1983,1)</f>
        <v>10</v>
      </c>
      <c r="V1984" t="str">
        <f t="shared" si="30"/>
        <v/>
      </c>
      <c r="W1984" t="str">
        <f>IF(V1984="","",IF(ABS(V1984-R1984)&gt;W$1,ABS(V1984-R1984),""))</f>
        <v/>
      </c>
      <c r="X1984" t="str">
        <f>Y1984&amp;"-"&amp;Z1984&amp;"-"&amp;AC1984&amp;"-"&amp;AD1984&amp;"-"&amp;AG1984</f>
        <v>2.5-e-B-1-0.5</v>
      </c>
      <c r="Y1984">
        <f>F1984</f>
        <v>2.5</v>
      </c>
      <c r="Z1984" s="2" t="str">
        <f>G1984</f>
        <v>e</v>
      </c>
      <c r="AA1984">
        <f>_xlfn.IFNA(VLOOKUP(X1984,'duo-out'!A$2:Q$5000,5,FALSE),E1984+10*(H1984-1)+1+_xlfn.IFNA(VLOOKUP(D1984,states!A$2:C$10,3,FALSE),1))</f>
        <v>74</v>
      </c>
      <c r="AB1984" t="str">
        <f>IF(V1984="","",V1984)</f>
        <v/>
      </c>
      <c r="AC1984" s="2" t="str">
        <f>_xlfn.IFNA(VLOOKUP(D1984,states!A$2:C$10,2,FALSE),"XX")</f>
        <v>B</v>
      </c>
      <c r="AD1984">
        <f>E1984</f>
        <v>1</v>
      </c>
      <c r="AE1984">
        <f>_xlfn.IFNA(VLOOKUP(D1984,states!A$2:D$10,4,FALSE),0)</f>
        <v>0</v>
      </c>
      <c r="AF1984">
        <v>0.5</v>
      </c>
      <c r="AG1984">
        <f>IF(AE1984=0,AF1984,IF(AE1984=1,IF(F1984=0.5,0.5,IF(H1984=1,0.5,1.5)),IF(F1984=0.5,0.5,IF(H1984=1,2.5,1.5))))</f>
        <v>0.5</v>
      </c>
      <c r="AH1984" s="7">
        <f>IF(AC1984="XX",0,1/C1984^(1/5)*IF(E1984=0,100,1)/(E1984+1)^(1/4))</f>
        <v>2.0929225859999701</v>
      </c>
    </row>
    <row r="1985" spans="1:34">
      <c r="A1985">
        <v>3093</v>
      </c>
      <c r="B1985" s="1">
        <v>27359.893899999999</v>
      </c>
      <c r="C1985" s="6">
        <v>1.9019999999999999E-2</v>
      </c>
      <c r="D1985" t="s">
        <v>4</v>
      </c>
      <c r="E1985">
        <v>1</v>
      </c>
      <c r="F1985">
        <v>2.5</v>
      </c>
      <c r="G1985" t="s">
        <v>1</v>
      </c>
      <c r="H1985">
        <v>2</v>
      </c>
      <c r="I1985" t="s">
        <v>0</v>
      </c>
      <c r="J1985">
        <v>0</v>
      </c>
      <c r="K1985">
        <v>3.5</v>
      </c>
      <c r="L1985" t="s">
        <v>1</v>
      </c>
      <c r="M1985">
        <v>2</v>
      </c>
      <c r="N1985" t="s">
        <v>3149</v>
      </c>
      <c r="O1985">
        <v>1</v>
      </c>
      <c r="P1985" t="str">
        <f>D1985&amp;"-"&amp;F1985&amp;"-"&amp;G1985&amp;"-"&amp;E1985&amp;"-"&amp;H1985</f>
        <v>B2Sigma-2.5-e-1-2</v>
      </c>
      <c r="Q1985" t="str">
        <f>I1985&amp;"-"&amp;K1985&amp;"-"&amp;L1985&amp;"-"&amp;J1985&amp;"-"&amp;M1985</f>
        <v>X2Pi-3.5-e-0-2</v>
      </c>
      <c r="R1985">
        <f>B1985+S1985</f>
        <v>27626.740477108</v>
      </c>
      <c r="S1985">
        <f>_xlfn.IFNA(VLOOKUP(Q1985,'MARVEL-X'!A$2:I$1400,7,FALSE),VLOOKUP(Q1985,MARVEL!A$2:J$1522,10,FALSE))</f>
        <v>266.84657710800002</v>
      </c>
      <c r="T1985">
        <f>IF(P1985=P1984,R1985+T1984,R1985)</f>
        <v>303894.073261488</v>
      </c>
      <c r="U1985">
        <f>IF(P1985=P1984,1+U1984,1)</f>
        <v>11</v>
      </c>
      <c r="V1985" t="str">
        <f t="shared" si="30"/>
        <v/>
      </c>
      <c r="W1985" t="str">
        <f>IF(V1985="","",IF(ABS(V1985-R1985)&gt;W$1,ABS(V1985-R1985),""))</f>
        <v/>
      </c>
      <c r="X1985" t="str">
        <f>Y1985&amp;"-"&amp;Z1985&amp;"-"&amp;AC1985&amp;"-"&amp;AD1985&amp;"-"&amp;AG1985</f>
        <v>2.5-e-B-1-0.5</v>
      </c>
      <c r="Y1985">
        <f>F1985</f>
        <v>2.5</v>
      </c>
      <c r="Z1985" s="2" t="str">
        <f>G1985</f>
        <v>e</v>
      </c>
      <c r="AA1985">
        <f>_xlfn.IFNA(VLOOKUP(X1985,'duo-out'!A$2:Q$5000,5,FALSE),E1985+10*(H1985-1)+1+_xlfn.IFNA(VLOOKUP(D1985,states!A$2:C$10,3,FALSE),1))</f>
        <v>74</v>
      </c>
      <c r="AB1985" t="str">
        <f>IF(V1985="","",V1985)</f>
        <v/>
      </c>
      <c r="AC1985" s="2" t="str">
        <f>_xlfn.IFNA(VLOOKUP(D1985,states!A$2:C$10,2,FALSE),"XX")</f>
        <v>B</v>
      </c>
      <c r="AD1985">
        <f>E1985</f>
        <v>1</v>
      </c>
      <c r="AE1985">
        <f>_xlfn.IFNA(VLOOKUP(D1985,states!A$2:D$10,4,FALSE),0)</f>
        <v>0</v>
      </c>
      <c r="AF1985">
        <v>0.5</v>
      </c>
      <c r="AG1985">
        <f>IF(AE1985=0,AF1985,IF(AE1985=1,IF(F1985=0.5,0.5,IF(H1985=1,0.5,1.5)),IF(F1985=0.5,0.5,IF(H1985=1,2.5,1.5))))</f>
        <v>0.5</v>
      </c>
      <c r="AH1985" s="7">
        <f>IF(AC1985="XX",0,1/C1985^(1/5)*IF(E1985=0,100,1)/(E1985+1)^(1/4))</f>
        <v>1.8573784336183268</v>
      </c>
    </row>
    <row r="1986" spans="1:34">
      <c r="A1986">
        <v>568</v>
      </c>
      <c r="B1986" s="1">
        <v>24637.26</v>
      </c>
      <c r="C1986" s="6">
        <v>0.17860000000000001</v>
      </c>
      <c r="D1986" t="s">
        <v>4</v>
      </c>
      <c r="E1986">
        <v>1</v>
      </c>
      <c r="F1986">
        <v>2.5</v>
      </c>
      <c r="G1986" t="s">
        <v>1</v>
      </c>
      <c r="H1986">
        <v>2</v>
      </c>
      <c r="I1986" t="s">
        <v>0</v>
      </c>
      <c r="J1986">
        <v>1</v>
      </c>
      <c r="K1986">
        <v>3.5</v>
      </c>
      <c r="L1986" t="s">
        <v>1</v>
      </c>
      <c r="M1986">
        <v>2</v>
      </c>
      <c r="N1986" t="s">
        <v>624</v>
      </c>
      <c r="O1986">
        <v>1</v>
      </c>
      <c r="P1986" t="str">
        <f>D1986&amp;"-"&amp;F1986&amp;"-"&amp;G1986&amp;"-"&amp;E1986&amp;"-"&amp;H1986</f>
        <v>B2Sigma-2.5-e-1-2</v>
      </c>
      <c r="Q1986" t="str">
        <f>I1986&amp;"-"&amp;K1986&amp;"-"&amp;L1986&amp;"-"&amp;J1986&amp;"-"&amp;M1986</f>
        <v>X2Pi-3.5-e-1-2</v>
      </c>
      <c r="R1986">
        <f>B1986+S1986</f>
        <v>27626.565672926998</v>
      </c>
      <c r="S1986">
        <f>_xlfn.IFNA(VLOOKUP(Q1986,'MARVEL-X'!A$2:I$1400,7,FALSE),VLOOKUP(Q1986,MARVEL!A$2:J$1522,10,FALSE))</f>
        <v>2989.3056729270002</v>
      </c>
      <c r="T1986">
        <f>IF(P1986=P1985,R1986+T1985,R1986)</f>
        <v>331520.63893441501</v>
      </c>
      <c r="U1986">
        <f>IF(P1986=P1985,1+U1985,1)</f>
        <v>12</v>
      </c>
      <c r="V1986" t="str">
        <f t="shared" si="30"/>
        <v/>
      </c>
      <c r="W1986" t="str">
        <f>IF(V1986="","",IF(ABS(V1986-R1986)&gt;W$1,ABS(V1986-R1986),""))</f>
        <v/>
      </c>
      <c r="X1986" t="str">
        <f>Y1986&amp;"-"&amp;Z1986&amp;"-"&amp;AC1986&amp;"-"&amp;AD1986&amp;"-"&amp;AG1986</f>
        <v>2.5-e-B-1-0.5</v>
      </c>
      <c r="Y1986">
        <f>F1986</f>
        <v>2.5</v>
      </c>
      <c r="Z1986" s="2" t="str">
        <f>G1986</f>
        <v>e</v>
      </c>
      <c r="AA1986">
        <f>_xlfn.IFNA(VLOOKUP(X1986,'duo-out'!A$2:Q$5000,5,FALSE),E1986+10*(H1986-1)+1+_xlfn.IFNA(VLOOKUP(D1986,states!A$2:C$10,3,FALSE),1))</f>
        <v>74</v>
      </c>
      <c r="AB1986" t="str">
        <f>IF(V1986="","",V1986)</f>
        <v/>
      </c>
      <c r="AC1986" s="2" t="str">
        <f>_xlfn.IFNA(VLOOKUP(D1986,states!A$2:C$10,2,FALSE),"XX")</f>
        <v>B</v>
      </c>
      <c r="AD1986">
        <f>E1986</f>
        <v>1</v>
      </c>
      <c r="AE1986">
        <f>_xlfn.IFNA(VLOOKUP(D1986,states!A$2:D$10,4,FALSE),0)</f>
        <v>0</v>
      </c>
      <c r="AF1986">
        <v>0.5</v>
      </c>
      <c r="AG1986">
        <f>IF(AE1986=0,AF1986,IF(AE1986=1,IF(F1986=0.5,0.5,IF(H1986=1,0.5,1.5)),IF(F1986=0.5,0.5,IF(H1986=1,2.5,1.5))))</f>
        <v>0.5</v>
      </c>
      <c r="AH1986" s="7">
        <f>IF(AC1986="XX",0,1/C1986^(1/5)*IF(E1986=0,100,1)/(E1986+1)^(1/4))</f>
        <v>1.1867690457323603</v>
      </c>
    </row>
    <row r="1987" spans="1:34">
      <c r="A1987">
        <v>548</v>
      </c>
      <c r="B1987" s="1">
        <v>24746.14</v>
      </c>
      <c r="C1987" s="6">
        <v>0.22370000000000001</v>
      </c>
      <c r="D1987" t="s">
        <v>4</v>
      </c>
      <c r="E1987">
        <v>1</v>
      </c>
      <c r="F1987">
        <v>2.5</v>
      </c>
      <c r="G1987" t="s">
        <v>1</v>
      </c>
      <c r="H1987">
        <v>2</v>
      </c>
      <c r="I1987" t="s">
        <v>0</v>
      </c>
      <c r="J1987">
        <v>1</v>
      </c>
      <c r="K1987">
        <v>2.5</v>
      </c>
      <c r="L1987" t="s">
        <v>2</v>
      </c>
      <c r="M1987">
        <v>2</v>
      </c>
      <c r="N1987" t="s">
        <v>604</v>
      </c>
      <c r="O1987">
        <v>1</v>
      </c>
      <c r="P1987" t="str">
        <f>D1987&amp;"-"&amp;F1987&amp;"-"&amp;G1987&amp;"-"&amp;E1987&amp;"-"&amp;H1987</f>
        <v>B2Sigma-2.5-e-1-2</v>
      </c>
      <c r="Q1987" t="str">
        <f>I1987&amp;"-"&amp;K1987&amp;"-"&amp;L1987&amp;"-"&amp;J1987&amp;"-"&amp;M1987</f>
        <v>X2Pi-2.5-f-1-2</v>
      </c>
      <c r="R1987">
        <f>B1987+S1987</f>
        <v>27626.523989753001</v>
      </c>
      <c r="S1987">
        <f>_xlfn.IFNA(VLOOKUP(Q1987,'MARVEL-X'!A$2:I$1400,7,FALSE),VLOOKUP(Q1987,MARVEL!A$2:J$1522,10,FALSE))</f>
        <v>2880.3839897530002</v>
      </c>
      <c r="T1987">
        <f>IF(P1987=P1986,R1987+T1986,R1987)</f>
        <v>359147.16292416799</v>
      </c>
      <c r="U1987">
        <f>IF(P1987=P1986,1+U1986,1)</f>
        <v>13</v>
      </c>
      <c r="V1987" t="str">
        <f t="shared" ref="V1987:V2050" si="31">IF(P1987=P1988,"",T1987/U1987)</f>
        <v/>
      </c>
      <c r="W1987" t="str">
        <f>IF(V1987="","",IF(ABS(V1987-R1987)&gt;W$1,ABS(V1987-R1987),""))</f>
        <v/>
      </c>
      <c r="X1987" t="str">
        <f>Y1987&amp;"-"&amp;Z1987&amp;"-"&amp;AC1987&amp;"-"&amp;AD1987&amp;"-"&amp;AG1987</f>
        <v>2.5-e-B-1-0.5</v>
      </c>
      <c r="Y1987">
        <f>F1987</f>
        <v>2.5</v>
      </c>
      <c r="Z1987" s="2" t="str">
        <f>G1987</f>
        <v>e</v>
      </c>
      <c r="AA1987">
        <f>_xlfn.IFNA(VLOOKUP(X1987,'duo-out'!A$2:Q$5000,5,FALSE),E1987+10*(H1987-1)+1+_xlfn.IFNA(VLOOKUP(D1987,states!A$2:C$10,3,FALSE),1))</f>
        <v>74</v>
      </c>
      <c r="AB1987" t="str">
        <f>IF(V1987="","",V1987)</f>
        <v/>
      </c>
      <c r="AC1987" s="2" t="str">
        <f>_xlfn.IFNA(VLOOKUP(D1987,states!A$2:C$10,2,FALSE),"XX")</f>
        <v>B</v>
      </c>
      <c r="AD1987">
        <f>E1987</f>
        <v>1</v>
      </c>
      <c r="AE1987">
        <f>_xlfn.IFNA(VLOOKUP(D1987,states!A$2:D$10,4,FALSE),0)</f>
        <v>0</v>
      </c>
      <c r="AF1987">
        <v>0.5</v>
      </c>
      <c r="AG1987">
        <f>IF(AE1987=0,AF1987,IF(AE1987=1,IF(F1987=0.5,0.5,IF(H1987=1,0.5,1.5)),IF(F1987=0.5,0.5,IF(H1987=1,2.5,1.5))))</f>
        <v>0.5</v>
      </c>
      <c r="AH1987" s="7">
        <f>IF(AC1987="XX",0,1/C1987^(1/5)*IF(E1987=0,100,1)/(E1987+1)^(1/4))</f>
        <v>1.1345125495901429</v>
      </c>
    </row>
    <row r="1988" spans="1:34">
      <c r="A1988">
        <v>531</v>
      </c>
      <c r="B1988" s="1">
        <v>24829.599999999999</v>
      </c>
      <c r="C1988" s="6">
        <v>0.26590000000000003</v>
      </c>
      <c r="D1988" t="s">
        <v>4</v>
      </c>
      <c r="E1988">
        <v>1</v>
      </c>
      <c r="F1988">
        <v>2.5</v>
      </c>
      <c r="G1988" t="s">
        <v>1</v>
      </c>
      <c r="H1988">
        <v>2</v>
      </c>
      <c r="I1988" t="s">
        <v>0</v>
      </c>
      <c r="J1988">
        <v>1</v>
      </c>
      <c r="K1988">
        <v>1.5</v>
      </c>
      <c r="L1988" t="s">
        <v>1</v>
      </c>
      <c r="M1988">
        <v>2</v>
      </c>
      <c r="N1988" t="s">
        <v>587</v>
      </c>
      <c r="O1988">
        <v>1</v>
      </c>
      <c r="P1988" t="str">
        <f>D1988&amp;"-"&amp;F1988&amp;"-"&amp;G1988&amp;"-"&amp;E1988&amp;"-"&amp;H1988</f>
        <v>B2Sigma-2.5-e-1-2</v>
      </c>
      <c r="Q1988" t="str">
        <f>I1988&amp;"-"&amp;K1988&amp;"-"&amp;L1988&amp;"-"&amp;J1988&amp;"-"&amp;M1988</f>
        <v>X2Pi-1.5-e-1-2</v>
      </c>
      <c r="R1988">
        <f>B1988+S1988</f>
        <v>27626.485657867997</v>
      </c>
      <c r="S1988">
        <f>_xlfn.IFNA(VLOOKUP(Q1988,'MARVEL-X'!A$2:I$1400,7,FALSE),VLOOKUP(Q1988,MARVEL!A$2:J$1522,10,FALSE))</f>
        <v>2796.8856578680002</v>
      </c>
      <c r="T1988">
        <f>IF(P1988=P1987,R1988+T1987,R1988)</f>
        <v>386773.64858203597</v>
      </c>
      <c r="U1988">
        <f>IF(P1988=P1987,1+U1987,1)</f>
        <v>14</v>
      </c>
      <c r="V1988" t="str">
        <f t="shared" si="31"/>
        <v/>
      </c>
      <c r="W1988" t="str">
        <f>IF(V1988="","",IF(ABS(V1988-R1988)&gt;W$1,ABS(V1988-R1988),""))</f>
        <v/>
      </c>
      <c r="X1988" t="str">
        <f>Y1988&amp;"-"&amp;Z1988&amp;"-"&amp;AC1988&amp;"-"&amp;AD1988&amp;"-"&amp;AG1988</f>
        <v>2.5-e-B-1-0.5</v>
      </c>
      <c r="Y1988">
        <f>F1988</f>
        <v>2.5</v>
      </c>
      <c r="Z1988" s="2" t="str">
        <f>G1988</f>
        <v>e</v>
      </c>
      <c r="AA1988">
        <f>_xlfn.IFNA(VLOOKUP(X1988,'duo-out'!A$2:Q$5000,5,FALSE),E1988+10*(H1988-1)+1+_xlfn.IFNA(VLOOKUP(D1988,states!A$2:C$10,3,FALSE),1))</f>
        <v>74</v>
      </c>
      <c r="AB1988" t="str">
        <f>IF(V1988="","",V1988)</f>
        <v/>
      </c>
      <c r="AC1988" s="2" t="str">
        <f>_xlfn.IFNA(VLOOKUP(D1988,states!A$2:C$10,2,FALSE),"XX")</f>
        <v>B</v>
      </c>
      <c r="AD1988">
        <f>E1988</f>
        <v>1</v>
      </c>
      <c r="AE1988">
        <f>_xlfn.IFNA(VLOOKUP(D1988,states!A$2:D$10,4,FALSE),0)</f>
        <v>0</v>
      </c>
      <c r="AF1988">
        <v>0.5</v>
      </c>
      <c r="AG1988">
        <f>IF(AE1988=0,AF1988,IF(AE1988=1,IF(F1988=0.5,0.5,IF(H1988=1,0.5,1.5)),IF(F1988=0.5,0.5,IF(H1988=1,2.5,1.5))))</f>
        <v>0.5</v>
      </c>
      <c r="AH1988" s="7">
        <f>IF(AC1988="XX",0,1/C1988^(1/5)*IF(E1988=0,100,1)/(E1988+1)^(1/4))</f>
        <v>1.0959704220781006</v>
      </c>
    </row>
    <row r="1989" spans="1:34">
      <c r="A1989">
        <v>516</v>
      </c>
      <c r="B1989" s="1">
        <v>27359.759999999998</v>
      </c>
      <c r="C1989" s="6">
        <v>0.13300000000000001</v>
      </c>
      <c r="D1989" t="s">
        <v>4</v>
      </c>
      <c r="E1989">
        <v>1</v>
      </c>
      <c r="F1989">
        <v>2.5</v>
      </c>
      <c r="G1989" t="s">
        <v>1</v>
      </c>
      <c r="H1989">
        <v>2</v>
      </c>
      <c r="I1989" t="s">
        <v>0</v>
      </c>
      <c r="J1989">
        <v>0</v>
      </c>
      <c r="K1989">
        <v>3.5</v>
      </c>
      <c r="L1989" t="s">
        <v>1</v>
      </c>
      <c r="M1989">
        <v>2</v>
      </c>
      <c r="N1989" t="s">
        <v>572</v>
      </c>
      <c r="O1989">
        <v>1</v>
      </c>
      <c r="P1989" t="str">
        <f>D1989&amp;"-"&amp;F1989&amp;"-"&amp;G1989&amp;"-"&amp;E1989&amp;"-"&amp;H1989</f>
        <v>B2Sigma-2.5-e-1-2</v>
      </c>
      <c r="Q1989" t="str">
        <f>I1989&amp;"-"&amp;K1989&amp;"-"&amp;L1989&amp;"-"&amp;J1989&amp;"-"&amp;M1989</f>
        <v>X2Pi-3.5-e-0-2</v>
      </c>
      <c r="R1989">
        <f>B1989+S1989</f>
        <v>27626.606577107999</v>
      </c>
      <c r="S1989">
        <f>_xlfn.IFNA(VLOOKUP(Q1989,'MARVEL-X'!A$2:I$1400,7,FALSE),VLOOKUP(Q1989,MARVEL!A$2:J$1522,10,FALSE))</f>
        <v>266.84657710800002</v>
      </c>
      <c r="T1989">
        <f>IF(P1989=P1988,R1989+T1988,R1989)</f>
        <v>414400.25515914394</v>
      </c>
      <c r="U1989">
        <f>IF(P1989=P1988,1+U1988,1)</f>
        <v>15</v>
      </c>
      <c r="V1989" t="str">
        <f t="shared" si="31"/>
        <v/>
      </c>
      <c r="W1989" t="str">
        <f>IF(V1989="","",IF(ABS(V1989-R1989)&gt;W$1,ABS(V1989-R1989),""))</f>
        <v/>
      </c>
      <c r="X1989" t="str">
        <f>Y1989&amp;"-"&amp;Z1989&amp;"-"&amp;AC1989&amp;"-"&amp;AD1989&amp;"-"&amp;AG1989</f>
        <v>2.5-e-B-1-0.5</v>
      </c>
      <c r="Y1989">
        <f>F1989</f>
        <v>2.5</v>
      </c>
      <c r="Z1989" s="2" t="str">
        <f>G1989</f>
        <v>e</v>
      </c>
      <c r="AA1989">
        <f>_xlfn.IFNA(VLOOKUP(X1989,'duo-out'!A$2:Q$5000,5,FALSE),E1989+10*(H1989-1)+1+_xlfn.IFNA(VLOOKUP(D1989,states!A$2:C$10,3,FALSE),1))</f>
        <v>74</v>
      </c>
      <c r="AB1989" t="str">
        <f>IF(V1989="","",V1989)</f>
        <v/>
      </c>
      <c r="AC1989" s="2" t="str">
        <f>_xlfn.IFNA(VLOOKUP(D1989,states!A$2:C$10,2,FALSE),"XX")</f>
        <v>B</v>
      </c>
      <c r="AD1989">
        <f>E1989</f>
        <v>1</v>
      </c>
      <c r="AE1989">
        <f>_xlfn.IFNA(VLOOKUP(D1989,states!A$2:D$10,4,FALSE),0)</f>
        <v>0</v>
      </c>
      <c r="AF1989">
        <v>0.5</v>
      </c>
      <c r="AG1989">
        <f>IF(AE1989=0,AF1989,IF(AE1989=1,IF(F1989=0.5,0.5,IF(H1989=1,0.5,1.5)),IF(F1989=0.5,0.5,IF(H1989=1,2.5,1.5))))</f>
        <v>0.5</v>
      </c>
      <c r="AH1989" s="7">
        <f>IF(AC1989="XX",0,1/C1989^(1/5)*IF(E1989=0,100,1)/(E1989+1)^(1/4))</f>
        <v>1.2588447496298376</v>
      </c>
    </row>
    <row r="1990" spans="1:34">
      <c r="A1990">
        <v>496</v>
      </c>
      <c r="B1990" s="1">
        <v>27472.9</v>
      </c>
      <c r="C1990" s="6">
        <v>0.15379999999999999</v>
      </c>
      <c r="D1990" t="s">
        <v>4</v>
      </c>
      <c r="E1990">
        <v>1</v>
      </c>
      <c r="F1990">
        <v>2.5</v>
      </c>
      <c r="G1990" t="s">
        <v>1</v>
      </c>
      <c r="H1990">
        <v>2</v>
      </c>
      <c r="I1990" t="s">
        <v>0</v>
      </c>
      <c r="J1990">
        <v>0</v>
      </c>
      <c r="K1990">
        <v>2.5</v>
      </c>
      <c r="L1990" t="s">
        <v>2</v>
      </c>
      <c r="M1990">
        <v>2</v>
      </c>
      <c r="N1990" t="s">
        <v>552</v>
      </c>
      <c r="O1990">
        <v>1</v>
      </c>
      <c r="P1990" t="str">
        <f>D1990&amp;"-"&amp;F1990&amp;"-"&amp;G1990&amp;"-"&amp;E1990&amp;"-"&amp;H1990</f>
        <v>B2Sigma-2.5-e-1-2</v>
      </c>
      <c r="Q1990" t="str">
        <f>I1990&amp;"-"&amp;K1990&amp;"-"&amp;L1990&amp;"-"&amp;J1990&amp;"-"&amp;M1990</f>
        <v>X2Pi-2.5-f-0-2</v>
      </c>
      <c r="R1990">
        <f>B1990+S1990</f>
        <v>27626.587732625001</v>
      </c>
      <c r="S1990">
        <f>_xlfn.IFNA(VLOOKUP(Q1990,'MARVEL-X'!A$2:I$1400,7,FALSE),VLOOKUP(Q1990,MARVEL!A$2:J$1522,10,FALSE))</f>
        <v>153.687732625</v>
      </c>
      <c r="T1990">
        <f>IF(P1990=P1989,R1990+T1989,R1990)</f>
        <v>442026.84289176896</v>
      </c>
      <c r="U1990">
        <f>IF(P1990=P1989,1+U1989,1)</f>
        <v>16</v>
      </c>
      <c r="V1990" t="str">
        <f t="shared" si="31"/>
        <v/>
      </c>
      <c r="W1990" t="str">
        <f>IF(V1990="","",IF(ABS(V1990-R1990)&gt;W$1,ABS(V1990-R1990),""))</f>
        <v/>
      </c>
      <c r="X1990" t="str">
        <f>Y1990&amp;"-"&amp;Z1990&amp;"-"&amp;AC1990&amp;"-"&amp;AD1990&amp;"-"&amp;AG1990</f>
        <v>2.5-e-B-1-0.5</v>
      </c>
      <c r="Y1990">
        <f>F1990</f>
        <v>2.5</v>
      </c>
      <c r="Z1990" s="2" t="str">
        <f>G1990</f>
        <v>e</v>
      </c>
      <c r="AA1990">
        <f>_xlfn.IFNA(VLOOKUP(X1990,'duo-out'!A$2:Q$5000,5,FALSE),E1990+10*(H1990-1)+1+_xlfn.IFNA(VLOOKUP(D1990,states!A$2:C$10,3,FALSE),1))</f>
        <v>74</v>
      </c>
      <c r="AB1990" t="str">
        <f>IF(V1990="","",V1990)</f>
        <v/>
      </c>
      <c r="AC1990" s="2" t="str">
        <f>_xlfn.IFNA(VLOOKUP(D1990,states!A$2:C$10,2,FALSE),"XX")</f>
        <v>B</v>
      </c>
      <c r="AD1990">
        <f>E1990</f>
        <v>1</v>
      </c>
      <c r="AE1990">
        <f>_xlfn.IFNA(VLOOKUP(D1990,states!A$2:D$10,4,FALSE),0)</f>
        <v>0</v>
      </c>
      <c r="AF1990">
        <v>0.5</v>
      </c>
      <c r="AG1990">
        <f>IF(AE1990=0,AF1990,IF(AE1990=1,IF(F1990=0.5,0.5,IF(H1990=1,0.5,1.5)),IF(F1990=0.5,0.5,IF(H1990=1,2.5,1.5))))</f>
        <v>0.5</v>
      </c>
      <c r="AH1990" s="7">
        <f>IF(AC1990="XX",0,1/C1990^(1/5)*IF(E1990=0,100,1)/(E1990+1)^(1/4))</f>
        <v>1.2227881856173153</v>
      </c>
    </row>
    <row r="1991" spans="1:34">
      <c r="A1991">
        <v>477</v>
      </c>
      <c r="B1991" s="1">
        <v>27559.78</v>
      </c>
      <c r="C1991" s="6">
        <v>0.05</v>
      </c>
      <c r="D1991" t="s">
        <v>4</v>
      </c>
      <c r="E1991">
        <v>1</v>
      </c>
      <c r="F1991">
        <v>2.5</v>
      </c>
      <c r="G1991" t="s">
        <v>1</v>
      </c>
      <c r="H1991">
        <v>2</v>
      </c>
      <c r="I1991" t="s">
        <v>0</v>
      </c>
      <c r="J1991">
        <v>0</v>
      </c>
      <c r="K1991">
        <v>1.5</v>
      </c>
      <c r="L1991" t="s">
        <v>1</v>
      </c>
      <c r="M1991">
        <v>2</v>
      </c>
      <c r="N1991" t="s">
        <v>533</v>
      </c>
      <c r="O1991">
        <v>1</v>
      </c>
      <c r="P1991" t="str">
        <f>D1991&amp;"-"&amp;F1991&amp;"-"&amp;G1991&amp;"-"&amp;E1991&amp;"-"&amp;H1991</f>
        <v>B2Sigma-2.5-e-1-2</v>
      </c>
      <c r="Q1991" t="str">
        <f>I1991&amp;"-"&amp;K1991&amp;"-"&amp;L1991&amp;"-"&amp;J1991&amp;"-"&amp;M1991</f>
        <v>X2Pi-1.5-e-0-2</v>
      </c>
      <c r="R1991">
        <f>B1991+S1991</f>
        <v>27626.719329396998</v>
      </c>
      <c r="S1991">
        <f>_xlfn.IFNA(VLOOKUP(Q1991,'MARVEL-X'!A$2:I$1400,7,FALSE),VLOOKUP(Q1991,MARVEL!A$2:J$1522,10,FALSE))</f>
        <v>66.939329396999995</v>
      </c>
      <c r="T1991">
        <f>IF(P1991=P1990,R1991+T1990,R1991)</f>
        <v>469653.56222116598</v>
      </c>
      <c r="U1991">
        <f>IF(P1991=P1990,1+U1990,1)</f>
        <v>17</v>
      </c>
      <c r="V1991">
        <f t="shared" si="31"/>
        <v>27626.680130656823</v>
      </c>
      <c r="W1991" t="str">
        <f>IF(V1991="","",IF(ABS(V1991-R1991)&gt;W$1,ABS(V1991-R1991),""))</f>
        <v/>
      </c>
      <c r="X1991" t="str">
        <f>Y1991&amp;"-"&amp;Z1991&amp;"-"&amp;AC1991&amp;"-"&amp;AD1991&amp;"-"&amp;AG1991</f>
        <v>2.5-e-B-1-0.5</v>
      </c>
      <c r="Y1991">
        <f>F1991</f>
        <v>2.5</v>
      </c>
      <c r="Z1991" s="2" t="str">
        <f>G1991</f>
        <v>e</v>
      </c>
      <c r="AA1991">
        <f>_xlfn.IFNA(VLOOKUP(X1991,'duo-out'!A$2:Q$5000,5,FALSE),E1991+10*(H1991-1)+1+_xlfn.IFNA(VLOOKUP(D1991,states!A$2:C$10,3,FALSE),1))</f>
        <v>74</v>
      </c>
      <c r="AB1991">
        <f>IF(V1991="","",V1991)</f>
        <v>27626.680130656823</v>
      </c>
      <c r="AC1991" s="2" t="str">
        <f>_xlfn.IFNA(VLOOKUP(D1991,states!A$2:C$10,2,FALSE),"XX")</f>
        <v>B</v>
      </c>
      <c r="AD1991">
        <f>E1991</f>
        <v>1</v>
      </c>
      <c r="AE1991">
        <f>_xlfn.IFNA(VLOOKUP(D1991,states!A$2:D$10,4,FALSE),0)</f>
        <v>0</v>
      </c>
      <c r="AF1991">
        <v>0.5</v>
      </c>
      <c r="AG1991">
        <f>IF(AE1991=0,AF1991,IF(AE1991=1,IF(F1991=0.5,0.5,IF(H1991=1,0.5,1.5)),IF(F1991=0.5,0.5,IF(H1991=1,2.5,1.5))))</f>
        <v>0.5</v>
      </c>
      <c r="AH1991" s="7">
        <f>IF(AC1991="XX",0,1/C1991^(1/5)*IF(E1991=0,100,1)/(E1991+1)^(1/4))</f>
        <v>1.5309059120638666</v>
      </c>
    </row>
    <row r="1992" spans="1:34">
      <c r="A1992">
        <v>4323</v>
      </c>
      <c r="B1992" s="1">
        <v>23024.308300000001</v>
      </c>
      <c r="C1992" s="6">
        <v>0.01</v>
      </c>
      <c r="D1992" t="s">
        <v>4</v>
      </c>
      <c r="E1992">
        <v>0</v>
      </c>
      <c r="F1992">
        <v>2.5</v>
      </c>
      <c r="G1992" t="s">
        <v>2</v>
      </c>
      <c r="H1992">
        <v>1</v>
      </c>
      <c r="I1992" t="s">
        <v>0</v>
      </c>
      <c r="J1992">
        <v>1</v>
      </c>
      <c r="K1992">
        <v>1.5</v>
      </c>
      <c r="L1992" t="s">
        <v>2</v>
      </c>
      <c r="M1992">
        <v>1</v>
      </c>
      <c r="N1992" t="s">
        <v>4379</v>
      </c>
      <c r="O1992">
        <v>1</v>
      </c>
      <c r="P1992" t="str">
        <f>D1992&amp;"-"&amp;F1992&amp;"-"&amp;G1992&amp;"-"&amp;E1992&amp;"-"&amp;H1992</f>
        <v>B2Sigma-2.5-f-0-1</v>
      </c>
      <c r="Q1992" t="str">
        <f>I1992&amp;"-"&amp;K1992&amp;"-"&amp;L1992&amp;"-"&amp;J1992&amp;"-"&amp;M1992</f>
        <v>X2Pi-1.5-f-1-1</v>
      </c>
      <c r="R1992">
        <f>B1992+S1992</f>
        <v>25773.960909041001</v>
      </c>
      <c r="S1992">
        <f>_xlfn.IFNA(VLOOKUP(Q1992,'MARVEL-X'!A$2:I$1400,7,FALSE),VLOOKUP(Q1992,MARVEL!A$2:J$1522,10,FALSE))</f>
        <v>2749.6526090409998</v>
      </c>
      <c r="T1992">
        <f>IF(P1992=P1991,R1992+T1991,R1992)</f>
        <v>25773.960909041001</v>
      </c>
      <c r="U1992">
        <f>IF(P1992=P1991,1+U1991,1)</f>
        <v>1</v>
      </c>
      <c r="V1992" t="str">
        <f t="shared" si="31"/>
        <v/>
      </c>
      <c r="W1992" t="str">
        <f>IF(V1992="","",IF(ABS(V1992-R1992)&gt;W$1,ABS(V1992-R1992),""))</f>
        <v/>
      </c>
      <c r="X1992" t="str">
        <f>Y1992&amp;"-"&amp;Z1992&amp;"-"&amp;AC1992&amp;"-"&amp;AD1992&amp;"-"&amp;AG1992</f>
        <v>2.5-f-B-0-0.5</v>
      </c>
      <c r="Y1992">
        <f>F1992</f>
        <v>2.5</v>
      </c>
      <c r="Z1992" s="2" t="str">
        <f>G1992</f>
        <v>f</v>
      </c>
      <c r="AA1992">
        <f>_xlfn.IFNA(VLOOKUP(X1992,'duo-out'!A$2:Q$5000,5,FALSE),E1992+10*(H1992-1)+1+_xlfn.IFNA(VLOOKUP(D1992,states!A$2:C$10,3,FALSE),1))</f>
        <v>63</v>
      </c>
      <c r="AB1992" t="str">
        <f>IF(V1992="","",V1992)</f>
        <v/>
      </c>
      <c r="AC1992" s="2" t="str">
        <f>_xlfn.IFNA(VLOOKUP(D1992,states!A$2:C$10,2,FALSE),"XX")</f>
        <v>B</v>
      </c>
      <c r="AD1992">
        <f>E1992</f>
        <v>0</v>
      </c>
      <c r="AE1992">
        <f>_xlfn.IFNA(VLOOKUP(D1992,states!A$2:D$10,4,FALSE),0)</f>
        <v>0</v>
      </c>
      <c r="AF1992">
        <v>0.5</v>
      </c>
      <c r="AG1992">
        <f>IF(AE1992=0,AF1992,IF(AE1992=1,IF(F1992=0.5,0.5,IF(H1992=1,0.5,1.5)),IF(F1992=0.5,0.5,IF(H1992=1,2.5,1.5))))</f>
        <v>0.5</v>
      </c>
      <c r="AH1992" s="7">
        <f>IF(AC1992="XX",0,1/C1992^(1/5)*IF(E1992=0,100,1)/(E1992+1)^(1/4))</f>
        <v>251.188643150958</v>
      </c>
    </row>
    <row r="1993" spans="1:34">
      <c r="A1993">
        <v>4301</v>
      </c>
      <c r="B1993" s="1">
        <v>25616.579000000002</v>
      </c>
      <c r="C1993" s="6">
        <v>0.01</v>
      </c>
      <c r="D1993" t="s">
        <v>4</v>
      </c>
      <c r="E1993">
        <v>0</v>
      </c>
      <c r="F1993">
        <v>2.5</v>
      </c>
      <c r="G1993" t="s">
        <v>2</v>
      </c>
      <c r="H1993">
        <v>1</v>
      </c>
      <c r="I1993" t="s">
        <v>0</v>
      </c>
      <c r="J1993">
        <v>0</v>
      </c>
      <c r="K1993">
        <v>3.5</v>
      </c>
      <c r="L1993" t="s">
        <v>2</v>
      </c>
      <c r="M1993">
        <v>1</v>
      </c>
      <c r="N1993" t="s">
        <v>4357</v>
      </c>
      <c r="O1993">
        <v>1</v>
      </c>
      <c r="P1993" t="str">
        <f>D1993&amp;"-"&amp;F1993&amp;"-"&amp;G1993&amp;"-"&amp;E1993&amp;"-"&amp;H1993</f>
        <v>B2Sigma-2.5-f-0-1</v>
      </c>
      <c r="Q1993" t="str">
        <f>I1993&amp;"-"&amp;K1993&amp;"-"&amp;L1993&amp;"-"&amp;J1993&amp;"-"&amp;M1993</f>
        <v>X2Pi-3.5-f-0-1</v>
      </c>
      <c r="R1993">
        <f>B1993+S1993</f>
        <v>25773.971251851002</v>
      </c>
      <c r="S1993">
        <f>_xlfn.IFNA(VLOOKUP(Q1993,'MARVEL-X'!A$2:I$1400,7,FALSE),VLOOKUP(Q1993,MARVEL!A$2:J$1522,10,FALSE))</f>
        <v>157.392251851</v>
      </c>
      <c r="T1993">
        <f>IF(P1993=P1992,R1993+T1992,R1993)</f>
        <v>51547.932160892</v>
      </c>
      <c r="U1993">
        <f>IF(P1993=P1992,1+U1992,1)</f>
        <v>2</v>
      </c>
      <c r="V1993" t="str">
        <f t="shared" si="31"/>
        <v/>
      </c>
      <c r="W1993" t="str">
        <f>IF(V1993="","",IF(ABS(V1993-R1993)&gt;W$1,ABS(V1993-R1993),""))</f>
        <v/>
      </c>
      <c r="X1993" t="str">
        <f>Y1993&amp;"-"&amp;Z1993&amp;"-"&amp;AC1993&amp;"-"&amp;AD1993&amp;"-"&amp;AG1993</f>
        <v>2.5-f-B-0-0.5</v>
      </c>
      <c r="Y1993">
        <f>F1993</f>
        <v>2.5</v>
      </c>
      <c r="Z1993" s="2" t="str">
        <f>G1993</f>
        <v>f</v>
      </c>
      <c r="AA1993">
        <f>_xlfn.IFNA(VLOOKUP(X1993,'duo-out'!A$2:Q$5000,5,FALSE),E1993+10*(H1993-1)+1+_xlfn.IFNA(VLOOKUP(D1993,states!A$2:C$10,3,FALSE),1))</f>
        <v>63</v>
      </c>
      <c r="AB1993" t="str">
        <f>IF(V1993="","",V1993)</f>
        <v/>
      </c>
      <c r="AC1993" s="2" t="str">
        <f>_xlfn.IFNA(VLOOKUP(D1993,states!A$2:C$10,2,FALSE),"XX")</f>
        <v>B</v>
      </c>
      <c r="AD1993">
        <f>E1993</f>
        <v>0</v>
      </c>
      <c r="AE1993">
        <f>_xlfn.IFNA(VLOOKUP(D1993,states!A$2:D$10,4,FALSE),0)</f>
        <v>0</v>
      </c>
      <c r="AF1993">
        <v>0.5</v>
      </c>
      <c r="AG1993">
        <f>IF(AE1993=0,AF1993,IF(AE1993=1,IF(F1993=0.5,0.5,IF(H1993=1,0.5,1.5)),IF(F1993=0.5,0.5,IF(H1993=1,2.5,1.5))))</f>
        <v>0.5</v>
      </c>
      <c r="AH1993" s="7">
        <f>IF(AC1993="XX",0,1/C1993^(1/5)*IF(E1993=0,100,1)/(E1993+1)^(1/4))</f>
        <v>251.188643150958</v>
      </c>
    </row>
    <row r="1994" spans="1:34">
      <c r="A1994">
        <v>4274</v>
      </c>
      <c r="B1994" s="1">
        <v>25700.656999999999</v>
      </c>
      <c r="C1994" s="6">
        <v>0.01</v>
      </c>
      <c r="D1994" t="s">
        <v>4</v>
      </c>
      <c r="E1994">
        <v>0</v>
      </c>
      <c r="F1994">
        <v>2.5</v>
      </c>
      <c r="G1994" t="s">
        <v>2</v>
      </c>
      <c r="H1994">
        <v>1</v>
      </c>
      <c r="I1994" t="s">
        <v>0</v>
      </c>
      <c r="J1994">
        <v>0</v>
      </c>
      <c r="K1994">
        <v>2.5</v>
      </c>
      <c r="L1994" t="s">
        <v>1</v>
      </c>
      <c r="M1994">
        <v>1</v>
      </c>
      <c r="N1994" t="s">
        <v>4330</v>
      </c>
      <c r="O1994">
        <v>1</v>
      </c>
      <c r="P1994" t="str">
        <f>D1994&amp;"-"&amp;F1994&amp;"-"&amp;G1994&amp;"-"&amp;E1994&amp;"-"&amp;H1994</f>
        <v>B2Sigma-2.5-f-0-1</v>
      </c>
      <c r="Q1994" t="str">
        <f>I1994&amp;"-"&amp;K1994&amp;"-"&amp;L1994&amp;"-"&amp;J1994&amp;"-"&amp;M1994</f>
        <v>X2Pi-2.5-e-0-1</v>
      </c>
      <c r="R1994">
        <f>B1994+S1994</f>
        <v>25773.968875473998</v>
      </c>
      <c r="S1994">
        <f>_xlfn.IFNA(VLOOKUP(Q1994,'MARVEL-X'!A$2:I$1400,7,FALSE),VLOOKUP(Q1994,MARVEL!A$2:J$1522,10,FALSE))</f>
        <v>73.311875474000004</v>
      </c>
      <c r="T1994">
        <f>IF(P1994=P1993,R1994+T1993,R1994)</f>
        <v>77321.901036366005</v>
      </c>
      <c r="U1994">
        <f>IF(P1994=P1993,1+U1993,1)</f>
        <v>3</v>
      </c>
      <c r="V1994" t="str">
        <f t="shared" si="31"/>
        <v/>
      </c>
      <c r="W1994" t="str">
        <f>IF(V1994="","",IF(ABS(V1994-R1994)&gt;W$1,ABS(V1994-R1994),""))</f>
        <v/>
      </c>
      <c r="X1994" t="str">
        <f>Y1994&amp;"-"&amp;Z1994&amp;"-"&amp;AC1994&amp;"-"&amp;AD1994&amp;"-"&amp;AG1994</f>
        <v>2.5-f-B-0-0.5</v>
      </c>
      <c r="Y1994">
        <f>F1994</f>
        <v>2.5</v>
      </c>
      <c r="Z1994" s="2" t="str">
        <f>G1994</f>
        <v>f</v>
      </c>
      <c r="AA1994">
        <f>_xlfn.IFNA(VLOOKUP(X1994,'duo-out'!A$2:Q$5000,5,FALSE),E1994+10*(H1994-1)+1+_xlfn.IFNA(VLOOKUP(D1994,states!A$2:C$10,3,FALSE),1))</f>
        <v>63</v>
      </c>
      <c r="AB1994" t="str">
        <f>IF(V1994="","",V1994)</f>
        <v/>
      </c>
      <c r="AC1994" s="2" t="str">
        <f>_xlfn.IFNA(VLOOKUP(D1994,states!A$2:C$10,2,FALSE),"XX")</f>
        <v>B</v>
      </c>
      <c r="AD1994">
        <f>E1994</f>
        <v>0</v>
      </c>
      <c r="AE1994">
        <f>_xlfn.IFNA(VLOOKUP(D1994,states!A$2:D$10,4,FALSE),0)</f>
        <v>0</v>
      </c>
      <c r="AF1994">
        <v>0.5</v>
      </c>
      <c r="AG1994">
        <f>IF(AE1994=0,AF1994,IF(AE1994=1,IF(F1994=0.5,0.5,IF(H1994=1,0.5,1.5)),IF(F1994=0.5,0.5,IF(H1994=1,2.5,1.5))))</f>
        <v>0.5</v>
      </c>
      <c r="AH1994" s="7">
        <f>IF(AC1994="XX",0,1/C1994^(1/5)*IF(E1994=0,100,1)/(E1994+1)^(1/4))</f>
        <v>251.188643150958</v>
      </c>
    </row>
    <row r="1995" spans="1:34">
      <c r="A1995">
        <v>4386</v>
      </c>
      <c r="B1995" s="1">
        <v>20367.315999999999</v>
      </c>
      <c r="C1995" s="6">
        <v>2.283E-2</v>
      </c>
      <c r="D1995" t="s">
        <v>4</v>
      </c>
      <c r="E1995">
        <v>0</v>
      </c>
      <c r="F1995">
        <v>2.5</v>
      </c>
      <c r="G1995" t="s">
        <v>2</v>
      </c>
      <c r="H1995">
        <v>1</v>
      </c>
      <c r="I1995" t="s">
        <v>0</v>
      </c>
      <c r="J1995">
        <v>2</v>
      </c>
      <c r="K1995">
        <v>2.5</v>
      </c>
      <c r="L1995" t="s">
        <v>1</v>
      </c>
      <c r="M1995">
        <v>1</v>
      </c>
      <c r="N1995" t="s">
        <v>4442</v>
      </c>
      <c r="O1995">
        <v>1</v>
      </c>
      <c r="P1995" t="str">
        <f>D1995&amp;"-"&amp;F1995&amp;"-"&amp;G1995&amp;"-"&amp;E1995&amp;"-"&amp;H1995</f>
        <v>B2Sigma-2.5-f-0-1</v>
      </c>
      <c r="Q1995" t="str">
        <f>I1995&amp;"-"&amp;K1995&amp;"-"&amp;L1995&amp;"-"&amp;J1995&amp;"-"&amp;M1995</f>
        <v>X2Pi-2.5-e-2-1</v>
      </c>
      <c r="R1995">
        <f>B1995+S1995</f>
        <v>25773.991105872999</v>
      </c>
      <c r="S1995">
        <f>_xlfn.IFNA(VLOOKUP(Q1995,'MARVEL-X'!A$2:I$1400,7,FALSE),VLOOKUP(Q1995,MARVEL!A$2:J$1522,10,FALSE))</f>
        <v>5406.6751058729997</v>
      </c>
      <c r="T1995">
        <f>IF(P1995=P1994,R1995+T1994,R1995)</f>
        <v>103095.892142239</v>
      </c>
      <c r="U1995">
        <f>IF(P1995=P1994,1+U1994,1)</f>
        <v>4</v>
      </c>
      <c r="V1995" t="str">
        <f t="shared" si="31"/>
        <v/>
      </c>
      <c r="W1995" t="str">
        <f>IF(V1995="","",IF(ABS(V1995-R1995)&gt;W$1,ABS(V1995-R1995),""))</f>
        <v/>
      </c>
      <c r="X1995" t="str">
        <f>Y1995&amp;"-"&amp;Z1995&amp;"-"&amp;AC1995&amp;"-"&amp;AD1995&amp;"-"&amp;AG1995</f>
        <v>2.5-f-B-0-0.5</v>
      </c>
      <c r="Y1995">
        <f>F1995</f>
        <v>2.5</v>
      </c>
      <c r="Z1995" s="2" t="str">
        <f>G1995</f>
        <v>f</v>
      </c>
      <c r="AA1995">
        <f>_xlfn.IFNA(VLOOKUP(X1995,'duo-out'!A$2:Q$5000,5,FALSE),E1995+10*(H1995-1)+1+_xlfn.IFNA(VLOOKUP(D1995,states!A$2:C$10,3,FALSE),1))</f>
        <v>63</v>
      </c>
      <c r="AB1995" t="str">
        <f>IF(V1995="","",V1995)</f>
        <v/>
      </c>
      <c r="AC1995" s="2" t="str">
        <f>_xlfn.IFNA(VLOOKUP(D1995,states!A$2:C$10,2,FALSE),"XX")</f>
        <v>B</v>
      </c>
      <c r="AD1995">
        <f>E1995</f>
        <v>0</v>
      </c>
      <c r="AE1995">
        <f>_xlfn.IFNA(VLOOKUP(D1995,states!A$2:D$10,4,FALSE),0)</f>
        <v>0</v>
      </c>
      <c r="AF1995">
        <v>0.5</v>
      </c>
      <c r="AG1995">
        <f>IF(AE1995=0,AF1995,IF(AE1995=1,IF(F1995=0.5,0.5,IF(H1995=1,0.5,1.5)),IF(F1995=0.5,0.5,IF(H1995=1,2.5,1.5))))</f>
        <v>0.5</v>
      </c>
      <c r="AH1995" s="7">
        <f>IF(AC1995="XX",0,1/C1995^(1/5)*IF(E1995=0,100,1)/(E1995+1)^(1/4))</f>
        <v>212.96038226979914</v>
      </c>
    </row>
    <row r="1996" spans="1:34">
      <c r="A1996">
        <v>4380</v>
      </c>
      <c r="B1996" s="1">
        <v>20418.588</v>
      </c>
      <c r="C1996" s="6">
        <v>1.934E-2</v>
      </c>
      <c r="D1996" t="s">
        <v>4</v>
      </c>
      <c r="E1996">
        <v>0</v>
      </c>
      <c r="F1996">
        <v>2.5</v>
      </c>
      <c r="G1996" t="s">
        <v>2</v>
      </c>
      <c r="H1996">
        <v>1</v>
      </c>
      <c r="I1996" t="s">
        <v>0</v>
      </c>
      <c r="J1996">
        <v>2</v>
      </c>
      <c r="K1996">
        <v>1.5</v>
      </c>
      <c r="L1996" t="s">
        <v>2</v>
      </c>
      <c r="M1996">
        <v>1</v>
      </c>
      <c r="N1996" t="s">
        <v>4436</v>
      </c>
      <c r="O1996">
        <v>1</v>
      </c>
      <c r="P1996" t="str">
        <f>D1996&amp;"-"&amp;F1996&amp;"-"&amp;G1996&amp;"-"&amp;E1996&amp;"-"&amp;H1996</f>
        <v>B2Sigma-2.5-f-0-1</v>
      </c>
      <c r="Q1996" t="str">
        <f>I1996&amp;"-"&amp;K1996&amp;"-"&amp;L1996&amp;"-"&amp;J1996&amp;"-"&amp;M1996</f>
        <v>X2Pi-1.5-f-2-1</v>
      </c>
      <c r="R1996">
        <f>B1996+S1996</f>
        <v>25773.955067036</v>
      </c>
      <c r="S1996">
        <f>_xlfn.IFNA(VLOOKUP(Q1996,'MARVEL-X'!A$2:I$1400,7,FALSE),VLOOKUP(Q1996,MARVEL!A$2:J$1522,10,FALSE))</f>
        <v>5355.3670670359998</v>
      </c>
      <c r="T1996">
        <f>IF(P1996=P1995,R1996+T1995,R1996)</f>
        <v>128869.847209275</v>
      </c>
      <c r="U1996">
        <f>IF(P1996=P1995,1+U1995,1)</f>
        <v>5</v>
      </c>
      <c r="V1996" t="str">
        <f t="shared" si="31"/>
        <v/>
      </c>
      <c r="W1996" t="str">
        <f>IF(V1996="","",IF(ABS(V1996-R1996)&gt;W$1,ABS(V1996-R1996),""))</f>
        <v/>
      </c>
      <c r="X1996" t="str">
        <f>Y1996&amp;"-"&amp;Z1996&amp;"-"&amp;AC1996&amp;"-"&amp;AD1996&amp;"-"&amp;AG1996</f>
        <v>2.5-f-B-0-0.5</v>
      </c>
      <c r="Y1996">
        <f>F1996</f>
        <v>2.5</v>
      </c>
      <c r="Z1996" s="2" t="str">
        <f>G1996</f>
        <v>f</v>
      </c>
      <c r="AA1996">
        <f>_xlfn.IFNA(VLOOKUP(X1996,'duo-out'!A$2:Q$5000,5,FALSE),E1996+10*(H1996-1)+1+_xlfn.IFNA(VLOOKUP(D1996,states!A$2:C$10,3,FALSE),1))</f>
        <v>63</v>
      </c>
      <c r="AB1996" t="str">
        <f>IF(V1996="","",V1996)</f>
        <v/>
      </c>
      <c r="AC1996" s="2" t="str">
        <f>_xlfn.IFNA(VLOOKUP(D1996,states!A$2:C$10,2,FALSE),"XX")</f>
        <v>B</v>
      </c>
      <c r="AD1996">
        <f>E1996</f>
        <v>0</v>
      </c>
      <c r="AE1996">
        <f>_xlfn.IFNA(VLOOKUP(D1996,states!A$2:D$10,4,FALSE),0)</f>
        <v>0</v>
      </c>
      <c r="AF1996">
        <v>0.5</v>
      </c>
      <c r="AG1996">
        <f>IF(AE1996=0,AF1996,IF(AE1996=1,IF(F1996=0.5,0.5,IF(H1996=1,0.5,1.5)),IF(F1996=0.5,0.5,IF(H1996=1,2.5,1.5))))</f>
        <v>0.5</v>
      </c>
      <c r="AH1996" s="7">
        <f>IF(AC1996="XX",0,1/C1996^(1/5)*IF(E1996=0,100,1)/(E1996+1)^(1/4))</f>
        <v>220.14493915700709</v>
      </c>
    </row>
    <row r="1997" spans="1:34">
      <c r="A1997">
        <v>4360</v>
      </c>
      <c r="B1997" s="1">
        <v>22890.0242</v>
      </c>
      <c r="C1997" s="6">
        <v>0.01</v>
      </c>
      <c r="D1997" t="s">
        <v>4</v>
      </c>
      <c r="E1997">
        <v>0</v>
      </c>
      <c r="F1997">
        <v>2.5</v>
      </c>
      <c r="G1997" t="s">
        <v>2</v>
      </c>
      <c r="H1997">
        <v>1</v>
      </c>
      <c r="I1997" t="s">
        <v>0</v>
      </c>
      <c r="J1997">
        <v>1</v>
      </c>
      <c r="K1997">
        <v>3.5</v>
      </c>
      <c r="L1997" t="s">
        <v>2</v>
      </c>
      <c r="M1997">
        <v>1</v>
      </c>
      <c r="N1997" t="s">
        <v>4416</v>
      </c>
      <c r="O1997">
        <v>1</v>
      </c>
      <c r="P1997" t="str">
        <f>D1997&amp;"-"&amp;F1997&amp;"-"&amp;G1997&amp;"-"&amp;E1997&amp;"-"&amp;H1997</f>
        <v>B2Sigma-2.5-f-0-1</v>
      </c>
      <c r="Q1997" t="str">
        <f>I1997&amp;"-"&amp;K1997&amp;"-"&amp;L1997&amp;"-"&amp;J1997&amp;"-"&amp;M1997</f>
        <v>X2Pi-3.5-f-1-1</v>
      </c>
      <c r="R1997">
        <f>B1997+S1997</f>
        <v>25773.971905153001</v>
      </c>
      <c r="S1997">
        <f>_xlfn.IFNA(VLOOKUP(Q1997,'MARVEL-X'!A$2:I$1400,7,FALSE),VLOOKUP(Q1997,MARVEL!A$2:J$1522,10,FALSE))</f>
        <v>2883.9477051529998</v>
      </c>
      <c r="T1997">
        <f>IF(P1997=P1996,R1997+T1996,R1997)</f>
        <v>154643.81911442801</v>
      </c>
      <c r="U1997">
        <f>IF(P1997=P1996,1+U1996,1)</f>
        <v>6</v>
      </c>
      <c r="V1997" t="str">
        <f t="shared" si="31"/>
        <v/>
      </c>
      <c r="W1997" t="str">
        <f>IF(V1997="","",IF(ABS(V1997-R1997)&gt;W$1,ABS(V1997-R1997),""))</f>
        <v/>
      </c>
      <c r="X1997" t="str">
        <f>Y1997&amp;"-"&amp;Z1997&amp;"-"&amp;AC1997&amp;"-"&amp;AD1997&amp;"-"&amp;AG1997</f>
        <v>2.5-f-B-0-0.5</v>
      </c>
      <c r="Y1997">
        <f>F1997</f>
        <v>2.5</v>
      </c>
      <c r="Z1997" s="2" t="str">
        <f>G1997</f>
        <v>f</v>
      </c>
      <c r="AA1997">
        <f>_xlfn.IFNA(VLOOKUP(X1997,'duo-out'!A$2:Q$5000,5,FALSE),E1997+10*(H1997-1)+1+_xlfn.IFNA(VLOOKUP(D1997,states!A$2:C$10,3,FALSE),1))</f>
        <v>63</v>
      </c>
      <c r="AB1997" t="str">
        <f>IF(V1997="","",V1997)</f>
        <v/>
      </c>
      <c r="AC1997" s="2" t="str">
        <f>_xlfn.IFNA(VLOOKUP(D1997,states!A$2:C$10,2,FALSE),"XX")</f>
        <v>B</v>
      </c>
      <c r="AD1997">
        <f>E1997</f>
        <v>0</v>
      </c>
      <c r="AE1997">
        <f>_xlfn.IFNA(VLOOKUP(D1997,states!A$2:D$10,4,FALSE),0)</f>
        <v>0</v>
      </c>
      <c r="AF1997">
        <v>0.5</v>
      </c>
      <c r="AG1997">
        <f>IF(AE1997=0,AF1997,IF(AE1997=1,IF(F1997=0.5,0.5,IF(H1997=1,0.5,1.5)),IF(F1997=0.5,0.5,IF(H1997=1,2.5,1.5))))</f>
        <v>0.5</v>
      </c>
      <c r="AH1997" s="7">
        <f>IF(AC1997="XX",0,1/C1997^(1/5)*IF(E1997=0,100,1)/(E1997+1)^(1/4))</f>
        <v>251.188643150958</v>
      </c>
    </row>
    <row r="1998" spans="1:34">
      <c r="A1998">
        <v>4248</v>
      </c>
      <c r="B1998" s="1">
        <v>25756.090400000001</v>
      </c>
      <c r="C1998" s="6">
        <v>0.01</v>
      </c>
      <c r="D1998" t="s">
        <v>4</v>
      </c>
      <c r="E1998">
        <v>0</v>
      </c>
      <c r="F1998">
        <v>2.5</v>
      </c>
      <c r="G1998" t="s">
        <v>2</v>
      </c>
      <c r="H1998">
        <v>1</v>
      </c>
      <c r="I1998" t="s">
        <v>0</v>
      </c>
      <c r="J1998">
        <v>0</v>
      </c>
      <c r="K1998">
        <v>1.5</v>
      </c>
      <c r="L1998" t="s">
        <v>2</v>
      </c>
      <c r="M1998">
        <v>1</v>
      </c>
      <c r="N1998" t="s">
        <v>4304</v>
      </c>
      <c r="O1998">
        <v>1</v>
      </c>
      <c r="P1998" t="str">
        <f>D1998&amp;"-"&amp;F1998&amp;"-"&amp;G1998&amp;"-"&amp;E1998&amp;"-"&amp;H1998</f>
        <v>B2Sigma-2.5-f-0-1</v>
      </c>
      <c r="Q1998" t="str">
        <f>I1998&amp;"-"&amp;K1998&amp;"-"&amp;L1998&amp;"-"&amp;J1998&amp;"-"&amp;M1998</f>
        <v>X2Pi-1.5-f-0-1</v>
      </c>
      <c r="R1998">
        <f>B1998+S1998</f>
        <v>25773.971517138001</v>
      </c>
      <c r="S1998">
        <f>_xlfn.IFNA(VLOOKUP(Q1998,'MARVEL-X'!A$2:I$1400,7,FALSE),VLOOKUP(Q1998,MARVEL!A$2:J$1522,10,FALSE))</f>
        <v>17.881117138</v>
      </c>
      <c r="T1998">
        <f>IF(P1998=P1997,R1998+T1997,R1998)</f>
        <v>180417.79063156602</v>
      </c>
      <c r="U1998">
        <f>IF(P1998=P1997,1+U1997,1)</f>
        <v>7</v>
      </c>
      <c r="V1998" t="str">
        <f t="shared" si="31"/>
        <v/>
      </c>
      <c r="W1998" t="str">
        <f>IF(V1998="","",IF(ABS(V1998-R1998)&gt;W$1,ABS(V1998-R1998),""))</f>
        <v/>
      </c>
      <c r="X1998" t="str">
        <f>Y1998&amp;"-"&amp;Z1998&amp;"-"&amp;AC1998&amp;"-"&amp;AD1998&amp;"-"&amp;AG1998</f>
        <v>2.5-f-B-0-0.5</v>
      </c>
      <c r="Y1998">
        <f>F1998</f>
        <v>2.5</v>
      </c>
      <c r="Z1998" s="2" t="str">
        <f>G1998</f>
        <v>f</v>
      </c>
      <c r="AA1998">
        <f>_xlfn.IFNA(VLOOKUP(X1998,'duo-out'!A$2:Q$5000,5,FALSE),E1998+10*(H1998-1)+1+_xlfn.IFNA(VLOOKUP(D1998,states!A$2:C$10,3,FALSE),1))</f>
        <v>63</v>
      </c>
      <c r="AB1998" t="str">
        <f>IF(V1998="","",V1998)</f>
        <v/>
      </c>
      <c r="AC1998" s="2" t="str">
        <f>_xlfn.IFNA(VLOOKUP(D1998,states!A$2:C$10,2,FALSE),"XX")</f>
        <v>B</v>
      </c>
      <c r="AD1998">
        <f>E1998</f>
        <v>0</v>
      </c>
      <c r="AE1998">
        <f>_xlfn.IFNA(VLOOKUP(D1998,states!A$2:D$10,4,FALSE),0)</f>
        <v>0</v>
      </c>
      <c r="AF1998">
        <v>0.5</v>
      </c>
      <c r="AG1998">
        <f>IF(AE1998=0,AF1998,IF(AE1998=1,IF(F1998=0.5,0.5,IF(H1998=1,0.5,1.5)),IF(F1998=0.5,0.5,IF(H1998=1,2.5,1.5))))</f>
        <v>0.5</v>
      </c>
      <c r="AH1998" s="7">
        <f>IF(AC1998="XX",0,1/C1998^(1/5)*IF(E1998=0,100,1)/(E1998+1)^(1/4))</f>
        <v>251.188643150958</v>
      </c>
    </row>
    <row r="1999" spans="1:34">
      <c r="A1999">
        <v>4237</v>
      </c>
      <c r="B1999" s="1">
        <v>25616.581999999999</v>
      </c>
      <c r="C1999" s="6">
        <v>5.0000000000000001E-3</v>
      </c>
      <c r="D1999" t="s">
        <v>4</v>
      </c>
      <c r="E1999">
        <v>0</v>
      </c>
      <c r="F1999">
        <v>2.5</v>
      </c>
      <c r="G1999" t="s">
        <v>2</v>
      </c>
      <c r="H1999">
        <v>1</v>
      </c>
      <c r="I1999" t="s">
        <v>0</v>
      </c>
      <c r="J1999">
        <v>0</v>
      </c>
      <c r="K1999">
        <v>3.5</v>
      </c>
      <c r="L1999" t="s">
        <v>2</v>
      </c>
      <c r="M1999">
        <v>1</v>
      </c>
      <c r="N1999" t="s">
        <v>4293</v>
      </c>
      <c r="O1999">
        <v>1</v>
      </c>
      <c r="P1999" t="str">
        <f>D1999&amp;"-"&amp;F1999&amp;"-"&amp;G1999&amp;"-"&amp;E1999&amp;"-"&amp;H1999</f>
        <v>B2Sigma-2.5-f-0-1</v>
      </c>
      <c r="Q1999" t="str">
        <f>I1999&amp;"-"&amp;K1999&amp;"-"&amp;L1999&amp;"-"&amp;J1999&amp;"-"&amp;M1999</f>
        <v>X2Pi-3.5-f-0-1</v>
      </c>
      <c r="R1999">
        <f>B1999+S1999</f>
        <v>25773.974251850999</v>
      </c>
      <c r="S1999">
        <f>_xlfn.IFNA(VLOOKUP(Q1999,'MARVEL-X'!A$2:I$1400,7,FALSE),VLOOKUP(Q1999,MARVEL!A$2:J$1522,10,FALSE))</f>
        <v>157.392251851</v>
      </c>
      <c r="T1999">
        <f>IF(P1999=P1998,R1999+T1998,R1999)</f>
        <v>206191.76488341702</v>
      </c>
      <c r="U1999">
        <f>IF(P1999=P1998,1+U1998,1)</f>
        <v>8</v>
      </c>
      <c r="V1999" t="str">
        <f t="shared" si="31"/>
        <v/>
      </c>
      <c r="W1999" t="str">
        <f>IF(V1999="","",IF(ABS(V1999-R1999)&gt;W$1,ABS(V1999-R1999),""))</f>
        <v/>
      </c>
      <c r="X1999" t="str">
        <f>Y1999&amp;"-"&amp;Z1999&amp;"-"&amp;AC1999&amp;"-"&amp;AD1999&amp;"-"&amp;AG1999</f>
        <v>2.5-f-B-0-0.5</v>
      </c>
      <c r="Y1999">
        <f>F1999</f>
        <v>2.5</v>
      </c>
      <c r="Z1999" s="2" t="str">
        <f>G1999</f>
        <v>f</v>
      </c>
      <c r="AA1999">
        <f>_xlfn.IFNA(VLOOKUP(X1999,'duo-out'!A$2:Q$5000,5,FALSE),E1999+10*(H1999-1)+1+_xlfn.IFNA(VLOOKUP(D1999,states!A$2:C$10,3,FALSE),1))</f>
        <v>63</v>
      </c>
      <c r="AB1999" t="str">
        <f>IF(V1999="","",V1999)</f>
        <v/>
      </c>
      <c r="AC1999" s="2" t="str">
        <f>_xlfn.IFNA(VLOOKUP(D1999,states!A$2:C$10,2,FALSE),"XX")</f>
        <v>B</v>
      </c>
      <c r="AD1999">
        <f>E1999</f>
        <v>0</v>
      </c>
      <c r="AE1999">
        <f>_xlfn.IFNA(VLOOKUP(D1999,states!A$2:D$10,4,FALSE),0)</f>
        <v>0</v>
      </c>
      <c r="AF1999">
        <v>0.5</v>
      </c>
      <c r="AG1999">
        <f>IF(AE1999=0,AF1999,IF(AE1999=1,IF(F1999=0.5,0.5,IF(H1999=1,0.5,1.5)),IF(F1999=0.5,0.5,IF(H1999=1,2.5,1.5))))</f>
        <v>0.5</v>
      </c>
      <c r="AH1999" s="7">
        <f>IF(AC1999="XX",0,1/C1999^(1/5)*IF(E1999=0,100,1)/(E1999+1)^(1/4))</f>
        <v>288.53998118144267</v>
      </c>
    </row>
    <row r="2000" spans="1:34">
      <c r="A2000">
        <v>4216</v>
      </c>
      <c r="B2000" s="1">
        <v>25700.662</v>
      </c>
      <c r="C2000" s="6">
        <v>5.0000000000000001E-3</v>
      </c>
      <c r="D2000" t="s">
        <v>4</v>
      </c>
      <c r="E2000">
        <v>0</v>
      </c>
      <c r="F2000">
        <v>2.5</v>
      </c>
      <c r="G2000" t="s">
        <v>2</v>
      </c>
      <c r="H2000">
        <v>1</v>
      </c>
      <c r="I2000" t="s">
        <v>0</v>
      </c>
      <c r="J2000">
        <v>0</v>
      </c>
      <c r="K2000">
        <v>2.5</v>
      </c>
      <c r="L2000" t="s">
        <v>1</v>
      </c>
      <c r="M2000">
        <v>1</v>
      </c>
      <c r="N2000" t="s">
        <v>4272</v>
      </c>
      <c r="O2000">
        <v>1</v>
      </c>
      <c r="P2000" t="str">
        <f>D2000&amp;"-"&amp;F2000&amp;"-"&amp;G2000&amp;"-"&amp;E2000&amp;"-"&amp;H2000</f>
        <v>B2Sigma-2.5-f-0-1</v>
      </c>
      <c r="Q2000" t="str">
        <f>I2000&amp;"-"&amp;K2000&amp;"-"&amp;L2000&amp;"-"&amp;J2000&amp;"-"&amp;M2000</f>
        <v>X2Pi-2.5-e-0-1</v>
      </c>
      <c r="R2000">
        <f>B2000+S2000</f>
        <v>25773.973875473999</v>
      </c>
      <c r="S2000">
        <f>_xlfn.IFNA(VLOOKUP(Q2000,'MARVEL-X'!A$2:I$1400,7,FALSE),VLOOKUP(Q2000,MARVEL!A$2:J$1522,10,FALSE))</f>
        <v>73.311875474000004</v>
      </c>
      <c r="T2000">
        <f>IF(P2000=P1999,R2000+T1999,R2000)</f>
        <v>231965.73875889104</v>
      </c>
      <c r="U2000">
        <f>IF(P2000=P1999,1+U1999,1)</f>
        <v>9</v>
      </c>
      <c r="V2000" t="str">
        <f t="shared" si="31"/>
        <v/>
      </c>
      <c r="W2000" t="str">
        <f>IF(V2000="","",IF(ABS(V2000-R2000)&gt;W$1,ABS(V2000-R2000),""))</f>
        <v/>
      </c>
      <c r="X2000" t="str">
        <f>Y2000&amp;"-"&amp;Z2000&amp;"-"&amp;AC2000&amp;"-"&amp;AD2000&amp;"-"&amp;AG2000</f>
        <v>2.5-f-B-0-0.5</v>
      </c>
      <c r="Y2000">
        <f>F2000</f>
        <v>2.5</v>
      </c>
      <c r="Z2000" s="2" t="str">
        <f>G2000</f>
        <v>f</v>
      </c>
      <c r="AA2000">
        <f>_xlfn.IFNA(VLOOKUP(X2000,'duo-out'!A$2:Q$5000,5,FALSE),E2000+10*(H2000-1)+1+_xlfn.IFNA(VLOOKUP(D2000,states!A$2:C$10,3,FALSE),1))</f>
        <v>63</v>
      </c>
      <c r="AB2000" t="str">
        <f>IF(V2000="","",V2000)</f>
        <v/>
      </c>
      <c r="AC2000" s="2" t="str">
        <f>_xlfn.IFNA(VLOOKUP(D2000,states!A$2:C$10,2,FALSE),"XX")</f>
        <v>B</v>
      </c>
      <c r="AD2000">
        <f>E2000</f>
        <v>0</v>
      </c>
      <c r="AE2000">
        <f>_xlfn.IFNA(VLOOKUP(D2000,states!A$2:D$10,4,FALSE),0)</f>
        <v>0</v>
      </c>
      <c r="AF2000">
        <v>0.5</v>
      </c>
      <c r="AG2000">
        <f>IF(AE2000=0,AF2000,IF(AE2000=1,IF(F2000=0.5,0.5,IF(H2000=1,0.5,1.5)),IF(F2000=0.5,0.5,IF(H2000=1,2.5,1.5))))</f>
        <v>0.5</v>
      </c>
      <c r="AH2000" s="7">
        <f>IF(AC2000="XX",0,1/C2000^(1/5)*IF(E2000=0,100,1)/(E2000+1)^(1/4))</f>
        <v>288.53998118144267</v>
      </c>
    </row>
    <row r="2001" spans="1:34">
      <c r="A2001">
        <v>4198</v>
      </c>
      <c r="B2001" s="1">
        <v>25756.09</v>
      </c>
      <c r="C2001" s="6">
        <v>5.0000000000000001E-3</v>
      </c>
      <c r="D2001" t="s">
        <v>4</v>
      </c>
      <c r="E2001">
        <v>0</v>
      </c>
      <c r="F2001">
        <v>2.5</v>
      </c>
      <c r="G2001" t="s">
        <v>2</v>
      </c>
      <c r="H2001">
        <v>1</v>
      </c>
      <c r="I2001" t="s">
        <v>0</v>
      </c>
      <c r="J2001">
        <v>0</v>
      </c>
      <c r="K2001">
        <v>1.5</v>
      </c>
      <c r="L2001" t="s">
        <v>2</v>
      </c>
      <c r="M2001">
        <v>1</v>
      </c>
      <c r="N2001" t="s">
        <v>4254</v>
      </c>
      <c r="O2001">
        <v>1</v>
      </c>
      <c r="P2001" t="str">
        <f>D2001&amp;"-"&amp;F2001&amp;"-"&amp;G2001&amp;"-"&amp;E2001&amp;"-"&amp;H2001</f>
        <v>B2Sigma-2.5-f-0-1</v>
      </c>
      <c r="Q2001" t="str">
        <f>I2001&amp;"-"&amp;K2001&amp;"-"&amp;L2001&amp;"-"&amp;J2001&amp;"-"&amp;M2001</f>
        <v>X2Pi-1.5-f-0-1</v>
      </c>
      <c r="R2001">
        <f>B2001+S2001</f>
        <v>25773.971117138</v>
      </c>
      <c r="S2001">
        <f>_xlfn.IFNA(VLOOKUP(Q2001,'MARVEL-X'!A$2:I$1400,7,FALSE),VLOOKUP(Q2001,MARVEL!A$2:J$1522,10,FALSE))</f>
        <v>17.881117138</v>
      </c>
      <c r="T2001">
        <f>IF(P2001=P2000,R2001+T2000,R2001)</f>
        <v>257739.70987602902</v>
      </c>
      <c r="U2001">
        <f>IF(P2001=P2000,1+U2000,1)</f>
        <v>10</v>
      </c>
      <c r="V2001" t="str">
        <f t="shared" si="31"/>
        <v/>
      </c>
      <c r="W2001" t="str">
        <f>IF(V2001="","",IF(ABS(V2001-R2001)&gt;W$1,ABS(V2001-R2001),""))</f>
        <v/>
      </c>
      <c r="X2001" t="str">
        <f>Y2001&amp;"-"&amp;Z2001&amp;"-"&amp;AC2001&amp;"-"&amp;AD2001&amp;"-"&amp;AG2001</f>
        <v>2.5-f-B-0-0.5</v>
      </c>
      <c r="Y2001">
        <f>F2001</f>
        <v>2.5</v>
      </c>
      <c r="Z2001" s="2" t="str">
        <f>G2001</f>
        <v>f</v>
      </c>
      <c r="AA2001">
        <f>_xlfn.IFNA(VLOOKUP(X2001,'duo-out'!A$2:Q$5000,5,FALSE),E2001+10*(H2001-1)+1+_xlfn.IFNA(VLOOKUP(D2001,states!A$2:C$10,3,FALSE),1))</f>
        <v>63</v>
      </c>
      <c r="AB2001" t="str">
        <f>IF(V2001="","",V2001)</f>
        <v/>
      </c>
      <c r="AC2001" s="2" t="str">
        <f>_xlfn.IFNA(VLOOKUP(D2001,states!A$2:C$10,2,FALSE),"XX")</f>
        <v>B</v>
      </c>
      <c r="AD2001">
        <f>E2001</f>
        <v>0</v>
      </c>
      <c r="AE2001">
        <f>_xlfn.IFNA(VLOOKUP(D2001,states!A$2:D$10,4,FALSE),0)</f>
        <v>0</v>
      </c>
      <c r="AF2001">
        <v>0.5</v>
      </c>
      <c r="AG2001">
        <f>IF(AE2001=0,AF2001,IF(AE2001=1,IF(F2001=0.5,0.5,IF(H2001=1,0.5,1.5)),IF(F2001=0.5,0.5,IF(H2001=1,2.5,1.5))))</f>
        <v>0.5</v>
      </c>
      <c r="AH2001" s="7">
        <f>IF(AC2001="XX",0,1/C2001^(1/5)*IF(E2001=0,100,1)/(E2001+1)^(1/4))</f>
        <v>288.53998118144267</v>
      </c>
    </row>
    <row r="2002" spans="1:34">
      <c r="A2002">
        <v>3069</v>
      </c>
      <c r="B2002" s="1">
        <v>25756.0838</v>
      </c>
      <c r="C2002" s="6">
        <v>6.9579999999999998E-3</v>
      </c>
      <c r="D2002" t="s">
        <v>4</v>
      </c>
      <c r="E2002">
        <v>0</v>
      </c>
      <c r="F2002">
        <v>2.5</v>
      </c>
      <c r="G2002" t="s">
        <v>2</v>
      </c>
      <c r="H2002">
        <v>1</v>
      </c>
      <c r="I2002" t="s">
        <v>0</v>
      </c>
      <c r="J2002">
        <v>0</v>
      </c>
      <c r="K2002">
        <v>1.5</v>
      </c>
      <c r="L2002" t="s">
        <v>2</v>
      </c>
      <c r="M2002">
        <v>1</v>
      </c>
      <c r="N2002" t="s">
        <v>3125</v>
      </c>
      <c r="O2002">
        <v>1</v>
      </c>
      <c r="P2002" t="str">
        <f>D2002&amp;"-"&amp;F2002&amp;"-"&amp;G2002&amp;"-"&amp;E2002&amp;"-"&amp;H2002</f>
        <v>B2Sigma-2.5-f-0-1</v>
      </c>
      <c r="Q2002" t="str">
        <f>I2002&amp;"-"&amp;K2002&amp;"-"&amp;L2002&amp;"-"&amp;J2002&amp;"-"&amp;M2002</f>
        <v>X2Pi-1.5-f-0-1</v>
      </c>
      <c r="R2002">
        <f>B2002+S2002</f>
        <v>25773.964917138001</v>
      </c>
      <c r="S2002">
        <f>_xlfn.IFNA(VLOOKUP(Q2002,'MARVEL-X'!A$2:I$1400,7,FALSE),VLOOKUP(Q2002,MARVEL!A$2:J$1522,10,FALSE))</f>
        <v>17.881117138</v>
      </c>
      <c r="T2002">
        <f>IF(P2002=P2001,R2002+T2001,R2002)</f>
        <v>283513.67479316704</v>
      </c>
      <c r="U2002">
        <f>IF(P2002=P2001,1+U2001,1)</f>
        <v>11</v>
      </c>
      <c r="V2002" t="str">
        <f t="shared" si="31"/>
        <v/>
      </c>
      <c r="W2002" t="str">
        <f>IF(V2002="","",IF(ABS(V2002-R2002)&gt;W$1,ABS(V2002-R2002),""))</f>
        <v/>
      </c>
      <c r="X2002" t="str">
        <f>Y2002&amp;"-"&amp;Z2002&amp;"-"&amp;AC2002&amp;"-"&amp;AD2002&amp;"-"&amp;AG2002</f>
        <v>2.5-f-B-0-0.5</v>
      </c>
      <c r="Y2002">
        <f>F2002</f>
        <v>2.5</v>
      </c>
      <c r="Z2002" s="2" t="str">
        <f>G2002</f>
        <v>f</v>
      </c>
      <c r="AA2002">
        <f>_xlfn.IFNA(VLOOKUP(X2002,'duo-out'!A$2:Q$5000,5,FALSE),E2002+10*(H2002-1)+1+_xlfn.IFNA(VLOOKUP(D2002,states!A$2:C$10,3,FALSE),1))</f>
        <v>63</v>
      </c>
      <c r="AB2002" t="str">
        <f>IF(V2002="","",V2002)</f>
        <v/>
      </c>
      <c r="AC2002" s="2" t="str">
        <f>_xlfn.IFNA(VLOOKUP(D2002,states!A$2:C$10,2,FALSE),"XX")</f>
        <v>B</v>
      </c>
      <c r="AD2002">
        <f>E2002</f>
        <v>0</v>
      </c>
      <c r="AE2002">
        <f>_xlfn.IFNA(VLOOKUP(D2002,states!A$2:D$10,4,FALSE),0)</f>
        <v>0</v>
      </c>
      <c r="AF2002">
        <v>0.5</v>
      </c>
      <c r="AG2002">
        <f>IF(AE2002=0,AF2002,IF(AE2002=1,IF(F2002=0.5,0.5,IF(H2002=1,0.5,1.5)),IF(F2002=0.5,0.5,IF(H2002=1,2.5,1.5))))</f>
        <v>0.5</v>
      </c>
      <c r="AH2002" s="7">
        <f>IF(AC2002="XX",0,1/C2002^(1/5)*IF(E2002=0,100,1)/(E2002+1)^(1/4))</f>
        <v>270.08664810938751</v>
      </c>
    </row>
    <row r="2003" spans="1:34">
      <c r="A2003">
        <v>3042</v>
      </c>
      <c r="B2003" s="1">
        <v>25700.657599999999</v>
      </c>
      <c r="C2003" s="6">
        <v>5.0000000000000001E-3</v>
      </c>
      <c r="D2003" t="s">
        <v>4</v>
      </c>
      <c r="E2003">
        <v>0</v>
      </c>
      <c r="F2003">
        <v>2.5</v>
      </c>
      <c r="G2003" t="s">
        <v>2</v>
      </c>
      <c r="H2003">
        <v>1</v>
      </c>
      <c r="I2003" t="s">
        <v>0</v>
      </c>
      <c r="J2003">
        <v>0</v>
      </c>
      <c r="K2003">
        <v>2.5</v>
      </c>
      <c r="L2003" t="s">
        <v>1</v>
      </c>
      <c r="M2003">
        <v>1</v>
      </c>
      <c r="N2003" t="s">
        <v>3098</v>
      </c>
      <c r="O2003">
        <v>1</v>
      </c>
      <c r="P2003" t="str">
        <f>D2003&amp;"-"&amp;F2003&amp;"-"&amp;G2003&amp;"-"&amp;E2003&amp;"-"&amp;H2003</f>
        <v>B2Sigma-2.5-f-0-1</v>
      </c>
      <c r="Q2003" t="str">
        <f>I2003&amp;"-"&amp;K2003&amp;"-"&amp;L2003&amp;"-"&amp;J2003&amp;"-"&amp;M2003</f>
        <v>X2Pi-2.5-e-0-1</v>
      </c>
      <c r="R2003">
        <f>B2003+S2003</f>
        <v>25773.969475473998</v>
      </c>
      <c r="S2003">
        <f>_xlfn.IFNA(VLOOKUP(Q2003,'MARVEL-X'!A$2:I$1400,7,FALSE),VLOOKUP(Q2003,MARVEL!A$2:J$1522,10,FALSE))</f>
        <v>73.311875474000004</v>
      </c>
      <c r="T2003">
        <f>IF(P2003=P2002,R2003+T2002,R2003)</f>
        <v>309287.64426864102</v>
      </c>
      <c r="U2003">
        <f>IF(P2003=P2002,1+U2002,1)</f>
        <v>12</v>
      </c>
      <c r="V2003" t="str">
        <f t="shared" si="31"/>
        <v/>
      </c>
      <c r="W2003" t="str">
        <f>IF(V2003="","",IF(ABS(V2003-R2003)&gt;W$1,ABS(V2003-R2003),""))</f>
        <v/>
      </c>
      <c r="X2003" t="str">
        <f>Y2003&amp;"-"&amp;Z2003&amp;"-"&amp;AC2003&amp;"-"&amp;AD2003&amp;"-"&amp;AG2003</f>
        <v>2.5-f-B-0-0.5</v>
      </c>
      <c r="Y2003">
        <f>F2003</f>
        <v>2.5</v>
      </c>
      <c r="Z2003" s="2" t="str">
        <f>G2003</f>
        <v>f</v>
      </c>
      <c r="AA2003">
        <f>_xlfn.IFNA(VLOOKUP(X2003,'duo-out'!A$2:Q$5000,5,FALSE),E2003+10*(H2003-1)+1+_xlfn.IFNA(VLOOKUP(D2003,states!A$2:C$10,3,FALSE),1))</f>
        <v>63</v>
      </c>
      <c r="AB2003" t="str">
        <f>IF(V2003="","",V2003)</f>
        <v/>
      </c>
      <c r="AC2003" s="2" t="str">
        <f>_xlfn.IFNA(VLOOKUP(D2003,states!A$2:C$10,2,FALSE),"XX")</f>
        <v>B</v>
      </c>
      <c r="AD2003">
        <f>E2003</f>
        <v>0</v>
      </c>
      <c r="AE2003">
        <f>_xlfn.IFNA(VLOOKUP(D2003,states!A$2:D$10,4,FALSE),0)</f>
        <v>0</v>
      </c>
      <c r="AF2003">
        <v>0.5</v>
      </c>
      <c r="AG2003">
        <f>IF(AE2003=0,AF2003,IF(AE2003=1,IF(F2003=0.5,0.5,IF(H2003=1,0.5,1.5)),IF(F2003=0.5,0.5,IF(H2003=1,2.5,1.5))))</f>
        <v>0.5</v>
      </c>
      <c r="AH2003" s="7">
        <f>IF(AC2003="XX",0,1/C2003^(1/5)*IF(E2003=0,100,1)/(E2003+1)^(1/4))</f>
        <v>288.53998118144267</v>
      </c>
    </row>
    <row r="2004" spans="1:34">
      <c r="A2004">
        <v>3019</v>
      </c>
      <c r="B2004" s="1">
        <v>25616.5756</v>
      </c>
      <c r="C2004" s="6">
        <v>5.0000000000000001E-3</v>
      </c>
      <c r="D2004" t="s">
        <v>4</v>
      </c>
      <c r="E2004">
        <v>0</v>
      </c>
      <c r="F2004">
        <v>2.5</v>
      </c>
      <c r="G2004" t="s">
        <v>2</v>
      </c>
      <c r="H2004">
        <v>1</v>
      </c>
      <c r="I2004" t="s">
        <v>0</v>
      </c>
      <c r="J2004">
        <v>0</v>
      </c>
      <c r="K2004">
        <v>3.5</v>
      </c>
      <c r="L2004" t="s">
        <v>2</v>
      </c>
      <c r="M2004">
        <v>1</v>
      </c>
      <c r="N2004" t="s">
        <v>3075</v>
      </c>
      <c r="O2004">
        <v>1</v>
      </c>
      <c r="P2004" t="str">
        <f>D2004&amp;"-"&amp;F2004&amp;"-"&amp;G2004&amp;"-"&amp;E2004&amp;"-"&amp;H2004</f>
        <v>B2Sigma-2.5-f-0-1</v>
      </c>
      <c r="Q2004" t="str">
        <f>I2004&amp;"-"&amp;K2004&amp;"-"&amp;L2004&amp;"-"&amp;J2004&amp;"-"&amp;M2004</f>
        <v>X2Pi-3.5-f-0-1</v>
      </c>
      <c r="R2004">
        <f>B2004+S2004</f>
        <v>25773.967851851001</v>
      </c>
      <c r="S2004">
        <f>_xlfn.IFNA(VLOOKUP(Q2004,'MARVEL-X'!A$2:I$1400,7,FALSE),VLOOKUP(Q2004,MARVEL!A$2:J$1522,10,FALSE))</f>
        <v>157.392251851</v>
      </c>
      <c r="T2004">
        <f>IF(P2004=P2003,R2004+T2003,R2004)</f>
        <v>335061.61212049203</v>
      </c>
      <c r="U2004">
        <f>IF(P2004=P2003,1+U2003,1)</f>
        <v>13</v>
      </c>
      <c r="V2004" t="str">
        <f t="shared" si="31"/>
        <v/>
      </c>
      <c r="W2004" t="str">
        <f>IF(V2004="","",IF(ABS(V2004-R2004)&gt;W$1,ABS(V2004-R2004),""))</f>
        <v/>
      </c>
      <c r="X2004" t="str">
        <f>Y2004&amp;"-"&amp;Z2004&amp;"-"&amp;AC2004&amp;"-"&amp;AD2004&amp;"-"&amp;AG2004</f>
        <v>2.5-f-B-0-0.5</v>
      </c>
      <c r="Y2004">
        <f>F2004</f>
        <v>2.5</v>
      </c>
      <c r="Z2004" s="2" t="str">
        <f>G2004</f>
        <v>f</v>
      </c>
      <c r="AA2004">
        <f>_xlfn.IFNA(VLOOKUP(X2004,'duo-out'!A$2:Q$5000,5,FALSE),E2004+10*(H2004-1)+1+_xlfn.IFNA(VLOOKUP(D2004,states!A$2:C$10,3,FALSE),1))</f>
        <v>63</v>
      </c>
      <c r="AB2004" t="str">
        <f>IF(V2004="","",V2004)</f>
        <v/>
      </c>
      <c r="AC2004" s="2" t="str">
        <f>_xlfn.IFNA(VLOOKUP(D2004,states!A$2:C$10,2,FALSE),"XX")</f>
        <v>B</v>
      </c>
      <c r="AD2004">
        <f>E2004</f>
        <v>0</v>
      </c>
      <c r="AE2004">
        <f>_xlfn.IFNA(VLOOKUP(D2004,states!A$2:D$10,4,FALSE),0)</f>
        <v>0</v>
      </c>
      <c r="AF2004">
        <v>0.5</v>
      </c>
      <c r="AG2004">
        <f>IF(AE2004=0,AF2004,IF(AE2004=1,IF(F2004=0.5,0.5,IF(H2004=1,0.5,1.5)),IF(F2004=0.5,0.5,IF(H2004=1,2.5,1.5))))</f>
        <v>0.5</v>
      </c>
      <c r="AH2004" s="7">
        <f>IF(AC2004="XX",0,1/C2004^(1/5)*IF(E2004=0,100,1)/(E2004+1)^(1/4))</f>
        <v>288.53998118144267</v>
      </c>
    </row>
    <row r="2005" spans="1:34">
      <c r="A2005">
        <v>430</v>
      </c>
      <c r="B2005" s="1">
        <v>25616.58</v>
      </c>
      <c r="C2005" s="6">
        <v>0.05</v>
      </c>
      <c r="D2005" t="s">
        <v>4</v>
      </c>
      <c r="E2005">
        <v>0</v>
      </c>
      <c r="F2005">
        <v>2.5</v>
      </c>
      <c r="G2005" t="s">
        <v>2</v>
      </c>
      <c r="H2005">
        <v>1</v>
      </c>
      <c r="I2005" t="s">
        <v>0</v>
      </c>
      <c r="J2005">
        <v>0</v>
      </c>
      <c r="K2005">
        <v>3.5</v>
      </c>
      <c r="L2005" t="s">
        <v>2</v>
      </c>
      <c r="M2005">
        <v>1</v>
      </c>
      <c r="N2005" t="s">
        <v>486</v>
      </c>
      <c r="O2005">
        <v>1</v>
      </c>
      <c r="P2005" t="str">
        <f>D2005&amp;"-"&amp;F2005&amp;"-"&amp;G2005&amp;"-"&amp;E2005&amp;"-"&amp;H2005</f>
        <v>B2Sigma-2.5-f-0-1</v>
      </c>
      <c r="Q2005" t="str">
        <f>I2005&amp;"-"&amp;K2005&amp;"-"&amp;L2005&amp;"-"&amp;J2005&amp;"-"&amp;M2005</f>
        <v>X2Pi-3.5-f-0-1</v>
      </c>
      <c r="R2005">
        <f>B2005+S2005</f>
        <v>25773.972251851003</v>
      </c>
      <c r="S2005">
        <f>_xlfn.IFNA(VLOOKUP(Q2005,'MARVEL-X'!A$2:I$1400,7,FALSE),VLOOKUP(Q2005,MARVEL!A$2:J$1522,10,FALSE))</f>
        <v>157.392251851</v>
      </c>
      <c r="T2005">
        <f>IF(P2005=P2004,R2005+T2004,R2005)</f>
        <v>360835.58437234303</v>
      </c>
      <c r="U2005">
        <f>IF(P2005=P2004,1+U2004,1)</f>
        <v>14</v>
      </c>
      <c r="V2005" t="str">
        <f t="shared" si="31"/>
        <v/>
      </c>
      <c r="W2005" t="str">
        <f>IF(V2005="","",IF(ABS(V2005-R2005)&gt;W$1,ABS(V2005-R2005),""))</f>
        <v/>
      </c>
      <c r="X2005" t="str">
        <f>Y2005&amp;"-"&amp;Z2005&amp;"-"&amp;AC2005&amp;"-"&amp;AD2005&amp;"-"&amp;AG2005</f>
        <v>2.5-f-B-0-0.5</v>
      </c>
      <c r="Y2005">
        <f>F2005</f>
        <v>2.5</v>
      </c>
      <c r="Z2005" s="2" t="str">
        <f>G2005</f>
        <v>f</v>
      </c>
      <c r="AA2005">
        <f>_xlfn.IFNA(VLOOKUP(X2005,'duo-out'!A$2:Q$5000,5,FALSE),E2005+10*(H2005-1)+1+_xlfn.IFNA(VLOOKUP(D2005,states!A$2:C$10,3,FALSE),1))</f>
        <v>63</v>
      </c>
      <c r="AB2005" t="str">
        <f>IF(V2005="","",V2005)</f>
        <v/>
      </c>
      <c r="AC2005" s="2" t="str">
        <f>_xlfn.IFNA(VLOOKUP(D2005,states!A$2:C$10,2,FALSE),"XX")</f>
        <v>B</v>
      </c>
      <c r="AD2005">
        <f>E2005</f>
        <v>0</v>
      </c>
      <c r="AE2005">
        <f>_xlfn.IFNA(VLOOKUP(D2005,states!A$2:D$10,4,FALSE),0)</f>
        <v>0</v>
      </c>
      <c r="AF2005">
        <v>0.5</v>
      </c>
      <c r="AG2005">
        <f>IF(AE2005=0,AF2005,IF(AE2005=1,IF(F2005=0.5,0.5,IF(H2005=1,0.5,1.5)),IF(F2005=0.5,0.5,IF(H2005=1,2.5,1.5))))</f>
        <v>0.5</v>
      </c>
      <c r="AH2005" s="7">
        <f>IF(AC2005="XX",0,1/C2005^(1/5)*IF(E2005=0,100,1)/(E2005+1)^(1/4))</f>
        <v>182.05642030260799</v>
      </c>
    </row>
    <row r="2006" spans="1:34">
      <c r="A2006">
        <v>392</v>
      </c>
      <c r="B2006" s="1">
        <v>25700.66</v>
      </c>
      <c r="C2006" s="6">
        <v>0.05</v>
      </c>
      <c r="D2006" t="s">
        <v>4</v>
      </c>
      <c r="E2006">
        <v>0</v>
      </c>
      <c r="F2006">
        <v>2.5</v>
      </c>
      <c r="G2006" t="s">
        <v>2</v>
      </c>
      <c r="H2006">
        <v>1</v>
      </c>
      <c r="I2006" t="s">
        <v>0</v>
      </c>
      <c r="J2006">
        <v>0</v>
      </c>
      <c r="K2006">
        <v>2.5</v>
      </c>
      <c r="L2006" t="s">
        <v>1</v>
      </c>
      <c r="M2006">
        <v>1</v>
      </c>
      <c r="N2006" t="s">
        <v>448</v>
      </c>
      <c r="O2006">
        <v>1</v>
      </c>
      <c r="P2006" t="str">
        <f>D2006&amp;"-"&amp;F2006&amp;"-"&amp;G2006&amp;"-"&amp;E2006&amp;"-"&amp;H2006</f>
        <v>B2Sigma-2.5-f-0-1</v>
      </c>
      <c r="Q2006" t="str">
        <f>I2006&amp;"-"&amp;K2006&amp;"-"&amp;L2006&amp;"-"&amp;J2006&amp;"-"&amp;M2006</f>
        <v>X2Pi-2.5-e-0-1</v>
      </c>
      <c r="R2006">
        <f>B2006+S2006</f>
        <v>25773.971875473999</v>
      </c>
      <c r="S2006">
        <f>_xlfn.IFNA(VLOOKUP(Q2006,'MARVEL-X'!A$2:I$1400,7,FALSE),VLOOKUP(Q2006,MARVEL!A$2:J$1522,10,FALSE))</f>
        <v>73.311875474000004</v>
      </c>
      <c r="T2006">
        <f>IF(P2006=P2005,R2006+T2005,R2006)</f>
        <v>386609.556247817</v>
      </c>
      <c r="U2006">
        <f>IF(P2006=P2005,1+U2005,1)</f>
        <v>15</v>
      </c>
      <c r="V2006" t="str">
        <f t="shared" si="31"/>
        <v/>
      </c>
      <c r="W2006" t="str">
        <f>IF(V2006="","",IF(ABS(V2006-R2006)&gt;W$1,ABS(V2006-R2006),""))</f>
        <v/>
      </c>
      <c r="X2006" t="str">
        <f>Y2006&amp;"-"&amp;Z2006&amp;"-"&amp;AC2006&amp;"-"&amp;AD2006&amp;"-"&amp;AG2006</f>
        <v>2.5-f-B-0-0.5</v>
      </c>
      <c r="Y2006">
        <f>F2006</f>
        <v>2.5</v>
      </c>
      <c r="Z2006" s="2" t="str">
        <f>G2006</f>
        <v>f</v>
      </c>
      <c r="AA2006">
        <f>_xlfn.IFNA(VLOOKUP(X2006,'duo-out'!A$2:Q$5000,5,FALSE),E2006+10*(H2006-1)+1+_xlfn.IFNA(VLOOKUP(D2006,states!A$2:C$10,3,FALSE),1))</f>
        <v>63</v>
      </c>
      <c r="AB2006" t="str">
        <f>IF(V2006="","",V2006)</f>
        <v/>
      </c>
      <c r="AC2006" s="2" t="str">
        <f>_xlfn.IFNA(VLOOKUP(D2006,states!A$2:C$10,2,FALSE),"XX")</f>
        <v>B</v>
      </c>
      <c r="AD2006">
        <f>E2006</f>
        <v>0</v>
      </c>
      <c r="AE2006">
        <f>_xlfn.IFNA(VLOOKUP(D2006,states!A$2:D$10,4,FALSE),0)</f>
        <v>0</v>
      </c>
      <c r="AF2006">
        <v>0.5</v>
      </c>
      <c r="AG2006">
        <f>IF(AE2006=0,AF2006,IF(AE2006=1,IF(F2006=0.5,0.5,IF(H2006=1,0.5,1.5)),IF(F2006=0.5,0.5,IF(H2006=1,2.5,1.5))))</f>
        <v>0.5</v>
      </c>
      <c r="AH2006" s="7">
        <f>IF(AC2006="XX",0,1/C2006^(1/5)*IF(E2006=0,100,1)/(E2006+1)^(1/4))</f>
        <v>182.05642030260799</v>
      </c>
    </row>
    <row r="2007" spans="1:34">
      <c r="A2007">
        <v>356</v>
      </c>
      <c r="B2007" s="1">
        <v>25756.06</v>
      </c>
      <c r="C2007" s="6">
        <v>0.05</v>
      </c>
      <c r="D2007" t="s">
        <v>4</v>
      </c>
      <c r="E2007">
        <v>0</v>
      </c>
      <c r="F2007">
        <v>2.5</v>
      </c>
      <c r="G2007" t="s">
        <v>2</v>
      </c>
      <c r="H2007">
        <v>1</v>
      </c>
      <c r="I2007" t="s">
        <v>0</v>
      </c>
      <c r="J2007">
        <v>0</v>
      </c>
      <c r="K2007">
        <v>1.5</v>
      </c>
      <c r="L2007" t="s">
        <v>2</v>
      </c>
      <c r="M2007">
        <v>1</v>
      </c>
      <c r="N2007" t="s">
        <v>412</v>
      </c>
      <c r="O2007">
        <v>1</v>
      </c>
      <c r="P2007" t="str">
        <f>D2007&amp;"-"&amp;F2007&amp;"-"&amp;G2007&amp;"-"&amp;E2007&amp;"-"&amp;H2007</f>
        <v>B2Sigma-2.5-f-0-1</v>
      </c>
      <c r="Q2007" t="str">
        <f>I2007&amp;"-"&amp;K2007&amp;"-"&amp;L2007&amp;"-"&amp;J2007&amp;"-"&amp;M2007</f>
        <v>X2Pi-1.5-f-0-1</v>
      </c>
      <c r="R2007">
        <f>B2007+S2007</f>
        <v>25773.941117138002</v>
      </c>
      <c r="S2007">
        <f>_xlfn.IFNA(VLOOKUP(Q2007,'MARVEL-X'!A$2:I$1400,7,FALSE),VLOOKUP(Q2007,MARVEL!A$2:J$1522,10,FALSE))</f>
        <v>17.881117138</v>
      </c>
      <c r="T2007">
        <f>IF(P2007=P2006,R2007+T2006,R2007)</f>
        <v>412383.49736495502</v>
      </c>
      <c r="U2007">
        <f>IF(P2007=P2006,1+U2006,1)</f>
        <v>16</v>
      </c>
      <c r="V2007">
        <f t="shared" si="31"/>
        <v>25773.968585309689</v>
      </c>
      <c r="W2007" t="str">
        <f>IF(V2007="","",IF(ABS(V2007-R2007)&gt;W$1,ABS(V2007-R2007),""))</f>
        <v/>
      </c>
      <c r="X2007" t="str">
        <f>Y2007&amp;"-"&amp;Z2007&amp;"-"&amp;AC2007&amp;"-"&amp;AD2007&amp;"-"&amp;AG2007</f>
        <v>2.5-f-B-0-0.5</v>
      </c>
      <c r="Y2007">
        <f>F2007</f>
        <v>2.5</v>
      </c>
      <c r="Z2007" s="2" t="str">
        <f>G2007</f>
        <v>f</v>
      </c>
      <c r="AA2007">
        <f>_xlfn.IFNA(VLOOKUP(X2007,'duo-out'!A$2:Q$5000,5,FALSE),E2007+10*(H2007-1)+1+_xlfn.IFNA(VLOOKUP(D2007,states!A$2:C$10,3,FALSE),1))</f>
        <v>63</v>
      </c>
      <c r="AB2007">
        <f>IF(V2007="","",V2007)</f>
        <v>25773.968585309689</v>
      </c>
      <c r="AC2007" s="2" t="str">
        <f>_xlfn.IFNA(VLOOKUP(D2007,states!A$2:C$10,2,FALSE),"XX")</f>
        <v>B</v>
      </c>
      <c r="AD2007">
        <f>E2007</f>
        <v>0</v>
      </c>
      <c r="AE2007">
        <f>_xlfn.IFNA(VLOOKUP(D2007,states!A$2:D$10,4,FALSE),0)</f>
        <v>0</v>
      </c>
      <c r="AF2007">
        <v>0.5</v>
      </c>
      <c r="AG2007">
        <f>IF(AE2007=0,AF2007,IF(AE2007=1,IF(F2007=0.5,0.5,IF(H2007=1,0.5,1.5)),IF(F2007=0.5,0.5,IF(H2007=1,2.5,1.5))))</f>
        <v>0.5</v>
      </c>
      <c r="AH2007" s="7">
        <f>IF(AC2007="XX",0,1/C2007^(1/5)*IF(E2007=0,100,1)/(E2007+1)^(1/4))</f>
        <v>182.05642030260799</v>
      </c>
    </row>
    <row r="2008" spans="1:34">
      <c r="A2008">
        <v>4462</v>
      </c>
      <c r="B2008" s="1">
        <v>24676.1129</v>
      </c>
      <c r="C2008" s="6">
        <v>0.01</v>
      </c>
      <c r="D2008" t="s">
        <v>4</v>
      </c>
      <c r="E2008">
        <v>1</v>
      </c>
      <c r="F2008">
        <v>2.5</v>
      </c>
      <c r="G2008" t="s">
        <v>2</v>
      </c>
      <c r="H2008">
        <v>1</v>
      </c>
      <c r="I2008" t="s">
        <v>0</v>
      </c>
      <c r="J2008">
        <v>1</v>
      </c>
      <c r="K2008">
        <v>3.5</v>
      </c>
      <c r="L2008" t="s">
        <v>2</v>
      </c>
      <c r="M2008">
        <v>1</v>
      </c>
      <c r="N2008" t="s">
        <v>4518</v>
      </c>
      <c r="O2008">
        <v>1</v>
      </c>
      <c r="P2008" t="str">
        <f>D2008&amp;"-"&amp;F2008&amp;"-"&amp;G2008&amp;"-"&amp;E2008&amp;"-"&amp;H2008</f>
        <v>B2Sigma-2.5-f-1-1</v>
      </c>
      <c r="Q2008" t="str">
        <f>I2008&amp;"-"&amp;K2008&amp;"-"&amp;L2008&amp;"-"&amp;J2008&amp;"-"&amp;M2008</f>
        <v>X2Pi-3.5-f-1-1</v>
      </c>
      <c r="R2008">
        <f>B2008+S2008</f>
        <v>27560.060605153001</v>
      </c>
      <c r="S2008">
        <f>_xlfn.IFNA(VLOOKUP(Q2008,'MARVEL-X'!A$2:I$1400,7,FALSE),VLOOKUP(Q2008,MARVEL!A$2:J$1522,10,FALSE))</f>
        <v>2883.9477051529998</v>
      </c>
      <c r="T2008">
        <f>IF(P2008=P2007,R2008+T2007,R2008)</f>
        <v>27560.060605153001</v>
      </c>
      <c r="U2008">
        <f>IF(P2008=P2007,1+U2007,1)</f>
        <v>1</v>
      </c>
      <c r="V2008" t="str">
        <f t="shared" si="31"/>
        <v/>
      </c>
      <c r="W2008" t="str">
        <f>IF(V2008="","",IF(ABS(V2008-R2008)&gt;W$1,ABS(V2008-R2008),""))</f>
        <v/>
      </c>
      <c r="X2008" t="str">
        <f>Y2008&amp;"-"&amp;Z2008&amp;"-"&amp;AC2008&amp;"-"&amp;AD2008&amp;"-"&amp;AG2008</f>
        <v>2.5-f-B-1-0.5</v>
      </c>
      <c r="Y2008">
        <f>F2008</f>
        <v>2.5</v>
      </c>
      <c r="Z2008" s="2" t="str">
        <f>G2008</f>
        <v>f</v>
      </c>
      <c r="AA2008">
        <f>_xlfn.IFNA(VLOOKUP(X2008,'duo-out'!A$2:Q$5000,5,FALSE),E2008+10*(H2008-1)+1+_xlfn.IFNA(VLOOKUP(D2008,states!A$2:C$10,3,FALSE),1))</f>
        <v>74</v>
      </c>
      <c r="AB2008" t="str">
        <f>IF(V2008="","",V2008)</f>
        <v/>
      </c>
      <c r="AC2008" s="2" t="str">
        <f>_xlfn.IFNA(VLOOKUP(D2008,states!A$2:C$10,2,FALSE),"XX")</f>
        <v>B</v>
      </c>
      <c r="AD2008">
        <f>E2008</f>
        <v>1</v>
      </c>
      <c r="AE2008">
        <f>_xlfn.IFNA(VLOOKUP(D2008,states!A$2:D$10,4,FALSE),0)</f>
        <v>0</v>
      </c>
      <c r="AF2008">
        <v>0.5</v>
      </c>
      <c r="AG2008">
        <f>IF(AE2008=0,AF2008,IF(AE2008=1,IF(F2008=0.5,0.5,IF(H2008=1,0.5,1.5)),IF(F2008=0.5,0.5,IF(H2008=1,2.5,1.5))))</f>
        <v>0.5</v>
      </c>
      <c r="AH2008" s="7">
        <f>IF(AC2008="XX",0,1/C2008^(1/5)*IF(E2008=0,100,1)/(E2008+1)^(1/4))</f>
        <v>2.1122362957808511</v>
      </c>
    </row>
    <row r="2009" spans="1:34">
      <c r="A2009">
        <v>4448</v>
      </c>
      <c r="B2009" s="1">
        <v>24757.046900000001</v>
      </c>
      <c r="C2009" s="6">
        <v>0.01</v>
      </c>
      <c r="D2009" t="s">
        <v>4</v>
      </c>
      <c r="E2009">
        <v>1</v>
      </c>
      <c r="F2009">
        <v>2.5</v>
      </c>
      <c r="G2009" t="s">
        <v>2</v>
      </c>
      <c r="H2009">
        <v>1</v>
      </c>
      <c r="I2009" t="s">
        <v>0</v>
      </c>
      <c r="J2009">
        <v>1</v>
      </c>
      <c r="K2009">
        <v>2.5</v>
      </c>
      <c r="L2009" t="s">
        <v>1</v>
      </c>
      <c r="M2009">
        <v>1</v>
      </c>
      <c r="N2009" t="s">
        <v>4504</v>
      </c>
      <c r="O2009">
        <v>1</v>
      </c>
      <c r="P2009" t="str">
        <f>D2009&amp;"-"&amp;F2009&amp;"-"&amp;G2009&amp;"-"&amp;E2009&amp;"-"&amp;H2009</f>
        <v>B2Sigma-2.5-f-1-1</v>
      </c>
      <c r="Q2009" t="str">
        <f>I2009&amp;"-"&amp;K2009&amp;"-"&amp;L2009&amp;"-"&amp;J2009&amp;"-"&amp;M2009</f>
        <v>X2Pi-2.5-e-1-1</v>
      </c>
      <c r="R2009">
        <f>B2009+S2009</f>
        <v>27560.058430642002</v>
      </c>
      <c r="S2009">
        <f>_xlfn.IFNA(VLOOKUP(Q2009,'MARVEL-X'!A$2:I$1400,7,FALSE),VLOOKUP(Q2009,MARVEL!A$2:J$1522,10,FALSE))</f>
        <v>2803.0115306419998</v>
      </c>
      <c r="T2009">
        <f>IF(P2009=P2008,R2009+T2008,R2009)</f>
        <v>55120.119035795004</v>
      </c>
      <c r="U2009">
        <f>IF(P2009=P2008,1+U2008,1)</f>
        <v>2</v>
      </c>
      <c r="V2009" t="str">
        <f t="shared" si="31"/>
        <v/>
      </c>
      <c r="W2009" t="str">
        <f>IF(V2009="","",IF(ABS(V2009-R2009)&gt;W$1,ABS(V2009-R2009),""))</f>
        <v/>
      </c>
      <c r="X2009" t="str">
        <f>Y2009&amp;"-"&amp;Z2009&amp;"-"&amp;AC2009&amp;"-"&amp;AD2009&amp;"-"&amp;AG2009</f>
        <v>2.5-f-B-1-0.5</v>
      </c>
      <c r="Y2009">
        <f>F2009</f>
        <v>2.5</v>
      </c>
      <c r="Z2009" s="2" t="str">
        <f>G2009</f>
        <v>f</v>
      </c>
      <c r="AA2009">
        <f>_xlfn.IFNA(VLOOKUP(X2009,'duo-out'!A$2:Q$5000,5,FALSE),E2009+10*(H2009-1)+1+_xlfn.IFNA(VLOOKUP(D2009,states!A$2:C$10,3,FALSE),1))</f>
        <v>74</v>
      </c>
      <c r="AB2009" t="str">
        <f>IF(V2009="","",V2009)</f>
        <v/>
      </c>
      <c r="AC2009" s="2" t="str">
        <f>_xlfn.IFNA(VLOOKUP(D2009,states!A$2:C$10,2,FALSE),"XX")</f>
        <v>B</v>
      </c>
      <c r="AD2009">
        <f>E2009</f>
        <v>1</v>
      </c>
      <c r="AE2009">
        <f>_xlfn.IFNA(VLOOKUP(D2009,states!A$2:D$10,4,FALSE),0)</f>
        <v>0</v>
      </c>
      <c r="AF2009">
        <v>0.5</v>
      </c>
      <c r="AG2009">
        <f>IF(AE2009=0,AF2009,IF(AE2009=1,IF(F2009=0.5,0.5,IF(H2009=1,0.5,1.5)),IF(F2009=0.5,0.5,IF(H2009=1,2.5,1.5))))</f>
        <v>0.5</v>
      </c>
      <c r="AH2009" s="7">
        <f>IF(AC2009="XX",0,1/C2009^(1/5)*IF(E2009=0,100,1)/(E2009+1)^(1/4))</f>
        <v>2.1122362957808511</v>
      </c>
    </row>
    <row r="2010" spans="1:34">
      <c r="A2010">
        <v>4443</v>
      </c>
      <c r="B2010" s="1">
        <v>24810.417300000001</v>
      </c>
      <c r="C2010" s="6">
        <v>1.9439999999999999E-2</v>
      </c>
      <c r="D2010" t="s">
        <v>4</v>
      </c>
      <c r="E2010">
        <v>1</v>
      </c>
      <c r="F2010">
        <v>2.5</v>
      </c>
      <c r="G2010" t="s">
        <v>2</v>
      </c>
      <c r="H2010">
        <v>1</v>
      </c>
      <c r="I2010" t="s">
        <v>0</v>
      </c>
      <c r="J2010">
        <v>1</v>
      </c>
      <c r="K2010">
        <v>1.5</v>
      </c>
      <c r="L2010" t="s">
        <v>2</v>
      </c>
      <c r="M2010">
        <v>1</v>
      </c>
      <c r="N2010" t="s">
        <v>4499</v>
      </c>
      <c r="O2010">
        <v>1</v>
      </c>
      <c r="P2010" t="str">
        <f>D2010&amp;"-"&amp;F2010&amp;"-"&amp;G2010&amp;"-"&amp;E2010&amp;"-"&amp;H2010</f>
        <v>B2Sigma-2.5-f-1-1</v>
      </c>
      <c r="Q2010" t="str">
        <f>I2010&amp;"-"&amp;K2010&amp;"-"&amp;L2010&amp;"-"&amp;J2010&amp;"-"&amp;M2010</f>
        <v>X2Pi-1.5-f-1-1</v>
      </c>
      <c r="R2010">
        <f>B2010+S2010</f>
        <v>27560.069909041002</v>
      </c>
      <c r="S2010">
        <f>_xlfn.IFNA(VLOOKUP(Q2010,'MARVEL-X'!A$2:I$1400,7,FALSE),VLOOKUP(Q2010,MARVEL!A$2:J$1522,10,FALSE))</f>
        <v>2749.6526090409998</v>
      </c>
      <c r="T2010">
        <f>IF(P2010=P2009,R2010+T2009,R2010)</f>
        <v>82680.188944836002</v>
      </c>
      <c r="U2010">
        <f>IF(P2010=P2009,1+U2009,1)</f>
        <v>3</v>
      </c>
      <c r="V2010" t="str">
        <f t="shared" si="31"/>
        <v/>
      </c>
      <c r="W2010" t="str">
        <f>IF(V2010="","",IF(ABS(V2010-R2010)&gt;W$1,ABS(V2010-R2010),""))</f>
        <v/>
      </c>
      <c r="X2010" t="str">
        <f>Y2010&amp;"-"&amp;Z2010&amp;"-"&amp;AC2010&amp;"-"&amp;AD2010&amp;"-"&amp;AG2010</f>
        <v>2.5-f-B-1-0.5</v>
      </c>
      <c r="Y2010">
        <f>F2010</f>
        <v>2.5</v>
      </c>
      <c r="Z2010" s="2" t="str">
        <f>G2010</f>
        <v>f</v>
      </c>
      <c r="AA2010">
        <f>_xlfn.IFNA(VLOOKUP(X2010,'duo-out'!A$2:Q$5000,5,FALSE),E2010+10*(H2010-1)+1+_xlfn.IFNA(VLOOKUP(D2010,states!A$2:C$10,3,FALSE),1))</f>
        <v>74</v>
      </c>
      <c r="AB2010" t="str">
        <f>IF(V2010="","",V2010)</f>
        <v/>
      </c>
      <c r="AC2010" s="2" t="str">
        <f>_xlfn.IFNA(VLOOKUP(D2010,states!A$2:C$10,2,FALSE),"XX")</f>
        <v>B</v>
      </c>
      <c r="AD2010">
        <f>E2010</f>
        <v>1</v>
      </c>
      <c r="AE2010">
        <f>_xlfn.IFNA(VLOOKUP(D2010,states!A$2:D$10,4,FALSE),0)</f>
        <v>0</v>
      </c>
      <c r="AF2010">
        <v>0.5</v>
      </c>
      <c r="AG2010">
        <f>IF(AE2010=0,AF2010,IF(AE2010=1,IF(F2010=0.5,0.5,IF(H2010=1,0.5,1.5)),IF(F2010=0.5,0.5,IF(H2010=1,2.5,1.5))))</f>
        <v>0.5</v>
      </c>
      <c r="AH2010" s="7">
        <f>IF(AC2010="XX",0,1/C2010^(1/5)*IF(E2010=0,100,1)/(E2010+1)^(1/4))</f>
        <v>1.8492824534464085</v>
      </c>
    </row>
    <row r="2011" spans="1:34">
      <c r="A2011">
        <v>4430</v>
      </c>
      <c r="B2011" s="1">
        <v>27402.666399999998</v>
      </c>
      <c r="C2011" s="6">
        <v>0.01</v>
      </c>
      <c r="D2011" t="s">
        <v>4</v>
      </c>
      <c r="E2011">
        <v>1</v>
      </c>
      <c r="F2011">
        <v>2.5</v>
      </c>
      <c r="G2011" t="s">
        <v>2</v>
      </c>
      <c r="H2011">
        <v>1</v>
      </c>
      <c r="I2011" t="s">
        <v>0</v>
      </c>
      <c r="J2011">
        <v>0</v>
      </c>
      <c r="K2011">
        <v>3.5</v>
      </c>
      <c r="L2011" t="s">
        <v>2</v>
      </c>
      <c r="M2011">
        <v>1</v>
      </c>
      <c r="N2011" t="s">
        <v>4486</v>
      </c>
      <c r="O2011">
        <v>1</v>
      </c>
      <c r="P2011" t="str">
        <f>D2011&amp;"-"&amp;F2011&amp;"-"&amp;G2011&amp;"-"&amp;E2011&amp;"-"&amp;H2011</f>
        <v>B2Sigma-2.5-f-1-1</v>
      </c>
      <c r="Q2011" t="str">
        <f>I2011&amp;"-"&amp;K2011&amp;"-"&amp;L2011&amp;"-"&amp;J2011&amp;"-"&amp;M2011</f>
        <v>X2Pi-3.5-f-0-1</v>
      </c>
      <c r="R2011">
        <f>B2011+S2011</f>
        <v>27560.058651850999</v>
      </c>
      <c r="S2011">
        <f>_xlfn.IFNA(VLOOKUP(Q2011,'MARVEL-X'!A$2:I$1400,7,FALSE),VLOOKUP(Q2011,MARVEL!A$2:J$1522,10,FALSE))</f>
        <v>157.392251851</v>
      </c>
      <c r="T2011">
        <f>IF(P2011=P2010,R2011+T2010,R2011)</f>
        <v>110240.247596687</v>
      </c>
      <c r="U2011">
        <f>IF(P2011=P2010,1+U2010,1)</f>
        <v>4</v>
      </c>
      <c r="V2011" t="str">
        <f t="shared" si="31"/>
        <v/>
      </c>
      <c r="W2011" t="str">
        <f>IF(V2011="","",IF(ABS(V2011-R2011)&gt;W$1,ABS(V2011-R2011),""))</f>
        <v/>
      </c>
      <c r="X2011" t="str">
        <f>Y2011&amp;"-"&amp;Z2011&amp;"-"&amp;AC2011&amp;"-"&amp;AD2011&amp;"-"&amp;AG2011</f>
        <v>2.5-f-B-1-0.5</v>
      </c>
      <c r="Y2011">
        <f>F2011</f>
        <v>2.5</v>
      </c>
      <c r="Z2011" s="2" t="str">
        <f>G2011</f>
        <v>f</v>
      </c>
      <c r="AA2011">
        <f>_xlfn.IFNA(VLOOKUP(X2011,'duo-out'!A$2:Q$5000,5,FALSE),E2011+10*(H2011-1)+1+_xlfn.IFNA(VLOOKUP(D2011,states!A$2:C$10,3,FALSE),1))</f>
        <v>74</v>
      </c>
      <c r="AB2011" t="str">
        <f>IF(V2011="","",V2011)</f>
        <v/>
      </c>
      <c r="AC2011" s="2" t="str">
        <f>_xlfn.IFNA(VLOOKUP(D2011,states!A$2:C$10,2,FALSE),"XX")</f>
        <v>B</v>
      </c>
      <c r="AD2011">
        <f>E2011</f>
        <v>1</v>
      </c>
      <c r="AE2011">
        <f>_xlfn.IFNA(VLOOKUP(D2011,states!A$2:D$10,4,FALSE),0)</f>
        <v>0</v>
      </c>
      <c r="AF2011">
        <v>0.5</v>
      </c>
      <c r="AG2011">
        <f>IF(AE2011=0,AF2011,IF(AE2011=1,IF(F2011=0.5,0.5,IF(H2011=1,0.5,1.5)),IF(F2011=0.5,0.5,IF(H2011=1,2.5,1.5))))</f>
        <v>0.5</v>
      </c>
      <c r="AH2011" s="7">
        <f>IF(AC2011="XX",0,1/C2011^(1/5)*IF(E2011=0,100,1)/(E2011+1)^(1/4))</f>
        <v>2.1122362957808511</v>
      </c>
    </row>
    <row r="2012" spans="1:34">
      <c r="A2012">
        <v>4415</v>
      </c>
      <c r="B2012" s="1">
        <v>27486.7497</v>
      </c>
      <c r="C2012" s="6">
        <v>0.01</v>
      </c>
      <c r="D2012" t="s">
        <v>4</v>
      </c>
      <c r="E2012">
        <v>1</v>
      </c>
      <c r="F2012">
        <v>2.5</v>
      </c>
      <c r="G2012" t="s">
        <v>2</v>
      </c>
      <c r="H2012">
        <v>1</v>
      </c>
      <c r="I2012" t="s">
        <v>0</v>
      </c>
      <c r="J2012">
        <v>0</v>
      </c>
      <c r="K2012">
        <v>2.5</v>
      </c>
      <c r="L2012" t="s">
        <v>1</v>
      </c>
      <c r="M2012">
        <v>1</v>
      </c>
      <c r="N2012" t="s">
        <v>4471</v>
      </c>
      <c r="O2012">
        <v>1</v>
      </c>
      <c r="P2012" t="str">
        <f>D2012&amp;"-"&amp;F2012&amp;"-"&amp;G2012&amp;"-"&amp;E2012&amp;"-"&amp;H2012</f>
        <v>B2Sigma-2.5-f-1-1</v>
      </c>
      <c r="Q2012" t="str">
        <f>I2012&amp;"-"&amp;K2012&amp;"-"&amp;L2012&amp;"-"&amp;J2012&amp;"-"&amp;M2012</f>
        <v>X2Pi-2.5-e-0-1</v>
      </c>
      <c r="R2012">
        <f>B2012+S2012</f>
        <v>27560.061575473999</v>
      </c>
      <c r="S2012">
        <f>_xlfn.IFNA(VLOOKUP(Q2012,'MARVEL-X'!A$2:I$1400,7,FALSE),VLOOKUP(Q2012,MARVEL!A$2:J$1522,10,FALSE))</f>
        <v>73.311875474000004</v>
      </c>
      <c r="T2012">
        <f>IF(P2012=P2011,R2012+T2011,R2012)</f>
        <v>137800.30917216098</v>
      </c>
      <c r="U2012">
        <f>IF(P2012=P2011,1+U2011,1)</f>
        <v>5</v>
      </c>
      <c r="V2012" t="str">
        <f t="shared" si="31"/>
        <v/>
      </c>
      <c r="W2012" t="str">
        <f>IF(V2012="","",IF(ABS(V2012-R2012)&gt;W$1,ABS(V2012-R2012),""))</f>
        <v/>
      </c>
      <c r="X2012" t="str">
        <f>Y2012&amp;"-"&amp;Z2012&amp;"-"&amp;AC2012&amp;"-"&amp;AD2012&amp;"-"&amp;AG2012</f>
        <v>2.5-f-B-1-0.5</v>
      </c>
      <c r="Y2012">
        <f>F2012</f>
        <v>2.5</v>
      </c>
      <c r="Z2012" s="2" t="str">
        <f>G2012</f>
        <v>f</v>
      </c>
      <c r="AA2012">
        <f>_xlfn.IFNA(VLOOKUP(X2012,'duo-out'!A$2:Q$5000,5,FALSE),E2012+10*(H2012-1)+1+_xlfn.IFNA(VLOOKUP(D2012,states!A$2:C$10,3,FALSE),1))</f>
        <v>74</v>
      </c>
      <c r="AB2012" t="str">
        <f>IF(V2012="","",V2012)</f>
        <v/>
      </c>
      <c r="AC2012" s="2" t="str">
        <f>_xlfn.IFNA(VLOOKUP(D2012,states!A$2:C$10,2,FALSE),"XX")</f>
        <v>B</v>
      </c>
      <c r="AD2012">
        <f>E2012</f>
        <v>1</v>
      </c>
      <c r="AE2012">
        <f>_xlfn.IFNA(VLOOKUP(D2012,states!A$2:D$10,4,FALSE),0)</f>
        <v>0</v>
      </c>
      <c r="AF2012">
        <v>0.5</v>
      </c>
      <c r="AG2012">
        <f>IF(AE2012=0,AF2012,IF(AE2012=1,IF(F2012=0.5,0.5,IF(H2012=1,0.5,1.5)),IF(F2012=0.5,0.5,IF(H2012=1,2.5,1.5))))</f>
        <v>0.5</v>
      </c>
      <c r="AH2012" s="7">
        <f>IF(AC2012="XX",0,1/C2012^(1/5)*IF(E2012=0,100,1)/(E2012+1)^(1/4))</f>
        <v>2.1122362957808511</v>
      </c>
    </row>
    <row r="2013" spans="1:34">
      <c r="A2013">
        <v>4404</v>
      </c>
      <c r="B2013" s="1">
        <v>27542.188399999999</v>
      </c>
      <c r="C2013" s="6">
        <v>1.806E-2</v>
      </c>
      <c r="D2013" t="s">
        <v>4</v>
      </c>
      <c r="E2013">
        <v>1</v>
      </c>
      <c r="F2013">
        <v>2.5</v>
      </c>
      <c r="G2013" t="s">
        <v>2</v>
      </c>
      <c r="H2013">
        <v>1</v>
      </c>
      <c r="I2013" t="s">
        <v>0</v>
      </c>
      <c r="J2013">
        <v>0</v>
      </c>
      <c r="K2013">
        <v>1.5</v>
      </c>
      <c r="L2013" t="s">
        <v>2</v>
      </c>
      <c r="M2013">
        <v>1</v>
      </c>
      <c r="N2013" t="s">
        <v>4460</v>
      </c>
      <c r="O2013">
        <v>1</v>
      </c>
      <c r="P2013" t="str">
        <f>D2013&amp;"-"&amp;F2013&amp;"-"&amp;G2013&amp;"-"&amp;E2013&amp;"-"&amp;H2013</f>
        <v>B2Sigma-2.5-f-1-1</v>
      </c>
      <c r="Q2013" t="str">
        <f>I2013&amp;"-"&amp;K2013&amp;"-"&amp;L2013&amp;"-"&amp;J2013&amp;"-"&amp;M2013</f>
        <v>X2Pi-1.5-f-0-1</v>
      </c>
      <c r="R2013">
        <f>B2013+S2013</f>
        <v>27560.069517137999</v>
      </c>
      <c r="S2013">
        <f>_xlfn.IFNA(VLOOKUP(Q2013,'MARVEL-X'!A$2:I$1400,7,FALSE),VLOOKUP(Q2013,MARVEL!A$2:J$1522,10,FALSE))</f>
        <v>17.881117138</v>
      </c>
      <c r="T2013">
        <f>IF(P2013=P2012,R2013+T2012,R2013)</f>
        <v>165360.37868929899</v>
      </c>
      <c r="U2013">
        <f>IF(P2013=P2012,1+U2012,1)</f>
        <v>6</v>
      </c>
      <c r="V2013" t="str">
        <f t="shared" si="31"/>
        <v/>
      </c>
      <c r="W2013" t="str">
        <f>IF(V2013="","",IF(ABS(V2013-R2013)&gt;W$1,ABS(V2013-R2013),""))</f>
        <v/>
      </c>
      <c r="X2013" t="str">
        <f>Y2013&amp;"-"&amp;Z2013&amp;"-"&amp;AC2013&amp;"-"&amp;AD2013&amp;"-"&amp;AG2013</f>
        <v>2.5-f-B-1-0.5</v>
      </c>
      <c r="Y2013">
        <f>F2013</f>
        <v>2.5</v>
      </c>
      <c r="Z2013" s="2" t="str">
        <f>G2013</f>
        <v>f</v>
      </c>
      <c r="AA2013">
        <f>_xlfn.IFNA(VLOOKUP(X2013,'duo-out'!A$2:Q$5000,5,FALSE),E2013+10*(H2013-1)+1+_xlfn.IFNA(VLOOKUP(D2013,states!A$2:C$10,3,FALSE),1))</f>
        <v>74</v>
      </c>
      <c r="AB2013" t="str">
        <f>IF(V2013="","",V2013)</f>
        <v/>
      </c>
      <c r="AC2013" s="2" t="str">
        <f>_xlfn.IFNA(VLOOKUP(D2013,states!A$2:C$10,2,FALSE),"XX")</f>
        <v>B</v>
      </c>
      <c r="AD2013">
        <f>E2013</f>
        <v>1</v>
      </c>
      <c r="AE2013">
        <f>_xlfn.IFNA(VLOOKUP(D2013,states!A$2:D$10,4,FALSE),0)</f>
        <v>0</v>
      </c>
      <c r="AF2013">
        <v>0.5</v>
      </c>
      <c r="AG2013">
        <f>IF(AE2013=0,AF2013,IF(AE2013=1,IF(F2013=0.5,0.5,IF(H2013=1,0.5,1.5)),IF(F2013=0.5,0.5,IF(H2013=1,2.5,1.5))))</f>
        <v>0.5</v>
      </c>
      <c r="AH2013" s="7">
        <f>IF(AC2013="XX",0,1/C2013^(1/5)*IF(E2013=0,100,1)/(E2013+1)^(1/4))</f>
        <v>1.8767177081435273</v>
      </c>
    </row>
    <row r="2014" spans="1:34">
      <c r="A2014">
        <v>3137</v>
      </c>
      <c r="B2014" s="1">
        <v>24810.408800000001</v>
      </c>
      <c r="C2014" s="6">
        <v>9.1549999999999999E-3</v>
      </c>
      <c r="D2014" t="s">
        <v>4</v>
      </c>
      <c r="E2014">
        <v>1</v>
      </c>
      <c r="F2014">
        <v>2.5</v>
      </c>
      <c r="G2014" t="s">
        <v>2</v>
      </c>
      <c r="H2014">
        <v>1</v>
      </c>
      <c r="I2014" t="s">
        <v>0</v>
      </c>
      <c r="J2014">
        <v>1</v>
      </c>
      <c r="K2014">
        <v>1.5</v>
      </c>
      <c r="L2014" t="s">
        <v>2</v>
      </c>
      <c r="M2014">
        <v>1</v>
      </c>
      <c r="N2014" t="s">
        <v>3193</v>
      </c>
      <c r="O2014">
        <v>1</v>
      </c>
      <c r="P2014" t="str">
        <f>D2014&amp;"-"&amp;F2014&amp;"-"&amp;G2014&amp;"-"&amp;E2014&amp;"-"&amp;H2014</f>
        <v>B2Sigma-2.5-f-1-1</v>
      </c>
      <c r="Q2014" t="str">
        <f>I2014&amp;"-"&amp;K2014&amp;"-"&amp;L2014&amp;"-"&amp;J2014&amp;"-"&amp;M2014</f>
        <v>X2Pi-1.5-f-1-1</v>
      </c>
      <c r="R2014">
        <f>B2014+S2014</f>
        <v>27560.061409041002</v>
      </c>
      <c r="S2014">
        <f>_xlfn.IFNA(VLOOKUP(Q2014,'MARVEL-X'!A$2:I$1400,7,FALSE),VLOOKUP(Q2014,MARVEL!A$2:J$1522,10,FALSE))</f>
        <v>2749.6526090409998</v>
      </c>
      <c r="T2014">
        <f>IF(P2014=P2013,R2014+T2013,R2014)</f>
        <v>192920.44009833998</v>
      </c>
      <c r="U2014">
        <f>IF(P2014=P2013,1+U2013,1)</f>
        <v>7</v>
      </c>
      <c r="V2014" t="str">
        <f t="shared" si="31"/>
        <v/>
      </c>
      <c r="W2014" t="str">
        <f>IF(V2014="","",IF(ABS(V2014-R2014)&gt;W$1,ABS(V2014-R2014),""))</f>
        <v/>
      </c>
      <c r="X2014" t="str">
        <f>Y2014&amp;"-"&amp;Z2014&amp;"-"&amp;AC2014&amp;"-"&amp;AD2014&amp;"-"&amp;AG2014</f>
        <v>2.5-f-B-1-0.5</v>
      </c>
      <c r="Y2014">
        <f>F2014</f>
        <v>2.5</v>
      </c>
      <c r="Z2014" s="2" t="str">
        <f>G2014</f>
        <v>f</v>
      </c>
      <c r="AA2014">
        <f>_xlfn.IFNA(VLOOKUP(X2014,'duo-out'!A$2:Q$5000,5,FALSE),E2014+10*(H2014-1)+1+_xlfn.IFNA(VLOOKUP(D2014,states!A$2:C$10,3,FALSE),1))</f>
        <v>74</v>
      </c>
      <c r="AB2014" t="str">
        <f>IF(V2014="","",V2014)</f>
        <v/>
      </c>
      <c r="AC2014" s="2" t="str">
        <f>_xlfn.IFNA(VLOOKUP(D2014,states!A$2:C$10,2,FALSE),"XX")</f>
        <v>B</v>
      </c>
      <c r="AD2014">
        <f>E2014</f>
        <v>1</v>
      </c>
      <c r="AE2014">
        <f>_xlfn.IFNA(VLOOKUP(D2014,states!A$2:D$10,4,FALSE),0)</f>
        <v>0</v>
      </c>
      <c r="AF2014">
        <v>0.5</v>
      </c>
      <c r="AG2014">
        <f>IF(AE2014=0,AF2014,IF(AE2014=1,IF(F2014=0.5,0.5,IF(H2014=1,0.5,1.5)),IF(F2014=0.5,0.5,IF(H2014=1,2.5,1.5))))</f>
        <v>0.5</v>
      </c>
      <c r="AH2014" s="7">
        <f>IF(AC2014="XX",0,1/C2014^(1/5)*IF(E2014=0,100,1)/(E2014+1)^(1/4))</f>
        <v>2.1498632275674656</v>
      </c>
    </row>
    <row r="2015" spans="1:34">
      <c r="A2015">
        <v>3126</v>
      </c>
      <c r="B2015" s="1">
        <v>24757.046300000002</v>
      </c>
      <c r="C2015" s="6">
        <v>5.0000000000000001E-3</v>
      </c>
      <c r="D2015" t="s">
        <v>4</v>
      </c>
      <c r="E2015">
        <v>1</v>
      </c>
      <c r="F2015">
        <v>2.5</v>
      </c>
      <c r="G2015" t="s">
        <v>2</v>
      </c>
      <c r="H2015">
        <v>1</v>
      </c>
      <c r="I2015" t="s">
        <v>0</v>
      </c>
      <c r="J2015">
        <v>1</v>
      </c>
      <c r="K2015">
        <v>2.5</v>
      </c>
      <c r="L2015" t="s">
        <v>1</v>
      </c>
      <c r="M2015">
        <v>1</v>
      </c>
      <c r="N2015" t="s">
        <v>3182</v>
      </c>
      <c r="O2015">
        <v>1</v>
      </c>
      <c r="P2015" t="str">
        <f>D2015&amp;"-"&amp;F2015&amp;"-"&amp;G2015&amp;"-"&amp;E2015&amp;"-"&amp;H2015</f>
        <v>B2Sigma-2.5-f-1-1</v>
      </c>
      <c r="Q2015" t="str">
        <f>I2015&amp;"-"&amp;K2015&amp;"-"&amp;L2015&amp;"-"&amp;J2015&amp;"-"&amp;M2015</f>
        <v>X2Pi-2.5-e-1-1</v>
      </c>
      <c r="R2015">
        <f>B2015+S2015</f>
        <v>27560.057830642003</v>
      </c>
      <c r="S2015">
        <f>_xlfn.IFNA(VLOOKUP(Q2015,'MARVEL-X'!A$2:I$1400,7,FALSE),VLOOKUP(Q2015,MARVEL!A$2:J$1522,10,FALSE))</f>
        <v>2803.0115306419998</v>
      </c>
      <c r="T2015">
        <f>IF(P2015=P2014,R2015+T2014,R2015)</f>
        <v>220480.49792898199</v>
      </c>
      <c r="U2015">
        <f>IF(P2015=P2014,1+U2014,1)</f>
        <v>8</v>
      </c>
      <c r="V2015" t="str">
        <f t="shared" si="31"/>
        <v/>
      </c>
      <c r="W2015" t="str">
        <f>IF(V2015="","",IF(ABS(V2015-R2015)&gt;W$1,ABS(V2015-R2015),""))</f>
        <v/>
      </c>
      <c r="X2015" t="str">
        <f>Y2015&amp;"-"&amp;Z2015&amp;"-"&amp;AC2015&amp;"-"&amp;AD2015&amp;"-"&amp;AG2015</f>
        <v>2.5-f-B-1-0.5</v>
      </c>
      <c r="Y2015">
        <f>F2015</f>
        <v>2.5</v>
      </c>
      <c r="Z2015" s="2" t="str">
        <f>G2015</f>
        <v>f</v>
      </c>
      <c r="AA2015">
        <f>_xlfn.IFNA(VLOOKUP(X2015,'duo-out'!A$2:Q$5000,5,FALSE),E2015+10*(H2015-1)+1+_xlfn.IFNA(VLOOKUP(D2015,states!A$2:C$10,3,FALSE),1))</f>
        <v>74</v>
      </c>
      <c r="AB2015" t="str">
        <f>IF(V2015="","",V2015)</f>
        <v/>
      </c>
      <c r="AC2015" s="2" t="str">
        <f>_xlfn.IFNA(VLOOKUP(D2015,states!A$2:C$10,2,FALSE),"XX")</f>
        <v>B</v>
      </c>
      <c r="AD2015">
        <f>E2015</f>
        <v>1</v>
      </c>
      <c r="AE2015">
        <f>_xlfn.IFNA(VLOOKUP(D2015,states!A$2:D$10,4,FALSE),0)</f>
        <v>0</v>
      </c>
      <c r="AF2015">
        <v>0.5</v>
      </c>
      <c r="AG2015">
        <f>IF(AE2015=0,AF2015,IF(AE2015=1,IF(F2015=0.5,0.5,IF(H2015=1,0.5,1.5)),IF(F2015=0.5,0.5,IF(H2015=1,2.5,1.5))))</f>
        <v>0.5</v>
      </c>
      <c r="AH2015" s="7">
        <f>IF(AC2015="XX",0,1/C2015^(1/5)*IF(E2015=0,100,1)/(E2015+1)^(1/4))</f>
        <v>2.4263223583284943</v>
      </c>
    </row>
    <row r="2016" spans="1:34">
      <c r="A2016">
        <v>3117</v>
      </c>
      <c r="B2016" s="1">
        <v>24676.112499999999</v>
      </c>
      <c r="C2016" s="6">
        <v>8.4279999999999997E-3</v>
      </c>
      <c r="D2016" t="s">
        <v>4</v>
      </c>
      <c r="E2016">
        <v>1</v>
      </c>
      <c r="F2016">
        <v>2.5</v>
      </c>
      <c r="G2016" t="s">
        <v>2</v>
      </c>
      <c r="H2016">
        <v>1</v>
      </c>
      <c r="I2016" t="s">
        <v>0</v>
      </c>
      <c r="J2016">
        <v>1</v>
      </c>
      <c r="K2016">
        <v>3.5</v>
      </c>
      <c r="L2016" t="s">
        <v>2</v>
      </c>
      <c r="M2016">
        <v>1</v>
      </c>
      <c r="N2016" t="s">
        <v>3173</v>
      </c>
      <c r="O2016">
        <v>1</v>
      </c>
      <c r="P2016" t="str">
        <f>D2016&amp;"-"&amp;F2016&amp;"-"&amp;G2016&amp;"-"&amp;E2016&amp;"-"&amp;H2016</f>
        <v>B2Sigma-2.5-f-1-1</v>
      </c>
      <c r="Q2016" t="str">
        <f>I2016&amp;"-"&amp;K2016&amp;"-"&amp;L2016&amp;"-"&amp;J2016&amp;"-"&amp;M2016</f>
        <v>X2Pi-3.5-f-1-1</v>
      </c>
      <c r="R2016">
        <f>B2016+S2016</f>
        <v>27560.060205153</v>
      </c>
      <c r="S2016">
        <f>_xlfn.IFNA(VLOOKUP(Q2016,'MARVEL-X'!A$2:I$1400,7,FALSE),VLOOKUP(Q2016,MARVEL!A$2:J$1522,10,FALSE))</f>
        <v>2883.9477051529998</v>
      </c>
      <c r="T2016">
        <f>IF(P2016=P2015,R2016+T2015,R2016)</f>
        <v>248040.55813413498</v>
      </c>
      <c r="U2016">
        <f>IF(P2016=P2015,1+U2015,1)</f>
        <v>9</v>
      </c>
      <c r="V2016" t="str">
        <f t="shared" si="31"/>
        <v/>
      </c>
      <c r="W2016" t="str">
        <f>IF(V2016="","",IF(ABS(V2016-R2016)&gt;W$1,ABS(V2016-R2016),""))</f>
        <v/>
      </c>
      <c r="X2016" t="str">
        <f>Y2016&amp;"-"&amp;Z2016&amp;"-"&amp;AC2016&amp;"-"&amp;AD2016&amp;"-"&amp;AG2016</f>
        <v>2.5-f-B-1-0.5</v>
      </c>
      <c r="Y2016">
        <f>F2016</f>
        <v>2.5</v>
      </c>
      <c r="Z2016" s="2" t="str">
        <f>G2016</f>
        <v>f</v>
      </c>
      <c r="AA2016">
        <f>_xlfn.IFNA(VLOOKUP(X2016,'duo-out'!A$2:Q$5000,5,FALSE),E2016+10*(H2016-1)+1+_xlfn.IFNA(VLOOKUP(D2016,states!A$2:C$10,3,FALSE),1))</f>
        <v>74</v>
      </c>
      <c r="AB2016" t="str">
        <f>IF(V2016="","",V2016)</f>
        <v/>
      </c>
      <c r="AC2016" s="2" t="str">
        <f>_xlfn.IFNA(VLOOKUP(D2016,states!A$2:C$10,2,FALSE),"XX")</f>
        <v>B</v>
      </c>
      <c r="AD2016">
        <f>E2016</f>
        <v>1</v>
      </c>
      <c r="AE2016">
        <f>_xlfn.IFNA(VLOOKUP(D2016,states!A$2:D$10,4,FALSE),0)</f>
        <v>0</v>
      </c>
      <c r="AF2016">
        <v>0.5</v>
      </c>
      <c r="AG2016">
        <f>IF(AE2016=0,AF2016,IF(AE2016=1,IF(F2016=0.5,0.5,IF(H2016=1,0.5,1.5)),IF(F2016=0.5,0.5,IF(H2016=1,2.5,1.5))))</f>
        <v>0.5</v>
      </c>
      <c r="AH2016" s="7">
        <f>IF(AC2016="XX",0,1/C2016^(1/5)*IF(E2016=0,100,1)/(E2016+1)^(1/4))</f>
        <v>2.1857354481756111</v>
      </c>
    </row>
    <row r="2017" spans="1:34">
      <c r="A2017">
        <v>3108</v>
      </c>
      <c r="B2017" s="1">
        <v>27542.179499999998</v>
      </c>
      <c r="C2017" s="6">
        <v>7.2909999999999997E-3</v>
      </c>
      <c r="D2017" t="s">
        <v>4</v>
      </c>
      <c r="E2017">
        <v>1</v>
      </c>
      <c r="F2017">
        <v>2.5</v>
      </c>
      <c r="G2017" t="s">
        <v>2</v>
      </c>
      <c r="H2017">
        <v>1</v>
      </c>
      <c r="I2017" t="s">
        <v>0</v>
      </c>
      <c r="J2017">
        <v>0</v>
      </c>
      <c r="K2017">
        <v>1.5</v>
      </c>
      <c r="L2017" t="s">
        <v>2</v>
      </c>
      <c r="M2017">
        <v>1</v>
      </c>
      <c r="N2017" t="s">
        <v>3164</v>
      </c>
      <c r="O2017">
        <v>1</v>
      </c>
      <c r="P2017" t="str">
        <f>D2017&amp;"-"&amp;F2017&amp;"-"&amp;G2017&amp;"-"&amp;E2017&amp;"-"&amp;H2017</f>
        <v>B2Sigma-2.5-f-1-1</v>
      </c>
      <c r="Q2017" t="str">
        <f>I2017&amp;"-"&amp;K2017&amp;"-"&amp;L2017&amp;"-"&amp;J2017&amp;"-"&amp;M2017</f>
        <v>X2Pi-1.5-f-0-1</v>
      </c>
      <c r="R2017">
        <f>B2017+S2017</f>
        <v>27560.060617137999</v>
      </c>
      <c r="S2017">
        <f>_xlfn.IFNA(VLOOKUP(Q2017,'MARVEL-X'!A$2:I$1400,7,FALSE),VLOOKUP(Q2017,MARVEL!A$2:J$1522,10,FALSE))</f>
        <v>17.881117138</v>
      </c>
      <c r="T2017">
        <f>IF(P2017=P2016,R2017+T2016,R2017)</f>
        <v>275600.61875127297</v>
      </c>
      <c r="U2017">
        <f>IF(P2017=P2016,1+U2016,1)</f>
        <v>10</v>
      </c>
      <c r="V2017" t="str">
        <f t="shared" si="31"/>
        <v/>
      </c>
      <c r="W2017" t="str">
        <f>IF(V2017="","",IF(ABS(V2017-R2017)&gt;W$1,ABS(V2017-R2017),""))</f>
        <v/>
      </c>
      <c r="X2017" t="str">
        <f>Y2017&amp;"-"&amp;Z2017&amp;"-"&amp;AC2017&amp;"-"&amp;AD2017&amp;"-"&amp;AG2017</f>
        <v>2.5-f-B-1-0.5</v>
      </c>
      <c r="Y2017">
        <f>F2017</f>
        <v>2.5</v>
      </c>
      <c r="Z2017" s="2" t="str">
        <f>G2017</f>
        <v>f</v>
      </c>
      <c r="AA2017">
        <f>_xlfn.IFNA(VLOOKUP(X2017,'duo-out'!A$2:Q$5000,5,FALSE),E2017+10*(H2017-1)+1+_xlfn.IFNA(VLOOKUP(D2017,states!A$2:C$10,3,FALSE),1))</f>
        <v>74</v>
      </c>
      <c r="AB2017" t="str">
        <f>IF(V2017="","",V2017)</f>
        <v/>
      </c>
      <c r="AC2017" s="2" t="str">
        <f>_xlfn.IFNA(VLOOKUP(D2017,states!A$2:C$10,2,FALSE),"XX")</f>
        <v>B</v>
      </c>
      <c r="AD2017">
        <f>E2017</f>
        <v>1</v>
      </c>
      <c r="AE2017">
        <f>_xlfn.IFNA(VLOOKUP(D2017,states!A$2:D$10,4,FALSE),0)</f>
        <v>0</v>
      </c>
      <c r="AF2017">
        <v>0.5</v>
      </c>
      <c r="AG2017">
        <f>IF(AE2017=0,AF2017,IF(AE2017=1,IF(F2017=0.5,0.5,IF(H2017=1,0.5,1.5)),IF(F2017=0.5,0.5,IF(H2017=1,2.5,1.5))))</f>
        <v>0.5</v>
      </c>
      <c r="AH2017" s="7">
        <f>IF(AC2017="XX",0,1/C2017^(1/5)*IF(E2017=0,100,1)/(E2017+1)^(1/4))</f>
        <v>2.2500132801585124</v>
      </c>
    </row>
    <row r="2018" spans="1:34">
      <c r="A2018">
        <v>3097</v>
      </c>
      <c r="B2018" s="1">
        <v>27486.741900000001</v>
      </c>
      <c r="C2018" s="6">
        <v>7.7289999999999998E-3</v>
      </c>
      <c r="D2018" t="s">
        <v>4</v>
      </c>
      <c r="E2018">
        <v>1</v>
      </c>
      <c r="F2018">
        <v>2.5</v>
      </c>
      <c r="G2018" t="s">
        <v>2</v>
      </c>
      <c r="H2018">
        <v>1</v>
      </c>
      <c r="I2018" t="s">
        <v>0</v>
      </c>
      <c r="J2018">
        <v>0</v>
      </c>
      <c r="K2018">
        <v>2.5</v>
      </c>
      <c r="L2018" t="s">
        <v>1</v>
      </c>
      <c r="M2018">
        <v>1</v>
      </c>
      <c r="N2018" t="s">
        <v>3153</v>
      </c>
      <c r="O2018">
        <v>1</v>
      </c>
      <c r="P2018" t="str">
        <f>D2018&amp;"-"&amp;F2018&amp;"-"&amp;G2018&amp;"-"&amp;E2018&amp;"-"&amp;H2018</f>
        <v>B2Sigma-2.5-f-1-1</v>
      </c>
      <c r="Q2018" t="str">
        <f>I2018&amp;"-"&amp;K2018&amp;"-"&amp;L2018&amp;"-"&amp;J2018&amp;"-"&amp;M2018</f>
        <v>X2Pi-2.5-e-0-1</v>
      </c>
      <c r="R2018">
        <f>B2018+S2018</f>
        <v>27560.053775474</v>
      </c>
      <c r="S2018">
        <f>_xlfn.IFNA(VLOOKUP(Q2018,'MARVEL-X'!A$2:I$1400,7,FALSE),VLOOKUP(Q2018,MARVEL!A$2:J$1522,10,FALSE))</f>
        <v>73.311875474000004</v>
      </c>
      <c r="T2018">
        <f>IF(P2018=P2017,R2018+T2017,R2018)</f>
        <v>303160.67252674699</v>
      </c>
      <c r="U2018">
        <f>IF(P2018=P2017,1+U2017,1)</f>
        <v>11</v>
      </c>
      <c r="V2018" t="str">
        <f t="shared" si="31"/>
        <v/>
      </c>
      <c r="W2018" t="str">
        <f>IF(V2018="","",IF(ABS(V2018-R2018)&gt;W$1,ABS(V2018-R2018),""))</f>
        <v/>
      </c>
      <c r="X2018" t="str">
        <f>Y2018&amp;"-"&amp;Z2018&amp;"-"&amp;AC2018&amp;"-"&amp;AD2018&amp;"-"&amp;AG2018</f>
        <v>2.5-f-B-1-0.5</v>
      </c>
      <c r="Y2018">
        <f>F2018</f>
        <v>2.5</v>
      </c>
      <c r="Z2018" s="2" t="str">
        <f>G2018</f>
        <v>f</v>
      </c>
      <c r="AA2018">
        <f>_xlfn.IFNA(VLOOKUP(X2018,'duo-out'!A$2:Q$5000,5,FALSE),E2018+10*(H2018-1)+1+_xlfn.IFNA(VLOOKUP(D2018,states!A$2:C$10,3,FALSE),1))</f>
        <v>74</v>
      </c>
      <c r="AB2018" t="str">
        <f>IF(V2018="","",V2018)</f>
        <v/>
      </c>
      <c r="AC2018" s="2" t="str">
        <f>_xlfn.IFNA(VLOOKUP(D2018,states!A$2:C$10,2,FALSE),"XX")</f>
        <v>B</v>
      </c>
      <c r="AD2018">
        <f>E2018</f>
        <v>1</v>
      </c>
      <c r="AE2018">
        <f>_xlfn.IFNA(VLOOKUP(D2018,states!A$2:D$10,4,FALSE),0)</f>
        <v>0</v>
      </c>
      <c r="AF2018">
        <v>0.5</v>
      </c>
      <c r="AG2018">
        <f>IF(AE2018=0,AF2018,IF(AE2018=1,IF(F2018=0.5,0.5,IF(H2018=1,0.5,1.5)),IF(F2018=0.5,0.5,IF(H2018=1,2.5,1.5))))</f>
        <v>0.5</v>
      </c>
      <c r="AH2018" s="7">
        <f>IF(AC2018="XX",0,1/C2018^(1/5)*IF(E2018=0,100,1)/(E2018+1)^(1/4))</f>
        <v>2.2239132359868732</v>
      </c>
    </row>
    <row r="2019" spans="1:34">
      <c r="A2019">
        <v>3086</v>
      </c>
      <c r="B2019" s="1">
        <v>27402.6728</v>
      </c>
      <c r="C2019" s="6">
        <v>1.366E-2</v>
      </c>
      <c r="D2019" t="s">
        <v>4</v>
      </c>
      <c r="E2019">
        <v>1</v>
      </c>
      <c r="F2019">
        <v>2.5</v>
      </c>
      <c r="G2019" t="s">
        <v>2</v>
      </c>
      <c r="H2019">
        <v>1</v>
      </c>
      <c r="I2019" t="s">
        <v>0</v>
      </c>
      <c r="J2019">
        <v>0</v>
      </c>
      <c r="K2019">
        <v>3.5</v>
      </c>
      <c r="L2019" t="s">
        <v>2</v>
      </c>
      <c r="M2019">
        <v>1</v>
      </c>
      <c r="N2019" t="s">
        <v>3142</v>
      </c>
      <c r="O2019">
        <v>1</v>
      </c>
      <c r="P2019" t="str">
        <f>D2019&amp;"-"&amp;F2019&amp;"-"&amp;G2019&amp;"-"&amp;E2019&amp;"-"&amp;H2019</f>
        <v>B2Sigma-2.5-f-1-1</v>
      </c>
      <c r="Q2019" t="str">
        <f>I2019&amp;"-"&amp;K2019&amp;"-"&amp;L2019&amp;"-"&amp;J2019&amp;"-"&amp;M2019</f>
        <v>X2Pi-3.5-f-0-1</v>
      </c>
      <c r="R2019">
        <f>B2019+S2019</f>
        <v>27560.065051851001</v>
      </c>
      <c r="S2019">
        <f>_xlfn.IFNA(VLOOKUP(Q2019,'MARVEL-X'!A$2:I$1400,7,FALSE),VLOOKUP(Q2019,MARVEL!A$2:J$1522,10,FALSE))</f>
        <v>157.392251851</v>
      </c>
      <c r="T2019">
        <f>IF(P2019=P2018,R2019+T2018,R2019)</f>
        <v>330720.73757859797</v>
      </c>
      <c r="U2019">
        <f>IF(P2019=P2018,1+U2018,1)</f>
        <v>12</v>
      </c>
      <c r="V2019" t="str">
        <f t="shared" si="31"/>
        <v/>
      </c>
      <c r="W2019" t="str">
        <f>IF(V2019="","",IF(ABS(V2019-R2019)&gt;W$1,ABS(V2019-R2019),""))</f>
        <v/>
      </c>
      <c r="X2019" t="str">
        <f>Y2019&amp;"-"&amp;Z2019&amp;"-"&amp;AC2019&amp;"-"&amp;AD2019&amp;"-"&amp;AG2019</f>
        <v>2.5-f-B-1-0.5</v>
      </c>
      <c r="Y2019">
        <f>F2019</f>
        <v>2.5</v>
      </c>
      <c r="Z2019" s="2" t="str">
        <f>G2019</f>
        <v>f</v>
      </c>
      <c r="AA2019">
        <f>_xlfn.IFNA(VLOOKUP(X2019,'duo-out'!A$2:Q$5000,5,FALSE),E2019+10*(H2019-1)+1+_xlfn.IFNA(VLOOKUP(D2019,states!A$2:C$10,3,FALSE),1))</f>
        <v>74</v>
      </c>
      <c r="AB2019" t="str">
        <f>IF(V2019="","",V2019)</f>
        <v/>
      </c>
      <c r="AC2019" s="2" t="str">
        <f>_xlfn.IFNA(VLOOKUP(D2019,states!A$2:C$10,2,FALSE),"XX")</f>
        <v>B</v>
      </c>
      <c r="AD2019">
        <f>E2019</f>
        <v>1</v>
      </c>
      <c r="AE2019">
        <f>_xlfn.IFNA(VLOOKUP(D2019,states!A$2:D$10,4,FALSE),0)</f>
        <v>0</v>
      </c>
      <c r="AF2019">
        <v>0.5</v>
      </c>
      <c r="AG2019">
        <f>IF(AE2019=0,AF2019,IF(AE2019=1,IF(F2019=0.5,0.5,IF(H2019=1,0.5,1.5)),IF(F2019=0.5,0.5,IF(H2019=1,2.5,1.5))))</f>
        <v>0.5</v>
      </c>
      <c r="AH2019" s="7">
        <f>IF(AC2019="XX",0,1/C2019^(1/5)*IF(E2019=0,100,1)/(E2019+1)^(1/4))</f>
        <v>1.9845057482850867</v>
      </c>
    </row>
    <row r="2020" spans="1:34">
      <c r="A2020">
        <v>557</v>
      </c>
      <c r="B2020" s="1">
        <v>24675.9</v>
      </c>
      <c r="C2020" s="6">
        <v>0.23039999999999999</v>
      </c>
      <c r="D2020" t="s">
        <v>4</v>
      </c>
      <c r="E2020">
        <v>1</v>
      </c>
      <c r="F2020">
        <v>2.5</v>
      </c>
      <c r="G2020" t="s">
        <v>2</v>
      </c>
      <c r="H2020">
        <v>1</v>
      </c>
      <c r="I2020" t="s">
        <v>0</v>
      </c>
      <c r="J2020">
        <v>1</v>
      </c>
      <c r="K2020">
        <v>3.5</v>
      </c>
      <c r="L2020" t="s">
        <v>2</v>
      </c>
      <c r="M2020">
        <v>1</v>
      </c>
      <c r="N2020" t="s">
        <v>613</v>
      </c>
      <c r="O2020">
        <v>1</v>
      </c>
      <c r="P2020" t="str">
        <f>D2020&amp;"-"&amp;F2020&amp;"-"&amp;G2020&amp;"-"&amp;E2020&amp;"-"&amp;H2020</f>
        <v>B2Sigma-2.5-f-1-1</v>
      </c>
      <c r="Q2020" t="str">
        <f>I2020&amp;"-"&amp;K2020&amp;"-"&amp;L2020&amp;"-"&amp;J2020&amp;"-"&amp;M2020</f>
        <v>X2Pi-3.5-f-1-1</v>
      </c>
      <c r="R2020">
        <f>B2020+S2020</f>
        <v>27559.847705153003</v>
      </c>
      <c r="S2020">
        <f>_xlfn.IFNA(VLOOKUP(Q2020,'MARVEL-X'!A$2:I$1400,7,FALSE),VLOOKUP(Q2020,MARVEL!A$2:J$1522,10,FALSE))</f>
        <v>2883.9477051529998</v>
      </c>
      <c r="T2020">
        <f>IF(P2020=P2019,R2020+T2019,R2020)</f>
        <v>358280.58528375096</v>
      </c>
      <c r="U2020">
        <f>IF(P2020=P2019,1+U2019,1)</f>
        <v>13</v>
      </c>
      <c r="V2020" t="str">
        <f t="shared" si="31"/>
        <v/>
      </c>
      <c r="W2020" t="str">
        <f>IF(V2020="","",IF(ABS(V2020-R2020)&gt;W$1,ABS(V2020-R2020),""))</f>
        <v/>
      </c>
      <c r="X2020" t="str">
        <f>Y2020&amp;"-"&amp;Z2020&amp;"-"&amp;AC2020&amp;"-"&amp;AD2020&amp;"-"&amp;AG2020</f>
        <v>2.5-f-B-1-0.5</v>
      </c>
      <c r="Y2020">
        <f>F2020</f>
        <v>2.5</v>
      </c>
      <c r="Z2020" s="2" t="str">
        <f>G2020</f>
        <v>f</v>
      </c>
      <c r="AA2020">
        <f>_xlfn.IFNA(VLOOKUP(X2020,'duo-out'!A$2:Q$5000,5,FALSE),E2020+10*(H2020-1)+1+_xlfn.IFNA(VLOOKUP(D2020,states!A$2:C$10,3,FALSE),1))</f>
        <v>74</v>
      </c>
      <c r="AB2020" t="str">
        <f>IF(V2020="","",V2020)</f>
        <v/>
      </c>
      <c r="AC2020" s="2" t="str">
        <f>_xlfn.IFNA(VLOOKUP(D2020,states!A$2:C$10,2,FALSE),"XX")</f>
        <v>B</v>
      </c>
      <c r="AD2020">
        <f>E2020</f>
        <v>1</v>
      </c>
      <c r="AE2020">
        <f>_xlfn.IFNA(VLOOKUP(D2020,states!A$2:D$10,4,FALSE),0)</f>
        <v>0</v>
      </c>
      <c r="AF2020">
        <v>0.5</v>
      </c>
      <c r="AG2020">
        <f>IF(AE2020=0,AF2020,IF(AE2020=1,IF(F2020=0.5,0.5,IF(H2020=1,0.5,1.5)),IF(F2020=0.5,0.5,IF(H2020=1,2.5,1.5))))</f>
        <v>0.5</v>
      </c>
      <c r="AH2020" s="7">
        <f>IF(AC2020="XX",0,1/C2020^(1/5)*IF(E2020=0,100,1)/(E2020+1)^(1/4))</f>
        <v>1.1278361381117707</v>
      </c>
    </row>
    <row r="2021" spans="1:34">
      <c r="A2021">
        <v>538</v>
      </c>
      <c r="B2021" s="1">
        <v>24756.880000000001</v>
      </c>
      <c r="C2021" s="6">
        <v>0.18229999999999999</v>
      </c>
      <c r="D2021" t="s">
        <v>4</v>
      </c>
      <c r="E2021">
        <v>1</v>
      </c>
      <c r="F2021">
        <v>2.5</v>
      </c>
      <c r="G2021" t="s">
        <v>2</v>
      </c>
      <c r="H2021">
        <v>1</v>
      </c>
      <c r="I2021" t="s">
        <v>0</v>
      </c>
      <c r="J2021">
        <v>1</v>
      </c>
      <c r="K2021">
        <v>2.5</v>
      </c>
      <c r="L2021" t="s">
        <v>1</v>
      </c>
      <c r="M2021">
        <v>1</v>
      </c>
      <c r="N2021" t="s">
        <v>594</v>
      </c>
      <c r="O2021">
        <v>1</v>
      </c>
      <c r="P2021" t="str">
        <f>D2021&amp;"-"&amp;F2021&amp;"-"&amp;G2021&amp;"-"&amp;E2021&amp;"-"&amp;H2021</f>
        <v>B2Sigma-2.5-f-1-1</v>
      </c>
      <c r="Q2021" t="str">
        <f>I2021&amp;"-"&amp;K2021&amp;"-"&amp;L2021&amp;"-"&amp;J2021&amp;"-"&amp;M2021</f>
        <v>X2Pi-2.5-e-1-1</v>
      </c>
      <c r="R2021">
        <f>B2021+S2021</f>
        <v>27559.891530642002</v>
      </c>
      <c r="S2021">
        <f>_xlfn.IFNA(VLOOKUP(Q2021,'MARVEL-X'!A$2:I$1400,7,FALSE),VLOOKUP(Q2021,MARVEL!A$2:J$1522,10,FALSE))</f>
        <v>2803.0115306419998</v>
      </c>
      <c r="T2021">
        <f>IF(P2021=P2020,R2021+T2020,R2021)</f>
        <v>385840.47681439295</v>
      </c>
      <c r="U2021">
        <f>IF(P2021=P2020,1+U2020,1)</f>
        <v>14</v>
      </c>
      <c r="V2021" t="str">
        <f t="shared" si="31"/>
        <v/>
      </c>
      <c r="W2021" t="str">
        <f>IF(V2021="","",IF(ABS(V2021-R2021)&gt;W$1,ABS(V2021-R2021),""))</f>
        <v/>
      </c>
      <c r="X2021" t="str">
        <f>Y2021&amp;"-"&amp;Z2021&amp;"-"&amp;AC2021&amp;"-"&amp;AD2021&amp;"-"&amp;AG2021</f>
        <v>2.5-f-B-1-0.5</v>
      </c>
      <c r="Y2021">
        <f>F2021</f>
        <v>2.5</v>
      </c>
      <c r="Z2021" s="2" t="str">
        <f>G2021</f>
        <v>f</v>
      </c>
      <c r="AA2021">
        <f>_xlfn.IFNA(VLOOKUP(X2021,'duo-out'!A$2:Q$5000,5,FALSE),E2021+10*(H2021-1)+1+_xlfn.IFNA(VLOOKUP(D2021,states!A$2:C$10,3,FALSE),1))</f>
        <v>74</v>
      </c>
      <c r="AB2021" t="str">
        <f>IF(V2021="","",V2021)</f>
        <v/>
      </c>
      <c r="AC2021" s="2" t="str">
        <f>_xlfn.IFNA(VLOOKUP(D2021,states!A$2:C$10,2,FALSE),"XX")</f>
        <v>B</v>
      </c>
      <c r="AD2021">
        <f>E2021</f>
        <v>1</v>
      </c>
      <c r="AE2021">
        <f>_xlfn.IFNA(VLOOKUP(D2021,states!A$2:D$10,4,FALSE),0)</f>
        <v>0</v>
      </c>
      <c r="AF2021">
        <v>0.5</v>
      </c>
      <c r="AG2021">
        <f>IF(AE2021=0,AF2021,IF(AE2021=1,IF(F2021=0.5,0.5,IF(H2021=1,0.5,1.5)),IF(F2021=0.5,0.5,IF(H2021=1,2.5,1.5))))</f>
        <v>0.5</v>
      </c>
      <c r="AH2021" s="7">
        <f>IF(AC2021="XX",0,1/C2021^(1/5)*IF(E2021=0,100,1)/(E2021+1)^(1/4))</f>
        <v>1.18191206877754</v>
      </c>
    </row>
    <row r="2022" spans="1:34">
      <c r="A2022">
        <v>523</v>
      </c>
      <c r="B2022" s="1">
        <v>24810.17</v>
      </c>
      <c r="C2022" s="6">
        <v>0.2581</v>
      </c>
      <c r="D2022" t="s">
        <v>4</v>
      </c>
      <c r="E2022">
        <v>1</v>
      </c>
      <c r="F2022">
        <v>2.5</v>
      </c>
      <c r="G2022" t="s">
        <v>2</v>
      </c>
      <c r="H2022">
        <v>1</v>
      </c>
      <c r="I2022" t="s">
        <v>0</v>
      </c>
      <c r="J2022">
        <v>1</v>
      </c>
      <c r="K2022">
        <v>1.5</v>
      </c>
      <c r="L2022" t="s">
        <v>2</v>
      </c>
      <c r="M2022">
        <v>1</v>
      </c>
      <c r="N2022" t="s">
        <v>579</v>
      </c>
      <c r="O2022">
        <v>1</v>
      </c>
      <c r="P2022" t="str">
        <f>D2022&amp;"-"&amp;F2022&amp;"-"&amp;G2022&amp;"-"&amp;E2022&amp;"-"&amp;H2022</f>
        <v>B2Sigma-2.5-f-1-1</v>
      </c>
      <c r="Q2022" t="str">
        <f>I2022&amp;"-"&amp;K2022&amp;"-"&amp;L2022&amp;"-"&amp;J2022&amp;"-"&amp;M2022</f>
        <v>X2Pi-1.5-f-1-1</v>
      </c>
      <c r="R2022">
        <f>B2022+S2022</f>
        <v>27559.822609040999</v>
      </c>
      <c r="S2022">
        <f>_xlfn.IFNA(VLOOKUP(Q2022,'MARVEL-X'!A$2:I$1400,7,FALSE),VLOOKUP(Q2022,MARVEL!A$2:J$1522,10,FALSE))</f>
        <v>2749.6526090409998</v>
      </c>
      <c r="T2022">
        <f>IF(P2022=P2021,R2022+T2021,R2022)</f>
        <v>413400.29942343396</v>
      </c>
      <c r="U2022">
        <f>IF(P2022=P2021,1+U2021,1)</f>
        <v>15</v>
      </c>
      <c r="V2022" t="str">
        <f t="shared" si="31"/>
        <v/>
      </c>
      <c r="W2022" t="str">
        <f>IF(V2022="","",IF(ABS(V2022-R2022)&gt;W$1,ABS(V2022-R2022),""))</f>
        <v/>
      </c>
      <c r="X2022" t="str">
        <f>Y2022&amp;"-"&amp;Z2022&amp;"-"&amp;AC2022&amp;"-"&amp;AD2022&amp;"-"&amp;AG2022</f>
        <v>2.5-f-B-1-0.5</v>
      </c>
      <c r="Y2022">
        <f>F2022</f>
        <v>2.5</v>
      </c>
      <c r="Z2022" s="2" t="str">
        <f>G2022</f>
        <v>f</v>
      </c>
      <c r="AA2022">
        <f>_xlfn.IFNA(VLOOKUP(X2022,'duo-out'!A$2:Q$5000,5,FALSE),E2022+10*(H2022-1)+1+_xlfn.IFNA(VLOOKUP(D2022,states!A$2:C$10,3,FALSE),1))</f>
        <v>74</v>
      </c>
      <c r="AB2022" t="str">
        <f>IF(V2022="","",V2022)</f>
        <v/>
      </c>
      <c r="AC2022" s="2" t="str">
        <f>_xlfn.IFNA(VLOOKUP(D2022,states!A$2:C$10,2,FALSE),"XX")</f>
        <v>B</v>
      </c>
      <c r="AD2022">
        <f>E2022</f>
        <v>1</v>
      </c>
      <c r="AE2022">
        <f>_xlfn.IFNA(VLOOKUP(D2022,states!A$2:D$10,4,FALSE),0)</f>
        <v>0</v>
      </c>
      <c r="AF2022">
        <v>0.5</v>
      </c>
      <c r="AG2022">
        <f>IF(AE2022=0,AF2022,IF(AE2022=1,IF(F2022=0.5,0.5,IF(H2022=1,0.5,1.5)),IF(F2022=0.5,0.5,IF(H2022=1,2.5,1.5))))</f>
        <v>0.5</v>
      </c>
      <c r="AH2022" s="7">
        <f>IF(AC2022="XX",0,1/C2022^(1/5)*IF(E2022=0,100,1)/(E2022+1)^(1/4))</f>
        <v>1.1025159984634378</v>
      </c>
    </row>
    <row r="2023" spans="1:34">
      <c r="A2023">
        <v>505</v>
      </c>
      <c r="B2023" s="1">
        <v>27402.5</v>
      </c>
      <c r="C2023" s="6">
        <v>0.1817</v>
      </c>
      <c r="D2023" t="s">
        <v>4</v>
      </c>
      <c r="E2023">
        <v>1</v>
      </c>
      <c r="F2023">
        <v>2.5</v>
      </c>
      <c r="G2023" t="s">
        <v>2</v>
      </c>
      <c r="H2023">
        <v>1</v>
      </c>
      <c r="I2023" t="s">
        <v>0</v>
      </c>
      <c r="J2023">
        <v>0</v>
      </c>
      <c r="K2023">
        <v>3.5</v>
      </c>
      <c r="L2023" t="s">
        <v>2</v>
      </c>
      <c r="M2023">
        <v>1</v>
      </c>
      <c r="N2023" t="s">
        <v>561</v>
      </c>
      <c r="O2023">
        <v>1</v>
      </c>
      <c r="P2023" t="str">
        <f>D2023&amp;"-"&amp;F2023&amp;"-"&amp;G2023&amp;"-"&amp;E2023&amp;"-"&amp;H2023</f>
        <v>B2Sigma-2.5-f-1-1</v>
      </c>
      <c r="Q2023" t="str">
        <f>I2023&amp;"-"&amp;K2023&amp;"-"&amp;L2023&amp;"-"&amp;J2023&amp;"-"&amp;M2023</f>
        <v>X2Pi-3.5-f-0-1</v>
      </c>
      <c r="R2023">
        <f>B2023+S2023</f>
        <v>27559.892251851001</v>
      </c>
      <c r="S2023">
        <f>_xlfn.IFNA(VLOOKUP(Q2023,'MARVEL-X'!A$2:I$1400,7,FALSE),VLOOKUP(Q2023,MARVEL!A$2:J$1522,10,FALSE))</f>
        <v>157.392251851</v>
      </c>
      <c r="T2023">
        <f>IF(P2023=P2022,R2023+T2022,R2023)</f>
        <v>440960.19167528494</v>
      </c>
      <c r="U2023">
        <f>IF(P2023=P2022,1+U2022,1)</f>
        <v>16</v>
      </c>
      <c r="V2023" t="str">
        <f t="shared" si="31"/>
        <v/>
      </c>
      <c r="W2023" t="str">
        <f>IF(V2023="","",IF(ABS(V2023-R2023)&gt;W$1,ABS(V2023-R2023),""))</f>
        <v/>
      </c>
      <c r="X2023" t="str">
        <f>Y2023&amp;"-"&amp;Z2023&amp;"-"&amp;AC2023&amp;"-"&amp;AD2023&amp;"-"&amp;AG2023</f>
        <v>2.5-f-B-1-0.5</v>
      </c>
      <c r="Y2023">
        <f>F2023</f>
        <v>2.5</v>
      </c>
      <c r="Z2023" s="2" t="str">
        <f>G2023</f>
        <v>f</v>
      </c>
      <c r="AA2023">
        <f>_xlfn.IFNA(VLOOKUP(X2023,'duo-out'!A$2:Q$5000,5,FALSE),E2023+10*(H2023-1)+1+_xlfn.IFNA(VLOOKUP(D2023,states!A$2:C$10,3,FALSE),1))</f>
        <v>74</v>
      </c>
      <c r="AB2023" t="str">
        <f>IF(V2023="","",V2023)</f>
        <v/>
      </c>
      <c r="AC2023" s="2" t="str">
        <f>_xlfn.IFNA(VLOOKUP(D2023,states!A$2:C$10,2,FALSE),"XX")</f>
        <v>B</v>
      </c>
      <c r="AD2023">
        <f>E2023</f>
        <v>1</v>
      </c>
      <c r="AE2023">
        <f>_xlfn.IFNA(VLOOKUP(D2023,states!A$2:D$10,4,FALSE),0)</f>
        <v>0</v>
      </c>
      <c r="AF2023">
        <v>0.5</v>
      </c>
      <c r="AG2023">
        <f>IF(AE2023=0,AF2023,IF(AE2023=1,IF(F2023=0.5,0.5,IF(H2023=1,0.5,1.5)),IF(F2023=0.5,0.5,IF(H2023=1,2.5,1.5))))</f>
        <v>0.5</v>
      </c>
      <c r="AH2023" s="7">
        <f>IF(AC2023="XX",0,1/C2023^(1/5)*IF(E2023=0,100,1)/(E2023+1)^(1/4))</f>
        <v>1.1826916091293549</v>
      </c>
    </row>
    <row r="2024" spans="1:34">
      <c r="A2024">
        <v>486</v>
      </c>
      <c r="B2024" s="1">
        <v>27486.639999999999</v>
      </c>
      <c r="C2024" s="6">
        <v>0.11609999999999999</v>
      </c>
      <c r="D2024" t="s">
        <v>4</v>
      </c>
      <c r="E2024">
        <v>1</v>
      </c>
      <c r="F2024">
        <v>2.5</v>
      </c>
      <c r="G2024" t="s">
        <v>2</v>
      </c>
      <c r="H2024">
        <v>1</v>
      </c>
      <c r="I2024" t="s">
        <v>0</v>
      </c>
      <c r="J2024">
        <v>0</v>
      </c>
      <c r="K2024">
        <v>2.5</v>
      </c>
      <c r="L2024" t="s">
        <v>1</v>
      </c>
      <c r="M2024">
        <v>1</v>
      </c>
      <c r="N2024" t="s">
        <v>542</v>
      </c>
      <c r="O2024">
        <v>1</v>
      </c>
      <c r="P2024" t="str">
        <f>D2024&amp;"-"&amp;F2024&amp;"-"&amp;G2024&amp;"-"&amp;E2024&amp;"-"&amp;H2024</f>
        <v>B2Sigma-2.5-f-1-1</v>
      </c>
      <c r="Q2024" t="str">
        <f>I2024&amp;"-"&amp;K2024&amp;"-"&amp;L2024&amp;"-"&amp;J2024&amp;"-"&amp;M2024</f>
        <v>X2Pi-2.5-e-0-1</v>
      </c>
      <c r="R2024">
        <f>B2024+S2024</f>
        <v>27559.951875473998</v>
      </c>
      <c r="S2024">
        <f>_xlfn.IFNA(VLOOKUP(Q2024,'MARVEL-X'!A$2:I$1400,7,FALSE),VLOOKUP(Q2024,MARVEL!A$2:J$1522,10,FALSE))</f>
        <v>73.311875474000004</v>
      </c>
      <c r="T2024">
        <f>IF(P2024=P2023,R2024+T2023,R2024)</f>
        <v>468520.14355075895</v>
      </c>
      <c r="U2024">
        <f>IF(P2024=P2023,1+U2023,1)</f>
        <v>17</v>
      </c>
      <c r="V2024" t="str">
        <f t="shared" si="31"/>
        <v/>
      </c>
      <c r="W2024" t="str">
        <f>IF(V2024="","",IF(ABS(V2024-R2024)&gt;W$1,ABS(V2024-R2024),""))</f>
        <v/>
      </c>
      <c r="X2024" t="str">
        <f>Y2024&amp;"-"&amp;Z2024&amp;"-"&amp;AC2024&amp;"-"&amp;AD2024&amp;"-"&amp;AG2024</f>
        <v>2.5-f-B-1-0.5</v>
      </c>
      <c r="Y2024">
        <f>F2024</f>
        <v>2.5</v>
      </c>
      <c r="Z2024" s="2" t="str">
        <f>G2024</f>
        <v>f</v>
      </c>
      <c r="AA2024">
        <f>_xlfn.IFNA(VLOOKUP(X2024,'duo-out'!A$2:Q$5000,5,FALSE),E2024+10*(H2024-1)+1+_xlfn.IFNA(VLOOKUP(D2024,states!A$2:C$10,3,FALSE),1))</f>
        <v>74</v>
      </c>
      <c r="AB2024" t="str">
        <f>IF(V2024="","",V2024)</f>
        <v/>
      </c>
      <c r="AC2024" s="2" t="str">
        <f>_xlfn.IFNA(VLOOKUP(D2024,states!A$2:C$10,2,FALSE),"XX")</f>
        <v>B</v>
      </c>
      <c r="AD2024">
        <f>E2024</f>
        <v>1</v>
      </c>
      <c r="AE2024">
        <f>_xlfn.IFNA(VLOOKUP(D2024,states!A$2:D$10,4,FALSE),0)</f>
        <v>0</v>
      </c>
      <c r="AF2024">
        <v>0.5</v>
      </c>
      <c r="AG2024">
        <f>IF(AE2024=0,AF2024,IF(AE2024=1,IF(F2024=0.5,0.5,IF(H2024=1,0.5,1.5)),IF(F2024=0.5,0.5,IF(H2024=1,2.5,1.5))))</f>
        <v>0.5</v>
      </c>
      <c r="AH2024" s="7">
        <f>IF(AC2024="XX",0,1/C2024^(1/5)*IF(E2024=0,100,1)/(E2024+1)^(1/4))</f>
        <v>1.2935286646290833</v>
      </c>
    </row>
    <row r="2025" spans="1:34">
      <c r="A2025">
        <v>467</v>
      </c>
      <c r="B2025" s="1">
        <v>27542.25</v>
      </c>
      <c r="C2025" s="6">
        <v>8.1009999999999999E-2</v>
      </c>
      <c r="D2025" t="s">
        <v>4</v>
      </c>
      <c r="E2025">
        <v>1</v>
      </c>
      <c r="F2025">
        <v>2.5</v>
      </c>
      <c r="G2025" t="s">
        <v>2</v>
      </c>
      <c r="H2025">
        <v>1</v>
      </c>
      <c r="I2025" t="s">
        <v>0</v>
      </c>
      <c r="J2025">
        <v>0</v>
      </c>
      <c r="K2025">
        <v>1.5</v>
      </c>
      <c r="L2025" t="s">
        <v>2</v>
      </c>
      <c r="M2025">
        <v>1</v>
      </c>
      <c r="N2025" t="s">
        <v>523</v>
      </c>
      <c r="O2025">
        <v>1</v>
      </c>
      <c r="P2025" t="str">
        <f>D2025&amp;"-"&amp;F2025&amp;"-"&amp;G2025&amp;"-"&amp;E2025&amp;"-"&amp;H2025</f>
        <v>B2Sigma-2.5-f-1-1</v>
      </c>
      <c r="Q2025" t="str">
        <f>I2025&amp;"-"&amp;K2025&amp;"-"&amp;L2025&amp;"-"&amp;J2025&amp;"-"&amp;M2025</f>
        <v>X2Pi-1.5-f-0-1</v>
      </c>
      <c r="R2025">
        <f>B2025+S2025</f>
        <v>27560.131117138</v>
      </c>
      <c r="S2025">
        <f>_xlfn.IFNA(VLOOKUP(Q2025,'MARVEL-X'!A$2:I$1400,7,FALSE),VLOOKUP(Q2025,MARVEL!A$2:J$1522,10,FALSE))</f>
        <v>17.881117138</v>
      </c>
      <c r="T2025">
        <f>IF(P2025=P2024,R2025+T2024,R2025)</f>
        <v>496080.27466789697</v>
      </c>
      <c r="U2025">
        <f>IF(P2025=P2024,1+U2024,1)</f>
        <v>18</v>
      </c>
      <c r="V2025">
        <f t="shared" si="31"/>
        <v>27560.015259327611</v>
      </c>
      <c r="W2025">
        <f>IF(V2025="","",IF(ABS(V2025-R2025)&gt;W$1,ABS(V2025-R2025),""))</f>
        <v>0.11585781038957066</v>
      </c>
      <c r="X2025" t="str">
        <f>Y2025&amp;"-"&amp;Z2025&amp;"-"&amp;AC2025&amp;"-"&amp;AD2025&amp;"-"&amp;AG2025</f>
        <v>2.5-f-B-1-0.5</v>
      </c>
      <c r="Y2025">
        <f>F2025</f>
        <v>2.5</v>
      </c>
      <c r="Z2025" s="2" t="str">
        <f>G2025</f>
        <v>f</v>
      </c>
      <c r="AA2025">
        <f>_xlfn.IFNA(VLOOKUP(X2025,'duo-out'!A$2:Q$5000,5,FALSE),E2025+10*(H2025-1)+1+_xlfn.IFNA(VLOOKUP(D2025,states!A$2:C$10,3,FALSE),1))</f>
        <v>74</v>
      </c>
      <c r="AB2025">
        <f>IF(V2025="","",V2025)</f>
        <v>27560.015259327611</v>
      </c>
      <c r="AC2025" s="2" t="str">
        <f>_xlfn.IFNA(VLOOKUP(D2025,states!A$2:C$10,2,FALSE),"XX")</f>
        <v>B</v>
      </c>
      <c r="AD2025">
        <f>E2025</f>
        <v>1</v>
      </c>
      <c r="AE2025">
        <f>_xlfn.IFNA(VLOOKUP(D2025,states!A$2:D$10,4,FALSE),0)</f>
        <v>0</v>
      </c>
      <c r="AF2025">
        <v>0.5</v>
      </c>
      <c r="AG2025">
        <f>IF(AE2025=0,AF2025,IF(AE2025=1,IF(F2025=0.5,0.5,IF(H2025=1,0.5,1.5)),IF(F2025=0.5,0.5,IF(H2025=1,2.5,1.5))))</f>
        <v>0.5</v>
      </c>
      <c r="AH2025" s="7">
        <f>IF(AC2025="XX",0,1/C2025^(1/5)*IF(E2025=0,100,1)/(E2025+1)^(1/4))</f>
        <v>1.3900639313862302</v>
      </c>
    </row>
    <row r="2026" spans="1:34">
      <c r="A2026">
        <v>4332</v>
      </c>
      <c r="B2026" s="1">
        <v>23070.309399999998</v>
      </c>
      <c r="C2026" s="6">
        <v>4.2520000000000002E-2</v>
      </c>
      <c r="D2026" t="s">
        <v>4</v>
      </c>
      <c r="E2026">
        <v>0</v>
      </c>
      <c r="F2026">
        <v>3.5</v>
      </c>
      <c r="G2026" t="s">
        <v>1</v>
      </c>
      <c r="H2026">
        <v>2</v>
      </c>
      <c r="I2026" t="s">
        <v>0</v>
      </c>
      <c r="J2026">
        <v>1</v>
      </c>
      <c r="K2026">
        <v>2.5</v>
      </c>
      <c r="L2026" t="s">
        <v>1</v>
      </c>
      <c r="M2026">
        <v>2</v>
      </c>
      <c r="N2026" t="s">
        <v>4388</v>
      </c>
      <c r="O2026">
        <v>1</v>
      </c>
      <c r="P2026" t="str">
        <f>D2026&amp;"-"&amp;F2026&amp;"-"&amp;G2026&amp;"-"&amp;E2026&amp;"-"&amp;H2026</f>
        <v>B2Sigma-3.5-e-0-2</v>
      </c>
      <c r="Q2026" t="str">
        <f>I2026&amp;"-"&amp;K2026&amp;"-"&amp;L2026&amp;"-"&amp;J2026&amp;"-"&amp;M2026</f>
        <v>X2Pi-2.5-e-1-2</v>
      </c>
      <c r="R2026">
        <f>B2026+S2026</f>
        <v>25950.221517620997</v>
      </c>
      <c r="S2026">
        <f>_xlfn.IFNA(VLOOKUP(Q2026,'MARVEL-X'!A$2:I$1400,7,FALSE),VLOOKUP(Q2026,MARVEL!A$2:J$1522,10,FALSE))</f>
        <v>2879.9121176210001</v>
      </c>
      <c r="T2026">
        <f>IF(P2026=P2025,R2026+T2025,R2026)</f>
        <v>25950.221517620997</v>
      </c>
      <c r="U2026">
        <f>IF(P2026=P2025,1+U2025,1)</f>
        <v>1</v>
      </c>
      <c r="V2026" t="str">
        <f t="shared" si="31"/>
        <v/>
      </c>
      <c r="W2026" t="str">
        <f>IF(V2026="","",IF(ABS(V2026-R2026)&gt;W$1,ABS(V2026-R2026),""))</f>
        <v/>
      </c>
      <c r="X2026" t="str">
        <f>Y2026&amp;"-"&amp;Z2026&amp;"-"&amp;AC2026&amp;"-"&amp;AD2026&amp;"-"&amp;AG2026</f>
        <v>3.5-e-B-0-0.5</v>
      </c>
      <c r="Y2026">
        <f>F2026</f>
        <v>3.5</v>
      </c>
      <c r="Z2026" s="2" t="str">
        <f>G2026</f>
        <v>e</v>
      </c>
      <c r="AA2026">
        <f>_xlfn.IFNA(VLOOKUP(X2026,'duo-out'!A$2:Q$5000,5,FALSE),E2026+10*(H2026-1)+1+_xlfn.IFNA(VLOOKUP(D2026,states!A$2:C$10,3,FALSE),1))</f>
        <v>63</v>
      </c>
      <c r="AB2026" t="str">
        <f>IF(V2026="","",V2026)</f>
        <v/>
      </c>
      <c r="AC2026" s="2" t="str">
        <f>_xlfn.IFNA(VLOOKUP(D2026,states!A$2:C$10,2,FALSE),"XX")</f>
        <v>B</v>
      </c>
      <c r="AD2026">
        <f>E2026</f>
        <v>0</v>
      </c>
      <c r="AE2026">
        <f>_xlfn.IFNA(VLOOKUP(D2026,states!A$2:D$10,4,FALSE),0)</f>
        <v>0</v>
      </c>
      <c r="AF2026">
        <v>0.5</v>
      </c>
      <c r="AG2026">
        <f>IF(AE2026=0,AF2026,IF(AE2026=1,IF(F2026=0.5,0.5,IF(H2026=1,0.5,1.5)),IF(F2026=0.5,0.5,IF(H2026=1,2.5,1.5))))</f>
        <v>0.5</v>
      </c>
      <c r="AH2026" s="7">
        <f>IF(AC2026="XX",0,1/C2026^(1/5)*IF(E2026=0,100,1)/(E2026+1)^(1/4))</f>
        <v>188.05346883490566</v>
      </c>
    </row>
    <row r="2027" spans="1:34">
      <c r="A2027">
        <v>4315</v>
      </c>
      <c r="B2027" s="1">
        <v>25542.026999999998</v>
      </c>
      <c r="C2027" s="6">
        <v>0.01</v>
      </c>
      <c r="D2027" t="s">
        <v>4</v>
      </c>
      <c r="E2027">
        <v>0</v>
      </c>
      <c r="F2027">
        <v>3.5</v>
      </c>
      <c r="G2027" t="s">
        <v>1</v>
      </c>
      <c r="H2027">
        <v>2</v>
      </c>
      <c r="I2027" t="s">
        <v>0</v>
      </c>
      <c r="J2027">
        <v>0</v>
      </c>
      <c r="K2027">
        <v>4.5</v>
      </c>
      <c r="L2027" t="s">
        <v>1</v>
      </c>
      <c r="M2027">
        <v>2</v>
      </c>
      <c r="N2027" t="s">
        <v>4371</v>
      </c>
      <c r="O2027">
        <v>1</v>
      </c>
      <c r="P2027" t="str">
        <f>D2027&amp;"-"&amp;F2027&amp;"-"&amp;G2027&amp;"-"&amp;E2027&amp;"-"&amp;H2027</f>
        <v>B2Sigma-3.5-e-0-2</v>
      </c>
      <c r="Q2027" t="str">
        <f>I2027&amp;"-"&amp;K2027&amp;"-"&amp;L2027&amp;"-"&amp;J2027&amp;"-"&amp;M2027</f>
        <v>X2Pi-4.5-e-0-2</v>
      </c>
      <c r="R2027">
        <f>B2027+S2027</f>
        <v>25950.254953530999</v>
      </c>
      <c r="S2027">
        <f>_xlfn.IFNA(VLOOKUP(Q2027,'MARVEL-X'!A$2:I$1400,7,FALSE),VLOOKUP(Q2027,MARVEL!A$2:J$1522,10,FALSE))</f>
        <v>408.22795353100003</v>
      </c>
      <c r="T2027">
        <f>IF(P2027=P2026,R2027+T2026,R2027)</f>
        <v>51900.476471151997</v>
      </c>
      <c r="U2027">
        <f>IF(P2027=P2026,1+U2026,1)</f>
        <v>2</v>
      </c>
      <c r="V2027" t="str">
        <f t="shared" si="31"/>
        <v/>
      </c>
      <c r="W2027" t="str">
        <f>IF(V2027="","",IF(ABS(V2027-R2027)&gt;W$1,ABS(V2027-R2027),""))</f>
        <v/>
      </c>
      <c r="X2027" t="str">
        <f>Y2027&amp;"-"&amp;Z2027&amp;"-"&amp;AC2027&amp;"-"&amp;AD2027&amp;"-"&amp;AG2027</f>
        <v>3.5-e-B-0-0.5</v>
      </c>
      <c r="Y2027">
        <f>F2027</f>
        <v>3.5</v>
      </c>
      <c r="Z2027" s="2" t="str">
        <f>G2027</f>
        <v>e</v>
      </c>
      <c r="AA2027">
        <f>_xlfn.IFNA(VLOOKUP(X2027,'duo-out'!A$2:Q$5000,5,FALSE),E2027+10*(H2027-1)+1+_xlfn.IFNA(VLOOKUP(D2027,states!A$2:C$10,3,FALSE),1))</f>
        <v>63</v>
      </c>
      <c r="AB2027" t="str">
        <f>IF(V2027="","",V2027)</f>
        <v/>
      </c>
      <c r="AC2027" s="2" t="str">
        <f>_xlfn.IFNA(VLOOKUP(D2027,states!A$2:C$10,2,FALSE),"XX")</f>
        <v>B</v>
      </c>
      <c r="AD2027">
        <f>E2027</f>
        <v>0</v>
      </c>
      <c r="AE2027">
        <f>_xlfn.IFNA(VLOOKUP(D2027,states!A$2:D$10,4,FALSE),0)</f>
        <v>0</v>
      </c>
      <c r="AF2027">
        <v>0.5</v>
      </c>
      <c r="AG2027">
        <f>IF(AE2027=0,AF2027,IF(AE2027=1,IF(F2027=0.5,0.5,IF(H2027=1,0.5,1.5)),IF(F2027=0.5,0.5,IF(H2027=1,2.5,1.5))))</f>
        <v>0.5</v>
      </c>
      <c r="AH2027" s="7">
        <f>IF(AC2027="XX",0,1/C2027^(1/5)*IF(E2027=0,100,1)/(E2027+1)^(1/4))</f>
        <v>251.188643150958</v>
      </c>
    </row>
    <row r="2028" spans="1:34">
      <c r="A2028">
        <v>4288</v>
      </c>
      <c r="B2028" s="1">
        <v>25682.5939</v>
      </c>
      <c r="C2028" s="6">
        <v>0.01</v>
      </c>
      <c r="D2028" t="s">
        <v>4</v>
      </c>
      <c r="E2028">
        <v>0</v>
      </c>
      <c r="F2028">
        <v>3.5</v>
      </c>
      <c r="G2028" t="s">
        <v>1</v>
      </c>
      <c r="H2028">
        <v>2</v>
      </c>
      <c r="I2028" t="s">
        <v>0</v>
      </c>
      <c r="J2028">
        <v>0</v>
      </c>
      <c r="K2028">
        <v>3.5</v>
      </c>
      <c r="L2028" t="s">
        <v>2</v>
      </c>
      <c r="M2028">
        <v>2</v>
      </c>
      <c r="N2028" t="s">
        <v>4344</v>
      </c>
      <c r="O2028">
        <v>1</v>
      </c>
      <c r="P2028" t="str">
        <f>D2028&amp;"-"&amp;F2028&amp;"-"&amp;G2028&amp;"-"&amp;E2028&amp;"-"&amp;H2028</f>
        <v>B2Sigma-3.5-e-0-2</v>
      </c>
      <c r="Q2028" t="str">
        <f>I2028&amp;"-"&amp;K2028&amp;"-"&amp;L2028&amp;"-"&amp;J2028&amp;"-"&amp;M2028</f>
        <v>X2Pi-3.5-f-0-2</v>
      </c>
      <c r="R2028">
        <f>B2028+S2028</f>
        <v>25950.254833923998</v>
      </c>
      <c r="S2028">
        <f>_xlfn.IFNA(VLOOKUP(Q2028,'MARVEL-X'!A$2:I$1400,7,FALSE),VLOOKUP(Q2028,MARVEL!A$2:J$1522,10,FALSE))</f>
        <v>267.66093392400001</v>
      </c>
      <c r="T2028">
        <f>IF(P2028=P2027,R2028+T2027,R2028)</f>
        <v>77850.731305075999</v>
      </c>
      <c r="U2028">
        <f>IF(P2028=P2027,1+U2027,1)</f>
        <v>3</v>
      </c>
      <c r="V2028" t="str">
        <f t="shared" si="31"/>
        <v/>
      </c>
      <c r="W2028" t="str">
        <f>IF(V2028="","",IF(ABS(V2028-R2028)&gt;W$1,ABS(V2028-R2028),""))</f>
        <v/>
      </c>
      <c r="X2028" t="str">
        <f>Y2028&amp;"-"&amp;Z2028&amp;"-"&amp;AC2028&amp;"-"&amp;AD2028&amp;"-"&amp;AG2028</f>
        <v>3.5-e-B-0-0.5</v>
      </c>
      <c r="Y2028">
        <f>F2028</f>
        <v>3.5</v>
      </c>
      <c r="Z2028" s="2" t="str">
        <f>G2028</f>
        <v>e</v>
      </c>
      <c r="AA2028">
        <f>_xlfn.IFNA(VLOOKUP(X2028,'duo-out'!A$2:Q$5000,5,FALSE),E2028+10*(H2028-1)+1+_xlfn.IFNA(VLOOKUP(D2028,states!A$2:C$10,3,FALSE),1))</f>
        <v>63</v>
      </c>
      <c r="AB2028" t="str">
        <f>IF(V2028="","",V2028)</f>
        <v/>
      </c>
      <c r="AC2028" s="2" t="str">
        <f>_xlfn.IFNA(VLOOKUP(D2028,states!A$2:C$10,2,FALSE),"XX")</f>
        <v>B</v>
      </c>
      <c r="AD2028">
        <f>E2028</f>
        <v>0</v>
      </c>
      <c r="AE2028">
        <f>_xlfn.IFNA(VLOOKUP(D2028,states!A$2:D$10,4,FALSE),0)</f>
        <v>0</v>
      </c>
      <c r="AF2028">
        <v>0.5</v>
      </c>
      <c r="AG2028">
        <f>IF(AE2028=0,AF2028,IF(AE2028=1,IF(F2028=0.5,0.5,IF(H2028=1,0.5,1.5)),IF(F2028=0.5,0.5,IF(H2028=1,2.5,1.5))))</f>
        <v>0.5</v>
      </c>
      <c r="AH2028" s="7">
        <f>IF(AC2028="XX",0,1/C2028^(1/5)*IF(E2028=0,100,1)/(E2028+1)^(1/4))</f>
        <v>251.188643150958</v>
      </c>
    </row>
    <row r="2029" spans="1:34">
      <c r="A2029">
        <v>4263</v>
      </c>
      <c r="B2029" s="1">
        <v>25797.059399999998</v>
      </c>
      <c r="C2029" s="6">
        <v>0.01</v>
      </c>
      <c r="D2029" t="s">
        <v>4</v>
      </c>
      <c r="E2029">
        <v>0</v>
      </c>
      <c r="F2029">
        <v>3.5</v>
      </c>
      <c r="G2029" t="s">
        <v>1</v>
      </c>
      <c r="H2029">
        <v>2</v>
      </c>
      <c r="I2029" t="s">
        <v>0</v>
      </c>
      <c r="J2029">
        <v>0</v>
      </c>
      <c r="K2029">
        <v>2.5</v>
      </c>
      <c r="L2029" t="s">
        <v>1</v>
      </c>
      <c r="M2029">
        <v>2</v>
      </c>
      <c r="N2029" t="s">
        <v>4319</v>
      </c>
      <c r="O2029">
        <v>1</v>
      </c>
      <c r="P2029" t="str">
        <f>D2029&amp;"-"&amp;F2029&amp;"-"&amp;G2029&amp;"-"&amp;E2029&amp;"-"&amp;H2029</f>
        <v>B2Sigma-3.5-e-0-2</v>
      </c>
      <c r="Q2029" t="str">
        <f>I2029&amp;"-"&amp;K2029&amp;"-"&amp;L2029&amp;"-"&amp;J2029&amp;"-"&amp;M2029</f>
        <v>X2Pi-2.5-e-0-2</v>
      </c>
      <c r="R2029">
        <f>B2029+S2029</f>
        <v>25950.254531301998</v>
      </c>
      <c r="S2029">
        <f>_xlfn.IFNA(VLOOKUP(Q2029,'MARVEL-X'!A$2:I$1400,7,FALSE),VLOOKUP(Q2029,MARVEL!A$2:J$1522,10,FALSE))</f>
        <v>153.19513130199999</v>
      </c>
      <c r="T2029">
        <f>IF(P2029=P2028,R2029+T2028,R2029)</f>
        <v>103800.98583637799</v>
      </c>
      <c r="U2029">
        <f>IF(P2029=P2028,1+U2028,1)</f>
        <v>4</v>
      </c>
      <c r="V2029" t="str">
        <f t="shared" si="31"/>
        <v/>
      </c>
      <c r="W2029" t="str">
        <f>IF(V2029="","",IF(ABS(V2029-R2029)&gt;W$1,ABS(V2029-R2029),""))</f>
        <v/>
      </c>
      <c r="X2029" t="str">
        <f>Y2029&amp;"-"&amp;Z2029&amp;"-"&amp;AC2029&amp;"-"&amp;AD2029&amp;"-"&amp;AG2029</f>
        <v>3.5-e-B-0-0.5</v>
      </c>
      <c r="Y2029">
        <f>F2029</f>
        <v>3.5</v>
      </c>
      <c r="Z2029" s="2" t="str">
        <f>G2029</f>
        <v>e</v>
      </c>
      <c r="AA2029">
        <f>_xlfn.IFNA(VLOOKUP(X2029,'duo-out'!A$2:Q$5000,5,FALSE),E2029+10*(H2029-1)+1+_xlfn.IFNA(VLOOKUP(D2029,states!A$2:C$10,3,FALSE),1))</f>
        <v>63</v>
      </c>
      <c r="AB2029" t="str">
        <f>IF(V2029="","",V2029)</f>
        <v/>
      </c>
      <c r="AC2029" s="2" t="str">
        <f>_xlfn.IFNA(VLOOKUP(D2029,states!A$2:C$10,2,FALSE),"XX")</f>
        <v>B</v>
      </c>
      <c r="AD2029">
        <f>E2029</f>
        <v>0</v>
      </c>
      <c r="AE2029">
        <f>_xlfn.IFNA(VLOOKUP(D2029,states!A$2:D$10,4,FALSE),0)</f>
        <v>0</v>
      </c>
      <c r="AF2029">
        <v>0.5</v>
      </c>
      <c r="AG2029">
        <f>IF(AE2029=0,AF2029,IF(AE2029=1,IF(F2029=0.5,0.5,IF(H2029=1,0.5,1.5)),IF(F2029=0.5,0.5,IF(H2029=1,2.5,1.5))))</f>
        <v>0.5</v>
      </c>
      <c r="AH2029" s="7">
        <f>IF(AC2029="XX",0,1/C2029^(1/5)*IF(E2029=0,100,1)/(E2029+1)^(1/4))</f>
        <v>251.188643150958</v>
      </c>
    </row>
    <row r="2030" spans="1:34">
      <c r="A2030">
        <v>4402</v>
      </c>
      <c r="B2030" s="1">
        <v>20233.628000000001</v>
      </c>
      <c r="C2030" s="6">
        <v>0.01</v>
      </c>
      <c r="D2030" t="s">
        <v>4</v>
      </c>
      <c r="E2030">
        <v>0</v>
      </c>
      <c r="F2030">
        <v>3.5</v>
      </c>
      <c r="G2030" t="s">
        <v>1</v>
      </c>
      <c r="H2030">
        <v>2</v>
      </c>
      <c r="I2030" t="s">
        <v>0</v>
      </c>
      <c r="J2030">
        <v>2</v>
      </c>
      <c r="K2030">
        <v>4.5</v>
      </c>
      <c r="L2030" t="s">
        <v>1</v>
      </c>
      <c r="M2030">
        <v>2</v>
      </c>
      <c r="N2030" t="s">
        <v>4458</v>
      </c>
      <c r="O2030">
        <v>1</v>
      </c>
      <c r="P2030" t="str">
        <f>D2030&amp;"-"&amp;F2030&amp;"-"&amp;G2030&amp;"-"&amp;E2030&amp;"-"&amp;H2030</f>
        <v>B2Sigma-3.5-e-0-2</v>
      </c>
      <c r="Q2030" t="str">
        <f>I2030&amp;"-"&amp;K2030&amp;"-"&amp;L2030&amp;"-"&amp;J2030&amp;"-"&amp;M2030</f>
        <v>X2Pi-4.5-e-2-2</v>
      </c>
      <c r="R2030">
        <f>B2030+S2030</f>
        <v>25950.256141270002</v>
      </c>
      <c r="S2030">
        <f>_xlfn.IFNA(VLOOKUP(Q2030,'MARVEL-X'!A$2:I$1400,7,FALSE),VLOOKUP(Q2030,MARVEL!A$2:J$1522,10,FALSE))</f>
        <v>5716.62814127</v>
      </c>
      <c r="T2030">
        <f>IF(P2030=P2029,R2030+T2029,R2030)</f>
        <v>129751.24197764799</v>
      </c>
      <c r="U2030">
        <f>IF(P2030=P2029,1+U2029,1)</f>
        <v>5</v>
      </c>
      <c r="V2030" t="str">
        <f t="shared" si="31"/>
        <v/>
      </c>
      <c r="W2030" t="str">
        <f>IF(V2030="","",IF(ABS(V2030-R2030)&gt;W$1,ABS(V2030-R2030),""))</f>
        <v/>
      </c>
      <c r="X2030" t="str">
        <f>Y2030&amp;"-"&amp;Z2030&amp;"-"&amp;AC2030&amp;"-"&amp;AD2030&amp;"-"&amp;AG2030</f>
        <v>3.5-e-B-0-0.5</v>
      </c>
      <c r="Y2030">
        <f>F2030</f>
        <v>3.5</v>
      </c>
      <c r="Z2030" s="2" t="str">
        <f>G2030</f>
        <v>e</v>
      </c>
      <c r="AA2030">
        <f>_xlfn.IFNA(VLOOKUP(X2030,'duo-out'!A$2:Q$5000,5,FALSE),E2030+10*(H2030-1)+1+_xlfn.IFNA(VLOOKUP(D2030,states!A$2:C$10,3,FALSE),1))</f>
        <v>63</v>
      </c>
      <c r="AB2030" t="str">
        <f>IF(V2030="","",V2030)</f>
        <v/>
      </c>
      <c r="AC2030" s="2" t="str">
        <f>_xlfn.IFNA(VLOOKUP(D2030,states!A$2:C$10,2,FALSE),"XX")</f>
        <v>B</v>
      </c>
      <c r="AD2030">
        <f>E2030</f>
        <v>0</v>
      </c>
      <c r="AE2030">
        <f>_xlfn.IFNA(VLOOKUP(D2030,states!A$2:D$10,4,FALSE),0)</f>
        <v>0</v>
      </c>
      <c r="AF2030">
        <v>0.5</v>
      </c>
      <c r="AG2030">
        <f>IF(AE2030=0,AF2030,IF(AE2030=1,IF(F2030=0.5,0.5,IF(H2030=1,0.5,1.5)),IF(F2030=0.5,0.5,IF(H2030=1,2.5,1.5))))</f>
        <v>0.5</v>
      </c>
      <c r="AH2030" s="7">
        <f>IF(AC2030="XX",0,1/C2030^(1/5)*IF(E2030=0,100,1)/(E2030+1)^(1/4))</f>
        <v>251.188643150958</v>
      </c>
    </row>
    <row r="2031" spans="1:34">
      <c r="A2031">
        <v>4394</v>
      </c>
      <c r="B2031" s="1">
        <v>20363.68</v>
      </c>
      <c r="C2031" s="6">
        <v>1.678E-2</v>
      </c>
      <c r="D2031" t="s">
        <v>4</v>
      </c>
      <c r="E2031">
        <v>0</v>
      </c>
      <c r="F2031">
        <v>3.5</v>
      </c>
      <c r="G2031" t="s">
        <v>1</v>
      </c>
      <c r="H2031">
        <v>2</v>
      </c>
      <c r="I2031" t="s">
        <v>0</v>
      </c>
      <c r="J2031">
        <v>2</v>
      </c>
      <c r="K2031">
        <v>3.5</v>
      </c>
      <c r="L2031" t="s">
        <v>2</v>
      </c>
      <c r="M2031">
        <v>2</v>
      </c>
      <c r="N2031" t="s">
        <v>4450</v>
      </c>
      <c r="O2031">
        <v>1</v>
      </c>
      <c r="P2031" t="str">
        <f>D2031&amp;"-"&amp;F2031&amp;"-"&amp;G2031&amp;"-"&amp;E2031&amp;"-"&amp;H2031</f>
        <v>B2Sigma-3.5-e-0-2</v>
      </c>
      <c r="Q2031" t="str">
        <f>I2031&amp;"-"&amp;K2031&amp;"-"&amp;L2031&amp;"-"&amp;J2031&amp;"-"&amp;M2031</f>
        <v>X2Pi-3.5-f-2-2</v>
      </c>
      <c r="R2031">
        <f>B2031+S2031</f>
        <v>25950.238924146</v>
      </c>
      <c r="S2031">
        <f>_xlfn.IFNA(VLOOKUP(Q2031,'MARVEL-X'!A$2:I$1400,7,FALSE),VLOOKUP(Q2031,MARVEL!A$2:J$1522,10,FALSE))</f>
        <v>5586.5589241460002</v>
      </c>
      <c r="T2031">
        <f>IF(P2031=P2030,R2031+T2030,R2031)</f>
        <v>155701.48090179398</v>
      </c>
      <c r="U2031">
        <f>IF(P2031=P2030,1+U2030,1)</f>
        <v>6</v>
      </c>
      <c r="V2031" t="str">
        <f t="shared" si="31"/>
        <v/>
      </c>
      <c r="W2031" t="str">
        <f>IF(V2031="","",IF(ABS(V2031-R2031)&gt;W$1,ABS(V2031-R2031),""))</f>
        <v/>
      </c>
      <c r="X2031" t="str">
        <f>Y2031&amp;"-"&amp;Z2031&amp;"-"&amp;AC2031&amp;"-"&amp;AD2031&amp;"-"&amp;AG2031</f>
        <v>3.5-e-B-0-0.5</v>
      </c>
      <c r="Y2031">
        <f>F2031</f>
        <v>3.5</v>
      </c>
      <c r="Z2031" s="2" t="str">
        <f>G2031</f>
        <v>e</v>
      </c>
      <c r="AA2031">
        <f>_xlfn.IFNA(VLOOKUP(X2031,'duo-out'!A$2:Q$5000,5,FALSE),E2031+10*(H2031-1)+1+_xlfn.IFNA(VLOOKUP(D2031,states!A$2:C$10,3,FALSE),1))</f>
        <v>63</v>
      </c>
      <c r="AB2031" t="str">
        <f>IF(V2031="","",V2031)</f>
        <v/>
      </c>
      <c r="AC2031" s="2" t="str">
        <f>_xlfn.IFNA(VLOOKUP(D2031,states!A$2:C$10,2,FALSE),"XX")</f>
        <v>B</v>
      </c>
      <c r="AD2031">
        <f>E2031</f>
        <v>0</v>
      </c>
      <c r="AE2031">
        <f>_xlfn.IFNA(VLOOKUP(D2031,states!A$2:D$10,4,FALSE),0)</f>
        <v>0</v>
      </c>
      <c r="AF2031">
        <v>0.5</v>
      </c>
      <c r="AG2031">
        <f>IF(AE2031=0,AF2031,IF(AE2031=1,IF(F2031=0.5,0.5,IF(H2031=1,0.5,1.5)),IF(F2031=0.5,0.5,IF(H2031=1,2.5,1.5))))</f>
        <v>0.5</v>
      </c>
      <c r="AH2031" s="7">
        <f>IF(AC2031="XX",0,1/C2031^(1/5)*IF(E2031=0,100,1)/(E2031+1)^(1/4))</f>
        <v>226.48612880680798</v>
      </c>
    </row>
    <row r="2032" spans="1:34">
      <c r="A2032">
        <v>4382</v>
      </c>
      <c r="B2032" s="1">
        <v>20469.607</v>
      </c>
      <c r="C2032" s="6">
        <v>0.01</v>
      </c>
      <c r="D2032" t="s">
        <v>4</v>
      </c>
      <c r="E2032">
        <v>0</v>
      </c>
      <c r="F2032">
        <v>3.5</v>
      </c>
      <c r="G2032" t="s">
        <v>1</v>
      </c>
      <c r="H2032">
        <v>2</v>
      </c>
      <c r="I2032" t="s">
        <v>0</v>
      </c>
      <c r="J2032">
        <v>2</v>
      </c>
      <c r="K2032">
        <v>2.5</v>
      </c>
      <c r="L2032" t="s">
        <v>1</v>
      </c>
      <c r="M2032">
        <v>2</v>
      </c>
      <c r="N2032" t="s">
        <v>4438</v>
      </c>
      <c r="O2032">
        <v>1</v>
      </c>
      <c r="P2032" t="str">
        <f>D2032&amp;"-"&amp;F2032&amp;"-"&amp;G2032&amp;"-"&amp;E2032&amp;"-"&amp;H2032</f>
        <v>B2Sigma-3.5-e-0-2</v>
      </c>
      <c r="Q2032" t="str">
        <f>I2032&amp;"-"&amp;K2032&amp;"-"&amp;L2032&amp;"-"&amp;J2032&amp;"-"&amp;M2032</f>
        <v>X2Pi-2.5-e-2-2</v>
      </c>
      <c r="R2032">
        <f>B2032+S2032</f>
        <v>25950.247321616</v>
      </c>
      <c r="S2032">
        <f>_xlfn.IFNA(VLOOKUP(Q2032,'MARVEL-X'!A$2:I$1400,7,FALSE),VLOOKUP(Q2032,MARVEL!A$2:J$1522,10,FALSE))</f>
        <v>5480.6403216159997</v>
      </c>
      <c r="T2032">
        <f>IF(P2032=P2031,R2032+T2031,R2032)</f>
        <v>181651.72822340997</v>
      </c>
      <c r="U2032">
        <f>IF(P2032=P2031,1+U2031,1)</f>
        <v>7</v>
      </c>
      <c r="V2032" t="str">
        <f t="shared" si="31"/>
        <v/>
      </c>
      <c r="W2032" t="str">
        <f>IF(V2032="","",IF(ABS(V2032-R2032)&gt;W$1,ABS(V2032-R2032),""))</f>
        <v/>
      </c>
      <c r="X2032" t="str">
        <f>Y2032&amp;"-"&amp;Z2032&amp;"-"&amp;AC2032&amp;"-"&amp;AD2032&amp;"-"&amp;AG2032</f>
        <v>3.5-e-B-0-0.5</v>
      </c>
      <c r="Y2032">
        <f>F2032</f>
        <v>3.5</v>
      </c>
      <c r="Z2032" s="2" t="str">
        <f>G2032</f>
        <v>e</v>
      </c>
      <c r="AA2032">
        <f>_xlfn.IFNA(VLOOKUP(X2032,'duo-out'!A$2:Q$5000,5,FALSE),E2032+10*(H2032-1)+1+_xlfn.IFNA(VLOOKUP(D2032,states!A$2:C$10,3,FALSE),1))</f>
        <v>63</v>
      </c>
      <c r="AB2032" t="str">
        <f>IF(V2032="","",V2032)</f>
        <v/>
      </c>
      <c r="AC2032" s="2" t="str">
        <f>_xlfn.IFNA(VLOOKUP(D2032,states!A$2:C$10,2,FALSE),"XX")</f>
        <v>B</v>
      </c>
      <c r="AD2032">
        <f>E2032</f>
        <v>0</v>
      </c>
      <c r="AE2032">
        <f>_xlfn.IFNA(VLOOKUP(D2032,states!A$2:D$10,4,FALSE),0)</f>
        <v>0</v>
      </c>
      <c r="AF2032">
        <v>0.5</v>
      </c>
      <c r="AG2032">
        <f>IF(AE2032=0,AF2032,IF(AE2032=1,IF(F2032=0.5,0.5,IF(H2032=1,0.5,1.5)),IF(F2032=0.5,0.5,IF(H2032=1,2.5,1.5))))</f>
        <v>0.5</v>
      </c>
      <c r="AH2032" s="7">
        <f>IF(AC2032="XX",0,1/C2032^(1/5)*IF(E2032=0,100,1)/(E2032+1)^(1/4))</f>
        <v>251.188643150958</v>
      </c>
    </row>
    <row r="2033" spans="1:34">
      <c r="A2033">
        <v>4373</v>
      </c>
      <c r="B2033" s="1">
        <v>22824.865000000002</v>
      </c>
      <c r="C2033" s="6">
        <v>0.01</v>
      </c>
      <c r="D2033" t="s">
        <v>4</v>
      </c>
      <c r="E2033">
        <v>0</v>
      </c>
      <c r="F2033">
        <v>3.5</v>
      </c>
      <c r="G2033" t="s">
        <v>1</v>
      </c>
      <c r="H2033">
        <v>2</v>
      </c>
      <c r="I2033" t="s">
        <v>0</v>
      </c>
      <c r="J2033">
        <v>1</v>
      </c>
      <c r="K2033">
        <v>4.5</v>
      </c>
      <c r="L2033" t="s">
        <v>1</v>
      </c>
      <c r="M2033">
        <v>2</v>
      </c>
      <c r="N2033" t="s">
        <v>4429</v>
      </c>
      <c r="O2033">
        <v>1</v>
      </c>
      <c r="P2033" t="str">
        <f>D2033&amp;"-"&amp;F2033&amp;"-"&amp;G2033&amp;"-"&amp;E2033&amp;"-"&amp;H2033</f>
        <v>B2Sigma-3.5-e-0-2</v>
      </c>
      <c r="Q2033" t="str">
        <f>I2033&amp;"-"&amp;K2033&amp;"-"&amp;L2033&amp;"-"&amp;J2033&amp;"-"&amp;M2033</f>
        <v>X2Pi-4.5-e-1-2</v>
      </c>
      <c r="R2033">
        <f>B2033+S2033</f>
        <v>25950.249578030001</v>
      </c>
      <c r="S2033">
        <f>_xlfn.IFNA(VLOOKUP(Q2033,'MARVEL-X'!A$2:I$1400,7,FALSE),VLOOKUP(Q2033,MARVEL!A$2:J$1522,10,FALSE))</f>
        <v>3125.3845780299998</v>
      </c>
      <c r="T2033">
        <f>IF(P2033=P2032,R2033+T2032,R2033)</f>
        <v>207601.97780143996</v>
      </c>
      <c r="U2033">
        <f>IF(P2033=P2032,1+U2032,1)</f>
        <v>8</v>
      </c>
      <c r="V2033" t="str">
        <f t="shared" si="31"/>
        <v/>
      </c>
      <c r="W2033" t="str">
        <f>IF(V2033="","",IF(ABS(V2033-R2033)&gt;W$1,ABS(V2033-R2033),""))</f>
        <v/>
      </c>
      <c r="X2033" t="str">
        <f>Y2033&amp;"-"&amp;Z2033&amp;"-"&amp;AC2033&amp;"-"&amp;AD2033&amp;"-"&amp;AG2033</f>
        <v>3.5-e-B-0-0.5</v>
      </c>
      <c r="Y2033">
        <f>F2033</f>
        <v>3.5</v>
      </c>
      <c r="Z2033" s="2" t="str">
        <f>G2033</f>
        <v>e</v>
      </c>
      <c r="AA2033">
        <f>_xlfn.IFNA(VLOOKUP(X2033,'duo-out'!A$2:Q$5000,5,FALSE),E2033+10*(H2033-1)+1+_xlfn.IFNA(VLOOKUP(D2033,states!A$2:C$10,3,FALSE),1))</f>
        <v>63</v>
      </c>
      <c r="AB2033" t="str">
        <f>IF(V2033="","",V2033)</f>
        <v/>
      </c>
      <c r="AC2033" s="2" t="str">
        <f>_xlfn.IFNA(VLOOKUP(D2033,states!A$2:C$10,2,FALSE),"XX")</f>
        <v>B</v>
      </c>
      <c r="AD2033">
        <f>E2033</f>
        <v>0</v>
      </c>
      <c r="AE2033">
        <f>_xlfn.IFNA(VLOOKUP(D2033,states!A$2:D$10,4,FALSE),0)</f>
        <v>0</v>
      </c>
      <c r="AF2033">
        <v>0.5</v>
      </c>
      <c r="AG2033">
        <f>IF(AE2033=0,AF2033,IF(AE2033=1,IF(F2033=0.5,0.5,IF(H2033=1,0.5,1.5)),IF(F2033=0.5,0.5,IF(H2033=1,2.5,1.5))))</f>
        <v>0.5</v>
      </c>
      <c r="AH2033" s="7">
        <f>IF(AC2033="XX",0,1/C2033^(1/5)*IF(E2033=0,100,1)/(E2033+1)^(1/4))</f>
        <v>251.188643150958</v>
      </c>
    </row>
    <row r="2034" spans="1:34">
      <c r="A2034">
        <v>4351</v>
      </c>
      <c r="B2034" s="1">
        <v>22960.161</v>
      </c>
      <c r="C2034" s="6">
        <v>0.01</v>
      </c>
      <c r="D2034" t="s">
        <v>4</v>
      </c>
      <c r="E2034">
        <v>0</v>
      </c>
      <c r="F2034">
        <v>3.5</v>
      </c>
      <c r="G2034" t="s">
        <v>1</v>
      </c>
      <c r="H2034">
        <v>2</v>
      </c>
      <c r="I2034" t="s">
        <v>0</v>
      </c>
      <c r="J2034">
        <v>1</v>
      </c>
      <c r="K2034">
        <v>3.5</v>
      </c>
      <c r="L2034" t="s">
        <v>2</v>
      </c>
      <c r="M2034">
        <v>2</v>
      </c>
      <c r="N2034" t="s">
        <v>4407</v>
      </c>
      <c r="O2034">
        <v>1</v>
      </c>
      <c r="P2034" t="str">
        <f>D2034&amp;"-"&amp;F2034&amp;"-"&amp;G2034&amp;"-"&amp;E2034&amp;"-"&amp;H2034</f>
        <v>B2Sigma-3.5-e-0-2</v>
      </c>
      <c r="Q2034" t="str">
        <f>I2034&amp;"-"&amp;K2034&amp;"-"&amp;L2034&amp;"-"&amp;J2034&amp;"-"&amp;M2034</f>
        <v>X2Pi-3.5-f-1-2</v>
      </c>
      <c r="R2034">
        <f>B2034+S2034</f>
        <v>25950.248675551</v>
      </c>
      <c r="S2034">
        <f>_xlfn.IFNA(VLOOKUP(Q2034,'MARVEL-X'!A$2:I$1400,7,FALSE),VLOOKUP(Q2034,MARVEL!A$2:J$1522,10,FALSE))</f>
        <v>2990.0876755509998</v>
      </c>
      <c r="T2034">
        <f>IF(P2034=P2033,R2034+T2033,R2034)</f>
        <v>233552.22647699097</v>
      </c>
      <c r="U2034">
        <f>IF(P2034=P2033,1+U2033,1)</f>
        <v>9</v>
      </c>
      <c r="V2034" t="str">
        <f t="shared" si="31"/>
        <v/>
      </c>
      <c r="W2034" t="str">
        <f>IF(V2034="","",IF(ABS(V2034-R2034)&gt;W$1,ABS(V2034-R2034),""))</f>
        <v/>
      </c>
      <c r="X2034" t="str">
        <f>Y2034&amp;"-"&amp;Z2034&amp;"-"&amp;AC2034&amp;"-"&amp;AD2034&amp;"-"&amp;AG2034</f>
        <v>3.5-e-B-0-0.5</v>
      </c>
      <c r="Y2034">
        <f>F2034</f>
        <v>3.5</v>
      </c>
      <c r="Z2034" s="2" t="str">
        <f>G2034</f>
        <v>e</v>
      </c>
      <c r="AA2034">
        <f>_xlfn.IFNA(VLOOKUP(X2034,'duo-out'!A$2:Q$5000,5,FALSE),E2034+10*(H2034-1)+1+_xlfn.IFNA(VLOOKUP(D2034,states!A$2:C$10,3,FALSE),1))</f>
        <v>63</v>
      </c>
      <c r="AB2034" t="str">
        <f>IF(V2034="","",V2034)</f>
        <v/>
      </c>
      <c r="AC2034" s="2" t="str">
        <f>_xlfn.IFNA(VLOOKUP(D2034,states!A$2:C$10,2,FALSE),"XX")</f>
        <v>B</v>
      </c>
      <c r="AD2034">
        <f>E2034</f>
        <v>0</v>
      </c>
      <c r="AE2034">
        <f>_xlfn.IFNA(VLOOKUP(D2034,states!A$2:D$10,4,FALSE),0)</f>
        <v>0</v>
      </c>
      <c r="AF2034">
        <v>0.5</v>
      </c>
      <c r="AG2034">
        <f>IF(AE2034=0,AF2034,IF(AE2034=1,IF(F2034=0.5,0.5,IF(H2034=1,0.5,1.5)),IF(F2034=0.5,0.5,IF(H2034=1,2.5,1.5))))</f>
        <v>0.5</v>
      </c>
      <c r="AH2034" s="7">
        <f>IF(AC2034="XX",0,1/C2034^(1/5)*IF(E2034=0,100,1)/(E2034+1)^(1/4))</f>
        <v>251.188643150958</v>
      </c>
    </row>
    <row r="2035" spans="1:34">
      <c r="A2035">
        <v>4245</v>
      </c>
      <c r="B2035" s="1">
        <v>25542.030999999999</v>
      </c>
      <c r="C2035" s="6">
        <v>5.0000000000000001E-3</v>
      </c>
      <c r="D2035" t="s">
        <v>4</v>
      </c>
      <c r="E2035">
        <v>0</v>
      </c>
      <c r="F2035">
        <v>3.5</v>
      </c>
      <c r="G2035" t="s">
        <v>1</v>
      </c>
      <c r="H2035">
        <v>2</v>
      </c>
      <c r="I2035" t="s">
        <v>0</v>
      </c>
      <c r="J2035">
        <v>0</v>
      </c>
      <c r="K2035">
        <v>4.5</v>
      </c>
      <c r="L2035" t="s">
        <v>1</v>
      </c>
      <c r="M2035">
        <v>2</v>
      </c>
      <c r="N2035" t="s">
        <v>4301</v>
      </c>
      <c r="O2035">
        <v>1</v>
      </c>
      <c r="P2035" t="str">
        <f>D2035&amp;"-"&amp;F2035&amp;"-"&amp;G2035&amp;"-"&amp;E2035&amp;"-"&amp;H2035</f>
        <v>B2Sigma-3.5-e-0-2</v>
      </c>
      <c r="Q2035" t="str">
        <f>I2035&amp;"-"&amp;K2035&amp;"-"&amp;L2035&amp;"-"&amp;J2035&amp;"-"&amp;M2035</f>
        <v>X2Pi-4.5-e-0-2</v>
      </c>
      <c r="R2035">
        <f>B2035+S2035</f>
        <v>25950.258953531</v>
      </c>
      <c r="S2035">
        <f>_xlfn.IFNA(VLOOKUP(Q2035,'MARVEL-X'!A$2:I$1400,7,FALSE),VLOOKUP(Q2035,MARVEL!A$2:J$1522,10,FALSE))</f>
        <v>408.22795353100003</v>
      </c>
      <c r="T2035">
        <f>IF(P2035=P2034,R2035+T2034,R2035)</f>
        <v>259502.48543052198</v>
      </c>
      <c r="U2035">
        <f>IF(P2035=P2034,1+U2034,1)</f>
        <v>10</v>
      </c>
      <c r="V2035" t="str">
        <f t="shared" si="31"/>
        <v/>
      </c>
      <c r="W2035" t="str">
        <f>IF(V2035="","",IF(ABS(V2035-R2035)&gt;W$1,ABS(V2035-R2035),""))</f>
        <v/>
      </c>
      <c r="X2035" t="str">
        <f>Y2035&amp;"-"&amp;Z2035&amp;"-"&amp;AC2035&amp;"-"&amp;AD2035&amp;"-"&amp;AG2035</f>
        <v>3.5-e-B-0-0.5</v>
      </c>
      <c r="Y2035">
        <f>F2035</f>
        <v>3.5</v>
      </c>
      <c r="Z2035" s="2" t="str">
        <f>G2035</f>
        <v>e</v>
      </c>
      <c r="AA2035">
        <f>_xlfn.IFNA(VLOOKUP(X2035,'duo-out'!A$2:Q$5000,5,FALSE),E2035+10*(H2035-1)+1+_xlfn.IFNA(VLOOKUP(D2035,states!A$2:C$10,3,FALSE),1))</f>
        <v>63</v>
      </c>
      <c r="AB2035" t="str">
        <f>IF(V2035="","",V2035)</f>
        <v/>
      </c>
      <c r="AC2035" s="2" t="str">
        <f>_xlfn.IFNA(VLOOKUP(D2035,states!A$2:C$10,2,FALSE),"XX")</f>
        <v>B</v>
      </c>
      <c r="AD2035">
        <f>E2035</f>
        <v>0</v>
      </c>
      <c r="AE2035">
        <f>_xlfn.IFNA(VLOOKUP(D2035,states!A$2:D$10,4,FALSE),0)</f>
        <v>0</v>
      </c>
      <c r="AF2035">
        <v>0.5</v>
      </c>
      <c r="AG2035">
        <f>IF(AE2035=0,AF2035,IF(AE2035=1,IF(F2035=0.5,0.5,IF(H2035=1,0.5,1.5)),IF(F2035=0.5,0.5,IF(H2035=1,2.5,1.5))))</f>
        <v>0.5</v>
      </c>
      <c r="AH2035" s="7">
        <f>IF(AC2035="XX",0,1/C2035^(1/5)*IF(E2035=0,100,1)/(E2035+1)^(1/4))</f>
        <v>288.53998118144267</v>
      </c>
    </row>
    <row r="2036" spans="1:34">
      <c r="A2036">
        <v>4227</v>
      </c>
      <c r="B2036" s="1">
        <v>25682.6</v>
      </c>
      <c r="C2036" s="6">
        <v>5.0000000000000001E-3</v>
      </c>
      <c r="D2036" t="s">
        <v>4</v>
      </c>
      <c r="E2036">
        <v>0</v>
      </c>
      <c r="F2036">
        <v>3.5</v>
      </c>
      <c r="G2036" t="s">
        <v>1</v>
      </c>
      <c r="H2036">
        <v>2</v>
      </c>
      <c r="I2036" t="s">
        <v>0</v>
      </c>
      <c r="J2036">
        <v>0</v>
      </c>
      <c r="K2036">
        <v>3.5</v>
      </c>
      <c r="L2036" t="s">
        <v>2</v>
      </c>
      <c r="M2036">
        <v>2</v>
      </c>
      <c r="N2036" t="s">
        <v>4283</v>
      </c>
      <c r="O2036">
        <v>1</v>
      </c>
      <c r="P2036" t="str">
        <f>D2036&amp;"-"&amp;F2036&amp;"-"&amp;G2036&amp;"-"&amp;E2036&amp;"-"&amp;H2036</f>
        <v>B2Sigma-3.5-e-0-2</v>
      </c>
      <c r="Q2036" t="str">
        <f>I2036&amp;"-"&amp;K2036&amp;"-"&amp;L2036&amp;"-"&amp;J2036&amp;"-"&amp;M2036</f>
        <v>X2Pi-3.5-f-0-2</v>
      </c>
      <c r="R2036">
        <f>B2036+S2036</f>
        <v>25950.260933923997</v>
      </c>
      <c r="S2036">
        <f>_xlfn.IFNA(VLOOKUP(Q2036,'MARVEL-X'!A$2:I$1400,7,FALSE),VLOOKUP(Q2036,MARVEL!A$2:J$1522,10,FALSE))</f>
        <v>267.66093392400001</v>
      </c>
      <c r="T2036">
        <f>IF(P2036=P2035,R2036+T2035,R2036)</f>
        <v>285452.74636444595</v>
      </c>
      <c r="U2036">
        <f>IF(P2036=P2035,1+U2035,1)</f>
        <v>11</v>
      </c>
      <c r="V2036" t="str">
        <f t="shared" si="31"/>
        <v/>
      </c>
      <c r="W2036" t="str">
        <f>IF(V2036="","",IF(ABS(V2036-R2036)&gt;W$1,ABS(V2036-R2036),""))</f>
        <v/>
      </c>
      <c r="X2036" t="str">
        <f>Y2036&amp;"-"&amp;Z2036&amp;"-"&amp;AC2036&amp;"-"&amp;AD2036&amp;"-"&amp;AG2036</f>
        <v>3.5-e-B-0-0.5</v>
      </c>
      <c r="Y2036">
        <f>F2036</f>
        <v>3.5</v>
      </c>
      <c r="Z2036" s="2" t="str">
        <f>G2036</f>
        <v>e</v>
      </c>
      <c r="AA2036">
        <f>_xlfn.IFNA(VLOOKUP(X2036,'duo-out'!A$2:Q$5000,5,FALSE),E2036+10*(H2036-1)+1+_xlfn.IFNA(VLOOKUP(D2036,states!A$2:C$10,3,FALSE),1))</f>
        <v>63</v>
      </c>
      <c r="AB2036" t="str">
        <f>IF(V2036="","",V2036)</f>
        <v/>
      </c>
      <c r="AC2036" s="2" t="str">
        <f>_xlfn.IFNA(VLOOKUP(D2036,states!A$2:C$10,2,FALSE),"XX")</f>
        <v>B</v>
      </c>
      <c r="AD2036">
        <f>E2036</f>
        <v>0</v>
      </c>
      <c r="AE2036">
        <f>_xlfn.IFNA(VLOOKUP(D2036,states!A$2:D$10,4,FALSE),0)</f>
        <v>0</v>
      </c>
      <c r="AF2036">
        <v>0.5</v>
      </c>
      <c r="AG2036">
        <f>IF(AE2036=0,AF2036,IF(AE2036=1,IF(F2036=0.5,0.5,IF(H2036=1,0.5,1.5)),IF(F2036=0.5,0.5,IF(H2036=1,2.5,1.5))))</f>
        <v>0.5</v>
      </c>
      <c r="AH2036" s="7">
        <f>IF(AC2036="XX",0,1/C2036^(1/5)*IF(E2036=0,100,1)/(E2036+1)^(1/4))</f>
        <v>288.53998118144267</v>
      </c>
    </row>
    <row r="2037" spans="1:34">
      <c r="A2037">
        <v>4209</v>
      </c>
      <c r="B2037" s="1">
        <v>25797.069</v>
      </c>
      <c r="C2037" s="6">
        <v>9.7509999999999993E-3</v>
      </c>
      <c r="D2037" t="s">
        <v>4</v>
      </c>
      <c r="E2037">
        <v>0</v>
      </c>
      <c r="F2037">
        <v>3.5</v>
      </c>
      <c r="G2037" t="s">
        <v>1</v>
      </c>
      <c r="H2037">
        <v>2</v>
      </c>
      <c r="I2037" t="s">
        <v>0</v>
      </c>
      <c r="J2037">
        <v>0</v>
      </c>
      <c r="K2037">
        <v>2.5</v>
      </c>
      <c r="L2037" t="s">
        <v>1</v>
      </c>
      <c r="M2037">
        <v>2</v>
      </c>
      <c r="N2037" t="s">
        <v>4265</v>
      </c>
      <c r="O2037">
        <v>1</v>
      </c>
      <c r="P2037" t="str">
        <f>D2037&amp;"-"&amp;F2037&amp;"-"&amp;G2037&amp;"-"&amp;E2037&amp;"-"&amp;H2037</f>
        <v>B2Sigma-3.5-e-0-2</v>
      </c>
      <c r="Q2037" t="str">
        <f>I2037&amp;"-"&amp;K2037&amp;"-"&amp;L2037&amp;"-"&amp;J2037&amp;"-"&amp;M2037</f>
        <v>X2Pi-2.5-e-0-2</v>
      </c>
      <c r="R2037">
        <f>B2037+S2037</f>
        <v>25950.264131301999</v>
      </c>
      <c r="S2037">
        <f>_xlfn.IFNA(VLOOKUP(Q2037,'MARVEL-X'!A$2:I$1400,7,FALSE),VLOOKUP(Q2037,MARVEL!A$2:J$1522,10,FALSE))</f>
        <v>153.19513130199999</v>
      </c>
      <c r="T2037">
        <f>IF(P2037=P2036,R2037+T2036,R2037)</f>
        <v>311403.01049574796</v>
      </c>
      <c r="U2037">
        <f>IF(P2037=P2036,1+U2036,1)</f>
        <v>12</v>
      </c>
      <c r="V2037" t="str">
        <f t="shared" si="31"/>
        <v/>
      </c>
      <c r="W2037" t="str">
        <f>IF(V2037="","",IF(ABS(V2037-R2037)&gt;W$1,ABS(V2037-R2037),""))</f>
        <v/>
      </c>
      <c r="X2037" t="str">
        <f>Y2037&amp;"-"&amp;Z2037&amp;"-"&amp;AC2037&amp;"-"&amp;AD2037&amp;"-"&amp;AG2037</f>
        <v>3.5-e-B-0-0.5</v>
      </c>
      <c r="Y2037">
        <f>F2037</f>
        <v>3.5</v>
      </c>
      <c r="Z2037" s="2" t="str">
        <f>G2037</f>
        <v>e</v>
      </c>
      <c r="AA2037">
        <f>_xlfn.IFNA(VLOOKUP(X2037,'duo-out'!A$2:Q$5000,5,FALSE),E2037+10*(H2037-1)+1+_xlfn.IFNA(VLOOKUP(D2037,states!A$2:C$10,3,FALSE),1))</f>
        <v>63</v>
      </c>
      <c r="AB2037" t="str">
        <f>IF(V2037="","",V2037)</f>
        <v/>
      </c>
      <c r="AC2037" s="2" t="str">
        <f>_xlfn.IFNA(VLOOKUP(D2037,states!A$2:C$10,2,FALSE),"XX")</f>
        <v>B</v>
      </c>
      <c r="AD2037">
        <f>E2037</f>
        <v>0</v>
      </c>
      <c r="AE2037">
        <f>_xlfn.IFNA(VLOOKUP(D2037,states!A$2:D$10,4,FALSE),0)</f>
        <v>0</v>
      </c>
      <c r="AF2037">
        <v>0.5</v>
      </c>
      <c r="AG2037">
        <f>IF(AE2037=0,AF2037,IF(AE2037=1,IF(F2037=0.5,0.5,IF(H2037=1,0.5,1.5)),IF(F2037=0.5,0.5,IF(H2037=1,2.5,1.5))))</f>
        <v>0.5</v>
      </c>
      <c r="AH2037" s="7">
        <f>IF(AC2037="XX",0,1/C2037^(1/5)*IF(E2037=0,100,1)/(E2037+1)^(1/4))</f>
        <v>252.4585995298016</v>
      </c>
    </row>
    <row r="2038" spans="1:34">
      <c r="A2038">
        <v>3078</v>
      </c>
      <c r="B2038" s="1">
        <v>25797.067500000001</v>
      </c>
      <c r="C2038" s="6">
        <v>7.9360000000000003E-3</v>
      </c>
      <c r="D2038" t="s">
        <v>4</v>
      </c>
      <c r="E2038">
        <v>0</v>
      </c>
      <c r="F2038">
        <v>3.5</v>
      </c>
      <c r="G2038" t="s">
        <v>1</v>
      </c>
      <c r="H2038">
        <v>2</v>
      </c>
      <c r="I2038" t="s">
        <v>0</v>
      </c>
      <c r="J2038">
        <v>0</v>
      </c>
      <c r="K2038">
        <v>2.5</v>
      </c>
      <c r="L2038" t="s">
        <v>1</v>
      </c>
      <c r="M2038">
        <v>2</v>
      </c>
      <c r="N2038" t="s">
        <v>3134</v>
      </c>
      <c r="O2038">
        <v>1</v>
      </c>
      <c r="P2038" t="str">
        <f>D2038&amp;"-"&amp;F2038&amp;"-"&amp;G2038&amp;"-"&amp;E2038&amp;"-"&amp;H2038</f>
        <v>B2Sigma-3.5-e-0-2</v>
      </c>
      <c r="Q2038" t="str">
        <f>I2038&amp;"-"&amp;K2038&amp;"-"&amp;L2038&amp;"-"&amp;J2038&amp;"-"&amp;M2038</f>
        <v>X2Pi-2.5-e-0-2</v>
      </c>
      <c r="R2038">
        <f>B2038+S2038</f>
        <v>25950.262631302001</v>
      </c>
      <c r="S2038">
        <f>_xlfn.IFNA(VLOOKUP(Q2038,'MARVEL-X'!A$2:I$1400,7,FALSE),VLOOKUP(Q2038,MARVEL!A$2:J$1522,10,FALSE))</f>
        <v>153.19513130199999</v>
      </c>
      <c r="T2038">
        <f>IF(P2038=P2037,R2038+T2037,R2038)</f>
        <v>337353.27312704996</v>
      </c>
      <c r="U2038">
        <f>IF(P2038=P2037,1+U2037,1)</f>
        <v>13</v>
      </c>
      <c r="V2038" t="str">
        <f t="shared" si="31"/>
        <v/>
      </c>
      <c r="W2038" t="str">
        <f>IF(V2038="","",IF(ABS(V2038-R2038)&gt;W$1,ABS(V2038-R2038),""))</f>
        <v/>
      </c>
      <c r="X2038" t="str">
        <f>Y2038&amp;"-"&amp;Z2038&amp;"-"&amp;AC2038&amp;"-"&amp;AD2038&amp;"-"&amp;AG2038</f>
        <v>3.5-e-B-0-0.5</v>
      </c>
      <c r="Y2038">
        <f>F2038</f>
        <v>3.5</v>
      </c>
      <c r="Z2038" s="2" t="str">
        <f>G2038</f>
        <v>e</v>
      </c>
      <c r="AA2038">
        <f>_xlfn.IFNA(VLOOKUP(X2038,'duo-out'!A$2:Q$5000,5,FALSE),E2038+10*(H2038-1)+1+_xlfn.IFNA(VLOOKUP(D2038,states!A$2:C$10,3,FALSE),1))</f>
        <v>63</v>
      </c>
      <c r="AB2038" t="str">
        <f>IF(V2038="","",V2038)</f>
        <v/>
      </c>
      <c r="AC2038" s="2" t="str">
        <f>_xlfn.IFNA(VLOOKUP(D2038,states!A$2:C$10,2,FALSE),"XX")</f>
        <v>B</v>
      </c>
      <c r="AD2038">
        <f>E2038</f>
        <v>0</v>
      </c>
      <c r="AE2038">
        <f>_xlfn.IFNA(VLOOKUP(D2038,states!A$2:D$10,4,FALSE),0)</f>
        <v>0</v>
      </c>
      <c r="AF2038">
        <v>0.5</v>
      </c>
      <c r="AG2038">
        <f>IF(AE2038=0,AF2038,IF(AE2038=1,IF(F2038=0.5,0.5,IF(H2038=1,0.5,1.5)),IF(F2038=0.5,0.5,IF(H2038=1,2.5,1.5))))</f>
        <v>0.5</v>
      </c>
      <c r="AH2038" s="7">
        <f>IF(AC2038="XX",0,1/C2038^(1/5)*IF(E2038=0,100,1)/(E2038+1)^(1/4))</f>
        <v>263.07505397276941</v>
      </c>
    </row>
    <row r="2039" spans="1:34">
      <c r="A2039">
        <v>3058</v>
      </c>
      <c r="B2039" s="1">
        <v>25682.594700000001</v>
      </c>
      <c r="C2039" s="6">
        <v>5.0000000000000001E-3</v>
      </c>
      <c r="D2039" t="s">
        <v>4</v>
      </c>
      <c r="E2039">
        <v>0</v>
      </c>
      <c r="F2039">
        <v>3.5</v>
      </c>
      <c r="G2039" t="s">
        <v>1</v>
      </c>
      <c r="H2039">
        <v>2</v>
      </c>
      <c r="I2039" t="s">
        <v>0</v>
      </c>
      <c r="J2039">
        <v>0</v>
      </c>
      <c r="K2039">
        <v>3.5</v>
      </c>
      <c r="L2039" t="s">
        <v>2</v>
      </c>
      <c r="M2039">
        <v>2</v>
      </c>
      <c r="N2039" t="s">
        <v>3114</v>
      </c>
      <c r="O2039">
        <v>1</v>
      </c>
      <c r="P2039" t="str">
        <f>D2039&amp;"-"&amp;F2039&amp;"-"&amp;G2039&amp;"-"&amp;E2039&amp;"-"&amp;H2039</f>
        <v>B2Sigma-3.5-e-0-2</v>
      </c>
      <c r="Q2039" t="str">
        <f>I2039&amp;"-"&amp;K2039&amp;"-"&amp;L2039&amp;"-"&amp;J2039&amp;"-"&amp;M2039</f>
        <v>X2Pi-3.5-f-0-2</v>
      </c>
      <c r="R2039">
        <f>B2039+S2039</f>
        <v>25950.255633924</v>
      </c>
      <c r="S2039">
        <f>_xlfn.IFNA(VLOOKUP(Q2039,'MARVEL-X'!A$2:I$1400,7,FALSE),VLOOKUP(Q2039,MARVEL!A$2:J$1522,10,FALSE))</f>
        <v>267.66093392400001</v>
      </c>
      <c r="T2039">
        <f>IF(P2039=P2038,R2039+T2038,R2039)</f>
        <v>363303.52876097395</v>
      </c>
      <c r="U2039">
        <f>IF(P2039=P2038,1+U2038,1)</f>
        <v>14</v>
      </c>
      <c r="V2039" t="str">
        <f t="shared" si="31"/>
        <v/>
      </c>
      <c r="W2039" t="str">
        <f>IF(V2039="","",IF(ABS(V2039-R2039)&gt;W$1,ABS(V2039-R2039),""))</f>
        <v/>
      </c>
      <c r="X2039" t="str">
        <f>Y2039&amp;"-"&amp;Z2039&amp;"-"&amp;AC2039&amp;"-"&amp;AD2039&amp;"-"&amp;AG2039</f>
        <v>3.5-e-B-0-0.5</v>
      </c>
      <c r="Y2039">
        <f>F2039</f>
        <v>3.5</v>
      </c>
      <c r="Z2039" s="2" t="str">
        <f>G2039</f>
        <v>e</v>
      </c>
      <c r="AA2039">
        <f>_xlfn.IFNA(VLOOKUP(X2039,'duo-out'!A$2:Q$5000,5,FALSE),E2039+10*(H2039-1)+1+_xlfn.IFNA(VLOOKUP(D2039,states!A$2:C$10,3,FALSE),1))</f>
        <v>63</v>
      </c>
      <c r="AB2039" t="str">
        <f>IF(V2039="","",V2039)</f>
        <v/>
      </c>
      <c r="AC2039" s="2" t="str">
        <f>_xlfn.IFNA(VLOOKUP(D2039,states!A$2:C$10,2,FALSE),"XX")</f>
        <v>B</v>
      </c>
      <c r="AD2039">
        <f>E2039</f>
        <v>0</v>
      </c>
      <c r="AE2039">
        <f>_xlfn.IFNA(VLOOKUP(D2039,states!A$2:D$10,4,FALSE),0)</f>
        <v>0</v>
      </c>
      <c r="AF2039">
        <v>0.5</v>
      </c>
      <c r="AG2039">
        <f>IF(AE2039=0,AF2039,IF(AE2039=1,IF(F2039=0.5,0.5,IF(H2039=1,0.5,1.5)),IF(F2039=0.5,0.5,IF(H2039=1,2.5,1.5))))</f>
        <v>0.5</v>
      </c>
      <c r="AH2039" s="7">
        <f>IF(AC2039="XX",0,1/C2039^(1/5)*IF(E2039=0,100,1)/(E2039+1)^(1/4))</f>
        <v>288.53998118144267</v>
      </c>
    </row>
    <row r="2040" spans="1:34">
      <c r="A2040">
        <v>3033</v>
      </c>
      <c r="B2040" s="1">
        <v>25542.029299999998</v>
      </c>
      <c r="C2040" s="6">
        <v>5.0000000000000001E-3</v>
      </c>
      <c r="D2040" t="s">
        <v>4</v>
      </c>
      <c r="E2040">
        <v>0</v>
      </c>
      <c r="F2040">
        <v>3.5</v>
      </c>
      <c r="G2040" t="s">
        <v>1</v>
      </c>
      <c r="H2040">
        <v>2</v>
      </c>
      <c r="I2040" t="s">
        <v>0</v>
      </c>
      <c r="J2040">
        <v>0</v>
      </c>
      <c r="K2040">
        <v>4.5</v>
      </c>
      <c r="L2040" t="s">
        <v>1</v>
      </c>
      <c r="M2040">
        <v>2</v>
      </c>
      <c r="N2040" t="s">
        <v>3089</v>
      </c>
      <c r="O2040">
        <v>1</v>
      </c>
      <c r="P2040" t="str">
        <f>D2040&amp;"-"&amp;F2040&amp;"-"&amp;G2040&amp;"-"&amp;E2040&amp;"-"&amp;H2040</f>
        <v>B2Sigma-3.5-e-0-2</v>
      </c>
      <c r="Q2040" t="str">
        <f>I2040&amp;"-"&amp;K2040&amp;"-"&amp;L2040&amp;"-"&amp;J2040&amp;"-"&amp;M2040</f>
        <v>X2Pi-4.5-e-0-2</v>
      </c>
      <c r="R2040">
        <f>B2040+S2040</f>
        <v>25950.257253530999</v>
      </c>
      <c r="S2040">
        <f>_xlfn.IFNA(VLOOKUP(Q2040,'MARVEL-X'!A$2:I$1400,7,FALSE),VLOOKUP(Q2040,MARVEL!A$2:J$1522,10,FALSE))</f>
        <v>408.22795353100003</v>
      </c>
      <c r="T2040">
        <f>IF(P2040=P2039,R2040+T2039,R2040)</f>
        <v>389253.78601450496</v>
      </c>
      <c r="U2040">
        <f>IF(P2040=P2039,1+U2039,1)</f>
        <v>15</v>
      </c>
      <c r="V2040" t="str">
        <f t="shared" si="31"/>
        <v/>
      </c>
      <c r="W2040" t="str">
        <f>IF(V2040="","",IF(ABS(V2040-R2040)&gt;W$1,ABS(V2040-R2040),""))</f>
        <v/>
      </c>
      <c r="X2040" t="str">
        <f>Y2040&amp;"-"&amp;Z2040&amp;"-"&amp;AC2040&amp;"-"&amp;AD2040&amp;"-"&amp;AG2040</f>
        <v>3.5-e-B-0-0.5</v>
      </c>
      <c r="Y2040">
        <f>F2040</f>
        <v>3.5</v>
      </c>
      <c r="Z2040" s="2" t="str">
        <f>G2040</f>
        <v>e</v>
      </c>
      <c r="AA2040">
        <f>_xlfn.IFNA(VLOOKUP(X2040,'duo-out'!A$2:Q$5000,5,FALSE),E2040+10*(H2040-1)+1+_xlfn.IFNA(VLOOKUP(D2040,states!A$2:C$10,3,FALSE),1))</f>
        <v>63</v>
      </c>
      <c r="AB2040" t="str">
        <f>IF(V2040="","",V2040)</f>
        <v/>
      </c>
      <c r="AC2040" s="2" t="str">
        <f>_xlfn.IFNA(VLOOKUP(D2040,states!A$2:C$10,2,FALSE),"XX")</f>
        <v>B</v>
      </c>
      <c r="AD2040">
        <f>E2040</f>
        <v>0</v>
      </c>
      <c r="AE2040">
        <f>_xlfn.IFNA(VLOOKUP(D2040,states!A$2:D$10,4,FALSE),0)</f>
        <v>0</v>
      </c>
      <c r="AF2040">
        <v>0.5</v>
      </c>
      <c r="AG2040">
        <f>IF(AE2040=0,AF2040,IF(AE2040=1,IF(F2040=0.5,0.5,IF(H2040=1,0.5,1.5)),IF(F2040=0.5,0.5,IF(H2040=1,2.5,1.5))))</f>
        <v>0.5</v>
      </c>
      <c r="AH2040" s="7">
        <f>IF(AC2040="XX",0,1/C2040^(1/5)*IF(E2040=0,100,1)/(E2040+1)^(1/4))</f>
        <v>288.53998118144267</v>
      </c>
    </row>
    <row r="2041" spans="1:34">
      <c r="A2041">
        <v>452</v>
      </c>
      <c r="B2041" s="1">
        <v>25542.01</v>
      </c>
      <c r="C2041" s="6">
        <v>0.05</v>
      </c>
      <c r="D2041" t="s">
        <v>4</v>
      </c>
      <c r="E2041">
        <v>0</v>
      </c>
      <c r="F2041">
        <v>3.5</v>
      </c>
      <c r="G2041" t="s">
        <v>1</v>
      </c>
      <c r="H2041">
        <v>2</v>
      </c>
      <c r="I2041" t="s">
        <v>0</v>
      </c>
      <c r="J2041">
        <v>0</v>
      </c>
      <c r="K2041">
        <v>4.5</v>
      </c>
      <c r="L2041" t="s">
        <v>1</v>
      </c>
      <c r="M2041">
        <v>2</v>
      </c>
      <c r="N2041" t="s">
        <v>508</v>
      </c>
      <c r="O2041">
        <v>1</v>
      </c>
      <c r="P2041" t="str">
        <f>D2041&amp;"-"&amp;F2041&amp;"-"&amp;G2041&amp;"-"&amp;E2041&amp;"-"&amp;H2041</f>
        <v>B2Sigma-3.5-e-0-2</v>
      </c>
      <c r="Q2041" t="str">
        <f>I2041&amp;"-"&amp;K2041&amp;"-"&amp;L2041&amp;"-"&amp;J2041&amp;"-"&amp;M2041</f>
        <v>X2Pi-4.5-e-0-2</v>
      </c>
      <c r="R2041">
        <f>B2041+S2041</f>
        <v>25950.237953530999</v>
      </c>
      <c r="S2041">
        <f>_xlfn.IFNA(VLOOKUP(Q2041,'MARVEL-X'!A$2:I$1400,7,FALSE),VLOOKUP(Q2041,MARVEL!A$2:J$1522,10,FALSE))</f>
        <v>408.22795353100003</v>
      </c>
      <c r="T2041">
        <f>IF(P2041=P2040,R2041+T2040,R2041)</f>
        <v>415204.02396803594</v>
      </c>
      <c r="U2041">
        <f>IF(P2041=P2040,1+U2040,1)</f>
        <v>16</v>
      </c>
      <c r="V2041" t="str">
        <f t="shared" si="31"/>
        <v/>
      </c>
      <c r="W2041" t="str">
        <f>IF(V2041="","",IF(ABS(V2041-R2041)&gt;W$1,ABS(V2041-R2041),""))</f>
        <v/>
      </c>
      <c r="X2041" t="str">
        <f>Y2041&amp;"-"&amp;Z2041&amp;"-"&amp;AC2041&amp;"-"&amp;AD2041&amp;"-"&amp;AG2041</f>
        <v>3.5-e-B-0-0.5</v>
      </c>
      <c r="Y2041">
        <f>F2041</f>
        <v>3.5</v>
      </c>
      <c r="Z2041" s="2" t="str">
        <f>G2041</f>
        <v>e</v>
      </c>
      <c r="AA2041">
        <f>_xlfn.IFNA(VLOOKUP(X2041,'duo-out'!A$2:Q$5000,5,FALSE),E2041+10*(H2041-1)+1+_xlfn.IFNA(VLOOKUP(D2041,states!A$2:C$10,3,FALSE),1))</f>
        <v>63</v>
      </c>
      <c r="AB2041" t="str">
        <f>IF(V2041="","",V2041)</f>
        <v/>
      </c>
      <c r="AC2041" s="2" t="str">
        <f>_xlfn.IFNA(VLOOKUP(D2041,states!A$2:C$10,2,FALSE),"XX")</f>
        <v>B</v>
      </c>
      <c r="AD2041">
        <f>E2041</f>
        <v>0</v>
      </c>
      <c r="AE2041">
        <f>_xlfn.IFNA(VLOOKUP(D2041,states!A$2:D$10,4,FALSE),0)</f>
        <v>0</v>
      </c>
      <c r="AF2041">
        <v>0.5</v>
      </c>
      <c r="AG2041">
        <f>IF(AE2041=0,AF2041,IF(AE2041=1,IF(F2041=0.5,0.5,IF(H2041=1,0.5,1.5)),IF(F2041=0.5,0.5,IF(H2041=1,2.5,1.5))))</f>
        <v>0.5</v>
      </c>
      <c r="AH2041" s="7">
        <f>IF(AC2041="XX",0,1/C2041^(1/5)*IF(E2041=0,100,1)/(E2041+1)^(1/4))</f>
        <v>182.05642030260799</v>
      </c>
    </row>
    <row r="2042" spans="1:34">
      <c r="A2042">
        <v>413</v>
      </c>
      <c r="B2042" s="1">
        <v>25682.6</v>
      </c>
      <c r="C2042" s="6">
        <v>0.05</v>
      </c>
      <c r="D2042" t="s">
        <v>4</v>
      </c>
      <c r="E2042">
        <v>0</v>
      </c>
      <c r="F2042">
        <v>3.5</v>
      </c>
      <c r="G2042" t="s">
        <v>1</v>
      </c>
      <c r="H2042">
        <v>2</v>
      </c>
      <c r="I2042" t="s">
        <v>0</v>
      </c>
      <c r="J2042">
        <v>0</v>
      </c>
      <c r="K2042">
        <v>3.5</v>
      </c>
      <c r="L2042" t="s">
        <v>2</v>
      </c>
      <c r="M2042">
        <v>2</v>
      </c>
      <c r="N2042" t="s">
        <v>469</v>
      </c>
      <c r="O2042">
        <v>1</v>
      </c>
      <c r="P2042" t="str">
        <f>D2042&amp;"-"&amp;F2042&amp;"-"&amp;G2042&amp;"-"&amp;E2042&amp;"-"&amp;H2042</f>
        <v>B2Sigma-3.5-e-0-2</v>
      </c>
      <c r="Q2042" t="str">
        <f>I2042&amp;"-"&amp;K2042&amp;"-"&amp;L2042&amp;"-"&amp;J2042&amp;"-"&amp;M2042</f>
        <v>X2Pi-3.5-f-0-2</v>
      </c>
      <c r="R2042">
        <f>B2042+S2042</f>
        <v>25950.260933923997</v>
      </c>
      <c r="S2042">
        <f>_xlfn.IFNA(VLOOKUP(Q2042,'MARVEL-X'!A$2:I$1400,7,FALSE),VLOOKUP(Q2042,MARVEL!A$2:J$1522,10,FALSE))</f>
        <v>267.66093392400001</v>
      </c>
      <c r="T2042">
        <f>IF(P2042=P2041,R2042+T2041,R2042)</f>
        <v>441154.28490195994</v>
      </c>
      <c r="U2042">
        <f>IF(P2042=P2041,1+U2041,1)</f>
        <v>17</v>
      </c>
      <c r="V2042" t="str">
        <f t="shared" si="31"/>
        <v/>
      </c>
      <c r="W2042" t="str">
        <f>IF(V2042="","",IF(ABS(V2042-R2042)&gt;W$1,ABS(V2042-R2042),""))</f>
        <v/>
      </c>
      <c r="X2042" t="str">
        <f>Y2042&amp;"-"&amp;Z2042&amp;"-"&amp;AC2042&amp;"-"&amp;AD2042&amp;"-"&amp;AG2042</f>
        <v>3.5-e-B-0-0.5</v>
      </c>
      <c r="Y2042">
        <f>F2042</f>
        <v>3.5</v>
      </c>
      <c r="Z2042" s="2" t="str">
        <f>G2042</f>
        <v>e</v>
      </c>
      <c r="AA2042">
        <f>_xlfn.IFNA(VLOOKUP(X2042,'duo-out'!A$2:Q$5000,5,FALSE),E2042+10*(H2042-1)+1+_xlfn.IFNA(VLOOKUP(D2042,states!A$2:C$10,3,FALSE),1))</f>
        <v>63</v>
      </c>
      <c r="AB2042" t="str">
        <f>IF(V2042="","",V2042)</f>
        <v/>
      </c>
      <c r="AC2042" s="2" t="str">
        <f>_xlfn.IFNA(VLOOKUP(D2042,states!A$2:C$10,2,FALSE),"XX")</f>
        <v>B</v>
      </c>
      <c r="AD2042">
        <f>E2042</f>
        <v>0</v>
      </c>
      <c r="AE2042">
        <f>_xlfn.IFNA(VLOOKUP(D2042,states!A$2:D$10,4,FALSE),0)</f>
        <v>0</v>
      </c>
      <c r="AF2042">
        <v>0.5</v>
      </c>
      <c r="AG2042">
        <f>IF(AE2042=0,AF2042,IF(AE2042=1,IF(F2042=0.5,0.5,IF(H2042=1,0.5,1.5)),IF(F2042=0.5,0.5,IF(H2042=1,2.5,1.5))))</f>
        <v>0.5</v>
      </c>
      <c r="AH2042" s="7">
        <f>IF(AC2042="XX",0,1/C2042^(1/5)*IF(E2042=0,100,1)/(E2042+1)^(1/4))</f>
        <v>182.05642030260799</v>
      </c>
    </row>
    <row r="2043" spans="1:34">
      <c r="A2043">
        <v>376</v>
      </c>
      <c r="B2043" s="1">
        <v>25797.09</v>
      </c>
      <c r="C2043" s="6">
        <v>0.05</v>
      </c>
      <c r="D2043" t="s">
        <v>4</v>
      </c>
      <c r="E2043">
        <v>0</v>
      </c>
      <c r="F2043">
        <v>3.5</v>
      </c>
      <c r="G2043" t="s">
        <v>1</v>
      </c>
      <c r="H2043">
        <v>2</v>
      </c>
      <c r="I2043" t="s">
        <v>0</v>
      </c>
      <c r="J2043">
        <v>0</v>
      </c>
      <c r="K2043">
        <v>2.5</v>
      </c>
      <c r="L2043" t="s">
        <v>1</v>
      </c>
      <c r="M2043">
        <v>2</v>
      </c>
      <c r="N2043" t="s">
        <v>432</v>
      </c>
      <c r="O2043">
        <v>1</v>
      </c>
      <c r="P2043" t="str">
        <f>D2043&amp;"-"&amp;F2043&amp;"-"&amp;G2043&amp;"-"&amp;E2043&amp;"-"&amp;H2043</f>
        <v>B2Sigma-3.5-e-0-2</v>
      </c>
      <c r="Q2043" t="str">
        <f>I2043&amp;"-"&amp;K2043&amp;"-"&amp;L2043&amp;"-"&amp;J2043&amp;"-"&amp;M2043</f>
        <v>X2Pi-2.5-e-0-2</v>
      </c>
      <c r="R2043">
        <f>B2043+S2043</f>
        <v>25950.285131302</v>
      </c>
      <c r="S2043">
        <f>_xlfn.IFNA(VLOOKUP(Q2043,'MARVEL-X'!A$2:I$1400,7,FALSE),VLOOKUP(Q2043,MARVEL!A$2:J$1522,10,FALSE))</f>
        <v>153.19513130199999</v>
      </c>
      <c r="T2043">
        <f>IF(P2043=P2042,R2043+T2042,R2043)</f>
        <v>467104.57003326196</v>
      </c>
      <c r="U2043">
        <f>IF(P2043=P2042,1+U2042,1)</f>
        <v>18</v>
      </c>
      <c r="V2043">
        <f t="shared" si="31"/>
        <v>25950.253890736774</v>
      </c>
      <c r="W2043" t="str">
        <f>IF(V2043="","",IF(ABS(V2043-R2043)&gt;W$1,ABS(V2043-R2043),""))</f>
        <v/>
      </c>
      <c r="X2043" t="str">
        <f>Y2043&amp;"-"&amp;Z2043&amp;"-"&amp;AC2043&amp;"-"&amp;AD2043&amp;"-"&amp;AG2043</f>
        <v>3.5-e-B-0-0.5</v>
      </c>
      <c r="Y2043">
        <f>F2043</f>
        <v>3.5</v>
      </c>
      <c r="Z2043" s="2" t="str">
        <f>G2043</f>
        <v>e</v>
      </c>
      <c r="AA2043">
        <f>_xlfn.IFNA(VLOOKUP(X2043,'duo-out'!A$2:Q$5000,5,FALSE),E2043+10*(H2043-1)+1+_xlfn.IFNA(VLOOKUP(D2043,states!A$2:C$10,3,FALSE),1))</f>
        <v>63</v>
      </c>
      <c r="AB2043">
        <f>IF(V2043="","",V2043)</f>
        <v>25950.253890736774</v>
      </c>
      <c r="AC2043" s="2" t="str">
        <f>_xlfn.IFNA(VLOOKUP(D2043,states!A$2:C$10,2,FALSE),"XX")</f>
        <v>B</v>
      </c>
      <c r="AD2043">
        <f>E2043</f>
        <v>0</v>
      </c>
      <c r="AE2043">
        <f>_xlfn.IFNA(VLOOKUP(D2043,states!A$2:D$10,4,FALSE),0)</f>
        <v>0</v>
      </c>
      <c r="AF2043">
        <v>0.5</v>
      </c>
      <c r="AG2043">
        <f>IF(AE2043=0,AF2043,IF(AE2043=1,IF(F2043=0.5,0.5,IF(H2043=1,0.5,1.5)),IF(F2043=0.5,0.5,IF(H2043=1,2.5,1.5))))</f>
        <v>0.5</v>
      </c>
      <c r="AH2043" s="7">
        <f>IF(AC2043="XX",0,1/C2043^(1/5)*IF(E2043=0,100,1)/(E2043+1)^(1/4))</f>
        <v>182.05642030260799</v>
      </c>
    </row>
    <row r="2044" spans="1:34">
      <c r="A2044">
        <v>5083</v>
      </c>
      <c r="B2044" s="1">
        <v>27306.93</v>
      </c>
      <c r="C2044" s="6">
        <v>0.2</v>
      </c>
      <c r="D2044" t="s">
        <v>4</v>
      </c>
      <c r="E2044">
        <v>1</v>
      </c>
      <c r="F2044">
        <v>3.5</v>
      </c>
      <c r="G2044" t="s">
        <v>1</v>
      </c>
      <c r="H2044">
        <v>2</v>
      </c>
      <c r="I2044" t="s">
        <v>0</v>
      </c>
      <c r="J2044">
        <v>0</v>
      </c>
      <c r="K2044">
        <v>4.5</v>
      </c>
      <c r="L2044" t="s">
        <v>1</v>
      </c>
      <c r="M2044">
        <v>2</v>
      </c>
      <c r="N2044" t="s">
        <v>5139</v>
      </c>
      <c r="O2044">
        <v>1</v>
      </c>
      <c r="P2044" t="str">
        <f>D2044&amp;"-"&amp;F2044&amp;"-"&amp;G2044&amp;"-"&amp;E2044&amp;"-"&amp;H2044</f>
        <v>B2Sigma-3.5-e-1-2</v>
      </c>
      <c r="Q2044" t="str">
        <f>I2044&amp;"-"&amp;K2044&amp;"-"&amp;L2044&amp;"-"&amp;J2044&amp;"-"&amp;M2044</f>
        <v>X2Pi-4.5-e-0-2</v>
      </c>
      <c r="R2044">
        <f>B2044+S2044</f>
        <v>27715.157953531001</v>
      </c>
      <c r="S2044">
        <f>_xlfn.IFNA(VLOOKUP(Q2044,'MARVEL-X'!A$2:I$1400,7,FALSE),VLOOKUP(Q2044,MARVEL!A$2:J$1522,10,FALSE))</f>
        <v>408.22795353100003</v>
      </c>
      <c r="T2044">
        <f>IF(P2044=P2043,R2044+T2043,R2044)</f>
        <v>27715.157953531001</v>
      </c>
      <c r="U2044">
        <f>IF(P2044=P2043,1+U2043,1)</f>
        <v>1</v>
      </c>
      <c r="V2044" t="str">
        <f t="shared" si="31"/>
        <v/>
      </c>
      <c r="W2044" t="str">
        <f>IF(V2044="","",IF(ABS(V2044-R2044)&gt;W$1,ABS(V2044-R2044),""))</f>
        <v/>
      </c>
      <c r="X2044" t="str">
        <f>Y2044&amp;"-"&amp;Z2044&amp;"-"&amp;AC2044&amp;"-"&amp;AD2044&amp;"-"&amp;AG2044</f>
        <v>3.5-e-B-1-0.5</v>
      </c>
      <c r="Y2044">
        <f>F2044</f>
        <v>3.5</v>
      </c>
      <c r="Z2044" s="2" t="str">
        <f>G2044</f>
        <v>e</v>
      </c>
      <c r="AA2044">
        <f>_xlfn.IFNA(VLOOKUP(X2044,'duo-out'!A$2:Q$5000,5,FALSE),E2044+10*(H2044-1)+1+_xlfn.IFNA(VLOOKUP(D2044,states!A$2:C$10,3,FALSE),1))</f>
        <v>75</v>
      </c>
      <c r="AB2044" t="str">
        <f>IF(V2044="","",V2044)</f>
        <v/>
      </c>
      <c r="AC2044" s="2" t="str">
        <f>_xlfn.IFNA(VLOOKUP(D2044,states!A$2:C$10,2,FALSE),"XX")</f>
        <v>B</v>
      </c>
      <c r="AD2044">
        <f>E2044</f>
        <v>1</v>
      </c>
      <c r="AE2044">
        <f>_xlfn.IFNA(VLOOKUP(D2044,states!A$2:D$10,4,FALSE),0)</f>
        <v>0</v>
      </c>
      <c r="AF2044">
        <v>0.5</v>
      </c>
      <c r="AG2044">
        <f>IF(AE2044=0,AF2044,IF(AE2044=1,IF(F2044=0.5,0.5,IF(H2044=1,0.5,1.5)),IF(F2044=0.5,0.5,IF(H2044=1,2.5,1.5))))</f>
        <v>0.5</v>
      </c>
      <c r="AH2044" s="7">
        <f>IF(AC2044="XX",0,1/C2044^(1/5)*IF(E2044=0,100,1)/(E2044+1)^(1/4))</f>
        <v>1.1602097263419568</v>
      </c>
    </row>
    <row r="2045" spans="1:34">
      <c r="A2045">
        <v>4472</v>
      </c>
      <c r="B2045" s="1">
        <v>24589.801800000001</v>
      </c>
      <c r="C2045" s="6">
        <v>1.231E-2</v>
      </c>
      <c r="D2045" t="s">
        <v>4</v>
      </c>
      <c r="E2045">
        <v>1</v>
      </c>
      <c r="F2045">
        <v>3.5</v>
      </c>
      <c r="G2045" t="s">
        <v>1</v>
      </c>
      <c r="H2045">
        <v>2</v>
      </c>
      <c r="I2045" t="s">
        <v>0</v>
      </c>
      <c r="J2045">
        <v>1</v>
      </c>
      <c r="K2045">
        <v>4.5</v>
      </c>
      <c r="L2045" t="s">
        <v>1</v>
      </c>
      <c r="M2045">
        <v>2</v>
      </c>
      <c r="N2045" t="s">
        <v>4528</v>
      </c>
      <c r="O2045">
        <v>1</v>
      </c>
      <c r="P2045" t="str">
        <f>D2045&amp;"-"&amp;F2045&amp;"-"&amp;G2045&amp;"-"&amp;E2045&amp;"-"&amp;H2045</f>
        <v>B2Sigma-3.5-e-1-2</v>
      </c>
      <c r="Q2045" t="str">
        <f>I2045&amp;"-"&amp;K2045&amp;"-"&amp;L2045&amp;"-"&amp;J2045&amp;"-"&amp;M2045</f>
        <v>X2Pi-4.5-e-1-2</v>
      </c>
      <c r="R2045">
        <f>B2045+S2045</f>
        <v>27715.186378030001</v>
      </c>
      <c r="S2045">
        <f>_xlfn.IFNA(VLOOKUP(Q2045,'MARVEL-X'!A$2:I$1400,7,FALSE),VLOOKUP(Q2045,MARVEL!A$2:J$1522,10,FALSE))</f>
        <v>3125.3845780299998</v>
      </c>
      <c r="T2045">
        <f>IF(P2045=P2044,R2045+T2044,R2045)</f>
        <v>55430.344331561006</v>
      </c>
      <c r="U2045">
        <f>IF(P2045=P2044,1+U2044,1)</f>
        <v>2</v>
      </c>
      <c r="V2045" t="str">
        <f t="shared" si="31"/>
        <v/>
      </c>
      <c r="W2045" t="str">
        <f>IF(V2045="","",IF(ABS(V2045-R2045)&gt;W$1,ABS(V2045-R2045),""))</f>
        <v/>
      </c>
      <c r="X2045" t="str">
        <f>Y2045&amp;"-"&amp;Z2045&amp;"-"&amp;AC2045&amp;"-"&amp;AD2045&amp;"-"&amp;AG2045</f>
        <v>3.5-e-B-1-0.5</v>
      </c>
      <c r="Y2045">
        <f>F2045</f>
        <v>3.5</v>
      </c>
      <c r="Z2045" s="2" t="str">
        <f>G2045</f>
        <v>e</v>
      </c>
      <c r="AA2045">
        <f>_xlfn.IFNA(VLOOKUP(X2045,'duo-out'!A$2:Q$5000,5,FALSE),E2045+10*(H2045-1)+1+_xlfn.IFNA(VLOOKUP(D2045,states!A$2:C$10,3,FALSE),1))</f>
        <v>75</v>
      </c>
      <c r="AB2045" t="str">
        <f>IF(V2045="","",V2045)</f>
        <v/>
      </c>
      <c r="AC2045" s="2" t="str">
        <f>_xlfn.IFNA(VLOOKUP(D2045,states!A$2:C$10,2,FALSE),"XX")</f>
        <v>B</v>
      </c>
      <c r="AD2045">
        <f>E2045</f>
        <v>1</v>
      </c>
      <c r="AE2045">
        <f>_xlfn.IFNA(VLOOKUP(D2045,states!A$2:D$10,4,FALSE),0)</f>
        <v>0</v>
      </c>
      <c r="AF2045">
        <v>0.5</v>
      </c>
      <c r="AG2045">
        <f>IF(AE2045=0,AF2045,IF(AE2045=1,IF(F2045=0.5,0.5,IF(H2045=1,0.5,1.5)),IF(F2045=0.5,0.5,IF(H2045=1,2.5,1.5))))</f>
        <v>0.5</v>
      </c>
      <c r="AH2045" s="7">
        <f>IF(AC2045="XX",0,1/C2045^(1/5)*IF(E2045=0,100,1)/(E2045+1)^(1/4))</f>
        <v>2.0262400279353003</v>
      </c>
    </row>
    <row r="2046" spans="1:34">
      <c r="A2046">
        <v>4457</v>
      </c>
      <c r="B2046" s="1">
        <v>24725.101600000002</v>
      </c>
      <c r="C2046" s="6">
        <v>1.567E-2</v>
      </c>
      <c r="D2046" t="s">
        <v>4</v>
      </c>
      <c r="E2046">
        <v>1</v>
      </c>
      <c r="F2046">
        <v>3.5</v>
      </c>
      <c r="G2046" t="s">
        <v>1</v>
      </c>
      <c r="H2046">
        <v>2</v>
      </c>
      <c r="I2046" t="s">
        <v>0</v>
      </c>
      <c r="J2046">
        <v>1</v>
      </c>
      <c r="K2046">
        <v>3.5</v>
      </c>
      <c r="L2046" t="s">
        <v>2</v>
      </c>
      <c r="M2046">
        <v>2</v>
      </c>
      <c r="N2046" t="s">
        <v>4513</v>
      </c>
      <c r="O2046">
        <v>1</v>
      </c>
      <c r="P2046" t="str">
        <f>D2046&amp;"-"&amp;F2046&amp;"-"&amp;G2046&amp;"-"&amp;E2046&amp;"-"&amp;H2046</f>
        <v>B2Sigma-3.5-e-1-2</v>
      </c>
      <c r="Q2046" t="str">
        <f>I2046&amp;"-"&amp;K2046&amp;"-"&amp;L2046&amp;"-"&amp;J2046&amp;"-"&amp;M2046</f>
        <v>X2Pi-3.5-f-1-2</v>
      </c>
      <c r="R2046">
        <f>B2046+S2046</f>
        <v>27715.189275551002</v>
      </c>
      <c r="S2046">
        <f>_xlfn.IFNA(VLOOKUP(Q2046,'MARVEL-X'!A$2:I$1400,7,FALSE),VLOOKUP(Q2046,MARVEL!A$2:J$1522,10,FALSE))</f>
        <v>2990.0876755509998</v>
      </c>
      <c r="T2046">
        <f>IF(P2046=P2045,R2046+T2045,R2046)</f>
        <v>83145.533607112011</v>
      </c>
      <c r="U2046">
        <f>IF(P2046=P2045,1+U2045,1)</f>
        <v>3</v>
      </c>
      <c r="V2046" t="str">
        <f t="shared" si="31"/>
        <v/>
      </c>
      <c r="W2046" t="str">
        <f>IF(V2046="","",IF(ABS(V2046-R2046)&gt;W$1,ABS(V2046-R2046),""))</f>
        <v/>
      </c>
      <c r="X2046" t="str">
        <f>Y2046&amp;"-"&amp;Z2046&amp;"-"&amp;AC2046&amp;"-"&amp;AD2046&amp;"-"&amp;AG2046</f>
        <v>3.5-e-B-1-0.5</v>
      </c>
      <c r="Y2046">
        <f>F2046</f>
        <v>3.5</v>
      </c>
      <c r="Z2046" s="2" t="str">
        <f>G2046</f>
        <v>e</v>
      </c>
      <c r="AA2046">
        <f>_xlfn.IFNA(VLOOKUP(X2046,'duo-out'!A$2:Q$5000,5,FALSE),E2046+10*(H2046-1)+1+_xlfn.IFNA(VLOOKUP(D2046,states!A$2:C$10,3,FALSE),1))</f>
        <v>75</v>
      </c>
      <c r="AB2046" t="str">
        <f>IF(V2046="","",V2046)</f>
        <v/>
      </c>
      <c r="AC2046" s="2" t="str">
        <f>_xlfn.IFNA(VLOOKUP(D2046,states!A$2:C$10,2,FALSE),"XX")</f>
        <v>B</v>
      </c>
      <c r="AD2046">
        <f>E2046</f>
        <v>1</v>
      </c>
      <c r="AE2046">
        <f>_xlfn.IFNA(VLOOKUP(D2046,states!A$2:D$10,4,FALSE),0)</f>
        <v>0</v>
      </c>
      <c r="AF2046">
        <v>0.5</v>
      </c>
      <c r="AG2046">
        <f>IF(AE2046=0,AF2046,IF(AE2046=1,IF(F2046=0.5,0.5,IF(H2046=1,0.5,1.5)),IF(F2046=0.5,0.5,IF(H2046=1,2.5,1.5))))</f>
        <v>0.5</v>
      </c>
      <c r="AH2046" s="7">
        <f>IF(AC2046="XX",0,1/C2046^(1/5)*IF(E2046=0,100,1)/(E2046+1)^(1/4))</f>
        <v>1.930761817994</v>
      </c>
    </row>
    <row r="2047" spans="1:34">
      <c r="A2047">
        <v>4446</v>
      </c>
      <c r="B2047" s="1">
        <v>24835.290300000001</v>
      </c>
      <c r="C2047" s="6">
        <v>3.1280000000000002E-2</v>
      </c>
      <c r="D2047" t="s">
        <v>4</v>
      </c>
      <c r="E2047">
        <v>1</v>
      </c>
      <c r="F2047">
        <v>3.5</v>
      </c>
      <c r="G2047" t="s">
        <v>1</v>
      </c>
      <c r="H2047">
        <v>2</v>
      </c>
      <c r="I2047" t="s">
        <v>0</v>
      </c>
      <c r="J2047">
        <v>1</v>
      </c>
      <c r="K2047">
        <v>2.5</v>
      </c>
      <c r="L2047" t="s">
        <v>1</v>
      </c>
      <c r="M2047">
        <v>2</v>
      </c>
      <c r="N2047" t="s">
        <v>4502</v>
      </c>
      <c r="O2047">
        <v>1</v>
      </c>
      <c r="P2047" t="str">
        <f>D2047&amp;"-"&amp;F2047&amp;"-"&amp;G2047&amp;"-"&amp;E2047&amp;"-"&amp;H2047</f>
        <v>B2Sigma-3.5-e-1-2</v>
      </c>
      <c r="Q2047" t="str">
        <f>I2047&amp;"-"&amp;K2047&amp;"-"&amp;L2047&amp;"-"&amp;J2047&amp;"-"&amp;M2047</f>
        <v>X2Pi-2.5-e-1-2</v>
      </c>
      <c r="R2047">
        <f>B2047+S2047</f>
        <v>27715.202417621</v>
      </c>
      <c r="S2047">
        <f>_xlfn.IFNA(VLOOKUP(Q2047,'MARVEL-X'!A$2:I$1400,7,FALSE),VLOOKUP(Q2047,MARVEL!A$2:J$1522,10,FALSE))</f>
        <v>2879.9121176210001</v>
      </c>
      <c r="T2047">
        <f>IF(P2047=P2046,R2047+T2046,R2047)</f>
        <v>110860.73602473301</v>
      </c>
      <c r="U2047">
        <f>IF(P2047=P2046,1+U2046,1)</f>
        <v>4</v>
      </c>
      <c r="V2047" t="str">
        <f t="shared" si="31"/>
        <v/>
      </c>
      <c r="W2047" t="str">
        <f>IF(V2047="","",IF(ABS(V2047-R2047)&gt;W$1,ABS(V2047-R2047),""))</f>
        <v/>
      </c>
      <c r="X2047" t="str">
        <f>Y2047&amp;"-"&amp;Z2047&amp;"-"&amp;AC2047&amp;"-"&amp;AD2047&amp;"-"&amp;AG2047</f>
        <v>3.5-e-B-1-0.5</v>
      </c>
      <c r="Y2047">
        <f>F2047</f>
        <v>3.5</v>
      </c>
      <c r="Z2047" s="2" t="str">
        <f>G2047</f>
        <v>e</v>
      </c>
      <c r="AA2047">
        <f>_xlfn.IFNA(VLOOKUP(X2047,'duo-out'!A$2:Q$5000,5,FALSE),E2047+10*(H2047-1)+1+_xlfn.IFNA(VLOOKUP(D2047,states!A$2:C$10,3,FALSE),1))</f>
        <v>75</v>
      </c>
      <c r="AB2047" t="str">
        <f>IF(V2047="","",V2047)</f>
        <v/>
      </c>
      <c r="AC2047" s="2" t="str">
        <f>_xlfn.IFNA(VLOOKUP(D2047,states!A$2:C$10,2,FALSE),"XX")</f>
        <v>B</v>
      </c>
      <c r="AD2047">
        <f>E2047</f>
        <v>1</v>
      </c>
      <c r="AE2047">
        <f>_xlfn.IFNA(VLOOKUP(D2047,states!A$2:D$10,4,FALSE),0)</f>
        <v>0</v>
      </c>
      <c r="AF2047">
        <v>0.5</v>
      </c>
      <c r="AG2047">
        <f>IF(AE2047=0,AF2047,IF(AE2047=1,IF(F2047=0.5,0.5,IF(H2047=1,0.5,1.5)),IF(F2047=0.5,0.5,IF(H2047=1,2.5,1.5))))</f>
        <v>0.5</v>
      </c>
      <c r="AH2047" s="7">
        <f>IF(AC2047="XX",0,1/C2047^(1/5)*IF(E2047=0,100,1)/(E2047+1)^(1/4))</f>
        <v>1.6814701121459661</v>
      </c>
    </row>
    <row r="2048" spans="1:34">
      <c r="A2048">
        <v>4440</v>
      </c>
      <c r="B2048" s="1">
        <v>27306.957900000001</v>
      </c>
      <c r="C2048" s="6">
        <v>0.01</v>
      </c>
      <c r="D2048" t="s">
        <v>4</v>
      </c>
      <c r="E2048">
        <v>1</v>
      </c>
      <c r="F2048">
        <v>3.5</v>
      </c>
      <c r="G2048" t="s">
        <v>1</v>
      </c>
      <c r="H2048">
        <v>2</v>
      </c>
      <c r="I2048" t="s">
        <v>0</v>
      </c>
      <c r="J2048">
        <v>0</v>
      </c>
      <c r="K2048">
        <v>4.5</v>
      </c>
      <c r="L2048" t="s">
        <v>1</v>
      </c>
      <c r="M2048">
        <v>2</v>
      </c>
      <c r="N2048" t="s">
        <v>4496</v>
      </c>
      <c r="O2048">
        <v>1</v>
      </c>
      <c r="P2048" t="str">
        <f>D2048&amp;"-"&amp;F2048&amp;"-"&amp;G2048&amp;"-"&amp;E2048&amp;"-"&amp;H2048</f>
        <v>B2Sigma-3.5-e-1-2</v>
      </c>
      <c r="Q2048" t="str">
        <f>I2048&amp;"-"&amp;K2048&amp;"-"&amp;L2048&amp;"-"&amp;J2048&amp;"-"&amp;M2048</f>
        <v>X2Pi-4.5-e-0-2</v>
      </c>
      <c r="R2048">
        <f>B2048+S2048</f>
        <v>27715.185853531002</v>
      </c>
      <c r="S2048">
        <f>_xlfn.IFNA(VLOOKUP(Q2048,'MARVEL-X'!A$2:I$1400,7,FALSE),VLOOKUP(Q2048,MARVEL!A$2:J$1522,10,FALSE))</f>
        <v>408.22795353100003</v>
      </c>
      <c r="T2048">
        <f>IF(P2048=P2047,R2048+T2047,R2048)</f>
        <v>138575.92187826399</v>
      </c>
      <c r="U2048">
        <f>IF(P2048=P2047,1+U2047,1)</f>
        <v>5</v>
      </c>
      <c r="V2048" t="str">
        <f t="shared" si="31"/>
        <v/>
      </c>
      <c r="W2048" t="str">
        <f>IF(V2048="","",IF(ABS(V2048-R2048)&gt;W$1,ABS(V2048-R2048),""))</f>
        <v/>
      </c>
      <c r="X2048" t="str">
        <f>Y2048&amp;"-"&amp;Z2048&amp;"-"&amp;AC2048&amp;"-"&amp;AD2048&amp;"-"&amp;AG2048</f>
        <v>3.5-e-B-1-0.5</v>
      </c>
      <c r="Y2048">
        <f>F2048</f>
        <v>3.5</v>
      </c>
      <c r="Z2048" s="2" t="str">
        <f>G2048</f>
        <v>e</v>
      </c>
      <c r="AA2048">
        <f>_xlfn.IFNA(VLOOKUP(X2048,'duo-out'!A$2:Q$5000,5,FALSE),E2048+10*(H2048-1)+1+_xlfn.IFNA(VLOOKUP(D2048,states!A$2:C$10,3,FALSE),1))</f>
        <v>75</v>
      </c>
      <c r="AB2048" t="str">
        <f>IF(V2048="","",V2048)</f>
        <v/>
      </c>
      <c r="AC2048" s="2" t="str">
        <f>_xlfn.IFNA(VLOOKUP(D2048,states!A$2:C$10,2,FALSE),"XX")</f>
        <v>B</v>
      </c>
      <c r="AD2048">
        <f>E2048</f>
        <v>1</v>
      </c>
      <c r="AE2048">
        <f>_xlfn.IFNA(VLOOKUP(D2048,states!A$2:D$10,4,FALSE),0)</f>
        <v>0</v>
      </c>
      <c r="AF2048">
        <v>0.5</v>
      </c>
      <c r="AG2048">
        <f>IF(AE2048=0,AF2048,IF(AE2048=1,IF(F2048=0.5,0.5,IF(H2048=1,0.5,1.5)),IF(F2048=0.5,0.5,IF(H2048=1,2.5,1.5))))</f>
        <v>0.5</v>
      </c>
      <c r="AH2048" s="7">
        <f>IF(AC2048="XX",0,1/C2048^(1/5)*IF(E2048=0,100,1)/(E2048+1)^(1/4))</f>
        <v>2.1122362957808511</v>
      </c>
    </row>
    <row r="2049" spans="1:34">
      <c r="A2049">
        <v>4424</v>
      </c>
      <c r="B2049" s="1">
        <v>27447.5265</v>
      </c>
      <c r="C2049" s="6">
        <v>1.336E-2</v>
      </c>
      <c r="D2049" t="s">
        <v>4</v>
      </c>
      <c r="E2049">
        <v>1</v>
      </c>
      <c r="F2049">
        <v>3.5</v>
      </c>
      <c r="G2049" t="s">
        <v>1</v>
      </c>
      <c r="H2049">
        <v>2</v>
      </c>
      <c r="I2049" t="s">
        <v>0</v>
      </c>
      <c r="J2049">
        <v>0</v>
      </c>
      <c r="K2049">
        <v>3.5</v>
      </c>
      <c r="L2049" t="s">
        <v>2</v>
      </c>
      <c r="M2049">
        <v>2</v>
      </c>
      <c r="N2049" t="s">
        <v>4480</v>
      </c>
      <c r="O2049">
        <v>1</v>
      </c>
      <c r="P2049" t="str">
        <f>D2049&amp;"-"&amp;F2049&amp;"-"&amp;G2049&amp;"-"&amp;E2049&amp;"-"&amp;H2049</f>
        <v>B2Sigma-3.5-e-1-2</v>
      </c>
      <c r="Q2049" t="str">
        <f>I2049&amp;"-"&amp;K2049&amp;"-"&amp;L2049&amp;"-"&amp;J2049&amp;"-"&amp;M2049</f>
        <v>X2Pi-3.5-f-0-2</v>
      </c>
      <c r="R2049">
        <f>B2049+S2049</f>
        <v>27715.187433923998</v>
      </c>
      <c r="S2049">
        <f>_xlfn.IFNA(VLOOKUP(Q2049,'MARVEL-X'!A$2:I$1400,7,FALSE),VLOOKUP(Q2049,MARVEL!A$2:J$1522,10,FALSE))</f>
        <v>267.66093392400001</v>
      </c>
      <c r="T2049">
        <f>IF(P2049=P2048,R2049+T2048,R2049)</f>
        <v>166291.109312188</v>
      </c>
      <c r="U2049">
        <f>IF(P2049=P2048,1+U2048,1)</f>
        <v>6</v>
      </c>
      <c r="V2049" t="str">
        <f t="shared" si="31"/>
        <v/>
      </c>
      <c r="W2049" t="str">
        <f>IF(V2049="","",IF(ABS(V2049-R2049)&gt;W$1,ABS(V2049-R2049),""))</f>
        <v/>
      </c>
      <c r="X2049" t="str">
        <f>Y2049&amp;"-"&amp;Z2049&amp;"-"&amp;AC2049&amp;"-"&amp;AD2049&amp;"-"&amp;AG2049</f>
        <v>3.5-e-B-1-0.5</v>
      </c>
      <c r="Y2049">
        <f>F2049</f>
        <v>3.5</v>
      </c>
      <c r="Z2049" s="2" t="str">
        <f>G2049</f>
        <v>e</v>
      </c>
      <c r="AA2049">
        <f>_xlfn.IFNA(VLOOKUP(X2049,'duo-out'!A$2:Q$5000,5,FALSE),E2049+10*(H2049-1)+1+_xlfn.IFNA(VLOOKUP(D2049,states!A$2:C$10,3,FALSE),1))</f>
        <v>75</v>
      </c>
      <c r="AB2049" t="str">
        <f>IF(V2049="","",V2049)</f>
        <v/>
      </c>
      <c r="AC2049" s="2" t="str">
        <f>_xlfn.IFNA(VLOOKUP(D2049,states!A$2:C$10,2,FALSE),"XX")</f>
        <v>B</v>
      </c>
      <c r="AD2049">
        <f>E2049</f>
        <v>1</v>
      </c>
      <c r="AE2049">
        <f>_xlfn.IFNA(VLOOKUP(D2049,states!A$2:D$10,4,FALSE),0)</f>
        <v>0</v>
      </c>
      <c r="AF2049">
        <v>0.5</v>
      </c>
      <c r="AG2049">
        <f>IF(AE2049=0,AF2049,IF(AE2049=1,IF(F2049=0.5,0.5,IF(H2049=1,0.5,1.5)),IF(F2049=0.5,0.5,IF(H2049=1,2.5,1.5))))</f>
        <v>0.5</v>
      </c>
      <c r="AH2049" s="7">
        <f>IF(AC2049="XX",0,1/C2049^(1/5)*IF(E2049=0,100,1)/(E2049+1)^(1/4))</f>
        <v>1.9933392091710125</v>
      </c>
    </row>
    <row r="2050" spans="1:34">
      <c r="A2050">
        <v>4411</v>
      </c>
      <c r="B2050" s="1">
        <v>27561.995200000001</v>
      </c>
      <c r="C2050" s="6">
        <v>1.6820000000000002E-2</v>
      </c>
      <c r="D2050" t="s">
        <v>4</v>
      </c>
      <c r="E2050">
        <v>1</v>
      </c>
      <c r="F2050">
        <v>3.5</v>
      </c>
      <c r="G2050" t="s">
        <v>1</v>
      </c>
      <c r="H2050">
        <v>2</v>
      </c>
      <c r="I2050" t="s">
        <v>0</v>
      </c>
      <c r="J2050">
        <v>0</v>
      </c>
      <c r="K2050">
        <v>2.5</v>
      </c>
      <c r="L2050" t="s">
        <v>1</v>
      </c>
      <c r="M2050">
        <v>2</v>
      </c>
      <c r="N2050" t="s">
        <v>4467</v>
      </c>
      <c r="O2050">
        <v>1</v>
      </c>
      <c r="P2050" t="str">
        <f>D2050&amp;"-"&amp;F2050&amp;"-"&amp;G2050&amp;"-"&amp;E2050&amp;"-"&amp;H2050</f>
        <v>B2Sigma-3.5-e-1-2</v>
      </c>
      <c r="Q2050" t="str">
        <f>I2050&amp;"-"&amp;K2050&amp;"-"&amp;L2050&amp;"-"&amp;J2050&amp;"-"&amp;M2050</f>
        <v>X2Pi-2.5-e-0-2</v>
      </c>
      <c r="R2050">
        <f>B2050+S2050</f>
        <v>27715.190331302001</v>
      </c>
      <c r="S2050">
        <f>_xlfn.IFNA(VLOOKUP(Q2050,'MARVEL-X'!A$2:I$1400,7,FALSE),VLOOKUP(Q2050,MARVEL!A$2:J$1522,10,FALSE))</f>
        <v>153.19513130199999</v>
      </c>
      <c r="T2050">
        <f>IF(P2050=P2049,R2050+T2049,R2050)</f>
        <v>194006.29964349</v>
      </c>
      <c r="U2050">
        <f>IF(P2050=P2049,1+U2049,1)</f>
        <v>7</v>
      </c>
      <c r="V2050" t="str">
        <f t="shared" si="31"/>
        <v/>
      </c>
      <c r="W2050" t="str">
        <f>IF(V2050="","",IF(ABS(V2050-R2050)&gt;W$1,ABS(V2050-R2050),""))</f>
        <v/>
      </c>
      <c r="X2050" t="str">
        <f>Y2050&amp;"-"&amp;Z2050&amp;"-"&amp;AC2050&amp;"-"&amp;AD2050&amp;"-"&amp;AG2050</f>
        <v>3.5-e-B-1-0.5</v>
      </c>
      <c r="Y2050">
        <f>F2050</f>
        <v>3.5</v>
      </c>
      <c r="Z2050" s="2" t="str">
        <f>G2050</f>
        <v>e</v>
      </c>
      <c r="AA2050">
        <f>_xlfn.IFNA(VLOOKUP(X2050,'duo-out'!A$2:Q$5000,5,FALSE),E2050+10*(H2050-1)+1+_xlfn.IFNA(VLOOKUP(D2050,states!A$2:C$10,3,FALSE),1))</f>
        <v>75</v>
      </c>
      <c r="AB2050" t="str">
        <f>IF(V2050="","",V2050)</f>
        <v/>
      </c>
      <c r="AC2050" s="2" t="str">
        <f>_xlfn.IFNA(VLOOKUP(D2050,states!A$2:C$10,2,FALSE),"XX")</f>
        <v>B</v>
      </c>
      <c r="AD2050">
        <f>E2050</f>
        <v>1</v>
      </c>
      <c r="AE2050">
        <f>_xlfn.IFNA(VLOOKUP(D2050,states!A$2:D$10,4,FALSE),0)</f>
        <v>0</v>
      </c>
      <c r="AF2050">
        <v>0.5</v>
      </c>
      <c r="AG2050">
        <f>IF(AE2050=0,AF2050,IF(AE2050=1,IF(F2050=0.5,0.5,IF(H2050=1,0.5,1.5)),IF(F2050=0.5,0.5,IF(H2050=1,2.5,1.5))))</f>
        <v>0.5</v>
      </c>
      <c r="AH2050" s="7">
        <f>IF(AC2050="XX",0,1/C2050^(1/5)*IF(E2050=0,100,1)/(E2050+1)^(1/4))</f>
        <v>1.9036070423482225</v>
      </c>
    </row>
    <row r="2051" spans="1:34">
      <c r="A2051">
        <v>3134</v>
      </c>
      <c r="B2051" s="1">
        <v>24725.094300000001</v>
      </c>
      <c r="C2051" s="6">
        <v>7.0819999999999998E-3</v>
      </c>
      <c r="D2051" t="s">
        <v>4</v>
      </c>
      <c r="E2051">
        <v>1</v>
      </c>
      <c r="F2051">
        <v>3.5</v>
      </c>
      <c r="G2051" t="s">
        <v>1</v>
      </c>
      <c r="H2051">
        <v>2</v>
      </c>
      <c r="I2051" t="s">
        <v>0</v>
      </c>
      <c r="J2051">
        <v>1</v>
      </c>
      <c r="K2051">
        <v>3.5</v>
      </c>
      <c r="L2051" t="s">
        <v>2</v>
      </c>
      <c r="M2051">
        <v>2</v>
      </c>
      <c r="N2051" t="s">
        <v>3190</v>
      </c>
      <c r="O2051">
        <v>1</v>
      </c>
      <c r="P2051" t="str">
        <f>D2051&amp;"-"&amp;F2051&amp;"-"&amp;G2051&amp;"-"&amp;E2051&amp;"-"&amp;H2051</f>
        <v>B2Sigma-3.5-e-1-2</v>
      </c>
      <c r="Q2051" t="str">
        <f>I2051&amp;"-"&amp;K2051&amp;"-"&amp;L2051&amp;"-"&amp;J2051&amp;"-"&amp;M2051</f>
        <v>X2Pi-3.5-f-1-2</v>
      </c>
      <c r="R2051">
        <f>B2051+S2051</f>
        <v>27715.181975551001</v>
      </c>
      <c r="S2051">
        <f>_xlfn.IFNA(VLOOKUP(Q2051,'MARVEL-X'!A$2:I$1400,7,FALSE),VLOOKUP(Q2051,MARVEL!A$2:J$1522,10,FALSE))</f>
        <v>2990.0876755509998</v>
      </c>
      <c r="T2051">
        <f>IF(P2051=P2050,R2051+T2050,R2051)</f>
        <v>221721.48161904101</v>
      </c>
      <c r="U2051">
        <f>IF(P2051=P2050,1+U2050,1)</f>
        <v>8</v>
      </c>
      <c r="V2051" t="str">
        <f t="shared" ref="V2051:V2114" si="32">IF(P2051=P2052,"",T2051/U2051)</f>
        <v/>
      </c>
      <c r="W2051" t="str">
        <f>IF(V2051="","",IF(ABS(V2051-R2051)&gt;W$1,ABS(V2051-R2051),""))</f>
        <v/>
      </c>
      <c r="X2051" t="str">
        <f>Y2051&amp;"-"&amp;Z2051&amp;"-"&amp;AC2051&amp;"-"&amp;AD2051&amp;"-"&amp;AG2051</f>
        <v>3.5-e-B-1-0.5</v>
      </c>
      <c r="Y2051">
        <f>F2051</f>
        <v>3.5</v>
      </c>
      <c r="Z2051" s="2" t="str">
        <f>G2051</f>
        <v>e</v>
      </c>
      <c r="AA2051">
        <f>_xlfn.IFNA(VLOOKUP(X2051,'duo-out'!A$2:Q$5000,5,FALSE),E2051+10*(H2051-1)+1+_xlfn.IFNA(VLOOKUP(D2051,states!A$2:C$10,3,FALSE),1))</f>
        <v>75</v>
      </c>
      <c r="AB2051" t="str">
        <f>IF(V2051="","",V2051)</f>
        <v/>
      </c>
      <c r="AC2051" s="2" t="str">
        <f>_xlfn.IFNA(VLOOKUP(D2051,states!A$2:C$10,2,FALSE),"XX")</f>
        <v>B</v>
      </c>
      <c r="AD2051">
        <f>E2051</f>
        <v>1</v>
      </c>
      <c r="AE2051">
        <f>_xlfn.IFNA(VLOOKUP(D2051,states!A$2:D$10,4,FALSE),0)</f>
        <v>0</v>
      </c>
      <c r="AF2051">
        <v>0.5</v>
      </c>
      <c r="AG2051">
        <f>IF(AE2051=0,AF2051,IF(AE2051=1,IF(F2051=0.5,0.5,IF(H2051=1,0.5,1.5)),IF(F2051=0.5,0.5,IF(H2051=1,2.5,1.5))))</f>
        <v>0.5</v>
      </c>
      <c r="AH2051" s="7">
        <f>IF(AC2051="XX",0,1/C2051^(1/5)*IF(E2051=0,100,1)/(E2051+1)^(1/4))</f>
        <v>2.263139457750321</v>
      </c>
    </row>
    <row r="2052" spans="1:34">
      <c r="A2052">
        <v>3123</v>
      </c>
      <c r="B2052" s="1">
        <v>24589.8099</v>
      </c>
      <c r="C2052" s="6">
        <v>2.2110000000000001E-2</v>
      </c>
      <c r="D2052" t="s">
        <v>4</v>
      </c>
      <c r="E2052">
        <v>1</v>
      </c>
      <c r="F2052">
        <v>3.5</v>
      </c>
      <c r="G2052" t="s">
        <v>1</v>
      </c>
      <c r="H2052">
        <v>2</v>
      </c>
      <c r="I2052" t="s">
        <v>0</v>
      </c>
      <c r="J2052">
        <v>1</v>
      </c>
      <c r="K2052">
        <v>4.5</v>
      </c>
      <c r="L2052" t="s">
        <v>1</v>
      </c>
      <c r="M2052">
        <v>2</v>
      </c>
      <c r="N2052" t="s">
        <v>3179</v>
      </c>
      <c r="O2052">
        <v>1</v>
      </c>
      <c r="P2052" t="str">
        <f>D2052&amp;"-"&amp;F2052&amp;"-"&amp;G2052&amp;"-"&amp;E2052&amp;"-"&amp;H2052</f>
        <v>B2Sigma-3.5-e-1-2</v>
      </c>
      <c r="Q2052" t="str">
        <f>I2052&amp;"-"&amp;K2052&amp;"-"&amp;L2052&amp;"-"&amp;J2052&amp;"-"&amp;M2052</f>
        <v>X2Pi-4.5-e-1-2</v>
      </c>
      <c r="R2052">
        <f>B2052+S2052</f>
        <v>27715.19447803</v>
      </c>
      <c r="S2052">
        <f>_xlfn.IFNA(VLOOKUP(Q2052,'MARVEL-X'!A$2:I$1400,7,FALSE),VLOOKUP(Q2052,MARVEL!A$2:J$1522,10,FALSE))</f>
        <v>3125.3845780299998</v>
      </c>
      <c r="T2052">
        <f>IF(P2052=P2051,R2052+T2051,R2052)</f>
        <v>249436.676097071</v>
      </c>
      <c r="U2052">
        <f>IF(P2052=P2051,1+U2051,1)</f>
        <v>9</v>
      </c>
      <c r="V2052" t="str">
        <f t="shared" si="32"/>
        <v/>
      </c>
      <c r="W2052" t="str">
        <f>IF(V2052="","",IF(ABS(V2052-R2052)&gt;W$1,ABS(V2052-R2052),""))</f>
        <v/>
      </c>
      <c r="X2052" t="str">
        <f>Y2052&amp;"-"&amp;Z2052&amp;"-"&amp;AC2052&amp;"-"&amp;AD2052&amp;"-"&amp;AG2052</f>
        <v>3.5-e-B-1-0.5</v>
      </c>
      <c r="Y2052">
        <f>F2052</f>
        <v>3.5</v>
      </c>
      <c r="Z2052" s="2" t="str">
        <f>G2052</f>
        <v>e</v>
      </c>
      <c r="AA2052">
        <f>_xlfn.IFNA(VLOOKUP(X2052,'duo-out'!A$2:Q$5000,5,FALSE),E2052+10*(H2052-1)+1+_xlfn.IFNA(VLOOKUP(D2052,states!A$2:C$10,3,FALSE),1))</f>
        <v>75</v>
      </c>
      <c r="AB2052" t="str">
        <f>IF(V2052="","",V2052)</f>
        <v/>
      </c>
      <c r="AC2052" s="2" t="str">
        <f>_xlfn.IFNA(VLOOKUP(D2052,states!A$2:C$10,2,FALSE),"XX")</f>
        <v>B</v>
      </c>
      <c r="AD2052">
        <f>E2052</f>
        <v>1</v>
      </c>
      <c r="AE2052">
        <f>_xlfn.IFNA(VLOOKUP(D2052,states!A$2:D$10,4,FALSE),0)</f>
        <v>0</v>
      </c>
      <c r="AF2052">
        <v>0.5</v>
      </c>
      <c r="AG2052">
        <f>IF(AE2052=0,AF2052,IF(AE2052=1,IF(F2052=0.5,0.5,IF(H2052=1,0.5,1.5)),IF(F2052=0.5,0.5,IF(H2052=1,2.5,1.5))))</f>
        <v>0.5</v>
      </c>
      <c r="AH2052" s="7">
        <f>IF(AC2052="XX",0,1/C2052^(1/5)*IF(E2052=0,100,1)/(E2052+1)^(1/4))</f>
        <v>1.8022903300843789</v>
      </c>
    </row>
    <row r="2053" spans="1:34">
      <c r="A2053">
        <v>3113</v>
      </c>
      <c r="B2053" s="1">
        <v>27561.992300000002</v>
      </c>
      <c r="C2053" s="6">
        <v>1.3310000000000001E-2</v>
      </c>
      <c r="D2053" t="s">
        <v>4</v>
      </c>
      <c r="E2053">
        <v>1</v>
      </c>
      <c r="F2053">
        <v>3.5</v>
      </c>
      <c r="G2053" t="s">
        <v>1</v>
      </c>
      <c r="H2053">
        <v>2</v>
      </c>
      <c r="I2053" t="s">
        <v>0</v>
      </c>
      <c r="J2053">
        <v>0</v>
      </c>
      <c r="K2053">
        <v>2.5</v>
      </c>
      <c r="L2053" t="s">
        <v>1</v>
      </c>
      <c r="M2053">
        <v>2</v>
      </c>
      <c r="N2053" t="s">
        <v>3169</v>
      </c>
      <c r="O2053">
        <v>1</v>
      </c>
      <c r="P2053" t="str">
        <f>D2053&amp;"-"&amp;F2053&amp;"-"&amp;G2053&amp;"-"&amp;E2053&amp;"-"&amp;H2053</f>
        <v>B2Sigma-3.5-e-1-2</v>
      </c>
      <c r="Q2053" t="str">
        <f>I2053&amp;"-"&amp;K2053&amp;"-"&amp;L2053&amp;"-"&amp;J2053&amp;"-"&amp;M2053</f>
        <v>X2Pi-2.5-e-0-2</v>
      </c>
      <c r="R2053">
        <f>B2053+S2053</f>
        <v>27715.187431302002</v>
      </c>
      <c r="S2053">
        <f>_xlfn.IFNA(VLOOKUP(Q2053,'MARVEL-X'!A$2:I$1400,7,FALSE),VLOOKUP(Q2053,MARVEL!A$2:J$1522,10,FALSE))</f>
        <v>153.19513130199999</v>
      </c>
      <c r="T2053">
        <f>IF(P2053=P2052,R2053+T2052,R2053)</f>
        <v>277151.86352837301</v>
      </c>
      <c r="U2053">
        <f>IF(P2053=P2052,1+U2052,1)</f>
        <v>10</v>
      </c>
      <c r="V2053" t="str">
        <f t="shared" si="32"/>
        <v/>
      </c>
      <c r="W2053" t="str">
        <f>IF(V2053="","",IF(ABS(V2053-R2053)&gt;W$1,ABS(V2053-R2053),""))</f>
        <v/>
      </c>
      <c r="X2053" t="str">
        <f>Y2053&amp;"-"&amp;Z2053&amp;"-"&amp;AC2053&amp;"-"&amp;AD2053&amp;"-"&amp;AG2053</f>
        <v>3.5-e-B-1-0.5</v>
      </c>
      <c r="Y2053">
        <f>F2053</f>
        <v>3.5</v>
      </c>
      <c r="Z2053" s="2" t="str">
        <f>G2053</f>
        <v>e</v>
      </c>
      <c r="AA2053">
        <f>_xlfn.IFNA(VLOOKUP(X2053,'duo-out'!A$2:Q$5000,5,FALSE),E2053+10*(H2053-1)+1+_xlfn.IFNA(VLOOKUP(D2053,states!A$2:C$10,3,FALSE),1))</f>
        <v>75</v>
      </c>
      <c r="AB2053" t="str">
        <f>IF(V2053="","",V2053)</f>
        <v/>
      </c>
      <c r="AC2053" s="2" t="str">
        <f>_xlfn.IFNA(VLOOKUP(D2053,states!A$2:C$10,2,FALSE),"XX")</f>
        <v>B</v>
      </c>
      <c r="AD2053">
        <f>E2053</f>
        <v>1</v>
      </c>
      <c r="AE2053">
        <f>_xlfn.IFNA(VLOOKUP(D2053,states!A$2:D$10,4,FALSE),0)</f>
        <v>0</v>
      </c>
      <c r="AF2053">
        <v>0.5</v>
      </c>
      <c r="AG2053">
        <f>IF(AE2053=0,AF2053,IF(AE2053=1,IF(F2053=0.5,0.5,IF(H2053=1,0.5,1.5)),IF(F2053=0.5,0.5,IF(H2053=1,2.5,1.5))))</f>
        <v>0.5</v>
      </c>
      <c r="AH2053" s="7">
        <f>IF(AC2053="XX",0,1/C2053^(1/5)*IF(E2053=0,100,1)/(E2053+1)^(1/4))</f>
        <v>1.9948345891049679</v>
      </c>
    </row>
    <row r="2054" spans="1:34">
      <c r="A2054">
        <v>3105</v>
      </c>
      <c r="B2054" s="1">
        <v>27447.535</v>
      </c>
      <c r="C2054" s="6">
        <v>2.3640000000000001E-2</v>
      </c>
      <c r="D2054" t="s">
        <v>4</v>
      </c>
      <c r="E2054">
        <v>1</v>
      </c>
      <c r="F2054">
        <v>3.5</v>
      </c>
      <c r="G2054" t="s">
        <v>1</v>
      </c>
      <c r="H2054">
        <v>2</v>
      </c>
      <c r="I2054" t="s">
        <v>0</v>
      </c>
      <c r="J2054">
        <v>0</v>
      </c>
      <c r="K2054">
        <v>3.5</v>
      </c>
      <c r="L2054" t="s">
        <v>2</v>
      </c>
      <c r="M2054">
        <v>2</v>
      </c>
      <c r="N2054" t="s">
        <v>3161</v>
      </c>
      <c r="O2054">
        <v>1</v>
      </c>
      <c r="P2054" t="str">
        <f>D2054&amp;"-"&amp;F2054&amp;"-"&amp;G2054&amp;"-"&amp;E2054&amp;"-"&amp;H2054</f>
        <v>B2Sigma-3.5-e-1-2</v>
      </c>
      <c r="Q2054" t="str">
        <f>I2054&amp;"-"&amp;K2054&amp;"-"&amp;L2054&amp;"-"&amp;J2054&amp;"-"&amp;M2054</f>
        <v>X2Pi-3.5-f-0-2</v>
      </c>
      <c r="R2054">
        <f>B2054+S2054</f>
        <v>27715.195933923998</v>
      </c>
      <c r="S2054">
        <f>_xlfn.IFNA(VLOOKUP(Q2054,'MARVEL-X'!A$2:I$1400,7,FALSE),VLOOKUP(Q2054,MARVEL!A$2:J$1522,10,FALSE))</f>
        <v>267.66093392400001</v>
      </c>
      <c r="T2054">
        <f>IF(P2054=P2053,R2054+T2053,R2054)</f>
        <v>304867.05946229701</v>
      </c>
      <c r="U2054">
        <f>IF(P2054=P2053,1+U2053,1)</f>
        <v>11</v>
      </c>
      <c r="V2054" t="str">
        <f t="shared" si="32"/>
        <v/>
      </c>
      <c r="W2054" t="str">
        <f>IF(V2054="","",IF(ABS(V2054-R2054)&gt;W$1,ABS(V2054-R2054),""))</f>
        <v/>
      </c>
      <c r="X2054" t="str">
        <f>Y2054&amp;"-"&amp;Z2054&amp;"-"&amp;AC2054&amp;"-"&amp;AD2054&amp;"-"&amp;AG2054</f>
        <v>3.5-e-B-1-0.5</v>
      </c>
      <c r="Y2054">
        <f>F2054</f>
        <v>3.5</v>
      </c>
      <c r="Z2054" s="2" t="str">
        <f>G2054</f>
        <v>e</v>
      </c>
      <c r="AA2054">
        <f>_xlfn.IFNA(VLOOKUP(X2054,'duo-out'!A$2:Q$5000,5,FALSE),E2054+10*(H2054-1)+1+_xlfn.IFNA(VLOOKUP(D2054,states!A$2:C$10,3,FALSE),1))</f>
        <v>75</v>
      </c>
      <c r="AB2054" t="str">
        <f>IF(V2054="","",V2054)</f>
        <v/>
      </c>
      <c r="AC2054" s="2" t="str">
        <f>_xlfn.IFNA(VLOOKUP(D2054,states!A$2:C$10,2,FALSE),"XX")</f>
        <v>B</v>
      </c>
      <c r="AD2054">
        <f>E2054</f>
        <v>1</v>
      </c>
      <c r="AE2054">
        <f>_xlfn.IFNA(VLOOKUP(D2054,states!A$2:D$10,4,FALSE),0)</f>
        <v>0</v>
      </c>
      <c r="AF2054">
        <v>0.5</v>
      </c>
      <c r="AG2054">
        <f>IF(AE2054=0,AF2054,IF(AE2054=1,IF(F2054=0.5,0.5,IF(H2054=1,0.5,1.5)),IF(F2054=0.5,0.5,IF(H2054=1,2.5,1.5))))</f>
        <v>0.5</v>
      </c>
      <c r="AH2054" s="7">
        <f>IF(AC2054="XX",0,1/C2054^(1/5)*IF(E2054=0,100,1)/(E2054+1)^(1/4))</f>
        <v>1.7783326683492786</v>
      </c>
    </row>
    <row r="2055" spans="1:34">
      <c r="A2055">
        <v>3094</v>
      </c>
      <c r="B2055" s="1">
        <v>27306.9503</v>
      </c>
      <c r="C2055" s="6">
        <v>1.3769999999999999E-2</v>
      </c>
      <c r="D2055" t="s">
        <v>4</v>
      </c>
      <c r="E2055">
        <v>1</v>
      </c>
      <c r="F2055">
        <v>3.5</v>
      </c>
      <c r="G2055" t="s">
        <v>1</v>
      </c>
      <c r="H2055">
        <v>2</v>
      </c>
      <c r="I2055" t="s">
        <v>0</v>
      </c>
      <c r="J2055">
        <v>0</v>
      </c>
      <c r="K2055">
        <v>4.5</v>
      </c>
      <c r="L2055" t="s">
        <v>1</v>
      </c>
      <c r="M2055">
        <v>2</v>
      </c>
      <c r="N2055" t="s">
        <v>3150</v>
      </c>
      <c r="O2055">
        <v>1</v>
      </c>
      <c r="P2055" t="str">
        <f>D2055&amp;"-"&amp;F2055&amp;"-"&amp;G2055&amp;"-"&amp;E2055&amp;"-"&amp;H2055</f>
        <v>B2Sigma-3.5-e-1-2</v>
      </c>
      <c r="Q2055" t="str">
        <f>I2055&amp;"-"&amp;K2055&amp;"-"&amp;L2055&amp;"-"&amp;J2055&amp;"-"&amp;M2055</f>
        <v>X2Pi-4.5-e-0-2</v>
      </c>
      <c r="R2055">
        <f>B2055+S2055</f>
        <v>27715.178253531001</v>
      </c>
      <c r="S2055">
        <f>_xlfn.IFNA(VLOOKUP(Q2055,'MARVEL-X'!A$2:I$1400,7,FALSE),VLOOKUP(Q2055,MARVEL!A$2:J$1522,10,FALSE))</f>
        <v>408.22795353100003</v>
      </c>
      <c r="T2055">
        <f>IF(P2055=P2054,R2055+T2054,R2055)</f>
        <v>332582.237715828</v>
      </c>
      <c r="U2055">
        <f>IF(P2055=P2054,1+U2054,1)</f>
        <v>12</v>
      </c>
      <c r="V2055" t="str">
        <f t="shared" si="32"/>
        <v/>
      </c>
      <c r="W2055" t="str">
        <f>IF(V2055="","",IF(ABS(V2055-R2055)&gt;W$1,ABS(V2055-R2055),""))</f>
        <v/>
      </c>
      <c r="X2055" t="str">
        <f>Y2055&amp;"-"&amp;Z2055&amp;"-"&amp;AC2055&amp;"-"&amp;AD2055&amp;"-"&amp;AG2055</f>
        <v>3.5-e-B-1-0.5</v>
      </c>
      <c r="Y2055">
        <f>F2055</f>
        <v>3.5</v>
      </c>
      <c r="Z2055" s="2" t="str">
        <f>G2055</f>
        <v>e</v>
      </c>
      <c r="AA2055">
        <f>_xlfn.IFNA(VLOOKUP(X2055,'duo-out'!A$2:Q$5000,5,FALSE),E2055+10*(H2055-1)+1+_xlfn.IFNA(VLOOKUP(D2055,states!A$2:C$10,3,FALSE),1))</f>
        <v>75</v>
      </c>
      <c r="AB2055" t="str">
        <f>IF(V2055="","",V2055)</f>
        <v/>
      </c>
      <c r="AC2055" s="2" t="str">
        <f>_xlfn.IFNA(VLOOKUP(D2055,states!A$2:C$10,2,FALSE),"XX")</f>
        <v>B</v>
      </c>
      <c r="AD2055">
        <f>E2055</f>
        <v>1</v>
      </c>
      <c r="AE2055">
        <f>_xlfn.IFNA(VLOOKUP(D2055,states!A$2:D$10,4,FALSE),0)</f>
        <v>0</v>
      </c>
      <c r="AF2055">
        <v>0.5</v>
      </c>
      <c r="AG2055">
        <f>IF(AE2055=0,AF2055,IF(AE2055=1,IF(F2055=0.5,0.5,IF(H2055=1,0.5,1.5)),IF(F2055=0.5,0.5,IF(H2055=1,2.5,1.5))))</f>
        <v>0.5</v>
      </c>
      <c r="AH2055" s="7">
        <f>IF(AC2055="XX",0,1/C2055^(1/5)*IF(E2055=0,100,1)/(E2055+1)^(1/4))</f>
        <v>1.9813249708582028</v>
      </c>
    </row>
    <row r="2056" spans="1:34">
      <c r="A2056">
        <v>569</v>
      </c>
      <c r="B2056" s="1">
        <v>24589.48</v>
      </c>
      <c r="C2056" s="6">
        <v>0.34539999999999998</v>
      </c>
      <c r="D2056" t="s">
        <v>4</v>
      </c>
      <c r="E2056">
        <v>1</v>
      </c>
      <c r="F2056">
        <v>3.5</v>
      </c>
      <c r="G2056" t="s">
        <v>1</v>
      </c>
      <c r="H2056">
        <v>2</v>
      </c>
      <c r="I2056" t="s">
        <v>0</v>
      </c>
      <c r="J2056">
        <v>1</v>
      </c>
      <c r="K2056">
        <v>4.5</v>
      </c>
      <c r="L2056" t="s">
        <v>1</v>
      </c>
      <c r="M2056">
        <v>2</v>
      </c>
      <c r="N2056" t="s">
        <v>625</v>
      </c>
      <c r="O2056">
        <v>1</v>
      </c>
      <c r="P2056" t="str">
        <f>D2056&amp;"-"&amp;F2056&amp;"-"&amp;G2056&amp;"-"&amp;E2056&amp;"-"&amp;H2056</f>
        <v>B2Sigma-3.5-e-1-2</v>
      </c>
      <c r="Q2056" t="str">
        <f>I2056&amp;"-"&amp;K2056&amp;"-"&amp;L2056&amp;"-"&amp;J2056&amp;"-"&amp;M2056</f>
        <v>X2Pi-4.5-e-1-2</v>
      </c>
      <c r="R2056">
        <f>B2056+S2056</f>
        <v>27714.864578029999</v>
      </c>
      <c r="S2056">
        <f>_xlfn.IFNA(VLOOKUP(Q2056,'MARVEL-X'!A$2:I$1400,7,FALSE),VLOOKUP(Q2056,MARVEL!A$2:J$1522,10,FALSE))</f>
        <v>3125.3845780299998</v>
      </c>
      <c r="T2056">
        <f>IF(P2056=P2055,R2056+T2055,R2056)</f>
        <v>360297.10229385801</v>
      </c>
      <c r="U2056">
        <f>IF(P2056=P2055,1+U2055,1)</f>
        <v>13</v>
      </c>
      <c r="V2056" t="str">
        <f t="shared" si="32"/>
        <v/>
      </c>
      <c r="W2056" t="str">
        <f>IF(V2056="","",IF(ABS(V2056-R2056)&gt;W$1,ABS(V2056-R2056),""))</f>
        <v/>
      </c>
      <c r="X2056" t="str">
        <f>Y2056&amp;"-"&amp;Z2056&amp;"-"&amp;AC2056&amp;"-"&amp;AD2056&amp;"-"&amp;AG2056</f>
        <v>3.5-e-B-1-0.5</v>
      </c>
      <c r="Y2056">
        <f>F2056</f>
        <v>3.5</v>
      </c>
      <c r="Z2056" s="2" t="str">
        <f>G2056</f>
        <v>e</v>
      </c>
      <c r="AA2056">
        <f>_xlfn.IFNA(VLOOKUP(X2056,'duo-out'!A$2:Q$5000,5,FALSE),E2056+10*(H2056-1)+1+_xlfn.IFNA(VLOOKUP(D2056,states!A$2:C$10,3,FALSE),1))</f>
        <v>75</v>
      </c>
      <c r="AB2056" t="str">
        <f>IF(V2056="","",V2056)</f>
        <v/>
      </c>
      <c r="AC2056" s="2" t="str">
        <f>_xlfn.IFNA(VLOOKUP(D2056,states!A$2:C$10,2,FALSE),"XX")</f>
        <v>B</v>
      </c>
      <c r="AD2056">
        <f>E2056</f>
        <v>1</v>
      </c>
      <c r="AE2056">
        <f>_xlfn.IFNA(VLOOKUP(D2056,states!A$2:D$10,4,FALSE),0)</f>
        <v>0</v>
      </c>
      <c r="AF2056">
        <v>0.5</v>
      </c>
      <c r="AG2056">
        <f>IF(AE2056=0,AF2056,IF(AE2056=1,IF(F2056=0.5,0.5,IF(H2056=1,0.5,1.5)),IF(F2056=0.5,0.5,IF(H2056=1,2.5,1.5))))</f>
        <v>0.5</v>
      </c>
      <c r="AH2056" s="7">
        <f>IF(AC2056="XX",0,1/C2056^(1/5)*IF(E2056=0,100,1)/(E2056+1)^(1/4))</f>
        <v>1.0401070364427691</v>
      </c>
    </row>
    <row r="2057" spans="1:34">
      <c r="A2057">
        <v>549</v>
      </c>
      <c r="B2057" s="1">
        <v>24724.98</v>
      </c>
      <c r="C2057" s="6">
        <v>0.122</v>
      </c>
      <c r="D2057" t="s">
        <v>4</v>
      </c>
      <c r="E2057">
        <v>1</v>
      </c>
      <c r="F2057">
        <v>3.5</v>
      </c>
      <c r="G2057" t="s">
        <v>1</v>
      </c>
      <c r="H2057">
        <v>2</v>
      </c>
      <c r="I2057" t="s">
        <v>0</v>
      </c>
      <c r="J2057">
        <v>1</v>
      </c>
      <c r="K2057">
        <v>3.5</v>
      </c>
      <c r="L2057" t="s">
        <v>2</v>
      </c>
      <c r="M2057">
        <v>2</v>
      </c>
      <c r="N2057" t="s">
        <v>605</v>
      </c>
      <c r="O2057">
        <v>1</v>
      </c>
      <c r="P2057" t="str">
        <f>D2057&amp;"-"&amp;F2057&amp;"-"&amp;G2057&amp;"-"&amp;E2057&amp;"-"&amp;H2057</f>
        <v>B2Sigma-3.5-e-1-2</v>
      </c>
      <c r="Q2057" t="str">
        <f>I2057&amp;"-"&amp;K2057&amp;"-"&amp;L2057&amp;"-"&amp;J2057&amp;"-"&amp;M2057</f>
        <v>X2Pi-3.5-f-1-2</v>
      </c>
      <c r="R2057">
        <f>B2057+S2057</f>
        <v>27715.067675550999</v>
      </c>
      <c r="S2057">
        <f>_xlfn.IFNA(VLOOKUP(Q2057,'MARVEL-X'!A$2:I$1400,7,FALSE),VLOOKUP(Q2057,MARVEL!A$2:J$1522,10,FALSE))</f>
        <v>2990.0876755509998</v>
      </c>
      <c r="T2057">
        <f>IF(P2057=P2056,R2057+T2056,R2057)</f>
        <v>388012.16996940901</v>
      </c>
      <c r="U2057">
        <f>IF(P2057=P2056,1+U2056,1)</f>
        <v>14</v>
      </c>
      <c r="V2057" t="str">
        <f t="shared" si="32"/>
        <v/>
      </c>
      <c r="W2057" t="str">
        <f>IF(V2057="","",IF(ABS(V2057-R2057)&gt;W$1,ABS(V2057-R2057),""))</f>
        <v/>
      </c>
      <c r="X2057" t="str">
        <f>Y2057&amp;"-"&amp;Z2057&amp;"-"&amp;AC2057&amp;"-"&amp;AD2057&amp;"-"&amp;AG2057</f>
        <v>3.5-e-B-1-0.5</v>
      </c>
      <c r="Y2057">
        <f>F2057</f>
        <v>3.5</v>
      </c>
      <c r="Z2057" s="2" t="str">
        <f>G2057</f>
        <v>e</v>
      </c>
      <c r="AA2057">
        <f>_xlfn.IFNA(VLOOKUP(X2057,'duo-out'!A$2:Q$5000,5,FALSE),E2057+10*(H2057-1)+1+_xlfn.IFNA(VLOOKUP(D2057,states!A$2:C$10,3,FALSE),1))</f>
        <v>75</v>
      </c>
      <c r="AB2057" t="str">
        <f>IF(V2057="","",V2057)</f>
        <v/>
      </c>
      <c r="AC2057" s="2" t="str">
        <f>_xlfn.IFNA(VLOOKUP(D2057,states!A$2:C$10,2,FALSE),"XX")</f>
        <v>B</v>
      </c>
      <c r="AD2057">
        <f>E2057</f>
        <v>1</v>
      </c>
      <c r="AE2057">
        <f>_xlfn.IFNA(VLOOKUP(D2057,states!A$2:D$10,4,FALSE),0)</f>
        <v>0</v>
      </c>
      <c r="AF2057">
        <v>0.5</v>
      </c>
      <c r="AG2057">
        <f>IF(AE2057=0,AF2057,IF(AE2057=1,IF(F2057=0.5,0.5,IF(H2057=1,0.5,1.5)),IF(F2057=0.5,0.5,IF(H2057=1,2.5,1.5))))</f>
        <v>0.5</v>
      </c>
      <c r="AH2057" s="7">
        <f>IF(AC2057="XX",0,1/C2057^(1/5)*IF(E2057=0,100,1)/(E2057+1)^(1/4))</f>
        <v>1.280768196862121</v>
      </c>
    </row>
    <row r="2058" spans="1:34">
      <c r="A2058">
        <v>532</v>
      </c>
      <c r="B2058" s="1">
        <v>24835.22</v>
      </c>
      <c r="C2058" s="6">
        <v>7.0000000000000007E-2</v>
      </c>
      <c r="D2058" t="s">
        <v>4</v>
      </c>
      <c r="E2058">
        <v>1</v>
      </c>
      <c r="F2058">
        <v>3.5</v>
      </c>
      <c r="G2058" t="s">
        <v>1</v>
      </c>
      <c r="H2058">
        <v>2</v>
      </c>
      <c r="I2058" t="s">
        <v>0</v>
      </c>
      <c r="J2058">
        <v>1</v>
      </c>
      <c r="K2058">
        <v>2.5</v>
      </c>
      <c r="L2058" t="s">
        <v>1</v>
      </c>
      <c r="M2058">
        <v>2</v>
      </c>
      <c r="N2058" t="s">
        <v>588</v>
      </c>
      <c r="O2058">
        <v>1</v>
      </c>
      <c r="P2058" t="str">
        <f>D2058&amp;"-"&amp;F2058&amp;"-"&amp;G2058&amp;"-"&amp;E2058&amp;"-"&amp;H2058</f>
        <v>B2Sigma-3.5-e-1-2</v>
      </c>
      <c r="Q2058" t="str">
        <f>I2058&amp;"-"&amp;K2058&amp;"-"&amp;L2058&amp;"-"&amp;J2058&amp;"-"&amp;M2058</f>
        <v>X2Pi-2.5-e-1-2</v>
      </c>
      <c r="R2058">
        <f>B2058+S2058</f>
        <v>27715.132117621</v>
      </c>
      <c r="S2058">
        <f>_xlfn.IFNA(VLOOKUP(Q2058,'MARVEL-X'!A$2:I$1400,7,FALSE),VLOOKUP(Q2058,MARVEL!A$2:J$1522,10,FALSE))</f>
        <v>2879.9121176210001</v>
      </c>
      <c r="T2058">
        <f>IF(P2058=P2057,R2058+T2057,R2058)</f>
        <v>415727.30208703002</v>
      </c>
      <c r="U2058">
        <f>IF(P2058=P2057,1+U2057,1)</f>
        <v>15</v>
      </c>
      <c r="V2058" t="str">
        <f t="shared" si="32"/>
        <v/>
      </c>
      <c r="W2058" t="str">
        <f>IF(V2058="","",IF(ABS(V2058-R2058)&gt;W$1,ABS(V2058-R2058),""))</f>
        <v/>
      </c>
      <c r="X2058" t="str">
        <f>Y2058&amp;"-"&amp;Z2058&amp;"-"&amp;AC2058&amp;"-"&amp;AD2058&amp;"-"&amp;AG2058</f>
        <v>3.5-e-B-1-0.5</v>
      </c>
      <c r="Y2058">
        <f>F2058</f>
        <v>3.5</v>
      </c>
      <c r="Z2058" s="2" t="str">
        <f>G2058</f>
        <v>e</v>
      </c>
      <c r="AA2058">
        <f>_xlfn.IFNA(VLOOKUP(X2058,'duo-out'!A$2:Q$5000,5,FALSE),E2058+10*(H2058-1)+1+_xlfn.IFNA(VLOOKUP(D2058,states!A$2:C$10,3,FALSE),1))</f>
        <v>75</v>
      </c>
      <c r="AB2058" t="str">
        <f>IF(V2058="","",V2058)</f>
        <v/>
      </c>
      <c r="AC2058" s="2" t="str">
        <f>_xlfn.IFNA(VLOOKUP(D2058,states!A$2:C$10,2,FALSE),"XX")</f>
        <v>B</v>
      </c>
      <c r="AD2058">
        <f>E2058</f>
        <v>1</v>
      </c>
      <c r="AE2058">
        <f>_xlfn.IFNA(VLOOKUP(D2058,states!A$2:D$10,4,FALSE),0)</f>
        <v>0</v>
      </c>
      <c r="AF2058">
        <v>0.5</v>
      </c>
      <c r="AG2058">
        <f>IF(AE2058=0,AF2058,IF(AE2058=1,IF(F2058=0.5,0.5,IF(H2058=1,0.5,1.5)),IF(F2058=0.5,0.5,IF(H2058=1,2.5,1.5))))</f>
        <v>0.5</v>
      </c>
      <c r="AH2058" s="7">
        <f>IF(AC2058="XX",0,1/C2058^(1/5)*IF(E2058=0,100,1)/(E2058+1)^(1/4))</f>
        <v>1.4312743657017111</v>
      </c>
    </row>
    <row r="2059" spans="1:34">
      <c r="A2059">
        <v>517</v>
      </c>
      <c r="B2059" s="1">
        <v>27306.82</v>
      </c>
      <c r="C2059" s="6">
        <v>0.14499999999999999</v>
      </c>
      <c r="D2059" t="s">
        <v>4</v>
      </c>
      <c r="E2059">
        <v>1</v>
      </c>
      <c r="F2059">
        <v>3.5</v>
      </c>
      <c r="G2059" t="s">
        <v>1</v>
      </c>
      <c r="H2059">
        <v>2</v>
      </c>
      <c r="I2059" t="s">
        <v>0</v>
      </c>
      <c r="J2059">
        <v>0</v>
      </c>
      <c r="K2059">
        <v>4.5</v>
      </c>
      <c r="L2059" t="s">
        <v>1</v>
      </c>
      <c r="M2059">
        <v>2</v>
      </c>
      <c r="N2059" t="s">
        <v>573</v>
      </c>
      <c r="O2059">
        <v>1</v>
      </c>
      <c r="P2059" t="str">
        <f>D2059&amp;"-"&amp;F2059&amp;"-"&amp;G2059&amp;"-"&amp;E2059&amp;"-"&amp;H2059</f>
        <v>B2Sigma-3.5-e-1-2</v>
      </c>
      <c r="Q2059" t="str">
        <f>I2059&amp;"-"&amp;K2059&amp;"-"&amp;L2059&amp;"-"&amp;J2059&amp;"-"&amp;M2059</f>
        <v>X2Pi-4.5-e-0-2</v>
      </c>
      <c r="R2059">
        <f>B2059+S2059</f>
        <v>27715.047953531001</v>
      </c>
      <c r="S2059">
        <f>_xlfn.IFNA(VLOOKUP(Q2059,'MARVEL-X'!A$2:I$1400,7,FALSE),VLOOKUP(Q2059,MARVEL!A$2:J$1522,10,FALSE))</f>
        <v>408.22795353100003</v>
      </c>
      <c r="T2059">
        <f>IF(P2059=P2058,R2059+T2058,R2059)</f>
        <v>443442.35004056105</v>
      </c>
      <c r="U2059">
        <f>IF(P2059=P2058,1+U2058,1)</f>
        <v>16</v>
      </c>
      <c r="V2059" t="str">
        <f t="shared" si="32"/>
        <v/>
      </c>
      <c r="W2059" t="str">
        <f>IF(V2059="","",IF(ABS(V2059-R2059)&gt;W$1,ABS(V2059-R2059),""))</f>
        <v/>
      </c>
      <c r="X2059" t="str">
        <f>Y2059&amp;"-"&amp;Z2059&amp;"-"&amp;AC2059&amp;"-"&amp;AD2059&amp;"-"&amp;AG2059</f>
        <v>3.5-e-B-1-0.5</v>
      </c>
      <c r="Y2059">
        <f>F2059</f>
        <v>3.5</v>
      </c>
      <c r="Z2059" s="2" t="str">
        <f>G2059</f>
        <v>e</v>
      </c>
      <c r="AA2059">
        <f>_xlfn.IFNA(VLOOKUP(X2059,'duo-out'!A$2:Q$5000,5,FALSE),E2059+10*(H2059-1)+1+_xlfn.IFNA(VLOOKUP(D2059,states!A$2:C$10,3,FALSE),1))</f>
        <v>75</v>
      </c>
      <c r="AB2059" t="str">
        <f>IF(V2059="","",V2059)</f>
        <v/>
      </c>
      <c r="AC2059" s="2" t="str">
        <f>_xlfn.IFNA(VLOOKUP(D2059,states!A$2:C$10,2,FALSE),"XX")</f>
        <v>B</v>
      </c>
      <c r="AD2059">
        <f>E2059</f>
        <v>1</v>
      </c>
      <c r="AE2059">
        <f>_xlfn.IFNA(VLOOKUP(D2059,states!A$2:D$10,4,FALSE),0)</f>
        <v>0</v>
      </c>
      <c r="AF2059">
        <v>0.5</v>
      </c>
      <c r="AG2059">
        <f>IF(AE2059=0,AF2059,IF(AE2059=1,IF(F2059=0.5,0.5,IF(H2059=1,0.5,1.5)),IF(F2059=0.5,0.5,IF(H2059=1,2.5,1.5))))</f>
        <v>0.5</v>
      </c>
      <c r="AH2059" s="7">
        <f>IF(AC2059="XX",0,1/C2059^(1/5)*IF(E2059=0,100,1)/(E2059+1)^(1/4))</f>
        <v>1.2372825862813392</v>
      </c>
    </row>
    <row r="2060" spans="1:34">
      <c r="A2060">
        <v>497</v>
      </c>
      <c r="B2060" s="1">
        <v>27447.38</v>
      </c>
      <c r="C2060" s="6">
        <v>0.1515</v>
      </c>
      <c r="D2060" t="s">
        <v>4</v>
      </c>
      <c r="E2060">
        <v>1</v>
      </c>
      <c r="F2060">
        <v>3.5</v>
      </c>
      <c r="G2060" t="s">
        <v>1</v>
      </c>
      <c r="H2060">
        <v>2</v>
      </c>
      <c r="I2060" t="s">
        <v>0</v>
      </c>
      <c r="J2060">
        <v>0</v>
      </c>
      <c r="K2060">
        <v>3.5</v>
      </c>
      <c r="L2060" t="s">
        <v>2</v>
      </c>
      <c r="M2060">
        <v>2</v>
      </c>
      <c r="N2060" t="s">
        <v>553</v>
      </c>
      <c r="O2060">
        <v>1</v>
      </c>
      <c r="P2060" t="str">
        <f>D2060&amp;"-"&amp;F2060&amp;"-"&amp;G2060&amp;"-"&amp;E2060&amp;"-"&amp;H2060</f>
        <v>B2Sigma-3.5-e-1-2</v>
      </c>
      <c r="Q2060" t="str">
        <f>I2060&amp;"-"&amp;K2060&amp;"-"&amp;L2060&amp;"-"&amp;J2060&amp;"-"&amp;M2060</f>
        <v>X2Pi-3.5-f-0-2</v>
      </c>
      <c r="R2060">
        <f>B2060+S2060</f>
        <v>27715.040933924</v>
      </c>
      <c r="S2060">
        <f>_xlfn.IFNA(VLOOKUP(Q2060,'MARVEL-X'!A$2:I$1400,7,FALSE),VLOOKUP(Q2060,MARVEL!A$2:J$1522,10,FALSE))</f>
        <v>267.66093392400001</v>
      </c>
      <c r="T2060">
        <f>IF(P2060=P2059,R2060+T2059,R2060)</f>
        <v>471157.39097448508</v>
      </c>
      <c r="U2060">
        <f>IF(P2060=P2059,1+U2059,1)</f>
        <v>17</v>
      </c>
      <c r="V2060" t="str">
        <f t="shared" si="32"/>
        <v/>
      </c>
      <c r="W2060" t="str">
        <f>IF(V2060="","",IF(ABS(V2060-R2060)&gt;W$1,ABS(V2060-R2060),""))</f>
        <v/>
      </c>
      <c r="X2060" t="str">
        <f>Y2060&amp;"-"&amp;Z2060&amp;"-"&amp;AC2060&amp;"-"&amp;AD2060&amp;"-"&amp;AG2060</f>
        <v>3.5-e-B-1-0.5</v>
      </c>
      <c r="Y2060">
        <f>F2060</f>
        <v>3.5</v>
      </c>
      <c r="Z2060" s="2" t="str">
        <f>G2060</f>
        <v>e</v>
      </c>
      <c r="AA2060">
        <f>_xlfn.IFNA(VLOOKUP(X2060,'duo-out'!A$2:Q$5000,5,FALSE),E2060+10*(H2060-1)+1+_xlfn.IFNA(VLOOKUP(D2060,states!A$2:C$10,3,FALSE),1))</f>
        <v>75</v>
      </c>
      <c r="AB2060" t="str">
        <f>IF(V2060="","",V2060)</f>
        <v/>
      </c>
      <c r="AC2060" s="2" t="str">
        <f>_xlfn.IFNA(VLOOKUP(D2060,states!A$2:C$10,2,FALSE),"XX")</f>
        <v>B</v>
      </c>
      <c r="AD2060">
        <f>E2060</f>
        <v>1</v>
      </c>
      <c r="AE2060">
        <f>_xlfn.IFNA(VLOOKUP(D2060,states!A$2:D$10,4,FALSE),0)</f>
        <v>0</v>
      </c>
      <c r="AF2060">
        <v>0.5</v>
      </c>
      <c r="AG2060">
        <f>IF(AE2060=0,AF2060,IF(AE2060=1,IF(F2060=0.5,0.5,IF(H2060=1,0.5,1.5)),IF(F2060=0.5,0.5,IF(H2060=1,2.5,1.5))))</f>
        <v>0.5</v>
      </c>
      <c r="AH2060" s="7">
        <f>IF(AC2060="XX",0,1/C2060^(1/5)*IF(E2060=0,100,1)/(E2060+1)^(1/4))</f>
        <v>1.2264785989270728</v>
      </c>
    </row>
    <row r="2061" spans="1:34">
      <c r="A2061">
        <v>478</v>
      </c>
      <c r="B2061" s="1">
        <v>27561.599999999999</v>
      </c>
      <c r="C2061" s="6">
        <v>0.4219</v>
      </c>
      <c r="D2061" t="s">
        <v>4</v>
      </c>
      <c r="E2061">
        <v>1</v>
      </c>
      <c r="F2061">
        <v>3.5</v>
      </c>
      <c r="G2061" t="s">
        <v>1</v>
      </c>
      <c r="H2061">
        <v>2</v>
      </c>
      <c r="I2061" t="s">
        <v>0</v>
      </c>
      <c r="J2061">
        <v>0</v>
      </c>
      <c r="K2061">
        <v>2.5</v>
      </c>
      <c r="L2061" t="s">
        <v>1</v>
      </c>
      <c r="M2061">
        <v>2</v>
      </c>
      <c r="N2061" t="s">
        <v>534</v>
      </c>
      <c r="O2061">
        <v>1</v>
      </c>
      <c r="P2061" t="str">
        <f>D2061&amp;"-"&amp;F2061&amp;"-"&amp;G2061&amp;"-"&amp;E2061&amp;"-"&amp;H2061</f>
        <v>B2Sigma-3.5-e-1-2</v>
      </c>
      <c r="Q2061" t="str">
        <f>I2061&amp;"-"&amp;K2061&amp;"-"&amp;L2061&amp;"-"&amp;J2061&amp;"-"&amp;M2061</f>
        <v>X2Pi-2.5-e-0-2</v>
      </c>
      <c r="R2061">
        <f>B2061+S2061</f>
        <v>27714.795131301998</v>
      </c>
      <c r="S2061">
        <f>_xlfn.IFNA(VLOOKUP(Q2061,'MARVEL-X'!A$2:I$1400,7,FALSE),VLOOKUP(Q2061,MARVEL!A$2:J$1522,10,FALSE))</f>
        <v>153.19513130199999</v>
      </c>
      <c r="T2061">
        <f>IF(P2061=P2060,R2061+T2060,R2061)</f>
        <v>498872.18610578706</v>
      </c>
      <c r="U2061">
        <f>IF(P2061=P2060,1+U2060,1)</f>
        <v>18</v>
      </c>
      <c r="V2061" t="str">
        <f t="shared" si="32"/>
        <v/>
      </c>
      <c r="W2061" t="str">
        <f>IF(V2061="","",IF(ABS(V2061-R2061)&gt;W$1,ABS(V2061-R2061),""))</f>
        <v/>
      </c>
      <c r="X2061" t="str">
        <f>Y2061&amp;"-"&amp;Z2061&amp;"-"&amp;AC2061&amp;"-"&amp;AD2061&amp;"-"&amp;AG2061</f>
        <v>3.5-e-B-1-0.5</v>
      </c>
      <c r="Y2061">
        <f>F2061</f>
        <v>3.5</v>
      </c>
      <c r="Z2061" s="2" t="str">
        <f>G2061</f>
        <v>e</v>
      </c>
      <c r="AA2061">
        <f>_xlfn.IFNA(VLOOKUP(X2061,'duo-out'!A$2:Q$5000,5,FALSE),E2061+10*(H2061-1)+1+_xlfn.IFNA(VLOOKUP(D2061,states!A$2:C$10,3,FALSE),1))</f>
        <v>75</v>
      </c>
      <c r="AB2061" t="str">
        <f>IF(V2061="","",V2061)</f>
        <v/>
      </c>
      <c r="AC2061" s="2" t="str">
        <f>_xlfn.IFNA(VLOOKUP(D2061,states!A$2:C$10,2,FALSE),"XX")</f>
        <v>B</v>
      </c>
      <c r="AD2061">
        <f>E2061</f>
        <v>1</v>
      </c>
      <c r="AE2061">
        <f>_xlfn.IFNA(VLOOKUP(D2061,states!A$2:D$10,4,FALSE),0)</f>
        <v>0</v>
      </c>
      <c r="AF2061">
        <v>0.5</v>
      </c>
      <c r="AG2061">
        <f>IF(AE2061=0,AF2061,IF(AE2061=1,IF(F2061=0.5,0.5,IF(H2061=1,0.5,1.5)),IF(F2061=0.5,0.5,IF(H2061=1,2.5,1.5))))</f>
        <v>0.5</v>
      </c>
      <c r="AH2061" s="7">
        <f>IF(AC2061="XX",0,1/C2061^(1/5)*IF(E2061=0,100,1)/(E2061+1)^(1/4))</f>
        <v>0.99931083441414759</v>
      </c>
    </row>
    <row r="2062" spans="1:34">
      <c r="A2062">
        <v>6295</v>
      </c>
      <c r="B2062" s="1">
        <v>27306.93</v>
      </c>
      <c r="C2062" s="6">
        <v>0.5</v>
      </c>
      <c r="D2062" t="s">
        <v>4</v>
      </c>
      <c r="E2062">
        <v>1</v>
      </c>
      <c r="F2062">
        <v>3.5</v>
      </c>
      <c r="G2062" t="s">
        <v>1</v>
      </c>
      <c r="H2062">
        <v>2</v>
      </c>
      <c r="I2062" t="s">
        <v>0</v>
      </c>
      <c r="J2062">
        <v>0</v>
      </c>
      <c r="K2062">
        <v>4.5</v>
      </c>
      <c r="L2062" t="s">
        <v>1</v>
      </c>
      <c r="M2062">
        <v>2</v>
      </c>
      <c r="N2062" t="s">
        <v>6351</v>
      </c>
      <c r="O2062">
        <v>1</v>
      </c>
      <c r="P2062" t="str">
        <f>D2062&amp;"-"&amp;F2062&amp;"-"&amp;G2062&amp;"-"&amp;E2062&amp;"-"&amp;H2062</f>
        <v>B2Sigma-3.5-e-1-2</v>
      </c>
      <c r="Q2062" t="str">
        <f>I2062&amp;"-"&amp;K2062&amp;"-"&amp;L2062&amp;"-"&amp;J2062&amp;"-"&amp;M2062</f>
        <v>X2Pi-4.5-e-0-2</v>
      </c>
      <c r="R2062">
        <f>B2062+S2062</f>
        <v>27715.157953531001</v>
      </c>
      <c r="S2062">
        <f>_xlfn.IFNA(VLOOKUP(Q2062,'MARVEL-X'!A$2:I$1400,7,FALSE),VLOOKUP(Q2062,MARVEL!A$2:J$1522,10,FALSE))</f>
        <v>408.22795353100003</v>
      </c>
      <c r="T2062">
        <f>IF(P2062=P2061,R2062+T2061,R2062)</f>
        <v>526587.34405931807</v>
      </c>
      <c r="U2062">
        <f>IF(P2062=P2061,1+U2061,1)</f>
        <v>19</v>
      </c>
      <c r="V2062">
        <f t="shared" si="32"/>
        <v>27715.123371543057</v>
      </c>
      <c r="W2062" t="str">
        <f>IF(V2062="","",IF(ABS(V2062-R2062)&gt;W$1,ABS(V2062-R2062),""))</f>
        <v/>
      </c>
      <c r="X2062" t="str">
        <f>Y2062&amp;"-"&amp;Z2062&amp;"-"&amp;AC2062&amp;"-"&amp;AD2062&amp;"-"&amp;AG2062</f>
        <v>3.5-e-B-1-0.5</v>
      </c>
      <c r="Y2062">
        <f>F2062</f>
        <v>3.5</v>
      </c>
      <c r="Z2062" s="2" t="str">
        <f>G2062</f>
        <v>e</v>
      </c>
      <c r="AA2062">
        <f>_xlfn.IFNA(VLOOKUP(X2062,'duo-out'!A$2:Q$5000,5,FALSE),E2062+10*(H2062-1)+1+_xlfn.IFNA(VLOOKUP(D2062,states!A$2:C$10,3,FALSE),1))</f>
        <v>75</v>
      </c>
      <c r="AB2062">
        <f>IF(V2062="","",V2062)</f>
        <v>27715.123371543057</v>
      </c>
      <c r="AC2062" s="2" t="str">
        <f>_xlfn.IFNA(VLOOKUP(D2062,states!A$2:C$10,2,FALSE),"XX")</f>
        <v>B</v>
      </c>
      <c r="AD2062">
        <f>E2062</f>
        <v>1</v>
      </c>
      <c r="AE2062">
        <f>_xlfn.IFNA(VLOOKUP(D2062,states!A$2:D$10,4,FALSE),0)</f>
        <v>0</v>
      </c>
      <c r="AF2062">
        <v>0.5</v>
      </c>
      <c r="AG2062">
        <f>IF(AE2062=0,AF2062,IF(AE2062=1,IF(F2062=0.5,0.5,IF(H2062=1,0.5,1.5)),IF(F2062=0.5,0.5,IF(H2062=1,2.5,1.5))))</f>
        <v>0.5</v>
      </c>
      <c r="AH2062" s="7">
        <f>IF(AC2062="XX",0,1/C2062^(1/5)*IF(E2062=0,100,1)/(E2062+1)^(1/4))</f>
        <v>0.96593632892484571</v>
      </c>
    </row>
    <row r="2063" spans="1:34">
      <c r="A2063">
        <v>4340</v>
      </c>
      <c r="B2063" s="1">
        <v>22965.2559</v>
      </c>
      <c r="C2063" s="6">
        <v>0.01</v>
      </c>
      <c r="D2063" t="s">
        <v>4</v>
      </c>
      <c r="E2063">
        <v>0</v>
      </c>
      <c r="F2063">
        <v>3.5</v>
      </c>
      <c r="G2063" t="s">
        <v>2</v>
      </c>
      <c r="H2063">
        <v>1</v>
      </c>
      <c r="I2063" t="s">
        <v>0</v>
      </c>
      <c r="J2063">
        <v>1</v>
      </c>
      <c r="K2063">
        <v>3.5</v>
      </c>
      <c r="L2063" t="s">
        <v>1</v>
      </c>
      <c r="M2063">
        <v>1</v>
      </c>
      <c r="N2063" t="s">
        <v>4396</v>
      </c>
      <c r="O2063">
        <v>1</v>
      </c>
      <c r="P2063" t="str">
        <f>D2063&amp;"-"&amp;F2063&amp;"-"&amp;G2063&amp;"-"&amp;E2063&amp;"-"&amp;H2063</f>
        <v>B2Sigma-3.5-f-0-1</v>
      </c>
      <c r="Q2063" t="str">
        <f>I2063&amp;"-"&amp;K2063&amp;"-"&amp;L2063&amp;"-"&amp;J2063&amp;"-"&amp;M2063</f>
        <v>X2Pi-3.5-e-1-1</v>
      </c>
      <c r="R2063">
        <f>B2063+S2063</f>
        <v>25849.564702627998</v>
      </c>
      <c r="S2063">
        <f>_xlfn.IFNA(VLOOKUP(Q2063,'MARVEL-X'!A$2:I$1400,7,FALSE),VLOOKUP(Q2063,MARVEL!A$2:J$1522,10,FALSE))</f>
        <v>2884.3088026280002</v>
      </c>
      <c r="T2063">
        <f>IF(P2063=P2062,R2063+T2062,R2063)</f>
        <v>25849.564702627998</v>
      </c>
      <c r="U2063">
        <f>IF(P2063=P2062,1+U2062,1)</f>
        <v>1</v>
      </c>
      <c r="V2063" t="str">
        <f t="shared" si="32"/>
        <v/>
      </c>
      <c r="W2063" t="str">
        <f>IF(V2063="","",IF(ABS(V2063-R2063)&gt;W$1,ABS(V2063-R2063),""))</f>
        <v/>
      </c>
      <c r="X2063" t="str">
        <f>Y2063&amp;"-"&amp;Z2063&amp;"-"&amp;AC2063&amp;"-"&amp;AD2063&amp;"-"&amp;AG2063</f>
        <v>3.5-f-B-0-0.5</v>
      </c>
      <c r="Y2063">
        <f>F2063</f>
        <v>3.5</v>
      </c>
      <c r="Z2063" s="2" t="str">
        <f>G2063</f>
        <v>f</v>
      </c>
      <c r="AA2063">
        <f>_xlfn.IFNA(VLOOKUP(X2063,'duo-out'!A$2:Q$5000,5,FALSE),E2063+10*(H2063-1)+1+_xlfn.IFNA(VLOOKUP(D2063,states!A$2:C$10,3,FALSE),1))</f>
        <v>63</v>
      </c>
      <c r="AB2063" t="str">
        <f>IF(V2063="","",V2063)</f>
        <v/>
      </c>
      <c r="AC2063" s="2" t="str">
        <f>_xlfn.IFNA(VLOOKUP(D2063,states!A$2:C$10,2,FALSE),"XX")</f>
        <v>B</v>
      </c>
      <c r="AD2063">
        <f>E2063</f>
        <v>0</v>
      </c>
      <c r="AE2063">
        <f>_xlfn.IFNA(VLOOKUP(D2063,states!A$2:D$10,4,FALSE),0)</f>
        <v>0</v>
      </c>
      <c r="AF2063">
        <v>0.5</v>
      </c>
      <c r="AG2063">
        <f>IF(AE2063=0,AF2063,IF(AE2063=1,IF(F2063=0.5,0.5,IF(H2063=1,0.5,1.5)),IF(F2063=0.5,0.5,IF(H2063=1,2.5,1.5))))</f>
        <v>0.5</v>
      </c>
      <c r="AH2063" s="7">
        <f>IF(AC2063="XX",0,1/C2063^(1/5)*IF(E2063=0,100,1)/(E2063+1)^(1/4))</f>
        <v>251.188643150958</v>
      </c>
    </row>
    <row r="2064" spans="1:34">
      <c r="A2064">
        <v>4324</v>
      </c>
      <c r="B2064" s="1">
        <v>23046.706099999999</v>
      </c>
      <c r="C2064" s="6">
        <v>0.01</v>
      </c>
      <c r="D2064" t="s">
        <v>4</v>
      </c>
      <c r="E2064">
        <v>0</v>
      </c>
      <c r="F2064">
        <v>3.5</v>
      </c>
      <c r="G2064" t="s">
        <v>2</v>
      </c>
      <c r="H2064">
        <v>1</v>
      </c>
      <c r="I2064" t="s">
        <v>0</v>
      </c>
      <c r="J2064">
        <v>1</v>
      </c>
      <c r="K2064">
        <v>2.5</v>
      </c>
      <c r="L2064" t="s">
        <v>2</v>
      </c>
      <c r="M2064">
        <v>1</v>
      </c>
      <c r="N2064" t="s">
        <v>4380</v>
      </c>
      <c r="O2064">
        <v>1</v>
      </c>
      <c r="P2064" t="str">
        <f>D2064&amp;"-"&amp;F2064&amp;"-"&amp;G2064&amp;"-"&amp;E2064&amp;"-"&amp;H2064</f>
        <v>B2Sigma-3.5-f-0-1</v>
      </c>
      <c r="Q2064" t="str">
        <f>I2064&amp;"-"&amp;K2064&amp;"-"&amp;L2064&amp;"-"&amp;J2064&amp;"-"&amp;M2064</f>
        <v>X2Pi-2.5-f-1-1</v>
      </c>
      <c r="R2064">
        <f>B2064+S2064</f>
        <v>25849.563331615998</v>
      </c>
      <c r="S2064">
        <f>_xlfn.IFNA(VLOOKUP(Q2064,'MARVEL-X'!A$2:I$1400,7,FALSE),VLOOKUP(Q2064,MARVEL!A$2:J$1522,10,FALSE))</f>
        <v>2802.8572316159998</v>
      </c>
      <c r="T2064">
        <f>IF(P2064=P2063,R2064+T2063,R2064)</f>
        <v>51699.128034244</v>
      </c>
      <c r="U2064">
        <f>IF(P2064=P2063,1+U2063,1)</f>
        <v>2</v>
      </c>
      <c r="V2064" t="str">
        <f t="shared" si="32"/>
        <v/>
      </c>
      <c r="W2064" t="str">
        <f>IF(V2064="","",IF(ABS(V2064-R2064)&gt;W$1,ABS(V2064-R2064),""))</f>
        <v/>
      </c>
      <c r="X2064" t="str">
        <f>Y2064&amp;"-"&amp;Z2064&amp;"-"&amp;AC2064&amp;"-"&amp;AD2064&amp;"-"&amp;AG2064</f>
        <v>3.5-f-B-0-0.5</v>
      </c>
      <c r="Y2064">
        <f>F2064</f>
        <v>3.5</v>
      </c>
      <c r="Z2064" s="2" t="str">
        <f>G2064</f>
        <v>f</v>
      </c>
      <c r="AA2064">
        <f>_xlfn.IFNA(VLOOKUP(X2064,'duo-out'!A$2:Q$5000,5,FALSE),E2064+10*(H2064-1)+1+_xlfn.IFNA(VLOOKUP(D2064,states!A$2:C$10,3,FALSE),1))</f>
        <v>63</v>
      </c>
      <c r="AB2064" t="str">
        <f>IF(V2064="","",V2064)</f>
        <v/>
      </c>
      <c r="AC2064" s="2" t="str">
        <f>_xlfn.IFNA(VLOOKUP(D2064,states!A$2:C$10,2,FALSE),"XX")</f>
        <v>B</v>
      </c>
      <c r="AD2064">
        <f>E2064</f>
        <v>0</v>
      </c>
      <c r="AE2064">
        <f>_xlfn.IFNA(VLOOKUP(D2064,states!A$2:D$10,4,FALSE),0)</f>
        <v>0</v>
      </c>
      <c r="AF2064">
        <v>0.5</v>
      </c>
      <c r="AG2064">
        <f>IF(AE2064=0,AF2064,IF(AE2064=1,IF(F2064=0.5,0.5,IF(H2064=1,0.5,1.5)),IF(F2064=0.5,0.5,IF(H2064=1,2.5,1.5))))</f>
        <v>0.5</v>
      </c>
      <c r="AH2064" s="7">
        <f>IF(AC2064="XX",0,1/C2064^(1/5)*IF(E2064=0,100,1)/(E2064+1)^(1/4))</f>
        <v>251.188643150958</v>
      </c>
    </row>
    <row r="2065" spans="1:34">
      <c r="A2065">
        <v>4302</v>
      </c>
      <c r="B2065" s="1">
        <v>25579.543000000001</v>
      </c>
      <c r="C2065" s="6">
        <v>0.01</v>
      </c>
      <c r="D2065" t="s">
        <v>4</v>
      </c>
      <c r="E2065">
        <v>0</v>
      </c>
      <c r="F2065">
        <v>3.5</v>
      </c>
      <c r="G2065" t="s">
        <v>2</v>
      </c>
      <c r="H2065">
        <v>1</v>
      </c>
      <c r="I2065" t="s">
        <v>0</v>
      </c>
      <c r="J2065">
        <v>0</v>
      </c>
      <c r="K2065">
        <v>4.5</v>
      </c>
      <c r="L2065" t="s">
        <v>2</v>
      </c>
      <c r="M2065">
        <v>1</v>
      </c>
      <c r="N2065" t="s">
        <v>4358</v>
      </c>
      <c r="O2065">
        <v>1</v>
      </c>
      <c r="P2065" t="str">
        <f>D2065&amp;"-"&amp;F2065&amp;"-"&amp;G2065&amp;"-"&amp;E2065&amp;"-"&amp;H2065</f>
        <v>B2Sigma-3.5-f-0-1</v>
      </c>
      <c r="Q2065" t="str">
        <f>I2065&amp;"-"&amp;K2065&amp;"-"&amp;L2065&amp;"-"&amp;J2065&amp;"-"&amp;M2065</f>
        <v>X2Pi-4.5-f-0-1</v>
      </c>
      <c r="R2065">
        <f>B2065+S2065</f>
        <v>25849.573633299002</v>
      </c>
      <c r="S2065">
        <f>_xlfn.IFNA(VLOOKUP(Q2065,'MARVEL-X'!A$2:I$1400,7,FALSE),VLOOKUP(Q2065,MARVEL!A$2:J$1522,10,FALSE))</f>
        <v>270.03063329899999</v>
      </c>
      <c r="T2065">
        <f>IF(P2065=P2064,R2065+T2064,R2065)</f>
        <v>77548.701667543006</v>
      </c>
      <c r="U2065">
        <f>IF(P2065=P2064,1+U2064,1)</f>
        <v>3</v>
      </c>
      <c r="V2065" t="str">
        <f t="shared" si="32"/>
        <v/>
      </c>
      <c r="W2065" t="str">
        <f>IF(V2065="","",IF(ABS(V2065-R2065)&gt;W$1,ABS(V2065-R2065),""))</f>
        <v/>
      </c>
      <c r="X2065" t="str">
        <f>Y2065&amp;"-"&amp;Z2065&amp;"-"&amp;AC2065&amp;"-"&amp;AD2065&amp;"-"&amp;AG2065</f>
        <v>3.5-f-B-0-0.5</v>
      </c>
      <c r="Y2065">
        <f>F2065</f>
        <v>3.5</v>
      </c>
      <c r="Z2065" s="2" t="str">
        <f>G2065</f>
        <v>f</v>
      </c>
      <c r="AA2065">
        <f>_xlfn.IFNA(VLOOKUP(X2065,'duo-out'!A$2:Q$5000,5,FALSE),E2065+10*(H2065-1)+1+_xlfn.IFNA(VLOOKUP(D2065,states!A$2:C$10,3,FALSE),1))</f>
        <v>63</v>
      </c>
      <c r="AB2065" t="str">
        <f>IF(V2065="","",V2065)</f>
        <v/>
      </c>
      <c r="AC2065" s="2" t="str">
        <f>_xlfn.IFNA(VLOOKUP(D2065,states!A$2:C$10,2,FALSE),"XX")</f>
        <v>B</v>
      </c>
      <c r="AD2065">
        <f>E2065</f>
        <v>0</v>
      </c>
      <c r="AE2065">
        <f>_xlfn.IFNA(VLOOKUP(D2065,states!A$2:D$10,4,FALSE),0)</f>
        <v>0</v>
      </c>
      <c r="AF2065">
        <v>0.5</v>
      </c>
      <c r="AG2065">
        <f>IF(AE2065=0,AF2065,IF(AE2065=1,IF(F2065=0.5,0.5,IF(H2065=1,0.5,1.5)),IF(F2065=0.5,0.5,IF(H2065=1,2.5,1.5))))</f>
        <v>0.5</v>
      </c>
      <c r="AH2065" s="7">
        <f>IF(AC2065="XX",0,1/C2065^(1/5)*IF(E2065=0,100,1)/(E2065+1)^(1/4))</f>
        <v>251.188643150958</v>
      </c>
    </row>
    <row r="2066" spans="1:34">
      <c r="A2066">
        <v>4275</v>
      </c>
      <c r="B2066" s="1">
        <v>25691.796900000001</v>
      </c>
      <c r="C2066" s="6">
        <v>0.01</v>
      </c>
      <c r="D2066" t="s">
        <v>4</v>
      </c>
      <c r="E2066">
        <v>0</v>
      </c>
      <c r="F2066">
        <v>3.5</v>
      </c>
      <c r="G2066" t="s">
        <v>2</v>
      </c>
      <c r="H2066">
        <v>1</v>
      </c>
      <c r="I2066" t="s">
        <v>0</v>
      </c>
      <c r="J2066">
        <v>0</v>
      </c>
      <c r="K2066">
        <v>3.5</v>
      </c>
      <c r="L2066" t="s">
        <v>1</v>
      </c>
      <c r="M2066">
        <v>1</v>
      </c>
      <c r="N2066" t="s">
        <v>4331</v>
      </c>
      <c r="O2066">
        <v>1</v>
      </c>
      <c r="P2066" t="str">
        <f>D2066&amp;"-"&amp;F2066&amp;"-"&amp;G2066&amp;"-"&amp;E2066&amp;"-"&amp;H2066</f>
        <v>B2Sigma-3.5-f-0-1</v>
      </c>
      <c r="Q2066" t="str">
        <f>I2066&amp;"-"&amp;K2066&amp;"-"&amp;L2066&amp;"-"&amp;J2066&amp;"-"&amp;M2066</f>
        <v>X2Pi-3.5-e-0-1</v>
      </c>
      <c r="R2066">
        <f>B2066+S2066</f>
        <v>25849.565267637001</v>
      </c>
      <c r="S2066">
        <f>_xlfn.IFNA(VLOOKUP(Q2066,'MARVEL-X'!A$2:I$1400,7,FALSE),VLOOKUP(Q2066,MARVEL!A$2:J$1522,10,FALSE))</f>
        <v>157.76836763700001</v>
      </c>
      <c r="T2066">
        <f>IF(P2066=P2065,R2066+T2065,R2066)</f>
        <v>103398.26693518</v>
      </c>
      <c r="U2066">
        <f>IF(P2066=P2065,1+U2065,1)</f>
        <v>4</v>
      </c>
      <c r="V2066" t="str">
        <f t="shared" si="32"/>
        <v/>
      </c>
      <c r="W2066" t="str">
        <f>IF(V2066="","",IF(ABS(V2066-R2066)&gt;W$1,ABS(V2066-R2066),""))</f>
        <v/>
      </c>
      <c r="X2066" t="str">
        <f>Y2066&amp;"-"&amp;Z2066&amp;"-"&amp;AC2066&amp;"-"&amp;AD2066&amp;"-"&amp;AG2066</f>
        <v>3.5-f-B-0-0.5</v>
      </c>
      <c r="Y2066">
        <f>F2066</f>
        <v>3.5</v>
      </c>
      <c r="Z2066" s="2" t="str">
        <f>G2066</f>
        <v>f</v>
      </c>
      <c r="AA2066">
        <f>_xlfn.IFNA(VLOOKUP(X2066,'duo-out'!A$2:Q$5000,5,FALSE),E2066+10*(H2066-1)+1+_xlfn.IFNA(VLOOKUP(D2066,states!A$2:C$10,3,FALSE),1))</f>
        <v>63</v>
      </c>
      <c r="AB2066" t="str">
        <f>IF(V2066="","",V2066)</f>
        <v/>
      </c>
      <c r="AC2066" s="2" t="str">
        <f>_xlfn.IFNA(VLOOKUP(D2066,states!A$2:C$10,2,FALSE),"XX")</f>
        <v>B</v>
      </c>
      <c r="AD2066">
        <f>E2066</f>
        <v>0</v>
      </c>
      <c r="AE2066">
        <f>_xlfn.IFNA(VLOOKUP(D2066,states!A$2:D$10,4,FALSE),0)</f>
        <v>0</v>
      </c>
      <c r="AF2066">
        <v>0.5</v>
      </c>
      <c r="AG2066">
        <f>IF(AE2066=0,AF2066,IF(AE2066=1,IF(F2066=0.5,0.5,IF(H2066=1,0.5,1.5)),IF(F2066=0.5,0.5,IF(H2066=1,2.5,1.5))))</f>
        <v>0.5</v>
      </c>
      <c r="AH2066" s="7">
        <f>IF(AC2066="XX",0,1/C2066^(1/5)*IF(E2066=0,100,1)/(E2066+1)^(1/4))</f>
        <v>251.188643150958</v>
      </c>
    </row>
    <row r="2067" spans="1:34">
      <c r="A2067">
        <v>4249</v>
      </c>
      <c r="B2067" s="1">
        <v>25776.416300000001</v>
      </c>
      <c r="C2067" s="6">
        <v>0.01</v>
      </c>
      <c r="D2067" t="s">
        <v>4</v>
      </c>
      <c r="E2067">
        <v>0</v>
      </c>
      <c r="F2067">
        <v>3.5</v>
      </c>
      <c r="G2067" t="s">
        <v>2</v>
      </c>
      <c r="H2067">
        <v>1</v>
      </c>
      <c r="I2067" t="s">
        <v>0</v>
      </c>
      <c r="J2067">
        <v>0</v>
      </c>
      <c r="K2067">
        <v>2.5</v>
      </c>
      <c r="L2067" t="s">
        <v>2</v>
      </c>
      <c r="M2067">
        <v>1</v>
      </c>
      <c r="N2067" t="s">
        <v>4305</v>
      </c>
      <c r="O2067">
        <v>1</v>
      </c>
      <c r="P2067" t="str">
        <f>D2067&amp;"-"&amp;F2067&amp;"-"&amp;G2067&amp;"-"&amp;E2067&amp;"-"&amp;H2067</f>
        <v>B2Sigma-3.5-f-0-1</v>
      </c>
      <c r="Q2067" t="str">
        <f>I2067&amp;"-"&amp;K2067&amp;"-"&amp;L2067&amp;"-"&amp;J2067&amp;"-"&amp;M2067</f>
        <v>X2Pi-2.5-f-0-1</v>
      </c>
      <c r="R2067">
        <f>B2067+S2067</f>
        <v>25849.566091565001</v>
      </c>
      <c r="S2067">
        <f>_xlfn.IFNA(VLOOKUP(Q2067,'MARVEL-X'!A$2:I$1400,7,FALSE),VLOOKUP(Q2067,MARVEL!A$2:J$1522,10,FALSE))</f>
        <v>73.149791565000001</v>
      </c>
      <c r="T2067">
        <f>IF(P2067=P2066,R2067+T2066,R2067)</f>
        <v>129247.83302674501</v>
      </c>
      <c r="U2067">
        <f>IF(P2067=P2066,1+U2066,1)</f>
        <v>5</v>
      </c>
      <c r="V2067" t="str">
        <f t="shared" si="32"/>
        <v/>
      </c>
      <c r="W2067" t="str">
        <f>IF(V2067="","",IF(ABS(V2067-R2067)&gt;W$1,ABS(V2067-R2067),""))</f>
        <v/>
      </c>
      <c r="X2067" t="str">
        <f>Y2067&amp;"-"&amp;Z2067&amp;"-"&amp;AC2067&amp;"-"&amp;AD2067&amp;"-"&amp;AG2067</f>
        <v>3.5-f-B-0-0.5</v>
      </c>
      <c r="Y2067">
        <f>F2067</f>
        <v>3.5</v>
      </c>
      <c r="Z2067" s="2" t="str">
        <f>G2067</f>
        <v>f</v>
      </c>
      <c r="AA2067">
        <f>_xlfn.IFNA(VLOOKUP(X2067,'duo-out'!A$2:Q$5000,5,FALSE),E2067+10*(H2067-1)+1+_xlfn.IFNA(VLOOKUP(D2067,states!A$2:C$10,3,FALSE),1))</f>
        <v>63</v>
      </c>
      <c r="AB2067" t="str">
        <f>IF(V2067="","",V2067)</f>
        <v/>
      </c>
      <c r="AC2067" s="2" t="str">
        <f>_xlfn.IFNA(VLOOKUP(D2067,states!A$2:C$10,2,FALSE),"XX")</f>
        <v>B</v>
      </c>
      <c r="AD2067">
        <f>E2067</f>
        <v>0</v>
      </c>
      <c r="AE2067">
        <f>_xlfn.IFNA(VLOOKUP(D2067,states!A$2:D$10,4,FALSE),0)</f>
        <v>0</v>
      </c>
      <c r="AF2067">
        <v>0.5</v>
      </c>
      <c r="AG2067">
        <f>IF(AE2067=0,AF2067,IF(AE2067=1,IF(F2067=0.5,0.5,IF(H2067=1,0.5,1.5)),IF(F2067=0.5,0.5,IF(H2067=1,2.5,1.5))))</f>
        <v>0.5</v>
      </c>
      <c r="AH2067" s="7">
        <f>IF(AC2067="XX",0,1/C2067^(1/5)*IF(E2067=0,100,1)/(E2067+1)^(1/4))</f>
        <v>251.188643150958</v>
      </c>
    </row>
    <row r="2068" spans="1:34">
      <c r="A2068">
        <v>4387</v>
      </c>
      <c r="B2068" s="1">
        <v>20364.738000000001</v>
      </c>
      <c r="C2068" s="6">
        <v>1.302E-2</v>
      </c>
      <c r="D2068" t="s">
        <v>4</v>
      </c>
      <c r="E2068">
        <v>0</v>
      </c>
      <c r="F2068">
        <v>3.5</v>
      </c>
      <c r="G2068" t="s">
        <v>2</v>
      </c>
      <c r="H2068">
        <v>1</v>
      </c>
      <c r="I2068" t="s">
        <v>0</v>
      </c>
      <c r="J2068">
        <v>2</v>
      </c>
      <c r="K2068">
        <v>3.5</v>
      </c>
      <c r="L2068" t="s">
        <v>1</v>
      </c>
      <c r="M2068">
        <v>1</v>
      </c>
      <c r="N2068" t="s">
        <v>4443</v>
      </c>
      <c r="O2068">
        <v>1</v>
      </c>
      <c r="P2068" t="str">
        <f>D2068&amp;"-"&amp;F2068&amp;"-"&amp;G2068&amp;"-"&amp;E2068&amp;"-"&amp;H2068</f>
        <v>B2Sigma-3.5-f-0-1</v>
      </c>
      <c r="Q2068" t="str">
        <f>I2068&amp;"-"&amp;K2068&amp;"-"&amp;L2068&amp;"-"&amp;J2068&amp;"-"&amp;M2068</f>
        <v>X2Pi-3.5-e-2-1</v>
      </c>
      <c r="R2068">
        <f>B2068+S2068</f>
        <v>25849.579990156999</v>
      </c>
      <c r="S2068">
        <f>_xlfn.IFNA(VLOOKUP(Q2068,'MARVEL-X'!A$2:I$1400,7,FALSE),VLOOKUP(Q2068,MARVEL!A$2:J$1522,10,FALSE))</f>
        <v>5484.8419901569996</v>
      </c>
      <c r="T2068">
        <f>IF(P2068=P2067,R2068+T2067,R2068)</f>
        <v>155097.41301690199</v>
      </c>
      <c r="U2068">
        <f>IF(P2068=P2067,1+U2067,1)</f>
        <v>6</v>
      </c>
      <c r="V2068" t="str">
        <f t="shared" si="32"/>
        <v/>
      </c>
      <c r="W2068" t="str">
        <f>IF(V2068="","",IF(ABS(V2068-R2068)&gt;W$1,ABS(V2068-R2068),""))</f>
        <v/>
      </c>
      <c r="X2068" t="str">
        <f>Y2068&amp;"-"&amp;Z2068&amp;"-"&amp;AC2068&amp;"-"&amp;AD2068&amp;"-"&amp;AG2068</f>
        <v>3.5-f-B-0-0.5</v>
      </c>
      <c r="Y2068">
        <f>F2068</f>
        <v>3.5</v>
      </c>
      <c r="Z2068" s="2" t="str">
        <f>G2068</f>
        <v>f</v>
      </c>
      <c r="AA2068">
        <f>_xlfn.IFNA(VLOOKUP(X2068,'duo-out'!A$2:Q$5000,5,FALSE),E2068+10*(H2068-1)+1+_xlfn.IFNA(VLOOKUP(D2068,states!A$2:C$10,3,FALSE),1))</f>
        <v>63</v>
      </c>
      <c r="AB2068" t="str">
        <f>IF(V2068="","",V2068)</f>
        <v/>
      </c>
      <c r="AC2068" s="2" t="str">
        <f>_xlfn.IFNA(VLOOKUP(D2068,states!A$2:C$10,2,FALSE),"XX")</f>
        <v>B</v>
      </c>
      <c r="AD2068">
        <f>E2068</f>
        <v>0</v>
      </c>
      <c r="AE2068">
        <f>_xlfn.IFNA(VLOOKUP(D2068,states!A$2:D$10,4,FALSE),0)</f>
        <v>0</v>
      </c>
      <c r="AF2068">
        <v>0.5</v>
      </c>
      <c r="AG2068">
        <f>IF(AE2068=0,AF2068,IF(AE2068=1,IF(F2068=0.5,0.5,IF(H2068=1,0.5,1.5)),IF(F2068=0.5,0.5,IF(H2068=1,2.5,1.5))))</f>
        <v>0.5</v>
      </c>
      <c r="AH2068" s="7">
        <f>IF(AC2068="XX",0,1/C2068^(1/5)*IF(E2068=0,100,1)/(E2068+1)^(1/4))</f>
        <v>238.27462962675838</v>
      </c>
    </row>
    <row r="2069" spans="1:34">
      <c r="A2069">
        <v>4361</v>
      </c>
      <c r="B2069" s="1">
        <v>22857.194800000001</v>
      </c>
      <c r="C2069" s="6">
        <v>0.01</v>
      </c>
      <c r="D2069" t="s">
        <v>4</v>
      </c>
      <c r="E2069">
        <v>0</v>
      </c>
      <c r="F2069">
        <v>3.5</v>
      </c>
      <c r="G2069" t="s">
        <v>2</v>
      </c>
      <c r="H2069">
        <v>1</v>
      </c>
      <c r="I2069" t="s">
        <v>0</v>
      </c>
      <c r="J2069">
        <v>1</v>
      </c>
      <c r="K2069">
        <v>4.5</v>
      </c>
      <c r="L2069" t="s">
        <v>2</v>
      </c>
      <c r="M2069">
        <v>1</v>
      </c>
      <c r="N2069" t="s">
        <v>4417</v>
      </c>
      <c r="O2069">
        <v>1</v>
      </c>
      <c r="P2069" t="str">
        <f>D2069&amp;"-"&amp;F2069&amp;"-"&amp;G2069&amp;"-"&amp;E2069&amp;"-"&amp;H2069</f>
        <v>B2Sigma-3.5-f-0-1</v>
      </c>
      <c r="Q2069" t="str">
        <f>I2069&amp;"-"&amp;K2069&amp;"-"&amp;L2069&amp;"-"&amp;J2069&amp;"-"&amp;M2069</f>
        <v>X2Pi-4.5-f-1-1</v>
      </c>
      <c r="R2069">
        <f>B2069+S2069</f>
        <v>25849.560743552</v>
      </c>
      <c r="S2069">
        <f>_xlfn.IFNA(VLOOKUP(Q2069,'MARVEL-X'!A$2:I$1400,7,FALSE),VLOOKUP(Q2069,MARVEL!A$2:J$1522,10,FALSE))</f>
        <v>2992.3659435519999</v>
      </c>
      <c r="T2069">
        <f>IF(P2069=P2068,R2069+T2068,R2069)</f>
        <v>180946.97376045398</v>
      </c>
      <c r="U2069">
        <f>IF(P2069=P2068,1+U2068,1)</f>
        <v>7</v>
      </c>
      <c r="V2069" t="str">
        <f t="shared" si="32"/>
        <v/>
      </c>
      <c r="W2069" t="str">
        <f>IF(V2069="","",IF(ABS(V2069-R2069)&gt;W$1,ABS(V2069-R2069),""))</f>
        <v/>
      </c>
      <c r="X2069" t="str">
        <f>Y2069&amp;"-"&amp;Z2069&amp;"-"&amp;AC2069&amp;"-"&amp;AD2069&amp;"-"&amp;AG2069</f>
        <v>3.5-f-B-0-0.5</v>
      </c>
      <c r="Y2069">
        <f>F2069</f>
        <v>3.5</v>
      </c>
      <c r="Z2069" s="2" t="str">
        <f>G2069</f>
        <v>f</v>
      </c>
      <c r="AA2069">
        <f>_xlfn.IFNA(VLOOKUP(X2069,'duo-out'!A$2:Q$5000,5,FALSE),E2069+10*(H2069-1)+1+_xlfn.IFNA(VLOOKUP(D2069,states!A$2:C$10,3,FALSE),1))</f>
        <v>63</v>
      </c>
      <c r="AB2069" t="str">
        <f>IF(V2069="","",V2069)</f>
        <v/>
      </c>
      <c r="AC2069" s="2" t="str">
        <f>_xlfn.IFNA(VLOOKUP(D2069,states!A$2:C$10,2,FALSE),"XX")</f>
        <v>B</v>
      </c>
      <c r="AD2069">
        <f>E2069</f>
        <v>0</v>
      </c>
      <c r="AE2069">
        <f>_xlfn.IFNA(VLOOKUP(D2069,states!A$2:D$10,4,FALSE),0)</f>
        <v>0</v>
      </c>
      <c r="AF2069">
        <v>0.5</v>
      </c>
      <c r="AG2069">
        <f>IF(AE2069=0,AF2069,IF(AE2069=1,IF(F2069=0.5,0.5,IF(H2069=1,0.5,1.5)),IF(F2069=0.5,0.5,IF(H2069=1,2.5,1.5))))</f>
        <v>0.5</v>
      </c>
      <c r="AH2069" s="7">
        <f>IF(AC2069="XX",0,1/C2069^(1/5)*IF(E2069=0,100,1)/(E2069+1)^(1/4))</f>
        <v>251.188643150958</v>
      </c>
    </row>
    <row r="2070" spans="1:34">
      <c r="A2070">
        <v>4238</v>
      </c>
      <c r="B2070" s="1">
        <v>25579.538</v>
      </c>
      <c r="C2070" s="6">
        <v>5.0000000000000001E-3</v>
      </c>
      <c r="D2070" t="s">
        <v>4</v>
      </c>
      <c r="E2070">
        <v>0</v>
      </c>
      <c r="F2070">
        <v>3.5</v>
      </c>
      <c r="G2070" t="s">
        <v>2</v>
      </c>
      <c r="H2070">
        <v>1</v>
      </c>
      <c r="I2070" t="s">
        <v>0</v>
      </c>
      <c r="J2070">
        <v>0</v>
      </c>
      <c r="K2070">
        <v>4.5</v>
      </c>
      <c r="L2070" t="s">
        <v>2</v>
      </c>
      <c r="M2070">
        <v>1</v>
      </c>
      <c r="N2070" t="s">
        <v>4294</v>
      </c>
      <c r="O2070">
        <v>1</v>
      </c>
      <c r="P2070" t="str">
        <f>D2070&amp;"-"&amp;F2070&amp;"-"&amp;G2070&amp;"-"&amp;E2070&amp;"-"&amp;H2070</f>
        <v>B2Sigma-3.5-f-0-1</v>
      </c>
      <c r="Q2070" t="str">
        <f>I2070&amp;"-"&amp;K2070&amp;"-"&amp;L2070&amp;"-"&amp;J2070&amp;"-"&amp;M2070</f>
        <v>X2Pi-4.5-f-0-1</v>
      </c>
      <c r="R2070">
        <f>B2070+S2070</f>
        <v>25849.568633299001</v>
      </c>
      <c r="S2070">
        <f>_xlfn.IFNA(VLOOKUP(Q2070,'MARVEL-X'!A$2:I$1400,7,FALSE),VLOOKUP(Q2070,MARVEL!A$2:J$1522,10,FALSE))</f>
        <v>270.03063329899999</v>
      </c>
      <c r="T2070">
        <f>IF(P2070=P2069,R2070+T2069,R2070)</f>
        <v>206796.54239375298</v>
      </c>
      <c r="U2070">
        <f>IF(P2070=P2069,1+U2069,1)</f>
        <v>8</v>
      </c>
      <c r="V2070" t="str">
        <f t="shared" si="32"/>
        <v/>
      </c>
      <c r="W2070" t="str">
        <f>IF(V2070="","",IF(ABS(V2070-R2070)&gt;W$1,ABS(V2070-R2070),""))</f>
        <v/>
      </c>
      <c r="X2070" t="str">
        <f>Y2070&amp;"-"&amp;Z2070&amp;"-"&amp;AC2070&amp;"-"&amp;AD2070&amp;"-"&amp;AG2070</f>
        <v>3.5-f-B-0-0.5</v>
      </c>
      <c r="Y2070">
        <f>F2070</f>
        <v>3.5</v>
      </c>
      <c r="Z2070" s="2" t="str">
        <f>G2070</f>
        <v>f</v>
      </c>
      <c r="AA2070">
        <f>_xlfn.IFNA(VLOOKUP(X2070,'duo-out'!A$2:Q$5000,5,FALSE),E2070+10*(H2070-1)+1+_xlfn.IFNA(VLOOKUP(D2070,states!A$2:C$10,3,FALSE),1))</f>
        <v>63</v>
      </c>
      <c r="AB2070" t="str">
        <f>IF(V2070="","",V2070)</f>
        <v/>
      </c>
      <c r="AC2070" s="2" t="str">
        <f>_xlfn.IFNA(VLOOKUP(D2070,states!A$2:C$10,2,FALSE),"XX")</f>
        <v>B</v>
      </c>
      <c r="AD2070">
        <f>E2070</f>
        <v>0</v>
      </c>
      <c r="AE2070">
        <f>_xlfn.IFNA(VLOOKUP(D2070,states!A$2:D$10,4,FALSE),0)</f>
        <v>0</v>
      </c>
      <c r="AF2070">
        <v>0.5</v>
      </c>
      <c r="AG2070">
        <f>IF(AE2070=0,AF2070,IF(AE2070=1,IF(F2070=0.5,0.5,IF(H2070=1,0.5,1.5)),IF(F2070=0.5,0.5,IF(H2070=1,2.5,1.5))))</f>
        <v>0.5</v>
      </c>
      <c r="AH2070" s="7">
        <f>IF(AC2070="XX",0,1/C2070^(1/5)*IF(E2070=0,100,1)/(E2070+1)^(1/4))</f>
        <v>288.53998118144267</v>
      </c>
    </row>
    <row r="2071" spans="1:34">
      <c r="A2071">
        <v>4217</v>
      </c>
      <c r="B2071" s="1">
        <v>25691.804</v>
      </c>
      <c r="C2071" s="6">
        <v>5.0000000000000001E-3</v>
      </c>
      <c r="D2071" t="s">
        <v>4</v>
      </c>
      <c r="E2071">
        <v>0</v>
      </c>
      <c r="F2071">
        <v>3.5</v>
      </c>
      <c r="G2071" t="s">
        <v>2</v>
      </c>
      <c r="H2071">
        <v>1</v>
      </c>
      <c r="I2071" t="s">
        <v>0</v>
      </c>
      <c r="J2071">
        <v>0</v>
      </c>
      <c r="K2071">
        <v>3.5</v>
      </c>
      <c r="L2071" t="s">
        <v>1</v>
      </c>
      <c r="M2071">
        <v>1</v>
      </c>
      <c r="N2071" t="s">
        <v>4273</v>
      </c>
      <c r="O2071">
        <v>1</v>
      </c>
      <c r="P2071" t="str">
        <f>D2071&amp;"-"&amp;F2071&amp;"-"&amp;G2071&amp;"-"&amp;E2071&amp;"-"&amp;H2071</f>
        <v>B2Sigma-3.5-f-0-1</v>
      </c>
      <c r="Q2071" t="str">
        <f>I2071&amp;"-"&amp;K2071&amp;"-"&amp;L2071&amp;"-"&amp;J2071&amp;"-"&amp;M2071</f>
        <v>X2Pi-3.5-e-0-1</v>
      </c>
      <c r="R2071">
        <f>B2071+S2071</f>
        <v>25849.572367637</v>
      </c>
      <c r="S2071">
        <f>_xlfn.IFNA(VLOOKUP(Q2071,'MARVEL-X'!A$2:I$1400,7,FALSE),VLOOKUP(Q2071,MARVEL!A$2:J$1522,10,FALSE))</f>
        <v>157.76836763700001</v>
      </c>
      <c r="T2071">
        <f>IF(P2071=P2070,R2071+T2070,R2071)</f>
        <v>232646.11476139</v>
      </c>
      <c r="U2071">
        <f>IF(P2071=P2070,1+U2070,1)</f>
        <v>9</v>
      </c>
      <c r="V2071" t="str">
        <f t="shared" si="32"/>
        <v/>
      </c>
      <c r="W2071" t="str">
        <f>IF(V2071="","",IF(ABS(V2071-R2071)&gt;W$1,ABS(V2071-R2071),""))</f>
        <v/>
      </c>
      <c r="X2071" t="str">
        <f>Y2071&amp;"-"&amp;Z2071&amp;"-"&amp;AC2071&amp;"-"&amp;AD2071&amp;"-"&amp;AG2071</f>
        <v>3.5-f-B-0-0.5</v>
      </c>
      <c r="Y2071">
        <f>F2071</f>
        <v>3.5</v>
      </c>
      <c r="Z2071" s="2" t="str">
        <f>G2071</f>
        <v>f</v>
      </c>
      <c r="AA2071">
        <f>_xlfn.IFNA(VLOOKUP(X2071,'duo-out'!A$2:Q$5000,5,FALSE),E2071+10*(H2071-1)+1+_xlfn.IFNA(VLOOKUP(D2071,states!A$2:C$10,3,FALSE),1))</f>
        <v>63</v>
      </c>
      <c r="AB2071" t="str">
        <f>IF(V2071="","",V2071)</f>
        <v/>
      </c>
      <c r="AC2071" s="2" t="str">
        <f>_xlfn.IFNA(VLOOKUP(D2071,states!A$2:C$10,2,FALSE),"XX")</f>
        <v>B</v>
      </c>
      <c r="AD2071">
        <f>E2071</f>
        <v>0</v>
      </c>
      <c r="AE2071">
        <f>_xlfn.IFNA(VLOOKUP(D2071,states!A$2:D$10,4,FALSE),0)</f>
        <v>0</v>
      </c>
      <c r="AF2071">
        <v>0.5</v>
      </c>
      <c r="AG2071">
        <f>IF(AE2071=0,AF2071,IF(AE2071=1,IF(F2071=0.5,0.5,IF(H2071=1,0.5,1.5)),IF(F2071=0.5,0.5,IF(H2071=1,2.5,1.5))))</f>
        <v>0.5</v>
      </c>
      <c r="AH2071" s="7">
        <f>IF(AC2071="XX",0,1/C2071^(1/5)*IF(E2071=0,100,1)/(E2071+1)^(1/4))</f>
        <v>288.53998118144267</v>
      </c>
    </row>
    <row r="2072" spans="1:34">
      <c r="A2072">
        <v>4199</v>
      </c>
      <c r="B2072" s="1">
        <v>25776.421999999999</v>
      </c>
      <c r="C2072" s="6">
        <v>5.0000000000000001E-3</v>
      </c>
      <c r="D2072" t="s">
        <v>4</v>
      </c>
      <c r="E2072">
        <v>0</v>
      </c>
      <c r="F2072">
        <v>3.5</v>
      </c>
      <c r="G2072" t="s">
        <v>2</v>
      </c>
      <c r="H2072">
        <v>1</v>
      </c>
      <c r="I2072" t="s">
        <v>0</v>
      </c>
      <c r="J2072">
        <v>0</v>
      </c>
      <c r="K2072">
        <v>2.5</v>
      </c>
      <c r="L2072" t="s">
        <v>2</v>
      </c>
      <c r="M2072">
        <v>1</v>
      </c>
      <c r="N2072" t="s">
        <v>4255</v>
      </c>
      <c r="O2072">
        <v>1</v>
      </c>
      <c r="P2072" t="str">
        <f>D2072&amp;"-"&amp;F2072&amp;"-"&amp;G2072&amp;"-"&amp;E2072&amp;"-"&amp;H2072</f>
        <v>B2Sigma-3.5-f-0-1</v>
      </c>
      <c r="Q2072" t="str">
        <f>I2072&amp;"-"&amp;K2072&amp;"-"&amp;L2072&amp;"-"&amp;J2072&amp;"-"&amp;M2072</f>
        <v>X2Pi-2.5-f-0-1</v>
      </c>
      <c r="R2072">
        <f>B2072+S2072</f>
        <v>25849.571791564998</v>
      </c>
      <c r="S2072">
        <f>_xlfn.IFNA(VLOOKUP(Q2072,'MARVEL-X'!A$2:I$1400,7,FALSE),VLOOKUP(Q2072,MARVEL!A$2:J$1522,10,FALSE))</f>
        <v>73.149791565000001</v>
      </c>
      <c r="T2072">
        <f>IF(P2072=P2071,R2072+T2071,R2072)</f>
        <v>258495.68655295498</v>
      </c>
      <c r="U2072">
        <f>IF(P2072=P2071,1+U2071,1)</f>
        <v>10</v>
      </c>
      <c r="V2072" t="str">
        <f t="shared" si="32"/>
        <v/>
      </c>
      <c r="W2072" t="str">
        <f>IF(V2072="","",IF(ABS(V2072-R2072)&gt;W$1,ABS(V2072-R2072),""))</f>
        <v/>
      </c>
      <c r="X2072" t="str">
        <f>Y2072&amp;"-"&amp;Z2072&amp;"-"&amp;AC2072&amp;"-"&amp;AD2072&amp;"-"&amp;AG2072</f>
        <v>3.5-f-B-0-0.5</v>
      </c>
      <c r="Y2072">
        <f>F2072</f>
        <v>3.5</v>
      </c>
      <c r="Z2072" s="2" t="str">
        <f>G2072</f>
        <v>f</v>
      </c>
      <c r="AA2072">
        <f>_xlfn.IFNA(VLOOKUP(X2072,'duo-out'!A$2:Q$5000,5,FALSE),E2072+10*(H2072-1)+1+_xlfn.IFNA(VLOOKUP(D2072,states!A$2:C$10,3,FALSE),1))</f>
        <v>63</v>
      </c>
      <c r="AB2072" t="str">
        <f>IF(V2072="","",V2072)</f>
        <v/>
      </c>
      <c r="AC2072" s="2" t="str">
        <f>_xlfn.IFNA(VLOOKUP(D2072,states!A$2:C$10,2,FALSE),"XX")</f>
        <v>B</v>
      </c>
      <c r="AD2072">
        <f>E2072</f>
        <v>0</v>
      </c>
      <c r="AE2072">
        <f>_xlfn.IFNA(VLOOKUP(D2072,states!A$2:D$10,4,FALSE),0)</f>
        <v>0</v>
      </c>
      <c r="AF2072">
        <v>0.5</v>
      </c>
      <c r="AG2072">
        <f>IF(AE2072=0,AF2072,IF(AE2072=1,IF(F2072=0.5,0.5,IF(H2072=1,0.5,1.5)),IF(F2072=0.5,0.5,IF(H2072=1,2.5,1.5))))</f>
        <v>0.5</v>
      </c>
      <c r="AH2072" s="7">
        <f>IF(AC2072="XX",0,1/C2072^(1/5)*IF(E2072=0,100,1)/(E2072+1)^(1/4))</f>
        <v>288.53998118144267</v>
      </c>
    </row>
    <row r="2073" spans="1:34">
      <c r="A2073">
        <v>3070</v>
      </c>
      <c r="B2073" s="1">
        <v>25776.427500000002</v>
      </c>
      <c r="C2073" s="6">
        <v>9.2119999999999997E-3</v>
      </c>
      <c r="D2073" t="s">
        <v>4</v>
      </c>
      <c r="E2073">
        <v>0</v>
      </c>
      <c r="F2073">
        <v>3.5</v>
      </c>
      <c r="G2073" t="s">
        <v>2</v>
      </c>
      <c r="H2073">
        <v>1</v>
      </c>
      <c r="I2073" t="s">
        <v>0</v>
      </c>
      <c r="J2073">
        <v>0</v>
      </c>
      <c r="K2073">
        <v>2.5</v>
      </c>
      <c r="L2073" t="s">
        <v>2</v>
      </c>
      <c r="M2073">
        <v>1</v>
      </c>
      <c r="N2073" t="s">
        <v>3126</v>
      </c>
      <c r="O2073">
        <v>1</v>
      </c>
      <c r="P2073" t="str">
        <f>D2073&amp;"-"&amp;F2073&amp;"-"&amp;G2073&amp;"-"&amp;E2073&amp;"-"&amp;H2073</f>
        <v>B2Sigma-3.5-f-0-1</v>
      </c>
      <c r="Q2073" t="str">
        <f>I2073&amp;"-"&amp;K2073&amp;"-"&amp;L2073&amp;"-"&amp;J2073&amp;"-"&amp;M2073</f>
        <v>X2Pi-2.5-f-0-1</v>
      </c>
      <c r="R2073">
        <f>B2073+S2073</f>
        <v>25849.577291565001</v>
      </c>
      <c r="S2073">
        <f>_xlfn.IFNA(VLOOKUP(Q2073,'MARVEL-X'!A$2:I$1400,7,FALSE),VLOOKUP(Q2073,MARVEL!A$2:J$1522,10,FALSE))</f>
        <v>73.149791565000001</v>
      </c>
      <c r="T2073">
        <f>IF(P2073=P2072,R2073+T2072,R2073)</f>
        <v>284345.26384451997</v>
      </c>
      <c r="U2073">
        <f>IF(P2073=P2072,1+U2072,1)</f>
        <v>11</v>
      </c>
      <c r="V2073" t="str">
        <f t="shared" si="32"/>
        <v/>
      </c>
      <c r="W2073" t="str">
        <f>IF(V2073="","",IF(ABS(V2073-R2073)&gt;W$1,ABS(V2073-R2073),""))</f>
        <v/>
      </c>
      <c r="X2073" t="str">
        <f>Y2073&amp;"-"&amp;Z2073&amp;"-"&amp;AC2073&amp;"-"&amp;AD2073&amp;"-"&amp;AG2073</f>
        <v>3.5-f-B-0-0.5</v>
      </c>
      <c r="Y2073">
        <f>F2073</f>
        <v>3.5</v>
      </c>
      <c r="Z2073" s="2" t="str">
        <f>G2073</f>
        <v>f</v>
      </c>
      <c r="AA2073">
        <f>_xlfn.IFNA(VLOOKUP(X2073,'duo-out'!A$2:Q$5000,5,FALSE),E2073+10*(H2073-1)+1+_xlfn.IFNA(VLOOKUP(D2073,states!A$2:C$10,3,FALSE),1))</f>
        <v>63</v>
      </c>
      <c r="AB2073" t="str">
        <f>IF(V2073="","",V2073)</f>
        <v/>
      </c>
      <c r="AC2073" s="2" t="str">
        <f>_xlfn.IFNA(VLOOKUP(D2073,states!A$2:C$10,2,FALSE),"XX")</f>
        <v>B</v>
      </c>
      <c r="AD2073">
        <f>E2073</f>
        <v>0</v>
      </c>
      <c r="AE2073">
        <f>_xlfn.IFNA(VLOOKUP(D2073,states!A$2:D$10,4,FALSE),0)</f>
        <v>0</v>
      </c>
      <c r="AF2073">
        <v>0.5</v>
      </c>
      <c r="AG2073">
        <f>IF(AE2073=0,AF2073,IF(AE2073=1,IF(F2073=0.5,0.5,IF(H2073=1,0.5,1.5)),IF(F2073=0.5,0.5,IF(H2073=1,2.5,1.5))))</f>
        <v>0.5</v>
      </c>
      <c r="AH2073" s="7">
        <f>IF(AC2073="XX",0,1/C2073^(1/5)*IF(E2073=0,100,1)/(E2073+1)^(1/4))</f>
        <v>255.34609120851255</v>
      </c>
    </row>
    <row r="2074" spans="1:34">
      <c r="A2074">
        <v>3043</v>
      </c>
      <c r="B2074" s="1">
        <v>25691.799200000001</v>
      </c>
      <c r="C2074" s="6">
        <v>5.0000000000000001E-3</v>
      </c>
      <c r="D2074" t="s">
        <v>4</v>
      </c>
      <c r="E2074">
        <v>0</v>
      </c>
      <c r="F2074">
        <v>3.5</v>
      </c>
      <c r="G2074" t="s">
        <v>2</v>
      </c>
      <c r="H2074">
        <v>1</v>
      </c>
      <c r="I2074" t="s">
        <v>0</v>
      </c>
      <c r="J2074">
        <v>0</v>
      </c>
      <c r="K2074">
        <v>3.5</v>
      </c>
      <c r="L2074" t="s">
        <v>1</v>
      </c>
      <c r="M2074">
        <v>1</v>
      </c>
      <c r="N2074" t="s">
        <v>3099</v>
      </c>
      <c r="O2074">
        <v>1</v>
      </c>
      <c r="P2074" t="str">
        <f>D2074&amp;"-"&amp;F2074&amp;"-"&amp;G2074&amp;"-"&amp;E2074&amp;"-"&amp;H2074</f>
        <v>B2Sigma-3.5-f-0-1</v>
      </c>
      <c r="Q2074" t="str">
        <f>I2074&amp;"-"&amp;K2074&amp;"-"&amp;L2074&amp;"-"&amp;J2074&amp;"-"&amp;M2074</f>
        <v>X2Pi-3.5-e-0-1</v>
      </c>
      <c r="R2074">
        <f>B2074+S2074</f>
        <v>25849.567567637001</v>
      </c>
      <c r="S2074">
        <f>_xlfn.IFNA(VLOOKUP(Q2074,'MARVEL-X'!A$2:I$1400,7,FALSE),VLOOKUP(Q2074,MARVEL!A$2:J$1522,10,FALSE))</f>
        <v>157.76836763700001</v>
      </c>
      <c r="T2074">
        <f>IF(P2074=P2073,R2074+T2073,R2074)</f>
        <v>310194.83141215699</v>
      </c>
      <c r="U2074">
        <f>IF(P2074=P2073,1+U2073,1)</f>
        <v>12</v>
      </c>
      <c r="V2074" t="str">
        <f t="shared" si="32"/>
        <v/>
      </c>
      <c r="W2074" t="str">
        <f>IF(V2074="","",IF(ABS(V2074-R2074)&gt;W$1,ABS(V2074-R2074),""))</f>
        <v/>
      </c>
      <c r="X2074" t="str">
        <f>Y2074&amp;"-"&amp;Z2074&amp;"-"&amp;AC2074&amp;"-"&amp;AD2074&amp;"-"&amp;AG2074</f>
        <v>3.5-f-B-0-0.5</v>
      </c>
      <c r="Y2074">
        <f>F2074</f>
        <v>3.5</v>
      </c>
      <c r="Z2074" s="2" t="str">
        <f>G2074</f>
        <v>f</v>
      </c>
      <c r="AA2074">
        <f>_xlfn.IFNA(VLOOKUP(X2074,'duo-out'!A$2:Q$5000,5,FALSE),E2074+10*(H2074-1)+1+_xlfn.IFNA(VLOOKUP(D2074,states!A$2:C$10,3,FALSE),1))</f>
        <v>63</v>
      </c>
      <c r="AB2074" t="str">
        <f>IF(V2074="","",V2074)</f>
        <v/>
      </c>
      <c r="AC2074" s="2" t="str">
        <f>_xlfn.IFNA(VLOOKUP(D2074,states!A$2:C$10,2,FALSE),"XX")</f>
        <v>B</v>
      </c>
      <c r="AD2074">
        <f>E2074</f>
        <v>0</v>
      </c>
      <c r="AE2074">
        <f>_xlfn.IFNA(VLOOKUP(D2074,states!A$2:D$10,4,FALSE),0)</f>
        <v>0</v>
      </c>
      <c r="AF2074">
        <v>0.5</v>
      </c>
      <c r="AG2074">
        <f>IF(AE2074=0,AF2074,IF(AE2074=1,IF(F2074=0.5,0.5,IF(H2074=1,0.5,1.5)),IF(F2074=0.5,0.5,IF(H2074=1,2.5,1.5))))</f>
        <v>0.5</v>
      </c>
      <c r="AH2074" s="7">
        <f>IF(AC2074="XX",0,1/C2074^(1/5)*IF(E2074=0,100,1)/(E2074+1)^(1/4))</f>
        <v>288.53998118144267</v>
      </c>
    </row>
    <row r="2075" spans="1:34">
      <c r="A2075">
        <v>3020</v>
      </c>
      <c r="B2075" s="1">
        <v>25579.535400000001</v>
      </c>
      <c r="C2075" s="6">
        <v>5.0000000000000001E-3</v>
      </c>
      <c r="D2075" t="s">
        <v>4</v>
      </c>
      <c r="E2075">
        <v>0</v>
      </c>
      <c r="F2075">
        <v>3.5</v>
      </c>
      <c r="G2075" t="s">
        <v>2</v>
      </c>
      <c r="H2075">
        <v>1</v>
      </c>
      <c r="I2075" t="s">
        <v>0</v>
      </c>
      <c r="J2075">
        <v>0</v>
      </c>
      <c r="K2075">
        <v>4.5</v>
      </c>
      <c r="L2075" t="s">
        <v>2</v>
      </c>
      <c r="M2075">
        <v>1</v>
      </c>
      <c r="N2075" t="s">
        <v>3076</v>
      </c>
      <c r="O2075">
        <v>1</v>
      </c>
      <c r="P2075" t="str">
        <f>D2075&amp;"-"&amp;F2075&amp;"-"&amp;G2075&amp;"-"&amp;E2075&amp;"-"&amp;H2075</f>
        <v>B2Sigma-3.5-f-0-1</v>
      </c>
      <c r="Q2075" t="str">
        <f>I2075&amp;"-"&amp;K2075&amp;"-"&amp;L2075&amp;"-"&amp;J2075&amp;"-"&amp;M2075</f>
        <v>X2Pi-4.5-f-0-1</v>
      </c>
      <c r="R2075">
        <f>B2075+S2075</f>
        <v>25849.566033299001</v>
      </c>
      <c r="S2075">
        <f>_xlfn.IFNA(VLOOKUP(Q2075,'MARVEL-X'!A$2:I$1400,7,FALSE),VLOOKUP(Q2075,MARVEL!A$2:J$1522,10,FALSE))</f>
        <v>270.03063329899999</v>
      </c>
      <c r="T2075">
        <f>IF(P2075=P2074,R2075+T2074,R2075)</f>
        <v>336044.39744545601</v>
      </c>
      <c r="U2075">
        <f>IF(P2075=P2074,1+U2074,1)</f>
        <v>13</v>
      </c>
      <c r="V2075" t="str">
        <f t="shared" si="32"/>
        <v/>
      </c>
      <c r="W2075" t="str">
        <f>IF(V2075="","",IF(ABS(V2075-R2075)&gt;W$1,ABS(V2075-R2075),""))</f>
        <v/>
      </c>
      <c r="X2075" t="str">
        <f>Y2075&amp;"-"&amp;Z2075&amp;"-"&amp;AC2075&amp;"-"&amp;AD2075&amp;"-"&amp;AG2075</f>
        <v>3.5-f-B-0-0.5</v>
      </c>
      <c r="Y2075">
        <f>F2075</f>
        <v>3.5</v>
      </c>
      <c r="Z2075" s="2" t="str">
        <f>G2075</f>
        <v>f</v>
      </c>
      <c r="AA2075">
        <f>_xlfn.IFNA(VLOOKUP(X2075,'duo-out'!A$2:Q$5000,5,FALSE),E2075+10*(H2075-1)+1+_xlfn.IFNA(VLOOKUP(D2075,states!A$2:C$10,3,FALSE),1))</f>
        <v>63</v>
      </c>
      <c r="AB2075" t="str">
        <f>IF(V2075="","",V2075)</f>
        <v/>
      </c>
      <c r="AC2075" s="2" t="str">
        <f>_xlfn.IFNA(VLOOKUP(D2075,states!A$2:C$10,2,FALSE),"XX")</f>
        <v>B</v>
      </c>
      <c r="AD2075">
        <f>E2075</f>
        <v>0</v>
      </c>
      <c r="AE2075">
        <f>_xlfn.IFNA(VLOOKUP(D2075,states!A$2:D$10,4,FALSE),0)</f>
        <v>0</v>
      </c>
      <c r="AF2075">
        <v>0.5</v>
      </c>
      <c r="AG2075">
        <f>IF(AE2075=0,AF2075,IF(AE2075=1,IF(F2075=0.5,0.5,IF(H2075=1,0.5,1.5)),IF(F2075=0.5,0.5,IF(H2075=1,2.5,1.5))))</f>
        <v>0.5</v>
      </c>
      <c r="AH2075" s="7">
        <f>IF(AC2075="XX",0,1/C2075^(1/5)*IF(E2075=0,100,1)/(E2075+1)^(1/4))</f>
        <v>288.53998118144267</v>
      </c>
    </row>
    <row r="2076" spans="1:34">
      <c r="A2076">
        <v>431</v>
      </c>
      <c r="B2076" s="1">
        <v>25579.53</v>
      </c>
      <c r="C2076" s="6">
        <v>0.05</v>
      </c>
      <c r="D2076" t="s">
        <v>4</v>
      </c>
      <c r="E2076">
        <v>0</v>
      </c>
      <c r="F2076">
        <v>3.5</v>
      </c>
      <c r="G2076" t="s">
        <v>2</v>
      </c>
      <c r="H2076">
        <v>1</v>
      </c>
      <c r="I2076" t="s">
        <v>0</v>
      </c>
      <c r="J2076">
        <v>0</v>
      </c>
      <c r="K2076">
        <v>4.5</v>
      </c>
      <c r="L2076" t="s">
        <v>2</v>
      </c>
      <c r="M2076">
        <v>1</v>
      </c>
      <c r="N2076" t="s">
        <v>487</v>
      </c>
      <c r="O2076">
        <v>1</v>
      </c>
      <c r="P2076" t="str">
        <f>D2076&amp;"-"&amp;F2076&amp;"-"&amp;G2076&amp;"-"&amp;E2076&amp;"-"&amp;H2076</f>
        <v>B2Sigma-3.5-f-0-1</v>
      </c>
      <c r="Q2076" t="str">
        <f>I2076&amp;"-"&amp;K2076&amp;"-"&amp;L2076&amp;"-"&amp;J2076&amp;"-"&amp;M2076</f>
        <v>X2Pi-4.5-f-0-1</v>
      </c>
      <c r="R2076">
        <f>B2076+S2076</f>
        <v>25849.560633298999</v>
      </c>
      <c r="S2076">
        <f>_xlfn.IFNA(VLOOKUP(Q2076,'MARVEL-X'!A$2:I$1400,7,FALSE),VLOOKUP(Q2076,MARVEL!A$2:J$1522,10,FALSE))</f>
        <v>270.03063329899999</v>
      </c>
      <c r="T2076">
        <f>IF(P2076=P2075,R2076+T2075,R2076)</f>
        <v>361893.95807875501</v>
      </c>
      <c r="U2076">
        <f>IF(P2076=P2075,1+U2075,1)</f>
        <v>14</v>
      </c>
      <c r="V2076" t="str">
        <f t="shared" si="32"/>
        <v/>
      </c>
      <c r="W2076" t="str">
        <f>IF(V2076="","",IF(ABS(V2076-R2076)&gt;W$1,ABS(V2076-R2076),""))</f>
        <v/>
      </c>
      <c r="X2076" t="str">
        <f>Y2076&amp;"-"&amp;Z2076&amp;"-"&amp;AC2076&amp;"-"&amp;AD2076&amp;"-"&amp;AG2076</f>
        <v>3.5-f-B-0-0.5</v>
      </c>
      <c r="Y2076">
        <f>F2076</f>
        <v>3.5</v>
      </c>
      <c r="Z2076" s="2" t="str">
        <f>G2076</f>
        <v>f</v>
      </c>
      <c r="AA2076">
        <f>_xlfn.IFNA(VLOOKUP(X2076,'duo-out'!A$2:Q$5000,5,FALSE),E2076+10*(H2076-1)+1+_xlfn.IFNA(VLOOKUP(D2076,states!A$2:C$10,3,FALSE),1))</f>
        <v>63</v>
      </c>
      <c r="AB2076" t="str">
        <f>IF(V2076="","",V2076)</f>
        <v/>
      </c>
      <c r="AC2076" s="2" t="str">
        <f>_xlfn.IFNA(VLOOKUP(D2076,states!A$2:C$10,2,FALSE),"XX")</f>
        <v>B</v>
      </c>
      <c r="AD2076">
        <f>E2076</f>
        <v>0</v>
      </c>
      <c r="AE2076">
        <f>_xlfn.IFNA(VLOOKUP(D2076,states!A$2:D$10,4,FALSE),0)</f>
        <v>0</v>
      </c>
      <c r="AF2076">
        <v>0.5</v>
      </c>
      <c r="AG2076">
        <f>IF(AE2076=0,AF2076,IF(AE2076=1,IF(F2076=0.5,0.5,IF(H2076=1,0.5,1.5)),IF(F2076=0.5,0.5,IF(H2076=1,2.5,1.5))))</f>
        <v>0.5</v>
      </c>
      <c r="AH2076" s="7">
        <f>IF(AC2076="XX",0,1/C2076^(1/5)*IF(E2076=0,100,1)/(E2076+1)^(1/4))</f>
        <v>182.05642030260799</v>
      </c>
    </row>
    <row r="2077" spans="1:34">
      <c r="A2077">
        <v>393</v>
      </c>
      <c r="B2077" s="1">
        <v>25691.81</v>
      </c>
      <c r="C2077" s="6">
        <v>0.05</v>
      </c>
      <c r="D2077" t="s">
        <v>4</v>
      </c>
      <c r="E2077">
        <v>0</v>
      </c>
      <c r="F2077">
        <v>3.5</v>
      </c>
      <c r="G2077" t="s">
        <v>2</v>
      </c>
      <c r="H2077">
        <v>1</v>
      </c>
      <c r="I2077" t="s">
        <v>0</v>
      </c>
      <c r="J2077">
        <v>0</v>
      </c>
      <c r="K2077">
        <v>3.5</v>
      </c>
      <c r="L2077" t="s">
        <v>1</v>
      </c>
      <c r="M2077">
        <v>1</v>
      </c>
      <c r="N2077" t="s">
        <v>449</v>
      </c>
      <c r="O2077">
        <v>1</v>
      </c>
      <c r="P2077" t="str">
        <f>D2077&amp;"-"&amp;F2077&amp;"-"&amp;G2077&amp;"-"&amp;E2077&amp;"-"&amp;H2077</f>
        <v>B2Sigma-3.5-f-0-1</v>
      </c>
      <c r="Q2077" t="str">
        <f>I2077&amp;"-"&amp;K2077&amp;"-"&amp;L2077&amp;"-"&amp;J2077&amp;"-"&amp;M2077</f>
        <v>X2Pi-3.5-e-0-1</v>
      </c>
      <c r="R2077">
        <f>B2077+S2077</f>
        <v>25849.578367637001</v>
      </c>
      <c r="S2077">
        <f>_xlfn.IFNA(VLOOKUP(Q2077,'MARVEL-X'!A$2:I$1400,7,FALSE),VLOOKUP(Q2077,MARVEL!A$2:J$1522,10,FALSE))</f>
        <v>157.76836763700001</v>
      </c>
      <c r="T2077">
        <f>IF(P2077=P2076,R2077+T2076,R2077)</f>
        <v>387743.53644639201</v>
      </c>
      <c r="U2077">
        <f>IF(P2077=P2076,1+U2076,1)</f>
        <v>15</v>
      </c>
      <c r="V2077" t="str">
        <f t="shared" si="32"/>
        <v/>
      </c>
      <c r="W2077" t="str">
        <f>IF(V2077="","",IF(ABS(V2077-R2077)&gt;W$1,ABS(V2077-R2077),""))</f>
        <v/>
      </c>
      <c r="X2077" t="str">
        <f>Y2077&amp;"-"&amp;Z2077&amp;"-"&amp;AC2077&amp;"-"&amp;AD2077&amp;"-"&amp;AG2077</f>
        <v>3.5-f-B-0-0.5</v>
      </c>
      <c r="Y2077">
        <f>F2077</f>
        <v>3.5</v>
      </c>
      <c r="Z2077" s="2" t="str">
        <f>G2077</f>
        <v>f</v>
      </c>
      <c r="AA2077">
        <f>_xlfn.IFNA(VLOOKUP(X2077,'duo-out'!A$2:Q$5000,5,FALSE),E2077+10*(H2077-1)+1+_xlfn.IFNA(VLOOKUP(D2077,states!A$2:C$10,3,FALSE),1))</f>
        <v>63</v>
      </c>
      <c r="AB2077" t="str">
        <f>IF(V2077="","",V2077)</f>
        <v/>
      </c>
      <c r="AC2077" s="2" t="str">
        <f>_xlfn.IFNA(VLOOKUP(D2077,states!A$2:C$10,2,FALSE),"XX")</f>
        <v>B</v>
      </c>
      <c r="AD2077">
        <f>E2077</f>
        <v>0</v>
      </c>
      <c r="AE2077">
        <f>_xlfn.IFNA(VLOOKUP(D2077,states!A$2:D$10,4,FALSE),0)</f>
        <v>0</v>
      </c>
      <c r="AF2077">
        <v>0.5</v>
      </c>
      <c r="AG2077">
        <f>IF(AE2077=0,AF2077,IF(AE2077=1,IF(F2077=0.5,0.5,IF(H2077=1,0.5,1.5)),IF(F2077=0.5,0.5,IF(H2077=1,2.5,1.5))))</f>
        <v>0.5</v>
      </c>
      <c r="AH2077" s="7">
        <f>IF(AC2077="XX",0,1/C2077^(1/5)*IF(E2077=0,100,1)/(E2077+1)^(1/4))</f>
        <v>182.05642030260799</v>
      </c>
    </row>
    <row r="2078" spans="1:34">
      <c r="A2078">
        <v>357</v>
      </c>
      <c r="B2078" s="1">
        <v>25776.44</v>
      </c>
      <c r="C2078" s="6">
        <v>0.05</v>
      </c>
      <c r="D2078" t="s">
        <v>4</v>
      </c>
      <c r="E2078">
        <v>0</v>
      </c>
      <c r="F2078">
        <v>3.5</v>
      </c>
      <c r="G2078" t="s">
        <v>2</v>
      </c>
      <c r="H2078">
        <v>1</v>
      </c>
      <c r="I2078" t="s">
        <v>0</v>
      </c>
      <c r="J2078">
        <v>0</v>
      </c>
      <c r="K2078">
        <v>2.5</v>
      </c>
      <c r="L2078" t="s">
        <v>2</v>
      </c>
      <c r="M2078">
        <v>1</v>
      </c>
      <c r="N2078" t="s">
        <v>413</v>
      </c>
      <c r="O2078">
        <v>1</v>
      </c>
      <c r="P2078" t="str">
        <f>D2078&amp;"-"&amp;F2078&amp;"-"&amp;G2078&amp;"-"&amp;E2078&amp;"-"&amp;H2078</f>
        <v>B2Sigma-3.5-f-0-1</v>
      </c>
      <c r="Q2078" t="str">
        <f>I2078&amp;"-"&amp;K2078&amp;"-"&amp;L2078&amp;"-"&amp;J2078&amp;"-"&amp;M2078</f>
        <v>X2Pi-2.5-f-0-1</v>
      </c>
      <c r="R2078">
        <f>B2078+S2078</f>
        <v>25849.589791564998</v>
      </c>
      <c r="S2078">
        <f>_xlfn.IFNA(VLOOKUP(Q2078,'MARVEL-X'!A$2:I$1400,7,FALSE),VLOOKUP(Q2078,MARVEL!A$2:J$1522,10,FALSE))</f>
        <v>73.149791565000001</v>
      </c>
      <c r="T2078">
        <f>IF(P2078=P2077,R2078+T2077,R2078)</f>
        <v>413593.12623795704</v>
      </c>
      <c r="U2078">
        <f>IF(P2078=P2077,1+U2077,1)</f>
        <v>16</v>
      </c>
      <c r="V2078">
        <f t="shared" si="32"/>
        <v>25849.570389872315</v>
      </c>
      <c r="W2078" t="str">
        <f>IF(V2078="","",IF(ABS(V2078-R2078)&gt;W$1,ABS(V2078-R2078),""))</f>
        <v/>
      </c>
      <c r="X2078" t="str">
        <f>Y2078&amp;"-"&amp;Z2078&amp;"-"&amp;AC2078&amp;"-"&amp;AD2078&amp;"-"&amp;AG2078</f>
        <v>3.5-f-B-0-0.5</v>
      </c>
      <c r="Y2078">
        <f>F2078</f>
        <v>3.5</v>
      </c>
      <c r="Z2078" s="2" t="str">
        <f>G2078</f>
        <v>f</v>
      </c>
      <c r="AA2078">
        <f>_xlfn.IFNA(VLOOKUP(X2078,'duo-out'!A$2:Q$5000,5,FALSE),E2078+10*(H2078-1)+1+_xlfn.IFNA(VLOOKUP(D2078,states!A$2:C$10,3,FALSE),1))</f>
        <v>63</v>
      </c>
      <c r="AB2078">
        <f>IF(V2078="","",V2078)</f>
        <v>25849.570389872315</v>
      </c>
      <c r="AC2078" s="2" t="str">
        <f>_xlfn.IFNA(VLOOKUP(D2078,states!A$2:C$10,2,FALSE),"XX")</f>
        <v>B</v>
      </c>
      <c r="AD2078">
        <f>E2078</f>
        <v>0</v>
      </c>
      <c r="AE2078">
        <f>_xlfn.IFNA(VLOOKUP(D2078,states!A$2:D$10,4,FALSE),0)</f>
        <v>0</v>
      </c>
      <c r="AF2078">
        <v>0.5</v>
      </c>
      <c r="AG2078">
        <f>IF(AE2078=0,AF2078,IF(AE2078=1,IF(F2078=0.5,0.5,IF(H2078=1,0.5,1.5)),IF(F2078=0.5,0.5,IF(H2078=1,2.5,1.5))))</f>
        <v>0.5</v>
      </c>
      <c r="AH2078" s="7">
        <f>IF(AC2078="XX",0,1/C2078^(1/5)*IF(E2078=0,100,1)/(E2078+1)^(1/4))</f>
        <v>182.05642030260799</v>
      </c>
    </row>
    <row r="2079" spans="1:34">
      <c r="A2079">
        <v>4463</v>
      </c>
      <c r="B2079" s="1">
        <v>24634.289000000001</v>
      </c>
      <c r="C2079" s="6">
        <v>1.5429999999999999E-2</v>
      </c>
      <c r="D2079" t="s">
        <v>4</v>
      </c>
      <c r="E2079">
        <v>1</v>
      </c>
      <c r="F2079">
        <v>3.5</v>
      </c>
      <c r="G2079" t="s">
        <v>2</v>
      </c>
      <c r="H2079">
        <v>1</v>
      </c>
      <c r="I2079" t="s">
        <v>0</v>
      </c>
      <c r="J2079">
        <v>1</v>
      </c>
      <c r="K2079">
        <v>4.5</v>
      </c>
      <c r="L2079" t="s">
        <v>2</v>
      </c>
      <c r="M2079">
        <v>1</v>
      </c>
      <c r="N2079" t="s">
        <v>4519</v>
      </c>
      <c r="O2079">
        <v>1</v>
      </c>
      <c r="P2079" t="str">
        <f>D2079&amp;"-"&amp;F2079&amp;"-"&amp;G2079&amp;"-"&amp;E2079&amp;"-"&amp;H2079</f>
        <v>B2Sigma-3.5-f-1-1</v>
      </c>
      <c r="Q2079" t="str">
        <f>I2079&amp;"-"&amp;K2079&amp;"-"&amp;L2079&amp;"-"&amp;J2079&amp;"-"&amp;M2079</f>
        <v>X2Pi-4.5-f-1-1</v>
      </c>
      <c r="R2079">
        <f>B2079+S2079</f>
        <v>27626.654943551999</v>
      </c>
      <c r="S2079">
        <f>_xlfn.IFNA(VLOOKUP(Q2079,'MARVEL-X'!A$2:I$1400,7,FALSE),VLOOKUP(Q2079,MARVEL!A$2:J$1522,10,FALSE))</f>
        <v>2992.3659435519999</v>
      </c>
      <c r="T2079">
        <f>IF(P2079=P2078,R2079+T2078,R2079)</f>
        <v>27626.654943551999</v>
      </c>
      <c r="U2079">
        <f>IF(P2079=P2078,1+U2078,1)</f>
        <v>1</v>
      </c>
      <c r="V2079" t="str">
        <f t="shared" si="32"/>
        <v/>
      </c>
      <c r="W2079" t="str">
        <f>IF(V2079="","",IF(ABS(V2079-R2079)&gt;W$1,ABS(V2079-R2079),""))</f>
        <v/>
      </c>
      <c r="X2079" t="str">
        <f>Y2079&amp;"-"&amp;Z2079&amp;"-"&amp;AC2079&amp;"-"&amp;AD2079&amp;"-"&amp;AG2079</f>
        <v>3.5-f-B-1-0.5</v>
      </c>
      <c r="Y2079">
        <f>F2079</f>
        <v>3.5</v>
      </c>
      <c r="Z2079" s="2" t="str">
        <f>G2079</f>
        <v>f</v>
      </c>
      <c r="AA2079">
        <f>_xlfn.IFNA(VLOOKUP(X2079,'duo-out'!A$2:Q$5000,5,FALSE),E2079+10*(H2079-1)+1+_xlfn.IFNA(VLOOKUP(D2079,states!A$2:C$10,3,FALSE),1))</f>
        <v>74</v>
      </c>
      <c r="AB2079" t="str">
        <f>IF(V2079="","",V2079)</f>
        <v/>
      </c>
      <c r="AC2079" s="2" t="str">
        <f>_xlfn.IFNA(VLOOKUP(D2079,states!A$2:C$10,2,FALSE),"XX")</f>
        <v>B</v>
      </c>
      <c r="AD2079">
        <f>E2079</f>
        <v>1</v>
      </c>
      <c r="AE2079">
        <f>_xlfn.IFNA(VLOOKUP(D2079,states!A$2:D$10,4,FALSE),0)</f>
        <v>0</v>
      </c>
      <c r="AF2079">
        <v>0.5</v>
      </c>
      <c r="AG2079">
        <f>IF(AE2079=0,AF2079,IF(AE2079=1,IF(F2079=0.5,0.5,IF(H2079=1,0.5,1.5)),IF(F2079=0.5,0.5,IF(H2079=1,2.5,1.5))))</f>
        <v>0.5</v>
      </c>
      <c r="AH2079" s="7">
        <f>IF(AC2079="XX",0,1/C2079^(1/5)*IF(E2079=0,100,1)/(E2079+1)^(1/4))</f>
        <v>1.9367310525799271</v>
      </c>
    </row>
    <row r="2080" spans="1:34">
      <c r="A2080">
        <v>4449</v>
      </c>
      <c r="B2080" s="1">
        <v>24742.341799999998</v>
      </c>
      <c r="C2080" s="6">
        <v>0.01</v>
      </c>
      <c r="D2080" t="s">
        <v>4</v>
      </c>
      <c r="E2080">
        <v>1</v>
      </c>
      <c r="F2080">
        <v>3.5</v>
      </c>
      <c r="G2080" t="s">
        <v>2</v>
      </c>
      <c r="H2080">
        <v>1</v>
      </c>
      <c r="I2080" t="s">
        <v>0</v>
      </c>
      <c r="J2080">
        <v>1</v>
      </c>
      <c r="K2080">
        <v>3.5</v>
      </c>
      <c r="L2080" t="s">
        <v>1</v>
      </c>
      <c r="M2080">
        <v>1</v>
      </c>
      <c r="N2080" t="s">
        <v>4505</v>
      </c>
      <c r="O2080">
        <v>1</v>
      </c>
      <c r="P2080" t="str">
        <f>D2080&amp;"-"&amp;F2080&amp;"-"&amp;G2080&amp;"-"&amp;E2080&amp;"-"&amp;H2080</f>
        <v>B2Sigma-3.5-f-1-1</v>
      </c>
      <c r="Q2080" t="str">
        <f>I2080&amp;"-"&amp;K2080&amp;"-"&amp;L2080&amp;"-"&amp;J2080&amp;"-"&amp;M2080</f>
        <v>X2Pi-3.5-e-1-1</v>
      </c>
      <c r="R2080">
        <f>B2080+S2080</f>
        <v>27626.650602627997</v>
      </c>
      <c r="S2080">
        <f>_xlfn.IFNA(VLOOKUP(Q2080,'MARVEL-X'!A$2:I$1400,7,FALSE),VLOOKUP(Q2080,MARVEL!A$2:J$1522,10,FALSE))</f>
        <v>2884.3088026280002</v>
      </c>
      <c r="T2080">
        <f>IF(P2080=P2079,R2080+T2079,R2080)</f>
        <v>55253.305546179996</v>
      </c>
      <c r="U2080">
        <f>IF(P2080=P2079,1+U2079,1)</f>
        <v>2</v>
      </c>
      <c r="V2080" t="str">
        <f t="shared" si="32"/>
        <v/>
      </c>
      <c r="W2080" t="str">
        <f>IF(V2080="","",IF(ABS(V2080-R2080)&gt;W$1,ABS(V2080-R2080),""))</f>
        <v/>
      </c>
      <c r="X2080" t="str">
        <f>Y2080&amp;"-"&amp;Z2080&amp;"-"&amp;AC2080&amp;"-"&amp;AD2080&amp;"-"&amp;AG2080</f>
        <v>3.5-f-B-1-0.5</v>
      </c>
      <c r="Y2080">
        <f>F2080</f>
        <v>3.5</v>
      </c>
      <c r="Z2080" s="2" t="str">
        <f>G2080</f>
        <v>f</v>
      </c>
      <c r="AA2080">
        <f>_xlfn.IFNA(VLOOKUP(X2080,'duo-out'!A$2:Q$5000,5,FALSE),E2080+10*(H2080-1)+1+_xlfn.IFNA(VLOOKUP(D2080,states!A$2:C$10,3,FALSE),1))</f>
        <v>74</v>
      </c>
      <c r="AB2080" t="str">
        <f>IF(V2080="","",V2080)</f>
        <v/>
      </c>
      <c r="AC2080" s="2" t="str">
        <f>_xlfn.IFNA(VLOOKUP(D2080,states!A$2:C$10,2,FALSE),"XX")</f>
        <v>B</v>
      </c>
      <c r="AD2080">
        <f>E2080</f>
        <v>1</v>
      </c>
      <c r="AE2080">
        <f>_xlfn.IFNA(VLOOKUP(D2080,states!A$2:D$10,4,FALSE),0)</f>
        <v>0</v>
      </c>
      <c r="AF2080">
        <v>0.5</v>
      </c>
      <c r="AG2080">
        <f>IF(AE2080=0,AF2080,IF(AE2080=1,IF(F2080=0.5,0.5,IF(H2080=1,0.5,1.5)),IF(F2080=0.5,0.5,IF(H2080=1,2.5,1.5))))</f>
        <v>0.5</v>
      </c>
      <c r="AH2080" s="7">
        <f>IF(AC2080="XX",0,1/C2080^(1/5)*IF(E2080=0,100,1)/(E2080+1)^(1/4))</f>
        <v>2.1122362957808511</v>
      </c>
    </row>
    <row r="2081" spans="1:34">
      <c r="A2081">
        <v>4431</v>
      </c>
      <c r="B2081" s="1">
        <v>27356.6276</v>
      </c>
      <c r="C2081" s="6">
        <v>1.8939999999999999E-2</v>
      </c>
      <c r="D2081" t="s">
        <v>4</v>
      </c>
      <c r="E2081">
        <v>1</v>
      </c>
      <c r="F2081">
        <v>3.5</v>
      </c>
      <c r="G2081" t="s">
        <v>2</v>
      </c>
      <c r="H2081">
        <v>1</v>
      </c>
      <c r="I2081" t="s">
        <v>0</v>
      </c>
      <c r="J2081">
        <v>0</v>
      </c>
      <c r="K2081">
        <v>4.5</v>
      </c>
      <c r="L2081" t="s">
        <v>2</v>
      </c>
      <c r="M2081">
        <v>1</v>
      </c>
      <c r="N2081" t="s">
        <v>4487</v>
      </c>
      <c r="O2081">
        <v>1</v>
      </c>
      <c r="P2081" t="str">
        <f>D2081&amp;"-"&amp;F2081&amp;"-"&amp;G2081&amp;"-"&amp;E2081&amp;"-"&amp;H2081</f>
        <v>B2Sigma-3.5-f-1-1</v>
      </c>
      <c r="Q2081" t="str">
        <f>I2081&amp;"-"&amp;K2081&amp;"-"&amp;L2081&amp;"-"&amp;J2081&amp;"-"&amp;M2081</f>
        <v>X2Pi-4.5-f-0-1</v>
      </c>
      <c r="R2081">
        <f>B2081+S2081</f>
        <v>27626.658233299</v>
      </c>
      <c r="S2081">
        <f>_xlfn.IFNA(VLOOKUP(Q2081,'MARVEL-X'!A$2:I$1400,7,FALSE),VLOOKUP(Q2081,MARVEL!A$2:J$1522,10,FALSE))</f>
        <v>270.03063329899999</v>
      </c>
      <c r="T2081">
        <f>IF(P2081=P2080,R2081+T2080,R2081)</f>
        <v>82879.963779479003</v>
      </c>
      <c r="U2081">
        <f>IF(P2081=P2080,1+U2080,1)</f>
        <v>3</v>
      </c>
      <c r="V2081" t="str">
        <f t="shared" si="32"/>
        <v/>
      </c>
      <c r="W2081" t="str">
        <f>IF(V2081="","",IF(ABS(V2081-R2081)&gt;W$1,ABS(V2081-R2081),""))</f>
        <v/>
      </c>
      <c r="X2081" t="str">
        <f>Y2081&amp;"-"&amp;Z2081&amp;"-"&amp;AC2081&amp;"-"&amp;AD2081&amp;"-"&amp;AG2081</f>
        <v>3.5-f-B-1-0.5</v>
      </c>
      <c r="Y2081">
        <f>F2081</f>
        <v>3.5</v>
      </c>
      <c r="Z2081" s="2" t="str">
        <f>G2081</f>
        <v>f</v>
      </c>
      <c r="AA2081">
        <f>_xlfn.IFNA(VLOOKUP(X2081,'duo-out'!A$2:Q$5000,5,FALSE),E2081+10*(H2081-1)+1+_xlfn.IFNA(VLOOKUP(D2081,states!A$2:C$10,3,FALSE),1))</f>
        <v>74</v>
      </c>
      <c r="AB2081" t="str">
        <f>IF(V2081="","",V2081)</f>
        <v/>
      </c>
      <c r="AC2081" s="2" t="str">
        <f>_xlfn.IFNA(VLOOKUP(D2081,states!A$2:C$10,2,FALSE),"XX")</f>
        <v>B</v>
      </c>
      <c r="AD2081">
        <f>E2081</f>
        <v>1</v>
      </c>
      <c r="AE2081">
        <f>_xlfn.IFNA(VLOOKUP(D2081,states!A$2:D$10,4,FALSE),0)</f>
        <v>0</v>
      </c>
      <c r="AF2081">
        <v>0.5</v>
      </c>
      <c r="AG2081">
        <f>IF(AE2081=0,AF2081,IF(AE2081=1,IF(F2081=0.5,0.5,IF(H2081=1,0.5,1.5)),IF(F2081=0.5,0.5,IF(H2081=1,2.5,1.5))))</f>
        <v>0.5</v>
      </c>
      <c r="AH2081" s="7">
        <f>IF(AC2081="XX",0,1/C2081^(1/5)*IF(E2081=0,100,1)/(E2081+1)^(1/4))</f>
        <v>1.8589448524035517</v>
      </c>
    </row>
    <row r="2082" spans="1:34">
      <c r="A2082">
        <v>4416</v>
      </c>
      <c r="B2082" s="1">
        <v>27468.884900000001</v>
      </c>
      <c r="C2082" s="6">
        <v>1.247E-2</v>
      </c>
      <c r="D2082" t="s">
        <v>4</v>
      </c>
      <c r="E2082">
        <v>1</v>
      </c>
      <c r="F2082">
        <v>3.5</v>
      </c>
      <c r="G2082" t="s">
        <v>2</v>
      </c>
      <c r="H2082">
        <v>1</v>
      </c>
      <c r="I2082" t="s">
        <v>0</v>
      </c>
      <c r="J2082">
        <v>0</v>
      </c>
      <c r="K2082">
        <v>3.5</v>
      </c>
      <c r="L2082" t="s">
        <v>1</v>
      </c>
      <c r="M2082">
        <v>1</v>
      </c>
      <c r="N2082" t="s">
        <v>4472</v>
      </c>
      <c r="O2082">
        <v>1</v>
      </c>
      <c r="P2082" t="str">
        <f>D2082&amp;"-"&amp;F2082&amp;"-"&amp;G2082&amp;"-"&amp;E2082&amp;"-"&amp;H2082</f>
        <v>B2Sigma-3.5-f-1-1</v>
      </c>
      <c r="Q2082" t="str">
        <f>I2082&amp;"-"&amp;K2082&amp;"-"&amp;L2082&amp;"-"&amp;J2082&amp;"-"&amp;M2082</f>
        <v>X2Pi-3.5-e-0-1</v>
      </c>
      <c r="R2082">
        <f>B2082+S2082</f>
        <v>27626.653267637001</v>
      </c>
      <c r="S2082">
        <f>_xlfn.IFNA(VLOOKUP(Q2082,'MARVEL-X'!A$2:I$1400,7,FALSE),VLOOKUP(Q2082,MARVEL!A$2:J$1522,10,FALSE))</f>
        <v>157.76836763700001</v>
      </c>
      <c r="T2082">
        <f>IF(P2082=P2081,R2082+T2081,R2082)</f>
        <v>110506.617047116</v>
      </c>
      <c r="U2082">
        <f>IF(P2082=P2081,1+U2081,1)</f>
        <v>4</v>
      </c>
      <c r="V2082" t="str">
        <f t="shared" si="32"/>
        <v/>
      </c>
      <c r="W2082" t="str">
        <f>IF(V2082="","",IF(ABS(V2082-R2082)&gt;W$1,ABS(V2082-R2082),""))</f>
        <v/>
      </c>
      <c r="X2082" t="str">
        <f>Y2082&amp;"-"&amp;Z2082&amp;"-"&amp;AC2082&amp;"-"&amp;AD2082&amp;"-"&amp;AG2082</f>
        <v>3.5-f-B-1-0.5</v>
      </c>
      <c r="Y2082">
        <f>F2082</f>
        <v>3.5</v>
      </c>
      <c r="Z2082" s="2" t="str">
        <f>G2082</f>
        <v>f</v>
      </c>
      <c r="AA2082">
        <f>_xlfn.IFNA(VLOOKUP(X2082,'duo-out'!A$2:Q$5000,5,FALSE),E2082+10*(H2082-1)+1+_xlfn.IFNA(VLOOKUP(D2082,states!A$2:C$10,3,FALSE),1))</f>
        <v>74</v>
      </c>
      <c r="AB2082" t="str">
        <f>IF(V2082="","",V2082)</f>
        <v/>
      </c>
      <c r="AC2082" s="2" t="str">
        <f>_xlfn.IFNA(VLOOKUP(D2082,states!A$2:C$10,2,FALSE),"XX")</f>
        <v>B</v>
      </c>
      <c r="AD2082">
        <f>E2082</f>
        <v>1</v>
      </c>
      <c r="AE2082">
        <f>_xlfn.IFNA(VLOOKUP(D2082,states!A$2:D$10,4,FALSE),0)</f>
        <v>0</v>
      </c>
      <c r="AF2082">
        <v>0.5</v>
      </c>
      <c r="AG2082">
        <f>IF(AE2082=0,AF2082,IF(AE2082=1,IF(F2082=0.5,0.5,IF(H2082=1,0.5,1.5)),IF(F2082=0.5,0.5,IF(H2082=1,2.5,1.5))))</f>
        <v>0.5</v>
      </c>
      <c r="AH2082" s="7">
        <f>IF(AC2082="XX",0,1/C2082^(1/5)*IF(E2082=0,100,1)/(E2082+1)^(1/4))</f>
        <v>2.0210134807143243</v>
      </c>
    </row>
    <row r="2083" spans="1:34">
      <c r="A2083">
        <v>4405</v>
      </c>
      <c r="B2083" s="1">
        <v>27553.501700000001</v>
      </c>
      <c r="C2083" s="6">
        <v>0.01</v>
      </c>
      <c r="D2083" t="s">
        <v>4</v>
      </c>
      <c r="E2083">
        <v>1</v>
      </c>
      <c r="F2083">
        <v>3.5</v>
      </c>
      <c r="G2083" t="s">
        <v>2</v>
      </c>
      <c r="H2083">
        <v>1</v>
      </c>
      <c r="I2083" t="s">
        <v>0</v>
      </c>
      <c r="J2083">
        <v>0</v>
      </c>
      <c r="K2083">
        <v>2.5</v>
      </c>
      <c r="L2083" t="s">
        <v>2</v>
      </c>
      <c r="M2083">
        <v>1</v>
      </c>
      <c r="N2083" t="s">
        <v>4461</v>
      </c>
      <c r="O2083">
        <v>1</v>
      </c>
      <c r="P2083" t="str">
        <f>D2083&amp;"-"&amp;F2083&amp;"-"&amp;G2083&amp;"-"&amp;E2083&amp;"-"&amp;H2083</f>
        <v>B2Sigma-3.5-f-1-1</v>
      </c>
      <c r="Q2083" t="str">
        <f>I2083&amp;"-"&amp;K2083&amp;"-"&amp;L2083&amp;"-"&amp;J2083&amp;"-"&amp;M2083</f>
        <v>X2Pi-2.5-f-0-1</v>
      </c>
      <c r="R2083">
        <f>B2083+S2083</f>
        <v>27626.651491565</v>
      </c>
      <c r="S2083">
        <f>_xlfn.IFNA(VLOOKUP(Q2083,'MARVEL-X'!A$2:I$1400,7,FALSE),VLOOKUP(Q2083,MARVEL!A$2:J$1522,10,FALSE))</f>
        <v>73.149791565000001</v>
      </c>
      <c r="T2083">
        <f>IF(P2083=P2082,R2083+T2082,R2083)</f>
        <v>138133.268538681</v>
      </c>
      <c r="U2083">
        <f>IF(P2083=P2082,1+U2082,1)</f>
        <v>5</v>
      </c>
      <c r="V2083" t="str">
        <f t="shared" si="32"/>
        <v/>
      </c>
      <c r="W2083" t="str">
        <f>IF(V2083="","",IF(ABS(V2083-R2083)&gt;W$1,ABS(V2083-R2083),""))</f>
        <v/>
      </c>
      <c r="X2083" t="str">
        <f>Y2083&amp;"-"&amp;Z2083&amp;"-"&amp;AC2083&amp;"-"&amp;AD2083&amp;"-"&amp;AG2083</f>
        <v>3.5-f-B-1-0.5</v>
      </c>
      <c r="Y2083">
        <f>F2083</f>
        <v>3.5</v>
      </c>
      <c r="Z2083" s="2" t="str">
        <f>G2083</f>
        <v>f</v>
      </c>
      <c r="AA2083">
        <f>_xlfn.IFNA(VLOOKUP(X2083,'duo-out'!A$2:Q$5000,5,FALSE),E2083+10*(H2083-1)+1+_xlfn.IFNA(VLOOKUP(D2083,states!A$2:C$10,3,FALSE),1))</f>
        <v>74</v>
      </c>
      <c r="AB2083" t="str">
        <f>IF(V2083="","",V2083)</f>
        <v/>
      </c>
      <c r="AC2083" s="2" t="str">
        <f>_xlfn.IFNA(VLOOKUP(D2083,states!A$2:C$10,2,FALSE),"XX")</f>
        <v>B</v>
      </c>
      <c r="AD2083">
        <f>E2083</f>
        <v>1</v>
      </c>
      <c r="AE2083">
        <f>_xlfn.IFNA(VLOOKUP(D2083,states!A$2:D$10,4,FALSE),0)</f>
        <v>0</v>
      </c>
      <c r="AF2083">
        <v>0.5</v>
      </c>
      <c r="AG2083">
        <f>IF(AE2083=0,AF2083,IF(AE2083=1,IF(F2083=0.5,0.5,IF(H2083=1,0.5,1.5)),IF(F2083=0.5,0.5,IF(H2083=1,2.5,1.5))))</f>
        <v>0.5</v>
      </c>
      <c r="AH2083" s="7">
        <f>IF(AC2083="XX",0,1/C2083^(1/5)*IF(E2083=0,100,1)/(E2083+1)^(1/4))</f>
        <v>2.1122362957808511</v>
      </c>
    </row>
    <row r="2084" spans="1:34">
      <c r="A2084">
        <v>3127</v>
      </c>
      <c r="B2084" s="1">
        <v>24742.341</v>
      </c>
      <c r="C2084" s="6">
        <v>7.4250000000000002E-3</v>
      </c>
      <c r="D2084" t="s">
        <v>4</v>
      </c>
      <c r="E2084">
        <v>1</v>
      </c>
      <c r="F2084">
        <v>3.5</v>
      </c>
      <c r="G2084" t="s">
        <v>2</v>
      </c>
      <c r="H2084">
        <v>1</v>
      </c>
      <c r="I2084" t="s">
        <v>0</v>
      </c>
      <c r="J2084">
        <v>1</v>
      </c>
      <c r="K2084">
        <v>3.5</v>
      </c>
      <c r="L2084" t="s">
        <v>1</v>
      </c>
      <c r="M2084">
        <v>1</v>
      </c>
      <c r="N2084" t="s">
        <v>3183</v>
      </c>
      <c r="O2084">
        <v>1</v>
      </c>
      <c r="P2084" t="str">
        <f>D2084&amp;"-"&amp;F2084&amp;"-"&amp;G2084&amp;"-"&amp;E2084&amp;"-"&amp;H2084</f>
        <v>B2Sigma-3.5-f-1-1</v>
      </c>
      <c r="Q2084" t="str">
        <f>I2084&amp;"-"&amp;K2084&amp;"-"&amp;L2084&amp;"-"&amp;J2084&amp;"-"&amp;M2084</f>
        <v>X2Pi-3.5-e-1-1</v>
      </c>
      <c r="R2084">
        <f>B2084+S2084</f>
        <v>27626.649802628002</v>
      </c>
      <c r="S2084">
        <f>_xlfn.IFNA(VLOOKUP(Q2084,'MARVEL-X'!A$2:I$1400,7,FALSE),VLOOKUP(Q2084,MARVEL!A$2:J$1522,10,FALSE))</f>
        <v>2884.3088026280002</v>
      </c>
      <c r="T2084">
        <f>IF(P2084=P2083,R2084+T2083,R2084)</f>
        <v>165759.91834130901</v>
      </c>
      <c r="U2084">
        <f>IF(P2084=P2083,1+U2083,1)</f>
        <v>6</v>
      </c>
      <c r="V2084" t="str">
        <f t="shared" si="32"/>
        <v/>
      </c>
      <c r="W2084" t="str">
        <f>IF(V2084="","",IF(ABS(V2084-R2084)&gt;W$1,ABS(V2084-R2084),""))</f>
        <v/>
      </c>
      <c r="X2084" t="str">
        <f>Y2084&amp;"-"&amp;Z2084&amp;"-"&amp;AC2084&amp;"-"&amp;AD2084&amp;"-"&amp;AG2084</f>
        <v>3.5-f-B-1-0.5</v>
      </c>
      <c r="Y2084">
        <f>F2084</f>
        <v>3.5</v>
      </c>
      <c r="Z2084" s="2" t="str">
        <f>G2084</f>
        <v>f</v>
      </c>
      <c r="AA2084">
        <f>_xlfn.IFNA(VLOOKUP(X2084,'duo-out'!A$2:Q$5000,5,FALSE),E2084+10*(H2084-1)+1+_xlfn.IFNA(VLOOKUP(D2084,states!A$2:C$10,3,FALSE),1))</f>
        <v>74</v>
      </c>
      <c r="AB2084" t="str">
        <f>IF(V2084="","",V2084)</f>
        <v/>
      </c>
      <c r="AC2084" s="2" t="str">
        <f>_xlfn.IFNA(VLOOKUP(D2084,states!A$2:C$10,2,FALSE),"XX")</f>
        <v>B</v>
      </c>
      <c r="AD2084">
        <f>E2084</f>
        <v>1</v>
      </c>
      <c r="AE2084">
        <f>_xlfn.IFNA(VLOOKUP(D2084,states!A$2:D$10,4,FALSE),0)</f>
        <v>0</v>
      </c>
      <c r="AF2084">
        <v>0.5</v>
      </c>
      <c r="AG2084">
        <f>IF(AE2084=0,AF2084,IF(AE2084=1,IF(F2084=0.5,0.5,IF(H2084=1,0.5,1.5)),IF(F2084=0.5,0.5,IF(H2084=1,2.5,1.5))))</f>
        <v>0.5</v>
      </c>
      <c r="AH2084" s="7">
        <f>IF(AC2084="XX",0,1/C2084^(1/5)*IF(E2084=0,100,1)/(E2084+1)^(1/4))</f>
        <v>2.241832750950616</v>
      </c>
    </row>
    <row r="2085" spans="1:34">
      <c r="A2085">
        <v>3118</v>
      </c>
      <c r="B2085" s="1">
        <v>24634.276300000001</v>
      </c>
      <c r="C2085" s="6">
        <v>9.4970000000000002E-3</v>
      </c>
      <c r="D2085" t="s">
        <v>4</v>
      </c>
      <c r="E2085">
        <v>1</v>
      </c>
      <c r="F2085">
        <v>3.5</v>
      </c>
      <c r="G2085" t="s">
        <v>2</v>
      </c>
      <c r="H2085">
        <v>1</v>
      </c>
      <c r="I2085" t="s">
        <v>0</v>
      </c>
      <c r="J2085">
        <v>1</v>
      </c>
      <c r="K2085">
        <v>4.5</v>
      </c>
      <c r="L2085" t="s">
        <v>2</v>
      </c>
      <c r="M2085">
        <v>1</v>
      </c>
      <c r="N2085" t="s">
        <v>3174</v>
      </c>
      <c r="O2085">
        <v>1</v>
      </c>
      <c r="P2085" t="str">
        <f>D2085&amp;"-"&amp;F2085&amp;"-"&amp;G2085&amp;"-"&amp;E2085&amp;"-"&amp;H2085</f>
        <v>B2Sigma-3.5-f-1-1</v>
      </c>
      <c r="Q2085" t="str">
        <f>I2085&amp;"-"&amp;K2085&amp;"-"&amp;L2085&amp;"-"&amp;J2085&amp;"-"&amp;M2085</f>
        <v>X2Pi-4.5-f-1-1</v>
      </c>
      <c r="R2085">
        <f>B2085+S2085</f>
        <v>27626.642243552</v>
      </c>
      <c r="S2085">
        <f>_xlfn.IFNA(VLOOKUP(Q2085,'MARVEL-X'!A$2:I$1400,7,FALSE),VLOOKUP(Q2085,MARVEL!A$2:J$1522,10,FALSE))</f>
        <v>2992.3659435519999</v>
      </c>
      <c r="T2085">
        <f>IF(P2085=P2084,R2085+T2084,R2085)</f>
        <v>193386.560584861</v>
      </c>
      <c r="U2085">
        <f>IF(P2085=P2084,1+U2084,1)</f>
        <v>7</v>
      </c>
      <c r="V2085" t="str">
        <f t="shared" si="32"/>
        <v/>
      </c>
      <c r="W2085" t="str">
        <f>IF(V2085="","",IF(ABS(V2085-R2085)&gt;W$1,ABS(V2085-R2085),""))</f>
        <v/>
      </c>
      <c r="X2085" t="str">
        <f>Y2085&amp;"-"&amp;Z2085&amp;"-"&amp;AC2085&amp;"-"&amp;AD2085&amp;"-"&amp;AG2085</f>
        <v>3.5-f-B-1-0.5</v>
      </c>
      <c r="Y2085">
        <f>F2085</f>
        <v>3.5</v>
      </c>
      <c r="Z2085" s="2" t="str">
        <f>G2085</f>
        <v>f</v>
      </c>
      <c r="AA2085">
        <f>_xlfn.IFNA(VLOOKUP(X2085,'duo-out'!A$2:Q$5000,5,FALSE),E2085+10*(H2085-1)+1+_xlfn.IFNA(VLOOKUP(D2085,states!A$2:C$10,3,FALSE),1))</f>
        <v>74</v>
      </c>
      <c r="AB2085" t="str">
        <f>IF(V2085="","",V2085)</f>
        <v/>
      </c>
      <c r="AC2085" s="2" t="str">
        <f>_xlfn.IFNA(VLOOKUP(D2085,states!A$2:C$10,2,FALSE),"XX")</f>
        <v>B</v>
      </c>
      <c r="AD2085">
        <f>E2085</f>
        <v>1</v>
      </c>
      <c r="AE2085">
        <f>_xlfn.IFNA(VLOOKUP(D2085,states!A$2:D$10,4,FALSE),0)</f>
        <v>0</v>
      </c>
      <c r="AF2085">
        <v>0.5</v>
      </c>
      <c r="AG2085">
        <f>IF(AE2085=0,AF2085,IF(AE2085=1,IF(F2085=0.5,0.5,IF(H2085=1,0.5,1.5)),IF(F2085=0.5,0.5,IF(H2085=1,2.5,1.5))))</f>
        <v>0.5</v>
      </c>
      <c r="AH2085" s="7">
        <f>IF(AC2085="XX",0,1/C2085^(1/5)*IF(E2085=0,100,1)/(E2085+1)^(1/4))</f>
        <v>2.1341513399494878</v>
      </c>
    </row>
    <row r="2086" spans="1:34">
      <c r="A2086">
        <v>3109</v>
      </c>
      <c r="B2086" s="1">
        <v>27553.5026</v>
      </c>
      <c r="C2086" s="6">
        <v>1.142E-2</v>
      </c>
      <c r="D2086" t="s">
        <v>4</v>
      </c>
      <c r="E2086">
        <v>1</v>
      </c>
      <c r="F2086">
        <v>3.5</v>
      </c>
      <c r="G2086" t="s">
        <v>2</v>
      </c>
      <c r="H2086">
        <v>1</v>
      </c>
      <c r="I2086" t="s">
        <v>0</v>
      </c>
      <c r="J2086">
        <v>0</v>
      </c>
      <c r="K2086">
        <v>2.5</v>
      </c>
      <c r="L2086" t="s">
        <v>2</v>
      </c>
      <c r="M2086">
        <v>1</v>
      </c>
      <c r="N2086" t="s">
        <v>3165</v>
      </c>
      <c r="O2086">
        <v>1</v>
      </c>
      <c r="P2086" t="str">
        <f>D2086&amp;"-"&amp;F2086&amp;"-"&amp;G2086&amp;"-"&amp;E2086&amp;"-"&amp;H2086</f>
        <v>B2Sigma-3.5-f-1-1</v>
      </c>
      <c r="Q2086" t="str">
        <f>I2086&amp;"-"&amp;K2086&amp;"-"&amp;L2086&amp;"-"&amp;J2086&amp;"-"&amp;M2086</f>
        <v>X2Pi-2.5-f-0-1</v>
      </c>
      <c r="R2086">
        <f>B2086+S2086</f>
        <v>27626.652391565</v>
      </c>
      <c r="S2086">
        <f>_xlfn.IFNA(VLOOKUP(Q2086,'MARVEL-X'!A$2:I$1400,7,FALSE),VLOOKUP(Q2086,MARVEL!A$2:J$1522,10,FALSE))</f>
        <v>73.149791565000001</v>
      </c>
      <c r="T2086">
        <f>IF(P2086=P2085,R2086+T2085,R2086)</f>
        <v>221013.212976426</v>
      </c>
      <c r="U2086">
        <f>IF(P2086=P2085,1+U2085,1)</f>
        <v>8</v>
      </c>
      <c r="V2086" t="str">
        <f t="shared" si="32"/>
        <v/>
      </c>
      <c r="W2086" t="str">
        <f>IF(V2086="","",IF(ABS(V2086-R2086)&gt;W$1,ABS(V2086-R2086),""))</f>
        <v/>
      </c>
      <c r="X2086" t="str">
        <f>Y2086&amp;"-"&amp;Z2086&amp;"-"&amp;AC2086&amp;"-"&amp;AD2086&amp;"-"&amp;AG2086</f>
        <v>3.5-f-B-1-0.5</v>
      </c>
      <c r="Y2086">
        <f>F2086</f>
        <v>3.5</v>
      </c>
      <c r="Z2086" s="2" t="str">
        <f>G2086</f>
        <v>f</v>
      </c>
      <c r="AA2086">
        <f>_xlfn.IFNA(VLOOKUP(X2086,'duo-out'!A$2:Q$5000,5,FALSE),E2086+10*(H2086-1)+1+_xlfn.IFNA(VLOOKUP(D2086,states!A$2:C$10,3,FALSE),1))</f>
        <v>74</v>
      </c>
      <c r="AB2086" t="str">
        <f>IF(V2086="","",V2086)</f>
        <v/>
      </c>
      <c r="AC2086" s="2" t="str">
        <f>_xlfn.IFNA(VLOOKUP(D2086,states!A$2:C$10,2,FALSE),"XX")</f>
        <v>B</v>
      </c>
      <c r="AD2086">
        <f>E2086</f>
        <v>1</v>
      </c>
      <c r="AE2086">
        <f>_xlfn.IFNA(VLOOKUP(D2086,states!A$2:D$10,4,FALSE),0)</f>
        <v>0</v>
      </c>
      <c r="AF2086">
        <v>0.5</v>
      </c>
      <c r="AG2086">
        <f>IF(AE2086=0,AF2086,IF(AE2086=1,IF(F2086=0.5,0.5,IF(H2086=1,0.5,1.5)),IF(F2086=0.5,0.5,IF(H2086=1,2.5,1.5))))</f>
        <v>0.5</v>
      </c>
      <c r="AH2086" s="7">
        <f>IF(AC2086="XX",0,1/C2086^(1/5)*IF(E2086=0,100,1)/(E2086+1)^(1/4))</f>
        <v>2.056881539012247</v>
      </c>
    </row>
    <row r="2087" spans="1:34">
      <c r="A2087">
        <v>3098</v>
      </c>
      <c r="B2087" s="1">
        <v>27468.887699999999</v>
      </c>
      <c r="C2087" s="6">
        <v>1.5859999999999999E-2</v>
      </c>
      <c r="D2087" t="s">
        <v>4</v>
      </c>
      <c r="E2087">
        <v>1</v>
      </c>
      <c r="F2087">
        <v>3.5</v>
      </c>
      <c r="G2087" t="s">
        <v>2</v>
      </c>
      <c r="H2087">
        <v>1</v>
      </c>
      <c r="I2087" t="s">
        <v>0</v>
      </c>
      <c r="J2087">
        <v>0</v>
      </c>
      <c r="K2087">
        <v>3.5</v>
      </c>
      <c r="L2087" t="s">
        <v>1</v>
      </c>
      <c r="M2087">
        <v>1</v>
      </c>
      <c r="N2087" t="s">
        <v>3154</v>
      </c>
      <c r="O2087">
        <v>1</v>
      </c>
      <c r="P2087" t="str">
        <f>D2087&amp;"-"&amp;F2087&amp;"-"&amp;G2087&amp;"-"&amp;E2087&amp;"-"&amp;H2087</f>
        <v>B2Sigma-3.5-f-1-1</v>
      </c>
      <c r="Q2087" t="str">
        <f>I2087&amp;"-"&amp;K2087&amp;"-"&amp;L2087&amp;"-"&amp;J2087&amp;"-"&amp;M2087</f>
        <v>X2Pi-3.5-e-0-1</v>
      </c>
      <c r="R2087">
        <f>B2087+S2087</f>
        <v>27626.656067636999</v>
      </c>
      <c r="S2087">
        <f>_xlfn.IFNA(VLOOKUP(Q2087,'MARVEL-X'!A$2:I$1400,7,FALSE),VLOOKUP(Q2087,MARVEL!A$2:J$1522,10,FALSE))</f>
        <v>157.76836763700001</v>
      </c>
      <c r="T2087">
        <f>IF(P2087=P2086,R2087+T2086,R2087)</f>
        <v>248639.869044063</v>
      </c>
      <c r="U2087">
        <f>IF(P2087=P2086,1+U2086,1)</f>
        <v>9</v>
      </c>
      <c r="V2087" t="str">
        <f t="shared" si="32"/>
        <v/>
      </c>
      <c r="W2087" t="str">
        <f>IF(V2087="","",IF(ABS(V2087-R2087)&gt;W$1,ABS(V2087-R2087),""))</f>
        <v/>
      </c>
      <c r="X2087" t="str">
        <f>Y2087&amp;"-"&amp;Z2087&amp;"-"&amp;AC2087&amp;"-"&amp;AD2087&amp;"-"&amp;AG2087</f>
        <v>3.5-f-B-1-0.5</v>
      </c>
      <c r="Y2087">
        <f>F2087</f>
        <v>3.5</v>
      </c>
      <c r="Z2087" s="2" t="str">
        <f>G2087</f>
        <v>f</v>
      </c>
      <c r="AA2087">
        <f>_xlfn.IFNA(VLOOKUP(X2087,'duo-out'!A$2:Q$5000,5,FALSE),E2087+10*(H2087-1)+1+_xlfn.IFNA(VLOOKUP(D2087,states!A$2:C$10,3,FALSE),1))</f>
        <v>74</v>
      </c>
      <c r="AB2087" t="str">
        <f>IF(V2087="","",V2087)</f>
        <v/>
      </c>
      <c r="AC2087" s="2" t="str">
        <f>_xlfn.IFNA(VLOOKUP(D2087,states!A$2:C$10,2,FALSE),"XX")</f>
        <v>B</v>
      </c>
      <c r="AD2087">
        <f>E2087</f>
        <v>1</v>
      </c>
      <c r="AE2087">
        <f>_xlfn.IFNA(VLOOKUP(D2087,states!A$2:D$10,4,FALSE),0)</f>
        <v>0</v>
      </c>
      <c r="AF2087">
        <v>0.5</v>
      </c>
      <c r="AG2087">
        <f>IF(AE2087=0,AF2087,IF(AE2087=1,IF(F2087=0.5,0.5,IF(H2087=1,0.5,1.5)),IF(F2087=0.5,0.5,IF(H2087=1,2.5,1.5))))</f>
        <v>0.5</v>
      </c>
      <c r="AH2087" s="7">
        <f>IF(AC2087="XX",0,1/C2087^(1/5)*IF(E2087=0,100,1)/(E2087+1)^(1/4))</f>
        <v>1.9261134525208086</v>
      </c>
    </row>
    <row r="2088" spans="1:34">
      <c r="A2088">
        <v>3087</v>
      </c>
      <c r="B2088" s="1">
        <v>27356.615000000002</v>
      </c>
      <c r="C2088" s="6">
        <v>6.3969999999999999E-3</v>
      </c>
      <c r="D2088" t="s">
        <v>4</v>
      </c>
      <c r="E2088">
        <v>1</v>
      </c>
      <c r="F2088">
        <v>3.5</v>
      </c>
      <c r="G2088" t="s">
        <v>2</v>
      </c>
      <c r="H2088">
        <v>1</v>
      </c>
      <c r="I2088" t="s">
        <v>0</v>
      </c>
      <c r="J2088">
        <v>0</v>
      </c>
      <c r="K2088">
        <v>4.5</v>
      </c>
      <c r="L2088" t="s">
        <v>2</v>
      </c>
      <c r="M2088">
        <v>1</v>
      </c>
      <c r="N2088" t="s">
        <v>3143</v>
      </c>
      <c r="O2088">
        <v>1</v>
      </c>
      <c r="P2088" t="str">
        <f>D2088&amp;"-"&amp;F2088&amp;"-"&amp;G2088&amp;"-"&amp;E2088&amp;"-"&amp;H2088</f>
        <v>B2Sigma-3.5-f-1-1</v>
      </c>
      <c r="Q2088" t="str">
        <f>I2088&amp;"-"&amp;K2088&amp;"-"&amp;L2088&amp;"-"&amp;J2088&amp;"-"&amp;M2088</f>
        <v>X2Pi-4.5-f-0-1</v>
      </c>
      <c r="R2088">
        <f>B2088+S2088</f>
        <v>27626.645633299002</v>
      </c>
      <c r="S2088">
        <f>_xlfn.IFNA(VLOOKUP(Q2088,'MARVEL-X'!A$2:I$1400,7,FALSE),VLOOKUP(Q2088,MARVEL!A$2:J$1522,10,FALSE))</f>
        <v>270.03063329899999</v>
      </c>
      <c r="T2088">
        <f>IF(P2088=P2087,R2088+T2087,R2088)</f>
        <v>276266.51467736199</v>
      </c>
      <c r="U2088">
        <f>IF(P2088=P2087,1+U2087,1)</f>
        <v>10</v>
      </c>
      <c r="V2088" t="str">
        <f t="shared" si="32"/>
        <v/>
      </c>
      <c r="W2088" t="str">
        <f>IF(V2088="","",IF(ABS(V2088-R2088)&gt;W$1,ABS(V2088-R2088),""))</f>
        <v/>
      </c>
      <c r="X2088" t="str">
        <f>Y2088&amp;"-"&amp;Z2088&amp;"-"&amp;AC2088&amp;"-"&amp;AD2088&amp;"-"&amp;AG2088</f>
        <v>3.5-f-B-1-0.5</v>
      </c>
      <c r="Y2088">
        <f>F2088</f>
        <v>3.5</v>
      </c>
      <c r="Z2088" s="2" t="str">
        <f>G2088</f>
        <v>f</v>
      </c>
      <c r="AA2088">
        <f>_xlfn.IFNA(VLOOKUP(X2088,'duo-out'!A$2:Q$5000,5,FALSE),E2088+10*(H2088-1)+1+_xlfn.IFNA(VLOOKUP(D2088,states!A$2:C$10,3,FALSE),1))</f>
        <v>74</v>
      </c>
      <c r="AB2088" t="str">
        <f>IF(V2088="","",V2088)</f>
        <v/>
      </c>
      <c r="AC2088" s="2" t="str">
        <f>_xlfn.IFNA(VLOOKUP(D2088,states!A$2:C$10,2,FALSE),"XX")</f>
        <v>B</v>
      </c>
      <c r="AD2088">
        <f>E2088</f>
        <v>1</v>
      </c>
      <c r="AE2088">
        <f>_xlfn.IFNA(VLOOKUP(D2088,states!A$2:D$10,4,FALSE),0)</f>
        <v>0</v>
      </c>
      <c r="AF2088">
        <v>0.5</v>
      </c>
      <c r="AG2088">
        <f>IF(AE2088=0,AF2088,IF(AE2088=1,IF(F2088=0.5,0.5,IF(H2088=1,0.5,1.5)),IF(F2088=0.5,0.5,IF(H2088=1,2.5,1.5))))</f>
        <v>0.5</v>
      </c>
      <c r="AH2088" s="7">
        <f>IF(AC2088="XX",0,1/C2088^(1/5)*IF(E2088=0,100,1)/(E2088+1)^(1/4))</f>
        <v>2.3096556278391667</v>
      </c>
    </row>
    <row r="2089" spans="1:34">
      <c r="A2089">
        <v>558</v>
      </c>
      <c r="B2089" s="1">
        <v>24634.33</v>
      </c>
      <c r="C2089" s="6">
        <v>0.05</v>
      </c>
      <c r="D2089" t="s">
        <v>4</v>
      </c>
      <c r="E2089">
        <v>1</v>
      </c>
      <c r="F2089">
        <v>3.5</v>
      </c>
      <c r="G2089" t="s">
        <v>2</v>
      </c>
      <c r="H2089">
        <v>1</v>
      </c>
      <c r="I2089" t="s">
        <v>0</v>
      </c>
      <c r="J2089">
        <v>1</v>
      </c>
      <c r="K2089">
        <v>4.5</v>
      </c>
      <c r="L2089" t="s">
        <v>2</v>
      </c>
      <c r="M2089">
        <v>1</v>
      </c>
      <c r="N2089" t="s">
        <v>614</v>
      </c>
      <c r="O2089">
        <v>1</v>
      </c>
      <c r="P2089" t="str">
        <f>D2089&amp;"-"&amp;F2089&amp;"-"&amp;G2089&amp;"-"&amp;E2089&amp;"-"&amp;H2089</f>
        <v>B2Sigma-3.5-f-1-1</v>
      </c>
      <c r="Q2089" t="str">
        <f>I2089&amp;"-"&amp;K2089&amp;"-"&amp;L2089&amp;"-"&amp;J2089&amp;"-"&amp;M2089</f>
        <v>X2Pi-4.5-f-1-1</v>
      </c>
      <c r="R2089">
        <f>B2089+S2089</f>
        <v>27626.695943552</v>
      </c>
      <c r="S2089">
        <f>_xlfn.IFNA(VLOOKUP(Q2089,'MARVEL-X'!A$2:I$1400,7,FALSE),VLOOKUP(Q2089,MARVEL!A$2:J$1522,10,FALSE))</f>
        <v>2992.3659435519999</v>
      </c>
      <c r="T2089">
        <f>IF(P2089=P2088,R2089+T2088,R2089)</f>
        <v>303893.210620914</v>
      </c>
      <c r="U2089">
        <f>IF(P2089=P2088,1+U2088,1)</f>
        <v>11</v>
      </c>
      <c r="V2089" t="str">
        <f t="shared" si="32"/>
        <v/>
      </c>
      <c r="W2089" t="str">
        <f>IF(V2089="","",IF(ABS(V2089-R2089)&gt;W$1,ABS(V2089-R2089),""))</f>
        <v/>
      </c>
      <c r="X2089" t="str">
        <f>Y2089&amp;"-"&amp;Z2089&amp;"-"&amp;AC2089&amp;"-"&amp;AD2089&amp;"-"&amp;AG2089</f>
        <v>3.5-f-B-1-0.5</v>
      </c>
      <c r="Y2089">
        <f>F2089</f>
        <v>3.5</v>
      </c>
      <c r="Z2089" s="2" t="str">
        <f>G2089</f>
        <v>f</v>
      </c>
      <c r="AA2089">
        <f>_xlfn.IFNA(VLOOKUP(X2089,'duo-out'!A$2:Q$5000,5,FALSE),E2089+10*(H2089-1)+1+_xlfn.IFNA(VLOOKUP(D2089,states!A$2:C$10,3,FALSE),1))</f>
        <v>74</v>
      </c>
      <c r="AB2089" t="str">
        <f>IF(V2089="","",V2089)</f>
        <v/>
      </c>
      <c r="AC2089" s="2" t="str">
        <f>_xlfn.IFNA(VLOOKUP(D2089,states!A$2:C$10,2,FALSE),"XX")</f>
        <v>B</v>
      </c>
      <c r="AD2089">
        <f>E2089</f>
        <v>1</v>
      </c>
      <c r="AE2089">
        <f>_xlfn.IFNA(VLOOKUP(D2089,states!A$2:D$10,4,FALSE),0)</f>
        <v>0</v>
      </c>
      <c r="AF2089">
        <v>0.5</v>
      </c>
      <c r="AG2089">
        <f>IF(AE2089=0,AF2089,IF(AE2089=1,IF(F2089=0.5,0.5,IF(H2089=1,0.5,1.5)),IF(F2089=0.5,0.5,IF(H2089=1,2.5,1.5))))</f>
        <v>0.5</v>
      </c>
      <c r="AH2089" s="7">
        <f>IF(AC2089="XX",0,1/C2089^(1/5)*IF(E2089=0,100,1)/(E2089+1)^(1/4))</f>
        <v>1.5309059120638666</v>
      </c>
    </row>
    <row r="2090" spans="1:34">
      <c r="A2090">
        <v>539</v>
      </c>
      <c r="B2090" s="1">
        <v>24742.16</v>
      </c>
      <c r="C2090" s="6">
        <v>0.19570000000000001</v>
      </c>
      <c r="D2090" t="s">
        <v>4</v>
      </c>
      <c r="E2090">
        <v>1</v>
      </c>
      <c r="F2090">
        <v>3.5</v>
      </c>
      <c r="G2090" t="s">
        <v>2</v>
      </c>
      <c r="H2090">
        <v>1</v>
      </c>
      <c r="I2090" t="s">
        <v>0</v>
      </c>
      <c r="J2090">
        <v>1</v>
      </c>
      <c r="K2090">
        <v>3.5</v>
      </c>
      <c r="L2090" t="s">
        <v>1</v>
      </c>
      <c r="M2090">
        <v>1</v>
      </c>
      <c r="N2090" t="s">
        <v>595</v>
      </c>
      <c r="O2090">
        <v>1</v>
      </c>
      <c r="P2090" t="str">
        <f>D2090&amp;"-"&amp;F2090&amp;"-"&amp;G2090&amp;"-"&amp;E2090&amp;"-"&amp;H2090</f>
        <v>B2Sigma-3.5-f-1-1</v>
      </c>
      <c r="Q2090" t="str">
        <f>I2090&amp;"-"&amp;K2090&amp;"-"&amp;L2090&amp;"-"&amp;J2090&amp;"-"&amp;M2090</f>
        <v>X2Pi-3.5-e-1-1</v>
      </c>
      <c r="R2090">
        <f>B2090+S2090</f>
        <v>27626.468802627998</v>
      </c>
      <c r="S2090">
        <f>_xlfn.IFNA(VLOOKUP(Q2090,'MARVEL-X'!A$2:I$1400,7,FALSE),VLOOKUP(Q2090,MARVEL!A$2:J$1522,10,FALSE))</f>
        <v>2884.3088026280002</v>
      </c>
      <c r="T2090">
        <f>IF(P2090=P2089,R2090+T2089,R2090)</f>
        <v>331519.67942354199</v>
      </c>
      <c r="U2090">
        <f>IF(P2090=P2089,1+U2089,1)</f>
        <v>12</v>
      </c>
      <c r="V2090" t="str">
        <f t="shared" si="32"/>
        <v/>
      </c>
      <c r="W2090" t="str">
        <f>IF(V2090="","",IF(ABS(V2090-R2090)&gt;W$1,ABS(V2090-R2090),""))</f>
        <v/>
      </c>
      <c r="X2090" t="str">
        <f>Y2090&amp;"-"&amp;Z2090&amp;"-"&amp;AC2090&amp;"-"&amp;AD2090&amp;"-"&amp;AG2090</f>
        <v>3.5-f-B-1-0.5</v>
      </c>
      <c r="Y2090">
        <f>F2090</f>
        <v>3.5</v>
      </c>
      <c r="Z2090" s="2" t="str">
        <f>G2090</f>
        <v>f</v>
      </c>
      <c r="AA2090">
        <f>_xlfn.IFNA(VLOOKUP(X2090,'duo-out'!A$2:Q$5000,5,FALSE),E2090+10*(H2090-1)+1+_xlfn.IFNA(VLOOKUP(D2090,states!A$2:C$10,3,FALSE),1))</f>
        <v>74</v>
      </c>
      <c r="AB2090" t="str">
        <f>IF(V2090="","",V2090)</f>
        <v/>
      </c>
      <c r="AC2090" s="2" t="str">
        <f>_xlfn.IFNA(VLOOKUP(D2090,states!A$2:C$10,2,FALSE),"XX")</f>
        <v>B</v>
      </c>
      <c r="AD2090">
        <f>E2090</f>
        <v>1</v>
      </c>
      <c r="AE2090">
        <f>_xlfn.IFNA(VLOOKUP(D2090,states!A$2:D$10,4,FALSE),0)</f>
        <v>0</v>
      </c>
      <c r="AF2090">
        <v>0.5</v>
      </c>
      <c r="AG2090">
        <f>IF(AE2090=0,AF2090,IF(AE2090=1,IF(F2090=0.5,0.5,IF(H2090=1,0.5,1.5)),IF(F2090=0.5,0.5,IF(H2090=1,2.5,1.5))))</f>
        <v>0.5</v>
      </c>
      <c r="AH2090" s="7">
        <f>IF(AC2090="XX",0,1/C2090^(1/5)*IF(E2090=0,100,1)/(E2090+1)^(1/4))</f>
        <v>1.1652640174653877</v>
      </c>
    </row>
    <row r="2091" spans="1:34">
      <c r="A2091">
        <v>524</v>
      </c>
      <c r="B2091" s="1">
        <v>24823.62</v>
      </c>
      <c r="C2091" s="6">
        <v>0.1867</v>
      </c>
      <c r="D2091" t="s">
        <v>4</v>
      </c>
      <c r="E2091">
        <v>1</v>
      </c>
      <c r="F2091">
        <v>3.5</v>
      </c>
      <c r="G2091" t="s">
        <v>2</v>
      </c>
      <c r="H2091">
        <v>1</v>
      </c>
      <c r="I2091" t="s">
        <v>0</v>
      </c>
      <c r="J2091">
        <v>1</v>
      </c>
      <c r="K2091">
        <v>2.5</v>
      </c>
      <c r="L2091" t="s">
        <v>2</v>
      </c>
      <c r="M2091">
        <v>1</v>
      </c>
      <c r="N2091" t="s">
        <v>580</v>
      </c>
      <c r="O2091">
        <v>1</v>
      </c>
      <c r="P2091" t="str">
        <f>D2091&amp;"-"&amp;F2091&amp;"-"&amp;G2091&amp;"-"&amp;E2091&amp;"-"&amp;H2091</f>
        <v>B2Sigma-3.5-f-1-1</v>
      </c>
      <c r="Q2091" t="str">
        <f>I2091&amp;"-"&amp;K2091&amp;"-"&amp;L2091&amp;"-"&amp;J2091&amp;"-"&amp;M2091</f>
        <v>X2Pi-2.5-f-1-1</v>
      </c>
      <c r="R2091">
        <f>B2091+S2091</f>
        <v>27626.477231615998</v>
      </c>
      <c r="S2091">
        <f>_xlfn.IFNA(VLOOKUP(Q2091,'MARVEL-X'!A$2:I$1400,7,FALSE),VLOOKUP(Q2091,MARVEL!A$2:J$1522,10,FALSE))</f>
        <v>2802.8572316159998</v>
      </c>
      <c r="T2091">
        <f>IF(P2091=P2090,R2091+T2090,R2091)</f>
        <v>359146.15665515797</v>
      </c>
      <c r="U2091">
        <f>IF(P2091=P2090,1+U2090,1)</f>
        <v>13</v>
      </c>
      <c r="V2091" t="str">
        <f t="shared" si="32"/>
        <v/>
      </c>
      <c r="W2091" t="str">
        <f>IF(V2091="","",IF(ABS(V2091-R2091)&gt;W$1,ABS(V2091-R2091),""))</f>
        <v/>
      </c>
      <c r="X2091" t="str">
        <f>Y2091&amp;"-"&amp;Z2091&amp;"-"&amp;AC2091&amp;"-"&amp;AD2091&amp;"-"&amp;AG2091</f>
        <v>3.5-f-B-1-0.5</v>
      </c>
      <c r="Y2091">
        <f>F2091</f>
        <v>3.5</v>
      </c>
      <c r="Z2091" s="2" t="str">
        <f>G2091</f>
        <v>f</v>
      </c>
      <c r="AA2091">
        <f>_xlfn.IFNA(VLOOKUP(X2091,'duo-out'!A$2:Q$5000,5,FALSE),E2091+10*(H2091-1)+1+_xlfn.IFNA(VLOOKUP(D2091,states!A$2:C$10,3,FALSE),1))</f>
        <v>74</v>
      </c>
      <c r="AB2091" t="str">
        <f>IF(V2091="","",V2091)</f>
        <v/>
      </c>
      <c r="AC2091" s="2" t="str">
        <f>_xlfn.IFNA(VLOOKUP(D2091,states!A$2:C$10,2,FALSE),"XX")</f>
        <v>B</v>
      </c>
      <c r="AD2091">
        <f>E2091</f>
        <v>1</v>
      </c>
      <c r="AE2091">
        <f>_xlfn.IFNA(VLOOKUP(D2091,states!A$2:D$10,4,FALSE),0)</f>
        <v>0</v>
      </c>
      <c r="AF2091">
        <v>0.5</v>
      </c>
      <c r="AG2091">
        <f>IF(AE2091=0,AF2091,IF(AE2091=1,IF(F2091=0.5,0.5,IF(H2091=1,0.5,1.5)),IF(F2091=0.5,0.5,IF(H2091=1,2.5,1.5))))</f>
        <v>0.5</v>
      </c>
      <c r="AH2091" s="7">
        <f>IF(AC2091="XX",0,1/C2091^(1/5)*IF(E2091=0,100,1)/(E2091+1)^(1/4))</f>
        <v>1.1762879212991566</v>
      </c>
    </row>
    <row r="2092" spans="1:34">
      <c r="A2092">
        <v>506</v>
      </c>
      <c r="B2092" s="1">
        <v>27356.49</v>
      </c>
      <c r="C2092" s="6">
        <v>0.13869999999999999</v>
      </c>
      <c r="D2092" t="s">
        <v>4</v>
      </c>
      <c r="E2092">
        <v>1</v>
      </c>
      <c r="F2092">
        <v>3.5</v>
      </c>
      <c r="G2092" t="s">
        <v>2</v>
      </c>
      <c r="H2092">
        <v>1</v>
      </c>
      <c r="I2092" t="s">
        <v>0</v>
      </c>
      <c r="J2092">
        <v>0</v>
      </c>
      <c r="K2092">
        <v>4.5</v>
      </c>
      <c r="L2092" t="s">
        <v>2</v>
      </c>
      <c r="M2092">
        <v>1</v>
      </c>
      <c r="N2092" t="s">
        <v>562</v>
      </c>
      <c r="O2092">
        <v>1</v>
      </c>
      <c r="P2092" t="str">
        <f>D2092&amp;"-"&amp;F2092&amp;"-"&amp;G2092&amp;"-"&amp;E2092&amp;"-"&amp;H2092</f>
        <v>B2Sigma-3.5-f-1-1</v>
      </c>
      <c r="Q2092" t="str">
        <f>I2092&amp;"-"&amp;K2092&amp;"-"&amp;L2092&amp;"-"&amp;J2092&amp;"-"&amp;M2092</f>
        <v>X2Pi-4.5-f-0-1</v>
      </c>
      <c r="R2092">
        <f>B2092+S2092</f>
        <v>27626.520633299002</v>
      </c>
      <c r="S2092">
        <f>_xlfn.IFNA(VLOOKUP(Q2092,'MARVEL-X'!A$2:I$1400,7,FALSE),VLOOKUP(Q2092,MARVEL!A$2:J$1522,10,FALSE))</f>
        <v>270.03063329899999</v>
      </c>
      <c r="T2092">
        <f>IF(P2092=P2091,R2092+T2091,R2092)</f>
        <v>386772.67728845699</v>
      </c>
      <c r="U2092">
        <f>IF(P2092=P2091,1+U2091,1)</f>
        <v>14</v>
      </c>
      <c r="V2092" t="str">
        <f t="shared" si="32"/>
        <v/>
      </c>
      <c r="W2092" t="str">
        <f>IF(V2092="","",IF(ABS(V2092-R2092)&gt;W$1,ABS(V2092-R2092),""))</f>
        <v/>
      </c>
      <c r="X2092" t="str">
        <f>Y2092&amp;"-"&amp;Z2092&amp;"-"&amp;AC2092&amp;"-"&amp;AD2092&amp;"-"&amp;AG2092</f>
        <v>3.5-f-B-1-0.5</v>
      </c>
      <c r="Y2092">
        <f>F2092</f>
        <v>3.5</v>
      </c>
      <c r="Z2092" s="2" t="str">
        <f>G2092</f>
        <v>f</v>
      </c>
      <c r="AA2092">
        <f>_xlfn.IFNA(VLOOKUP(X2092,'duo-out'!A$2:Q$5000,5,FALSE),E2092+10*(H2092-1)+1+_xlfn.IFNA(VLOOKUP(D2092,states!A$2:C$10,3,FALSE),1))</f>
        <v>74</v>
      </c>
      <c r="AB2092" t="str">
        <f>IF(V2092="","",V2092)</f>
        <v/>
      </c>
      <c r="AC2092" s="2" t="str">
        <f>_xlfn.IFNA(VLOOKUP(D2092,states!A$2:C$10,2,FALSE),"XX")</f>
        <v>B</v>
      </c>
      <c r="AD2092">
        <f>E2092</f>
        <v>1</v>
      </c>
      <c r="AE2092">
        <f>_xlfn.IFNA(VLOOKUP(D2092,states!A$2:D$10,4,FALSE),0)</f>
        <v>0</v>
      </c>
      <c r="AF2092">
        <v>0.5</v>
      </c>
      <c r="AG2092">
        <f>IF(AE2092=0,AF2092,IF(AE2092=1,IF(F2092=0.5,0.5,IF(H2092=1,0.5,1.5)),IF(F2092=0.5,0.5,IF(H2092=1,2.5,1.5))))</f>
        <v>0.5</v>
      </c>
      <c r="AH2092" s="7">
        <f>IF(AC2092="XX",0,1/C2092^(1/5)*IF(E2092=0,100,1)/(E2092+1)^(1/4))</f>
        <v>1.2483236798731874</v>
      </c>
    </row>
    <row r="2093" spans="1:34">
      <c r="A2093">
        <v>487</v>
      </c>
      <c r="B2093" s="1">
        <v>27468.73</v>
      </c>
      <c r="C2093" s="6">
        <v>0.1636</v>
      </c>
      <c r="D2093" t="s">
        <v>4</v>
      </c>
      <c r="E2093">
        <v>1</v>
      </c>
      <c r="F2093">
        <v>3.5</v>
      </c>
      <c r="G2093" t="s">
        <v>2</v>
      </c>
      <c r="H2093">
        <v>1</v>
      </c>
      <c r="I2093" t="s">
        <v>0</v>
      </c>
      <c r="J2093">
        <v>0</v>
      </c>
      <c r="K2093">
        <v>3.5</v>
      </c>
      <c r="L2093" t="s">
        <v>1</v>
      </c>
      <c r="M2093">
        <v>1</v>
      </c>
      <c r="N2093" t="s">
        <v>543</v>
      </c>
      <c r="O2093">
        <v>1</v>
      </c>
      <c r="P2093" t="str">
        <f>D2093&amp;"-"&amp;F2093&amp;"-"&amp;G2093&amp;"-"&amp;E2093&amp;"-"&amp;H2093</f>
        <v>B2Sigma-3.5-f-1-1</v>
      </c>
      <c r="Q2093" t="str">
        <f>I2093&amp;"-"&amp;K2093&amp;"-"&amp;L2093&amp;"-"&amp;J2093&amp;"-"&amp;M2093</f>
        <v>X2Pi-3.5-e-0-1</v>
      </c>
      <c r="R2093">
        <f>B2093+S2093</f>
        <v>27626.498367636999</v>
      </c>
      <c r="S2093">
        <f>_xlfn.IFNA(VLOOKUP(Q2093,'MARVEL-X'!A$2:I$1400,7,FALSE),VLOOKUP(Q2093,MARVEL!A$2:J$1522,10,FALSE))</f>
        <v>157.76836763700001</v>
      </c>
      <c r="T2093">
        <f>IF(P2093=P2092,R2093+T2092,R2093)</f>
        <v>414399.17565609398</v>
      </c>
      <c r="U2093">
        <f>IF(P2093=P2092,1+U2092,1)</f>
        <v>15</v>
      </c>
      <c r="V2093" t="str">
        <f t="shared" si="32"/>
        <v/>
      </c>
      <c r="W2093" t="str">
        <f>IF(V2093="","",IF(ABS(V2093-R2093)&gt;W$1,ABS(V2093-R2093),""))</f>
        <v/>
      </c>
      <c r="X2093" t="str">
        <f>Y2093&amp;"-"&amp;Z2093&amp;"-"&amp;AC2093&amp;"-"&amp;AD2093&amp;"-"&amp;AG2093</f>
        <v>3.5-f-B-1-0.5</v>
      </c>
      <c r="Y2093">
        <f>F2093</f>
        <v>3.5</v>
      </c>
      <c r="Z2093" s="2" t="str">
        <f>G2093</f>
        <v>f</v>
      </c>
      <c r="AA2093">
        <f>_xlfn.IFNA(VLOOKUP(X2093,'duo-out'!A$2:Q$5000,5,FALSE),E2093+10*(H2093-1)+1+_xlfn.IFNA(VLOOKUP(D2093,states!A$2:C$10,3,FALSE),1))</f>
        <v>74</v>
      </c>
      <c r="AB2093" t="str">
        <f>IF(V2093="","",V2093)</f>
        <v/>
      </c>
      <c r="AC2093" s="2" t="str">
        <f>_xlfn.IFNA(VLOOKUP(D2093,states!A$2:C$10,2,FALSE),"XX")</f>
        <v>B</v>
      </c>
      <c r="AD2093">
        <f>E2093</f>
        <v>1</v>
      </c>
      <c r="AE2093">
        <f>_xlfn.IFNA(VLOOKUP(D2093,states!A$2:D$10,4,FALSE),0)</f>
        <v>0</v>
      </c>
      <c r="AF2093">
        <v>0.5</v>
      </c>
      <c r="AG2093">
        <f>IF(AE2093=0,AF2093,IF(AE2093=1,IF(F2093=0.5,0.5,IF(H2093=1,0.5,1.5)),IF(F2093=0.5,0.5,IF(H2093=1,2.5,1.5))))</f>
        <v>0.5</v>
      </c>
      <c r="AH2093" s="7">
        <f>IF(AC2093="XX",0,1/C2093^(1/5)*IF(E2093=0,100,1)/(E2093+1)^(1/4))</f>
        <v>1.2077744588401811</v>
      </c>
    </row>
    <row r="2094" spans="1:34">
      <c r="A2094">
        <v>468</v>
      </c>
      <c r="B2094" s="1">
        <v>27553.45</v>
      </c>
      <c r="C2094" s="6">
        <v>0.05</v>
      </c>
      <c r="D2094" t="s">
        <v>4</v>
      </c>
      <c r="E2094">
        <v>1</v>
      </c>
      <c r="F2094">
        <v>3.5</v>
      </c>
      <c r="G2094" t="s">
        <v>2</v>
      </c>
      <c r="H2094">
        <v>1</v>
      </c>
      <c r="I2094" t="s">
        <v>0</v>
      </c>
      <c r="J2094">
        <v>0</v>
      </c>
      <c r="K2094">
        <v>2.5</v>
      </c>
      <c r="L2094" t="s">
        <v>2</v>
      </c>
      <c r="M2094">
        <v>1</v>
      </c>
      <c r="N2094" t="s">
        <v>524</v>
      </c>
      <c r="O2094">
        <v>1</v>
      </c>
      <c r="P2094" t="str">
        <f>D2094&amp;"-"&amp;F2094&amp;"-"&amp;G2094&amp;"-"&amp;E2094&amp;"-"&amp;H2094</f>
        <v>B2Sigma-3.5-f-1-1</v>
      </c>
      <c r="Q2094" t="str">
        <f>I2094&amp;"-"&amp;K2094&amp;"-"&amp;L2094&amp;"-"&amp;J2094&amp;"-"&amp;M2094</f>
        <v>X2Pi-2.5-f-0-1</v>
      </c>
      <c r="R2094">
        <f>B2094+S2094</f>
        <v>27626.599791565</v>
      </c>
      <c r="S2094">
        <f>_xlfn.IFNA(VLOOKUP(Q2094,'MARVEL-X'!A$2:I$1400,7,FALSE),VLOOKUP(Q2094,MARVEL!A$2:J$1522,10,FALSE))</f>
        <v>73.149791565000001</v>
      </c>
      <c r="T2094">
        <f>IF(P2094=P2093,R2094+T2093,R2094)</f>
        <v>442025.77544765896</v>
      </c>
      <c r="U2094">
        <f>IF(P2094=P2093,1+U2093,1)</f>
        <v>16</v>
      </c>
      <c r="V2094">
        <f t="shared" si="32"/>
        <v>27626.610965478685</v>
      </c>
      <c r="W2094" t="str">
        <f>IF(V2094="","",IF(ABS(V2094-R2094)&gt;W$1,ABS(V2094-R2094),""))</f>
        <v/>
      </c>
      <c r="X2094" t="str">
        <f>Y2094&amp;"-"&amp;Z2094&amp;"-"&amp;AC2094&amp;"-"&amp;AD2094&amp;"-"&amp;AG2094</f>
        <v>3.5-f-B-1-0.5</v>
      </c>
      <c r="Y2094">
        <f>F2094</f>
        <v>3.5</v>
      </c>
      <c r="Z2094" s="2" t="str">
        <f>G2094</f>
        <v>f</v>
      </c>
      <c r="AA2094">
        <f>_xlfn.IFNA(VLOOKUP(X2094,'duo-out'!A$2:Q$5000,5,FALSE),E2094+10*(H2094-1)+1+_xlfn.IFNA(VLOOKUP(D2094,states!A$2:C$10,3,FALSE),1))</f>
        <v>74</v>
      </c>
      <c r="AB2094">
        <f>IF(V2094="","",V2094)</f>
        <v>27626.610965478685</v>
      </c>
      <c r="AC2094" s="2" t="str">
        <f>_xlfn.IFNA(VLOOKUP(D2094,states!A$2:C$10,2,FALSE),"XX")</f>
        <v>B</v>
      </c>
      <c r="AD2094">
        <f>E2094</f>
        <v>1</v>
      </c>
      <c r="AE2094">
        <f>_xlfn.IFNA(VLOOKUP(D2094,states!A$2:D$10,4,FALSE),0)</f>
        <v>0</v>
      </c>
      <c r="AF2094">
        <v>0.5</v>
      </c>
      <c r="AG2094">
        <f>IF(AE2094=0,AF2094,IF(AE2094=1,IF(F2094=0.5,0.5,IF(H2094=1,0.5,1.5)),IF(F2094=0.5,0.5,IF(H2094=1,2.5,1.5))))</f>
        <v>0.5</v>
      </c>
      <c r="AH2094" s="7">
        <f>IF(AC2094="XX",0,1/C2094^(1/5)*IF(E2094=0,100,1)/(E2094+1)^(1/4))</f>
        <v>1.5309059120638666</v>
      </c>
    </row>
    <row r="2095" spans="1:34">
      <c r="A2095">
        <v>4333</v>
      </c>
      <c r="B2095" s="1">
        <v>23086.285400000001</v>
      </c>
      <c r="C2095" s="6">
        <v>0.01</v>
      </c>
      <c r="D2095" t="s">
        <v>4</v>
      </c>
      <c r="E2095">
        <v>0</v>
      </c>
      <c r="F2095">
        <v>4.5</v>
      </c>
      <c r="G2095" t="s">
        <v>1</v>
      </c>
      <c r="H2095">
        <v>2</v>
      </c>
      <c r="I2095" t="s">
        <v>0</v>
      </c>
      <c r="J2095">
        <v>1</v>
      </c>
      <c r="K2095">
        <v>3.5</v>
      </c>
      <c r="L2095" t="s">
        <v>1</v>
      </c>
      <c r="M2095">
        <v>2</v>
      </c>
      <c r="N2095" t="s">
        <v>4389</v>
      </c>
      <c r="O2095">
        <v>1</v>
      </c>
      <c r="P2095" t="str">
        <f>D2095&amp;"-"&amp;F2095&amp;"-"&amp;G2095&amp;"-"&amp;E2095&amp;"-"&amp;H2095</f>
        <v>B2Sigma-4.5-e-0-2</v>
      </c>
      <c r="Q2095" t="str">
        <f>I2095&amp;"-"&amp;K2095&amp;"-"&amp;L2095&amp;"-"&amp;J2095&amp;"-"&amp;M2095</f>
        <v>X2Pi-3.5-e-1-2</v>
      </c>
      <c r="R2095">
        <f>B2095+S2095</f>
        <v>26075.591072927</v>
      </c>
      <c r="S2095">
        <f>_xlfn.IFNA(VLOOKUP(Q2095,'MARVEL-X'!A$2:I$1400,7,FALSE),VLOOKUP(Q2095,MARVEL!A$2:J$1522,10,FALSE))</f>
        <v>2989.3056729270002</v>
      </c>
      <c r="T2095">
        <f>IF(P2095=P2094,R2095+T2094,R2095)</f>
        <v>26075.591072927</v>
      </c>
      <c r="U2095">
        <f>IF(P2095=P2094,1+U2094,1)</f>
        <v>1</v>
      </c>
      <c r="V2095" t="str">
        <f t="shared" si="32"/>
        <v/>
      </c>
      <c r="W2095" t="str">
        <f>IF(V2095="","",IF(ABS(V2095-R2095)&gt;W$1,ABS(V2095-R2095),""))</f>
        <v/>
      </c>
      <c r="X2095" t="str">
        <f>Y2095&amp;"-"&amp;Z2095&amp;"-"&amp;AC2095&amp;"-"&amp;AD2095&amp;"-"&amp;AG2095</f>
        <v>4.5-e-B-0-0.5</v>
      </c>
      <c r="Y2095">
        <f>F2095</f>
        <v>4.5</v>
      </c>
      <c r="Z2095" s="2" t="str">
        <f>G2095</f>
        <v>e</v>
      </c>
      <c r="AA2095">
        <f>_xlfn.IFNA(VLOOKUP(X2095,'duo-out'!A$2:Q$5000,5,FALSE),E2095+10*(H2095-1)+1+_xlfn.IFNA(VLOOKUP(D2095,states!A$2:C$10,3,FALSE),1))</f>
        <v>63</v>
      </c>
      <c r="AB2095" t="str">
        <f>IF(V2095="","",V2095)</f>
        <v/>
      </c>
      <c r="AC2095" s="2" t="str">
        <f>_xlfn.IFNA(VLOOKUP(D2095,states!A$2:C$10,2,FALSE),"XX")</f>
        <v>B</v>
      </c>
      <c r="AD2095">
        <f>E2095</f>
        <v>0</v>
      </c>
      <c r="AE2095">
        <f>_xlfn.IFNA(VLOOKUP(D2095,states!A$2:D$10,4,FALSE),0)</f>
        <v>0</v>
      </c>
      <c r="AF2095">
        <v>0.5</v>
      </c>
      <c r="AG2095">
        <f>IF(AE2095=0,AF2095,IF(AE2095=1,IF(F2095=0.5,0.5,IF(H2095=1,0.5,1.5)),IF(F2095=0.5,0.5,IF(H2095=1,2.5,1.5))))</f>
        <v>0.5</v>
      </c>
      <c r="AH2095" s="7">
        <f>IF(AC2095="XX",0,1/C2095^(1/5)*IF(E2095=0,100,1)/(E2095+1)^(1/4))</f>
        <v>251.188643150958</v>
      </c>
    </row>
    <row r="2096" spans="1:34">
      <c r="A2096">
        <v>4316</v>
      </c>
      <c r="B2096" s="1">
        <v>25498.2896</v>
      </c>
      <c r="C2096" s="6">
        <v>0.01</v>
      </c>
      <c r="D2096" t="s">
        <v>4</v>
      </c>
      <c r="E2096">
        <v>0</v>
      </c>
      <c r="F2096">
        <v>4.5</v>
      </c>
      <c r="G2096" t="s">
        <v>1</v>
      </c>
      <c r="H2096">
        <v>2</v>
      </c>
      <c r="I2096" t="s">
        <v>0</v>
      </c>
      <c r="J2096">
        <v>0</v>
      </c>
      <c r="K2096">
        <v>5.5</v>
      </c>
      <c r="L2096" t="s">
        <v>1</v>
      </c>
      <c r="M2096">
        <v>2</v>
      </c>
      <c r="N2096" t="s">
        <v>4372</v>
      </c>
      <c r="O2096">
        <v>1</v>
      </c>
      <c r="P2096" t="str">
        <f>D2096&amp;"-"&amp;F2096&amp;"-"&amp;G2096&amp;"-"&amp;E2096&amp;"-"&amp;H2096</f>
        <v>B2Sigma-4.5-e-0-2</v>
      </c>
      <c r="Q2096" t="str">
        <f>I2096&amp;"-"&amp;K2096&amp;"-"&amp;L2096&amp;"-"&amp;J2096&amp;"-"&amp;M2096</f>
        <v>X2Pi-5.5-e-0-2</v>
      </c>
      <c r="R2096">
        <f>B2096+S2096</f>
        <v>26075.592307513001</v>
      </c>
      <c r="S2096">
        <f>_xlfn.IFNA(VLOOKUP(Q2096,'MARVEL-X'!A$2:I$1400,7,FALSE),VLOOKUP(Q2096,MARVEL!A$2:J$1522,10,FALSE))</f>
        <v>577.30270751299997</v>
      </c>
      <c r="T2096">
        <f>IF(P2096=P2095,R2096+T2095,R2096)</f>
        <v>52151.183380440001</v>
      </c>
      <c r="U2096">
        <f>IF(P2096=P2095,1+U2095,1)</f>
        <v>2</v>
      </c>
      <c r="V2096" t="str">
        <f t="shared" si="32"/>
        <v/>
      </c>
      <c r="W2096" t="str">
        <f>IF(V2096="","",IF(ABS(V2096-R2096)&gt;W$1,ABS(V2096-R2096),""))</f>
        <v/>
      </c>
      <c r="X2096" t="str">
        <f>Y2096&amp;"-"&amp;Z2096&amp;"-"&amp;AC2096&amp;"-"&amp;AD2096&amp;"-"&amp;AG2096</f>
        <v>4.5-e-B-0-0.5</v>
      </c>
      <c r="Y2096">
        <f>F2096</f>
        <v>4.5</v>
      </c>
      <c r="Z2096" s="2" t="str">
        <f>G2096</f>
        <v>e</v>
      </c>
      <c r="AA2096">
        <f>_xlfn.IFNA(VLOOKUP(X2096,'duo-out'!A$2:Q$5000,5,FALSE),E2096+10*(H2096-1)+1+_xlfn.IFNA(VLOOKUP(D2096,states!A$2:C$10,3,FALSE),1))</f>
        <v>63</v>
      </c>
      <c r="AB2096" t="str">
        <f>IF(V2096="","",V2096)</f>
        <v/>
      </c>
      <c r="AC2096" s="2" t="str">
        <f>_xlfn.IFNA(VLOOKUP(D2096,states!A$2:C$10,2,FALSE),"XX")</f>
        <v>B</v>
      </c>
      <c r="AD2096">
        <f>E2096</f>
        <v>0</v>
      </c>
      <c r="AE2096">
        <f>_xlfn.IFNA(VLOOKUP(D2096,states!A$2:D$10,4,FALSE),0)</f>
        <v>0</v>
      </c>
      <c r="AF2096">
        <v>0.5</v>
      </c>
      <c r="AG2096">
        <f>IF(AE2096=0,AF2096,IF(AE2096=1,IF(F2096=0.5,0.5,IF(H2096=1,0.5,1.5)),IF(F2096=0.5,0.5,IF(H2096=1,2.5,1.5))))</f>
        <v>0.5</v>
      </c>
      <c r="AH2096" s="7">
        <f>IF(AC2096="XX",0,1/C2096^(1/5)*IF(E2096=0,100,1)/(E2096+1)^(1/4))</f>
        <v>251.188643150958</v>
      </c>
    </row>
    <row r="2097" spans="1:34">
      <c r="A2097">
        <v>4289</v>
      </c>
      <c r="B2097" s="1">
        <v>25666.159</v>
      </c>
      <c r="C2097" s="6">
        <v>0.01</v>
      </c>
      <c r="D2097" t="s">
        <v>4</v>
      </c>
      <c r="E2097">
        <v>0</v>
      </c>
      <c r="F2097">
        <v>4.5</v>
      </c>
      <c r="G2097" t="s">
        <v>1</v>
      </c>
      <c r="H2097">
        <v>2</v>
      </c>
      <c r="I2097" t="s">
        <v>0</v>
      </c>
      <c r="J2097">
        <v>0</v>
      </c>
      <c r="K2097">
        <v>4.5</v>
      </c>
      <c r="L2097" t="s">
        <v>2</v>
      </c>
      <c r="M2097">
        <v>2</v>
      </c>
      <c r="N2097" t="s">
        <v>4345</v>
      </c>
      <c r="O2097">
        <v>1</v>
      </c>
      <c r="P2097" t="str">
        <f>D2097&amp;"-"&amp;F2097&amp;"-"&amp;G2097&amp;"-"&amp;E2097&amp;"-"&amp;H2097</f>
        <v>B2Sigma-4.5-e-0-2</v>
      </c>
      <c r="Q2097" t="str">
        <f>I2097&amp;"-"&amp;K2097&amp;"-"&amp;L2097&amp;"-"&amp;J2097&amp;"-"&amp;M2097</f>
        <v>X2Pi-4.5-f-0-2</v>
      </c>
      <c r="R2097">
        <f>B2097+S2097</f>
        <v>26075.596407913999</v>
      </c>
      <c r="S2097">
        <f>_xlfn.IFNA(VLOOKUP(Q2097,'MARVEL-X'!A$2:I$1400,7,FALSE),VLOOKUP(Q2097,MARVEL!A$2:J$1522,10,FALSE))</f>
        <v>409.437407914</v>
      </c>
      <c r="T2097">
        <f>IF(P2097=P2096,R2097+T2096,R2097)</f>
        <v>78226.779788354004</v>
      </c>
      <c r="U2097">
        <f>IF(P2097=P2096,1+U2096,1)</f>
        <v>3</v>
      </c>
      <c r="V2097" t="str">
        <f t="shared" si="32"/>
        <v/>
      </c>
      <c r="W2097" t="str">
        <f>IF(V2097="","",IF(ABS(V2097-R2097)&gt;W$1,ABS(V2097-R2097),""))</f>
        <v/>
      </c>
      <c r="X2097" t="str">
        <f>Y2097&amp;"-"&amp;Z2097&amp;"-"&amp;AC2097&amp;"-"&amp;AD2097&amp;"-"&amp;AG2097</f>
        <v>4.5-e-B-0-0.5</v>
      </c>
      <c r="Y2097">
        <f>F2097</f>
        <v>4.5</v>
      </c>
      <c r="Z2097" s="2" t="str">
        <f>G2097</f>
        <v>e</v>
      </c>
      <c r="AA2097">
        <f>_xlfn.IFNA(VLOOKUP(X2097,'duo-out'!A$2:Q$5000,5,FALSE),E2097+10*(H2097-1)+1+_xlfn.IFNA(VLOOKUP(D2097,states!A$2:C$10,3,FALSE),1))</f>
        <v>63</v>
      </c>
      <c r="AB2097" t="str">
        <f>IF(V2097="","",V2097)</f>
        <v/>
      </c>
      <c r="AC2097" s="2" t="str">
        <f>_xlfn.IFNA(VLOOKUP(D2097,states!A$2:C$10,2,FALSE),"XX")</f>
        <v>B</v>
      </c>
      <c r="AD2097">
        <f>E2097</f>
        <v>0</v>
      </c>
      <c r="AE2097">
        <f>_xlfn.IFNA(VLOOKUP(D2097,states!A$2:D$10,4,FALSE),0)</f>
        <v>0</v>
      </c>
      <c r="AF2097">
        <v>0.5</v>
      </c>
      <c r="AG2097">
        <f>IF(AE2097=0,AF2097,IF(AE2097=1,IF(F2097=0.5,0.5,IF(H2097=1,0.5,1.5)),IF(F2097=0.5,0.5,IF(H2097=1,2.5,1.5))))</f>
        <v>0.5</v>
      </c>
      <c r="AH2097" s="7">
        <f>IF(AC2097="XX",0,1/C2097^(1/5)*IF(E2097=0,100,1)/(E2097+1)^(1/4))</f>
        <v>251.188643150958</v>
      </c>
    </row>
    <row r="2098" spans="1:34">
      <c r="A2098">
        <v>4264</v>
      </c>
      <c r="B2098" s="1">
        <v>25808.7487</v>
      </c>
      <c r="C2098" s="6">
        <v>0.01</v>
      </c>
      <c r="D2098" t="s">
        <v>4</v>
      </c>
      <c r="E2098">
        <v>0</v>
      </c>
      <c r="F2098">
        <v>4.5</v>
      </c>
      <c r="G2098" t="s">
        <v>1</v>
      </c>
      <c r="H2098">
        <v>2</v>
      </c>
      <c r="I2098" t="s">
        <v>0</v>
      </c>
      <c r="J2098">
        <v>0</v>
      </c>
      <c r="K2098">
        <v>3.5</v>
      </c>
      <c r="L2098" t="s">
        <v>1</v>
      </c>
      <c r="M2098">
        <v>2</v>
      </c>
      <c r="N2098" t="s">
        <v>4320</v>
      </c>
      <c r="O2098">
        <v>1</v>
      </c>
      <c r="P2098" t="str">
        <f>D2098&amp;"-"&amp;F2098&amp;"-"&amp;G2098&amp;"-"&amp;E2098&amp;"-"&amp;H2098</f>
        <v>B2Sigma-4.5-e-0-2</v>
      </c>
      <c r="Q2098" t="str">
        <f>I2098&amp;"-"&amp;K2098&amp;"-"&amp;L2098&amp;"-"&amp;J2098&amp;"-"&amp;M2098</f>
        <v>X2Pi-3.5-e-0-2</v>
      </c>
      <c r="R2098">
        <f>B2098+S2098</f>
        <v>26075.595277108001</v>
      </c>
      <c r="S2098">
        <f>_xlfn.IFNA(VLOOKUP(Q2098,'MARVEL-X'!A$2:I$1400,7,FALSE),VLOOKUP(Q2098,MARVEL!A$2:J$1522,10,FALSE))</f>
        <v>266.84657710800002</v>
      </c>
      <c r="T2098">
        <f>IF(P2098=P2097,R2098+T2097,R2098)</f>
        <v>104302.37506546201</v>
      </c>
      <c r="U2098">
        <f>IF(P2098=P2097,1+U2097,1)</f>
        <v>4</v>
      </c>
      <c r="V2098" t="str">
        <f t="shared" si="32"/>
        <v/>
      </c>
      <c r="W2098" t="str">
        <f>IF(V2098="","",IF(ABS(V2098-R2098)&gt;W$1,ABS(V2098-R2098),""))</f>
        <v/>
      </c>
      <c r="X2098" t="str">
        <f>Y2098&amp;"-"&amp;Z2098&amp;"-"&amp;AC2098&amp;"-"&amp;AD2098&amp;"-"&amp;AG2098</f>
        <v>4.5-e-B-0-0.5</v>
      </c>
      <c r="Y2098">
        <f>F2098</f>
        <v>4.5</v>
      </c>
      <c r="Z2098" s="2" t="str">
        <f>G2098</f>
        <v>e</v>
      </c>
      <c r="AA2098">
        <f>_xlfn.IFNA(VLOOKUP(X2098,'duo-out'!A$2:Q$5000,5,FALSE),E2098+10*(H2098-1)+1+_xlfn.IFNA(VLOOKUP(D2098,states!A$2:C$10,3,FALSE),1))</f>
        <v>63</v>
      </c>
      <c r="AB2098" t="str">
        <f>IF(V2098="","",V2098)</f>
        <v/>
      </c>
      <c r="AC2098" s="2" t="str">
        <f>_xlfn.IFNA(VLOOKUP(D2098,states!A$2:C$10,2,FALSE),"XX")</f>
        <v>B</v>
      </c>
      <c r="AD2098">
        <f>E2098</f>
        <v>0</v>
      </c>
      <c r="AE2098">
        <f>_xlfn.IFNA(VLOOKUP(D2098,states!A$2:D$10,4,FALSE),0)</f>
        <v>0</v>
      </c>
      <c r="AF2098">
        <v>0.5</v>
      </c>
      <c r="AG2098">
        <f>IF(AE2098=0,AF2098,IF(AE2098=1,IF(F2098=0.5,0.5,IF(H2098=1,0.5,1.5)),IF(F2098=0.5,0.5,IF(H2098=1,2.5,1.5))))</f>
        <v>0.5</v>
      </c>
      <c r="AH2098" s="7">
        <f>IF(AC2098="XX",0,1/C2098^(1/5)*IF(E2098=0,100,1)/(E2098+1)^(1/4))</f>
        <v>251.188643150958</v>
      </c>
    </row>
    <row r="2099" spans="1:34">
      <c r="A2099">
        <v>4403</v>
      </c>
      <c r="B2099" s="1">
        <v>20202.553</v>
      </c>
      <c r="C2099" s="6">
        <v>2.1579999999999998E-2</v>
      </c>
      <c r="D2099" t="s">
        <v>4</v>
      </c>
      <c r="E2099">
        <v>0</v>
      </c>
      <c r="F2099">
        <v>4.5</v>
      </c>
      <c r="G2099" t="s">
        <v>1</v>
      </c>
      <c r="H2099">
        <v>2</v>
      </c>
      <c r="I2099" t="s">
        <v>0</v>
      </c>
      <c r="J2099">
        <v>2</v>
      </c>
      <c r="K2099">
        <v>5.5</v>
      </c>
      <c r="L2099" t="s">
        <v>1</v>
      </c>
      <c r="M2099">
        <v>2</v>
      </c>
      <c r="N2099" t="s">
        <v>4459</v>
      </c>
      <c r="O2099">
        <v>1</v>
      </c>
      <c r="P2099" t="str">
        <f>D2099&amp;"-"&amp;F2099&amp;"-"&amp;G2099&amp;"-"&amp;E2099&amp;"-"&amp;H2099</f>
        <v>B2Sigma-4.5-e-0-2</v>
      </c>
      <c r="Q2099" t="str">
        <f>I2099&amp;"-"&amp;K2099&amp;"-"&amp;L2099&amp;"-"&amp;J2099&amp;"-"&amp;M2099</f>
        <v>X2Pi-5.5-e-2-2</v>
      </c>
      <c r="R2099">
        <f>B2099+S2099</f>
        <v>26075.615024834999</v>
      </c>
      <c r="S2099">
        <f>_xlfn.IFNA(VLOOKUP(Q2099,'MARVEL-X'!A$2:I$1400,7,FALSE),VLOOKUP(Q2099,MARVEL!A$2:J$1522,10,FALSE))</f>
        <v>5873.0620248349996</v>
      </c>
      <c r="T2099">
        <f>IF(P2099=P2098,R2099+T2098,R2099)</f>
        <v>130377.99009029701</v>
      </c>
      <c r="U2099">
        <f>IF(P2099=P2098,1+U2098,1)</f>
        <v>5</v>
      </c>
      <c r="V2099" t="str">
        <f t="shared" si="32"/>
        <v/>
      </c>
      <c r="W2099" t="str">
        <f>IF(V2099="","",IF(ABS(V2099-R2099)&gt;W$1,ABS(V2099-R2099),""))</f>
        <v/>
      </c>
      <c r="X2099" t="str">
        <f>Y2099&amp;"-"&amp;Z2099&amp;"-"&amp;AC2099&amp;"-"&amp;AD2099&amp;"-"&amp;AG2099</f>
        <v>4.5-e-B-0-0.5</v>
      </c>
      <c r="Y2099">
        <f>F2099</f>
        <v>4.5</v>
      </c>
      <c r="Z2099" s="2" t="str">
        <f>G2099</f>
        <v>e</v>
      </c>
      <c r="AA2099">
        <f>_xlfn.IFNA(VLOOKUP(X2099,'duo-out'!A$2:Q$5000,5,FALSE),E2099+10*(H2099-1)+1+_xlfn.IFNA(VLOOKUP(D2099,states!A$2:C$10,3,FALSE),1))</f>
        <v>63</v>
      </c>
      <c r="AB2099" t="str">
        <f>IF(V2099="","",V2099)</f>
        <v/>
      </c>
      <c r="AC2099" s="2" t="str">
        <f>_xlfn.IFNA(VLOOKUP(D2099,states!A$2:C$10,2,FALSE),"XX")</f>
        <v>B</v>
      </c>
      <c r="AD2099">
        <f>E2099</f>
        <v>0</v>
      </c>
      <c r="AE2099">
        <f>_xlfn.IFNA(VLOOKUP(D2099,states!A$2:D$10,4,FALSE),0)</f>
        <v>0</v>
      </c>
      <c r="AF2099">
        <v>0.5</v>
      </c>
      <c r="AG2099">
        <f>IF(AE2099=0,AF2099,IF(AE2099=1,IF(F2099=0.5,0.5,IF(H2099=1,0.5,1.5)),IF(F2099=0.5,0.5,IF(H2099=1,2.5,1.5))))</f>
        <v>0.5</v>
      </c>
      <c r="AH2099" s="7">
        <f>IF(AC2099="XX",0,1/C2099^(1/5)*IF(E2099=0,100,1)/(E2099+1)^(1/4))</f>
        <v>215.3722335195236</v>
      </c>
    </row>
    <row r="2100" spans="1:34">
      <c r="A2100">
        <v>4395</v>
      </c>
      <c r="B2100" s="1">
        <v>20357.834999999999</v>
      </c>
      <c r="C2100" s="6">
        <v>1.5440000000000001E-2</v>
      </c>
      <c r="D2100" t="s">
        <v>4</v>
      </c>
      <c r="E2100">
        <v>0</v>
      </c>
      <c r="F2100">
        <v>4.5</v>
      </c>
      <c r="G2100" t="s">
        <v>1</v>
      </c>
      <c r="H2100">
        <v>2</v>
      </c>
      <c r="I2100" t="s">
        <v>0</v>
      </c>
      <c r="J2100">
        <v>2</v>
      </c>
      <c r="K2100">
        <v>4.5</v>
      </c>
      <c r="L2100" t="s">
        <v>2</v>
      </c>
      <c r="M2100">
        <v>2</v>
      </c>
      <c r="N2100" t="s">
        <v>4451</v>
      </c>
      <c r="O2100">
        <v>1</v>
      </c>
      <c r="P2100" t="str">
        <f>D2100&amp;"-"&amp;F2100&amp;"-"&amp;G2100&amp;"-"&amp;E2100&amp;"-"&amp;H2100</f>
        <v>B2Sigma-4.5-e-0-2</v>
      </c>
      <c r="Q2100" t="str">
        <f>I2100&amp;"-"&amp;K2100&amp;"-"&amp;L2100&amp;"-"&amp;J2100&amp;"-"&amp;M2100</f>
        <v>X2Pi-4.5-f-2-2</v>
      </c>
      <c r="R2100">
        <f>B2100+S2100</f>
        <v>26075.584475367999</v>
      </c>
      <c r="S2100">
        <f>_xlfn.IFNA(VLOOKUP(Q2100,'MARVEL-X'!A$2:I$1400,7,FALSE),VLOOKUP(Q2100,MARVEL!A$2:J$1522,10,FALSE))</f>
        <v>5717.7494753680003</v>
      </c>
      <c r="T2100">
        <f>IF(P2100=P2099,R2100+T2099,R2100)</f>
        <v>156453.57456566501</v>
      </c>
      <c r="U2100">
        <f>IF(P2100=P2099,1+U2099,1)</f>
        <v>6</v>
      </c>
      <c r="V2100" t="str">
        <f t="shared" si="32"/>
        <v/>
      </c>
      <c r="W2100" t="str">
        <f>IF(V2100="","",IF(ABS(V2100-R2100)&gt;W$1,ABS(V2100-R2100),""))</f>
        <v/>
      </c>
      <c r="X2100" t="str">
        <f>Y2100&amp;"-"&amp;Z2100&amp;"-"&amp;AC2100&amp;"-"&amp;AD2100&amp;"-"&amp;AG2100</f>
        <v>4.5-e-B-0-0.5</v>
      </c>
      <c r="Y2100">
        <f>F2100</f>
        <v>4.5</v>
      </c>
      <c r="Z2100" s="2" t="str">
        <f>G2100</f>
        <v>e</v>
      </c>
      <c r="AA2100">
        <f>_xlfn.IFNA(VLOOKUP(X2100,'duo-out'!A$2:Q$5000,5,FALSE),E2100+10*(H2100-1)+1+_xlfn.IFNA(VLOOKUP(D2100,states!A$2:C$10,3,FALSE),1))</f>
        <v>63</v>
      </c>
      <c r="AB2100" t="str">
        <f>IF(V2100="","",V2100)</f>
        <v/>
      </c>
      <c r="AC2100" s="2" t="str">
        <f>_xlfn.IFNA(VLOOKUP(D2100,states!A$2:C$10,2,FALSE),"XX")</f>
        <v>B</v>
      </c>
      <c r="AD2100">
        <f>E2100</f>
        <v>0</v>
      </c>
      <c r="AE2100">
        <f>_xlfn.IFNA(VLOOKUP(D2100,states!A$2:D$10,4,FALSE),0)</f>
        <v>0</v>
      </c>
      <c r="AF2100">
        <v>0.5</v>
      </c>
      <c r="AG2100">
        <f>IF(AE2100=0,AF2100,IF(AE2100=1,IF(F2100=0.5,0.5,IF(H2100=1,0.5,1.5)),IF(F2100=0.5,0.5,IF(H2100=1,2.5,1.5))))</f>
        <v>0.5</v>
      </c>
      <c r="AH2100" s="7">
        <f>IF(AC2100="XX",0,1/C2100^(1/5)*IF(E2100=0,100,1)/(E2100+1)^(1/4))</f>
        <v>230.28759316088463</v>
      </c>
    </row>
    <row r="2101" spans="1:34">
      <c r="A2101">
        <v>4383</v>
      </c>
      <c r="B2101" s="1">
        <v>20489.815999999999</v>
      </c>
      <c r="C2101" s="6">
        <v>2.9409999999999999E-2</v>
      </c>
      <c r="D2101" t="s">
        <v>4</v>
      </c>
      <c r="E2101">
        <v>0</v>
      </c>
      <c r="F2101">
        <v>4.5</v>
      </c>
      <c r="G2101" t="s">
        <v>1</v>
      </c>
      <c r="H2101">
        <v>2</v>
      </c>
      <c r="I2101" t="s">
        <v>0</v>
      </c>
      <c r="J2101">
        <v>2</v>
      </c>
      <c r="K2101">
        <v>3.5</v>
      </c>
      <c r="L2101" t="s">
        <v>1</v>
      </c>
      <c r="M2101">
        <v>2</v>
      </c>
      <c r="N2101" t="s">
        <v>4439</v>
      </c>
      <c r="O2101">
        <v>1</v>
      </c>
      <c r="P2101" t="str">
        <f>D2101&amp;"-"&amp;F2101&amp;"-"&amp;G2101&amp;"-"&amp;E2101&amp;"-"&amp;H2101</f>
        <v>B2Sigma-4.5-e-0-2</v>
      </c>
      <c r="Q2101" t="str">
        <f>I2101&amp;"-"&amp;K2101&amp;"-"&amp;L2101&amp;"-"&amp;J2101&amp;"-"&amp;M2101</f>
        <v>X2Pi-3.5-e-2-2</v>
      </c>
      <c r="R2101">
        <f>B2101+S2101</f>
        <v>26075.625707214</v>
      </c>
      <c r="S2101">
        <f>_xlfn.IFNA(VLOOKUP(Q2101,'MARVEL-X'!A$2:I$1400,7,FALSE),VLOOKUP(Q2101,MARVEL!A$2:J$1522,10,FALSE))</f>
        <v>5585.8097072139999</v>
      </c>
      <c r="T2101">
        <f>IF(P2101=P2100,R2101+T2100,R2101)</f>
        <v>182529.20027287901</v>
      </c>
      <c r="U2101">
        <f>IF(P2101=P2100,1+U2100,1)</f>
        <v>7</v>
      </c>
      <c r="V2101" t="str">
        <f t="shared" si="32"/>
        <v/>
      </c>
      <c r="W2101" t="str">
        <f>IF(V2101="","",IF(ABS(V2101-R2101)&gt;W$1,ABS(V2101-R2101),""))</f>
        <v/>
      </c>
      <c r="X2101" t="str">
        <f>Y2101&amp;"-"&amp;Z2101&amp;"-"&amp;AC2101&amp;"-"&amp;AD2101&amp;"-"&amp;AG2101</f>
        <v>4.5-e-B-0-0.5</v>
      </c>
      <c r="Y2101">
        <f>F2101</f>
        <v>4.5</v>
      </c>
      <c r="Z2101" s="2" t="str">
        <f>G2101</f>
        <v>e</v>
      </c>
      <c r="AA2101">
        <f>_xlfn.IFNA(VLOOKUP(X2101,'duo-out'!A$2:Q$5000,5,FALSE),E2101+10*(H2101-1)+1+_xlfn.IFNA(VLOOKUP(D2101,states!A$2:C$10,3,FALSE),1))</f>
        <v>63</v>
      </c>
      <c r="AB2101" t="str">
        <f>IF(V2101="","",V2101)</f>
        <v/>
      </c>
      <c r="AC2101" s="2" t="str">
        <f>_xlfn.IFNA(VLOOKUP(D2101,states!A$2:C$10,2,FALSE),"XX")</f>
        <v>B</v>
      </c>
      <c r="AD2101">
        <f>E2101</f>
        <v>0</v>
      </c>
      <c r="AE2101">
        <f>_xlfn.IFNA(VLOOKUP(D2101,states!A$2:D$10,4,FALSE),0)</f>
        <v>0</v>
      </c>
      <c r="AF2101">
        <v>0.5</v>
      </c>
      <c r="AG2101">
        <f>IF(AE2101=0,AF2101,IF(AE2101=1,IF(F2101=0.5,0.5,IF(H2101=1,0.5,1.5)),IF(F2101=0.5,0.5,IF(H2101=1,2.5,1.5))))</f>
        <v>0.5</v>
      </c>
      <c r="AH2101" s="7">
        <f>IF(AC2101="XX",0,1/C2101^(1/5)*IF(E2101=0,100,1)/(E2101+1)^(1/4))</f>
        <v>202.44217521439657</v>
      </c>
    </row>
    <row r="2102" spans="1:34">
      <c r="A2102">
        <v>4374</v>
      </c>
      <c r="B2102" s="1">
        <v>22787.487799999999</v>
      </c>
      <c r="C2102" s="6">
        <v>0.01</v>
      </c>
      <c r="D2102" t="s">
        <v>4</v>
      </c>
      <c r="E2102">
        <v>0</v>
      </c>
      <c r="F2102">
        <v>4.5</v>
      </c>
      <c r="G2102" t="s">
        <v>1</v>
      </c>
      <c r="H2102">
        <v>2</v>
      </c>
      <c r="I2102" t="s">
        <v>0</v>
      </c>
      <c r="J2102">
        <v>1</v>
      </c>
      <c r="K2102">
        <v>5.5</v>
      </c>
      <c r="L2102" t="s">
        <v>1</v>
      </c>
      <c r="M2102">
        <v>2</v>
      </c>
      <c r="N2102" t="s">
        <v>4430</v>
      </c>
      <c r="O2102">
        <v>1</v>
      </c>
      <c r="P2102" t="str">
        <f>D2102&amp;"-"&amp;F2102&amp;"-"&amp;G2102&amp;"-"&amp;E2102&amp;"-"&amp;H2102</f>
        <v>B2Sigma-4.5-e-0-2</v>
      </c>
      <c r="Q2102" t="str">
        <f>I2102&amp;"-"&amp;K2102&amp;"-"&amp;L2102&amp;"-"&amp;J2102&amp;"-"&amp;M2102</f>
        <v>X2Pi-5.5-e-1-2</v>
      </c>
      <c r="R2102">
        <f>B2102+S2102</f>
        <v>26075.598172312999</v>
      </c>
      <c r="S2102">
        <f>_xlfn.IFNA(VLOOKUP(Q2102,'MARVEL-X'!A$2:I$1400,7,FALSE),VLOOKUP(Q2102,MARVEL!A$2:J$1522,10,FALSE))</f>
        <v>3288.110372313</v>
      </c>
      <c r="T2102">
        <f>IF(P2102=P2101,R2102+T2101,R2102)</f>
        <v>208604.79844519202</v>
      </c>
      <c r="U2102">
        <f>IF(P2102=P2101,1+U2101,1)</f>
        <v>8</v>
      </c>
      <c r="V2102" t="str">
        <f t="shared" si="32"/>
        <v/>
      </c>
      <c r="W2102" t="str">
        <f>IF(V2102="","",IF(ABS(V2102-R2102)&gt;W$1,ABS(V2102-R2102),""))</f>
        <v/>
      </c>
      <c r="X2102" t="str">
        <f>Y2102&amp;"-"&amp;Z2102&amp;"-"&amp;AC2102&amp;"-"&amp;AD2102&amp;"-"&amp;AG2102</f>
        <v>4.5-e-B-0-0.5</v>
      </c>
      <c r="Y2102">
        <f>F2102</f>
        <v>4.5</v>
      </c>
      <c r="Z2102" s="2" t="str">
        <f>G2102</f>
        <v>e</v>
      </c>
      <c r="AA2102">
        <f>_xlfn.IFNA(VLOOKUP(X2102,'duo-out'!A$2:Q$5000,5,FALSE),E2102+10*(H2102-1)+1+_xlfn.IFNA(VLOOKUP(D2102,states!A$2:C$10,3,FALSE),1))</f>
        <v>63</v>
      </c>
      <c r="AB2102" t="str">
        <f>IF(V2102="","",V2102)</f>
        <v/>
      </c>
      <c r="AC2102" s="2" t="str">
        <f>_xlfn.IFNA(VLOOKUP(D2102,states!A$2:C$10,2,FALSE),"XX")</f>
        <v>B</v>
      </c>
      <c r="AD2102">
        <f>E2102</f>
        <v>0</v>
      </c>
      <c r="AE2102">
        <f>_xlfn.IFNA(VLOOKUP(D2102,states!A$2:D$10,4,FALSE),0)</f>
        <v>0</v>
      </c>
      <c r="AF2102">
        <v>0.5</v>
      </c>
      <c r="AG2102">
        <f>IF(AE2102=0,AF2102,IF(AE2102=1,IF(F2102=0.5,0.5,IF(H2102=1,0.5,1.5)),IF(F2102=0.5,0.5,IF(H2102=1,2.5,1.5))))</f>
        <v>0.5</v>
      </c>
      <c r="AH2102" s="7">
        <f>IF(AC2102="XX",0,1/C2102^(1/5)*IF(E2102=0,100,1)/(E2102+1)^(1/4))</f>
        <v>251.188643150958</v>
      </c>
    </row>
    <row r="2103" spans="1:34">
      <c r="A2103">
        <v>4352</v>
      </c>
      <c r="B2103" s="1">
        <v>22949.038499999999</v>
      </c>
      <c r="C2103" s="6">
        <v>1.4319999999999999E-2</v>
      </c>
      <c r="D2103" t="s">
        <v>4</v>
      </c>
      <c r="E2103">
        <v>0</v>
      </c>
      <c r="F2103">
        <v>4.5</v>
      </c>
      <c r="G2103" t="s">
        <v>1</v>
      </c>
      <c r="H2103">
        <v>2</v>
      </c>
      <c r="I2103" t="s">
        <v>0</v>
      </c>
      <c r="J2103">
        <v>1</v>
      </c>
      <c r="K2103">
        <v>4.5</v>
      </c>
      <c r="L2103" t="s">
        <v>2</v>
      </c>
      <c r="M2103">
        <v>2</v>
      </c>
      <c r="N2103" t="s">
        <v>4408</v>
      </c>
      <c r="O2103">
        <v>1</v>
      </c>
      <c r="P2103" t="str">
        <f>D2103&amp;"-"&amp;F2103&amp;"-"&amp;G2103&amp;"-"&amp;E2103&amp;"-"&amp;H2103</f>
        <v>B2Sigma-4.5-e-0-2</v>
      </c>
      <c r="Q2103" t="str">
        <f>I2103&amp;"-"&amp;K2103&amp;"-"&amp;L2103&amp;"-"&amp;J2103&amp;"-"&amp;M2103</f>
        <v>X2Pi-4.5-f-1-2</v>
      </c>
      <c r="R2103">
        <f>B2103+S2103</f>
        <v>26075.585371539</v>
      </c>
      <c r="S2103">
        <f>_xlfn.IFNA(VLOOKUP(Q2103,'MARVEL-X'!A$2:I$1400,7,FALSE),VLOOKUP(Q2103,MARVEL!A$2:J$1522,10,FALSE))</f>
        <v>3126.5468715390002</v>
      </c>
      <c r="T2103">
        <f>IF(P2103=P2102,R2103+T2102,R2103)</f>
        <v>234680.38381673102</v>
      </c>
      <c r="U2103">
        <f>IF(P2103=P2102,1+U2102,1)</f>
        <v>9</v>
      </c>
      <c r="V2103" t="str">
        <f t="shared" si="32"/>
        <v/>
      </c>
      <c r="W2103" t="str">
        <f>IF(V2103="","",IF(ABS(V2103-R2103)&gt;W$1,ABS(V2103-R2103),""))</f>
        <v/>
      </c>
      <c r="X2103" t="str">
        <f>Y2103&amp;"-"&amp;Z2103&amp;"-"&amp;AC2103&amp;"-"&amp;AD2103&amp;"-"&amp;AG2103</f>
        <v>4.5-e-B-0-0.5</v>
      </c>
      <c r="Y2103">
        <f>F2103</f>
        <v>4.5</v>
      </c>
      <c r="Z2103" s="2" t="str">
        <f>G2103</f>
        <v>e</v>
      </c>
      <c r="AA2103">
        <f>_xlfn.IFNA(VLOOKUP(X2103,'duo-out'!A$2:Q$5000,5,FALSE),E2103+10*(H2103-1)+1+_xlfn.IFNA(VLOOKUP(D2103,states!A$2:C$10,3,FALSE),1))</f>
        <v>63</v>
      </c>
      <c r="AB2103" t="str">
        <f>IF(V2103="","",V2103)</f>
        <v/>
      </c>
      <c r="AC2103" s="2" t="str">
        <f>_xlfn.IFNA(VLOOKUP(D2103,states!A$2:C$10,2,FALSE),"XX")</f>
        <v>B</v>
      </c>
      <c r="AD2103">
        <f>E2103</f>
        <v>0</v>
      </c>
      <c r="AE2103">
        <f>_xlfn.IFNA(VLOOKUP(D2103,states!A$2:D$10,4,FALSE),0)</f>
        <v>0</v>
      </c>
      <c r="AF2103">
        <v>0.5</v>
      </c>
      <c r="AG2103">
        <f>IF(AE2103=0,AF2103,IF(AE2103=1,IF(F2103=0.5,0.5,IF(H2103=1,0.5,1.5)),IF(F2103=0.5,0.5,IF(H2103=1,2.5,1.5))))</f>
        <v>0.5</v>
      </c>
      <c r="AH2103" s="7">
        <f>IF(AC2103="XX",0,1/C2103^(1/5)*IF(E2103=0,100,1)/(E2103+1)^(1/4))</f>
        <v>233.78217587034445</v>
      </c>
    </row>
    <row r="2104" spans="1:34">
      <c r="A2104">
        <v>4246</v>
      </c>
      <c r="B2104" s="1">
        <v>25498.276000000002</v>
      </c>
      <c r="C2104" s="6">
        <v>2.2800000000000001E-2</v>
      </c>
      <c r="D2104" t="s">
        <v>4</v>
      </c>
      <c r="E2104">
        <v>0</v>
      </c>
      <c r="F2104">
        <v>4.5</v>
      </c>
      <c r="G2104" t="s">
        <v>1</v>
      </c>
      <c r="H2104">
        <v>2</v>
      </c>
      <c r="I2104" t="s">
        <v>0</v>
      </c>
      <c r="J2104">
        <v>0</v>
      </c>
      <c r="K2104">
        <v>5.5</v>
      </c>
      <c r="L2104" t="s">
        <v>1</v>
      </c>
      <c r="M2104">
        <v>2</v>
      </c>
      <c r="N2104" t="s">
        <v>4302</v>
      </c>
      <c r="O2104">
        <v>1</v>
      </c>
      <c r="P2104" t="str">
        <f>D2104&amp;"-"&amp;F2104&amp;"-"&amp;G2104&amp;"-"&amp;E2104&amp;"-"&amp;H2104</f>
        <v>B2Sigma-4.5-e-0-2</v>
      </c>
      <c r="Q2104" t="str">
        <f>I2104&amp;"-"&amp;K2104&amp;"-"&amp;L2104&amp;"-"&amp;J2104&amp;"-"&amp;M2104</f>
        <v>X2Pi-5.5-e-0-2</v>
      </c>
      <c r="R2104">
        <f>B2104+S2104</f>
        <v>26075.578707513003</v>
      </c>
      <c r="S2104">
        <f>_xlfn.IFNA(VLOOKUP(Q2104,'MARVEL-X'!A$2:I$1400,7,FALSE),VLOOKUP(Q2104,MARVEL!A$2:J$1522,10,FALSE))</f>
        <v>577.30270751299997</v>
      </c>
      <c r="T2104">
        <f>IF(P2104=P2103,R2104+T2103,R2104)</f>
        <v>260755.96252424401</v>
      </c>
      <c r="U2104">
        <f>IF(P2104=P2103,1+U2103,1)</f>
        <v>10</v>
      </c>
      <c r="V2104" t="str">
        <f t="shared" si="32"/>
        <v/>
      </c>
      <c r="W2104" t="str">
        <f>IF(V2104="","",IF(ABS(V2104-R2104)&gt;W$1,ABS(V2104-R2104),""))</f>
        <v/>
      </c>
      <c r="X2104" t="str">
        <f>Y2104&amp;"-"&amp;Z2104&amp;"-"&amp;AC2104&amp;"-"&amp;AD2104&amp;"-"&amp;AG2104</f>
        <v>4.5-e-B-0-0.5</v>
      </c>
      <c r="Y2104">
        <f>F2104</f>
        <v>4.5</v>
      </c>
      <c r="Z2104" s="2" t="str">
        <f>G2104</f>
        <v>e</v>
      </c>
      <c r="AA2104">
        <f>_xlfn.IFNA(VLOOKUP(X2104,'duo-out'!A$2:Q$5000,5,FALSE),E2104+10*(H2104-1)+1+_xlfn.IFNA(VLOOKUP(D2104,states!A$2:C$10,3,FALSE),1))</f>
        <v>63</v>
      </c>
      <c r="AB2104" t="str">
        <f>IF(V2104="","",V2104)</f>
        <v/>
      </c>
      <c r="AC2104" s="2" t="str">
        <f>_xlfn.IFNA(VLOOKUP(D2104,states!A$2:C$10,2,FALSE),"XX")</f>
        <v>B</v>
      </c>
      <c r="AD2104">
        <f>E2104</f>
        <v>0</v>
      </c>
      <c r="AE2104">
        <f>_xlfn.IFNA(VLOOKUP(D2104,states!A$2:D$10,4,FALSE),0)</f>
        <v>0</v>
      </c>
      <c r="AF2104">
        <v>0.5</v>
      </c>
      <c r="AG2104">
        <f>IF(AE2104=0,AF2104,IF(AE2104=1,IF(F2104=0.5,0.5,IF(H2104=1,0.5,1.5)),IF(F2104=0.5,0.5,IF(H2104=1,2.5,1.5))))</f>
        <v>0.5</v>
      </c>
      <c r="AH2104" s="7">
        <f>IF(AC2104="XX",0,1/C2104^(1/5)*IF(E2104=0,100,1)/(E2104+1)^(1/4))</f>
        <v>213.01639500302656</v>
      </c>
    </row>
    <row r="2105" spans="1:34">
      <c r="A2105">
        <v>4228</v>
      </c>
      <c r="B2105" s="1">
        <v>25666.166000000001</v>
      </c>
      <c r="C2105" s="6">
        <v>7.5669999999999999E-3</v>
      </c>
      <c r="D2105" t="s">
        <v>4</v>
      </c>
      <c r="E2105">
        <v>0</v>
      </c>
      <c r="F2105">
        <v>4.5</v>
      </c>
      <c r="G2105" t="s">
        <v>1</v>
      </c>
      <c r="H2105">
        <v>2</v>
      </c>
      <c r="I2105" t="s">
        <v>0</v>
      </c>
      <c r="J2105">
        <v>0</v>
      </c>
      <c r="K2105">
        <v>4.5</v>
      </c>
      <c r="L2105" t="s">
        <v>2</v>
      </c>
      <c r="M2105">
        <v>2</v>
      </c>
      <c r="N2105" t="s">
        <v>4284</v>
      </c>
      <c r="O2105">
        <v>1</v>
      </c>
      <c r="P2105" t="str">
        <f>D2105&amp;"-"&amp;F2105&amp;"-"&amp;G2105&amp;"-"&amp;E2105&amp;"-"&amp;H2105</f>
        <v>B2Sigma-4.5-e-0-2</v>
      </c>
      <c r="Q2105" t="str">
        <f>I2105&amp;"-"&amp;K2105&amp;"-"&amp;L2105&amp;"-"&amp;J2105&amp;"-"&amp;M2105</f>
        <v>X2Pi-4.5-f-0-2</v>
      </c>
      <c r="R2105">
        <f>B2105+S2105</f>
        <v>26075.603407914001</v>
      </c>
      <c r="S2105">
        <f>_xlfn.IFNA(VLOOKUP(Q2105,'MARVEL-X'!A$2:I$1400,7,FALSE),VLOOKUP(Q2105,MARVEL!A$2:J$1522,10,FALSE))</f>
        <v>409.437407914</v>
      </c>
      <c r="T2105">
        <f>IF(P2105=P2104,R2105+T2104,R2105)</f>
        <v>286831.56593215803</v>
      </c>
      <c r="U2105">
        <f>IF(P2105=P2104,1+U2104,1)</f>
        <v>11</v>
      </c>
      <c r="V2105" t="str">
        <f t="shared" si="32"/>
        <v/>
      </c>
      <c r="W2105" t="str">
        <f>IF(V2105="","",IF(ABS(V2105-R2105)&gt;W$1,ABS(V2105-R2105),""))</f>
        <v/>
      </c>
      <c r="X2105" t="str">
        <f>Y2105&amp;"-"&amp;Z2105&amp;"-"&amp;AC2105&amp;"-"&amp;AD2105&amp;"-"&amp;AG2105</f>
        <v>4.5-e-B-0-0.5</v>
      </c>
      <c r="Y2105">
        <f>F2105</f>
        <v>4.5</v>
      </c>
      <c r="Z2105" s="2" t="str">
        <f>G2105</f>
        <v>e</v>
      </c>
      <c r="AA2105">
        <f>_xlfn.IFNA(VLOOKUP(X2105,'duo-out'!A$2:Q$5000,5,FALSE),E2105+10*(H2105-1)+1+_xlfn.IFNA(VLOOKUP(D2105,states!A$2:C$10,3,FALSE),1))</f>
        <v>63</v>
      </c>
      <c r="AB2105" t="str">
        <f>IF(V2105="","",V2105)</f>
        <v/>
      </c>
      <c r="AC2105" s="2" t="str">
        <f>_xlfn.IFNA(VLOOKUP(D2105,states!A$2:C$10,2,FALSE),"XX")</f>
        <v>B</v>
      </c>
      <c r="AD2105">
        <f>E2105</f>
        <v>0</v>
      </c>
      <c r="AE2105">
        <f>_xlfn.IFNA(VLOOKUP(D2105,states!A$2:D$10,4,FALSE),0)</f>
        <v>0</v>
      </c>
      <c r="AF2105">
        <v>0.5</v>
      </c>
      <c r="AG2105">
        <f>IF(AE2105=0,AF2105,IF(AE2105=1,IF(F2105=0.5,0.5,IF(H2105=1,0.5,1.5)),IF(F2105=0.5,0.5,IF(H2105=1,2.5,1.5))))</f>
        <v>0.5</v>
      </c>
      <c r="AH2105" s="7">
        <f>IF(AC2105="XX",0,1/C2105^(1/5)*IF(E2105=0,100,1)/(E2105+1)^(1/4))</f>
        <v>265.59216136719385</v>
      </c>
    </row>
    <row r="2106" spans="1:34">
      <c r="A2106">
        <v>4210</v>
      </c>
      <c r="B2106" s="1">
        <v>25808.757000000001</v>
      </c>
      <c r="C2106" s="6">
        <v>7.6189999999999999E-3</v>
      </c>
      <c r="D2106" t="s">
        <v>4</v>
      </c>
      <c r="E2106">
        <v>0</v>
      </c>
      <c r="F2106">
        <v>4.5</v>
      </c>
      <c r="G2106" t="s">
        <v>1</v>
      </c>
      <c r="H2106">
        <v>2</v>
      </c>
      <c r="I2106" t="s">
        <v>0</v>
      </c>
      <c r="J2106">
        <v>0</v>
      </c>
      <c r="K2106">
        <v>3.5</v>
      </c>
      <c r="L2106" t="s">
        <v>1</v>
      </c>
      <c r="M2106">
        <v>2</v>
      </c>
      <c r="N2106" t="s">
        <v>4266</v>
      </c>
      <c r="O2106">
        <v>1</v>
      </c>
      <c r="P2106" t="str">
        <f>D2106&amp;"-"&amp;F2106&amp;"-"&amp;G2106&amp;"-"&amp;E2106&amp;"-"&amp;H2106</f>
        <v>B2Sigma-4.5-e-0-2</v>
      </c>
      <c r="Q2106" t="str">
        <f>I2106&amp;"-"&amp;K2106&amp;"-"&amp;L2106&amp;"-"&amp;J2106&amp;"-"&amp;M2106</f>
        <v>X2Pi-3.5-e-0-2</v>
      </c>
      <c r="R2106">
        <f>B2106+S2106</f>
        <v>26075.603577108002</v>
      </c>
      <c r="S2106">
        <f>_xlfn.IFNA(VLOOKUP(Q2106,'MARVEL-X'!A$2:I$1400,7,FALSE),VLOOKUP(Q2106,MARVEL!A$2:J$1522,10,FALSE))</f>
        <v>266.84657710800002</v>
      </c>
      <c r="T2106">
        <f>IF(P2106=P2105,R2106+T2105,R2106)</f>
        <v>312907.16950926604</v>
      </c>
      <c r="U2106">
        <f>IF(P2106=P2105,1+U2105,1)</f>
        <v>12</v>
      </c>
      <c r="V2106" t="str">
        <f t="shared" si="32"/>
        <v/>
      </c>
      <c r="W2106" t="str">
        <f>IF(V2106="","",IF(ABS(V2106-R2106)&gt;W$1,ABS(V2106-R2106),""))</f>
        <v/>
      </c>
      <c r="X2106" t="str">
        <f>Y2106&amp;"-"&amp;Z2106&amp;"-"&amp;AC2106&amp;"-"&amp;AD2106&amp;"-"&amp;AG2106</f>
        <v>4.5-e-B-0-0.5</v>
      </c>
      <c r="Y2106">
        <f>F2106</f>
        <v>4.5</v>
      </c>
      <c r="Z2106" s="2" t="str">
        <f>G2106</f>
        <v>e</v>
      </c>
      <c r="AA2106">
        <f>_xlfn.IFNA(VLOOKUP(X2106,'duo-out'!A$2:Q$5000,5,FALSE),E2106+10*(H2106-1)+1+_xlfn.IFNA(VLOOKUP(D2106,states!A$2:C$10,3,FALSE),1))</f>
        <v>63</v>
      </c>
      <c r="AB2106" t="str">
        <f>IF(V2106="","",V2106)</f>
        <v/>
      </c>
      <c r="AC2106" s="2" t="str">
        <f>_xlfn.IFNA(VLOOKUP(D2106,states!A$2:C$10,2,FALSE),"XX")</f>
        <v>B</v>
      </c>
      <c r="AD2106">
        <f>E2106</f>
        <v>0</v>
      </c>
      <c r="AE2106">
        <f>_xlfn.IFNA(VLOOKUP(D2106,states!A$2:D$10,4,FALSE),0)</f>
        <v>0</v>
      </c>
      <c r="AF2106">
        <v>0.5</v>
      </c>
      <c r="AG2106">
        <f>IF(AE2106=0,AF2106,IF(AE2106=1,IF(F2106=0.5,0.5,IF(H2106=1,0.5,1.5)),IF(F2106=0.5,0.5,IF(H2106=1,2.5,1.5))))</f>
        <v>0.5</v>
      </c>
      <c r="AH2106" s="7">
        <f>IF(AC2106="XX",0,1/C2106^(1/5)*IF(E2106=0,100,1)/(E2106+1)^(1/4))</f>
        <v>265.22863200037222</v>
      </c>
    </row>
    <row r="2107" spans="1:34">
      <c r="A2107">
        <v>3079</v>
      </c>
      <c r="B2107" s="1">
        <v>25808.752499999999</v>
      </c>
      <c r="C2107" s="6">
        <v>5.0000000000000001E-3</v>
      </c>
      <c r="D2107" t="s">
        <v>4</v>
      </c>
      <c r="E2107">
        <v>0</v>
      </c>
      <c r="F2107">
        <v>4.5</v>
      </c>
      <c r="G2107" t="s">
        <v>1</v>
      </c>
      <c r="H2107">
        <v>2</v>
      </c>
      <c r="I2107" t="s">
        <v>0</v>
      </c>
      <c r="J2107">
        <v>0</v>
      </c>
      <c r="K2107">
        <v>3.5</v>
      </c>
      <c r="L2107" t="s">
        <v>1</v>
      </c>
      <c r="M2107">
        <v>2</v>
      </c>
      <c r="N2107" t="s">
        <v>3135</v>
      </c>
      <c r="O2107">
        <v>1</v>
      </c>
      <c r="P2107" t="str">
        <f>D2107&amp;"-"&amp;F2107&amp;"-"&amp;G2107&amp;"-"&amp;E2107&amp;"-"&amp;H2107</f>
        <v>B2Sigma-4.5-e-0-2</v>
      </c>
      <c r="Q2107" t="str">
        <f>I2107&amp;"-"&amp;K2107&amp;"-"&amp;L2107&amp;"-"&amp;J2107&amp;"-"&amp;M2107</f>
        <v>X2Pi-3.5-e-0-2</v>
      </c>
      <c r="R2107">
        <f>B2107+S2107</f>
        <v>26075.599077108</v>
      </c>
      <c r="S2107">
        <f>_xlfn.IFNA(VLOOKUP(Q2107,'MARVEL-X'!A$2:I$1400,7,FALSE),VLOOKUP(Q2107,MARVEL!A$2:J$1522,10,FALSE))</f>
        <v>266.84657710800002</v>
      </c>
      <c r="T2107">
        <f>IF(P2107=P2106,R2107+T2106,R2107)</f>
        <v>338982.76858637406</v>
      </c>
      <c r="U2107">
        <f>IF(P2107=P2106,1+U2106,1)</f>
        <v>13</v>
      </c>
      <c r="V2107" t="str">
        <f t="shared" si="32"/>
        <v/>
      </c>
      <c r="W2107" t="str">
        <f>IF(V2107="","",IF(ABS(V2107-R2107)&gt;W$1,ABS(V2107-R2107),""))</f>
        <v/>
      </c>
      <c r="X2107" t="str">
        <f>Y2107&amp;"-"&amp;Z2107&amp;"-"&amp;AC2107&amp;"-"&amp;AD2107&amp;"-"&amp;AG2107</f>
        <v>4.5-e-B-0-0.5</v>
      </c>
      <c r="Y2107">
        <f>F2107</f>
        <v>4.5</v>
      </c>
      <c r="Z2107" s="2" t="str">
        <f>G2107</f>
        <v>e</v>
      </c>
      <c r="AA2107">
        <f>_xlfn.IFNA(VLOOKUP(X2107,'duo-out'!A$2:Q$5000,5,FALSE),E2107+10*(H2107-1)+1+_xlfn.IFNA(VLOOKUP(D2107,states!A$2:C$10,3,FALSE),1))</f>
        <v>63</v>
      </c>
      <c r="AB2107" t="str">
        <f>IF(V2107="","",V2107)</f>
        <v/>
      </c>
      <c r="AC2107" s="2" t="str">
        <f>_xlfn.IFNA(VLOOKUP(D2107,states!A$2:C$10,2,FALSE),"XX")</f>
        <v>B</v>
      </c>
      <c r="AD2107">
        <f>E2107</f>
        <v>0</v>
      </c>
      <c r="AE2107">
        <f>_xlfn.IFNA(VLOOKUP(D2107,states!A$2:D$10,4,FALSE),0)</f>
        <v>0</v>
      </c>
      <c r="AF2107">
        <v>0.5</v>
      </c>
      <c r="AG2107">
        <f>IF(AE2107=0,AF2107,IF(AE2107=1,IF(F2107=0.5,0.5,IF(H2107=1,0.5,1.5)),IF(F2107=0.5,0.5,IF(H2107=1,2.5,1.5))))</f>
        <v>0.5</v>
      </c>
      <c r="AH2107" s="7">
        <f>IF(AC2107="XX",0,1/C2107^(1/5)*IF(E2107=0,100,1)/(E2107+1)^(1/4))</f>
        <v>288.53998118144267</v>
      </c>
    </row>
    <row r="2108" spans="1:34">
      <c r="A2108">
        <v>3059</v>
      </c>
      <c r="B2108" s="1">
        <v>25666.159199999998</v>
      </c>
      <c r="C2108" s="6">
        <v>5.0000000000000001E-3</v>
      </c>
      <c r="D2108" t="s">
        <v>4</v>
      </c>
      <c r="E2108">
        <v>0</v>
      </c>
      <c r="F2108">
        <v>4.5</v>
      </c>
      <c r="G2108" t="s">
        <v>1</v>
      </c>
      <c r="H2108">
        <v>2</v>
      </c>
      <c r="I2108" t="s">
        <v>0</v>
      </c>
      <c r="J2108">
        <v>0</v>
      </c>
      <c r="K2108">
        <v>4.5</v>
      </c>
      <c r="L2108" t="s">
        <v>2</v>
      </c>
      <c r="M2108">
        <v>2</v>
      </c>
      <c r="N2108" t="s">
        <v>3115</v>
      </c>
      <c r="O2108">
        <v>1</v>
      </c>
      <c r="P2108" t="str">
        <f>D2108&amp;"-"&amp;F2108&amp;"-"&amp;G2108&amp;"-"&amp;E2108&amp;"-"&amp;H2108</f>
        <v>B2Sigma-4.5-e-0-2</v>
      </c>
      <c r="Q2108" t="str">
        <f>I2108&amp;"-"&amp;K2108&amp;"-"&amp;L2108&amp;"-"&amp;J2108&amp;"-"&amp;M2108</f>
        <v>X2Pi-4.5-f-0-2</v>
      </c>
      <c r="R2108">
        <f>B2108+S2108</f>
        <v>26075.596607913998</v>
      </c>
      <c r="S2108">
        <f>_xlfn.IFNA(VLOOKUP(Q2108,'MARVEL-X'!A$2:I$1400,7,FALSE),VLOOKUP(Q2108,MARVEL!A$2:J$1522,10,FALSE))</f>
        <v>409.437407914</v>
      </c>
      <c r="T2108">
        <f>IF(P2108=P2107,R2108+T2107,R2108)</f>
        <v>365058.36519428808</v>
      </c>
      <c r="U2108">
        <f>IF(P2108=P2107,1+U2107,1)</f>
        <v>14</v>
      </c>
      <c r="V2108" t="str">
        <f t="shared" si="32"/>
        <v/>
      </c>
      <c r="W2108" t="str">
        <f>IF(V2108="","",IF(ABS(V2108-R2108)&gt;W$1,ABS(V2108-R2108),""))</f>
        <v/>
      </c>
      <c r="X2108" t="str">
        <f>Y2108&amp;"-"&amp;Z2108&amp;"-"&amp;AC2108&amp;"-"&amp;AD2108&amp;"-"&amp;AG2108</f>
        <v>4.5-e-B-0-0.5</v>
      </c>
      <c r="Y2108">
        <f>F2108</f>
        <v>4.5</v>
      </c>
      <c r="Z2108" s="2" t="str">
        <f>G2108</f>
        <v>e</v>
      </c>
      <c r="AA2108">
        <f>_xlfn.IFNA(VLOOKUP(X2108,'duo-out'!A$2:Q$5000,5,FALSE),E2108+10*(H2108-1)+1+_xlfn.IFNA(VLOOKUP(D2108,states!A$2:C$10,3,FALSE),1))</f>
        <v>63</v>
      </c>
      <c r="AB2108" t="str">
        <f>IF(V2108="","",V2108)</f>
        <v/>
      </c>
      <c r="AC2108" s="2" t="str">
        <f>_xlfn.IFNA(VLOOKUP(D2108,states!A$2:C$10,2,FALSE),"XX")</f>
        <v>B</v>
      </c>
      <c r="AD2108">
        <f>E2108</f>
        <v>0</v>
      </c>
      <c r="AE2108">
        <f>_xlfn.IFNA(VLOOKUP(D2108,states!A$2:D$10,4,FALSE),0)</f>
        <v>0</v>
      </c>
      <c r="AF2108">
        <v>0.5</v>
      </c>
      <c r="AG2108">
        <f>IF(AE2108=0,AF2108,IF(AE2108=1,IF(F2108=0.5,0.5,IF(H2108=1,0.5,1.5)),IF(F2108=0.5,0.5,IF(H2108=1,2.5,1.5))))</f>
        <v>0.5</v>
      </c>
      <c r="AH2108" s="7">
        <f>IF(AC2108="XX",0,1/C2108^(1/5)*IF(E2108=0,100,1)/(E2108+1)^(1/4))</f>
        <v>288.53998118144267</v>
      </c>
    </row>
    <row r="2109" spans="1:34">
      <c r="A2109">
        <v>3034</v>
      </c>
      <c r="B2109" s="1">
        <v>25498.299500000001</v>
      </c>
      <c r="C2109" s="6">
        <v>5.0000000000000001E-3</v>
      </c>
      <c r="D2109" t="s">
        <v>4</v>
      </c>
      <c r="E2109">
        <v>0</v>
      </c>
      <c r="F2109">
        <v>4.5</v>
      </c>
      <c r="G2109" t="s">
        <v>1</v>
      </c>
      <c r="H2109">
        <v>2</v>
      </c>
      <c r="I2109" t="s">
        <v>0</v>
      </c>
      <c r="J2109">
        <v>0</v>
      </c>
      <c r="K2109">
        <v>5.5</v>
      </c>
      <c r="L2109" t="s">
        <v>1</v>
      </c>
      <c r="M2109">
        <v>2</v>
      </c>
      <c r="N2109" t="s">
        <v>3090</v>
      </c>
      <c r="O2109">
        <v>1</v>
      </c>
      <c r="P2109" t="str">
        <f>D2109&amp;"-"&amp;F2109&amp;"-"&amp;G2109&amp;"-"&amp;E2109&amp;"-"&amp;H2109</f>
        <v>B2Sigma-4.5-e-0-2</v>
      </c>
      <c r="Q2109" t="str">
        <f>I2109&amp;"-"&amp;K2109&amp;"-"&amp;L2109&amp;"-"&amp;J2109&amp;"-"&amp;M2109</f>
        <v>X2Pi-5.5-e-0-2</v>
      </c>
      <c r="R2109">
        <f>B2109+S2109</f>
        <v>26075.602207513002</v>
      </c>
      <c r="S2109">
        <f>_xlfn.IFNA(VLOOKUP(Q2109,'MARVEL-X'!A$2:I$1400,7,FALSE),VLOOKUP(Q2109,MARVEL!A$2:J$1522,10,FALSE))</f>
        <v>577.30270751299997</v>
      </c>
      <c r="T2109">
        <f>IF(P2109=P2108,R2109+T2108,R2109)</f>
        <v>391133.96740180108</v>
      </c>
      <c r="U2109">
        <f>IF(P2109=P2108,1+U2108,1)</f>
        <v>15</v>
      </c>
      <c r="V2109" t="str">
        <f t="shared" si="32"/>
        <v/>
      </c>
      <c r="W2109" t="str">
        <f>IF(V2109="","",IF(ABS(V2109-R2109)&gt;W$1,ABS(V2109-R2109),""))</f>
        <v/>
      </c>
      <c r="X2109" t="str">
        <f>Y2109&amp;"-"&amp;Z2109&amp;"-"&amp;AC2109&amp;"-"&amp;AD2109&amp;"-"&amp;AG2109</f>
        <v>4.5-e-B-0-0.5</v>
      </c>
      <c r="Y2109">
        <f>F2109</f>
        <v>4.5</v>
      </c>
      <c r="Z2109" s="2" t="str">
        <f>G2109</f>
        <v>e</v>
      </c>
      <c r="AA2109">
        <f>_xlfn.IFNA(VLOOKUP(X2109,'duo-out'!A$2:Q$5000,5,FALSE),E2109+10*(H2109-1)+1+_xlfn.IFNA(VLOOKUP(D2109,states!A$2:C$10,3,FALSE),1))</f>
        <v>63</v>
      </c>
      <c r="AB2109" t="str">
        <f>IF(V2109="","",V2109)</f>
        <v/>
      </c>
      <c r="AC2109" s="2" t="str">
        <f>_xlfn.IFNA(VLOOKUP(D2109,states!A$2:C$10,2,FALSE),"XX")</f>
        <v>B</v>
      </c>
      <c r="AD2109">
        <f>E2109</f>
        <v>0</v>
      </c>
      <c r="AE2109">
        <f>_xlfn.IFNA(VLOOKUP(D2109,states!A$2:D$10,4,FALSE),0)</f>
        <v>0</v>
      </c>
      <c r="AF2109">
        <v>0.5</v>
      </c>
      <c r="AG2109">
        <f>IF(AE2109=0,AF2109,IF(AE2109=1,IF(F2109=0.5,0.5,IF(H2109=1,0.5,1.5)),IF(F2109=0.5,0.5,IF(H2109=1,2.5,1.5))))</f>
        <v>0.5</v>
      </c>
      <c r="AH2109" s="7">
        <f>IF(AC2109="XX",0,1/C2109^(1/5)*IF(E2109=0,100,1)/(E2109+1)^(1/4))</f>
        <v>288.53998118144267</v>
      </c>
    </row>
    <row r="2110" spans="1:34">
      <c r="A2110">
        <v>453</v>
      </c>
      <c r="B2110" s="1">
        <v>25498.3</v>
      </c>
      <c r="C2110" s="6">
        <v>0.05</v>
      </c>
      <c r="D2110" t="s">
        <v>4</v>
      </c>
      <c r="E2110">
        <v>0</v>
      </c>
      <c r="F2110">
        <v>4.5</v>
      </c>
      <c r="G2110" t="s">
        <v>1</v>
      </c>
      <c r="H2110">
        <v>2</v>
      </c>
      <c r="I2110" t="s">
        <v>0</v>
      </c>
      <c r="J2110">
        <v>0</v>
      </c>
      <c r="K2110">
        <v>5.5</v>
      </c>
      <c r="L2110" t="s">
        <v>1</v>
      </c>
      <c r="M2110">
        <v>2</v>
      </c>
      <c r="N2110" t="s">
        <v>509</v>
      </c>
      <c r="O2110">
        <v>1</v>
      </c>
      <c r="P2110" t="str">
        <f>D2110&amp;"-"&amp;F2110&amp;"-"&amp;G2110&amp;"-"&amp;E2110&amp;"-"&amp;H2110</f>
        <v>B2Sigma-4.5-e-0-2</v>
      </c>
      <c r="Q2110" t="str">
        <f>I2110&amp;"-"&amp;K2110&amp;"-"&amp;L2110&amp;"-"&amp;J2110&amp;"-"&amp;M2110</f>
        <v>X2Pi-5.5-e-0-2</v>
      </c>
      <c r="R2110">
        <f>B2110+S2110</f>
        <v>26075.602707513</v>
      </c>
      <c r="S2110">
        <f>_xlfn.IFNA(VLOOKUP(Q2110,'MARVEL-X'!A$2:I$1400,7,FALSE),VLOOKUP(Q2110,MARVEL!A$2:J$1522,10,FALSE))</f>
        <v>577.30270751299997</v>
      </c>
      <c r="T2110">
        <f>IF(P2110=P2109,R2110+T2109,R2110)</f>
        <v>417209.57010931411</v>
      </c>
      <c r="U2110">
        <f>IF(P2110=P2109,1+U2109,1)</f>
        <v>16</v>
      </c>
      <c r="V2110" t="str">
        <f t="shared" si="32"/>
        <v/>
      </c>
      <c r="W2110" t="str">
        <f>IF(V2110="","",IF(ABS(V2110-R2110)&gt;W$1,ABS(V2110-R2110),""))</f>
        <v/>
      </c>
      <c r="X2110" t="str">
        <f>Y2110&amp;"-"&amp;Z2110&amp;"-"&amp;AC2110&amp;"-"&amp;AD2110&amp;"-"&amp;AG2110</f>
        <v>4.5-e-B-0-0.5</v>
      </c>
      <c r="Y2110">
        <f>F2110</f>
        <v>4.5</v>
      </c>
      <c r="Z2110" s="2" t="str">
        <f>G2110</f>
        <v>e</v>
      </c>
      <c r="AA2110">
        <f>_xlfn.IFNA(VLOOKUP(X2110,'duo-out'!A$2:Q$5000,5,FALSE),E2110+10*(H2110-1)+1+_xlfn.IFNA(VLOOKUP(D2110,states!A$2:C$10,3,FALSE),1))</f>
        <v>63</v>
      </c>
      <c r="AB2110" t="str">
        <f>IF(V2110="","",V2110)</f>
        <v/>
      </c>
      <c r="AC2110" s="2" t="str">
        <f>_xlfn.IFNA(VLOOKUP(D2110,states!A$2:C$10,2,FALSE),"XX")</f>
        <v>B</v>
      </c>
      <c r="AD2110">
        <f>E2110</f>
        <v>0</v>
      </c>
      <c r="AE2110">
        <f>_xlfn.IFNA(VLOOKUP(D2110,states!A$2:D$10,4,FALSE),0)</f>
        <v>0</v>
      </c>
      <c r="AF2110">
        <v>0.5</v>
      </c>
      <c r="AG2110">
        <f>IF(AE2110=0,AF2110,IF(AE2110=1,IF(F2110=0.5,0.5,IF(H2110=1,0.5,1.5)),IF(F2110=0.5,0.5,IF(H2110=1,2.5,1.5))))</f>
        <v>0.5</v>
      </c>
      <c r="AH2110" s="7">
        <f>IF(AC2110="XX",0,1/C2110^(1/5)*IF(E2110=0,100,1)/(E2110+1)^(1/4))</f>
        <v>182.05642030260799</v>
      </c>
    </row>
    <row r="2111" spans="1:34">
      <c r="A2111">
        <v>414</v>
      </c>
      <c r="B2111" s="1">
        <v>25666.16</v>
      </c>
      <c r="C2111" s="6">
        <v>0.05</v>
      </c>
      <c r="D2111" t="s">
        <v>4</v>
      </c>
      <c r="E2111">
        <v>0</v>
      </c>
      <c r="F2111">
        <v>4.5</v>
      </c>
      <c r="G2111" t="s">
        <v>1</v>
      </c>
      <c r="H2111">
        <v>2</v>
      </c>
      <c r="I2111" t="s">
        <v>0</v>
      </c>
      <c r="J2111">
        <v>0</v>
      </c>
      <c r="K2111">
        <v>4.5</v>
      </c>
      <c r="L2111" t="s">
        <v>2</v>
      </c>
      <c r="M2111">
        <v>2</v>
      </c>
      <c r="N2111" t="s">
        <v>470</v>
      </c>
      <c r="O2111">
        <v>1</v>
      </c>
      <c r="P2111" t="str">
        <f>D2111&amp;"-"&amp;F2111&amp;"-"&amp;G2111&amp;"-"&amp;E2111&amp;"-"&amp;H2111</f>
        <v>B2Sigma-4.5-e-0-2</v>
      </c>
      <c r="Q2111" t="str">
        <f>I2111&amp;"-"&amp;K2111&amp;"-"&amp;L2111&amp;"-"&amp;J2111&amp;"-"&amp;M2111</f>
        <v>X2Pi-4.5-f-0-2</v>
      </c>
      <c r="R2111">
        <f>B2111+S2111</f>
        <v>26075.597407914</v>
      </c>
      <c r="S2111">
        <f>_xlfn.IFNA(VLOOKUP(Q2111,'MARVEL-X'!A$2:I$1400,7,FALSE),VLOOKUP(Q2111,MARVEL!A$2:J$1522,10,FALSE))</f>
        <v>409.437407914</v>
      </c>
      <c r="T2111">
        <f>IF(P2111=P2110,R2111+T2110,R2111)</f>
        <v>443285.16751722811</v>
      </c>
      <c r="U2111">
        <f>IF(P2111=P2110,1+U2110,1)</f>
        <v>17</v>
      </c>
      <c r="V2111" t="str">
        <f t="shared" si="32"/>
        <v/>
      </c>
      <c r="W2111" t="str">
        <f>IF(V2111="","",IF(ABS(V2111-R2111)&gt;W$1,ABS(V2111-R2111),""))</f>
        <v/>
      </c>
      <c r="X2111" t="str">
        <f>Y2111&amp;"-"&amp;Z2111&amp;"-"&amp;AC2111&amp;"-"&amp;AD2111&amp;"-"&amp;AG2111</f>
        <v>4.5-e-B-0-0.5</v>
      </c>
      <c r="Y2111">
        <f>F2111</f>
        <v>4.5</v>
      </c>
      <c r="Z2111" s="2" t="str">
        <f>G2111</f>
        <v>e</v>
      </c>
      <c r="AA2111">
        <f>_xlfn.IFNA(VLOOKUP(X2111,'duo-out'!A$2:Q$5000,5,FALSE),E2111+10*(H2111-1)+1+_xlfn.IFNA(VLOOKUP(D2111,states!A$2:C$10,3,FALSE),1))</f>
        <v>63</v>
      </c>
      <c r="AB2111" t="str">
        <f>IF(V2111="","",V2111)</f>
        <v/>
      </c>
      <c r="AC2111" s="2" t="str">
        <f>_xlfn.IFNA(VLOOKUP(D2111,states!A$2:C$10,2,FALSE),"XX")</f>
        <v>B</v>
      </c>
      <c r="AD2111">
        <f>E2111</f>
        <v>0</v>
      </c>
      <c r="AE2111">
        <f>_xlfn.IFNA(VLOOKUP(D2111,states!A$2:D$10,4,FALSE),0)</f>
        <v>0</v>
      </c>
      <c r="AF2111">
        <v>0.5</v>
      </c>
      <c r="AG2111">
        <f>IF(AE2111=0,AF2111,IF(AE2111=1,IF(F2111=0.5,0.5,IF(H2111=1,0.5,1.5)),IF(F2111=0.5,0.5,IF(H2111=1,2.5,1.5))))</f>
        <v>0.5</v>
      </c>
      <c r="AH2111" s="7">
        <f>IF(AC2111="XX",0,1/C2111^(1/5)*IF(E2111=0,100,1)/(E2111+1)^(1/4))</f>
        <v>182.05642030260799</v>
      </c>
    </row>
    <row r="2112" spans="1:34">
      <c r="A2112">
        <v>377</v>
      </c>
      <c r="B2112" s="1">
        <v>25808.78</v>
      </c>
      <c r="C2112" s="6">
        <v>0.05</v>
      </c>
      <c r="D2112" t="s">
        <v>4</v>
      </c>
      <c r="E2112">
        <v>0</v>
      </c>
      <c r="F2112">
        <v>4.5</v>
      </c>
      <c r="G2112" t="s">
        <v>1</v>
      </c>
      <c r="H2112">
        <v>2</v>
      </c>
      <c r="I2112" t="s">
        <v>0</v>
      </c>
      <c r="J2112">
        <v>0</v>
      </c>
      <c r="K2112">
        <v>3.5</v>
      </c>
      <c r="L2112" t="s">
        <v>1</v>
      </c>
      <c r="M2112">
        <v>2</v>
      </c>
      <c r="N2112" t="s">
        <v>433</v>
      </c>
      <c r="O2112">
        <v>1</v>
      </c>
      <c r="P2112" t="str">
        <f>D2112&amp;"-"&amp;F2112&amp;"-"&amp;G2112&amp;"-"&amp;E2112&amp;"-"&amp;H2112</f>
        <v>B2Sigma-4.5-e-0-2</v>
      </c>
      <c r="Q2112" t="str">
        <f>I2112&amp;"-"&amp;K2112&amp;"-"&amp;L2112&amp;"-"&amp;J2112&amp;"-"&amp;M2112</f>
        <v>X2Pi-3.5-e-0-2</v>
      </c>
      <c r="R2112">
        <f>B2112+S2112</f>
        <v>26075.626577108</v>
      </c>
      <c r="S2112">
        <f>_xlfn.IFNA(VLOOKUP(Q2112,'MARVEL-X'!A$2:I$1400,7,FALSE),VLOOKUP(Q2112,MARVEL!A$2:J$1522,10,FALSE))</f>
        <v>266.84657710800002</v>
      </c>
      <c r="T2112">
        <f>IF(P2112=P2111,R2112+T2111,R2112)</f>
        <v>469360.7940943361</v>
      </c>
      <c r="U2112">
        <f>IF(P2112=P2111,1+U2111,1)</f>
        <v>18</v>
      </c>
      <c r="V2112">
        <f t="shared" si="32"/>
        <v>26075.599671907563</v>
      </c>
      <c r="W2112" t="str">
        <f>IF(V2112="","",IF(ABS(V2112-R2112)&gt;W$1,ABS(V2112-R2112),""))</f>
        <v/>
      </c>
      <c r="X2112" t="str">
        <f>Y2112&amp;"-"&amp;Z2112&amp;"-"&amp;AC2112&amp;"-"&amp;AD2112&amp;"-"&amp;AG2112</f>
        <v>4.5-e-B-0-0.5</v>
      </c>
      <c r="Y2112">
        <f>F2112</f>
        <v>4.5</v>
      </c>
      <c r="Z2112" s="2" t="str">
        <f>G2112</f>
        <v>e</v>
      </c>
      <c r="AA2112">
        <f>_xlfn.IFNA(VLOOKUP(X2112,'duo-out'!A$2:Q$5000,5,FALSE),E2112+10*(H2112-1)+1+_xlfn.IFNA(VLOOKUP(D2112,states!A$2:C$10,3,FALSE),1))</f>
        <v>63</v>
      </c>
      <c r="AB2112">
        <f>IF(V2112="","",V2112)</f>
        <v>26075.599671907563</v>
      </c>
      <c r="AC2112" s="2" t="str">
        <f>_xlfn.IFNA(VLOOKUP(D2112,states!A$2:C$10,2,FALSE),"XX")</f>
        <v>B</v>
      </c>
      <c r="AD2112">
        <f>E2112</f>
        <v>0</v>
      </c>
      <c r="AE2112">
        <f>_xlfn.IFNA(VLOOKUP(D2112,states!A$2:D$10,4,FALSE),0)</f>
        <v>0</v>
      </c>
      <c r="AF2112">
        <v>0.5</v>
      </c>
      <c r="AG2112">
        <f>IF(AE2112=0,AF2112,IF(AE2112=1,IF(F2112=0.5,0.5,IF(H2112=1,0.5,1.5)),IF(F2112=0.5,0.5,IF(H2112=1,2.5,1.5))))</f>
        <v>0.5</v>
      </c>
      <c r="AH2112" s="7">
        <f>IF(AC2112="XX",0,1/C2112^(1/5)*IF(E2112=0,100,1)/(E2112+1)^(1/4))</f>
        <v>182.05642030260799</v>
      </c>
    </row>
    <row r="2113" spans="1:34">
      <c r="A2113">
        <v>5095</v>
      </c>
      <c r="B2113" s="1">
        <v>27415.68</v>
      </c>
      <c r="C2113" s="6">
        <v>0.2</v>
      </c>
      <c r="D2113" t="s">
        <v>4</v>
      </c>
      <c r="E2113">
        <v>1</v>
      </c>
      <c r="F2113">
        <v>4.5</v>
      </c>
      <c r="G2113" t="s">
        <v>1</v>
      </c>
      <c r="H2113">
        <v>2</v>
      </c>
      <c r="I2113" t="s">
        <v>0</v>
      </c>
      <c r="J2113">
        <v>0</v>
      </c>
      <c r="K2113">
        <v>4.5</v>
      </c>
      <c r="L2113" t="s">
        <v>2</v>
      </c>
      <c r="M2113">
        <v>2</v>
      </c>
      <c r="N2113" t="s">
        <v>5151</v>
      </c>
      <c r="O2113">
        <v>1</v>
      </c>
      <c r="P2113" t="str">
        <f>D2113&amp;"-"&amp;F2113&amp;"-"&amp;G2113&amp;"-"&amp;E2113&amp;"-"&amp;H2113</f>
        <v>B2Sigma-4.5-e-1-2</v>
      </c>
      <c r="Q2113" t="str">
        <f>I2113&amp;"-"&amp;K2113&amp;"-"&amp;L2113&amp;"-"&amp;J2113&amp;"-"&amp;M2113</f>
        <v>X2Pi-4.5-f-0-2</v>
      </c>
      <c r="R2113">
        <f>B2113+S2113</f>
        <v>27825.117407914</v>
      </c>
      <c r="S2113">
        <f>_xlfn.IFNA(VLOOKUP(Q2113,'MARVEL-X'!A$2:I$1400,7,FALSE),VLOOKUP(Q2113,MARVEL!A$2:J$1522,10,FALSE))</f>
        <v>409.437407914</v>
      </c>
      <c r="T2113">
        <f>IF(P2113=P2112,R2113+T2112,R2113)</f>
        <v>27825.117407914</v>
      </c>
      <c r="U2113">
        <f>IF(P2113=P2112,1+U2112,1)</f>
        <v>1</v>
      </c>
      <c r="V2113" t="str">
        <f t="shared" si="32"/>
        <v/>
      </c>
      <c r="W2113" t="str">
        <f>IF(V2113="","",IF(ABS(V2113-R2113)&gt;W$1,ABS(V2113-R2113),""))</f>
        <v/>
      </c>
      <c r="X2113" t="str">
        <f>Y2113&amp;"-"&amp;Z2113&amp;"-"&amp;AC2113&amp;"-"&amp;AD2113&amp;"-"&amp;AG2113</f>
        <v>4.5-e-B-1-0.5</v>
      </c>
      <c r="Y2113">
        <f>F2113</f>
        <v>4.5</v>
      </c>
      <c r="Z2113" s="2" t="str">
        <f>G2113</f>
        <v>e</v>
      </c>
      <c r="AA2113">
        <f>_xlfn.IFNA(VLOOKUP(X2113,'duo-out'!A$2:Q$5000,5,FALSE),E2113+10*(H2113-1)+1+_xlfn.IFNA(VLOOKUP(D2113,states!A$2:C$10,3,FALSE),1))</f>
        <v>76</v>
      </c>
      <c r="AB2113" t="str">
        <f>IF(V2113="","",V2113)</f>
        <v/>
      </c>
      <c r="AC2113" s="2" t="str">
        <f>_xlfn.IFNA(VLOOKUP(D2113,states!A$2:C$10,2,FALSE),"XX")</f>
        <v>B</v>
      </c>
      <c r="AD2113">
        <f>E2113</f>
        <v>1</v>
      </c>
      <c r="AE2113">
        <f>_xlfn.IFNA(VLOOKUP(D2113,states!A$2:D$10,4,FALSE),0)</f>
        <v>0</v>
      </c>
      <c r="AF2113">
        <v>0.5</v>
      </c>
      <c r="AG2113">
        <f>IF(AE2113=0,AF2113,IF(AE2113=1,IF(F2113=0.5,0.5,IF(H2113=1,0.5,1.5)),IF(F2113=0.5,0.5,IF(H2113=1,2.5,1.5))))</f>
        <v>0.5</v>
      </c>
      <c r="AH2113" s="7">
        <f>IF(AC2113="XX",0,1/C2113^(1/5)*IF(E2113=0,100,1)/(E2113+1)^(1/4))</f>
        <v>1.1602097263419568</v>
      </c>
    </row>
    <row r="2114" spans="1:34">
      <c r="A2114">
        <v>5084</v>
      </c>
      <c r="B2114" s="1">
        <v>27247.88</v>
      </c>
      <c r="C2114" s="6">
        <v>0.2</v>
      </c>
      <c r="D2114" t="s">
        <v>4</v>
      </c>
      <c r="E2114">
        <v>1</v>
      </c>
      <c r="F2114">
        <v>4.5</v>
      </c>
      <c r="G2114" t="s">
        <v>1</v>
      </c>
      <c r="H2114">
        <v>2</v>
      </c>
      <c r="I2114" t="s">
        <v>0</v>
      </c>
      <c r="J2114">
        <v>0</v>
      </c>
      <c r="K2114">
        <v>5.5</v>
      </c>
      <c r="L2114" t="s">
        <v>1</v>
      </c>
      <c r="M2114">
        <v>2</v>
      </c>
      <c r="N2114" t="s">
        <v>5140</v>
      </c>
      <c r="O2114">
        <v>1</v>
      </c>
      <c r="P2114" t="str">
        <f>D2114&amp;"-"&amp;F2114&amp;"-"&amp;G2114&amp;"-"&amp;E2114&amp;"-"&amp;H2114</f>
        <v>B2Sigma-4.5-e-1-2</v>
      </c>
      <c r="Q2114" t="str">
        <f>I2114&amp;"-"&amp;K2114&amp;"-"&amp;L2114&amp;"-"&amp;J2114&amp;"-"&amp;M2114</f>
        <v>X2Pi-5.5-e-0-2</v>
      </c>
      <c r="R2114">
        <f>B2114+S2114</f>
        <v>27825.182707513002</v>
      </c>
      <c r="S2114">
        <f>_xlfn.IFNA(VLOOKUP(Q2114,'MARVEL-X'!A$2:I$1400,7,FALSE),VLOOKUP(Q2114,MARVEL!A$2:J$1522,10,FALSE))</f>
        <v>577.30270751299997</v>
      </c>
      <c r="T2114">
        <f>IF(P2114=P2113,R2114+T2113,R2114)</f>
        <v>55650.300115427002</v>
      </c>
      <c r="U2114">
        <f>IF(P2114=P2113,1+U2113,1)</f>
        <v>2</v>
      </c>
      <c r="V2114" t="str">
        <f t="shared" si="32"/>
        <v/>
      </c>
      <c r="W2114" t="str">
        <f>IF(V2114="","",IF(ABS(V2114-R2114)&gt;W$1,ABS(V2114-R2114),""))</f>
        <v/>
      </c>
      <c r="X2114" t="str">
        <f>Y2114&amp;"-"&amp;Z2114&amp;"-"&amp;AC2114&amp;"-"&amp;AD2114&amp;"-"&amp;AG2114</f>
        <v>4.5-e-B-1-0.5</v>
      </c>
      <c r="Y2114">
        <f>F2114</f>
        <v>4.5</v>
      </c>
      <c r="Z2114" s="2" t="str">
        <f>G2114</f>
        <v>e</v>
      </c>
      <c r="AA2114">
        <f>_xlfn.IFNA(VLOOKUP(X2114,'duo-out'!A$2:Q$5000,5,FALSE),E2114+10*(H2114-1)+1+_xlfn.IFNA(VLOOKUP(D2114,states!A$2:C$10,3,FALSE),1))</f>
        <v>76</v>
      </c>
      <c r="AB2114" t="str">
        <f>IF(V2114="","",V2114)</f>
        <v/>
      </c>
      <c r="AC2114" s="2" t="str">
        <f>_xlfn.IFNA(VLOOKUP(D2114,states!A$2:C$10,2,FALSE),"XX")</f>
        <v>B</v>
      </c>
      <c r="AD2114">
        <f>E2114</f>
        <v>1</v>
      </c>
      <c r="AE2114">
        <f>_xlfn.IFNA(VLOOKUP(D2114,states!A$2:D$10,4,FALSE),0)</f>
        <v>0</v>
      </c>
      <c r="AF2114">
        <v>0.5</v>
      </c>
      <c r="AG2114">
        <f>IF(AE2114=0,AF2114,IF(AE2114=1,IF(F2114=0.5,0.5,IF(H2114=1,0.5,1.5)),IF(F2114=0.5,0.5,IF(H2114=1,2.5,1.5))))</f>
        <v>0.5</v>
      </c>
      <c r="AH2114" s="7">
        <f>IF(AC2114="XX",0,1/C2114^(1/5)*IF(E2114=0,100,1)/(E2114+1)^(1/4))</f>
        <v>1.1602097263419568</v>
      </c>
    </row>
    <row r="2115" spans="1:34">
      <c r="A2115">
        <v>4473</v>
      </c>
      <c r="B2115" s="1">
        <v>24537.046999999999</v>
      </c>
      <c r="C2115" s="6">
        <v>0.01</v>
      </c>
      <c r="D2115" t="s">
        <v>4</v>
      </c>
      <c r="E2115">
        <v>1</v>
      </c>
      <c r="F2115">
        <v>4.5</v>
      </c>
      <c r="G2115" t="s">
        <v>1</v>
      </c>
      <c r="H2115">
        <v>2</v>
      </c>
      <c r="I2115" t="s">
        <v>0</v>
      </c>
      <c r="J2115">
        <v>1</v>
      </c>
      <c r="K2115">
        <v>5.5</v>
      </c>
      <c r="L2115" t="s">
        <v>1</v>
      </c>
      <c r="M2115">
        <v>2</v>
      </c>
      <c r="N2115" t="s">
        <v>4529</v>
      </c>
      <c r="O2115">
        <v>1</v>
      </c>
      <c r="P2115" t="str">
        <f>D2115&amp;"-"&amp;F2115&amp;"-"&amp;G2115&amp;"-"&amp;E2115&amp;"-"&amp;H2115</f>
        <v>B2Sigma-4.5-e-1-2</v>
      </c>
      <c r="Q2115" t="str">
        <f>I2115&amp;"-"&amp;K2115&amp;"-"&amp;L2115&amp;"-"&amp;J2115&amp;"-"&amp;M2115</f>
        <v>X2Pi-5.5-e-1-2</v>
      </c>
      <c r="R2115">
        <f>B2115+S2115</f>
        <v>27825.157372312999</v>
      </c>
      <c r="S2115">
        <f>_xlfn.IFNA(VLOOKUP(Q2115,'MARVEL-X'!A$2:I$1400,7,FALSE),VLOOKUP(Q2115,MARVEL!A$2:J$1522,10,FALSE))</f>
        <v>3288.110372313</v>
      </c>
      <c r="T2115">
        <f>IF(P2115=P2114,R2115+T2114,R2115)</f>
        <v>83475.457487740001</v>
      </c>
      <c r="U2115">
        <f>IF(P2115=P2114,1+U2114,1)</f>
        <v>3</v>
      </c>
      <c r="V2115" t="str">
        <f t="shared" ref="V2115:V2178" si="33">IF(P2115=P2116,"",T2115/U2115)</f>
        <v/>
      </c>
      <c r="W2115" t="str">
        <f>IF(V2115="","",IF(ABS(V2115-R2115)&gt;W$1,ABS(V2115-R2115),""))</f>
        <v/>
      </c>
      <c r="X2115" t="str">
        <f>Y2115&amp;"-"&amp;Z2115&amp;"-"&amp;AC2115&amp;"-"&amp;AD2115&amp;"-"&amp;AG2115</f>
        <v>4.5-e-B-1-0.5</v>
      </c>
      <c r="Y2115">
        <f>F2115</f>
        <v>4.5</v>
      </c>
      <c r="Z2115" s="2" t="str">
        <f>G2115</f>
        <v>e</v>
      </c>
      <c r="AA2115">
        <f>_xlfn.IFNA(VLOOKUP(X2115,'duo-out'!A$2:Q$5000,5,FALSE),E2115+10*(H2115-1)+1+_xlfn.IFNA(VLOOKUP(D2115,states!A$2:C$10,3,FALSE),1))</f>
        <v>76</v>
      </c>
      <c r="AB2115" t="str">
        <f>IF(V2115="","",V2115)</f>
        <v/>
      </c>
      <c r="AC2115" s="2" t="str">
        <f>_xlfn.IFNA(VLOOKUP(D2115,states!A$2:C$10,2,FALSE),"XX")</f>
        <v>B</v>
      </c>
      <c r="AD2115">
        <f>E2115</f>
        <v>1</v>
      </c>
      <c r="AE2115">
        <f>_xlfn.IFNA(VLOOKUP(D2115,states!A$2:D$10,4,FALSE),0)</f>
        <v>0</v>
      </c>
      <c r="AF2115">
        <v>0.5</v>
      </c>
      <c r="AG2115">
        <f>IF(AE2115=0,AF2115,IF(AE2115=1,IF(F2115=0.5,0.5,IF(H2115=1,0.5,1.5)),IF(F2115=0.5,0.5,IF(H2115=1,2.5,1.5))))</f>
        <v>0.5</v>
      </c>
      <c r="AH2115" s="7">
        <f>IF(AC2115="XX",0,1/C2115^(1/5)*IF(E2115=0,100,1)/(E2115+1)^(1/4))</f>
        <v>2.1122362957808511</v>
      </c>
    </row>
    <row r="2116" spans="1:34">
      <c r="A2116">
        <v>4458</v>
      </c>
      <c r="B2116" s="1">
        <v>24698.6122</v>
      </c>
      <c r="C2116" s="6">
        <v>1.3089999999999999E-2</v>
      </c>
      <c r="D2116" t="s">
        <v>4</v>
      </c>
      <c r="E2116">
        <v>1</v>
      </c>
      <c r="F2116">
        <v>4.5</v>
      </c>
      <c r="G2116" t="s">
        <v>1</v>
      </c>
      <c r="H2116">
        <v>2</v>
      </c>
      <c r="I2116" t="s">
        <v>0</v>
      </c>
      <c r="J2116">
        <v>1</v>
      </c>
      <c r="K2116">
        <v>4.5</v>
      </c>
      <c r="L2116" t="s">
        <v>2</v>
      </c>
      <c r="M2116">
        <v>2</v>
      </c>
      <c r="N2116" t="s">
        <v>4514</v>
      </c>
      <c r="O2116">
        <v>1</v>
      </c>
      <c r="P2116" t="str">
        <f>D2116&amp;"-"&amp;F2116&amp;"-"&amp;G2116&amp;"-"&amp;E2116&amp;"-"&amp;H2116</f>
        <v>B2Sigma-4.5-e-1-2</v>
      </c>
      <c r="Q2116" t="str">
        <f>I2116&amp;"-"&amp;K2116&amp;"-"&amp;L2116&amp;"-"&amp;J2116&amp;"-"&amp;M2116</f>
        <v>X2Pi-4.5-f-1-2</v>
      </c>
      <c r="R2116">
        <f>B2116+S2116</f>
        <v>27825.159071539001</v>
      </c>
      <c r="S2116">
        <f>_xlfn.IFNA(VLOOKUP(Q2116,'MARVEL-X'!A$2:I$1400,7,FALSE),VLOOKUP(Q2116,MARVEL!A$2:J$1522,10,FALSE))</f>
        <v>3126.5468715390002</v>
      </c>
      <c r="T2116">
        <f>IF(P2116=P2115,R2116+T2115,R2116)</f>
        <v>111300.61655927901</v>
      </c>
      <c r="U2116">
        <f>IF(P2116=P2115,1+U2115,1)</f>
        <v>4</v>
      </c>
      <c r="V2116" t="str">
        <f t="shared" si="33"/>
        <v/>
      </c>
      <c r="W2116" t="str">
        <f>IF(V2116="","",IF(ABS(V2116-R2116)&gt;W$1,ABS(V2116-R2116),""))</f>
        <v/>
      </c>
      <c r="X2116" t="str">
        <f>Y2116&amp;"-"&amp;Z2116&amp;"-"&amp;AC2116&amp;"-"&amp;AD2116&amp;"-"&amp;AG2116</f>
        <v>4.5-e-B-1-0.5</v>
      </c>
      <c r="Y2116">
        <f>F2116</f>
        <v>4.5</v>
      </c>
      <c r="Z2116" s="2" t="str">
        <f>G2116</f>
        <v>e</v>
      </c>
      <c r="AA2116">
        <f>_xlfn.IFNA(VLOOKUP(X2116,'duo-out'!A$2:Q$5000,5,FALSE),E2116+10*(H2116-1)+1+_xlfn.IFNA(VLOOKUP(D2116,states!A$2:C$10,3,FALSE),1))</f>
        <v>76</v>
      </c>
      <c r="AB2116" t="str">
        <f>IF(V2116="","",V2116)</f>
        <v/>
      </c>
      <c r="AC2116" s="2" t="str">
        <f>_xlfn.IFNA(VLOOKUP(D2116,states!A$2:C$10,2,FALSE),"XX")</f>
        <v>B</v>
      </c>
      <c r="AD2116">
        <f>E2116</f>
        <v>1</v>
      </c>
      <c r="AE2116">
        <f>_xlfn.IFNA(VLOOKUP(D2116,states!A$2:D$10,4,FALSE),0)</f>
        <v>0</v>
      </c>
      <c r="AF2116">
        <v>0.5</v>
      </c>
      <c r="AG2116">
        <f>IF(AE2116=0,AF2116,IF(AE2116=1,IF(F2116=0.5,0.5,IF(H2116=1,0.5,1.5)),IF(F2116=0.5,0.5,IF(H2116=1,2.5,1.5))))</f>
        <v>0.5</v>
      </c>
      <c r="AH2116" s="7">
        <f>IF(AC2116="XX",0,1/C2116^(1/5)*IF(E2116=0,100,1)/(E2116+1)^(1/4))</f>
        <v>2.0014952869165574</v>
      </c>
    </row>
    <row r="2117" spans="1:34">
      <c r="A2117">
        <v>56</v>
      </c>
      <c r="B2117" s="1">
        <v>24835.932100000002</v>
      </c>
      <c r="C2117" s="6">
        <v>0.01</v>
      </c>
      <c r="D2117" t="s">
        <v>4</v>
      </c>
      <c r="E2117">
        <v>1</v>
      </c>
      <c r="F2117">
        <v>4.5</v>
      </c>
      <c r="G2117" t="s">
        <v>1</v>
      </c>
      <c r="H2117">
        <v>2</v>
      </c>
      <c r="I2117" t="s">
        <v>0</v>
      </c>
      <c r="J2117">
        <v>1</v>
      </c>
      <c r="K2117">
        <v>3.5</v>
      </c>
      <c r="L2117" t="s">
        <v>1</v>
      </c>
      <c r="M2117">
        <v>2</v>
      </c>
      <c r="N2117" t="s">
        <v>111</v>
      </c>
      <c r="O2117">
        <v>-1</v>
      </c>
      <c r="P2117" t="str">
        <f>D2117&amp;"-"&amp;F2117&amp;"-"&amp;G2117&amp;"-"&amp;E2117&amp;"-"&amp;H2117</f>
        <v>B2Sigma-4.5-e-1-2</v>
      </c>
      <c r="Q2117" t="str">
        <f>I2117&amp;"-"&amp;K2117&amp;"-"&amp;L2117&amp;"-"&amp;J2117&amp;"-"&amp;M2117</f>
        <v>X2Pi-3.5-e-1-2</v>
      </c>
      <c r="R2117">
        <f>B2117+S2117</f>
        <v>27825.237772927001</v>
      </c>
      <c r="S2117">
        <f>_xlfn.IFNA(VLOOKUP(Q2117,'MARVEL-X'!A$2:I$1400,7,FALSE),VLOOKUP(Q2117,MARVEL!A$2:J$1522,10,FALSE))</f>
        <v>2989.3056729270002</v>
      </c>
      <c r="T2117">
        <f>IF(P2117=P2116,R2117+T2116,R2117)</f>
        <v>139125.85433220601</v>
      </c>
      <c r="U2117">
        <f>IF(P2117=P2116,1+U2116,1)</f>
        <v>5</v>
      </c>
      <c r="V2117" t="str">
        <f t="shared" si="33"/>
        <v/>
      </c>
      <c r="W2117" t="str">
        <f>IF(V2117="","",IF(ABS(V2117-R2117)&gt;W$1,ABS(V2117-R2117),""))</f>
        <v/>
      </c>
      <c r="X2117" t="str">
        <f>Y2117&amp;"-"&amp;Z2117&amp;"-"&amp;AC2117&amp;"-"&amp;AD2117&amp;"-"&amp;AG2117</f>
        <v>4.5-e-B-1-0.5</v>
      </c>
      <c r="Y2117">
        <f>F2117</f>
        <v>4.5</v>
      </c>
      <c r="Z2117" s="2" t="str">
        <f>G2117</f>
        <v>e</v>
      </c>
      <c r="AA2117">
        <f>_xlfn.IFNA(VLOOKUP(X2117,'duo-out'!A$2:Q$5000,5,FALSE),E2117+10*(H2117-1)+1+_xlfn.IFNA(VLOOKUP(D2117,states!A$2:C$10,3,FALSE),1))</f>
        <v>76</v>
      </c>
      <c r="AB2117" t="str">
        <f>IF(V2117="","",V2117)</f>
        <v/>
      </c>
      <c r="AC2117" s="2" t="str">
        <f>_xlfn.IFNA(VLOOKUP(D2117,states!A$2:C$10,2,FALSE),"XX")</f>
        <v>B</v>
      </c>
      <c r="AD2117">
        <f>E2117</f>
        <v>1</v>
      </c>
      <c r="AE2117">
        <f>_xlfn.IFNA(VLOOKUP(D2117,states!A$2:D$10,4,FALSE),0)</f>
        <v>0</v>
      </c>
      <c r="AF2117">
        <v>0.5</v>
      </c>
      <c r="AG2117">
        <f>IF(AE2117=0,AF2117,IF(AE2117=1,IF(F2117=0.5,0.5,IF(H2117=1,0.5,1.5)),IF(F2117=0.5,0.5,IF(H2117=1,2.5,1.5))))</f>
        <v>0.5</v>
      </c>
      <c r="AH2117" s="7">
        <f>IF(AC2117="XX",0,1/C2117^(1/5)*IF(E2117=0,100,1)/(E2117+1)^(1/4))</f>
        <v>2.1122362957808511</v>
      </c>
    </row>
    <row r="2118" spans="1:34">
      <c r="A2118">
        <v>4441</v>
      </c>
      <c r="B2118" s="1">
        <v>27247.853999999999</v>
      </c>
      <c r="C2118" s="6">
        <v>0.01</v>
      </c>
      <c r="D2118" t="s">
        <v>4</v>
      </c>
      <c r="E2118">
        <v>1</v>
      </c>
      <c r="F2118">
        <v>4.5</v>
      </c>
      <c r="G2118" t="s">
        <v>1</v>
      </c>
      <c r="H2118">
        <v>2</v>
      </c>
      <c r="I2118" t="s">
        <v>0</v>
      </c>
      <c r="J2118">
        <v>0</v>
      </c>
      <c r="K2118">
        <v>5.5</v>
      </c>
      <c r="L2118" t="s">
        <v>1</v>
      </c>
      <c r="M2118">
        <v>2</v>
      </c>
      <c r="N2118" t="s">
        <v>4497</v>
      </c>
      <c r="O2118">
        <v>1</v>
      </c>
      <c r="P2118" t="str">
        <f>D2118&amp;"-"&amp;F2118&amp;"-"&amp;G2118&amp;"-"&amp;E2118&amp;"-"&amp;H2118</f>
        <v>B2Sigma-4.5-e-1-2</v>
      </c>
      <c r="Q2118" t="str">
        <f>I2118&amp;"-"&amp;K2118&amp;"-"&amp;L2118&amp;"-"&amp;J2118&amp;"-"&amp;M2118</f>
        <v>X2Pi-5.5-e-0-2</v>
      </c>
      <c r="R2118">
        <f>B2118+S2118</f>
        <v>27825.156707513001</v>
      </c>
      <c r="S2118">
        <f>_xlfn.IFNA(VLOOKUP(Q2118,'MARVEL-X'!A$2:I$1400,7,FALSE),VLOOKUP(Q2118,MARVEL!A$2:J$1522,10,FALSE))</f>
        <v>577.30270751299997</v>
      </c>
      <c r="T2118">
        <f>IF(P2118=P2117,R2118+T2117,R2118)</f>
        <v>166951.01103971901</v>
      </c>
      <c r="U2118">
        <f>IF(P2118=P2117,1+U2117,1)</f>
        <v>6</v>
      </c>
      <c r="V2118" t="str">
        <f t="shared" si="33"/>
        <v/>
      </c>
      <c r="W2118" t="str">
        <f>IF(V2118="","",IF(ABS(V2118-R2118)&gt;W$1,ABS(V2118-R2118),""))</f>
        <v/>
      </c>
      <c r="X2118" t="str">
        <f>Y2118&amp;"-"&amp;Z2118&amp;"-"&amp;AC2118&amp;"-"&amp;AD2118&amp;"-"&amp;AG2118</f>
        <v>4.5-e-B-1-0.5</v>
      </c>
      <c r="Y2118">
        <f>F2118</f>
        <v>4.5</v>
      </c>
      <c r="Z2118" s="2" t="str">
        <f>G2118</f>
        <v>e</v>
      </c>
      <c r="AA2118">
        <f>_xlfn.IFNA(VLOOKUP(X2118,'duo-out'!A$2:Q$5000,5,FALSE),E2118+10*(H2118-1)+1+_xlfn.IFNA(VLOOKUP(D2118,states!A$2:C$10,3,FALSE),1))</f>
        <v>76</v>
      </c>
      <c r="AB2118" t="str">
        <f>IF(V2118="","",V2118)</f>
        <v/>
      </c>
      <c r="AC2118" s="2" t="str">
        <f>_xlfn.IFNA(VLOOKUP(D2118,states!A$2:C$10,2,FALSE),"XX")</f>
        <v>B</v>
      </c>
      <c r="AD2118">
        <f>E2118</f>
        <v>1</v>
      </c>
      <c r="AE2118">
        <f>_xlfn.IFNA(VLOOKUP(D2118,states!A$2:D$10,4,FALSE),0)</f>
        <v>0</v>
      </c>
      <c r="AF2118">
        <v>0.5</v>
      </c>
      <c r="AG2118">
        <f>IF(AE2118=0,AF2118,IF(AE2118=1,IF(F2118=0.5,0.5,IF(H2118=1,0.5,1.5)),IF(F2118=0.5,0.5,IF(H2118=1,2.5,1.5))))</f>
        <v>0.5</v>
      </c>
      <c r="AH2118" s="7">
        <f>IF(AC2118="XX",0,1/C2118^(1/5)*IF(E2118=0,100,1)/(E2118+1)^(1/4))</f>
        <v>2.1122362957808511</v>
      </c>
    </row>
    <row r="2119" spans="1:34">
      <c r="A2119">
        <v>4425</v>
      </c>
      <c r="B2119" s="1">
        <v>27415.721300000001</v>
      </c>
      <c r="C2119" s="6">
        <v>1.247E-2</v>
      </c>
      <c r="D2119" t="s">
        <v>4</v>
      </c>
      <c r="E2119">
        <v>1</v>
      </c>
      <c r="F2119">
        <v>4.5</v>
      </c>
      <c r="G2119" t="s">
        <v>1</v>
      </c>
      <c r="H2119">
        <v>2</v>
      </c>
      <c r="I2119" t="s">
        <v>0</v>
      </c>
      <c r="J2119">
        <v>0</v>
      </c>
      <c r="K2119">
        <v>4.5</v>
      </c>
      <c r="L2119" t="s">
        <v>2</v>
      </c>
      <c r="M2119">
        <v>2</v>
      </c>
      <c r="N2119" t="s">
        <v>4481</v>
      </c>
      <c r="O2119">
        <v>1</v>
      </c>
      <c r="P2119" t="str">
        <f>D2119&amp;"-"&amp;F2119&amp;"-"&amp;G2119&amp;"-"&amp;E2119&amp;"-"&amp;H2119</f>
        <v>B2Sigma-4.5-e-1-2</v>
      </c>
      <c r="Q2119" t="str">
        <f>I2119&amp;"-"&amp;K2119&amp;"-"&amp;L2119&amp;"-"&amp;J2119&amp;"-"&amp;M2119</f>
        <v>X2Pi-4.5-f-0-2</v>
      </c>
      <c r="R2119">
        <f>B2119+S2119</f>
        <v>27825.158707914001</v>
      </c>
      <c r="S2119">
        <f>_xlfn.IFNA(VLOOKUP(Q2119,'MARVEL-X'!A$2:I$1400,7,FALSE),VLOOKUP(Q2119,MARVEL!A$2:J$1522,10,FALSE))</f>
        <v>409.437407914</v>
      </c>
      <c r="T2119">
        <f>IF(P2119=P2118,R2119+T2118,R2119)</f>
        <v>194776.16974763302</v>
      </c>
      <c r="U2119">
        <f>IF(P2119=P2118,1+U2118,1)</f>
        <v>7</v>
      </c>
      <c r="V2119" t="str">
        <f t="shared" si="33"/>
        <v/>
      </c>
      <c r="W2119" t="str">
        <f>IF(V2119="","",IF(ABS(V2119-R2119)&gt;W$1,ABS(V2119-R2119),""))</f>
        <v/>
      </c>
      <c r="X2119" t="str">
        <f>Y2119&amp;"-"&amp;Z2119&amp;"-"&amp;AC2119&amp;"-"&amp;AD2119&amp;"-"&amp;AG2119</f>
        <v>4.5-e-B-1-0.5</v>
      </c>
      <c r="Y2119">
        <f>F2119</f>
        <v>4.5</v>
      </c>
      <c r="Z2119" s="2" t="str">
        <f>G2119</f>
        <v>e</v>
      </c>
      <c r="AA2119">
        <f>_xlfn.IFNA(VLOOKUP(X2119,'duo-out'!A$2:Q$5000,5,FALSE),E2119+10*(H2119-1)+1+_xlfn.IFNA(VLOOKUP(D2119,states!A$2:C$10,3,FALSE),1))</f>
        <v>76</v>
      </c>
      <c r="AB2119" t="str">
        <f>IF(V2119="","",V2119)</f>
        <v/>
      </c>
      <c r="AC2119" s="2" t="str">
        <f>_xlfn.IFNA(VLOOKUP(D2119,states!A$2:C$10,2,FALSE),"XX")</f>
        <v>B</v>
      </c>
      <c r="AD2119">
        <f>E2119</f>
        <v>1</v>
      </c>
      <c r="AE2119">
        <f>_xlfn.IFNA(VLOOKUP(D2119,states!A$2:D$10,4,FALSE),0)</f>
        <v>0</v>
      </c>
      <c r="AF2119">
        <v>0.5</v>
      </c>
      <c r="AG2119">
        <f>IF(AE2119=0,AF2119,IF(AE2119=1,IF(F2119=0.5,0.5,IF(H2119=1,0.5,1.5)),IF(F2119=0.5,0.5,IF(H2119=1,2.5,1.5))))</f>
        <v>0.5</v>
      </c>
      <c r="AH2119" s="7">
        <f>IF(AC2119="XX",0,1/C2119^(1/5)*IF(E2119=0,100,1)/(E2119+1)^(1/4))</f>
        <v>2.0210134807143243</v>
      </c>
    </row>
    <row r="2120" spans="1:34">
      <c r="A2120">
        <v>4412</v>
      </c>
      <c r="B2120" s="1">
        <v>27558.3109</v>
      </c>
      <c r="C2120" s="6">
        <v>0.01</v>
      </c>
      <c r="D2120" t="s">
        <v>4</v>
      </c>
      <c r="E2120">
        <v>1</v>
      </c>
      <c r="F2120">
        <v>4.5</v>
      </c>
      <c r="G2120" t="s">
        <v>1</v>
      </c>
      <c r="H2120">
        <v>2</v>
      </c>
      <c r="I2120" t="s">
        <v>0</v>
      </c>
      <c r="J2120">
        <v>0</v>
      </c>
      <c r="K2120">
        <v>3.5</v>
      </c>
      <c r="L2120" t="s">
        <v>1</v>
      </c>
      <c r="M2120">
        <v>2</v>
      </c>
      <c r="N2120" t="s">
        <v>4468</v>
      </c>
      <c r="O2120">
        <v>1</v>
      </c>
      <c r="P2120" t="str">
        <f>D2120&amp;"-"&amp;F2120&amp;"-"&amp;G2120&amp;"-"&amp;E2120&amp;"-"&amp;H2120</f>
        <v>B2Sigma-4.5-e-1-2</v>
      </c>
      <c r="Q2120" t="str">
        <f>I2120&amp;"-"&amp;K2120&amp;"-"&amp;L2120&amp;"-"&amp;J2120&amp;"-"&amp;M2120</f>
        <v>X2Pi-3.5-e-0-2</v>
      </c>
      <c r="R2120">
        <f>B2120+S2120</f>
        <v>27825.157477108001</v>
      </c>
      <c r="S2120">
        <f>_xlfn.IFNA(VLOOKUP(Q2120,'MARVEL-X'!A$2:I$1400,7,FALSE),VLOOKUP(Q2120,MARVEL!A$2:J$1522,10,FALSE))</f>
        <v>266.84657710800002</v>
      </c>
      <c r="T2120">
        <f>IF(P2120=P2119,R2120+T2119,R2120)</f>
        <v>222601.32722474102</v>
      </c>
      <c r="U2120">
        <f>IF(P2120=P2119,1+U2119,1)</f>
        <v>8</v>
      </c>
      <c r="V2120" t="str">
        <f t="shared" si="33"/>
        <v/>
      </c>
      <c r="W2120" t="str">
        <f>IF(V2120="","",IF(ABS(V2120-R2120)&gt;W$1,ABS(V2120-R2120),""))</f>
        <v/>
      </c>
      <c r="X2120" t="str">
        <f>Y2120&amp;"-"&amp;Z2120&amp;"-"&amp;AC2120&amp;"-"&amp;AD2120&amp;"-"&amp;AG2120</f>
        <v>4.5-e-B-1-0.5</v>
      </c>
      <c r="Y2120">
        <f>F2120</f>
        <v>4.5</v>
      </c>
      <c r="Z2120" s="2" t="str">
        <f>G2120</f>
        <v>e</v>
      </c>
      <c r="AA2120">
        <f>_xlfn.IFNA(VLOOKUP(X2120,'duo-out'!A$2:Q$5000,5,FALSE),E2120+10*(H2120-1)+1+_xlfn.IFNA(VLOOKUP(D2120,states!A$2:C$10,3,FALSE),1))</f>
        <v>76</v>
      </c>
      <c r="AB2120" t="str">
        <f>IF(V2120="","",V2120)</f>
        <v/>
      </c>
      <c r="AC2120" s="2" t="str">
        <f>_xlfn.IFNA(VLOOKUP(D2120,states!A$2:C$10,2,FALSE),"XX")</f>
        <v>B</v>
      </c>
      <c r="AD2120">
        <f>E2120</f>
        <v>1</v>
      </c>
      <c r="AE2120">
        <f>_xlfn.IFNA(VLOOKUP(D2120,states!A$2:D$10,4,FALSE),0)</f>
        <v>0</v>
      </c>
      <c r="AF2120">
        <v>0.5</v>
      </c>
      <c r="AG2120">
        <f>IF(AE2120=0,AF2120,IF(AE2120=1,IF(F2120=0.5,0.5,IF(H2120=1,0.5,1.5)),IF(F2120=0.5,0.5,IF(H2120=1,2.5,1.5))))</f>
        <v>0.5</v>
      </c>
      <c r="AH2120" s="7">
        <f>IF(AC2120="XX",0,1/C2120^(1/5)*IF(E2120=0,100,1)/(E2120+1)^(1/4))</f>
        <v>2.1122362957808511</v>
      </c>
    </row>
    <row r="2121" spans="1:34">
      <c r="A2121">
        <v>3135</v>
      </c>
      <c r="B2121" s="1">
        <v>24698.610400000001</v>
      </c>
      <c r="C2121" s="6">
        <v>1.091E-2</v>
      </c>
      <c r="D2121" t="s">
        <v>4</v>
      </c>
      <c r="E2121">
        <v>1</v>
      </c>
      <c r="F2121">
        <v>4.5</v>
      </c>
      <c r="G2121" t="s">
        <v>1</v>
      </c>
      <c r="H2121">
        <v>2</v>
      </c>
      <c r="I2121" t="s">
        <v>0</v>
      </c>
      <c r="J2121">
        <v>1</v>
      </c>
      <c r="K2121">
        <v>4.5</v>
      </c>
      <c r="L2121" t="s">
        <v>2</v>
      </c>
      <c r="M2121">
        <v>2</v>
      </c>
      <c r="N2121" t="s">
        <v>3191</v>
      </c>
      <c r="O2121">
        <v>1</v>
      </c>
      <c r="P2121" t="str">
        <f>D2121&amp;"-"&amp;F2121&amp;"-"&amp;G2121&amp;"-"&amp;E2121&amp;"-"&amp;H2121</f>
        <v>B2Sigma-4.5-e-1-2</v>
      </c>
      <c r="Q2121" t="str">
        <f>I2121&amp;"-"&amp;K2121&amp;"-"&amp;L2121&amp;"-"&amp;J2121&amp;"-"&amp;M2121</f>
        <v>X2Pi-4.5-f-1-2</v>
      </c>
      <c r="R2121">
        <f>B2121+S2121</f>
        <v>27825.157271539003</v>
      </c>
      <c r="S2121">
        <f>_xlfn.IFNA(VLOOKUP(Q2121,'MARVEL-X'!A$2:I$1400,7,FALSE),VLOOKUP(Q2121,MARVEL!A$2:J$1522,10,FALSE))</f>
        <v>3126.5468715390002</v>
      </c>
      <c r="T2121">
        <f>IF(P2121=P2120,R2121+T2120,R2121)</f>
        <v>250426.48449628003</v>
      </c>
      <c r="U2121">
        <f>IF(P2121=P2120,1+U2120,1)</f>
        <v>9</v>
      </c>
      <c r="V2121" t="str">
        <f t="shared" si="33"/>
        <v/>
      </c>
      <c r="W2121" t="str">
        <f>IF(V2121="","",IF(ABS(V2121-R2121)&gt;W$1,ABS(V2121-R2121),""))</f>
        <v/>
      </c>
      <c r="X2121" t="str">
        <f>Y2121&amp;"-"&amp;Z2121&amp;"-"&amp;AC2121&amp;"-"&amp;AD2121&amp;"-"&amp;AG2121</f>
        <v>4.5-e-B-1-0.5</v>
      </c>
      <c r="Y2121">
        <f>F2121</f>
        <v>4.5</v>
      </c>
      <c r="Z2121" s="2" t="str">
        <f>G2121</f>
        <v>e</v>
      </c>
      <c r="AA2121">
        <f>_xlfn.IFNA(VLOOKUP(X2121,'duo-out'!A$2:Q$5000,5,FALSE),E2121+10*(H2121-1)+1+_xlfn.IFNA(VLOOKUP(D2121,states!A$2:C$10,3,FALSE),1))</f>
        <v>76</v>
      </c>
      <c r="AB2121" t="str">
        <f>IF(V2121="","",V2121)</f>
        <v/>
      </c>
      <c r="AC2121" s="2" t="str">
        <f>_xlfn.IFNA(VLOOKUP(D2121,states!A$2:C$10,2,FALSE),"XX")</f>
        <v>B</v>
      </c>
      <c r="AD2121">
        <f>E2121</f>
        <v>1</v>
      </c>
      <c r="AE2121">
        <f>_xlfn.IFNA(VLOOKUP(D2121,states!A$2:D$10,4,FALSE),0)</f>
        <v>0</v>
      </c>
      <c r="AF2121">
        <v>0.5</v>
      </c>
      <c r="AG2121">
        <f>IF(AE2121=0,AF2121,IF(AE2121=1,IF(F2121=0.5,0.5,IF(H2121=1,0.5,1.5)),IF(F2121=0.5,0.5,IF(H2121=1,2.5,1.5))))</f>
        <v>0.5</v>
      </c>
      <c r="AH2121" s="7">
        <f>IF(AC2121="XX",0,1/C2121^(1/5)*IF(E2121=0,100,1)/(E2121+1)^(1/4))</f>
        <v>2.075761969903851</v>
      </c>
    </row>
    <row r="2122" spans="1:34">
      <c r="A2122">
        <v>3124</v>
      </c>
      <c r="B2122" s="1">
        <v>24537.0481</v>
      </c>
      <c r="C2122" s="6">
        <v>1.119E-2</v>
      </c>
      <c r="D2122" t="s">
        <v>4</v>
      </c>
      <c r="E2122">
        <v>1</v>
      </c>
      <c r="F2122">
        <v>4.5</v>
      </c>
      <c r="G2122" t="s">
        <v>1</v>
      </c>
      <c r="H2122">
        <v>2</v>
      </c>
      <c r="I2122" t="s">
        <v>0</v>
      </c>
      <c r="J2122">
        <v>1</v>
      </c>
      <c r="K2122">
        <v>5.5</v>
      </c>
      <c r="L2122" t="s">
        <v>1</v>
      </c>
      <c r="M2122">
        <v>2</v>
      </c>
      <c r="N2122" t="s">
        <v>3180</v>
      </c>
      <c r="O2122">
        <v>1</v>
      </c>
      <c r="P2122" t="str">
        <f>D2122&amp;"-"&amp;F2122&amp;"-"&amp;G2122&amp;"-"&amp;E2122&amp;"-"&amp;H2122</f>
        <v>B2Sigma-4.5-e-1-2</v>
      </c>
      <c r="Q2122" t="str">
        <f>I2122&amp;"-"&amp;K2122&amp;"-"&amp;L2122&amp;"-"&amp;J2122&amp;"-"&amp;M2122</f>
        <v>X2Pi-5.5-e-1-2</v>
      </c>
      <c r="R2122">
        <f>B2122+S2122</f>
        <v>27825.158472313</v>
      </c>
      <c r="S2122">
        <f>_xlfn.IFNA(VLOOKUP(Q2122,'MARVEL-X'!A$2:I$1400,7,FALSE),VLOOKUP(Q2122,MARVEL!A$2:J$1522,10,FALSE))</f>
        <v>3288.110372313</v>
      </c>
      <c r="T2122">
        <f>IF(P2122=P2121,R2122+T2121,R2122)</f>
        <v>278251.64296859305</v>
      </c>
      <c r="U2122">
        <f>IF(P2122=P2121,1+U2121,1)</f>
        <v>10</v>
      </c>
      <c r="V2122" t="str">
        <f t="shared" si="33"/>
        <v/>
      </c>
      <c r="W2122" t="str">
        <f>IF(V2122="","",IF(ABS(V2122-R2122)&gt;W$1,ABS(V2122-R2122),""))</f>
        <v/>
      </c>
      <c r="X2122" t="str">
        <f>Y2122&amp;"-"&amp;Z2122&amp;"-"&amp;AC2122&amp;"-"&amp;AD2122&amp;"-"&amp;AG2122</f>
        <v>4.5-e-B-1-0.5</v>
      </c>
      <c r="Y2122">
        <f>F2122</f>
        <v>4.5</v>
      </c>
      <c r="Z2122" s="2" t="str">
        <f>G2122</f>
        <v>e</v>
      </c>
      <c r="AA2122">
        <f>_xlfn.IFNA(VLOOKUP(X2122,'duo-out'!A$2:Q$5000,5,FALSE),E2122+10*(H2122-1)+1+_xlfn.IFNA(VLOOKUP(D2122,states!A$2:C$10,3,FALSE),1))</f>
        <v>76</v>
      </c>
      <c r="AB2122" t="str">
        <f>IF(V2122="","",V2122)</f>
        <v/>
      </c>
      <c r="AC2122" s="2" t="str">
        <f>_xlfn.IFNA(VLOOKUP(D2122,states!A$2:C$10,2,FALSE),"XX")</f>
        <v>B</v>
      </c>
      <c r="AD2122">
        <f>E2122</f>
        <v>1</v>
      </c>
      <c r="AE2122">
        <f>_xlfn.IFNA(VLOOKUP(D2122,states!A$2:D$10,4,FALSE),0)</f>
        <v>0</v>
      </c>
      <c r="AF2122">
        <v>0.5</v>
      </c>
      <c r="AG2122">
        <f>IF(AE2122=0,AF2122,IF(AE2122=1,IF(F2122=0.5,0.5,IF(H2122=1,0.5,1.5)),IF(F2122=0.5,0.5,IF(H2122=1,2.5,1.5))))</f>
        <v>0.5</v>
      </c>
      <c r="AH2122" s="7">
        <f>IF(AC2122="XX",0,1/C2122^(1/5)*IF(E2122=0,100,1)/(E2122+1)^(1/4))</f>
        <v>2.0652683224241302</v>
      </c>
    </row>
    <row r="2123" spans="1:34">
      <c r="A2123">
        <v>3114</v>
      </c>
      <c r="B2123" s="1">
        <v>27558.294099999999</v>
      </c>
      <c r="C2123" s="6">
        <v>1.78E-2</v>
      </c>
      <c r="D2123" t="s">
        <v>4</v>
      </c>
      <c r="E2123">
        <v>1</v>
      </c>
      <c r="F2123">
        <v>4.5</v>
      </c>
      <c r="G2123" t="s">
        <v>1</v>
      </c>
      <c r="H2123">
        <v>2</v>
      </c>
      <c r="I2123" t="s">
        <v>0</v>
      </c>
      <c r="J2123">
        <v>0</v>
      </c>
      <c r="K2123">
        <v>3.5</v>
      </c>
      <c r="L2123" t="s">
        <v>1</v>
      </c>
      <c r="M2123">
        <v>2</v>
      </c>
      <c r="N2123" t="s">
        <v>3170</v>
      </c>
      <c r="O2123">
        <v>1</v>
      </c>
      <c r="P2123" t="str">
        <f>D2123&amp;"-"&amp;F2123&amp;"-"&amp;G2123&amp;"-"&amp;E2123&amp;"-"&amp;H2123</f>
        <v>B2Sigma-4.5-e-1-2</v>
      </c>
      <c r="Q2123" t="str">
        <f>I2123&amp;"-"&amp;K2123&amp;"-"&amp;L2123&amp;"-"&amp;J2123&amp;"-"&amp;M2123</f>
        <v>X2Pi-3.5-e-0-2</v>
      </c>
      <c r="R2123">
        <f>B2123+S2123</f>
        <v>27825.140677108</v>
      </c>
      <c r="S2123">
        <f>_xlfn.IFNA(VLOOKUP(Q2123,'MARVEL-X'!A$2:I$1400,7,FALSE),VLOOKUP(Q2123,MARVEL!A$2:J$1522,10,FALSE))</f>
        <v>266.84657710800002</v>
      </c>
      <c r="T2123">
        <f>IF(P2123=P2122,R2123+T2122,R2123)</f>
        <v>306076.78364570107</v>
      </c>
      <c r="U2123">
        <f>IF(P2123=P2122,1+U2122,1)</f>
        <v>11</v>
      </c>
      <c r="V2123" t="str">
        <f t="shared" si="33"/>
        <v/>
      </c>
      <c r="W2123" t="str">
        <f>IF(V2123="","",IF(ABS(V2123-R2123)&gt;W$1,ABS(V2123-R2123),""))</f>
        <v/>
      </c>
      <c r="X2123" t="str">
        <f>Y2123&amp;"-"&amp;Z2123&amp;"-"&amp;AC2123&amp;"-"&amp;AD2123&amp;"-"&amp;AG2123</f>
        <v>4.5-e-B-1-0.5</v>
      </c>
      <c r="Y2123">
        <f>F2123</f>
        <v>4.5</v>
      </c>
      <c r="Z2123" s="2" t="str">
        <f>G2123</f>
        <v>e</v>
      </c>
      <c r="AA2123">
        <f>_xlfn.IFNA(VLOOKUP(X2123,'duo-out'!A$2:Q$5000,5,FALSE),E2123+10*(H2123-1)+1+_xlfn.IFNA(VLOOKUP(D2123,states!A$2:C$10,3,FALSE),1))</f>
        <v>76</v>
      </c>
      <c r="AB2123" t="str">
        <f>IF(V2123="","",V2123)</f>
        <v/>
      </c>
      <c r="AC2123" s="2" t="str">
        <f>_xlfn.IFNA(VLOOKUP(D2123,states!A$2:C$10,2,FALSE),"XX")</f>
        <v>B</v>
      </c>
      <c r="AD2123">
        <f>E2123</f>
        <v>1</v>
      </c>
      <c r="AE2123">
        <f>_xlfn.IFNA(VLOOKUP(D2123,states!A$2:D$10,4,FALSE),0)</f>
        <v>0</v>
      </c>
      <c r="AF2123">
        <v>0.5</v>
      </c>
      <c r="AG2123">
        <f>IF(AE2123=0,AF2123,IF(AE2123=1,IF(F2123=0.5,0.5,IF(H2123=1,0.5,1.5)),IF(F2123=0.5,0.5,IF(H2123=1,2.5,1.5))))</f>
        <v>0.5</v>
      </c>
      <c r="AH2123" s="7">
        <f>IF(AC2123="XX",0,1/C2123^(1/5)*IF(E2123=0,100,1)/(E2123+1)^(1/4))</f>
        <v>1.8821684993019137</v>
      </c>
    </row>
    <row r="2124" spans="1:34">
      <c r="A2124">
        <v>3106</v>
      </c>
      <c r="B2124" s="1">
        <v>27415.7179</v>
      </c>
      <c r="C2124" s="6">
        <v>8.3510000000000008E-3</v>
      </c>
      <c r="D2124" t="s">
        <v>4</v>
      </c>
      <c r="E2124">
        <v>1</v>
      </c>
      <c r="F2124">
        <v>4.5</v>
      </c>
      <c r="G2124" t="s">
        <v>1</v>
      </c>
      <c r="H2124">
        <v>2</v>
      </c>
      <c r="I2124" t="s">
        <v>0</v>
      </c>
      <c r="J2124">
        <v>0</v>
      </c>
      <c r="K2124">
        <v>4.5</v>
      </c>
      <c r="L2124" t="s">
        <v>2</v>
      </c>
      <c r="M2124">
        <v>2</v>
      </c>
      <c r="N2124" t="s">
        <v>3162</v>
      </c>
      <c r="O2124">
        <v>1</v>
      </c>
      <c r="P2124" t="str">
        <f>D2124&amp;"-"&amp;F2124&amp;"-"&amp;G2124&amp;"-"&amp;E2124&amp;"-"&amp;H2124</f>
        <v>B2Sigma-4.5-e-1-2</v>
      </c>
      <c r="Q2124" t="str">
        <f>I2124&amp;"-"&amp;K2124&amp;"-"&amp;L2124&amp;"-"&amp;J2124&amp;"-"&amp;M2124</f>
        <v>X2Pi-4.5-f-0-2</v>
      </c>
      <c r="R2124">
        <f>B2124+S2124</f>
        <v>27825.155307913999</v>
      </c>
      <c r="S2124">
        <f>_xlfn.IFNA(VLOOKUP(Q2124,'MARVEL-X'!A$2:I$1400,7,FALSE),VLOOKUP(Q2124,MARVEL!A$2:J$1522,10,FALSE))</f>
        <v>409.437407914</v>
      </c>
      <c r="T2124">
        <f>IF(P2124=P2123,R2124+T2123,R2124)</f>
        <v>333901.93895361508</v>
      </c>
      <c r="U2124">
        <f>IF(P2124=P2123,1+U2123,1)</f>
        <v>12</v>
      </c>
      <c r="V2124" t="str">
        <f t="shared" si="33"/>
        <v/>
      </c>
      <c r="W2124" t="str">
        <f>IF(V2124="","",IF(ABS(V2124-R2124)&gt;W$1,ABS(V2124-R2124),""))</f>
        <v/>
      </c>
      <c r="X2124" t="str">
        <f>Y2124&amp;"-"&amp;Z2124&amp;"-"&amp;AC2124&amp;"-"&amp;AD2124&amp;"-"&amp;AG2124</f>
        <v>4.5-e-B-1-0.5</v>
      </c>
      <c r="Y2124">
        <f>F2124</f>
        <v>4.5</v>
      </c>
      <c r="Z2124" s="2" t="str">
        <f>G2124</f>
        <v>e</v>
      </c>
      <c r="AA2124">
        <f>_xlfn.IFNA(VLOOKUP(X2124,'duo-out'!A$2:Q$5000,5,FALSE),E2124+10*(H2124-1)+1+_xlfn.IFNA(VLOOKUP(D2124,states!A$2:C$10,3,FALSE),1))</f>
        <v>76</v>
      </c>
      <c r="AB2124" t="str">
        <f>IF(V2124="","",V2124)</f>
        <v/>
      </c>
      <c r="AC2124" s="2" t="str">
        <f>_xlfn.IFNA(VLOOKUP(D2124,states!A$2:C$10,2,FALSE),"XX")</f>
        <v>B</v>
      </c>
      <c r="AD2124">
        <f>E2124</f>
        <v>1</v>
      </c>
      <c r="AE2124">
        <f>_xlfn.IFNA(VLOOKUP(D2124,states!A$2:D$10,4,FALSE),0)</f>
        <v>0</v>
      </c>
      <c r="AF2124">
        <v>0.5</v>
      </c>
      <c r="AG2124">
        <f>IF(AE2124=0,AF2124,IF(AE2124=1,IF(F2124=0.5,0.5,IF(H2124=1,0.5,1.5)),IF(F2124=0.5,0.5,IF(H2124=1,2.5,1.5))))</f>
        <v>0.5</v>
      </c>
      <c r="AH2124" s="7">
        <f>IF(AC2124="XX",0,1/C2124^(1/5)*IF(E2124=0,100,1)/(E2124+1)^(1/4))</f>
        <v>2.1897513579983237</v>
      </c>
    </row>
    <row r="2125" spans="1:34">
      <c r="A2125">
        <v>3095</v>
      </c>
      <c r="B2125" s="1">
        <v>27247.861799999999</v>
      </c>
      <c r="C2125" s="6">
        <v>1.8329999999999999E-2</v>
      </c>
      <c r="D2125" t="s">
        <v>4</v>
      </c>
      <c r="E2125">
        <v>1</v>
      </c>
      <c r="F2125">
        <v>4.5</v>
      </c>
      <c r="G2125" t="s">
        <v>1</v>
      </c>
      <c r="H2125">
        <v>2</v>
      </c>
      <c r="I2125" t="s">
        <v>0</v>
      </c>
      <c r="J2125">
        <v>0</v>
      </c>
      <c r="K2125">
        <v>5.5</v>
      </c>
      <c r="L2125" t="s">
        <v>1</v>
      </c>
      <c r="M2125">
        <v>2</v>
      </c>
      <c r="N2125" t="s">
        <v>3151</v>
      </c>
      <c r="O2125">
        <v>1</v>
      </c>
      <c r="P2125" t="str">
        <f>D2125&amp;"-"&amp;F2125&amp;"-"&amp;G2125&amp;"-"&amp;E2125&amp;"-"&amp;H2125</f>
        <v>B2Sigma-4.5-e-1-2</v>
      </c>
      <c r="Q2125" t="str">
        <f>I2125&amp;"-"&amp;K2125&amp;"-"&amp;L2125&amp;"-"&amp;J2125&amp;"-"&amp;M2125</f>
        <v>X2Pi-5.5-e-0-2</v>
      </c>
      <c r="R2125">
        <f>B2125+S2125</f>
        <v>27825.164507513</v>
      </c>
      <c r="S2125">
        <f>_xlfn.IFNA(VLOOKUP(Q2125,'MARVEL-X'!A$2:I$1400,7,FALSE),VLOOKUP(Q2125,MARVEL!A$2:J$1522,10,FALSE))</f>
        <v>577.30270751299997</v>
      </c>
      <c r="T2125">
        <f>IF(P2125=P2124,R2125+T2124,R2125)</f>
        <v>361727.10346112808</v>
      </c>
      <c r="U2125">
        <f>IF(P2125=P2124,1+U2124,1)</f>
        <v>13</v>
      </c>
      <c r="V2125" t="str">
        <f t="shared" si="33"/>
        <v/>
      </c>
      <c r="W2125" t="str">
        <f>IF(V2125="","",IF(ABS(V2125-R2125)&gt;W$1,ABS(V2125-R2125),""))</f>
        <v/>
      </c>
      <c r="X2125" t="str">
        <f>Y2125&amp;"-"&amp;Z2125&amp;"-"&amp;AC2125&amp;"-"&amp;AD2125&amp;"-"&amp;AG2125</f>
        <v>4.5-e-B-1-0.5</v>
      </c>
      <c r="Y2125">
        <f>F2125</f>
        <v>4.5</v>
      </c>
      <c r="Z2125" s="2" t="str">
        <f>G2125</f>
        <v>e</v>
      </c>
      <c r="AA2125">
        <f>_xlfn.IFNA(VLOOKUP(X2125,'duo-out'!A$2:Q$5000,5,FALSE),E2125+10*(H2125-1)+1+_xlfn.IFNA(VLOOKUP(D2125,states!A$2:C$10,3,FALSE),1))</f>
        <v>76</v>
      </c>
      <c r="AB2125" t="str">
        <f>IF(V2125="","",V2125)</f>
        <v/>
      </c>
      <c r="AC2125" s="2" t="str">
        <f>_xlfn.IFNA(VLOOKUP(D2125,states!A$2:C$10,2,FALSE),"XX")</f>
        <v>B</v>
      </c>
      <c r="AD2125">
        <f>E2125</f>
        <v>1</v>
      </c>
      <c r="AE2125">
        <f>_xlfn.IFNA(VLOOKUP(D2125,states!A$2:D$10,4,FALSE),0)</f>
        <v>0</v>
      </c>
      <c r="AF2125">
        <v>0.5</v>
      </c>
      <c r="AG2125">
        <f>IF(AE2125=0,AF2125,IF(AE2125=1,IF(F2125=0.5,0.5,IF(H2125=1,0.5,1.5)),IF(F2125=0.5,0.5,IF(H2125=1,2.5,1.5))))</f>
        <v>0.5</v>
      </c>
      <c r="AH2125" s="7">
        <f>IF(AC2125="XX",0,1/C2125^(1/5)*IF(E2125=0,100,1)/(E2125+1)^(1/4))</f>
        <v>1.8711560497673467</v>
      </c>
    </row>
    <row r="2126" spans="1:34">
      <c r="A2126">
        <v>570</v>
      </c>
      <c r="B2126" s="1">
        <v>24536.85</v>
      </c>
      <c r="C2126" s="6">
        <v>0.21260000000000001</v>
      </c>
      <c r="D2126" t="s">
        <v>4</v>
      </c>
      <c r="E2126">
        <v>1</v>
      </c>
      <c r="F2126">
        <v>4.5</v>
      </c>
      <c r="G2126" t="s">
        <v>1</v>
      </c>
      <c r="H2126">
        <v>2</v>
      </c>
      <c r="I2126" t="s">
        <v>0</v>
      </c>
      <c r="J2126">
        <v>1</v>
      </c>
      <c r="K2126">
        <v>5.5</v>
      </c>
      <c r="L2126" t="s">
        <v>1</v>
      </c>
      <c r="M2126">
        <v>2</v>
      </c>
      <c r="N2126" t="s">
        <v>626</v>
      </c>
      <c r="O2126">
        <v>1</v>
      </c>
      <c r="P2126" t="str">
        <f>D2126&amp;"-"&amp;F2126&amp;"-"&amp;G2126&amp;"-"&amp;E2126&amp;"-"&amp;H2126</f>
        <v>B2Sigma-4.5-e-1-2</v>
      </c>
      <c r="Q2126" t="str">
        <f>I2126&amp;"-"&amp;K2126&amp;"-"&amp;L2126&amp;"-"&amp;J2126&amp;"-"&amp;M2126</f>
        <v>X2Pi-5.5-e-1-2</v>
      </c>
      <c r="R2126">
        <f>B2126+S2126</f>
        <v>27824.960372312999</v>
      </c>
      <c r="S2126">
        <f>_xlfn.IFNA(VLOOKUP(Q2126,'MARVEL-X'!A$2:I$1400,7,FALSE),VLOOKUP(Q2126,MARVEL!A$2:J$1522,10,FALSE))</f>
        <v>3288.110372313</v>
      </c>
      <c r="T2126">
        <f>IF(P2126=P2125,R2126+T2125,R2126)</f>
        <v>389552.06383344106</v>
      </c>
      <c r="U2126">
        <f>IF(P2126=P2125,1+U2125,1)</f>
        <v>14</v>
      </c>
      <c r="V2126" t="str">
        <f t="shared" si="33"/>
        <v/>
      </c>
      <c r="W2126" t="str">
        <f>IF(V2126="","",IF(ABS(V2126-R2126)&gt;W$1,ABS(V2126-R2126),""))</f>
        <v/>
      </c>
      <c r="X2126" t="str">
        <f>Y2126&amp;"-"&amp;Z2126&amp;"-"&amp;AC2126&amp;"-"&amp;AD2126&amp;"-"&amp;AG2126</f>
        <v>4.5-e-B-1-0.5</v>
      </c>
      <c r="Y2126">
        <f>F2126</f>
        <v>4.5</v>
      </c>
      <c r="Z2126" s="2" t="str">
        <f>G2126</f>
        <v>e</v>
      </c>
      <c r="AA2126">
        <f>_xlfn.IFNA(VLOOKUP(X2126,'duo-out'!A$2:Q$5000,5,FALSE),E2126+10*(H2126-1)+1+_xlfn.IFNA(VLOOKUP(D2126,states!A$2:C$10,3,FALSE),1))</f>
        <v>76</v>
      </c>
      <c r="AB2126" t="str">
        <f>IF(V2126="","",V2126)</f>
        <v/>
      </c>
      <c r="AC2126" s="2" t="str">
        <f>_xlfn.IFNA(VLOOKUP(D2126,states!A$2:C$10,2,FALSE),"XX")</f>
        <v>B</v>
      </c>
      <c r="AD2126">
        <f>E2126</f>
        <v>1</v>
      </c>
      <c r="AE2126">
        <f>_xlfn.IFNA(VLOOKUP(D2126,states!A$2:D$10,4,FALSE),0)</f>
        <v>0</v>
      </c>
      <c r="AF2126">
        <v>0.5</v>
      </c>
      <c r="AG2126">
        <f>IF(AE2126=0,AF2126,IF(AE2126=1,IF(F2126=0.5,0.5,IF(H2126=1,0.5,1.5)),IF(F2126=0.5,0.5,IF(H2126=1,2.5,1.5))))</f>
        <v>0.5</v>
      </c>
      <c r="AH2126" s="7">
        <f>IF(AC2126="XX",0,1/C2126^(1/5)*IF(E2126=0,100,1)/(E2126+1)^(1/4))</f>
        <v>1.1461193611785199</v>
      </c>
    </row>
    <row r="2127" spans="1:34">
      <c r="A2127">
        <v>550</v>
      </c>
      <c r="B2127" s="1">
        <v>24698.42</v>
      </c>
      <c r="C2127" s="6">
        <v>0.20430000000000001</v>
      </c>
      <c r="D2127" t="s">
        <v>4</v>
      </c>
      <c r="E2127">
        <v>1</v>
      </c>
      <c r="F2127">
        <v>4.5</v>
      </c>
      <c r="G2127" t="s">
        <v>1</v>
      </c>
      <c r="H2127">
        <v>2</v>
      </c>
      <c r="I2127" t="s">
        <v>0</v>
      </c>
      <c r="J2127">
        <v>1</v>
      </c>
      <c r="K2127">
        <v>4.5</v>
      </c>
      <c r="L2127" t="s">
        <v>2</v>
      </c>
      <c r="M2127">
        <v>2</v>
      </c>
      <c r="N2127" t="s">
        <v>606</v>
      </c>
      <c r="O2127">
        <v>1</v>
      </c>
      <c r="P2127" t="str">
        <f>D2127&amp;"-"&amp;F2127&amp;"-"&amp;G2127&amp;"-"&amp;E2127&amp;"-"&amp;H2127</f>
        <v>B2Sigma-4.5-e-1-2</v>
      </c>
      <c r="Q2127" t="str">
        <f>I2127&amp;"-"&amp;K2127&amp;"-"&amp;L2127&amp;"-"&amp;J2127&amp;"-"&amp;M2127</f>
        <v>X2Pi-4.5-f-1-2</v>
      </c>
      <c r="R2127">
        <f>B2127+S2127</f>
        <v>27824.966871539</v>
      </c>
      <c r="S2127">
        <f>_xlfn.IFNA(VLOOKUP(Q2127,'MARVEL-X'!A$2:I$1400,7,FALSE),VLOOKUP(Q2127,MARVEL!A$2:J$1522,10,FALSE))</f>
        <v>3126.5468715390002</v>
      </c>
      <c r="T2127">
        <f>IF(P2127=P2126,R2127+T2126,R2127)</f>
        <v>417377.03070498008</v>
      </c>
      <c r="U2127">
        <f>IF(P2127=P2126,1+U2126,1)</f>
        <v>15</v>
      </c>
      <c r="V2127" t="str">
        <f t="shared" si="33"/>
        <v/>
      </c>
      <c r="W2127" t="str">
        <f>IF(V2127="","",IF(ABS(V2127-R2127)&gt;W$1,ABS(V2127-R2127),""))</f>
        <v/>
      </c>
      <c r="X2127" t="str">
        <f>Y2127&amp;"-"&amp;Z2127&amp;"-"&amp;AC2127&amp;"-"&amp;AD2127&amp;"-"&amp;AG2127</f>
        <v>4.5-e-B-1-0.5</v>
      </c>
      <c r="Y2127">
        <f>F2127</f>
        <v>4.5</v>
      </c>
      <c r="Z2127" s="2" t="str">
        <f>G2127</f>
        <v>e</v>
      </c>
      <c r="AA2127">
        <f>_xlfn.IFNA(VLOOKUP(X2127,'duo-out'!A$2:Q$5000,5,FALSE),E2127+10*(H2127-1)+1+_xlfn.IFNA(VLOOKUP(D2127,states!A$2:C$10,3,FALSE),1))</f>
        <v>76</v>
      </c>
      <c r="AB2127" t="str">
        <f>IF(V2127="","",V2127)</f>
        <v/>
      </c>
      <c r="AC2127" s="2" t="str">
        <f>_xlfn.IFNA(VLOOKUP(D2127,states!A$2:C$10,2,FALSE),"XX")</f>
        <v>B</v>
      </c>
      <c r="AD2127">
        <f>E2127</f>
        <v>1</v>
      </c>
      <c r="AE2127">
        <f>_xlfn.IFNA(VLOOKUP(D2127,states!A$2:D$10,4,FALSE),0)</f>
        <v>0</v>
      </c>
      <c r="AF2127">
        <v>0.5</v>
      </c>
      <c r="AG2127">
        <f>IF(AE2127=0,AF2127,IF(AE2127=1,IF(F2127=0.5,0.5,IF(H2127=1,0.5,1.5)),IF(F2127=0.5,0.5,IF(H2127=1,2.5,1.5))))</f>
        <v>0.5</v>
      </c>
      <c r="AH2127" s="7">
        <f>IF(AC2127="XX",0,1/C2127^(1/5)*IF(E2127=0,100,1)/(E2127+1)^(1/4))</f>
        <v>1.1552841838027472</v>
      </c>
    </row>
    <row r="2128" spans="1:34">
      <c r="A2128">
        <v>533</v>
      </c>
      <c r="B2128" s="1">
        <v>24835.75</v>
      </c>
      <c r="C2128" s="6">
        <v>0.1074</v>
      </c>
      <c r="D2128" t="s">
        <v>4</v>
      </c>
      <c r="E2128">
        <v>1</v>
      </c>
      <c r="F2128">
        <v>4.5</v>
      </c>
      <c r="G2128" t="s">
        <v>1</v>
      </c>
      <c r="H2128">
        <v>2</v>
      </c>
      <c r="I2128" t="s">
        <v>0</v>
      </c>
      <c r="J2128">
        <v>1</v>
      </c>
      <c r="K2128">
        <v>3.5</v>
      </c>
      <c r="L2128" t="s">
        <v>1</v>
      </c>
      <c r="M2128">
        <v>2</v>
      </c>
      <c r="N2128" t="s">
        <v>589</v>
      </c>
      <c r="O2128">
        <v>1</v>
      </c>
      <c r="P2128" t="str">
        <f>D2128&amp;"-"&amp;F2128&amp;"-"&amp;G2128&amp;"-"&amp;E2128&amp;"-"&amp;H2128</f>
        <v>B2Sigma-4.5-e-1-2</v>
      </c>
      <c r="Q2128" t="str">
        <f>I2128&amp;"-"&amp;K2128&amp;"-"&amp;L2128&amp;"-"&amp;J2128&amp;"-"&amp;M2128</f>
        <v>X2Pi-3.5-e-1-2</v>
      </c>
      <c r="R2128">
        <f>B2128+S2128</f>
        <v>27825.055672926999</v>
      </c>
      <c r="S2128">
        <f>_xlfn.IFNA(VLOOKUP(Q2128,'MARVEL-X'!A$2:I$1400,7,FALSE),VLOOKUP(Q2128,MARVEL!A$2:J$1522,10,FALSE))</f>
        <v>2989.3056729270002</v>
      </c>
      <c r="T2128">
        <f>IF(P2128=P2127,R2128+T2127,R2128)</f>
        <v>445202.08637790708</v>
      </c>
      <c r="U2128">
        <f>IF(P2128=P2127,1+U2127,1)</f>
        <v>16</v>
      </c>
      <c r="V2128" t="str">
        <f t="shared" si="33"/>
        <v/>
      </c>
      <c r="W2128" t="str">
        <f>IF(V2128="","",IF(ABS(V2128-R2128)&gt;W$1,ABS(V2128-R2128),""))</f>
        <v/>
      </c>
      <c r="X2128" t="str">
        <f>Y2128&amp;"-"&amp;Z2128&amp;"-"&amp;AC2128&amp;"-"&amp;AD2128&amp;"-"&amp;AG2128</f>
        <v>4.5-e-B-1-0.5</v>
      </c>
      <c r="Y2128">
        <f>F2128</f>
        <v>4.5</v>
      </c>
      <c r="Z2128" s="2" t="str">
        <f>G2128</f>
        <v>e</v>
      </c>
      <c r="AA2128">
        <f>_xlfn.IFNA(VLOOKUP(X2128,'duo-out'!A$2:Q$5000,5,FALSE),E2128+10*(H2128-1)+1+_xlfn.IFNA(VLOOKUP(D2128,states!A$2:C$10,3,FALSE),1))</f>
        <v>76</v>
      </c>
      <c r="AB2128" t="str">
        <f>IF(V2128="","",V2128)</f>
        <v/>
      </c>
      <c r="AC2128" s="2" t="str">
        <f>_xlfn.IFNA(VLOOKUP(D2128,states!A$2:C$10,2,FALSE),"XX")</f>
        <v>B</v>
      </c>
      <c r="AD2128">
        <f>E2128</f>
        <v>1</v>
      </c>
      <c r="AE2128">
        <f>_xlfn.IFNA(VLOOKUP(D2128,states!A$2:D$10,4,FALSE),0)</f>
        <v>0</v>
      </c>
      <c r="AF2128">
        <v>0.5</v>
      </c>
      <c r="AG2128">
        <f>IF(AE2128=0,AF2128,IF(AE2128=1,IF(F2128=0.5,0.5,IF(H2128=1,0.5,1.5)),IF(F2128=0.5,0.5,IF(H2128=1,2.5,1.5))))</f>
        <v>0.5</v>
      </c>
      <c r="AH2128" s="7">
        <f>IF(AC2128="XX",0,1/C2128^(1/5)*IF(E2128=0,100,1)/(E2128+1)^(1/4))</f>
        <v>1.3138374737434138</v>
      </c>
    </row>
    <row r="2129" spans="1:34">
      <c r="A2129">
        <v>518</v>
      </c>
      <c r="B2129" s="1">
        <v>27247.74</v>
      </c>
      <c r="C2129" s="6">
        <v>0.12239999999999999</v>
      </c>
      <c r="D2129" t="s">
        <v>4</v>
      </c>
      <c r="E2129">
        <v>1</v>
      </c>
      <c r="F2129">
        <v>4.5</v>
      </c>
      <c r="G2129" t="s">
        <v>1</v>
      </c>
      <c r="H2129">
        <v>2</v>
      </c>
      <c r="I2129" t="s">
        <v>0</v>
      </c>
      <c r="J2129">
        <v>0</v>
      </c>
      <c r="K2129">
        <v>5.5</v>
      </c>
      <c r="L2129" t="s">
        <v>1</v>
      </c>
      <c r="M2129">
        <v>2</v>
      </c>
      <c r="N2129" t="s">
        <v>574</v>
      </c>
      <c r="O2129">
        <v>1</v>
      </c>
      <c r="P2129" t="str">
        <f>D2129&amp;"-"&amp;F2129&amp;"-"&amp;G2129&amp;"-"&amp;E2129&amp;"-"&amp;H2129</f>
        <v>B2Sigma-4.5-e-1-2</v>
      </c>
      <c r="Q2129" t="str">
        <f>I2129&amp;"-"&amp;K2129&amp;"-"&amp;L2129&amp;"-"&amp;J2129&amp;"-"&amp;M2129</f>
        <v>X2Pi-5.5-e-0-2</v>
      </c>
      <c r="R2129">
        <f>B2129+S2129</f>
        <v>27825.042707513003</v>
      </c>
      <c r="S2129">
        <f>_xlfn.IFNA(VLOOKUP(Q2129,'MARVEL-X'!A$2:I$1400,7,FALSE),VLOOKUP(Q2129,MARVEL!A$2:J$1522,10,FALSE))</f>
        <v>577.30270751299997</v>
      </c>
      <c r="T2129">
        <f>IF(P2129=P2128,R2129+T2128,R2129)</f>
        <v>473027.12908542011</v>
      </c>
      <c r="U2129">
        <f>IF(P2129=P2128,1+U2128,1)</f>
        <v>17</v>
      </c>
      <c r="V2129" t="str">
        <f t="shared" si="33"/>
        <v/>
      </c>
      <c r="W2129" t="str">
        <f>IF(V2129="","",IF(ABS(V2129-R2129)&gt;W$1,ABS(V2129-R2129),""))</f>
        <v/>
      </c>
      <c r="X2129" t="str">
        <f>Y2129&amp;"-"&amp;Z2129&amp;"-"&amp;AC2129&amp;"-"&amp;AD2129&amp;"-"&amp;AG2129</f>
        <v>4.5-e-B-1-0.5</v>
      </c>
      <c r="Y2129">
        <f>F2129</f>
        <v>4.5</v>
      </c>
      <c r="Z2129" s="2" t="str">
        <f>G2129</f>
        <v>e</v>
      </c>
      <c r="AA2129">
        <f>_xlfn.IFNA(VLOOKUP(X2129,'duo-out'!A$2:Q$5000,5,FALSE),E2129+10*(H2129-1)+1+_xlfn.IFNA(VLOOKUP(D2129,states!A$2:C$10,3,FALSE),1))</f>
        <v>76</v>
      </c>
      <c r="AB2129" t="str">
        <f>IF(V2129="","",V2129)</f>
        <v/>
      </c>
      <c r="AC2129" s="2" t="str">
        <f>_xlfn.IFNA(VLOOKUP(D2129,states!A$2:C$10,2,FALSE),"XX")</f>
        <v>B</v>
      </c>
      <c r="AD2129">
        <f>E2129</f>
        <v>1</v>
      </c>
      <c r="AE2129">
        <f>_xlfn.IFNA(VLOOKUP(D2129,states!A$2:D$10,4,FALSE),0)</f>
        <v>0</v>
      </c>
      <c r="AF2129">
        <v>0.5</v>
      </c>
      <c r="AG2129">
        <f>IF(AE2129=0,AF2129,IF(AE2129=1,IF(F2129=0.5,0.5,IF(H2129=1,0.5,1.5)),IF(F2129=0.5,0.5,IF(H2129=1,2.5,1.5))))</f>
        <v>0.5</v>
      </c>
      <c r="AH2129" s="7">
        <f>IF(AC2129="XX",0,1/C2129^(1/5)*IF(E2129=0,100,1)/(E2129+1)^(1/4))</f>
        <v>1.2799299970621589</v>
      </c>
    </row>
    <row r="2130" spans="1:34">
      <c r="A2130">
        <v>498</v>
      </c>
      <c r="B2130" s="1">
        <v>27415.56</v>
      </c>
      <c r="C2130" s="6">
        <v>0.1709</v>
      </c>
      <c r="D2130" t="s">
        <v>4</v>
      </c>
      <c r="E2130">
        <v>1</v>
      </c>
      <c r="F2130">
        <v>4.5</v>
      </c>
      <c r="G2130" t="s">
        <v>1</v>
      </c>
      <c r="H2130">
        <v>2</v>
      </c>
      <c r="I2130" t="s">
        <v>0</v>
      </c>
      <c r="J2130">
        <v>0</v>
      </c>
      <c r="K2130">
        <v>4.5</v>
      </c>
      <c r="L2130" t="s">
        <v>2</v>
      </c>
      <c r="M2130">
        <v>2</v>
      </c>
      <c r="N2130" t="s">
        <v>554</v>
      </c>
      <c r="O2130">
        <v>1</v>
      </c>
      <c r="P2130" t="str">
        <f>D2130&amp;"-"&amp;F2130&amp;"-"&amp;G2130&amp;"-"&amp;E2130&amp;"-"&amp;H2130</f>
        <v>B2Sigma-4.5-e-1-2</v>
      </c>
      <c r="Q2130" t="str">
        <f>I2130&amp;"-"&amp;K2130&amp;"-"&amp;L2130&amp;"-"&amp;J2130&amp;"-"&amp;M2130</f>
        <v>X2Pi-4.5-f-0-2</v>
      </c>
      <c r="R2130">
        <f>B2130+S2130</f>
        <v>27824.997407914001</v>
      </c>
      <c r="S2130">
        <f>_xlfn.IFNA(VLOOKUP(Q2130,'MARVEL-X'!A$2:I$1400,7,FALSE),VLOOKUP(Q2130,MARVEL!A$2:J$1522,10,FALSE))</f>
        <v>409.437407914</v>
      </c>
      <c r="T2130">
        <f>IF(P2130=P2129,R2130+T2129,R2130)</f>
        <v>500852.12649333413</v>
      </c>
      <c r="U2130">
        <f>IF(P2130=P2129,1+U2129,1)</f>
        <v>18</v>
      </c>
      <c r="V2130" t="str">
        <f t="shared" si="33"/>
        <v/>
      </c>
      <c r="W2130" t="str">
        <f>IF(V2130="","",IF(ABS(V2130-R2130)&gt;W$1,ABS(V2130-R2130),""))</f>
        <v/>
      </c>
      <c r="X2130" t="str">
        <f>Y2130&amp;"-"&amp;Z2130&amp;"-"&amp;AC2130&amp;"-"&amp;AD2130&amp;"-"&amp;AG2130</f>
        <v>4.5-e-B-1-0.5</v>
      </c>
      <c r="Y2130">
        <f>F2130</f>
        <v>4.5</v>
      </c>
      <c r="Z2130" s="2" t="str">
        <f>G2130</f>
        <v>e</v>
      </c>
      <c r="AA2130">
        <f>_xlfn.IFNA(VLOOKUP(X2130,'duo-out'!A$2:Q$5000,5,FALSE),E2130+10*(H2130-1)+1+_xlfn.IFNA(VLOOKUP(D2130,states!A$2:C$10,3,FALSE),1))</f>
        <v>76</v>
      </c>
      <c r="AB2130" t="str">
        <f>IF(V2130="","",V2130)</f>
        <v/>
      </c>
      <c r="AC2130" s="2" t="str">
        <f>_xlfn.IFNA(VLOOKUP(D2130,states!A$2:C$10,2,FALSE),"XX")</f>
        <v>B</v>
      </c>
      <c r="AD2130">
        <f>E2130</f>
        <v>1</v>
      </c>
      <c r="AE2130">
        <f>_xlfn.IFNA(VLOOKUP(D2130,states!A$2:D$10,4,FALSE),0)</f>
        <v>0</v>
      </c>
      <c r="AF2130">
        <v>0.5</v>
      </c>
      <c r="AG2130">
        <f>IF(AE2130=0,AF2130,IF(AE2130=1,IF(F2130=0.5,0.5,IF(H2130=1,0.5,1.5)),IF(F2130=0.5,0.5,IF(H2130=1,2.5,1.5))))</f>
        <v>0.5</v>
      </c>
      <c r="AH2130" s="7">
        <f>IF(AC2130="XX",0,1/C2130^(1/5)*IF(E2130=0,100,1)/(E2130+1)^(1/4))</f>
        <v>1.1972754806144268</v>
      </c>
    </row>
    <row r="2131" spans="1:34">
      <c r="A2131">
        <v>479</v>
      </c>
      <c r="B2131" s="1">
        <v>27558.31</v>
      </c>
      <c r="C2131" s="6">
        <v>0.05</v>
      </c>
      <c r="D2131" t="s">
        <v>4</v>
      </c>
      <c r="E2131">
        <v>1</v>
      </c>
      <c r="F2131">
        <v>4.5</v>
      </c>
      <c r="G2131" t="s">
        <v>1</v>
      </c>
      <c r="H2131">
        <v>2</v>
      </c>
      <c r="I2131" t="s">
        <v>0</v>
      </c>
      <c r="J2131">
        <v>0</v>
      </c>
      <c r="K2131">
        <v>3.5</v>
      </c>
      <c r="L2131" t="s">
        <v>1</v>
      </c>
      <c r="M2131">
        <v>2</v>
      </c>
      <c r="N2131" t="s">
        <v>535</v>
      </c>
      <c r="O2131">
        <v>1</v>
      </c>
      <c r="P2131" t="str">
        <f>D2131&amp;"-"&amp;F2131&amp;"-"&amp;G2131&amp;"-"&amp;E2131&amp;"-"&amp;H2131</f>
        <v>B2Sigma-4.5-e-1-2</v>
      </c>
      <c r="Q2131" t="str">
        <f>I2131&amp;"-"&amp;K2131&amp;"-"&amp;L2131&amp;"-"&amp;J2131&amp;"-"&amp;M2131</f>
        <v>X2Pi-3.5-e-0-2</v>
      </c>
      <c r="R2131">
        <f>B2131+S2131</f>
        <v>27825.156577108002</v>
      </c>
      <c r="S2131">
        <f>_xlfn.IFNA(VLOOKUP(Q2131,'MARVEL-X'!A$2:I$1400,7,FALSE),VLOOKUP(Q2131,MARVEL!A$2:J$1522,10,FALSE))</f>
        <v>266.84657710800002</v>
      </c>
      <c r="T2131">
        <f>IF(P2131=P2130,R2131+T2130,R2131)</f>
        <v>528677.28307044215</v>
      </c>
      <c r="U2131">
        <f>IF(P2131=P2130,1+U2130,1)</f>
        <v>19</v>
      </c>
      <c r="V2131" t="str">
        <f t="shared" si="33"/>
        <v/>
      </c>
      <c r="W2131" t="str">
        <f>IF(V2131="","",IF(ABS(V2131-R2131)&gt;W$1,ABS(V2131-R2131),""))</f>
        <v/>
      </c>
      <c r="X2131" t="str">
        <f>Y2131&amp;"-"&amp;Z2131&amp;"-"&amp;AC2131&amp;"-"&amp;AD2131&amp;"-"&amp;AG2131</f>
        <v>4.5-e-B-1-0.5</v>
      </c>
      <c r="Y2131">
        <f>F2131</f>
        <v>4.5</v>
      </c>
      <c r="Z2131" s="2" t="str">
        <f>G2131</f>
        <v>e</v>
      </c>
      <c r="AA2131">
        <f>_xlfn.IFNA(VLOOKUP(X2131,'duo-out'!A$2:Q$5000,5,FALSE),E2131+10*(H2131-1)+1+_xlfn.IFNA(VLOOKUP(D2131,states!A$2:C$10,3,FALSE),1))</f>
        <v>76</v>
      </c>
      <c r="AB2131" t="str">
        <f>IF(V2131="","",V2131)</f>
        <v/>
      </c>
      <c r="AC2131" s="2" t="str">
        <f>_xlfn.IFNA(VLOOKUP(D2131,states!A$2:C$10,2,FALSE),"XX")</f>
        <v>B</v>
      </c>
      <c r="AD2131">
        <f>E2131</f>
        <v>1</v>
      </c>
      <c r="AE2131">
        <f>_xlfn.IFNA(VLOOKUP(D2131,states!A$2:D$10,4,FALSE),0)</f>
        <v>0</v>
      </c>
      <c r="AF2131">
        <v>0.5</v>
      </c>
      <c r="AG2131">
        <f>IF(AE2131=0,AF2131,IF(AE2131=1,IF(F2131=0.5,0.5,IF(H2131=1,0.5,1.5)),IF(F2131=0.5,0.5,IF(H2131=1,2.5,1.5))))</f>
        <v>0.5</v>
      </c>
      <c r="AH2131" s="7">
        <f>IF(AC2131="XX",0,1/C2131^(1/5)*IF(E2131=0,100,1)/(E2131+1)^(1/4))</f>
        <v>1.5309059120638666</v>
      </c>
    </row>
    <row r="2132" spans="1:34">
      <c r="A2132">
        <v>6296</v>
      </c>
      <c r="B2132" s="1">
        <v>27247.88</v>
      </c>
      <c r="C2132" s="6">
        <v>0.5</v>
      </c>
      <c r="D2132" t="s">
        <v>4</v>
      </c>
      <c r="E2132">
        <v>1</v>
      </c>
      <c r="F2132">
        <v>4.5</v>
      </c>
      <c r="G2132" t="s">
        <v>1</v>
      </c>
      <c r="H2132">
        <v>2</v>
      </c>
      <c r="I2132" t="s">
        <v>0</v>
      </c>
      <c r="J2132">
        <v>0</v>
      </c>
      <c r="K2132">
        <v>5.5</v>
      </c>
      <c r="L2132" t="s">
        <v>1</v>
      </c>
      <c r="M2132">
        <v>2</v>
      </c>
      <c r="N2132" t="s">
        <v>6352</v>
      </c>
      <c r="O2132">
        <v>1</v>
      </c>
      <c r="P2132" t="str">
        <f>D2132&amp;"-"&amp;F2132&amp;"-"&amp;G2132&amp;"-"&amp;E2132&amp;"-"&amp;H2132</f>
        <v>B2Sigma-4.5-e-1-2</v>
      </c>
      <c r="Q2132" t="str">
        <f>I2132&amp;"-"&amp;K2132&amp;"-"&amp;L2132&amp;"-"&amp;J2132&amp;"-"&amp;M2132</f>
        <v>X2Pi-5.5-e-0-2</v>
      </c>
      <c r="R2132">
        <f>B2132+S2132</f>
        <v>27825.182707513002</v>
      </c>
      <c r="S2132">
        <f>_xlfn.IFNA(VLOOKUP(Q2132,'MARVEL-X'!A$2:I$1400,7,FALSE),VLOOKUP(Q2132,MARVEL!A$2:J$1522,10,FALSE))</f>
        <v>577.30270751299997</v>
      </c>
      <c r="T2132">
        <f>IF(P2132=P2131,R2132+T2131,R2132)</f>
        <v>556502.46577795513</v>
      </c>
      <c r="U2132">
        <f>IF(P2132=P2131,1+U2131,1)</f>
        <v>20</v>
      </c>
      <c r="V2132" t="str">
        <f t="shared" si="33"/>
        <v/>
      </c>
      <c r="W2132" t="str">
        <f>IF(V2132="","",IF(ABS(V2132-R2132)&gt;W$1,ABS(V2132-R2132),""))</f>
        <v/>
      </c>
      <c r="X2132" t="str">
        <f>Y2132&amp;"-"&amp;Z2132&amp;"-"&amp;AC2132&amp;"-"&amp;AD2132&amp;"-"&amp;AG2132</f>
        <v>4.5-e-B-1-0.5</v>
      </c>
      <c r="Y2132">
        <f>F2132</f>
        <v>4.5</v>
      </c>
      <c r="Z2132" s="2" t="str">
        <f>G2132</f>
        <v>e</v>
      </c>
      <c r="AA2132">
        <f>_xlfn.IFNA(VLOOKUP(X2132,'duo-out'!A$2:Q$5000,5,FALSE),E2132+10*(H2132-1)+1+_xlfn.IFNA(VLOOKUP(D2132,states!A$2:C$10,3,FALSE),1))</f>
        <v>76</v>
      </c>
      <c r="AB2132" t="str">
        <f>IF(V2132="","",V2132)</f>
        <v/>
      </c>
      <c r="AC2132" s="2" t="str">
        <f>_xlfn.IFNA(VLOOKUP(D2132,states!A$2:C$10,2,FALSE),"XX")</f>
        <v>B</v>
      </c>
      <c r="AD2132">
        <f>E2132</f>
        <v>1</v>
      </c>
      <c r="AE2132">
        <f>_xlfn.IFNA(VLOOKUP(D2132,states!A$2:D$10,4,FALSE),0)</f>
        <v>0</v>
      </c>
      <c r="AF2132">
        <v>0.5</v>
      </c>
      <c r="AG2132">
        <f>IF(AE2132=0,AF2132,IF(AE2132=1,IF(F2132=0.5,0.5,IF(H2132=1,0.5,1.5)),IF(F2132=0.5,0.5,IF(H2132=1,2.5,1.5))))</f>
        <v>0.5</v>
      </c>
      <c r="AH2132" s="7">
        <f>IF(AC2132="XX",0,1/C2132^(1/5)*IF(E2132=0,100,1)/(E2132+1)^(1/4))</f>
        <v>0.96593632892484571</v>
      </c>
    </row>
    <row r="2133" spans="1:34">
      <c r="A2133">
        <v>6287</v>
      </c>
      <c r="B2133" s="1">
        <v>27415.68</v>
      </c>
      <c r="C2133" s="6">
        <v>0.5</v>
      </c>
      <c r="D2133" t="s">
        <v>4</v>
      </c>
      <c r="E2133">
        <v>1</v>
      </c>
      <c r="F2133">
        <v>4.5</v>
      </c>
      <c r="G2133" t="s">
        <v>1</v>
      </c>
      <c r="H2133">
        <v>2</v>
      </c>
      <c r="I2133" t="s">
        <v>0</v>
      </c>
      <c r="J2133">
        <v>0</v>
      </c>
      <c r="K2133">
        <v>4.5</v>
      </c>
      <c r="L2133" t="s">
        <v>2</v>
      </c>
      <c r="M2133">
        <v>2</v>
      </c>
      <c r="N2133" t="s">
        <v>6343</v>
      </c>
      <c r="O2133">
        <v>1</v>
      </c>
      <c r="P2133" t="str">
        <f>D2133&amp;"-"&amp;F2133&amp;"-"&amp;G2133&amp;"-"&amp;E2133&amp;"-"&amp;H2133</f>
        <v>B2Sigma-4.5-e-1-2</v>
      </c>
      <c r="Q2133" t="str">
        <f>I2133&amp;"-"&amp;K2133&amp;"-"&amp;L2133&amp;"-"&amp;J2133&amp;"-"&amp;M2133</f>
        <v>X2Pi-4.5-f-0-2</v>
      </c>
      <c r="R2133">
        <f>B2133+S2133</f>
        <v>27825.117407914</v>
      </c>
      <c r="S2133">
        <f>_xlfn.IFNA(VLOOKUP(Q2133,'MARVEL-X'!A$2:I$1400,7,FALSE),VLOOKUP(Q2133,MARVEL!A$2:J$1522,10,FALSE))</f>
        <v>409.437407914</v>
      </c>
      <c r="T2133">
        <f>IF(P2133=P2132,R2133+T2132,R2133)</f>
        <v>584327.58318586915</v>
      </c>
      <c r="U2133">
        <f>IF(P2133=P2132,1+U2132,1)</f>
        <v>21</v>
      </c>
      <c r="V2133">
        <f t="shared" si="33"/>
        <v>27825.123008850911</v>
      </c>
      <c r="W2133" t="str">
        <f>IF(V2133="","",IF(ABS(V2133-R2133)&gt;W$1,ABS(V2133-R2133),""))</f>
        <v/>
      </c>
      <c r="X2133" t="str">
        <f>Y2133&amp;"-"&amp;Z2133&amp;"-"&amp;AC2133&amp;"-"&amp;AD2133&amp;"-"&amp;AG2133</f>
        <v>4.5-e-B-1-0.5</v>
      </c>
      <c r="Y2133">
        <f>F2133</f>
        <v>4.5</v>
      </c>
      <c r="Z2133" s="2" t="str">
        <f>G2133</f>
        <v>e</v>
      </c>
      <c r="AA2133">
        <f>_xlfn.IFNA(VLOOKUP(X2133,'duo-out'!A$2:Q$5000,5,FALSE),E2133+10*(H2133-1)+1+_xlfn.IFNA(VLOOKUP(D2133,states!A$2:C$10,3,FALSE),1))</f>
        <v>76</v>
      </c>
      <c r="AB2133">
        <f>IF(V2133="","",V2133)</f>
        <v>27825.123008850911</v>
      </c>
      <c r="AC2133" s="2" t="str">
        <f>_xlfn.IFNA(VLOOKUP(D2133,states!A$2:C$10,2,FALSE),"XX")</f>
        <v>B</v>
      </c>
      <c r="AD2133">
        <f>E2133</f>
        <v>1</v>
      </c>
      <c r="AE2133">
        <f>_xlfn.IFNA(VLOOKUP(D2133,states!A$2:D$10,4,FALSE),0)</f>
        <v>0</v>
      </c>
      <c r="AF2133">
        <v>0.5</v>
      </c>
      <c r="AG2133">
        <f>IF(AE2133=0,AF2133,IF(AE2133=1,IF(F2133=0.5,0.5,IF(H2133=1,0.5,1.5)),IF(F2133=0.5,0.5,IF(H2133=1,2.5,1.5))))</f>
        <v>0.5</v>
      </c>
      <c r="AH2133" s="7">
        <f>IF(AC2133="XX",0,1/C2133^(1/5)*IF(E2133=0,100,1)/(E2133+1)^(1/4))</f>
        <v>0.96593632892484571</v>
      </c>
    </row>
    <row r="2134" spans="1:34">
      <c r="A2134">
        <v>4341</v>
      </c>
      <c r="B2134" s="1">
        <v>22957.128199999999</v>
      </c>
      <c r="C2134" s="6">
        <v>0.01</v>
      </c>
      <c r="D2134" t="s">
        <v>4</v>
      </c>
      <c r="E2134">
        <v>0</v>
      </c>
      <c r="F2134">
        <v>4.5</v>
      </c>
      <c r="G2134" t="s">
        <v>2</v>
      </c>
      <c r="H2134">
        <v>1</v>
      </c>
      <c r="I2134" t="s">
        <v>0</v>
      </c>
      <c r="J2134">
        <v>1</v>
      </c>
      <c r="K2134">
        <v>4.5</v>
      </c>
      <c r="L2134" t="s">
        <v>1</v>
      </c>
      <c r="M2134">
        <v>1</v>
      </c>
      <c r="N2134" t="s">
        <v>4397</v>
      </c>
      <c r="O2134">
        <v>1</v>
      </c>
      <c r="P2134" t="str">
        <f>D2134&amp;"-"&amp;F2134&amp;"-"&amp;G2134&amp;"-"&amp;E2134&amp;"-"&amp;H2134</f>
        <v>B2Sigma-4.5-f-0-1</v>
      </c>
      <c r="Q2134" t="str">
        <f>I2134&amp;"-"&amp;K2134&amp;"-"&amp;L2134&amp;"-"&amp;J2134&amp;"-"&amp;M2134</f>
        <v>X2Pi-4.5-e-1-1</v>
      </c>
      <c r="R2134">
        <f>B2134+S2134</f>
        <v>25950.133826393001</v>
      </c>
      <c r="S2134">
        <f>_xlfn.IFNA(VLOOKUP(Q2134,'MARVEL-X'!A$2:I$1400,7,FALSE),VLOOKUP(Q2134,MARVEL!A$2:J$1522,10,FALSE))</f>
        <v>2993.0056263930001</v>
      </c>
      <c r="T2134">
        <f>IF(P2134=P2133,R2134+T2133,R2134)</f>
        <v>25950.133826393001</v>
      </c>
      <c r="U2134">
        <f>IF(P2134=P2133,1+U2133,1)</f>
        <v>1</v>
      </c>
      <c r="V2134" t="str">
        <f t="shared" si="33"/>
        <v/>
      </c>
      <c r="W2134" t="str">
        <f>IF(V2134="","",IF(ABS(V2134-R2134)&gt;W$1,ABS(V2134-R2134),""))</f>
        <v/>
      </c>
      <c r="X2134" t="str">
        <f>Y2134&amp;"-"&amp;Z2134&amp;"-"&amp;AC2134&amp;"-"&amp;AD2134&amp;"-"&amp;AG2134</f>
        <v>4.5-f-B-0-0.5</v>
      </c>
      <c r="Y2134">
        <f>F2134</f>
        <v>4.5</v>
      </c>
      <c r="Z2134" s="2" t="str">
        <f>G2134</f>
        <v>f</v>
      </c>
      <c r="AA2134">
        <f>_xlfn.IFNA(VLOOKUP(X2134,'duo-out'!A$2:Q$5000,5,FALSE),E2134+10*(H2134-1)+1+_xlfn.IFNA(VLOOKUP(D2134,states!A$2:C$10,3,FALSE),1))</f>
        <v>63</v>
      </c>
      <c r="AB2134" t="str">
        <f>IF(V2134="","",V2134)</f>
        <v/>
      </c>
      <c r="AC2134" s="2" t="str">
        <f>_xlfn.IFNA(VLOOKUP(D2134,states!A$2:C$10,2,FALSE),"XX")</f>
        <v>B</v>
      </c>
      <c r="AD2134">
        <f>E2134</f>
        <v>0</v>
      </c>
      <c r="AE2134">
        <f>_xlfn.IFNA(VLOOKUP(D2134,states!A$2:D$10,4,FALSE),0)</f>
        <v>0</v>
      </c>
      <c r="AF2134">
        <v>0.5</v>
      </c>
      <c r="AG2134">
        <f>IF(AE2134=0,AF2134,IF(AE2134=1,IF(F2134=0.5,0.5,IF(H2134=1,0.5,1.5)),IF(F2134=0.5,0.5,IF(H2134=1,2.5,1.5))))</f>
        <v>0.5</v>
      </c>
      <c r="AH2134" s="7">
        <f>IF(AC2134="XX",0,1/C2134^(1/5)*IF(E2134=0,100,1)/(E2134+1)^(1/4))</f>
        <v>251.188643150958</v>
      </c>
    </row>
    <row r="2135" spans="1:34">
      <c r="A2135">
        <v>4303</v>
      </c>
      <c r="B2135" s="1">
        <v>25539.3433</v>
      </c>
      <c r="C2135" s="6">
        <v>0.01</v>
      </c>
      <c r="D2135" t="s">
        <v>4</v>
      </c>
      <c r="E2135">
        <v>0</v>
      </c>
      <c r="F2135">
        <v>4.5</v>
      </c>
      <c r="G2135" t="s">
        <v>2</v>
      </c>
      <c r="H2135">
        <v>1</v>
      </c>
      <c r="I2135" t="s">
        <v>0</v>
      </c>
      <c r="J2135">
        <v>0</v>
      </c>
      <c r="K2135">
        <v>5.5</v>
      </c>
      <c r="L2135" t="s">
        <v>2</v>
      </c>
      <c r="M2135">
        <v>1</v>
      </c>
      <c r="N2135" t="s">
        <v>4359</v>
      </c>
      <c r="O2135">
        <v>1</v>
      </c>
      <c r="P2135" t="str">
        <f>D2135&amp;"-"&amp;F2135&amp;"-"&amp;G2135&amp;"-"&amp;E2135&amp;"-"&amp;H2135</f>
        <v>B2Sigma-4.5-f-0-1</v>
      </c>
      <c r="Q2135" t="str">
        <f>I2135&amp;"-"&amp;K2135&amp;"-"&amp;L2135&amp;"-"&amp;J2135&amp;"-"&amp;M2135</f>
        <v>X2Pi-5.5-f-0-1</v>
      </c>
      <c r="R2135">
        <f>B2135+S2135</f>
        <v>25950.129310875</v>
      </c>
      <c r="S2135">
        <f>_xlfn.IFNA(VLOOKUP(Q2135,'MARVEL-X'!A$2:I$1400,7,FALSE),VLOOKUP(Q2135,MARVEL!A$2:J$1522,10,FALSE))</f>
        <v>410.78601087499999</v>
      </c>
      <c r="T2135">
        <f>IF(P2135=P2134,R2135+T2134,R2135)</f>
        <v>51900.263137268004</v>
      </c>
      <c r="U2135">
        <f>IF(P2135=P2134,1+U2134,1)</f>
        <v>2</v>
      </c>
      <c r="V2135" t="str">
        <f t="shared" si="33"/>
        <v/>
      </c>
      <c r="W2135" t="str">
        <f>IF(V2135="","",IF(ABS(V2135-R2135)&gt;W$1,ABS(V2135-R2135),""))</f>
        <v/>
      </c>
      <c r="X2135" t="str">
        <f>Y2135&amp;"-"&amp;Z2135&amp;"-"&amp;AC2135&amp;"-"&amp;AD2135&amp;"-"&amp;AG2135</f>
        <v>4.5-f-B-0-0.5</v>
      </c>
      <c r="Y2135">
        <f>F2135</f>
        <v>4.5</v>
      </c>
      <c r="Z2135" s="2" t="str">
        <f>G2135</f>
        <v>f</v>
      </c>
      <c r="AA2135">
        <f>_xlfn.IFNA(VLOOKUP(X2135,'duo-out'!A$2:Q$5000,5,FALSE),E2135+10*(H2135-1)+1+_xlfn.IFNA(VLOOKUP(D2135,states!A$2:C$10,3,FALSE),1))</f>
        <v>63</v>
      </c>
      <c r="AB2135" t="str">
        <f>IF(V2135="","",V2135)</f>
        <v/>
      </c>
      <c r="AC2135" s="2" t="str">
        <f>_xlfn.IFNA(VLOOKUP(D2135,states!A$2:C$10,2,FALSE),"XX")</f>
        <v>B</v>
      </c>
      <c r="AD2135">
        <f>E2135</f>
        <v>0</v>
      </c>
      <c r="AE2135">
        <f>_xlfn.IFNA(VLOOKUP(D2135,states!A$2:D$10,4,FALSE),0)</f>
        <v>0</v>
      </c>
      <c r="AF2135">
        <v>0.5</v>
      </c>
      <c r="AG2135">
        <f>IF(AE2135=0,AF2135,IF(AE2135=1,IF(F2135=0.5,0.5,IF(H2135=1,0.5,1.5)),IF(F2135=0.5,0.5,IF(H2135=1,2.5,1.5))))</f>
        <v>0.5</v>
      </c>
      <c r="AH2135" s="7">
        <f>IF(AC2135="XX",0,1/C2135^(1/5)*IF(E2135=0,100,1)/(E2135+1)^(1/4))</f>
        <v>251.188643150958</v>
      </c>
    </row>
    <row r="2136" spans="1:34">
      <c r="A2136">
        <v>4250</v>
      </c>
      <c r="B2136" s="1">
        <v>25792.731100000001</v>
      </c>
      <c r="C2136" s="6">
        <v>0.01</v>
      </c>
      <c r="D2136" t="s">
        <v>4</v>
      </c>
      <c r="E2136">
        <v>0</v>
      </c>
      <c r="F2136">
        <v>4.5</v>
      </c>
      <c r="G2136" t="s">
        <v>2</v>
      </c>
      <c r="H2136">
        <v>1</v>
      </c>
      <c r="I2136" t="s">
        <v>0</v>
      </c>
      <c r="J2136">
        <v>0</v>
      </c>
      <c r="K2136">
        <v>3.5</v>
      </c>
      <c r="L2136" t="s">
        <v>2</v>
      </c>
      <c r="M2136">
        <v>1</v>
      </c>
      <c r="N2136" t="s">
        <v>4306</v>
      </c>
      <c r="O2136">
        <v>1</v>
      </c>
      <c r="P2136" t="str">
        <f>D2136&amp;"-"&amp;F2136&amp;"-"&amp;G2136&amp;"-"&amp;E2136&amp;"-"&amp;H2136</f>
        <v>B2Sigma-4.5-f-0-1</v>
      </c>
      <c r="Q2136" t="str">
        <f>I2136&amp;"-"&amp;K2136&amp;"-"&amp;L2136&amp;"-"&amp;J2136&amp;"-"&amp;M2136</f>
        <v>X2Pi-3.5-f-0-1</v>
      </c>
      <c r="R2136">
        <f>B2136+S2136</f>
        <v>25950.123351851002</v>
      </c>
      <c r="S2136">
        <f>_xlfn.IFNA(VLOOKUP(Q2136,'MARVEL-X'!A$2:I$1400,7,FALSE),VLOOKUP(Q2136,MARVEL!A$2:J$1522,10,FALSE))</f>
        <v>157.392251851</v>
      </c>
      <c r="T2136">
        <f>IF(P2136=P2135,R2136+T2135,R2136)</f>
        <v>77850.386489119002</v>
      </c>
      <c r="U2136">
        <f>IF(P2136=P2135,1+U2135,1)</f>
        <v>3</v>
      </c>
      <c r="V2136" t="str">
        <f t="shared" si="33"/>
        <v/>
      </c>
      <c r="W2136" t="str">
        <f>IF(V2136="","",IF(ABS(V2136-R2136)&gt;W$1,ABS(V2136-R2136),""))</f>
        <v/>
      </c>
      <c r="X2136" t="str">
        <f>Y2136&amp;"-"&amp;Z2136&amp;"-"&amp;AC2136&amp;"-"&amp;AD2136&amp;"-"&amp;AG2136</f>
        <v>4.5-f-B-0-0.5</v>
      </c>
      <c r="Y2136">
        <f>F2136</f>
        <v>4.5</v>
      </c>
      <c r="Z2136" s="2" t="str">
        <f>G2136</f>
        <v>f</v>
      </c>
      <c r="AA2136">
        <f>_xlfn.IFNA(VLOOKUP(X2136,'duo-out'!A$2:Q$5000,5,FALSE),E2136+10*(H2136-1)+1+_xlfn.IFNA(VLOOKUP(D2136,states!A$2:C$10,3,FALSE),1))</f>
        <v>63</v>
      </c>
      <c r="AB2136" t="str">
        <f>IF(V2136="","",V2136)</f>
        <v/>
      </c>
      <c r="AC2136" s="2" t="str">
        <f>_xlfn.IFNA(VLOOKUP(D2136,states!A$2:C$10,2,FALSE),"XX")</f>
        <v>B</v>
      </c>
      <c r="AD2136">
        <f>E2136</f>
        <v>0</v>
      </c>
      <c r="AE2136">
        <f>_xlfn.IFNA(VLOOKUP(D2136,states!A$2:D$10,4,FALSE),0)</f>
        <v>0</v>
      </c>
      <c r="AF2136">
        <v>0.5</v>
      </c>
      <c r="AG2136">
        <f>IF(AE2136=0,AF2136,IF(AE2136=1,IF(F2136=0.5,0.5,IF(H2136=1,0.5,1.5)),IF(F2136=0.5,0.5,IF(H2136=1,2.5,1.5))))</f>
        <v>0.5</v>
      </c>
      <c r="AH2136" s="7">
        <f>IF(AC2136="XX",0,1/C2136^(1/5)*IF(E2136=0,100,1)/(E2136+1)^(1/4))</f>
        <v>251.188643150958</v>
      </c>
    </row>
    <row r="2137" spans="1:34">
      <c r="A2137">
        <v>4276</v>
      </c>
      <c r="B2137" s="1">
        <v>25679.428800000002</v>
      </c>
      <c r="C2137" s="6">
        <v>0.01</v>
      </c>
      <c r="D2137" t="s">
        <v>4</v>
      </c>
      <c r="E2137">
        <v>0</v>
      </c>
      <c r="F2137">
        <v>4.5</v>
      </c>
      <c r="G2137" t="s">
        <v>2</v>
      </c>
      <c r="H2137">
        <v>1</v>
      </c>
      <c r="I2137" t="s">
        <v>0</v>
      </c>
      <c r="J2137">
        <v>0</v>
      </c>
      <c r="K2137">
        <v>4.5</v>
      </c>
      <c r="L2137" t="s">
        <v>1</v>
      </c>
      <c r="M2137">
        <v>1</v>
      </c>
      <c r="N2137" t="s">
        <v>4332</v>
      </c>
      <c r="O2137">
        <v>1</v>
      </c>
      <c r="P2137" t="str">
        <f>D2137&amp;"-"&amp;F2137&amp;"-"&amp;G2137&amp;"-"&amp;E2137&amp;"-"&amp;H2137</f>
        <v>B2Sigma-4.5-f-0-1</v>
      </c>
      <c r="Q2137" t="str">
        <f>I2137&amp;"-"&amp;K2137&amp;"-"&amp;L2137&amp;"-"&amp;J2137&amp;"-"&amp;M2137</f>
        <v>X2Pi-4.5-e-0-1</v>
      </c>
      <c r="R2137">
        <f>B2137+S2137</f>
        <v>25950.123986173003</v>
      </c>
      <c r="S2137">
        <f>_xlfn.IFNA(VLOOKUP(Q2137,'MARVEL-X'!A$2:I$1400,7,FALSE),VLOOKUP(Q2137,MARVEL!A$2:J$1522,10,FALSE))</f>
        <v>270.69518617300002</v>
      </c>
      <c r="T2137">
        <f>IF(P2137=P2136,R2137+T2136,R2137)</f>
        <v>103800.510475292</v>
      </c>
      <c r="U2137">
        <f>IF(P2137=P2136,1+U2136,1)</f>
        <v>4</v>
      </c>
      <c r="V2137" t="str">
        <f t="shared" si="33"/>
        <v/>
      </c>
      <c r="W2137" t="str">
        <f>IF(V2137="","",IF(ABS(V2137-R2137)&gt;W$1,ABS(V2137-R2137),""))</f>
        <v/>
      </c>
      <c r="X2137" t="str">
        <f>Y2137&amp;"-"&amp;Z2137&amp;"-"&amp;AC2137&amp;"-"&amp;AD2137&amp;"-"&amp;AG2137</f>
        <v>4.5-f-B-0-0.5</v>
      </c>
      <c r="Y2137">
        <f>F2137</f>
        <v>4.5</v>
      </c>
      <c r="Z2137" s="2" t="str">
        <f>G2137</f>
        <v>f</v>
      </c>
      <c r="AA2137">
        <f>_xlfn.IFNA(VLOOKUP(X2137,'duo-out'!A$2:Q$5000,5,FALSE),E2137+10*(H2137-1)+1+_xlfn.IFNA(VLOOKUP(D2137,states!A$2:C$10,3,FALSE),1))</f>
        <v>63</v>
      </c>
      <c r="AB2137" t="str">
        <f>IF(V2137="","",V2137)</f>
        <v/>
      </c>
      <c r="AC2137" s="2" t="str">
        <f>_xlfn.IFNA(VLOOKUP(D2137,states!A$2:C$10,2,FALSE),"XX")</f>
        <v>B</v>
      </c>
      <c r="AD2137">
        <f>E2137</f>
        <v>0</v>
      </c>
      <c r="AE2137">
        <f>_xlfn.IFNA(VLOOKUP(D2137,states!A$2:D$10,4,FALSE),0)</f>
        <v>0</v>
      </c>
      <c r="AF2137">
        <v>0.5</v>
      </c>
      <c r="AG2137">
        <f>IF(AE2137=0,AF2137,IF(AE2137=1,IF(F2137=0.5,0.5,IF(H2137=1,0.5,1.5)),IF(F2137=0.5,0.5,IF(H2137=1,2.5,1.5))))</f>
        <v>0.5</v>
      </c>
      <c r="AH2137" s="7">
        <f>IF(AC2137="XX",0,1/C2137^(1/5)*IF(E2137=0,100,1)/(E2137+1)^(1/4))</f>
        <v>251.188643150958</v>
      </c>
    </row>
    <row r="2138" spans="1:34">
      <c r="A2138">
        <v>4400</v>
      </c>
      <c r="B2138" s="1">
        <v>20231.165000000001</v>
      </c>
      <c r="C2138" s="6">
        <v>2.0650000000000002E-2</v>
      </c>
      <c r="D2138" t="s">
        <v>4</v>
      </c>
      <c r="E2138">
        <v>0</v>
      </c>
      <c r="F2138">
        <v>4.5</v>
      </c>
      <c r="G2138" t="s">
        <v>2</v>
      </c>
      <c r="H2138">
        <v>1</v>
      </c>
      <c r="I2138" t="s">
        <v>0</v>
      </c>
      <c r="J2138">
        <v>2</v>
      </c>
      <c r="K2138">
        <v>5.5</v>
      </c>
      <c r="L2138" t="s">
        <v>2</v>
      </c>
      <c r="M2138">
        <v>1</v>
      </c>
      <c r="N2138" t="s">
        <v>4456</v>
      </c>
      <c r="O2138">
        <v>1</v>
      </c>
      <c r="P2138" t="str">
        <f>D2138&amp;"-"&amp;F2138&amp;"-"&amp;G2138&amp;"-"&amp;E2138&amp;"-"&amp;H2138</f>
        <v>B2Sigma-4.5-f-0-1</v>
      </c>
      <c r="Q2138" t="str">
        <f>I2138&amp;"-"&amp;K2138&amp;"-"&amp;L2138&amp;"-"&amp;J2138&amp;"-"&amp;M2138</f>
        <v>X2Pi-5.5-f-2-1</v>
      </c>
      <c r="R2138">
        <f>B2138+S2138</f>
        <v>25950.150198061001</v>
      </c>
      <c r="S2138">
        <f>_xlfn.IFNA(VLOOKUP(Q2138,'MARVEL-X'!A$2:I$1400,7,FALSE),VLOOKUP(Q2138,MARVEL!A$2:J$1522,10,FALSE))</f>
        <v>5718.9851980610001</v>
      </c>
      <c r="T2138">
        <f>IF(P2138=P2137,R2138+T2137,R2138)</f>
        <v>129750.66067335301</v>
      </c>
      <c r="U2138">
        <f>IF(P2138=P2137,1+U2137,1)</f>
        <v>5</v>
      </c>
      <c r="V2138" t="str">
        <f t="shared" si="33"/>
        <v/>
      </c>
      <c r="W2138" t="str">
        <f>IF(V2138="","",IF(ABS(V2138-R2138)&gt;W$1,ABS(V2138-R2138),""))</f>
        <v/>
      </c>
      <c r="X2138" t="str">
        <f>Y2138&amp;"-"&amp;Z2138&amp;"-"&amp;AC2138&amp;"-"&amp;AD2138&amp;"-"&amp;AG2138</f>
        <v>4.5-f-B-0-0.5</v>
      </c>
      <c r="Y2138">
        <f>F2138</f>
        <v>4.5</v>
      </c>
      <c r="Z2138" s="2" t="str">
        <f>G2138</f>
        <v>f</v>
      </c>
      <c r="AA2138">
        <f>_xlfn.IFNA(VLOOKUP(X2138,'duo-out'!A$2:Q$5000,5,FALSE),E2138+10*(H2138-1)+1+_xlfn.IFNA(VLOOKUP(D2138,states!A$2:C$10,3,FALSE),1))</f>
        <v>63</v>
      </c>
      <c r="AB2138" t="str">
        <f>IF(V2138="","",V2138)</f>
        <v/>
      </c>
      <c r="AC2138" s="2" t="str">
        <f>_xlfn.IFNA(VLOOKUP(D2138,states!A$2:C$10,2,FALSE),"XX")</f>
        <v>B</v>
      </c>
      <c r="AD2138">
        <f>E2138</f>
        <v>0</v>
      </c>
      <c r="AE2138">
        <f>_xlfn.IFNA(VLOOKUP(D2138,states!A$2:D$10,4,FALSE),0)</f>
        <v>0</v>
      </c>
      <c r="AF2138">
        <v>0.5</v>
      </c>
      <c r="AG2138">
        <f>IF(AE2138=0,AF2138,IF(AE2138=1,IF(F2138=0.5,0.5,IF(H2138=1,0.5,1.5)),IF(F2138=0.5,0.5,IF(H2138=1,2.5,1.5))))</f>
        <v>0.5</v>
      </c>
      <c r="AH2138" s="7">
        <f>IF(AC2138="XX",0,1/C2138^(1/5)*IF(E2138=0,100,1)/(E2138+1)^(1/4))</f>
        <v>217.27811695816192</v>
      </c>
    </row>
    <row r="2139" spans="1:34">
      <c r="A2139">
        <v>4362</v>
      </c>
      <c r="B2139" s="1">
        <v>22822.2739</v>
      </c>
      <c r="C2139" s="6">
        <v>1.5949999999999999E-2</v>
      </c>
      <c r="D2139" t="s">
        <v>4</v>
      </c>
      <c r="E2139">
        <v>0</v>
      </c>
      <c r="F2139">
        <v>4.5</v>
      </c>
      <c r="G2139" t="s">
        <v>2</v>
      </c>
      <c r="H2139">
        <v>1</v>
      </c>
      <c r="I2139" t="s">
        <v>0</v>
      </c>
      <c r="J2139">
        <v>1</v>
      </c>
      <c r="K2139">
        <v>5.5</v>
      </c>
      <c r="L2139" t="s">
        <v>2</v>
      </c>
      <c r="M2139">
        <v>1</v>
      </c>
      <c r="N2139" t="s">
        <v>4418</v>
      </c>
      <c r="O2139">
        <v>1</v>
      </c>
      <c r="P2139" t="str">
        <f>D2139&amp;"-"&amp;F2139&amp;"-"&amp;G2139&amp;"-"&amp;E2139&amp;"-"&amp;H2139</f>
        <v>B2Sigma-4.5-f-0-1</v>
      </c>
      <c r="Q2139" t="str">
        <f>I2139&amp;"-"&amp;K2139&amp;"-"&amp;L2139&amp;"-"&amp;J2139&amp;"-"&amp;M2139</f>
        <v>X2Pi-5.5-f-1-1</v>
      </c>
      <c r="R2139">
        <f>B2139+S2139</f>
        <v>25950.119226846</v>
      </c>
      <c r="S2139">
        <f>_xlfn.IFNA(VLOOKUP(Q2139,'MARVEL-X'!A$2:I$1400,7,FALSE),VLOOKUP(Q2139,MARVEL!A$2:J$1522,10,FALSE))</f>
        <v>3127.8453268459998</v>
      </c>
      <c r="T2139">
        <f>IF(P2139=P2138,R2139+T2138,R2139)</f>
        <v>155700.77990019901</v>
      </c>
      <c r="U2139">
        <f>IF(P2139=P2138,1+U2138,1)</f>
        <v>6</v>
      </c>
      <c r="V2139" t="str">
        <f t="shared" si="33"/>
        <v/>
      </c>
      <c r="W2139" t="str">
        <f>IF(V2139="","",IF(ABS(V2139-R2139)&gt;W$1,ABS(V2139-R2139),""))</f>
        <v/>
      </c>
      <c r="X2139" t="str">
        <f>Y2139&amp;"-"&amp;Z2139&amp;"-"&amp;AC2139&amp;"-"&amp;AD2139&amp;"-"&amp;AG2139</f>
        <v>4.5-f-B-0-0.5</v>
      </c>
      <c r="Y2139">
        <f>F2139</f>
        <v>4.5</v>
      </c>
      <c r="Z2139" s="2" t="str">
        <f>G2139</f>
        <v>f</v>
      </c>
      <c r="AA2139">
        <f>_xlfn.IFNA(VLOOKUP(X2139,'duo-out'!A$2:Q$5000,5,FALSE),E2139+10*(H2139-1)+1+_xlfn.IFNA(VLOOKUP(D2139,states!A$2:C$10,3,FALSE),1))</f>
        <v>63</v>
      </c>
      <c r="AB2139" t="str">
        <f>IF(V2139="","",V2139)</f>
        <v/>
      </c>
      <c r="AC2139" s="2" t="str">
        <f>_xlfn.IFNA(VLOOKUP(D2139,states!A$2:C$10,2,FALSE),"XX")</f>
        <v>B</v>
      </c>
      <c r="AD2139">
        <f>E2139</f>
        <v>0</v>
      </c>
      <c r="AE2139">
        <f>_xlfn.IFNA(VLOOKUP(D2139,states!A$2:D$10,4,FALSE),0)</f>
        <v>0</v>
      </c>
      <c r="AF2139">
        <v>0.5</v>
      </c>
      <c r="AG2139">
        <f>IF(AE2139=0,AF2139,IF(AE2139=1,IF(F2139=0.5,0.5,IF(H2139=1,0.5,1.5)),IF(F2139=0.5,0.5,IF(H2139=1,2.5,1.5))))</f>
        <v>0.5</v>
      </c>
      <c r="AH2139" s="7">
        <f>IF(AC2139="XX",0,1/C2139^(1/5)*IF(E2139=0,100,1)/(E2139+1)^(1/4))</f>
        <v>228.79570236016562</v>
      </c>
    </row>
    <row r="2140" spans="1:34">
      <c r="A2140">
        <v>4239</v>
      </c>
      <c r="B2140" s="1">
        <v>25539.351999999999</v>
      </c>
      <c r="C2140" s="6">
        <v>9.5219999999999992E-3</v>
      </c>
      <c r="D2140" t="s">
        <v>4</v>
      </c>
      <c r="E2140">
        <v>0</v>
      </c>
      <c r="F2140">
        <v>4.5</v>
      </c>
      <c r="G2140" t="s">
        <v>2</v>
      </c>
      <c r="H2140">
        <v>1</v>
      </c>
      <c r="I2140" t="s">
        <v>0</v>
      </c>
      <c r="J2140">
        <v>0</v>
      </c>
      <c r="K2140">
        <v>5.5</v>
      </c>
      <c r="L2140" t="s">
        <v>2</v>
      </c>
      <c r="M2140">
        <v>1</v>
      </c>
      <c r="N2140" t="s">
        <v>4295</v>
      </c>
      <c r="O2140">
        <v>1</v>
      </c>
      <c r="P2140" t="str">
        <f>D2140&amp;"-"&amp;F2140&amp;"-"&amp;G2140&amp;"-"&amp;E2140&amp;"-"&amp;H2140</f>
        <v>B2Sigma-4.5-f-0-1</v>
      </c>
      <c r="Q2140" t="str">
        <f>I2140&amp;"-"&amp;K2140&amp;"-"&amp;L2140&amp;"-"&amp;J2140&amp;"-"&amp;M2140</f>
        <v>X2Pi-5.5-f-0-1</v>
      </c>
      <c r="R2140">
        <f>B2140+S2140</f>
        <v>25950.138010874998</v>
      </c>
      <c r="S2140">
        <f>_xlfn.IFNA(VLOOKUP(Q2140,'MARVEL-X'!A$2:I$1400,7,FALSE),VLOOKUP(Q2140,MARVEL!A$2:J$1522,10,FALSE))</f>
        <v>410.78601087499999</v>
      </c>
      <c r="T2140">
        <f>IF(P2140=P2139,R2140+T2139,R2140)</f>
        <v>181650.91791107401</v>
      </c>
      <c r="U2140">
        <f>IF(P2140=P2139,1+U2139,1)</f>
        <v>7</v>
      </c>
      <c r="V2140" t="str">
        <f t="shared" si="33"/>
        <v/>
      </c>
      <c r="W2140" t="str">
        <f>IF(V2140="","",IF(ABS(V2140-R2140)&gt;W$1,ABS(V2140-R2140),""))</f>
        <v/>
      </c>
      <c r="X2140" t="str">
        <f>Y2140&amp;"-"&amp;Z2140&amp;"-"&amp;AC2140&amp;"-"&amp;AD2140&amp;"-"&amp;AG2140</f>
        <v>4.5-f-B-0-0.5</v>
      </c>
      <c r="Y2140">
        <f>F2140</f>
        <v>4.5</v>
      </c>
      <c r="Z2140" s="2" t="str">
        <f>G2140</f>
        <v>f</v>
      </c>
      <c r="AA2140">
        <f>_xlfn.IFNA(VLOOKUP(X2140,'duo-out'!A$2:Q$5000,5,FALSE),E2140+10*(H2140-1)+1+_xlfn.IFNA(VLOOKUP(D2140,states!A$2:C$10,3,FALSE),1))</f>
        <v>63</v>
      </c>
      <c r="AB2140" t="str">
        <f>IF(V2140="","",V2140)</f>
        <v/>
      </c>
      <c r="AC2140" s="2" t="str">
        <f>_xlfn.IFNA(VLOOKUP(D2140,states!A$2:C$10,2,FALSE),"XX")</f>
        <v>B</v>
      </c>
      <c r="AD2140">
        <f>E2140</f>
        <v>0</v>
      </c>
      <c r="AE2140">
        <f>_xlfn.IFNA(VLOOKUP(D2140,states!A$2:D$10,4,FALSE),0)</f>
        <v>0</v>
      </c>
      <c r="AF2140">
        <v>0.5</v>
      </c>
      <c r="AG2140">
        <f>IF(AE2140=0,AF2140,IF(AE2140=1,IF(F2140=0.5,0.5,IF(H2140=1,0.5,1.5)),IF(F2140=0.5,0.5,IF(H2140=1,2.5,1.5))))</f>
        <v>0.5</v>
      </c>
      <c r="AH2140" s="7">
        <f>IF(AC2140="XX",0,1/C2140^(1/5)*IF(E2140=0,100,1)/(E2140+1)^(1/4))</f>
        <v>253.66138802897632</v>
      </c>
    </row>
    <row r="2141" spans="1:34">
      <c r="A2141">
        <v>4200</v>
      </c>
      <c r="B2141" s="1">
        <v>25792.744999999999</v>
      </c>
      <c r="C2141" s="6">
        <v>8.2170000000000003E-3</v>
      </c>
      <c r="D2141" t="s">
        <v>4</v>
      </c>
      <c r="E2141">
        <v>0</v>
      </c>
      <c r="F2141">
        <v>4.5</v>
      </c>
      <c r="G2141" t="s">
        <v>2</v>
      </c>
      <c r="H2141">
        <v>1</v>
      </c>
      <c r="I2141" t="s">
        <v>0</v>
      </c>
      <c r="J2141">
        <v>0</v>
      </c>
      <c r="K2141">
        <v>3.5</v>
      </c>
      <c r="L2141" t="s">
        <v>2</v>
      </c>
      <c r="M2141">
        <v>1</v>
      </c>
      <c r="N2141" t="s">
        <v>4256</v>
      </c>
      <c r="O2141">
        <v>1</v>
      </c>
      <c r="P2141" t="str">
        <f>D2141&amp;"-"&amp;F2141&amp;"-"&amp;G2141&amp;"-"&amp;E2141&amp;"-"&amp;H2141</f>
        <v>B2Sigma-4.5-f-0-1</v>
      </c>
      <c r="Q2141" t="str">
        <f>I2141&amp;"-"&amp;K2141&amp;"-"&amp;L2141&amp;"-"&amp;J2141&amp;"-"&amp;M2141</f>
        <v>X2Pi-3.5-f-0-1</v>
      </c>
      <c r="R2141">
        <f>B2141+S2141</f>
        <v>25950.137251851</v>
      </c>
      <c r="S2141">
        <f>_xlfn.IFNA(VLOOKUP(Q2141,'MARVEL-X'!A$2:I$1400,7,FALSE),VLOOKUP(Q2141,MARVEL!A$2:J$1522,10,FALSE))</f>
        <v>157.392251851</v>
      </c>
      <c r="T2141">
        <f>IF(P2141=P2140,R2141+T2140,R2141)</f>
        <v>207601.05516292501</v>
      </c>
      <c r="U2141">
        <f>IF(P2141=P2140,1+U2140,1)</f>
        <v>8</v>
      </c>
      <c r="V2141" t="str">
        <f t="shared" si="33"/>
        <v/>
      </c>
      <c r="W2141" t="str">
        <f>IF(V2141="","",IF(ABS(V2141-R2141)&gt;W$1,ABS(V2141-R2141),""))</f>
        <v/>
      </c>
      <c r="X2141" t="str">
        <f>Y2141&amp;"-"&amp;Z2141&amp;"-"&amp;AC2141&amp;"-"&amp;AD2141&amp;"-"&amp;AG2141</f>
        <v>4.5-f-B-0-0.5</v>
      </c>
      <c r="Y2141">
        <f>F2141</f>
        <v>4.5</v>
      </c>
      <c r="Z2141" s="2" t="str">
        <f>G2141</f>
        <v>f</v>
      </c>
      <c r="AA2141">
        <f>_xlfn.IFNA(VLOOKUP(X2141,'duo-out'!A$2:Q$5000,5,FALSE),E2141+10*(H2141-1)+1+_xlfn.IFNA(VLOOKUP(D2141,states!A$2:C$10,3,FALSE),1))</f>
        <v>63</v>
      </c>
      <c r="AB2141" t="str">
        <f>IF(V2141="","",V2141)</f>
        <v/>
      </c>
      <c r="AC2141" s="2" t="str">
        <f>_xlfn.IFNA(VLOOKUP(D2141,states!A$2:C$10,2,FALSE),"XX")</f>
        <v>B</v>
      </c>
      <c r="AD2141">
        <f>E2141</f>
        <v>0</v>
      </c>
      <c r="AE2141">
        <f>_xlfn.IFNA(VLOOKUP(D2141,states!A$2:D$10,4,FALSE),0)</f>
        <v>0</v>
      </c>
      <c r="AF2141">
        <v>0.5</v>
      </c>
      <c r="AG2141">
        <f>IF(AE2141=0,AF2141,IF(AE2141=1,IF(F2141=0.5,0.5,IF(H2141=1,0.5,1.5)),IF(F2141=0.5,0.5,IF(H2141=1,2.5,1.5))))</f>
        <v>0.5</v>
      </c>
      <c r="AH2141" s="7">
        <f>IF(AC2141="XX",0,1/C2141^(1/5)*IF(E2141=0,100,1)/(E2141+1)^(1/4))</f>
        <v>261.2506277102276</v>
      </c>
    </row>
    <row r="2142" spans="1:34">
      <c r="A2142">
        <v>4218</v>
      </c>
      <c r="B2142" s="1">
        <v>25679.436000000002</v>
      </c>
      <c r="C2142" s="6">
        <v>5.0000000000000001E-3</v>
      </c>
      <c r="D2142" t="s">
        <v>4</v>
      </c>
      <c r="E2142">
        <v>0</v>
      </c>
      <c r="F2142">
        <v>4.5</v>
      </c>
      <c r="G2142" t="s">
        <v>2</v>
      </c>
      <c r="H2142">
        <v>1</v>
      </c>
      <c r="I2142" t="s">
        <v>0</v>
      </c>
      <c r="J2142">
        <v>0</v>
      </c>
      <c r="K2142">
        <v>4.5</v>
      </c>
      <c r="L2142" t="s">
        <v>1</v>
      </c>
      <c r="M2142">
        <v>1</v>
      </c>
      <c r="N2142" t="s">
        <v>4274</v>
      </c>
      <c r="O2142">
        <v>1</v>
      </c>
      <c r="P2142" t="str">
        <f>D2142&amp;"-"&amp;F2142&amp;"-"&amp;G2142&amp;"-"&amp;E2142&amp;"-"&amp;H2142</f>
        <v>B2Sigma-4.5-f-0-1</v>
      </c>
      <c r="Q2142" t="str">
        <f>I2142&amp;"-"&amp;K2142&amp;"-"&amp;L2142&amp;"-"&amp;J2142&amp;"-"&amp;M2142</f>
        <v>X2Pi-4.5-e-0-1</v>
      </c>
      <c r="R2142">
        <f>B2142+S2142</f>
        <v>25950.131186173003</v>
      </c>
      <c r="S2142">
        <f>_xlfn.IFNA(VLOOKUP(Q2142,'MARVEL-X'!A$2:I$1400,7,FALSE),VLOOKUP(Q2142,MARVEL!A$2:J$1522,10,FALSE))</f>
        <v>270.69518617300002</v>
      </c>
      <c r="T2142">
        <f>IF(P2142=P2141,R2142+T2141,R2142)</f>
        <v>233551.18634909802</v>
      </c>
      <c r="U2142">
        <f>IF(P2142=P2141,1+U2141,1)</f>
        <v>9</v>
      </c>
      <c r="V2142" t="str">
        <f t="shared" si="33"/>
        <v/>
      </c>
      <c r="W2142" t="str">
        <f>IF(V2142="","",IF(ABS(V2142-R2142)&gt;W$1,ABS(V2142-R2142),""))</f>
        <v/>
      </c>
      <c r="X2142" t="str">
        <f>Y2142&amp;"-"&amp;Z2142&amp;"-"&amp;AC2142&amp;"-"&amp;AD2142&amp;"-"&amp;AG2142</f>
        <v>4.5-f-B-0-0.5</v>
      </c>
      <c r="Y2142">
        <f>F2142</f>
        <v>4.5</v>
      </c>
      <c r="Z2142" s="2" t="str">
        <f>G2142</f>
        <v>f</v>
      </c>
      <c r="AA2142">
        <f>_xlfn.IFNA(VLOOKUP(X2142,'duo-out'!A$2:Q$5000,5,FALSE),E2142+10*(H2142-1)+1+_xlfn.IFNA(VLOOKUP(D2142,states!A$2:C$10,3,FALSE),1))</f>
        <v>63</v>
      </c>
      <c r="AB2142" t="str">
        <f>IF(V2142="","",V2142)</f>
        <v/>
      </c>
      <c r="AC2142" s="2" t="str">
        <f>_xlfn.IFNA(VLOOKUP(D2142,states!A$2:C$10,2,FALSE),"XX")</f>
        <v>B</v>
      </c>
      <c r="AD2142">
        <f>E2142</f>
        <v>0</v>
      </c>
      <c r="AE2142">
        <f>_xlfn.IFNA(VLOOKUP(D2142,states!A$2:D$10,4,FALSE),0)</f>
        <v>0</v>
      </c>
      <c r="AF2142">
        <v>0.5</v>
      </c>
      <c r="AG2142">
        <f>IF(AE2142=0,AF2142,IF(AE2142=1,IF(F2142=0.5,0.5,IF(H2142=1,0.5,1.5)),IF(F2142=0.5,0.5,IF(H2142=1,2.5,1.5))))</f>
        <v>0.5</v>
      </c>
      <c r="AH2142" s="7">
        <f>IF(AC2142="XX",0,1/C2142^(1/5)*IF(E2142=0,100,1)/(E2142+1)^(1/4))</f>
        <v>288.53998118144267</v>
      </c>
    </row>
    <row r="2143" spans="1:34">
      <c r="A2143">
        <v>3071</v>
      </c>
      <c r="B2143" s="1">
        <v>25792.735199999999</v>
      </c>
      <c r="C2143" s="6">
        <v>5.0000000000000001E-3</v>
      </c>
      <c r="D2143" t="s">
        <v>4</v>
      </c>
      <c r="E2143">
        <v>0</v>
      </c>
      <c r="F2143">
        <v>4.5</v>
      </c>
      <c r="G2143" t="s">
        <v>2</v>
      </c>
      <c r="H2143">
        <v>1</v>
      </c>
      <c r="I2143" t="s">
        <v>0</v>
      </c>
      <c r="J2143">
        <v>0</v>
      </c>
      <c r="K2143">
        <v>3.5</v>
      </c>
      <c r="L2143" t="s">
        <v>2</v>
      </c>
      <c r="M2143">
        <v>1</v>
      </c>
      <c r="N2143" t="s">
        <v>3127</v>
      </c>
      <c r="O2143">
        <v>1</v>
      </c>
      <c r="P2143" t="str">
        <f>D2143&amp;"-"&amp;F2143&amp;"-"&amp;G2143&amp;"-"&amp;E2143&amp;"-"&amp;H2143</f>
        <v>B2Sigma-4.5-f-0-1</v>
      </c>
      <c r="Q2143" t="str">
        <f>I2143&amp;"-"&amp;K2143&amp;"-"&amp;L2143&amp;"-"&amp;J2143&amp;"-"&amp;M2143</f>
        <v>X2Pi-3.5-f-0-1</v>
      </c>
      <c r="R2143">
        <f>B2143+S2143</f>
        <v>25950.127451851</v>
      </c>
      <c r="S2143">
        <f>_xlfn.IFNA(VLOOKUP(Q2143,'MARVEL-X'!A$2:I$1400,7,FALSE),VLOOKUP(Q2143,MARVEL!A$2:J$1522,10,FALSE))</f>
        <v>157.392251851</v>
      </c>
      <c r="T2143">
        <f>IF(P2143=P2142,R2143+T2142,R2143)</f>
        <v>259501.31380094902</v>
      </c>
      <c r="U2143">
        <f>IF(P2143=P2142,1+U2142,1)</f>
        <v>10</v>
      </c>
      <c r="V2143" t="str">
        <f t="shared" si="33"/>
        <v/>
      </c>
      <c r="W2143" t="str">
        <f>IF(V2143="","",IF(ABS(V2143-R2143)&gt;W$1,ABS(V2143-R2143),""))</f>
        <v/>
      </c>
      <c r="X2143" t="str">
        <f>Y2143&amp;"-"&amp;Z2143&amp;"-"&amp;AC2143&amp;"-"&amp;AD2143&amp;"-"&amp;AG2143</f>
        <v>4.5-f-B-0-0.5</v>
      </c>
      <c r="Y2143">
        <f>F2143</f>
        <v>4.5</v>
      </c>
      <c r="Z2143" s="2" t="str">
        <f>G2143</f>
        <v>f</v>
      </c>
      <c r="AA2143">
        <f>_xlfn.IFNA(VLOOKUP(X2143,'duo-out'!A$2:Q$5000,5,FALSE),E2143+10*(H2143-1)+1+_xlfn.IFNA(VLOOKUP(D2143,states!A$2:C$10,3,FALSE),1))</f>
        <v>63</v>
      </c>
      <c r="AB2143" t="str">
        <f>IF(V2143="","",V2143)</f>
        <v/>
      </c>
      <c r="AC2143" s="2" t="str">
        <f>_xlfn.IFNA(VLOOKUP(D2143,states!A$2:C$10,2,FALSE),"XX")</f>
        <v>B</v>
      </c>
      <c r="AD2143">
        <f>E2143</f>
        <v>0</v>
      </c>
      <c r="AE2143">
        <f>_xlfn.IFNA(VLOOKUP(D2143,states!A$2:D$10,4,FALSE),0)</f>
        <v>0</v>
      </c>
      <c r="AF2143">
        <v>0.5</v>
      </c>
      <c r="AG2143">
        <f>IF(AE2143=0,AF2143,IF(AE2143=1,IF(F2143=0.5,0.5,IF(H2143=1,0.5,1.5)),IF(F2143=0.5,0.5,IF(H2143=1,2.5,1.5))))</f>
        <v>0.5</v>
      </c>
      <c r="AH2143" s="7">
        <f>IF(AC2143="XX",0,1/C2143^(1/5)*IF(E2143=0,100,1)/(E2143+1)^(1/4))</f>
        <v>288.53998118144267</v>
      </c>
    </row>
    <row r="2144" spans="1:34">
      <c r="A2144">
        <v>3044</v>
      </c>
      <c r="B2144" s="1">
        <v>25679.4339</v>
      </c>
      <c r="C2144" s="6">
        <v>5.0000000000000001E-3</v>
      </c>
      <c r="D2144" t="s">
        <v>4</v>
      </c>
      <c r="E2144">
        <v>0</v>
      </c>
      <c r="F2144">
        <v>4.5</v>
      </c>
      <c r="G2144" t="s">
        <v>2</v>
      </c>
      <c r="H2144">
        <v>1</v>
      </c>
      <c r="I2144" t="s">
        <v>0</v>
      </c>
      <c r="J2144">
        <v>0</v>
      </c>
      <c r="K2144">
        <v>4.5</v>
      </c>
      <c r="L2144" t="s">
        <v>1</v>
      </c>
      <c r="M2144">
        <v>1</v>
      </c>
      <c r="N2144" t="s">
        <v>3100</v>
      </c>
      <c r="O2144">
        <v>1</v>
      </c>
      <c r="P2144" t="str">
        <f>D2144&amp;"-"&amp;F2144&amp;"-"&amp;G2144&amp;"-"&amp;E2144&amp;"-"&amp;H2144</f>
        <v>B2Sigma-4.5-f-0-1</v>
      </c>
      <c r="Q2144" t="str">
        <f>I2144&amp;"-"&amp;K2144&amp;"-"&amp;L2144&amp;"-"&amp;J2144&amp;"-"&amp;M2144</f>
        <v>X2Pi-4.5-e-0-1</v>
      </c>
      <c r="R2144">
        <f>B2144+S2144</f>
        <v>25950.129086173001</v>
      </c>
      <c r="S2144">
        <f>_xlfn.IFNA(VLOOKUP(Q2144,'MARVEL-X'!A$2:I$1400,7,FALSE),VLOOKUP(Q2144,MARVEL!A$2:J$1522,10,FALSE))</f>
        <v>270.69518617300002</v>
      </c>
      <c r="T2144">
        <f>IF(P2144=P2143,R2144+T2143,R2144)</f>
        <v>285451.44288712204</v>
      </c>
      <c r="U2144">
        <f>IF(P2144=P2143,1+U2143,1)</f>
        <v>11</v>
      </c>
      <c r="V2144" t="str">
        <f t="shared" si="33"/>
        <v/>
      </c>
      <c r="W2144" t="str">
        <f>IF(V2144="","",IF(ABS(V2144-R2144)&gt;W$1,ABS(V2144-R2144),""))</f>
        <v/>
      </c>
      <c r="X2144" t="str">
        <f>Y2144&amp;"-"&amp;Z2144&amp;"-"&amp;AC2144&amp;"-"&amp;AD2144&amp;"-"&amp;AG2144</f>
        <v>4.5-f-B-0-0.5</v>
      </c>
      <c r="Y2144">
        <f>F2144</f>
        <v>4.5</v>
      </c>
      <c r="Z2144" s="2" t="str">
        <f>G2144</f>
        <v>f</v>
      </c>
      <c r="AA2144">
        <f>_xlfn.IFNA(VLOOKUP(X2144,'duo-out'!A$2:Q$5000,5,FALSE),E2144+10*(H2144-1)+1+_xlfn.IFNA(VLOOKUP(D2144,states!A$2:C$10,3,FALSE),1))</f>
        <v>63</v>
      </c>
      <c r="AB2144" t="str">
        <f>IF(V2144="","",V2144)</f>
        <v/>
      </c>
      <c r="AC2144" s="2" t="str">
        <f>_xlfn.IFNA(VLOOKUP(D2144,states!A$2:C$10,2,FALSE),"XX")</f>
        <v>B</v>
      </c>
      <c r="AD2144">
        <f>E2144</f>
        <v>0</v>
      </c>
      <c r="AE2144">
        <f>_xlfn.IFNA(VLOOKUP(D2144,states!A$2:D$10,4,FALSE),0)</f>
        <v>0</v>
      </c>
      <c r="AF2144">
        <v>0.5</v>
      </c>
      <c r="AG2144">
        <f>IF(AE2144=0,AF2144,IF(AE2144=1,IF(F2144=0.5,0.5,IF(H2144=1,0.5,1.5)),IF(F2144=0.5,0.5,IF(H2144=1,2.5,1.5))))</f>
        <v>0.5</v>
      </c>
      <c r="AH2144" s="7">
        <f>IF(AC2144="XX",0,1/C2144^(1/5)*IF(E2144=0,100,1)/(E2144+1)^(1/4))</f>
        <v>288.53998118144267</v>
      </c>
    </row>
    <row r="2145" spans="1:34">
      <c r="A2145">
        <v>3021</v>
      </c>
      <c r="B2145" s="1">
        <v>25539.342799999999</v>
      </c>
      <c r="C2145" s="6">
        <v>5.0000000000000001E-3</v>
      </c>
      <c r="D2145" t="s">
        <v>4</v>
      </c>
      <c r="E2145">
        <v>0</v>
      </c>
      <c r="F2145">
        <v>4.5</v>
      </c>
      <c r="G2145" t="s">
        <v>2</v>
      </c>
      <c r="H2145">
        <v>1</v>
      </c>
      <c r="I2145" t="s">
        <v>0</v>
      </c>
      <c r="J2145">
        <v>0</v>
      </c>
      <c r="K2145">
        <v>5.5</v>
      </c>
      <c r="L2145" t="s">
        <v>2</v>
      </c>
      <c r="M2145">
        <v>1</v>
      </c>
      <c r="N2145" t="s">
        <v>3077</v>
      </c>
      <c r="O2145">
        <v>1</v>
      </c>
      <c r="P2145" t="str">
        <f>D2145&amp;"-"&amp;F2145&amp;"-"&amp;G2145&amp;"-"&amp;E2145&amp;"-"&amp;H2145</f>
        <v>B2Sigma-4.5-f-0-1</v>
      </c>
      <c r="Q2145" t="str">
        <f>I2145&amp;"-"&amp;K2145&amp;"-"&amp;L2145&amp;"-"&amp;J2145&amp;"-"&amp;M2145</f>
        <v>X2Pi-5.5-f-0-1</v>
      </c>
      <c r="R2145">
        <f>B2145+S2145</f>
        <v>25950.128810874998</v>
      </c>
      <c r="S2145">
        <f>_xlfn.IFNA(VLOOKUP(Q2145,'MARVEL-X'!A$2:I$1400,7,FALSE),VLOOKUP(Q2145,MARVEL!A$2:J$1522,10,FALSE))</f>
        <v>410.78601087499999</v>
      </c>
      <c r="T2145">
        <f>IF(P2145=P2144,R2145+T2144,R2145)</f>
        <v>311401.57169799705</v>
      </c>
      <c r="U2145">
        <f>IF(P2145=P2144,1+U2144,1)</f>
        <v>12</v>
      </c>
      <c r="V2145" t="str">
        <f t="shared" si="33"/>
        <v/>
      </c>
      <c r="W2145" t="str">
        <f>IF(V2145="","",IF(ABS(V2145-R2145)&gt;W$1,ABS(V2145-R2145),""))</f>
        <v/>
      </c>
      <c r="X2145" t="str">
        <f>Y2145&amp;"-"&amp;Z2145&amp;"-"&amp;AC2145&amp;"-"&amp;AD2145&amp;"-"&amp;AG2145</f>
        <v>4.5-f-B-0-0.5</v>
      </c>
      <c r="Y2145">
        <f>F2145</f>
        <v>4.5</v>
      </c>
      <c r="Z2145" s="2" t="str">
        <f>G2145</f>
        <v>f</v>
      </c>
      <c r="AA2145">
        <f>_xlfn.IFNA(VLOOKUP(X2145,'duo-out'!A$2:Q$5000,5,FALSE),E2145+10*(H2145-1)+1+_xlfn.IFNA(VLOOKUP(D2145,states!A$2:C$10,3,FALSE),1))</f>
        <v>63</v>
      </c>
      <c r="AB2145" t="str">
        <f>IF(V2145="","",V2145)</f>
        <v/>
      </c>
      <c r="AC2145" s="2" t="str">
        <f>_xlfn.IFNA(VLOOKUP(D2145,states!A$2:C$10,2,FALSE),"XX")</f>
        <v>B</v>
      </c>
      <c r="AD2145">
        <f>E2145</f>
        <v>0</v>
      </c>
      <c r="AE2145">
        <f>_xlfn.IFNA(VLOOKUP(D2145,states!A$2:D$10,4,FALSE),0)</f>
        <v>0</v>
      </c>
      <c r="AF2145">
        <v>0.5</v>
      </c>
      <c r="AG2145">
        <f>IF(AE2145=0,AF2145,IF(AE2145=1,IF(F2145=0.5,0.5,IF(H2145=1,0.5,1.5)),IF(F2145=0.5,0.5,IF(H2145=1,2.5,1.5))))</f>
        <v>0.5</v>
      </c>
      <c r="AH2145" s="7">
        <f>IF(AC2145="XX",0,1/C2145^(1/5)*IF(E2145=0,100,1)/(E2145+1)^(1/4))</f>
        <v>288.53998118144267</v>
      </c>
    </row>
    <row r="2146" spans="1:34">
      <c r="A2146">
        <v>432</v>
      </c>
      <c r="B2146" s="1">
        <v>25539.32</v>
      </c>
      <c r="C2146" s="6">
        <v>0.05</v>
      </c>
      <c r="D2146" t="s">
        <v>4</v>
      </c>
      <c r="E2146">
        <v>0</v>
      </c>
      <c r="F2146">
        <v>4.5</v>
      </c>
      <c r="G2146" t="s">
        <v>2</v>
      </c>
      <c r="H2146">
        <v>1</v>
      </c>
      <c r="I2146" t="s">
        <v>0</v>
      </c>
      <c r="J2146">
        <v>0</v>
      </c>
      <c r="K2146">
        <v>5.5</v>
      </c>
      <c r="L2146" t="s">
        <v>2</v>
      </c>
      <c r="M2146">
        <v>1</v>
      </c>
      <c r="N2146" t="s">
        <v>488</v>
      </c>
      <c r="O2146">
        <v>1</v>
      </c>
      <c r="P2146" t="str">
        <f>D2146&amp;"-"&amp;F2146&amp;"-"&amp;G2146&amp;"-"&amp;E2146&amp;"-"&amp;H2146</f>
        <v>B2Sigma-4.5-f-0-1</v>
      </c>
      <c r="Q2146" t="str">
        <f>I2146&amp;"-"&amp;K2146&amp;"-"&amp;L2146&amp;"-"&amp;J2146&amp;"-"&amp;M2146</f>
        <v>X2Pi-5.5-f-0-1</v>
      </c>
      <c r="R2146">
        <f>B2146+S2146</f>
        <v>25950.106010874999</v>
      </c>
      <c r="S2146">
        <f>_xlfn.IFNA(VLOOKUP(Q2146,'MARVEL-X'!A$2:I$1400,7,FALSE),VLOOKUP(Q2146,MARVEL!A$2:J$1522,10,FALSE))</f>
        <v>410.78601087499999</v>
      </c>
      <c r="T2146">
        <f>IF(P2146=P2145,R2146+T2145,R2146)</f>
        <v>337351.67770887207</v>
      </c>
      <c r="U2146">
        <f>IF(P2146=P2145,1+U2145,1)</f>
        <v>13</v>
      </c>
      <c r="V2146" t="str">
        <f t="shared" si="33"/>
        <v/>
      </c>
      <c r="W2146" t="str">
        <f>IF(V2146="","",IF(ABS(V2146-R2146)&gt;W$1,ABS(V2146-R2146),""))</f>
        <v/>
      </c>
      <c r="X2146" t="str">
        <f>Y2146&amp;"-"&amp;Z2146&amp;"-"&amp;AC2146&amp;"-"&amp;AD2146&amp;"-"&amp;AG2146</f>
        <v>4.5-f-B-0-0.5</v>
      </c>
      <c r="Y2146">
        <f>F2146</f>
        <v>4.5</v>
      </c>
      <c r="Z2146" s="2" t="str">
        <f>G2146</f>
        <v>f</v>
      </c>
      <c r="AA2146">
        <f>_xlfn.IFNA(VLOOKUP(X2146,'duo-out'!A$2:Q$5000,5,FALSE),E2146+10*(H2146-1)+1+_xlfn.IFNA(VLOOKUP(D2146,states!A$2:C$10,3,FALSE),1))</f>
        <v>63</v>
      </c>
      <c r="AB2146" t="str">
        <f>IF(V2146="","",V2146)</f>
        <v/>
      </c>
      <c r="AC2146" s="2" t="str">
        <f>_xlfn.IFNA(VLOOKUP(D2146,states!A$2:C$10,2,FALSE),"XX")</f>
        <v>B</v>
      </c>
      <c r="AD2146">
        <f>E2146</f>
        <v>0</v>
      </c>
      <c r="AE2146">
        <f>_xlfn.IFNA(VLOOKUP(D2146,states!A$2:D$10,4,FALSE),0)</f>
        <v>0</v>
      </c>
      <c r="AF2146">
        <v>0.5</v>
      </c>
      <c r="AG2146">
        <f>IF(AE2146=0,AF2146,IF(AE2146=1,IF(F2146=0.5,0.5,IF(H2146=1,0.5,1.5)),IF(F2146=0.5,0.5,IF(H2146=1,2.5,1.5))))</f>
        <v>0.5</v>
      </c>
      <c r="AH2146" s="7">
        <f>IF(AC2146="XX",0,1/C2146^(1/5)*IF(E2146=0,100,1)/(E2146+1)^(1/4))</f>
        <v>182.05642030260799</v>
      </c>
    </row>
    <row r="2147" spans="1:34">
      <c r="A2147">
        <v>394</v>
      </c>
      <c r="B2147" s="1">
        <v>25679.4</v>
      </c>
      <c r="C2147" s="6">
        <v>0.05</v>
      </c>
      <c r="D2147" t="s">
        <v>4</v>
      </c>
      <c r="E2147">
        <v>0</v>
      </c>
      <c r="F2147">
        <v>4.5</v>
      </c>
      <c r="G2147" t="s">
        <v>2</v>
      </c>
      <c r="H2147">
        <v>1</v>
      </c>
      <c r="I2147" t="s">
        <v>0</v>
      </c>
      <c r="J2147">
        <v>0</v>
      </c>
      <c r="K2147">
        <v>4.5</v>
      </c>
      <c r="L2147" t="s">
        <v>1</v>
      </c>
      <c r="M2147">
        <v>1</v>
      </c>
      <c r="N2147" t="s">
        <v>450</v>
      </c>
      <c r="O2147">
        <v>1</v>
      </c>
      <c r="P2147" t="str">
        <f>D2147&amp;"-"&amp;F2147&amp;"-"&amp;G2147&amp;"-"&amp;E2147&amp;"-"&amp;H2147</f>
        <v>B2Sigma-4.5-f-0-1</v>
      </c>
      <c r="Q2147" t="str">
        <f>I2147&amp;"-"&amp;K2147&amp;"-"&amp;L2147&amp;"-"&amp;J2147&amp;"-"&amp;M2147</f>
        <v>X2Pi-4.5-e-0-1</v>
      </c>
      <c r="R2147">
        <f>B2147+S2147</f>
        <v>25950.095186173003</v>
      </c>
      <c r="S2147">
        <f>_xlfn.IFNA(VLOOKUP(Q2147,'MARVEL-X'!A$2:I$1400,7,FALSE),VLOOKUP(Q2147,MARVEL!A$2:J$1522,10,FALSE))</f>
        <v>270.69518617300002</v>
      </c>
      <c r="T2147">
        <f>IF(P2147=P2146,R2147+T2146,R2147)</f>
        <v>363301.77289504505</v>
      </c>
      <c r="U2147">
        <f>IF(P2147=P2146,1+U2146,1)</f>
        <v>14</v>
      </c>
      <c r="V2147" t="str">
        <f t="shared" si="33"/>
        <v/>
      </c>
      <c r="W2147" t="str">
        <f>IF(V2147="","",IF(ABS(V2147-R2147)&gt;W$1,ABS(V2147-R2147),""))</f>
        <v/>
      </c>
      <c r="X2147" t="str">
        <f>Y2147&amp;"-"&amp;Z2147&amp;"-"&amp;AC2147&amp;"-"&amp;AD2147&amp;"-"&amp;AG2147</f>
        <v>4.5-f-B-0-0.5</v>
      </c>
      <c r="Y2147">
        <f>F2147</f>
        <v>4.5</v>
      </c>
      <c r="Z2147" s="2" t="str">
        <f>G2147</f>
        <v>f</v>
      </c>
      <c r="AA2147">
        <f>_xlfn.IFNA(VLOOKUP(X2147,'duo-out'!A$2:Q$5000,5,FALSE),E2147+10*(H2147-1)+1+_xlfn.IFNA(VLOOKUP(D2147,states!A$2:C$10,3,FALSE),1))</f>
        <v>63</v>
      </c>
      <c r="AB2147" t="str">
        <f>IF(V2147="","",V2147)</f>
        <v/>
      </c>
      <c r="AC2147" s="2" t="str">
        <f>_xlfn.IFNA(VLOOKUP(D2147,states!A$2:C$10,2,FALSE),"XX")</f>
        <v>B</v>
      </c>
      <c r="AD2147">
        <f>E2147</f>
        <v>0</v>
      </c>
      <c r="AE2147">
        <f>_xlfn.IFNA(VLOOKUP(D2147,states!A$2:D$10,4,FALSE),0)</f>
        <v>0</v>
      </c>
      <c r="AF2147">
        <v>0.5</v>
      </c>
      <c r="AG2147">
        <f>IF(AE2147=0,AF2147,IF(AE2147=1,IF(F2147=0.5,0.5,IF(H2147=1,0.5,1.5)),IF(F2147=0.5,0.5,IF(H2147=1,2.5,1.5))))</f>
        <v>0.5</v>
      </c>
      <c r="AH2147" s="7">
        <f>IF(AC2147="XX",0,1/C2147^(1/5)*IF(E2147=0,100,1)/(E2147+1)^(1/4))</f>
        <v>182.05642030260799</v>
      </c>
    </row>
    <row r="2148" spans="1:34">
      <c r="A2148">
        <v>358</v>
      </c>
      <c r="B2148" s="1">
        <v>25792.77</v>
      </c>
      <c r="C2148" s="6">
        <v>0.05</v>
      </c>
      <c r="D2148" t="s">
        <v>4</v>
      </c>
      <c r="E2148">
        <v>0</v>
      </c>
      <c r="F2148">
        <v>4.5</v>
      </c>
      <c r="G2148" t="s">
        <v>2</v>
      </c>
      <c r="H2148">
        <v>1</v>
      </c>
      <c r="I2148" t="s">
        <v>0</v>
      </c>
      <c r="J2148">
        <v>0</v>
      </c>
      <c r="K2148">
        <v>3.5</v>
      </c>
      <c r="L2148" t="s">
        <v>2</v>
      </c>
      <c r="M2148">
        <v>1</v>
      </c>
      <c r="N2148" t="s">
        <v>414</v>
      </c>
      <c r="O2148">
        <v>1</v>
      </c>
      <c r="P2148" t="str">
        <f>D2148&amp;"-"&amp;F2148&amp;"-"&amp;G2148&amp;"-"&amp;E2148&amp;"-"&amp;H2148</f>
        <v>B2Sigma-4.5-f-0-1</v>
      </c>
      <c r="Q2148" t="str">
        <f>I2148&amp;"-"&amp;K2148&amp;"-"&amp;L2148&amp;"-"&amp;J2148&amp;"-"&amp;M2148</f>
        <v>X2Pi-3.5-f-0-1</v>
      </c>
      <c r="R2148">
        <f>B2148+S2148</f>
        <v>25950.162251851001</v>
      </c>
      <c r="S2148">
        <f>_xlfn.IFNA(VLOOKUP(Q2148,'MARVEL-X'!A$2:I$1400,7,FALSE),VLOOKUP(Q2148,MARVEL!A$2:J$1522,10,FALSE))</f>
        <v>157.392251851</v>
      </c>
      <c r="T2148">
        <f>IF(P2148=P2147,R2148+T2147,R2148)</f>
        <v>389251.93514689605</v>
      </c>
      <c r="U2148">
        <f>IF(P2148=P2147,1+U2147,1)</f>
        <v>15</v>
      </c>
      <c r="V2148">
        <f t="shared" si="33"/>
        <v>25950.129009793069</v>
      </c>
      <c r="W2148" t="str">
        <f>IF(V2148="","",IF(ABS(V2148-R2148)&gt;W$1,ABS(V2148-R2148),""))</f>
        <v/>
      </c>
      <c r="X2148" t="str">
        <f>Y2148&amp;"-"&amp;Z2148&amp;"-"&amp;AC2148&amp;"-"&amp;AD2148&amp;"-"&amp;AG2148</f>
        <v>4.5-f-B-0-0.5</v>
      </c>
      <c r="Y2148">
        <f>F2148</f>
        <v>4.5</v>
      </c>
      <c r="Z2148" s="2" t="str">
        <f>G2148</f>
        <v>f</v>
      </c>
      <c r="AA2148">
        <f>_xlfn.IFNA(VLOOKUP(X2148,'duo-out'!A$2:Q$5000,5,FALSE),E2148+10*(H2148-1)+1+_xlfn.IFNA(VLOOKUP(D2148,states!A$2:C$10,3,FALSE),1))</f>
        <v>63</v>
      </c>
      <c r="AB2148">
        <f>IF(V2148="","",V2148)</f>
        <v>25950.129009793069</v>
      </c>
      <c r="AC2148" s="2" t="str">
        <f>_xlfn.IFNA(VLOOKUP(D2148,states!A$2:C$10,2,FALSE),"XX")</f>
        <v>B</v>
      </c>
      <c r="AD2148">
        <f>E2148</f>
        <v>0</v>
      </c>
      <c r="AE2148">
        <f>_xlfn.IFNA(VLOOKUP(D2148,states!A$2:D$10,4,FALSE),0)</f>
        <v>0</v>
      </c>
      <c r="AF2148">
        <v>0.5</v>
      </c>
      <c r="AG2148">
        <f>IF(AE2148=0,AF2148,IF(AE2148=1,IF(F2148=0.5,0.5,IF(H2148=1,0.5,1.5)),IF(F2148=0.5,0.5,IF(H2148=1,2.5,1.5))))</f>
        <v>0.5</v>
      </c>
      <c r="AH2148" s="7">
        <f>IF(AC2148="XX",0,1/C2148^(1/5)*IF(E2148=0,100,1)/(E2148+1)^(1/4))</f>
        <v>182.05642030260799</v>
      </c>
    </row>
    <row r="2149" spans="1:34">
      <c r="A2149">
        <v>5075</v>
      </c>
      <c r="B2149" s="1">
        <v>27304.25</v>
      </c>
      <c r="C2149" s="6">
        <v>0.2</v>
      </c>
      <c r="D2149" t="s">
        <v>4</v>
      </c>
      <c r="E2149">
        <v>1</v>
      </c>
      <c r="F2149">
        <v>4.5</v>
      </c>
      <c r="G2149" t="s">
        <v>2</v>
      </c>
      <c r="H2149">
        <v>1</v>
      </c>
      <c r="I2149" t="s">
        <v>0</v>
      </c>
      <c r="J2149">
        <v>0</v>
      </c>
      <c r="K2149">
        <v>5.5</v>
      </c>
      <c r="L2149" t="s">
        <v>2</v>
      </c>
      <c r="M2149">
        <v>1</v>
      </c>
      <c r="N2149" t="s">
        <v>5131</v>
      </c>
      <c r="O2149">
        <v>1</v>
      </c>
      <c r="P2149" t="str">
        <f>D2149&amp;"-"&amp;F2149&amp;"-"&amp;G2149&amp;"-"&amp;E2149&amp;"-"&amp;H2149</f>
        <v>B2Sigma-4.5-f-1-1</v>
      </c>
      <c r="Q2149" t="str">
        <f>I2149&amp;"-"&amp;K2149&amp;"-"&amp;L2149&amp;"-"&amp;J2149&amp;"-"&amp;M2149</f>
        <v>X2Pi-5.5-f-0-1</v>
      </c>
      <c r="R2149">
        <f>B2149+S2149</f>
        <v>27715.036010874999</v>
      </c>
      <c r="S2149">
        <f>_xlfn.IFNA(VLOOKUP(Q2149,'MARVEL-X'!A$2:I$1400,7,FALSE),VLOOKUP(Q2149,MARVEL!A$2:J$1522,10,FALSE))</f>
        <v>410.78601087499999</v>
      </c>
      <c r="T2149">
        <f>IF(P2149=P2148,R2149+T2148,R2149)</f>
        <v>27715.036010874999</v>
      </c>
      <c r="U2149">
        <f>IF(P2149=P2148,1+U2148,1)</f>
        <v>1</v>
      </c>
      <c r="V2149" t="str">
        <f t="shared" si="33"/>
        <v/>
      </c>
      <c r="W2149" t="str">
        <f>IF(V2149="","",IF(ABS(V2149-R2149)&gt;W$1,ABS(V2149-R2149),""))</f>
        <v/>
      </c>
      <c r="X2149" t="str">
        <f>Y2149&amp;"-"&amp;Z2149&amp;"-"&amp;AC2149&amp;"-"&amp;AD2149&amp;"-"&amp;AG2149</f>
        <v>4.5-f-B-1-0.5</v>
      </c>
      <c r="Y2149">
        <f>F2149</f>
        <v>4.5</v>
      </c>
      <c r="Z2149" s="2" t="str">
        <f>G2149</f>
        <v>f</v>
      </c>
      <c r="AA2149">
        <f>_xlfn.IFNA(VLOOKUP(X2149,'duo-out'!A$2:Q$5000,5,FALSE),E2149+10*(H2149-1)+1+_xlfn.IFNA(VLOOKUP(D2149,states!A$2:C$10,3,FALSE),1))</f>
        <v>74</v>
      </c>
      <c r="AB2149" t="str">
        <f>IF(V2149="","",V2149)</f>
        <v/>
      </c>
      <c r="AC2149" s="2" t="str">
        <f>_xlfn.IFNA(VLOOKUP(D2149,states!A$2:C$10,2,FALSE),"XX")</f>
        <v>B</v>
      </c>
      <c r="AD2149">
        <f>E2149</f>
        <v>1</v>
      </c>
      <c r="AE2149">
        <f>_xlfn.IFNA(VLOOKUP(D2149,states!A$2:D$10,4,FALSE),0)</f>
        <v>0</v>
      </c>
      <c r="AF2149">
        <v>0.5</v>
      </c>
      <c r="AG2149">
        <f>IF(AE2149=0,AF2149,IF(AE2149=1,IF(F2149=0.5,0.5,IF(H2149=1,0.5,1.5)),IF(F2149=0.5,0.5,IF(H2149=1,2.5,1.5))))</f>
        <v>0.5</v>
      </c>
      <c r="AH2149" s="7">
        <f>IF(AC2149="XX",0,1/C2149^(1/5)*IF(E2149=0,100,1)/(E2149+1)^(1/4))</f>
        <v>1.1602097263419568</v>
      </c>
    </row>
    <row r="2150" spans="1:34">
      <c r="A2150">
        <v>4464</v>
      </c>
      <c r="B2150" s="1">
        <v>24587.232499999998</v>
      </c>
      <c r="C2150" s="6">
        <v>0.01</v>
      </c>
      <c r="D2150" t="s">
        <v>4</v>
      </c>
      <c r="E2150">
        <v>1</v>
      </c>
      <c r="F2150">
        <v>4.5</v>
      </c>
      <c r="G2150" t="s">
        <v>2</v>
      </c>
      <c r="H2150">
        <v>1</v>
      </c>
      <c r="I2150" t="s">
        <v>0</v>
      </c>
      <c r="J2150">
        <v>1</v>
      </c>
      <c r="K2150">
        <v>5.5</v>
      </c>
      <c r="L2150" t="s">
        <v>2</v>
      </c>
      <c r="M2150">
        <v>1</v>
      </c>
      <c r="N2150" t="s">
        <v>4520</v>
      </c>
      <c r="O2150">
        <v>1</v>
      </c>
      <c r="P2150" t="str">
        <f>D2150&amp;"-"&amp;F2150&amp;"-"&amp;G2150&amp;"-"&amp;E2150&amp;"-"&amp;H2150</f>
        <v>B2Sigma-4.5-f-1-1</v>
      </c>
      <c r="Q2150" t="str">
        <f>I2150&amp;"-"&amp;K2150&amp;"-"&amp;L2150&amp;"-"&amp;J2150&amp;"-"&amp;M2150</f>
        <v>X2Pi-5.5-f-1-1</v>
      </c>
      <c r="R2150">
        <f>B2150+S2150</f>
        <v>27715.077826845998</v>
      </c>
      <c r="S2150">
        <f>_xlfn.IFNA(VLOOKUP(Q2150,'MARVEL-X'!A$2:I$1400,7,FALSE),VLOOKUP(Q2150,MARVEL!A$2:J$1522,10,FALSE))</f>
        <v>3127.8453268459998</v>
      </c>
      <c r="T2150">
        <f>IF(P2150=P2149,R2150+T2149,R2150)</f>
        <v>55430.113837721001</v>
      </c>
      <c r="U2150">
        <f>IF(P2150=P2149,1+U2149,1)</f>
        <v>2</v>
      </c>
      <c r="V2150" t="str">
        <f t="shared" si="33"/>
        <v/>
      </c>
      <c r="W2150" t="str">
        <f>IF(V2150="","",IF(ABS(V2150-R2150)&gt;W$1,ABS(V2150-R2150),""))</f>
        <v/>
      </c>
      <c r="X2150" t="str">
        <f>Y2150&amp;"-"&amp;Z2150&amp;"-"&amp;AC2150&amp;"-"&amp;AD2150&amp;"-"&amp;AG2150</f>
        <v>4.5-f-B-1-0.5</v>
      </c>
      <c r="Y2150">
        <f>F2150</f>
        <v>4.5</v>
      </c>
      <c r="Z2150" s="2" t="str">
        <f>G2150</f>
        <v>f</v>
      </c>
      <c r="AA2150">
        <f>_xlfn.IFNA(VLOOKUP(X2150,'duo-out'!A$2:Q$5000,5,FALSE),E2150+10*(H2150-1)+1+_xlfn.IFNA(VLOOKUP(D2150,states!A$2:C$10,3,FALSE),1))</f>
        <v>74</v>
      </c>
      <c r="AB2150" t="str">
        <f>IF(V2150="","",V2150)</f>
        <v/>
      </c>
      <c r="AC2150" s="2" t="str">
        <f>_xlfn.IFNA(VLOOKUP(D2150,states!A$2:C$10,2,FALSE),"XX")</f>
        <v>B</v>
      </c>
      <c r="AD2150">
        <f>E2150</f>
        <v>1</v>
      </c>
      <c r="AE2150">
        <f>_xlfn.IFNA(VLOOKUP(D2150,states!A$2:D$10,4,FALSE),0)</f>
        <v>0</v>
      </c>
      <c r="AF2150">
        <v>0.5</v>
      </c>
      <c r="AG2150">
        <f>IF(AE2150=0,AF2150,IF(AE2150=1,IF(F2150=0.5,0.5,IF(H2150=1,0.5,1.5)),IF(F2150=0.5,0.5,IF(H2150=1,2.5,1.5))))</f>
        <v>0.5</v>
      </c>
      <c r="AH2150" s="7">
        <f>IF(AC2150="XX",0,1/C2150^(1/5)*IF(E2150=0,100,1)/(E2150+1)^(1/4))</f>
        <v>2.1122362957808511</v>
      </c>
    </row>
    <row r="2151" spans="1:34">
      <c r="A2151">
        <v>4450</v>
      </c>
      <c r="B2151" s="1">
        <v>24722.080699999999</v>
      </c>
      <c r="C2151" s="6">
        <v>2.0150000000000001E-2</v>
      </c>
      <c r="D2151" t="s">
        <v>4</v>
      </c>
      <c r="E2151">
        <v>1</v>
      </c>
      <c r="F2151">
        <v>4.5</v>
      </c>
      <c r="G2151" t="s">
        <v>2</v>
      </c>
      <c r="H2151">
        <v>1</v>
      </c>
      <c r="I2151" t="s">
        <v>0</v>
      </c>
      <c r="J2151">
        <v>1</v>
      </c>
      <c r="K2151">
        <v>4.5</v>
      </c>
      <c r="L2151" t="s">
        <v>1</v>
      </c>
      <c r="M2151">
        <v>1</v>
      </c>
      <c r="N2151" t="s">
        <v>4506</v>
      </c>
      <c r="O2151">
        <v>1</v>
      </c>
      <c r="P2151" t="str">
        <f>D2151&amp;"-"&amp;F2151&amp;"-"&amp;G2151&amp;"-"&amp;E2151&amp;"-"&amp;H2151</f>
        <v>B2Sigma-4.5-f-1-1</v>
      </c>
      <c r="Q2151" t="str">
        <f>I2151&amp;"-"&amp;K2151&amp;"-"&amp;L2151&amp;"-"&amp;J2151&amp;"-"&amp;M2151</f>
        <v>X2Pi-4.5-e-1-1</v>
      </c>
      <c r="R2151">
        <f>B2151+S2151</f>
        <v>27715.086326393</v>
      </c>
      <c r="S2151">
        <f>_xlfn.IFNA(VLOOKUP(Q2151,'MARVEL-X'!A$2:I$1400,7,FALSE),VLOOKUP(Q2151,MARVEL!A$2:J$1522,10,FALSE))</f>
        <v>2993.0056263930001</v>
      </c>
      <c r="T2151">
        <f>IF(P2151=P2150,R2151+T2150,R2151)</f>
        <v>83145.200164114009</v>
      </c>
      <c r="U2151">
        <f>IF(P2151=P2150,1+U2150,1)</f>
        <v>3</v>
      </c>
      <c r="V2151" t="str">
        <f t="shared" si="33"/>
        <v/>
      </c>
      <c r="W2151" t="str">
        <f>IF(V2151="","",IF(ABS(V2151-R2151)&gt;W$1,ABS(V2151-R2151),""))</f>
        <v/>
      </c>
      <c r="X2151" t="str">
        <f>Y2151&amp;"-"&amp;Z2151&amp;"-"&amp;AC2151&amp;"-"&amp;AD2151&amp;"-"&amp;AG2151</f>
        <v>4.5-f-B-1-0.5</v>
      </c>
      <c r="Y2151">
        <f>F2151</f>
        <v>4.5</v>
      </c>
      <c r="Z2151" s="2" t="str">
        <f>G2151</f>
        <v>f</v>
      </c>
      <c r="AA2151">
        <f>_xlfn.IFNA(VLOOKUP(X2151,'duo-out'!A$2:Q$5000,5,FALSE),E2151+10*(H2151-1)+1+_xlfn.IFNA(VLOOKUP(D2151,states!A$2:C$10,3,FALSE),1))</f>
        <v>74</v>
      </c>
      <c r="AB2151" t="str">
        <f>IF(V2151="","",V2151)</f>
        <v/>
      </c>
      <c r="AC2151" s="2" t="str">
        <f>_xlfn.IFNA(VLOOKUP(D2151,states!A$2:C$10,2,FALSE),"XX")</f>
        <v>B</v>
      </c>
      <c r="AD2151">
        <f>E2151</f>
        <v>1</v>
      </c>
      <c r="AE2151">
        <f>_xlfn.IFNA(VLOOKUP(D2151,states!A$2:D$10,4,FALSE),0)</f>
        <v>0</v>
      </c>
      <c r="AF2151">
        <v>0.5</v>
      </c>
      <c r="AG2151">
        <f>IF(AE2151=0,AF2151,IF(AE2151=1,IF(F2151=0.5,0.5,IF(H2151=1,0.5,1.5)),IF(F2151=0.5,0.5,IF(H2151=1,2.5,1.5))))</f>
        <v>0.5</v>
      </c>
      <c r="AH2151" s="7">
        <f>IF(AC2151="XX",0,1/C2151^(1/5)*IF(E2151=0,100,1)/(E2151+1)^(1/4))</f>
        <v>1.8360626284595001</v>
      </c>
    </row>
    <row r="2152" spans="1:34">
      <c r="A2152">
        <v>4432</v>
      </c>
      <c r="B2152" s="1">
        <v>27304.2948</v>
      </c>
      <c r="C2152" s="6">
        <v>1.494E-2</v>
      </c>
      <c r="D2152" t="s">
        <v>4</v>
      </c>
      <c r="E2152">
        <v>1</v>
      </c>
      <c r="F2152">
        <v>4.5</v>
      </c>
      <c r="G2152" t="s">
        <v>2</v>
      </c>
      <c r="H2152">
        <v>1</v>
      </c>
      <c r="I2152" t="s">
        <v>0</v>
      </c>
      <c r="J2152">
        <v>0</v>
      </c>
      <c r="K2152">
        <v>5.5</v>
      </c>
      <c r="L2152" t="s">
        <v>2</v>
      </c>
      <c r="M2152">
        <v>1</v>
      </c>
      <c r="N2152" t="s">
        <v>4488</v>
      </c>
      <c r="O2152">
        <v>1</v>
      </c>
      <c r="P2152" t="str">
        <f>D2152&amp;"-"&amp;F2152&amp;"-"&amp;G2152&amp;"-"&amp;E2152&amp;"-"&amp;H2152</f>
        <v>B2Sigma-4.5-f-1-1</v>
      </c>
      <c r="Q2152" t="str">
        <f>I2152&amp;"-"&amp;K2152&amp;"-"&amp;L2152&amp;"-"&amp;J2152&amp;"-"&amp;M2152</f>
        <v>X2Pi-5.5-f-0-1</v>
      </c>
      <c r="R2152">
        <f>B2152+S2152</f>
        <v>27715.080810874999</v>
      </c>
      <c r="S2152">
        <f>_xlfn.IFNA(VLOOKUP(Q2152,'MARVEL-X'!A$2:I$1400,7,FALSE),VLOOKUP(Q2152,MARVEL!A$2:J$1522,10,FALSE))</f>
        <v>410.78601087499999</v>
      </c>
      <c r="T2152">
        <f>IF(P2152=P2151,R2152+T2151,R2152)</f>
        <v>110860.280974989</v>
      </c>
      <c r="U2152">
        <f>IF(P2152=P2151,1+U2151,1)</f>
        <v>4</v>
      </c>
      <c r="V2152" t="str">
        <f t="shared" si="33"/>
        <v/>
      </c>
      <c r="W2152" t="str">
        <f>IF(V2152="","",IF(ABS(V2152-R2152)&gt;W$1,ABS(V2152-R2152),""))</f>
        <v/>
      </c>
      <c r="X2152" t="str">
        <f>Y2152&amp;"-"&amp;Z2152&amp;"-"&amp;AC2152&amp;"-"&amp;AD2152&amp;"-"&amp;AG2152</f>
        <v>4.5-f-B-1-0.5</v>
      </c>
      <c r="Y2152">
        <f>F2152</f>
        <v>4.5</v>
      </c>
      <c r="Z2152" s="2" t="str">
        <f>G2152</f>
        <v>f</v>
      </c>
      <c r="AA2152">
        <f>_xlfn.IFNA(VLOOKUP(X2152,'duo-out'!A$2:Q$5000,5,FALSE),E2152+10*(H2152-1)+1+_xlfn.IFNA(VLOOKUP(D2152,states!A$2:C$10,3,FALSE),1))</f>
        <v>74</v>
      </c>
      <c r="AB2152" t="str">
        <f>IF(V2152="","",V2152)</f>
        <v/>
      </c>
      <c r="AC2152" s="2" t="str">
        <f>_xlfn.IFNA(VLOOKUP(D2152,states!A$2:C$10,2,FALSE),"XX")</f>
        <v>B</v>
      </c>
      <c r="AD2152">
        <f>E2152</f>
        <v>1</v>
      </c>
      <c r="AE2152">
        <f>_xlfn.IFNA(VLOOKUP(D2152,states!A$2:D$10,4,FALSE),0)</f>
        <v>0</v>
      </c>
      <c r="AF2152">
        <v>0.5</v>
      </c>
      <c r="AG2152">
        <f>IF(AE2152=0,AF2152,IF(AE2152=1,IF(F2152=0.5,0.5,IF(H2152=1,0.5,1.5)),IF(F2152=0.5,0.5,IF(H2152=1,2.5,1.5))))</f>
        <v>0.5</v>
      </c>
      <c r="AH2152" s="7">
        <f>IF(AC2152="XX",0,1/C2152^(1/5)*IF(E2152=0,100,1)/(E2152+1)^(1/4))</f>
        <v>1.9492717177053254</v>
      </c>
    </row>
    <row r="2153" spans="1:34">
      <c r="A2153">
        <v>4417</v>
      </c>
      <c r="B2153" s="1">
        <v>27444.390899999999</v>
      </c>
      <c r="C2153" s="6">
        <v>1.9959999999999999E-2</v>
      </c>
      <c r="D2153" t="s">
        <v>4</v>
      </c>
      <c r="E2153">
        <v>1</v>
      </c>
      <c r="F2153">
        <v>4.5</v>
      </c>
      <c r="G2153" t="s">
        <v>2</v>
      </c>
      <c r="H2153">
        <v>1</v>
      </c>
      <c r="I2153" t="s">
        <v>0</v>
      </c>
      <c r="J2153">
        <v>0</v>
      </c>
      <c r="K2153">
        <v>4.5</v>
      </c>
      <c r="L2153" t="s">
        <v>1</v>
      </c>
      <c r="M2153">
        <v>1</v>
      </c>
      <c r="N2153" t="s">
        <v>4473</v>
      </c>
      <c r="O2153">
        <v>1</v>
      </c>
      <c r="P2153" t="str">
        <f>D2153&amp;"-"&amp;F2153&amp;"-"&amp;G2153&amp;"-"&amp;E2153&amp;"-"&amp;H2153</f>
        <v>B2Sigma-4.5-f-1-1</v>
      </c>
      <c r="Q2153" t="str">
        <f>I2153&amp;"-"&amp;K2153&amp;"-"&amp;L2153&amp;"-"&amp;J2153&amp;"-"&amp;M2153</f>
        <v>X2Pi-4.5-e-0-1</v>
      </c>
      <c r="R2153">
        <f>B2153+S2153</f>
        <v>27715.086086173</v>
      </c>
      <c r="S2153">
        <f>_xlfn.IFNA(VLOOKUP(Q2153,'MARVEL-X'!A$2:I$1400,7,FALSE),VLOOKUP(Q2153,MARVEL!A$2:J$1522,10,FALSE))</f>
        <v>270.69518617300002</v>
      </c>
      <c r="T2153">
        <f>IF(P2153=P2152,R2153+T2152,R2153)</f>
        <v>138575.36706116199</v>
      </c>
      <c r="U2153">
        <f>IF(P2153=P2152,1+U2152,1)</f>
        <v>5</v>
      </c>
      <c r="V2153" t="str">
        <f t="shared" si="33"/>
        <v/>
      </c>
      <c r="W2153" t="str">
        <f>IF(V2153="","",IF(ABS(V2153-R2153)&gt;W$1,ABS(V2153-R2153),""))</f>
        <v/>
      </c>
      <c r="X2153" t="str">
        <f>Y2153&amp;"-"&amp;Z2153&amp;"-"&amp;AC2153&amp;"-"&amp;AD2153&amp;"-"&amp;AG2153</f>
        <v>4.5-f-B-1-0.5</v>
      </c>
      <c r="Y2153">
        <f>F2153</f>
        <v>4.5</v>
      </c>
      <c r="Z2153" s="2" t="str">
        <f>G2153</f>
        <v>f</v>
      </c>
      <c r="AA2153">
        <f>_xlfn.IFNA(VLOOKUP(X2153,'duo-out'!A$2:Q$5000,5,FALSE),E2153+10*(H2153-1)+1+_xlfn.IFNA(VLOOKUP(D2153,states!A$2:C$10,3,FALSE),1))</f>
        <v>74</v>
      </c>
      <c r="AB2153" t="str">
        <f>IF(V2153="","",V2153)</f>
        <v/>
      </c>
      <c r="AC2153" s="2" t="str">
        <f>_xlfn.IFNA(VLOOKUP(D2153,states!A$2:C$10,2,FALSE),"XX")</f>
        <v>B</v>
      </c>
      <c r="AD2153">
        <f>E2153</f>
        <v>1</v>
      </c>
      <c r="AE2153">
        <f>_xlfn.IFNA(VLOOKUP(D2153,states!A$2:D$10,4,FALSE),0)</f>
        <v>0</v>
      </c>
      <c r="AF2153">
        <v>0.5</v>
      </c>
      <c r="AG2153">
        <f>IF(AE2153=0,AF2153,IF(AE2153=1,IF(F2153=0.5,0.5,IF(H2153=1,0.5,1.5)),IF(F2153=0.5,0.5,IF(H2153=1,2.5,1.5))))</f>
        <v>0.5</v>
      </c>
      <c r="AH2153" s="7">
        <f>IF(AC2153="XX",0,1/C2153^(1/5)*IF(E2153=0,100,1)/(E2153+1)^(1/4))</f>
        <v>1.8395449044300558</v>
      </c>
    </row>
    <row r="2154" spans="1:34">
      <c r="A2154">
        <v>4406</v>
      </c>
      <c r="B2154" s="1">
        <v>27557.692500000001</v>
      </c>
      <c r="C2154" s="6">
        <v>1.8360000000000001E-2</v>
      </c>
      <c r="D2154" t="s">
        <v>4</v>
      </c>
      <c r="E2154">
        <v>1</v>
      </c>
      <c r="F2154">
        <v>4.5</v>
      </c>
      <c r="G2154" t="s">
        <v>2</v>
      </c>
      <c r="H2154">
        <v>1</v>
      </c>
      <c r="I2154" t="s">
        <v>0</v>
      </c>
      <c r="J2154">
        <v>0</v>
      </c>
      <c r="K2154">
        <v>3.5</v>
      </c>
      <c r="L2154" t="s">
        <v>2</v>
      </c>
      <c r="M2154">
        <v>1</v>
      </c>
      <c r="N2154" t="s">
        <v>4462</v>
      </c>
      <c r="O2154">
        <v>1</v>
      </c>
      <c r="P2154" t="str">
        <f>D2154&amp;"-"&amp;F2154&amp;"-"&amp;G2154&amp;"-"&amp;E2154&amp;"-"&amp;H2154</f>
        <v>B2Sigma-4.5-f-1-1</v>
      </c>
      <c r="Q2154" t="str">
        <f>I2154&amp;"-"&amp;K2154&amp;"-"&amp;L2154&amp;"-"&amp;J2154&amp;"-"&amp;M2154</f>
        <v>X2Pi-3.5-f-0-1</v>
      </c>
      <c r="R2154">
        <f>B2154+S2154</f>
        <v>27715.084751851002</v>
      </c>
      <c r="S2154">
        <f>_xlfn.IFNA(VLOOKUP(Q2154,'MARVEL-X'!A$2:I$1400,7,FALSE),VLOOKUP(Q2154,MARVEL!A$2:J$1522,10,FALSE))</f>
        <v>157.392251851</v>
      </c>
      <c r="T2154">
        <f>IF(P2154=P2153,R2154+T2153,R2154)</f>
        <v>166290.451813013</v>
      </c>
      <c r="U2154">
        <f>IF(P2154=P2153,1+U2153,1)</f>
        <v>6</v>
      </c>
      <c r="V2154" t="str">
        <f t="shared" si="33"/>
        <v/>
      </c>
      <c r="W2154" t="str">
        <f>IF(V2154="","",IF(ABS(V2154-R2154)&gt;W$1,ABS(V2154-R2154),""))</f>
        <v/>
      </c>
      <c r="X2154" t="str">
        <f>Y2154&amp;"-"&amp;Z2154&amp;"-"&amp;AC2154&amp;"-"&amp;AD2154&amp;"-"&amp;AG2154</f>
        <v>4.5-f-B-1-0.5</v>
      </c>
      <c r="Y2154">
        <f>F2154</f>
        <v>4.5</v>
      </c>
      <c r="Z2154" s="2" t="str">
        <f>G2154</f>
        <v>f</v>
      </c>
      <c r="AA2154">
        <f>_xlfn.IFNA(VLOOKUP(X2154,'duo-out'!A$2:Q$5000,5,FALSE),E2154+10*(H2154-1)+1+_xlfn.IFNA(VLOOKUP(D2154,states!A$2:C$10,3,FALSE),1))</f>
        <v>74</v>
      </c>
      <c r="AB2154" t="str">
        <f>IF(V2154="","",V2154)</f>
        <v/>
      </c>
      <c r="AC2154" s="2" t="str">
        <f>_xlfn.IFNA(VLOOKUP(D2154,states!A$2:C$10,2,FALSE),"XX")</f>
        <v>B</v>
      </c>
      <c r="AD2154">
        <f>E2154</f>
        <v>1</v>
      </c>
      <c r="AE2154">
        <f>_xlfn.IFNA(VLOOKUP(D2154,states!A$2:D$10,4,FALSE),0)</f>
        <v>0</v>
      </c>
      <c r="AF2154">
        <v>0.5</v>
      </c>
      <c r="AG2154">
        <f>IF(AE2154=0,AF2154,IF(AE2154=1,IF(F2154=0.5,0.5,IF(H2154=1,0.5,1.5)),IF(F2154=0.5,0.5,IF(H2154=1,2.5,1.5))))</f>
        <v>0.5</v>
      </c>
      <c r="AH2154" s="7">
        <f>IF(AC2154="XX",0,1/C2154^(1/5)*IF(E2154=0,100,1)/(E2154+1)^(1/4))</f>
        <v>1.8705441608039648</v>
      </c>
    </row>
    <row r="2155" spans="1:34">
      <c r="A2155">
        <v>3138</v>
      </c>
      <c r="B2155" s="1">
        <v>24831.131000000001</v>
      </c>
      <c r="C2155" s="6">
        <v>1.167E-2</v>
      </c>
      <c r="D2155" t="s">
        <v>4</v>
      </c>
      <c r="E2155">
        <v>1</v>
      </c>
      <c r="F2155">
        <v>4.5</v>
      </c>
      <c r="G2155" t="s">
        <v>2</v>
      </c>
      <c r="H2155">
        <v>1</v>
      </c>
      <c r="I2155" t="s">
        <v>0</v>
      </c>
      <c r="J2155">
        <v>1</v>
      </c>
      <c r="K2155">
        <v>3.5</v>
      </c>
      <c r="L2155" t="s">
        <v>2</v>
      </c>
      <c r="M2155">
        <v>1</v>
      </c>
      <c r="N2155" t="s">
        <v>3194</v>
      </c>
      <c r="O2155">
        <v>1</v>
      </c>
      <c r="P2155" t="str">
        <f>D2155&amp;"-"&amp;F2155&amp;"-"&amp;G2155&amp;"-"&amp;E2155&amp;"-"&amp;H2155</f>
        <v>B2Sigma-4.5-f-1-1</v>
      </c>
      <c r="Q2155" t="str">
        <f>I2155&amp;"-"&amp;K2155&amp;"-"&amp;L2155&amp;"-"&amp;J2155&amp;"-"&amp;M2155</f>
        <v>X2Pi-3.5-f-1-1</v>
      </c>
      <c r="R2155">
        <f>B2155+S2155</f>
        <v>27715.078705153002</v>
      </c>
      <c r="S2155">
        <f>_xlfn.IFNA(VLOOKUP(Q2155,'MARVEL-X'!A$2:I$1400,7,FALSE),VLOOKUP(Q2155,MARVEL!A$2:J$1522,10,FALSE))</f>
        <v>2883.9477051529998</v>
      </c>
      <c r="T2155">
        <f>IF(P2155=P2154,R2155+T2154,R2155)</f>
        <v>194005.53051816599</v>
      </c>
      <c r="U2155">
        <f>IF(P2155=P2154,1+U2154,1)</f>
        <v>7</v>
      </c>
      <c r="V2155" t="str">
        <f t="shared" si="33"/>
        <v/>
      </c>
      <c r="W2155" t="str">
        <f>IF(V2155="","",IF(ABS(V2155-R2155)&gt;W$1,ABS(V2155-R2155),""))</f>
        <v/>
      </c>
      <c r="X2155" t="str">
        <f>Y2155&amp;"-"&amp;Z2155&amp;"-"&amp;AC2155&amp;"-"&amp;AD2155&amp;"-"&amp;AG2155</f>
        <v>4.5-f-B-1-0.5</v>
      </c>
      <c r="Y2155">
        <f>F2155</f>
        <v>4.5</v>
      </c>
      <c r="Z2155" s="2" t="str">
        <f>G2155</f>
        <v>f</v>
      </c>
      <c r="AA2155">
        <f>_xlfn.IFNA(VLOOKUP(X2155,'duo-out'!A$2:Q$5000,5,FALSE),E2155+10*(H2155-1)+1+_xlfn.IFNA(VLOOKUP(D2155,states!A$2:C$10,3,FALSE),1))</f>
        <v>74</v>
      </c>
      <c r="AB2155" t="str">
        <f>IF(V2155="","",V2155)</f>
        <v/>
      </c>
      <c r="AC2155" s="2" t="str">
        <f>_xlfn.IFNA(VLOOKUP(D2155,states!A$2:C$10,2,FALSE),"XX")</f>
        <v>B</v>
      </c>
      <c r="AD2155">
        <f>E2155</f>
        <v>1</v>
      </c>
      <c r="AE2155">
        <f>_xlfn.IFNA(VLOOKUP(D2155,states!A$2:D$10,4,FALSE),0)</f>
        <v>0</v>
      </c>
      <c r="AF2155">
        <v>0.5</v>
      </c>
      <c r="AG2155">
        <f>IF(AE2155=0,AF2155,IF(AE2155=1,IF(F2155=0.5,0.5,IF(H2155=1,0.5,1.5)),IF(F2155=0.5,0.5,IF(H2155=1,2.5,1.5))))</f>
        <v>0.5</v>
      </c>
      <c r="AH2155" s="7">
        <f>IF(AC2155="XX",0,1/C2155^(1/5)*IF(E2155=0,100,1)/(E2155+1)^(1/4))</f>
        <v>2.0479923491358005</v>
      </c>
    </row>
    <row r="2156" spans="1:34">
      <c r="A2156">
        <v>3128</v>
      </c>
      <c r="B2156" s="1">
        <v>24722.0808</v>
      </c>
      <c r="C2156" s="6">
        <v>2.027E-2</v>
      </c>
      <c r="D2156" t="s">
        <v>4</v>
      </c>
      <c r="E2156">
        <v>1</v>
      </c>
      <c r="F2156">
        <v>4.5</v>
      </c>
      <c r="G2156" t="s">
        <v>2</v>
      </c>
      <c r="H2156">
        <v>1</v>
      </c>
      <c r="I2156" t="s">
        <v>0</v>
      </c>
      <c r="J2156">
        <v>1</v>
      </c>
      <c r="K2156">
        <v>4.5</v>
      </c>
      <c r="L2156" t="s">
        <v>1</v>
      </c>
      <c r="M2156">
        <v>1</v>
      </c>
      <c r="N2156" t="s">
        <v>3184</v>
      </c>
      <c r="O2156">
        <v>1</v>
      </c>
      <c r="P2156" t="str">
        <f>D2156&amp;"-"&amp;F2156&amp;"-"&amp;G2156&amp;"-"&amp;E2156&amp;"-"&amp;H2156</f>
        <v>B2Sigma-4.5-f-1-1</v>
      </c>
      <c r="Q2156" t="str">
        <f>I2156&amp;"-"&amp;K2156&amp;"-"&amp;L2156&amp;"-"&amp;J2156&amp;"-"&amp;M2156</f>
        <v>X2Pi-4.5-e-1-1</v>
      </c>
      <c r="R2156">
        <f>B2156+S2156</f>
        <v>27715.086426392998</v>
      </c>
      <c r="S2156">
        <f>_xlfn.IFNA(VLOOKUP(Q2156,'MARVEL-X'!A$2:I$1400,7,FALSE),VLOOKUP(Q2156,MARVEL!A$2:J$1522,10,FALSE))</f>
        <v>2993.0056263930001</v>
      </c>
      <c r="T2156">
        <f>IF(P2156=P2155,R2156+T2155,R2156)</f>
        <v>221720.61694455898</v>
      </c>
      <c r="U2156">
        <f>IF(P2156=P2155,1+U2155,1)</f>
        <v>8</v>
      </c>
      <c r="V2156" t="str">
        <f t="shared" si="33"/>
        <v/>
      </c>
      <c r="W2156" t="str">
        <f>IF(V2156="","",IF(ABS(V2156-R2156)&gt;W$1,ABS(V2156-R2156),""))</f>
        <v/>
      </c>
      <c r="X2156" t="str">
        <f>Y2156&amp;"-"&amp;Z2156&amp;"-"&amp;AC2156&amp;"-"&amp;AD2156&amp;"-"&amp;AG2156</f>
        <v>4.5-f-B-1-0.5</v>
      </c>
      <c r="Y2156">
        <f>F2156</f>
        <v>4.5</v>
      </c>
      <c r="Z2156" s="2" t="str">
        <f>G2156</f>
        <v>f</v>
      </c>
      <c r="AA2156">
        <f>_xlfn.IFNA(VLOOKUP(X2156,'duo-out'!A$2:Q$5000,5,FALSE),E2156+10*(H2156-1)+1+_xlfn.IFNA(VLOOKUP(D2156,states!A$2:C$10,3,FALSE),1))</f>
        <v>74</v>
      </c>
      <c r="AB2156" t="str">
        <f>IF(V2156="","",V2156)</f>
        <v/>
      </c>
      <c r="AC2156" s="2" t="str">
        <f>_xlfn.IFNA(VLOOKUP(D2156,states!A$2:C$10,2,FALSE),"XX")</f>
        <v>B</v>
      </c>
      <c r="AD2156">
        <f>E2156</f>
        <v>1</v>
      </c>
      <c r="AE2156">
        <f>_xlfn.IFNA(VLOOKUP(D2156,states!A$2:D$10,4,FALSE),0)</f>
        <v>0</v>
      </c>
      <c r="AF2156">
        <v>0.5</v>
      </c>
      <c r="AG2156">
        <f>IF(AE2156=0,AF2156,IF(AE2156=1,IF(F2156=0.5,0.5,IF(H2156=1,0.5,1.5)),IF(F2156=0.5,0.5,IF(H2156=1,2.5,1.5))))</f>
        <v>0.5</v>
      </c>
      <c r="AH2156" s="7">
        <f>IF(AC2156="XX",0,1/C2156^(1/5)*IF(E2156=0,100,1)/(E2156+1)^(1/4))</f>
        <v>1.8338835350318037</v>
      </c>
    </row>
    <row r="2157" spans="1:34">
      <c r="A2157">
        <v>3119</v>
      </c>
      <c r="B2157" s="1">
        <v>24587.234400000001</v>
      </c>
      <c r="C2157" s="6">
        <v>1.255E-2</v>
      </c>
      <c r="D2157" t="s">
        <v>4</v>
      </c>
      <c r="E2157">
        <v>1</v>
      </c>
      <c r="F2157">
        <v>4.5</v>
      </c>
      <c r="G2157" t="s">
        <v>2</v>
      </c>
      <c r="H2157">
        <v>1</v>
      </c>
      <c r="I2157" t="s">
        <v>0</v>
      </c>
      <c r="J2157">
        <v>1</v>
      </c>
      <c r="K2157">
        <v>5.5</v>
      </c>
      <c r="L2157" t="s">
        <v>2</v>
      </c>
      <c r="M2157">
        <v>1</v>
      </c>
      <c r="N2157" t="s">
        <v>3175</v>
      </c>
      <c r="O2157">
        <v>1</v>
      </c>
      <c r="P2157" t="str">
        <f>D2157&amp;"-"&amp;F2157&amp;"-"&amp;G2157&amp;"-"&amp;E2157&amp;"-"&amp;H2157</f>
        <v>B2Sigma-4.5-f-1-1</v>
      </c>
      <c r="Q2157" t="str">
        <f>I2157&amp;"-"&amp;K2157&amp;"-"&amp;L2157&amp;"-"&amp;J2157&amp;"-"&amp;M2157</f>
        <v>X2Pi-5.5-f-1-1</v>
      </c>
      <c r="R2157">
        <f>B2157+S2157</f>
        <v>27715.079726846001</v>
      </c>
      <c r="S2157">
        <f>_xlfn.IFNA(VLOOKUP(Q2157,'MARVEL-X'!A$2:I$1400,7,FALSE),VLOOKUP(Q2157,MARVEL!A$2:J$1522,10,FALSE))</f>
        <v>3127.8453268459998</v>
      </c>
      <c r="T2157">
        <f>IF(P2157=P2156,R2157+T2156,R2157)</f>
        <v>249435.69667140499</v>
      </c>
      <c r="U2157">
        <f>IF(P2157=P2156,1+U2156,1)</f>
        <v>9</v>
      </c>
      <c r="V2157" t="str">
        <f t="shared" si="33"/>
        <v/>
      </c>
      <c r="W2157" t="str">
        <f>IF(V2157="","",IF(ABS(V2157-R2157)&gt;W$1,ABS(V2157-R2157),""))</f>
        <v/>
      </c>
      <c r="X2157" t="str">
        <f>Y2157&amp;"-"&amp;Z2157&amp;"-"&amp;AC2157&amp;"-"&amp;AD2157&amp;"-"&amp;AG2157</f>
        <v>4.5-f-B-1-0.5</v>
      </c>
      <c r="Y2157">
        <f>F2157</f>
        <v>4.5</v>
      </c>
      <c r="Z2157" s="2" t="str">
        <f>G2157</f>
        <v>f</v>
      </c>
      <c r="AA2157">
        <f>_xlfn.IFNA(VLOOKUP(X2157,'duo-out'!A$2:Q$5000,5,FALSE),E2157+10*(H2157-1)+1+_xlfn.IFNA(VLOOKUP(D2157,states!A$2:C$10,3,FALSE),1))</f>
        <v>74</v>
      </c>
      <c r="AB2157" t="str">
        <f>IF(V2157="","",V2157)</f>
        <v/>
      </c>
      <c r="AC2157" s="2" t="str">
        <f>_xlfn.IFNA(VLOOKUP(D2157,states!A$2:C$10,2,FALSE),"XX")</f>
        <v>B</v>
      </c>
      <c r="AD2157">
        <f>E2157</f>
        <v>1</v>
      </c>
      <c r="AE2157">
        <f>_xlfn.IFNA(VLOOKUP(D2157,states!A$2:D$10,4,FALSE),0)</f>
        <v>0</v>
      </c>
      <c r="AF2157">
        <v>0.5</v>
      </c>
      <c r="AG2157">
        <f>IF(AE2157=0,AF2157,IF(AE2157=1,IF(F2157=0.5,0.5,IF(H2157=1,0.5,1.5)),IF(F2157=0.5,0.5,IF(H2157=1,2.5,1.5))))</f>
        <v>0.5</v>
      </c>
      <c r="AH2157" s="7">
        <f>IF(AC2157="XX",0,1/C2157^(1/5)*IF(E2157=0,100,1)/(E2157+1)^(1/4))</f>
        <v>2.0184302947889026</v>
      </c>
    </row>
    <row r="2158" spans="1:34">
      <c r="A2158">
        <v>3110</v>
      </c>
      <c r="B2158" s="1">
        <v>27557.6669</v>
      </c>
      <c r="C2158" s="6">
        <v>2.3990000000000001E-2</v>
      </c>
      <c r="D2158" t="s">
        <v>4</v>
      </c>
      <c r="E2158">
        <v>1</v>
      </c>
      <c r="F2158">
        <v>4.5</v>
      </c>
      <c r="G2158" t="s">
        <v>2</v>
      </c>
      <c r="H2158">
        <v>1</v>
      </c>
      <c r="I2158" t="s">
        <v>0</v>
      </c>
      <c r="J2158">
        <v>0</v>
      </c>
      <c r="K2158">
        <v>3.5</v>
      </c>
      <c r="L2158" t="s">
        <v>2</v>
      </c>
      <c r="M2158">
        <v>1</v>
      </c>
      <c r="N2158" t="s">
        <v>3166</v>
      </c>
      <c r="O2158">
        <v>1</v>
      </c>
      <c r="P2158" t="str">
        <f>D2158&amp;"-"&amp;F2158&amp;"-"&amp;G2158&amp;"-"&amp;E2158&amp;"-"&amp;H2158</f>
        <v>B2Sigma-4.5-f-1-1</v>
      </c>
      <c r="Q2158" t="str">
        <f>I2158&amp;"-"&amp;K2158&amp;"-"&amp;L2158&amp;"-"&amp;J2158&amp;"-"&amp;M2158</f>
        <v>X2Pi-3.5-f-0-1</v>
      </c>
      <c r="R2158">
        <f>B2158+S2158</f>
        <v>27715.059151851001</v>
      </c>
      <c r="S2158">
        <f>_xlfn.IFNA(VLOOKUP(Q2158,'MARVEL-X'!A$2:I$1400,7,FALSE),VLOOKUP(Q2158,MARVEL!A$2:J$1522,10,FALSE))</f>
        <v>157.392251851</v>
      </c>
      <c r="T2158">
        <f>IF(P2158=P2157,R2158+T2157,R2158)</f>
        <v>277150.75582325598</v>
      </c>
      <c r="U2158">
        <f>IF(P2158=P2157,1+U2157,1)</f>
        <v>10</v>
      </c>
      <c r="V2158" t="str">
        <f t="shared" si="33"/>
        <v/>
      </c>
      <c r="W2158" t="str">
        <f>IF(V2158="","",IF(ABS(V2158-R2158)&gt;W$1,ABS(V2158-R2158),""))</f>
        <v/>
      </c>
      <c r="X2158" t="str">
        <f>Y2158&amp;"-"&amp;Z2158&amp;"-"&amp;AC2158&amp;"-"&amp;AD2158&amp;"-"&amp;AG2158</f>
        <v>4.5-f-B-1-0.5</v>
      </c>
      <c r="Y2158">
        <f>F2158</f>
        <v>4.5</v>
      </c>
      <c r="Z2158" s="2" t="str">
        <f>G2158</f>
        <v>f</v>
      </c>
      <c r="AA2158">
        <f>_xlfn.IFNA(VLOOKUP(X2158,'duo-out'!A$2:Q$5000,5,FALSE),E2158+10*(H2158-1)+1+_xlfn.IFNA(VLOOKUP(D2158,states!A$2:C$10,3,FALSE),1))</f>
        <v>74</v>
      </c>
      <c r="AB2158" t="str">
        <f>IF(V2158="","",V2158)</f>
        <v/>
      </c>
      <c r="AC2158" s="2" t="str">
        <f>_xlfn.IFNA(VLOOKUP(D2158,states!A$2:C$10,2,FALSE),"XX")</f>
        <v>B</v>
      </c>
      <c r="AD2158">
        <f>E2158</f>
        <v>1</v>
      </c>
      <c r="AE2158">
        <f>_xlfn.IFNA(VLOOKUP(D2158,states!A$2:D$10,4,FALSE),0)</f>
        <v>0</v>
      </c>
      <c r="AF2158">
        <v>0.5</v>
      </c>
      <c r="AG2158">
        <f>IF(AE2158=0,AF2158,IF(AE2158=1,IF(F2158=0.5,0.5,IF(H2158=1,0.5,1.5)),IF(F2158=0.5,0.5,IF(H2158=1,2.5,1.5))))</f>
        <v>0.5</v>
      </c>
      <c r="AH2158" s="7">
        <f>IF(AC2158="XX",0,1/C2158^(1/5)*IF(E2158=0,100,1)/(E2158+1)^(1/4))</f>
        <v>1.7731131532686302</v>
      </c>
    </row>
    <row r="2159" spans="1:34">
      <c r="A2159">
        <v>3099</v>
      </c>
      <c r="B2159" s="1">
        <v>27444.391500000002</v>
      </c>
      <c r="C2159" s="6">
        <v>2.069E-2</v>
      </c>
      <c r="D2159" t="s">
        <v>4</v>
      </c>
      <c r="E2159">
        <v>1</v>
      </c>
      <c r="F2159">
        <v>4.5</v>
      </c>
      <c r="G2159" t="s">
        <v>2</v>
      </c>
      <c r="H2159">
        <v>1</v>
      </c>
      <c r="I2159" t="s">
        <v>0</v>
      </c>
      <c r="J2159">
        <v>0</v>
      </c>
      <c r="K2159">
        <v>4.5</v>
      </c>
      <c r="L2159" t="s">
        <v>1</v>
      </c>
      <c r="M2159">
        <v>1</v>
      </c>
      <c r="N2159" t="s">
        <v>3155</v>
      </c>
      <c r="O2159">
        <v>1</v>
      </c>
      <c r="P2159" t="str">
        <f>D2159&amp;"-"&amp;F2159&amp;"-"&amp;G2159&amp;"-"&amp;E2159&amp;"-"&amp;H2159</f>
        <v>B2Sigma-4.5-f-1-1</v>
      </c>
      <c r="Q2159" t="str">
        <f>I2159&amp;"-"&amp;K2159&amp;"-"&amp;L2159&amp;"-"&amp;J2159&amp;"-"&amp;M2159</f>
        <v>X2Pi-4.5-e-0-1</v>
      </c>
      <c r="R2159">
        <f>B2159+S2159</f>
        <v>27715.086686173003</v>
      </c>
      <c r="S2159">
        <f>_xlfn.IFNA(VLOOKUP(Q2159,'MARVEL-X'!A$2:I$1400,7,FALSE),VLOOKUP(Q2159,MARVEL!A$2:J$1522,10,FALSE))</f>
        <v>270.69518617300002</v>
      </c>
      <c r="T2159">
        <f>IF(P2159=P2158,R2159+T2158,R2159)</f>
        <v>304865.84250942897</v>
      </c>
      <c r="U2159">
        <f>IF(P2159=P2158,1+U2158,1)</f>
        <v>11</v>
      </c>
      <c r="V2159" t="str">
        <f t="shared" si="33"/>
        <v/>
      </c>
      <c r="W2159" t="str">
        <f>IF(V2159="","",IF(ABS(V2159-R2159)&gt;W$1,ABS(V2159-R2159),""))</f>
        <v/>
      </c>
      <c r="X2159" t="str">
        <f>Y2159&amp;"-"&amp;Z2159&amp;"-"&amp;AC2159&amp;"-"&amp;AD2159&amp;"-"&amp;AG2159</f>
        <v>4.5-f-B-1-0.5</v>
      </c>
      <c r="Y2159">
        <f>F2159</f>
        <v>4.5</v>
      </c>
      <c r="Z2159" s="2" t="str">
        <f>G2159</f>
        <v>f</v>
      </c>
      <c r="AA2159">
        <f>_xlfn.IFNA(VLOOKUP(X2159,'duo-out'!A$2:Q$5000,5,FALSE),E2159+10*(H2159-1)+1+_xlfn.IFNA(VLOOKUP(D2159,states!A$2:C$10,3,FALSE),1))</f>
        <v>74</v>
      </c>
      <c r="AB2159" t="str">
        <f>IF(V2159="","",V2159)</f>
        <v/>
      </c>
      <c r="AC2159" s="2" t="str">
        <f>_xlfn.IFNA(VLOOKUP(D2159,states!A$2:C$10,2,FALSE),"XX")</f>
        <v>B</v>
      </c>
      <c r="AD2159">
        <f>E2159</f>
        <v>1</v>
      </c>
      <c r="AE2159">
        <f>_xlfn.IFNA(VLOOKUP(D2159,states!A$2:D$10,4,FALSE),0)</f>
        <v>0</v>
      </c>
      <c r="AF2159">
        <v>0.5</v>
      </c>
      <c r="AG2159">
        <f>IF(AE2159=0,AF2159,IF(AE2159=1,IF(F2159=0.5,0.5,IF(H2159=1,0.5,1.5)),IF(F2159=0.5,0.5,IF(H2159=1,2.5,1.5))))</f>
        <v>0.5</v>
      </c>
      <c r="AH2159" s="7">
        <f>IF(AC2159="XX",0,1/C2159^(1/5)*IF(E2159=0,100,1)/(E2159+1)^(1/4))</f>
        <v>1.826376889011214</v>
      </c>
    </row>
    <row r="2160" spans="1:34">
      <c r="A2160">
        <v>3088</v>
      </c>
      <c r="B2160" s="1">
        <v>27304.290799999999</v>
      </c>
      <c r="C2160" s="6">
        <v>1.01E-2</v>
      </c>
      <c r="D2160" t="s">
        <v>4</v>
      </c>
      <c r="E2160">
        <v>1</v>
      </c>
      <c r="F2160">
        <v>4.5</v>
      </c>
      <c r="G2160" t="s">
        <v>2</v>
      </c>
      <c r="H2160">
        <v>1</v>
      </c>
      <c r="I2160" t="s">
        <v>0</v>
      </c>
      <c r="J2160">
        <v>0</v>
      </c>
      <c r="K2160">
        <v>5.5</v>
      </c>
      <c r="L2160" t="s">
        <v>2</v>
      </c>
      <c r="M2160">
        <v>1</v>
      </c>
      <c r="N2160" t="s">
        <v>3144</v>
      </c>
      <c r="O2160">
        <v>1</v>
      </c>
      <c r="P2160" t="str">
        <f>D2160&amp;"-"&amp;F2160&amp;"-"&amp;G2160&amp;"-"&amp;E2160&amp;"-"&amp;H2160</f>
        <v>B2Sigma-4.5-f-1-1</v>
      </c>
      <c r="Q2160" t="str">
        <f>I2160&amp;"-"&amp;K2160&amp;"-"&amp;L2160&amp;"-"&amp;J2160&amp;"-"&amp;M2160</f>
        <v>X2Pi-5.5-f-0-1</v>
      </c>
      <c r="R2160">
        <f>B2160+S2160</f>
        <v>27715.076810874998</v>
      </c>
      <c r="S2160">
        <f>_xlfn.IFNA(VLOOKUP(Q2160,'MARVEL-X'!A$2:I$1400,7,FALSE),VLOOKUP(Q2160,MARVEL!A$2:J$1522,10,FALSE))</f>
        <v>410.78601087499999</v>
      </c>
      <c r="T2160">
        <f>IF(P2160=P2159,R2160+T2159,R2160)</f>
        <v>332580.91932030395</v>
      </c>
      <c r="U2160">
        <f>IF(P2160=P2159,1+U2159,1)</f>
        <v>12</v>
      </c>
      <c r="V2160" t="str">
        <f t="shared" si="33"/>
        <v/>
      </c>
      <c r="W2160" t="str">
        <f>IF(V2160="","",IF(ABS(V2160-R2160)&gt;W$1,ABS(V2160-R2160),""))</f>
        <v/>
      </c>
      <c r="X2160" t="str">
        <f>Y2160&amp;"-"&amp;Z2160&amp;"-"&amp;AC2160&amp;"-"&amp;AD2160&amp;"-"&amp;AG2160</f>
        <v>4.5-f-B-1-0.5</v>
      </c>
      <c r="Y2160">
        <f>F2160</f>
        <v>4.5</v>
      </c>
      <c r="Z2160" s="2" t="str">
        <f>G2160</f>
        <v>f</v>
      </c>
      <c r="AA2160">
        <f>_xlfn.IFNA(VLOOKUP(X2160,'duo-out'!A$2:Q$5000,5,FALSE),E2160+10*(H2160-1)+1+_xlfn.IFNA(VLOOKUP(D2160,states!A$2:C$10,3,FALSE),1))</f>
        <v>74</v>
      </c>
      <c r="AB2160" t="str">
        <f>IF(V2160="","",V2160)</f>
        <v/>
      </c>
      <c r="AC2160" s="2" t="str">
        <f>_xlfn.IFNA(VLOOKUP(D2160,states!A$2:C$10,2,FALSE),"XX")</f>
        <v>B</v>
      </c>
      <c r="AD2160">
        <f>E2160</f>
        <v>1</v>
      </c>
      <c r="AE2160">
        <f>_xlfn.IFNA(VLOOKUP(D2160,states!A$2:D$10,4,FALSE),0)</f>
        <v>0</v>
      </c>
      <c r="AF2160">
        <v>0.5</v>
      </c>
      <c r="AG2160">
        <f>IF(AE2160=0,AF2160,IF(AE2160=1,IF(F2160=0.5,0.5,IF(H2160=1,0.5,1.5)),IF(F2160=0.5,0.5,IF(H2160=1,2.5,1.5))))</f>
        <v>0.5</v>
      </c>
      <c r="AH2160" s="7">
        <f>IF(AC2160="XX",0,1/C2160^(1/5)*IF(E2160=0,100,1)/(E2160+1)^(1/4))</f>
        <v>2.1080369856226753</v>
      </c>
    </row>
    <row r="2161" spans="1:34">
      <c r="A2161">
        <v>559</v>
      </c>
      <c r="B2161" s="1">
        <v>24587.06</v>
      </c>
      <c r="C2161" s="6">
        <v>0.18390000000000001</v>
      </c>
      <c r="D2161" t="s">
        <v>4</v>
      </c>
      <c r="E2161">
        <v>1</v>
      </c>
      <c r="F2161">
        <v>4.5</v>
      </c>
      <c r="G2161" t="s">
        <v>2</v>
      </c>
      <c r="H2161">
        <v>1</v>
      </c>
      <c r="I2161" t="s">
        <v>0</v>
      </c>
      <c r="J2161">
        <v>1</v>
      </c>
      <c r="K2161">
        <v>5.5</v>
      </c>
      <c r="L2161" t="s">
        <v>2</v>
      </c>
      <c r="M2161">
        <v>1</v>
      </c>
      <c r="N2161" t="s">
        <v>615</v>
      </c>
      <c r="O2161">
        <v>1</v>
      </c>
      <c r="P2161" t="str">
        <f>D2161&amp;"-"&amp;F2161&amp;"-"&amp;G2161&amp;"-"&amp;E2161&amp;"-"&amp;H2161</f>
        <v>B2Sigma-4.5-f-1-1</v>
      </c>
      <c r="Q2161" t="str">
        <f>I2161&amp;"-"&amp;K2161&amp;"-"&amp;L2161&amp;"-"&amp;J2161&amp;"-"&amp;M2161</f>
        <v>X2Pi-5.5-f-1-1</v>
      </c>
      <c r="R2161">
        <f>B2161+S2161</f>
        <v>27714.905326846001</v>
      </c>
      <c r="S2161">
        <f>_xlfn.IFNA(VLOOKUP(Q2161,'MARVEL-X'!A$2:I$1400,7,FALSE),VLOOKUP(Q2161,MARVEL!A$2:J$1522,10,FALSE))</f>
        <v>3127.8453268459998</v>
      </c>
      <c r="T2161">
        <f>IF(P2161=P2160,R2161+T2160,R2161)</f>
        <v>360295.82464714994</v>
      </c>
      <c r="U2161">
        <f>IF(P2161=P2160,1+U2160,1)</f>
        <v>13</v>
      </c>
      <c r="V2161" t="str">
        <f t="shared" si="33"/>
        <v/>
      </c>
      <c r="W2161" t="str">
        <f>IF(V2161="","",IF(ABS(V2161-R2161)&gt;W$1,ABS(V2161-R2161),""))</f>
        <v/>
      </c>
      <c r="X2161" t="str">
        <f>Y2161&amp;"-"&amp;Z2161&amp;"-"&amp;AC2161&amp;"-"&amp;AD2161&amp;"-"&amp;AG2161</f>
        <v>4.5-f-B-1-0.5</v>
      </c>
      <c r="Y2161">
        <f>F2161</f>
        <v>4.5</v>
      </c>
      <c r="Z2161" s="2" t="str">
        <f>G2161</f>
        <v>f</v>
      </c>
      <c r="AA2161">
        <f>_xlfn.IFNA(VLOOKUP(X2161,'duo-out'!A$2:Q$5000,5,FALSE),E2161+10*(H2161-1)+1+_xlfn.IFNA(VLOOKUP(D2161,states!A$2:C$10,3,FALSE),1))</f>
        <v>74</v>
      </c>
      <c r="AB2161" t="str">
        <f>IF(V2161="","",V2161)</f>
        <v/>
      </c>
      <c r="AC2161" s="2" t="str">
        <f>_xlfn.IFNA(VLOOKUP(D2161,states!A$2:C$10,2,FALSE),"XX")</f>
        <v>B</v>
      </c>
      <c r="AD2161">
        <f>E2161</f>
        <v>1</v>
      </c>
      <c r="AE2161">
        <f>_xlfn.IFNA(VLOOKUP(D2161,states!A$2:D$10,4,FALSE),0)</f>
        <v>0</v>
      </c>
      <c r="AF2161">
        <v>0.5</v>
      </c>
      <c r="AG2161">
        <f>IF(AE2161=0,AF2161,IF(AE2161=1,IF(F2161=0.5,0.5,IF(H2161=1,0.5,1.5)),IF(F2161=0.5,0.5,IF(H2161=1,2.5,1.5))))</f>
        <v>0.5</v>
      </c>
      <c r="AH2161" s="7">
        <f>IF(AC2161="XX",0,1/C2161^(1/5)*IF(E2161=0,100,1)/(E2161+1)^(1/4))</f>
        <v>1.1798482568686457</v>
      </c>
    </row>
    <row r="2162" spans="1:34">
      <c r="A2162">
        <v>540</v>
      </c>
      <c r="B2162" s="1">
        <v>24721.89</v>
      </c>
      <c r="C2162" s="6">
        <v>0.19489999999999999</v>
      </c>
      <c r="D2162" t="s">
        <v>4</v>
      </c>
      <c r="E2162">
        <v>1</v>
      </c>
      <c r="F2162">
        <v>4.5</v>
      </c>
      <c r="G2162" t="s">
        <v>2</v>
      </c>
      <c r="H2162">
        <v>1</v>
      </c>
      <c r="I2162" t="s">
        <v>0</v>
      </c>
      <c r="J2162">
        <v>1</v>
      </c>
      <c r="K2162">
        <v>4.5</v>
      </c>
      <c r="L2162" t="s">
        <v>1</v>
      </c>
      <c r="M2162">
        <v>1</v>
      </c>
      <c r="N2162" t="s">
        <v>596</v>
      </c>
      <c r="O2162">
        <v>1</v>
      </c>
      <c r="P2162" t="str">
        <f>D2162&amp;"-"&amp;F2162&amp;"-"&amp;G2162&amp;"-"&amp;E2162&amp;"-"&amp;H2162</f>
        <v>B2Sigma-4.5-f-1-1</v>
      </c>
      <c r="Q2162" t="str">
        <f>I2162&amp;"-"&amp;K2162&amp;"-"&amp;L2162&amp;"-"&amp;J2162&amp;"-"&amp;M2162</f>
        <v>X2Pi-4.5-e-1-1</v>
      </c>
      <c r="R2162">
        <f>B2162+S2162</f>
        <v>27714.895626393001</v>
      </c>
      <c r="S2162">
        <f>_xlfn.IFNA(VLOOKUP(Q2162,'MARVEL-X'!A$2:I$1400,7,FALSE),VLOOKUP(Q2162,MARVEL!A$2:J$1522,10,FALSE))</f>
        <v>2993.0056263930001</v>
      </c>
      <c r="T2162">
        <f>IF(P2162=P2161,R2162+T2161,R2162)</f>
        <v>388010.72027354292</v>
      </c>
      <c r="U2162">
        <f>IF(P2162=P2161,1+U2161,1)</f>
        <v>14</v>
      </c>
      <c r="V2162" t="str">
        <f t="shared" si="33"/>
        <v/>
      </c>
      <c r="W2162" t="str">
        <f>IF(V2162="","",IF(ABS(V2162-R2162)&gt;W$1,ABS(V2162-R2162),""))</f>
        <v/>
      </c>
      <c r="X2162" t="str">
        <f>Y2162&amp;"-"&amp;Z2162&amp;"-"&amp;AC2162&amp;"-"&amp;AD2162&amp;"-"&amp;AG2162</f>
        <v>4.5-f-B-1-0.5</v>
      </c>
      <c r="Y2162">
        <f>F2162</f>
        <v>4.5</v>
      </c>
      <c r="Z2162" s="2" t="str">
        <f>G2162</f>
        <v>f</v>
      </c>
      <c r="AA2162">
        <f>_xlfn.IFNA(VLOOKUP(X2162,'duo-out'!A$2:Q$5000,5,FALSE),E2162+10*(H2162-1)+1+_xlfn.IFNA(VLOOKUP(D2162,states!A$2:C$10,3,FALSE),1))</f>
        <v>74</v>
      </c>
      <c r="AB2162" t="str">
        <f>IF(V2162="","",V2162)</f>
        <v/>
      </c>
      <c r="AC2162" s="2" t="str">
        <f>_xlfn.IFNA(VLOOKUP(D2162,states!A$2:C$10,2,FALSE),"XX")</f>
        <v>B</v>
      </c>
      <c r="AD2162">
        <f>E2162</f>
        <v>1</v>
      </c>
      <c r="AE2162">
        <f>_xlfn.IFNA(VLOOKUP(D2162,states!A$2:D$10,4,FALSE),0)</f>
        <v>0</v>
      </c>
      <c r="AF2162">
        <v>0.5</v>
      </c>
      <c r="AG2162">
        <f>IF(AE2162=0,AF2162,IF(AE2162=1,IF(F2162=0.5,0.5,IF(H2162=1,0.5,1.5)),IF(F2162=0.5,0.5,IF(H2162=1,2.5,1.5))))</f>
        <v>0.5</v>
      </c>
      <c r="AH2162" s="7">
        <f>IF(AC2162="XX",0,1/C2162^(1/5)*IF(E2162=0,100,1)/(E2162+1)^(1/4))</f>
        <v>1.1662190553363445</v>
      </c>
    </row>
    <row r="2163" spans="1:34">
      <c r="A2163">
        <v>525</v>
      </c>
      <c r="B2163" s="1">
        <v>24830.76</v>
      </c>
      <c r="C2163" s="6">
        <v>0.40150000000000002</v>
      </c>
      <c r="D2163" t="s">
        <v>4</v>
      </c>
      <c r="E2163">
        <v>1</v>
      </c>
      <c r="F2163">
        <v>4.5</v>
      </c>
      <c r="G2163" t="s">
        <v>2</v>
      </c>
      <c r="H2163">
        <v>1</v>
      </c>
      <c r="I2163" t="s">
        <v>0</v>
      </c>
      <c r="J2163">
        <v>1</v>
      </c>
      <c r="K2163">
        <v>3.5</v>
      </c>
      <c r="L2163" t="s">
        <v>2</v>
      </c>
      <c r="M2163">
        <v>1</v>
      </c>
      <c r="N2163" t="s">
        <v>581</v>
      </c>
      <c r="O2163">
        <v>1</v>
      </c>
      <c r="P2163" t="str">
        <f>D2163&amp;"-"&amp;F2163&amp;"-"&amp;G2163&amp;"-"&amp;E2163&amp;"-"&amp;H2163</f>
        <v>B2Sigma-4.5-f-1-1</v>
      </c>
      <c r="Q2163" t="str">
        <f>I2163&amp;"-"&amp;K2163&amp;"-"&amp;L2163&amp;"-"&amp;J2163&amp;"-"&amp;M2163</f>
        <v>X2Pi-3.5-f-1-1</v>
      </c>
      <c r="R2163">
        <f>B2163+S2163</f>
        <v>27714.707705153</v>
      </c>
      <c r="S2163">
        <f>_xlfn.IFNA(VLOOKUP(Q2163,'MARVEL-X'!A$2:I$1400,7,FALSE),VLOOKUP(Q2163,MARVEL!A$2:J$1522,10,FALSE))</f>
        <v>2883.9477051529998</v>
      </c>
      <c r="T2163">
        <f>IF(P2163=P2162,R2163+T2162,R2163)</f>
        <v>415725.42797869589</v>
      </c>
      <c r="U2163">
        <f>IF(P2163=P2162,1+U2162,1)</f>
        <v>15</v>
      </c>
      <c r="V2163" t="str">
        <f t="shared" si="33"/>
        <v/>
      </c>
      <c r="W2163" t="str">
        <f>IF(V2163="","",IF(ABS(V2163-R2163)&gt;W$1,ABS(V2163-R2163),""))</f>
        <v/>
      </c>
      <c r="X2163" t="str">
        <f>Y2163&amp;"-"&amp;Z2163&amp;"-"&amp;AC2163&amp;"-"&amp;AD2163&amp;"-"&amp;AG2163</f>
        <v>4.5-f-B-1-0.5</v>
      </c>
      <c r="Y2163">
        <f>F2163</f>
        <v>4.5</v>
      </c>
      <c r="Z2163" s="2" t="str">
        <f>G2163</f>
        <v>f</v>
      </c>
      <c r="AA2163">
        <f>_xlfn.IFNA(VLOOKUP(X2163,'duo-out'!A$2:Q$5000,5,FALSE),E2163+10*(H2163-1)+1+_xlfn.IFNA(VLOOKUP(D2163,states!A$2:C$10,3,FALSE),1))</f>
        <v>74</v>
      </c>
      <c r="AB2163" t="str">
        <f>IF(V2163="","",V2163)</f>
        <v/>
      </c>
      <c r="AC2163" s="2" t="str">
        <f>_xlfn.IFNA(VLOOKUP(D2163,states!A$2:C$10,2,FALSE),"XX")</f>
        <v>B</v>
      </c>
      <c r="AD2163">
        <f>E2163</f>
        <v>1</v>
      </c>
      <c r="AE2163">
        <f>_xlfn.IFNA(VLOOKUP(D2163,states!A$2:D$10,4,FALSE),0)</f>
        <v>0</v>
      </c>
      <c r="AF2163">
        <v>0.5</v>
      </c>
      <c r="AG2163">
        <f>IF(AE2163=0,AF2163,IF(AE2163=1,IF(F2163=0.5,0.5,IF(H2163=1,0.5,1.5)),IF(F2163=0.5,0.5,IF(H2163=1,2.5,1.5))))</f>
        <v>0.5</v>
      </c>
      <c r="AH2163" s="7">
        <f>IF(AC2163="XX",0,1/C2163^(1/5)*IF(E2163=0,100,1)/(E2163+1)^(1/4))</f>
        <v>1.0092654146232405</v>
      </c>
    </row>
    <row r="2164" spans="1:34">
      <c r="A2164">
        <v>507</v>
      </c>
      <c r="B2164" s="1">
        <v>27304.15</v>
      </c>
      <c r="C2164" s="6">
        <v>0.15</v>
      </c>
      <c r="D2164" t="s">
        <v>4</v>
      </c>
      <c r="E2164">
        <v>1</v>
      </c>
      <c r="F2164">
        <v>4.5</v>
      </c>
      <c r="G2164" t="s">
        <v>2</v>
      </c>
      <c r="H2164">
        <v>1</v>
      </c>
      <c r="I2164" t="s">
        <v>0</v>
      </c>
      <c r="J2164">
        <v>0</v>
      </c>
      <c r="K2164">
        <v>5.5</v>
      </c>
      <c r="L2164" t="s">
        <v>2</v>
      </c>
      <c r="M2164">
        <v>1</v>
      </c>
      <c r="N2164" t="s">
        <v>563</v>
      </c>
      <c r="O2164">
        <v>1</v>
      </c>
      <c r="P2164" t="str">
        <f>D2164&amp;"-"&amp;F2164&amp;"-"&amp;G2164&amp;"-"&amp;E2164&amp;"-"&amp;H2164</f>
        <v>B2Sigma-4.5-f-1-1</v>
      </c>
      <c r="Q2164" t="str">
        <f>I2164&amp;"-"&amp;K2164&amp;"-"&amp;L2164&amp;"-"&amp;J2164&amp;"-"&amp;M2164</f>
        <v>X2Pi-5.5-f-0-1</v>
      </c>
      <c r="R2164">
        <f>B2164+S2164</f>
        <v>27714.936010875001</v>
      </c>
      <c r="S2164">
        <f>_xlfn.IFNA(VLOOKUP(Q2164,'MARVEL-X'!A$2:I$1400,7,FALSE),VLOOKUP(Q2164,MARVEL!A$2:J$1522,10,FALSE))</f>
        <v>410.78601087499999</v>
      </c>
      <c r="T2164">
        <f>IF(P2164=P2163,R2164+T2163,R2164)</f>
        <v>443440.36398957088</v>
      </c>
      <c r="U2164">
        <f>IF(P2164=P2163,1+U2163,1)</f>
        <v>16</v>
      </c>
      <c r="V2164" t="str">
        <f t="shared" si="33"/>
        <v/>
      </c>
      <c r="W2164" t="str">
        <f>IF(V2164="","",IF(ABS(V2164-R2164)&gt;W$1,ABS(V2164-R2164),""))</f>
        <v/>
      </c>
      <c r="X2164" t="str">
        <f>Y2164&amp;"-"&amp;Z2164&amp;"-"&amp;AC2164&amp;"-"&amp;AD2164&amp;"-"&amp;AG2164</f>
        <v>4.5-f-B-1-0.5</v>
      </c>
      <c r="Y2164">
        <f>F2164</f>
        <v>4.5</v>
      </c>
      <c r="Z2164" s="2" t="str">
        <f>G2164</f>
        <v>f</v>
      </c>
      <c r="AA2164">
        <f>_xlfn.IFNA(VLOOKUP(X2164,'duo-out'!A$2:Q$5000,5,FALSE),E2164+10*(H2164-1)+1+_xlfn.IFNA(VLOOKUP(D2164,states!A$2:C$10,3,FALSE),1))</f>
        <v>74</v>
      </c>
      <c r="AB2164" t="str">
        <f>IF(V2164="","",V2164)</f>
        <v/>
      </c>
      <c r="AC2164" s="2" t="str">
        <f>_xlfn.IFNA(VLOOKUP(D2164,states!A$2:C$10,2,FALSE),"XX")</f>
        <v>B</v>
      </c>
      <c r="AD2164">
        <f>E2164</f>
        <v>1</v>
      </c>
      <c r="AE2164">
        <f>_xlfn.IFNA(VLOOKUP(D2164,states!A$2:D$10,4,FALSE),0)</f>
        <v>0</v>
      </c>
      <c r="AF2164">
        <v>0.5</v>
      </c>
      <c r="AG2164">
        <f>IF(AE2164=0,AF2164,IF(AE2164=1,IF(F2164=0.5,0.5,IF(H2164=1,0.5,1.5)),IF(F2164=0.5,0.5,IF(H2164=1,2.5,1.5))))</f>
        <v>0.5</v>
      </c>
      <c r="AH2164" s="7">
        <f>IF(AC2164="XX",0,1/C2164^(1/5)*IF(E2164=0,100,1)/(E2164+1)^(1/4))</f>
        <v>1.2289218027581188</v>
      </c>
    </row>
    <row r="2165" spans="1:34">
      <c r="A2165">
        <v>488</v>
      </c>
      <c r="B2165" s="1">
        <v>27444.25</v>
      </c>
      <c r="C2165" s="6">
        <v>0.1406</v>
      </c>
      <c r="D2165" t="s">
        <v>4</v>
      </c>
      <c r="E2165">
        <v>1</v>
      </c>
      <c r="F2165">
        <v>4.5</v>
      </c>
      <c r="G2165" t="s">
        <v>2</v>
      </c>
      <c r="H2165">
        <v>1</v>
      </c>
      <c r="I2165" t="s">
        <v>0</v>
      </c>
      <c r="J2165">
        <v>0</v>
      </c>
      <c r="K2165">
        <v>4.5</v>
      </c>
      <c r="L2165" t="s">
        <v>1</v>
      </c>
      <c r="M2165">
        <v>1</v>
      </c>
      <c r="N2165" t="s">
        <v>544</v>
      </c>
      <c r="O2165">
        <v>1</v>
      </c>
      <c r="P2165" t="str">
        <f>D2165&amp;"-"&amp;F2165&amp;"-"&amp;G2165&amp;"-"&amp;E2165&amp;"-"&amp;H2165</f>
        <v>B2Sigma-4.5-f-1-1</v>
      </c>
      <c r="Q2165" t="str">
        <f>I2165&amp;"-"&amp;K2165&amp;"-"&amp;L2165&amp;"-"&amp;J2165&amp;"-"&amp;M2165</f>
        <v>X2Pi-4.5-e-0-1</v>
      </c>
      <c r="R2165">
        <f>B2165+S2165</f>
        <v>27714.945186173001</v>
      </c>
      <c r="S2165">
        <f>_xlfn.IFNA(VLOOKUP(Q2165,'MARVEL-X'!A$2:I$1400,7,FALSE),VLOOKUP(Q2165,MARVEL!A$2:J$1522,10,FALSE))</f>
        <v>270.69518617300002</v>
      </c>
      <c r="T2165">
        <f>IF(P2165=P2164,R2165+T2164,R2165)</f>
        <v>471155.3091757439</v>
      </c>
      <c r="U2165">
        <f>IF(P2165=P2164,1+U2164,1)</f>
        <v>17</v>
      </c>
      <c r="V2165" t="str">
        <f t="shared" si="33"/>
        <v/>
      </c>
      <c r="W2165" t="str">
        <f>IF(V2165="","",IF(ABS(V2165-R2165)&gt;W$1,ABS(V2165-R2165),""))</f>
        <v/>
      </c>
      <c r="X2165" t="str">
        <f>Y2165&amp;"-"&amp;Z2165&amp;"-"&amp;AC2165&amp;"-"&amp;AD2165&amp;"-"&amp;AG2165</f>
        <v>4.5-f-B-1-0.5</v>
      </c>
      <c r="Y2165">
        <f>F2165</f>
        <v>4.5</v>
      </c>
      <c r="Z2165" s="2" t="str">
        <f>G2165</f>
        <v>f</v>
      </c>
      <c r="AA2165">
        <f>_xlfn.IFNA(VLOOKUP(X2165,'duo-out'!A$2:Q$5000,5,FALSE),E2165+10*(H2165-1)+1+_xlfn.IFNA(VLOOKUP(D2165,states!A$2:C$10,3,FALSE),1))</f>
        <v>74</v>
      </c>
      <c r="AB2165" t="str">
        <f>IF(V2165="","",V2165)</f>
        <v/>
      </c>
      <c r="AC2165" s="2" t="str">
        <f>_xlfn.IFNA(VLOOKUP(D2165,states!A$2:C$10,2,FALSE),"XX")</f>
        <v>B</v>
      </c>
      <c r="AD2165">
        <f>E2165</f>
        <v>1</v>
      </c>
      <c r="AE2165">
        <f>_xlfn.IFNA(VLOOKUP(D2165,states!A$2:D$10,4,FALSE),0)</f>
        <v>0</v>
      </c>
      <c r="AF2165">
        <v>0.5</v>
      </c>
      <c r="AG2165">
        <f>IF(AE2165=0,AF2165,IF(AE2165=1,IF(F2165=0.5,0.5,IF(H2165=1,0.5,1.5)),IF(F2165=0.5,0.5,IF(H2165=1,2.5,1.5))))</f>
        <v>0.5</v>
      </c>
      <c r="AH2165" s="7">
        <f>IF(AC2165="XX",0,1/C2165^(1/5)*IF(E2165=0,100,1)/(E2165+1)^(1/4))</f>
        <v>1.2449314457937402</v>
      </c>
    </row>
    <row r="2166" spans="1:34">
      <c r="A2166">
        <v>469</v>
      </c>
      <c r="B2166" s="1">
        <v>27557.74</v>
      </c>
      <c r="C2166" s="6">
        <v>6.515E-2</v>
      </c>
      <c r="D2166" t="s">
        <v>4</v>
      </c>
      <c r="E2166">
        <v>1</v>
      </c>
      <c r="F2166">
        <v>4.5</v>
      </c>
      <c r="G2166" t="s">
        <v>2</v>
      </c>
      <c r="H2166">
        <v>1</v>
      </c>
      <c r="I2166" t="s">
        <v>0</v>
      </c>
      <c r="J2166">
        <v>0</v>
      </c>
      <c r="K2166">
        <v>3.5</v>
      </c>
      <c r="L2166" t="s">
        <v>2</v>
      </c>
      <c r="M2166">
        <v>1</v>
      </c>
      <c r="N2166" t="s">
        <v>525</v>
      </c>
      <c r="O2166">
        <v>1</v>
      </c>
      <c r="P2166" t="str">
        <f>D2166&amp;"-"&amp;F2166&amp;"-"&amp;G2166&amp;"-"&amp;E2166&amp;"-"&amp;H2166</f>
        <v>B2Sigma-4.5-f-1-1</v>
      </c>
      <c r="Q2166" t="str">
        <f>I2166&amp;"-"&amp;K2166&amp;"-"&amp;L2166&amp;"-"&amp;J2166&amp;"-"&amp;M2166</f>
        <v>X2Pi-3.5-f-0-1</v>
      </c>
      <c r="R2166">
        <f>B2166+S2166</f>
        <v>27715.132251851002</v>
      </c>
      <c r="S2166">
        <f>_xlfn.IFNA(VLOOKUP(Q2166,'MARVEL-X'!A$2:I$1400,7,FALSE),VLOOKUP(Q2166,MARVEL!A$2:J$1522,10,FALSE))</f>
        <v>157.392251851</v>
      </c>
      <c r="T2166">
        <f>IF(P2166=P2165,R2166+T2165,R2166)</f>
        <v>498870.44142759492</v>
      </c>
      <c r="U2166">
        <f>IF(P2166=P2165,1+U2165,1)</f>
        <v>18</v>
      </c>
      <c r="V2166" t="str">
        <f t="shared" si="33"/>
        <v/>
      </c>
      <c r="W2166" t="str">
        <f>IF(V2166="","",IF(ABS(V2166-R2166)&gt;W$1,ABS(V2166-R2166),""))</f>
        <v/>
      </c>
      <c r="X2166" t="str">
        <f>Y2166&amp;"-"&amp;Z2166&amp;"-"&amp;AC2166&amp;"-"&amp;AD2166&amp;"-"&amp;AG2166</f>
        <v>4.5-f-B-1-0.5</v>
      </c>
      <c r="Y2166">
        <f>F2166</f>
        <v>4.5</v>
      </c>
      <c r="Z2166" s="2" t="str">
        <f>G2166</f>
        <v>f</v>
      </c>
      <c r="AA2166">
        <f>_xlfn.IFNA(VLOOKUP(X2166,'duo-out'!A$2:Q$5000,5,FALSE),E2166+10*(H2166-1)+1+_xlfn.IFNA(VLOOKUP(D2166,states!A$2:C$10,3,FALSE),1))</f>
        <v>74</v>
      </c>
      <c r="AB2166" t="str">
        <f>IF(V2166="","",V2166)</f>
        <v/>
      </c>
      <c r="AC2166" s="2" t="str">
        <f>_xlfn.IFNA(VLOOKUP(D2166,states!A$2:C$10,2,FALSE),"XX")</f>
        <v>B</v>
      </c>
      <c r="AD2166">
        <f>E2166</f>
        <v>1</v>
      </c>
      <c r="AE2166">
        <f>_xlfn.IFNA(VLOOKUP(D2166,states!A$2:D$10,4,FALSE),0)</f>
        <v>0</v>
      </c>
      <c r="AF2166">
        <v>0.5</v>
      </c>
      <c r="AG2166">
        <f>IF(AE2166=0,AF2166,IF(AE2166=1,IF(F2166=0.5,0.5,IF(H2166=1,0.5,1.5)),IF(F2166=0.5,0.5,IF(H2166=1,2.5,1.5))))</f>
        <v>0.5</v>
      </c>
      <c r="AH2166" s="7">
        <f>IF(AC2166="XX",0,1/C2166^(1/5)*IF(E2166=0,100,1)/(E2166+1)^(1/4))</f>
        <v>1.4519765990881655</v>
      </c>
    </row>
    <row r="2167" spans="1:34">
      <c r="A2167">
        <v>6271</v>
      </c>
      <c r="B2167" s="1">
        <v>27304.25</v>
      </c>
      <c r="C2167" s="6">
        <v>0.5</v>
      </c>
      <c r="D2167" t="s">
        <v>4</v>
      </c>
      <c r="E2167">
        <v>1</v>
      </c>
      <c r="F2167">
        <v>4.5</v>
      </c>
      <c r="G2167" t="s">
        <v>2</v>
      </c>
      <c r="H2167">
        <v>1</v>
      </c>
      <c r="I2167" t="s">
        <v>0</v>
      </c>
      <c r="J2167">
        <v>0</v>
      </c>
      <c r="K2167">
        <v>5.5</v>
      </c>
      <c r="L2167" t="s">
        <v>2</v>
      </c>
      <c r="M2167">
        <v>1</v>
      </c>
      <c r="N2167" t="s">
        <v>6327</v>
      </c>
      <c r="O2167">
        <v>1</v>
      </c>
      <c r="P2167" t="str">
        <f>D2167&amp;"-"&amp;F2167&amp;"-"&amp;G2167&amp;"-"&amp;E2167&amp;"-"&amp;H2167</f>
        <v>B2Sigma-4.5-f-1-1</v>
      </c>
      <c r="Q2167" t="str">
        <f>I2167&amp;"-"&amp;K2167&amp;"-"&amp;L2167&amp;"-"&amp;J2167&amp;"-"&amp;M2167</f>
        <v>X2Pi-5.5-f-0-1</v>
      </c>
      <c r="R2167">
        <f>B2167+S2167</f>
        <v>27715.036010874999</v>
      </c>
      <c r="S2167">
        <f>_xlfn.IFNA(VLOOKUP(Q2167,'MARVEL-X'!A$2:I$1400,7,FALSE),VLOOKUP(Q2167,MARVEL!A$2:J$1522,10,FALSE))</f>
        <v>410.78601087499999</v>
      </c>
      <c r="T2167">
        <f>IF(P2167=P2166,R2167+T2166,R2167)</f>
        <v>526585.47743846988</v>
      </c>
      <c r="U2167">
        <f>IF(P2167=P2166,1+U2166,1)</f>
        <v>19</v>
      </c>
      <c r="V2167">
        <f t="shared" si="33"/>
        <v>27715.02512834052</v>
      </c>
      <c r="W2167" t="str">
        <f>IF(V2167="","",IF(ABS(V2167-R2167)&gt;W$1,ABS(V2167-R2167),""))</f>
        <v/>
      </c>
      <c r="X2167" t="str">
        <f>Y2167&amp;"-"&amp;Z2167&amp;"-"&amp;AC2167&amp;"-"&amp;AD2167&amp;"-"&amp;AG2167</f>
        <v>4.5-f-B-1-0.5</v>
      </c>
      <c r="Y2167">
        <f>F2167</f>
        <v>4.5</v>
      </c>
      <c r="Z2167" s="2" t="str">
        <f>G2167</f>
        <v>f</v>
      </c>
      <c r="AA2167">
        <f>_xlfn.IFNA(VLOOKUP(X2167,'duo-out'!A$2:Q$5000,5,FALSE),E2167+10*(H2167-1)+1+_xlfn.IFNA(VLOOKUP(D2167,states!A$2:C$10,3,FALSE),1))</f>
        <v>74</v>
      </c>
      <c r="AB2167">
        <f>IF(V2167="","",V2167)</f>
        <v>27715.02512834052</v>
      </c>
      <c r="AC2167" s="2" t="str">
        <f>_xlfn.IFNA(VLOOKUP(D2167,states!A$2:C$10,2,FALSE),"XX")</f>
        <v>B</v>
      </c>
      <c r="AD2167">
        <f>E2167</f>
        <v>1</v>
      </c>
      <c r="AE2167">
        <f>_xlfn.IFNA(VLOOKUP(D2167,states!A$2:D$10,4,FALSE),0)</f>
        <v>0</v>
      </c>
      <c r="AF2167">
        <v>0.5</v>
      </c>
      <c r="AG2167">
        <f>IF(AE2167=0,AF2167,IF(AE2167=1,IF(F2167=0.5,0.5,IF(H2167=1,0.5,1.5)),IF(F2167=0.5,0.5,IF(H2167=1,2.5,1.5))))</f>
        <v>0.5</v>
      </c>
      <c r="AH2167" s="7">
        <f>IF(AC2167="XX",0,1/C2167^(1/5)*IF(E2167=0,100,1)/(E2167+1)^(1/4))</f>
        <v>0.96593632892484571</v>
      </c>
    </row>
    <row r="2168" spans="1:34">
      <c r="A2168">
        <v>4384</v>
      </c>
      <c r="B2168" s="1">
        <v>20508.815999999999</v>
      </c>
      <c r="C2168" s="6">
        <v>0.01</v>
      </c>
      <c r="D2168" t="s">
        <v>4</v>
      </c>
      <c r="E2168">
        <v>0</v>
      </c>
      <c r="F2168">
        <v>5.4</v>
      </c>
      <c r="G2168" t="s">
        <v>1</v>
      </c>
      <c r="H2168">
        <v>2</v>
      </c>
      <c r="I2168" t="s">
        <v>0</v>
      </c>
      <c r="J2168">
        <v>2</v>
      </c>
      <c r="K2168">
        <v>4.5</v>
      </c>
      <c r="L2168" t="s">
        <v>1</v>
      </c>
      <c r="M2168">
        <v>2</v>
      </c>
      <c r="N2168" t="s">
        <v>4440</v>
      </c>
      <c r="O2168">
        <v>1</v>
      </c>
      <c r="P2168" t="str">
        <f>D2168&amp;"-"&amp;F2168&amp;"-"&amp;G2168&amp;"-"&amp;E2168&amp;"-"&amp;H2168</f>
        <v>B2Sigma-5.4-e-0-2</v>
      </c>
      <c r="Q2168" t="str">
        <f>I2168&amp;"-"&amp;K2168&amp;"-"&amp;L2168&amp;"-"&amp;J2168&amp;"-"&amp;M2168</f>
        <v>X2Pi-4.5-e-2-2</v>
      </c>
      <c r="R2168">
        <f>B2168+S2168</f>
        <v>26225.44414127</v>
      </c>
      <c r="S2168">
        <f>_xlfn.IFNA(VLOOKUP(Q2168,'MARVEL-X'!A$2:I$1400,7,FALSE),VLOOKUP(Q2168,MARVEL!A$2:J$1522,10,FALSE))</f>
        <v>5716.62814127</v>
      </c>
      <c r="T2168">
        <f>IF(P2168=P2167,R2168+T2167,R2168)</f>
        <v>26225.44414127</v>
      </c>
      <c r="U2168">
        <f>IF(P2168=P2167,1+U2167,1)</f>
        <v>1</v>
      </c>
      <c r="V2168">
        <f t="shared" si="33"/>
        <v>26225.44414127</v>
      </c>
      <c r="W2168" t="str">
        <f>IF(V2168="","",IF(ABS(V2168-R2168)&gt;W$1,ABS(V2168-R2168),""))</f>
        <v/>
      </c>
      <c r="X2168" t="str">
        <f>Y2168&amp;"-"&amp;Z2168&amp;"-"&amp;AC2168&amp;"-"&amp;AD2168&amp;"-"&amp;AG2168</f>
        <v>5.4-e-B-0-0.5</v>
      </c>
      <c r="Y2168">
        <f>F2168</f>
        <v>5.4</v>
      </c>
      <c r="Z2168" s="2" t="str">
        <f>G2168</f>
        <v>e</v>
      </c>
      <c r="AA2168">
        <f>_xlfn.IFNA(VLOOKUP(X2168,'duo-out'!A$2:Q$5000,5,FALSE),E2168+10*(H2168-1)+1+_xlfn.IFNA(VLOOKUP(D2168,states!A$2:C$10,3,FALSE),1))</f>
        <v>61</v>
      </c>
      <c r="AB2168">
        <f>IF(V2168="","",V2168)</f>
        <v>26225.44414127</v>
      </c>
      <c r="AC2168" s="2" t="str">
        <f>_xlfn.IFNA(VLOOKUP(D2168,states!A$2:C$10,2,FALSE),"XX")</f>
        <v>B</v>
      </c>
      <c r="AD2168">
        <f>E2168</f>
        <v>0</v>
      </c>
      <c r="AE2168">
        <f>_xlfn.IFNA(VLOOKUP(D2168,states!A$2:D$10,4,FALSE),0)</f>
        <v>0</v>
      </c>
      <c r="AF2168">
        <v>0.5</v>
      </c>
      <c r="AG2168">
        <f>IF(AE2168=0,AF2168,IF(AE2168=1,IF(F2168=0.5,0.5,IF(H2168=1,0.5,1.5)),IF(F2168=0.5,0.5,IF(H2168=1,2.5,1.5))))</f>
        <v>0.5</v>
      </c>
      <c r="AH2168" s="7">
        <f>IF(AC2168="XX",0,1/C2168^(1/5)*IF(E2168=0,100,1)/(E2168+1)^(1/4))</f>
        <v>251.188643150958</v>
      </c>
    </row>
    <row r="2169" spans="1:34">
      <c r="A2169">
        <v>4334</v>
      </c>
      <c r="B2169" s="1">
        <v>23100.033299999999</v>
      </c>
      <c r="C2169" s="6">
        <v>2.5610000000000001E-2</v>
      </c>
      <c r="D2169" t="s">
        <v>4</v>
      </c>
      <c r="E2169">
        <v>0</v>
      </c>
      <c r="F2169">
        <v>5.5</v>
      </c>
      <c r="G2169" t="s">
        <v>1</v>
      </c>
      <c r="H2169">
        <v>2</v>
      </c>
      <c r="I2169" t="s">
        <v>0</v>
      </c>
      <c r="J2169">
        <v>1</v>
      </c>
      <c r="K2169">
        <v>4.5</v>
      </c>
      <c r="L2169" t="s">
        <v>1</v>
      </c>
      <c r="M2169">
        <v>2</v>
      </c>
      <c r="N2169" t="s">
        <v>4390</v>
      </c>
      <c r="O2169">
        <v>1</v>
      </c>
      <c r="P2169" t="str">
        <f>D2169&amp;"-"&amp;F2169&amp;"-"&amp;G2169&amp;"-"&amp;E2169&amp;"-"&amp;H2169</f>
        <v>B2Sigma-5.5-e-0-2</v>
      </c>
      <c r="Q2169" t="str">
        <f>I2169&amp;"-"&amp;K2169&amp;"-"&amp;L2169&amp;"-"&amp;J2169&amp;"-"&amp;M2169</f>
        <v>X2Pi-4.5-e-1-2</v>
      </c>
      <c r="R2169">
        <f>B2169+S2169</f>
        <v>26225.417878029999</v>
      </c>
      <c r="S2169">
        <f>_xlfn.IFNA(VLOOKUP(Q2169,'MARVEL-X'!A$2:I$1400,7,FALSE),VLOOKUP(Q2169,MARVEL!A$2:J$1522,10,FALSE))</f>
        <v>3125.3845780299998</v>
      </c>
      <c r="T2169">
        <f>IF(P2169=P2168,R2169+T2168,R2169)</f>
        <v>26225.417878029999</v>
      </c>
      <c r="U2169">
        <f>IF(P2169=P2168,1+U2168,1)</f>
        <v>1</v>
      </c>
      <c r="V2169" t="str">
        <f t="shared" si="33"/>
        <v/>
      </c>
      <c r="W2169" t="str">
        <f>IF(V2169="","",IF(ABS(V2169-R2169)&gt;W$1,ABS(V2169-R2169),""))</f>
        <v/>
      </c>
      <c r="X2169" t="str">
        <f>Y2169&amp;"-"&amp;Z2169&amp;"-"&amp;AC2169&amp;"-"&amp;AD2169&amp;"-"&amp;AG2169</f>
        <v>5.5-e-B-0-0.5</v>
      </c>
      <c r="Y2169">
        <f>F2169</f>
        <v>5.5</v>
      </c>
      <c r="Z2169" s="2" t="str">
        <f>G2169</f>
        <v>e</v>
      </c>
      <c r="AA2169">
        <f>_xlfn.IFNA(VLOOKUP(X2169,'duo-out'!A$2:Q$5000,5,FALSE),E2169+10*(H2169-1)+1+_xlfn.IFNA(VLOOKUP(D2169,states!A$2:C$10,3,FALSE),1))</f>
        <v>64</v>
      </c>
      <c r="AB2169" t="str">
        <f>IF(V2169="","",V2169)</f>
        <v/>
      </c>
      <c r="AC2169" s="2" t="str">
        <f>_xlfn.IFNA(VLOOKUP(D2169,states!A$2:C$10,2,FALSE),"XX")</f>
        <v>B</v>
      </c>
      <c r="AD2169">
        <f>E2169</f>
        <v>0</v>
      </c>
      <c r="AE2169">
        <f>_xlfn.IFNA(VLOOKUP(D2169,states!A$2:D$10,4,FALSE),0)</f>
        <v>0</v>
      </c>
      <c r="AF2169">
        <v>0.5</v>
      </c>
      <c r="AG2169">
        <f>IF(AE2169=0,AF2169,IF(AE2169=1,IF(F2169=0.5,0.5,IF(H2169=1,0.5,1.5)),IF(F2169=0.5,0.5,IF(H2169=1,2.5,1.5))))</f>
        <v>0.5</v>
      </c>
      <c r="AH2169" s="7">
        <f>IF(AC2169="XX",0,1/C2169^(1/5)*IF(E2169=0,100,1)/(E2169+1)^(1/4))</f>
        <v>208.12204485567096</v>
      </c>
    </row>
    <row r="2170" spans="1:34">
      <c r="A2170">
        <v>4317</v>
      </c>
      <c r="B2170" s="1">
        <v>25451.511299999998</v>
      </c>
      <c r="C2170" s="6">
        <v>0.01</v>
      </c>
      <c r="D2170" t="s">
        <v>4</v>
      </c>
      <c r="E2170">
        <v>0</v>
      </c>
      <c r="F2170">
        <v>5.5</v>
      </c>
      <c r="G2170" t="s">
        <v>1</v>
      </c>
      <c r="H2170">
        <v>2</v>
      </c>
      <c r="I2170" t="s">
        <v>0</v>
      </c>
      <c r="J2170">
        <v>0</v>
      </c>
      <c r="K2170">
        <v>6.5</v>
      </c>
      <c r="L2170" t="s">
        <v>1</v>
      </c>
      <c r="M2170">
        <v>2</v>
      </c>
      <c r="N2170" t="s">
        <v>4373</v>
      </c>
      <c r="O2170">
        <v>1</v>
      </c>
      <c r="P2170" t="str">
        <f>D2170&amp;"-"&amp;F2170&amp;"-"&amp;G2170&amp;"-"&amp;E2170&amp;"-"&amp;H2170</f>
        <v>B2Sigma-5.5-e-0-2</v>
      </c>
      <c r="Q2170" t="str">
        <f>I2170&amp;"-"&amp;K2170&amp;"-"&amp;L2170&amp;"-"&amp;J2170&amp;"-"&amp;M2170</f>
        <v>X2Pi-6.5-e-0-2</v>
      </c>
      <c r="R2170">
        <f>B2170+S2170</f>
        <v>26225.430972901999</v>
      </c>
      <c r="S2170">
        <f>_xlfn.IFNA(VLOOKUP(Q2170,'MARVEL-X'!A$2:I$1400,7,FALSE),VLOOKUP(Q2170,MARVEL!A$2:J$1522,10,FALSE))</f>
        <v>773.919672902</v>
      </c>
      <c r="T2170">
        <f>IF(P2170=P2169,R2170+T2169,R2170)</f>
        <v>52450.848850932001</v>
      </c>
      <c r="U2170">
        <f>IF(P2170=P2169,1+U2169,1)</f>
        <v>2</v>
      </c>
      <c r="V2170" t="str">
        <f t="shared" si="33"/>
        <v/>
      </c>
      <c r="W2170" t="str">
        <f>IF(V2170="","",IF(ABS(V2170-R2170)&gt;W$1,ABS(V2170-R2170),""))</f>
        <v/>
      </c>
      <c r="X2170" t="str">
        <f>Y2170&amp;"-"&amp;Z2170&amp;"-"&amp;AC2170&amp;"-"&amp;AD2170&amp;"-"&amp;AG2170</f>
        <v>5.5-e-B-0-0.5</v>
      </c>
      <c r="Y2170">
        <f>F2170</f>
        <v>5.5</v>
      </c>
      <c r="Z2170" s="2" t="str">
        <f>G2170</f>
        <v>e</v>
      </c>
      <c r="AA2170">
        <f>_xlfn.IFNA(VLOOKUP(X2170,'duo-out'!A$2:Q$5000,5,FALSE),E2170+10*(H2170-1)+1+_xlfn.IFNA(VLOOKUP(D2170,states!A$2:C$10,3,FALSE),1))</f>
        <v>64</v>
      </c>
      <c r="AB2170" t="str">
        <f>IF(V2170="","",V2170)</f>
        <v/>
      </c>
      <c r="AC2170" s="2" t="str">
        <f>_xlfn.IFNA(VLOOKUP(D2170,states!A$2:C$10,2,FALSE),"XX")</f>
        <v>B</v>
      </c>
      <c r="AD2170">
        <f>E2170</f>
        <v>0</v>
      </c>
      <c r="AE2170">
        <f>_xlfn.IFNA(VLOOKUP(D2170,states!A$2:D$10,4,FALSE),0)</f>
        <v>0</v>
      </c>
      <c r="AF2170">
        <v>0.5</v>
      </c>
      <c r="AG2170">
        <f>IF(AE2170=0,AF2170,IF(AE2170=1,IF(F2170=0.5,0.5,IF(H2170=1,0.5,1.5)),IF(F2170=0.5,0.5,IF(H2170=1,2.5,1.5))))</f>
        <v>0.5</v>
      </c>
      <c r="AH2170" s="7">
        <f>IF(AC2170="XX",0,1/C2170^(1/5)*IF(E2170=0,100,1)/(E2170+1)^(1/4))</f>
        <v>251.188643150958</v>
      </c>
    </row>
    <row r="2171" spans="1:34">
      <c r="A2171">
        <v>4290</v>
      </c>
      <c r="B2171" s="1">
        <v>25646.456600000001</v>
      </c>
      <c r="C2171" s="6">
        <v>0.01</v>
      </c>
      <c r="D2171" t="s">
        <v>4</v>
      </c>
      <c r="E2171">
        <v>0</v>
      </c>
      <c r="F2171">
        <v>5.5</v>
      </c>
      <c r="G2171" t="s">
        <v>1</v>
      </c>
      <c r="H2171">
        <v>2</v>
      </c>
      <c r="I2171" t="s">
        <v>0</v>
      </c>
      <c r="J2171">
        <v>0</v>
      </c>
      <c r="K2171">
        <v>5.5</v>
      </c>
      <c r="L2171" t="s">
        <v>2</v>
      </c>
      <c r="M2171">
        <v>2</v>
      </c>
      <c r="N2171" t="s">
        <v>4346</v>
      </c>
      <c r="O2171">
        <v>1</v>
      </c>
      <c r="P2171" t="str">
        <f>D2171&amp;"-"&amp;F2171&amp;"-"&amp;G2171&amp;"-"&amp;E2171&amp;"-"&amp;H2171</f>
        <v>B2Sigma-5.5-e-0-2</v>
      </c>
      <c r="Q2171" t="str">
        <f>I2171&amp;"-"&amp;K2171&amp;"-"&amp;L2171&amp;"-"&amp;J2171&amp;"-"&amp;M2171</f>
        <v>X2Pi-5.5-f-0-2</v>
      </c>
      <c r="R2171">
        <f>B2171+S2171</f>
        <v>26225.437485584</v>
      </c>
      <c r="S2171">
        <f>_xlfn.IFNA(VLOOKUP(Q2171,'MARVEL-X'!A$2:I$1400,7,FALSE),VLOOKUP(Q2171,MARVEL!A$2:J$1522,10,FALSE))</f>
        <v>578.98088558400002</v>
      </c>
      <c r="T2171">
        <f>IF(P2171=P2170,R2171+T2170,R2171)</f>
        <v>78676.286336516001</v>
      </c>
      <c r="U2171">
        <f>IF(P2171=P2170,1+U2170,1)</f>
        <v>3</v>
      </c>
      <c r="V2171" t="str">
        <f t="shared" si="33"/>
        <v/>
      </c>
      <c r="W2171" t="str">
        <f>IF(V2171="","",IF(ABS(V2171-R2171)&gt;W$1,ABS(V2171-R2171),""))</f>
        <v/>
      </c>
      <c r="X2171" t="str">
        <f>Y2171&amp;"-"&amp;Z2171&amp;"-"&amp;AC2171&amp;"-"&amp;AD2171&amp;"-"&amp;AG2171</f>
        <v>5.5-e-B-0-0.5</v>
      </c>
      <c r="Y2171">
        <f>F2171</f>
        <v>5.5</v>
      </c>
      <c r="Z2171" s="2" t="str">
        <f>G2171</f>
        <v>e</v>
      </c>
      <c r="AA2171">
        <f>_xlfn.IFNA(VLOOKUP(X2171,'duo-out'!A$2:Q$5000,5,FALSE),E2171+10*(H2171-1)+1+_xlfn.IFNA(VLOOKUP(D2171,states!A$2:C$10,3,FALSE),1))</f>
        <v>64</v>
      </c>
      <c r="AB2171" t="str">
        <f>IF(V2171="","",V2171)</f>
        <v/>
      </c>
      <c r="AC2171" s="2" t="str">
        <f>_xlfn.IFNA(VLOOKUP(D2171,states!A$2:C$10,2,FALSE),"XX")</f>
        <v>B</v>
      </c>
      <c r="AD2171">
        <f>E2171</f>
        <v>0</v>
      </c>
      <c r="AE2171">
        <f>_xlfn.IFNA(VLOOKUP(D2171,states!A$2:D$10,4,FALSE),0)</f>
        <v>0</v>
      </c>
      <c r="AF2171">
        <v>0.5</v>
      </c>
      <c r="AG2171">
        <f>IF(AE2171=0,AF2171,IF(AE2171=1,IF(F2171=0.5,0.5,IF(H2171=1,0.5,1.5)),IF(F2171=0.5,0.5,IF(H2171=1,2.5,1.5))))</f>
        <v>0.5</v>
      </c>
      <c r="AH2171" s="7">
        <f>IF(AC2171="XX",0,1/C2171^(1/5)*IF(E2171=0,100,1)/(E2171+1)^(1/4))</f>
        <v>251.188643150958</v>
      </c>
    </row>
    <row r="2172" spans="1:34">
      <c r="A2172">
        <v>4265</v>
      </c>
      <c r="B2172" s="1">
        <v>25817.204699999998</v>
      </c>
      <c r="C2172" s="6">
        <v>0.01</v>
      </c>
      <c r="D2172" t="s">
        <v>4</v>
      </c>
      <c r="E2172">
        <v>0</v>
      </c>
      <c r="F2172">
        <v>5.5</v>
      </c>
      <c r="G2172" t="s">
        <v>1</v>
      </c>
      <c r="H2172">
        <v>2</v>
      </c>
      <c r="I2172" t="s">
        <v>0</v>
      </c>
      <c r="J2172">
        <v>0</v>
      </c>
      <c r="K2172">
        <v>4.5</v>
      </c>
      <c r="L2172" t="s">
        <v>1</v>
      </c>
      <c r="M2172">
        <v>2</v>
      </c>
      <c r="N2172" t="s">
        <v>4321</v>
      </c>
      <c r="O2172">
        <v>1</v>
      </c>
      <c r="P2172" t="str">
        <f>D2172&amp;"-"&amp;F2172&amp;"-"&amp;G2172&amp;"-"&amp;E2172&amp;"-"&amp;H2172</f>
        <v>B2Sigma-5.5-e-0-2</v>
      </c>
      <c r="Q2172" t="str">
        <f>I2172&amp;"-"&amp;K2172&amp;"-"&amp;L2172&amp;"-"&amp;J2172&amp;"-"&amp;M2172</f>
        <v>X2Pi-4.5-e-0-2</v>
      </c>
      <c r="R2172">
        <f>B2172+S2172</f>
        <v>26225.432653530999</v>
      </c>
      <c r="S2172">
        <f>_xlfn.IFNA(VLOOKUP(Q2172,'MARVEL-X'!A$2:I$1400,7,FALSE),VLOOKUP(Q2172,MARVEL!A$2:J$1522,10,FALSE))</f>
        <v>408.22795353100003</v>
      </c>
      <c r="T2172">
        <f>IF(P2172=P2171,R2172+T2171,R2172)</f>
        <v>104901.718990047</v>
      </c>
      <c r="U2172">
        <f>IF(P2172=P2171,1+U2171,1)</f>
        <v>4</v>
      </c>
      <c r="V2172" t="str">
        <f t="shared" si="33"/>
        <v/>
      </c>
      <c r="W2172" t="str">
        <f>IF(V2172="","",IF(ABS(V2172-R2172)&gt;W$1,ABS(V2172-R2172),""))</f>
        <v/>
      </c>
      <c r="X2172" t="str">
        <f>Y2172&amp;"-"&amp;Z2172&amp;"-"&amp;AC2172&amp;"-"&amp;AD2172&amp;"-"&amp;AG2172</f>
        <v>5.5-e-B-0-0.5</v>
      </c>
      <c r="Y2172">
        <f>F2172</f>
        <v>5.5</v>
      </c>
      <c r="Z2172" s="2" t="str">
        <f>G2172</f>
        <v>e</v>
      </c>
      <c r="AA2172">
        <f>_xlfn.IFNA(VLOOKUP(X2172,'duo-out'!A$2:Q$5000,5,FALSE),E2172+10*(H2172-1)+1+_xlfn.IFNA(VLOOKUP(D2172,states!A$2:C$10,3,FALSE),1))</f>
        <v>64</v>
      </c>
      <c r="AB2172" t="str">
        <f>IF(V2172="","",V2172)</f>
        <v/>
      </c>
      <c r="AC2172" s="2" t="str">
        <f>_xlfn.IFNA(VLOOKUP(D2172,states!A$2:C$10,2,FALSE),"XX")</f>
        <v>B</v>
      </c>
      <c r="AD2172">
        <f>E2172</f>
        <v>0</v>
      </c>
      <c r="AE2172">
        <f>_xlfn.IFNA(VLOOKUP(D2172,states!A$2:D$10,4,FALSE),0)</f>
        <v>0</v>
      </c>
      <c r="AF2172">
        <v>0.5</v>
      </c>
      <c r="AG2172">
        <f>IF(AE2172=0,AF2172,IF(AE2172=1,IF(F2172=0.5,0.5,IF(H2172=1,0.5,1.5)),IF(F2172=0.5,0.5,IF(H2172=1,2.5,1.5))))</f>
        <v>0.5</v>
      </c>
      <c r="AH2172" s="7">
        <f>IF(AC2172="XX",0,1/C2172^(1/5)*IF(E2172=0,100,1)/(E2172+1)^(1/4))</f>
        <v>251.188643150958</v>
      </c>
    </row>
    <row r="2173" spans="1:34">
      <c r="A2173">
        <v>4375</v>
      </c>
      <c r="B2173" s="1">
        <v>22748.095099999999</v>
      </c>
      <c r="C2173" s="6">
        <v>0.01</v>
      </c>
      <c r="D2173" t="s">
        <v>4</v>
      </c>
      <c r="E2173">
        <v>0</v>
      </c>
      <c r="F2173">
        <v>5.5</v>
      </c>
      <c r="G2173" t="s">
        <v>1</v>
      </c>
      <c r="H2173">
        <v>2</v>
      </c>
      <c r="I2173" t="s">
        <v>0</v>
      </c>
      <c r="J2173">
        <v>1</v>
      </c>
      <c r="K2173">
        <v>6.5</v>
      </c>
      <c r="L2173" t="s">
        <v>1</v>
      </c>
      <c r="M2173">
        <v>2</v>
      </c>
      <c r="N2173" t="s">
        <v>4431</v>
      </c>
      <c r="O2173">
        <v>1</v>
      </c>
      <c r="P2173" t="str">
        <f>D2173&amp;"-"&amp;F2173&amp;"-"&amp;G2173&amp;"-"&amp;E2173&amp;"-"&amp;H2173</f>
        <v>B2Sigma-5.5-e-0-2</v>
      </c>
      <c r="Q2173" t="str">
        <f>I2173&amp;"-"&amp;K2173&amp;"-"&amp;L2173&amp;"-"&amp;J2173&amp;"-"&amp;M2173</f>
        <v>X2Pi-6.5-e-1-2</v>
      </c>
      <c r="R2173">
        <f>B2173+S2173</f>
        <v>26225.429583961999</v>
      </c>
      <c r="S2173">
        <f>_xlfn.IFNA(VLOOKUP(Q2173,'MARVEL-X'!A$2:I$1400,7,FALSE),VLOOKUP(Q2173,MARVEL!A$2:J$1522,10,FALSE))</f>
        <v>3477.3344839619999</v>
      </c>
      <c r="T2173">
        <f>IF(P2173=P2172,R2173+T2172,R2173)</f>
        <v>131127.14857400898</v>
      </c>
      <c r="U2173">
        <f>IF(P2173=P2172,1+U2172,1)</f>
        <v>5</v>
      </c>
      <c r="V2173" t="str">
        <f t="shared" si="33"/>
        <v/>
      </c>
      <c r="W2173" t="str">
        <f>IF(V2173="","",IF(ABS(V2173-R2173)&gt;W$1,ABS(V2173-R2173),""))</f>
        <v/>
      </c>
      <c r="X2173" t="str">
        <f>Y2173&amp;"-"&amp;Z2173&amp;"-"&amp;AC2173&amp;"-"&amp;AD2173&amp;"-"&amp;AG2173</f>
        <v>5.5-e-B-0-0.5</v>
      </c>
      <c r="Y2173">
        <f>F2173</f>
        <v>5.5</v>
      </c>
      <c r="Z2173" s="2" t="str">
        <f>G2173</f>
        <v>e</v>
      </c>
      <c r="AA2173">
        <f>_xlfn.IFNA(VLOOKUP(X2173,'duo-out'!A$2:Q$5000,5,FALSE),E2173+10*(H2173-1)+1+_xlfn.IFNA(VLOOKUP(D2173,states!A$2:C$10,3,FALSE),1))</f>
        <v>64</v>
      </c>
      <c r="AB2173" t="str">
        <f>IF(V2173="","",V2173)</f>
        <v/>
      </c>
      <c r="AC2173" s="2" t="str">
        <f>_xlfn.IFNA(VLOOKUP(D2173,states!A$2:C$10,2,FALSE),"XX")</f>
        <v>B</v>
      </c>
      <c r="AD2173">
        <f>E2173</f>
        <v>0</v>
      </c>
      <c r="AE2173">
        <f>_xlfn.IFNA(VLOOKUP(D2173,states!A$2:D$10,4,FALSE),0)</f>
        <v>0</v>
      </c>
      <c r="AF2173">
        <v>0.5</v>
      </c>
      <c r="AG2173">
        <f>IF(AE2173=0,AF2173,IF(AE2173=1,IF(F2173=0.5,0.5,IF(H2173=1,0.5,1.5)),IF(F2173=0.5,0.5,IF(H2173=1,2.5,1.5))))</f>
        <v>0.5</v>
      </c>
      <c r="AH2173" s="7">
        <f>IF(AC2173="XX",0,1/C2173^(1/5)*IF(E2173=0,100,1)/(E2173+1)^(1/4))</f>
        <v>251.188643150958</v>
      </c>
    </row>
    <row r="2174" spans="1:34">
      <c r="A2174">
        <v>4353</v>
      </c>
      <c r="B2174" s="1">
        <v>22935.738799999999</v>
      </c>
      <c r="C2174" s="6">
        <v>2.7570000000000001E-2</v>
      </c>
      <c r="D2174" t="s">
        <v>4</v>
      </c>
      <c r="E2174">
        <v>0</v>
      </c>
      <c r="F2174">
        <v>5.5</v>
      </c>
      <c r="G2174" t="s">
        <v>1</v>
      </c>
      <c r="H2174">
        <v>2</v>
      </c>
      <c r="I2174" t="s">
        <v>0</v>
      </c>
      <c r="J2174">
        <v>1</v>
      </c>
      <c r="K2174">
        <v>5.5</v>
      </c>
      <c r="L2174" t="s">
        <v>2</v>
      </c>
      <c r="M2174">
        <v>2</v>
      </c>
      <c r="N2174" t="s">
        <v>4409</v>
      </c>
      <c r="O2174">
        <v>1</v>
      </c>
      <c r="P2174" t="str">
        <f>D2174&amp;"-"&amp;F2174&amp;"-"&amp;G2174&amp;"-"&amp;E2174&amp;"-"&amp;H2174</f>
        <v>B2Sigma-5.5-e-0-2</v>
      </c>
      <c r="Q2174" t="str">
        <f>I2174&amp;"-"&amp;K2174&amp;"-"&amp;L2174&amp;"-"&amp;J2174&amp;"-"&amp;M2174</f>
        <v>X2Pi-5.5-f-1-2</v>
      </c>
      <c r="R2174">
        <f>B2174+S2174</f>
        <v>26225.461575202</v>
      </c>
      <c r="S2174">
        <f>_xlfn.IFNA(VLOOKUP(Q2174,'MARVEL-X'!A$2:I$1400,7,FALSE),VLOOKUP(Q2174,MARVEL!A$2:J$1522,10,FALSE))</f>
        <v>3289.7227752019999</v>
      </c>
      <c r="T2174">
        <f>IF(P2174=P2173,R2174+T2173,R2174)</f>
        <v>157352.61014921099</v>
      </c>
      <c r="U2174">
        <f>IF(P2174=P2173,1+U2173,1)</f>
        <v>6</v>
      </c>
      <c r="V2174" t="str">
        <f t="shared" si="33"/>
        <v/>
      </c>
      <c r="W2174" t="str">
        <f>IF(V2174="","",IF(ABS(V2174-R2174)&gt;W$1,ABS(V2174-R2174),""))</f>
        <v/>
      </c>
      <c r="X2174" t="str">
        <f>Y2174&amp;"-"&amp;Z2174&amp;"-"&amp;AC2174&amp;"-"&amp;AD2174&amp;"-"&amp;AG2174</f>
        <v>5.5-e-B-0-0.5</v>
      </c>
      <c r="Y2174">
        <f>F2174</f>
        <v>5.5</v>
      </c>
      <c r="Z2174" s="2" t="str">
        <f>G2174</f>
        <v>e</v>
      </c>
      <c r="AA2174">
        <f>_xlfn.IFNA(VLOOKUP(X2174,'duo-out'!A$2:Q$5000,5,FALSE),E2174+10*(H2174-1)+1+_xlfn.IFNA(VLOOKUP(D2174,states!A$2:C$10,3,FALSE),1))</f>
        <v>64</v>
      </c>
      <c r="AB2174" t="str">
        <f>IF(V2174="","",V2174)</f>
        <v/>
      </c>
      <c r="AC2174" s="2" t="str">
        <f>_xlfn.IFNA(VLOOKUP(D2174,states!A$2:C$10,2,FALSE),"XX")</f>
        <v>B</v>
      </c>
      <c r="AD2174">
        <f>E2174</f>
        <v>0</v>
      </c>
      <c r="AE2174">
        <f>_xlfn.IFNA(VLOOKUP(D2174,states!A$2:D$10,4,FALSE),0)</f>
        <v>0</v>
      </c>
      <c r="AF2174">
        <v>0.5</v>
      </c>
      <c r="AG2174">
        <f>IF(AE2174=0,AF2174,IF(AE2174=1,IF(F2174=0.5,0.5,IF(H2174=1,0.5,1.5)),IF(F2174=0.5,0.5,IF(H2174=1,2.5,1.5))))</f>
        <v>0.5</v>
      </c>
      <c r="AH2174" s="7">
        <f>IF(AC2174="XX",0,1/C2174^(1/5)*IF(E2174=0,100,1)/(E2174+1)^(1/4))</f>
        <v>205.07496531947521</v>
      </c>
    </row>
    <row r="2175" spans="1:34">
      <c r="A2175">
        <v>4247</v>
      </c>
      <c r="B2175" s="1">
        <v>25451.53</v>
      </c>
      <c r="C2175" s="6">
        <v>1.2109999999999999E-2</v>
      </c>
      <c r="D2175" t="s">
        <v>4</v>
      </c>
      <c r="E2175">
        <v>0</v>
      </c>
      <c r="F2175">
        <v>5.5</v>
      </c>
      <c r="G2175" t="s">
        <v>1</v>
      </c>
      <c r="H2175">
        <v>2</v>
      </c>
      <c r="I2175" t="s">
        <v>0</v>
      </c>
      <c r="J2175">
        <v>0</v>
      </c>
      <c r="K2175">
        <v>6.5</v>
      </c>
      <c r="L2175" t="s">
        <v>1</v>
      </c>
      <c r="M2175">
        <v>2</v>
      </c>
      <c r="N2175" t="s">
        <v>4303</v>
      </c>
      <c r="O2175">
        <v>1</v>
      </c>
      <c r="P2175" t="str">
        <f>D2175&amp;"-"&amp;F2175&amp;"-"&amp;G2175&amp;"-"&amp;E2175&amp;"-"&amp;H2175</f>
        <v>B2Sigma-5.5-e-0-2</v>
      </c>
      <c r="Q2175" t="str">
        <f>I2175&amp;"-"&amp;K2175&amp;"-"&amp;L2175&amp;"-"&amp;J2175&amp;"-"&amp;M2175</f>
        <v>X2Pi-6.5-e-0-2</v>
      </c>
      <c r="R2175">
        <f>B2175+S2175</f>
        <v>26225.449672901999</v>
      </c>
      <c r="S2175">
        <f>_xlfn.IFNA(VLOOKUP(Q2175,'MARVEL-X'!A$2:I$1400,7,FALSE),VLOOKUP(Q2175,MARVEL!A$2:J$1522,10,FALSE))</f>
        <v>773.919672902</v>
      </c>
      <c r="T2175">
        <f>IF(P2175=P2174,R2175+T2174,R2175)</f>
        <v>183578.05982211299</v>
      </c>
      <c r="U2175">
        <f>IF(P2175=P2174,1+U2174,1)</f>
        <v>7</v>
      </c>
      <c r="V2175" t="str">
        <f t="shared" si="33"/>
        <v/>
      </c>
      <c r="W2175" t="str">
        <f>IF(V2175="","",IF(ABS(V2175-R2175)&gt;W$1,ABS(V2175-R2175),""))</f>
        <v/>
      </c>
      <c r="X2175" t="str">
        <f>Y2175&amp;"-"&amp;Z2175&amp;"-"&amp;AC2175&amp;"-"&amp;AD2175&amp;"-"&amp;AG2175</f>
        <v>5.5-e-B-0-0.5</v>
      </c>
      <c r="Y2175">
        <f>F2175</f>
        <v>5.5</v>
      </c>
      <c r="Z2175" s="2" t="str">
        <f>G2175</f>
        <v>e</v>
      </c>
      <c r="AA2175">
        <f>_xlfn.IFNA(VLOOKUP(X2175,'duo-out'!A$2:Q$5000,5,FALSE),E2175+10*(H2175-1)+1+_xlfn.IFNA(VLOOKUP(D2175,states!A$2:C$10,3,FALSE),1))</f>
        <v>64</v>
      </c>
      <c r="AB2175" t="str">
        <f>IF(V2175="","",V2175)</f>
        <v/>
      </c>
      <c r="AC2175" s="2" t="str">
        <f>_xlfn.IFNA(VLOOKUP(D2175,states!A$2:C$10,2,FALSE),"XX")</f>
        <v>B</v>
      </c>
      <c r="AD2175">
        <f>E2175</f>
        <v>0</v>
      </c>
      <c r="AE2175">
        <f>_xlfn.IFNA(VLOOKUP(D2175,states!A$2:D$10,4,FALSE),0)</f>
        <v>0</v>
      </c>
      <c r="AF2175">
        <v>0.5</v>
      </c>
      <c r="AG2175">
        <f>IF(AE2175=0,AF2175,IF(AE2175=1,IF(F2175=0.5,0.5,IF(H2175=1,0.5,1.5)),IF(F2175=0.5,0.5,IF(H2175=1,2.5,1.5))))</f>
        <v>0.5</v>
      </c>
      <c r="AH2175" s="7">
        <f>IF(AC2175="XX",0,1/C2175^(1/5)*IF(E2175=0,100,1)/(E2175+1)^(1/4))</f>
        <v>241.75260993212757</v>
      </c>
    </row>
    <row r="2176" spans="1:34">
      <c r="A2176">
        <v>4229</v>
      </c>
      <c r="B2176" s="1">
        <v>25646.46</v>
      </c>
      <c r="C2176" s="6">
        <v>5.0000000000000001E-3</v>
      </c>
      <c r="D2176" t="s">
        <v>4</v>
      </c>
      <c r="E2176">
        <v>0</v>
      </c>
      <c r="F2176">
        <v>5.5</v>
      </c>
      <c r="G2176" t="s">
        <v>1</v>
      </c>
      <c r="H2176">
        <v>2</v>
      </c>
      <c r="I2176" t="s">
        <v>0</v>
      </c>
      <c r="J2176">
        <v>0</v>
      </c>
      <c r="K2176">
        <v>5.5</v>
      </c>
      <c r="L2176" t="s">
        <v>2</v>
      </c>
      <c r="M2176">
        <v>2</v>
      </c>
      <c r="N2176" t="s">
        <v>4285</v>
      </c>
      <c r="O2176">
        <v>1</v>
      </c>
      <c r="P2176" t="str">
        <f>D2176&amp;"-"&amp;F2176&amp;"-"&amp;G2176&amp;"-"&amp;E2176&amp;"-"&amp;H2176</f>
        <v>B2Sigma-5.5-e-0-2</v>
      </c>
      <c r="Q2176" t="str">
        <f>I2176&amp;"-"&amp;K2176&amp;"-"&amp;L2176&amp;"-"&amp;J2176&amp;"-"&amp;M2176</f>
        <v>X2Pi-5.5-f-0-2</v>
      </c>
      <c r="R2176">
        <f>B2176+S2176</f>
        <v>26225.440885583997</v>
      </c>
      <c r="S2176">
        <f>_xlfn.IFNA(VLOOKUP(Q2176,'MARVEL-X'!A$2:I$1400,7,FALSE),VLOOKUP(Q2176,MARVEL!A$2:J$1522,10,FALSE))</f>
        <v>578.98088558400002</v>
      </c>
      <c r="T2176">
        <f>IF(P2176=P2175,R2176+T2175,R2176)</f>
        <v>209803.50070769698</v>
      </c>
      <c r="U2176">
        <f>IF(P2176=P2175,1+U2175,1)</f>
        <v>8</v>
      </c>
      <c r="V2176" t="str">
        <f t="shared" si="33"/>
        <v/>
      </c>
      <c r="W2176" t="str">
        <f>IF(V2176="","",IF(ABS(V2176-R2176)&gt;W$1,ABS(V2176-R2176),""))</f>
        <v/>
      </c>
      <c r="X2176" t="str">
        <f>Y2176&amp;"-"&amp;Z2176&amp;"-"&amp;AC2176&amp;"-"&amp;AD2176&amp;"-"&amp;AG2176</f>
        <v>5.5-e-B-0-0.5</v>
      </c>
      <c r="Y2176">
        <f>F2176</f>
        <v>5.5</v>
      </c>
      <c r="Z2176" s="2" t="str">
        <f>G2176</f>
        <v>e</v>
      </c>
      <c r="AA2176">
        <f>_xlfn.IFNA(VLOOKUP(X2176,'duo-out'!A$2:Q$5000,5,FALSE),E2176+10*(H2176-1)+1+_xlfn.IFNA(VLOOKUP(D2176,states!A$2:C$10,3,FALSE),1))</f>
        <v>64</v>
      </c>
      <c r="AB2176" t="str">
        <f>IF(V2176="","",V2176)</f>
        <v/>
      </c>
      <c r="AC2176" s="2" t="str">
        <f>_xlfn.IFNA(VLOOKUP(D2176,states!A$2:C$10,2,FALSE),"XX")</f>
        <v>B</v>
      </c>
      <c r="AD2176">
        <f>E2176</f>
        <v>0</v>
      </c>
      <c r="AE2176">
        <f>_xlfn.IFNA(VLOOKUP(D2176,states!A$2:D$10,4,FALSE),0)</f>
        <v>0</v>
      </c>
      <c r="AF2176">
        <v>0.5</v>
      </c>
      <c r="AG2176">
        <f>IF(AE2176=0,AF2176,IF(AE2176=1,IF(F2176=0.5,0.5,IF(H2176=1,0.5,1.5)),IF(F2176=0.5,0.5,IF(H2176=1,2.5,1.5))))</f>
        <v>0.5</v>
      </c>
      <c r="AH2176" s="7">
        <f>IF(AC2176="XX",0,1/C2176^(1/5)*IF(E2176=0,100,1)/(E2176+1)^(1/4))</f>
        <v>288.53998118144267</v>
      </c>
    </row>
    <row r="2177" spans="1:34">
      <c r="A2177">
        <v>4211</v>
      </c>
      <c r="B2177" s="1">
        <v>25817.217000000001</v>
      </c>
      <c r="C2177" s="6">
        <v>9.0930000000000004E-3</v>
      </c>
      <c r="D2177" t="s">
        <v>4</v>
      </c>
      <c r="E2177">
        <v>0</v>
      </c>
      <c r="F2177">
        <v>5.5</v>
      </c>
      <c r="G2177" t="s">
        <v>1</v>
      </c>
      <c r="H2177">
        <v>2</v>
      </c>
      <c r="I2177" t="s">
        <v>0</v>
      </c>
      <c r="J2177">
        <v>0</v>
      </c>
      <c r="K2177">
        <v>4.5</v>
      </c>
      <c r="L2177" t="s">
        <v>1</v>
      </c>
      <c r="M2177">
        <v>2</v>
      </c>
      <c r="N2177" t="s">
        <v>4267</v>
      </c>
      <c r="O2177">
        <v>1</v>
      </c>
      <c r="P2177" t="str">
        <f>D2177&amp;"-"&amp;F2177&amp;"-"&amp;G2177&amp;"-"&amp;E2177&amp;"-"&amp;H2177</f>
        <v>B2Sigma-5.5-e-0-2</v>
      </c>
      <c r="Q2177" t="str">
        <f>I2177&amp;"-"&amp;K2177&amp;"-"&amp;L2177&amp;"-"&amp;J2177&amp;"-"&amp;M2177</f>
        <v>X2Pi-4.5-e-0-2</v>
      </c>
      <c r="R2177">
        <f>B2177+S2177</f>
        <v>26225.444953531001</v>
      </c>
      <c r="S2177">
        <f>_xlfn.IFNA(VLOOKUP(Q2177,'MARVEL-X'!A$2:I$1400,7,FALSE),VLOOKUP(Q2177,MARVEL!A$2:J$1522,10,FALSE))</f>
        <v>408.22795353100003</v>
      </c>
      <c r="T2177">
        <f>IF(P2177=P2176,R2177+T2176,R2177)</f>
        <v>236028.94566122798</v>
      </c>
      <c r="U2177">
        <f>IF(P2177=P2176,1+U2176,1)</f>
        <v>9</v>
      </c>
      <c r="V2177" t="str">
        <f t="shared" si="33"/>
        <v/>
      </c>
      <c r="W2177" t="str">
        <f>IF(V2177="","",IF(ABS(V2177-R2177)&gt;W$1,ABS(V2177-R2177),""))</f>
        <v/>
      </c>
      <c r="X2177" t="str">
        <f>Y2177&amp;"-"&amp;Z2177&amp;"-"&amp;AC2177&amp;"-"&amp;AD2177&amp;"-"&amp;AG2177</f>
        <v>5.5-e-B-0-0.5</v>
      </c>
      <c r="Y2177">
        <f>F2177</f>
        <v>5.5</v>
      </c>
      <c r="Z2177" s="2" t="str">
        <f>G2177</f>
        <v>e</v>
      </c>
      <c r="AA2177">
        <f>_xlfn.IFNA(VLOOKUP(X2177,'duo-out'!A$2:Q$5000,5,FALSE),E2177+10*(H2177-1)+1+_xlfn.IFNA(VLOOKUP(D2177,states!A$2:C$10,3,FALSE),1))</f>
        <v>64</v>
      </c>
      <c r="AB2177" t="str">
        <f>IF(V2177="","",V2177)</f>
        <v/>
      </c>
      <c r="AC2177" s="2" t="str">
        <f>_xlfn.IFNA(VLOOKUP(D2177,states!A$2:C$10,2,FALSE),"XX")</f>
        <v>B</v>
      </c>
      <c r="AD2177">
        <f>E2177</f>
        <v>0</v>
      </c>
      <c r="AE2177">
        <f>_xlfn.IFNA(VLOOKUP(D2177,states!A$2:D$10,4,FALSE),0)</f>
        <v>0</v>
      </c>
      <c r="AF2177">
        <v>0.5</v>
      </c>
      <c r="AG2177">
        <f>IF(AE2177=0,AF2177,IF(AE2177=1,IF(F2177=0.5,0.5,IF(H2177=1,0.5,1.5)),IF(F2177=0.5,0.5,IF(H2177=1,2.5,1.5))))</f>
        <v>0.5</v>
      </c>
      <c r="AH2177" s="7">
        <f>IF(AC2177="XX",0,1/C2177^(1/5)*IF(E2177=0,100,1)/(E2177+1)^(1/4))</f>
        <v>256.01096214348507</v>
      </c>
    </row>
    <row r="2178" spans="1:34">
      <c r="A2178">
        <v>3080</v>
      </c>
      <c r="B2178" s="1">
        <v>25817.214400000001</v>
      </c>
      <c r="C2178" s="6">
        <v>5.0000000000000001E-3</v>
      </c>
      <c r="D2178" t="s">
        <v>4</v>
      </c>
      <c r="E2178">
        <v>0</v>
      </c>
      <c r="F2178">
        <v>5.5</v>
      </c>
      <c r="G2178" t="s">
        <v>1</v>
      </c>
      <c r="H2178">
        <v>2</v>
      </c>
      <c r="I2178" t="s">
        <v>0</v>
      </c>
      <c r="J2178">
        <v>0</v>
      </c>
      <c r="K2178">
        <v>4.5</v>
      </c>
      <c r="L2178" t="s">
        <v>1</v>
      </c>
      <c r="M2178">
        <v>2</v>
      </c>
      <c r="N2178" t="s">
        <v>3136</v>
      </c>
      <c r="O2178">
        <v>1</v>
      </c>
      <c r="P2178" t="str">
        <f>D2178&amp;"-"&amp;F2178&amp;"-"&amp;G2178&amp;"-"&amp;E2178&amp;"-"&amp;H2178</f>
        <v>B2Sigma-5.5-e-0-2</v>
      </c>
      <c r="Q2178" t="str">
        <f>I2178&amp;"-"&amp;K2178&amp;"-"&amp;L2178&amp;"-"&amp;J2178&amp;"-"&amp;M2178</f>
        <v>X2Pi-4.5-e-0-2</v>
      </c>
      <c r="R2178">
        <f>B2178+S2178</f>
        <v>26225.442353531002</v>
      </c>
      <c r="S2178">
        <f>_xlfn.IFNA(VLOOKUP(Q2178,'MARVEL-X'!A$2:I$1400,7,FALSE),VLOOKUP(Q2178,MARVEL!A$2:J$1522,10,FALSE))</f>
        <v>408.22795353100003</v>
      </c>
      <c r="T2178">
        <f>IF(P2178=P2177,R2178+T2177,R2178)</f>
        <v>262254.388014759</v>
      </c>
      <c r="U2178">
        <f>IF(P2178=P2177,1+U2177,1)</f>
        <v>10</v>
      </c>
      <c r="V2178" t="str">
        <f t="shared" si="33"/>
        <v/>
      </c>
      <c r="W2178" t="str">
        <f>IF(V2178="","",IF(ABS(V2178-R2178)&gt;W$1,ABS(V2178-R2178),""))</f>
        <v/>
      </c>
      <c r="X2178" t="str">
        <f>Y2178&amp;"-"&amp;Z2178&amp;"-"&amp;AC2178&amp;"-"&amp;AD2178&amp;"-"&amp;AG2178</f>
        <v>5.5-e-B-0-0.5</v>
      </c>
      <c r="Y2178">
        <f>F2178</f>
        <v>5.5</v>
      </c>
      <c r="Z2178" s="2" t="str">
        <f>G2178</f>
        <v>e</v>
      </c>
      <c r="AA2178">
        <f>_xlfn.IFNA(VLOOKUP(X2178,'duo-out'!A$2:Q$5000,5,FALSE),E2178+10*(H2178-1)+1+_xlfn.IFNA(VLOOKUP(D2178,states!A$2:C$10,3,FALSE),1))</f>
        <v>64</v>
      </c>
      <c r="AB2178" t="str">
        <f>IF(V2178="","",V2178)</f>
        <v/>
      </c>
      <c r="AC2178" s="2" t="str">
        <f>_xlfn.IFNA(VLOOKUP(D2178,states!A$2:C$10,2,FALSE),"XX")</f>
        <v>B</v>
      </c>
      <c r="AD2178">
        <f>E2178</f>
        <v>0</v>
      </c>
      <c r="AE2178">
        <f>_xlfn.IFNA(VLOOKUP(D2178,states!A$2:D$10,4,FALSE),0)</f>
        <v>0</v>
      </c>
      <c r="AF2178">
        <v>0.5</v>
      </c>
      <c r="AG2178">
        <f>IF(AE2178=0,AF2178,IF(AE2178=1,IF(F2178=0.5,0.5,IF(H2178=1,0.5,1.5)),IF(F2178=0.5,0.5,IF(H2178=1,2.5,1.5))))</f>
        <v>0.5</v>
      </c>
      <c r="AH2178" s="7">
        <f>IF(AC2178="XX",0,1/C2178^(1/5)*IF(E2178=0,100,1)/(E2178+1)^(1/4))</f>
        <v>288.53998118144267</v>
      </c>
    </row>
    <row r="2179" spans="1:34">
      <c r="A2179">
        <v>3060</v>
      </c>
      <c r="B2179" s="1">
        <v>25646.4522</v>
      </c>
      <c r="C2179" s="6">
        <v>7.3470000000000002E-3</v>
      </c>
      <c r="D2179" t="s">
        <v>4</v>
      </c>
      <c r="E2179">
        <v>0</v>
      </c>
      <c r="F2179">
        <v>5.5</v>
      </c>
      <c r="G2179" t="s">
        <v>1</v>
      </c>
      <c r="H2179">
        <v>2</v>
      </c>
      <c r="I2179" t="s">
        <v>0</v>
      </c>
      <c r="J2179">
        <v>0</v>
      </c>
      <c r="K2179">
        <v>5.5</v>
      </c>
      <c r="L2179" t="s">
        <v>2</v>
      </c>
      <c r="M2179">
        <v>2</v>
      </c>
      <c r="N2179" t="s">
        <v>3116</v>
      </c>
      <c r="O2179">
        <v>1</v>
      </c>
      <c r="P2179" t="str">
        <f>D2179&amp;"-"&amp;F2179&amp;"-"&amp;G2179&amp;"-"&amp;E2179&amp;"-"&amp;H2179</f>
        <v>B2Sigma-5.5-e-0-2</v>
      </c>
      <c r="Q2179" t="str">
        <f>I2179&amp;"-"&amp;K2179&amp;"-"&amp;L2179&amp;"-"&amp;J2179&amp;"-"&amp;M2179</f>
        <v>X2Pi-5.5-f-0-2</v>
      </c>
      <c r="R2179">
        <f>B2179+S2179</f>
        <v>26225.433085583998</v>
      </c>
      <c r="S2179">
        <f>_xlfn.IFNA(VLOOKUP(Q2179,'MARVEL-X'!A$2:I$1400,7,FALSE),VLOOKUP(Q2179,MARVEL!A$2:J$1522,10,FALSE))</f>
        <v>578.98088558400002</v>
      </c>
      <c r="T2179">
        <f>IF(P2179=P2178,R2179+T2178,R2179)</f>
        <v>288479.82110034302</v>
      </c>
      <c r="U2179">
        <f>IF(P2179=P2178,1+U2178,1)</f>
        <v>11</v>
      </c>
      <c r="V2179" t="str">
        <f t="shared" ref="V2179:V2242" si="34">IF(P2179=P2180,"",T2179/U2179)</f>
        <v/>
      </c>
      <c r="W2179" t="str">
        <f>IF(V2179="","",IF(ABS(V2179-R2179)&gt;W$1,ABS(V2179-R2179),""))</f>
        <v/>
      </c>
      <c r="X2179" t="str">
        <f>Y2179&amp;"-"&amp;Z2179&amp;"-"&amp;AC2179&amp;"-"&amp;AD2179&amp;"-"&amp;AG2179</f>
        <v>5.5-e-B-0-0.5</v>
      </c>
      <c r="Y2179">
        <f>F2179</f>
        <v>5.5</v>
      </c>
      <c r="Z2179" s="2" t="str">
        <f>G2179</f>
        <v>e</v>
      </c>
      <c r="AA2179">
        <f>_xlfn.IFNA(VLOOKUP(X2179,'duo-out'!A$2:Q$5000,5,FALSE),E2179+10*(H2179-1)+1+_xlfn.IFNA(VLOOKUP(D2179,states!A$2:C$10,3,FALSE),1))</f>
        <v>64</v>
      </c>
      <c r="AB2179" t="str">
        <f>IF(V2179="","",V2179)</f>
        <v/>
      </c>
      <c r="AC2179" s="2" t="str">
        <f>_xlfn.IFNA(VLOOKUP(D2179,states!A$2:C$10,2,FALSE),"XX")</f>
        <v>B</v>
      </c>
      <c r="AD2179">
        <f>E2179</f>
        <v>0</v>
      </c>
      <c r="AE2179">
        <f>_xlfn.IFNA(VLOOKUP(D2179,states!A$2:D$10,4,FALSE),0)</f>
        <v>0</v>
      </c>
      <c r="AF2179">
        <v>0.5</v>
      </c>
      <c r="AG2179">
        <f>IF(AE2179=0,AF2179,IF(AE2179=1,IF(F2179=0.5,0.5,IF(H2179=1,0.5,1.5)),IF(F2179=0.5,0.5,IF(H2179=1,2.5,1.5))))</f>
        <v>0.5</v>
      </c>
      <c r="AH2179" s="7">
        <f>IF(AC2179="XX",0,1/C2179^(1/5)*IF(E2179=0,100,1)/(E2179+1)^(1/4))</f>
        <v>267.16403377228261</v>
      </c>
    </row>
    <row r="2180" spans="1:34">
      <c r="A2180">
        <v>3035</v>
      </c>
      <c r="B2180" s="1">
        <v>25451.514800000001</v>
      </c>
      <c r="C2180" s="6">
        <v>6.2769999999999996E-3</v>
      </c>
      <c r="D2180" t="s">
        <v>4</v>
      </c>
      <c r="E2180">
        <v>0</v>
      </c>
      <c r="F2180">
        <v>5.5</v>
      </c>
      <c r="G2180" t="s">
        <v>1</v>
      </c>
      <c r="H2180">
        <v>2</v>
      </c>
      <c r="I2180" t="s">
        <v>0</v>
      </c>
      <c r="J2180">
        <v>0</v>
      </c>
      <c r="K2180">
        <v>6.5</v>
      </c>
      <c r="L2180" t="s">
        <v>1</v>
      </c>
      <c r="M2180">
        <v>2</v>
      </c>
      <c r="N2180" t="s">
        <v>3091</v>
      </c>
      <c r="O2180">
        <v>1</v>
      </c>
      <c r="P2180" t="str">
        <f>D2180&amp;"-"&amp;F2180&amp;"-"&amp;G2180&amp;"-"&amp;E2180&amp;"-"&amp;H2180</f>
        <v>B2Sigma-5.5-e-0-2</v>
      </c>
      <c r="Q2180" t="str">
        <f>I2180&amp;"-"&amp;K2180&amp;"-"&amp;L2180&amp;"-"&amp;J2180&amp;"-"&amp;M2180</f>
        <v>X2Pi-6.5-e-0-2</v>
      </c>
      <c r="R2180">
        <f>B2180+S2180</f>
        <v>26225.434472902001</v>
      </c>
      <c r="S2180">
        <f>_xlfn.IFNA(VLOOKUP(Q2180,'MARVEL-X'!A$2:I$1400,7,FALSE),VLOOKUP(Q2180,MARVEL!A$2:J$1522,10,FALSE))</f>
        <v>773.919672902</v>
      </c>
      <c r="T2180">
        <f>IF(P2180=P2179,R2180+T2179,R2180)</f>
        <v>314705.255573245</v>
      </c>
      <c r="U2180">
        <f>IF(P2180=P2179,1+U2179,1)</f>
        <v>12</v>
      </c>
      <c r="V2180" t="str">
        <f t="shared" si="34"/>
        <v/>
      </c>
      <c r="W2180" t="str">
        <f>IF(V2180="","",IF(ABS(V2180-R2180)&gt;W$1,ABS(V2180-R2180),""))</f>
        <v/>
      </c>
      <c r="X2180" t="str">
        <f>Y2180&amp;"-"&amp;Z2180&amp;"-"&amp;AC2180&amp;"-"&amp;AD2180&amp;"-"&amp;AG2180</f>
        <v>5.5-e-B-0-0.5</v>
      </c>
      <c r="Y2180">
        <f>F2180</f>
        <v>5.5</v>
      </c>
      <c r="Z2180" s="2" t="str">
        <f>G2180</f>
        <v>e</v>
      </c>
      <c r="AA2180">
        <f>_xlfn.IFNA(VLOOKUP(X2180,'duo-out'!A$2:Q$5000,5,FALSE),E2180+10*(H2180-1)+1+_xlfn.IFNA(VLOOKUP(D2180,states!A$2:C$10,3,FALSE),1))</f>
        <v>64</v>
      </c>
      <c r="AB2180" t="str">
        <f>IF(V2180="","",V2180)</f>
        <v/>
      </c>
      <c r="AC2180" s="2" t="str">
        <f>_xlfn.IFNA(VLOOKUP(D2180,states!A$2:C$10,2,FALSE),"XX")</f>
        <v>B</v>
      </c>
      <c r="AD2180">
        <f>E2180</f>
        <v>0</v>
      </c>
      <c r="AE2180">
        <f>_xlfn.IFNA(VLOOKUP(D2180,states!A$2:D$10,4,FALSE),0)</f>
        <v>0</v>
      </c>
      <c r="AF2180">
        <v>0.5</v>
      </c>
      <c r="AG2180">
        <f>IF(AE2180=0,AF2180,IF(AE2180=1,IF(F2180=0.5,0.5,IF(H2180=1,0.5,1.5)),IF(F2180=0.5,0.5,IF(H2180=1,2.5,1.5))))</f>
        <v>0.5</v>
      </c>
      <c r="AH2180" s="7">
        <f>IF(AC2180="XX",0,1/C2180^(1/5)*IF(E2180=0,100,1)/(E2180+1)^(1/4))</f>
        <v>275.70813103333495</v>
      </c>
    </row>
    <row r="2181" spans="1:34">
      <c r="A2181">
        <v>454</v>
      </c>
      <c r="B2181" s="1">
        <v>25451.42</v>
      </c>
      <c r="C2181" s="6">
        <v>0.10879999999999999</v>
      </c>
      <c r="D2181" t="s">
        <v>4</v>
      </c>
      <c r="E2181">
        <v>0</v>
      </c>
      <c r="F2181">
        <v>5.5</v>
      </c>
      <c r="G2181" t="s">
        <v>1</v>
      </c>
      <c r="H2181">
        <v>2</v>
      </c>
      <c r="I2181" t="s">
        <v>0</v>
      </c>
      <c r="J2181">
        <v>0</v>
      </c>
      <c r="K2181">
        <v>6.5</v>
      </c>
      <c r="L2181" t="s">
        <v>1</v>
      </c>
      <c r="M2181">
        <v>2</v>
      </c>
      <c r="N2181" t="s">
        <v>510</v>
      </c>
      <c r="O2181">
        <v>1</v>
      </c>
      <c r="P2181" t="str">
        <f>D2181&amp;"-"&amp;F2181&amp;"-"&amp;G2181&amp;"-"&amp;E2181&amp;"-"&amp;H2181</f>
        <v>B2Sigma-5.5-e-0-2</v>
      </c>
      <c r="Q2181" t="str">
        <f>I2181&amp;"-"&amp;K2181&amp;"-"&amp;L2181&amp;"-"&amp;J2181&amp;"-"&amp;M2181</f>
        <v>X2Pi-6.5-e-0-2</v>
      </c>
      <c r="R2181">
        <f>B2181+S2181</f>
        <v>26225.339672901999</v>
      </c>
      <c r="S2181">
        <f>_xlfn.IFNA(VLOOKUP(Q2181,'MARVEL-X'!A$2:I$1400,7,FALSE),VLOOKUP(Q2181,MARVEL!A$2:J$1522,10,FALSE))</f>
        <v>773.919672902</v>
      </c>
      <c r="T2181">
        <f>IF(P2181=P2180,R2181+T2180,R2181)</f>
        <v>340930.59524614702</v>
      </c>
      <c r="U2181">
        <f>IF(P2181=P2180,1+U2180,1)</f>
        <v>13</v>
      </c>
      <c r="V2181" t="str">
        <f t="shared" si="34"/>
        <v/>
      </c>
      <c r="W2181" t="str">
        <f>IF(V2181="","",IF(ABS(V2181-R2181)&gt;W$1,ABS(V2181-R2181),""))</f>
        <v/>
      </c>
      <c r="X2181" t="str">
        <f>Y2181&amp;"-"&amp;Z2181&amp;"-"&amp;AC2181&amp;"-"&amp;AD2181&amp;"-"&amp;AG2181</f>
        <v>5.5-e-B-0-0.5</v>
      </c>
      <c r="Y2181">
        <f>F2181</f>
        <v>5.5</v>
      </c>
      <c r="Z2181" s="2" t="str">
        <f>G2181</f>
        <v>e</v>
      </c>
      <c r="AA2181">
        <f>_xlfn.IFNA(VLOOKUP(X2181,'duo-out'!A$2:Q$5000,5,FALSE),E2181+10*(H2181-1)+1+_xlfn.IFNA(VLOOKUP(D2181,states!A$2:C$10,3,FALSE),1))</f>
        <v>64</v>
      </c>
      <c r="AB2181" t="str">
        <f>IF(V2181="","",V2181)</f>
        <v/>
      </c>
      <c r="AC2181" s="2" t="str">
        <f>_xlfn.IFNA(VLOOKUP(D2181,states!A$2:C$10,2,FALSE),"XX")</f>
        <v>B</v>
      </c>
      <c r="AD2181">
        <f>E2181</f>
        <v>0</v>
      </c>
      <c r="AE2181">
        <f>_xlfn.IFNA(VLOOKUP(D2181,states!A$2:D$10,4,FALSE),0)</f>
        <v>0</v>
      </c>
      <c r="AF2181">
        <v>0.5</v>
      </c>
      <c r="AG2181">
        <f>IF(AE2181=0,AF2181,IF(AE2181=1,IF(F2181=0.5,0.5,IF(H2181=1,0.5,1.5)),IF(F2181=0.5,0.5,IF(H2181=1,2.5,1.5))))</f>
        <v>0.5</v>
      </c>
      <c r="AH2181" s="7">
        <f>IF(AC2181="XX",0,1/C2181^(1/5)*IF(E2181=0,100,1)/(E2181+1)^(1/4))</f>
        <v>155.83830680852168</v>
      </c>
    </row>
    <row r="2182" spans="1:34">
      <c r="A2182">
        <v>415</v>
      </c>
      <c r="B2182" s="1">
        <v>25646.44</v>
      </c>
      <c r="C2182" s="6">
        <v>0.05</v>
      </c>
      <c r="D2182" t="s">
        <v>4</v>
      </c>
      <c r="E2182">
        <v>0</v>
      </c>
      <c r="F2182">
        <v>5.5</v>
      </c>
      <c r="G2182" t="s">
        <v>1</v>
      </c>
      <c r="H2182">
        <v>2</v>
      </c>
      <c r="I2182" t="s">
        <v>0</v>
      </c>
      <c r="J2182">
        <v>0</v>
      </c>
      <c r="K2182">
        <v>5.5</v>
      </c>
      <c r="L2182" t="s">
        <v>2</v>
      </c>
      <c r="M2182">
        <v>2</v>
      </c>
      <c r="N2182" t="s">
        <v>471</v>
      </c>
      <c r="O2182">
        <v>1</v>
      </c>
      <c r="P2182" t="str">
        <f>D2182&amp;"-"&amp;F2182&amp;"-"&amp;G2182&amp;"-"&amp;E2182&amp;"-"&amp;H2182</f>
        <v>B2Sigma-5.5-e-0-2</v>
      </c>
      <c r="Q2182" t="str">
        <f>I2182&amp;"-"&amp;K2182&amp;"-"&amp;L2182&amp;"-"&amp;J2182&amp;"-"&amp;M2182</f>
        <v>X2Pi-5.5-f-0-2</v>
      </c>
      <c r="R2182">
        <f>B2182+S2182</f>
        <v>26225.420885583997</v>
      </c>
      <c r="S2182">
        <f>_xlfn.IFNA(VLOOKUP(Q2182,'MARVEL-X'!A$2:I$1400,7,FALSE),VLOOKUP(Q2182,MARVEL!A$2:J$1522,10,FALSE))</f>
        <v>578.98088558400002</v>
      </c>
      <c r="T2182">
        <f>IF(P2182=P2181,R2182+T2181,R2182)</f>
        <v>367156.01613173098</v>
      </c>
      <c r="U2182">
        <f>IF(P2182=P2181,1+U2181,1)</f>
        <v>14</v>
      </c>
      <c r="V2182" t="str">
        <f t="shared" si="34"/>
        <v/>
      </c>
      <c r="W2182" t="str">
        <f>IF(V2182="","",IF(ABS(V2182-R2182)&gt;W$1,ABS(V2182-R2182),""))</f>
        <v/>
      </c>
      <c r="X2182" t="str">
        <f>Y2182&amp;"-"&amp;Z2182&amp;"-"&amp;AC2182&amp;"-"&amp;AD2182&amp;"-"&amp;AG2182</f>
        <v>5.5-e-B-0-0.5</v>
      </c>
      <c r="Y2182">
        <f>F2182</f>
        <v>5.5</v>
      </c>
      <c r="Z2182" s="2" t="str">
        <f>G2182</f>
        <v>e</v>
      </c>
      <c r="AA2182">
        <f>_xlfn.IFNA(VLOOKUP(X2182,'duo-out'!A$2:Q$5000,5,FALSE),E2182+10*(H2182-1)+1+_xlfn.IFNA(VLOOKUP(D2182,states!A$2:C$10,3,FALSE),1))</f>
        <v>64</v>
      </c>
      <c r="AB2182" t="str">
        <f>IF(V2182="","",V2182)</f>
        <v/>
      </c>
      <c r="AC2182" s="2" t="str">
        <f>_xlfn.IFNA(VLOOKUP(D2182,states!A$2:C$10,2,FALSE),"XX")</f>
        <v>B</v>
      </c>
      <c r="AD2182">
        <f>E2182</f>
        <v>0</v>
      </c>
      <c r="AE2182">
        <f>_xlfn.IFNA(VLOOKUP(D2182,states!A$2:D$10,4,FALSE),0)</f>
        <v>0</v>
      </c>
      <c r="AF2182">
        <v>0.5</v>
      </c>
      <c r="AG2182">
        <f>IF(AE2182=0,AF2182,IF(AE2182=1,IF(F2182=0.5,0.5,IF(H2182=1,0.5,1.5)),IF(F2182=0.5,0.5,IF(H2182=1,2.5,1.5))))</f>
        <v>0.5</v>
      </c>
      <c r="AH2182" s="7">
        <f>IF(AC2182="XX",0,1/C2182^(1/5)*IF(E2182=0,100,1)/(E2182+1)^(1/4))</f>
        <v>182.05642030260799</v>
      </c>
    </row>
    <row r="2183" spans="1:34">
      <c r="A2183">
        <v>378</v>
      </c>
      <c r="B2183" s="1">
        <v>25817.23</v>
      </c>
      <c r="C2183" s="6">
        <v>0.05</v>
      </c>
      <c r="D2183" t="s">
        <v>4</v>
      </c>
      <c r="E2183">
        <v>0</v>
      </c>
      <c r="F2183">
        <v>5.5</v>
      </c>
      <c r="G2183" t="s">
        <v>1</v>
      </c>
      <c r="H2183">
        <v>2</v>
      </c>
      <c r="I2183" t="s">
        <v>0</v>
      </c>
      <c r="J2183">
        <v>0</v>
      </c>
      <c r="K2183">
        <v>4.5</v>
      </c>
      <c r="L2183" t="s">
        <v>1</v>
      </c>
      <c r="M2183">
        <v>2</v>
      </c>
      <c r="N2183" t="s">
        <v>434</v>
      </c>
      <c r="O2183">
        <v>1</v>
      </c>
      <c r="P2183" t="str">
        <f>D2183&amp;"-"&amp;F2183&amp;"-"&amp;G2183&amp;"-"&amp;E2183&amp;"-"&amp;H2183</f>
        <v>B2Sigma-5.5-e-0-2</v>
      </c>
      <c r="Q2183" t="str">
        <f>I2183&amp;"-"&amp;K2183&amp;"-"&amp;L2183&amp;"-"&amp;J2183&amp;"-"&amp;M2183</f>
        <v>X2Pi-4.5-e-0-2</v>
      </c>
      <c r="R2183">
        <f>B2183+S2183</f>
        <v>26225.457953531</v>
      </c>
      <c r="S2183">
        <f>_xlfn.IFNA(VLOOKUP(Q2183,'MARVEL-X'!A$2:I$1400,7,FALSE),VLOOKUP(Q2183,MARVEL!A$2:J$1522,10,FALSE))</f>
        <v>408.22795353100003</v>
      </c>
      <c r="T2183">
        <f>IF(P2183=P2182,R2183+T2182,R2183)</f>
        <v>393381.47408526199</v>
      </c>
      <c r="U2183">
        <f>IF(P2183=P2182,1+U2182,1)</f>
        <v>15</v>
      </c>
      <c r="V2183">
        <f t="shared" si="34"/>
        <v>26225.431605684131</v>
      </c>
      <c r="W2183" t="str">
        <f>IF(V2183="","",IF(ABS(V2183-R2183)&gt;W$1,ABS(V2183-R2183),""))</f>
        <v/>
      </c>
      <c r="X2183" t="str">
        <f>Y2183&amp;"-"&amp;Z2183&amp;"-"&amp;AC2183&amp;"-"&amp;AD2183&amp;"-"&amp;AG2183</f>
        <v>5.5-e-B-0-0.5</v>
      </c>
      <c r="Y2183">
        <f>F2183</f>
        <v>5.5</v>
      </c>
      <c r="Z2183" s="2" t="str">
        <f>G2183</f>
        <v>e</v>
      </c>
      <c r="AA2183">
        <f>_xlfn.IFNA(VLOOKUP(X2183,'duo-out'!A$2:Q$5000,5,FALSE),E2183+10*(H2183-1)+1+_xlfn.IFNA(VLOOKUP(D2183,states!A$2:C$10,3,FALSE),1))</f>
        <v>64</v>
      </c>
      <c r="AB2183">
        <f>IF(V2183="","",V2183)</f>
        <v>26225.431605684131</v>
      </c>
      <c r="AC2183" s="2" t="str">
        <f>_xlfn.IFNA(VLOOKUP(D2183,states!A$2:C$10,2,FALSE),"XX")</f>
        <v>B</v>
      </c>
      <c r="AD2183">
        <f>E2183</f>
        <v>0</v>
      </c>
      <c r="AE2183">
        <f>_xlfn.IFNA(VLOOKUP(D2183,states!A$2:D$10,4,FALSE),0)</f>
        <v>0</v>
      </c>
      <c r="AF2183">
        <v>0.5</v>
      </c>
      <c r="AG2183">
        <f>IF(AE2183=0,AF2183,IF(AE2183=1,IF(F2183=0.5,0.5,IF(H2183=1,0.5,1.5)),IF(F2183=0.5,0.5,IF(H2183=1,2.5,1.5))))</f>
        <v>0.5</v>
      </c>
      <c r="AH2183" s="7">
        <f>IF(AC2183="XX",0,1/C2183^(1/5)*IF(E2183=0,100,1)/(E2183+1)^(1/4))</f>
        <v>182.05642030260799</v>
      </c>
    </row>
    <row r="2184" spans="1:34">
      <c r="A2184">
        <v>5096</v>
      </c>
      <c r="B2184" s="1">
        <v>27377.27</v>
      </c>
      <c r="C2184" s="6">
        <v>0.2</v>
      </c>
      <c r="D2184" t="s">
        <v>4</v>
      </c>
      <c r="E2184">
        <v>1</v>
      </c>
      <c r="F2184">
        <v>5.5</v>
      </c>
      <c r="G2184" t="s">
        <v>1</v>
      </c>
      <c r="H2184">
        <v>2</v>
      </c>
      <c r="I2184" t="s">
        <v>0</v>
      </c>
      <c r="J2184">
        <v>0</v>
      </c>
      <c r="K2184">
        <v>5.5</v>
      </c>
      <c r="L2184" t="s">
        <v>2</v>
      </c>
      <c r="M2184">
        <v>2</v>
      </c>
      <c r="N2184" t="s">
        <v>5152</v>
      </c>
      <c r="O2184">
        <v>1</v>
      </c>
      <c r="P2184" t="str">
        <f>D2184&amp;"-"&amp;F2184&amp;"-"&amp;G2184&amp;"-"&amp;E2184&amp;"-"&amp;H2184</f>
        <v>B2Sigma-5.5-e-1-2</v>
      </c>
      <c r="Q2184" t="str">
        <f>I2184&amp;"-"&amp;K2184&amp;"-"&amp;L2184&amp;"-"&amp;J2184&amp;"-"&amp;M2184</f>
        <v>X2Pi-5.5-f-0-2</v>
      </c>
      <c r="R2184">
        <f>B2184+S2184</f>
        <v>27956.250885583999</v>
      </c>
      <c r="S2184">
        <f>_xlfn.IFNA(VLOOKUP(Q2184,'MARVEL-X'!A$2:I$1400,7,FALSE),VLOOKUP(Q2184,MARVEL!A$2:J$1522,10,FALSE))</f>
        <v>578.98088558400002</v>
      </c>
      <c r="T2184">
        <f>IF(P2184=P2183,R2184+T2183,R2184)</f>
        <v>27956.250885583999</v>
      </c>
      <c r="U2184">
        <f>IF(P2184=P2183,1+U2183,1)</f>
        <v>1</v>
      </c>
      <c r="V2184" t="str">
        <f t="shared" si="34"/>
        <v/>
      </c>
      <c r="W2184" t="str">
        <f>IF(V2184="","",IF(ABS(V2184-R2184)&gt;W$1,ABS(V2184-R2184),""))</f>
        <v/>
      </c>
      <c r="X2184" t="str">
        <f>Y2184&amp;"-"&amp;Z2184&amp;"-"&amp;AC2184&amp;"-"&amp;AD2184&amp;"-"&amp;AG2184</f>
        <v>5.5-e-B-1-0.5</v>
      </c>
      <c r="Y2184">
        <f>F2184</f>
        <v>5.5</v>
      </c>
      <c r="Z2184" s="2" t="str">
        <f>G2184</f>
        <v>e</v>
      </c>
      <c r="AA2184">
        <f>_xlfn.IFNA(VLOOKUP(X2184,'duo-out'!A$2:Q$5000,5,FALSE),E2184+10*(H2184-1)+1+_xlfn.IFNA(VLOOKUP(D2184,states!A$2:C$10,3,FALSE),1))</f>
        <v>76</v>
      </c>
      <c r="AB2184" t="str">
        <f>IF(V2184="","",V2184)</f>
        <v/>
      </c>
      <c r="AC2184" s="2" t="str">
        <f>_xlfn.IFNA(VLOOKUP(D2184,states!A$2:C$10,2,FALSE),"XX")</f>
        <v>B</v>
      </c>
      <c r="AD2184">
        <f>E2184</f>
        <v>1</v>
      </c>
      <c r="AE2184">
        <f>_xlfn.IFNA(VLOOKUP(D2184,states!A$2:D$10,4,FALSE),0)</f>
        <v>0</v>
      </c>
      <c r="AF2184">
        <v>0.5</v>
      </c>
      <c r="AG2184">
        <f>IF(AE2184=0,AF2184,IF(AE2184=1,IF(F2184=0.5,0.5,IF(H2184=1,0.5,1.5)),IF(F2184=0.5,0.5,IF(H2184=1,2.5,1.5))))</f>
        <v>0.5</v>
      </c>
      <c r="AH2184" s="7">
        <f>IF(AC2184="XX",0,1/C2184^(1/5)*IF(E2184=0,100,1)/(E2184+1)^(1/4))</f>
        <v>1.1602097263419568</v>
      </c>
    </row>
    <row r="2185" spans="1:34">
      <c r="A2185">
        <v>5085</v>
      </c>
      <c r="B2185" s="1">
        <v>27182.45</v>
      </c>
      <c r="C2185" s="6">
        <v>0.2</v>
      </c>
      <c r="D2185" t="s">
        <v>4</v>
      </c>
      <c r="E2185">
        <v>1</v>
      </c>
      <c r="F2185">
        <v>5.5</v>
      </c>
      <c r="G2185" t="s">
        <v>1</v>
      </c>
      <c r="H2185">
        <v>2</v>
      </c>
      <c r="I2185" t="s">
        <v>0</v>
      </c>
      <c r="J2185">
        <v>0</v>
      </c>
      <c r="K2185">
        <v>6.5</v>
      </c>
      <c r="L2185" t="s">
        <v>1</v>
      </c>
      <c r="M2185">
        <v>2</v>
      </c>
      <c r="N2185" t="s">
        <v>5141</v>
      </c>
      <c r="O2185">
        <v>1</v>
      </c>
      <c r="P2185" t="str">
        <f>D2185&amp;"-"&amp;F2185&amp;"-"&amp;G2185&amp;"-"&amp;E2185&amp;"-"&amp;H2185</f>
        <v>B2Sigma-5.5-e-1-2</v>
      </c>
      <c r="Q2185" t="str">
        <f>I2185&amp;"-"&amp;K2185&amp;"-"&amp;L2185&amp;"-"&amp;J2185&amp;"-"&amp;M2185</f>
        <v>X2Pi-6.5-e-0-2</v>
      </c>
      <c r="R2185">
        <f>B2185+S2185</f>
        <v>27956.369672902001</v>
      </c>
      <c r="S2185">
        <f>_xlfn.IFNA(VLOOKUP(Q2185,'MARVEL-X'!A$2:I$1400,7,FALSE),VLOOKUP(Q2185,MARVEL!A$2:J$1522,10,FALSE))</f>
        <v>773.919672902</v>
      </c>
      <c r="T2185">
        <f>IF(P2185=P2184,R2185+T2184,R2185)</f>
        <v>55912.620558486</v>
      </c>
      <c r="U2185">
        <f>IF(P2185=P2184,1+U2184,1)</f>
        <v>2</v>
      </c>
      <c r="V2185" t="str">
        <f t="shared" si="34"/>
        <v/>
      </c>
      <c r="W2185" t="str">
        <f>IF(V2185="","",IF(ABS(V2185-R2185)&gt;W$1,ABS(V2185-R2185),""))</f>
        <v/>
      </c>
      <c r="X2185" t="str">
        <f>Y2185&amp;"-"&amp;Z2185&amp;"-"&amp;AC2185&amp;"-"&amp;AD2185&amp;"-"&amp;AG2185</f>
        <v>5.5-e-B-1-0.5</v>
      </c>
      <c r="Y2185">
        <f>F2185</f>
        <v>5.5</v>
      </c>
      <c r="Z2185" s="2" t="str">
        <f>G2185</f>
        <v>e</v>
      </c>
      <c r="AA2185">
        <f>_xlfn.IFNA(VLOOKUP(X2185,'duo-out'!A$2:Q$5000,5,FALSE),E2185+10*(H2185-1)+1+_xlfn.IFNA(VLOOKUP(D2185,states!A$2:C$10,3,FALSE),1))</f>
        <v>76</v>
      </c>
      <c r="AB2185" t="str">
        <f>IF(V2185="","",V2185)</f>
        <v/>
      </c>
      <c r="AC2185" s="2" t="str">
        <f>_xlfn.IFNA(VLOOKUP(D2185,states!A$2:C$10,2,FALSE),"XX")</f>
        <v>B</v>
      </c>
      <c r="AD2185">
        <f>E2185</f>
        <v>1</v>
      </c>
      <c r="AE2185">
        <f>_xlfn.IFNA(VLOOKUP(D2185,states!A$2:D$10,4,FALSE),0)</f>
        <v>0</v>
      </c>
      <c r="AF2185">
        <v>0.5</v>
      </c>
      <c r="AG2185">
        <f>IF(AE2185=0,AF2185,IF(AE2185=1,IF(F2185=0.5,0.5,IF(H2185=1,0.5,1.5)),IF(F2185=0.5,0.5,IF(H2185=1,2.5,1.5))))</f>
        <v>0.5</v>
      </c>
      <c r="AH2185" s="7">
        <f>IF(AC2185="XX",0,1/C2185^(1/5)*IF(E2185=0,100,1)/(E2185+1)^(1/4))</f>
        <v>1.1602097263419568</v>
      </c>
    </row>
    <row r="2186" spans="1:34">
      <c r="A2186">
        <v>122</v>
      </c>
      <c r="B2186" s="1">
        <v>27548.2</v>
      </c>
      <c r="C2186" s="6">
        <v>0.2</v>
      </c>
      <c r="D2186" t="s">
        <v>4</v>
      </c>
      <c r="E2186">
        <v>1</v>
      </c>
      <c r="F2186">
        <v>5.5</v>
      </c>
      <c r="G2186" t="s">
        <v>1</v>
      </c>
      <c r="H2186">
        <v>2</v>
      </c>
      <c r="I2186" t="s">
        <v>0</v>
      </c>
      <c r="J2186">
        <v>0</v>
      </c>
      <c r="K2186">
        <v>4.5</v>
      </c>
      <c r="L2186" t="s">
        <v>1</v>
      </c>
      <c r="M2186">
        <v>2</v>
      </c>
      <c r="N2186" t="s">
        <v>177</v>
      </c>
      <c r="O2186">
        <v>-1</v>
      </c>
      <c r="P2186" t="str">
        <f>D2186&amp;"-"&amp;F2186&amp;"-"&amp;G2186&amp;"-"&amp;E2186&amp;"-"&amp;H2186</f>
        <v>B2Sigma-5.5-e-1-2</v>
      </c>
      <c r="Q2186" t="str">
        <f>I2186&amp;"-"&amp;K2186&amp;"-"&amp;L2186&amp;"-"&amp;J2186&amp;"-"&amp;M2186</f>
        <v>X2Pi-4.5-e-0-2</v>
      </c>
      <c r="R2186">
        <f>B2186+S2186</f>
        <v>27956.427953531002</v>
      </c>
      <c r="S2186">
        <f>_xlfn.IFNA(VLOOKUP(Q2186,'MARVEL-X'!A$2:I$1400,7,FALSE),VLOOKUP(Q2186,MARVEL!A$2:J$1522,10,FALSE))</f>
        <v>408.22795353100003</v>
      </c>
      <c r="T2186">
        <f>IF(P2186=P2185,R2186+T2185,R2186)</f>
        <v>83869.048512017005</v>
      </c>
      <c r="U2186">
        <f>IF(P2186=P2185,1+U2185,1)</f>
        <v>3</v>
      </c>
      <c r="V2186" t="str">
        <f t="shared" si="34"/>
        <v/>
      </c>
      <c r="W2186" t="str">
        <f>IF(V2186="","",IF(ABS(V2186-R2186)&gt;W$1,ABS(V2186-R2186),""))</f>
        <v/>
      </c>
      <c r="X2186" t="str">
        <f>Y2186&amp;"-"&amp;Z2186&amp;"-"&amp;AC2186&amp;"-"&amp;AD2186&amp;"-"&amp;AG2186</f>
        <v>5.5-e-B-1-0.5</v>
      </c>
      <c r="Y2186">
        <f>F2186</f>
        <v>5.5</v>
      </c>
      <c r="Z2186" s="2" t="str">
        <f>G2186</f>
        <v>e</v>
      </c>
      <c r="AA2186">
        <f>_xlfn.IFNA(VLOOKUP(X2186,'duo-out'!A$2:Q$5000,5,FALSE),E2186+10*(H2186-1)+1+_xlfn.IFNA(VLOOKUP(D2186,states!A$2:C$10,3,FALSE),1))</f>
        <v>76</v>
      </c>
      <c r="AB2186" t="str">
        <f>IF(V2186="","",V2186)</f>
        <v/>
      </c>
      <c r="AC2186" s="2" t="str">
        <f>_xlfn.IFNA(VLOOKUP(D2186,states!A$2:C$10,2,FALSE),"XX")</f>
        <v>B</v>
      </c>
      <c r="AD2186">
        <f>E2186</f>
        <v>1</v>
      </c>
      <c r="AE2186">
        <f>_xlfn.IFNA(VLOOKUP(D2186,states!A$2:D$10,4,FALSE),0)</f>
        <v>0</v>
      </c>
      <c r="AF2186">
        <v>0.5</v>
      </c>
      <c r="AG2186">
        <f>IF(AE2186=0,AF2186,IF(AE2186=1,IF(F2186=0.5,0.5,IF(H2186=1,0.5,1.5)),IF(F2186=0.5,0.5,IF(H2186=1,2.5,1.5))))</f>
        <v>0.5</v>
      </c>
      <c r="AH2186" s="7">
        <f>IF(AC2186="XX",0,1/C2186^(1/5)*IF(E2186=0,100,1)/(E2186+1)^(1/4))</f>
        <v>1.1602097263419568</v>
      </c>
    </row>
    <row r="2187" spans="1:34">
      <c r="A2187">
        <v>4474</v>
      </c>
      <c r="B2187" s="1">
        <v>24478.884399999999</v>
      </c>
      <c r="C2187" s="6">
        <v>2.368E-2</v>
      </c>
      <c r="D2187" t="s">
        <v>4</v>
      </c>
      <c r="E2187">
        <v>1</v>
      </c>
      <c r="F2187">
        <v>5.5</v>
      </c>
      <c r="G2187" t="s">
        <v>1</v>
      </c>
      <c r="H2187">
        <v>2</v>
      </c>
      <c r="I2187" t="s">
        <v>0</v>
      </c>
      <c r="J2187">
        <v>1</v>
      </c>
      <c r="K2187">
        <v>6.5</v>
      </c>
      <c r="L2187" t="s">
        <v>1</v>
      </c>
      <c r="M2187">
        <v>2</v>
      </c>
      <c r="N2187" t="s">
        <v>4530</v>
      </c>
      <c r="O2187">
        <v>1</v>
      </c>
      <c r="P2187" t="str">
        <f>D2187&amp;"-"&amp;F2187&amp;"-"&amp;G2187&amp;"-"&amp;E2187&amp;"-"&amp;H2187</f>
        <v>B2Sigma-5.5-e-1-2</v>
      </c>
      <c r="Q2187" t="str">
        <f>I2187&amp;"-"&amp;K2187&amp;"-"&amp;L2187&amp;"-"&amp;J2187&amp;"-"&amp;M2187</f>
        <v>X2Pi-6.5-e-1-2</v>
      </c>
      <c r="R2187">
        <f>B2187+S2187</f>
        <v>27956.218883961999</v>
      </c>
      <c r="S2187">
        <f>_xlfn.IFNA(VLOOKUP(Q2187,'MARVEL-X'!A$2:I$1400,7,FALSE),VLOOKUP(Q2187,MARVEL!A$2:J$1522,10,FALSE))</f>
        <v>3477.3344839619999</v>
      </c>
      <c r="T2187">
        <f>IF(P2187=P2186,R2187+T2186,R2187)</f>
        <v>111825.267395979</v>
      </c>
      <c r="U2187">
        <f>IF(P2187=P2186,1+U2186,1)</f>
        <v>4</v>
      </c>
      <c r="V2187" t="str">
        <f t="shared" si="34"/>
        <v/>
      </c>
      <c r="W2187" t="str">
        <f>IF(V2187="","",IF(ABS(V2187-R2187)&gt;W$1,ABS(V2187-R2187),""))</f>
        <v/>
      </c>
      <c r="X2187" t="str">
        <f>Y2187&amp;"-"&amp;Z2187&amp;"-"&amp;AC2187&amp;"-"&amp;AD2187&amp;"-"&amp;AG2187</f>
        <v>5.5-e-B-1-0.5</v>
      </c>
      <c r="Y2187">
        <f>F2187</f>
        <v>5.5</v>
      </c>
      <c r="Z2187" s="2" t="str">
        <f>G2187</f>
        <v>e</v>
      </c>
      <c r="AA2187">
        <f>_xlfn.IFNA(VLOOKUP(X2187,'duo-out'!A$2:Q$5000,5,FALSE),E2187+10*(H2187-1)+1+_xlfn.IFNA(VLOOKUP(D2187,states!A$2:C$10,3,FALSE),1))</f>
        <v>76</v>
      </c>
      <c r="AB2187" t="str">
        <f>IF(V2187="","",V2187)</f>
        <v/>
      </c>
      <c r="AC2187" s="2" t="str">
        <f>_xlfn.IFNA(VLOOKUP(D2187,states!A$2:C$10,2,FALSE),"XX")</f>
        <v>B</v>
      </c>
      <c r="AD2187">
        <f>E2187</f>
        <v>1</v>
      </c>
      <c r="AE2187">
        <f>_xlfn.IFNA(VLOOKUP(D2187,states!A$2:D$10,4,FALSE),0)</f>
        <v>0</v>
      </c>
      <c r="AF2187">
        <v>0.5</v>
      </c>
      <c r="AG2187">
        <f>IF(AE2187=0,AF2187,IF(AE2187=1,IF(F2187=0.5,0.5,IF(H2187=1,0.5,1.5)),IF(F2187=0.5,0.5,IF(H2187=1,2.5,1.5))))</f>
        <v>0.5</v>
      </c>
      <c r="AH2187" s="7">
        <f>IF(AC2187="XX",0,1/C2187^(1/5)*IF(E2187=0,100,1)/(E2187+1)^(1/4))</f>
        <v>1.7777314739358556</v>
      </c>
    </row>
    <row r="2188" spans="1:34">
      <c r="A2188">
        <v>4459</v>
      </c>
      <c r="B2188" s="1">
        <v>24666.501100000001</v>
      </c>
      <c r="C2188" s="6">
        <v>3.0110000000000001E-2</v>
      </c>
      <c r="D2188" t="s">
        <v>4</v>
      </c>
      <c r="E2188">
        <v>1</v>
      </c>
      <c r="F2188">
        <v>5.5</v>
      </c>
      <c r="G2188" t="s">
        <v>1</v>
      </c>
      <c r="H2188">
        <v>2</v>
      </c>
      <c r="I2188" t="s">
        <v>0</v>
      </c>
      <c r="J2188">
        <v>1</v>
      </c>
      <c r="K2188">
        <v>5.5</v>
      </c>
      <c r="L2188" t="s">
        <v>2</v>
      </c>
      <c r="M2188">
        <v>2</v>
      </c>
      <c r="N2188" t="s">
        <v>4515</v>
      </c>
      <c r="O2188">
        <v>1</v>
      </c>
      <c r="P2188" t="str">
        <f>D2188&amp;"-"&amp;F2188&amp;"-"&amp;G2188&amp;"-"&amp;E2188&amp;"-"&amp;H2188</f>
        <v>B2Sigma-5.5-e-1-2</v>
      </c>
      <c r="Q2188" t="str">
        <f>I2188&amp;"-"&amp;K2188&amp;"-"&amp;L2188&amp;"-"&amp;J2188&amp;"-"&amp;M2188</f>
        <v>X2Pi-5.5-f-1-2</v>
      </c>
      <c r="R2188">
        <f>B2188+S2188</f>
        <v>27956.223875202002</v>
      </c>
      <c r="S2188">
        <f>_xlfn.IFNA(VLOOKUP(Q2188,'MARVEL-X'!A$2:I$1400,7,FALSE),VLOOKUP(Q2188,MARVEL!A$2:J$1522,10,FALSE))</f>
        <v>3289.7227752019999</v>
      </c>
      <c r="T2188">
        <f>IF(P2188=P2187,R2188+T2187,R2188)</f>
        <v>139781.491271181</v>
      </c>
      <c r="U2188">
        <f>IF(P2188=P2187,1+U2187,1)</f>
        <v>5</v>
      </c>
      <c r="V2188" t="str">
        <f t="shared" si="34"/>
        <v/>
      </c>
      <c r="W2188" t="str">
        <f>IF(V2188="","",IF(ABS(V2188-R2188)&gt;W$1,ABS(V2188-R2188),""))</f>
        <v/>
      </c>
      <c r="X2188" t="str">
        <f>Y2188&amp;"-"&amp;Z2188&amp;"-"&amp;AC2188&amp;"-"&amp;AD2188&amp;"-"&amp;AG2188</f>
        <v>5.5-e-B-1-0.5</v>
      </c>
      <c r="Y2188">
        <f>F2188</f>
        <v>5.5</v>
      </c>
      <c r="Z2188" s="2" t="str">
        <f>G2188</f>
        <v>e</v>
      </c>
      <c r="AA2188">
        <f>_xlfn.IFNA(VLOOKUP(X2188,'duo-out'!A$2:Q$5000,5,FALSE),E2188+10*(H2188-1)+1+_xlfn.IFNA(VLOOKUP(D2188,states!A$2:C$10,3,FALSE),1))</f>
        <v>76</v>
      </c>
      <c r="AB2188" t="str">
        <f>IF(V2188="","",V2188)</f>
        <v/>
      </c>
      <c r="AC2188" s="2" t="str">
        <f>_xlfn.IFNA(VLOOKUP(D2188,states!A$2:C$10,2,FALSE),"XX")</f>
        <v>B</v>
      </c>
      <c r="AD2188">
        <f>E2188</f>
        <v>1</v>
      </c>
      <c r="AE2188">
        <f>_xlfn.IFNA(VLOOKUP(D2188,states!A$2:D$10,4,FALSE),0)</f>
        <v>0</v>
      </c>
      <c r="AF2188">
        <v>0.5</v>
      </c>
      <c r="AG2188">
        <f>IF(AE2188=0,AF2188,IF(AE2188=1,IF(F2188=0.5,0.5,IF(H2188=1,0.5,1.5)),IF(F2188=0.5,0.5,IF(H2188=1,2.5,1.5))))</f>
        <v>0.5</v>
      </c>
      <c r="AH2188" s="7">
        <f>IF(AC2188="XX",0,1/C2188^(1/5)*IF(E2188=0,100,1)/(E2188+1)^(1/4))</f>
        <v>1.6943391658504565</v>
      </c>
    </row>
    <row r="2189" spans="1:34">
      <c r="A2189">
        <v>4442</v>
      </c>
      <c r="B2189" s="1">
        <v>27182.3</v>
      </c>
      <c r="C2189" s="6">
        <v>2.3310000000000001E-2</v>
      </c>
      <c r="D2189" t="s">
        <v>4</v>
      </c>
      <c r="E2189">
        <v>1</v>
      </c>
      <c r="F2189">
        <v>5.5</v>
      </c>
      <c r="G2189" t="s">
        <v>1</v>
      </c>
      <c r="H2189">
        <v>2</v>
      </c>
      <c r="I2189" t="s">
        <v>0</v>
      </c>
      <c r="J2189">
        <v>0</v>
      </c>
      <c r="K2189">
        <v>6.5</v>
      </c>
      <c r="L2189" t="s">
        <v>1</v>
      </c>
      <c r="M2189">
        <v>2</v>
      </c>
      <c r="N2189" t="s">
        <v>4498</v>
      </c>
      <c r="O2189">
        <v>1</v>
      </c>
      <c r="P2189" t="str">
        <f>D2189&amp;"-"&amp;F2189&amp;"-"&amp;G2189&amp;"-"&amp;E2189&amp;"-"&amp;H2189</f>
        <v>B2Sigma-5.5-e-1-2</v>
      </c>
      <c r="Q2189" t="str">
        <f>I2189&amp;"-"&amp;K2189&amp;"-"&amp;L2189&amp;"-"&amp;J2189&amp;"-"&amp;M2189</f>
        <v>X2Pi-6.5-e-0-2</v>
      </c>
      <c r="R2189">
        <f>B2189+S2189</f>
        <v>27956.219672902</v>
      </c>
      <c r="S2189">
        <f>_xlfn.IFNA(VLOOKUP(Q2189,'MARVEL-X'!A$2:I$1400,7,FALSE),VLOOKUP(Q2189,MARVEL!A$2:J$1522,10,FALSE))</f>
        <v>773.919672902</v>
      </c>
      <c r="T2189">
        <f>IF(P2189=P2188,R2189+T2188,R2189)</f>
        <v>167737.710944083</v>
      </c>
      <c r="U2189">
        <f>IF(P2189=P2188,1+U2188,1)</f>
        <v>6</v>
      </c>
      <c r="V2189" t="str">
        <f t="shared" si="34"/>
        <v/>
      </c>
      <c r="W2189" t="str">
        <f>IF(V2189="","",IF(ABS(V2189-R2189)&gt;W$1,ABS(V2189-R2189),""))</f>
        <v/>
      </c>
      <c r="X2189" t="str">
        <f>Y2189&amp;"-"&amp;Z2189&amp;"-"&amp;AC2189&amp;"-"&amp;AD2189&amp;"-"&amp;AG2189</f>
        <v>5.5-e-B-1-0.5</v>
      </c>
      <c r="Y2189">
        <f>F2189</f>
        <v>5.5</v>
      </c>
      <c r="Z2189" s="2" t="str">
        <f>G2189</f>
        <v>e</v>
      </c>
      <c r="AA2189">
        <f>_xlfn.IFNA(VLOOKUP(X2189,'duo-out'!A$2:Q$5000,5,FALSE),E2189+10*(H2189-1)+1+_xlfn.IFNA(VLOOKUP(D2189,states!A$2:C$10,3,FALSE),1))</f>
        <v>76</v>
      </c>
      <c r="AB2189" t="str">
        <f>IF(V2189="","",V2189)</f>
        <v/>
      </c>
      <c r="AC2189" s="2" t="str">
        <f>_xlfn.IFNA(VLOOKUP(D2189,states!A$2:C$10,2,FALSE),"XX")</f>
        <v>B</v>
      </c>
      <c r="AD2189">
        <f>E2189</f>
        <v>1</v>
      </c>
      <c r="AE2189">
        <f>_xlfn.IFNA(VLOOKUP(D2189,states!A$2:D$10,4,FALSE),0)</f>
        <v>0</v>
      </c>
      <c r="AF2189">
        <v>0.5</v>
      </c>
      <c r="AG2189">
        <f>IF(AE2189=0,AF2189,IF(AE2189=1,IF(F2189=0.5,0.5,IF(H2189=1,0.5,1.5)),IF(F2189=0.5,0.5,IF(H2189=1,2.5,1.5))))</f>
        <v>0.5</v>
      </c>
      <c r="AH2189" s="7">
        <f>IF(AC2189="XX",0,1/C2189^(1/5)*IF(E2189=0,100,1)/(E2189+1)^(1/4))</f>
        <v>1.7833395711002422</v>
      </c>
    </row>
    <row r="2190" spans="1:34">
      <c r="A2190">
        <v>4426</v>
      </c>
      <c r="B2190" s="1">
        <v>27377.239099999999</v>
      </c>
      <c r="C2190" s="6">
        <v>2.4250000000000001E-2</v>
      </c>
      <c r="D2190" t="s">
        <v>4</v>
      </c>
      <c r="E2190">
        <v>1</v>
      </c>
      <c r="F2190">
        <v>5.5</v>
      </c>
      <c r="G2190" t="s">
        <v>1</v>
      </c>
      <c r="H2190">
        <v>2</v>
      </c>
      <c r="I2190" t="s">
        <v>0</v>
      </c>
      <c r="J2190">
        <v>0</v>
      </c>
      <c r="K2190">
        <v>5.5</v>
      </c>
      <c r="L2190" t="s">
        <v>2</v>
      </c>
      <c r="M2190">
        <v>2</v>
      </c>
      <c r="N2190" t="s">
        <v>4482</v>
      </c>
      <c r="O2190">
        <v>1</v>
      </c>
      <c r="P2190" t="str">
        <f>D2190&amp;"-"&amp;F2190&amp;"-"&amp;G2190&amp;"-"&amp;E2190&amp;"-"&amp;H2190</f>
        <v>B2Sigma-5.5-e-1-2</v>
      </c>
      <c r="Q2190" t="str">
        <f>I2190&amp;"-"&amp;K2190&amp;"-"&amp;L2190&amp;"-"&amp;J2190&amp;"-"&amp;M2190</f>
        <v>X2Pi-5.5-f-0-2</v>
      </c>
      <c r="R2190">
        <f>B2190+S2190</f>
        <v>27956.219985583997</v>
      </c>
      <c r="S2190">
        <f>_xlfn.IFNA(VLOOKUP(Q2190,'MARVEL-X'!A$2:I$1400,7,FALSE),VLOOKUP(Q2190,MARVEL!A$2:J$1522,10,FALSE))</f>
        <v>578.98088558400002</v>
      </c>
      <c r="T2190">
        <f>IF(P2190=P2189,R2190+T2189,R2190)</f>
        <v>195693.930929667</v>
      </c>
      <c r="U2190">
        <f>IF(P2190=P2189,1+U2189,1)</f>
        <v>7</v>
      </c>
      <c r="V2190" t="str">
        <f t="shared" si="34"/>
        <v/>
      </c>
      <c r="W2190" t="str">
        <f>IF(V2190="","",IF(ABS(V2190-R2190)&gt;W$1,ABS(V2190-R2190),""))</f>
        <v/>
      </c>
      <c r="X2190" t="str">
        <f>Y2190&amp;"-"&amp;Z2190&amp;"-"&amp;AC2190&amp;"-"&amp;AD2190&amp;"-"&amp;AG2190</f>
        <v>5.5-e-B-1-0.5</v>
      </c>
      <c r="Y2190">
        <f>F2190</f>
        <v>5.5</v>
      </c>
      <c r="Z2190" s="2" t="str">
        <f>G2190</f>
        <v>e</v>
      </c>
      <c r="AA2190">
        <f>_xlfn.IFNA(VLOOKUP(X2190,'duo-out'!A$2:Q$5000,5,FALSE),E2190+10*(H2190-1)+1+_xlfn.IFNA(VLOOKUP(D2190,states!A$2:C$10,3,FALSE),1))</f>
        <v>76</v>
      </c>
      <c r="AB2190" t="str">
        <f>IF(V2190="","",V2190)</f>
        <v/>
      </c>
      <c r="AC2190" s="2" t="str">
        <f>_xlfn.IFNA(VLOOKUP(D2190,states!A$2:C$10,2,FALSE),"XX")</f>
        <v>B</v>
      </c>
      <c r="AD2190">
        <f>E2190</f>
        <v>1</v>
      </c>
      <c r="AE2190">
        <f>_xlfn.IFNA(VLOOKUP(D2190,states!A$2:D$10,4,FALSE),0)</f>
        <v>0</v>
      </c>
      <c r="AF2190">
        <v>0.5</v>
      </c>
      <c r="AG2190">
        <f>IF(AE2190=0,AF2190,IF(AE2190=1,IF(F2190=0.5,0.5,IF(H2190=1,0.5,1.5)),IF(F2190=0.5,0.5,IF(H2190=1,2.5,1.5))))</f>
        <v>0.5</v>
      </c>
      <c r="AH2190" s="7">
        <f>IF(AC2190="XX",0,1/C2190^(1/5)*IF(E2190=0,100,1)/(E2190+1)^(1/4))</f>
        <v>1.7692946019498776</v>
      </c>
    </row>
    <row r="2191" spans="1:34">
      <c r="A2191">
        <v>4413</v>
      </c>
      <c r="B2191" s="1">
        <v>27547.990900000001</v>
      </c>
      <c r="C2191" s="6">
        <v>2.2689999999999998E-2</v>
      </c>
      <c r="D2191" t="s">
        <v>4</v>
      </c>
      <c r="E2191">
        <v>1</v>
      </c>
      <c r="F2191">
        <v>5.5</v>
      </c>
      <c r="G2191" t="s">
        <v>1</v>
      </c>
      <c r="H2191">
        <v>2</v>
      </c>
      <c r="I2191" t="s">
        <v>0</v>
      </c>
      <c r="J2191">
        <v>0</v>
      </c>
      <c r="K2191">
        <v>4.5</v>
      </c>
      <c r="L2191" t="s">
        <v>1</v>
      </c>
      <c r="M2191">
        <v>2</v>
      </c>
      <c r="N2191" t="s">
        <v>4469</v>
      </c>
      <c r="O2191">
        <v>1</v>
      </c>
      <c r="P2191" t="str">
        <f>D2191&amp;"-"&amp;F2191&amp;"-"&amp;G2191&amp;"-"&amp;E2191&amp;"-"&amp;H2191</f>
        <v>B2Sigma-5.5-e-1-2</v>
      </c>
      <c r="Q2191" t="str">
        <f>I2191&amp;"-"&amp;K2191&amp;"-"&amp;L2191&amp;"-"&amp;J2191&amp;"-"&amp;M2191</f>
        <v>X2Pi-4.5-e-0-2</v>
      </c>
      <c r="R2191">
        <f>B2191+S2191</f>
        <v>27956.218853531002</v>
      </c>
      <c r="S2191">
        <f>_xlfn.IFNA(VLOOKUP(Q2191,'MARVEL-X'!A$2:I$1400,7,FALSE),VLOOKUP(Q2191,MARVEL!A$2:J$1522,10,FALSE))</f>
        <v>408.22795353100003</v>
      </c>
      <c r="T2191">
        <f>IF(P2191=P2190,R2191+T2190,R2191)</f>
        <v>223650.14978319799</v>
      </c>
      <c r="U2191">
        <f>IF(P2191=P2190,1+U2190,1)</f>
        <v>8</v>
      </c>
      <c r="V2191" t="str">
        <f t="shared" si="34"/>
        <v/>
      </c>
      <c r="W2191" t="str">
        <f>IF(V2191="","",IF(ABS(V2191-R2191)&gt;W$1,ABS(V2191-R2191),""))</f>
        <v/>
      </c>
      <c r="X2191" t="str">
        <f>Y2191&amp;"-"&amp;Z2191&amp;"-"&amp;AC2191&amp;"-"&amp;AD2191&amp;"-"&amp;AG2191</f>
        <v>5.5-e-B-1-0.5</v>
      </c>
      <c r="Y2191">
        <f>F2191</f>
        <v>5.5</v>
      </c>
      <c r="Z2191" s="2" t="str">
        <f>G2191</f>
        <v>e</v>
      </c>
      <c r="AA2191">
        <f>_xlfn.IFNA(VLOOKUP(X2191,'duo-out'!A$2:Q$5000,5,FALSE),E2191+10*(H2191-1)+1+_xlfn.IFNA(VLOOKUP(D2191,states!A$2:C$10,3,FALSE),1))</f>
        <v>76</v>
      </c>
      <c r="AB2191" t="str">
        <f>IF(V2191="","",V2191)</f>
        <v/>
      </c>
      <c r="AC2191" s="2" t="str">
        <f>_xlfn.IFNA(VLOOKUP(D2191,states!A$2:C$10,2,FALSE),"XX")</f>
        <v>B</v>
      </c>
      <c r="AD2191">
        <f>E2191</f>
        <v>1</v>
      </c>
      <c r="AE2191">
        <f>_xlfn.IFNA(VLOOKUP(D2191,states!A$2:D$10,4,FALSE),0)</f>
        <v>0</v>
      </c>
      <c r="AF2191">
        <v>0.5</v>
      </c>
      <c r="AG2191">
        <f>IF(AE2191=0,AF2191,IF(AE2191=1,IF(F2191=0.5,0.5,IF(H2191=1,0.5,1.5)),IF(F2191=0.5,0.5,IF(H2191=1,2.5,1.5))))</f>
        <v>0.5</v>
      </c>
      <c r="AH2191" s="7">
        <f>IF(AC2191="XX",0,1/C2191^(1/5)*IF(E2191=0,100,1)/(E2191+1)^(1/4))</f>
        <v>1.7929806469556917</v>
      </c>
    </row>
    <row r="2192" spans="1:34">
      <c r="A2192">
        <v>3136</v>
      </c>
      <c r="B2192" s="1">
        <v>24666.5026</v>
      </c>
      <c r="C2192" s="6">
        <v>3.193E-2</v>
      </c>
      <c r="D2192" t="s">
        <v>4</v>
      </c>
      <c r="E2192">
        <v>1</v>
      </c>
      <c r="F2192">
        <v>5.5</v>
      </c>
      <c r="G2192" t="s">
        <v>1</v>
      </c>
      <c r="H2192">
        <v>2</v>
      </c>
      <c r="I2192" t="s">
        <v>0</v>
      </c>
      <c r="J2192">
        <v>1</v>
      </c>
      <c r="K2192">
        <v>5.5</v>
      </c>
      <c r="L2192" t="s">
        <v>2</v>
      </c>
      <c r="M2192">
        <v>2</v>
      </c>
      <c r="N2192" t="s">
        <v>3192</v>
      </c>
      <c r="O2192">
        <v>1</v>
      </c>
      <c r="P2192" t="str">
        <f>D2192&amp;"-"&amp;F2192&amp;"-"&amp;G2192&amp;"-"&amp;E2192&amp;"-"&amp;H2192</f>
        <v>B2Sigma-5.5-e-1-2</v>
      </c>
      <c r="Q2192" t="str">
        <f>I2192&amp;"-"&amp;K2192&amp;"-"&amp;L2192&amp;"-"&amp;J2192&amp;"-"&amp;M2192</f>
        <v>X2Pi-5.5-f-1-2</v>
      </c>
      <c r="R2192">
        <f>B2192+S2192</f>
        <v>27956.225375202001</v>
      </c>
      <c r="S2192">
        <f>_xlfn.IFNA(VLOOKUP(Q2192,'MARVEL-X'!A$2:I$1400,7,FALSE),VLOOKUP(Q2192,MARVEL!A$2:J$1522,10,FALSE))</f>
        <v>3289.7227752019999</v>
      </c>
      <c r="T2192">
        <f>IF(P2192=P2191,R2192+T2191,R2192)</f>
        <v>251606.37515839998</v>
      </c>
      <c r="U2192">
        <f>IF(P2192=P2191,1+U2191,1)</f>
        <v>9</v>
      </c>
      <c r="V2192" t="str">
        <f t="shared" si="34"/>
        <v/>
      </c>
      <c r="W2192" t="str">
        <f>IF(V2192="","",IF(ABS(V2192-R2192)&gt;W$1,ABS(V2192-R2192),""))</f>
        <v/>
      </c>
      <c r="X2192" t="str">
        <f>Y2192&amp;"-"&amp;Z2192&amp;"-"&amp;AC2192&amp;"-"&amp;AD2192&amp;"-"&amp;AG2192</f>
        <v>5.5-e-B-1-0.5</v>
      </c>
      <c r="Y2192">
        <f>F2192</f>
        <v>5.5</v>
      </c>
      <c r="Z2192" s="2" t="str">
        <f>G2192</f>
        <v>e</v>
      </c>
      <c r="AA2192">
        <f>_xlfn.IFNA(VLOOKUP(X2192,'duo-out'!A$2:Q$5000,5,FALSE),E2192+10*(H2192-1)+1+_xlfn.IFNA(VLOOKUP(D2192,states!A$2:C$10,3,FALSE),1))</f>
        <v>76</v>
      </c>
      <c r="AB2192" t="str">
        <f>IF(V2192="","",V2192)</f>
        <v/>
      </c>
      <c r="AC2192" s="2" t="str">
        <f>_xlfn.IFNA(VLOOKUP(D2192,states!A$2:C$10,2,FALSE),"XX")</f>
        <v>B</v>
      </c>
      <c r="AD2192">
        <f>E2192</f>
        <v>1</v>
      </c>
      <c r="AE2192">
        <f>_xlfn.IFNA(VLOOKUP(D2192,states!A$2:D$10,4,FALSE),0)</f>
        <v>0</v>
      </c>
      <c r="AF2192">
        <v>0.5</v>
      </c>
      <c r="AG2192">
        <f>IF(AE2192=0,AF2192,IF(AE2192=1,IF(F2192=0.5,0.5,IF(H2192=1,0.5,1.5)),IF(F2192=0.5,0.5,IF(H2192=1,2.5,1.5))))</f>
        <v>0.5</v>
      </c>
      <c r="AH2192" s="7">
        <f>IF(AC2192="XX",0,1/C2192^(1/5)*IF(E2192=0,100,1)/(E2192+1)^(1/4))</f>
        <v>1.6745677282954257</v>
      </c>
    </row>
    <row r="2193" spans="1:34">
      <c r="A2193">
        <v>3107</v>
      </c>
      <c r="B2193" s="1">
        <v>27377.230200000002</v>
      </c>
      <c r="C2193" s="6">
        <v>1.3480000000000001E-2</v>
      </c>
      <c r="D2193" t="s">
        <v>4</v>
      </c>
      <c r="E2193">
        <v>1</v>
      </c>
      <c r="F2193">
        <v>5.5</v>
      </c>
      <c r="G2193" t="s">
        <v>1</v>
      </c>
      <c r="H2193">
        <v>2</v>
      </c>
      <c r="I2193" t="s">
        <v>0</v>
      </c>
      <c r="J2193">
        <v>0</v>
      </c>
      <c r="K2193">
        <v>5.5</v>
      </c>
      <c r="L2193" t="s">
        <v>2</v>
      </c>
      <c r="M2193">
        <v>2</v>
      </c>
      <c r="N2193" t="s">
        <v>3163</v>
      </c>
      <c r="O2193">
        <v>1</v>
      </c>
      <c r="P2193" t="str">
        <f>D2193&amp;"-"&amp;F2193&amp;"-"&amp;G2193&amp;"-"&amp;E2193&amp;"-"&amp;H2193</f>
        <v>B2Sigma-5.5-e-1-2</v>
      </c>
      <c r="Q2193" t="str">
        <f>I2193&amp;"-"&amp;K2193&amp;"-"&amp;L2193&amp;"-"&amp;J2193&amp;"-"&amp;M2193</f>
        <v>X2Pi-5.5-f-0-2</v>
      </c>
      <c r="R2193">
        <f>B2193+S2193</f>
        <v>27956.211085584</v>
      </c>
      <c r="S2193">
        <f>_xlfn.IFNA(VLOOKUP(Q2193,'MARVEL-X'!A$2:I$1400,7,FALSE),VLOOKUP(Q2193,MARVEL!A$2:J$1522,10,FALSE))</f>
        <v>578.98088558400002</v>
      </c>
      <c r="T2193">
        <f>IF(P2193=P2192,R2193+T2192,R2193)</f>
        <v>279562.586243984</v>
      </c>
      <c r="U2193">
        <f>IF(P2193=P2192,1+U2192,1)</f>
        <v>10</v>
      </c>
      <c r="V2193" t="str">
        <f t="shared" si="34"/>
        <v/>
      </c>
      <c r="W2193" t="str">
        <f>IF(V2193="","",IF(ABS(V2193-R2193)&gt;W$1,ABS(V2193-R2193),""))</f>
        <v/>
      </c>
      <c r="X2193" t="str">
        <f>Y2193&amp;"-"&amp;Z2193&amp;"-"&amp;AC2193&amp;"-"&amp;AD2193&amp;"-"&amp;AG2193</f>
        <v>5.5-e-B-1-0.5</v>
      </c>
      <c r="Y2193">
        <f>F2193</f>
        <v>5.5</v>
      </c>
      <c r="Z2193" s="2" t="str">
        <f>G2193</f>
        <v>e</v>
      </c>
      <c r="AA2193">
        <f>_xlfn.IFNA(VLOOKUP(X2193,'duo-out'!A$2:Q$5000,5,FALSE),E2193+10*(H2193-1)+1+_xlfn.IFNA(VLOOKUP(D2193,states!A$2:C$10,3,FALSE),1))</f>
        <v>76</v>
      </c>
      <c r="AB2193" t="str">
        <f>IF(V2193="","",V2193)</f>
        <v/>
      </c>
      <c r="AC2193" s="2" t="str">
        <f>_xlfn.IFNA(VLOOKUP(D2193,states!A$2:C$10,2,FALSE),"XX")</f>
        <v>B</v>
      </c>
      <c r="AD2193">
        <f>E2193</f>
        <v>1</v>
      </c>
      <c r="AE2193">
        <f>_xlfn.IFNA(VLOOKUP(D2193,states!A$2:D$10,4,FALSE),0)</f>
        <v>0</v>
      </c>
      <c r="AF2193">
        <v>0.5</v>
      </c>
      <c r="AG2193">
        <f>IF(AE2193=0,AF2193,IF(AE2193=1,IF(F2193=0.5,0.5,IF(H2193=1,0.5,1.5)),IF(F2193=0.5,0.5,IF(H2193=1,2.5,1.5))))</f>
        <v>0.5</v>
      </c>
      <c r="AH2193" s="7">
        <f>IF(AC2193="XX",0,1/C2193^(1/5)*IF(E2193=0,100,1)/(E2193+1)^(1/4))</f>
        <v>1.989777532074281</v>
      </c>
    </row>
    <row r="2194" spans="1:34">
      <c r="A2194">
        <v>571</v>
      </c>
      <c r="B2194" s="1">
        <v>24478.67</v>
      </c>
      <c r="C2194" s="6">
        <v>0.215</v>
      </c>
      <c r="D2194" t="s">
        <v>4</v>
      </c>
      <c r="E2194">
        <v>1</v>
      </c>
      <c r="F2194">
        <v>5.5</v>
      </c>
      <c r="G2194" t="s">
        <v>1</v>
      </c>
      <c r="H2194">
        <v>2</v>
      </c>
      <c r="I2194" t="s">
        <v>0</v>
      </c>
      <c r="J2194">
        <v>1</v>
      </c>
      <c r="K2194">
        <v>6.5</v>
      </c>
      <c r="L2194" t="s">
        <v>1</v>
      </c>
      <c r="M2194">
        <v>2</v>
      </c>
      <c r="N2194" t="s">
        <v>627</v>
      </c>
      <c r="O2194">
        <v>1</v>
      </c>
      <c r="P2194" t="str">
        <f>D2194&amp;"-"&amp;F2194&amp;"-"&amp;G2194&amp;"-"&amp;E2194&amp;"-"&amp;H2194</f>
        <v>B2Sigma-5.5-e-1-2</v>
      </c>
      <c r="Q2194" t="str">
        <f>I2194&amp;"-"&amp;K2194&amp;"-"&amp;L2194&amp;"-"&amp;J2194&amp;"-"&amp;M2194</f>
        <v>X2Pi-6.5-e-1-2</v>
      </c>
      <c r="R2194">
        <f>B2194+S2194</f>
        <v>27956.004483961999</v>
      </c>
      <c r="S2194">
        <f>_xlfn.IFNA(VLOOKUP(Q2194,'MARVEL-X'!A$2:I$1400,7,FALSE),VLOOKUP(Q2194,MARVEL!A$2:J$1522,10,FALSE))</f>
        <v>3477.3344839619999</v>
      </c>
      <c r="T2194">
        <f>IF(P2194=P2193,R2194+T2193,R2194)</f>
        <v>307518.59072794602</v>
      </c>
      <c r="U2194">
        <f>IF(P2194=P2193,1+U2193,1)</f>
        <v>11</v>
      </c>
      <c r="V2194" t="str">
        <f t="shared" si="34"/>
        <v/>
      </c>
      <c r="W2194" t="str">
        <f>IF(V2194="","",IF(ABS(V2194-R2194)&gt;W$1,ABS(V2194-R2194),""))</f>
        <v/>
      </c>
      <c r="X2194" t="str">
        <f>Y2194&amp;"-"&amp;Z2194&amp;"-"&amp;AC2194&amp;"-"&amp;AD2194&amp;"-"&amp;AG2194</f>
        <v>5.5-e-B-1-0.5</v>
      </c>
      <c r="Y2194">
        <f>F2194</f>
        <v>5.5</v>
      </c>
      <c r="Z2194" s="2" t="str">
        <f>G2194</f>
        <v>e</v>
      </c>
      <c r="AA2194">
        <f>_xlfn.IFNA(VLOOKUP(X2194,'duo-out'!A$2:Q$5000,5,FALSE),E2194+10*(H2194-1)+1+_xlfn.IFNA(VLOOKUP(D2194,states!A$2:C$10,3,FALSE),1))</f>
        <v>76</v>
      </c>
      <c r="AB2194" t="str">
        <f>IF(V2194="","",V2194)</f>
        <v/>
      </c>
      <c r="AC2194" s="2" t="str">
        <f>_xlfn.IFNA(VLOOKUP(D2194,states!A$2:C$10,2,FALSE),"XX")</f>
        <v>B</v>
      </c>
      <c r="AD2194">
        <f>E2194</f>
        <v>1</v>
      </c>
      <c r="AE2194">
        <f>_xlfn.IFNA(VLOOKUP(D2194,states!A$2:D$10,4,FALSE),0)</f>
        <v>0</v>
      </c>
      <c r="AF2194">
        <v>0.5</v>
      </c>
      <c r="AG2194">
        <f>IF(AE2194=0,AF2194,IF(AE2194=1,IF(F2194=0.5,0.5,IF(H2194=1,0.5,1.5)),IF(F2194=0.5,0.5,IF(H2194=1,2.5,1.5))))</f>
        <v>0.5</v>
      </c>
      <c r="AH2194" s="7">
        <f>IF(AC2194="XX",0,1/C2194^(1/5)*IF(E2194=0,100,1)/(E2194+1)^(1/4))</f>
        <v>1.1435490807024427</v>
      </c>
    </row>
    <row r="2195" spans="1:34">
      <c r="A2195">
        <v>551</v>
      </c>
      <c r="B2195" s="1">
        <v>24666.3</v>
      </c>
      <c r="C2195" s="6">
        <v>0.19389999999999999</v>
      </c>
      <c r="D2195" t="s">
        <v>4</v>
      </c>
      <c r="E2195">
        <v>1</v>
      </c>
      <c r="F2195">
        <v>5.5</v>
      </c>
      <c r="G2195" t="s">
        <v>1</v>
      </c>
      <c r="H2195">
        <v>2</v>
      </c>
      <c r="I2195" t="s">
        <v>0</v>
      </c>
      <c r="J2195">
        <v>1</v>
      </c>
      <c r="K2195">
        <v>5.5</v>
      </c>
      <c r="L2195" t="s">
        <v>2</v>
      </c>
      <c r="M2195">
        <v>2</v>
      </c>
      <c r="N2195" t="s">
        <v>607</v>
      </c>
      <c r="O2195">
        <v>1</v>
      </c>
      <c r="P2195" t="str">
        <f>D2195&amp;"-"&amp;F2195&amp;"-"&amp;G2195&amp;"-"&amp;E2195&amp;"-"&amp;H2195</f>
        <v>B2Sigma-5.5-e-1-2</v>
      </c>
      <c r="Q2195" t="str">
        <f>I2195&amp;"-"&amp;K2195&amp;"-"&amp;L2195&amp;"-"&amp;J2195&amp;"-"&amp;M2195</f>
        <v>X2Pi-5.5-f-1-2</v>
      </c>
      <c r="R2195">
        <f>B2195+S2195</f>
        <v>27956.022775202</v>
      </c>
      <c r="S2195">
        <f>_xlfn.IFNA(VLOOKUP(Q2195,'MARVEL-X'!A$2:I$1400,7,FALSE),VLOOKUP(Q2195,MARVEL!A$2:J$1522,10,FALSE))</f>
        <v>3289.7227752019999</v>
      </c>
      <c r="T2195">
        <f>IF(P2195=P2194,R2195+T2194,R2195)</f>
        <v>335474.61350314802</v>
      </c>
      <c r="U2195">
        <f>IF(P2195=P2194,1+U2194,1)</f>
        <v>12</v>
      </c>
      <c r="V2195" t="str">
        <f t="shared" si="34"/>
        <v/>
      </c>
      <c r="W2195" t="str">
        <f>IF(V2195="","",IF(ABS(V2195-R2195)&gt;W$1,ABS(V2195-R2195),""))</f>
        <v/>
      </c>
      <c r="X2195" t="str">
        <f>Y2195&amp;"-"&amp;Z2195&amp;"-"&amp;AC2195&amp;"-"&amp;AD2195&amp;"-"&amp;AG2195</f>
        <v>5.5-e-B-1-0.5</v>
      </c>
      <c r="Y2195">
        <f>F2195</f>
        <v>5.5</v>
      </c>
      <c r="Z2195" s="2" t="str">
        <f>G2195</f>
        <v>e</v>
      </c>
      <c r="AA2195">
        <f>_xlfn.IFNA(VLOOKUP(X2195,'duo-out'!A$2:Q$5000,5,FALSE),E2195+10*(H2195-1)+1+_xlfn.IFNA(VLOOKUP(D2195,states!A$2:C$10,3,FALSE),1))</f>
        <v>76</v>
      </c>
      <c r="AB2195" t="str">
        <f>IF(V2195="","",V2195)</f>
        <v/>
      </c>
      <c r="AC2195" s="2" t="str">
        <f>_xlfn.IFNA(VLOOKUP(D2195,states!A$2:C$10,2,FALSE),"XX")</f>
        <v>B</v>
      </c>
      <c r="AD2195">
        <f>E2195</f>
        <v>1</v>
      </c>
      <c r="AE2195">
        <f>_xlfn.IFNA(VLOOKUP(D2195,states!A$2:D$10,4,FALSE),0)</f>
        <v>0</v>
      </c>
      <c r="AF2195">
        <v>0.5</v>
      </c>
      <c r="AG2195">
        <f>IF(AE2195=0,AF2195,IF(AE2195=1,IF(F2195=0.5,0.5,IF(H2195=1,0.5,1.5)),IF(F2195=0.5,0.5,IF(H2195=1,2.5,1.5))))</f>
        <v>0.5</v>
      </c>
      <c r="AH2195" s="7">
        <f>IF(AC2195="XX",0,1/C2195^(1/5)*IF(E2195=0,100,1)/(E2195+1)^(1/4))</f>
        <v>1.1674194892276148</v>
      </c>
    </row>
    <row r="2196" spans="1:34">
      <c r="A2196">
        <v>534</v>
      </c>
      <c r="B2196" s="1">
        <v>24830.76</v>
      </c>
      <c r="C2196" s="6">
        <v>7.6380000000000003E-2</v>
      </c>
      <c r="D2196" t="s">
        <v>4</v>
      </c>
      <c r="E2196">
        <v>1</v>
      </c>
      <c r="F2196">
        <v>5.5</v>
      </c>
      <c r="G2196" t="s">
        <v>1</v>
      </c>
      <c r="H2196">
        <v>2</v>
      </c>
      <c r="I2196" t="s">
        <v>0</v>
      </c>
      <c r="J2196">
        <v>1</v>
      </c>
      <c r="K2196">
        <v>4.5</v>
      </c>
      <c r="L2196" t="s">
        <v>1</v>
      </c>
      <c r="M2196">
        <v>2</v>
      </c>
      <c r="N2196" t="s">
        <v>590</v>
      </c>
      <c r="O2196">
        <v>1</v>
      </c>
      <c r="P2196" t="str">
        <f>D2196&amp;"-"&amp;F2196&amp;"-"&amp;G2196&amp;"-"&amp;E2196&amp;"-"&amp;H2196</f>
        <v>B2Sigma-5.5-e-1-2</v>
      </c>
      <c r="Q2196" t="str">
        <f>I2196&amp;"-"&amp;K2196&amp;"-"&amp;L2196&amp;"-"&amp;J2196&amp;"-"&amp;M2196</f>
        <v>X2Pi-4.5-e-1-2</v>
      </c>
      <c r="R2196">
        <f>B2196+S2196</f>
        <v>27956.144578029998</v>
      </c>
      <c r="S2196">
        <f>_xlfn.IFNA(VLOOKUP(Q2196,'MARVEL-X'!A$2:I$1400,7,FALSE),VLOOKUP(Q2196,MARVEL!A$2:J$1522,10,FALSE))</f>
        <v>3125.3845780299998</v>
      </c>
      <c r="T2196">
        <f>IF(P2196=P2195,R2196+T2195,R2196)</f>
        <v>363430.75808117801</v>
      </c>
      <c r="U2196">
        <f>IF(P2196=P2195,1+U2195,1)</f>
        <v>13</v>
      </c>
      <c r="V2196" t="str">
        <f t="shared" si="34"/>
        <v/>
      </c>
      <c r="W2196" t="str">
        <f>IF(V2196="","",IF(ABS(V2196-R2196)&gt;W$1,ABS(V2196-R2196),""))</f>
        <v/>
      </c>
      <c r="X2196" t="str">
        <f>Y2196&amp;"-"&amp;Z2196&amp;"-"&amp;AC2196&amp;"-"&amp;AD2196&amp;"-"&amp;AG2196</f>
        <v>5.5-e-B-1-0.5</v>
      </c>
      <c r="Y2196">
        <f>F2196</f>
        <v>5.5</v>
      </c>
      <c r="Z2196" s="2" t="str">
        <f>G2196</f>
        <v>e</v>
      </c>
      <c r="AA2196">
        <f>_xlfn.IFNA(VLOOKUP(X2196,'duo-out'!A$2:Q$5000,5,FALSE),E2196+10*(H2196-1)+1+_xlfn.IFNA(VLOOKUP(D2196,states!A$2:C$10,3,FALSE),1))</f>
        <v>76</v>
      </c>
      <c r="AB2196" t="str">
        <f>IF(V2196="","",V2196)</f>
        <v/>
      </c>
      <c r="AC2196" s="2" t="str">
        <f>_xlfn.IFNA(VLOOKUP(D2196,states!A$2:C$10,2,FALSE),"XX")</f>
        <v>B</v>
      </c>
      <c r="AD2196">
        <f>E2196</f>
        <v>1</v>
      </c>
      <c r="AE2196">
        <f>_xlfn.IFNA(VLOOKUP(D2196,states!A$2:D$10,4,FALSE),0)</f>
        <v>0</v>
      </c>
      <c r="AF2196">
        <v>0.5</v>
      </c>
      <c r="AG2196">
        <f>IF(AE2196=0,AF2196,IF(AE2196=1,IF(F2196=0.5,0.5,IF(H2196=1,0.5,1.5)),IF(F2196=0.5,0.5,IF(H2196=1,2.5,1.5))))</f>
        <v>0.5</v>
      </c>
      <c r="AH2196" s="7">
        <f>IF(AC2196="XX",0,1/C2196^(1/5)*IF(E2196=0,100,1)/(E2196+1)^(1/4))</f>
        <v>1.4065221319427657</v>
      </c>
    </row>
    <row r="2197" spans="1:34">
      <c r="A2197">
        <v>519</v>
      </c>
      <c r="B2197" s="1">
        <v>27182.16</v>
      </c>
      <c r="C2197" s="6">
        <v>0.14979999999999999</v>
      </c>
      <c r="D2197" t="s">
        <v>4</v>
      </c>
      <c r="E2197">
        <v>1</v>
      </c>
      <c r="F2197">
        <v>5.5</v>
      </c>
      <c r="G2197" t="s">
        <v>1</v>
      </c>
      <c r="H2197">
        <v>2</v>
      </c>
      <c r="I2197" t="s">
        <v>0</v>
      </c>
      <c r="J2197">
        <v>0</v>
      </c>
      <c r="K2197">
        <v>6.5</v>
      </c>
      <c r="L2197" t="s">
        <v>1</v>
      </c>
      <c r="M2197">
        <v>2</v>
      </c>
      <c r="N2197" t="s">
        <v>575</v>
      </c>
      <c r="O2197">
        <v>1</v>
      </c>
      <c r="P2197" t="str">
        <f>D2197&amp;"-"&amp;F2197&amp;"-"&amp;G2197&amp;"-"&amp;E2197&amp;"-"&amp;H2197</f>
        <v>B2Sigma-5.5-e-1-2</v>
      </c>
      <c r="Q2197" t="str">
        <f>I2197&amp;"-"&amp;K2197&amp;"-"&amp;L2197&amp;"-"&amp;J2197&amp;"-"&amp;M2197</f>
        <v>X2Pi-6.5-e-0-2</v>
      </c>
      <c r="R2197">
        <f>B2197+S2197</f>
        <v>27956.079672902</v>
      </c>
      <c r="S2197">
        <f>_xlfn.IFNA(VLOOKUP(Q2197,'MARVEL-X'!A$2:I$1400,7,FALSE),VLOOKUP(Q2197,MARVEL!A$2:J$1522,10,FALSE))</f>
        <v>773.919672902</v>
      </c>
      <c r="T2197">
        <f>IF(P2197=P2196,R2197+T2196,R2197)</f>
        <v>391386.83775408001</v>
      </c>
      <c r="U2197">
        <f>IF(P2197=P2196,1+U2196,1)</f>
        <v>14</v>
      </c>
      <c r="V2197" t="str">
        <f t="shared" si="34"/>
        <v/>
      </c>
      <c r="W2197" t="str">
        <f>IF(V2197="","",IF(ABS(V2197-R2197)&gt;W$1,ABS(V2197-R2197),""))</f>
        <v/>
      </c>
      <c r="X2197" t="str">
        <f>Y2197&amp;"-"&amp;Z2197&amp;"-"&amp;AC2197&amp;"-"&amp;AD2197&amp;"-"&amp;AG2197</f>
        <v>5.5-e-B-1-0.5</v>
      </c>
      <c r="Y2197">
        <f>F2197</f>
        <v>5.5</v>
      </c>
      <c r="Z2197" s="2" t="str">
        <f>G2197</f>
        <v>e</v>
      </c>
      <c r="AA2197">
        <f>_xlfn.IFNA(VLOOKUP(X2197,'duo-out'!A$2:Q$5000,5,FALSE),E2197+10*(H2197-1)+1+_xlfn.IFNA(VLOOKUP(D2197,states!A$2:C$10,3,FALSE),1))</f>
        <v>76</v>
      </c>
      <c r="AB2197" t="str">
        <f>IF(V2197="","",V2197)</f>
        <v/>
      </c>
      <c r="AC2197" s="2" t="str">
        <f>_xlfn.IFNA(VLOOKUP(D2197,states!A$2:C$10,2,FALSE),"XX")</f>
        <v>B</v>
      </c>
      <c r="AD2197">
        <f>E2197</f>
        <v>1</v>
      </c>
      <c r="AE2197">
        <f>_xlfn.IFNA(VLOOKUP(D2197,states!A$2:D$10,4,FALSE),0)</f>
        <v>0</v>
      </c>
      <c r="AF2197">
        <v>0.5</v>
      </c>
      <c r="AG2197">
        <f>IF(AE2197=0,AF2197,IF(AE2197=1,IF(F2197=0.5,0.5,IF(H2197=1,0.5,1.5)),IF(F2197=0.5,0.5,IF(H2197=1,2.5,1.5))))</f>
        <v>0.5</v>
      </c>
      <c r="AH2197" s="7">
        <f>IF(AC2197="XX",0,1/C2197^(1/5)*IF(E2197=0,100,1)/(E2197+1)^(1/4))</f>
        <v>1.2292497776654567</v>
      </c>
    </row>
    <row r="2198" spans="1:34">
      <c r="A2198">
        <v>499</v>
      </c>
      <c r="B2198" s="1">
        <v>27377.09</v>
      </c>
      <c r="C2198" s="6">
        <v>0.1588</v>
      </c>
      <c r="D2198" t="s">
        <v>4</v>
      </c>
      <c r="E2198">
        <v>1</v>
      </c>
      <c r="F2198">
        <v>5.5</v>
      </c>
      <c r="G2198" t="s">
        <v>1</v>
      </c>
      <c r="H2198">
        <v>2</v>
      </c>
      <c r="I2198" t="s">
        <v>0</v>
      </c>
      <c r="J2198">
        <v>0</v>
      </c>
      <c r="K2198">
        <v>5.5</v>
      </c>
      <c r="L2198" t="s">
        <v>2</v>
      </c>
      <c r="M2198">
        <v>2</v>
      </c>
      <c r="N2198" t="s">
        <v>555</v>
      </c>
      <c r="O2198">
        <v>1</v>
      </c>
      <c r="P2198" t="str">
        <f>D2198&amp;"-"&amp;F2198&amp;"-"&amp;G2198&amp;"-"&amp;E2198&amp;"-"&amp;H2198</f>
        <v>B2Sigma-5.5-e-1-2</v>
      </c>
      <c r="Q2198" t="str">
        <f>I2198&amp;"-"&amp;K2198&amp;"-"&amp;L2198&amp;"-"&amp;J2198&amp;"-"&amp;M2198</f>
        <v>X2Pi-5.5-f-0-2</v>
      </c>
      <c r="R2198">
        <f>B2198+S2198</f>
        <v>27956.070885583998</v>
      </c>
      <c r="S2198">
        <f>_xlfn.IFNA(VLOOKUP(Q2198,'MARVEL-X'!A$2:I$1400,7,FALSE),VLOOKUP(Q2198,MARVEL!A$2:J$1522,10,FALSE))</f>
        <v>578.98088558400002</v>
      </c>
      <c r="T2198">
        <f>IF(P2198=P2197,R2198+T2197,R2198)</f>
        <v>419342.90863966401</v>
      </c>
      <c r="U2198">
        <f>IF(P2198=P2197,1+U2197,1)</f>
        <v>15</v>
      </c>
      <c r="V2198" t="str">
        <f t="shared" si="34"/>
        <v/>
      </c>
      <c r="W2198" t="str">
        <f>IF(V2198="","",IF(ABS(V2198-R2198)&gt;W$1,ABS(V2198-R2198),""))</f>
        <v/>
      </c>
      <c r="X2198" t="str">
        <f>Y2198&amp;"-"&amp;Z2198&amp;"-"&amp;AC2198&amp;"-"&amp;AD2198&amp;"-"&amp;AG2198</f>
        <v>5.5-e-B-1-0.5</v>
      </c>
      <c r="Y2198">
        <f>F2198</f>
        <v>5.5</v>
      </c>
      <c r="Z2198" s="2" t="str">
        <f>G2198</f>
        <v>e</v>
      </c>
      <c r="AA2198">
        <f>_xlfn.IFNA(VLOOKUP(X2198,'duo-out'!A$2:Q$5000,5,FALSE),E2198+10*(H2198-1)+1+_xlfn.IFNA(VLOOKUP(D2198,states!A$2:C$10,3,FALSE),1))</f>
        <v>76</v>
      </c>
      <c r="AB2198" t="str">
        <f>IF(V2198="","",V2198)</f>
        <v/>
      </c>
      <c r="AC2198" s="2" t="str">
        <f>_xlfn.IFNA(VLOOKUP(D2198,states!A$2:C$10,2,FALSE),"XX")</f>
        <v>B</v>
      </c>
      <c r="AD2198">
        <f>E2198</f>
        <v>1</v>
      </c>
      <c r="AE2198">
        <f>_xlfn.IFNA(VLOOKUP(D2198,states!A$2:D$10,4,FALSE),0)</f>
        <v>0</v>
      </c>
      <c r="AF2198">
        <v>0.5</v>
      </c>
      <c r="AG2198">
        <f>IF(AE2198=0,AF2198,IF(AE2198=1,IF(F2198=0.5,0.5,IF(H2198=1,0.5,1.5)),IF(F2198=0.5,0.5,IF(H2198=1,2.5,1.5))))</f>
        <v>0.5</v>
      </c>
      <c r="AH2198" s="7">
        <f>IF(AC2198="XX",0,1/C2198^(1/5)*IF(E2198=0,100,1)/(E2198+1)^(1/4))</f>
        <v>1.2149891550815071</v>
      </c>
    </row>
    <row r="2199" spans="1:34">
      <c r="A2199">
        <v>480</v>
      </c>
      <c r="B2199" s="1">
        <v>27548.01</v>
      </c>
      <c r="C2199" s="6">
        <v>0.05</v>
      </c>
      <c r="D2199" t="s">
        <v>4</v>
      </c>
      <c r="E2199">
        <v>1</v>
      </c>
      <c r="F2199">
        <v>5.5</v>
      </c>
      <c r="G2199" t="s">
        <v>1</v>
      </c>
      <c r="H2199">
        <v>2</v>
      </c>
      <c r="I2199" t="s">
        <v>0</v>
      </c>
      <c r="J2199">
        <v>0</v>
      </c>
      <c r="K2199">
        <v>4.5</v>
      </c>
      <c r="L2199" t="s">
        <v>1</v>
      </c>
      <c r="M2199">
        <v>2</v>
      </c>
      <c r="N2199" t="s">
        <v>536</v>
      </c>
      <c r="O2199">
        <v>1</v>
      </c>
      <c r="P2199" t="str">
        <f>D2199&amp;"-"&amp;F2199&amp;"-"&amp;G2199&amp;"-"&amp;E2199&amp;"-"&amp;H2199</f>
        <v>B2Sigma-5.5-e-1-2</v>
      </c>
      <c r="Q2199" t="str">
        <f>I2199&amp;"-"&amp;K2199&amp;"-"&amp;L2199&amp;"-"&amp;J2199&amp;"-"&amp;M2199</f>
        <v>X2Pi-4.5-e-0-2</v>
      </c>
      <c r="R2199">
        <f>B2199+S2199</f>
        <v>27956.237953530999</v>
      </c>
      <c r="S2199">
        <f>_xlfn.IFNA(VLOOKUP(Q2199,'MARVEL-X'!A$2:I$1400,7,FALSE),VLOOKUP(Q2199,MARVEL!A$2:J$1522,10,FALSE))</f>
        <v>408.22795353100003</v>
      </c>
      <c r="T2199">
        <f>IF(P2199=P2198,R2199+T2198,R2199)</f>
        <v>447299.14659319498</v>
      </c>
      <c r="U2199">
        <f>IF(P2199=P2198,1+U2198,1)</f>
        <v>16</v>
      </c>
      <c r="V2199" t="str">
        <f t="shared" si="34"/>
        <v/>
      </c>
      <c r="W2199" t="str">
        <f>IF(V2199="","",IF(ABS(V2199-R2199)&gt;W$1,ABS(V2199-R2199),""))</f>
        <v/>
      </c>
      <c r="X2199" t="str">
        <f>Y2199&amp;"-"&amp;Z2199&amp;"-"&amp;AC2199&amp;"-"&amp;AD2199&amp;"-"&amp;AG2199</f>
        <v>5.5-e-B-1-0.5</v>
      </c>
      <c r="Y2199">
        <f>F2199</f>
        <v>5.5</v>
      </c>
      <c r="Z2199" s="2" t="str">
        <f>G2199</f>
        <v>e</v>
      </c>
      <c r="AA2199">
        <f>_xlfn.IFNA(VLOOKUP(X2199,'duo-out'!A$2:Q$5000,5,FALSE),E2199+10*(H2199-1)+1+_xlfn.IFNA(VLOOKUP(D2199,states!A$2:C$10,3,FALSE),1))</f>
        <v>76</v>
      </c>
      <c r="AB2199" t="str">
        <f>IF(V2199="","",V2199)</f>
        <v/>
      </c>
      <c r="AC2199" s="2" t="str">
        <f>_xlfn.IFNA(VLOOKUP(D2199,states!A$2:C$10,2,FALSE),"XX")</f>
        <v>B</v>
      </c>
      <c r="AD2199">
        <f>E2199</f>
        <v>1</v>
      </c>
      <c r="AE2199">
        <f>_xlfn.IFNA(VLOOKUP(D2199,states!A$2:D$10,4,FALSE),0)</f>
        <v>0</v>
      </c>
      <c r="AF2199">
        <v>0.5</v>
      </c>
      <c r="AG2199">
        <f>IF(AE2199=0,AF2199,IF(AE2199=1,IF(F2199=0.5,0.5,IF(H2199=1,0.5,1.5)),IF(F2199=0.5,0.5,IF(H2199=1,2.5,1.5))))</f>
        <v>0.5</v>
      </c>
      <c r="AH2199" s="7">
        <f>IF(AC2199="XX",0,1/C2199^(1/5)*IF(E2199=0,100,1)/(E2199+1)^(1/4))</f>
        <v>1.5309059120638666</v>
      </c>
    </row>
    <row r="2200" spans="1:34">
      <c r="A2200">
        <v>6297</v>
      </c>
      <c r="B2200" s="1">
        <v>27182.45</v>
      </c>
      <c r="C2200" s="6">
        <v>0.5</v>
      </c>
      <c r="D2200" t="s">
        <v>4</v>
      </c>
      <c r="E2200">
        <v>1</v>
      </c>
      <c r="F2200">
        <v>5.5</v>
      </c>
      <c r="G2200" t="s">
        <v>1</v>
      </c>
      <c r="H2200">
        <v>2</v>
      </c>
      <c r="I2200" t="s">
        <v>0</v>
      </c>
      <c r="J2200">
        <v>0</v>
      </c>
      <c r="K2200">
        <v>6.5</v>
      </c>
      <c r="L2200" t="s">
        <v>1</v>
      </c>
      <c r="M2200">
        <v>2</v>
      </c>
      <c r="N2200" t="s">
        <v>6353</v>
      </c>
      <c r="O2200">
        <v>1</v>
      </c>
      <c r="P2200" t="str">
        <f>D2200&amp;"-"&amp;F2200&amp;"-"&amp;G2200&amp;"-"&amp;E2200&amp;"-"&amp;H2200</f>
        <v>B2Sigma-5.5-e-1-2</v>
      </c>
      <c r="Q2200" t="str">
        <f>I2200&amp;"-"&amp;K2200&amp;"-"&amp;L2200&amp;"-"&amp;J2200&amp;"-"&amp;M2200</f>
        <v>X2Pi-6.5-e-0-2</v>
      </c>
      <c r="R2200">
        <f>B2200+S2200</f>
        <v>27956.369672902001</v>
      </c>
      <c r="S2200">
        <f>_xlfn.IFNA(VLOOKUP(Q2200,'MARVEL-X'!A$2:I$1400,7,FALSE),VLOOKUP(Q2200,MARVEL!A$2:J$1522,10,FALSE))</f>
        <v>773.919672902</v>
      </c>
      <c r="T2200">
        <f>IF(P2200=P2199,R2200+T2199,R2200)</f>
        <v>475255.51626609697</v>
      </c>
      <c r="U2200">
        <f>IF(P2200=P2199,1+U2199,1)</f>
        <v>17</v>
      </c>
      <c r="V2200" t="str">
        <f t="shared" si="34"/>
        <v/>
      </c>
      <c r="W2200" t="str">
        <f>IF(V2200="","",IF(ABS(V2200-R2200)&gt;W$1,ABS(V2200-R2200),""))</f>
        <v/>
      </c>
      <c r="X2200" t="str">
        <f>Y2200&amp;"-"&amp;Z2200&amp;"-"&amp;AC2200&amp;"-"&amp;AD2200&amp;"-"&amp;AG2200</f>
        <v>5.5-e-B-1-0.5</v>
      </c>
      <c r="Y2200">
        <f>F2200</f>
        <v>5.5</v>
      </c>
      <c r="Z2200" s="2" t="str">
        <f>G2200</f>
        <v>e</v>
      </c>
      <c r="AA2200">
        <f>_xlfn.IFNA(VLOOKUP(X2200,'duo-out'!A$2:Q$5000,5,FALSE),E2200+10*(H2200-1)+1+_xlfn.IFNA(VLOOKUP(D2200,states!A$2:C$10,3,FALSE),1))</f>
        <v>76</v>
      </c>
      <c r="AB2200" t="str">
        <f>IF(V2200="","",V2200)</f>
        <v/>
      </c>
      <c r="AC2200" s="2" t="str">
        <f>_xlfn.IFNA(VLOOKUP(D2200,states!A$2:C$10,2,FALSE),"XX")</f>
        <v>B</v>
      </c>
      <c r="AD2200">
        <f>E2200</f>
        <v>1</v>
      </c>
      <c r="AE2200">
        <f>_xlfn.IFNA(VLOOKUP(D2200,states!A$2:D$10,4,FALSE),0)</f>
        <v>0</v>
      </c>
      <c r="AF2200">
        <v>0.5</v>
      </c>
      <c r="AG2200">
        <f>IF(AE2200=0,AF2200,IF(AE2200=1,IF(F2200=0.5,0.5,IF(H2200=1,0.5,1.5)),IF(F2200=0.5,0.5,IF(H2200=1,2.5,1.5))))</f>
        <v>0.5</v>
      </c>
      <c r="AH2200" s="7">
        <f>IF(AC2200="XX",0,1/C2200^(1/5)*IF(E2200=0,100,1)/(E2200+1)^(1/4))</f>
        <v>0.96593632892484571</v>
      </c>
    </row>
    <row r="2201" spans="1:34">
      <c r="A2201">
        <v>6288</v>
      </c>
      <c r="B2201" s="1">
        <v>27377.27</v>
      </c>
      <c r="C2201" s="6">
        <v>0.5</v>
      </c>
      <c r="D2201" t="s">
        <v>4</v>
      </c>
      <c r="E2201">
        <v>1</v>
      </c>
      <c r="F2201">
        <v>5.5</v>
      </c>
      <c r="G2201" t="s">
        <v>1</v>
      </c>
      <c r="H2201">
        <v>2</v>
      </c>
      <c r="I2201" t="s">
        <v>0</v>
      </c>
      <c r="J2201">
        <v>0</v>
      </c>
      <c r="K2201">
        <v>5.5</v>
      </c>
      <c r="L2201" t="s">
        <v>2</v>
      </c>
      <c r="M2201">
        <v>2</v>
      </c>
      <c r="N2201" t="s">
        <v>6344</v>
      </c>
      <c r="O2201">
        <v>1</v>
      </c>
      <c r="P2201" t="str">
        <f>D2201&amp;"-"&amp;F2201&amp;"-"&amp;G2201&amp;"-"&amp;E2201&amp;"-"&amp;H2201</f>
        <v>B2Sigma-5.5-e-1-2</v>
      </c>
      <c r="Q2201" t="str">
        <f>I2201&amp;"-"&amp;K2201&amp;"-"&amp;L2201&amp;"-"&amp;J2201&amp;"-"&amp;M2201</f>
        <v>X2Pi-5.5-f-0-2</v>
      </c>
      <c r="R2201">
        <f>B2201+S2201</f>
        <v>27956.250885583999</v>
      </c>
      <c r="S2201">
        <f>_xlfn.IFNA(VLOOKUP(Q2201,'MARVEL-X'!A$2:I$1400,7,FALSE),VLOOKUP(Q2201,MARVEL!A$2:J$1522,10,FALSE))</f>
        <v>578.98088558400002</v>
      </c>
      <c r="T2201">
        <f>IF(P2201=P2200,R2201+T2200,R2201)</f>
        <v>503211.76715168095</v>
      </c>
      <c r="U2201">
        <f>IF(P2201=P2200,1+U2200,1)</f>
        <v>18</v>
      </c>
      <c r="V2201" t="str">
        <f t="shared" si="34"/>
        <v/>
      </c>
      <c r="W2201" t="str">
        <f>IF(V2201="","",IF(ABS(V2201-R2201)&gt;W$1,ABS(V2201-R2201),""))</f>
        <v/>
      </c>
      <c r="X2201" t="str">
        <f>Y2201&amp;"-"&amp;Z2201&amp;"-"&amp;AC2201&amp;"-"&amp;AD2201&amp;"-"&amp;AG2201</f>
        <v>5.5-e-B-1-0.5</v>
      </c>
      <c r="Y2201">
        <f>F2201</f>
        <v>5.5</v>
      </c>
      <c r="Z2201" s="2" t="str">
        <f>G2201</f>
        <v>e</v>
      </c>
      <c r="AA2201">
        <f>_xlfn.IFNA(VLOOKUP(X2201,'duo-out'!A$2:Q$5000,5,FALSE),E2201+10*(H2201-1)+1+_xlfn.IFNA(VLOOKUP(D2201,states!A$2:C$10,3,FALSE),1))</f>
        <v>76</v>
      </c>
      <c r="AB2201" t="str">
        <f>IF(V2201="","",V2201)</f>
        <v/>
      </c>
      <c r="AC2201" s="2" t="str">
        <f>_xlfn.IFNA(VLOOKUP(D2201,states!A$2:C$10,2,FALSE),"XX")</f>
        <v>B</v>
      </c>
      <c r="AD2201">
        <f>E2201</f>
        <v>1</v>
      </c>
      <c r="AE2201">
        <f>_xlfn.IFNA(VLOOKUP(D2201,states!A$2:D$10,4,FALSE),0)</f>
        <v>0</v>
      </c>
      <c r="AF2201">
        <v>0.5</v>
      </c>
      <c r="AG2201">
        <f>IF(AE2201=0,AF2201,IF(AE2201=1,IF(F2201=0.5,0.5,IF(H2201=1,0.5,1.5)),IF(F2201=0.5,0.5,IF(H2201=1,2.5,1.5))))</f>
        <v>0.5</v>
      </c>
      <c r="AH2201" s="7">
        <f>IF(AC2201="XX",0,1/C2201^(1/5)*IF(E2201=0,100,1)/(E2201+1)^(1/4))</f>
        <v>0.96593632892484571</v>
      </c>
    </row>
    <row r="2202" spans="1:34">
      <c r="A2202">
        <v>6280</v>
      </c>
      <c r="B2202" s="1">
        <v>27548.2</v>
      </c>
      <c r="C2202" s="6">
        <v>0.5</v>
      </c>
      <c r="D2202" t="s">
        <v>4</v>
      </c>
      <c r="E2202">
        <v>1</v>
      </c>
      <c r="F2202">
        <v>5.5</v>
      </c>
      <c r="G2202" t="s">
        <v>1</v>
      </c>
      <c r="H2202">
        <v>2</v>
      </c>
      <c r="I2202" t="s">
        <v>0</v>
      </c>
      <c r="J2202">
        <v>0</v>
      </c>
      <c r="K2202">
        <v>4.5</v>
      </c>
      <c r="L2202" t="s">
        <v>1</v>
      </c>
      <c r="M2202">
        <v>2</v>
      </c>
      <c r="N2202" t="s">
        <v>6336</v>
      </c>
      <c r="O2202">
        <v>1</v>
      </c>
      <c r="P2202" t="str">
        <f>D2202&amp;"-"&amp;F2202&amp;"-"&amp;G2202&amp;"-"&amp;E2202&amp;"-"&amp;H2202</f>
        <v>B2Sigma-5.5-e-1-2</v>
      </c>
      <c r="Q2202" t="str">
        <f>I2202&amp;"-"&amp;K2202&amp;"-"&amp;L2202&amp;"-"&amp;J2202&amp;"-"&amp;M2202</f>
        <v>X2Pi-4.5-e-0-2</v>
      </c>
      <c r="R2202">
        <f>B2202+S2202</f>
        <v>27956.427953531002</v>
      </c>
      <c r="S2202">
        <f>_xlfn.IFNA(VLOOKUP(Q2202,'MARVEL-X'!A$2:I$1400,7,FALSE),VLOOKUP(Q2202,MARVEL!A$2:J$1522,10,FALSE))</f>
        <v>408.22795353100003</v>
      </c>
      <c r="T2202">
        <f>IF(P2202=P2201,R2202+T2201,R2202)</f>
        <v>531168.19510521193</v>
      </c>
      <c r="U2202">
        <f>IF(P2202=P2201,1+U2201,1)</f>
        <v>19</v>
      </c>
      <c r="V2202">
        <f t="shared" si="34"/>
        <v>27956.220795011155</v>
      </c>
      <c r="W2202">
        <f>IF(V2202="","",IF(ABS(V2202-R2202)&gt;W$1,ABS(V2202-R2202),""))</f>
        <v>0.20715851984641631</v>
      </c>
      <c r="X2202" t="str">
        <f>Y2202&amp;"-"&amp;Z2202&amp;"-"&amp;AC2202&amp;"-"&amp;AD2202&amp;"-"&amp;AG2202</f>
        <v>5.5-e-B-1-0.5</v>
      </c>
      <c r="Y2202">
        <f>F2202</f>
        <v>5.5</v>
      </c>
      <c r="Z2202" s="2" t="str">
        <f>G2202</f>
        <v>e</v>
      </c>
      <c r="AA2202">
        <f>_xlfn.IFNA(VLOOKUP(X2202,'duo-out'!A$2:Q$5000,5,FALSE),E2202+10*(H2202-1)+1+_xlfn.IFNA(VLOOKUP(D2202,states!A$2:C$10,3,FALSE),1))</f>
        <v>76</v>
      </c>
      <c r="AB2202">
        <f>IF(V2202="","",V2202)</f>
        <v>27956.220795011155</v>
      </c>
      <c r="AC2202" s="2" t="str">
        <f>_xlfn.IFNA(VLOOKUP(D2202,states!A$2:C$10,2,FALSE),"XX")</f>
        <v>B</v>
      </c>
      <c r="AD2202">
        <f>E2202</f>
        <v>1</v>
      </c>
      <c r="AE2202">
        <f>_xlfn.IFNA(VLOOKUP(D2202,states!A$2:D$10,4,FALSE),0)</f>
        <v>0</v>
      </c>
      <c r="AF2202">
        <v>0.5</v>
      </c>
      <c r="AG2202">
        <f>IF(AE2202=0,AF2202,IF(AE2202=1,IF(F2202=0.5,0.5,IF(H2202=1,0.5,1.5)),IF(F2202=0.5,0.5,IF(H2202=1,2.5,1.5))))</f>
        <v>0.5</v>
      </c>
      <c r="AH2202" s="7">
        <f>IF(AC2202="XX",0,1/C2202^(1/5)*IF(E2202=0,100,1)/(E2202+1)^(1/4))</f>
        <v>0.96593632892484571</v>
      </c>
    </row>
    <row r="2203" spans="1:34">
      <c r="A2203">
        <v>4342</v>
      </c>
      <c r="B2203" s="1">
        <v>22946.603899999998</v>
      </c>
      <c r="C2203" s="6">
        <v>0.01</v>
      </c>
      <c r="D2203" t="s">
        <v>4</v>
      </c>
      <c r="E2203">
        <v>0</v>
      </c>
      <c r="F2203">
        <v>5.5</v>
      </c>
      <c r="G2203" t="s">
        <v>2</v>
      </c>
      <c r="H2203">
        <v>1</v>
      </c>
      <c r="I2203" t="s">
        <v>0</v>
      </c>
      <c r="J2203">
        <v>1</v>
      </c>
      <c r="K2203">
        <v>5.5</v>
      </c>
      <c r="L2203" t="s">
        <v>1</v>
      </c>
      <c r="M2203">
        <v>1</v>
      </c>
      <c r="N2203" t="s">
        <v>4398</v>
      </c>
      <c r="O2203">
        <v>1</v>
      </c>
      <c r="P2203" t="str">
        <f>D2203&amp;"-"&amp;F2203&amp;"-"&amp;G2203&amp;"-"&amp;E2203&amp;"-"&amp;H2203</f>
        <v>B2Sigma-5.5-f-0-1</v>
      </c>
      <c r="Q2203" t="str">
        <f>I2203&amp;"-"&amp;K2203&amp;"-"&amp;L2203&amp;"-"&amp;J2203&amp;"-"&amp;M2203</f>
        <v>X2Pi-5.5-e-1-1</v>
      </c>
      <c r="R2203">
        <f>B2203+S2203</f>
        <v>26075.439124470999</v>
      </c>
      <c r="S2203">
        <f>_xlfn.IFNA(VLOOKUP(Q2203,'MARVEL-X'!A$2:I$1400,7,FALSE),VLOOKUP(Q2203,MARVEL!A$2:J$1522,10,FALSE))</f>
        <v>3128.8352244709999</v>
      </c>
      <c r="T2203">
        <f>IF(P2203=P2202,R2203+T2202,R2203)</f>
        <v>26075.439124470999</v>
      </c>
      <c r="U2203">
        <f>IF(P2203=P2202,1+U2202,1)</f>
        <v>1</v>
      </c>
      <c r="V2203" t="str">
        <f t="shared" si="34"/>
        <v/>
      </c>
      <c r="W2203" t="str">
        <f>IF(V2203="","",IF(ABS(V2203-R2203)&gt;W$1,ABS(V2203-R2203),""))</f>
        <v/>
      </c>
      <c r="X2203" t="str">
        <f>Y2203&amp;"-"&amp;Z2203&amp;"-"&amp;AC2203&amp;"-"&amp;AD2203&amp;"-"&amp;AG2203</f>
        <v>5.5-f-B-0-0.5</v>
      </c>
      <c r="Y2203">
        <f>F2203</f>
        <v>5.5</v>
      </c>
      <c r="Z2203" s="2" t="str">
        <f>G2203</f>
        <v>f</v>
      </c>
      <c r="AA2203">
        <f>_xlfn.IFNA(VLOOKUP(X2203,'duo-out'!A$2:Q$5000,5,FALSE),E2203+10*(H2203-1)+1+_xlfn.IFNA(VLOOKUP(D2203,states!A$2:C$10,3,FALSE),1))</f>
        <v>63</v>
      </c>
      <c r="AB2203" t="str">
        <f>IF(V2203="","",V2203)</f>
        <v/>
      </c>
      <c r="AC2203" s="2" t="str">
        <f>_xlfn.IFNA(VLOOKUP(D2203,states!A$2:C$10,2,FALSE),"XX")</f>
        <v>B</v>
      </c>
      <c r="AD2203">
        <f>E2203</f>
        <v>0</v>
      </c>
      <c r="AE2203">
        <f>_xlfn.IFNA(VLOOKUP(D2203,states!A$2:D$10,4,FALSE),0)</f>
        <v>0</v>
      </c>
      <c r="AF2203">
        <v>0.5</v>
      </c>
      <c r="AG2203">
        <f>IF(AE2203=0,AF2203,IF(AE2203=1,IF(F2203=0.5,0.5,IF(H2203=1,0.5,1.5)),IF(F2203=0.5,0.5,IF(H2203=1,2.5,1.5))))</f>
        <v>0.5</v>
      </c>
      <c r="AH2203" s="7">
        <f>IF(AC2203="XX",0,1/C2203^(1/5)*IF(E2203=0,100,1)/(E2203+1)^(1/4))</f>
        <v>251.188643150958</v>
      </c>
    </row>
    <row r="2204" spans="1:34">
      <c r="A2204">
        <v>4325</v>
      </c>
      <c r="B2204" s="1">
        <v>23083.071599999999</v>
      </c>
      <c r="C2204" s="6">
        <v>0.01</v>
      </c>
      <c r="D2204" t="s">
        <v>4</v>
      </c>
      <c r="E2204">
        <v>0</v>
      </c>
      <c r="F2204">
        <v>5.5</v>
      </c>
      <c r="G2204" t="s">
        <v>2</v>
      </c>
      <c r="H2204">
        <v>1</v>
      </c>
      <c r="I2204" t="s">
        <v>0</v>
      </c>
      <c r="J2204">
        <v>1</v>
      </c>
      <c r="K2204">
        <v>4.5</v>
      </c>
      <c r="L2204" t="s">
        <v>2</v>
      </c>
      <c r="M2204">
        <v>1</v>
      </c>
      <c r="N2204" t="s">
        <v>4381</v>
      </c>
      <c r="O2204">
        <v>1</v>
      </c>
      <c r="P2204" t="str">
        <f>D2204&amp;"-"&amp;F2204&amp;"-"&amp;G2204&amp;"-"&amp;E2204&amp;"-"&amp;H2204</f>
        <v>B2Sigma-5.5-f-0-1</v>
      </c>
      <c r="Q2204" t="str">
        <f>I2204&amp;"-"&amp;K2204&amp;"-"&amp;L2204&amp;"-"&amp;J2204&amp;"-"&amp;M2204</f>
        <v>X2Pi-4.5-f-1-1</v>
      </c>
      <c r="R2204">
        <f>B2204+S2204</f>
        <v>26075.437543551998</v>
      </c>
      <c r="S2204">
        <f>_xlfn.IFNA(VLOOKUP(Q2204,'MARVEL-X'!A$2:I$1400,7,FALSE),VLOOKUP(Q2204,MARVEL!A$2:J$1522,10,FALSE))</f>
        <v>2992.3659435519999</v>
      </c>
      <c r="T2204">
        <f>IF(P2204=P2203,R2204+T2203,R2204)</f>
        <v>52150.876668022996</v>
      </c>
      <c r="U2204">
        <f>IF(P2204=P2203,1+U2203,1)</f>
        <v>2</v>
      </c>
      <c r="V2204" t="str">
        <f t="shared" si="34"/>
        <v/>
      </c>
      <c r="W2204" t="str">
        <f>IF(V2204="","",IF(ABS(V2204-R2204)&gt;W$1,ABS(V2204-R2204),""))</f>
        <v/>
      </c>
      <c r="X2204" t="str">
        <f>Y2204&amp;"-"&amp;Z2204&amp;"-"&amp;AC2204&amp;"-"&amp;AD2204&amp;"-"&amp;AG2204</f>
        <v>5.5-f-B-0-0.5</v>
      </c>
      <c r="Y2204">
        <f>F2204</f>
        <v>5.5</v>
      </c>
      <c r="Z2204" s="2" t="str">
        <f>G2204</f>
        <v>f</v>
      </c>
      <c r="AA2204">
        <f>_xlfn.IFNA(VLOOKUP(X2204,'duo-out'!A$2:Q$5000,5,FALSE),E2204+10*(H2204-1)+1+_xlfn.IFNA(VLOOKUP(D2204,states!A$2:C$10,3,FALSE),1))</f>
        <v>63</v>
      </c>
      <c r="AB2204" t="str">
        <f>IF(V2204="","",V2204)</f>
        <v/>
      </c>
      <c r="AC2204" s="2" t="str">
        <f>_xlfn.IFNA(VLOOKUP(D2204,states!A$2:C$10,2,FALSE),"XX")</f>
        <v>B</v>
      </c>
      <c r="AD2204">
        <f>E2204</f>
        <v>0</v>
      </c>
      <c r="AE2204">
        <f>_xlfn.IFNA(VLOOKUP(D2204,states!A$2:D$10,4,FALSE),0)</f>
        <v>0</v>
      </c>
      <c r="AF2204">
        <v>0.5</v>
      </c>
      <c r="AG2204">
        <f>IF(AE2204=0,AF2204,IF(AE2204=1,IF(F2204=0.5,0.5,IF(H2204=1,0.5,1.5)),IF(F2204=0.5,0.5,IF(H2204=1,2.5,1.5))))</f>
        <v>0.5</v>
      </c>
      <c r="AH2204" s="7">
        <f>IF(AC2204="XX",0,1/C2204^(1/5)*IF(E2204=0,100,1)/(E2204+1)^(1/4))</f>
        <v>251.188643150958</v>
      </c>
    </row>
    <row r="2205" spans="1:34">
      <c r="A2205">
        <v>4304</v>
      </c>
      <c r="B2205" s="1">
        <v>25496.004000000001</v>
      </c>
      <c r="C2205" s="6">
        <v>0.01</v>
      </c>
      <c r="D2205" t="s">
        <v>4</v>
      </c>
      <c r="E2205">
        <v>0</v>
      </c>
      <c r="F2205">
        <v>5.5</v>
      </c>
      <c r="G2205" t="s">
        <v>2</v>
      </c>
      <c r="H2205">
        <v>1</v>
      </c>
      <c r="I2205" t="s">
        <v>0</v>
      </c>
      <c r="J2205">
        <v>0</v>
      </c>
      <c r="K2205">
        <v>6.5</v>
      </c>
      <c r="L2205" t="s">
        <v>2</v>
      </c>
      <c r="M2205">
        <v>1</v>
      </c>
      <c r="N2205" t="s">
        <v>4360</v>
      </c>
      <c r="O2205">
        <v>1</v>
      </c>
      <c r="P2205" t="str">
        <f>D2205&amp;"-"&amp;F2205&amp;"-"&amp;G2205&amp;"-"&amp;E2205&amp;"-"&amp;H2205</f>
        <v>B2Sigma-5.5-f-0-1</v>
      </c>
      <c r="Q2205" t="str">
        <f>I2205&amp;"-"&amp;K2205&amp;"-"&amp;L2205&amp;"-"&amp;J2205&amp;"-"&amp;M2205</f>
        <v>X2Pi-6.5-f-0-1</v>
      </c>
      <c r="R2205">
        <f>B2205+S2205</f>
        <v>26075.437975577999</v>
      </c>
      <c r="S2205">
        <f>_xlfn.IFNA(VLOOKUP(Q2205,'MARVEL-X'!A$2:I$1400,7,FALSE),VLOOKUP(Q2205,MARVEL!A$2:J$1522,10,FALSE))</f>
        <v>579.43397557799995</v>
      </c>
      <c r="T2205">
        <f>IF(P2205=P2204,R2205+T2204,R2205)</f>
        <v>78226.314643600999</v>
      </c>
      <c r="U2205">
        <f>IF(P2205=P2204,1+U2204,1)</f>
        <v>3</v>
      </c>
      <c r="V2205" t="str">
        <f t="shared" si="34"/>
        <v/>
      </c>
      <c r="W2205" t="str">
        <f>IF(V2205="","",IF(ABS(V2205-R2205)&gt;W$1,ABS(V2205-R2205),""))</f>
        <v/>
      </c>
      <c r="X2205" t="str">
        <f>Y2205&amp;"-"&amp;Z2205&amp;"-"&amp;AC2205&amp;"-"&amp;AD2205&amp;"-"&amp;AG2205</f>
        <v>5.5-f-B-0-0.5</v>
      </c>
      <c r="Y2205">
        <f>F2205</f>
        <v>5.5</v>
      </c>
      <c r="Z2205" s="2" t="str">
        <f>G2205</f>
        <v>f</v>
      </c>
      <c r="AA2205">
        <f>_xlfn.IFNA(VLOOKUP(X2205,'duo-out'!A$2:Q$5000,5,FALSE),E2205+10*(H2205-1)+1+_xlfn.IFNA(VLOOKUP(D2205,states!A$2:C$10,3,FALSE),1))</f>
        <v>63</v>
      </c>
      <c r="AB2205" t="str">
        <f>IF(V2205="","",V2205)</f>
        <v/>
      </c>
      <c r="AC2205" s="2" t="str">
        <f>_xlfn.IFNA(VLOOKUP(D2205,states!A$2:C$10,2,FALSE),"XX")</f>
        <v>B</v>
      </c>
      <c r="AD2205">
        <f>E2205</f>
        <v>0</v>
      </c>
      <c r="AE2205">
        <f>_xlfn.IFNA(VLOOKUP(D2205,states!A$2:D$10,4,FALSE),0)</f>
        <v>0</v>
      </c>
      <c r="AF2205">
        <v>0.5</v>
      </c>
      <c r="AG2205">
        <f>IF(AE2205=0,AF2205,IF(AE2205=1,IF(F2205=0.5,0.5,IF(H2205=1,0.5,1.5)),IF(F2205=0.5,0.5,IF(H2205=1,2.5,1.5))))</f>
        <v>0.5</v>
      </c>
      <c r="AH2205" s="7">
        <f>IF(AC2205="XX",0,1/C2205^(1/5)*IF(E2205=0,100,1)/(E2205+1)^(1/4))</f>
        <v>251.188643150958</v>
      </c>
    </row>
    <row r="2206" spans="1:34">
      <c r="A2206">
        <v>4251</v>
      </c>
      <c r="B2206" s="1">
        <v>25805.410599999999</v>
      </c>
      <c r="C2206" s="6">
        <v>0.01</v>
      </c>
      <c r="D2206" t="s">
        <v>4</v>
      </c>
      <c r="E2206">
        <v>0</v>
      </c>
      <c r="F2206">
        <v>5.5</v>
      </c>
      <c r="G2206" t="s">
        <v>2</v>
      </c>
      <c r="H2206">
        <v>1</v>
      </c>
      <c r="I2206" t="s">
        <v>0</v>
      </c>
      <c r="J2206">
        <v>0</v>
      </c>
      <c r="K2206">
        <v>4.5</v>
      </c>
      <c r="L2206" t="s">
        <v>2</v>
      </c>
      <c r="M2206">
        <v>1</v>
      </c>
      <c r="N2206" t="s">
        <v>4307</v>
      </c>
      <c r="O2206">
        <v>1</v>
      </c>
      <c r="P2206" t="str">
        <f>D2206&amp;"-"&amp;F2206&amp;"-"&amp;G2206&amp;"-"&amp;E2206&amp;"-"&amp;H2206</f>
        <v>B2Sigma-5.5-f-0-1</v>
      </c>
      <c r="Q2206" t="str">
        <f>I2206&amp;"-"&amp;K2206&amp;"-"&amp;L2206&amp;"-"&amp;J2206&amp;"-"&amp;M2206</f>
        <v>X2Pi-4.5-f-0-1</v>
      </c>
      <c r="R2206">
        <f>B2206+S2206</f>
        <v>26075.441233299</v>
      </c>
      <c r="S2206">
        <f>_xlfn.IFNA(VLOOKUP(Q2206,'MARVEL-X'!A$2:I$1400,7,FALSE),VLOOKUP(Q2206,MARVEL!A$2:J$1522,10,FALSE))</f>
        <v>270.03063329899999</v>
      </c>
      <c r="T2206">
        <f>IF(P2206=P2205,R2206+T2205,R2206)</f>
        <v>104301.7558769</v>
      </c>
      <c r="U2206">
        <f>IF(P2206=P2205,1+U2205,1)</f>
        <v>4</v>
      </c>
      <c r="V2206" t="str">
        <f t="shared" si="34"/>
        <v/>
      </c>
      <c r="W2206" t="str">
        <f>IF(V2206="","",IF(ABS(V2206-R2206)&gt;W$1,ABS(V2206-R2206),""))</f>
        <v/>
      </c>
      <c r="X2206" t="str">
        <f>Y2206&amp;"-"&amp;Z2206&amp;"-"&amp;AC2206&amp;"-"&amp;AD2206&amp;"-"&amp;AG2206</f>
        <v>5.5-f-B-0-0.5</v>
      </c>
      <c r="Y2206">
        <f>F2206</f>
        <v>5.5</v>
      </c>
      <c r="Z2206" s="2" t="str">
        <f>G2206</f>
        <v>f</v>
      </c>
      <c r="AA2206">
        <f>_xlfn.IFNA(VLOOKUP(X2206,'duo-out'!A$2:Q$5000,5,FALSE),E2206+10*(H2206-1)+1+_xlfn.IFNA(VLOOKUP(D2206,states!A$2:C$10,3,FALSE),1))</f>
        <v>63</v>
      </c>
      <c r="AB2206" t="str">
        <f>IF(V2206="","",V2206)</f>
        <v/>
      </c>
      <c r="AC2206" s="2" t="str">
        <f>_xlfn.IFNA(VLOOKUP(D2206,states!A$2:C$10,2,FALSE),"XX")</f>
        <v>B</v>
      </c>
      <c r="AD2206">
        <f>E2206</f>
        <v>0</v>
      </c>
      <c r="AE2206">
        <f>_xlfn.IFNA(VLOOKUP(D2206,states!A$2:D$10,4,FALSE),0)</f>
        <v>0</v>
      </c>
      <c r="AF2206">
        <v>0.5</v>
      </c>
      <c r="AG2206">
        <f>IF(AE2206=0,AF2206,IF(AE2206=1,IF(F2206=0.5,0.5,IF(H2206=1,0.5,1.5)),IF(F2206=0.5,0.5,IF(H2206=1,2.5,1.5))))</f>
        <v>0.5</v>
      </c>
      <c r="AH2206" s="7">
        <f>IF(AC2206="XX",0,1/C2206^(1/5)*IF(E2206=0,100,1)/(E2206+1)^(1/4))</f>
        <v>251.188643150958</v>
      </c>
    </row>
    <row r="2207" spans="1:34">
      <c r="A2207">
        <v>4277</v>
      </c>
      <c r="B2207" s="1">
        <v>25663.6276</v>
      </c>
      <c r="C2207" s="6">
        <v>0.01</v>
      </c>
      <c r="D2207" t="s">
        <v>4</v>
      </c>
      <c r="E2207">
        <v>0</v>
      </c>
      <c r="F2207">
        <v>5.5</v>
      </c>
      <c r="G2207" t="s">
        <v>2</v>
      </c>
      <c r="H2207">
        <v>1</v>
      </c>
      <c r="I2207" t="s">
        <v>0</v>
      </c>
      <c r="J2207">
        <v>0</v>
      </c>
      <c r="K2207">
        <v>5.5</v>
      </c>
      <c r="L2207" t="s">
        <v>1</v>
      </c>
      <c r="M2207">
        <v>1</v>
      </c>
      <c r="N2207" t="s">
        <v>4333</v>
      </c>
      <c r="O2207">
        <v>1</v>
      </c>
      <c r="P2207" t="str">
        <f>D2207&amp;"-"&amp;F2207&amp;"-"&amp;G2207&amp;"-"&amp;E2207&amp;"-"&amp;H2207</f>
        <v>B2Sigma-5.5-f-0-1</v>
      </c>
      <c r="Q2207" t="str">
        <f>I2207&amp;"-"&amp;K2207&amp;"-"&amp;L2207&amp;"-"&amp;J2207&amp;"-"&amp;M2207</f>
        <v>X2Pi-5.5-e-0-1</v>
      </c>
      <c r="R2207">
        <f>B2207+S2207</f>
        <v>26075.444026825</v>
      </c>
      <c r="S2207">
        <f>_xlfn.IFNA(VLOOKUP(Q2207,'MARVEL-X'!A$2:I$1400,7,FALSE),VLOOKUP(Q2207,MARVEL!A$2:J$1522,10,FALSE))</f>
        <v>411.81642682500001</v>
      </c>
      <c r="T2207">
        <f>IF(P2207=P2206,R2207+T2206,R2207)</f>
        <v>130377.19990372501</v>
      </c>
      <c r="U2207">
        <f>IF(P2207=P2206,1+U2206,1)</f>
        <v>5</v>
      </c>
      <c r="V2207" t="str">
        <f t="shared" si="34"/>
        <v/>
      </c>
      <c r="W2207" t="str">
        <f>IF(V2207="","",IF(ABS(V2207-R2207)&gt;W$1,ABS(V2207-R2207),""))</f>
        <v/>
      </c>
      <c r="X2207" t="str">
        <f>Y2207&amp;"-"&amp;Z2207&amp;"-"&amp;AC2207&amp;"-"&amp;AD2207&amp;"-"&amp;AG2207</f>
        <v>5.5-f-B-0-0.5</v>
      </c>
      <c r="Y2207">
        <f>F2207</f>
        <v>5.5</v>
      </c>
      <c r="Z2207" s="2" t="str">
        <f>G2207</f>
        <v>f</v>
      </c>
      <c r="AA2207">
        <f>_xlfn.IFNA(VLOOKUP(X2207,'duo-out'!A$2:Q$5000,5,FALSE),E2207+10*(H2207-1)+1+_xlfn.IFNA(VLOOKUP(D2207,states!A$2:C$10,3,FALSE),1))</f>
        <v>63</v>
      </c>
      <c r="AB2207" t="str">
        <f>IF(V2207="","",V2207)</f>
        <v/>
      </c>
      <c r="AC2207" s="2" t="str">
        <f>_xlfn.IFNA(VLOOKUP(D2207,states!A$2:C$10,2,FALSE),"XX")</f>
        <v>B</v>
      </c>
      <c r="AD2207">
        <f>E2207</f>
        <v>0</v>
      </c>
      <c r="AE2207">
        <f>_xlfn.IFNA(VLOOKUP(D2207,states!A$2:D$10,4,FALSE),0)</f>
        <v>0</v>
      </c>
      <c r="AF2207">
        <v>0.5</v>
      </c>
      <c r="AG2207">
        <f>IF(AE2207=0,AF2207,IF(AE2207=1,IF(F2207=0.5,0.5,IF(H2207=1,0.5,1.5)),IF(F2207=0.5,0.5,IF(H2207=1,2.5,1.5))))</f>
        <v>0.5</v>
      </c>
      <c r="AH2207" s="7">
        <f>IF(AC2207="XX",0,1/C2207^(1/5)*IF(E2207=0,100,1)/(E2207+1)^(1/4))</f>
        <v>251.188643150958</v>
      </c>
    </row>
    <row r="2208" spans="1:34">
      <c r="A2208">
        <v>4388</v>
      </c>
      <c r="B2208" s="1">
        <v>20355.511999999999</v>
      </c>
      <c r="C2208" s="6">
        <v>0.01</v>
      </c>
      <c r="D2208" t="s">
        <v>4</v>
      </c>
      <c r="E2208">
        <v>0</v>
      </c>
      <c r="F2208">
        <v>5.5</v>
      </c>
      <c r="G2208" t="s">
        <v>2</v>
      </c>
      <c r="H2208">
        <v>1</v>
      </c>
      <c r="I2208" t="s">
        <v>0</v>
      </c>
      <c r="J2208">
        <v>2</v>
      </c>
      <c r="K2208">
        <v>5.5</v>
      </c>
      <c r="L2208" t="s">
        <v>1</v>
      </c>
      <c r="M2208">
        <v>1</v>
      </c>
      <c r="N2208" t="s">
        <v>4444</v>
      </c>
      <c r="O2208">
        <v>1</v>
      </c>
      <c r="P2208" t="str">
        <f>D2208&amp;"-"&amp;F2208&amp;"-"&amp;G2208&amp;"-"&amp;E2208&amp;"-"&amp;H2208</f>
        <v>B2Sigma-5.5-f-0-1</v>
      </c>
      <c r="Q2208" t="str">
        <f>I2208&amp;"-"&amp;K2208&amp;"-"&amp;L2208&amp;"-"&amp;J2208&amp;"-"&amp;M2208</f>
        <v>X2Pi-5.5-e-2-1</v>
      </c>
      <c r="R2208">
        <f>B2208+S2208</f>
        <v>26075.446268006999</v>
      </c>
      <c r="S2208">
        <f>_xlfn.IFNA(VLOOKUP(Q2208,'MARVEL-X'!A$2:I$1400,7,FALSE),VLOOKUP(Q2208,MARVEL!A$2:J$1522,10,FALSE))</f>
        <v>5719.9342680070004</v>
      </c>
      <c r="T2208">
        <f>IF(P2208=P2207,R2208+T2207,R2208)</f>
        <v>156452.64617173199</v>
      </c>
      <c r="U2208">
        <f>IF(P2208=P2207,1+U2207,1)</f>
        <v>6</v>
      </c>
      <c r="V2208" t="str">
        <f t="shared" si="34"/>
        <v/>
      </c>
      <c r="W2208" t="str">
        <f>IF(V2208="","",IF(ABS(V2208-R2208)&gt;W$1,ABS(V2208-R2208),""))</f>
        <v/>
      </c>
      <c r="X2208" t="str">
        <f>Y2208&amp;"-"&amp;Z2208&amp;"-"&amp;AC2208&amp;"-"&amp;AD2208&amp;"-"&amp;AG2208</f>
        <v>5.5-f-B-0-0.5</v>
      </c>
      <c r="Y2208">
        <f>F2208</f>
        <v>5.5</v>
      </c>
      <c r="Z2208" s="2" t="str">
        <f>G2208</f>
        <v>f</v>
      </c>
      <c r="AA2208">
        <f>_xlfn.IFNA(VLOOKUP(X2208,'duo-out'!A$2:Q$5000,5,FALSE),E2208+10*(H2208-1)+1+_xlfn.IFNA(VLOOKUP(D2208,states!A$2:C$10,3,FALSE),1))</f>
        <v>63</v>
      </c>
      <c r="AB2208" t="str">
        <f>IF(V2208="","",V2208)</f>
        <v/>
      </c>
      <c r="AC2208" s="2" t="str">
        <f>_xlfn.IFNA(VLOOKUP(D2208,states!A$2:C$10,2,FALSE),"XX")</f>
        <v>B</v>
      </c>
      <c r="AD2208">
        <f>E2208</f>
        <v>0</v>
      </c>
      <c r="AE2208">
        <f>_xlfn.IFNA(VLOOKUP(D2208,states!A$2:D$10,4,FALSE),0)</f>
        <v>0</v>
      </c>
      <c r="AF2208">
        <v>0.5</v>
      </c>
      <c r="AG2208">
        <f>IF(AE2208=0,AF2208,IF(AE2208=1,IF(F2208=0.5,0.5,IF(H2208=1,0.5,1.5)),IF(F2208=0.5,0.5,IF(H2208=1,2.5,1.5))))</f>
        <v>0.5</v>
      </c>
      <c r="AH2208" s="7">
        <f>IF(AC2208="XX",0,1/C2208^(1/5)*IF(E2208=0,100,1)/(E2208+1)^(1/4))</f>
        <v>251.188643150958</v>
      </c>
    </row>
    <row r="2209" spans="1:34">
      <c r="A2209">
        <v>4381</v>
      </c>
      <c r="B2209" s="1">
        <v>20486.687999999998</v>
      </c>
      <c r="C2209" s="6">
        <v>2.4289999999999999E-2</v>
      </c>
      <c r="D2209" t="s">
        <v>4</v>
      </c>
      <c r="E2209">
        <v>0</v>
      </c>
      <c r="F2209">
        <v>5.5</v>
      </c>
      <c r="G2209" t="s">
        <v>2</v>
      </c>
      <c r="H2209">
        <v>1</v>
      </c>
      <c r="I2209" t="s">
        <v>0</v>
      </c>
      <c r="J2209">
        <v>2</v>
      </c>
      <c r="K2209">
        <v>4.5</v>
      </c>
      <c r="L2209" t="s">
        <v>2</v>
      </c>
      <c r="M2209">
        <v>1</v>
      </c>
      <c r="N2209" t="s">
        <v>4437</v>
      </c>
      <c r="O2209">
        <v>1</v>
      </c>
      <c r="P2209" t="str">
        <f>D2209&amp;"-"&amp;F2209&amp;"-"&amp;G2209&amp;"-"&amp;E2209&amp;"-"&amp;H2209</f>
        <v>B2Sigma-5.5-f-0-1</v>
      </c>
      <c r="Q2209" t="str">
        <f>I2209&amp;"-"&amp;K2209&amp;"-"&amp;L2209&amp;"-"&amp;J2209&amp;"-"&amp;M2209</f>
        <v>X2Pi-4.5-f-2-1</v>
      </c>
      <c r="R2209">
        <f>B2209+S2209</f>
        <v>26075.423596700999</v>
      </c>
      <c r="S2209">
        <f>_xlfn.IFNA(VLOOKUP(Q2209,'MARVEL-X'!A$2:I$1400,7,FALSE),VLOOKUP(Q2209,MARVEL!A$2:J$1522,10,FALSE))</f>
        <v>5588.7355967009998</v>
      </c>
      <c r="T2209">
        <f>IF(P2209=P2208,R2209+T2208,R2209)</f>
        <v>182528.06976843299</v>
      </c>
      <c r="U2209">
        <f>IF(P2209=P2208,1+U2208,1)</f>
        <v>7</v>
      </c>
      <c r="V2209" t="str">
        <f t="shared" si="34"/>
        <v/>
      </c>
      <c r="W2209" t="str">
        <f>IF(V2209="","",IF(ABS(V2209-R2209)&gt;W$1,ABS(V2209-R2209),""))</f>
        <v/>
      </c>
      <c r="X2209" t="str">
        <f>Y2209&amp;"-"&amp;Z2209&amp;"-"&amp;AC2209&amp;"-"&amp;AD2209&amp;"-"&amp;AG2209</f>
        <v>5.5-f-B-0-0.5</v>
      </c>
      <c r="Y2209">
        <f>F2209</f>
        <v>5.5</v>
      </c>
      <c r="Z2209" s="2" t="str">
        <f>G2209</f>
        <v>f</v>
      </c>
      <c r="AA2209">
        <f>_xlfn.IFNA(VLOOKUP(X2209,'duo-out'!A$2:Q$5000,5,FALSE),E2209+10*(H2209-1)+1+_xlfn.IFNA(VLOOKUP(D2209,states!A$2:C$10,3,FALSE),1))</f>
        <v>63</v>
      </c>
      <c r="AB2209" t="str">
        <f>IF(V2209="","",V2209)</f>
        <v/>
      </c>
      <c r="AC2209" s="2" t="str">
        <f>_xlfn.IFNA(VLOOKUP(D2209,states!A$2:C$10,2,FALSE),"XX")</f>
        <v>B</v>
      </c>
      <c r="AD2209">
        <f>E2209</f>
        <v>0</v>
      </c>
      <c r="AE2209">
        <f>_xlfn.IFNA(VLOOKUP(D2209,states!A$2:D$10,4,FALSE),0)</f>
        <v>0</v>
      </c>
      <c r="AF2209">
        <v>0.5</v>
      </c>
      <c r="AG2209">
        <f>IF(AE2209=0,AF2209,IF(AE2209=1,IF(F2209=0.5,0.5,IF(H2209=1,0.5,1.5)),IF(F2209=0.5,0.5,IF(H2209=1,2.5,1.5))))</f>
        <v>0.5</v>
      </c>
      <c r="AH2209" s="7">
        <f>IF(AC2209="XX",0,1/C2209^(1/5)*IF(E2209=0,100,1)/(E2209+1)^(1/4))</f>
        <v>210.33642931736068</v>
      </c>
    </row>
    <row r="2210" spans="1:34">
      <c r="A2210">
        <v>4363</v>
      </c>
      <c r="B2210" s="1">
        <v>22785.283100000001</v>
      </c>
      <c r="C2210" s="6">
        <v>0.01</v>
      </c>
      <c r="D2210" t="s">
        <v>4</v>
      </c>
      <c r="E2210">
        <v>0</v>
      </c>
      <c r="F2210">
        <v>5.5</v>
      </c>
      <c r="G2210" t="s">
        <v>2</v>
      </c>
      <c r="H2210">
        <v>1</v>
      </c>
      <c r="I2210" t="s">
        <v>0</v>
      </c>
      <c r="J2210">
        <v>1</v>
      </c>
      <c r="K2210">
        <v>6.5</v>
      </c>
      <c r="L2210" t="s">
        <v>2</v>
      </c>
      <c r="M2210">
        <v>1</v>
      </c>
      <c r="N2210" t="s">
        <v>4419</v>
      </c>
      <c r="O2210">
        <v>1</v>
      </c>
      <c r="P2210" t="str">
        <f>D2210&amp;"-"&amp;F2210&amp;"-"&amp;G2210&amp;"-"&amp;E2210&amp;"-"&amp;H2210</f>
        <v>B2Sigma-5.5-f-0-1</v>
      </c>
      <c r="Q2210" t="str">
        <f>I2210&amp;"-"&amp;K2210&amp;"-"&amp;L2210&amp;"-"&amp;J2210&amp;"-"&amp;M2210</f>
        <v>X2Pi-6.5-f-1-1</v>
      </c>
      <c r="R2210">
        <f>B2210+S2210</f>
        <v>26075.443376722</v>
      </c>
      <c r="S2210">
        <f>_xlfn.IFNA(VLOOKUP(Q2210,'MARVEL-X'!A$2:I$1400,7,FALSE),VLOOKUP(Q2210,MARVEL!A$2:J$1522,10,FALSE))</f>
        <v>3290.1602767220002</v>
      </c>
      <c r="T2210">
        <f>IF(P2210=P2209,R2210+T2209,R2210)</f>
        <v>208603.51314515498</v>
      </c>
      <c r="U2210">
        <f>IF(P2210=P2209,1+U2209,1)</f>
        <v>8</v>
      </c>
      <c r="V2210" t="str">
        <f t="shared" si="34"/>
        <v/>
      </c>
      <c r="W2210" t="str">
        <f>IF(V2210="","",IF(ABS(V2210-R2210)&gt;W$1,ABS(V2210-R2210),""))</f>
        <v/>
      </c>
      <c r="X2210" t="str">
        <f>Y2210&amp;"-"&amp;Z2210&amp;"-"&amp;AC2210&amp;"-"&amp;AD2210&amp;"-"&amp;AG2210</f>
        <v>5.5-f-B-0-0.5</v>
      </c>
      <c r="Y2210">
        <f>F2210</f>
        <v>5.5</v>
      </c>
      <c r="Z2210" s="2" t="str">
        <f>G2210</f>
        <v>f</v>
      </c>
      <c r="AA2210">
        <f>_xlfn.IFNA(VLOOKUP(X2210,'duo-out'!A$2:Q$5000,5,FALSE),E2210+10*(H2210-1)+1+_xlfn.IFNA(VLOOKUP(D2210,states!A$2:C$10,3,FALSE),1))</f>
        <v>63</v>
      </c>
      <c r="AB2210" t="str">
        <f>IF(V2210="","",V2210)</f>
        <v/>
      </c>
      <c r="AC2210" s="2" t="str">
        <f>_xlfn.IFNA(VLOOKUP(D2210,states!A$2:C$10,2,FALSE),"XX")</f>
        <v>B</v>
      </c>
      <c r="AD2210">
        <f>E2210</f>
        <v>0</v>
      </c>
      <c r="AE2210">
        <f>_xlfn.IFNA(VLOOKUP(D2210,states!A$2:D$10,4,FALSE),0)</f>
        <v>0</v>
      </c>
      <c r="AF2210">
        <v>0.5</v>
      </c>
      <c r="AG2210">
        <f>IF(AE2210=0,AF2210,IF(AE2210=1,IF(F2210=0.5,0.5,IF(H2210=1,0.5,1.5)),IF(F2210=0.5,0.5,IF(H2210=1,2.5,1.5))))</f>
        <v>0.5</v>
      </c>
      <c r="AH2210" s="7">
        <f>IF(AC2210="XX",0,1/C2210^(1/5)*IF(E2210=0,100,1)/(E2210+1)^(1/4))</f>
        <v>251.188643150958</v>
      </c>
    </row>
    <row r="2211" spans="1:34">
      <c r="A2211">
        <v>4240</v>
      </c>
      <c r="B2211" s="1">
        <v>25496.013999999999</v>
      </c>
      <c r="C2211" s="6">
        <v>5.0000000000000001E-3</v>
      </c>
      <c r="D2211" t="s">
        <v>4</v>
      </c>
      <c r="E2211">
        <v>0</v>
      </c>
      <c r="F2211">
        <v>5.5</v>
      </c>
      <c r="G2211" t="s">
        <v>2</v>
      </c>
      <c r="H2211">
        <v>1</v>
      </c>
      <c r="I2211" t="s">
        <v>0</v>
      </c>
      <c r="J2211">
        <v>0</v>
      </c>
      <c r="K2211">
        <v>6.5</v>
      </c>
      <c r="L2211" t="s">
        <v>2</v>
      </c>
      <c r="M2211">
        <v>1</v>
      </c>
      <c r="N2211" t="s">
        <v>4296</v>
      </c>
      <c r="O2211">
        <v>1</v>
      </c>
      <c r="P2211" t="str">
        <f>D2211&amp;"-"&amp;F2211&amp;"-"&amp;G2211&amp;"-"&amp;E2211&amp;"-"&amp;H2211</f>
        <v>B2Sigma-5.5-f-0-1</v>
      </c>
      <c r="Q2211" t="str">
        <f>I2211&amp;"-"&amp;K2211&amp;"-"&amp;L2211&amp;"-"&amp;J2211&amp;"-"&amp;M2211</f>
        <v>X2Pi-6.5-f-0-1</v>
      </c>
      <c r="R2211">
        <f>B2211+S2211</f>
        <v>26075.447975577998</v>
      </c>
      <c r="S2211">
        <f>_xlfn.IFNA(VLOOKUP(Q2211,'MARVEL-X'!A$2:I$1400,7,FALSE),VLOOKUP(Q2211,MARVEL!A$2:J$1522,10,FALSE))</f>
        <v>579.43397557799995</v>
      </c>
      <c r="T2211">
        <f>IF(P2211=P2210,R2211+T2210,R2211)</f>
        <v>234678.96112073297</v>
      </c>
      <c r="U2211">
        <f>IF(P2211=P2210,1+U2210,1)</f>
        <v>9</v>
      </c>
      <c r="V2211" t="str">
        <f t="shared" si="34"/>
        <v/>
      </c>
      <c r="W2211" t="str">
        <f>IF(V2211="","",IF(ABS(V2211-R2211)&gt;W$1,ABS(V2211-R2211),""))</f>
        <v/>
      </c>
      <c r="X2211" t="str">
        <f>Y2211&amp;"-"&amp;Z2211&amp;"-"&amp;AC2211&amp;"-"&amp;AD2211&amp;"-"&amp;AG2211</f>
        <v>5.5-f-B-0-0.5</v>
      </c>
      <c r="Y2211">
        <f>F2211</f>
        <v>5.5</v>
      </c>
      <c r="Z2211" s="2" t="str">
        <f>G2211</f>
        <v>f</v>
      </c>
      <c r="AA2211">
        <f>_xlfn.IFNA(VLOOKUP(X2211,'duo-out'!A$2:Q$5000,5,FALSE),E2211+10*(H2211-1)+1+_xlfn.IFNA(VLOOKUP(D2211,states!A$2:C$10,3,FALSE),1))</f>
        <v>63</v>
      </c>
      <c r="AB2211" t="str">
        <f>IF(V2211="","",V2211)</f>
        <v/>
      </c>
      <c r="AC2211" s="2" t="str">
        <f>_xlfn.IFNA(VLOOKUP(D2211,states!A$2:C$10,2,FALSE),"XX")</f>
        <v>B</v>
      </c>
      <c r="AD2211">
        <f>E2211</f>
        <v>0</v>
      </c>
      <c r="AE2211">
        <f>_xlfn.IFNA(VLOOKUP(D2211,states!A$2:D$10,4,FALSE),0)</f>
        <v>0</v>
      </c>
      <c r="AF2211">
        <v>0.5</v>
      </c>
      <c r="AG2211">
        <f>IF(AE2211=0,AF2211,IF(AE2211=1,IF(F2211=0.5,0.5,IF(H2211=1,0.5,1.5)),IF(F2211=0.5,0.5,IF(H2211=1,2.5,1.5))))</f>
        <v>0.5</v>
      </c>
      <c r="AH2211" s="7">
        <f>IF(AC2211="XX",0,1/C2211^(1/5)*IF(E2211=0,100,1)/(E2211+1)^(1/4))</f>
        <v>288.53998118144267</v>
      </c>
    </row>
    <row r="2212" spans="1:34">
      <c r="A2212">
        <v>4201</v>
      </c>
      <c r="B2212" s="1">
        <v>25805.42</v>
      </c>
      <c r="C2212" s="6">
        <v>5.0000000000000001E-3</v>
      </c>
      <c r="D2212" t="s">
        <v>4</v>
      </c>
      <c r="E2212">
        <v>0</v>
      </c>
      <c r="F2212">
        <v>5.5</v>
      </c>
      <c r="G2212" t="s">
        <v>2</v>
      </c>
      <c r="H2212">
        <v>1</v>
      </c>
      <c r="I2212" t="s">
        <v>0</v>
      </c>
      <c r="J2212">
        <v>0</v>
      </c>
      <c r="K2212">
        <v>4.5</v>
      </c>
      <c r="L2212" t="s">
        <v>2</v>
      </c>
      <c r="M2212">
        <v>1</v>
      </c>
      <c r="N2212" t="s">
        <v>4257</v>
      </c>
      <c r="O2212">
        <v>1</v>
      </c>
      <c r="P2212" t="str">
        <f>D2212&amp;"-"&amp;F2212&amp;"-"&amp;G2212&amp;"-"&amp;E2212&amp;"-"&amp;H2212</f>
        <v>B2Sigma-5.5-f-0-1</v>
      </c>
      <c r="Q2212" t="str">
        <f>I2212&amp;"-"&amp;K2212&amp;"-"&amp;L2212&amp;"-"&amp;J2212&amp;"-"&amp;M2212</f>
        <v>X2Pi-4.5-f-0-1</v>
      </c>
      <c r="R2212">
        <f>B2212+S2212</f>
        <v>26075.450633298999</v>
      </c>
      <c r="S2212">
        <f>_xlfn.IFNA(VLOOKUP(Q2212,'MARVEL-X'!A$2:I$1400,7,FALSE),VLOOKUP(Q2212,MARVEL!A$2:J$1522,10,FALSE))</f>
        <v>270.03063329899999</v>
      </c>
      <c r="T2212">
        <f>IF(P2212=P2211,R2212+T2211,R2212)</f>
        <v>260754.41175403196</v>
      </c>
      <c r="U2212">
        <f>IF(P2212=P2211,1+U2211,1)</f>
        <v>10</v>
      </c>
      <c r="V2212" t="str">
        <f t="shared" si="34"/>
        <v/>
      </c>
      <c r="W2212" t="str">
        <f>IF(V2212="","",IF(ABS(V2212-R2212)&gt;W$1,ABS(V2212-R2212),""))</f>
        <v/>
      </c>
      <c r="X2212" t="str">
        <f>Y2212&amp;"-"&amp;Z2212&amp;"-"&amp;AC2212&amp;"-"&amp;AD2212&amp;"-"&amp;AG2212</f>
        <v>5.5-f-B-0-0.5</v>
      </c>
      <c r="Y2212">
        <f>F2212</f>
        <v>5.5</v>
      </c>
      <c r="Z2212" s="2" t="str">
        <f>G2212</f>
        <v>f</v>
      </c>
      <c r="AA2212">
        <f>_xlfn.IFNA(VLOOKUP(X2212,'duo-out'!A$2:Q$5000,5,FALSE),E2212+10*(H2212-1)+1+_xlfn.IFNA(VLOOKUP(D2212,states!A$2:C$10,3,FALSE),1))</f>
        <v>63</v>
      </c>
      <c r="AB2212" t="str">
        <f>IF(V2212="","",V2212)</f>
        <v/>
      </c>
      <c r="AC2212" s="2" t="str">
        <f>_xlfn.IFNA(VLOOKUP(D2212,states!A$2:C$10,2,FALSE),"XX")</f>
        <v>B</v>
      </c>
      <c r="AD2212">
        <f>E2212</f>
        <v>0</v>
      </c>
      <c r="AE2212">
        <f>_xlfn.IFNA(VLOOKUP(D2212,states!A$2:D$10,4,FALSE),0)</f>
        <v>0</v>
      </c>
      <c r="AF2212">
        <v>0.5</v>
      </c>
      <c r="AG2212">
        <f>IF(AE2212=0,AF2212,IF(AE2212=1,IF(F2212=0.5,0.5,IF(H2212=1,0.5,1.5)),IF(F2212=0.5,0.5,IF(H2212=1,2.5,1.5))))</f>
        <v>0.5</v>
      </c>
      <c r="AH2212" s="7">
        <f>IF(AC2212="XX",0,1/C2212^(1/5)*IF(E2212=0,100,1)/(E2212+1)^(1/4))</f>
        <v>288.53998118144267</v>
      </c>
    </row>
    <row r="2213" spans="1:34">
      <c r="A2213">
        <v>4219</v>
      </c>
      <c r="B2213" s="1">
        <v>25663.636999999999</v>
      </c>
      <c r="C2213" s="6">
        <v>8.3929999999999994E-3</v>
      </c>
      <c r="D2213" t="s">
        <v>4</v>
      </c>
      <c r="E2213">
        <v>0</v>
      </c>
      <c r="F2213">
        <v>5.5</v>
      </c>
      <c r="G2213" t="s">
        <v>2</v>
      </c>
      <c r="H2213">
        <v>1</v>
      </c>
      <c r="I2213" t="s">
        <v>0</v>
      </c>
      <c r="J2213">
        <v>0</v>
      </c>
      <c r="K2213">
        <v>5.5</v>
      </c>
      <c r="L2213" t="s">
        <v>1</v>
      </c>
      <c r="M2213">
        <v>1</v>
      </c>
      <c r="N2213" t="s">
        <v>4275</v>
      </c>
      <c r="O2213">
        <v>1</v>
      </c>
      <c r="P2213" t="str">
        <f>D2213&amp;"-"&amp;F2213&amp;"-"&amp;G2213&amp;"-"&amp;E2213&amp;"-"&amp;H2213</f>
        <v>B2Sigma-5.5-f-0-1</v>
      </c>
      <c r="Q2213" t="str">
        <f>I2213&amp;"-"&amp;K2213&amp;"-"&amp;L2213&amp;"-"&amp;J2213&amp;"-"&amp;M2213</f>
        <v>X2Pi-5.5-e-0-1</v>
      </c>
      <c r="R2213">
        <f>B2213+S2213</f>
        <v>26075.453426824999</v>
      </c>
      <c r="S2213">
        <f>_xlfn.IFNA(VLOOKUP(Q2213,'MARVEL-X'!A$2:I$1400,7,FALSE),VLOOKUP(Q2213,MARVEL!A$2:J$1522,10,FALSE))</f>
        <v>411.81642682500001</v>
      </c>
      <c r="T2213">
        <f>IF(P2213=P2212,R2213+T2212,R2213)</f>
        <v>286829.86518085696</v>
      </c>
      <c r="U2213">
        <f>IF(P2213=P2212,1+U2212,1)</f>
        <v>11</v>
      </c>
      <c r="V2213" t="str">
        <f t="shared" si="34"/>
        <v/>
      </c>
      <c r="W2213" t="str">
        <f>IF(V2213="","",IF(ABS(V2213-R2213)&gt;W$1,ABS(V2213-R2213),""))</f>
        <v/>
      </c>
      <c r="X2213" t="str">
        <f>Y2213&amp;"-"&amp;Z2213&amp;"-"&amp;AC2213&amp;"-"&amp;AD2213&amp;"-"&amp;AG2213</f>
        <v>5.5-f-B-0-0.5</v>
      </c>
      <c r="Y2213">
        <f>F2213</f>
        <v>5.5</v>
      </c>
      <c r="Z2213" s="2" t="str">
        <f>G2213</f>
        <v>f</v>
      </c>
      <c r="AA2213">
        <f>_xlfn.IFNA(VLOOKUP(X2213,'duo-out'!A$2:Q$5000,5,FALSE),E2213+10*(H2213-1)+1+_xlfn.IFNA(VLOOKUP(D2213,states!A$2:C$10,3,FALSE),1))</f>
        <v>63</v>
      </c>
      <c r="AB2213" t="str">
        <f>IF(V2213="","",V2213)</f>
        <v/>
      </c>
      <c r="AC2213" s="2" t="str">
        <f>_xlfn.IFNA(VLOOKUP(D2213,states!A$2:C$10,2,FALSE),"XX")</f>
        <v>B</v>
      </c>
      <c r="AD2213">
        <f>E2213</f>
        <v>0</v>
      </c>
      <c r="AE2213">
        <f>_xlfn.IFNA(VLOOKUP(D2213,states!A$2:D$10,4,FALSE),0)</f>
        <v>0</v>
      </c>
      <c r="AF2213">
        <v>0.5</v>
      </c>
      <c r="AG2213">
        <f>IF(AE2213=0,AF2213,IF(AE2213=1,IF(F2213=0.5,0.5,IF(H2213=1,0.5,1.5)),IF(F2213=0.5,0.5,IF(H2213=1,2.5,1.5))))</f>
        <v>0.5</v>
      </c>
      <c r="AH2213" s="7">
        <f>IF(AC2213="XX",0,1/C2213^(1/5)*IF(E2213=0,100,1)/(E2213+1)^(1/4))</f>
        <v>260.14564227115017</v>
      </c>
    </row>
    <row r="2214" spans="1:34">
      <c r="A2214">
        <v>3072</v>
      </c>
      <c r="B2214" s="1">
        <v>25805.419900000001</v>
      </c>
      <c r="C2214" s="6">
        <v>5.0000000000000001E-3</v>
      </c>
      <c r="D2214" t="s">
        <v>4</v>
      </c>
      <c r="E2214">
        <v>0</v>
      </c>
      <c r="F2214">
        <v>5.5</v>
      </c>
      <c r="G2214" t="s">
        <v>2</v>
      </c>
      <c r="H2214">
        <v>1</v>
      </c>
      <c r="I2214" t="s">
        <v>0</v>
      </c>
      <c r="J2214">
        <v>0</v>
      </c>
      <c r="K2214">
        <v>4.5</v>
      </c>
      <c r="L2214" t="s">
        <v>2</v>
      </c>
      <c r="M2214">
        <v>1</v>
      </c>
      <c r="N2214" t="s">
        <v>3128</v>
      </c>
      <c r="O2214">
        <v>1</v>
      </c>
      <c r="P2214" t="str">
        <f>D2214&amp;"-"&amp;F2214&amp;"-"&amp;G2214&amp;"-"&amp;E2214&amp;"-"&amp;H2214</f>
        <v>B2Sigma-5.5-f-0-1</v>
      </c>
      <c r="Q2214" t="str">
        <f>I2214&amp;"-"&amp;K2214&amp;"-"&amp;L2214&amp;"-"&amp;J2214&amp;"-"&amp;M2214</f>
        <v>X2Pi-4.5-f-0-1</v>
      </c>
      <c r="R2214">
        <f>B2214+S2214</f>
        <v>26075.450533299001</v>
      </c>
      <c r="S2214">
        <f>_xlfn.IFNA(VLOOKUP(Q2214,'MARVEL-X'!A$2:I$1400,7,FALSE),VLOOKUP(Q2214,MARVEL!A$2:J$1522,10,FALSE))</f>
        <v>270.03063329899999</v>
      </c>
      <c r="T2214">
        <f>IF(P2214=P2213,R2214+T2213,R2214)</f>
        <v>312905.31571415596</v>
      </c>
      <c r="U2214">
        <f>IF(P2214=P2213,1+U2213,1)</f>
        <v>12</v>
      </c>
      <c r="V2214" t="str">
        <f t="shared" si="34"/>
        <v/>
      </c>
      <c r="W2214" t="str">
        <f>IF(V2214="","",IF(ABS(V2214-R2214)&gt;W$1,ABS(V2214-R2214),""))</f>
        <v/>
      </c>
      <c r="X2214" t="str">
        <f>Y2214&amp;"-"&amp;Z2214&amp;"-"&amp;AC2214&amp;"-"&amp;AD2214&amp;"-"&amp;AG2214</f>
        <v>5.5-f-B-0-0.5</v>
      </c>
      <c r="Y2214">
        <f>F2214</f>
        <v>5.5</v>
      </c>
      <c r="Z2214" s="2" t="str">
        <f>G2214</f>
        <v>f</v>
      </c>
      <c r="AA2214">
        <f>_xlfn.IFNA(VLOOKUP(X2214,'duo-out'!A$2:Q$5000,5,FALSE),E2214+10*(H2214-1)+1+_xlfn.IFNA(VLOOKUP(D2214,states!A$2:C$10,3,FALSE),1))</f>
        <v>63</v>
      </c>
      <c r="AB2214" t="str">
        <f>IF(V2214="","",V2214)</f>
        <v/>
      </c>
      <c r="AC2214" s="2" t="str">
        <f>_xlfn.IFNA(VLOOKUP(D2214,states!A$2:C$10,2,FALSE),"XX")</f>
        <v>B</v>
      </c>
      <c r="AD2214">
        <f>E2214</f>
        <v>0</v>
      </c>
      <c r="AE2214">
        <f>_xlfn.IFNA(VLOOKUP(D2214,states!A$2:D$10,4,FALSE),0)</f>
        <v>0</v>
      </c>
      <c r="AF2214">
        <v>0.5</v>
      </c>
      <c r="AG2214">
        <f>IF(AE2214=0,AF2214,IF(AE2214=1,IF(F2214=0.5,0.5,IF(H2214=1,0.5,1.5)),IF(F2214=0.5,0.5,IF(H2214=1,2.5,1.5))))</f>
        <v>0.5</v>
      </c>
      <c r="AH2214" s="7">
        <f>IF(AC2214="XX",0,1/C2214^(1/5)*IF(E2214=0,100,1)/(E2214+1)^(1/4))</f>
        <v>288.53998118144267</v>
      </c>
    </row>
    <row r="2215" spans="1:34">
      <c r="A2215">
        <v>3045</v>
      </c>
      <c r="B2215" s="1">
        <v>25663.63</v>
      </c>
      <c r="C2215" s="6">
        <v>5.0000000000000001E-3</v>
      </c>
      <c r="D2215" t="s">
        <v>4</v>
      </c>
      <c r="E2215">
        <v>0</v>
      </c>
      <c r="F2215">
        <v>5.5</v>
      </c>
      <c r="G2215" t="s">
        <v>2</v>
      </c>
      <c r="H2215">
        <v>1</v>
      </c>
      <c r="I2215" t="s">
        <v>0</v>
      </c>
      <c r="J2215">
        <v>0</v>
      </c>
      <c r="K2215">
        <v>5.5</v>
      </c>
      <c r="L2215" t="s">
        <v>1</v>
      </c>
      <c r="M2215">
        <v>1</v>
      </c>
      <c r="N2215" t="s">
        <v>3101</v>
      </c>
      <c r="O2215">
        <v>1</v>
      </c>
      <c r="P2215" t="str">
        <f>D2215&amp;"-"&amp;F2215&amp;"-"&amp;G2215&amp;"-"&amp;E2215&amp;"-"&amp;H2215</f>
        <v>B2Sigma-5.5-f-0-1</v>
      </c>
      <c r="Q2215" t="str">
        <f>I2215&amp;"-"&amp;K2215&amp;"-"&amp;L2215&amp;"-"&amp;J2215&amp;"-"&amp;M2215</f>
        <v>X2Pi-5.5-e-0-1</v>
      </c>
      <c r="R2215">
        <f>B2215+S2215</f>
        <v>26075.446426825001</v>
      </c>
      <c r="S2215">
        <f>_xlfn.IFNA(VLOOKUP(Q2215,'MARVEL-X'!A$2:I$1400,7,FALSE),VLOOKUP(Q2215,MARVEL!A$2:J$1522,10,FALSE))</f>
        <v>411.81642682500001</v>
      </c>
      <c r="T2215">
        <f>IF(P2215=P2214,R2215+T2214,R2215)</f>
        <v>338980.76214098098</v>
      </c>
      <c r="U2215">
        <f>IF(P2215=P2214,1+U2214,1)</f>
        <v>13</v>
      </c>
      <c r="V2215" t="str">
        <f t="shared" si="34"/>
        <v/>
      </c>
      <c r="W2215" t="str">
        <f>IF(V2215="","",IF(ABS(V2215-R2215)&gt;W$1,ABS(V2215-R2215),""))</f>
        <v/>
      </c>
      <c r="X2215" t="str">
        <f>Y2215&amp;"-"&amp;Z2215&amp;"-"&amp;AC2215&amp;"-"&amp;AD2215&amp;"-"&amp;AG2215</f>
        <v>5.5-f-B-0-0.5</v>
      </c>
      <c r="Y2215">
        <f>F2215</f>
        <v>5.5</v>
      </c>
      <c r="Z2215" s="2" t="str">
        <f>G2215</f>
        <v>f</v>
      </c>
      <c r="AA2215">
        <f>_xlfn.IFNA(VLOOKUP(X2215,'duo-out'!A$2:Q$5000,5,FALSE),E2215+10*(H2215-1)+1+_xlfn.IFNA(VLOOKUP(D2215,states!A$2:C$10,3,FALSE),1))</f>
        <v>63</v>
      </c>
      <c r="AB2215" t="str">
        <f>IF(V2215="","",V2215)</f>
        <v/>
      </c>
      <c r="AC2215" s="2" t="str">
        <f>_xlfn.IFNA(VLOOKUP(D2215,states!A$2:C$10,2,FALSE),"XX")</f>
        <v>B</v>
      </c>
      <c r="AD2215">
        <f>E2215</f>
        <v>0</v>
      </c>
      <c r="AE2215">
        <f>_xlfn.IFNA(VLOOKUP(D2215,states!A$2:D$10,4,FALSE),0)</f>
        <v>0</v>
      </c>
      <c r="AF2215">
        <v>0.5</v>
      </c>
      <c r="AG2215">
        <f>IF(AE2215=0,AF2215,IF(AE2215=1,IF(F2215=0.5,0.5,IF(H2215=1,0.5,1.5)),IF(F2215=0.5,0.5,IF(H2215=1,2.5,1.5))))</f>
        <v>0.5</v>
      </c>
      <c r="AH2215" s="7">
        <f>IF(AC2215="XX",0,1/C2215^(1/5)*IF(E2215=0,100,1)/(E2215+1)^(1/4))</f>
        <v>288.53998118144267</v>
      </c>
    </row>
    <row r="2216" spans="1:34">
      <c r="A2216">
        <v>3022</v>
      </c>
      <c r="B2216" s="1">
        <v>25496.0072</v>
      </c>
      <c r="C2216" s="6">
        <v>5.0000000000000001E-3</v>
      </c>
      <c r="D2216" t="s">
        <v>4</v>
      </c>
      <c r="E2216">
        <v>0</v>
      </c>
      <c r="F2216">
        <v>5.5</v>
      </c>
      <c r="G2216" t="s">
        <v>2</v>
      </c>
      <c r="H2216">
        <v>1</v>
      </c>
      <c r="I2216" t="s">
        <v>0</v>
      </c>
      <c r="J2216">
        <v>0</v>
      </c>
      <c r="K2216">
        <v>6.5</v>
      </c>
      <c r="L2216" t="s">
        <v>2</v>
      </c>
      <c r="M2216">
        <v>1</v>
      </c>
      <c r="N2216" t="s">
        <v>3078</v>
      </c>
      <c r="O2216">
        <v>1</v>
      </c>
      <c r="P2216" t="str">
        <f>D2216&amp;"-"&amp;F2216&amp;"-"&amp;G2216&amp;"-"&amp;E2216&amp;"-"&amp;H2216</f>
        <v>B2Sigma-5.5-f-0-1</v>
      </c>
      <c r="Q2216" t="str">
        <f>I2216&amp;"-"&amp;K2216&amp;"-"&amp;L2216&amp;"-"&amp;J2216&amp;"-"&amp;M2216</f>
        <v>X2Pi-6.5-f-0-1</v>
      </c>
      <c r="R2216">
        <f>B2216+S2216</f>
        <v>26075.441175577998</v>
      </c>
      <c r="S2216">
        <f>_xlfn.IFNA(VLOOKUP(Q2216,'MARVEL-X'!A$2:I$1400,7,FALSE),VLOOKUP(Q2216,MARVEL!A$2:J$1522,10,FALSE))</f>
        <v>579.43397557799995</v>
      </c>
      <c r="T2216">
        <f>IF(P2216=P2215,R2216+T2215,R2216)</f>
        <v>365056.20331655897</v>
      </c>
      <c r="U2216">
        <f>IF(P2216=P2215,1+U2215,1)</f>
        <v>14</v>
      </c>
      <c r="V2216" t="str">
        <f t="shared" si="34"/>
        <v/>
      </c>
      <c r="W2216" t="str">
        <f>IF(V2216="","",IF(ABS(V2216-R2216)&gt;W$1,ABS(V2216-R2216),""))</f>
        <v/>
      </c>
      <c r="X2216" t="str">
        <f>Y2216&amp;"-"&amp;Z2216&amp;"-"&amp;AC2216&amp;"-"&amp;AD2216&amp;"-"&amp;AG2216</f>
        <v>5.5-f-B-0-0.5</v>
      </c>
      <c r="Y2216">
        <f>F2216</f>
        <v>5.5</v>
      </c>
      <c r="Z2216" s="2" t="str">
        <f>G2216</f>
        <v>f</v>
      </c>
      <c r="AA2216">
        <f>_xlfn.IFNA(VLOOKUP(X2216,'duo-out'!A$2:Q$5000,5,FALSE),E2216+10*(H2216-1)+1+_xlfn.IFNA(VLOOKUP(D2216,states!A$2:C$10,3,FALSE),1))</f>
        <v>63</v>
      </c>
      <c r="AB2216" t="str">
        <f>IF(V2216="","",V2216)</f>
        <v/>
      </c>
      <c r="AC2216" s="2" t="str">
        <f>_xlfn.IFNA(VLOOKUP(D2216,states!A$2:C$10,2,FALSE),"XX")</f>
        <v>B</v>
      </c>
      <c r="AD2216">
        <f>E2216</f>
        <v>0</v>
      </c>
      <c r="AE2216">
        <f>_xlfn.IFNA(VLOOKUP(D2216,states!A$2:D$10,4,FALSE),0)</f>
        <v>0</v>
      </c>
      <c r="AF2216">
        <v>0.5</v>
      </c>
      <c r="AG2216">
        <f>IF(AE2216=0,AF2216,IF(AE2216=1,IF(F2216=0.5,0.5,IF(H2216=1,0.5,1.5)),IF(F2216=0.5,0.5,IF(H2216=1,2.5,1.5))))</f>
        <v>0.5</v>
      </c>
      <c r="AH2216" s="7">
        <f>IF(AC2216="XX",0,1/C2216^(1/5)*IF(E2216=0,100,1)/(E2216+1)^(1/4))</f>
        <v>288.53998118144267</v>
      </c>
    </row>
    <row r="2217" spans="1:34">
      <c r="A2217">
        <v>433</v>
      </c>
      <c r="B2217" s="1">
        <v>25496</v>
      </c>
      <c r="C2217" s="6">
        <v>0.05</v>
      </c>
      <c r="D2217" t="s">
        <v>4</v>
      </c>
      <c r="E2217">
        <v>0</v>
      </c>
      <c r="F2217">
        <v>5.5</v>
      </c>
      <c r="G2217" t="s">
        <v>2</v>
      </c>
      <c r="H2217">
        <v>1</v>
      </c>
      <c r="I2217" t="s">
        <v>0</v>
      </c>
      <c r="J2217">
        <v>0</v>
      </c>
      <c r="K2217">
        <v>6.5</v>
      </c>
      <c r="L2217" t="s">
        <v>2</v>
      </c>
      <c r="M2217">
        <v>1</v>
      </c>
      <c r="N2217" t="s">
        <v>489</v>
      </c>
      <c r="O2217">
        <v>1</v>
      </c>
      <c r="P2217" t="str">
        <f>D2217&amp;"-"&amp;F2217&amp;"-"&amp;G2217&amp;"-"&amp;E2217&amp;"-"&amp;H2217</f>
        <v>B2Sigma-5.5-f-0-1</v>
      </c>
      <c r="Q2217" t="str">
        <f>I2217&amp;"-"&amp;K2217&amp;"-"&amp;L2217&amp;"-"&amp;J2217&amp;"-"&amp;M2217</f>
        <v>X2Pi-6.5-f-0-1</v>
      </c>
      <c r="R2217">
        <f>B2217+S2217</f>
        <v>26075.433975577998</v>
      </c>
      <c r="S2217">
        <f>_xlfn.IFNA(VLOOKUP(Q2217,'MARVEL-X'!A$2:I$1400,7,FALSE),VLOOKUP(Q2217,MARVEL!A$2:J$1522,10,FALSE))</f>
        <v>579.43397557799995</v>
      </c>
      <c r="T2217">
        <f>IF(P2217=P2216,R2217+T2216,R2217)</f>
        <v>391131.63729213696</v>
      </c>
      <c r="U2217">
        <f>IF(P2217=P2216,1+U2216,1)</f>
        <v>15</v>
      </c>
      <c r="V2217" t="str">
        <f t="shared" si="34"/>
        <v/>
      </c>
      <c r="W2217" t="str">
        <f>IF(V2217="","",IF(ABS(V2217-R2217)&gt;W$1,ABS(V2217-R2217),""))</f>
        <v/>
      </c>
      <c r="X2217" t="str">
        <f>Y2217&amp;"-"&amp;Z2217&amp;"-"&amp;AC2217&amp;"-"&amp;AD2217&amp;"-"&amp;AG2217</f>
        <v>5.5-f-B-0-0.5</v>
      </c>
      <c r="Y2217">
        <f>F2217</f>
        <v>5.5</v>
      </c>
      <c r="Z2217" s="2" t="str">
        <f>G2217</f>
        <v>f</v>
      </c>
      <c r="AA2217">
        <f>_xlfn.IFNA(VLOOKUP(X2217,'duo-out'!A$2:Q$5000,5,FALSE),E2217+10*(H2217-1)+1+_xlfn.IFNA(VLOOKUP(D2217,states!A$2:C$10,3,FALSE),1))</f>
        <v>63</v>
      </c>
      <c r="AB2217" t="str">
        <f>IF(V2217="","",V2217)</f>
        <v/>
      </c>
      <c r="AC2217" s="2" t="str">
        <f>_xlfn.IFNA(VLOOKUP(D2217,states!A$2:C$10,2,FALSE),"XX")</f>
        <v>B</v>
      </c>
      <c r="AD2217">
        <f>E2217</f>
        <v>0</v>
      </c>
      <c r="AE2217">
        <f>_xlfn.IFNA(VLOOKUP(D2217,states!A$2:D$10,4,FALSE),0)</f>
        <v>0</v>
      </c>
      <c r="AF2217">
        <v>0.5</v>
      </c>
      <c r="AG2217">
        <f>IF(AE2217=0,AF2217,IF(AE2217=1,IF(F2217=0.5,0.5,IF(H2217=1,0.5,1.5)),IF(F2217=0.5,0.5,IF(H2217=1,2.5,1.5))))</f>
        <v>0.5</v>
      </c>
      <c r="AH2217" s="7">
        <f>IF(AC2217="XX",0,1/C2217^(1/5)*IF(E2217=0,100,1)/(E2217+1)^(1/4))</f>
        <v>182.05642030260799</v>
      </c>
    </row>
    <row r="2218" spans="1:34">
      <c r="A2218">
        <v>395</v>
      </c>
      <c r="B2218" s="1">
        <v>25663.66</v>
      </c>
      <c r="C2218" s="6">
        <v>0.05</v>
      </c>
      <c r="D2218" t="s">
        <v>4</v>
      </c>
      <c r="E2218">
        <v>0</v>
      </c>
      <c r="F2218">
        <v>5.5</v>
      </c>
      <c r="G2218" t="s">
        <v>2</v>
      </c>
      <c r="H2218">
        <v>1</v>
      </c>
      <c r="I2218" t="s">
        <v>0</v>
      </c>
      <c r="J2218">
        <v>0</v>
      </c>
      <c r="K2218">
        <v>5.5</v>
      </c>
      <c r="L2218" t="s">
        <v>1</v>
      </c>
      <c r="M2218">
        <v>1</v>
      </c>
      <c r="N2218" t="s">
        <v>451</v>
      </c>
      <c r="O2218">
        <v>1</v>
      </c>
      <c r="P2218" t="str">
        <f>D2218&amp;"-"&amp;F2218&amp;"-"&amp;G2218&amp;"-"&amp;E2218&amp;"-"&amp;H2218</f>
        <v>B2Sigma-5.5-f-0-1</v>
      </c>
      <c r="Q2218" t="str">
        <f>I2218&amp;"-"&amp;K2218&amp;"-"&amp;L2218&amp;"-"&amp;J2218&amp;"-"&amp;M2218</f>
        <v>X2Pi-5.5-e-0-1</v>
      </c>
      <c r="R2218">
        <f>B2218+S2218</f>
        <v>26075.476426825</v>
      </c>
      <c r="S2218">
        <f>_xlfn.IFNA(VLOOKUP(Q2218,'MARVEL-X'!A$2:I$1400,7,FALSE),VLOOKUP(Q2218,MARVEL!A$2:J$1522,10,FALSE))</f>
        <v>411.81642682500001</v>
      </c>
      <c r="T2218">
        <f>IF(P2218=P2217,R2218+T2217,R2218)</f>
        <v>417207.11371896195</v>
      </c>
      <c r="U2218">
        <f>IF(P2218=P2217,1+U2217,1)</f>
        <v>16</v>
      </c>
      <c r="V2218" t="str">
        <f t="shared" si="34"/>
        <v/>
      </c>
      <c r="W2218" t="str">
        <f>IF(V2218="","",IF(ABS(V2218-R2218)&gt;W$1,ABS(V2218-R2218),""))</f>
        <v/>
      </c>
      <c r="X2218" t="str">
        <f>Y2218&amp;"-"&amp;Z2218&amp;"-"&amp;AC2218&amp;"-"&amp;AD2218&amp;"-"&amp;AG2218</f>
        <v>5.5-f-B-0-0.5</v>
      </c>
      <c r="Y2218">
        <f>F2218</f>
        <v>5.5</v>
      </c>
      <c r="Z2218" s="2" t="str">
        <f>G2218</f>
        <v>f</v>
      </c>
      <c r="AA2218">
        <f>_xlfn.IFNA(VLOOKUP(X2218,'duo-out'!A$2:Q$5000,5,FALSE),E2218+10*(H2218-1)+1+_xlfn.IFNA(VLOOKUP(D2218,states!A$2:C$10,3,FALSE),1))</f>
        <v>63</v>
      </c>
      <c r="AB2218" t="str">
        <f>IF(V2218="","",V2218)</f>
        <v/>
      </c>
      <c r="AC2218" s="2" t="str">
        <f>_xlfn.IFNA(VLOOKUP(D2218,states!A$2:C$10,2,FALSE),"XX")</f>
        <v>B</v>
      </c>
      <c r="AD2218">
        <f>E2218</f>
        <v>0</v>
      </c>
      <c r="AE2218">
        <f>_xlfn.IFNA(VLOOKUP(D2218,states!A$2:D$10,4,FALSE),0)</f>
        <v>0</v>
      </c>
      <c r="AF2218">
        <v>0.5</v>
      </c>
      <c r="AG2218">
        <f>IF(AE2218=0,AF2218,IF(AE2218=1,IF(F2218=0.5,0.5,IF(H2218=1,0.5,1.5)),IF(F2218=0.5,0.5,IF(H2218=1,2.5,1.5))))</f>
        <v>0.5</v>
      </c>
      <c r="AH2218" s="7">
        <f>IF(AC2218="XX",0,1/C2218^(1/5)*IF(E2218=0,100,1)/(E2218+1)^(1/4))</f>
        <v>182.05642030260799</v>
      </c>
    </row>
    <row r="2219" spans="1:34">
      <c r="A2219">
        <v>359</v>
      </c>
      <c r="B2219" s="1">
        <v>25805.46</v>
      </c>
      <c r="C2219" s="6">
        <v>0.05</v>
      </c>
      <c r="D2219" t="s">
        <v>4</v>
      </c>
      <c r="E2219">
        <v>0</v>
      </c>
      <c r="F2219">
        <v>5.5</v>
      </c>
      <c r="G2219" t="s">
        <v>2</v>
      </c>
      <c r="H2219">
        <v>1</v>
      </c>
      <c r="I2219" t="s">
        <v>0</v>
      </c>
      <c r="J2219">
        <v>0</v>
      </c>
      <c r="K2219">
        <v>4.5</v>
      </c>
      <c r="L2219" t="s">
        <v>2</v>
      </c>
      <c r="M2219">
        <v>1</v>
      </c>
      <c r="N2219" t="s">
        <v>415</v>
      </c>
      <c r="O2219">
        <v>1</v>
      </c>
      <c r="P2219" t="str">
        <f>D2219&amp;"-"&amp;F2219&amp;"-"&amp;G2219&amp;"-"&amp;E2219&amp;"-"&amp;H2219</f>
        <v>B2Sigma-5.5-f-0-1</v>
      </c>
      <c r="Q2219" t="str">
        <f>I2219&amp;"-"&amp;K2219&amp;"-"&amp;L2219&amp;"-"&amp;J2219&amp;"-"&amp;M2219</f>
        <v>X2Pi-4.5-f-0-1</v>
      </c>
      <c r="R2219">
        <f>B2219+S2219</f>
        <v>26075.490633298999</v>
      </c>
      <c r="S2219">
        <f>_xlfn.IFNA(VLOOKUP(Q2219,'MARVEL-X'!A$2:I$1400,7,FALSE),VLOOKUP(Q2219,MARVEL!A$2:J$1522,10,FALSE))</f>
        <v>270.03063329899999</v>
      </c>
      <c r="T2219">
        <f>IF(P2219=P2218,R2219+T2218,R2219)</f>
        <v>443282.60435226094</v>
      </c>
      <c r="U2219">
        <f>IF(P2219=P2218,1+U2218,1)</f>
        <v>17</v>
      </c>
      <c r="V2219">
        <f t="shared" si="34"/>
        <v>26075.447314838879</v>
      </c>
      <c r="W2219" t="str">
        <f>IF(V2219="","",IF(ABS(V2219-R2219)&gt;W$1,ABS(V2219-R2219),""))</f>
        <v/>
      </c>
      <c r="X2219" t="str">
        <f>Y2219&amp;"-"&amp;Z2219&amp;"-"&amp;AC2219&amp;"-"&amp;AD2219&amp;"-"&amp;AG2219</f>
        <v>5.5-f-B-0-0.5</v>
      </c>
      <c r="Y2219">
        <f>F2219</f>
        <v>5.5</v>
      </c>
      <c r="Z2219" s="2" t="str">
        <f>G2219</f>
        <v>f</v>
      </c>
      <c r="AA2219">
        <f>_xlfn.IFNA(VLOOKUP(X2219,'duo-out'!A$2:Q$5000,5,FALSE),E2219+10*(H2219-1)+1+_xlfn.IFNA(VLOOKUP(D2219,states!A$2:C$10,3,FALSE),1))</f>
        <v>63</v>
      </c>
      <c r="AB2219">
        <f>IF(V2219="","",V2219)</f>
        <v>26075.447314838879</v>
      </c>
      <c r="AC2219" s="2" t="str">
        <f>_xlfn.IFNA(VLOOKUP(D2219,states!A$2:C$10,2,FALSE),"XX")</f>
        <v>B</v>
      </c>
      <c r="AD2219">
        <f>E2219</f>
        <v>0</v>
      </c>
      <c r="AE2219">
        <f>_xlfn.IFNA(VLOOKUP(D2219,states!A$2:D$10,4,FALSE),0)</f>
        <v>0</v>
      </c>
      <c r="AF2219">
        <v>0.5</v>
      </c>
      <c r="AG2219">
        <f>IF(AE2219=0,AF2219,IF(AE2219=1,IF(F2219=0.5,0.5,IF(H2219=1,0.5,1.5)),IF(F2219=0.5,0.5,IF(H2219=1,2.5,1.5))))</f>
        <v>0.5</v>
      </c>
      <c r="AH2219" s="7">
        <f>IF(AC2219="XX",0,1/C2219^(1/5)*IF(E2219=0,100,1)/(E2219+1)^(1/4))</f>
        <v>182.05642030260799</v>
      </c>
    </row>
    <row r="2220" spans="1:34">
      <c r="A2220">
        <v>5089</v>
      </c>
      <c r="B2220" s="1">
        <v>27413.23</v>
      </c>
      <c r="C2220" s="6">
        <v>0.2</v>
      </c>
      <c r="D2220" t="s">
        <v>4</v>
      </c>
      <c r="E2220">
        <v>1</v>
      </c>
      <c r="F2220">
        <v>5.5</v>
      </c>
      <c r="G2220" t="s">
        <v>2</v>
      </c>
      <c r="H2220">
        <v>1</v>
      </c>
      <c r="I2220" t="s">
        <v>0</v>
      </c>
      <c r="J2220">
        <v>0</v>
      </c>
      <c r="K2220">
        <v>5.5</v>
      </c>
      <c r="L2220" t="s">
        <v>1</v>
      </c>
      <c r="M2220">
        <v>1</v>
      </c>
      <c r="N2220" t="s">
        <v>5145</v>
      </c>
      <c r="O2220">
        <v>1</v>
      </c>
      <c r="P2220" t="str">
        <f>D2220&amp;"-"&amp;F2220&amp;"-"&amp;G2220&amp;"-"&amp;E2220&amp;"-"&amp;H2220</f>
        <v>B2Sigma-5.5-f-1-1</v>
      </c>
      <c r="Q2220" t="str">
        <f>I2220&amp;"-"&amp;K2220&amp;"-"&amp;L2220&amp;"-"&amp;J2220&amp;"-"&amp;M2220</f>
        <v>X2Pi-5.5-e-0-1</v>
      </c>
      <c r="R2220">
        <f>B2220+S2220</f>
        <v>27825.046426825</v>
      </c>
      <c r="S2220">
        <f>_xlfn.IFNA(VLOOKUP(Q2220,'MARVEL-X'!A$2:I$1400,7,FALSE),VLOOKUP(Q2220,MARVEL!A$2:J$1522,10,FALSE))</f>
        <v>411.81642682500001</v>
      </c>
      <c r="T2220">
        <f>IF(P2220=P2219,R2220+T2219,R2220)</f>
        <v>27825.046426825</v>
      </c>
      <c r="U2220">
        <f>IF(P2220=P2219,1+U2219,1)</f>
        <v>1</v>
      </c>
      <c r="V2220" t="str">
        <f t="shared" si="34"/>
        <v/>
      </c>
      <c r="W2220" t="str">
        <f>IF(V2220="","",IF(ABS(V2220-R2220)&gt;W$1,ABS(V2220-R2220),""))</f>
        <v/>
      </c>
      <c r="X2220" t="str">
        <f>Y2220&amp;"-"&amp;Z2220&amp;"-"&amp;AC2220&amp;"-"&amp;AD2220&amp;"-"&amp;AG2220</f>
        <v>5.5-f-B-1-0.5</v>
      </c>
      <c r="Y2220">
        <f>F2220</f>
        <v>5.5</v>
      </c>
      <c r="Z2220" s="2" t="str">
        <f>G2220</f>
        <v>f</v>
      </c>
      <c r="AA2220">
        <f>_xlfn.IFNA(VLOOKUP(X2220,'duo-out'!A$2:Q$5000,5,FALSE),E2220+10*(H2220-1)+1+_xlfn.IFNA(VLOOKUP(D2220,states!A$2:C$10,3,FALSE),1))</f>
        <v>75</v>
      </c>
      <c r="AB2220" t="str">
        <f>IF(V2220="","",V2220)</f>
        <v/>
      </c>
      <c r="AC2220" s="2" t="str">
        <f>_xlfn.IFNA(VLOOKUP(D2220,states!A$2:C$10,2,FALSE),"XX")</f>
        <v>B</v>
      </c>
      <c r="AD2220">
        <f>E2220</f>
        <v>1</v>
      </c>
      <c r="AE2220">
        <f>_xlfn.IFNA(VLOOKUP(D2220,states!A$2:D$10,4,FALSE),0)</f>
        <v>0</v>
      </c>
      <c r="AF2220">
        <v>0.5</v>
      </c>
      <c r="AG2220">
        <f>IF(AE2220=0,AF2220,IF(AE2220=1,IF(F2220=0.5,0.5,IF(H2220=1,0.5,1.5)),IF(F2220=0.5,0.5,IF(H2220=1,2.5,1.5))))</f>
        <v>0.5</v>
      </c>
      <c r="AH2220" s="7">
        <f>IF(AC2220="XX",0,1/C2220^(1/5)*IF(E2220=0,100,1)/(E2220+1)^(1/4))</f>
        <v>1.1602097263419568</v>
      </c>
    </row>
    <row r="2221" spans="1:34">
      <c r="A2221">
        <v>5076</v>
      </c>
      <c r="B2221" s="1">
        <v>27245.599999999999</v>
      </c>
      <c r="C2221" s="6">
        <v>0.2</v>
      </c>
      <c r="D2221" t="s">
        <v>4</v>
      </c>
      <c r="E2221">
        <v>1</v>
      </c>
      <c r="F2221">
        <v>5.5</v>
      </c>
      <c r="G2221" t="s">
        <v>2</v>
      </c>
      <c r="H2221">
        <v>1</v>
      </c>
      <c r="I2221" t="s">
        <v>0</v>
      </c>
      <c r="J2221">
        <v>0</v>
      </c>
      <c r="K2221">
        <v>6.5</v>
      </c>
      <c r="L2221" t="s">
        <v>2</v>
      </c>
      <c r="M2221">
        <v>1</v>
      </c>
      <c r="N2221" t="s">
        <v>5132</v>
      </c>
      <c r="O2221">
        <v>1</v>
      </c>
      <c r="P2221" t="str">
        <f>D2221&amp;"-"&amp;F2221&amp;"-"&amp;G2221&amp;"-"&amp;E2221&amp;"-"&amp;H2221</f>
        <v>B2Sigma-5.5-f-1-1</v>
      </c>
      <c r="Q2221" t="str">
        <f>I2221&amp;"-"&amp;K2221&amp;"-"&amp;L2221&amp;"-"&amp;J2221&amp;"-"&amp;M2221</f>
        <v>X2Pi-6.5-f-0-1</v>
      </c>
      <c r="R2221">
        <f>B2221+S2221</f>
        <v>27825.033975577997</v>
      </c>
      <c r="S2221">
        <f>_xlfn.IFNA(VLOOKUP(Q2221,'MARVEL-X'!A$2:I$1400,7,FALSE),VLOOKUP(Q2221,MARVEL!A$2:J$1522,10,FALSE))</f>
        <v>579.43397557799995</v>
      </c>
      <c r="T2221">
        <f>IF(P2221=P2220,R2221+T2220,R2221)</f>
        <v>55650.080402402993</v>
      </c>
      <c r="U2221">
        <f>IF(P2221=P2220,1+U2220,1)</f>
        <v>2</v>
      </c>
      <c r="V2221" t="str">
        <f t="shared" si="34"/>
        <v/>
      </c>
      <c r="W2221" t="str">
        <f>IF(V2221="","",IF(ABS(V2221-R2221)&gt;W$1,ABS(V2221-R2221),""))</f>
        <v/>
      </c>
      <c r="X2221" t="str">
        <f>Y2221&amp;"-"&amp;Z2221&amp;"-"&amp;AC2221&amp;"-"&amp;AD2221&amp;"-"&amp;AG2221</f>
        <v>5.5-f-B-1-0.5</v>
      </c>
      <c r="Y2221">
        <f>F2221</f>
        <v>5.5</v>
      </c>
      <c r="Z2221" s="2" t="str">
        <f>G2221</f>
        <v>f</v>
      </c>
      <c r="AA2221">
        <f>_xlfn.IFNA(VLOOKUP(X2221,'duo-out'!A$2:Q$5000,5,FALSE),E2221+10*(H2221-1)+1+_xlfn.IFNA(VLOOKUP(D2221,states!A$2:C$10,3,FALSE),1))</f>
        <v>75</v>
      </c>
      <c r="AB2221" t="str">
        <f>IF(V2221="","",V2221)</f>
        <v/>
      </c>
      <c r="AC2221" s="2" t="str">
        <f>_xlfn.IFNA(VLOOKUP(D2221,states!A$2:C$10,2,FALSE),"XX")</f>
        <v>B</v>
      </c>
      <c r="AD2221">
        <f>E2221</f>
        <v>1</v>
      </c>
      <c r="AE2221">
        <f>_xlfn.IFNA(VLOOKUP(D2221,states!A$2:D$10,4,FALSE),0)</f>
        <v>0</v>
      </c>
      <c r="AF2221">
        <v>0.5</v>
      </c>
      <c r="AG2221">
        <f>IF(AE2221=0,AF2221,IF(AE2221=1,IF(F2221=0.5,0.5,IF(H2221=1,0.5,1.5)),IF(F2221=0.5,0.5,IF(H2221=1,2.5,1.5))))</f>
        <v>0.5</v>
      </c>
      <c r="AH2221" s="7">
        <f>IF(AC2221="XX",0,1/C2221^(1/5)*IF(E2221=0,100,1)/(E2221+1)^(1/4))</f>
        <v>1.1602097263419568</v>
      </c>
    </row>
    <row r="2222" spans="1:34">
      <c r="A2222">
        <v>4465</v>
      </c>
      <c r="B2222" s="1">
        <v>24534.8704</v>
      </c>
      <c r="C2222" s="6">
        <v>1.5520000000000001E-2</v>
      </c>
      <c r="D2222" t="s">
        <v>4</v>
      </c>
      <c r="E2222">
        <v>1</v>
      </c>
      <c r="F2222">
        <v>5.5</v>
      </c>
      <c r="G2222" t="s">
        <v>2</v>
      </c>
      <c r="H2222">
        <v>1</v>
      </c>
      <c r="I2222" t="s">
        <v>0</v>
      </c>
      <c r="J2222">
        <v>1</v>
      </c>
      <c r="K2222">
        <v>6.5</v>
      </c>
      <c r="L2222" t="s">
        <v>2</v>
      </c>
      <c r="M2222">
        <v>1</v>
      </c>
      <c r="N2222" t="s">
        <v>4521</v>
      </c>
      <c r="O2222">
        <v>1</v>
      </c>
      <c r="P2222" t="str">
        <f>D2222&amp;"-"&amp;F2222&amp;"-"&amp;G2222&amp;"-"&amp;E2222&amp;"-"&amp;H2222</f>
        <v>B2Sigma-5.5-f-1-1</v>
      </c>
      <c r="Q2222" t="str">
        <f>I2222&amp;"-"&amp;K2222&amp;"-"&amp;L2222&amp;"-"&amp;J2222&amp;"-"&amp;M2222</f>
        <v>X2Pi-6.5-f-1-1</v>
      </c>
      <c r="R2222">
        <f>B2222+S2222</f>
        <v>27825.030676721999</v>
      </c>
      <c r="S2222">
        <f>_xlfn.IFNA(VLOOKUP(Q2222,'MARVEL-X'!A$2:I$1400,7,FALSE),VLOOKUP(Q2222,MARVEL!A$2:J$1522,10,FALSE))</f>
        <v>3290.1602767220002</v>
      </c>
      <c r="T2222">
        <f>IF(P2222=P2221,R2222+T2221,R2222)</f>
        <v>83475.111079124996</v>
      </c>
      <c r="U2222">
        <f>IF(P2222=P2221,1+U2221,1)</f>
        <v>3</v>
      </c>
      <c r="V2222" t="str">
        <f t="shared" si="34"/>
        <v/>
      </c>
      <c r="W2222" t="str">
        <f>IF(V2222="","",IF(ABS(V2222-R2222)&gt;W$1,ABS(V2222-R2222),""))</f>
        <v/>
      </c>
      <c r="X2222" t="str">
        <f>Y2222&amp;"-"&amp;Z2222&amp;"-"&amp;AC2222&amp;"-"&amp;AD2222&amp;"-"&amp;AG2222</f>
        <v>5.5-f-B-1-0.5</v>
      </c>
      <c r="Y2222">
        <f>F2222</f>
        <v>5.5</v>
      </c>
      <c r="Z2222" s="2" t="str">
        <f>G2222</f>
        <v>f</v>
      </c>
      <c r="AA2222">
        <f>_xlfn.IFNA(VLOOKUP(X2222,'duo-out'!A$2:Q$5000,5,FALSE),E2222+10*(H2222-1)+1+_xlfn.IFNA(VLOOKUP(D2222,states!A$2:C$10,3,FALSE),1))</f>
        <v>75</v>
      </c>
      <c r="AB2222" t="str">
        <f>IF(V2222="","",V2222)</f>
        <v/>
      </c>
      <c r="AC2222" s="2" t="str">
        <f>_xlfn.IFNA(VLOOKUP(D2222,states!A$2:C$10,2,FALSE),"XX")</f>
        <v>B</v>
      </c>
      <c r="AD2222">
        <f>E2222</f>
        <v>1</v>
      </c>
      <c r="AE2222">
        <f>_xlfn.IFNA(VLOOKUP(D2222,states!A$2:D$10,4,FALSE),0)</f>
        <v>0</v>
      </c>
      <c r="AF2222">
        <v>0.5</v>
      </c>
      <c r="AG2222">
        <f>IF(AE2222=0,AF2222,IF(AE2222=1,IF(F2222=0.5,0.5,IF(H2222=1,0.5,1.5)),IF(F2222=0.5,0.5,IF(H2222=1,2.5,1.5))))</f>
        <v>0.5</v>
      </c>
      <c r="AH2222" s="7">
        <f>IF(AC2222="XX",0,1/C2222^(1/5)*IF(E2222=0,100,1)/(E2222+1)^(1/4))</f>
        <v>1.9344796154045651</v>
      </c>
    </row>
    <row r="2223" spans="1:34">
      <c r="A2223">
        <v>4451</v>
      </c>
      <c r="B2223" s="1">
        <v>24696.195800000001</v>
      </c>
      <c r="C2223" s="6">
        <v>1.404E-2</v>
      </c>
      <c r="D2223" t="s">
        <v>4</v>
      </c>
      <c r="E2223">
        <v>1</v>
      </c>
      <c r="F2223">
        <v>5.5</v>
      </c>
      <c r="G2223" t="s">
        <v>2</v>
      </c>
      <c r="H2223">
        <v>1</v>
      </c>
      <c r="I2223" t="s">
        <v>0</v>
      </c>
      <c r="J2223">
        <v>1</v>
      </c>
      <c r="K2223">
        <v>5.5</v>
      </c>
      <c r="L2223" t="s">
        <v>1</v>
      </c>
      <c r="M2223">
        <v>1</v>
      </c>
      <c r="N2223" t="s">
        <v>4507</v>
      </c>
      <c r="O2223">
        <v>1</v>
      </c>
      <c r="P2223" t="str">
        <f>D2223&amp;"-"&amp;F2223&amp;"-"&amp;G2223&amp;"-"&amp;E2223&amp;"-"&amp;H2223</f>
        <v>B2Sigma-5.5-f-1-1</v>
      </c>
      <c r="Q2223" t="str">
        <f>I2223&amp;"-"&amp;K2223&amp;"-"&amp;L2223&amp;"-"&amp;J2223&amp;"-"&amp;M2223</f>
        <v>X2Pi-5.5-e-1-1</v>
      </c>
      <c r="R2223">
        <f>B2223+S2223</f>
        <v>27825.031024471002</v>
      </c>
      <c r="S2223">
        <f>_xlfn.IFNA(VLOOKUP(Q2223,'MARVEL-X'!A$2:I$1400,7,FALSE),VLOOKUP(Q2223,MARVEL!A$2:J$1522,10,FALSE))</f>
        <v>3128.8352244709999</v>
      </c>
      <c r="T2223">
        <f>IF(P2223=P2222,R2223+T2222,R2223)</f>
        <v>111300.14210359599</v>
      </c>
      <c r="U2223">
        <f>IF(P2223=P2222,1+U2222,1)</f>
        <v>4</v>
      </c>
      <c r="V2223" t="str">
        <f t="shared" si="34"/>
        <v/>
      </c>
      <c r="W2223" t="str">
        <f>IF(V2223="","",IF(ABS(V2223-R2223)&gt;W$1,ABS(V2223-R2223),""))</f>
        <v/>
      </c>
      <c r="X2223" t="str">
        <f>Y2223&amp;"-"&amp;Z2223&amp;"-"&amp;AC2223&amp;"-"&amp;AD2223&amp;"-"&amp;AG2223</f>
        <v>5.5-f-B-1-0.5</v>
      </c>
      <c r="Y2223">
        <f>F2223</f>
        <v>5.5</v>
      </c>
      <c r="Z2223" s="2" t="str">
        <f>G2223</f>
        <v>f</v>
      </c>
      <c r="AA2223">
        <f>_xlfn.IFNA(VLOOKUP(X2223,'duo-out'!A$2:Q$5000,5,FALSE),E2223+10*(H2223-1)+1+_xlfn.IFNA(VLOOKUP(D2223,states!A$2:C$10,3,FALSE),1))</f>
        <v>75</v>
      </c>
      <c r="AB2223" t="str">
        <f>IF(V2223="","",V2223)</f>
        <v/>
      </c>
      <c r="AC2223" s="2" t="str">
        <f>_xlfn.IFNA(VLOOKUP(D2223,states!A$2:C$10,2,FALSE),"XX")</f>
        <v>B</v>
      </c>
      <c r="AD2223">
        <f>E2223</f>
        <v>1</v>
      </c>
      <c r="AE2223">
        <f>_xlfn.IFNA(VLOOKUP(D2223,states!A$2:D$10,4,FALSE),0)</f>
        <v>0</v>
      </c>
      <c r="AF2223">
        <v>0.5</v>
      </c>
      <c r="AG2223">
        <f>IF(AE2223=0,AF2223,IF(AE2223=1,IF(F2223=0.5,0.5,IF(H2223=1,0.5,1.5)),IF(F2223=0.5,0.5,IF(H2223=1,2.5,1.5))))</f>
        <v>0.5</v>
      </c>
      <c r="AH2223" s="7">
        <f>IF(AC2223="XX",0,1/C2223^(1/5)*IF(E2223=0,100,1)/(E2223+1)^(1/4))</f>
        <v>1.9736451855048665</v>
      </c>
    </row>
    <row r="2224" spans="1:34">
      <c r="A2224">
        <v>4444</v>
      </c>
      <c r="B2224" s="1">
        <v>24832.654299999998</v>
      </c>
      <c r="C2224" s="6">
        <v>2.0140000000000002E-2</v>
      </c>
      <c r="D2224" t="s">
        <v>4</v>
      </c>
      <c r="E2224">
        <v>1</v>
      </c>
      <c r="F2224">
        <v>5.5</v>
      </c>
      <c r="G2224" t="s">
        <v>2</v>
      </c>
      <c r="H2224">
        <v>1</v>
      </c>
      <c r="I2224" t="s">
        <v>0</v>
      </c>
      <c r="J2224">
        <v>1</v>
      </c>
      <c r="K2224">
        <v>4.5</v>
      </c>
      <c r="L2224" t="s">
        <v>2</v>
      </c>
      <c r="M2224">
        <v>1</v>
      </c>
      <c r="N2224" t="s">
        <v>4500</v>
      </c>
      <c r="O2224">
        <v>1</v>
      </c>
      <c r="P2224" t="str">
        <f>D2224&amp;"-"&amp;F2224&amp;"-"&amp;G2224&amp;"-"&amp;E2224&amp;"-"&amp;H2224</f>
        <v>B2Sigma-5.5-f-1-1</v>
      </c>
      <c r="Q2224" t="str">
        <f>I2224&amp;"-"&amp;K2224&amp;"-"&amp;L2224&amp;"-"&amp;J2224&amp;"-"&amp;M2224</f>
        <v>X2Pi-4.5-f-1-1</v>
      </c>
      <c r="R2224">
        <f>B2224+S2224</f>
        <v>27825.020243551997</v>
      </c>
      <c r="S2224">
        <f>_xlfn.IFNA(VLOOKUP(Q2224,'MARVEL-X'!A$2:I$1400,7,FALSE),VLOOKUP(Q2224,MARVEL!A$2:J$1522,10,FALSE))</f>
        <v>2992.3659435519999</v>
      </c>
      <c r="T2224">
        <f>IF(P2224=P2223,R2224+T2223,R2224)</f>
        <v>139125.162347148</v>
      </c>
      <c r="U2224">
        <f>IF(P2224=P2223,1+U2223,1)</f>
        <v>5</v>
      </c>
      <c r="V2224" t="str">
        <f t="shared" si="34"/>
        <v/>
      </c>
      <c r="W2224" t="str">
        <f>IF(V2224="","",IF(ABS(V2224-R2224)&gt;W$1,ABS(V2224-R2224),""))</f>
        <v/>
      </c>
      <c r="X2224" t="str">
        <f>Y2224&amp;"-"&amp;Z2224&amp;"-"&amp;AC2224&amp;"-"&amp;AD2224&amp;"-"&amp;AG2224</f>
        <v>5.5-f-B-1-0.5</v>
      </c>
      <c r="Y2224">
        <f>F2224</f>
        <v>5.5</v>
      </c>
      <c r="Z2224" s="2" t="str">
        <f>G2224</f>
        <v>f</v>
      </c>
      <c r="AA2224">
        <f>_xlfn.IFNA(VLOOKUP(X2224,'duo-out'!A$2:Q$5000,5,FALSE),E2224+10*(H2224-1)+1+_xlfn.IFNA(VLOOKUP(D2224,states!A$2:C$10,3,FALSE),1))</f>
        <v>75</v>
      </c>
      <c r="AB2224" t="str">
        <f>IF(V2224="","",V2224)</f>
        <v/>
      </c>
      <c r="AC2224" s="2" t="str">
        <f>_xlfn.IFNA(VLOOKUP(D2224,states!A$2:C$10,2,FALSE),"XX")</f>
        <v>B</v>
      </c>
      <c r="AD2224">
        <f>E2224</f>
        <v>1</v>
      </c>
      <c r="AE2224">
        <f>_xlfn.IFNA(VLOOKUP(D2224,states!A$2:D$10,4,FALSE),0)</f>
        <v>0</v>
      </c>
      <c r="AF2224">
        <v>0.5</v>
      </c>
      <c r="AG2224">
        <f>IF(AE2224=0,AF2224,IF(AE2224=1,IF(F2224=0.5,0.5,IF(H2224=1,0.5,1.5)),IF(F2224=0.5,0.5,IF(H2224=1,2.5,1.5))))</f>
        <v>0.5</v>
      </c>
      <c r="AH2224" s="7">
        <f>IF(AC2224="XX",0,1/C2224^(1/5)*IF(E2224=0,100,1)/(E2224+1)^(1/4))</f>
        <v>1.8362449222109545</v>
      </c>
    </row>
    <row r="2225" spans="1:34">
      <c r="A2225">
        <v>4433</v>
      </c>
      <c r="B2225" s="1">
        <v>27245.5952</v>
      </c>
      <c r="C2225" s="6">
        <v>1.338E-2</v>
      </c>
      <c r="D2225" t="s">
        <v>4</v>
      </c>
      <c r="E2225">
        <v>1</v>
      </c>
      <c r="F2225">
        <v>5.5</v>
      </c>
      <c r="G2225" t="s">
        <v>2</v>
      </c>
      <c r="H2225">
        <v>1</v>
      </c>
      <c r="I2225" t="s">
        <v>0</v>
      </c>
      <c r="J2225">
        <v>0</v>
      </c>
      <c r="K2225">
        <v>6.5</v>
      </c>
      <c r="L2225" t="s">
        <v>2</v>
      </c>
      <c r="M2225">
        <v>1</v>
      </c>
      <c r="N2225" t="s">
        <v>4489</v>
      </c>
      <c r="O2225">
        <v>1</v>
      </c>
      <c r="P2225" t="str">
        <f>D2225&amp;"-"&amp;F2225&amp;"-"&amp;G2225&amp;"-"&amp;E2225&amp;"-"&amp;H2225</f>
        <v>B2Sigma-5.5-f-1-1</v>
      </c>
      <c r="Q2225" t="str">
        <f>I2225&amp;"-"&amp;K2225&amp;"-"&amp;L2225&amp;"-"&amp;J2225&amp;"-"&amp;M2225</f>
        <v>X2Pi-6.5-f-0-1</v>
      </c>
      <c r="R2225">
        <f>B2225+S2225</f>
        <v>27825.029175577998</v>
      </c>
      <c r="S2225">
        <f>_xlfn.IFNA(VLOOKUP(Q2225,'MARVEL-X'!A$2:I$1400,7,FALSE),VLOOKUP(Q2225,MARVEL!A$2:J$1522,10,FALSE))</f>
        <v>579.43397557799995</v>
      </c>
      <c r="T2225">
        <f>IF(P2225=P2224,R2225+T2224,R2225)</f>
        <v>166950.191522726</v>
      </c>
      <c r="U2225">
        <f>IF(P2225=P2224,1+U2224,1)</f>
        <v>6</v>
      </c>
      <c r="V2225" t="str">
        <f t="shared" si="34"/>
        <v/>
      </c>
      <c r="W2225" t="str">
        <f>IF(V2225="","",IF(ABS(V2225-R2225)&gt;W$1,ABS(V2225-R2225),""))</f>
        <v/>
      </c>
      <c r="X2225" t="str">
        <f>Y2225&amp;"-"&amp;Z2225&amp;"-"&amp;AC2225&amp;"-"&amp;AD2225&amp;"-"&amp;AG2225</f>
        <v>5.5-f-B-1-0.5</v>
      </c>
      <c r="Y2225">
        <f>F2225</f>
        <v>5.5</v>
      </c>
      <c r="Z2225" s="2" t="str">
        <f>G2225</f>
        <v>f</v>
      </c>
      <c r="AA2225">
        <f>_xlfn.IFNA(VLOOKUP(X2225,'duo-out'!A$2:Q$5000,5,FALSE),E2225+10*(H2225-1)+1+_xlfn.IFNA(VLOOKUP(D2225,states!A$2:C$10,3,FALSE),1))</f>
        <v>75</v>
      </c>
      <c r="AB2225" t="str">
        <f>IF(V2225="","",V2225)</f>
        <v/>
      </c>
      <c r="AC2225" s="2" t="str">
        <f>_xlfn.IFNA(VLOOKUP(D2225,states!A$2:C$10,2,FALSE),"XX")</f>
        <v>B</v>
      </c>
      <c r="AD2225">
        <f>E2225</f>
        <v>1</v>
      </c>
      <c r="AE2225">
        <f>_xlfn.IFNA(VLOOKUP(D2225,states!A$2:D$10,4,FALSE),0)</f>
        <v>0</v>
      </c>
      <c r="AF2225">
        <v>0.5</v>
      </c>
      <c r="AG2225">
        <f>IF(AE2225=0,AF2225,IF(AE2225=1,IF(F2225=0.5,0.5,IF(H2225=1,0.5,1.5)),IF(F2225=0.5,0.5,IF(H2225=1,2.5,1.5))))</f>
        <v>0.5</v>
      </c>
      <c r="AH2225" s="7">
        <f>IF(AC2225="XX",0,1/C2225^(1/5)*IF(E2225=0,100,1)/(E2225+1)^(1/4))</f>
        <v>1.9927429364919955</v>
      </c>
    </row>
    <row r="2226" spans="1:34">
      <c r="A2226">
        <v>4418</v>
      </c>
      <c r="B2226" s="1">
        <v>27413.216100000001</v>
      </c>
      <c r="C2226" s="6">
        <v>1.521E-2</v>
      </c>
      <c r="D2226" t="s">
        <v>4</v>
      </c>
      <c r="E2226">
        <v>1</v>
      </c>
      <c r="F2226">
        <v>5.5</v>
      </c>
      <c r="G2226" t="s">
        <v>2</v>
      </c>
      <c r="H2226">
        <v>1</v>
      </c>
      <c r="I2226" t="s">
        <v>0</v>
      </c>
      <c r="J2226">
        <v>0</v>
      </c>
      <c r="K2226">
        <v>5.5</v>
      </c>
      <c r="L2226" t="s">
        <v>1</v>
      </c>
      <c r="M2226">
        <v>1</v>
      </c>
      <c r="N2226" t="s">
        <v>4474</v>
      </c>
      <c r="O2226">
        <v>1</v>
      </c>
      <c r="P2226" t="str">
        <f>D2226&amp;"-"&amp;F2226&amp;"-"&amp;G2226&amp;"-"&amp;E2226&amp;"-"&amp;H2226</f>
        <v>B2Sigma-5.5-f-1-1</v>
      </c>
      <c r="Q2226" t="str">
        <f>I2226&amp;"-"&amp;K2226&amp;"-"&amp;L2226&amp;"-"&amp;J2226&amp;"-"&amp;M2226</f>
        <v>X2Pi-5.5-e-0-1</v>
      </c>
      <c r="R2226">
        <f>B2226+S2226</f>
        <v>27825.032526825002</v>
      </c>
      <c r="S2226">
        <f>_xlfn.IFNA(VLOOKUP(Q2226,'MARVEL-X'!A$2:I$1400,7,FALSE),VLOOKUP(Q2226,MARVEL!A$2:J$1522,10,FALSE))</f>
        <v>411.81642682500001</v>
      </c>
      <c r="T2226">
        <f>IF(P2226=P2225,R2226+T2225,R2226)</f>
        <v>194775.22404955101</v>
      </c>
      <c r="U2226">
        <f>IF(P2226=P2225,1+U2225,1)</f>
        <v>7</v>
      </c>
      <c r="V2226" t="str">
        <f t="shared" si="34"/>
        <v/>
      </c>
      <c r="W2226" t="str">
        <f>IF(V2226="","",IF(ABS(V2226-R2226)&gt;W$1,ABS(V2226-R2226),""))</f>
        <v/>
      </c>
      <c r="X2226" t="str">
        <f>Y2226&amp;"-"&amp;Z2226&amp;"-"&amp;AC2226&amp;"-"&amp;AD2226&amp;"-"&amp;AG2226</f>
        <v>5.5-f-B-1-0.5</v>
      </c>
      <c r="Y2226">
        <f>F2226</f>
        <v>5.5</v>
      </c>
      <c r="Z2226" s="2" t="str">
        <f>G2226</f>
        <v>f</v>
      </c>
      <c r="AA2226">
        <f>_xlfn.IFNA(VLOOKUP(X2226,'duo-out'!A$2:Q$5000,5,FALSE),E2226+10*(H2226-1)+1+_xlfn.IFNA(VLOOKUP(D2226,states!A$2:C$10,3,FALSE),1))</f>
        <v>75</v>
      </c>
      <c r="AB2226" t="str">
        <f>IF(V2226="","",V2226)</f>
        <v/>
      </c>
      <c r="AC2226" s="2" t="str">
        <f>_xlfn.IFNA(VLOOKUP(D2226,states!A$2:C$10,2,FALSE),"XX")</f>
        <v>B</v>
      </c>
      <c r="AD2226">
        <f>E2226</f>
        <v>1</v>
      </c>
      <c r="AE2226">
        <f>_xlfn.IFNA(VLOOKUP(D2226,states!A$2:D$10,4,FALSE),0)</f>
        <v>0</v>
      </c>
      <c r="AF2226">
        <v>0.5</v>
      </c>
      <c r="AG2226">
        <f>IF(AE2226=0,AF2226,IF(AE2226=1,IF(F2226=0.5,0.5,IF(H2226=1,0.5,1.5)),IF(F2226=0.5,0.5,IF(H2226=1,2.5,1.5))))</f>
        <v>0.5</v>
      </c>
      <c r="AH2226" s="7">
        <f>IF(AC2226="XX",0,1/C2226^(1/5)*IF(E2226=0,100,1)/(E2226+1)^(1/4))</f>
        <v>1.9423015568439068</v>
      </c>
    </row>
    <row r="2227" spans="1:34">
      <c r="A2227">
        <v>4407</v>
      </c>
      <c r="B2227" s="1">
        <v>27555.002499999999</v>
      </c>
      <c r="C2227" s="6">
        <v>1.7170000000000001E-2</v>
      </c>
      <c r="D2227" t="s">
        <v>4</v>
      </c>
      <c r="E2227">
        <v>1</v>
      </c>
      <c r="F2227">
        <v>5.5</v>
      </c>
      <c r="G2227" t="s">
        <v>2</v>
      </c>
      <c r="H2227">
        <v>1</v>
      </c>
      <c r="I2227" t="s">
        <v>0</v>
      </c>
      <c r="J2227">
        <v>0</v>
      </c>
      <c r="K2227">
        <v>4.5</v>
      </c>
      <c r="L2227" t="s">
        <v>2</v>
      </c>
      <c r="M2227">
        <v>1</v>
      </c>
      <c r="N2227" t="s">
        <v>4463</v>
      </c>
      <c r="O2227">
        <v>1</v>
      </c>
      <c r="P2227" t="str">
        <f>D2227&amp;"-"&amp;F2227&amp;"-"&amp;G2227&amp;"-"&amp;E2227&amp;"-"&amp;H2227</f>
        <v>B2Sigma-5.5-f-1-1</v>
      </c>
      <c r="Q2227" t="str">
        <f>I2227&amp;"-"&amp;K2227&amp;"-"&amp;L2227&amp;"-"&amp;J2227&amp;"-"&amp;M2227</f>
        <v>X2Pi-4.5-f-0-1</v>
      </c>
      <c r="R2227">
        <f>B2227+S2227</f>
        <v>27825.033133298999</v>
      </c>
      <c r="S2227">
        <f>_xlfn.IFNA(VLOOKUP(Q2227,'MARVEL-X'!A$2:I$1400,7,FALSE),VLOOKUP(Q2227,MARVEL!A$2:J$1522,10,FALSE))</f>
        <v>270.03063329899999</v>
      </c>
      <c r="T2227">
        <f>IF(P2227=P2226,R2227+T2226,R2227)</f>
        <v>222600.25718285001</v>
      </c>
      <c r="U2227">
        <f>IF(P2227=P2226,1+U2226,1)</f>
        <v>8</v>
      </c>
      <c r="V2227" t="str">
        <f t="shared" si="34"/>
        <v/>
      </c>
      <c r="W2227" t="str">
        <f>IF(V2227="","",IF(ABS(V2227-R2227)&gt;W$1,ABS(V2227-R2227),""))</f>
        <v/>
      </c>
      <c r="X2227" t="str">
        <f>Y2227&amp;"-"&amp;Z2227&amp;"-"&amp;AC2227&amp;"-"&amp;AD2227&amp;"-"&amp;AG2227</f>
        <v>5.5-f-B-1-0.5</v>
      </c>
      <c r="Y2227">
        <f>F2227</f>
        <v>5.5</v>
      </c>
      <c r="Z2227" s="2" t="str">
        <f>G2227</f>
        <v>f</v>
      </c>
      <c r="AA2227">
        <f>_xlfn.IFNA(VLOOKUP(X2227,'duo-out'!A$2:Q$5000,5,FALSE),E2227+10*(H2227-1)+1+_xlfn.IFNA(VLOOKUP(D2227,states!A$2:C$10,3,FALSE),1))</f>
        <v>75</v>
      </c>
      <c r="AB2227" t="str">
        <f>IF(V2227="","",V2227)</f>
        <v/>
      </c>
      <c r="AC2227" s="2" t="str">
        <f>_xlfn.IFNA(VLOOKUP(D2227,states!A$2:C$10,2,FALSE),"XX")</f>
        <v>B</v>
      </c>
      <c r="AD2227">
        <f>E2227</f>
        <v>1</v>
      </c>
      <c r="AE2227">
        <f>_xlfn.IFNA(VLOOKUP(D2227,states!A$2:D$10,4,FALSE),0)</f>
        <v>0</v>
      </c>
      <c r="AF2227">
        <v>0.5</v>
      </c>
      <c r="AG2227">
        <f>IF(AE2227=0,AF2227,IF(AE2227=1,IF(F2227=0.5,0.5,IF(H2227=1,0.5,1.5)),IF(F2227=0.5,0.5,IF(H2227=1,2.5,1.5))))</f>
        <v>0.5</v>
      </c>
      <c r="AH2227" s="7">
        <f>IF(AC2227="XX",0,1/C2227^(1/5)*IF(E2227=0,100,1)/(E2227+1)^(1/4))</f>
        <v>1.895782203522197</v>
      </c>
    </row>
    <row r="2228" spans="1:34">
      <c r="A2228">
        <v>3139</v>
      </c>
      <c r="B2228" s="1">
        <v>24832.661599999999</v>
      </c>
      <c r="C2228" s="6">
        <v>1.1310000000000001E-2</v>
      </c>
      <c r="D2228" t="s">
        <v>4</v>
      </c>
      <c r="E2228">
        <v>1</v>
      </c>
      <c r="F2228">
        <v>5.5</v>
      </c>
      <c r="G2228" t="s">
        <v>2</v>
      </c>
      <c r="H2228">
        <v>1</v>
      </c>
      <c r="I2228" t="s">
        <v>0</v>
      </c>
      <c r="J2228">
        <v>1</v>
      </c>
      <c r="K2228">
        <v>4.5</v>
      </c>
      <c r="L2228" t="s">
        <v>2</v>
      </c>
      <c r="M2228">
        <v>1</v>
      </c>
      <c r="N2228" t="s">
        <v>3195</v>
      </c>
      <c r="O2228">
        <v>1</v>
      </c>
      <c r="P2228" t="str">
        <f>D2228&amp;"-"&amp;F2228&amp;"-"&amp;G2228&amp;"-"&amp;E2228&amp;"-"&amp;H2228</f>
        <v>B2Sigma-5.5-f-1-1</v>
      </c>
      <c r="Q2228" t="str">
        <f>I2228&amp;"-"&amp;K2228&amp;"-"&amp;L2228&amp;"-"&amp;J2228&amp;"-"&amp;M2228</f>
        <v>X2Pi-4.5-f-1-1</v>
      </c>
      <c r="R2228">
        <f>B2228+S2228</f>
        <v>27825.027543551998</v>
      </c>
      <c r="S2228">
        <f>_xlfn.IFNA(VLOOKUP(Q2228,'MARVEL-X'!A$2:I$1400,7,FALSE),VLOOKUP(Q2228,MARVEL!A$2:J$1522,10,FALSE))</f>
        <v>2992.3659435519999</v>
      </c>
      <c r="T2228">
        <f>IF(P2228=P2227,R2228+T2227,R2228)</f>
        <v>250425.28472640199</v>
      </c>
      <c r="U2228">
        <f>IF(P2228=P2227,1+U2227,1)</f>
        <v>9</v>
      </c>
      <c r="V2228" t="str">
        <f t="shared" si="34"/>
        <v/>
      </c>
      <c r="W2228" t="str">
        <f>IF(V2228="","",IF(ABS(V2228-R2228)&gt;W$1,ABS(V2228-R2228),""))</f>
        <v/>
      </c>
      <c r="X2228" t="str">
        <f>Y2228&amp;"-"&amp;Z2228&amp;"-"&amp;AC2228&amp;"-"&amp;AD2228&amp;"-"&amp;AG2228</f>
        <v>5.5-f-B-1-0.5</v>
      </c>
      <c r="Y2228">
        <f>F2228</f>
        <v>5.5</v>
      </c>
      <c r="Z2228" s="2" t="str">
        <f>G2228</f>
        <v>f</v>
      </c>
      <c r="AA2228">
        <f>_xlfn.IFNA(VLOOKUP(X2228,'duo-out'!A$2:Q$5000,5,FALSE),E2228+10*(H2228-1)+1+_xlfn.IFNA(VLOOKUP(D2228,states!A$2:C$10,3,FALSE),1))</f>
        <v>75</v>
      </c>
      <c r="AB2228" t="str">
        <f>IF(V2228="","",V2228)</f>
        <v/>
      </c>
      <c r="AC2228" s="2" t="str">
        <f>_xlfn.IFNA(VLOOKUP(D2228,states!A$2:C$10,2,FALSE),"XX")</f>
        <v>B</v>
      </c>
      <c r="AD2228">
        <f>E2228</f>
        <v>1</v>
      </c>
      <c r="AE2228">
        <f>_xlfn.IFNA(VLOOKUP(D2228,states!A$2:D$10,4,FALSE),0)</f>
        <v>0</v>
      </c>
      <c r="AF2228">
        <v>0.5</v>
      </c>
      <c r="AG2228">
        <f>IF(AE2228=0,AF2228,IF(AE2228=1,IF(F2228=0.5,0.5,IF(H2228=1,0.5,1.5)),IF(F2228=0.5,0.5,IF(H2228=1,2.5,1.5))))</f>
        <v>0.5</v>
      </c>
      <c r="AH2228" s="7">
        <f>IF(AC2228="XX",0,1/C2228^(1/5)*IF(E2228=0,100,1)/(E2228+1)^(1/4))</f>
        <v>2.0608670712760495</v>
      </c>
    </row>
    <row r="2229" spans="1:34">
      <c r="A2229">
        <v>3129</v>
      </c>
      <c r="B2229" s="1">
        <v>24696.201300000001</v>
      </c>
      <c r="C2229" s="6">
        <v>2.069E-2</v>
      </c>
      <c r="D2229" t="s">
        <v>4</v>
      </c>
      <c r="E2229">
        <v>1</v>
      </c>
      <c r="F2229">
        <v>5.5</v>
      </c>
      <c r="G2229" t="s">
        <v>2</v>
      </c>
      <c r="H2229">
        <v>1</v>
      </c>
      <c r="I2229" t="s">
        <v>0</v>
      </c>
      <c r="J2229">
        <v>1</v>
      </c>
      <c r="K2229">
        <v>5.5</v>
      </c>
      <c r="L2229" t="s">
        <v>1</v>
      </c>
      <c r="M2229">
        <v>1</v>
      </c>
      <c r="N2229" t="s">
        <v>3185</v>
      </c>
      <c r="O2229">
        <v>1</v>
      </c>
      <c r="P2229" t="str">
        <f>D2229&amp;"-"&amp;F2229&amp;"-"&amp;G2229&amp;"-"&amp;E2229&amp;"-"&amp;H2229</f>
        <v>B2Sigma-5.5-f-1-1</v>
      </c>
      <c r="Q2229" t="str">
        <f>I2229&amp;"-"&amp;K2229&amp;"-"&amp;L2229&amp;"-"&amp;J2229&amp;"-"&amp;M2229</f>
        <v>X2Pi-5.5-e-1-1</v>
      </c>
      <c r="R2229">
        <f>B2229+S2229</f>
        <v>27825.036524471001</v>
      </c>
      <c r="S2229">
        <f>_xlfn.IFNA(VLOOKUP(Q2229,'MARVEL-X'!A$2:I$1400,7,FALSE),VLOOKUP(Q2229,MARVEL!A$2:J$1522,10,FALSE))</f>
        <v>3128.8352244709999</v>
      </c>
      <c r="T2229">
        <f>IF(P2229=P2228,R2229+T2228,R2229)</f>
        <v>278250.32125087298</v>
      </c>
      <c r="U2229">
        <f>IF(P2229=P2228,1+U2228,1)</f>
        <v>10</v>
      </c>
      <c r="V2229" t="str">
        <f t="shared" si="34"/>
        <v/>
      </c>
      <c r="W2229" t="str">
        <f>IF(V2229="","",IF(ABS(V2229-R2229)&gt;W$1,ABS(V2229-R2229),""))</f>
        <v/>
      </c>
      <c r="X2229" t="str">
        <f>Y2229&amp;"-"&amp;Z2229&amp;"-"&amp;AC2229&amp;"-"&amp;AD2229&amp;"-"&amp;AG2229</f>
        <v>5.5-f-B-1-0.5</v>
      </c>
      <c r="Y2229">
        <f>F2229</f>
        <v>5.5</v>
      </c>
      <c r="Z2229" s="2" t="str">
        <f>G2229</f>
        <v>f</v>
      </c>
      <c r="AA2229">
        <f>_xlfn.IFNA(VLOOKUP(X2229,'duo-out'!A$2:Q$5000,5,FALSE),E2229+10*(H2229-1)+1+_xlfn.IFNA(VLOOKUP(D2229,states!A$2:C$10,3,FALSE),1))</f>
        <v>75</v>
      </c>
      <c r="AB2229" t="str">
        <f>IF(V2229="","",V2229)</f>
        <v/>
      </c>
      <c r="AC2229" s="2" t="str">
        <f>_xlfn.IFNA(VLOOKUP(D2229,states!A$2:C$10,2,FALSE),"XX")</f>
        <v>B</v>
      </c>
      <c r="AD2229">
        <f>E2229</f>
        <v>1</v>
      </c>
      <c r="AE2229">
        <f>_xlfn.IFNA(VLOOKUP(D2229,states!A$2:D$10,4,FALSE),0)</f>
        <v>0</v>
      </c>
      <c r="AF2229">
        <v>0.5</v>
      </c>
      <c r="AG2229">
        <f>IF(AE2229=0,AF2229,IF(AE2229=1,IF(F2229=0.5,0.5,IF(H2229=1,0.5,1.5)),IF(F2229=0.5,0.5,IF(H2229=1,2.5,1.5))))</f>
        <v>0.5</v>
      </c>
      <c r="AH2229" s="7">
        <f>IF(AC2229="XX",0,1/C2229^(1/5)*IF(E2229=0,100,1)/(E2229+1)^(1/4))</f>
        <v>1.826376889011214</v>
      </c>
    </row>
    <row r="2230" spans="1:34">
      <c r="A2230">
        <v>3111</v>
      </c>
      <c r="B2230" s="1">
        <v>27555.0491</v>
      </c>
      <c r="C2230" s="6">
        <v>7.356E-2</v>
      </c>
      <c r="D2230" t="s">
        <v>4</v>
      </c>
      <c r="E2230">
        <v>1</v>
      </c>
      <c r="F2230">
        <v>5.5</v>
      </c>
      <c r="G2230" t="s">
        <v>2</v>
      </c>
      <c r="H2230">
        <v>1</v>
      </c>
      <c r="I2230" t="s">
        <v>0</v>
      </c>
      <c r="J2230">
        <v>0</v>
      </c>
      <c r="K2230">
        <v>4.5</v>
      </c>
      <c r="L2230" t="s">
        <v>2</v>
      </c>
      <c r="M2230">
        <v>1</v>
      </c>
      <c r="N2230" t="s">
        <v>3167</v>
      </c>
      <c r="O2230">
        <v>1</v>
      </c>
      <c r="P2230" t="str">
        <f>D2230&amp;"-"&amp;F2230&amp;"-"&amp;G2230&amp;"-"&amp;E2230&amp;"-"&amp;H2230</f>
        <v>B2Sigma-5.5-f-1-1</v>
      </c>
      <c r="Q2230" t="str">
        <f>I2230&amp;"-"&amp;K2230&amp;"-"&amp;L2230&amp;"-"&amp;J2230&amp;"-"&amp;M2230</f>
        <v>X2Pi-4.5-f-0-1</v>
      </c>
      <c r="R2230">
        <f>B2230+S2230</f>
        <v>27825.079733299001</v>
      </c>
      <c r="S2230">
        <f>_xlfn.IFNA(VLOOKUP(Q2230,'MARVEL-X'!A$2:I$1400,7,FALSE),VLOOKUP(Q2230,MARVEL!A$2:J$1522,10,FALSE))</f>
        <v>270.03063329899999</v>
      </c>
      <c r="T2230">
        <f>IF(P2230=P2229,R2230+T2229,R2230)</f>
        <v>306075.40098417195</v>
      </c>
      <c r="U2230">
        <f>IF(P2230=P2229,1+U2229,1)</f>
        <v>11</v>
      </c>
      <c r="V2230" t="str">
        <f t="shared" si="34"/>
        <v/>
      </c>
      <c r="W2230" t="str">
        <f>IF(V2230="","",IF(ABS(V2230-R2230)&gt;W$1,ABS(V2230-R2230),""))</f>
        <v/>
      </c>
      <c r="X2230" t="str">
        <f>Y2230&amp;"-"&amp;Z2230&amp;"-"&amp;AC2230&amp;"-"&amp;AD2230&amp;"-"&amp;AG2230</f>
        <v>5.5-f-B-1-0.5</v>
      </c>
      <c r="Y2230">
        <f>F2230</f>
        <v>5.5</v>
      </c>
      <c r="Z2230" s="2" t="str">
        <f>G2230</f>
        <v>f</v>
      </c>
      <c r="AA2230">
        <f>_xlfn.IFNA(VLOOKUP(X2230,'duo-out'!A$2:Q$5000,5,FALSE),E2230+10*(H2230-1)+1+_xlfn.IFNA(VLOOKUP(D2230,states!A$2:C$10,3,FALSE),1))</f>
        <v>75</v>
      </c>
      <c r="AB2230" t="str">
        <f>IF(V2230="","",V2230)</f>
        <v/>
      </c>
      <c r="AC2230" s="2" t="str">
        <f>_xlfn.IFNA(VLOOKUP(D2230,states!A$2:C$10,2,FALSE),"XX")</f>
        <v>B</v>
      </c>
      <c r="AD2230">
        <f>E2230</f>
        <v>1</v>
      </c>
      <c r="AE2230">
        <f>_xlfn.IFNA(VLOOKUP(D2230,states!A$2:D$10,4,FALSE),0)</f>
        <v>0</v>
      </c>
      <c r="AF2230">
        <v>0.5</v>
      </c>
      <c r="AG2230">
        <f>IF(AE2230=0,AF2230,IF(AE2230=1,IF(F2230=0.5,0.5,IF(H2230=1,0.5,1.5)),IF(F2230=0.5,0.5,IF(H2230=1,2.5,1.5))))</f>
        <v>0.5</v>
      </c>
      <c r="AH2230" s="7">
        <f>IF(AC2230="XX",0,1/C2230^(1/5)*IF(E2230=0,100,1)/(E2230+1)^(1/4))</f>
        <v>1.4171445697153302</v>
      </c>
    </row>
    <row r="2231" spans="1:34">
      <c r="A2231">
        <v>3100</v>
      </c>
      <c r="B2231" s="1">
        <v>27413.219000000001</v>
      </c>
      <c r="C2231" s="6">
        <v>1.8720000000000001E-2</v>
      </c>
      <c r="D2231" t="s">
        <v>4</v>
      </c>
      <c r="E2231">
        <v>1</v>
      </c>
      <c r="F2231">
        <v>5.5</v>
      </c>
      <c r="G2231" t="s">
        <v>2</v>
      </c>
      <c r="H2231">
        <v>1</v>
      </c>
      <c r="I2231" t="s">
        <v>0</v>
      </c>
      <c r="J2231">
        <v>0</v>
      </c>
      <c r="K2231">
        <v>5.5</v>
      </c>
      <c r="L2231" t="s">
        <v>1</v>
      </c>
      <c r="M2231">
        <v>1</v>
      </c>
      <c r="N2231" t="s">
        <v>3156</v>
      </c>
      <c r="O2231">
        <v>1</v>
      </c>
      <c r="P2231" t="str">
        <f>D2231&amp;"-"&amp;F2231&amp;"-"&amp;G2231&amp;"-"&amp;E2231&amp;"-"&amp;H2231</f>
        <v>B2Sigma-5.5-f-1-1</v>
      </c>
      <c r="Q2231" t="str">
        <f>I2231&amp;"-"&amp;K2231&amp;"-"&amp;L2231&amp;"-"&amp;J2231&amp;"-"&amp;M2231</f>
        <v>X2Pi-5.5-e-0-1</v>
      </c>
      <c r="R2231">
        <f>B2231+S2231</f>
        <v>27825.035426825001</v>
      </c>
      <c r="S2231">
        <f>_xlfn.IFNA(VLOOKUP(Q2231,'MARVEL-X'!A$2:I$1400,7,FALSE),VLOOKUP(Q2231,MARVEL!A$2:J$1522,10,FALSE))</f>
        <v>411.81642682500001</v>
      </c>
      <c r="T2231">
        <f>IF(P2231=P2230,R2231+T2230,R2231)</f>
        <v>333900.43641099695</v>
      </c>
      <c r="U2231">
        <f>IF(P2231=P2230,1+U2230,1)</f>
        <v>12</v>
      </c>
      <c r="V2231" t="str">
        <f t="shared" si="34"/>
        <v/>
      </c>
      <c r="W2231" t="str">
        <f>IF(V2231="","",IF(ABS(V2231-R2231)&gt;W$1,ABS(V2231-R2231),""))</f>
        <v/>
      </c>
      <c r="X2231" t="str">
        <f>Y2231&amp;"-"&amp;Z2231&amp;"-"&amp;AC2231&amp;"-"&amp;AD2231&amp;"-"&amp;AG2231</f>
        <v>5.5-f-B-1-0.5</v>
      </c>
      <c r="Y2231">
        <f>F2231</f>
        <v>5.5</v>
      </c>
      <c r="Z2231" s="2" t="str">
        <f>G2231</f>
        <v>f</v>
      </c>
      <c r="AA2231">
        <f>_xlfn.IFNA(VLOOKUP(X2231,'duo-out'!A$2:Q$5000,5,FALSE),E2231+10*(H2231-1)+1+_xlfn.IFNA(VLOOKUP(D2231,states!A$2:C$10,3,FALSE),1))</f>
        <v>75</v>
      </c>
      <c r="AB2231" t="str">
        <f>IF(V2231="","",V2231)</f>
        <v/>
      </c>
      <c r="AC2231" s="2" t="str">
        <f>_xlfn.IFNA(VLOOKUP(D2231,states!A$2:C$10,2,FALSE),"XX")</f>
        <v>B</v>
      </c>
      <c r="AD2231">
        <f>E2231</f>
        <v>1</v>
      </c>
      <c r="AE2231">
        <f>_xlfn.IFNA(VLOOKUP(D2231,states!A$2:D$10,4,FALSE),0)</f>
        <v>0</v>
      </c>
      <c r="AF2231">
        <v>0.5</v>
      </c>
      <c r="AG2231">
        <f>IF(AE2231=0,AF2231,IF(AE2231=1,IF(F2231=0.5,0.5,IF(H2231=1,0.5,1.5)),IF(F2231=0.5,0.5,IF(H2231=1,2.5,1.5))))</f>
        <v>0.5</v>
      </c>
      <c r="AH2231" s="7">
        <f>IF(AC2231="XX",0,1/C2231^(1/5)*IF(E2231=0,100,1)/(E2231+1)^(1/4))</f>
        <v>1.8632937713624542</v>
      </c>
    </row>
    <row r="2232" spans="1:34">
      <c r="A2232">
        <v>3089</v>
      </c>
      <c r="B2232" s="1">
        <v>27245.590800000002</v>
      </c>
      <c r="C2232" s="6">
        <v>1.6400000000000001E-2</v>
      </c>
      <c r="D2232" t="s">
        <v>4</v>
      </c>
      <c r="E2232">
        <v>1</v>
      </c>
      <c r="F2232">
        <v>5.5</v>
      </c>
      <c r="G2232" t="s">
        <v>2</v>
      </c>
      <c r="H2232">
        <v>1</v>
      </c>
      <c r="I2232" t="s">
        <v>0</v>
      </c>
      <c r="J2232">
        <v>0</v>
      </c>
      <c r="K2232">
        <v>6.5</v>
      </c>
      <c r="L2232" t="s">
        <v>2</v>
      </c>
      <c r="M2232">
        <v>1</v>
      </c>
      <c r="N2232" t="s">
        <v>3145</v>
      </c>
      <c r="O2232">
        <v>1</v>
      </c>
      <c r="P2232" t="str">
        <f>D2232&amp;"-"&amp;F2232&amp;"-"&amp;G2232&amp;"-"&amp;E2232&amp;"-"&amp;H2232</f>
        <v>B2Sigma-5.5-f-1-1</v>
      </c>
      <c r="Q2232" t="str">
        <f>I2232&amp;"-"&amp;K2232&amp;"-"&amp;L2232&amp;"-"&amp;J2232&amp;"-"&amp;M2232</f>
        <v>X2Pi-6.5-f-0-1</v>
      </c>
      <c r="R2232">
        <f>B2232+S2232</f>
        <v>27825.024775578</v>
      </c>
      <c r="S2232">
        <f>_xlfn.IFNA(VLOOKUP(Q2232,'MARVEL-X'!A$2:I$1400,7,FALSE),VLOOKUP(Q2232,MARVEL!A$2:J$1522,10,FALSE))</f>
        <v>579.43397557799995</v>
      </c>
      <c r="T2232">
        <f>IF(P2232=P2231,R2232+T2231,R2232)</f>
        <v>361725.46118657495</v>
      </c>
      <c r="U2232">
        <f>IF(P2232=P2231,1+U2231,1)</f>
        <v>13</v>
      </c>
      <c r="V2232" t="str">
        <f t="shared" si="34"/>
        <v/>
      </c>
      <c r="W2232" t="str">
        <f>IF(V2232="","",IF(ABS(V2232-R2232)&gt;W$1,ABS(V2232-R2232),""))</f>
        <v/>
      </c>
      <c r="X2232" t="str">
        <f>Y2232&amp;"-"&amp;Z2232&amp;"-"&amp;AC2232&amp;"-"&amp;AD2232&amp;"-"&amp;AG2232</f>
        <v>5.5-f-B-1-0.5</v>
      </c>
      <c r="Y2232">
        <f>F2232</f>
        <v>5.5</v>
      </c>
      <c r="Z2232" s="2" t="str">
        <f>G2232</f>
        <v>f</v>
      </c>
      <c r="AA2232">
        <f>_xlfn.IFNA(VLOOKUP(X2232,'duo-out'!A$2:Q$5000,5,FALSE),E2232+10*(H2232-1)+1+_xlfn.IFNA(VLOOKUP(D2232,states!A$2:C$10,3,FALSE),1))</f>
        <v>75</v>
      </c>
      <c r="AB2232" t="str">
        <f>IF(V2232="","",V2232)</f>
        <v/>
      </c>
      <c r="AC2232" s="2" t="str">
        <f>_xlfn.IFNA(VLOOKUP(D2232,states!A$2:C$10,2,FALSE),"XX")</f>
        <v>B</v>
      </c>
      <c r="AD2232">
        <f>E2232</f>
        <v>1</v>
      </c>
      <c r="AE2232">
        <f>_xlfn.IFNA(VLOOKUP(D2232,states!A$2:D$10,4,FALSE),0)</f>
        <v>0</v>
      </c>
      <c r="AF2232">
        <v>0.5</v>
      </c>
      <c r="AG2232">
        <f>IF(AE2232=0,AF2232,IF(AE2232=1,IF(F2232=0.5,0.5,IF(H2232=1,0.5,1.5)),IF(F2232=0.5,0.5,IF(H2232=1,2.5,1.5))))</f>
        <v>0.5</v>
      </c>
      <c r="AH2232" s="7">
        <f>IF(AC2232="XX",0,1/C2232^(1/5)*IF(E2232=0,100,1)/(E2232+1)^(1/4))</f>
        <v>1.9132588525947813</v>
      </c>
    </row>
    <row r="2233" spans="1:34">
      <c r="A2233">
        <v>560</v>
      </c>
      <c r="B2233" s="1">
        <v>24534.69</v>
      </c>
      <c r="C2233" s="6">
        <v>0.1885</v>
      </c>
      <c r="D2233" t="s">
        <v>4</v>
      </c>
      <c r="E2233">
        <v>1</v>
      </c>
      <c r="F2233">
        <v>5.5</v>
      </c>
      <c r="G2233" t="s">
        <v>2</v>
      </c>
      <c r="H2233">
        <v>1</v>
      </c>
      <c r="I2233" t="s">
        <v>0</v>
      </c>
      <c r="J2233">
        <v>1</v>
      </c>
      <c r="K2233">
        <v>6.5</v>
      </c>
      <c r="L2233" t="s">
        <v>2</v>
      </c>
      <c r="M2233">
        <v>1</v>
      </c>
      <c r="N2233" t="s">
        <v>616</v>
      </c>
      <c r="O2233">
        <v>1</v>
      </c>
      <c r="P2233" t="str">
        <f>D2233&amp;"-"&amp;F2233&amp;"-"&amp;G2233&amp;"-"&amp;E2233&amp;"-"&amp;H2233</f>
        <v>B2Sigma-5.5-f-1-1</v>
      </c>
      <c r="Q2233" t="str">
        <f>I2233&amp;"-"&amp;K2233&amp;"-"&amp;L2233&amp;"-"&amp;J2233&amp;"-"&amp;M2233</f>
        <v>X2Pi-6.5-f-1-1</v>
      </c>
      <c r="R2233">
        <f>B2233+S2233</f>
        <v>27824.850276721998</v>
      </c>
      <c r="S2233">
        <f>_xlfn.IFNA(VLOOKUP(Q2233,'MARVEL-X'!A$2:I$1400,7,FALSE),VLOOKUP(Q2233,MARVEL!A$2:J$1522,10,FALSE))</f>
        <v>3290.1602767220002</v>
      </c>
      <c r="T2233">
        <f>IF(P2233=P2232,R2233+T2232,R2233)</f>
        <v>389550.31146329694</v>
      </c>
      <c r="U2233">
        <f>IF(P2233=P2232,1+U2232,1)</f>
        <v>14</v>
      </c>
      <c r="V2233" t="str">
        <f t="shared" si="34"/>
        <v/>
      </c>
      <c r="W2233" t="str">
        <f>IF(V2233="","",IF(ABS(V2233-R2233)&gt;W$1,ABS(V2233-R2233),""))</f>
        <v/>
      </c>
      <c r="X2233" t="str">
        <f>Y2233&amp;"-"&amp;Z2233&amp;"-"&amp;AC2233&amp;"-"&amp;AD2233&amp;"-"&amp;AG2233</f>
        <v>5.5-f-B-1-0.5</v>
      </c>
      <c r="Y2233">
        <f>F2233</f>
        <v>5.5</v>
      </c>
      <c r="Z2233" s="2" t="str">
        <f>G2233</f>
        <v>f</v>
      </c>
      <c r="AA2233">
        <f>_xlfn.IFNA(VLOOKUP(X2233,'duo-out'!A$2:Q$5000,5,FALSE),E2233+10*(H2233-1)+1+_xlfn.IFNA(VLOOKUP(D2233,states!A$2:C$10,3,FALSE),1))</f>
        <v>75</v>
      </c>
      <c r="AB2233" t="str">
        <f>IF(V2233="","",V2233)</f>
        <v/>
      </c>
      <c r="AC2233" s="2" t="str">
        <f>_xlfn.IFNA(VLOOKUP(D2233,states!A$2:C$10,2,FALSE),"XX")</f>
        <v>B</v>
      </c>
      <c r="AD2233">
        <f>E2233</f>
        <v>1</v>
      </c>
      <c r="AE2233">
        <f>_xlfn.IFNA(VLOOKUP(D2233,states!A$2:D$10,4,FALSE),0)</f>
        <v>0</v>
      </c>
      <c r="AF2233">
        <v>0.5</v>
      </c>
      <c r="AG2233">
        <f>IF(AE2233=0,AF2233,IF(AE2233=1,IF(F2233=0.5,0.5,IF(H2233=1,0.5,1.5)),IF(F2233=0.5,0.5,IF(H2233=1,2.5,1.5))))</f>
        <v>0.5</v>
      </c>
      <c r="AH2233" s="7">
        <f>IF(AC2233="XX",0,1/C2233^(1/5)*IF(E2233=0,100,1)/(E2233+1)^(1/4))</f>
        <v>1.1740327995209843</v>
      </c>
    </row>
    <row r="2234" spans="1:34">
      <c r="A2234">
        <v>541</v>
      </c>
      <c r="B2234" s="1">
        <v>24696.01</v>
      </c>
      <c r="C2234" s="6">
        <v>0.1948</v>
      </c>
      <c r="D2234" t="s">
        <v>4</v>
      </c>
      <c r="E2234">
        <v>1</v>
      </c>
      <c r="F2234">
        <v>5.5</v>
      </c>
      <c r="G2234" t="s">
        <v>2</v>
      </c>
      <c r="H2234">
        <v>1</v>
      </c>
      <c r="I2234" t="s">
        <v>0</v>
      </c>
      <c r="J2234">
        <v>1</v>
      </c>
      <c r="K2234">
        <v>5.5</v>
      </c>
      <c r="L2234" t="s">
        <v>1</v>
      </c>
      <c r="M2234">
        <v>1</v>
      </c>
      <c r="N2234" t="s">
        <v>597</v>
      </c>
      <c r="O2234">
        <v>1</v>
      </c>
      <c r="P2234" t="str">
        <f>D2234&amp;"-"&amp;F2234&amp;"-"&amp;G2234&amp;"-"&amp;E2234&amp;"-"&amp;H2234</f>
        <v>B2Sigma-5.5-f-1-1</v>
      </c>
      <c r="Q2234" t="str">
        <f>I2234&amp;"-"&amp;K2234&amp;"-"&amp;L2234&amp;"-"&amp;J2234&amp;"-"&amp;M2234</f>
        <v>X2Pi-5.5-e-1-1</v>
      </c>
      <c r="R2234">
        <f>B2234+S2234</f>
        <v>27824.845224470999</v>
      </c>
      <c r="S2234">
        <f>_xlfn.IFNA(VLOOKUP(Q2234,'MARVEL-X'!A$2:I$1400,7,FALSE),VLOOKUP(Q2234,MARVEL!A$2:J$1522,10,FALSE))</f>
        <v>3128.8352244709999</v>
      </c>
      <c r="T2234">
        <f>IF(P2234=P2233,R2234+T2233,R2234)</f>
        <v>417375.15668776794</v>
      </c>
      <c r="U2234">
        <f>IF(P2234=P2233,1+U2233,1)</f>
        <v>15</v>
      </c>
      <c r="V2234" t="str">
        <f t="shared" si="34"/>
        <v/>
      </c>
      <c r="W2234" t="str">
        <f>IF(V2234="","",IF(ABS(V2234-R2234)&gt;W$1,ABS(V2234-R2234),""))</f>
        <v/>
      </c>
      <c r="X2234" t="str">
        <f>Y2234&amp;"-"&amp;Z2234&amp;"-"&amp;AC2234&amp;"-"&amp;AD2234&amp;"-"&amp;AG2234</f>
        <v>5.5-f-B-1-0.5</v>
      </c>
      <c r="Y2234">
        <f>F2234</f>
        <v>5.5</v>
      </c>
      <c r="Z2234" s="2" t="str">
        <f>G2234</f>
        <v>f</v>
      </c>
      <c r="AA2234">
        <f>_xlfn.IFNA(VLOOKUP(X2234,'duo-out'!A$2:Q$5000,5,FALSE),E2234+10*(H2234-1)+1+_xlfn.IFNA(VLOOKUP(D2234,states!A$2:C$10,3,FALSE),1))</f>
        <v>75</v>
      </c>
      <c r="AB2234" t="str">
        <f>IF(V2234="","",V2234)</f>
        <v/>
      </c>
      <c r="AC2234" s="2" t="str">
        <f>_xlfn.IFNA(VLOOKUP(D2234,states!A$2:C$10,2,FALSE),"XX")</f>
        <v>B</v>
      </c>
      <c r="AD2234">
        <f>E2234</f>
        <v>1</v>
      </c>
      <c r="AE2234">
        <f>_xlfn.IFNA(VLOOKUP(D2234,states!A$2:D$10,4,FALSE),0)</f>
        <v>0</v>
      </c>
      <c r="AF2234">
        <v>0.5</v>
      </c>
      <c r="AG2234">
        <f>IF(AE2234=0,AF2234,IF(AE2234=1,IF(F2234=0.5,0.5,IF(H2234=1,0.5,1.5)),IF(F2234=0.5,0.5,IF(H2234=1,2.5,1.5))))</f>
        <v>0.5</v>
      </c>
      <c r="AH2234" s="7">
        <f>IF(AC2234="XX",0,1/C2234^(1/5)*IF(E2234=0,100,1)/(E2234+1)^(1/4))</f>
        <v>1.1663387657736173</v>
      </c>
    </row>
    <row r="2235" spans="1:34">
      <c r="A2235">
        <v>526</v>
      </c>
      <c r="B2235" s="1">
        <v>24832.45</v>
      </c>
      <c r="C2235" s="6">
        <v>0.2266</v>
      </c>
      <c r="D2235" t="s">
        <v>4</v>
      </c>
      <c r="E2235">
        <v>1</v>
      </c>
      <c r="F2235">
        <v>5.5</v>
      </c>
      <c r="G2235" t="s">
        <v>2</v>
      </c>
      <c r="H2235">
        <v>1</v>
      </c>
      <c r="I2235" t="s">
        <v>0</v>
      </c>
      <c r="J2235">
        <v>1</v>
      </c>
      <c r="K2235">
        <v>4.5</v>
      </c>
      <c r="L2235" t="s">
        <v>2</v>
      </c>
      <c r="M2235">
        <v>1</v>
      </c>
      <c r="N2235" t="s">
        <v>582</v>
      </c>
      <c r="O2235">
        <v>1</v>
      </c>
      <c r="P2235" t="str">
        <f>D2235&amp;"-"&amp;F2235&amp;"-"&amp;G2235&amp;"-"&amp;E2235&amp;"-"&amp;H2235</f>
        <v>B2Sigma-5.5-f-1-1</v>
      </c>
      <c r="Q2235" t="str">
        <f>I2235&amp;"-"&amp;K2235&amp;"-"&amp;L2235&amp;"-"&amp;J2235&amp;"-"&amp;M2235</f>
        <v>X2Pi-4.5-f-1-1</v>
      </c>
      <c r="R2235">
        <f>B2235+S2235</f>
        <v>27824.815943551999</v>
      </c>
      <c r="S2235">
        <f>_xlfn.IFNA(VLOOKUP(Q2235,'MARVEL-X'!A$2:I$1400,7,FALSE),VLOOKUP(Q2235,MARVEL!A$2:J$1522,10,FALSE))</f>
        <v>2992.3659435519999</v>
      </c>
      <c r="T2235">
        <f>IF(P2235=P2234,R2235+T2234,R2235)</f>
        <v>445199.97263131995</v>
      </c>
      <c r="U2235">
        <f>IF(P2235=P2234,1+U2234,1)</f>
        <v>16</v>
      </c>
      <c r="V2235" t="str">
        <f t="shared" si="34"/>
        <v/>
      </c>
      <c r="W2235" t="str">
        <f>IF(V2235="","",IF(ABS(V2235-R2235)&gt;W$1,ABS(V2235-R2235),""))</f>
        <v/>
      </c>
      <c r="X2235" t="str">
        <f>Y2235&amp;"-"&amp;Z2235&amp;"-"&amp;AC2235&amp;"-"&amp;AD2235&amp;"-"&amp;AG2235</f>
        <v>5.5-f-B-1-0.5</v>
      </c>
      <c r="Y2235">
        <f>F2235</f>
        <v>5.5</v>
      </c>
      <c r="Z2235" s="2" t="str">
        <f>G2235</f>
        <v>f</v>
      </c>
      <c r="AA2235">
        <f>_xlfn.IFNA(VLOOKUP(X2235,'duo-out'!A$2:Q$5000,5,FALSE),E2235+10*(H2235-1)+1+_xlfn.IFNA(VLOOKUP(D2235,states!A$2:C$10,3,FALSE),1))</f>
        <v>75</v>
      </c>
      <c r="AB2235" t="str">
        <f>IF(V2235="","",V2235)</f>
        <v/>
      </c>
      <c r="AC2235" s="2" t="str">
        <f>_xlfn.IFNA(VLOOKUP(D2235,states!A$2:C$10,2,FALSE),"XX")</f>
        <v>B</v>
      </c>
      <c r="AD2235">
        <f>E2235</f>
        <v>1</v>
      </c>
      <c r="AE2235">
        <f>_xlfn.IFNA(VLOOKUP(D2235,states!A$2:D$10,4,FALSE),0)</f>
        <v>0</v>
      </c>
      <c r="AF2235">
        <v>0.5</v>
      </c>
      <c r="AG2235">
        <f>IF(AE2235=0,AF2235,IF(AE2235=1,IF(F2235=0.5,0.5,IF(H2235=1,0.5,1.5)),IF(F2235=0.5,0.5,IF(H2235=1,2.5,1.5))))</f>
        <v>0.5</v>
      </c>
      <c r="AH2235" s="7">
        <f>IF(AC2235="XX",0,1/C2235^(1/5)*IF(E2235=0,100,1)/(E2235+1)^(1/4))</f>
        <v>1.1315936975627334</v>
      </c>
    </row>
    <row r="2236" spans="1:34">
      <c r="A2236">
        <v>508</v>
      </c>
      <c r="B2236" s="1">
        <v>27245.47</v>
      </c>
      <c r="C2236" s="6">
        <v>0.1298</v>
      </c>
      <c r="D2236" t="s">
        <v>4</v>
      </c>
      <c r="E2236">
        <v>1</v>
      </c>
      <c r="F2236">
        <v>5.5</v>
      </c>
      <c r="G2236" t="s">
        <v>2</v>
      </c>
      <c r="H2236">
        <v>1</v>
      </c>
      <c r="I2236" t="s">
        <v>0</v>
      </c>
      <c r="J2236">
        <v>0</v>
      </c>
      <c r="K2236">
        <v>6.5</v>
      </c>
      <c r="L2236" t="s">
        <v>2</v>
      </c>
      <c r="M2236">
        <v>1</v>
      </c>
      <c r="N2236" t="s">
        <v>564</v>
      </c>
      <c r="O2236">
        <v>1</v>
      </c>
      <c r="P2236" t="str">
        <f>D2236&amp;"-"&amp;F2236&amp;"-"&amp;G2236&amp;"-"&amp;E2236&amp;"-"&amp;H2236</f>
        <v>B2Sigma-5.5-f-1-1</v>
      </c>
      <c r="Q2236" t="str">
        <f>I2236&amp;"-"&amp;K2236&amp;"-"&amp;L2236&amp;"-"&amp;J2236&amp;"-"&amp;M2236</f>
        <v>X2Pi-6.5-f-0-1</v>
      </c>
      <c r="R2236">
        <f>B2236+S2236</f>
        <v>27824.903975578</v>
      </c>
      <c r="S2236">
        <f>_xlfn.IFNA(VLOOKUP(Q2236,'MARVEL-X'!A$2:I$1400,7,FALSE),VLOOKUP(Q2236,MARVEL!A$2:J$1522,10,FALSE))</f>
        <v>579.43397557799995</v>
      </c>
      <c r="T2236">
        <f>IF(P2236=P2235,R2236+T2235,R2236)</f>
        <v>473024.87660689797</v>
      </c>
      <c r="U2236">
        <f>IF(P2236=P2235,1+U2235,1)</f>
        <v>17</v>
      </c>
      <c r="V2236" t="str">
        <f t="shared" si="34"/>
        <v/>
      </c>
      <c r="W2236" t="str">
        <f>IF(V2236="","",IF(ABS(V2236-R2236)&gt;W$1,ABS(V2236-R2236),""))</f>
        <v/>
      </c>
      <c r="X2236" t="str">
        <f>Y2236&amp;"-"&amp;Z2236&amp;"-"&amp;AC2236&amp;"-"&amp;AD2236&amp;"-"&amp;AG2236</f>
        <v>5.5-f-B-1-0.5</v>
      </c>
      <c r="Y2236">
        <f>F2236</f>
        <v>5.5</v>
      </c>
      <c r="Z2236" s="2" t="str">
        <f>G2236</f>
        <v>f</v>
      </c>
      <c r="AA2236">
        <f>_xlfn.IFNA(VLOOKUP(X2236,'duo-out'!A$2:Q$5000,5,FALSE),E2236+10*(H2236-1)+1+_xlfn.IFNA(VLOOKUP(D2236,states!A$2:C$10,3,FALSE),1))</f>
        <v>75</v>
      </c>
      <c r="AB2236" t="str">
        <f>IF(V2236="","",V2236)</f>
        <v/>
      </c>
      <c r="AC2236" s="2" t="str">
        <f>_xlfn.IFNA(VLOOKUP(D2236,states!A$2:C$10,2,FALSE),"XX")</f>
        <v>B</v>
      </c>
      <c r="AD2236">
        <f>E2236</f>
        <v>1</v>
      </c>
      <c r="AE2236">
        <f>_xlfn.IFNA(VLOOKUP(D2236,states!A$2:D$10,4,FALSE),0)</f>
        <v>0</v>
      </c>
      <c r="AF2236">
        <v>0.5</v>
      </c>
      <c r="AG2236">
        <f>IF(AE2236=0,AF2236,IF(AE2236=1,IF(F2236=0.5,0.5,IF(H2236=1,0.5,1.5)),IF(F2236=0.5,0.5,IF(H2236=1,2.5,1.5))))</f>
        <v>0.5</v>
      </c>
      <c r="AH2236" s="7">
        <f>IF(AC2236="XX",0,1/C2236^(1/5)*IF(E2236=0,100,1)/(E2236+1)^(1/4))</f>
        <v>1.2649913697224835</v>
      </c>
    </row>
    <row r="2237" spans="1:34">
      <c r="A2237">
        <v>489</v>
      </c>
      <c r="B2237" s="1">
        <v>27413.08</v>
      </c>
      <c r="C2237" s="6">
        <v>0.13850000000000001</v>
      </c>
      <c r="D2237" t="s">
        <v>4</v>
      </c>
      <c r="E2237">
        <v>1</v>
      </c>
      <c r="F2237">
        <v>5.5</v>
      </c>
      <c r="G2237" t="s">
        <v>2</v>
      </c>
      <c r="H2237">
        <v>1</v>
      </c>
      <c r="I2237" t="s">
        <v>0</v>
      </c>
      <c r="J2237">
        <v>0</v>
      </c>
      <c r="K2237">
        <v>5.5</v>
      </c>
      <c r="L2237" t="s">
        <v>1</v>
      </c>
      <c r="M2237">
        <v>1</v>
      </c>
      <c r="N2237" t="s">
        <v>545</v>
      </c>
      <c r="O2237">
        <v>1</v>
      </c>
      <c r="P2237" t="str">
        <f>D2237&amp;"-"&amp;F2237&amp;"-"&amp;G2237&amp;"-"&amp;E2237&amp;"-"&amp;H2237</f>
        <v>B2Sigma-5.5-f-1-1</v>
      </c>
      <c r="Q2237" t="str">
        <f>I2237&amp;"-"&amp;K2237&amp;"-"&amp;L2237&amp;"-"&amp;J2237&amp;"-"&amp;M2237</f>
        <v>X2Pi-5.5-e-0-1</v>
      </c>
      <c r="R2237">
        <f>B2237+S2237</f>
        <v>27824.896426825002</v>
      </c>
      <c r="S2237">
        <f>_xlfn.IFNA(VLOOKUP(Q2237,'MARVEL-X'!A$2:I$1400,7,FALSE),VLOOKUP(Q2237,MARVEL!A$2:J$1522,10,FALSE))</f>
        <v>411.81642682500001</v>
      </c>
      <c r="T2237">
        <f>IF(P2237=P2236,R2237+T2236,R2237)</f>
        <v>500849.773033723</v>
      </c>
      <c r="U2237">
        <f>IF(P2237=P2236,1+U2236,1)</f>
        <v>18</v>
      </c>
      <c r="V2237" t="str">
        <f t="shared" si="34"/>
        <v/>
      </c>
      <c r="W2237" t="str">
        <f>IF(V2237="","",IF(ABS(V2237-R2237)&gt;W$1,ABS(V2237-R2237),""))</f>
        <v/>
      </c>
      <c r="X2237" t="str">
        <f>Y2237&amp;"-"&amp;Z2237&amp;"-"&amp;AC2237&amp;"-"&amp;AD2237&amp;"-"&amp;AG2237</f>
        <v>5.5-f-B-1-0.5</v>
      </c>
      <c r="Y2237">
        <f>F2237</f>
        <v>5.5</v>
      </c>
      <c r="Z2237" s="2" t="str">
        <f>G2237</f>
        <v>f</v>
      </c>
      <c r="AA2237">
        <f>_xlfn.IFNA(VLOOKUP(X2237,'duo-out'!A$2:Q$5000,5,FALSE),E2237+10*(H2237-1)+1+_xlfn.IFNA(VLOOKUP(D2237,states!A$2:C$10,3,FALSE),1))</f>
        <v>75</v>
      </c>
      <c r="AB2237" t="str">
        <f>IF(V2237="","",V2237)</f>
        <v/>
      </c>
      <c r="AC2237" s="2" t="str">
        <f>_xlfn.IFNA(VLOOKUP(D2237,states!A$2:C$10,2,FALSE),"XX")</f>
        <v>B</v>
      </c>
      <c r="AD2237">
        <f>E2237</f>
        <v>1</v>
      </c>
      <c r="AE2237">
        <f>_xlfn.IFNA(VLOOKUP(D2237,states!A$2:D$10,4,FALSE),0)</f>
        <v>0</v>
      </c>
      <c r="AF2237">
        <v>0.5</v>
      </c>
      <c r="AG2237">
        <f>IF(AE2237=0,AF2237,IF(AE2237=1,IF(F2237=0.5,0.5,IF(H2237=1,0.5,1.5)),IF(F2237=0.5,0.5,IF(H2237=1,2.5,1.5))))</f>
        <v>0.5</v>
      </c>
      <c r="AH2237" s="7">
        <f>IF(AC2237="XX",0,1/C2237^(1/5)*IF(E2237=0,100,1)/(E2237+1)^(1/4))</f>
        <v>1.2486839985015172</v>
      </c>
    </row>
    <row r="2238" spans="1:34">
      <c r="A2238">
        <v>470</v>
      </c>
      <c r="B2238" s="1">
        <v>27554.95</v>
      </c>
      <c r="C2238" s="6">
        <v>0.05</v>
      </c>
      <c r="D2238" t="s">
        <v>4</v>
      </c>
      <c r="E2238">
        <v>1</v>
      </c>
      <c r="F2238">
        <v>5.5</v>
      </c>
      <c r="G2238" t="s">
        <v>2</v>
      </c>
      <c r="H2238">
        <v>1</v>
      </c>
      <c r="I2238" t="s">
        <v>0</v>
      </c>
      <c r="J2238">
        <v>0</v>
      </c>
      <c r="K2238">
        <v>4.5</v>
      </c>
      <c r="L2238" t="s">
        <v>2</v>
      </c>
      <c r="M2238">
        <v>1</v>
      </c>
      <c r="N2238" t="s">
        <v>526</v>
      </c>
      <c r="O2238">
        <v>1</v>
      </c>
      <c r="P2238" t="str">
        <f>D2238&amp;"-"&amp;F2238&amp;"-"&amp;G2238&amp;"-"&amp;E2238&amp;"-"&amp;H2238</f>
        <v>B2Sigma-5.5-f-1-1</v>
      </c>
      <c r="Q2238" t="str">
        <f>I2238&amp;"-"&amp;K2238&amp;"-"&amp;L2238&amp;"-"&amp;J2238&amp;"-"&amp;M2238</f>
        <v>X2Pi-4.5-f-0-1</v>
      </c>
      <c r="R2238">
        <f>B2238+S2238</f>
        <v>27824.980633299001</v>
      </c>
      <c r="S2238">
        <f>_xlfn.IFNA(VLOOKUP(Q2238,'MARVEL-X'!A$2:I$1400,7,FALSE),VLOOKUP(Q2238,MARVEL!A$2:J$1522,10,FALSE))</f>
        <v>270.03063329899999</v>
      </c>
      <c r="T2238">
        <f>IF(P2238=P2237,R2238+T2237,R2238)</f>
        <v>528674.75366702199</v>
      </c>
      <c r="U2238">
        <f>IF(P2238=P2237,1+U2237,1)</f>
        <v>19</v>
      </c>
      <c r="V2238" t="str">
        <f t="shared" si="34"/>
        <v/>
      </c>
      <c r="W2238" t="str">
        <f>IF(V2238="","",IF(ABS(V2238-R2238)&gt;W$1,ABS(V2238-R2238),""))</f>
        <v/>
      </c>
      <c r="X2238" t="str">
        <f>Y2238&amp;"-"&amp;Z2238&amp;"-"&amp;AC2238&amp;"-"&amp;AD2238&amp;"-"&amp;AG2238</f>
        <v>5.5-f-B-1-0.5</v>
      </c>
      <c r="Y2238">
        <f>F2238</f>
        <v>5.5</v>
      </c>
      <c r="Z2238" s="2" t="str">
        <f>G2238</f>
        <v>f</v>
      </c>
      <c r="AA2238">
        <f>_xlfn.IFNA(VLOOKUP(X2238,'duo-out'!A$2:Q$5000,5,FALSE),E2238+10*(H2238-1)+1+_xlfn.IFNA(VLOOKUP(D2238,states!A$2:C$10,3,FALSE),1))</f>
        <v>75</v>
      </c>
      <c r="AB2238" t="str">
        <f>IF(V2238="","",V2238)</f>
        <v/>
      </c>
      <c r="AC2238" s="2" t="str">
        <f>_xlfn.IFNA(VLOOKUP(D2238,states!A$2:C$10,2,FALSE),"XX")</f>
        <v>B</v>
      </c>
      <c r="AD2238">
        <f>E2238</f>
        <v>1</v>
      </c>
      <c r="AE2238">
        <f>_xlfn.IFNA(VLOOKUP(D2238,states!A$2:D$10,4,FALSE),0)</f>
        <v>0</v>
      </c>
      <c r="AF2238">
        <v>0.5</v>
      </c>
      <c r="AG2238">
        <f>IF(AE2238=0,AF2238,IF(AE2238=1,IF(F2238=0.5,0.5,IF(H2238=1,0.5,1.5)),IF(F2238=0.5,0.5,IF(H2238=1,2.5,1.5))))</f>
        <v>0.5</v>
      </c>
      <c r="AH2238" s="7">
        <f>IF(AC2238="XX",0,1/C2238^(1/5)*IF(E2238=0,100,1)/(E2238+1)^(1/4))</f>
        <v>1.5309059120638666</v>
      </c>
    </row>
    <row r="2239" spans="1:34">
      <c r="A2239">
        <v>6272</v>
      </c>
      <c r="B2239" s="1">
        <v>27245.599999999999</v>
      </c>
      <c r="C2239" s="6">
        <v>0.5</v>
      </c>
      <c r="D2239" t="s">
        <v>4</v>
      </c>
      <c r="E2239">
        <v>1</v>
      </c>
      <c r="F2239">
        <v>5.5</v>
      </c>
      <c r="G2239" t="s">
        <v>2</v>
      </c>
      <c r="H2239">
        <v>1</v>
      </c>
      <c r="I2239" t="s">
        <v>0</v>
      </c>
      <c r="J2239">
        <v>0</v>
      </c>
      <c r="K2239">
        <v>6.5</v>
      </c>
      <c r="L2239" t="s">
        <v>2</v>
      </c>
      <c r="M2239">
        <v>1</v>
      </c>
      <c r="N2239" t="s">
        <v>6328</v>
      </c>
      <c r="O2239">
        <v>1</v>
      </c>
      <c r="P2239" t="str">
        <f>D2239&amp;"-"&amp;F2239&amp;"-"&amp;G2239&amp;"-"&amp;E2239&amp;"-"&amp;H2239</f>
        <v>B2Sigma-5.5-f-1-1</v>
      </c>
      <c r="Q2239" t="str">
        <f>I2239&amp;"-"&amp;K2239&amp;"-"&amp;L2239&amp;"-"&amp;J2239&amp;"-"&amp;M2239</f>
        <v>X2Pi-6.5-f-0-1</v>
      </c>
      <c r="R2239">
        <f>B2239+S2239</f>
        <v>27825.033975577997</v>
      </c>
      <c r="S2239">
        <f>_xlfn.IFNA(VLOOKUP(Q2239,'MARVEL-X'!A$2:I$1400,7,FALSE),VLOOKUP(Q2239,MARVEL!A$2:J$1522,10,FALSE))</f>
        <v>579.43397557799995</v>
      </c>
      <c r="T2239">
        <f>IF(P2239=P2238,R2239+T2238,R2239)</f>
        <v>556499.78764260001</v>
      </c>
      <c r="U2239">
        <f>IF(P2239=P2238,1+U2238,1)</f>
        <v>20</v>
      </c>
      <c r="V2239" t="str">
        <f t="shared" si="34"/>
        <v/>
      </c>
      <c r="W2239" t="str">
        <f>IF(V2239="","",IF(ABS(V2239-R2239)&gt;W$1,ABS(V2239-R2239),""))</f>
        <v/>
      </c>
      <c r="X2239" t="str">
        <f>Y2239&amp;"-"&amp;Z2239&amp;"-"&amp;AC2239&amp;"-"&amp;AD2239&amp;"-"&amp;AG2239</f>
        <v>5.5-f-B-1-0.5</v>
      </c>
      <c r="Y2239">
        <f>F2239</f>
        <v>5.5</v>
      </c>
      <c r="Z2239" s="2" t="str">
        <f>G2239</f>
        <v>f</v>
      </c>
      <c r="AA2239">
        <f>_xlfn.IFNA(VLOOKUP(X2239,'duo-out'!A$2:Q$5000,5,FALSE),E2239+10*(H2239-1)+1+_xlfn.IFNA(VLOOKUP(D2239,states!A$2:C$10,3,FALSE),1))</f>
        <v>75</v>
      </c>
      <c r="AB2239" t="str">
        <f>IF(V2239="","",V2239)</f>
        <v/>
      </c>
      <c r="AC2239" s="2" t="str">
        <f>_xlfn.IFNA(VLOOKUP(D2239,states!A$2:C$10,2,FALSE),"XX")</f>
        <v>B</v>
      </c>
      <c r="AD2239">
        <f>E2239</f>
        <v>1</v>
      </c>
      <c r="AE2239">
        <f>_xlfn.IFNA(VLOOKUP(D2239,states!A$2:D$10,4,FALSE),0)</f>
        <v>0</v>
      </c>
      <c r="AF2239">
        <v>0.5</v>
      </c>
      <c r="AG2239">
        <f>IF(AE2239=0,AF2239,IF(AE2239=1,IF(F2239=0.5,0.5,IF(H2239=1,0.5,1.5)),IF(F2239=0.5,0.5,IF(H2239=1,2.5,1.5))))</f>
        <v>0.5</v>
      </c>
      <c r="AH2239" s="7">
        <f>IF(AC2239="XX",0,1/C2239^(1/5)*IF(E2239=0,100,1)/(E2239+1)^(1/4))</f>
        <v>0.96593632892484571</v>
      </c>
    </row>
    <row r="2240" spans="1:34">
      <c r="A2240">
        <v>6262</v>
      </c>
      <c r="B2240" s="1">
        <v>27413.23</v>
      </c>
      <c r="C2240" s="6">
        <v>0.5</v>
      </c>
      <c r="D2240" t="s">
        <v>4</v>
      </c>
      <c r="E2240">
        <v>1</v>
      </c>
      <c r="F2240">
        <v>5.5</v>
      </c>
      <c r="G2240" t="s">
        <v>2</v>
      </c>
      <c r="H2240">
        <v>1</v>
      </c>
      <c r="I2240" t="s">
        <v>0</v>
      </c>
      <c r="J2240">
        <v>0</v>
      </c>
      <c r="K2240">
        <v>5.5</v>
      </c>
      <c r="L2240" t="s">
        <v>1</v>
      </c>
      <c r="M2240">
        <v>1</v>
      </c>
      <c r="N2240" t="s">
        <v>6318</v>
      </c>
      <c r="O2240">
        <v>1</v>
      </c>
      <c r="P2240" t="str">
        <f>D2240&amp;"-"&amp;F2240&amp;"-"&amp;G2240&amp;"-"&amp;E2240&amp;"-"&amp;H2240</f>
        <v>B2Sigma-5.5-f-1-1</v>
      </c>
      <c r="Q2240" t="str">
        <f>I2240&amp;"-"&amp;K2240&amp;"-"&amp;L2240&amp;"-"&amp;J2240&amp;"-"&amp;M2240</f>
        <v>X2Pi-5.5-e-0-1</v>
      </c>
      <c r="R2240">
        <f>B2240+S2240</f>
        <v>27825.046426825</v>
      </c>
      <c r="S2240">
        <f>_xlfn.IFNA(VLOOKUP(Q2240,'MARVEL-X'!A$2:I$1400,7,FALSE),VLOOKUP(Q2240,MARVEL!A$2:J$1522,10,FALSE))</f>
        <v>411.81642682500001</v>
      </c>
      <c r="T2240">
        <f>IF(P2240=P2239,R2240+T2239,R2240)</f>
        <v>584324.83406942501</v>
      </c>
      <c r="U2240">
        <f>IF(P2240=P2239,1+U2239,1)</f>
        <v>21</v>
      </c>
      <c r="V2240">
        <f t="shared" si="34"/>
        <v>27824.992098544048</v>
      </c>
      <c r="W2240">
        <f>IF(V2240="","",IF(ABS(V2240-R2240)&gt;W$1,ABS(V2240-R2240),""))</f>
        <v>5.432828095217701E-2</v>
      </c>
      <c r="X2240" t="str">
        <f>Y2240&amp;"-"&amp;Z2240&amp;"-"&amp;AC2240&amp;"-"&amp;AD2240&amp;"-"&amp;AG2240</f>
        <v>5.5-f-B-1-0.5</v>
      </c>
      <c r="Y2240">
        <f>F2240</f>
        <v>5.5</v>
      </c>
      <c r="Z2240" s="2" t="str">
        <f>G2240</f>
        <v>f</v>
      </c>
      <c r="AA2240">
        <f>_xlfn.IFNA(VLOOKUP(X2240,'duo-out'!A$2:Q$5000,5,FALSE),E2240+10*(H2240-1)+1+_xlfn.IFNA(VLOOKUP(D2240,states!A$2:C$10,3,FALSE),1))</f>
        <v>75</v>
      </c>
      <c r="AB2240">
        <f>IF(V2240="","",V2240)</f>
        <v>27824.992098544048</v>
      </c>
      <c r="AC2240" s="2" t="str">
        <f>_xlfn.IFNA(VLOOKUP(D2240,states!A$2:C$10,2,FALSE),"XX")</f>
        <v>B</v>
      </c>
      <c r="AD2240">
        <f>E2240</f>
        <v>1</v>
      </c>
      <c r="AE2240">
        <f>_xlfn.IFNA(VLOOKUP(D2240,states!A$2:D$10,4,FALSE),0)</f>
        <v>0</v>
      </c>
      <c r="AF2240">
        <v>0.5</v>
      </c>
      <c r="AG2240">
        <f>IF(AE2240=0,AF2240,IF(AE2240=1,IF(F2240=0.5,0.5,IF(H2240=1,0.5,1.5)),IF(F2240=0.5,0.5,IF(H2240=1,2.5,1.5))))</f>
        <v>0.5</v>
      </c>
      <c r="AH2240" s="7">
        <f>IF(AC2240="XX",0,1/C2240^(1/5)*IF(E2240=0,100,1)/(E2240+1)^(1/4))</f>
        <v>0.96593632892484571</v>
      </c>
    </row>
    <row r="2241" spans="1:34">
      <c r="A2241">
        <v>4335</v>
      </c>
      <c r="B2241" s="1">
        <v>23111.323199999999</v>
      </c>
      <c r="C2241" s="6">
        <v>1.325E-2</v>
      </c>
      <c r="D2241" t="s">
        <v>4</v>
      </c>
      <c r="E2241">
        <v>0</v>
      </c>
      <c r="F2241">
        <v>6.5</v>
      </c>
      <c r="G2241" t="s">
        <v>1</v>
      </c>
      <c r="H2241">
        <v>2</v>
      </c>
      <c r="I2241" t="s">
        <v>0</v>
      </c>
      <c r="J2241">
        <v>1</v>
      </c>
      <c r="K2241">
        <v>5.5</v>
      </c>
      <c r="L2241" t="s">
        <v>1</v>
      </c>
      <c r="M2241">
        <v>2</v>
      </c>
      <c r="N2241" t="s">
        <v>4391</v>
      </c>
      <c r="O2241">
        <v>1</v>
      </c>
      <c r="P2241" t="str">
        <f>D2241&amp;"-"&amp;F2241&amp;"-"&amp;G2241&amp;"-"&amp;E2241&amp;"-"&amp;H2241</f>
        <v>B2Sigma-6.5-e-0-2</v>
      </c>
      <c r="Q2241" t="str">
        <f>I2241&amp;"-"&amp;K2241&amp;"-"&amp;L2241&amp;"-"&amp;J2241&amp;"-"&amp;M2241</f>
        <v>X2Pi-5.5-e-1-2</v>
      </c>
      <c r="R2241">
        <f>B2241+S2241</f>
        <v>26399.433572312999</v>
      </c>
      <c r="S2241">
        <f>_xlfn.IFNA(VLOOKUP(Q2241,'MARVEL-X'!A$2:I$1400,7,FALSE),VLOOKUP(Q2241,MARVEL!A$2:J$1522,10,FALSE))</f>
        <v>3288.110372313</v>
      </c>
      <c r="T2241">
        <f>IF(P2241=P2240,R2241+T2240,R2241)</f>
        <v>26399.433572312999</v>
      </c>
      <c r="U2241">
        <f>IF(P2241=P2240,1+U2240,1)</f>
        <v>1</v>
      </c>
      <c r="V2241" t="str">
        <f t="shared" si="34"/>
        <v/>
      </c>
      <c r="W2241" t="str">
        <f>IF(V2241="","",IF(ABS(V2241-R2241)&gt;W$1,ABS(V2241-R2241),""))</f>
        <v/>
      </c>
      <c r="X2241" t="str">
        <f>Y2241&amp;"-"&amp;Z2241&amp;"-"&amp;AC2241&amp;"-"&amp;AD2241&amp;"-"&amp;AG2241</f>
        <v>6.5-e-B-0-0.5</v>
      </c>
      <c r="Y2241">
        <f>F2241</f>
        <v>6.5</v>
      </c>
      <c r="Z2241" s="2" t="str">
        <f>G2241</f>
        <v>e</v>
      </c>
      <c r="AA2241">
        <f>_xlfn.IFNA(VLOOKUP(X2241,'duo-out'!A$2:Q$5000,5,FALSE),E2241+10*(H2241-1)+1+_xlfn.IFNA(VLOOKUP(D2241,states!A$2:C$10,3,FALSE),1))</f>
        <v>66</v>
      </c>
      <c r="AB2241" t="str">
        <f>IF(V2241="","",V2241)</f>
        <v/>
      </c>
      <c r="AC2241" s="2" t="str">
        <f>_xlfn.IFNA(VLOOKUP(D2241,states!A$2:C$10,2,FALSE),"XX")</f>
        <v>B</v>
      </c>
      <c r="AD2241">
        <f>E2241</f>
        <v>0</v>
      </c>
      <c r="AE2241">
        <f>_xlfn.IFNA(VLOOKUP(D2241,states!A$2:D$10,4,FALSE),0)</f>
        <v>0</v>
      </c>
      <c r="AF2241">
        <v>0.5</v>
      </c>
      <c r="AG2241">
        <f>IF(AE2241=0,AF2241,IF(AE2241=1,IF(F2241=0.5,0.5,IF(H2241=1,0.5,1.5)),IF(F2241=0.5,0.5,IF(H2241=1,2.5,1.5))))</f>
        <v>0.5</v>
      </c>
      <c r="AH2241" s="7">
        <f>IF(AC2241="XX",0,1/C2241^(1/5)*IF(E2241=0,100,1)/(E2241+1)^(1/4))</f>
        <v>237.44160778744029</v>
      </c>
    </row>
    <row r="2242" spans="1:34">
      <c r="A2242">
        <v>4318</v>
      </c>
      <c r="B2242" s="1">
        <v>25401.566699999999</v>
      </c>
      <c r="C2242" s="6">
        <v>1.457E-2</v>
      </c>
      <c r="D2242" t="s">
        <v>4</v>
      </c>
      <c r="E2242">
        <v>0</v>
      </c>
      <c r="F2242">
        <v>6.5</v>
      </c>
      <c r="G2242" t="s">
        <v>1</v>
      </c>
      <c r="H2242">
        <v>2</v>
      </c>
      <c r="I2242" t="s">
        <v>0</v>
      </c>
      <c r="J2242">
        <v>0</v>
      </c>
      <c r="K2242">
        <v>7.5</v>
      </c>
      <c r="L2242" t="s">
        <v>1</v>
      </c>
      <c r="M2242">
        <v>2</v>
      </c>
      <c r="N2242" t="s">
        <v>4374</v>
      </c>
      <c r="O2242">
        <v>1</v>
      </c>
      <c r="P2242" t="str">
        <f>D2242&amp;"-"&amp;F2242&amp;"-"&amp;G2242&amp;"-"&amp;E2242&amp;"-"&amp;H2242</f>
        <v>B2Sigma-6.5-e-0-2</v>
      </c>
      <c r="Q2242" t="str">
        <f>I2242&amp;"-"&amp;K2242&amp;"-"&amp;L2242&amp;"-"&amp;J2242&amp;"-"&amp;M2242</f>
        <v>X2Pi-7.5-e-0-2</v>
      </c>
      <c r="R2242">
        <f>B2242+S2242</f>
        <v>26399.431083962001</v>
      </c>
      <c r="S2242">
        <f>_xlfn.IFNA(VLOOKUP(Q2242,'MARVEL-X'!A$2:I$1400,7,FALSE),VLOOKUP(Q2242,MARVEL!A$2:J$1522,10,FALSE))</f>
        <v>997.86438396200003</v>
      </c>
      <c r="T2242">
        <f>IF(P2242=P2241,R2242+T2241,R2242)</f>
        <v>52798.864656275</v>
      </c>
      <c r="U2242">
        <f>IF(P2242=P2241,1+U2241,1)</f>
        <v>2</v>
      </c>
      <c r="V2242" t="str">
        <f t="shared" si="34"/>
        <v/>
      </c>
      <c r="W2242" t="str">
        <f>IF(V2242="","",IF(ABS(V2242-R2242)&gt;W$1,ABS(V2242-R2242),""))</f>
        <v/>
      </c>
      <c r="X2242" t="str">
        <f>Y2242&amp;"-"&amp;Z2242&amp;"-"&amp;AC2242&amp;"-"&amp;AD2242&amp;"-"&amp;AG2242</f>
        <v>6.5-e-B-0-0.5</v>
      </c>
      <c r="Y2242">
        <f>F2242</f>
        <v>6.5</v>
      </c>
      <c r="Z2242" s="2" t="str">
        <f>G2242</f>
        <v>e</v>
      </c>
      <c r="AA2242">
        <f>_xlfn.IFNA(VLOOKUP(X2242,'duo-out'!A$2:Q$5000,5,FALSE),E2242+10*(H2242-1)+1+_xlfn.IFNA(VLOOKUP(D2242,states!A$2:C$10,3,FALSE),1))</f>
        <v>66</v>
      </c>
      <c r="AB2242" t="str">
        <f>IF(V2242="","",V2242)</f>
        <v/>
      </c>
      <c r="AC2242" s="2" t="str">
        <f>_xlfn.IFNA(VLOOKUP(D2242,states!A$2:C$10,2,FALSE),"XX")</f>
        <v>B</v>
      </c>
      <c r="AD2242">
        <f>E2242</f>
        <v>0</v>
      </c>
      <c r="AE2242">
        <f>_xlfn.IFNA(VLOOKUP(D2242,states!A$2:D$10,4,FALSE),0)</f>
        <v>0</v>
      </c>
      <c r="AF2242">
        <v>0.5</v>
      </c>
      <c r="AG2242">
        <f>IF(AE2242=0,AF2242,IF(AE2242=1,IF(F2242=0.5,0.5,IF(H2242=1,0.5,1.5)),IF(F2242=0.5,0.5,IF(H2242=1,2.5,1.5))))</f>
        <v>0.5</v>
      </c>
      <c r="AH2242" s="7">
        <f>IF(AC2242="XX",0,1/C2242^(1/5)*IF(E2242=0,100,1)/(E2242+1)^(1/4))</f>
        <v>232.97433976641457</v>
      </c>
    </row>
    <row r="2243" spans="1:34">
      <c r="A2243">
        <v>4291</v>
      </c>
      <c r="B2243" s="1">
        <v>25623.3109</v>
      </c>
      <c r="C2243" s="6">
        <v>0.01</v>
      </c>
      <c r="D2243" t="s">
        <v>4</v>
      </c>
      <c r="E2243">
        <v>0</v>
      </c>
      <c r="F2243">
        <v>6.5</v>
      </c>
      <c r="G2243" t="s">
        <v>1</v>
      </c>
      <c r="H2243">
        <v>2</v>
      </c>
      <c r="I2243" t="s">
        <v>0</v>
      </c>
      <c r="J2243">
        <v>0</v>
      </c>
      <c r="K2243">
        <v>6.5</v>
      </c>
      <c r="L2243" t="s">
        <v>2</v>
      </c>
      <c r="M2243">
        <v>2</v>
      </c>
      <c r="N2243" t="s">
        <v>4347</v>
      </c>
      <c r="O2243">
        <v>1</v>
      </c>
      <c r="P2243" t="str">
        <f>D2243&amp;"-"&amp;F2243&amp;"-"&amp;G2243&amp;"-"&amp;E2243&amp;"-"&amp;H2243</f>
        <v>B2Sigma-6.5-e-0-2</v>
      </c>
      <c r="Q2243" t="str">
        <f>I2243&amp;"-"&amp;K2243&amp;"-"&amp;L2243&amp;"-"&amp;J2243&amp;"-"&amp;M2243</f>
        <v>X2Pi-6.5-f-0-2</v>
      </c>
      <c r="R2243">
        <f>B2243+S2243</f>
        <v>26399.445798135999</v>
      </c>
      <c r="S2243">
        <f>_xlfn.IFNA(VLOOKUP(Q2243,'MARVEL-X'!A$2:I$1400,7,FALSE),VLOOKUP(Q2243,MARVEL!A$2:J$1522,10,FALSE))</f>
        <v>776.13489813599995</v>
      </c>
      <c r="T2243">
        <f>IF(P2243=P2242,R2243+T2242,R2243)</f>
        <v>79198.310454410996</v>
      </c>
      <c r="U2243">
        <f>IF(P2243=P2242,1+U2242,1)</f>
        <v>3</v>
      </c>
      <c r="V2243" t="str">
        <f t="shared" ref="V2243:V2306" si="35">IF(P2243=P2244,"",T2243/U2243)</f>
        <v/>
      </c>
      <c r="W2243" t="str">
        <f>IF(V2243="","",IF(ABS(V2243-R2243)&gt;W$1,ABS(V2243-R2243),""))</f>
        <v/>
      </c>
      <c r="X2243" t="str">
        <f>Y2243&amp;"-"&amp;Z2243&amp;"-"&amp;AC2243&amp;"-"&amp;AD2243&amp;"-"&amp;AG2243</f>
        <v>6.5-e-B-0-0.5</v>
      </c>
      <c r="Y2243">
        <f>F2243</f>
        <v>6.5</v>
      </c>
      <c r="Z2243" s="2" t="str">
        <f>G2243</f>
        <v>e</v>
      </c>
      <c r="AA2243">
        <f>_xlfn.IFNA(VLOOKUP(X2243,'duo-out'!A$2:Q$5000,5,FALSE),E2243+10*(H2243-1)+1+_xlfn.IFNA(VLOOKUP(D2243,states!A$2:C$10,3,FALSE),1))</f>
        <v>66</v>
      </c>
      <c r="AB2243" t="str">
        <f>IF(V2243="","",V2243)</f>
        <v/>
      </c>
      <c r="AC2243" s="2" t="str">
        <f>_xlfn.IFNA(VLOOKUP(D2243,states!A$2:C$10,2,FALSE),"XX")</f>
        <v>B</v>
      </c>
      <c r="AD2243">
        <f>E2243</f>
        <v>0</v>
      </c>
      <c r="AE2243">
        <f>_xlfn.IFNA(VLOOKUP(D2243,states!A$2:D$10,4,FALSE),0)</f>
        <v>0</v>
      </c>
      <c r="AF2243">
        <v>0.5</v>
      </c>
      <c r="AG2243">
        <f>IF(AE2243=0,AF2243,IF(AE2243=1,IF(F2243=0.5,0.5,IF(H2243=1,0.5,1.5)),IF(F2243=0.5,0.5,IF(H2243=1,2.5,1.5))))</f>
        <v>0.5</v>
      </c>
      <c r="AH2243" s="7">
        <f>IF(AC2243="XX",0,1/C2243^(1/5)*IF(E2243=0,100,1)/(E2243+1)^(1/4))</f>
        <v>251.188643150958</v>
      </c>
    </row>
    <row r="2244" spans="1:34">
      <c r="A2244">
        <v>4266</v>
      </c>
      <c r="B2244" s="1">
        <v>25822.1387</v>
      </c>
      <c r="C2244" s="6">
        <v>0.01</v>
      </c>
      <c r="D2244" t="s">
        <v>4</v>
      </c>
      <c r="E2244">
        <v>0</v>
      </c>
      <c r="F2244">
        <v>6.5</v>
      </c>
      <c r="G2244" t="s">
        <v>1</v>
      </c>
      <c r="H2244">
        <v>2</v>
      </c>
      <c r="I2244" t="s">
        <v>0</v>
      </c>
      <c r="J2244">
        <v>0</v>
      </c>
      <c r="K2244">
        <v>5.5</v>
      </c>
      <c r="L2244" t="s">
        <v>1</v>
      </c>
      <c r="M2244">
        <v>2</v>
      </c>
      <c r="N2244" t="s">
        <v>4322</v>
      </c>
      <c r="O2244">
        <v>1</v>
      </c>
      <c r="P2244" t="str">
        <f>D2244&amp;"-"&amp;F2244&amp;"-"&amp;G2244&amp;"-"&amp;E2244&amp;"-"&amp;H2244</f>
        <v>B2Sigma-6.5-e-0-2</v>
      </c>
      <c r="Q2244" t="str">
        <f>I2244&amp;"-"&amp;K2244&amp;"-"&amp;L2244&amp;"-"&amp;J2244&amp;"-"&amp;M2244</f>
        <v>X2Pi-5.5-e-0-2</v>
      </c>
      <c r="R2244">
        <f>B2244+S2244</f>
        <v>26399.441407513001</v>
      </c>
      <c r="S2244">
        <f>_xlfn.IFNA(VLOOKUP(Q2244,'MARVEL-X'!A$2:I$1400,7,FALSE),VLOOKUP(Q2244,MARVEL!A$2:J$1522,10,FALSE))</f>
        <v>577.30270751299997</v>
      </c>
      <c r="T2244">
        <f>IF(P2244=P2243,R2244+T2243,R2244)</f>
        <v>105597.751861924</v>
      </c>
      <c r="U2244">
        <f>IF(P2244=P2243,1+U2243,1)</f>
        <v>4</v>
      </c>
      <c r="V2244" t="str">
        <f t="shared" si="35"/>
        <v/>
      </c>
      <c r="W2244" t="str">
        <f>IF(V2244="","",IF(ABS(V2244-R2244)&gt;W$1,ABS(V2244-R2244),""))</f>
        <v/>
      </c>
      <c r="X2244" t="str">
        <f>Y2244&amp;"-"&amp;Z2244&amp;"-"&amp;AC2244&amp;"-"&amp;AD2244&amp;"-"&amp;AG2244</f>
        <v>6.5-e-B-0-0.5</v>
      </c>
      <c r="Y2244">
        <f>F2244</f>
        <v>6.5</v>
      </c>
      <c r="Z2244" s="2" t="str">
        <f>G2244</f>
        <v>e</v>
      </c>
      <c r="AA2244">
        <f>_xlfn.IFNA(VLOOKUP(X2244,'duo-out'!A$2:Q$5000,5,FALSE),E2244+10*(H2244-1)+1+_xlfn.IFNA(VLOOKUP(D2244,states!A$2:C$10,3,FALSE),1))</f>
        <v>66</v>
      </c>
      <c r="AB2244" t="str">
        <f>IF(V2244="","",V2244)</f>
        <v/>
      </c>
      <c r="AC2244" s="2" t="str">
        <f>_xlfn.IFNA(VLOOKUP(D2244,states!A$2:C$10,2,FALSE),"XX")</f>
        <v>B</v>
      </c>
      <c r="AD2244">
        <f>E2244</f>
        <v>0</v>
      </c>
      <c r="AE2244">
        <f>_xlfn.IFNA(VLOOKUP(D2244,states!A$2:D$10,4,FALSE),0)</f>
        <v>0</v>
      </c>
      <c r="AF2244">
        <v>0.5</v>
      </c>
      <c r="AG2244">
        <f>IF(AE2244=0,AF2244,IF(AE2244=1,IF(F2244=0.5,0.5,IF(H2244=1,0.5,1.5)),IF(F2244=0.5,0.5,IF(H2244=1,2.5,1.5))))</f>
        <v>0.5</v>
      </c>
      <c r="AH2244" s="7">
        <f>IF(AC2244="XX",0,1/C2244^(1/5)*IF(E2244=0,100,1)/(E2244+1)^(1/4))</f>
        <v>251.188643150958</v>
      </c>
    </row>
    <row r="2245" spans="1:34">
      <c r="A2245">
        <v>4396</v>
      </c>
      <c r="B2245" s="1">
        <v>20342.440999999999</v>
      </c>
      <c r="C2245" s="6">
        <v>0.01</v>
      </c>
      <c r="D2245" t="s">
        <v>4</v>
      </c>
      <c r="E2245">
        <v>0</v>
      </c>
      <c r="F2245">
        <v>6.5</v>
      </c>
      <c r="G2245" t="s">
        <v>1</v>
      </c>
      <c r="H2245">
        <v>2</v>
      </c>
      <c r="I2245" t="s">
        <v>0</v>
      </c>
      <c r="J2245">
        <v>2</v>
      </c>
      <c r="K2245">
        <v>6.5</v>
      </c>
      <c r="L2245" t="s">
        <v>2</v>
      </c>
      <c r="M2245">
        <v>2</v>
      </c>
      <c r="N2245" t="s">
        <v>4452</v>
      </c>
      <c r="O2245">
        <v>1</v>
      </c>
      <c r="P2245" t="str">
        <f>D2245&amp;"-"&amp;F2245&amp;"-"&amp;G2245&amp;"-"&amp;E2245&amp;"-"&amp;H2245</f>
        <v>B2Sigma-6.5-e-0-2</v>
      </c>
      <c r="Q2245" t="str">
        <f>I2245&amp;"-"&amp;K2245&amp;"-"&amp;L2245&amp;"-"&amp;J2245&amp;"-"&amp;M2245</f>
        <v>X2Pi-6.5-f-2-2</v>
      </c>
      <c r="R2245">
        <f>B2245+S2245</f>
        <v>26399.439705815999</v>
      </c>
      <c r="S2245">
        <f>_xlfn.IFNA(VLOOKUP(Q2245,'MARVEL-X'!A$2:I$1400,7,FALSE),VLOOKUP(Q2245,MARVEL!A$2:J$1522,10,FALSE))</f>
        <v>6056.9987058160004</v>
      </c>
      <c r="T2245">
        <f>IF(P2245=P2244,R2245+T2244,R2245)</f>
        <v>131997.19156774</v>
      </c>
      <c r="U2245">
        <f>IF(P2245=P2244,1+U2244,1)</f>
        <v>5</v>
      </c>
      <c r="V2245" t="str">
        <f t="shared" si="35"/>
        <v/>
      </c>
      <c r="W2245" t="str">
        <f>IF(V2245="","",IF(ABS(V2245-R2245)&gt;W$1,ABS(V2245-R2245),""))</f>
        <v/>
      </c>
      <c r="X2245" t="str">
        <f>Y2245&amp;"-"&amp;Z2245&amp;"-"&amp;AC2245&amp;"-"&amp;AD2245&amp;"-"&amp;AG2245</f>
        <v>6.5-e-B-0-0.5</v>
      </c>
      <c r="Y2245">
        <f>F2245</f>
        <v>6.5</v>
      </c>
      <c r="Z2245" s="2" t="str">
        <f>G2245</f>
        <v>e</v>
      </c>
      <c r="AA2245">
        <f>_xlfn.IFNA(VLOOKUP(X2245,'duo-out'!A$2:Q$5000,5,FALSE),E2245+10*(H2245-1)+1+_xlfn.IFNA(VLOOKUP(D2245,states!A$2:C$10,3,FALSE),1))</f>
        <v>66</v>
      </c>
      <c r="AB2245" t="str">
        <f>IF(V2245="","",V2245)</f>
        <v/>
      </c>
      <c r="AC2245" s="2" t="str">
        <f>_xlfn.IFNA(VLOOKUP(D2245,states!A$2:C$10,2,FALSE),"XX")</f>
        <v>B</v>
      </c>
      <c r="AD2245">
        <f>E2245</f>
        <v>0</v>
      </c>
      <c r="AE2245">
        <f>_xlfn.IFNA(VLOOKUP(D2245,states!A$2:D$10,4,FALSE),0)</f>
        <v>0</v>
      </c>
      <c r="AF2245">
        <v>0.5</v>
      </c>
      <c r="AG2245">
        <f>IF(AE2245=0,AF2245,IF(AE2245=1,IF(F2245=0.5,0.5,IF(H2245=1,0.5,1.5)),IF(F2245=0.5,0.5,IF(H2245=1,2.5,1.5))))</f>
        <v>0.5</v>
      </c>
      <c r="AH2245" s="7">
        <f>IF(AC2245="XX",0,1/C2245^(1/5)*IF(E2245=0,100,1)/(E2245+1)^(1/4))</f>
        <v>251.188643150958</v>
      </c>
    </row>
    <row r="2246" spans="1:34">
      <c r="A2246">
        <v>4376</v>
      </c>
      <c r="B2246" s="1">
        <v>22706.594499999999</v>
      </c>
      <c r="C2246" s="6">
        <v>0.01</v>
      </c>
      <c r="D2246" t="s">
        <v>4</v>
      </c>
      <c r="E2246">
        <v>0</v>
      </c>
      <c r="F2246">
        <v>6.5</v>
      </c>
      <c r="G2246" t="s">
        <v>1</v>
      </c>
      <c r="H2246">
        <v>2</v>
      </c>
      <c r="I2246" t="s">
        <v>0</v>
      </c>
      <c r="J2246">
        <v>1</v>
      </c>
      <c r="K2246">
        <v>7.5</v>
      </c>
      <c r="L2246" t="s">
        <v>1</v>
      </c>
      <c r="M2246">
        <v>2</v>
      </c>
      <c r="N2246" t="s">
        <v>4432</v>
      </c>
      <c r="O2246">
        <v>1</v>
      </c>
      <c r="P2246" t="str">
        <f>D2246&amp;"-"&amp;F2246&amp;"-"&amp;G2246&amp;"-"&amp;E2246&amp;"-"&amp;H2246</f>
        <v>B2Sigma-6.5-e-0-2</v>
      </c>
      <c r="Q2246" t="str">
        <f>I2246&amp;"-"&amp;K2246&amp;"-"&amp;L2246&amp;"-"&amp;J2246&amp;"-"&amp;M2246</f>
        <v>X2Pi-7.5-e-1-2</v>
      </c>
      <c r="R2246">
        <f>B2246+S2246</f>
        <v>26399.439306117998</v>
      </c>
      <c r="S2246">
        <f>_xlfn.IFNA(VLOOKUP(Q2246,'MARVEL-X'!A$2:I$1400,7,FALSE),VLOOKUP(Q2246,MARVEL!A$2:J$1522,10,FALSE))</f>
        <v>3692.8448061180002</v>
      </c>
      <c r="T2246">
        <f>IF(P2246=P2245,R2246+T2245,R2246)</f>
        <v>158396.630873858</v>
      </c>
      <c r="U2246">
        <f>IF(P2246=P2245,1+U2245,1)</f>
        <v>6</v>
      </c>
      <c r="V2246" t="str">
        <f t="shared" si="35"/>
        <v/>
      </c>
      <c r="W2246" t="str">
        <f>IF(V2246="","",IF(ABS(V2246-R2246)&gt;W$1,ABS(V2246-R2246),""))</f>
        <v/>
      </c>
      <c r="X2246" t="str">
        <f>Y2246&amp;"-"&amp;Z2246&amp;"-"&amp;AC2246&amp;"-"&amp;AD2246&amp;"-"&amp;AG2246</f>
        <v>6.5-e-B-0-0.5</v>
      </c>
      <c r="Y2246">
        <f>F2246</f>
        <v>6.5</v>
      </c>
      <c r="Z2246" s="2" t="str">
        <f>G2246</f>
        <v>e</v>
      </c>
      <c r="AA2246">
        <f>_xlfn.IFNA(VLOOKUP(X2246,'duo-out'!A$2:Q$5000,5,FALSE),E2246+10*(H2246-1)+1+_xlfn.IFNA(VLOOKUP(D2246,states!A$2:C$10,3,FALSE),1))</f>
        <v>66</v>
      </c>
      <c r="AB2246" t="str">
        <f>IF(V2246="","",V2246)</f>
        <v/>
      </c>
      <c r="AC2246" s="2" t="str">
        <f>_xlfn.IFNA(VLOOKUP(D2246,states!A$2:C$10,2,FALSE),"XX")</f>
        <v>B</v>
      </c>
      <c r="AD2246">
        <f>E2246</f>
        <v>0</v>
      </c>
      <c r="AE2246">
        <f>_xlfn.IFNA(VLOOKUP(D2246,states!A$2:D$10,4,FALSE),0)</f>
        <v>0</v>
      </c>
      <c r="AF2246">
        <v>0.5</v>
      </c>
      <c r="AG2246">
        <f>IF(AE2246=0,AF2246,IF(AE2246=1,IF(F2246=0.5,0.5,IF(H2246=1,0.5,1.5)),IF(F2246=0.5,0.5,IF(H2246=1,2.5,1.5))))</f>
        <v>0.5</v>
      </c>
      <c r="AH2246" s="7">
        <f>IF(AC2246="XX",0,1/C2246^(1/5)*IF(E2246=0,100,1)/(E2246+1)^(1/4))</f>
        <v>251.188643150958</v>
      </c>
    </row>
    <row r="2247" spans="1:34">
      <c r="A2247">
        <v>4354</v>
      </c>
      <c r="B2247" s="1">
        <v>22919.973300000001</v>
      </c>
      <c r="C2247" s="6">
        <v>0.01</v>
      </c>
      <c r="D2247" t="s">
        <v>4</v>
      </c>
      <c r="E2247">
        <v>0</v>
      </c>
      <c r="F2247">
        <v>6.5</v>
      </c>
      <c r="G2247" t="s">
        <v>1</v>
      </c>
      <c r="H2247">
        <v>2</v>
      </c>
      <c r="I2247" t="s">
        <v>0</v>
      </c>
      <c r="J2247">
        <v>1</v>
      </c>
      <c r="K2247">
        <v>6.5</v>
      </c>
      <c r="L2247" t="s">
        <v>2</v>
      </c>
      <c r="M2247">
        <v>2</v>
      </c>
      <c r="N2247" t="s">
        <v>4410</v>
      </c>
      <c r="O2247">
        <v>1</v>
      </c>
      <c r="P2247" t="str">
        <f>D2247&amp;"-"&amp;F2247&amp;"-"&amp;G2247&amp;"-"&amp;E2247&amp;"-"&amp;H2247</f>
        <v>B2Sigma-6.5-e-0-2</v>
      </c>
      <c r="Q2247" t="str">
        <f>I2247&amp;"-"&amp;K2247&amp;"-"&amp;L2247&amp;"-"&amp;J2247&amp;"-"&amp;M2247</f>
        <v>X2Pi-6.5-f-1-2</v>
      </c>
      <c r="R2247">
        <f>B2247+S2247</f>
        <v>26399.439444261003</v>
      </c>
      <c r="S2247">
        <f>_xlfn.IFNA(VLOOKUP(Q2247,'MARVEL-X'!A$2:I$1400,7,FALSE),VLOOKUP(Q2247,MARVEL!A$2:J$1522,10,FALSE))</f>
        <v>3479.466144261</v>
      </c>
      <c r="T2247">
        <f>IF(P2247=P2246,R2247+T2246,R2247)</f>
        <v>184796.07031811899</v>
      </c>
      <c r="U2247">
        <f>IF(P2247=P2246,1+U2246,1)</f>
        <v>7</v>
      </c>
      <c r="V2247" t="str">
        <f t="shared" si="35"/>
        <v/>
      </c>
      <c r="W2247" t="str">
        <f>IF(V2247="","",IF(ABS(V2247-R2247)&gt;W$1,ABS(V2247-R2247),""))</f>
        <v/>
      </c>
      <c r="X2247" t="str">
        <f>Y2247&amp;"-"&amp;Z2247&amp;"-"&amp;AC2247&amp;"-"&amp;AD2247&amp;"-"&amp;AG2247</f>
        <v>6.5-e-B-0-0.5</v>
      </c>
      <c r="Y2247">
        <f>F2247</f>
        <v>6.5</v>
      </c>
      <c r="Z2247" s="2" t="str">
        <f>G2247</f>
        <v>e</v>
      </c>
      <c r="AA2247">
        <f>_xlfn.IFNA(VLOOKUP(X2247,'duo-out'!A$2:Q$5000,5,FALSE),E2247+10*(H2247-1)+1+_xlfn.IFNA(VLOOKUP(D2247,states!A$2:C$10,3,FALSE),1))</f>
        <v>66</v>
      </c>
      <c r="AB2247" t="str">
        <f>IF(V2247="","",V2247)</f>
        <v/>
      </c>
      <c r="AC2247" s="2" t="str">
        <f>_xlfn.IFNA(VLOOKUP(D2247,states!A$2:C$10,2,FALSE),"XX")</f>
        <v>B</v>
      </c>
      <c r="AD2247">
        <f>E2247</f>
        <v>0</v>
      </c>
      <c r="AE2247">
        <f>_xlfn.IFNA(VLOOKUP(D2247,states!A$2:D$10,4,FALSE),0)</f>
        <v>0</v>
      </c>
      <c r="AF2247">
        <v>0.5</v>
      </c>
      <c r="AG2247">
        <f>IF(AE2247=0,AF2247,IF(AE2247=1,IF(F2247=0.5,0.5,IF(H2247=1,0.5,1.5)),IF(F2247=0.5,0.5,IF(H2247=1,2.5,1.5))))</f>
        <v>0.5</v>
      </c>
      <c r="AH2247" s="7">
        <f>IF(AC2247="XX",0,1/C2247^(1/5)*IF(E2247=0,100,1)/(E2247+1)^(1/4))</f>
        <v>251.188643150958</v>
      </c>
    </row>
    <row r="2248" spans="1:34">
      <c r="A2248">
        <v>52</v>
      </c>
      <c r="B2248" s="1">
        <v>25401.594000000001</v>
      </c>
      <c r="C2248" s="6">
        <v>5.0000000000000001E-3</v>
      </c>
      <c r="D2248" t="s">
        <v>4</v>
      </c>
      <c r="E2248">
        <v>0</v>
      </c>
      <c r="F2248">
        <v>6.5</v>
      </c>
      <c r="G2248" t="s">
        <v>1</v>
      </c>
      <c r="H2248">
        <v>2</v>
      </c>
      <c r="I2248" t="s">
        <v>0</v>
      </c>
      <c r="J2248">
        <v>0</v>
      </c>
      <c r="K2248">
        <v>7.5</v>
      </c>
      <c r="L2248" t="s">
        <v>1</v>
      </c>
      <c r="M2248">
        <v>2</v>
      </c>
      <c r="N2248" t="s">
        <v>107</v>
      </c>
      <c r="O2248">
        <v>-1</v>
      </c>
      <c r="P2248" t="str">
        <f>D2248&amp;"-"&amp;F2248&amp;"-"&amp;G2248&amp;"-"&amp;E2248&amp;"-"&amp;H2248</f>
        <v>B2Sigma-6.5-e-0-2</v>
      </c>
      <c r="Q2248" t="str">
        <f>I2248&amp;"-"&amp;K2248&amp;"-"&amp;L2248&amp;"-"&amp;J2248&amp;"-"&amp;M2248</f>
        <v>X2Pi-7.5-e-0-2</v>
      </c>
      <c r="R2248">
        <f>B2248+S2248</f>
        <v>26399.458383962003</v>
      </c>
      <c r="S2248">
        <f>_xlfn.IFNA(VLOOKUP(Q2248,'MARVEL-X'!A$2:I$1400,7,FALSE),VLOOKUP(Q2248,MARVEL!A$2:J$1522,10,FALSE))</f>
        <v>997.86438396200003</v>
      </c>
      <c r="T2248">
        <f>IF(P2248=P2247,R2248+T2247,R2248)</f>
        <v>211195.52870208101</v>
      </c>
      <c r="U2248">
        <f>IF(P2248=P2247,1+U2247,1)</f>
        <v>8</v>
      </c>
      <c r="V2248" t="str">
        <f t="shared" si="35"/>
        <v/>
      </c>
      <c r="W2248" t="str">
        <f>IF(V2248="","",IF(ABS(V2248-R2248)&gt;W$1,ABS(V2248-R2248),""))</f>
        <v/>
      </c>
      <c r="X2248" t="str">
        <f>Y2248&amp;"-"&amp;Z2248&amp;"-"&amp;AC2248&amp;"-"&amp;AD2248&amp;"-"&amp;AG2248</f>
        <v>6.5-e-B-0-0.5</v>
      </c>
      <c r="Y2248">
        <f>F2248</f>
        <v>6.5</v>
      </c>
      <c r="Z2248" s="2" t="str">
        <f>G2248</f>
        <v>e</v>
      </c>
      <c r="AA2248">
        <f>_xlfn.IFNA(VLOOKUP(X2248,'duo-out'!A$2:Q$5000,5,FALSE),E2248+10*(H2248-1)+1+_xlfn.IFNA(VLOOKUP(D2248,states!A$2:C$10,3,FALSE),1))</f>
        <v>66</v>
      </c>
      <c r="AB2248" t="str">
        <f>IF(V2248="","",V2248)</f>
        <v/>
      </c>
      <c r="AC2248" s="2" t="str">
        <f>_xlfn.IFNA(VLOOKUP(D2248,states!A$2:C$10,2,FALSE),"XX")</f>
        <v>B</v>
      </c>
      <c r="AD2248">
        <f>E2248</f>
        <v>0</v>
      </c>
      <c r="AE2248">
        <f>_xlfn.IFNA(VLOOKUP(D2248,states!A$2:D$10,4,FALSE),0)</f>
        <v>0</v>
      </c>
      <c r="AF2248">
        <v>0.5</v>
      </c>
      <c r="AG2248">
        <f>IF(AE2248=0,AF2248,IF(AE2248=1,IF(F2248=0.5,0.5,IF(H2248=1,0.5,1.5)),IF(F2248=0.5,0.5,IF(H2248=1,2.5,1.5))))</f>
        <v>0.5</v>
      </c>
      <c r="AH2248" s="7">
        <f>IF(AC2248="XX",0,1/C2248^(1/5)*IF(E2248=0,100,1)/(E2248+1)^(1/4))</f>
        <v>288.53998118144267</v>
      </c>
    </row>
    <row r="2249" spans="1:34">
      <c r="A2249">
        <v>4230</v>
      </c>
      <c r="B2249" s="1">
        <v>25623.319</v>
      </c>
      <c r="C2249" s="6">
        <v>1.2630000000000001E-2</v>
      </c>
      <c r="D2249" t="s">
        <v>4</v>
      </c>
      <c r="E2249">
        <v>0</v>
      </c>
      <c r="F2249">
        <v>6.5</v>
      </c>
      <c r="G2249" t="s">
        <v>1</v>
      </c>
      <c r="H2249">
        <v>2</v>
      </c>
      <c r="I2249" t="s">
        <v>0</v>
      </c>
      <c r="J2249">
        <v>0</v>
      </c>
      <c r="K2249">
        <v>6.5</v>
      </c>
      <c r="L2249" t="s">
        <v>2</v>
      </c>
      <c r="M2249">
        <v>2</v>
      </c>
      <c r="N2249" t="s">
        <v>4286</v>
      </c>
      <c r="O2249">
        <v>1</v>
      </c>
      <c r="P2249" t="str">
        <f>D2249&amp;"-"&amp;F2249&amp;"-"&amp;G2249&amp;"-"&amp;E2249&amp;"-"&amp;H2249</f>
        <v>B2Sigma-6.5-e-0-2</v>
      </c>
      <c r="Q2249" t="str">
        <f>I2249&amp;"-"&amp;K2249&amp;"-"&amp;L2249&amp;"-"&amp;J2249&amp;"-"&amp;M2249</f>
        <v>X2Pi-6.5-f-0-2</v>
      </c>
      <c r="R2249">
        <f>B2249+S2249</f>
        <v>26399.453898135998</v>
      </c>
      <c r="S2249">
        <f>_xlfn.IFNA(VLOOKUP(Q2249,'MARVEL-X'!A$2:I$1400,7,FALSE),VLOOKUP(Q2249,MARVEL!A$2:J$1522,10,FALSE))</f>
        <v>776.13489813599995</v>
      </c>
      <c r="T2249">
        <f>IF(P2249=P2248,R2249+T2248,R2249)</f>
        <v>237594.98260021702</v>
      </c>
      <c r="U2249">
        <f>IF(P2249=P2248,1+U2248,1)</f>
        <v>9</v>
      </c>
      <c r="V2249" t="str">
        <f t="shared" si="35"/>
        <v/>
      </c>
      <c r="W2249" t="str">
        <f>IF(V2249="","",IF(ABS(V2249-R2249)&gt;W$1,ABS(V2249-R2249),""))</f>
        <v/>
      </c>
      <c r="X2249" t="str">
        <f>Y2249&amp;"-"&amp;Z2249&amp;"-"&amp;AC2249&amp;"-"&amp;AD2249&amp;"-"&amp;AG2249</f>
        <v>6.5-e-B-0-0.5</v>
      </c>
      <c r="Y2249">
        <f>F2249</f>
        <v>6.5</v>
      </c>
      <c r="Z2249" s="2" t="str">
        <f>G2249</f>
        <v>e</v>
      </c>
      <c r="AA2249">
        <f>_xlfn.IFNA(VLOOKUP(X2249,'duo-out'!A$2:Q$5000,5,FALSE),E2249+10*(H2249-1)+1+_xlfn.IFNA(VLOOKUP(D2249,states!A$2:C$10,3,FALSE),1))</f>
        <v>66</v>
      </c>
      <c r="AB2249" t="str">
        <f>IF(V2249="","",V2249)</f>
        <v/>
      </c>
      <c r="AC2249" s="2" t="str">
        <f>_xlfn.IFNA(VLOOKUP(D2249,states!A$2:C$10,2,FALSE),"XX")</f>
        <v>B</v>
      </c>
      <c r="AD2249">
        <f>E2249</f>
        <v>0</v>
      </c>
      <c r="AE2249">
        <f>_xlfn.IFNA(VLOOKUP(D2249,states!A$2:D$10,4,FALSE),0)</f>
        <v>0</v>
      </c>
      <c r="AF2249">
        <v>0.5</v>
      </c>
      <c r="AG2249">
        <f>IF(AE2249=0,AF2249,IF(AE2249=1,IF(F2249=0.5,0.5,IF(H2249=1,0.5,1.5)),IF(F2249=0.5,0.5,IF(H2249=1,2.5,1.5))))</f>
        <v>0.5</v>
      </c>
      <c r="AH2249" s="7">
        <f>IF(AC2249="XX",0,1/C2249^(1/5)*IF(E2249=0,100,1)/(E2249+1)^(1/4))</f>
        <v>239.72831337534348</v>
      </c>
    </row>
    <row r="2250" spans="1:34">
      <c r="A2250">
        <v>47</v>
      </c>
      <c r="B2250" s="1">
        <v>25822.135999999999</v>
      </c>
      <c r="C2250" s="6">
        <v>5.0000000000000001E-3</v>
      </c>
      <c r="D2250" t="s">
        <v>4</v>
      </c>
      <c r="E2250">
        <v>0</v>
      </c>
      <c r="F2250">
        <v>6.5</v>
      </c>
      <c r="G2250" t="s">
        <v>1</v>
      </c>
      <c r="H2250">
        <v>2</v>
      </c>
      <c r="I2250" t="s">
        <v>0</v>
      </c>
      <c r="J2250">
        <v>0</v>
      </c>
      <c r="K2250">
        <v>5.5</v>
      </c>
      <c r="L2250" t="s">
        <v>1</v>
      </c>
      <c r="M2250">
        <v>2</v>
      </c>
      <c r="N2250" t="s">
        <v>102</v>
      </c>
      <c r="O2250">
        <v>-1</v>
      </c>
      <c r="P2250" t="str">
        <f>D2250&amp;"-"&amp;F2250&amp;"-"&amp;G2250&amp;"-"&amp;E2250&amp;"-"&amp;H2250</f>
        <v>B2Sigma-6.5-e-0-2</v>
      </c>
      <c r="Q2250" t="str">
        <f>I2250&amp;"-"&amp;K2250&amp;"-"&amp;L2250&amp;"-"&amp;J2250&amp;"-"&amp;M2250</f>
        <v>X2Pi-5.5-e-0-2</v>
      </c>
      <c r="R2250">
        <f>B2250+S2250</f>
        <v>26399.438707513</v>
      </c>
      <c r="S2250">
        <f>_xlfn.IFNA(VLOOKUP(Q2250,'MARVEL-X'!A$2:I$1400,7,FALSE),VLOOKUP(Q2250,MARVEL!A$2:J$1522,10,FALSE))</f>
        <v>577.30270751299997</v>
      </c>
      <c r="T2250">
        <f>IF(P2250=P2249,R2250+T2249,R2250)</f>
        <v>263994.42130773002</v>
      </c>
      <c r="U2250">
        <f>IF(P2250=P2249,1+U2249,1)</f>
        <v>10</v>
      </c>
      <c r="V2250" t="str">
        <f t="shared" si="35"/>
        <v/>
      </c>
      <c r="W2250" t="str">
        <f>IF(V2250="","",IF(ABS(V2250-R2250)&gt;W$1,ABS(V2250-R2250),""))</f>
        <v/>
      </c>
      <c r="X2250" t="str">
        <f>Y2250&amp;"-"&amp;Z2250&amp;"-"&amp;AC2250&amp;"-"&amp;AD2250&amp;"-"&amp;AG2250</f>
        <v>6.5-e-B-0-0.5</v>
      </c>
      <c r="Y2250">
        <f>F2250</f>
        <v>6.5</v>
      </c>
      <c r="Z2250" s="2" t="str">
        <f>G2250</f>
        <v>e</v>
      </c>
      <c r="AA2250">
        <f>_xlfn.IFNA(VLOOKUP(X2250,'duo-out'!A$2:Q$5000,5,FALSE),E2250+10*(H2250-1)+1+_xlfn.IFNA(VLOOKUP(D2250,states!A$2:C$10,3,FALSE),1))</f>
        <v>66</v>
      </c>
      <c r="AB2250" t="str">
        <f>IF(V2250="","",V2250)</f>
        <v/>
      </c>
      <c r="AC2250" s="2" t="str">
        <f>_xlfn.IFNA(VLOOKUP(D2250,states!A$2:C$10,2,FALSE),"XX")</f>
        <v>B</v>
      </c>
      <c r="AD2250">
        <f>E2250</f>
        <v>0</v>
      </c>
      <c r="AE2250">
        <f>_xlfn.IFNA(VLOOKUP(D2250,states!A$2:D$10,4,FALSE),0)</f>
        <v>0</v>
      </c>
      <c r="AF2250">
        <v>0.5</v>
      </c>
      <c r="AG2250">
        <f>IF(AE2250=0,AF2250,IF(AE2250=1,IF(F2250=0.5,0.5,IF(H2250=1,0.5,1.5)),IF(F2250=0.5,0.5,IF(H2250=1,2.5,1.5))))</f>
        <v>0.5</v>
      </c>
      <c r="AH2250" s="7">
        <f>IF(AC2250="XX",0,1/C2250^(1/5)*IF(E2250=0,100,1)/(E2250+1)^(1/4))</f>
        <v>288.53998118144267</v>
      </c>
    </row>
    <row r="2251" spans="1:34">
      <c r="A2251">
        <v>3081</v>
      </c>
      <c r="B2251" s="1">
        <v>25822.133300000001</v>
      </c>
      <c r="C2251" s="6">
        <v>8.4100000000000008E-3</v>
      </c>
      <c r="D2251" t="s">
        <v>4</v>
      </c>
      <c r="E2251">
        <v>0</v>
      </c>
      <c r="F2251">
        <v>6.5</v>
      </c>
      <c r="G2251" t="s">
        <v>1</v>
      </c>
      <c r="H2251">
        <v>2</v>
      </c>
      <c r="I2251" t="s">
        <v>0</v>
      </c>
      <c r="J2251">
        <v>0</v>
      </c>
      <c r="K2251">
        <v>5.5</v>
      </c>
      <c r="L2251" t="s">
        <v>1</v>
      </c>
      <c r="M2251">
        <v>2</v>
      </c>
      <c r="N2251" t="s">
        <v>3137</v>
      </c>
      <c r="O2251">
        <v>1</v>
      </c>
      <c r="P2251" t="str">
        <f>D2251&amp;"-"&amp;F2251&amp;"-"&amp;G2251&amp;"-"&amp;E2251&amp;"-"&amp;H2251</f>
        <v>B2Sigma-6.5-e-0-2</v>
      </c>
      <c r="Q2251" t="str">
        <f>I2251&amp;"-"&amp;K2251&amp;"-"&amp;L2251&amp;"-"&amp;J2251&amp;"-"&amp;M2251</f>
        <v>X2Pi-5.5-e-0-2</v>
      </c>
      <c r="R2251">
        <f>B2251+S2251</f>
        <v>26399.436007513003</v>
      </c>
      <c r="S2251">
        <f>_xlfn.IFNA(VLOOKUP(Q2251,'MARVEL-X'!A$2:I$1400,7,FALSE),VLOOKUP(Q2251,MARVEL!A$2:J$1522,10,FALSE))</f>
        <v>577.30270751299997</v>
      </c>
      <c r="T2251">
        <f>IF(P2251=P2250,R2251+T2250,R2251)</f>
        <v>290393.85731524305</v>
      </c>
      <c r="U2251">
        <f>IF(P2251=P2250,1+U2250,1)</f>
        <v>11</v>
      </c>
      <c r="V2251" t="str">
        <f t="shared" si="35"/>
        <v/>
      </c>
      <c r="W2251" t="str">
        <f>IF(V2251="","",IF(ABS(V2251-R2251)&gt;W$1,ABS(V2251-R2251),""))</f>
        <v/>
      </c>
      <c r="X2251" t="str">
        <f>Y2251&amp;"-"&amp;Z2251&amp;"-"&amp;AC2251&amp;"-"&amp;AD2251&amp;"-"&amp;AG2251</f>
        <v>6.5-e-B-0-0.5</v>
      </c>
      <c r="Y2251">
        <f>F2251</f>
        <v>6.5</v>
      </c>
      <c r="Z2251" s="2" t="str">
        <f>G2251</f>
        <v>e</v>
      </c>
      <c r="AA2251">
        <f>_xlfn.IFNA(VLOOKUP(X2251,'duo-out'!A$2:Q$5000,5,FALSE),E2251+10*(H2251-1)+1+_xlfn.IFNA(VLOOKUP(D2251,states!A$2:C$10,3,FALSE),1))</f>
        <v>66</v>
      </c>
      <c r="AB2251" t="str">
        <f>IF(V2251="","",V2251)</f>
        <v/>
      </c>
      <c r="AC2251" s="2" t="str">
        <f>_xlfn.IFNA(VLOOKUP(D2251,states!A$2:C$10,2,FALSE),"XX")</f>
        <v>B</v>
      </c>
      <c r="AD2251">
        <f>E2251</f>
        <v>0</v>
      </c>
      <c r="AE2251">
        <f>_xlfn.IFNA(VLOOKUP(D2251,states!A$2:D$10,4,FALSE),0)</f>
        <v>0</v>
      </c>
      <c r="AF2251">
        <v>0.5</v>
      </c>
      <c r="AG2251">
        <f>IF(AE2251=0,AF2251,IF(AE2251=1,IF(F2251=0.5,0.5,IF(H2251=1,0.5,1.5)),IF(F2251=0.5,0.5,IF(H2251=1,2.5,1.5))))</f>
        <v>0.5</v>
      </c>
      <c r="AH2251" s="7">
        <f>IF(AC2251="XX",0,1/C2251^(1/5)*IF(E2251=0,100,1)/(E2251+1)^(1/4))</f>
        <v>260.04038528888418</v>
      </c>
    </row>
    <row r="2252" spans="1:34">
      <c r="A2252">
        <v>3061</v>
      </c>
      <c r="B2252" s="1">
        <v>25623.31</v>
      </c>
      <c r="C2252" s="6">
        <v>5.0000000000000001E-3</v>
      </c>
      <c r="D2252" t="s">
        <v>4</v>
      </c>
      <c r="E2252">
        <v>0</v>
      </c>
      <c r="F2252">
        <v>6.5</v>
      </c>
      <c r="G2252" t="s">
        <v>1</v>
      </c>
      <c r="H2252">
        <v>2</v>
      </c>
      <c r="I2252" t="s">
        <v>0</v>
      </c>
      <c r="J2252">
        <v>0</v>
      </c>
      <c r="K2252">
        <v>6.5</v>
      </c>
      <c r="L2252" t="s">
        <v>2</v>
      </c>
      <c r="M2252">
        <v>2</v>
      </c>
      <c r="N2252" t="s">
        <v>3117</v>
      </c>
      <c r="O2252">
        <v>1</v>
      </c>
      <c r="P2252" t="str">
        <f>D2252&amp;"-"&amp;F2252&amp;"-"&amp;G2252&amp;"-"&amp;E2252&amp;"-"&amp;H2252</f>
        <v>B2Sigma-6.5-e-0-2</v>
      </c>
      <c r="Q2252" t="str">
        <f>I2252&amp;"-"&amp;K2252&amp;"-"&amp;L2252&amp;"-"&amp;J2252&amp;"-"&amp;M2252</f>
        <v>X2Pi-6.5-f-0-2</v>
      </c>
      <c r="R2252">
        <f>B2252+S2252</f>
        <v>26399.444898136</v>
      </c>
      <c r="S2252">
        <f>_xlfn.IFNA(VLOOKUP(Q2252,'MARVEL-X'!A$2:I$1400,7,FALSE),VLOOKUP(Q2252,MARVEL!A$2:J$1522,10,FALSE))</f>
        <v>776.13489813599995</v>
      </c>
      <c r="T2252">
        <f>IF(P2252=P2251,R2252+T2251,R2252)</f>
        <v>316793.30221337907</v>
      </c>
      <c r="U2252">
        <f>IF(P2252=P2251,1+U2251,1)</f>
        <v>12</v>
      </c>
      <c r="V2252" t="str">
        <f t="shared" si="35"/>
        <v/>
      </c>
      <c r="W2252" t="str">
        <f>IF(V2252="","",IF(ABS(V2252-R2252)&gt;W$1,ABS(V2252-R2252),""))</f>
        <v/>
      </c>
      <c r="X2252" t="str">
        <f>Y2252&amp;"-"&amp;Z2252&amp;"-"&amp;AC2252&amp;"-"&amp;AD2252&amp;"-"&amp;AG2252</f>
        <v>6.5-e-B-0-0.5</v>
      </c>
      <c r="Y2252">
        <f>F2252</f>
        <v>6.5</v>
      </c>
      <c r="Z2252" s="2" t="str">
        <f>G2252</f>
        <v>e</v>
      </c>
      <c r="AA2252">
        <f>_xlfn.IFNA(VLOOKUP(X2252,'duo-out'!A$2:Q$5000,5,FALSE),E2252+10*(H2252-1)+1+_xlfn.IFNA(VLOOKUP(D2252,states!A$2:C$10,3,FALSE),1))</f>
        <v>66</v>
      </c>
      <c r="AB2252" t="str">
        <f>IF(V2252="","",V2252)</f>
        <v/>
      </c>
      <c r="AC2252" s="2" t="str">
        <f>_xlfn.IFNA(VLOOKUP(D2252,states!A$2:C$10,2,FALSE),"XX")</f>
        <v>B</v>
      </c>
      <c r="AD2252">
        <f>E2252</f>
        <v>0</v>
      </c>
      <c r="AE2252">
        <f>_xlfn.IFNA(VLOOKUP(D2252,states!A$2:D$10,4,FALSE),0)</f>
        <v>0</v>
      </c>
      <c r="AF2252">
        <v>0.5</v>
      </c>
      <c r="AG2252">
        <f>IF(AE2252=0,AF2252,IF(AE2252=1,IF(F2252=0.5,0.5,IF(H2252=1,0.5,1.5)),IF(F2252=0.5,0.5,IF(H2252=1,2.5,1.5))))</f>
        <v>0.5</v>
      </c>
      <c r="AH2252" s="7">
        <f>IF(AC2252="XX",0,1/C2252^(1/5)*IF(E2252=0,100,1)/(E2252+1)^(1/4))</f>
        <v>288.53998118144267</v>
      </c>
    </row>
    <row r="2253" spans="1:34">
      <c r="A2253">
        <v>3036</v>
      </c>
      <c r="B2253" s="1">
        <v>25401.576700000001</v>
      </c>
      <c r="C2253" s="6">
        <v>5.0000000000000001E-3</v>
      </c>
      <c r="D2253" t="s">
        <v>4</v>
      </c>
      <c r="E2253">
        <v>0</v>
      </c>
      <c r="F2253">
        <v>6.5</v>
      </c>
      <c r="G2253" t="s">
        <v>1</v>
      </c>
      <c r="H2253">
        <v>2</v>
      </c>
      <c r="I2253" t="s">
        <v>0</v>
      </c>
      <c r="J2253">
        <v>0</v>
      </c>
      <c r="K2253">
        <v>7.5</v>
      </c>
      <c r="L2253" t="s">
        <v>1</v>
      </c>
      <c r="M2253">
        <v>2</v>
      </c>
      <c r="N2253" t="s">
        <v>3092</v>
      </c>
      <c r="O2253">
        <v>1</v>
      </c>
      <c r="P2253" t="str">
        <f>D2253&amp;"-"&amp;F2253&amp;"-"&amp;G2253&amp;"-"&amp;E2253&amp;"-"&amp;H2253</f>
        <v>B2Sigma-6.5-e-0-2</v>
      </c>
      <c r="Q2253" t="str">
        <f>I2253&amp;"-"&amp;K2253&amp;"-"&amp;L2253&amp;"-"&amp;J2253&amp;"-"&amp;M2253</f>
        <v>X2Pi-7.5-e-0-2</v>
      </c>
      <c r="R2253">
        <f>B2253+S2253</f>
        <v>26399.441083962003</v>
      </c>
      <c r="S2253">
        <f>_xlfn.IFNA(VLOOKUP(Q2253,'MARVEL-X'!A$2:I$1400,7,FALSE),VLOOKUP(Q2253,MARVEL!A$2:J$1522,10,FALSE))</f>
        <v>997.86438396200003</v>
      </c>
      <c r="T2253">
        <f>IF(P2253=P2252,R2253+T2252,R2253)</f>
        <v>343192.74329734105</v>
      </c>
      <c r="U2253">
        <f>IF(P2253=P2252,1+U2252,1)</f>
        <v>13</v>
      </c>
      <c r="V2253" t="str">
        <f t="shared" si="35"/>
        <v/>
      </c>
      <c r="W2253" t="str">
        <f>IF(V2253="","",IF(ABS(V2253-R2253)&gt;W$1,ABS(V2253-R2253),""))</f>
        <v/>
      </c>
      <c r="X2253" t="str">
        <f>Y2253&amp;"-"&amp;Z2253&amp;"-"&amp;AC2253&amp;"-"&amp;AD2253&amp;"-"&amp;AG2253</f>
        <v>6.5-e-B-0-0.5</v>
      </c>
      <c r="Y2253">
        <f>F2253</f>
        <v>6.5</v>
      </c>
      <c r="Z2253" s="2" t="str">
        <f>G2253</f>
        <v>e</v>
      </c>
      <c r="AA2253">
        <f>_xlfn.IFNA(VLOOKUP(X2253,'duo-out'!A$2:Q$5000,5,FALSE),E2253+10*(H2253-1)+1+_xlfn.IFNA(VLOOKUP(D2253,states!A$2:C$10,3,FALSE),1))</f>
        <v>66</v>
      </c>
      <c r="AB2253" t="str">
        <f>IF(V2253="","",V2253)</f>
        <v/>
      </c>
      <c r="AC2253" s="2" t="str">
        <f>_xlfn.IFNA(VLOOKUP(D2253,states!A$2:C$10,2,FALSE),"XX")</f>
        <v>B</v>
      </c>
      <c r="AD2253">
        <f>E2253</f>
        <v>0</v>
      </c>
      <c r="AE2253">
        <f>_xlfn.IFNA(VLOOKUP(D2253,states!A$2:D$10,4,FALSE),0)</f>
        <v>0</v>
      </c>
      <c r="AF2253">
        <v>0.5</v>
      </c>
      <c r="AG2253">
        <f>IF(AE2253=0,AF2253,IF(AE2253=1,IF(F2253=0.5,0.5,IF(H2253=1,0.5,1.5)),IF(F2253=0.5,0.5,IF(H2253=1,2.5,1.5))))</f>
        <v>0.5</v>
      </c>
      <c r="AH2253" s="7">
        <f>IF(AC2253="XX",0,1/C2253^(1/5)*IF(E2253=0,100,1)/(E2253+1)^(1/4))</f>
        <v>288.53998118144267</v>
      </c>
    </row>
    <row r="2254" spans="1:34">
      <c r="A2254">
        <v>416</v>
      </c>
      <c r="B2254" s="1">
        <v>25623.25</v>
      </c>
      <c r="C2254" s="6">
        <v>6.368E-2</v>
      </c>
      <c r="D2254" t="s">
        <v>4</v>
      </c>
      <c r="E2254">
        <v>0</v>
      </c>
      <c r="F2254">
        <v>6.5</v>
      </c>
      <c r="G2254" t="s">
        <v>1</v>
      </c>
      <c r="H2254">
        <v>2</v>
      </c>
      <c r="I2254" t="s">
        <v>0</v>
      </c>
      <c r="J2254">
        <v>0</v>
      </c>
      <c r="K2254">
        <v>6.5</v>
      </c>
      <c r="L2254" t="s">
        <v>2</v>
      </c>
      <c r="M2254">
        <v>2</v>
      </c>
      <c r="N2254" t="s">
        <v>472</v>
      </c>
      <c r="O2254">
        <v>1</v>
      </c>
      <c r="P2254" t="str">
        <f>D2254&amp;"-"&amp;F2254&amp;"-"&amp;G2254&amp;"-"&amp;E2254&amp;"-"&amp;H2254</f>
        <v>B2Sigma-6.5-e-0-2</v>
      </c>
      <c r="Q2254" t="str">
        <f>I2254&amp;"-"&amp;K2254&amp;"-"&amp;L2254&amp;"-"&amp;J2254&amp;"-"&amp;M2254</f>
        <v>X2Pi-6.5-f-0-2</v>
      </c>
      <c r="R2254">
        <f>B2254+S2254</f>
        <v>26399.384898135999</v>
      </c>
      <c r="S2254">
        <f>_xlfn.IFNA(VLOOKUP(Q2254,'MARVEL-X'!A$2:I$1400,7,FALSE),VLOOKUP(Q2254,MARVEL!A$2:J$1522,10,FALSE))</f>
        <v>776.13489813599995</v>
      </c>
      <c r="T2254">
        <f>IF(P2254=P2253,R2254+T2253,R2254)</f>
        <v>369592.12819547707</v>
      </c>
      <c r="U2254">
        <f>IF(P2254=P2253,1+U2253,1)</f>
        <v>14</v>
      </c>
      <c r="V2254" t="str">
        <f t="shared" si="35"/>
        <v/>
      </c>
      <c r="W2254" t="str">
        <f>IF(V2254="","",IF(ABS(V2254-R2254)&gt;W$1,ABS(V2254-R2254),""))</f>
        <v/>
      </c>
      <c r="X2254" t="str">
        <f>Y2254&amp;"-"&amp;Z2254&amp;"-"&amp;AC2254&amp;"-"&amp;AD2254&amp;"-"&amp;AG2254</f>
        <v>6.5-e-B-0-0.5</v>
      </c>
      <c r="Y2254">
        <f>F2254</f>
        <v>6.5</v>
      </c>
      <c r="Z2254" s="2" t="str">
        <f>G2254</f>
        <v>e</v>
      </c>
      <c r="AA2254">
        <f>_xlfn.IFNA(VLOOKUP(X2254,'duo-out'!A$2:Q$5000,5,FALSE),E2254+10*(H2254-1)+1+_xlfn.IFNA(VLOOKUP(D2254,states!A$2:C$10,3,FALSE),1))</f>
        <v>66</v>
      </c>
      <c r="AB2254" t="str">
        <f>IF(V2254="","",V2254)</f>
        <v/>
      </c>
      <c r="AC2254" s="2" t="str">
        <f>_xlfn.IFNA(VLOOKUP(D2254,states!A$2:C$10,2,FALSE),"XX")</f>
        <v>B</v>
      </c>
      <c r="AD2254">
        <f>E2254</f>
        <v>0</v>
      </c>
      <c r="AE2254">
        <f>_xlfn.IFNA(VLOOKUP(D2254,states!A$2:D$10,4,FALSE),0)</f>
        <v>0</v>
      </c>
      <c r="AF2254">
        <v>0.5</v>
      </c>
      <c r="AG2254">
        <f>IF(AE2254=0,AF2254,IF(AE2254=1,IF(F2254=0.5,0.5,IF(H2254=1,0.5,1.5)),IF(F2254=0.5,0.5,IF(H2254=1,2.5,1.5))))</f>
        <v>0.5</v>
      </c>
      <c r="AH2254" s="7">
        <f>IF(AC2254="XX",0,1/C2254^(1/5)*IF(E2254=0,100,1)/(E2254+1)^(1/4))</f>
        <v>173.46001877201286</v>
      </c>
    </row>
    <row r="2255" spans="1:34">
      <c r="A2255">
        <v>379</v>
      </c>
      <c r="B2255" s="1">
        <v>25822.18</v>
      </c>
      <c r="C2255" s="6">
        <v>0.05</v>
      </c>
      <c r="D2255" t="s">
        <v>4</v>
      </c>
      <c r="E2255">
        <v>0</v>
      </c>
      <c r="F2255">
        <v>6.5</v>
      </c>
      <c r="G2255" t="s">
        <v>1</v>
      </c>
      <c r="H2255">
        <v>2</v>
      </c>
      <c r="I2255" t="s">
        <v>0</v>
      </c>
      <c r="J2255">
        <v>0</v>
      </c>
      <c r="K2255">
        <v>5.5</v>
      </c>
      <c r="L2255" t="s">
        <v>1</v>
      </c>
      <c r="M2255">
        <v>2</v>
      </c>
      <c r="N2255" t="s">
        <v>435</v>
      </c>
      <c r="O2255">
        <v>1</v>
      </c>
      <c r="P2255" t="str">
        <f>D2255&amp;"-"&amp;F2255&amp;"-"&amp;G2255&amp;"-"&amp;E2255&amp;"-"&amp;H2255</f>
        <v>B2Sigma-6.5-e-0-2</v>
      </c>
      <c r="Q2255" t="str">
        <f>I2255&amp;"-"&amp;K2255&amp;"-"&amp;L2255&amp;"-"&amp;J2255&amp;"-"&amp;M2255</f>
        <v>X2Pi-5.5-e-0-2</v>
      </c>
      <c r="R2255">
        <f>B2255+S2255</f>
        <v>26399.482707513002</v>
      </c>
      <c r="S2255">
        <f>_xlfn.IFNA(VLOOKUP(Q2255,'MARVEL-X'!A$2:I$1400,7,FALSE),VLOOKUP(Q2255,MARVEL!A$2:J$1522,10,FALSE))</f>
        <v>577.30270751299997</v>
      </c>
      <c r="T2255">
        <f>IF(P2255=P2254,R2255+T2254,R2255)</f>
        <v>395991.6109029901</v>
      </c>
      <c r="U2255">
        <f>IF(P2255=P2254,1+U2254,1)</f>
        <v>15</v>
      </c>
      <c r="V2255" t="str">
        <f t="shared" si="35"/>
        <v/>
      </c>
      <c r="W2255" t="str">
        <f>IF(V2255="","",IF(ABS(V2255-R2255)&gt;W$1,ABS(V2255-R2255),""))</f>
        <v/>
      </c>
      <c r="X2255" t="str">
        <f>Y2255&amp;"-"&amp;Z2255&amp;"-"&amp;AC2255&amp;"-"&amp;AD2255&amp;"-"&amp;AG2255</f>
        <v>6.5-e-B-0-0.5</v>
      </c>
      <c r="Y2255">
        <f>F2255</f>
        <v>6.5</v>
      </c>
      <c r="Z2255" s="2" t="str">
        <f>G2255</f>
        <v>e</v>
      </c>
      <c r="AA2255">
        <f>_xlfn.IFNA(VLOOKUP(X2255,'duo-out'!A$2:Q$5000,5,FALSE),E2255+10*(H2255-1)+1+_xlfn.IFNA(VLOOKUP(D2255,states!A$2:C$10,3,FALSE),1))</f>
        <v>66</v>
      </c>
      <c r="AB2255" t="str">
        <f>IF(V2255="","",V2255)</f>
        <v/>
      </c>
      <c r="AC2255" s="2" t="str">
        <f>_xlfn.IFNA(VLOOKUP(D2255,states!A$2:C$10,2,FALSE),"XX")</f>
        <v>B</v>
      </c>
      <c r="AD2255">
        <f>E2255</f>
        <v>0</v>
      </c>
      <c r="AE2255">
        <f>_xlfn.IFNA(VLOOKUP(D2255,states!A$2:D$10,4,FALSE),0)</f>
        <v>0</v>
      </c>
      <c r="AF2255">
        <v>0.5</v>
      </c>
      <c r="AG2255">
        <f>IF(AE2255=0,AF2255,IF(AE2255=1,IF(F2255=0.5,0.5,IF(H2255=1,0.5,1.5)),IF(F2255=0.5,0.5,IF(H2255=1,2.5,1.5))))</f>
        <v>0.5</v>
      </c>
      <c r="AH2255" s="7">
        <f>IF(AC2255="XX",0,1/C2255^(1/5)*IF(E2255=0,100,1)/(E2255+1)^(1/4))</f>
        <v>182.05642030260799</v>
      </c>
    </row>
    <row r="2256" spans="1:34">
      <c r="A2256">
        <v>455</v>
      </c>
      <c r="B2256" s="1">
        <v>25401.73</v>
      </c>
      <c r="C2256" s="6">
        <v>0.1681</v>
      </c>
      <c r="D2256" t="s">
        <v>4</v>
      </c>
      <c r="E2256">
        <v>0</v>
      </c>
      <c r="F2256">
        <v>6.5</v>
      </c>
      <c r="G2256" t="s">
        <v>1</v>
      </c>
      <c r="H2256">
        <v>2</v>
      </c>
      <c r="I2256" t="s">
        <v>0</v>
      </c>
      <c r="J2256">
        <v>0</v>
      </c>
      <c r="K2256">
        <v>7.5</v>
      </c>
      <c r="L2256" t="s">
        <v>1</v>
      </c>
      <c r="M2256">
        <v>2</v>
      </c>
      <c r="N2256" t="s">
        <v>511</v>
      </c>
      <c r="O2256">
        <v>1</v>
      </c>
      <c r="P2256" t="str">
        <f>D2256&amp;"-"&amp;F2256&amp;"-"&amp;G2256&amp;"-"&amp;E2256&amp;"-"&amp;H2256</f>
        <v>B2Sigma-6.5-e-0-2</v>
      </c>
      <c r="Q2256" t="str">
        <f>I2256&amp;"-"&amp;K2256&amp;"-"&amp;L2256&amp;"-"&amp;J2256&amp;"-"&amp;M2256</f>
        <v>X2Pi-7.5-e-0-2</v>
      </c>
      <c r="R2256">
        <f>B2256+S2256</f>
        <v>26399.594383962001</v>
      </c>
      <c r="S2256">
        <f>_xlfn.IFNA(VLOOKUP(Q2256,'MARVEL-X'!A$2:I$1400,7,FALSE),VLOOKUP(Q2256,MARVEL!A$2:J$1522,10,FALSE))</f>
        <v>997.86438396200003</v>
      </c>
      <c r="T2256">
        <f>IF(P2256=P2255,R2256+T2255,R2256)</f>
        <v>422391.20528695208</v>
      </c>
      <c r="U2256">
        <f>IF(P2256=P2255,1+U2255,1)</f>
        <v>16</v>
      </c>
      <c r="V2256">
        <f t="shared" si="35"/>
        <v>26399.450330434505</v>
      </c>
      <c r="W2256">
        <f>IF(V2256="","",IF(ABS(V2256-R2256)&gt;W$1,ABS(V2256-R2256),""))</f>
        <v>0.14405352749599842</v>
      </c>
      <c r="X2256" t="str">
        <f>Y2256&amp;"-"&amp;Z2256&amp;"-"&amp;AC2256&amp;"-"&amp;AD2256&amp;"-"&amp;AG2256</f>
        <v>6.5-e-B-0-0.5</v>
      </c>
      <c r="Y2256">
        <f>F2256</f>
        <v>6.5</v>
      </c>
      <c r="Z2256" s="2" t="str">
        <f>G2256</f>
        <v>e</v>
      </c>
      <c r="AA2256">
        <f>_xlfn.IFNA(VLOOKUP(X2256,'duo-out'!A$2:Q$5000,5,FALSE),E2256+10*(H2256-1)+1+_xlfn.IFNA(VLOOKUP(D2256,states!A$2:C$10,3,FALSE),1))</f>
        <v>66</v>
      </c>
      <c r="AB2256">
        <f>IF(V2256="","",V2256)</f>
        <v>26399.450330434505</v>
      </c>
      <c r="AC2256" s="2" t="str">
        <f>_xlfn.IFNA(VLOOKUP(D2256,states!A$2:C$10,2,FALSE),"XX")</f>
        <v>B</v>
      </c>
      <c r="AD2256">
        <f>E2256</f>
        <v>0</v>
      </c>
      <c r="AE2256">
        <f>_xlfn.IFNA(VLOOKUP(D2256,states!A$2:D$10,4,FALSE),0)</f>
        <v>0</v>
      </c>
      <c r="AF2256">
        <v>0.5</v>
      </c>
      <c r="AG2256">
        <f>IF(AE2256=0,AF2256,IF(AE2256=1,IF(F2256=0.5,0.5,IF(H2256=1,0.5,1.5)),IF(F2256=0.5,0.5,IF(H2256=1,2.5,1.5))))</f>
        <v>0.5</v>
      </c>
      <c r="AH2256" s="7">
        <f>IF(AC2256="XX",0,1/C2256^(1/5)*IF(E2256=0,100,1)/(E2256+1)^(1/4))</f>
        <v>142.85204348741195</v>
      </c>
    </row>
    <row r="2257" spans="1:34">
      <c r="A2257">
        <v>5097</v>
      </c>
      <c r="B2257" s="1">
        <v>27331.91</v>
      </c>
      <c r="C2257" s="6">
        <v>0.32769999999999999</v>
      </c>
      <c r="D2257" t="s">
        <v>4</v>
      </c>
      <c r="E2257">
        <v>1</v>
      </c>
      <c r="F2257">
        <v>6.5</v>
      </c>
      <c r="G2257" t="s">
        <v>1</v>
      </c>
      <c r="H2257">
        <v>2</v>
      </c>
      <c r="I2257" t="s">
        <v>0</v>
      </c>
      <c r="J2257">
        <v>0</v>
      </c>
      <c r="K2257">
        <v>6.5</v>
      </c>
      <c r="L2257" t="s">
        <v>2</v>
      </c>
      <c r="M2257">
        <v>2</v>
      </c>
      <c r="N2257" t="s">
        <v>5153</v>
      </c>
      <c r="O2257">
        <v>1</v>
      </c>
      <c r="P2257" t="str">
        <f>D2257&amp;"-"&amp;F2257&amp;"-"&amp;G2257&amp;"-"&amp;E2257&amp;"-"&amp;H2257</f>
        <v>B2Sigma-6.5-e-1-2</v>
      </c>
      <c r="Q2257" t="str">
        <f>I2257&amp;"-"&amp;K2257&amp;"-"&amp;L2257&amp;"-"&amp;J2257&amp;"-"&amp;M2257</f>
        <v>X2Pi-6.5-f-0-2</v>
      </c>
      <c r="R2257">
        <f>B2257+S2257</f>
        <v>28108.044898135999</v>
      </c>
      <c r="S2257">
        <f>_xlfn.IFNA(VLOOKUP(Q2257,'MARVEL-X'!A$2:I$1400,7,FALSE),VLOOKUP(Q2257,MARVEL!A$2:J$1522,10,FALSE))</f>
        <v>776.13489813599995</v>
      </c>
      <c r="T2257">
        <f>IF(P2257=P2256,R2257+T2256,R2257)</f>
        <v>28108.044898135999</v>
      </c>
      <c r="U2257">
        <f>IF(P2257=P2256,1+U2256,1)</f>
        <v>1</v>
      </c>
      <c r="V2257" t="str">
        <f t="shared" si="35"/>
        <v/>
      </c>
      <c r="W2257" t="str">
        <f>IF(V2257="","",IF(ABS(V2257-R2257)&gt;W$1,ABS(V2257-R2257),""))</f>
        <v/>
      </c>
      <c r="X2257" t="str">
        <f>Y2257&amp;"-"&amp;Z2257&amp;"-"&amp;AC2257&amp;"-"&amp;AD2257&amp;"-"&amp;AG2257</f>
        <v>6.5-e-B-1-0.5</v>
      </c>
      <c r="Y2257">
        <f>F2257</f>
        <v>6.5</v>
      </c>
      <c r="Z2257" s="2" t="str">
        <f>G2257</f>
        <v>e</v>
      </c>
      <c r="AA2257">
        <f>_xlfn.IFNA(VLOOKUP(X2257,'duo-out'!A$2:Q$5000,5,FALSE),E2257+10*(H2257-1)+1+_xlfn.IFNA(VLOOKUP(D2257,states!A$2:C$10,3,FALSE),1))</f>
        <v>76</v>
      </c>
      <c r="AB2257" t="str">
        <f>IF(V2257="","",V2257)</f>
        <v/>
      </c>
      <c r="AC2257" s="2" t="str">
        <f>_xlfn.IFNA(VLOOKUP(D2257,states!A$2:C$10,2,FALSE),"XX")</f>
        <v>B</v>
      </c>
      <c r="AD2257">
        <f>E2257</f>
        <v>1</v>
      </c>
      <c r="AE2257">
        <f>_xlfn.IFNA(VLOOKUP(D2257,states!A$2:D$10,4,FALSE),0)</f>
        <v>0</v>
      </c>
      <c r="AF2257">
        <v>0.5</v>
      </c>
      <c r="AG2257">
        <f>IF(AE2257=0,AF2257,IF(AE2257=1,IF(F2257=0.5,0.5,IF(H2257=1,0.5,1.5)),IF(F2257=0.5,0.5,IF(H2257=1,2.5,1.5))))</f>
        <v>0.5</v>
      </c>
      <c r="AH2257" s="7">
        <f>IF(AC2257="XX",0,1/C2257^(1/5)*IF(E2257=0,100,1)/(E2257+1)^(1/4))</f>
        <v>1.051107688475986</v>
      </c>
    </row>
    <row r="2258" spans="1:34">
      <c r="A2258">
        <v>116</v>
      </c>
      <c r="B2258" s="1">
        <v>27110.2</v>
      </c>
      <c r="C2258" s="6">
        <v>0.2</v>
      </c>
      <c r="D2258" t="s">
        <v>4</v>
      </c>
      <c r="E2258">
        <v>1</v>
      </c>
      <c r="F2258">
        <v>6.5</v>
      </c>
      <c r="G2258" t="s">
        <v>1</v>
      </c>
      <c r="H2258">
        <v>2</v>
      </c>
      <c r="I2258" t="s">
        <v>0</v>
      </c>
      <c r="J2258">
        <v>0</v>
      </c>
      <c r="K2258">
        <v>7.5</v>
      </c>
      <c r="L2258" t="s">
        <v>1</v>
      </c>
      <c r="M2258">
        <v>2</v>
      </c>
      <c r="N2258" t="s">
        <v>171</v>
      </c>
      <c r="O2258">
        <v>-1</v>
      </c>
      <c r="P2258" t="str">
        <f>D2258&amp;"-"&amp;F2258&amp;"-"&amp;G2258&amp;"-"&amp;E2258&amp;"-"&amp;H2258</f>
        <v>B2Sigma-6.5-e-1-2</v>
      </c>
      <c r="Q2258" t="str">
        <f>I2258&amp;"-"&amp;K2258&amp;"-"&amp;L2258&amp;"-"&amp;J2258&amp;"-"&amp;M2258</f>
        <v>X2Pi-7.5-e-0-2</v>
      </c>
      <c r="R2258">
        <f>B2258+S2258</f>
        <v>28108.064383962002</v>
      </c>
      <c r="S2258">
        <f>_xlfn.IFNA(VLOOKUP(Q2258,'MARVEL-X'!A$2:I$1400,7,FALSE),VLOOKUP(Q2258,MARVEL!A$2:J$1522,10,FALSE))</f>
        <v>997.86438396200003</v>
      </c>
      <c r="T2258">
        <f>IF(P2258=P2257,R2258+T2257,R2258)</f>
        <v>56216.109282097997</v>
      </c>
      <c r="U2258">
        <f>IF(P2258=P2257,1+U2257,1)</f>
        <v>2</v>
      </c>
      <c r="V2258" t="str">
        <f t="shared" si="35"/>
        <v/>
      </c>
      <c r="W2258" t="str">
        <f>IF(V2258="","",IF(ABS(V2258-R2258)&gt;W$1,ABS(V2258-R2258),""))</f>
        <v/>
      </c>
      <c r="X2258" t="str">
        <f>Y2258&amp;"-"&amp;Z2258&amp;"-"&amp;AC2258&amp;"-"&amp;AD2258&amp;"-"&amp;AG2258</f>
        <v>6.5-e-B-1-0.5</v>
      </c>
      <c r="Y2258">
        <f>F2258</f>
        <v>6.5</v>
      </c>
      <c r="Z2258" s="2" t="str">
        <f>G2258</f>
        <v>e</v>
      </c>
      <c r="AA2258">
        <f>_xlfn.IFNA(VLOOKUP(X2258,'duo-out'!A$2:Q$5000,5,FALSE),E2258+10*(H2258-1)+1+_xlfn.IFNA(VLOOKUP(D2258,states!A$2:C$10,3,FALSE),1))</f>
        <v>76</v>
      </c>
      <c r="AB2258" t="str">
        <f>IF(V2258="","",V2258)</f>
        <v/>
      </c>
      <c r="AC2258" s="2" t="str">
        <f>_xlfn.IFNA(VLOOKUP(D2258,states!A$2:C$10,2,FALSE),"XX")</f>
        <v>B</v>
      </c>
      <c r="AD2258">
        <f>E2258</f>
        <v>1</v>
      </c>
      <c r="AE2258">
        <f>_xlfn.IFNA(VLOOKUP(D2258,states!A$2:D$10,4,FALSE),0)</f>
        <v>0</v>
      </c>
      <c r="AF2258">
        <v>0.5</v>
      </c>
      <c r="AG2258">
        <f>IF(AE2258=0,AF2258,IF(AE2258=1,IF(F2258=0.5,0.5,IF(H2258=1,0.5,1.5)),IF(F2258=0.5,0.5,IF(H2258=1,2.5,1.5))))</f>
        <v>0.5</v>
      </c>
      <c r="AH2258" s="7">
        <f>IF(AC2258="XX",0,1/C2258^(1/5)*IF(E2258=0,100,1)/(E2258+1)^(1/4))</f>
        <v>1.1602097263419568</v>
      </c>
    </row>
    <row r="2259" spans="1:34">
      <c r="A2259">
        <v>5107</v>
      </c>
      <c r="B2259" s="1">
        <v>27530.63</v>
      </c>
      <c r="C2259" s="6">
        <v>0.2</v>
      </c>
      <c r="D2259" t="s">
        <v>4</v>
      </c>
      <c r="E2259">
        <v>1</v>
      </c>
      <c r="F2259">
        <v>6.5</v>
      </c>
      <c r="G2259" t="s">
        <v>1</v>
      </c>
      <c r="H2259">
        <v>2</v>
      </c>
      <c r="I2259" t="s">
        <v>0</v>
      </c>
      <c r="J2259">
        <v>0</v>
      </c>
      <c r="K2259">
        <v>5.5</v>
      </c>
      <c r="L2259" t="s">
        <v>1</v>
      </c>
      <c r="M2259">
        <v>2</v>
      </c>
      <c r="N2259" t="s">
        <v>5163</v>
      </c>
      <c r="O2259">
        <v>1</v>
      </c>
      <c r="P2259" t="str">
        <f>D2259&amp;"-"&amp;F2259&amp;"-"&amp;G2259&amp;"-"&amp;E2259&amp;"-"&amp;H2259</f>
        <v>B2Sigma-6.5-e-1-2</v>
      </c>
      <c r="Q2259" t="str">
        <f>I2259&amp;"-"&amp;K2259&amp;"-"&amp;L2259&amp;"-"&amp;J2259&amp;"-"&amp;M2259</f>
        <v>X2Pi-5.5-e-0-2</v>
      </c>
      <c r="R2259">
        <f>B2259+S2259</f>
        <v>28107.932707513002</v>
      </c>
      <c r="S2259">
        <f>_xlfn.IFNA(VLOOKUP(Q2259,'MARVEL-X'!A$2:I$1400,7,FALSE),VLOOKUP(Q2259,MARVEL!A$2:J$1522,10,FALSE))</f>
        <v>577.30270751299997</v>
      </c>
      <c r="T2259">
        <f>IF(P2259=P2258,R2259+T2258,R2259)</f>
        <v>84324.041989610996</v>
      </c>
      <c r="U2259">
        <f>IF(P2259=P2258,1+U2258,1)</f>
        <v>3</v>
      </c>
      <c r="V2259" t="str">
        <f t="shared" si="35"/>
        <v/>
      </c>
      <c r="W2259" t="str">
        <f>IF(V2259="","",IF(ABS(V2259-R2259)&gt;W$1,ABS(V2259-R2259),""))</f>
        <v/>
      </c>
      <c r="X2259" t="str">
        <f>Y2259&amp;"-"&amp;Z2259&amp;"-"&amp;AC2259&amp;"-"&amp;AD2259&amp;"-"&amp;AG2259</f>
        <v>6.5-e-B-1-0.5</v>
      </c>
      <c r="Y2259">
        <f>F2259</f>
        <v>6.5</v>
      </c>
      <c r="Z2259" s="2" t="str">
        <f>G2259</f>
        <v>e</v>
      </c>
      <c r="AA2259">
        <f>_xlfn.IFNA(VLOOKUP(X2259,'duo-out'!A$2:Q$5000,5,FALSE),E2259+10*(H2259-1)+1+_xlfn.IFNA(VLOOKUP(D2259,states!A$2:C$10,3,FALSE),1))</f>
        <v>76</v>
      </c>
      <c r="AB2259" t="str">
        <f>IF(V2259="","",V2259)</f>
        <v/>
      </c>
      <c r="AC2259" s="2" t="str">
        <f>_xlfn.IFNA(VLOOKUP(D2259,states!A$2:C$10,2,FALSE),"XX")</f>
        <v>B</v>
      </c>
      <c r="AD2259">
        <f>E2259</f>
        <v>1</v>
      </c>
      <c r="AE2259">
        <f>_xlfn.IFNA(VLOOKUP(D2259,states!A$2:D$10,4,FALSE),0)</f>
        <v>0</v>
      </c>
      <c r="AF2259">
        <v>0.5</v>
      </c>
      <c r="AG2259">
        <f>IF(AE2259=0,AF2259,IF(AE2259=1,IF(F2259=0.5,0.5,IF(H2259=1,0.5,1.5)),IF(F2259=0.5,0.5,IF(H2259=1,2.5,1.5))))</f>
        <v>0.5</v>
      </c>
      <c r="AH2259" s="7">
        <f>IF(AC2259="XX",0,1/C2259^(1/5)*IF(E2259=0,100,1)/(E2259+1)^(1/4))</f>
        <v>1.1602097263419568</v>
      </c>
    </row>
    <row r="2260" spans="1:34">
      <c r="A2260">
        <v>4475</v>
      </c>
      <c r="B2260" s="1">
        <v>24415.027099999999</v>
      </c>
      <c r="C2260" s="6">
        <v>0.1183</v>
      </c>
      <c r="D2260" t="s">
        <v>4</v>
      </c>
      <c r="E2260">
        <v>1</v>
      </c>
      <c r="F2260">
        <v>6.5</v>
      </c>
      <c r="G2260" t="s">
        <v>1</v>
      </c>
      <c r="H2260">
        <v>2</v>
      </c>
      <c r="I2260" t="s">
        <v>0</v>
      </c>
      <c r="J2260">
        <v>1</v>
      </c>
      <c r="K2260">
        <v>7.5</v>
      </c>
      <c r="L2260" t="s">
        <v>1</v>
      </c>
      <c r="M2260">
        <v>2</v>
      </c>
      <c r="N2260" t="s">
        <v>4531</v>
      </c>
      <c r="O2260">
        <v>1</v>
      </c>
      <c r="P2260" t="str">
        <f>D2260&amp;"-"&amp;F2260&amp;"-"&amp;G2260&amp;"-"&amp;E2260&amp;"-"&amp;H2260</f>
        <v>B2Sigma-6.5-e-1-2</v>
      </c>
      <c r="Q2260" t="str">
        <f>I2260&amp;"-"&amp;K2260&amp;"-"&amp;L2260&amp;"-"&amp;J2260&amp;"-"&amp;M2260</f>
        <v>X2Pi-7.5-e-1-2</v>
      </c>
      <c r="R2260">
        <f>B2260+S2260</f>
        <v>28107.871906117998</v>
      </c>
      <c r="S2260">
        <f>_xlfn.IFNA(VLOOKUP(Q2260,'MARVEL-X'!A$2:I$1400,7,FALSE),VLOOKUP(Q2260,MARVEL!A$2:J$1522,10,FALSE))</f>
        <v>3692.8448061180002</v>
      </c>
      <c r="T2260">
        <f>IF(P2260=P2259,R2260+T2259,R2260)</f>
        <v>112431.913895729</v>
      </c>
      <c r="U2260">
        <f>IF(P2260=P2259,1+U2259,1)</f>
        <v>4</v>
      </c>
      <c r="V2260" t="str">
        <f t="shared" si="35"/>
        <v/>
      </c>
      <c r="W2260" t="str">
        <f>IF(V2260="","",IF(ABS(V2260-R2260)&gt;W$1,ABS(V2260-R2260),""))</f>
        <v/>
      </c>
      <c r="X2260" t="str">
        <f>Y2260&amp;"-"&amp;Z2260&amp;"-"&amp;AC2260&amp;"-"&amp;AD2260&amp;"-"&amp;AG2260</f>
        <v>6.5-e-B-1-0.5</v>
      </c>
      <c r="Y2260">
        <f>F2260</f>
        <v>6.5</v>
      </c>
      <c r="Z2260" s="2" t="str">
        <f>G2260</f>
        <v>e</v>
      </c>
      <c r="AA2260">
        <f>_xlfn.IFNA(VLOOKUP(X2260,'duo-out'!A$2:Q$5000,5,FALSE),E2260+10*(H2260-1)+1+_xlfn.IFNA(VLOOKUP(D2260,states!A$2:C$10,3,FALSE),1))</f>
        <v>76</v>
      </c>
      <c r="AB2260" t="str">
        <f>IF(V2260="","",V2260)</f>
        <v/>
      </c>
      <c r="AC2260" s="2" t="str">
        <f>_xlfn.IFNA(VLOOKUP(D2260,states!A$2:C$10,2,FALSE),"XX")</f>
        <v>B</v>
      </c>
      <c r="AD2260">
        <f>E2260</f>
        <v>1</v>
      </c>
      <c r="AE2260">
        <f>_xlfn.IFNA(VLOOKUP(D2260,states!A$2:D$10,4,FALSE),0)</f>
        <v>0</v>
      </c>
      <c r="AF2260">
        <v>0.5</v>
      </c>
      <c r="AG2260">
        <f>IF(AE2260=0,AF2260,IF(AE2260=1,IF(F2260=0.5,0.5,IF(H2260=1,0.5,1.5)),IF(F2260=0.5,0.5,IF(H2260=1,2.5,1.5))))</f>
        <v>0.5</v>
      </c>
      <c r="AH2260" s="7">
        <f>IF(AC2260="XX",0,1/C2260^(1/5)*IF(E2260=0,100,1)/(E2260+1)^(1/4))</f>
        <v>1.2886813760320843</v>
      </c>
    </row>
    <row r="2261" spans="1:34">
      <c r="A2261">
        <v>4427</v>
      </c>
      <c r="B2261" s="1">
        <v>27331.7055</v>
      </c>
      <c r="C2261" s="6">
        <v>9.01E-2</v>
      </c>
      <c r="D2261" t="s">
        <v>4</v>
      </c>
      <c r="E2261">
        <v>1</v>
      </c>
      <c r="F2261">
        <v>6.5</v>
      </c>
      <c r="G2261" t="s">
        <v>1</v>
      </c>
      <c r="H2261">
        <v>2</v>
      </c>
      <c r="I2261" t="s">
        <v>0</v>
      </c>
      <c r="J2261">
        <v>0</v>
      </c>
      <c r="K2261">
        <v>6.5</v>
      </c>
      <c r="L2261" t="s">
        <v>2</v>
      </c>
      <c r="M2261">
        <v>2</v>
      </c>
      <c r="N2261" t="s">
        <v>4483</v>
      </c>
      <c r="O2261">
        <v>1</v>
      </c>
      <c r="P2261" t="str">
        <f>D2261&amp;"-"&amp;F2261&amp;"-"&amp;G2261&amp;"-"&amp;E2261&amp;"-"&amp;H2261</f>
        <v>B2Sigma-6.5-e-1-2</v>
      </c>
      <c r="Q2261" t="str">
        <f>I2261&amp;"-"&amp;K2261&amp;"-"&amp;L2261&amp;"-"&amp;J2261&amp;"-"&amp;M2261</f>
        <v>X2Pi-6.5-f-0-2</v>
      </c>
      <c r="R2261">
        <f>B2261+S2261</f>
        <v>28107.840398135999</v>
      </c>
      <c r="S2261">
        <f>_xlfn.IFNA(VLOOKUP(Q2261,'MARVEL-X'!A$2:I$1400,7,FALSE),VLOOKUP(Q2261,MARVEL!A$2:J$1522,10,FALSE))</f>
        <v>776.13489813599995</v>
      </c>
      <c r="T2261">
        <f>IF(P2261=P2260,R2261+T2260,R2261)</f>
        <v>140539.754293865</v>
      </c>
      <c r="U2261">
        <f>IF(P2261=P2260,1+U2260,1)</f>
        <v>5</v>
      </c>
      <c r="V2261" t="str">
        <f t="shared" si="35"/>
        <v/>
      </c>
      <c r="W2261" t="str">
        <f>IF(V2261="","",IF(ABS(V2261-R2261)&gt;W$1,ABS(V2261-R2261),""))</f>
        <v/>
      </c>
      <c r="X2261" t="str">
        <f>Y2261&amp;"-"&amp;Z2261&amp;"-"&amp;AC2261&amp;"-"&amp;AD2261&amp;"-"&amp;AG2261</f>
        <v>6.5-e-B-1-0.5</v>
      </c>
      <c r="Y2261">
        <f>F2261</f>
        <v>6.5</v>
      </c>
      <c r="Z2261" s="2" t="str">
        <f>G2261</f>
        <v>e</v>
      </c>
      <c r="AA2261">
        <f>_xlfn.IFNA(VLOOKUP(X2261,'duo-out'!A$2:Q$5000,5,FALSE),E2261+10*(H2261-1)+1+_xlfn.IFNA(VLOOKUP(D2261,states!A$2:C$10,3,FALSE),1))</f>
        <v>76</v>
      </c>
      <c r="AB2261" t="str">
        <f>IF(V2261="","",V2261)</f>
        <v/>
      </c>
      <c r="AC2261" s="2" t="str">
        <f>_xlfn.IFNA(VLOOKUP(D2261,states!A$2:C$10,2,FALSE),"XX")</f>
        <v>B</v>
      </c>
      <c r="AD2261">
        <f>E2261</f>
        <v>1</v>
      </c>
      <c r="AE2261">
        <f>_xlfn.IFNA(VLOOKUP(D2261,states!A$2:D$10,4,FALSE),0)</f>
        <v>0</v>
      </c>
      <c r="AF2261">
        <v>0.5</v>
      </c>
      <c r="AG2261">
        <f>IF(AE2261=0,AF2261,IF(AE2261=1,IF(F2261=0.5,0.5,IF(H2261=1,0.5,1.5)),IF(F2261=0.5,0.5,IF(H2261=1,2.5,1.5))))</f>
        <v>0.5</v>
      </c>
      <c r="AH2261" s="7">
        <f>IF(AC2261="XX",0,1/C2261^(1/5)*IF(E2261=0,100,1)/(E2261+1)^(1/4))</f>
        <v>1.3608101592727622</v>
      </c>
    </row>
    <row r="2262" spans="1:34">
      <c r="A2262">
        <v>572</v>
      </c>
      <c r="B2262" s="1">
        <v>24414.86</v>
      </c>
      <c r="C2262" s="6">
        <v>6.5979999999999997E-2</v>
      </c>
      <c r="D2262" t="s">
        <v>4</v>
      </c>
      <c r="E2262">
        <v>1</v>
      </c>
      <c r="F2262">
        <v>6.5</v>
      </c>
      <c r="G2262" t="s">
        <v>1</v>
      </c>
      <c r="H2262">
        <v>2</v>
      </c>
      <c r="I2262" t="s">
        <v>0</v>
      </c>
      <c r="J2262">
        <v>1</v>
      </c>
      <c r="K2262">
        <v>7.5</v>
      </c>
      <c r="L2262" t="s">
        <v>1</v>
      </c>
      <c r="M2262">
        <v>2</v>
      </c>
      <c r="N2262" t="s">
        <v>628</v>
      </c>
      <c r="O2262">
        <v>1</v>
      </c>
      <c r="P2262" t="str">
        <f>D2262&amp;"-"&amp;F2262&amp;"-"&amp;G2262&amp;"-"&amp;E2262&amp;"-"&amp;H2262</f>
        <v>B2Sigma-6.5-e-1-2</v>
      </c>
      <c r="Q2262" t="str">
        <f>I2262&amp;"-"&amp;K2262&amp;"-"&amp;L2262&amp;"-"&amp;J2262&amp;"-"&amp;M2262</f>
        <v>X2Pi-7.5-e-1-2</v>
      </c>
      <c r="R2262">
        <f>B2262+S2262</f>
        <v>28107.704806117999</v>
      </c>
      <c r="S2262">
        <f>_xlfn.IFNA(VLOOKUP(Q2262,'MARVEL-X'!A$2:I$1400,7,FALSE),VLOOKUP(Q2262,MARVEL!A$2:J$1522,10,FALSE))</f>
        <v>3692.8448061180002</v>
      </c>
      <c r="T2262">
        <f>IF(P2262=P2261,R2262+T2261,R2262)</f>
        <v>168647.45909998301</v>
      </c>
      <c r="U2262">
        <f>IF(P2262=P2261,1+U2261,1)</f>
        <v>6</v>
      </c>
      <c r="V2262" t="str">
        <f t="shared" si="35"/>
        <v/>
      </c>
      <c r="W2262" t="str">
        <f>IF(V2262="","",IF(ABS(V2262-R2262)&gt;W$1,ABS(V2262-R2262),""))</f>
        <v/>
      </c>
      <c r="X2262" t="str">
        <f>Y2262&amp;"-"&amp;Z2262&amp;"-"&amp;AC2262&amp;"-"&amp;AD2262&amp;"-"&amp;AG2262</f>
        <v>6.5-e-B-1-0.5</v>
      </c>
      <c r="Y2262">
        <f>F2262</f>
        <v>6.5</v>
      </c>
      <c r="Z2262" s="2" t="str">
        <f>G2262</f>
        <v>e</v>
      </c>
      <c r="AA2262">
        <f>_xlfn.IFNA(VLOOKUP(X2262,'duo-out'!A$2:Q$5000,5,FALSE),E2262+10*(H2262-1)+1+_xlfn.IFNA(VLOOKUP(D2262,states!A$2:C$10,3,FALSE),1))</f>
        <v>76</v>
      </c>
      <c r="AB2262" t="str">
        <f>IF(V2262="","",V2262)</f>
        <v/>
      </c>
      <c r="AC2262" s="2" t="str">
        <f>_xlfn.IFNA(VLOOKUP(D2262,states!A$2:C$10,2,FALSE),"XX")</f>
        <v>B</v>
      </c>
      <c r="AD2262">
        <f>E2262</f>
        <v>1</v>
      </c>
      <c r="AE2262">
        <f>_xlfn.IFNA(VLOOKUP(D2262,states!A$2:D$10,4,FALSE),0)</f>
        <v>0</v>
      </c>
      <c r="AF2262">
        <v>0.5</v>
      </c>
      <c r="AG2262">
        <f>IF(AE2262=0,AF2262,IF(AE2262=1,IF(F2262=0.5,0.5,IF(H2262=1,0.5,1.5)),IF(F2262=0.5,0.5,IF(H2262=1,2.5,1.5))))</f>
        <v>0.5</v>
      </c>
      <c r="AH2262" s="7">
        <f>IF(AC2262="XX",0,1/C2262^(1/5)*IF(E2262=0,100,1)/(E2262+1)^(1/4))</f>
        <v>1.4483050294791278</v>
      </c>
    </row>
    <row r="2263" spans="1:34">
      <c r="A2263">
        <v>552</v>
      </c>
      <c r="B2263" s="1">
        <v>24628.23</v>
      </c>
      <c r="C2263" s="6">
        <v>7.4800000000000005E-2</v>
      </c>
      <c r="D2263" t="s">
        <v>4</v>
      </c>
      <c r="E2263">
        <v>1</v>
      </c>
      <c r="F2263">
        <v>6.5</v>
      </c>
      <c r="G2263" t="s">
        <v>1</v>
      </c>
      <c r="H2263">
        <v>2</v>
      </c>
      <c r="I2263" t="s">
        <v>0</v>
      </c>
      <c r="J2263">
        <v>1</v>
      </c>
      <c r="K2263">
        <v>6.5</v>
      </c>
      <c r="L2263" t="s">
        <v>2</v>
      </c>
      <c r="M2263">
        <v>2</v>
      </c>
      <c r="N2263" t="s">
        <v>608</v>
      </c>
      <c r="O2263">
        <v>1</v>
      </c>
      <c r="P2263" t="str">
        <f>D2263&amp;"-"&amp;F2263&amp;"-"&amp;G2263&amp;"-"&amp;E2263&amp;"-"&amp;H2263</f>
        <v>B2Sigma-6.5-e-1-2</v>
      </c>
      <c r="Q2263" t="str">
        <f>I2263&amp;"-"&amp;K2263&amp;"-"&amp;L2263&amp;"-"&amp;J2263&amp;"-"&amp;M2263</f>
        <v>X2Pi-6.5-f-1-2</v>
      </c>
      <c r="R2263">
        <f>B2263+S2263</f>
        <v>28107.696144261001</v>
      </c>
      <c r="S2263">
        <f>_xlfn.IFNA(VLOOKUP(Q2263,'MARVEL-X'!A$2:I$1400,7,FALSE),VLOOKUP(Q2263,MARVEL!A$2:J$1522,10,FALSE))</f>
        <v>3479.466144261</v>
      </c>
      <c r="T2263">
        <f>IF(P2263=P2262,R2263+T2262,R2263)</f>
        <v>196755.155244244</v>
      </c>
      <c r="U2263">
        <f>IF(P2263=P2262,1+U2262,1)</f>
        <v>7</v>
      </c>
      <c r="V2263" t="str">
        <f t="shared" si="35"/>
        <v/>
      </c>
      <c r="W2263" t="str">
        <f>IF(V2263="","",IF(ABS(V2263-R2263)&gt;W$1,ABS(V2263-R2263),""))</f>
        <v/>
      </c>
      <c r="X2263" t="str">
        <f>Y2263&amp;"-"&amp;Z2263&amp;"-"&amp;AC2263&amp;"-"&amp;AD2263&amp;"-"&amp;AG2263</f>
        <v>6.5-e-B-1-0.5</v>
      </c>
      <c r="Y2263">
        <f>F2263</f>
        <v>6.5</v>
      </c>
      <c r="Z2263" s="2" t="str">
        <f>G2263</f>
        <v>e</v>
      </c>
      <c r="AA2263">
        <f>_xlfn.IFNA(VLOOKUP(X2263,'duo-out'!A$2:Q$5000,5,FALSE),E2263+10*(H2263-1)+1+_xlfn.IFNA(VLOOKUP(D2263,states!A$2:C$10,3,FALSE),1))</f>
        <v>76</v>
      </c>
      <c r="AB2263" t="str">
        <f>IF(V2263="","",V2263)</f>
        <v/>
      </c>
      <c r="AC2263" s="2" t="str">
        <f>_xlfn.IFNA(VLOOKUP(D2263,states!A$2:C$10,2,FALSE),"XX")</f>
        <v>B</v>
      </c>
      <c r="AD2263">
        <f>E2263</f>
        <v>1</v>
      </c>
      <c r="AE2263">
        <f>_xlfn.IFNA(VLOOKUP(D2263,states!A$2:D$10,4,FALSE),0)</f>
        <v>0</v>
      </c>
      <c r="AF2263">
        <v>0.5</v>
      </c>
      <c r="AG2263">
        <f>IF(AE2263=0,AF2263,IF(AE2263=1,IF(F2263=0.5,0.5,IF(H2263=1,0.5,1.5)),IF(F2263=0.5,0.5,IF(H2263=1,2.5,1.5))))</f>
        <v>0.5</v>
      </c>
      <c r="AH2263" s="7">
        <f>IF(AC2263="XX",0,1/C2263^(1/5)*IF(E2263=0,100,1)/(E2263+1)^(1/4))</f>
        <v>1.4124145458009596</v>
      </c>
    </row>
    <row r="2264" spans="1:34">
      <c r="A2264">
        <v>535</v>
      </c>
      <c r="B2264" s="1">
        <v>24819.66</v>
      </c>
      <c r="C2264" s="6">
        <v>0.05</v>
      </c>
      <c r="D2264" t="s">
        <v>4</v>
      </c>
      <c r="E2264">
        <v>1</v>
      </c>
      <c r="F2264">
        <v>6.5</v>
      </c>
      <c r="G2264" t="s">
        <v>1</v>
      </c>
      <c r="H2264">
        <v>2</v>
      </c>
      <c r="I2264" t="s">
        <v>0</v>
      </c>
      <c r="J2264">
        <v>1</v>
      </c>
      <c r="K2264">
        <v>5.5</v>
      </c>
      <c r="L2264" t="s">
        <v>1</v>
      </c>
      <c r="M2264">
        <v>2</v>
      </c>
      <c r="N2264" t="s">
        <v>591</v>
      </c>
      <c r="O2264">
        <v>1</v>
      </c>
      <c r="P2264" t="str">
        <f>D2264&amp;"-"&amp;F2264&amp;"-"&amp;G2264&amp;"-"&amp;E2264&amp;"-"&amp;H2264</f>
        <v>B2Sigma-6.5-e-1-2</v>
      </c>
      <c r="Q2264" t="str">
        <f>I2264&amp;"-"&amp;K2264&amp;"-"&amp;L2264&amp;"-"&amp;J2264&amp;"-"&amp;M2264</f>
        <v>X2Pi-5.5-e-1-2</v>
      </c>
      <c r="R2264">
        <f>B2264+S2264</f>
        <v>28107.770372313</v>
      </c>
      <c r="S2264">
        <f>_xlfn.IFNA(VLOOKUP(Q2264,'MARVEL-X'!A$2:I$1400,7,FALSE),VLOOKUP(Q2264,MARVEL!A$2:J$1522,10,FALSE))</f>
        <v>3288.110372313</v>
      </c>
      <c r="T2264">
        <f>IF(P2264=P2263,R2264+T2263,R2264)</f>
        <v>224862.92561655701</v>
      </c>
      <c r="U2264">
        <f>IF(P2264=P2263,1+U2263,1)</f>
        <v>8</v>
      </c>
      <c r="V2264" t="str">
        <f t="shared" si="35"/>
        <v/>
      </c>
      <c r="W2264" t="str">
        <f>IF(V2264="","",IF(ABS(V2264-R2264)&gt;W$1,ABS(V2264-R2264),""))</f>
        <v/>
      </c>
      <c r="X2264" t="str">
        <f>Y2264&amp;"-"&amp;Z2264&amp;"-"&amp;AC2264&amp;"-"&amp;AD2264&amp;"-"&amp;AG2264</f>
        <v>6.5-e-B-1-0.5</v>
      </c>
      <c r="Y2264">
        <f>F2264</f>
        <v>6.5</v>
      </c>
      <c r="Z2264" s="2" t="str">
        <f>G2264</f>
        <v>e</v>
      </c>
      <c r="AA2264">
        <f>_xlfn.IFNA(VLOOKUP(X2264,'duo-out'!A$2:Q$5000,5,FALSE),E2264+10*(H2264-1)+1+_xlfn.IFNA(VLOOKUP(D2264,states!A$2:C$10,3,FALSE),1))</f>
        <v>76</v>
      </c>
      <c r="AB2264" t="str">
        <f>IF(V2264="","",V2264)</f>
        <v/>
      </c>
      <c r="AC2264" s="2" t="str">
        <f>_xlfn.IFNA(VLOOKUP(D2264,states!A$2:C$10,2,FALSE),"XX")</f>
        <v>B</v>
      </c>
      <c r="AD2264">
        <f>E2264</f>
        <v>1</v>
      </c>
      <c r="AE2264">
        <f>_xlfn.IFNA(VLOOKUP(D2264,states!A$2:D$10,4,FALSE),0)</f>
        <v>0</v>
      </c>
      <c r="AF2264">
        <v>0.5</v>
      </c>
      <c r="AG2264">
        <f>IF(AE2264=0,AF2264,IF(AE2264=1,IF(F2264=0.5,0.5,IF(H2264=1,0.5,1.5)),IF(F2264=0.5,0.5,IF(H2264=1,2.5,1.5))))</f>
        <v>0.5</v>
      </c>
      <c r="AH2264" s="7">
        <f>IF(AC2264="XX",0,1/C2264^(1/5)*IF(E2264=0,100,1)/(E2264+1)^(1/4))</f>
        <v>1.5309059120638666</v>
      </c>
    </row>
    <row r="2265" spans="1:34">
      <c r="A2265">
        <v>520</v>
      </c>
      <c r="B2265" s="1">
        <v>27109.9</v>
      </c>
      <c r="C2265" s="6">
        <v>0.05</v>
      </c>
      <c r="D2265" t="s">
        <v>4</v>
      </c>
      <c r="E2265">
        <v>1</v>
      </c>
      <c r="F2265">
        <v>6.5</v>
      </c>
      <c r="G2265" t="s">
        <v>1</v>
      </c>
      <c r="H2265">
        <v>2</v>
      </c>
      <c r="I2265" t="s">
        <v>0</v>
      </c>
      <c r="J2265">
        <v>0</v>
      </c>
      <c r="K2265">
        <v>7.5</v>
      </c>
      <c r="L2265" t="s">
        <v>1</v>
      </c>
      <c r="M2265">
        <v>2</v>
      </c>
      <c r="N2265" t="s">
        <v>576</v>
      </c>
      <c r="O2265">
        <v>1</v>
      </c>
      <c r="P2265" t="str">
        <f>D2265&amp;"-"&amp;F2265&amp;"-"&amp;G2265&amp;"-"&amp;E2265&amp;"-"&amp;H2265</f>
        <v>B2Sigma-6.5-e-1-2</v>
      </c>
      <c r="Q2265" t="str">
        <f>I2265&amp;"-"&amp;K2265&amp;"-"&amp;L2265&amp;"-"&amp;J2265&amp;"-"&amp;M2265</f>
        <v>X2Pi-7.5-e-0-2</v>
      </c>
      <c r="R2265">
        <f>B2265+S2265</f>
        <v>28107.764383962003</v>
      </c>
      <c r="S2265">
        <f>_xlfn.IFNA(VLOOKUP(Q2265,'MARVEL-X'!A$2:I$1400,7,FALSE),VLOOKUP(Q2265,MARVEL!A$2:J$1522,10,FALSE))</f>
        <v>997.86438396200003</v>
      </c>
      <c r="T2265">
        <f>IF(P2265=P2264,R2265+T2264,R2265)</f>
        <v>252970.69000051901</v>
      </c>
      <c r="U2265">
        <f>IF(P2265=P2264,1+U2264,1)</f>
        <v>9</v>
      </c>
      <c r="V2265" t="str">
        <f t="shared" si="35"/>
        <v/>
      </c>
      <c r="W2265" t="str">
        <f>IF(V2265="","",IF(ABS(V2265-R2265)&gt;W$1,ABS(V2265-R2265),""))</f>
        <v/>
      </c>
      <c r="X2265" t="str">
        <f>Y2265&amp;"-"&amp;Z2265&amp;"-"&amp;AC2265&amp;"-"&amp;AD2265&amp;"-"&amp;AG2265</f>
        <v>6.5-e-B-1-0.5</v>
      </c>
      <c r="Y2265">
        <f>F2265</f>
        <v>6.5</v>
      </c>
      <c r="Z2265" s="2" t="str">
        <f>G2265</f>
        <v>e</v>
      </c>
      <c r="AA2265">
        <f>_xlfn.IFNA(VLOOKUP(X2265,'duo-out'!A$2:Q$5000,5,FALSE),E2265+10*(H2265-1)+1+_xlfn.IFNA(VLOOKUP(D2265,states!A$2:C$10,3,FALSE),1))</f>
        <v>76</v>
      </c>
      <c r="AB2265" t="str">
        <f>IF(V2265="","",V2265)</f>
        <v/>
      </c>
      <c r="AC2265" s="2" t="str">
        <f>_xlfn.IFNA(VLOOKUP(D2265,states!A$2:C$10,2,FALSE),"XX")</f>
        <v>B</v>
      </c>
      <c r="AD2265">
        <f>E2265</f>
        <v>1</v>
      </c>
      <c r="AE2265">
        <f>_xlfn.IFNA(VLOOKUP(D2265,states!A$2:D$10,4,FALSE),0)</f>
        <v>0</v>
      </c>
      <c r="AF2265">
        <v>0.5</v>
      </c>
      <c r="AG2265">
        <f>IF(AE2265=0,AF2265,IF(AE2265=1,IF(F2265=0.5,0.5,IF(H2265=1,0.5,1.5)),IF(F2265=0.5,0.5,IF(H2265=1,2.5,1.5))))</f>
        <v>0.5</v>
      </c>
      <c r="AH2265" s="7">
        <f>IF(AC2265="XX",0,1/C2265^(1/5)*IF(E2265=0,100,1)/(E2265+1)^(1/4))</f>
        <v>1.5309059120638666</v>
      </c>
    </row>
    <row r="2266" spans="1:34">
      <c r="A2266">
        <v>500</v>
      </c>
      <c r="B2266" s="1">
        <v>27331.61</v>
      </c>
      <c r="C2266" s="6">
        <v>0.05</v>
      </c>
      <c r="D2266" t="s">
        <v>4</v>
      </c>
      <c r="E2266">
        <v>1</v>
      </c>
      <c r="F2266">
        <v>6.5</v>
      </c>
      <c r="G2266" t="s">
        <v>1</v>
      </c>
      <c r="H2266">
        <v>2</v>
      </c>
      <c r="I2266" t="s">
        <v>0</v>
      </c>
      <c r="J2266">
        <v>0</v>
      </c>
      <c r="K2266">
        <v>6.5</v>
      </c>
      <c r="L2266" t="s">
        <v>2</v>
      </c>
      <c r="M2266">
        <v>2</v>
      </c>
      <c r="N2266" t="s">
        <v>556</v>
      </c>
      <c r="O2266">
        <v>1</v>
      </c>
      <c r="P2266" t="str">
        <f>D2266&amp;"-"&amp;F2266&amp;"-"&amp;G2266&amp;"-"&amp;E2266&amp;"-"&amp;H2266</f>
        <v>B2Sigma-6.5-e-1-2</v>
      </c>
      <c r="Q2266" t="str">
        <f>I2266&amp;"-"&amp;K2266&amp;"-"&amp;L2266&amp;"-"&amp;J2266&amp;"-"&amp;M2266</f>
        <v>X2Pi-6.5-f-0-2</v>
      </c>
      <c r="R2266">
        <f>B2266+S2266</f>
        <v>28107.744898135999</v>
      </c>
      <c r="S2266">
        <f>_xlfn.IFNA(VLOOKUP(Q2266,'MARVEL-X'!A$2:I$1400,7,FALSE),VLOOKUP(Q2266,MARVEL!A$2:J$1522,10,FALSE))</f>
        <v>776.13489813599995</v>
      </c>
      <c r="T2266">
        <f>IF(P2266=P2265,R2266+T2265,R2266)</f>
        <v>281078.43489865499</v>
      </c>
      <c r="U2266">
        <f>IF(P2266=P2265,1+U2265,1)</f>
        <v>10</v>
      </c>
      <c r="V2266" t="str">
        <f t="shared" si="35"/>
        <v/>
      </c>
      <c r="W2266" t="str">
        <f>IF(V2266="","",IF(ABS(V2266-R2266)&gt;W$1,ABS(V2266-R2266),""))</f>
        <v/>
      </c>
      <c r="X2266" t="str">
        <f>Y2266&amp;"-"&amp;Z2266&amp;"-"&amp;AC2266&amp;"-"&amp;AD2266&amp;"-"&amp;AG2266</f>
        <v>6.5-e-B-1-0.5</v>
      </c>
      <c r="Y2266">
        <f>F2266</f>
        <v>6.5</v>
      </c>
      <c r="Z2266" s="2" t="str">
        <f>G2266</f>
        <v>e</v>
      </c>
      <c r="AA2266">
        <f>_xlfn.IFNA(VLOOKUP(X2266,'duo-out'!A$2:Q$5000,5,FALSE),E2266+10*(H2266-1)+1+_xlfn.IFNA(VLOOKUP(D2266,states!A$2:C$10,3,FALSE),1))</f>
        <v>76</v>
      </c>
      <c r="AB2266" t="str">
        <f>IF(V2266="","",V2266)</f>
        <v/>
      </c>
      <c r="AC2266" s="2" t="str">
        <f>_xlfn.IFNA(VLOOKUP(D2266,states!A$2:C$10,2,FALSE),"XX")</f>
        <v>B</v>
      </c>
      <c r="AD2266">
        <f>E2266</f>
        <v>1</v>
      </c>
      <c r="AE2266">
        <f>_xlfn.IFNA(VLOOKUP(D2266,states!A$2:D$10,4,FALSE),0)</f>
        <v>0</v>
      </c>
      <c r="AF2266">
        <v>0.5</v>
      </c>
      <c r="AG2266">
        <f>IF(AE2266=0,AF2266,IF(AE2266=1,IF(F2266=0.5,0.5,IF(H2266=1,0.5,1.5)),IF(F2266=0.5,0.5,IF(H2266=1,2.5,1.5))))</f>
        <v>0.5</v>
      </c>
      <c r="AH2266" s="7">
        <f>IF(AC2266="XX",0,1/C2266^(1/5)*IF(E2266=0,100,1)/(E2266+1)^(1/4))</f>
        <v>1.5309059120638666</v>
      </c>
    </row>
    <row r="2267" spans="1:34">
      <c r="A2267">
        <v>481</v>
      </c>
      <c r="B2267" s="1">
        <v>27530.49</v>
      </c>
      <c r="C2267" s="6">
        <v>0.05</v>
      </c>
      <c r="D2267" t="s">
        <v>4</v>
      </c>
      <c r="E2267">
        <v>1</v>
      </c>
      <c r="F2267">
        <v>6.5</v>
      </c>
      <c r="G2267" t="s">
        <v>1</v>
      </c>
      <c r="H2267">
        <v>2</v>
      </c>
      <c r="I2267" t="s">
        <v>0</v>
      </c>
      <c r="J2267">
        <v>0</v>
      </c>
      <c r="K2267">
        <v>5.5</v>
      </c>
      <c r="L2267" t="s">
        <v>1</v>
      </c>
      <c r="M2267">
        <v>2</v>
      </c>
      <c r="N2267" t="s">
        <v>537</v>
      </c>
      <c r="O2267">
        <v>1</v>
      </c>
      <c r="P2267" t="str">
        <f>D2267&amp;"-"&amp;F2267&amp;"-"&amp;G2267&amp;"-"&amp;E2267&amp;"-"&amp;H2267</f>
        <v>B2Sigma-6.5-e-1-2</v>
      </c>
      <c r="Q2267" t="str">
        <f>I2267&amp;"-"&amp;K2267&amp;"-"&amp;L2267&amp;"-"&amp;J2267&amp;"-"&amp;M2267</f>
        <v>X2Pi-5.5-e-0-2</v>
      </c>
      <c r="R2267">
        <f>B2267+S2267</f>
        <v>28107.792707513003</v>
      </c>
      <c r="S2267">
        <f>_xlfn.IFNA(VLOOKUP(Q2267,'MARVEL-X'!A$2:I$1400,7,FALSE),VLOOKUP(Q2267,MARVEL!A$2:J$1522,10,FALSE))</f>
        <v>577.30270751299997</v>
      </c>
      <c r="T2267">
        <f>IF(P2267=P2266,R2267+T2266,R2267)</f>
        <v>309186.22760616802</v>
      </c>
      <c r="U2267">
        <f>IF(P2267=P2266,1+U2266,1)</f>
        <v>11</v>
      </c>
      <c r="V2267" t="str">
        <f t="shared" si="35"/>
        <v/>
      </c>
      <c r="W2267" t="str">
        <f>IF(V2267="","",IF(ABS(V2267-R2267)&gt;W$1,ABS(V2267-R2267),""))</f>
        <v/>
      </c>
      <c r="X2267" t="str">
        <f>Y2267&amp;"-"&amp;Z2267&amp;"-"&amp;AC2267&amp;"-"&amp;AD2267&amp;"-"&amp;AG2267</f>
        <v>6.5-e-B-1-0.5</v>
      </c>
      <c r="Y2267">
        <f>F2267</f>
        <v>6.5</v>
      </c>
      <c r="Z2267" s="2" t="str">
        <f>G2267</f>
        <v>e</v>
      </c>
      <c r="AA2267">
        <f>_xlfn.IFNA(VLOOKUP(X2267,'duo-out'!A$2:Q$5000,5,FALSE),E2267+10*(H2267-1)+1+_xlfn.IFNA(VLOOKUP(D2267,states!A$2:C$10,3,FALSE),1))</f>
        <v>76</v>
      </c>
      <c r="AB2267" t="str">
        <f>IF(V2267="","",V2267)</f>
        <v/>
      </c>
      <c r="AC2267" s="2" t="str">
        <f>_xlfn.IFNA(VLOOKUP(D2267,states!A$2:C$10,2,FALSE),"XX")</f>
        <v>B</v>
      </c>
      <c r="AD2267">
        <f>E2267</f>
        <v>1</v>
      </c>
      <c r="AE2267">
        <f>_xlfn.IFNA(VLOOKUP(D2267,states!A$2:D$10,4,FALSE),0)</f>
        <v>0</v>
      </c>
      <c r="AF2267">
        <v>0.5</v>
      </c>
      <c r="AG2267">
        <f>IF(AE2267=0,AF2267,IF(AE2267=1,IF(F2267=0.5,0.5,IF(H2267=1,0.5,1.5)),IF(F2267=0.5,0.5,IF(H2267=1,2.5,1.5))))</f>
        <v>0.5</v>
      </c>
      <c r="AH2267" s="7">
        <f>IF(AC2267="XX",0,1/C2267^(1/5)*IF(E2267=0,100,1)/(E2267+1)^(1/4))</f>
        <v>1.5309059120638666</v>
      </c>
    </row>
    <row r="2268" spans="1:34">
      <c r="A2268">
        <v>6322</v>
      </c>
      <c r="B2268" s="1">
        <v>24415.040000000001</v>
      </c>
      <c r="C2268" s="6">
        <v>0.5</v>
      </c>
      <c r="D2268" t="s">
        <v>4</v>
      </c>
      <c r="E2268">
        <v>1</v>
      </c>
      <c r="F2268">
        <v>6.5</v>
      </c>
      <c r="G2268" t="s">
        <v>1</v>
      </c>
      <c r="H2268">
        <v>2</v>
      </c>
      <c r="I2268" t="s">
        <v>0</v>
      </c>
      <c r="J2268">
        <v>1</v>
      </c>
      <c r="K2268">
        <v>7.5</v>
      </c>
      <c r="L2268" t="s">
        <v>1</v>
      </c>
      <c r="M2268">
        <v>2</v>
      </c>
      <c r="N2268" t="s">
        <v>6378</v>
      </c>
      <c r="O2268">
        <v>1</v>
      </c>
      <c r="P2268" t="str">
        <f>D2268&amp;"-"&amp;F2268&amp;"-"&amp;G2268&amp;"-"&amp;E2268&amp;"-"&amp;H2268</f>
        <v>B2Sigma-6.5-e-1-2</v>
      </c>
      <c r="Q2268" t="str">
        <f>I2268&amp;"-"&amp;K2268&amp;"-"&amp;L2268&amp;"-"&amp;J2268&amp;"-"&amp;M2268</f>
        <v>X2Pi-7.5-e-1-2</v>
      </c>
      <c r="R2268">
        <f>B2268+S2268</f>
        <v>28107.884806118</v>
      </c>
      <c r="S2268">
        <f>_xlfn.IFNA(VLOOKUP(Q2268,'MARVEL-X'!A$2:I$1400,7,FALSE),VLOOKUP(Q2268,MARVEL!A$2:J$1522,10,FALSE))</f>
        <v>3692.8448061180002</v>
      </c>
      <c r="T2268">
        <f>IF(P2268=P2267,R2268+T2267,R2268)</f>
        <v>337294.11241228599</v>
      </c>
      <c r="U2268">
        <f>IF(P2268=P2267,1+U2267,1)</f>
        <v>12</v>
      </c>
      <c r="V2268" t="str">
        <f t="shared" si="35"/>
        <v/>
      </c>
      <c r="W2268" t="str">
        <f>IF(V2268="","",IF(ABS(V2268-R2268)&gt;W$1,ABS(V2268-R2268),""))</f>
        <v/>
      </c>
      <c r="X2268" t="str">
        <f>Y2268&amp;"-"&amp;Z2268&amp;"-"&amp;AC2268&amp;"-"&amp;AD2268&amp;"-"&amp;AG2268</f>
        <v>6.5-e-B-1-0.5</v>
      </c>
      <c r="Y2268">
        <f>F2268</f>
        <v>6.5</v>
      </c>
      <c r="Z2268" s="2" t="str">
        <f>G2268</f>
        <v>e</v>
      </c>
      <c r="AA2268">
        <f>_xlfn.IFNA(VLOOKUP(X2268,'duo-out'!A$2:Q$5000,5,FALSE),E2268+10*(H2268-1)+1+_xlfn.IFNA(VLOOKUP(D2268,states!A$2:C$10,3,FALSE),1))</f>
        <v>76</v>
      </c>
      <c r="AB2268" t="str">
        <f>IF(V2268="","",V2268)</f>
        <v/>
      </c>
      <c r="AC2268" s="2" t="str">
        <f>_xlfn.IFNA(VLOOKUP(D2268,states!A$2:C$10,2,FALSE),"XX")</f>
        <v>B</v>
      </c>
      <c r="AD2268">
        <f>E2268</f>
        <v>1</v>
      </c>
      <c r="AE2268">
        <f>_xlfn.IFNA(VLOOKUP(D2268,states!A$2:D$10,4,FALSE),0)</f>
        <v>0</v>
      </c>
      <c r="AF2268">
        <v>0.5</v>
      </c>
      <c r="AG2268">
        <f>IF(AE2268=0,AF2268,IF(AE2268=1,IF(F2268=0.5,0.5,IF(H2268=1,0.5,1.5)),IF(F2268=0.5,0.5,IF(H2268=1,2.5,1.5))))</f>
        <v>0.5</v>
      </c>
      <c r="AH2268" s="7">
        <f>IF(AC2268="XX",0,1/C2268^(1/5)*IF(E2268=0,100,1)/(E2268+1)^(1/4))</f>
        <v>0.96593632892484571</v>
      </c>
    </row>
    <row r="2269" spans="1:34">
      <c r="A2269">
        <v>6298</v>
      </c>
      <c r="B2269" s="1">
        <v>27110.2</v>
      </c>
      <c r="C2269" s="6">
        <v>0.5</v>
      </c>
      <c r="D2269" t="s">
        <v>4</v>
      </c>
      <c r="E2269">
        <v>1</v>
      </c>
      <c r="F2269">
        <v>6.5</v>
      </c>
      <c r="G2269" t="s">
        <v>1</v>
      </c>
      <c r="H2269">
        <v>2</v>
      </c>
      <c r="I2269" t="s">
        <v>0</v>
      </c>
      <c r="J2269">
        <v>0</v>
      </c>
      <c r="K2269">
        <v>7.5</v>
      </c>
      <c r="L2269" t="s">
        <v>1</v>
      </c>
      <c r="M2269">
        <v>2</v>
      </c>
      <c r="N2269" t="s">
        <v>6354</v>
      </c>
      <c r="O2269">
        <v>1</v>
      </c>
      <c r="P2269" t="str">
        <f>D2269&amp;"-"&amp;F2269&amp;"-"&amp;G2269&amp;"-"&amp;E2269&amp;"-"&amp;H2269</f>
        <v>B2Sigma-6.5-e-1-2</v>
      </c>
      <c r="Q2269" t="str">
        <f>I2269&amp;"-"&amp;K2269&amp;"-"&amp;L2269&amp;"-"&amp;J2269&amp;"-"&amp;M2269</f>
        <v>X2Pi-7.5-e-0-2</v>
      </c>
      <c r="R2269">
        <f>B2269+S2269</f>
        <v>28108.064383962002</v>
      </c>
      <c r="S2269">
        <f>_xlfn.IFNA(VLOOKUP(Q2269,'MARVEL-X'!A$2:I$1400,7,FALSE),VLOOKUP(Q2269,MARVEL!A$2:J$1522,10,FALSE))</f>
        <v>997.86438396200003</v>
      </c>
      <c r="T2269">
        <f>IF(P2269=P2268,R2269+T2268,R2269)</f>
        <v>365402.17679624801</v>
      </c>
      <c r="U2269">
        <f>IF(P2269=P2268,1+U2268,1)</f>
        <v>13</v>
      </c>
      <c r="V2269" t="str">
        <f t="shared" si="35"/>
        <v/>
      </c>
      <c r="W2269" t="str">
        <f>IF(V2269="","",IF(ABS(V2269-R2269)&gt;W$1,ABS(V2269-R2269),""))</f>
        <v/>
      </c>
      <c r="X2269" t="str">
        <f>Y2269&amp;"-"&amp;Z2269&amp;"-"&amp;AC2269&amp;"-"&amp;AD2269&amp;"-"&amp;AG2269</f>
        <v>6.5-e-B-1-0.5</v>
      </c>
      <c r="Y2269">
        <f>F2269</f>
        <v>6.5</v>
      </c>
      <c r="Z2269" s="2" t="str">
        <f>G2269</f>
        <v>e</v>
      </c>
      <c r="AA2269">
        <f>_xlfn.IFNA(VLOOKUP(X2269,'duo-out'!A$2:Q$5000,5,FALSE),E2269+10*(H2269-1)+1+_xlfn.IFNA(VLOOKUP(D2269,states!A$2:C$10,3,FALSE),1))</f>
        <v>76</v>
      </c>
      <c r="AB2269" t="str">
        <f>IF(V2269="","",V2269)</f>
        <v/>
      </c>
      <c r="AC2269" s="2" t="str">
        <f>_xlfn.IFNA(VLOOKUP(D2269,states!A$2:C$10,2,FALSE),"XX")</f>
        <v>B</v>
      </c>
      <c r="AD2269">
        <f>E2269</f>
        <v>1</v>
      </c>
      <c r="AE2269">
        <f>_xlfn.IFNA(VLOOKUP(D2269,states!A$2:D$10,4,FALSE),0)</f>
        <v>0</v>
      </c>
      <c r="AF2269">
        <v>0.5</v>
      </c>
      <c r="AG2269">
        <f>IF(AE2269=0,AF2269,IF(AE2269=1,IF(F2269=0.5,0.5,IF(H2269=1,0.5,1.5)),IF(F2269=0.5,0.5,IF(H2269=1,2.5,1.5))))</f>
        <v>0.5</v>
      </c>
      <c r="AH2269" s="7">
        <f>IF(AC2269="XX",0,1/C2269^(1/5)*IF(E2269=0,100,1)/(E2269+1)^(1/4))</f>
        <v>0.96593632892484571</v>
      </c>
    </row>
    <row r="2270" spans="1:34">
      <c r="A2270">
        <v>6289</v>
      </c>
      <c r="B2270" s="1">
        <v>27331.91</v>
      </c>
      <c r="C2270" s="6">
        <v>0.5</v>
      </c>
      <c r="D2270" t="s">
        <v>4</v>
      </c>
      <c r="E2270">
        <v>1</v>
      </c>
      <c r="F2270">
        <v>6.5</v>
      </c>
      <c r="G2270" t="s">
        <v>1</v>
      </c>
      <c r="H2270">
        <v>2</v>
      </c>
      <c r="I2270" t="s">
        <v>0</v>
      </c>
      <c r="J2270">
        <v>0</v>
      </c>
      <c r="K2270">
        <v>6.5</v>
      </c>
      <c r="L2270" t="s">
        <v>2</v>
      </c>
      <c r="M2270">
        <v>2</v>
      </c>
      <c r="N2270" t="s">
        <v>6345</v>
      </c>
      <c r="O2270">
        <v>1</v>
      </c>
      <c r="P2270" t="str">
        <f>D2270&amp;"-"&amp;F2270&amp;"-"&amp;G2270&amp;"-"&amp;E2270&amp;"-"&amp;H2270</f>
        <v>B2Sigma-6.5-e-1-2</v>
      </c>
      <c r="Q2270" t="str">
        <f>I2270&amp;"-"&amp;K2270&amp;"-"&amp;L2270&amp;"-"&amp;J2270&amp;"-"&amp;M2270</f>
        <v>X2Pi-6.5-f-0-2</v>
      </c>
      <c r="R2270">
        <f>B2270+S2270</f>
        <v>28108.044898135999</v>
      </c>
      <c r="S2270">
        <f>_xlfn.IFNA(VLOOKUP(Q2270,'MARVEL-X'!A$2:I$1400,7,FALSE),VLOOKUP(Q2270,MARVEL!A$2:J$1522,10,FALSE))</f>
        <v>776.13489813599995</v>
      </c>
      <c r="T2270">
        <f>IF(P2270=P2269,R2270+T2269,R2270)</f>
        <v>393510.221694384</v>
      </c>
      <c r="U2270">
        <f>IF(P2270=P2269,1+U2269,1)</f>
        <v>14</v>
      </c>
      <c r="V2270" t="str">
        <f t="shared" si="35"/>
        <v/>
      </c>
      <c r="W2270" t="str">
        <f>IF(V2270="","",IF(ABS(V2270-R2270)&gt;W$1,ABS(V2270-R2270),""))</f>
        <v/>
      </c>
      <c r="X2270" t="str">
        <f>Y2270&amp;"-"&amp;Z2270&amp;"-"&amp;AC2270&amp;"-"&amp;AD2270&amp;"-"&amp;AG2270</f>
        <v>6.5-e-B-1-0.5</v>
      </c>
      <c r="Y2270">
        <f>F2270</f>
        <v>6.5</v>
      </c>
      <c r="Z2270" s="2" t="str">
        <f>G2270</f>
        <v>e</v>
      </c>
      <c r="AA2270">
        <f>_xlfn.IFNA(VLOOKUP(X2270,'duo-out'!A$2:Q$5000,5,FALSE),E2270+10*(H2270-1)+1+_xlfn.IFNA(VLOOKUP(D2270,states!A$2:C$10,3,FALSE),1))</f>
        <v>76</v>
      </c>
      <c r="AB2270" t="str">
        <f>IF(V2270="","",V2270)</f>
        <v/>
      </c>
      <c r="AC2270" s="2" t="str">
        <f>_xlfn.IFNA(VLOOKUP(D2270,states!A$2:C$10,2,FALSE),"XX")</f>
        <v>B</v>
      </c>
      <c r="AD2270">
        <f>E2270</f>
        <v>1</v>
      </c>
      <c r="AE2270">
        <f>_xlfn.IFNA(VLOOKUP(D2270,states!A$2:D$10,4,FALSE),0)</f>
        <v>0</v>
      </c>
      <c r="AF2270">
        <v>0.5</v>
      </c>
      <c r="AG2270">
        <f>IF(AE2270=0,AF2270,IF(AE2270=1,IF(F2270=0.5,0.5,IF(H2270=1,0.5,1.5)),IF(F2270=0.5,0.5,IF(H2270=1,2.5,1.5))))</f>
        <v>0.5</v>
      </c>
      <c r="AH2270" s="7">
        <f>IF(AC2270="XX",0,1/C2270^(1/5)*IF(E2270=0,100,1)/(E2270+1)^(1/4))</f>
        <v>0.96593632892484571</v>
      </c>
    </row>
    <row r="2271" spans="1:34">
      <c r="A2271">
        <v>6281</v>
      </c>
      <c r="B2271" s="1">
        <v>27530.63</v>
      </c>
      <c r="C2271" s="6">
        <v>0.5</v>
      </c>
      <c r="D2271" t="s">
        <v>4</v>
      </c>
      <c r="E2271">
        <v>1</v>
      </c>
      <c r="F2271">
        <v>6.5</v>
      </c>
      <c r="G2271" t="s">
        <v>1</v>
      </c>
      <c r="H2271">
        <v>2</v>
      </c>
      <c r="I2271" t="s">
        <v>0</v>
      </c>
      <c r="J2271">
        <v>0</v>
      </c>
      <c r="K2271">
        <v>5.5</v>
      </c>
      <c r="L2271" t="s">
        <v>1</v>
      </c>
      <c r="M2271">
        <v>2</v>
      </c>
      <c r="N2271" t="s">
        <v>6337</v>
      </c>
      <c r="O2271">
        <v>1</v>
      </c>
      <c r="P2271" t="str">
        <f>D2271&amp;"-"&amp;F2271&amp;"-"&amp;G2271&amp;"-"&amp;E2271&amp;"-"&amp;H2271</f>
        <v>B2Sigma-6.5-e-1-2</v>
      </c>
      <c r="Q2271" t="str">
        <f>I2271&amp;"-"&amp;K2271&amp;"-"&amp;L2271&amp;"-"&amp;J2271&amp;"-"&amp;M2271</f>
        <v>X2Pi-5.5-e-0-2</v>
      </c>
      <c r="R2271">
        <f>B2271+S2271</f>
        <v>28107.932707513002</v>
      </c>
      <c r="S2271">
        <f>_xlfn.IFNA(VLOOKUP(Q2271,'MARVEL-X'!A$2:I$1400,7,FALSE),VLOOKUP(Q2271,MARVEL!A$2:J$1522,10,FALSE))</f>
        <v>577.30270751299997</v>
      </c>
      <c r="T2271">
        <f>IF(P2271=P2270,R2271+T2270,R2271)</f>
        <v>421618.15440189699</v>
      </c>
      <c r="U2271">
        <f>IF(P2271=P2270,1+U2270,1)</f>
        <v>15</v>
      </c>
      <c r="V2271">
        <f t="shared" si="35"/>
        <v>28107.876960126465</v>
      </c>
      <c r="W2271">
        <f>IF(V2271="","",IF(ABS(V2271-R2271)&gt;W$1,ABS(V2271-R2271),""))</f>
        <v>5.5747386537404964E-2</v>
      </c>
      <c r="X2271" t="str">
        <f>Y2271&amp;"-"&amp;Z2271&amp;"-"&amp;AC2271&amp;"-"&amp;AD2271&amp;"-"&amp;AG2271</f>
        <v>6.5-e-B-1-0.5</v>
      </c>
      <c r="Y2271">
        <f>F2271</f>
        <v>6.5</v>
      </c>
      <c r="Z2271" s="2" t="str">
        <f>G2271</f>
        <v>e</v>
      </c>
      <c r="AA2271">
        <f>_xlfn.IFNA(VLOOKUP(X2271,'duo-out'!A$2:Q$5000,5,FALSE),E2271+10*(H2271-1)+1+_xlfn.IFNA(VLOOKUP(D2271,states!A$2:C$10,3,FALSE),1))</f>
        <v>76</v>
      </c>
      <c r="AB2271">
        <f>IF(V2271="","",V2271)</f>
        <v>28107.876960126465</v>
      </c>
      <c r="AC2271" s="2" t="str">
        <f>_xlfn.IFNA(VLOOKUP(D2271,states!A$2:C$10,2,FALSE),"XX")</f>
        <v>B</v>
      </c>
      <c r="AD2271">
        <f>E2271</f>
        <v>1</v>
      </c>
      <c r="AE2271">
        <f>_xlfn.IFNA(VLOOKUP(D2271,states!A$2:D$10,4,FALSE),0)</f>
        <v>0</v>
      </c>
      <c r="AF2271">
        <v>0.5</v>
      </c>
      <c r="AG2271">
        <f>IF(AE2271=0,AF2271,IF(AE2271=1,IF(F2271=0.5,0.5,IF(H2271=1,0.5,1.5)),IF(F2271=0.5,0.5,IF(H2271=1,2.5,1.5))))</f>
        <v>0.5</v>
      </c>
      <c r="AH2271" s="7">
        <f>IF(AC2271="XX",0,1/C2271^(1/5)*IF(E2271=0,100,1)/(E2271+1)^(1/4))</f>
        <v>0.96593632892484571</v>
      </c>
    </row>
    <row r="2272" spans="1:34">
      <c r="A2272">
        <v>4343</v>
      </c>
      <c r="B2272" s="1">
        <v>22933.679800000002</v>
      </c>
      <c r="C2272" s="6">
        <v>0.01</v>
      </c>
      <c r="D2272" t="s">
        <v>4</v>
      </c>
      <c r="E2272">
        <v>0</v>
      </c>
      <c r="F2272">
        <v>6.5</v>
      </c>
      <c r="G2272" t="s">
        <v>2</v>
      </c>
      <c r="H2272">
        <v>1</v>
      </c>
      <c r="I2272" t="s">
        <v>0</v>
      </c>
      <c r="J2272">
        <v>1</v>
      </c>
      <c r="K2272">
        <v>6.5</v>
      </c>
      <c r="L2272" t="s">
        <v>1</v>
      </c>
      <c r="M2272">
        <v>1</v>
      </c>
      <c r="N2272" t="s">
        <v>4399</v>
      </c>
      <c r="O2272">
        <v>1</v>
      </c>
      <c r="P2272" t="str">
        <f>D2272&amp;"-"&amp;F2272&amp;"-"&amp;G2272&amp;"-"&amp;E2272&amp;"-"&amp;H2272</f>
        <v>B2Sigma-6.5-f-0-1</v>
      </c>
      <c r="Q2272" t="str">
        <f>I2272&amp;"-"&amp;K2272&amp;"-"&amp;L2272&amp;"-"&amp;J2272&amp;"-"&amp;M2272</f>
        <v>X2Pi-6.5-e-1-1</v>
      </c>
      <c r="R2272">
        <f>B2272+S2272</f>
        <v>26225.251173651002</v>
      </c>
      <c r="S2272">
        <f>_xlfn.IFNA(VLOOKUP(Q2272,'MARVEL-X'!A$2:I$1400,7,FALSE),VLOOKUP(Q2272,MARVEL!A$2:J$1522,10,FALSE))</f>
        <v>3291.5713736510002</v>
      </c>
      <c r="T2272">
        <f>IF(P2272=P2271,R2272+T2271,R2272)</f>
        <v>26225.251173651002</v>
      </c>
      <c r="U2272">
        <f>IF(P2272=P2271,1+U2271,1)</f>
        <v>1</v>
      </c>
      <c r="V2272" t="str">
        <f t="shared" si="35"/>
        <v/>
      </c>
      <c r="W2272" t="str">
        <f>IF(V2272="","",IF(ABS(V2272-R2272)&gt;W$1,ABS(V2272-R2272),""))</f>
        <v/>
      </c>
      <c r="X2272" t="str">
        <f>Y2272&amp;"-"&amp;Z2272&amp;"-"&amp;AC2272&amp;"-"&amp;AD2272&amp;"-"&amp;AG2272</f>
        <v>6.5-f-B-0-0.5</v>
      </c>
      <c r="Y2272">
        <f>F2272</f>
        <v>6.5</v>
      </c>
      <c r="Z2272" s="2" t="str">
        <f>G2272</f>
        <v>f</v>
      </c>
      <c r="AA2272">
        <f>_xlfn.IFNA(VLOOKUP(X2272,'duo-out'!A$2:Q$5000,5,FALSE),E2272+10*(H2272-1)+1+_xlfn.IFNA(VLOOKUP(D2272,states!A$2:C$10,3,FALSE),1))</f>
        <v>63</v>
      </c>
      <c r="AB2272" t="str">
        <f>IF(V2272="","",V2272)</f>
        <v/>
      </c>
      <c r="AC2272" s="2" t="str">
        <f>_xlfn.IFNA(VLOOKUP(D2272,states!A$2:C$10,2,FALSE),"XX")</f>
        <v>B</v>
      </c>
      <c r="AD2272">
        <f>E2272</f>
        <v>0</v>
      </c>
      <c r="AE2272">
        <f>_xlfn.IFNA(VLOOKUP(D2272,states!A$2:D$10,4,FALSE),0)</f>
        <v>0</v>
      </c>
      <c r="AF2272">
        <v>0.5</v>
      </c>
      <c r="AG2272">
        <f>IF(AE2272=0,AF2272,IF(AE2272=1,IF(F2272=0.5,0.5,IF(H2272=1,0.5,1.5)),IF(F2272=0.5,0.5,IF(H2272=1,2.5,1.5))))</f>
        <v>0.5</v>
      </c>
      <c r="AH2272" s="7">
        <f>IF(AC2272="XX",0,1/C2272^(1/5)*IF(E2272=0,100,1)/(E2272+1)^(1/4))</f>
        <v>251.188643150958</v>
      </c>
    </row>
    <row r="2273" spans="1:34">
      <c r="A2273">
        <v>4326</v>
      </c>
      <c r="B2273" s="1">
        <v>23097.404399999999</v>
      </c>
      <c r="C2273" s="6">
        <v>0.01</v>
      </c>
      <c r="D2273" t="s">
        <v>4</v>
      </c>
      <c r="E2273">
        <v>0</v>
      </c>
      <c r="F2273">
        <v>6.5</v>
      </c>
      <c r="G2273" t="s">
        <v>2</v>
      </c>
      <c r="H2273">
        <v>1</v>
      </c>
      <c r="I2273" t="s">
        <v>0</v>
      </c>
      <c r="J2273">
        <v>1</v>
      </c>
      <c r="K2273">
        <v>5.5</v>
      </c>
      <c r="L2273" t="s">
        <v>2</v>
      </c>
      <c r="M2273">
        <v>1</v>
      </c>
      <c r="N2273" t="s">
        <v>4382</v>
      </c>
      <c r="O2273">
        <v>1</v>
      </c>
      <c r="P2273" t="str">
        <f>D2273&amp;"-"&amp;F2273&amp;"-"&amp;G2273&amp;"-"&amp;E2273&amp;"-"&amp;H2273</f>
        <v>B2Sigma-6.5-f-0-1</v>
      </c>
      <c r="Q2273" t="str">
        <f>I2273&amp;"-"&amp;K2273&amp;"-"&amp;L2273&amp;"-"&amp;J2273&amp;"-"&amp;M2273</f>
        <v>X2Pi-5.5-f-1-1</v>
      </c>
      <c r="R2273">
        <f>B2273+S2273</f>
        <v>26225.249726845999</v>
      </c>
      <c r="S2273">
        <f>_xlfn.IFNA(VLOOKUP(Q2273,'MARVEL-X'!A$2:I$1400,7,FALSE),VLOOKUP(Q2273,MARVEL!A$2:J$1522,10,FALSE))</f>
        <v>3127.8453268459998</v>
      </c>
      <c r="T2273">
        <f>IF(P2273=P2272,R2273+T2272,R2273)</f>
        <v>52450.500900497005</v>
      </c>
      <c r="U2273">
        <f>IF(P2273=P2272,1+U2272,1)</f>
        <v>2</v>
      </c>
      <c r="V2273" t="str">
        <f t="shared" si="35"/>
        <v/>
      </c>
      <c r="W2273" t="str">
        <f>IF(V2273="","",IF(ABS(V2273-R2273)&gt;W$1,ABS(V2273-R2273),""))</f>
        <v/>
      </c>
      <c r="X2273" t="str">
        <f>Y2273&amp;"-"&amp;Z2273&amp;"-"&amp;AC2273&amp;"-"&amp;AD2273&amp;"-"&amp;AG2273</f>
        <v>6.5-f-B-0-0.5</v>
      </c>
      <c r="Y2273">
        <f>F2273</f>
        <v>6.5</v>
      </c>
      <c r="Z2273" s="2" t="str">
        <f>G2273</f>
        <v>f</v>
      </c>
      <c r="AA2273">
        <f>_xlfn.IFNA(VLOOKUP(X2273,'duo-out'!A$2:Q$5000,5,FALSE),E2273+10*(H2273-1)+1+_xlfn.IFNA(VLOOKUP(D2273,states!A$2:C$10,3,FALSE),1))</f>
        <v>63</v>
      </c>
      <c r="AB2273" t="str">
        <f>IF(V2273="","",V2273)</f>
        <v/>
      </c>
      <c r="AC2273" s="2" t="str">
        <f>_xlfn.IFNA(VLOOKUP(D2273,states!A$2:C$10,2,FALSE),"XX")</f>
        <v>B</v>
      </c>
      <c r="AD2273">
        <f>E2273</f>
        <v>0</v>
      </c>
      <c r="AE2273">
        <f>_xlfn.IFNA(VLOOKUP(D2273,states!A$2:D$10,4,FALSE),0)</f>
        <v>0</v>
      </c>
      <c r="AF2273">
        <v>0.5</v>
      </c>
      <c r="AG2273">
        <f>IF(AE2273=0,AF2273,IF(AE2273=1,IF(F2273=0.5,0.5,IF(H2273=1,0.5,1.5)),IF(F2273=0.5,0.5,IF(H2273=1,2.5,1.5))))</f>
        <v>0.5</v>
      </c>
      <c r="AH2273" s="7">
        <f>IF(AC2273="XX",0,1/C2273^(1/5)*IF(E2273=0,100,1)/(E2273+1)^(1/4))</f>
        <v>251.188643150958</v>
      </c>
    </row>
    <row r="2274" spans="1:34">
      <c r="A2274">
        <v>4305</v>
      </c>
      <c r="B2274" s="1">
        <v>25449.508099999999</v>
      </c>
      <c r="C2274" s="6">
        <v>0.01</v>
      </c>
      <c r="D2274" t="s">
        <v>4</v>
      </c>
      <c r="E2274">
        <v>0</v>
      </c>
      <c r="F2274">
        <v>6.5</v>
      </c>
      <c r="G2274" t="s">
        <v>2</v>
      </c>
      <c r="H2274">
        <v>1</v>
      </c>
      <c r="I2274" t="s">
        <v>0</v>
      </c>
      <c r="J2274">
        <v>0</v>
      </c>
      <c r="K2274">
        <v>7.5</v>
      </c>
      <c r="L2274" t="s">
        <v>2</v>
      </c>
      <c r="M2274">
        <v>1</v>
      </c>
      <c r="N2274" t="s">
        <v>4361</v>
      </c>
      <c r="O2274">
        <v>1</v>
      </c>
      <c r="P2274" t="str">
        <f>D2274&amp;"-"&amp;F2274&amp;"-"&amp;G2274&amp;"-"&amp;E2274&amp;"-"&amp;H2274</f>
        <v>B2Sigma-6.5-f-0-1</v>
      </c>
      <c r="Q2274" t="str">
        <f>I2274&amp;"-"&amp;K2274&amp;"-"&amp;L2274&amp;"-"&amp;J2274&amp;"-"&amp;M2274</f>
        <v>X2Pi-7.5-f-0-1</v>
      </c>
      <c r="R2274">
        <f>B2274+S2274</f>
        <v>26225.249115447998</v>
      </c>
      <c r="S2274">
        <f>_xlfn.IFNA(VLOOKUP(Q2274,'MARVEL-X'!A$2:I$1400,7,FALSE),VLOOKUP(Q2274,MARVEL!A$2:J$1522,10,FALSE))</f>
        <v>775.74101544799998</v>
      </c>
      <c r="T2274">
        <f>IF(P2274=P2273,R2274+T2273,R2274)</f>
        <v>78675.750015944999</v>
      </c>
      <c r="U2274">
        <f>IF(P2274=P2273,1+U2273,1)</f>
        <v>3</v>
      </c>
      <c r="V2274" t="str">
        <f t="shared" si="35"/>
        <v/>
      </c>
      <c r="W2274" t="str">
        <f>IF(V2274="","",IF(ABS(V2274-R2274)&gt;W$1,ABS(V2274-R2274),""))</f>
        <v/>
      </c>
      <c r="X2274" t="str">
        <f>Y2274&amp;"-"&amp;Z2274&amp;"-"&amp;AC2274&amp;"-"&amp;AD2274&amp;"-"&amp;AG2274</f>
        <v>6.5-f-B-0-0.5</v>
      </c>
      <c r="Y2274">
        <f>F2274</f>
        <v>6.5</v>
      </c>
      <c r="Z2274" s="2" t="str">
        <f>G2274</f>
        <v>f</v>
      </c>
      <c r="AA2274">
        <f>_xlfn.IFNA(VLOOKUP(X2274,'duo-out'!A$2:Q$5000,5,FALSE),E2274+10*(H2274-1)+1+_xlfn.IFNA(VLOOKUP(D2274,states!A$2:C$10,3,FALSE),1))</f>
        <v>63</v>
      </c>
      <c r="AB2274" t="str">
        <f>IF(V2274="","",V2274)</f>
        <v/>
      </c>
      <c r="AC2274" s="2" t="str">
        <f>_xlfn.IFNA(VLOOKUP(D2274,states!A$2:C$10,2,FALSE),"XX")</f>
        <v>B</v>
      </c>
      <c r="AD2274">
        <f>E2274</f>
        <v>0</v>
      </c>
      <c r="AE2274">
        <f>_xlfn.IFNA(VLOOKUP(D2274,states!A$2:D$10,4,FALSE),0)</f>
        <v>0</v>
      </c>
      <c r="AF2274">
        <v>0.5</v>
      </c>
      <c r="AG2274">
        <f>IF(AE2274=0,AF2274,IF(AE2274=1,IF(F2274=0.5,0.5,IF(H2274=1,0.5,1.5)),IF(F2274=0.5,0.5,IF(H2274=1,2.5,1.5))))</f>
        <v>0.5</v>
      </c>
      <c r="AH2274" s="7">
        <f>IF(AC2274="XX",0,1/C2274^(1/5)*IF(E2274=0,100,1)/(E2274+1)^(1/4))</f>
        <v>251.188643150958</v>
      </c>
    </row>
    <row r="2275" spans="1:34">
      <c r="A2275">
        <v>4252</v>
      </c>
      <c r="B2275" s="1">
        <v>25814.452300000001</v>
      </c>
      <c r="C2275" s="6">
        <v>1.8249999999999999E-2</v>
      </c>
      <c r="D2275" t="s">
        <v>4</v>
      </c>
      <c r="E2275">
        <v>0</v>
      </c>
      <c r="F2275">
        <v>6.5</v>
      </c>
      <c r="G2275" t="s">
        <v>2</v>
      </c>
      <c r="H2275">
        <v>1</v>
      </c>
      <c r="I2275" t="s">
        <v>0</v>
      </c>
      <c r="J2275">
        <v>0</v>
      </c>
      <c r="K2275">
        <v>5.5</v>
      </c>
      <c r="L2275" t="s">
        <v>2</v>
      </c>
      <c r="M2275">
        <v>1</v>
      </c>
      <c r="N2275" t="s">
        <v>4308</v>
      </c>
      <c r="O2275">
        <v>1</v>
      </c>
      <c r="P2275" t="str">
        <f>D2275&amp;"-"&amp;F2275&amp;"-"&amp;G2275&amp;"-"&amp;E2275&amp;"-"&amp;H2275</f>
        <v>B2Sigma-6.5-f-0-1</v>
      </c>
      <c r="Q2275" t="str">
        <f>I2275&amp;"-"&amp;K2275&amp;"-"&amp;L2275&amp;"-"&amp;J2275&amp;"-"&amp;M2275</f>
        <v>X2Pi-5.5-f-0-1</v>
      </c>
      <c r="R2275">
        <f>B2275+S2275</f>
        <v>26225.238310875</v>
      </c>
      <c r="S2275">
        <f>_xlfn.IFNA(VLOOKUP(Q2275,'MARVEL-X'!A$2:I$1400,7,FALSE),VLOOKUP(Q2275,MARVEL!A$2:J$1522,10,FALSE))</f>
        <v>410.78601087499999</v>
      </c>
      <c r="T2275">
        <f>IF(P2275=P2274,R2275+T2274,R2275)</f>
        <v>104900.98832681999</v>
      </c>
      <c r="U2275">
        <f>IF(P2275=P2274,1+U2274,1)</f>
        <v>4</v>
      </c>
      <c r="V2275" t="str">
        <f t="shared" si="35"/>
        <v/>
      </c>
      <c r="W2275" t="str">
        <f>IF(V2275="","",IF(ABS(V2275-R2275)&gt;W$1,ABS(V2275-R2275),""))</f>
        <v/>
      </c>
      <c r="X2275" t="str">
        <f>Y2275&amp;"-"&amp;Z2275&amp;"-"&amp;AC2275&amp;"-"&amp;AD2275&amp;"-"&amp;AG2275</f>
        <v>6.5-f-B-0-0.5</v>
      </c>
      <c r="Y2275">
        <f>F2275</f>
        <v>6.5</v>
      </c>
      <c r="Z2275" s="2" t="str">
        <f>G2275</f>
        <v>f</v>
      </c>
      <c r="AA2275">
        <f>_xlfn.IFNA(VLOOKUP(X2275,'duo-out'!A$2:Q$5000,5,FALSE),E2275+10*(H2275-1)+1+_xlfn.IFNA(VLOOKUP(D2275,states!A$2:C$10,3,FALSE),1))</f>
        <v>63</v>
      </c>
      <c r="AB2275" t="str">
        <f>IF(V2275="","",V2275)</f>
        <v/>
      </c>
      <c r="AC2275" s="2" t="str">
        <f>_xlfn.IFNA(VLOOKUP(D2275,states!A$2:C$10,2,FALSE),"XX")</f>
        <v>B</v>
      </c>
      <c r="AD2275">
        <f>E2275</f>
        <v>0</v>
      </c>
      <c r="AE2275">
        <f>_xlfn.IFNA(VLOOKUP(D2275,states!A$2:D$10,4,FALSE),0)</f>
        <v>0</v>
      </c>
      <c r="AF2275">
        <v>0.5</v>
      </c>
      <c r="AG2275">
        <f>IF(AE2275=0,AF2275,IF(AE2275=1,IF(F2275=0.5,0.5,IF(H2275=1,0.5,1.5)),IF(F2275=0.5,0.5,IF(H2275=1,2.5,1.5))))</f>
        <v>0.5</v>
      </c>
      <c r="AH2275" s="7">
        <f>IF(AC2275="XX",0,1/C2275^(1/5)*IF(E2275=0,100,1)/(E2275+1)^(1/4))</f>
        <v>222.71395292958269</v>
      </c>
    </row>
    <row r="2276" spans="1:34">
      <c r="A2276">
        <v>4278</v>
      </c>
      <c r="B2276" s="1">
        <v>25644.358</v>
      </c>
      <c r="C2276" s="6">
        <v>0.01</v>
      </c>
      <c r="D2276" t="s">
        <v>4</v>
      </c>
      <c r="E2276">
        <v>0</v>
      </c>
      <c r="F2276">
        <v>6.5</v>
      </c>
      <c r="G2276" t="s">
        <v>2</v>
      </c>
      <c r="H2276">
        <v>1</v>
      </c>
      <c r="I2276" t="s">
        <v>0</v>
      </c>
      <c r="J2276">
        <v>0</v>
      </c>
      <c r="K2276">
        <v>6.5</v>
      </c>
      <c r="L2276" t="s">
        <v>1</v>
      </c>
      <c r="M2276">
        <v>1</v>
      </c>
      <c r="N2276" t="s">
        <v>4334</v>
      </c>
      <c r="O2276">
        <v>1</v>
      </c>
      <c r="P2276" t="str">
        <f>D2276&amp;"-"&amp;F2276&amp;"-"&amp;G2276&amp;"-"&amp;E2276&amp;"-"&amp;H2276</f>
        <v>B2Sigma-6.5-f-0-1</v>
      </c>
      <c r="Q2276" t="str">
        <f>I2276&amp;"-"&amp;K2276&amp;"-"&amp;L2276&amp;"-"&amp;J2276&amp;"-"&amp;M2276</f>
        <v>X2Pi-6.5-e-0-1</v>
      </c>
      <c r="R2276">
        <f>B2276+S2276</f>
        <v>26225.255048014998</v>
      </c>
      <c r="S2276">
        <f>_xlfn.IFNA(VLOOKUP(Q2276,'MARVEL-X'!A$2:I$1400,7,FALSE),VLOOKUP(Q2276,MARVEL!A$2:J$1522,10,FALSE))</f>
        <v>580.897048015</v>
      </c>
      <c r="T2276">
        <f>IF(P2276=P2275,R2276+T2275,R2276)</f>
        <v>131126.243374835</v>
      </c>
      <c r="U2276">
        <f>IF(P2276=P2275,1+U2275,1)</f>
        <v>5</v>
      </c>
      <c r="V2276" t="str">
        <f t="shared" si="35"/>
        <v/>
      </c>
      <c r="W2276" t="str">
        <f>IF(V2276="","",IF(ABS(V2276-R2276)&gt;W$1,ABS(V2276-R2276),""))</f>
        <v/>
      </c>
      <c r="X2276" t="str">
        <f>Y2276&amp;"-"&amp;Z2276&amp;"-"&amp;AC2276&amp;"-"&amp;AD2276&amp;"-"&amp;AG2276</f>
        <v>6.5-f-B-0-0.5</v>
      </c>
      <c r="Y2276">
        <f>F2276</f>
        <v>6.5</v>
      </c>
      <c r="Z2276" s="2" t="str">
        <f>G2276</f>
        <v>f</v>
      </c>
      <c r="AA2276">
        <f>_xlfn.IFNA(VLOOKUP(X2276,'duo-out'!A$2:Q$5000,5,FALSE),E2276+10*(H2276-1)+1+_xlfn.IFNA(VLOOKUP(D2276,states!A$2:C$10,3,FALSE),1))</f>
        <v>63</v>
      </c>
      <c r="AB2276" t="str">
        <f>IF(V2276="","",V2276)</f>
        <v/>
      </c>
      <c r="AC2276" s="2" t="str">
        <f>_xlfn.IFNA(VLOOKUP(D2276,states!A$2:C$10,2,FALSE),"XX")</f>
        <v>B</v>
      </c>
      <c r="AD2276">
        <f>E2276</f>
        <v>0</v>
      </c>
      <c r="AE2276">
        <f>_xlfn.IFNA(VLOOKUP(D2276,states!A$2:D$10,4,FALSE),0)</f>
        <v>0</v>
      </c>
      <c r="AF2276">
        <v>0.5</v>
      </c>
      <c r="AG2276">
        <f>IF(AE2276=0,AF2276,IF(AE2276=1,IF(F2276=0.5,0.5,IF(H2276=1,0.5,1.5)),IF(F2276=0.5,0.5,IF(H2276=1,2.5,1.5))))</f>
        <v>0.5</v>
      </c>
      <c r="AH2276" s="7">
        <f>IF(AC2276="XX",0,1/C2276^(1/5)*IF(E2276=0,100,1)/(E2276+1)^(1/4))</f>
        <v>251.188643150958</v>
      </c>
    </row>
    <row r="2277" spans="1:34">
      <c r="A2277">
        <v>4389</v>
      </c>
      <c r="B2277" s="1">
        <v>20348.884999999998</v>
      </c>
      <c r="C2277" s="6">
        <v>1.839E-2</v>
      </c>
      <c r="D2277" t="s">
        <v>4</v>
      </c>
      <c r="E2277">
        <v>0</v>
      </c>
      <c r="F2277">
        <v>6.5</v>
      </c>
      <c r="G2277" t="s">
        <v>2</v>
      </c>
      <c r="H2277">
        <v>1</v>
      </c>
      <c r="I2277" t="s">
        <v>0</v>
      </c>
      <c r="J2277">
        <v>2</v>
      </c>
      <c r="K2277">
        <v>6.5</v>
      </c>
      <c r="L2277" t="s">
        <v>1</v>
      </c>
      <c r="M2277">
        <v>1</v>
      </c>
      <c r="N2277" t="s">
        <v>4445</v>
      </c>
      <c r="O2277">
        <v>1</v>
      </c>
      <c r="P2277" t="str">
        <f>D2277&amp;"-"&amp;F2277&amp;"-"&amp;G2277&amp;"-"&amp;E2277&amp;"-"&amp;H2277</f>
        <v>B2Sigma-6.5-f-0-1</v>
      </c>
      <c r="Q2277" t="str">
        <f>I2277&amp;"-"&amp;K2277&amp;"-"&amp;L2277&amp;"-"&amp;J2277&amp;"-"&amp;M2277</f>
        <v>X2Pi-6.5-e-2-1</v>
      </c>
      <c r="R2277">
        <f>B2277+S2277</f>
        <v>26225.263779851997</v>
      </c>
      <c r="S2277">
        <f>_xlfn.IFNA(VLOOKUP(Q2277,'MARVEL-X'!A$2:I$1400,7,FALSE),VLOOKUP(Q2277,MARVEL!A$2:J$1522,10,FALSE))</f>
        <v>5876.3787798519998</v>
      </c>
      <c r="T2277">
        <f>IF(P2277=P2276,R2277+T2276,R2277)</f>
        <v>157351.50715468699</v>
      </c>
      <c r="U2277">
        <f>IF(P2277=P2276,1+U2276,1)</f>
        <v>6</v>
      </c>
      <c r="V2277" t="str">
        <f t="shared" si="35"/>
        <v/>
      </c>
      <c r="W2277" t="str">
        <f>IF(V2277="","",IF(ABS(V2277-R2277)&gt;W$1,ABS(V2277-R2277),""))</f>
        <v/>
      </c>
      <c r="X2277" t="str">
        <f>Y2277&amp;"-"&amp;Z2277&amp;"-"&amp;AC2277&amp;"-"&amp;AD2277&amp;"-"&amp;AG2277</f>
        <v>6.5-f-B-0-0.5</v>
      </c>
      <c r="Y2277">
        <f>F2277</f>
        <v>6.5</v>
      </c>
      <c r="Z2277" s="2" t="str">
        <f>G2277</f>
        <v>f</v>
      </c>
      <c r="AA2277">
        <f>_xlfn.IFNA(VLOOKUP(X2277,'duo-out'!A$2:Q$5000,5,FALSE),E2277+10*(H2277-1)+1+_xlfn.IFNA(VLOOKUP(D2277,states!A$2:C$10,3,FALSE),1))</f>
        <v>63</v>
      </c>
      <c r="AB2277" t="str">
        <f>IF(V2277="","",V2277)</f>
        <v/>
      </c>
      <c r="AC2277" s="2" t="str">
        <f>_xlfn.IFNA(VLOOKUP(D2277,states!A$2:C$10,2,FALSE),"XX")</f>
        <v>B</v>
      </c>
      <c r="AD2277">
        <f>E2277</f>
        <v>0</v>
      </c>
      <c r="AE2277">
        <f>_xlfn.IFNA(VLOOKUP(D2277,states!A$2:D$10,4,FALSE),0)</f>
        <v>0</v>
      </c>
      <c r="AF2277">
        <v>0.5</v>
      </c>
      <c r="AG2277">
        <f>IF(AE2277=0,AF2277,IF(AE2277=1,IF(F2277=0.5,0.5,IF(H2277=1,0.5,1.5)),IF(F2277=0.5,0.5,IF(H2277=1,2.5,1.5))))</f>
        <v>0.5</v>
      </c>
      <c r="AH2277" s="7">
        <f>IF(AC2277="XX",0,1/C2277^(1/5)*IF(E2277=0,100,1)/(E2277+1)^(1/4))</f>
        <v>222.37381876387633</v>
      </c>
    </row>
    <row r="2278" spans="1:34">
      <c r="A2278">
        <v>4364</v>
      </c>
      <c r="B2278" s="1">
        <v>22746.162899999999</v>
      </c>
      <c r="C2278" s="6">
        <v>0.01</v>
      </c>
      <c r="D2278" t="s">
        <v>4</v>
      </c>
      <c r="E2278">
        <v>0</v>
      </c>
      <c r="F2278">
        <v>6.5</v>
      </c>
      <c r="G2278" t="s">
        <v>2</v>
      </c>
      <c r="H2278">
        <v>1</v>
      </c>
      <c r="I2278" t="s">
        <v>0</v>
      </c>
      <c r="J2278">
        <v>1</v>
      </c>
      <c r="K2278">
        <v>7.5</v>
      </c>
      <c r="L2278" t="s">
        <v>2</v>
      </c>
      <c r="M2278">
        <v>1</v>
      </c>
      <c r="N2278" t="s">
        <v>4420</v>
      </c>
      <c r="O2278">
        <v>1</v>
      </c>
      <c r="P2278" t="str">
        <f>D2278&amp;"-"&amp;F2278&amp;"-"&amp;G2278&amp;"-"&amp;E2278&amp;"-"&amp;H2278</f>
        <v>B2Sigma-6.5-f-0-1</v>
      </c>
      <c r="Q2278" t="str">
        <f>I2278&amp;"-"&amp;K2278&amp;"-"&amp;L2278&amp;"-"&amp;J2278&amp;"-"&amp;M2278</f>
        <v>X2Pi-7.5-f-1-1</v>
      </c>
      <c r="R2278">
        <f>B2278+S2278</f>
        <v>26225.247395896</v>
      </c>
      <c r="S2278">
        <f>_xlfn.IFNA(VLOOKUP(Q2278,'MARVEL-X'!A$2:I$1400,7,FALSE),VLOOKUP(Q2278,MARVEL!A$2:J$1522,10,FALSE))</f>
        <v>3479.0844958960001</v>
      </c>
      <c r="T2278">
        <f>IF(P2278=P2277,R2278+T2277,R2278)</f>
        <v>183576.75455058299</v>
      </c>
      <c r="U2278">
        <f>IF(P2278=P2277,1+U2277,1)</f>
        <v>7</v>
      </c>
      <c r="V2278" t="str">
        <f t="shared" si="35"/>
        <v/>
      </c>
      <c r="W2278" t="str">
        <f>IF(V2278="","",IF(ABS(V2278-R2278)&gt;W$1,ABS(V2278-R2278),""))</f>
        <v/>
      </c>
      <c r="X2278" t="str">
        <f>Y2278&amp;"-"&amp;Z2278&amp;"-"&amp;AC2278&amp;"-"&amp;AD2278&amp;"-"&amp;AG2278</f>
        <v>6.5-f-B-0-0.5</v>
      </c>
      <c r="Y2278">
        <f>F2278</f>
        <v>6.5</v>
      </c>
      <c r="Z2278" s="2" t="str">
        <f>G2278</f>
        <v>f</v>
      </c>
      <c r="AA2278">
        <f>_xlfn.IFNA(VLOOKUP(X2278,'duo-out'!A$2:Q$5000,5,FALSE),E2278+10*(H2278-1)+1+_xlfn.IFNA(VLOOKUP(D2278,states!A$2:C$10,3,FALSE),1))</f>
        <v>63</v>
      </c>
      <c r="AB2278" t="str">
        <f>IF(V2278="","",V2278)</f>
        <v/>
      </c>
      <c r="AC2278" s="2" t="str">
        <f>_xlfn.IFNA(VLOOKUP(D2278,states!A$2:C$10,2,FALSE),"XX")</f>
        <v>B</v>
      </c>
      <c r="AD2278">
        <f>E2278</f>
        <v>0</v>
      </c>
      <c r="AE2278">
        <f>_xlfn.IFNA(VLOOKUP(D2278,states!A$2:D$10,4,FALSE),0)</f>
        <v>0</v>
      </c>
      <c r="AF2278">
        <v>0.5</v>
      </c>
      <c r="AG2278">
        <f>IF(AE2278=0,AF2278,IF(AE2278=1,IF(F2278=0.5,0.5,IF(H2278=1,0.5,1.5)),IF(F2278=0.5,0.5,IF(H2278=1,2.5,1.5))))</f>
        <v>0.5</v>
      </c>
      <c r="AH2278" s="7">
        <f>IF(AC2278="XX",0,1/C2278^(1/5)*IF(E2278=0,100,1)/(E2278+1)^(1/4))</f>
        <v>251.188643150958</v>
      </c>
    </row>
    <row r="2279" spans="1:34">
      <c r="A2279">
        <v>4202</v>
      </c>
      <c r="B2279" s="1">
        <v>25814.473999999998</v>
      </c>
      <c r="C2279" s="6">
        <v>1.559E-2</v>
      </c>
      <c r="D2279" t="s">
        <v>4</v>
      </c>
      <c r="E2279">
        <v>0</v>
      </c>
      <c r="F2279">
        <v>6.5</v>
      </c>
      <c r="G2279" t="s">
        <v>2</v>
      </c>
      <c r="H2279">
        <v>1</v>
      </c>
      <c r="I2279" t="s">
        <v>0</v>
      </c>
      <c r="J2279">
        <v>0</v>
      </c>
      <c r="K2279">
        <v>5.5</v>
      </c>
      <c r="L2279" t="s">
        <v>2</v>
      </c>
      <c r="M2279">
        <v>1</v>
      </c>
      <c r="N2279" t="s">
        <v>4258</v>
      </c>
      <c r="O2279">
        <v>1</v>
      </c>
      <c r="P2279" t="str">
        <f>D2279&amp;"-"&amp;F2279&amp;"-"&amp;G2279&amp;"-"&amp;E2279&amp;"-"&amp;H2279</f>
        <v>B2Sigma-6.5-f-0-1</v>
      </c>
      <c r="Q2279" t="str">
        <f>I2279&amp;"-"&amp;K2279&amp;"-"&amp;L2279&amp;"-"&amp;J2279&amp;"-"&amp;M2279</f>
        <v>X2Pi-5.5-f-0-1</v>
      </c>
      <c r="R2279">
        <f>B2279+S2279</f>
        <v>26225.260010874998</v>
      </c>
      <c r="S2279">
        <f>_xlfn.IFNA(VLOOKUP(Q2279,'MARVEL-X'!A$2:I$1400,7,FALSE),VLOOKUP(Q2279,MARVEL!A$2:J$1522,10,FALSE))</f>
        <v>410.78601087499999</v>
      </c>
      <c r="T2279">
        <f>IF(P2279=P2278,R2279+T2278,R2279)</f>
        <v>209802.014561458</v>
      </c>
      <c r="U2279">
        <f>IF(P2279=P2278,1+U2278,1)</f>
        <v>8</v>
      </c>
      <c r="V2279" t="str">
        <f t="shared" si="35"/>
        <v/>
      </c>
      <c r="W2279" t="str">
        <f>IF(V2279="","",IF(ABS(V2279-R2279)&gt;W$1,ABS(V2279-R2279),""))</f>
        <v/>
      </c>
      <c r="X2279" t="str">
        <f>Y2279&amp;"-"&amp;Z2279&amp;"-"&amp;AC2279&amp;"-"&amp;AD2279&amp;"-"&amp;AG2279</f>
        <v>6.5-f-B-0-0.5</v>
      </c>
      <c r="Y2279">
        <f>F2279</f>
        <v>6.5</v>
      </c>
      <c r="Z2279" s="2" t="str">
        <f>G2279</f>
        <v>f</v>
      </c>
      <c r="AA2279">
        <f>_xlfn.IFNA(VLOOKUP(X2279,'duo-out'!A$2:Q$5000,5,FALSE),E2279+10*(H2279-1)+1+_xlfn.IFNA(VLOOKUP(D2279,states!A$2:C$10,3,FALSE),1))</f>
        <v>63</v>
      </c>
      <c r="AB2279" t="str">
        <f>IF(V2279="","",V2279)</f>
        <v/>
      </c>
      <c r="AC2279" s="2" t="str">
        <f>_xlfn.IFNA(VLOOKUP(D2279,states!A$2:C$10,2,FALSE),"XX")</f>
        <v>B</v>
      </c>
      <c r="AD2279">
        <f>E2279</f>
        <v>0</v>
      </c>
      <c r="AE2279">
        <f>_xlfn.IFNA(VLOOKUP(D2279,states!A$2:D$10,4,FALSE),0)</f>
        <v>0</v>
      </c>
      <c r="AF2279">
        <v>0.5</v>
      </c>
      <c r="AG2279">
        <f>IF(AE2279=0,AF2279,IF(AE2279=1,IF(F2279=0.5,0.5,IF(H2279=1,0.5,1.5)),IF(F2279=0.5,0.5,IF(H2279=1,2.5,1.5))))</f>
        <v>0.5</v>
      </c>
      <c r="AH2279" s="7">
        <f>IF(AC2279="XX",0,1/C2279^(1/5)*IF(E2279=0,100,1)/(E2279+1)^(1/4))</f>
        <v>229.84273292866396</v>
      </c>
    </row>
    <row r="2280" spans="1:34">
      <c r="A2280">
        <v>4241</v>
      </c>
      <c r="B2280" s="1">
        <v>25449.524000000001</v>
      </c>
      <c r="C2280" s="6">
        <v>1.8550000000000001E-2</v>
      </c>
      <c r="D2280" t="s">
        <v>4</v>
      </c>
      <c r="E2280">
        <v>0</v>
      </c>
      <c r="F2280">
        <v>6.5</v>
      </c>
      <c r="G2280" t="s">
        <v>2</v>
      </c>
      <c r="H2280">
        <v>1</v>
      </c>
      <c r="I2280" t="s">
        <v>0</v>
      </c>
      <c r="J2280">
        <v>0</v>
      </c>
      <c r="K2280">
        <v>7.5</v>
      </c>
      <c r="L2280" t="s">
        <v>2</v>
      </c>
      <c r="M2280">
        <v>1</v>
      </c>
      <c r="N2280" t="s">
        <v>4297</v>
      </c>
      <c r="O2280">
        <v>1</v>
      </c>
      <c r="P2280" t="str">
        <f>D2280&amp;"-"&amp;F2280&amp;"-"&amp;G2280&amp;"-"&amp;E2280&amp;"-"&amp;H2280</f>
        <v>B2Sigma-6.5-f-0-1</v>
      </c>
      <c r="Q2280" t="str">
        <f>I2280&amp;"-"&amp;K2280&amp;"-"&amp;L2280&amp;"-"&amp;J2280&amp;"-"&amp;M2280</f>
        <v>X2Pi-7.5-f-0-1</v>
      </c>
      <c r="R2280">
        <f>B2280+S2280</f>
        <v>26225.265015448</v>
      </c>
      <c r="S2280">
        <f>_xlfn.IFNA(VLOOKUP(Q2280,'MARVEL-X'!A$2:I$1400,7,FALSE),VLOOKUP(Q2280,MARVEL!A$2:J$1522,10,FALSE))</f>
        <v>775.74101544799998</v>
      </c>
      <c r="T2280">
        <f>IF(P2280=P2279,R2280+T2279,R2280)</f>
        <v>236027.279576906</v>
      </c>
      <c r="U2280">
        <f>IF(P2280=P2279,1+U2279,1)</f>
        <v>9</v>
      </c>
      <c r="V2280" t="str">
        <f t="shared" si="35"/>
        <v/>
      </c>
      <c r="W2280" t="str">
        <f>IF(V2280="","",IF(ABS(V2280-R2280)&gt;W$1,ABS(V2280-R2280),""))</f>
        <v/>
      </c>
      <c r="X2280" t="str">
        <f>Y2280&amp;"-"&amp;Z2280&amp;"-"&amp;AC2280&amp;"-"&amp;AD2280&amp;"-"&amp;AG2280</f>
        <v>6.5-f-B-0-0.5</v>
      </c>
      <c r="Y2280">
        <f>F2280</f>
        <v>6.5</v>
      </c>
      <c r="Z2280" s="2" t="str">
        <f>G2280</f>
        <v>f</v>
      </c>
      <c r="AA2280">
        <f>_xlfn.IFNA(VLOOKUP(X2280,'duo-out'!A$2:Q$5000,5,FALSE),E2280+10*(H2280-1)+1+_xlfn.IFNA(VLOOKUP(D2280,states!A$2:C$10,3,FALSE),1))</f>
        <v>63</v>
      </c>
      <c r="AB2280" t="str">
        <f>IF(V2280="","",V2280)</f>
        <v/>
      </c>
      <c r="AC2280" s="2" t="str">
        <f>_xlfn.IFNA(VLOOKUP(D2280,states!A$2:C$10,2,FALSE),"XX")</f>
        <v>B</v>
      </c>
      <c r="AD2280">
        <f>E2280</f>
        <v>0</v>
      </c>
      <c r="AE2280">
        <f>_xlfn.IFNA(VLOOKUP(D2280,states!A$2:D$10,4,FALSE),0)</f>
        <v>0</v>
      </c>
      <c r="AF2280">
        <v>0.5</v>
      </c>
      <c r="AG2280">
        <f>IF(AE2280=0,AF2280,IF(AE2280=1,IF(F2280=0.5,0.5,IF(H2280=1,0.5,1.5)),IF(F2280=0.5,0.5,IF(H2280=1,2.5,1.5))))</f>
        <v>0.5</v>
      </c>
      <c r="AH2280" s="7">
        <f>IF(AC2280="XX",0,1/C2280^(1/5)*IF(E2280=0,100,1)/(E2280+1)^(1/4))</f>
        <v>221.98887854512731</v>
      </c>
    </row>
    <row r="2281" spans="1:34">
      <c r="A2281">
        <v>4220</v>
      </c>
      <c r="B2281" s="1">
        <v>25644.361000000001</v>
      </c>
      <c r="C2281" s="6">
        <v>1.078E-2</v>
      </c>
      <c r="D2281" t="s">
        <v>4</v>
      </c>
      <c r="E2281">
        <v>0</v>
      </c>
      <c r="F2281">
        <v>6.5</v>
      </c>
      <c r="G2281" t="s">
        <v>2</v>
      </c>
      <c r="H2281">
        <v>1</v>
      </c>
      <c r="I2281" t="s">
        <v>0</v>
      </c>
      <c r="J2281">
        <v>0</v>
      </c>
      <c r="K2281">
        <v>6.5</v>
      </c>
      <c r="L2281" t="s">
        <v>1</v>
      </c>
      <c r="M2281">
        <v>1</v>
      </c>
      <c r="N2281" t="s">
        <v>4276</v>
      </c>
      <c r="O2281">
        <v>1</v>
      </c>
      <c r="P2281" t="str">
        <f>D2281&amp;"-"&amp;F2281&amp;"-"&amp;G2281&amp;"-"&amp;E2281&amp;"-"&amp;H2281</f>
        <v>B2Sigma-6.5-f-0-1</v>
      </c>
      <c r="Q2281" t="str">
        <f>I2281&amp;"-"&amp;K2281&amp;"-"&amp;L2281&amp;"-"&amp;J2281&amp;"-"&amp;M2281</f>
        <v>X2Pi-6.5-e-0-1</v>
      </c>
      <c r="R2281">
        <f>B2281+S2281</f>
        <v>26225.258048014999</v>
      </c>
      <c r="S2281">
        <f>_xlfn.IFNA(VLOOKUP(Q2281,'MARVEL-X'!A$2:I$1400,7,FALSE),VLOOKUP(Q2281,MARVEL!A$2:J$1522,10,FALSE))</f>
        <v>580.897048015</v>
      </c>
      <c r="T2281">
        <f>IF(P2281=P2280,R2281+T2280,R2281)</f>
        <v>262252.53762492101</v>
      </c>
      <c r="U2281">
        <f>IF(P2281=P2280,1+U2280,1)</f>
        <v>10</v>
      </c>
      <c r="V2281" t="str">
        <f t="shared" si="35"/>
        <v/>
      </c>
      <c r="W2281" t="str">
        <f>IF(V2281="","",IF(ABS(V2281-R2281)&gt;W$1,ABS(V2281-R2281),""))</f>
        <v/>
      </c>
      <c r="X2281" t="str">
        <f>Y2281&amp;"-"&amp;Z2281&amp;"-"&amp;AC2281&amp;"-"&amp;AD2281&amp;"-"&amp;AG2281</f>
        <v>6.5-f-B-0-0.5</v>
      </c>
      <c r="Y2281">
        <f>F2281</f>
        <v>6.5</v>
      </c>
      <c r="Z2281" s="2" t="str">
        <f>G2281</f>
        <v>f</v>
      </c>
      <c r="AA2281">
        <f>_xlfn.IFNA(VLOOKUP(X2281,'duo-out'!A$2:Q$5000,5,FALSE),E2281+10*(H2281-1)+1+_xlfn.IFNA(VLOOKUP(D2281,states!A$2:C$10,3,FALSE),1))</f>
        <v>63</v>
      </c>
      <c r="AB2281" t="str">
        <f>IF(V2281="","",V2281)</f>
        <v/>
      </c>
      <c r="AC2281" s="2" t="str">
        <f>_xlfn.IFNA(VLOOKUP(D2281,states!A$2:C$10,2,FALSE),"XX")</f>
        <v>B</v>
      </c>
      <c r="AD2281">
        <f>E2281</f>
        <v>0</v>
      </c>
      <c r="AE2281">
        <f>_xlfn.IFNA(VLOOKUP(D2281,states!A$2:D$10,4,FALSE),0)</f>
        <v>0</v>
      </c>
      <c r="AF2281">
        <v>0.5</v>
      </c>
      <c r="AG2281">
        <f>IF(AE2281=0,AF2281,IF(AE2281=1,IF(F2281=0.5,0.5,IF(H2281=1,0.5,1.5)),IF(F2281=0.5,0.5,IF(H2281=1,2.5,1.5))))</f>
        <v>0.5</v>
      </c>
      <c r="AH2281" s="7">
        <f>IF(AC2281="XX",0,1/C2281^(1/5)*IF(E2281=0,100,1)/(E2281+1)^(1/4))</f>
        <v>247.44361272745948</v>
      </c>
    </row>
    <row r="2282" spans="1:34">
      <c r="A2282">
        <v>3073</v>
      </c>
      <c r="B2282" s="1">
        <v>25814.417799999999</v>
      </c>
      <c r="C2282" s="6">
        <v>5.2409999999999998E-2</v>
      </c>
      <c r="D2282" t="s">
        <v>4</v>
      </c>
      <c r="E2282">
        <v>0</v>
      </c>
      <c r="F2282">
        <v>6.5</v>
      </c>
      <c r="G2282" t="s">
        <v>2</v>
      </c>
      <c r="H2282">
        <v>1</v>
      </c>
      <c r="I2282" t="s">
        <v>0</v>
      </c>
      <c r="J2282">
        <v>0</v>
      </c>
      <c r="K2282">
        <v>5.5</v>
      </c>
      <c r="L2282" t="s">
        <v>2</v>
      </c>
      <c r="M2282">
        <v>1</v>
      </c>
      <c r="N2282" t="s">
        <v>3129</v>
      </c>
      <c r="O2282">
        <v>1</v>
      </c>
      <c r="P2282" t="str">
        <f>D2282&amp;"-"&amp;F2282&amp;"-"&amp;G2282&amp;"-"&amp;E2282&amp;"-"&amp;H2282</f>
        <v>B2Sigma-6.5-f-0-1</v>
      </c>
      <c r="Q2282" t="str">
        <f>I2282&amp;"-"&amp;K2282&amp;"-"&amp;L2282&amp;"-"&amp;J2282&amp;"-"&amp;M2282</f>
        <v>X2Pi-5.5-f-0-1</v>
      </c>
      <c r="R2282">
        <f>B2282+S2282</f>
        <v>26225.203810874998</v>
      </c>
      <c r="S2282">
        <f>_xlfn.IFNA(VLOOKUP(Q2282,'MARVEL-X'!A$2:I$1400,7,FALSE),VLOOKUP(Q2282,MARVEL!A$2:J$1522,10,FALSE))</f>
        <v>410.78601087499999</v>
      </c>
      <c r="T2282">
        <f>IF(P2282=P2281,R2282+T2281,R2282)</f>
        <v>288477.74143579602</v>
      </c>
      <c r="U2282">
        <f>IF(P2282=P2281,1+U2281,1)</f>
        <v>11</v>
      </c>
      <c r="V2282" t="str">
        <f t="shared" si="35"/>
        <v/>
      </c>
      <c r="W2282" t="str">
        <f>IF(V2282="","",IF(ABS(V2282-R2282)&gt;W$1,ABS(V2282-R2282),""))</f>
        <v/>
      </c>
      <c r="X2282" t="str">
        <f>Y2282&amp;"-"&amp;Z2282&amp;"-"&amp;AC2282&amp;"-"&amp;AD2282&amp;"-"&amp;AG2282</f>
        <v>6.5-f-B-0-0.5</v>
      </c>
      <c r="Y2282">
        <f>F2282</f>
        <v>6.5</v>
      </c>
      <c r="Z2282" s="2" t="str">
        <f>G2282</f>
        <v>f</v>
      </c>
      <c r="AA2282">
        <f>_xlfn.IFNA(VLOOKUP(X2282,'duo-out'!A$2:Q$5000,5,FALSE),E2282+10*(H2282-1)+1+_xlfn.IFNA(VLOOKUP(D2282,states!A$2:C$10,3,FALSE),1))</f>
        <v>63</v>
      </c>
      <c r="AB2282" t="str">
        <f>IF(V2282="","",V2282)</f>
        <v/>
      </c>
      <c r="AC2282" s="2" t="str">
        <f>_xlfn.IFNA(VLOOKUP(D2282,states!A$2:C$10,2,FALSE),"XX")</f>
        <v>B</v>
      </c>
      <c r="AD2282">
        <f>E2282</f>
        <v>0</v>
      </c>
      <c r="AE2282">
        <f>_xlfn.IFNA(VLOOKUP(D2282,states!A$2:D$10,4,FALSE),0)</f>
        <v>0</v>
      </c>
      <c r="AF2282">
        <v>0.5</v>
      </c>
      <c r="AG2282">
        <f>IF(AE2282=0,AF2282,IF(AE2282=1,IF(F2282=0.5,0.5,IF(H2282=1,0.5,1.5)),IF(F2282=0.5,0.5,IF(H2282=1,2.5,1.5))))</f>
        <v>0.5</v>
      </c>
      <c r="AH2282" s="7">
        <f>IF(AC2282="XX",0,1/C2282^(1/5)*IF(E2282=0,100,1)/(E2282+1)^(1/4))</f>
        <v>180.35042416064209</v>
      </c>
    </row>
    <row r="2283" spans="1:34">
      <c r="A2283">
        <v>3046</v>
      </c>
      <c r="B2283" s="1">
        <v>25644.353899999998</v>
      </c>
      <c r="C2283" s="6">
        <v>5.0000000000000001E-3</v>
      </c>
      <c r="D2283" t="s">
        <v>4</v>
      </c>
      <c r="E2283">
        <v>0</v>
      </c>
      <c r="F2283">
        <v>6.5</v>
      </c>
      <c r="G2283" t="s">
        <v>2</v>
      </c>
      <c r="H2283">
        <v>1</v>
      </c>
      <c r="I2283" t="s">
        <v>0</v>
      </c>
      <c r="J2283">
        <v>0</v>
      </c>
      <c r="K2283">
        <v>6.5</v>
      </c>
      <c r="L2283" t="s">
        <v>1</v>
      </c>
      <c r="M2283">
        <v>1</v>
      </c>
      <c r="N2283" t="s">
        <v>3102</v>
      </c>
      <c r="O2283">
        <v>1</v>
      </c>
      <c r="P2283" t="str">
        <f>D2283&amp;"-"&amp;F2283&amp;"-"&amp;G2283&amp;"-"&amp;E2283&amp;"-"&amp;H2283</f>
        <v>B2Sigma-6.5-f-0-1</v>
      </c>
      <c r="Q2283" t="str">
        <f>I2283&amp;"-"&amp;K2283&amp;"-"&amp;L2283&amp;"-"&amp;J2283&amp;"-"&amp;M2283</f>
        <v>X2Pi-6.5-e-0-1</v>
      </c>
      <c r="R2283">
        <f>B2283+S2283</f>
        <v>26225.250948014997</v>
      </c>
      <c r="S2283">
        <f>_xlfn.IFNA(VLOOKUP(Q2283,'MARVEL-X'!A$2:I$1400,7,FALSE),VLOOKUP(Q2283,MARVEL!A$2:J$1522,10,FALSE))</f>
        <v>580.897048015</v>
      </c>
      <c r="T2283">
        <f>IF(P2283=P2282,R2283+T2282,R2283)</f>
        <v>314702.99238381104</v>
      </c>
      <c r="U2283">
        <f>IF(P2283=P2282,1+U2282,1)</f>
        <v>12</v>
      </c>
      <c r="V2283" t="str">
        <f t="shared" si="35"/>
        <v/>
      </c>
      <c r="W2283" t="str">
        <f>IF(V2283="","",IF(ABS(V2283-R2283)&gt;W$1,ABS(V2283-R2283),""))</f>
        <v/>
      </c>
      <c r="X2283" t="str">
        <f>Y2283&amp;"-"&amp;Z2283&amp;"-"&amp;AC2283&amp;"-"&amp;AD2283&amp;"-"&amp;AG2283</f>
        <v>6.5-f-B-0-0.5</v>
      </c>
      <c r="Y2283">
        <f>F2283</f>
        <v>6.5</v>
      </c>
      <c r="Z2283" s="2" t="str">
        <f>G2283</f>
        <v>f</v>
      </c>
      <c r="AA2283">
        <f>_xlfn.IFNA(VLOOKUP(X2283,'duo-out'!A$2:Q$5000,5,FALSE),E2283+10*(H2283-1)+1+_xlfn.IFNA(VLOOKUP(D2283,states!A$2:C$10,3,FALSE),1))</f>
        <v>63</v>
      </c>
      <c r="AB2283" t="str">
        <f>IF(V2283="","",V2283)</f>
        <v/>
      </c>
      <c r="AC2283" s="2" t="str">
        <f>_xlfn.IFNA(VLOOKUP(D2283,states!A$2:C$10,2,FALSE),"XX")</f>
        <v>B</v>
      </c>
      <c r="AD2283">
        <f>E2283</f>
        <v>0</v>
      </c>
      <c r="AE2283">
        <f>_xlfn.IFNA(VLOOKUP(D2283,states!A$2:D$10,4,FALSE),0)</f>
        <v>0</v>
      </c>
      <c r="AF2283">
        <v>0.5</v>
      </c>
      <c r="AG2283">
        <f>IF(AE2283=0,AF2283,IF(AE2283=1,IF(F2283=0.5,0.5,IF(H2283=1,0.5,1.5)),IF(F2283=0.5,0.5,IF(H2283=1,2.5,1.5))))</f>
        <v>0.5</v>
      </c>
      <c r="AH2283" s="7">
        <f>IF(AC2283="XX",0,1/C2283^(1/5)*IF(E2283=0,100,1)/(E2283+1)^(1/4))</f>
        <v>288.53998118144267</v>
      </c>
    </row>
    <row r="2284" spans="1:34">
      <c r="A2284">
        <v>3023</v>
      </c>
      <c r="B2284" s="1">
        <v>25449.51</v>
      </c>
      <c r="C2284" s="6">
        <v>5.0000000000000001E-3</v>
      </c>
      <c r="D2284" t="s">
        <v>4</v>
      </c>
      <c r="E2284">
        <v>0</v>
      </c>
      <c r="F2284">
        <v>6.5</v>
      </c>
      <c r="G2284" t="s">
        <v>2</v>
      </c>
      <c r="H2284">
        <v>1</v>
      </c>
      <c r="I2284" t="s">
        <v>0</v>
      </c>
      <c r="J2284">
        <v>0</v>
      </c>
      <c r="K2284">
        <v>7.5</v>
      </c>
      <c r="L2284" t="s">
        <v>2</v>
      </c>
      <c r="M2284">
        <v>1</v>
      </c>
      <c r="N2284" t="s">
        <v>3079</v>
      </c>
      <c r="O2284">
        <v>1</v>
      </c>
      <c r="P2284" t="str">
        <f>D2284&amp;"-"&amp;F2284&amp;"-"&amp;G2284&amp;"-"&amp;E2284&amp;"-"&amp;H2284</f>
        <v>B2Sigma-6.5-f-0-1</v>
      </c>
      <c r="Q2284" t="str">
        <f>I2284&amp;"-"&amp;K2284&amp;"-"&amp;L2284&amp;"-"&amp;J2284&amp;"-"&amp;M2284</f>
        <v>X2Pi-7.5-f-0-1</v>
      </c>
      <c r="R2284">
        <f>B2284+S2284</f>
        <v>26225.251015447997</v>
      </c>
      <c r="S2284">
        <f>_xlfn.IFNA(VLOOKUP(Q2284,'MARVEL-X'!A$2:I$1400,7,FALSE),VLOOKUP(Q2284,MARVEL!A$2:J$1522,10,FALSE))</f>
        <v>775.74101544799998</v>
      </c>
      <c r="T2284">
        <f>IF(P2284=P2283,R2284+T2283,R2284)</f>
        <v>340928.24339925905</v>
      </c>
      <c r="U2284">
        <f>IF(P2284=P2283,1+U2283,1)</f>
        <v>13</v>
      </c>
      <c r="V2284" t="str">
        <f t="shared" si="35"/>
        <v/>
      </c>
      <c r="W2284" t="str">
        <f>IF(V2284="","",IF(ABS(V2284-R2284)&gt;W$1,ABS(V2284-R2284),""))</f>
        <v/>
      </c>
      <c r="X2284" t="str">
        <f>Y2284&amp;"-"&amp;Z2284&amp;"-"&amp;AC2284&amp;"-"&amp;AD2284&amp;"-"&amp;AG2284</f>
        <v>6.5-f-B-0-0.5</v>
      </c>
      <c r="Y2284">
        <f>F2284</f>
        <v>6.5</v>
      </c>
      <c r="Z2284" s="2" t="str">
        <f>G2284</f>
        <v>f</v>
      </c>
      <c r="AA2284">
        <f>_xlfn.IFNA(VLOOKUP(X2284,'duo-out'!A$2:Q$5000,5,FALSE),E2284+10*(H2284-1)+1+_xlfn.IFNA(VLOOKUP(D2284,states!A$2:C$10,3,FALSE),1))</f>
        <v>63</v>
      </c>
      <c r="AB2284" t="str">
        <f>IF(V2284="","",V2284)</f>
        <v/>
      </c>
      <c r="AC2284" s="2" t="str">
        <f>_xlfn.IFNA(VLOOKUP(D2284,states!A$2:C$10,2,FALSE),"XX")</f>
        <v>B</v>
      </c>
      <c r="AD2284">
        <f>E2284</f>
        <v>0</v>
      </c>
      <c r="AE2284">
        <f>_xlfn.IFNA(VLOOKUP(D2284,states!A$2:D$10,4,FALSE),0)</f>
        <v>0</v>
      </c>
      <c r="AF2284">
        <v>0.5</v>
      </c>
      <c r="AG2284">
        <f>IF(AE2284=0,AF2284,IF(AE2284=1,IF(F2284=0.5,0.5,IF(H2284=1,0.5,1.5)),IF(F2284=0.5,0.5,IF(H2284=1,2.5,1.5))))</f>
        <v>0.5</v>
      </c>
      <c r="AH2284" s="7">
        <f>IF(AC2284="XX",0,1/C2284^(1/5)*IF(E2284=0,100,1)/(E2284+1)^(1/4))</f>
        <v>288.53998118144267</v>
      </c>
    </row>
    <row r="2285" spans="1:34">
      <c r="A2285">
        <v>434</v>
      </c>
      <c r="B2285" s="1">
        <v>25449.63</v>
      </c>
      <c r="C2285" s="6">
        <v>0.13039999999999999</v>
      </c>
      <c r="D2285" t="s">
        <v>4</v>
      </c>
      <c r="E2285">
        <v>0</v>
      </c>
      <c r="F2285">
        <v>6.5</v>
      </c>
      <c r="G2285" t="s">
        <v>2</v>
      </c>
      <c r="H2285">
        <v>1</v>
      </c>
      <c r="I2285" t="s">
        <v>0</v>
      </c>
      <c r="J2285">
        <v>0</v>
      </c>
      <c r="K2285">
        <v>7.5</v>
      </c>
      <c r="L2285" t="s">
        <v>2</v>
      </c>
      <c r="M2285">
        <v>1</v>
      </c>
      <c r="N2285" t="s">
        <v>490</v>
      </c>
      <c r="O2285">
        <v>1</v>
      </c>
      <c r="P2285" t="str">
        <f>D2285&amp;"-"&amp;F2285&amp;"-"&amp;G2285&amp;"-"&amp;E2285&amp;"-"&amp;H2285</f>
        <v>B2Sigma-6.5-f-0-1</v>
      </c>
      <c r="Q2285" t="str">
        <f>I2285&amp;"-"&amp;K2285&amp;"-"&amp;L2285&amp;"-"&amp;J2285&amp;"-"&amp;M2285</f>
        <v>X2Pi-7.5-f-0-1</v>
      </c>
      <c r="R2285">
        <f>B2285+S2285</f>
        <v>26225.371015448</v>
      </c>
      <c r="S2285">
        <f>_xlfn.IFNA(VLOOKUP(Q2285,'MARVEL-X'!A$2:I$1400,7,FALSE),VLOOKUP(Q2285,MARVEL!A$2:J$1522,10,FALSE))</f>
        <v>775.74101544799998</v>
      </c>
      <c r="T2285">
        <f>IF(P2285=P2284,R2285+T2284,R2285)</f>
        <v>367153.61441470706</v>
      </c>
      <c r="U2285">
        <f>IF(P2285=P2284,1+U2284,1)</f>
        <v>14</v>
      </c>
      <c r="V2285" t="str">
        <f t="shared" si="35"/>
        <v/>
      </c>
      <c r="W2285" t="str">
        <f>IF(V2285="","",IF(ABS(V2285-R2285)&gt;W$1,ABS(V2285-R2285),""))</f>
        <v/>
      </c>
      <c r="X2285" t="str">
        <f>Y2285&amp;"-"&amp;Z2285&amp;"-"&amp;AC2285&amp;"-"&amp;AD2285&amp;"-"&amp;AG2285</f>
        <v>6.5-f-B-0-0.5</v>
      </c>
      <c r="Y2285">
        <f>F2285</f>
        <v>6.5</v>
      </c>
      <c r="Z2285" s="2" t="str">
        <f>G2285</f>
        <v>f</v>
      </c>
      <c r="AA2285">
        <f>_xlfn.IFNA(VLOOKUP(X2285,'duo-out'!A$2:Q$5000,5,FALSE),E2285+10*(H2285-1)+1+_xlfn.IFNA(VLOOKUP(D2285,states!A$2:C$10,3,FALSE),1))</f>
        <v>63</v>
      </c>
      <c r="AB2285" t="str">
        <f>IF(V2285="","",V2285)</f>
        <v/>
      </c>
      <c r="AC2285" s="2" t="str">
        <f>_xlfn.IFNA(VLOOKUP(D2285,states!A$2:C$10,2,FALSE),"XX")</f>
        <v>B</v>
      </c>
      <c r="AD2285">
        <f>E2285</f>
        <v>0</v>
      </c>
      <c r="AE2285">
        <f>_xlfn.IFNA(VLOOKUP(D2285,states!A$2:D$10,4,FALSE),0)</f>
        <v>0</v>
      </c>
      <c r="AF2285">
        <v>0.5</v>
      </c>
      <c r="AG2285">
        <f>IF(AE2285=0,AF2285,IF(AE2285=1,IF(F2285=0.5,0.5,IF(H2285=1,0.5,1.5)),IF(F2285=0.5,0.5,IF(H2285=1,2.5,1.5))))</f>
        <v>0.5</v>
      </c>
      <c r="AH2285" s="7">
        <f>IF(AC2285="XX",0,1/C2285^(1/5)*IF(E2285=0,100,1)/(E2285+1)^(1/4))</f>
        <v>150.29498233735754</v>
      </c>
    </row>
    <row r="2286" spans="1:34">
      <c r="A2286">
        <v>360</v>
      </c>
      <c r="B2286" s="1">
        <v>25814.51</v>
      </c>
      <c r="C2286" s="6">
        <v>0.05</v>
      </c>
      <c r="D2286" t="s">
        <v>4</v>
      </c>
      <c r="E2286">
        <v>0</v>
      </c>
      <c r="F2286">
        <v>6.5</v>
      </c>
      <c r="G2286" t="s">
        <v>2</v>
      </c>
      <c r="H2286">
        <v>1</v>
      </c>
      <c r="I2286" t="s">
        <v>0</v>
      </c>
      <c r="J2286">
        <v>0</v>
      </c>
      <c r="K2286">
        <v>5.5</v>
      </c>
      <c r="L2286" t="s">
        <v>2</v>
      </c>
      <c r="M2286">
        <v>1</v>
      </c>
      <c r="N2286" t="s">
        <v>416</v>
      </c>
      <c r="O2286">
        <v>1</v>
      </c>
      <c r="P2286" t="str">
        <f>D2286&amp;"-"&amp;F2286&amp;"-"&amp;G2286&amp;"-"&amp;E2286&amp;"-"&amp;H2286</f>
        <v>B2Sigma-6.5-f-0-1</v>
      </c>
      <c r="Q2286" t="str">
        <f>I2286&amp;"-"&amp;K2286&amp;"-"&amp;L2286&amp;"-"&amp;J2286&amp;"-"&amp;M2286</f>
        <v>X2Pi-5.5-f-0-1</v>
      </c>
      <c r="R2286">
        <f>B2286+S2286</f>
        <v>26225.296010874998</v>
      </c>
      <c r="S2286">
        <f>_xlfn.IFNA(VLOOKUP(Q2286,'MARVEL-X'!A$2:I$1400,7,FALSE),VLOOKUP(Q2286,MARVEL!A$2:J$1522,10,FALSE))</f>
        <v>410.78601087499999</v>
      </c>
      <c r="T2286">
        <f>IF(P2286=P2285,R2286+T2285,R2286)</f>
        <v>393378.91042558209</v>
      </c>
      <c r="U2286">
        <f>IF(P2286=P2285,1+U2285,1)</f>
        <v>15</v>
      </c>
      <c r="V2286" t="str">
        <f t="shared" si="35"/>
        <v/>
      </c>
      <c r="W2286" t="str">
        <f>IF(V2286="","",IF(ABS(V2286-R2286)&gt;W$1,ABS(V2286-R2286),""))</f>
        <v/>
      </c>
      <c r="X2286" t="str">
        <f>Y2286&amp;"-"&amp;Z2286&amp;"-"&amp;AC2286&amp;"-"&amp;AD2286&amp;"-"&amp;AG2286</f>
        <v>6.5-f-B-0-0.5</v>
      </c>
      <c r="Y2286">
        <f>F2286</f>
        <v>6.5</v>
      </c>
      <c r="Z2286" s="2" t="str">
        <f>G2286</f>
        <v>f</v>
      </c>
      <c r="AA2286">
        <f>_xlfn.IFNA(VLOOKUP(X2286,'duo-out'!A$2:Q$5000,5,FALSE),E2286+10*(H2286-1)+1+_xlfn.IFNA(VLOOKUP(D2286,states!A$2:C$10,3,FALSE),1))</f>
        <v>63</v>
      </c>
      <c r="AB2286" t="str">
        <f>IF(V2286="","",V2286)</f>
        <v/>
      </c>
      <c r="AC2286" s="2" t="str">
        <f>_xlfn.IFNA(VLOOKUP(D2286,states!A$2:C$10,2,FALSE),"XX")</f>
        <v>B</v>
      </c>
      <c r="AD2286">
        <f>E2286</f>
        <v>0</v>
      </c>
      <c r="AE2286">
        <f>_xlfn.IFNA(VLOOKUP(D2286,states!A$2:D$10,4,FALSE),0)</f>
        <v>0</v>
      </c>
      <c r="AF2286">
        <v>0.5</v>
      </c>
      <c r="AG2286">
        <f>IF(AE2286=0,AF2286,IF(AE2286=1,IF(F2286=0.5,0.5,IF(H2286=1,0.5,1.5)),IF(F2286=0.5,0.5,IF(H2286=1,2.5,1.5))))</f>
        <v>0.5</v>
      </c>
      <c r="AH2286" s="7">
        <f>IF(AC2286="XX",0,1/C2286^(1/5)*IF(E2286=0,100,1)/(E2286+1)^(1/4))</f>
        <v>182.05642030260799</v>
      </c>
    </row>
    <row r="2287" spans="1:34">
      <c r="A2287">
        <v>396</v>
      </c>
      <c r="B2287" s="1">
        <v>25644.34</v>
      </c>
      <c r="C2287" s="6">
        <v>0.05</v>
      </c>
      <c r="D2287" t="s">
        <v>4</v>
      </c>
      <c r="E2287">
        <v>0</v>
      </c>
      <c r="F2287">
        <v>6.5</v>
      </c>
      <c r="G2287" t="s">
        <v>2</v>
      </c>
      <c r="H2287">
        <v>1</v>
      </c>
      <c r="I2287" t="s">
        <v>0</v>
      </c>
      <c r="J2287">
        <v>0</v>
      </c>
      <c r="K2287">
        <v>6.5</v>
      </c>
      <c r="L2287" t="s">
        <v>1</v>
      </c>
      <c r="M2287">
        <v>1</v>
      </c>
      <c r="N2287" t="s">
        <v>452</v>
      </c>
      <c r="O2287">
        <v>1</v>
      </c>
      <c r="P2287" t="str">
        <f>D2287&amp;"-"&amp;F2287&amp;"-"&amp;G2287&amp;"-"&amp;E2287&amp;"-"&amp;H2287</f>
        <v>B2Sigma-6.5-f-0-1</v>
      </c>
      <c r="Q2287" t="str">
        <f>I2287&amp;"-"&amp;K2287&amp;"-"&amp;L2287&amp;"-"&amp;J2287&amp;"-"&amp;M2287</f>
        <v>X2Pi-6.5-e-0-1</v>
      </c>
      <c r="R2287">
        <f>B2287+S2287</f>
        <v>26225.237048014998</v>
      </c>
      <c r="S2287">
        <f>_xlfn.IFNA(VLOOKUP(Q2287,'MARVEL-X'!A$2:I$1400,7,FALSE),VLOOKUP(Q2287,MARVEL!A$2:J$1522,10,FALSE))</f>
        <v>580.897048015</v>
      </c>
      <c r="T2287">
        <f>IF(P2287=P2286,R2287+T2286,R2287)</f>
        <v>419604.14747359708</v>
      </c>
      <c r="U2287">
        <f>IF(P2287=P2286,1+U2286,1)</f>
        <v>16</v>
      </c>
      <c r="V2287">
        <f t="shared" si="35"/>
        <v>26225.259217099818</v>
      </c>
      <c r="W2287" t="str">
        <f>IF(V2287="","",IF(ABS(V2287-R2287)&gt;W$1,ABS(V2287-R2287),""))</f>
        <v/>
      </c>
      <c r="X2287" t="str">
        <f>Y2287&amp;"-"&amp;Z2287&amp;"-"&amp;AC2287&amp;"-"&amp;AD2287&amp;"-"&amp;AG2287</f>
        <v>6.5-f-B-0-0.5</v>
      </c>
      <c r="Y2287">
        <f>F2287</f>
        <v>6.5</v>
      </c>
      <c r="Z2287" s="2" t="str">
        <f>G2287</f>
        <v>f</v>
      </c>
      <c r="AA2287">
        <f>_xlfn.IFNA(VLOOKUP(X2287,'duo-out'!A$2:Q$5000,5,FALSE),E2287+10*(H2287-1)+1+_xlfn.IFNA(VLOOKUP(D2287,states!A$2:C$10,3,FALSE),1))</f>
        <v>63</v>
      </c>
      <c r="AB2287">
        <f>IF(V2287="","",V2287)</f>
        <v>26225.259217099818</v>
      </c>
      <c r="AC2287" s="2" t="str">
        <f>_xlfn.IFNA(VLOOKUP(D2287,states!A$2:C$10,2,FALSE),"XX")</f>
        <v>B</v>
      </c>
      <c r="AD2287">
        <f>E2287</f>
        <v>0</v>
      </c>
      <c r="AE2287">
        <f>_xlfn.IFNA(VLOOKUP(D2287,states!A$2:D$10,4,FALSE),0)</f>
        <v>0</v>
      </c>
      <c r="AF2287">
        <v>0.5</v>
      </c>
      <c r="AG2287">
        <f>IF(AE2287=0,AF2287,IF(AE2287=1,IF(F2287=0.5,0.5,IF(H2287=1,0.5,1.5)),IF(F2287=0.5,0.5,IF(H2287=1,2.5,1.5))))</f>
        <v>0.5</v>
      </c>
      <c r="AH2287" s="7">
        <f>IF(AC2287="XX",0,1/C2287^(1/5)*IF(E2287=0,100,1)/(E2287+1)^(1/4))</f>
        <v>182.05642030260799</v>
      </c>
    </row>
    <row r="2288" spans="1:34">
      <c r="A2288">
        <v>5101</v>
      </c>
      <c r="B2288" s="1">
        <v>27545.34</v>
      </c>
      <c r="C2288" s="6">
        <v>0.2</v>
      </c>
      <c r="D2288" t="s">
        <v>4</v>
      </c>
      <c r="E2288">
        <v>1</v>
      </c>
      <c r="F2288">
        <v>6.5</v>
      </c>
      <c r="G2288" t="s">
        <v>2</v>
      </c>
      <c r="H2288">
        <v>1</v>
      </c>
      <c r="I2288" t="s">
        <v>0</v>
      </c>
      <c r="J2288">
        <v>0</v>
      </c>
      <c r="K2288">
        <v>5.5</v>
      </c>
      <c r="L2288" t="s">
        <v>2</v>
      </c>
      <c r="M2288">
        <v>1</v>
      </c>
      <c r="N2288" t="s">
        <v>5157</v>
      </c>
      <c r="O2288">
        <v>1</v>
      </c>
      <c r="P2288" t="str">
        <f>D2288&amp;"-"&amp;F2288&amp;"-"&amp;G2288&amp;"-"&amp;E2288&amp;"-"&amp;H2288</f>
        <v>B2Sigma-6.5-f-1-1</v>
      </c>
      <c r="Q2288" t="str">
        <f>I2288&amp;"-"&amp;K2288&amp;"-"&amp;L2288&amp;"-"&amp;J2288&amp;"-"&amp;M2288</f>
        <v>X2Pi-5.5-f-0-1</v>
      </c>
      <c r="R2288">
        <f>B2288+S2288</f>
        <v>27956.126010874999</v>
      </c>
      <c r="S2288">
        <f>_xlfn.IFNA(VLOOKUP(Q2288,'MARVEL-X'!A$2:I$1400,7,FALSE),VLOOKUP(Q2288,MARVEL!A$2:J$1522,10,FALSE))</f>
        <v>410.78601087499999</v>
      </c>
      <c r="T2288">
        <f>IF(P2288=P2287,R2288+T2287,R2288)</f>
        <v>27956.126010874999</v>
      </c>
      <c r="U2288">
        <f>IF(P2288=P2287,1+U2287,1)</f>
        <v>1</v>
      </c>
      <c r="V2288" t="str">
        <f t="shared" si="35"/>
        <v/>
      </c>
      <c r="W2288" t="str">
        <f>IF(V2288="","",IF(ABS(V2288-R2288)&gt;W$1,ABS(V2288-R2288),""))</f>
        <v/>
      </c>
      <c r="X2288" t="str">
        <f>Y2288&amp;"-"&amp;Z2288&amp;"-"&amp;AC2288&amp;"-"&amp;AD2288&amp;"-"&amp;AG2288</f>
        <v>6.5-f-B-1-0.5</v>
      </c>
      <c r="Y2288">
        <f>F2288</f>
        <v>6.5</v>
      </c>
      <c r="Z2288" s="2" t="str">
        <f>G2288</f>
        <v>f</v>
      </c>
      <c r="AA2288">
        <f>_xlfn.IFNA(VLOOKUP(X2288,'duo-out'!A$2:Q$5000,5,FALSE),E2288+10*(H2288-1)+1+_xlfn.IFNA(VLOOKUP(D2288,states!A$2:C$10,3,FALSE),1))</f>
        <v>76</v>
      </c>
      <c r="AB2288" t="str">
        <f>IF(V2288="","",V2288)</f>
        <v/>
      </c>
      <c r="AC2288" s="2" t="str">
        <f>_xlfn.IFNA(VLOOKUP(D2288,states!A$2:C$10,2,FALSE),"XX")</f>
        <v>B</v>
      </c>
      <c r="AD2288">
        <f>E2288</f>
        <v>1</v>
      </c>
      <c r="AE2288">
        <f>_xlfn.IFNA(VLOOKUP(D2288,states!A$2:D$10,4,FALSE),0)</f>
        <v>0</v>
      </c>
      <c r="AF2288">
        <v>0.5</v>
      </c>
      <c r="AG2288">
        <f>IF(AE2288=0,AF2288,IF(AE2288=1,IF(F2288=0.5,0.5,IF(H2288=1,0.5,1.5)),IF(F2288=0.5,0.5,IF(H2288=1,2.5,1.5))))</f>
        <v>0.5</v>
      </c>
      <c r="AH2288" s="7">
        <f>IF(AC2288="XX",0,1/C2288^(1/5)*IF(E2288=0,100,1)/(E2288+1)^(1/4))</f>
        <v>1.1602097263419568</v>
      </c>
    </row>
    <row r="2289" spans="1:34">
      <c r="A2289">
        <v>5090</v>
      </c>
      <c r="B2289" s="1">
        <v>27375.24</v>
      </c>
      <c r="C2289" s="6">
        <v>0.2</v>
      </c>
      <c r="D2289" t="s">
        <v>4</v>
      </c>
      <c r="E2289">
        <v>1</v>
      </c>
      <c r="F2289">
        <v>6.5</v>
      </c>
      <c r="G2289" t="s">
        <v>2</v>
      </c>
      <c r="H2289">
        <v>1</v>
      </c>
      <c r="I2289" t="s">
        <v>0</v>
      </c>
      <c r="J2289">
        <v>0</v>
      </c>
      <c r="K2289">
        <v>6.5</v>
      </c>
      <c r="L2289" t="s">
        <v>1</v>
      </c>
      <c r="M2289">
        <v>1</v>
      </c>
      <c r="N2289" t="s">
        <v>5146</v>
      </c>
      <c r="O2289">
        <v>1</v>
      </c>
      <c r="P2289" t="str">
        <f>D2289&amp;"-"&amp;F2289&amp;"-"&amp;G2289&amp;"-"&amp;E2289&amp;"-"&amp;H2289</f>
        <v>B2Sigma-6.5-f-1-1</v>
      </c>
      <c r="Q2289" t="str">
        <f>I2289&amp;"-"&amp;K2289&amp;"-"&amp;L2289&amp;"-"&amp;J2289&amp;"-"&amp;M2289</f>
        <v>X2Pi-6.5-e-0-1</v>
      </c>
      <c r="R2289">
        <f>B2289+S2289</f>
        <v>27956.137048015</v>
      </c>
      <c r="S2289">
        <f>_xlfn.IFNA(VLOOKUP(Q2289,'MARVEL-X'!A$2:I$1400,7,FALSE),VLOOKUP(Q2289,MARVEL!A$2:J$1522,10,FALSE))</f>
        <v>580.897048015</v>
      </c>
      <c r="T2289">
        <f>IF(P2289=P2288,R2289+T2288,R2289)</f>
        <v>55912.263058889999</v>
      </c>
      <c r="U2289">
        <f>IF(P2289=P2288,1+U2288,1)</f>
        <v>2</v>
      </c>
      <c r="V2289" t="str">
        <f t="shared" si="35"/>
        <v/>
      </c>
      <c r="W2289" t="str">
        <f>IF(V2289="","",IF(ABS(V2289-R2289)&gt;W$1,ABS(V2289-R2289),""))</f>
        <v/>
      </c>
      <c r="X2289" t="str">
        <f>Y2289&amp;"-"&amp;Z2289&amp;"-"&amp;AC2289&amp;"-"&amp;AD2289&amp;"-"&amp;AG2289</f>
        <v>6.5-f-B-1-0.5</v>
      </c>
      <c r="Y2289">
        <f>F2289</f>
        <v>6.5</v>
      </c>
      <c r="Z2289" s="2" t="str">
        <f>G2289</f>
        <v>f</v>
      </c>
      <c r="AA2289">
        <f>_xlfn.IFNA(VLOOKUP(X2289,'duo-out'!A$2:Q$5000,5,FALSE),E2289+10*(H2289-1)+1+_xlfn.IFNA(VLOOKUP(D2289,states!A$2:C$10,3,FALSE),1))</f>
        <v>76</v>
      </c>
      <c r="AB2289" t="str">
        <f>IF(V2289="","",V2289)</f>
        <v/>
      </c>
      <c r="AC2289" s="2" t="str">
        <f>_xlfn.IFNA(VLOOKUP(D2289,states!A$2:C$10,2,FALSE),"XX")</f>
        <v>B</v>
      </c>
      <c r="AD2289">
        <f>E2289</f>
        <v>1</v>
      </c>
      <c r="AE2289">
        <f>_xlfn.IFNA(VLOOKUP(D2289,states!A$2:D$10,4,FALSE),0)</f>
        <v>0</v>
      </c>
      <c r="AF2289">
        <v>0.5</v>
      </c>
      <c r="AG2289">
        <f>IF(AE2289=0,AF2289,IF(AE2289=1,IF(F2289=0.5,0.5,IF(H2289=1,0.5,1.5)),IF(F2289=0.5,0.5,IF(H2289=1,2.5,1.5))))</f>
        <v>0.5</v>
      </c>
      <c r="AH2289" s="7">
        <f>IF(AC2289="XX",0,1/C2289^(1/5)*IF(E2289=0,100,1)/(E2289+1)^(1/4))</f>
        <v>1.1602097263419568</v>
      </c>
    </row>
    <row r="2290" spans="1:34">
      <c r="A2290">
        <v>5077</v>
      </c>
      <c r="B2290" s="1">
        <v>27180.45</v>
      </c>
      <c r="C2290" s="6">
        <v>0.2</v>
      </c>
      <c r="D2290" t="s">
        <v>4</v>
      </c>
      <c r="E2290">
        <v>1</v>
      </c>
      <c r="F2290">
        <v>6.5</v>
      </c>
      <c r="G2290" t="s">
        <v>2</v>
      </c>
      <c r="H2290">
        <v>1</v>
      </c>
      <c r="I2290" t="s">
        <v>0</v>
      </c>
      <c r="J2290">
        <v>0</v>
      </c>
      <c r="K2290">
        <v>7.5</v>
      </c>
      <c r="L2290" t="s">
        <v>2</v>
      </c>
      <c r="M2290">
        <v>1</v>
      </c>
      <c r="N2290" t="s">
        <v>5133</v>
      </c>
      <c r="O2290">
        <v>1</v>
      </c>
      <c r="P2290" t="str">
        <f>D2290&amp;"-"&amp;F2290&amp;"-"&amp;G2290&amp;"-"&amp;E2290&amp;"-"&amp;H2290</f>
        <v>B2Sigma-6.5-f-1-1</v>
      </c>
      <c r="Q2290" t="str">
        <f>I2290&amp;"-"&amp;K2290&amp;"-"&amp;L2290&amp;"-"&amp;J2290&amp;"-"&amp;M2290</f>
        <v>X2Pi-7.5-f-0-1</v>
      </c>
      <c r="R2290">
        <f>B2290+S2290</f>
        <v>27956.191015447999</v>
      </c>
      <c r="S2290">
        <f>_xlfn.IFNA(VLOOKUP(Q2290,'MARVEL-X'!A$2:I$1400,7,FALSE),VLOOKUP(Q2290,MARVEL!A$2:J$1522,10,FALSE))</f>
        <v>775.74101544799998</v>
      </c>
      <c r="T2290">
        <f>IF(P2290=P2289,R2290+T2289,R2290)</f>
        <v>83868.454074337991</v>
      </c>
      <c r="U2290">
        <f>IF(P2290=P2289,1+U2289,1)</f>
        <v>3</v>
      </c>
      <c r="V2290" t="str">
        <f t="shared" si="35"/>
        <v/>
      </c>
      <c r="W2290" t="str">
        <f>IF(V2290="","",IF(ABS(V2290-R2290)&gt;W$1,ABS(V2290-R2290),""))</f>
        <v/>
      </c>
      <c r="X2290" t="str">
        <f>Y2290&amp;"-"&amp;Z2290&amp;"-"&amp;AC2290&amp;"-"&amp;AD2290&amp;"-"&amp;AG2290</f>
        <v>6.5-f-B-1-0.5</v>
      </c>
      <c r="Y2290">
        <f>F2290</f>
        <v>6.5</v>
      </c>
      <c r="Z2290" s="2" t="str">
        <f>G2290</f>
        <v>f</v>
      </c>
      <c r="AA2290">
        <f>_xlfn.IFNA(VLOOKUP(X2290,'duo-out'!A$2:Q$5000,5,FALSE),E2290+10*(H2290-1)+1+_xlfn.IFNA(VLOOKUP(D2290,states!A$2:C$10,3,FALSE),1))</f>
        <v>76</v>
      </c>
      <c r="AB2290" t="str">
        <f>IF(V2290="","",V2290)</f>
        <v/>
      </c>
      <c r="AC2290" s="2" t="str">
        <f>_xlfn.IFNA(VLOOKUP(D2290,states!A$2:C$10,2,FALSE),"XX")</f>
        <v>B</v>
      </c>
      <c r="AD2290">
        <f>E2290</f>
        <v>1</v>
      </c>
      <c r="AE2290">
        <f>_xlfn.IFNA(VLOOKUP(D2290,states!A$2:D$10,4,FALSE),0)</f>
        <v>0</v>
      </c>
      <c r="AF2290">
        <v>0.5</v>
      </c>
      <c r="AG2290">
        <f>IF(AE2290=0,AF2290,IF(AE2290=1,IF(F2290=0.5,0.5,IF(H2290=1,0.5,1.5)),IF(F2290=0.5,0.5,IF(H2290=1,2.5,1.5))))</f>
        <v>0.5</v>
      </c>
      <c r="AH2290" s="7">
        <f>IF(AC2290="XX",0,1/C2290^(1/5)*IF(E2290=0,100,1)/(E2290+1)^(1/4))</f>
        <v>1.1602097263419568</v>
      </c>
    </row>
    <row r="2291" spans="1:34">
      <c r="A2291">
        <v>4466</v>
      </c>
      <c r="B2291" s="1">
        <v>24476.990600000001</v>
      </c>
      <c r="C2291" s="6">
        <v>1.5990000000000001E-2</v>
      </c>
      <c r="D2291" t="s">
        <v>4</v>
      </c>
      <c r="E2291">
        <v>1</v>
      </c>
      <c r="F2291">
        <v>6.5</v>
      </c>
      <c r="G2291" t="s">
        <v>2</v>
      </c>
      <c r="H2291">
        <v>1</v>
      </c>
      <c r="I2291" t="s">
        <v>0</v>
      </c>
      <c r="J2291">
        <v>1</v>
      </c>
      <c r="K2291">
        <v>7.5</v>
      </c>
      <c r="L2291" t="s">
        <v>2</v>
      </c>
      <c r="M2291">
        <v>1</v>
      </c>
      <c r="N2291" t="s">
        <v>4522</v>
      </c>
      <c r="O2291">
        <v>1</v>
      </c>
      <c r="P2291" t="str">
        <f>D2291&amp;"-"&amp;F2291&amp;"-"&amp;G2291&amp;"-"&amp;E2291&amp;"-"&amp;H2291</f>
        <v>B2Sigma-6.5-f-1-1</v>
      </c>
      <c r="Q2291" t="str">
        <f>I2291&amp;"-"&amp;K2291&amp;"-"&amp;L2291&amp;"-"&amp;J2291&amp;"-"&amp;M2291</f>
        <v>X2Pi-7.5-f-1-1</v>
      </c>
      <c r="R2291">
        <f>B2291+S2291</f>
        <v>27956.075095896002</v>
      </c>
      <c r="S2291">
        <f>_xlfn.IFNA(VLOOKUP(Q2291,'MARVEL-X'!A$2:I$1400,7,FALSE),VLOOKUP(Q2291,MARVEL!A$2:J$1522,10,FALSE))</f>
        <v>3479.0844958960001</v>
      </c>
      <c r="T2291">
        <f>IF(P2291=P2290,R2291+T2290,R2291)</f>
        <v>111824.52917023399</v>
      </c>
      <c r="U2291">
        <f>IF(P2291=P2290,1+U2290,1)</f>
        <v>4</v>
      </c>
      <c r="V2291" t="str">
        <f t="shared" si="35"/>
        <v/>
      </c>
      <c r="W2291" t="str">
        <f>IF(V2291="","",IF(ABS(V2291-R2291)&gt;W$1,ABS(V2291-R2291),""))</f>
        <v/>
      </c>
      <c r="X2291" t="str">
        <f>Y2291&amp;"-"&amp;Z2291&amp;"-"&amp;AC2291&amp;"-"&amp;AD2291&amp;"-"&amp;AG2291</f>
        <v>6.5-f-B-1-0.5</v>
      </c>
      <c r="Y2291">
        <f>F2291</f>
        <v>6.5</v>
      </c>
      <c r="Z2291" s="2" t="str">
        <f>G2291</f>
        <v>f</v>
      </c>
      <c r="AA2291">
        <f>_xlfn.IFNA(VLOOKUP(X2291,'duo-out'!A$2:Q$5000,5,FALSE),E2291+10*(H2291-1)+1+_xlfn.IFNA(VLOOKUP(D2291,states!A$2:C$10,3,FALSE),1))</f>
        <v>76</v>
      </c>
      <c r="AB2291" t="str">
        <f>IF(V2291="","",V2291)</f>
        <v/>
      </c>
      <c r="AC2291" s="2" t="str">
        <f>_xlfn.IFNA(VLOOKUP(D2291,states!A$2:C$10,2,FALSE),"XX")</f>
        <v>B</v>
      </c>
      <c r="AD2291">
        <f>E2291</f>
        <v>1</v>
      </c>
      <c r="AE2291">
        <f>_xlfn.IFNA(VLOOKUP(D2291,states!A$2:D$10,4,FALSE),0)</f>
        <v>0</v>
      </c>
      <c r="AF2291">
        <v>0.5</v>
      </c>
      <c r="AG2291">
        <f>IF(AE2291=0,AF2291,IF(AE2291=1,IF(F2291=0.5,0.5,IF(H2291=1,0.5,1.5)),IF(F2291=0.5,0.5,IF(H2291=1,2.5,1.5))))</f>
        <v>0.5</v>
      </c>
      <c r="AH2291" s="7">
        <f>IF(AC2291="XX",0,1/C2291^(1/5)*IF(E2291=0,100,1)/(E2291+1)^(1/4))</f>
        <v>1.9229713257466301</v>
      </c>
    </row>
    <row r="2292" spans="1:34">
      <c r="A2292">
        <v>4452</v>
      </c>
      <c r="B2292" s="1">
        <v>24664.5075</v>
      </c>
      <c r="C2292" s="6">
        <v>1.831E-2</v>
      </c>
      <c r="D2292" t="s">
        <v>4</v>
      </c>
      <c r="E2292">
        <v>1</v>
      </c>
      <c r="F2292">
        <v>6.5</v>
      </c>
      <c r="G2292" t="s">
        <v>2</v>
      </c>
      <c r="H2292">
        <v>1</v>
      </c>
      <c r="I2292" t="s">
        <v>0</v>
      </c>
      <c r="J2292">
        <v>1</v>
      </c>
      <c r="K2292">
        <v>6.5</v>
      </c>
      <c r="L2292" t="s">
        <v>1</v>
      </c>
      <c r="M2292">
        <v>1</v>
      </c>
      <c r="N2292" t="s">
        <v>4508</v>
      </c>
      <c r="O2292">
        <v>1</v>
      </c>
      <c r="P2292" t="str">
        <f>D2292&amp;"-"&amp;F2292&amp;"-"&amp;G2292&amp;"-"&amp;E2292&amp;"-"&amp;H2292</f>
        <v>B2Sigma-6.5-f-1-1</v>
      </c>
      <c r="Q2292" t="str">
        <f>I2292&amp;"-"&amp;K2292&amp;"-"&amp;L2292&amp;"-"&amp;J2292&amp;"-"&amp;M2292</f>
        <v>X2Pi-6.5-e-1-1</v>
      </c>
      <c r="R2292">
        <f>B2292+S2292</f>
        <v>27956.078873651</v>
      </c>
      <c r="S2292">
        <f>_xlfn.IFNA(VLOOKUP(Q2292,'MARVEL-X'!A$2:I$1400,7,FALSE),VLOOKUP(Q2292,MARVEL!A$2:J$1522,10,FALSE))</f>
        <v>3291.5713736510002</v>
      </c>
      <c r="T2292">
        <f>IF(P2292=P2291,R2292+T2291,R2292)</f>
        <v>139780.60804388497</v>
      </c>
      <c r="U2292">
        <f>IF(P2292=P2291,1+U2291,1)</f>
        <v>5</v>
      </c>
      <c r="V2292" t="str">
        <f t="shared" si="35"/>
        <v/>
      </c>
      <c r="W2292" t="str">
        <f>IF(V2292="","",IF(ABS(V2292-R2292)&gt;W$1,ABS(V2292-R2292),""))</f>
        <v/>
      </c>
      <c r="X2292" t="str">
        <f>Y2292&amp;"-"&amp;Z2292&amp;"-"&amp;AC2292&amp;"-"&amp;AD2292&amp;"-"&amp;AG2292</f>
        <v>6.5-f-B-1-0.5</v>
      </c>
      <c r="Y2292">
        <f>F2292</f>
        <v>6.5</v>
      </c>
      <c r="Z2292" s="2" t="str">
        <f>G2292</f>
        <v>f</v>
      </c>
      <c r="AA2292">
        <f>_xlfn.IFNA(VLOOKUP(X2292,'duo-out'!A$2:Q$5000,5,FALSE),E2292+10*(H2292-1)+1+_xlfn.IFNA(VLOOKUP(D2292,states!A$2:C$10,3,FALSE),1))</f>
        <v>76</v>
      </c>
      <c r="AB2292" t="str">
        <f>IF(V2292="","",V2292)</f>
        <v/>
      </c>
      <c r="AC2292" s="2" t="str">
        <f>_xlfn.IFNA(VLOOKUP(D2292,states!A$2:C$10,2,FALSE),"XX")</f>
        <v>B</v>
      </c>
      <c r="AD2292">
        <f>E2292</f>
        <v>1</v>
      </c>
      <c r="AE2292">
        <f>_xlfn.IFNA(VLOOKUP(D2292,states!A$2:D$10,4,FALSE),0)</f>
        <v>0</v>
      </c>
      <c r="AF2292">
        <v>0.5</v>
      </c>
      <c r="AG2292">
        <f>IF(AE2292=0,AF2292,IF(AE2292=1,IF(F2292=0.5,0.5,IF(H2292=1,0.5,1.5)),IF(F2292=0.5,0.5,IF(H2292=1,2.5,1.5))))</f>
        <v>0.5</v>
      </c>
      <c r="AH2292" s="7">
        <f>IF(AC2292="XX",0,1/C2292^(1/5)*IF(E2292=0,100,1)/(E2292+1)^(1/4))</f>
        <v>1.8715646437684808</v>
      </c>
    </row>
    <row r="2293" spans="1:34">
      <c r="A2293">
        <v>4434</v>
      </c>
      <c r="B2293" s="1">
        <v>27180.3321</v>
      </c>
      <c r="C2293" s="6">
        <v>1.959E-2</v>
      </c>
      <c r="D2293" t="s">
        <v>4</v>
      </c>
      <c r="E2293">
        <v>1</v>
      </c>
      <c r="F2293">
        <v>6.5</v>
      </c>
      <c r="G2293" t="s">
        <v>2</v>
      </c>
      <c r="H2293">
        <v>1</v>
      </c>
      <c r="I2293" t="s">
        <v>0</v>
      </c>
      <c r="J2293">
        <v>0</v>
      </c>
      <c r="K2293">
        <v>7.5</v>
      </c>
      <c r="L2293" t="s">
        <v>2</v>
      </c>
      <c r="M2293">
        <v>1</v>
      </c>
      <c r="N2293" t="s">
        <v>4490</v>
      </c>
      <c r="O2293">
        <v>1</v>
      </c>
      <c r="P2293" t="str">
        <f>D2293&amp;"-"&amp;F2293&amp;"-"&amp;G2293&amp;"-"&amp;E2293&amp;"-"&amp;H2293</f>
        <v>B2Sigma-6.5-f-1-1</v>
      </c>
      <c r="Q2293" t="str">
        <f>I2293&amp;"-"&amp;K2293&amp;"-"&amp;L2293&amp;"-"&amp;J2293&amp;"-"&amp;M2293</f>
        <v>X2Pi-7.5-f-0-1</v>
      </c>
      <c r="R2293">
        <f>B2293+S2293</f>
        <v>27956.073115447998</v>
      </c>
      <c r="S2293">
        <f>_xlfn.IFNA(VLOOKUP(Q2293,'MARVEL-X'!A$2:I$1400,7,FALSE),VLOOKUP(Q2293,MARVEL!A$2:J$1522,10,FALSE))</f>
        <v>775.74101544799998</v>
      </c>
      <c r="T2293">
        <f>IF(P2293=P2292,R2293+T2292,R2293)</f>
        <v>167736.68115933298</v>
      </c>
      <c r="U2293">
        <f>IF(P2293=P2292,1+U2292,1)</f>
        <v>6</v>
      </c>
      <c r="V2293" t="str">
        <f t="shared" si="35"/>
        <v/>
      </c>
      <c r="W2293" t="str">
        <f>IF(V2293="","",IF(ABS(V2293-R2293)&gt;W$1,ABS(V2293-R2293),""))</f>
        <v/>
      </c>
      <c r="X2293" t="str">
        <f>Y2293&amp;"-"&amp;Z2293&amp;"-"&amp;AC2293&amp;"-"&amp;AD2293&amp;"-"&amp;AG2293</f>
        <v>6.5-f-B-1-0.5</v>
      </c>
      <c r="Y2293">
        <f>F2293</f>
        <v>6.5</v>
      </c>
      <c r="Z2293" s="2" t="str">
        <f>G2293</f>
        <v>f</v>
      </c>
      <c r="AA2293">
        <f>_xlfn.IFNA(VLOOKUP(X2293,'duo-out'!A$2:Q$5000,5,FALSE),E2293+10*(H2293-1)+1+_xlfn.IFNA(VLOOKUP(D2293,states!A$2:C$10,3,FALSE),1))</f>
        <v>76</v>
      </c>
      <c r="AB2293" t="str">
        <f>IF(V2293="","",V2293)</f>
        <v/>
      </c>
      <c r="AC2293" s="2" t="str">
        <f>_xlfn.IFNA(VLOOKUP(D2293,states!A$2:C$10,2,FALSE),"XX")</f>
        <v>B</v>
      </c>
      <c r="AD2293">
        <f>E2293</f>
        <v>1</v>
      </c>
      <c r="AE2293">
        <f>_xlfn.IFNA(VLOOKUP(D2293,states!A$2:D$10,4,FALSE),0)</f>
        <v>0</v>
      </c>
      <c r="AF2293">
        <v>0.5</v>
      </c>
      <c r="AG2293">
        <f>IF(AE2293=0,AF2293,IF(AE2293=1,IF(F2293=0.5,0.5,IF(H2293=1,0.5,1.5)),IF(F2293=0.5,0.5,IF(H2293=1,2.5,1.5))))</f>
        <v>0.5</v>
      </c>
      <c r="AH2293" s="7">
        <f>IF(AC2293="XX",0,1/C2293^(1/5)*IF(E2293=0,100,1)/(E2293+1)^(1/4))</f>
        <v>1.846441760378273</v>
      </c>
    </row>
    <row r="2294" spans="1:34">
      <c r="A2294">
        <v>4419</v>
      </c>
      <c r="B2294" s="1">
        <v>27375.177599999999</v>
      </c>
      <c r="C2294" s="6">
        <v>1.7069999999999998E-2</v>
      </c>
      <c r="D2294" t="s">
        <v>4</v>
      </c>
      <c r="E2294">
        <v>1</v>
      </c>
      <c r="F2294">
        <v>6.5</v>
      </c>
      <c r="G2294" t="s">
        <v>2</v>
      </c>
      <c r="H2294">
        <v>1</v>
      </c>
      <c r="I2294" t="s">
        <v>0</v>
      </c>
      <c r="J2294">
        <v>0</v>
      </c>
      <c r="K2294">
        <v>6.5</v>
      </c>
      <c r="L2294" t="s">
        <v>1</v>
      </c>
      <c r="M2294">
        <v>1</v>
      </c>
      <c r="N2294" t="s">
        <v>4475</v>
      </c>
      <c r="O2294">
        <v>1</v>
      </c>
      <c r="P2294" t="str">
        <f>D2294&amp;"-"&amp;F2294&amp;"-"&amp;G2294&amp;"-"&amp;E2294&amp;"-"&amp;H2294</f>
        <v>B2Sigma-6.5-f-1-1</v>
      </c>
      <c r="Q2294" t="str">
        <f>I2294&amp;"-"&amp;K2294&amp;"-"&amp;L2294&amp;"-"&amp;J2294&amp;"-"&amp;M2294</f>
        <v>X2Pi-6.5-e-0-1</v>
      </c>
      <c r="R2294">
        <f>B2294+S2294</f>
        <v>27956.074648014997</v>
      </c>
      <c r="S2294">
        <f>_xlfn.IFNA(VLOOKUP(Q2294,'MARVEL-X'!A$2:I$1400,7,FALSE),VLOOKUP(Q2294,MARVEL!A$2:J$1522,10,FALSE))</f>
        <v>580.897048015</v>
      </c>
      <c r="T2294">
        <f>IF(P2294=P2293,R2294+T2293,R2294)</f>
        <v>195692.75580734797</v>
      </c>
      <c r="U2294">
        <f>IF(P2294=P2293,1+U2293,1)</f>
        <v>7</v>
      </c>
      <c r="V2294" t="str">
        <f t="shared" si="35"/>
        <v/>
      </c>
      <c r="W2294" t="str">
        <f>IF(V2294="","",IF(ABS(V2294-R2294)&gt;W$1,ABS(V2294-R2294),""))</f>
        <v/>
      </c>
      <c r="X2294" t="str">
        <f>Y2294&amp;"-"&amp;Z2294&amp;"-"&amp;AC2294&amp;"-"&amp;AD2294&amp;"-"&amp;AG2294</f>
        <v>6.5-f-B-1-0.5</v>
      </c>
      <c r="Y2294">
        <f>F2294</f>
        <v>6.5</v>
      </c>
      <c r="Z2294" s="2" t="str">
        <f>G2294</f>
        <v>f</v>
      </c>
      <c r="AA2294">
        <f>_xlfn.IFNA(VLOOKUP(X2294,'duo-out'!A$2:Q$5000,5,FALSE),E2294+10*(H2294-1)+1+_xlfn.IFNA(VLOOKUP(D2294,states!A$2:C$10,3,FALSE),1))</f>
        <v>76</v>
      </c>
      <c r="AB2294" t="str">
        <f>IF(V2294="","",V2294)</f>
        <v/>
      </c>
      <c r="AC2294" s="2" t="str">
        <f>_xlfn.IFNA(VLOOKUP(D2294,states!A$2:C$10,2,FALSE),"XX")</f>
        <v>B</v>
      </c>
      <c r="AD2294">
        <f>E2294</f>
        <v>1</v>
      </c>
      <c r="AE2294">
        <f>_xlfn.IFNA(VLOOKUP(D2294,states!A$2:D$10,4,FALSE),0)</f>
        <v>0</v>
      </c>
      <c r="AF2294">
        <v>0.5</v>
      </c>
      <c r="AG2294">
        <f>IF(AE2294=0,AF2294,IF(AE2294=1,IF(F2294=0.5,0.5,IF(H2294=1,0.5,1.5)),IF(F2294=0.5,0.5,IF(H2294=1,2.5,1.5))))</f>
        <v>0.5</v>
      </c>
      <c r="AH2294" s="7">
        <f>IF(AC2294="XX",0,1/C2294^(1/5)*IF(E2294=0,100,1)/(E2294+1)^(1/4))</f>
        <v>1.8979982027987627</v>
      </c>
    </row>
    <row r="2295" spans="1:34">
      <c r="A2295">
        <v>4408</v>
      </c>
      <c r="B2295" s="1">
        <v>27545.288499999999</v>
      </c>
      <c r="C2295" s="6">
        <v>1.4800000000000001E-2</v>
      </c>
      <c r="D2295" t="s">
        <v>4</v>
      </c>
      <c r="E2295">
        <v>1</v>
      </c>
      <c r="F2295">
        <v>6.5</v>
      </c>
      <c r="G2295" t="s">
        <v>2</v>
      </c>
      <c r="H2295">
        <v>1</v>
      </c>
      <c r="I2295" t="s">
        <v>0</v>
      </c>
      <c r="J2295">
        <v>0</v>
      </c>
      <c r="K2295">
        <v>5.5</v>
      </c>
      <c r="L2295" t="s">
        <v>2</v>
      </c>
      <c r="M2295">
        <v>1</v>
      </c>
      <c r="N2295" t="s">
        <v>4464</v>
      </c>
      <c r="O2295">
        <v>1</v>
      </c>
      <c r="P2295" t="str">
        <f>D2295&amp;"-"&amp;F2295&amp;"-"&amp;G2295&amp;"-"&amp;E2295&amp;"-"&amp;H2295</f>
        <v>B2Sigma-6.5-f-1-1</v>
      </c>
      <c r="Q2295" t="str">
        <f>I2295&amp;"-"&amp;K2295&amp;"-"&amp;L2295&amp;"-"&amp;J2295&amp;"-"&amp;M2295</f>
        <v>X2Pi-5.5-f-0-1</v>
      </c>
      <c r="R2295">
        <f>B2295+S2295</f>
        <v>27956.074510874998</v>
      </c>
      <c r="S2295">
        <f>_xlfn.IFNA(VLOOKUP(Q2295,'MARVEL-X'!A$2:I$1400,7,FALSE),VLOOKUP(Q2295,MARVEL!A$2:J$1522,10,FALSE))</f>
        <v>410.78601087499999</v>
      </c>
      <c r="T2295">
        <f>IF(P2295=P2294,R2295+T2294,R2295)</f>
        <v>223648.83031822299</v>
      </c>
      <c r="U2295">
        <f>IF(P2295=P2294,1+U2294,1)</f>
        <v>8</v>
      </c>
      <c r="V2295" t="str">
        <f t="shared" si="35"/>
        <v/>
      </c>
      <c r="W2295" t="str">
        <f>IF(V2295="","",IF(ABS(V2295-R2295)&gt;W$1,ABS(V2295-R2295),""))</f>
        <v/>
      </c>
      <c r="X2295" t="str">
        <f>Y2295&amp;"-"&amp;Z2295&amp;"-"&amp;AC2295&amp;"-"&amp;AD2295&amp;"-"&amp;AG2295</f>
        <v>6.5-f-B-1-0.5</v>
      </c>
      <c r="Y2295">
        <f>F2295</f>
        <v>6.5</v>
      </c>
      <c r="Z2295" s="2" t="str">
        <f>G2295</f>
        <v>f</v>
      </c>
      <c r="AA2295">
        <f>_xlfn.IFNA(VLOOKUP(X2295,'duo-out'!A$2:Q$5000,5,FALSE),E2295+10*(H2295-1)+1+_xlfn.IFNA(VLOOKUP(D2295,states!A$2:C$10,3,FALSE),1))</f>
        <v>76</v>
      </c>
      <c r="AB2295" t="str">
        <f>IF(V2295="","",V2295)</f>
        <v/>
      </c>
      <c r="AC2295" s="2" t="str">
        <f>_xlfn.IFNA(VLOOKUP(D2295,states!A$2:C$10,2,FALSE),"XX")</f>
        <v>B</v>
      </c>
      <c r="AD2295">
        <f>E2295</f>
        <v>1</v>
      </c>
      <c r="AE2295">
        <f>_xlfn.IFNA(VLOOKUP(D2295,states!A$2:D$10,4,FALSE),0)</f>
        <v>0</v>
      </c>
      <c r="AF2295">
        <v>0.5</v>
      </c>
      <c r="AG2295">
        <f>IF(AE2295=0,AF2295,IF(AE2295=1,IF(F2295=0.5,0.5,IF(H2295=1,0.5,1.5)),IF(F2295=0.5,0.5,IF(H2295=1,2.5,1.5))))</f>
        <v>0.5</v>
      </c>
      <c r="AH2295" s="7">
        <f>IF(AC2295="XX",0,1/C2295^(1/5)*IF(E2295=0,100,1)/(E2295+1)^(1/4))</f>
        <v>1.9529456538593597</v>
      </c>
    </row>
    <row r="2296" spans="1:34">
      <c r="A2296">
        <v>3140</v>
      </c>
      <c r="B2296" s="1">
        <v>24828.2477</v>
      </c>
      <c r="C2296" s="6">
        <v>3.6630000000000003E-2</v>
      </c>
      <c r="D2296" t="s">
        <v>4</v>
      </c>
      <c r="E2296">
        <v>1</v>
      </c>
      <c r="F2296">
        <v>6.5</v>
      </c>
      <c r="G2296" t="s">
        <v>2</v>
      </c>
      <c r="H2296">
        <v>1</v>
      </c>
      <c r="I2296" t="s">
        <v>0</v>
      </c>
      <c r="J2296">
        <v>1</v>
      </c>
      <c r="K2296">
        <v>5.5</v>
      </c>
      <c r="L2296" t="s">
        <v>2</v>
      </c>
      <c r="M2296">
        <v>1</v>
      </c>
      <c r="N2296" t="s">
        <v>3196</v>
      </c>
      <c r="O2296">
        <v>1</v>
      </c>
      <c r="P2296" t="str">
        <f>D2296&amp;"-"&amp;F2296&amp;"-"&amp;G2296&amp;"-"&amp;E2296&amp;"-"&amp;H2296</f>
        <v>B2Sigma-6.5-f-1-1</v>
      </c>
      <c r="Q2296" t="str">
        <f>I2296&amp;"-"&amp;K2296&amp;"-"&amp;L2296&amp;"-"&amp;J2296&amp;"-"&amp;M2296</f>
        <v>X2Pi-5.5-f-1-1</v>
      </c>
      <c r="R2296">
        <f>B2296+S2296</f>
        <v>27956.093026846</v>
      </c>
      <c r="S2296">
        <f>_xlfn.IFNA(VLOOKUP(Q2296,'MARVEL-X'!A$2:I$1400,7,FALSE),VLOOKUP(Q2296,MARVEL!A$2:J$1522,10,FALSE))</f>
        <v>3127.8453268459998</v>
      </c>
      <c r="T2296">
        <f>IF(P2296=P2295,R2296+T2295,R2296)</f>
        <v>251604.92334506899</v>
      </c>
      <c r="U2296">
        <f>IF(P2296=P2295,1+U2295,1)</f>
        <v>9</v>
      </c>
      <c r="V2296" t="str">
        <f t="shared" si="35"/>
        <v/>
      </c>
      <c r="W2296" t="str">
        <f>IF(V2296="","",IF(ABS(V2296-R2296)&gt;W$1,ABS(V2296-R2296),""))</f>
        <v/>
      </c>
      <c r="X2296" t="str">
        <f>Y2296&amp;"-"&amp;Z2296&amp;"-"&amp;AC2296&amp;"-"&amp;AD2296&amp;"-"&amp;AG2296</f>
        <v>6.5-f-B-1-0.5</v>
      </c>
      <c r="Y2296">
        <f>F2296</f>
        <v>6.5</v>
      </c>
      <c r="Z2296" s="2" t="str">
        <f>G2296</f>
        <v>f</v>
      </c>
      <c r="AA2296">
        <f>_xlfn.IFNA(VLOOKUP(X2296,'duo-out'!A$2:Q$5000,5,FALSE),E2296+10*(H2296-1)+1+_xlfn.IFNA(VLOOKUP(D2296,states!A$2:C$10,3,FALSE),1))</f>
        <v>76</v>
      </c>
      <c r="AB2296" t="str">
        <f>IF(V2296="","",V2296)</f>
        <v/>
      </c>
      <c r="AC2296" s="2" t="str">
        <f>_xlfn.IFNA(VLOOKUP(D2296,states!A$2:C$10,2,FALSE),"XX")</f>
        <v>B</v>
      </c>
      <c r="AD2296">
        <f>E2296</f>
        <v>1</v>
      </c>
      <c r="AE2296">
        <f>_xlfn.IFNA(VLOOKUP(D2296,states!A$2:D$10,4,FALSE),0)</f>
        <v>0</v>
      </c>
      <c r="AF2296">
        <v>0.5</v>
      </c>
      <c r="AG2296">
        <f>IF(AE2296=0,AF2296,IF(AE2296=1,IF(F2296=0.5,0.5,IF(H2296=1,0.5,1.5)),IF(F2296=0.5,0.5,IF(H2296=1,2.5,1.5))))</f>
        <v>0.5</v>
      </c>
      <c r="AH2296" s="7">
        <f>IF(AC2296="XX",0,1/C2296^(1/5)*IF(E2296=0,100,1)/(E2296+1)^(1/4))</f>
        <v>1.6292026857484756</v>
      </c>
    </row>
    <row r="2297" spans="1:34">
      <c r="A2297">
        <v>3130</v>
      </c>
      <c r="B2297" s="1">
        <v>24664.516599999999</v>
      </c>
      <c r="C2297" s="6">
        <v>2.9319999999999999E-2</v>
      </c>
      <c r="D2297" t="s">
        <v>4</v>
      </c>
      <c r="E2297">
        <v>1</v>
      </c>
      <c r="F2297">
        <v>6.5</v>
      </c>
      <c r="G2297" t="s">
        <v>2</v>
      </c>
      <c r="H2297">
        <v>1</v>
      </c>
      <c r="I2297" t="s">
        <v>0</v>
      </c>
      <c r="J2297">
        <v>1</v>
      </c>
      <c r="K2297">
        <v>6.5</v>
      </c>
      <c r="L2297" t="s">
        <v>1</v>
      </c>
      <c r="M2297">
        <v>1</v>
      </c>
      <c r="N2297" t="s">
        <v>3186</v>
      </c>
      <c r="O2297">
        <v>1</v>
      </c>
      <c r="P2297" t="str">
        <f>D2297&amp;"-"&amp;F2297&amp;"-"&amp;G2297&amp;"-"&amp;E2297&amp;"-"&amp;H2297</f>
        <v>B2Sigma-6.5-f-1-1</v>
      </c>
      <c r="Q2297" t="str">
        <f>I2297&amp;"-"&amp;K2297&amp;"-"&amp;L2297&amp;"-"&amp;J2297&amp;"-"&amp;M2297</f>
        <v>X2Pi-6.5-e-1-1</v>
      </c>
      <c r="R2297">
        <f>B2297+S2297</f>
        <v>27956.087973651</v>
      </c>
      <c r="S2297">
        <f>_xlfn.IFNA(VLOOKUP(Q2297,'MARVEL-X'!A$2:I$1400,7,FALSE),VLOOKUP(Q2297,MARVEL!A$2:J$1522,10,FALSE))</f>
        <v>3291.5713736510002</v>
      </c>
      <c r="T2297">
        <f>IF(P2297=P2296,R2297+T2296,R2297)</f>
        <v>279561.01131872</v>
      </c>
      <c r="U2297">
        <f>IF(P2297=P2296,1+U2296,1)</f>
        <v>10</v>
      </c>
      <c r="V2297" t="str">
        <f t="shared" si="35"/>
        <v/>
      </c>
      <c r="W2297" t="str">
        <f>IF(V2297="","",IF(ABS(V2297-R2297)&gt;W$1,ABS(V2297-R2297),""))</f>
        <v/>
      </c>
      <c r="X2297" t="str">
        <f>Y2297&amp;"-"&amp;Z2297&amp;"-"&amp;AC2297&amp;"-"&amp;AD2297&amp;"-"&amp;AG2297</f>
        <v>6.5-f-B-1-0.5</v>
      </c>
      <c r="Y2297">
        <f>F2297</f>
        <v>6.5</v>
      </c>
      <c r="Z2297" s="2" t="str">
        <f>G2297</f>
        <v>f</v>
      </c>
      <c r="AA2297">
        <f>_xlfn.IFNA(VLOOKUP(X2297,'duo-out'!A$2:Q$5000,5,FALSE),E2297+10*(H2297-1)+1+_xlfn.IFNA(VLOOKUP(D2297,states!A$2:C$10,3,FALSE),1))</f>
        <v>76</v>
      </c>
      <c r="AB2297" t="str">
        <f>IF(V2297="","",V2297)</f>
        <v/>
      </c>
      <c r="AC2297" s="2" t="str">
        <f>_xlfn.IFNA(VLOOKUP(D2297,states!A$2:C$10,2,FALSE),"XX")</f>
        <v>B</v>
      </c>
      <c r="AD2297">
        <f>E2297</f>
        <v>1</v>
      </c>
      <c r="AE2297">
        <f>_xlfn.IFNA(VLOOKUP(D2297,states!A$2:D$10,4,FALSE),0)</f>
        <v>0</v>
      </c>
      <c r="AF2297">
        <v>0.5</v>
      </c>
      <c r="AG2297">
        <f>IF(AE2297=0,AF2297,IF(AE2297=1,IF(F2297=0.5,0.5,IF(H2297=1,0.5,1.5)),IF(F2297=0.5,0.5,IF(H2297=1,2.5,1.5))))</f>
        <v>0.5</v>
      </c>
      <c r="AH2297" s="7">
        <f>IF(AC2297="XX",0,1/C2297^(1/5)*IF(E2297=0,100,1)/(E2297+1)^(1/4))</f>
        <v>1.7033727995218135</v>
      </c>
    </row>
    <row r="2298" spans="1:34">
      <c r="A2298">
        <v>3101</v>
      </c>
      <c r="B2298" s="1">
        <v>27375.2055</v>
      </c>
      <c r="C2298" s="6">
        <v>4.9320000000000003E-2</v>
      </c>
      <c r="D2298" t="s">
        <v>4</v>
      </c>
      <c r="E2298">
        <v>1</v>
      </c>
      <c r="F2298">
        <v>6.5</v>
      </c>
      <c r="G2298" t="s">
        <v>2</v>
      </c>
      <c r="H2298">
        <v>1</v>
      </c>
      <c r="I2298" t="s">
        <v>0</v>
      </c>
      <c r="J2298">
        <v>0</v>
      </c>
      <c r="K2298">
        <v>6.5</v>
      </c>
      <c r="L2298" t="s">
        <v>1</v>
      </c>
      <c r="M2298">
        <v>1</v>
      </c>
      <c r="N2298" t="s">
        <v>3157</v>
      </c>
      <c r="O2298">
        <v>1</v>
      </c>
      <c r="P2298" t="str">
        <f>D2298&amp;"-"&amp;F2298&amp;"-"&amp;G2298&amp;"-"&amp;E2298&amp;"-"&amp;H2298</f>
        <v>B2Sigma-6.5-f-1-1</v>
      </c>
      <c r="Q2298" t="str">
        <f>I2298&amp;"-"&amp;K2298&amp;"-"&amp;L2298&amp;"-"&amp;J2298&amp;"-"&amp;M2298</f>
        <v>X2Pi-6.5-e-0-1</v>
      </c>
      <c r="R2298">
        <f>B2298+S2298</f>
        <v>27956.102548014998</v>
      </c>
      <c r="S2298">
        <f>_xlfn.IFNA(VLOOKUP(Q2298,'MARVEL-X'!A$2:I$1400,7,FALSE),VLOOKUP(Q2298,MARVEL!A$2:J$1522,10,FALSE))</f>
        <v>580.897048015</v>
      </c>
      <c r="T2298">
        <f>IF(P2298=P2297,R2298+T2297,R2298)</f>
        <v>307517.11386673502</v>
      </c>
      <c r="U2298">
        <f>IF(P2298=P2297,1+U2297,1)</f>
        <v>11</v>
      </c>
      <c r="V2298" t="str">
        <f t="shared" si="35"/>
        <v/>
      </c>
      <c r="W2298" t="str">
        <f>IF(V2298="","",IF(ABS(V2298-R2298)&gt;W$1,ABS(V2298-R2298),""))</f>
        <v/>
      </c>
      <c r="X2298" t="str">
        <f>Y2298&amp;"-"&amp;Z2298&amp;"-"&amp;AC2298&amp;"-"&amp;AD2298&amp;"-"&amp;AG2298</f>
        <v>6.5-f-B-1-0.5</v>
      </c>
      <c r="Y2298">
        <f>F2298</f>
        <v>6.5</v>
      </c>
      <c r="Z2298" s="2" t="str">
        <f>G2298</f>
        <v>f</v>
      </c>
      <c r="AA2298">
        <f>_xlfn.IFNA(VLOOKUP(X2298,'duo-out'!A$2:Q$5000,5,FALSE),E2298+10*(H2298-1)+1+_xlfn.IFNA(VLOOKUP(D2298,states!A$2:C$10,3,FALSE),1))</f>
        <v>76</v>
      </c>
      <c r="AB2298" t="str">
        <f>IF(V2298="","",V2298)</f>
        <v/>
      </c>
      <c r="AC2298" s="2" t="str">
        <f>_xlfn.IFNA(VLOOKUP(D2298,states!A$2:C$10,2,FALSE),"XX")</f>
        <v>B</v>
      </c>
      <c r="AD2298">
        <f>E2298</f>
        <v>1</v>
      </c>
      <c r="AE2298">
        <f>_xlfn.IFNA(VLOOKUP(D2298,states!A$2:D$10,4,FALSE),0)</f>
        <v>0</v>
      </c>
      <c r="AF2298">
        <v>0.5</v>
      </c>
      <c r="AG2298">
        <f>IF(AE2298=0,AF2298,IF(AE2298=1,IF(F2298=0.5,0.5,IF(H2298=1,0.5,1.5)),IF(F2298=0.5,0.5,IF(H2298=1,2.5,1.5))))</f>
        <v>0.5</v>
      </c>
      <c r="AH2298" s="7">
        <f>IF(AC2298="XX",0,1/C2298^(1/5)*IF(E2298=0,100,1)/(E2298+1)^(1/4))</f>
        <v>1.5351042975187625</v>
      </c>
    </row>
    <row r="2299" spans="1:34">
      <c r="A2299">
        <v>561</v>
      </c>
      <c r="B2299" s="1">
        <v>24476.75</v>
      </c>
      <c r="C2299" s="6">
        <v>0.24790000000000001</v>
      </c>
      <c r="D2299" t="s">
        <v>4</v>
      </c>
      <c r="E2299">
        <v>1</v>
      </c>
      <c r="F2299">
        <v>6.5</v>
      </c>
      <c r="G2299" t="s">
        <v>2</v>
      </c>
      <c r="H2299">
        <v>1</v>
      </c>
      <c r="I2299" t="s">
        <v>0</v>
      </c>
      <c r="J2299">
        <v>1</v>
      </c>
      <c r="K2299">
        <v>7.5</v>
      </c>
      <c r="L2299" t="s">
        <v>2</v>
      </c>
      <c r="M2299">
        <v>1</v>
      </c>
      <c r="N2299" t="s">
        <v>617</v>
      </c>
      <c r="O2299">
        <v>1</v>
      </c>
      <c r="P2299" t="str">
        <f>D2299&amp;"-"&amp;F2299&amp;"-"&amp;G2299&amp;"-"&amp;E2299&amp;"-"&amp;H2299</f>
        <v>B2Sigma-6.5-f-1-1</v>
      </c>
      <c r="Q2299" t="str">
        <f>I2299&amp;"-"&amp;K2299&amp;"-"&amp;L2299&amp;"-"&amp;J2299&amp;"-"&amp;M2299</f>
        <v>X2Pi-7.5-f-1-1</v>
      </c>
      <c r="R2299">
        <f>B2299+S2299</f>
        <v>27955.834495896001</v>
      </c>
      <c r="S2299">
        <f>_xlfn.IFNA(VLOOKUP(Q2299,'MARVEL-X'!A$2:I$1400,7,FALSE),VLOOKUP(Q2299,MARVEL!A$2:J$1522,10,FALSE))</f>
        <v>3479.0844958960001</v>
      </c>
      <c r="T2299">
        <f>IF(P2299=P2298,R2299+T2298,R2299)</f>
        <v>335472.94836263102</v>
      </c>
      <c r="U2299">
        <f>IF(P2299=P2298,1+U2298,1)</f>
        <v>12</v>
      </c>
      <c r="V2299" t="str">
        <f t="shared" si="35"/>
        <v/>
      </c>
      <c r="W2299" t="str">
        <f>IF(V2299="","",IF(ABS(V2299-R2299)&gt;W$1,ABS(V2299-R2299),""))</f>
        <v/>
      </c>
      <c r="X2299" t="str">
        <f>Y2299&amp;"-"&amp;Z2299&amp;"-"&amp;AC2299&amp;"-"&amp;AD2299&amp;"-"&amp;AG2299</f>
        <v>6.5-f-B-1-0.5</v>
      </c>
      <c r="Y2299">
        <f>F2299</f>
        <v>6.5</v>
      </c>
      <c r="Z2299" s="2" t="str">
        <f>G2299</f>
        <v>f</v>
      </c>
      <c r="AA2299">
        <f>_xlfn.IFNA(VLOOKUP(X2299,'duo-out'!A$2:Q$5000,5,FALSE),E2299+10*(H2299-1)+1+_xlfn.IFNA(VLOOKUP(D2299,states!A$2:C$10,3,FALSE),1))</f>
        <v>76</v>
      </c>
      <c r="AB2299" t="str">
        <f>IF(V2299="","",V2299)</f>
        <v/>
      </c>
      <c r="AC2299" s="2" t="str">
        <f>_xlfn.IFNA(VLOOKUP(D2299,states!A$2:C$10,2,FALSE),"XX")</f>
        <v>B</v>
      </c>
      <c r="AD2299">
        <f>E2299</f>
        <v>1</v>
      </c>
      <c r="AE2299">
        <f>_xlfn.IFNA(VLOOKUP(D2299,states!A$2:D$10,4,FALSE),0)</f>
        <v>0</v>
      </c>
      <c r="AF2299">
        <v>0.5</v>
      </c>
      <c r="AG2299">
        <f>IF(AE2299=0,AF2299,IF(AE2299=1,IF(F2299=0.5,0.5,IF(H2299=1,0.5,1.5)),IF(F2299=0.5,0.5,IF(H2299=1,2.5,1.5))))</f>
        <v>0.5</v>
      </c>
      <c r="AH2299" s="7">
        <f>IF(AC2299="XX",0,1/C2299^(1/5)*IF(E2299=0,100,1)/(E2299+1)^(1/4))</f>
        <v>1.1114430019920942</v>
      </c>
    </row>
    <row r="2300" spans="1:34">
      <c r="A2300">
        <v>542</v>
      </c>
      <c r="B2300" s="1">
        <v>24664.35</v>
      </c>
      <c r="C2300" s="6">
        <v>0.16969999999999999</v>
      </c>
      <c r="D2300" t="s">
        <v>4</v>
      </c>
      <c r="E2300">
        <v>1</v>
      </c>
      <c r="F2300">
        <v>6.5</v>
      </c>
      <c r="G2300" t="s">
        <v>2</v>
      </c>
      <c r="H2300">
        <v>1</v>
      </c>
      <c r="I2300" t="s">
        <v>0</v>
      </c>
      <c r="J2300">
        <v>1</v>
      </c>
      <c r="K2300">
        <v>6.5</v>
      </c>
      <c r="L2300" t="s">
        <v>1</v>
      </c>
      <c r="M2300">
        <v>1</v>
      </c>
      <c r="N2300" t="s">
        <v>598</v>
      </c>
      <c r="O2300">
        <v>1</v>
      </c>
      <c r="P2300" t="str">
        <f>D2300&amp;"-"&amp;F2300&amp;"-"&amp;G2300&amp;"-"&amp;E2300&amp;"-"&amp;H2300</f>
        <v>B2Sigma-6.5-f-1-1</v>
      </c>
      <c r="Q2300" t="str">
        <f>I2300&amp;"-"&amp;K2300&amp;"-"&amp;L2300&amp;"-"&amp;J2300&amp;"-"&amp;M2300</f>
        <v>X2Pi-6.5-e-1-1</v>
      </c>
      <c r="R2300">
        <f>B2300+S2300</f>
        <v>27955.921373650999</v>
      </c>
      <c r="S2300">
        <f>_xlfn.IFNA(VLOOKUP(Q2300,'MARVEL-X'!A$2:I$1400,7,FALSE),VLOOKUP(Q2300,MARVEL!A$2:J$1522,10,FALSE))</f>
        <v>3291.5713736510002</v>
      </c>
      <c r="T2300">
        <f>IF(P2300=P2299,R2300+T2299,R2300)</f>
        <v>363428.86973628204</v>
      </c>
      <c r="U2300">
        <f>IF(P2300=P2299,1+U2299,1)</f>
        <v>13</v>
      </c>
      <c r="V2300" t="str">
        <f t="shared" si="35"/>
        <v/>
      </c>
      <c r="W2300" t="str">
        <f>IF(V2300="","",IF(ABS(V2300-R2300)&gt;W$1,ABS(V2300-R2300),""))</f>
        <v/>
      </c>
      <c r="X2300" t="str">
        <f>Y2300&amp;"-"&amp;Z2300&amp;"-"&amp;AC2300&amp;"-"&amp;AD2300&amp;"-"&amp;AG2300</f>
        <v>6.5-f-B-1-0.5</v>
      </c>
      <c r="Y2300">
        <f>F2300</f>
        <v>6.5</v>
      </c>
      <c r="Z2300" s="2" t="str">
        <f>G2300</f>
        <v>f</v>
      </c>
      <c r="AA2300">
        <f>_xlfn.IFNA(VLOOKUP(X2300,'duo-out'!A$2:Q$5000,5,FALSE),E2300+10*(H2300-1)+1+_xlfn.IFNA(VLOOKUP(D2300,states!A$2:C$10,3,FALSE),1))</f>
        <v>76</v>
      </c>
      <c r="AB2300" t="str">
        <f>IF(V2300="","",V2300)</f>
        <v/>
      </c>
      <c r="AC2300" s="2" t="str">
        <f>_xlfn.IFNA(VLOOKUP(D2300,states!A$2:C$10,2,FALSE),"XX")</f>
        <v>B</v>
      </c>
      <c r="AD2300">
        <f>E2300</f>
        <v>1</v>
      </c>
      <c r="AE2300">
        <f>_xlfn.IFNA(VLOOKUP(D2300,states!A$2:D$10,4,FALSE),0)</f>
        <v>0</v>
      </c>
      <c r="AF2300">
        <v>0.5</v>
      </c>
      <c r="AG2300">
        <f>IF(AE2300=0,AF2300,IF(AE2300=1,IF(F2300=0.5,0.5,IF(H2300=1,0.5,1.5)),IF(F2300=0.5,0.5,IF(H2300=1,2.5,1.5))))</f>
        <v>0.5</v>
      </c>
      <c r="AH2300" s="7">
        <f>IF(AC2300="XX",0,1/C2300^(1/5)*IF(E2300=0,100,1)/(E2300+1)^(1/4))</f>
        <v>1.1989639707868092</v>
      </c>
    </row>
    <row r="2301" spans="1:34">
      <c r="A2301">
        <v>527</v>
      </c>
      <c r="B2301" s="1">
        <v>24828.06</v>
      </c>
      <c r="C2301" s="6">
        <v>0.187</v>
      </c>
      <c r="D2301" t="s">
        <v>4</v>
      </c>
      <c r="E2301">
        <v>1</v>
      </c>
      <c r="F2301">
        <v>6.5</v>
      </c>
      <c r="G2301" t="s">
        <v>2</v>
      </c>
      <c r="H2301">
        <v>1</v>
      </c>
      <c r="I2301" t="s">
        <v>0</v>
      </c>
      <c r="J2301">
        <v>1</v>
      </c>
      <c r="K2301">
        <v>5.5</v>
      </c>
      <c r="L2301" t="s">
        <v>2</v>
      </c>
      <c r="M2301">
        <v>1</v>
      </c>
      <c r="N2301" t="s">
        <v>583</v>
      </c>
      <c r="O2301">
        <v>1</v>
      </c>
      <c r="P2301" t="str">
        <f>D2301&amp;"-"&amp;F2301&amp;"-"&amp;G2301&amp;"-"&amp;E2301&amp;"-"&amp;H2301</f>
        <v>B2Sigma-6.5-f-1-1</v>
      </c>
      <c r="Q2301" t="str">
        <f>I2301&amp;"-"&amp;K2301&amp;"-"&amp;L2301&amp;"-"&amp;J2301&amp;"-"&amp;M2301</f>
        <v>X2Pi-5.5-f-1-1</v>
      </c>
      <c r="R2301">
        <f>B2301+S2301</f>
        <v>27955.905326846001</v>
      </c>
      <c r="S2301">
        <f>_xlfn.IFNA(VLOOKUP(Q2301,'MARVEL-X'!A$2:I$1400,7,FALSE),VLOOKUP(Q2301,MARVEL!A$2:J$1522,10,FALSE))</f>
        <v>3127.8453268459998</v>
      </c>
      <c r="T2301">
        <f>IF(P2301=P2300,R2301+T2300,R2301)</f>
        <v>391384.77506312804</v>
      </c>
      <c r="U2301">
        <f>IF(P2301=P2300,1+U2300,1)</f>
        <v>14</v>
      </c>
      <c r="V2301" t="str">
        <f t="shared" si="35"/>
        <v/>
      </c>
      <c r="W2301" t="str">
        <f>IF(V2301="","",IF(ABS(V2301-R2301)&gt;W$1,ABS(V2301-R2301),""))</f>
        <v/>
      </c>
      <c r="X2301" t="str">
        <f>Y2301&amp;"-"&amp;Z2301&amp;"-"&amp;AC2301&amp;"-"&amp;AD2301&amp;"-"&amp;AG2301</f>
        <v>6.5-f-B-1-0.5</v>
      </c>
      <c r="Y2301">
        <f>F2301</f>
        <v>6.5</v>
      </c>
      <c r="Z2301" s="2" t="str">
        <f>G2301</f>
        <v>f</v>
      </c>
      <c r="AA2301">
        <f>_xlfn.IFNA(VLOOKUP(X2301,'duo-out'!A$2:Q$5000,5,FALSE),E2301+10*(H2301-1)+1+_xlfn.IFNA(VLOOKUP(D2301,states!A$2:C$10,3,FALSE),1))</f>
        <v>76</v>
      </c>
      <c r="AB2301" t="str">
        <f>IF(V2301="","",V2301)</f>
        <v/>
      </c>
      <c r="AC2301" s="2" t="str">
        <f>_xlfn.IFNA(VLOOKUP(D2301,states!A$2:C$10,2,FALSE),"XX")</f>
        <v>B</v>
      </c>
      <c r="AD2301">
        <f>E2301</f>
        <v>1</v>
      </c>
      <c r="AE2301">
        <f>_xlfn.IFNA(VLOOKUP(D2301,states!A$2:D$10,4,FALSE),0)</f>
        <v>0</v>
      </c>
      <c r="AF2301">
        <v>0.5</v>
      </c>
      <c r="AG2301">
        <f>IF(AE2301=0,AF2301,IF(AE2301=1,IF(F2301=0.5,0.5,IF(H2301=1,0.5,1.5)),IF(F2301=0.5,0.5,IF(H2301=1,2.5,1.5))))</f>
        <v>0.5</v>
      </c>
      <c r="AH2301" s="7">
        <f>IF(AC2301="XX",0,1/C2301^(1/5)*IF(E2301=0,100,1)/(E2301+1)^(1/4))</f>
        <v>1.1759102602876488</v>
      </c>
    </row>
    <row r="2302" spans="1:34">
      <c r="A2302">
        <v>509</v>
      </c>
      <c r="B2302" s="1">
        <v>27180.21</v>
      </c>
      <c r="C2302" s="6">
        <v>0.1376</v>
      </c>
      <c r="D2302" t="s">
        <v>4</v>
      </c>
      <c r="E2302">
        <v>1</v>
      </c>
      <c r="F2302">
        <v>6.5</v>
      </c>
      <c r="G2302" t="s">
        <v>2</v>
      </c>
      <c r="H2302">
        <v>1</v>
      </c>
      <c r="I2302" t="s">
        <v>0</v>
      </c>
      <c r="J2302">
        <v>0</v>
      </c>
      <c r="K2302">
        <v>7.5</v>
      </c>
      <c r="L2302" t="s">
        <v>2</v>
      </c>
      <c r="M2302">
        <v>1</v>
      </c>
      <c r="N2302" t="s">
        <v>565</v>
      </c>
      <c r="O2302">
        <v>1</v>
      </c>
      <c r="P2302" t="str">
        <f>D2302&amp;"-"&amp;F2302&amp;"-"&amp;G2302&amp;"-"&amp;E2302&amp;"-"&amp;H2302</f>
        <v>B2Sigma-6.5-f-1-1</v>
      </c>
      <c r="Q2302" t="str">
        <f>I2302&amp;"-"&amp;K2302&amp;"-"&amp;L2302&amp;"-"&amp;J2302&amp;"-"&amp;M2302</f>
        <v>X2Pi-7.5-f-0-1</v>
      </c>
      <c r="R2302">
        <f>B2302+S2302</f>
        <v>27955.951015447998</v>
      </c>
      <c r="S2302">
        <f>_xlfn.IFNA(VLOOKUP(Q2302,'MARVEL-X'!A$2:I$1400,7,FALSE),VLOOKUP(Q2302,MARVEL!A$2:J$1522,10,FALSE))</f>
        <v>775.74101544799998</v>
      </c>
      <c r="T2302">
        <f>IF(P2302=P2301,R2302+T2301,R2302)</f>
        <v>419340.72607857606</v>
      </c>
      <c r="U2302">
        <f>IF(P2302=P2301,1+U2301,1)</f>
        <v>15</v>
      </c>
      <c r="V2302" t="str">
        <f t="shared" si="35"/>
        <v/>
      </c>
      <c r="W2302" t="str">
        <f>IF(V2302="","",IF(ABS(V2302-R2302)&gt;W$1,ABS(V2302-R2302),""))</f>
        <v/>
      </c>
      <c r="X2302" t="str">
        <f>Y2302&amp;"-"&amp;Z2302&amp;"-"&amp;AC2302&amp;"-"&amp;AD2302&amp;"-"&amp;AG2302</f>
        <v>6.5-f-B-1-0.5</v>
      </c>
      <c r="Y2302">
        <f>F2302</f>
        <v>6.5</v>
      </c>
      <c r="Z2302" s="2" t="str">
        <f>G2302</f>
        <v>f</v>
      </c>
      <c r="AA2302">
        <f>_xlfn.IFNA(VLOOKUP(X2302,'duo-out'!A$2:Q$5000,5,FALSE),E2302+10*(H2302-1)+1+_xlfn.IFNA(VLOOKUP(D2302,states!A$2:C$10,3,FALSE),1))</f>
        <v>76</v>
      </c>
      <c r="AB2302" t="str">
        <f>IF(V2302="","",V2302)</f>
        <v/>
      </c>
      <c r="AC2302" s="2" t="str">
        <f>_xlfn.IFNA(VLOOKUP(D2302,states!A$2:C$10,2,FALSE),"XX")</f>
        <v>B</v>
      </c>
      <c r="AD2302">
        <f>E2302</f>
        <v>1</v>
      </c>
      <c r="AE2302">
        <f>_xlfn.IFNA(VLOOKUP(D2302,states!A$2:D$10,4,FALSE),0)</f>
        <v>0</v>
      </c>
      <c r="AF2302">
        <v>0.5</v>
      </c>
      <c r="AG2302">
        <f>IF(AE2302=0,AF2302,IF(AE2302=1,IF(F2302=0.5,0.5,IF(H2302=1,0.5,1.5)),IF(F2302=0.5,0.5,IF(H2302=1,2.5,1.5))))</f>
        <v>0.5</v>
      </c>
      <c r="AH2302" s="7">
        <f>IF(AC2302="XX",0,1/C2302^(1/5)*IF(E2302=0,100,1)/(E2302+1)^(1/4))</f>
        <v>1.2503131945327519</v>
      </c>
    </row>
    <row r="2303" spans="1:34">
      <c r="A2303">
        <v>490</v>
      </c>
      <c r="B2303" s="1">
        <v>27375.02</v>
      </c>
      <c r="C2303" s="6">
        <v>0.17419999999999999</v>
      </c>
      <c r="D2303" t="s">
        <v>4</v>
      </c>
      <c r="E2303">
        <v>1</v>
      </c>
      <c r="F2303">
        <v>6.5</v>
      </c>
      <c r="G2303" t="s">
        <v>2</v>
      </c>
      <c r="H2303">
        <v>1</v>
      </c>
      <c r="I2303" t="s">
        <v>0</v>
      </c>
      <c r="J2303">
        <v>0</v>
      </c>
      <c r="K2303">
        <v>6.5</v>
      </c>
      <c r="L2303" t="s">
        <v>1</v>
      </c>
      <c r="M2303">
        <v>1</v>
      </c>
      <c r="N2303" t="s">
        <v>546</v>
      </c>
      <c r="O2303">
        <v>1</v>
      </c>
      <c r="P2303" t="str">
        <f>D2303&amp;"-"&amp;F2303&amp;"-"&amp;G2303&amp;"-"&amp;E2303&amp;"-"&amp;H2303</f>
        <v>B2Sigma-6.5-f-1-1</v>
      </c>
      <c r="Q2303" t="str">
        <f>I2303&amp;"-"&amp;K2303&amp;"-"&amp;L2303&amp;"-"&amp;J2303&amp;"-"&amp;M2303</f>
        <v>X2Pi-6.5-e-0-1</v>
      </c>
      <c r="R2303">
        <f>B2303+S2303</f>
        <v>27955.917048014999</v>
      </c>
      <c r="S2303">
        <f>_xlfn.IFNA(VLOOKUP(Q2303,'MARVEL-X'!A$2:I$1400,7,FALSE),VLOOKUP(Q2303,MARVEL!A$2:J$1522,10,FALSE))</f>
        <v>580.897048015</v>
      </c>
      <c r="T2303">
        <f>IF(P2303=P2302,R2303+T2302,R2303)</f>
        <v>447296.64312659105</v>
      </c>
      <c r="U2303">
        <f>IF(P2303=P2302,1+U2302,1)</f>
        <v>16</v>
      </c>
      <c r="V2303" t="str">
        <f t="shared" si="35"/>
        <v/>
      </c>
      <c r="W2303" t="str">
        <f>IF(V2303="","",IF(ABS(V2303-R2303)&gt;W$1,ABS(V2303-R2303),""))</f>
        <v/>
      </c>
      <c r="X2303" t="str">
        <f>Y2303&amp;"-"&amp;Z2303&amp;"-"&amp;AC2303&amp;"-"&amp;AD2303&amp;"-"&amp;AG2303</f>
        <v>6.5-f-B-1-0.5</v>
      </c>
      <c r="Y2303">
        <f>F2303</f>
        <v>6.5</v>
      </c>
      <c r="Z2303" s="2" t="str">
        <f>G2303</f>
        <v>f</v>
      </c>
      <c r="AA2303">
        <f>_xlfn.IFNA(VLOOKUP(X2303,'duo-out'!A$2:Q$5000,5,FALSE),E2303+10*(H2303-1)+1+_xlfn.IFNA(VLOOKUP(D2303,states!A$2:C$10,3,FALSE),1))</f>
        <v>76</v>
      </c>
      <c r="AB2303" t="str">
        <f>IF(V2303="","",V2303)</f>
        <v/>
      </c>
      <c r="AC2303" s="2" t="str">
        <f>_xlfn.IFNA(VLOOKUP(D2303,states!A$2:C$10,2,FALSE),"XX")</f>
        <v>B</v>
      </c>
      <c r="AD2303">
        <f>E2303</f>
        <v>1</v>
      </c>
      <c r="AE2303">
        <f>_xlfn.IFNA(VLOOKUP(D2303,states!A$2:D$10,4,FALSE),0)</f>
        <v>0</v>
      </c>
      <c r="AF2303">
        <v>0.5</v>
      </c>
      <c r="AG2303">
        <f>IF(AE2303=0,AF2303,IF(AE2303=1,IF(F2303=0.5,0.5,IF(H2303=1,0.5,1.5)),IF(F2303=0.5,0.5,IF(H2303=1,2.5,1.5))))</f>
        <v>0.5</v>
      </c>
      <c r="AH2303" s="7">
        <f>IF(AC2303="XX",0,1/C2303^(1/5)*IF(E2303=0,100,1)/(E2303+1)^(1/4))</f>
        <v>1.1927045360498121</v>
      </c>
    </row>
    <row r="2304" spans="1:34">
      <c r="A2304">
        <v>471</v>
      </c>
      <c r="B2304" s="1">
        <v>27545.17</v>
      </c>
      <c r="C2304" s="6">
        <v>0.13109999999999999</v>
      </c>
      <c r="D2304" t="s">
        <v>4</v>
      </c>
      <c r="E2304">
        <v>1</v>
      </c>
      <c r="F2304">
        <v>6.5</v>
      </c>
      <c r="G2304" t="s">
        <v>2</v>
      </c>
      <c r="H2304">
        <v>1</v>
      </c>
      <c r="I2304" t="s">
        <v>0</v>
      </c>
      <c r="J2304">
        <v>0</v>
      </c>
      <c r="K2304">
        <v>5.5</v>
      </c>
      <c r="L2304" t="s">
        <v>2</v>
      </c>
      <c r="M2304">
        <v>1</v>
      </c>
      <c r="N2304" t="s">
        <v>527</v>
      </c>
      <c r="O2304">
        <v>1</v>
      </c>
      <c r="P2304" t="str">
        <f>D2304&amp;"-"&amp;F2304&amp;"-"&amp;G2304&amp;"-"&amp;E2304&amp;"-"&amp;H2304</f>
        <v>B2Sigma-6.5-f-1-1</v>
      </c>
      <c r="Q2304" t="str">
        <f>I2304&amp;"-"&amp;K2304&amp;"-"&amp;L2304&amp;"-"&amp;J2304&amp;"-"&amp;M2304</f>
        <v>X2Pi-5.5-f-0-1</v>
      </c>
      <c r="R2304">
        <f>B2304+S2304</f>
        <v>27955.956010874997</v>
      </c>
      <c r="S2304">
        <f>_xlfn.IFNA(VLOOKUP(Q2304,'MARVEL-X'!A$2:I$1400,7,FALSE),VLOOKUP(Q2304,MARVEL!A$2:J$1522,10,FALSE))</f>
        <v>410.78601087499999</v>
      </c>
      <c r="T2304">
        <f>IF(P2304=P2303,R2304+T2303,R2304)</f>
        <v>475252.59913746605</v>
      </c>
      <c r="U2304">
        <f>IF(P2304=P2303,1+U2303,1)</f>
        <v>17</v>
      </c>
      <c r="V2304" t="str">
        <f t="shared" si="35"/>
        <v/>
      </c>
      <c r="W2304" t="str">
        <f>IF(V2304="","",IF(ABS(V2304-R2304)&gt;W$1,ABS(V2304-R2304),""))</f>
        <v/>
      </c>
      <c r="X2304" t="str">
        <f>Y2304&amp;"-"&amp;Z2304&amp;"-"&amp;AC2304&amp;"-"&amp;AD2304&amp;"-"&amp;AG2304</f>
        <v>6.5-f-B-1-0.5</v>
      </c>
      <c r="Y2304">
        <f>F2304</f>
        <v>6.5</v>
      </c>
      <c r="Z2304" s="2" t="str">
        <f>G2304</f>
        <v>f</v>
      </c>
      <c r="AA2304">
        <f>_xlfn.IFNA(VLOOKUP(X2304,'duo-out'!A$2:Q$5000,5,FALSE),E2304+10*(H2304-1)+1+_xlfn.IFNA(VLOOKUP(D2304,states!A$2:C$10,3,FALSE),1))</f>
        <v>76</v>
      </c>
      <c r="AB2304" t="str">
        <f>IF(V2304="","",V2304)</f>
        <v/>
      </c>
      <c r="AC2304" s="2" t="str">
        <f>_xlfn.IFNA(VLOOKUP(D2304,states!A$2:C$10,2,FALSE),"XX")</f>
        <v>B</v>
      </c>
      <c r="AD2304">
        <f>E2304</f>
        <v>1</v>
      </c>
      <c r="AE2304">
        <f>_xlfn.IFNA(VLOOKUP(D2304,states!A$2:D$10,4,FALSE),0)</f>
        <v>0</v>
      </c>
      <c r="AF2304">
        <v>0.5</v>
      </c>
      <c r="AG2304">
        <f>IF(AE2304=0,AF2304,IF(AE2304=1,IF(F2304=0.5,0.5,IF(H2304=1,0.5,1.5)),IF(F2304=0.5,0.5,IF(H2304=1,2.5,1.5))))</f>
        <v>0.5</v>
      </c>
      <c r="AH2304" s="7">
        <f>IF(AC2304="XX",0,1/C2304^(1/5)*IF(E2304=0,100,1)/(E2304+1)^(1/4))</f>
        <v>1.2624726044703429</v>
      </c>
    </row>
    <row r="2305" spans="1:34">
      <c r="A2305">
        <v>6273</v>
      </c>
      <c r="B2305" s="1">
        <v>27180.45</v>
      </c>
      <c r="C2305" s="6">
        <v>0.5</v>
      </c>
      <c r="D2305" t="s">
        <v>4</v>
      </c>
      <c r="E2305">
        <v>1</v>
      </c>
      <c r="F2305">
        <v>6.5</v>
      </c>
      <c r="G2305" t="s">
        <v>2</v>
      </c>
      <c r="H2305">
        <v>1</v>
      </c>
      <c r="I2305" t="s">
        <v>0</v>
      </c>
      <c r="J2305">
        <v>0</v>
      </c>
      <c r="K2305">
        <v>7.5</v>
      </c>
      <c r="L2305" t="s">
        <v>2</v>
      </c>
      <c r="M2305">
        <v>1</v>
      </c>
      <c r="N2305" t="s">
        <v>6329</v>
      </c>
      <c r="O2305">
        <v>1</v>
      </c>
      <c r="P2305" t="str">
        <f>D2305&amp;"-"&amp;F2305&amp;"-"&amp;G2305&amp;"-"&amp;E2305&amp;"-"&amp;H2305</f>
        <v>B2Sigma-6.5-f-1-1</v>
      </c>
      <c r="Q2305" t="str">
        <f>I2305&amp;"-"&amp;K2305&amp;"-"&amp;L2305&amp;"-"&amp;J2305&amp;"-"&amp;M2305</f>
        <v>X2Pi-7.5-f-0-1</v>
      </c>
      <c r="R2305">
        <f>B2305+S2305</f>
        <v>27956.191015447999</v>
      </c>
      <c r="S2305">
        <f>_xlfn.IFNA(VLOOKUP(Q2305,'MARVEL-X'!A$2:I$1400,7,FALSE),VLOOKUP(Q2305,MARVEL!A$2:J$1522,10,FALSE))</f>
        <v>775.74101544799998</v>
      </c>
      <c r="T2305">
        <f>IF(P2305=P2304,R2305+T2304,R2305)</f>
        <v>503208.79015291407</v>
      </c>
      <c r="U2305">
        <f>IF(P2305=P2304,1+U2304,1)</f>
        <v>18</v>
      </c>
      <c r="V2305" t="str">
        <f t="shared" si="35"/>
        <v/>
      </c>
      <c r="W2305" t="str">
        <f>IF(V2305="","",IF(ABS(V2305-R2305)&gt;W$1,ABS(V2305-R2305),""))</f>
        <v/>
      </c>
      <c r="X2305" t="str">
        <f>Y2305&amp;"-"&amp;Z2305&amp;"-"&amp;AC2305&amp;"-"&amp;AD2305&amp;"-"&amp;AG2305</f>
        <v>6.5-f-B-1-0.5</v>
      </c>
      <c r="Y2305">
        <f>F2305</f>
        <v>6.5</v>
      </c>
      <c r="Z2305" s="2" t="str">
        <f>G2305</f>
        <v>f</v>
      </c>
      <c r="AA2305">
        <f>_xlfn.IFNA(VLOOKUP(X2305,'duo-out'!A$2:Q$5000,5,FALSE),E2305+10*(H2305-1)+1+_xlfn.IFNA(VLOOKUP(D2305,states!A$2:C$10,3,FALSE),1))</f>
        <v>76</v>
      </c>
      <c r="AB2305" t="str">
        <f>IF(V2305="","",V2305)</f>
        <v/>
      </c>
      <c r="AC2305" s="2" t="str">
        <f>_xlfn.IFNA(VLOOKUP(D2305,states!A$2:C$10,2,FALSE),"XX")</f>
        <v>B</v>
      </c>
      <c r="AD2305">
        <f>E2305</f>
        <v>1</v>
      </c>
      <c r="AE2305">
        <f>_xlfn.IFNA(VLOOKUP(D2305,states!A$2:D$10,4,FALSE),0)</f>
        <v>0</v>
      </c>
      <c r="AF2305">
        <v>0.5</v>
      </c>
      <c r="AG2305">
        <f>IF(AE2305=0,AF2305,IF(AE2305=1,IF(F2305=0.5,0.5,IF(H2305=1,0.5,1.5)),IF(F2305=0.5,0.5,IF(H2305=1,2.5,1.5))))</f>
        <v>0.5</v>
      </c>
      <c r="AH2305" s="7">
        <f>IF(AC2305="XX",0,1/C2305^(1/5)*IF(E2305=0,100,1)/(E2305+1)^(1/4))</f>
        <v>0.96593632892484571</v>
      </c>
    </row>
    <row r="2306" spans="1:34">
      <c r="A2306">
        <v>6263</v>
      </c>
      <c r="B2306" s="1">
        <v>27375.24</v>
      </c>
      <c r="C2306" s="6">
        <v>0.5</v>
      </c>
      <c r="D2306" t="s">
        <v>4</v>
      </c>
      <c r="E2306">
        <v>1</v>
      </c>
      <c r="F2306">
        <v>6.5</v>
      </c>
      <c r="G2306" t="s">
        <v>2</v>
      </c>
      <c r="H2306">
        <v>1</v>
      </c>
      <c r="I2306" t="s">
        <v>0</v>
      </c>
      <c r="J2306">
        <v>0</v>
      </c>
      <c r="K2306">
        <v>6.5</v>
      </c>
      <c r="L2306" t="s">
        <v>1</v>
      </c>
      <c r="M2306">
        <v>1</v>
      </c>
      <c r="N2306" t="s">
        <v>6319</v>
      </c>
      <c r="O2306">
        <v>1</v>
      </c>
      <c r="P2306" t="str">
        <f>D2306&amp;"-"&amp;F2306&amp;"-"&amp;G2306&amp;"-"&amp;E2306&amp;"-"&amp;H2306</f>
        <v>B2Sigma-6.5-f-1-1</v>
      </c>
      <c r="Q2306" t="str">
        <f>I2306&amp;"-"&amp;K2306&amp;"-"&amp;L2306&amp;"-"&amp;J2306&amp;"-"&amp;M2306</f>
        <v>X2Pi-6.5-e-0-1</v>
      </c>
      <c r="R2306">
        <f>B2306+S2306</f>
        <v>27956.137048015</v>
      </c>
      <c r="S2306">
        <f>_xlfn.IFNA(VLOOKUP(Q2306,'MARVEL-X'!A$2:I$1400,7,FALSE),VLOOKUP(Q2306,MARVEL!A$2:J$1522,10,FALSE))</f>
        <v>580.897048015</v>
      </c>
      <c r="T2306">
        <f>IF(P2306=P2305,R2306+T2305,R2306)</f>
        <v>531164.92720092903</v>
      </c>
      <c r="U2306">
        <f>IF(P2306=P2305,1+U2305,1)</f>
        <v>19</v>
      </c>
      <c r="V2306" t="str">
        <f t="shared" si="35"/>
        <v/>
      </c>
      <c r="W2306" t="str">
        <f>IF(V2306="","",IF(ABS(V2306-R2306)&gt;W$1,ABS(V2306-R2306),""))</f>
        <v/>
      </c>
      <c r="X2306" t="str">
        <f>Y2306&amp;"-"&amp;Z2306&amp;"-"&amp;AC2306&amp;"-"&amp;AD2306&amp;"-"&amp;AG2306</f>
        <v>6.5-f-B-1-0.5</v>
      </c>
      <c r="Y2306">
        <f>F2306</f>
        <v>6.5</v>
      </c>
      <c r="Z2306" s="2" t="str">
        <f>G2306</f>
        <v>f</v>
      </c>
      <c r="AA2306">
        <f>_xlfn.IFNA(VLOOKUP(X2306,'duo-out'!A$2:Q$5000,5,FALSE),E2306+10*(H2306-1)+1+_xlfn.IFNA(VLOOKUP(D2306,states!A$2:C$10,3,FALSE),1))</f>
        <v>76</v>
      </c>
      <c r="AB2306" t="str">
        <f>IF(V2306="","",V2306)</f>
        <v/>
      </c>
      <c r="AC2306" s="2" t="str">
        <f>_xlfn.IFNA(VLOOKUP(D2306,states!A$2:C$10,2,FALSE),"XX")</f>
        <v>B</v>
      </c>
      <c r="AD2306">
        <f>E2306</f>
        <v>1</v>
      </c>
      <c r="AE2306">
        <f>_xlfn.IFNA(VLOOKUP(D2306,states!A$2:D$10,4,FALSE),0)</f>
        <v>0</v>
      </c>
      <c r="AF2306">
        <v>0.5</v>
      </c>
      <c r="AG2306">
        <f>IF(AE2306=0,AF2306,IF(AE2306=1,IF(F2306=0.5,0.5,IF(H2306=1,0.5,1.5)),IF(F2306=0.5,0.5,IF(H2306=1,2.5,1.5))))</f>
        <v>0.5</v>
      </c>
      <c r="AH2306" s="7">
        <f>IF(AC2306="XX",0,1/C2306^(1/5)*IF(E2306=0,100,1)/(E2306+1)^(1/4))</f>
        <v>0.96593632892484571</v>
      </c>
    </row>
    <row r="2307" spans="1:34">
      <c r="A2307">
        <v>6255</v>
      </c>
      <c r="B2307" s="1">
        <v>27545.34</v>
      </c>
      <c r="C2307" s="6">
        <v>0.5</v>
      </c>
      <c r="D2307" t="s">
        <v>4</v>
      </c>
      <c r="E2307">
        <v>1</v>
      </c>
      <c r="F2307">
        <v>6.5</v>
      </c>
      <c r="G2307" t="s">
        <v>2</v>
      </c>
      <c r="H2307">
        <v>1</v>
      </c>
      <c r="I2307" t="s">
        <v>0</v>
      </c>
      <c r="J2307">
        <v>0</v>
      </c>
      <c r="K2307">
        <v>5.5</v>
      </c>
      <c r="L2307" t="s">
        <v>2</v>
      </c>
      <c r="M2307">
        <v>1</v>
      </c>
      <c r="N2307" t="s">
        <v>6311</v>
      </c>
      <c r="O2307">
        <v>1</v>
      </c>
      <c r="P2307" t="str">
        <f>D2307&amp;"-"&amp;F2307&amp;"-"&amp;G2307&amp;"-"&amp;E2307&amp;"-"&amp;H2307</f>
        <v>B2Sigma-6.5-f-1-1</v>
      </c>
      <c r="Q2307" t="str">
        <f>I2307&amp;"-"&amp;K2307&amp;"-"&amp;L2307&amp;"-"&amp;J2307&amp;"-"&amp;M2307</f>
        <v>X2Pi-5.5-f-0-1</v>
      </c>
      <c r="R2307">
        <f>B2307+S2307</f>
        <v>27956.126010874999</v>
      </c>
      <c r="S2307">
        <f>_xlfn.IFNA(VLOOKUP(Q2307,'MARVEL-X'!A$2:I$1400,7,FALSE),VLOOKUP(Q2307,MARVEL!A$2:J$1522,10,FALSE))</f>
        <v>410.78601087499999</v>
      </c>
      <c r="T2307">
        <f>IF(P2307=P2306,R2307+T2306,R2307)</f>
        <v>559121.05321180401</v>
      </c>
      <c r="U2307">
        <f>IF(P2307=P2306,1+U2306,1)</f>
        <v>20</v>
      </c>
      <c r="V2307">
        <f t="shared" ref="V2307:V2370" si="36">IF(P2307=P2308,"",T2307/U2307)</f>
        <v>27956.052660590201</v>
      </c>
      <c r="W2307">
        <f>IF(V2307="","",IF(ABS(V2307-R2307)&gt;W$1,ABS(V2307-R2307),""))</f>
        <v>7.3350284797925269E-2</v>
      </c>
      <c r="X2307" t="str">
        <f>Y2307&amp;"-"&amp;Z2307&amp;"-"&amp;AC2307&amp;"-"&amp;AD2307&amp;"-"&amp;AG2307</f>
        <v>6.5-f-B-1-0.5</v>
      </c>
      <c r="Y2307">
        <f>F2307</f>
        <v>6.5</v>
      </c>
      <c r="Z2307" s="2" t="str">
        <f>G2307</f>
        <v>f</v>
      </c>
      <c r="AA2307">
        <f>_xlfn.IFNA(VLOOKUP(X2307,'duo-out'!A$2:Q$5000,5,FALSE),E2307+10*(H2307-1)+1+_xlfn.IFNA(VLOOKUP(D2307,states!A$2:C$10,3,FALSE),1))</f>
        <v>76</v>
      </c>
      <c r="AB2307">
        <f>IF(V2307="","",V2307)</f>
        <v>27956.052660590201</v>
      </c>
      <c r="AC2307" s="2" t="str">
        <f>_xlfn.IFNA(VLOOKUP(D2307,states!A$2:C$10,2,FALSE),"XX")</f>
        <v>B</v>
      </c>
      <c r="AD2307">
        <f>E2307</f>
        <v>1</v>
      </c>
      <c r="AE2307">
        <f>_xlfn.IFNA(VLOOKUP(D2307,states!A$2:D$10,4,FALSE),0)</f>
        <v>0</v>
      </c>
      <c r="AF2307">
        <v>0.5</v>
      </c>
      <c r="AG2307">
        <f>IF(AE2307=0,AF2307,IF(AE2307=1,IF(F2307=0.5,0.5,IF(H2307=1,0.5,1.5)),IF(F2307=0.5,0.5,IF(H2307=1,2.5,1.5))))</f>
        <v>0.5</v>
      </c>
      <c r="AH2307" s="7">
        <f>IF(AC2307="XX",0,1/C2307^(1/5)*IF(E2307=0,100,1)/(E2307+1)^(1/4))</f>
        <v>0.96593632892484571</v>
      </c>
    </row>
    <row r="2308" spans="1:34">
      <c r="A2308">
        <v>5030</v>
      </c>
      <c r="B2308" s="1">
        <v>25348.32</v>
      </c>
      <c r="C2308" s="6">
        <v>0.2</v>
      </c>
      <c r="D2308" t="s">
        <v>4</v>
      </c>
      <c r="E2308">
        <v>0</v>
      </c>
      <c r="F2308">
        <v>7.5</v>
      </c>
      <c r="G2308" t="s">
        <v>1</v>
      </c>
      <c r="H2308">
        <v>2</v>
      </c>
      <c r="I2308" t="s">
        <v>0</v>
      </c>
      <c r="J2308">
        <v>0</v>
      </c>
      <c r="K2308">
        <v>8.5</v>
      </c>
      <c r="L2308" t="s">
        <v>1</v>
      </c>
      <c r="M2308">
        <v>2</v>
      </c>
      <c r="N2308" t="s">
        <v>5086</v>
      </c>
      <c r="O2308">
        <v>1</v>
      </c>
      <c r="P2308" t="str">
        <f>D2308&amp;"-"&amp;F2308&amp;"-"&amp;G2308&amp;"-"&amp;E2308&amp;"-"&amp;H2308</f>
        <v>B2Sigma-7.5-e-0-2</v>
      </c>
      <c r="Q2308" t="str">
        <f>I2308&amp;"-"&amp;K2308&amp;"-"&amp;L2308&amp;"-"&amp;J2308&amp;"-"&amp;M2308</f>
        <v>X2Pi-8.5-e-0-2</v>
      </c>
      <c r="R2308">
        <f>B2308+S2308</f>
        <v>26597.208425396999</v>
      </c>
      <c r="S2308">
        <f>_xlfn.IFNA(VLOOKUP(Q2308,'MARVEL-X'!A$2:I$1400,7,FALSE),VLOOKUP(Q2308,MARVEL!A$2:J$1522,10,FALSE))</f>
        <v>1248.888425397</v>
      </c>
      <c r="T2308">
        <f>IF(P2308=P2307,R2308+T2307,R2308)</f>
        <v>26597.208425396999</v>
      </c>
      <c r="U2308">
        <f>IF(P2308=P2307,1+U2307,1)</f>
        <v>1</v>
      </c>
      <c r="V2308" t="str">
        <f t="shared" si="36"/>
        <v/>
      </c>
      <c r="W2308" t="str">
        <f>IF(V2308="","",IF(ABS(V2308-R2308)&gt;W$1,ABS(V2308-R2308),""))</f>
        <v/>
      </c>
      <c r="X2308" t="str">
        <f>Y2308&amp;"-"&amp;Z2308&amp;"-"&amp;AC2308&amp;"-"&amp;AD2308&amp;"-"&amp;AG2308</f>
        <v>7.5-e-B-0-0.5</v>
      </c>
      <c r="Y2308">
        <f>F2308</f>
        <v>7.5</v>
      </c>
      <c r="Z2308" s="2" t="str">
        <f>G2308</f>
        <v>e</v>
      </c>
      <c r="AA2308">
        <f>_xlfn.IFNA(VLOOKUP(X2308,'duo-out'!A$2:Q$5000,5,FALSE),E2308+10*(H2308-1)+1+_xlfn.IFNA(VLOOKUP(D2308,states!A$2:C$10,3,FALSE),1))</f>
        <v>61</v>
      </c>
      <c r="AB2308" t="str">
        <f>IF(V2308="","",V2308)</f>
        <v/>
      </c>
      <c r="AC2308" s="2" t="str">
        <f>_xlfn.IFNA(VLOOKUP(D2308,states!A$2:C$10,2,FALSE),"XX")</f>
        <v>B</v>
      </c>
      <c r="AD2308">
        <f>E2308</f>
        <v>0</v>
      </c>
      <c r="AE2308">
        <f>_xlfn.IFNA(VLOOKUP(D2308,states!A$2:D$10,4,FALSE),0)</f>
        <v>0</v>
      </c>
      <c r="AF2308">
        <v>0.5</v>
      </c>
      <c r="AG2308">
        <f>IF(AE2308=0,AF2308,IF(AE2308=1,IF(F2308=0.5,0.5,IF(H2308=1,0.5,1.5)),IF(F2308=0.5,0.5,IF(H2308=1,2.5,1.5))))</f>
        <v>0.5</v>
      </c>
      <c r="AH2308" s="7">
        <f>IF(AC2308="XX",0,1/C2308^(1/5)*IF(E2308=0,100,1)/(E2308+1)^(1/4))</f>
        <v>137.97296614612148</v>
      </c>
    </row>
    <row r="2309" spans="1:34">
      <c r="A2309">
        <v>4319</v>
      </c>
      <c r="B2309" s="1">
        <v>25348.357100000001</v>
      </c>
      <c r="C2309" s="6">
        <v>2.239E-2</v>
      </c>
      <c r="D2309" t="s">
        <v>4</v>
      </c>
      <c r="E2309">
        <v>0</v>
      </c>
      <c r="F2309">
        <v>7.5</v>
      </c>
      <c r="G2309" t="s">
        <v>1</v>
      </c>
      <c r="H2309">
        <v>2</v>
      </c>
      <c r="I2309" t="s">
        <v>0</v>
      </c>
      <c r="J2309">
        <v>0</v>
      </c>
      <c r="K2309">
        <v>8.5</v>
      </c>
      <c r="L2309" t="s">
        <v>1</v>
      </c>
      <c r="M2309">
        <v>2</v>
      </c>
      <c r="N2309" t="s">
        <v>4375</v>
      </c>
      <c r="O2309">
        <v>1</v>
      </c>
      <c r="P2309" t="str">
        <f>D2309&amp;"-"&amp;F2309&amp;"-"&amp;G2309&amp;"-"&amp;E2309&amp;"-"&amp;H2309</f>
        <v>B2Sigma-7.5-e-0-2</v>
      </c>
      <c r="Q2309" t="str">
        <f>I2309&amp;"-"&amp;K2309&amp;"-"&amp;L2309&amp;"-"&amp;J2309&amp;"-"&amp;M2309</f>
        <v>X2Pi-8.5-e-0-2</v>
      </c>
      <c r="R2309">
        <f>B2309+S2309</f>
        <v>26597.245525397</v>
      </c>
      <c r="S2309">
        <f>_xlfn.IFNA(VLOOKUP(Q2309,'MARVEL-X'!A$2:I$1400,7,FALSE),VLOOKUP(Q2309,MARVEL!A$2:J$1522,10,FALSE))</f>
        <v>1248.888425397</v>
      </c>
      <c r="T2309">
        <f>IF(P2309=P2308,R2309+T2308,R2309)</f>
        <v>53194.453950793999</v>
      </c>
      <c r="U2309">
        <f>IF(P2309=P2308,1+U2308,1)</f>
        <v>2</v>
      </c>
      <c r="V2309" t="str">
        <f t="shared" si="36"/>
        <v/>
      </c>
      <c r="W2309" t="str">
        <f>IF(V2309="","",IF(ABS(V2309-R2309)&gt;W$1,ABS(V2309-R2309),""))</f>
        <v/>
      </c>
      <c r="X2309" t="str">
        <f>Y2309&amp;"-"&amp;Z2309&amp;"-"&amp;AC2309&amp;"-"&amp;AD2309&amp;"-"&amp;AG2309</f>
        <v>7.5-e-B-0-0.5</v>
      </c>
      <c r="Y2309">
        <f>F2309</f>
        <v>7.5</v>
      </c>
      <c r="Z2309" s="2" t="str">
        <f>G2309</f>
        <v>e</v>
      </c>
      <c r="AA2309">
        <f>_xlfn.IFNA(VLOOKUP(X2309,'duo-out'!A$2:Q$5000,5,FALSE),E2309+10*(H2309-1)+1+_xlfn.IFNA(VLOOKUP(D2309,states!A$2:C$10,3,FALSE),1))</f>
        <v>61</v>
      </c>
      <c r="AB2309" t="str">
        <f>IF(V2309="","",V2309)</f>
        <v/>
      </c>
      <c r="AC2309" s="2" t="str">
        <f>_xlfn.IFNA(VLOOKUP(D2309,states!A$2:C$10,2,FALSE),"XX")</f>
        <v>B</v>
      </c>
      <c r="AD2309">
        <f>E2309</f>
        <v>0</v>
      </c>
      <c r="AE2309">
        <f>_xlfn.IFNA(VLOOKUP(D2309,states!A$2:D$10,4,FALSE),0)</f>
        <v>0</v>
      </c>
      <c r="AF2309">
        <v>0.5</v>
      </c>
      <c r="AG2309">
        <f>IF(AE2309=0,AF2309,IF(AE2309=1,IF(F2309=0.5,0.5,IF(H2309=1,0.5,1.5)),IF(F2309=0.5,0.5,IF(H2309=1,2.5,1.5))))</f>
        <v>0.5</v>
      </c>
      <c r="AH2309" s="7">
        <f>IF(AC2309="XX",0,1/C2309^(1/5)*IF(E2309=0,100,1)/(E2309+1)^(1/4))</f>
        <v>213.79088313626039</v>
      </c>
    </row>
    <row r="2310" spans="1:34">
      <c r="A2310">
        <v>4292</v>
      </c>
      <c r="B2310" s="1">
        <v>25596.568500000001</v>
      </c>
      <c r="C2310" s="6">
        <v>0.01</v>
      </c>
      <c r="D2310" t="s">
        <v>4</v>
      </c>
      <c r="E2310">
        <v>0</v>
      </c>
      <c r="F2310">
        <v>7.5</v>
      </c>
      <c r="G2310" t="s">
        <v>1</v>
      </c>
      <c r="H2310">
        <v>2</v>
      </c>
      <c r="I2310" t="s">
        <v>0</v>
      </c>
      <c r="J2310">
        <v>0</v>
      </c>
      <c r="K2310">
        <v>7.5</v>
      </c>
      <c r="L2310" t="s">
        <v>2</v>
      </c>
      <c r="M2310">
        <v>2</v>
      </c>
      <c r="N2310" t="s">
        <v>4348</v>
      </c>
      <c r="O2310">
        <v>1</v>
      </c>
      <c r="P2310" t="str">
        <f>D2310&amp;"-"&amp;F2310&amp;"-"&amp;G2310&amp;"-"&amp;E2310&amp;"-"&amp;H2310</f>
        <v>B2Sigma-7.5-e-0-2</v>
      </c>
      <c r="Q2310" t="str">
        <f>I2310&amp;"-"&amp;K2310&amp;"-"&amp;L2310&amp;"-"&amp;J2310&amp;"-"&amp;M2310</f>
        <v>X2Pi-7.5-f-0-2</v>
      </c>
      <c r="R2310">
        <f>B2310+S2310</f>
        <v>26597.255244260999</v>
      </c>
      <c r="S2310">
        <f>_xlfn.IFNA(VLOOKUP(Q2310,'MARVEL-X'!A$2:I$1400,7,FALSE),VLOOKUP(Q2310,MARVEL!A$2:J$1522,10,FALSE))</f>
        <v>1000.6867442609999</v>
      </c>
      <c r="T2310">
        <f>IF(P2310=P2309,R2310+T2309,R2310)</f>
        <v>79791.709195054995</v>
      </c>
      <c r="U2310">
        <f>IF(P2310=P2309,1+U2309,1)</f>
        <v>3</v>
      </c>
      <c r="V2310" t="str">
        <f t="shared" si="36"/>
        <v/>
      </c>
      <c r="W2310" t="str">
        <f>IF(V2310="","",IF(ABS(V2310-R2310)&gt;W$1,ABS(V2310-R2310),""))</f>
        <v/>
      </c>
      <c r="X2310" t="str">
        <f>Y2310&amp;"-"&amp;Z2310&amp;"-"&amp;AC2310&amp;"-"&amp;AD2310&amp;"-"&amp;AG2310</f>
        <v>7.5-e-B-0-0.5</v>
      </c>
      <c r="Y2310">
        <f>F2310</f>
        <v>7.5</v>
      </c>
      <c r="Z2310" s="2" t="str">
        <f>G2310</f>
        <v>e</v>
      </c>
      <c r="AA2310">
        <f>_xlfn.IFNA(VLOOKUP(X2310,'duo-out'!A$2:Q$5000,5,FALSE),E2310+10*(H2310-1)+1+_xlfn.IFNA(VLOOKUP(D2310,states!A$2:C$10,3,FALSE),1))</f>
        <v>61</v>
      </c>
      <c r="AB2310" t="str">
        <f>IF(V2310="","",V2310)</f>
        <v/>
      </c>
      <c r="AC2310" s="2" t="str">
        <f>_xlfn.IFNA(VLOOKUP(D2310,states!A$2:C$10,2,FALSE),"XX")</f>
        <v>B</v>
      </c>
      <c r="AD2310">
        <f>E2310</f>
        <v>0</v>
      </c>
      <c r="AE2310">
        <f>_xlfn.IFNA(VLOOKUP(D2310,states!A$2:D$10,4,FALSE),0)</f>
        <v>0</v>
      </c>
      <c r="AF2310">
        <v>0.5</v>
      </c>
      <c r="AG2310">
        <f>IF(AE2310=0,AF2310,IF(AE2310=1,IF(F2310=0.5,0.5,IF(H2310=1,0.5,1.5)),IF(F2310=0.5,0.5,IF(H2310=1,2.5,1.5))))</f>
        <v>0.5</v>
      </c>
      <c r="AH2310" s="7">
        <f>IF(AC2310="XX",0,1/C2310^(1/5)*IF(E2310=0,100,1)/(E2310+1)^(1/4))</f>
        <v>251.188643150958</v>
      </c>
    </row>
    <row r="2311" spans="1:34">
      <c r="A2311">
        <v>4267</v>
      </c>
      <c r="B2311" s="1">
        <v>25823.3449</v>
      </c>
      <c r="C2311" s="6">
        <v>0.01</v>
      </c>
      <c r="D2311" t="s">
        <v>4</v>
      </c>
      <c r="E2311">
        <v>0</v>
      </c>
      <c r="F2311">
        <v>7.5</v>
      </c>
      <c r="G2311" t="s">
        <v>1</v>
      </c>
      <c r="H2311">
        <v>2</v>
      </c>
      <c r="I2311" t="s">
        <v>0</v>
      </c>
      <c r="J2311">
        <v>0</v>
      </c>
      <c r="K2311">
        <v>6.5</v>
      </c>
      <c r="L2311" t="s">
        <v>1</v>
      </c>
      <c r="M2311">
        <v>2</v>
      </c>
      <c r="N2311" t="s">
        <v>4323</v>
      </c>
      <c r="O2311">
        <v>1</v>
      </c>
      <c r="P2311" t="str">
        <f>D2311&amp;"-"&amp;F2311&amp;"-"&amp;G2311&amp;"-"&amp;E2311&amp;"-"&amp;H2311</f>
        <v>B2Sigma-7.5-e-0-2</v>
      </c>
      <c r="Q2311" t="str">
        <f>I2311&amp;"-"&amp;K2311&amp;"-"&amp;L2311&amp;"-"&amp;J2311&amp;"-"&amp;M2311</f>
        <v>X2Pi-6.5-e-0-2</v>
      </c>
      <c r="R2311">
        <f>B2311+S2311</f>
        <v>26597.264572902001</v>
      </c>
      <c r="S2311">
        <f>_xlfn.IFNA(VLOOKUP(Q2311,'MARVEL-X'!A$2:I$1400,7,FALSE),VLOOKUP(Q2311,MARVEL!A$2:J$1522,10,FALSE))</f>
        <v>773.919672902</v>
      </c>
      <c r="T2311">
        <f>IF(P2311=P2310,R2311+T2310,R2311)</f>
        <v>106388.973767957</v>
      </c>
      <c r="U2311">
        <f>IF(P2311=P2310,1+U2310,1)</f>
        <v>4</v>
      </c>
      <c r="V2311" t="str">
        <f t="shared" si="36"/>
        <v/>
      </c>
      <c r="W2311" t="str">
        <f>IF(V2311="","",IF(ABS(V2311-R2311)&gt;W$1,ABS(V2311-R2311),""))</f>
        <v/>
      </c>
      <c r="X2311" t="str">
        <f>Y2311&amp;"-"&amp;Z2311&amp;"-"&amp;AC2311&amp;"-"&amp;AD2311&amp;"-"&amp;AG2311</f>
        <v>7.5-e-B-0-0.5</v>
      </c>
      <c r="Y2311">
        <f>F2311</f>
        <v>7.5</v>
      </c>
      <c r="Z2311" s="2" t="str">
        <f>G2311</f>
        <v>e</v>
      </c>
      <c r="AA2311">
        <f>_xlfn.IFNA(VLOOKUP(X2311,'duo-out'!A$2:Q$5000,5,FALSE),E2311+10*(H2311-1)+1+_xlfn.IFNA(VLOOKUP(D2311,states!A$2:C$10,3,FALSE),1))</f>
        <v>61</v>
      </c>
      <c r="AB2311" t="str">
        <f>IF(V2311="","",V2311)</f>
        <v/>
      </c>
      <c r="AC2311" s="2" t="str">
        <f>_xlfn.IFNA(VLOOKUP(D2311,states!A$2:C$10,2,FALSE),"XX")</f>
        <v>B</v>
      </c>
      <c r="AD2311">
        <f>E2311</f>
        <v>0</v>
      </c>
      <c r="AE2311">
        <f>_xlfn.IFNA(VLOOKUP(D2311,states!A$2:D$10,4,FALSE),0)</f>
        <v>0</v>
      </c>
      <c r="AF2311">
        <v>0.5</v>
      </c>
      <c r="AG2311">
        <f>IF(AE2311=0,AF2311,IF(AE2311=1,IF(F2311=0.5,0.5,IF(H2311=1,0.5,1.5)),IF(F2311=0.5,0.5,IF(H2311=1,2.5,1.5))))</f>
        <v>0.5</v>
      </c>
      <c r="AH2311" s="7">
        <f>IF(AC2311="XX",0,1/C2311^(1/5)*IF(E2311=0,100,1)/(E2311+1)^(1/4))</f>
        <v>251.188643150958</v>
      </c>
    </row>
    <row r="2312" spans="1:34">
      <c r="A2312">
        <v>4397</v>
      </c>
      <c r="B2312" s="1">
        <v>20332.554</v>
      </c>
      <c r="C2312" s="6">
        <v>0.01</v>
      </c>
      <c r="D2312" t="s">
        <v>4</v>
      </c>
      <c r="E2312">
        <v>0</v>
      </c>
      <c r="F2312">
        <v>7.5</v>
      </c>
      <c r="G2312" t="s">
        <v>1</v>
      </c>
      <c r="H2312">
        <v>2</v>
      </c>
      <c r="I2312" t="s">
        <v>0</v>
      </c>
      <c r="J2312">
        <v>2</v>
      </c>
      <c r="K2312">
        <v>7.5</v>
      </c>
      <c r="L2312" t="s">
        <v>2</v>
      </c>
      <c r="M2312">
        <v>2</v>
      </c>
      <c r="N2312" t="s">
        <v>4453</v>
      </c>
      <c r="O2312">
        <v>1</v>
      </c>
      <c r="P2312" t="str">
        <f>D2312&amp;"-"&amp;F2312&amp;"-"&amp;G2312&amp;"-"&amp;E2312&amp;"-"&amp;H2312</f>
        <v>B2Sigma-7.5-e-0-2</v>
      </c>
      <c r="Q2312" t="str">
        <f>I2312&amp;"-"&amp;K2312&amp;"-"&amp;L2312&amp;"-"&amp;J2312&amp;"-"&amp;M2312</f>
        <v>X2Pi-7.5-f-2-2</v>
      </c>
      <c r="R2312">
        <f>B2312+S2312</f>
        <v>26597.262603326999</v>
      </c>
      <c r="S2312">
        <f>_xlfn.IFNA(VLOOKUP(Q2312,'MARVEL-X'!A$2:I$1400,7,FALSE),VLOOKUP(Q2312,MARVEL!A$2:J$1522,10,FALSE))</f>
        <v>6264.7086033269998</v>
      </c>
      <c r="T2312">
        <f>IF(P2312=P2311,R2312+T2311,R2312)</f>
        <v>132986.236371284</v>
      </c>
      <c r="U2312">
        <f>IF(P2312=P2311,1+U2311,1)</f>
        <v>5</v>
      </c>
      <c r="V2312" t="str">
        <f t="shared" si="36"/>
        <v/>
      </c>
      <c r="W2312" t="str">
        <f>IF(V2312="","",IF(ABS(V2312-R2312)&gt;W$1,ABS(V2312-R2312),""))</f>
        <v/>
      </c>
      <c r="X2312" t="str">
        <f>Y2312&amp;"-"&amp;Z2312&amp;"-"&amp;AC2312&amp;"-"&amp;AD2312&amp;"-"&amp;AG2312</f>
        <v>7.5-e-B-0-0.5</v>
      </c>
      <c r="Y2312">
        <f>F2312</f>
        <v>7.5</v>
      </c>
      <c r="Z2312" s="2" t="str">
        <f>G2312</f>
        <v>e</v>
      </c>
      <c r="AA2312">
        <f>_xlfn.IFNA(VLOOKUP(X2312,'duo-out'!A$2:Q$5000,5,FALSE),E2312+10*(H2312-1)+1+_xlfn.IFNA(VLOOKUP(D2312,states!A$2:C$10,3,FALSE),1))</f>
        <v>61</v>
      </c>
      <c r="AB2312" t="str">
        <f>IF(V2312="","",V2312)</f>
        <v/>
      </c>
      <c r="AC2312" s="2" t="str">
        <f>_xlfn.IFNA(VLOOKUP(D2312,states!A$2:C$10,2,FALSE),"XX")</f>
        <v>B</v>
      </c>
      <c r="AD2312">
        <f>E2312</f>
        <v>0</v>
      </c>
      <c r="AE2312">
        <f>_xlfn.IFNA(VLOOKUP(D2312,states!A$2:D$10,4,FALSE),0)</f>
        <v>0</v>
      </c>
      <c r="AF2312">
        <v>0.5</v>
      </c>
      <c r="AG2312">
        <f>IF(AE2312=0,AF2312,IF(AE2312=1,IF(F2312=0.5,0.5,IF(H2312=1,0.5,1.5)),IF(F2312=0.5,0.5,IF(H2312=1,2.5,1.5))))</f>
        <v>0.5</v>
      </c>
      <c r="AH2312" s="7">
        <f>IF(AC2312="XX",0,1/C2312^(1/5)*IF(E2312=0,100,1)/(E2312+1)^(1/4))</f>
        <v>251.188643150958</v>
      </c>
    </row>
    <row r="2313" spans="1:34">
      <c r="A2313">
        <v>4355</v>
      </c>
      <c r="B2313" s="1">
        <v>22901.695</v>
      </c>
      <c r="C2313" s="6">
        <v>0.01</v>
      </c>
      <c r="D2313" t="s">
        <v>4</v>
      </c>
      <c r="E2313">
        <v>0</v>
      </c>
      <c r="F2313">
        <v>7.5</v>
      </c>
      <c r="G2313" t="s">
        <v>1</v>
      </c>
      <c r="H2313">
        <v>2</v>
      </c>
      <c r="I2313" t="s">
        <v>0</v>
      </c>
      <c r="J2313">
        <v>1</v>
      </c>
      <c r="K2313">
        <v>7.5</v>
      </c>
      <c r="L2313" t="s">
        <v>2</v>
      </c>
      <c r="M2313">
        <v>2</v>
      </c>
      <c r="N2313" t="s">
        <v>4411</v>
      </c>
      <c r="O2313">
        <v>1</v>
      </c>
      <c r="P2313" t="str">
        <f>D2313&amp;"-"&amp;F2313&amp;"-"&amp;G2313&amp;"-"&amp;E2313&amp;"-"&amp;H2313</f>
        <v>B2Sigma-7.5-e-0-2</v>
      </c>
      <c r="Q2313" t="str">
        <f>I2313&amp;"-"&amp;K2313&amp;"-"&amp;L2313&amp;"-"&amp;J2313&amp;"-"&amp;M2313</f>
        <v>X2Pi-7.5-f-1-2</v>
      </c>
      <c r="R2313">
        <f>B2313+S2313</f>
        <v>26597.253844602001</v>
      </c>
      <c r="S2313">
        <f>_xlfn.IFNA(VLOOKUP(Q2313,'MARVEL-X'!A$2:I$1400,7,FALSE),VLOOKUP(Q2313,MARVEL!A$2:J$1522,10,FALSE))</f>
        <v>3695.5588446020001</v>
      </c>
      <c r="T2313">
        <f>IF(P2313=P2312,R2313+T2312,R2313)</f>
        <v>159583.49021588601</v>
      </c>
      <c r="U2313">
        <f>IF(P2313=P2312,1+U2312,1)</f>
        <v>6</v>
      </c>
      <c r="V2313" t="str">
        <f t="shared" si="36"/>
        <v/>
      </c>
      <c r="W2313" t="str">
        <f>IF(V2313="","",IF(ABS(V2313-R2313)&gt;W$1,ABS(V2313-R2313),""))</f>
        <v/>
      </c>
      <c r="X2313" t="str">
        <f>Y2313&amp;"-"&amp;Z2313&amp;"-"&amp;AC2313&amp;"-"&amp;AD2313&amp;"-"&amp;AG2313</f>
        <v>7.5-e-B-0-0.5</v>
      </c>
      <c r="Y2313">
        <f>F2313</f>
        <v>7.5</v>
      </c>
      <c r="Z2313" s="2" t="str">
        <f>G2313</f>
        <v>e</v>
      </c>
      <c r="AA2313">
        <f>_xlfn.IFNA(VLOOKUP(X2313,'duo-out'!A$2:Q$5000,5,FALSE),E2313+10*(H2313-1)+1+_xlfn.IFNA(VLOOKUP(D2313,states!A$2:C$10,3,FALSE),1))</f>
        <v>61</v>
      </c>
      <c r="AB2313" t="str">
        <f>IF(V2313="","",V2313)</f>
        <v/>
      </c>
      <c r="AC2313" s="2" t="str">
        <f>_xlfn.IFNA(VLOOKUP(D2313,states!A$2:C$10,2,FALSE),"XX")</f>
        <v>B</v>
      </c>
      <c r="AD2313">
        <f>E2313</f>
        <v>0</v>
      </c>
      <c r="AE2313">
        <f>_xlfn.IFNA(VLOOKUP(D2313,states!A$2:D$10,4,FALSE),0)</f>
        <v>0</v>
      </c>
      <c r="AF2313">
        <v>0.5</v>
      </c>
      <c r="AG2313">
        <f>IF(AE2313=0,AF2313,IF(AE2313=1,IF(F2313=0.5,0.5,IF(H2313=1,0.5,1.5)),IF(F2313=0.5,0.5,IF(H2313=1,2.5,1.5))))</f>
        <v>0.5</v>
      </c>
      <c r="AH2313" s="7">
        <f>IF(AC2313="XX",0,1/C2313^(1/5)*IF(E2313=0,100,1)/(E2313+1)^(1/4))</f>
        <v>251.188643150958</v>
      </c>
    </row>
    <row r="2314" spans="1:34">
      <c r="A2314">
        <v>53</v>
      </c>
      <c r="B2314" s="1">
        <v>25348.376</v>
      </c>
      <c r="C2314" s="6">
        <v>5.0000000000000001E-3</v>
      </c>
      <c r="D2314" t="s">
        <v>4</v>
      </c>
      <c r="E2314">
        <v>0</v>
      </c>
      <c r="F2314">
        <v>7.5</v>
      </c>
      <c r="G2314" t="s">
        <v>1</v>
      </c>
      <c r="H2314">
        <v>2</v>
      </c>
      <c r="I2314" t="s">
        <v>0</v>
      </c>
      <c r="J2314">
        <v>0</v>
      </c>
      <c r="K2314">
        <v>8.5</v>
      </c>
      <c r="L2314" t="s">
        <v>1</v>
      </c>
      <c r="M2314">
        <v>2</v>
      </c>
      <c r="N2314" t="s">
        <v>108</v>
      </c>
      <c r="O2314">
        <v>-1</v>
      </c>
      <c r="P2314" t="str">
        <f>D2314&amp;"-"&amp;F2314&amp;"-"&amp;G2314&amp;"-"&amp;E2314&amp;"-"&amp;H2314</f>
        <v>B2Sigma-7.5-e-0-2</v>
      </c>
      <c r="Q2314" t="str">
        <f>I2314&amp;"-"&amp;K2314&amp;"-"&amp;L2314&amp;"-"&amp;J2314&amp;"-"&amp;M2314</f>
        <v>X2Pi-8.5-e-0-2</v>
      </c>
      <c r="R2314">
        <f>B2314+S2314</f>
        <v>26597.264425396999</v>
      </c>
      <c r="S2314">
        <f>_xlfn.IFNA(VLOOKUP(Q2314,'MARVEL-X'!A$2:I$1400,7,FALSE),VLOOKUP(Q2314,MARVEL!A$2:J$1522,10,FALSE))</f>
        <v>1248.888425397</v>
      </c>
      <c r="T2314">
        <f>IF(P2314=P2313,R2314+T2313,R2314)</f>
        <v>186180.75464128301</v>
      </c>
      <c r="U2314">
        <f>IF(P2314=P2313,1+U2313,1)</f>
        <v>7</v>
      </c>
      <c r="V2314" t="str">
        <f t="shared" si="36"/>
        <v/>
      </c>
      <c r="W2314" t="str">
        <f>IF(V2314="","",IF(ABS(V2314-R2314)&gt;W$1,ABS(V2314-R2314),""))</f>
        <v/>
      </c>
      <c r="X2314" t="str">
        <f>Y2314&amp;"-"&amp;Z2314&amp;"-"&amp;AC2314&amp;"-"&amp;AD2314&amp;"-"&amp;AG2314</f>
        <v>7.5-e-B-0-0.5</v>
      </c>
      <c r="Y2314">
        <f>F2314</f>
        <v>7.5</v>
      </c>
      <c r="Z2314" s="2" t="str">
        <f>G2314</f>
        <v>e</v>
      </c>
      <c r="AA2314">
        <f>_xlfn.IFNA(VLOOKUP(X2314,'duo-out'!A$2:Q$5000,5,FALSE),E2314+10*(H2314-1)+1+_xlfn.IFNA(VLOOKUP(D2314,states!A$2:C$10,3,FALSE),1))</f>
        <v>61</v>
      </c>
      <c r="AB2314" t="str">
        <f>IF(V2314="","",V2314)</f>
        <v/>
      </c>
      <c r="AC2314" s="2" t="str">
        <f>_xlfn.IFNA(VLOOKUP(D2314,states!A$2:C$10,2,FALSE),"XX")</f>
        <v>B</v>
      </c>
      <c r="AD2314">
        <f>E2314</f>
        <v>0</v>
      </c>
      <c r="AE2314">
        <f>_xlfn.IFNA(VLOOKUP(D2314,states!A$2:D$10,4,FALSE),0)</f>
        <v>0</v>
      </c>
      <c r="AF2314">
        <v>0.5</v>
      </c>
      <c r="AG2314">
        <f>IF(AE2314=0,AF2314,IF(AE2314=1,IF(F2314=0.5,0.5,IF(H2314=1,0.5,1.5)),IF(F2314=0.5,0.5,IF(H2314=1,2.5,1.5))))</f>
        <v>0.5</v>
      </c>
      <c r="AH2314" s="7">
        <f>IF(AC2314="XX",0,1/C2314^(1/5)*IF(E2314=0,100,1)/(E2314+1)^(1/4))</f>
        <v>288.53998118144267</v>
      </c>
    </row>
    <row r="2315" spans="1:34">
      <c r="A2315">
        <v>4231</v>
      </c>
      <c r="B2315" s="1">
        <v>25596.579000000002</v>
      </c>
      <c r="C2315" s="6">
        <v>1.172E-2</v>
      </c>
      <c r="D2315" t="s">
        <v>4</v>
      </c>
      <c r="E2315">
        <v>0</v>
      </c>
      <c r="F2315">
        <v>7.5</v>
      </c>
      <c r="G2315" t="s">
        <v>1</v>
      </c>
      <c r="H2315">
        <v>2</v>
      </c>
      <c r="I2315" t="s">
        <v>0</v>
      </c>
      <c r="J2315">
        <v>0</v>
      </c>
      <c r="K2315">
        <v>7.5</v>
      </c>
      <c r="L2315" t="s">
        <v>2</v>
      </c>
      <c r="M2315">
        <v>2</v>
      </c>
      <c r="N2315" t="s">
        <v>4287</v>
      </c>
      <c r="O2315">
        <v>1</v>
      </c>
      <c r="P2315" t="str">
        <f>D2315&amp;"-"&amp;F2315&amp;"-"&amp;G2315&amp;"-"&amp;E2315&amp;"-"&amp;H2315</f>
        <v>B2Sigma-7.5-e-0-2</v>
      </c>
      <c r="Q2315" t="str">
        <f>I2315&amp;"-"&amp;K2315&amp;"-"&amp;L2315&amp;"-"&amp;J2315&amp;"-"&amp;M2315</f>
        <v>X2Pi-7.5-f-0-2</v>
      </c>
      <c r="R2315">
        <f>B2315+S2315</f>
        <v>26597.265744261</v>
      </c>
      <c r="S2315">
        <f>_xlfn.IFNA(VLOOKUP(Q2315,'MARVEL-X'!A$2:I$1400,7,FALSE),VLOOKUP(Q2315,MARVEL!A$2:J$1522,10,FALSE))</f>
        <v>1000.6867442609999</v>
      </c>
      <c r="T2315">
        <f>IF(P2315=P2314,R2315+T2314,R2315)</f>
        <v>212778.02038554402</v>
      </c>
      <c r="U2315">
        <f>IF(P2315=P2314,1+U2314,1)</f>
        <v>8</v>
      </c>
      <c r="V2315" t="str">
        <f t="shared" si="36"/>
        <v/>
      </c>
      <c r="W2315" t="str">
        <f>IF(V2315="","",IF(ABS(V2315-R2315)&gt;W$1,ABS(V2315-R2315),""))</f>
        <v/>
      </c>
      <c r="X2315" t="str">
        <f>Y2315&amp;"-"&amp;Z2315&amp;"-"&amp;AC2315&amp;"-"&amp;AD2315&amp;"-"&amp;AG2315</f>
        <v>7.5-e-B-0-0.5</v>
      </c>
      <c r="Y2315">
        <f>F2315</f>
        <v>7.5</v>
      </c>
      <c r="Z2315" s="2" t="str">
        <f>G2315</f>
        <v>e</v>
      </c>
      <c r="AA2315">
        <f>_xlfn.IFNA(VLOOKUP(X2315,'duo-out'!A$2:Q$5000,5,FALSE),E2315+10*(H2315-1)+1+_xlfn.IFNA(VLOOKUP(D2315,states!A$2:C$10,3,FALSE),1))</f>
        <v>61</v>
      </c>
      <c r="AB2315" t="str">
        <f>IF(V2315="","",V2315)</f>
        <v/>
      </c>
      <c r="AC2315" s="2" t="str">
        <f>_xlfn.IFNA(VLOOKUP(D2315,states!A$2:C$10,2,FALSE),"XX")</f>
        <v>B</v>
      </c>
      <c r="AD2315">
        <f>E2315</f>
        <v>0</v>
      </c>
      <c r="AE2315">
        <f>_xlfn.IFNA(VLOOKUP(D2315,states!A$2:D$10,4,FALSE),0)</f>
        <v>0</v>
      </c>
      <c r="AF2315">
        <v>0.5</v>
      </c>
      <c r="AG2315">
        <f>IF(AE2315=0,AF2315,IF(AE2315=1,IF(F2315=0.5,0.5,IF(H2315=1,0.5,1.5)),IF(F2315=0.5,0.5,IF(H2315=1,2.5,1.5))))</f>
        <v>0.5</v>
      </c>
      <c r="AH2315" s="7">
        <f>IF(AC2315="XX",0,1/C2315^(1/5)*IF(E2315=0,100,1)/(E2315+1)^(1/4))</f>
        <v>243.34054571378684</v>
      </c>
    </row>
    <row r="2316" spans="1:34">
      <c r="A2316">
        <v>48</v>
      </c>
      <c r="B2316" s="1">
        <v>25823.342000000001</v>
      </c>
      <c r="C2316" s="6">
        <v>5.0000000000000001E-3</v>
      </c>
      <c r="D2316" t="s">
        <v>4</v>
      </c>
      <c r="E2316">
        <v>0</v>
      </c>
      <c r="F2316">
        <v>7.5</v>
      </c>
      <c r="G2316" t="s">
        <v>1</v>
      </c>
      <c r="H2316">
        <v>2</v>
      </c>
      <c r="I2316" t="s">
        <v>0</v>
      </c>
      <c r="J2316">
        <v>0</v>
      </c>
      <c r="K2316">
        <v>6.5</v>
      </c>
      <c r="L2316" t="s">
        <v>1</v>
      </c>
      <c r="M2316">
        <v>2</v>
      </c>
      <c r="N2316" t="s">
        <v>103</v>
      </c>
      <c r="O2316">
        <v>-1</v>
      </c>
      <c r="P2316" t="str">
        <f>D2316&amp;"-"&amp;F2316&amp;"-"&amp;G2316&amp;"-"&amp;E2316&amp;"-"&amp;H2316</f>
        <v>B2Sigma-7.5-e-0-2</v>
      </c>
      <c r="Q2316" t="str">
        <f>I2316&amp;"-"&amp;K2316&amp;"-"&amp;L2316&amp;"-"&amp;J2316&amp;"-"&amp;M2316</f>
        <v>X2Pi-6.5-e-0-2</v>
      </c>
      <c r="R2316">
        <f>B2316+S2316</f>
        <v>26597.261672902001</v>
      </c>
      <c r="S2316">
        <f>_xlfn.IFNA(VLOOKUP(Q2316,'MARVEL-X'!A$2:I$1400,7,FALSE),VLOOKUP(Q2316,MARVEL!A$2:J$1522,10,FALSE))</f>
        <v>773.919672902</v>
      </c>
      <c r="T2316">
        <f>IF(P2316=P2315,R2316+T2315,R2316)</f>
        <v>239375.28205844603</v>
      </c>
      <c r="U2316">
        <f>IF(P2316=P2315,1+U2315,1)</f>
        <v>9</v>
      </c>
      <c r="V2316" t="str">
        <f t="shared" si="36"/>
        <v/>
      </c>
      <c r="W2316" t="str">
        <f>IF(V2316="","",IF(ABS(V2316-R2316)&gt;W$1,ABS(V2316-R2316),""))</f>
        <v/>
      </c>
      <c r="X2316" t="str">
        <f>Y2316&amp;"-"&amp;Z2316&amp;"-"&amp;AC2316&amp;"-"&amp;AD2316&amp;"-"&amp;AG2316</f>
        <v>7.5-e-B-0-0.5</v>
      </c>
      <c r="Y2316">
        <f>F2316</f>
        <v>7.5</v>
      </c>
      <c r="Z2316" s="2" t="str">
        <f>G2316</f>
        <v>e</v>
      </c>
      <c r="AA2316">
        <f>_xlfn.IFNA(VLOOKUP(X2316,'duo-out'!A$2:Q$5000,5,FALSE),E2316+10*(H2316-1)+1+_xlfn.IFNA(VLOOKUP(D2316,states!A$2:C$10,3,FALSE),1))</f>
        <v>61</v>
      </c>
      <c r="AB2316" t="str">
        <f>IF(V2316="","",V2316)</f>
        <v/>
      </c>
      <c r="AC2316" s="2" t="str">
        <f>_xlfn.IFNA(VLOOKUP(D2316,states!A$2:C$10,2,FALSE),"XX")</f>
        <v>B</v>
      </c>
      <c r="AD2316">
        <f>E2316</f>
        <v>0</v>
      </c>
      <c r="AE2316">
        <f>_xlfn.IFNA(VLOOKUP(D2316,states!A$2:D$10,4,FALSE),0)</f>
        <v>0</v>
      </c>
      <c r="AF2316">
        <v>0.5</v>
      </c>
      <c r="AG2316">
        <f>IF(AE2316=0,AF2316,IF(AE2316=1,IF(F2316=0.5,0.5,IF(H2316=1,0.5,1.5)),IF(F2316=0.5,0.5,IF(H2316=1,2.5,1.5))))</f>
        <v>0.5</v>
      </c>
      <c r="AH2316" s="7">
        <f>IF(AC2316="XX",0,1/C2316^(1/5)*IF(E2316=0,100,1)/(E2316+1)^(1/4))</f>
        <v>288.53998118144267</v>
      </c>
    </row>
    <row r="2317" spans="1:34">
      <c r="A2317">
        <v>3082</v>
      </c>
      <c r="B2317" s="1">
        <v>25823.378400000001</v>
      </c>
      <c r="C2317" s="6">
        <v>5.0810000000000001E-2</v>
      </c>
      <c r="D2317" t="s">
        <v>4</v>
      </c>
      <c r="E2317">
        <v>0</v>
      </c>
      <c r="F2317">
        <v>7.5</v>
      </c>
      <c r="G2317" t="s">
        <v>1</v>
      </c>
      <c r="H2317">
        <v>2</v>
      </c>
      <c r="I2317" t="s">
        <v>0</v>
      </c>
      <c r="J2317">
        <v>0</v>
      </c>
      <c r="K2317">
        <v>6.5</v>
      </c>
      <c r="L2317" t="s">
        <v>1</v>
      </c>
      <c r="M2317">
        <v>2</v>
      </c>
      <c r="N2317" t="s">
        <v>3138</v>
      </c>
      <c r="O2317">
        <v>1</v>
      </c>
      <c r="P2317" t="str">
        <f>D2317&amp;"-"&amp;F2317&amp;"-"&amp;G2317&amp;"-"&amp;E2317&amp;"-"&amp;H2317</f>
        <v>B2Sigma-7.5-e-0-2</v>
      </c>
      <c r="Q2317" t="str">
        <f>I2317&amp;"-"&amp;K2317&amp;"-"&amp;L2317&amp;"-"&amp;J2317&amp;"-"&amp;M2317</f>
        <v>X2Pi-6.5-e-0-2</v>
      </c>
      <c r="R2317">
        <f>B2317+S2317</f>
        <v>26597.298072902002</v>
      </c>
      <c r="S2317">
        <f>_xlfn.IFNA(VLOOKUP(Q2317,'MARVEL-X'!A$2:I$1400,7,FALSE),VLOOKUP(Q2317,MARVEL!A$2:J$1522,10,FALSE))</f>
        <v>773.919672902</v>
      </c>
      <c r="T2317">
        <f>IF(P2317=P2316,R2317+T2316,R2317)</f>
        <v>265972.58013134805</v>
      </c>
      <c r="U2317">
        <f>IF(P2317=P2316,1+U2316,1)</f>
        <v>10</v>
      </c>
      <c r="V2317" t="str">
        <f t="shared" si="36"/>
        <v/>
      </c>
      <c r="W2317" t="str">
        <f>IF(V2317="","",IF(ABS(V2317-R2317)&gt;W$1,ABS(V2317-R2317),""))</f>
        <v/>
      </c>
      <c r="X2317" t="str">
        <f>Y2317&amp;"-"&amp;Z2317&amp;"-"&amp;AC2317&amp;"-"&amp;AD2317&amp;"-"&amp;AG2317</f>
        <v>7.5-e-B-0-0.5</v>
      </c>
      <c r="Y2317">
        <f>F2317</f>
        <v>7.5</v>
      </c>
      <c r="Z2317" s="2" t="str">
        <f>G2317</f>
        <v>e</v>
      </c>
      <c r="AA2317">
        <f>_xlfn.IFNA(VLOOKUP(X2317,'duo-out'!A$2:Q$5000,5,FALSE),E2317+10*(H2317-1)+1+_xlfn.IFNA(VLOOKUP(D2317,states!A$2:C$10,3,FALSE),1))</f>
        <v>61</v>
      </c>
      <c r="AB2317" t="str">
        <f>IF(V2317="","",V2317)</f>
        <v/>
      </c>
      <c r="AC2317" s="2" t="str">
        <f>_xlfn.IFNA(VLOOKUP(D2317,states!A$2:C$10,2,FALSE),"XX")</f>
        <v>B</v>
      </c>
      <c r="AD2317">
        <f>E2317</f>
        <v>0</v>
      </c>
      <c r="AE2317">
        <f>_xlfn.IFNA(VLOOKUP(D2317,states!A$2:D$10,4,FALSE),0)</f>
        <v>0</v>
      </c>
      <c r="AF2317">
        <v>0.5</v>
      </c>
      <c r="AG2317">
        <f>IF(AE2317=0,AF2317,IF(AE2317=1,IF(F2317=0.5,0.5,IF(H2317=1,0.5,1.5)),IF(F2317=0.5,0.5,IF(H2317=1,2.5,1.5))))</f>
        <v>0.5</v>
      </c>
      <c r="AH2317" s="7">
        <f>IF(AC2317="XX",0,1/C2317^(1/5)*IF(E2317=0,100,1)/(E2317+1)^(1/4))</f>
        <v>181.47222372458546</v>
      </c>
    </row>
    <row r="2318" spans="1:34">
      <c r="A2318">
        <v>3062</v>
      </c>
      <c r="B2318" s="1">
        <v>25596.565299999998</v>
      </c>
      <c r="C2318" s="6">
        <v>1.3010000000000001E-2</v>
      </c>
      <c r="D2318" t="s">
        <v>4</v>
      </c>
      <c r="E2318">
        <v>0</v>
      </c>
      <c r="F2318">
        <v>7.5</v>
      </c>
      <c r="G2318" t="s">
        <v>1</v>
      </c>
      <c r="H2318">
        <v>2</v>
      </c>
      <c r="I2318" t="s">
        <v>0</v>
      </c>
      <c r="J2318">
        <v>0</v>
      </c>
      <c r="K2318">
        <v>7.5</v>
      </c>
      <c r="L2318" t="s">
        <v>2</v>
      </c>
      <c r="M2318">
        <v>2</v>
      </c>
      <c r="N2318" t="s">
        <v>3118</v>
      </c>
      <c r="O2318">
        <v>1</v>
      </c>
      <c r="P2318" t="str">
        <f>D2318&amp;"-"&amp;F2318&amp;"-"&amp;G2318&amp;"-"&amp;E2318&amp;"-"&amp;H2318</f>
        <v>B2Sigma-7.5-e-0-2</v>
      </c>
      <c r="Q2318" t="str">
        <f>I2318&amp;"-"&amp;K2318&amp;"-"&amp;L2318&amp;"-"&amp;J2318&amp;"-"&amp;M2318</f>
        <v>X2Pi-7.5-f-0-2</v>
      </c>
      <c r="R2318">
        <f>B2318+S2318</f>
        <v>26597.252044260997</v>
      </c>
      <c r="S2318">
        <f>_xlfn.IFNA(VLOOKUP(Q2318,'MARVEL-X'!A$2:I$1400,7,FALSE),VLOOKUP(Q2318,MARVEL!A$2:J$1522,10,FALSE))</f>
        <v>1000.6867442609999</v>
      </c>
      <c r="T2318">
        <f>IF(P2318=P2317,R2318+T2317,R2318)</f>
        <v>292569.83217560907</v>
      </c>
      <c r="U2318">
        <f>IF(P2318=P2317,1+U2317,1)</f>
        <v>11</v>
      </c>
      <c r="V2318" t="str">
        <f t="shared" si="36"/>
        <v/>
      </c>
      <c r="W2318" t="str">
        <f>IF(V2318="","",IF(ABS(V2318-R2318)&gt;W$1,ABS(V2318-R2318),""))</f>
        <v/>
      </c>
      <c r="X2318" t="str">
        <f>Y2318&amp;"-"&amp;Z2318&amp;"-"&amp;AC2318&amp;"-"&amp;AD2318&amp;"-"&amp;AG2318</f>
        <v>7.5-e-B-0-0.5</v>
      </c>
      <c r="Y2318">
        <f>F2318</f>
        <v>7.5</v>
      </c>
      <c r="Z2318" s="2" t="str">
        <f>G2318</f>
        <v>e</v>
      </c>
      <c r="AA2318">
        <f>_xlfn.IFNA(VLOOKUP(X2318,'duo-out'!A$2:Q$5000,5,FALSE),E2318+10*(H2318-1)+1+_xlfn.IFNA(VLOOKUP(D2318,states!A$2:C$10,3,FALSE),1))</f>
        <v>61</v>
      </c>
      <c r="AB2318" t="str">
        <f>IF(V2318="","",V2318)</f>
        <v/>
      </c>
      <c r="AC2318" s="2" t="str">
        <f>_xlfn.IFNA(VLOOKUP(D2318,states!A$2:C$10,2,FALSE),"XX")</f>
        <v>B</v>
      </c>
      <c r="AD2318">
        <f>E2318</f>
        <v>0</v>
      </c>
      <c r="AE2318">
        <f>_xlfn.IFNA(VLOOKUP(D2318,states!A$2:D$10,4,FALSE),0)</f>
        <v>0</v>
      </c>
      <c r="AF2318">
        <v>0.5</v>
      </c>
      <c r="AG2318">
        <f>IF(AE2318=0,AF2318,IF(AE2318=1,IF(F2318=0.5,0.5,IF(H2318=1,0.5,1.5)),IF(F2318=0.5,0.5,IF(H2318=1,2.5,1.5))))</f>
        <v>0.5</v>
      </c>
      <c r="AH2318" s="7">
        <f>IF(AC2318="XX",0,1/C2318^(1/5)*IF(E2318=0,100,1)/(E2318+1)^(1/4))</f>
        <v>238.31124782883012</v>
      </c>
    </row>
    <row r="2319" spans="1:34">
      <c r="A2319">
        <v>3037</v>
      </c>
      <c r="B2319" s="1">
        <v>25348.359100000001</v>
      </c>
      <c r="C2319" s="6">
        <v>1.9970000000000002E-2</v>
      </c>
      <c r="D2319" t="s">
        <v>4</v>
      </c>
      <c r="E2319">
        <v>0</v>
      </c>
      <c r="F2319">
        <v>7.5</v>
      </c>
      <c r="G2319" t="s">
        <v>1</v>
      </c>
      <c r="H2319">
        <v>2</v>
      </c>
      <c r="I2319" t="s">
        <v>0</v>
      </c>
      <c r="J2319">
        <v>0</v>
      </c>
      <c r="K2319">
        <v>8.5</v>
      </c>
      <c r="L2319" t="s">
        <v>1</v>
      </c>
      <c r="M2319">
        <v>2</v>
      </c>
      <c r="N2319" t="s">
        <v>3093</v>
      </c>
      <c r="O2319">
        <v>1</v>
      </c>
      <c r="P2319" t="str">
        <f>D2319&amp;"-"&amp;F2319&amp;"-"&amp;G2319&amp;"-"&amp;E2319&amp;"-"&amp;H2319</f>
        <v>B2Sigma-7.5-e-0-2</v>
      </c>
      <c r="Q2319" t="str">
        <f>I2319&amp;"-"&amp;K2319&amp;"-"&amp;L2319&amp;"-"&amp;J2319&amp;"-"&amp;M2319</f>
        <v>X2Pi-8.5-e-0-2</v>
      </c>
      <c r="R2319">
        <f>B2319+S2319</f>
        <v>26597.247525397001</v>
      </c>
      <c r="S2319">
        <f>_xlfn.IFNA(VLOOKUP(Q2319,'MARVEL-X'!A$2:I$1400,7,FALSE),VLOOKUP(Q2319,MARVEL!A$2:J$1522,10,FALSE))</f>
        <v>1248.888425397</v>
      </c>
      <c r="T2319">
        <f>IF(P2319=P2318,R2319+T2318,R2319)</f>
        <v>319167.07970100606</v>
      </c>
      <c r="U2319">
        <f>IF(P2319=P2318,1+U2318,1)</f>
        <v>12</v>
      </c>
      <c r="V2319" t="str">
        <f t="shared" si="36"/>
        <v/>
      </c>
      <c r="W2319" t="str">
        <f>IF(V2319="","",IF(ABS(V2319-R2319)&gt;W$1,ABS(V2319-R2319),""))</f>
        <v/>
      </c>
      <c r="X2319" t="str">
        <f>Y2319&amp;"-"&amp;Z2319&amp;"-"&amp;AC2319&amp;"-"&amp;AD2319&amp;"-"&amp;AG2319</f>
        <v>7.5-e-B-0-0.5</v>
      </c>
      <c r="Y2319">
        <f>F2319</f>
        <v>7.5</v>
      </c>
      <c r="Z2319" s="2" t="str">
        <f>G2319</f>
        <v>e</v>
      </c>
      <c r="AA2319">
        <f>_xlfn.IFNA(VLOOKUP(X2319,'duo-out'!A$2:Q$5000,5,FALSE),E2319+10*(H2319-1)+1+_xlfn.IFNA(VLOOKUP(D2319,states!A$2:C$10,3,FALSE),1))</f>
        <v>61</v>
      </c>
      <c r="AB2319" t="str">
        <f>IF(V2319="","",V2319)</f>
        <v/>
      </c>
      <c r="AC2319" s="2" t="str">
        <f>_xlfn.IFNA(VLOOKUP(D2319,states!A$2:C$10,2,FALSE),"XX")</f>
        <v>B</v>
      </c>
      <c r="AD2319">
        <f>E2319</f>
        <v>0</v>
      </c>
      <c r="AE2319">
        <f>_xlfn.IFNA(VLOOKUP(D2319,states!A$2:D$10,4,FALSE),0)</f>
        <v>0</v>
      </c>
      <c r="AF2319">
        <v>0.5</v>
      </c>
      <c r="AG2319">
        <f>IF(AE2319=0,AF2319,IF(AE2319=1,IF(F2319=0.5,0.5,IF(H2319=1,0.5,1.5)),IF(F2319=0.5,0.5,IF(H2319=1,2.5,1.5))))</f>
        <v>0.5</v>
      </c>
      <c r="AH2319" s="7">
        <f>IF(AC2319="XX",0,1/C2319^(1/5)*IF(E2319=0,100,1)/(E2319+1)^(1/4))</f>
        <v>218.73807561966797</v>
      </c>
    </row>
    <row r="2320" spans="1:34">
      <c r="A2320">
        <v>417</v>
      </c>
      <c r="B2320" s="1">
        <v>25596.57</v>
      </c>
      <c r="C2320" s="6">
        <v>0.05</v>
      </c>
      <c r="D2320" t="s">
        <v>4</v>
      </c>
      <c r="E2320">
        <v>0</v>
      </c>
      <c r="F2320">
        <v>7.5</v>
      </c>
      <c r="G2320" t="s">
        <v>1</v>
      </c>
      <c r="H2320">
        <v>2</v>
      </c>
      <c r="I2320" t="s">
        <v>0</v>
      </c>
      <c r="J2320">
        <v>0</v>
      </c>
      <c r="K2320">
        <v>7.5</v>
      </c>
      <c r="L2320" t="s">
        <v>2</v>
      </c>
      <c r="M2320">
        <v>2</v>
      </c>
      <c r="N2320" t="s">
        <v>473</v>
      </c>
      <c r="O2320">
        <v>1</v>
      </c>
      <c r="P2320" t="str">
        <f>D2320&amp;"-"&amp;F2320&amp;"-"&amp;G2320&amp;"-"&amp;E2320&amp;"-"&amp;H2320</f>
        <v>B2Sigma-7.5-e-0-2</v>
      </c>
      <c r="Q2320" t="str">
        <f>I2320&amp;"-"&amp;K2320&amp;"-"&amp;L2320&amp;"-"&amp;J2320&amp;"-"&amp;M2320</f>
        <v>X2Pi-7.5-f-0-2</v>
      </c>
      <c r="R2320">
        <f>B2320+S2320</f>
        <v>26597.256744260998</v>
      </c>
      <c r="S2320">
        <f>_xlfn.IFNA(VLOOKUP(Q2320,'MARVEL-X'!A$2:I$1400,7,FALSE),VLOOKUP(Q2320,MARVEL!A$2:J$1522,10,FALSE))</f>
        <v>1000.6867442609999</v>
      </c>
      <c r="T2320">
        <f>IF(P2320=P2319,R2320+T2319,R2320)</f>
        <v>345764.33644526708</v>
      </c>
      <c r="U2320">
        <f>IF(P2320=P2319,1+U2319,1)</f>
        <v>13</v>
      </c>
      <c r="V2320" t="str">
        <f t="shared" si="36"/>
        <v/>
      </c>
      <c r="W2320" t="str">
        <f>IF(V2320="","",IF(ABS(V2320-R2320)&gt;W$1,ABS(V2320-R2320),""))</f>
        <v/>
      </c>
      <c r="X2320" t="str">
        <f>Y2320&amp;"-"&amp;Z2320&amp;"-"&amp;AC2320&amp;"-"&amp;AD2320&amp;"-"&amp;AG2320</f>
        <v>7.5-e-B-0-0.5</v>
      </c>
      <c r="Y2320">
        <f>F2320</f>
        <v>7.5</v>
      </c>
      <c r="Z2320" s="2" t="str">
        <f>G2320</f>
        <v>e</v>
      </c>
      <c r="AA2320">
        <f>_xlfn.IFNA(VLOOKUP(X2320,'duo-out'!A$2:Q$5000,5,FALSE),E2320+10*(H2320-1)+1+_xlfn.IFNA(VLOOKUP(D2320,states!A$2:C$10,3,FALSE),1))</f>
        <v>61</v>
      </c>
      <c r="AB2320" t="str">
        <f>IF(V2320="","",V2320)</f>
        <v/>
      </c>
      <c r="AC2320" s="2" t="str">
        <f>_xlfn.IFNA(VLOOKUP(D2320,states!A$2:C$10,2,FALSE),"XX")</f>
        <v>B</v>
      </c>
      <c r="AD2320">
        <f>E2320</f>
        <v>0</v>
      </c>
      <c r="AE2320">
        <f>_xlfn.IFNA(VLOOKUP(D2320,states!A$2:D$10,4,FALSE),0)</f>
        <v>0</v>
      </c>
      <c r="AF2320">
        <v>0.5</v>
      </c>
      <c r="AG2320">
        <f>IF(AE2320=0,AF2320,IF(AE2320=1,IF(F2320=0.5,0.5,IF(H2320=1,0.5,1.5)),IF(F2320=0.5,0.5,IF(H2320=1,2.5,1.5))))</f>
        <v>0.5</v>
      </c>
      <c r="AH2320" s="7">
        <f>IF(AC2320="XX",0,1/C2320^(1/5)*IF(E2320=0,100,1)/(E2320+1)^(1/4))</f>
        <v>182.05642030260799</v>
      </c>
    </row>
    <row r="2321" spans="1:34">
      <c r="A2321">
        <v>380</v>
      </c>
      <c r="B2321" s="1">
        <v>25823.37</v>
      </c>
      <c r="C2321" s="6">
        <v>0.05</v>
      </c>
      <c r="D2321" t="s">
        <v>4</v>
      </c>
      <c r="E2321">
        <v>0</v>
      </c>
      <c r="F2321">
        <v>7.5</v>
      </c>
      <c r="G2321" t="s">
        <v>1</v>
      </c>
      <c r="H2321">
        <v>2</v>
      </c>
      <c r="I2321" t="s">
        <v>0</v>
      </c>
      <c r="J2321">
        <v>0</v>
      </c>
      <c r="K2321">
        <v>6.5</v>
      </c>
      <c r="L2321" t="s">
        <v>1</v>
      </c>
      <c r="M2321">
        <v>2</v>
      </c>
      <c r="N2321" t="s">
        <v>436</v>
      </c>
      <c r="O2321">
        <v>1</v>
      </c>
      <c r="P2321" t="str">
        <f>D2321&amp;"-"&amp;F2321&amp;"-"&amp;G2321&amp;"-"&amp;E2321&amp;"-"&amp;H2321</f>
        <v>B2Sigma-7.5-e-0-2</v>
      </c>
      <c r="Q2321" t="str">
        <f>I2321&amp;"-"&amp;K2321&amp;"-"&amp;L2321&amp;"-"&amp;J2321&amp;"-"&amp;M2321</f>
        <v>X2Pi-6.5-e-0-2</v>
      </c>
      <c r="R2321">
        <f>B2321+S2321</f>
        <v>26597.289672901999</v>
      </c>
      <c r="S2321">
        <f>_xlfn.IFNA(VLOOKUP(Q2321,'MARVEL-X'!A$2:I$1400,7,FALSE),VLOOKUP(Q2321,MARVEL!A$2:J$1522,10,FALSE))</f>
        <v>773.919672902</v>
      </c>
      <c r="T2321">
        <f>IF(P2321=P2320,R2321+T2320,R2321)</f>
        <v>372361.62611816905</v>
      </c>
      <c r="U2321">
        <f>IF(P2321=P2320,1+U2320,1)</f>
        <v>14</v>
      </c>
      <c r="V2321" t="str">
        <f t="shared" si="36"/>
        <v/>
      </c>
      <c r="W2321" t="str">
        <f>IF(V2321="","",IF(ABS(V2321-R2321)&gt;W$1,ABS(V2321-R2321),""))</f>
        <v/>
      </c>
      <c r="X2321" t="str">
        <f>Y2321&amp;"-"&amp;Z2321&amp;"-"&amp;AC2321&amp;"-"&amp;AD2321&amp;"-"&amp;AG2321</f>
        <v>7.5-e-B-0-0.5</v>
      </c>
      <c r="Y2321">
        <f>F2321</f>
        <v>7.5</v>
      </c>
      <c r="Z2321" s="2" t="str">
        <f>G2321</f>
        <v>e</v>
      </c>
      <c r="AA2321">
        <f>_xlfn.IFNA(VLOOKUP(X2321,'duo-out'!A$2:Q$5000,5,FALSE),E2321+10*(H2321-1)+1+_xlfn.IFNA(VLOOKUP(D2321,states!A$2:C$10,3,FALSE),1))</f>
        <v>61</v>
      </c>
      <c r="AB2321" t="str">
        <f>IF(V2321="","",V2321)</f>
        <v/>
      </c>
      <c r="AC2321" s="2" t="str">
        <f>_xlfn.IFNA(VLOOKUP(D2321,states!A$2:C$10,2,FALSE),"XX")</f>
        <v>B</v>
      </c>
      <c r="AD2321">
        <f>E2321</f>
        <v>0</v>
      </c>
      <c r="AE2321">
        <f>_xlfn.IFNA(VLOOKUP(D2321,states!A$2:D$10,4,FALSE),0)</f>
        <v>0</v>
      </c>
      <c r="AF2321">
        <v>0.5</v>
      </c>
      <c r="AG2321">
        <f>IF(AE2321=0,AF2321,IF(AE2321=1,IF(F2321=0.5,0.5,IF(H2321=1,0.5,1.5)),IF(F2321=0.5,0.5,IF(H2321=1,2.5,1.5))))</f>
        <v>0.5</v>
      </c>
      <c r="AH2321" s="7">
        <f>IF(AC2321="XX",0,1/C2321^(1/5)*IF(E2321=0,100,1)/(E2321+1)^(1/4))</f>
        <v>182.05642030260799</v>
      </c>
    </row>
    <row r="2322" spans="1:34">
      <c r="A2322">
        <v>456</v>
      </c>
      <c r="B2322" s="1">
        <v>25348.16</v>
      </c>
      <c r="C2322" s="6">
        <v>0.23130000000000001</v>
      </c>
      <c r="D2322" t="s">
        <v>4</v>
      </c>
      <c r="E2322">
        <v>0</v>
      </c>
      <c r="F2322">
        <v>7.5</v>
      </c>
      <c r="G2322" t="s">
        <v>1</v>
      </c>
      <c r="H2322">
        <v>2</v>
      </c>
      <c r="I2322" t="s">
        <v>0</v>
      </c>
      <c r="J2322">
        <v>0</v>
      </c>
      <c r="K2322">
        <v>8.5</v>
      </c>
      <c r="L2322" t="s">
        <v>1</v>
      </c>
      <c r="M2322">
        <v>2</v>
      </c>
      <c r="N2322" t="s">
        <v>512</v>
      </c>
      <c r="O2322">
        <v>1</v>
      </c>
      <c r="P2322" t="str">
        <f>D2322&amp;"-"&amp;F2322&amp;"-"&amp;G2322&amp;"-"&amp;E2322&amp;"-"&amp;H2322</f>
        <v>B2Sigma-7.5-e-0-2</v>
      </c>
      <c r="Q2322" t="str">
        <f>I2322&amp;"-"&amp;K2322&amp;"-"&amp;L2322&amp;"-"&amp;J2322&amp;"-"&amp;M2322</f>
        <v>X2Pi-8.5-e-0-2</v>
      </c>
      <c r="R2322">
        <f>B2322+S2322</f>
        <v>26597.048425396999</v>
      </c>
      <c r="S2322">
        <f>_xlfn.IFNA(VLOOKUP(Q2322,'MARVEL-X'!A$2:I$1400,7,FALSE),VLOOKUP(Q2322,MARVEL!A$2:J$1522,10,FALSE))</f>
        <v>1248.888425397</v>
      </c>
      <c r="T2322">
        <f>IF(P2322=P2321,R2322+T2321,R2322)</f>
        <v>398958.67454356607</v>
      </c>
      <c r="U2322">
        <f>IF(P2322=P2321,1+U2321,1)</f>
        <v>15</v>
      </c>
      <c r="V2322">
        <f t="shared" si="36"/>
        <v>26597.244969571071</v>
      </c>
      <c r="W2322">
        <f>IF(V2322="","",IF(ABS(V2322-R2322)&gt;W$1,ABS(V2322-R2322),""))</f>
        <v>0.19654417407218716</v>
      </c>
      <c r="X2322" t="str">
        <f>Y2322&amp;"-"&amp;Z2322&amp;"-"&amp;AC2322&amp;"-"&amp;AD2322&amp;"-"&amp;AG2322</f>
        <v>7.5-e-B-0-0.5</v>
      </c>
      <c r="Y2322">
        <f>F2322</f>
        <v>7.5</v>
      </c>
      <c r="Z2322" s="2" t="str">
        <f>G2322</f>
        <v>e</v>
      </c>
      <c r="AA2322">
        <f>_xlfn.IFNA(VLOOKUP(X2322,'duo-out'!A$2:Q$5000,5,FALSE),E2322+10*(H2322-1)+1+_xlfn.IFNA(VLOOKUP(D2322,states!A$2:C$10,3,FALSE),1))</f>
        <v>61</v>
      </c>
      <c r="AB2322">
        <f>IF(V2322="","",V2322)</f>
        <v>26597.244969571071</v>
      </c>
      <c r="AC2322" s="2" t="str">
        <f>_xlfn.IFNA(VLOOKUP(D2322,states!A$2:C$10,2,FALSE),"XX")</f>
        <v>B</v>
      </c>
      <c r="AD2322">
        <f>E2322</f>
        <v>0</v>
      </c>
      <c r="AE2322">
        <f>_xlfn.IFNA(VLOOKUP(D2322,states!A$2:D$10,4,FALSE),0)</f>
        <v>0</v>
      </c>
      <c r="AF2322">
        <v>0.5</v>
      </c>
      <c r="AG2322">
        <f>IF(AE2322=0,AF2322,IF(AE2322=1,IF(F2322=0.5,0.5,IF(H2322=1,0.5,1.5)),IF(F2322=0.5,0.5,IF(H2322=1,2.5,1.5))))</f>
        <v>0.5</v>
      </c>
      <c r="AH2322" s="7">
        <f>IF(AC2322="XX",0,1/C2322^(1/5)*IF(E2322=0,100,1)/(E2322+1)^(1/4))</f>
        <v>134.01853723222069</v>
      </c>
    </row>
    <row r="2323" spans="1:34">
      <c r="A2323">
        <v>5098</v>
      </c>
      <c r="B2323" s="1">
        <v>27278.71</v>
      </c>
      <c r="C2323" s="6">
        <v>0.2</v>
      </c>
      <c r="D2323" t="s">
        <v>4</v>
      </c>
      <c r="E2323">
        <v>1</v>
      </c>
      <c r="F2323">
        <v>7.5</v>
      </c>
      <c r="G2323" t="s">
        <v>1</v>
      </c>
      <c r="H2323">
        <v>2</v>
      </c>
      <c r="I2323" t="s">
        <v>0</v>
      </c>
      <c r="J2323">
        <v>0</v>
      </c>
      <c r="K2323">
        <v>7.5</v>
      </c>
      <c r="L2323" t="s">
        <v>2</v>
      </c>
      <c r="M2323">
        <v>2</v>
      </c>
      <c r="N2323" t="s">
        <v>5154</v>
      </c>
      <c r="O2323">
        <v>1</v>
      </c>
      <c r="P2323" t="str">
        <f>D2323&amp;"-"&amp;F2323&amp;"-"&amp;G2323&amp;"-"&amp;E2323&amp;"-"&amp;H2323</f>
        <v>B2Sigma-7.5-e-1-2</v>
      </c>
      <c r="Q2323" t="str">
        <f>I2323&amp;"-"&amp;K2323&amp;"-"&amp;L2323&amp;"-"&amp;J2323&amp;"-"&amp;M2323</f>
        <v>X2Pi-7.5-f-0-2</v>
      </c>
      <c r="R2323">
        <f>B2323+S2323</f>
        <v>28279.396744260997</v>
      </c>
      <c r="S2323">
        <f>_xlfn.IFNA(VLOOKUP(Q2323,'MARVEL-X'!A$2:I$1400,7,FALSE),VLOOKUP(Q2323,MARVEL!A$2:J$1522,10,FALSE))</f>
        <v>1000.6867442609999</v>
      </c>
      <c r="T2323">
        <f>IF(P2323=P2322,R2323+T2322,R2323)</f>
        <v>28279.396744260997</v>
      </c>
      <c r="U2323">
        <f>IF(P2323=P2322,1+U2322,1)</f>
        <v>1</v>
      </c>
      <c r="V2323" t="str">
        <f t="shared" si="36"/>
        <v/>
      </c>
      <c r="W2323" t="str">
        <f>IF(V2323="","",IF(ABS(V2323-R2323)&gt;W$1,ABS(V2323-R2323),""))</f>
        <v/>
      </c>
      <c r="X2323" t="str">
        <f>Y2323&amp;"-"&amp;Z2323&amp;"-"&amp;AC2323&amp;"-"&amp;AD2323&amp;"-"&amp;AG2323</f>
        <v>7.5-e-B-1-0.5</v>
      </c>
      <c r="Y2323">
        <f>F2323</f>
        <v>7.5</v>
      </c>
      <c r="Z2323" s="2" t="str">
        <f>G2323</f>
        <v>e</v>
      </c>
      <c r="AA2323">
        <f>_xlfn.IFNA(VLOOKUP(X2323,'duo-out'!A$2:Q$5000,5,FALSE),E2323+10*(H2323-1)+1+_xlfn.IFNA(VLOOKUP(D2323,states!A$2:C$10,3,FALSE),1))</f>
        <v>62</v>
      </c>
      <c r="AB2323" t="str">
        <f>IF(V2323="","",V2323)</f>
        <v/>
      </c>
      <c r="AC2323" s="2" t="str">
        <f>_xlfn.IFNA(VLOOKUP(D2323,states!A$2:C$10,2,FALSE),"XX")</f>
        <v>B</v>
      </c>
      <c r="AD2323">
        <f>E2323</f>
        <v>1</v>
      </c>
      <c r="AE2323">
        <f>_xlfn.IFNA(VLOOKUP(D2323,states!A$2:D$10,4,FALSE),0)</f>
        <v>0</v>
      </c>
      <c r="AF2323">
        <v>0.5</v>
      </c>
      <c r="AG2323">
        <f>IF(AE2323=0,AF2323,IF(AE2323=1,IF(F2323=0.5,0.5,IF(H2323=1,0.5,1.5)),IF(F2323=0.5,0.5,IF(H2323=1,2.5,1.5))))</f>
        <v>0.5</v>
      </c>
      <c r="AH2323" s="7">
        <f>IF(AC2323="XX",0,1/C2323^(1/5)*IF(E2323=0,100,1)/(E2323+1)^(1/4))</f>
        <v>1.1602097263419568</v>
      </c>
    </row>
    <row r="2324" spans="1:34">
      <c r="A2324">
        <v>5086</v>
      </c>
      <c r="B2324" s="1">
        <v>27030.55</v>
      </c>
      <c r="C2324" s="6">
        <v>0.2</v>
      </c>
      <c r="D2324" t="s">
        <v>4</v>
      </c>
      <c r="E2324">
        <v>1</v>
      </c>
      <c r="F2324">
        <v>7.5</v>
      </c>
      <c r="G2324" t="s">
        <v>1</v>
      </c>
      <c r="H2324">
        <v>2</v>
      </c>
      <c r="I2324" t="s">
        <v>0</v>
      </c>
      <c r="J2324">
        <v>0</v>
      </c>
      <c r="K2324">
        <v>8.5</v>
      </c>
      <c r="L2324" t="s">
        <v>1</v>
      </c>
      <c r="M2324">
        <v>2</v>
      </c>
      <c r="N2324" t="s">
        <v>5142</v>
      </c>
      <c r="O2324">
        <v>1</v>
      </c>
      <c r="P2324" t="str">
        <f>D2324&amp;"-"&amp;F2324&amp;"-"&amp;G2324&amp;"-"&amp;E2324&amp;"-"&amp;H2324</f>
        <v>B2Sigma-7.5-e-1-2</v>
      </c>
      <c r="Q2324" t="str">
        <f>I2324&amp;"-"&amp;K2324&amp;"-"&amp;L2324&amp;"-"&amp;J2324&amp;"-"&amp;M2324</f>
        <v>X2Pi-8.5-e-0-2</v>
      </c>
      <c r="R2324">
        <f>B2324+S2324</f>
        <v>28279.438425396998</v>
      </c>
      <c r="S2324">
        <f>_xlfn.IFNA(VLOOKUP(Q2324,'MARVEL-X'!A$2:I$1400,7,FALSE),VLOOKUP(Q2324,MARVEL!A$2:J$1522,10,FALSE))</f>
        <v>1248.888425397</v>
      </c>
      <c r="T2324">
        <f>IF(P2324=P2323,R2324+T2323,R2324)</f>
        <v>56558.835169657992</v>
      </c>
      <c r="U2324">
        <f>IF(P2324=P2323,1+U2323,1)</f>
        <v>2</v>
      </c>
      <c r="V2324" t="str">
        <f t="shared" si="36"/>
        <v/>
      </c>
      <c r="W2324" t="str">
        <f>IF(V2324="","",IF(ABS(V2324-R2324)&gt;W$1,ABS(V2324-R2324),""))</f>
        <v/>
      </c>
      <c r="X2324" t="str">
        <f>Y2324&amp;"-"&amp;Z2324&amp;"-"&amp;AC2324&amp;"-"&amp;AD2324&amp;"-"&amp;AG2324</f>
        <v>7.5-e-B-1-0.5</v>
      </c>
      <c r="Y2324">
        <f>F2324</f>
        <v>7.5</v>
      </c>
      <c r="Z2324" s="2" t="str">
        <f>G2324</f>
        <v>e</v>
      </c>
      <c r="AA2324">
        <f>_xlfn.IFNA(VLOOKUP(X2324,'duo-out'!A$2:Q$5000,5,FALSE),E2324+10*(H2324-1)+1+_xlfn.IFNA(VLOOKUP(D2324,states!A$2:C$10,3,FALSE),1))</f>
        <v>62</v>
      </c>
      <c r="AB2324" t="str">
        <f>IF(V2324="","",V2324)</f>
        <v/>
      </c>
      <c r="AC2324" s="2" t="str">
        <f>_xlfn.IFNA(VLOOKUP(D2324,states!A$2:C$10,2,FALSE),"XX")</f>
        <v>B</v>
      </c>
      <c r="AD2324">
        <f>E2324</f>
        <v>1</v>
      </c>
      <c r="AE2324">
        <f>_xlfn.IFNA(VLOOKUP(D2324,states!A$2:D$10,4,FALSE),0)</f>
        <v>0</v>
      </c>
      <c r="AF2324">
        <v>0.5</v>
      </c>
      <c r="AG2324">
        <f>IF(AE2324=0,AF2324,IF(AE2324=1,IF(F2324=0.5,0.5,IF(H2324=1,0.5,1.5)),IF(F2324=0.5,0.5,IF(H2324=1,2.5,1.5))))</f>
        <v>0.5</v>
      </c>
      <c r="AH2324" s="7">
        <f>IF(AC2324="XX",0,1/C2324^(1/5)*IF(E2324=0,100,1)/(E2324+1)^(1/4))</f>
        <v>1.1602097263419568</v>
      </c>
    </row>
    <row r="2325" spans="1:34">
      <c r="A2325">
        <v>5108</v>
      </c>
      <c r="B2325" s="1">
        <v>27505.62</v>
      </c>
      <c r="C2325" s="6">
        <v>0.34160000000000001</v>
      </c>
      <c r="D2325" t="s">
        <v>4</v>
      </c>
      <c r="E2325">
        <v>1</v>
      </c>
      <c r="F2325">
        <v>7.5</v>
      </c>
      <c r="G2325" t="s">
        <v>1</v>
      </c>
      <c r="H2325">
        <v>2</v>
      </c>
      <c r="I2325" t="s">
        <v>0</v>
      </c>
      <c r="J2325">
        <v>0</v>
      </c>
      <c r="K2325">
        <v>6.5</v>
      </c>
      <c r="L2325" t="s">
        <v>1</v>
      </c>
      <c r="M2325">
        <v>2</v>
      </c>
      <c r="N2325" t="s">
        <v>5164</v>
      </c>
      <c r="O2325">
        <v>1</v>
      </c>
      <c r="P2325" t="str">
        <f>D2325&amp;"-"&amp;F2325&amp;"-"&amp;G2325&amp;"-"&amp;E2325&amp;"-"&amp;H2325</f>
        <v>B2Sigma-7.5-e-1-2</v>
      </c>
      <c r="Q2325" t="str">
        <f>I2325&amp;"-"&amp;K2325&amp;"-"&amp;L2325&amp;"-"&amp;J2325&amp;"-"&amp;M2325</f>
        <v>X2Pi-6.5-e-0-2</v>
      </c>
      <c r="R2325">
        <f>B2325+S2325</f>
        <v>28279.539672901999</v>
      </c>
      <c r="S2325">
        <f>_xlfn.IFNA(VLOOKUP(Q2325,'MARVEL-X'!A$2:I$1400,7,FALSE),VLOOKUP(Q2325,MARVEL!A$2:J$1522,10,FALSE))</f>
        <v>773.919672902</v>
      </c>
      <c r="T2325">
        <f>IF(P2325=P2324,R2325+T2324,R2325)</f>
        <v>84838.374842559992</v>
      </c>
      <c r="U2325">
        <f>IF(P2325=P2324,1+U2324,1)</f>
        <v>3</v>
      </c>
      <c r="V2325" t="str">
        <f t="shared" si="36"/>
        <v/>
      </c>
      <c r="W2325" t="str">
        <f>IF(V2325="","",IF(ABS(V2325-R2325)&gt;W$1,ABS(V2325-R2325),""))</f>
        <v/>
      </c>
      <c r="X2325" t="str">
        <f>Y2325&amp;"-"&amp;Z2325&amp;"-"&amp;AC2325&amp;"-"&amp;AD2325&amp;"-"&amp;AG2325</f>
        <v>7.5-e-B-1-0.5</v>
      </c>
      <c r="Y2325">
        <f>F2325</f>
        <v>7.5</v>
      </c>
      <c r="Z2325" s="2" t="str">
        <f>G2325</f>
        <v>e</v>
      </c>
      <c r="AA2325">
        <f>_xlfn.IFNA(VLOOKUP(X2325,'duo-out'!A$2:Q$5000,5,FALSE),E2325+10*(H2325-1)+1+_xlfn.IFNA(VLOOKUP(D2325,states!A$2:C$10,3,FALSE),1))</f>
        <v>62</v>
      </c>
      <c r="AB2325" t="str">
        <f>IF(V2325="","",V2325)</f>
        <v/>
      </c>
      <c r="AC2325" s="2" t="str">
        <f>_xlfn.IFNA(VLOOKUP(D2325,states!A$2:C$10,2,FALSE),"XX")</f>
        <v>B</v>
      </c>
      <c r="AD2325">
        <f>E2325</f>
        <v>1</v>
      </c>
      <c r="AE2325">
        <f>_xlfn.IFNA(VLOOKUP(D2325,states!A$2:D$10,4,FALSE),0)</f>
        <v>0</v>
      </c>
      <c r="AF2325">
        <v>0.5</v>
      </c>
      <c r="AG2325">
        <f>IF(AE2325=0,AF2325,IF(AE2325=1,IF(F2325=0.5,0.5,IF(H2325=1,0.5,1.5)),IF(F2325=0.5,0.5,IF(H2325=1,2.5,1.5))))</f>
        <v>0.5</v>
      </c>
      <c r="AH2325" s="7">
        <f>IF(AC2325="XX",0,1/C2325^(1/5)*IF(E2325=0,100,1)/(E2325+1)^(1/4))</f>
        <v>1.0424108633709361</v>
      </c>
    </row>
    <row r="2326" spans="1:34">
      <c r="A2326">
        <v>573</v>
      </c>
      <c r="B2326" s="1">
        <v>24344.81</v>
      </c>
      <c r="C2326" s="6">
        <v>6.719E-2</v>
      </c>
      <c r="D2326" t="s">
        <v>4</v>
      </c>
      <c r="E2326">
        <v>1</v>
      </c>
      <c r="F2326">
        <v>7.5</v>
      </c>
      <c r="G2326" t="s">
        <v>1</v>
      </c>
      <c r="H2326">
        <v>2</v>
      </c>
      <c r="I2326" t="s">
        <v>0</v>
      </c>
      <c r="J2326">
        <v>1</v>
      </c>
      <c r="K2326">
        <v>8.5</v>
      </c>
      <c r="L2326" t="s">
        <v>1</v>
      </c>
      <c r="M2326">
        <v>2</v>
      </c>
      <c r="N2326" t="s">
        <v>629</v>
      </c>
      <c r="O2326">
        <v>1</v>
      </c>
      <c r="P2326" t="str">
        <f>D2326&amp;"-"&amp;F2326&amp;"-"&amp;G2326&amp;"-"&amp;E2326&amp;"-"&amp;H2326</f>
        <v>B2Sigma-7.5-e-1-2</v>
      </c>
      <c r="Q2326" t="str">
        <f>I2326&amp;"-"&amp;K2326&amp;"-"&amp;L2326&amp;"-"&amp;J2326&amp;"-"&amp;M2326</f>
        <v>X2Pi-8.5-e-1-2</v>
      </c>
      <c r="R2326">
        <f>B2326+S2326</f>
        <v>28279.198768577</v>
      </c>
      <c r="S2326">
        <f>_xlfn.IFNA(VLOOKUP(Q2326,'MARVEL-X'!A$2:I$1400,7,FALSE),VLOOKUP(Q2326,MARVEL!A$2:J$1522,10,FALSE))</f>
        <v>3934.3887685770001</v>
      </c>
      <c r="T2326">
        <f>IF(P2326=P2325,R2326+T2325,R2326)</f>
        <v>113117.57361113699</v>
      </c>
      <c r="U2326">
        <f>IF(P2326=P2325,1+U2325,1)</f>
        <v>4</v>
      </c>
      <c r="V2326" t="str">
        <f t="shared" si="36"/>
        <v/>
      </c>
      <c r="W2326" t="str">
        <f>IF(V2326="","",IF(ABS(V2326-R2326)&gt;W$1,ABS(V2326-R2326),""))</f>
        <v/>
      </c>
      <c r="X2326" t="str">
        <f>Y2326&amp;"-"&amp;Z2326&amp;"-"&amp;AC2326&amp;"-"&amp;AD2326&amp;"-"&amp;AG2326</f>
        <v>7.5-e-B-1-0.5</v>
      </c>
      <c r="Y2326">
        <f>F2326</f>
        <v>7.5</v>
      </c>
      <c r="Z2326" s="2" t="str">
        <f>G2326</f>
        <v>e</v>
      </c>
      <c r="AA2326">
        <f>_xlfn.IFNA(VLOOKUP(X2326,'duo-out'!A$2:Q$5000,5,FALSE),E2326+10*(H2326-1)+1+_xlfn.IFNA(VLOOKUP(D2326,states!A$2:C$10,3,FALSE),1))</f>
        <v>62</v>
      </c>
      <c r="AB2326" t="str">
        <f>IF(V2326="","",V2326)</f>
        <v/>
      </c>
      <c r="AC2326" s="2" t="str">
        <f>_xlfn.IFNA(VLOOKUP(D2326,states!A$2:C$10,2,FALSE),"XX")</f>
        <v>B</v>
      </c>
      <c r="AD2326">
        <f>E2326</f>
        <v>1</v>
      </c>
      <c r="AE2326">
        <f>_xlfn.IFNA(VLOOKUP(D2326,states!A$2:D$10,4,FALSE),0)</f>
        <v>0</v>
      </c>
      <c r="AF2326">
        <v>0.5</v>
      </c>
      <c r="AG2326">
        <f>IF(AE2326=0,AF2326,IF(AE2326=1,IF(F2326=0.5,0.5,IF(H2326=1,0.5,1.5)),IF(F2326=0.5,0.5,IF(H2326=1,2.5,1.5))))</f>
        <v>0.5</v>
      </c>
      <c r="AH2326" s="7">
        <f>IF(AC2326="XX",0,1/C2326^(1/5)*IF(E2326=0,100,1)/(E2326+1)^(1/4))</f>
        <v>1.4430506436638568</v>
      </c>
    </row>
    <row r="2327" spans="1:34">
      <c r="A2327">
        <v>553</v>
      </c>
      <c r="B2327" s="1">
        <v>24583.7</v>
      </c>
      <c r="C2327" s="6">
        <v>0.05</v>
      </c>
      <c r="D2327" t="s">
        <v>4</v>
      </c>
      <c r="E2327">
        <v>1</v>
      </c>
      <c r="F2327">
        <v>7.5</v>
      </c>
      <c r="G2327" t="s">
        <v>1</v>
      </c>
      <c r="H2327">
        <v>2</v>
      </c>
      <c r="I2327" t="s">
        <v>0</v>
      </c>
      <c r="J2327">
        <v>1</v>
      </c>
      <c r="K2327">
        <v>7.5</v>
      </c>
      <c r="L2327" t="s">
        <v>2</v>
      </c>
      <c r="M2327">
        <v>2</v>
      </c>
      <c r="N2327" t="s">
        <v>609</v>
      </c>
      <c r="O2327">
        <v>1</v>
      </c>
      <c r="P2327" t="str">
        <f>D2327&amp;"-"&amp;F2327&amp;"-"&amp;G2327&amp;"-"&amp;E2327&amp;"-"&amp;H2327</f>
        <v>B2Sigma-7.5-e-1-2</v>
      </c>
      <c r="Q2327" t="str">
        <f>I2327&amp;"-"&amp;K2327&amp;"-"&amp;L2327&amp;"-"&amp;J2327&amp;"-"&amp;M2327</f>
        <v>X2Pi-7.5-f-1-2</v>
      </c>
      <c r="R2327">
        <f>B2327+S2327</f>
        <v>28279.258844602002</v>
      </c>
      <c r="S2327">
        <f>_xlfn.IFNA(VLOOKUP(Q2327,'MARVEL-X'!A$2:I$1400,7,FALSE),VLOOKUP(Q2327,MARVEL!A$2:J$1522,10,FALSE))</f>
        <v>3695.5588446020001</v>
      </c>
      <c r="T2327">
        <f>IF(P2327=P2326,R2327+T2326,R2327)</f>
        <v>141396.832455739</v>
      </c>
      <c r="U2327">
        <f>IF(P2327=P2326,1+U2326,1)</f>
        <v>5</v>
      </c>
      <c r="V2327" t="str">
        <f t="shared" si="36"/>
        <v/>
      </c>
      <c r="W2327" t="str">
        <f>IF(V2327="","",IF(ABS(V2327-R2327)&gt;W$1,ABS(V2327-R2327),""))</f>
        <v/>
      </c>
      <c r="X2327" t="str">
        <f>Y2327&amp;"-"&amp;Z2327&amp;"-"&amp;AC2327&amp;"-"&amp;AD2327&amp;"-"&amp;AG2327</f>
        <v>7.5-e-B-1-0.5</v>
      </c>
      <c r="Y2327">
        <f>F2327</f>
        <v>7.5</v>
      </c>
      <c r="Z2327" s="2" t="str">
        <f>G2327</f>
        <v>e</v>
      </c>
      <c r="AA2327">
        <f>_xlfn.IFNA(VLOOKUP(X2327,'duo-out'!A$2:Q$5000,5,FALSE),E2327+10*(H2327-1)+1+_xlfn.IFNA(VLOOKUP(D2327,states!A$2:C$10,3,FALSE),1))</f>
        <v>62</v>
      </c>
      <c r="AB2327" t="str">
        <f>IF(V2327="","",V2327)</f>
        <v/>
      </c>
      <c r="AC2327" s="2" t="str">
        <f>_xlfn.IFNA(VLOOKUP(D2327,states!A$2:C$10,2,FALSE),"XX")</f>
        <v>B</v>
      </c>
      <c r="AD2327">
        <f>E2327</f>
        <v>1</v>
      </c>
      <c r="AE2327">
        <f>_xlfn.IFNA(VLOOKUP(D2327,states!A$2:D$10,4,FALSE),0)</f>
        <v>0</v>
      </c>
      <c r="AF2327">
        <v>0.5</v>
      </c>
      <c r="AG2327">
        <f>IF(AE2327=0,AF2327,IF(AE2327=1,IF(F2327=0.5,0.5,IF(H2327=1,0.5,1.5)),IF(F2327=0.5,0.5,IF(H2327=1,2.5,1.5))))</f>
        <v>0.5</v>
      </c>
      <c r="AH2327" s="7">
        <f>IF(AC2327="XX",0,1/C2327^(1/5)*IF(E2327=0,100,1)/(E2327+1)^(1/4))</f>
        <v>1.5309059120638666</v>
      </c>
    </row>
    <row r="2328" spans="1:34">
      <c r="A2328">
        <v>536</v>
      </c>
      <c r="B2328" s="1">
        <v>24801.91</v>
      </c>
      <c r="C2328" s="6">
        <v>0.05</v>
      </c>
      <c r="D2328" t="s">
        <v>4</v>
      </c>
      <c r="E2328">
        <v>1</v>
      </c>
      <c r="F2328">
        <v>7.5</v>
      </c>
      <c r="G2328" t="s">
        <v>1</v>
      </c>
      <c r="H2328">
        <v>2</v>
      </c>
      <c r="I2328" t="s">
        <v>0</v>
      </c>
      <c r="J2328">
        <v>1</v>
      </c>
      <c r="K2328">
        <v>6.5</v>
      </c>
      <c r="L2328" t="s">
        <v>1</v>
      </c>
      <c r="M2328">
        <v>2</v>
      </c>
      <c r="N2328" t="s">
        <v>592</v>
      </c>
      <c r="O2328">
        <v>1</v>
      </c>
      <c r="P2328" t="str">
        <f>D2328&amp;"-"&amp;F2328&amp;"-"&amp;G2328&amp;"-"&amp;E2328&amp;"-"&amp;H2328</f>
        <v>B2Sigma-7.5-e-1-2</v>
      </c>
      <c r="Q2328" t="str">
        <f>I2328&amp;"-"&amp;K2328&amp;"-"&amp;L2328&amp;"-"&amp;J2328&amp;"-"&amp;M2328</f>
        <v>X2Pi-6.5-e-1-2</v>
      </c>
      <c r="R2328">
        <f>B2328+S2328</f>
        <v>28279.244483962</v>
      </c>
      <c r="S2328">
        <f>_xlfn.IFNA(VLOOKUP(Q2328,'MARVEL-X'!A$2:I$1400,7,FALSE),VLOOKUP(Q2328,MARVEL!A$2:J$1522,10,FALSE))</f>
        <v>3477.3344839619999</v>
      </c>
      <c r="T2328">
        <f>IF(P2328=P2327,R2328+T2327,R2328)</f>
        <v>169676.07693970099</v>
      </c>
      <c r="U2328">
        <f>IF(P2328=P2327,1+U2327,1)</f>
        <v>6</v>
      </c>
      <c r="V2328" t="str">
        <f t="shared" si="36"/>
        <v/>
      </c>
      <c r="W2328" t="str">
        <f>IF(V2328="","",IF(ABS(V2328-R2328)&gt;W$1,ABS(V2328-R2328),""))</f>
        <v/>
      </c>
      <c r="X2328" t="str">
        <f>Y2328&amp;"-"&amp;Z2328&amp;"-"&amp;AC2328&amp;"-"&amp;AD2328&amp;"-"&amp;AG2328</f>
        <v>7.5-e-B-1-0.5</v>
      </c>
      <c r="Y2328">
        <f>F2328</f>
        <v>7.5</v>
      </c>
      <c r="Z2328" s="2" t="str">
        <f>G2328</f>
        <v>e</v>
      </c>
      <c r="AA2328">
        <f>_xlfn.IFNA(VLOOKUP(X2328,'duo-out'!A$2:Q$5000,5,FALSE),E2328+10*(H2328-1)+1+_xlfn.IFNA(VLOOKUP(D2328,states!A$2:C$10,3,FALSE),1))</f>
        <v>62</v>
      </c>
      <c r="AB2328" t="str">
        <f>IF(V2328="","",V2328)</f>
        <v/>
      </c>
      <c r="AC2328" s="2" t="str">
        <f>_xlfn.IFNA(VLOOKUP(D2328,states!A$2:C$10,2,FALSE),"XX")</f>
        <v>B</v>
      </c>
      <c r="AD2328">
        <f>E2328</f>
        <v>1</v>
      </c>
      <c r="AE2328">
        <f>_xlfn.IFNA(VLOOKUP(D2328,states!A$2:D$10,4,FALSE),0)</f>
        <v>0</v>
      </c>
      <c r="AF2328">
        <v>0.5</v>
      </c>
      <c r="AG2328">
        <f>IF(AE2328=0,AF2328,IF(AE2328=1,IF(F2328=0.5,0.5,IF(H2328=1,0.5,1.5)),IF(F2328=0.5,0.5,IF(H2328=1,2.5,1.5))))</f>
        <v>0.5</v>
      </c>
      <c r="AH2328" s="7">
        <f>IF(AC2328="XX",0,1/C2328^(1/5)*IF(E2328=0,100,1)/(E2328+1)^(1/4))</f>
        <v>1.5309059120638666</v>
      </c>
    </row>
    <row r="2329" spans="1:34">
      <c r="A2329">
        <v>521</v>
      </c>
      <c r="B2329" s="1">
        <v>27030.43</v>
      </c>
      <c r="C2329" s="6">
        <v>6.0760000000000002E-2</v>
      </c>
      <c r="D2329" t="s">
        <v>4</v>
      </c>
      <c r="E2329">
        <v>1</v>
      </c>
      <c r="F2329">
        <v>7.5</v>
      </c>
      <c r="G2329" t="s">
        <v>1</v>
      </c>
      <c r="H2329">
        <v>2</v>
      </c>
      <c r="I2329" t="s">
        <v>0</v>
      </c>
      <c r="J2329">
        <v>0</v>
      </c>
      <c r="K2329">
        <v>8.5</v>
      </c>
      <c r="L2329" t="s">
        <v>1</v>
      </c>
      <c r="M2329">
        <v>2</v>
      </c>
      <c r="N2329" t="s">
        <v>577</v>
      </c>
      <c r="O2329">
        <v>1</v>
      </c>
      <c r="P2329" t="str">
        <f>D2329&amp;"-"&amp;F2329&amp;"-"&amp;G2329&amp;"-"&amp;E2329&amp;"-"&amp;H2329</f>
        <v>B2Sigma-7.5-e-1-2</v>
      </c>
      <c r="Q2329" t="str">
        <f>I2329&amp;"-"&amp;K2329&amp;"-"&amp;L2329&amp;"-"&amp;J2329&amp;"-"&amp;M2329</f>
        <v>X2Pi-8.5-e-0-2</v>
      </c>
      <c r="R2329">
        <f>B2329+S2329</f>
        <v>28279.318425396999</v>
      </c>
      <c r="S2329">
        <f>_xlfn.IFNA(VLOOKUP(Q2329,'MARVEL-X'!A$2:I$1400,7,FALSE),VLOOKUP(Q2329,MARVEL!A$2:J$1522,10,FALSE))</f>
        <v>1248.888425397</v>
      </c>
      <c r="T2329">
        <f>IF(P2329=P2328,R2329+T2328,R2329)</f>
        <v>197955.395365098</v>
      </c>
      <c r="U2329">
        <f>IF(P2329=P2328,1+U2328,1)</f>
        <v>7</v>
      </c>
      <c r="V2329" t="str">
        <f t="shared" si="36"/>
        <v/>
      </c>
      <c r="W2329" t="str">
        <f>IF(V2329="","",IF(ABS(V2329-R2329)&gt;W$1,ABS(V2329-R2329),""))</f>
        <v/>
      </c>
      <c r="X2329" t="str">
        <f>Y2329&amp;"-"&amp;Z2329&amp;"-"&amp;AC2329&amp;"-"&amp;AD2329&amp;"-"&amp;AG2329</f>
        <v>7.5-e-B-1-0.5</v>
      </c>
      <c r="Y2329">
        <f>F2329</f>
        <v>7.5</v>
      </c>
      <c r="Z2329" s="2" t="str">
        <f>G2329</f>
        <v>e</v>
      </c>
      <c r="AA2329">
        <f>_xlfn.IFNA(VLOOKUP(X2329,'duo-out'!A$2:Q$5000,5,FALSE),E2329+10*(H2329-1)+1+_xlfn.IFNA(VLOOKUP(D2329,states!A$2:C$10,3,FALSE),1))</f>
        <v>62</v>
      </c>
      <c r="AB2329" t="str">
        <f>IF(V2329="","",V2329)</f>
        <v/>
      </c>
      <c r="AC2329" s="2" t="str">
        <f>_xlfn.IFNA(VLOOKUP(D2329,states!A$2:C$10,2,FALSE),"XX")</f>
        <v>B</v>
      </c>
      <c r="AD2329">
        <f>E2329</f>
        <v>1</v>
      </c>
      <c r="AE2329">
        <f>_xlfn.IFNA(VLOOKUP(D2329,states!A$2:D$10,4,FALSE),0)</f>
        <v>0</v>
      </c>
      <c r="AF2329">
        <v>0.5</v>
      </c>
      <c r="AG2329">
        <f>IF(AE2329=0,AF2329,IF(AE2329=1,IF(F2329=0.5,0.5,IF(H2329=1,0.5,1.5)),IF(F2329=0.5,0.5,IF(H2329=1,2.5,1.5))))</f>
        <v>0.5</v>
      </c>
      <c r="AH2329" s="7">
        <f>IF(AC2329="XX",0,1/C2329^(1/5)*IF(E2329=0,100,1)/(E2329+1)^(1/4))</f>
        <v>1.472376740074586</v>
      </c>
    </row>
    <row r="2330" spans="1:34">
      <c r="A2330">
        <v>501</v>
      </c>
      <c r="B2330" s="1">
        <v>27278.560000000001</v>
      </c>
      <c r="C2330" s="6">
        <v>0.05</v>
      </c>
      <c r="D2330" t="s">
        <v>4</v>
      </c>
      <c r="E2330">
        <v>1</v>
      </c>
      <c r="F2330">
        <v>7.5</v>
      </c>
      <c r="G2330" t="s">
        <v>1</v>
      </c>
      <c r="H2330">
        <v>2</v>
      </c>
      <c r="I2330" t="s">
        <v>0</v>
      </c>
      <c r="J2330">
        <v>0</v>
      </c>
      <c r="K2330">
        <v>7.5</v>
      </c>
      <c r="L2330" t="s">
        <v>2</v>
      </c>
      <c r="M2330">
        <v>2</v>
      </c>
      <c r="N2330" t="s">
        <v>557</v>
      </c>
      <c r="O2330">
        <v>1</v>
      </c>
      <c r="P2330" t="str">
        <f>D2330&amp;"-"&amp;F2330&amp;"-"&amp;G2330&amp;"-"&amp;E2330&amp;"-"&amp;H2330</f>
        <v>B2Sigma-7.5-e-1-2</v>
      </c>
      <c r="Q2330" t="str">
        <f>I2330&amp;"-"&amp;K2330&amp;"-"&amp;L2330&amp;"-"&amp;J2330&amp;"-"&amp;M2330</f>
        <v>X2Pi-7.5-f-0-2</v>
      </c>
      <c r="R2330">
        <f>B2330+S2330</f>
        <v>28279.246744261</v>
      </c>
      <c r="S2330">
        <f>_xlfn.IFNA(VLOOKUP(Q2330,'MARVEL-X'!A$2:I$1400,7,FALSE),VLOOKUP(Q2330,MARVEL!A$2:J$1522,10,FALSE))</f>
        <v>1000.6867442609999</v>
      </c>
      <c r="T2330">
        <f>IF(P2330=P2329,R2330+T2329,R2330)</f>
        <v>226234.642109359</v>
      </c>
      <c r="U2330">
        <f>IF(P2330=P2329,1+U2329,1)</f>
        <v>8</v>
      </c>
      <c r="V2330" t="str">
        <f t="shared" si="36"/>
        <v/>
      </c>
      <c r="W2330" t="str">
        <f>IF(V2330="","",IF(ABS(V2330-R2330)&gt;W$1,ABS(V2330-R2330),""))</f>
        <v/>
      </c>
      <c r="X2330" t="str">
        <f>Y2330&amp;"-"&amp;Z2330&amp;"-"&amp;AC2330&amp;"-"&amp;AD2330&amp;"-"&amp;AG2330</f>
        <v>7.5-e-B-1-0.5</v>
      </c>
      <c r="Y2330">
        <f>F2330</f>
        <v>7.5</v>
      </c>
      <c r="Z2330" s="2" t="str">
        <f>G2330</f>
        <v>e</v>
      </c>
      <c r="AA2330">
        <f>_xlfn.IFNA(VLOOKUP(X2330,'duo-out'!A$2:Q$5000,5,FALSE),E2330+10*(H2330-1)+1+_xlfn.IFNA(VLOOKUP(D2330,states!A$2:C$10,3,FALSE),1))</f>
        <v>62</v>
      </c>
      <c r="AB2330" t="str">
        <f>IF(V2330="","",V2330)</f>
        <v/>
      </c>
      <c r="AC2330" s="2" t="str">
        <f>_xlfn.IFNA(VLOOKUP(D2330,states!A$2:C$10,2,FALSE),"XX")</f>
        <v>B</v>
      </c>
      <c r="AD2330">
        <f>E2330</f>
        <v>1</v>
      </c>
      <c r="AE2330">
        <f>_xlfn.IFNA(VLOOKUP(D2330,states!A$2:D$10,4,FALSE),0)</f>
        <v>0</v>
      </c>
      <c r="AF2330">
        <v>0.5</v>
      </c>
      <c r="AG2330">
        <f>IF(AE2330=0,AF2330,IF(AE2330=1,IF(F2330=0.5,0.5,IF(H2330=1,0.5,1.5)),IF(F2330=0.5,0.5,IF(H2330=1,2.5,1.5))))</f>
        <v>0.5</v>
      </c>
      <c r="AH2330" s="7">
        <f>IF(AC2330="XX",0,1/C2330^(1/5)*IF(E2330=0,100,1)/(E2330+1)^(1/4))</f>
        <v>1.5309059120638666</v>
      </c>
    </row>
    <row r="2331" spans="1:34">
      <c r="A2331">
        <v>482</v>
      </c>
      <c r="B2331" s="1">
        <v>27505.35</v>
      </c>
      <c r="C2331" s="6">
        <v>0.05</v>
      </c>
      <c r="D2331" t="s">
        <v>4</v>
      </c>
      <c r="E2331">
        <v>1</v>
      </c>
      <c r="F2331">
        <v>7.5</v>
      </c>
      <c r="G2331" t="s">
        <v>1</v>
      </c>
      <c r="H2331">
        <v>2</v>
      </c>
      <c r="I2331" t="s">
        <v>0</v>
      </c>
      <c r="J2331">
        <v>0</v>
      </c>
      <c r="K2331">
        <v>6.5</v>
      </c>
      <c r="L2331" t="s">
        <v>1</v>
      </c>
      <c r="M2331">
        <v>2</v>
      </c>
      <c r="N2331" t="s">
        <v>538</v>
      </c>
      <c r="O2331">
        <v>1</v>
      </c>
      <c r="P2331" t="str">
        <f>D2331&amp;"-"&amp;F2331&amp;"-"&amp;G2331&amp;"-"&amp;E2331&amp;"-"&amp;H2331</f>
        <v>B2Sigma-7.5-e-1-2</v>
      </c>
      <c r="Q2331" t="str">
        <f>I2331&amp;"-"&amp;K2331&amp;"-"&amp;L2331&amp;"-"&amp;J2331&amp;"-"&amp;M2331</f>
        <v>X2Pi-6.5-e-0-2</v>
      </c>
      <c r="R2331">
        <f>B2331+S2331</f>
        <v>28279.269672901999</v>
      </c>
      <c r="S2331">
        <f>_xlfn.IFNA(VLOOKUP(Q2331,'MARVEL-X'!A$2:I$1400,7,FALSE),VLOOKUP(Q2331,MARVEL!A$2:J$1522,10,FALSE))</f>
        <v>773.919672902</v>
      </c>
      <c r="T2331">
        <f>IF(P2331=P2330,R2331+T2330,R2331)</f>
        <v>254513.91178226101</v>
      </c>
      <c r="U2331">
        <f>IF(P2331=P2330,1+U2330,1)</f>
        <v>9</v>
      </c>
      <c r="V2331" t="str">
        <f t="shared" si="36"/>
        <v/>
      </c>
      <c r="W2331" t="str">
        <f>IF(V2331="","",IF(ABS(V2331-R2331)&gt;W$1,ABS(V2331-R2331),""))</f>
        <v/>
      </c>
      <c r="X2331" t="str">
        <f>Y2331&amp;"-"&amp;Z2331&amp;"-"&amp;AC2331&amp;"-"&amp;AD2331&amp;"-"&amp;AG2331</f>
        <v>7.5-e-B-1-0.5</v>
      </c>
      <c r="Y2331">
        <f>F2331</f>
        <v>7.5</v>
      </c>
      <c r="Z2331" s="2" t="str">
        <f>G2331</f>
        <v>e</v>
      </c>
      <c r="AA2331">
        <f>_xlfn.IFNA(VLOOKUP(X2331,'duo-out'!A$2:Q$5000,5,FALSE),E2331+10*(H2331-1)+1+_xlfn.IFNA(VLOOKUP(D2331,states!A$2:C$10,3,FALSE),1))</f>
        <v>62</v>
      </c>
      <c r="AB2331" t="str">
        <f>IF(V2331="","",V2331)</f>
        <v/>
      </c>
      <c r="AC2331" s="2" t="str">
        <f>_xlfn.IFNA(VLOOKUP(D2331,states!A$2:C$10,2,FALSE),"XX")</f>
        <v>B</v>
      </c>
      <c r="AD2331">
        <f>E2331</f>
        <v>1</v>
      </c>
      <c r="AE2331">
        <f>_xlfn.IFNA(VLOOKUP(D2331,states!A$2:D$10,4,FALSE),0)</f>
        <v>0</v>
      </c>
      <c r="AF2331">
        <v>0.5</v>
      </c>
      <c r="AG2331">
        <f>IF(AE2331=0,AF2331,IF(AE2331=1,IF(F2331=0.5,0.5,IF(H2331=1,0.5,1.5)),IF(F2331=0.5,0.5,IF(H2331=1,2.5,1.5))))</f>
        <v>0.5</v>
      </c>
      <c r="AH2331" s="7">
        <f>IF(AC2331="XX",0,1/C2331^(1/5)*IF(E2331=0,100,1)/(E2331+1)^(1/4))</f>
        <v>1.5309059120638666</v>
      </c>
    </row>
    <row r="2332" spans="1:34">
      <c r="A2332">
        <v>6323</v>
      </c>
      <c r="B2332" s="1">
        <v>24345.06</v>
      </c>
      <c r="C2332" s="6">
        <v>0.5</v>
      </c>
      <c r="D2332" t="s">
        <v>4</v>
      </c>
      <c r="E2332">
        <v>1</v>
      </c>
      <c r="F2332">
        <v>7.5</v>
      </c>
      <c r="G2332" t="s">
        <v>1</v>
      </c>
      <c r="H2332">
        <v>2</v>
      </c>
      <c r="I2332" t="s">
        <v>0</v>
      </c>
      <c r="J2332">
        <v>1</v>
      </c>
      <c r="K2332">
        <v>8.5</v>
      </c>
      <c r="L2332" t="s">
        <v>1</v>
      </c>
      <c r="M2332">
        <v>2</v>
      </c>
      <c r="N2332" t="s">
        <v>6379</v>
      </c>
      <c r="O2332">
        <v>1</v>
      </c>
      <c r="P2332" t="str">
        <f>D2332&amp;"-"&amp;F2332&amp;"-"&amp;G2332&amp;"-"&amp;E2332&amp;"-"&amp;H2332</f>
        <v>B2Sigma-7.5-e-1-2</v>
      </c>
      <c r="Q2332" t="str">
        <f>I2332&amp;"-"&amp;K2332&amp;"-"&amp;L2332&amp;"-"&amp;J2332&amp;"-"&amp;M2332</f>
        <v>X2Pi-8.5-e-1-2</v>
      </c>
      <c r="R2332">
        <f>B2332+S2332</f>
        <v>28279.448768577</v>
      </c>
      <c r="S2332">
        <f>_xlfn.IFNA(VLOOKUP(Q2332,'MARVEL-X'!A$2:I$1400,7,FALSE),VLOOKUP(Q2332,MARVEL!A$2:J$1522,10,FALSE))</f>
        <v>3934.3887685770001</v>
      </c>
      <c r="T2332">
        <f>IF(P2332=P2331,R2332+T2331,R2332)</f>
        <v>282793.360550838</v>
      </c>
      <c r="U2332">
        <f>IF(P2332=P2331,1+U2331,1)</f>
        <v>10</v>
      </c>
      <c r="V2332" t="str">
        <f t="shared" si="36"/>
        <v/>
      </c>
      <c r="W2332" t="str">
        <f>IF(V2332="","",IF(ABS(V2332-R2332)&gt;W$1,ABS(V2332-R2332),""))</f>
        <v/>
      </c>
      <c r="X2332" t="str">
        <f>Y2332&amp;"-"&amp;Z2332&amp;"-"&amp;AC2332&amp;"-"&amp;AD2332&amp;"-"&amp;AG2332</f>
        <v>7.5-e-B-1-0.5</v>
      </c>
      <c r="Y2332">
        <f>F2332</f>
        <v>7.5</v>
      </c>
      <c r="Z2332" s="2" t="str">
        <f>G2332</f>
        <v>e</v>
      </c>
      <c r="AA2332">
        <f>_xlfn.IFNA(VLOOKUP(X2332,'duo-out'!A$2:Q$5000,5,FALSE),E2332+10*(H2332-1)+1+_xlfn.IFNA(VLOOKUP(D2332,states!A$2:C$10,3,FALSE),1))</f>
        <v>62</v>
      </c>
      <c r="AB2332" t="str">
        <f>IF(V2332="","",V2332)</f>
        <v/>
      </c>
      <c r="AC2332" s="2" t="str">
        <f>_xlfn.IFNA(VLOOKUP(D2332,states!A$2:C$10,2,FALSE),"XX")</f>
        <v>B</v>
      </c>
      <c r="AD2332">
        <f>E2332</f>
        <v>1</v>
      </c>
      <c r="AE2332">
        <f>_xlfn.IFNA(VLOOKUP(D2332,states!A$2:D$10,4,FALSE),0)</f>
        <v>0</v>
      </c>
      <c r="AF2332">
        <v>0.5</v>
      </c>
      <c r="AG2332">
        <f>IF(AE2332=0,AF2332,IF(AE2332=1,IF(F2332=0.5,0.5,IF(H2332=1,0.5,1.5)),IF(F2332=0.5,0.5,IF(H2332=1,2.5,1.5))))</f>
        <v>0.5</v>
      </c>
      <c r="AH2332" s="7">
        <f>IF(AC2332="XX",0,1/C2332^(1/5)*IF(E2332=0,100,1)/(E2332+1)^(1/4))</f>
        <v>0.96593632892484571</v>
      </c>
    </row>
    <row r="2333" spans="1:34">
      <c r="A2333">
        <v>6299</v>
      </c>
      <c r="B2333" s="1">
        <v>27030.55</v>
      </c>
      <c r="C2333" s="6">
        <v>0.5</v>
      </c>
      <c r="D2333" t="s">
        <v>4</v>
      </c>
      <c r="E2333">
        <v>1</v>
      </c>
      <c r="F2333">
        <v>7.5</v>
      </c>
      <c r="G2333" t="s">
        <v>1</v>
      </c>
      <c r="H2333">
        <v>2</v>
      </c>
      <c r="I2333" t="s">
        <v>0</v>
      </c>
      <c r="J2333">
        <v>0</v>
      </c>
      <c r="K2333">
        <v>8.5</v>
      </c>
      <c r="L2333" t="s">
        <v>1</v>
      </c>
      <c r="M2333">
        <v>2</v>
      </c>
      <c r="N2333" t="s">
        <v>6355</v>
      </c>
      <c r="O2333">
        <v>1</v>
      </c>
      <c r="P2333" t="str">
        <f>D2333&amp;"-"&amp;F2333&amp;"-"&amp;G2333&amp;"-"&amp;E2333&amp;"-"&amp;H2333</f>
        <v>B2Sigma-7.5-e-1-2</v>
      </c>
      <c r="Q2333" t="str">
        <f>I2333&amp;"-"&amp;K2333&amp;"-"&amp;L2333&amp;"-"&amp;J2333&amp;"-"&amp;M2333</f>
        <v>X2Pi-8.5-e-0-2</v>
      </c>
      <c r="R2333">
        <f>B2333+S2333</f>
        <v>28279.438425396998</v>
      </c>
      <c r="S2333">
        <f>_xlfn.IFNA(VLOOKUP(Q2333,'MARVEL-X'!A$2:I$1400,7,FALSE),VLOOKUP(Q2333,MARVEL!A$2:J$1522,10,FALSE))</f>
        <v>1248.888425397</v>
      </c>
      <c r="T2333">
        <f>IF(P2333=P2332,R2333+T2332,R2333)</f>
        <v>311072.79897623498</v>
      </c>
      <c r="U2333">
        <f>IF(P2333=P2332,1+U2332,1)</f>
        <v>11</v>
      </c>
      <c r="V2333" t="str">
        <f t="shared" si="36"/>
        <v/>
      </c>
      <c r="W2333" t="str">
        <f>IF(V2333="","",IF(ABS(V2333-R2333)&gt;W$1,ABS(V2333-R2333),""))</f>
        <v/>
      </c>
      <c r="X2333" t="str">
        <f>Y2333&amp;"-"&amp;Z2333&amp;"-"&amp;AC2333&amp;"-"&amp;AD2333&amp;"-"&amp;AG2333</f>
        <v>7.5-e-B-1-0.5</v>
      </c>
      <c r="Y2333">
        <f>F2333</f>
        <v>7.5</v>
      </c>
      <c r="Z2333" s="2" t="str">
        <f>G2333</f>
        <v>e</v>
      </c>
      <c r="AA2333">
        <f>_xlfn.IFNA(VLOOKUP(X2333,'duo-out'!A$2:Q$5000,5,FALSE),E2333+10*(H2333-1)+1+_xlfn.IFNA(VLOOKUP(D2333,states!A$2:C$10,3,FALSE),1))</f>
        <v>62</v>
      </c>
      <c r="AB2333" t="str">
        <f>IF(V2333="","",V2333)</f>
        <v/>
      </c>
      <c r="AC2333" s="2" t="str">
        <f>_xlfn.IFNA(VLOOKUP(D2333,states!A$2:C$10,2,FALSE),"XX")</f>
        <v>B</v>
      </c>
      <c r="AD2333">
        <f>E2333</f>
        <v>1</v>
      </c>
      <c r="AE2333">
        <f>_xlfn.IFNA(VLOOKUP(D2333,states!A$2:D$10,4,FALSE),0)</f>
        <v>0</v>
      </c>
      <c r="AF2333">
        <v>0.5</v>
      </c>
      <c r="AG2333">
        <f>IF(AE2333=0,AF2333,IF(AE2333=1,IF(F2333=0.5,0.5,IF(H2333=1,0.5,1.5)),IF(F2333=0.5,0.5,IF(H2333=1,2.5,1.5))))</f>
        <v>0.5</v>
      </c>
      <c r="AH2333" s="7">
        <f>IF(AC2333="XX",0,1/C2333^(1/5)*IF(E2333=0,100,1)/(E2333+1)^(1/4))</f>
        <v>0.96593632892484571</v>
      </c>
    </row>
    <row r="2334" spans="1:34">
      <c r="A2334">
        <v>6290</v>
      </c>
      <c r="B2334" s="1">
        <v>27278.71</v>
      </c>
      <c r="C2334" s="6">
        <v>0.5</v>
      </c>
      <c r="D2334" t="s">
        <v>4</v>
      </c>
      <c r="E2334">
        <v>1</v>
      </c>
      <c r="F2334">
        <v>7.5</v>
      </c>
      <c r="G2334" t="s">
        <v>1</v>
      </c>
      <c r="H2334">
        <v>2</v>
      </c>
      <c r="I2334" t="s">
        <v>0</v>
      </c>
      <c r="J2334">
        <v>0</v>
      </c>
      <c r="K2334">
        <v>7.5</v>
      </c>
      <c r="L2334" t="s">
        <v>2</v>
      </c>
      <c r="M2334">
        <v>2</v>
      </c>
      <c r="N2334" t="s">
        <v>6346</v>
      </c>
      <c r="O2334">
        <v>1</v>
      </c>
      <c r="P2334" t="str">
        <f>D2334&amp;"-"&amp;F2334&amp;"-"&amp;G2334&amp;"-"&amp;E2334&amp;"-"&amp;H2334</f>
        <v>B2Sigma-7.5-e-1-2</v>
      </c>
      <c r="Q2334" t="str">
        <f>I2334&amp;"-"&amp;K2334&amp;"-"&amp;L2334&amp;"-"&amp;J2334&amp;"-"&amp;M2334</f>
        <v>X2Pi-7.5-f-0-2</v>
      </c>
      <c r="R2334">
        <f>B2334+S2334</f>
        <v>28279.396744260997</v>
      </c>
      <c r="S2334">
        <f>_xlfn.IFNA(VLOOKUP(Q2334,'MARVEL-X'!A$2:I$1400,7,FALSE),VLOOKUP(Q2334,MARVEL!A$2:J$1522,10,FALSE))</f>
        <v>1000.6867442609999</v>
      </c>
      <c r="T2334">
        <f>IF(P2334=P2333,R2334+T2333,R2334)</f>
        <v>339352.19572049595</v>
      </c>
      <c r="U2334">
        <f>IF(P2334=P2333,1+U2333,1)</f>
        <v>12</v>
      </c>
      <c r="V2334" t="str">
        <f t="shared" si="36"/>
        <v/>
      </c>
      <c r="W2334" t="str">
        <f>IF(V2334="","",IF(ABS(V2334-R2334)&gt;W$1,ABS(V2334-R2334),""))</f>
        <v/>
      </c>
      <c r="X2334" t="str">
        <f>Y2334&amp;"-"&amp;Z2334&amp;"-"&amp;AC2334&amp;"-"&amp;AD2334&amp;"-"&amp;AG2334</f>
        <v>7.5-e-B-1-0.5</v>
      </c>
      <c r="Y2334">
        <f>F2334</f>
        <v>7.5</v>
      </c>
      <c r="Z2334" s="2" t="str">
        <f>G2334</f>
        <v>e</v>
      </c>
      <c r="AA2334">
        <f>_xlfn.IFNA(VLOOKUP(X2334,'duo-out'!A$2:Q$5000,5,FALSE),E2334+10*(H2334-1)+1+_xlfn.IFNA(VLOOKUP(D2334,states!A$2:C$10,3,FALSE),1))</f>
        <v>62</v>
      </c>
      <c r="AB2334" t="str">
        <f>IF(V2334="","",V2334)</f>
        <v/>
      </c>
      <c r="AC2334" s="2" t="str">
        <f>_xlfn.IFNA(VLOOKUP(D2334,states!A$2:C$10,2,FALSE),"XX")</f>
        <v>B</v>
      </c>
      <c r="AD2334">
        <f>E2334</f>
        <v>1</v>
      </c>
      <c r="AE2334">
        <f>_xlfn.IFNA(VLOOKUP(D2334,states!A$2:D$10,4,FALSE),0)</f>
        <v>0</v>
      </c>
      <c r="AF2334">
        <v>0.5</v>
      </c>
      <c r="AG2334">
        <f>IF(AE2334=0,AF2334,IF(AE2334=1,IF(F2334=0.5,0.5,IF(H2334=1,0.5,1.5)),IF(F2334=0.5,0.5,IF(H2334=1,2.5,1.5))))</f>
        <v>0.5</v>
      </c>
      <c r="AH2334" s="7">
        <f>IF(AC2334="XX",0,1/C2334^(1/5)*IF(E2334=0,100,1)/(E2334+1)^(1/4))</f>
        <v>0.96593632892484571</v>
      </c>
    </row>
    <row r="2335" spans="1:34">
      <c r="A2335">
        <v>6282</v>
      </c>
      <c r="B2335" s="1">
        <v>27505.62</v>
      </c>
      <c r="C2335" s="6">
        <v>0.5</v>
      </c>
      <c r="D2335" t="s">
        <v>4</v>
      </c>
      <c r="E2335">
        <v>1</v>
      </c>
      <c r="F2335">
        <v>7.5</v>
      </c>
      <c r="G2335" t="s">
        <v>1</v>
      </c>
      <c r="H2335">
        <v>2</v>
      </c>
      <c r="I2335" t="s">
        <v>0</v>
      </c>
      <c r="J2335">
        <v>0</v>
      </c>
      <c r="K2335">
        <v>6.5</v>
      </c>
      <c r="L2335" t="s">
        <v>1</v>
      </c>
      <c r="M2335">
        <v>2</v>
      </c>
      <c r="N2335" t="s">
        <v>6338</v>
      </c>
      <c r="O2335">
        <v>1</v>
      </c>
      <c r="P2335" t="str">
        <f>D2335&amp;"-"&amp;F2335&amp;"-"&amp;G2335&amp;"-"&amp;E2335&amp;"-"&amp;H2335</f>
        <v>B2Sigma-7.5-e-1-2</v>
      </c>
      <c r="Q2335" t="str">
        <f>I2335&amp;"-"&amp;K2335&amp;"-"&amp;L2335&amp;"-"&amp;J2335&amp;"-"&amp;M2335</f>
        <v>X2Pi-6.5-e-0-2</v>
      </c>
      <c r="R2335">
        <f>B2335+S2335</f>
        <v>28279.539672901999</v>
      </c>
      <c r="S2335">
        <f>_xlfn.IFNA(VLOOKUP(Q2335,'MARVEL-X'!A$2:I$1400,7,FALSE),VLOOKUP(Q2335,MARVEL!A$2:J$1522,10,FALSE))</f>
        <v>773.919672902</v>
      </c>
      <c r="T2335">
        <f>IF(P2335=P2334,R2335+T2334,R2335)</f>
        <v>367631.73539339798</v>
      </c>
      <c r="U2335">
        <f>IF(P2335=P2334,1+U2334,1)</f>
        <v>13</v>
      </c>
      <c r="V2335">
        <f t="shared" si="36"/>
        <v>28279.364261030612</v>
      </c>
      <c r="W2335">
        <f>IF(V2335="","",IF(ABS(V2335-R2335)&gt;W$1,ABS(V2335-R2335),""))</f>
        <v>0.17541187138704117</v>
      </c>
      <c r="X2335" t="str">
        <f>Y2335&amp;"-"&amp;Z2335&amp;"-"&amp;AC2335&amp;"-"&amp;AD2335&amp;"-"&amp;AG2335</f>
        <v>7.5-e-B-1-0.5</v>
      </c>
      <c r="Y2335">
        <f>F2335</f>
        <v>7.5</v>
      </c>
      <c r="Z2335" s="2" t="str">
        <f>G2335</f>
        <v>e</v>
      </c>
      <c r="AA2335">
        <f>_xlfn.IFNA(VLOOKUP(X2335,'duo-out'!A$2:Q$5000,5,FALSE),E2335+10*(H2335-1)+1+_xlfn.IFNA(VLOOKUP(D2335,states!A$2:C$10,3,FALSE),1))</f>
        <v>62</v>
      </c>
      <c r="AB2335">
        <f>IF(V2335="","",V2335)</f>
        <v>28279.364261030612</v>
      </c>
      <c r="AC2335" s="2" t="str">
        <f>_xlfn.IFNA(VLOOKUP(D2335,states!A$2:C$10,2,FALSE),"XX")</f>
        <v>B</v>
      </c>
      <c r="AD2335">
        <f>E2335</f>
        <v>1</v>
      </c>
      <c r="AE2335">
        <f>_xlfn.IFNA(VLOOKUP(D2335,states!A$2:D$10,4,FALSE),0)</f>
        <v>0</v>
      </c>
      <c r="AF2335">
        <v>0.5</v>
      </c>
      <c r="AG2335">
        <f>IF(AE2335=0,AF2335,IF(AE2335=1,IF(F2335=0.5,0.5,IF(H2335=1,0.5,1.5)),IF(F2335=0.5,0.5,IF(H2335=1,2.5,1.5))))</f>
        <v>0.5</v>
      </c>
      <c r="AH2335" s="7">
        <f>IF(AC2335="XX",0,1/C2335^(1/5)*IF(E2335=0,100,1)/(E2335+1)^(1/4))</f>
        <v>0.96593632892484571</v>
      </c>
    </row>
    <row r="2336" spans="1:34">
      <c r="A2336">
        <v>4344</v>
      </c>
      <c r="B2336" s="1">
        <v>22918.251400000001</v>
      </c>
      <c r="C2336" s="6">
        <v>0.01</v>
      </c>
      <c r="D2336" t="s">
        <v>4</v>
      </c>
      <c r="E2336">
        <v>0</v>
      </c>
      <c r="F2336">
        <v>7.5</v>
      </c>
      <c r="G2336" t="s">
        <v>2</v>
      </c>
      <c r="H2336">
        <v>1</v>
      </c>
      <c r="I2336" t="s">
        <v>0</v>
      </c>
      <c r="J2336">
        <v>1</v>
      </c>
      <c r="K2336">
        <v>7.5</v>
      </c>
      <c r="L2336" t="s">
        <v>1</v>
      </c>
      <c r="M2336">
        <v>1</v>
      </c>
      <c r="N2336" t="s">
        <v>4400</v>
      </c>
      <c r="O2336">
        <v>1</v>
      </c>
      <c r="P2336" t="str">
        <f>D2336&amp;"-"&amp;F2336&amp;"-"&amp;G2336&amp;"-"&amp;E2336&amp;"-"&amp;H2336</f>
        <v>B2Sigma-7.5-f-0-1</v>
      </c>
      <c r="Q2336" t="str">
        <f>I2336&amp;"-"&amp;K2336&amp;"-"&amp;L2336&amp;"-"&amp;J2336&amp;"-"&amp;M2336</f>
        <v>X2Pi-7.5-e-1-1</v>
      </c>
      <c r="R2336">
        <f>B2336+S2336</f>
        <v>26399.230861664</v>
      </c>
      <c r="S2336">
        <f>_xlfn.IFNA(VLOOKUP(Q2336,'MARVEL-X'!A$2:I$1400,7,FALSE),VLOOKUP(Q2336,MARVEL!A$2:J$1522,10,FALSE))</f>
        <v>3480.9794616640002</v>
      </c>
      <c r="T2336">
        <f>IF(P2336=P2335,R2336+T2335,R2336)</f>
        <v>26399.230861664</v>
      </c>
      <c r="U2336">
        <f>IF(P2336=P2335,1+U2335,1)</f>
        <v>1</v>
      </c>
      <c r="V2336" t="str">
        <f t="shared" si="36"/>
        <v/>
      </c>
      <c r="W2336" t="str">
        <f>IF(V2336="","",IF(ABS(V2336-R2336)&gt;W$1,ABS(V2336-R2336),""))</f>
        <v/>
      </c>
      <c r="X2336" t="str">
        <f>Y2336&amp;"-"&amp;Z2336&amp;"-"&amp;AC2336&amp;"-"&amp;AD2336&amp;"-"&amp;AG2336</f>
        <v>7.5-f-B-0-0.5</v>
      </c>
      <c r="Y2336">
        <f>F2336</f>
        <v>7.5</v>
      </c>
      <c r="Z2336" s="2" t="str">
        <f>G2336</f>
        <v>f</v>
      </c>
      <c r="AA2336">
        <f>_xlfn.IFNA(VLOOKUP(X2336,'duo-out'!A$2:Q$5000,5,FALSE),E2336+10*(H2336-1)+1+_xlfn.IFNA(VLOOKUP(D2336,states!A$2:C$10,3,FALSE),1))</f>
        <v>51</v>
      </c>
      <c r="AB2336" t="str">
        <f>IF(V2336="","",V2336)</f>
        <v/>
      </c>
      <c r="AC2336" s="2" t="str">
        <f>_xlfn.IFNA(VLOOKUP(D2336,states!A$2:C$10,2,FALSE),"XX")</f>
        <v>B</v>
      </c>
      <c r="AD2336">
        <f>E2336</f>
        <v>0</v>
      </c>
      <c r="AE2336">
        <f>_xlfn.IFNA(VLOOKUP(D2336,states!A$2:D$10,4,FALSE),0)</f>
        <v>0</v>
      </c>
      <c r="AF2336">
        <v>0.5</v>
      </c>
      <c r="AG2336">
        <f>IF(AE2336=0,AF2336,IF(AE2336=1,IF(F2336=0.5,0.5,IF(H2336=1,0.5,1.5)),IF(F2336=0.5,0.5,IF(H2336=1,2.5,1.5))))</f>
        <v>0.5</v>
      </c>
      <c r="AH2336" s="7">
        <f>IF(AC2336="XX",0,1/C2336^(1/5)*IF(E2336=0,100,1)/(E2336+1)^(1/4))</f>
        <v>251.188643150958</v>
      </c>
    </row>
    <row r="2337" spans="1:34">
      <c r="A2337">
        <v>4327</v>
      </c>
      <c r="B2337" s="1">
        <v>23109.064600000002</v>
      </c>
      <c r="C2337" s="6">
        <v>0.01</v>
      </c>
      <c r="D2337" t="s">
        <v>4</v>
      </c>
      <c r="E2337">
        <v>0</v>
      </c>
      <c r="F2337">
        <v>7.5</v>
      </c>
      <c r="G2337" t="s">
        <v>2</v>
      </c>
      <c r="H2337">
        <v>1</v>
      </c>
      <c r="I2337" t="s">
        <v>0</v>
      </c>
      <c r="J2337">
        <v>1</v>
      </c>
      <c r="K2337">
        <v>6.5</v>
      </c>
      <c r="L2337" t="s">
        <v>2</v>
      </c>
      <c r="M2337">
        <v>1</v>
      </c>
      <c r="N2337" t="s">
        <v>4383</v>
      </c>
      <c r="O2337">
        <v>1</v>
      </c>
      <c r="P2337" t="str">
        <f>D2337&amp;"-"&amp;F2337&amp;"-"&amp;G2337&amp;"-"&amp;E2337&amp;"-"&amp;H2337</f>
        <v>B2Sigma-7.5-f-0-1</v>
      </c>
      <c r="Q2337" t="str">
        <f>I2337&amp;"-"&amp;K2337&amp;"-"&amp;L2337&amp;"-"&amp;J2337&amp;"-"&amp;M2337</f>
        <v>X2Pi-6.5-f-1-1</v>
      </c>
      <c r="R2337">
        <f>B2337+S2337</f>
        <v>26399.224876722001</v>
      </c>
      <c r="S2337">
        <f>_xlfn.IFNA(VLOOKUP(Q2337,'MARVEL-X'!A$2:I$1400,7,FALSE),VLOOKUP(Q2337,MARVEL!A$2:J$1522,10,FALSE))</f>
        <v>3290.1602767220002</v>
      </c>
      <c r="T2337">
        <f>IF(P2337=P2336,R2337+T2336,R2337)</f>
        <v>52798.455738386001</v>
      </c>
      <c r="U2337">
        <f>IF(P2337=P2336,1+U2336,1)</f>
        <v>2</v>
      </c>
      <c r="V2337" t="str">
        <f t="shared" si="36"/>
        <v/>
      </c>
      <c r="W2337" t="str">
        <f>IF(V2337="","",IF(ABS(V2337-R2337)&gt;W$1,ABS(V2337-R2337),""))</f>
        <v/>
      </c>
      <c r="X2337" t="str">
        <f>Y2337&amp;"-"&amp;Z2337&amp;"-"&amp;AC2337&amp;"-"&amp;AD2337&amp;"-"&amp;AG2337</f>
        <v>7.5-f-B-0-0.5</v>
      </c>
      <c r="Y2337">
        <f>F2337</f>
        <v>7.5</v>
      </c>
      <c r="Z2337" s="2" t="str">
        <f>G2337</f>
        <v>f</v>
      </c>
      <c r="AA2337">
        <f>_xlfn.IFNA(VLOOKUP(X2337,'duo-out'!A$2:Q$5000,5,FALSE),E2337+10*(H2337-1)+1+_xlfn.IFNA(VLOOKUP(D2337,states!A$2:C$10,3,FALSE),1))</f>
        <v>51</v>
      </c>
      <c r="AB2337" t="str">
        <f>IF(V2337="","",V2337)</f>
        <v/>
      </c>
      <c r="AC2337" s="2" t="str">
        <f>_xlfn.IFNA(VLOOKUP(D2337,states!A$2:C$10,2,FALSE),"XX")</f>
        <v>B</v>
      </c>
      <c r="AD2337">
        <f>E2337</f>
        <v>0</v>
      </c>
      <c r="AE2337">
        <f>_xlfn.IFNA(VLOOKUP(D2337,states!A$2:D$10,4,FALSE),0)</f>
        <v>0</v>
      </c>
      <c r="AF2337">
        <v>0.5</v>
      </c>
      <c r="AG2337">
        <f>IF(AE2337=0,AF2337,IF(AE2337=1,IF(F2337=0.5,0.5,IF(H2337=1,0.5,1.5)),IF(F2337=0.5,0.5,IF(H2337=1,2.5,1.5))))</f>
        <v>0.5</v>
      </c>
      <c r="AH2337" s="7">
        <f>IF(AC2337="XX",0,1/C2337^(1/5)*IF(E2337=0,100,1)/(E2337+1)^(1/4))</f>
        <v>251.188643150958</v>
      </c>
    </row>
    <row r="2338" spans="1:34">
      <c r="A2338">
        <v>4306</v>
      </c>
      <c r="B2338" s="1">
        <v>25399.7745</v>
      </c>
      <c r="C2338" s="6">
        <v>1.2359999999999999E-2</v>
      </c>
      <c r="D2338" t="s">
        <v>4</v>
      </c>
      <c r="E2338">
        <v>0</v>
      </c>
      <c r="F2338">
        <v>7.5</v>
      </c>
      <c r="G2338" t="s">
        <v>2</v>
      </c>
      <c r="H2338">
        <v>1</v>
      </c>
      <c r="I2338" t="s">
        <v>0</v>
      </c>
      <c r="J2338">
        <v>0</v>
      </c>
      <c r="K2338">
        <v>8.5</v>
      </c>
      <c r="L2338" t="s">
        <v>2</v>
      </c>
      <c r="M2338">
        <v>1</v>
      </c>
      <c r="N2338" t="s">
        <v>4362</v>
      </c>
      <c r="O2338">
        <v>1</v>
      </c>
      <c r="P2338" t="str">
        <f>D2338&amp;"-"&amp;F2338&amp;"-"&amp;G2338&amp;"-"&amp;E2338&amp;"-"&amp;H2338</f>
        <v>B2Sigma-7.5-f-0-1</v>
      </c>
      <c r="Q2338" t="str">
        <f>I2338&amp;"-"&amp;K2338&amp;"-"&amp;L2338&amp;"-"&amp;J2338&amp;"-"&amp;M2338</f>
        <v>X2Pi-8.5-f-0-1</v>
      </c>
      <c r="R2338">
        <f>B2338+S2338</f>
        <v>26399.224196425999</v>
      </c>
      <c r="S2338">
        <f>_xlfn.IFNA(VLOOKUP(Q2338,'MARVEL-X'!A$2:I$1400,7,FALSE),VLOOKUP(Q2338,MARVEL!A$2:J$1522,10,FALSE))</f>
        <v>999.44969642599995</v>
      </c>
      <c r="T2338">
        <f>IF(P2338=P2337,R2338+T2337,R2338)</f>
        <v>79197.679934811997</v>
      </c>
      <c r="U2338">
        <f>IF(P2338=P2337,1+U2337,1)</f>
        <v>3</v>
      </c>
      <c r="V2338" t="str">
        <f t="shared" si="36"/>
        <v/>
      </c>
      <c r="W2338" t="str">
        <f>IF(V2338="","",IF(ABS(V2338-R2338)&gt;W$1,ABS(V2338-R2338),""))</f>
        <v/>
      </c>
      <c r="X2338" t="str">
        <f>Y2338&amp;"-"&amp;Z2338&amp;"-"&amp;AC2338&amp;"-"&amp;AD2338&amp;"-"&amp;AG2338</f>
        <v>7.5-f-B-0-0.5</v>
      </c>
      <c r="Y2338">
        <f>F2338</f>
        <v>7.5</v>
      </c>
      <c r="Z2338" s="2" t="str">
        <f>G2338</f>
        <v>f</v>
      </c>
      <c r="AA2338">
        <f>_xlfn.IFNA(VLOOKUP(X2338,'duo-out'!A$2:Q$5000,5,FALSE),E2338+10*(H2338-1)+1+_xlfn.IFNA(VLOOKUP(D2338,states!A$2:C$10,3,FALSE),1))</f>
        <v>51</v>
      </c>
      <c r="AB2338" t="str">
        <f>IF(V2338="","",V2338)</f>
        <v/>
      </c>
      <c r="AC2338" s="2" t="str">
        <f>_xlfn.IFNA(VLOOKUP(D2338,states!A$2:C$10,2,FALSE),"XX")</f>
        <v>B</v>
      </c>
      <c r="AD2338">
        <f>E2338</f>
        <v>0</v>
      </c>
      <c r="AE2338">
        <f>_xlfn.IFNA(VLOOKUP(D2338,states!A$2:D$10,4,FALSE),0)</f>
        <v>0</v>
      </c>
      <c r="AF2338">
        <v>0.5</v>
      </c>
      <c r="AG2338">
        <f>IF(AE2338=0,AF2338,IF(AE2338=1,IF(F2338=0.5,0.5,IF(H2338=1,0.5,1.5)),IF(F2338=0.5,0.5,IF(H2338=1,2.5,1.5))))</f>
        <v>0.5</v>
      </c>
      <c r="AH2338" s="7">
        <f>IF(AC2338="XX",0,1/C2338^(1/5)*IF(E2338=0,100,1)/(E2338+1)^(1/4))</f>
        <v>240.76663656840788</v>
      </c>
    </row>
    <row r="2339" spans="1:34">
      <c r="A2339">
        <v>4253</v>
      </c>
      <c r="B2339" s="1">
        <v>25819.799599999998</v>
      </c>
      <c r="C2339" s="6">
        <v>0.01</v>
      </c>
      <c r="D2339" t="s">
        <v>4</v>
      </c>
      <c r="E2339">
        <v>0</v>
      </c>
      <c r="F2339">
        <v>7.5</v>
      </c>
      <c r="G2339" t="s">
        <v>2</v>
      </c>
      <c r="H2339">
        <v>1</v>
      </c>
      <c r="I2339" t="s">
        <v>0</v>
      </c>
      <c r="J2339">
        <v>0</v>
      </c>
      <c r="K2339">
        <v>6.5</v>
      </c>
      <c r="L2339" t="s">
        <v>2</v>
      </c>
      <c r="M2339">
        <v>1</v>
      </c>
      <c r="N2339" t="s">
        <v>4309</v>
      </c>
      <c r="O2339">
        <v>1</v>
      </c>
      <c r="P2339" t="str">
        <f>D2339&amp;"-"&amp;F2339&amp;"-"&amp;G2339&amp;"-"&amp;E2339&amp;"-"&amp;H2339</f>
        <v>B2Sigma-7.5-f-0-1</v>
      </c>
      <c r="Q2339" t="str">
        <f>I2339&amp;"-"&amp;K2339&amp;"-"&amp;L2339&amp;"-"&amp;J2339&amp;"-"&amp;M2339</f>
        <v>X2Pi-6.5-f-0-1</v>
      </c>
      <c r="R2339">
        <f>B2339+S2339</f>
        <v>26399.233575577997</v>
      </c>
      <c r="S2339">
        <f>_xlfn.IFNA(VLOOKUP(Q2339,'MARVEL-X'!A$2:I$1400,7,FALSE),VLOOKUP(Q2339,MARVEL!A$2:J$1522,10,FALSE))</f>
        <v>579.43397557799995</v>
      </c>
      <c r="T2339">
        <f>IF(P2339=P2338,R2339+T2338,R2339)</f>
        <v>105596.91351038999</v>
      </c>
      <c r="U2339">
        <f>IF(P2339=P2338,1+U2338,1)</f>
        <v>4</v>
      </c>
      <c r="V2339" t="str">
        <f t="shared" si="36"/>
        <v/>
      </c>
      <c r="W2339" t="str">
        <f>IF(V2339="","",IF(ABS(V2339-R2339)&gt;W$1,ABS(V2339-R2339),""))</f>
        <v/>
      </c>
      <c r="X2339" t="str">
        <f>Y2339&amp;"-"&amp;Z2339&amp;"-"&amp;AC2339&amp;"-"&amp;AD2339&amp;"-"&amp;AG2339</f>
        <v>7.5-f-B-0-0.5</v>
      </c>
      <c r="Y2339">
        <f>F2339</f>
        <v>7.5</v>
      </c>
      <c r="Z2339" s="2" t="str">
        <f>G2339</f>
        <v>f</v>
      </c>
      <c r="AA2339">
        <f>_xlfn.IFNA(VLOOKUP(X2339,'duo-out'!A$2:Q$5000,5,FALSE),E2339+10*(H2339-1)+1+_xlfn.IFNA(VLOOKUP(D2339,states!A$2:C$10,3,FALSE),1))</f>
        <v>51</v>
      </c>
      <c r="AB2339" t="str">
        <f>IF(V2339="","",V2339)</f>
        <v/>
      </c>
      <c r="AC2339" s="2" t="str">
        <f>_xlfn.IFNA(VLOOKUP(D2339,states!A$2:C$10,2,FALSE),"XX")</f>
        <v>B</v>
      </c>
      <c r="AD2339">
        <f>E2339</f>
        <v>0</v>
      </c>
      <c r="AE2339">
        <f>_xlfn.IFNA(VLOOKUP(D2339,states!A$2:D$10,4,FALSE),0)</f>
        <v>0</v>
      </c>
      <c r="AF2339">
        <v>0.5</v>
      </c>
      <c r="AG2339">
        <f>IF(AE2339=0,AF2339,IF(AE2339=1,IF(F2339=0.5,0.5,IF(H2339=1,0.5,1.5)),IF(F2339=0.5,0.5,IF(H2339=1,2.5,1.5))))</f>
        <v>0.5</v>
      </c>
      <c r="AH2339" s="7">
        <f>IF(AC2339="XX",0,1/C2339^(1/5)*IF(E2339=0,100,1)/(E2339+1)^(1/4))</f>
        <v>251.188643150958</v>
      </c>
    </row>
    <row r="2340" spans="1:34">
      <c r="A2340">
        <v>4279</v>
      </c>
      <c r="B2340" s="1">
        <v>25621.526999999998</v>
      </c>
      <c r="C2340" s="6">
        <v>0.01</v>
      </c>
      <c r="D2340" t="s">
        <v>4</v>
      </c>
      <c r="E2340">
        <v>0</v>
      </c>
      <c r="F2340">
        <v>7.5</v>
      </c>
      <c r="G2340" t="s">
        <v>2</v>
      </c>
      <c r="H2340">
        <v>1</v>
      </c>
      <c r="I2340" t="s">
        <v>0</v>
      </c>
      <c r="J2340">
        <v>0</v>
      </c>
      <c r="K2340">
        <v>7.5</v>
      </c>
      <c r="L2340" t="s">
        <v>1</v>
      </c>
      <c r="M2340">
        <v>1</v>
      </c>
      <c r="N2340" t="s">
        <v>4335</v>
      </c>
      <c r="O2340">
        <v>1</v>
      </c>
      <c r="P2340" t="str">
        <f>D2340&amp;"-"&amp;F2340&amp;"-"&amp;G2340&amp;"-"&amp;E2340&amp;"-"&amp;H2340</f>
        <v>B2Sigma-7.5-f-0-1</v>
      </c>
      <c r="Q2340" t="str">
        <f>I2340&amp;"-"&amp;K2340&amp;"-"&amp;L2340&amp;"-"&amp;J2340&amp;"-"&amp;M2340</f>
        <v>X2Pi-7.5-e-0-1</v>
      </c>
      <c r="R2340">
        <f>B2340+S2340</f>
        <v>26399.235955362998</v>
      </c>
      <c r="S2340">
        <f>_xlfn.IFNA(VLOOKUP(Q2340,'MARVEL-X'!A$2:I$1400,7,FALSE),VLOOKUP(Q2340,MARVEL!A$2:J$1522,10,FALSE))</f>
        <v>777.70895536299997</v>
      </c>
      <c r="T2340">
        <f>IF(P2340=P2339,R2340+T2339,R2340)</f>
        <v>131996.149465753</v>
      </c>
      <c r="U2340">
        <f>IF(P2340=P2339,1+U2339,1)</f>
        <v>5</v>
      </c>
      <c r="V2340" t="str">
        <f t="shared" si="36"/>
        <v/>
      </c>
      <c r="W2340" t="str">
        <f>IF(V2340="","",IF(ABS(V2340-R2340)&gt;W$1,ABS(V2340-R2340),""))</f>
        <v/>
      </c>
      <c r="X2340" t="str">
        <f>Y2340&amp;"-"&amp;Z2340&amp;"-"&amp;AC2340&amp;"-"&amp;AD2340&amp;"-"&amp;AG2340</f>
        <v>7.5-f-B-0-0.5</v>
      </c>
      <c r="Y2340">
        <f>F2340</f>
        <v>7.5</v>
      </c>
      <c r="Z2340" s="2" t="str">
        <f>G2340</f>
        <v>f</v>
      </c>
      <c r="AA2340">
        <f>_xlfn.IFNA(VLOOKUP(X2340,'duo-out'!A$2:Q$5000,5,FALSE),E2340+10*(H2340-1)+1+_xlfn.IFNA(VLOOKUP(D2340,states!A$2:C$10,3,FALSE),1))</f>
        <v>51</v>
      </c>
      <c r="AB2340" t="str">
        <f>IF(V2340="","",V2340)</f>
        <v/>
      </c>
      <c r="AC2340" s="2" t="str">
        <f>_xlfn.IFNA(VLOOKUP(D2340,states!A$2:C$10,2,FALSE),"XX")</f>
        <v>B</v>
      </c>
      <c r="AD2340">
        <f>E2340</f>
        <v>0</v>
      </c>
      <c r="AE2340">
        <f>_xlfn.IFNA(VLOOKUP(D2340,states!A$2:D$10,4,FALSE),0)</f>
        <v>0</v>
      </c>
      <c r="AF2340">
        <v>0.5</v>
      </c>
      <c r="AG2340">
        <f>IF(AE2340=0,AF2340,IF(AE2340=1,IF(F2340=0.5,0.5,IF(H2340=1,0.5,1.5)),IF(F2340=0.5,0.5,IF(H2340=1,2.5,1.5))))</f>
        <v>0.5</v>
      </c>
      <c r="AH2340" s="7">
        <f>IF(AC2340="XX",0,1/C2340^(1/5)*IF(E2340=0,100,1)/(E2340+1)^(1/4))</f>
        <v>251.188643150958</v>
      </c>
    </row>
    <row r="2341" spans="1:34">
      <c r="A2341">
        <v>4390</v>
      </c>
      <c r="B2341" s="1">
        <v>20340.755000000001</v>
      </c>
      <c r="C2341" s="6">
        <v>3.8179999999999999E-2</v>
      </c>
      <c r="D2341" t="s">
        <v>4</v>
      </c>
      <c r="E2341">
        <v>0</v>
      </c>
      <c r="F2341">
        <v>7.5</v>
      </c>
      <c r="G2341" t="s">
        <v>2</v>
      </c>
      <c r="H2341">
        <v>1</v>
      </c>
      <c r="I2341" t="s">
        <v>0</v>
      </c>
      <c r="J2341">
        <v>2</v>
      </c>
      <c r="K2341">
        <v>7.5</v>
      </c>
      <c r="L2341" t="s">
        <v>1</v>
      </c>
      <c r="M2341">
        <v>1</v>
      </c>
      <c r="N2341" t="s">
        <v>4446</v>
      </c>
      <c r="O2341">
        <v>1</v>
      </c>
      <c r="P2341" t="str">
        <f>D2341&amp;"-"&amp;F2341&amp;"-"&amp;G2341&amp;"-"&amp;E2341&amp;"-"&amp;H2341</f>
        <v>B2Sigma-7.5-f-0-1</v>
      </c>
      <c r="Q2341" t="str">
        <f>I2341&amp;"-"&amp;K2341&amp;"-"&amp;L2341&amp;"-"&amp;J2341&amp;"-"&amp;M2341</f>
        <v>X2Pi-7.5-e-2-1</v>
      </c>
      <c r="R2341">
        <f>B2341+S2341</f>
        <v>26399.207890005</v>
      </c>
      <c r="S2341">
        <f>_xlfn.IFNA(VLOOKUP(Q2341,'MARVEL-X'!A$2:I$1400,7,FALSE),VLOOKUP(Q2341,MARVEL!A$2:J$1522,10,FALSE))</f>
        <v>6058.452890005</v>
      </c>
      <c r="T2341">
        <f>IF(P2341=P2340,R2341+T2340,R2341)</f>
        <v>158395.35735575799</v>
      </c>
      <c r="U2341">
        <f>IF(P2341=P2340,1+U2340,1)</f>
        <v>6</v>
      </c>
      <c r="V2341" t="str">
        <f t="shared" si="36"/>
        <v/>
      </c>
      <c r="W2341" t="str">
        <f>IF(V2341="","",IF(ABS(V2341-R2341)&gt;W$1,ABS(V2341-R2341),""))</f>
        <v/>
      </c>
      <c r="X2341" t="str">
        <f>Y2341&amp;"-"&amp;Z2341&amp;"-"&amp;AC2341&amp;"-"&amp;AD2341&amp;"-"&amp;AG2341</f>
        <v>7.5-f-B-0-0.5</v>
      </c>
      <c r="Y2341">
        <f>F2341</f>
        <v>7.5</v>
      </c>
      <c r="Z2341" s="2" t="str">
        <f>G2341</f>
        <v>f</v>
      </c>
      <c r="AA2341">
        <f>_xlfn.IFNA(VLOOKUP(X2341,'duo-out'!A$2:Q$5000,5,FALSE),E2341+10*(H2341-1)+1+_xlfn.IFNA(VLOOKUP(D2341,states!A$2:C$10,3,FALSE),1))</f>
        <v>51</v>
      </c>
      <c r="AB2341" t="str">
        <f>IF(V2341="","",V2341)</f>
        <v/>
      </c>
      <c r="AC2341" s="2" t="str">
        <f>_xlfn.IFNA(VLOOKUP(D2341,states!A$2:C$10,2,FALSE),"XX")</f>
        <v>B</v>
      </c>
      <c r="AD2341">
        <f>E2341</f>
        <v>0</v>
      </c>
      <c r="AE2341">
        <f>_xlfn.IFNA(VLOOKUP(D2341,states!A$2:D$10,4,FALSE),0)</f>
        <v>0</v>
      </c>
      <c r="AF2341">
        <v>0.5</v>
      </c>
      <c r="AG2341">
        <f>IF(AE2341=0,AF2341,IF(AE2341=1,IF(F2341=0.5,0.5,IF(H2341=1,0.5,1.5)),IF(F2341=0.5,0.5,IF(H2341=1,2.5,1.5))))</f>
        <v>0.5</v>
      </c>
      <c r="AH2341" s="7">
        <f>IF(AC2341="XX",0,1/C2341^(1/5)*IF(E2341=0,100,1)/(E2341+1)^(1/4))</f>
        <v>192.14664914730076</v>
      </c>
    </row>
    <row r="2342" spans="1:34">
      <c r="A2342">
        <v>4365</v>
      </c>
      <c r="B2342" s="1">
        <v>22704.8655</v>
      </c>
      <c r="C2342" s="6">
        <v>0.01</v>
      </c>
      <c r="D2342" t="s">
        <v>4</v>
      </c>
      <c r="E2342">
        <v>0</v>
      </c>
      <c r="F2342">
        <v>7.5</v>
      </c>
      <c r="G2342" t="s">
        <v>2</v>
      </c>
      <c r="H2342">
        <v>1</v>
      </c>
      <c r="I2342" t="s">
        <v>0</v>
      </c>
      <c r="J2342">
        <v>1</v>
      </c>
      <c r="K2342">
        <v>8.5</v>
      </c>
      <c r="L2342" t="s">
        <v>2</v>
      </c>
      <c r="M2342">
        <v>1</v>
      </c>
      <c r="N2342" t="s">
        <v>4421</v>
      </c>
      <c r="O2342">
        <v>1</v>
      </c>
      <c r="P2342" t="str">
        <f>D2342&amp;"-"&amp;F2342&amp;"-"&amp;G2342&amp;"-"&amp;E2342&amp;"-"&amp;H2342</f>
        <v>B2Sigma-7.5-f-0-1</v>
      </c>
      <c r="Q2342" t="str">
        <f>I2342&amp;"-"&amp;K2342&amp;"-"&amp;L2342&amp;"-"&amp;J2342&amp;"-"&amp;M2342</f>
        <v>X2Pi-8.5-f-1-1</v>
      </c>
      <c r="R2342">
        <f>B2342+S2342</f>
        <v>26399.231544896</v>
      </c>
      <c r="S2342">
        <f>_xlfn.IFNA(VLOOKUP(Q2342,'MARVEL-X'!A$2:I$1400,7,FALSE),VLOOKUP(Q2342,MARVEL!A$2:J$1522,10,FALSE))</f>
        <v>3694.3660448959999</v>
      </c>
      <c r="T2342">
        <f>IF(P2342=P2341,R2342+T2341,R2342)</f>
        <v>184794.58890065399</v>
      </c>
      <c r="U2342">
        <f>IF(P2342=P2341,1+U2341,1)</f>
        <v>7</v>
      </c>
      <c r="V2342" t="str">
        <f t="shared" si="36"/>
        <v/>
      </c>
      <c r="W2342" t="str">
        <f>IF(V2342="","",IF(ABS(V2342-R2342)&gt;W$1,ABS(V2342-R2342),""))</f>
        <v/>
      </c>
      <c r="X2342" t="str">
        <f>Y2342&amp;"-"&amp;Z2342&amp;"-"&amp;AC2342&amp;"-"&amp;AD2342&amp;"-"&amp;AG2342</f>
        <v>7.5-f-B-0-0.5</v>
      </c>
      <c r="Y2342">
        <f>F2342</f>
        <v>7.5</v>
      </c>
      <c r="Z2342" s="2" t="str">
        <f>G2342</f>
        <v>f</v>
      </c>
      <c r="AA2342">
        <f>_xlfn.IFNA(VLOOKUP(X2342,'duo-out'!A$2:Q$5000,5,FALSE),E2342+10*(H2342-1)+1+_xlfn.IFNA(VLOOKUP(D2342,states!A$2:C$10,3,FALSE),1))</f>
        <v>51</v>
      </c>
      <c r="AB2342" t="str">
        <f>IF(V2342="","",V2342)</f>
        <v/>
      </c>
      <c r="AC2342" s="2" t="str">
        <f>_xlfn.IFNA(VLOOKUP(D2342,states!A$2:C$10,2,FALSE),"XX")</f>
        <v>B</v>
      </c>
      <c r="AD2342">
        <f>E2342</f>
        <v>0</v>
      </c>
      <c r="AE2342">
        <f>_xlfn.IFNA(VLOOKUP(D2342,states!A$2:D$10,4,FALSE),0)</f>
        <v>0</v>
      </c>
      <c r="AF2342">
        <v>0.5</v>
      </c>
      <c r="AG2342">
        <f>IF(AE2342=0,AF2342,IF(AE2342=1,IF(F2342=0.5,0.5,IF(H2342=1,0.5,1.5)),IF(F2342=0.5,0.5,IF(H2342=1,2.5,1.5))))</f>
        <v>0.5</v>
      </c>
      <c r="AH2342" s="7">
        <f>IF(AC2342="XX",0,1/C2342^(1/5)*IF(E2342=0,100,1)/(E2342+1)^(1/4))</f>
        <v>251.188643150958</v>
      </c>
    </row>
    <row r="2343" spans="1:34">
      <c r="A2343">
        <v>46</v>
      </c>
      <c r="B2343" s="1">
        <v>25819.812000000002</v>
      </c>
      <c r="C2343" s="6">
        <v>5.0000000000000001E-3</v>
      </c>
      <c r="D2343" t="s">
        <v>4</v>
      </c>
      <c r="E2343">
        <v>0</v>
      </c>
      <c r="F2343">
        <v>7.5</v>
      </c>
      <c r="G2343" t="s">
        <v>2</v>
      </c>
      <c r="H2343">
        <v>1</v>
      </c>
      <c r="I2343" t="s">
        <v>0</v>
      </c>
      <c r="J2343">
        <v>0</v>
      </c>
      <c r="K2343">
        <v>6.5</v>
      </c>
      <c r="L2343" t="s">
        <v>2</v>
      </c>
      <c r="M2343">
        <v>1</v>
      </c>
      <c r="N2343" t="s">
        <v>101</v>
      </c>
      <c r="O2343">
        <v>-1</v>
      </c>
      <c r="P2343" t="str">
        <f>D2343&amp;"-"&amp;F2343&amp;"-"&amp;G2343&amp;"-"&amp;E2343&amp;"-"&amp;H2343</f>
        <v>B2Sigma-7.5-f-0-1</v>
      </c>
      <c r="Q2343" t="str">
        <f>I2343&amp;"-"&amp;K2343&amp;"-"&amp;L2343&amp;"-"&amp;J2343&amp;"-"&amp;M2343</f>
        <v>X2Pi-6.5-f-0-1</v>
      </c>
      <c r="R2343">
        <f>B2343+S2343</f>
        <v>26399.245975578</v>
      </c>
      <c r="S2343">
        <f>_xlfn.IFNA(VLOOKUP(Q2343,'MARVEL-X'!A$2:I$1400,7,FALSE),VLOOKUP(Q2343,MARVEL!A$2:J$1522,10,FALSE))</f>
        <v>579.43397557799995</v>
      </c>
      <c r="T2343">
        <f>IF(P2343=P2342,R2343+T2342,R2343)</f>
        <v>211193.83487623199</v>
      </c>
      <c r="U2343">
        <f>IF(P2343=P2342,1+U2342,1)</f>
        <v>8</v>
      </c>
      <c r="V2343" t="str">
        <f t="shared" si="36"/>
        <v/>
      </c>
      <c r="W2343" t="str">
        <f>IF(V2343="","",IF(ABS(V2343-R2343)&gt;W$1,ABS(V2343-R2343),""))</f>
        <v/>
      </c>
      <c r="X2343" t="str">
        <f>Y2343&amp;"-"&amp;Z2343&amp;"-"&amp;AC2343&amp;"-"&amp;AD2343&amp;"-"&amp;AG2343</f>
        <v>7.5-f-B-0-0.5</v>
      </c>
      <c r="Y2343">
        <f>F2343</f>
        <v>7.5</v>
      </c>
      <c r="Z2343" s="2" t="str">
        <f>G2343</f>
        <v>f</v>
      </c>
      <c r="AA2343">
        <f>_xlfn.IFNA(VLOOKUP(X2343,'duo-out'!A$2:Q$5000,5,FALSE),E2343+10*(H2343-1)+1+_xlfn.IFNA(VLOOKUP(D2343,states!A$2:C$10,3,FALSE),1))</f>
        <v>51</v>
      </c>
      <c r="AB2343" t="str">
        <f>IF(V2343="","",V2343)</f>
        <v/>
      </c>
      <c r="AC2343" s="2" t="str">
        <f>_xlfn.IFNA(VLOOKUP(D2343,states!A$2:C$10,2,FALSE),"XX")</f>
        <v>B</v>
      </c>
      <c r="AD2343">
        <f>E2343</f>
        <v>0</v>
      </c>
      <c r="AE2343">
        <f>_xlfn.IFNA(VLOOKUP(D2343,states!A$2:D$10,4,FALSE),0)</f>
        <v>0</v>
      </c>
      <c r="AF2343">
        <v>0.5</v>
      </c>
      <c r="AG2343">
        <f>IF(AE2343=0,AF2343,IF(AE2343=1,IF(F2343=0.5,0.5,IF(H2343=1,0.5,1.5)),IF(F2343=0.5,0.5,IF(H2343=1,2.5,1.5))))</f>
        <v>0.5</v>
      </c>
      <c r="AH2343" s="7">
        <f>IF(AC2343="XX",0,1/C2343^(1/5)*IF(E2343=0,100,1)/(E2343+1)^(1/4))</f>
        <v>288.53998118144267</v>
      </c>
    </row>
    <row r="2344" spans="1:34">
      <c r="A2344">
        <v>51</v>
      </c>
      <c r="B2344" s="1">
        <v>25399.806</v>
      </c>
      <c r="C2344" s="6">
        <v>5.0000000000000001E-3</v>
      </c>
      <c r="D2344" t="s">
        <v>4</v>
      </c>
      <c r="E2344">
        <v>0</v>
      </c>
      <c r="F2344">
        <v>7.5</v>
      </c>
      <c r="G2344" t="s">
        <v>2</v>
      </c>
      <c r="H2344">
        <v>1</v>
      </c>
      <c r="I2344" t="s">
        <v>0</v>
      </c>
      <c r="J2344">
        <v>0</v>
      </c>
      <c r="K2344">
        <v>8.5</v>
      </c>
      <c r="L2344" t="s">
        <v>2</v>
      </c>
      <c r="M2344">
        <v>1</v>
      </c>
      <c r="N2344" t="s">
        <v>106</v>
      </c>
      <c r="O2344">
        <v>-1</v>
      </c>
      <c r="P2344" t="str">
        <f>D2344&amp;"-"&amp;F2344&amp;"-"&amp;G2344&amp;"-"&amp;E2344&amp;"-"&amp;H2344</f>
        <v>B2Sigma-7.5-f-0-1</v>
      </c>
      <c r="Q2344" t="str">
        <f>I2344&amp;"-"&amp;K2344&amp;"-"&amp;L2344&amp;"-"&amp;J2344&amp;"-"&amp;M2344</f>
        <v>X2Pi-8.5-f-0-1</v>
      </c>
      <c r="R2344">
        <f>B2344+S2344</f>
        <v>26399.255696426</v>
      </c>
      <c r="S2344">
        <f>_xlfn.IFNA(VLOOKUP(Q2344,'MARVEL-X'!A$2:I$1400,7,FALSE),VLOOKUP(Q2344,MARVEL!A$2:J$1522,10,FALSE))</f>
        <v>999.44969642599995</v>
      </c>
      <c r="T2344">
        <f>IF(P2344=P2343,R2344+T2343,R2344)</f>
        <v>237593.09057265799</v>
      </c>
      <c r="U2344">
        <f>IF(P2344=P2343,1+U2343,1)</f>
        <v>9</v>
      </c>
      <c r="V2344" t="str">
        <f t="shared" si="36"/>
        <v/>
      </c>
      <c r="W2344" t="str">
        <f>IF(V2344="","",IF(ABS(V2344-R2344)&gt;W$1,ABS(V2344-R2344),""))</f>
        <v/>
      </c>
      <c r="X2344" t="str">
        <f>Y2344&amp;"-"&amp;Z2344&amp;"-"&amp;AC2344&amp;"-"&amp;AD2344&amp;"-"&amp;AG2344</f>
        <v>7.5-f-B-0-0.5</v>
      </c>
      <c r="Y2344">
        <f>F2344</f>
        <v>7.5</v>
      </c>
      <c r="Z2344" s="2" t="str">
        <f>G2344</f>
        <v>f</v>
      </c>
      <c r="AA2344">
        <f>_xlfn.IFNA(VLOOKUP(X2344,'duo-out'!A$2:Q$5000,5,FALSE),E2344+10*(H2344-1)+1+_xlfn.IFNA(VLOOKUP(D2344,states!A$2:C$10,3,FALSE),1))</f>
        <v>51</v>
      </c>
      <c r="AB2344" t="str">
        <f>IF(V2344="","",V2344)</f>
        <v/>
      </c>
      <c r="AC2344" s="2" t="str">
        <f>_xlfn.IFNA(VLOOKUP(D2344,states!A$2:C$10,2,FALSE),"XX")</f>
        <v>B</v>
      </c>
      <c r="AD2344">
        <f>E2344</f>
        <v>0</v>
      </c>
      <c r="AE2344">
        <f>_xlfn.IFNA(VLOOKUP(D2344,states!A$2:D$10,4,FALSE),0)</f>
        <v>0</v>
      </c>
      <c r="AF2344">
        <v>0.5</v>
      </c>
      <c r="AG2344">
        <f>IF(AE2344=0,AF2344,IF(AE2344=1,IF(F2344=0.5,0.5,IF(H2344=1,0.5,1.5)),IF(F2344=0.5,0.5,IF(H2344=1,2.5,1.5))))</f>
        <v>0.5</v>
      </c>
      <c r="AH2344" s="7">
        <f>IF(AC2344="XX",0,1/C2344^(1/5)*IF(E2344=0,100,1)/(E2344+1)^(1/4))</f>
        <v>288.53998118144267</v>
      </c>
    </row>
    <row r="2345" spans="1:34">
      <c r="A2345">
        <v>4221</v>
      </c>
      <c r="B2345" s="1">
        <v>25621.532999999999</v>
      </c>
      <c r="C2345" s="6">
        <v>9.9469999999999992E-3</v>
      </c>
      <c r="D2345" t="s">
        <v>4</v>
      </c>
      <c r="E2345">
        <v>0</v>
      </c>
      <c r="F2345">
        <v>7.5</v>
      </c>
      <c r="G2345" t="s">
        <v>2</v>
      </c>
      <c r="H2345">
        <v>1</v>
      </c>
      <c r="I2345" t="s">
        <v>0</v>
      </c>
      <c r="J2345">
        <v>0</v>
      </c>
      <c r="K2345">
        <v>7.5</v>
      </c>
      <c r="L2345" t="s">
        <v>1</v>
      </c>
      <c r="M2345">
        <v>1</v>
      </c>
      <c r="N2345" t="s">
        <v>4277</v>
      </c>
      <c r="O2345">
        <v>1</v>
      </c>
      <c r="P2345" t="str">
        <f>D2345&amp;"-"&amp;F2345&amp;"-"&amp;G2345&amp;"-"&amp;E2345&amp;"-"&amp;H2345</f>
        <v>B2Sigma-7.5-f-0-1</v>
      </c>
      <c r="Q2345" t="str">
        <f>I2345&amp;"-"&amp;K2345&amp;"-"&amp;L2345&amp;"-"&amp;J2345&amp;"-"&amp;M2345</f>
        <v>X2Pi-7.5-e-0-1</v>
      </c>
      <c r="R2345">
        <f>B2345+S2345</f>
        <v>26399.241955362999</v>
      </c>
      <c r="S2345">
        <f>_xlfn.IFNA(VLOOKUP(Q2345,'MARVEL-X'!A$2:I$1400,7,FALSE),VLOOKUP(Q2345,MARVEL!A$2:J$1522,10,FALSE))</f>
        <v>777.70895536299997</v>
      </c>
      <c r="T2345">
        <f>IF(P2345=P2344,R2345+T2344,R2345)</f>
        <v>263992.33252802101</v>
      </c>
      <c r="U2345">
        <f>IF(P2345=P2344,1+U2344,1)</f>
        <v>10</v>
      </c>
      <c r="V2345" t="str">
        <f t="shared" si="36"/>
        <v/>
      </c>
      <c r="W2345" t="str">
        <f>IF(V2345="","",IF(ABS(V2345-R2345)&gt;W$1,ABS(V2345-R2345),""))</f>
        <v/>
      </c>
      <c r="X2345" t="str">
        <f>Y2345&amp;"-"&amp;Z2345&amp;"-"&amp;AC2345&amp;"-"&amp;AD2345&amp;"-"&amp;AG2345</f>
        <v>7.5-f-B-0-0.5</v>
      </c>
      <c r="Y2345">
        <f>F2345</f>
        <v>7.5</v>
      </c>
      <c r="Z2345" s="2" t="str">
        <f>G2345</f>
        <v>f</v>
      </c>
      <c r="AA2345">
        <f>_xlfn.IFNA(VLOOKUP(X2345,'duo-out'!A$2:Q$5000,5,FALSE),E2345+10*(H2345-1)+1+_xlfn.IFNA(VLOOKUP(D2345,states!A$2:C$10,3,FALSE),1))</f>
        <v>51</v>
      </c>
      <c r="AB2345" t="str">
        <f>IF(V2345="","",V2345)</f>
        <v/>
      </c>
      <c r="AC2345" s="2" t="str">
        <f>_xlfn.IFNA(VLOOKUP(D2345,states!A$2:C$10,2,FALSE),"XX")</f>
        <v>B</v>
      </c>
      <c r="AD2345">
        <f>E2345</f>
        <v>0</v>
      </c>
      <c r="AE2345">
        <f>_xlfn.IFNA(VLOOKUP(D2345,states!A$2:D$10,4,FALSE),0)</f>
        <v>0</v>
      </c>
      <c r="AF2345">
        <v>0.5</v>
      </c>
      <c r="AG2345">
        <f>IF(AE2345=0,AF2345,IF(AE2345=1,IF(F2345=0.5,0.5,IF(H2345=1,0.5,1.5)),IF(F2345=0.5,0.5,IF(H2345=1,2.5,1.5))))</f>
        <v>0.5</v>
      </c>
      <c r="AH2345" s="7">
        <f>IF(AC2345="XX",0,1/C2345^(1/5)*IF(E2345=0,100,1)/(E2345+1)^(1/4))</f>
        <v>251.45575312425868</v>
      </c>
    </row>
    <row r="2346" spans="1:34">
      <c r="A2346">
        <v>3074</v>
      </c>
      <c r="B2346" s="1">
        <v>25819.797999999999</v>
      </c>
      <c r="C2346" s="6">
        <v>5.0000000000000001E-3</v>
      </c>
      <c r="D2346" t="s">
        <v>4</v>
      </c>
      <c r="E2346">
        <v>0</v>
      </c>
      <c r="F2346">
        <v>7.5</v>
      </c>
      <c r="G2346" t="s">
        <v>2</v>
      </c>
      <c r="H2346">
        <v>1</v>
      </c>
      <c r="I2346" t="s">
        <v>0</v>
      </c>
      <c r="J2346">
        <v>0</v>
      </c>
      <c r="K2346">
        <v>6.5</v>
      </c>
      <c r="L2346" t="s">
        <v>2</v>
      </c>
      <c r="M2346">
        <v>1</v>
      </c>
      <c r="N2346" t="s">
        <v>3130</v>
      </c>
      <c r="O2346">
        <v>1</v>
      </c>
      <c r="P2346" t="str">
        <f>D2346&amp;"-"&amp;F2346&amp;"-"&amp;G2346&amp;"-"&amp;E2346&amp;"-"&amp;H2346</f>
        <v>B2Sigma-7.5-f-0-1</v>
      </c>
      <c r="Q2346" t="str">
        <f>I2346&amp;"-"&amp;K2346&amp;"-"&amp;L2346&amp;"-"&amp;J2346&amp;"-"&amp;M2346</f>
        <v>X2Pi-6.5-f-0-1</v>
      </c>
      <c r="R2346">
        <f>B2346+S2346</f>
        <v>26399.231975577997</v>
      </c>
      <c r="S2346">
        <f>_xlfn.IFNA(VLOOKUP(Q2346,'MARVEL-X'!A$2:I$1400,7,FALSE),VLOOKUP(Q2346,MARVEL!A$2:J$1522,10,FALSE))</f>
        <v>579.43397557799995</v>
      </c>
      <c r="T2346">
        <f>IF(P2346=P2345,R2346+T2345,R2346)</f>
        <v>290391.56450359902</v>
      </c>
      <c r="U2346">
        <f>IF(P2346=P2345,1+U2345,1)</f>
        <v>11</v>
      </c>
      <c r="V2346" t="str">
        <f t="shared" si="36"/>
        <v/>
      </c>
      <c r="W2346" t="str">
        <f>IF(V2346="","",IF(ABS(V2346-R2346)&gt;W$1,ABS(V2346-R2346),""))</f>
        <v/>
      </c>
      <c r="X2346" t="str">
        <f>Y2346&amp;"-"&amp;Z2346&amp;"-"&amp;AC2346&amp;"-"&amp;AD2346&amp;"-"&amp;AG2346</f>
        <v>7.5-f-B-0-0.5</v>
      </c>
      <c r="Y2346">
        <f>F2346</f>
        <v>7.5</v>
      </c>
      <c r="Z2346" s="2" t="str">
        <f>G2346</f>
        <v>f</v>
      </c>
      <c r="AA2346">
        <f>_xlfn.IFNA(VLOOKUP(X2346,'duo-out'!A$2:Q$5000,5,FALSE),E2346+10*(H2346-1)+1+_xlfn.IFNA(VLOOKUP(D2346,states!A$2:C$10,3,FALSE),1))</f>
        <v>51</v>
      </c>
      <c r="AB2346" t="str">
        <f>IF(V2346="","",V2346)</f>
        <v/>
      </c>
      <c r="AC2346" s="2" t="str">
        <f>_xlfn.IFNA(VLOOKUP(D2346,states!A$2:C$10,2,FALSE),"XX")</f>
        <v>B</v>
      </c>
      <c r="AD2346">
        <f>E2346</f>
        <v>0</v>
      </c>
      <c r="AE2346">
        <f>_xlfn.IFNA(VLOOKUP(D2346,states!A$2:D$10,4,FALSE),0)</f>
        <v>0</v>
      </c>
      <c r="AF2346">
        <v>0.5</v>
      </c>
      <c r="AG2346">
        <f>IF(AE2346=0,AF2346,IF(AE2346=1,IF(F2346=0.5,0.5,IF(H2346=1,0.5,1.5)),IF(F2346=0.5,0.5,IF(H2346=1,2.5,1.5))))</f>
        <v>0.5</v>
      </c>
      <c r="AH2346" s="7">
        <f>IF(AC2346="XX",0,1/C2346^(1/5)*IF(E2346=0,100,1)/(E2346+1)^(1/4))</f>
        <v>288.53998118144267</v>
      </c>
    </row>
    <row r="2347" spans="1:34">
      <c r="A2347">
        <v>3047</v>
      </c>
      <c r="B2347" s="1">
        <v>25621.526999999998</v>
      </c>
      <c r="C2347" s="6">
        <v>5.0000000000000001E-3</v>
      </c>
      <c r="D2347" t="s">
        <v>4</v>
      </c>
      <c r="E2347">
        <v>0</v>
      </c>
      <c r="F2347">
        <v>7.5</v>
      </c>
      <c r="G2347" t="s">
        <v>2</v>
      </c>
      <c r="H2347">
        <v>1</v>
      </c>
      <c r="I2347" t="s">
        <v>0</v>
      </c>
      <c r="J2347">
        <v>0</v>
      </c>
      <c r="K2347">
        <v>7.5</v>
      </c>
      <c r="L2347" t="s">
        <v>1</v>
      </c>
      <c r="M2347">
        <v>1</v>
      </c>
      <c r="N2347" t="s">
        <v>3103</v>
      </c>
      <c r="O2347">
        <v>1</v>
      </c>
      <c r="P2347" t="str">
        <f>D2347&amp;"-"&amp;F2347&amp;"-"&amp;G2347&amp;"-"&amp;E2347&amp;"-"&amp;H2347</f>
        <v>B2Sigma-7.5-f-0-1</v>
      </c>
      <c r="Q2347" t="str">
        <f>I2347&amp;"-"&amp;K2347&amp;"-"&amp;L2347&amp;"-"&amp;J2347&amp;"-"&amp;M2347</f>
        <v>X2Pi-7.5-e-0-1</v>
      </c>
      <c r="R2347">
        <f>B2347+S2347</f>
        <v>26399.235955362998</v>
      </c>
      <c r="S2347">
        <f>_xlfn.IFNA(VLOOKUP(Q2347,'MARVEL-X'!A$2:I$1400,7,FALSE),VLOOKUP(Q2347,MARVEL!A$2:J$1522,10,FALSE))</f>
        <v>777.70895536299997</v>
      </c>
      <c r="T2347">
        <f>IF(P2347=P2346,R2347+T2346,R2347)</f>
        <v>316790.80045896204</v>
      </c>
      <c r="U2347">
        <f>IF(P2347=P2346,1+U2346,1)</f>
        <v>12</v>
      </c>
      <c r="V2347" t="str">
        <f t="shared" si="36"/>
        <v/>
      </c>
      <c r="W2347" t="str">
        <f>IF(V2347="","",IF(ABS(V2347-R2347)&gt;W$1,ABS(V2347-R2347),""))</f>
        <v/>
      </c>
      <c r="X2347" t="str">
        <f>Y2347&amp;"-"&amp;Z2347&amp;"-"&amp;AC2347&amp;"-"&amp;AD2347&amp;"-"&amp;AG2347</f>
        <v>7.5-f-B-0-0.5</v>
      </c>
      <c r="Y2347">
        <f>F2347</f>
        <v>7.5</v>
      </c>
      <c r="Z2347" s="2" t="str">
        <f>G2347</f>
        <v>f</v>
      </c>
      <c r="AA2347">
        <f>_xlfn.IFNA(VLOOKUP(X2347,'duo-out'!A$2:Q$5000,5,FALSE),E2347+10*(H2347-1)+1+_xlfn.IFNA(VLOOKUP(D2347,states!A$2:C$10,3,FALSE),1))</f>
        <v>51</v>
      </c>
      <c r="AB2347" t="str">
        <f>IF(V2347="","",V2347)</f>
        <v/>
      </c>
      <c r="AC2347" s="2" t="str">
        <f>_xlfn.IFNA(VLOOKUP(D2347,states!A$2:C$10,2,FALSE),"XX")</f>
        <v>B</v>
      </c>
      <c r="AD2347">
        <f>E2347</f>
        <v>0</v>
      </c>
      <c r="AE2347">
        <f>_xlfn.IFNA(VLOOKUP(D2347,states!A$2:D$10,4,FALSE),0)</f>
        <v>0</v>
      </c>
      <c r="AF2347">
        <v>0.5</v>
      </c>
      <c r="AG2347">
        <f>IF(AE2347=0,AF2347,IF(AE2347=1,IF(F2347=0.5,0.5,IF(H2347=1,0.5,1.5)),IF(F2347=0.5,0.5,IF(H2347=1,2.5,1.5))))</f>
        <v>0.5</v>
      </c>
      <c r="AH2347" s="7">
        <f>IF(AC2347="XX",0,1/C2347^(1/5)*IF(E2347=0,100,1)/(E2347+1)^(1/4))</f>
        <v>288.53998118144267</v>
      </c>
    </row>
    <row r="2348" spans="1:34">
      <c r="A2348">
        <v>3024</v>
      </c>
      <c r="B2348" s="1">
        <v>25399.787100000001</v>
      </c>
      <c r="C2348" s="6">
        <v>5.0000000000000001E-3</v>
      </c>
      <c r="D2348" t="s">
        <v>4</v>
      </c>
      <c r="E2348">
        <v>0</v>
      </c>
      <c r="F2348">
        <v>7.5</v>
      </c>
      <c r="G2348" t="s">
        <v>2</v>
      </c>
      <c r="H2348">
        <v>1</v>
      </c>
      <c r="I2348" t="s">
        <v>0</v>
      </c>
      <c r="J2348">
        <v>0</v>
      </c>
      <c r="K2348">
        <v>8.5</v>
      </c>
      <c r="L2348" t="s">
        <v>2</v>
      </c>
      <c r="M2348">
        <v>1</v>
      </c>
      <c r="N2348" t="s">
        <v>3080</v>
      </c>
      <c r="O2348">
        <v>1</v>
      </c>
      <c r="P2348" t="str">
        <f>D2348&amp;"-"&amp;F2348&amp;"-"&amp;G2348&amp;"-"&amp;E2348&amp;"-"&amp;H2348</f>
        <v>B2Sigma-7.5-f-0-1</v>
      </c>
      <c r="Q2348" t="str">
        <f>I2348&amp;"-"&amp;K2348&amp;"-"&amp;L2348&amp;"-"&amp;J2348&amp;"-"&amp;M2348</f>
        <v>X2Pi-8.5-f-0-1</v>
      </c>
      <c r="R2348">
        <f>B2348+S2348</f>
        <v>26399.236796426001</v>
      </c>
      <c r="S2348">
        <f>_xlfn.IFNA(VLOOKUP(Q2348,'MARVEL-X'!A$2:I$1400,7,FALSE),VLOOKUP(Q2348,MARVEL!A$2:J$1522,10,FALSE))</f>
        <v>999.44969642599995</v>
      </c>
      <c r="T2348">
        <f>IF(P2348=P2347,R2348+T2347,R2348)</f>
        <v>343190.03725538804</v>
      </c>
      <c r="U2348">
        <f>IF(P2348=P2347,1+U2347,1)</f>
        <v>13</v>
      </c>
      <c r="V2348" t="str">
        <f t="shared" si="36"/>
        <v/>
      </c>
      <c r="W2348" t="str">
        <f>IF(V2348="","",IF(ABS(V2348-R2348)&gt;W$1,ABS(V2348-R2348),""))</f>
        <v/>
      </c>
      <c r="X2348" t="str">
        <f>Y2348&amp;"-"&amp;Z2348&amp;"-"&amp;AC2348&amp;"-"&amp;AD2348&amp;"-"&amp;AG2348</f>
        <v>7.5-f-B-0-0.5</v>
      </c>
      <c r="Y2348">
        <f>F2348</f>
        <v>7.5</v>
      </c>
      <c r="Z2348" s="2" t="str">
        <f>G2348</f>
        <v>f</v>
      </c>
      <c r="AA2348">
        <f>_xlfn.IFNA(VLOOKUP(X2348,'duo-out'!A$2:Q$5000,5,FALSE),E2348+10*(H2348-1)+1+_xlfn.IFNA(VLOOKUP(D2348,states!A$2:C$10,3,FALSE),1))</f>
        <v>51</v>
      </c>
      <c r="AB2348" t="str">
        <f>IF(V2348="","",V2348)</f>
        <v/>
      </c>
      <c r="AC2348" s="2" t="str">
        <f>_xlfn.IFNA(VLOOKUP(D2348,states!A$2:C$10,2,FALSE),"XX")</f>
        <v>B</v>
      </c>
      <c r="AD2348">
        <f>E2348</f>
        <v>0</v>
      </c>
      <c r="AE2348">
        <f>_xlfn.IFNA(VLOOKUP(D2348,states!A$2:D$10,4,FALSE),0)</f>
        <v>0</v>
      </c>
      <c r="AF2348">
        <v>0.5</v>
      </c>
      <c r="AG2348">
        <f>IF(AE2348=0,AF2348,IF(AE2348=1,IF(F2348=0.5,0.5,IF(H2348=1,0.5,1.5)),IF(F2348=0.5,0.5,IF(H2348=1,2.5,1.5))))</f>
        <v>0.5</v>
      </c>
      <c r="AH2348" s="7">
        <f>IF(AC2348="XX",0,1/C2348^(1/5)*IF(E2348=0,100,1)/(E2348+1)^(1/4))</f>
        <v>288.53998118144267</v>
      </c>
    </row>
    <row r="2349" spans="1:34">
      <c r="A2349">
        <v>435</v>
      </c>
      <c r="B2349" s="1">
        <v>25399.72</v>
      </c>
      <c r="C2349" s="6">
        <v>7.1400000000000005E-2</v>
      </c>
      <c r="D2349" t="s">
        <v>4</v>
      </c>
      <c r="E2349">
        <v>0</v>
      </c>
      <c r="F2349">
        <v>7.5</v>
      </c>
      <c r="G2349" t="s">
        <v>2</v>
      </c>
      <c r="H2349">
        <v>1</v>
      </c>
      <c r="I2349" t="s">
        <v>0</v>
      </c>
      <c r="J2349">
        <v>0</v>
      </c>
      <c r="K2349">
        <v>8.5</v>
      </c>
      <c r="L2349" t="s">
        <v>2</v>
      </c>
      <c r="M2349">
        <v>1</v>
      </c>
      <c r="N2349" t="s">
        <v>491</v>
      </c>
      <c r="O2349">
        <v>1</v>
      </c>
      <c r="P2349" t="str">
        <f>D2349&amp;"-"&amp;F2349&amp;"-"&amp;G2349&amp;"-"&amp;E2349&amp;"-"&amp;H2349</f>
        <v>B2Sigma-7.5-f-0-1</v>
      </c>
      <c r="Q2349" t="str">
        <f>I2349&amp;"-"&amp;K2349&amp;"-"&amp;L2349&amp;"-"&amp;J2349&amp;"-"&amp;M2349</f>
        <v>X2Pi-8.5-f-0-1</v>
      </c>
      <c r="R2349">
        <f>B2349+S2349</f>
        <v>26399.169696426001</v>
      </c>
      <c r="S2349">
        <f>_xlfn.IFNA(VLOOKUP(Q2349,'MARVEL-X'!A$2:I$1400,7,FALSE),VLOOKUP(Q2349,MARVEL!A$2:J$1522,10,FALSE))</f>
        <v>999.44969642599995</v>
      </c>
      <c r="T2349">
        <f>IF(P2349=P2348,R2349+T2348,R2349)</f>
        <v>369589.20695181406</v>
      </c>
      <c r="U2349">
        <f>IF(P2349=P2348,1+U2348,1)</f>
        <v>14</v>
      </c>
      <c r="V2349" t="str">
        <f t="shared" si="36"/>
        <v/>
      </c>
      <c r="W2349" t="str">
        <f>IF(V2349="","",IF(ABS(V2349-R2349)&gt;W$1,ABS(V2349-R2349),""))</f>
        <v/>
      </c>
      <c r="X2349" t="str">
        <f>Y2349&amp;"-"&amp;Z2349&amp;"-"&amp;AC2349&amp;"-"&amp;AD2349&amp;"-"&amp;AG2349</f>
        <v>7.5-f-B-0-0.5</v>
      </c>
      <c r="Y2349">
        <f>F2349</f>
        <v>7.5</v>
      </c>
      <c r="Z2349" s="2" t="str">
        <f>G2349</f>
        <v>f</v>
      </c>
      <c r="AA2349">
        <f>_xlfn.IFNA(VLOOKUP(X2349,'duo-out'!A$2:Q$5000,5,FALSE),E2349+10*(H2349-1)+1+_xlfn.IFNA(VLOOKUP(D2349,states!A$2:C$10,3,FALSE),1))</f>
        <v>51</v>
      </c>
      <c r="AB2349" t="str">
        <f>IF(V2349="","",V2349)</f>
        <v/>
      </c>
      <c r="AC2349" s="2" t="str">
        <f>_xlfn.IFNA(VLOOKUP(D2349,states!A$2:C$10,2,FALSE),"XX")</f>
        <v>B</v>
      </c>
      <c r="AD2349">
        <f>E2349</f>
        <v>0</v>
      </c>
      <c r="AE2349">
        <f>_xlfn.IFNA(VLOOKUP(D2349,states!A$2:D$10,4,FALSE),0)</f>
        <v>0</v>
      </c>
      <c r="AF2349">
        <v>0.5</v>
      </c>
      <c r="AG2349">
        <f>IF(AE2349=0,AF2349,IF(AE2349=1,IF(F2349=0.5,0.5,IF(H2349=1,0.5,1.5)),IF(F2349=0.5,0.5,IF(H2349=1,2.5,1.5))))</f>
        <v>0.5</v>
      </c>
      <c r="AH2349" s="7">
        <f>IF(AC2349="XX",0,1/C2349^(1/5)*IF(E2349=0,100,1)/(E2349+1)^(1/4))</f>
        <v>169.53538530864211</v>
      </c>
    </row>
    <row r="2350" spans="1:34">
      <c r="A2350">
        <v>361</v>
      </c>
      <c r="B2350" s="1">
        <v>25819.84</v>
      </c>
      <c r="C2350" s="6">
        <v>0.05</v>
      </c>
      <c r="D2350" t="s">
        <v>4</v>
      </c>
      <c r="E2350">
        <v>0</v>
      </c>
      <c r="F2350">
        <v>7.5</v>
      </c>
      <c r="G2350" t="s">
        <v>2</v>
      </c>
      <c r="H2350">
        <v>1</v>
      </c>
      <c r="I2350" t="s">
        <v>0</v>
      </c>
      <c r="J2350">
        <v>0</v>
      </c>
      <c r="K2350">
        <v>6.5</v>
      </c>
      <c r="L2350" t="s">
        <v>2</v>
      </c>
      <c r="M2350">
        <v>1</v>
      </c>
      <c r="N2350" t="s">
        <v>417</v>
      </c>
      <c r="O2350">
        <v>1</v>
      </c>
      <c r="P2350" t="str">
        <f>D2350&amp;"-"&amp;F2350&amp;"-"&amp;G2350&amp;"-"&amp;E2350&amp;"-"&amp;H2350</f>
        <v>B2Sigma-7.5-f-0-1</v>
      </c>
      <c r="Q2350" t="str">
        <f>I2350&amp;"-"&amp;K2350&amp;"-"&amp;L2350&amp;"-"&amp;J2350&amp;"-"&amp;M2350</f>
        <v>X2Pi-6.5-f-0-1</v>
      </c>
      <c r="R2350">
        <f>B2350+S2350</f>
        <v>26399.273975577998</v>
      </c>
      <c r="S2350">
        <f>_xlfn.IFNA(VLOOKUP(Q2350,'MARVEL-X'!A$2:I$1400,7,FALSE),VLOOKUP(Q2350,MARVEL!A$2:J$1522,10,FALSE))</f>
        <v>579.43397557799995</v>
      </c>
      <c r="T2350">
        <f>IF(P2350=P2349,R2350+T2349,R2350)</f>
        <v>395988.48092739208</v>
      </c>
      <c r="U2350">
        <f>IF(P2350=P2349,1+U2349,1)</f>
        <v>15</v>
      </c>
      <c r="V2350" t="str">
        <f t="shared" si="36"/>
        <v/>
      </c>
      <c r="W2350" t="str">
        <f>IF(V2350="","",IF(ABS(V2350-R2350)&gt;W$1,ABS(V2350-R2350),""))</f>
        <v/>
      </c>
      <c r="X2350" t="str">
        <f>Y2350&amp;"-"&amp;Z2350&amp;"-"&amp;AC2350&amp;"-"&amp;AD2350&amp;"-"&amp;AG2350</f>
        <v>7.5-f-B-0-0.5</v>
      </c>
      <c r="Y2350">
        <f>F2350</f>
        <v>7.5</v>
      </c>
      <c r="Z2350" s="2" t="str">
        <f>G2350</f>
        <v>f</v>
      </c>
      <c r="AA2350">
        <f>_xlfn.IFNA(VLOOKUP(X2350,'duo-out'!A$2:Q$5000,5,FALSE),E2350+10*(H2350-1)+1+_xlfn.IFNA(VLOOKUP(D2350,states!A$2:C$10,3,FALSE),1))</f>
        <v>51</v>
      </c>
      <c r="AB2350" t="str">
        <f>IF(V2350="","",V2350)</f>
        <v/>
      </c>
      <c r="AC2350" s="2" t="str">
        <f>_xlfn.IFNA(VLOOKUP(D2350,states!A$2:C$10,2,FALSE),"XX")</f>
        <v>B</v>
      </c>
      <c r="AD2350">
        <f>E2350</f>
        <v>0</v>
      </c>
      <c r="AE2350">
        <f>_xlfn.IFNA(VLOOKUP(D2350,states!A$2:D$10,4,FALSE),0)</f>
        <v>0</v>
      </c>
      <c r="AF2350">
        <v>0.5</v>
      </c>
      <c r="AG2350">
        <f>IF(AE2350=0,AF2350,IF(AE2350=1,IF(F2350=0.5,0.5,IF(H2350=1,0.5,1.5)),IF(F2350=0.5,0.5,IF(H2350=1,2.5,1.5))))</f>
        <v>0.5</v>
      </c>
      <c r="AH2350" s="7">
        <f>IF(AC2350="XX",0,1/C2350^(1/5)*IF(E2350=0,100,1)/(E2350+1)^(1/4))</f>
        <v>182.05642030260799</v>
      </c>
    </row>
    <row r="2351" spans="1:34">
      <c r="A2351">
        <v>397</v>
      </c>
      <c r="B2351" s="1">
        <v>25621.54</v>
      </c>
      <c r="C2351" s="6">
        <v>0.05</v>
      </c>
      <c r="D2351" t="s">
        <v>4</v>
      </c>
      <c r="E2351">
        <v>0</v>
      </c>
      <c r="F2351">
        <v>7.5</v>
      </c>
      <c r="G2351" t="s">
        <v>2</v>
      </c>
      <c r="H2351">
        <v>1</v>
      </c>
      <c r="I2351" t="s">
        <v>0</v>
      </c>
      <c r="J2351">
        <v>0</v>
      </c>
      <c r="K2351">
        <v>7.5</v>
      </c>
      <c r="L2351" t="s">
        <v>1</v>
      </c>
      <c r="M2351">
        <v>1</v>
      </c>
      <c r="N2351" t="s">
        <v>453</v>
      </c>
      <c r="O2351">
        <v>1</v>
      </c>
      <c r="P2351" t="str">
        <f>D2351&amp;"-"&amp;F2351&amp;"-"&amp;G2351&amp;"-"&amp;E2351&amp;"-"&amp;H2351</f>
        <v>B2Sigma-7.5-f-0-1</v>
      </c>
      <c r="Q2351" t="str">
        <f>I2351&amp;"-"&amp;K2351&amp;"-"&amp;L2351&amp;"-"&amp;J2351&amp;"-"&amp;M2351</f>
        <v>X2Pi-7.5-e-0-1</v>
      </c>
      <c r="R2351">
        <f>B2351+S2351</f>
        <v>26399.248955363</v>
      </c>
      <c r="S2351">
        <f>_xlfn.IFNA(VLOOKUP(Q2351,'MARVEL-X'!A$2:I$1400,7,FALSE),VLOOKUP(Q2351,MARVEL!A$2:J$1522,10,FALSE))</f>
        <v>777.70895536299997</v>
      </c>
      <c r="T2351">
        <f>IF(P2351=P2350,R2351+T2350,R2351)</f>
        <v>422387.72988275508</v>
      </c>
      <c r="U2351">
        <f>IF(P2351=P2350,1+U2350,1)</f>
        <v>16</v>
      </c>
      <c r="V2351">
        <f t="shared" si="36"/>
        <v>26399.233117672193</v>
      </c>
      <c r="W2351" t="str">
        <f>IF(V2351="","",IF(ABS(V2351-R2351)&gt;W$1,ABS(V2351-R2351),""))</f>
        <v/>
      </c>
      <c r="X2351" t="str">
        <f>Y2351&amp;"-"&amp;Z2351&amp;"-"&amp;AC2351&amp;"-"&amp;AD2351&amp;"-"&amp;AG2351</f>
        <v>7.5-f-B-0-0.5</v>
      </c>
      <c r="Y2351">
        <f>F2351</f>
        <v>7.5</v>
      </c>
      <c r="Z2351" s="2" t="str">
        <f>G2351</f>
        <v>f</v>
      </c>
      <c r="AA2351">
        <f>_xlfn.IFNA(VLOOKUP(X2351,'duo-out'!A$2:Q$5000,5,FALSE),E2351+10*(H2351-1)+1+_xlfn.IFNA(VLOOKUP(D2351,states!A$2:C$10,3,FALSE),1))</f>
        <v>51</v>
      </c>
      <c r="AB2351">
        <f>IF(V2351="","",V2351)</f>
        <v>26399.233117672193</v>
      </c>
      <c r="AC2351" s="2" t="str">
        <f>_xlfn.IFNA(VLOOKUP(D2351,states!A$2:C$10,2,FALSE),"XX")</f>
        <v>B</v>
      </c>
      <c r="AD2351">
        <f>E2351</f>
        <v>0</v>
      </c>
      <c r="AE2351">
        <f>_xlfn.IFNA(VLOOKUP(D2351,states!A$2:D$10,4,FALSE),0)</f>
        <v>0</v>
      </c>
      <c r="AF2351">
        <v>0.5</v>
      </c>
      <c r="AG2351">
        <f>IF(AE2351=0,AF2351,IF(AE2351=1,IF(F2351=0.5,0.5,IF(H2351=1,0.5,1.5)),IF(F2351=0.5,0.5,IF(H2351=1,2.5,1.5))))</f>
        <v>0.5</v>
      </c>
      <c r="AH2351" s="7">
        <f>IF(AC2351="XX",0,1/C2351^(1/5)*IF(E2351=0,100,1)/(E2351+1)^(1/4))</f>
        <v>182.05642030260799</v>
      </c>
    </row>
    <row r="2352" spans="1:34">
      <c r="A2352">
        <v>303</v>
      </c>
      <c r="B2352" s="1">
        <v>25348.32</v>
      </c>
      <c r="C2352" s="6">
        <v>0.5</v>
      </c>
      <c r="D2352" t="s">
        <v>6416</v>
      </c>
      <c r="E2352">
        <v>0</v>
      </c>
      <c r="F2352">
        <v>7.5</v>
      </c>
      <c r="G2352" t="s">
        <v>2</v>
      </c>
      <c r="H2352">
        <v>2</v>
      </c>
      <c r="I2352" t="s">
        <v>0</v>
      </c>
      <c r="J2352">
        <v>0</v>
      </c>
      <c r="K2352">
        <v>8.5</v>
      </c>
      <c r="L2352" t="s">
        <v>2</v>
      </c>
      <c r="M2352">
        <v>2</v>
      </c>
      <c r="N2352" t="s">
        <v>358</v>
      </c>
      <c r="O2352">
        <v>-1</v>
      </c>
      <c r="P2352" t="str">
        <f>D2352&amp;"-"&amp;F2352&amp;"-"&amp;G2352&amp;"-"&amp;E2352&amp;"-"&amp;H2352</f>
        <v>B2Sigma-a-7.5-f-0-2</v>
      </c>
      <c r="Q2352" t="str">
        <f>I2352&amp;"-"&amp;K2352&amp;"-"&amp;L2352&amp;"-"&amp;J2352&amp;"-"&amp;M2352</f>
        <v>X2Pi-8.5-f-0-2</v>
      </c>
      <c r="R2352">
        <f>B2352+S2352</f>
        <v>26600.694317142999</v>
      </c>
      <c r="S2352">
        <f>_xlfn.IFNA(VLOOKUP(Q2352,'MARVEL-X'!A$2:I$1400,7,FALSE),VLOOKUP(Q2352,MARVEL!A$2:J$1522,10,FALSE))</f>
        <v>1252.3743171430001</v>
      </c>
      <c r="T2352">
        <f>IF(P2352=P2351,R2352+T2351,R2352)</f>
        <v>26600.694317142999</v>
      </c>
      <c r="U2352">
        <f>IF(P2352=P2351,1+U2351,1)</f>
        <v>1</v>
      </c>
      <c r="V2352">
        <f t="shared" si="36"/>
        <v>26600.694317142999</v>
      </c>
      <c r="W2352" t="str">
        <f>IF(V2352="","",IF(ABS(V2352-R2352)&gt;W$1,ABS(V2352-R2352),""))</f>
        <v/>
      </c>
      <c r="X2352" t="str">
        <f>Y2352&amp;"-"&amp;Z2352&amp;"-"&amp;AC2352&amp;"-"&amp;AD2352&amp;"-"&amp;AG2352</f>
        <v>7.5-f-XX-0-0.5</v>
      </c>
      <c r="Y2352">
        <f>F2352</f>
        <v>7.5</v>
      </c>
      <c r="Z2352" s="2" t="str">
        <f>G2352</f>
        <v>f</v>
      </c>
      <c r="AA2352">
        <f>_xlfn.IFNA(VLOOKUP(X2352,'duo-out'!A$2:Q$5000,5,FALSE),E2352+10*(H2352-1)+1+_xlfn.IFNA(VLOOKUP(D2352,states!A$2:C$10,3,FALSE),1))</f>
        <v>12</v>
      </c>
      <c r="AB2352">
        <f>IF(V2352="","",V2352)</f>
        <v>26600.694317142999</v>
      </c>
      <c r="AC2352" s="2" t="str">
        <f>_xlfn.IFNA(VLOOKUP(D2352,states!A$2:C$10,2,FALSE),"XX")</f>
        <v>XX</v>
      </c>
      <c r="AD2352">
        <f>E2352</f>
        <v>0</v>
      </c>
      <c r="AE2352">
        <f>_xlfn.IFNA(VLOOKUP(D2352,states!A$2:D$10,4,FALSE),0)</f>
        <v>0</v>
      </c>
      <c r="AF2352">
        <v>0.5</v>
      </c>
      <c r="AG2352">
        <f>IF(AE2352=0,AF2352,IF(AE2352=1,IF(F2352=0.5,0.5,IF(H2352=1,0.5,1.5)),IF(F2352=0.5,0.5,IF(H2352=1,2.5,1.5))))</f>
        <v>0.5</v>
      </c>
      <c r="AH2352" s="7">
        <f>IF(AC2352="XX",0,1/C2352^(1/5)*IF(E2352=0,100,1)/(E2352+1)^(1/4))</f>
        <v>0</v>
      </c>
    </row>
    <row r="2353" spans="1:34">
      <c r="A2353">
        <v>5102</v>
      </c>
      <c r="B2353" s="1">
        <v>27528.43</v>
      </c>
      <c r="C2353" s="6">
        <v>0.2762</v>
      </c>
      <c r="D2353" t="s">
        <v>4</v>
      </c>
      <c r="E2353">
        <v>1</v>
      </c>
      <c r="F2353">
        <v>7.5</v>
      </c>
      <c r="G2353" t="s">
        <v>2</v>
      </c>
      <c r="H2353">
        <v>1</v>
      </c>
      <c r="I2353" t="s">
        <v>0</v>
      </c>
      <c r="J2353">
        <v>0</v>
      </c>
      <c r="K2353">
        <v>6.5</v>
      </c>
      <c r="L2353" t="s">
        <v>2</v>
      </c>
      <c r="M2353">
        <v>1</v>
      </c>
      <c r="N2353" t="s">
        <v>5158</v>
      </c>
      <c r="O2353">
        <v>1</v>
      </c>
      <c r="P2353" t="str">
        <f>D2353&amp;"-"&amp;F2353&amp;"-"&amp;G2353&amp;"-"&amp;E2353&amp;"-"&amp;H2353</f>
        <v>B2Sigma-7.5-f-1-1</v>
      </c>
      <c r="Q2353" t="str">
        <f>I2353&amp;"-"&amp;K2353&amp;"-"&amp;L2353&amp;"-"&amp;J2353&amp;"-"&amp;M2353</f>
        <v>X2Pi-6.5-f-0-1</v>
      </c>
      <c r="R2353">
        <f>B2353+S2353</f>
        <v>28107.863975577999</v>
      </c>
      <c r="S2353">
        <f>_xlfn.IFNA(VLOOKUP(Q2353,'MARVEL-X'!A$2:I$1400,7,FALSE),VLOOKUP(Q2353,MARVEL!A$2:J$1522,10,FALSE))</f>
        <v>579.43397557799995</v>
      </c>
      <c r="T2353">
        <f>IF(P2353=P2352,R2353+T2352,R2353)</f>
        <v>28107.863975577999</v>
      </c>
      <c r="U2353">
        <f>IF(P2353=P2352,1+U2352,1)</f>
        <v>1</v>
      </c>
      <c r="V2353" t="str">
        <f t="shared" si="36"/>
        <v/>
      </c>
      <c r="W2353" t="str">
        <f>IF(V2353="","",IF(ABS(V2353-R2353)&gt;W$1,ABS(V2353-R2353),""))</f>
        <v/>
      </c>
      <c r="X2353" t="str">
        <f>Y2353&amp;"-"&amp;Z2353&amp;"-"&amp;AC2353&amp;"-"&amp;AD2353&amp;"-"&amp;AG2353</f>
        <v>7.5-f-B-1-0.5</v>
      </c>
      <c r="Y2353">
        <f>F2353</f>
        <v>7.5</v>
      </c>
      <c r="Z2353" s="2" t="str">
        <f>G2353</f>
        <v>f</v>
      </c>
      <c r="AA2353">
        <f>_xlfn.IFNA(VLOOKUP(X2353,'duo-out'!A$2:Q$5000,5,FALSE),E2353+10*(H2353-1)+1+_xlfn.IFNA(VLOOKUP(D2353,states!A$2:C$10,3,FALSE),1))</f>
        <v>52</v>
      </c>
      <c r="AB2353" t="str">
        <f>IF(V2353="","",V2353)</f>
        <v/>
      </c>
      <c r="AC2353" s="2" t="str">
        <f>_xlfn.IFNA(VLOOKUP(D2353,states!A$2:C$10,2,FALSE),"XX")</f>
        <v>B</v>
      </c>
      <c r="AD2353">
        <f>E2353</f>
        <v>1</v>
      </c>
      <c r="AE2353">
        <f>_xlfn.IFNA(VLOOKUP(D2353,states!A$2:D$10,4,FALSE),0)</f>
        <v>0</v>
      </c>
      <c r="AF2353">
        <v>0.5</v>
      </c>
      <c r="AG2353">
        <f>IF(AE2353=0,AF2353,IF(AE2353=1,IF(F2353=0.5,0.5,IF(H2353=1,0.5,1.5)),IF(F2353=0.5,0.5,IF(H2353=1,2.5,1.5))))</f>
        <v>0.5</v>
      </c>
      <c r="AH2353" s="7">
        <f>IF(AC2353="XX",0,1/C2353^(1/5)*IF(E2353=0,100,1)/(E2353+1)^(1/4))</f>
        <v>1.0876715432510344</v>
      </c>
    </row>
    <row r="2354" spans="1:34">
      <c r="A2354">
        <v>5091</v>
      </c>
      <c r="B2354" s="1">
        <v>27330.17</v>
      </c>
      <c r="C2354" s="6">
        <v>0.29330000000000001</v>
      </c>
      <c r="D2354" t="s">
        <v>4</v>
      </c>
      <c r="E2354">
        <v>1</v>
      </c>
      <c r="F2354">
        <v>7.5</v>
      </c>
      <c r="G2354" t="s">
        <v>2</v>
      </c>
      <c r="H2354">
        <v>1</v>
      </c>
      <c r="I2354" t="s">
        <v>0</v>
      </c>
      <c r="J2354">
        <v>0</v>
      </c>
      <c r="K2354">
        <v>7.5</v>
      </c>
      <c r="L2354" t="s">
        <v>1</v>
      </c>
      <c r="M2354">
        <v>1</v>
      </c>
      <c r="N2354" t="s">
        <v>5147</v>
      </c>
      <c r="O2354">
        <v>1</v>
      </c>
      <c r="P2354" t="str">
        <f>D2354&amp;"-"&amp;F2354&amp;"-"&amp;G2354&amp;"-"&amp;E2354&amp;"-"&amp;H2354</f>
        <v>B2Sigma-7.5-f-1-1</v>
      </c>
      <c r="Q2354" t="str">
        <f>I2354&amp;"-"&amp;K2354&amp;"-"&amp;L2354&amp;"-"&amp;J2354&amp;"-"&amp;M2354</f>
        <v>X2Pi-7.5-e-0-1</v>
      </c>
      <c r="R2354">
        <f>B2354+S2354</f>
        <v>28107.878955362998</v>
      </c>
      <c r="S2354">
        <f>_xlfn.IFNA(VLOOKUP(Q2354,'MARVEL-X'!A$2:I$1400,7,FALSE),VLOOKUP(Q2354,MARVEL!A$2:J$1522,10,FALSE))</f>
        <v>777.70895536299997</v>
      </c>
      <c r="T2354">
        <f>IF(P2354=P2353,R2354+T2353,R2354)</f>
        <v>56215.742930940993</v>
      </c>
      <c r="U2354">
        <f>IF(P2354=P2353,1+U2353,1)</f>
        <v>2</v>
      </c>
      <c r="V2354" t="str">
        <f t="shared" si="36"/>
        <v/>
      </c>
      <c r="W2354" t="str">
        <f>IF(V2354="","",IF(ABS(V2354-R2354)&gt;W$1,ABS(V2354-R2354),""))</f>
        <v/>
      </c>
      <c r="X2354" t="str">
        <f>Y2354&amp;"-"&amp;Z2354&amp;"-"&amp;AC2354&amp;"-"&amp;AD2354&amp;"-"&amp;AG2354</f>
        <v>7.5-f-B-1-0.5</v>
      </c>
      <c r="Y2354">
        <f>F2354</f>
        <v>7.5</v>
      </c>
      <c r="Z2354" s="2" t="str">
        <f>G2354</f>
        <v>f</v>
      </c>
      <c r="AA2354">
        <f>_xlfn.IFNA(VLOOKUP(X2354,'duo-out'!A$2:Q$5000,5,FALSE),E2354+10*(H2354-1)+1+_xlfn.IFNA(VLOOKUP(D2354,states!A$2:C$10,3,FALSE),1))</f>
        <v>52</v>
      </c>
      <c r="AB2354" t="str">
        <f>IF(V2354="","",V2354)</f>
        <v/>
      </c>
      <c r="AC2354" s="2" t="str">
        <f>_xlfn.IFNA(VLOOKUP(D2354,states!A$2:C$10,2,FALSE),"XX")</f>
        <v>B</v>
      </c>
      <c r="AD2354">
        <f>E2354</f>
        <v>1</v>
      </c>
      <c r="AE2354">
        <f>_xlfn.IFNA(VLOOKUP(D2354,states!A$2:D$10,4,FALSE),0)</f>
        <v>0</v>
      </c>
      <c r="AF2354">
        <v>0.5</v>
      </c>
      <c r="AG2354">
        <f>IF(AE2354=0,AF2354,IF(AE2354=1,IF(F2354=0.5,0.5,IF(H2354=1,0.5,1.5)),IF(F2354=0.5,0.5,IF(H2354=1,2.5,1.5))))</f>
        <v>0.5</v>
      </c>
      <c r="AH2354" s="7">
        <f>IF(AC2354="XX",0,1/C2354^(1/5)*IF(E2354=0,100,1)/(E2354+1)^(1/4))</f>
        <v>1.0746822811316898</v>
      </c>
    </row>
    <row r="2355" spans="1:34">
      <c r="A2355">
        <v>5078</v>
      </c>
      <c r="B2355" s="1">
        <v>27108.33</v>
      </c>
      <c r="C2355" s="6">
        <v>0.2</v>
      </c>
      <c r="D2355" t="s">
        <v>4</v>
      </c>
      <c r="E2355">
        <v>1</v>
      </c>
      <c r="F2355">
        <v>7.5</v>
      </c>
      <c r="G2355" t="s">
        <v>2</v>
      </c>
      <c r="H2355">
        <v>1</v>
      </c>
      <c r="I2355" t="s">
        <v>0</v>
      </c>
      <c r="J2355">
        <v>0</v>
      </c>
      <c r="K2355">
        <v>8.5</v>
      </c>
      <c r="L2355" t="s">
        <v>2</v>
      </c>
      <c r="M2355">
        <v>1</v>
      </c>
      <c r="N2355" t="s">
        <v>5134</v>
      </c>
      <c r="O2355">
        <v>1</v>
      </c>
      <c r="P2355" t="str">
        <f>D2355&amp;"-"&amp;F2355&amp;"-"&amp;G2355&amp;"-"&amp;E2355&amp;"-"&amp;H2355</f>
        <v>B2Sigma-7.5-f-1-1</v>
      </c>
      <c r="Q2355" t="str">
        <f>I2355&amp;"-"&amp;K2355&amp;"-"&amp;L2355&amp;"-"&amp;J2355&amp;"-"&amp;M2355</f>
        <v>X2Pi-8.5-f-0-1</v>
      </c>
      <c r="R2355">
        <f>B2355+S2355</f>
        <v>28107.779696426001</v>
      </c>
      <c r="S2355">
        <f>_xlfn.IFNA(VLOOKUP(Q2355,'MARVEL-X'!A$2:I$1400,7,FALSE),VLOOKUP(Q2355,MARVEL!A$2:J$1522,10,FALSE))</f>
        <v>999.44969642599995</v>
      </c>
      <c r="T2355">
        <f>IF(P2355=P2354,R2355+T2354,R2355)</f>
        <v>84323.522627366998</v>
      </c>
      <c r="U2355">
        <f>IF(P2355=P2354,1+U2354,1)</f>
        <v>3</v>
      </c>
      <c r="V2355" t="str">
        <f t="shared" si="36"/>
        <v/>
      </c>
      <c r="W2355" t="str">
        <f>IF(V2355="","",IF(ABS(V2355-R2355)&gt;W$1,ABS(V2355-R2355),""))</f>
        <v/>
      </c>
      <c r="X2355" t="str">
        <f>Y2355&amp;"-"&amp;Z2355&amp;"-"&amp;AC2355&amp;"-"&amp;AD2355&amp;"-"&amp;AG2355</f>
        <v>7.5-f-B-1-0.5</v>
      </c>
      <c r="Y2355">
        <f>F2355</f>
        <v>7.5</v>
      </c>
      <c r="Z2355" s="2" t="str">
        <f>G2355</f>
        <v>f</v>
      </c>
      <c r="AA2355">
        <f>_xlfn.IFNA(VLOOKUP(X2355,'duo-out'!A$2:Q$5000,5,FALSE),E2355+10*(H2355-1)+1+_xlfn.IFNA(VLOOKUP(D2355,states!A$2:C$10,3,FALSE),1))</f>
        <v>52</v>
      </c>
      <c r="AB2355" t="str">
        <f>IF(V2355="","",V2355)</f>
        <v/>
      </c>
      <c r="AC2355" s="2" t="str">
        <f>_xlfn.IFNA(VLOOKUP(D2355,states!A$2:C$10,2,FALSE),"XX")</f>
        <v>B</v>
      </c>
      <c r="AD2355">
        <f>E2355</f>
        <v>1</v>
      </c>
      <c r="AE2355">
        <f>_xlfn.IFNA(VLOOKUP(D2355,states!A$2:D$10,4,FALSE),0)</f>
        <v>0</v>
      </c>
      <c r="AF2355">
        <v>0.5</v>
      </c>
      <c r="AG2355">
        <f>IF(AE2355=0,AF2355,IF(AE2355=1,IF(F2355=0.5,0.5,IF(H2355=1,0.5,1.5)),IF(F2355=0.5,0.5,IF(H2355=1,2.5,1.5))))</f>
        <v>0.5</v>
      </c>
      <c r="AH2355" s="7">
        <f>IF(AC2355="XX",0,1/C2355^(1/5)*IF(E2355=0,100,1)/(E2355+1)^(1/4))</f>
        <v>1.1602097263419568</v>
      </c>
    </row>
    <row r="2356" spans="1:34">
      <c r="A2356">
        <v>4467</v>
      </c>
      <c r="B2356" s="1">
        <v>24413.3531</v>
      </c>
      <c r="C2356" s="6">
        <v>0.13339999999999999</v>
      </c>
      <c r="D2356" t="s">
        <v>4</v>
      </c>
      <c r="E2356">
        <v>1</v>
      </c>
      <c r="F2356">
        <v>7.5</v>
      </c>
      <c r="G2356" t="s">
        <v>2</v>
      </c>
      <c r="H2356">
        <v>1</v>
      </c>
      <c r="I2356" t="s">
        <v>0</v>
      </c>
      <c r="J2356">
        <v>1</v>
      </c>
      <c r="K2356">
        <v>8.5</v>
      </c>
      <c r="L2356" t="s">
        <v>2</v>
      </c>
      <c r="M2356">
        <v>1</v>
      </c>
      <c r="N2356" t="s">
        <v>4523</v>
      </c>
      <c r="O2356">
        <v>1</v>
      </c>
      <c r="P2356" t="str">
        <f>D2356&amp;"-"&amp;F2356&amp;"-"&amp;G2356&amp;"-"&amp;E2356&amp;"-"&amp;H2356</f>
        <v>B2Sigma-7.5-f-1-1</v>
      </c>
      <c r="Q2356" t="str">
        <f>I2356&amp;"-"&amp;K2356&amp;"-"&amp;L2356&amp;"-"&amp;J2356&amp;"-"&amp;M2356</f>
        <v>X2Pi-8.5-f-1-1</v>
      </c>
      <c r="R2356">
        <f>B2356+S2356</f>
        <v>28107.719144896</v>
      </c>
      <c r="S2356">
        <f>_xlfn.IFNA(VLOOKUP(Q2356,'MARVEL-X'!A$2:I$1400,7,FALSE),VLOOKUP(Q2356,MARVEL!A$2:J$1522,10,FALSE))</f>
        <v>3694.3660448959999</v>
      </c>
      <c r="T2356">
        <f>IF(P2356=P2355,R2356+T2355,R2356)</f>
        <v>112431.24177226299</v>
      </c>
      <c r="U2356">
        <f>IF(P2356=P2355,1+U2355,1)</f>
        <v>4</v>
      </c>
      <c r="V2356" t="str">
        <f t="shared" si="36"/>
        <v/>
      </c>
      <c r="W2356" t="str">
        <f>IF(V2356="","",IF(ABS(V2356-R2356)&gt;W$1,ABS(V2356-R2356),""))</f>
        <v/>
      </c>
      <c r="X2356" t="str">
        <f>Y2356&amp;"-"&amp;Z2356&amp;"-"&amp;AC2356&amp;"-"&amp;AD2356&amp;"-"&amp;AG2356</f>
        <v>7.5-f-B-1-0.5</v>
      </c>
      <c r="Y2356">
        <f>F2356</f>
        <v>7.5</v>
      </c>
      <c r="Z2356" s="2" t="str">
        <f>G2356</f>
        <v>f</v>
      </c>
      <c r="AA2356">
        <f>_xlfn.IFNA(VLOOKUP(X2356,'duo-out'!A$2:Q$5000,5,FALSE),E2356+10*(H2356-1)+1+_xlfn.IFNA(VLOOKUP(D2356,states!A$2:C$10,3,FALSE),1))</f>
        <v>52</v>
      </c>
      <c r="AB2356" t="str">
        <f>IF(V2356="","",V2356)</f>
        <v/>
      </c>
      <c r="AC2356" s="2" t="str">
        <f>_xlfn.IFNA(VLOOKUP(D2356,states!A$2:C$10,2,FALSE),"XX")</f>
        <v>B</v>
      </c>
      <c r="AD2356">
        <f>E2356</f>
        <v>1</v>
      </c>
      <c r="AE2356">
        <f>_xlfn.IFNA(VLOOKUP(D2356,states!A$2:D$10,4,FALSE),0)</f>
        <v>0</v>
      </c>
      <c r="AF2356">
        <v>0.5</v>
      </c>
      <c r="AG2356">
        <f>IF(AE2356=0,AF2356,IF(AE2356=1,IF(F2356=0.5,0.5,IF(H2356=1,0.5,1.5)),IF(F2356=0.5,0.5,IF(H2356=1,2.5,1.5))))</f>
        <v>0.5</v>
      </c>
      <c r="AH2356" s="7">
        <f>IF(AC2356="XX",0,1/C2356^(1/5)*IF(E2356=0,100,1)/(E2356+1)^(1/4))</f>
        <v>1.2580889131497763</v>
      </c>
    </row>
    <row r="2357" spans="1:34">
      <c r="A2357">
        <v>4453</v>
      </c>
      <c r="B2357" s="1">
        <v>24626.716499999999</v>
      </c>
      <c r="C2357" s="6">
        <v>0.109</v>
      </c>
      <c r="D2357" t="s">
        <v>4</v>
      </c>
      <c r="E2357">
        <v>1</v>
      </c>
      <c r="F2357">
        <v>7.5</v>
      </c>
      <c r="G2357" t="s">
        <v>2</v>
      </c>
      <c r="H2357">
        <v>1</v>
      </c>
      <c r="I2357" t="s">
        <v>0</v>
      </c>
      <c r="J2357">
        <v>1</v>
      </c>
      <c r="K2357">
        <v>7.5</v>
      </c>
      <c r="L2357" t="s">
        <v>1</v>
      </c>
      <c r="M2357">
        <v>1</v>
      </c>
      <c r="N2357" t="s">
        <v>4509</v>
      </c>
      <c r="O2357">
        <v>1</v>
      </c>
      <c r="P2357" t="str">
        <f>D2357&amp;"-"&amp;F2357&amp;"-"&amp;G2357&amp;"-"&amp;E2357&amp;"-"&amp;H2357</f>
        <v>B2Sigma-7.5-f-1-1</v>
      </c>
      <c r="Q2357" t="str">
        <f>I2357&amp;"-"&amp;K2357&amp;"-"&amp;L2357&amp;"-"&amp;J2357&amp;"-"&amp;M2357</f>
        <v>X2Pi-7.5-e-1-1</v>
      </c>
      <c r="R2357">
        <f>B2357+S2357</f>
        <v>28107.695961663998</v>
      </c>
      <c r="S2357">
        <f>_xlfn.IFNA(VLOOKUP(Q2357,'MARVEL-X'!A$2:I$1400,7,FALSE),VLOOKUP(Q2357,MARVEL!A$2:J$1522,10,FALSE))</f>
        <v>3480.9794616640002</v>
      </c>
      <c r="T2357">
        <f>IF(P2357=P2356,R2357+T2356,R2357)</f>
        <v>140538.93773392698</v>
      </c>
      <c r="U2357">
        <f>IF(P2357=P2356,1+U2356,1)</f>
        <v>5</v>
      </c>
      <c r="V2357" t="str">
        <f t="shared" si="36"/>
        <v/>
      </c>
      <c r="W2357" t="str">
        <f>IF(V2357="","",IF(ABS(V2357-R2357)&gt;W$1,ABS(V2357-R2357),""))</f>
        <v/>
      </c>
      <c r="X2357" t="str">
        <f>Y2357&amp;"-"&amp;Z2357&amp;"-"&amp;AC2357&amp;"-"&amp;AD2357&amp;"-"&amp;AG2357</f>
        <v>7.5-f-B-1-0.5</v>
      </c>
      <c r="Y2357">
        <f>F2357</f>
        <v>7.5</v>
      </c>
      <c r="Z2357" s="2" t="str">
        <f>G2357</f>
        <v>f</v>
      </c>
      <c r="AA2357">
        <f>_xlfn.IFNA(VLOOKUP(X2357,'duo-out'!A$2:Q$5000,5,FALSE),E2357+10*(H2357-1)+1+_xlfn.IFNA(VLOOKUP(D2357,states!A$2:C$10,3,FALSE),1))</f>
        <v>52</v>
      </c>
      <c r="AB2357" t="str">
        <f>IF(V2357="","",V2357)</f>
        <v/>
      </c>
      <c r="AC2357" s="2" t="str">
        <f>_xlfn.IFNA(VLOOKUP(D2357,states!A$2:C$10,2,FALSE),"XX")</f>
        <v>B</v>
      </c>
      <c r="AD2357">
        <f>E2357</f>
        <v>1</v>
      </c>
      <c r="AE2357">
        <f>_xlfn.IFNA(VLOOKUP(D2357,states!A$2:D$10,4,FALSE),0)</f>
        <v>0</v>
      </c>
      <c r="AF2357">
        <v>0.5</v>
      </c>
      <c r="AG2357">
        <f>IF(AE2357=0,AF2357,IF(AE2357=1,IF(F2357=0.5,0.5,IF(H2357=1,0.5,1.5)),IF(F2357=0.5,0.5,IF(H2357=1,2.5,1.5))))</f>
        <v>0.5</v>
      </c>
      <c r="AH2357" s="7">
        <f>IF(AC2357="XX",0,1/C2357^(1/5)*IF(E2357=0,100,1)/(E2357+1)^(1/4))</f>
        <v>1.3099574872566302</v>
      </c>
    </row>
    <row r="2358" spans="1:34">
      <c r="A2358">
        <v>4445</v>
      </c>
      <c r="B2358" s="1">
        <v>24817.5213</v>
      </c>
      <c r="C2358" s="6">
        <v>9.3380000000000005E-2</v>
      </c>
      <c r="D2358" t="s">
        <v>4</v>
      </c>
      <c r="E2358">
        <v>1</v>
      </c>
      <c r="F2358">
        <v>7.5</v>
      </c>
      <c r="G2358" t="s">
        <v>2</v>
      </c>
      <c r="H2358">
        <v>1</v>
      </c>
      <c r="I2358" t="s">
        <v>0</v>
      </c>
      <c r="J2358">
        <v>1</v>
      </c>
      <c r="K2358">
        <v>6.5</v>
      </c>
      <c r="L2358" t="s">
        <v>2</v>
      </c>
      <c r="M2358">
        <v>1</v>
      </c>
      <c r="N2358" t="s">
        <v>4501</v>
      </c>
      <c r="O2358">
        <v>1</v>
      </c>
      <c r="P2358" t="str">
        <f>D2358&amp;"-"&amp;F2358&amp;"-"&amp;G2358&amp;"-"&amp;E2358&amp;"-"&amp;H2358</f>
        <v>B2Sigma-7.5-f-1-1</v>
      </c>
      <c r="Q2358" t="str">
        <f>I2358&amp;"-"&amp;K2358&amp;"-"&amp;L2358&amp;"-"&amp;J2358&amp;"-"&amp;M2358</f>
        <v>X2Pi-6.5-f-1-1</v>
      </c>
      <c r="R2358">
        <f>B2358+S2358</f>
        <v>28107.681576722</v>
      </c>
      <c r="S2358">
        <f>_xlfn.IFNA(VLOOKUP(Q2358,'MARVEL-X'!A$2:I$1400,7,FALSE),VLOOKUP(Q2358,MARVEL!A$2:J$1522,10,FALSE))</f>
        <v>3290.1602767220002</v>
      </c>
      <c r="T2358">
        <f>IF(P2358=P2357,R2358+T2357,R2358)</f>
        <v>168646.619310649</v>
      </c>
      <c r="U2358">
        <f>IF(P2358=P2357,1+U2357,1)</f>
        <v>6</v>
      </c>
      <c r="V2358" t="str">
        <f t="shared" si="36"/>
        <v/>
      </c>
      <c r="W2358" t="str">
        <f>IF(V2358="","",IF(ABS(V2358-R2358)&gt;W$1,ABS(V2358-R2358),""))</f>
        <v/>
      </c>
      <c r="X2358" t="str">
        <f>Y2358&amp;"-"&amp;Z2358&amp;"-"&amp;AC2358&amp;"-"&amp;AD2358&amp;"-"&amp;AG2358</f>
        <v>7.5-f-B-1-0.5</v>
      </c>
      <c r="Y2358">
        <f>F2358</f>
        <v>7.5</v>
      </c>
      <c r="Z2358" s="2" t="str">
        <f>G2358</f>
        <v>f</v>
      </c>
      <c r="AA2358">
        <f>_xlfn.IFNA(VLOOKUP(X2358,'duo-out'!A$2:Q$5000,5,FALSE),E2358+10*(H2358-1)+1+_xlfn.IFNA(VLOOKUP(D2358,states!A$2:C$10,3,FALSE),1))</f>
        <v>52</v>
      </c>
      <c r="AB2358" t="str">
        <f>IF(V2358="","",V2358)</f>
        <v/>
      </c>
      <c r="AC2358" s="2" t="str">
        <f>_xlfn.IFNA(VLOOKUP(D2358,states!A$2:C$10,2,FALSE),"XX")</f>
        <v>B</v>
      </c>
      <c r="AD2358">
        <f>E2358</f>
        <v>1</v>
      </c>
      <c r="AE2358">
        <f>_xlfn.IFNA(VLOOKUP(D2358,states!A$2:D$10,4,FALSE),0)</f>
        <v>0</v>
      </c>
      <c r="AF2358">
        <v>0.5</v>
      </c>
      <c r="AG2358">
        <f>IF(AE2358=0,AF2358,IF(AE2358=1,IF(F2358=0.5,0.5,IF(H2358=1,0.5,1.5)),IF(F2358=0.5,0.5,IF(H2358=1,2.5,1.5))))</f>
        <v>0.5</v>
      </c>
      <c r="AH2358" s="7">
        <f>IF(AC2358="XX",0,1/C2358^(1/5)*IF(E2358=0,100,1)/(E2358+1)^(1/4))</f>
        <v>1.3511131695927181</v>
      </c>
    </row>
    <row r="2359" spans="1:34">
      <c r="A2359">
        <v>4435</v>
      </c>
      <c r="B2359" s="1">
        <v>27108.227500000001</v>
      </c>
      <c r="C2359" s="6">
        <v>8.6679999999999993E-2</v>
      </c>
      <c r="D2359" t="s">
        <v>4</v>
      </c>
      <c r="E2359">
        <v>1</v>
      </c>
      <c r="F2359">
        <v>7.5</v>
      </c>
      <c r="G2359" t="s">
        <v>2</v>
      </c>
      <c r="H2359">
        <v>1</v>
      </c>
      <c r="I2359" t="s">
        <v>0</v>
      </c>
      <c r="J2359">
        <v>0</v>
      </c>
      <c r="K2359">
        <v>8.5</v>
      </c>
      <c r="L2359" t="s">
        <v>2</v>
      </c>
      <c r="M2359">
        <v>1</v>
      </c>
      <c r="N2359" t="s">
        <v>4491</v>
      </c>
      <c r="O2359">
        <v>1</v>
      </c>
      <c r="P2359" t="str">
        <f>D2359&amp;"-"&amp;F2359&amp;"-"&amp;G2359&amp;"-"&amp;E2359&amp;"-"&amp;H2359</f>
        <v>B2Sigma-7.5-f-1-1</v>
      </c>
      <c r="Q2359" t="str">
        <f>I2359&amp;"-"&amp;K2359&amp;"-"&amp;L2359&amp;"-"&amp;J2359&amp;"-"&amp;M2359</f>
        <v>X2Pi-8.5-f-0-1</v>
      </c>
      <c r="R2359">
        <f>B2359+S2359</f>
        <v>28107.677196426001</v>
      </c>
      <c r="S2359">
        <f>_xlfn.IFNA(VLOOKUP(Q2359,'MARVEL-X'!A$2:I$1400,7,FALSE),VLOOKUP(Q2359,MARVEL!A$2:J$1522,10,FALSE))</f>
        <v>999.44969642599995</v>
      </c>
      <c r="T2359">
        <f>IF(P2359=P2358,R2359+T2358,R2359)</f>
        <v>196754.29650707499</v>
      </c>
      <c r="U2359">
        <f>IF(P2359=P2358,1+U2358,1)</f>
        <v>7</v>
      </c>
      <c r="V2359" t="str">
        <f t="shared" si="36"/>
        <v/>
      </c>
      <c r="W2359" t="str">
        <f>IF(V2359="","",IF(ABS(V2359-R2359)&gt;W$1,ABS(V2359-R2359),""))</f>
        <v/>
      </c>
      <c r="X2359" t="str">
        <f>Y2359&amp;"-"&amp;Z2359&amp;"-"&amp;AC2359&amp;"-"&amp;AD2359&amp;"-"&amp;AG2359</f>
        <v>7.5-f-B-1-0.5</v>
      </c>
      <c r="Y2359">
        <f>F2359</f>
        <v>7.5</v>
      </c>
      <c r="Z2359" s="2" t="str">
        <f>G2359</f>
        <v>f</v>
      </c>
      <c r="AA2359">
        <f>_xlfn.IFNA(VLOOKUP(X2359,'duo-out'!A$2:Q$5000,5,FALSE),E2359+10*(H2359-1)+1+_xlfn.IFNA(VLOOKUP(D2359,states!A$2:C$10,3,FALSE),1))</f>
        <v>52</v>
      </c>
      <c r="AB2359" t="str">
        <f>IF(V2359="","",V2359)</f>
        <v/>
      </c>
      <c r="AC2359" s="2" t="str">
        <f>_xlfn.IFNA(VLOOKUP(D2359,states!A$2:C$10,2,FALSE),"XX")</f>
        <v>B</v>
      </c>
      <c r="AD2359">
        <f>E2359</f>
        <v>1</v>
      </c>
      <c r="AE2359">
        <f>_xlfn.IFNA(VLOOKUP(D2359,states!A$2:D$10,4,FALSE),0)</f>
        <v>0</v>
      </c>
      <c r="AF2359">
        <v>0.5</v>
      </c>
      <c r="AG2359">
        <f>IF(AE2359=0,AF2359,IF(AE2359=1,IF(F2359=0.5,0.5,IF(H2359=1,0.5,1.5)),IF(F2359=0.5,0.5,IF(H2359=1,2.5,1.5))))</f>
        <v>0.5</v>
      </c>
      <c r="AH2359" s="7">
        <f>IF(AC2359="XX",0,1/C2359^(1/5)*IF(E2359=0,100,1)/(E2359+1)^(1/4))</f>
        <v>1.3713828705731295</v>
      </c>
    </row>
    <row r="2360" spans="1:34">
      <c r="A2360">
        <v>4420</v>
      </c>
      <c r="B2360" s="1">
        <v>27329.968199999999</v>
      </c>
      <c r="C2360" s="6">
        <v>8.7330000000000005E-2</v>
      </c>
      <c r="D2360" t="s">
        <v>4</v>
      </c>
      <c r="E2360">
        <v>1</v>
      </c>
      <c r="F2360">
        <v>7.5</v>
      </c>
      <c r="G2360" t="s">
        <v>2</v>
      </c>
      <c r="H2360">
        <v>1</v>
      </c>
      <c r="I2360" t="s">
        <v>0</v>
      </c>
      <c r="J2360">
        <v>0</v>
      </c>
      <c r="K2360">
        <v>7.5</v>
      </c>
      <c r="L2360" t="s">
        <v>1</v>
      </c>
      <c r="M2360">
        <v>1</v>
      </c>
      <c r="N2360" t="s">
        <v>4476</v>
      </c>
      <c r="O2360">
        <v>1</v>
      </c>
      <c r="P2360" t="str">
        <f>D2360&amp;"-"&amp;F2360&amp;"-"&amp;G2360&amp;"-"&amp;E2360&amp;"-"&amp;H2360</f>
        <v>B2Sigma-7.5-f-1-1</v>
      </c>
      <c r="Q2360" t="str">
        <f>I2360&amp;"-"&amp;K2360&amp;"-"&amp;L2360&amp;"-"&amp;J2360&amp;"-"&amp;M2360</f>
        <v>X2Pi-7.5-e-0-1</v>
      </c>
      <c r="R2360">
        <f>B2360+S2360</f>
        <v>28107.677155362999</v>
      </c>
      <c r="S2360">
        <f>_xlfn.IFNA(VLOOKUP(Q2360,'MARVEL-X'!A$2:I$1400,7,FALSE),VLOOKUP(Q2360,MARVEL!A$2:J$1522,10,FALSE))</f>
        <v>777.70895536299997</v>
      </c>
      <c r="T2360">
        <f>IF(P2360=P2359,R2360+T2359,R2360)</f>
        <v>224861.97366243799</v>
      </c>
      <c r="U2360">
        <f>IF(P2360=P2359,1+U2359,1)</f>
        <v>8</v>
      </c>
      <c r="V2360" t="str">
        <f t="shared" si="36"/>
        <v/>
      </c>
      <c r="W2360" t="str">
        <f>IF(V2360="","",IF(ABS(V2360-R2360)&gt;W$1,ABS(V2360-R2360),""))</f>
        <v/>
      </c>
      <c r="X2360" t="str">
        <f>Y2360&amp;"-"&amp;Z2360&amp;"-"&amp;AC2360&amp;"-"&amp;AD2360&amp;"-"&amp;AG2360</f>
        <v>7.5-f-B-1-0.5</v>
      </c>
      <c r="Y2360">
        <f>F2360</f>
        <v>7.5</v>
      </c>
      <c r="Z2360" s="2" t="str">
        <f>G2360</f>
        <v>f</v>
      </c>
      <c r="AA2360">
        <f>_xlfn.IFNA(VLOOKUP(X2360,'duo-out'!A$2:Q$5000,5,FALSE),E2360+10*(H2360-1)+1+_xlfn.IFNA(VLOOKUP(D2360,states!A$2:C$10,3,FALSE),1))</f>
        <v>52</v>
      </c>
      <c r="AB2360" t="str">
        <f>IF(V2360="","",V2360)</f>
        <v/>
      </c>
      <c r="AC2360" s="2" t="str">
        <f>_xlfn.IFNA(VLOOKUP(D2360,states!A$2:C$10,2,FALSE),"XX")</f>
        <v>B</v>
      </c>
      <c r="AD2360">
        <f>E2360</f>
        <v>1</v>
      </c>
      <c r="AE2360">
        <f>_xlfn.IFNA(VLOOKUP(D2360,states!A$2:D$10,4,FALSE),0)</f>
        <v>0</v>
      </c>
      <c r="AF2360">
        <v>0.5</v>
      </c>
      <c r="AG2360">
        <f>IF(AE2360=0,AF2360,IF(AE2360=1,IF(F2360=0.5,0.5,IF(H2360=1,0.5,1.5)),IF(F2360=0.5,0.5,IF(H2360=1,2.5,1.5))))</f>
        <v>0.5</v>
      </c>
      <c r="AH2360" s="7">
        <f>IF(AC2360="XX",0,1/C2360^(1/5)*IF(E2360=0,100,1)/(E2360+1)^(1/4))</f>
        <v>1.3693353160926152</v>
      </c>
    </row>
    <row r="2361" spans="1:34">
      <c r="A2361">
        <v>562</v>
      </c>
      <c r="B2361" s="1">
        <v>24413.13</v>
      </c>
      <c r="C2361" s="6">
        <v>0.14249999999999999</v>
      </c>
      <c r="D2361" t="s">
        <v>4</v>
      </c>
      <c r="E2361">
        <v>1</v>
      </c>
      <c r="F2361">
        <v>7.5</v>
      </c>
      <c r="G2361" t="s">
        <v>2</v>
      </c>
      <c r="H2361">
        <v>1</v>
      </c>
      <c r="I2361" t="s">
        <v>0</v>
      </c>
      <c r="J2361">
        <v>1</v>
      </c>
      <c r="K2361">
        <v>8.5</v>
      </c>
      <c r="L2361" t="s">
        <v>2</v>
      </c>
      <c r="M2361">
        <v>1</v>
      </c>
      <c r="N2361" t="s">
        <v>618</v>
      </c>
      <c r="O2361">
        <v>1</v>
      </c>
      <c r="P2361" t="str">
        <f>D2361&amp;"-"&amp;F2361&amp;"-"&amp;G2361&amp;"-"&amp;E2361&amp;"-"&amp;H2361</f>
        <v>B2Sigma-7.5-f-1-1</v>
      </c>
      <c r="Q2361" t="str">
        <f>I2361&amp;"-"&amp;K2361&amp;"-"&amp;L2361&amp;"-"&amp;J2361&amp;"-"&amp;M2361</f>
        <v>X2Pi-8.5-f-1-1</v>
      </c>
      <c r="R2361">
        <f>B2361+S2361</f>
        <v>28107.496044896001</v>
      </c>
      <c r="S2361">
        <f>_xlfn.IFNA(VLOOKUP(Q2361,'MARVEL-X'!A$2:I$1400,7,FALSE),VLOOKUP(Q2361,MARVEL!A$2:J$1522,10,FALSE))</f>
        <v>3694.3660448959999</v>
      </c>
      <c r="T2361">
        <f>IF(P2361=P2360,R2361+T2360,R2361)</f>
        <v>252969.46970733398</v>
      </c>
      <c r="U2361">
        <f>IF(P2361=P2360,1+U2360,1)</f>
        <v>9</v>
      </c>
      <c r="V2361" t="str">
        <f t="shared" si="36"/>
        <v/>
      </c>
      <c r="W2361" t="str">
        <f>IF(V2361="","",IF(ABS(V2361-R2361)&gt;W$1,ABS(V2361-R2361),""))</f>
        <v/>
      </c>
      <c r="X2361" t="str">
        <f>Y2361&amp;"-"&amp;Z2361&amp;"-"&amp;AC2361&amp;"-"&amp;AD2361&amp;"-"&amp;AG2361</f>
        <v>7.5-f-B-1-0.5</v>
      </c>
      <c r="Y2361">
        <f>F2361</f>
        <v>7.5</v>
      </c>
      <c r="Z2361" s="2" t="str">
        <f>G2361</f>
        <v>f</v>
      </c>
      <c r="AA2361">
        <f>_xlfn.IFNA(VLOOKUP(X2361,'duo-out'!A$2:Q$5000,5,FALSE),E2361+10*(H2361-1)+1+_xlfn.IFNA(VLOOKUP(D2361,states!A$2:C$10,3,FALSE),1))</f>
        <v>52</v>
      </c>
      <c r="AB2361" t="str">
        <f>IF(V2361="","",V2361)</f>
        <v/>
      </c>
      <c r="AC2361" s="2" t="str">
        <f>_xlfn.IFNA(VLOOKUP(D2361,states!A$2:C$10,2,FALSE),"XX")</f>
        <v>B</v>
      </c>
      <c r="AD2361">
        <f>E2361</f>
        <v>1</v>
      </c>
      <c r="AE2361">
        <f>_xlfn.IFNA(VLOOKUP(D2361,states!A$2:D$10,4,FALSE),0)</f>
        <v>0</v>
      </c>
      <c r="AF2361">
        <v>0.5</v>
      </c>
      <c r="AG2361">
        <f>IF(AE2361=0,AF2361,IF(AE2361=1,IF(F2361=0.5,0.5,IF(H2361=1,0.5,1.5)),IF(F2361=0.5,0.5,IF(H2361=1,2.5,1.5))))</f>
        <v>0.5</v>
      </c>
      <c r="AH2361" s="7">
        <f>IF(AC2361="XX",0,1/C2361^(1/5)*IF(E2361=0,100,1)/(E2361+1)^(1/4))</f>
        <v>1.2415937799321839</v>
      </c>
    </row>
    <row r="2362" spans="1:34">
      <c r="A2362">
        <v>543</v>
      </c>
      <c r="B2362" s="1">
        <v>24626.54</v>
      </c>
      <c r="C2362" s="6">
        <v>0.1183</v>
      </c>
      <c r="D2362" t="s">
        <v>4</v>
      </c>
      <c r="E2362">
        <v>1</v>
      </c>
      <c r="F2362">
        <v>7.5</v>
      </c>
      <c r="G2362" t="s">
        <v>2</v>
      </c>
      <c r="H2362">
        <v>1</v>
      </c>
      <c r="I2362" t="s">
        <v>0</v>
      </c>
      <c r="J2362">
        <v>1</v>
      </c>
      <c r="K2362">
        <v>7.5</v>
      </c>
      <c r="L2362" t="s">
        <v>1</v>
      </c>
      <c r="M2362">
        <v>1</v>
      </c>
      <c r="N2362" t="s">
        <v>599</v>
      </c>
      <c r="O2362">
        <v>1</v>
      </c>
      <c r="P2362" t="str">
        <f>D2362&amp;"-"&amp;F2362&amp;"-"&amp;G2362&amp;"-"&amp;E2362&amp;"-"&amp;H2362</f>
        <v>B2Sigma-7.5-f-1-1</v>
      </c>
      <c r="Q2362" t="str">
        <f>I2362&amp;"-"&amp;K2362&amp;"-"&amp;L2362&amp;"-"&amp;J2362&amp;"-"&amp;M2362</f>
        <v>X2Pi-7.5-e-1-1</v>
      </c>
      <c r="R2362">
        <f>B2362+S2362</f>
        <v>28107.519461664</v>
      </c>
      <c r="S2362">
        <f>_xlfn.IFNA(VLOOKUP(Q2362,'MARVEL-X'!A$2:I$1400,7,FALSE),VLOOKUP(Q2362,MARVEL!A$2:J$1522,10,FALSE))</f>
        <v>3480.9794616640002</v>
      </c>
      <c r="T2362">
        <f>IF(P2362=P2361,R2362+T2361,R2362)</f>
        <v>281076.98916899797</v>
      </c>
      <c r="U2362">
        <f>IF(P2362=P2361,1+U2361,1)</f>
        <v>10</v>
      </c>
      <c r="V2362" t="str">
        <f t="shared" si="36"/>
        <v/>
      </c>
      <c r="W2362" t="str">
        <f>IF(V2362="","",IF(ABS(V2362-R2362)&gt;W$1,ABS(V2362-R2362),""))</f>
        <v/>
      </c>
      <c r="X2362" t="str">
        <f>Y2362&amp;"-"&amp;Z2362&amp;"-"&amp;AC2362&amp;"-"&amp;AD2362&amp;"-"&amp;AG2362</f>
        <v>7.5-f-B-1-0.5</v>
      </c>
      <c r="Y2362">
        <f>F2362</f>
        <v>7.5</v>
      </c>
      <c r="Z2362" s="2" t="str">
        <f>G2362</f>
        <v>f</v>
      </c>
      <c r="AA2362">
        <f>_xlfn.IFNA(VLOOKUP(X2362,'duo-out'!A$2:Q$5000,5,FALSE),E2362+10*(H2362-1)+1+_xlfn.IFNA(VLOOKUP(D2362,states!A$2:C$10,3,FALSE),1))</f>
        <v>52</v>
      </c>
      <c r="AB2362" t="str">
        <f>IF(V2362="","",V2362)</f>
        <v/>
      </c>
      <c r="AC2362" s="2" t="str">
        <f>_xlfn.IFNA(VLOOKUP(D2362,states!A$2:C$10,2,FALSE),"XX")</f>
        <v>B</v>
      </c>
      <c r="AD2362">
        <f>E2362</f>
        <v>1</v>
      </c>
      <c r="AE2362">
        <f>_xlfn.IFNA(VLOOKUP(D2362,states!A$2:D$10,4,FALSE),0)</f>
        <v>0</v>
      </c>
      <c r="AF2362">
        <v>0.5</v>
      </c>
      <c r="AG2362">
        <f>IF(AE2362=0,AF2362,IF(AE2362=1,IF(F2362=0.5,0.5,IF(H2362=1,0.5,1.5)),IF(F2362=0.5,0.5,IF(H2362=1,2.5,1.5))))</f>
        <v>0.5</v>
      </c>
      <c r="AH2362" s="7">
        <f>IF(AC2362="XX",0,1/C2362^(1/5)*IF(E2362=0,100,1)/(E2362+1)^(1/4))</f>
        <v>1.2886813760320843</v>
      </c>
    </row>
    <row r="2363" spans="1:34">
      <c r="A2363">
        <v>528</v>
      </c>
      <c r="B2363" s="1">
        <v>24817.25</v>
      </c>
      <c r="C2363" s="6">
        <v>0.22559999999999999</v>
      </c>
      <c r="D2363" t="s">
        <v>4</v>
      </c>
      <c r="E2363">
        <v>1</v>
      </c>
      <c r="F2363">
        <v>7.5</v>
      </c>
      <c r="G2363" t="s">
        <v>2</v>
      </c>
      <c r="H2363">
        <v>1</v>
      </c>
      <c r="I2363" t="s">
        <v>0</v>
      </c>
      <c r="J2363">
        <v>1</v>
      </c>
      <c r="K2363">
        <v>6.5</v>
      </c>
      <c r="L2363" t="s">
        <v>2</v>
      </c>
      <c r="M2363">
        <v>1</v>
      </c>
      <c r="N2363" t="s">
        <v>584</v>
      </c>
      <c r="O2363">
        <v>1</v>
      </c>
      <c r="P2363" t="str">
        <f>D2363&amp;"-"&amp;F2363&amp;"-"&amp;G2363&amp;"-"&amp;E2363&amp;"-"&amp;H2363</f>
        <v>B2Sigma-7.5-f-1-1</v>
      </c>
      <c r="Q2363" t="str">
        <f>I2363&amp;"-"&amp;K2363&amp;"-"&amp;L2363&amp;"-"&amp;J2363&amp;"-"&amp;M2363</f>
        <v>X2Pi-6.5-f-1-1</v>
      </c>
      <c r="R2363">
        <f>B2363+S2363</f>
        <v>28107.410276721999</v>
      </c>
      <c r="S2363">
        <f>_xlfn.IFNA(VLOOKUP(Q2363,'MARVEL-X'!A$2:I$1400,7,FALSE),VLOOKUP(Q2363,MARVEL!A$2:J$1522,10,FALSE))</f>
        <v>3290.1602767220002</v>
      </c>
      <c r="T2363">
        <f>IF(P2363=P2362,R2363+T2362,R2363)</f>
        <v>309184.39944571996</v>
      </c>
      <c r="U2363">
        <f>IF(P2363=P2362,1+U2362,1)</f>
        <v>11</v>
      </c>
      <c r="V2363" t="str">
        <f t="shared" si="36"/>
        <v/>
      </c>
      <c r="W2363" t="str">
        <f>IF(V2363="","",IF(ABS(V2363-R2363)&gt;W$1,ABS(V2363-R2363),""))</f>
        <v/>
      </c>
      <c r="X2363" t="str">
        <f>Y2363&amp;"-"&amp;Z2363&amp;"-"&amp;AC2363&amp;"-"&amp;AD2363&amp;"-"&amp;AG2363</f>
        <v>7.5-f-B-1-0.5</v>
      </c>
      <c r="Y2363">
        <f>F2363</f>
        <v>7.5</v>
      </c>
      <c r="Z2363" s="2" t="str">
        <f>G2363</f>
        <v>f</v>
      </c>
      <c r="AA2363">
        <f>_xlfn.IFNA(VLOOKUP(X2363,'duo-out'!A$2:Q$5000,5,FALSE),E2363+10*(H2363-1)+1+_xlfn.IFNA(VLOOKUP(D2363,states!A$2:C$10,3,FALSE),1))</f>
        <v>52</v>
      </c>
      <c r="AB2363" t="str">
        <f>IF(V2363="","",V2363)</f>
        <v/>
      </c>
      <c r="AC2363" s="2" t="str">
        <f>_xlfn.IFNA(VLOOKUP(D2363,states!A$2:C$10,2,FALSE),"XX")</f>
        <v>B</v>
      </c>
      <c r="AD2363">
        <f>E2363</f>
        <v>1</v>
      </c>
      <c r="AE2363">
        <f>_xlfn.IFNA(VLOOKUP(D2363,states!A$2:D$10,4,FALSE),0)</f>
        <v>0</v>
      </c>
      <c r="AF2363">
        <v>0.5</v>
      </c>
      <c r="AG2363">
        <f>IF(AE2363=0,AF2363,IF(AE2363=1,IF(F2363=0.5,0.5,IF(H2363=1,0.5,1.5)),IF(F2363=0.5,0.5,IF(H2363=1,2.5,1.5))))</f>
        <v>0.5</v>
      </c>
      <c r="AH2363" s="7">
        <f>IF(AC2363="XX",0,1/C2363^(1/5)*IF(E2363=0,100,1)/(E2363+1)^(1/4))</f>
        <v>1.1325951094823721</v>
      </c>
    </row>
    <row r="2364" spans="1:34">
      <c r="A2364">
        <v>510</v>
      </c>
      <c r="B2364" s="1">
        <v>27108.14</v>
      </c>
      <c r="C2364" s="6">
        <v>0.05</v>
      </c>
      <c r="D2364" t="s">
        <v>4</v>
      </c>
      <c r="E2364">
        <v>1</v>
      </c>
      <c r="F2364">
        <v>7.5</v>
      </c>
      <c r="G2364" t="s">
        <v>2</v>
      </c>
      <c r="H2364">
        <v>1</v>
      </c>
      <c r="I2364" t="s">
        <v>0</v>
      </c>
      <c r="J2364">
        <v>0</v>
      </c>
      <c r="K2364">
        <v>8.5</v>
      </c>
      <c r="L2364" t="s">
        <v>2</v>
      </c>
      <c r="M2364">
        <v>1</v>
      </c>
      <c r="N2364" t="s">
        <v>566</v>
      </c>
      <c r="O2364">
        <v>1</v>
      </c>
      <c r="P2364" t="str">
        <f>D2364&amp;"-"&amp;F2364&amp;"-"&amp;G2364&amp;"-"&amp;E2364&amp;"-"&amp;H2364</f>
        <v>B2Sigma-7.5-f-1-1</v>
      </c>
      <c r="Q2364" t="str">
        <f>I2364&amp;"-"&amp;K2364&amp;"-"&amp;L2364&amp;"-"&amp;J2364&amp;"-"&amp;M2364</f>
        <v>X2Pi-8.5-f-0-1</v>
      </c>
      <c r="R2364">
        <f>B2364+S2364</f>
        <v>28107.589696425999</v>
      </c>
      <c r="S2364">
        <f>_xlfn.IFNA(VLOOKUP(Q2364,'MARVEL-X'!A$2:I$1400,7,FALSE),VLOOKUP(Q2364,MARVEL!A$2:J$1522,10,FALSE))</f>
        <v>999.44969642599995</v>
      </c>
      <c r="T2364">
        <f>IF(P2364=P2363,R2364+T2363,R2364)</f>
        <v>337291.98914214596</v>
      </c>
      <c r="U2364">
        <f>IF(P2364=P2363,1+U2363,1)</f>
        <v>12</v>
      </c>
      <c r="V2364" t="str">
        <f t="shared" si="36"/>
        <v/>
      </c>
      <c r="W2364" t="str">
        <f>IF(V2364="","",IF(ABS(V2364-R2364)&gt;W$1,ABS(V2364-R2364),""))</f>
        <v/>
      </c>
      <c r="X2364" t="str">
        <f>Y2364&amp;"-"&amp;Z2364&amp;"-"&amp;AC2364&amp;"-"&amp;AD2364&amp;"-"&amp;AG2364</f>
        <v>7.5-f-B-1-0.5</v>
      </c>
      <c r="Y2364">
        <f>F2364</f>
        <v>7.5</v>
      </c>
      <c r="Z2364" s="2" t="str">
        <f>G2364</f>
        <v>f</v>
      </c>
      <c r="AA2364">
        <f>_xlfn.IFNA(VLOOKUP(X2364,'duo-out'!A$2:Q$5000,5,FALSE),E2364+10*(H2364-1)+1+_xlfn.IFNA(VLOOKUP(D2364,states!A$2:C$10,3,FALSE),1))</f>
        <v>52</v>
      </c>
      <c r="AB2364" t="str">
        <f>IF(V2364="","",V2364)</f>
        <v/>
      </c>
      <c r="AC2364" s="2" t="str">
        <f>_xlfn.IFNA(VLOOKUP(D2364,states!A$2:C$10,2,FALSE),"XX")</f>
        <v>B</v>
      </c>
      <c r="AD2364">
        <f>E2364</f>
        <v>1</v>
      </c>
      <c r="AE2364">
        <f>_xlfn.IFNA(VLOOKUP(D2364,states!A$2:D$10,4,FALSE),0)</f>
        <v>0</v>
      </c>
      <c r="AF2364">
        <v>0.5</v>
      </c>
      <c r="AG2364">
        <f>IF(AE2364=0,AF2364,IF(AE2364=1,IF(F2364=0.5,0.5,IF(H2364=1,0.5,1.5)),IF(F2364=0.5,0.5,IF(H2364=1,2.5,1.5))))</f>
        <v>0.5</v>
      </c>
      <c r="AH2364" s="7">
        <f>IF(AC2364="XX",0,1/C2364^(1/5)*IF(E2364=0,100,1)/(E2364+1)^(1/4))</f>
        <v>1.5309059120638666</v>
      </c>
    </row>
    <row r="2365" spans="1:34">
      <c r="A2365">
        <v>491</v>
      </c>
      <c r="B2365" s="1">
        <v>27329.83</v>
      </c>
      <c r="C2365" s="6">
        <v>9.776E-2</v>
      </c>
      <c r="D2365" t="s">
        <v>4</v>
      </c>
      <c r="E2365">
        <v>1</v>
      </c>
      <c r="F2365">
        <v>7.5</v>
      </c>
      <c r="G2365" t="s">
        <v>2</v>
      </c>
      <c r="H2365">
        <v>1</v>
      </c>
      <c r="I2365" t="s">
        <v>0</v>
      </c>
      <c r="J2365">
        <v>0</v>
      </c>
      <c r="K2365">
        <v>7.5</v>
      </c>
      <c r="L2365" t="s">
        <v>1</v>
      </c>
      <c r="M2365">
        <v>1</v>
      </c>
      <c r="N2365" t="s">
        <v>547</v>
      </c>
      <c r="O2365">
        <v>1</v>
      </c>
      <c r="P2365" t="str">
        <f>D2365&amp;"-"&amp;F2365&amp;"-"&amp;G2365&amp;"-"&amp;E2365&amp;"-"&amp;H2365</f>
        <v>B2Sigma-7.5-f-1-1</v>
      </c>
      <c r="Q2365" t="str">
        <f>I2365&amp;"-"&amp;K2365&amp;"-"&amp;L2365&amp;"-"&amp;J2365&amp;"-"&amp;M2365</f>
        <v>X2Pi-7.5-e-0-1</v>
      </c>
      <c r="R2365">
        <f>B2365+S2365</f>
        <v>28107.538955363001</v>
      </c>
      <c r="S2365">
        <f>_xlfn.IFNA(VLOOKUP(Q2365,'MARVEL-X'!A$2:I$1400,7,FALSE),VLOOKUP(Q2365,MARVEL!A$2:J$1522,10,FALSE))</f>
        <v>777.70895536299997</v>
      </c>
      <c r="T2365">
        <f>IF(P2365=P2364,R2365+T2364,R2365)</f>
        <v>365399.52809750894</v>
      </c>
      <c r="U2365">
        <f>IF(P2365=P2364,1+U2364,1)</f>
        <v>13</v>
      </c>
      <c r="V2365" t="str">
        <f t="shared" si="36"/>
        <v/>
      </c>
      <c r="W2365" t="str">
        <f>IF(V2365="","",IF(ABS(V2365-R2365)&gt;W$1,ABS(V2365-R2365),""))</f>
        <v/>
      </c>
      <c r="X2365" t="str">
        <f>Y2365&amp;"-"&amp;Z2365&amp;"-"&amp;AC2365&amp;"-"&amp;AD2365&amp;"-"&amp;AG2365</f>
        <v>7.5-f-B-1-0.5</v>
      </c>
      <c r="Y2365">
        <f>F2365</f>
        <v>7.5</v>
      </c>
      <c r="Z2365" s="2" t="str">
        <f>G2365</f>
        <v>f</v>
      </c>
      <c r="AA2365">
        <f>_xlfn.IFNA(VLOOKUP(X2365,'duo-out'!A$2:Q$5000,5,FALSE),E2365+10*(H2365-1)+1+_xlfn.IFNA(VLOOKUP(D2365,states!A$2:C$10,3,FALSE),1))</f>
        <v>52</v>
      </c>
      <c r="AB2365" t="str">
        <f>IF(V2365="","",V2365)</f>
        <v/>
      </c>
      <c r="AC2365" s="2" t="str">
        <f>_xlfn.IFNA(VLOOKUP(D2365,states!A$2:C$10,2,FALSE),"XX")</f>
        <v>B</v>
      </c>
      <c r="AD2365">
        <f>E2365</f>
        <v>1</v>
      </c>
      <c r="AE2365">
        <f>_xlfn.IFNA(VLOOKUP(D2365,states!A$2:D$10,4,FALSE),0)</f>
        <v>0</v>
      </c>
      <c r="AF2365">
        <v>0.5</v>
      </c>
      <c r="AG2365">
        <f>IF(AE2365=0,AF2365,IF(AE2365=1,IF(F2365=0.5,0.5,IF(H2365=1,0.5,1.5)),IF(F2365=0.5,0.5,IF(H2365=1,2.5,1.5))))</f>
        <v>0.5</v>
      </c>
      <c r="AH2365" s="7">
        <f>IF(AC2365="XX",0,1/C2365^(1/5)*IF(E2365=0,100,1)/(E2365+1)^(1/4))</f>
        <v>1.3387832265700601</v>
      </c>
    </row>
    <row r="2366" spans="1:34">
      <c r="A2366">
        <v>472</v>
      </c>
      <c r="B2366" s="1">
        <v>27528.25</v>
      </c>
      <c r="C2366" s="6">
        <v>9.5630000000000007E-2</v>
      </c>
      <c r="D2366" t="s">
        <v>4</v>
      </c>
      <c r="E2366">
        <v>1</v>
      </c>
      <c r="F2366">
        <v>7.5</v>
      </c>
      <c r="G2366" t="s">
        <v>2</v>
      </c>
      <c r="H2366">
        <v>1</v>
      </c>
      <c r="I2366" t="s">
        <v>0</v>
      </c>
      <c r="J2366">
        <v>0</v>
      </c>
      <c r="K2366">
        <v>6.5</v>
      </c>
      <c r="L2366" t="s">
        <v>2</v>
      </c>
      <c r="M2366">
        <v>1</v>
      </c>
      <c r="N2366" t="s">
        <v>528</v>
      </c>
      <c r="O2366">
        <v>1</v>
      </c>
      <c r="P2366" t="str">
        <f>D2366&amp;"-"&amp;F2366&amp;"-"&amp;G2366&amp;"-"&amp;E2366&amp;"-"&amp;H2366</f>
        <v>B2Sigma-7.5-f-1-1</v>
      </c>
      <c r="Q2366" t="str">
        <f>I2366&amp;"-"&amp;K2366&amp;"-"&amp;L2366&amp;"-"&amp;J2366&amp;"-"&amp;M2366</f>
        <v>X2Pi-6.5-f-0-1</v>
      </c>
      <c r="R2366">
        <f>B2366+S2366</f>
        <v>28107.683975577998</v>
      </c>
      <c r="S2366">
        <f>_xlfn.IFNA(VLOOKUP(Q2366,'MARVEL-X'!A$2:I$1400,7,FALSE),VLOOKUP(Q2366,MARVEL!A$2:J$1522,10,FALSE))</f>
        <v>579.43397557799995</v>
      </c>
      <c r="T2366">
        <f>IF(P2366=P2365,R2366+T2365,R2366)</f>
        <v>393507.21207308694</v>
      </c>
      <c r="U2366">
        <f>IF(P2366=P2365,1+U2365,1)</f>
        <v>14</v>
      </c>
      <c r="V2366" t="str">
        <f t="shared" si="36"/>
        <v/>
      </c>
      <c r="W2366" t="str">
        <f>IF(V2366="","",IF(ABS(V2366-R2366)&gt;W$1,ABS(V2366-R2366),""))</f>
        <v/>
      </c>
      <c r="X2366" t="str">
        <f>Y2366&amp;"-"&amp;Z2366&amp;"-"&amp;AC2366&amp;"-"&amp;AD2366&amp;"-"&amp;AG2366</f>
        <v>7.5-f-B-1-0.5</v>
      </c>
      <c r="Y2366">
        <f>F2366</f>
        <v>7.5</v>
      </c>
      <c r="Z2366" s="2" t="str">
        <f>G2366</f>
        <v>f</v>
      </c>
      <c r="AA2366">
        <f>_xlfn.IFNA(VLOOKUP(X2366,'duo-out'!A$2:Q$5000,5,FALSE),E2366+10*(H2366-1)+1+_xlfn.IFNA(VLOOKUP(D2366,states!A$2:C$10,3,FALSE),1))</f>
        <v>52</v>
      </c>
      <c r="AB2366" t="str">
        <f>IF(V2366="","",V2366)</f>
        <v/>
      </c>
      <c r="AC2366" s="2" t="str">
        <f>_xlfn.IFNA(VLOOKUP(D2366,states!A$2:C$10,2,FALSE),"XX")</f>
        <v>B</v>
      </c>
      <c r="AD2366">
        <f>E2366</f>
        <v>1</v>
      </c>
      <c r="AE2366">
        <f>_xlfn.IFNA(VLOOKUP(D2366,states!A$2:D$10,4,FALSE),0)</f>
        <v>0</v>
      </c>
      <c r="AF2366">
        <v>0.5</v>
      </c>
      <c r="AG2366">
        <f>IF(AE2366=0,AF2366,IF(AE2366=1,IF(F2366=0.5,0.5,IF(H2366=1,0.5,1.5)),IF(F2366=0.5,0.5,IF(H2366=1,2.5,1.5))))</f>
        <v>0.5</v>
      </c>
      <c r="AH2366" s="7">
        <f>IF(AC2366="XX",0,1/C2366^(1/5)*IF(E2366=0,100,1)/(E2366+1)^(1/4))</f>
        <v>1.3446946281177328</v>
      </c>
    </row>
    <row r="2367" spans="1:34">
      <c r="A2367">
        <v>6311</v>
      </c>
      <c r="B2367" s="1">
        <v>24413.37</v>
      </c>
      <c r="C2367" s="6">
        <v>0.5</v>
      </c>
      <c r="D2367" t="s">
        <v>4</v>
      </c>
      <c r="E2367">
        <v>1</v>
      </c>
      <c r="F2367">
        <v>7.5</v>
      </c>
      <c r="G2367" t="s">
        <v>2</v>
      </c>
      <c r="H2367">
        <v>1</v>
      </c>
      <c r="I2367" t="s">
        <v>0</v>
      </c>
      <c r="J2367">
        <v>1</v>
      </c>
      <c r="K2367">
        <v>8.5</v>
      </c>
      <c r="L2367" t="s">
        <v>2</v>
      </c>
      <c r="M2367">
        <v>1</v>
      </c>
      <c r="N2367" t="s">
        <v>6367</v>
      </c>
      <c r="O2367">
        <v>1</v>
      </c>
      <c r="P2367" t="str">
        <f>D2367&amp;"-"&amp;F2367&amp;"-"&amp;G2367&amp;"-"&amp;E2367&amp;"-"&amp;H2367</f>
        <v>B2Sigma-7.5-f-1-1</v>
      </c>
      <c r="Q2367" t="str">
        <f>I2367&amp;"-"&amp;K2367&amp;"-"&amp;L2367&amp;"-"&amp;J2367&amp;"-"&amp;M2367</f>
        <v>X2Pi-8.5-f-1-1</v>
      </c>
      <c r="R2367">
        <f>B2367+S2367</f>
        <v>28107.736044895999</v>
      </c>
      <c r="S2367">
        <f>_xlfn.IFNA(VLOOKUP(Q2367,'MARVEL-X'!A$2:I$1400,7,FALSE),VLOOKUP(Q2367,MARVEL!A$2:J$1522,10,FALSE))</f>
        <v>3694.3660448959999</v>
      </c>
      <c r="T2367">
        <f>IF(P2367=P2366,R2367+T2366,R2367)</f>
        <v>421614.94811798295</v>
      </c>
      <c r="U2367">
        <f>IF(P2367=P2366,1+U2366,1)</f>
        <v>15</v>
      </c>
      <c r="V2367" t="str">
        <f t="shared" si="36"/>
        <v/>
      </c>
      <c r="W2367" t="str">
        <f>IF(V2367="","",IF(ABS(V2367-R2367)&gt;W$1,ABS(V2367-R2367),""))</f>
        <v/>
      </c>
      <c r="X2367" t="str">
        <f>Y2367&amp;"-"&amp;Z2367&amp;"-"&amp;AC2367&amp;"-"&amp;AD2367&amp;"-"&amp;AG2367</f>
        <v>7.5-f-B-1-0.5</v>
      </c>
      <c r="Y2367">
        <f>F2367</f>
        <v>7.5</v>
      </c>
      <c r="Z2367" s="2" t="str">
        <f>G2367</f>
        <v>f</v>
      </c>
      <c r="AA2367">
        <f>_xlfn.IFNA(VLOOKUP(X2367,'duo-out'!A$2:Q$5000,5,FALSE),E2367+10*(H2367-1)+1+_xlfn.IFNA(VLOOKUP(D2367,states!A$2:C$10,3,FALSE),1))</f>
        <v>52</v>
      </c>
      <c r="AB2367" t="str">
        <f>IF(V2367="","",V2367)</f>
        <v/>
      </c>
      <c r="AC2367" s="2" t="str">
        <f>_xlfn.IFNA(VLOOKUP(D2367,states!A$2:C$10,2,FALSE),"XX")</f>
        <v>B</v>
      </c>
      <c r="AD2367">
        <f>E2367</f>
        <v>1</v>
      </c>
      <c r="AE2367">
        <f>_xlfn.IFNA(VLOOKUP(D2367,states!A$2:D$10,4,FALSE),0)</f>
        <v>0</v>
      </c>
      <c r="AF2367">
        <v>0.5</v>
      </c>
      <c r="AG2367">
        <f>IF(AE2367=0,AF2367,IF(AE2367=1,IF(F2367=0.5,0.5,IF(H2367=1,0.5,1.5)),IF(F2367=0.5,0.5,IF(H2367=1,2.5,1.5))))</f>
        <v>0.5</v>
      </c>
      <c r="AH2367" s="7">
        <f>IF(AC2367="XX",0,1/C2367^(1/5)*IF(E2367=0,100,1)/(E2367+1)^(1/4))</f>
        <v>0.96593632892484571</v>
      </c>
    </row>
    <row r="2368" spans="1:34">
      <c r="A2368">
        <v>6274</v>
      </c>
      <c r="B2368" s="1">
        <v>27108.33</v>
      </c>
      <c r="C2368" s="6">
        <v>0.5</v>
      </c>
      <c r="D2368" t="s">
        <v>4</v>
      </c>
      <c r="E2368">
        <v>1</v>
      </c>
      <c r="F2368">
        <v>7.5</v>
      </c>
      <c r="G2368" t="s">
        <v>2</v>
      </c>
      <c r="H2368">
        <v>1</v>
      </c>
      <c r="I2368" t="s">
        <v>0</v>
      </c>
      <c r="J2368">
        <v>0</v>
      </c>
      <c r="K2368">
        <v>8.5</v>
      </c>
      <c r="L2368" t="s">
        <v>2</v>
      </c>
      <c r="M2368">
        <v>1</v>
      </c>
      <c r="N2368" t="s">
        <v>6330</v>
      </c>
      <c r="O2368">
        <v>1</v>
      </c>
      <c r="P2368" t="str">
        <f>D2368&amp;"-"&amp;F2368&amp;"-"&amp;G2368&amp;"-"&amp;E2368&amp;"-"&amp;H2368</f>
        <v>B2Sigma-7.5-f-1-1</v>
      </c>
      <c r="Q2368" t="str">
        <f>I2368&amp;"-"&amp;K2368&amp;"-"&amp;L2368&amp;"-"&amp;J2368&amp;"-"&amp;M2368</f>
        <v>X2Pi-8.5-f-0-1</v>
      </c>
      <c r="R2368">
        <f>B2368+S2368</f>
        <v>28107.779696426001</v>
      </c>
      <c r="S2368">
        <f>_xlfn.IFNA(VLOOKUP(Q2368,'MARVEL-X'!A$2:I$1400,7,FALSE),VLOOKUP(Q2368,MARVEL!A$2:J$1522,10,FALSE))</f>
        <v>999.44969642599995</v>
      </c>
      <c r="T2368">
        <f>IF(P2368=P2367,R2368+T2367,R2368)</f>
        <v>449722.72781440895</v>
      </c>
      <c r="U2368">
        <f>IF(P2368=P2367,1+U2367,1)</f>
        <v>16</v>
      </c>
      <c r="V2368" t="str">
        <f t="shared" si="36"/>
        <v/>
      </c>
      <c r="W2368" t="str">
        <f>IF(V2368="","",IF(ABS(V2368-R2368)&gt;W$1,ABS(V2368-R2368),""))</f>
        <v/>
      </c>
      <c r="X2368" t="str">
        <f>Y2368&amp;"-"&amp;Z2368&amp;"-"&amp;AC2368&amp;"-"&amp;AD2368&amp;"-"&amp;AG2368</f>
        <v>7.5-f-B-1-0.5</v>
      </c>
      <c r="Y2368">
        <f>F2368</f>
        <v>7.5</v>
      </c>
      <c r="Z2368" s="2" t="str">
        <f>G2368</f>
        <v>f</v>
      </c>
      <c r="AA2368">
        <f>_xlfn.IFNA(VLOOKUP(X2368,'duo-out'!A$2:Q$5000,5,FALSE),E2368+10*(H2368-1)+1+_xlfn.IFNA(VLOOKUP(D2368,states!A$2:C$10,3,FALSE),1))</f>
        <v>52</v>
      </c>
      <c r="AB2368" t="str">
        <f>IF(V2368="","",V2368)</f>
        <v/>
      </c>
      <c r="AC2368" s="2" t="str">
        <f>_xlfn.IFNA(VLOOKUP(D2368,states!A$2:C$10,2,FALSE),"XX")</f>
        <v>B</v>
      </c>
      <c r="AD2368">
        <f>E2368</f>
        <v>1</v>
      </c>
      <c r="AE2368">
        <f>_xlfn.IFNA(VLOOKUP(D2368,states!A$2:D$10,4,FALSE),0)</f>
        <v>0</v>
      </c>
      <c r="AF2368">
        <v>0.5</v>
      </c>
      <c r="AG2368">
        <f>IF(AE2368=0,AF2368,IF(AE2368=1,IF(F2368=0.5,0.5,IF(H2368=1,0.5,1.5)),IF(F2368=0.5,0.5,IF(H2368=1,2.5,1.5))))</f>
        <v>0.5</v>
      </c>
      <c r="AH2368" s="7">
        <f>IF(AC2368="XX",0,1/C2368^(1/5)*IF(E2368=0,100,1)/(E2368+1)^(1/4))</f>
        <v>0.96593632892484571</v>
      </c>
    </row>
    <row r="2369" spans="1:34">
      <c r="A2369">
        <v>6264</v>
      </c>
      <c r="B2369" s="1">
        <v>27330.17</v>
      </c>
      <c r="C2369" s="6">
        <v>0.5</v>
      </c>
      <c r="D2369" t="s">
        <v>4</v>
      </c>
      <c r="E2369">
        <v>1</v>
      </c>
      <c r="F2369">
        <v>7.5</v>
      </c>
      <c r="G2369" t="s">
        <v>2</v>
      </c>
      <c r="H2369">
        <v>1</v>
      </c>
      <c r="I2369" t="s">
        <v>0</v>
      </c>
      <c r="J2369">
        <v>0</v>
      </c>
      <c r="K2369">
        <v>7.5</v>
      </c>
      <c r="L2369" t="s">
        <v>1</v>
      </c>
      <c r="M2369">
        <v>1</v>
      </c>
      <c r="N2369" t="s">
        <v>6320</v>
      </c>
      <c r="O2369">
        <v>1</v>
      </c>
      <c r="P2369" t="str">
        <f>D2369&amp;"-"&amp;F2369&amp;"-"&amp;G2369&amp;"-"&amp;E2369&amp;"-"&amp;H2369</f>
        <v>B2Sigma-7.5-f-1-1</v>
      </c>
      <c r="Q2369" t="str">
        <f>I2369&amp;"-"&amp;K2369&amp;"-"&amp;L2369&amp;"-"&amp;J2369&amp;"-"&amp;M2369</f>
        <v>X2Pi-7.5-e-0-1</v>
      </c>
      <c r="R2369">
        <f>B2369+S2369</f>
        <v>28107.878955362998</v>
      </c>
      <c r="S2369">
        <f>_xlfn.IFNA(VLOOKUP(Q2369,'MARVEL-X'!A$2:I$1400,7,FALSE),VLOOKUP(Q2369,MARVEL!A$2:J$1522,10,FALSE))</f>
        <v>777.70895536299997</v>
      </c>
      <c r="T2369">
        <f>IF(P2369=P2368,R2369+T2368,R2369)</f>
        <v>477830.60676977196</v>
      </c>
      <c r="U2369">
        <f>IF(P2369=P2368,1+U2368,1)</f>
        <v>17</v>
      </c>
      <c r="V2369" t="str">
        <f t="shared" si="36"/>
        <v/>
      </c>
      <c r="W2369" t="str">
        <f>IF(V2369="","",IF(ABS(V2369-R2369)&gt;W$1,ABS(V2369-R2369),""))</f>
        <v/>
      </c>
      <c r="X2369" t="str">
        <f>Y2369&amp;"-"&amp;Z2369&amp;"-"&amp;AC2369&amp;"-"&amp;AD2369&amp;"-"&amp;AG2369</f>
        <v>7.5-f-B-1-0.5</v>
      </c>
      <c r="Y2369">
        <f>F2369</f>
        <v>7.5</v>
      </c>
      <c r="Z2369" s="2" t="str">
        <f>G2369</f>
        <v>f</v>
      </c>
      <c r="AA2369">
        <f>_xlfn.IFNA(VLOOKUP(X2369,'duo-out'!A$2:Q$5000,5,FALSE),E2369+10*(H2369-1)+1+_xlfn.IFNA(VLOOKUP(D2369,states!A$2:C$10,3,FALSE),1))</f>
        <v>52</v>
      </c>
      <c r="AB2369" t="str">
        <f>IF(V2369="","",V2369)</f>
        <v/>
      </c>
      <c r="AC2369" s="2" t="str">
        <f>_xlfn.IFNA(VLOOKUP(D2369,states!A$2:C$10,2,FALSE),"XX")</f>
        <v>B</v>
      </c>
      <c r="AD2369">
        <f>E2369</f>
        <v>1</v>
      </c>
      <c r="AE2369">
        <f>_xlfn.IFNA(VLOOKUP(D2369,states!A$2:D$10,4,FALSE),0)</f>
        <v>0</v>
      </c>
      <c r="AF2369">
        <v>0.5</v>
      </c>
      <c r="AG2369">
        <f>IF(AE2369=0,AF2369,IF(AE2369=1,IF(F2369=0.5,0.5,IF(H2369=1,0.5,1.5)),IF(F2369=0.5,0.5,IF(H2369=1,2.5,1.5))))</f>
        <v>0.5</v>
      </c>
      <c r="AH2369" s="7">
        <f>IF(AC2369="XX",0,1/C2369^(1/5)*IF(E2369=0,100,1)/(E2369+1)^(1/4))</f>
        <v>0.96593632892484571</v>
      </c>
    </row>
    <row r="2370" spans="1:34">
      <c r="A2370">
        <v>6256</v>
      </c>
      <c r="B2370" s="1">
        <v>27528.43</v>
      </c>
      <c r="C2370" s="6">
        <v>0.5</v>
      </c>
      <c r="D2370" t="s">
        <v>4</v>
      </c>
      <c r="E2370">
        <v>1</v>
      </c>
      <c r="F2370">
        <v>7.5</v>
      </c>
      <c r="G2370" t="s">
        <v>2</v>
      </c>
      <c r="H2370">
        <v>1</v>
      </c>
      <c r="I2370" t="s">
        <v>0</v>
      </c>
      <c r="J2370">
        <v>0</v>
      </c>
      <c r="K2370">
        <v>6.5</v>
      </c>
      <c r="L2370" t="s">
        <v>2</v>
      </c>
      <c r="M2370">
        <v>1</v>
      </c>
      <c r="N2370" t="s">
        <v>6312</v>
      </c>
      <c r="O2370">
        <v>1</v>
      </c>
      <c r="P2370" t="str">
        <f>D2370&amp;"-"&amp;F2370&amp;"-"&amp;G2370&amp;"-"&amp;E2370&amp;"-"&amp;H2370</f>
        <v>B2Sigma-7.5-f-1-1</v>
      </c>
      <c r="Q2370" t="str">
        <f>I2370&amp;"-"&amp;K2370&amp;"-"&amp;L2370&amp;"-"&amp;J2370&amp;"-"&amp;M2370</f>
        <v>X2Pi-6.5-f-0-1</v>
      </c>
      <c r="R2370">
        <f>B2370+S2370</f>
        <v>28107.863975577999</v>
      </c>
      <c r="S2370">
        <f>_xlfn.IFNA(VLOOKUP(Q2370,'MARVEL-X'!A$2:I$1400,7,FALSE),VLOOKUP(Q2370,MARVEL!A$2:J$1522,10,FALSE))</f>
        <v>579.43397557799995</v>
      </c>
      <c r="T2370">
        <f>IF(P2370=P2369,R2370+T2369,R2370)</f>
        <v>505938.47074534994</v>
      </c>
      <c r="U2370">
        <f>IF(P2370=P2369,1+U2369,1)</f>
        <v>18</v>
      </c>
      <c r="V2370">
        <f t="shared" si="36"/>
        <v>28107.692819186108</v>
      </c>
      <c r="W2370">
        <f>IF(V2370="","",IF(ABS(V2370-R2370)&gt;W$1,ABS(V2370-R2370),""))</f>
        <v>0.17115639189069043</v>
      </c>
      <c r="X2370" t="str">
        <f>Y2370&amp;"-"&amp;Z2370&amp;"-"&amp;AC2370&amp;"-"&amp;AD2370&amp;"-"&amp;AG2370</f>
        <v>7.5-f-B-1-0.5</v>
      </c>
      <c r="Y2370">
        <f>F2370</f>
        <v>7.5</v>
      </c>
      <c r="Z2370" s="2" t="str">
        <f>G2370</f>
        <v>f</v>
      </c>
      <c r="AA2370">
        <f>_xlfn.IFNA(VLOOKUP(X2370,'duo-out'!A$2:Q$5000,5,FALSE),E2370+10*(H2370-1)+1+_xlfn.IFNA(VLOOKUP(D2370,states!A$2:C$10,3,FALSE),1))</f>
        <v>52</v>
      </c>
      <c r="AB2370">
        <f>IF(V2370="","",V2370)</f>
        <v>28107.692819186108</v>
      </c>
      <c r="AC2370" s="2" t="str">
        <f>_xlfn.IFNA(VLOOKUP(D2370,states!A$2:C$10,2,FALSE),"XX")</f>
        <v>B</v>
      </c>
      <c r="AD2370">
        <f>E2370</f>
        <v>1</v>
      </c>
      <c r="AE2370">
        <f>_xlfn.IFNA(VLOOKUP(D2370,states!A$2:D$10,4,FALSE),0)</f>
        <v>0</v>
      </c>
      <c r="AF2370">
        <v>0.5</v>
      </c>
      <c r="AG2370">
        <f>IF(AE2370=0,AF2370,IF(AE2370=1,IF(F2370=0.5,0.5,IF(H2370=1,0.5,1.5)),IF(F2370=0.5,0.5,IF(H2370=1,2.5,1.5))))</f>
        <v>0.5</v>
      </c>
      <c r="AH2370" s="7">
        <f>IF(AC2370="XX",0,1/C2370^(1/5)*IF(E2370=0,100,1)/(E2370+1)^(1/4))</f>
        <v>0.96593632892484571</v>
      </c>
    </row>
    <row r="2371" spans="1:34">
      <c r="A2371">
        <v>5031</v>
      </c>
      <c r="B2371" s="1">
        <v>25291.78</v>
      </c>
      <c r="C2371" s="6">
        <v>0.2</v>
      </c>
      <c r="D2371" t="s">
        <v>4</v>
      </c>
      <c r="E2371">
        <v>0</v>
      </c>
      <c r="F2371">
        <v>8.5</v>
      </c>
      <c r="G2371" t="s">
        <v>1</v>
      </c>
      <c r="H2371">
        <v>2</v>
      </c>
      <c r="I2371" t="s">
        <v>0</v>
      </c>
      <c r="J2371">
        <v>0</v>
      </c>
      <c r="K2371">
        <v>9.5</v>
      </c>
      <c r="L2371" t="s">
        <v>1</v>
      </c>
      <c r="M2371">
        <v>2</v>
      </c>
      <c r="N2371" t="s">
        <v>5087</v>
      </c>
      <c r="O2371">
        <v>1</v>
      </c>
      <c r="P2371" t="str">
        <f>D2371&amp;"-"&amp;F2371&amp;"-"&amp;G2371&amp;"-"&amp;E2371&amp;"-"&amp;H2371</f>
        <v>B2Sigma-8.5-e-0-2</v>
      </c>
      <c r="Q2371" t="str">
        <f>I2371&amp;"-"&amp;K2371&amp;"-"&amp;L2371&amp;"-"&amp;J2371&amp;"-"&amp;M2371</f>
        <v>X2Pi-9.5-e-0-2</v>
      </c>
      <c r="R2371">
        <f>B2371+S2371</f>
        <v>26818.455782867997</v>
      </c>
      <c r="S2371">
        <f>_xlfn.IFNA(VLOOKUP(Q2371,'MARVEL-X'!A$2:I$1400,7,FALSE),VLOOKUP(Q2371,MARVEL!A$2:J$1522,10,FALSE))</f>
        <v>1526.6757828679999</v>
      </c>
      <c r="T2371">
        <f>IF(P2371=P2370,R2371+T2370,R2371)</f>
        <v>26818.455782867997</v>
      </c>
      <c r="U2371">
        <f>IF(P2371=P2370,1+U2370,1)</f>
        <v>1</v>
      </c>
      <c r="V2371" t="str">
        <f t="shared" ref="V2371:V2434" si="37">IF(P2371=P2372,"",T2371/U2371)</f>
        <v/>
      </c>
      <c r="W2371" t="str">
        <f>IF(V2371="","",IF(ABS(V2371-R2371)&gt;W$1,ABS(V2371-R2371),""))</f>
        <v/>
      </c>
      <c r="X2371" t="str">
        <f>Y2371&amp;"-"&amp;Z2371&amp;"-"&amp;AC2371&amp;"-"&amp;AD2371&amp;"-"&amp;AG2371</f>
        <v>8.5-e-B-0-0.5</v>
      </c>
      <c r="Y2371">
        <f>F2371</f>
        <v>8.5</v>
      </c>
      <c r="Z2371" s="2" t="str">
        <f>G2371</f>
        <v>e</v>
      </c>
      <c r="AA2371">
        <f>_xlfn.IFNA(VLOOKUP(X2371,'duo-out'!A$2:Q$5000,5,FALSE),E2371+10*(H2371-1)+1+_xlfn.IFNA(VLOOKUP(D2371,states!A$2:C$10,3,FALSE),1))</f>
        <v>61</v>
      </c>
      <c r="AB2371" t="str">
        <f>IF(V2371="","",V2371)</f>
        <v/>
      </c>
      <c r="AC2371" s="2" t="str">
        <f>_xlfn.IFNA(VLOOKUP(D2371,states!A$2:C$10,2,FALSE),"XX")</f>
        <v>B</v>
      </c>
      <c r="AD2371">
        <f>E2371</f>
        <v>0</v>
      </c>
      <c r="AE2371">
        <f>_xlfn.IFNA(VLOOKUP(D2371,states!A$2:D$10,4,FALSE),0)</f>
        <v>0</v>
      </c>
      <c r="AF2371">
        <v>0.5</v>
      </c>
      <c r="AG2371">
        <f>IF(AE2371=0,AF2371,IF(AE2371=1,IF(F2371=0.5,0.5,IF(H2371=1,0.5,1.5)),IF(F2371=0.5,0.5,IF(H2371=1,2.5,1.5))))</f>
        <v>0.5</v>
      </c>
      <c r="AH2371" s="7">
        <f>IF(AC2371="XX",0,1/C2371^(1/5)*IF(E2371=0,100,1)/(E2371+1)^(1/4))</f>
        <v>137.97296614612148</v>
      </c>
    </row>
    <row r="2372" spans="1:34">
      <c r="A2372">
        <v>4320</v>
      </c>
      <c r="B2372" s="1">
        <v>25291.7709</v>
      </c>
      <c r="C2372" s="6">
        <v>2.2630000000000001E-2</v>
      </c>
      <c r="D2372" t="s">
        <v>4</v>
      </c>
      <c r="E2372">
        <v>0</v>
      </c>
      <c r="F2372">
        <v>8.5</v>
      </c>
      <c r="G2372" t="s">
        <v>1</v>
      </c>
      <c r="H2372">
        <v>2</v>
      </c>
      <c r="I2372" t="s">
        <v>0</v>
      </c>
      <c r="J2372">
        <v>0</v>
      </c>
      <c r="K2372">
        <v>9.5</v>
      </c>
      <c r="L2372" t="s">
        <v>1</v>
      </c>
      <c r="M2372">
        <v>2</v>
      </c>
      <c r="N2372" t="s">
        <v>4376</v>
      </c>
      <c r="O2372">
        <v>1</v>
      </c>
      <c r="P2372" t="str">
        <f>D2372&amp;"-"&amp;F2372&amp;"-"&amp;G2372&amp;"-"&amp;E2372&amp;"-"&amp;H2372</f>
        <v>B2Sigma-8.5-e-0-2</v>
      </c>
      <c r="Q2372" t="str">
        <f>I2372&amp;"-"&amp;K2372&amp;"-"&amp;L2372&amp;"-"&amp;J2372&amp;"-"&amp;M2372</f>
        <v>X2Pi-9.5-e-0-2</v>
      </c>
      <c r="R2372">
        <f>B2372+S2372</f>
        <v>26818.446682867998</v>
      </c>
      <c r="S2372">
        <f>_xlfn.IFNA(VLOOKUP(Q2372,'MARVEL-X'!A$2:I$1400,7,FALSE),VLOOKUP(Q2372,MARVEL!A$2:J$1522,10,FALSE))</f>
        <v>1526.6757828679999</v>
      </c>
      <c r="T2372">
        <f>IF(P2372=P2371,R2372+T2371,R2372)</f>
        <v>53636.902465735999</v>
      </c>
      <c r="U2372">
        <f>IF(P2372=P2371,1+U2371,1)</f>
        <v>2</v>
      </c>
      <c r="V2372" t="str">
        <f t="shared" si="37"/>
        <v/>
      </c>
      <c r="W2372" t="str">
        <f>IF(V2372="","",IF(ABS(V2372-R2372)&gt;W$1,ABS(V2372-R2372),""))</f>
        <v/>
      </c>
      <c r="X2372" t="str">
        <f>Y2372&amp;"-"&amp;Z2372&amp;"-"&amp;AC2372&amp;"-"&amp;AD2372&amp;"-"&amp;AG2372</f>
        <v>8.5-e-B-0-0.5</v>
      </c>
      <c r="Y2372">
        <f>F2372</f>
        <v>8.5</v>
      </c>
      <c r="Z2372" s="2" t="str">
        <f>G2372</f>
        <v>e</v>
      </c>
      <c r="AA2372">
        <f>_xlfn.IFNA(VLOOKUP(X2372,'duo-out'!A$2:Q$5000,5,FALSE),E2372+10*(H2372-1)+1+_xlfn.IFNA(VLOOKUP(D2372,states!A$2:C$10,3,FALSE),1))</f>
        <v>61</v>
      </c>
      <c r="AB2372" t="str">
        <f>IF(V2372="","",V2372)</f>
        <v/>
      </c>
      <c r="AC2372" s="2" t="str">
        <f>_xlfn.IFNA(VLOOKUP(D2372,states!A$2:C$10,2,FALSE),"XX")</f>
        <v>B</v>
      </c>
      <c r="AD2372">
        <f>E2372</f>
        <v>0</v>
      </c>
      <c r="AE2372">
        <f>_xlfn.IFNA(VLOOKUP(D2372,states!A$2:D$10,4,FALSE),0)</f>
        <v>0</v>
      </c>
      <c r="AF2372">
        <v>0.5</v>
      </c>
      <c r="AG2372">
        <f>IF(AE2372=0,AF2372,IF(AE2372=1,IF(F2372=0.5,0.5,IF(H2372=1,0.5,1.5)),IF(F2372=0.5,0.5,IF(H2372=1,2.5,1.5))))</f>
        <v>0.5</v>
      </c>
      <c r="AH2372" s="7">
        <f>IF(AC2372="XX",0,1/C2372^(1/5)*IF(E2372=0,100,1)/(E2372+1)^(1/4))</f>
        <v>213.33547994036172</v>
      </c>
    </row>
    <row r="2373" spans="1:34">
      <c r="A2373">
        <v>4293</v>
      </c>
      <c r="B2373" s="1">
        <v>25566.059399999998</v>
      </c>
      <c r="C2373" s="6">
        <v>0.01</v>
      </c>
      <c r="D2373" t="s">
        <v>4</v>
      </c>
      <c r="E2373">
        <v>0</v>
      </c>
      <c r="F2373">
        <v>8.5</v>
      </c>
      <c r="G2373" t="s">
        <v>1</v>
      </c>
      <c r="H2373">
        <v>2</v>
      </c>
      <c r="I2373" t="s">
        <v>0</v>
      </c>
      <c r="J2373">
        <v>0</v>
      </c>
      <c r="K2373">
        <v>8.5</v>
      </c>
      <c r="L2373" t="s">
        <v>2</v>
      </c>
      <c r="M2373">
        <v>2</v>
      </c>
      <c r="N2373" t="s">
        <v>4349</v>
      </c>
      <c r="O2373">
        <v>1</v>
      </c>
      <c r="P2373" t="str">
        <f>D2373&amp;"-"&amp;F2373&amp;"-"&amp;G2373&amp;"-"&amp;E2373&amp;"-"&amp;H2373</f>
        <v>B2Sigma-8.5-e-0-2</v>
      </c>
      <c r="Q2373" t="str">
        <f>I2373&amp;"-"&amp;K2373&amp;"-"&amp;L2373&amp;"-"&amp;J2373&amp;"-"&amp;M2373</f>
        <v>X2Pi-8.5-f-0-2</v>
      </c>
      <c r="R2373">
        <f>B2373+S2373</f>
        <v>26818.433717142998</v>
      </c>
      <c r="S2373">
        <f>_xlfn.IFNA(VLOOKUP(Q2373,'MARVEL-X'!A$2:I$1400,7,FALSE),VLOOKUP(Q2373,MARVEL!A$2:J$1522,10,FALSE))</f>
        <v>1252.3743171430001</v>
      </c>
      <c r="T2373">
        <f>IF(P2373=P2372,R2373+T2372,R2373)</f>
        <v>80455.336182878993</v>
      </c>
      <c r="U2373">
        <f>IF(P2373=P2372,1+U2372,1)</f>
        <v>3</v>
      </c>
      <c r="V2373" t="str">
        <f t="shared" si="37"/>
        <v/>
      </c>
      <c r="W2373" t="str">
        <f>IF(V2373="","",IF(ABS(V2373-R2373)&gt;W$1,ABS(V2373-R2373),""))</f>
        <v/>
      </c>
      <c r="X2373" t="str">
        <f>Y2373&amp;"-"&amp;Z2373&amp;"-"&amp;AC2373&amp;"-"&amp;AD2373&amp;"-"&amp;AG2373</f>
        <v>8.5-e-B-0-0.5</v>
      </c>
      <c r="Y2373">
        <f>F2373</f>
        <v>8.5</v>
      </c>
      <c r="Z2373" s="2" t="str">
        <f>G2373</f>
        <v>e</v>
      </c>
      <c r="AA2373">
        <f>_xlfn.IFNA(VLOOKUP(X2373,'duo-out'!A$2:Q$5000,5,FALSE),E2373+10*(H2373-1)+1+_xlfn.IFNA(VLOOKUP(D2373,states!A$2:C$10,3,FALSE),1))</f>
        <v>61</v>
      </c>
      <c r="AB2373" t="str">
        <f>IF(V2373="","",V2373)</f>
        <v/>
      </c>
      <c r="AC2373" s="2" t="str">
        <f>_xlfn.IFNA(VLOOKUP(D2373,states!A$2:C$10,2,FALSE),"XX")</f>
        <v>B</v>
      </c>
      <c r="AD2373">
        <f>E2373</f>
        <v>0</v>
      </c>
      <c r="AE2373">
        <f>_xlfn.IFNA(VLOOKUP(D2373,states!A$2:D$10,4,FALSE),0)</f>
        <v>0</v>
      </c>
      <c r="AF2373">
        <v>0.5</v>
      </c>
      <c r="AG2373">
        <f>IF(AE2373=0,AF2373,IF(AE2373=1,IF(F2373=0.5,0.5,IF(H2373=1,0.5,1.5)),IF(F2373=0.5,0.5,IF(H2373=1,2.5,1.5))))</f>
        <v>0.5</v>
      </c>
      <c r="AH2373" s="7">
        <f>IF(AC2373="XX",0,1/C2373^(1/5)*IF(E2373=0,100,1)/(E2373+1)^(1/4))</f>
        <v>251.188643150958</v>
      </c>
    </row>
    <row r="2374" spans="1:34">
      <c r="A2374">
        <v>4268</v>
      </c>
      <c r="B2374" s="1">
        <v>25820.560000000001</v>
      </c>
      <c r="C2374" s="6">
        <v>0.01</v>
      </c>
      <c r="D2374" t="s">
        <v>4</v>
      </c>
      <c r="E2374">
        <v>0</v>
      </c>
      <c r="F2374">
        <v>8.5</v>
      </c>
      <c r="G2374" t="s">
        <v>1</v>
      </c>
      <c r="H2374">
        <v>2</v>
      </c>
      <c r="I2374" t="s">
        <v>0</v>
      </c>
      <c r="J2374">
        <v>0</v>
      </c>
      <c r="K2374">
        <v>7.5</v>
      </c>
      <c r="L2374" t="s">
        <v>1</v>
      </c>
      <c r="M2374">
        <v>2</v>
      </c>
      <c r="N2374" t="s">
        <v>4324</v>
      </c>
      <c r="O2374">
        <v>1</v>
      </c>
      <c r="P2374" t="str">
        <f>D2374&amp;"-"&amp;F2374&amp;"-"&amp;G2374&amp;"-"&amp;E2374&amp;"-"&amp;H2374</f>
        <v>B2Sigma-8.5-e-0-2</v>
      </c>
      <c r="Q2374" t="str">
        <f>I2374&amp;"-"&amp;K2374&amp;"-"&amp;L2374&amp;"-"&amp;J2374&amp;"-"&amp;M2374</f>
        <v>X2Pi-7.5-e-0-2</v>
      </c>
      <c r="R2374">
        <f>B2374+S2374</f>
        <v>26818.424383962003</v>
      </c>
      <c r="S2374">
        <f>_xlfn.IFNA(VLOOKUP(Q2374,'MARVEL-X'!A$2:I$1400,7,FALSE),VLOOKUP(Q2374,MARVEL!A$2:J$1522,10,FALSE))</f>
        <v>997.86438396200003</v>
      </c>
      <c r="T2374">
        <f>IF(P2374=P2373,R2374+T2373,R2374)</f>
        <v>107273.760566841</v>
      </c>
      <c r="U2374">
        <f>IF(P2374=P2373,1+U2373,1)</f>
        <v>4</v>
      </c>
      <c r="V2374" t="str">
        <f t="shared" si="37"/>
        <v/>
      </c>
      <c r="W2374" t="str">
        <f>IF(V2374="","",IF(ABS(V2374-R2374)&gt;W$1,ABS(V2374-R2374),""))</f>
        <v/>
      </c>
      <c r="X2374" t="str">
        <f>Y2374&amp;"-"&amp;Z2374&amp;"-"&amp;AC2374&amp;"-"&amp;AD2374&amp;"-"&amp;AG2374</f>
        <v>8.5-e-B-0-0.5</v>
      </c>
      <c r="Y2374">
        <f>F2374</f>
        <v>8.5</v>
      </c>
      <c r="Z2374" s="2" t="str">
        <f>G2374</f>
        <v>e</v>
      </c>
      <c r="AA2374">
        <f>_xlfn.IFNA(VLOOKUP(X2374,'duo-out'!A$2:Q$5000,5,FALSE),E2374+10*(H2374-1)+1+_xlfn.IFNA(VLOOKUP(D2374,states!A$2:C$10,3,FALSE),1))</f>
        <v>61</v>
      </c>
      <c r="AB2374" t="str">
        <f>IF(V2374="","",V2374)</f>
        <v/>
      </c>
      <c r="AC2374" s="2" t="str">
        <f>_xlfn.IFNA(VLOOKUP(D2374,states!A$2:C$10,2,FALSE),"XX")</f>
        <v>B</v>
      </c>
      <c r="AD2374">
        <f>E2374</f>
        <v>0</v>
      </c>
      <c r="AE2374">
        <f>_xlfn.IFNA(VLOOKUP(D2374,states!A$2:D$10,4,FALSE),0)</f>
        <v>0</v>
      </c>
      <c r="AF2374">
        <v>0.5</v>
      </c>
      <c r="AG2374">
        <f>IF(AE2374=0,AF2374,IF(AE2374=1,IF(F2374=0.5,0.5,IF(H2374=1,0.5,1.5)),IF(F2374=0.5,0.5,IF(H2374=1,2.5,1.5))))</f>
        <v>0.5</v>
      </c>
      <c r="AH2374" s="7">
        <f>IF(AC2374="XX",0,1/C2374^(1/5)*IF(E2374=0,100,1)/(E2374+1)^(1/4))</f>
        <v>251.188643150958</v>
      </c>
    </row>
    <row r="2375" spans="1:34">
      <c r="A2375">
        <v>4377</v>
      </c>
      <c r="B2375" s="1">
        <v>22616.759699999999</v>
      </c>
      <c r="C2375" s="6">
        <v>0.01</v>
      </c>
      <c r="D2375" t="s">
        <v>4</v>
      </c>
      <c r="E2375">
        <v>0</v>
      </c>
      <c r="F2375">
        <v>8.5</v>
      </c>
      <c r="G2375" t="s">
        <v>1</v>
      </c>
      <c r="H2375">
        <v>2</v>
      </c>
      <c r="I2375" t="s">
        <v>0</v>
      </c>
      <c r="J2375">
        <v>1</v>
      </c>
      <c r="K2375">
        <v>9.5</v>
      </c>
      <c r="L2375" t="s">
        <v>1</v>
      </c>
      <c r="M2375">
        <v>2</v>
      </c>
      <c r="N2375" t="s">
        <v>4433</v>
      </c>
      <c r="O2375">
        <v>1</v>
      </c>
      <c r="P2375" t="str">
        <f>D2375&amp;"-"&amp;F2375&amp;"-"&amp;G2375&amp;"-"&amp;E2375&amp;"-"&amp;H2375</f>
        <v>B2Sigma-8.5-e-0-2</v>
      </c>
      <c r="Q2375" t="str">
        <f>I2375&amp;"-"&amp;K2375&amp;"-"&amp;L2375&amp;"-"&amp;J2375&amp;"-"&amp;M2375</f>
        <v>X2Pi-9.5-e-1-2</v>
      </c>
      <c r="R2375">
        <f>B2375+S2375</f>
        <v>26818.435778362997</v>
      </c>
      <c r="S2375">
        <f>_xlfn.IFNA(VLOOKUP(Q2375,'MARVEL-X'!A$2:I$1400,7,FALSE),VLOOKUP(Q2375,MARVEL!A$2:J$1522,10,FALSE))</f>
        <v>4201.6760783629998</v>
      </c>
      <c r="T2375">
        <f>IF(P2375=P2374,R2375+T2374,R2375)</f>
        <v>134092.19634520399</v>
      </c>
      <c r="U2375">
        <f>IF(P2375=P2374,1+U2374,1)</f>
        <v>5</v>
      </c>
      <c r="V2375" t="str">
        <f t="shared" si="37"/>
        <v/>
      </c>
      <c r="W2375" t="str">
        <f>IF(V2375="","",IF(ABS(V2375-R2375)&gt;W$1,ABS(V2375-R2375),""))</f>
        <v/>
      </c>
      <c r="X2375" t="str">
        <f>Y2375&amp;"-"&amp;Z2375&amp;"-"&amp;AC2375&amp;"-"&amp;AD2375&amp;"-"&amp;AG2375</f>
        <v>8.5-e-B-0-0.5</v>
      </c>
      <c r="Y2375">
        <f>F2375</f>
        <v>8.5</v>
      </c>
      <c r="Z2375" s="2" t="str">
        <f>G2375</f>
        <v>e</v>
      </c>
      <c r="AA2375">
        <f>_xlfn.IFNA(VLOOKUP(X2375,'duo-out'!A$2:Q$5000,5,FALSE),E2375+10*(H2375-1)+1+_xlfn.IFNA(VLOOKUP(D2375,states!A$2:C$10,3,FALSE),1))</f>
        <v>61</v>
      </c>
      <c r="AB2375" t="str">
        <f>IF(V2375="","",V2375)</f>
        <v/>
      </c>
      <c r="AC2375" s="2" t="str">
        <f>_xlfn.IFNA(VLOOKUP(D2375,states!A$2:C$10,2,FALSE),"XX")</f>
        <v>B</v>
      </c>
      <c r="AD2375">
        <f>E2375</f>
        <v>0</v>
      </c>
      <c r="AE2375">
        <f>_xlfn.IFNA(VLOOKUP(D2375,states!A$2:D$10,4,FALSE),0)</f>
        <v>0</v>
      </c>
      <c r="AF2375">
        <v>0.5</v>
      </c>
      <c r="AG2375">
        <f>IF(AE2375=0,AF2375,IF(AE2375=1,IF(F2375=0.5,0.5,IF(H2375=1,0.5,1.5)),IF(F2375=0.5,0.5,IF(H2375=1,2.5,1.5))))</f>
        <v>0.5</v>
      </c>
      <c r="AH2375" s="7">
        <f>IF(AC2375="XX",0,1/C2375^(1/5)*IF(E2375=0,100,1)/(E2375+1)^(1/4))</f>
        <v>251.188643150958</v>
      </c>
    </row>
    <row r="2376" spans="1:34">
      <c r="A2376">
        <v>4356</v>
      </c>
      <c r="B2376" s="1">
        <v>22880.6898</v>
      </c>
      <c r="C2376" s="6">
        <v>0.01</v>
      </c>
      <c r="D2376" t="s">
        <v>4</v>
      </c>
      <c r="E2376">
        <v>0</v>
      </c>
      <c r="F2376">
        <v>8.5</v>
      </c>
      <c r="G2376" t="s">
        <v>1</v>
      </c>
      <c r="H2376">
        <v>2</v>
      </c>
      <c r="I2376" t="s">
        <v>0</v>
      </c>
      <c r="J2376">
        <v>1</v>
      </c>
      <c r="K2376">
        <v>8.5</v>
      </c>
      <c r="L2376" t="s">
        <v>2</v>
      </c>
      <c r="M2376">
        <v>2</v>
      </c>
      <c r="N2376" t="s">
        <v>4412</v>
      </c>
      <c r="O2376">
        <v>1</v>
      </c>
      <c r="P2376" t="str">
        <f>D2376&amp;"-"&amp;F2376&amp;"-"&amp;G2376&amp;"-"&amp;E2376&amp;"-"&amp;H2376</f>
        <v>B2Sigma-8.5-e-0-2</v>
      </c>
      <c r="Q2376" t="str">
        <f>I2376&amp;"-"&amp;K2376&amp;"-"&amp;L2376&amp;"-"&amp;J2376&amp;"-"&amp;M2376</f>
        <v>X2Pi-8.5-f-1-2</v>
      </c>
      <c r="R2376">
        <f>B2376+S2376</f>
        <v>26818.436051953999</v>
      </c>
      <c r="S2376">
        <f>_xlfn.IFNA(VLOOKUP(Q2376,'MARVEL-X'!A$2:I$1400,7,FALSE),VLOOKUP(Q2376,MARVEL!A$2:J$1522,10,FALSE))</f>
        <v>3937.7462519539999</v>
      </c>
      <c r="T2376">
        <f>IF(P2376=P2375,R2376+T2375,R2376)</f>
        <v>160910.63239715798</v>
      </c>
      <c r="U2376">
        <f>IF(P2376=P2375,1+U2375,1)</f>
        <v>6</v>
      </c>
      <c r="V2376" t="str">
        <f t="shared" si="37"/>
        <v/>
      </c>
      <c r="W2376" t="str">
        <f>IF(V2376="","",IF(ABS(V2376-R2376)&gt;W$1,ABS(V2376-R2376),""))</f>
        <v/>
      </c>
      <c r="X2376" t="str">
        <f>Y2376&amp;"-"&amp;Z2376&amp;"-"&amp;AC2376&amp;"-"&amp;AD2376&amp;"-"&amp;AG2376</f>
        <v>8.5-e-B-0-0.5</v>
      </c>
      <c r="Y2376">
        <f>F2376</f>
        <v>8.5</v>
      </c>
      <c r="Z2376" s="2" t="str">
        <f>G2376</f>
        <v>e</v>
      </c>
      <c r="AA2376">
        <f>_xlfn.IFNA(VLOOKUP(X2376,'duo-out'!A$2:Q$5000,5,FALSE),E2376+10*(H2376-1)+1+_xlfn.IFNA(VLOOKUP(D2376,states!A$2:C$10,3,FALSE),1))</f>
        <v>61</v>
      </c>
      <c r="AB2376" t="str">
        <f>IF(V2376="","",V2376)</f>
        <v/>
      </c>
      <c r="AC2376" s="2" t="str">
        <f>_xlfn.IFNA(VLOOKUP(D2376,states!A$2:C$10,2,FALSE),"XX")</f>
        <v>B</v>
      </c>
      <c r="AD2376">
        <f>E2376</f>
        <v>0</v>
      </c>
      <c r="AE2376">
        <f>_xlfn.IFNA(VLOOKUP(D2376,states!A$2:D$10,4,FALSE),0)</f>
        <v>0</v>
      </c>
      <c r="AF2376">
        <v>0.5</v>
      </c>
      <c r="AG2376">
        <f>IF(AE2376=0,AF2376,IF(AE2376=1,IF(F2376=0.5,0.5,IF(H2376=1,0.5,1.5)),IF(F2376=0.5,0.5,IF(H2376=1,2.5,1.5))))</f>
        <v>0.5</v>
      </c>
      <c r="AH2376" s="7">
        <f>IF(AC2376="XX",0,1/C2376^(1/5)*IF(E2376=0,100,1)/(E2376+1)^(1/4))</f>
        <v>251.188643150958</v>
      </c>
    </row>
    <row r="2377" spans="1:34">
      <c r="A2377">
        <v>4232</v>
      </c>
      <c r="B2377" s="1">
        <v>25566.06</v>
      </c>
      <c r="C2377" s="6">
        <v>5.0000000000000001E-3</v>
      </c>
      <c r="D2377" t="s">
        <v>4</v>
      </c>
      <c r="E2377">
        <v>0</v>
      </c>
      <c r="F2377">
        <v>8.5</v>
      </c>
      <c r="G2377" t="s">
        <v>1</v>
      </c>
      <c r="H2377">
        <v>2</v>
      </c>
      <c r="I2377" t="s">
        <v>0</v>
      </c>
      <c r="J2377">
        <v>0</v>
      </c>
      <c r="K2377">
        <v>8.5</v>
      </c>
      <c r="L2377" t="s">
        <v>2</v>
      </c>
      <c r="M2377">
        <v>2</v>
      </c>
      <c r="N2377" t="s">
        <v>4288</v>
      </c>
      <c r="O2377">
        <v>1</v>
      </c>
      <c r="P2377" t="str">
        <f>D2377&amp;"-"&amp;F2377&amp;"-"&amp;G2377&amp;"-"&amp;E2377&amp;"-"&amp;H2377</f>
        <v>B2Sigma-8.5-e-0-2</v>
      </c>
      <c r="Q2377" t="str">
        <f>I2377&amp;"-"&amp;K2377&amp;"-"&amp;L2377&amp;"-"&amp;J2377&amp;"-"&amp;M2377</f>
        <v>X2Pi-8.5-f-0-2</v>
      </c>
      <c r="R2377">
        <f>B2377+S2377</f>
        <v>26818.434317143001</v>
      </c>
      <c r="S2377">
        <f>_xlfn.IFNA(VLOOKUP(Q2377,'MARVEL-X'!A$2:I$1400,7,FALSE),VLOOKUP(Q2377,MARVEL!A$2:J$1522,10,FALSE))</f>
        <v>1252.3743171430001</v>
      </c>
      <c r="T2377">
        <f>IF(P2377=P2376,R2377+T2376,R2377)</f>
        <v>187729.06671430098</v>
      </c>
      <c r="U2377">
        <f>IF(P2377=P2376,1+U2376,1)</f>
        <v>7</v>
      </c>
      <c r="V2377" t="str">
        <f t="shared" si="37"/>
        <v/>
      </c>
      <c r="W2377" t="str">
        <f>IF(V2377="","",IF(ABS(V2377-R2377)&gt;W$1,ABS(V2377-R2377),""))</f>
        <v/>
      </c>
      <c r="X2377" t="str">
        <f>Y2377&amp;"-"&amp;Z2377&amp;"-"&amp;AC2377&amp;"-"&amp;AD2377&amp;"-"&amp;AG2377</f>
        <v>8.5-e-B-0-0.5</v>
      </c>
      <c r="Y2377">
        <f>F2377</f>
        <v>8.5</v>
      </c>
      <c r="Z2377" s="2" t="str">
        <f>G2377</f>
        <v>e</v>
      </c>
      <c r="AA2377">
        <f>_xlfn.IFNA(VLOOKUP(X2377,'duo-out'!A$2:Q$5000,5,FALSE),E2377+10*(H2377-1)+1+_xlfn.IFNA(VLOOKUP(D2377,states!A$2:C$10,3,FALSE),1))</f>
        <v>61</v>
      </c>
      <c r="AB2377" t="str">
        <f>IF(V2377="","",V2377)</f>
        <v/>
      </c>
      <c r="AC2377" s="2" t="str">
        <f>_xlfn.IFNA(VLOOKUP(D2377,states!A$2:C$10,2,FALSE),"XX")</f>
        <v>B</v>
      </c>
      <c r="AD2377">
        <f>E2377</f>
        <v>0</v>
      </c>
      <c r="AE2377">
        <f>_xlfn.IFNA(VLOOKUP(D2377,states!A$2:D$10,4,FALSE),0)</f>
        <v>0</v>
      </c>
      <c r="AF2377">
        <v>0.5</v>
      </c>
      <c r="AG2377">
        <f>IF(AE2377=0,AF2377,IF(AE2377=1,IF(F2377=0.5,0.5,IF(H2377=1,0.5,1.5)),IF(F2377=0.5,0.5,IF(H2377=1,2.5,1.5))))</f>
        <v>0.5</v>
      </c>
      <c r="AH2377" s="7">
        <f>IF(AC2377="XX",0,1/C2377^(1/5)*IF(E2377=0,100,1)/(E2377+1)^(1/4))</f>
        <v>288.53998118144267</v>
      </c>
    </row>
    <row r="2378" spans="1:34">
      <c r="A2378">
        <v>4212</v>
      </c>
      <c r="B2378" s="1">
        <v>25820.569</v>
      </c>
      <c r="C2378" s="6">
        <v>5.0000000000000001E-3</v>
      </c>
      <c r="D2378" t="s">
        <v>4</v>
      </c>
      <c r="E2378">
        <v>0</v>
      </c>
      <c r="F2378">
        <v>8.5</v>
      </c>
      <c r="G2378" t="s">
        <v>1</v>
      </c>
      <c r="H2378">
        <v>2</v>
      </c>
      <c r="I2378" t="s">
        <v>0</v>
      </c>
      <c r="J2378">
        <v>0</v>
      </c>
      <c r="K2378">
        <v>7.5</v>
      </c>
      <c r="L2378" t="s">
        <v>1</v>
      </c>
      <c r="M2378">
        <v>2</v>
      </c>
      <c r="N2378" t="s">
        <v>4268</v>
      </c>
      <c r="O2378">
        <v>1</v>
      </c>
      <c r="P2378" t="str">
        <f>D2378&amp;"-"&amp;F2378&amp;"-"&amp;G2378&amp;"-"&amp;E2378&amp;"-"&amp;H2378</f>
        <v>B2Sigma-8.5-e-0-2</v>
      </c>
      <c r="Q2378" t="str">
        <f>I2378&amp;"-"&amp;K2378&amp;"-"&amp;L2378&amp;"-"&amp;J2378&amp;"-"&amp;M2378</f>
        <v>X2Pi-7.5-e-0-2</v>
      </c>
      <c r="R2378">
        <f>B2378+S2378</f>
        <v>26818.433383962001</v>
      </c>
      <c r="S2378">
        <f>_xlfn.IFNA(VLOOKUP(Q2378,'MARVEL-X'!A$2:I$1400,7,FALSE),VLOOKUP(Q2378,MARVEL!A$2:J$1522,10,FALSE))</f>
        <v>997.86438396200003</v>
      </c>
      <c r="T2378">
        <f>IF(P2378=P2377,R2378+T2377,R2378)</f>
        <v>214547.50009826297</v>
      </c>
      <c r="U2378">
        <f>IF(P2378=P2377,1+U2377,1)</f>
        <v>8</v>
      </c>
      <c r="V2378" t="str">
        <f t="shared" si="37"/>
        <v/>
      </c>
      <c r="W2378" t="str">
        <f>IF(V2378="","",IF(ABS(V2378-R2378)&gt;W$1,ABS(V2378-R2378),""))</f>
        <v/>
      </c>
      <c r="X2378" t="str">
        <f>Y2378&amp;"-"&amp;Z2378&amp;"-"&amp;AC2378&amp;"-"&amp;AD2378&amp;"-"&amp;AG2378</f>
        <v>8.5-e-B-0-0.5</v>
      </c>
      <c r="Y2378">
        <f>F2378</f>
        <v>8.5</v>
      </c>
      <c r="Z2378" s="2" t="str">
        <f>G2378</f>
        <v>e</v>
      </c>
      <c r="AA2378">
        <f>_xlfn.IFNA(VLOOKUP(X2378,'duo-out'!A$2:Q$5000,5,FALSE),E2378+10*(H2378-1)+1+_xlfn.IFNA(VLOOKUP(D2378,states!A$2:C$10,3,FALSE),1))</f>
        <v>61</v>
      </c>
      <c r="AB2378" t="str">
        <f>IF(V2378="","",V2378)</f>
        <v/>
      </c>
      <c r="AC2378" s="2" t="str">
        <f>_xlfn.IFNA(VLOOKUP(D2378,states!A$2:C$10,2,FALSE),"XX")</f>
        <v>B</v>
      </c>
      <c r="AD2378">
        <f>E2378</f>
        <v>0</v>
      </c>
      <c r="AE2378">
        <f>_xlfn.IFNA(VLOOKUP(D2378,states!A$2:D$10,4,FALSE),0)</f>
        <v>0</v>
      </c>
      <c r="AF2378">
        <v>0.5</v>
      </c>
      <c r="AG2378">
        <f>IF(AE2378=0,AF2378,IF(AE2378=1,IF(F2378=0.5,0.5,IF(H2378=1,0.5,1.5)),IF(F2378=0.5,0.5,IF(H2378=1,2.5,1.5))))</f>
        <v>0.5</v>
      </c>
      <c r="AH2378" s="7">
        <f>IF(AC2378="XX",0,1/C2378^(1/5)*IF(E2378=0,100,1)/(E2378+1)^(1/4))</f>
        <v>288.53998118144267</v>
      </c>
    </row>
    <row r="2379" spans="1:34">
      <c r="A2379">
        <v>3083</v>
      </c>
      <c r="B2379" s="1">
        <v>25820.574100000002</v>
      </c>
      <c r="C2379" s="6">
        <v>8.8369999999999994E-3</v>
      </c>
      <c r="D2379" t="s">
        <v>4</v>
      </c>
      <c r="E2379">
        <v>0</v>
      </c>
      <c r="F2379">
        <v>8.5</v>
      </c>
      <c r="G2379" t="s">
        <v>1</v>
      </c>
      <c r="H2379">
        <v>2</v>
      </c>
      <c r="I2379" t="s">
        <v>0</v>
      </c>
      <c r="J2379">
        <v>0</v>
      </c>
      <c r="K2379">
        <v>7.5</v>
      </c>
      <c r="L2379" t="s">
        <v>1</v>
      </c>
      <c r="M2379">
        <v>2</v>
      </c>
      <c r="N2379" t="s">
        <v>3139</v>
      </c>
      <c r="O2379">
        <v>1</v>
      </c>
      <c r="P2379" t="str">
        <f>D2379&amp;"-"&amp;F2379&amp;"-"&amp;G2379&amp;"-"&amp;E2379&amp;"-"&amp;H2379</f>
        <v>B2Sigma-8.5-e-0-2</v>
      </c>
      <c r="Q2379" t="str">
        <f>I2379&amp;"-"&amp;K2379&amp;"-"&amp;L2379&amp;"-"&amp;J2379&amp;"-"&amp;M2379</f>
        <v>X2Pi-7.5-e-0-2</v>
      </c>
      <c r="R2379">
        <f>B2379+S2379</f>
        <v>26818.438483962003</v>
      </c>
      <c r="S2379">
        <f>_xlfn.IFNA(VLOOKUP(Q2379,'MARVEL-X'!A$2:I$1400,7,FALSE),VLOOKUP(Q2379,MARVEL!A$2:J$1522,10,FALSE))</f>
        <v>997.86438396200003</v>
      </c>
      <c r="T2379">
        <f>IF(P2379=P2378,R2379+T2378,R2379)</f>
        <v>241365.93858222498</v>
      </c>
      <c r="U2379">
        <f>IF(P2379=P2378,1+U2378,1)</f>
        <v>9</v>
      </c>
      <c r="V2379" t="str">
        <f t="shared" si="37"/>
        <v/>
      </c>
      <c r="W2379" t="str">
        <f>IF(V2379="","",IF(ABS(V2379-R2379)&gt;W$1,ABS(V2379-R2379),""))</f>
        <v/>
      </c>
      <c r="X2379" t="str">
        <f>Y2379&amp;"-"&amp;Z2379&amp;"-"&amp;AC2379&amp;"-"&amp;AD2379&amp;"-"&amp;AG2379</f>
        <v>8.5-e-B-0-0.5</v>
      </c>
      <c r="Y2379">
        <f>F2379</f>
        <v>8.5</v>
      </c>
      <c r="Z2379" s="2" t="str">
        <f>G2379</f>
        <v>e</v>
      </c>
      <c r="AA2379">
        <f>_xlfn.IFNA(VLOOKUP(X2379,'duo-out'!A$2:Q$5000,5,FALSE),E2379+10*(H2379-1)+1+_xlfn.IFNA(VLOOKUP(D2379,states!A$2:C$10,3,FALSE),1))</f>
        <v>61</v>
      </c>
      <c r="AB2379" t="str">
        <f>IF(V2379="","",V2379)</f>
        <v/>
      </c>
      <c r="AC2379" s="2" t="str">
        <f>_xlfn.IFNA(VLOOKUP(D2379,states!A$2:C$10,2,FALSE),"XX")</f>
        <v>B</v>
      </c>
      <c r="AD2379">
        <f>E2379</f>
        <v>0</v>
      </c>
      <c r="AE2379">
        <f>_xlfn.IFNA(VLOOKUP(D2379,states!A$2:D$10,4,FALSE),0)</f>
        <v>0</v>
      </c>
      <c r="AF2379">
        <v>0.5</v>
      </c>
      <c r="AG2379">
        <f>IF(AE2379=0,AF2379,IF(AE2379=1,IF(F2379=0.5,0.5,IF(H2379=1,0.5,1.5)),IF(F2379=0.5,0.5,IF(H2379=1,2.5,1.5))))</f>
        <v>0.5</v>
      </c>
      <c r="AH2379" s="7">
        <f>IF(AC2379="XX",0,1/C2379^(1/5)*IF(E2379=0,100,1)/(E2379+1)^(1/4))</f>
        <v>257.47734902349475</v>
      </c>
    </row>
    <row r="2380" spans="1:34">
      <c r="A2380">
        <v>3063</v>
      </c>
      <c r="B2380" s="1">
        <v>25566.053</v>
      </c>
      <c r="C2380" s="6">
        <v>8.7290000000000006E-3</v>
      </c>
      <c r="D2380" t="s">
        <v>4</v>
      </c>
      <c r="E2380">
        <v>0</v>
      </c>
      <c r="F2380">
        <v>8.5</v>
      </c>
      <c r="G2380" t="s">
        <v>1</v>
      </c>
      <c r="H2380">
        <v>2</v>
      </c>
      <c r="I2380" t="s">
        <v>0</v>
      </c>
      <c r="J2380">
        <v>0</v>
      </c>
      <c r="K2380">
        <v>8.5</v>
      </c>
      <c r="L2380" t="s">
        <v>2</v>
      </c>
      <c r="M2380">
        <v>2</v>
      </c>
      <c r="N2380" t="s">
        <v>3119</v>
      </c>
      <c r="O2380">
        <v>1</v>
      </c>
      <c r="P2380" t="str">
        <f>D2380&amp;"-"&amp;F2380&amp;"-"&amp;G2380&amp;"-"&amp;E2380&amp;"-"&amp;H2380</f>
        <v>B2Sigma-8.5-e-0-2</v>
      </c>
      <c r="Q2380" t="str">
        <f>I2380&amp;"-"&amp;K2380&amp;"-"&amp;L2380&amp;"-"&amp;J2380&amp;"-"&amp;M2380</f>
        <v>X2Pi-8.5-f-0-2</v>
      </c>
      <c r="R2380">
        <f>B2380+S2380</f>
        <v>26818.427317143</v>
      </c>
      <c r="S2380">
        <f>_xlfn.IFNA(VLOOKUP(Q2380,'MARVEL-X'!A$2:I$1400,7,FALSE),VLOOKUP(Q2380,MARVEL!A$2:J$1522,10,FALSE))</f>
        <v>1252.3743171430001</v>
      </c>
      <c r="T2380">
        <f>IF(P2380=P2379,R2380+T2379,R2380)</f>
        <v>268184.36589936796</v>
      </c>
      <c r="U2380">
        <f>IF(P2380=P2379,1+U2379,1)</f>
        <v>10</v>
      </c>
      <c r="V2380" t="str">
        <f t="shared" si="37"/>
        <v/>
      </c>
      <c r="W2380" t="str">
        <f>IF(V2380="","",IF(ABS(V2380-R2380)&gt;W$1,ABS(V2380-R2380),""))</f>
        <v/>
      </c>
      <c r="X2380" t="str">
        <f>Y2380&amp;"-"&amp;Z2380&amp;"-"&amp;AC2380&amp;"-"&amp;AD2380&amp;"-"&amp;AG2380</f>
        <v>8.5-e-B-0-0.5</v>
      </c>
      <c r="Y2380">
        <f>F2380</f>
        <v>8.5</v>
      </c>
      <c r="Z2380" s="2" t="str">
        <f>G2380</f>
        <v>e</v>
      </c>
      <c r="AA2380">
        <f>_xlfn.IFNA(VLOOKUP(X2380,'duo-out'!A$2:Q$5000,5,FALSE),E2380+10*(H2380-1)+1+_xlfn.IFNA(VLOOKUP(D2380,states!A$2:C$10,3,FALSE),1))</f>
        <v>61</v>
      </c>
      <c r="AB2380" t="str">
        <f>IF(V2380="","",V2380)</f>
        <v/>
      </c>
      <c r="AC2380" s="2" t="str">
        <f>_xlfn.IFNA(VLOOKUP(D2380,states!A$2:C$10,2,FALSE),"XX")</f>
        <v>B</v>
      </c>
      <c r="AD2380">
        <f>E2380</f>
        <v>0</v>
      </c>
      <c r="AE2380">
        <f>_xlfn.IFNA(VLOOKUP(D2380,states!A$2:D$10,4,FALSE),0)</f>
        <v>0</v>
      </c>
      <c r="AF2380">
        <v>0.5</v>
      </c>
      <c r="AG2380">
        <f>IF(AE2380=0,AF2380,IF(AE2380=1,IF(F2380=0.5,0.5,IF(H2380=1,0.5,1.5)),IF(F2380=0.5,0.5,IF(H2380=1,2.5,1.5))))</f>
        <v>0.5</v>
      </c>
      <c r="AH2380" s="7">
        <f>IF(AC2380="XX",0,1/C2380^(1/5)*IF(E2380=0,100,1)/(E2380+1)^(1/4))</f>
        <v>258.11134939931793</v>
      </c>
    </row>
    <row r="2381" spans="1:34">
      <c r="A2381">
        <v>3038</v>
      </c>
      <c r="B2381" s="1">
        <v>25291.744900000002</v>
      </c>
      <c r="C2381" s="6">
        <v>8.8299999999999993E-3</v>
      </c>
      <c r="D2381" t="s">
        <v>4</v>
      </c>
      <c r="E2381">
        <v>0</v>
      </c>
      <c r="F2381">
        <v>8.5</v>
      </c>
      <c r="G2381" t="s">
        <v>1</v>
      </c>
      <c r="H2381">
        <v>2</v>
      </c>
      <c r="I2381" t="s">
        <v>0</v>
      </c>
      <c r="J2381">
        <v>0</v>
      </c>
      <c r="K2381">
        <v>9.5</v>
      </c>
      <c r="L2381" t="s">
        <v>1</v>
      </c>
      <c r="M2381">
        <v>2</v>
      </c>
      <c r="N2381" t="s">
        <v>3094</v>
      </c>
      <c r="O2381">
        <v>1</v>
      </c>
      <c r="P2381" t="str">
        <f>D2381&amp;"-"&amp;F2381&amp;"-"&amp;G2381&amp;"-"&amp;E2381&amp;"-"&amp;H2381</f>
        <v>B2Sigma-8.5-e-0-2</v>
      </c>
      <c r="Q2381" t="str">
        <f>I2381&amp;"-"&amp;K2381&amp;"-"&amp;L2381&amp;"-"&amp;J2381&amp;"-"&amp;M2381</f>
        <v>X2Pi-9.5-e-0-2</v>
      </c>
      <c r="R2381">
        <f>B2381+S2381</f>
        <v>26818.420682868</v>
      </c>
      <c r="S2381">
        <f>_xlfn.IFNA(VLOOKUP(Q2381,'MARVEL-X'!A$2:I$1400,7,FALSE),VLOOKUP(Q2381,MARVEL!A$2:J$1522,10,FALSE))</f>
        <v>1526.6757828679999</v>
      </c>
      <c r="T2381">
        <f>IF(P2381=P2380,R2381+T2380,R2381)</f>
        <v>295002.78658223595</v>
      </c>
      <c r="U2381">
        <f>IF(P2381=P2380,1+U2380,1)</f>
        <v>11</v>
      </c>
      <c r="V2381" t="str">
        <f t="shared" si="37"/>
        <v/>
      </c>
      <c r="W2381" t="str">
        <f>IF(V2381="","",IF(ABS(V2381-R2381)&gt;W$1,ABS(V2381-R2381),""))</f>
        <v/>
      </c>
      <c r="X2381" t="str">
        <f>Y2381&amp;"-"&amp;Z2381&amp;"-"&amp;AC2381&amp;"-"&amp;AD2381&amp;"-"&amp;AG2381</f>
        <v>8.5-e-B-0-0.5</v>
      </c>
      <c r="Y2381">
        <f>F2381</f>
        <v>8.5</v>
      </c>
      <c r="Z2381" s="2" t="str">
        <f>G2381</f>
        <v>e</v>
      </c>
      <c r="AA2381">
        <f>_xlfn.IFNA(VLOOKUP(X2381,'duo-out'!A$2:Q$5000,5,FALSE),E2381+10*(H2381-1)+1+_xlfn.IFNA(VLOOKUP(D2381,states!A$2:C$10,3,FALSE),1))</f>
        <v>61</v>
      </c>
      <c r="AB2381" t="str">
        <f>IF(V2381="","",V2381)</f>
        <v/>
      </c>
      <c r="AC2381" s="2" t="str">
        <f>_xlfn.IFNA(VLOOKUP(D2381,states!A$2:C$10,2,FALSE),"XX")</f>
        <v>B</v>
      </c>
      <c r="AD2381">
        <f>E2381</f>
        <v>0</v>
      </c>
      <c r="AE2381">
        <f>_xlfn.IFNA(VLOOKUP(D2381,states!A$2:D$10,4,FALSE),0)</f>
        <v>0</v>
      </c>
      <c r="AF2381">
        <v>0.5</v>
      </c>
      <c r="AG2381">
        <f>IF(AE2381=0,AF2381,IF(AE2381=1,IF(F2381=0.5,0.5,IF(H2381=1,0.5,1.5)),IF(F2381=0.5,0.5,IF(H2381=1,2.5,1.5))))</f>
        <v>0.5</v>
      </c>
      <c r="AH2381" s="7">
        <f>IF(AC2381="XX",0,1/C2381^(1/5)*IF(E2381=0,100,1)/(E2381+1)^(1/4))</f>
        <v>257.51815922034552</v>
      </c>
    </row>
    <row r="2382" spans="1:34">
      <c r="A2382">
        <v>418</v>
      </c>
      <c r="B2382" s="1">
        <v>25566.07</v>
      </c>
      <c r="C2382" s="6">
        <v>0.05</v>
      </c>
      <c r="D2382" t="s">
        <v>4</v>
      </c>
      <c r="E2382">
        <v>0</v>
      </c>
      <c r="F2382">
        <v>8.5</v>
      </c>
      <c r="G2382" t="s">
        <v>1</v>
      </c>
      <c r="H2382">
        <v>2</v>
      </c>
      <c r="I2382" t="s">
        <v>0</v>
      </c>
      <c r="J2382">
        <v>0</v>
      </c>
      <c r="K2382">
        <v>8.5</v>
      </c>
      <c r="L2382" t="s">
        <v>2</v>
      </c>
      <c r="M2382">
        <v>2</v>
      </c>
      <c r="N2382" t="s">
        <v>474</v>
      </c>
      <c r="O2382">
        <v>1</v>
      </c>
      <c r="P2382" t="str">
        <f>D2382&amp;"-"&amp;F2382&amp;"-"&amp;G2382&amp;"-"&amp;E2382&amp;"-"&amp;H2382</f>
        <v>B2Sigma-8.5-e-0-2</v>
      </c>
      <c r="Q2382" t="str">
        <f>I2382&amp;"-"&amp;K2382&amp;"-"&amp;L2382&amp;"-"&amp;J2382&amp;"-"&amp;M2382</f>
        <v>X2Pi-8.5-f-0-2</v>
      </c>
      <c r="R2382">
        <f>B2382+S2382</f>
        <v>26818.444317142999</v>
      </c>
      <c r="S2382">
        <f>_xlfn.IFNA(VLOOKUP(Q2382,'MARVEL-X'!A$2:I$1400,7,FALSE),VLOOKUP(Q2382,MARVEL!A$2:J$1522,10,FALSE))</f>
        <v>1252.3743171430001</v>
      </c>
      <c r="T2382">
        <f>IF(P2382=P2381,R2382+T2381,R2382)</f>
        <v>321821.23089937895</v>
      </c>
      <c r="U2382">
        <f>IF(P2382=P2381,1+U2381,1)</f>
        <v>12</v>
      </c>
      <c r="V2382" t="str">
        <f t="shared" si="37"/>
        <v/>
      </c>
      <c r="W2382" t="str">
        <f>IF(V2382="","",IF(ABS(V2382-R2382)&gt;W$1,ABS(V2382-R2382),""))</f>
        <v/>
      </c>
      <c r="X2382" t="str">
        <f>Y2382&amp;"-"&amp;Z2382&amp;"-"&amp;AC2382&amp;"-"&amp;AD2382&amp;"-"&amp;AG2382</f>
        <v>8.5-e-B-0-0.5</v>
      </c>
      <c r="Y2382">
        <f>F2382</f>
        <v>8.5</v>
      </c>
      <c r="Z2382" s="2" t="str">
        <f>G2382</f>
        <v>e</v>
      </c>
      <c r="AA2382">
        <f>_xlfn.IFNA(VLOOKUP(X2382,'duo-out'!A$2:Q$5000,5,FALSE),E2382+10*(H2382-1)+1+_xlfn.IFNA(VLOOKUP(D2382,states!A$2:C$10,3,FALSE),1))</f>
        <v>61</v>
      </c>
      <c r="AB2382" t="str">
        <f>IF(V2382="","",V2382)</f>
        <v/>
      </c>
      <c r="AC2382" s="2" t="str">
        <f>_xlfn.IFNA(VLOOKUP(D2382,states!A$2:C$10,2,FALSE),"XX")</f>
        <v>B</v>
      </c>
      <c r="AD2382">
        <f>E2382</f>
        <v>0</v>
      </c>
      <c r="AE2382">
        <f>_xlfn.IFNA(VLOOKUP(D2382,states!A$2:D$10,4,FALSE),0)</f>
        <v>0</v>
      </c>
      <c r="AF2382">
        <v>0.5</v>
      </c>
      <c r="AG2382">
        <f>IF(AE2382=0,AF2382,IF(AE2382=1,IF(F2382=0.5,0.5,IF(H2382=1,0.5,1.5)),IF(F2382=0.5,0.5,IF(H2382=1,2.5,1.5))))</f>
        <v>0.5</v>
      </c>
      <c r="AH2382" s="7">
        <f>IF(AC2382="XX",0,1/C2382^(1/5)*IF(E2382=0,100,1)/(E2382+1)^(1/4))</f>
        <v>182.05642030260799</v>
      </c>
    </row>
    <row r="2383" spans="1:34">
      <c r="A2383">
        <v>381</v>
      </c>
      <c r="B2383" s="1">
        <v>25820.639999999999</v>
      </c>
      <c r="C2383" s="6">
        <v>7.7810000000000004E-2</v>
      </c>
      <c r="D2383" t="s">
        <v>4</v>
      </c>
      <c r="E2383">
        <v>0</v>
      </c>
      <c r="F2383">
        <v>8.5</v>
      </c>
      <c r="G2383" t="s">
        <v>1</v>
      </c>
      <c r="H2383">
        <v>2</v>
      </c>
      <c r="I2383" t="s">
        <v>0</v>
      </c>
      <c r="J2383">
        <v>0</v>
      </c>
      <c r="K2383">
        <v>7.5</v>
      </c>
      <c r="L2383" t="s">
        <v>1</v>
      </c>
      <c r="M2383">
        <v>2</v>
      </c>
      <c r="N2383" t="s">
        <v>437</v>
      </c>
      <c r="O2383">
        <v>1</v>
      </c>
      <c r="P2383" t="str">
        <f>D2383&amp;"-"&amp;F2383&amp;"-"&amp;G2383&amp;"-"&amp;E2383&amp;"-"&amp;H2383</f>
        <v>B2Sigma-8.5-e-0-2</v>
      </c>
      <c r="Q2383" t="str">
        <f>I2383&amp;"-"&amp;K2383&amp;"-"&amp;L2383&amp;"-"&amp;J2383&amp;"-"&amp;M2383</f>
        <v>X2Pi-7.5-e-0-2</v>
      </c>
      <c r="R2383">
        <f>B2383+S2383</f>
        <v>26818.504383962001</v>
      </c>
      <c r="S2383">
        <f>_xlfn.IFNA(VLOOKUP(Q2383,'MARVEL-X'!A$2:I$1400,7,FALSE),VLOOKUP(Q2383,MARVEL!A$2:J$1522,10,FALSE))</f>
        <v>997.86438396200003</v>
      </c>
      <c r="T2383">
        <f>IF(P2383=P2382,R2383+T2382,R2383)</f>
        <v>348639.73528334097</v>
      </c>
      <c r="U2383">
        <f>IF(P2383=P2382,1+U2382,1)</f>
        <v>13</v>
      </c>
      <c r="V2383" t="str">
        <f t="shared" si="37"/>
        <v/>
      </c>
      <c r="W2383" t="str">
        <f>IF(V2383="","",IF(ABS(V2383-R2383)&gt;W$1,ABS(V2383-R2383),""))</f>
        <v/>
      </c>
      <c r="X2383" t="str">
        <f>Y2383&amp;"-"&amp;Z2383&amp;"-"&amp;AC2383&amp;"-"&amp;AD2383&amp;"-"&amp;AG2383</f>
        <v>8.5-e-B-0-0.5</v>
      </c>
      <c r="Y2383">
        <f>F2383</f>
        <v>8.5</v>
      </c>
      <c r="Z2383" s="2" t="str">
        <f>G2383</f>
        <v>e</v>
      </c>
      <c r="AA2383">
        <f>_xlfn.IFNA(VLOOKUP(X2383,'duo-out'!A$2:Q$5000,5,FALSE),E2383+10*(H2383-1)+1+_xlfn.IFNA(VLOOKUP(D2383,states!A$2:C$10,3,FALSE),1))</f>
        <v>61</v>
      </c>
      <c r="AB2383" t="str">
        <f>IF(V2383="","",V2383)</f>
        <v/>
      </c>
      <c r="AC2383" s="2" t="str">
        <f>_xlfn.IFNA(VLOOKUP(D2383,states!A$2:C$10,2,FALSE),"XX")</f>
        <v>B</v>
      </c>
      <c r="AD2383">
        <f>E2383</f>
        <v>0</v>
      </c>
      <c r="AE2383">
        <f>_xlfn.IFNA(VLOOKUP(D2383,states!A$2:D$10,4,FALSE),0)</f>
        <v>0</v>
      </c>
      <c r="AF2383">
        <v>0.5</v>
      </c>
      <c r="AG2383">
        <f>IF(AE2383=0,AF2383,IF(AE2383=1,IF(F2383=0.5,0.5,IF(H2383=1,0.5,1.5)),IF(F2383=0.5,0.5,IF(H2383=1,2.5,1.5))))</f>
        <v>0.5</v>
      </c>
      <c r="AH2383" s="7">
        <f>IF(AC2383="XX",0,1/C2383^(1/5)*IF(E2383=0,100,1)/(E2383+1)^(1/4))</f>
        <v>166.64524146134781</v>
      </c>
    </row>
    <row r="2384" spans="1:34">
      <c r="A2384">
        <v>457</v>
      </c>
      <c r="B2384" s="1">
        <v>25291.71</v>
      </c>
      <c r="C2384" s="6">
        <v>0.05</v>
      </c>
      <c r="D2384" t="s">
        <v>4</v>
      </c>
      <c r="E2384">
        <v>0</v>
      </c>
      <c r="F2384">
        <v>8.5</v>
      </c>
      <c r="G2384" t="s">
        <v>1</v>
      </c>
      <c r="H2384">
        <v>2</v>
      </c>
      <c r="I2384" t="s">
        <v>0</v>
      </c>
      <c r="J2384">
        <v>0</v>
      </c>
      <c r="K2384">
        <v>9.5</v>
      </c>
      <c r="L2384" t="s">
        <v>1</v>
      </c>
      <c r="M2384">
        <v>2</v>
      </c>
      <c r="N2384" t="s">
        <v>513</v>
      </c>
      <c r="O2384">
        <v>1</v>
      </c>
      <c r="P2384" t="str">
        <f>D2384&amp;"-"&amp;F2384&amp;"-"&amp;G2384&amp;"-"&amp;E2384&amp;"-"&amp;H2384</f>
        <v>B2Sigma-8.5-e-0-2</v>
      </c>
      <c r="Q2384" t="str">
        <f>I2384&amp;"-"&amp;K2384&amp;"-"&amp;L2384&amp;"-"&amp;J2384&amp;"-"&amp;M2384</f>
        <v>X2Pi-9.5-e-0-2</v>
      </c>
      <c r="R2384">
        <f>B2384+S2384</f>
        <v>26818.385782867997</v>
      </c>
      <c r="S2384">
        <f>_xlfn.IFNA(VLOOKUP(Q2384,'MARVEL-X'!A$2:I$1400,7,FALSE),VLOOKUP(Q2384,MARVEL!A$2:J$1522,10,FALSE))</f>
        <v>1526.6757828679999</v>
      </c>
      <c r="T2384">
        <f>IF(P2384=P2383,R2384+T2383,R2384)</f>
        <v>375458.12106620899</v>
      </c>
      <c r="U2384">
        <f>IF(P2384=P2383,1+U2383,1)</f>
        <v>14</v>
      </c>
      <c r="V2384">
        <f t="shared" si="37"/>
        <v>26818.437219014926</v>
      </c>
      <c r="W2384">
        <f>IF(V2384="","",IF(ABS(V2384-R2384)&gt;W$1,ABS(V2384-R2384),""))</f>
        <v>5.143614692860865E-2</v>
      </c>
      <c r="X2384" t="str">
        <f>Y2384&amp;"-"&amp;Z2384&amp;"-"&amp;AC2384&amp;"-"&amp;AD2384&amp;"-"&amp;AG2384</f>
        <v>8.5-e-B-0-0.5</v>
      </c>
      <c r="Y2384">
        <f>F2384</f>
        <v>8.5</v>
      </c>
      <c r="Z2384" s="2" t="str">
        <f>G2384</f>
        <v>e</v>
      </c>
      <c r="AA2384">
        <f>_xlfn.IFNA(VLOOKUP(X2384,'duo-out'!A$2:Q$5000,5,FALSE),E2384+10*(H2384-1)+1+_xlfn.IFNA(VLOOKUP(D2384,states!A$2:C$10,3,FALSE),1))</f>
        <v>61</v>
      </c>
      <c r="AB2384">
        <f>IF(V2384="","",V2384)</f>
        <v>26818.437219014926</v>
      </c>
      <c r="AC2384" s="2" t="str">
        <f>_xlfn.IFNA(VLOOKUP(D2384,states!A$2:C$10,2,FALSE),"XX")</f>
        <v>B</v>
      </c>
      <c r="AD2384">
        <f>E2384</f>
        <v>0</v>
      </c>
      <c r="AE2384">
        <f>_xlfn.IFNA(VLOOKUP(D2384,states!A$2:D$10,4,FALSE),0)</f>
        <v>0</v>
      </c>
      <c r="AF2384">
        <v>0.5</v>
      </c>
      <c r="AG2384">
        <f>IF(AE2384=0,AF2384,IF(AE2384=1,IF(F2384=0.5,0.5,IF(H2384=1,0.5,1.5)),IF(F2384=0.5,0.5,IF(H2384=1,2.5,1.5))))</f>
        <v>0.5</v>
      </c>
      <c r="AH2384" s="7">
        <f>IF(AC2384="XX",0,1/C2384^(1/5)*IF(E2384=0,100,1)/(E2384+1)^(1/4))</f>
        <v>182.05642030260799</v>
      </c>
    </row>
    <row r="2385" spans="1:34">
      <c r="A2385">
        <v>119</v>
      </c>
      <c r="B2385" s="1">
        <v>27217.8</v>
      </c>
      <c r="C2385" s="6">
        <v>0.53129999999999999</v>
      </c>
      <c r="D2385" t="s">
        <v>4</v>
      </c>
      <c r="E2385">
        <v>1</v>
      </c>
      <c r="F2385">
        <v>8.5</v>
      </c>
      <c r="G2385" t="s">
        <v>1</v>
      </c>
      <c r="H2385">
        <v>2</v>
      </c>
      <c r="I2385" t="s">
        <v>0</v>
      </c>
      <c r="J2385">
        <v>0</v>
      </c>
      <c r="K2385">
        <v>8.5</v>
      </c>
      <c r="L2385" t="s">
        <v>2</v>
      </c>
      <c r="M2385">
        <v>2</v>
      </c>
      <c r="N2385" t="s">
        <v>174</v>
      </c>
      <c r="O2385">
        <v>-1</v>
      </c>
      <c r="P2385" t="str">
        <f>D2385&amp;"-"&amp;F2385&amp;"-"&amp;G2385&amp;"-"&amp;E2385&amp;"-"&amp;H2385</f>
        <v>B2Sigma-8.5-e-1-2</v>
      </c>
      <c r="Q2385" t="str">
        <f>I2385&amp;"-"&amp;K2385&amp;"-"&amp;L2385&amp;"-"&amp;J2385&amp;"-"&amp;M2385</f>
        <v>X2Pi-8.5-f-0-2</v>
      </c>
      <c r="R2385">
        <f>B2385+S2385</f>
        <v>28470.174317142999</v>
      </c>
      <c r="S2385">
        <f>_xlfn.IFNA(VLOOKUP(Q2385,'MARVEL-X'!A$2:I$1400,7,FALSE),VLOOKUP(Q2385,MARVEL!A$2:J$1522,10,FALSE))</f>
        <v>1252.3743171430001</v>
      </c>
      <c r="T2385">
        <f>IF(P2385=P2384,R2385+T2384,R2385)</f>
        <v>28470.174317142999</v>
      </c>
      <c r="U2385">
        <f>IF(P2385=P2384,1+U2384,1)</f>
        <v>1</v>
      </c>
      <c r="V2385" t="str">
        <f t="shared" si="37"/>
        <v/>
      </c>
      <c r="W2385" t="str">
        <f>IF(V2385="","",IF(ABS(V2385-R2385)&gt;W$1,ABS(V2385-R2385),""))</f>
        <v/>
      </c>
      <c r="X2385" t="str">
        <f>Y2385&amp;"-"&amp;Z2385&amp;"-"&amp;AC2385&amp;"-"&amp;AD2385&amp;"-"&amp;AG2385</f>
        <v>8.5-e-B-1-0.5</v>
      </c>
      <c r="Y2385">
        <f>F2385</f>
        <v>8.5</v>
      </c>
      <c r="Z2385" s="2" t="str">
        <f>G2385</f>
        <v>e</v>
      </c>
      <c r="AA2385">
        <f>_xlfn.IFNA(VLOOKUP(X2385,'duo-out'!A$2:Q$5000,5,FALSE),E2385+10*(H2385-1)+1+_xlfn.IFNA(VLOOKUP(D2385,states!A$2:C$10,3,FALSE),1))</f>
        <v>62</v>
      </c>
      <c r="AB2385" t="str">
        <f>IF(V2385="","",V2385)</f>
        <v/>
      </c>
      <c r="AC2385" s="2" t="str">
        <f>_xlfn.IFNA(VLOOKUP(D2385,states!A$2:C$10,2,FALSE),"XX")</f>
        <v>B</v>
      </c>
      <c r="AD2385">
        <f>E2385</f>
        <v>1</v>
      </c>
      <c r="AE2385">
        <f>_xlfn.IFNA(VLOOKUP(D2385,states!A$2:D$10,4,FALSE),0)</f>
        <v>0</v>
      </c>
      <c r="AF2385">
        <v>0.5</v>
      </c>
      <c r="AG2385">
        <f>IF(AE2385=0,AF2385,IF(AE2385=1,IF(F2385=0.5,0.5,IF(H2385=1,0.5,1.5)),IF(F2385=0.5,0.5,IF(H2385=1,2.5,1.5))))</f>
        <v>0.5</v>
      </c>
      <c r="AH2385" s="7">
        <f>IF(AC2385="XX",0,1/C2385^(1/5)*IF(E2385=0,100,1)/(E2385+1)^(1/4))</f>
        <v>0.95427717868842521</v>
      </c>
    </row>
    <row r="2386" spans="1:34">
      <c r="A2386">
        <v>5087</v>
      </c>
      <c r="B2386" s="1">
        <v>26943.32</v>
      </c>
      <c r="C2386" s="6">
        <v>0.32319999999999999</v>
      </c>
      <c r="D2386" t="s">
        <v>4</v>
      </c>
      <c r="E2386">
        <v>1</v>
      </c>
      <c r="F2386">
        <v>8.5</v>
      </c>
      <c r="G2386" t="s">
        <v>1</v>
      </c>
      <c r="H2386">
        <v>2</v>
      </c>
      <c r="I2386" t="s">
        <v>0</v>
      </c>
      <c r="J2386">
        <v>0</v>
      </c>
      <c r="K2386">
        <v>9.5</v>
      </c>
      <c r="L2386" t="s">
        <v>1</v>
      </c>
      <c r="M2386">
        <v>2</v>
      </c>
      <c r="N2386" t="s">
        <v>5143</v>
      </c>
      <c r="O2386">
        <v>1</v>
      </c>
      <c r="P2386" t="str">
        <f>D2386&amp;"-"&amp;F2386&amp;"-"&amp;G2386&amp;"-"&amp;E2386&amp;"-"&amp;H2386</f>
        <v>B2Sigma-8.5-e-1-2</v>
      </c>
      <c r="Q2386" t="str">
        <f>I2386&amp;"-"&amp;K2386&amp;"-"&amp;L2386&amp;"-"&amp;J2386&amp;"-"&amp;M2386</f>
        <v>X2Pi-9.5-e-0-2</v>
      </c>
      <c r="R2386">
        <f>B2386+S2386</f>
        <v>28469.995782867998</v>
      </c>
      <c r="S2386">
        <f>_xlfn.IFNA(VLOOKUP(Q2386,'MARVEL-X'!A$2:I$1400,7,FALSE),VLOOKUP(Q2386,MARVEL!A$2:J$1522,10,FALSE))</f>
        <v>1526.6757828679999</v>
      </c>
      <c r="T2386">
        <f>IF(P2386=P2385,R2386+T2385,R2386)</f>
        <v>56940.170100010997</v>
      </c>
      <c r="U2386">
        <f>IF(P2386=P2385,1+U2385,1)</f>
        <v>2</v>
      </c>
      <c r="V2386" t="str">
        <f t="shared" si="37"/>
        <v/>
      </c>
      <c r="W2386" t="str">
        <f>IF(V2386="","",IF(ABS(V2386-R2386)&gt;W$1,ABS(V2386-R2386),""))</f>
        <v/>
      </c>
      <c r="X2386" t="str">
        <f>Y2386&amp;"-"&amp;Z2386&amp;"-"&amp;AC2386&amp;"-"&amp;AD2386&amp;"-"&amp;AG2386</f>
        <v>8.5-e-B-1-0.5</v>
      </c>
      <c r="Y2386">
        <f>F2386</f>
        <v>8.5</v>
      </c>
      <c r="Z2386" s="2" t="str">
        <f>G2386</f>
        <v>e</v>
      </c>
      <c r="AA2386">
        <f>_xlfn.IFNA(VLOOKUP(X2386,'duo-out'!A$2:Q$5000,5,FALSE),E2386+10*(H2386-1)+1+_xlfn.IFNA(VLOOKUP(D2386,states!A$2:C$10,3,FALSE),1))</f>
        <v>62</v>
      </c>
      <c r="AB2386" t="str">
        <f>IF(V2386="","",V2386)</f>
        <v/>
      </c>
      <c r="AC2386" s="2" t="str">
        <f>_xlfn.IFNA(VLOOKUP(D2386,states!A$2:C$10,2,FALSE),"XX")</f>
        <v>B</v>
      </c>
      <c r="AD2386">
        <f>E2386</f>
        <v>1</v>
      </c>
      <c r="AE2386">
        <f>_xlfn.IFNA(VLOOKUP(D2386,states!A$2:D$10,4,FALSE),0)</f>
        <v>0</v>
      </c>
      <c r="AF2386">
        <v>0.5</v>
      </c>
      <c r="AG2386">
        <f>IF(AE2386=0,AF2386,IF(AE2386=1,IF(F2386=0.5,0.5,IF(H2386=1,0.5,1.5)),IF(F2386=0.5,0.5,IF(H2386=1,2.5,1.5))))</f>
        <v>0.5</v>
      </c>
      <c r="AH2386" s="7">
        <f>IF(AC2386="XX",0,1/C2386^(1/5)*IF(E2386=0,100,1)/(E2386+1)^(1/4))</f>
        <v>1.0540184928113376</v>
      </c>
    </row>
    <row r="2387" spans="1:34">
      <c r="A2387">
        <v>5109</v>
      </c>
      <c r="B2387" s="1">
        <v>27472.22</v>
      </c>
      <c r="C2387" s="6">
        <v>0.42220000000000002</v>
      </c>
      <c r="D2387" t="s">
        <v>4</v>
      </c>
      <c r="E2387">
        <v>1</v>
      </c>
      <c r="F2387">
        <v>8.5</v>
      </c>
      <c r="G2387" t="s">
        <v>1</v>
      </c>
      <c r="H2387">
        <v>2</v>
      </c>
      <c r="I2387" t="s">
        <v>0</v>
      </c>
      <c r="J2387">
        <v>0</v>
      </c>
      <c r="K2387">
        <v>7.5</v>
      </c>
      <c r="L2387" t="s">
        <v>1</v>
      </c>
      <c r="M2387">
        <v>2</v>
      </c>
      <c r="N2387" t="s">
        <v>5165</v>
      </c>
      <c r="O2387">
        <v>1</v>
      </c>
      <c r="P2387" t="str">
        <f>D2387&amp;"-"&amp;F2387&amp;"-"&amp;G2387&amp;"-"&amp;E2387&amp;"-"&amp;H2387</f>
        <v>B2Sigma-8.5-e-1-2</v>
      </c>
      <c r="Q2387" t="str">
        <f>I2387&amp;"-"&amp;K2387&amp;"-"&amp;L2387&amp;"-"&amp;J2387&amp;"-"&amp;M2387</f>
        <v>X2Pi-7.5-e-0-2</v>
      </c>
      <c r="R2387">
        <f>B2387+S2387</f>
        <v>28470.084383962003</v>
      </c>
      <c r="S2387">
        <f>_xlfn.IFNA(VLOOKUP(Q2387,'MARVEL-X'!A$2:I$1400,7,FALSE),VLOOKUP(Q2387,MARVEL!A$2:J$1522,10,FALSE))</f>
        <v>997.86438396200003</v>
      </c>
      <c r="T2387">
        <f>IF(P2387=P2386,R2387+T2386,R2387)</f>
        <v>85410.254483972996</v>
      </c>
      <c r="U2387">
        <f>IF(P2387=P2386,1+U2386,1)</f>
        <v>3</v>
      </c>
      <c r="V2387" t="str">
        <f t="shared" si="37"/>
        <v/>
      </c>
      <c r="W2387" t="str">
        <f>IF(V2387="","",IF(ABS(V2387-R2387)&gt;W$1,ABS(V2387-R2387),""))</f>
        <v/>
      </c>
      <c r="X2387" t="str">
        <f>Y2387&amp;"-"&amp;Z2387&amp;"-"&amp;AC2387&amp;"-"&amp;AD2387&amp;"-"&amp;AG2387</f>
        <v>8.5-e-B-1-0.5</v>
      </c>
      <c r="Y2387">
        <f>F2387</f>
        <v>8.5</v>
      </c>
      <c r="Z2387" s="2" t="str">
        <f>G2387</f>
        <v>e</v>
      </c>
      <c r="AA2387">
        <f>_xlfn.IFNA(VLOOKUP(X2387,'duo-out'!A$2:Q$5000,5,FALSE),E2387+10*(H2387-1)+1+_xlfn.IFNA(VLOOKUP(D2387,states!A$2:C$10,3,FALSE),1))</f>
        <v>62</v>
      </c>
      <c r="AB2387" t="str">
        <f>IF(V2387="","",V2387)</f>
        <v/>
      </c>
      <c r="AC2387" s="2" t="str">
        <f>_xlfn.IFNA(VLOOKUP(D2387,states!A$2:C$10,2,FALSE),"XX")</f>
        <v>B</v>
      </c>
      <c r="AD2387">
        <f>E2387</f>
        <v>1</v>
      </c>
      <c r="AE2387">
        <f>_xlfn.IFNA(VLOOKUP(D2387,states!A$2:D$10,4,FALSE),0)</f>
        <v>0</v>
      </c>
      <c r="AF2387">
        <v>0.5</v>
      </c>
      <c r="AG2387">
        <f>IF(AE2387=0,AF2387,IF(AE2387=1,IF(F2387=0.5,0.5,IF(H2387=1,0.5,1.5)),IF(F2387=0.5,0.5,IF(H2387=1,2.5,1.5))))</f>
        <v>0.5</v>
      </c>
      <c r="AH2387" s="7">
        <f>IF(AC2387="XX",0,1/C2387^(1/5)*IF(E2387=0,100,1)/(E2387+1)^(1/4))</f>
        <v>0.99916877922913927</v>
      </c>
    </row>
    <row r="2388" spans="1:34">
      <c r="A2388">
        <v>574</v>
      </c>
      <c r="B2388" s="1">
        <v>24268.04</v>
      </c>
      <c r="C2388" s="6">
        <v>0.1106</v>
      </c>
      <c r="D2388" t="s">
        <v>4</v>
      </c>
      <c r="E2388">
        <v>1</v>
      </c>
      <c r="F2388">
        <v>8.5</v>
      </c>
      <c r="G2388" t="s">
        <v>1</v>
      </c>
      <c r="H2388">
        <v>2</v>
      </c>
      <c r="I2388" t="s">
        <v>0</v>
      </c>
      <c r="J2388">
        <v>1</v>
      </c>
      <c r="K2388">
        <v>9.5</v>
      </c>
      <c r="L2388" t="s">
        <v>1</v>
      </c>
      <c r="M2388">
        <v>2</v>
      </c>
      <c r="N2388" t="s">
        <v>630</v>
      </c>
      <c r="O2388">
        <v>1</v>
      </c>
      <c r="P2388" t="str">
        <f>D2388&amp;"-"&amp;F2388&amp;"-"&amp;G2388&amp;"-"&amp;E2388&amp;"-"&amp;H2388</f>
        <v>B2Sigma-8.5-e-1-2</v>
      </c>
      <c r="Q2388" t="str">
        <f>I2388&amp;"-"&amp;K2388&amp;"-"&amp;L2388&amp;"-"&amp;J2388&amp;"-"&amp;M2388</f>
        <v>X2Pi-9.5-e-1-2</v>
      </c>
      <c r="R2388">
        <f>B2388+S2388</f>
        <v>28469.716078363002</v>
      </c>
      <c r="S2388">
        <f>_xlfn.IFNA(VLOOKUP(Q2388,'MARVEL-X'!A$2:I$1400,7,FALSE),VLOOKUP(Q2388,MARVEL!A$2:J$1522,10,FALSE))</f>
        <v>4201.6760783629998</v>
      </c>
      <c r="T2388">
        <f>IF(P2388=P2387,R2388+T2387,R2388)</f>
        <v>113879.97056233601</v>
      </c>
      <c r="U2388">
        <f>IF(P2388=P2387,1+U2387,1)</f>
        <v>4</v>
      </c>
      <c r="V2388" t="str">
        <f t="shared" si="37"/>
        <v/>
      </c>
      <c r="W2388" t="str">
        <f>IF(V2388="","",IF(ABS(V2388-R2388)&gt;W$1,ABS(V2388-R2388),""))</f>
        <v/>
      </c>
      <c r="X2388" t="str">
        <f>Y2388&amp;"-"&amp;Z2388&amp;"-"&amp;AC2388&amp;"-"&amp;AD2388&amp;"-"&amp;AG2388</f>
        <v>8.5-e-B-1-0.5</v>
      </c>
      <c r="Y2388">
        <f>F2388</f>
        <v>8.5</v>
      </c>
      <c r="Z2388" s="2" t="str">
        <f>G2388</f>
        <v>e</v>
      </c>
      <c r="AA2388">
        <f>_xlfn.IFNA(VLOOKUP(X2388,'duo-out'!A$2:Q$5000,5,FALSE),E2388+10*(H2388-1)+1+_xlfn.IFNA(VLOOKUP(D2388,states!A$2:C$10,3,FALSE),1))</f>
        <v>62</v>
      </c>
      <c r="AB2388" t="str">
        <f>IF(V2388="","",V2388)</f>
        <v/>
      </c>
      <c r="AC2388" s="2" t="str">
        <f>_xlfn.IFNA(VLOOKUP(D2388,states!A$2:C$10,2,FALSE),"XX")</f>
        <v>B</v>
      </c>
      <c r="AD2388">
        <f>E2388</f>
        <v>1</v>
      </c>
      <c r="AE2388">
        <f>_xlfn.IFNA(VLOOKUP(D2388,states!A$2:D$10,4,FALSE),0)</f>
        <v>0</v>
      </c>
      <c r="AF2388">
        <v>0.5</v>
      </c>
      <c r="AG2388">
        <f>IF(AE2388=0,AF2388,IF(AE2388=1,IF(F2388=0.5,0.5,IF(H2388=1,0.5,1.5)),IF(F2388=0.5,0.5,IF(H2388=1,2.5,1.5))))</f>
        <v>0.5</v>
      </c>
      <c r="AH2388" s="7">
        <f>IF(AC2388="XX",0,1/C2388^(1/5)*IF(E2388=0,100,1)/(E2388+1)^(1/4))</f>
        <v>1.3061452509285012</v>
      </c>
    </row>
    <row r="2389" spans="1:34">
      <c r="A2389">
        <v>554</v>
      </c>
      <c r="B2389" s="1">
        <v>24532</v>
      </c>
      <c r="C2389" s="6">
        <v>8.0390000000000003E-2</v>
      </c>
      <c r="D2389" t="s">
        <v>4</v>
      </c>
      <c r="E2389">
        <v>1</v>
      </c>
      <c r="F2389">
        <v>8.5</v>
      </c>
      <c r="G2389" t="s">
        <v>1</v>
      </c>
      <c r="H2389">
        <v>2</v>
      </c>
      <c r="I2389" t="s">
        <v>0</v>
      </c>
      <c r="J2389">
        <v>1</v>
      </c>
      <c r="K2389">
        <v>8.5</v>
      </c>
      <c r="L2389" t="s">
        <v>2</v>
      </c>
      <c r="M2389">
        <v>2</v>
      </c>
      <c r="N2389" t="s">
        <v>610</v>
      </c>
      <c r="O2389">
        <v>1</v>
      </c>
      <c r="P2389" t="str">
        <f>D2389&amp;"-"&amp;F2389&amp;"-"&amp;G2389&amp;"-"&amp;E2389&amp;"-"&amp;H2389</f>
        <v>B2Sigma-8.5-e-1-2</v>
      </c>
      <c r="Q2389" t="str">
        <f>I2389&amp;"-"&amp;K2389&amp;"-"&amp;L2389&amp;"-"&amp;J2389&amp;"-"&amp;M2389</f>
        <v>X2Pi-8.5-f-1-2</v>
      </c>
      <c r="R2389">
        <f>B2389+S2389</f>
        <v>28469.746251953999</v>
      </c>
      <c r="S2389">
        <f>_xlfn.IFNA(VLOOKUP(Q2389,'MARVEL-X'!A$2:I$1400,7,FALSE),VLOOKUP(Q2389,MARVEL!A$2:J$1522,10,FALSE))</f>
        <v>3937.7462519539999</v>
      </c>
      <c r="T2389">
        <f>IF(P2389=P2388,R2389+T2388,R2389)</f>
        <v>142349.71681429</v>
      </c>
      <c r="U2389">
        <f>IF(P2389=P2388,1+U2388,1)</f>
        <v>5</v>
      </c>
      <c r="V2389" t="str">
        <f t="shared" si="37"/>
        <v/>
      </c>
      <c r="W2389" t="str">
        <f>IF(V2389="","",IF(ABS(V2389-R2389)&gt;W$1,ABS(V2389-R2389),""))</f>
        <v/>
      </c>
      <c r="X2389" t="str">
        <f>Y2389&amp;"-"&amp;Z2389&amp;"-"&amp;AC2389&amp;"-"&amp;AD2389&amp;"-"&amp;AG2389</f>
        <v>8.5-e-B-1-0.5</v>
      </c>
      <c r="Y2389">
        <f>F2389</f>
        <v>8.5</v>
      </c>
      <c r="Z2389" s="2" t="str">
        <f>G2389</f>
        <v>e</v>
      </c>
      <c r="AA2389">
        <f>_xlfn.IFNA(VLOOKUP(X2389,'duo-out'!A$2:Q$5000,5,FALSE),E2389+10*(H2389-1)+1+_xlfn.IFNA(VLOOKUP(D2389,states!A$2:C$10,3,FALSE),1))</f>
        <v>62</v>
      </c>
      <c r="AB2389" t="str">
        <f>IF(V2389="","",V2389)</f>
        <v/>
      </c>
      <c r="AC2389" s="2" t="str">
        <f>_xlfn.IFNA(VLOOKUP(D2389,states!A$2:C$10,2,FALSE),"XX")</f>
        <v>B</v>
      </c>
      <c r="AD2389">
        <f>E2389</f>
        <v>1</v>
      </c>
      <c r="AE2389">
        <f>_xlfn.IFNA(VLOOKUP(D2389,states!A$2:D$10,4,FALSE),0)</f>
        <v>0</v>
      </c>
      <c r="AF2389">
        <v>0.5</v>
      </c>
      <c r="AG2389">
        <f>IF(AE2389=0,AF2389,IF(AE2389=1,IF(F2389=0.5,0.5,IF(H2389=1,0.5,1.5)),IF(F2389=0.5,0.5,IF(H2389=1,2.5,1.5))))</f>
        <v>0.5</v>
      </c>
      <c r="AH2389" s="7">
        <f>IF(AC2389="XX",0,1/C2389^(1/5)*IF(E2389=0,100,1)/(E2389+1)^(1/4))</f>
        <v>1.3922014936031335</v>
      </c>
    </row>
    <row r="2390" spans="1:34">
      <c r="A2390">
        <v>522</v>
      </c>
      <c r="B2390" s="1">
        <v>26942.95</v>
      </c>
      <c r="C2390" s="6">
        <v>0.2049</v>
      </c>
      <c r="D2390" t="s">
        <v>4</v>
      </c>
      <c r="E2390">
        <v>1</v>
      </c>
      <c r="F2390">
        <v>8.5</v>
      </c>
      <c r="G2390" t="s">
        <v>1</v>
      </c>
      <c r="H2390">
        <v>2</v>
      </c>
      <c r="I2390" t="s">
        <v>0</v>
      </c>
      <c r="J2390">
        <v>0</v>
      </c>
      <c r="K2390">
        <v>9.5</v>
      </c>
      <c r="L2390" t="s">
        <v>1</v>
      </c>
      <c r="M2390">
        <v>2</v>
      </c>
      <c r="N2390" t="s">
        <v>578</v>
      </c>
      <c r="O2390">
        <v>1</v>
      </c>
      <c r="P2390" t="str">
        <f>D2390&amp;"-"&amp;F2390&amp;"-"&amp;G2390&amp;"-"&amp;E2390&amp;"-"&amp;H2390</f>
        <v>B2Sigma-8.5-e-1-2</v>
      </c>
      <c r="Q2390" t="str">
        <f>I2390&amp;"-"&amp;K2390&amp;"-"&amp;L2390&amp;"-"&amp;J2390&amp;"-"&amp;M2390</f>
        <v>X2Pi-9.5-e-0-2</v>
      </c>
      <c r="R2390">
        <f>B2390+S2390</f>
        <v>28469.625782867999</v>
      </c>
      <c r="S2390">
        <f>_xlfn.IFNA(VLOOKUP(Q2390,'MARVEL-X'!A$2:I$1400,7,FALSE),VLOOKUP(Q2390,MARVEL!A$2:J$1522,10,FALSE))</f>
        <v>1526.6757828679999</v>
      </c>
      <c r="T2390">
        <f>IF(P2390=P2389,R2390+T2389,R2390)</f>
        <v>170819.34259715801</v>
      </c>
      <c r="U2390">
        <f>IF(P2390=P2389,1+U2389,1)</f>
        <v>6</v>
      </c>
      <c r="V2390" t="str">
        <f t="shared" si="37"/>
        <v/>
      </c>
      <c r="W2390" t="str">
        <f>IF(V2390="","",IF(ABS(V2390-R2390)&gt;W$1,ABS(V2390-R2390),""))</f>
        <v/>
      </c>
      <c r="X2390" t="str">
        <f>Y2390&amp;"-"&amp;Z2390&amp;"-"&amp;AC2390&amp;"-"&amp;AD2390&amp;"-"&amp;AG2390</f>
        <v>8.5-e-B-1-0.5</v>
      </c>
      <c r="Y2390">
        <f>F2390</f>
        <v>8.5</v>
      </c>
      <c r="Z2390" s="2" t="str">
        <f>G2390</f>
        <v>e</v>
      </c>
      <c r="AA2390">
        <f>_xlfn.IFNA(VLOOKUP(X2390,'duo-out'!A$2:Q$5000,5,FALSE),E2390+10*(H2390-1)+1+_xlfn.IFNA(VLOOKUP(D2390,states!A$2:C$10,3,FALSE),1))</f>
        <v>62</v>
      </c>
      <c r="AB2390" t="str">
        <f>IF(V2390="","",V2390)</f>
        <v/>
      </c>
      <c r="AC2390" s="2" t="str">
        <f>_xlfn.IFNA(VLOOKUP(D2390,states!A$2:C$10,2,FALSE),"XX")</f>
        <v>B</v>
      </c>
      <c r="AD2390">
        <f>E2390</f>
        <v>1</v>
      </c>
      <c r="AE2390">
        <f>_xlfn.IFNA(VLOOKUP(D2390,states!A$2:D$10,4,FALSE),0)</f>
        <v>0</v>
      </c>
      <c r="AF2390">
        <v>0.5</v>
      </c>
      <c r="AG2390">
        <f>IF(AE2390=0,AF2390,IF(AE2390=1,IF(F2390=0.5,0.5,IF(H2390=1,0.5,1.5)),IF(F2390=0.5,0.5,IF(H2390=1,2.5,1.5))))</f>
        <v>0.5</v>
      </c>
      <c r="AH2390" s="7">
        <f>IF(AC2390="XX",0,1/C2390^(1/5)*IF(E2390=0,100,1)/(E2390+1)^(1/4))</f>
        <v>1.1546067959526194</v>
      </c>
    </row>
    <row r="2391" spans="1:34">
      <c r="A2391">
        <v>502</v>
      </c>
      <c r="B2391" s="1">
        <v>27217.46</v>
      </c>
      <c r="C2391" s="6">
        <v>0.05</v>
      </c>
      <c r="D2391" t="s">
        <v>4</v>
      </c>
      <c r="E2391">
        <v>1</v>
      </c>
      <c r="F2391">
        <v>8.5</v>
      </c>
      <c r="G2391" t="s">
        <v>1</v>
      </c>
      <c r="H2391">
        <v>2</v>
      </c>
      <c r="I2391" t="s">
        <v>0</v>
      </c>
      <c r="J2391">
        <v>0</v>
      </c>
      <c r="K2391">
        <v>8.5</v>
      </c>
      <c r="L2391" t="s">
        <v>2</v>
      </c>
      <c r="M2391">
        <v>2</v>
      </c>
      <c r="N2391" t="s">
        <v>558</v>
      </c>
      <c r="O2391">
        <v>1</v>
      </c>
      <c r="P2391" t="str">
        <f>D2391&amp;"-"&amp;F2391&amp;"-"&amp;G2391&amp;"-"&amp;E2391&amp;"-"&amp;H2391</f>
        <v>B2Sigma-8.5-e-1-2</v>
      </c>
      <c r="Q2391" t="str">
        <f>I2391&amp;"-"&amp;K2391&amp;"-"&amp;L2391&amp;"-"&amp;J2391&amp;"-"&amp;M2391</f>
        <v>X2Pi-8.5-f-0-2</v>
      </c>
      <c r="R2391">
        <f>B2391+S2391</f>
        <v>28469.834317142999</v>
      </c>
      <c r="S2391">
        <f>_xlfn.IFNA(VLOOKUP(Q2391,'MARVEL-X'!A$2:I$1400,7,FALSE),VLOOKUP(Q2391,MARVEL!A$2:J$1522,10,FALSE))</f>
        <v>1252.3743171430001</v>
      </c>
      <c r="T2391">
        <f>IF(P2391=P2390,R2391+T2390,R2391)</f>
        <v>199289.176914301</v>
      </c>
      <c r="U2391">
        <f>IF(P2391=P2390,1+U2390,1)</f>
        <v>7</v>
      </c>
      <c r="V2391" t="str">
        <f t="shared" si="37"/>
        <v/>
      </c>
      <c r="W2391" t="str">
        <f>IF(V2391="","",IF(ABS(V2391-R2391)&gt;W$1,ABS(V2391-R2391),""))</f>
        <v/>
      </c>
      <c r="X2391" t="str">
        <f>Y2391&amp;"-"&amp;Z2391&amp;"-"&amp;AC2391&amp;"-"&amp;AD2391&amp;"-"&amp;AG2391</f>
        <v>8.5-e-B-1-0.5</v>
      </c>
      <c r="Y2391">
        <f>F2391</f>
        <v>8.5</v>
      </c>
      <c r="Z2391" s="2" t="str">
        <f>G2391</f>
        <v>e</v>
      </c>
      <c r="AA2391">
        <f>_xlfn.IFNA(VLOOKUP(X2391,'duo-out'!A$2:Q$5000,5,FALSE),E2391+10*(H2391-1)+1+_xlfn.IFNA(VLOOKUP(D2391,states!A$2:C$10,3,FALSE),1))</f>
        <v>62</v>
      </c>
      <c r="AB2391" t="str">
        <f>IF(V2391="","",V2391)</f>
        <v/>
      </c>
      <c r="AC2391" s="2" t="str">
        <f>_xlfn.IFNA(VLOOKUP(D2391,states!A$2:C$10,2,FALSE),"XX")</f>
        <v>B</v>
      </c>
      <c r="AD2391">
        <f>E2391</f>
        <v>1</v>
      </c>
      <c r="AE2391">
        <f>_xlfn.IFNA(VLOOKUP(D2391,states!A$2:D$10,4,FALSE),0)</f>
        <v>0</v>
      </c>
      <c r="AF2391">
        <v>0.5</v>
      </c>
      <c r="AG2391">
        <f>IF(AE2391=0,AF2391,IF(AE2391=1,IF(F2391=0.5,0.5,IF(H2391=1,0.5,1.5)),IF(F2391=0.5,0.5,IF(H2391=1,2.5,1.5))))</f>
        <v>0.5</v>
      </c>
      <c r="AH2391" s="7">
        <f>IF(AC2391="XX",0,1/C2391^(1/5)*IF(E2391=0,100,1)/(E2391+1)^(1/4))</f>
        <v>1.5309059120638666</v>
      </c>
    </row>
    <row r="2392" spans="1:34">
      <c r="A2392">
        <v>483</v>
      </c>
      <c r="B2392" s="1">
        <v>27472.28</v>
      </c>
      <c r="C2392" s="6">
        <v>0.35870000000000002</v>
      </c>
      <c r="D2392" t="s">
        <v>4</v>
      </c>
      <c r="E2392">
        <v>1</v>
      </c>
      <c r="F2392">
        <v>8.5</v>
      </c>
      <c r="G2392" t="s">
        <v>1</v>
      </c>
      <c r="H2392">
        <v>2</v>
      </c>
      <c r="I2392" t="s">
        <v>0</v>
      </c>
      <c r="J2392">
        <v>0</v>
      </c>
      <c r="K2392">
        <v>7.5</v>
      </c>
      <c r="L2392" t="s">
        <v>1</v>
      </c>
      <c r="M2392">
        <v>2</v>
      </c>
      <c r="N2392" t="s">
        <v>539</v>
      </c>
      <c r="O2392">
        <v>1</v>
      </c>
      <c r="P2392" t="str">
        <f>D2392&amp;"-"&amp;F2392&amp;"-"&amp;G2392&amp;"-"&amp;E2392&amp;"-"&amp;H2392</f>
        <v>B2Sigma-8.5-e-1-2</v>
      </c>
      <c r="Q2392" t="str">
        <f>I2392&amp;"-"&amp;K2392&amp;"-"&amp;L2392&amp;"-"&amp;J2392&amp;"-"&amp;M2392</f>
        <v>X2Pi-7.5-e-0-2</v>
      </c>
      <c r="R2392">
        <f>B2392+S2392</f>
        <v>28470.144383962001</v>
      </c>
      <c r="S2392">
        <f>_xlfn.IFNA(VLOOKUP(Q2392,'MARVEL-X'!A$2:I$1400,7,FALSE),VLOOKUP(Q2392,MARVEL!A$2:J$1522,10,FALSE))</f>
        <v>997.86438396200003</v>
      </c>
      <c r="T2392">
        <f>IF(P2392=P2391,R2392+T2391,R2392)</f>
        <v>227759.32129826301</v>
      </c>
      <c r="U2392">
        <f>IF(P2392=P2391,1+U2391,1)</f>
        <v>8</v>
      </c>
      <c r="V2392" t="str">
        <f t="shared" si="37"/>
        <v/>
      </c>
      <c r="W2392" t="str">
        <f>IF(V2392="","",IF(ABS(V2392-R2392)&gt;W$1,ABS(V2392-R2392),""))</f>
        <v/>
      </c>
      <c r="X2392" t="str">
        <f>Y2392&amp;"-"&amp;Z2392&amp;"-"&amp;AC2392&amp;"-"&amp;AD2392&amp;"-"&amp;AG2392</f>
        <v>8.5-e-B-1-0.5</v>
      </c>
      <c r="Y2392">
        <f>F2392</f>
        <v>8.5</v>
      </c>
      <c r="Z2392" s="2" t="str">
        <f>G2392</f>
        <v>e</v>
      </c>
      <c r="AA2392">
        <f>_xlfn.IFNA(VLOOKUP(X2392,'duo-out'!A$2:Q$5000,5,FALSE),E2392+10*(H2392-1)+1+_xlfn.IFNA(VLOOKUP(D2392,states!A$2:C$10,3,FALSE),1))</f>
        <v>62</v>
      </c>
      <c r="AB2392" t="str">
        <f>IF(V2392="","",V2392)</f>
        <v/>
      </c>
      <c r="AC2392" s="2" t="str">
        <f>_xlfn.IFNA(VLOOKUP(D2392,states!A$2:C$10,2,FALSE),"XX")</f>
        <v>B</v>
      </c>
      <c r="AD2392">
        <f>E2392</f>
        <v>1</v>
      </c>
      <c r="AE2392">
        <f>_xlfn.IFNA(VLOOKUP(D2392,states!A$2:D$10,4,FALSE),0)</f>
        <v>0</v>
      </c>
      <c r="AF2392">
        <v>0.5</v>
      </c>
      <c r="AG2392">
        <f>IF(AE2392=0,AF2392,IF(AE2392=1,IF(F2392=0.5,0.5,IF(H2392=1,0.5,1.5)),IF(F2392=0.5,0.5,IF(H2392=1,2.5,1.5))))</f>
        <v>0.5</v>
      </c>
      <c r="AH2392" s="7">
        <f>IF(AC2392="XX",0,1/C2392^(1/5)*IF(E2392=0,100,1)/(E2392+1)^(1/4))</f>
        <v>1.0322769399756315</v>
      </c>
    </row>
    <row r="2393" spans="1:34">
      <c r="A2393">
        <v>6324</v>
      </c>
      <c r="B2393" s="1">
        <v>24268.36</v>
      </c>
      <c r="C2393" s="6">
        <v>0.5</v>
      </c>
      <c r="D2393" t="s">
        <v>4</v>
      </c>
      <c r="E2393">
        <v>1</v>
      </c>
      <c r="F2393">
        <v>8.5</v>
      </c>
      <c r="G2393" t="s">
        <v>1</v>
      </c>
      <c r="H2393">
        <v>2</v>
      </c>
      <c r="I2393" t="s">
        <v>0</v>
      </c>
      <c r="J2393">
        <v>1</v>
      </c>
      <c r="K2393">
        <v>9.5</v>
      </c>
      <c r="L2393" t="s">
        <v>1</v>
      </c>
      <c r="M2393">
        <v>2</v>
      </c>
      <c r="N2393" t="s">
        <v>6380</v>
      </c>
      <c r="O2393">
        <v>1</v>
      </c>
      <c r="P2393" t="str">
        <f>D2393&amp;"-"&amp;F2393&amp;"-"&amp;G2393&amp;"-"&amp;E2393&amp;"-"&amp;H2393</f>
        <v>B2Sigma-8.5-e-1-2</v>
      </c>
      <c r="Q2393" t="str">
        <f>I2393&amp;"-"&amp;K2393&amp;"-"&amp;L2393&amp;"-"&amp;J2393&amp;"-"&amp;M2393</f>
        <v>X2Pi-9.5-e-1-2</v>
      </c>
      <c r="R2393">
        <f>B2393+S2393</f>
        <v>28470.036078363002</v>
      </c>
      <c r="S2393">
        <f>_xlfn.IFNA(VLOOKUP(Q2393,'MARVEL-X'!A$2:I$1400,7,FALSE),VLOOKUP(Q2393,MARVEL!A$2:J$1522,10,FALSE))</f>
        <v>4201.6760783629998</v>
      </c>
      <c r="T2393">
        <f>IF(P2393=P2392,R2393+T2392,R2393)</f>
        <v>256229.35737662599</v>
      </c>
      <c r="U2393">
        <f>IF(P2393=P2392,1+U2392,1)</f>
        <v>9</v>
      </c>
      <c r="V2393" t="str">
        <f t="shared" si="37"/>
        <v/>
      </c>
      <c r="W2393" t="str">
        <f>IF(V2393="","",IF(ABS(V2393-R2393)&gt;W$1,ABS(V2393-R2393),""))</f>
        <v/>
      </c>
      <c r="X2393" t="str">
        <f>Y2393&amp;"-"&amp;Z2393&amp;"-"&amp;AC2393&amp;"-"&amp;AD2393&amp;"-"&amp;AG2393</f>
        <v>8.5-e-B-1-0.5</v>
      </c>
      <c r="Y2393">
        <f>F2393</f>
        <v>8.5</v>
      </c>
      <c r="Z2393" s="2" t="str">
        <f>G2393</f>
        <v>e</v>
      </c>
      <c r="AA2393">
        <f>_xlfn.IFNA(VLOOKUP(X2393,'duo-out'!A$2:Q$5000,5,FALSE),E2393+10*(H2393-1)+1+_xlfn.IFNA(VLOOKUP(D2393,states!A$2:C$10,3,FALSE),1))</f>
        <v>62</v>
      </c>
      <c r="AB2393" t="str">
        <f>IF(V2393="","",V2393)</f>
        <v/>
      </c>
      <c r="AC2393" s="2" t="str">
        <f>_xlfn.IFNA(VLOOKUP(D2393,states!A$2:C$10,2,FALSE),"XX")</f>
        <v>B</v>
      </c>
      <c r="AD2393">
        <f>E2393</f>
        <v>1</v>
      </c>
      <c r="AE2393">
        <f>_xlfn.IFNA(VLOOKUP(D2393,states!A$2:D$10,4,FALSE),0)</f>
        <v>0</v>
      </c>
      <c r="AF2393">
        <v>0.5</v>
      </c>
      <c r="AG2393">
        <f>IF(AE2393=0,AF2393,IF(AE2393=1,IF(F2393=0.5,0.5,IF(H2393=1,0.5,1.5)),IF(F2393=0.5,0.5,IF(H2393=1,2.5,1.5))))</f>
        <v>0.5</v>
      </c>
      <c r="AH2393" s="7">
        <f>IF(AC2393="XX",0,1/C2393^(1/5)*IF(E2393=0,100,1)/(E2393+1)^(1/4))</f>
        <v>0.96593632892484571</v>
      </c>
    </row>
    <row r="2394" spans="1:34">
      <c r="A2394">
        <v>6318</v>
      </c>
      <c r="B2394" s="1">
        <v>24532.29</v>
      </c>
      <c r="C2394" s="6">
        <v>0.5</v>
      </c>
      <c r="D2394" t="s">
        <v>4</v>
      </c>
      <c r="E2394">
        <v>1</v>
      </c>
      <c r="F2394">
        <v>8.5</v>
      </c>
      <c r="G2394" t="s">
        <v>1</v>
      </c>
      <c r="H2394">
        <v>2</v>
      </c>
      <c r="I2394" t="s">
        <v>0</v>
      </c>
      <c r="J2394">
        <v>1</v>
      </c>
      <c r="K2394">
        <v>8.5</v>
      </c>
      <c r="L2394" t="s">
        <v>2</v>
      </c>
      <c r="M2394">
        <v>2</v>
      </c>
      <c r="N2394" t="s">
        <v>6374</v>
      </c>
      <c r="O2394">
        <v>1</v>
      </c>
      <c r="P2394" t="str">
        <f>D2394&amp;"-"&amp;F2394&amp;"-"&amp;G2394&amp;"-"&amp;E2394&amp;"-"&amp;H2394</f>
        <v>B2Sigma-8.5-e-1-2</v>
      </c>
      <c r="Q2394" t="str">
        <f>I2394&amp;"-"&amp;K2394&amp;"-"&amp;L2394&amp;"-"&amp;J2394&amp;"-"&amp;M2394</f>
        <v>X2Pi-8.5-f-1-2</v>
      </c>
      <c r="R2394">
        <f>B2394+S2394</f>
        <v>28470.036251953999</v>
      </c>
      <c r="S2394">
        <f>_xlfn.IFNA(VLOOKUP(Q2394,'MARVEL-X'!A$2:I$1400,7,FALSE),VLOOKUP(Q2394,MARVEL!A$2:J$1522,10,FALSE))</f>
        <v>3937.7462519539999</v>
      </c>
      <c r="T2394">
        <f>IF(P2394=P2393,R2394+T2393,R2394)</f>
        <v>284699.39362857997</v>
      </c>
      <c r="U2394">
        <f>IF(P2394=P2393,1+U2393,1)</f>
        <v>10</v>
      </c>
      <c r="V2394" t="str">
        <f t="shared" si="37"/>
        <v/>
      </c>
      <c r="W2394" t="str">
        <f>IF(V2394="","",IF(ABS(V2394-R2394)&gt;W$1,ABS(V2394-R2394),""))</f>
        <v/>
      </c>
      <c r="X2394" t="str">
        <f>Y2394&amp;"-"&amp;Z2394&amp;"-"&amp;AC2394&amp;"-"&amp;AD2394&amp;"-"&amp;AG2394</f>
        <v>8.5-e-B-1-0.5</v>
      </c>
      <c r="Y2394">
        <f>F2394</f>
        <v>8.5</v>
      </c>
      <c r="Z2394" s="2" t="str">
        <f>G2394</f>
        <v>e</v>
      </c>
      <c r="AA2394">
        <f>_xlfn.IFNA(VLOOKUP(X2394,'duo-out'!A$2:Q$5000,5,FALSE),E2394+10*(H2394-1)+1+_xlfn.IFNA(VLOOKUP(D2394,states!A$2:C$10,3,FALSE),1))</f>
        <v>62</v>
      </c>
      <c r="AB2394" t="str">
        <f>IF(V2394="","",V2394)</f>
        <v/>
      </c>
      <c r="AC2394" s="2" t="str">
        <f>_xlfn.IFNA(VLOOKUP(D2394,states!A$2:C$10,2,FALSE),"XX")</f>
        <v>B</v>
      </c>
      <c r="AD2394">
        <f>E2394</f>
        <v>1</v>
      </c>
      <c r="AE2394">
        <f>_xlfn.IFNA(VLOOKUP(D2394,states!A$2:D$10,4,FALSE),0)</f>
        <v>0</v>
      </c>
      <c r="AF2394">
        <v>0.5</v>
      </c>
      <c r="AG2394">
        <f>IF(AE2394=0,AF2394,IF(AE2394=1,IF(F2394=0.5,0.5,IF(H2394=1,0.5,1.5)),IF(F2394=0.5,0.5,IF(H2394=1,2.5,1.5))))</f>
        <v>0.5</v>
      </c>
      <c r="AH2394" s="7">
        <f>IF(AC2394="XX",0,1/C2394^(1/5)*IF(E2394=0,100,1)/(E2394+1)^(1/4))</f>
        <v>0.96593632892484571</v>
      </c>
    </row>
    <row r="2395" spans="1:34">
      <c r="A2395">
        <v>6316</v>
      </c>
      <c r="B2395" s="1">
        <v>24777.19</v>
      </c>
      <c r="C2395" s="6">
        <v>0.5</v>
      </c>
      <c r="D2395" t="s">
        <v>4</v>
      </c>
      <c r="E2395">
        <v>1</v>
      </c>
      <c r="F2395">
        <v>8.5</v>
      </c>
      <c r="G2395" t="s">
        <v>1</v>
      </c>
      <c r="H2395">
        <v>2</v>
      </c>
      <c r="I2395" t="s">
        <v>0</v>
      </c>
      <c r="J2395">
        <v>1</v>
      </c>
      <c r="K2395">
        <v>7.5</v>
      </c>
      <c r="L2395" t="s">
        <v>1</v>
      </c>
      <c r="M2395">
        <v>2</v>
      </c>
      <c r="N2395" t="s">
        <v>6372</v>
      </c>
      <c r="O2395">
        <v>1</v>
      </c>
      <c r="P2395" t="str">
        <f>D2395&amp;"-"&amp;F2395&amp;"-"&amp;G2395&amp;"-"&amp;E2395&amp;"-"&amp;H2395</f>
        <v>B2Sigma-8.5-e-1-2</v>
      </c>
      <c r="Q2395" t="str">
        <f>I2395&amp;"-"&amp;K2395&amp;"-"&amp;L2395&amp;"-"&amp;J2395&amp;"-"&amp;M2395</f>
        <v>X2Pi-7.5-e-1-2</v>
      </c>
      <c r="R2395">
        <f>B2395+S2395</f>
        <v>28470.034806117998</v>
      </c>
      <c r="S2395">
        <f>_xlfn.IFNA(VLOOKUP(Q2395,'MARVEL-X'!A$2:I$1400,7,FALSE),VLOOKUP(Q2395,MARVEL!A$2:J$1522,10,FALSE))</f>
        <v>3692.8448061180002</v>
      </c>
      <c r="T2395">
        <f>IF(P2395=P2394,R2395+T2394,R2395)</f>
        <v>313169.42843469797</v>
      </c>
      <c r="U2395">
        <f>IF(P2395=P2394,1+U2394,1)</f>
        <v>11</v>
      </c>
      <c r="V2395" t="str">
        <f t="shared" si="37"/>
        <v/>
      </c>
      <c r="W2395" t="str">
        <f>IF(V2395="","",IF(ABS(V2395-R2395)&gt;W$1,ABS(V2395-R2395),""))</f>
        <v/>
      </c>
      <c r="X2395" t="str">
        <f>Y2395&amp;"-"&amp;Z2395&amp;"-"&amp;AC2395&amp;"-"&amp;AD2395&amp;"-"&amp;AG2395</f>
        <v>8.5-e-B-1-0.5</v>
      </c>
      <c r="Y2395">
        <f>F2395</f>
        <v>8.5</v>
      </c>
      <c r="Z2395" s="2" t="str">
        <f>G2395</f>
        <v>e</v>
      </c>
      <c r="AA2395">
        <f>_xlfn.IFNA(VLOOKUP(X2395,'duo-out'!A$2:Q$5000,5,FALSE),E2395+10*(H2395-1)+1+_xlfn.IFNA(VLOOKUP(D2395,states!A$2:C$10,3,FALSE),1))</f>
        <v>62</v>
      </c>
      <c r="AB2395" t="str">
        <f>IF(V2395="","",V2395)</f>
        <v/>
      </c>
      <c r="AC2395" s="2" t="str">
        <f>_xlfn.IFNA(VLOOKUP(D2395,states!A$2:C$10,2,FALSE),"XX")</f>
        <v>B</v>
      </c>
      <c r="AD2395">
        <f>E2395</f>
        <v>1</v>
      </c>
      <c r="AE2395">
        <f>_xlfn.IFNA(VLOOKUP(D2395,states!A$2:D$10,4,FALSE),0)</f>
        <v>0</v>
      </c>
      <c r="AF2395">
        <v>0.5</v>
      </c>
      <c r="AG2395">
        <f>IF(AE2395=0,AF2395,IF(AE2395=1,IF(F2395=0.5,0.5,IF(H2395=1,0.5,1.5)),IF(F2395=0.5,0.5,IF(H2395=1,2.5,1.5))))</f>
        <v>0.5</v>
      </c>
      <c r="AH2395" s="7">
        <f>IF(AC2395="XX",0,1/C2395^(1/5)*IF(E2395=0,100,1)/(E2395+1)^(1/4))</f>
        <v>0.96593632892484571</v>
      </c>
    </row>
    <row r="2396" spans="1:34">
      <c r="A2396">
        <v>6300</v>
      </c>
      <c r="B2396" s="1">
        <v>26943.32</v>
      </c>
      <c r="C2396" s="6">
        <v>0.5</v>
      </c>
      <c r="D2396" t="s">
        <v>4</v>
      </c>
      <c r="E2396">
        <v>1</v>
      </c>
      <c r="F2396">
        <v>8.5</v>
      </c>
      <c r="G2396" t="s">
        <v>1</v>
      </c>
      <c r="H2396">
        <v>2</v>
      </c>
      <c r="I2396" t="s">
        <v>0</v>
      </c>
      <c r="J2396">
        <v>0</v>
      </c>
      <c r="K2396">
        <v>9.5</v>
      </c>
      <c r="L2396" t="s">
        <v>1</v>
      </c>
      <c r="M2396">
        <v>2</v>
      </c>
      <c r="N2396" t="s">
        <v>6356</v>
      </c>
      <c r="O2396">
        <v>1</v>
      </c>
      <c r="P2396" t="str">
        <f>D2396&amp;"-"&amp;F2396&amp;"-"&amp;G2396&amp;"-"&amp;E2396&amp;"-"&amp;H2396</f>
        <v>B2Sigma-8.5-e-1-2</v>
      </c>
      <c r="Q2396" t="str">
        <f>I2396&amp;"-"&amp;K2396&amp;"-"&amp;L2396&amp;"-"&amp;J2396&amp;"-"&amp;M2396</f>
        <v>X2Pi-9.5-e-0-2</v>
      </c>
      <c r="R2396">
        <f>B2396+S2396</f>
        <v>28469.995782867998</v>
      </c>
      <c r="S2396">
        <f>_xlfn.IFNA(VLOOKUP(Q2396,'MARVEL-X'!A$2:I$1400,7,FALSE),VLOOKUP(Q2396,MARVEL!A$2:J$1522,10,FALSE))</f>
        <v>1526.6757828679999</v>
      </c>
      <c r="T2396">
        <f>IF(P2396=P2395,R2396+T2395,R2396)</f>
        <v>341639.42421756597</v>
      </c>
      <c r="U2396">
        <f>IF(P2396=P2395,1+U2395,1)</f>
        <v>12</v>
      </c>
      <c r="V2396" t="str">
        <f t="shared" si="37"/>
        <v/>
      </c>
      <c r="W2396" t="str">
        <f>IF(V2396="","",IF(ABS(V2396-R2396)&gt;W$1,ABS(V2396-R2396),""))</f>
        <v/>
      </c>
      <c r="X2396" t="str">
        <f>Y2396&amp;"-"&amp;Z2396&amp;"-"&amp;AC2396&amp;"-"&amp;AD2396&amp;"-"&amp;AG2396</f>
        <v>8.5-e-B-1-0.5</v>
      </c>
      <c r="Y2396">
        <f>F2396</f>
        <v>8.5</v>
      </c>
      <c r="Z2396" s="2" t="str">
        <f>G2396</f>
        <v>e</v>
      </c>
      <c r="AA2396">
        <f>_xlfn.IFNA(VLOOKUP(X2396,'duo-out'!A$2:Q$5000,5,FALSE),E2396+10*(H2396-1)+1+_xlfn.IFNA(VLOOKUP(D2396,states!A$2:C$10,3,FALSE),1))</f>
        <v>62</v>
      </c>
      <c r="AB2396" t="str">
        <f>IF(V2396="","",V2396)</f>
        <v/>
      </c>
      <c r="AC2396" s="2" t="str">
        <f>_xlfn.IFNA(VLOOKUP(D2396,states!A$2:C$10,2,FALSE),"XX")</f>
        <v>B</v>
      </c>
      <c r="AD2396">
        <f>E2396</f>
        <v>1</v>
      </c>
      <c r="AE2396">
        <f>_xlfn.IFNA(VLOOKUP(D2396,states!A$2:D$10,4,FALSE),0)</f>
        <v>0</v>
      </c>
      <c r="AF2396">
        <v>0.5</v>
      </c>
      <c r="AG2396">
        <f>IF(AE2396=0,AF2396,IF(AE2396=1,IF(F2396=0.5,0.5,IF(H2396=1,0.5,1.5)),IF(F2396=0.5,0.5,IF(H2396=1,2.5,1.5))))</f>
        <v>0.5</v>
      </c>
      <c r="AH2396" s="7">
        <f>IF(AC2396="XX",0,1/C2396^(1/5)*IF(E2396=0,100,1)/(E2396+1)^(1/4))</f>
        <v>0.96593632892484571</v>
      </c>
    </row>
    <row r="2397" spans="1:34">
      <c r="A2397">
        <v>6291</v>
      </c>
      <c r="B2397" s="1">
        <v>27217.8</v>
      </c>
      <c r="C2397" s="6">
        <v>0.5</v>
      </c>
      <c r="D2397" t="s">
        <v>4</v>
      </c>
      <c r="E2397">
        <v>1</v>
      </c>
      <c r="F2397">
        <v>8.5</v>
      </c>
      <c r="G2397" t="s">
        <v>1</v>
      </c>
      <c r="H2397">
        <v>2</v>
      </c>
      <c r="I2397" t="s">
        <v>0</v>
      </c>
      <c r="J2397">
        <v>0</v>
      </c>
      <c r="K2397">
        <v>8.5</v>
      </c>
      <c r="L2397" t="s">
        <v>2</v>
      </c>
      <c r="M2397">
        <v>2</v>
      </c>
      <c r="N2397" t="s">
        <v>6347</v>
      </c>
      <c r="O2397">
        <v>1</v>
      </c>
      <c r="P2397" t="str">
        <f>D2397&amp;"-"&amp;F2397&amp;"-"&amp;G2397&amp;"-"&amp;E2397&amp;"-"&amp;H2397</f>
        <v>B2Sigma-8.5-e-1-2</v>
      </c>
      <c r="Q2397" t="str">
        <f>I2397&amp;"-"&amp;K2397&amp;"-"&amp;L2397&amp;"-"&amp;J2397&amp;"-"&amp;M2397</f>
        <v>X2Pi-8.5-f-0-2</v>
      </c>
      <c r="R2397">
        <f>B2397+S2397</f>
        <v>28470.174317142999</v>
      </c>
      <c r="S2397">
        <f>_xlfn.IFNA(VLOOKUP(Q2397,'MARVEL-X'!A$2:I$1400,7,FALSE),VLOOKUP(Q2397,MARVEL!A$2:J$1522,10,FALSE))</f>
        <v>1252.3743171430001</v>
      </c>
      <c r="T2397">
        <f>IF(P2397=P2396,R2397+T2396,R2397)</f>
        <v>370109.59853470896</v>
      </c>
      <c r="U2397">
        <f>IF(P2397=P2396,1+U2396,1)</f>
        <v>13</v>
      </c>
      <c r="V2397" t="str">
        <f t="shared" si="37"/>
        <v/>
      </c>
      <c r="W2397" t="str">
        <f>IF(V2397="","",IF(ABS(V2397-R2397)&gt;W$1,ABS(V2397-R2397),""))</f>
        <v/>
      </c>
      <c r="X2397" t="str">
        <f>Y2397&amp;"-"&amp;Z2397&amp;"-"&amp;AC2397&amp;"-"&amp;AD2397&amp;"-"&amp;AG2397</f>
        <v>8.5-e-B-1-0.5</v>
      </c>
      <c r="Y2397">
        <f>F2397</f>
        <v>8.5</v>
      </c>
      <c r="Z2397" s="2" t="str">
        <f>G2397</f>
        <v>e</v>
      </c>
      <c r="AA2397">
        <f>_xlfn.IFNA(VLOOKUP(X2397,'duo-out'!A$2:Q$5000,5,FALSE),E2397+10*(H2397-1)+1+_xlfn.IFNA(VLOOKUP(D2397,states!A$2:C$10,3,FALSE),1))</f>
        <v>62</v>
      </c>
      <c r="AB2397" t="str">
        <f>IF(V2397="","",V2397)</f>
        <v/>
      </c>
      <c r="AC2397" s="2" t="str">
        <f>_xlfn.IFNA(VLOOKUP(D2397,states!A$2:C$10,2,FALSE),"XX")</f>
        <v>B</v>
      </c>
      <c r="AD2397">
        <f>E2397</f>
        <v>1</v>
      </c>
      <c r="AE2397">
        <f>_xlfn.IFNA(VLOOKUP(D2397,states!A$2:D$10,4,FALSE),0)</f>
        <v>0</v>
      </c>
      <c r="AF2397">
        <v>0.5</v>
      </c>
      <c r="AG2397">
        <f>IF(AE2397=0,AF2397,IF(AE2397=1,IF(F2397=0.5,0.5,IF(H2397=1,0.5,1.5)),IF(F2397=0.5,0.5,IF(H2397=1,2.5,1.5))))</f>
        <v>0.5</v>
      </c>
      <c r="AH2397" s="7">
        <f>IF(AC2397="XX",0,1/C2397^(1/5)*IF(E2397=0,100,1)/(E2397+1)^(1/4))</f>
        <v>0.96593632892484571</v>
      </c>
    </row>
    <row r="2398" spans="1:34">
      <c r="A2398">
        <v>6283</v>
      </c>
      <c r="B2398" s="1">
        <v>27472.22</v>
      </c>
      <c r="C2398" s="6">
        <v>0.5</v>
      </c>
      <c r="D2398" t="s">
        <v>4</v>
      </c>
      <c r="E2398">
        <v>1</v>
      </c>
      <c r="F2398">
        <v>8.5</v>
      </c>
      <c r="G2398" t="s">
        <v>1</v>
      </c>
      <c r="H2398">
        <v>2</v>
      </c>
      <c r="I2398" t="s">
        <v>0</v>
      </c>
      <c r="J2398">
        <v>0</v>
      </c>
      <c r="K2398">
        <v>7.5</v>
      </c>
      <c r="L2398" t="s">
        <v>1</v>
      </c>
      <c r="M2398">
        <v>2</v>
      </c>
      <c r="N2398" t="s">
        <v>6339</v>
      </c>
      <c r="O2398">
        <v>1</v>
      </c>
      <c r="P2398" t="str">
        <f>D2398&amp;"-"&amp;F2398&amp;"-"&amp;G2398&amp;"-"&amp;E2398&amp;"-"&amp;H2398</f>
        <v>B2Sigma-8.5-e-1-2</v>
      </c>
      <c r="Q2398" t="str">
        <f>I2398&amp;"-"&amp;K2398&amp;"-"&amp;L2398&amp;"-"&amp;J2398&amp;"-"&amp;M2398</f>
        <v>X2Pi-7.5-e-0-2</v>
      </c>
      <c r="R2398">
        <f>B2398+S2398</f>
        <v>28470.084383962003</v>
      </c>
      <c r="S2398">
        <f>_xlfn.IFNA(VLOOKUP(Q2398,'MARVEL-X'!A$2:I$1400,7,FALSE),VLOOKUP(Q2398,MARVEL!A$2:J$1522,10,FALSE))</f>
        <v>997.86438396200003</v>
      </c>
      <c r="T2398">
        <f>IF(P2398=P2397,R2398+T2397,R2398)</f>
        <v>398579.68291867094</v>
      </c>
      <c r="U2398">
        <f>IF(P2398=P2397,1+U2397,1)</f>
        <v>14</v>
      </c>
      <c r="V2398">
        <f t="shared" si="37"/>
        <v>28469.977351333637</v>
      </c>
      <c r="W2398">
        <f>IF(V2398="","",IF(ABS(V2398-R2398)&gt;W$1,ABS(V2398-R2398),""))</f>
        <v>0.10703262836614158</v>
      </c>
      <c r="X2398" t="str">
        <f>Y2398&amp;"-"&amp;Z2398&amp;"-"&amp;AC2398&amp;"-"&amp;AD2398&amp;"-"&amp;AG2398</f>
        <v>8.5-e-B-1-0.5</v>
      </c>
      <c r="Y2398">
        <f>F2398</f>
        <v>8.5</v>
      </c>
      <c r="Z2398" s="2" t="str">
        <f>G2398</f>
        <v>e</v>
      </c>
      <c r="AA2398">
        <f>_xlfn.IFNA(VLOOKUP(X2398,'duo-out'!A$2:Q$5000,5,FALSE),E2398+10*(H2398-1)+1+_xlfn.IFNA(VLOOKUP(D2398,states!A$2:C$10,3,FALSE),1))</f>
        <v>62</v>
      </c>
      <c r="AB2398">
        <f>IF(V2398="","",V2398)</f>
        <v>28469.977351333637</v>
      </c>
      <c r="AC2398" s="2" t="str">
        <f>_xlfn.IFNA(VLOOKUP(D2398,states!A$2:C$10,2,FALSE),"XX")</f>
        <v>B</v>
      </c>
      <c r="AD2398">
        <f>E2398</f>
        <v>1</v>
      </c>
      <c r="AE2398">
        <f>_xlfn.IFNA(VLOOKUP(D2398,states!A$2:D$10,4,FALSE),0)</f>
        <v>0</v>
      </c>
      <c r="AF2398">
        <v>0.5</v>
      </c>
      <c r="AG2398">
        <f>IF(AE2398=0,AF2398,IF(AE2398=1,IF(F2398=0.5,0.5,IF(H2398=1,0.5,1.5)),IF(F2398=0.5,0.5,IF(H2398=1,2.5,1.5))))</f>
        <v>0.5</v>
      </c>
      <c r="AH2398" s="7">
        <f>IF(AC2398="XX",0,1/C2398^(1/5)*IF(E2398=0,100,1)/(E2398+1)^(1/4))</f>
        <v>0.96593632892484571</v>
      </c>
    </row>
    <row r="2399" spans="1:34">
      <c r="A2399">
        <v>5019</v>
      </c>
      <c r="B2399" s="1">
        <v>25346.720000000001</v>
      </c>
      <c r="C2399" s="6">
        <v>0.2</v>
      </c>
      <c r="D2399" t="s">
        <v>4</v>
      </c>
      <c r="E2399">
        <v>0</v>
      </c>
      <c r="F2399">
        <v>8.5</v>
      </c>
      <c r="G2399" t="s">
        <v>2</v>
      </c>
      <c r="H2399">
        <v>1</v>
      </c>
      <c r="I2399" t="s">
        <v>0</v>
      </c>
      <c r="J2399">
        <v>0</v>
      </c>
      <c r="K2399">
        <v>9.5</v>
      </c>
      <c r="L2399" t="s">
        <v>2</v>
      </c>
      <c r="M2399">
        <v>1</v>
      </c>
      <c r="N2399" t="s">
        <v>5075</v>
      </c>
      <c r="O2399">
        <v>1</v>
      </c>
      <c r="P2399" t="str">
        <f>D2399&amp;"-"&amp;F2399&amp;"-"&amp;G2399&amp;"-"&amp;E2399&amp;"-"&amp;H2399</f>
        <v>B2Sigma-8.5-f-0-1</v>
      </c>
      <c r="Q2399" t="str">
        <f>I2399&amp;"-"&amp;K2399&amp;"-"&amp;L2399&amp;"-"&amp;J2399&amp;"-"&amp;M2399</f>
        <v>X2Pi-9.5-f-0-1</v>
      </c>
      <c r="R2399">
        <f>B2399+S2399</f>
        <v>26597.005694304</v>
      </c>
      <c r="S2399">
        <f>_xlfn.IFNA(VLOOKUP(Q2399,'MARVEL-X'!A$2:I$1400,7,FALSE),VLOOKUP(Q2399,MARVEL!A$2:J$1522,10,FALSE))</f>
        <v>1250.2856943039999</v>
      </c>
      <c r="T2399">
        <f>IF(P2399=P2398,R2399+T2398,R2399)</f>
        <v>26597.005694304</v>
      </c>
      <c r="U2399">
        <f>IF(P2399=P2398,1+U2398,1)</f>
        <v>1</v>
      </c>
      <c r="V2399" t="str">
        <f t="shared" si="37"/>
        <v/>
      </c>
      <c r="W2399" t="str">
        <f>IF(V2399="","",IF(ABS(V2399-R2399)&gt;W$1,ABS(V2399-R2399),""))</f>
        <v/>
      </c>
      <c r="X2399" t="str">
        <f>Y2399&amp;"-"&amp;Z2399&amp;"-"&amp;AC2399&amp;"-"&amp;AD2399&amp;"-"&amp;AG2399</f>
        <v>8.5-f-B-0-0.5</v>
      </c>
      <c r="Y2399">
        <f>F2399</f>
        <v>8.5</v>
      </c>
      <c r="Z2399" s="2" t="str">
        <f>G2399</f>
        <v>f</v>
      </c>
      <c r="AA2399">
        <f>_xlfn.IFNA(VLOOKUP(X2399,'duo-out'!A$2:Q$5000,5,FALSE),E2399+10*(H2399-1)+1+_xlfn.IFNA(VLOOKUP(D2399,states!A$2:C$10,3,FALSE),1))</f>
        <v>51</v>
      </c>
      <c r="AB2399" t="str">
        <f>IF(V2399="","",V2399)</f>
        <v/>
      </c>
      <c r="AC2399" s="2" t="str">
        <f>_xlfn.IFNA(VLOOKUP(D2399,states!A$2:C$10,2,FALSE),"XX")</f>
        <v>B</v>
      </c>
      <c r="AD2399">
        <f>E2399</f>
        <v>0</v>
      </c>
      <c r="AE2399">
        <f>_xlfn.IFNA(VLOOKUP(D2399,states!A$2:D$10,4,FALSE),0)</f>
        <v>0</v>
      </c>
      <c r="AF2399">
        <v>0.5</v>
      </c>
      <c r="AG2399">
        <f>IF(AE2399=0,AF2399,IF(AE2399=1,IF(F2399=0.5,0.5,IF(H2399=1,0.5,1.5)),IF(F2399=0.5,0.5,IF(H2399=1,2.5,1.5))))</f>
        <v>0.5</v>
      </c>
      <c r="AH2399" s="7">
        <f>IF(AC2399="XX",0,1/C2399^(1/5)*IF(E2399=0,100,1)/(E2399+1)^(1/4))</f>
        <v>137.97296614612148</v>
      </c>
    </row>
    <row r="2400" spans="1:34">
      <c r="A2400">
        <v>4345</v>
      </c>
      <c r="B2400" s="1">
        <v>22900.205999999998</v>
      </c>
      <c r="C2400" s="6">
        <v>0.01</v>
      </c>
      <c r="D2400" t="s">
        <v>4</v>
      </c>
      <c r="E2400">
        <v>0</v>
      </c>
      <c r="F2400">
        <v>8.5</v>
      </c>
      <c r="G2400" t="s">
        <v>2</v>
      </c>
      <c r="H2400">
        <v>1</v>
      </c>
      <c r="I2400" t="s">
        <v>0</v>
      </c>
      <c r="J2400">
        <v>1</v>
      </c>
      <c r="K2400">
        <v>8.5</v>
      </c>
      <c r="L2400" t="s">
        <v>1</v>
      </c>
      <c r="M2400">
        <v>1</v>
      </c>
      <c r="N2400" t="s">
        <v>4401</v>
      </c>
      <c r="O2400">
        <v>1</v>
      </c>
      <c r="P2400" t="str">
        <f>D2400&amp;"-"&amp;F2400&amp;"-"&amp;G2400&amp;"-"&amp;E2400&amp;"-"&amp;H2400</f>
        <v>B2Sigma-8.5-f-0-1</v>
      </c>
      <c r="Q2400" t="str">
        <f>I2400&amp;"-"&amp;K2400&amp;"-"&amp;L2400&amp;"-"&amp;J2400&amp;"-"&amp;M2400</f>
        <v>X2Pi-8.5-e-1-1</v>
      </c>
      <c r="R2400">
        <f>B2400+S2400</f>
        <v>26597.019750290998</v>
      </c>
      <c r="S2400">
        <f>_xlfn.IFNA(VLOOKUP(Q2400,'MARVEL-X'!A$2:I$1400,7,FALSE),VLOOKUP(Q2400,MARVEL!A$2:J$1522,10,FALSE))</f>
        <v>3696.8137502909999</v>
      </c>
      <c r="T2400">
        <f>IF(P2400=P2399,R2400+T2399,R2400)</f>
        <v>53194.025444594998</v>
      </c>
      <c r="U2400">
        <f>IF(P2400=P2399,1+U2399,1)</f>
        <v>2</v>
      </c>
      <c r="V2400" t="str">
        <f t="shared" si="37"/>
        <v/>
      </c>
      <c r="W2400" t="str">
        <f>IF(V2400="","",IF(ABS(V2400-R2400)&gt;W$1,ABS(V2400-R2400),""))</f>
        <v/>
      </c>
      <c r="X2400" t="str">
        <f>Y2400&amp;"-"&amp;Z2400&amp;"-"&amp;AC2400&amp;"-"&amp;AD2400&amp;"-"&amp;AG2400</f>
        <v>8.5-f-B-0-0.5</v>
      </c>
      <c r="Y2400">
        <f>F2400</f>
        <v>8.5</v>
      </c>
      <c r="Z2400" s="2" t="str">
        <f>G2400</f>
        <v>f</v>
      </c>
      <c r="AA2400">
        <f>_xlfn.IFNA(VLOOKUP(X2400,'duo-out'!A$2:Q$5000,5,FALSE),E2400+10*(H2400-1)+1+_xlfn.IFNA(VLOOKUP(D2400,states!A$2:C$10,3,FALSE),1))</f>
        <v>51</v>
      </c>
      <c r="AB2400" t="str">
        <f>IF(V2400="","",V2400)</f>
        <v/>
      </c>
      <c r="AC2400" s="2" t="str">
        <f>_xlfn.IFNA(VLOOKUP(D2400,states!A$2:C$10,2,FALSE),"XX")</f>
        <v>B</v>
      </c>
      <c r="AD2400">
        <f>E2400</f>
        <v>0</v>
      </c>
      <c r="AE2400">
        <f>_xlfn.IFNA(VLOOKUP(D2400,states!A$2:D$10,4,FALSE),0)</f>
        <v>0</v>
      </c>
      <c r="AF2400">
        <v>0.5</v>
      </c>
      <c r="AG2400">
        <f>IF(AE2400=0,AF2400,IF(AE2400=1,IF(F2400=0.5,0.5,IF(H2400=1,0.5,1.5)),IF(F2400=0.5,0.5,IF(H2400=1,2.5,1.5))))</f>
        <v>0.5</v>
      </c>
      <c r="AH2400" s="7">
        <f>IF(AC2400="XX",0,1/C2400^(1/5)*IF(E2400=0,100,1)/(E2400+1)^(1/4))</f>
        <v>251.188643150958</v>
      </c>
    </row>
    <row r="2401" spans="1:34">
      <c r="A2401">
        <v>4328</v>
      </c>
      <c r="B2401" s="1">
        <v>23117.935799999999</v>
      </c>
      <c r="C2401" s="6">
        <v>0.01</v>
      </c>
      <c r="D2401" t="s">
        <v>4</v>
      </c>
      <c r="E2401">
        <v>0</v>
      </c>
      <c r="F2401">
        <v>8.5</v>
      </c>
      <c r="G2401" t="s">
        <v>2</v>
      </c>
      <c r="H2401">
        <v>1</v>
      </c>
      <c r="I2401" t="s">
        <v>0</v>
      </c>
      <c r="J2401">
        <v>1</v>
      </c>
      <c r="K2401">
        <v>7.5</v>
      </c>
      <c r="L2401" t="s">
        <v>2</v>
      </c>
      <c r="M2401">
        <v>1</v>
      </c>
      <c r="N2401" t="s">
        <v>4384</v>
      </c>
      <c r="O2401">
        <v>1</v>
      </c>
      <c r="P2401" t="str">
        <f>D2401&amp;"-"&amp;F2401&amp;"-"&amp;G2401&amp;"-"&amp;E2401&amp;"-"&amp;H2401</f>
        <v>B2Sigma-8.5-f-0-1</v>
      </c>
      <c r="Q2401" t="str">
        <f>I2401&amp;"-"&amp;K2401&amp;"-"&amp;L2401&amp;"-"&amp;J2401&amp;"-"&amp;M2401</f>
        <v>X2Pi-7.5-f-1-1</v>
      </c>
      <c r="R2401">
        <f>B2401+S2401</f>
        <v>26597.020295896</v>
      </c>
      <c r="S2401">
        <f>_xlfn.IFNA(VLOOKUP(Q2401,'MARVEL-X'!A$2:I$1400,7,FALSE),VLOOKUP(Q2401,MARVEL!A$2:J$1522,10,FALSE))</f>
        <v>3479.0844958960001</v>
      </c>
      <c r="T2401">
        <f>IF(P2401=P2400,R2401+T2400,R2401)</f>
        <v>79791.045740490998</v>
      </c>
      <c r="U2401">
        <f>IF(P2401=P2400,1+U2400,1)</f>
        <v>3</v>
      </c>
      <c r="V2401" t="str">
        <f t="shared" si="37"/>
        <v/>
      </c>
      <c r="W2401" t="str">
        <f>IF(V2401="","",IF(ABS(V2401-R2401)&gt;W$1,ABS(V2401-R2401),""))</f>
        <v/>
      </c>
      <c r="X2401" t="str">
        <f>Y2401&amp;"-"&amp;Z2401&amp;"-"&amp;AC2401&amp;"-"&amp;AD2401&amp;"-"&amp;AG2401</f>
        <v>8.5-f-B-0-0.5</v>
      </c>
      <c r="Y2401">
        <f>F2401</f>
        <v>8.5</v>
      </c>
      <c r="Z2401" s="2" t="str">
        <f>G2401</f>
        <v>f</v>
      </c>
      <c r="AA2401">
        <f>_xlfn.IFNA(VLOOKUP(X2401,'duo-out'!A$2:Q$5000,5,FALSE),E2401+10*(H2401-1)+1+_xlfn.IFNA(VLOOKUP(D2401,states!A$2:C$10,3,FALSE),1))</f>
        <v>51</v>
      </c>
      <c r="AB2401" t="str">
        <f>IF(V2401="","",V2401)</f>
        <v/>
      </c>
      <c r="AC2401" s="2" t="str">
        <f>_xlfn.IFNA(VLOOKUP(D2401,states!A$2:C$10,2,FALSE),"XX")</f>
        <v>B</v>
      </c>
      <c r="AD2401">
        <f>E2401</f>
        <v>0</v>
      </c>
      <c r="AE2401">
        <f>_xlfn.IFNA(VLOOKUP(D2401,states!A$2:D$10,4,FALSE),0)</f>
        <v>0</v>
      </c>
      <c r="AF2401">
        <v>0.5</v>
      </c>
      <c r="AG2401">
        <f>IF(AE2401=0,AF2401,IF(AE2401=1,IF(F2401=0.5,0.5,IF(H2401=1,0.5,1.5)),IF(F2401=0.5,0.5,IF(H2401=1,2.5,1.5))))</f>
        <v>0.5</v>
      </c>
      <c r="AH2401" s="7">
        <f>IF(AC2401="XX",0,1/C2401^(1/5)*IF(E2401=0,100,1)/(E2401+1)^(1/4))</f>
        <v>251.188643150958</v>
      </c>
    </row>
    <row r="2402" spans="1:34">
      <c r="A2402">
        <v>4254</v>
      </c>
      <c r="B2402" s="1">
        <v>25821.271700000001</v>
      </c>
      <c r="C2402" s="6">
        <v>1.5820000000000001E-2</v>
      </c>
      <c r="D2402" t="s">
        <v>4</v>
      </c>
      <c r="E2402">
        <v>0</v>
      </c>
      <c r="F2402">
        <v>8.5</v>
      </c>
      <c r="G2402" t="s">
        <v>2</v>
      </c>
      <c r="H2402">
        <v>1</v>
      </c>
      <c r="I2402" t="s">
        <v>0</v>
      </c>
      <c r="J2402">
        <v>0</v>
      </c>
      <c r="K2402">
        <v>7.5</v>
      </c>
      <c r="L2402" t="s">
        <v>2</v>
      </c>
      <c r="M2402">
        <v>1</v>
      </c>
      <c r="N2402" t="s">
        <v>4310</v>
      </c>
      <c r="O2402">
        <v>1</v>
      </c>
      <c r="P2402" t="str">
        <f>D2402&amp;"-"&amp;F2402&amp;"-"&amp;G2402&amp;"-"&amp;E2402&amp;"-"&amp;H2402</f>
        <v>B2Sigma-8.5-f-0-1</v>
      </c>
      <c r="Q2402" t="str">
        <f>I2402&amp;"-"&amp;K2402&amp;"-"&amp;L2402&amp;"-"&amp;J2402&amp;"-"&amp;M2402</f>
        <v>X2Pi-7.5-f-0-1</v>
      </c>
      <c r="R2402">
        <f>B2402+S2402</f>
        <v>26597.012715448</v>
      </c>
      <c r="S2402">
        <f>_xlfn.IFNA(VLOOKUP(Q2402,'MARVEL-X'!A$2:I$1400,7,FALSE),VLOOKUP(Q2402,MARVEL!A$2:J$1522,10,FALSE))</f>
        <v>775.74101544799998</v>
      </c>
      <c r="T2402">
        <f>IF(P2402=P2401,R2402+T2401,R2402)</f>
        <v>106388.058455939</v>
      </c>
      <c r="U2402">
        <f>IF(P2402=P2401,1+U2401,1)</f>
        <v>4</v>
      </c>
      <c r="V2402" t="str">
        <f t="shared" si="37"/>
        <v/>
      </c>
      <c r="W2402" t="str">
        <f>IF(V2402="","",IF(ABS(V2402-R2402)&gt;W$1,ABS(V2402-R2402),""))</f>
        <v/>
      </c>
      <c r="X2402" t="str">
        <f>Y2402&amp;"-"&amp;Z2402&amp;"-"&amp;AC2402&amp;"-"&amp;AD2402&amp;"-"&amp;AG2402</f>
        <v>8.5-f-B-0-0.5</v>
      </c>
      <c r="Y2402">
        <f>F2402</f>
        <v>8.5</v>
      </c>
      <c r="Z2402" s="2" t="str">
        <f>G2402</f>
        <v>f</v>
      </c>
      <c r="AA2402">
        <f>_xlfn.IFNA(VLOOKUP(X2402,'duo-out'!A$2:Q$5000,5,FALSE),E2402+10*(H2402-1)+1+_xlfn.IFNA(VLOOKUP(D2402,states!A$2:C$10,3,FALSE),1))</f>
        <v>51</v>
      </c>
      <c r="AB2402" t="str">
        <f>IF(V2402="","",V2402)</f>
        <v/>
      </c>
      <c r="AC2402" s="2" t="str">
        <f>_xlfn.IFNA(VLOOKUP(D2402,states!A$2:C$10,2,FALSE),"XX")</f>
        <v>B</v>
      </c>
      <c r="AD2402">
        <f>E2402</f>
        <v>0</v>
      </c>
      <c r="AE2402">
        <f>_xlfn.IFNA(VLOOKUP(D2402,states!A$2:D$10,4,FALSE),0)</f>
        <v>0</v>
      </c>
      <c r="AF2402">
        <v>0.5</v>
      </c>
      <c r="AG2402">
        <f>IF(AE2402=0,AF2402,IF(AE2402=1,IF(F2402=0.5,0.5,IF(H2402=1,0.5,1.5)),IF(F2402=0.5,0.5,IF(H2402=1,2.5,1.5))))</f>
        <v>0.5</v>
      </c>
      <c r="AH2402" s="7">
        <f>IF(AC2402="XX",0,1/C2402^(1/5)*IF(E2402=0,100,1)/(E2402+1)^(1/4))</f>
        <v>229.17049571707207</v>
      </c>
    </row>
    <row r="2403" spans="1:34">
      <c r="A2403">
        <v>4307</v>
      </c>
      <c r="B2403" s="1">
        <v>25346.7346</v>
      </c>
      <c r="C2403" s="6">
        <v>1.452E-2</v>
      </c>
      <c r="D2403" t="s">
        <v>4</v>
      </c>
      <c r="E2403">
        <v>0</v>
      </c>
      <c r="F2403">
        <v>8.5</v>
      </c>
      <c r="G2403" t="s">
        <v>2</v>
      </c>
      <c r="H2403">
        <v>1</v>
      </c>
      <c r="I2403" t="s">
        <v>0</v>
      </c>
      <c r="J2403">
        <v>0</v>
      </c>
      <c r="K2403">
        <v>9.5</v>
      </c>
      <c r="L2403" t="s">
        <v>2</v>
      </c>
      <c r="M2403">
        <v>1</v>
      </c>
      <c r="N2403" t="s">
        <v>4363</v>
      </c>
      <c r="O2403">
        <v>1</v>
      </c>
      <c r="P2403" t="str">
        <f>D2403&amp;"-"&amp;F2403&amp;"-"&amp;G2403&amp;"-"&amp;E2403&amp;"-"&amp;H2403</f>
        <v>B2Sigma-8.5-f-0-1</v>
      </c>
      <c r="Q2403" t="str">
        <f>I2403&amp;"-"&amp;K2403&amp;"-"&amp;L2403&amp;"-"&amp;J2403&amp;"-"&amp;M2403</f>
        <v>X2Pi-9.5-f-0-1</v>
      </c>
      <c r="R2403">
        <f>B2403+S2403</f>
        <v>26597.020294303999</v>
      </c>
      <c r="S2403">
        <f>_xlfn.IFNA(VLOOKUP(Q2403,'MARVEL-X'!A$2:I$1400,7,FALSE),VLOOKUP(Q2403,MARVEL!A$2:J$1522,10,FALSE))</f>
        <v>1250.2856943039999</v>
      </c>
      <c r="T2403">
        <f>IF(P2403=P2402,R2403+T2402,R2403)</f>
        <v>132985.078750243</v>
      </c>
      <c r="U2403">
        <f>IF(P2403=P2402,1+U2402,1)</f>
        <v>5</v>
      </c>
      <c r="V2403" t="str">
        <f t="shared" si="37"/>
        <v/>
      </c>
      <c r="W2403" t="str">
        <f>IF(V2403="","",IF(ABS(V2403-R2403)&gt;W$1,ABS(V2403-R2403),""))</f>
        <v/>
      </c>
      <c r="X2403" t="str">
        <f>Y2403&amp;"-"&amp;Z2403&amp;"-"&amp;AC2403&amp;"-"&amp;AD2403&amp;"-"&amp;AG2403</f>
        <v>8.5-f-B-0-0.5</v>
      </c>
      <c r="Y2403">
        <f>F2403</f>
        <v>8.5</v>
      </c>
      <c r="Z2403" s="2" t="str">
        <f>G2403</f>
        <v>f</v>
      </c>
      <c r="AA2403">
        <f>_xlfn.IFNA(VLOOKUP(X2403,'duo-out'!A$2:Q$5000,5,FALSE),E2403+10*(H2403-1)+1+_xlfn.IFNA(VLOOKUP(D2403,states!A$2:C$10,3,FALSE),1))</f>
        <v>51</v>
      </c>
      <c r="AB2403" t="str">
        <f>IF(V2403="","",V2403)</f>
        <v/>
      </c>
      <c r="AC2403" s="2" t="str">
        <f>_xlfn.IFNA(VLOOKUP(D2403,states!A$2:C$10,2,FALSE),"XX")</f>
        <v>B</v>
      </c>
      <c r="AD2403">
        <f>E2403</f>
        <v>0</v>
      </c>
      <c r="AE2403">
        <f>_xlfn.IFNA(VLOOKUP(D2403,states!A$2:D$10,4,FALSE),0)</f>
        <v>0</v>
      </c>
      <c r="AF2403">
        <v>0.5</v>
      </c>
      <c r="AG2403">
        <f>IF(AE2403=0,AF2403,IF(AE2403=1,IF(F2403=0.5,0.5,IF(H2403=1,0.5,1.5)),IF(F2403=0.5,0.5,IF(H2403=1,2.5,1.5))))</f>
        <v>0.5</v>
      </c>
      <c r="AH2403" s="7">
        <f>IF(AC2403="XX",0,1/C2403^(1/5)*IF(E2403=0,100,1)/(E2403+1)^(1/4))</f>
        <v>233.13456986276248</v>
      </c>
    </row>
    <row r="2404" spans="1:34">
      <c r="A2404">
        <v>4280</v>
      </c>
      <c r="B2404" s="1">
        <v>25595.0344</v>
      </c>
      <c r="C2404" s="6">
        <v>0.01</v>
      </c>
      <c r="D2404" t="s">
        <v>4</v>
      </c>
      <c r="E2404">
        <v>0</v>
      </c>
      <c r="F2404">
        <v>8.5</v>
      </c>
      <c r="G2404" t="s">
        <v>2</v>
      </c>
      <c r="H2404">
        <v>1</v>
      </c>
      <c r="I2404" t="s">
        <v>0</v>
      </c>
      <c r="J2404">
        <v>0</v>
      </c>
      <c r="K2404">
        <v>8.5</v>
      </c>
      <c r="L2404" t="s">
        <v>1</v>
      </c>
      <c r="M2404">
        <v>1</v>
      </c>
      <c r="N2404" t="s">
        <v>4336</v>
      </c>
      <c r="O2404">
        <v>1</v>
      </c>
      <c r="P2404" t="str">
        <f>D2404&amp;"-"&amp;F2404&amp;"-"&amp;G2404&amp;"-"&amp;E2404&amp;"-"&amp;H2404</f>
        <v>B2Sigma-8.5-f-0-1</v>
      </c>
      <c r="Q2404" t="str">
        <f>I2404&amp;"-"&amp;K2404&amp;"-"&amp;L2404&amp;"-"&amp;J2404&amp;"-"&amp;M2404</f>
        <v>X2Pi-8.5-e-0-1</v>
      </c>
      <c r="R2404">
        <f>B2404+S2404</f>
        <v>26597.024453335001</v>
      </c>
      <c r="S2404">
        <f>_xlfn.IFNA(VLOOKUP(Q2404,'MARVEL-X'!A$2:I$1400,7,FALSE),VLOOKUP(Q2404,MARVEL!A$2:J$1522,10,FALSE))</f>
        <v>1001.990053335</v>
      </c>
      <c r="T2404">
        <f>IF(P2404=P2403,R2404+T2403,R2404)</f>
        <v>159582.10320357801</v>
      </c>
      <c r="U2404">
        <f>IF(P2404=P2403,1+U2403,1)</f>
        <v>6</v>
      </c>
      <c r="V2404" t="str">
        <f t="shared" si="37"/>
        <v/>
      </c>
      <c r="W2404" t="str">
        <f>IF(V2404="","",IF(ABS(V2404-R2404)&gt;W$1,ABS(V2404-R2404),""))</f>
        <v/>
      </c>
      <c r="X2404" t="str">
        <f>Y2404&amp;"-"&amp;Z2404&amp;"-"&amp;AC2404&amp;"-"&amp;AD2404&amp;"-"&amp;AG2404</f>
        <v>8.5-f-B-0-0.5</v>
      </c>
      <c r="Y2404">
        <f>F2404</f>
        <v>8.5</v>
      </c>
      <c r="Z2404" s="2" t="str">
        <f>G2404</f>
        <v>f</v>
      </c>
      <c r="AA2404">
        <f>_xlfn.IFNA(VLOOKUP(X2404,'duo-out'!A$2:Q$5000,5,FALSE),E2404+10*(H2404-1)+1+_xlfn.IFNA(VLOOKUP(D2404,states!A$2:C$10,3,FALSE),1))</f>
        <v>51</v>
      </c>
      <c r="AB2404" t="str">
        <f>IF(V2404="","",V2404)</f>
        <v/>
      </c>
      <c r="AC2404" s="2" t="str">
        <f>_xlfn.IFNA(VLOOKUP(D2404,states!A$2:C$10,2,FALSE),"XX")</f>
        <v>B</v>
      </c>
      <c r="AD2404">
        <f>E2404</f>
        <v>0</v>
      </c>
      <c r="AE2404">
        <f>_xlfn.IFNA(VLOOKUP(D2404,states!A$2:D$10,4,FALSE),0)</f>
        <v>0</v>
      </c>
      <c r="AF2404">
        <v>0.5</v>
      </c>
      <c r="AG2404">
        <f>IF(AE2404=0,AF2404,IF(AE2404=1,IF(F2404=0.5,0.5,IF(H2404=1,0.5,1.5)),IF(F2404=0.5,0.5,IF(H2404=1,2.5,1.5))))</f>
        <v>0.5</v>
      </c>
      <c r="AH2404" s="7">
        <f>IF(AC2404="XX",0,1/C2404^(1/5)*IF(E2404=0,100,1)/(E2404+1)^(1/4))</f>
        <v>251.188643150958</v>
      </c>
    </row>
    <row r="2405" spans="1:34">
      <c r="A2405">
        <v>4391</v>
      </c>
      <c r="B2405" s="1">
        <v>20331.133999999998</v>
      </c>
      <c r="C2405" s="6">
        <v>1.2370000000000001E-2</v>
      </c>
      <c r="D2405" t="s">
        <v>4</v>
      </c>
      <c r="E2405">
        <v>0</v>
      </c>
      <c r="F2405">
        <v>8.5</v>
      </c>
      <c r="G2405" t="s">
        <v>2</v>
      </c>
      <c r="H2405">
        <v>1</v>
      </c>
      <c r="I2405" t="s">
        <v>0</v>
      </c>
      <c r="J2405">
        <v>2</v>
      </c>
      <c r="K2405">
        <v>8.5</v>
      </c>
      <c r="L2405" t="s">
        <v>1</v>
      </c>
      <c r="M2405">
        <v>1</v>
      </c>
      <c r="N2405" t="s">
        <v>4447</v>
      </c>
      <c r="O2405">
        <v>1</v>
      </c>
      <c r="P2405" t="str">
        <f>D2405&amp;"-"&amp;F2405&amp;"-"&amp;G2405&amp;"-"&amp;E2405&amp;"-"&amp;H2405</f>
        <v>B2Sigma-8.5-f-0-1</v>
      </c>
      <c r="Q2405" t="str">
        <f>I2405&amp;"-"&amp;K2405&amp;"-"&amp;L2405&amp;"-"&amp;J2405&amp;"-"&amp;M2405</f>
        <v>X2Pi-8.5-e-2-1</v>
      </c>
      <c r="R2405">
        <f>B2405+S2405</f>
        <v>26597.035639245998</v>
      </c>
      <c r="S2405">
        <f>_xlfn.IFNA(VLOOKUP(Q2405,'MARVEL-X'!A$2:I$1400,7,FALSE),VLOOKUP(Q2405,MARVEL!A$2:J$1522,10,FALSE))</f>
        <v>6265.9016392459998</v>
      </c>
      <c r="T2405">
        <f>IF(P2405=P2404,R2405+T2404,R2405)</f>
        <v>186179.138842824</v>
      </c>
      <c r="U2405">
        <f>IF(P2405=P2404,1+U2404,1)</f>
        <v>7</v>
      </c>
      <c r="V2405" t="str">
        <f t="shared" si="37"/>
        <v/>
      </c>
      <c r="W2405" t="str">
        <f>IF(V2405="","",IF(ABS(V2405-R2405)&gt;W$1,ABS(V2405-R2405),""))</f>
        <v/>
      </c>
      <c r="X2405" t="str">
        <f>Y2405&amp;"-"&amp;Z2405&amp;"-"&amp;AC2405&amp;"-"&amp;AD2405&amp;"-"&amp;AG2405</f>
        <v>8.5-f-B-0-0.5</v>
      </c>
      <c r="Y2405">
        <f>F2405</f>
        <v>8.5</v>
      </c>
      <c r="Z2405" s="2" t="str">
        <f>G2405</f>
        <v>f</v>
      </c>
      <c r="AA2405">
        <f>_xlfn.IFNA(VLOOKUP(X2405,'duo-out'!A$2:Q$5000,5,FALSE),E2405+10*(H2405-1)+1+_xlfn.IFNA(VLOOKUP(D2405,states!A$2:C$10,3,FALSE),1))</f>
        <v>51</v>
      </c>
      <c r="AB2405" t="str">
        <f>IF(V2405="","",V2405)</f>
        <v/>
      </c>
      <c r="AC2405" s="2" t="str">
        <f>_xlfn.IFNA(VLOOKUP(D2405,states!A$2:C$10,2,FALSE),"XX")</f>
        <v>B</v>
      </c>
      <c r="AD2405">
        <f>E2405</f>
        <v>0</v>
      </c>
      <c r="AE2405">
        <f>_xlfn.IFNA(VLOOKUP(D2405,states!A$2:D$10,4,FALSE),0)</f>
        <v>0</v>
      </c>
      <c r="AF2405">
        <v>0.5</v>
      </c>
      <c r="AG2405">
        <f>IF(AE2405=0,AF2405,IF(AE2405=1,IF(F2405=0.5,0.5,IF(H2405=1,0.5,1.5)),IF(F2405=0.5,0.5,IF(H2405=1,2.5,1.5))))</f>
        <v>0.5</v>
      </c>
      <c r="AH2405" s="7">
        <f>IF(AC2405="XX",0,1/C2405^(1/5)*IF(E2405=0,100,1)/(E2405+1)^(1/4))</f>
        <v>240.72769646665063</v>
      </c>
    </row>
    <row r="2406" spans="1:34">
      <c r="A2406">
        <v>4366</v>
      </c>
      <c r="B2406" s="1">
        <v>22661.293600000001</v>
      </c>
      <c r="C2406" s="6">
        <v>0.01</v>
      </c>
      <c r="D2406" t="s">
        <v>4</v>
      </c>
      <c r="E2406">
        <v>0</v>
      </c>
      <c r="F2406">
        <v>8.5</v>
      </c>
      <c r="G2406" t="s">
        <v>2</v>
      </c>
      <c r="H2406">
        <v>1</v>
      </c>
      <c r="I2406" t="s">
        <v>0</v>
      </c>
      <c r="J2406">
        <v>1</v>
      </c>
      <c r="K2406">
        <v>9.5</v>
      </c>
      <c r="L2406" t="s">
        <v>2</v>
      </c>
      <c r="M2406">
        <v>1</v>
      </c>
      <c r="N2406" t="s">
        <v>4422</v>
      </c>
      <c r="O2406">
        <v>1</v>
      </c>
      <c r="P2406" t="str">
        <f>D2406&amp;"-"&amp;F2406&amp;"-"&amp;G2406&amp;"-"&amp;E2406&amp;"-"&amp;H2406</f>
        <v>B2Sigma-8.5-f-0-1</v>
      </c>
      <c r="Q2406" t="str">
        <f>I2406&amp;"-"&amp;K2406&amp;"-"&amp;L2406&amp;"-"&amp;J2406&amp;"-"&amp;M2406</f>
        <v>X2Pi-9.5-f-1-1</v>
      </c>
      <c r="R2406">
        <f>B2406+S2406</f>
        <v>26597.021834887</v>
      </c>
      <c r="S2406">
        <f>_xlfn.IFNA(VLOOKUP(Q2406,'MARVEL-X'!A$2:I$1400,7,FALSE),VLOOKUP(Q2406,MARVEL!A$2:J$1522,10,FALSE))</f>
        <v>3935.7282348869999</v>
      </c>
      <c r="T2406">
        <f>IF(P2406=P2405,R2406+T2405,R2406)</f>
        <v>212776.16067771101</v>
      </c>
      <c r="U2406">
        <f>IF(P2406=P2405,1+U2405,1)</f>
        <v>8</v>
      </c>
      <c r="V2406" t="str">
        <f t="shared" si="37"/>
        <v/>
      </c>
      <c r="W2406" t="str">
        <f>IF(V2406="","",IF(ABS(V2406-R2406)&gt;W$1,ABS(V2406-R2406),""))</f>
        <v/>
      </c>
      <c r="X2406" t="str">
        <f>Y2406&amp;"-"&amp;Z2406&amp;"-"&amp;AC2406&amp;"-"&amp;AD2406&amp;"-"&amp;AG2406</f>
        <v>8.5-f-B-0-0.5</v>
      </c>
      <c r="Y2406">
        <f>F2406</f>
        <v>8.5</v>
      </c>
      <c r="Z2406" s="2" t="str">
        <f>G2406</f>
        <v>f</v>
      </c>
      <c r="AA2406">
        <f>_xlfn.IFNA(VLOOKUP(X2406,'duo-out'!A$2:Q$5000,5,FALSE),E2406+10*(H2406-1)+1+_xlfn.IFNA(VLOOKUP(D2406,states!A$2:C$10,3,FALSE),1))</f>
        <v>51</v>
      </c>
      <c r="AB2406" t="str">
        <f>IF(V2406="","",V2406)</f>
        <v/>
      </c>
      <c r="AC2406" s="2" t="str">
        <f>_xlfn.IFNA(VLOOKUP(D2406,states!A$2:C$10,2,FALSE),"XX")</f>
        <v>B</v>
      </c>
      <c r="AD2406">
        <f>E2406</f>
        <v>0</v>
      </c>
      <c r="AE2406">
        <f>_xlfn.IFNA(VLOOKUP(D2406,states!A$2:D$10,4,FALSE),0)</f>
        <v>0</v>
      </c>
      <c r="AF2406">
        <v>0.5</v>
      </c>
      <c r="AG2406">
        <f>IF(AE2406=0,AF2406,IF(AE2406=1,IF(F2406=0.5,0.5,IF(H2406=1,0.5,1.5)),IF(F2406=0.5,0.5,IF(H2406=1,2.5,1.5))))</f>
        <v>0.5</v>
      </c>
      <c r="AH2406" s="7">
        <f>IF(AC2406="XX",0,1/C2406^(1/5)*IF(E2406=0,100,1)/(E2406+1)^(1/4))</f>
        <v>251.188643150958</v>
      </c>
    </row>
    <row r="2407" spans="1:34">
      <c r="A2407">
        <v>4203</v>
      </c>
      <c r="B2407" s="1">
        <v>25821.29</v>
      </c>
      <c r="C2407" s="6">
        <v>8.3890000000000006E-3</v>
      </c>
      <c r="D2407" t="s">
        <v>4</v>
      </c>
      <c r="E2407">
        <v>0</v>
      </c>
      <c r="F2407">
        <v>8.5</v>
      </c>
      <c r="G2407" t="s">
        <v>2</v>
      </c>
      <c r="H2407">
        <v>1</v>
      </c>
      <c r="I2407" t="s">
        <v>0</v>
      </c>
      <c r="J2407">
        <v>0</v>
      </c>
      <c r="K2407">
        <v>7.5</v>
      </c>
      <c r="L2407" t="s">
        <v>2</v>
      </c>
      <c r="M2407">
        <v>1</v>
      </c>
      <c r="N2407" t="s">
        <v>4259</v>
      </c>
      <c r="O2407">
        <v>1</v>
      </c>
      <c r="P2407" t="str">
        <f>D2407&amp;"-"&amp;F2407&amp;"-"&amp;G2407&amp;"-"&amp;E2407&amp;"-"&amp;H2407</f>
        <v>B2Sigma-8.5-f-0-1</v>
      </c>
      <c r="Q2407" t="str">
        <f>I2407&amp;"-"&amp;K2407&amp;"-"&amp;L2407&amp;"-"&amp;J2407&amp;"-"&amp;M2407</f>
        <v>X2Pi-7.5-f-0-1</v>
      </c>
      <c r="R2407">
        <f>B2407+S2407</f>
        <v>26597.031015447999</v>
      </c>
      <c r="S2407">
        <f>_xlfn.IFNA(VLOOKUP(Q2407,'MARVEL-X'!A$2:I$1400,7,FALSE),VLOOKUP(Q2407,MARVEL!A$2:J$1522,10,FALSE))</f>
        <v>775.74101544799998</v>
      </c>
      <c r="T2407">
        <f>IF(P2407=P2406,R2407+T2406,R2407)</f>
        <v>239373.19169315902</v>
      </c>
      <c r="U2407">
        <f>IF(P2407=P2406,1+U2406,1)</f>
        <v>9</v>
      </c>
      <c r="V2407" t="str">
        <f t="shared" si="37"/>
        <v/>
      </c>
      <c r="W2407" t="str">
        <f>IF(V2407="","",IF(ABS(V2407-R2407)&gt;W$1,ABS(V2407-R2407),""))</f>
        <v/>
      </c>
      <c r="X2407" t="str">
        <f>Y2407&amp;"-"&amp;Z2407&amp;"-"&amp;AC2407&amp;"-"&amp;AD2407&amp;"-"&amp;AG2407</f>
        <v>8.5-f-B-0-0.5</v>
      </c>
      <c r="Y2407">
        <f>F2407</f>
        <v>8.5</v>
      </c>
      <c r="Z2407" s="2" t="str">
        <f>G2407</f>
        <v>f</v>
      </c>
      <c r="AA2407">
        <f>_xlfn.IFNA(VLOOKUP(X2407,'duo-out'!A$2:Q$5000,5,FALSE),E2407+10*(H2407-1)+1+_xlfn.IFNA(VLOOKUP(D2407,states!A$2:C$10,3,FALSE),1))</f>
        <v>51</v>
      </c>
      <c r="AB2407" t="str">
        <f>IF(V2407="","",V2407)</f>
        <v/>
      </c>
      <c r="AC2407" s="2" t="str">
        <f>_xlfn.IFNA(VLOOKUP(D2407,states!A$2:C$10,2,FALSE),"XX")</f>
        <v>B</v>
      </c>
      <c r="AD2407">
        <f>E2407</f>
        <v>0</v>
      </c>
      <c r="AE2407">
        <f>_xlfn.IFNA(VLOOKUP(D2407,states!A$2:D$10,4,FALSE),0)</f>
        <v>0</v>
      </c>
      <c r="AF2407">
        <v>0.5</v>
      </c>
      <c r="AG2407">
        <f>IF(AE2407=0,AF2407,IF(AE2407=1,IF(F2407=0.5,0.5,IF(H2407=1,0.5,1.5)),IF(F2407=0.5,0.5,IF(H2407=1,2.5,1.5))))</f>
        <v>0.5</v>
      </c>
      <c r="AH2407" s="7">
        <f>IF(AC2407="XX",0,1/C2407^(1/5)*IF(E2407=0,100,1)/(E2407+1)^(1/4))</f>
        <v>260.1704458033887</v>
      </c>
    </row>
    <row r="2408" spans="1:34">
      <c r="A2408">
        <v>4222</v>
      </c>
      <c r="B2408" s="1">
        <v>25595.044000000002</v>
      </c>
      <c r="C2408" s="6">
        <v>1.017E-2</v>
      </c>
      <c r="D2408" t="s">
        <v>4</v>
      </c>
      <c r="E2408">
        <v>0</v>
      </c>
      <c r="F2408">
        <v>8.5</v>
      </c>
      <c r="G2408" t="s">
        <v>2</v>
      </c>
      <c r="H2408">
        <v>1</v>
      </c>
      <c r="I2408" t="s">
        <v>0</v>
      </c>
      <c r="J2408">
        <v>0</v>
      </c>
      <c r="K2408">
        <v>8.5</v>
      </c>
      <c r="L2408" t="s">
        <v>1</v>
      </c>
      <c r="M2408">
        <v>1</v>
      </c>
      <c r="N2408" t="s">
        <v>4278</v>
      </c>
      <c r="O2408">
        <v>1</v>
      </c>
      <c r="P2408" t="str">
        <f>D2408&amp;"-"&amp;F2408&amp;"-"&amp;G2408&amp;"-"&amp;E2408&amp;"-"&amp;H2408</f>
        <v>B2Sigma-8.5-f-0-1</v>
      </c>
      <c r="Q2408" t="str">
        <f>I2408&amp;"-"&amp;K2408&amp;"-"&amp;L2408&amp;"-"&amp;J2408&amp;"-"&amp;M2408</f>
        <v>X2Pi-8.5-e-0-1</v>
      </c>
      <c r="R2408">
        <f>B2408+S2408</f>
        <v>26597.034053335003</v>
      </c>
      <c r="S2408">
        <f>_xlfn.IFNA(VLOOKUP(Q2408,'MARVEL-X'!A$2:I$1400,7,FALSE),VLOOKUP(Q2408,MARVEL!A$2:J$1522,10,FALSE))</f>
        <v>1001.990053335</v>
      </c>
      <c r="T2408">
        <f>IF(P2408=P2407,R2408+T2407,R2408)</f>
        <v>265970.22574649402</v>
      </c>
      <c r="U2408">
        <f>IF(P2408=P2407,1+U2407,1)</f>
        <v>10</v>
      </c>
      <c r="V2408" t="str">
        <f t="shared" si="37"/>
        <v/>
      </c>
      <c r="W2408" t="str">
        <f>IF(V2408="","",IF(ABS(V2408-R2408)&gt;W$1,ABS(V2408-R2408),""))</f>
        <v/>
      </c>
      <c r="X2408" t="str">
        <f>Y2408&amp;"-"&amp;Z2408&amp;"-"&amp;AC2408&amp;"-"&amp;AD2408&amp;"-"&amp;AG2408</f>
        <v>8.5-f-B-0-0.5</v>
      </c>
      <c r="Y2408">
        <f>F2408</f>
        <v>8.5</v>
      </c>
      <c r="Z2408" s="2" t="str">
        <f>G2408</f>
        <v>f</v>
      </c>
      <c r="AA2408">
        <f>_xlfn.IFNA(VLOOKUP(X2408,'duo-out'!A$2:Q$5000,5,FALSE),E2408+10*(H2408-1)+1+_xlfn.IFNA(VLOOKUP(D2408,states!A$2:C$10,3,FALSE),1))</f>
        <v>51</v>
      </c>
      <c r="AB2408" t="str">
        <f>IF(V2408="","",V2408)</f>
        <v/>
      </c>
      <c r="AC2408" s="2" t="str">
        <f>_xlfn.IFNA(VLOOKUP(D2408,states!A$2:C$10,2,FALSE),"XX")</f>
        <v>B</v>
      </c>
      <c r="AD2408">
        <f>E2408</f>
        <v>0</v>
      </c>
      <c r="AE2408">
        <f>_xlfn.IFNA(VLOOKUP(D2408,states!A$2:D$10,4,FALSE),0)</f>
        <v>0</v>
      </c>
      <c r="AF2408">
        <v>0.5</v>
      </c>
      <c r="AG2408">
        <f>IF(AE2408=0,AF2408,IF(AE2408=1,IF(F2408=0.5,0.5,IF(H2408=1,0.5,1.5)),IF(F2408=0.5,0.5,IF(H2408=1,2.5,1.5))))</f>
        <v>0.5</v>
      </c>
      <c r="AH2408" s="7">
        <f>IF(AC2408="XX",0,1/C2408^(1/5)*IF(E2408=0,100,1)/(E2408+1)^(1/4))</f>
        <v>250.34320584266035</v>
      </c>
    </row>
    <row r="2409" spans="1:34">
      <c r="A2409">
        <v>3075</v>
      </c>
      <c r="B2409" s="1">
        <v>25821.295699999999</v>
      </c>
      <c r="C2409" s="6">
        <v>1.3220000000000001E-2</v>
      </c>
      <c r="D2409" t="s">
        <v>4</v>
      </c>
      <c r="E2409">
        <v>0</v>
      </c>
      <c r="F2409">
        <v>8.5</v>
      </c>
      <c r="G2409" t="s">
        <v>2</v>
      </c>
      <c r="H2409">
        <v>1</v>
      </c>
      <c r="I2409" t="s">
        <v>0</v>
      </c>
      <c r="J2409">
        <v>0</v>
      </c>
      <c r="K2409">
        <v>7.5</v>
      </c>
      <c r="L2409" t="s">
        <v>2</v>
      </c>
      <c r="M2409">
        <v>1</v>
      </c>
      <c r="N2409" t="s">
        <v>3131</v>
      </c>
      <c r="O2409">
        <v>1</v>
      </c>
      <c r="P2409" t="str">
        <f>D2409&amp;"-"&amp;F2409&amp;"-"&amp;G2409&amp;"-"&amp;E2409&amp;"-"&amp;H2409</f>
        <v>B2Sigma-8.5-f-0-1</v>
      </c>
      <c r="Q2409" t="str">
        <f>I2409&amp;"-"&amp;K2409&amp;"-"&amp;L2409&amp;"-"&amp;J2409&amp;"-"&amp;M2409</f>
        <v>X2Pi-7.5-f-0-1</v>
      </c>
      <c r="R2409">
        <f>B2409+S2409</f>
        <v>26597.036715447997</v>
      </c>
      <c r="S2409">
        <f>_xlfn.IFNA(VLOOKUP(Q2409,'MARVEL-X'!A$2:I$1400,7,FALSE),VLOOKUP(Q2409,MARVEL!A$2:J$1522,10,FALSE))</f>
        <v>775.74101544799998</v>
      </c>
      <c r="T2409">
        <f>IF(P2409=P2408,R2409+T2408,R2409)</f>
        <v>292567.26246194204</v>
      </c>
      <c r="U2409">
        <f>IF(P2409=P2408,1+U2408,1)</f>
        <v>11</v>
      </c>
      <c r="V2409" t="str">
        <f t="shared" si="37"/>
        <v/>
      </c>
      <c r="W2409" t="str">
        <f>IF(V2409="","",IF(ABS(V2409-R2409)&gt;W$1,ABS(V2409-R2409),""))</f>
        <v/>
      </c>
      <c r="X2409" t="str">
        <f>Y2409&amp;"-"&amp;Z2409&amp;"-"&amp;AC2409&amp;"-"&amp;AD2409&amp;"-"&amp;AG2409</f>
        <v>8.5-f-B-0-0.5</v>
      </c>
      <c r="Y2409">
        <f>F2409</f>
        <v>8.5</v>
      </c>
      <c r="Z2409" s="2" t="str">
        <f>G2409</f>
        <v>f</v>
      </c>
      <c r="AA2409">
        <f>_xlfn.IFNA(VLOOKUP(X2409,'duo-out'!A$2:Q$5000,5,FALSE),E2409+10*(H2409-1)+1+_xlfn.IFNA(VLOOKUP(D2409,states!A$2:C$10,3,FALSE),1))</f>
        <v>51</v>
      </c>
      <c r="AB2409" t="str">
        <f>IF(V2409="","",V2409)</f>
        <v/>
      </c>
      <c r="AC2409" s="2" t="str">
        <f>_xlfn.IFNA(VLOOKUP(D2409,states!A$2:C$10,2,FALSE),"XX")</f>
        <v>B</v>
      </c>
      <c r="AD2409">
        <f>E2409</f>
        <v>0</v>
      </c>
      <c r="AE2409">
        <f>_xlfn.IFNA(VLOOKUP(D2409,states!A$2:D$10,4,FALSE),0)</f>
        <v>0</v>
      </c>
      <c r="AF2409">
        <v>0.5</v>
      </c>
      <c r="AG2409">
        <f>IF(AE2409=0,AF2409,IF(AE2409=1,IF(F2409=0.5,0.5,IF(H2409=1,0.5,1.5)),IF(F2409=0.5,0.5,IF(H2409=1,2.5,1.5))))</f>
        <v>0.5</v>
      </c>
      <c r="AH2409" s="7">
        <f>IF(AC2409="XX",0,1/C2409^(1/5)*IF(E2409=0,100,1)/(E2409+1)^(1/4))</f>
        <v>237.54927482435431</v>
      </c>
    </row>
    <row r="2410" spans="1:34">
      <c r="A2410">
        <v>3048</v>
      </c>
      <c r="B2410" s="1">
        <v>25595.030500000001</v>
      </c>
      <c r="C2410" s="6">
        <v>6.1650000000000003E-3</v>
      </c>
      <c r="D2410" t="s">
        <v>4</v>
      </c>
      <c r="E2410">
        <v>0</v>
      </c>
      <c r="F2410">
        <v>8.5</v>
      </c>
      <c r="G2410" t="s">
        <v>2</v>
      </c>
      <c r="H2410">
        <v>1</v>
      </c>
      <c r="I2410" t="s">
        <v>0</v>
      </c>
      <c r="J2410">
        <v>0</v>
      </c>
      <c r="K2410">
        <v>8.5</v>
      </c>
      <c r="L2410" t="s">
        <v>1</v>
      </c>
      <c r="M2410">
        <v>1</v>
      </c>
      <c r="N2410" t="s">
        <v>3104</v>
      </c>
      <c r="O2410">
        <v>1</v>
      </c>
      <c r="P2410" t="str">
        <f>D2410&amp;"-"&amp;F2410&amp;"-"&amp;G2410&amp;"-"&amp;E2410&amp;"-"&amp;H2410</f>
        <v>B2Sigma-8.5-f-0-1</v>
      </c>
      <c r="Q2410" t="str">
        <f>I2410&amp;"-"&amp;K2410&amp;"-"&amp;L2410&amp;"-"&amp;J2410&amp;"-"&amp;M2410</f>
        <v>X2Pi-8.5-e-0-1</v>
      </c>
      <c r="R2410">
        <f>B2410+S2410</f>
        <v>26597.020553335002</v>
      </c>
      <c r="S2410">
        <f>_xlfn.IFNA(VLOOKUP(Q2410,'MARVEL-X'!A$2:I$1400,7,FALSE),VLOOKUP(Q2410,MARVEL!A$2:J$1522,10,FALSE))</f>
        <v>1001.990053335</v>
      </c>
      <c r="T2410">
        <f>IF(P2410=P2409,R2410+T2409,R2410)</f>
        <v>319164.28301527706</v>
      </c>
      <c r="U2410">
        <f>IF(P2410=P2409,1+U2409,1)</f>
        <v>12</v>
      </c>
      <c r="V2410" t="str">
        <f t="shared" si="37"/>
        <v/>
      </c>
      <c r="W2410" t="str">
        <f>IF(V2410="","",IF(ABS(V2410-R2410)&gt;W$1,ABS(V2410-R2410),""))</f>
        <v/>
      </c>
      <c r="X2410" t="str">
        <f>Y2410&amp;"-"&amp;Z2410&amp;"-"&amp;AC2410&amp;"-"&amp;AD2410&amp;"-"&amp;AG2410</f>
        <v>8.5-f-B-0-0.5</v>
      </c>
      <c r="Y2410">
        <f>F2410</f>
        <v>8.5</v>
      </c>
      <c r="Z2410" s="2" t="str">
        <f>G2410</f>
        <v>f</v>
      </c>
      <c r="AA2410">
        <f>_xlfn.IFNA(VLOOKUP(X2410,'duo-out'!A$2:Q$5000,5,FALSE),E2410+10*(H2410-1)+1+_xlfn.IFNA(VLOOKUP(D2410,states!A$2:C$10,3,FALSE),1))</f>
        <v>51</v>
      </c>
      <c r="AB2410" t="str">
        <f>IF(V2410="","",V2410)</f>
        <v/>
      </c>
      <c r="AC2410" s="2" t="str">
        <f>_xlfn.IFNA(VLOOKUP(D2410,states!A$2:C$10,2,FALSE),"XX")</f>
        <v>B</v>
      </c>
      <c r="AD2410">
        <f>E2410</f>
        <v>0</v>
      </c>
      <c r="AE2410">
        <f>_xlfn.IFNA(VLOOKUP(D2410,states!A$2:D$10,4,FALSE),0)</f>
        <v>0</v>
      </c>
      <c r="AF2410">
        <v>0.5</v>
      </c>
      <c r="AG2410">
        <f>IF(AE2410=0,AF2410,IF(AE2410=1,IF(F2410=0.5,0.5,IF(H2410=1,0.5,1.5)),IF(F2410=0.5,0.5,IF(H2410=1,2.5,1.5))))</f>
        <v>0.5</v>
      </c>
      <c r="AH2410" s="7">
        <f>IF(AC2410="XX",0,1/C2410^(1/5)*IF(E2410=0,100,1)/(E2410+1)^(1/4))</f>
        <v>276.70269165893171</v>
      </c>
    </row>
    <row r="2411" spans="1:34">
      <c r="A2411">
        <v>3025</v>
      </c>
      <c r="B2411" s="1">
        <v>25346.735100000002</v>
      </c>
      <c r="C2411" s="6">
        <v>1.392E-2</v>
      </c>
      <c r="D2411" t="s">
        <v>4</v>
      </c>
      <c r="E2411">
        <v>0</v>
      </c>
      <c r="F2411">
        <v>8.5</v>
      </c>
      <c r="G2411" t="s">
        <v>2</v>
      </c>
      <c r="H2411">
        <v>1</v>
      </c>
      <c r="I2411" t="s">
        <v>0</v>
      </c>
      <c r="J2411">
        <v>0</v>
      </c>
      <c r="K2411">
        <v>9.5</v>
      </c>
      <c r="L2411" t="s">
        <v>2</v>
      </c>
      <c r="M2411">
        <v>1</v>
      </c>
      <c r="N2411" t="s">
        <v>3081</v>
      </c>
      <c r="O2411">
        <v>1</v>
      </c>
      <c r="P2411" t="str">
        <f>D2411&amp;"-"&amp;F2411&amp;"-"&amp;G2411&amp;"-"&amp;E2411&amp;"-"&amp;H2411</f>
        <v>B2Sigma-8.5-f-0-1</v>
      </c>
      <c r="Q2411" t="str">
        <f>I2411&amp;"-"&amp;K2411&amp;"-"&amp;L2411&amp;"-"&amp;J2411&amp;"-"&amp;M2411</f>
        <v>X2Pi-9.5-f-0-1</v>
      </c>
      <c r="R2411">
        <f>B2411+S2411</f>
        <v>26597.020794304</v>
      </c>
      <c r="S2411">
        <f>_xlfn.IFNA(VLOOKUP(Q2411,'MARVEL-X'!A$2:I$1400,7,FALSE),VLOOKUP(Q2411,MARVEL!A$2:J$1522,10,FALSE))</f>
        <v>1250.2856943039999</v>
      </c>
      <c r="T2411">
        <f>IF(P2411=P2410,R2411+T2410,R2411)</f>
        <v>345761.30380958109</v>
      </c>
      <c r="U2411">
        <f>IF(P2411=P2410,1+U2410,1)</f>
        <v>13</v>
      </c>
      <c r="V2411" t="str">
        <f t="shared" si="37"/>
        <v/>
      </c>
      <c r="W2411" t="str">
        <f>IF(V2411="","",IF(ABS(V2411-R2411)&gt;W$1,ABS(V2411-R2411),""))</f>
        <v/>
      </c>
      <c r="X2411" t="str">
        <f>Y2411&amp;"-"&amp;Z2411&amp;"-"&amp;AC2411&amp;"-"&amp;AD2411&amp;"-"&amp;AG2411</f>
        <v>8.5-f-B-0-0.5</v>
      </c>
      <c r="Y2411">
        <f>F2411</f>
        <v>8.5</v>
      </c>
      <c r="Z2411" s="2" t="str">
        <f>G2411</f>
        <v>f</v>
      </c>
      <c r="AA2411">
        <f>_xlfn.IFNA(VLOOKUP(X2411,'duo-out'!A$2:Q$5000,5,FALSE),E2411+10*(H2411-1)+1+_xlfn.IFNA(VLOOKUP(D2411,states!A$2:C$10,3,FALSE),1))</f>
        <v>51</v>
      </c>
      <c r="AB2411" t="str">
        <f>IF(V2411="","",V2411)</f>
        <v/>
      </c>
      <c r="AC2411" s="2" t="str">
        <f>_xlfn.IFNA(VLOOKUP(D2411,states!A$2:C$10,2,FALSE),"XX")</f>
        <v>B</v>
      </c>
      <c r="AD2411">
        <f>E2411</f>
        <v>0</v>
      </c>
      <c r="AE2411">
        <f>_xlfn.IFNA(VLOOKUP(D2411,states!A$2:D$10,4,FALSE),0)</f>
        <v>0</v>
      </c>
      <c r="AF2411">
        <v>0.5</v>
      </c>
      <c r="AG2411">
        <f>IF(AE2411=0,AF2411,IF(AE2411=1,IF(F2411=0.5,0.5,IF(H2411=1,0.5,1.5)),IF(F2411=0.5,0.5,IF(H2411=1,2.5,1.5))))</f>
        <v>0.5</v>
      </c>
      <c r="AH2411" s="7">
        <f>IF(AC2411="XX",0,1/C2411^(1/5)*IF(E2411=0,100,1)/(E2411+1)^(1/4))</f>
        <v>235.11056921854637</v>
      </c>
    </row>
    <row r="2412" spans="1:34">
      <c r="A2412">
        <v>436</v>
      </c>
      <c r="B2412" s="1">
        <v>25346.65</v>
      </c>
      <c r="C2412" s="6">
        <v>0.1046</v>
      </c>
      <c r="D2412" t="s">
        <v>4</v>
      </c>
      <c r="E2412">
        <v>0</v>
      </c>
      <c r="F2412">
        <v>8.5</v>
      </c>
      <c r="G2412" t="s">
        <v>2</v>
      </c>
      <c r="H2412">
        <v>1</v>
      </c>
      <c r="I2412" t="s">
        <v>0</v>
      </c>
      <c r="J2412">
        <v>0</v>
      </c>
      <c r="K2412">
        <v>9.5</v>
      </c>
      <c r="L2412" t="s">
        <v>2</v>
      </c>
      <c r="M2412">
        <v>1</v>
      </c>
      <c r="N2412" t="s">
        <v>492</v>
      </c>
      <c r="O2412">
        <v>1</v>
      </c>
      <c r="P2412" t="str">
        <f>D2412&amp;"-"&amp;F2412&amp;"-"&amp;G2412&amp;"-"&amp;E2412&amp;"-"&amp;H2412</f>
        <v>B2Sigma-8.5-f-0-1</v>
      </c>
      <c r="Q2412" t="str">
        <f>I2412&amp;"-"&amp;K2412&amp;"-"&amp;L2412&amp;"-"&amp;J2412&amp;"-"&amp;M2412</f>
        <v>X2Pi-9.5-f-0-1</v>
      </c>
      <c r="R2412">
        <f>B2412+S2412</f>
        <v>26596.935694304</v>
      </c>
      <c r="S2412">
        <f>_xlfn.IFNA(VLOOKUP(Q2412,'MARVEL-X'!A$2:I$1400,7,FALSE),VLOOKUP(Q2412,MARVEL!A$2:J$1522,10,FALSE))</f>
        <v>1250.2856943039999</v>
      </c>
      <c r="T2412">
        <f>IF(P2412=P2411,R2412+T2411,R2412)</f>
        <v>372358.2395038851</v>
      </c>
      <c r="U2412">
        <f>IF(P2412=P2411,1+U2411,1)</f>
        <v>14</v>
      </c>
      <c r="V2412" t="str">
        <f t="shared" si="37"/>
        <v/>
      </c>
      <c r="W2412" t="str">
        <f>IF(V2412="","",IF(ABS(V2412-R2412)&gt;W$1,ABS(V2412-R2412),""))</f>
        <v/>
      </c>
      <c r="X2412" t="str">
        <f>Y2412&amp;"-"&amp;Z2412&amp;"-"&amp;AC2412&amp;"-"&amp;AD2412&amp;"-"&amp;AG2412</f>
        <v>8.5-f-B-0-0.5</v>
      </c>
      <c r="Y2412">
        <f>F2412</f>
        <v>8.5</v>
      </c>
      <c r="Z2412" s="2" t="str">
        <f>G2412</f>
        <v>f</v>
      </c>
      <c r="AA2412">
        <f>_xlfn.IFNA(VLOOKUP(X2412,'duo-out'!A$2:Q$5000,5,FALSE),E2412+10*(H2412-1)+1+_xlfn.IFNA(VLOOKUP(D2412,states!A$2:C$10,3,FALSE),1))</f>
        <v>51</v>
      </c>
      <c r="AB2412" t="str">
        <f>IF(V2412="","",V2412)</f>
        <v/>
      </c>
      <c r="AC2412" s="2" t="str">
        <f>_xlfn.IFNA(VLOOKUP(D2412,states!A$2:C$10,2,FALSE),"XX")</f>
        <v>B</v>
      </c>
      <c r="AD2412">
        <f>E2412</f>
        <v>0</v>
      </c>
      <c r="AE2412">
        <f>_xlfn.IFNA(VLOOKUP(D2412,states!A$2:D$10,4,FALSE),0)</f>
        <v>0</v>
      </c>
      <c r="AF2412">
        <v>0.5</v>
      </c>
      <c r="AG2412">
        <f>IF(AE2412=0,AF2412,IF(AE2412=1,IF(F2412=0.5,0.5,IF(H2412=1,0.5,1.5)),IF(F2412=0.5,0.5,IF(H2412=1,2.5,1.5))))</f>
        <v>0.5</v>
      </c>
      <c r="AH2412" s="7">
        <f>IF(AC2412="XX",0,1/C2412^(1/5)*IF(E2412=0,100,1)/(E2412+1)^(1/4))</f>
        <v>157.07015166740135</v>
      </c>
    </row>
    <row r="2413" spans="1:34">
      <c r="A2413">
        <v>362</v>
      </c>
      <c r="B2413" s="1">
        <v>25821.35</v>
      </c>
      <c r="C2413" s="6">
        <v>7.4120000000000005E-2</v>
      </c>
      <c r="D2413" t="s">
        <v>4</v>
      </c>
      <c r="E2413">
        <v>0</v>
      </c>
      <c r="F2413">
        <v>8.5</v>
      </c>
      <c r="G2413" t="s">
        <v>2</v>
      </c>
      <c r="H2413">
        <v>1</v>
      </c>
      <c r="I2413" t="s">
        <v>0</v>
      </c>
      <c r="J2413">
        <v>0</v>
      </c>
      <c r="K2413">
        <v>7.5</v>
      </c>
      <c r="L2413" t="s">
        <v>2</v>
      </c>
      <c r="M2413">
        <v>1</v>
      </c>
      <c r="N2413" t="s">
        <v>418</v>
      </c>
      <c r="O2413">
        <v>1</v>
      </c>
      <c r="P2413" t="str">
        <f>D2413&amp;"-"&amp;F2413&amp;"-"&amp;G2413&amp;"-"&amp;E2413&amp;"-"&amp;H2413</f>
        <v>B2Sigma-8.5-f-0-1</v>
      </c>
      <c r="Q2413" t="str">
        <f>I2413&amp;"-"&amp;K2413&amp;"-"&amp;L2413&amp;"-"&amp;J2413&amp;"-"&amp;M2413</f>
        <v>X2Pi-7.5-f-0-1</v>
      </c>
      <c r="R2413">
        <f>B2413+S2413</f>
        <v>26597.091015447997</v>
      </c>
      <c r="S2413">
        <f>_xlfn.IFNA(VLOOKUP(Q2413,'MARVEL-X'!A$2:I$1400,7,FALSE),VLOOKUP(Q2413,MARVEL!A$2:J$1522,10,FALSE))</f>
        <v>775.74101544799998</v>
      </c>
      <c r="T2413">
        <f>IF(P2413=P2412,R2413+T2412,R2413)</f>
        <v>398955.33051933307</v>
      </c>
      <c r="U2413">
        <f>IF(P2413=P2412,1+U2412,1)</f>
        <v>15</v>
      </c>
      <c r="V2413" t="str">
        <f t="shared" si="37"/>
        <v/>
      </c>
      <c r="W2413" t="str">
        <f>IF(V2413="","",IF(ABS(V2413-R2413)&gt;W$1,ABS(V2413-R2413),""))</f>
        <v/>
      </c>
      <c r="X2413" t="str">
        <f>Y2413&amp;"-"&amp;Z2413&amp;"-"&amp;AC2413&amp;"-"&amp;AD2413&amp;"-"&amp;AG2413</f>
        <v>8.5-f-B-0-0.5</v>
      </c>
      <c r="Y2413">
        <f>F2413</f>
        <v>8.5</v>
      </c>
      <c r="Z2413" s="2" t="str">
        <f>G2413</f>
        <v>f</v>
      </c>
      <c r="AA2413">
        <f>_xlfn.IFNA(VLOOKUP(X2413,'duo-out'!A$2:Q$5000,5,FALSE),E2413+10*(H2413-1)+1+_xlfn.IFNA(VLOOKUP(D2413,states!A$2:C$10,3,FALSE),1))</f>
        <v>51</v>
      </c>
      <c r="AB2413" t="str">
        <f>IF(V2413="","",V2413)</f>
        <v/>
      </c>
      <c r="AC2413" s="2" t="str">
        <f>_xlfn.IFNA(VLOOKUP(D2413,states!A$2:C$10,2,FALSE),"XX")</f>
        <v>B</v>
      </c>
      <c r="AD2413">
        <f>E2413</f>
        <v>0</v>
      </c>
      <c r="AE2413">
        <f>_xlfn.IFNA(VLOOKUP(D2413,states!A$2:D$10,4,FALSE),0)</f>
        <v>0</v>
      </c>
      <c r="AF2413">
        <v>0.5</v>
      </c>
      <c r="AG2413">
        <f>IF(AE2413=0,AF2413,IF(AE2413=1,IF(F2413=0.5,0.5,IF(H2413=1,0.5,1.5)),IF(F2413=0.5,0.5,IF(H2413=1,2.5,1.5))))</f>
        <v>0.5</v>
      </c>
      <c r="AH2413" s="7">
        <f>IF(AC2413="XX",0,1/C2413^(1/5)*IF(E2413=0,100,1)/(E2413+1)^(1/4))</f>
        <v>168.27241121072885</v>
      </c>
    </row>
    <row r="2414" spans="1:34">
      <c r="A2414">
        <v>398</v>
      </c>
      <c r="B2414" s="1">
        <v>25595.02</v>
      </c>
      <c r="C2414" s="6">
        <v>0.05</v>
      </c>
      <c r="D2414" t="s">
        <v>4</v>
      </c>
      <c r="E2414">
        <v>0</v>
      </c>
      <c r="F2414">
        <v>8.5</v>
      </c>
      <c r="G2414" t="s">
        <v>2</v>
      </c>
      <c r="H2414">
        <v>1</v>
      </c>
      <c r="I2414" t="s">
        <v>0</v>
      </c>
      <c r="J2414">
        <v>0</v>
      </c>
      <c r="K2414">
        <v>8.5</v>
      </c>
      <c r="L2414" t="s">
        <v>1</v>
      </c>
      <c r="M2414">
        <v>1</v>
      </c>
      <c r="N2414" t="s">
        <v>454</v>
      </c>
      <c r="O2414">
        <v>1</v>
      </c>
      <c r="P2414" t="str">
        <f>D2414&amp;"-"&amp;F2414&amp;"-"&amp;G2414&amp;"-"&amp;E2414&amp;"-"&amp;H2414</f>
        <v>B2Sigma-8.5-f-0-1</v>
      </c>
      <c r="Q2414" t="str">
        <f>I2414&amp;"-"&amp;K2414&amp;"-"&amp;L2414&amp;"-"&amp;J2414&amp;"-"&amp;M2414</f>
        <v>X2Pi-8.5-e-0-1</v>
      </c>
      <c r="R2414">
        <f>B2414+S2414</f>
        <v>26597.010053335001</v>
      </c>
      <c r="S2414">
        <f>_xlfn.IFNA(VLOOKUP(Q2414,'MARVEL-X'!A$2:I$1400,7,FALSE),VLOOKUP(Q2414,MARVEL!A$2:J$1522,10,FALSE))</f>
        <v>1001.990053335</v>
      </c>
      <c r="T2414">
        <f>IF(P2414=P2413,R2414+T2413,R2414)</f>
        <v>425552.34057266806</v>
      </c>
      <c r="U2414">
        <f>IF(P2414=P2413,1+U2413,1)</f>
        <v>16</v>
      </c>
      <c r="V2414" t="str">
        <f t="shared" si="37"/>
        <v/>
      </c>
      <c r="W2414" t="str">
        <f>IF(V2414="","",IF(ABS(V2414-R2414)&gt;W$1,ABS(V2414-R2414),""))</f>
        <v/>
      </c>
      <c r="X2414" t="str">
        <f>Y2414&amp;"-"&amp;Z2414&amp;"-"&amp;AC2414&amp;"-"&amp;AD2414&amp;"-"&amp;AG2414</f>
        <v>8.5-f-B-0-0.5</v>
      </c>
      <c r="Y2414">
        <f>F2414</f>
        <v>8.5</v>
      </c>
      <c r="Z2414" s="2" t="str">
        <f>G2414</f>
        <v>f</v>
      </c>
      <c r="AA2414">
        <f>_xlfn.IFNA(VLOOKUP(X2414,'duo-out'!A$2:Q$5000,5,FALSE),E2414+10*(H2414-1)+1+_xlfn.IFNA(VLOOKUP(D2414,states!A$2:C$10,3,FALSE),1))</f>
        <v>51</v>
      </c>
      <c r="AB2414" t="str">
        <f>IF(V2414="","",V2414)</f>
        <v/>
      </c>
      <c r="AC2414" s="2" t="str">
        <f>_xlfn.IFNA(VLOOKUP(D2414,states!A$2:C$10,2,FALSE),"XX")</f>
        <v>B</v>
      </c>
      <c r="AD2414">
        <f>E2414</f>
        <v>0</v>
      </c>
      <c r="AE2414">
        <f>_xlfn.IFNA(VLOOKUP(D2414,states!A$2:D$10,4,FALSE),0)</f>
        <v>0</v>
      </c>
      <c r="AF2414">
        <v>0.5</v>
      </c>
      <c r="AG2414">
        <f>IF(AE2414=0,AF2414,IF(AE2414=1,IF(F2414=0.5,0.5,IF(H2414=1,0.5,1.5)),IF(F2414=0.5,0.5,IF(H2414=1,2.5,1.5))))</f>
        <v>0.5</v>
      </c>
      <c r="AH2414" s="7">
        <f>IF(AC2414="XX",0,1/C2414^(1/5)*IF(E2414=0,100,1)/(E2414+1)^(1/4))</f>
        <v>182.05642030260799</v>
      </c>
    </row>
    <row r="2415" spans="1:34">
      <c r="A2415">
        <v>6206</v>
      </c>
      <c r="B2415" s="1">
        <v>25346.720000000001</v>
      </c>
      <c r="C2415" s="6">
        <v>0.5</v>
      </c>
      <c r="D2415" t="s">
        <v>4</v>
      </c>
      <c r="E2415">
        <v>0</v>
      </c>
      <c r="F2415">
        <v>8.5</v>
      </c>
      <c r="G2415" t="s">
        <v>2</v>
      </c>
      <c r="H2415">
        <v>1</v>
      </c>
      <c r="I2415" t="s">
        <v>0</v>
      </c>
      <c r="J2415">
        <v>0</v>
      </c>
      <c r="K2415">
        <v>9.5</v>
      </c>
      <c r="L2415" t="s">
        <v>2</v>
      </c>
      <c r="M2415">
        <v>1</v>
      </c>
      <c r="N2415" t="s">
        <v>6262</v>
      </c>
      <c r="O2415">
        <v>1</v>
      </c>
      <c r="P2415" t="str">
        <f>D2415&amp;"-"&amp;F2415&amp;"-"&amp;G2415&amp;"-"&amp;E2415&amp;"-"&amp;H2415</f>
        <v>B2Sigma-8.5-f-0-1</v>
      </c>
      <c r="Q2415" t="str">
        <f>I2415&amp;"-"&amp;K2415&amp;"-"&amp;L2415&amp;"-"&amp;J2415&amp;"-"&amp;M2415</f>
        <v>X2Pi-9.5-f-0-1</v>
      </c>
      <c r="R2415">
        <f>B2415+S2415</f>
        <v>26597.005694304</v>
      </c>
      <c r="S2415">
        <f>_xlfn.IFNA(VLOOKUP(Q2415,'MARVEL-X'!A$2:I$1400,7,FALSE),VLOOKUP(Q2415,MARVEL!A$2:J$1522,10,FALSE))</f>
        <v>1250.2856943039999</v>
      </c>
      <c r="T2415">
        <f>IF(P2415=P2414,R2415+T2414,R2415)</f>
        <v>452149.34626697208</v>
      </c>
      <c r="U2415">
        <f>IF(P2415=P2414,1+U2414,1)</f>
        <v>17</v>
      </c>
      <c r="V2415">
        <f t="shared" si="37"/>
        <v>26597.020368645415</v>
      </c>
      <c r="W2415" t="str">
        <f>IF(V2415="","",IF(ABS(V2415-R2415)&gt;W$1,ABS(V2415-R2415),""))</f>
        <v/>
      </c>
      <c r="X2415" t="str">
        <f>Y2415&amp;"-"&amp;Z2415&amp;"-"&amp;AC2415&amp;"-"&amp;AD2415&amp;"-"&amp;AG2415</f>
        <v>8.5-f-B-0-0.5</v>
      </c>
      <c r="Y2415">
        <f>F2415</f>
        <v>8.5</v>
      </c>
      <c r="Z2415" s="2" t="str">
        <f>G2415</f>
        <v>f</v>
      </c>
      <c r="AA2415">
        <f>_xlfn.IFNA(VLOOKUP(X2415,'duo-out'!A$2:Q$5000,5,FALSE),E2415+10*(H2415-1)+1+_xlfn.IFNA(VLOOKUP(D2415,states!A$2:C$10,3,FALSE),1))</f>
        <v>51</v>
      </c>
      <c r="AB2415">
        <f>IF(V2415="","",V2415)</f>
        <v>26597.020368645415</v>
      </c>
      <c r="AC2415" s="2" t="str">
        <f>_xlfn.IFNA(VLOOKUP(D2415,states!A$2:C$10,2,FALSE),"XX")</f>
        <v>B</v>
      </c>
      <c r="AD2415">
        <f>E2415</f>
        <v>0</v>
      </c>
      <c r="AE2415">
        <f>_xlfn.IFNA(VLOOKUP(D2415,states!A$2:D$10,4,FALSE),0)</f>
        <v>0</v>
      </c>
      <c r="AF2415">
        <v>0.5</v>
      </c>
      <c r="AG2415">
        <f>IF(AE2415=0,AF2415,IF(AE2415=1,IF(F2415=0.5,0.5,IF(H2415=1,0.5,1.5)),IF(F2415=0.5,0.5,IF(H2415=1,2.5,1.5))))</f>
        <v>0.5</v>
      </c>
      <c r="AH2415" s="7">
        <f>IF(AC2415="XX",0,1/C2415^(1/5)*IF(E2415=0,100,1)/(E2415+1)^(1/4))</f>
        <v>114.86983549970351</v>
      </c>
    </row>
    <row r="2416" spans="1:34">
      <c r="A2416">
        <v>304</v>
      </c>
      <c r="B2416" s="1">
        <v>25291.78</v>
      </c>
      <c r="C2416" s="6">
        <v>0.5</v>
      </c>
      <c r="D2416" t="s">
        <v>4</v>
      </c>
      <c r="E2416">
        <v>0</v>
      </c>
      <c r="F2416">
        <v>8.5</v>
      </c>
      <c r="G2416" t="s">
        <v>2</v>
      </c>
      <c r="H2416">
        <v>2</v>
      </c>
      <c r="I2416" t="s">
        <v>0</v>
      </c>
      <c r="J2416">
        <v>0</v>
      </c>
      <c r="K2416">
        <v>9.5</v>
      </c>
      <c r="L2416" t="s">
        <v>2</v>
      </c>
      <c r="M2416">
        <v>2</v>
      </c>
      <c r="N2416" t="s">
        <v>359</v>
      </c>
      <c r="O2416">
        <v>-1</v>
      </c>
      <c r="P2416" t="str">
        <f>D2416&amp;"-"&amp;F2416&amp;"-"&amp;G2416&amp;"-"&amp;E2416&amp;"-"&amp;H2416</f>
        <v>B2Sigma-8.5-f-0-2</v>
      </c>
      <c r="Q2416" t="str">
        <f>I2416&amp;"-"&amp;K2416&amp;"-"&amp;L2416&amp;"-"&amp;J2416&amp;"-"&amp;M2416</f>
        <v>X2Pi-9.5-f-0-2</v>
      </c>
      <c r="R2416">
        <f>B2416+S2416</f>
        <v>26822.682062284999</v>
      </c>
      <c r="S2416">
        <f>_xlfn.IFNA(VLOOKUP(Q2416,'MARVEL-X'!A$2:I$1400,7,FALSE),VLOOKUP(Q2416,MARVEL!A$2:J$1522,10,FALSE))</f>
        <v>1530.9020622850001</v>
      </c>
      <c r="T2416">
        <f>IF(P2416=P2415,R2416+T2415,R2416)</f>
        <v>26822.682062284999</v>
      </c>
      <c r="U2416">
        <f>IF(P2416=P2415,1+U2415,1)</f>
        <v>1</v>
      </c>
      <c r="V2416">
        <f t="shared" si="37"/>
        <v>26822.682062284999</v>
      </c>
      <c r="W2416" t="str">
        <f>IF(V2416="","",IF(ABS(V2416-R2416)&gt;W$1,ABS(V2416-R2416),""))</f>
        <v/>
      </c>
      <c r="X2416" t="str">
        <f>Y2416&amp;"-"&amp;Z2416&amp;"-"&amp;AC2416&amp;"-"&amp;AD2416&amp;"-"&amp;AG2416</f>
        <v>8.5-f-B-0-0.5</v>
      </c>
      <c r="Y2416">
        <f>F2416</f>
        <v>8.5</v>
      </c>
      <c r="Z2416" s="2" t="str">
        <f>G2416</f>
        <v>f</v>
      </c>
      <c r="AA2416">
        <f>_xlfn.IFNA(VLOOKUP(X2416,'duo-out'!A$2:Q$5000,5,FALSE),E2416+10*(H2416-1)+1+_xlfn.IFNA(VLOOKUP(D2416,states!A$2:C$10,3,FALSE),1))</f>
        <v>61</v>
      </c>
      <c r="AB2416">
        <f>IF(V2416="","",V2416)</f>
        <v>26822.682062284999</v>
      </c>
      <c r="AC2416" s="2" t="str">
        <f>_xlfn.IFNA(VLOOKUP(D2416,states!A$2:C$10,2,FALSE),"XX")</f>
        <v>B</v>
      </c>
      <c r="AD2416">
        <f>E2416</f>
        <v>0</v>
      </c>
      <c r="AE2416">
        <f>_xlfn.IFNA(VLOOKUP(D2416,states!A$2:D$10,4,FALSE),0)</f>
        <v>0</v>
      </c>
      <c r="AF2416">
        <v>0.5</v>
      </c>
      <c r="AG2416">
        <f>IF(AE2416=0,AF2416,IF(AE2416=1,IF(F2416=0.5,0.5,IF(H2416=1,0.5,1.5)),IF(F2416=0.5,0.5,IF(H2416=1,2.5,1.5))))</f>
        <v>0.5</v>
      </c>
      <c r="AH2416" s="7">
        <f>IF(AC2416="XX",0,1/C2416^(1/5)*IF(E2416=0,100,1)/(E2416+1)^(1/4))</f>
        <v>114.86983549970351</v>
      </c>
    </row>
    <row r="2417" spans="1:34">
      <c r="A2417">
        <v>5103</v>
      </c>
      <c r="B2417" s="1">
        <v>27503.58</v>
      </c>
      <c r="C2417" s="6">
        <v>0.3034</v>
      </c>
      <c r="D2417" t="s">
        <v>4</v>
      </c>
      <c r="E2417">
        <v>1</v>
      </c>
      <c r="F2417">
        <v>8.5</v>
      </c>
      <c r="G2417" t="s">
        <v>2</v>
      </c>
      <c r="H2417">
        <v>1</v>
      </c>
      <c r="I2417" t="s">
        <v>0</v>
      </c>
      <c r="J2417">
        <v>0</v>
      </c>
      <c r="K2417">
        <v>7.5</v>
      </c>
      <c r="L2417" t="s">
        <v>2</v>
      </c>
      <c r="M2417">
        <v>1</v>
      </c>
      <c r="N2417" t="s">
        <v>5159</v>
      </c>
      <c r="O2417">
        <v>1</v>
      </c>
      <c r="P2417" t="str">
        <f>D2417&amp;"-"&amp;F2417&amp;"-"&amp;G2417&amp;"-"&amp;E2417&amp;"-"&amp;H2417</f>
        <v>B2Sigma-8.5-f-1-1</v>
      </c>
      <c r="Q2417" t="str">
        <f>I2417&amp;"-"&amp;K2417&amp;"-"&amp;L2417&amp;"-"&amp;J2417&amp;"-"&amp;M2417</f>
        <v>X2Pi-7.5-f-0-1</v>
      </c>
      <c r="R2417">
        <f>B2417+S2417</f>
        <v>28279.321015448</v>
      </c>
      <c r="S2417">
        <f>_xlfn.IFNA(VLOOKUP(Q2417,'MARVEL-X'!A$2:I$1400,7,FALSE),VLOOKUP(Q2417,MARVEL!A$2:J$1522,10,FALSE))</f>
        <v>775.74101544799998</v>
      </c>
      <c r="T2417">
        <f>IF(P2417=P2416,R2417+T2416,R2417)</f>
        <v>28279.321015448</v>
      </c>
      <c r="U2417">
        <f>IF(P2417=P2416,1+U2416,1)</f>
        <v>1</v>
      </c>
      <c r="V2417" t="str">
        <f t="shared" si="37"/>
        <v/>
      </c>
      <c r="W2417" t="str">
        <f>IF(V2417="","",IF(ABS(V2417-R2417)&gt;W$1,ABS(V2417-R2417),""))</f>
        <v/>
      </c>
      <c r="X2417" t="str">
        <f>Y2417&amp;"-"&amp;Z2417&amp;"-"&amp;AC2417&amp;"-"&amp;AD2417&amp;"-"&amp;AG2417</f>
        <v>8.5-f-B-1-0.5</v>
      </c>
      <c r="Y2417">
        <f>F2417</f>
        <v>8.5</v>
      </c>
      <c r="Z2417" s="2" t="str">
        <f>G2417</f>
        <v>f</v>
      </c>
      <c r="AA2417">
        <f>_xlfn.IFNA(VLOOKUP(X2417,'duo-out'!A$2:Q$5000,5,FALSE),E2417+10*(H2417-1)+1+_xlfn.IFNA(VLOOKUP(D2417,states!A$2:C$10,3,FALSE),1))</f>
        <v>52</v>
      </c>
      <c r="AB2417" t="str">
        <f>IF(V2417="","",V2417)</f>
        <v/>
      </c>
      <c r="AC2417" s="2" t="str">
        <f>_xlfn.IFNA(VLOOKUP(D2417,states!A$2:C$10,2,FALSE),"XX")</f>
        <v>B</v>
      </c>
      <c r="AD2417">
        <f>E2417</f>
        <v>1</v>
      </c>
      <c r="AE2417">
        <f>_xlfn.IFNA(VLOOKUP(D2417,states!A$2:D$10,4,FALSE),0)</f>
        <v>0</v>
      </c>
      <c r="AF2417">
        <v>0.5</v>
      </c>
      <c r="AG2417">
        <f>IF(AE2417=0,AF2417,IF(AE2417=1,IF(F2417=0.5,0.5,IF(H2417=1,0.5,1.5)),IF(F2417=0.5,0.5,IF(H2417=1,2.5,1.5))))</f>
        <v>0.5</v>
      </c>
      <c r="AH2417" s="7">
        <f>IF(AC2417="XX",0,1/C2417^(1/5)*IF(E2417=0,100,1)/(E2417+1)^(1/4))</f>
        <v>1.0674299541789218</v>
      </c>
    </row>
    <row r="2418" spans="1:34">
      <c r="A2418">
        <v>5092</v>
      </c>
      <c r="B2418" s="1">
        <v>27277.15</v>
      </c>
      <c r="C2418" s="6">
        <v>0.2</v>
      </c>
      <c r="D2418" t="s">
        <v>4</v>
      </c>
      <c r="E2418">
        <v>1</v>
      </c>
      <c r="F2418">
        <v>8.5</v>
      </c>
      <c r="G2418" t="s">
        <v>2</v>
      </c>
      <c r="H2418">
        <v>1</v>
      </c>
      <c r="I2418" t="s">
        <v>0</v>
      </c>
      <c r="J2418">
        <v>0</v>
      </c>
      <c r="K2418">
        <v>8.5</v>
      </c>
      <c r="L2418" t="s">
        <v>1</v>
      </c>
      <c r="M2418">
        <v>1</v>
      </c>
      <c r="N2418" t="s">
        <v>5148</v>
      </c>
      <c r="O2418">
        <v>1</v>
      </c>
      <c r="P2418" t="str">
        <f>D2418&amp;"-"&amp;F2418&amp;"-"&amp;G2418&amp;"-"&amp;E2418&amp;"-"&amp;H2418</f>
        <v>B2Sigma-8.5-f-1-1</v>
      </c>
      <c r="Q2418" t="str">
        <f>I2418&amp;"-"&amp;K2418&amp;"-"&amp;L2418&amp;"-"&amp;J2418&amp;"-"&amp;M2418</f>
        <v>X2Pi-8.5-e-0-1</v>
      </c>
      <c r="R2418">
        <f>B2418+S2418</f>
        <v>28279.140053335002</v>
      </c>
      <c r="S2418">
        <f>_xlfn.IFNA(VLOOKUP(Q2418,'MARVEL-X'!A$2:I$1400,7,FALSE),VLOOKUP(Q2418,MARVEL!A$2:J$1522,10,FALSE))</f>
        <v>1001.990053335</v>
      </c>
      <c r="T2418">
        <f>IF(P2418=P2417,R2418+T2417,R2418)</f>
        <v>56558.461068782999</v>
      </c>
      <c r="U2418">
        <f>IF(P2418=P2417,1+U2417,1)</f>
        <v>2</v>
      </c>
      <c r="V2418" t="str">
        <f t="shared" si="37"/>
        <v/>
      </c>
      <c r="W2418" t="str">
        <f>IF(V2418="","",IF(ABS(V2418-R2418)&gt;W$1,ABS(V2418-R2418),""))</f>
        <v/>
      </c>
      <c r="X2418" t="str">
        <f>Y2418&amp;"-"&amp;Z2418&amp;"-"&amp;AC2418&amp;"-"&amp;AD2418&amp;"-"&amp;AG2418</f>
        <v>8.5-f-B-1-0.5</v>
      </c>
      <c r="Y2418">
        <f>F2418</f>
        <v>8.5</v>
      </c>
      <c r="Z2418" s="2" t="str">
        <f>G2418</f>
        <v>f</v>
      </c>
      <c r="AA2418">
        <f>_xlfn.IFNA(VLOOKUP(X2418,'duo-out'!A$2:Q$5000,5,FALSE),E2418+10*(H2418-1)+1+_xlfn.IFNA(VLOOKUP(D2418,states!A$2:C$10,3,FALSE),1))</f>
        <v>52</v>
      </c>
      <c r="AB2418" t="str">
        <f>IF(V2418="","",V2418)</f>
        <v/>
      </c>
      <c r="AC2418" s="2" t="str">
        <f>_xlfn.IFNA(VLOOKUP(D2418,states!A$2:C$10,2,FALSE),"XX")</f>
        <v>B</v>
      </c>
      <c r="AD2418">
        <f>E2418</f>
        <v>1</v>
      </c>
      <c r="AE2418">
        <f>_xlfn.IFNA(VLOOKUP(D2418,states!A$2:D$10,4,FALSE),0)</f>
        <v>0</v>
      </c>
      <c r="AF2418">
        <v>0.5</v>
      </c>
      <c r="AG2418">
        <f>IF(AE2418=0,AF2418,IF(AE2418=1,IF(F2418=0.5,0.5,IF(H2418=1,0.5,1.5)),IF(F2418=0.5,0.5,IF(H2418=1,2.5,1.5))))</f>
        <v>0.5</v>
      </c>
      <c r="AH2418" s="7">
        <f>IF(AC2418="XX",0,1/C2418^(1/5)*IF(E2418=0,100,1)/(E2418+1)^(1/4))</f>
        <v>1.1602097263419568</v>
      </c>
    </row>
    <row r="2419" spans="1:34">
      <c r="A2419">
        <v>5079</v>
      </c>
      <c r="B2419" s="1">
        <v>27028.91</v>
      </c>
      <c r="C2419" s="6">
        <v>0.2</v>
      </c>
      <c r="D2419" t="s">
        <v>4</v>
      </c>
      <c r="E2419">
        <v>1</v>
      </c>
      <c r="F2419">
        <v>8.5</v>
      </c>
      <c r="G2419" t="s">
        <v>2</v>
      </c>
      <c r="H2419">
        <v>1</v>
      </c>
      <c r="I2419" t="s">
        <v>0</v>
      </c>
      <c r="J2419">
        <v>0</v>
      </c>
      <c r="K2419">
        <v>9.5</v>
      </c>
      <c r="L2419" t="s">
        <v>2</v>
      </c>
      <c r="M2419">
        <v>1</v>
      </c>
      <c r="N2419" t="s">
        <v>5135</v>
      </c>
      <c r="O2419">
        <v>1</v>
      </c>
      <c r="P2419" t="str">
        <f>D2419&amp;"-"&amp;F2419&amp;"-"&amp;G2419&amp;"-"&amp;E2419&amp;"-"&amp;H2419</f>
        <v>B2Sigma-8.5-f-1-1</v>
      </c>
      <c r="Q2419" t="str">
        <f>I2419&amp;"-"&amp;K2419&amp;"-"&amp;L2419&amp;"-"&amp;J2419&amp;"-"&amp;M2419</f>
        <v>X2Pi-9.5-f-0-1</v>
      </c>
      <c r="R2419">
        <f>B2419+S2419</f>
        <v>28279.195694303999</v>
      </c>
      <c r="S2419">
        <f>_xlfn.IFNA(VLOOKUP(Q2419,'MARVEL-X'!A$2:I$1400,7,FALSE),VLOOKUP(Q2419,MARVEL!A$2:J$1522,10,FALSE))</f>
        <v>1250.2856943039999</v>
      </c>
      <c r="T2419">
        <f>IF(P2419=P2418,R2419+T2418,R2419)</f>
        <v>84837.656763086998</v>
      </c>
      <c r="U2419">
        <f>IF(P2419=P2418,1+U2418,1)</f>
        <v>3</v>
      </c>
      <c r="V2419" t="str">
        <f t="shared" si="37"/>
        <v/>
      </c>
      <c r="W2419" t="str">
        <f>IF(V2419="","",IF(ABS(V2419-R2419)&gt;W$1,ABS(V2419-R2419),""))</f>
        <v/>
      </c>
      <c r="X2419" t="str">
        <f>Y2419&amp;"-"&amp;Z2419&amp;"-"&amp;AC2419&amp;"-"&amp;AD2419&amp;"-"&amp;AG2419</f>
        <v>8.5-f-B-1-0.5</v>
      </c>
      <c r="Y2419">
        <f>F2419</f>
        <v>8.5</v>
      </c>
      <c r="Z2419" s="2" t="str">
        <f>G2419</f>
        <v>f</v>
      </c>
      <c r="AA2419">
        <f>_xlfn.IFNA(VLOOKUP(X2419,'duo-out'!A$2:Q$5000,5,FALSE),E2419+10*(H2419-1)+1+_xlfn.IFNA(VLOOKUP(D2419,states!A$2:C$10,3,FALSE),1))</f>
        <v>52</v>
      </c>
      <c r="AB2419" t="str">
        <f>IF(V2419="","",V2419)</f>
        <v/>
      </c>
      <c r="AC2419" s="2" t="str">
        <f>_xlfn.IFNA(VLOOKUP(D2419,states!A$2:C$10,2,FALSE),"XX")</f>
        <v>B</v>
      </c>
      <c r="AD2419">
        <f>E2419</f>
        <v>1</v>
      </c>
      <c r="AE2419">
        <f>_xlfn.IFNA(VLOOKUP(D2419,states!A$2:D$10,4,FALSE),0)</f>
        <v>0</v>
      </c>
      <c r="AF2419">
        <v>0.5</v>
      </c>
      <c r="AG2419">
        <f>IF(AE2419=0,AF2419,IF(AE2419=1,IF(F2419=0.5,0.5,IF(H2419=1,0.5,1.5)),IF(F2419=0.5,0.5,IF(H2419=1,2.5,1.5))))</f>
        <v>0.5</v>
      </c>
      <c r="AH2419" s="7">
        <f>IF(AC2419="XX",0,1/C2419^(1/5)*IF(E2419=0,100,1)/(E2419+1)^(1/4))</f>
        <v>1.1602097263419568</v>
      </c>
    </row>
    <row r="2420" spans="1:34">
      <c r="A2420">
        <v>563</v>
      </c>
      <c r="B2420" s="1">
        <v>24343.31</v>
      </c>
      <c r="C2420" s="6">
        <v>0.05</v>
      </c>
      <c r="D2420" t="s">
        <v>4</v>
      </c>
      <c r="E2420">
        <v>1</v>
      </c>
      <c r="F2420">
        <v>8.5</v>
      </c>
      <c r="G2420" t="s">
        <v>2</v>
      </c>
      <c r="H2420">
        <v>1</v>
      </c>
      <c r="I2420" t="s">
        <v>0</v>
      </c>
      <c r="J2420">
        <v>1</v>
      </c>
      <c r="K2420">
        <v>9.5</v>
      </c>
      <c r="L2420" t="s">
        <v>2</v>
      </c>
      <c r="M2420">
        <v>1</v>
      </c>
      <c r="N2420" t="s">
        <v>619</v>
      </c>
      <c r="O2420">
        <v>1</v>
      </c>
      <c r="P2420" t="str">
        <f>D2420&amp;"-"&amp;F2420&amp;"-"&amp;G2420&amp;"-"&amp;E2420&amp;"-"&amp;H2420</f>
        <v>B2Sigma-8.5-f-1-1</v>
      </c>
      <c r="Q2420" t="str">
        <f>I2420&amp;"-"&amp;K2420&amp;"-"&amp;L2420&amp;"-"&amp;J2420&amp;"-"&amp;M2420</f>
        <v>X2Pi-9.5-f-1-1</v>
      </c>
      <c r="R2420">
        <f>B2420+S2420</f>
        <v>28279.038234887001</v>
      </c>
      <c r="S2420">
        <f>_xlfn.IFNA(VLOOKUP(Q2420,'MARVEL-X'!A$2:I$1400,7,FALSE),VLOOKUP(Q2420,MARVEL!A$2:J$1522,10,FALSE))</f>
        <v>3935.7282348869999</v>
      </c>
      <c r="T2420">
        <f>IF(P2420=P2419,R2420+T2419,R2420)</f>
        <v>113116.694997974</v>
      </c>
      <c r="U2420">
        <f>IF(P2420=P2419,1+U2419,1)</f>
        <v>4</v>
      </c>
      <c r="V2420" t="str">
        <f t="shared" si="37"/>
        <v/>
      </c>
      <c r="W2420" t="str">
        <f>IF(V2420="","",IF(ABS(V2420-R2420)&gt;W$1,ABS(V2420-R2420),""))</f>
        <v/>
      </c>
      <c r="X2420" t="str">
        <f>Y2420&amp;"-"&amp;Z2420&amp;"-"&amp;AC2420&amp;"-"&amp;AD2420&amp;"-"&amp;AG2420</f>
        <v>8.5-f-B-1-0.5</v>
      </c>
      <c r="Y2420">
        <f>F2420</f>
        <v>8.5</v>
      </c>
      <c r="Z2420" s="2" t="str">
        <f>G2420</f>
        <v>f</v>
      </c>
      <c r="AA2420">
        <f>_xlfn.IFNA(VLOOKUP(X2420,'duo-out'!A$2:Q$5000,5,FALSE),E2420+10*(H2420-1)+1+_xlfn.IFNA(VLOOKUP(D2420,states!A$2:C$10,3,FALSE),1))</f>
        <v>52</v>
      </c>
      <c r="AB2420" t="str">
        <f>IF(V2420="","",V2420)</f>
        <v/>
      </c>
      <c r="AC2420" s="2" t="str">
        <f>_xlfn.IFNA(VLOOKUP(D2420,states!A$2:C$10,2,FALSE),"XX")</f>
        <v>B</v>
      </c>
      <c r="AD2420">
        <f>E2420</f>
        <v>1</v>
      </c>
      <c r="AE2420">
        <f>_xlfn.IFNA(VLOOKUP(D2420,states!A$2:D$10,4,FALSE),0)</f>
        <v>0</v>
      </c>
      <c r="AF2420">
        <v>0.5</v>
      </c>
      <c r="AG2420">
        <f>IF(AE2420=0,AF2420,IF(AE2420=1,IF(F2420=0.5,0.5,IF(H2420=1,0.5,1.5)),IF(F2420=0.5,0.5,IF(H2420=1,2.5,1.5))))</f>
        <v>0.5</v>
      </c>
      <c r="AH2420" s="7">
        <f>IF(AC2420="XX",0,1/C2420^(1/5)*IF(E2420=0,100,1)/(E2420+1)^(1/4))</f>
        <v>1.5309059120638666</v>
      </c>
    </row>
    <row r="2421" spans="1:34">
      <c r="A2421">
        <v>544</v>
      </c>
      <c r="B2421" s="1">
        <v>24582.18</v>
      </c>
      <c r="C2421" s="6">
        <v>8.7609999999999993E-2</v>
      </c>
      <c r="D2421" t="s">
        <v>4</v>
      </c>
      <c r="E2421">
        <v>1</v>
      </c>
      <c r="F2421">
        <v>8.5</v>
      </c>
      <c r="G2421" t="s">
        <v>2</v>
      </c>
      <c r="H2421">
        <v>1</v>
      </c>
      <c r="I2421" t="s">
        <v>0</v>
      </c>
      <c r="J2421">
        <v>1</v>
      </c>
      <c r="K2421">
        <v>8.5</v>
      </c>
      <c r="L2421" t="s">
        <v>1</v>
      </c>
      <c r="M2421">
        <v>1</v>
      </c>
      <c r="N2421" t="s">
        <v>600</v>
      </c>
      <c r="O2421">
        <v>1</v>
      </c>
      <c r="P2421" t="str">
        <f>D2421&amp;"-"&amp;F2421&amp;"-"&amp;G2421&amp;"-"&amp;E2421&amp;"-"&amp;H2421</f>
        <v>B2Sigma-8.5-f-1-1</v>
      </c>
      <c r="Q2421" t="str">
        <f>I2421&amp;"-"&amp;K2421&amp;"-"&amp;L2421&amp;"-"&amp;J2421&amp;"-"&amp;M2421</f>
        <v>X2Pi-8.5-e-1-1</v>
      </c>
      <c r="R2421">
        <f>B2421+S2421</f>
        <v>28278.993750291</v>
      </c>
      <c r="S2421">
        <f>_xlfn.IFNA(VLOOKUP(Q2421,'MARVEL-X'!A$2:I$1400,7,FALSE),VLOOKUP(Q2421,MARVEL!A$2:J$1522,10,FALSE))</f>
        <v>3696.8137502909999</v>
      </c>
      <c r="T2421">
        <f>IF(P2421=P2420,R2421+T2420,R2421)</f>
        <v>141395.68874826501</v>
      </c>
      <c r="U2421">
        <f>IF(P2421=P2420,1+U2420,1)</f>
        <v>5</v>
      </c>
      <c r="V2421" t="str">
        <f t="shared" si="37"/>
        <v/>
      </c>
      <c r="W2421" t="str">
        <f>IF(V2421="","",IF(ABS(V2421-R2421)&gt;W$1,ABS(V2421-R2421),""))</f>
        <v/>
      </c>
      <c r="X2421" t="str">
        <f>Y2421&amp;"-"&amp;Z2421&amp;"-"&amp;AC2421&amp;"-"&amp;AD2421&amp;"-"&amp;AG2421</f>
        <v>8.5-f-B-1-0.5</v>
      </c>
      <c r="Y2421">
        <f>F2421</f>
        <v>8.5</v>
      </c>
      <c r="Z2421" s="2" t="str">
        <f>G2421</f>
        <v>f</v>
      </c>
      <c r="AA2421">
        <f>_xlfn.IFNA(VLOOKUP(X2421,'duo-out'!A$2:Q$5000,5,FALSE),E2421+10*(H2421-1)+1+_xlfn.IFNA(VLOOKUP(D2421,states!A$2:C$10,3,FALSE),1))</f>
        <v>52</v>
      </c>
      <c r="AB2421" t="str">
        <f>IF(V2421="","",V2421)</f>
        <v/>
      </c>
      <c r="AC2421" s="2" t="str">
        <f>_xlfn.IFNA(VLOOKUP(D2421,states!A$2:C$10,2,FALSE),"XX")</f>
        <v>B</v>
      </c>
      <c r="AD2421">
        <f>E2421</f>
        <v>1</v>
      </c>
      <c r="AE2421">
        <f>_xlfn.IFNA(VLOOKUP(D2421,states!A$2:D$10,4,FALSE),0)</f>
        <v>0</v>
      </c>
      <c r="AF2421">
        <v>0.5</v>
      </c>
      <c r="AG2421">
        <f>IF(AE2421=0,AF2421,IF(AE2421=1,IF(F2421=0.5,0.5,IF(H2421=1,0.5,1.5)),IF(F2421=0.5,0.5,IF(H2421=1,2.5,1.5))))</f>
        <v>0.5</v>
      </c>
      <c r="AH2421" s="7">
        <f>IF(AC2421="XX",0,1/C2421^(1/5)*IF(E2421=0,100,1)/(E2421+1)^(1/4))</f>
        <v>1.3684589207402325</v>
      </c>
    </row>
    <row r="2422" spans="1:34">
      <c r="A2422">
        <v>529</v>
      </c>
      <c r="B2422" s="1">
        <v>24799.95</v>
      </c>
      <c r="C2422" s="6">
        <v>0.05</v>
      </c>
      <c r="D2422" t="s">
        <v>4</v>
      </c>
      <c r="E2422">
        <v>1</v>
      </c>
      <c r="F2422">
        <v>8.5</v>
      </c>
      <c r="G2422" t="s">
        <v>2</v>
      </c>
      <c r="H2422">
        <v>1</v>
      </c>
      <c r="I2422" t="s">
        <v>0</v>
      </c>
      <c r="J2422">
        <v>1</v>
      </c>
      <c r="K2422">
        <v>7.5</v>
      </c>
      <c r="L2422" t="s">
        <v>2</v>
      </c>
      <c r="M2422">
        <v>1</v>
      </c>
      <c r="N2422" t="s">
        <v>585</v>
      </c>
      <c r="O2422">
        <v>1</v>
      </c>
      <c r="P2422" t="str">
        <f>D2422&amp;"-"&amp;F2422&amp;"-"&amp;G2422&amp;"-"&amp;E2422&amp;"-"&amp;H2422</f>
        <v>B2Sigma-8.5-f-1-1</v>
      </c>
      <c r="Q2422" t="str">
        <f>I2422&amp;"-"&amp;K2422&amp;"-"&amp;L2422&amp;"-"&amp;J2422&amp;"-"&amp;M2422</f>
        <v>X2Pi-7.5-f-1-1</v>
      </c>
      <c r="R2422">
        <f>B2422+S2422</f>
        <v>28279.034495896001</v>
      </c>
      <c r="S2422">
        <f>_xlfn.IFNA(VLOOKUP(Q2422,'MARVEL-X'!A$2:I$1400,7,FALSE),VLOOKUP(Q2422,MARVEL!A$2:J$1522,10,FALSE))</f>
        <v>3479.0844958960001</v>
      </c>
      <c r="T2422">
        <f>IF(P2422=P2421,R2422+T2421,R2422)</f>
        <v>169674.723244161</v>
      </c>
      <c r="U2422">
        <f>IF(P2422=P2421,1+U2421,1)</f>
        <v>6</v>
      </c>
      <c r="V2422" t="str">
        <f t="shared" si="37"/>
        <v/>
      </c>
      <c r="W2422" t="str">
        <f>IF(V2422="","",IF(ABS(V2422-R2422)&gt;W$1,ABS(V2422-R2422),""))</f>
        <v/>
      </c>
      <c r="X2422" t="str">
        <f>Y2422&amp;"-"&amp;Z2422&amp;"-"&amp;AC2422&amp;"-"&amp;AD2422&amp;"-"&amp;AG2422</f>
        <v>8.5-f-B-1-0.5</v>
      </c>
      <c r="Y2422">
        <f>F2422</f>
        <v>8.5</v>
      </c>
      <c r="Z2422" s="2" t="str">
        <f>G2422</f>
        <v>f</v>
      </c>
      <c r="AA2422">
        <f>_xlfn.IFNA(VLOOKUP(X2422,'duo-out'!A$2:Q$5000,5,FALSE),E2422+10*(H2422-1)+1+_xlfn.IFNA(VLOOKUP(D2422,states!A$2:C$10,3,FALSE),1))</f>
        <v>52</v>
      </c>
      <c r="AB2422" t="str">
        <f>IF(V2422="","",V2422)</f>
        <v/>
      </c>
      <c r="AC2422" s="2" t="str">
        <f>_xlfn.IFNA(VLOOKUP(D2422,states!A$2:C$10,2,FALSE),"XX")</f>
        <v>B</v>
      </c>
      <c r="AD2422">
        <f>E2422</f>
        <v>1</v>
      </c>
      <c r="AE2422">
        <f>_xlfn.IFNA(VLOOKUP(D2422,states!A$2:D$10,4,FALSE),0)</f>
        <v>0</v>
      </c>
      <c r="AF2422">
        <v>0.5</v>
      </c>
      <c r="AG2422">
        <f>IF(AE2422=0,AF2422,IF(AE2422=1,IF(F2422=0.5,0.5,IF(H2422=1,0.5,1.5)),IF(F2422=0.5,0.5,IF(H2422=1,2.5,1.5))))</f>
        <v>0.5</v>
      </c>
      <c r="AH2422" s="7">
        <f>IF(AC2422="XX",0,1/C2422^(1/5)*IF(E2422=0,100,1)/(E2422+1)^(1/4))</f>
        <v>1.5309059120638666</v>
      </c>
    </row>
    <row r="2423" spans="1:34">
      <c r="A2423">
        <v>511</v>
      </c>
      <c r="B2423" s="1">
        <v>27028.86</v>
      </c>
      <c r="C2423" s="6">
        <v>7.1650000000000005E-2</v>
      </c>
      <c r="D2423" t="s">
        <v>4</v>
      </c>
      <c r="E2423">
        <v>1</v>
      </c>
      <c r="F2423">
        <v>8.5</v>
      </c>
      <c r="G2423" t="s">
        <v>2</v>
      </c>
      <c r="H2423">
        <v>1</v>
      </c>
      <c r="I2423" t="s">
        <v>0</v>
      </c>
      <c r="J2423">
        <v>0</v>
      </c>
      <c r="K2423">
        <v>9.5</v>
      </c>
      <c r="L2423" t="s">
        <v>2</v>
      </c>
      <c r="M2423">
        <v>1</v>
      </c>
      <c r="N2423" t="s">
        <v>567</v>
      </c>
      <c r="O2423">
        <v>1</v>
      </c>
      <c r="P2423" t="str">
        <f>D2423&amp;"-"&amp;F2423&amp;"-"&amp;G2423&amp;"-"&amp;E2423&amp;"-"&amp;H2423</f>
        <v>B2Sigma-8.5-f-1-1</v>
      </c>
      <c r="Q2423" t="str">
        <f>I2423&amp;"-"&amp;K2423&amp;"-"&amp;L2423&amp;"-"&amp;J2423&amp;"-"&amp;M2423</f>
        <v>X2Pi-9.5-f-0-1</v>
      </c>
      <c r="R2423">
        <f>B2423+S2423</f>
        <v>28279.145694303999</v>
      </c>
      <c r="S2423">
        <f>_xlfn.IFNA(VLOOKUP(Q2423,'MARVEL-X'!A$2:I$1400,7,FALSE),VLOOKUP(Q2423,MARVEL!A$2:J$1522,10,FALSE))</f>
        <v>1250.2856943039999</v>
      </c>
      <c r="T2423">
        <f>IF(P2423=P2422,R2423+T2422,R2423)</f>
        <v>197953.86893846499</v>
      </c>
      <c r="U2423">
        <f>IF(P2423=P2422,1+U2422,1)</f>
        <v>7</v>
      </c>
      <c r="V2423" t="str">
        <f t="shared" si="37"/>
        <v/>
      </c>
      <c r="W2423" t="str">
        <f>IF(V2423="","",IF(ABS(V2423-R2423)&gt;W$1,ABS(V2423-R2423),""))</f>
        <v/>
      </c>
      <c r="X2423" t="str">
        <f>Y2423&amp;"-"&amp;Z2423&amp;"-"&amp;AC2423&amp;"-"&amp;AD2423&amp;"-"&amp;AG2423</f>
        <v>8.5-f-B-1-0.5</v>
      </c>
      <c r="Y2423">
        <f>F2423</f>
        <v>8.5</v>
      </c>
      <c r="Z2423" s="2" t="str">
        <f>G2423</f>
        <v>f</v>
      </c>
      <c r="AA2423">
        <f>_xlfn.IFNA(VLOOKUP(X2423,'duo-out'!A$2:Q$5000,5,FALSE),E2423+10*(H2423-1)+1+_xlfn.IFNA(VLOOKUP(D2423,states!A$2:C$10,3,FALSE),1))</f>
        <v>52</v>
      </c>
      <c r="AB2423" t="str">
        <f>IF(V2423="","",V2423)</f>
        <v/>
      </c>
      <c r="AC2423" s="2" t="str">
        <f>_xlfn.IFNA(VLOOKUP(D2423,states!A$2:C$10,2,FALSE),"XX")</f>
        <v>B</v>
      </c>
      <c r="AD2423">
        <f>E2423</f>
        <v>1</v>
      </c>
      <c r="AE2423">
        <f>_xlfn.IFNA(VLOOKUP(D2423,states!A$2:D$10,4,FALSE),0)</f>
        <v>0</v>
      </c>
      <c r="AF2423">
        <v>0.5</v>
      </c>
      <c r="AG2423">
        <f>IF(AE2423=0,AF2423,IF(AE2423=1,IF(F2423=0.5,0.5,IF(H2423=1,0.5,1.5)),IF(F2423=0.5,0.5,IF(H2423=1,2.5,1.5))))</f>
        <v>0.5</v>
      </c>
      <c r="AH2423" s="7">
        <f>IF(AC2423="XX",0,1/C2423^(1/5)*IF(E2423=0,100,1)/(E2423+1)^(1/4))</f>
        <v>1.4246207383943219</v>
      </c>
    </row>
    <row r="2424" spans="1:34">
      <c r="A2424">
        <v>492</v>
      </c>
      <c r="B2424" s="1">
        <v>27277.08</v>
      </c>
      <c r="C2424" s="6">
        <v>0.05</v>
      </c>
      <c r="D2424" t="s">
        <v>4</v>
      </c>
      <c r="E2424">
        <v>1</v>
      </c>
      <c r="F2424">
        <v>8.5</v>
      </c>
      <c r="G2424" t="s">
        <v>2</v>
      </c>
      <c r="H2424">
        <v>1</v>
      </c>
      <c r="I2424" t="s">
        <v>0</v>
      </c>
      <c r="J2424">
        <v>0</v>
      </c>
      <c r="K2424">
        <v>8.5</v>
      </c>
      <c r="L2424" t="s">
        <v>1</v>
      </c>
      <c r="M2424">
        <v>1</v>
      </c>
      <c r="N2424" t="s">
        <v>548</v>
      </c>
      <c r="O2424">
        <v>1</v>
      </c>
      <c r="P2424" t="str">
        <f>D2424&amp;"-"&amp;F2424&amp;"-"&amp;G2424&amp;"-"&amp;E2424&amp;"-"&amp;H2424</f>
        <v>B2Sigma-8.5-f-1-1</v>
      </c>
      <c r="Q2424" t="str">
        <f>I2424&amp;"-"&amp;K2424&amp;"-"&amp;L2424&amp;"-"&amp;J2424&amp;"-"&amp;M2424</f>
        <v>X2Pi-8.5-e-0-1</v>
      </c>
      <c r="R2424">
        <f>B2424+S2424</f>
        <v>28279.070053335003</v>
      </c>
      <c r="S2424">
        <f>_xlfn.IFNA(VLOOKUP(Q2424,'MARVEL-X'!A$2:I$1400,7,FALSE),VLOOKUP(Q2424,MARVEL!A$2:J$1522,10,FALSE))</f>
        <v>1001.990053335</v>
      </c>
      <c r="T2424">
        <f>IF(P2424=P2423,R2424+T2423,R2424)</f>
        <v>226232.93899180001</v>
      </c>
      <c r="U2424">
        <f>IF(P2424=P2423,1+U2423,1)</f>
        <v>8</v>
      </c>
      <c r="V2424" t="str">
        <f t="shared" si="37"/>
        <v/>
      </c>
      <c r="W2424" t="str">
        <f>IF(V2424="","",IF(ABS(V2424-R2424)&gt;W$1,ABS(V2424-R2424),""))</f>
        <v/>
      </c>
      <c r="X2424" t="str">
        <f>Y2424&amp;"-"&amp;Z2424&amp;"-"&amp;AC2424&amp;"-"&amp;AD2424&amp;"-"&amp;AG2424</f>
        <v>8.5-f-B-1-0.5</v>
      </c>
      <c r="Y2424">
        <f>F2424</f>
        <v>8.5</v>
      </c>
      <c r="Z2424" s="2" t="str">
        <f>G2424</f>
        <v>f</v>
      </c>
      <c r="AA2424">
        <f>_xlfn.IFNA(VLOOKUP(X2424,'duo-out'!A$2:Q$5000,5,FALSE),E2424+10*(H2424-1)+1+_xlfn.IFNA(VLOOKUP(D2424,states!A$2:C$10,3,FALSE),1))</f>
        <v>52</v>
      </c>
      <c r="AB2424" t="str">
        <f>IF(V2424="","",V2424)</f>
        <v/>
      </c>
      <c r="AC2424" s="2" t="str">
        <f>_xlfn.IFNA(VLOOKUP(D2424,states!A$2:C$10,2,FALSE),"XX")</f>
        <v>B</v>
      </c>
      <c r="AD2424">
        <f>E2424</f>
        <v>1</v>
      </c>
      <c r="AE2424">
        <f>_xlfn.IFNA(VLOOKUP(D2424,states!A$2:D$10,4,FALSE),0)</f>
        <v>0</v>
      </c>
      <c r="AF2424">
        <v>0.5</v>
      </c>
      <c r="AG2424">
        <f>IF(AE2424=0,AF2424,IF(AE2424=1,IF(F2424=0.5,0.5,IF(H2424=1,0.5,1.5)),IF(F2424=0.5,0.5,IF(H2424=1,2.5,1.5))))</f>
        <v>0.5</v>
      </c>
      <c r="AH2424" s="7">
        <f>IF(AC2424="XX",0,1/C2424^(1/5)*IF(E2424=0,100,1)/(E2424+1)^(1/4))</f>
        <v>1.5309059120638666</v>
      </c>
    </row>
    <row r="2425" spans="1:34">
      <c r="A2425">
        <v>473</v>
      </c>
      <c r="B2425" s="1">
        <v>27503.4</v>
      </c>
      <c r="C2425" s="6">
        <v>7.4389999999999998E-2</v>
      </c>
      <c r="D2425" t="s">
        <v>4</v>
      </c>
      <c r="E2425">
        <v>1</v>
      </c>
      <c r="F2425">
        <v>8.5</v>
      </c>
      <c r="G2425" t="s">
        <v>2</v>
      </c>
      <c r="H2425">
        <v>1</v>
      </c>
      <c r="I2425" t="s">
        <v>0</v>
      </c>
      <c r="J2425">
        <v>0</v>
      </c>
      <c r="K2425">
        <v>7.5</v>
      </c>
      <c r="L2425" t="s">
        <v>2</v>
      </c>
      <c r="M2425">
        <v>1</v>
      </c>
      <c r="N2425" t="s">
        <v>529</v>
      </c>
      <c r="O2425">
        <v>1</v>
      </c>
      <c r="P2425" t="str">
        <f>D2425&amp;"-"&amp;F2425&amp;"-"&amp;G2425&amp;"-"&amp;E2425&amp;"-"&amp;H2425</f>
        <v>B2Sigma-8.5-f-1-1</v>
      </c>
      <c r="Q2425" t="str">
        <f>I2425&amp;"-"&amp;K2425&amp;"-"&amp;L2425&amp;"-"&amp;J2425&amp;"-"&amp;M2425</f>
        <v>X2Pi-7.5-f-0-1</v>
      </c>
      <c r="R2425">
        <f>B2425+S2425</f>
        <v>28279.141015448</v>
      </c>
      <c r="S2425">
        <f>_xlfn.IFNA(VLOOKUP(Q2425,'MARVEL-X'!A$2:I$1400,7,FALSE),VLOOKUP(Q2425,MARVEL!A$2:J$1522,10,FALSE))</f>
        <v>775.74101544799998</v>
      </c>
      <c r="T2425">
        <f>IF(P2425=P2424,R2425+T2424,R2425)</f>
        <v>254512.08000724801</v>
      </c>
      <c r="U2425">
        <f>IF(P2425=P2424,1+U2424,1)</f>
        <v>9</v>
      </c>
      <c r="V2425" t="str">
        <f t="shared" si="37"/>
        <v/>
      </c>
      <c r="W2425" t="str">
        <f>IF(V2425="","",IF(ABS(V2425-R2425)&gt;W$1,ABS(V2425-R2425),""))</f>
        <v/>
      </c>
      <c r="X2425" t="str">
        <f>Y2425&amp;"-"&amp;Z2425&amp;"-"&amp;AC2425&amp;"-"&amp;AD2425&amp;"-"&amp;AG2425</f>
        <v>8.5-f-B-1-0.5</v>
      </c>
      <c r="Y2425">
        <f>F2425</f>
        <v>8.5</v>
      </c>
      <c r="Z2425" s="2" t="str">
        <f>G2425</f>
        <v>f</v>
      </c>
      <c r="AA2425">
        <f>_xlfn.IFNA(VLOOKUP(X2425,'duo-out'!A$2:Q$5000,5,FALSE),E2425+10*(H2425-1)+1+_xlfn.IFNA(VLOOKUP(D2425,states!A$2:C$10,3,FALSE),1))</f>
        <v>52</v>
      </c>
      <c r="AB2425" t="str">
        <f>IF(V2425="","",V2425)</f>
        <v/>
      </c>
      <c r="AC2425" s="2" t="str">
        <f>_xlfn.IFNA(VLOOKUP(D2425,states!A$2:C$10,2,FALSE),"XX")</f>
        <v>B</v>
      </c>
      <c r="AD2425">
        <f>E2425</f>
        <v>1</v>
      </c>
      <c r="AE2425">
        <f>_xlfn.IFNA(VLOOKUP(D2425,states!A$2:D$10,4,FALSE),0)</f>
        <v>0</v>
      </c>
      <c r="AF2425">
        <v>0.5</v>
      </c>
      <c r="AG2425">
        <f>IF(AE2425=0,AF2425,IF(AE2425=1,IF(F2425=0.5,0.5,IF(H2425=1,0.5,1.5)),IF(F2425=0.5,0.5,IF(H2425=1,2.5,1.5))))</f>
        <v>0.5</v>
      </c>
      <c r="AH2425" s="7">
        <f>IF(AC2425="XX",0,1/C2425^(1/5)*IF(E2425=0,100,1)/(E2425+1)^(1/4))</f>
        <v>1.4139680274762312</v>
      </c>
    </row>
    <row r="2426" spans="1:34">
      <c r="A2426">
        <v>6312</v>
      </c>
      <c r="B2426" s="1">
        <v>24343.58</v>
      </c>
      <c r="C2426" s="6">
        <v>0.5</v>
      </c>
      <c r="D2426" t="s">
        <v>4</v>
      </c>
      <c r="E2426">
        <v>1</v>
      </c>
      <c r="F2426">
        <v>8.5</v>
      </c>
      <c r="G2426" t="s">
        <v>2</v>
      </c>
      <c r="H2426">
        <v>1</v>
      </c>
      <c r="I2426" t="s">
        <v>0</v>
      </c>
      <c r="J2426">
        <v>1</v>
      </c>
      <c r="K2426">
        <v>9.5</v>
      </c>
      <c r="L2426" t="s">
        <v>2</v>
      </c>
      <c r="M2426">
        <v>1</v>
      </c>
      <c r="N2426" t="s">
        <v>6368</v>
      </c>
      <c r="O2426">
        <v>1</v>
      </c>
      <c r="P2426" t="str">
        <f>D2426&amp;"-"&amp;F2426&amp;"-"&amp;G2426&amp;"-"&amp;E2426&amp;"-"&amp;H2426</f>
        <v>B2Sigma-8.5-f-1-1</v>
      </c>
      <c r="Q2426" t="str">
        <f>I2426&amp;"-"&amp;K2426&amp;"-"&amp;L2426&amp;"-"&amp;J2426&amp;"-"&amp;M2426</f>
        <v>X2Pi-9.5-f-1-1</v>
      </c>
      <c r="R2426">
        <f>B2426+S2426</f>
        <v>28279.308234887001</v>
      </c>
      <c r="S2426">
        <f>_xlfn.IFNA(VLOOKUP(Q2426,'MARVEL-X'!A$2:I$1400,7,FALSE),VLOOKUP(Q2426,MARVEL!A$2:J$1522,10,FALSE))</f>
        <v>3935.7282348869999</v>
      </c>
      <c r="T2426">
        <f>IF(P2426=P2425,R2426+T2425,R2426)</f>
        <v>282791.388242135</v>
      </c>
      <c r="U2426">
        <f>IF(P2426=P2425,1+U2425,1)</f>
        <v>10</v>
      </c>
      <c r="V2426" t="str">
        <f t="shared" si="37"/>
        <v/>
      </c>
      <c r="W2426" t="str">
        <f>IF(V2426="","",IF(ABS(V2426-R2426)&gt;W$1,ABS(V2426-R2426),""))</f>
        <v/>
      </c>
      <c r="X2426" t="str">
        <f>Y2426&amp;"-"&amp;Z2426&amp;"-"&amp;AC2426&amp;"-"&amp;AD2426&amp;"-"&amp;AG2426</f>
        <v>8.5-f-B-1-0.5</v>
      </c>
      <c r="Y2426">
        <f>F2426</f>
        <v>8.5</v>
      </c>
      <c r="Z2426" s="2" t="str">
        <f>G2426</f>
        <v>f</v>
      </c>
      <c r="AA2426">
        <f>_xlfn.IFNA(VLOOKUP(X2426,'duo-out'!A$2:Q$5000,5,FALSE),E2426+10*(H2426-1)+1+_xlfn.IFNA(VLOOKUP(D2426,states!A$2:C$10,3,FALSE),1))</f>
        <v>52</v>
      </c>
      <c r="AB2426" t="str">
        <f>IF(V2426="","",V2426)</f>
        <v/>
      </c>
      <c r="AC2426" s="2" t="str">
        <f>_xlfn.IFNA(VLOOKUP(D2426,states!A$2:C$10,2,FALSE),"XX")</f>
        <v>B</v>
      </c>
      <c r="AD2426">
        <f>E2426</f>
        <v>1</v>
      </c>
      <c r="AE2426">
        <f>_xlfn.IFNA(VLOOKUP(D2426,states!A$2:D$10,4,FALSE),0)</f>
        <v>0</v>
      </c>
      <c r="AF2426">
        <v>0.5</v>
      </c>
      <c r="AG2426">
        <f>IF(AE2426=0,AF2426,IF(AE2426=1,IF(F2426=0.5,0.5,IF(H2426=1,0.5,1.5)),IF(F2426=0.5,0.5,IF(H2426=1,2.5,1.5))))</f>
        <v>0.5</v>
      </c>
      <c r="AH2426" s="7">
        <f>IF(AC2426="XX",0,1/C2426^(1/5)*IF(E2426=0,100,1)/(E2426+1)^(1/4))</f>
        <v>0.96593632892484571</v>
      </c>
    </row>
    <row r="2427" spans="1:34">
      <c r="A2427">
        <v>6275</v>
      </c>
      <c r="B2427" s="1">
        <v>27028.91</v>
      </c>
      <c r="C2427" s="6">
        <v>0.5</v>
      </c>
      <c r="D2427" t="s">
        <v>4</v>
      </c>
      <c r="E2427">
        <v>1</v>
      </c>
      <c r="F2427">
        <v>8.5</v>
      </c>
      <c r="G2427" t="s">
        <v>2</v>
      </c>
      <c r="H2427">
        <v>1</v>
      </c>
      <c r="I2427" t="s">
        <v>0</v>
      </c>
      <c r="J2427">
        <v>0</v>
      </c>
      <c r="K2427">
        <v>9.5</v>
      </c>
      <c r="L2427" t="s">
        <v>2</v>
      </c>
      <c r="M2427">
        <v>1</v>
      </c>
      <c r="N2427" t="s">
        <v>6331</v>
      </c>
      <c r="O2427">
        <v>1</v>
      </c>
      <c r="P2427" t="str">
        <f>D2427&amp;"-"&amp;F2427&amp;"-"&amp;G2427&amp;"-"&amp;E2427&amp;"-"&amp;H2427</f>
        <v>B2Sigma-8.5-f-1-1</v>
      </c>
      <c r="Q2427" t="str">
        <f>I2427&amp;"-"&amp;K2427&amp;"-"&amp;L2427&amp;"-"&amp;J2427&amp;"-"&amp;M2427</f>
        <v>X2Pi-9.5-f-0-1</v>
      </c>
      <c r="R2427">
        <f>B2427+S2427</f>
        <v>28279.195694303999</v>
      </c>
      <c r="S2427">
        <f>_xlfn.IFNA(VLOOKUP(Q2427,'MARVEL-X'!A$2:I$1400,7,FALSE),VLOOKUP(Q2427,MARVEL!A$2:J$1522,10,FALSE))</f>
        <v>1250.2856943039999</v>
      </c>
      <c r="T2427">
        <f>IF(P2427=P2426,R2427+T2426,R2427)</f>
        <v>311070.58393643901</v>
      </c>
      <c r="U2427">
        <f>IF(P2427=P2426,1+U2426,1)</f>
        <v>11</v>
      </c>
      <c r="V2427" t="str">
        <f t="shared" si="37"/>
        <v/>
      </c>
      <c r="W2427" t="str">
        <f>IF(V2427="","",IF(ABS(V2427-R2427)&gt;W$1,ABS(V2427-R2427),""))</f>
        <v/>
      </c>
      <c r="X2427" t="str">
        <f>Y2427&amp;"-"&amp;Z2427&amp;"-"&amp;AC2427&amp;"-"&amp;AD2427&amp;"-"&amp;AG2427</f>
        <v>8.5-f-B-1-0.5</v>
      </c>
      <c r="Y2427">
        <f>F2427</f>
        <v>8.5</v>
      </c>
      <c r="Z2427" s="2" t="str">
        <f>G2427</f>
        <v>f</v>
      </c>
      <c r="AA2427">
        <f>_xlfn.IFNA(VLOOKUP(X2427,'duo-out'!A$2:Q$5000,5,FALSE),E2427+10*(H2427-1)+1+_xlfn.IFNA(VLOOKUP(D2427,states!A$2:C$10,3,FALSE),1))</f>
        <v>52</v>
      </c>
      <c r="AB2427" t="str">
        <f>IF(V2427="","",V2427)</f>
        <v/>
      </c>
      <c r="AC2427" s="2" t="str">
        <f>_xlfn.IFNA(VLOOKUP(D2427,states!A$2:C$10,2,FALSE),"XX")</f>
        <v>B</v>
      </c>
      <c r="AD2427">
        <f>E2427</f>
        <v>1</v>
      </c>
      <c r="AE2427">
        <f>_xlfn.IFNA(VLOOKUP(D2427,states!A$2:D$10,4,FALSE),0)</f>
        <v>0</v>
      </c>
      <c r="AF2427">
        <v>0.5</v>
      </c>
      <c r="AG2427">
        <f>IF(AE2427=0,AF2427,IF(AE2427=1,IF(F2427=0.5,0.5,IF(H2427=1,0.5,1.5)),IF(F2427=0.5,0.5,IF(H2427=1,2.5,1.5))))</f>
        <v>0.5</v>
      </c>
      <c r="AH2427" s="7">
        <f>IF(AC2427="XX",0,1/C2427^(1/5)*IF(E2427=0,100,1)/(E2427+1)^(1/4))</f>
        <v>0.96593632892484571</v>
      </c>
    </row>
    <row r="2428" spans="1:34">
      <c r="A2428">
        <v>6265</v>
      </c>
      <c r="B2428" s="1">
        <v>27277.15</v>
      </c>
      <c r="C2428" s="6">
        <v>0.5</v>
      </c>
      <c r="D2428" t="s">
        <v>4</v>
      </c>
      <c r="E2428">
        <v>1</v>
      </c>
      <c r="F2428">
        <v>8.5</v>
      </c>
      <c r="G2428" t="s">
        <v>2</v>
      </c>
      <c r="H2428">
        <v>1</v>
      </c>
      <c r="I2428" t="s">
        <v>0</v>
      </c>
      <c r="J2428">
        <v>0</v>
      </c>
      <c r="K2428">
        <v>8.5</v>
      </c>
      <c r="L2428" t="s">
        <v>1</v>
      </c>
      <c r="M2428">
        <v>1</v>
      </c>
      <c r="N2428" t="s">
        <v>6321</v>
      </c>
      <c r="O2428">
        <v>1</v>
      </c>
      <c r="P2428" t="str">
        <f>D2428&amp;"-"&amp;F2428&amp;"-"&amp;G2428&amp;"-"&amp;E2428&amp;"-"&amp;H2428</f>
        <v>B2Sigma-8.5-f-1-1</v>
      </c>
      <c r="Q2428" t="str">
        <f>I2428&amp;"-"&amp;K2428&amp;"-"&amp;L2428&amp;"-"&amp;J2428&amp;"-"&amp;M2428</f>
        <v>X2Pi-8.5-e-0-1</v>
      </c>
      <c r="R2428">
        <f>B2428+S2428</f>
        <v>28279.140053335002</v>
      </c>
      <c r="S2428">
        <f>_xlfn.IFNA(VLOOKUP(Q2428,'MARVEL-X'!A$2:I$1400,7,FALSE),VLOOKUP(Q2428,MARVEL!A$2:J$1522,10,FALSE))</f>
        <v>1001.990053335</v>
      </c>
      <c r="T2428">
        <f>IF(P2428=P2427,R2428+T2427,R2428)</f>
        <v>339349.72398977401</v>
      </c>
      <c r="U2428">
        <f>IF(P2428=P2427,1+U2427,1)</f>
        <v>12</v>
      </c>
      <c r="V2428" t="str">
        <f t="shared" si="37"/>
        <v/>
      </c>
      <c r="W2428" t="str">
        <f>IF(V2428="","",IF(ABS(V2428-R2428)&gt;W$1,ABS(V2428-R2428),""))</f>
        <v/>
      </c>
      <c r="X2428" t="str">
        <f>Y2428&amp;"-"&amp;Z2428&amp;"-"&amp;AC2428&amp;"-"&amp;AD2428&amp;"-"&amp;AG2428</f>
        <v>8.5-f-B-1-0.5</v>
      </c>
      <c r="Y2428">
        <f>F2428</f>
        <v>8.5</v>
      </c>
      <c r="Z2428" s="2" t="str">
        <f>G2428</f>
        <v>f</v>
      </c>
      <c r="AA2428">
        <f>_xlfn.IFNA(VLOOKUP(X2428,'duo-out'!A$2:Q$5000,5,FALSE),E2428+10*(H2428-1)+1+_xlfn.IFNA(VLOOKUP(D2428,states!A$2:C$10,3,FALSE),1))</f>
        <v>52</v>
      </c>
      <c r="AB2428" t="str">
        <f>IF(V2428="","",V2428)</f>
        <v/>
      </c>
      <c r="AC2428" s="2" t="str">
        <f>_xlfn.IFNA(VLOOKUP(D2428,states!A$2:C$10,2,FALSE),"XX")</f>
        <v>B</v>
      </c>
      <c r="AD2428">
        <f>E2428</f>
        <v>1</v>
      </c>
      <c r="AE2428">
        <f>_xlfn.IFNA(VLOOKUP(D2428,states!A$2:D$10,4,FALSE),0)</f>
        <v>0</v>
      </c>
      <c r="AF2428">
        <v>0.5</v>
      </c>
      <c r="AG2428">
        <f>IF(AE2428=0,AF2428,IF(AE2428=1,IF(F2428=0.5,0.5,IF(H2428=1,0.5,1.5)),IF(F2428=0.5,0.5,IF(H2428=1,2.5,1.5))))</f>
        <v>0.5</v>
      </c>
      <c r="AH2428" s="7">
        <f>IF(AC2428="XX",0,1/C2428^(1/5)*IF(E2428=0,100,1)/(E2428+1)^(1/4))</f>
        <v>0.96593632892484571</v>
      </c>
    </row>
    <row r="2429" spans="1:34">
      <c r="A2429">
        <v>6257</v>
      </c>
      <c r="B2429" s="1">
        <v>27503.58</v>
      </c>
      <c r="C2429" s="6">
        <v>0.5</v>
      </c>
      <c r="D2429" t="s">
        <v>4</v>
      </c>
      <c r="E2429">
        <v>1</v>
      </c>
      <c r="F2429">
        <v>8.5</v>
      </c>
      <c r="G2429" t="s">
        <v>2</v>
      </c>
      <c r="H2429">
        <v>1</v>
      </c>
      <c r="I2429" t="s">
        <v>0</v>
      </c>
      <c r="J2429">
        <v>0</v>
      </c>
      <c r="K2429">
        <v>7.5</v>
      </c>
      <c r="L2429" t="s">
        <v>2</v>
      </c>
      <c r="M2429">
        <v>1</v>
      </c>
      <c r="N2429" t="s">
        <v>6313</v>
      </c>
      <c r="O2429">
        <v>1</v>
      </c>
      <c r="P2429" t="str">
        <f>D2429&amp;"-"&amp;F2429&amp;"-"&amp;G2429&amp;"-"&amp;E2429&amp;"-"&amp;H2429</f>
        <v>B2Sigma-8.5-f-1-1</v>
      </c>
      <c r="Q2429" t="str">
        <f>I2429&amp;"-"&amp;K2429&amp;"-"&amp;L2429&amp;"-"&amp;J2429&amp;"-"&amp;M2429</f>
        <v>X2Pi-7.5-f-0-1</v>
      </c>
      <c r="R2429">
        <f>B2429+S2429</f>
        <v>28279.321015448</v>
      </c>
      <c r="S2429">
        <f>_xlfn.IFNA(VLOOKUP(Q2429,'MARVEL-X'!A$2:I$1400,7,FALSE),VLOOKUP(Q2429,MARVEL!A$2:J$1522,10,FALSE))</f>
        <v>775.74101544799998</v>
      </c>
      <c r="T2429">
        <f>IF(P2429=P2428,R2429+T2428,R2429)</f>
        <v>367629.04500522203</v>
      </c>
      <c r="U2429">
        <f>IF(P2429=P2428,1+U2428,1)</f>
        <v>13</v>
      </c>
      <c r="V2429">
        <f t="shared" si="37"/>
        <v>28279.157308094003</v>
      </c>
      <c r="W2429">
        <f>IF(V2429="","",IF(ABS(V2429-R2429)&gt;W$1,ABS(V2429-R2429),""))</f>
        <v>0.16370735399686964</v>
      </c>
      <c r="X2429" t="str">
        <f>Y2429&amp;"-"&amp;Z2429&amp;"-"&amp;AC2429&amp;"-"&amp;AD2429&amp;"-"&amp;AG2429</f>
        <v>8.5-f-B-1-0.5</v>
      </c>
      <c r="Y2429">
        <f>F2429</f>
        <v>8.5</v>
      </c>
      <c r="Z2429" s="2" t="str">
        <f>G2429</f>
        <v>f</v>
      </c>
      <c r="AA2429">
        <f>_xlfn.IFNA(VLOOKUP(X2429,'duo-out'!A$2:Q$5000,5,FALSE),E2429+10*(H2429-1)+1+_xlfn.IFNA(VLOOKUP(D2429,states!A$2:C$10,3,FALSE),1))</f>
        <v>52</v>
      </c>
      <c r="AB2429">
        <f>IF(V2429="","",V2429)</f>
        <v>28279.157308094003</v>
      </c>
      <c r="AC2429" s="2" t="str">
        <f>_xlfn.IFNA(VLOOKUP(D2429,states!A$2:C$10,2,FALSE),"XX")</f>
        <v>B</v>
      </c>
      <c r="AD2429">
        <f>E2429</f>
        <v>1</v>
      </c>
      <c r="AE2429">
        <f>_xlfn.IFNA(VLOOKUP(D2429,states!A$2:D$10,4,FALSE),0)</f>
        <v>0</v>
      </c>
      <c r="AF2429">
        <v>0.5</v>
      </c>
      <c r="AG2429">
        <f>IF(AE2429=0,AF2429,IF(AE2429=1,IF(F2429=0.5,0.5,IF(H2429=1,0.5,1.5)),IF(F2429=0.5,0.5,IF(H2429=1,2.5,1.5))))</f>
        <v>0.5</v>
      </c>
      <c r="AH2429" s="7">
        <f>IF(AC2429="XX",0,1/C2429^(1/5)*IF(E2429=0,100,1)/(E2429+1)^(1/4))</f>
        <v>0.96593632892484571</v>
      </c>
    </row>
    <row r="2430" spans="1:34">
      <c r="A2430">
        <v>5066</v>
      </c>
      <c r="B2430" s="1">
        <v>25813.72</v>
      </c>
      <c r="C2430" s="6">
        <v>0.2</v>
      </c>
      <c r="D2430" t="s">
        <v>4</v>
      </c>
      <c r="E2430">
        <v>0</v>
      </c>
      <c r="F2430">
        <v>9.5</v>
      </c>
      <c r="G2430" t="s">
        <v>1</v>
      </c>
      <c r="H2430">
        <v>2</v>
      </c>
      <c r="I2430" t="s">
        <v>0</v>
      </c>
      <c r="J2430">
        <v>0</v>
      </c>
      <c r="K2430">
        <v>8.5</v>
      </c>
      <c r="L2430" t="s">
        <v>1</v>
      </c>
      <c r="M2430">
        <v>2</v>
      </c>
      <c r="N2430" t="s">
        <v>5122</v>
      </c>
      <c r="O2430">
        <v>1</v>
      </c>
      <c r="P2430" t="str">
        <f>D2430&amp;"-"&amp;F2430&amp;"-"&amp;G2430&amp;"-"&amp;E2430&amp;"-"&amp;H2430</f>
        <v>B2Sigma-9.5-e-0-2</v>
      </c>
      <c r="Q2430" t="str">
        <f>I2430&amp;"-"&amp;K2430&amp;"-"&amp;L2430&amp;"-"&amp;J2430&amp;"-"&amp;M2430</f>
        <v>X2Pi-8.5-e-0-2</v>
      </c>
      <c r="R2430">
        <f>B2430+S2430</f>
        <v>27062.608425397</v>
      </c>
      <c r="S2430">
        <f>_xlfn.IFNA(VLOOKUP(Q2430,'MARVEL-X'!A$2:I$1400,7,FALSE),VLOOKUP(Q2430,MARVEL!A$2:J$1522,10,FALSE))</f>
        <v>1248.888425397</v>
      </c>
      <c r="T2430">
        <f>IF(P2430=P2429,R2430+T2429,R2430)</f>
        <v>27062.608425397</v>
      </c>
      <c r="U2430">
        <f>IF(P2430=P2429,1+U2429,1)</f>
        <v>1</v>
      </c>
      <c r="V2430" t="str">
        <f t="shared" si="37"/>
        <v/>
      </c>
      <c r="W2430" t="str">
        <f>IF(V2430="","",IF(ABS(V2430-R2430)&gt;W$1,ABS(V2430-R2430),""))</f>
        <v/>
      </c>
      <c r="X2430" t="str">
        <f>Y2430&amp;"-"&amp;Z2430&amp;"-"&amp;AC2430&amp;"-"&amp;AD2430&amp;"-"&amp;AG2430</f>
        <v>9.5-e-B-0-0.5</v>
      </c>
      <c r="Y2430">
        <f>F2430</f>
        <v>9.5</v>
      </c>
      <c r="Z2430" s="2" t="str">
        <f>G2430</f>
        <v>e</v>
      </c>
      <c r="AA2430">
        <f>_xlfn.IFNA(VLOOKUP(X2430,'duo-out'!A$2:Q$5000,5,FALSE),E2430+10*(H2430-1)+1+_xlfn.IFNA(VLOOKUP(D2430,states!A$2:C$10,3,FALSE),1))</f>
        <v>61</v>
      </c>
      <c r="AB2430" t="str">
        <f>IF(V2430="","",V2430)</f>
        <v/>
      </c>
      <c r="AC2430" s="2" t="str">
        <f>_xlfn.IFNA(VLOOKUP(D2430,states!A$2:C$10,2,FALSE),"XX")</f>
        <v>B</v>
      </c>
      <c r="AD2430">
        <f>E2430</f>
        <v>0</v>
      </c>
      <c r="AE2430">
        <f>_xlfn.IFNA(VLOOKUP(D2430,states!A$2:D$10,4,FALSE),0)</f>
        <v>0</v>
      </c>
      <c r="AF2430">
        <v>0.5</v>
      </c>
      <c r="AG2430">
        <f>IF(AE2430=0,AF2430,IF(AE2430=1,IF(F2430=0.5,0.5,IF(H2430=1,0.5,1.5)),IF(F2430=0.5,0.5,IF(H2430=1,2.5,1.5))))</f>
        <v>0.5</v>
      </c>
      <c r="AH2430" s="7">
        <f>IF(AC2430="XX",0,1/C2430^(1/5)*IF(E2430=0,100,1)/(E2430+1)^(1/4))</f>
        <v>137.97296614612148</v>
      </c>
    </row>
    <row r="2431" spans="1:34">
      <c r="A2431">
        <v>5032</v>
      </c>
      <c r="B2431" s="1">
        <v>25231.56</v>
      </c>
      <c r="C2431" s="6">
        <v>0.2</v>
      </c>
      <c r="D2431" t="s">
        <v>4</v>
      </c>
      <c r="E2431">
        <v>0</v>
      </c>
      <c r="F2431">
        <v>9.5</v>
      </c>
      <c r="G2431" t="s">
        <v>1</v>
      </c>
      <c r="H2431">
        <v>2</v>
      </c>
      <c r="I2431" t="s">
        <v>0</v>
      </c>
      <c r="J2431">
        <v>0</v>
      </c>
      <c r="K2431">
        <v>10.5</v>
      </c>
      <c r="L2431" t="s">
        <v>1</v>
      </c>
      <c r="M2431">
        <v>2</v>
      </c>
      <c r="N2431" t="s">
        <v>5088</v>
      </c>
      <c r="O2431">
        <v>1</v>
      </c>
      <c r="P2431" t="str">
        <f>D2431&amp;"-"&amp;F2431&amp;"-"&amp;G2431&amp;"-"&amp;E2431&amp;"-"&amp;H2431</f>
        <v>B2Sigma-9.5-e-0-2</v>
      </c>
      <c r="Q2431" t="str">
        <f>I2431&amp;"-"&amp;K2431&amp;"-"&amp;L2431&amp;"-"&amp;J2431&amp;"-"&amp;M2431</f>
        <v>X2Pi-10.5-e-0-2</v>
      </c>
      <c r="R2431">
        <f>B2431+S2431</f>
        <v>27062.481899509999</v>
      </c>
      <c r="S2431">
        <f>_xlfn.IFNA(VLOOKUP(Q2431,'MARVEL-X'!A$2:I$1400,7,FALSE),VLOOKUP(Q2431,MARVEL!A$2:J$1522,10,FALSE))</f>
        <v>1830.92189951</v>
      </c>
      <c r="T2431">
        <f>IF(P2431=P2430,R2431+T2430,R2431)</f>
        <v>54125.090324906996</v>
      </c>
      <c r="U2431">
        <f>IF(P2431=P2430,1+U2430,1)</f>
        <v>2</v>
      </c>
      <c r="V2431" t="str">
        <f t="shared" si="37"/>
        <v/>
      </c>
      <c r="W2431" t="str">
        <f>IF(V2431="","",IF(ABS(V2431-R2431)&gt;W$1,ABS(V2431-R2431),""))</f>
        <v/>
      </c>
      <c r="X2431" t="str">
        <f>Y2431&amp;"-"&amp;Z2431&amp;"-"&amp;AC2431&amp;"-"&amp;AD2431&amp;"-"&amp;AG2431</f>
        <v>9.5-e-B-0-0.5</v>
      </c>
      <c r="Y2431">
        <f>F2431</f>
        <v>9.5</v>
      </c>
      <c r="Z2431" s="2" t="str">
        <f>G2431</f>
        <v>e</v>
      </c>
      <c r="AA2431">
        <f>_xlfn.IFNA(VLOOKUP(X2431,'duo-out'!A$2:Q$5000,5,FALSE),E2431+10*(H2431-1)+1+_xlfn.IFNA(VLOOKUP(D2431,states!A$2:C$10,3,FALSE),1))</f>
        <v>61</v>
      </c>
      <c r="AB2431" t="str">
        <f>IF(V2431="","",V2431)</f>
        <v/>
      </c>
      <c r="AC2431" s="2" t="str">
        <f>_xlfn.IFNA(VLOOKUP(D2431,states!A$2:C$10,2,FALSE),"XX")</f>
        <v>B</v>
      </c>
      <c r="AD2431">
        <f>E2431</f>
        <v>0</v>
      </c>
      <c r="AE2431">
        <f>_xlfn.IFNA(VLOOKUP(D2431,states!A$2:D$10,4,FALSE),0)</f>
        <v>0</v>
      </c>
      <c r="AF2431">
        <v>0.5</v>
      </c>
      <c r="AG2431">
        <f>IF(AE2431=0,AF2431,IF(AE2431=1,IF(F2431=0.5,0.5,IF(H2431=1,0.5,1.5)),IF(F2431=0.5,0.5,IF(H2431=1,2.5,1.5))))</f>
        <v>0.5</v>
      </c>
      <c r="AH2431" s="7">
        <f>IF(AC2431="XX",0,1/C2431^(1/5)*IF(E2431=0,100,1)/(E2431+1)^(1/4))</f>
        <v>137.97296614612148</v>
      </c>
    </row>
    <row r="2432" spans="1:34">
      <c r="A2432">
        <v>4336</v>
      </c>
      <c r="B2432" s="1">
        <v>23128.083299999998</v>
      </c>
      <c r="C2432" s="6">
        <v>1.2829999999999999E-2</v>
      </c>
      <c r="D2432" t="s">
        <v>4</v>
      </c>
      <c r="E2432">
        <v>0</v>
      </c>
      <c r="F2432">
        <v>9.5</v>
      </c>
      <c r="G2432" t="s">
        <v>1</v>
      </c>
      <c r="H2432">
        <v>2</v>
      </c>
      <c r="I2432" t="s">
        <v>0</v>
      </c>
      <c r="J2432">
        <v>1</v>
      </c>
      <c r="K2432">
        <v>8.5</v>
      </c>
      <c r="L2432" t="s">
        <v>1</v>
      </c>
      <c r="M2432">
        <v>2</v>
      </c>
      <c r="N2432" t="s">
        <v>4392</v>
      </c>
      <c r="O2432">
        <v>1</v>
      </c>
      <c r="P2432" t="str">
        <f>D2432&amp;"-"&amp;F2432&amp;"-"&amp;G2432&amp;"-"&amp;E2432&amp;"-"&amp;H2432</f>
        <v>B2Sigma-9.5-e-0-2</v>
      </c>
      <c r="Q2432" t="str">
        <f>I2432&amp;"-"&amp;K2432&amp;"-"&amp;L2432&amp;"-"&amp;J2432&amp;"-"&amp;M2432</f>
        <v>X2Pi-8.5-e-1-2</v>
      </c>
      <c r="R2432">
        <f>B2432+S2432</f>
        <v>27062.472068576997</v>
      </c>
      <c r="S2432">
        <f>_xlfn.IFNA(VLOOKUP(Q2432,'MARVEL-X'!A$2:I$1400,7,FALSE),VLOOKUP(Q2432,MARVEL!A$2:J$1522,10,FALSE))</f>
        <v>3934.3887685770001</v>
      </c>
      <c r="T2432">
        <f>IF(P2432=P2431,R2432+T2431,R2432)</f>
        <v>81187.562393483997</v>
      </c>
      <c r="U2432">
        <f>IF(P2432=P2431,1+U2431,1)</f>
        <v>3</v>
      </c>
      <c r="V2432" t="str">
        <f t="shared" si="37"/>
        <v/>
      </c>
      <c r="W2432" t="str">
        <f>IF(V2432="","",IF(ABS(V2432-R2432)&gt;W$1,ABS(V2432-R2432),""))</f>
        <v/>
      </c>
      <c r="X2432" t="str">
        <f>Y2432&amp;"-"&amp;Z2432&amp;"-"&amp;AC2432&amp;"-"&amp;AD2432&amp;"-"&amp;AG2432</f>
        <v>9.5-e-B-0-0.5</v>
      </c>
      <c r="Y2432">
        <f>F2432</f>
        <v>9.5</v>
      </c>
      <c r="Z2432" s="2" t="str">
        <f>G2432</f>
        <v>e</v>
      </c>
      <c r="AA2432">
        <f>_xlfn.IFNA(VLOOKUP(X2432,'duo-out'!A$2:Q$5000,5,FALSE),E2432+10*(H2432-1)+1+_xlfn.IFNA(VLOOKUP(D2432,states!A$2:C$10,3,FALSE),1))</f>
        <v>61</v>
      </c>
      <c r="AB2432" t="str">
        <f>IF(V2432="","",V2432)</f>
        <v/>
      </c>
      <c r="AC2432" s="2" t="str">
        <f>_xlfn.IFNA(VLOOKUP(D2432,states!A$2:C$10,2,FALSE),"XX")</f>
        <v>B</v>
      </c>
      <c r="AD2432">
        <f>E2432</f>
        <v>0</v>
      </c>
      <c r="AE2432">
        <f>_xlfn.IFNA(VLOOKUP(D2432,states!A$2:D$10,4,FALSE),0)</f>
        <v>0</v>
      </c>
      <c r="AF2432">
        <v>0.5</v>
      </c>
      <c r="AG2432">
        <f>IF(AE2432=0,AF2432,IF(AE2432=1,IF(F2432=0.5,0.5,IF(H2432=1,0.5,1.5)),IF(F2432=0.5,0.5,IF(H2432=1,2.5,1.5))))</f>
        <v>0.5</v>
      </c>
      <c r="AH2432" s="7">
        <f>IF(AC2432="XX",0,1/C2432^(1/5)*IF(E2432=0,100,1)/(E2432+1)^(1/4))</f>
        <v>238.97620972060398</v>
      </c>
    </row>
    <row r="2433" spans="1:34">
      <c r="A2433">
        <v>4321</v>
      </c>
      <c r="B2433" s="1">
        <v>25231.554100000001</v>
      </c>
      <c r="C2433" s="6">
        <v>0.01</v>
      </c>
      <c r="D2433" t="s">
        <v>4</v>
      </c>
      <c r="E2433">
        <v>0</v>
      </c>
      <c r="F2433">
        <v>9.5</v>
      </c>
      <c r="G2433" t="s">
        <v>1</v>
      </c>
      <c r="H2433">
        <v>2</v>
      </c>
      <c r="I2433" t="s">
        <v>0</v>
      </c>
      <c r="J2433">
        <v>0</v>
      </c>
      <c r="K2433">
        <v>10.5</v>
      </c>
      <c r="L2433" t="s">
        <v>1</v>
      </c>
      <c r="M2433">
        <v>2</v>
      </c>
      <c r="N2433" t="s">
        <v>4377</v>
      </c>
      <c r="O2433">
        <v>1</v>
      </c>
      <c r="P2433" t="str">
        <f>D2433&amp;"-"&amp;F2433&amp;"-"&amp;G2433&amp;"-"&amp;E2433&amp;"-"&amp;H2433</f>
        <v>B2Sigma-9.5-e-0-2</v>
      </c>
      <c r="Q2433" t="str">
        <f>I2433&amp;"-"&amp;K2433&amp;"-"&amp;L2433&amp;"-"&amp;J2433&amp;"-"&amp;M2433</f>
        <v>X2Pi-10.5-e-0-2</v>
      </c>
      <c r="R2433">
        <f>B2433+S2433</f>
        <v>27062.475999510003</v>
      </c>
      <c r="S2433">
        <f>_xlfn.IFNA(VLOOKUP(Q2433,'MARVEL-X'!A$2:I$1400,7,FALSE),VLOOKUP(Q2433,MARVEL!A$2:J$1522,10,FALSE))</f>
        <v>1830.92189951</v>
      </c>
      <c r="T2433">
        <f>IF(P2433=P2432,R2433+T2432,R2433)</f>
        <v>108250.038392994</v>
      </c>
      <c r="U2433">
        <f>IF(P2433=P2432,1+U2432,1)</f>
        <v>4</v>
      </c>
      <c r="V2433" t="str">
        <f t="shared" si="37"/>
        <v/>
      </c>
      <c r="W2433" t="str">
        <f>IF(V2433="","",IF(ABS(V2433-R2433)&gt;W$1,ABS(V2433-R2433),""))</f>
        <v/>
      </c>
      <c r="X2433" t="str">
        <f>Y2433&amp;"-"&amp;Z2433&amp;"-"&amp;AC2433&amp;"-"&amp;AD2433&amp;"-"&amp;AG2433</f>
        <v>9.5-e-B-0-0.5</v>
      </c>
      <c r="Y2433">
        <f>F2433</f>
        <v>9.5</v>
      </c>
      <c r="Z2433" s="2" t="str">
        <f>G2433</f>
        <v>e</v>
      </c>
      <c r="AA2433">
        <f>_xlfn.IFNA(VLOOKUP(X2433,'duo-out'!A$2:Q$5000,5,FALSE),E2433+10*(H2433-1)+1+_xlfn.IFNA(VLOOKUP(D2433,states!A$2:C$10,3,FALSE),1))</f>
        <v>61</v>
      </c>
      <c r="AB2433" t="str">
        <f>IF(V2433="","",V2433)</f>
        <v/>
      </c>
      <c r="AC2433" s="2" t="str">
        <f>_xlfn.IFNA(VLOOKUP(D2433,states!A$2:C$10,2,FALSE),"XX")</f>
        <v>B</v>
      </c>
      <c r="AD2433">
        <f>E2433</f>
        <v>0</v>
      </c>
      <c r="AE2433">
        <f>_xlfn.IFNA(VLOOKUP(D2433,states!A$2:D$10,4,FALSE),0)</f>
        <v>0</v>
      </c>
      <c r="AF2433">
        <v>0.5</v>
      </c>
      <c r="AG2433">
        <f>IF(AE2433=0,AF2433,IF(AE2433=1,IF(F2433=0.5,0.5,IF(H2433=1,0.5,1.5)),IF(F2433=0.5,0.5,IF(H2433=1,2.5,1.5))))</f>
        <v>0.5</v>
      </c>
      <c r="AH2433" s="7">
        <f>IF(AC2433="XX",0,1/C2433^(1/5)*IF(E2433=0,100,1)/(E2433+1)^(1/4))</f>
        <v>251.188643150958</v>
      </c>
    </row>
    <row r="2434" spans="1:34">
      <c r="A2434">
        <v>4294</v>
      </c>
      <c r="B2434" s="1">
        <v>25531.583500000001</v>
      </c>
      <c r="C2434" s="6">
        <v>0.01</v>
      </c>
      <c r="D2434" t="s">
        <v>4</v>
      </c>
      <c r="E2434">
        <v>0</v>
      </c>
      <c r="F2434">
        <v>9.5</v>
      </c>
      <c r="G2434" t="s">
        <v>1</v>
      </c>
      <c r="H2434">
        <v>2</v>
      </c>
      <c r="I2434" t="s">
        <v>0</v>
      </c>
      <c r="J2434">
        <v>0</v>
      </c>
      <c r="K2434">
        <v>9.5</v>
      </c>
      <c r="L2434" t="s">
        <v>2</v>
      </c>
      <c r="M2434">
        <v>2</v>
      </c>
      <c r="N2434" t="s">
        <v>4350</v>
      </c>
      <c r="O2434">
        <v>1</v>
      </c>
      <c r="P2434" t="str">
        <f>D2434&amp;"-"&amp;F2434&amp;"-"&amp;G2434&amp;"-"&amp;E2434&amp;"-"&amp;H2434</f>
        <v>B2Sigma-9.5-e-0-2</v>
      </c>
      <c r="Q2434" t="str">
        <f>I2434&amp;"-"&amp;K2434&amp;"-"&amp;L2434&amp;"-"&amp;J2434&amp;"-"&amp;M2434</f>
        <v>X2Pi-9.5-f-0-2</v>
      </c>
      <c r="R2434">
        <f>B2434+S2434</f>
        <v>27062.485562285001</v>
      </c>
      <c r="S2434">
        <f>_xlfn.IFNA(VLOOKUP(Q2434,'MARVEL-X'!A$2:I$1400,7,FALSE),VLOOKUP(Q2434,MARVEL!A$2:J$1522,10,FALSE))</f>
        <v>1530.9020622850001</v>
      </c>
      <c r="T2434">
        <f>IF(P2434=P2433,R2434+T2433,R2434)</f>
        <v>135312.523955279</v>
      </c>
      <c r="U2434">
        <f>IF(P2434=P2433,1+U2433,1)</f>
        <v>5</v>
      </c>
      <c r="V2434" t="str">
        <f t="shared" si="37"/>
        <v/>
      </c>
      <c r="W2434" t="str">
        <f>IF(V2434="","",IF(ABS(V2434-R2434)&gt;W$1,ABS(V2434-R2434),""))</f>
        <v/>
      </c>
      <c r="X2434" t="str">
        <f>Y2434&amp;"-"&amp;Z2434&amp;"-"&amp;AC2434&amp;"-"&amp;AD2434&amp;"-"&amp;AG2434</f>
        <v>9.5-e-B-0-0.5</v>
      </c>
      <c r="Y2434">
        <f>F2434</f>
        <v>9.5</v>
      </c>
      <c r="Z2434" s="2" t="str">
        <f>G2434</f>
        <v>e</v>
      </c>
      <c r="AA2434">
        <f>_xlfn.IFNA(VLOOKUP(X2434,'duo-out'!A$2:Q$5000,5,FALSE),E2434+10*(H2434-1)+1+_xlfn.IFNA(VLOOKUP(D2434,states!A$2:C$10,3,FALSE),1))</f>
        <v>61</v>
      </c>
      <c r="AB2434" t="str">
        <f>IF(V2434="","",V2434)</f>
        <v/>
      </c>
      <c r="AC2434" s="2" t="str">
        <f>_xlfn.IFNA(VLOOKUP(D2434,states!A$2:C$10,2,FALSE),"XX")</f>
        <v>B</v>
      </c>
      <c r="AD2434">
        <f>E2434</f>
        <v>0</v>
      </c>
      <c r="AE2434">
        <f>_xlfn.IFNA(VLOOKUP(D2434,states!A$2:D$10,4,FALSE),0)</f>
        <v>0</v>
      </c>
      <c r="AF2434">
        <v>0.5</v>
      </c>
      <c r="AG2434">
        <f>IF(AE2434=0,AF2434,IF(AE2434=1,IF(F2434=0.5,0.5,IF(H2434=1,0.5,1.5)),IF(F2434=0.5,0.5,IF(H2434=1,2.5,1.5))))</f>
        <v>0.5</v>
      </c>
      <c r="AH2434" s="7">
        <f>IF(AC2434="XX",0,1/C2434^(1/5)*IF(E2434=0,100,1)/(E2434+1)^(1/4))</f>
        <v>251.188643150958</v>
      </c>
    </row>
    <row r="2435" spans="1:34">
      <c r="A2435">
        <v>4269</v>
      </c>
      <c r="B2435" s="1">
        <v>25813.5949</v>
      </c>
      <c r="C2435" s="6">
        <v>0.01</v>
      </c>
      <c r="D2435" t="s">
        <v>4</v>
      </c>
      <c r="E2435">
        <v>0</v>
      </c>
      <c r="F2435">
        <v>9.5</v>
      </c>
      <c r="G2435" t="s">
        <v>1</v>
      </c>
      <c r="H2435">
        <v>2</v>
      </c>
      <c r="I2435" t="s">
        <v>0</v>
      </c>
      <c r="J2435">
        <v>0</v>
      </c>
      <c r="K2435">
        <v>8.5</v>
      </c>
      <c r="L2435" t="s">
        <v>1</v>
      </c>
      <c r="M2435">
        <v>2</v>
      </c>
      <c r="N2435" t="s">
        <v>4325</v>
      </c>
      <c r="O2435">
        <v>1</v>
      </c>
      <c r="P2435" t="str">
        <f>D2435&amp;"-"&amp;F2435&amp;"-"&amp;G2435&amp;"-"&amp;E2435&amp;"-"&amp;H2435</f>
        <v>B2Sigma-9.5-e-0-2</v>
      </c>
      <c r="Q2435" t="str">
        <f>I2435&amp;"-"&amp;K2435&amp;"-"&amp;L2435&amp;"-"&amp;J2435&amp;"-"&amp;M2435</f>
        <v>X2Pi-8.5-e-0-2</v>
      </c>
      <c r="R2435">
        <f>B2435+S2435</f>
        <v>27062.483325396999</v>
      </c>
      <c r="S2435">
        <f>_xlfn.IFNA(VLOOKUP(Q2435,'MARVEL-X'!A$2:I$1400,7,FALSE),VLOOKUP(Q2435,MARVEL!A$2:J$1522,10,FALSE))</f>
        <v>1248.888425397</v>
      </c>
      <c r="T2435">
        <f>IF(P2435=P2434,R2435+T2434,R2435)</f>
        <v>162375.00728067599</v>
      </c>
      <c r="U2435">
        <f>IF(P2435=P2434,1+U2434,1)</f>
        <v>6</v>
      </c>
      <c r="V2435" t="str">
        <f t="shared" ref="V2435:V2498" si="38">IF(P2435=P2436,"",T2435/U2435)</f>
        <v/>
      </c>
      <c r="W2435" t="str">
        <f>IF(V2435="","",IF(ABS(V2435-R2435)&gt;W$1,ABS(V2435-R2435),""))</f>
        <v/>
      </c>
      <c r="X2435" t="str">
        <f>Y2435&amp;"-"&amp;Z2435&amp;"-"&amp;AC2435&amp;"-"&amp;AD2435&amp;"-"&amp;AG2435</f>
        <v>9.5-e-B-0-0.5</v>
      </c>
      <c r="Y2435">
        <f>F2435</f>
        <v>9.5</v>
      </c>
      <c r="Z2435" s="2" t="str">
        <f>G2435</f>
        <v>e</v>
      </c>
      <c r="AA2435">
        <f>_xlfn.IFNA(VLOOKUP(X2435,'duo-out'!A$2:Q$5000,5,FALSE),E2435+10*(H2435-1)+1+_xlfn.IFNA(VLOOKUP(D2435,states!A$2:C$10,3,FALSE),1))</f>
        <v>61</v>
      </c>
      <c r="AB2435" t="str">
        <f>IF(V2435="","",V2435)</f>
        <v/>
      </c>
      <c r="AC2435" s="2" t="str">
        <f>_xlfn.IFNA(VLOOKUP(D2435,states!A$2:C$10,2,FALSE),"XX")</f>
        <v>B</v>
      </c>
      <c r="AD2435">
        <f>E2435</f>
        <v>0</v>
      </c>
      <c r="AE2435">
        <f>_xlfn.IFNA(VLOOKUP(D2435,states!A$2:D$10,4,FALSE),0)</f>
        <v>0</v>
      </c>
      <c r="AF2435">
        <v>0.5</v>
      </c>
      <c r="AG2435">
        <f>IF(AE2435=0,AF2435,IF(AE2435=1,IF(F2435=0.5,0.5,IF(H2435=1,0.5,1.5)),IF(F2435=0.5,0.5,IF(H2435=1,2.5,1.5))))</f>
        <v>0.5</v>
      </c>
      <c r="AH2435" s="7">
        <f>IF(AC2435="XX",0,1/C2435^(1/5)*IF(E2435=0,100,1)/(E2435+1)^(1/4))</f>
        <v>251.188643150958</v>
      </c>
    </row>
    <row r="2436" spans="1:34">
      <c r="A2436">
        <v>4378</v>
      </c>
      <c r="B2436" s="1">
        <v>22568.109100000001</v>
      </c>
      <c r="C2436" s="6">
        <v>1.371E-2</v>
      </c>
      <c r="D2436" t="s">
        <v>4</v>
      </c>
      <c r="E2436">
        <v>0</v>
      </c>
      <c r="F2436">
        <v>9.5</v>
      </c>
      <c r="G2436" t="s">
        <v>1</v>
      </c>
      <c r="H2436">
        <v>2</v>
      </c>
      <c r="I2436" t="s">
        <v>0</v>
      </c>
      <c r="J2436">
        <v>1</v>
      </c>
      <c r="K2436">
        <v>10.5</v>
      </c>
      <c r="L2436" t="s">
        <v>1</v>
      </c>
      <c r="M2436">
        <v>2</v>
      </c>
      <c r="N2436" t="s">
        <v>4434</v>
      </c>
      <c r="O2436">
        <v>1</v>
      </c>
      <c r="P2436" t="str">
        <f>D2436&amp;"-"&amp;F2436&amp;"-"&amp;G2436&amp;"-"&amp;E2436&amp;"-"&amp;H2436</f>
        <v>B2Sigma-9.5-e-0-2</v>
      </c>
      <c r="Q2436" t="str">
        <f>I2436&amp;"-"&amp;K2436&amp;"-"&amp;L2436&amp;"-"&amp;J2436&amp;"-"&amp;M2436</f>
        <v>X2Pi-10.5-e-1-2</v>
      </c>
      <c r="R2436">
        <f>B2436+S2436</f>
        <v>27062.484376519002</v>
      </c>
      <c r="S2436">
        <f>_xlfn.IFNA(VLOOKUP(Q2436,'MARVEL-X'!A$2:I$1400,7,FALSE),VLOOKUP(Q2436,MARVEL!A$2:J$1522,10,FALSE))</f>
        <v>4494.3752765190002</v>
      </c>
      <c r="T2436">
        <f>IF(P2436=P2435,R2436+T2435,R2436)</f>
        <v>189437.49165719497</v>
      </c>
      <c r="U2436">
        <f>IF(P2436=P2435,1+U2435,1)</f>
        <v>7</v>
      </c>
      <c r="V2436" t="str">
        <f t="shared" si="38"/>
        <v/>
      </c>
      <c r="W2436" t="str">
        <f>IF(V2436="","",IF(ABS(V2436-R2436)&gt;W$1,ABS(V2436-R2436),""))</f>
        <v/>
      </c>
      <c r="X2436" t="str">
        <f>Y2436&amp;"-"&amp;Z2436&amp;"-"&amp;AC2436&amp;"-"&amp;AD2436&amp;"-"&amp;AG2436</f>
        <v>9.5-e-B-0-0.5</v>
      </c>
      <c r="Y2436">
        <f>F2436</f>
        <v>9.5</v>
      </c>
      <c r="Z2436" s="2" t="str">
        <f>G2436</f>
        <v>e</v>
      </c>
      <c r="AA2436">
        <f>_xlfn.IFNA(VLOOKUP(X2436,'duo-out'!A$2:Q$5000,5,FALSE),E2436+10*(H2436-1)+1+_xlfn.IFNA(VLOOKUP(D2436,states!A$2:C$10,3,FALSE),1))</f>
        <v>61</v>
      </c>
      <c r="AB2436" t="str">
        <f>IF(V2436="","",V2436)</f>
        <v/>
      </c>
      <c r="AC2436" s="2" t="str">
        <f>_xlfn.IFNA(VLOOKUP(D2436,states!A$2:C$10,2,FALSE),"XX")</f>
        <v>B</v>
      </c>
      <c r="AD2436">
        <f>E2436</f>
        <v>0</v>
      </c>
      <c r="AE2436">
        <f>_xlfn.IFNA(VLOOKUP(D2436,states!A$2:D$10,4,FALSE),0)</f>
        <v>0</v>
      </c>
      <c r="AF2436">
        <v>0.5</v>
      </c>
      <c r="AG2436">
        <f>IF(AE2436=0,AF2436,IF(AE2436=1,IF(F2436=0.5,0.5,IF(H2436=1,0.5,1.5)),IF(F2436=0.5,0.5,IF(H2436=1,2.5,1.5))))</f>
        <v>0.5</v>
      </c>
      <c r="AH2436" s="7">
        <f>IF(AC2436="XX",0,1/C2436^(1/5)*IF(E2436=0,100,1)/(E2436+1)^(1/4))</f>
        <v>235.82644762416643</v>
      </c>
    </row>
    <row r="2437" spans="1:34">
      <c r="A2437">
        <v>4357</v>
      </c>
      <c r="B2437" s="1">
        <v>22856.749400000001</v>
      </c>
      <c r="C2437" s="6">
        <v>1.515E-2</v>
      </c>
      <c r="D2437" t="s">
        <v>4</v>
      </c>
      <c r="E2437">
        <v>0</v>
      </c>
      <c r="F2437">
        <v>9.5</v>
      </c>
      <c r="G2437" t="s">
        <v>1</v>
      </c>
      <c r="H2437">
        <v>2</v>
      </c>
      <c r="I2437" t="s">
        <v>0</v>
      </c>
      <c r="J2437">
        <v>1</v>
      </c>
      <c r="K2437">
        <v>9.5</v>
      </c>
      <c r="L2437" t="s">
        <v>2</v>
      </c>
      <c r="M2437">
        <v>2</v>
      </c>
      <c r="N2437" t="s">
        <v>4413</v>
      </c>
      <c r="O2437">
        <v>1</v>
      </c>
      <c r="P2437" t="str">
        <f>D2437&amp;"-"&amp;F2437&amp;"-"&amp;G2437&amp;"-"&amp;E2437&amp;"-"&amp;H2437</f>
        <v>B2Sigma-9.5-e-0-2</v>
      </c>
      <c r="Q2437" t="str">
        <f>I2437&amp;"-"&amp;K2437&amp;"-"&amp;L2437&amp;"-"&amp;J2437&amp;"-"&amp;M2437</f>
        <v>X2Pi-9.5-f-1-2</v>
      </c>
      <c r="R2437">
        <f>B2437+S2437</f>
        <v>27062.486011405999</v>
      </c>
      <c r="S2437">
        <f>_xlfn.IFNA(VLOOKUP(Q2437,'MARVEL-X'!A$2:I$1400,7,FALSE),VLOOKUP(Q2437,MARVEL!A$2:J$1522,10,FALSE))</f>
        <v>4205.7366114059996</v>
      </c>
      <c r="T2437">
        <f>IF(P2437=P2436,R2437+T2436,R2437)</f>
        <v>216499.97766860097</v>
      </c>
      <c r="U2437">
        <f>IF(P2437=P2436,1+U2436,1)</f>
        <v>8</v>
      </c>
      <c r="V2437" t="str">
        <f t="shared" si="38"/>
        <v/>
      </c>
      <c r="W2437" t="str">
        <f>IF(V2437="","",IF(ABS(V2437-R2437)&gt;W$1,ABS(V2437-R2437),""))</f>
        <v/>
      </c>
      <c r="X2437" t="str">
        <f>Y2437&amp;"-"&amp;Z2437&amp;"-"&amp;AC2437&amp;"-"&amp;AD2437&amp;"-"&amp;AG2437</f>
        <v>9.5-e-B-0-0.5</v>
      </c>
      <c r="Y2437">
        <f>F2437</f>
        <v>9.5</v>
      </c>
      <c r="Z2437" s="2" t="str">
        <f>G2437</f>
        <v>e</v>
      </c>
      <c r="AA2437">
        <f>_xlfn.IFNA(VLOOKUP(X2437,'duo-out'!A$2:Q$5000,5,FALSE),E2437+10*(H2437-1)+1+_xlfn.IFNA(VLOOKUP(D2437,states!A$2:C$10,3,FALSE),1))</f>
        <v>61</v>
      </c>
      <c r="AB2437" t="str">
        <f>IF(V2437="","",V2437)</f>
        <v/>
      </c>
      <c r="AC2437" s="2" t="str">
        <f>_xlfn.IFNA(VLOOKUP(D2437,states!A$2:C$10,2,FALSE),"XX")</f>
        <v>B</v>
      </c>
      <c r="AD2437">
        <f>E2437</f>
        <v>0</v>
      </c>
      <c r="AE2437">
        <f>_xlfn.IFNA(VLOOKUP(D2437,states!A$2:D$10,4,FALSE),0)</f>
        <v>0</v>
      </c>
      <c r="AF2437">
        <v>0.5</v>
      </c>
      <c r="AG2437">
        <f>IF(AE2437=0,AF2437,IF(AE2437=1,IF(F2437=0.5,0.5,IF(H2437=1,0.5,1.5)),IF(F2437=0.5,0.5,IF(H2437=1,2.5,1.5))))</f>
        <v>0.5</v>
      </c>
      <c r="AH2437" s="7">
        <f>IF(AC2437="XX",0,1/C2437^(1/5)*IF(E2437=0,100,1)/(E2437+1)^(1/4))</f>
        <v>231.16254830891023</v>
      </c>
    </row>
    <row r="2438" spans="1:34">
      <c r="A2438">
        <v>4233</v>
      </c>
      <c r="B2438" s="1">
        <v>25531.588</v>
      </c>
      <c r="C2438" s="6">
        <v>1.073E-2</v>
      </c>
      <c r="D2438" t="s">
        <v>4</v>
      </c>
      <c r="E2438">
        <v>0</v>
      </c>
      <c r="F2438">
        <v>9.5</v>
      </c>
      <c r="G2438" t="s">
        <v>1</v>
      </c>
      <c r="H2438">
        <v>2</v>
      </c>
      <c r="I2438" t="s">
        <v>0</v>
      </c>
      <c r="J2438">
        <v>0</v>
      </c>
      <c r="K2438">
        <v>9.5</v>
      </c>
      <c r="L2438" t="s">
        <v>2</v>
      </c>
      <c r="M2438">
        <v>2</v>
      </c>
      <c r="N2438" t="s">
        <v>4289</v>
      </c>
      <c r="O2438">
        <v>1</v>
      </c>
      <c r="P2438" t="str">
        <f>D2438&amp;"-"&amp;F2438&amp;"-"&amp;G2438&amp;"-"&amp;E2438&amp;"-"&amp;H2438</f>
        <v>B2Sigma-9.5-e-0-2</v>
      </c>
      <c r="Q2438" t="str">
        <f>I2438&amp;"-"&amp;K2438&amp;"-"&amp;L2438&amp;"-"&amp;J2438&amp;"-"&amp;M2438</f>
        <v>X2Pi-9.5-f-0-2</v>
      </c>
      <c r="R2438">
        <f>B2438+S2438</f>
        <v>27062.490062285</v>
      </c>
      <c r="S2438">
        <f>_xlfn.IFNA(VLOOKUP(Q2438,'MARVEL-X'!A$2:I$1400,7,FALSE),VLOOKUP(Q2438,MARVEL!A$2:J$1522,10,FALSE))</f>
        <v>1530.9020622850001</v>
      </c>
      <c r="T2438">
        <f>IF(P2438=P2437,R2438+T2437,R2438)</f>
        <v>243562.46773088598</v>
      </c>
      <c r="U2438">
        <f>IF(P2438=P2437,1+U2437,1)</f>
        <v>9</v>
      </c>
      <c r="V2438" t="str">
        <f t="shared" si="38"/>
        <v/>
      </c>
      <c r="W2438" t="str">
        <f>IF(V2438="","",IF(ABS(V2438-R2438)&gt;W$1,ABS(V2438-R2438),""))</f>
        <v/>
      </c>
      <c r="X2438" t="str">
        <f>Y2438&amp;"-"&amp;Z2438&amp;"-"&amp;AC2438&amp;"-"&amp;AD2438&amp;"-"&amp;AG2438</f>
        <v>9.5-e-B-0-0.5</v>
      </c>
      <c r="Y2438">
        <f>F2438</f>
        <v>9.5</v>
      </c>
      <c r="Z2438" s="2" t="str">
        <f>G2438</f>
        <v>e</v>
      </c>
      <c r="AA2438">
        <f>_xlfn.IFNA(VLOOKUP(X2438,'duo-out'!A$2:Q$5000,5,FALSE),E2438+10*(H2438-1)+1+_xlfn.IFNA(VLOOKUP(D2438,states!A$2:C$10,3,FALSE),1))</f>
        <v>61</v>
      </c>
      <c r="AB2438" t="str">
        <f>IF(V2438="","",V2438)</f>
        <v/>
      </c>
      <c r="AC2438" s="2" t="str">
        <f>_xlfn.IFNA(VLOOKUP(D2438,states!A$2:C$10,2,FALSE),"XX")</f>
        <v>B</v>
      </c>
      <c r="AD2438">
        <f>E2438</f>
        <v>0</v>
      </c>
      <c r="AE2438">
        <f>_xlfn.IFNA(VLOOKUP(D2438,states!A$2:D$10,4,FALSE),0)</f>
        <v>0</v>
      </c>
      <c r="AF2438">
        <v>0.5</v>
      </c>
      <c r="AG2438">
        <f>IF(AE2438=0,AF2438,IF(AE2438=1,IF(F2438=0.5,0.5,IF(H2438=1,0.5,1.5)),IF(F2438=0.5,0.5,IF(H2438=1,2.5,1.5))))</f>
        <v>0.5</v>
      </c>
      <c r="AH2438" s="7">
        <f>IF(AC2438="XX",0,1/C2438^(1/5)*IF(E2438=0,100,1)/(E2438+1)^(1/4))</f>
        <v>247.67379323050304</v>
      </c>
    </row>
    <row r="2439" spans="1:34">
      <c r="A2439">
        <v>4213</v>
      </c>
      <c r="B2439" s="1">
        <v>25813.596000000001</v>
      </c>
      <c r="C2439" s="6">
        <v>5.0000000000000001E-3</v>
      </c>
      <c r="D2439" t="s">
        <v>4</v>
      </c>
      <c r="E2439">
        <v>0</v>
      </c>
      <c r="F2439">
        <v>9.5</v>
      </c>
      <c r="G2439" t="s">
        <v>1</v>
      </c>
      <c r="H2439">
        <v>2</v>
      </c>
      <c r="I2439" t="s">
        <v>0</v>
      </c>
      <c r="J2439">
        <v>0</v>
      </c>
      <c r="K2439">
        <v>8.5</v>
      </c>
      <c r="L2439" t="s">
        <v>1</v>
      </c>
      <c r="M2439">
        <v>2</v>
      </c>
      <c r="N2439" t="s">
        <v>4269</v>
      </c>
      <c r="O2439">
        <v>1</v>
      </c>
      <c r="P2439" t="str">
        <f>D2439&amp;"-"&amp;F2439&amp;"-"&amp;G2439&amp;"-"&amp;E2439&amp;"-"&amp;H2439</f>
        <v>B2Sigma-9.5-e-0-2</v>
      </c>
      <c r="Q2439" t="str">
        <f>I2439&amp;"-"&amp;K2439&amp;"-"&amp;L2439&amp;"-"&amp;J2439&amp;"-"&amp;M2439</f>
        <v>X2Pi-8.5-e-0-2</v>
      </c>
      <c r="R2439">
        <f>B2439+S2439</f>
        <v>27062.484425397</v>
      </c>
      <c r="S2439">
        <f>_xlfn.IFNA(VLOOKUP(Q2439,'MARVEL-X'!A$2:I$1400,7,FALSE),VLOOKUP(Q2439,MARVEL!A$2:J$1522,10,FALSE))</f>
        <v>1248.888425397</v>
      </c>
      <c r="T2439">
        <f>IF(P2439=P2438,R2439+T2438,R2439)</f>
        <v>270624.95215628296</v>
      </c>
      <c r="U2439">
        <f>IF(P2439=P2438,1+U2438,1)</f>
        <v>10</v>
      </c>
      <c r="V2439" t="str">
        <f t="shared" si="38"/>
        <v/>
      </c>
      <c r="W2439" t="str">
        <f>IF(V2439="","",IF(ABS(V2439-R2439)&gt;W$1,ABS(V2439-R2439),""))</f>
        <v/>
      </c>
      <c r="X2439" t="str">
        <f>Y2439&amp;"-"&amp;Z2439&amp;"-"&amp;AC2439&amp;"-"&amp;AD2439&amp;"-"&amp;AG2439</f>
        <v>9.5-e-B-0-0.5</v>
      </c>
      <c r="Y2439">
        <f>F2439</f>
        <v>9.5</v>
      </c>
      <c r="Z2439" s="2" t="str">
        <f>G2439</f>
        <v>e</v>
      </c>
      <c r="AA2439">
        <f>_xlfn.IFNA(VLOOKUP(X2439,'duo-out'!A$2:Q$5000,5,FALSE),E2439+10*(H2439-1)+1+_xlfn.IFNA(VLOOKUP(D2439,states!A$2:C$10,3,FALSE),1))</f>
        <v>61</v>
      </c>
      <c r="AB2439" t="str">
        <f>IF(V2439="","",V2439)</f>
        <v/>
      </c>
      <c r="AC2439" s="2" t="str">
        <f>_xlfn.IFNA(VLOOKUP(D2439,states!A$2:C$10,2,FALSE),"XX")</f>
        <v>B</v>
      </c>
      <c r="AD2439">
        <f>E2439</f>
        <v>0</v>
      </c>
      <c r="AE2439">
        <f>_xlfn.IFNA(VLOOKUP(D2439,states!A$2:D$10,4,FALSE),0)</f>
        <v>0</v>
      </c>
      <c r="AF2439">
        <v>0.5</v>
      </c>
      <c r="AG2439">
        <f>IF(AE2439=0,AF2439,IF(AE2439=1,IF(F2439=0.5,0.5,IF(H2439=1,0.5,1.5)),IF(F2439=0.5,0.5,IF(H2439=1,2.5,1.5))))</f>
        <v>0.5</v>
      </c>
      <c r="AH2439" s="7">
        <f>IF(AC2439="XX",0,1/C2439^(1/5)*IF(E2439=0,100,1)/(E2439+1)^(1/4))</f>
        <v>288.53998118144267</v>
      </c>
    </row>
    <row r="2440" spans="1:34">
      <c r="A2440">
        <v>3064</v>
      </c>
      <c r="B2440" s="1">
        <v>25531.5831</v>
      </c>
      <c r="C2440" s="6">
        <v>5.0000000000000001E-3</v>
      </c>
      <c r="D2440" t="s">
        <v>4</v>
      </c>
      <c r="E2440">
        <v>0</v>
      </c>
      <c r="F2440">
        <v>9.5</v>
      </c>
      <c r="G2440" t="s">
        <v>1</v>
      </c>
      <c r="H2440">
        <v>2</v>
      </c>
      <c r="I2440" t="s">
        <v>0</v>
      </c>
      <c r="J2440">
        <v>0</v>
      </c>
      <c r="K2440">
        <v>9.5</v>
      </c>
      <c r="L2440" t="s">
        <v>2</v>
      </c>
      <c r="M2440">
        <v>2</v>
      </c>
      <c r="N2440" t="s">
        <v>3120</v>
      </c>
      <c r="O2440">
        <v>1</v>
      </c>
      <c r="P2440" t="str">
        <f>D2440&amp;"-"&amp;F2440&amp;"-"&amp;G2440&amp;"-"&amp;E2440&amp;"-"&amp;H2440</f>
        <v>B2Sigma-9.5-e-0-2</v>
      </c>
      <c r="Q2440" t="str">
        <f>I2440&amp;"-"&amp;K2440&amp;"-"&amp;L2440&amp;"-"&amp;J2440&amp;"-"&amp;M2440</f>
        <v>X2Pi-9.5-f-0-2</v>
      </c>
      <c r="R2440">
        <f>B2440+S2440</f>
        <v>27062.485162285</v>
      </c>
      <c r="S2440">
        <f>_xlfn.IFNA(VLOOKUP(Q2440,'MARVEL-X'!A$2:I$1400,7,FALSE),VLOOKUP(Q2440,MARVEL!A$2:J$1522,10,FALSE))</f>
        <v>1530.9020622850001</v>
      </c>
      <c r="T2440">
        <f>IF(P2440=P2439,R2440+T2439,R2440)</f>
        <v>297687.43731856794</v>
      </c>
      <c r="U2440">
        <f>IF(P2440=P2439,1+U2439,1)</f>
        <v>11</v>
      </c>
      <c r="V2440" t="str">
        <f t="shared" si="38"/>
        <v/>
      </c>
      <c r="W2440" t="str">
        <f>IF(V2440="","",IF(ABS(V2440-R2440)&gt;W$1,ABS(V2440-R2440),""))</f>
        <v/>
      </c>
      <c r="X2440" t="str">
        <f>Y2440&amp;"-"&amp;Z2440&amp;"-"&amp;AC2440&amp;"-"&amp;AD2440&amp;"-"&amp;AG2440</f>
        <v>9.5-e-B-0-0.5</v>
      </c>
      <c r="Y2440">
        <f>F2440</f>
        <v>9.5</v>
      </c>
      <c r="Z2440" s="2" t="str">
        <f>G2440</f>
        <v>e</v>
      </c>
      <c r="AA2440">
        <f>_xlfn.IFNA(VLOOKUP(X2440,'duo-out'!A$2:Q$5000,5,FALSE),E2440+10*(H2440-1)+1+_xlfn.IFNA(VLOOKUP(D2440,states!A$2:C$10,3,FALSE),1))</f>
        <v>61</v>
      </c>
      <c r="AB2440" t="str">
        <f>IF(V2440="","",V2440)</f>
        <v/>
      </c>
      <c r="AC2440" s="2" t="str">
        <f>_xlfn.IFNA(VLOOKUP(D2440,states!A$2:C$10,2,FALSE),"XX")</f>
        <v>B</v>
      </c>
      <c r="AD2440">
        <f>E2440</f>
        <v>0</v>
      </c>
      <c r="AE2440">
        <f>_xlfn.IFNA(VLOOKUP(D2440,states!A$2:D$10,4,FALSE),0)</f>
        <v>0</v>
      </c>
      <c r="AF2440">
        <v>0.5</v>
      </c>
      <c r="AG2440">
        <f>IF(AE2440=0,AF2440,IF(AE2440=1,IF(F2440=0.5,0.5,IF(H2440=1,0.5,1.5)),IF(F2440=0.5,0.5,IF(H2440=1,2.5,1.5))))</f>
        <v>0.5</v>
      </c>
      <c r="AH2440" s="7">
        <f>IF(AC2440="XX",0,1/C2440^(1/5)*IF(E2440=0,100,1)/(E2440+1)^(1/4))</f>
        <v>288.53998118144267</v>
      </c>
    </row>
    <row r="2441" spans="1:34">
      <c r="A2441">
        <v>3039</v>
      </c>
      <c r="B2441" s="1">
        <v>25231.536899999999</v>
      </c>
      <c r="C2441" s="6">
        <v>2.2530000000000001E-2</v>
      </c>
      <c r="D2441" t="s">
        <v>4</v>
      </c>
      <c r="E2441">
        <v>0</v>
      </c>
      <c r="F2441">
        <v>9.5</v>
      </c>
      <c r="G2441" t="s">
        <v>1</v>
      </c>
      <c r="H2441">
        <v>2</v>
      </c>
      <c r="I2441" t="s">
        <v>0</v>
      </c>
      <c r="J2441">
        <v>0</v>
      </c>
      <c r="K2441">
        <v>10.5</v>
      </c>
      <c r="L2441" t="s">
        <v>1</v>
      </c>
      <c r="M2441">
        <v>2</v>
      </c>
      <c r="N2441" t="s">
        <v>3095</v>
      </c>
      <c r="O2441">
        <v>1</v>
      </c>
      <c r="P2441" t="str">
        <f>D2441&amp;"-"&amp;F2441&amp;"-"&amp;G2441&amp;"-"&amp;E2441&amp;"-"&amp;H2441</f>
        <v>B2Sigma-9.5-e-0-2</v>
      </c>
      <c r="Q2441" t="str">
        <f>I2441&amp;"-"&amp;K2441&amp;"-"&amp;L2441&amp;"-"&amp;J2441&amp;"-"&amp;M2441</f>
        <v>X2Pi-10.5-e-0-2</v>
      </c>
      <c r="R2441">
        <f>B2441+S2441</f>
        <v>27062.458799510001</v>
      </c>
      <c r="S2441">
        <f>_xlfn.IFNA(VLOOKUP(Q2441,'MARVEL-X'!A$2:I$1400,7,FALSE),VLOOKUP(Q2441,MARVEL!A$2:J$1522,10,FALSE))</f>
        <v>1830.92189951</v>
      </c>
      <c r="T2441">
        <f>IF(P2441=P2440,R2441+T2440,R2441)</f>
        <v>324749.89611807792</v>
      </c>
      <c r="U2441">
        <f>IF(P2441=P2440,1+U2440,1)</f>
        <v>12</v>
      </c>
      <c r="V2441" t="str">
        <f t="shared" si="38"/>
        <v/>
      </c>
      <c r="W2441" t="str">
        <f>IF(V2441="","",IF(ABS(V2441-R2441)&gt;W$1,ABS(V2441-R2441),""))</f>
        <v/>
      </c>
      <c r="X2441" t="str">
        <f>Y2441&amp;"-"&amp;Z2441&amp;"-"&amp;AC2441&amp;"-"&amp;AD2441&amp;"-"&amp;AG2441</f>
        <v>9.5-e-B-0-0.5</v>
      </c>
      <c r="Y2441">
        <f>F2441</f>
        <v>9.5</v>
      </c>
      <c r="Z2441" s="2" t="str">
        <f>G2441</f>
        <v>e</v>
      </c>
      <c r="AA2441">
        <f>_xlfn.IFNA(VLOOKUP(X2441,'duo-out'!A$2:Q$5000,5,FALSE),E2441+10*(H2441-1)+1+_xlfn.IFNA(VLOOKUP(D2441,states!A$2:C$10,3,FALSE),1))</f>
        <v>61</v>
      </c>
      <c r="AB2441" t="str">
        <f>IF(V2441="","",V2441)</f>
        <v/>
      </c>
      <c r="AC2441" s="2" t="str">
        <f>_xlfn.IFNA(VLOOKUP(D2441,states!A$2:C$10,2,FALSE),"XX")</f>
        <v>B</v>
      </c>
      <c r="AD2441">
        <f>E2441</f>
        <v>0</v>
      </c>
      <c r="AE2441">
        <f>_xlfn.IFNA(VLOOKUP(D2441,states!A$2:D$10,4,FALSE),0)</f>
        <v>0</v>
      </c>
      <c r="AF2441">
        <v>0.5</v>
      </c>
      <c r="AG2441">
        <f>IF(AE2441=0,AF2441,IF(AE2441=1,IF(F2441=0.5,0.5,IF(H2441=1,0.5,1.5)),IF(F2441=0.5,0.5,IF(H2441=1,2.5,1.5))))</f>
        <v>0.5</v>
      </c>
      <c r="AH2441" s="7">
        <f>IF(AC2441="XX",0,1/C2441^(1/5)*IF(E2441=0,100,1)/(E2441+1)^(1/4))</f>
        <v>213.52452363981033</v>
      </c>
    </row>
    <row r="2442" spans="1:34">
      <c r="A2442">
        <v>419</v>
      </c>
      <c r="B2442" s="1">
        <v>25531.63</v>
      </c>
      <c r="C2442" s="6">
        <v>0.05</v>
      </c>
      <c r="D2442" t="s">
        <v>4</v>
      </c>
      <c r="E2442">
        <v>0</v>
      </c>
      <c r="F2442">
        <v>9.5</v>
      </c>
      <c r="G2442" t="s">
        <v>1</v>
      </c>
      <c r="H2442">
        <v>2</v>
      </c>
      <c r="I2442" t="s">
        <v>0</v>
      </c>
      <c r="J2442">
        <v>0</v>
      </c>
      <c r="K2442">
        <v>9.5</v>
      </c>
      <c r="L2442" t="s">
        <v>2</v>
      </c>
      <c r="M2442">
        <v>2</v>
      </c>
      <c r="N2442" t="s">
        <v>475</v>
      </c>
      <c r="O2442">
        <v>1</v>
      </c>
      <c r="P2442" t="str">
        <f>D2442&amp;"-"&amp;F2442&amp;"-"&amp;G2442&amp;"-"&amp;E2442&amp;"-"&amp;H2442</f>
        <v>B2Sigma-9.5-e-0-2</v>
      </c>
      <c r="Q2442" t="str">
        <f>I2442&amp;"-"&amp;K2442&amp;"-"&amp;L2442&amp;"-"&amp;J2442&amp;"-"&amp;M2442</f>
        <v>X2Pi-9.5-f-0-2</v>
      </c>
      <c r="R2442">
        <f>B2442+S2442</f>
        <v>27062.532062285001</v>
      </c>
      <c r="S2442">
        <f>_xlfn.IFNA(VLOOKUP(Q2442,'MARVEL-X'!A$2:I$1400,7,FALSE),VLOOKUP(Q2442,MARVEL!A$2:J$1522,10,FALSE))</f>
        <v>1530.9020622850001</v>
      </c>
      <c r="T2442">
        <f>IF(P2442=P2441,R2442+T2441,R2442)</f>
        <v>351812.42818036291</v>
      </c>
      <c r="U2442">
        <f>IF(P2442=P2441,1+U2441,1)</f>
        <v>13</v>
      </c>
      <c r="V2442" t="str">
        <f t="shared" si="38"/>
        <v/>
      </c>
      <c r="W2442" t="str">
        <f>IF(V2442="","",IF(ABS(V2442-R2442)&gt;W$1,ABS(V2442-R2442),""))</f>
        <v/>
      </c>
      <c r="X2442" t="str">
        <f>Y2442&amp;"-"&amp;Z2442&amp;"-"&amp;AC2442&amp;"-"&amp;AD2442&amp;"-"&amp;AG2442</f>
        <v>9.5-e-B-0-0.5</v>
      </c>
      <c r="Y2442">
        <f>F2442</f>
        <v>9.5</v>
      </c>
      <c r="Z2442" s="2" t="str">
        <f>G2442</f>
        <v>e</v>
      </c>
      <c r="AA2442">
        <f>_xlfn.IFNA(VLOOKUP(X2442,'duo-out'!A$2:Q$5000,5,FALSE),E2442+10*(H2442-1)+1+_xlfn.IFNA(VLOOKUP(D2442,states!A$2:C$10,3,FALSE),1))</f>
        <v>61</v>
      </c>
      <c r="AB2442" t="str">
        <f>IF(V2442="","",V2442)</f>
        <v/>
      </c>
      <c r="AC2442" s="2" t="str">
        <f>_xlfn.IFNA(VLOOKUP(D2442,states!A$2:C$10,2,FALSE),"XX")</f>
        <v>B</v>
      </c>
      <c r="AD2442">
        <f>E2442</f>
        <v>0</v>
      </c>
      <c r="AE2442">
        <f>_xlfn.IFNA(VLOOKUP(D2442,states!A$2:D$10,4,FALSE),0)</f>
        <v>0</v>
      </c>
      <c r="AF2442">
        <v>0.5</v>
      </c>
      <c r="AG2442">
        <f>IF(AE2442=0,AF2442,IF(AE2442=1,IF(F2442=0.5,0.5,IF(H2442=1,0.5,1.5)),IF(F2442=0.5,0.5,IF(H2442=1,2.5,1.5))))</f>
        <v>0.5</v>
      </c>
      <c r="AH2442" s="7">
        <f>IF(AC2442="XX",0,1/C2442^(1/5)*IF(E2442=0,100,1)/(E2442+1)^(1/4))</f>
        <v>182.05642030260799</v>
      </c>
    </row>
    <row r="2443" spans="1:34">
      <c r="A2443">
        <v>382</v>
      </c>
      <c r="B2443" s="1">
        <v>25813.61</v>
      </c>
      <c r="C2443" s="6">
        <v>0.05</v>
      </c>
      <c r="D2443" t="s">
        <v>4</v>
      </c>
      <c r="E2443">
        <v>0</v>
      </c>
      <c r="F2443">
        <v>9.5</v>
      </c>
      <c r="G2443" t="s">
        <v>1</v>
      </c>
      <c r="H2443">
        <v>2</v>
      </c>
      <c r="I2443" t="s">
        <v>0</v>
      </c>
      <c r="J2443">
        <v>0</v>
      </c>
      <c r="K2443">
        <v>8.5</v>
      </c>
      <c r="L2443" t="s">
        <v>1</v>
      </c>
      <c r="M2443">
        <v>2</v>
      </c>
      <c r="N2443" t="s">
        <v>438</v>
      </c>
      <c r="O2443">
        <v>1</v>
      </c>
      <c r="P2443" t="str">
        <f>D2443&amp;"-"&amp;F2443&amp;"-"&amp;G2443&amp;"-"&amp;E2443&amp;"-"&amp;H2443</f>
        <v>B2Sigma-9.5-e-0-2</v>
      </c>
      <c r="Q2443" t="str">
        <f>I2443&amp;"-"&amp;K2443&amp;"-"&amp;L2443&amp;"-"&amp;J2443&amp;"-"&amp;M2443</f>
        <v>X2Pi-8.5-e-0-2</v>
      </c>
      <c r="R2443">
        <f>B2443+S2443</f>
        <v>27062.498425397</v>
      </c>
      <c r="S2443">
        <f>_xlfn.IFNA(VLOOKUP(Q2443,'MARVEL-X'!A$2:I$1400,7,FALSE),VLOOKUP(Q2443,MARVEL!A$2:J$1522,10,FALSE))</f>
        <v>1248.888425397</v>
      </c>
      <c r="T2443">
        <f>IF(P2443=P2442,R2443+T2442,R2443)</f>
        <v>378874.92660575989</v>
      </c>
      <c r="U2443">
        <f>IF(P2443=P2442,1+U2442,1)</f>
        <v>14</v>
      </c>
      <c r="V2443" t="str">
        <f t="shared" si="38"/>
        <v/>
      </c>
      <c r="W2443" t="str">
        <f>IF(V2443="","",IF(ABS(V2443-R2443)&gt;W$1,ABS(V2443-R2443),""))</f>
        <v/>
      </c>
      <c r="X2443" t="str">
        <f>Y2443&amp;"-"&amp;Z2443&amp;"-"&amp;AC2443&amp;"-"&amp;AD2443&amp;"-"&amp;AG2443</f>
        <v>9.5-e-B-0-0.5</v>
      </c>
      <c r="Y2443">
        <f>F2443</f>
        <v>9.5</v>
      </c>
      <c r="Z2443" s="2" t="str">
        <f>G2443</f>
        <v>e</v>
      </c>
      <c r="AA2443">
        <f>_xlfn.IFNA(VLOOKUP(X2443,'duo-out'!A$2:Q$5000,5,FALSE),E2443+10*(H2443-1)+1+_xlfn.IFNA(VLOOKUP(D2443,states!A$2:C$10,3,FALSE),1))</f>
        <v>61</v>
      </c>
      <c r="AB2443" t="str">
        <f>IF(V2443="","",V2443)</f>
        <v/>
      </c>
      <c r="AC2443" s="2" t="str">
        <f>_xlfn.IFNA(VLOOKUP(D2443,states!A$2:C$10,2,FALSE),"XX")</f>
        <v>B</v>
      </c>
      <c r="AD2443">
        <f>E2443</f>
        <v>0</v>
      </c>
      <c r="AE2443">
        <f>_xlfn.IFNA(VLOOKUP(D2443,states!A$2:D$10,4,FALSE),0)</f>
        <v>0</v>
      </c>
      <c r="AF2443">
        <v>0.5</v>
      </c>
      <c r="AG2443">
        <f>IF(AE2443=0,AF2443,IF(AE2443=1,IF(F2443=0.5,0.5,IF(H2443=1,0.5,1.5)),IF(F2443=0.5,0.5,IF(H2443=1,2.5,1.5))))</f>
        <v>0.5</v>
      </c>
      <c r="AH2443" s="7">
        <f>IF(AC2443="XX",0,1/C2443^(1/5)*IF(E2443=0,100,1)/(E2443+1)^(1/4))</f>
        <v>182.05642030260799</v>
      </c>
    </row>
    <row r="2444" spans="1:34">
      <c r="A2444">
        <v>458</v>
      </c>
      <c r="B2444" s="1">
        <v>25231.54</v>
      </c>
      <c r="C2444" s="6">
        <v>0.05</v>
      </c>
      <c r="D2444" t="s">
        <v>4</v>
      </c>
      <c r="E2444">
        <v>0</v>
      </c>
      <c r="F2444">
        <v>9.5</v>
      </c>
      <c r="G2444" t="s">
        <v>1</v>
      </c>
      <c r="H2444">
        <v>2</v>
      </c>
      <c r="I2444" t="s">
        <v>0</v>
      </c>
      <c r="J2444">
        <v>0</v>
      </c>
      <c r="K2444">
        <v>10.5</v>
      </c>
      <c r="L2444" t="s">
        <v>1</v>
      </c>
      <c r="M2444">
        <v>2</v>
      </c>
      <c r="N2444" t="s">
        <v>514</v>
      </c>
      <c r="O2444">
        <v>1</v>
      </c>
      <c r="P2444" t="str">
        <f>D2444&amp;"-"&amp;F2444&amp;"-"&amp;G2444&amp;"-"&amp;E2444&amp;"-"&amp;H2444</f>
        <v>B2Sigma-9.5-e-0-2</v>
      </c>
      <c r="Q2444" t="str">
        <f>I2444&amp;"-"&amp;K2444&amp;"-"&amp;L2444&amp;"-"&amp;J2444&amp;"-"&amp;M2444</f>
        <v>X2Pi-10.5-e-0-2</v>
      </c>
      <c r="R2444">
        <f>B2444+S2444</f>
        <v>27062.461899510003</v>
      </c>
      <c r="S2444">
        <f>_xlfn.IFNA(VLOOKUP(Q2444,'MARVEL-X'!A$2:I$1400,7,FALSE),VLOOKUP(Q2444,MARVEL!A$2:J$1522,10,FALSE))</f>
        <v>1830.92189951</v>
      </c>
      <c r="T2444">
        <f>IF(P2444=P2443,R2444+T2443,R2444)</f>
        <v>405937.38850526989</v>
      </c>
      <c r="U2444">
        <f>IF(P2444=P2443,1+U2443,1)</f>
        <v>15</v>
      </c>
      <c r="V2444" t="str">
        <f t="shared" si="38"/>
        <v/>
      </c>
      <c r="W2444" t="str">
        <f>IF(V2444="","",IF(ABS(V2444-R2444)&gt;W$1,ABS(V2444-R2444),""))</f>
        <v/>
      </c>
      <c r="X2444" t="str">
        <f>Y2444&amp;"-"&amp;Z2444&amp;"-"&amp;AC2444&amp;"-"&amp;AD2444&amp;"-"&amp;AG2444</f>
        <v>9.5-e-B-0-0.5</v>
      </c>
      <c r="Y2444">
        <f>F2444</f>
        <v>9.5</v>
      </c>
      <c r="Z2444" s="2" t="str">
        <f>G2444</f>
        <v>e</v>
      </c>
      <c r="AA2444">
        <f>_xlfn.IFNA(VLOOKUP(X2444,'duo-out'!A$2:Q$5000,5,FALSE),E2444+10*(H2444-1)+1+_xlfn.IFNA(VLOOKUP(D2444,states!A$2:C$10,3,FALSE),1))</f>
        <v>61</v>
      </c>
      <c r="AB2444" t="str">
        <f>IF(V2444="","",V2444)</f>
        <v/>
      </c>
      <c r="AC2444" s="2" t="str">
        <f>_xlfn.IFNA(VLOOKUP(D2444,states!A$2:C$10,2,FALSE),"XX")</f>
        <v>B</v>
      </c>
      <c r="AD2444">
        <f>E2444</f>
        <v>0</v>
      </c>
      <c r="AE2444">
        <f>_xlfn.IFNA(VLOOKUP(D2444,states!A$2:D$10,4,FALSE),0)</f>
        <v>0</v>
      </c>
      <c r="AF2444">
        <v>0.5</v>
      </c>
      <c r="AG2444">
        <f>IF(AE2444=0,AF2444,IF(AE2444=1,IF(F2444=0.5,0.5,IF(H2444=1,0.5,1.5)),IF(F2444=0.5,0.5,IF(H2444=1,2.5,1.5))))</f>
        <v>0.5</v>
      </c>
      <c r="AH2444" s="7">
        <f>IF(AC2444="XX",0,1/C2444^(1/5)*IF(E2444=0,100,1)/(E2444+1)^(1/4))</f>
        <v>182.05642030260799</v>
      </c>
    </row>
    <row r="2445" spans="1:34">
      <c r="A2445">
        <v>6219</v>
      </c>
      <c r="B2445" s="1">
        <v>25813.72</v>
      </c>
      <c r="C2445" s="6">
        <v>0.5</v>
      </c>
      <c r="D2445" t="s">
        <v>4</v>
      </c>
      <c r="E2445">
        <v>0</v>
      </c>
      <c r="F2445">
        <v>9.5</v>
      </c>
      <c r="G2445" t="s">
        <v>1</v>
      </c>
      <c r="H2445">
        <v>2</v>
      </c>
      <c r="I2445" t="s">
        <v>0</v>
      </c>
      <c r="J2445">
        <v>0</v>
      </c>
      <c r="K2445">
        <v>8.5</v>
      </c>
      <c r="L2445" t="s">
        <v>1</v>
      </c>
      <c r="M2445">
        <v>2</v>
      </c>
      <c r="N2445" t="s">
        <v>6275</v>
      </c>
      <c r="O2445">
        <v>1</v>
      </c>
      <c r="P2445" t="str">
        <f>D2445&amp;"-"&amp;F2445&amp;"-"&amp;G2445&amp;"-"&amp;E2445&amp;"-"&amp;H2445</f>
        <v>B2Sigma-9.5-e-0-2</v>
      </c>
      <c r="Q2445" t="str">
        <f>I2445&amp;"-"&amp;K2445&amp;"-"&amp;L2445&amp;"-"&amp;J2445&amp;"-"&amp;M2445</f>
        <v>X2Pi-8.5-e-0-2</v>
      </c>
      <c r="R2445">
        <f>B2445+S2445</f>
        <v>27062.608425397</v>
      </c>
      <c r="S2445">
        <f>_xlfn.IFNA(VLOOKUP(Q2445,'MARVEL-X'!A$2:I$1400,7,FALSE),VLOOKUP(Q2445,MARVEL!A$2:J$1522,10,FALSE))</f>
        <v>1248.888425397</v>
      </c>
      <c r="T2445">
        <f>IF(P2445=P2444,R2445+T2444,R2445)</f>
        <v>432999.99693066691</v>
      </c>
      <c r="U2445">
        <f>IF(P2445=P2444,1+U2444,1)</f>
        <v>16</v>
      </c>
      <c r="V2445">
        <f t="shared" si="38"/>
        <v>27062.499808166682</v>
      </c>
      <c r="W2445">
        <f>IF(V2445="","",IF(ABS(V2445-R2445)&gt;W$1,ABS(V2445-R2445),""))</f>
        <v>0.10861723031848669</v>
      </c>
      <c r="X2445" t="str">
        <f>Y2445&amp;"-"&amp;Z2445&amp;"-"&amp;AC2445&amp;"-"&amp;AD2445&amp;"-"&amp;AG2445</f>
        <v>9.5-e-B-0-0.5</v>
      </c>
      <c r="Y2445">
        <f>F2445</f>
        <v>9.5</v>
      </c>
      <c r="Z2445" s="2" t="str">
        <f>G2445</f>
        <v>e</v>
      </c>
      <c r="AA2445">
        <f>_xlfn.IFNA(VLOOKUP(X2445,'duo-out'!A$2:Q$5000,5,FALSE),E2445+10*(H2445-1)+1+_xlfn.IFNA(VLOOKUP(D2445,states!A$2:C$10,3,FALSE),1))</f>
        <v>61</v>
      </c>
      <c r="AB2445">
        <f>IF(V2445="","",V2445)</f>
        <v>27062.499808166682</v>
      </c>
      <c r="AC2445" s="2" t="str">
        <f>_xlfn.IFNA(VLOOKUP(D2445,states!A$2:C$10,2,FALSE),"XX")</f>
        <v>B</v>
      </c>
      <c r="AD2445">
        <f>E2445</f>
        <v>0</v>
      </c>
      <c r="AE2445">
        <f>_xlfn.IFNA(VLOOKUP(D2445,states!A$2:D$10,4,FALSE),0)</f>
        <v>0</v>
      </c>
      <c r="AF2445">
        <v>0.5</v>
      </c>
      <c r="AG2445">
        <f>IF(AE2445=0,AF2445,IF(AE2445=1,IF(F2445=0.5,0.5,IF(H2445=1,0.5,1.5)),IF(F2445=0.5,0.5,IF(H2445=1,2.5,1.5))))</f>
        <v>0.5</v>
      </c>
      <c r="AH2445" s="7">
        <f>IF(AC2445="XX",0,1/C2445^(1/5)*IF(E2445=0,100,1)/(E2445+1)^(1/4))</f>
        <v>114.86983549970351</v>
      </c>
    </row>
    <row r="2446" spans="1:34">
      <c r="A2446">
        <v>5099</v>
      </c>
      <c r="B2446" s="1">
        <v>27147.98</v>
      </c>
      <c r="C2446" s="6">
        <v>0.57840000000000003</v>
      </c>
      <c r="D2446" t="s">
        <v>4</v>
      </c>
      <c r="E2446">
        <v>1</v>
      </c>
      <c r="F2446">
        <v>9.5</v>
      </c>
      <c r="G2446" t="s">
        <v>1</v>
      </c>
      <c r="H2446">
        <v>2</v>
      </c>
      <c r="I2446" t="s">
        <v>0</v>
      </c>
      <c r="J2446">
        <v>0</v>
      </c>
      <c r="K2446">
        <v>9.5</v>
      </c>
      <c r="L2446" t="s">
        <v>2</v>
      </c>
      <c r="M2446">
        <v>2</v>
      </c>
      <c r="N2446" t="s">
        <v>5155</v>
      </c>
      <c r="O2446">
        <v>1</v>
      </c>
      <c r="P2446" t="str">
        <f>D2446&amp;"-"&amp;F2446&amp;"-"&amp;G2446&amp;"-"&amp;E2446&amp;"-"&amp;H2446</f>
        <v>B2Sigma-9.5-e-1-2</v>
      </c>
      <c r="Q2446" t="str">
        <f>I2446&amp;"-"&amp;K2446&amp;"-"&amp;L2446&amp;"-"&amp;J2446&amp;"-"&amp;M2446</f>
        <v>X2Pi-9.5-f-0-2</v>
      </c>
      <c r="R2446">
        <f>B2446+S2446</f>
        <v>28678.882062285</v>
      </c>
      <c r="S2446">
        <f>_xlfn.IFNA(VLOOKUP(Q2446,'MARVEL-X'!A$2:I$1400,7,FALSE),VLOOKUP(Q2446,MARVEL!A$2:J$1522,10,FALSE))</f>
        <v>1530.9020622850001</v>
      </c>
      <c r="T2446">
        <f>IF(P2446=P2445,R2446+T2445,R2446)</f>
        <v>28678.882062285</v>
      </c>
      <c r="U2446">
        <f>IF(P2446=P2445,1+U2445,1)</f>
        <v>1</v>
      </c>
      <c r="V2446" t="str">
        <f t="shared" si="38"/>
        <v/>
      </c>
      <c r="W2446" t="str">
        <f>IF(V2446="","",IF(ABS(V2446-R2446)&gt;W$1,ABS(V2446-R2446),""))</f>
        <v/>
      </c>
      <c r="X2446" t="str">
        <f>Y2446&amp;"-"&amp;Z2446&amp;"-"&amp;AC2446&amp;"-"&amp;AD2446&amp;"-"&amp;AG2446</f>
        <v>9.5-e-B-1-0.5</v>
      </c>
      <c r="Y2446">
        <f>F2446</f>
        <v>9.5</v>
      </c>
      <c r="Z2446" s="2" t="str">
        <f>G2446</f>
        <v>e</v>
      </c>
      <c r="AA2446">
        <f>_xlfn.IFNA(VLOOKUP(X2446,'duo-out'!A$2:Q$5000,5,FALSE),E2446+10*(H2446-1)+1+_xlfn.IFNA(VLOOKUP(D2446,states!A$2:C$10,3,FALSE),1))</f>
        <v>62</v>
      </c>
      <c r="AB2446" t="str">
        <f>IF(V2446="","",V2446)</f>
        <v/>
      </c>
      <c r="AC2446" s="2" t="str">
        <f>_xlfn.IFNA(VLOOKUP(D2446,states!A$2:C$10,2,FALSE),"XX")</f>
        <v>B</v>
      </c>
      <c r="AD2446">
        <f>E2446</f>
        <v>1</v>
      </c>
      <c r="AE2446">
        <f>_xlfn.IFNA(VLOOKUP(D2446,states!A$2:D$10,4,FALSE),0)</f>
        <v>0</v>
      </c>
      <c r="AF2446">
        <v>0.5</v>
      </c>
      <c r="AG2446">
        <f>IF(AE2446=0,AF2446,IF(AE2446=1,IF(F2446=0.5,0.5,IF(H2446=1,0.5,1.5)),IF(F2446=0.5,0.5,IF(H2446=1,2.5,1.5))))</f>
        <v>0.5</v>
      </c>
      <c r="AH2446" s="7">
        <f>IF(AC2446="XX",0,1/C2446^(1/5)*IF(E2446=0,100,1)/(E2446+1)^(1/4))</f>
        <v>0.93820305813853955</v>
      </c>
    </row>
    <row r="2447" spans="1:34">
      <c r="A2447">
        <v>5088</v>
      </c>
      <c r="B2447" s="1">
        <v>26847.66</v>
      </c>
      <c r="C2447" s="6">
        <v>0.25169999999999998</v>
      </c>
      <c r="D2447" t="s">
        <v>4</v>
      </c>
      <c r="E2447">
        <v>1</v>
      </c>
      <c r="F2447">
        <v>9.5</v>
      </c>
      <c r="G2447" t="s">
        <v>1</v>
      </c>
      <c r="H2447">
        <v>2</v>
      </c>
      <c r="I2447" t="s">
        <v>0</v>
      </c>
      <c r="J2447">
        <v>0</v>
      </c>
      <c r="K2447">
        <v>10.5</v>
      </c>
      <c r="L2447" t="s">
        <v>1</v>
      </c>
      <c r="M2447">
        <v>2</v>
      </c>
      <c r="N2447" t="s">
        <v>5144</v>
      </c>
      <c r="O2447">
        <v>1</v>
      </c>
      <c r="P2447" t="str">
        <f>D2447&amp;"-"&amp;F2447&amp;"-"&amp;G2447&amp;"-"&amp;E2447&amp;"-"&amp;H2447</f>
        <v>B2Sigma-9.5-e-1-2</v>
      </c>
      <c r="Q2447" t="str">
        <f>I2447&amp;"-"&amp;K2447&amp;"-"&amp;L2447&amp;"-"&amp;J2447&amp;"-"&amp;M2447</f>
        <v>X2Pi-10.5-e-0-2</v>
      </c>
      <c r="R2447">
        <f>B2447+S2447</f>
        <v>28678.581899509998</v>
      </c>
      <c r="S2447">
        <f>_xlfn.IFNA(VLOOKUP(Q2447,'MARVEL-X'!A$2:I$1400,7,FALSE),VLOOKUP(Q2447,MARVEL!A$2:J$1522,10,FALSE))</f>
        <v>1830.92189951</v>
      </c>
      <c r="T2447">
        <f>IF(P2447=P2446,R2447+T2446,R2447)</f>
        <v>57357.463961795002</v>
      </c>
      <c r="U2447">
        <f>IF(P2447=P2446,1+U2446,1)</f>
        <v>2</v>
      </c>
      <c r="V2447" t="str">
        <f t="shared" si="38"/>
        <v/>
      </c>
      <c r="W2447" t="str">
        <f>IF(V2447="","",IF(ABS(V2447-R2447)&gt;W$1,ABS(V2447-R2447),""))</f>
        <v/>
      </c>
      <c r="X2447" t="str">
        <f>Y2447&amp;"-"&amp;Z2447&amp;"-"&amp;AC2447&amp;"-"&amp;AD2447&amp;"-"&amp;AG2447</f>
        <v>9.5-e-B-1-0.5</v>
      </c>
      <c r="Y2447">
        <f>F2447</f>
        <v>9.5</v>
      </c>
      <c r="Z2447" s="2" t="str">
        <f>G2447</f>
        <v>e</v>
      </c>
      <c r="AA2447">
        <f>_xlfn.IFNA(VLOOKUP(X2447,'duo-out'!A$2:Q$5000,5,FALSE),E2447+10*(H2447-1)+1+_xlfn.IFNA(VLOOKUP(D2447,states!A$2:C$10,3,FALSE),1))</f>
        <v>62</v>
      </c>
      <c r="AB2447" t="str">
        <f>IF(V2447="","",V2447)</f>
        <v/>
      </c>
      <c r="AC2447" s="2" t="str">
        <f>_xlfn.IFNA(VLOOKUP(D2447,states!A$2:C$10,2,FALSE),"XX")</f>
        <v>B</v>
      </c>
      <c r="AD2447">
        <f>E2447</f>
        <v>1</v>
      </c>
      <c r="AE2447">
        <f>_xlfn.IFNA(VLOOKUP(D2447,states!A$2:D$10,4,FALSE),0)</f>
        <v>0</v>
      </c>
      <c r="AF2447">
        <v>0.5</v>
      </c>
      <c r="AG2447">
        <f>IF(AE2447=0,AF2447,IF(AE2447=1,IF(F2447=0.5,0.5,IF(H2447=1,0.5,1.5)),IF(F2447=0.5,0.5,IF(H2447=1,2.5,1.5))))</f>
        <v>0.5</v>
      </c>
      <c r="AH2447" s="7">
        <f>IF(AC2447="XX",0,1/C2447^(1/5)*IF(E2447=0,100,1)/(E2447+1)^(1/4))</f>
        <v>1.1080665838291839</v>
      </c>
    </row>
    <row r="2448" spans="1:34">
      <c r="A2448">
        <v>5110</v>
      </c>
      <c r="B2448" s="1">
        <v>27429.83</v>
      </c>
      <c r="C2448" s="6">
        <v>0.3952</v>
      </c>
      <c r="D2448" t="s">
        <v>4</v>
      </c>
      <c r="E2448">
        <v>1</v>
      </c>
      <c r="F2448">
        <v>9.5</v>
      </c>
      <c r="G2448" t="s">
        <v>1</v>
      </c>
      <c r="H2448">
        <v>2</v>
      </c>
      <c r="I2448" t="s">
        <v>0</v>
      </c>
      <c r="J2448">
        <v>0</v>
      </c>
      <c r="K2448">
        <v>8.5</v>
      </c>
      <c r="L2448" t="s">
        <v>1</v>
      </c>
      <c r="M2448">
        <v>2</v>
      </c>
      <c r="N2448" t="s">
        <v>5166</v>
      </c>
      <c r="O2448">
        <v>1</v>
      </c>
      <c r="P2448" t="str">
        <f>D2448&amp;"-"&amp;F2448&amp;"-"&amp;G2448&amp;"-"&amp;E2448&amp;"-"&amp;H2448</f>
        <v>B2Sigma-9.5-e-1-2</v>
      </c>
      <c r="Q2448" t="str">
        <f>I2448&amp;"-"&amp;K2448&amp;"-"&amp;L2448&amp;"-"&amp;J2448&amp;"-"&amp;M2448</f>
        <v>X2Pi-8.5-e-0-2</v>
      </c>
      <c r="R2448">
        <f>B2448+S2448</f>
        <v>28678.718425397001</v>
      </c>
      <c r="S2448">
        <f>_xlfn.IFNA(VLOOKUP(Q2448,'MARVEL-X'!A$2:I$1400,7,FALSE),VLOOKUP(Q2448,MARVEL!A$2:J$1522,10,FALSE))</f>
        <v>1248.888425397</v>
      </c>
      <c r="T2448">
        <f>IF(P2448=P2447,R2448+T2447,R2448)</f>
        <v>86036.182387192006</v>
      </c>
      <c r="U2448">
        <f>IF(P2448=P2447,1+U2447,1)</f>
        <v>3</v>
      </c>
      <c r="V2448" t="str">
        <f t="shared" si="38"/>
        <v/>
      </c>
      <c r="W2448" t="str">
        <f>IF(V2448="","",IF(ABS(V2448-R2448)&gt;W$1,ABS(V2448-R2448),""))</f>
        <v/>
      </c>
      <c r="X2448" t="str">
        <f>Y2448&amp;"-"&amp;Z2448&amp;"-"&amp;AC2448&amp;"-"&amp;AD2448&amp;"-"&amp;AG2448</f>
        <v>9.5-e-B-1-0.5</v>
      </c>
      <c r="Y2448">
        <f>F2448</f>
        <v>9.5</v>
      </c>
      <c r="Z2448" s="2" t="str">
        <f>G2448</f>
        <v>e</v>
      </c>
      <c r="AA2448">
        <f>_xlfn.IFNA(VLOOKUP(X2448,'duo-out'!A$2:Q$5000,5,FALSE),E2448+10*(H2448-1)+1+_xlfn.IFNA(VLOOKUP(D2448,states!A$2:C$10,3,FALSE),1))</f>
        <v>62</v>
      </c>
      <c r="AB2448" t="str">
        <f>IF(V2448="","",V2448)</f>
        <v/>
      </c>
      <c r="AC2448" s="2" t="str">
        <f>_xlfn.IFNA(VLOOKUP(D2448,states!A$2:C$10,2,FALSE),"XX")</f>
        <v>B</v>
      </c>
      <c r="AD2448">
        <f>E2448</f>
        <v>1</v>
      </c>
      <c r="AE2448">
        <f>_xlfn.IFNA(VLOOKUP(D2448,states!A$2:D$10,4,FALSE),0)</f>
        <v>0</v>
      </c>
      <c r="AF2448">
        <v>0.5</v>
      </c>
      <c r="AG2448">
        <f>IF(AE2448=0,AF2448,IF(AE2448=1,IF(F2448=0.5,0.5,IF(H2448=1,0.5,1.5)),IF(F2448=0.5,0.5,IF(H2448=1,2.5,1.5))))</f>
        <v>0.5</v>
      </c>
      <c r="AH2448" s="7">
        <f>IF(AC2448="XX",0,1/C2448^(1/5)*IF(E2448=0,100,1)/(E2448+1)^(1/4))</f>
        <v>1.012462890006772</v>
      </c>
    </row>
    <row r="2449" spans="1:34">
      <c r="A2449">
        <v>484</v>
      </c>
      <c r="B2449" s="1">
        <v>27429.39</v>
      </c>
      <c r="C2449" s="6">
        <v>8.8779999999999998E-2</v>
      </c>
      <c r="D2449" t="s">
        <v>4</v>
      </c>
      <c r="E2449">
        <v>1</v>
      </c>
      <c r="F2449">
        <v>9.5</v>
      </c>
      <c r="G2449" t="s">
        <v>1</v>
      </c>
      <c r="H2449">
        <v>2</v>
      </c>
      <c r="I2449" t="s">
        <v>0</v>
      </c>
      <c r="J2449">
        <v>0</v>
      </c>
      <c r="K2449">
        <v>8.5</v>
      </c>
      <c r="L2449" t="s">
        <v>1</v>
      </c>
      <c r="M2449">
        <v>2</v>
      </c>
      <c r="N2449" t="s">
        <v>540</v>
      </c>
      <c r="O2449">
        <v>-1</v>
      </c>
      <c r="P2449" t="str">
        <f>D2449&amp;"-"&amp;F2449&amp;"-"&amp;G2449&amp;"-"&amp;E2449&amp;"-"&amp;H2449</f>
        <v>B2Sigma-9.5-e-1-2</v>
      </c>
      <c r="Q2449" t="str">
        <f>I2449&amp;"-"&amp;K2449&amp;"-"&amp;L2449&amp;"-"&amp;J2449&amp;"-"&amp;M2449</f>
        <v>X2Pi-8.5-e-0-2</v>
      </c>
      <c r="R2449">
        <f>B2449+S2449</f>
        <v>28678.278425396999</v>
      </c>
      <c r="S2449">
        <f>_xlfn.IFNA(VLOOKUP(Q2449,'MARVEL-X'!A$2:I$1400,7,FALSE),VLOOKUP(Q2449,MARVEL!A$2:J$1522,10,FALSE))</f>
        <v>1248.888425397</v>
      </c>
      <c r="T2449">
        <f>IF(P2449=P2448,R2449+T2448,R2449)</f>
        <v>114714.46081258901</v>
      </c>
      <c r="U2449">
        <f>IF(P2449=P2448,1+U2448,1)</f>
        <v>4</v>
      </c>
      <c r="V2449" t="str">
        <f t="shared" si="38"/>
        <v/>
      </c>
      <c r="W2449" t="str">
        <f>IF(V2449="","",IF(ABS(V2449-R2449)&gt;W$1,ABS(V2449-R2449),""))</f>
        <v/>
      </c>
      <c r="X2449" t="str">
        <f>Y2449&amp;"-"&amp;Z2449&amp;"-"&amp;AC2449&amp;"-"&amp;AD2449&amp;"-"&amp;AG2449</f>
        <v>9.5-e-B-1-0.5</v>
      </c>
      <c r="Y2449">
        <f>F2449</f>
        <v>9.5</v>
      </c>
      <c r="Z2449" s="2" t="str">
        <f>G2449</f>
        <v>e</v>
      </c>
      <c r="AA2449">
        <f>_xlfn.IFNA(VLOOKUP(X2449,'duo-out'!A$2:Q$5000,5,FALSE),E2449+10*(H2449-1)+1+_xlfn.IFNA(VLOOKUP(D2449,states!A$2:C$10,3,FALSE),1))</f>
        <v>62</v>
      </c>
      <c r="AB2449" t="str">
        <f>IF(V2449="","",V2449)</f>
        <v/>
      </c>
      <c r="AC2449" s="2" t="str">
        <f>_xlfn.IFNA(VLOOKUP(D2449,states!A$2:C$10,2,FALSE),"XX")</f>
        <v>B</v>
      </c>
      <c r="AD2449">
        <f>E2449</f>
        <v>1</v>
      </c>
      <c r="AE2449">
        <f>_xlfn.IFNA(VLOOKUP(D2449,states!A$2:D$10,4,FALSE),0)</f>
        <v>0</v>
      </c>
      <c r="AF2449">
        <v>0.5</v>
      </c>
      <c r="AG2449">
        <f>IF(AE2449=0,AF2449,IF(AE2449=1,IF(F2449=0.5,0.5,IF(H2449=1,0.5,1.5)),IF(F2449=0.5,0.5,IF(H2449=1,2.5,1.5))))</f>
        <v>0.5</v>
      </c>
      <c r="AH2449" s="7">
        <f>IF(AC2449="XX",0,1/C2449^(1/5)*IF(E2449=0,100,1)/(E2449+1)^(1/4))</f>
        <v>1.3648328689014662</v>
      </c>
    </row>
    <row r="2450" spans="1:34">
      <c r="A2450">
        <v>6325</v>
      </c>
      <c r="B2450" s="1">
        <v>24184.17</v>
      </c>
      <c r="C2450" s="6">
        <v>0.5</v>
      </c>
      <c r="D2450" t="s">
        <v>4</v>
      </c>
      <c r="E2450">
        <v>1</v>
      </c>
      <c r="F2450">
        <v>9.5</v>
      </c>
      <c r="G2450" t="s">
        <v>1</v>
      </c>
      <c r="H2450">
        <v>2</v>
      </c>
      <c r="I2450" t="s">
        <v>0</v>
      </c>
      <c r="J2450">
        <v>1</v>
      </c>
      <c r="K2450">
        <v>10.5</v>
      </c>
      <c r="L2450" t="s">
        <v>1</v>
      </c>
      <c r="M2450">
        <v>2</v>
      </c>
      <c r="N2450" t="s">
        <v>6381</v>
      </c>
      <c r="O2450">
        <v>1</v>
      </c>
      <c r="P2450" t="str">
        <f>D2450&amp;"-"&amp;F2450&amp;"-"&amp;G2450&amp;"-"&amp;E2450&amp;"-"&amp;H2450</f>
        <v>B2Sigma-9.5-e-1-2</v>
      </c>
      <c r="Q2450" t="str">
        <f>I2450&amp;"-"&amp;K2450&amp;"-"&amp;L2450&amp;"-"&amp;J2450&amp;"-"&amp;M2450</f>
        <v>X2Pi-10.5-e-1-2</v>
      </c>
      <c r="R2450">
        <f>B2450+S2450</f>
        <v>28678.545276518998</v>
      </c>
      <c r="S2450">
        <f>_xlfn.IFNA(VLOOKUP(Q2450,'MARVEL-X'!A$2:I$1400,7,FALSE),VLOOKUP(Q2450,MARVEL!A$2:J$1522,10,FALSE))</f>
        <v>4494.3752765190002</v>
      </c>
      <c r="T2450">
        <f>IF(P2450=P2449,R2450+T2449,R2450)</f>
        <v>143393.00608910801</v>
      </c>
      <c r="U2450">
        <f>IF(P2450=P2449,1+U2449,1)</f>
        <v>5</v>
      </c>
      <c r="V2450" t="str">
        <f t="shared" si="38"/>
        <v/>
      </c>
      <c r="W2450" t="str">
        <f>IF(V2450="","",IF(ABS(V2450-R2450)&gt;W$1,ABS(V2450-R2450),""))</f>
        <v/>
      </c>
      <c r="X2450" t="str">
        <f>Y2450&amp;"-"&amp;Z2450&amp;"-"&amp;AC2450&amp;"-"&amp;AD2450&amp;"-"&amp;AG2450</f>
        <v>9.5-e-B-1-0.5</v>
      </c>
      <c r="Y2450">
        <f>F2450</f>
        <v>9.5</v>
      </c>
      <c r="Z2450" s="2" t="str">
        <f>G2450</f>
        <v>e</v>
      </c>
      <c r="AA2450">
        <f>_xlfn.IFNA(VLOOKUP(X2450,'duo-out'!A$2:Q$5000,5,FALSE),E2450+10*(H2450-1)+1+_xlfn.IFNA(VLOOKUP(D2450,states!A$2:C$10,3,FALSE),1))</f>
        <v>62</v>
      </c>
      <c r="AB2450" t="str">
        <f>IF(V2450="","",V2450)</f>
        <v/>
      </c>
      <c r="AC2450" s="2" t="str">
        <f>_xlfn.IFNA(VLOOKUP(D2450,states!A$2:C$10,2,FALSE),"XX")</f>
        <v>B</v>
      </c>
      <c r="AD2450">
        <f>E2450</f>
        <v>1</v>
      </c>
      <c r="AE2450">
        <f>_xlfn.IFNA(VLOOKUP(D2450,states!A$2:D$10,4,FALSE),0)</f>
        <v>0</v>
      </c>
      <c r="AF2450">
        <v>0.5</v>
      </c>
      <c r="AG2450">
        <f>IF(AE2450=0,AF2450,IF(AE2450=1,IF(F2450=0.5,0.5,IF(H2450=1,0.5,1.5)),IF(F2450=0.5,0.5,IF(H2450=1,2.5,1.5))))</f>
        <v>0.5</v>
      </c>
      <c r="AH2450" s="7">
        <f>IF(AC2450="XX",0,1/C2450^(1/5)*IF(E2450=0,100,1)/(E2450+1)^(1/4))</f>
        <v>0.96593632892484571</v>
      </c>
    </row>
    <row r="2451" spans="1:34">
      <c r="A2451">
        <v>6319</v>
      </c>
      <c r="B2451" s="1">
        <v>24472.84</v>
      </c>
      <c r="C2451" s="6">
        <v>0.5</v>
      </c>
      <c r="D2451" t="s">
        <v>4</v>
      </c>
      <c r="E2451">
        <v>1</v>
      </c>
      <c r="F2451">
        <v>9.5</v>
      </c>
      <c r="G2451" t="s">
        <v>1</v>
      </c>
      <c r="H2451">
        <v>2</v>
      </c>
      <c r="I2451" t="s">
        <v>0</v>
      </c>
      <c r="J2451">
        <v>1</v>
      </c>
      <c r="K2451">
        <v>9.5</v>
      </c>
      <c r="L2451" t="s">
        <v>2</v>
      </c>
      <c r="M2451">
        <v>2</v>
      </c>
      <c r="N2451" t="s">
        <v>6375</v>
      </c>
      <c r="O2451">
        <v>1</v>
      </c>
      <c r="P2451" t="str">
        <f>D2451&amp;"-"&amp;F2451&amp;"-"&amp;G2451&amp;"-"&amp;E2451&amp;"-"&amp;H2451</f>
        <v>B2Sigma-9.5-e-1-2</v>
      </c>
      <c r="Q2451" t="str">
        <f>I2451&amp;"-"&amp;K2451&amp;"-"&amp;L2451&amp;"-"&amp;J2451&amp;"-"&amp;M2451</f>
        <v>X2Pi-9.5-f-1-2</v>
      </c>
      <c r="R2451">
        <f>B2451+S2451</f>
        <v>28678.576611405999</v>
      </c>
      <c r="S2451">
        <f>_xlfn.IFNA(VLOOKUP(Q2451,'MARVEL-X'!A$2:I$1400,7,FALSE),VLOOKUP(Q2451,MARVEL!A$2:J$1522,10,FALSE))</f>
        <v>4205.7366114059996</v>
      </c>
      <c r="T2451">
        <f>IF(P2451=P2450,R2451+T2450,R2451)</f>
        <v>172071.582700514</v>
      </c>
      <c r="U2451">
        <f>IF(P2451=P2450,1+U2450,1)</f>
        <v>6</v>
      </c>
      <c r="V2451" t="str">
        <f t="shared" si="38"/>
        <v/>
      </c>
      <c r="W2451" t="str">
        <f>IF(V2451="","",IF(ABS(V2451-R2451)&gt;W$1,ABS(V2451-R2451),""))</f>
        <v/>
      </c>
      <c r="X2451" t="str">
        <f>Y2451&amp;"-"&amp;Z2451&amp;"-"&amp;AC2451&amp;"-"&amp;AD2451&amp;"-"&amp;AG2451</f>
        <v>9.5-e-B-1-0.5</v>
      </c>
      <c r="Y2451">
        <f>F2451</f>
        <v>9.5</v>
      </c>
      <c r="Z2451" s="2" t="str">
        <f>G2451</f>
        <v>e</v>
      </c>
      <c r="AA2451">
        <f>_xlfn.IFNA(VLOOKUP(X2451,'duo-out'!A$2:Q$5000,5,FALSE),E2451+10*(H2451-1)+1+_xlfn.IFNA(VLOOKUP(D2451,states!A$2:C$10,3,FALSE),1))</f>
        <v>62</v>
      </c>
      <c r="AB2451" t="str">
        <f>IF(V2451="","",V2451)</f>
        <v/>
      </c>
      <c r="AC2451" s="2" t="str">
        <f>_xlfn.IFNA(VLOOKUP(D2451,states!A$2:C$10,2,FALSE),"XX")</f>
        <v>B</v>
      </c>
      <c r="AD2451">
        <f>E2451</f>
        <v>1</v>
      </c>
      <c r="AE2451">
        <f>_xlfn.IFNA(VLOOKUP(D2451,states!A$2:D$10,4,FALSE),0)</f>
        <v>0</v>
      </c>
      <c r="AF2451">
        <v>0.5</v>
      </c>
      <c r="AG2451">
        <f>IF(AE2451=0,AF2451,IF(AE2451=1,IF(F2451=0.5,0.5,IF(H2451=1,0.5,1.5)),IF(F2451=0.5,0.5,IF(H2451=1,2.5,1.5))))</f>
        <v>0.5</v>
      </c>
      <c r="AH2451" s="7">
        <f>IF(AC2451="XX",0,1/C2451^(1/5)*IF(E2451=0,100,1)/(E2451+1)^(1/4))</f>
        <v>0.96593632892484571</v>
      </c>
    </row>
    <row r="2452" spans="1:34">
      <c r="A2452">
        <v>6301</v>
      </c>
      <c r="B2452" s="1">
        <v>26847.66</v>
      </c>
      <c r="C2452" s="6">
        <v>0.5</v>
      </c>
      <c r="D2452" t="s">
        <v>4</v>
      </c>
      <c r="E2452">
        <v>1</v>
      </c>
      <c r="F2452">
        <v>9.5</v>
      </c>
      <c r="G2452" t="s">
        <v>1</v>
      </c>
      <c r="H2452">
        <v>2</v>
      </c>
      <c r="I2452" t="s">
        <v>0</v>
      </c>
      <c r="J2452">
        <v>0</v>
      </c>
      <c r="K2452">
        <v>10.5</v>
      </c>
      <c r="L2452" t="s">
        <v>1</v>
      </c>
      <c r="M2452">
        <v>2</v>
      </c>
      <c r="N2452" t="s">
        <v>6357</v>
      </c>
      <c r="O2452">
        <v>1</v>
      </c>
      <c r="P2452" t="str">
        <f>D2452&amp;"-"&amp;F2452&amp;"-"&amp;G2452&amp;"-"&amp;E2452&amp;"-"&amp;H2452</f>
        <v>B2Sigma-9.5-e-1-2</v>
      </c>
      <c r="Q2452" t="str">
        <f>I2452&amp;"-"&amp;K2452&amp;"-"&amp;L2452&amp;"-"&amp;J2452&amp;"-"&amp;M2452</f>
        <v>X2Pi-10.5-e-0-2</v>
      </c>
      <c r="R2452">
        <f>B2452+S2452</f>
        <v>28678.581899509998</v>
      </c>
      <c r="S2452">
        <f>_xlfn.IFNA(VLOOKUP(Q2452,'MARVEL-X'!A$2:I$1400,7,FALSE),VLOOKUP(Q2452,MARVEL!A$2:J$1522,10,FALSE))</f>
        <v>1830.92189951</v>
      </c>
      <c r="T2452">
        <f>IF(P2452=P2451,R2452+T2451,R2452)</f>
        <v>200750.164600024</v>
      </c>
      <c r="U2452">
        <f>IF(P2452=P2451,1+U2451,1)</f>
        <v>7</v>
      </c>
      <c r="V2452" t="str">
        <f t="shared" si="38"/>
        <v/>
      </c>
      <c r="W2452" t="str">
        <f>IF(V2452="","",IF(ABS(V2452-R2452)&gt;W$1,ABS(V2452-R2452),""))</f>
        <v/>
      </c>
      <c r="X2452" t="str">
        <f>Y2452&amp;"-"&amp;Z2452&amp;"-"&amp;AC2452&amp;"-"&amp;AD2452&amp;"-"&amp;AG2452</f>
        <v>9.5-e-B-1-0.5</v>
      </c>
      <c r="Y2452">
        <f>F2452</f>
        <v>9.5</v>
      </c>
      <c r="Z2452" s="2" t="str">
        <f>G2452</f>
        <v>e</v>
      </c>
      <c r="AA2452">
        <f>_xlfn.IFNA(VLOOKUP(X2452,'duo-out'!A$2:Q$5000,5,FALSE),E2452+10*(H2452-1)+1+_xlfn.IFNA(VLOOKUP(D2452,states!A$2:C$10,3,FALSE),1))</f>
        <v>62</v>
      </c>
      <c r="AB2452" t="str">
        <f>IF(V2452="","",V2452)</f>
        <v/>
      </c>
      <c r="AC2452" s="2" t="str">
        <f>_xlfn.IFNA(VLOOKUP(D2452,states!A$2:C$10,2,FALSE),"XX")</f>
        <v>B</v>
      </c>
      <c r="AD2452">
        <f>E2452</f>
        <v>1</v>
      </c>
      <c r="AE2452">
        <f>_xlfn.IFNA(VLOOKUP(D2452,states!A$2:D$10,4,FALSE),0)</f>
        <v>0</v>
      </c>
      <c r="AF2452">
        <v>0.5</v>
      </c>
      <c r="AG2452">
        <f>IF(AE2452=0,AF2452,IF(AE2452=1,IF(F2452=0.5,0.5,IF(H2452=1,0.5,1.5)),IF(F2452=0.5,0.5,IF(H2452=1,2.5,1.5))))</f>
        <v>0.5</v>
      </c>
      <c r="AH2452" s="7">
        <f>IF(AC2452="XX",0,1/C2452^(1/5)*IF(E2452=0,100,1)/(E2452+1)^(1/4))</f>
        <v>0.96593632892484571</v>
      </c>
    </row>
    <row r="2453" spans="1:34">
      <c r="A2453">
        <v>6292</v>
      </c>
      <c r="B2453" s="1">
        <v>27147.98</v>
      </c>
      <c r="C2453" s="6">
        <v>0.57840000000000003</v>
      </c>
      <c r="D2453" t="s">
        <v>4</v>
      </c>
      <c r="E2453">
        <v>1</v>
      </c>
      <c r="F2453">
        <v>9.5</v>
      </c>
      <c r="G2453" t="s">
        <v>1</v>
      </c>
      <c r="H2453">
        <v>2</v>
      </c>
      <c r="I2453" t="s">
        <v>0</v>
      </c>
      <c r="J2453">
        <v>0</v>
      </c>
      <c r="K2453">
        <v>9.5</v>
      </c>
      <c r="L2453" t="s">
        <v>2</v>
      </c>
      <c r="M2453">
        <v>2</v>
      </c>
      <c r="N2453" t="s">
        <v>6348</v>
      </c>
      <c r="O2453">
        <v>1</v>
      </c>
      <c r="P2453" t="str">
        <f>D2453&amp;"-"&amp;F2453&amp;"-"&amp;G2453&amp;"-"&amp;E2453&amp;"-"&amp;H2453</f>
        <v>B2Sigma-9.5-e-1-2</v>
      </c>
      <c r="Q2453" t="str">
        <f>I2453&amp;"-"&amp;K2453&amp;"-"&amp;L2453&amp;"-"&amp;J2453&amp;"-"&amp;M2453</f>
        <v>X2Pi-9.5-f-0-2</v>
      </c>
      <c r="R2453">
        <f>B2453+S2453</f>
        <v>28678.882062285</v>
      </c>
      <c r="S2453">
        <f>_xlfn.IFNA(VLOOKUP(Q2453,'MARVEL-X'!A$2:I$1400,7,FALSE),VLOOKUP(Q2453,MARVEL!A$2:J$1522,10,FALSE))</f>
        <v>1530.9020622850001</v>
      </c>
      <c r="T2453">
        <f>IF(P2453=P2452,R2453+T2452,R2453)</f>
        <v>229429.046662309</v>
      </c>
      <c r="U2453">
        <f>IF(P2453=P2452,1+U2452,1)</f>
        <v>8</v>
      </c>
      <c r="V2453" t="str">
        <f t="shared" si="38"/>
        <v/>
      </c>
      <c r="W2453" t="str">
        <f>IF(V2453="","",IF(ABS(V2453-R2453)&gt;W$1,ABS(V2453-R2453),""))</f>
        <v/>
      </c>
      <c r="X2453" t="str">
        <f>Y2453&amp;"-"&amp;Z2453&amp;"-"&amp;AC2453&amp;"-"&amp;AD2453&amp;"-"&amp;AG2453</f>
        <v>9.5-e-B-1-0.5</v>
      </c>
      <c r="Y2453">
        <f>F2453</f>
        <v>9.5</v>
      </c>
      <c r="Z2453" s="2" t="str">
        <f>G2453</f>
        <v>e</v>
      </c>
      <c r="AA2453">
        <f>_xlfn.IFNA(VLOOKUP(X2453,'duo-out'!A$2:Q$5000,5,FALSE),E2453+10*(H2453-1)+1+_xlfn.IFNA(VLOOKUP(D2453,states!A$2:C$10,3,FALSE),1))</f>
        <v>62</v>
      </c>
      <c r="AB2453" t="str">
        <f>IF(V2453="","",V2453)</f>
        <v/>
      </c>
      <c r="AC2453" s="2" t="str">
        <f>_xlfn.IFNA(VLOOKUP(D2453,states!A$2:C$10,2,FALSE),"XX")</f>
        <v>B</v>
      </c>
      <c r="AD2453">
        <f>E2453</f>
        <v>1</v>
      </c>
      <c r="AE2453">
        <f>_xlfn.IFNA(VLOOKUP(D2453,states!A$2:D$10,4,FALSE),0)</f>
        <v>0</v>
      </c>
      <c r="AF2453">
        <v>0.5</v>
      </c>
      <c r="AG2453">
        <f>IF(AE2453=0,AF2453,IF(AE2453=1,IF(F2453=0.5,0.5,IF(H2453=1,0.5,1.5)),IF(F2453=0.5,0.5,IF(H2453=1,2.5,1.5))))</f>
        <v>0.5</v>
      </c>
      <c r="AH2453" s="7">
        <f>IF(AC2453="XX",0,1/C2453^(1/5)*IF(E2453=0,100,1)/(E2453+1)^(1/4))</f>
        <v>0.93820305813853955</v>
      </c>
    </row>
    <row r="2454" spans="1:34">
      <c r="A2454">
        <v>6284</v>
      </c>
      <c r="B2454" s="1">
        <v>27429.83</v>
      </c>
      <c r="C2454" s="6">
        <v>0.5</v>
      </c>
      <c r="D2454" t="s">
        <v>4</v>
      </c>
      <c r="E2454">
        <v>1</v>
      </c>
      <c r="F2454">
        <v>9.5</v>
      </c>
      <c r="G2454" t="s">
        <v>1</v>
      </c>
      <c r="H2454">
        <v>2</v>
      </c>
      <c r="I2454" t="s">
        <v>0</v>
      </c>
      <c r="J2454">
        <v>0</v>
      </c>
      <c r="K2454">
        <v>8.5</v>
      </c>
      <c r="L2454" t="s">
        <v>1</v>
      </c>
      <c r="M2454">
        <v>2</v>
      </c>
      <c r="N2454" t="s">
        <v>6340</v>
      </c>
      <c r="O2454">
        <v>1</v>
      </c>
      <c r="P2454" t="str">
        <f>D2454&amp;"-"&amp;F2454&amp;"-"&amp;G2454&amp;"-"&amp;E2454&amp;"-"&amp;H2454</f>
        <v>B2Sigma-9.5-e-1-2</v>
      </c>
      <c r="Q2454" t="str">
        <f>I2454&amp;"-"&amp;K2454&amp;"-"&amp;L2454&amp;"-"&amp;J2454&amp;"-"&amp;M2454</f>
        <v>X2Pi-8.5-e-0-2</v>
      </c>
      <c r="R2454">
        <f>B2454+S2454</f>
        <v>28678.718425397001</v>
      </c>
      <c r="S2454">
        <f>_xlfn.IFNA(VLOOKUP(Q2454,'MARVEL-X'!A$2:I$1400,7,FALSE),VLOOKUP(Q2454,MARVEL!A$2:J$1522,10,FALSE))</f>
        <v>1248.888425397</v>
      </c>
      <c r="T2454">
        <f>IF(P2454=P2453,R2454+T2453,R2454)</f>
        <v>258107.76508770601</v>
      </c>
      <c r="U2454">
        <f>IF(P2454=P2453,1+U2453,1)</f>
        <v>9</v>
      </c>
      <c r="V2454">
        <f t="shared" si="38"/>
        <v>28678.640565300666</v>
      </c>
      <c r="W2454">
        <f>IF(V2454="","",IF(ABS(V2454-R2454)&gt;W$1,ABS(V2454-R2454),""))</f>
        <v>7.7860096334916307E-2</v>
      </c>
      <c r="X2454" t="str">
        <f>Y2454&amp;"-"&amp;Z2454&amp;"-"&amp;AC2454&amp;"-"&amp;AD2454&amp;"-"&amp;AG2454</f>
        <v>9.5-e-B-1-0.5</v>
      </c>
      <c r="Y2454">
        <f>F2454</f>
        <v>9.5</v>
      </c>
      <c r="Z2454" s="2" t="str">
        <f>G2454</f>
        <v>e</v>
      </c>
      <c r="AA2454">
        <f>_xlfn.IFNA(VLOOKUP(X2454,'duo-out'!A$2:Q$5000,5,FALSE),E2454+10*(H2454-1)+1+_xlfn.IFNA(VLOOKUP(D2454,states!A$2:C$10,3,FALSE),1))</f>
        <v>62</v>
      </c>
      <c r="AB2454">
        <f>IF(V2454="","",V2454)</f>
        <v>28678.640565300666</v>
      </c>
      <c r="AC2454" s="2" t="str">
        <f>_xlfn.IFNA(VLOOKUP(D2454,states!A$2:C$10,2,FALSE),"XX")</f>
        <v>B</v>
      </c>
      <c r="AD2454">
        <f>E2454</f>
        <v>1</v>
      </c>
      <c r="AE2454">
        <f>_xlfn.IFNA(VLOOKUP(D2454,states!A$2:D$10,4,FALSE),0)</f>
        <v>0</v>
      </c>
      <c r="AF2454">
        <v>0.5</v>
      </c>
      <c r="AG2454">
        <f>IF(AE2454=0,AF2454,IF(AE2454=1,IF(F2454=0.5,0.5,IF(H2454=1,0.5,1.5)),IF(F2454=0.5,0.5,IF(H2454=1,2.5,1.5))))</f>
        <v>0.5</v>
      </c>
      <c r="AH2454" s="7">
        <f>IF(AC2454="XX",0,1/C2454^(1/5)*IF(E2454=0,100,1)/(E2454+1)^(1/4))</f>
        <v>0.96593632892484571</v>
      </c>
    </row>
    <row r="2455" spans="1:34">
      <c r="A2455">
        <v>5056</v>
      </c>
      <c r="B2455" s="1">
        <v>25818.7</v>
      </c>
      <c r="C2455" s="6">
        <v>0.2</v>
      </c>
      <c r="D2455" t="s">
        <v>4</v>
      </c>
      <c r="E2455">
        <v>0</v>
      </c>
      <c r="F2455">
        <v>9.5</v>
      </c>
      <c r="G2455" t="s">
        <v>2</v>
      </c>
      <c r="H2455">
        <v>1</v>
      </c>
      <c r="I2455" t="s">
        <v>0</v>
      </c>
      <c r="J2455">
        <v>0</v>
      </c>
      <c r="K2455">
        <v>8.5</v>
      </c>
      <c r="L2455" t="s">
        <v>2</v>
      </c>
      <c r="M2455">
        <v>1</v>
      </c>
      <c r="N2455" t="s">
        <v>5112</v>
      </c>
      <c r="O2455">
        <v>1</v>
      </c>
      <c r="P2455" t="str">
        <f>D2455&amp;"-"&amp;F2455&amp;"-"&amp;G2455&amp;"-"&amp;E2455&amp;"-"&amp;H2455</f>
        <v>B2Sigma-9.5-f-0-1</v>
      </c>
      <c r="Q2455" t="str">
        <f>I2455&amp;"-"&amp;K2455&amp;"-"&amp;L2455&amp;"-"&amp;J2455&amp;"-"&amp;M2455</f>
        <v>X2Pi-8.5-f-0-1</v>
      </c>
      <c r="R2455">
        <f>B2455+S2455</f>
        <v>26818.149696426</v>
      </c>
      <c r="S2455">
        <f>_xlfn.IFNA(VLOOKUP(Q2455,'MARVEL-X'!A$2:I$1400,7,FALSE),VLOOKUP(Q2455,MARVEL!A$2:J$1522,10,FALSE))</f>
        <v>999.44969642599995</v>
      </c>
      <c r="T2455">
        <f>IF(P2455=P2454,R2455+T2454,R2455)</f>
        <v>26818.149696426</v>
      </c>
      <c r="U2455">
        <f>IF(P2455=P2454,1+U2454,1)</f>
        <v>1</v>
      </c>
      <c r="V2455" t="str">
        <f t="shared" si="38"/>
        <v/>
      </c>
      <c r="W2455" t="str">
        <f>IF(V2455="","",IF(ABS(V2455-R2455)&gt;W$1,ABS(V2455-R2455),""))</f>
        <v/>
      </c>
      <c r="X2455" t="str">
        <f>Y2455&amp;"-"&amp;Z2455&amp;"-"&amp;AC2455&amp;"-"&amp;AD2455&amp;"-"&amp;AG2455</f>
        <v>9.5-f-B-0-0.5</v>
      </c>
      <c r="Y2455">
        <f>F2455</f>
        <v>9.5</v>
      </c>
      <c r="Z2455" s="2" t="str">
        <f>G2455</f>
        <v>f</v>
      </c>
      <c r="AA2455">
        <f>_xlfn.IFNA(VLOOKUP(X2455,'duo-out'!A$2:Q$5000,5,FALSE),E2455+10*(H2455-1)+1+_xlfn.IFNA(VLOOKUP(D2455,states!A$2:C$10,3,FALSE),1))</f>
        <v>51</v>
      </c>
      <c r="AB2455" t="str">
        <f>IF(V2455="","",V2455)</f>
        <v/>
      </c>
      <c r="AC2455" s="2" t="str">
        <f>_xlfn.IFNA(VLOOKUP(D2455,states!A$2:C$10,2,FALSE),"XX")</f>
        <v>B</v>
      </c>
      <c r="AD2455">
        <f>E2455</f>
        <v>0</v>
      </c>
      <c r="AE2455">
        <f>_xlfn.IFNA(VLOOKUP(D2455,states!A$2:D$10,4,FALSE),0)</f>
        <v>0</v>
      </c>
      <c r="AF2455">
        <v>0.5</v>
      </c>
      <c r="AG2455">
        <f>IF(AE2455=0,AF2455,IF(AE2455=1,IF(F2455=0.5,0.5,IF(H2455=1,0.5,1.5)),IF(F2455=0.5,0.5,IF(H2455=1,2.5,1.5))))</f>
        <v>0.5</v>
      </c>
      <c r="AH2455" s="7">
        <f>IF(AC2455="XX",0,1/C2455^(1/5)*IF(E2455=0,100,1)/(E2455+1)^(1/4))</f>
        <v>137.97296614612148</v>
      </c>
    </row>
    <row r="2456" spans="1:34">
      <c r="A2456">
        <v>5020</v>
      </c>
      <c r="B2456" s="1">
        <v>25290.21</v>
      </c>
      <c r="C2456" s="6">
        <v>0.2</v>
      </c>
      <c r="D2456" t="s">
        <v>4</v>
      </c>
      <c r="E2456">
        <v>0</v>
      </c>
      <c r="F2456">
        <v>9.5</v>
      </c>
      <c r="G2456" t="s">
        <v>2</v>
      </c>
      <c r="H2456">
        <v>1</v>
      </c>
      <c r="I2456" t="s">
        <v>0</v>
      </c>
      <c r="J2456">
        <v>0</v>
      </c>
      <c r="K2456">
        <v>10.5</v>
      </c>
      <c r="L2456" t="s">
        <v>2</v>
      </c>
      <c r="M2456">
        <v>1</v>
      </c>
      <c r="N2456" t="s">
        <v>5076</v>
      </c>
      <c r="O2456">
        <v>1</v>
      </c>
      <c r="P2456" t="str">
        <f>D2456&amp;"-"&amp;F2456&amp;"-"&amp;G2456&amp;"-"&amp;E2456&amp;"-"&amp;H2456</f>
        <v>B2Sigma-9.5-f-0-1</v>
      </c>
      <c r="Q2456" t="str">
        <f>I2456&amp;"-"&amp;K2456&amp;"-"&amp;L2456&amp;"-"&amp;J2456&amp;"-"&amp;M2456</f>
        <v>X2Pi-10.5-f-0-1</v>
      </c>
      <c r="R2456">
        <f>B2456+S2456</f>
        <v>26818.133225415</v>
      </c>
      <c r="S2456">
        <f>_xlfn.IFNA(VLOOKUP(Q2456,'MARVEL-X'!A$2:I$1400,7,FALSE),VLOOKUP(Q2456,MARVEL!A$2:J$1522,10,FALSE))</f>
        <v>1527.9232254149999</v>
      </c>
      <c r="T2456">
        <f>IF(P2456=P2455,R2456+T2455,R2456)</f>
        <v>53636.282921841004</v>
      </c>
      <c r="U2456">
        <f>IF(P2456=P2455,1+U2455,1)</f>
        <v>2</v>
      </c>
      <c r="V2456" t="str">
        <f t="shared" si="38"/>
        <v/>
      </c>
      <c r="W2456" t="str">
        <f>IF(V2456="","",IF(ABS(V2456-R2456)&gt;W$1,ABS(V2456-R2456),""))</f>
        <v/>
      </c>
      <c r="X2456" t="str">
        <f>Y2456&amp;"-"&amp;Z2456&amp;"-"&amp;AC2456&amp;"-"&amp;AD2456&amp;"-"&amp;AG2456</f>
        <v>9.5-f-B-0-0.5</v>
      </c>
      <c r="Y2456">
        <f>F2456</f>
        <v>9.5</v>
      </c>
      <c r="Z2456" s="2" t="str">
        <f>G2456</f>
        <v>f</v>
      </c>
      <c r="AA2456">
        <f>_xlfn.IFNA(VLOOKUP(X2456,'duo-out'!A$2:Q$5000,5,FALSE),E2456+10*(H2456-1)+1+_xlfn.IFNA(VLOOKUP(D2456,states!A$2:C$10,3,FALSE),1))</f>
        <v>51</v>
      </c>
      <c r="AB2456" t="str">
        <f>IF(V2456="","",V2456)</f>
        <v/>
      </c>
      <c r="AC2456" s="2" t="str">
        <f>_xlfn.IFNA(VLOOKUP(D2456,states!A$2:C$10,2,FALSE),"XX")</f>
        <v>B</v>
      </c>
      <c r="AD2456">
        <f>E2456</f>
        <v>0</v>
      </c>
      <c r="AE2456">
        <f>_xlfn.IFNA(VLOOKUP(D2456,states!A$2:D$10,4,FALSE),0)</f>
        <v>0</v>
      </c>
      <c r="AF2456">
        <v>0.5</v>
      </c>
      <c r="AG2456">
        <f>IF(AE2456=0,AF2456,IF(AE2456=1,IF(F2456=0.5,0.5,IF(H2456=1,0.5,1.5)),IF(F2456=0.5,0.5,IF(H2456=1,2.5,1.5))))</f>
        <v>0.5</v>
      </c>
      <c r="AH2456" s="7">
        <f>IF(AC2456="XX",0,1/C2456^(1/5)*IF(E2456=0,100,1)/(E2456+1)^(1/4))</f>
        <v>137.97296614612148</v>
      </c>
    </row>
    <row r="2457" spans="1:34">
      <c r="A2457">
        <v>4255</v>
      </c>
      <c r="B2457" s="1">
        <v>25818.736400000002</v>
      </c>
      <c r="C2457" s="6">
        <v>0.01</v>
      </c>
      <c r="D2457" t="s">
        <v>4</v>
      </c>
      <c r="E2457">
        <v>0</v>
      </c>
      <c r="F2457">
        <v>9.5</v>
      </c>
      <c r="G2457" t="s">
        <v>2</v>
      </c>
      <c r="H2457">
        <v>1</v>
      </c>
      <c r="I2457" t="s">
        <v>0</v>
      </c>
      <c r="J2457">
        <v>0</v>
      </c>
      <c r="K2457">
        <v>8.5</v>
      </c>
      <c r="L2457" t="s">
        <v>2</v>
      </c>
      <c r="M2457">
        <v>1</v>
      </c>
      <c r="N2457" t="s">
        <v>4311</v>
      </c>
      <c r="O2457">
        <v>1</v>
      </c>
      <c r="P2457" t="str">
        <f>D2457&amp;"-"&amp;F2457&amp;"-"&amp;G2457&amp;"-"&amp;E2457&amp;"-"&amp;H2457</f>
        <v>B2Sigma-9.5-f-0-1</v>
      </c>
      <c r="Q2457" t="str">
        <f>I2457&amp;"-"&amp;K2457&amp;"-"&amp;L2457&amp;"-"&amp;J2457&amp;"-"&amp;M2457</f>
        <v>X2Pi-8.5-f-0-1</v>
      </c>
      <c r="R2457">
        <f>B2457+S2457</f>
        <v>26818.186096426001</v>
      </c>
      <c r="S2457">
        <f>_xlfn.IFNA(VLOOKUP(Q2457,'MARVEL-X'!A$2:I$1400,7,FALSE),VLOOKUP(Q2457,MARVEL!A$2:J$1522,10,FALSE))</f>
        <v>999.44969642599995</v>
      </c>
      <c r="T2457">
        <f>IF(P2457=P2456,R2457+T2456,R2457)</f>
        <v>80454.469018267002</v>
      </c>
      <c r="U2457">
        <f>IF(P2457=P2456,1+U2456,1)</f>
        <v>3</v>
      </c>
      <c r="V2457" t="str">
        <f t="shared" si="38"/>
        <v/>
      </c>
      <c r="W2457" t="str">
        <f>IF(V2457="","",IF(ABS(V2457-R2457)&gt;W$1,ABS(V2457-R2457),""))</f>
        <v/>
      </c>
      <c r="X2457" t="str">
        <f>Y2457&amp;"-"&amp;Z2457&amp;"-"&amp;AC2457&amp;"-"&amp;AD2457&amp;"-"&amp;AG2457</f>
        <v>9.5-f-B-0-0.5</v>
      </c>
      <c r="Y2457">
        <f>F2457</f>
        <v>9.5</v>
      </c>
      <c r="Z2457" s="2" t="str">
        <f>G2457</f>
        <v>f</v>
      </c>
      <c r="AA2457">
        <f>_xlfn.IFNA(VLOOKUP(X2457,'duo-out'!A$2:Q$5000,5,FALSE),E2457+10*(H2457-1)+1+_xlfn.IFNA(VLOOKUP(D2457,states!A$2:C$10,3,FALSE),1))</f>
        <v>51</v>
      </c>
      <c r="AB2457" t="str">
        <f>IF(V2457="","",V2457)</f>
        <v/>
      </c>
      <c r="AC2457" s="2" t="str">
        <f>_xlfn.IFNA(VLOOKUP(D2457,states!A$2:C$10,2,FALSE),"XX")</f>
        <v>B</v>
      </c>
      <c r="AD2457">
        <f>E2457</f>
        <v>0</v>
      </c>
      <c r="AE2457">
        <f>_xlfn.IFNA(VLOOKUP(D2457,states!A$2:D$10,4,FALSE),0)</f>
        <v>0</v>
      </c>
      <c r="AF2457">
        <v>0.5</v>
      </c>
      <c r="AG2457">
        <f>IF(AE2457=0,AF2457,IF(AE2457=1,IF(F2457=0.5,0.5,IF(H2457=1,0.5,1.5)),IF(F2457=0.5,0.5,IF(H2457=1,2.5,1.5))))</f>
        <v>0.5</v>
      </c>
      <c r="AH2457" s="7">
        <f>IF(AC2457="XX",0,1/C2457^(1/5)*IF(E2457=0,100,1)/(E2457+1)^(1/4))</f>
        <v>251.188643150958</v>
      </c>
    </row>
    <row r="2458" spans="1:34">
      <c r="A2458">
        <v>4308</v>
      </c>
      <c r="B2458" s="1">
        <v>25290.254300000001</v>
      </c>
      <c r="C2458" s="6">
        <v>0.01</v>
      </c>
      <c r="D2458" t="s">
        <v>4</v>
      </c>
      <c r="E2458">
        <v>0</v>
      </c>
      <c r="F2458">
        <v>9.5</v>
      </c>
      <c r="G2458" t="s">
        <v>2</v>
      </c>
      <c r="H2458">
        <v>1</v>
      </c>
      <c r="I2458" t="s">
        <v>0</v>
      </c>
      <c r="J2458">
        <v>0</v>
      </c>
      <c r="K2458">
        <v>10.5</v>
      </c>
      <c r="L2458" t="s">
        <v>2</v>
      </c>
      <c r="M2458">
        <v>1</v>
      </c>
      <c r="N2458" t="s">
        <v>4364</v>
      </c>
      <c r="O2458">
        <v>1</v>
      </c>
      <c r="P2458" t="str">
        <f>D2458&amp;"-"&amp;F2458&amp;"-"&amp;G2458&amp;"-"&amp;E2458&amp;"-"&amp;H2458</f>
        <v>B2Sigma-9.5-f-0-1</v>
      </c>
      <c r="Q2458" t="str">
        <f>I2458&amp;"-"&amp;K2458&amp;"-"&amp;L2458&amp;"-"&amp;J2458&amp;"-"&amp;M2458</f>
        <v>X2Pi-10.5-f-0-1</v>
      </c>
      <c r="R2458">
        <f>B2458+S2458</f>
        <v>26818.177525415002</v>
      </c>
      <c r="S2458">
        <f>_xlfn.IFNA(VLOOKUP(Q2458,'MARVEL-X'!A$2:I$1400,7,FALSE),VLOOKUP(Q2458,MARVEL!A$2:J$1522,10,FALSE))</f>
        <v>1527.9232254149999</v>
      </c>
      <c r="T2458">
        <f>IF(P2458=P2457,R2458+T2457,R2458)</f>
        <v>107272.646543682</v>
      </c>
      <c r="U2458">
        <f>IF(P2458=P2457,1+U2457,1)</f>
        <v>4</v>
      </c>
      <c r="V2458" t="str">
        <f t="shared" si="38"/>
        <v/>
      </c>
      <c r="W2458" t="str">
        <f>IF(V2458="","",IF(ABS(V2458-R2458)&gt;W$1,ABS(V2458-R2458),""))</f>
        <v/>
      </c>
      <c r="X2458" t="str">
        <f>Y2458&amp;"-"&amp;Z2458&amp;"-"&amp;AC2458&amp;"-"&amp;AD2458&amp;"-"&amp;AG2458</f>
        <v>9.5-f-B-0-0.5</v>
      </c>
      <c r="Y2458">
        <f>F2458</f>
        <v>9.5</v>
      </c>
      <c r="Z2458" s="2" t="str">
        <f>G2458</f>
        <v>f</v>
      </c>
      <c r="AA2458">
        <f>_xlfn.IFNA(VLOOKUP(X2458,'duo-out'!A$2:Q$5000,5,FALSE),E2458+10*(H2458-1)+1+_xlfn.IFNA(VLOOKUP(D2458,states!A$2:C$10,3,FALSE),1))</f>
        <v>51</v>
      </c>
      <c r="AB2458" t="str">
        <f>IF(V2458="","",V2458)</f>
        <v/>
      </c>
      <c r="AC2458" s="2" t="str">
        <f>_xlfn.IFNA(VLOOKUP(D2458,states!A$2:C$10,2,FALSE),"XX")</f>
        <v>B</v>
      </c>
      <c r="AD2458">
        <f>E2458</f>
        <v>0</v>
      </c>
      <c r="AE2458">
        <f>_xlfn.IFNA(VLOOKUP(D2458,states!A$2:D$10,4,FALSE),0)</f>
        <v>0</v>
      </c>
      <c r="AF2458">
        <v>0.5</v>
      </c>
      <c r="AG2458">
        <f>IF(AE2458=0,AF2458,IF(AE2458=1,IF(F2458=0.5,0.5,IF(H2458=1,0.5,1.5)),IF(F2458=0.5,0.5,IF(H2458=1,2.5,1.5))))</f>
        <v>0.5</v>
      </c>
      <c r="AH2458" s="7">
        <f>IF(AC2458="XX",0,1/C2458^(1/5)*IF(E2458=0,100,1)/(E2458+1)^(1/4))</f>
        <v>251.188643150958</v>
      </c>
    </row>
    <row r="2459" spans="1:34">
      <c r="A2459">
        <v>4281</v>
      </c>
      <c r="B2459" s="1">
        <v>25564.721699999998</v>
      </c>
      <c r="C2459" s="6">
        <v>0.01</v>
      </c>
      <c r="D2459" t="s">
        <v>4</v>
      </c>
      <c r="E2459">
        <v>0</v>
      </c>
      <c r="F2459">
        <v>9.5</v>
      </c>
      <c r="G2459" t="s">
        <v>2</v>
      </c>
      <c r="H2459">
        <v>1</v>
      </c>
      <c r="I2459" t="s">
        <v>0</v>
      </c>
      <c r="J2459">
        <v>0</v>
      </c>
      <c r="K2459">
        <v>9.5</v>
      </c>
      <c r="L2459" t="s">
        <v>1</v>
      </c>
      <c r="M2459">
        <v>1</v>
      </c>
      <c r="N2459" t="s">
        <v>4337</v>
      </c>
      <c r="O2459">
        <v>1</v>
      </c>
      <c r="P2459" t="str">
        <f>D2459&amp;"-"&amp;F2459&amp;"-"&amp;G2459&amp;"-"&amp;E2459&amp;"-"&amp;H2459</f>
        <v>B2Sigma-9.5-f-0-1</v>
      </c>
      <c r="Q2459" t="str">
        <f>I2459&amp;"-"&amp;K2459&amp;"-"&amp;L2459&amp;"-"&amp;J2459&amp;"-"&amp;M2459</f>
        <v>X2Pi-9.5-e-0-1</v>
      </c>
      <c r="R2459">
        <f>B2459+S2459</f>
        <v>26818.180345026998</v>
      </c>
      <c r="S2459">
        <f>_xlfn.IFNA(VLOOKUP(Q2459,'MARVEL-X'!A$2:I$1400,7,FALSE),VLOOKUP(Q2459,MARVEL!A$2:J$1522,10,FALSE))</f>
        <v>1253.4586450270001</v>
      </c>
      <c r="T2459">
        <f>IF(P2459=P2458,R2459+T2458,R2459)</f>
        <v>134090.82688870901</v>
      </c>
      <c r="U2459">
        <f>IF(P2459=P2458,1+U2458,1)</f>
        <v>5</v>
      </c>
      <c r="V2459" t="str">
        <f t="shared" si="38"/>
        <v/>
      </c>
      <c r="W2459" t="str">
        <f>IF(V2459="","",IF(ABS(V2459-R2459)&gt;W$1,ABS(V2459-R2459),""))</f>
        <v/>
      </c>
      <c r="X2459" t="str">
        <f>Y2459&amp;"-"&amp;Z2459&amp;"-"&amp;AC2459&amp;"-"&amp;AD2459&amp;"-"&amp;AG2459</f>
        <v>9.5-f-B-0-0.5</v>
      </c>
      <c r="Y2459">
        <f>F2459</f>
        <v>9.5</v>
      </c>
      <c r="Z2459" s="2" t="str">
        <f>G2459</f>
        <v>f</v>
      </c>
      <c r="AA2459">
        <f>_xlfn.IFNA(VLOOKUP(X2459,'duo-out'!A$2:Q$5000,5,FALSE),E2459+10*(H2459-1)+1+_xlfn.IFNA(VLOOKUP(D2459,states!A$2:C$10,3,FALSE),1))</f>
        <v>51</v>
      </c>
      <c r="AB2459" t="str">
        <f>IF(V2459="","",V2459)</f>
        <v/>
      </c>
      <c r="AC2459" s="2" t="str">
        <f>_xlfn.IFNA(VLOOKUP(D2459,states!A$2:C$10,2,FALSE),"XX")</f>
        <v>B</v>
      </c>
      <c r="AD2459">
        <f>E2459</f>
        <v>0</v>
      </c>
      <c r="AE2459">
        <f>_xlfn.IFNA(VLOOKUP(D2459,states!A$2:D$10,4,FALSE),0)</f>
        <v>0</v>
      </c>
      <c r="AF2459">
        <v>0.5</v>
      </c>
      <c r="AG2459">
        <f>IF(AE2459=0,AF2459,IF(AE2459=1,IF(F2459=0.5,0.5,IF(H2459=1,0.5,1.5)),IF(F2459=0.5,0.5,IF(H2459=1,2.5,1.5))))</f>
        <v>0.5</v>
      </c>
      <c r="AH2459" s="7">
        <f>IF(AC2459="XX",0,1/C2459^(1/5)*IF(E2459=0,100,1)/(E2459+1)^(1/4))</f>
        <v>251.188643150958</v>
      </c>
    </row>
    <row r="2460" spans="1:34">
      <c r="A2460">
        <v>4367</v>
      </c>
      <c r="B2460" s="1">
        <v>22615.315999999999</v>
      </c>
      <c r="C2460" s="6">
        <v>0.01</v>
      </c>
      <c r="D2460" t="s">
        <v>4</v>
      </c>
      <c r="E2460">
        <v>0</v>
      </c>
      <c r="F2460">
        <v>9.5</v>
      </c>
      <c r="G2460" t="s">
        <v>2</v>
      </c>
      <c r="H2460">
        <v>1</v>
      </c>
      <c r="I2460" t="s">
        <v>0</v>
      </c>
      <c r="J2460">
        <v>1</v>
      </c>
      <c r="K2460">
        <v>10.5</v>
      </c>
      <c r="L2460" t="s">
        <v>2</v>
      </c>
      <c r="M2460">
        <v>1</v>
      </c>
      <c r="N2460" t="s">
        <v>4423</v>
      </c>
      <c r="O2460">
        <v>1</v>
      </c>
      <c r="P2460" t="str">
        <f>D2460&amp;"-"&amp;F2460&amp;"-"&amp;G2460&amp;"-"&amp;E2460&amp;"-"&amp;H2460</f>
        <v>B2Sigma-9.5-f-0-1</v>
      </c>
      <c r="Q2460" t="str">
        <f>I2460&amp;"-"&amp;K2460&amp;"-"&amp;L2460&amp;"-"&amp;J2460&amp;"-"&amp;M2460</f>
        <v>X2Pi-10.5-f-1-1</v>
      </c>
      <c r="R2460">
        <f>B2460+S2460</f>
        <v>26818.186536005</v>
      </c>
      <c r="S2460">
        <f>_xlfn.IFNA(VLOOKUP(Q2460,'MARVEL-X'!A$2:I$1400,7,FALSE),VLOOKUP(Q2460,MARVEL!A$2:J$1522,10,FALSE))</f>
        <v>4202.8705360049998</v>
      </c>
      <c r="T2460">
        <f>IF(P2460=P2459,R2460+T2459,R2460)</f>
        <v>160909.01342471401</v>
      </c>
      <c r="U2460">
        <f>IF(P2460=P2459,1+U2459,1)</f>
        <v>6</v>
      </c>
      <c r="V2460" t="str">
        <f t="shared" si="38"/>
        <v/>
      </c>
      <c r="W2460" t="str">
        <f>IF(V2460="","",IF(ABS(V2460-R2460)&gt;W$1,ABS(V2460-R2460),""))</f>
        <v/>
      </c>
      <c r="X2460" t="str">
        <f>Y2460&amp;"-"&amp;Z2460&amp;"-"&amp;AC2460&amp;"-"&amp;AD2460&amp;"-"&amp;AG2460</f>
        <v>9.5-f-B-0-0.5</v>
      </c>
      <c r="Y2460">
        <f>F2460</f>
        <v>9.5</v>
      </c>
      <c r="Z2460" s="2" t="str">
        <f>G2460</f>
        <v>f</v>
      </c>
      <c r="AA2460">
        <f>_xlfn.IFNA(VLOOKUP(X2460,'duo-out'!A$2:Q$5000,5,FALSE),E2460+10*(H2460-1)+1+_xlfn.IFNA(VLOOKUP(D2460,states!A$2:C$10,3,FALSE),1))</f>
        <v>51</v>
      </c>
      <c r="AB2460" t="str">
        <f>IF(V2460="","",V2460)</f>
        <v/>
      </c>
      <c r="AC2460" s="2" t="str">
        <f>_xlfn.IFNA(VLOOKUP(D2460,states!A$2:C$10,2,FALSE),"XX")</f>
        <v>B</v>
      </c>
      <c r="AD2460">
        <f>E2460</f>
        <v>0</v>
      </c>
      <c r="AE2460">
        <f>_xlfn.IFNA(VLOOKUP(D2460,states!A$2:D$10,4,FALSE),0)</f>
        <v>0</v>
      </c>
      <c r="AF2460">
        <v>0.5</v>
      </c>
      <c r="AG2460">
        <f>IF(AE2460=0,AF2460,IF(AE2460=1,IF(F2460=0.5,0.5,IF(H2460=1,0.5,1.5)),IF(F2460=0.5,0.5,IF(H2460=1,2.5,1.5))))</f>
        <v>0.5</v>
      </c>
      <c r="AH2460" s="7">
        <f>IF(AC2460="XX",0,1/C2460^(1/5)*IF(E2460=0,100,1)/(E2460+1)^(1/4))</f>
        <v>251.188643150958</v>
      </c>
    </row>
    <row r="2461" spans="1:34">
      <c r="A2461">
        <v>4346</v>
      </c>
      <c r="B2461" s="1">
        <v>22879.391199999998</v>
      </c>
      <c r="C2461" s="6">
        <v>0.01</v>
      </c>
      <c r="D2461" t="s">
        <v>4</v>
      </c>
      <c r="E2461">
        <v>0</v>
      </c>
      <c r="F2461">
        <v>9.5</v>
      </c>
      <c r="G2461" t="s">
        <v>2</v>
      </c>
      <c r="H2461">
        <v>1</v>
      </c>
      <c r="I2461" t="s">
        <v>0</v>
      </c>
      <c r="J2461">
        <v>1</v>
      </c>
      <c r="K2461">
        <v>9.5</v>
      </c>
      <c r="L2461" t="s">
        <v>1</v>
      </c>
      <c r="M2461">
        <v>1</v>
      </c>
      <c r="N2461" t="s">
        <v>4402</v>
      </c>
      <c r="O2461">
        <v>1</v>
      </c>
      <c r="P2461" t="str">
        <f>D2461&amp;"-"&amp;F2461&amp;"-"&amp;G2461&amp;"-"&amp;E2461&amp;"-"&amp;H2461</f>
        <v>B2Sigma-9.5-f-0-1</v>
      </c>
      <c r="Q2461" t="str">
        <f>I2461&amp;"-"&amp;K2461&amp;"-"&amp;L2461&amp;"-"&amp;J2461&amp;"-"&amp;M2461</f>
        <v>X2Pi-9.5-e-1-1</v>
      </c>
      <c r="R2461">
        <f>B2461+S2461</f>
        <v>26818.180591796998</v>
      </c>
      <c r="S2461">
        <f>_xlfn.IFNA(VLOOKUP(Q2461,'MARVEL-X'!A$2:I$1400,7,FALSE),VLOOKUP(Q2461,MARVEL!A$2:J$1522,10,FALSE))</f>
        <v>3938.789391797</v>
      </c>
      <c r="T2461">
        <f>IF(P2461=P2460,R2461+T2460,R2461)</f>
        <v>187727.194016511</v>
      </c>
      <c r="U2461">
        <f>IF(P2461=P2460,1+U2460,1)</f>
        <v>7</v>
      </c>
      <c r="V2461" t="str">
        <f t="shared" si="38"/>
        <v/>
      </c>
      <c r="W2461" t="str">
        <f>IF(V2461="","",IF(ABS(V2461-R2461)&gt;W$1,ABS(V2461-R2461),""))</f>
        <v/>
      </c>
      <c r="X2461" t="str">
        <f>Y2461&amp;"-"&amp;Z2461&amp;"-"&amp;AC2461&amp;"-"&amp;AD2461&amp;"-"&amp;AG2461</f>
        <v>9.5-f-B-0-0.5</v>
      </c>
      <c r="Y2461">
        <f>F2461</f>
        <v>9.5</v>
      </c>
      <c r="Z2461" s="2" t="str">
        <f>G2461</f>
        <v>f</v>
      </c>
      <c r="AA2461">
        <f>_xlfn.IFNA(VLOOKUP(X2461,'duo-out'!A$2:Q$5000,5,FALSE),E2461+10*(H2461-1)+1+_xlfn.IFNA(VLOOKUP(D2461,states!A$2:C$10,3,FALSE),1))</f>
        <v>51</v>
      </c>
      <c r="AB2461" t="str">
        <f>IF(V2461="","",V2461)</f>
        <v/>
      </c>
      <c r="AC2461" s="2" t="str">
        <f>_xlfn.IFNA(VLOOKUP(D2461,states!A$2:C$10,2,FALSE),"XX")</f>
        <v>B</v>
      </c>
      <c r="AD2461">
        <f>E2461</f>
        <v>0</v>
      </c>
      <c r="AE2461">
        <f>_xlfn.IFNA(VLOOKUP(D2461,states!A$2:D$10,4,FALSE),0)</f>
        <v>0</v>
      </c>
      <c r="AF2461">
        <v>0.5</v>
      </c>
      <c r="AG2461">
        <f>IF(AE2461=0,AF2461,IF(AE2461=1,IF(F2461=0.5,0.5,IF(H2461=1,0.5,1.5)),IF(F2461=0.5,0.5,IF(H2461=1,2.5,1.5))))</f>
        <v>0.5</v>
      </c>
      <c r="AH2461" s="7">
        <f>IF(AC2461="XX",0,1/C2461^(1/5)*IF(E2461=0,100,1)/(E2461+1)^(1/4))</f>
        <v>251.188643150958</v>
      </c>
    </row>
    <row r="2462" spans="1:34">
      <c r="A2462">
        <v>4204</v>
      </c>
      <c r="B2462" s="1">
        <v>25818.732</v>
      </c>
      <c r="C2462" s="6">
        <v>5.0000000000000001E-3</v>
      </c>
      <c r="D2462" t="s">
        <v>4</v>
      </c>
      <c r="E2462">
        <v>0</v>
      </c>
      <c r="F2462">
        <v>9.5</v>
      </c>
      <c r="G2462" t="s">
        <v>2</v>
      </c>
      <c r="H2462">
        <v>1</v>
      </c>
      <c r="I2462" t="s">
        <v>0</v>
      </c>
      <c r="J2462">
        <v>0</v>
      </c>
      <c r="K2462">
        <v>8.5</v>
      </c>
      <c r="L2462" t="s">
        <v>2</v>
      </c>
      <c r="M2462">
        <v>1</v>
      </c>
      <c r="N2462" t="s">
        <v>4260</v>
      </c>
      <c r="O2462">
        <v>1</v>
      </c>
      <c r="P2462" t="str">
        <f>D2462&amp;"-"&amp;F2462&amp;"-"&amp;G2462&amp;"-"&amp;E2462&amp;"-"&amp;H2462</f>
        <v>B2Sigma-9.5-f-0-1</v>
      </c>
      <c r="Q2462" t="str">
        <f>I2462&amp;"-"&amp;K2462&amp;"-"&amp;L2462&amp;"-"&amp;J2462&amp;"-"&amp;M2462</f>
        <v>X2Pi-8.5-f-0-1</v>
      </c>
      <c r="R2462">
        <f>B2462+S2462</f>
        <v>26818.181696426</v>
      </c>
      <c r="S2462">
        <f>_xlfn.IFNA(VLOOKUP(Q2462,'MARVEL-X'!A$2:I$1400,7,FALSE),VLOOKUP(Q2462,MARVEL!A$2:J$1522,10,FALSE))</f>
        <v>999.44969642599995</v>
      </c>
      <c r="T2462">
        <f>IF(P2462=P2461,R2462+T2461,R2462)</f>
        <v>214545.37571293701</v>
      </c>
      <c r="U2462">
        <f>IF(P2462=P2461,1+U2461,1)</f>
        <v>8</v>
      </c>
      <c r="V2462" t="str">
        <f t="shared" si="38"/>
        <v/>
      </c>
      <c r="W2462" t="str">
        <f>IF(V2462="","",IF(ABS(V2462-R2462)&gt;W$1,ABS(V2462-R2462),""))</f>
        <v/>
      </c>
      <c r="X2462" t="str">
        <f>Y2462&amp;"-"&amp;Z2462&amp;"-"&amp;AC2462&amp;"-"&amp;AD2462&amp;"-"&amp;AG2462</f>
        <v>9.5-f-B-0-0.5</v>
      </c>
      <c r="Y2462">
        <f>F2462</f>
        <v>9.5</v>
      </c>
      <c r="Z2462" s="2" t="str">
        <f>G2462</f>
        <v>f</v>
      </c>
      <c r="AA2462">
        <f>_xlfn.IFNA(VLOOKUP(X2462,'duo-out'!A$2:Q$5000,5,FALSE),E2462+10*(H2462-1)+1+_xlfn.IFNA(VLOOKUP(D2462,states!A$2:C$10,3,FALSE),1))</f>
        <v>51</v>
      </c>
      <c r="AB2462" t="str">
        <f>IF(V2462="","",V2462)</f>
        <v/>
      </c>
      <c r="AC2462" s="2" t="str">
        <f>_xlfn.IFNA(VLOOKUP(D2462,states!A$2:C$10,2,FALSE),"XX")</f>
        <v>B</v>
      </c>
      <c r="AD2462">
        <f>E2462</f>
        <v>0</v>
      </c>
      <c r="AE2462">
        <f>_xlfn.IFNA(VLOOKUP(D2462,states!A$2:D$10,4,FALSE),0)</f>
        <v>0</v>
      </c>
      <c r="AF2462">
        <v>0.5</v>
      </c>
      <c r="AG2462">
        <f>IF(AE2462=0,AF2462,IF(AE2462=1,IF(F2462=0.5,0.5,IF(H2462=1,0.5,1.5)),IF(F2462=0.5,0.5,IF(H2462=1,2.5,1.5))))</f>
        <v>0.5</v>
      </c>
      <c r="AH2462" s="7">
        <f>IF(AC2462="XX",0,1/C2462^(1/5)*IF(E2462=0,100,1)/(E2462+1)^(1/4))</f>
        <v>288.53998118144267</v>
      </c>
    </row>
    <row r="2463" spans="1:34">
      <c r="A2463">
        <v>4223</v>
      </c>
      <c r="B2463" s="1">
        <v>25564.723999999998</v>
      </c>
      <c r="C2463" s="6">
        <v>5.0000000000000001E-3</v>
      </c>
      <c r="D2463" t="s">
        <v>4</v>
      </c>
      <c r="E2463">
        <v>0</v>
      </c>
      <c r="F2463">
        <v>9.5</v>
      </c>
      <c r="G2463" t="s">
        <v>2</v>
      </c>
      <c r="H2463">
        <v>1</v>
      </c>
      <c r="I2463" t="s">
        <v>0</v>
      </c>
      <c r="J2463">
        <v>0</v>
      </c>
      <c r="K2463">
        <v>9.5</v>
      </c>
      <c r="L2463" t="s">
        <v>1</v>
      </c>
      <c r="M2463">
        <v>1</v>
      </c>
      <c r="N2463" t="s">
        <v>4279</v>
      </c>
      <c r="O2463">
        <v>1</v>
      </c>
      <c r="P2463" t="str">
        <f>D2463&amp;"-"&amp;F2463&amp;"-"&amp;G2463&amp;"-"&amp;E2463&amp;"-"&amp;H2463</f>
        <v>B2Sigma-9.5-f-0-1</v>
      </c>
      <c r="Q2463" t="str">
        <f>I2463&amp;"-"&amp;K2463&amp;"-"&amp;L2463&amp;"-"&amp;J2463&amp;"-"&amp;M2463</f>
        <v>X2Pi-9.5-e-0-1</v>
      </c>
      <c r="R2463">
        <f>B2463+S2463</f>
        <v>26818.182645026998</v>
      </c>
      <c r="S2463">
        <f>_xlfn.IFNA(VLOOKUP(Q2463,'MARVEL-X'!A$2:I$1400,7,FALSE),VLOOKUP(Q2463,MARVEL!A$2:J$1522,10,FALSE))</f>
        <v>1253.4586450270001</v>
      </c>
      <c r="T2463">
        <f>IF(P2463=P2462,R2463+T2462,R2463)</f>
        <v>241363.55835796401</v>
      </c>
      <c r="U2463">
        <f>IF(P2463=P2462,1+U2462,1)</f>
        <v>9</v>
      </c>
      <c r="V2463" t="str">
        <f t="shared" si="38"/>
        <v/>
      </c>
      <c r="W2463" t="str">
        <f>IF(V2463="","",IF(ABS(V2463-R2463)&gt;W$1,ABS(V2463-R2463),""))</f>
        <v/>
      </c>
      <c r="X2463" t="str">
        <f>Y2463&amp;"-"&amp;Z2463&amp;"-"&amp;AC2463&amp;"-"&amp;AD2463&amp;"-"&amp;AG2463</f>
        <v>9.5-f-B-0-0.5</v>
      </c>
      <c r="Y2463">
        <f>F2463</f>
        <v>9.5</v>
      </c>
      <c r="Z2463" s="2" t="str">
        <f>G2463</f>
        <v>f</v>
      </c>
      <c r="AA2463">
        <f>_xlfn.IFNA(VLOOKUP(X2463,'duo-out'!A$2:Q$5000,5,FALSE),E2463+10*(H2463-1)+1+_xlfn.IFNA(VLOOKUP(D2463,states!A$2:C$10,3,FALSE),1))</f>
        <v>51</v>
      </c>
      <c r="AB2463" t="str">
        <f>IF(V2463="","",V2463)</f>
        <v/>
      </c>
      <c r="AC2463" s="2" t="str">
        <f>_xlfn.IFNA(VLOOKUP(D2463,states!A$2:C$10,2,FALSE),"XX")</f>
        <v>B</v>
      </c>
      <c r="AD2463">
        <f>E2463</f>
        <v>0</v>
      </c>
      <c r="AE2463">
        <f>_xlfn.IFNA(VLOOKUP(D2463,states!A$2:D$10,4,FALSE),0)</f>
        <v>0</v>
      </c>
      <c r="AF2463">
        <v>0.5</v>
      </c>
      <c r="AG2463">
        <f>IF(AE2463=0,AF2463,IF(AE2463=1,IF(F2463=0.5,0.5,IF(H2463=1,0.5,1.5)),IF(F2463=0.5,0.5,IF(H2463=1,2.5,1.5))))</f>
        <v>0.5</v>
      </c>
      <c r="AH2463" s="7">
        <f>IF(AC2463="XX",0,1/C2463^(1/5)*IF(E2463=0,100,1)/(E2463+1)^(1/4))</f>
        <v>288.53998118144267</v>
      </c>
    </row>
    <row r="2464" spans="1:34">
      <c r="A2464">
        <v>3049</v>
      </c>
      <c r="B2464" s="1">
        <v>25564.716</v>
      </c>
      <c r="C2464" s="6">
        <v>5.0000000000000001E-3</v>
      </c>
      <c r="D2464" t="s">
        <v>4</v>
      </c>
      <c r="E2464">
        <v>0</v>
      </c>
      <c r="F2464">
        <v>9.5</v>
      </c>
      <c r="G2464" t="s">
        <v>2</v>
      </c>
      <c r="H2464">
        <v>1</v>
      </c>
      <c r="I2464" t="s">
        <v>0</v>
      </c>
      <c r="J2464">
        <v>0</v>
      </c>
      <c r="K2464">
        <v>9.5</v>
      </c>
      <c r="L2464" t="s">
        <v>1</v>
      </c>
      <c r="M2464">
        <v>1</v>
      </c>
      <c r="N2464" t="s">
        <v>3105</v>
      </c>
      <c r="O2464">
        <v>1</v>
      </c>
      <c r="P2464" t="str">
        <f>D2464&amp;"-"&amp;F2464&amp;"-"&amp;G2464&amp;"-"&amp;E2464&amp;"-"&amp;H2464</f>
        <v>B2Sigma-9.5-f-0-1</v>
      </c>
      <c r="Q2464" t="str">
        <f>I2464&amp;"-"&amp;K2464&amp;"-"&amp;L2464&amp;"-"&amp;J2464&amp;"-"&amp;M2464</f>
        <v>X2Pi-9.5-e-0-1</v>
      </c>
      <c r="R2464">
        <f>B2464+S2464</f>
        <v>26818.174645027</v>
      </c>
      <c r="S2464">
        <f>_xlfn.IFNA(VLOOKUP(Q2464,'MARVEL-X'!A$2:I$1400,7,FALSE),VLOOKUP(Q2464,MARVEL!A$2:J$1522,10,FALSE))</f>
        <v>1253.4586450270001</v>
      </c>
      <c r="T2464">
        <f>IF(P2464=P2463,R2464+T2463,R2464)</f>
        <v>268181.73300299101</v>
      </c>
      <c r="U2464">
        <f>IF(P2464=P2463,1+U2463,1)</f>
        <v>10</v>
      </c>
      <c r="V2464" t="str">
        <f t="shared" si="38"/>
        <v/>
      </c>
      <c r="W2464" t="str">
        <f>IF(V2464="","",IF(ABS(V2464-R2464)&gt;W$1,ABS(V2464-R2464),""))</f>
        <v/>
      </c>
      <c r="X2464" t="str">
        <f>Y2464&amp;"-"&amp;Z2464&amp;"-"&amp;AC2464&amp;"-"&amp;AD2464&amp;"-"&amp;AG2464</f>
        <v>9.5-f-B-0-0.5</v>
      </c>
      <c r="Y2464">
        <f>F2464</f>
        <v>9.5</v>
      </c>
      <c r="Z2464" s="2" t="str">
        <f>G2464</f>
        <v>f</v>
      </c>
      <c r="AA2464">
        <f>_xlfn.IFNA(VLOOKUP(X2464,'duo-out'!A$2:Q$5000,5,FALSE),E2464+10*(H2464-1)+1+_xlfn.IFNA(VLOOKUP(D2464,states!A$2:C$10,3,FALSE),1))</f>
        <v>51</v>
      </c>
      <c r="AB2464" t="str">
        <f>IF(V2464="","",V2464)</f>
        <v/>
      </c>
      <c r="AC2464" s="2" t="str">
        <f>_xlfn.IFNA(VLOOKUP(D2464,states!A$2:C$10,2,FALSE),"XX")</f>
        <v>B</v>
      </c>
      <c r="AD2464">
        <f>E2464</f>
        <v>0</v>
      </c>
      <c r="AE2464">
        <f>_xlfn.IFNA(VLOOKUP(D2464,states!A$2:D$10,4,FALSE),0)</f>
        <v>0</v>
      </c>
      <c r="AF2464">
        <v>0.5</v>
      </c>
      <c r="AG2464">
        <f>IF(AE2464=0,AF2464,IF(AE2464=1,IF(F2464=0.5,0.5,IF(H2464=1,0.5,1.5)),IF(F2464=0.5,0.5,IF(H2464=1,2.5,1.5))))</f>
        <v>0.5</v>
      </c>
      <c r="AH2464" s="7">
        <f>IF(AC2464="XX",0,1/C2464^(1/5)*IF(E2464=0,100,1)/(E2464+1)^(1/4))</f>
        <v>288.53998118144267</v>
      </c>
    </row>
    <row r="2465" spans="1:34">
      <c r="A2465">
        <v>3026</v>
      </c>
      <c r="B2465" s="1">
        <v>25290.2503</v>
      </c>
      <c r="C2465" s="6">
        <v>8.5640000000000004E-3</v>
      </c>
      <c r="D2465" t="s">
        <v>4</v>
      </c>
      <c r="E2465">
        <v>0</v>
      </c>
      <c r="F2465">
        <v>9.5</v>
      </c>
      <c r="G2465" t="s">
        <v>2</v>
      </c>
      <c r="H2465">
        <v>1</v>
      </c>
      <c r="I2465" t="s">
        <v>0</v>
      </c>
      <c r="J2465">
        <v>0</v>
      </c>
      <c r="K2465">
        <v>10.5</v>
      </c>
      <c r="L2465" t="s">
        <v>2</v>
      </c>
      <c r="M2465">
        <v>1</v>
      </c>
      <c r="N2465" t="s">
        <v>3082</v>
      </c>
      <c r="O2465">
        <v>1</v>
      </c>
      <c r="P2465" t="str">
        <f>D2465&amp;"-"&amp;F2465&amp;"-"&amp;G2465&amp;"-"&amp;E2465&amp;"-"&amp;H2465</f>
        <v>B2Sigma-9.5-f-0-1</v>
      </c>
      <c r="Q2465" t="str">
        <f>I2465&amp;"-"&amp;K2465&amp;"-"&amp;L2465&amp;"-"&amp;J2465&amp;"-"&amp;M2465</f>
        <v>X2Pi-10.5-f-0-1</v>
      </c>
      <c r="R2465">
        <f>B2465+S2465</f>
        <v>26818.173525415001</v>
      </c>
      <c r="S2465">
        <f>_xlfn.IFNA(VLOOKUP(Q2465,'MARVEL-X'!A$2:I$1400,7,FALSE),VLOOKUP(Q2465,MARVEL!A$2:J$1522,10,FALSE))</f>
        <v>1527.9232254149999</v>
      </c>
      <c r="T2465">
        <f>IF(P2465=P2464,R2465+T2464,R2465)</f>
        <v>294999.90652840602</v>
      </c>
      <c r="U2465">
        <f>IF(P2465=P2464,1+U2464,1)</f>
        <v>11</v>
      </c>
      <c r="V2465" t="str">
        <f t="shared" si="38"/>
        <v/>
      </c>
      <c r="W2465" t="str">
        <f>IF(V2465="","",IF(ABS(V2465-R2465)&gt;W$1,ABS(V2465-R2465),""))</f>
        <v/>
      </c>
      <c r="X2465" t="str">
        <f>Y2465&amp;"-"&amp;Z2465&amp;"-"&amp;AC2465&amp;"-"&amp;AD2465&amp;"-"&amp;AG2465</f>
        <v>9.5-f-B-0-0.5</v>
      </c>
      <c r="Y2465">
        <f>F2465</f>
        <v>9.5</v>
      </c>
      <c r="Z2465" s="2" t="str">
        <f>G2465</f>
        <v>f</v>
      </c>
      <c r="AA2465">
        <f>_xlfn.IFNA(VLOOKUP(X2465,'duo-out'!A$2:Q$5000,5,FALSE),E2465+10*(H2465-1)+1+_xlfn.IFNA(VLOOKUP(D2465,states!A$2:C$10,3,FALSE),1))</f>
        <v>51</v>
      </c>
      <c r="AB2465" t="str">
        <f>IF(V2465="","",V2465)</f>
        <v/>
      </c>
      <c r="AC2465" s="2" t="str">
        <f>_xlfn.IFNA(VLOOKUP(D2465,states!A$2:C$10,2,FALSE),"XX")</f>
        <v>B</v>
      </c>
      <c r="AD2465">
        <f>E2465</f>
        <v>0</v>
      </c>
      <c r="AE2465">
        <f>_xlfn.IFNA(VLOOKUP(D2465,states!A$2:D$10,4,FALSE),0)</f>
        <v>0</v>
      </c>
      <c r="AF2465">
        <v>0.5</v>
      </c>
      <c r="AG2465">
        <f>IF(AE2465=0,AF2465,IF(AE2465=1,IF(F2465=0.5,0.5,IF(H2465=1,0.5,1.5)),IF(F2465=0.5,0.5,IF(H2465=1,2.5,1.5))))</f>
        <v>0.5</v>
      </c>
      <c r="AH2465" s="7">
        <f>IF(AC2465="XX",0,1/C2465^(1/5)*IF(E2465=0,100,1)/(E2465+1)^(1/4))</f>
        <v>259.09836251156202</v>
      </c>
    </row>
    <row r="2466" spans="1:34">
      <c r="A2466">
        <v>437</v>
      </c>
      <c r="B2466" s="1">
        <v>25290.26</v>
      </c>
      <c r="C2466" s="6">
        <v>0.05</v>
      </c>
      <c r="D2466" t="s">
        <v>4</v>
      </c>
      <c r="E2466">
        <v>0</v>
      </c>
      <c r="F2466">
        <v>9.5</v>
      </c>
      <c r="G2466" t="s">
        <v>2</v>
      </c>
      <c r="H2466">
        <v>1</v>
      </c>
      <c r="I2466" t="s">
        <v>0</v>
      </c>
      <c r="J2466">
        <v>0</v>
      </c>
      <c r="K2466">
        <v>10.5</v>
      </c>
      <c r="L2466" t="s">
        <v>2</v>
      </c>
      <c r="M2466">
        <v>1</v>
      </c>
      <c r="N2466" t="s">
        <v>493</v>
      </c>
      <c r="O2466">
        <v>1</v>
      </c>
      <c r="P2466" t="str">
        <f>D2466&amp;"-"&amp;F2466&amp;"-"&amp;G2466&amp;"-"&amp;E2466&amp;"-"&amp;H2466</f>
        <v>B2Sigma-9.5-f-0-1</v>
      </c>
      <c r="Q2466" t="str">
        <f>I2466&amp;"-"&amp;K2466&amp;"-"&amp;L2466&amp;"-"&amp;J2466&amp;"-"&amp;M2466</f>
        <v>X2Pi-10.5-f-0-1</v>
      </c>
      <c r="R2466">
        <f>B2466+S2466</f>
        <v>26818.183225414999</v>
      </c>
      <c r="S2466">
        <f>_xlfn.IFNA(VLOOKUP(Q2466,'MARVEL-X'!A$2:I$1400,7,FALSE),VLOOKUP(Q2466,MARVEL!A$2:J$1522,10,FALSE))</f>
        <v>1527.9232254149999</v>
      </c>
      <c r="T2466">
        <f>IF(P2466=P2465,R2466+T2465,R2466)</f>
        <v>321818.08975382103</v>
      </c>
      <c r="U2466">
        <f>IF(P2466=P2465,1+U2465,1)</f>
        <v>12</v>
      </c>
      <c r="V2466" t="str">
        <f t="shared" si="38"/>
        <v/>
      </c>
      <c r="W2466" t="str">
        <f>IF(V2466="","",IF(ABS(V2466-R2466)&gt;W$1,ABS(V2466-R2466),""))</f>
        <v/>
      </c>
      <c r="X2466" t="str">
        <f>Y2466&amp;"-"&amp;Z2466&amp;"-"&amp;AC2466&amp;"-"&amp;AD2466&amp;"-"&amp;AG2466</f>
        <v>9.5-f-B-0-0.5</v>
      </c>
      <c r="Y2466">
        <f>F2466</f>
        <v>9.5</v>
      </c>
      <c r="Z2466" s="2" t="str">
        <f>G2466</f>
        <v>f</v>
      </c>
      <c r="AA2466">
        <f>_xlfn.IFNA(VLOOKUP(X2466,'duo-out'!A$2:Q$5000,5,FALSE),E2466+10*(H2466-1)+1+_xlfn.IFNA(VLOOKUP(D2466,states!A$2:C$10,3,FALSE),1))</f>
        <v>51</v>
      </c>
      <c r="AB2466" t="str">
        <f>IF(V2466="","",V2466)</f>
        <v/>
      </c>
      <c r="AC2466" s="2" t="str">
        <f>_xlfn.IFNA(VLOOKUP(D2466,states!A$2:C$10,2,FALSE),"XX")</f>
        <v>B</v>
      </c>
      <c r="AD2466">
        <f>E2466</f>
        <v>0</v>
      </c>
      <c r="AE2466">
        <f>_xlfn.IFNA(VLOOKUP(D2466,states!A$2:D$10,4,FALSE),0)</f>
        <v>0</v>
      </c>
      <c r="AF2466">
        <v>0.5</v>
      </c>
      <c r="AG2466">
        <f>IF(AE2466=0,AF2466,IF(AE2466=1,IF(F2466=0.5,0.5,IF(H2466=1,0.5,1.5)),IF(F2466=0.5,0.5,IF(H2466=1,2.5,1.5))))</f>
        <v>0.5</v>
      </c>
      <c r="AH2466" s="7">
        <f>IF(AC2466="XX",0,1/C2466^(1/5)*IF(E2466=0,100,1)/(E2466+1)^(1/4))</f>
        <v>182.05642030260799</v>
      </c>
    </row>
    <row r="2467" spans="1:34">
      <c r="A2467">
        <v>363</v>
      </c>
      <c r="B2467" s="1">
        <v>25818.73</v>
      </c>
      <c r="C2467" s="6">
        <v>0.05</v>
      </c>
      <c r="D2467" t="s">
        <v>4</v>
      </c>
      <c r="E2467">
        <v>0</v>
      </c>
      <c r="F2467">
        <v>9.5</v>
      </c>
      <c r="G2467" t="s">
        <v>2</v>
      </c>
      <c r="H2467">
        <v>1</v>
      </c>
      <c r="I2467" t="s">
        <v>0</v>
      </c>
      <c r="J2467">
        <v>0</v>
      </c>
      <c r="K2467">
        <v>8.5</v>
      </c>
      <c r="L2467" t="s">
        <v>2</v>
      </c>
      <c r="M2467">
        <v>1</v>
      </c>
      <c r="N2467" t="s">
        <v>419</v>
      </c>
      <c r="O2467">
        <v>1</v>
      </c>
      <c r="P2467" t="str">
        <f>D2467&amp;"-"&amp;F2467&amp;"-"&amp;G2467&amp;"-"&amp;E2467&amp;"-"&amp;H2467</f>
        <v>B2Sigma-9.5-f-0-1</v>
      </c>
      <c r="Q2467" t="str">
        <f>I2467&amp;"-"&amp;K2467&amp;"-"&amp;L2467&amp;"-"&amp;J2467&amp;"-"&amp;M2467</f>
        <v>X2Pi-8.5-f-0-1</v>
      </c>
      <c r="R2467">
        <f>B2467+S2467</f>
        <v>26818.179696425999</v>
      </c>
      <c r="S2467">
        <f>_xlfn.IFNA(VLOOKUP(Q2467,'MARVEL-X'!A$2:I$1400,7,FALSE),VLOOKUP(Q2467,MARVEL!A$2:J$1522,10,FALSE))</f>
        <v>999.44969642599995</v>
      </c>
      <c r="T2467">
        <f>IF(P2467=P2466,R2467+T2466,R2467)</f>
        <v>348636.26945024705</v>
      </c>
      <c r="U2467">
        <f>IF(P2467=P2466,1+U2466,1)</f>
        <v>13</v>
      </c>
      <c r="V2467" t="str">
        <f t="shared" si="38"/>
        <v/>
      </c>
      <c r="W2467" t="str">
        <f>IF(V2467="","",IF(ABS(V2467-R2467)&gt;W$1,ABS(V2467-R2467),""))</f>
        <v/>
      </c>
      <c r="X2467" t="str">
        <f>Y2467&amp;"-"&amp;Z2467&amp;"-"&amp;AC2467&amp;"-"&amp;AD2467&amp;"-"&amp;AG2467</f>
        <v>9.5-f-B-0-0.5</v>
      </c>
      <c r="Y2467">
        <f>F2467</f>
        <v>9.5</v>
      </c>
      <c r="Z2467" s="2" t="str">
        <f>G2467</f>
        <v>f</v>
      </c>
      <c r="AA2467">
        <f>_xlfn.IFNA(VLOOKUP(X2467,'duo-out'!A$2:Q$5000,5,FALSE),E2467+10*(H2467-1)+1+_xlfn.IFNA(VLOOKUP(D2467,states!A$2:C$10,3,FALSE),1))</f>
        <v>51</v>
      </c>
      <c r="AB2467" t="str">
        <f>IF(V2467="","",V2467)</f>
        <v/>
      </c>
      <c r="AC2467" s="2" t="str">
        <f>_xlfn.IFNA(VLOOKUP(D2467,states!A$2:C$10,2,FALSE),"XX")</f>
        <v>B</v>
      </c>
      <c r="AD2467">
        <f>E2467</f>
        <v>0</v>
      </c>
      <c r="AE2467">
        <f>_xlfn.IFNA(VLOOKUP(D2467,states!A$2:D$10,4,FALSE),0)</f>
        <v>0</v>
      </c>
      <c r="AF2467">
        <v>0.5</v>
      </c>
      <c r="AG2467">
        <f>IF(AE2467=0,AF2467,IF(AE2467=1,IF(F2467=0.5,0.5,IF(H2467=1,0.5,1.5)),IF(F2467=0.5,0.5,IF(H2467=1,2.5,1.5))))</f>
        <v>0.5</v>
      </c>
      <c r="AH2467" s="7">
        <f>IF(AC2467="XX",0,1/C2467^(1/5)*IF(E2467=0,100,1)/(E2467+1)^(1/4))</f>
        <v>182.05642030260799</v>
      </c>
    </row>
    <row r="2468" spans="1:34">
      <c r="A2468">
        <v>399</v>
      </c>
      <c r="B2468" s="1">
        <v>25564.66</v>
      </c>
      <c r="C2468" s="6">
        <v>6.6699999999999995E-2</v>
      </c>
      <c r="D2468" t="s">
        <v>4</v>
      </c>
      <c r="E2468">
        <v>0</v>
      </c>
      <c r="F2468">
        <v>9.5</v>
      </c>
      <c r="G2468" t="s">
        <v>2</v>
      </c>
      <c r="H2468">
        <v>1</v>
      </c>
      <c r="I2468" t="s">
        <v>0</v>
      </c>
      <c r="J2468">
        <v>0</v>
      </c>
      <c r="K2468">
        <v>9.5</v>
      </c>
      <c r="L2468" t="s">
        <v>1</v>
      </c>
      <c r="M2468">
        <v>1</v>
      </c>
      <c r="N2468" t="s">
        <v>455</v>
      </c>
      <c r="O2468">
        <v>1</v>
      </c>
      <c r="P2468" t="str">
        <f>D2468&amp;"-"&amp;F2468&amp;"-"&amp;G2468&amp;"-"&amp;E2468&amp;"-"&amp;H2468</f>
        <v>B2Sigma-9.5-f-0-1</v>
      </c>
      <c r="Q2468" t="str">
        <f>I2468&amp;"-"&amp;K2468&amp;"-"&amp;L2468&amp;"-"&amp;J2468&amp;"-"&amp;M2468</f>
        <v>X2Pi-9.5-e-0-1</v>
      </c>
      <c r="R2468">
        <f>B2468+S2468</f>
        <v>26818.118645027</v>
      </c>
      <c r="S2468">
        <f>_xlfn.IFNA(VLOOKUP(Q2468,'MARVEL-X'!A$2:I$1400,7,FALSE),VLOOKUP(Q2468,MARVEL!A$2:J$1522,10,FALSE))</f>
        <v>1253.4586450270001</v>
      </c>
      <c r="T2468">
        <f>IF(P2468=P2467,R2468+T2467,R2468)</f>
        <v>375454.38809527404</v>
      </c>
      <c r="U2468">
        <f>IF(P2468=P2467,1+U2467,1)</f>
        <v>14</v>
      </c>
      <c r="V2468" t="str">
        <f t="shared" si="38"/>
        <v/>
      </c>
      <c r="W2468" t="str">
        <f>IF(V2468="","",IF(ABS(V2468-R2468)&gt;W$1,ABS(V2468-R2468),""))</f>
        <v/>
      </c>
      <c r="X2468" t="str">
        <f>Y2468&amp;"-"&amp;Z2468&amp;"-"&amp;AC2468&amp;"-"&amp;AD2468&amp;"-"&amp;AG2468</f>
        <v>9.5-f-B-0-0.5</v>
      </c>
      <c r="Y2468">
        <f>F2468</f>
        <v>9.5</v>
      </c>
      <c r="Z2468" s="2" t="str">
        <f>G2468</f>
        <v>f</v>
      </c>
      <c r="AA2468">
        <f>_xlfn.IFNA(VLOOKUP(X2468,'duo-out'!A$2:Q$5000,5,FALSE),E2468+10*(H2468-1)+1+_xlfn.IFNA(VLOOKUP(D2468,states!A$2:C$10,3,FALSE),1))</f>
        <v>51</v>
      </c>
      <c r="AB2468" t="str">
        <f>IF(V2468="","",V2468)</f>
        <v/>
      </c>
      <c r="AC2468" s="2" t="str">
        <f>_xlfn.IFNA(VLOOKUP(D2468,states!A$2:C$10,2,FALSE),"XX")</f>
        <v>B</v>
      </c>
      <c r="AD2468">
        <f>E2468</f>
        <v>0</v>
      </c>
      <c r="AE2468">
        <f>_xlfn.IFNA(VLOOKUP(D2468,states!A$2:D$10,4,FALSE),0)</f>
        <v>0</v>
      </c>
      <c r="AF2468">
        <v>0.5</v>
      </c>
      <c r="AG2468">
        <f>IF(AE2468=0,AF2468,IF(AE2468=1,IF(F2468=0.5,0.5,IF(H2468=1,0.5,1.5)),IF(F2468=0.5,0.5,IF(H2468=1,2.5,1.5))))</f>
        <v>0.5</v>
      </c>
      <c r="AH2468" s="7">
        <f>IF(AC2468="XX",0,1/C2468^(1/5)*IF(E2468=0,100,1)/(E2468+1)^(1/4))</f>
        <v>171.86001019389789</v>
      </c>
    </row>
    <row r="2469" spans="1:34">
      <c r="A2469">
        <v>6207</v>
      </c>
      <c r="B2469" s="1">
        <v>25290.21</v>
      </c>
      <c r="C2469" s="6">
        <v>0.5</v>
      </c>
      <c r="D2469" t="s">
        <v>4</v>
      </c>
      <c r="E2469">
        <v>0</v>
      </c>
      <c r="F2469">
        <v>9.5</v>
      </c>
      <c r="G2469" t="s">
        <v>2</v>
      </c>
      <c r="H2469">
        <v>1</v>
      </c>
      <c r="I2469" t="s">
        <v>0</v>
      </c>
      <c r="J2469">
        <v>0</v>
      </c>
      <c r="K2469">
        <v>10.5</v>
      </c>
      <c r="L2469" t="s">
        <v>2</v>
      </c>
      <c r="M2469">
        <v>1</v>
      </c>
      <c r="N2469" t="s">
        <v>6263</v>
      </c>
      <c r="O2469">
        <v>1</v>
      </c>
      <c r="P2469" t="str">
        <f>D2469&amp;"-"&amp;F2469&amp;"-"&amp;G2469&amp;"-"&amp;E2469&amp;"-"&amp;H2469</f>
        <v>B2Sigma-9.5-f-0-1</v>
      </c>
      <c r="Q2469" t="str">
        <f>I2469&amp;"-"&amp;K2469&amp;"-"&amp;L2469&amp;"-"&amp;J2469&amp;"-"&amp;M2469</f>
        <v>X2Pi-10.5-f-0-1</v>
      </c>
      <c r="R2469">
        <f>B2469+S2469</f>
        <v>26818.133225415</v>
      </c>
      <c r="S2469">
        <f>_xlfn.IFNA(VLOOKUP(Q2469,'MARVEL-X'!A$2:I$1400,7,FALSE),VLOOKUP(Q2469,MARVEL!A$2:J$1522,10,FALSE))</f>
        <v>1527.9232254149999</v>
      </c>
      <c r="T2469">
        <f>IF(P2469=P2468,R2469+T2468,R2469)</f>
        <v>402272.52132068906</v>
      </c>
      <c r="U2469">
        <f>IF(P2469=P2468,1+U2468,1)</f>
        <v>15</v>
      </c>
      <c r="V2469" t="str">
        <f t="shared" si="38"/>
        <v/>
      </c>
      <c r="W2469" t="str">
        <f>IF(V2469="","",IF(ABS(V2469-R2469)&gt;W$1,ABS(V2469-R2469),""))</f>
        <v/>
      </c>
      <c r="X2469" t="str">
        <f>Y2469&amp;"-"&amp;Z2469&amp;"-"&amp;AC2469&amp;"-"&amp;AD2469&amp;"-"&amp;AG2469</f>
        <v>9.5-f-B-0-0.5</v>
      </c>
      <c r="Y2469">
        <f>F2469</f>
        <v>9.5</v>
      </c>
      <c r="Z2469" s="2" t="str">
        <f>G2469</f>
        <v>f</v>
      </c>
      <c r="AA2469">
        <f>_xlfn.IFNA(VLOOKUP(X2469,'duo-out'!A$2:Q$5000,5,FALSE),E2469+10*(H2469-1)+1+_xlfn.IFNA(VLOOKUP(D2469,states!A$2:C$10,3,FALSE),1))</f>
        <v>51</v>
      </c>
      <c r="AB2469" t="str">
        <f>IF(V2469="","",V2469)</f>
        <v/>
      </c>
      <c r="AC2469" s="2" t="str">
        <f>_xlfn.IFNA(VLOOKUP(D2469,states!A$2:C$10,2,FALSE),"XX")</f>
        <v>B</v>
      </c>
      <c r="AD2469">
        <f>E2469</f>
        <v>0</v>
      </c>
      <c r="AE2469">
        <f>_xlfn.IFNA(VLOOKUP(D2469,states!A$2:D$10,4,FALSE),0)</f>
        <v>0</v>
      </c>
      <c r="AF2469">
        <v>0.5</v>
      </c>
      <c r="AG2469">
        <f>IF(AE2469=0,AF2469,IF(AE2469=1,IF(F2469=0.5,0.5,IF(H2469=1,0.5,1.5)),IF(F2469=0.5,0.5,IF(H2469=1,2.5,1.5))))</f>
        <v>0.5</v>
      </c>
      <c r="AH2469" s="7">
        <f>IF(AC2469="XX",0,1/C2469^(1/5)*IF(E2469=0,100,1)/(E2469+1)^(1/4))</f>
        <v>114.86983549970351</v>
      </c>
    </row>
    <row r="2470" spans="1:34">
      <c r="A2470">
        <v>6184</v>
      </c>
      <c r="B2470" s="1">
        <v>25818.7</v>
      </c>
      <c r="C2470" s="6">
        <v>0.5</v>
      </c>
      <c r="D2470" t="s">
        <v>4</v>
      </c>
      <c r="E2470">
        <v>0</v>
      </c>
      <c r="F2470">
        <v>9.5</v>
      </c>
      <c r="G2470" t="s">
        <v>2</v>
      </c>
      <c r="H2470">
        <v>1</v>
      </c>
      <c r="I2470" t="s">
        <v>0</v>
      </c>
      <c r="J2470">
        <v>0</v>
      </c>
      <c r="K2470">
        <v>8.5</v>
      </c>
      <c r="L2470" t="s">
        <v>2</v>
      </c>
      <c r="M2470">
        <v>1</v>
      </c>
      <c r="N2470" t="s">
        <v>6240</v>
      </c>
      <c r="O2470">
        <v>1</v>
      </c>
      <c r="P2470" t="str">
        <f>D2470&amp;"-"&amp;F2470&amp;"-"&amp;G2470&amp;"-"&amp;E2470&amp;"-"&amp;H2470</f>
        <v>B2Sigma-9.5-f-0-1</v>
      </c>
      <c r="Q2470" t="str">
        <f>I2470&amp;"-"&amp;K2470&amp;"-"&amp;L2470&amp;"-"&amp;J2470&amp;"-"&amp;M2470</f>
        <v>X2Pi-8.5-f-0-1</v>
      </c>
      <c r="R2470">
        <f>B2470+S2470</f>
        <v>26818.149696426</v>
      </c>
      <c r="S2470">
        <f>_xlfn.IFNA(VLOOKUP(Q2470,'MARVEL-X'!A$2:I$1400,7,FALSE),VLOOKUP(Q2470,MARVEL!A$2:J$1522,10,FALSE))</f>
        <v>999.44969642599995</v>
      </c>
      <c r="T2470">
        <f>IF(P2470=P2469,R2470+T2469,R2470)</f>
        <v>429090.67101711506</v>
      </c>
      <c r="U2470">
        <f>IF(P2470=P2469,1+U2469,1)</f>
        <v>16</v>
      </c>
      <c r="V2470">
        <f t="shared" si="38"/>
        <v>26818.166938569691</v>
      </c>
      <c r="W2470" t="str">
        <f>IF(V2470="","",IF(ABS(V2470-R2470)&gt;W$1,ABS(V2470-R2470),""))</f>
        <v/>
      </c>
      <c r="X2470" t="str">
        <f>Y2470&amp;"-"&amp;Z2470&amp;"-"&amp;AC2470&amp;"-"&amp;AD2470&amp;"-"&amp;AG2470</f>
        <v>9.5-f-B-0-0.5</v>
      </c>
      <c r="Y2470">
        <f>F2470</f>
        <v>9.5</v>
      </c>
      <c r="Z2470" s="2" t="str">
        <f>G2470</f>
        <v>f</v>
      </c>
      <c r="AA2470">
        <f>_xlfn.IFNA(VLOOKUP(X2470,'duo-out'!A$2:Q$5000,5,FALSE),E2470+10*(H2470-1)+1+_xlfn.IFNA(VLOOKUP(D2470,states!A$2:C$10,3,FALSE),1))</f>
        <v>51</v>
      </c>
      <c r="AB2470">
        <f>IF(V2470="","",V2470)</f>
        <v>26818.166938569691</v>
      </c>
      <c r="AC2470" s="2" t="str">
        <f>_xlfn.IFNA(VLOOKUP(D2470,states!A$2:C$10,2,FALSE),"XX")</f>
        <v>B</v>
      </c>
      <c r="AD2470">
        <f>E2470</f>
        <v>0</v>
      </c>
      <c r="AE2470">
        <f>_xlfn.IFNA(VLOOKUP(D2470,states!A$2:D$10,4,FALSE),0)</f>
        <v>0</v>
      </c>
      <c r="AF2470">
        <v>0.5</v>
      </c>
      <c r="AG2470">
        <f>IF(AE2470=0,AF2470,IF(AE2470=1,IF(F2470=0.5,0.5,IF(H2470=1,0.5,1.5)),IF(F2470=0.5,0.5,IF(H2470=1,2.5,1.5))))</f>
        <v>0.5</v>
      </c>
      <c r="AH2470" s="7">
        <f>IF(AC2470="XX",0,1/C2470^(1/5)*IF(E2470=0,100,1)/(E2470+1)^(1/4))</f>
        <v>114.86983549970351</v>
      </c>
    </row>
    <row r="2471" spans="1:34">
      <c r="A2471">
        <v>305</v>
      </c>
      <c r="B2471" s="1">
        <v>25231.56</v>
      </c>
      <c r="C2471" s="6">
        <v>0.5</v>
      </c>
      <c r="D2471" t="s">
        <v>4</v>
      </c>
      <c r="E2471">
        <v>0</v>
      </c>
      <c r="F2471">
        <v>9.5</v>
      </c>
      <c r="G2471" t="s">
        <v>2</v>
      </c>
      <c r="H2471">
        <v>2</v>
      </c>
      <c r="I2471" t="s">
        <v>0</v>
      </c>
      <c r="J2471">
        <v>0</v>
      </c>
      <c r="K2471">
        <v>10.5</v>
      </c>
      <c r="L2471" t="s">
        <v>2</v>
      </c>
      <c r="M2471">
        <v>2</v>
      </c>
      <c r="N2471" t="s">
        <v>360</v>
      </c>
      <c r="O2471">
        <v>-1</v>
      </c>
      <c r="P2471" t="str">
        <f>D2471&amp;"-"&amp;F2471&amp;"-"&amp;G2471&amp;"-"&amp;E2471&amp;"-"&amp;H2471</f>
        <v>B2Sigma-9.5-f-0-2</v>
      </c>
      <c r="Q2471" t="str">
        <f>I2471&amp;"-"&amp;K2471&amp;"-"&amp;L2471&amp;"-"&amp;J2471&amp;"-"&amp;M2471</f>
        <v>X2Pi-10.5-f-0-2</v>
      </c>
      <c r="R2471">
        <f>B2471+S2471</f>
        <v>27067.481611405001</v>
      </c>
      <c r="S2471">
        <f>_xlfn.IFNA(VLOOKUP(Q2471,'MARVEL-X'!A$2:I$1400,7,FALSE),VLOOKUP(Q2471,MARVEL!A$2:J$1522,10,FALSE))</f>
        <v>1835.921611405</v>
      </c>
      <c r="T2471">
        <f>IF(P2471=P2470,R2471+T2470,R2471)</f>
        <v>27067.481611405001</v>
      </c>
      <c r="U2471">
        <f>IF(P2471=P2470,1+U2470,1)</f>
        <v>1</v>
      </c>
      <c r="V2471">
        <f t="shared" si="38"/>
        <v>27067.481611405001</v>
      </c>
      <c r="W2471" t="str">
        <f>IF(V2471="","",IF(ABS(V2471-R2471)&gt;W$1,ABS(V2471-R2471),""))</f>
        <v/>
      </c>
      <c r="X2471" t="str">
        <f>Y2471&amp;"-"&amp;Z2471&amp;"-"&amp;AC2471&amp;"-"&amp;AD2471&amp;"-"&amp;AG2471</f>
        <v>9.5-f-B-0-0.5</v>
      </c>
      <c r="Y2471">
        <f>F2471</f>
        <v>9.5</v>
      </c>
      <c r="Z2471" s="2" t="str">
        <f>G2471</f>
        <v>f</v>
      </c>
      <c r="AA2471">
        <f>_xlfn.IFNA(VLOOKUP(X2471,'duo-out'!A$2:Q$5000,5,FALSE),E2471+10*(H2471-1)+1+_xlfn.IFNA(VLOOKUP(D2471,states!A$2:C$10,3,FALSE),1))</f>
        <v>61</v>
      </c>
      <c r="AB2471">
        <f>IF(V2471="","",V2471)</f>
        <v>27067.481611405001</v>
      </c>
      <c r="AC2471" s="2" t="str">
        <f>_xlfn.IFNA(VLOOKUP(D2471,states!A$2:C$10,2,FALSE),"XX")</f>
        <v>B</v>
      </c>
      <c r="AD2471">
        <f>E2471</f>
        <v>0</v>
      </c>
      <c r="AE2471">
        <f>_xlfn.IFNA(VLOOKUP(D2471,states!A$2:D$10,4,FALSE),0)</f>
        <v>0</v>
      </c>
      <c r="AF2471">
        <v>0.5</v>
      </c>
      <c r="AG2471">
        <f>IF(AE2471=0,AF2471,IF(AE2471=1,IF(F2471=0.5,0.5,IF(H2471=1,0.5,1.5)),IF(F2471=0.5,0.5,IF(H2471=1,2.5,1.5))))</f>
        <v>0.5</v>
      </c>
      <c r="AH2471" s="7">
        <f>IF(AC2471="XX",0,1/C2471^(1/5)*IF(E2471=0,100,1)/(E2471+1)^(1/4))</f>
        <v>114.86983549970351</v>
      </c>
    </row>
    <row r="2472" spans="1:34">
      <c r="A2472">
        <v>5104</v>
      </c>
      <c r="B2472" s="1">
        <v>27470.39</v>
      </c>
      <c r="C2472" s="6">
        <v>0.24360000000000001</v>
      </c>
      <c r="D2472" t="s">
        <v>4</v>
      </c>
      <c r="E2472">
        <v>1</v>
      </c>
      <c r="F2472">
        <v>9.5</v>
      </c>
      <c r="G2472" t="s">
        <v>2</v>
      </c>
      <c r="H2472">
        <v>1</v>
      </c>
      <c r="I2472" t="s">
        <v>0</v>
      </c>
      <c r="J2472">
        <v>0</v>
      </c>
      <c r="K2472">
        <v>8.5</v>
      </c>
      <c r="L2472" t="s">
        <v>2</v>
      </c>
      <c r="M2472">
        <v>1</v>
      </c>
      <c r="N2472" t="s">
        <v>5160</v>
      </c>
      <c r="O2472">
        <v>1</v>
      </c>
      <c r="P2472" t="str">
        <f>D2472&amp;"-"&amp;F2472&amp;"-"&amp;G2472&amp;"-"&amp;E2472&amp;"-"&amp;H2472</f>
        <v>B2Sigma-9.5-f-1-1</v>
      </c>
      <c r="Q2472" t="str">
        <f>I2472&amp;"-"&amp;K2472&amp;"-"&amp;L2472&amp;"-"&amp;J2472&amp;"-"&amp;M2472</f>
        <v>X2Pi-8.5-f-0-1</v>
      </c>
      <c r="R2472">
        <f>B2472+S2472</f>
        <v>28469.839696425999</v>
      </c>
      <c r="S2472">
        <f>_xlfn.IFNA(VLOOKUP(Q2472,'MARVEL-X'!A$2:I$1400,7,FALSE),VLOOKUP(Q2472,MARVEL!A$2:J$1522,10,FALSE))</f>
        <v>999.44969642599995</v>
      </c>
      <c r="T2472">
        <f>IF(P2472=P2471,R2472+T2471,R2472)</f>
        <v>28469.839696425999</v>
      </c>
      <c r="U2472">
        <f>IF(P2472=P2471,1+U2471,1)</f>
        <v>1</v>
      </c>
      <c r="V2472" t="str">
        <f t="shared" si="38"/>
        <v/>
      </c>
      <c r="W2472" t="str">
        <f>IF(V2472="","",IF(ABS(V2472-R2472)&gt;W$1,ABS(V2472-R2472),""))</f>
        <v/>
      </c>
      <c r="X2472" t="str">
        <f>Y2472&amp;"-"&amp;Z2472&amp;"-"&amp;AC2472&amp;"-"&amp;AD2472&amp;"-"&amp;AG2472</f>
        <v>9.5-f-B-1-0.5</v>
      </c>
      <c r="Y2472">
        <f>F2472</f>
        <v>9.5</v>
      </c>
      <c r="Z2472" s="2" t="str">
        <f>G2472</f>
        <v>f</v>
      </c>
      <c r="AA2472">
        <f>_xlfn.IFNA(VLOOKUP(X2472,'duo-out'!A$2:Q$5000,5,FALSE),E2472+10*(H2472-1)+1+_xlfn.IFNA(VLOOKUP(D2472,states!A$2:C$10,3,FALSE),1))</f>
        <v>52</v>
      </c>
      <c r="AB2472" t="str">
        <f>IF(V2472="","",V2472)</f>
        <v/>
      </c>
      <c r="AC2472" s="2" t="str">
        <f>_xlfn.IFNA(VLOOKUP(D2472,states!A$2:C$10,2,FALSE),"XX")</f>
        <v>B</v>
      </c>
      <c r="AD2472">
        <f>E2472</f>
        <v>1</v>
      </c>
      <c r="AE2472">
        <f>_xlfn.IFNA(VLOOKUP(D2472,states!A$2:D$10,4,FALSE),0)</f>
        <v>0</v>
      </c>
      <c r="AF2472">
        <v>0.5</v>
      </c>
      <c r="AG2472">
        <f>IF(AE2472=0,AF2472,IF(AE2472=1,IF(F2472=0.5,0.5,IF(H2472=1,0.5,1.5)),IF(F2472=0.5,0.5,IF(H2472=1,2.5,1.5))))</f>
        <v>0.5</v>
      </c>
      <c r="AH2472" s="7">
        <f>IF(AC2472="XX",0,1/C2472^(1/5)*IF(E2472=0,100,1)/(E2472+1)^(1/4))</f>
        <v>1.1153394003089707</v>
      </c>
    </row>
    <row r="2473" spans="1:34">
      <c r="A2473">
        <v>5093</v>
      </c>
      <c r="B2473" s="1">
        <v>27216.47</v>
      </c>
      <c r="C2473" s="6">
        <v>0.35189999999999999</v>
      </c>
      <c r="D2473" t="s">
        <v>4</v>
      </c>
      <c r="E2473">
        <v>1</v>
      </c>
      <c r="F2473">
        <v>9.5</v>
      </c>
      <c r="G2473" t="s">
        <v>2</v>
      </c>
      <c r="H2473">
        <v>1</v>
      </c>
      <c r="I2473" t="s">
        <v>0</v>
      </c>
      <c r="J2473">
        <v>0</v>
      </c>
      <c r="K2473">
        <v>9.5</v>
      </c>
      <c r="L2473" t="s">
        <v>1</v>
      </c>
      <c r="M2473">
        <v>1</v>
      </c>
      <c r="N2473" t="s">
        <v>5149</v>
      </c>
      <c r="O2473">
        <v>1</v>
      </c>
      <c r="P2473" t="str">
        <f>D2473&amp;"-"&amp;F2473&amp;"-"&amp;G2473&amp;"-"&amp;E2473&amp;"-"&amp;H2473</f>
        <v>B2Sigma-9.5-f-1-1</v>
      </c>
      <c r="Q2473" t="str">
        <f>I2473&amp;"-"&amp;K2473&amp;"-"&amp;L2473&amp;"-"&amp;J2473&amp;"-"&amp;M2473</f>
        <v>X2Pi-9.5-e-0-1</v>
      </c>
      <c r="R2473">
        <f>B2473+S2473</f>
        <v>28469.928645027001</v>
      </c>
      <c r="S2473">
        <f>_xlfn.IFNA(VLOOKUP(Q2473,'MARVEL-X'!A$2:I$1400,7,FALSE),VLOOKUP(Q2473,MARVEL!A$2:J$1522,10,FALSE))</f>
        <v>1253.4586450270001</v>
      </c>
      <c r="T2473">
        <f>IF(P2473=P2472,R2473+T2472,R2473)</f>
        <v>56939.768341453004</v>
      </c>
      <c r="U2473">
        <f>IF(P2473=P2472,1+U2472,1)</f>
        <v>2</v>
      </c>
      <c r="V2473" t="str">
        <f t="shared" si="38"/>
        <v/>
      </c>
      <c r="W2473" t="str">
        <f>IF(V2473="","",IF(ABS(V2473-R2473)&gt;W$1,ABS(V2473-R2473),""))</f>
        <v/>
      </c>
      <c r="X2473" t="str">
        <f>Y2473&amp;"-"&amp;Z2473&amp;"-"&amp;AC2473&amp;"-"&amp;AD2473&amp;"-"&amp;AG2473</f>
        <v>9.5-f-B-1-0.5</v>
      </c>
      <c r="Y2473">
        <f>F2473</f>
        <v>9.5</v>
      </c>
      <c r="Z2473" s="2" t="str">
        <f>G2473</f>
        <v>f</v>
      </c>
      <c r="AA2473">
        <f>_xlfn.IFNA(VLOOKUP(X2473,'duo-out'!A$2:Q$5000,5,FALSE),E2473+10*(H2473-1)+1+_xlfn.IFNA(VLOOKUP(D2473,states!A$2:C$10,3,FALSE),1))</f>
        <v>52</v>
      </c>
      <c r="AB2473" t="str">
        <f>IF(V2473="","",V2473)</f>
        <v/>
      </c>
      <c r="AC2473" s="2" t="str">
        <f>_xlfn.IFNA(VLOOKUP(D2473,states!A$2:C$10,2,FALSE),"XX")</f>
        <v>B</v>
      </c>
      <c r="AD2473">
        <f>E2473</f>
        <v>1</v>
      </c>
      <c r="AE2473">
        <f>_xlfn.IFNA(VLOOKUP(D2473,states!A$2:D$10,4,FALSE),0)</f>
        <v>0</v>
      </c>
      <c r="AF2473">
        <v>0.5</v>
      </c>
      <c r="AG2473">
        <f>IF(AE2473=0,AF2473,IF(AE2473=1,IF(F2473=0.5,0.5,IF(H2473=1,0.5,1.5)),IF(F2473=0.5,0.5,IF(H2473=1,2.5,1.5))))</f>
        <v>0.5</v>
      </c>
      <c r="AH2473" s="7">
        <f>IF(AC2473="XX",0,1/C2473^(1/5)*IF(E2473=0,100,1)/(E2473+1)^(1/4))</f>
        <v>1.0362359323007844</v>
      </c>
    </row>
    <row r="2474" spans="1:34">
      <c r="A2474">
        <v>5080</v>
      </c>
      <c r="B2474" s="1">
        <v>26941.79</v>
      </c>
      <c r="C2474" s="6">
        <v>0.2</v>
      </c>
      <c r="D2474" t="s">
        <v>4</v>
      </c>
      <c r="E2474">
        <v>1</v>
      </c>
      <c r="F2474">
        <v>9.5</v>
      </c>
      <c r="G2474" t="s">
        <v>2</v>
      </c>
      <c r="H2474">
        <v>1</v>
      </c>
      <c r="I2474" t="s">
        <v>0</v>
      </c>
      <c r="J2474">
        <v>0</v>
      </c>
      <c r="K2474">
        <v>10.5</v>
      </c>
      <c r="L2474" t="s">
        <v>2</v>
      </c>
      <c r="M2474">
        <v>1</v>
      </c>
      <c r="N2474" t="s">
        <v>5136</v>
      </c>
      <c r="O2474">
        <v>1</v>
      </c>
      <c r="P2474" t="str">
        <f>D2474&amp;"-"&amp;F2474&amp;"-"&amp;G2474&amp;"-"&amp;E2474&amp;"-"&amp;H2474</f>
        <v>B2Sigma-9.5-f-1-1</v>
      </c>
      <c r="Q2474" t="str">
        <f>I2474&amp;"-"&amp;K2474&amp;"-"&amp;L2474&amp;"-"&amp;J2474&amp;"-"&amp;M2474</f>
        <v>X2Pi-10.5-f-0-1</v>
      </c>
      <c r="R2474">
        <f>B2474+S2474</f>
        <v>28469.713225415002</v>
      </c>
      <c r="S2474">
        <f>_xlfn.IFNA(VLOOKUP(Q2474,'MARVEL-X'!A$2:I$1400,7,FALSE),VLOOKUP(Q2474,MARVEL!A$2:J$1522,10,FALSE))</f>
        <v>1527.9232254149999</v>
      </c>
      <c r="T2474">
        <f>IF(P2474=P2473,R2474+T2473,R2474)</f>
        <v>85409.481566868009</v>
      </c>
      <c r="U2474">
        <f>IF(P2474=P2473,1+U2473,1)</f>
        <v>3</v>
      </c>
      <c r="V2474" t="str">
        <f t="shared" si="38"/>
        <v/>
      </c>
      <c r="W2474" t="str">
        <f>IF(V2474="","",IF(ABS(V2474-R2474)&gt;W$1,ABS(V2474-R2474),""))</f>
        <v/>
      </c>
      <c r="X2474" t="str">
        <f>Y2474&amp;"-"&amp;Z2474&amp;"-"&amp;AC2474&amp;"-"&amp;AD2474&amp;"-"&amp;AG2474</f>
        <v>9.5-f-B-1-0.5</v>
      </c>
      <c r="Y2474">
        <f>F2474</f>
        <v>9.5</v>
      </c>
      <c r="Z2474" s="2" t="str">
        <f>G2474</f>
        <v>f</v>
      </c>
      <c r="AA2474">
        <f>_xlfn.IFNA(VLOOKUP(X2474,'duo-out'!A$2:Q$5000,5,FALSE),E2474+10*(H2474-1)+1+_xlfn.IFNA(VLOOKUP(D2474,states!A$2:C$10,3,FALSE),1))</f>
        <v>52</v>
      </c>
      <c r="AB2474" t="str">
        <f>IF(V2474="","",V2474)</f>
        <v/>
      </c>
      <c r="AC2474" s="2" t="str">
        <f>_xlfn.IFNA(VLOOKUP(D2474,states!A$2:C$10,2,FALSE),"XX")</f>
        <v>B</v>
      </c>
      <c r="AD2474">
        <f>E2474</f>
        <v>1</v>
      </c>
      <c r="AE2474">
        <f>_xlfn.IFNA(VLOOKUP(D2474,states!A$2:D$10,4,FALSE),0)</f>
        <v>0</v>
      </c>
      <c r="AF2474">
        <v>0.5</v>
      </c>
      <c r="AG2474">
        <f>IF(AE2474=0,AF2474,IF(AE2474=1,IF(F2474=0.5,0.5,IF(H2474=1,0.5,1.5)),IF(F2474=0.5,0.5,IF(H2474=1,2.5,1.5))))</f>
        <v>0.5</v>
      </c>
      <c r="AH2474" s="7">
        <f>IF(AC2474="XX",0,1/C2474^(1/5)*IF(E2474=0,100,1)/(E2474+1)^(1/4))</f>
        <v>1.1602097263419568</v>
      </c>
    </row>
    <row r="2475" spans="1:34">
      <c r="A2475">
        <v>564</v>
      </c>
      <c r="B2475" s="1">
        <v>24266.880000000001</v>
      </c>
      <c r="C2475" s="6">
        <v>0.114</v>
      </c>
      <c r="D2475" t="s">
        <v>4</v>
      </c>
      <c r="E2475">
        <v>1</v>
      </c>
      <c r="F2475">
        <v>9.5</v>
      </c>
      <c r="G2475" t="s">
        <v>2</v>
      </c>
      <c r="H2475">
        <v>1</v>
      </c>
      <c r="I2475" t="s">
        <v>0</v>
      </c>
      <c r="J2475">
        <v>1</v>
      </c>
      <c r="K2475">
        <v>10.5</v>
      </c>
      <c r="L2475" t="s">
        <v>2</v>
      </c>
      <c r="M2475">
        <v>1</v>
      </c>
      <c r="N2475" t="s">
        <v>620</v>
      </c>
      <c r="O2475">
        <v>1</v>
      </c>
      <c r="P2475" t="str">
        <f>D2475&amp;"-"&amp;F2475&amp;"-"&amp;G2475&amp;"-"&amp;E2475&amp;"-"&amp;H2475</f>
        <v>B2Sigma-9.5-f-1-1</v>
      </c>
      <c r="Q2475" t="str">
        <f>I2475&amp;"-"&amp;K2475&amp;"-"&amp;L2475&amp;"-"&amp;J2475&amp;"-"&amp;M2475</f>
        <v>X2Pi-10.5-f-1-1</v>
      </c>
      <c r="R2475">
        <f>B2475+S2475</f>
        <v>28469.750536005002</v>
      </c>
      <c r="S2475">
        <f>_xlfn.IFNA(VLOOKUP(Q2475,'MARVEL-X'!A$2:I$1400,7,FALSE),VLOOKUP(Q2475,MARVEL!A$2:J$1522,10,FALSE))</f>
        <v>4202.8705360049998</v>
      </c>
      <c r="T2475">
        <f>IF(P2475=P2474,R2475+T2474,R2475)</f>
        <v>113879.23210287301</v>
      </c>
      <c r="U2475">
        <f>IF(P2475=P2474,1+U2474,1)</f>
        <v>4</v>
      </c>
      <c r="V2475" t="str">
        <f t="shared" si="38"/>
        <v/>
      </c>
      <c r="W2475" t="str">
        <f>IF(V2475="","",IF(ABS(V2475-R2475)&gt;W$1,ABS(V2475-R2475),""))</f>
        <v/>
      </c>
      <c r="X2475" t="str">
        <f>Y2475&amp;"-"&amp;Z2475&amp;"-"&amp;AC2475&amp;"-"&amp;AD2475&amp;"-"&amp;AG2475</f>
        <v>9.5-f-B-1-0.5</v>
      </c>
      <c r="Y2475">
        <f>F2475</f>
        <v>9.5</v>
      </c>
      <c r="Z2475" s="2" t="str">
        <f>G2475</f>
        <v>f</v>
      </c>
      <c r="AA2475">
        <f>_xlfn.IFNA(VLOOKUP(X2475,'duo-out'!A$2:Q$5000,5,FALSE),E2475+10*(H2475-1)+1+_xlfn.IFNA(VLOOKUP(D2475,states!A$2:C$10,3,FALSE),1))</f>
        <v>52</v>
      </c>
      <c r="AB2475" t="str">
        <f>IF(V2475="","",V2475)</f>
        <v/>
      </c>
      <c r="AC2475" s="2" t="str">
        <f>_xlfn.IFNA(VLOOKUP(D2475,states!A$2:C$10,2,FALSE),"XX")</f>
        <v>B</v>
      </c>
      <c r="AD2475">
        <f>E2475</f>
        <v>1</v>
      </c>
      <c r="AE2475">
        <f>_xlfn.IFNA(VLOOKUP(D2475,states!A$2:D$10,4,FALSE),0)</f>
        <v>0</v>
      </c>
      <c r="AF2475">
        <v>0.5</v>
      </c>
      <c r="AG2475">
        <f>IF(AE2475=0,AF2475,IF(AE2475=1,IF(F2475=0.5,0.5,IF(H2475=1,0.5,1.5)),IF(F2475=0.5,0.5,IF(H2475=1,2.5,1.5))))</f>
        <v>0.5</v>
      </c>
      <c r="AH2475" s="7">
        <f>IF(AC2475="XX",0,1/C2475^(1/5)*IF(E2475=0,100,1)/(E2475+1)^(1/4))</f>
        <v>1.2982595645483965</v>
      </c>
    </row>
    <row r="2476" spans="1:34">
      <c r="A2476">
        <v>545</v>
      </c>
      <c r="B2476" s="1">
        <v>24530.85</v>
      </c>
      <c r="C2476" s="6">
        <v>0.05</v>
      </c>
      <c r="D2476" t="s">
        <v>4</v>
      </c>
      <c r="E2476">
        <v>1</v>
      </c>
      <c r="F2476">
        <v>9.5</v>
      </c>
      <c r="G2476" t="s">
        <v>2</v>
      </c>
      <c r="H2476">
        <v>1</v>
      </c>
      <c r="I2476" t="s">
        <v>0</v>
      </c>
      <c r="J2476">
        <v>1</v>
      </c>
      <c r="K2476">
        <v>9.5</v>
      </c>
      <c r="L2476" t="s">
        <v>1</v>
      </c>
      <c r="M2476">
        <v>1</v>
      </c>
      <c r="N2476" t="s">
        <v>601</v>
      </c>
      <c r="O2476">
        <v>1</v>
      </c>
      <c r="P2476" t="str">
        <f>D2476&amp;"-"&amp;F2476&amp;"-"&amp;G2476&amp;"-"&amp;E2476&amp;"-"&amp;H2476</f>
        <v>B2Sigma-9.5-f-1-1</v>
      </c>
      <c r="Q2476" t="str">
        <f>I2476&amp;"-"&amp;K2476&amp;"-"&amp;L2476&amp;"-"&amp;J2476&amp;"-"&amp;M2476</f>
        <v>X2Pi-9.5-e-1-1</v>
      </c>
      <c r="R2476">
        <f>B2476+S2476</f>
        <v>28469.639391796998</v>
      </c>
      <c r="S2476">
        <f>_xlfn.IFNA(VLOOKUP(Q2476,'MARVEL-X'!A$2:I$1400,7,FALSE),VLOOKUP(Q2476,MARVEL!A$2:J$1522,10,FALSE))</f>
        <v>3938.789391797</v>
      </c>
      <c r="T2476">
        <f>IF(P2476=P2475,R2476+T2475,R2476)</f>
        <v>142348.87149466999</v>
      </c>
      <c r="U2476">
        <f>IF(P2476=P2475,1+U2475,1)</f>
        <v>5</v>
      </c>
      <c r="V2476" t="str">
        <f t="shared" si="38"/>
        <v/>
      </c>
      <c r="W2476" t="str">
        <f>IF(V2476="","",IF(ABS(V2476-R2476)&gt;W$1,ABS(V2476-R2476),""))</f>
        <v/>
      </c>
      <c r="X2476" t="str">
        <f>Y2476&amp;"-"&amp;Z2476&amp;"-"&amp;AC2476&amp;"-"&amp;AD2476&amp;"-"&amp;AG2476</f>
        <v>9.5-f-B-1-0.5</v>
      </c>
      <c r="Y2476">
        <f>F2476</f>
        <v>9.5</v>
      </c>
      <c r="Z2476" s="2" t="str">
        <f>G2476</f>
        <v>f</v>
      </c>
      <c r="AA2476">
        <f>_xlfn.IFNA(VLOOKUP(X2476,'duo-out'!A$2:Q$5000,5,FALSE),E2476+10*(H2476-1)+1+_xlfn.IFNA(VLOOKUP(D2476,states!A$2:C$10,3,FALSE),1))</f>
        <v>52</v>
      </c>
      <c r="AB2476" t="str">
        <f>IF(V2476="","",V2476)</f>
        <v/>
      </c>
      <c r="AC2476" s="2" t="str">
        <f>_xlfn.IFNA(VLOOKUP(D2476,states!A$2:C$10,2,FALSE),"XX")</f>
        <v>B</v>
      </c>
      <c r="AD2476">
        <f>E2476</f>
        <v>1</v>
      </c>
      <c r="AE2476">
        <f>_xlfn.IFNA(VLOOKUP(D2476,states!A$2:D$10,4,FALSE),0)</f>
        <v>0</v>
      </c>
      <c r="AF2476">
        <v>0.5</v>
      </c>
      <c r="AG2476">
        <f>IF(AE2476=0,AF2476,IF(AE2476=1,IF(F2476=0.5,0.5,IF(H2476=1,0.5,1.5)),IF(F2476=0.5,0.5,IF(H2476=1,2.5,1.5))))</f>
        <v>0.5</v>
      </c>
      <c r="AH2476" s="7">
        <f>IF(AC2476="XX",0,1/C2476^(1/5)*IF(E2476=0,100,1)/(E2476+1)^(1/4))</f>
        <v>1.5309059120638666</v>
      </c>
    </row>
    <row r="2477" spans="1:34">
      <c r="A2477">
        <v>512</v>
      </c>
      <c r="B2477" s="1">
        <v>26941.64</v>
      </c>
      <c r="C2477" s="6">
        <v>8.9690000000000006E-2</v>
      </c>
      <c r="D2477" t="s">
        <v>4</v>
      </c>
      <c r="E2477">
        <v>1</v>
      </c>
      <c r="F2477">
        <v>9.5</v>
      </c>
      <c r="G2477" t="s">
        <v>2</v>
      </c>
      <c r="H2477">
        <v>1</v>
      </c>
      <c r="I2477" t="s">
        <v>0</v>
      </c>
      <c r="J2477">
        <v>0</v>
      </c>
      <c r="K2477">
        <v>10.5</v>
      </c>
      <c r="L2477" t="s">
        <v>2</v>
      </c>
      <c r="M2477">
        <v>1</v>
      </c>
      <c r="N2477" t="s">
        <v>568</v>
      </c>
      <c r="O2477">
        <v>1</v>
      </c>
      <c r="P2477" t="str">
        <f>D2477&amp;"-"&amp;F2477&amp;"-"&amp;G2477&amp;"-"&amp;E2477&amp;"-"&amp;H2477</f>
        <v>B2Sigma-9.5-f-1-1</v>
      </c>
      <c r="Q2477" t="str">
        <f>I2477&amp;"-"&amp;K2477&amp;"-"&amp;L2477&amp;"-"&amp;J2477&amp;"-"&amp;M2477</f>
        <v>X2Pi-10.5-f-0-1</v>
      </c>
      <c r="R2477">
        <f>B2477+S2477</f>
        <v>28469.563225415</v>
      </c>
      <c r="S2477">
        <f>_xlfn.IFNA(VLOOKUP(Q2477,'MARVEL-X'!A$2:I$1400,7,FALSE),VLOOKUP(Q2477,MARVEL!A$2:J$1522,10,FALSE))</f>
        <v>1527.9232254149999</v>
      </c>
      <c r="T2477">
        <f>IF(P2477=P2476,R2477+T2476,R2477)</f>
        <v>170818.434720085</v>
      </c>
      <c r="U2477">
        <f>IF(P2477=P2476,1+U2476,1)</f>
        <v>6</v>
      </c>
      <c r="V2477" t="str">
        <f t="shared" si="38"/>
        <v/>
      </c>
      <c r="W2477" t="str">
        <f>IF(V2477="","",IF(ABS(V2477-R2477)&gt;W$1,ABS(V2477-R2477),""))</f>
        <v/>
      </c>
      <c r="X2477" t="str">
        <f>Y2477&amp;"-"&amp;Z2477&amp;"-"&amp;AC2477&amp;"-"&amp;AD2477&amp;"-"&amp;AG2477</f>
        <v>9.5-f-B-1-0.5</v>
      </c>
      <c r="Y2477">
        <f>F2477</f>
        <v>9.5</v>
      </c>
      <c r="Z2477" s="2" t="str">
        <f>G2477</f>
        <v>f</v>
      </c>
      <c r="AA2477">
        <f>_xlfn.IFNA(VLOOKUP(X2477,'duo-out'!A$2:Q$5000,5,FALSE),E2477+10*(H2477-1)+1+_xlfn.IFNA(VLOOKUP(D2477,states!A$2:C$10,3,FALSE),1))</f>
        <v>52</v>
      </c>
      <c r="AB2477" t="str">
        <f>IF(V2477="","",V2477)</f>
        <v/>
      </c>
      <c r="AC2477" s="2" t="str">
        <f>_xlfn.IFNA(VLOOKUP(D2477,states!A$2:C$10,2,FALSE),"XX")</f>
        <v>B</v>
      </c>
      <c r="AD2477">
        <f>E2477</f>
        <v>1</v>
      </c>
      <c r="AE2477">
        <f>_xlfn.IFNA(VLOOKUP(D2477,states!A$2:D$10,4,FALSE),0)</f>
        <v>0</v>
      </c>
      <c r="AF2477">
        <v>0.5</v>
      </c>
      <c r="AG2477">
        <f>IF(AE2477=0,AF2477,IF(AE2477=1,IF(F2477=0.5,0.5,IF(H2477=1,0.5,1.5)),IF(F2477=0.5,0.5,IF(H2477=1,2.5,1.5))))</f>
        <v>0.5</v>
      </c>
      <c r="AH2477" s="7">
        <f>IF(AC2477="XX",0,1/C2477^(1/5)*IF(E2477=0,100,1)/(E2477+1)^(1/4))</f>
        <v>1.3620520251756683</v>
      </c>
    </row>
    <row r="2478" spans="1:34">
      <c r="A2478">
        <v>493</v>
      </c>
      <c r="B2478" s="1">
        <v>27216.18</v>
      </c>
      <c r="C2478" s="6">
        <v>0.05</v>
      </c>
      <c r="D2478" t="s">
        <v>4</v>
      </c>
      <c r="E2478">
        <v>1</v>
      </c>
      <c r="F2478">
        <v>9.5</v>
      </c>
      <c r="G2478" t="s">
        <v>2</v>
      </c>
      <c r="H2478">
        <v>1</v>
      </c>
      <c r="I2478" t="s">
        <v>0</v>
      </c>
      <c r="J2478">
        <v>0</v>
      </c>
      <c r="K2478">
        <v>9.5</v>
      </c>
      <c r="L2478" t="s">
        <v>1</v>
      </c>
      <c r="M2478">
        <v>1</v>
      </c>
      <c r="N2478" t="s">
        <v>549</v>
      </c>
      <c r="O2478">
        <v>1</v>
      </c>
      <c r="P2478" t="str">
        <f>D2478&amp;"-"&amp;F2478&amp;"-"&amp;G2478&amp;"-"&amp;E2478&amp;"-"&amp;H2478</f>
        <v>B2Sigma-9.5-f-1-1</v>
      </c>
      <c r="Q2478" t="str">
        <f>I2478&amp;"-"&amp;K2478&amp;"-"&amp;L2478&amp;"-"&amp;J2478&amp;"-"&amp;M2478</f>
        <v>X2Pi-9.5-e-0-1</v>
      </c>
      <c r="R2478">
        <f>B2478+S2478</f>
        <v>28469.638645027</v>
      </c>
      <c r="S2478">
        <f>_xlfn.IFNA(VLOOKUP(Q2478,'MARVEL-X'!A$2:I$1400,7,FALSE),VLOOKUP(Q2478,MARVEL!A$2:J$1522,10,FALSE))</f>
        <v>1253.4586450270001</v>
      </c>
      <c r="T2478">
        <f>IF(P2478=P2477,R2478+T2477,R2478)</f>
        <v>199288.07336511201</v>
      </c>
      <c r="U2478">
        <f>IF(P2478=P2477,1+U2477,1)</f>
        <v>7</v>
      </c>
      <c r="V2478" t="str">
        <f t="shared" si="38"/>
        <v/>
      </c>
      <c r="W2478" t="str">
        <f>IF(V2478="","",IF(ABS(V2478-R2478)&gt;W$1,ABS(V2478-R2478),""))</f>
        <v/>
      </c>
      <c r="X2478" t="str">
        <f>Y2478&amp;"-"&amp;Z2478&amp;"-"&amp;AC2478&amp;"-"&amp;AD2478&amp;"-"&amp;AG2478</f>
        <v>9.5-f-B-1-0.5</v>
      </c>
      <c r="Y2478">
        <f>F2478</f>
        <v>9.5</v>
      </c>
      <c r="Z2478" s="2" t="str">
        <f>G2478</f>
        <v>f</v>
      </c>
      <c r="AA2478">
        <f>_xlfn.IFNA(VLOOKUP(X2478,'duo-out'!A$2:Q$5000,5,FALSE),E2478+10*(H2478-1)+1+_xlfn.IFNA(VLOOKUP(D2478,states!A$2:C$10,3,FALSE),1))</f>
        <v>52</v>
      </c>
      <c r="AB2478" t="str">
        <f>IF(V2478="","",V2478)</f>
        <v/>
      </c>
      <c r="AC2478" s="2" t="str">
        <f>_xlfn.IFNA(VLOOKUP(D2478,states!A$2:C$10,2,FALSE),"XX")</f>
        <v>B</v>
      </c>
      <c r="AD2478">
        <f>E2478</f>
        <v>1</v>
      </c>
      <c r="AE2478">
        <f>_xlfn.IFNA(VLOOKUP(D2478,states!A$2:D$10,4,FALSE),0)</f>
        <v>0</v>
      </c>
      <c r="AF2478">
        <v>0.5</v>
      </c>
      <c r="AG2478">
        <f>IF(AE2478=0,AF2478,IF(AE2478=1,IF(F2478=0.5,0.5,IF(H2478=1,0.5,1.5)),IF(F2478=0.5,0.5,IF(H2478=1,2.5,1.5))))</f>
        <v>0.5</v>
      </c>
      <c r="AH2478" s="7">
        <f>IF(AC2478="XX",0,1/C2478^(1/5)*IF(E2478=0,100,1)/(E2478+1)^(1/4))</f>
        <v>1.5309059120638666</v>
      </c>
    </row>
    <row r="2479" spans="1:34">
      <c r="A2479">
        <v>474</v>
      </c>
      <c r="B2479" s="1">
        <v>27470.15</v>
      </c>
      <c r="C2479" s="6">
        <v>0.05</v>
      </c>
      <c r="D2479" t="s">
        <v>4</v>
      </c>
      <c r="E2479">
        <v>1</v>
      </c>
      <c r="F2479">
        <v>9.5</v>
      </c>
      <c r="G2479" t="s">
        <v>2</v>
      </c>
      <c r="H2479">
        <v>1</v>
      </c>
      <c r="I2479" t="s">
        <v>0</v>
      </c>
      <c r="J2479">
        <v>0</v>
      </c>
      <c r="K2479">
        <v>8.5</v>
      </c>
      <c r="L2479" t="s">
        <v>2</v>
      </c>
      <c r="M2479">
        <v>1</v>
      </c>
      <c r="N2479" t="s">
        <v>530</v>
      </c>
      <c r="O2479">
        <v>1</v>
      </c>
      <c r="P2479" t="str">
        <f>D2479&amp;"-"&amp;F2479&amp;"-"&amp;G2479&amp;"-"&amp;E2479&amp;"-"&amp;H2479</f>
        <v>B2Sigma-9.5-f-1-1</v>
      </c>
      <c r="Q2479" t="str">
        <f>I2479&amp;"-"&amp;K2479&amp;"-"&amp;L2479&amp;"-"&amp;J2479&amp;"-"&amp;M2479</f>
        <v>X2Pi-8.5-f-0-1</v>
      </c>
      <c r="R2479">
        <f>B2479+S2479</f>
        <v>28469.599696426001</v>
      </c>
      <c r="S2479">
        <f>_xlfn.IFNA(VLOOKUP(Q2479,'MARVEL-X'!A$2:I$1400,7,FALSE),VLOOKUP(Q2479,MARVEL!A$2:J$1522,10,FALSE))</f>
        <v>999.44969642599995</v>
      </c>
      <c r="T2479">
        <f>IF(P2479=P2478,R2479+T2478,R2479)</f>
        <v>227757.67306153802</v>
      </c>
      <c r="U2479">
        <f>IF(P2479=P2478,1+U2478,1)</f>
        <v>8</v>
      </c>
      <c r="V2479" t="str">
        <f t="shared" si="38"/>
        <v/>
      </c>
      <c r="W2479" t="str">
        <f>IF(V2479="","",IF(ABS(V2479-R2479)&gt;W$1,ABS(V2479-R2479),""))</f>
        <v/>
      </c>
      <c r="X2479" t="str">
        <f>Y2479&amp;"-"&amp;Z2479&amp;"-"&amp;AC2479&amp;"-"&amp;AD2479&amp;"-"&amp;AG2479</f>
        <v>9.5-f-B-1-0.5</v>
      </c>
      <c r="Y2479">
        <f>F2479</f>
        <v>9.5</v>
      </c>
      <c r="Z2479" s="2" t="str">
        <f>G2479</f>
        <v>f</v>
      </c>
      <c r="AA2479">
        <f>_xlfn.IFNA(VLOOKUP(X2479,'duo-out'!A$2:Q$5000,5,FALSE),E2479+10*(H2479-1)+1+_xlfn.IFNA(VLOOKUP(D2479,states!A$2:C$10,3,FALSE),1))</f>
        <v>52</v>
      </c>
      <c r="AB2479" t="str">
        <f>IF(V2479="","",V2479)</f>
        <v/>
      </c>
      <c r="AC2479" s="2" t="str">
        <f>_xlfn.IFNA(VLOOKUP(D2479,states!A$2:C$10,2,FALSE),"XX")</f>
        <v>B</v>
      </c>
      <c r="AD2479">
        <f>E2479</f>
        <v>1</v>
      </c>
      <c r="AE2479">
        <f>_xlfn.IFNA(VLOOKUP(D2479,states!A$2:D$10,4,FALSE),0)</f>
        <v>0</v>
      </c>
      <c r="AF2479">
        <v>0.5</v>
      </c>
      <c r="AG2479">
        <f>IF(AE2479=0,AF2479,IF(AE2479=1,IF(F2479=0.5,0.5,IF(H2479=1,0.5,1.5)),IF(F2479=0.5,0.5,IF(H2479=1,2.5,1.5))))</f>
        <v>0.5</v>
      </c>
      <c r="AH2479" s="7">
        <f>IF(AC2479="XX",0,1/C2479^(1/5)*IF(E2479=0,100,1)/(E2479+1)^(1/4))</f>
        <v>1.5309059120638666</v>
      </c>
    </row>
    <row r="2480" spans="1:34">
      <c r="A2480">
        <v>6313</v>
      </c>
      <c r="B2480" s="1">
        <v>24266.94</v>
      </c>
      <c r="C2480" s="6">
        <v>0.5</v>
      </c>
      <c r="D2480" t="s">
        <v>4</v>
      </c>
      <c r="E2480">
        <v>1</v>
      </c>
      <c r="F2480">
        <v>9.5</v>
      </c>
      <c r="G2480" t="s">
        <v>2</v>
      </c>
      <c r="H2480">
        <v>1</v>
      </c>
      <c r="I2480" t="s">
        <v>0</v>
      </c>
      <c r="J2480">
        <v>1</v>
      </c>
      <c r="K2480">
        <v>10.5</v>
      </c>
      <c r="L2480" t="s">
        <v>2</v>
      </c>
      <c r="M2480">
        <v>1</v>
      </c>
      <c r="N2480" t="s">
        <v>6369</v>
      </c>
      <c r="O2480">
        <v>1</v>
      </c>
      <c r="P2480" t="str">
        <f>D2480&amp;"-"&amp;F2480&amp;"-"&amp;G2480&amp;"-"&amp;E2480&amp;"-"&amp;H2480</f>
        <v>B2Sigma-9.5-f-1-1</v>
      </c>
      <c r="Q2480" t="str">
        <f>I2480&amp;"-"&amp;K2480&amp;"-"&amp;L2480&amp;"-"&amp;J2480&amp;"-"&amp;M2480</f>
        <v>X2Pi-10.5-f-1-1</v>
      </c>
      <c r="R2480">
        <f>B2480+S2480</f>
        <v>28469.810536004999</v>
      </c>
      <c r="S2480">
        <f>_xlfn.IFNA(VLOOKUP(Q2480,'MARVEL-X'!A$2:I$1400,7,FALSE),VLOOKUP(Q2480,MARVEL!A$2:J$1522,10,FALSE))</f>
        <v>4202.8705360049998</v>
      </c>
      <c r="T2480">
        <f>IF(P2480=P2479,R2480+T2479,R2480)</f>
        <v>256227.48359754303</v>
      </c>
      <c r="U2480">
        <f>IF(P2480=P2479,1+U2479,1)</f>
        <v>9</v>
      </c>
      <c r="V2480" t="str">
        <f t="shared" si="38"/>
        <v/>
      </c>
      <c r="W2480" t="str">
        <f>IF(V2480="","",IF(ABS(V2480-R2480)&gt;W$1,ABS(V2480-R2480),""))</f>
        <v/>
      </c>
      <c r="X2480" t="str">
        <f>Y2480&amp;"-"&amp;Z2480&amp;"-"&amp;AC2480&amp;"-"&amp;AD2480&amp;"-"&amp;AG2480</f>
        <v>9.5-f-B-1-0.5</v>
      </c>
      <c r="Y2480">
        <f>F2480</f>
        <v>9.5</v>
      </c>
      <c r="Z2480" s="2" t="str">
        <f>G2480</f>
        <v>f</v>
      </c>
      <c r="AA2480">
        <f>_xlfn.IFNA(VLOOKUP(X2480,'duo-out'!A$2:Q$5000,5,FALSE),E2480+10*(H2480-1)+1+_xlfn.IFNA(VLOOKUP(D2480,states!A$2:C$10,3,FALSE),1))</f>
        <v>52</v>
      </c>
      <c r="AB2480" t="str">
        <f>IF(V2480="","",V2480)</f>
        <v/>
      </c>
      <c r="AC2480" s="2" t="str">
        <f>_xlfn.IFNA(VLOOKUP(D2480,states!A$2:C$10,2,FALSE),"XX")</f>
        <v>B</v>
      </c>
      <c r="AD2480">
        <f>E2480</f>
        <v>1</v>
      </c>
      <c r="AE2480">
        <f>_xlfn.IFNA(VLOOKUP(D2480,states!A$2:D$10,4,FALSE),0)</f>
        <v>0</v>
      </c>
      <c r="AF2480">
        <v>0.5</v>
      </c>
      <c r="AG2480">
        <f>IF(AE2480=0,AF2480,IF(AE2480=1,IF(F2480=0.5,0.5,IF(H2480=1,0.5,1.5)),IF(F2480=0.5,0.5,IF(H2480=1,2.5,1.5))))</f>
        <v>0.5</v>
      </c>
      <c r="AH2480" s="7">
        <f>IF(AC2480="XX",0,1/C2480^(1/5)*IF(E2480=0,100,1)/(E2480+1)^(1/4))</f>
        <v>0.96593632892484571</v>
      </c>
    </row>
    <row r="2481" spans="1:34">
      <c r="A2481">
        <v>6307</v>
      </c>
      <c r="B2481" s="1">
        <v>24531.08</v>
      </c>
      <c r="C2481" s="6">
        <v>0.5</v>
      </c>
      <c r="D2481" t="s">
        <v>4</v>
      </c>
      <c r="E2481">
        <v>1</v>
      </c>
      <c r="F2481">
        <v>9.5</v>
      </c>
      <c r="G2481" t="s">
        <v>2</v>
      </c>
      <c r="H2481">
        <v>1</v>
      </c>
      <c r="I2481" t="s">
        <v>0</v>
      </c>
      <c r="J2481">
        <v>1</v>
      </c>
      <c r="K2481">
        <v>9.5</v>
      </c>
      <c r="L2481" t="s">
        <v>1</v>
      </c>
      <c r="M2481">
        <v>1</v>
      </c>
      <c r="N2481" t="s">
        <v>6363</v>
      </c>
      <c r="O2481">
        <v>1</v>
      </c>
      <c r="P2481" t="str">
        <f>D2481&amp;"-"&amp;F2481&amp;"-"&amp;G2481&amp;"-"&amp;E2481&amp;"-"&amp;H2481</f>
        <v>B2Sigma-9.5-f-1-1</v>
      </c>
      <c r="Q2481" t="str">
        <f>I2481&amp;"-"&amp;K2481&amp;"-"&amp;L2481&amp;"-"&amp;J2481&amp;"-"&amp;M2481</f>
        <v>X2Pi-9.5-e-1-1</v>
      </c>
      <c r="R2481">
        <f>B2481+S2481</f>
        <v>28469.869391797001</v>
      </c>
      <c r="S2481">
        <f>_xlfn.IFNA(VLOOKUP(Q2481,'MARVEL-X'!A$2:I$1400,7,FALSE),VLOOKUP(Q2481,MARVEL!A$2:J$1522,10,FALSE))</f>
        <v>3938.789391797</v>
      </c>
      <c r="T2481">
        <f>IF(P2481=P2480,R2481+T2480,R2481)</f>
        <v>284697.35298934003</v>
      </c>
      <c r="U2481">
        <f>IF(P2481=P2480,1+U2480,1)</f>
        <v>10</v>
      </c>
      <c r="V2481" t="str">
        <f t="shared" si="38"/>
        <v/>
      </c>
      <c r="W2481" t="str">
        <f>IF(V2481="","",IF(ABS(V2481-R2481)&gt;W$1,ABS(V2481-R2481),""))</f>
        <v/>
      </c>
      <c r="X2481" t="str">
        <f>Y2481&amp;"-"&amp;Z2481&amp;"-"&amp;AC2481&amp;"-"&amp;AD2481&amp;"-"&amp;AG2481</f>
        <v>9.5-f-B-1-0.5</v>
      </c>
      <c r="Y2481">
        <f>F2481</f>
        <v>9.5</v>
      </c>
      <c r="Z2481" s="2" t="str">
        <f>G2481</f>
        <v>f</v>
      </c>
      <c r="AA2481">
        <f>_xlfn.IFNA(VLOOKUP(X2481,'duo-out'!A$2:Q$5000,5,FALSE),E2481+10*(H2481-1)+1+_xlfn.IFNA(VLOOKUP(D2481,states!A$2:C$10,3,FALSE),1))</f>
        <v>52</v>
      </c>
      <c r="AB2481" t="str">
        <f>IF(V2481="","",V2481)</f>
        <v/>
      </c>
      <c r="AC2481" s="2" t="str">
        <f>_xlfn.IFNA(VLOOKUP(D2481,states!A$2:C$10,2,FALSE),"XX")</f>
        <v>B</v>
      </c>
      <c r="AD2481">
        <f>E2481</f>
        <v>1</v>
      </c>
      <c r="AE2481">
        <f>_xlfn.IFNA(VLOOKUP(D2481,states!A$2:D$10,4,FALSE),0)</f>
        <v>0</v>
      </c>
      <c r="AF2481">
        <v>0.5</v>
      </c>
      <c r="AG2481">
        <f>IF(AE2481=0,AF2481,IF(AE2481=1,IF(F2481=0.5,0.5,IF(H2481=1,0.5,1.5)),IF(F2481=0.5,0.5,IF(H2481=1,2.5,1.5))))</f>
        <v>0.5</v>
      </c>
      <c r="AH2481" s="7">
        <f>IF(AC2481="XX",0,1/C2481^(1/5)*IF(E2481=0,100,1)/(E2481+1)^(1/4))</f>
        <v>0.96593632892484571</v>
      </c>
    </row>
    <row r="2482" spans="1:34">
      <c r="A2482">
        <v>6305</v>
      </c>
      <c r="B2482" s="1">
        <v>24775.47</v>
      </c>
      <c r="C2482" s="6">
        <v>0.5</v>
      </c>
      <c r="D2482" t="s">
        <v>4</v>
      </c>
      <c r="E2482">
        <v>1</v>
      </c>
      <c r="F2482">
        <v>9.5</v>
      </c>
      <c r="G2482" t="s">
        <v>2</v>
      </c>
      <c r="H2482">
        <v>1</v>
      </c>
      <c r="I2482" t="s">
        <v>0</v>
      </c>
      <c r="J2482">
        <v>1</v>
      </c>
      <c r="K2482">
        <v>8.5</v>
      </c>
      <c r="L2482" t="s">
        <v>2</v>
      </c>
      <c r="M2482">
        <v>1</v>
      </c>
      <c r="N2482" t="s">
        <v>6361</v>
      </c>
      <c r="O2482">
        <v>1</v>
      </c>
      <c r="P2482" t="str">
        <f>D2482&amp;"-"&amp;F2482&amp;"-"&amp;G2482&amp;"-"&amp;E2482&amp;"-"&amp;H2482</f>
        <v>B2Sigma-9.5-f-1-1</v>
      </c>
      <c r="Q2482" t="str">
        <f>I2482&amp;"-"&amp;K2482&amp;"-"&amp;L2482&amp;"-"&amp;J2482&amp;"-"&amp;M2482</f>
        <v>X2Pi-8.5-f-1-1</v>
      </c>
      <c r="R2482">
        <f>B2482+S2482</f>
        <v>28469.836044896001</v>
      </c>
      <c r="S2482">
        <f>_xlfn.IFNA(VLOOKUP(Q2482,'MARVEL-X'!A$2:I$1400,7,FALSE),VLOOKUP(Q2482,MARVEL!A$2:J$1522,10,FALSE))</f>
        <v>3694.3660448959999</v>
      </c>
      <c r="T2482">
        <f>IF(P2482=P2481,R2482+T2481,R2482)</f>
        <v>313167.18903423601</v>
      </c>
      <c r="U2482">
        <f>IF(P2482=P2481,1+U2481,1)</f>
        <v>11</v>
      </c>
      <c r="V2482" t="str">
        <f t="shared" si="38"/>
        <v/>
      </c>
      <c r="W2482" t="str">
        <f>IF(V2482="","",IF(ABS(V2482-R2482)&gt;W$1,ABS(V2482-R2482),""))</f>
        <v/>
      </c>
      <c r="X2482" t="str">
        <f>Y2482&amp;"-"&amp;Z2482&amp;"-"&amp;AC2482&amp;"-"&amp;AD2482&amp;"-"&amp;AG2482</f>
        <v>9.5-f-B-1-0.5</v>
      </c>
      <c r="Y2482">
        <f>F2482</f>
        <v>9.5</v>
      </c>
      <c r="Z2482" s="2" t="str">
        <f>G2482</f>
        <v>f</v>
      </c>
      <c r="AA2482">
        <f>_xlfn.IFNA(VLOOKUP(X2482,'duo-out'!A$2:Q$5000,5,FALSE),E2482+10*(H2482-1)+1+_xlfn.IFNA(VLOOKUP(D2482,states!A$2:C$10,3,FALSE),1))</f>
        <v>52</v>
      </c>
      <c r="AB2482" t="str">
        <f>IF(V2482="","",V2482)</f>
        <v/>
      </c>
      <c r="AC2482" s="2" t="str">
        <f>_xlfn.IFNA(VLOOKUP(D2482,states!A$2:C$10,2,FALSE),"XX")</f>
        <v>B</v>
      </c>
      <c r="AD2482">
        <f>E2482</f>
        <v>1</v>
      </c>
      <c r="AE2482">
        <f>_xlfn.IFNA(VLOOKUP(D2482,states!A$2:D$10,4,FALSE),0)</f>
        <v>0</v>
      </c>
      <c r="AF2482">
        <v>0.5</v>
      </c>
      <c r="AG2482">
        <f>IF(AE2482=0,AF2482,IF(AE2482=1,IF(F2482=0.5,0.5,IF(H2482=1,0.5,1.5)),IF(F2482=0.5,0.5,IF(H2482=1,2.5,1.5))))</f>
        <v>0.5</v>
      </c>
      <c r="AH2482" s="7">
        <f>IF(AC2482="XX",0,1/C2482^(1/5)*IF(E2482=0,100,1)/(E2482+1)^(1/4))</f>
        <v>0.96593632892484571</v>
      </c>
    </row>
    <row r="2483" spans="1:34">
      <c r="A2483">
        <v>6276</v>
      </c>
      <c r="B2483" s="1">
        <v>26941.79</v>
      </c>
      <c r="C2483" s="6">
        <v>0.5</v>
      </c>
      <c r="D2483" t="s">
        <v>4</v>
      </c>
      <c r="E2483">
        <v>1</v>
      </c>
      <c r="F2483">
        <v>9.5</v>
      </c>
      <c r="G2483" t="s">
        <v>2</v>
      </c>
      <c r="H2483">
        <v>1</v>
      </c>
      <c r="I2483" t="s">
        <v>0</v>
      </c>
      <c r="J2483">
        <v>0</v>
      </c>
      <c r="K2483">
        <v>10.5</v>
      </c>
      <c r="L2483" t="s">
        <v>2</v>
      </c>
      <c r="M2483">
        <v>1</v>
      </c>
      <c r="N2483" t="s">
        <v>6332</v>
      </c>
      <c r="O2483">
        <v>1</v>
      </c>
      <c r="P2483" t="str">
        <f>D2483&amp;"-"&amp;F2483&amp;"-"&amp;G2483&amp;"-"&amp;E2483&amp;"-"&amp;H2483</f>
        <v>B2Sigma-9.5-f-1-1</v>
      </c>
      <c r="Q2483" t="str">
        <f>I2483&amp;"-"&amp;K2483&amp;"-"&amp;L2483&amp;"-"&amp;J2483&amp;"-"&amp;M2483</f>
        <v>X2Pi-10.5-f-0-1</v>
      </c>
      <c r="R2483">
        <f>B2483+S2483</f>
        <v>28469.713225415002</v>
      </c>
      <c r="S2483">
        <f>_xlfn.IFNA(VLOOKUP(Q2483,'MARVEL-X'!A$2:I$1400,7,FALSE),VLOOKUP(Q2483,MARVEL!A$2:J$1522,10,FALSE))</f>
        <v>1527.9232254149999</v>
      </c>
      <c r="T2483">
        <f>IF(P2483=P2482,R2483+T2482,R2483)</f>
        <v>341636.90225965099</v>
      </c>
      <c r="U2483">
        <f>IF(P2483=P2482,1+U2482,1)</f>
        <v>12</v>
      </c>
      <c r="V2483" t="str">
        <f t="shared" si="38"/>
        <v/>
      </c>
      <c r="W2483" t="str">
        <f>IF(V2483="","",IF(ABS(V2483-R2483)&gt;W$1,ABS(V2483-R2483),""))</f>
        <v/>
      </c>
      <c r="X2483" t="str">
        <f>Y2483&amp;"-"&amp;Z2483&amp;"-"&amp;AC2483&amp;"-"&amp;AD2483&amp;"-"&amp;AG2483</f>
        <v>9.5-f-B-1-0.5</v>
      </c>
      <c r="Y2483">
        <f>F2483</f>
        <v>9.5</v>
      </c>
      <c r="Z2483" s="2" t="str">
        <f>G2483</f>
        <v>f</v>
      </c>
      <c r="AA2483">
        <f>_xlfn.IFNA(VLOOKUP(X2483,'duo-out'!A$2:Q$5000,5,FALSE),E2483+10*(H2483-1)+1+_xlfn.IFNA(VLOOKUP(D2483,states!A$2:C$10,3,FALSE),1))</f>
        <v>52</v>
      </c>
      <c r="AB2483" t="str">
        <f>IF(V2483="","",V2483)</f>
        <v/>
      </c>
      <c r="AC2483" s="2" t="str">
        <f>_xlfn.IFNA(VLOOKUP(D2483,states!A$2:C$10,2,FALSE),"XX")</f>
        <v>B</v>
      </c>
      <c r="AD2483">
        <f>E2483</f>
        <v>1</v>
      </c>
      <c r="AE2483">
        <f>_xlfn.IFNA(VLOOKUP(D2483,states!A$2:D$10,4,FALSE),0)</f>
        <v>0</v>
      </c>
      <c r="AF2483">
        <v>0.5</v>
      </c>
      <c r="AG2483">
        <f>IF(AE2483=0,AF2483,IF(AE2483=1,IF(F2483=0.5,0.5,IF(H2483=1,0.5,1.5)),IF(F2483=0.5,0.5,IF(H2483=1,2.5,1.5))))</f>
        <v>0.5</v>
      </c>
      <c r="AH2483" s="7">
        <f>IF(AC2483="XX",0,1/C2483^(1/5)*IF(E2483=0,100,1)/(E2483+1)^(1/4))</f>
        <v>0.96593632892484571</v>
      </c>
    </row>
    <row r="2484" spans="1:34">
      <c r="A2484">
        <v>6266</v>
      </c>
      <c r="B2484" s="1">
        <v>27216.47</v>
      </c>
      <c r="C2484" s="6">
        <v>0.5</v>
      </c>
      <c r="D2484" t="s">
        <v>4</v>
      </c>
      <c r="E2484">
        <v>1</v>
      </c>
      <c r="F2484">
        <v>9.5</v>
      </c>
      <c r="G2484" t="s">
        <v>2</v>
      </c>
      <c r="H2484">
        <v>1</v>
      </c>
      <c r="I2484" t="s">
        <v>0</v>
      </c>
      <c r="J2484">
        <v>0</v>
      </c>
      <c r="K2484">
        <v>9.5</v>
      </c>
      <c r="L2484" t="s">
        <v>1</v>
      </c>
      <c r="M2484">
        <v>1</v>
      </c>
      <c r="N2484" t="s">
        <v>6322</v>
      </c>
      <c r="O2484">
        <v>1</v>
      </c>
      <c r="P2484" t="str">
        <f>D2484&amp;"-"&amp;F2484&amp;"-"&amp;G2484&amp;"-"&amp;E2484&amp;"-"&amp;H2484</f>
        <v>B2Sigma-9.5-f-1-1</v>
      </c>
      <c r="Q2484" t="str">
        <f>I2484&amp;"-"&amp;K2484&amp;"-"&amp;L2484&amp;"-"&amp;J2484&amp;"-"&amp;M2484</f>
        <v>X2Pi-9.5-e-0-1</v>
      </c>
      <c r="R2484">
        <f>B2484+S2484</f>
        <v>28469.928645027001</v>
      </c>
      <c r="S2484">
        <f>_xlfn.IFNA(VLOOKUP(Q2484,'MARVEL-X'!A$2:I$1400,7,FALSE),VLOOKUP(Q2484,MARVEL!A$2:J$1522,10,FALSE))</f>
        <v>1253.4586450270001</v>
      </c>
      <c r="T2484">
        <f>IF(P2484=P2483,R2484+T2483,R2484)</f>
        <v>370106.83090467798</v>
      </c>
      <c r="U2484">
        <f>IF(P2484=P2483,1+U2483,1)</f>
        <v>13</v>
      </c>
      <c r="V2484" t="str">
        <f t="shared" si="38"/>
        <v/>
      </c>
      <c r="W2484" t="str">
        <f>IF(V2484="","",IF(ABS(V2484-R2484)&gt;W$1,ABS(V2484-R2484),""))</f>
        <v/>
      </c>
      <c r="X2484" t="str">
        <f>Y2484&amp;"-"&amp;Z2484&amp;"-"&amp;AC2484&amp;"-"&amp;AD2484&amp;"-"&amp;AG2484</f>
        <v>9.5-f-B-1-0.5</v>
      </c>
      <c r="Y2484">
        <f>F2484</f>
        <v>9.5</v>
      </c>
      <c r="Z2484" s="2" t="str">
        <f>G2484</f>
        <v>f</v>
      </c>
      <c r="AA2484">
        <f>_xlfn.IFNA(VLOOKUP(X2484,'duo-out'!A$2:Q$5000,5,FALSE),E2484+10*(H2484-1)+1+_xlfn.IFNA(VLOOKUP(D2484,states!A$2:C$10,3,FALSE),1))</f>
        <v>52</v>
      </c>
      <c r="AB2484" t="str">
        <f>IF(V2484="","",V2484)</f>
        <v/>
      </c>
      <c r="AC2484" s="2" t="str">
        <f>_xlfn.IFNA(VLOOKUP(D2484,states!A$2:C$10,2,FALSE),"XX")</f>
        <v>B</v>
      </c>
      <c r="AD2484">
        <f>E2484</f>
        <v>1</v>
      </c>
      <c r="AE2484">
        <f>_xlfn.IFNA(VLOOKUP(D2484,states!A$2:D$10,4,FALSE),0)</f>
        <v>0</v>
      </c>
      <c r="AF2484">
        <v>0.5</v>
      </c>
      <c r="AG2484">
        <f>IF(AE2484=0,AF2484,IF(AE2484=1,IF(F2484=0.5,0.5,IF(H2484=1,0.5,1.5)),IF(F2484=0.5,0.5,IF(H2484=1,2.5,1.5))))</f>
        <v>0.5</v>
      </c>
      <c r="AH2484" s="7">
        <f>IF(AC2484="XX",0,1/C2484^(1/5)*IF(E2484=0,100,1)/(E2484+1)^(1/4))</f>
        <v>0.96593632892484571</v>
      </c>
    </row>
    <row r="2485" spans="1:34">
      <c r="A2485">
        <v>6258</v>
      </c>
      <c r="B2485" s="1">
        <v>27470.39</v>
      </c>
      <c r="C2485" s="6">
        <v>0.5</v>
      </c>
      <c r="D2485" t="s">
        <v>4</v>
      </c>
      <c r="E2485">
        <v>1</v>
      </c>
      <c r="F2485">
        <v>9.5</v>
      </c>
      <c r="G2485" t="s">
        <v>2</v>
      </c>
      <c r="H2485">
        <v>1</v>
      </c>
      <c r="I2485" t="s">
        <v>0</v>
      </c>
      <c r="J2485">
        <v>0</v>
      </c>
      <c r="K2485">
        <v>8.5</v>
      </c>
      <c r="L2485" t="s">
        <v>2</v>
      </c>
      <c r="M2485">
        <v>1</v>
      </c>
      <c r="N2485" t="s">
        <v>6314</v>
      </c>
      <c r="O2485">
        <v>1</v>
      </c>
      <c r="P2485" t="str">
        <f>D2485&amp;"-"&amp;F2485&amp;"-"&amp;G2485&amp;"-"&amp;E2485&amp;"-"&amp;H2485</f>
        <v>B2Sigma-9.5-f-1-1</v>
      </c>
      <c r="Q2485" t="str">
        <f>I2485&amp;"-"&amp;K2485&amp;"-"&amp;L2485&amp;"-"&amp;J2485&amp;"-"&amp;M2485</f>
        <v>X2Pi-8.5-f-0-1</v>
      </c>
      <c r="R2485">
        <f>B2485+S2485</f>
        <v>28469.839696425999</v>
      </c>
      <c r="S2485">
        <f>_xlfn.IFNA(VLOOKUP(Q2485,'MARVEL-X'!A$2:I$1400,7,FALSE),VLOOKUP(Q2485,MARVEL!A$2:J$1522,10,FALSE))</f>
        <v>999.44969642599995</v>
      </c>
      <c r="T2485">
        <f>IF(P2485=P2484,R2485+T2484,R2485)</f>
        <v>398576.67060110398</v>
      </c>
      <c r="U2485">
        <f>IF(P2485=P2484,1+U2484,1)</f>
        <v>14</v>
      </c>
      <c r="V2485">
        <f t="shared" si="38"/>
        <v>28469.762185793141</v>
      </c>
      <c r="W2485">
        <f>IF(V2485="","",IF(ABS(V2485-R2485)&gt;W$1,ABS(V2485-R2485),""))</f>
        <v>7.7510632858320605E-2</v>
      </c>
      <c r="X2485" t="str">
        <f>Y2485&amp;"-"&amp;Z2485&amp;"-"&amp;AC2485&amp;"-"&amp;AD2485&amp;"-"&amp;AG2485</f>
        <v>9.5-f-B-1-0.5</v>
      </c>
      <c r="Y2485">
        <f>F2485</f>
        <v>9.5</v>
      </c>
      <c r="Z2485" s="2" t="str">
        <f>G2485</f>
        <v>f</v>
      </c>
      <c r="AA2485">
        <f>_xlfn.IFNA(VLOOKUP(X2485,'duo-out'!A$2:Q$5000,5,FALSE),E2485+10*(H2485-1)+1+_xlfn.IFNA(VLOOKUP(D2485,states!A$2:C$10,3,FALSE),1))</f>
        <v>52</v>
      </c>
      <c r="AB2485">
        <f>IF(V2485="","",V2485)</f>
        <v>28469.762185793141</v>
      </c>
      <c r="AC2485" s="2" t="str">
        <f>_xlfn.IFNA(VLOOKUP(D2485,states!A$2:C$10,2,FALSE),"XX")</f>
        <v>B</v>
      </c>
      <c r="AD2485">
        <f>E2485</f>
        <v>1</v>
      </c>
      <c r="AE2485">
        <f>_xlfn.IFNA(VLOOKUP(D2485,states!A$2:D$10,4,FALSE),0)</f>
        <v>0</v>
      </c>
      <c r="AF2485">
        <v>0.5</v>
      </c>
      <c r="AG2485">
        <f>IF(AE2485=0,AF2485,IF(AE2485=1,IF(F2485=0.5,0.5,IF(H2485=1,0.5,1.5)),IF(F2485=0.5,0.5,IF(H2485=1,2.5,1.5))))</f>
        <v>0.5</v>
      </c>
      <c r="AH2485" s="7">
        <f>IF(AC2485="XX",0,1/C2485^(1/5)*IF(E2485=0,100,1)/(E2485+1)^(1/4))</f>
        <v>0.96593632892484571</v>
      </c>
    </row>
    <row r="2486" spans="1:34">
      <c r="A2486">
        <v>5067</v>
      </c>
      <c r="B2486" s="1">
        <v>25802.33</v>
      </c>
      <c r="C2486" s="6">
        <v>0.2</v>
      </c>
      <c r="D2486" t="s">
        <v>4</v>
      </c>
      <c r="E2486">
        <v>0</v>
      </c>
      <c r="F2486">
        <v>10.5</v>
      </c>
      <c r="G2486" t="s">
        <v>1</v>
      </c>
      <c r="H2486">
        <v>2</v>
      </c>
      <c r="I2486" t="s">
        <v>0</v>
      </c>
      <c r="J2486">
        <v>0</v>
      </c>
      <c r="K2486">
        <v>9.5</v>
      </c>
      <c r="L2486" t="s">
        <v>1</v>
      </c>
      <c r="M2486">
        <v>2</v>
      </c>
      <c r="N2486" t="s">
        <v>5123</v>
      </c>
      <c r="O2486">
        <v>1</v>
      </c>
      <c r="P2486" t="str">
        <f>D2486&amp;"-"&amp;F2486&amp;"-"&amp;G2486&amp;"-"&amp;E2486&amp;"-"&amp;H2486</f>
        <v>B2Sigma-10.5-e-0-2</v>
      </c>
      <c r="Q2486" t="str">
        <f>I2486&amp;"-"&amp;K2486&amp;"-"&amp;L2486&amp;"-"&amp;J2486&amp;"-"&amp;M2486</f>
        <v>X2Pi-9.5-e-0-2</v>
      </c>
      <c r="R2486">
        <f>B2486+S2486</f>
        <v>27329.005782868</v>
      </c>
      <c r="S2486">
        <f>_xlfn.IFNA(VLOOKUP(Q2486,'MARVEL-X'!A$2:I$1400,7,FALSE),VLOOKUP(Q2486,MARVEL!A$2:J$1522,10,FALSE))</f>
        <v>1526.6757828679999</v>
      </c>
      <c r="T2486">
        <f>IF(P2486=P2485,R2486+T2485,R2486)</f>
        <v>27329.005782868</v>
      </c>
      <c r="U2486">
        <f>IF(P2486=P2485,1+U2485,1)</f>
        <v>1</v>
      </c>
      <c r="V2486" t="str">
        <f t="shared" si="38"/>
        <v/>
      </c>
      <c r="W2486" t="str">
        <f>IF(V2486="","",IF(ABS(V2486-R2486)&gt;W$1,ABS(V2486-R2486),""))</f>
        <v/>
      </c>
      <c r="X2486" t="str">
        <f>Y2486&amp;"-"&amp;Z2486&amp;"-"&amp;AC2486&amp;"-"&amp;AD2486&amp;"-"&amp;AG2486</f>
        <v>10.5-e-B-0-0.5</v>
      </c>
      <c r="Y2486">
        <f>F2486</f>
        <v>10.5</v>
      </c>
      <c r="Z2486" s="2" t="str">
        <f>G2486</f>
        <v>e</v>
      </c>
      <c r="AA2486">
        <f>_xlfn.IFNA(VLOOKUP(X2486,'duo-out'!A$2:Q$5000,5,FALSE),E2486+10*(H2486-1)+1+_xlfn.IFNA(VLOOKUP(D2486,states!A$2:C$10,3,FALSE),1))</f>
        <v>61</v>
      </c>
      <c r="AB2486" t="str">
        <f>IF(V2486="","",V2486)</f>
        <v/>
      </c>
      <c r="AC2486" s="2" t="str">
        <f>_xlfn.IFNA(VLOOKUP(D2486,states!A$2:C$10,2,FALSE),"XX")</f>
        <v>B</v>
      </c>
      <c r="AD2486">
        <f>E2486</f>
        <v>0</v>
      </c>
      <c r="AE2486">
        <f>_xlfn.IFNA(VLOOKUP(D2486,states!A$2:D$10,4,FALSE),0)</f>
        <v>0</v>
      </c>
      <c r="AF2486">
        <v>0.5</v>
      </c>
      <c r="AG2486">
        <f>IF(AE2486=0,AF2486,IF(AE2486=1,IF(F2486=0.5,0.5,IF(H2486=1,0.5,1.5)),IF(F2486=0.5,0.5,IF(H2486=1,2.5,1.5))))</f>
        <v>0.5</v>
      </c>
      <c r="AH2486" s="7">
        <f>IF(AC2486="XX",0,1/C2486^(1/5)*IF(E2486=0,100,1)/(E2486+1)^(1/4))</f>
        <v>137.97296614612148</v>
      </c>
    </row>
    <row r="2487" spans="1:34">
      <c r="A2487">
        <v>5033</v>
      </c>
      <c r="B2487" s="1">
        <v>25167.66</v>
      </c>
      <c r="C2487" s="6">
        <v>0.2</v>
      </c>
      <c r="D2487" t="s">
        <v>4</v>
      </c>
      <c r="E2487">
        <v>0</v>
      </c>
      <c r="F2487">
        <v>10.5</v>
      </c>
      <c r="G2487" t="s">
        <v>1</v>
      </c>
      <c r="H2487">
        <v>2</v>
      </c>
      <c r="I2487" t="s">
        <v>0</v>
      </c>
      <c r="J2487">
        <v>0</v>
      </c>
      <c r="K2487">
        <v>11.5</v>
      </c>
      <c r="L2487" t="s">
        <v>1</v>
      </c>
      <c r="M2487">
        <v>2</v>
      </c>
      <c r="N2487" t="s">
        <v>5089</v>
      </c>
      <c r="O2487">
        <v>1</v>
      </c>
      <c r="P2487" t="str">
        <f>D2487&amp;"-"&amp;F2487&amp;"-"&amp;G2487&amp;"-"&amp;E2487&amp;"-"&amp;H2487</f>
        <v>B2Sigma-10.5-e-0-2</v>
      </c>
      <c r="Q2487" t="str">
        <f>I2487&amp;"-"&amp;K2487&amp;"-"&amp;L2487&amp;"-"&amp;J2487&amp;"-"&amp;M2487</f>
        <v>X2Pi-11.5-e-0-2</v>
      </c>
      <c r="R2487">
        <f>B2487+S2487</f>
        <v>27328.905276517999</v>
      </c>
      <c r="S2487">
        <f>_xlfn.IFNA(VLOOKUP(Q2487,'MARVEL-X'!A$2:I$1400,7,FALSE),VLOOKUP(Q2487,MARVEL!A$2:J$1522,10,FALSE))</f>
        <v>2161.2452765180001</v>
      </c>
      <c r="T2487">
        <f>IF(P2487=P2486,R2487+T2486,R2487)</f>
        <v>54657.911059385995</v>
      </c>
      <c r="U2487">
        <f>IF(P2487=P2486,1+U2486,1)</f>
        <v>2</v>
      </c>
      <c r="V2487" t="str">
        <f t="shared" si="38"/>
        <v/>
      </c>
      <c r="W2487" t="str">
        <f>IF(V2487="","",IF(ABS(V2487-R2487)&gt;W$1,ABS(V2487-R2487),""))</f>
        <v/>
      </c>
      <c r="X2487" t="str">
        <f>Y2487&amp;"-"&amp;Z2487&amp;"-"&amp;AC2487&amp;"-"&amp;AD2487&amp;"-"&amp;AG2487</f>
        <v>10.5-e-B-0-0.5</v>
      </c>
      <c r="Y2487">
        <f>F2487</f>
        <v>10.5</v>
      </c>
      <c r="Z2487" s="2" t="str">
        <f>G2487</f>
        <v>e</v>
      </c>
      <c r="AA2487">
        <f>_xlfn.IFNA(VLOOKUP(X2487,'duo-out'!A$2:Q$5000,5,FALSE),E2487+10*(H2487-1)+1+_xlfn.IFNA(VLOOKUP(D2487,states!A$2:C$10,3,FALSE),1))</f>
        <v>61</v>
      </c>
      <c r="AB2487" t="str">
        <f>IF(V2487="","",V2487)</f>
        <v/>
      </c>
      <c r="AC2487" s="2" t="str">
        <f>_xlfn.IFNA(VLOOKUP(D2487,states!A$2:C$10,2,FALSE),"XX")</f>
        <v>B</v>
      </c>
      <c r="AD2487">
        <f>E2487</f>
        <v>0</v>
      </c>
      <c r="AE2487">
        <f>_xlfn.IFNA(VLOOKUP(D2487,states!A$2:D$10,4,FALSE),0)</f>
        <v>0</v>
      </c>
      <c r="AF2487">
        <v>0.5</v>
      </c>
      <c r="AG2487">
        <f>IF(AE2487=0,AF2487,IF(AE2487=1,IF(F2487=0.5,0.5,IF(H2487=1,0.5,1.5)),IF(F2487=0.5,0.5,IF(H2487=1,2.5,1.5))))</f>
        <v>0.5</v>
      </c>
      <c r="AH2487" s="7">
        <f>IF(AC2487="XX",0,1/C2487^(1/5)*IF(E2487=0,100,1)/(E2487+1)^(1/4))</f>
        <v>137.97296614612148</v>
      </c>
    </row>
    <row r="2488" spans="1:34">
      <c r="A2488">
        <v>4337</v>
      </c>
      <c r="B2488" s="1">
        <v>23127.167700000002</v>
      </c>
      <c r="C2488" s="6">
        <v>0.01</v>
      </c>
      <c r="D2488" t="s">
        <v>4</v>
      </c>
      <c r="E2488">
        <v>0</v>
      </c>
      <c r="F2488">
        <v>10.5</v>
      </c>
      <c r="G2488" t="s">
        <v>1</v>
      </c>
      <c r="H2488">
        <v>2</v>
      </c>
      <c r="I2488" t="s">
        <v>0</v>
      </c>
      <c r="J2488">
        <v>1</v>
      </c>
      <c r="K2488">
        <v>9.5</v>
      </c>
      <c r="L2488" t="s">
        <v>1</v>
      </c>
      <c r="M2488">
        <v>2</v>
      </c>
      <c r="N2488" t="s">
        <v>4393</v>
      </c>
      <c r="O2488">
        <v>1</v>
      </c>
      <c r="P2488" t="str">
        <f>D2488&amp;"-"&amp;F2488&amp;"-"&amp;G2488&amp;"-"&amp;E2488&amp;"-"&amp;H2488</f>
        <v>B2Sigma-10.5-e-0-2</v>
      </c>
      <c r="Q2488" t="str">
        <f>I2488&amp;"-"&amp;K2488&amp;"-"&amp;L2488&amp;"-"&amp;J2488&amp;"-"&amp;M2488</f>
        <v>X2Pi-9.5-e-1-2</v>
      </c>
      <c r="R2488">
        <f>B2488+S2488</f>
        <v>27328.843778363</v>
      </c>
      <c r="S2488">
        <f>_xlfn.IFNA(VLOOKUP(Q2488,'MARVEL-X'!A$2:I$1400,7,FALSE),VLOOKUP(Q2488,MARVEL!A$2:J$1522,10,FALSE))</f>
        <v>4201.6760783629998</v>
      </c>
      <c r="T2488">
        <f>IF(P2488=P2487,R2488+T2487,R2488)</f>
        <v>81986.754837749002</v>
      </c>
      <c r="U2488">
        <f>IF(P2488=P2487,1+U2487,1)</f>
        <v>3</v>
      </c>
      <c r="V2488" t="str">
        <f t="shared" si="38"/>
        <v/>
      </c>
      <c r="W2488" t="str">
        <f>IF(V2488="","",IF(ABS(V2488-R2488)&gt;W$1,ABS(V2488-R2488),""))</f>
        <v/>
      </c>
      <c r="X2488" t="str">
        <f>Y2488&amp;"-"&amp;Z2488&amp;"-"&amp;AC2488&amp;"-"&amp;AD2488&amp;"-"&amp;AG2488</f>
        <v>10.5-e-B-0-0.5</v>
      </c>
      <c r="Y2488">
        <f>F2488</f>
        <v>10.5</v>
      </c>
      <c r="Z2488" s="2" t="str">
        <f>G2488</f>
        <v>e</v>
      </c>
      <c r="AA2488">
        <f>_xlfn.IFNA(VLOOKUP(X2488,'duo-out'!A$2:Q$5000,5,FALSE),E2488+10*(H2488-1)+1+_xlfn.IFNA(VLOOKUP(D2488,states!A$2:C$10,3,FALSE),1))</f>
        <v>61</v>
      </c>
      <c r="AB2488" t="str">
        <f>IF(V2488="","",V2488)</f>
        <v/>
      </c>
      <c r="AC2488" s="2" t="str">
        <f>_xlfn.IFNA(VLOOKUP(D2488,states!A$2:C$10,2,FALSE),"XX")</f>
        <v>B</v>
      </c>
      <c r="AD2488">
        <f>E2488</f>
        <v>0</v>
      </c>
      <c r="AE2488">
        <f>_xlfn.IFNA(VLOOKUP(D2488,states!A$2:D$10,4,FALSE),0)</f>
        <v>0</v>
      </c>
      <c r="AF2488">
        <v>0.5</v>
      </c>
      <c r="AG2488">
        <f>IF(AE2488=0,AF2488,IF(AE2488=1,IF(F2488=0.5,0.5,IF(H2488=1,0.5,1.5)),IF(F2488=0.5,0.5,IF(H2488=1,2.5,1.5))))</f>
        <v>0.5</v>
      </c>
      <c r="AH2488" s="7">
        <f>IF(AC2488="XX",0,1/C2488^(1/5)*IF(E2488=0,100,1)/(E2488+1)^(1/4))</f>
        <v>251.188643150958</v>
      </c>
    </row>
    <row r="2489" spans="1:34">
      <c r="A2489">
        <v>4322</v>
      </c>
      <c r="B2489" s="1">
        <v>25167.59</v>
      </c>
      <c r="C2489" s="6">
        <v>0.01</v>
      </c>
      <c r="D2489" t="s">
        <v>4</v>
      </c>
      <c r="E2489">
        <v>0</v>
      </c>
      <c r="F2489">
        <v>10.5</v>
      </c>
      <c r="G2489" t="s">
        <v>1</v>
      </c>
      <c r="H2489">
        <v>2</v>
      </c>
      <c r="I2489" t="s">
        <v>0</v>
      </c>
      <c r="J2489">
        <v>0</v>
      </c>
      <c r="K2489">
        <v>11.5</v>
      </c>
      <c r="L2489" t="s">
        <v>1</v>
      </c>
      <c r="M2489">
        <v>2</v>
      </c>
      <c r="N2489" t="s">
        <v>4378</v>
      </c>
      <c r="O2489">
        <v>1</v>
      </c>
      <c r="P2489" t="str">
        <f>D2489&amp;"-"&amp;F2489&amp;"-"&amp;G2489&amp;"-"&amp;E2489&amp;"-"&amp;H2489</f>
        <v>B2Sigma-10.5-e-0-2</v>
      </c>
      <c r="Q2489" t="str">
        <f>I2489&amp;"-"&amp;K2489&amp;"-"&amp;L2489&amp;"-"&amp;J2489&amp;"-"&amp;M2489</f>
        <v>X2Pi-11.5-e-0-2</v>
      </c>
      <c r="R2489">
        <f>B2489+S2489</f>
        <v>27328.835276517999</v>
      </c>
      <c r="S2489">
        <f>_xlfn.IFNA(VLOOKUP(Q2489,'MARVEL-X'!A$2:I$1400,7,FALSE),VLOOKUP(Q2489,MARVEL!A$2:J$1522,10,FALSE))</f>
        <v>2161.2452765180001</v>
      </c>
      <c r="T2489">
        <f>IF(P2489=P2488,R2489+T2488,R2489)</f>
        <v>109315.590114267</v>
      </c>
      <c r="U2489">
        <f>IF(P2489=P2488,1+U2488,1)</f>
        <v>4</v>
      </c>
      <c r="V2489" t="str">
        <f t="shared" si="38"/>
        <v/>
      </c>
      <c r="W2489" t="str">
        <f>IF(V2489="","",IF(ABS(V2489-R2489)&gt;W$1,ABS(V2489-R2489),""))</f>
        <v/>
      </c>
      <c r="X2489" t="str">
        <f>Y2489&amp;"-"&amp;Z2489&amp;"-"&amp;AC2489&amp;"-"&amp;AD2489&amp;"-"&amp;AG2489</f>
        <v>10.5-e-B-0-0.5</v>
      </c>
      <c r="Y2489">
        <f>F2489</f>
        <v>10.5</v>
      </c>
      <c r="Z2489" s="2" t="str">
        <f>G2489</f>
        <v>e</v>
      </c>
      <c r="AA2489">
        <f>_xlfn.IFNA(VLOOKUP(X2489,'duo-out'!A$2:Q$5000,5,FALSE),E2489+10*(H2489-1)+1+_xlfn.IFNA(VLOOKUP(D2489,states!A$2:C$10,3,FALSE),1))</f>
        <v>61</v>
      </c>
      <c r="AB2489" t="str">
        <f>IF(V2489="","",V2489)</f>
        <v/>
      </c>
      <c r="AC2489" s="2" t="str">
        <f>_xlfn.IFNA(VLOOKUP(D2489,states!A$2:C$10,2,FALSE),"XX")</f>
        <v>B</v>
      </c>
      <c r="AD2489">
        <f>E2489</f>
        <v>0</v>
      </c>
      <c r="AE2489">
        <f>_xlfn.IFNA(VLOOKUP(D2489,states!A$2:D$10,4,FALSE),0)</f>
        <v>0</v>
      </c>
      <c r="AF2489">
        <v>0.5</v>
      </c>
      <c r="AG2489">
        <f>IF(AE2489=0,AF2489,IF(AE2489=1,IF(F2489=0.5,0.5,IF(H2489=1,0.5,1.5)),IF(F2489=0.5,0.5,IF(H2489=1,2.5,1.5))))</f>
        <v>0.5</v>
      </c>
      <c r="AH2489" s="7">
        <f>IF(AC2489="XX",0,1/C2489^(1/5)*IF(E2489=0,100,1)/(E2489+1)^(1/4))</f>
        <v>251.188643150958</v>
      </c>
    </row>
    <row r="2490" spans="1:34">
      <c r="A2490">
        <v>4295</v>
      </c>
      <c r="B2490" s="1">
        <v>25492.908500000001</v>
      </c>
      <c r="C2490" s="6">
        <v>0.01</v>
      </c>
      <c r="D2490" t="s">
        <v>4</v>
      </c>
      <c r="E2490">
        <v>0</v>
      </c>
      <c r="F2490">
        <v>10.5</v>
      </c>
      <c r="G2490" t="s">
        <v>1</v>
      </c>
      <c r="H2490">
        <v>2</v>
      </c>
      <c r="I2490" t="s">
        <v>0</v>
      </c>
      <c r="J2490">
        <v>0</v>
      </c>
      <c r="K2490">
        <v>10.5</v>
      </c>
      <c r="L2490" t="s">
        <v>2</v>
      </c>
      <c r="M2490">
        <v>2</v>
      </c>
      <c r="N2490" t="s">
        <v>4351</v>
      </c>
      <c r="O2490">
        <v>1</v>
      </c>
      <c r="P2490" t="str">
        <f>D2490&amp;"-"&amp;F2490&amp;"-"&amp;G2490&amp;"-"&amp;E2490&amp;"-"&amp;H2490</f>
        <v>B2Sigma-10.5-e-0-2</v>
      </c>
      <c r="Q2490" t="str">
        <f>I2490&amp;"-"&amp;K2490&amp;"-"&amp;L2490&amp;"-"&amp;J2490&amp;"-"&amp;M2490</f>
        <v>X2Pi-10.5-f-0-2</v>
      </c>
      <c r="R2490">
        <f>B2490+S2490</f>
        <v>27328.830111405001</v>
      </c>
      <c r="S2490">
        <f>_xlfn.IFNA(VLOOKUP(Q2490,'MARVEL-X'!A$2:I$1400,7,FALSE),VLOOKUP(Q2490,MARVEL!A$2:J$1522,10,FALSE))</f>
        <v>1835.921611405</v>
      </c>
      <c r="T2490">
        <f>IF(P2490=P2489,R2490+T2489,R2490)</f>
        <v>136644.42022567202</v>
      </c>
      <c r="U2490">
        <f>IF(P2490=P2489,1+U2489,1)</f>
        <v>5</v>
      </c>
      <c r="V2490" t="str">
        <f t="shared" si="38"/>
        <v/>
      </c>
      <c r="W2490" t="str">
        <f>IF(V2490="","",IF(ABS(V2490-R2490)&gt;W$1,ABS(V2490-R2490),""))</f>
        <v/>
      </c>
      <c r="X2490" t="str">
        <f>Y2490&amp;"-"&amp;Z2490&amp;"-"&amp;AC2490&amp;"-"&amp;AD2490&amp;"-"&amp;AG2490</f>
        <v>10.5-e-B-0-0.5</v>
      </c>
      <c r="Y2490">
        <f>F2490</f>
        <v>10.5</v>
      </c>
      <c r="Z2490" s="2" t="str">
        <f>G2490</f>
        <v>e</v>
      </c>
      <c r="AA2490">
        <f>_xlfn.IFNA(VLOOKUP(X2490,'duo-out'!A$2:Q$5000,5,FALSE),E2490+10*(H2490-1)+1+_xlfn.IFNA(VLOOKUP(D2490,states!A$2:C$10,3,FALSE),1))</f>
        <v>61</v>
      </c>
      <c r="AB2490" t="str">
        <f>IF(V2490="","",V2490)</f>
        <v/>
      </c>
      <c r="AC2490" s="2" t="str">
        <f>_xlfn.IFNA(VLOOKUP(D2490,states!A$2:C$10,2,FALSE),"XX")</f>
        <v>B</v>
      </c>
      <c r="AD2490">
        <f>E2490</f>
        <v>0</v>
      </c>
      <c r="AE2490">
        <f>_xlfn.IFNA(VLOOKUP(D2490,states!A$2:D$10,4,FALSE),0)</f>
        <v>0</v>
      </c>
      <c r="AF2490">
        <v>0.5</v>
      </c>
      <c r="AG2490">
        <f>IF(AE2490=0,AF2490,IF(AE2490=1,IF(F2490=0.5,0.5,IF(H2490=1,0.5,1.5)),IF(F2490=0.5,0.5,IF(H2490=1,2.5,1.5))))</f>
        <v>0.5</v>
      </c>
      <c r="AH2490" s="7">
        <f>IF(AC2490="XX",0,1/C2490^(1/5)*IF(E2490=0,100,1)/(E2490+1)^(1/4))</f>
        <v>251.188643150958</v>
      </c>
    </row>
    <row r="2491" spans="1:34">
      <c r="A2491">
        <v>4270</v>
      </c>
      <c r="B2491" s="1">
        <v>25802.180499999999</v>
      </c>
      <c r="C2491" s="6">
        <v>1.545E-2</v>
      </c>
      <c r="D2491" t="s">
        <v>4</v>
      </c>
      <c r="E2491">
        <v>0</v>
      </c>
      <c r="F2491">
        <v>10.5</v>
      </c>
      <c r="G2491" t="s">
        <v>1</v>
      </c>
      <c r="H2491">
        <v>2</v>
      </c>
      <c r="I2491" t="s">
        <v>0</v>
      </c>
      <c r="J2491">
        <v>0</v>
      </c>
      <c r="K2491">
        <v>9.5</v>
      </c>
      <c r="L2491" t="s">
        <v>1</v>
      </c>
      <c r="M2491">
        <v>2</v>
      </c>
      <c r="N2491" t="s">
        <v>4326</v>
      </c>
      <c r="O2491">
        <v>1</v>
      </c>
      <c r="P2491" t="str">
        <f>D2491&amp;"-"&amp;F2491&amp;"-"&amp;G2491&amp;"-"&amp;E2491&amp;"-"&amp;H2491</f>
        <v>B2Sigma-10.5-e-0-2</v>
      </c>
      <c r="Q2491" t="str">
        <f>I2491&amp;"-"&amp;K2491&amp;"-"&amp;L2491&amp;"-"&amp;J2491&amp;"-"&amp;M2491</f>
        <v>X2Pi-9.5-e-0-2</v>
      </c>
      <c r="R2491">
        <f>B2491+S2491</f>
        <v>27328.856282867997</v>
      </c>
      <c r="S2491">
        <f>_xlfn.IFNA(VLOOKUP(Q2491,'MARVEL-X'!A$2:I$1400,7,FALSE),VLOOKUP(Q2491,MARVEL!A$2:J$1522,10,FALSE))</f>
        <v>1526.6757828679999</v>
      </c>
      <c r="T2491">
        <f>IF(P2491=P2490,R2491+T2490,R2491)</f>
        <v>163973.27650854</v>
      </c>
      <c r="U2491">
        <f>IF(P2491=P2490,1+U2490,1)</f>
        <v>6</v>
      </c>
      <c r="V2491" t="str">
        <f t="shared" si="38"/>
        <v/>
      </c>
      <c r="W2491" t="str">
        <f>IF(V2491="","",IF(ABS(V2491-R2491)&gt;W$1,ABS(V2491-R2491),""))</f>
        <v/>
      </c>
      <c r="X2491" t="str">
        <f>Y2491&amp;"-"&amp;Z2491&amp;"-"&amp;AC2491&amp;"-"&amp;AD2491&amp;"-"&amp;AG2491</f>
        <v>10.5-e-B-0-0.5</v>
      </c>
      <c r="Y2491">
        <f>F2491</f>
        <v>10.5</v>
      </c>
      <c r="Z2491" s="2" t="str">
        <f>G2491</f>
        <v>e</v>
      </c>
      <c r="AA2491">
        <f>_xlfn.IFNA(VLOOKUP(X2491,'duo-out'!A$2:Q$5000,5,FALSE),E2491+10*(H2491-1)+1+_xlfn.IFNA(VLOOKUP(D2491,states!A$2:C$10,3,FALSE),1))</f>
        <v>61</v>
      </c>
      <c r="AB2491" t="str">
        <f>IF(V2491="","",V2491)</f>
        <v/>
      </c>
      <c r="AC2491" s="2" t="str">
        <f>_xlfn.IFNA(VLOOKUP(D2491,states!A$2:C$10,2,FALSE),"XX")</f>
        <v>B</v>
      </c>
      <c r="AD2491">
        <f>E2491</f>
        <v>0</v>
      </c>
      <c r="AE2491">
        <f>_xlfn.IFNA(VLOOKUP(D2491,states!A$2:D$10,4,FALSE),0)</f>
        <v>0</v>
      </c>
      <c r="AF2491">
        <v>0.5</v>
      </c>
      <c r="AG2491">
        <f>IF(AE2491=0,AF2491,IF(AE2491=1,IF(F2491=0.5,0.5,IF(H2491=1,0.5,1.5)),IF(F2491=0.5,0.5,IF(H2491=1,2.5,1.5))))</f>
        <v>0.5</v>
      </c>
      <c r="AH2491" s="7">
        <f>IF(AC2491="XX",0,1/C2491^(1/5)*IF(E2491=0,100,1)/(E2491+1)^(1/4))</f>
        <v>230.25777474823622</v>
      </c>
    </row>
    <row r="2492" spans="1:34">
      <c r="A2492">
        <v>4379</v>
      </c>
      <c r="B2492" s="1">
        <v>22516.7454</v>
      </c>
      <c r="C2492" s="6">
        <v>4.5100000000000001E-2</v>
      </c>
      <c r="D2492" t="s">
        <v>4</v>
      </c>
      <c r="E2492">
        <v>0</v>
      </c>
      <c r="F2492">
        <v>10.5</v>
      </c>
      <c r="G2492" t="s">
        <v>1</v>
      </c>
      <c r="H2492">
        <v>2</v>
      </c>
      <c r="I2492" t="s">
        <v>0</v>
      </c>
      <c r="J2492">
        <v>1</v>
      </c>
      <c r="K2492">
        <v>11.5</v>
      </c>
      <c r="L2492" t="s">
        <v>1</v>
      </c>
      <c r="M2492">
        <v>2</v>
      </c>
      <c r="N2492" t="s">
        <v>4435</v>
      </c>
      <c r="O2492">
        <v>1</v>
      </c>
      <c r="P2492" t="str">
        <f>D2492&amp;"-"&amp;F2492&amp;"-"&amp;G2492&amp;"-"&amp;E2492&amp;"-"&amp;H2492</f>
        <v>B2Sigma-10.5-e-0-2</v>
      </c>
      <c r="Q2492" t="str">
        <f>I2492&amp;"-"&amp;K2492&amp;"-"&amp;L2492&amp;"-"&amp;J2492&amp;"-"&amp;M2492</f>
        <v>X2Pi-11.5-e-1-2</v>
      </c>
      <c r="R2492">
        <f>B2492+S2492</f>
        <v>27328.879120657999</v>
      </c>
      <c r="S2492">
        <f>_xlfn.IFNA(VLOOKUP(Q2492,'MARVEL-X'!A$2:I$1400,7,FALSE),VLOOKUP(Q2492,MARVEL!A$2:J$1522,10,FALSE))</f>
        <v>4812.1337206580001</v>
      </c>
      <c r="T2492">
        <f>IF(P2492=P2491,R2492+T2491,R2492)</f>
        <v>191302.15562919801</v>
      </c>
      <c r="U2492">
        <f>IF(P2492=P2491,1+U2491,1)</f>
        <v>7</v>
      </c>
      <c r="V2492" t="str">
        <f t="shared" si="38"/>
        <v/>
      </c>
      <c r="W2492" t="str">
        <f>IF(V2492="","",IF(ABS(V2492-R2492)&gt;W$1,ABS(V2492-R2492),""))</f>
        <v/>
      </c>
      <c r="X2492" t="str">
        <f>Y2492&amp;"-"&amp;Z2492&amp;"-"&amp;AC2492&amp;"-"&amp;AD2492&amp;"-"&amp;AG2492</f>
        <v>10.5-e-B-0-0.5</v>
      </c>
      <c r="Y2492">
        <f>F2492</f>
        <v>10.5</v>
      </c>
      <c r="Z2492" s="2" t="str">
        <f>G2492</f>
        <v>e</v>
      </c>
      <c r="AA2492">
        <f>_xlfn.IFNA(VLOOKUP(X2492,'duo-out'!A$2:Q$5000,5,FALSE),E2492+10*(H2492-1)+1+_xlfn.IFNA(VLOOKUP(D2492,states!A$2:C$10,3,FALSE),1))</f>
        <v>61</v>
      </c>
      <c r="AB2492" t="str">
        <f>IF(V2492="","",V2492)</f>
        <v/>
      </c>
      <c r="AC2492" s="2" t="str">
        <f>_xlfn.IFNA(VLOOKUP(D2492,states!A$2:C$10,2,FALSE),"XX")</f>
        <v>B</v>
      </c>
      <c r="AD2492">
        <f>E2492</f>
        <v>0</v>
      </c>
      <c r="AE2492">
        <f>_xlfn.IFNA(VLOOKUP(D2492,states!A$2:D$10,4,FALSE),0)</f>
        <v>0</v>
      </c>
      <c r="AF2492">
        <v>0.5</v>
      </c>
      <c r="AG2492">
        <f>IF(AE2492=0,AF2492,IF(AE2492=1,IF(F2492=0.5,0.5,IF(H2492=1,0.5,1.5)),IF(F2492=0.5,0.5,IF(H2492=1,2.5,1.5))))</f>
        <v>0.5</v>
      </c>
      <c r="AH2492" s="7">
        <f>IF(AC2492="XX",0,1/C2492^(1/5)*IF(E2492=0,100,1)/(E2492+1)^(1/4))</f>
        <v>185.85090987541912</v>
      </c>
    </row>
    <row r="2493" spans="1:34">
      <c r="A2493">
        <v>4358</v>
      </c>
      <c r="B2493" s="1">
        <v>22829.623800000001</v>
      </c>
      <c r="C2493" s="6">
        <v>2.928E-2</v>
      </c>
      <c r="D2493" t="s">
        <v>4</v>
      </c>
      <c r="E2493">
        <v>0</v>
      </c>
      <c r="F2493">
        <v>10.5</v>
      </c>
      <c r="G2493" t="s">
        <v>1</v>
      </c>
      <c r="H2493">
        <v>2</v>
      </c>
      <c r="I2493" t="s">
        <v>0</v>
      </c>
      <c r="J2493">
        <v>1</v>
      </c>
      <c r="K2493">
        <v>10.5</v>
      </c>
      <c r="L2493" t="s">
        <v>2</v>
      </c>
      <c r="M2493">
        <v>2</v>
      </c>
      <c r="N2493" t="s">
        <v>4414</v>
      </c>
      <c r="O2493">
        <v>1</v>
      </c>
      <c r="P2493" t="str">
        <f>D2493&amp;"-"&amp;F2493&amp;"-"&amp;G2493&amp;"-"&amp;E2493&amp;"-"&amp;H2493</f>
        <v>B2Sigma-10.5-e-0-2</v>
      </c>
      <c r="Q2493" t="str">
        <f>I2493&amp;"-"&amp;K2493&amp;"-"&amp;L2493&amp;"-"&amp;J2493&amp;"-"&amp;M2493</f>
        <v>X2Pi-10.5-f-1-2</v>
      </c>
      <c r="R2493">
        <f>B2493+S2493</f>
        <v>27328.819276321999</v>
      </c>
      <c r="S2493">
        <f>_xlfn.IFNA(VLOOKUP(Q2493,'MARVEL-X'!A$2:I$1400,7,FALSE),VLOOKUP(Q2493,MARVEL!A$2:J$1522,10,FALSE))</f>
        <v>4499.1954763220001</v>
      </c>
      <c r="T2493">
        <f>IF(P2493=P2492,R2493+T2492,R2493)</f>
        <v>218630.97490552001</v>
      </c>
      <c r="U2493">
        <f>IF(P2493=P2492,1+U2492,1)</f>
        <v>8</v>
      </c>
      <c r="V2493" t="str">
        <f t="shared" si="38"/>
        <v/>
      </c>
      <c r="W2493" t="str">
        <f>IF(V2493="","",IF(ABS(V2493-R2493)&gt;W$1,ABS(V2493-R2493),""))</f>
        <v/>
      </c>
      <c r="X2493" t="str">
        <f>Y2493&amp;"-"&amp;Z2493&amp;"-"&amp;AC2493&amp;"-"&amp;AD2493&amp;"-"&amp;AG2493</f>
        <v>10.5-e-B-0-0.5</v>
      </c>
      <c r="Y2493">
        <f>F2493</f>
        <v>10.5</v>
      </c>
      <c r="Z2493" s="2" t="str">
        <f>G2493</f>
        <v>e</v>
      </c>
      <c r="AA2493">
        <f>_xlfn.IFNA(VLOOKUP(X2493,'duo-out'!A$2:Q$5000,5,FALSE),E2493+10*(H2493-1)+1+_xlfn.IFNA(VLOOKUP(D2493,states!A$2:C$10,3,FALSE),1))</f>
        <v>61</v>
      </c>
      <c r="AB2493" t="str">
        <f>IF(V2493="","",V2493)</f>
        <v/>
      </c>
      <c r="AC2493" s="2" t="str">
        <f>_xlfn.IFNA(VLOOKUP(D2493,states!A$2:C$10,2,FALSE),"XX")</f>
        <v>B</v>
      </c>
      <c r="AD2493">
        <f>E2493</f>
        <v>0</v>
      </c>
      <c r="AE2493">
        <f>_xlfn.IFNA(VLOOKUP(D2493,states!A$2:D$10,4,FALSE),0)</f>
        <v>0</v>
      </c>
      <c r="AF2493">
        <v>0.5</v>
      </c>
      <c r="AG2493">
        <f>IF(AE2493=0,AF2493,IF(AE2493=1,IF(F2493=0.5,0.5,IF(H2493=1,0.5,1.5)),IF(F2493=0.5,0.5,IF(H2493=1,2.5,1.5))))</f>
        <v>0.5</v>
      </c>
      <c r="AH2493" s="7">
        <f>IF(AC2493="XX",0,1/C2493^(1/5)*IF(E2493=0,100,1)/(E2493+1)^(1/4))</f>
        <v>202.62162103544924</v>
      </c>
    </row>
    <row r="2494" spans="1:34">
      <c r="A2494">
        <v>4234</v>
      </c>
      <c r="B2494" s="1">
        <v>25492.921999999999</v>
      </c>
      <c r="C2494" s="6">
        <v>9.5589999999999998E-3</v>
      </c>
      <c r="D2494" t="s">
        <v>4</v>
      </c>
      <c r="E2494">
        <v>0</v>
      </c>
      <c r="F2494">
        <v>10.5</v>
      </c>
      <c r="G2494" t="s">
        <v>1</v>
      </c>
      <c r="H2494">
        <v>2</v>
      </c>
      <c r="I2494" t="s">
        <v>0</v>
      </c>
      <c r="J2494">
        <v>0</v>
      </c>
      <c r="K2494">
        <v>10.5</v>
      </c>
      <c r="L2494" t="s">
        <v>2</v>
      </c>
      <c r="M2494">
        <v>2</v>
      </c>
      <c r="N2494" t="s">
        <v>4290</v>
      </c>
      <c r="O2494">
        <v>1</v>
      </c>
      <c r="P2494" t="str">
        <f>D2494&amp;"-"&amp;F2494&amp;"-"&amp;G2494&amp;"-"&amp;E2494&amp;"-"&amp;H2494</f>
        <v>B2Sigma-10.5-e-0-2</v>
      </c>
      <c r="Q2494" t="str">
        <f>I2494&amp;"-"&amp;K2494&amp;"-"&amp;L2494&amp;"-"&amp;J2494&amp;"-"&amp;M2494</f>
        <v>X2Pi-10.5-f-0-2</v>
      </c>
      <c r="R2494">
        <f>B2494+S2494</f>
        <v>27328.843611404998</v>
      </c>
      <c r="S2494">
        <f>_xlfn.IFNA(VLOOKUP(Q2494,'MARVEL-X'!A$2:I$1400,7,FALSE),VLOOKUP(Q2494,MARVEL!A$2:J$1522,10,FALSE))</f>
        <v>1835.921611405</v>
      </c>
      <c r="T2494">
        <f>IF(P2494=P2493,R2494+T2493,R2494)</f>
        <v>245959.81851692501</v>
      </c>
      <c r="U2494">
        <f>IF(P2494=P2493,1+U2493,1)</f>
        <v>9</v>
      </c>
      <c r="V2494" t="str">
        <f t="shared" si="38"/>
        <v/>
      </c>
      <c r="W2494" t="str">
        <f>IF(V2494="","",IF(ABS(V2494-R2494)&gt;W$1,ABS(V2494-R2494),""))</f>
        <v/>
      </c>
      <c r="X2494" t="str">
        <f>Y2494&amp;"-"&amp;Z2494&amp;"-"&amp;AC2494&amp;"-"&amp;AD2494&amp;"-"&amp;AG2494</f>
        <v>10.5-e-B-0-0.5</v>
      </c>
      <c r="Y2494">
        <f>F2494</f>
        <v>10.5</v>
      </c>
      <c r="Z2494" s="2" t="str">
        <f>G2494</f>
        <v>e</v>
      </c>
      <c r="AA2494">
        <f>_xlfn.IFNA(VLOOKUP(X2494,'duo-out'!A$2:Q$5000,5,FALSE),E2494+10*(H2494-1)+1+_xlfn.IFNA(VLOOKUP(D2494,states!A$2:C$10,3,FALSE),1))</f>
        <v>61</v>
      </c>
      <c r="AB2494" t="str">
        <f>IF(V2494="","",V2494)</f>
        <v/>
      </c>
      <c r="AC2494" s="2" t="str">
        <f>_xlfn.IFNA(VLOOKUP(D2494,states!A$2:C$10,2,FALSE),"XX")</f>
        <v>B</v>
      </c>
      <c r="AD2494">
        <f>E2494</f>
        <v>0</v>
      </c>
      <c r="AE2494">
        <f>_xlfn.IFNA(VLOOKUP(D2494,states!A$2:D$10,4,FALSE),0)</f>
        <v>0</v>
      </c>
      <c r="AF2494">
        <v>0.5</v>
      </c>
      <c r="AG2494">
        <f>IF(AE2494=0,AF2494,IF(AE2494=1,IF(F2494=0.5,0.5,IF(H2494=1,0.5,1.5)),IF(F2494=0.5,0.5,IF(H2494=1,2.5,1.5))))</f>
        <v>0.5</v>
      </c>
      <c r="AH2494" s="7">
        <f>IF(AC2494="XX",0,1/C2494^(1/5)*IF(E2494=0,100,1)/(E2494+1)^(1/4))</f>
        <v>253.46471397257213</v>
      </c>
    </row>
    <row r="2495" spans="1:34">
      <c r="A2495">
        <v>4214</v>
      </c>
      <c r="B2495" s="1">
        <v>25802.164000000001</v>
      </c>
      <c r="C2495" s="6">
        <v>5.0000000000000001E-3</v>
      </c>
      <c r="D2495" t="s">
        <v>4</v>
      </c>
      <c r="E2495">
        <v>0</v>
      </c>
      <c r="F2495">
        <v>10.5</v>
      </c>
      <c r="G2495" t="s">
        <v>1</v>
      </c>
      <c r="H2495">
        <v>2</v>
      </c>
      <c r="I2495" t="s">
        <v>0</v>
      </c>
      <c r="J2495">
        <v>0</v>
      </c>
      <c r="K2495">
        <v>9.5</v>
      </c>
      <c r="L2495" t="s">
        <v>1</v>
      </c>
      <c r="M2495">
        <v>2</v>
      </c>
      <c r="N2495" t="s">
        <v>4270</v>
      </c>
      <c r="O2495">
        <v>1</v>
      </c>
      <c r="P2495" t="str">
        <f>D2495&amp;"-"&amp;F2495&amp;"-"&amp;G2495&amp;"-"&amp;E2495&amp;"-"&amp;H2495</f>
        <v>B2Sigma-10.5-e-0-2</v>
      </c>
      <c r="Q2495" t="str">
        <f>I2495&amp;"-"&amp;K2495&amp;"-"&amp;L2495&amp;"-"&amp;J2495&amp;"-"&amp;M2495</f>
        <v>X2Pi-9.5-e-0-2</v>
      </c>
      <c r="R2495">
        <f>B2495+S2495</f>
        <v>27328.839782867999</v>
      </c>
      <c r="S2495">
        <f>_xlfn.IFNA(VLOOKUP(Q2495,'MARVEL-X'!A$2:I$1400,7,FALSE),VLOOKUP(Q2495,MARVEL!A$2:J$1522,10,FALSE))</f>
        <v>1526.6757828679999</v>
      </c>
      <c r="T2495">
        <f>IF(P2495=P2494,R2495+T2494,R2495)</f>
        <v>273288.65829979302</v>
      </c>
      <c r="U2495">
        <f>IF(P2495=P2494,1+U2494,1)</f>
        <v>10</v>
      </c>
      <c r="V2495" t="str">
        <f t="shared" si="38"/>
        <v/>
      </c>
      <c r="W2495" t="str">
        <f>IF(V2495="","",IF(ABS(V2495-R2495)&gt;W$1,ABS(V2495-R2495),""))</f>
        <v/>
      </c>
      <c r="X2495" t="str">
        <f>Y2495&amp;"-"&amp;Z2495&amp;"-"&amp;AC2495&amp;"-"&amp;AD2495&amp;"-"&amp;AG2495</f>
        <v>10.5-e-B-0-0.5</v>
      </c>
      <c r="Y2495">
        <f>F2495</f>
        <v>10.5</v>
      </c>
      <c r="Z2495" s="2" t="str">
        <f>G2495</f>
        <v>e</v>
      </c>
      <c r="AA2495">
        <f>_xlfn.IFNA(VLOOKUP(X2495,'duo-out'!A$2:Q$5000,5,FALSE),E2495+10*(H2495-1)+1+_xlfn.IFNA(VLOOKUP(D2495,states!A$2:C$10,3,FALSE),1))</f>
        <v>61</v>
      </c>
      <c r="AB2495" t="str">
        <f>IF(V2495="","",V2495)</f>
        <v/>
      </c>
      <c r="AC2495" s="2" t="str">
        <f>_xlfn.IFNA(VLOOKUP(D2495,states!A$2:C$10,2,FALSE),"XX")</f>
        <v>B</v>
      </c>
      <c r="AD2495">
        <f>E2495</f>
        <v>0</v>
      </c>
      <c r="AE2495">
        <f>_xlfn.IFNA(VLOOKUP(D2495,states!A$2:D$10,4,FALSE),0)</f>
        <v>0</v>
      </c>
      <c r="AF2495">
        <v>0.5</v>
      </c>
      <c r="AG2495">
        <f>IF(AE2495=0,AF2495,IF(AE2495=1,IF(F2495=0.5,0.5,IF(H2495=1,0.5,1.5)),IF(F2495=0.5,0.5,IF(H2495=1,2.5,1.5))))</f>
        <v>0.5</v>
      </c>
      <c r="AH2495" s="7">
        <f>IF(AC2495="XX",0,1/C2495^(1/5)*IF(E2495=0,100,1)/(E2495+1)^(1/4))</f>
        <v>288.53998118144267</v>
      </c>
    </row>
    <row r="2496" spans="1:34">
      <c r="A2496">
        <v>3065</v>
      </c>
      <c r="B2496" s="1">
        <v>25492.918900000001</v>
      </c>
      <c r="C2496" s="6">
        <v>5.0000000000000001E-3</v>
      </c>
      <c r="D2496" t="s">
        <v>4</v>
      </c>
      <c r="E2496">
        <v>0</v>
      </c>
      <c r="F2496">
        <v>10.5</v>
      </c>
      <c r="G2496" t="s">
        <v>1</v>
      </c>
      <c r="H2496">
        <v>2</v>
      </c>
      <c r="I2496" t="s">
        <v>0</v>
      </c>
      <c r="J2496">
        <v>0</v>
      </c>
      <c r="K2496">
        <v>10.5</v>
      </c>
      <c r="L2496" t="s">
        <v>2</v>
      </c>
      <c r="M2496">
        <v>2</v>
      </c>
      <c r="N2496" t="s">
        <v>3121</v>
      </c>
      <c r="O2496">
        <v>1</v>
      </c>
      <c r="P2496" t="str">
        <f>D2496&amp;"-"&amp;F2496&amp;"-"&amp;G2496&amp;"-"&amp;E2496&amp;"-"&amp;H2496</f>
        <v>B2Sigma-10.5-e-0-2</v>
      </c>
      <c r="Q2496" t="str">
        <f>I2496&amp;"-"&amp;K2496&amp;"-"&amp;L2496&amp;"-"&amp;J2496&amp;"-"&amp;M2496</f>
        <v>X2Pi-10.5-f-0-2</v>
      </c>
      <c r="R2496">
        <f>B2496+S2496</f>
        <v>27328.840511405</v>
      </c>
      <c r="S2496">
        <f>_xlfn.IFNA(VLOOKUP(Q2496,'MARVEL-X'!A$2:I$1400,7,FALSE),VLOOKUP(Q2496,MARVEL!A$2:J$1522,10,FALSE))</f>
        <v>1835.921611405</v>
      </c>
      <c r="T2496">
        <f>IF(P2496=P2495,R2496+T2495,R2496)</f>
        <v>300617.49881119805</v>
      </c>
      <c r="U2496">
        <f>IF(P2496=P2495,1+U2495,1)</f>
        <v>11</v>
      </c>
      <c r="V2496" t="str">
        <f t="shared" si="38"/>
        <v/>
      </c>
      <c r="W2496" t="str">
        <f>IF(V2496="","",IF(ABS(V2496-R2496)&gt;W$1,ABS(V2496-R2496),""))</f>
        <v/>
      </c>
      <c r="X2496" t="str">
        <f>Y2496&amp;"-"&amp;Z2496&amp;"-"&amp;AC2496&amp;"-"&amp;AD2496&amp;"-"&amp;AG2496</f>
        <v>10.5-e-B-0-0.5</v>
      </c>
      <c r="Y2496">
        <f>F2496</f>
        <v>10.5</v>
      </c>
      <c r="Z2496" s="2" t="str">
        <f>G2496</f>
        <v>e</v>
      </c>
      <c r="AA2496">
        <f>_xlfn.IFNA(VLOOKUP(X2496,'duo-out'!A$2:Q$5000,5,FALSE),E2496+10*(H2496-1)+1+_xlfn.IFNA(VLOOKUP(D2496,states!A$2:C$10,3,FALSE),1))</f>
        <v>61</v>
      </c>
      <c r="AB2496" t="str">
        <f>IF(V2496="","",V2496)</f>
        <v/>
      </c>
      <c r="AC2496" s="2" t="str">
        <f>_xlfn.IFNA(VLOOKUP(D2496,states!A$2:C$10,2,FALSE),"XX")</f>
        <v>B</v>
      </c>
      <c r="AD2496">
        <f>E2496</f>
        <v>0</v>
      </c>
      <c r="AE2496">
        <f>_xlfn.IFNA(VLOOKUP(D2496,states!A$2:D$10,4,FALSE),0)</f>
        <v>0</v>
      </c>
      <c r="AF2496">
        <v>0.5</v>
      </c>
      <c r="AG2496">
        <f>IF(AE2496=0,AF2496,IF(AE2496=1,IF(F2496=0.5,0.5,IF(H2496=1,0.5,1.5)),IF(F2496=0.5,0.5,IF(H2496=1,2.5,1.5))))</f>
        <v>0.5</v>
      </c>
      <c r="AH2496" s="7">
        <f>IF(AC2496="XX",0,1/C2496^(1/5)*IF(E2496=0,100,1)/(E2496+1)^(1/4))</f>
        <v>288.53998118144267</v>
      </c>
    </row>
    <row r="2497" spans="1:34">
      <c r="A2497">
        <v>3040</v>
      </c>
      <c r="B2497" s="1">
        <v>25167.576300000001</v>
      </c>
      <c r="C2497" s="6">
        <v>1.687E-2</v>
      </c>
      <c r="D2497" t="s">
        <v>4</v>
      </c>
      <c r="E2497">
        <v>0</v>
      </c>
      <c r="F2497">
        <v>10.5</v>
      </c>
      <c r="G2497" t="s">
        <v>1</v>
      </c>
      <c r="H2497">
        <v>2</v>
      </c>
      <c r="I2497" t="s">
        <v>0</v>
      </c>
      <c r="J2497">
        <v>0</v>
      </c>
      <c r="K2497">
        <v>11.5</v>
      </c>
      <c r="L2497" t="s">
        <v>1</v>
      </c>
      <c r="M2497">
        <v>2</v>
      </c>
      <c r="N2497" t="s">
        <v>3096</v>
      </c>
      <c r="O2497">
        <v>1</v>
      </c>
      <c r="P2497" t="str">
        <f>D2497&amp;"-"&amp;F2497&amp;"-"&amp;G2497&amp;"-"&amp;E2497&amp;"-"&amp;H2497</f>
        <v>B2Sigma-10.5-e-0-2</v>
      </c>
      <c r="Q2497" t="str">
        <f>I2497&amp;"-"&amp;K2497&amp;"-"&amp;L2497&amp;"-"&amp;J2497&amp;"-"&amp;M2497</f>
        <v>X2Pi-11.5-e-0-2</v>
      </c>
      <c r="R2497">
        <f>B2497+S2497</f>
        <v>27328.821576517999</v>
      </c>
      <c r="S2497">
        <f>_xlfn.IFNA(VLOOKUP(Q2497,'MARVEL-X'!A$2:I$1400,7,FALSE),VLOOKUP(Q2497,MARVEL!A$2:J$1522,10,FALSE))</f>
        <v>2161.2452765180001</v>
      </c>
      <c r="T2497">
        <f>IF(P2497=P2496,R2497+T2496,R2497)</f>
        <v>327946.32038771606</v>
      </c>
      <c r="U2497">
        <f>IF(P2497=P2496,1+U2496,1)</f>
        <v>12</v>
      </c>
      <c r="V2497" t="str">
        <f t="shared" si="38"/>
        <v/>
      </c>
      <c r="W2497" t="str">
        <f>IF(V2497="","",IF(ABS(V2497-R2497)&gt;W$1,ABS(V2497-R2497),""))</f>
        <v/>
      </c>
      <c r="X2497" t="str">
        <f>Y2497&amp;"-"&amp;Z2497&amp;"-"&amp;AC2497&amp;"-"&amp;AD2497&amp;"-"&amp;AG2497</f>
        <v>10.5-e-B-0-0.5</v>
      </c>
      <c r="Y2497">
        <f>F2497</f>
        <v>10.5</v>
      </c>
      <c r="Z2497" s="2" t="str">
        <f>G2497</f>
        <v>e</v>
      </c>
      <c r="AA2497">
        <f>_xlfn.IFNA(VLOOKUP(X2497,'duo-out'!A$2:Q$5000,5,FALSE),E2497+10*(H2497-1)+1+_xlfn.IFNA(VLOOKUP(D2497,states!A$2:C$10,3,FALSE),1))</f>
        <v>61</v>
      </c>
      <c r="AB2497" t="str">
        <f>IF(V2497="","",V2497)</f>
        <v/>
      </c>
      <c r="AC2497" s="2" t="str">
        <f>_xlfn.IFNA(VLOOKUP(D2497,states!A$2:C$10,2,FALSE),"XX")</f>
        <v>B</v>
      </c>
      <c r="AD2497">
        <f>E2497</f>
        <v>0</v>
      </c>
      <c r="AE2497">
        <f>_xlfn.IFNA(VLOOKUP(D2497,states!A$2:D$10,4,FALSE),0)</f>
        <v>0</v>
      </c>
      <c r="AF2497">
        <v>0.5</v>
      </c>
      <c r="AG2497">
        <f>IF(AE2497=0,AF2497,IF(AE2497=1,IF(F2497=0.5,0.5,IF(H2497=1,0.5,1.5)),IF(F2497=0.5,0.5,IF(H2497=1,2.5,1.5))))</f>
        <v>0.5</v>
      </c>
      <c r="AH2497" s="7">
        <f>IF(AC2497="XX",0,1/C2497^(1/5)*IF(E2497=0,100,1)/(E2497+1)^(1/4))</f>
        <v>226.24395465653691</v>
      </c>
    </row>
    <row r="2498" spans="1:34">
      <c r="A2498">
        <v>420</v>
      </c>
      <c r="B2498" s="1">
        <v>25492.92</v>
      </c>
      <c r="C2498" s="6">
        <v>0.05</v>
      </c>
      <c r="D2498" t="s">
        <v>4</v>
      </c>
      <c r="E2498">
        <v>0</v>
      </c>
      <c r="F2498">
        <v>10.5</v>
      </c>
      <c r="G2498" t="s">
        <v>1</v>
      </c>
      <c r="H2498">
        <v>2</v>
      </c>
      <c r="I2498" t="s">
        <v>0</v>
      </c>
      <c r="J2498">
        <v>0</v>
      </c>
      <c r="K2498">
        <v>10.5</v>
      </c>
      <c r="L2498" t="s">
        <v>2</v>
      </c>
      <c r="M2498">
        <v>2</v>
      </c>
      <c r="N2498" t="s">
        <v>476</v>
      </c>
      <c r="O2498">
        <v>1</v>
      </c>
      <c r="P2498" t="str">
        <f>D2498&amp;"-"&amp;F2498&amp;"-"&amp;G2498&amp;"-"&amp;E2498&amp;"-"&amp;H2498</f>
        <v>B2Sigma-10.5-e-0-2</v>
      </c>
      <c r="Q2498" t="str">
        <f>I2498&amp;"-"&amp;K2498&amp;"-"&amp;L2498&amp;"-"&amp;J2498&amp;"-"&amp;M2498</f>
        <v>X2Pi-10.5-f-0-2</v>
      </c>
      <c r="R2498">
        <f>B2498+S2498</f>
        <v>27328.841611404998</v>
      </c>
      <c r="S2498">
        <f>_xlfn.IFNA(VLOOKUP(Q2498,'MARVEL-X'!A$2:I$1400,7,FALSE),VLOOKUP(Q2498,MARVEL!A$2:J$1522,10,FALSE))</f>
        <v>1835.921611405</v>
      </c>
      <c r="T2498">
        <f>IF(P2498=P2497,R2498+T2497,R2498)</f>
        <v>355275.16199912108</v>
      </c>
      <c r="U2498">
        <f>IF(P2498=P2497,1+U2497,1)</f>
        <v>13</v>
      </c>
      <c r="V2498" t="str">
        <f t="shared" si="38"/>
        <v/>
      </c>
      <c r="W2498" t="str">
        <f>IF(V2498="","",IF(ABS(V2498-R2498)&gt;W$1,ABS(V2498-R2498),""))</f>
        <v/>
      </c>
      <c r="X2498" t="str">
        <f>Y2498&amp;"-"&amp;Z2498&amp;"-"&amp;AC2498&amp;"-"&amp;AD2498&amp;"-"&amp;AG2498</f>
        <v>10.5-e-B-0-0.5</v>
      </c>
      <c r="Y2498">
        <f>F2498</f>
        <v>10.5</v>
      </c>
      <c r="Z2498" s="2" t="str">
        <f>G2498</f>
        <v>e</v>
      </c>
      <c r="AA2498">
        <f>_xlfn.IFNA(VLOOKUP(X2498,'duo-out'!A$2:Q$5000,5,FALSE),E2498+10*(H2498-1)+1+_xlfn.IFNA(VLOOKUP(D2498,states!A$2:C$10,3,FALSE),1))</f>
        <v>61</v>
      </c>
      <c r="AB2498" t="str">
        <f>IF(V2498="","",V2498)</f>
        <v/>
      </c>
      <c r="AC2498" s="2" t="str">
        <f>_xlfn.IFNA(VLOOKUP(D2498,states!A$2:C$10,2,FALSE),"XX")</f>
        <v>B</v>
      </c>
      <c r="AD2498">
        <f>E2498</f>
        <v>0</v>
      </c>
      <c r="AE2498">
        <f>_xlfn.IFNA(VLOOKUP(D2498,states!A$2:D$10,4,FALSE),0)</f>
        <v>0</v>
      </c>
      <c r="AF2498">
        <v>0.5</v>
      </c>
      <c r="AG2498">
        <f>IF(AE2498=0,AF2498,IF(AE2498=1,IF(F2498=0.5,0.5,IF(H2498=1,0.5,1.5)),IF(F2498=0.5,0.5,IF(H2498=1,2.5,1.5))))</f>
        <v>0.5</v>
      </c>
      <c r="AH2498" s="7">
        <f>IF(AC2498="XX",0,1/C2498^(1/5)*IF(E2498=0,100,1)/(E2498+1)^(1/4))</f>
        <v>182.05642030260799</v>
      </c>
    </row>
    <row r="2499" spans="1:34">
      <c r="A2499">
        <v>383</v>
      </c>
      <c r="B2499" s="1">
        <v>25802.18</v>
      </c>
      <c r="C2499" s="6">
        <v>0.05</v>
      </c>
      <c r="D2499" t="s">
        <v>4</v>
      </c>
      <c r="E2499">
        <v>0</v>
      </c>
      <c r="F2499">
        <v>10.5</v>
      </c>
      <c r="G2499" t="s">
        <v>1</v>
      </c>
      <c r="H2499">
        <v>2</v>
      </c>
      <c r="I2499" t="s">
        <v>0</v>
      </c>
      <c r="J2499">
        <v>0</v>
      </c>
      <c r="K2499">
        <v>9.5</v>
      </c>
      <c r="L2499" t="s">
        <v>1</v>
      </c>
      <c r="M2499">
        <v>2</v>
      </c>
      <c r="N2499" t="s">
        <v>439</v>
      </c>
      <c r="O2499">
        <v>1</v>
      </c>
      <c r="P2499" t="str">
        <f>D2499&amp;"-"&amp;F2499&amp;"-"&amp;G2499&amp;"-"&amp;E2499&amp;"-"&amp;H2499</f>
        <v>B2Sigma-10.5-e-0-2</v>
      </c>
      <c r="Q2499" t="str">
        <f>I2499&amp;"-"&amp;K2499&amp;"-"&amp;L2499&amp;"-"&amp;J2499&amp;"-"&amp;M2499</f>
        <v>X2Pi-9.5-e-0-2</v>
      </c>
      <c r="R2499">
        <f>B2499+S2499</f>
        <v>27328.855782867999</v>
      </c>
      <c r="S2499">
        <f>_xlfn.IFNA(VLOOKUP(Q2499,'MARVEL-X'!A$2:I$1400,7,FALSE),VLOOKUP(Q2499,MARVEL!A$2:J$1522,10,FALSE))</f>
        <v>1526.6757828679999</v>
      </c>
      <c r="T2499">
        <f>IF(P2499=P2498,R2499+T2498,R2499)</f>
        <v>382604.01778198907</v>
      </c>
      <c r="U2499">
        <f>IF(P2499=P2498,1+U2498,1)</f>
        <v>14</v>
      </c>
      <c r="V2499" t="str">
        <f t="shared" ref="V2499:V2562" si="39">IF(P2499=P2500,"",T2499/U2499)</f>
        <v/>
      </c>
      <c r="W2499" t="str">
        <f>IF(V2499="","",IF(ABS(V2499-R2499)&gt;W$1,ABS(V2499-R2499),""))</f>
        <v/>
      </c>
      <c r="X2499" t="str">
        <f>Y2499&amp;"-"&amp;Z2499&amp;"-"&amp;AC2499&amp;"-"&amp;AD2499&amp;"-"&amp;AG2499</f>
        <v>10.5-e-B-0-0.5</v>
      </c>
      <c r="Y2499">
        <f>F2499</f>
        <v>10.5</v>
      </c>
      <c r="Z2499" s="2" t="str">
        <f>G2499</f>
        <v>e</v>
      </c>
      <c r="AA2499">
        <f>_xlfn.IFNA(VLOOKUP(X2499,'duo-out'!A$2:Q$5000,5,FALSE),E2499+10*(H2499-1)+1+_xlfn.IFNA(VLOOKUP(D2499,states!A$2:C$10,3,FALSE),1))</f>
        <v>61</v>
      </c>
      <c r="AB2499" t="str">
        <f>IF(V2499="","",V2499)</f>
        <v/>
      </c>
      <c r="AC2499" s="2" t="str">
        <f>_xlfn.IFNA(VLOOKUP(D2499,states!A$2:C$10,2,FALSE),"XX")</f>
        <v>B</v>
      </c>
      <c r="AD2499">
        <f>E2499</f>
        <v>0</v>
      </c>
      <c r="AE2499">
        <f>_xlfn.IFNA(VLOOKUP(D2499,states!A$2:D$10,4,FALSE),0)</f>
        <v>0</v>
      </c>
      <c r="AF2499">
        <v>0.5</v>
      </c>
      <c r="AG2499">
        <f>IF(AE2499=0,AF2499,IF(AE2499=1,IF(F2499=0.5,0.5,IF(H2499=1,0.5,1.5)),IF(F2499=0.5,0.5,IF(H2499=1,2.5,1.5))))</f>
        <v>0.5</v>
      </c>
      <c r="AH2499" s="7">
        <f>IF(AC2499="XX",0,1/C2499^(1/5)*IF(E2499=0,100,1)/(E2499+1)^(1/4))</f>
        <v>182.05642030260799</v>
      </c>
    </row>
    <row r="2500" spans="1:34">
      <c r="A2500">
        <v>459</v>
      </c>
      <c r="B2500" s="1">
        <v>25167.58</v>
      </c>
      <c r="C2500" s="6">
        <v>0.05</v>
      </c>
      <c r="D2500" t="s">
        <v>4</v>
      </c>
      <c r="E2500">
        <v>0</v>
      </c>
      <c r="F2500">
        <v>10.5</v>
      </c>
      <c r="G2500" t="s">
        <v>1</v>
      </c>
      <c r="H2500">
        <v>2</v>
      </c>
      <c r="I2500" t="s">
        <v>0</v>
      </c>
      <c r="J2500">
        <v>0</v>
      </c>
      <c r="K2500">
        <v>11.5</v>
      </c>
      <c r="L2500" t="s">
        <v>1</v>
      </c>
      <c r="M2500">
        <v>2</v>
      </c>
      <c r="N2500" t="s">
        <v>515</v>
      </c>
      <c r="O2500">
        <v>1</v>
      </c>
      <c r="P2500" t="str">
        <f>D2500&amp;"-"&amp;F2500&amp;"-"&amp;G2500&amp;"-"&amp;E2500&amp;"-"&amp;H2500</f>
        <v>B2Sigma-10.5-e-0-2</v>
      </c>
      <c r="Q2500" t="str">
        <f>I2500&amp;"-"&amp;K2500&amp;"-"&amp;L2500&amp;"-"&amp;J2500&amp;"-"&amp;M2500</f>
        <v>X2Pi-11.5-e-0-2</v>
      </c>
      <c r="R2500">
        <f>B2500+S2500</f>
        <v>27328.825276518</v>
      </c>
      <c r="S2500">
        <f>_xlfn.IFNA(VLOOKUP(Q2500,'MARVEL-X'!A$2:I$1400,7,FALSE),VLOOKUP(Q2500,MARVEL!A$2:J$1522,10,FALSE))</f>
        <v>2161.2452765180001</v>
      </c>
      <c r="T2500">
        <f>IF(P2500=P2499,R2500+T2499,R2500)</f>
        <v>409932.84305850707</v>
      </c>
      <c r="U2500">
        <f>IF(P2500=P2499,1+U2499,1)</f>
        <v>15</v>
      </c>
      <c r="V2500" t="str">
        <f t="shared" si="39"/>
        <v/>
      </c>
      <c r="W2500" t="str">
        <f>IF(V2500="","",IF(ABS(V2500-R2500)&gt;W$1,ABS(V2500-R2500),""))</f>
        <v/>
      </c>
      <c r="X2500" t="str">
        <f>Y2500&amp;"-"&amp;Z2500&amp;"-"&amp;AC2500&amp;"-"&amp;AD2500&amp;"-"&amp;AG2500</f>
        <v>10.5-e-B-0-0.5</v>
      </c>
      <c r="Y2500">
        <f>F2500</f>
        <v>10.5</v>
      </c>
      <c r="Z2500" s="2" t="str">
        <f>G2500</f>
        <v>e</v>
      </c>
      <c r="AA2500">
        <f>_xlfn.IFNA(VLOOKUP(X2500,'duo-out'!A$2:Q$5000,5,FALSE),E2500+10*(H2500-1)+1+_xlfn.IFNA(VLOOKUP(D2500,states!A$2:C$10,3,FALSE),1))</f>
        <v>61</v>
      </c>
      <c r="AB2500" t="str">
        <f>IF(V2500="","",V2500)</f>
        <v/>
      </c>
      <c r="AC2500" s="2" t="str">
        <f>_xlfn.IFNA(VLOOKUP(D2500,states!A$2:C$10,2,FALSE),"XX")</f>
        <v>B</v>
      </c>
      <c r="AD2500">
        <f>E2500</f>
        <v>0</v>
      </c>
      <c r="AE2500">
        <f>_xlfn.IFNA(VLOOKUP(D2500,states!A$2:D$10,4,FALSE),0)</f>
        <v>0</v>
      </c>
      <c r="AF2500">
        <v>0.5</v>
      </c>
      <c r="AG2500">
        <f>IF(AE2500=0,AF2500,IF(AE2500=1,IF(F2500=0.5,0.5,IF(H2500=1,0.5,1.5)),IF(F2500=0.5,0.5,IF(H2500=1,2.5,1.5))))</f>
        <v>0.5</v>
      </c>
      <c r="AH2500" s="7">
        <f>IF(AC2500="XX",0,1/C2500^(1/5)*IF(E2500=0,100,1)/(E2500+1)^(1/4))</f>
        <v>182.05642030260799</v>
      </c>
    </row>
    <row r="2501" spans="1:34">
      <c r="A2501">
        <v>6220</v>
      </c>
      <c r="B2501" s="1">
        <v>25802.33</v>
      </c>
      <c r="C2501" s="6">
        <v>0.5</v>
      </c>
      <c r="D2501" t="s">
        <v>4</v>
      </c>
      <c r="E2501">
        <v>0</v>
      </c>
      <c r="F2501">
        <v>10.5</v>
      </c>
      <c r="G2501" t="s">
        <v>1</v>
      </c>
      <c r="H2501">
        <v>2</v>
      </c>
      <c r="I2501" t="s">
        <v>0</v>
      </c>
      <c r="J2501">
        <v>0</v>
      </c>
      <c r="K2501">
        <v>9.5</v>
      </c>
      <c r="L2501" t="s">
        <v>1</v>
      </c>
      <c r="M2501">
        <v>2</v>
      </c>
      <c r="N2501" t="s">
        <v>6276</v>
      </c>
      <c r="O2501">
        <v>1</v>
      </c>
      <c r="P2501" t="str">
        <f>D2501&amp;"-"&amp;F2501&amp;"-"&amp;G2501&amp;"-"&amp;E2501&amp;"-"&amp;H2501</f>
        <v>B2Sigma-10.5-e-0-2</v>
      </c>
      <c r="Q2501" t="str">
        <f>I2501&amp;"-"&amp;K2501&amp;"-"&amp;L2501&amp;"-"&amp;J2501&amp;"-"&amp;M2501</f>
        <v>X2Pi-9.5-e-0-2</v>
      </c>
      <c r="R2501">
        <f>B2501+S2501</f>
        <v>27329.005782868</v>
      </c>
      <c r="S2501">
        <f>_xlfn.IFNA(VLOOKUP(Q2501,'MARVEL-X'!A$2:I$1400,7,FALSE),VLOOKUP(Q2501,MARVEL!A$2:J$1522,10,FALSE))</f>
        <v>1526.6757828679999</v>
      </c>
      <c r="T2501">
        <f>IF(P2501=P2500,R2501+T2500,R2501)</f>
        <v>437261.84884137509</v>
      </c>
      <c r="U2501">
        <f>IF(P2501=P2500,1+U2500,1)</f>
        <v>16</v>
      </c>
      <c r="V2501">
        <f t="shared" si="39"/>
        <v>27328.865552585943</v>
      </c>
      <c r="W2501">
        <f>IF(V2501="","",IF(ABS(V2501-R2501)&gt;W$1,ABS(V2501-R2501),""))</f>
        <v>0.14023028205701848</v>
      </c>
      <c r="X2501" t="str">
        <f>Y2501&amp;"-"&amp;Z2501&amp;"-"&amp;AC2501&amp;"-"&amp;AD2501&amp;"-"&amp;AG2501</f>
        <v>10.5-e-B-0-0.5</v>
      </c>
      <c r="Y2501">
        <f>F2501</f>
        <v>10.5</v>
      </c>
      <c r="Z2501" s="2" t="str">
        <f>G2501</f>
        <v>e</v>
      </c>
      <c r="AA2501">
        <f>_xlfn.IFNA(VLOOKUP(X2501,'duo-out'!A$2:Q$5000,5,FALSE),E2501+10*(H2501-1)+1+_xlfn.IFNA(VLOOKUP(D2501,states!A$2:C$10,3,FALSE),1))</f>
        <v>61</v>
      </c>
      <c r="AB2501">
        <f>IF(V2501="","",V2501)</f>
        <v>27328.865552585943</v>
      </c>
      <c r="AC2501" s="2" t="str">
        <f>_xlfn.IFNA(VLOOKUP(D2501,states!A$2:C$10,2,FALSE),"XX")</f>
        <v>B</v>
      </c>
      <c r="AD2501">
        <f>E2501</f>
        <v>0</v>
      </c>
      <c r="AE2501">
        <f>_xlfn.IFNA(VLOOKUP(D2501,states!A$2:D$10,4,FALSE),0)</f>
        <v>0</v>
      </c>
      <c r="AF2501">
        <v>0.5</v>
      </c>
      <c r="AG2501">
        <f>IF(AE2501=0,AF2501,IF(AE2501=1,IF(F2501=0.5,0.5,IF(H2501=1,0.5,1.5)),IF(F2501=0.5,0.5,IF(H2501=1,2.5,1.5))))</f>
        <v>0.5</v>
      </c>
      <c r="AH2501" s="7">
        <f>IF(AC2501="XX",0,1/C2501^(1/5)*IF(E2501=0,100,1)/(E2501+1)^(1/4))</f>
        <v>114.86983549970351</v>
      </c>
    </row>
    <row r="2502" spans="1:34">
      <c r="A2502">
        <v>5100</v>
      </c>
      <c r="B2502" s="1">
        <v>27067.7</v>
      </c>
      <c r="C2502" s="6">
        <v>0.2</v>
      </c>
      <c r="D2502" t="s">
        <v>4</v>
      </c>
      <c r="E2502">
        <v>1</v>
      </c>
      <c r="F2502">
        <v>10.5</v>
      </c>
      <c r="G2502" t="s">
        <v>1</v>
      </c>
      <c r="H2502">
        <v>2</v>
      </c>
      <c r="I2502" t="s">
        <v>0</v>
      </c>
      <c r="J2502">
        <v>0</v>
      </c>
      <c r="K2502">
        <v>10.5</v>
      </c>
      <c r="L2502" t="s">
        <v>2</v>
      </c>
      <c r="M2502">
        <v>2</v>
      </c>
      <c r="N2502" t="s">
        <v>5156</v>
      </c>
      <c r="O2502">
        <v>1</v>
      </c>
      <c r="P2502" t="str">
        <f>D2502&amp;"-"&amp;F2502&amp;"-"&amp;G2502&amp;"-"&amp;E2502&amp;"-"&amp;H2502</f>
        <v>B2Sigma-10.5-e-1-2</v>
      </c>
      <c r="Q2502" t="str">
        <f>I2502&amp;"-"&amp;K2502&amp;"-"&amp;L2502&amp;"-"&amp;J2502&amp;"-"&amp;M2502</f>
        <v>X2Pi-10.5-f-0-2</v>
      </c>
      <c r="R2502">
        <f>B2502+S2502</f>
        <v>28903.621611405</v>
      </c>
      <c r="S2502">
        <f>_xlfn.IFNA(VLOOKUP(Q2502,'MARVEL-X'!A$2:I$1400,7,FALSE),VLOOKUP(Q2502,MARVEL!A$2:J$1522,10,FALSE))</f>
        <v>1835.921611405</v>
      </c>
      <c r="T2502">
        <f>IF(P2502=P2501,R2502+T2501,R2502)</f>
        <v>28903.621611405</v>
      </c>
      <c r="U2502">
        <f>IF(P2502=P2501,1+U2501,1)</f>
        <v>1</v>
      </c>
      <c r="V2502" t="str">
        <f t="shared" si="39"/>
        <v/>
      </c>
      <c r="W2502" t="str">
        <f>IF(V2502="","",IF(ABS(V2502-R2502)&gt;W$1,ABS(V2502-R2502),""))</f>
        <v/>
      </c>
      <c r="X2502" t="str">
        <f>Y2502&amp;"-"&amp;Z2502&amp;"-"&amp;AC2502&amp;"-"&amp;AD2502&amp;"-"&amp;AG2502</f>
        <v>10.5-e-B-1-0.5</v>
      </c>
      <c r="Y2502">
        <f>F2502</f>
        <v>10.5</v>
      </c>
      <c r="Z2502" s="2" t="str">
        <f>G2502</f>
        <v>e</v>
      </c>
      <c r="AA2502">
        <f>_xlfn.IFNA(VLOOKUP(X2502,'duo-out'!A$2:Q$5000,5,FALSE),E2502+10*(H2502-1)+1+_xlfn.IFNA(VLOOKUP(D2502,states!A$2:C$10,3,FALSE),1))</f>
        <v>62</v>
      </c>
      <c r="AB2502" t="str">
        <f>IF(V2502="","",V2502)</f>
        <v/>
      </c>
      <c r="AC2502" s="2" t="str">
        <f>_xlfn.IFNA(VLOOKUP(D2502,states!A$2:C$10,2,FALSE),"XX")</f>
        <v>B</v>
      </c>
      <c r="AD2502">
        <f>E2502</f>
        <v>1</v>
      </c>
      <c r="AE2502">
        <f>_xlfn.IFNA(VLOOKUP(D2502,states!A$2:D$10,4,FALSE),0)</f>
        <v>0</v>
      </c>
      <c r="AF2502">
        <v>0.5</v>
      </c>
      <c r="AG2502">
        <f>IF(AE2502=0,AF2502,IF(AE2502=1,IF(F2502=0.5,0.5,IF(H2502=1,0.5,1.5)),IF(F2502=0.5,0.5,IF(H2502=1,2.5,1.5))))</f>
        <v>0.5</v>
      </c>
      <c r="AH2502" s="7">
        <f>IF(AC2502="XX",0,1/C2502^(1/5)*IF(E2502=0,100,1)/(E2502+1)^(1/4))</f>
        <v>1.1602097263419568</v>
      </c>
    </row>
    <row r="2503" spans="1:34">
      <c r="A2503">
        <v>117</v>
      </c>
      <c r="B2503" s="1">
        <v>26742.74</v>
      </c>
      <c r="C2503" s="6">
        <v>0.2</v>
      </c>
      <c r="D2503" t="s">
        <v>4</v>
      </c>
      <c r="E2503">
        <v>1</v>
      </c>
      <c r="F2503">
        <v>10.5</v>
      </c>
      <c r="G2503" t="s">
        <v>1</v>
      </c>
      <c r="H2503">
        <v>2</v>
      </c>
      <c r="I2503" t="s">
        <v>0</v>
      </c>
      <c r="J2503">
        <v>0</v>
      </c>
      <c r="K2503">
        <v>11.5</v>
      </c>
      <c r="L2503" t="s">
        <v>1</v>
      </c>
      <c r="M2503">
        <v>2</v>
      </c>
      <c r="N2503" t="s">
        <v>172</v>
      </c>
      <c r="O2503">
        <v>-1</v>
      </c>
      <c r="P2503" t="str">
        <f>D2503&amp;"-"&amp;F2503&amp;"-"&amp;G2503&amp;"-"&amp;E2503&amp;"-"&amp;H2503</f>
        <v>B2Sigma-10.5-e-1-2</v>
      </c>
      <c r="Q2503" t="str">
        <f>I2503&amp;"-"&amp;K2503&amp;"-"&amp;L2503&amp;"-"&amp;J2503&amp;"-"&amp;M2503</f>
        <v>X2Pi-11.5-e-0-2</v>
      </c>
      <c r="R2503">
        <f>B2503+S2503</f>
        <v>28903.985276518</v>
      </c>
      <c r="S2503">
        <f>_xlfn.IFNA(VLOOKUP(Q2503,'MARVEL-X'!A$2:I$1400,7,FALSE),VLOOKUP(Q2503,MARVEL!A$2:J$1522,10,FALSE))</f>
        <v>2161.2452765180001</v>
      </c>
      <c r="T2503">
        <f>IF(P2503=P2502,R2503+T2502,R2503)</f>
        <v>57807.606887923001</v>
      </c>
      <c r="U2503">
        <f>IF(P2503=P2502,1+U2502,1)</f>
        <v>2</v>
      </c>
      <c r="V2503" t="str">
        <f t="shared" si="39"/>
        <v/>
      </c>
      <c r="W2503" t="str">
        <f>IF(V2503="","",IF(ABS(V2503-R2503)&gt;W$1,ABS(V2503-R2503),""))</f>
        <v/>
      </c>
      <c r="X2503" t="str">
        <f>Y2503&amp;"-"&amp;Z2503&amp;"-"&amp;AC2503&amp;"-"&amp;AD2503&amp;"-"&amp;AG2503</f>
        <v>10.5-e-B-1-0.5</v>
      </c>
      <c r="Y2503">
        <f>F2503</f>
        <v>10.5</v>
      </c>
      <c r="Z2503" s="2" t="str">
        <f>G2503</f>
        <v>e</v>
      </c>
      <c r="AA2503">
        <f>_xlfn.IFNA(VLOOKUP(X2503,'duo-out'!A$2:Q$5000,5,FALSE),E2503+10*(H2503-1)+1+_xlfn.IFNA(VLOOKUP(D2503,states!A$2:C$10,3,FALSE),1))</f>
        <v>62</v>
      </c>
      <c r="AB2503" t="str">
        <f>IF(V2503="","",V2503)</f>
        <v/>
      </c>
      <c r="AC2503" s="2" t="str">
        <f>_xlfn.IFNA(VLOOKUP(D2503,states!A$2:C$10,2,FALSE),"XX")</f>
        <v>B</v>
      </c>
      <c r="AD2503">
        <f>E2503</f>
        <v>1</v>
      </c>
      <c r="AE2503">
        <f>_xlfn.IFNA(VLOOKUP(D2503,states!A$2:D$10,4,FALSE),0)</f>
        <v>0</v>
      </c>
      <c r="AF2503">
        <v>0.5</v>
      </c>
      <c r="AG2503">
        <f>IF(AE2503=0,AF2503,IF(AE2503=1,IF(F2503=0.5,0.5,IF(H2503=1,0.5,1.5)),IF(F2503=0.5,0.5,IF(H2503=1,2.5,1.5))))</f>
        <v>0.5</v>
      </c>
      <c r="AH2503" s="7">
        <f>IF(AC2503="XX",0,1/C2503^(1/5)*IF(E2503=0,100,1)/(E2503+1)^(1/4))</f>
        <v>1.1602097263419568</v>
      </c>
    </row>
    <row r="2504" spans="1:34">
      <c r="A2504">
        <v>5111</v>
      </c>
      <c r="B2504" s="1">
        <v>27377.03</v>
      </c>
      <c r="C2504" s="6">
        <v>0.2</v>
      </c>
      <c r="D2504" t="s">
        <v>4</v>
      </c>
      <c r="E2504">
        <v>1</v>
      </c>
      <c r="F2504">
        <v>10.5</v>
      </c>
      <c r="G2504" t="s">
        <v>1</v>
      </c>
      <c r="H2504">
        <v>2</v>
      </c>
      <c r="I2504" t="s">
        <v>0</v>
      </c>
      <c r="J2504">
        <v>0</v>
      </c>
      <c r="K2504">
        <v>9.5</v>
      </c>
      <c r="L2504" t="s">
        <v>1</v>
      </c>
      <c r="M2504">
        <v>2</v>
      </c>
      <c r="N2504" t="s">
        <v>5167</v>
      </c>
      <c r="O2504">
        <v>1</v>
      </c>
      <c r="P2504" t="str">
        <f>D2504&amp;"-"&amp;F2504&amp;"-"&amp;G2504&amp;"-"&amp;E2504&amp;"-"&amp;H2504</f>
        <v>B2Sigma-10.5-e-1-2</v>
      </c>
      <c r="Q2504" t="str">
        <f>I2504&amp;"-"&amp;K2504&amp;"-"&amp;L2504&amp;"-"&amp;J2504&amp;"-"&amp;M2504</f>
        <v>X2Pi-9.5-e-0-2</v>
      </c>
      <c r="R2504">
        <f>B2504+S2504</f>
        <v>28903.705782867997</v>
      </c>
      <c r="S2504">
        <f>_xlfn.IFNA(VLOOKUP(Q2504,'MARVEL-X'!A$2:I$1400,7,FALSE),VLOOKUP(Q2504,MARVEL!A$2:J$1522,10,FALSE))</f>
        <v>1526.6757828679999</v>
      </c>
      <c r="T2504">
        <f>IF(P2504=P2503,R2504+T2503,R2504)</f>
        <v>86711.312670790998</v>
      </c>
      <c r="U2504">
        <f>IF(P2504=P2503,1+U2503,1)</f>
        <v>3</v>
      </c>
      <c r="V2504" t="str">
        <f t="shared" si="39"/>
        <v/>
      </c>
      <c r="W2504" t="str">
        <f>IF(V2504="","",IF(ABS(V2504-R2504)&gt;W$1,ABS(V2504-R2504),""))</f>
        <v/>
      </c>
      <c r="X2504" t="str">
        <f>Y2504&amp;"-"&amp;Z2504&amp;"-"&amp;AC2504&amp;"-"&amp;AD2504&amp;"-"&amp;AG2504</f>
        <v>10.5-e-B-1-0.5</v>
      </c>
      <c r="Y2504">
        <f>F2504</f>
        <v>10.5</v>
      </c>
      <c r="Z2504" s="2" t="str">
        <f>G2504</f>
        <v>e</v>
      </c>
      <c r="AA2504">
        <f>_xlfn.IFNA(VLOOKUP(X2504,'duo-out'!A$2:Q$5000,5,FALSE),E2504+10*(H2504-1)+1+_xlfn.IFNA(VLOOKUP(D2504,states!A$2:C$10,3,FALSE),1))</f>
        <v>62</v>
      </c>
      <c r="AB2504" t="str">
        <f>IF(V2504="","",V2504)</f>
        <v/>
      </c>
      <c r="AC2504" s="2" t="str">
        <f>_xlfn.IFNA(VLOOKUP(D2504,states!A$2:C$10,2,FALSE),"XX")</f>
        <v>B</v>
      </c>
      <c r="AD2504">
        <f>E2504</f>
        <v>1</v>
      </c>
      <c r="AE2504">
        <f>_xlfn.IFNA(VLOOKUP(D2504,states!A$2:D$10,4,FALSE),0)</f>
        <v>0</v>
      </c>
      <c r="AF2504">
        <v>0.5</v>
      </c>
      <c r="AG2504">
        <f>IF(AE2504=0,AF2504,IF(AE2504=1,IF(F2504=0.5,0.5,IF(H2504=1,0.5,1.5)),IF(F2504=0.5,0.5,IF(H2504=1,2.5,1.5))))</f>
        <v>0.5</v>
      </c>
      <c r="AH2504" s="7">
        <f>IF(AC2504="XX",0,1/C2504^(1/5)*IF(E2504=0,100,1)/(E2504+1)^(1/4))</f>
        <v>1.1602097263419568</v>
      </c>
    </row>
    <row r="2505" spans="1:34">
      <c r="A2505">
        <v>6326</v>
      </c>
      <c r="B2505" s="1">
        <v>24091.74</v>
      </c>
      <c r="C2505" s="6">
        <v>0.5</v>
      </c>
      <c r="D2505" t="s">
        <v>4</v>
      </c>
      <c r="E2505">
        <v>1</v>
      </c>
      <c r="F2505">
        <v>10.5</v>
      </c>
      <c r="G2505" t="s">
        <v>1</v>
      </c>
      <c r="H2505">
        <v>2</v>
      </c>
      <c r="I2505" t="s">
        <v>0</v>
      </c>
      <c r="J2505">
        <v>1</v>
      </c>
      <c r="K2505">
        <v>11.5</v>
      </c>
      <c r="L2505" t="s">
        <v>1</v>
      </c>
      <c r="M2505">
        <v>2</v>
      </c>
      <c r="N2505" t="s">
        <v>6382</v>
      </c>
      <c r="O2505">
        <v>1</v>
      </c>
      <c r="P2505" t="str">
        <f>D2505&amp;"-"&amp;F2505&amp;"-"&amp;G2505&amp;"-"&amp;E2505&amp;"-"&amp;H2505</f>
        <v>B2Sigma-10.5-e-1-2</v>
      </c>
      <c r="Q2505" t="str">
        <f>I2505&amp;"-"&amp;K2505&amp;"-"&amp;L2505&amp;"-"&amp;J2505&amp;"-"&amp;M2505</f>
        <v>X2Pi-11.5-e-1-2</v>
      </c>
      <c r="R2505">
        <f>B2505+S2505</f>
        <v>28903.873720658001</v>
      </c>
      <c r="S2505">
        <f>_xlfn.IFNA(VLOOKUP(Q2505,'MARVEL-X'!A$2:I$1400,7,FALSE),VLOOKUP(Q2505,MARVEL!A$2:J$1522,10,FALSE))</f>
        <v>4812.1337206580001</v>
      </c>
      <c r="T2505">
        <f>IF(P2505=P2504,R2505+T2504,R2505)</f>
        <v>115615.18639144899</v>
      </c>
      <c r="U2505">
        <f>IF(P2505=P2504,1+U2504,1)</f>
        <v>4</v>
      </c>
      <c r="V2505" t="str">
        <f t="shared" si="39"/>
        <v/>
      </c>
      <c r="W2505" t="str">
        <f>IF(V2505="","",IF(ABS(V2505-R2505)&gt;W$1,ABS(V2505-R2505),""))</f>
        <v/>
      </c>
      <c r="X2505" t="str">
        <f>Y2505&amp;"-"&amp;Z2505&amp;"-"&amp;AC2505&amp;"-"&amp;AD2505&amp;"-"&amp;AG2505</f>
        <v>10.5-e-B-1-0.5</v>
      </c>
      <c r="Y2505">
        <f>F2505</f>
        <v>10.5</v>
      </c>
      <c r="Z2505" s="2" t="str">
        <f>G2505</f>
        <v>e</v>
      </c>
      <c r="AA2505">
        <f>_xlfn.IFNA(VLOOKUP(X2505,'duo-out'!A$2:Q$5000,5,FALSE),E2505+10*(H2505-1)+1+_xlfn.IFNA(VLOOKUP(D2505,states!A$2:C$10,3,FALSE),1))</f>
        <v>62</v>
      </c>
      <c r="AB2505" t="str">
        <f>IF(V2505="","",V2505)</f>
        <v/>
      </c>
      <c r="AC2505" s="2" t="str">
        <f>_xlfn.IFNA(VLOOKUP(D2505,states!A$2:C$10,2,FALSE),"XX")</f>
        <v>B</v>
      </c>
      <c r="AD2505">
        <f>E2505</f>
        <v>1</v>
      </c>
      <c r="AE2505">
        <f>_xlfn.IFNA(VLOOKUP(D2505,states!A$2:D$10,4,FALSE),0)</f>
        <v>0</v>
      </c>
      <c r="AF2505">
        <v>0.5</v>
      </c>
      <c r="AG2505">
        <f>IF(AE2505=0,AF2505,IF(AE2505=1,IF(F2505=0.5,0.5,IF(H2505=1,0.5,1.5)),IF(F2505=0.5,0.5,IF(H2505=1,2.5,1.5))))</f>
        <v>0.5</v>
      </c>
      <c r="AH2505" s="7">
        <f>IF(AC2505="XX",0,1/C2505^(1/5)*IF(E2505=0,100,1)/(E2505+1)^(1/4))</f>
        <v>0.96593632892484571</v>
      </c>
    </row>
    <row r="2506" spans="1:34">
      <c r="A2506">
        <v>6320</v>
      </c>
      <c r="B2506" s="1">
        <v>24404.61</v>
      </c>
      <c r="C2506" s="6">
        <v>0.5</v>
      </c>
      <c r="D2506" t="s">
        <v>4</v>
      </c>
      <c r="E2506">
        <v>1</v>
      </c>
      <c r="F2506">
        <v>10.5</v>
      </c>
      <c r="G2506" t="s">
        <v>1</v>
      </c>
      <c r="H2506">
        <v>2</v>
      </c>
      <c r="I2506" t="s">
        <v>0</v>
      </c>
      <c r="J2506">
        <v>1</v>
      </c>
      <c r="K2506">
        <v>10.5</v>
      </c>
      <c r="L2506" t="s">
        <v>2</v>
      </c>
      <c r="M2506">
        <v>2</v>
      </c>
      <c r="N2506" t="s">
        <v>6376</v>
      </c>
      <c r="O2506">
        <v>1</v>
      </c>
      <c r="P2506" t="str">
        <f>D2506&amp;"-"&amp;F2506&amp;"-"&amp;G2506&amp;"-"&amp;E2506&amp;"-"&amp;H2506</f>
        <v>B2Sigma-10.5-e-1-2</v>
      </c>
      <c r="Q2506" t="str">
        <f>I2506&amp;"-"&amp;K2506&amp;"-"&amp;L2506&amp;"-"&amp;J2506&amp;"-"&amp;M2506</f>
        <v>X2Pi-10.5-f-1-2</v>
      </c>
      <c r="R2506">
        <f>B2506+S2506</f>
        <v>28903.805476321999</v>
      </c>
      <c r="S2506">
        <f>_xlfn.IFNA(VLOOKUP(Q2506,'MARVEL-X'!A$2:I$1400,7,FALSE),VLOOKUP(Q2506,MARVEL!A$2:J$1522,10,FALSE))</f>
        <v>4499.1954763220001</v>
      </c>
      <c r="T2506">
        <f>IF(P2506=P2505,R2506+T2505,R2506)</f>
        <v>144518.99186777099</v>
      </c>
      <c r="U2506">
        <f>IF(P2506=P2505,1+U2505,1)</f>
        <v>5</v>
      </c>
      <c r="V2506" t="str">
        <f t="shared" si="39"/>
        <v/>
      </c>
      <c r="W2506" t="str">
        <f>IF(V2506="","",IF(ABS(V2506-R2506)&gt;W$1,ABS(V2506-R2506),""))</f>
        <v/>
      </c>
      <c r="X2506" t="str">
        <f>Y2506&amp;"-"&amp;Z2506&amp;"-"&amp;AC2506&amp;"-"&amp;AD2506&amp;"-"&amp;AG2506</f>
        <v>10.5-e-B-1-0.5</v>
      </c>
      <c r="Y2506">
        <f>F2506</f>
        <v>10.5</v>
      </c>
      <c r="Z2506" s="2" t="str">
        <f>G2506</f>
        <v>e</v>
      </c>
      <c r="AA2506">
        <f>_xlfn.IFNA(VLOOKUP(X2506,'duo-out'!A$2:Q$5000,5,FALSE),E2506+10*(H2506-1)+1+_xlfn.IFNA(VLOOKUP(D2506,states!A$2:C$10,3,FALSE),1))</f>
        <v>62</v>
      </c>
      <c r="AB2506" t="str">
        <f>IF(V2506="","",V2506)</f>
        <v/>
      </c>
      <c r="AC2506" s="2" t="str">
        <f>_xlfn.IFNA(VLOOKUP(D2506,states!A$2:C$10,2,FALSE),"XX")</f>
        <v>B</v>
      </c>
      <c r="AD2506">
        <f>E2506</f>
        <v>1</v>
      </c>
      <c r="AE2506">
        <f>_xlfn.IFNA(VLOOKUP(D2506,states!A$2:D$10,4,FALSE),0)</f>
        <v>0</v>
      </c>
      <c r="AF2506">
        <v>0.5</v>
      </c>
      <c r="AG2506">
        <f>IF(AE2506=0,AF2506,IF(AE2506=1,IF(F2506=0.5,0.5,IF(H2506=1,0.5,1.5)),IF(F2506=0.5,0.5,IF(H2506=1,2.5,1.5))))</f>
        <v>0.5</v>
      </c>
      <c r="AH2506" s="7">
        <f>IF(AC2506="XX",0,1/C2506^(1/5)*IF(E2506=0,100,1)/(E2506+1)^(1/4))</f>
        <v>0.96593632892484571</v>
      </c>
    </row>
    <row r="2507" spans="1:34">
      <c r="A2507">
        <v>6317</v>
      </c>
      <c r="B2507" s="1">
        <v>24701.77</v>
      </c>
      <c r="C2507" s="6">
        <v>0.5</v>
      </c>
      <c r="D2507" t="s">
        <v>4</v>
      </c>
      <c r="E2507">
        <v>1</v>
      </c>
      <c r="F2507">
        <v>10.5</v>
      </c>
      <c r="G2507" t="s">
        <v>1</v>
      </c>
      <c r="H2507">
        <v>2</v>
      </c>
      <c r="I2507" t="s">
        <v>0</v>
      </c>
      <c r="J2507">
        <v>1</v>
      </c>
      <c r="K2507">
        <v>9.5</v>
      </c>
      <c r="L2507" t="s">
        <v>1</v>
      </c>
      <c r="M2507">
        <v>2</v>
      </c>
      <c r="N2507" t="s">
        <v>6373</v>
      </c>
      <c r="O2507">
        <v>1</v>
      </c>
      <c r="P2507" t="str">
        <f>D2507&amp;"-"&amp;F2507&amp;"-"&amp;G2507&amp;"-"&amp;E2507&amp;"-"&amp;H2507</f>
        <v>B2Sigma-10.5-e-1-2</v>
      </c>
      <c r="Q2507" t="str">
        <f>I2507&amp;"-"&amp;K2507&amp;"-"&amp;L2507&amp;"-"&amp;J2507&amp;"-"&amp;M2507</f>
        <v>X2Pi-9.5-e-1-2</v>
      </c>
      <c r="R2507">
        <f>B2507+S2507</f>
        <v>28903.446078362998</v>
      </c>
      <c r="S2507">
        <f>_xlfn.IFNA(VLOOKUP(Q2507,'MARVEL-X'!A$2:I$1400,7,FALSE),VLOOKUP(Q2507,MARVEL!A$2:J$1522,10,FALSE))</f>
        <v>4201.6760783629998</v>
      </c>
      <c r="T2507">
        <f>IF(P2507=P2506,R2507+T2506,R2507)</f>
        <v>173422.43794613398</v>
      </c>
      <c r="U2507">
        <f>IF(P2507=P2506,1+U2506,1)</f>
        <v>6</v>
      </c>
      <c r="V2507" t="str">
        <f t="shared" si="39"/>
        <v/>
      </c>
      <c r="W2507" t="str">
        <f>IF(V2507="","",IF(ABS(V2507-R2507)&gt;W$1,ABS(V2507-R2507),""))</f>
        <v/>
      </c>
      <c r="X2507" t="str">
        <f>Y2507&amp;"-"&amp;Z2507&amp;"-"&amp;AC2507&amp;"-"&amp;AD2507&amp;"-"&amp;AG2507</f>
        <v>10.5-e-B-1-0.5</v>
      </c>
      <c r="Y2507">
        <f>F2507</f>
        <v>10.5</v>
      </c>
      <c r="Z2507" s="2" t="str">
        <f>G2507</f>
        <v>e</v>
      </c>
      <c r="AA2507">
        <f>_xlfn.IFNA(VLOOKUP(X2507,'duo-out'!A$2:Q$5000,5,FALSE),E2507+10*(H2507-1)+1+_xlfn.IFNA(VLOOKUP(D2507,states!A$2:C$10,3,FALSE),1))</f>
        <v>62</v>
      </c>
      <c r="AB2507" t="str">
        <f>IF(V2507="","",V2507)</f>
        <v/>
      </c>
      <c r="AC2507" s="2" t="str">
        <f>_xlfn.IFNA(VLOOKUP(D2507,states!A$2:C$10,2,FALSE),"XX")</f>
        <v>B</v>
      </c>
      <c r="AD2507">
        <f>E2507</f>
        <v>1</v>
      </c>
      <c r="AE2507">
        <f>_xlfn.IFNA(VLOOKUP(D2507,states!A$2:D$10,4,FALSE),0)</f>
        <v>0</v>
      </c>
      <c r="AF2507">
        <v>0.5</v>
      </c>
      <c r="AG2507">
        <f>IF(AE2507=0,AF2507,IF(AE2507=1,IF(F2507=0.5,0.5,IF(H2507=1,0.5,1.5)),IF(F2507=0.5,0.5,IF(H2507=1,2.5,1.5))))</f>
        <v>0.5</v>
      </c>
      <c r="AH2507" s="7">
        <f>IF(AC2507="XX",0,1/C2507^(1/5)*IF(E2507=0,100,1)/(E2507+1)^(1/4))</f>
        <v>0.96593632892484571</v>
      </c>
    </row>
    <row r="2508" spans="1:34">
      <c r="A2508">
        <v>6302</v>
      </c>
      <c r="B2508" s="1">
        <v>26742.74</v>
      </c>
      <c r="C2508" s="6">
        <v>0.5</v>
      </c>
      <c r="D2508" t="s">
        <v>4</v>
      </c>
      <c r="E2508">
        <v>1</v>
      </c>
      <c r="F2508">
        <v>10.5</v>
      </c>
      <c r="G2508" t="s">
        <v>1</v>
      </c>
      <c r="H2508">
        <v>2</v>
      </c>
      <c r="I2508" t="s">
        <v>0</v>
      </c>
      <c r="J2508">
        <v>0</v>
      </c>
      <c r="K2508">
        <v>11.5</v>
      </c>
      <c r="L2508" t="s">
        <v>1</v>
      </c>
      <c r="M2508">
        <v>2</v>
      </c>
      <c r="N2508" t="s">
        <v>6358</v>
      </c>
      <c r="O2508">
        <v>1</v>
      </c>
      <c r="P2508" t="str">
        <f>D2508&amp;"-"&amp;F2508&amp;"-"&amp;G2508&amp;"-"&amp;E2508&amp;"-"&amp;H2508</f>
        <v>B2Sigma-10.5-e-1-2</v>
      </c>
      <c r="Q2508" t="str">
        <f>I2508&amp;"-"&amp;K2508&amp;"-"&amp;L2508&amp;"-"&amp;J2508&amp;"-"&amp;M2508</f>
        <v>X2Pi-11.5-e-0-2</v>
      </c>
      <c r="R2508">
        <f>B2508+S2508</f>
        <v>28903.985276518</v>
      </c>
      <c r="S2508">
        <f>_xlfn.IFNA(VLOOKUP(Q2508,'MARVEL-X'!A$2:I$1400,7,FALSE),VLOOKUP(Q2508,MARVEL!A$2:J$1522,10,FALSE))</f>
        <v>2161.2452765180001</v>
      </c>
      <c r="T2508">
        <f>IF(P2508=P2507,R2508+T2507,R2508)</f>
        <v>202326.423222652</v>
      </c>
      <c r="U2508">
        <f>IF(P2508=P2507,1+U2507,1)</f>
        <v>7</v>
      </c>
      <c r="V2508" t="str">
        <f t="shared" si="39"/>
        <v/>
      </c>
      <c r="W2508" t="str">
        <f>IF(V2508="","",IF(ABS(V2508-R2508)&gt;W$1,ABS(V2508-R2508),""))</f>
        <v/>
      </c>
      <c r="X2508" t="str">
        <f>Y2508&amp;"-"&amp;Z2508&amp;"-"&amp;AC2508&amp;"-"&amp;AD2508&amp;"-"&amp;AG2508</f>
        <v>10.5-e-B-1-0.5</v>
      </c>
      <c r="Y2508">
        <f>F2508</f>
        <v>10.5</v>
      </c>
      <c r="Z2508" s="2" t="str">
        <f>G2508</f>
        <v>e</v>
      </c>
      <c r="AA2508">
        <f>_xlfn.IFNA(VLOOKUP(X2508,'duo-out'!A$2:Q$5000,5,FALSE),E2508+10*(H2508-1)+1+_xlfn.IFNA(VLOOKUP(D2508,states!A$2:C$10,3,FALSE),1))</f>
        <v>62</v>
      </c>
      <c r="AB2508" t="str">
        <f>IF(V2508="","",V2508)</f>
        <v/>
      </c>
      <c r="AC2508" s="2" t="str">
        <f>_xlfn.IFNA(VLOOKUP(D2508,states!A$2:C$10,2,FALSE),"XX")</f>
        <v>B</v>
      </c>
      <c r="AD2508">
        <f>E2508</f>
        <v>1</v>
      </c>
      <c r="AE2508">
        <f>_xlfn.IFNA(VLOOKUP(D2508,states!A$2:D$10,4,FALSE),0)</f>
        <v>0</v>
      </c>
      <c r="AF2508">
        <v>0.5</v>
      </c>
      <c r="AG2508">
        <f>IF(AE2508=0,AF2508,IF(AE2508=1,IF(F2508=0.5,0.5,IF(H2508=1,0.5,1.5)),IF(F2508=0.5,0.5,IF(H2508=1,2.5,1.5))))</f>
        <v>0.5</v>
      </c>
      <c r="AH2508" s="7">
        <f>IF(AC2508="XX",0,1/C2508^(1/5)*IF(E2508=0,100,1)/(E2508+1)^(1/4))</f>
        <v>0.96593632892484571</v>
      </c>
    </row>
    <row r="2509" spans="1:34">
      <c r="A2509">
        <v>6293</v>
      </c>
      <c r="B2509" s="1">
        <v>27067.7</v>
      </c>
      <c r="C2509" s="6">
        <v>0.5</v>
      </c>
      <c r="D2509" t="s">
        <v>4</v>
      </c>
      <c r="E2509">
        <v>1</v>
      </c>
      <c r="F2509">
        <v>10.5</v>
      </c>
      <c r="G2509" t="s">
        <v>1</v>
      </c>
      <c r="H2509">
        <v>2</v>
      </c>
      <c r="I2509" t="s">
        <v>0</v>
      </c>
      <c r="J2509">
        <v>0</v>
      </c>
      <c r="K2509">
        <v>10.5</v>
      </c>
      <c r="L2509" t="s">
        <v>2</v>
      </c>
      <c r="M2509">
        <v>2</v>
      </c>
      <c r="N2509" t="s">
        <v>6349</v>
      </c>
      <c r="O2509">
        <v>1</v>
      </c>
      <c r="P2509" t="str">
        <f>D2509&amp;"-"&amp;F2509&amp;"-"&amp;G2509&amp;"-"&amp;E2509&amp;"-"&amp;H2509</f>
        <v>B2Sigma-10.5-e-1-2</v>
      </c>
      <c r="Q2509" t="str">
        <f>I2509&amp;"-"&amp;K2509&amp;"-"&amp;L2509&amp;"-"&amp;J2509&amp;"-"&amp;M2509</f>
        <v>X2Pi-10.5-f-0-2</v>
      </c>
      <c r="R2509">
        <f>B2509+S2509</f>
        <v>28903.621611405</v>
      </c>
      <c r="S2509">
        <f>_xlfn.IFNA(VLOOKUP(Q2509,'MARVEL-X'!A$2:I$1400,7,FALSE),VLOOKUP(Q2509,MARVEL!A$2:J$1522,10,FALSE))</f>
        <v>1835.921611405</v>
      </c>
      <c r="T2509">
        <f>IF(P2509=P2508,R2509+T2508,R2509)</f>
        <v>231230.04483405699</v>
      </c>
      <c r="U2509">
        <f>IF(P2509=P2508,1+U2508,1)</f>
        <v>8</v>
      </c>
      <c r="V2509" t="str">
        <f t="shared" si="39"/>
        <v/>
      </c>
      <c r="W2509" t="str">
        <f>IF(V2509="","",IF(ABS(V2509-R2509)&gt;W$1,ABS(V2509-R2509),""))</f>
        <v/>
      </c>
      <c r="X2509" t="str">
        <f>Y2509&amp;"-"&amp;Z2509&amp;"-"&amp;AC2509&amp;"-"&amp;AD2509&amp;"-"&amp;AG2509</f>
        <v>10.5-e-B-1-0.5</v>
      </c>
      <c r="Y2509">
        <f>F2509</f>
        <v>10.5</v>
      </c>
      <c r="Z2509" s="2" t="str">
        <f>G2509</f>
        <v>e</v>
      </c>
      <c r="AA2509">
        <f>_xlfn.IFNA(VLOOKUP(X2509,'duo-out'!A$2:Q$5000,5,FALSE),E2509+10*(H2509-1)+1+_xlfn.IFNA(VLOOKUP(D2509,states!A$2:C$10,3,FALSE),1))</f>
        <v>62</v>
      </c>
      <c r="AB2509" t="str">
        <f>IF(V2509="","",V2509)</f>
        <v/>
      </c>
      <c r="AC2509" s="2" t="str">
        <f>_xlfn.IFNA(VLOOKUP(D2509,states!A$2:C$10,2,FALSE),"XX")</f>
        <v>B</v>
      </c>
      <c r="AD2509">
        <f>E2509</f>
        <v>1</v>
      </c>
      <c r="AE2509">
        <f>_xlfn.IFNA(VLOOKUP(D2509,states!A$2:D$10,4,FALSE),0)</f>
        <v>0</v>
      </c>
      <c r="AF2509">
        <v>0.5</v>
      </c>
      <c r="AG2509">
        <f>IF(AE2509=0,AF2509,IF(AE2509=1,IF(F2509=0.5,0.5,IF(H2509=1,0.5,1.5)),IF(F2509=0.5,0.5,IF(H2509=1,2.5,1.5))))</f>
        <v>0.5</v>
      </c>
      <c r="AH2509" s="7">
        <f>IF(AC2509="XX",0,1/C2509^(1/5)*IF(E2509=0,100,1)/(E2509+1)^(1/4))</f>
        <v>0.96593632892484571</v>
      </c>
    </row>
    <row r="2510" spans="1:34">
      <c r="A2510">
        <v>6285</v>
      </c>
      <c r="B2510" s="1">
        <v>27377.03</v>
      </c>
      <c r="C2510" s="6">
        <v>0.5</v>
      </c>
      <c r="D2510" t="s">
        <v>4</v>
      </c>
      <c r="E2510">
        <v>1</v>
      </c>
      <c r="F2510">
        <v>10.5</v>
      </c>
      <c r="G2510" t="s">
        <v>1</v>
      </c>
      <c r="H2510">
        <v>2</v>
      </c>
      <c r="I2510" t="s">
        <v>0</v>
      </c>
      <c r="J2510">
        <v>0</v>
      </c>
      <c r="K2510">
        <v>9.5</v>
      </c>
      <c r="L2510" t="s">
        <v>1</v>
      </c>
      <c r="M2510">
        <v>2</v>
      </c>
      <c r="N2510" t="s">
        <v>6341</v>
      </c>
      <c r="O2510">
        <v>1</v>
      </c>
      <c r="P2510" t="str">
        <f>D2510&amp;"-"&amp;F2510&amp;"-"&amp;G2510&amp;"-"&amp;E2510&amp;"-"&amp;H2510</f>
        <v>B2Sigma-10.5-e-1-2</v>
      </c>
      <c r="Q2510" t="str">
        <f>I2510&amp;"-"&amp;K2510&amp;"-"&amp;L2510&amp;"-"&amp;J2510&amp;"-"&amp;M2510</f>
        <v>X2Pi-9.5-e-0-2</v>
      </c>
      <c r="R2510">
        <f>B2510+S2510</f>
        <v>28903.705782867997</v>
      </c>
      <c r="S2510">
        <f>_xlfn.IFNA(VLOOKUP(Q2510,'MARVEL-X'!A$2:I$1400,7,FALSE),VLOOKUP(Q2510,MARVEL!A$2:J$1522,10,FALSE))</f>
        <v>1526.6757828679999</v>
      </c>
      <c r="T2510">
        <f>IF(P2510=P2509,R2510+T2509,R2510)</f>
        <v>260133.75061692498</v>
      </c>
      <c r="U2510">
        <f>IF(P2510=P2509,1+U2509,1)</f>
        <v>9</v>
      </c>
      <c r="V2510">
        <f t="shared" si="39"/>
        <v>28903.750068547219</v>
      </c>
      <c r="W2510" t="str">
        <f>IF(V2510="","",IF(ABS(V2510-R2510)&gt;W$1,ABS(V2510-R2510),""))</f>
        <v/>
      </c>
      <c r="X2510" t="str">
        <f>Y2510&amp;"-"&amp;Z2510&amp;"-"&amp;AC2510&amp;"-"&amp;AD2510&amp;"-"&amp;AG2510</f>
        <v>10.5-e-B-1-0.5</v>
      </c>
      <c r="Y2510">
        <f>F2510</f>
        <v>10.5</v>
      </c>
      <c r="Z2510" s="2" t="str">
        <f>G2510</f>
        <v>e</v>
      </c>
      <c r="AA2510">
        <f>_xlfn.IFNA(VLOOKUP(X2510,'duo-out'!A$2:Q$5000,5,FALSE),E2510+10*(H2510-1)+1+_xlfn.IFNA(VLOOKUP(D2510,states!A$2:C$10,3,FALSE),1))</f>
        <v>62</v>
      </c>
      <c r="AB2510">
        <f>IF(V2510="","",V2510)</f>
        <v>28903.750068547219</v>
      </c>
      <c r="AC2510" s="2" t="str">
        <f>_xlfn.IFNA(VLOOKUP(D2510,states!A$2:C$10,2,FALSE),"XX")</f>
        <v>B</v>
      </c>
      <c r="AD2510">
        <f>E2510</f>
        <v>1</v>
      </c>
      <c r="AE2510">
        <f>_xlfn.IFNA(VLOOKUP(D2510,states!A$2:D$10,4,FALSE),0)</f>
        <v>0</v>
      </c>
      <c r="AF2510">
        <v>0.5</v>
      </c>
      <c r="AG2510">
        <f>IF(AE2510=0,AF2510,IF(AE2510=1,IF(F2510=0.5,0.5,IF(H2510=1,0.5,1.5)),IF(F2510=0.5,0.5,IF(H2510=1,2.5,1.5))))</f>
        <v>0.5</v>
      </c>
      <c r="AH2510" s="7">
        <f>IF(AC2510="XX",0,1/C2510^(1/5)*IF(E2510=0,100,1)/(E2510+1)^(1/4))</f>
        <v>0.96593632892484571</v>
      </c>
    </row>
    <row r="2511" spans="1:34">
      <c r="A2511">
        <v>5057</v>
      </c>
      <c r="B2511" s="1">
        <v>25811.97</v>
      </c>
      <c r="C2511" s="6">
        <v>0.2</v>
      </c>
      <c r="D2511" t="s">
        <v>4</v>
      </c>
      <c r="E2511">
        <v>0</v>
      </c>
      <c r="F2511">
        <v>10.5</v>
      </c>
      <c r="G2511" t="s">
        <v>2</v>
      </c>
      <c r="H2511">
        <v>1</v>
      </c>
      <c r="I2511" t="s">
        <v>0</v>
      </c>
      <c r="J2511">
        <v>0</v>
      </c>
      <c r="K2511">
        <v>9.5</v>
      </c>
      <c r="L2511" t="s">
        <v>2</v>
      </c>
      <c r="M2511">
        <v>1</v>
      </c>
      <c r="N2511" t="s">
        <v>5113</v>
      </c>
      <c r="O2511">
        <v>1</v>
      </c>
      <c r="P2511" t="str">
        <f>D2511&amp;"-"&amp;F2511&amp;"-"&amp;G2511&amp;"-"&amp;E2511&amp;"-"&amp;H2511</f>
        <v>B2Sigma-10.5-f-0-1</v>
      </c>
      <c r="Q2511" t="str">
        <f>I2511&amp;"-"&amp;K2511&amp;"-"&amp;L2511&amp;"-"&amp;J2511&amp;"-"&amp;M2511</f>
        <v>X2Pi-9.5-f-0-1</v>
      </c>
      <c r="R2511">
        <f>B2511+S2511</f>
        <v>27062.255694304</v>
      </c>
      <c r="S2511">
        <f>_xlfn.IFNA(VLOOKUP(Q2511,'MARVEL-X'!A$2:I$1400,7,FALSE),VLOOKUP(Q2511,MARVEL!A$2:J$1522,10,FALSE))</f>
        <v>1250.2856943039999</v>
      </c>
      <c r="T2511">
        <f>IF(P2511=P2510,R2511+T2510,R2511)</f>
        <v>27062.255694304</v>
      </c>
      <c r="U2511">
        <f>IF(P2511=P2510,1+U2510,1)</f>
        <v>1</v>
      </c>
      <c r="V2511" t="str">
        <f t="shared" si="39"/>
        <v/>
      </c>
      <c r="W2511" t="str">
        <f>IF(V2511="","",IF(ABS(V2511-R2511)&gt;W$1,ABS(V2511-R2511),""))</f>
        <v/>
      </c>
      <c r="X2511" t="str">
        <f>Y2511&amp;"-"&amp;Z2511&amp;"-"&amp;AC2511&amp;"-"&amp;AD2511&amp;"-"&amp;AG2511</f>
        <v>10.5-f-B-0-0.5</v>
      </c>
      <c r="Y2511">
        <f>F2511</f>
        <v>10.5</v>
      </c>
      <c r="Z2511" s="2" t="str">
        <f>G2511</f>
        <v>f</v>
      </c>
      <c r="AA2511">
        <f>_xlfn.IFNA(VLOOKUP(X2511,'duo-out'!A$2:Q$5000,5,FALSE),E2511+10*(H2511-1)+1+_xlfn.IFNA(VLOOKUP(D2511,states!A$2:C$10,3,FALSE),1))</f>
        <v>51</v>
      </c>
      <c r="AB2511" t="str">
        <f>IF(V2511="","",V2511)</f>
        <v/>
      </c>
      <c r="AC2511" s="2" t="str">
        <f>_xlfn.IFNA(VLOOKUP(D2511,states!A$2:C$10,2,FALSE),"XX")</f>
        <v>B</v>
      </c>
      <c r="AD2511">
        <f>E2511</f>
        <v>0</v>
      </c>
      <c r="AE2511">
        <f>_xlfn.IFNA(VLOOKUP(D2511,states!A$2:D$10,4,FALSE),0)</f>
        <v>0</v>
      </c>
      <c r="AF2511">
        <v>0.5</v>
      </c>
      <c r="AG2511">
        <f>IF(AE2511=0,AF2511,IF(AE2511=1,IF(F2511=0.5,0.5,IF(H2511=1,0.5,1.5)),IF(F2511=0.5,0.5,IF(H2511=1,2.5,1.5))))</f>
        <v>0.5</v>
      </c>
      <c r="AH2511" s="7">
        <f>IF(AC2511="XX",0,1/C2511^(1/5)*IF(E2511=0,100,1)/(E2511+1)^(1/4))</f>
        <v>137.97296614612148</v>
      </c>
    </row>
    <row r="2512" spans="1:34">
      <c r="A2512">
        <v>5021</v>
      </c>
      <c r="B2512" s="1">
        <v>25230.22</v>
      </c>
      <c r="C2512" s="6">
        <v>0.2</v>
      </c>
      <c r="D2512" t="s">
        <v>4</v>
      </c>
      <c r="E2512">
        <v>0</v>
      </c>
      <c r="F2512">
        <v>10.5</v>
      </c>
      <c r="G2512" t="s">
        <v>2</v>
      </c>
      <c r="H2512">
        <v>1</v>
      </c>
      <c r="I2512" t="s">
        <v>0</v>
      </c>
      <c r="J2512">
        <v>0</v>
      </c>
      <c r="K2512">
        <v>11.5</v>
      </c>
      <c r="L2512" t="s">
        <v>2</v>
      </c>
      <c r="M2512">
        <v>1</v>
      </c>
      <c r="N2512" t="s">
        <v>5077</v>
      </c>
      <c r="O2512">
        <v>1</v>
      </c>
      <c r="P2512" t="str">
        <f>D2512&amp;"-"&amp;F2512&amp;"-"&amp;G2512&amp;"-"&amp;E2512&amp;"-"&amp;H2512</f>
        <v>B2Sigma-10.5-f-0-1</v>
      </c>
      <c r="Q2512" t="str">
        <f>I2512&amp;"-"&amp;K2512&amp;"-"&amp;L2512&amp;"-"&amp;J2512&amp;"-"&amp;M2512</f>
        <v>X2Pi-11.5-f-0-1</v>
      </c>
      <c r="R2512">
        <f>B2512+S2512</f>
        <v>27062.255822753999</v>
      </c>
      <c r="S2512">
        <f>_xlfn.IFNA(VLOOKUP(Q2512,'MARVEL-X'!A$2:I$1400,7,FALSE),VLOOKUP(Q2512,MARVEL!A$2:J$1522,10,FALSE))</f>
        <v>1832.035822754</v>
      </c>
      <c r="T2512">
        <f>IF(P2512=P2511,R2512+T2511,R2512)</f>
        <v>54124.511517057996</v>
      </c>
      <c r="U2512">
        <f>IF(P2512=P2511,1+U2511,1)</f>
        <v>2</v>
      </c>
      <c r="V2512" t="str">
        <f t="shared" si="39"/>
        <v/>
      </c>
      <c r="W2512" t="str">
        <f>IF(V2512="","",IF(ABS(V2512-R2512)&gt;W$1,ABS(V2512-R2512),""))</f>
        <v/>
      </c>
      <c r="X2512" t="str">
        <f>Y2512&amp;"-"&amp;Z2512&amp;"-"&amp;AC2512&amp;"-"&amp;AD2512&amp;"-"&amp;AG2512</f>
        <v>10.5-f-B-0-0.5</v>
      </c>
      <c r="Y2512">
        <f>F2512</f>
        <v>10.5</v>
      </c>
      <c r="Z2512" s="2" t="str">
        <f>G2512</f>
        <v>f</v>
      </c>
      <c r="AA2512">
        <f>_xlfn.IFNA(VLOOKUP(X2512,'duo-out'!A$2:Q$5000,5,FALSE),E2512+10*(H2512-1)+1+_xlfn.IFNA(VLOOKUP(D2512,states!A$2:C$10,3,FALSE),1))</f>
        <v>51</v>
      </c>
      <c r="AB2512" t="str">
        <f>IF(V2512="","",V2512)</f>
        <v/>
      </c>
      <c r="AC2512" s="2" t="str">
        <f>_xlfn.IFNA(VLOOKUP(D2512,states!A$2:C$10,2,FALSE),"XX")</f>
        <v>B</v>
      </c>
      <c r="AD2512">
        <f>E2512</f>
        <v>0</v>
      </c>
      <c r="AE2512">
        <f>_xlfn.IFNA(VLOOKUP(D2512,states!A$2:D$10,4,FALSE),0)</f>
        <v>0</v>
      </c>
      <c r="AF2512">
        <v>0.5</v>
      </c>
      <c r="AG2512">
        <f>IF(AE2512=0,AF2512,IF(AE2512=1,IF(F2512=0.5,0.5,IF(H2512=1,0.5,1.5)),IF(F2512=0.5,0.5,IF(H2512=1,2.5,1.5))))</f>
        <v>0.5</v>
      </c>
      <c r="AH2512" s="7">
        <f>IF(AC2512="XX",0,1/C2512^(1/5)*IF(E2512=0,100,1)/(E2512+1)^(1/4))</f>
        <v>137.97296614612148</v>
      </c>
    </row>
    <row r="2513" spans="1:34">
      <c r="A2513">
        <v>4256</v>
      </c>
      <c r="B2513" s="1">
        <v>25811.9215</v>
      </c>
      <c r="C2513" s="6">
        <v>0.01</v>
      </c>
      <c r="D2513" t="s">
        <v>4</v>
      </c>
      <c r="E2513">
        <v>0</v>
      </c>
      <c r="F2513">
        <v>10.5</v>
      </c>
      <c r="G2513" t="s">
        <v>2</v>
      </c>
      <c r="H2513">
        <v>1</v>
      </c>
      <c r="I2513" t="s">
        <v>0</v>
      </c>
      <c r="J2513">
        <v>0</v>
      </c>
      <c r="K2513">
        <v>9.5</v>
      </c>
      <c r="L2513" t="s">
        <v>2</v>
      </c>
      <c r="M2513">
        <v>1</v>
      </c>
      <c r="N2513" t="s">
        <v>4312</v>
      </c>
      <c r="O2513">
        <v>1</v>
      </c>
      <c r="P2513" t="str">
        <f>D2513&amp;"-"&amp;F2513&amp;"-"&amp;G2513&amp;"-"&amp;E2513&amp;"-"&amp;H2513</f>
        <v>B2Sigma-10.5-f-0-1</v>
      </c>
      <c r="Q2513" t="str">
        <f>I2513&amp;"-"&amp;K2513&amp;"-"&amp;L2513&amp;"-"&amp;J2513&amp;"-"&amp;M2513</f>
        <v>X2Pi-9.5-f-0-1</v>
      </c>
      <c r="R2513">
        <f>B2513+S2513</f>
        <v>27062.207194303999</v>
      </c>
      <c r="S2513">
        <f>_xlfn.IFNA(VLOOKUP(Q2513,'MARVEL-X'!A$2:I$1400,7,FALSE),VLOOKUP(Q2513,MARVEL!A$2:J$1522,10,FALSE))</f>
        <v>1250.2856943039999</v>
      </c>
      <c r="T2513">
        <f>IF(P2513=P2512,R2513+T2512,R2513)</f>
        <v>81186.718711361988</v>
      </c>
      <c r="U2513">
        <f>IF(P2513=P2512,1+U2512,1)</f>
        <v>3</v>
      </c>
      <c r="V2513" t="str">
        <f t="shared" si="39"/>
        <v/>
      </c>
      <c r="W2513" t="str">
        <f>IF(V2513="","",IF(ABS(V2513-R2513)&gt;W$1,ABS(V2513-R2513),""))</f>
        <v/>
      </c>
      <c r="X2513" t="str">
        <f>Y2513&amp;"-"&amp;Z2513&amp;"-"&amp;AC2513&amp;"-"&amp;AD2513&amp;"-"&amp;AG2513</f>
        <v>10.5-f-B-0-0.5</v>
      </c>
      <c r="Y2513">
        <f>F2513</f>
        <v>10.5</v>
      </c>
      <c r="Z2513" s="2" t="str">
        <f>G2513</f>
        <v>f</v>
      </c>
      <c r="AA2513">
        <f>_xlfn.IFNA(VLOOKUP(X2513,'duo-out'!A$2:Q$5000,5,FALSE),E2513+10*(H2513-1)+1+_xlfn.IFNA(VLOOKUP(D2513,states!A$2:C$10,3,FALSE),1))</f>
        <v>51</v>
      </c>
      <c r="AB2513" t="str">
        <f>IF(V2513="","",V2513)</f>
        <v/>
      </c>
      <c r="AC2513" s="2" t="str">
        <f>_xlfn.IFNA(VLOOKUP(D2513,states!A$2:C$10,2,FALSE),"XX")</f>
        <v>B</v>
      </c>
      <c r="AD2513">
        <f>E2513</f>
        <v>0</v>
      </c>
      <c r="AE2513">
        <f>_xlfn.IFNA(VLOOKUP(D2513,states!A$2:D$10,4,FALSE),0)</f>
        <v>0</v>
      </c>
      <c r="AF2513">
        <v>0.5</v>
      </c>
      <c r="AG2513">
        <f>IF(AE2513=0,AF2513,IF(AE2513=1,IF(F2513=0.5,0.5,IF(H2513=1,0.5,1.5)),IF(F2513=0.5,0.5,IF(H2513=1,2.5,1.5))))</f>
        <v>0.5</v>
      </c>
      <c r="AH2513" s="7">
        <f>IF(AC2513="XX",0,1/C2513^(1/5)*IF(E2513=0,100,1)/(E2513+1)^(1/4))</f>
        <v>251.188643150958</v>
      </c>
    </row>
    <row r="2514" spans="1:34">
      <c r="A2514">
        <v>4329</v>
      </c>
      <c r="B2514" s="1">
        <v>23126.4702</v>
      </c>
      <c r="C2514" s="6">
        <v>0.01</v>
      </c>
      <c r="D2514" t="s">
        <v>4</v>
      </c>
      <c r="E2514">
        <v>0</v>
      </c>
      <c r="F2514">
        <v>10.5</v>
      </c>
      <c r="G2514" t="s">
        <v>2</v>
      </c>
      <c r="H2514">
        <v>1</v>
      </c>
      <c r="I2514" t="s">
        <v>0</v>
      </c>
      <c r="J2514">
        <v>1</v>
      </c>
      <c r="K2514">
        <v>9.5</v>
      </c>
      <c r="L2514" t="s">
        <v>2</v>
      </c>
      <c r="M2514">
        <v>1</v>
      </c>
      <c r="N2514" t="s">
        <v>4385</v>
      </c>
      <c r="O2514">
        <v>1</v>
      </c>
      <c r="P2514" t="str">
        <f>D2514&amp;"-"&amp;F2514&amp;"-"&amp;G2514&amp;"-"&amp;E2514&amp;"-"&amp;H2514</f>
        <v>B2Sigma-10.5-f-0-1</v>
      </c>
      <c r="Q2514" t="str">
        <f>I2514&amp;"-"&amp;K2514&amp;"-"&amp;L2514&amp;"-"&amp;J2514&amp;"-"&amp;M2514</f>
        <v>X2Pi-9.5-f-1-1</v>
      </c>
      <c r="R2514">
        <f>B2514+S2514</f>
        <v>27062.198434886999</v>
      </c>
      <c r="S2514">
        <f>_xlfn.IFNA(VLOOKUP(Q2514,'MARVEL-X'!A$2:I$1400,7,FALSE),VLOOKUP(Q2514,MARVEL!A$2:J$1522,10,FALSE))</f>
        <v>3935.7282348869999</v>
      </c>
      <c r="T2514">
        <f>IF(P2514=P2513,R2514+T2513,R2514)</f>
        <v>108248.91714624899</v>
      </c>
      <c r="U2514">
        <f>IF(P2514=P2513,1+U2513,1)</f>
        <v>4</v>
      </c>
      <c r="V2514" t="str">
        <f t="shared" si="39"/>
        <v/>
      </c>
      <c r="W2514" t="str">
        <f>IF(V2514="","",IF(ABS(V2514-R2514)&gt;W$1,ABS(V2514-R2514),""))</f>
        <v/>
      </c>
      <c r="X2514" t="str">
        <f>Y2514&amp;"-"&amp;Z2514&amp;"-"&amp;AC2514&amp;"-"&amp;AD2514&amp;"-"&amp;AG2514</f>
        <v>10.5-f-B-0-0.5</v>
      </c>
      <c r="Y2514">
        <f>F2514</f>
        <v>10.5</v>
      </c>
      <c r="Z2514" s="2" t="str">
        <f>G2514</f>
        <v>f</v>
      </c>
      <c r="AA2514">
        <f>_xlfn.IFNA(VLOOKUP(X2514,'duo-out'!A$2:Q$5000,5,FALSE),E2514+10*(H2514-1)+1+_xlfn.IFNA(VLOOKUP(D2514,states!A$2:C$10,3,FALSE),1))</f>
        <v>51</v>
      </c>
      <c r="AB2514" t="str">
        <f>IF(V2514="","",V2514)</f>
        <v/>
      </c>
      <c r="AC2514" s="2" t="str">
        <f>_xlfn.IFNA(VLOOKUP(D2514,states!A$2:C$10,2,FALSE),"XX")</f>
        <v>B</v>
      </c>
      <c r="AD2514">
        <f>E2514</f>
        <v>0</v>
      </c>
      <c r="AE2514">
        <f>_xlfn.IFNA(VLOOKUP(D2514,states!A$2:D$10,4,FALSE),0)</f>
        <v>0</v>
      </c>
      <c r="AF2514">
        <v>0.5</v>
      </c>
      <c r="AG2514">
        <f>IF(AE2514=0,AF2514,IF(AE2514=1,IF(F2514=0.5,0.5,IF(H2514=1,0.5,1.5)),IF(F2514=0.5,0.5,IF(H2514=1,2.5,1.5))))</f>
        <v>0.5</v>
      </c>
      <c r="AH2514" s="7">
        <f>IF(AC2514="XX",0,1/C2514^(1/5)*IF(E2514=0,100,1)/(E2514+1)^(1/4))</f>
        <v>251.188643150958</v>
      </c>
    </row>
    <row r="2515" spans="1:34">
      <c r="A2515">
        <v>4309</v>
      </c>
      <c r="B2515" s="1">
        <v>25230.157500000001</v>
      </c>
      <c r="C2515" s="6">
        <v>0.01</v>
      </c>
      <c r="D2515" t="s">
        <v>4</v>
      </c>
      <c r="E2515">
        <v>0</v>
      </c>
      <c r="F2515">
        <v>10.5</v>
      </c>
      <c r="G2515" t="s">
        <v>2</v>
      </c>
      <c r="H2515">
        <v>1</v>
      </c>
      <c r="I2515" t="s">
        <v>0</v>
      </c>
      <c r="J2515">
        <v>0</v>
      </c>
      <c r="K2515">
        <v>11.5</v>
      </c>
      <c r="L2515" t="s">
        <v>2</v>
      </c>
      <c r="M2515">
        <v>1</v>
      </c>
      <c r="N2515" t="s">
        <v>4365</v>
      </c>
      <c r="O2515">
        <v>1</v>
      </c>
      <c r="P2515" t="str">
        <f>D2515&amp;"-"&amp;F2515&amp;"-"&amp;G2515&amp;"-"&amp;E2515&amp;"-"&amp;H2515</f>
        <v>B2Sigma-10.5-f-0-1</v>
      </c>
      <c r="Q2515" t="str">
        <f>I2515&amp;"-"&amp;K2515&amp;"-"&amp;L2515&amp;"-"&amp;J2515&amp;"-"&amp;M2515</f>
        <v>X2Pi-11.5-f-0-1</v>
      </c>
      <c r="R2515">
        <f>B2515+S2515</f>
        <v>27062.193322753999</v>
      </c>
      <c r="S2515">
        <f>_xlfn.IFNA(VLOOKUP(Q2515,'MARVEL-X'!A$2:I$1400,7,FALSE),VLOOKUP(Q2515,MARVEL!A$2:J$1522,10,FALSE))</f>
        <v>1832.035822754</v>
      </c>
      <c r="T2515">
        <f>IF(P2515=P2514,R2515+T2514,R2515)</f>
        <v>135311.11046900298</v>
      </c>
      <c r="U2515">
        <f>IF(P2515=P2514,1+U2514,1)</f>
        <v>5</v>
      </c>
      <c r="V2515" t="str">
        <f t="shared" si="39"/>
        <v/>
      </c>
      <c r="W2515" t="str">
        <f>IF(V2515="","",IF(ABS(V2515-R2515)&gt;W$1,ABS(V2515-R2515),""))</f>
        <v/>
      </c>
      <c r="X2515" t="str">
        <f>Y2515&amp;"-"&amp;Z2515&amp;"-"&amp;AC2515&amp;"-"&amp;AD2515&amp;"-"&amp;AG2515</f>
        <v>10.5-f-B-0-0.5</v>
      </c>
      <c r="Y2515">
        <f>F2515</f>
        <v>10.5</v>
      </c>
      <c r="Z2515" s="2" t="str">
        <f>G2515</f>
        <v>f</v>
      </c>
      <c r="AA2515">
        <f>_xlfn.IFNA(VLOOKUP(X2515,'duo-out'!A$2:Q$5000,5,FALSE),E2515+10*(H2515-1)+1+_xlfn.IFNA(VLOOKUP(D2515,states!A$2:C$10,3,FALSE),1))</f>
        <v>51</v>
      </c>
      <c r="AB2515" t="str">
        <f>IF(V2515="","",V2515)</f>
        <v/>
      </c>
      <c r="AC2515" s="2" t="str">
        <f>_xlfn.IFNA(VLOOKUP(D2515,states!A$2:C$10,2,FALSE),"XX")</f>
        <v>B</v>
      </c>
      <c r="AD2515">
        <f>E2515</f>
        <v>0</v>
      </c>
      <c r="AE2515">
        <f>_xlfn.IFNA(VLOOKUP(D2515,states!A$2:D$10,4,FALSE),0)</f>
        <v>0</v>
      </c>
      <c r="AF2515">
        <v>0.5</v>
      </c>
      <c r="AG2515">
        <f>IF(AE2515=0,AF2515,IF(AE2515=1,IF(F2515=0.5,0.5,IF(H2515=1,0.5,1.5)),IF(F2515=0.5,0.5,IF(H2515=1,2.5,1.5))))</f>
        <v>0.5</v>
      </c>
      <c r="AH2515" s="7">
        <f>IF(AC2515="XX",0,1/C2515^(1/5)*IF(E2515=0,100,1)/(E2515+1)^(1/4))</f>
        <v>251.188643150958</v>
      </c>
    </row>
    <row r="2516" spans="1:34">
      <c r="A2516">
        <v>4282</v>
      </c>
      <c r="B2516" s="1">
        <v>25530.4067</v>
      </c>
      <c r="C2516" s="6">
        <v>0.01</v>
      </c>
      <c r="D2516" t="s">
        <v>4</v>
      </c>
      <c r="E2516">
        <v>0</v>
      </c>
      <c r="F2516">
        <v>10.5</v>
      </c>
      <c r="G2516" t="s">
        <v>2</v>
      </c>
      <c r="H2516">
        <v>1</v>
      </c>
      <c r="I2516" t="s">
        <v>0</v>
      </c>
      <c r="J2516">
        <v>0</v>
      </c>
      <c r="K2516">
        <v>10.5</v>
      </c>
      <c r="L2516" t="s">
        <v>1</v>
      </c>
      <c r="M2516">
        <v>1</v>
      </c>
      <c r="N2516" t="s">
        <v>4338</v>
      </c>
      <c r="O2516">
        <v>1</v>
      </c>
      <c r="P2516" t="str">
        <f>D2516&amp;"-"&amp;F2516&amp;"-"&amp;G2516&amp;"-"&amp;E2516&amp;"-"&amp;H2516</f>
        <v>B2Sigma-10.5-f-0-1</v>
      </c>
      <c r="Q2516" t="str">
        <f>I2516&amp;"-"&amp;K2516&amp;"-"&amp;L2516&amp;"-"&amp;J2516&amp;"-"&amp;M2516</f>
        <v>X2Pi-10.5-e-0-1</v>
      </c>
      <c r="R2516">
        <f>B2516+S2516</f>
        <v>27062.201276008</v>
      </c>
      <c r="S2516">
        <f>_xlfn.IFNA(VLOOKUP(Q2516,'MARVEL-X'!A$2:I$1400,7,FALSE),VLOOKUP(Q2516,MARVEL!A$2:J$1522,10,FALSE))</f>
        <v>1531.7945760079999</v>
      </c>
      <c r="T2516">
        <f>IF(P2516=P2515,R2516+T2515,R2516)</f>
        <v>162373.31174501099</v>
      </c>
      <c r="U2516">
        <f>IF(P2516=P2515,1+U2515,1)</f>
        <v>6</v>
      </c>
      <c r="V2516" t="str">
        <f t="shared" si="39"/>
        <v/>
      </c>
      <c r="W2516" t="str">
        <f>IF(V2516="","",IF(ABS(V2516-R2516)&gt;W$1,ABS(V2516-R2516),""))</f>
        <v/>
      </c>
      <c r="X2516" t="str">
        <f>Y2516&amp;"-"&amp;Z2516&amp;"-"&amp;AC2516&amp;"-"&amp;AD2516&amp;"-"&amp;AG2516</f>
        <v>10.5-f-B-0-0.5</v>
      </c>
      <c r="Y2516">
        <f>F2516</f>
        <v>10.5</v>
      </c>
      <c r="Z2516" s="2" t="str">
        <f>G2516</f>
        <v>f</v>
      </c>
      <c r="AA2516">
        <f>_xlfn.IFNA(VLOOKUP(X2516,'duo-out'!A$2:Q$5000,5,FALSE),E2516+10*(H2516-1)+1+_xlfn.IFNA(VLOOKUP(D2516,states!A$2:C$10,3,FALSE),1))</f>
        <v>51</v>
      </c>
      <c r="AB2516" t="str">
        <f>IF(V2516="","",V2516)</f>
        <v/>
      </c>
      <c r="AC2516" s="2" t="str">
        <f>_xlfn.IFNA(VLOOKUP(D2516,states!A$2:C$10,2,FALSE),"XX")</f>
        <v>B</v>
      </c>
      <c r="AD2516">
        <f>E2516</f>
        <v>0</v>
      </c>
      <c r="AE2516">
        <f>_xlfn.IFNA(VLOOKUP(D2516,states!A$2:D$10,4,FALSE),0)</f>
        <v>0</v>
      </c>
      <c r="AF2516">
        <v>0.5</v>
      </c>
      <c r="AG2516">
        <f>IF(AE2516=0,AF2516,IF(AE2516=1,IF(F2516=0.5,0.5,IF(H2516=1,0.5,1.5)),IF(F2516=0.5,0.5,IF(H2516=1,2.5,1.5))))</f>
        <v>0.5</v>
      </c>
      <c r="AH2516" s="7">
        <f>IF(AC2516="XX",0,1/C2516^(1/5)*IF(E2516=0,100,1)/(E2516+1)^(1/4))</f>
        <v>251.188643150958</v>
      </c>
    </row>
    <row r="2517" spans="1:34">
      <c r="A2517">
        <v>4368</v>
      </c>
      <c r="B2517" s="1">
        <v>22566.745200000001</v>
      </c>
      <c r="C2517" s="6">
        <v>0.01</v>
      </c>
      <c r="D2517" t="s">
        <v>4</v>
      </c>
      <c r="E2517">
        <v>0</v>
      </c>
      <c r="F2517">
        <v>10.5</v>
      </c>
      <c r="G2517" t="s">
        <v>2</v>
      </c>
      <c r="H2517">
        <v>1</v>
      </c>
      <c r="I2517" t="s">
        <v>0</v>
      </c>
      <c r="J2517">
        <v>1</v>
      </c>
      <c r="K2517">
        <v>11.5</v>
      </c>
      <c r="L2517" t="s">
        <v>2</v>
      </c>
      <c r="M2517">
        <v>1</v>
      </c>
      <c r="N2517" t="s">
        <v>4424</v>
      </c>
      <c r="O2517">
        <v>1</v>
      </c>
      <c r="P2517" t="str">
        <f>D2517&amp;"-"&amp;F2517&amp;"-"&amp;G2517&amp;"-"&amp;E2517&amp;"-"&amp;H2517</f>
        <v>B2Sigma-10.5-f-0-1</v>
      </c>
      <c r="Q2517" t="str">
        <f>I2517&amp;"-"&amp;K2517&amp;"-"&amp;L2517&amp;"-"&amp;J2517&amp;"-"&amp;M2517</f>
        <v>X2Pi-11.5-f-1-1</v>
      </c>
      <c r="R2517">
        <f>B2517+S2517</f>
        <v>27062.191402835</v>
      </c>
      <c r="S2517">
        <f>_xlfn.IFNA(VLOOKUP(Q2517,'MARVEL-X'!A$2:I$1400,7,FALSE),VLOOKUP(Q2517,MARVEL!A$2:J$1522,10,FALSE))</f>
        <v>4495.4462028349999</v>
      </c>
      <c r="T2517">
        <f>IF(P2517=P2516,R2517+T2516,R2517)</f>
        <v>189435.50314784597</v>
      </c>
      <c r="U2517">
        <f>IF(P2517=P2516,1+U2516,1)</f>
        <v>7</v>
      </c>
      <c r="V2517" t="str">
        <f t="shared" si="39"/>
        <v/>
      </c>
      <c r="W2517" t="str">
        <f>IF(V2517="","",IF(ABS(V2517-R2517)&gt;W$1,ABS(V2517-R2517),""))</f>
        <v/>
      </c>
      <c r="X2517" t="str">
        <f>Y2517&amp;"-"&amp;Z2517&amp;"-"&amp;AC2517&amp;"-"&amp;AD2517&amp;"-"&amp;AG2517</f>
        <v>10.5-f-B-0-0.5</v>
      </c>
      <c r="Y2517">
        <f>F2517</f>
        <v>10.5</v>
      </c>
      <c r="Z2517" s="2" t="str">
        <f>G2517</f>
        <v>f</v>
      </c>
      <c r="AA2517">
        <f>_xlfn.IFNA(VLOOKUP(X2517,'duo-out'!A$2:Q$5000,5,FALSE),E2517+10*(H2517-1)+1+_xlfn.IFNA(VLOOKUP(D2517,states!A$2:C$10,3,FALSE),1))</f>
        <v>51</v>
      </c>
      <c r="AB2517" t="str">
        <f>IF(V2517="","",V2517)</f>
        <v/>
      </c>
      <c r="AC2517" s="2" t="str">
        <f>_xlfn.IFNA(VLOOKUP(D2517,states!A$2:C$10,2,FALSE),"XX")</f>
        <v>B</v>
      </c>
      <c r="AD2517">
        <f>E2517</f>
        <v>0</v>
      </c>
      <c r="AE2517">
        <f>_xlfn.IFNA(VLOOKUP(D2517,states!A$2:D$10,4,FALSE),0)</f>
        <v>0</v>
      </c>
      <c r="AF2517">
        <v>0.5</v>
      </c>
      <c r="AG2517">
        <f>IF(AE2517=0,AF2517,IF(AE2517=1,IF(F2517=0.5,0.5,IF(H2517=1,0.5,1.5)),IF(F2517=0.5,0.5,IF(H2517=1,2.5,1.5))))</f>
        <v>0.5</v>
      </c>
      <c r="AH2517" s="7">
        <f>IF(AC2517="XX",0,1/C2517^(1/5)*IF(E2517=0,100,1)/(E2517+1)^(1/4))</f>
        <v>251.188643150958</v>
      </c>
    </row>
    <row r="2518" spans="1:34">
      <c r="A2518">
        <v>4347</v>
      </c>
      <c r="B2518" s="1">
        <v>22855.594400000002</v>
      </c>
      <c r="C2518" s="6">
        <v>0.01</v>
      </c>
      <c r="D2518" t="s">
        <v>4</v>
      </c>
      <c r="E2518">
        <v>0</v>
      </c>
      <c r="F2518">
        <v>10.5</v>
      </c>
      <c r="G2518" t="s">
        <v>2</v>
      </c>
      <c r="H2518">
        <v>1</v>
      </c>
      <c r="I2518" t="s">
        <v>0</v>
      </c>
      <c r="J2518">
        <v>1</v>
      </c>
      <c r="K2518">
        <v>10.5</v>
      </c>
      <c r="L2518" t="s">
        <v>1</v>
      </c>
      <c r="M2518">
        <v>1</v>
      </c>
      <c r="N2518" t="s">
        <v>4403</v>
      </c>
      <c r="O2518">
        <v>1</v>
      </c>
      <c r="P2518" t="str">
        <f>D2518&amp;"-"&amp;F2518&amp;"-"&amp;G2518&amp;"-"&amp;E2518&amp;"-"&amp;H2518</f>
        <v>B2Sigma-10.5-f-0-1</v>
      </c>
      <c r="Q2518" t="str">
        <f>I2518&amp;"-"&amp;K2518&amp;"-"&amp;L2518&amp;"-"&amp;J2518&amp;"-"&amp;M2518</f>
        <v>X2Pi-10.5-e-1-1</v>
      </c>
      <c r="R2518">
        <f>B2518+S2518</f>
        <v>27062.197839764001</v>
      </c>
      <c r="S2518">
        <f>_xlfn.IFNA(VLOOKUP(Q2518,'MARVEL-X'!A$2:I$1400,7,FALSE),VLOOKUP(Q2518,MARVEL!A$2:J$1522,10,FALSE))</f>
        <v>4206.6034397639996</v>
      </c>
      <c r="T2518">
        <f>IF(P2518=P2517,R2518+T2517,R2518)</f>
        <v>216497.70098760998</v>
      </c>
      <c r="U2518">
        <f>IF(P2518=P2517,1+U2517,1)</f>
        <v>8</v>
      </c>
      <c r="V2518" t="str">
        <f t="shared" si="39"/>
        <v/>
      </c>
      <c r="W2518" t="str">
        <f>IF(V2518="","",IF(ABS(V2518-R2518)&gt;W$1,ABS(V2518-R2518),""))</f>
        <v/>
      </c>
      <c r="X2518" t="str">
        <f>Y2518&amp;"-"&amp;Z2518&amp;"-"&amp;AC2518&amp;"-"&amp;AD2518&amp;"-"&amp;AG2518</f>
        <v>10.5-f-B-0-0.5</v>
      </c>
      <c r="Y2518">
        <f>F2518</f>
        <v>10.5</v>
      </c>
      <c r="Z2518" s="2" t="str">
        <f>G2518</f>
        <v>f</v>
      </c>
      <c r="AA2518">
        <f>_xlfn.IFNA(VLOOKUP(X2518,'duo-out'!A$2:Q$5000,5,FALSE),E2518+10*(H2518-1)+1+_xlfn.IFNA(VLOOKUP(D2518,states!A$2:C$10,3,FALSE),1))</f>
        <v>51</v>
      </c>
      <c r="AB2518" t="str">
        <f>IF(V2518="","",V2518)</f>
        <v/>
      </c>
      <c r="AC2518" s="2" t="str">
        <f>_xlfn.IFNA(VLOOKUP(D2518,states!A$2:C$10,2,FALSE),"XX")</f>
        <v>B</v>
      </c>
      <c r="AD2518">
        <f>E2518</f>
        <v>0</v>
      </c>
      <c r="AE2518">
        <f>_xlfn.IFNA(VLOOKUP(D2518,states!A$2:D$10,4,FALSE),0)</f>
        <v>0</v>
      </c>
      <c r="AF2518">
        <v>0.5</v>
      </c>
      <c r="AG2518">
        <f>IF(AE2518=0,AF2518,IF(AE2518=1,IF(F2518=0.5,0.5,IF(H2518=1,0.5,1.5)),IF(F2518=0.5,0.5,IF(H2518=1,2.5,1.5))))</f>
        <v>0.5</v>
      </c>
      <c r="AH2518" s="7">
        <f>IF(AC2518="XX",0,1/C2518^(1/5)*IF(E2518=0,100,1)/(E2518+1)^(1/4))</f>
        <v>251.188643150958</v>
      </c>
    </row>
    <row r="2519" spans="1:34">
      <c r="A2519">
        <v>4205</v>
      </c>
      <c r="B2519" s="1">
        <v>25811.935000000001</v>
      </c>
      <c r="C2519" s="6">
        <v>1.8419999999999999E-2</v>
      </c>
      <c r="D2519" t="s">
        <v>4</v>
      </c>
      <c r="E2519">
        <v>0</v>
      </c>
      <c r="F2519">
        <v>10.5</v>
      </c>
      <c r="G2519" t="s">
        <v>2</v>
      </c>
      <c r="H2519">
        <v>1</v>
      </c>
      <c r="I2519" t="s">
        <v>0</v>
      </c>
      <c r="J2519">
        <v>0</v>
      </c>
      <c r="K2519">
        <v>9.5</v>
      </c>
      <c r="L2519" t="s">
        <v>2</v>
      </c>
      <c r="M2519">
        <v>1</v>
      </c>
      <c r="N2519" t="s">
        <v>4261</v>
      </c>
      <c r="O2519">
        <v>1</v>
      </c>
      <c r="P2519" t="str">
        <f>D2519&amp;"-"&amp;F2519&amp;"-"&amp;G2519&amp;"-"&amp;E2519&amp;"-"&amp;H2519</f>
        <v>B2Sigma-10.5-f-0-1</v>
      </c>
      <c r="Q2519" t="str">
        <f>I2519&amp;"-"&amp;K2519&amp;"-"&amp;L2519&amp;"-"&amp;J2519&amp;"-"&amp;M2519</f>
        <v>X2Pi-9.5-f-0-1</v>
      </c>
      <c r="R2519">
        <f>B2519+S2519</f>
        <v>27062.220694304</v>
      </c>
      <c r="S2519">
        <f>_xlfn.IFNA(VLOOKUP(Q2519,'MARVEL-X'!A$2:I$1400,7,FALSE),VLOOKUP(Q2519,MARVEL!A$2:J$1522,10,FALSE))</f>
        <v>1250.2856943039999</v>
      </c>
      <c r="T2519">
        <f>IF(P2519=P2518,R2519+T2518,R2519)</f>
        <v>243559.92168191398</v>
      </c>
      <c r="U2519">
        <f>IF(P2519=P2518,1+U2518,1)</f>
        <v>9</v>
      </c>
      <c r="V2519" t="str">
        <f t="shared" si="39"/>
        <v/>
      </c>
      <c r="W2519" t="str">
        <f>IF(V2519="","",IF(ABS(V2519-R2519)&gt;W$1,ABS(V2519-R2519),""))</f>
        <v/>
      </c>
      <c r="X2519" t="str">
        <f>Y2519&amp;"-"&amp;Z2519&amp;"-"&amp;AC2519&amp;"-"&amp;AD2519&amp;"-"&amp;AG2519</f>
        <v>10.5-f-B-0-0.5</v>
      </c>
      <c r="Y2519">
        <f>F2519</f>
        <v>10.5</v>
      </c>
      <c r="Z2519" s="2" t="str">
        <f>G2519</f>
        <v>f</v>
      </c>
      <c r="AA2519">
        <f>_xlfn.IFNA(VLOOKUP(X2519,'duo-out'!A$2:Q$5000,5,FALSE),E2519+10*(H2519-1)+1+_xlfn.IFNA(VLOOKUP(D2519,states!A$2:C$10,3,FALSE),1))</f>
        <v>51</v>
      </c>
      <c r="AB2519" t="str">
        <f>IF(V2519="","",V2519)</f>
        <v/>
      </c>
      <c r="AC2519" s="2" t="str">
        <f>_xlfn.IFNA(VLOOKUP(D2519,states!A$2:C$10,2,FALSE),"XX")</f>
        <v>B</v>
      </c>
      <c r="AD2519">
        <f>E2519</f>
        <v>0</v>
      </c>
      <c r="AE2519">
        <f>_xlfn.IFNA(VLOOKUP(D2519,states!A$2:D$10,4,FALSE),0)</f>
        <v>0</v>
      </c>
      <c r="AF2519">
        <v>0.5</v>
      </c>
      <c r="AG2519">
        <f>IF(AE2519=0,AF2519,IF(AE2519=1,IF(F2519=0.5,0.5,IF(H2519=1,0.5,1.5)),IF(F2519=0.5,0.5,IF(H2519=1,2.5,1.5))))</f>
        <v>0.5</v>
      </c>
      <c r="AH2519" s="7">
        <f>IF(AC2519="XX",0,1/C2519^(1/5)*IF(E2519=0,100,1)/(E2519+1)^(1/4))</f>
        <v>222.3013370604794</v>
      </c>
    </row>
    <row r="2520" spans="1:34">
      <c r="A2520">
        <v>49</v>
      </c>
      <c r="B2520" s="1">
        <v>25540.404999999999</v>
      </c>
      <c r="C2520" s="6">
        <v>5.0000000000000001E-3</v>
      </c>
      <c r="D2520" t="s">
        <v>4</v>
      </c>
      <c r="E2520">
        <v>0</v>
      </c>
      <c r="F2520">
        <v>10.5</v>
      </c>
      <c r="G2520" t="s">
        <v>2</v>
      </c>
      <c r="H2520">
        <v>1</v>
      </c>
      <c r="I2520" t="s">
        <v>0</v>
      </c>
      <c r="J2520">
        <v>0</v>
      </c>
      <c r="K2520">
        <v>10.5</v>
      </c>
      <c r="L2520" t="s">
        <v>1</v>
      </c>
      <c r="M2520">
        <v>1</v>
      </c>
      <c r="N2520" t="s">
        <v>104</v>
      </c>
      <c r="O2520">
        <v>-1</v>
      </c>
      <c r="P2520" t="str">
        <f>D2520&amp;"-"&amp;F2520&amp;"-"&amp;G2520&amp;"-"&amp;E2520&amp;"-"&amp;H2520</f>
        <v>B2Sigma-10.5-f-0-1</v>
      </c>
      <c r="Q2520" t="str">
        <f>I2520&amp;"-"&amp;K2520&amp;"-"&amp;L2520&amp;"-"&amp;J2520&amp;"-"&amp;M2520</f>
        <v>X2Pi-10.5-e-0-1</v>
      </c>
      <c r="R2520">
        <f>B2520+S2520</f>
        <v>27072.199576007999</v>
      </c>
      <c r="S2520">
        <f>_xlfn.IFNA(VLOOKUP(Q2520,'MARVEL-X'!A$2:I$1400,7,FALSE),VLOOKUP(Q2520,MARVEL!A$2:J$1522,10,FALSE))</f>
        <v>1531.7945760079999</v>
      </c>
      <c r="T2520">
        <f>IF(P2520=P2519,R2520+T2519,R2520)</f>
        <v>270632.12125792197</v>
      </c>
      <c r="U2520">
        <f>IF(P2520=P2519,1+U2519,1)</f>
        <v>10</v>
      </c>
      <c r="V2520" t="str">
        <f t="shared" si="39"/>
        <v/>
      </c>
      <c r="W2520" t="str">
        <f>IF(V2520="","",IF(ABS(V2520-R2520)&gt;W$1,ABS(V2520-R2520),""))</f>
        <v/>
      </c>
      <c r="X2520" t="str">
        <f>Y2520&amp;"-"&amp;Z2520&amp;"-"&amp;AC2520&amp;"-"&amp;AD2520&amp;"-"&amp;AG2520</f>
        <v>10.5-f-B-0-0.5</v>
      </c>
      <c r="Y2520">
        <f>F2520</f>
        <v>10.5</v>
      </c>
      <c r="Z2520" s="2" t="str">
        <f>G2520</f>
        <v>f</v>
      </c>
      <c r="AA2520">
        <f>_xlfn.IFNA(VLOOKUP(X2520,'duo-out'!A$2:Q$5000,5,FALSE),E2520+10*(H2520-1)+1+_xlfn.IFNA(VLOOKUP(D2520,states!A$2:C$10,3,FALSE),1))</f>
        <v>51</v>
      </c>
      <c r="AB2520" t="str">
        <f>IF(V2520="","",V2520)</f>
        <v/>
      </c>
      <c r="AC2520" s="2" t="str">
        <f>_xlfn.IFNA(VLOOKUP(D2520,states!A$2:C$10,2,FALSE),"XX")</f>
        <v>B</v>
      </c>
      <c r="AD2520">
        <f>E2520</f>
        <v>0</v>
      </c>
      <c r="AE2520">
        <f>_xlfn.IFNA(VLOOKUP(D2520,states!A$2:D$10,4,FALSE),0)</f>
        <v>0</v>
      </c>
      <c r="AF2520">
        <v>0.5</v>
      </c>
      <c r="AG2520">
        <f>IF(AE2520=0,AF2520,IF(AE2520=1,IF(F2520=0.5,0.5,IF(H2520=1,0.5,1.5)),IF(F2520=0.5,0.5,IF(H2520=1,2.5,1.5))))</f>
        <v>0.5</v>
      </c>
      <c r="AH2520" s="7">
        <f>IF(AC2520="XX",0,1/C2520^(1/5)*IF(E2520=0,100,1)/(E2520+1)^(1/4))</f>
        <v>288.53998118144267</v>
      </c>
    </row>
    <row r="2521" spans="1:34">
      <c r="A2521">
        <v>3076</v>
      </c>
      <c r="B2521" s="1">
        <v>25811.9103</v>
      </c>
      <c r="C2521" s="6">
        <v>1.146E-2</v>
      </c>
      <c r="D2521" t="s">
        <v>4</v>
      </c>
      <c r="E2521">
        <v>0</v>
      </c>
      <c r="F2521">
        <v>10.5</v>
      </c>
      <c r="G2521" t="s">
        <v>2</v>
      </c>
      <c r="H2521">
        <v>1</v>
      </c>
      <c r="I2521" t="s">
        <v>0</v>
      </c>
      <c r="J2521">
        <v>0</v>
      </c>
      <c r="K2521">
        <v>9.5</v>
      </c>
      <c r="L2521" t="s">
        <v>2</v>
      </c>
      <c r="M2521">
        <v>1</v>
      </c>
      <c r="N2521" t="s">
        <v>3132</v>
      </c>
      <c r="O2521">
        <v>1</v>
      </c>
      <c r="P2521" t="str">
        <f>D2521&amp;"-"&amp;F2521&amp;"-"&amp;G2521&amp;"-"&amp;E2521&amp;"-"&amp;H2521</f>
        <v>B2Sigma-10.5-f-0-1</v>
      </c>
      <c r="Q2521" t="str">
        <f>I2521&amp;"-"&amp;K2521&amp;"-"&amp;L2521&amp;"-"&amp;J2521&amp;"-"&amp;M2521</f>
        <v>X2Pi-9.5-f-0-1</v>
      </c>
      <c r="R2521">
        <f>B2521+S2521</f>
        <v>27062.195994303998</v>
      </c>
      <c r="S2521">
        <f>_xlfn.IFNA(VLOOKUP(Q2521,'MARVEL-X'!A$2:I$1400,7,FALSE),VLOOKUP(Q2521,MARVEL!A$2:J$1522,10,FALSE))</f>
        <v>1250.2856943039999</v>
      </c>
      <c r="T2521">
        <f>IF(P2521=P2520,R2521+T2520,R2521)</f>
        <v>297694.31725222594</v>
      </c>
      <c r="U2521">
        <f>IF(P2521=P2520,1+U2520,1)</f>
        <v>11</v>
      </c>
      <c r="V2521" t="str">
        <f t="shared" si="39"/>
        <v/>
      </c>
      <c r="W2521" t="str">
        <f>IF(V2521="","",IF(ABS(V2521-R2521)&gt;W$1,ABS(V2521-R2521),""))</f>
        <v/>
      </c>
      <c r="X2521" t="str">
        <f>Y2521&amp;"-"&amp;Z2521&amp;"-"&amp;AC2521&amp;"-"&amp;AD2521&amp;"-"&amp;AG2521</f>
        <v>10.5-f-B-0-0.5</v>
      </c>
      <c r="Y2521">
        <f>F2521</f>
        <v>10.5</v>
      </c>
      <c r="Z2521" s="2" t="str">
        <f>G2521</f>
        <v>f</v>
      </c>
      <c r="AA2521">
        <f>_xlfn.IFNA(VLOOKUP(X2521,'duo-out'!A$2:Q$5000,5,FALSE),E2521+10*(H2521-1)+1+_xlfn.IFNA(VLOOKUP(D2521,states!A$2:C$10,3,FALSE),1))</f>
        <v>51</v>
      </c>
      <c r="AB2521" t="str">
        <f>IF(V2521="","",V2521)</f>
        <v/>
      </c>
      <c r="AC2521" s="2" t="str">
        <f>_xlfn.IFNA(VLOOKUP(D2521,states!A$2:C$10,2,FALSE),"XX")</f>
        <v>B</v>
      </c>
      <c r="AD2521">
        <f>E2521</f>
        <v>0</v>
      </c>
      <c r="AE2521">
        <f>_xlfn.IFNA(VLOOKUP(D2521,states!A$2:D$10,4,FALSE),0)</f>
        <v>0</v>
      </c>
      <c r="AF2521">
        <v>0.5</v>
      </c>
      <c r="AG2521">
        <f>IF(AE2521=0,AF2521,IF(AE2521=1,IF(F2521=0.5,0.5,IF(H2521=1,0.5,1.5)),IF(F2521=0.5,0.5,IF(H2521=1,2.5,1.5))))</f>
        <v>0.5</v>
      </c>
      <c r="AH2521" s="7">
        <f>IF(AC2521="XX",0,1/C2521^(1/5)*IF(E2521=0,100,1)/(E2521+1)^(1/4))</f>
        <v>244.43482269352779</v>
      </c>
    </row>
    <row r="2522" spans="1:34">
      <c r="A2522">
        <v>3050</v>
      </c>
      <c r="B2522" s="1">
        <v>25530.400699999998</v>
      </c>
      <c r="C2522" s="6">
        <v>5.0000000000000001E-3</v>
      </c>
      <c r="D2522" t="s">
        <v>4</v>
      </c>
      <c r="E2522">
        <v>0</v>
      </c>
      <c r="F2522">
        <v>10.5</v>
      </c>
      <c r="G2522" t="s">
        <v>2</v>
      </c>
      <c r="H2522">
        <v>1</v>
      </c>
      <c r="I2522" t="s">
        <v>0</v>
      </c>
      <c r="J2522">
        <v>0</v>
      </c>
      <c r="K2522">
        <v>10.5</v>
      </c>
      <c r="L2522" t="s">
        <v>1</v>
      </c>
      <c r="M2522">
        <v>1</v>
      </c>
      <c r="N2522" t="s">
        <v>3106</v>
      </c>
      <c r="O2522">
        <v>1</v>
      </c>
      <c r="P2522" t="str">
        <f>D2522&amp;"-"&amp;F2522&amp;"-"&amp;G2522&amp;"-"&amp;E2522&amp;"-"&amp;H2522</f>
        <v>B2Sigma-10.5-f-0-1</v>
      </c>
      <c r="Q2522" t="str">
        <f>I2522&amp;"-"&amp;K2522&amp;"-"&amp;L2522&amp;"-"&amp;J2522&amp;"-"&amp;M2522</f>
        <v>X2Pi-10.5-e-0-1</v>
      </c>
      <c r="R2522">
        <f>B2522+S2522</f>
        <v>27062.195276007998</v>
      </c>
      <c r="S2522">
        <f>_xlfn.IFNA(VLOOKUP(Q2522,'MARVEL-X'!A$2:I$1400,7,FALSE),VLOOKUP(Q2522,MARVEL!A$2:J$1522,10,FALSE))</f>
        <v>1531.7945760079999</v>
      </c>
      <c r="T2522">
        <f>IF(P2522=P2521,R2522+T2521,R2522)</f>
        <v>324756.51252823393</v>
      </c>
      <c r="U2522">
        <f>IF(P2522=P2521,1+U2521,1)</f>
        <v>12</v>
      </c>
      <c r="V2522" t="str">
        <f t="shared" si="39"/>
        <v/>
      </c>
      <c r="W2522" t="str">
        <f>IF(V2522="","",IF(ABS(V2522-R2522)&gt;W$1,ABS(V2522-R2522),""))</f>
        <v/>
      </c>
      <c r="X2522" t="str">
        <f>Y2522&amp;"-"&amp;Z2522&amp;"-"&amp;AC2522&amp;"-"&amp;AD2522&amp;"-"&amp;AG2522</f>
        <v>10.5-f-B-0-0.5</v>
      </c>
      <c r="Y2522">
        <f>F2522</f>
        <v>10.5</v>
      </c>
      <c r="Z2522" s="2" t="str">
        <f>G2522</f>
        <v>f</v>
      </c>
      <c r="AA2522">
        <f>_xlfn.IFNA(VLOOKUP(X2522,'duo-out'!A$2:Q$5000,5,FALSE),E2522+10*(H2522-1)+1+_xlfn.IFNA(VLOOKUP(D2522,states!A$2:C$10,3,FALSE),1))</f>
        <v>51</v>
      </c>
      <c r="AB2522" t="str">
        <f>IF(V2522="","",V2522)</f>
        <v/>
      </c>
      <c r="AC2522" s="2" t="str">
        <f>_xlfn.IFNA(VLOOKUP(D2522,states!A$2:C$10,2,FALSE),"XX")</f>
        <v>B</v>
      </c>
      <c r="AD2522">
        <f>E2522</f>
        <v>0</v>
      </c>
      <c r="AE2522">
        <f>_xlfn.IFNA(VLOOKUP(D2522,states!A$2:D$10,4,FALSE),0)</f>
        <v>0</v>
      </c>
      <c r="AF2522">
        <v>0.5</v>
      </c>
      <c r="AG2522">
        <f>IF(AE2522=0,AF2522,IF(AE2522=1,IF(F2522=0.5,0.5,IF(H2522=1,0.5,1.5)),IF(F2522=0.5,0.5,IF(H2522=1,2.5,1.5))))</f>
        <v>0.5</v>
      </c>
      <c r="AH2522" s="7">
        <f>IF(AC2522="XX",0,1/C2522^(1/5)*IF(E2522=0,100,1)/(E2522+1)^(1/4))</f>
        <v>288.53998118144267</v>
      </c>
    </row>
    <row r="2523" spans="1:34">
      <c r="A2523">
        <v>3027</v>
      </c>
      <c r="B2523" s="1">
        <v>25230.159</v>
      </c>
      <c r="C2523" s="6">
        <v>5.0000000000000001E-3</v>
      </c>
      <c r="D2523" t="s">
        <v>4</v>
      </c>
      <c r="E2523">
        <v>0</v>
      </c>
      <c r="F2523">
        <v>10.5</v>
      </c>
      <c r="G2523" t="s">
        <v>2</v>
      </c>
      <c r="H2523">
        <v>1</v>
      </c>
      <c r="I2523" t="s">
        <v>0</v>
      </c>
      <c r="J2523">
        <v>0</v>
      </c>
      <c r="K2523">
        <v>11.5</v>
      </c>
      <c r="L2523" t="s">
        <v>2</v>
      </c>
      <c r="M2523">
        <v>1</v>
      </c>
      <c r="N2523" t="s">
        <v>3083</v>
      </c>
      <c r="O2523">
        <v>1</v>
      </c>
      <c r="P2523" t="str">
        <f>D2523&amp;"-"&amp;F2523&amp;"-"&amp;G2523&amp;"-"&amp;E2523&amp;"-"&amp;H2523</f>
        <v>B2Sigma-10.5-f-0-1</v>
      </c>
      <c r="Q2523" t="str">
        <f>I2523&amp;"-"&amp;K2523&amp;"-"&amp;L2523&amp;"-"&amp;J2523&amp;"-"&amp;M2523</f>
        <v>X2Pi-11.5-f-0-1</v>
      </c>
      <c r="R2523">
        <f>B2523+S2523</f>
        <v>27062.194822753998</v>
      </c>
      <c r="S2523">
        <f>_xlfn.IFNA(VLOOKUP(Q2523,'MARVEL-X'!A$2:I$1400,7,FALSE),VLOOKUP(Q2523,MARVEL!A$2:J$1522,10,FALSE))</f>
        <v>1832.035822754</v>
      </c>
      <c r="T2523">
        <f>IF(P2523=P2522,R2523+T2522,R2523)</f>
        <v>351818.70735098794</v>
      </c>
      <c r="U2523">
        <f>IF(P2523=P2522,1+U2522,1)</f>
        <v>13</v>
      </c>
      <c r="V2523" t="str">
        <f t="shared" si="39"/>
        <v/>
      </c>
      <c r="W2523" t="str">
        <f>IF(V2523="","",IF(ABS(V2523-R2523)&gt;W$1,ABS(V2523-R2523),""))</f>
        <v/>
      </c>
      <c r="X2523" t="str">
        <f>Y2523&amp;"-"&amp;Z2523&amp;"-"&amp;AC2523&amp;"-"&amp;AD2523&amp;"-"&amp;AG2523</f>
        <v>10.5-f-B-0-0.5</v>
      </c>
      <c r="Y2523">
        <f>F2523</f>
        <v>10.5</v>
      </c>
      <c r="Z2523" s="2" t="str">
        <f>G2523</f>
        <v>f</v>
      </c>
      <c r="AA2523">
        <f>_xlfn.IFNA(VLOOKUP(X2523,'duo-out'!A$2:Q$5000,5,FALSE),E2523+10*(H2523-1)+1+_xlfn.IFNA(VLOOKUP(D2523,states!A$2:C$10,3,FALSE),1))</f>
        <v>51</v>
      </c>
      <c r="AB2523" t="str">
        <f>IF(V2523="","",V2523)</f>
        <v/>
      </c>
      <c r="AC2523" s="2" t="str">
        <f>_xlfn.IFNA(VLOOKUP(D2523,states!A$2:C$10,2,FALSE),"XX")</f>
        <v>B</v>
      </c>
      <c r="AD2523">
        <f>E2523</f>
        <v>0</v>
      </c>
      <c r="AE2523">
        <f>_xlfn.IFNA(VLOOKUP(D2523,states!A$2:D$10,4,FALSE),0)</f>
        <v>0</v>
      </c>
      <c r="AF2523">
        <v>0.5</v>
      </c>
      <c r="AG2523">
        <f>IF(AE2523=0,AF2523,IF(AE2523=1,IF(F2523=0.5,0.5,IF(H2523=1,0.5,1.5)),IF(F2523=0.5,0.5,IF(H2523=1,2.5,1.5))))</f>
        <v>0.5</v>
      </c>
      <c r="AH2523" s="7">
        <f>IF(AC2523="XX",0,1/C2523^(1/5)*IF(E2523=0,100,1)/(E2523+1)^(1/4))</f>
        <v>288.53998118144267</v>
      </c>
    </row>
    <row r="2524" spans="1:34">
      <c r="A2524">
        <v>364</v>
      </c>
      <c r="B2524" s="1">
        <v>25811.97</v>
      </c>
      <c r="C2524" s="6">
        <v>5.5980000000000002E-2</v>
      </c>
      <c r="D2524" t="s">
        <v>4</v>
      </c>
      <c r="E2524">
        <v>0</v>
      </c>
      <c r="F2524">
        <v>10.5</v>
      </c>
      <c r="G2524" t="s">
        <v>2</v>
      </c>
      <c r="H2524">
        <v>1</v>
      </c>
      <c r="I2524" t="s">
        <v>0</v>
      </c>
      <c r="J2524">
        <v>0</v>
      </c>
      <c r="K2524">
        <v>9.5</v>
      </c>
      <c r="L2524" t="s">
        <v>2</v>
      </c>
      <c r="M2524">
        <v>1</v>
      </c>
      <c r="N2524" t="s">
        <v>420</v>
      </c>
      <c r="O2524">
        <v>1</v>
      </c>
      <c r="P2524" t="str">
        <f>D2524&amp;"-"&amp;F2524&amp;"-"&amp;G2524&amp;"-"&amp;E2524&amp;"-"&amp;H2524</f>
        <v>B2Sigma-10.5-f-0-1</v>
      </c>
      <c r="Q2524" t="str">
        <f>I2524&amp;"-"&amp;K2524&amp;"-"&amp;L2524&amp;"-"&amp;J2524&amp;"-"&amp;M2524</f>
        <v>X2Pi-9.5-f-0-1</v>
      </c>
      <c r="R2524">
        <f>B2524+S2524</f>
        <v>27062.255694304</v>
      </c>
      <c r="S2524">
        <f>_xlfn.IFNA(VLOOKUP(Q2524,'MARVEL-X'!A$2:I$1400,7,FALSE),VLOOKUP(Q2524,MARVEL!A$2:J$1522,10,FALSE))</f>
        <v>1250.2856943039999</v>
      </c>
      <c r="T2524">
        <f>IF(P2524=P2523,R2524+T2523,R2524)</f>
        <v>378880.96304529195</v>
      </c>
      <c r="U2524">
        <f>IF(P2524=P2523,1+U2523,1)</f>
        <v>14</v>
      </c>
      <c r="V2524" t="str">
        <f t="shared" si="39"/>
        <v/>
      </c>
      <c r="W2524" t="str">
        <f>IF(V2524="","",IF(ABS(V2524-R2524)&gt;W$1,ABS(V2524-R2524),""))</f>
        <v/>
      </c>
      <c r="X2524" t="str">
        <f>Y2524&amp;"-"&amp;Z2524&amp;"-"&amp;AC2524&amp;"-"&amp;AD2524&amp;"-"&amp;AG2524</f>
        <v>10.5-f-B-0-0.5</v>
      </c>
      <c r="Y2524">
        <f>F2524</f>
        <v>10.5</v>
      </c>
      <c r="Z2524" s="2" t="str">
        <f>G2524</f>
        <v>f</v>
      </c>
      <c r="AA2524">
        <f>_xlfn.IFNA(VLOOKUP(X2524,'duo-out'!A$2:Q$5000,5,FALSE),E2524+10*(H2524-1)+1+_xlfn.IFNA(VLOOKUP(D2524,states!A$2:C$10,3,FALSE),1))</f>
        <v>51</v>
      </c>
      <c r="AB2524" t="str">
        <f>IF(V2524="","",V2524)</f>
        <v/>
      </c>
      <c r="AC2524" s="2" t="str">
        <f>_xlfn.IFNA(VLOOKUP(D2524,states!A$2:C$10,2,FALSE),"XX")</f>
        <v>B</v>
      </c>
      <c r="AD2524">
        <f>E2524</f>
        <v>0</v>
      </c>
      <c r="AE2524">
        <f>_xlfn.IFNA(VLOOKUP(D2524,states!A$2:D$10,4,FALSE),0)</f>
        <v>0</v>
      </c>
      <c r="AF2524">
        <v>0.5</v>
      </c>
      <c r="AG2524">
        <f>IF(AE2524=0,AF2524,IF(AE2524=1,IF(F2524=0.5,0.5,IF(H2524=1,0.5,1.5)),IF(F2524=0.5,0.5,IF(H2524=1,2.5,1.5))))</f>
        <v>0.5</v>
      </c>
      <c r="AH2524" s="7">
        <f>IF(AC2524="XX",0,1/C2524^(1/5)*IF(E2524=0,100,1)/(E2524+1)^(1/4))</f>
        <v>177.9891057855404</v>
      </c>
    </row>
    <row r="2525" spans="1:34">
      <c r="A2525">
        <v>438</v>
      </c>
      <c r="B2525" s="1">
        <v>25230.12</v>
      </c>
      <c r="C2525" s="6">
        <v>0.05</v>
      </c>
      <c r="D2525" t="s">
        <v>4</v>
      </c>
      <c r="E2525">
        <v>0</v>
      </c>
      <c r="F2525">
        <v>10.5</v>
      </c>
      <c r="G2525" t="s">
        <v>2</v>
      </c>
      <c r="H2525">
        <v>1</v>
      </c>
      <c r="I2525" t="s">
        <v>0</v>
      </c>
      <c r="J2525">
        <v>0</v>
      </c>
      <c r="K2525">
        <v>11.5</v>
      </c>
      <c r="L2525" t="s">
        <v>2</v>
      </c>
      <c r="M2525">
        <v>1</v>
      </c>
      <c r="N2525" t="s">
        <v>494</v>
      </c>
      <c r="O2525">
        <v>1</v>
      </c>
      <c r="P2525" t="str">
        <f>D2525&amp;"-"&amp;F2525&amp;"-"&amp;G2525&amp;"-"&amp;E2525&amp;"-"&amp;H2525</f>
        <v>B2Sigma-10.5-f-0-1</v>
      </c>
      <c r="Q2525" t="str">
        <f>I2525&amp;"-"&amp;K2525&amp;"-"&amp;L2525&amp;"-"&amp;J2525&amp;"-"&amp;M2525</f>
        <v>X2Pi-11.5-f-0-1</v>
      </c>
      <c r="R2525">
        <f>B2525+S2525</f>
        <v>27062.155822754001</v>
      </c>
      <c r="S2525">
        <f>_xlfn.IFNA(VLOOKUP(Q2525,'MARVEL-X'!A$2:I$1400,7,FALSE),VLOOKUP(Q2525,MARVEL!A$2:J$1522,10,FALSE))</f>
        <v>1832.035822754</v>
      </c>
      <c r="T2525">
        <f>IF(P2525=P2524,R2525+T2524,R2525)</f>
        <v>405943.11886804597</v>
      </c>
      <c r="U2525">
        <f>IF(P2525=P2524,1+U2524,1)</f>
        <v>15</v>
      </c>
      <c r="V2525" t="str">
        <f t="shared" si="39"/>
        <v/>
      </c>
      <c r="W2525" t="str">
        <f>IF(V2525="","",IF(ABS(V2525-R2525)&gt;W$1,ABS(V2525-R2525),""))</f>
        <v/>
      </c>
      <c r="X2525" t="str">
        <f>Y2525&amp;"-"&amp;Z2525&amp;"-"&amp;AC2525&amp;"-"&amp;AD2525&amp;"-"&amp;AG2525</f>
        <v>10.5-f-B-0-0.5</v>
      </c>
      <c r="Y2525">
        <f>F2525</f>
        <v>10.5</v>
      </c>
      <c r="Z2525" s="2" t="str">
        <f>G2525</f>
        <v>f</v>
      </c>
      <c r="AA2525">
        <f>_xlfn.IFNA(VLOOKUP(X2525,'duo-out'!A$2:Q$5000,5,FALSE),E2525+10*(H2525-1)+1+_xlfn.IFNA(VLOOKUP(D2525,states!A$2:C$10,3,FALSE),1))</f>
        <v>51</v>
      </c>
      <c r="AB2525" t="str">
        <f>IF(V2525="","",V2525)</f>
        <v/>
      </c>
      <c r="AC2525" s="2" t="str">
        <f>_xlfn.IFNA(VLOOKUP(D2525,states!A$2:C$10,2,FALSE),"XX")</f>
        <v>B</v>
      </c>
      <c r="AD2525">
        <f>E2525</f>
        <v>0</v>
      </c>
      <c r="AE2525">
        <f>_xlfn.IFNA(VLOOKUP(D2525,states!A$2:D$10,4,FALSE),0)</f>
        <v>0</v>
      </c>
      <c r="AF2525">
        <v>0.5</v>
      </c>
      <c r="AG2525">
        <f>IF(AE2525=0,AF2525,IF(AE2525=1,IF(F2525=0.5,0.5,IF(H2525=1,0.5,1.5)),IF(F2525=0.5,0.5,IF(H2525=1,2.5,1.5))))</f>
        <v>0.5</v>
      </c>
      <c r="AH2525" s="7">
        <f>IF(AC2525="XX",0,1/C2525^(1/5)*IF(E2525=0,100,1)/(E2525+1)^(1/4))</f>
        <v>182.05642030260799</v>
      </c>
    </row>
    <row r="2526" spans="1:34">
      <c r="A2526">
        <v>400</v>
      </c>
      <c r="B2526" s="1">
        <v>25530.36</v>
      </c>
      <c r="C2526" s="6">
        <v>0.05</v>
      </c>
      <c r="D2526" t="s">
        <v>4</v>
      </c>
      <c r="E2526">
        <v>0</v>
      </c>
      <c r="F2526">
        <v>10.5</v>
      </c>
      <c r="G2526" t="s">
        <v>2</v>
      </c>
      <c r="H2526">
        <v>1</v>
      </c>
      <c r="I2526" t="s">
        <v>0</v>
      </c>
      <c r="J2526">
        <v>0</v>
      </c>
      <c r="K2526">
        <v>10.5</v>
      </c>
      <c r="L2526" t="s">
        <v>1</v>
      </c>
      <c r="M2526">
        <v>1</v>
      </c>
      <c r="N2526" t="s">
        <v>456</v>
      </c>
      <c r="O2526">
        <v>1</v>
      </c>
      <c r="P2526" t="str">
        <f>D2526&amp;"-"&amp;F2526&amp;"-"&amp;G2526&amp;"-"&amp;E2526&amp;"-"&amp;H2526</f>
        <v>B2Sigma-10.5-f-0-1</v>
      </c>
      <c r="Q2526" t="str">
        <f>I2526&amp;"-"&amp;K2526&amp;"-"&amp;L2526&amp;"-"&amp;J2526&amp;"-"&amp;M2526</f>
        <v>X2Pi-10.5-e-0-1</v>
      </c>
      <c r="R2526">
        <f>B2526+S2526</f>
        <v>27062.154576008001</v>
      </c>
      <c r="S2526">
        <f>_xlfn.IFNA(VLOOKUP(Q2526,'MARVEL-X'!A$2:I$1400,7,FALSE),VLOOKUP(Q2526,MARVEL!A$2:J$1522,10,FALSE))</f>
        <v>1531.7945760079999</v>
      </c>
      <c r="T2526">
        <f>IF(P2526=P2525,R2526+T2525,R2526)</f>
        <v>433005.27344405395</v>
      </c>
      <c r="U2526">
        <f>IF(P2526=P2525,1+U2525,1)</f>
        <v>16</v>
      </c>
      <c r="V2526" t="str">
        <f t="shared" si="39"/>
        <v/>
      </c>
      <c r="W2526" t="str">
        <f>IF(V2526="","",IF(ABS(V2526-R2526)&gt;W$1,ABS(V2526-R2526),""))</f>
        <v/>
      </c>
      <c r="X2526" t="str">
        <f>Y2526&amp;"-"&amp;Z2526&amp;"-"&amp;AC2526&amp;"-"&amp;AD2526&amp;"-"&amp;AG2526</f>
        <v>10.5-f-B-0-0.5</v>
      </c>
      <c r="Y2526">
        <f>F2526</f>
        <v>10.5</v>
      </c>
      <c r="Z2526" s="2" t="str">
        <f>G2526</f>
        <v>f</v>
      </c>
      <c r="AA2526">
        <f>_xlfn.IFNA(VLOOKUP(X2526,'duo-out'!A$2:Q$5000,5,FALSE),E2526+10*(H2526-1)+1+_xlfn.IFNA(VLOOKUP(D2526,states!A$2:C$10,3,FALSE),1))</f>
        <v>51</v>
      </c>
      <c r="AB2526" t="str">
        <f>IF(V2526="","",V2526)</f>
        <v/>
      </c>
      <c r="AC2526" s="2" t="str">
        <f>_xlfn.IFNA(VLOOKUP(D2526,states!A$2:C$10,2,FALSE),"XX")</f>
        <v>B</v>
      </c>
      <c r="AD2526">
        <f>E2526</f>
        <v>0</v>
      </c>
      <c r="AE2526">
        <f>_xlfn.IFNA(VLOOKUP(D2526,states!A$2:D$10,4,FALSE),0)</f>
        <v>0</v>
      </c>
      <c r="AF2526">
        <v>0.5</v>
      </c>
      <c r="AG2526">
        <f>IF(AE2526=0,AF2526,IF(AE2526=1,IF(F2526=0.5,0.5,IF(H2526=1,0.5,1.5)),IF(F2526=0.5,0.5,IF(H2526=1,2.5,1.5))))</f>
        <v>0.5</v>
      </c>
      <c r="AH2526" s="7">
        <f>IF(AC2526="XX",0,1/C2526^(1/5)*IF(E2526=0,100,1)/(E2526+1)^(1/4))</f>
        <v>182.05642030260799</v>
      </c>
    </row>
    <row r="2527" spans="1:34">
      <c r="A2527">
        <v>6208</v>
      </c>
      <c r="B2527" s="1">
        <v>25230.22</v>
      </c>
      <c r="C2527" s="6">
        <v>0.5</v>
      </c>
      <c r="D2527" t="s">
        <v>4</v>
      </c>
      <c r="E2527">
        <v>0</v>
      </c>
      <c r="F2527">
        <v>10.5</v>
      </c>
      <c r="G2527" t="s">
        <v>2</v>
      </c>
      <c r="H2527">
        <v>1</v>
      </c>
      <c r="I2527" t="s">
        <v>0</v>
      </c>
      <c r="J2527">
        <v>0</v>
      </c>
      <c r="K2527">
        <v>11.5</v>
      </c>
      <c r="L2527" t="s">
        <v>2</v>
      </c>
      <c r="M2527">
        <v>1</v>
      </c>
      <c r="N2527" t="s">
        <v>6264</v>
      </c>
      <c r="O2527">
        <v>1</v>
      </c>
      <c r="P2527" t="str">
        <f>D2527&amp;"-"&amp;F2527&amp;"-"&amp;G2527&amp;"-"&amp;E2527&amp;"-"&amp;H2527</f>
        <v>B2Sigma-10.5-f-0-1</v>
      </c>
      <c r="Q2527" t="str">
        <f>I2527&amp;"-"&amp;K2527&amp;"-"&amp;L2527&amp;"-"&amp;J2527&amp;"-"&amp;M2527</f>
        <v>X2Pi-11.5-f-0-1</v>
      </c>
      <c r="R2527">
        <f>B2527+S2527</f>
        <v>27062.255822753999</v>
      </c>
      <c r="S2527">
        <f>_xlfn.IFNA(VLOOKUP(Q2527,'MARVEL-X'!A$2:I$1400,7,FALSE),VLOOKUP(Q2527,MARVEL!A$2:J$1522,10,FALSE))</f>
        <v>1832.035822754</v>
      </c>
      <c r="T2527">
        <f>IF(P2527=P2526,R2527+T2526,R2527)</f>
        <v>460067.52926680795</v>
      </c>
      <c r="U2527">
        <f>IF(P2527=P2526,1+U2526,1)</f>
        <v>17</v>
      </c>
      <c r="V2527" t="str">
        <f t="shared" si="39"/>
        <v/>
      </c>
      <c r="W2527" t="str">
        <f>IF(V2527="","",IF(ABS(V2527-R2527)&gt;W$1,ABS(V2527-R2527),""))</f>
        <v/>
      </c>
      <c r="X2527" t="str">
        <f>Y2527&amp;"-"&amp;Z2527&amp;"-"&amp;AC2527&amp;"-"&amp;AD2527&amp;"-"&amp;AG2527</f>
        <v>10.5-f-B-0-0.5</v>
      </c>
      <c r="Y2527">
        <f>F2527</f>
        <v>10.5</v>
      </c>
      <c r="Z2527" s="2" t="str">
        <f>G2527</f>
        <v>f</v>
      </c>
      <c r="AA2527">
        <f>_xlfn.IFNA(VLOOKUP(X2527,'duo-out'!A$2:Q$5000,5,FALSE),E2527+10*(H2527-1)+1+_xlfn.IFNA(VLOOKUP(D2527,states!A$2:C$10,3,FALSE),1))</f>
        <v>51</v>
      </c>
      <c r="AB2527" t="str">
        <f>IF(V2527="","",V2527)</f>
        <v/>
      </c>
      <c r="AC2527" s="2" t="str">
        <f>_xlfn.IFNA(VLOOKUP(D2527,states!A$2:C$10,2,FALSE),"XX")</f>
        <v>B</v>
      </c>
      <c r="AD2527">
        <f>E2527</f>
        <v>0</v>
      </c>
      <c r="AE2527">
        <f>_xlfn.IFNA(VLOOKUP(D2527,states!A$2:D$10,4,FALSE),0)</f>
        <v>0</v>
      </c>
      <c r="AF2527">
        <v>0.5</v>
      </c>
      <c r="AG2527">
        <f>IF(AE2527=0,AF2527,IF(AE2527=1,IF(F2527=0.5,0.5,IF(H2527=1,0.5,1.5)),IF(F2527=0.5,0.5,IF(H2527=1,2.5,1.5))))</f>
        <v>0.5</v>
      </c>
      <c r="AH2527" s="7">
        <f>IF(AC2527="XX",0,1/C2527^(1/5)*IF(E2527=0,100,1)/(E2527+1)^(1/4))</f>
        <v>114.86983549970351</v>
      </c>
    </row>
    <row r="2528" spans="1:34">
      <c r="A2528">
        <v>6185</v>
      </c>
      <c r="B2528" s="1">
        <v>25811.97</v>
      </c>
      <c r="C2528" s="6">
        <v>0.5</v>
      </c>
      <c r="D2528" t="s">
        <v>4</v>
      </c>
      <c r="E2528">
        <v>0</v>
      </c>
      <c r="F2528">
        <v>10.5</v>
      </c>
      <c r="G2528" t="s">
        <v>2</v>
      </c>
      <c r="H2528">
        <v>1</v>
      </c>
      <c r="I2528" t="s">
        <v>0</v>
      </c>
      <c r="J2528">
        <v>0</v>
      </c>
      <c r="K2528">
        <v>9.5</v>
      </c>
      <c r="L2528" t="s">
        <v>2</v>
      </c>
      <c r="M2528">
        <v>1</v>
      </c>
      <c r="N2528" t="s">
        <v>6241</v>
      </c>
      <c r="O2528">
        <v>1</v>
      </c>
      <c r="P2528" t="str">
        <f>D2528&amp;"-"&amp;F2528&amp;"-"&amp;G2528&amp;"-"&amp;E2528&amp;"-"&amp;H2528</f>
        <v>B2Sigma-10.5-f-0-1</v>
      </c>
      <c r="Q2528" t="str">
        <f>I2528&amp;"-"&amp;K2528&amp;"-"&amp;L2528&amp;"-"&amp;J2528&amp;"-"&amp;M2528</f>
        <v>X2Pi-9.5-f-0-1</v>
      </c>
      <c r="R2528">
        <f>B2528+S2528</f>
        <v>27062.255694304</v>
      </c>
      <c r="S2528">
        <f>_xlfn.IFNA(VLOOKUP(Q2528,'MARVEL-X'!A$2:I$1400,7,FALSE),VLOOKUP(Q2528,MARVEL!A$2:J$1522,10,FALSE))</f>
        <v>1250.2856943039999</v>
      </c>
      <c r="T2528">
        <f>IF(P2528=P2527,R2528+T2527,R2528)</f>
        <v>487129.78496111196</v>
      </c>
      <c r="U2528">
        <f>IF(P2528=P2527,1+U2527,1)</f>
        <v>18</v>
      </c>
      <c r="V2528">
        <f t="shared" si="39"/>
        <v>27062.765831172888</v>
      </c>
      <c r="W2528">
        <f>IF(V2528="","",IF(ABS(V2528-R2528)&gt;W$1,ABS(V2528-R2528),""))</f>
        <v>0.51013686888836673</v>
      </c>
      <c r="X2528" t="str">
        <f>Y2528&amp;"-"&amp;Z2528&amp;"-"&amp;AC2528&amp;"-"&amp;AD2528&amp;"-"&amp;AG2528</f>
        <v>10.5-f-B-0-0.5</v>
      </c>
      <c r="Y2528">
        <f>F2528</f>
        <v>10.5</v>
      </c>
      <c r="Z2528" s="2" t="str">
        <f>G2528</f>
        <v>f</v>
      </c>
      <c r="AA2528">
        <f>_xlfn.IFNA(VLOOKUP(X2528,'duo-out'!A$2:Q$5000,5,FALSE),E2528+10*(H2528-1)+1+_xlfn.IFNA(VLOOKUP(D2528,states!A$2:C$10,3,FALSE),1))</f>
        <v>51</v>
      </c>
      <c r="AB2528">
        <f>IF(V2528="","",V2528)</f>
        <v>27062.765831172888</v>
      </c>
      <c r="AC2528" s="2" t="str">
        <f>_xlfn.IFNA(VLOOKUP(D2528,states!A$2:C$10,2,FALSE),"XX")</f>
        <v>B</v>
      </c>
      <c r="AD2528">
        <f>E2528</f>
        <v>0</v>
      </c>
      <c r="AE2528">
        <f>_xlfn.IFNA(VLOOKUP(D2528,states!A$2:D$10,4,FALSE),0)</f>
        <v>0</v>
      </c>
      <c r="AF2528">
        <v>0.5</v>
      </c>
      <c r="AG2528">
        <f>IF(AE2528=0,AF2528,IF(AE2528=1,IF(F2528=0.5,0.5,IF(H2528=1,0.5,1.5)),IF(F2528=0.5,0.5,IF(H2528=1,2.5,1.5))))</f>
        <v>0.5</v>
      </c>
      <c r="AH2528" s="7">
        <f>IF(AC2528="XX",0,1/C2528^(1/5)*IF(E2528=0,100,1)/(E2528+1)^(1/4))</f>
        <v>114.86983549970351</v>
      </c>
    </row>
    <row r="2529" spans="1:34">
      <c r="A2529">
        <v>306</v>
      </c>
      <c r="B2529" s="1">
        <v>25167.66</v>
      </c>
      <c r="C2529" s="6">
        <v>0.5</v>
      </c>
      <c r="D2529" t="s">
        <v>4</v>
      </c>
      <c r="E2529">
        <v>0</v>
      </c>
      <c r="F2529">
        <v>10.5</v>
      </c>
      <c r="G2529" t="s">
        <v>2</v>
      </c>
      <c r="H2529">
        <v>2</v>
      </c>
      <c r="I2529" t="s">
        <v>0</v>
      </c>
      <c r="J2529">
        <v>0</v>
      </c>
      <c r="K2529">
        <v>11.5</v>
      </c>
      <c r="L2529" t="s">
        <v>2</v>
      </c>
      <c r="M2529">
        <v>2</v>
      </c>
      <c r="N2529" t="s">
        <v>361</v>
      </c>
      <c r="O2529">
        <v>-1</v>
      </c>
      <c r="P2529" t="str">
        <f>D2529&amp;"-"&amp;F2529&amp;"-"&amp;G2529&amp;"-"&amp;E2529&amp;"-"&amp;H2529</f>
        <v>B2Sigma-10.5-f-0-2</v>
      </c>
      <c r="Q2529" t="str">
        <f>I2529&amp;"-"&amp;K2529&amp;"-"&amp;L2529&amp;"-"&amp;J2529&amp;"-"&amp;M2529</f>
        <v>X2Pi-11.5-f-0-2</v>
      </c>
      <c r="R2529">
        <f>B2529+S2529</f>
        <v>27334.760435785</v>
      </c>
      <c r="S2529">
        <f>_xlfn.IFNA(VLOOKUP(Q2529,'MARVEL-X'!A$2:I$1400,7,FALSE),VLOOKUP(Q2529,MARVEL!A$2:J$1522,10,FALSE))</f>
        <v>2167.1004357850002</v>
      </c>
      <c r="T2529">
        <f>IF(P2529=P2528,R2529+T2528,R2529)</f>
        <v>27334.760435785</v>
      </c>
      <c r="U2529">
        <f>IF(P2529=P2528,1+U2528,1)</f>
        <v>1</v>
      </c>
      <c r="V2529">
        <f t="shared" si="39"/>
        <v>27334.760435785</v>
      </c>
      <c r="W2529" t="str">
        <f>IF(V2529="","",IF(ABS(V2529-R2529)&gt;W$1,ABS(V2529-R2529),""))</f>
        <v/>
      </c>
      <c r="X2529" t="str">
        <f>Y2529&amp;"-"&amp;Z2529&amp;"-"&amp;AC2529&amp;"-"&amp;AD2529&amp;"-"&amp;AG2529</f>
        <v>10.5-f-B-0-0.5</v>
      </c>
      <c r="Y2529">
        <f>F2529</f>
        <v>10.5</v>
      </c>
      <c r="Z2529" s="2" t="str">
        <f>G2529</f>
        <v>f</v>
      </c>
      <c r="AA2529">
        <f>_xlfn.IFNA(VLOOKUP(X2529,'duo-out'!A$2:Q$5000,5,FALSE),E2529+10*(H2529-1)+1+_xlfn.IFNA(VLOOKUP(D2529,states!A$2:C$10,3,FALSE),1))</f>
        <v>61</v>
      </c>
      <c r="AB2529">
        <f>IF(V2529="","",V2529)</f>
        <v>27334.760435785</v>
      </c>
      <c r="AC2529" s="2" t="str">
        <f>_xlfn.IFNA(VLOOKUP(D2529,states!A$2:C$10,2,FALSE),"XX")</f>
        <v>B</v>
      </c>
      <c r="AD2529">
        <f>E2529</f>
        <v>0</v>
      </c>
      <c r="AE2529">
        <f>_xlfn.IFNA(VLOOKUP(D2529,states!A$2:D$10,4,FALSE),0)</f>
        <v>0</v>
      </c>
      <c r="AF2529">
        <v>0.5</v>
      </c>
      <c r="AG2529">
        <f>IF(AE2529=0,AF2529,IF(AE2529=1,IF(F2529=0.5,0.5,IF(H2529=1,0.5,1.5)),IF(F2529=0.5,0.5,IF(H2529=1,2.5,1.5))))</f>
        <v>0.5</v>
      </c>
      <c r="AH2529" s="7">
        <f>IF(AC2529="XX",0,1/C2529^(1/5)*IF(E2529=0,100,1)/(E2529+1)^(1/4))</f>
        <v>114.86983549970351</v>
      </c>
    </row>
    <row r="2530" spans="1:34">
      <c r="A2530">
        <v>5094</v>
      </c>
      <c r="B2530" s="1">
        <v>27146.76</v>
      </c>
      <c r="C2530" s="6">
        <v>0.2</v>
      </c>
      <c r="D2530" t="s">
        <v>4</v>
      </c>
      <c r="E2530">
        <v>1</v>
      </c>
      <c r="F2530">
        <v>10.5</v>
      </c>
      <c r="G2530" t="s">
        <v>2</v>
      </c>
      <c r="H2530">
        <v>1</v>
      </c>
      <c r="I2530" t="s">
        <v>0</v>
      </c>
      <c r="J2530">
        <v>0</v>
      </c>
      <c r="K2530">
        <v>10.5</v>
      </c>
      <c r="L2530" t="s">
        <v>1</v>
      </c>
      <c r="M2530">
        <v>1</v>
      </c>
      <c r="N2530" t="s">
        <v>5150</v>
      </c>
      <c r="O2530">
        <v>1</v>
      </c>
      <c r="P2530" t="str">
        <f>D2530&amp;"-"&amp;F2530&amp;"-"&amp;G2530&amp;"-"&amp;E2530&amp;"-"&amp;H2530</f>
        <v>B2Sigma-10.5-f-1-1</v>
      </c>
      <c r="Q2530" t="str">
        <f>I2530&amp;"-"&amp;K2530&amp;"-"&amp;L2530&amp;"-"&amp;J2530&amp;"-"&amp;M2530</f>
        <v>X2Pi-10.5-e-0-1</v>
      </c>
      <c r="R2530">
        <f>B2530+S2530</f>
        <v>28678.554576007999</v>
      </c>
      <c r="S2530">
        <f>_xlfn.IFNA(VLOOKUP(Q2530,'MARVEL-X'!A$2:I$1400,7,FALSE),VLOOKUP(Q2530,MARVEL!A$2:J$1522,10,FALSE))</f>
        <v>1531.7945760079999</v>
      </c>
      <c r="T2530">
        <f>IF(P2530=P2529,R2530+T2529,R2530)</f>
        <v>28678.554576007999</v>
      </c>
      <c r="U2530">
        <f>IF(P2530=P2529,1+U2529,1)</f>
        <v>1</v>
      </c>
      <c r="V2530" t="str">
        <f t="shared" si="39"/>
        <v/>
      </c>
      <c r="W2530" t="str">
        <f>IF(V2530="","",IF(ABS(V2530-R2530)&gt;W$1,ABS(V2530-R2530),""))</f>
        <v/>
      </c>
      <c r="X2530" t="str">
        <f>Y2530&amp;"-"&amp;Z2530&amp;"-"&amp;AC2530&amp;"-"&amp;AD2530&amp;"-"&amp;AG2530</f>
        <v>10.5-f-B-1-0.5</v>
      </c>
      <c r="Y2530">
        <f>F2530</f>
        <v>10.5</v>
      </c>
      <c r="Z2530" s="2" t="str">
        <f>G2530</f>
        <v>f</v>
      </c>
      <c r="AA2530">
        <f>_xlfn.IFNA(VLOOKUP(X2530,'duo-out'!A$2:Q$5000,5,FALSE),E2530+10*(H2530-1)+1+_xlfn.IFNA(VLOOKUP(D2530,states!A$2:C$10,3,FALSE),1))</f>
        <v>52</v>
      </c>
      <c r="AB2530" t="str">
        <f>IF(V2530="","",V2530)</f>
        <v/>
      </c>
      <c r="AC2530" s="2" t="str">
        <f>_xlfn.IFNA(VLOOKUP(D2530,states!A$2:C$10,2,FALSE),"XX")</f>
        <v>B</v>
      </c>
      <c r="AD2530">
        <f>E2530</f>
        <v>1</v>
      </c>
      <c r="AE2530">
        <f>_xlfn.IFNA(VLOOKUP(D2530,states!A$2:D$10,4,FALSE),0)</f>
        <v>0</v>
      </c>
      <c r="AF2530">
        <v>0.5</v>
      </c>
      <c r="AG2530">
        <f>IF(AE2530=0,AF2530,IF(AE2530=1,IF(F2530=0.5,0.5,IF(H2530=1,0.5,1.5)),IF(F2530=0.5,0.5,IF(H2530=1,2.5,1.5))))</f>
        <v>0.5</v>
      </c>
      <c r="AH2530" s="7">
        <f>IF(AC2530="XX",0,1/C2530^(1/5)*IF(E2530=0,100,1)/(E2530+1)^(1/4))</f>
        <v>1.1602097263419568</v>
      </c>
    </row>
    <row r="2531" spans="1:34">
      <c r="A2531">
        <v>5081</v>
      </c>
      <c r="B2531" s="1">
        <v>26846.26</v>
      </c>
      <c r="C2531" s="6">
        <v>0.2</v>
      </c>
      <c r="D2531" t="s">
        <v>4</v>
      </c>
      <c r="E2531">
        <v>1</v>
      </c>
      <c r="F2531">
        <v>10.5</v>
      </c>
      <c r="G2531" t="s">
        <v>2</v>
      </c>
      <c r="H2531">
        <v>1</v>
      </c>
      <c r="I2531" t="s">
        <v>0</v>
      </c>
      <c r="J2531">
        <v>0</v>
      </c>
      <c r="K2531">
        <v>11.5</v>
      </c>
      <c r="L2531" t="s">
        <v>2</v>
      </c>
      <c r="M2531">
        <v>1</v>
      </c>
      <c r="N2531" t="s">
        <v>5137</v>
      </c>
      <c r="O2531">
        <v>1</v>
      </c>
      <c r="P2531" t="str">
        <f>D2531&amp;"-"&amp;F2531&amp;"-"&amp;G2531&amp;"-"&amp;E2531&amp;"-"&amp;H2531</f>
        <v>B2Sigma-10.5-f-1-1</v>
      </c>
      <c r="Q2531" t="str">
        <f>I2531&amp;"-"&amp;K2531&amp;"-"&amp;L2531&amp;"-"&amp;J2531&amp;"-"&amp;M2531</f>
        <v>X2Pi-11.5-f-0-1</v>
      </c>
      <c r="R2531">
        <f>B2531+S2531</f>
        <v>28678.295822754</v>
      </c>
      <c r="S2531">
        <f>_xlfn.IFNA(VLOOKUP(Q2531,'MARVEL-X'!A$2:I$1400,7,FALSE),VLOOKUP(Q2531,MARVEL!A$2:J$1522,10,FALSE))</f>
        <v>1832.035822754</v>
      </c>
      <c r="T2531">
        <f>IF(P2531=P2530,R2531+T2530,R2531)</f>
        <v>57356.850398761999</v>
      </c>
      <c r="U2531">
        <f>IF(P2531=P2530,1+U2530,1)</f>
        <v>2</v>
      </c>
      <c r="V2531" t="str">
        <f t="shared" si="39"/>
        <v/>
      </c>
      <c r="W2531" t="str">
        <f>IF(V2531="","",IF(ABS(V2531-R2531)&gt;W$1,ABS(V2531-R2531),""))</f>
        <v/>
      </c>
      <c r="X2531" t="str">
        <f>Y2531&amp;"-"&amp;Z2531&amp;"-"&amp;AC2531&amp;"-"&amp;AD2531&amp;"-"&amp;AG2531</f>
        <v>10.5-f-B-1-0.5</v>
      </c>
      <c r="Y2531">
        <f>F2531</f>
        <v>10.5</v>
      </c>
      <c r="Z2531" s="2" t="str">
        <f>G2531</f>
        <v>f</v>
      </c>
      <c r="AA2531">
        <f>_xlfn.IFNA(VLOOKUP(X2531,'duo-out'!A$2:Q$5000,5,FALSE),E2531+10*(H2531-1)+1+_xlfn.IFNA(VLOOKUP(D2531,states!A$2:C$10,3,FALSE),1))</f>
        <v>52</v>
      </c>
      <c r="AB2531" t="str">
        <f>IF(V2531="","",V2531)</f>
        <v/>
      </c>
      <c r="AC2531" s="2" t="str">
        <f>_xlfn.IFNA(VLOOKUP(D2531,states!A$2:C$10,2,FALSE),"XX")</f>
        <v>B</v>
      </c>
      <c r="AD2531">
        <f>E2531</f>
        <v>1</v>
      </c>
      <c r="AE2531">
        <f>_xlfn.IFNA(VLOOKUP(D2531,states!A$2:D$10,4,FALSE),0)</f>
        <v>0</v>
      </c>
      <c r="AF2531">
        <v>0.5</v>
      </c>
      <c r="AG2531">
        <f>IF(AE2531=0,AF2531,IF(AE2531=1,IF(F2531=0.5,0.5,IF(H2531=1,0.5,1.5)),IF(F2531=0.5,0.5,IF(H2531=1,2.5,1.5))))</f>
        <v>0.5</v>
      </c>
      <c r="AH2531" s="7">
        <f>IF(AC2531="XX",0,1/C2531^(1/5)*IF(E2531=0,100,1)/(E2531+1)^(1/4))</f>
        <v>1.1602097263419568</v>
      </c>
    </row>
    <row r="2532" spans="1:34">
      <c r="A2532">
        <v>5105</v>
      </c>
      <c r="B2532" s="1">
        <v>27428.13</v>
      </c>
      <c r="C2532" s="6">
        <v>0.2</v>
      </c>
      <c r="D2532" t="s">
        <v>4</v>
      </c>
      <c r="E2532">
        <v>1</v>
      </c>
      <c r="F2532">
        <v>10.5</v>
      </c>
      <c r="G2532" t="s">
        <v>2</v>
      </c>
      <c r="H2532">
        <v>1</v>
      </c>
      <c r="I2532" t="s">
        <v>0</v>
      </c>
      <c r="J2532">
        <v>0</v>
      </c>
      <c r="K2532">
        <v>9.5</v>
      </c>
      <c r="L2532" t="s">
        <v>2</v>
      </c>
      <c r="M2532">
        <v>1</v>
      </c>
      <c r="N2532" t="s">
        <v>5161</v>
      </c>
      <c r="O2532">
        <v>1</v>
      </c>
      <c r="P2532" t="str">
        <f>D2532&amp;"-"&amp;F2532&amp;"-"&amp;G2532&amp;"-"&amp;E2532&amp;"-"&amp;H2532</f>
        <v>B2Sigma-10.5-f-1-1</v>
      </c>
      <c r="Q2532" t="str">
        <f>I2532&amp;"-"&amp;K2532&amp;"-"&amp;L2532&amp;"-"&amp;J2532&amp;"-"&amp;M2532</f>
        <v>X2Pi-9.5-f-0-1</v>
      </c>
      <c r="R2532">
        <f>B2532+S2532</f>
        <v>28678.415694304</v>
      </c>
      <c r="S2532">
        <f>_xlfn.IFNA(VLOOKUP(Q2532,'MARVEL-X'!A$2:I$1400,7,FALSE),VLOOKUP(Q2532,MARVEL!A$2:J$1522,10,FALSE))</f>
        <v>1250.2856943039999</v>
      </c>
      <c r="T2532">
        <f>IF(P2532=P2531,R2532+T2531,R2532)</f>
        <v>86035.266093065991</v>
      </c>
      <c r="U2532">
        <f>IF(P2532=P2531,1+U2531,1)</f>
        <v>3</v>
      </c>
      <c r="V2532" t="str">
        <f t="shared" si="39"/>
        <v/>
      </c>
      <c r="W2532" t="str">
        <f>IF(V2532="","",IF(ABS(V2532-R2532)&gt;W$1,ABS(V2532-R2532),""))</f>
        <v/>
      </c>
      <c r="X2532" t="str">
        <f>Y2532&amp;"-"&amp;Z2532&amp;"-"&amp;AC2532&amp;"-"&amp;AD2532&amp;"-"&amp;AG2532</f>
        <v>10.5-f-B-1-0.5</v>
      </c>
      <c r="Y2532">
        <f>F2532</f>
        <v>10.5</v>
      </c>
      <c r="Z2532" s="2" t="str">
        <f>G2532</f>
        <v>f</v>
      </c>
      <c r="AA2532">
        <f>_xlfn.IFNA(VLOOKUP(X2532,'duo-out'!A$2:Q$5000,5,FALSE),E2532+10*(H2532-1)+1+_xlfn.IFNA(VLOOKUP(D2532,states!A$2:C$10,3,FALSE),1))</f>
        <v>52</v>
      </c>
      <c r="AB2532" t="str">
        <f>IF(V2532="","",V2532)</f>
        <v/>
      </c>
      <c r="AC2532" s="2" t="str">
        <f>_xlfn.IFNA(VLOOKUP(D2532,states!A$2:C$10,2,FALSE),"XX")</f>
        <v>B</v>
      </c>
      <c r="AD2532">
        <f>E2532</f>
        <v>1</v>
      </c>
      <c r="AE2532">
        <f>_xlfn.IFNA(VLOOKUP(D2532,states!A$2:D$10,4,FALSE),0)</f>
        <v>0</v>
      </c>
      <c r="AF2532">
        <v>0.5</v>
      </c>
      <c r="AG2532">
        <f>IF(AE2532=0,AF2532,IF(AE2532=1,IF(F2532=0.5,0.5,IF(H2532=1,0.5,1.5)),IF(F2532=0.5,0.5,IF(H2532=1,2.5,1.5))))</f>
        <v>0.5</v>
      </c>
      <c r="AH2532" s="7">
        <f>IF(AC2532="XX",0,1/C2532^(1/5)*IF(E2532=0,100,1)/(E2532+1)^(1/4))</f>
        <v>1.1602097263419568</v>
      </c>
    </row>
    <row r="2533" spans="1:34">
      <c r="A2533">
        <v>475</v>
      </c>
      <c r="B2533" s="1">
        <v>27428.09</v>
      </c>
      <c r="C2533" s="6">
        <v>0.05</v>
      </c>
      <c r="D2533" t="s">
        <v>4</v>
      </c>
      <c r="E2533">
        <v>1</v>
      </c>
      <c r="F2533">
        <v>10.5</v>
      </c>
      <c r="G2533" t="s">
        <v>2</v>
      </c>
      <c r="H2533">
        <v>1</v>
      </c>
      <c r="I2533" t="s">
        <v>0</v>
      </c>
      <c r="J2533">
        <v>0</v>
      </c>
      <c r="K2533">
        <v>9.5</v>
      </c>
      <c r="L2533" t="s">
        <v>2</v>
      </c>
      <c r="M2533">
        <v>1</v>
      </c>
      <c r="N2533" t="s">
        <v>531</v>
      </c>
      <c r="O2533">
        <v>1</v>
      </c>
      <c r="P2533" t="str">
        <f>D2533&amp;"-"&amp;F2533&amp;"-"&amp;G2533&amp;"-"&amp;E2533&amp;"-"&amp;H2533</f>
        <v>B2Sigma-10.5-f-1-1</v>
      </c>
      <c r="Q2533" t="str">
        <f>I2533&amp;"-"&amp;K2533&amp;"-"&amp;L2533&amp;"-"&amp;J2533&amp;"-"&amp;M2533</f>
        <v>X2Pi-9.5-f-0-1</v>
      </c>
      <c r="R2533">
        <f>B2533+S2533</f>
        <v>28678.375694303999</v>
      </c>
      <c r="S2533">
        <f>_xlfn.IFNA(VLOOKUP(Q2533,'MARVEL-X'!A$2:I$1400,7,FALSE),VLOOKUP(Q2533,MARVEL!A$2:J$1522,10,FALSE))</f>
        <v>1250.2856943039999</v>
      </c>
      <c r="T2533">
        <f>IF(P2533=P2532,R2533+T2532,R2533)</f>
        <v>114713.64178737</v>
      </c>
      <c r="U2533">
        <f>IF(P2533=P2532,1+U2532,1)</f>
        <v>4</v>
      </c>
      <c r="V2533" t="str">
        <f t="shared" si="39"/>
        <v/>
      </c>
      <c r="W2533" t="str">
        <f>IF(V2533="","",IF(ABS(V2533-R2533)&gt;W$1,ABS(V2533-R2533),""))</f>
        <v/>
      </c>
      <c r="X2533" t="str">
        <f>Y2533&amp;"-"&amp;Z2533&amp;"-"&amp;AC2533&amp;"-"&amp;AD2533&amp;"-"&amp;AG2533</f>
        <v>10.5-f-B-1-0.5</v>
      </c>
      <c r="Y2533">
        <f>F2533</f>
        <v>10.5</v>
      </c>
      <c r="Z2533" s="2" t="str">
        <f>G2533</f>
        <v>f</v>
      </c>
      <c r="AA2533">
        <f>_xlfn.IFNA(VLOOKUP(X2533,'duo-out'!A$2:Q$5000,5,FALSE),E2533+10*(H2533-1)+1+_xlfn.IFNA(VLOOKUP(D2533,states!A$2:C$10,3,FALSE),1))</f>
        <v>52</v>
      </c>
      <c r="AB2533" t="str">
        <f>IF(V2533="","",V2533)</f>
        <v/>
      </c>
      <c r="AC2533" s="2" t="str">
        <f>_xlfn.IFNA(VLOOKUP(D2533,states!A$2:C$10,2,FALSE),"XX")</f>
        <v>B</v>
      </c>
      <c r="AD2533">
        <f>E2533</f>
        <v>1</v>
      </c>
      <c r="AE2533">
        <f>_xlfn.IFNA(VLOOKUP(D2533,states!A$2:D$10,4,FALSE),0)</f>
        <v>0</v>
      </c>
      <c r="AF2533">
        <v>0.5</v>
      </c>
      <c r="AG2533">
        <f>IF(AE2533=0,AF2533,IF(AE2533=1,IF(F2533=0.5,0.5,IF(H2533=1,0.5,1.5)),IF(F2533=0.5,0.5,IF(H2533=1,2.5,1.5))))</f>
        <v>0.5</v>
      </c>
      <c r="AH2533" s="7">
        <f>IF(AC2533="XX",0,1/C2533^(1/5)*IF(E2533=0,100,1)/(E2533+1)^(1/4))</f>
        <v>1.5309059120638666</v>
      </c>
    </row>
    <row r="2534" spans="1:34">
      <c r="A2534">
        <v>6314</v>
      </c>
      <c r="B2534" s="1">
        <v>24182.83</v>
      </c>
      <c r="C2534" s="6">
        <v>0.5</v>
      </c>
      <c r="D2534" t="s">
        <v>4</v>
      </c>
      <c r="E2534">
        <v>1</v>
      </c>
      <c r="F2534">
        <v>10.5</v>
      </c>
      <c r="G2534" t="s">
        <v>2</v>
      </c>
      <c r="H2534">
        <v>1</v>
      </c>
      <c r="I2534" t="s">
        <v>0</v>
      </c>
      <c r="J2534">
        <v>1</v>
      </c>
      <c r="K2534">
        <v>11.5</v>
      </c>
      <c r="L2534" t="s">
        <v>2</v>
      </c>
      <c r="M2534">
        <v>1</v>
      </c>
      <c r="N2534" t="s">
        <v>6370</v>
      </c>
      <c r="O2534">
        <v>1</v>
      </c>
      <c r="P2534" t="str">
        <f>D2534&amp;"-"&amp;F2534&amp;"-"&amp;G2534&amp;"-"&amp;E2534&amp;"-"&amp;H2534</f>
        <v>B2Sigma-10.5-f-1-1</v>
      </c>
      <c r="Q2534" t="str">
        <f>I2534&amp;"-"&amp;K2534&amp;"-"&amp;L2534&amp;"-"&amp;J2534&amp;"-"&amp;M2534</f>
        <v>X2Pi-11.5-f-1-1</v>
      </c>
      <c r="R2534">
        <f>B2534+S2534</f>
        <v>28678.276202835001</v>
      </c>
      <c r="S2534">
        <f>_xlfn.IFNA(VLOOKUP(Q2534,'MARVEL-X'!A$2:I$1400,7,FALSE),VLOOKUP(Q2534,MARVEL!A$2:J$1522,10,FALSE))</f>
        <v>4495.4462028349999</v>
      </c>
      <c r="T2534">
        <f>IF(P2534=P2533,R2534+T2533,R2534)</f>
        <v>143391.91799020499</v>
      </c>
      <c r="U2534">
        <f>IF(P2534=P2533,1+U2533,1)</f>
        <v>5</v>
      </c>
      <c r="V2534" t="str">
        <f t="shared" si="39"/>
        <v/>
      </c>
      <c r="W2534" t="str">
        <f>IF(V2534="","",IF(ABS(V2534-R2534)&gt;W$1,ABS(V2534-R2534),""))</f>
        <v/>
      </c>
      <c r="X2534" t="str">
        <f>Y2534&amp;"-"&amp;Z2534&amp;"-"&amp;AC2534&amp;"-"&amp;AD2534&amp;"-"&amp;AG2534</f>
        <v>10.5-f-B-1-0.5</v>
      </c>
      <c r="Y2534">
        <f>F2534</f>
        <v>10.5</v>
      </c>
      <c r="Z2534" s="2" t="str">
        <f>G2534</f>
        <v>f</v>
      </c>
      <c r="AA2534">
        <f>_xlfn.IFNA(VLOOKUP(X2534,'duo-out'!A$2:Q$5000,5,FALSE),E2534+10*(H2534-1)+1+_xlfn.IFNA(VLOOKUP(D2534,states!A$2:C$10,3,FALSE),1))</f>
        <v>52</v>
      </c>
      <c r="AB2534" t="str">
        <f>IF(V2534="","",V2534)</f>
        <v/>
      </c>
      <c r="AC2534" s="2" t="str">
        <f>_xlfn.IFNA(VLOOKUP(D2534,states!A$2:C$10,2,FALSE),"XX")</f>
        <v>B</v>
      </c>
      <c r="AD2534">
        <f>E2534</f>
        <v>1</v>
      </c>
      <c r="AE2534">
        <f>_xlfn.IFNA(VLOOKUP(D2534,states!A$2:D$10,4,FALSE),0)</f>
        <v>0</v>
      </c>
      <c r="AF2534">
        <v>0.5</v>
      </c>
      <c r="AG2534">
        <f>IF(AE2534=0,AF2534,IF(AE2534=1,IF(F2534=0.5,0.5,IF(H2534=1,0.5,1.5)),IF(F2534=0.5,0.5,IF(H2534=1,2.5,1.5))))</f>
        <v>0.5</v>
      </c>
      <c r="AH2534" s="7">
        <f>IF(AC2534="XX",0,1/C2534^(1/5)*IF(E2534=0,100,1)/(E2534+1)^(1/4))</f>
        <v>0.96593632892484571</v>
      </c>
    </row>
    <row r="2535" spans="1:34">
      <c r="A2535">
        <v>6308</v>
      </c>
      <c r="B2535" s="1">
        <v>24471.759999999998</v>
      </c>
      <c r="C2535" s="6">
        <v>0.5</v>
      </c>
      <c r="D2535" t="s">
        <v>4</v>
      </c>
      <c r="E2535">
        <v>1</v>
      </c>
      <c r="F2535">
        <v>10.5</v>
      </c>
      <c r="G2535" t="s">
        <v>2</v>
      </c>
      <c r="H2535">
        <v>1</v>
      </c>
      <c r="I2535" t="s">
        <v>0</v>
      </c>
      <c r="J2535">
        <v>1</v>
      </c>
      <c r="K2535">
        <v>10.5</v>
      </c>
      <c r="L2535" t="s">
        <v>1</v>
      </c>
      <c r="M2535">
        <v>1</v>
      </c>
      <c r="N2535" t="s">
        <v>6364</v>
      </c>
      <c r="O2535">
        <v>1</v>
      </c>
      <c r="P2535" t="str">
        <f>D2535&amp;"-"&amp;F2535&amp;"-"&amp;G2535&amp;"-"&amp;E2535&amp;"-"&amp;H2535</f>
        <v>B2Sigma-10.5-f-1-1</v>
      </c>
      <c r="Q2535" t="str">
        <f>I2535&amp;"-"&amp;K2535&amp;"-"&amp;L2535&amp;"-"&amp;J2535&amp;"-"&amp;M2535</f>
        <v>X2Pi-10.5-e-1-1</v>
      </c>
      <c r="R2535">
        <f>B2535+S2535</f>
        <v>28678.363439763998</v>
      </c>
      <c r="S2535">
        <f>_xlfn.IFNA(VLOOKUP(Q2535,'MARVEL-X'!A$2:I$1400,7,FALSE),VLOOKUP(Q2535,MARVEL!A$2:J$1522,10,FALSE))</f>
        <v>4206.6034397639996</v>
      </c>
      <c r="T2535">
        <f>IF(P2535=P2534,R2535+T2534,R2535)</f>
        <v>172070.28142996901</v>
      </c>
      <c r="U2535">
        <f>IF(P2535=P2534,1+U2534,1)</f>
        <v>6</v>
      </c>
      <c r="V2535" t="str">
        <f t="shared" si="39"/>
        <v/>
      </c>
      <c r="W2535" t="str">
        <f>IF(V2535="","",IF(ABS(V2535-R2535)&gt;W$1,ABS(V2535-R2535),""))</f>
        <v/>
      </c>
      <c r="X2535" t="str">
        <f>Y2535&amp;"-"&amp;Z2535&amp;"-"&amp;AC2535&amp;"-"&amp;AD2535&amp;"-"&amp;AG2535</f>
        <v>10.5-f-B-1-0.5</v>
      </c>
      <c r="Y2535">
        <f>F2535</f>
        <v>10.5</v>
      </c>
      <c r="Z2535" s="2" t="str">
        <f>G2535</f>
        <v>f</v>
      </c>
      <c r="AA2535">
        <f>_xlfn.IFNA(VLOOKUP(X2535,'duo-out'!A$2:Q$5000,5,FALSE),E2535+10*(H2535-1)+1+_xlfn.IFNA(VLOOKUP(D2535,states!A$2:C$10,3,FALSE),1))</f>
        <v>52</v>
      </c>
      <c r="AB2535" t="str">
        <f>IF(V2535="","",V2535)</f>
        <v/>
      </c>
      <c r="AC2535" s="2" t="str">
        <f>_xlfn.IFNA(VLOOKUP(D2535,states!A$2:C$10,2,FALSE),"XX")</f>
        <v>B</v>
      </c>
      <c r="AD2535">
        <f>E2535</f>
        <v>1</v>
      </c>
      <c r="AE2535">
        <f>_xlfn.IFNA(VLOOKUP(D2535,states!A$2:D$10,4,FALSE),0)</f>
        <v>0</v>
      </c>
      <c r="AF2535">
        <v>0.5</v>
      </c>
      <c r="AG2535">
        <f>IF(AE2535=0,AF2535,IF(AE2535=1,IF(F2535=0.5,0.5,IF(H2535=1,0.5,1.5)),IF(F2535=0.5,0.5,IF(H2535=1,2.5,1.5))))</f>
        <v>0.5</v>
      </c>
      <c r="AH2535" s="7">
        <f>IF(AC2535="XX",0,1/C2535^(1/5)*IF(E2535=0,100,1)/(E2535+1)^(1/4))</f>
        <v>0.96593632892484571</v>
      </c>
    </row>
    <row r="2536" spans="1:34">
      <c r="A2536">
        <v>6277</v>
      </c>
      <c r="B2536" s="1">
        <v>26846.26</v>
      </c>
      <c r="C2536" s="6">
        <v>0.5</v>
      </c>
      <c r="D2536" t="s">
        <v>4</v>
      </c>
      <c r="E2536">
        <v>1</v>
      </c>
      <c r="F2536">
        <v>10.5</v>
      </c>
      <c r="G2536" t="s">
        <v>2</v>
      </c>
      <c r="H2536">
        <v>1</v>
      </c>
      <c r="I2536" t="s">
        <v>0</v>
      </c>
      <c r="J2536">
        <v>0</v>
      </c>
      <c r="K2536">
        <v>11.5</v>
      </c>
      <c r="L2536" t="s">
        <v>2</v>
      </c>
      <c r="M2536">
        <v>1</v>
      </c>
      <c r="N2536" t="s">
        <v>6333</v>
      </c>
      <c r="O2536">
        <v>1</v>
      </c>
      <c r="P2536" t="str">
        <f>D2536&amp;"-"&amp;F2536&amp;"-"&amp;G2536&amp;"-"&amp;E2536&amp;"-"&amp;H2536</f>
        <v>B2Sigma-10.5-f-1-1</v>
      </c>
      <c r="Q2536" t="str">
        <f>I2536&amp;"-"&amp;K2536&amp;"-"&amp;L2536&amp;"-"&amp;J2536&amp;"-"&amp;M2536</f>
        <v>X2Pi-11.5-f-0-1</v>
      </c>
      <c r="R2536">
        <f>B2536+S2536</f>
        <v>28678.295822754</v>
      </c>
      <c r="S2536">
        <f>_xlfn.IFNA(VLOOKUP(Q2536,'MARVEL-X'!A$2:I$1400,7,FALSE),VLOOKUP(Q2536,MARVEL!A$2:J$1522,10,FALSE))</f>
        <v>1832.035822754</v>
      </c>
      <c r="T2536">
        <f>IF(P2536=P2535,R2536+T2535,R2536)</f>
        <v>200748.57725272301</v>
      </c>
      <c r="U2536">
        <f>IF(P2536=P2535,1+U2535,1)</f>
        <v>7</v>
      </c>
      <c r="V2536" t="str">
        <f t="shared" si="39"/>
        <v/>
      </c>
      <c r="W2536" t="str">
        <f>IF(V2536="","",IF(ABS(V2536-R2536)&gt;W$1,ABS(V2536-R2536),""))</f>
        <v/>
      </c>
      <c r="X2536" t="str">
        <f>Y2536&amp;"-"&amp;Z2536&amp;"-"&amp;AC2536&amp;"-"&amp;AD2536&amp;"-"&amp;AG2536</f>
        <v>10.5-f-B-1-0.5</v>
      </c>
      <c r="Y2536">
        <f>F2536</f>
        <v>10.5</v>
      </c>
      <c r="Z2536" s="2" t="str">
        <f>G2536</f>
        <v>f</v>
      </c>
      <c r="AA2536">
        <f>_xlfn.IFNA(VLOOKUP(X2536,'duo-out'!A$2:Q$5000,5,FALSE),E2536+10*(H2536-1)+1+_xlfn.IFNA(VLOOKUP(D2536,states!A$2:C$10,3,FALSE),1))</f>
        <v>52</v>
      </c>
      <c r="AB2536" t="str">
        <f>IF(V2536="","",V2536)</f>
        <v/>
      </c>
      <c r="AC2536" s="2" t="str">
        <f>_xlfn.IFNA(VLOOKUP(D2536,states!A$2:C$10,2,FALSE),"XX")</f>
        <v>B</v>
      </c>
      <c r="AD2536">
        <f>E2536</f>
        <v>1</v>
      </c>
      <c r="AE2536">
        <f>_xlfn.IFNA(VLOOKUP(D2536,states!A$2:D$10,4,FALSE),0)</f>
        <v>0</v>
      </c>
      <c r="AF2536">
        <v>0.5</v>
      </c>
      <c r="AG2536">
        <f>IF(AE2536=0,AF2536,IF(AE2536=1,IF(F2536=0.5,0.5,IF(H2536=1,0.5,1.5)),IF(F2536=0.5,0.5,IF(H2536=1,2.5,1.5))))</f>
        <v>0.5</v>
      </c>
      <c r="AH2536" s="7">
        <f>IF(AC2536="XX",0,1/C2536^(1/5)*IF(E2536=0,100,1)/(E2536+1)^(1/4))</f>
        <v>0.96593632892484571</v>
      </c>
    </row>
    <row r="2537" spans="1:34">
      <c r="A2537">
        <v>6267</v>
      </c>
      <c r="B2537" s="1">
        <v>27146.76</v>
      </c>
      <c r="C2537" s="6">
        <v>0.5</v>
      </c>
      <c r="D2537" t="s">
        <v>4</v>
      </c>
      <c r="E2537">
        <v>1</v>
      </c>
      <c r="F2537">
        <v>10.5</v>
      </c>
      <c r="G2537" t="s">
        <v>2</v>
      </c>
      <c r="H2537">
        <v>1</v>
      </c>
      <c r="I2537" t="s">
        <v>0</v>
      </c>
      <c r="J2537">
        <v>0</v>
      </c>
      <c r="K2537">
        <v>10.5</v>
      </c>
      <c r="L2537" t="s">
        <v>1</v>
      </c>
      <c r="M2537">
        <v>1</v>
      </c>
      <c r="N2537" t="s">
        <v>6323</v>
      </c>
      <c r="O2537">
        <v>1</v>
      </c>
      <c r="P2537" t="str">
        <f>D2537&amp;"-"&amp;F2537&amp;"-"&amp;G2537&amp;"-"&amp;E2537&amp;"-"&amp;H2537</f>
        <v>B2Sigma-10.5-f-1-1</v>
      </c>
      <c r="Q2537" t="str">
        <f>I2537&amp;"-"&amp;K2537&amp;"-"&amp;L2537&amp;"-"&amp;J2537&amp;"-"&amp;M2537</f>
        <v>X2Pi-10.5-e-0-1</v>
      </c>
      <c r="R2537">
        <f>B2537+S2537</f>
        <v>28678.554576007999</v>
      </c>
      <c r="S2537">
        <f>_xlfn.IFNA(VLOOKUP(Q2537,'MARVEL-X'!A$2:I$1400,7,FALSE),VLOOKUP(Q2537,MARVEL!A$2:J$1522,10,FALSE))</f>
        <v>1531.7945760079999</v>
      </c>
      <c r="T2537">
        <f>IF(P2537=P2536,R2537+T2536,R2537)</f>
        <v>229427.13182873101</v>
      </c>
      <c r="U2537">
        <f>IF(P2537=P2536,1+U2536,1)</f>
        <v>8</v>
      </c>
      <c r="V2537" t="str">
        <f t="shared" si="39"/>
        <v/>
      </c>
      <c r="W2537" t="str">
        <f>IF(V2537="","",IF(ABS(V2537-R2537)&gt;W$1,ABS(V2537-R2537),""))</f>
        <v/>
      </c>
      <c r="X2537" t="str">
        <f>Y2537&amp;"-"&amp;Z2537&amp;"-"&amp;AC2537&amp;"-"&amp;AD2537&amp;"-"&amp;AG2537</f>
        <v>10.5-f-B-1-0.5</v>
      </c>
      <c r="Y2537">
        <f>F2537</f>
        <v>10.5</v>
      </c>
      <c r="Z2537" s="2" t="str">
        <f>G2537</f>
        <v>f</v>
      </c>
      <c r="AA2537">
        <f>_xlfn.IFNA(VLOOKUP(X2537,'duo-out'!A$2:Q$5000,5,FALSE),E2537+10*(H2537-1)+1+_xlfn.IFNA(VLOOKUP(D2537,states!A$2:C$10,3,FALSE),1))</f>
        <v>52</v>
      </c>
      <c r="AB2537" t="str">
        <f>IF(V2537="","",V2537)</f>
        <v/>
      </c>
      <c r="AC2537" s="2" t="str">
        <f>_xlfn.IFNA(VLOOKUP(D2537,states!A$2:C$10,2,FALSE),"XX")</f>
        <v>B</v>
      </c>
      <c r="AD2537">
        <f>E2537</f>
        <v>1</v>
      </c>
      <c r="AE2537">
        <f>_xlfn.IFNA(VLOOKUP(D2537,states!A$2:D$10,4,FALSE),0)</f>
        <v>0</v>
      </c>
      <c r="AF2537">
        <v>0.5</v>
      </c>
      <c r="AG2537">
        <f>IF(AE2537=0,AF2537,IF(AE2537=1,IF(F2537=0.5,0.5,IF(H2537=1,0.5,1.5)),IF(F2537=0.5,0.5,IF(H2537=1,2.5,1.5))))</f>
        <v>0.5</v>
      </c>
      <c r="AH2537" s="7">
        <f>IF(AC2537="XX",0,1/C2537^(1/5)*IF(E2537=0,100,1)/(E2537+1)^(1/4))</f>
        <v>0.96593632892484571</v>
      </c>
    </row>
    <row r="2538" spans="1:34">
      <c r="A2538">
        <v>6259</v>
      </c>
      <c r="B2538" s="1">
        <v>27428.13</v>
      </c>
      <c r="C2538" s="6">
        <v>0.5</v>
      </c>
      <c r="D2538" t="s">
        <v>4</v>
      </c>
      <c r="E2538">
        <v>1</v>
      </c>
      <c r="F2538">
        <v>10.5</v>
      </c>
      <c r="G2538" t="s">
        <v>2</v>
      </c>
      <c r="H2538">
        <v>1</v>
      </c>
      <c r="I2538" t="s">
        <v>0</v>
      </c>
      <c r="J2538">
        <v>0</v>
      </c>
      <c r="K2538">
        <v>9.5</v>
      </c>
      <c r="L2538" t="s">
        <v>2</v>
      </c>
      <c r="M2538">
        <v>1</v>
      </c>
      <c r="N2538" t="s">
        <v>6315</v>
      </c>
      <c r="O2538">
        <v>1</v>
      </c>
      <c r="P2538" t="str">
        <f>D2538&amp;"-"&amp;F2538&amp;"-"&amp;G2538&amp;"-"&amp;E2538&amp;"-"&amp;H2538</f>
        <v>B2Sigma-10.5-f-1-1</v>
      </c>
      <c r="Q2538" t="str">
        <f>I2538&amp;"-"&amp;K2538&amp;"-"&amp;L2538&amp;"-"&amp;J2538&amp;"-"&amp;M2538</f>
        <v>X2Pi-9.5-f-0-1</v>
      </c>
      <c r="R2538">
        <f>B2538+S2538</f>
        <v>28678.415694304</v>
      </c>
      <c r="S2538">
        <f>_xlfn.IFNA(VLOOKUP(Q2538,'MARVEL-X'!A$2:I$1400,7,FALSE),VLOOKUP(Q2538,MARVEL!A$2:J$1522,10,FALSE))</f>
        <v>1250.2856943039999</v>
      </c>
      <c r="T2538">
        <f>IF(P2538=P2537,R2538+T2537,R2538)</f>
        <v>258105.54752303503</v>
      </c>
      <c r="U2538">
        <f>IF(P2538=P2537,1+U2537,1)</f>
        <v>9</v>
      </c>
      <c r="V2538">
        <f t="shared" si="39"/>
        <v>28678.394169226114</v>
      </c>
      <c r="W2538" t="str">
        <f>IF(V2538="","",IF(ABS(V2538-R2538)&gt;W$1,ABS(V2538-R2538),""))</f>
        <v/>
      </c>
      <c r="X2538" t="str">
        <f>Y2538&amp;"-"&amp;Z2538&amp;"-"&amp;AC2538&amp;"-"&amp;AD2538&amp;"-"&amp;AG2538</f>
        <v>10.5-f-B-1-0.5</v>
      </c>
      <c r="Y2538">
        <f>F2538</f>
        <v>10.5</v>
      </c>
      <c r="Z2538" s="2" t="str">
        <f>G2538</f>
        <v>f</v>
      </c>
      <c r="AA2538">
        <f>_xlfn.IFNA(VLOOKUP(X2538,'duo-out'!A$2:Q$5000,5,FALSE),E2538+10*(H2538-1)+1+_xlfn.IFNA(VLOOKUP(D2538,states!A$2:C$10,3,FALSE),1))</f>
        <v>52</v>
      </c>
      <c r="AB2538">
        <f>IF(V2538="","",V2538)</f>
        <v>28678.394169226114</v>
      </c>
      <c r="AC2538" s="2" t="str">
        <f>_xlfn.IFNA(VLOOKUP(D2538,states!A$2:C$10,2,FALSE),"XX")</f>
        <v>B</v>
      </c>
      <c r="AD2538">
        <f>E2538</f>
        <v>1</v>
      </c>
      <c r="AE2538">
        <f>_xlfn.IFNA(VLOOKUP(D2538,states!A$2:D$10,4,FALSE),0)</f>
        <v>0</v>
      </c>
      <c r="AF2538">
        <v>0.5</v>
      </c>
      <c r="AG2538">
        <f>IF(AE2538=0,AF2538,IF(AE2538=1,IF(F2538=0.5,0.5,IF(H2538=1,0.5,1.5)),IF(F2538=0.5,0.5,IF(H2538=1,2.5,1.5))))</f>
        <v>0.5</v>
      </c>
      <c r="AH2538" s="7">
        <f>IF(AC2538="XX",0,1/C2538^(1/5)*IF(E2538=0,100,1)/(E2538+1)^(1/4))</f>
        <v>0.96593632892484571</v>
      </c>
    </row>
    <row r="2539" spans="1:34">
      <c r="A2539">
        <v>5068</v>
      </c>
      <c r="B2539" s="1">
        <v>25785.95</v>
      </c>
      <c r="C2539" s="6">
        <v>0.2</v>
      </c>
      <c r="D2539" t="s">
        <v>4</v>
      </c>
      <c r="E2539">
        <v>0</v>
      </c>
      <c r="F2539">
        <v>11.5</v>
      </c>
      <c r="G2539" t="s">
        <v>1</v>
      </c>
      <c r="H2539">
        <v>2</v>
      </c>
      <c r="I2539" t="s">
        <v>0</v>
      </c>
      <c r="J2539">
        <v>0</v>
      </c>
      <c r="K2539">
        <v>10.5</v>
      </c>
      <c r="L2539" t="s">
        <v>1</v>
      </c>
      <c r="M2539">
        <v>2</v>
      </c>
      <c r="N2539" t="s">
        <v>5124</v>
      </c>
      <c r="O2539">
        <v>1</v>
      </c>
      <c r="P2539" t="str">
        <f>D2539&amp;"-"&amp;F2539&amp;"-"&amp;G2539&amp;"-"&amp;E2539&amp;"-"&amp;H2539</f>
        <v>B2Sigma-11.5-e-0-2</v>
      </c>
      <c r="Q2539" t="str">
        <f>I2539&amp;"-"&amp;K2539&amp;"-"&amp;L2539&amp;"-"&amp;J2539&amp;"-"&amp;M2539</f>
        <v>X2Pi-10.5-e-0-2</v>
      </c>
      <c r="R2539">
        <f>B2539+S2539</f>
        <v>27616.871899509999</v>
      </c>
      <c r="S2539">
        <f>_xlfn.IFNA(VLOOKUP(Q2539,'MARVEL-X'!A$2:I$1400,7,FALSE),VLOOKUP(Q2539,MARVEL!A$2:J$1522,10,FALSE))</f>
        <v>1830.92189951</v>
      </c>
      <c r="T2539">
        <f>IF(P2539=P2538,R2539+T2538,R2539)</f>
        <v>27616.871899509999</v>
      </c>
      <c r="U2539">
        <f>IF(P2539=P2538,1+U2538,1)</f>
        <v>1</v>
      </c>
      <c r="V2539" t="str">
        <f t="shared" si="39"/>
        <v/>
      </c>
      <c r="W2539" t="str">
        <f>IF(V2539="","",IF(ABS(V2539-R2539)&gt;W$1,ABS(V2539-R2539),""))</f>
        <v/>
      </c>
      <c r="X2539" t="str">
        <f>Y2539&amp;"-"&amp;Z2539&amp;"-"&amp;AC2539&amp;"-"&amp;AD2539&amp;"-"&amp;AG2539</f>
        <v>11.5-e-B-0-0.5</v>
      </c>
      <c r="Y2539">
        <f>F2539</f>
        <v>11.5</v>
      </c>
      <c r="Z2539" s="2" t="str">
        <f>G2539</f>
        <v>e</v>
      </c>
      <c r="AA2539">
        <f>_xlfn.IFNA(VLOOKUP(X2539,'duo-out'!A$2:Q$5000,5,FALSE),E2539+10*(H2539-1)+1+_xlfn.IFNA(VLOOKUP(D2539,states!A$2:C$10,3,FALSE),1))</f>
        <v>61</v>
      </c>
      <c r="AB2539" t="str">
        <f>IF(V2539="","",V2539)</f>
        <v/>
      </c>
      <c r="AC2539" s="2" t="str">
        <f>_xlfn.IFNA(VLOOKUP(D2539,states!A$2:C$10,2,FALSE),"XX")</f>
        <v>B</v>
      </c>
      <c r="AD2539">
        <f>E2539</f>
        <v>0</v>
      </c>
      <c r="AE2539">
        <f>_xlfn.IFNA(VLOOKUP(D2539,states!A$2:D$10,4,FALSE),0)</f>
        <v>0</v>
      </c>
      <c r="AF2539">
        <v>0.5</v>
      </c>
      <c r="AG2539">
        <f>IF(AE2539=0,AF2539,IF(AE2539=1,IF(F2539=0.5,0.5,IF(H2539=1,0.5,1.5)),IF(F2539=0.5,0.5,IF(H2539=1,2.5,1.5))))</f>
        <v>0.5</v>
      </c>
      <c r="AH2539" s="7">
        <f>IF(AC2539="XX",0,1/C2539^(1/5)*IF(E2539=0,100,1)/(E2539+1)^(1/4))</f>
        <v>137.97296614612148</v>
      </c>
    </row>
    <row r="2540" spans="1:34">
      <c r="A2540">
        <v>5049</v>
      </c>
      <c r="B2540" s="1">
        <v>25449.75</v>
      </c>
      <c r="C2540" s="6">
        <v>0.2</v>
      </c>
      <c r="D2540" t="s">
        <v>4</v>
      </c>
      <c r="E2540">
        <v>0</v>
      </c>
      <c r="F2540">
        <v>11.5</v>
      </c>
      <c r="G2540" t="s">
        <v>1</v>
      </c>
      <c r="H2540">
        <v>2</v>
      </c>
      <c r="I2540" t="s">
        <v>0</v>
      </c>
      <c r="J2540">
        <v>0</v>
      </c>
      <c r="K2540">
        <v>11.5</v>
      </c>
      <c r="L2540" t="s">
        <v>2</v>
      </c>
      <c r="M2540">
        <v>2</v>
      </c>
      <c r="N2540" t="s">
        <v>5105</v>
      </c>
      <c r="O2540">
        <v>1</v>
      </c>
      <c r="P2540" t="str">
        <f>D2540&amp;"-"&amp;F2540&amp;"-"&amp;G2540&amp;"-"&amp;E2540&amp;"-"&amp;H2540</f>
        <v>B2Sigma-11.5-e-0-2</v>
      </c>
      <c r="Q2540" t="str">
        <f>I2540&amp;"-"&amp;K2540&amp;"-"&amp;L2540&amp;"-"&amp;J2540&amp;"-"&amp;M2540</f>
        <v>X2Pi-11.5-f-0-2</v>
      </c>
      <c r="R2540">
        <f>B2540+S2540</f>
        <v>27616.850435785</v>
      </c>
      <c r="S2540">
        <f>_xlfn.IFNA(VLOOKUP(Q2540,'MARVEL-X'!A$2:I$1400,7,FALSE),VLOOKUP(Q2540,MARVEL!A$2:J$1522,10,FALSE))</f>
        <v>2167.1004357850002</v>
      </c>
      <c r="T2540">
        <f>IF(P2540=P2539,R2540+T2539,R2540)</f>
        <v>55233.722335294995</v>
      </c>
      <c r="U2540">
        <f>IF(P2540=P2539,1+U2539,1)</f>
        <v>2</v>
      </c>
      <c r="V2540" t="str">
        <f t="shared" si="39"/>
        <v/>
      </c>
      <c r="W2540" t="str">
        <f>IF(V2540="","",IF(ABS(V2540-R2540)&gt;W$1,ABS(V2540-R2540),""))</f>
        <v/>
      </c>
      <c r="X2540" t="str">
        <f>Y2540&amp;"-"&amp;Z2540&amp;"-"&amp;AC2540&amp;"-"&amp;AD2540&amp;"-"&amp;AG2540</f>
        <v>11.5-e-B-0-0.5</v>
      </c>
      <c r="Y2540">
        <f>F2540</f>
        <v>11.5</v>
      </c>
      <c r="Z2540" s="2" t="str">
        <f>G2540</f>
        <v>e</v>
      </c>
      <c r="AA2540">
        <f>_xlfn.IFNA(VLOOKUP(X2540,'duo-out'!A$2:Q$5000,5,FALSE),E2540+10*(H2540-1)+1+_xlfn.IFNA(VLOOKUP(D2540,states!A$2:C$10,3,FALSE),1))</f>
        <v>61</v>
      </c>
      <c r="AB2540" t="str">
        <f>IF(V2540="","",V2540)</f>
        <v/>
      </c>
      <c r="AC2540" s="2" t="str">
        <f>_xlfn.IFNA(VLOOKUP(D2540,states!A$2:C$10,2,FALSE),"XX")</f>
        <v>B</v>
      </c>
      <c r="AD2540">
        <f>E2540</f>
        <v>0</v>
      </c>
      <c r="AE2540">
        <f>_xlfn.IFNA(VLOOKUP(D2540,states!A$2:D$10,4,FALSE),0)</f>
        <v>0</v>
      </c>
      <c r="AF2540">
        <v>0.5</v>
      </c>
      <c r="AG2540">
        <f>IF(AE2540=0,AF2540,IF(AE2540=1,IF(F2540=0.5,0.5,IF(H2540=1,0.5,1.5)),IF(F2540=0.5,0.5,IF(H2540=1,2.5,1.5))))</f>
        <v>0.5</v>
      </c>
      <c r="AH2540" s="7">
        <f>IF(AC2540="XX",0,1/C2540^(1/5)*IF(E2540=0,100,1)/(E2540+1)^(1/4))</f>
        <v>137.97296614612148</v>
      </c>
    </row>
    <row r="2541" spans="1:34">
      <c r="A2541">
        <v>5034</v>
      </c>
      <c r="B2541" s="1">
        <v>25099.599999999999</v>
      </c>
      <c r="C2541" s="6">
        <v>0.2</v>
      </c>
      <c r="D2541" t="s">
        <v>4</v>
      </c>
      <c r="E2541">
        <v>0</v>
      </c>
      <c r="F2541">
        <v>11.5</v>
      </c>
      <c r="G2541" t="s">
        <v>1</v>
      </c>
      <c r="H2541">
        <v>2</v>
      </c>
      <c r="I2541" t="s">
        <v>0</v>
      </c>
      <c r="J2541">
        <v>0</v>
      </c>
      <c r="K2541">
        <v>12.5</v>
      </c>
      <c r="L2541" t="s">
        <v>1</v>
      </c>
      <c r="M2541">
        <v>2</v>
      </c>
      <c r="N2541" t="s">
        <v>5090</v>
      </c>
      <c r="O2541">
        <v>1</v>
      </c>
      <c r="P2541" t="str">
        <f>D2541&amp;"-"&amp;F2541&amp;"-"&amp;G2541&amp;"-"&amp;E2541&amp;"-"&amp;H2541</f>
        <v>B2Sigma-11.5-e-0-2</v>
      </c>
      <c r="Q2541" t="str">
        <f>I2541&amp;"-"&amp;K2541&amp;"-"&amp;L2541&amp;"-"&amp;J2541&amp;"-"&amp;M2541</f>
        <v>X2Pi-12.5-e-0-2</v>
      </c>
      <c r="R2541">
        <f>B2541+S2541</f>
        <v>27616.876720660999</v>
      </c>
      <c r="S2541">
        <f>_xlfn.IFNA(VLOOKUP(Q2541,'MARVEL-X'!A$2:I$1400,7,FALSE),VLOOKUP(Q2541,MARVEL!A$2:J$1522,10,FALSE))</f>
        <v>2517.2767206610001</v>
      </c>
      <c r="T2541">
        <f>IF(P2541=P2540,R2541+T2540,R2541)</f>
        <v>82850.599055956001</v>
      </c>
      <c r="U2541">
        <f>IF(P2541=P2540,1+U2540,1)</f>
        <v>3</v>
      </c>
      <c r="V2541" t="str">
        <f t="shared" si="39"/>
        <v/>
      </c>
      <c r="W2541" t="str">
        <f>IF(V2541="","",IF(ABS(V2541-R2541)&gt;W$1,ABS(V2541-R2541),""))</f>
        <v/>
      </c>
      <c r="X2541" t="str">
        <f>Y2541&amp;"-"&amp;Z2541&amp;"-"&amp;AC2541&amp;"-"&amp;AD2541&amp;"-"&amp;AG2541</f>
        <v>11.5-e-B-0-0.5</v>
      </c>
      <c r="Y2541">
        <f>F2541</f>
        <v>11.5</v>
      </c>
      <c r="Z2541" s="2" t="str">
        <f>G2541</f>
        <v>e</v>
      </c>
      <c r="AA2541">
        <f>_xlfn.IFNA(VLOOKUP(X2541,'duo-out'!A$2:Q$5000,5,FALSE),E2541+10*(H2541-1)+1+_xlfn.IFNA(VLOOKUP(D2541,states!A$2:C$10,3,FALSE),1))</f>
        <v>61</v>
      </c>
      <c r="AB2541" t="str">
        <f>IF(V2541="","",V2541)</f>
        <v/>
      </c>
      <c r="AC2541" s="2" t="str">
        <f>_xlfn.IFNA(VLOOKUP(D2541,states!A$2:C$10,2,FALSE),"XX")</f>
        <v>B</v>
      </c>
      <c r="AD2541">
        <f>E2541</f>
        <v>0</v>
      </c>
      <c r="AE2541">
        <f>_xlfn.IFNA(VLOOKUP(D2541,states!A$2:D$10,4,FALSE),0)</f>
        <v>0</v>
      </c>
      <c r="AF2541">
        <v>0.5</v>
      </c>
      <c r="AG2541">
        <f>IF(AE2541=0,AF2541,IF(AE2541=1,IF(F2541=0.5,0.5,IF(H2541=1,0.5,1.5)),IF(F2541=0.5,0.5,IF(H2541=1,2.5,1.5))))</f>
        <v>0.5</v>
      </c>
      <c r="AH2541" s="7">
        <f>IF(AC2541="XX",0,1/C2541^(1/5)*IF(E2541=0,100,1)/(E2541+1)^(1/4))</f>
        <v>137.97296614612148</v>
      </c>
    </row>
    <row r="2542" spans="1:34">
      <c r="A2542">
        <v>4296</v>
      </c>
      <c r="B2542" s="1">
        <v>25449.794399999999</v>
      </c>
      <c r="C2542" s="6">
        <v>1.6049999999999998E-2</v>
      </c>
      <c r="D2542" t="s">
        <v>4</v>
      </c>
      <c r="E2542">
        <v>0</v>
      </c>
      <c r="F2542">
        <v>11.5</v>
      </c>
      <c r="G2542" t="s">
        <v>1</v>
      </c>
      <c r="H2542">
        <v>2</v>
      </c>
      <c r="I2542" t="s">
        <v>0</v>
      </c>
      <c r="J2542">
        <v>0</v>
      </c>
      <c r="K2542">
        <v>11.5</v>
      </c>
      <c r="L2542" t="s">
        <v>2</v>
      </c>
      <c r="M2542">
        <v>2</v>
      </c>
      <c r="N2542" t="s">
        <v>4352</v>
      </c>
      <c r="O2542">
        <v>1</v>
      </c>
      <c r="P2542" t="str">
        <f>D2542&amp;"-"&amp;F2542&amp;"-"&amp;G2542&amp;"-"&amp;E2542&amp;"-"&amp;H2542</f>
        <v>B2Sigma-11.5-e-0-2</v>
      </c>
      <c r="Q2542" t="str">
        <f>I2542&amp;"-"&amp;K2542&amp;"-"&amp;L2542&amp;"-"&amp;J2542&amp;"-"&amp;M2542</f>
        <v>X2Pi-11.5-f-0-2</v>
      </c>
      <c r="R2542">
        <f>B2542+S2542</f>
        <v>27616.894835784999</v>
      </c>
      <c r="S2542">
        <f>_xlfn.IFNA(VLOOKUP(Q2542,'MARVEL-X'!A$2:I$1400,7,FALSE),VLOOKUP(Q2542,MARVEL!A$2:J$1522,10,FALSE))</f>
        <v>2167.1004357850002</v>
      </c>
      <c r="T2542">
        <f>IF(P2542=P2541,R2542+T2541,R2542)</f>
        <v>110467.493891741</v>
      </c>
      <c r="U2542">
        <f>IF(P2542=P2541,1+U2541,1)</f>
        <v>4</v>
      </c>
      <c r="V2542" t="str">
        <f t="shared" si="39"/>
        <v/>
      </c>
      <c r="W2542" t="str">
        <f>IF(V2542="","",IF(ABS(V2542-R2542)&gt;W$1,ABS(V2542-R2542),""))</f>
        <v/>
      </c>
      <c r="X2542" t="str">
        <f>Y2542&amp;"-"&amp;Z2542&amp;"-"&amp;AC2542&amp;"-"&amp;AD2542&amp;"-"&amp;AG2542</f>
        <v>11.5-e-B-0-0.5</v>
      </c>
      <c r="Y2542">
        <f>F2542</f>
        <v>11.5</v>
      </c>
      <c r="Z2542" s="2" t="str">
        <f>G2542</f>
        <v>e</v>
      </c>
      <c r="AA2542">
        <f>_xlfn.IFNA(VLOOKUP(X2542,'duo-out'!A$2:Q$5000,5,FALSE),E2542+10*(H2542-1)+1+_xlfn.IFNA(VLOOKUP(D2542,states!A$2:C$10,3,FALSE),1))</f>
        <v>61</v>
      </c>
      <c r="AB2542" t="str">
        <f>IF(V2542="","",V2542)</f>
        <v/>
      </c>
      <c r="AC2542" s="2" t="str">
        <f>_xlfn.IFNA(VLOOKUP(D2542,states!A$2:C$10,2,FALSE),"XX")</f>
        <v>B</v>
      </c>
      <c r="AD2542">
        <f>E2542</f>
        <v>0</v>
      </c>
      <c r="AE2542">
        <f>_xlfn.IFNA(VLOOKUP(D2542,states!A$2:D$10,4,FALSE),0)</f>
        <v>0</v>
      </c>
      <c r="AF2542">
        <v>0.5</v>
      </c>
      <c r="AG2542">
        <f>IF(AE2542=0,AF2542,IF(AE2542=1,IF(F2542=0.5,0.5,IF(H2542=1,0.5,1.5)),IF(F2542=0.5,0.5,IF(H2542=1,2.5,1.5))))</f>
        <v>0.5</v>
      </c>
      <c r="AH2542" s="7">
        <f>IF(AC2542="XX",0,1/C2542^(1/5)*IF(E2542=0,100,1)/(E2542+1)^(1/4))</f>
        <v>228.5098854745888</v>
      </c>
    </row>
    <row r="2543" spans="1:34">
      <c r="A2543">
        <v>4271</v>
      </c>
      <c r="B2543" s="1">
        <v>25785.9637</v>
      </c>
      <c r="C2543" s="6">
        <v>0.01</v>
      </c>
      <c r="D2543" t="s">
        <v>4</v>
      </c>
      <c r="E2543">
        <v>0</v>
      </c>
      <c r="F2543">
        <v>11.5</v>
      </c>
      <c r="G2543" t="s">
        <v>1</v>
      </c>
      <c r="H2543">
        <v>2</v>
      </c>
      <c r="I2543" t="s">
        <v>0</v>
      </c>
      <c r="J2543">
        <v>0</v>
      </c>
      <c r="K2543">
        <v>10.5</v>
      </c>
      <c r="L2543" t="s">
        <v>1</v>
      </c>
      <c r="M2543">
        <v>2</v>
      </c>
      <c r="N2543" t="s">
        <v>4327</v>
      </c>
      <c r="O2543">
        <v>1</v>
      </c>
      <c r="P2543" t="str">
        <f>D2543&amp;"-"&amp;F2543&amp;"-"&amp;G2543&amp;"-"&amp;E2543&amp;"-"&amp;H2543</f>
        <v>B2Sigma-11.5-e-0-2</v>
      </c>
      <c r="Q2543" t="str">
        <f>I2543&amp;"-"&amp;K2543&amp;"-"&amp;L2543&amp;"-"&amp;J2543&amp;"-"&amp;M2543</f>
        <v>X2Pi-10.5-e-0-2</v>
      </c>
      <c r="R2543">
        <f>B2543+S2543</f>
        <v>27616.885599510002</v>
      </c>
      <c r="S2543">
        <f>_xlfn.IFNA(VLOOKUP(Q2543,'MARVEL-X'!A$2:I$1400,7,FALSE),VLOOKUP(Q2543,MARVEL!A$2:J$1522,10,FALSE))</f>
        <v>1830.92189951</v>
      </c>
      <c r="T2543">
        <f>IF(P2543=P2542,R2543+T2542,R2543)</f>
        <v>138084.37949125102</v>
      </c>
      <c r="U2543">
        <f>IF(P2543=P2542,1+U2542,1)</f>
        <v>5</v>
      </c>
      <c r="V2543" t="str">
        <f t="shared" si="39"/>
        <v/>
      </c>
      <c r="W2543" t="str">
        <f>IF(V2543="","",IF(ABS(V2543-R2543)&gt;W$1,ABS(V2543-R2543),""))</f>
        <v/>
      </c>
      <c r="X2543" t="str">
        <f>Y2543&amp;"-"&amp;Z2543&amp;"-"&amp;AC2543&amp;"-"&amp;AD2543&amp;"-"&amp;AG2543</f>
        <v>11.5-e-B-0-0.5</v>
      </c>
      <c r="Y2543">
        <f>F2543</f>
        <v>11.5</v>
      </c>
      <c r="Z2543" s="2" t="str">
        <f>G2543</f>
        <v>e</v>
      </c>
      <c r="AA2543">
        <f>_xlfn.IFNA(VLOOKUP(X2543,'duo-out'!A$2:Q$5000,5,FALSE),E2543+10*(H2543-1)+1+_xlfn.IFNA(VLOOKUP(D2543,states!A$2:C$10,3,FALSE),1))</f>
        <v>61</v>
      </c>
      <c r="AB2543" t="str">
        <f>IF(V2543="","",V2543)</f>
        <v/>
      </c>
      <c r="AC2543" s="2" t="str">
        <f>_xlfn.IFNA(VLOOKUP(D2543,states!A$2:C$10,2,FALSE),"XX")</f>
        <v>B</v>
      </c>
      <c r="AD2543">
        <f>E2543</f>
        <v>0</v>
      </c>
      <c r="AE2543">
        <f>_xlfn.IFNA(VLOOKUP(D2543,states!A$2:D$10,4,FALSE),0)</f>
        <v>0</v>
      </c>
      <c r="AF2543">
        <v>0.5</v>
      </c>
      <c r="AG2543">
        <f>IF(AE2543=0,AF2543,IF(AE2543=1,IF(F2543=0.5,0.5,IF(H2543=1,0.5,1.5)),IF(F2543=0.5,0.5,IF(H2543=1,2.5,1.5))))</f>
        <v>0.5</v>
      </c>
      <c r="AH2543" s="7">
        <f>IF(AC2543="XX",0,1/C2543^(1/5)*IF(E2543=0,100,1)/(E2543+1)^(1/4))</f>
        <v>251.188643150958</v>
      </c>
    </row>
    <row r="2544" spans="1:34">
      <c r="A2544">
        <v>3066</v>
      </c>
      <c r="B2544" s="1">
        <v>25449.785400000001</v>
      </c>
      <c r="C2544" s="6">
        <v>5.0000000000000001E-3</v>
      </c>
      <c r="D2544" t="s">
        <v>4</v>
      </c>
      <c r="E2544">
        <v>0</v>
      </c>
      <c r="F2544">
        <v>11.5</v>
      </c>
      <c r="G2544" t="s">
        <v>1</v>
      </c>
      <c r="H2544">
        <v>2</v>
      </c>
      <c r="I2544" t="s">
        <v>0</v>
      </c>
      <c r="J2544">
        <v>0</v>
      </c>
      <c r="K2544">
        <v>11.5</v>
      </c>
      <c r="L2544" t="s">
        <v>2</v>
      </c>
      <c r="M2544">
        <v>2</v>
      </c>
      <c r="N2544" t="s">
        <v>3122</v>
      </c>
      <c r="O2544">
        <v>1</v>
      </c>
      <c r="P2544" t="str">
        <f>D2544&amp;"-"&amp;F2544&amp;"-"&amp;G2544&amp;"-"&amp;E2544&amp;"-"&amp;H2544</f>
        <v>B2Sigma-11.5-e-0-2</v>
      </c>
      <c r="Q2544" t="str">
        <f>I2544&amp;"-"&amp;K2544&amp;"-"&amp;L2544&amp;"-"&amp;J2544&amp;"-"&amp;M2544</f>
        <v>X2Pi-11.5-f-0-2</v>
      </c>
      <c r="R2544">
        <f>B2544+S2544</f>
        <v>27616.885835785</v>
      </c>
      <c r="S2544">
        <f>_xlfn.IFNA(VLOOKUP(Q2544,'MARVEL-X'!A$2:I$1400,7,FALSE),VLOOKUP(Q2544,MARVEL!A$2:J$1522,10,FALSE))</f>
        <v>2167.1004357850002</v>
      </c>
      <c r="T2544">
        <f>IF(P2544=P2543,R2544+T2543,R2544)</f>
        <v>165701.26532703603</v>
      </c>
      <c r="U2544">
        <f>IF(P2544=P2543,1+U2543,1)</f>
        <v>6</v>
      </c>
      <c r="V2544" t="str">
        <f t="shared" si="39"/>
        <v/>
      </c>
      <c r="W2544" t="str">
        <f>IF(V2544="","",IF(ABS(V2544-R2544)&gt;W$1,ABS(V2544-R2544),""))</f>
        <v/>
      </c>
      <c r="X2544" t="str">
        <f>Y2544&amp;"-"&amp;Z2544&amp;"-"&amp;AC2544&amp;"-"&amp;AD2544&amp;"-"&amp;AG2544</f>
        <v>11.5-e-B-0-0.5</v>
      </c>
      <c r="Y2544">
        <f>F2544</f>
        <v>11.5</v>
      </c>
      <c r="Z2544" s="2" t="str">
        <f>G2544</f>
        <v>e</v>
      </c>
      <c r="AA2544">
        <f>_xlfn.IFNA(VLOOKUP(X2544,'duo-out'!A$2:Q$5000,5,FALSE),E2544+10*(H2544-1)+1+_xlfn.IFNA(VLOOKUP(D2544,states!A$2:C$10,3,FALSE),1))</f>
        <v>61</v>
      </c>
      <c r="AB2544" t="str">
        <f>IF(V2544="","",V2544)</f>
        <v/>
      </c>
      <c r="AC2544" s="2" t="str">
        <f>_xlfn.IFNA(VLOOKUP(D2544,states!A$2:C$10,2,FALSE),"XX")</f>
        <v>B</v>
      </c>
      <c r="AD2544">
        <f>E2544</f>
        <v>0</v>
      </c>
      <c r="AE2544">
        <f>_xlfn.IFNA(VLOOKUP(D2544,states!A$2:D$10,4,FALSE),0)</f>
        <v>0</v>
      </c>
      <c r="AF2544">
        <v>0.5</v>
      </c>
      <c r="AG2544">
        <f>IF(AE2544=0,AF2544,IF(AE2544=1,IF(F2544=0.5,0.5,IF(H2544=1,0.5,1.5)),IF(F2544=0.5,0.5,IF(H2544=1,2.5,1.5))))</f>
        <v>0.5</v>
      </c>
      <c r="AH2544" s="7">
        <f>IF(AC2544="XX",0,1/C2544^(1/5)*IF(E2544=0,100,1)/(E2544+1)^(1/4))</f>
        <v>288.53998118144267</v>
      </c>
    </row>
    <row r="2545" spans="1:34">
      <c r="A2545">
        <v>421</v>
      </c>
      <c r="B2545" s="1">
        <v>25449.63</v>
      </c>
      <c r="C2545" s="6">
        <v>0.1699</v>
      </c>
      <c r="D2545" t="s">
        <v>4</v>
      </c>
      <c r="E2545">
        <v>0</v>
      </c>
      <c r="F2545">
        <v>11.5</v>
      </c>
      <c r="G2545" t="s">
        <v>1</v>
      </c>
      <c r="H2545">
        <v>2</v>
      </c>
      <c r="I2545" t="s">
        <v>0</v>
      </c>
      <c r="J2545">
        <v>0</v>
      </c>
      <c r="K2545">
        <v>11.5</v>
      </c>
      <c r="L2545" t="s">
        <v>2</v>
      </c>
      <c r="M2545">
        <v>2</v>
      </c>
      <c r="N2545" t="s">
        <v>477</v>
      </c>
      <c r="O2545">
        <v>1</v>
      </c>
      <c r="P2545" t="str">
        <f>D2545&amp;"-"&amp;F2545&amp;"-"&amp;G2545&amp;"-"&amp;E2545&amp;"-"&amp;H2545</f>
        <v>B2Sigma-11.5-e-0-2</v>
      </c>
      <c r="Q2545" t="str">
        <f>I2545&amp;"-"&amp;K2545&amp;"-"&amp;L2545&amp;"-"&amp;J2545&amp;"-"&amp;M2545</f>
        <v>X2Pi-11.5-f-0-2</v>
      </c>
      <c r="R2545">
        <f>B2545+S2545</f>
        <v>27616.730435785001</v>
      </c>
      <c r="S2545">
        <f>_xlfn.IFNA(VLOOKUP(Q2545,'MARVEL-X'!A$2:I$1400,7,FALSE),VLOOKUP(Q2545,MARVEL!A$2:J$1522,10,FALSE))</f>
        <v>2167.1004357850002</v>
      </c>
      <c r="T2545">
        <f>IF(P2545=P2544,R2545+T2544,R2545)</f>
        <v>193317.99576282102</v>
      </c>
      <c r="U2545">
        <f>IF(P2545=P2544,1+U2544,1)</f>
        <v>7</v>
      </c>
      <c r="V2545" t="str">
        <f t="shared" si="39"/>
        <v/>
      </c>
      <c r="W2545" t="str">
        <f>IF(V2545="","",IF(ABS(V2545-R2545)&gt;W$1,ABS(V2545-R2545),""))</f>
        <v/>
      </c>
      <c r="X2545" t="str">
        <f>Y2545&amp;"-"&amp;Z2545&amp;"-"&amp;AC2545&amp;"-"&amp;AD2545&amp;"-"&amp;AG2545</f>
        <v>11.5-e-B-0-0.5</v>
      </c>
      <c r="Y2545">
        <f>F2545</f>
        <v>11.5</v>
      </c>
      <c r="Z2545" s="2" t="str">
        <f>G2545</f>
        <v>e</v>
      </c>
      <c r="AA2545">
        <f>_xlfn.IFNA(VLOOKUP(X2545,'duo-out'!A$2:Q$5000,5,FALSE),E2545+10*(H2545-1)+1+_xlfn.IFNA(VLOOKUP(D2545,states!A$2:C$10,3,FALSE),1))</f>
        <v>61</v>
      </c>
      <c r="AB2545" t="str">
        <f>IF(V2545="","",V2545)</f>
        <v/>
      </c>
      <c r="AC2545" s="2" t="str">
        <f>_xlfn.IFNA(VLOOKUP(D2545,states!A$2:C$10,2,FALSE),"XX")</f>
        <v>B</v>
      </c>
      <c r="AD2545">
        <f>E2545</f>
        <v>0</v>
      </c>
      <c r="AE2545">
        <f>_xlfn.IFNA(VLOOKUP(D2545,states!A$2:D$10,4,FALSE),0)</f>
        <v>0</v>
      </c>
      <c r="AF2545">
        <v>0.5</v>
      </c>
      <c r="AG2545">
        <f>IF(AE2545=0,AF2545,IF(AE2545=1,IF(F2545=0.5,0.5,IF(H2545=1,0.5,1.5)),IF(F2545=0.5,0.5,IF(H2545=1,2.5,1.5))))</f>
        <v>0.5</v>
      </c>
      <c r="AH2545" s="7">
        <f>IF(AC2545="XX",0,1/C2545^(1/5)*IF(E2545=0,100,1)/(E2545+1)^(1/4))</f>
        <v>142.54806428253951</v>
      </c>
    </row>
    <row r="2546" spans="1:34">
      <c r="A2546">
        <v>384</v>
      </c>
      <c r="B2546" s="1">
        <v>25785.97</v>
      </c>
      <c r="C2546" s="6">
        <v>0.05</v>
      </c>
      <c r="D2546" t="s">
        <v>4</v>
      </c>
      <c r="E2546">
        <v>0</v>
      </c>
      <c r="F2546">
        <v>11.5</v>
      </c>
      <c r="G2546" t="s">
        <v>1</v>
      </c>
      <c r="H2546">
        <v>2</v>
      </c>
      <c r="I2546" t="s">
        <v>0</v>
      </c>
      <c r="J2546">
        <v>0</v>
      </c>
      <c r="K2546">
        <v>10.5</v>
      </c>
      <c r="L2546" t="s">
        <v>1</v>
      </c>
      <c r="M2546">
        <v>2</v>
      </c>
      <c r="N2546" t="s">
        <v>440</v>
      </c>
      <c r="O2546">
        <v>1</v>
      </c>
      <c r="P2546" t="str">
        <f>D2546&amp;"-"&amp;F2546&amp;"-"&amp;G2546&amp;"-"&amp;E2546&amp;"-"&amp;H2546</f>
        <v>B2Sigma-11.5-e-0-2</v>
      </c>
      <c r="Q2546" t="str">
        <f>I2546&amp;"-"&amp;K2546&amp;"-"&amp;L2546&amp;"-"&amp;J2546&amp;"-"&amp;M2546</f>
        <v>X2Pi-10.5-e-0-2</v>
      </c>
      <c r="R2546">
        <f>B2546+S2546</f>
        <v>27616.891899510003</v>
      </c>
      <c r="S2546">
        <f>_xlfn.IFNA(VLOOKUP(Q2546,'MARVEL-X'!A$2:I$1400,7,FALSE),VLOOKUP(Q2546,MARVEL!A$2:J$1522,10,FALSE))</f>
        <v>1830.92189951</v>
      </c>
      <c r="T2546">
        <f>IF(P2546=P2545,R2546+T2545,R2546)</f>
        <v>220934.88766233102</v>
      </c>
      <c r="U2546">
        <f>IF(P2546=P2545,1+U2545,1)</f>
        <v>8</v>
      </c>
      <c r="V2546" t="str">
        <f t="shared" si="39"/>
        <v/>
      </c>
      <c r="W2546" t="str">
        <f>IF(V2546="","",IF(ABS(V2546-R2546)&gt;W$1,ABS(V2546-R2546),""))</f>
        <v/>
      </c>
      <c r="X2546" t="str">
        <f>Y2546&amp;"-"&amp;Z2546&amp;"-"&amp;AC2546&amp;"-"&amp;AD2546&amp;"-"&amp;AG2546</f>
        <v>11.5-e-B-0-0.5</v>
      </c>
      <c r="Y2546">
        <f>F2546</f>
        <v>11.5</v>
      </c>
      <c r="Z2546" s="2" t="str">
        <f>G2546</f>
        <v>e</v>
      </c>
      <c r="AA2546">
        <f>_xlfn.IFNA(VLOOKUP(X2546,'duo-out'!A$2:Q$5000,5,FALSE),E2546+10*(H2546-1)+1+_xlfn.IFNA(VLOOKUP(D2546,states!A$2:C$10,3,FALSE),1))</f>
        <v>61</v>
      </c>
      <c r="AB2546" t="str">
        <f>IF(V2546="","",V2546)</f>
        <v/>
      </c>
      <c r="AC2546" s="2" t="str">
        <f>_xlfn.IFNA(VLOOKUP(D2546,states!A$2:C$10,2,FALSE),"XX")</f>
        <v>B</v>
      </c>
      <c r="AD2546">
        <f>E2546</f>
        <v>0</v>
      </c>
      <c r="AE2546">
        <f>_xlfn.IFNA(VLOOKUP(D2546,states!A$2:D$10,4,FALSE),0)</f>
        <v>0</v>
      </c>
      <c r="AF2546">
        <v>0.5</v>
      </c>
      <c r="AG2546">
        <f>IF(AE2546=0,AF2546,IF(AE2546=1,IF(F2546=0.5,0.5,IF(H2546=1,0.5,1.5)),IF(F2546=0.5,0.5,IF(H2546=1,2.5,1.5))))</f>
        <v>0.5</v>
      </c>
      <c r="AH2546" s="7">
        <f>IF(AC2546="XX",0,1/C2546^(1/5)*IF(E2546=0,100,1)/(E2546+1)^(1/4))</f>
        <v>182.05642030260799</v>
      </c>
    </row>
    <row r="2547" spans="1:34">
      <c r="A2547">
        <v>460</v>
      </c>
      <c r="B2547" s="1">
        <v>25099.63</v>
      </c>
      <c r="C2547" s="6">
        <v>0.05</v>
      </c>
      <c r="D2547" t="s">
        <v>4</v>
      </c>
      <c r="E2547">
        <v>0</v>
      </c>
      <c r="F2547">
        <v>11.5</v>
      </c>
      <c r="G2547" t="s">
        <v>1</v>
      </c>
      <c r="H2547">
        <v>2</v>
      </c>
      <c r="I2547" t="s">
        <v>0</v>
      </c>
      <c r="J2547">
        <v>0</v>
      </c>
      <c r="K2547">
        <v>12.5</v>
      </c>
      <c r="L2547" t="s">
        <v>1</v>
      </c>
      <c r="M2547">
        <v>2</v>
      </c>
      <c r="N2547" t="s">
        <v>516</v>
      </c>
      <c r="O2547">
        <v>1</v>
      </c>
      <c r="P2547" t="str">
        <f>D2547&amp;"-"&amp;F2547&amp;"-"&amp;G2547&amp;"-"&amp;E2547&amp;"-"&amp;H2547</f>
        <v>B2Sigma-11.5-e-0-2</v>
      </c>
      <c r="Q2547" t="str">
        <f>I2547&amp;"-"&amp;K2547&amp;"-"&amp;L2547&amp;"-"&amp;J2547&amp;"-"&amp;M2547</f>
        <v>X2Pi-12.5-e-0-2</v>
      </c>
      <c r="R2547">
        <f>B2547+S2547</f>
        <v>27616.906720661002</v>
      </c>
      <c r="S2547">
        <f>_xlfn.IFNA(VLOOKUP(Q2547,'MARVEL-X'!A$2:I$1400,7,FALSE),VLOOKUP(Q2547,MARVEL!A$2:J$1522,10,FALSE))</f>
        <v>2517.2767206610001</v>
      </c>
      <c r="T2547">
        <f>IF(P2547=P2546,R2547+T2546,R2547)</f>
        <v>248551.79438299203</v>
      </c>
      <c r="U2547">
        <f>IF(P2547=P2546,1+U2546,1)</f>
        <v>9</v>
      </c>
      <c r="V2547" t="str">
        <f t="shared" si="39"/>
        <v/>
      </c>
      <c r="W2547" t="str">
        <f>IF(V2547="","",IF(ABS(V2547-R2547)&gt;W$1,ABS(V2547-R2547),""))</f>
        <v/>
      </c>
      <c r="X2547" t="str">
        <f>Y2547&amp;"-"&amp;Z2547&amp;"-"&amp;AC2547&amp;"-"&amp;AD2547&amp;"-"&amp;AG2547</f>
        <v>11.5-e-B-0-0.5</v>
      </c>
      <c r="Y2547">
        <f>F2547</f>
        <v>11.5</v>
      </c>
      <c r="Z2547" s="2" t="str">
        <f>G2547</f>
        <v>e</v>
      </c>
      <c r="AA2547">
        <f>_xlfn.IFNA(VLOOKUP(X2547,'duo-out'!A$2:Q$5000,5,FALSE),E2547+10*(H2547-1)+1+_xlfn.IFNA(VLOOKUP(D2547,states!A$2:C$10,3,FALSE),1))</f>
        <v>61</v>
      </c>
      <c r="AB2547" t="str">
        <f>IF(V2547="","",V2547)</f>
        <v/>
      </c>
      <c r="AC2547" s="2" t="str">
        <f>_xlfn.IFNA(VLOOKUP(D2547,states!A$2:C$10,2,FALSE),"XX")</f>
        <v>B</v>
      </c>
      <c r="AD2547">
        <f>E2547</f>
        <v>0</v>
      </c>
      <c r="AE2547">
        <f>_xlfn.IFNA(VLOOKUP(D2547,states!A$2:D$10,4,FALSE),0)</f>
        <v>0</v>
      </c>
      <c r="AF2547">
        <v>0.5</v>
      </c>
      <c r="AG2547">
        <f>IF(AE2547=0,AF2547,IF(AE2547=1,IF(F2547=0.5,0.5,IF(H2547=1,0.5,1.5)),IF(F2547=0.5,0.5,IF(H2547=1,2.5,1.5))))</f>
        <v>0.5</v>
      </c>
      <c r="AH2547" s="7">
        <f>IF(AC2547="XX",0,1/C2547^(1/5)*IF(E2547=0,100,1)/(E2547+1)^(1/4))</f>
        <v>182.05642030260799</v>
      </c>
    </row>
    <row r="2548" spans="1:34">
      <c r="A2548">
        <v>6230</v>
      </c>
      <c r="B2548" s="1">
        <v>25449.75</v>
      </c>
      <c r="C2548" s="6">
        <v>0.5</v>
      </c>
      <c r="D2548" t="s">
        <v>4</v>
      </c>
      <c r="E2548">
        <v>0</v>
      </c>
      <c r="F2548">
        <v>11.5</v>
      </c>
      <c r="G2548" t="s">
        <v>1</v>
      </c>
      <c r="H2548">
        <v>2</v>
      </c>
      <c r="I2548" t="s">
        <v>0</v>
      </c>
      <c r="J2548">
        <v>0</v>
      </c>
      <c r="K2548">
        <v>11.5</v>
      </c>
      <c r="L2548" t="s">
        <v>2</v>
      </c>
      <c r="M2548">
        <v>2</v>
      </c>
      <c r="N2548" t="s">
        <v>6286</v>
      </c>
      <c r="O2548">
        <v>1</v>
      </c>
      <c r="P2548" t="str">
        <f>D2548&amp;"-"&amp;F2548&amp;"-"&amp;G2548&amp;"-"&amp;E2548&amp;"-"&amp;H2548</f>
        <v>B2Sigma-11.5-e-0-2</v>
      </c>
      <c r="Q2548" t="str">
        <f>I2548&amp;"-"&amp;K2548&amp;"-"&amp;L2548&amp;"-"&amp;J2548&amp;"-"&amp;M2548</f>
        <v>X2Pi-11.5-f-0-2</v>
      </c>
      <c r="R2548">
        <f>B2548+S2548</f>
        <v>27616.850435785</v>
      </c>
      <c r="S2548">
        <f>_xlfn.IFNA(VLOOKUP(Q2548,'MARVEL-X'!A$2:I$1400,7,FALSE),VLOOKUP(Q2548,MARVEL!A$2:J$1522,10,FALSE))</f>
        <v>2167.1004357850002</v>
      </c>
      <c r="T2548">
        <f>IF(P2548=P2547,R2548+T2547,R2548)</f>
        <v>276168.64481877704</v>
      </c>
      <c r="U2548">
        <f>IF(P2548=P2547,1+U2547,1)</f>
        <v>10</v>
      </c>
      <c r="V2548" t="str">
        <f t="shared" si="39"/>
        <v/>
      </c>
      <c r="W2548" t="str">
        <f>IF(V2548="","",IF(ABS(V2548-R2548)&gt;W$1,ABS(V2548-R2548),""))</f>
        <v/>
      </c>
      <c r="X2548" t="str">
        <f>Y2548&amp;"-"&amp;Z2548&amp;"-"&amp;AC2548&amp;"-"&amp;AD2548&amp;"-"&amp;AG2548</f>
        <v>11.5-e-B-0-0.5</v>
      </c>
      <c r="Y2548">
        <f>F2548</f>
        <v>11.5</v>
      </c>
      <c r="Z2548" s="2" t="str">
        <f>G2548</f>
        <v>e</v>
      </c>
      <c r="AA2548">
        <f>_xlfn.IFNA(VLOOKUP(X2548,'duo-out'!A$2:Q$5000,5,FALSE),E2548+10*(H2548-1)+1+_xlfn.IFNA(VLOOKUP(D2548,states!A$2:C$10,3,FALSE),1))</f>
        <v>61</v>
      </c>
      <c r="AB2548" t="str">
        <f>IF(V2548="","",V2548)</f>
        <v/>
      </c>
      <c r="AC2548" s="2" t="str">
        <f>_xlfn.IFNA(VLOOKUP(D2548,states!A$2:C$10,2,FALSE),"XX")</f>
        <v>B</v>
      </c>
      <c r="AD2548">
        <f>E2548</f>
        <v>0</v>
      </c>
      <c r="AE2548">
        <f>_xlfn.IFNA(VLOOKUP(D2548,states!A$2:D$10,4,FALSE),0)</f>
        <v>0</v>
      </c>
      <c r="AF2548">
        <v>0.5</v>
      </c>
      <c r="AG2548">
        <f>IF(AE2548=0,AF2548,IF(AE2548=1,IF(F2548=0.5,0.5,IF(H2548=1,0.5,1.5)),IF(F2548=0.5,0.5,IF(H2548=1,2.5,1.5))))</f>
        <v>0.5</v>
      </c>
      <c r="AH2548" s="7">
        <f>IF(AC2548="XX",0,1/C2548^(1/5)*IF(E2548=0,100,1)/(E2548+1)^(1/4))</f>
        <v>114.86983549970351</v>
      </c>
    </row>
    <row r="2549" spans="1:34">
      <c r="A2549">
        <v>6221</v>
      </c>
      <c r="B2549" s="1">
        <v>25785.95</v>
      </c>
      <c r="C2549" s="6">
        <v>0.5</v>
      </c>
      <c r="D2549" t="s">
        <v>4</v>
      </c>
      <c r="E2549">
        <v>0</v>
      </c>
      <c r="F2549">
        <v>11.5</v>
      </c>
      <c r="G2549" t="s">
        <v>1</v>
      </c>
      <c r="H2549">
        <v>2</v>
      </c>
      <c r="I2549" t="s">
        <v>0</v>
      </c>
      <c r="J2549">
        <v>0</v>
      </c>
      <c r="K2549">
        <v>10.5</v>
      </c>
      <c r="L2549" t="s">
        <v>1</v>
      </c>
      <c r="M2549">
        <v>2</v>
      </c>
      <c r="N2549" t="s">
        <v>6277</v>
      </c>
      <c r="O2549">
        <v>1</v>
      </c>
      <c r="P2549" t="str">
        <f>D2549&amp;"-"&amp;F2549&amp;"-"&amp;G2549&amp;"-"&amp;E2549&amp;"-"&amp;H2549</f>
        <v>B2Sigma-11.5-e-0-2</v>
      </c>
      <c r="Q2549" t="str">
        <f>I2549&amp;"-"&amp;K2549&amp;"-"&amp;L2549&amp;"-"&amp;J2549&amp;"-"&amp;M2549</f>
        <v>X2Pi-10.5-e-0-2</v>
      </c>
      <c r="R2549">
        <f>B2549+S2549</f>
        <v>27616.871899509999</v>
      </c>
      <c r="S2549">
        <f>_xlfn.IFNA(VLOOKUP(Q2549,'MARVEL-X'!A$2:I$1400,7,FALSE),VLOOKUP(Q2549,MARVEL!A$2:J$1522,10,FALSE))</f>
        <v>1830.92189951</v>
      </c>
      <c r="T2549">
        <f>IF(P2549=P2548,R2549+T2548,R2549)</f>
        <v>303785.51671828702</v>
      </c>
      <c r="U2549">
        <f>IF(P2549=P2548,1+U2548,1)</f>
        <v>11</v>
      </c>
      <c r="V2549">
        <f t="shared" si="39"/>
        <v>27616.86515620791</v>
      </c>
      <c r="W2549" t="str">
        <f>IF(V2549="","",IF(ABS(V2549-R2549)&gt;W$1,ABS(V2549-R2549),""))</f>
        <v/>
      </c>
      <c r="X2549" t="str">
        <f>Y2549&amp;"-"&amp;Z2549&amp;"-"&amp;AC2549&amp;"-"&amp;AD2549&amp;"-"&amp;AG2549</f>
        <v>11.5-e-B-0-0.5</v>
      </c>
      <c r="Y2549">
        <f>F2549</f>
        <v>11.5</v>
      </c>
      <c r="Z2549" s="2" t="str">
        <f>G2549</f>
        <v>e</v>
      </c>
      <c r="AA2549">
        <f>_xlfn.IFNA(VLOOKUP(X2549,'duo-out'!A$2:Q$5000,5,FALSE),E2549+10*(H2549-1)+1+_xlfn.IFNA(VLOOKUP(D2549,states!A$2:C$10,3,FALSE),1))</f>
        <v>61</v>
      </c>
      <c r="AB2549">
        <f>IF(V2549="","",V2549)</f>
        <v>27616.86515620791</v>
      </c>
      <c r="AC2549" s="2" t="str">
        <f>_xlfn.IFNA(VLOOKUP(D2549,states!A$2:C$10,2,FALSE),"XX")</f>
        <v>B</v>
      </c>
      <c r="AD2549">
        <f>E2549</f>
        <v>0</v>
      </c>
      <c r="AE2549">
        <f>_xlfn.IFNA(VLOOKUP(D2549,states!A$2:D$10,4,FALSE),0)</f>
        <v>0</v>
      </c>
      <c r="AF2549">
        <v>0.5</v>
      </c>
      <c r="AG2549">
        <f>IF(AE2549=0,AF2549,IF(AE2549=1,IF(F2549=0.5,0.5,IF(H2549=1,0.5,1.5)),IF(F2549=0.5,0.5,IF(H2549=1,2.5,1.5))))</f>
        <v>0.5</v>
      </c>
      <c r="AH2549" s="7">
        <f>IF(AC2549="XX",0,1/C2549^(1/5)*IF(E2549=0,100,1)/(E2549+1)^(1/4))</f>
        <v>114.86983549970351</v>
      </c>
    </row>
    <row r="2550" spans="1:34">
      <c r="A2550">
        <v>123</v>
      </c>
      <c r="B2550" s="1">
        <v>27311.3</v>
      </c>
      <c r="C2550" s="6">
        <v>0.1</v>
      </c>
      <c r="D2550" t="s">
        <v>4</v>
      </c>
      <c r="E2550">
        <v>1</v>
      </c>
      <c r="F2550">
        <v>11.5</v>
      </c>
      <c r="G2550" t="s">
        <v>1</v>
      </c>
      <c r="H2550">
        <v>2</v>
      </c>
      <c r="I2550" t="s">
        <v>0</v>
      </c>
      <c r="J2550">
        <v>0</v>
      </c>
      <c r="K2550">
        <v>10.5</v>
      </c>
      <c r="L2550" t="s">
        <v>1</v>
      </c>
      <c r="M2550">
        <v>2</v>
      </c>
      <c r="N2550" t="s">
        <v>178</v>
      </c>
      <c r="O2550">
        <v>-1</v>
      </c>
      <c r="P2550" t="str">
        <f>D2550&amp;"-"&amp;F2550&amp;"-"&amp;G2550&amp;"-"&amp;E2550&amp;"-"&amp;H2550</f>
        <v>B2Sigma-11.5-e-1-2</v>
      </c>
      <c r="Q2550" t="str">
        <f>I2550&amp;"-"&amp;K2550&amp;"-"&amp;L2550&amp;"-"&amp;J2550&amp;"-"&amp;M2550</f>
        <v>X2Pi-10.5-e-0-2</v>
      </c>
      <c r="R2550">
        <f>B2550+S2550</f>
        <v>29142.221899509997</v>
      </c>
      <c r="S2550">
        <f>_xlfn.IFNA(VLOOKUP(Q2550,'MARVEL-X'!A$2:I$1400,7,FALSE),VLOOKUP(Q2550,MARVEL!A$2:J$1522,10,FALSE))</f>
        <v>1830.92189951</v>
      </c>
      <c r="T2550">
        <f>IF(P2550=P2549,R2550+T2549,R2550)</f>
        <v>29142.221899509997</v>
      </c>
      <c r="U2550">
        <f>IF(P2550=P2549,1+U2549,1)</f>
        <v>1</v>
      </c>
      <c r="V2550" t="str">
        <f t="shared" si="39"/>
        <v/>
      </c>
      <c r="W2550" t="str">
        <f>IF(V2550="","",IF(ABS(V2550-R2550)&gt;W$1,ABS(V2550-R2550),""))</f>
        <v/>
      </c>
      <c r="X2550" t="str">
        <f>Y2550&amp;"-"&amp;Z2550&amp;"-"&amp;AC2550&amp;"-"&amp;AD2550&amp;"-"&amp;AG2550</f>
        <v>11.5-e-B-1-0.5</v>
      </c>
      <c r="Y2550">
        <f>F2550</f>
        <v>11.5</v>
      </c>
      <c r="Z2550" s="2" t="str">
        <f>G2550</f>
        <v>e</v>
      </c>
      <c r="AA2550">
        <f>_xlfn.IFNA(VLOOKUP(X2550,'duo-out'!A$2:Q$5000,5,FALSE),E2550+10*(H2550-1)+1+_xlfn.IFNA(VLOOKUP(D2550,states!A$2:C$10,3,FALSE),1))</f>
        <v>62</v>
      </c>
      <c r="AB2550" t="str">
        <f>IF(V2550="","",V2550)</f>
        <v/>
      </c>
      <c r="AC2550" s="2" t="str">
        <f>_xlfn.IFNA(VLOOKUP(D2550,states!A$2:C$10,2,FALSE),"XX")</f>
        <v>B</v>
      </c>
      <c r="AD2550">
        <f>E2550</f>
        <v>1</v>
      </c>
      <c r="AE2550">
        <f>_xlfn.IFNA(VLOOKUP(D2550,states!A$2:D$10,4,FALSE),0)</f>
        <v>0</v>
      </c>
      <c r="AF2550">
        <v>0.5</v>
      </c>
      <c r="AG2550">
        <f>IF(AE2550=0,AF2550,IF(AE2550=1,IF(F2550=0.5,0.5,IF(H2550=1,0.5,1.5)),IF(F2550=0.5,0.5,IF(H2550=1,2.5,1.5))))</f>
        <v>0.5</v>
      </c>
      <c r="AH2550" s="7">
        <f>IF(AC2550="XX",0,1/C2550^(1/5)*IF(E2550=0,100,1)/(E2550+1)^(1/4))</f>
        <v>1.3327310041005658</v>
      </c>
    </row>
    <row r="2551" spans="1:34">
      <c r="A2551">
        <v>6327</v>
      </c>
      <c r="B2551" s="1">
        <v>23989.759999999998</v>
      </c>
      <c r="C2551" s="6">
        <v>0.9</v>
      </c>
      <c r="D2551" t="s">
        <v>4</v>
      </c>
      <c r="E2551">
        <v>1</v>
      </c>
      <c r="F2551">
        <v>11.5</v>
      </c>
      <c r="G2551" t="s">
        <v>1</v>
      </c>
      <c r="H2551">
        <v>2</v>
      </c>
      <c r="I2551" t="s">
        <v>0</v>
      </c>
      <c r="J2551">
        <v>1</v>
      </c>
      <c r="K2551">
        <v>12.5</v>
      </c>
      <c r="L2551" t="s">
        <v>1</v>
      </c>
      <c r="M2551">
        <v>2</v>
      </c>
      <c r="N2551" t="s">
        <v>6383</v>
      </c>
      <c r="O2551">
        <v>-1</v>
      </c>
      <c r="P2551" t="str">
        <f>D2551&amp;"-"&amp;F2551&amp;"-"&amp;G2551&amp;"-"&amp;E2551&amp;"-"&amp;H2551</f>
        <v>B2Sigma-11.5-e-1-2</v>
      </c>
      <c r="Q2551" t="str">
        <f>I2551&amp;"-"&amp;K2551&amp;"-"&amp;L2551&amp;"-"&amp;J2551&amp;"-"&amp;M2551</f>
        <v>X2Pi-12.5-e-1-2</v>
      </c>
      <c r="R2551">
        <f>B2551+S2551</f>
        <v>29144.328276517997</v>
      </c>
      <c r="S2551">
        <f>_xlfn.IFNA(VLOOKUP(Q2551,'MARVEL-X'!A$2:I$1400,7,FALSE),VLOOKUP(Q2551,MARVEL!A$2:J$1522,10,FALSE))</f>
        <v>5154.5682765179999</v>
      </c>
      <c r="T2551">
        <f>IF(P2551=P2550,R2551+T2550,R2551)</f>
        <v>58286.550176027995</v>
      </c>
      <c r="U2551">
        <f>IF(P2551=P2550,1+U2550,1)</f>
        <v>2</v>
      </c>
      <c r="V2551" t="str">
        <f t="shared" si="39"/>
        <v/>
      </c>
      <c r="W2551" t="str">
        <f>IF(V2551="","",IF(ABS(V2551-R2551)&gt;W$1,ABS(V2551-R2551),""))</f>
        <v/>
      </c>
      <c r="X2551" t="str">
        <f>Y2551&amp;"-"&amp;Z2551&amp;"-"&amp;AC2551&amp;"-"&amp;AD2551&amp;"-"&amp;AG2551</f>
        <v>11.5-e-B-1-0.5</v>
      </c>
      <c r="Y2551">
        <f>F2551</f>
        <v>11.5</v>
      </c>
      <c r="Z2551" s="2" t="str">
        <f>G2551</f>
        <v>e</v>
      </c>
      <c r="AA2551">
        <f>_xlfn.IFNA(VLOOKUP(X2551,'duo-out'!A$2:Q$5000,5,FALSE),E2551+10*(H2551-1)+1+_xlfn.IFNA(VLOOKUP(D2551,states!A$2:C$10,3,FALSE),1))</f>
        <v>62</v>
      </c>
      <c r="AB2551" t="str">
        <f>IF(V2551="","",V2551)</f>
        <v/>
      </c>
      <c r="AC2551" s="2" t="str">
        <f>_xlfn.IFNA(VLOOKUP(D2551,states!A$2:C$10,2,FALSE),"XX")</f>
        <v>B</v>
      </c>
      <c r="AD2551">
        <f>E2551</f>
        <v>1</v>
      </c>
      <c r="AE2551">
        <f>_xlfn.IFNA(VLOOKUP(D2551,states!A$2:D$10,4,FALSE),0)</f>
        <v>0</v>
      </c>
      <c r="AF2551">
        <v>0.5</v>
      </c>
      <c r="AG2551">
        <f>IF(AE2551=0,AF2551,IF(AE2551=1,IF(F2551=0.5,0.5,IF(H2551=1,0.5,1.5)),IF(F2551=0.5,0.5,IF(H2551=1,2.5,1.5))))</f>
        <v>0.5</v>
      </c>
      <c r="AH2551" s="7">
        <f>IF(AC2551="XX",0,1/C2551^(1/5)*IF(E2551=0,100,1)/(E2551+1)^(1/4))</f>
        <v>0.85880388261703122</v>
      </c>
    </row>
    <row r="2552" spans="1:34">
      <c r="A2552">
        <v>6321</v>
      </c>
      <c r="B2552" s="1">
        <v>24325.46</v>
      </c>
      <c r="C2552" s="6">
        <v>0.5</v>
      </c>
      <c r="D2552" t="s">
        <v>4</v>
      </c>
      <c r="E2552">
        <v>1</v>
      </c>
      <c r="F2552">
        <v>11.5</v>
      </c>
      <c r="G2552" t="s">
        <v>1</v>
      </c>
      <c r="H2552">
        <v>2</v>
      </c>
      <c r="I2552" t="s">
        <v>0</v>
      </c>
      <c r="J2552">
        <v>1</v>
      </c>
      <c r="K2552">
        <v>11.5</v>
      </c>
      <c r="L2552" t="s">
        <v>2</v>
      </c>
      <c r="M2552">
        <v>2</v>
      </c>
      <c r="N2552" t="s">
        <v>6377</v>
      </c>
      <c r="O2552">
        <v>1</v>
      </c>
      <c r="P2552" t="str">
        <f>D2552&amp;"-"&amp;F2552&amp;"-"&amp;G2552&amp;"-"&amp;E2552&amp;"-"&amp;H2552</f>
        <v>B2Sigma-11.5-e-1-2</v>
      </c>
      <c r="Q2552" t="str">
        <f>I2552&amp;"-"&amp;K2552&amp;"-"&amp;L2552&amp;"-"&amp;J2552&amp;"-"&amp;M2552</f>
        <v>X2Pi-11.5-f-1-2</v>
      </c>
      <c r="R2552">
        <f>B2552+S2552</f>
        <v>29143.217611404998</v>
      </c>
      <c r="S2552">
        <f>_xlfn.IFNA(VLOOKUP(Q2552,'MARVEL-X'!A$2:I$1400,7,FALSE),VLOOKUP(Q2552,MARVEL!A$2:J$1522,10,FALSE))</f>
        <v>4817.7576114049998</v>
      </c>
      <c r="T2552">
        <f>IF(P2552=P2551,R2552+T2551,R2552)</f>
        <v>87429.767787432997</v>
      </c>
      <c r="U2552">
        <f>IF(P2552=P2551,1+U2551,1)</f>
        <v>3</v>
      </c>
      <c r="V2552" t="str">
        <f t="shared" si="39"/>
        <v/>
      </c>
      <c r="W2552" t="str">
        <f>IF(V2552="","",IF(ABS(V2552-R2552)&gt;W$1,ABS(V2552-R2552),""))</f>
        <v/>
      </c>
      <c r="X2552" t="str">
        <f>Y2552&amp;"-"&amp;Z2552&amp;"-"&amp;AC2552&amp;"-"&amp;AD2552&amp;"-"&amp;AG2552</f>
        <v>11.5-e-B-1-0.5</v>
      </c>
      <c r="Y2552">
        <f>F2552</f>
        <v>11.5</v>
      </c>
      <c r="Z2552" s="2" t="str">
        <f>G2552</f>
        <v>e</v>
      </c>
      <c r="AA2552">
        <f>_xlfn.IFNA(VLOOKUP(X2552,'duo-out'!A$2:Q$5000,5,FALSE),E2552+10*(H2552-1)+1+_xlfn.IFNA(VLOOKUP(D2552,states!A$2:C$10,3,FALSE),1))</f>
        <v>62</v>
      </c>
      <c r="AB2552" t="str">
        <f>IF(V2552="","",V2552)</f>
        <v/>
      </c>
      <c r="AC2552" s="2" t="str">
        <f>_xlfn.IFNA(VLOOKUP(D2552,states!A$2:C$10,2,FALSE),"XX")</f>
        <v>B</v>
      </c>
      <c r="AD2552">
        <f>E2552</f>
        <v>1</v>
      </c>
      <c r="AE2552">
        <f>_xlfn.IFNA(VLOOKUP(D2552,states!A$2:D$10,4,FALSE),0)</f>
        <v>0</v>
      </c>
      <c r="AF2552">
        <v>0.5</v>
      </c>
      <c r="AG2552">
        <f>IF(AE2552=0,AF2552,IF(AE2552=1,IF(F2552=0.5,0.5,IF(H2552=1,0.5,1.5)),IF(F2552=0.5,0.5,IF(H2552=1,2.5,1.5))))</f>
        <v>0.5</v>
      </c>
      <c r="AH2552" s="7">
        <f>IF(AC2552="XX",0,1/C2552^(1/5)*IF(E2552=0,100,1)/(E2552+1)^(1/4))</f>
        <v>0.96593632892484571</v>
      </c>
    </row>
    <row r="2553" spans="1:34">
      <c r="A2553">
        <v>325</v>
      </c>
      <c r="B2553" s="1">
        <v>24648.17</v>
      </c>
      <c r="C2553" s="6">
        <v>0.5</v>
      </c>
      <c r="D2553" t="s">
        <v>4</v>
      </c>
      <c r="E2553">
        <v>1</v>
      </c>
      <c r="F2553">
        <v>11.5</v>
      </c>
      <c r="G2553" t="s">
        <v>1</v>
      </c>
      <c r="H2553">
        <v>2</v>
      </c>
      <c r="I2553" t="s">
        <v>0</v>
      </c>
      <c r="J2553">
        <v>1</v>
      </c>
      <c r="K2553">
        <v>10.5</v>
      </c>
      <c r="L2553" t="s">
        <v>1</v>
      </c>
      <c r="M2553">
        <v>2</v>
      </c>
      <c r="N2553" t="s">
        <v>380</v>
      </c>
      <c r="O2553">
        <v>-1</v>
      </c>
      <c r="P2553" t="str">
        <f>D2553&amp;"-"&amp;F2553&amp;"-"&amp;G2553&amp;"-"&amp;E2553&amp;"-"&amp;H2553</f>
        <v>B2Sigma-11.5-e-1-2</v>
      </c>
      <c r="Q2553" t="str">
        <f>I2553&amp;"-"&amp;K2553&amp;"-"&amp;L2553&amp;"-"&amp;J2553&amp;"-"&amp;M2553</f>
        <v>X2Pi-10.5-e-1-2</v>
      </c>
      <c r="R2553">
        <f>B2553+S2553</f>
        <v>29142.545276518998</v>
      </c>
      <c r="S2553">
        <f>_xlfn.IFNA(VLOOKUP(Q2553,'MARVEL-X'!A$2:I$1400,7,FALSE),VLOOKUP(Q2553,MARVEL!A$2:J$1522,10,FALSE))</f>
        <v>4494.3752765190002</v>
      </c>
      <c r="T2553">
        <f>IF(P2553=P2552,R2553+T2552,R2553)</f>
        <v>116572.31306395199</v>
      </c>
      <c r="U2553">
        <f>IF(P2553=P2552,1+U2552,1)</f>
        <v>4</v>
      </c>
      <c r="V2553" t="str">
        <f t="shared" si="39"/>
        <v/>
      </c>
      <c r="W2553" t="str">
        <f>IF(V2553="","",IF(ABS(V2553-R2553)&gt;W$1,ABS(V2553-R2553),""))</f>
        <v/>
      </c>
      <c r="X2553" t="str">
        <f>Y2553&amp;"-"&amp;Z2553&amp;"-"&amp;AC2553&amp;"-"&amp;AD2553&amp;"-"&amp;AG2553</f>
        <v>11.5-e-B-1-0.5</v>
      </c>
      <c r="Y2553">
        <f>F2553</f>
        <v>11.5</v>
      </c>
      <c r="Z2553" s="2" t="str">
        <f>G2553</f>
        <v>e</v>
      </c>
      <c r="AA2553">
        <f>_xlfn.IFNA(VLOOKUP(X2553,'duo-out'!A$2:Q$5000,5,FALSE),E2553+10*(H2553-1)+1+_xlfn.IFNA(VLOOKUP(D2553,states!A$2:C$10,3,FALSE),1))</f>
        <v>62</v>
      </c>
      <c r="AB2553" t="str">
        <f>IF(V2553="","",V2553)</f>
        <v/>
      </c>
      <c r="AC2553" s="2" t="str">
        <f>_xlfn.IFNA(VLOOKUP(D2553,states!A$2:C$10,2,FALSE),"XX")</f>
        <v>B</v>
      </c>
      <c r="AD2553">
        <f>E2553</f>
        <v>1</v>
      </c>
      <c r="AE2553">
        <f>_xlfn.IFNA(VLOOKUP(D2553,states!A$2:D$10,4,FALSE),0)</f>
        <v>0</v>
      </c>
      <c r="AF2553">
        <v>0.5</v>
      </c>
      <c r="AG2553">
        <f>IF(AE2553=0,AF2553,IF(AE2553=1,IF(F2553=0.5,0.5,IF(H2553=1,0.5,1.5)),IF(F2553=0.5,0.5,IF(H2553=1,2.5,1.5))))</f>
        <v>0.5</v>
      </c>
      <c r="AH2553" s="7">
        <f>IF(AC2553="XX",0,1/C2553^(1/5)*IF(E2553=0,100,1)/(E2553+1)^(1/4))</f>
        <v>0.96593632892484571</v>
      </c>
    </row>
    <row r="2554" spans="1:34">
      <c r="A2554">
        <v>6303</v>
      </c>
      <c r="B2554" s="1">
        <v>26626.07</v>
      </c>
      <c r="C2554" s="6">
        <v>0.5</v>
      </c>
      <c r="D2554" t="s">
        <v>4</v>
      </c>
      <c r="E2554">
        <v>1</v>
      </c>
      <c r="F2554">
        <v>11.5</v>
      </c>
      <c r="G2554" t="s">
        <v>1</v>
      </c>
      <c r="H2554">
        <v>2</v>
      </c>
      <c r="I2554" t="s">
        <v>0</v>
      </c>
      <c r="J2554">
        <v>0</v>
      </c>
      <c r="K2554">
        <v>12.5</v>
      </c>
      <c r="L2554" t="s">
        <v>1</v>
      </c>
      <c r="M2554">
        <v>2</v>
      </c>
      <c r="N2554" t="s">
        <v>6359</v>
      </c>
      <c r="O2554">
        <v>1</v>
      </c>
      <c r="P2554" t="str">
        <f>D2554&amp;"-"&amp;F2554&amp;"-"&amp;G2554&amp;"-"&amp;E2554&amp;"-"&amp;H2554</f>
        <v>B2Sigma-11.5-e-1-2</v>
      </c>
      <c r="Q2554" t="str">
        <f>I2554&amp;"-"&amp;K2554&amp;"-"&amp;L2554&amp;"-"&amp;J2554&amp;"-"&amp;M2554</f>
        <v>X2Pi-12.5-e-0-2</v>
      </c>
      <c r="R2554">
        <f>B2554+S2554</f>
        <v>29143.346720661</v>
      </c>
      <c r="S2554">
        <f>_xlfn.IFNA(VLOOKUP(Q2554,'MARVEL-X'!A$2:I$1400,7,FALSE),VLOOKUP(Q2554,MARVEL!A$2:J$1522,10,FALSE))</f>
        <v>2517.2767206610001</v>
      </c>
      <c r="T2554">
        <f>IF(P2554=P2553,R2554+T2553,R2554)</f>
        <v>145715.659784613</v>
      </c>
      <c r="U2554">
        <f>IF(P2554=P2553,1+U2553,1)</f>
        <v>5</v>
      </c>
      <c r="V2554" t="str">
        <f t="shared" si="39"/>
        <v/>
      </c>
      <c r="W2554" t="str">
        <f>IF(V2554="","",IF(ABS(V2554-R2554)&gt;W$1,ABS(V2554-R2554),""))</f>
        <v/>
      </c>
      <c r="X2554" t="str">
        <f>Y2554&amp;"-"&amp;Z2554&amp;"-"&amp;AC2554&amp;"-"&amp;AD2554&amp;"-"&amp;AG2554</f>
        <v>11.5-e-B-1-0.5</v>
      </c>
      <c r="Y2554">
        <f>F2554</f>
        <v>11.5</v>
      </c>
      <c r="Z2554" s="2" t="str">
        <f>G2554</f>
        <v>e</v>
      </c>
      <c r="AA2554">
        <f>_xlfn.IFNA(VLOOKUP(X2554,'duo-out'!A$2:Q$5000,5,FALSE),E2554+10*(H2554-1)+1+_xlfn.IFNA(VLOOKUP(D2554,states!A$2:C$10,3,FALSE),1))</f>
        <v>62</v>
      </c>
      <c r="AB2554" t="str">
        <f>IF(V2554="","",V2554)</f>
        <v/>
      </c>
      <c r="AC2554" s="2" t="str">
        <f>_xlfn.IFNA(VLOOKUP(D2554,states!A$2:C$10,2,FALSE),"XX")</f>
        <v>B</v>
      </c>
      <c r="AD2554">
        <f>E2554</f>
        <v>1</v>
      </c>
      <c r="AE2554">
        <f>_xlfn.IFNA(VLOOKUP(D2554,states!A$2:D$10,4,FALSE),0)</f>
        <v>0</v>
      </c>
      <c r="AF2554">
        <v>0.5</v>
      </c>
      <c r="AG2554">
        <f>IF(AE2554=0,AF2554,IF(AE2554=1,IF(F2554=0.5,0.5,IF(H2554=1,0.5,1.5)),IF(F2554=0.5,0.5,IF(H2554=1,2.5,1.5))))</f>
        <v>0.5</v>
      </c>
      <c r="AH2554" s="7">
        <f>IF(AC2554="XX",0,1/C2554^(1/5)*IF(E2554=0,100,1)/(E2554+1)^(1/4))</f>
        <v>0.96593632892484571</v>
      </c>
    </row>
    <row r="2555" spans="1:34">
      <c r="A2555">
        <v>6294</v>
      </c>
      <c r="B2555" s="1">
        <v>26976.32</v>
      </c>
      <c r="C2555" s="6">
        <v>0.5</v>
      </c>
      <c r="D2555" t="s">
        <v>4</v>
      </c>
      <c r="E2555">
        <v>1</v>
      </c>
      <c r="F2555">
        <v>11.5</v>
      </c>
      <c r="G2555" t="s">
        <v>1</v>
      </c>
      <c r="H2555">
        <v>2</v>
      </c>
      <c r="I2555" t="s">
        <v>0</v>
      </c>
      <c r="J2555">
        <v>0</v>
      </c>
      <c r="K2555">
        <v>11.5</v>
      </c>
      <c r="L2555" t="s">
        <v>2</v>
      </c>
      <c r="M2555">
        <v>2</v>
      </c>
      <c r="N2555" t="s">
        <v>6350</v>
      </c>
      <c r="O2555">
        <v>1</v>
      </c>
      <c r="P2555" t="str">
        <f>D2555&amp;"-"&amp;F2555&amp;"-"&amp;G2555&amp;"-"&amp;E2555&amp;"-"&amp;H2555</f>
        <v>B2Sigma-11.5-e-1-2</v>
      </c>
      <c r="Q2555" t="str">
        <f>I2555&amp;"-"&amp;K2555&amp;"-"&amp;L2555&amp;"-"&amp;J2555&amp;"-"&amp;M2555</f>
        <v>X2Pi-11.5-f-0-2</v>
      </c>
      <c r="R2555">
        <f>B2555+S2555</f>
        <v>29143.420435784999</v>
      </c>
      <c r="S2555">
        <f>_xlfn.IFNA(VLOOKUP(Q2555,'MARVEL-X'!A$2:I$1400,7,FALSE),VLOOKUP(Q2555,MARVEL!A$2:J$1522,10,FALSE))</f>
        <v>2167.1004357850002</v>
      </c>
      <c r="T2555">
        <f>IF(P2555=P2554,R2555+T2554,R2555)</f>
        <v>174859.080220398</v>
      </c>
      <c r="U2555">
        <f>IF(P2555=P2554,1+U2554,1)</f>
        <v>6</v>
      </c>
      <c r="V2555" t="str">
        <f t="shared" si="39"/>
        <v/>
      </c>
      <c r="W2555" t="str">
        <f>IF(V2555="","",IF(ABS(V2555-R2555)&gt;W$1,ABS(V2555-R2555),""))</f>
        <v/>
      </c>
      <c r="X2555" t="str">
        <f>Y2555&amp;"-"&amp;Z2555&amp;"-"&amp;AC2555&amp;"-"&amp;AD2555&amp;"-"&amp;AG2555</f>
        <v>11.5-e-B-1-0.5</v>
      </c>
      <c r="Y2555">
        <f>F2555</f>
        <v>11.5</v>
      </c>
      <c r="Z2555" s="2" t="str">
        <f>G2555</f>
        <v>e</v>
      </c>
      <c r="AA2555">
        <f>_xlfn.IFNA(VLOOKUP(X2555,'duo-out'!A$2:Q$5000,5,FALSE),E2555+10*(H2555-1)+1+_xlfn.IFNA(VLOOKUP(D2555,states!A$2:C$10,3,FALSE),1))</f>
        <v>62</v>
      </c>
      <c r="AB2555" t="str">
        <f>IF(V2555="","",V2555)</f>
        <v/>
      </c>
      <c r="AC2555" s="2" t="str">
        <f>_xlfn.IFNA(VLOOKUP(D2555,states!A$2:C$10,2,FALSE),"XX")</f>
        <v>B</v>
      </c>
      <c r="AD2555">
        <f>E2555</f>
        <v>1</v>
      </c>
      <c r="AE2555">
        <f>_xlfn.IFNA(VLOOKUP(D2555,states!A$2:D$10,4,FALSE),0)</f>
        <v>0</v>
      </c>
      <c r="AF2555">
        <v>0.5</v>
      </c>
      <c r="AG2555">
        <f>IF(AE2555=0,AF2555,IF(AE2555=1,IF(F2555=0.5,0.5,IF(H2555=1,0.5,1.5)),IF(F2555=0.5,0.5,IF(H2555=1,2.5,1.5))))</f>
        <v>0.5</v>
      </c>
      <c r="AH2555" s="7">
        <f>IF(AC2555="XX",0,1/C2555^(1/5)*IF(E2555=0,100,1)/(E2555+1)^(1/4))</f>
        <v>0.96593632892484571</v>
      </c>
    </row>
    <row r="2556" spans="1:34">
      <c r="A2556">
        <v>6286</v>
      </c>
      <c r="B2556" s="1">
        <v>27312.23</v>
      </c>
      <c r="C2556" s="6">
        <v>0.5</v>
      </c>
      <c r="D2556" t="s">
        <v>4</v>
      </c>
      <c r="E2556">
        <v>1</v>
      </c>
      <c r="F2556">
        <v>11.5</v>
      </c>
      <c r="G2556" t="s">
        <v>1</v>
      </c>
      <c r="H2556">
        <v>2</v>
      </c>
      <c r="I2556" t="s">
        <v>0</v>
      </c>
      <c r="J2556">
        <v>0</v>
      </c>
      <c r="K2556">
        <v>10.5</v>
      </c>
      <c r="L2556" t="s">
        <v>1</v>
      </c>
      <c r="M2556">
        <v>2</v>
      </c>
      <c r="N2556" t="s">
        <v>6342</v>
      </c>
      <c r="O2556">
        <v>1</v>
      </c>
      <c r="P2556" t="str">
        <f>D2556&amp;"-"&amp;F2556&amp;"-"&amp;G2556&amp;"-"&amp;E2556&amp;"-"&amp;H2556</f>
        <v>B2Sigma-11.5-e-1-2</v>
      </c>
      <c r="Q2556" t="str">
        <f>I2556&amp;"-"&amp;K2556&amp;"-"&amp;L2556&amp;"-"&amp;J2556&amp;"-"&amp;M2556</f>
        <v>X2Pi-10.5-e-0-2</v>
      </c>
      <c r="R2556">
        <f>B2556+S2556</f>
        <v>29143.151899509998</v>
      </c>
      <c r="S2556">
        <f>_xlfn.IFNA(VLOOKUP(Q2556,'MARVEL-X'!A$2:I$1400,7,FALSE),VLOOKUP(Q2556,MARVEL!A$2:J$1522,10,FALSE))</f>
        <v>1830.92189951</v>
      </c>
      <c r="T2556">
        <f>IF(P2556=P2555,R2556+T2555,R2556)</f>
        <v>204002.232119908</v>
      </c>
      <c r="U2556">
        <f>IF(P2556=P2555,1+U2555,1)</f>
        <v>7</v>
      </c>
      <c r="V2556">
        <f t="shared" si="39"/>
        <v>29143.176017129714</v>
      </c>
      <c r="W2556" t="str">
        <f>IF(V2556="","",IF(ABS(V2556-R2556)&gt;W$1,ABS(V2556-R2556),""))</f>
        <v/>
      </c>
      <c r="X2556" t="str">
        <f>Y2556&amp;"-"&amp;Z2556&amp;"-"&amp;AC2556&amp;"-"&amp;AD2556&amp;"-"&amp;AG2556</f>
        <v>11.5-e-B-1-0.5</v>
      </c>
      <c r="Y2556">
        <f>F2556</f>
        <v>11.5</v>
      </c>
      <c r="Z2556" s="2" t="str">
        <f>G2556</f>
        <v>e</v>
      </c>
      <c r="AA2556">
        <f>_xlfn.IFNA(VLOOKUP(X2556,'duo-out'!A$2:Q$5000,5,FALSE),E2556+10*(H2556-1)+1+_xlfn.IFNA(VLOOKUP(D2556,states!A$2:C$10,3,FALSE),1))</f>
        <v>62</v>
      </c>
      <c r="AB2556">
        <f>IF(V2556="","",V2556)</f>
        <v>29143.176017129714</v>
      </c>
      <c r="AC2556" s="2" t="str">
        <f>_xlfn.IFNA(VLOOKUP(D2556,states!A$2:C$10,2,FALSE),"XX")</f>
        <v>B</v>
      </c>
      <c r="AD2556">
        <f>E2556</f>
        <v>1</v>
      </c>
      <c r="AE2556">
        <f>_xlfn.IFNA(VLOOKUP(D2556,states!A$2:D$10,4,FALSE),0)</f>
        <v>0</v>
      </c>
      <c r="AF2556">
        <v>0.5</v>
      </c>
      <c r="AG2556">
        <f>IF(AE2556=0,AF2556,IF(AE2556=1,IF(F2556=0.5,0.5,IF(H2556=1,0.5,1.5)),IF(F2556=0.5,0.5,IF(H2556=1,2.5,1.5))))</f>
        <v>0.5</v>
      </c>
      <c r="AH2556" s="7">
        <f>IF(AC2556="XX",0,1/C2556^(1/5)*IF(E2556=0,100,1)/(E2556+1)^(1/4))</f>
        <v>0.96593632892484571</v>
      </c>
    </row>
    <row r="2557" spans="1:34">
      <c r="A2557">
        <v>5058</v>
      </c>
      <c r="B2557" s="1">
        <v>25800.62</v>
      </c>
      <c r="C2557" s="6">
        <v>0.2</v>
      </c>
      <c r="D2557" t="s">
        <v>4</v>
      </c>
      <c r="E2557">
        <v>0</v>
      </c>
      <c r="F2557">
        <v>11.5</v>
      </c>
      <c r="G2557" t="s">
        <v>2</v>
      </c>
      <c r="H2557">
        <v>1</v>
      </c>
      <c r="I2557" t="s">
        <v>0</v>
      </c>
      <c r="J2557">
        <v>0</v>
      </c>
      <c r="K2557">
        <v>10.5</v>
      </c>
      <c r="L2557" t="s">
        <v>2</v>
      </c>
      <c r="M2557">
        <v>1</v>
      </c>
      <c r="N2557" t="s">
        <v>5114</v>
      </c>
      <c r="O2557">
        <v>1</v>
      </c>
      <c r="P2557" t="str">
        <f>D2557&amp;"-"&amp;F2557&amp;"-"&amp;G2557&amp;"-"&amp;E2557&amp;"-"&amp;H2557</f>
        <v>B2Sigma-11.5-f-0-1</v>
      </c>
      <c r="Q2557" t="str">
        <f>I2557&amp;"-"&amp;K2557&amp;"-"&amp;L2557&amp;"-"&amp;J2557&amp;"-"&amp;M2557</f>
        <v>X2Pi-10.5-f-0-1</v>
      </c>
      <c r="R2557">
        <f>B2557+S2557</f>
        <v>27328.543225415</v>
      </c>
      <c r="S2557">
        <f>_xlfn.IFNA(VLOOKUP(Q2557,'MARVEL-X'!A$2:I$1400,7,FALSE),VLOOKUP(Q2557,MARVEL!A$2:J$1522,10,FALSE))</f>
        <v>1527.9232254149999</v>
      </c>
      <c r="T2557">
        <f>IF(P2557=P2556,R2557+T2556,R2557)</f>
        <v>27328.543225415</v>
      </c>
      <c r="U2557">
        <f>IF(P2557=P2556,1+U2556,1)</f>
        <v>1</v>
      </c>
      <c r="V2557" t="str">
        <f t="shared" si="39"/>
        <v/>
      </c>
      <c r="W2557" t="str">
        <f>IF(V2557="","",IF(ABS(V2557-R2557)&gt;W$1,ABS(V2557-R2557),""))</f>
        <v/>
      </c>
      <c r="X2557" t="str">
        <f>Y2557&amp;"-"&amp;Z2557&amp;"-"&amp;AC2557&amp;"-"&amp;AD2557&amp;"-"&amp;AG2557</f>
        <v>11.5-f-B-0-0.5</v>
      </c>
      <c r="Y2557">
        <f>F2557</f>
        <v>11.5</v>
      </c>
      <c r="Z2557" s="2" t="str">
        <f>G2557</f>
        <v>f</v>
      </c>
      <c r="AA2557">
        <f>_xlfn.IFNA(VLOOKUP(X2557,'duo-out'!A$2:Q$5000,5,FALSE),E2557+10*(H2557-1)+1+_xlfn.IFNA(VLOOKUP(D2557,states!A$2:C$10,3,FALSE),1))</f>
        <v>51</v>
      </c>
      <c r="AB2557" t="str">
        <f>IF(V2557="","",V2557)</f>
        <v/>
      </c>
      <c r="AC2557" s="2" t="str">
        <f>_xlfn.IFNA(VLOOKUP(D2557,states!A$2:C$10,2,FALSE),"XX")</f>
        <v>B</v>
      </c>
      <c r="AD2557">
        <f>E2557</f>
        <v>0</v>
      </c>
      <c r="AE2557">
        <f>_xlfn.IFNA(VLOOKUP(D2557,states!A$2:D$10,4,FALSE),0)</f>
        <v>0</v>
      </c>
      <c r="AF2557">
        <v>0.5</v>
      </c>
      <c r="AG2557">
        <f>IF(AE2557=0,AF2557,IF(AE2557=1,IF(F2557=0.5,0.5,IF(H2557=1,0.5,1.5)),IF(F2557=0.5,0.5,IF(H2557=1,2.5,1.5))))</f>
        <v>0.5</v>
      </c>
      <c r="AH2557" s="7">
        <f>IF(AC2557="XX",0,1/C2557^(1/5)*IF(E2557=0,100,1)/(E2557+1)^(1/4))</f>
        <v>137.97296614612148</v>
      </c>
    </row>
    <row r="2558" spans="1:34">
      <c r="A2558">
        <v>5022</v>
      </c>
      <c r="B2558" s="1">
        <v>25166.27</v>
      </c>
      <c r="C2558" s="6">
        <v>0.2</v>
      </c>
      <c r="D2558" t="s">
        <v>4</v>
      </c>
      <c r="E2558">
        <v>0</v>
      </c>
      <c r="F2558">
        <v>11.5</v>
      </c>
      <c r="G2558" t="s">
        <v>2</v>
      </c>
      <c r="H2558">
        <v>1</v>
      </c>
      <c r="I2558" t="s">
        <v>0</v>
      </c>
      <c r="J2558">
        <v>0</v>
      </c>
      <c r="K2558">
        <v>12.5</v>
      </c>
      <c r="L2558" t="s">
        <v>2</v>
      </c>
      <c r="M2558">
        <v>1</v>
      </c>
      <c r="N2558" t="s">
        <v>5078</v>
      </c>
      <c r="O2558">
        <v>1</v>
      </c>
      <c r="P2558" t="str">
        <f>D2558&amp;"-"&amp;F2558&amp;"-"&amp;G2558&amp;"-"&amp;E2558&amp;"-"&amp;H2558</f>
        <v>B2Sigma-11.5-f-0-1</v>
      </c>
      <c r="Q2558" t="str">
        <f>I2558&amp;"-"&amp;K2558&amp;"-"&amp;L2558&amp;"-"&amp;J2558&amp;"-"&amp;M2558</f>
        <v>X2Pi-12.5-f-0-1</v>
      </c>
      <c r="R2558">
        <f>B2558+S2558</f>
        <v>27328.511202836002</v>
      </c>
      <c r="S2558">
        <f>_xlfn.IFNA(VLOOKUP(Q2558,'MARVEL-X'!A$2:I$1400,7,FALSE),VLOOKUP(Q2558,MARVEL!A$2:J$1522,10,FALSE))</f>
        <v>2162.241202836</v>
      </c>
      <c r="T2558">
        <f>IF(P2558=P2557,R2558+T2557,R2558)</f>
        <v>54657.054428251002</v>
      </c>
      <c r="U2558">
        <f>IF(P2558=P2557,1+U2557,1)</f>
        <v>2</v>
      </c>
      <c r="V2558" t="str">
        <f t="shared" si="39"/>
        <v/>
      </c>
      <c r="W2558" t="str">
        <f>IF(V2558="","",IF(ABS(V2558-R2558)&gt;W$1,ABS(V2558-R2558),""))</f>
        <v/>
      </c>
      <c r="X2558" t="str">
        <f>Y2558&amp;"-"&amp;Z2558&amp;"-"&amp;AC2558&amp;"-"&amp;AD2558&amp;"-"&amp;AG2558</f>
        <v>11.5-f-B-0-0.5</v>
      </c>
      <c r="Y2558">
        <f>F2558</f>
        <v>11.5</v>
      </c>
      <c r="Z2558" s="2" t="str">
        <f>G2558</f>
        <v>f</v>
      </c>
      <c r="AA2558">
        <f>_xlfn.IFNA(VLOOKUP(X2558,'duo-out'!A$2:Q$5000,5,FALSE),E2558+10*(H2558-1)+1+_xlfn.IFNA(VLOOKUP(D2558,states!A$2:C$10,3,FALSE),1))</f>
        <v>51</v>
      </c>
      <c r="AB2558" t="str">
        <f>IF(V2558="","",V2558)</f>
        <v/>
      </c>
      <c r="AC2558" s="2" t="str">
        <f>_xlfn.IFNA(VLOOKUP(D2558,states!A$2:C$10,2,FALSE),"XX")</f>
        <v>B</v>
      </c>
      <c r="AD2558">
        <f>E2558</f>
        <v>0</v>
      </c>
      <c r="AE2558">
        <f>_xlfn.IFNA(VLOOKUP(D2558,states!A$2:D$10,4,FALSE),0)</f>
        <v>0</v>
      </c>
      <c r="AF2558">
        <v>0.5</v>
      </c>
      <c r="AG2558">
        <f>IF(AE2558=0,AF2558,IF(AE2558=1,IF(F2558=0.5,0.5,IF(H2558=1,0.5,1.5)),IF(F2558=0.5,0.5,IF(H2558=1,2.5,1.5))))</f>
        <v>0.5</v>
      </c>
      <c r="AH2558" s="7">
        <f>IF(AC2558="XX",0,1/C2558^(1/5)*IF(E2558=0,100,1)/(E2558+1)^(1/4))</f>
        <v>137.97296614612148</v>
      </c>
    </row>
    <row r="2559" spans="1:34">
      <c r="A2559">
        <v>4310</v>
      </c>
      <c r="B2559" s="1">
        <v>25166.284899999999</v>
      </c>
      <c r="C2559" s="6">
        <v>0.01</v>
      </c>
      <c r="D2559" t="s">
        <v>4</v>
      </c>
      <c r="E2559">
        <v>0</v>
      </c>
      <c r="F2559">
        <v>11.5</v>
      </c>
      <c r="G2559" t="s">
        <v>2</v>
      </c>
      <c r="H2559">
        <v>1</v>
      </c>
      <c r="I2559" t="s">
        <v>0</v>
      </c>
      <c r="J2559">
        <v>0</v>
      </c>
      <c r="K2559">
        <v>12.5</v>
      </c>
      <c r="L2559" t="s">
        <v>2</v>
      </c>
      <c r="M2559">
        <v>1</v>
      </c>
      <c r="N2559" t="s">
        <v>4366</v>
      </c>
      <c r="O2559">
        <v>1</v>
      </c>
      <c r="P2559" t="str">
        <f>D2559&amp;"-"&amp;F2559&amp;"-"&amp;G2559&amp;"-"&amp;E2559&amp;"-"&amp;H2559</f>
        <v>B2Sigma-11.5-f-0-1</v>
      </c>
      <c r="Q2559" t="str">
        <f>I2559&amp;"-"&amp;K2559&amp;"-"&amp;L2559&amp;"-"&amp;J2559&amp;"-"&amp;M2559</f>
        <v>X2Pi-12.5-f-0-1</v>
      </c>
      <c r="R2559">
        <f>B2559+S2559</f>
        <v>27328.526102836</v>
      </c>
      <c r="S2559">
        <f>_xlfn.IFNA(VLOOKUP(Q2559,'MARVEL-X'!A$2:I$1400,7,FALSE),VLOOKUP(Q2559,MARVEL!A$2:J$1522,10,FALSE))</f>
        <v>2162.241202836</v>
      </c>
      <c r="T2559">
        <f>IF(P2559=P2558,R2559+T2558,R2559)</f>
        <v>81985.580531087006</v>
      </c>
      <c r="U2559">
        <f>IF(P2559=P2558,1+U2558,1)</f>
        <v>3</v>
      </c>
      <c r="V2559" t="str">
        <f t="shared" si="39"/>
        <v/>
      </c>
      <c r="W2559" t="str">
        <f>IF(V2559="","",IF(ABS(V2559-R2559)&gt;W$1,ABS(V2559-R2559),""))</f>
        <v/>
      </c>
      <c r="X2559" t="str">
        <f>Y2559&amp;"-"&amp;Z2559&amp;"-"&amp;AC2559&amp;"-"&amp;AD2559&amp;"-"&amp;AG2559</f>
        <v>11.5-f-B-0-0.5</v>
      </c>
      <c r="Y2559">
        <f>F2559</f>
        <v>11.5</v>
      </c>
      <c r="Z2559" s="2" t="str">
        <f>G2559</f>
        <v>f</v>
      </c>
      <c r="AA2559">
        <f>_xlfn.IFNA(VLOOKUP(X2559,'duo-out'!A$2:Q$5000,5,FALSE),E2559+10*(H2559-1)+1+_xlfn.IFNA(VLOOKUP(D2559,states!A$2:C$10,3,FALSE),1))</f>
        <v>51</v>
      </c>
      <c r="AB2559" t="str">
        <f>IF(V2559="","",V2559)</f>
        <v/>
      </c>
      <c r="AC2559" s="2" t="str">
        <f>_xlfn.IFNA(VLOOKUP(D2559,states!A$2:C$10,2,FALSE),"XX")</f>
        <v>B</v>
      </c>
      <c r="AD2559">
        <f>E2559</f>
        <v>0</v>
      </c>
      <c r="AE2559">
        <f>_xlfn.IFNA(VLOOKUP(D2559,states!A$2:D$10,4,FALSE),0)</f>
        <v>0</v>
      </c>
      <c r="AF2559">
        <v>0.5</v>
      </c>
      <c r="AG2559">
        <f>IF(AE2559=0,AF2559,IF(AE2559=1,IF(F2559=0.5,0.5,IF(H2559=1,0.5,1.5)),IF(F2559=0.5,0.5,IF(H2559=1,2.5,1.5))))</f>
        <v>0.5</v>
      </c>
      <c r="AH2559" s="7">
        <f>IF(AC2559="XX",0,1/C2559^(1/5)*IF(E2559=0,100,1)/(E2559+1)^(1/4))</f>
        <v>251.188643150958</v>
      </c>
    </row>
    <row r="2560" spans="1:34">
      <c r="A2560">
        <v>4283</v>
      </c>
      <c r="B2560" s="1">
        <v>25491.8694</v>
      </c>
      <c r="C2560" s="6">
        <v>0.01</v>
      </c>
      <c r="D2560" t="s">
        <v>4</v>
      </c>
      <c r="E2560">
        <v>0</v>
      </c>
      <c r="F2560">
        <v>11.5</v>
      </c>
      <c r="G2560" t="s">
        <v>2</v>
      </c>
      <c r="H2560">
        <v>1</v>
      </c>
      <c r="I2560" t="s">
        <v>0</v>
      </c>
      <c r="J2560">
        <v>0</v>
      </c>
      <c r="K2560">
        <v>11.5</v>
      </c>
      <c r="L2560" t="s">
        <v>1</v>
      </c>
      <c r="M2560">
        <v>1</v>
      </c>
      <c r="N2560" t="s">
        <v>4339</v>
      </c>
      <c r="O2560">
        <v>1</v>
      </c>
      <c r="P2560" t="str">
        <f>D2560&amp;"-"&amp;F2560&amp;"-"&amp;G2560&amp;"-"&amp;E2560&amp;"-"&amp;H2560</f>
        <v>B2Sigma-11.5-f-0-1</v>
      </c>
      <c r="Q2560" t="str">
        <f>I2560&amp;"-"&amp;K2560&amp;"-"&amp;L2560&amp;"-"&amp;J2560&amp;"-"&amp;M2560</f>
        <v>X2Pi-11.5-e-0-1</v>
      </c>
      <c r="R2560">
        <f>B2560+S2560</f>
        <v>27328.535732072</v>
      </c>
      <c r="S2560">
        <f>_xlfn.IFNA(VLOOKUP(Q2560,'MARVEL-X'!A$2:I$1400,7,FALSE),VLOOKUP(Q2560,MARVEL!A$2:J$1522,10,FALSE))</f>
        <v>1836.6663320719999</v>
      </c>
      <c r="T2560">
        <f>IF(P2560=P2559,R2560+T2559,R2560)</f>
        <v>109314.116263159</v>
      </c>
      <c r="U2560">
        <f>IF(P2560=P2559,1+U2559,1)</f>
        <v>4</v>
      </c>
      <c r="V2560" t="str">
        <f t="shared" si="39"/>
        <v/>
      </c>
      <c r="W2560" t="str">
        <f>IF(V2560="","",IF(ABS(V2560-R2560)&gt;W$1,ABS(V2560-R2560),""))</f>
        <v/>
      </c>
      <c r="X2560" t="str">
        <f>Y2560&amp;"-"&amp;Z2560&amp;"-"&amp;AC2560&amp;"-"&amp;AD2560&amp;"-"&amp;AG2560</f>
        <v>11.5-f-B-0-0.5</v>
      </c>
      <c r="Y2560">
        <f>F2560</f>
        <v>11.5</v>
      </c>
      <c r="Z2560" s="2" t="str">
        <f>G2560</f>
        <v>f</v>
      </c>
      <c r="AA2560">
        <f>_xlfn.IFNA(VLOOKUP(X2560,'duo-out'!A$2:Q$5000,5,FALSE),E2560+10*(H2560-1)+1+_xlfn.IFNA(VLOOKUP(D2560,states!A$2:C$10,3,FALSE),1))</f>
        <v>51</v>
      </c>
      <c r="AB2560" t="str">
        <f>IF(V2560="","",V2560)</f>
        <v/>
      </c>
      <c r="AC2560" s="2" t="str">
        <f>_xlfn.IFNA(VLOOKUP(D2560,states!A$2:C$10,2,FALSE),"XX")</f>
        <v>B</v>
      </c>
      <c r="AD2560">
        <f>E2560</f>
        <v>0</v>
      </c>
      <c r="AE2560">
        <f>_xlfn.IFNA(VLOOKUP(D2560,states!A$2:D$10,4,FALSE),0)</f>
        <v>0</v>
      </c>
      <c r="AF2560">
        <v>0.5</v>
      </c>
      <c r="AG2560">
        <f>IF(AE2560=0,AF2560,IF(AE2560=1,IF(F2560=0.5,0.5,IF(H2560=1,0.5,1.5)),IF(F2560=0.5,0.5,IF(H2560=1,2.5,1.5))))</f>
        <v>0.5</v>
      </c>
      <c r="AH2560" s="7">
        <f>IF(AC2560="XX",0,1/C2560^(1/5)*IF(E2560=0,100,1)/(E2560+1)^(1/4))</f>
        <v>251.188643150958</v>
      </c>
    </row>
    <row r="2561" spans="1:34">
      <c r="A2561">
        <v>4369</v>
      </c>
      <c r="B2561" s="1">
        <v>22515.3982</v>
      </c>
      <c r="C2561" s="6">
        <v>3.8739999999999997E-2</v>
      </c>
      <c r="D2561" t="s">
        <v>4</v>
      </c>
      <c r="E2561">
        <v>0</v>
      </c>
      <c r="F2561">
        <v>11.5</v>
      </c>
      <c r="G2561" t="s">
        <v>2</v>
      </c>
      <c r="H2561">
        <v>1</v>
      </c>
      <c r="I2561" t="s">
        <v>0</v>
      </c>
      <c r="J2561">
        <v>1</v>
      </c>
      <c r="K2561">
        <v>12.5</v>
      </c>
      <c r="L2561" t="s">
        <v>2</v>
      </c>
      <c r="M2561">
        <v>1</v>
      </c>
      <c r="N2561" t="s">
        <v>4425</v>
      </c>
      <c r="O2561">
        <v>1</v>
      </c>
      <c r="P2561" t="str">
        <f>D2561&amp;"-"&amp;F2561&amp;"-"&amp;G2561&amp;"-"&amp;E2561&amp;"-"&amp;H2561</f>
        <v>B2Sigma-11.5-f-0-1</v>
      </c>
      <c r="Q2561" t="str">
        <f>I2561&amp;"-"&amp;K2561&amp;"-"&amp;L2561&amp;"-"&amp;J2561&amp;"-"&amp;M2561</f>
        <v>X2Pi-12.5-f-1-1</v>
      </c>
      <c r="R2561">
        <f>B2561+S2561</f>
        <v>27328.500284062</v>
      </c>
      <c r="S2561">
        <f>_xlfn.IFNA(VLOOKUP(Q2561,'MARVEL-X'!A$2:I$1400,7,FALSE),VLOOKUP(Q2561,MARVEL!A$2:J$1522,10,FALSE))</f>
        <v>4813.1020840620004</v>
      </c>
      <c r="T2561">
        <f>IF(P2561=P2560,R2561+T2560,R2561)</f>
        <v>136642.616547221</v>
      </c>
      <c r="U2561">
        <f>IF(P2561=P2560,1+U2560,1)</f>
        <v>5</v>
      </c>
      <c r="V2561" t="str">
        <f t="shared" si="39"/>
        <v/>
      </c>
      <c r="W2561" t="str">
        <f>IF(V2561="","",IF(ABS(V2561-R2561)&gt;W$1,ABS(V2561-R2561),""))</f>
        <v/>
      </c>
      <c r="X2561" t="str">
        <f>Y2561&amp;"-"&amp;Z2561&amp;"-"&amp;AC2561&amp;"-"&amp;AD2561&amp;"-"&amp;AG2561</f>
        <v>11.5-f-B-0-0.5</v>
      </c>
      <c r="Y2561">
        <f>F2561</f>
        <v>11.5</v>
      </c>
      <c r="Z2561" s="2" t="str">
        <f>G2561</f>
        <v>f</v>
      </c>
      <c r="AA2561">
        <f>_xlfn.IFNA(VLOOKUP(X2561,'duo-out'!A$2:Q$5000,5,FALSE),E2561+10*(H2561-1)+1+_xlfn.IFNA(VLOOKUP(D2561,states!A$2:C$10,3,FALSE),1))</f>
        <v>51</v>
      </c>
      <c r="AB2561" t="str">
        <f>IF(V2561="","",V2561)</f>
        <v/>
      </c>
      <c r="AC2561" s="2" t="str">
        <f>_xlfn.IFNA(VLOOKUP(D2561,states!A$2:C$10,2,FALSE),"XX")</f>
        <v>B</v>
      </c>
      <c r="AD2561">
        <f>E2561</f>
        <v>0</v>
      </c>
      <c r="AE2561">
        <f>_xlfn.IFNA(VLOOKUP(D2561,states!A$2:D$10,4,FALSE),0)</f>
        <v>0</v>
      </c>
      <c r="AF2561">
        <v>0.5</v>
      </c>
      <c r="AG2561">
        <f>IF(AE2561=0,AF2561,IF(AE2561=1,IF(F2561=0.5,0.5,IF(H2561=1,0.5,1.5)),IF(F2561=0.5,0.5,IF(H2561=1,2.5,1.5))))</f>
        <v>0.5</v>
      </c>
      <c r="AH2561" s="7">
        <f>IF(AC2561="XX",0,1/C2561^(1/5)*IF(E2561=0,100,1)/(E2561+1)^(1/4))</f>
        <v>191.58789981742069</v>
      </c>
    </row>
    <row r="2562" spans="1:34">
      <c r="A2562">
        <v>4348</v>
      </c>
      <c r="B2562" s="1">
        <v>22828.6492</v>
      </c>
      <c r="C2562" s="6">
        <v>2.7629999999999998E-2</v>
      </c>
      <c r="D2562" t="s">
        <v>4</v>
      </c>
      <c r="E2562">
        <v>0</v>
      </c>
      <c r="F2562">
        <v>11.5</v>
      </c>
      <c r="G2562" t="s">
        <v>2</v>
      </c>
      <c r="H2562">
        <v>1</v>
      </c>
      <c r="I2562" t="s">
        <v>0</v>
      </c>
      <c r="J2562">
        <v>1</v>
      </c>
      <c r="K2562">
        <v>11.5</v>
      </c>
      <c r="L2562" t="s">
        <v>1</v>
      </c>
      <c r="M2562">
        <v>1</v>
      </c>
      <c r="N2562" t="s">
        <v>4404</v>
      </c>
      <c r="O2562">
        <v>1</v>
      </c>
      <c r="P2562" t="str">
        <f>D2562&amp;"-"&amp;F2562&amp;"-"&amp;G2562&amp;"-"&amp;E2562&amp;"-"&amp;H2562</f>
        <v>B2Sigma-11.5-f-0-1</v>
      </c>
      <c r="Q2562" t="str">
        <f>I2562&amp;"-"&amp;K2562&amp;"-"&amp;L2562&amp;"-"&amp;J2562&amp;"-"&amp;M2562</f>
        <v>X2Pi-11.5-e-1-1</v>
      </c>
      <c r="R2562">
        <f>B2562+S2562</f>
        <v>27328.554960218</v>
      </c>
      <c r="S2562">
        <f>_xlfn.IFNA(VLOOKUP(Q2562,'MARVEL-X'!A$2:I$1400,7,FALSE),VLOOKUP(Q2562,MARVEL!A$2:J$1522,10,FALSE))</f>
        <v>4499.9057602180001</v>
      </c>
      <c r="T2562">
        <f>IF(P2562=P2561,R2562+T2561,R2562)</f>
        <v>163971.17150743899</v>
      </c>
      <c r="U2562">
        <f>IF(P2562=P2561,1+U2561,1)</f>
        <v>6</v>
      </c>
      <c r="V2562" t="str">
        <f t="shared" si="39"/>
        <v/>
      </c>
      <c r="W2562" t="str">
        <f>IF(V2562="","",IF(ABS(V2562-R2562)&gt;W$1,ABS(V2562-R2562),""))</f>
        <v/>
      </c>
      <c r="X2562" t="str">
        <f>Y2562&amp;"-"&amp;Z2562&amp;"-"&amp;AC2562&amp;"-"&amp;AD2562&amp;"-"&amp;AG2562</f>
        <v>11.5-f-B-0-0.5</v>
      </c>
      <c r="Y2562">
        <f>F2562</f>
        <v>11.5</v>
      </c>
      <c r="Z2562" s="2" t="str">
        <f>G2562</f>
        <v>f</v>
      </c>
      <c r="AA2562">
        <f>_xlfn.IFNA(VLOOKUP(X2562,'duo-out'!A$2:Q$5000,5,FALSE),E2562+10*(H2562-1)+1+_xlfn.IFNA(VLOOKUP(D2562,states!A$2:C$10,3,FALSE),1))</f>
        <v>51</v>
      </c>
      <c r="AB2562" t="str">
        <f>IF(V2562="","",V2562)</f>
        <v/>
      </c>
      <c r="AC2562" s="2" t="str">
        <f>_xlfn.IFNA(VLOOKUP(D2562,states!A$2:C$10,2,FALSE),"XX")</f>
        <v>B</v>
      </c>
      <c r="AD2562">
        <f>E2562</f>
        <v>0</v>
      </c>
      <c r="AE2562">
        <f>_xlfn.IFNA(VLOOKUP(D2562,states!A$2:D$10,4,FALSE),0)</f>
        <v>0</v>
      </c>
      <c r="AF2562">
        <v>0.5</v>
      </c>
      <c r="AG2562">
        <f>IF(AE2562=0,AF2562,IF(AE2562=1,IF(F2562=0.5,0.5,IF(H2562=1,0.5,1.5)),IF(F2562=0.5,0.5,IF(H2562=1,2.5,1.5))))</f>
        <v>0.5</v>
      </c>
      <c r="AH2562" s="7">
        <f>IF(AC2562="XX",0,1/C2562^(1/5)*IF(E2562=0,100,1)/(E2562+1)^(1/4))</f>
        <v>204.98582163643428</v>
      </c>
    </row>
    <row r="2563" spans="1:34">
      <c r="A2563">
        <v>4257</v>
      </c>
      <c r="B2563" s="1">
        <v>25800.628799999999</v>
      </c>
      <c r="C2563" s="6">
        <v>1.5100000000000001E-2</v>
      </c>
      <c r="D2563" t="s">
        <v>4</v>
      </c>
      <c r="E2563">
        <v>0</v>
      </c>
      <c r="F2563">
        <v>11.5</v>
      </c>
      <c r="G2563" t="s">
        <v>2</v>
      </c>
      <c r="H2563">
        <v>1</v>
      </c>
      <c r="I2563" t="s">
        <v>0</v>
      </c>
      <c r="J2563">
        <v>0</v>
      </c>
      <c r="K2563">
        <v>10.5</v>
      </c>
      <c r="L2563" t="s">
        <v>2</v>
      </c>
      <c r="M2563">
        <v>1</v>
      </c>
      <c r="N2563" t="s">
        <v>4313</v>
      </c>
      <c r="O2563">
        <v>1</v>
      </c>
      <c r="P2563" t="str">
        <f>D2563&amp;"-"&amp;F2563&amp;"-"&amp;G2563&amp;"-"&amp;E2563&amp;"-"&amp;H2563</f>
        <v>B2Sigma-11.5-f-0-1</v>
      </c>
      <c r="Q2563" t="str">
        <f>I2563&amp;"-"&amp;K2563&amp;"-"&amp;L2563&amp;"-"&amp;J2563&amp;"-"&amp;M2563</f>
        <v>X2Pi-10.5-f-0-1</v>
      </c>
      <c r="R2563">
        <f>B2563+S2563</f>
        <v>27328.552025415</v>
      </c>
      <c r="S2563">
        <f>_xlfn.IFNA(VLOOKUP(Q2563,'MARVEL-X'!A$2:I$1400,7,FALSE),VLOOKUP(Q2563,MARVEL!A$2:J$1522,10,FALSE))</f>
        <v>1527.9232254149999</v>
      </c>
      <c r="T2563">
        <f>IF(P2563=P2562,R2563+T2562,R2563)</f>
        <v>191299.723532854</v>
      </c>
      <c r="U2563">
        <f>IF(P2563=P2562,1+U2562,1)</f>
        <v>7</v>
      </c>
      <c r="V2563" t="str">
        <f t="shared" ref="V2563:V2626" si="40">IF(P2563=P2564,"",T2563/U2563)</f>
        <v/>
      </c>
      <c r="W2563" t="str">
        <f>IF(V2563="","",IF(ABS(V2563-R2563)&gt;W$1,ABS(V2563-R2563),""))</f>
        <v/>
      </c>
      <c r="X2563" t="str">
        <f>Y2563&amp;"-"&amp;Z2563&amp;"-"&amp;AC2563&amp;"-"&amp;AD2563&amp;"-"&amp;AG2563</f>
        <v>11.5-f-B-0-0.5</v>
      </c>
      <c r="Y2563">
        <f>F2563</f>
        <v>11.5</v>
      </c>
      <c r="Z2563" s="2" t="str">
        <f>G2563</f>
        <v>f</v>
      </c>
      <c r="AA2563">
        <f>_xlfn.IFNA(VLOOKUP(X2563,'duo-out'!A$2:Q$5000,5,FALSE),E2563+10*(H2563-1)+1+_xlfn.IFNA(VLOOKUP(D2563,states!A$2:C$10,3,FALSE),1))</f>
        <v>51</v>
      </c>
      <c r="AB2563" t="str">
        <f>IF(V2563="","",V2563)</f>
        <v/>
      </c>
      <c r="AC2563" s="2" t="str">
        <f>_xlfn.IFNA(VLOOKUP(D2563,states!A$2:C$10,2,FALSE),"XX")</f>
        <v>B</v>
      </c>
      <c r="AD2563">
        <f>E2563</f>
        <v>0</v>
      </c>
      <c r="AE2563">
        <f>_xlfn.IFNA(VLOOKUP(D2563,states!A$2:D$10,4,FALSE),0)</f>
        <v>0</v>
      </c>
      <c r="AF2563">
        <v>0.5</v>
      </c>
      <c r="AG2563">
        <f>IF(AE2563=0,AF2563,IF(AE2563=1,IF(F2563=0.5,0.5,IF(H2563=1,0.5,1.5)),IF(F2563=0.5,0.5,IF(H2563=1,2.5,1.5))))</f>
        <v>0.5</v>
      </c>
      <c r="AH2563" s="7">
        <f>IF(AC2563="XX",0,1/C2563^(1/5)*IF(E2563=0,100,1)/(E2563+1)^(1/4))</f>
        <v>231.31543372588882</v>
      </c>
    </row>
    <row r="2564" spans="1:34">
      <c r="A2564">
        <v>50</v>
      </c>
      <c r="B2564" s="1">
        <v>25491.883999999998</v>
      </c>
      <c r="C2564" s="6">
        <v>5.0000000000000001E-3</v>
      </c>
      <c r="D2564" t="s">
        <v>4</v>
      </c>
      <c r="E2564">
        <v>0</v>
      </c>
      <c r="F2564">
        <v>11.5</v>
      </c>
      <c r="G2564" t="s">
        <v>2</v>
      </c>
      <c r="H2564">
        <v>1</v>
      </c>
      <c r="I2564" t="s">
        <v>0</v>
      </c>
      <c r="J2564">
        <v>0</v>
      </c>
      <c r="K2564">
        <v>11.5</v>
      </c>
      <c r="L2564" t="s">
        <v>1</v>
      </c>
      <c r="M2564">
        <v>1</v>
      </c>
      <c r="N2564" t="s">
        <v>105</v>
      </c>
      <c r="O2564">
        <v>-1</v>
      </c>
      <c r="P2564" t="str">
        <f>D2564&amp;"-"&amp;F2564&amp;"-"&amp;G2564&amp;"-"&amp;E2564&amp;"-"&amp;H2564</f>
        <v>B2Sigma-11.5-f-0-1</v>
      </c>
      <c r="Q2564" t="str">
        <f>I2564&amp;"-"&amp;K2564&amp;"-"&amp;L2564&amp;"-"&amp;J2564&amp;"-"&amp;M2564</f>
        <v>X2Pi-11.5-e-0-1</v>
      </c>
      <c r="R2564">
        <f>B2564+S2564</f>
        <v>27328.550332071998</v>
      </c>
      <c r="S2564">
        <f>_xlfn.IFNA(VLOOKUP(Q2564,'MARVEL-X'!A$2:I$1400,7,FALSE),VLOOKUP(Q2564,MARVEL!A$2:J$1522,10,FALSE))</f>
        <v>1836.6663320719999</v>
      </c>
      <c r="T2564">
        <f>IF(P2564=P2563,R2564+T2563,R2564)</f>
        <v>218628.27386492598</v>
      </c>
      <c r="U2564">
        <f>IF(P2564=P2563,1+U2563,1)</f>
        <v>8</v>
      </c>
      <c r="V2564" t="str">
        <f t="shared" si="40"/>
        <v/>
      </c>
      <c r="W2564" t="str">
        <f>IF(V2564="","",IF(ABS(V2564-R2564)&gt;W$1,ABS(V2564-R2564),""))</f>
        <v/>
      </c>
      <c r="X2564" t="str">
        <f>Y2564&amp;"-"&amp;Z2564&amp;"-"&amp;AC2564&amp;"-"&amp;AD2564&amp;"-"&amp;AG2564</f>
        <v>11.5-f-B-0-0.5</v>
      </c>
      <c r="Y2564">
        <f>F2564</f>
        <v>11.5</v>
      </c>
      <c r="Z2564" s="2" t="str">
        <f>G2564</f>
        <v>f</v>
      </c>
      <c r="AA2564">
        <f>_xlfn.IFNA(VLOOKUP(X2564,'duo-out'!A$2:Q$5000,5,FALSE),E2564+10*(H2564-1)+1+_xlfn.IFNA(VLOOKUP(D2564,states!A$2:C$10,3,FALSE),1))</f>
        <v>51</v>
      </c>
      <c r="AB2564" t="str">
        <f>IF(V2564="","",V2564)</f>
        <v/>
      </c>
      <c r="AC2564" s="2" t="str">
        <f>_xlfn.IFNA(VLOOKUP(D2564,states!A$2:C$10,2,FALSE),"XX")</f>
        <v>B</v>
      </c>
      <c r="AD2564">
        <f>E2564</f>
        <v>0</v>
      </c>
      <c r="AE2564">
        <f>_xlfn.IFNA(VLOOKUP(D2564,states!A$2:D$10,4,FALSE),0)</f>
        <v>0</v>
      </c>
      <c r="AF2564">
        <v>0.5</v>
      </c>
      <c r="AG2564">
        <f>IF(AE2564=0,AF2564,IF(AE2564=1,IF(F2564=0.5,0.5,IF(H2564=1,0.5,1.5)),IF(F2564=0.5,0.5,IF(H2564=1,2.5,1.5))))</f>
        <v>0.5</v>
      </c>
      <c r="AH2564" s="7">
        <f>IF(AC2564="XX",0,1/C2564^(1/5)*IF(E2564=0,100,1)/(E2564+1)^(1/4))</f>
        <v>288.53998118144267</v>
      </c>
    </row>
    <row r="2565" spans="1:34">
      <c r="A2565">
        <v>4206</v>
      </c>
      <c r="B2565" s="1">
        <v>25800.631000000001</v>
      </c>
      <c r="C2565" s="6">
        <v>1.7760000000000001E-2</v>
      </c>
      <c r="D2565" t="s">
        <v>4</v>
      </c>
      <c r="E2565">
        <v>0</v>
      </c>
      <c r="F2565">
        <v>11.5</v>
      </c>
      <c r="G2565" t="s">
        <v>2</v>
      </c>
      <c r="H2565">
        <v>1</v>
      </c>
      <c r="I2565" t="s">
        <v>0</v>
      </c>
      <c r="J2565">
        <v>0</v>
      </c>
      <c r="K2565">
        <v>10.5</v>
      </c>
      <c r="L2565" t="s">
        <v>2</v>
      </c>
      <c r="M2565">
        <v>1</v>
      </c>
      <c r="N2565" t="s">
        <v>4262</v>
      </c>
      <c r="O2565">
        <v>1</v>
      </c>
      <c r="P2565" t="str">
        <f>D2565&amp;"-"&amp;F2565&amp;"-"&amp;G2565&amp;"-"&amp;E2565&amp;"-"&amp;H2565</f>
        <v>B2Sigma-11.5-f-0-1</v>
      </c>
      <c r="Q2565" t="str">
        <f>I2565&amp;"-"&amp;K2565&amp;"-"&amp;L2565&amp;"-"&amp;J2565&amp;"-"&amp;M2565</f>
        <v>X2Pi-10.5-f-0-1</v>
      </c>
      <c r="R2565">
        <f>B2565+S2565</f>
        <v>27328.554225415002</v>
      </c>
      <c r="S2565">
        <f>_xlfn.IFNA(VLOOKUP(Q2565,'MARVEL-X'!A$2:I$1400,7,FALSE),VLOOKUP(Q2565,MARVEL!A$2:J$1522,10,FALSE))</f>
        <v>1527.9232254149999</v>
      </c>
      <c r="T2565">
        <f>IF(P2565=P2564,R2565+T2564,R2565)</f>
        <v>245956.82809034098</v>
      </c>
      <c r="U2565">
        <f>IF(P2565=P2564,1+U2564,1)</f>
        <v>9</v>
      </c>
      <c r="V2565" t="str">
        <f t="shared" si="40"/>
        <v/>
      </c>
      <c r="W2565" t="str">
        <f>IF(V2565="","",IF(ABS(V2565-R2565)&gt;W$1,ABS(V2565-R2565),""))</f>
        <v/>
      </c>
      <c r="X2565" t="str">
        <f>Y2565&amp;"-"&amp;Z2565&amp;"-"&amp;AC2565&amp;"-"&amp;AD2565&amp;"-"&amp;AG2565</f>
        <v>11.5-f-B-0-0.5</v>
      </c>
      <c r="Y2565">
        <f>F2565</f>
        <v>11.5</v>
      </c>
      <c r="Z2565" s="2" t="str">
        <f>G2565</f>
        <v>f</v>
      </c>
      <c r="AA2565">
        <f>_xlfn.IFNA(VLOOKUP(X2565,'duo-out'!A$2:Q$5000,5,FALSE),E2565+10*(H2565-1)+1+_xlfn.IFNA(VLOOKUP(D2565,states!A$2:C$10,3,FALSE),1))</f>
        <v>51</v>
      </c>
      <c r="AB2565" t="str">
        <f>IF(V2565="","",V2565)</f>
        <v/>
      </c>
      <c r="AC2565" s="2" t="str">
        <f>_xlfn.IFNA(VLOOKUP(D2565,states!A$2:C$10,2,FALSE),"XX")</f>
        <v>B</v>
      </c>
      <c r="AD2565">
        <f>E2565</f>
        <v>0</v>
      </c>
      <c r="AE2565">
        <f>_xlfn.IFNA(VLOOKUP(D2565,states!A$2:D$10,4,FALSE),0)</f>
        <v>0</v>
      </c>
      <c r="AF2565">
        <v>0.5</v>
      </c>
      <c r="AG2565">
        <f>IF(AE2565=0,AF2565,IF(AE2565=1,IF(F2565=0.5,0.5,IF(H2565=1,0.5,1.5)),IF(F2565=0.5,0.5,IF(H2565=1,2.5,1.5))))</f>
        <v>0.5</v>
      </c>
      <c r="AH2565" s="7">
        <f>IF(AC2565="XX",0,1/C2565^(1/5)*IF(E2565=0,100,1)/(E2565+1)^(1/4))</f>
        <v>223.92955018217813</v>
      </c>
    </row>
    <row r="2566" spans="1:34">
      <c r="A2566">
        <v>3077</v>
      </c>
      <c r="B2566" s="1">
        <v>25800.588400000001</v>
      </c>
      <c r="C2566" s="6">
        <v>3.3779999999999998E-2</v>
      </c>
      <c r="D2566" t="s">
        <v>4</v>
      </c>
      <c r="E2566">
        <v>0</v>
      </c>
      <c r="F2566">
        <v>11.5</v>
      </c>
      <c r="G2566" t="s">
        <v>2</v>
      </c>
      <c r="H2566">
        <v>1</v>
      </c>
      <c r="I2566" t="s">
        <v>0</v>
      </c>
      <c r="J2566">
        <v>0</v>
      </c>
      <c r="K2566">
        <v>10.5</v>
      </c>
      <c r="L2566" t="s">
        <v>2</v>
      </c>
      <c r="M2566">
        <v>1</v>
      </c>
      <c r="N2566" t="s">
        <v>3133</v>
      </c>
      <c r="O2566">
        <v>1</v>
      </c>
      <c r="P2566" t="str">
        <f>D2566&amp;"-"&amp;F2566&amp;"-"&amp;G2566&amp;"-"&amp;E2566&amp;"-"&amp;H2566</f>
        <v>B2Sigma-11.5-f-0-1</v>
      </c>
      <c r="Q2566" t="str">
        <f>I2566&amp;"-"&amp;K2566&amp;"-"&amp;L2566&amp;"-"&amp;J2566&amp;"-"&amp;M2566</f>
        <v>X2Pi-10.5-f-0-1</v>
      </c>
      <c r="R2566">
        <f>B2566+S2566</f>
        <v>27328.511625415002</v>
      </c>
      <c r="S2566">
        <f>_xlfn.IFNA(VLOOKUP(Q2566,'MARVEL-X'!A$2:I$1400,7,FALSE),VLOOKUP(Q2566,MARVEL!A$2:J$1522,10,FALSE))</f>
        <v>1527.9232254149999</v>
      </c>
      <c r="T2566">
        <f>IF(P2566=P2565,R2566+T2565,R2566)</f>
        <v>273285.33971575595</v>
      </c>
      <c r="U2566">
        <f>IF(P2566=P2565,1+U2565,1)</f>
        <v>10</v>
      </c>
      <c r="V2566" t="str">
        <f t="shared" si="40"/>
        <v/>
      </c>
      <c r="W2566" t="str">
        <f>IF(V2566="","",IF(ABS(V2566-R2566)&gt;W$1,ABS(V2566-R2566),""))</f>
        <v/>
      </c>
      <c r="X2566" t="str">
        <f>Y2566&amp;"-"&amp;Z2566&amp;"-"&amp;AC2566&amp;"-"&amp;AD2566&amp;"-"&amp;AG2566</f>
        <v>11.5-f-B-0-0.5</v>
      </c>
      <c r="Y2566">
        <f>F2566</f>
        <v>11.5</v>
      </c>
      <c r="Z2566" s="2" t="str">
        <f>G2566</f>
        <v>f</v>
      </c>
      <c r="AA2566">
        <f>_xlfn.IFNA(VLOOKUP(X2566,'duo-out'!A$2:Q$5000,5,FALSE),E2566+10*(H2566-1)+1+_xlfn.IFNA(VLOOKUP(D2566,states!A$2:C$10,3,FALSE),1))</f>
        <v>51</v>
      </c>
      <c r="AB2566" t="str">
        <f>IF(V2566="","",V2566)</f>
        <v/>
      </c>
      <c r="AC2566" s="2" t="str">
        <f>_xlfn.IFNA(VLOOKUP(D2566,states!A$2:C$10,2,FALSE),"XX")</f>
        <v>B</v>
      </c>
      <c r="AD2566">
        <f>E2566</f>
        <v>0</v>
      </c>
      <c r="AE2566">
        <f>_xlfn.IFNA(VLOOKUP(D2566,states!A$2:D$10,4,FALSE),0)</f>
        <v>0</v>
      </c>
      <c r="AF2566">
        <v>0.5</v>
      </c>
      <c r="AG2566">
        <f>IF(AE2566=0,AF2566,IF(AE2566=1,IF(F2566=0.5,0.5,IF(H2566=1,0.5,1.5)),IF(F2566=0.5,0.5,IF(H2566=1,2.5,1.5))))</f>
        <v>0.5</v>
      </c>
      <c r="AH2566" s="7">
        <f>IF(AC2566="XX",0,1/C2566^(1/5)*IF(E2566=0,100,1)/(E2566+1)^(1/4))</f>
        <v>196.9101354645783</v>
      </c>
    </row>
    <row r="2567" spans="1:34">
      <c r="A2567">
        <v>3051</v>
      </c>
      <c r="B2567" s="1">
        <v>25491.877100000002</v>
      </c>
      <c r="C2567" s="6">
        <v>7.1919999999999996E-3</v>
      </c>
      <c r="D2567" t="s">
        <v>4</v>
      </c>
      <c r="E2567">
        <v>0</v>
      </c>
      <c r="F2567">
        <v>11.5</v>
      </c>
      <c r="G2567" t="s">
        <v>2</v>
      </c>
      <c r="H2567">
        <v>1</v>
      </c>
      <c r="I2567" t="s">
        <v>0</v>
      </c>
      <c r="J2567">
        <v>0</v>
      </c>
      <c r="K2567">
        <v>11.5</v>
      </c>
      <c r="L2567" t="s">
        <v>1</v>
      </c>
      <c r="M2567">
        <v>1</v>
      </c>
      <c r="N2567" t="s">
        <v>3107</v>
      </c>
      <c r="O2567">
        <v>1</v>
      </c>
      <c r="P2567" t="str">
        <f>D2567&amp;"-"&amp;F2567&amp;"-"&amp;G2567&amp;"-"&amp;E2567&amp;"-"&amp;H2567</f>
        <v>B2Sigma-11.5-f-0-1</v>
      </c>
      <c r="Q2567" t="str">
        <f>I2567&amp;"-"&amp;K2567&amp;"-"&amp;L2567&amp;"-"&amp;J2567&amp;"-"&amp;M2567</f>
        <v>X2Pi-11.5-e-0-1</v>
      </c>
      <c r="R2567">
        <f>B2567+S2567</f>
        <v>27328.543432072001</v>
      </c>
      <c r="S2567">
        <f>_xlfn.IFNA(VLOOKUP(Q2567,'MARVEL-X'!A$2:I$1400,7,FALSE),VLOOKUP(Q2567,MARVEL!A$2:J$1522,10,FALSE))</f>
        <v>1836.6663320719999</v>
      </c>
      <c r="T2567">
        <f>IF(P2567=P2566,R2567+T2566,R2567)</f>
        <v>300613.88314782793</v>
      </c>
      <c r="U2567">
        <f>IF(P2567=P2566,1+U2566,1)</f>
        <v>11</v>
      </c>
      <c r="V2567" t="str">
        <f t="shared" si="40"/>
        <v/>
      </c>
      <c r="W2567" t="str">
        <f>IF(V2567="","",IF(ABS(V2567-R2567)&gt;W$1,ABS(V2567-R2567),""))</f>
        <v/>
      </c>
      <c r="X2567" t="str">
        <f>Y2567&amp;"-"&amp;Z2567&amp;"-"&amp;AC2567&amp;"-"&amp;AD2567&amp;"-"&amp;AG2567</f>
        <v>11.5-f-B-0-0.5</v>
      </c>
      <c r="Y2567">
        <f>F2567</f>
        <v>11.5</v>
      </c>
      <c r="Z2567" s="2" t="str">
        <f>G2567</f>
        <v>f</v>
      </c>
      <c r="AA2567">
        <f>_xlfn.IFNA(VLOOKUP(X2567,'duo-out'!A$2:Q$5000,5,FALSE),E2567+10*(H2567-1)+1+_xlfn.IFNA(VLOOKUP(D2567,states!A$2:C$10,3,FALSE),1))</f>
        <v>51</v>
      </c>
      <c r="AB2567" t="str">
        <f>IF(V2567="","",V2567)</f>
        <v/>
      </c>
      <c r="AC2567" s="2" t="str">
        <f>_xlfn.IFNA(VLOOKUP(D2567,states!A$2:C$10,2,FALSE),"XX")</f>
        <v>B</v>
      </c>
      <c r="AD2567">
        <f>E2567</f>
        <v>0</v>
      </c>
      <c r="AE2567">
        <f>_xlfn.IFNA(VLOOKUP(D2567,states!A$2:D$10,4,FALSE),0)</f>
        <v>0</v>
      </c>
      <c r="AF2567">
        <v>0.5</v>
      </c>
      <c r="AG2567">
        <f>IF(AE2567=0,AF2567,IF(AE2567=1,IF(F2567=0.5,0.5,IF(H2567=1,0.5,1.5)),IF(F2567=0.5,0.5,IF(H2567=1,2.5,1.5))))</f>
        <v>0.5</v>
      </c>
      <c r="AH2567" s="7">
        <f>IF(AC2567="XX",0,1/C2567^(1/5)*IF(E2567=0,100,1)/(E2567+1)^(1/4))</f>
        <v>268.30580202852224</v>
      </c>
    </row>
    <row r="2568" spans="1:34">
      <c r="A2568">
        <v>3028</v>
      </c>
      <c r="B2568" s="1">
        <v>25166.294099999999</v>
      </c>
      <c r="C2568" s="6">
        <v>8.9230000000000004E-3</v>
      </c>
      <c r="D2568" t="s">
        <v>4</v>
      </c>
      <c r="E2568">
        <v>0</v>
      </c>
      <c r="F2568">
        <v>11.5</v>
      </c>
      <c r="G2568" t="s">
        <v>2</v>
      </c>
      <c r="H2568">
        <v>1</v>
      </c>
      <c r="I2568" t="s">
        <v>0</v>
      </c>
      <c r="J2568">
        <v>0</v>
      </c>
      <c r="K2568">
        <v>12.5</v>
      </c>
      <c r="L2568" t="s">
        <v>2</v>
      </c>
      <c r="M2568">
        <v>1</v>
      </c>
      <c r="N2568" t="s">
        <v>3084</v>
      </c>
      <c r="O2568">
        <v>1</v>
      </c>
      <c r="P2568" t="str">
        <f>D2568&amp;"-"&amp;F2568&amp;"-"&amp;G2568&amp;"-"&amp;E2568&amp;"-"&amp;H2568</f>
        <v>B2Sigma-11.5-f-0-1</v>
      </c>
      <c r="Q2568" t="str">
        <f>I2568&amp;"-"&amp;K2568&amp;"-"&amp;L2568&amp;"-"&amp;J2568&amp;"-"&amp;M2568</f>
        <v>X2Pi-12.5-f-0-1</v>
      </c>
      <c r="R2568">
        <f>B2568+S2568</f>
        <v>27328.535302836</v>
      </c>
      <c r="S2568">
        <f>_xlfn.IFNA(VLOOKUP(Q2568,'MARVEL-X'!A$2:I$1400,7,FALSE),VLOOKUP(Q2568,MARVEL!A$2:J$1522,10,FALSE))</f>
        <v>2162.241202836</v>
      </c>
      <c r="T2568">
        <f>IF(P2568=P2567,R2568+T2567,R2568)</f>
        <v>327942.41845066391</v>
      </c>
      <c r="U2568">
        <f>IF(P2568=P2567,1+U2567,1)</f>
        <v>12</v>
      </c>
      <c r="V2568" t="str">
        <f t="shared" si="40"/>
        <v/>
      </c>
      <c r="W2568" t="str">
        <f>IF(V2568="","",IF(ABS(V2568-R2568)&gt;W$1,ABS(V2568-R2568),""))</f>
        <v/>
      </c>
      <c r="X2568" t="str">
        <f>Y2568&amp;"-"&amp;Z2568&amp;"-"&amp;AC2568&amp;"-"&amp;AD2568&amp;"-"&amp;AG2568</f>
        <v>11.5-f-B-0-0.5</v>
      </c>
      <c r="Y2568">
        <f>F2568</f>
        <v>11.5</v>
      </c>
      <c r="Z2568" s="2" t="str">
        <f>G2568</f>
        <v>f</v>
      </c>
      <c r="AA2568">
        <f>_xlfn.IFNA(VLOOKUP(X2568,'duo-out'!A$2:Q$5000,5,FALSE),E2568+10*(H2568-1)+1+_xlfn.IFNA(VLOOKUP(D2568,states!A$2:C$10,3,FALSE),1))</f>
        <v>51</v>
      </c>
      <c r="AB2568" t="str">
        <f>IF(V2568="","",V2568)</f>
        <v/>
      </c>
      <c r="AC2568" s="2" t="str">
        <f>_xlfn.IFNA(VLOOKUP(D2568,states!A$2:C$10,2,FALSE),"XX")</f>
        <v>B</v>
      </c>
      <c r="AD2568">
        <f>E2568</f>
        <v>0</v>
      </c>
      <c r="AE2568">
        <f>_xlfn.IFNA(VLOOKUP(D2568,states!A$2:D$10,4,FALSE),0)</f>
        <v>0</v>
      </c>
      <c r="AF2568">
        <v>0.5</v>
      </c>
      <c r="AG2568">
        <f>IF(AE2568=0,AF2568,IF(AE2568=1,IF(F2568=0.5,0.5,IF(H2568=1,0.5,1.5)),IF(F2568=0.5,0.5,IF(H2568=1,2.5,1.5))))</f>
        <v>0.5</v>
      </c>
      <c r="AH2568" s="7">
        <f>IF(AC2568="XX",0,1/C2568^(1/5)*IF(E2568=0,100,1)/(E2568+1)^(1/4))</f>
        <v>256.97911042558718</v>
      </c>
    </row>
    <row r="2569" spans="1:34">
      <c r="A2569">
        <v>439</v>
      </c>
      <c r="B2569" s="1">
        <v>25166.26</v>
      </c>
      <c r="C2569" s="6">
        <v>0.05</v>
      </c>
      <c r="D2569" t="s">
        <v>4</v>
      </c>
      <c r="E2569">
        <v>0</v>
      </c>
      <c r="F2569">
        <v>11.5</v>
      </c>
      <c r="G2569" t="s">
        <v>2</v>
      </c>
      <c r="H2569">
        <v>1</v>
      </c>
      <c r="I2569" t="s">
        <v>0</v>
      </c>
      <c r="J2569">
        <v>0</v>
      </c>
      <c r="K2569">
        <v>12.5</v>
      </c>
      <c r="L2569" t="s">
        <v>2</v>
      </c>
      <c r="M2569">
        <v>1</v>
      </c>
      <c r="N2569" t="s">
        <v>495</v>
      </c>
      <c r="O2569">
        <v>1</v>
      </c>
      <c r="P2569" t="str">
        <f>D2569&amp;"-"&amp;F2569&amp;"-"&amp;G2569&amp;"-"&amp;E2569&amp;"-"&amp;H2569</f>
        <v>B2Sigma-11.5-f-0-1</v>
      </c>
      <c r="Q2569" t="str">
        <f>I2569&amp;"-"&amp;K2569&amp;"-"&amp;L2569&amp;"-"&amp;J2569&amp;"-"&amp;M2569</f>
        <v>X2Pi-12.5-f-0-1</v>
      </c>
      <c r="R2569">
        <f>B2569+S2569</f>
        <v>27328.501202836</v>
      </c>
      <c r="S2569">
        <f>_xlfn.IFNA(VLOOKUP(Q2569,'MARVEL-X'!A$2:I$1400,7,FALSE),VLOOKUP(Q2569,MARVEL!A$2:J$1522,10,FALSE))</f>
        <v>2162.241202836</v>
      </c>
      <c r="T2569">
        <f>IF(P2569=P2568,R2569+T2568,R2569)</f>
        <v>355270.91965349991</v>
      </c>
      <c r="U2569">
        <f>IF(P2569=P2568,1+U2568,1)</f>
        <v>13</v>
      </c>
      <c r="V2569" t="str">
        <f t="shared" si="40"/>
        <v/>
      </c>
      <c r="W2569" t="str">
        <f>IF(V2569="","",IF(ABS(V2569-R2569)&gt;W$1,ABS(V2569-R2569),""))</f>
        <v/>
      </c>
      <c r="X2569" t="str">
        <f>Y2569&amp;"-"&amp;Z2569&amp;"-"&amp;AC2569&amp;"-"&amp;AD2569&amp;"-"&amp;AG2569</f>
        <v>11.5-f-B-0-0.5</v>
      </c>
      <c r="Y2569">
        <f>F2569</f>
        <v>11.5</v>
      </c>
      <c r="Z2569" s="2" t="str">
        <f>G2569</f>
        <v>f</v>
      </c>
      <c r="AA2569">
        <f>_xlfn.IFNA(VLOOKUP(X2569,'duo-out'!A$2:Q$5000,5,FALSE),E2569+10*(H2569-1)+1+_xlfn.IFNA(VLOOKUP(D2569,states!A$2:C$10,3,FALSE),1))</f>
        <v>51</v>
      </c>
      <c r="AB2569" t="str">
        <f>IF(V2569="","",V2569)</f>
        <v/>
      </c>
      <c r="AC2569" s="2" t="str">
        <f>_xlfn.IFNA(VLOOKUP(D2569,states!A$2:C$10,2,FALSE),"XX")</f>
        <v>B</v>
      </c>
      <c r="AD2569">
        <f>E2569</f>
        <v>0</v>
      </c>
      <c r="AE2569">
        <f>_xlfn.IFNA(VLOOKUP(D2569,states!A$2:D$10,4,FALSE),0)</f>
        <v>0</v>
      </c>
      <c r="AF2569">
        <v>0.5</v>
      </c>
      <c r="AG2569">
        <f>IF(AE2569=0,AF2569,IF(AE2569=1,IF(F2569=0.5,0.5,IF(H2569=1,0.5,1.5)),IF(F2569=0.5,0.5,IF(H2569=1,2.5,1.5))))</f>
        <v>0.5</v>
      </c>
      <c r="AH2569" s="7">
        <f>IF(AC2569="XX",0,1/C2569^(1/5)*IF(E2569=0,100,1)/(E2569+1)^(1/4))</f>
        <v>182.05642030260799</v>
      </c>
    </row>
    <row r="2570" spans="1:34">
      <c r="A2570">
        <v>401</v>
      </c>
      <c r="B2570" s="1">
        <v>25491.85</v>
      </c>
      <c r="C2570" s="6">
        <v>0.05</v>
      </c>
      <c r="D2570" t="s">
        <v>4</v>
      </c>
      <c r="E2570">
        <v>0</v>
      </c>
      <c r="F2570">
        <v>11.5</v>
      </c>
      <c r="G2570" t="s">
        <v>2</v>
      </c>
      <c r="H2570">
        <v>1</v>
      </c>
      <c r="I2570" t="s">
        <v>0</v>
      </c>
      <c r="J2570">
        <v>0</v>
      </c>
      <c r="K2570">
        <v>11.5</v>
      </c>
      <c r="L2570" t="s">
        <v>1</v>
      </c>
      <c r="M2570">
        <v>1</v>
      </c>
      <c r="N2570" t="s">
        <v>457</v>
      </c>
      <c r="O2570">
        <v>1</v>
      </c>
      <c r="P2570" t="str">
        <f>D2570&amp;"-"&amp;F2570&amp;"-"&amp;G2570&amp;"-"&amp;E2570&amp;"-"&amp;H2570</f>
        <v>B2Sigma-11.5-f-0-1</v>
      </c>
      <c r="Q2570" t="str">
        <f>I2570&amp;"-"&amp;K2570&amp;"-"&amp;L2570&amp;"-"&amp;J2570&amp;"-"&amp;M2570</f>
        <v>X2Pi-11.5-e-0-1</v>
      </c>
      <c r="R2570">
        <f>B2570+S2570</f>
        <v>27328.516332071998</v>
      </c>
      <c r="S2570">
        <f>_xlfn.IFNA(VLOOKUP(Q2570,'MARVEL-X'!A$2:I$1400,7,FALSE),VLOOKUP(Q2570,MARVEL!A$2:J$1522,10,FALSE))</f>
        <v>1836.6663320719999</v>
      </c>
      <c r="T2570">
        <f>IF(P2570=P2569,R2570+T2569,R2570)</f>
        <v>382599.43598557188</v>
      </c>
      <c r="U2570">
        <f>IF(P2570=P2569,1+U2569,1)</f>
        <v>14</v>
      </c>
      <c r="V2570" t="str">
        <f t="shared" si="40"/>
        <v/>
      </c>
      <c r="W2570" t="str">
        <f>IF(V2570="","",IF(ABS(V2570-R2570)&gt;W$1,ABS(V2570-R2570),""))</f>
        <v/>
      </c>
      <c r="X2570" t="str">
        <f>Y2570&amp;"-"&amp;Z2570&amp;"-"&amp;AC2570&amp;"-"&amp;AD2570&amp;"-"&amp;AG2570</f>
        <v>11.5-f-B-0-0.5</v>
      </c>
      <c r="Y2570">
        <f>F2570</f>
        <v>11.5</v>
      </c>
      <c r="Z2570" s="2" t="str">
        <f>G2570</f>
        <v>f</v>
      </c>
      <c r="AA2570">
        <f>_xlfn.IFNA(VLOOKUP(X2570,'duo-out'!A$2:Q$5000,5,FALSE),E2570+10*(H2570-1)+1+_xlfn.IFNA(VLOOKUP(D2570,states!A$2:C$10,3,FALSE),1))</f>
        <v>51</v>
      </c>
      <c r="AB2570" t="str">
        <f>IF(V2570="","",V2570)</f>
        <v/>
      </c>
      <c r="AC2570" s="2" t="str">
        <f>_xlfn.IFNA(VLOOKUP(D2570,states!A$2:C$10,2,FALSE),"XX")</f>
        <v>B</v>
      </c>
      <c r="AD2570">
        <f>E2570</f>
        <v>0</v>
      </c>
      <c r="AE2570">
        <f>_xlfn.IFNA(VLOOKUP(D2570,states!A$2:D$10,4,FALSE),0)</f>
        <v>0</v>
      </c>
      <c r="AF2570">
        <v>0.5</v>
      </c>
      <c r="AG2570">
        <f>IF(AE2570=0,AF2570,IF(AE2570=1,IF(F2570=0.5,0.5,IF(H2570=1,0.5,1.5)),IF(F2570=0.5,0.5,IF(H2570=1,2.5,1.5))))</f>
        <v>0.5</v>
      </c>
      <c r="AH2570" s="7">
        <f>IF(AC2570="XX",0,1/C2570^(1/5)*IF(E2570=0,100,1)/(E2570+1)^(1/4))</f>
        <v>182.05642030260799</v>
      </c>
    </row>
    <row r="2571" spans="1:34">
      <c r="A2571">
        <v>365</v>
      </c>
      <c r="B2571" s="1">
        <v>25800.65</v>
      </c>
      <c r="C2571" s="6">
        <v>0.05</v>
      </c>
      <c r="D2571" t="s">
        <v>4</v>
      </c>
      <c r="E2571">
        <v>0</v>
      </c>
      <c r="F2571">
        <v>11.5</v>
      </c>
      <c r="G2571" t="s">
        <v>2</v>
      </c>
      <c r="H2571">
        <v>1</v>
      </c>
      <c r="I2571" t="s">
        <v>0</v>
      </c>
      <c r="J2571">
        <v>0</v>
      </c>
      <c r="K2571">
        <v>10.5</v>
      </c>
      <c r="L2571" t="s">
        <v>2</v>
      </c>
      <c r="M2571">
        <v>1</v>
      </c>
      <c r="N2571" t="s">
        <v>421</v>
      </c>
      <c r="O2571">
        <v>1</v>
      </c>
      <c r="P2571" t="str">
        <f>D2571&amp;"-"&amp;F2571&amp;"-"&amp;G2571&amp;"-"&amp;E2571&amp;"-"&amp;H2571</f>
        <v>B2Sigma-11.5-f-0-1</v>
      </c>
      <c r="Q2571" t="str">
        <f>I2571&amp;"-"&amp;K2571&amp;"-"&amp;L2571&amp;"-"&amp;J2571&amp;"-"&amp;M2571</f>
        <v>X2Pi-10.5-f-0-1</v>
      </c>
      <c r="R2571">
        <f>B2571+S2571</f>
        <v>27328.573225415003</v>
      </c>
      <c r="S2571">
        <f>_xlfn.IFNA(VLOOKUP(Q2571,'MARVEL-X'!A$2:I$1400,7,FALSE),VLOOKUP(Q2571,MARVEL!A$2:J$1522,10,FALSE))</f>
        <v>1527.9232254149999</v>
      </c>
      <c r="T2571">
        <f>IF(P2571=P2570,R2571+T2570,R2571)</f>
        <v>409928.0092109869</v>
      </c>
      <c r="U2571">
        <f>IF(P2571=P2570,1+U2570,1)</f>
        <v>15</v>
      </c>
      <c r="V2571" t="str">
        <f t="shared" si="40"/>
        <v/>
      </c>
      <c r="W2571" t="str">
        <f>IF(V2571="","",IF(ABS(V2571-R2571)&gt;W$1,ABS(V2571-R2571),""))</f>
        <v/>
      </c>
      <c r="X2571" t="str">
        <f>Y2571&amp;"-"&amp;Z2571&amp;"-"&amp;AC2571&amp;"-"&amp;AD2571&amp;"-"&amp;AG2571</f>
        <v>11.5-f-B-0-0.5</v>
      </c>
      <c r="Y2571">
        <f>F2571</f>
        <v>11.5</v>
      </c>
      <c r="Z2571" s="2" t="str">
        <f>G2571</f>
        <v>f</v>
      </c>
      <c r="AA2571">
        <f>_xlfn.IFNA(VLOOKUP(X2571,'duo-out'!A$2:Q$5000,5,FALSE),E2571+10*(H2571-1)+1+_xlfn.IFNA(VLOOKUP(D2571,states!A$2:C$10,3,FALSE),1))</f>
        <v>51</v>
      </c>
      <c r="AB2571" t="str">
        <f>IF(V2571="","",V2571)</f>
        <v/>
      </c>
      <c r="AC2571" s="2" t="str">
        <f>_xlfn.IFNA(VLOOKUP(D2571,states!A$2:C$10,2,FALSE),"XX")</f>
        <v>B</v>
      </c>
      <c r="AD2571">
        <f>E2571</f>
        <v>0</v>
      </c>
      <c r="AE2571">
        <f>_xlfn.IFNA(VLOOKUP(D2571,states!A$2:D$10,4,FALSE),0)</f>
        <v>0</v>
      </c>
      <c r="AF2571">
        <v>0.5</v>
      </c>
      <c r="AG2571">
        <f>IF(AE2571=0,AF2571,IF(AE2571=1,IF(F2571=0.5,0.5,IF(H2571=1,0.5,1.5)),IF(F2571=0.5,0.5,IF(H2571=1,2.5,1.5))))</f>
        <v>0.5</v>
      </c>
      <c r="AH2571" s="7">
        <f>IF(AC2571="XX",0,1/C2571^(1/5)*IF(E2571=0,100,1)/(E2571+1)^(1/4))</f>
        <v>182.05642030260799</v>
      </c>
    </row>
    <row r="2572" spans="1:34">
      <c r="A2572">
        <v>6209</v>
      </c>
      <c r="B2572" s="1">
        <v>25166.27</v>
      </c>
      <c r="C2572" s="6">
        <v>0.5</v>
      </c>
      <c r="D2572" t="s">
        <v>4</v>
      </c>
      <c r="E2572">
        <v>0</v>
      </c>
      <c r="F2572">
        <v>11.5</v>
      </c>
      <c r="G2572" t="s">
        <v>2</v>
      </c>
      <c r="H2572">
        <v>1</v>
      </c>
      <c r="I2572" t="s">
        <v>0</v>
      </c>
      <c r="J2572">
        <v>0</v>
      </c>
      <c r="K2572">
        <v>12.5</v>
      </c>
      <c r="L2572" t="s">
        <v>2</v>
      </c>
      <c r="M2572">
        <v>1</v>
      </c>
      <c r="N2572" t="s">
        <v>6265</v>
      </c>
      <c r="O2572">
        <v>1</v>
      </c>
      <c r="P2572" t="str">
        <f>D2572&amp;"-"&amp;F2572&amp;"-"&amp;G2572&amp;"-"&amp;E2572&amp;"-"&amp;H2572</f>
        <v>B2Sigma-11.5-f-0-1</v>
      </c>
      <c r="Q2572" t="str">
        <f>I2572&amp;"-"&amp;K2572&amp;"-"&amp;L2572&amp;"-"&amp;J2572&amp;"-"&amp;M2572</f>
        <v>X2Pi-12.5-f-0-1</v>
      </c>
      <c r="R2572">
        <f>B2572+S2572</f>
        <v>27328.511202836002</v>
      </c>
      <c r="S2572">
        <f>_xlfn.IFNA(VLOOKUP(Q2572,'MARVEL-X'!A$2:I$1400,7,FALSE),VLOOKUP(Q2572,MARVEL!A$2:J$1522,10,FALSE))</f>
        <v>2162.241202836</v>
      </c>
      <c r="T2572">
        <f>IF(P2572=P2571,R2572+T2571,R2572)</f>
        <v>437256.5204138229</v>
      </c>
      <c r="U2572">
        <f>IF(P2572=P2571,1+U2571,1)</f>
        <v>16</v>
      </c>
      <c r="V2572" t="str">
        <f t="shared" si="40"/>
        <v/>
      </c>
      <c r="W2572" t="str">
        <f>IF(V2572="","",IF(ABS(V2572-R2572)&gt;W$1,ABS(V2572-R2572),""))</f>
        <v/>
      </c>
      <c r="X2572" t="str">
        <f>Y2572&amp;"-"&amp;Z2572&amp;"-"&amp;AC2572&amp;"-"&amp;AD2572&amp;"-"&amp;AG2572</f>
        <v>11.5-f-B-0-0.5</v>
      </c>
      <c r="Y2572">
        <f>F2572</f>
        <v>11.5</v>
      </c>
      <c r="Z2572" s="2" t="str">
        <f>G2572</f>
        <v>f</v>
      </c>
      <c r="AA2572">
        <f>_xlfn.IFNA(VLOOKUP(X2572,'duo-out'!A$2:Q$5000,5,FALSE),E2572+10*(H2572-1)+1+_xlfn.IFNA(VLOOKUP(D2572,states!A$2:C$10,3,FALSE),1))</f>
        <v>51</v>
      </c>
      <c r="AB2572" t="str">
        <f>IF(V2572="","",V2572)</f>
        <v/>
      </c>
      <c r="AC2572" s="2" t="str">
        <f>_xlfn.IFNA(VLOOKUP(D2572,states!A$2:C$10,2,FALSE),"XX")</f>
        <v>B</v>
      </c>
      <c r="AD2572">
        <f>E2572</f>
        <v>0</v>
      </c>
      <c r="AE2572">
        <f>_xlfn.IFNA(VLOOKUP(D2572,states!A$2:D$10,4,FALSE),0)</f>
        <v>0</v>
      </c>
      <c r="AF2572">
        <v>0.5</v>
      </c>
      <c r="AG2572">
        <f>IF(AE2572=0,AF2572,IF(AE2572=1,IF(F2572=0.5,0.5,IF(H2572=1,0.5,1.5)),IF(F2572=0.5,0.5,IF(H2572=1,2.5,1.5))))</f>
        <v>0.5</v>
      </c>
      <c r="AH2572" s="7">
        <f>IF(AC2572="XX",0,1/C2572^(1/5)*IF(E2572=0,100,1)/(E2572+1)^(1/4))</f>
        <v>114.86983549970351</v>
      </c>
    </row>
    <row r="2573" spans="1:34">
      <c r="A2573">
        <v>6186</v>
      </c>
      <c r="B2573" s="1">
        <v>25800.62</v>
      </c>
      <c r="C2573" s="6">
        <v>0.5</v>
      </c>
      <c r="D2573" t="s">
        <v>4</v>
      </c>
      <c r="E2573">
        <v>0</v>
      </c>
      <c r="F2573">
        <v>11.5</v>
      </c>
      <c r="G2573" t="s">
        <v>2</v>
      </c>
      <c r="H2573">
        <v>1</v>
      </c>
      <c r="I2573" t="s">
        <v>0</v>
      </c>
      <c r="J2573">
        <v>0</v>
      </c>
      <c r="K2573">
        <v>10.5</v>
      </c>
      <c r="L2573" t="s">
        <v>2</v>
      </c>
      <c r="M2573">
        <v>1</v>
      </c>
      <c r="N2573" t="s">
        <v>6242</v>
      </c>
      <c r="O2573">
        <v>1</v>
      </c>
      <c r="P2573" t="str">
        <f>D2573&amp;"-"&amp;F2573&amp;"-"&amp;G2573&amp;"-"&amp;E2573&amp;"-"&amp;H2573</f>
        <v>B2Sigma-11.5-f-0-1</v>
      </c>
      <c r="Q2573" t="str">
        <f>I2573&amp;"-"&amp;K2573&amp;"-"&amp;L2573&amp;"-"&amp;J2573&amp;"-"&amp;M2573</f>
        <v>X2Pi-10.5-f-0-1</v>
      </c>
      <c r="R2573">
        <f>B2573+S2573</f>
        <v>27328.543225415</v>
      </c>
      <c r="S2573">
        <f>_xlfn.IFNA(VLOOKUP(Q2573,'MARVEL-X'!A$2:I$1400,7,FALSE),VLOOKUP(Q2573,MARVEL!A$2:J$1522,10,FALSE))</f>
        <v>1527.9232254149999</v>
      </c>
      <c r="T2573">
        <f>IF(P2573=P2572,R2573+T2572,R2573)</f>
        <v>464585.06363923789</v>
      </c>
      <c r="U2573">
        <f>IF(P2573=P2572,1+U2572,1)</f>
        <v>17</v>
      </c>
      <c r="V2573">
        <f t="shared" si="40"/>
        <v>27328.533155249286</v>
      </c>
      <c r="W2573" t="str">
        <f>IF(V2573="","",IF(ABS(V2573-R2573)&gt;W$1,ABS(V2573-R2573),""))</f>
        <v/>
      </c>
      <c r="X2573" t="str">
        <f>Y2573&amp;"-"&amp;Z2573&amp;"-"&amp;AC2573&amp;"-"&amp;AD2573&amp;"-"&amp;AG2573</f>
        <v>11.5-f-B-0-0.5</v>
      </c>
      <c r="Y2573">
        <f>F2573</f>
        <v>11.5</v>
      </c>
      <c r="Z2573" s="2" t="str">
        <f>G2573</f>
        <v>f</v>
      </c>
      <c r="AA2573">
        <f>_xlfn.IFNA(VLOOKUP(X2573,'duo-out'!A$2:Q$5000,5,FALSE),E2573+10*(H2573-1)+1+_xlfn.IFNA(VLOOKUP(D2573,states!A$2:C$10,3,FALSE),1))</f>
        <v>51</v>
      </c>
      <c r="AB2573">
        <f>IF(V2573="","",V2573)</f>
        <v>27328.533155249286</v>
      </c>
      <c r="AC2573" s="2" t="str">
        <f>_xlfn.IFNA(VLOOKUP(D2573,states!A$2:C$10,2,FALSE),"XX")</f>
        <v>B</v>
      </c>
      <c r="AD2573">
        <f>E2573</f>
        <v>0</v>
      </c>
      <c r="AE2573">
        <f>_xlfn.IFNA(VLOOKUP(D2573,states!A$2:D$10,4,FALSE),0)</f>
        <v>0</v>
      </c>
      <c r="AF2573">
        <v>0.5</v>
      </c>
      <c r="AG2573">
        <f>IF(AE2573=0,AF2573,IF(AE2573=1,IF(F2573=0.5,0.5,IF(H2573=1,0.5,1.5)),IF(F2573=0.5,0.5,IF(H2573=1,2.5,1.5))))</f>
        <v>0.5</v>
      </c>
      <c r="AH2573" s="7">
        <f>IF(AC2573="XX",0,1/C2573^(1/5)*IF(E2573=0,100,1)/(E2573+1)^(1/4))</f>
        <v>114.86983549970351</v>
      </c>
    </row>
    <row r="2574" spans="1:34">
      <c r="A2574">
        <v>307</v>
      </c>
      <c r="B2574" s="1">
        <v>25099.599999999999</v>
      </c>
      <c r="C2574" s="6">
        <v>0.5</v>
      </c>
      <c r="D2574" t="s">
        <v>4</v>
      </c>
      <c r="E2574">
        <v>0</v>
      </c>
      <c r="F2574">
        <v>11.5</v>
      </c>
      <c r="G2574" t="s">
        <v>2</v>
      </c>
      <c r="H2574">
        <v>2</v>
      </c>
      <c r="I2574" t="s">
        <v>0</v>
      </c>
      <c r="J2574">
        <v>0</v>
      </c>
      <c r="K2574">
        <v>12.5</v>
      </c>
      <c r="L2574" t="s">
        <v>2</v>
      </c>
      <c r="M2574">
        <v>2</v>
      </c>
      <c r="N2574" t="s">
        <v>362</v>
      </c>
      <c r="O2574">
        <v>-1</v>
      </c>
      <c r="P2574" t="str">
        <f>D2574&amp;"-"&amp;F2574&amp;"-"&amp;G2574&amp;"-"&amp;E2574&amp;"-"&amp;H2574</f>
        <v>B2Sigma-11.5-f-0-2</v>
      </c>
      <c r="Q2574" t="str">
        <f>I2574&amp;"-"&amp;K2574&amp;"-"&amp;L2574&amp;"-"&amp;J2574&amp;"-"&amp;M2574</f>
        <v>X2Pi-12.5-f-0-2</v>
      </c>
      <c r="R2574">
        <f>B2574+S2574</f>
        <v>27623.608611405998</v>
      </c>
      <c r="S2574">
        <f>_xlfn.IFNA(VLOOKUP(Q2574,'MARVEL-X'!A$2:I$1400,7,FALSE),VLOOKUP(Q2574,MARVEL!A$2:J$1522,10,FALSE))</f>
        <v>2524.008611406</v>
      </c>
      <c r="T2574">
        <f>IF(P2574=P2573,R2574+T2573,R2574)</f>
        <v>27623.608611405998</v>
      </c>
      <c r="U2574">
        <f>IF(P2574=P2573,1+U2573,1)</f>
        <v>1</v>
      </c>
      <c r="V2574">
        <f t="shared" si="40"/>
        <v>27623.608611405998</v>
      </c>
      <c r="W2574" t="str">
        <f>IF(V2574="","",IF(ABS(V2574-R2574)&gt;W$1,ABS(V2574-R2574),""))</f>
        <v/>
      </c>
      <c r="X2574" t="str">
        <f>Y2574&amp;"-"&amp;Z2574&amp;"-"&amp;AC2574&amp;"-"&amp;AD2574&amp;"-"&amp;AG2574</f>
        <v>11.5-f-B-0-0.5</v>
      </c>
      <c r="Y2574">
        <f>F2574</f>
        <v>11.5</v>
      </c>
      <c r="Z2574" s="2" t="str">
        <f>G2574</f>
        <v>f</v>
      </c>
      <c r="AA2574">
        <f>_xlfn.IFNA(VLOOKUP(X2574,'duo-out'!A$2:Q$5000,5,FALSE),E2574+10*(H2574-1)+1+_xlfn.IFNA(VLOOKUP(D2574,states!A$2:C$10,3,FALSE),1))</f>
        <v>61</v>
      </c>
      <c r="AB2574">
        <f>IF(V2574="","",V2574)</f>
        <v>27623.608611405998</v>
      </c>
      <c r="AC2574" s="2" t="str">
        <f>_xlfn.IFNA(VLOOKUP(D2574,states!A$2:C$10,2,FALSE),"XX")</f>
        <v>B</v>
      </c>
      <c r="AD2574">
        <f>E2574</f>
        <v>0</v>
      </c>
      <c r="AE2574">
        <f>_xlfn.IFNA(VLOOKUP(D2574,states!A$2:D$10,4,FALSE),0)</f>
        <v>0</v>
      </c>
      <c r="AF2574">
        <v>0.5</v>
      </c>
      <c r="AG2574">
        <f>IF(AE2574=0,AF2574,IF(AE2574=1,IF(F2574=0.5,0.5,IF(H2574=1,0.5,1.5)),IF(F2574=0.5,0.5,IF(H2574=1,2.5,1.5))))</f>
        <v>0.5</v>
      </c>
      <c r="AH2574" s="7">
        <f>IF(AC2574="XX",0,1/C2574^(1/5)*IF(E2574=0,100,1)/(E2574+1)^(1/4))</f>
        <v>114.86983549970351</v>
      </c>
    </row>
    <row r="2575" spans="1:34">
      <c r="A2575">
        <v>118</v>
      </c>
      <c r="B2575" s="1">
        <v>27066.68</v>
      </c>
      <c r="C2575" s="6">
        <v>0.2</v>
      </c>
      <c r="D2575" t="s">
        <v>4</v>
      </c>
      <c r="E2575">
        <v>1</v>
      </c>
      <c r="F2575">
        <v>11.5</v>
      </c>
      <c r="G2575" t="s">
        <v>2</v>
      </c>
      <c r="H2575">
        <v>1</v>
      </c>
      <c r="I2575" t="s">
        <v>0</v>
      </c>
      <c r="J2575">
        <v>0</v>
      </c>
      <c r="K2575">
        <v>11.5</v>
      </c>
      <c r="L2575" t="s">
        <v>1</v>
      </c>
      <c r="M2575">
        <v>1</v>
      </c>
      <c r="N2575" t="s">
        <v>173</v>
      </c>
      <c r="O2575">
        <v>-1</v>
      </c>
      <c r="P2575" t="str">
        <f>D2575&amp;"-"&amp;F2575&amp;"-"&amp;G2575&amp;"-"&amp;E2575&amp;"-"&amp;H2575</f>
        <v>B2Sigma-11.5-f-1-1</v>
      </c>
      <c r="Q2575" t="str">
        <f>I2575&amp;"-"&amp;K2575&amp;"-"&amp;L2575&amp;"-"&amp;J2575&amp;"-"&amp;M2575</f>
        <v>X2Pi-11.5-e-0-1</v>
      </c>
      <c r="R2575">
        <f>B2575+S2575</f>
        <v>28903.346332072</v>
      </c>
      <c r="S2575">
        <f>_xlfn.IFNA(VLOOKUP(Q2575,'MARVEL-X'!A$2:I$1400,7,FALSE),VLOOKUP(Q2575,MARVEL!A$2:J$1522,10,FALSE))</f>
        <v>1836.6663320719999</v>
      </c>
      <c r="T2575">
        <f>IF(P2575=P2574,R2575+T2574,R2575)</f>
        <v>28903.346332072</v>
      </c>
      <c r="U2575">
        <f>IF(P2575=P2574,1+U2574,1)</f>
        <v>1</v>
      </c>
      <c r="V2575" t="str">
        <f t="shared" si="40"/>
        <v/>
      </c>
      <c r="W2575" t="str">
        <f>IF(V2575="","",IF(ABS(V2575-R2575)&gt;W$1,ABS(V2575-R2575),""))</f>
        <v/>
      </c>
      <c r="X2575" t="str">
        <f>Y2575&amp;"-"&amp;Z2575&amp;"-"&amp;AC2575&amp;"-"&amp;AD2575&amp;"-"&amp;AG2575</f>
        <v>11.5-f-B-1-0.5</v>
      </c>
      <c r="Y2575">
        <f>F2575</f>
        <v>11.5</v>
      </c>
      <c r="Z2575" s="2" t="str">
        <f>G2575</f>
        <v>f</v>
      </c>
      <c r="AA2575">
        <f>_xlfn.IFNA(VLOOKUP(X2575,'duo-out'!A$2:Q$5000,5,FALSE),E2575+10*(H2575-1)+1+_xlfn.IFNA(VLOOKUP(D2575,states!A$2:C$10,3,FALSE),1))</f>
        <v>52</v>
      </c>
      <c r="AB2575" t="str">
        <f>IF(V2575="","",V2575)</f>
        <v/>
      </c>
      <c r="AC2575" s="2" t="str">
        <f>_xlfn.IFNA(VLOOKUP(D2575,states!A$2:C$10,2,FALSE),"XX")</f>
        <v>B</v>
      </c>
      <c r="AD2575">
        <f>E2575</f>
        <v>1</v>
      </c>
      <c r="AE2575">
        <f>_xlfn.IFNA(VLOOKUP(D2575,states!A$2:D$10,4,FALSE),0)</f>
        <v>0</v>
      </c>
      <c r="AF2575">
        <v>0.5</v>
      </c>
      <c r="AG2575">
        <f>IF(AE2575=0,AF2575,IF(AE2575=1,IF(F2575=0.5,0.5,IF(H2575=1,0.5,1.5)),IF(F2575=0.5,0.5,IF(H2575=1,2.5,1.5))))</f>
        <v>0.5</v>
      </c>
      <c r="AH2575" s="7">
        <f>IF(AC2575="XX",0,1/C2575^(1/5)*IF(E2575=0,100,1)/(E2575+1)^(1/4))</f>
        <v>1.1602097263419568</v>
      </c>
    </row>
    <row r="2576" spans="1:34">
      <c r="A2576">
        <v>5082</v>
      </c>
      <c r="B2576" s="1">
        <v>26741.5</v>
      </c>
      <c r="C2576" s="6">
        <v>0.2</v>
      </c>
      <c r="D2576" t="s">
        <v>4</v>
      </c>
      <c r="E2576">
        <v>1</v>
      </c>
      <c r="F2576">
        <v>11.5</v>
      </c>
      <c r="G2576" t="s">
        <v>2</v>
      </c>
      <c r="H2576">
        <v>1</v>
      </c>
      <c r="I2576" t="s">
        <v>0</v>
      </c>
      <c r="J2576">
        <v>0</v>
      </c>
      <c r="K2576">
        <v>12.5</v>
      </c>
      <c r="L2576" t="s">
        <v>2</v>
      </c>
      <c r="M2576">
        <v>1</v>
      </c>
      <c r="N2576" t="s">
        <v>5138</v>
      </c>
      <c r="O2576">
        <v>1</v>
      </c>
      <c r="P2576" t="str">
        <f>D2576&amp;"-"&amp;F2576&amp;"-"&amp;G2576&amp;"-"&amp;E2576&amp;"-"&amp;H2576</f>
        <v>B2Sigma-11.5-f-1-1</v>
      </c>
      <c r="Q2576" t="str">
        <f>I2576&amp;"-"&amp;K2576&amp;"-"&amp;L2576&amp;"-"&amp;J2576&amp;"-"&amp;M2576</f>
        <v>X2Pi-12.5-f-0-1</v>
      </c>
      <c r="R2576">
        <f>B2576+S2576</f>
        <v>28903.741202836001</v>
      </c>
      <c r="S2576">
        <f>_xlfn.IFNA(VLOOKUP(Q2576,'MARVEL-X'!A$2:I$1400,7,FALSE),VLOOKUP(Q2576,MARVEL!A$2:J$1522,10,FALSE))</f>
        <v>2162.241202836</v>
      </c>
      <c r="T2576">
        <f>IF(P2576=P2575,R2576+T2575,R2576)</f>
        <v>57807.087534908002</v>
      </c>
      <c r="U2576">
        <f>IF(P2576=P2575,1+U2575,1)</f>
        <v>2</v>
      </c>
      <c r="V2576" t="str">
        <f t="shared" si="40"/>
        <v/>
      </c>
      <c r="W2576" t="str">
        <f>IF(V2576="","",IF(ABS(V2576-R2576)&gt;W$1,ABS(V2576-R2576),""))</f>
        <v/>
      </c>
      <c r="X2576" t="str">
        <f>Y2576&amp;"-"&amp;Z2576&amp;"-"&amp;AC2576&amp;"-"&amp;AD2576&amp;"-"&amp;AG2576</f>
        <v>11.5-f-B-1-0.5</v>
      </c>
      <c r="Y2576">
        <f>F2576</f>
        <v>11.5</v>
      </c>
      <c r="Z2576" s="2" t="str">
        <f>G2576</f>
        <v>f</v>
      </c>
      <c r="AA2576">
        <f>_xlfn.IFNA(VLOOKUP(X2576,'duo-out'!A$2:Q$5000,5,FALSE),E2576+10*(H2576-1)+1+_xlfn.IFNA(VLOOKUP(D2576,states!A$2:C$10,3,FALSE),1))</f>
        <v>52</v>
      </c>
      <c r="AB2576" t="str">
        <f>IF(V2576="","",V2576)</f>
        <v/>
      </c>
      <c r="AC2576" s="2" t="str">
        <f>_xlfn.IFNA(VLOOKUP(D2576,states!A$2:C$10,2,FALSE),"XX")</f>
        <v>B</v>
      </c>
      <c r="AD2576">
        <f>E2576</f>
        <v>1</v>
      </c>
      <c r="AE2576">
        <f>_xlfn.IFNA(VLOOKUP(D2576,states!A$2:D$10,4,FALSE),0)</f>
        <v>0</v>
      </c>
      <c r="AF2576">
        <v>0.5</v>
      </c>
      <c r="AG2576">
        <f>IF(AE2576=0,AF2576,IF(AE2576=1,IF(F2576=0.5,0.5,IF(H2576=1,0.5,1.5)),IF(F2576=0.5,0.5,IF(H2576=1,2.5,1.5))))</f>
        <v>0.5</v>
      </c>
      <c r="AH2576" s="7">
        <f>IF(AC2576="XX",0,1/C2576^(1/5)*IF(E2576=0,100,1)/(E2576+1)^(1/4))</f>
        <v>1.1602097263419568</v>
      </c>
    </row>
    <row r="2577" spans="1:34">
      <c r="A2577">
        <v>5106</v>
      </c>
      <c r="B2577" s="1">
        <v>27375.7</v>
      </c>
      <c r="C2577" s="6">
        <v>0.2</v>
      </c>
      <c r="D2577" t="s">
        <v>4</v>
      </c>
      <c r="E2577">
        <v>1</v>
      </c>
      <c r="F2577">
        <v>11.5</v>
      </c>
      <c r="G2577" t="s">
        <v>2</v>
      </c>
      <c r="H2577">
        <v>1</v>
      </c>
      <c r="I2577" t="s">
        <v>0</v>
      </c>
      <c r="J2577">
        <v>0</v>
      </c>
      <c r="K2577">
        <v>10.5</v>
      </c>
      <c r="L2577" t="s">
        <v>2</v>
      </c>
      <c r="M2577">
        <v>1</v>
      </c>
      <c r="N2577" t="s">
        <v>5162</v>
      </c>
      <c r="O2577">
        <v>1</v>
      </c>
      <c r="P2577" t="str">
        <f>D2577&amp;"-"&amp;F2577&amp;"-"&amp;G2577&amp;"-"&amp;E2577&amp;"-"&amp;H2577</f>
        <v>B2Sigma-11.5-f-1-1</v>
      </c>
      <c r="Q2577" t="str">
        <f>I2577&amp;"-"&amp;K2577&amp;"-"&amp;L2577&amp;"-"&amp;J2577&amp;"-"&amp;M2577</f>
        <v>X2Pi-10.5-f-0-1</v>
      </c>
      <c r="R2577">
        <f>B2577+S2577</f>
        <v>28903.623225415002</v>
      </c>
      <c r="S2577">
        <f>_xlfn.IFNA(VLOOKUP(Q2577,'MARVEL-X'!A$2:I$1400,7,FALSE),VLOOKUP(Q2577,MARVEL!A$2:J$1522,10,FALSE))</f>
        <v>1527.9232254149999</v>
      </c>
      <c r="T2577">
        <f>IF(P2577=P2576,R2577+T2576,R2577)</f>
        <v>86710.710760323011</v>
      </c>
      <c r="U2577">
        <f>IF(P2577=P2576,1+U2576,1)</f>
        <v>3</v>
      </c>
      <c r="V2577" t="str">
        <f t="shared" si="40"/>
        <v/>
      </c>
      <c r="W2577" t="str">
        <f>IF(V2577="","",IF(ABS(V2577-R2577)&gt;W$1,ABS(V2577-R2577),""))</f>
        <v/>
      </c>
      <c r="X2577" t="str">
        <f>Y2577&amp;"-"&amp;Z2577&amp;"-"&amp;AC2577&amp;"-"&amp;AD2577&amp;"-"&amp;AG2577</f>
        <v>11.5-f-B-1-0.5</v>
      </c>
      <c r="Y2577">
        <f>F2577</f>
        <v>11.5</v>
      </c>
      <c r="Z2577" s="2" t="str">
        <f>G2577</f>
        <v>f</v>
      </c>
      <c r="AA2577">
        <f>_xlfn.IFNA(VLOOKUP(X2577,'duo-out'!A$2:Q$5000,5,FALSE),E2577+10*(H2577-1)+1+_xlfn.IFNA(VLOOKUP(D2577,states!A$2:C$10,3,FALSE),1))</f>
        <v>52</v>
      </c>
      <c r="AB2577" t="str">
        <f>IF(V2577="","",V2577)</f>
        <v/>
      </c>
      <c r="AC2577" s="2" t="str">
        <f>_xlfn.IFNA(VLOOKUP(D2577,states!A$2:C$10,2,FALSE),"XX")</f>
        <v>B</v>
      </c>
      <c r="AD2577">
        <f>E2577</f>
        <v>1</v>
      </c>
      <c r="AE2577">
        <f>_xlfn.IFNA(VLOOKUP(D2577,states!A$2:D$10,4,FALSE),0)</f>
        <v>0</v>
      </c>
      <c r="AF2577">
        <v>0.5</v>
      </c>
      <c r="AG2577">
        <f>IF(AE2577=0,AF2577,IF(AE2577=1,IF(F2577=0.5,0.5,IF(H2577=1,0.5,1.5)),IF(F2577=0.5,0.5,IF(H2577=1,2.5,1.5))))</f>
        <v>0.5</v>
      </c>
      <c r="AH2577" s="7">
        <f>IF(AC2577="XX",0,1/C2577^(1/5)*IF(E2577=0,100,1)/(E2577+1)^(1/4))</f>
        <v>1.1602097263419568</v>
      </c>
    </row>
    <row r="2578" spans="1:34">
      <c r="A2578">
        <v>6315</v>
      </c>
      <c r="B2578" s="1">
        <v>24090.7</v>
      </c>
      <c r="C2578" s="6">
        <v>0.5</v>
      </c>
      <c r="D2578" t="s">
        <v>4</v>
      </c>
      <c r="E2578">
        <v>1</v>
      </c>
      <c r="F2578">
        <v>11.5</v>
      </c>
      <c r="G2578" t="s">
        <v>2</v>
      </c>
      <c r="H2578">
        <v>1</v>
      </c>
      <c r="I2578" t="s">
        <v>0</v>
      </c>
      <c r="J2578">
        <v>1</v>
      </c>
      <c r="K2578">
        <v>12.5</v>
      </c>
      <c r="L2578" t="s">
        <v>2</v>
      </c>
      <c r="M2578">
        <v>1</v>
      </c>
      <c r="N2578" t="s">
        <v>6371</v>
      </c>
      <c r="O2578">
        <v>1</v>
      </c>
      <c r="P2578" t="str">
        <f>D2578&amp;"-"&amp;F2578&amp;"-"&amp;G2578&amp;"-"&amp;E2578&amp;"-"&amp;H2578</f>
        <v>B2Sigma-11.5-f-1-1</v>
      </c>
      <c r="Q2578" t="str">
        <f>I2578&amp;"-"&amp;K2578&amp;"-"&amp;L2578&amp;"-"&amp;J2578&amp;"-"&amp;M2578</f>
        <v>X2Pi-12.5-f-1-1</v>
      </c>
      <c r="R2578">
        <f>B2578+S2578</f>
        <v>28903.802084062001</v>
      </c>
      <c r="S2578">
        <f>_xlfn.IFNA(VLOOKUP(Q2578,'MARVEL-X'!A$2:I$1400,7,FALSE),VLOOKUP(Q2578,MARVEL!A$2:J$1522,10,FALSE))</f>
        <v>4813.1020840620004</v>
      </c>
      <c r="T2578">
        <f>IF(P2578=P2577,R2578+T2577,R2578)</f>
        <v>115614.51284438501</v>
      </c>
      <c r="U2578">
        <f>IF(P2578=P2577,1+U2577,1)</f>
        <v>4</v>
      </c>
      <c r="V2578" t="str">
        <f t="shared" si="40"/>
        <v/>
      </c>
      <c r="W2578" t="str">
        <f>IF(V2578="","",IF(ABS(V2578-R2578)&gt;W$1,ABS(V2578-R2578),""))</f>
        <v/>
      </c>
      <c r="X2578" t="str">
        <f>Y2578&amp;"-"&amp;Z2578&amp;"-"&amp;AC2578&amp;"-"&amp;AD2578&amp;"-"&amp;AG2578</f>
        <v>11.5-f-B-1-0.5</v>
      </c>
      <c r="Y2578">
        <f>F2578</f>
        <v>11.5</v>
      </c>
      <c r="Z2578" s="2" t="str">
        <f>G2578</f>
        <v>f</v>
      </c>
      <c r="AA2578">
        <f>_xlfn.IFNA(VLOOKUP(X2578,'duo-out'!A$2:Q$5000,5,FALSE),E2578+10*(H2578-1)+1+_xlfn.IFNA(VLOOKUP(D2578,states!A$2:C$10,3,FALSE),1))</f>
        <v>52</v>
      </c>
      <c r="AB2578" t="str">
        <f>IF(V2578="","",V2578)</f>
        <v/>
      </c>
      <c r="AC2578" s="2" t="str">
        <f>_xlfn.IFNA(VLOOKUP(D2578,states!A$2:C$10,2,FALSE),"XX")</f>
        <v>B</v>
      </c>
      <c r="AD2578">
        <f>E2578</f>
        <v>1</v>
      </c>
      <c r="AE2578">
        <f>_xlfn.IFNA(VLOOKUP(D2578,states!A$2:D$10,4,FALSE),0)</f>
        <v>0</v>
      </c>
      <c r="AF2578">
        <v>0.5</v>
      </c>
      <c r="AG2578">
        <f>IF(AE2578=0,AF2578,IF(AE2578=1,IF(F2578=0.5,0.5,IF(H2578=1,0.5,1.5)),IF(F2578=0.5,0.5,IF(H2578=1,2.5,1.5))))</f>
        <v>0.5</v>
      </c>
      <c r="AH2578" s="7">
        <f>IF(AC2578="XX",0,1/C2578^(1/5)*IF(E2578=0,100,1)/(E2578+1)^(1/4))</f>
        <v>0.96593632892484571</v>
      </c>
    </row>
    <row r="2579" spans="1:34">
      <c r="A2579">
        <v>6309</v>
      </c>
      <c r="B2579" s="1">
        <v>24403.599999999999</v>
      </c>
      <c r="C2579" s="6">
        <v>0.5</v>
      </c>
      <c r="D2579" t="s">
        <v>4</v>
      </c>
      <c r="E2579">
        <v>1</v>
      </c>
      <c r="F2579">
        <v>11.5</v>
      </c>
      <c r="G2579" t="s">
        <v>2</v>
      </c>
      <c r="H2579">
        <v>1</v>
      </c>
      <c r="I2579" t="s">
        <v>0</v>
      </c>
      <c r="J2579">
        <v>1</v>
      </c>
      <c r="K2579">
        <v>11.5</v>
      </c>
      <c r="L2579" t="s">
        <v>1</v>
      </c>
      <c r="M2579">
        <v>1</v>
      </c>
      <c r="N2579" t="s">
        <v>6365</v>
      </c>
      <c r="O2579">
        <v>1</v>
      </c>
      <c r="P2579" t="str">
        <f>D2579&amp;"-"&amp;F2579&amp;"-"&amp;G2579&amp;"-"&amp;E2579&amp;"-"&amp;H2579</f>
        <v>B2Sigma-11.5-f-1-1</v>
      </c>
      <c r="Q2579" t="str">
        <f>I2579&amp;"-"&amp;K2579&amp;"-"&amp;L2579&amp;"-"&amp;J2579&amp;"-"&amp;M2579</f>
        <v>X2Pi-11.5-e-1-1</v>
      </c>
      <c r="R2579">
        <f>B2579+S2579</f>
        <v>28903.505760217999</v>
      </c>
      <c r="S2579">
        <f>_xlfn.IFNA(VLOOKUP(Q2579,'MARVEL-X'!A$2:I$1400,7,FALSE),VLOOKUP(Q2579,MARVEL!A$2:J$1522,10,FALSE))</f>
        <v>4499.9057602180001</v>
      </c>
      <c r="T2579">
        <f>IF(P2579=P2578,R2579+T2578,R2579)</f>
        <v>144518.01860460301</v>
      </c>
      <c r="U2579">
        <f>IF(P2579=P2578,1+U2578,1)</f>
        <v>5</v>
      </c>
      <c r="V2579" t="str">
        <f t="shared" si="40"/>
        <v/>
      </c>
      <c r="W2579" t="str">
        <f>IF(V2579="","",IF(ABS(V2579-R2579)&gt;W$1,ABS(V2579-R2579),""))</f>
        <v/>
      </c>
      <c r="X2579" t="str">
        <f>Y2579&amp;"-"&amp;Z2579&amp;"-"&amp;AC2579&amp;"-"&amp;AD2579&amp;"-"&amp;AG2579</f>
        <v>11.5-f-B-1-0.5</v>
      </c>
      <c r="Y2579">
        <f>F2579</f>
        <v>11.5</v>
      </c>
      <c r="Z2579" s="2" t="str">
        <f>G2579</f>
        <v>f</v>
      </c>
      <c r="AA2579">
        <f>_xlfn.IFNA(VLOOKUP(X2579,'duo-out'!A$2:Q$5000,5,FALSE),E2579+10*(H2579-1)+1+_xlfn.IFNA(VLOOKUP(D2579,states!A$2:C$10,3,FALSE),1))</f>
        <v>52</v>
      </c>
      <c r="AB2579" t="str">
        <f>IF(V2579="","",V2579)</f>
        <v/>
      </c>
      <c r="AC2579" s="2" t="str">
        <f>_xlfn.IFNA(VLOOKUP(D2579,states!A$2:C$10,2,FALSE),"XX")</f>
        <v>B</v>
      </c>
      <c r="AD2579">
        <f>E2579</f>
        <v>1</v>
      </c>
      <c r="AE2579">
        <f>_xlfn.IFNA(VLOOKUP(D2579,states!A$2:D$10,4,FALSE),0)</f>
        <v>0</v>
      </c>
      <c r="AF2579">
        <v>0.5</v>
      </c>
      <c r="AG2579">
        <f>IF(AE2579=0,AF2579,IF(AE2579=1,IF(F2579=0.5,0.5,IF(H2579=1,0.5,1.5)),IF(F2579=0.5,0.5,IF(H2579=1,2.5,1.5))))</f>
        <v>0.5</v>
      </c>
      <c r="AH2579" s="7">
        <f>IF(AC2579="XX",0,1/C2579^(1/5)*IF(E2579=0,100,1)/(E2579+1)^(1/4))</f>
        <v>0.96593632892484571</v>
      </c>
    </row>
    <row r="2580" spans="1:34">
      <c r="A2580">
        <v>6306</v>
      </c>
      <c r="B2580" s="1">
        <v>24700.85</v>
      </c>
      <c r="C2580" s="6">
        <v>0.5</v>
      </c>
      <c r="D2580" t="s">
        <v>4</v>
      </c>
      <c r="E2580">
        <v>1</v>
      </c>
      <c r="F2580">
        <v>11.5</v>
      </c>
      <c r="G2580" t="s">
        <v>2</v>
      </c>
      <c r="H2580">
        <v>1</v>
      </c>
      <c r="I2580" t="s">
        <v>0</v>
      </c>
      <c r="J2580">
        <v>1</v>
      </c>
      <c r="K2580">
        <v>10.5</v>
      </c>
      <c r="L2580" t="s">
        <v>2</v>
      </c>
      <c r="M2580">
        <v>1</v>
      </c>
      <c r="N2580" t="s">
        <v>6362</v>
      </c>
      <c r="O2580">
        <v>1</v>
      </c>
      <c r="P2580" t="str">
        <f>D2580&amp;"-"&amp;F2580&amp;"-"&amp;G2580&amp;"-"&amp;E2580&amp;"-"&amp;H2580</f>
        <v>B2Sigma-11.5-f-1-1</v>
      </c>
      <c r="Q2580" t="str">
        <f>I2580&amp;"-"&amp;K2580&amp;"-"&amp;L2580&amp;"-"&amp;J2580&amp;"-"&amp;M2580</f>
        <v>X2Pi-10.5-f-1-1</v>
      </c>
      <c r="R2580">
        <f>B2580+S2580</f>
        <v>28903.720536004999</v>
      </c>
      <c r="S2580">
        <f>_xlfn.IFNA(VLOOKUP(Q2580,'MARVEL-X'!A$2:I$1400,7,FALSE),VLOOKUP(Q2580,MARVEL!A$2:J$1522,10,FALSE))</f>
        <v>4202.8705360049998</v>
      </c>
      <c r="T2580">
        <f>IF(P2580=P2579,R2580+T2579,R2580)</f>
        <v>173421.739140608</v>
      </c>
      <c r="U2580">
        <f>IF(P2580=P2579,1+U2579,1)</f>
        <v>6</v>
      </c>
      <c r="V2580" t="str">
        <f t="shared" si="40"/>
        <v/>
      </c>
      <c r="W2580" t="str">
        <f>IF(V2580="","",IF(ABS(V2580-R2580)&gt;W$1,ABS(V2580-R2580),""))</f>
        <v/>
      </c>
      <c r="X2580" t="str">
        <f>Y2580&amp;"-"&amp;Z2580&amp;"-"&amp;AC2580&amp;"-"&amp;AD2580&amp;"-"&amp;AG2580</f>
        <v>11.5-f-B-1-0.5</v>
      </c>
      <c r="Y2580">
        <f>F2580</f>
        <v>11.5</v>
      </c>
      <c r="Z2580" s="2" t="str">
        <f>G2580</f>
        <v>f</v>
      </c>
      <c r="AA2580">
        <f>_xlfn.IFNA(VLOOKUP(X2580,'duo-out'!A$2:Q$5000,5,FALSE),E2580+10*(H2580-1)+1+_xlfn.IFNA(VLOOKUP(D2580,states!A$2:C$10,3,FALSE),1))</f>
        <v>52</v>
      </c>
      <c r="AB2580" t="str">
        <f>IF(V2580="","",V2580)</f>
        <v/>
      </c>
      <c r="AC2580" s="2" t="str">
        <f>_xlfn.IFNA(VLOOKUP(D2580,states!A$2:C$10,2,FALSE),"XX")</f>
        <v>B</v>
      </c>
      <c r="AD2580">
        <f>E2580</f>
        <v>1</v>
      </c>
      <c r="AE2580">
        <f>_xlfn.IFNA(VLOOKUP(D2580,states!A$2:D$10,4,FALSE),0)</f>
        <v>0</v>
      </c>
      <c r="AF2580">
        <v>0.5</v>
      </c>
      <c r="AG2580">
        <f>IF(AE2580=0,AF2580,IF(AE2580=1,IF(F2580=0.5,0.5,IF(H2580=1,0.5,1.5)),IF(F2580=0.5,0.5,IF(H2580=1,2.5,1.5))))</f>
        <v>0.5</v>
      </c>
      <c r="AH2580" s="7">
        <f>IF(AC2580="XX",0,1/C2580^(1/5)*IF(E2580=0,100,1)/(E2580+1)^(1/4))</f>
        <v>0.96593632892484571</v>
      </c>
    </row>
    <row r="2581" spans="1:34">
      <c r="A2581">
        <v>6278</v>
      </c>
      <c r="B2581" s="1">
        <v>26741.5</v>
      </c>
      <c r="C2581" s="6">
        <v>0.5</v>
      </c>
      <c r="D2581" t="s">
        <v>4</v>
      </c>
      <c r="E2581">
        <v>1</v>
      </c>
      <c r="F2581">
        <v>11.5</v>
      </c>
      <c r="G2581" t="s">
        <v>2</v>
      </c>
      <c r="H2581">
        <v>1</v>
      </c>
      <c r="I2581" t="s">
        <v>0</v>
      </c>
      <c r="J2581">
        <v>0</v>
      </c>
      <c r="K2581">
        <v>12.5</v>
      </c>
      <c r="L2581" t="s">
        <v>2</v>
      </c>
      <c r="M2581">
        <v>1</v>
      </c>
      <c r="N2581" t="s">
        <v>6334</v>
      </c>
      <c r="O2581">
        <v>1</v>
      </c>
      <c r="P2581" t="str">
        <f>D2581&amp;"-"&amp;F2581&amp;"-"&amp;G2581&amp;"-"&amp;E2581&amp;"-"&amp;H2581</f>
        <v>B2Sigma-11.5-f-1-1</v>
      </c>
      <c r="Q2581" t="str">
        <f>I2581&amp;"-"&amp;K2581&amp;"-"&amp;L2581&amp;"-"&amp;J2581&amp;"-"&amp;M2581</f>
        <v>X2Pi-12.5-f-0-1</v>
      </c>
      <c r="R2581">
        <f>B2581+S2581</f>
        <v>28903.741202836001</v>
      </c>
      <c r="S2581">
        <f>_xlfn.IFNA(VLOOKUP(Q2581,'MARVEL-X'!A$2:I$1400,7,FALSE),VLOOKUP(Q2581,MARVEL!A$2:J$1522,10,FALSE))</f>
        <v>2162.241202836</v>
      </c>
      <c r="T2581">
        <f>IF(P2581=P2580,R2581+T2580,R2581)</f>
        <v>202325.48034344401</v>
      </c>
      <c r="U2581">
        <f>IF(P2581=P2580,1+U2580,1)</f>
        <v>7</v>
      </c>
      <c r="V2581" t="str">
        <f t="shared" si="40"/>
        <v/>
      </c>
      <c r="W2581" t="str">
        <f>IF(V2581="","",IF(ABS(V2581-R2581)&gt;W$1,ABS(V2581-R2581),""))</f>
        <v/>
      </c>
      <c r="X2581" t="str">
        <f>Y2581&amp;"-"&amp;Z2581&amp;"-"&amp;AC2581&amp;"-"&amp;AD2581&amp;"-"&amp;AG2581</f>
        <v>11.5-f-B-1-0.5</v>
      </c>
      <c r="Y2581">
        <f>F2581</f>
        <v>11.5</v>
      </c>
      <c r="Z2581" s="2" t="str">
        <f>G2581</f>
        <v>f</v>
      </c>
      <c r="AA2581">
        <f>_xlfn.IFNA(VLOOKUP(X2581,'duo-out'!A$2:Q$5000,5,FALSE),E2581+10*(H2581-1)+1+_xlfn.IFNA(VLOOKUP(D2581,states!A$2:C$10,3,FALSE),1))</f>
        <v>52</v>
      </c>
      <c r="AB2581" t="str">
        <f>IF(V2581="","",V2581)</f>
        <v/>
      </c>
      <c r="AC2581" s="2" t="str">
        <f>_xlfn.IFNA(VLOOKUP(D2581,states!A$2:C$10,2,FALSE),"XX")</f>
        <v>B</v>
      </c>
      <c r="AD2581">
        <f>E2581</f>
        <v>1</v>
      </c>
      <c r="AE2581">
        <f>_xlfn.IFNA(VLOOKUP(D2581,states!A$2:D$10,4,FALSE),0)</f>
        <v>0</v>
      </c>
      <c r="AF2581">
        <v>0.5</v>
      </c>
      <c r="AG2581">
        <f>IF(AE2581=0,AF2581,IF(AE2581=1,IF(F2581=0.5,0.5,IF(H2581=1,0.5,1.5)),IF(F2581=0.5,0.5,IF(H2581=1,2.5,1.5))))</f>
        <v>0.5</v>
      </c>
      <c r="AH2581" s="7">
        <f>IF(AC2581="XX",0,1/C2581^(1/5)*IF(E2581=0,100,1)/(E2581+1)^(1/4))</f>
        <v>0.96593632892484571</v>
      </c>
    </row>
    <row r="2582" spans="1:34">
      <c r="A2582">
        <v>6268</v>
      </c>
      <c r="B2582" s="1">
        <v>27066.68</v>
      </c>
      <c r="C2582" s="6">
        <v>0.5</v>
      </c>
      <c r="D2582" t="s">
        <v>4</v>
      </c>
      <c r="E2582">
        <v>1</v>
      </c>
      <c r="F2582">
        <v>11.5</v>
      </c>
      <c r="G2582" t="s">
        <v>2</v>
      </c>
      <c r="H2582">
        <v>1</v>
      </c>
      <c r="I2582" t="s">
        <v>0</v>
      </c>
      <c r="J2582">
        <v>0</v>
      </c>
      <c r="K2582">
        <v>11.5</v>
      </c>
      <c r="L2582" t="s">
        <v>1</v>
      </c>
      <c r="M2582">
        <v>1</v>
      </c>
      <c r="N2582" t="s">
        <v>6324</v>
      </c>
      <c r="O2582">
        <v>1</v>
      </c>
      <c r="P2582" t="str">
        <f>D2582&amp;"-"&amp;F2582&amp;"-"&amp;G2582&amp;"-"&amp;E2582&amp;"-"&amp;H2582</f>
        <v>B2Sigma-11.5-f-1-1</v>
      </c>
      <c r="Q2582" t="str">
        <f>I2582&amp;"-"&amp;K2582&amp;"-"&amp;L2582&amp;"-"&amp;J2582&amp;"-"&amp;M2582</f>
        <v>X2Pi-11.5-e-0-1</v>
      </c>
      <c r="R2582">
        <f>B2582+S2582</f>
        <v>28903.346332072</v>
      </c>
      <c r="S2582">
        <f>_xlfn.IFNA(VLOOKUP(Q2582,'MARVEL-X'!A$2:I$1400,7,FALSE),VLOOKUP(Q2582,MARVEL!A$2:J$1522,10,FALSE))</f>
        <v>1836.6663320719999</v>
      </c>
      <c r="T2582">
        <f>IF(P2582=P2581,R2582+T2581,R2582)</f>
        <v>231228.826675516</v>
      </c>
      <c r="U2582">
        <f>IF(P2582=P2581,1+U2581,1)</f>
        <v>8</v>
      </c>
      <c r="V2582" t="str">
        <f t="shared" si="40"/>
        <v/>
      </c>
      <c r="W2582" t="str">
        <f>IF(V2582="","",IF(ABS(V2582-R2582)&gt;W$1,ABS(V2582-R2582),""))</f>
        <v/>
      </c>
      <c r="X2582" t="str">
        <f>Y2582&amp;"-"&amp;Z2582&amp;"-"&amp;AC2582&amp;"-"&amp;AD2582&amp;"-"&amp;AG2582</f>
        <v>11.5-f-B-1-0.5</v>
      </c>
      <c r="Y2582">
        <f>F2582</f>
        <v>11.5</v>
      </c>
      <c r="Z2582" s="2" t="str">
        <f>G2582</f>
        <v>f</v>
      </c>
      <c r="AA2582">
        <f>_xlfn.IFNA(VLOOKUP(X2582,'duo-out'!A$2:Q$5000,5,FALSE),E2582+10*(H2582-1)+1+_xlfn.IFNA(VLOOKUP(D2582,states!A$2:C$10,3,FALSE),1))</f>
        <v>52</v>
      </c>
      <c r="AB2582" t="str">
        <f>IF(V2582="","",V2582)</f>
        <v/>
      </c>
      <c r="AC2582" s="2" t="str">
        <f>_xlfn.IFNA(VLOOKUP(D2582,states!A$2:C$10,2,FALSE),"XX")</f>
        <v>B</v>
      </c>
      <c r="AD2582">
        <f>E2582</f>
        <v>1</v>
      </c>
      <c r="AE2582">
        <f>_xlfn.IFNA(VLOOKUP(D2582,states!A$2:D$10,4,FALSE),0)</f>
        <v>0</v>
      </c>
      <c r="AF2582">
        <v>0.5</v>
      </c>
      <c r="AG2582">
        <f>IF(AE2582=0,AF2582,IF(AE2582=1,IF(F2582=0.5,0.5,IF(H2582=1,0.5,1.5)),IF(F2582=0.5,0.5,IF(H2582=1,2.5,1.5))))</f>
        <v>0.5</v>
      </c>
      <c r="AH2582" s="7">
        <f>IF(AC2582="XX",0,1/C2582^(1/5)*IF(E2582=0,100,1)/(E2582+1)^(1/4))</f>
        <v>0.96593632892484571</v>
      </c>
    </row>
    <row r="2583" spans="1:34">
      <c r="A2583">
        <v>6260</v>
      </c>
      <c r="B2583" s="1">
        <v>27375.7</v>
      </c>
      <c r="C2583" s="6">
        <v>0.5</v>
      </c>
      <c r="D2583" t="s">
        <v>4</v>
      </c>
      <c r="E2583">
        <v>1</v>
      </c>
      <c r="F2583">
        <v>11.5</v>
      </c>
      <c r="G2583" t="s">
        <v>2</v>
      </c>
      <c r="H2583">
        <v>1</v>
      </c>
      <c r="I2583" t="s">
        <v>0</v>
      </c>
      <c r="J2583">
        <v>0</v>
      </c>
      <c r="K2583">
        <v>10.5</v>
      </c>
      <c r="L2583" t="s">
        <v>2</v>
      </c>
      <c r="M2583">
        <v>1</v>
      </c>
      <c r="N2583" t="s">
        <v>6316</v>
      </c>
      <c r="O2583">
        <v>1</v>
      </c>
      <c r="P2583" t="str">
        <f>D2583&amp;"-"&amp;F2583&amp;"-"&amp;G2583&amp;"-"&amp;E2583&amp;"-"&amp;H2583</f>
        <v>B2Sigma-11.5-f-1-1</v>
      </c>
      <c r="Q2583" t="str">
        <f>I2583&amp;"-"&amp;K2583&amp;"-"&amp;L2583&amp;"-"&amp;J2583&amp;"-"&amp;M2583</f>
        <v>X2Pi-10.5-f-0-1</v>
      </c>
      <c r="R2583">
        <f>B2583+S2583</f>
        <v>28903.623225415002</v>
      </c>
      <c r="S2583">
        <f>_xlfn.IFNA(VLOOKUP(Q2583,'MARVEL-X'!A$2:I$1400,7,FALSE),VLOOKUP(Q2583,MARVEL!A$2:J$1522,10,FALSE))</f>
        <v>1527.9232254149999</v>
      </c>
      <c r="T2583">
        <f>IF(P2583=P2582,R2583+T2582,R2583)</f>
        <v>260132.44990093101</v>
      </c>
      <c r="U2583">
        <f>IF(P2583=P2582,1+U2582,1)</f>
        <v>9</v>
      </c>
      <c r="V2583">
        <f t="shared" si="40"/>
        <v>28903.605544547889</v>
      </c>
      <c r="W2583" t="str">
        <f>IF(V2583="","",IF(ABS(V2583-R2583)&gt;W$1,ABS(V2583-R2583),""))</f>
        <v/>
      </c>
      <c r="X2583" t="str">
        <f>Y2583&amp;"-"&amp;Z2583&amp;"-"&amp;AC2583&amp;"-"&amp;AD2583&amp;"-"&amp;AG2583</f>
        <v>11.5-f-B-1-0.5</v>
      </c>
      <c r="Y2583">
        <f>F2583</f>
        <v>11.5</v>
      </c>
      <c r="Z2583" s="2" t="str">
        <f>G2583</f>
        <v>f</v>
      </c>
      <c r="AA2583">
        <f>_xlfn.IFNA(VLOOKUP(X2583,'duo-out'!A$2:Q$5000,5,FALSE),E2583+10*(H2583-1)+1+_xlfn.IFNA(VLOOKUP(D2583,states!A$2:C$10,3,FALSE),1))</f>
        <v>52</v>
      </c>
      <c r="AB2583">
        <f>IF(V2583="","",V2583)</f>
        <v>28903.605544547889</v>
      </c>
      <c r="AC2583" s="2" t="str">
        <f>_xlfn.IFNA(VLOOKUP(D2583,states!A$2:C$10,2,FALSE),"XX")</f>
        <v>B</v>
      </c>
      <c r="AD2583">
        <f>E2583</f>
        <v>1</v>
      </c>
      <c r="AE2583">
        <f>_xlfn.IFNA(VLOOKUP(D2583,states!A$2:D$10,4,FALSE),0)</f>
        <v>0</v>
      </c>
      <c r="AF2583">
        <v>0.5</v>
      </c>
      <c r="AG2583">
        <f>IF(AE2583=0,AF2583,IF(AE2583=1,IF(F2583=0.5,0.5,IF(H2583=1,0.5,1.5)),IF(F2583=0.5,0.5,IF(H2583=1,2.5,1.5))))</f>
        <v>0.5</v>
      </c>
      <c r="AH2583" s="7">
        <f>IF(AC2583="XX",0,1/C2583^(1/5)*IF(E2583=0,100,1)/(E2583+1)^(1/4))</f>
        <v>0.96593632892484571</v>
      </c>
    </row>
    <row r="2584" spans="1:34">
      <c r="A2584">
        <v>5069</v>
      </c>
      <c r="B2584" s="1">
        <v>25764.5</v>
      </c>
      <c r="C2584" s="6">
        <v>0.2</v>
      </c>
      <c r="D2584" t="s">
        <v>4</v>
      </c>
      <c r="E2584">
        <v>0</v>
      </c>
      <c r="F2584">
        <v>12.5</v>
      </c>
      <c r="G2584" t="s">
        <v>1</v>
      </c>
      <c r="H2584">
        <v>2</v>
      </c>
      <c r="I2584" t="s">
        <v>0</v>
      </c>
      <c r="J2584">
        <v>0</v>
      </c>
      <c r="K2584">
        <v>11.5</v>
      </c>
      <c r="L2584" t="s">
        <v>1</v>
      </c>
      <c r="M2584">
        <v>2</v>
      </c>
      <c r="N2584" t="s">
        <v>5125</v>
      </c>
      <c r="O2584">
        <v>1</v>
      </c>
      <c r="P2584" t="str">
        <f>D2584&amp;"-"&amp;F2584&amp;"-"&amp;G2584&amp;"-"&amp;E2584&amp;"-"&amp;H2584</f>
        <v>B2Sigma-12.5-e-0-2</v>
      </c>
      <c r="Q2584" t="str">
        <f>I2584&amp;"-"&amp;K2584&amp;"-"&amp;L2584&amp;"-"&amp;J2584&amp;"-"&amp;M2584</f>
        <v>X2Pi-11.5-e-0-2</v>
      </c>
      <c r="R2584">
        <f>B2584+S2584</f>
        <v>27925.745276517999</v>
      </c>
      <c r="S2584">
        <f>_xlfn.IFNA(VLOOKUP(Q2584,'MARVEL-X'!A$2:I$1400,7,FALSE),VLOOKUP(Q2584,MARVEL!A$2:J$1522,10,FALSE))</f>
        <v>2161.2452765180001</v>
      </c>
      <c r="T2584">
        <f>IF(P2584=P2583,R2584+T2583,R2584)</f>
        <v>27925.745276517999</v>
      </c>
      <c r="U2584">
        <f>IF(P2584=P2583,1+U2583,1)</f>
        <v>1</v>
      </c>
      <c r="V2584" t="str">
        <f t="shared" si="40"/>
        <v/>
      </c>
      <c r="W2584" t="str">
        <f>IF(V2584="","",IF(ABS(V2584-R2584)&gt;W$1,ABS(V2584-R2584),""))</f>
        <v/>
      </c>
      <c r="X2584" t="str">
        <f>Y2584&amp;"-"&amp;Z2584&amp;"-"&amp;AC2584&amp;"-"&amp;AD2584&amp;"-"&amp;AG2584</f>
        <v>12.5-e-B-0-0.5</v>
      </c>
      <c r="Y2584">
        <f>F2584</f>
        <v>12.5</v>
      </c>
      <c r="Z2584" s="2" t="str">
        <f>G2584</f>
        <v>e</v>
      </c>
      <c r="AA2584">
        <f>_xlfn.IFNA(VLOOKUP(X2584,'duo-out'!A$2:Q$5000,5,FALSE),E2584+10*(H2584-1)+1+_xlfn.IFNA(VLOOKUP(D2584,states!A$2:C$10,3,FALSE),1))</f>
        <v>61</v>
      </c>
      <c r="AB2584" t="str">
        <f>IF(V2584="","",V2584)</f>
        <v/>
      </c>
      <c r="AC2584" s="2" t="str">
        <f>_xlfn.IFNA(VLOOKUP(D2584,states!A$2:C$10,2,FALSE),"XX")</f>
        <v>B</v>
      </c>
      <c r="AD2584">
        <f>E2584</f>
        <v>0</v>
      </c>
      <c r="AE2584">
        <f>_xlfn.IFNA(VLOOKUP(D2584,states!A$2:D$10,4,FALSE),0)</f>
        <v>0</v>
      </c>
      <c r="AF2584">
        <v>0.5</v>
      </c>
      <c r="AG2584">
        <f>IF(AE2584=0,AF2584,IF(AE2584=1,IF(F2584=0.5,0.5,IF(H2584=1,0.5,1.5)),IF(F2584=0.5,0.5,IF(H2584=1,2.5,1.5))))</f>
        <v>0.5</v>
      </c>
      <c r="AH2584" s="7">
        <f>IF(AC2584="XX",0,1/C2584^(1/5)*IF(E2584=0,100,1)/(E2584+1)^(1/4))</f>
        <v>137.97296614612148</v>
      </c>
    </row>
    <row r="2585" spans="1:34">
      <c r="A2585">
        <v>5050</v>
      </c>
      <c r="B2585" s="1">
        <v>25401.83</v>
      </c>
      <c r="C2585" s="6">
        <v>0.2</v>
      </c>
      <c r="D2585" t="s">
        <v>4</v>
      </c>
      <c r="E2585">
        <v>0</v>
      </c>
      <c r="F2585">
        <v>12.5</v>
      </c>
      <c r="G2585" t="s">
        <v>1</v>
      </c>
      <c r="H2585">
        <v>2</v>
      </c>
      <c r="I2585" t="s">
        <v>0</v>
      </c>
      <c r="J2585">
        <v>0</v>
      </c>
      <c r="K2585">
        <v>12.5</v>
      </c>
      <c r="L2585" t="s">
        <v>2</v>
      </c>
      <c r="M2585">
        <v>2</v>
      </c>
      <c r="N2585" t="s">
        <v>5106</v>
      </c>
      <c r="O2585">
        <v>1</v>
      </c>
      <c r="P2585" t="str">
        <f>D2585&amp;"-"&amp;F2585&amp;"-"&amp;G2585&amp;"-"&amp;E2585&amp;"-"&amp;H2585</f>
        <v>B2Sigma-12.5-e-0-2</v>
      </c>
      <c r="Q2585" t="str">
        <f>I2585&amp;"-"&amp;K2585&amp;"-"&amp;L2585&amp;"-"&amp;J2585&amp;"-"&amp;M2585</f>
        <v>X2Pi-12.5-f-0-2</v>
      </c>
      <c r="R2585">
        <f>B2585+S2585</f>
        <v>27925.838611406001</v>
      </c>
      <c r="S2585">
        <f>_xlfn.IFNA(VLOOKUP(Q2585,'MARVEL-X'!A$2:I$1400,7,FALSE),VLOOKUP(Q2585,MARVEL!A$2:J$1522,10,FALSE))</f>
        <v>2524.008611406</v>
      </c>
      <c r="T2585">
        <f>IF(P2585=P2584,R2585+T2584,R2585)</f>
        <v>55851.583887924004</v>
      </c>
      <c r="U2585">
        <f>IF(P2585=P2584,1+U2584,1)</f>
        <v>2</v>
      </c>
      <c r="V2585" t="str">
        <f t="shared" si="40"/>
        <v/>
      </c>
      <c r="W2585" t="str">
        <f>IF(V2585="","",IF(ABS(V2585-R2585)&gt;W$1,ABS(V2585-R2585),""))</f>
        <v/>
      </c>
      <c r="X2585" t="str">
        <f>Y2585&amp;"-"&amp;Z2585&amp;"-"&amp;AC2585&amp;"-"&amp;AD2585&amp;"-"&amp;AG2585</f>
        <v>12.5-e-B-0-0.5</v>
      </c>
      <c r="Y2585">
        <f>F2585</f>
        <v>12.5</v>
      </c>
      <c r="Z2585" s="2" t="str">
        <f>G2585</f>
        <v>e</v>
      </c>
      <c r="AA2585">
        <f>_xlfn.IFNA(VLOOKUP(X2585,'duo-out'!A$2:Q$5000,5,FALSE),E2585+10*(H2585-1)+1+_xlfn.IFNA(VLOOKUP(D2585,states!A$2:C$10,3,FALSE),1))</f>
        <v>61</v>
      </c>
      <c r="AB2585" t="str">
        <f>IF(V2585="","",V2585)</f>
        <v/>
      </c>
      <c r="AC2585" s="2" t="str">
        <f>_xlfn.IFNA(VLOOKUP(D2585,states!A$2:C$10,2,FALSE),"XX")</f>
        <v>B</v>
      </c>
      <c r="AD2585">
        <f>E2585</f>
        <v>0</v>
      </c>
      <c r="AE2585">
        <f>_xlfn.IFNA(VLOOKUP(D2585,states!A$2:D$10,4,FALSE),0)</f>
        <v>0</v>
      </c>
      <c r="AF2585">
        <v>0.5</v>
      </c>
      <c r="AG2585">
        <f>IF(AE2585=0,AF2585,IF(AE2585=1,IF(F2585=0.5,0.5,IF(H2585=1,0.5,1.5)),IF(F2585=0.5,0.5,IF(H2585=1,2.5,1.5))))</f>
        <v>0.5</v>
      </c>
      <c r="AH2585" s="7">
        <f>IF(AC2585="XX",0,1/C2585^(1/5)*IF(E2585=0,100,1)/(E2585+1)^(1/4))</f>
        <v>137.97296614612148</v>
      </c>
    </row>
    <row r="2586" spans="1:34">
      <c r="A2586">
        <v>5035</v>
      </c>
      <c r="B2586" s="1">
        <v>25027.34</v>
      </c>
      <c r="C2586" s="6">
        <v>0.2</v>
      </c>
      <c r="D2586" t="s">
        <v>4</v>
      </c>
      <c r="E2586">
        <v>0</v>
      </c>
      <c r="F2586">
        <v>12.5</v>
      </c>
      <c r="G2586" t="s">
        <v>1</v>
      </c>
      <c r="H2586">
        <v>2</v>
      </c>
      <c r="I2586" t="s">
        <v>0</v>
      </c>
      <c r="J2586">
        <v>0</v>
      </c>
      <c r="K2586">
        <v>13.5</v>
      </c>
      <c r="L2586" t="s">
        <v>1</v>
      </c>
      <c r="M2586">
        <v>2</v>
      </c>
      <c r="N2586" t="s">
        <v>5091</v>
      </c>
      <c r="O2586">
        <v>1</v>
      </c>
      <c r="P2586" t="str">
        <f>D2586&amp;"-"&amp;F2586&amp;"-"&amp;G2586&amp;"-"&amp;E2586&amp;"-"&amp;H2586</f>
        <v>B2Sigma-12.5-e-0-2</v>
      </c>
      <c r="Q2586" t="str">
        <f>I2586&amp;"-"&amp;K2586&amp;"-"&amp;L2586&amp;"-"&amp;J2586&amp;"-"&amp;M2586</f>
        <v>X2Pi-13.5-e-0-2</v>
      </c>
      <c r="R2586">
        <f>B2586+S2586</f>
        <v>27925.92727652</v>
      </c>
      <c r="S2586">
        <f>_xlfn.IFNA(VLOOKUP(Q2586,'MARVEL-X'!A$2:I$1400,7,FALSE),VLOOKUP(Q2586,MARVEL!A$2:J$1522,10,FALSE))</f>
        <v>2898.5872765200002</v>
      </c>
      <c r="T2586">
        <f>IF(P2586=P2585,R2586+T2585,R2586)</f>
        <v>83777.511164444004</v>
      </c>
      <c r="U2586">
        <f>IF(P2586=P2585,1+U2585,1)</f>
        <v>3</v>
      </c>
      <c r="V2586" t="str">
        <f t="shared" si="40"/>
        <v/>
      </c>
      <c r="W2586" t="str">
        <f>IF(V2586="","",IF(ABS(V2586-R2586)&gt;W$1,ABS(V2586-R2586),""))</f>
        <v/>
      </c>
      <c r="X2586" t="str">
        <f>Y2586&amp;"-"&amp;Z2586&amp;"-"&amp;AC2586&amp;"-"&amp;AD2586&amp;"-"&amp;AG2586</f>
        <v>12.5-e-B-0-0.5</v>
      </c>
      <c r="Y2586">
        <f>F2586</f>
        <v>12.5</v>
      </c>
      <c r="Z2586" s="2" t="str">
        <f>G2586</f>
        <v>e</v>
      </c>
      <c r="AA2586">
        <f>_xlfn.IFNA(VLOOKUP(X2586,'duo-out'!A$2:Q$5000,5,FALSE),E2586+10*(H2586-1)+1+_xlfn.IFNA(VLOOKUP(D2586,states!A$2:C$10,3,FALSE),1))</f>
        <v>61</v>
      </c>
      <c r="AB2586" t="str">
        <f>IF(V2586="","",V2586)</f>
        <v/>
      </c>
      <c r="AC2586" s="2" t="str">
        <f>_xlfn.IFNA(VLOOKUP(D2586,states!A$2:C$10,2,FALSE),"XX")</f>
        <v>B</v>
      </c>
      <c r="AD2586">
        <f>E2586</f>
        <v>0</v>
      </c>
      <c r="AE2586">
        <f>_xlfn.IFNA(VLOOKUP(D2586,states!A$2:D$10,4,FALSE),0)</f>
        <v>0</v>
      </c>
      <c r="AF2586">
        <v>0.5</v>
      </c>
      <c r="AG2586">
        <f>IF(AE2586=0,AF2586,IF(AE2586=1,IF(F2586=0.5,0.5,IF(H2586=1,0.5,1.5)),IF(F2586=0.5,0.5,IF(H2586=1,2.5,1.5))))</f>
        <v>0.5</v>
      </c>
      <c r="AH2586" s="7">
        <f>IF(AC2586="XX",0,1/C2586^(1/5)*IF(E2586=0,100,1)/(E2586+1)^(1/4))</f>
        <v>137.97296614612148</v>
      </c>
    </row>
    <row r="2587" spans="1:34">
      <c r="A2587">
        <v>4338</v>
      </c>
      <c r="B2587" s="1">
        <v>23113.7588</v>
      </c>
      <c r="C2587" s="6">
        <v>2.9409999999999999E-2</v>
      </c>
      <c r="D2587" t="s">
        <v>4</v>
      </c>
      <c r="E2587">
        <v>0</v>
      </c>
      <c r="F2587">
        <v>12.5</v>
      </c>
      <c r="G2587" t="s">
        <v>1</v>
      </c>
      <c r="H2587">
        <v>2</v>
      </c>
      <c r="I2587" t="s">
        <v>0</v>
      </c>
      <c r="J2587">
        <v>1</v>
      </c>
      <c r="K2587">
        <v>11.5</v>
      </c>
      <c r="L2587" t="s">
        <v>1</v>
      </c>
      <c r="M2587">
        <v>2</v>
      </c>
      <c r="N2587" t="s">
        <v>4394</v>
      </c>
      <c r="O2587">
        <v>1</v>
      </c>
      <c r="P2587" t="str">
        <f>D2587&amp;"-"&amp;F2587&amp;"-"&amp;G2587&amp;"-"&amp;E2587&amp;"-"&amp;H2587</f>
        <v>B2Sigma-12.5-e-0-2</v>
      </c>
      <c r="Q2587" t="str">
        <f>I2587&amp;"-"&amp;K2587&amp;"-"&amp;L2587&amp;"-"&amp;J2587&amp;"-"&amp;M2587</f>
        <v>X2Pi-11.5-e-1-2</v>
      </c>
      <c r="R2587">
        <f>B2587+S2587</f>
        <v>27925.892520657999</v>
      </c>
      <c r="S2587">
        <f>_xlfn.IFNA(VLOOKUP(Q2587,'MARVEL-X'!A$2:I$1400,7,FALSE),VLOOKUP(Q2587,MARVEL!A$2:J$1522,10,FALSE))</f>
        <v>4812.1337206580001</v>
      </c>
      <c r="T2587">
        <f>IF(P2587=P2586,R2587+T2586,R2587)</f>
        <v>111703.40368510201</v>
      </c>
      <c r="U2587">
        <f>IF(P2587=P2586,1+U2586,1)</f>
        <v>4</v>
      </c>
      <c r="V2587" t="str">
        <f t="shared" si="40"/>
        <v/>
      </c>
      <c r="W2587" t="str">
        <f>IF(V2587="","",IF(ABS(V2587-R2587)&gt;W$1,ABS(V2587-R2587),""))</f>
        <v/>
      </c>
      <c r="X2587" t="str">
        <f>Y2587&amp;"-"&amp;Z2587&amp;"-"&amp;AC2587&amp;"-"&amp;AD2587&amp;"-"&amp;AG2587</f>
        <v>12.5-e-B-0-0.5</v>
      </c>
      <c r="Y2587">
        <f>F2587</f>
        <v>12.5</v>
      </c>
      <c r="Z2587" s="2" t="str">
        <f>G2587</f>
        <v>e</v>
      </c>
      <c r="AA2587">
        <f>_xlfn.IFNA(VLOOKUP(X2587,'duo-out'!A$2:Q$5000,5,FALSE),E2587+10*(H2587-1)+1+_xlfn.IFNA(VLOOKUP(D2587,states!A$2:C$10,3,FALSE),1))</f>
        <v>61</v>
      </c>
      <c r="AB2587" t="str">
        <f>IF(V2587="","",V2587)</f>
        <v/>
      </c>
      <c r="AC2587" s="2" t="str">
        <f>_xlfn.IFNA(VLOOKUP(D2587,states!A$2:C$10,2,FALSE),"XX")</f>
        <v>B</v>
      </c>
      <c r="AD2587">
        <f>E2587</f>
        <v>0</v>
      </c>
      <c r="AE2587">
        <f>_xlfn.IFNA(VLOOKUP(D2587,states!A$2:D$10,4,FALSE),0)</f>
        <v>0</v>
      </c>
      <c r="AF2587">
        <v>0.5</v>
      </c>
      <c r="AG2587">
        <f>IF(AE2587=0,AF2587,IF(AE2587=1,IF(F2587=0.5,0.5,IF(H2587=1,0.5,1.5)),IF(F2587=0.5,0.5,IF(H2587=1,2.5,1.5))))</f>
        <v>0.5</v>
      </c>
      <c r="AH2587" s="7">
        <f>IF(AC2587="XX",0,1/C2587^(1/5)*IF(E2587=0,100,1)/(E2587+1)^(1/4))</f>
        <v>202.44217521439657</v>
      </c>
    </row>
    <row r="2588" spans="1:34">
      <c r="A2588">
        <v>4297</v>
      </c>
      <c r="B2588" s="1">
        <v>25401.895</v>
      </c>
      <c r="C2588" s="6">
        <v>1.8950000000000002E-2</v>
      </c>
      <c r="D2588" t="s">
        <v>4</v>
      </c>
      <c r="E2588">
        <v>0</v>
      </c>
      <c r="F2588">
        <v>12.5</v>
      </c>
      <c r="G2588" t="s">
        <v>1</v>
      </c>
      <c r="H2588">
        <v>2</v>
      </c>
      <c r="I2588" t="s">
        <v>0</v>
      </c>
      <c r="J2588">
        <v>0</v>
      </c>
      <c r="K2588">
        <v>12.5</v>
      </c>
      <c r="L2588" t="s">
        <v>2</v>
      </c>
      <c r="M2588">
        <v>2</v>
      </c>
      <c r="N2588" t="s">
        <v>4353</v>
      </c>
      <c r="O2588">
        <v>1</v>
      </c>
      <c r="P2588" t="str">
        <f>D2588&amp;"-"&amp;F2588&amp;"-"&amp;G2588&amp;"-"&amp;E2588&amp;"-"&amp;H2588</f>
        <v>B2Sigma-12.5-e-0-2</v>
      </c>
      <c r="Q2588" t="str">
        <f>I2588&amp;"-"&amp;K2588&amp;"-"&amp;L2588&amp;"-"&amp;J2588&amp;"-"&amp;M2588</f>
        <v>X2Pi-12.5-f-0-2</v>
      </c>
      <c r="R2588">
        <f>B2588+S2588</f>
        <v>27925.903611406</v>
      </c>
      <c r="S2588">
        <f>_xlfn.IFNA(VLOOKUP(Q2588,'MARVEL-X'!A$2:I$1400,7,FALSE),VLOOKUP(Q2588,MARVEL!A$2:J$1522,10,FALSE))</f>
        <v>2524.008611406</v>
      </c>
      <c r="T2588">
        <f>IF(P2588=P2587,R2588+T2587,R2588)</f>
        <v>139629.30729650799</v>
      </c>
      <c r="U2588">
        <f>IF(P2588=P2587,1+U2587,1)</f>
        <v>5</v>
      </c>
      <c r="V2588" t="str">
        <f t="shared" si="40"/>
        <v/>
      </c>
      <c r="W2588" t="str">
        <f>IF(V2588="","",IF(ABS(V2588-R2588)&gt;W$1,ABS(V2588-R2588),""))</f>
        <v/>
      </c>
      <c r="X2588" t="str">
        <f>Y2588&amp;"-"&amp;Z2588&amp;"-"&amp;AC2588&amp;"-"&amp;AD2588&amp;"-"&amp;AG2588</f>
        <v>12.5-e-B-0-0.5</v>
      </c>
      <c r="Y2588">
        <f>F2588</f>
        <v>12.5</v>
      </c>
      <c r="Z2588" s="2" t="str">
        <f>G2588</f>
        <v>e</v>
      </c>
      <c r="AA2588">
        <f>_xlfn.IFNA(VLOOKUP(X2588,'duo-out'!A$2:Q$5000,5,FALSE),E2588+10*(H2588-1)+1+_xlfn.IFNA(VLOOKUP(D2588,states!A$2:C$10,3,FALSE),1))</f>
        <v>61</v>
      </c>
      <c r="AB2588" t="str">
        <f>IF(V2588="","",V2588)</f>
        <v/>
      </c>
      <c r="AC2588" s="2" t="str">
        <f>_xlfn.IFNA(VLOOKUP(D2588,states!A$2:C$10,2,FALSE),"XX")</f>
        <v>B</v>
      </c>
      <c r="AD2588">
        <f>E2588</f>
        <v>0</v>
      </c>
      <c r="AE2588">
        <f>_xlfn.IFNA(VLOOKUP(D2588,states!A$2:D$10,4,FALSE),0)</f>
        <v>0</v>
      </c>
      <c r="AF2588">
        <v>0.5</v>
      </c>
      <c r="AG2588">
        <f>IF(AE2588=0,AF2588,IF(AE2588=1,IF(F2588=0.5,0.5,IF(H2588=1,0.5,1.5)),IF(F2588=0.5,0.5,IF(H2588=1,2.5,1.5))))</f>
        <v>0.5</v>
      </c>
      <c r="AH2588" s="7">
        <f>IF(AC2588="XX",0,1/C2588^(1/5)*IF(E2588=0,100,1)/(E2588+1)^(1/4))</f>
        <v>221.04370794696581</v>
      </c>
    </row>
    <row r="2589" spans="1:34">
      <c r="A2589">
        <v>4272</v>
      </c>
      <c r="B2589" s="1">
        <v>25764.6554</v>
      </c>
      <c r="C2589" s="6">
        <v>1.4409999999999999E-2</v>
      </c>
      <c r="D2589" t="s">
        <v>4</v>
      </c>
      <c r="E2589">
        <v>0</v>
      </c>
      <c r="F2589">
        <v>12.5</v>
      </c>
      <c r="G2589" t="s">
        <v>1</v>
      </c>
      <c r="H2589">
        <v>2</v>
      </c>
      <c r="I2589" t="s">
        <v>0</v>
      </c>
      <c r="J2589">
        <v>0</v>
      </c>
      <c r="K2589">
        <v>11.5</v>
      </c>
      <c r="L2589" t="s">
        <v>1</v>
      </c>
      <c r="M2589">
        <v>2</v>
      </c>
      <c r="N2589" t="s">
        <v>4328</v>
      </c>
      <c r="O2589">
        <v>1</v>
      </c>
      <c r="P2589" t="str">
        <f>D2589&amp;"-"&amp;F2589&amp;"-"&amp;G2589&amp;"-"&amp;E2589&amp;"-"&amp;H2589</f>
        <v>B2Sigma-12.5-e-0-2</v>
      </c>
      <c r="Q2589" t="str">
        <f>I2589&amp;"-"&amp;K2589&amp;"-"&amp;L2589&amp;"-"&amp;J2589&amp;"-"&amp;M2589</f>
        <v>X2Pi-11.5-e-0-2</v>
      </c>
      <c r="R2589">
        <f>B2589+S2589</f>
        <v>27925.900676517998</v>
      </c>
      <c r="S2589">
        <f>_xlfn.IFNA(VLOOKUP(Q2589,'MARVEL-X'!A$2:I$1400,7,FALSE),VLOOKUP(Q2589,MARVEL!A$2:J$1522,10,FALSE))</f>
        <v>2161.2452765180001</v>
      </c>
      <c r="T2589">
        <f>IF(P2589=P2588,R2589+T2588,R2589)</f>
        <v>167555.207973026</v>
      </c>
      <c r="U2589">
        <f>IF(P2589=P2588,1+U2588,1)</f>
        <v>6</v>
      </c>
      <c r="V2589" t="str">
        <f t="shared" si="40"/>
        <v/>
      </c>
      <c r="W2589" t="str">
        <f>IF(V2589="","",IF(ABS(V2589-R2589)&gt;W$1,ABS(V2589-R2589),""))</f>
        <v/>
      </c>
      <c r="X2589" t="str">
        <f>Y2589&amp;"-"&amp;Z2589&amp;"-"&amp;AC2589&amp;"-"&amp;AD2589&amp;"-"&amp;AG2589</f>
        <v>12.5-e-B-0-0.5</v>
      </c>
      <c r="Y2589">
        <f>F2589</f>
        <v>12.5</v>
      </c>
      <c r="Z2589" s="2" t="str">
        <f>G2589</f>
        <v>e</v>
      </c>
      <c r="AA2589">
        <f>_xlfn.IFNA(VLOOKUP(X2589,'duo-out'!A$2:Q$5000,5,FALSE),E2589+10*(H2589-1)+1+_xlfn.IFNA(VLOOKUP(D2589,states!A$2:C$10,3,FALSE),1))</f>
        <v>61</v>
      </c>
      <c r="AB2589" t="str">
        <f>IF(V2589="","",V2589)</f>
        <v/>
      </c>
      <c r="AC2589" s="2" t="str">
        <f>_xlfn.IFNA(VLOOKUP(D2589,states!A$2:C$10,2,FALSE),"XX")</f>
        <v>B</v>
      </c>
      <c r="AD2589">
        <f>E2589</f>
        <v>0</v>
      </c>
      <c r="AE2589">
        <f>_xlfn.IFNA(VLOOKUP(D2589,states!A$2:D$10,4,FALSE),0)</f>
        <v>0</v>
      </c>
      <c r="AF2589">
        <v>0.5</v>
      </c>
      <c r="AG2589">
        <f>IF(AE2589=0,AF2589,IF(AE2589=1,IF(F2589=0.5,0.5,IF(H2589=1,0.5,1.5)),IF(F2589=0.5,0.5,IF(H2589=1,2.5,1.5))))</f>
        <v>0.5</v>
      </c>
      <c r="AH2589" s="7">
        <f>IF(AC2589="XX",0,1/C2589^(1/5)*IF(E2589=0,100,1)/(E2589+1)^(1/4))</f>
        <v>233.48941864397227</v>
      </c>
    </row>
    <row r="2590" spans="1:34">
      <c r="A2590">
        <v>3067</v>
      </c>
      <c r="B2590" s="1">
        <v>25401.9159</v>
      </c>
      <c r="C2590" s="6">
        <v>4.4240000000000002E-2</v>
      </c>
      <c r="D2590" t="s">
        <v>4</v>
      </c>
      <c r="E2590">
        <v>0</v>
      </c>
      <c r="F2590">
        <v>12.5</v>
      </c>
      <c r="G2590" t="s">
        <v>1</v>
      </c>
      <c r="H2590">
        <v>2</v>
      </c>
      <c r="I2590" t="s">
        <v>0</v>
      </c>
      <c r="J2590">
        <v>0</v>
      </c>
      <c r="K2590">
        <v>12.5</v>
      </c>
      <c r="L2590" t="s">
        <v>2</v>
      </c>
      <c r="M2590">
        <v>2</v>
      </c>
      <c r="N2590" t="s">
        <v>3123</v>
      </c>
      <c r="O2590">
        <v>1</v>
      </c>
      <c r="P2590" t="str">
        <f>D2590&amp;"-"&amp;F2590&amp;"-"&amp;G2590&amp;"-"&amp;E2590&amp;"-"&amp;H2590</f>
        <v>B2Sigma-12.5-e-0-2</v>
      </c>
      <c r="Q2590" t="str">
        <f>I2590&amp;"-"&amp;K2590&amp;"-"&amp;L2590&amp;"-"&amp;J2590&amp;"-"&amp;M2590</f>
        <v>X2Pi-12.5-f-0-2</v>
      </c>
      <c r="R2590">
        <f>B2590+S2590</f>
        <v>27925.924511406</v>
      </c>
      <c r="S2590">
        <f>_xlfn.IFNA(VLOOKUP(Q2590,'MARVEL-X'!A$2:I$1400,7,FALSE),VLOOKUP(Q2590,MARVEL!A$2:J$1522,10,FALSE))</f>
        <v>2524.008611406</v>
      </c>
      <c r="T2590">
        <f>IF(P2590=P2589,R2590+T2589,R2590)</f>
        <v>195481.13248443199</v>
      </c>
      <c r="U2590">
        <f>IF(P2590=P2589,1+U2589,1)</f>
        <v>7</v>
      </c>
      <c r="V2590" t="str">
        <f t="shared" si="40"/>
        <v/>
      </c>
      <c r="W2590" t="str">
        <f>IF(V2590="","",IF(ABS(V2590-R2590)&gt;W$1,ABS(V2590-R2590),""))</f>
        <v/>
      </c>
      <c r="X2590" t="str">
        <f>Y2590&amp;"-"&amp;Z2590&amp;"-"&amp;AC2590&amp;"-"&amp;AD2590&amp;"-"&amp;AG2590</f>
        <v>12.5-e-B-0-0.5</v>
      </c>
      <c r="Y2590">
        <f>F2590</f>
        <v>12.5</v>
      </c>
      <c r="Z2590" s="2" t="str">
        <f>G2590</f>
        <v>e</v>
      </c>
      <c r="AA2590">
        <f>_xlfn.IFNA(VLOOKUP(X2590,'duo-out'!A$2:Q$5000,5,FALSE),E2590+10*(H2590-1)+1+_xlfn.IFNA(VLOOKUP(D2590,states!A$2:C$10,3,FALSE),1))</f>
        <v>61</v>
      </c>
      <c r="AB2590" t="str">
        <f>IF(V2590="","",V2590)</f>
        <v/>
      </c>
      <c r="AC2590" s="2" t="str">
        <f>_xlfn.IFNA(VLOOKUP(D2590,states!A$2:C$10,2,FALSE),"XX")</f>
        <v>B</v>
      </c>
      <c r="AD2590">
        <f>E2590</f>
        <v>0</v>
      </c>
      <c r="AE2590">
        <f>_xlfn.IFNA(VLOOKUP(D2590,states!A$2:D$10,4,FALSE),0)</f>
        <v>0</v>
      </c>
      <c r="AF2590">
        <v>0.5</v>
      </c>
      <c r="AG2590">
        <f>IF(AE2590=0,AF2590,IF(AE2590=1,IF(F2590=0.5,0.5,IF(H2590=1,0.5,1.5)),IF(F2590=0.5,0.5,IF(H2590=1,2.5,1.5))))</f>
        <v>0.5</v>
      </c>
      <c r="AH2590" s="7">
        <f>IF(AC2590="XX",0,1/C2590^(1/5)*IF(E2590=0,100,1)/(E2590+1)^(1/4))</f>
        <v>186.56792284525082</v>
      </c>
    </row>
    <row r="2591" spans="1:34">
      <c r="A2591">
        <v>422</v>
      </c>
      <c r="B2591" s="1">
        <v>25401.73</v>
      </c>
      <c r="C2591" s="6">
        <v>0.1704</v>
      </c>
      <c r="D2591" t="s">
        <v>4</v>
      </c>
      <c r="E2591">
        <v>0</v>
      </c>
      <c r="F2591">
        <v>12.5</v>
      </c>
      <c r="G2591" t="s">
        <v>1</v>
      </c>
      <c r="H2591">
        <v>2</v>
      </c>
      <c r="I2591" t="s">
        <v>0</v>
      </c>
      <c r="J2591">
        <v>0</v>
      </c>
      <c r="K2591">
        <v>12.5</v>
      </c>
      <c r="L2591" t="s">
        <v>2</v>
      </c>
      <c r="M2591">
        <v>2</v>
      </c>
      <c r="N2591" t="s">
        <v>478</v>
      </c>
      <c r="O2591">
        <v>1</v>
      </c>
      <c r="P2591" t="str">
        <f>D2591&amp;"-"&amp;F2591&amp;"-"&amp;G2591&amp;"-"&amp;E2591&amp;"-"&amp;H2591</f>
        <v>B2Sigma-12.5-e-0-2</v>
      </c>
      <c r="Q2591" t="str">
        <f>I2591&amp;"-"&amp;K2591&amp;"-"&amp;L2591&amp;"-"&amp;J2591&amp;"-"&amp;M2591</f>
        <v>X2Pi-12.5-f-0-2</v>
      </c>
      <c r="R2591">
        <f>B2591+S2591</f>
        <v>27925.738611405999</v>
      </c>
      <c r="S2591">
        <f>_xlfn.IFNA(VLOOKUP(Q2591,'MARVEL-X'!A$2:I$1400,7,FALSE),VLOOKUP(Q2591,MARVEL!A$2:J$1522,10,FALSE))</f>
        <v>2524.008611406</v>
      </c>
      <c r="T2591">
        <f>IF(P2591=P2590,R2591+T2590,R2591)</f>
        <v>223406.871095838</v>
      </c>
      <c r="U2591">
        <f>IF(P2591=P2590,1+U2590,1)</f>
        <v>8</v>
      </c>
      <c r="V2591" t="str">
        <f t="shared" si="40"/>
        <v/>
      </c>
      <c r="W2591" t="str">
        <f>IF(V2591="","",IF(ABS(V2591-R2591)&gt;W$1,ABS(V2591-R2591),""))</f>
        <v/>
      </c>
      <c r="X2591" t="str">
        <f>Y2591&amp;"-"&amp;Z2591&amp;"-"&amp;AC2591&amp;"-"&amp;AD2591&amp;"-"&amp;AG2591</f>
        <v>12.5-e-B-0-0.5</v>
      </c>
      <c r="Y2591">
        <f>F2591</f>
        <v>12.5</v>
      </c>
      <c r="Z2591" s="2" t="str">
        <f>G2591</f>
        <v>e</v>
      </c>
      <c r="AA2591">
        <f>_xlfn.IFNA(VLOOKUP(X2591,'duo-out'!A$2:Q$5000,5,FALSE),E2591+10*(H2591-1)+1+_xlfn.IFNA(VLOOKUP(D2591,states!A$2:C$10,3,FALSE),1))</f>
        <v>61</v>
      </c>
      <c r="AB2591" t="str">
        <f>IF(V2591="","",V2591)</f>
        <v/>
      </c>
      <c r="AC2591" s="2" t="str">
        <f>_xlfn.IFNA(VLOOKUP(D2591,states!A$2:C$10,2,FALSE),"XX")</f>
        <v>B</v>
      </c>
      <c r="AD2591">
        <f>E2591</f>
        <v>0</v>
      </c>
      <c r="AE2591">
        <f>_xlfn.IFNA(VLOOKUP(D2591,states!A$2:D$10,4,FALSE),0)</f>
        <v>0</v>
      </c>
      <c r="AF2591">
        <v>0.5</v>
      </c>
      <c r="AG2591">
        <f>IF(AE2591=0,AF2591,IF(AE2591=1,IF(F2591=0.5,0.5,IF(H2591=1,0.5,1.5)),IF(F2591=0.5,0.5,IF(H2591=1,2.5,1.5))))</f>
        <v>0.5</v>
      </c>
      <c r="AH2591" s="7">
        <f>IF(AC2591="XX",0,1/C2591^(1/5)*IF(E2591=0,100,1)/(E2591+1)^(1/4))</f>
        <v>142.46431095543664</v>
      </c>
    </row>
    <row r="2592" spans="1:34">
      <c r="A2592">
        <v>385</v>
      </c>
      <c r="B2592" s="1">
        <v>25764.7</v>
      </c>
      <c r="C2592" s="6">
        <v>5.645E-2</v>
      </c>
      <c r="D2592" t="s">
        <v>4</v>
      </c>
      <c r="E2592">
        <v>0</v>
      </c>
      <c r="F2592">
        <v>12.5</v>
      </c>
      <c r="G2592" t="s">
        <v>1</v>
      </c>
      <c r="H2592">
        <v>2</v>
      </c>
      <c r="I2592" t="s">
        <v>0</v>
      </c>
      <c r="J2592">
        <v>0</v>
      </c>
      <c r="K2592">
        <v>11.5</v>
      </c>
      <c r="L2592" t="s">
        <v>1</v>
      </c>
      <c r="M2592">
        <v>2</v>
      </c>
      <c r="N2592" t="s">
        <v>441</v>
      </c>
      <c r="O2592">
        <v>1</v>
      </c>
      <c r="P2592" t="str">
        <f>D2592&amp;"-"&amp;F2592&amp;"-"&amp;G2592&amp;"-"&amp;E2592&amp;"-"&amp;H2592</f>
        <v>B2Sigma-12.5-e-0-2</v>
      </c>
      <c r="Q2592" t="str">
        <f>I2592&amp;"-"&amp;K2592&amp;"-"&amp;L2592&amp;"-"&amp;J2592&amp;"-"&amp;M2592</f>
        <v>X2Pi-11.5-e-0-2</v>
      </c>
      <c r="R2592">
        <f>B2592+S2592</f>
        <v>27925.945276517999</v>
      </c>
      <c r="S2592">
        <f>_xlfn.IFNA(VLOOKUP(Q2592,'MARVEL-X'!A$2:I$1400,7,FALSE),VLOOKUP(Q2592,MARVEL!A$2:J$1522,10,FALSE))</f>
        <v>2161.2452765180001</v>
      </c>
      <c r="T2592">
        <f>IF(P2592=P2591,R2592+T2591,R2592)</f>
        <v>251332.816372356</v>
      </c>
      <c r="U2592">
        <f>IF(P2592=P2591,1+U2591,1)</f>
        <v>9</v>
      </c>
      <c r="V2592" t="str">
        <f t="shared" si="40"/>
        <v/>
      </c>
      <c r="W2592" t="str">
        <f>IF(V2592="","",IF(ABS(V2592-R2592)&gt;W$1,ABS(V2592-R2592),""))</f>
        <v/>
      </c>
      <c r="X2592" t="str">
        <f>Y2592&amp;"-"&amp;Z2592&amp;"-"&amp;AC2592&amp;"-"&amp;AD2592&amp;"-"&amp;AG2592</f>
        <v>12.5-e-B-0-0.5</v>
      </c>
      <c r="Y2592">
        <f>F2592</f>
        <v>12.5</v>
      </c>
      <c r="Z2592" s="2" t="str">
        <f>G2592</f>
        <v>e</v>
      </c>
      <c r="AA2592">
        <f>_xlfn.IFNA(VLOOKUP(X2592,'duo-out'!A$2:Q$5000,5,FALSE),E2592+10*(H2592-1)+1+_xlfn.IFNA(VLOOKUP(D2592,states!A$2:C$10,3,FALSE),1))</f>
        <v>61</v>
      </c>
      <c r="AB2592" t="str">
        <f>IF(V2592="","",V2592)</f>
        <v/>
      </c>
      <c r="AC2592" s="2" t="str">
        <f>_xlfn.IFNA(VLOOKUP(D2592,states!A$2:C$10,2,FALSE),"XX")</f>
        <v>B</v>
      </c>
      <c r="AD2592">
        <f>E2592</f>
        <v>0</v>
      </c>
      <c r="AE2592">
        <f>_xlfn.IFNA(VLOOKUP(D2592,states!A$2:D$10,4,FALSE),0)</f>
        <v>0</v>
      </c>
      <c r="AF2592">
        <v>0.5</v>
      </c>
      <c r="AG2592">
        <f>IF(AE2592=0,AF2592,IF(AE2592=1,IF(F2592=0.5,0.5,IF(H2592=1,0.5,1.5)),IF(F2592=0.5,0.5,IF(H2592=1,2.5,1.5))))</f>
        <v>0.5</v>
      </c>
      <c r="AH2592" s="7">
        <f>IF(AC2592="XX",0,1/C2592^(1/5)*IF(E2592=0,100,1)/(E2592+1)^(1/4))</f>
        <v>177.69172799183789</v>
      </c>
    </row>
    <row r="2593" spans="1:34">
      <c r="A2593">
        <v>461</v>
      </c>
      <c r="B2593" s="1">
        <v>25027.29</v>
      </c>
      <c r="C2593" s="6">
        <v>5.8939999999999999E-2</v>
      </c>
      <c r="D2593" t="s">
        <v>4</v>
      </c>
      <c r="E2593">
        <v>0</v>
      </c>
      <c r="F2593">
        <v>12.5</v>
      </c>
      <c r="G2593" t="s">
        <v>1</v>
      </c>
      <c r="H2593">
        <v>2</v>
      </c>
      <c r="I2593" t="s">
        <v>0</v>
      </c>
      <c r="J2593">
        <v>0</v>
      </c>
      <c r="K2593">
        <v>13.5</v>
      </c>
      <c r="L2593" t="s">
        <v>1</v>
      </c>
      <c r="M2593">
        <v>2</v>
      </c>
      <c r="N2593" t="s">
        <v>517</v>
      </c>
      <c r="O2593">
        <v>1</v>
      </c>
      <c r="P2593" t="str">
        <f>D2593&amp;"-"&amp;F2593&amp;"-"&amp;G2593&amp;"-"&amp;E2593&amp;"-"&amp;H2593</f>
        <v>B2Sigma-12.5-e-0-2</v>
      </c>
      <c r="Q2593" t="str">
        <f>I2593&amp;"-"&amp;K2593&amp;"-"&amp;L2593&amp;"-"&amp;J2593&amp;"-"&amp;M2593</f>
        <v>X2Pi-13.5-e-0-2</v>
      </c>
      <c r="R2593">
        <f>B2593+S2593</f>
        <v>27925.877276520001</v>
      </c>
      <c r="S2593">
        <f>_xlfn.IFNA(VLOOKUP(Q2593,'MARVEL-X'!A$2:I$1400,7,FALSE),VLOOKUP(Q2593,MARVEL!A$2:J$1522,10,FALSE))</f>
        <v>2898.5872765200002</v>
      </c>
      <c r="T2593">
        <f>IF(P2593=P2592,R2593+T2592,R2593)</f>
        <v>279258.69364887598</v>
      </c>
      <c r="U2593">
        <f>IF(P2593=P2592,1+U2592,1)</f>
        <v>10</v>
      </c>
      <c r="V2593" t="str">
        <f t="shared" si="40"/>
        <v/>
      </c>
      <c r="W2593" t="str">
        <f>IF(V2593="","",IF(ABS(V2593-R2593)&gt;W$1,ABS(V2593-R2593),""))</f>
        <v/>
      </c>
      <c r="X2593" t="str">
        <f>Y2593&amp;"-"&amp;Z2593&amp;"-"&amp;AC2593&amp;"-"&amp;AD2593&amp;"-"&amp;AG2593</f>
        <v>12.5-e-B-0-0.5</v>
      </c>
      <c r="Y2593">
        <f>F2593</f>
        <v>12.5</v>
      </c>
      <c r="Z2593" s="2" t="str">
        <f>G2593</f>
        <v>e</v>
      </c>
      <c r="AA2593">
        <f>_xlfn.IFNA(VLOOKUP(X2593,'duo-out'!A$2:Q$5000,5,FALSE),E2593+10*(H2593-1)+1+_xlfn.IFNA(VLOOKUP(D2593,states!A$2:C$10,3,FALSE),1))</f>
        <v>61</v>
      </c>
      <c r="AB2593" t="str">
        <f>IF(V2593="","",V2593)</f>
        <v/>
      </c>
      <c r="AC2593" s="2" t="str">
        <f>_xlfn.IFNA(VLOOKUP(D2593,states!A$2:C$10,2,FALSE),"XX")</f>
        <v>B</v>
      </c>
      <c r="AD2593">
        <f>E2593</f>
        <v>0</v>
      </c>
      <c r="AE2593">
        <f>_xlfn.IFNA(VLOOKUP(D2593,states!A$2:D$10,4,FALSE),0)</f>
        <v>0</v>
      </c>
      <c r="AF2593">
        <v>0.5</v>
      </c>
      <c r="AG2593">
        <f>IF(AE2593=0,AF2593,IF(AE2593=1,IF(F2593=0.5,0.5,IF(H2593=1,0.5,1.5)),IF(F2593=0.5,0.5,IF(H2593=1,2.5,1.5))))</f>
        <v>0.5</v>
      </c>
      <c r="AH2593" s="7">
        <f>IF(AC2593="XX",0,1/C2593^(1/5)*IF(E2593=0,100,1)/(E2593+1)^(1/4))</f>
        <v>176.16432889421333</v>
      </c>
    </row>
    <row r="2594" spans="1:34">
      <c r="A2594">
        <v>6231</v>
      </c>
      <c r="B2594" s="1">
        <v>25401.83</v>
      </c>
      <c r="C2594" s="6">
        <v>0.5</v>
      </c>
      <c r="D2594" t="s">
        <v>4</v>
      </c>
      <c r="E2594">
        <v>0</v>
      </c>
      <c r="F2594">
        <v>12.5</v>
      </c>
      <c r="G2594" t="s">
        <v>1</v>
      </c>
      <c r="H2594">
        <v>2</v>
      </c>
      <c r="I2594" t="s">
        <v>0</v>
      </c>
      <c r="J2594">
        <v>0</v>
      </c>
      <c r="K2594">
        <v>12.5</v>
      </c>
      <c r="L2594" t="s">
        <v>2</v>
      </c>
      <c r="M2594">
        <v>2</v>
      </c>
      <c r="N2594" t="s">
        <v>6287</v>
      </c>
      <c r="O2594">
        <v>1</v>
      </c>
      <c r="P2594" t="str">
        <f>D2594&amp;"-"&amp;F2594&amp;"-"&amp;G2594&amp;"-"&amp;E2594&amp;"-"&amp;H2594</f>
        <v>B2Sigma-12.5-e-0-2</v>
      </c>
      <c r="Q2594" t="str">
        <f>I2594&amp;"-"&amp;K2594&amp;"-"&amp;L2594&amp;"-"&amp;J2594&amp;"-"&amp;M2594</f>
        <v>X2Pi-12.5-f-0-2</v>
      </c>
      <c r="R2594">
        <f>B2594+S2594</f>
        <v>27925.838611406001</v>
      </c>
      <c r="S2594">
        <f>_xlfn.IFNA(VLOOKUP(Q2594,'MARVEL-X'!A$2:I$1400,7,FALSE),VLOOKUP(Q2594,MARVEL!A$2:J$1522,10,FALSE))</f>
        <v>2524.008611406</v>
      </c>
      <c r="T2594">
        <f>IF(P2594=P2593,R2594+T2593,R2594)</f>
        <v>307184.53226028197</v>
      </c>
      <c r="U2594">
        <f>IF(P2594=P2593,1+U2593,1)</f>
        <v>11</v>
      </c>
      <c r="V2594" t="str">
        <f t="shared" si="40"/>
        <v/>
      </c>
      <c r="W2594" t="str">
        <f>IF(V2594="","",IF(ABS(V2594-R2594)&gt;W$1,ABS(V2594-R2594),""))</f>
        <v/>
      </c>
      <c r="X2594" t="str">
        <f>Y2594&amp;"-"&amp;Z2594&amp;"-"&amp;AC2594&amp;"-"&amp;AD2594&amp;"-"&amp;AG2594</f>
        <v>12.5-e-B-0-0.5</v>
      </c>
      <c r="Y2594">
        <f>F2594</f>
        <v>12.5</v>
      </c>
      <c r="Z2594" s="2" t="str">
        <f>G2594</f>
        <v>e</v>
      </c>
      <c r="AA2594">
        <f>_xlfn.IFNA(VLOOKUP(X2594,'duo-out'!A$2:Q$5000,5,FALSE),E2594+10*(H2594-1)+1+_xlfn.IFNA(VLOOKUP(D2594,states!A$2:C$10,3,FALSE),1))</f>
        <v>61</v>
      </c>
      <c r="AB2594" t="str">
        <f>IF(V2594="","",V2594)</f>
        <v/>
      </c>
      <c r="AC2594" s="2" t="str">
        <f>_xlfn.IFNA(VLOOKUP(D2594,states!A$2:C$10,2,FALSE),"XX")</f>
        <v>B</v>
      </c>
      <c r="AD2594">
        <f>E2594</f>
        <v>0</v>
      </c>
      <c r="AE2594">
        <f>_xlfn.IFNA(VLOOKUP(D2594,states!A$2:D$10,4,FALSE),0)</f>
        <v>0</v>
      </c>
      <c r="AF2594">
        <v>0.5</v>
      </c>
      <c r="AG2594">
        <f>IF(AE2594=0,AF2594,IF(AE2594=1,IF(F2594=0.5,0.5,IF(H2594=1,0.5,1.5)),IF(F2594=0.5,0.5,IF(H2594=1,2.5,1.5))))</f>
        <v>0.5</v>
      </c>
      <c r="AH2594" s="7">
        <f>IF(AC2594="XX",0,1/C2594^(1/5)*IF(E2594=0,100,1)/(E2594+1)^(1/4))</f>
        <v>114.86983549970351</v>
      </c>
    </row>
    <row r="2595" spans="1:34">
      <c r="A2595">
        <v>6222</v>
      </c>
      <c r="B2595" s="1">
        <v>25764.5</v>
      </c>
      <c r="C2595" s="6">
        <v>0.5</v>
      </c>
      <c r="D2595" t="s">
        <v>4</v>
      </c>
      <c r="E2595">
        <v>0</v>
      </c>
      <c r="F2595">
        <v>12.5</v>
      </c>
      <c r="G2595" t="s">
        <v>1</v>
      </c>
      <c r="H2595">
        <v>2</v>
      </c>
      <c r="I2595" t="s">
        <v>0</v>
      </c>
      <c r="J2595">
        <v>0</v>
      </c>
      <c r="K2595">
        <v>11.5</v>
      </c>
      <c r="L2595" t="s">
        <v>1</v>
      </c>
      <c r="M2595">
        <v>2</v>
      </c>
      <c r="N2595" t="s">
        <v>6278</v>
      </c>
      <c r="O2595">
        <v>1</v>
      </c>
      <c r="P2595" t="str">
        <f>D2595&amp;"-"&amp;F2595&amp;"-"&amp;G2595&amp;"-"&amp;E2595&amp;"-"&amp;H2595</f>
        <v>B2Sigma-12.5-e-0-2</v>
      </c>
      <c r="Q2595" t="str">
        <f>I2595&amp;"-"&amp;K2595&amp;"-"&amp;L2595&amp;"-"&amp;J2595&amp;"-"&amp;M2595</f>
        <v>X2Pi-11.5-e-0-2</v>
      </c>
      <c r="R2595">
        <f>B2595+S2595</f>
        <v>27925.745276517999</v>
      </c>
      <c r="S2595">
        <f>_xlfn.IFNA(VLOOKUP(Q2595,'MARVEL-X'!A$2:I$1400,7,FALSE),VLOOKUP(Q2595,MARVEL!A$2:J$1522,10,FALSE))</f>
        <v>2161.2452765180001</v>
      </c>
      <c r="T2595">
        <f>IF(P2595=P2594,R2595+T2594,R2595)</f>
        <v>335110.27753679996</v>
      </c>
      <c r="U2595">
        <f>IF(P2595=P2594,1+U2594,1)</f>
        <v>12</v>
      </c>
      <c r="V2595">
        <f t="shared" si="40"/>
        <v>27925.856461399995</v>
      </c>
      <c r="W2595">
        <f>IF(V2595="","",IF(ABS(V2595-R2595)&gt;W$1,ABS(V2595-R2595),""))</f>
        <v>0.11118488199645071</v>
      </c>
      <c r="X2595" t="str">
        <f>Y2595&amp;"-"&amp;Z2595&amp;"-"&amp;AC2595&amp;"-"&amp;AD2595&amp;"-"&amp;AG2595</f>
        <v>12.5-e-B-0-0.5</v>
      </c>
      <c r="Y2595">
        <f>F2595</f>
        <v>12.5</v>
      </c>
      <c r="Z2595" s="2" t="str">
        <f>G2595</f>
        <v>e</v>
      </c>
      <c r="AA2595">
        <f>_xlfn.IFNA(VLOOKUP(X2595,'duo-out'!A$2:Q$5000,5,FALSE),E2595+10*(H2595-1)+1+_xlfn.IFNA(VLOOKUP(D2595,states!A$2:C$10,3,FALSE),1))</f>
        <v>61</v>
      </c>
      <c r="AB2595">
        <f>IF(V2595="","",V2595)</f>
        <v>27925.856461399995</v>
      </c>
      <c r="AC2595" s="2" t="str">
        <f>_xlfn.IFNA(VLOOKUP(D2595,states!A$2:C$10,2,FALSE),"XX")</f>
        <v>B</v>
      </c>
      <c r="AD2595">
        <f>E2595</f>
        <v>0</v>
      </c>
      <c r="AE2595">
        <f>_xlfn.IFNA(VLOOKUP(D2595,states!A$2:D$10,4,FALSE),0)</f>
        <v>0</v>
      </c>
      <c r="AF2595">
        <v>0.5</v>
      </c>
      <c r="AG2595">
        <f>IF(AE2595=0,AF2595,IF(AE2595=1,IF(F2595=0.5,0.5,IF(H2595=1,0.5,1.5)),IF(F2595=0.5,0.5,IF(H2595=1,2.5,1.5))))</f>
        <v>0.5</v>
      </c>
      <c r="AH2595" s="7">
        <f>IF(AC2595="XX",0,1/C2595^(1/5)*IF(E2595=0,100,1)/(E2595+1)^(1/4))</f>
        <v>114.86983549970351</v>
      </c>
    </row>
    <row r="2596" spans="1:34">
      <c r="A2596">
        <v>124</v>
      </c>
      <c r="B2596" s="1">
        <v>27235.200000000001</v>
      </c>
      <c r="C2596" s="6">
        <v>0.1</v>
      </c>
      <c r="D2596" t="s">
        <v>4</v>
      </c>
      <c r="E2596">
        <v>1</v>
      </c>
      <c r="F2596">
        <v>12.5</v>
      </c>
      <c r="G2596" t="s">
        <v>1</v>
      </c>
      <c r="H2596">
        <v>2</v>
      </c>
      <c r="I2596" t="s">
        <v>0</v>
      </c>
      <c r="J2596">
        <v>0</v>
      </c>
      <c r="K2596">
        <v>11.5</v>
      </c>
      <c r="L2596" t="s">
        <v>1</v>
      </c>
      <c r="M2596">
        <v>2</v>
      </c>
      <c r="N2596" t="s">
        <v>179</v>
      </c>
      <c r="O2596">
        <v>-1</v>
      </c>
      <c r="P2596" t="str">
        <f>D2596&amp;"-"&amp;F2596&amp;"-"&amp;G2596&amp;"-"&amp;E2596&amp;"-"&amp;H2596</f>
        <v>B2Sigma-12.5-e-1-2</v>
      </c>
      <c r="Q2596" t="str">
        <f>I2596&amp;"-"&amp;K2596&amp;"-"&amp;L2596&amp;"-"&amp;J2596&amp;"-"&amp;M2596</f>
        <v>X2Pi-11.5-e-0-2</v>
      </c>
      <c r="R2596">
        <f>B2596+S2596</f>
        <v>29396.445276517999</v>
      </c>
      <c r="S2596">
        <f>_xlfn.IFNA(VLOOKUP(Q2596,'MARVEL-X'!A$2:I$1400,7,FALSE),VLOOKUP(Q2596,MARVEL!A$2:J$1522,10,FALSE))</f>
        <v>2161.2452765180001</v>
      </c>
      <c r="T2596">
        <f>IF(P2596=P2595,R2596+T2595,R2596)</f>
        <v>29396.445276517999</v>
      </c>
      <c r="U2596">
        <f>IF(P2596=P2595,1+U2595,1)</f>
        <v>1</v>
      </c>
      <c r="V2596" t="str">
        <f t="shared" si="40"/>
        <v/>
      </c>
      <c r="W2596" t="str">
        <f>IF(V2596="","",IF(ABS(V2596-R2596)&gt;W$1,ABS(V2596-R2596),""))</f>
        <v/>
      </c>
      <c r="X2596" t="str">
        <f>Y2596&amp;"-"&amp;Z2596&amp;"-"&amp;AC2596&amp;"-"&amp;AD2596&amp;"-"&amp;AG2596</f>
        <v>12.5-e-B-1-0.5</v>
      </c>
      <c r="Y2596">
        <f>F2596</f>
        <v>12.5</v>
      </c>
      <c r="Z2596" s="2" t="str">
        <f>G2596</f>
        <v>e</v>
      </c>
      <c r="AA2596">
        <f>_xlfn.IFNA(VLOOKUP(X2596,'duo-out'!A$2:Q$5000,5,FALSE),E2596+10*(H2596-1)+1+_xlfn.IFNA(VLOOKUP(D2596,states!A$2:C$10,3,FALSE),1))</f>
        <v>62</v>
      </c>
      <c r="AB2596" t="str">
        <f>IF(V2596="","",V2596)</f>
        <v/>
      </c>
      <c r="AC2596" s="2" t="str">
        <f>_xlfn.IFNA(VLOOKUP(D2596,states!A$2:C$10,2,FALSE),"XX")</f>
        <v>B</v>
      </c>
      <c r="AD2596">
        <f>E2596</f>
        <v>1</v>
      </c>
      <c r="AE2596">
        <f>_xlfn.IFNA(VLOOKUP(D2596,states!A$2:D$10,4,FALSE),0)</f>
        <v>0</v>
      </c>
      <c r="AF2596">
        <v>0.5</v>
      </c>
      <c r="AG2596">
        <f>IF(AE2596=0,AF2596,IF(AE2596=1,IF(F2596=0.5,0.5,IF(H2596=1,0.5,1.5)),IF(F2596=0.5,0.5,IF(H2596=1,2.5,1.5))))</f>
        <v>0.5</v>
      </c>
      <c r="AH2596" s="7">
        <f>IF(AC2596="XX",0,1/C2596^(1/5)*IF(E2596=0,100,1)/(E2596+1)^(1/4))</f>
        <v>1.3327310041005658</v>
      </c>
    </row>
    <row r="2597" spans="1:34">
      <c r="A2597">
        <v>327</v>
      </c>
      <c r="B2597" s="1">
        <v>24237.35</v>
      </c>
      <c r="C2597" s="6">
        <v>0.5</v>
      </c>
      <c r="D2597" t="s">
        <v>4</v>
      </c>
      <c r="E2597">
        <v>1</v>
      </c>
      <c r="F2597">
        <v>12.5</v>
      </c>
      <c r="G2597" t="s">
        <v>1</v>
      </c>
      <c r="H2597">
        <v>2</v>
      </c>
      <c r="I2597" t="s">
        <v>0</v>
      </c>
      <c r="J2597">
        <v>1</v>
      </c>
      <c r="K2597">
        <v>12.5</v>
      </c>
      <c r="L2597" t="s">
        <v>2</v>
      </c>
      <c r="M2597">
        <v>2</v>
      </c>
      <c r="N2597" t="s">
        <v>382</v>
      </c>
      <c r="O2597">
        <v>-1</v>
      </c>
      <c r="P2597" t="str">
        <f>D2597&amp;"-"&amp;F2597&amp;"-"&amp;G2597&amp;"-"&amp;E2597&amp;"-"&amp;H2597</f>
        <v>B2Sigma-12.5-e-1-2</v>
      </c>
      <c r="Q2597" t="str">
        <f>I2597&amp;"-"&amp;K2597&amp;"-"&amp;L2597&amp;"-"&amp;J2597&amp;"-"&amp;M2597</f>
        <v>X2Pi-12.5-f-1-2</v>
      </c>
      <c r="R2597">
        <f>B2597+S2597</f>
        <v>29398.421435785</v>
      </c>
      <c r="S2597">
        <f>_xlfn.IFNA(VLOOKUP(Q2597,'MARVEL-X'!A$2:I$1400,7,FALSE),VLOOKUP(Q2597,MARVEL!A$2:J$1522,10,FALSE))</f>
        <v>5161.0714357850002</v>
      </c>
      <c r="T2597">
        <f>IF(P2597=P2596,R2597+T2596,R2597)</f>
        <v>58794.866712303003</v>
      </c>
      <c r="U2597">
        <f>IF(P2597=P2596,1+U2596,1)</f>
        <v>2</v>
      </c>
      <c r="V2597" t="str">
        <f t="shared" si="40"/>
        <v/>
      </c>
      <c r="W2597" t="str">
        <f>IF(V2597="","",IF(ABS(V2597-R2597)&gt;W$1,ABS(V2597-R2597),""))</f>
        <v/>
      </c>
      <c r="X2597" t="str">
        <f>Y2597&amp;"-"&amp;Z2597&amp;"-"&amp;AC2597&amp;"-"&amp;AD2597&amp;"-"&amp;AG2597</f>
        <v>12.5-e-B-1-0.5</v>
      </c>
      <c r="Y2597">
        <f>F2597</f>
        <v>12.5</v>
      </c>
      <c r="Z2597" s="2" t="str">
        <f>G2597</f>
        <v>e</v>
      </c>
      <c r="AA2597">
        <f>_xlfn.IFNA(VLOOKUP(X2597,'duo-out'!A$2:Q$5000,5,FALSE),E2597+10*(H2597-1)+1+_xlfn.IFNA(VLOOKUP(D2597,states!A$2:C$10,3,FALSE),1))</f>
        <v>62</v>
      </c>
      <c r="AB2597" t="str">
        <f>IF(V2597="","",V2597)</f>
        <v/>
      </c>
      <c r="AC2597" s="2" t="str">
        <f>_xlfn.IFNA(VLOOKUP(D2597,states!A$2:C$10,2,FALSE),"XX")</f>
        <v>B</v>
      </c>
      <c r="AD2597">
        <f>E2597</f>
        <v>1</v>
      </c>
      <c r="AE2597">
        <f>_xlfn.IFNA(VLOOKUP(D2597,states!A$2:D$10,4,FALSE),0)</f>
        <v>0</v>
      </c>
      <c r="AF2597">
        <v>0.5</v>
      </c>
      <c r="AG2597">
        <f>IF(AE2597=0,AF2597,IF(AE2597=1,IF(F2597=0.5,0.5,IF(H2597=1,0.5,1.5)),IF(F2597=0.5,0.5,IF(H2597=1,2.5,1.5))))</f>
        <v>0.5</v>
      </c>
      <c r="AH2597" s="7">
        <f>IF(AC2597="XX",0,1/C2597^(1/5)*IF(E2597=0,100,1)/(E2597+1)^(1/4))</f>
        <v>0.96593632892484571</v>
      </c>
    </row>
    <row r="2598" spans="1:34">
      <c r="A2598">
        <v>326</v>
      </c>
      <c r="B2598" s="1">
        <v>24585.56</v>
      </c>
      <c r="C2598" s="6">
        <v>0.5</v>
      </c>
      <c r="D2598" t="s">
        <v>4</v>
      </c>
      <c r="E2598">
        <v>1</v>
      </c>
      <c r="F2598">
        <v>12.5</v>
      </c>
      <c r="G2598" t="s">
        <v>1</v>
      </c>
      <c r="H2598">
        <v>2</v>
      </c>
      <c r="I2598" t="s">
        <v>0</v>
      </c>
      <c r="J2598">
        <v>1</v>
      </c>
      <c r="K2598">
        <v>11.5</v>
      </c>
      <c r="L2598" t="s">
        <v>1</v>
      </c>
      <c r="M2598">
        <v>2</v>
      </c>
      <c r="N2598" t="s">
        <v>381</v>
      </c>
      <c r="O2598">
        <v>-1</v>
      </c>
      <c r="P2598" t="str">
        <f>D2598&amp;"-"&amp;F2598&amp;"-"&amp;G2598&amp;"-"&amp;E2598&amp;"-"&amp;H2598</f>
        <v>B2Sigma-12.5-e-1-2</v>
      </c>
      <c r="Q2598" t="str">
        <f>I2598&amp;"-"&amp;K2598&amp;"-"&amp;L2598&amp;"-"&amp;J2598&amp;"-"&amp;M2598</f>
        <v>X2Pi-11.5-e-1-2</v>
      </c>
      <c r="R2598">
        <f>B2598+S2598</f>
        <v>29397.693720658001</v>
      </c>
      <c r="S2598">
        <f>_xlfn.IFNA(VLOOKUP(Q2598,'MARVEL-X'!A$2:I$1400,7,FALSE),VLOOKUP(Q2598,MARVEL!A$2:J$1522,10,FALSE))</f>
        <v>4812.1337206580001</v>
      </c>
      <c r="T2598">
        <f>IF(P2598=P2597,R2598+T2597,R2598)</f>
        <v>88192.560432961007</v>
      </c>
      <c r="U2598">
        <f>IF(P2598=P2597,1+U2597,1)</f>
        <v>3</v>
      </c>
      <c r="V2598" t="str">
        <f t="shared" si="40"/>
        <v/>
      </c>
      <c r="W2598" t="str">
        <f>IF(V2598="","",IF(ABS(V2598-R2598)&gt;W$1,ABS(V2598-R2598),""))</f>
        <v/>
      </c>
      <c r="X2598" t="str">
        <f>Y2598&amp;"-"&amp;Z2598&amp;"-"&amp;AC2598&amp;"-"&amp;AD2598&amp;"-"&amp;AG2598</f>
        <v>12.5-e-B-1-0.5</v>
      </c>
      <c r="Y2598">
        <f>F2598</f>
        <v>12.5</v>
      </c>
      <c r="Z2598" s="2" t="str">
        <f>G2598</f>
        <v>e</v>
      </c>
      <c r="AA2598">
        <f>_xlfn.IFNA(VLOOKUP(X2598,'duo-out'!A$2:Q$5000,5,FALSE),E2598+10*(H2598-1)+1+_xlfn.IFNA(VLOOKUP(D2598,states!A$2:C$10,3,FALSE),1))</f>
        <v>62</v>
      </c>
      <c r="AB2598" t="str">
        <f>IF(V2598="","",V2598)</f>
        <v/>
      </c>
      <c r="AC2598" s="2" t="str">
        <f>_xlfn.IFNA(VLOOKUP(D2598,states!A$2:C$10,2,FALSE),"XX")</f>
        <v>B</v>
      </c>
      <c r="AD2598">
        <f>E2598</f>
        <v>1</v>
      </c>
      <c r="AE2598">
        <f>_xlfn.IFNA(VLOOKUP(D2598,states!A$2:D$10,4,FALSE),0)</f>
        <v>0</v>
      </c>
      <c r="AF2598">
        <v>0.5</v>
      </c>
      <c r="AG2598">
        <f>IF(AE2598=0,AF2598,IF(AE2598=1,IF(F2598=0.5,0.5,IF(H2598=1,0.5,1.5)),IF(F2598=0.5,0.5,IF(H2598=1,2.5,1.5))))</f>
        <v>0.5</v>
      </c>
      <c r="AH2598" s="7">
        <f>IF(AC2598="XX",0,1/C2598^(1/5)*IF(E2598=0,100,1)/(E2598+1)^(1/4))</f>
        <v>0.96593632892484571</v>
      </c>
    </row>
    <row r="2599" spans="1:34">
      <c r="A2599">
        <v>6304</v>
      </c>
      <c r="B2599" s="1">
        <v>26495.18</v>
      </c>
      <c r="C2599" s="6">
        <v>0.5</v>
      </c>
      <c r="D2599" t="s">
        <v>4</v>
      </c>
      <c r="E2599">
        <v>1</v>
      </c>
      <c r="F2599">
        <v>12.5</v>
      </c>
      <c r="G2599" t="s">
        <v>1</v>
      </c>
      <c r="H2599">
        <v>2</v>
      </c>
      <c r="I2599" t="s">
        <v>0</v>
      </c>
      <c r="J2599">
        <v>0</v>
      </c>
      <c r="K2599">
        <v>13.5</v>
      </c>
      <c r="L2599" t="s">
        <v>1</v>
      </c>
      <c r="M2599">
        <v>2</v>
      </c>
      <c r="N2599" t="s">
        <v>6360</v>
      </c>
      <c r="O2599">
        <v>1</v>
      </c>
      <c r="P2599" t="str">
        <f>D2599&amp;"-"&amp;F2599&amp;"-"&amp;G2599&amp;"-"&amp;E2599&amp;"-"&amp;H2599</f>
        <v>B2Sigma-12.5-e-1-2</v>
      </c>
      <c r="Q2599" t="str">
        <f>I2599&amp;"-"&amp;K2599&amp;"-"&amp;L2599&amp;"-"&amp;J2599&amp;"-"&amp;M2599</f>
        <v>X2Pi-13.5-e-0-2</v>
      </c>
      <c r="R2599">
        <f>B2599+S2599</f>
        <v>29393.76727652</v>
      </c>
      <c r="S2599">
        <f>_xlfn.IFNA(VLOOKUP(Q2599,'MARVEL-X'!A$2:I$1400,7,FALSE),VLOOKUP(Q2599,MARVEL!A$2:J$1522,10,FALSE))</f>
        <v>2898.5872765200002</v>
      </c>
      <c r="T2599">
        <f>IF(P2599=P2598,R2599+T2598,R2599)</f>
        <v>117586.327709481</v>
      </c>
      <c r="U2599">
        <f>IF(P2599=P2598,1+U2598,1)</f>
        <v>4</v>
      </c>
      <c r="V2599" t="str">
        <f t="shared" si="40"/>
        <v/>
      </c>
      <c r="W2599" t="str">
        <f>IF(V2599="","",IF(ABS(V2599-R2599)&gt;W$1,ABS(V2599-R2599),""))</f>
        <v/>
      </c>
      <c r="X2599" t="str">
        <f>Y2599&amp;"-"&amp;Z2599&amp;"-"&amp;AC2599&amp;"-"&amp;AD2599&amp;"-"&amp;AG2599</f>
        <v>12.5-e-B-1-0.5</v>
      </c>
      <c r="Y2599">
        <f>F2599</f>
        <v>12.5</v>
      </c>
      <c r="Z2599" s="2" t="str">
        <f>G2599</f>
        <v>e</v>
      </c>
      <c r="AA2599">
        <f>_xlfn.IFNA(VLOOKUP(X2599,'duo-out'!A$2:Q$5000,5,FALSE),E2599+10*(H2599-1)+1+_xlfn.IFNA(VLOOKUP(D2599,states!A$2:C$10,3,FALSE),1))</f>
        <v>62</v>
      </c>
      <c r="AB2599" t="str">
        <f>IF(V2599="","",V2599)</f>
        <v/>
      </c>
      <c r="AC2599" s="2" t="str">
        <f>_xlfn.IFNA(VLOOKUP(D2599,states!A$2:C$10,2,FALSE),"XX")</f>
        <v>B</v>
      </c>
      <c r="AD2599">
        <f>E2599</f>
        <v>1</v>
      </c>
      <c r="AE2599">
        <f>_xlfn.IFNA(VLOOKUP(D2599,states!A$2:D$10,4,FALSE),0)</f>
        <v>0</v>
      </c>
      <c r="AF2599">
        <v>0.5</v>
      </c>
      <c r="AG2599">
        <f>IF(AE2599=0,AF2599,IF(AE2599=1,IF(F2599=0.5,0.5,IF(H2599=1,0.5,1.5)),IF(F2599=0.5,0.5,IF(H2599=1,2.5,1.5))))</f>
        <v>0.5</v>
      </c>
      <c r="AH2599" s="7">
        <f>IF(AC2599="XX",0,1/C2599^(1/5)*IF(E2599=0,100,1)/(E2599+1)^(1/4))</f>
        <v>0.96593632892484571</v>
      </c>
    </row>
    <row r="2600" spans="1:34">
      <c r="A2600">
        <v>320</v>
      </c>
      <c r="B2600" s="1">
        <v>26872.12</v>
      </c>
      <c r="C2600" s="6">
        <v>0.5</v>
      </c>
      <c r="D2600" t="s">
        <v>4</v>
      </c>
      <c r="E2600">
        <v>1</v>
      </c>
      <c r="F2600">
        <v>12.5</v>
      </c>
      <c r="G2600" t="s">
        <v>1</v>
      </c>
      <c r="H2600">
        <v>2</v>
      </c>
      <c r="I2600" t="s">
        <v>0</v>
      </c>
      <c r="J2600">
        <v>0</v>
      </c>
      <c r="K2600">
        <v>12.5</v>
      </c>
      <c r="L2600" t="s">
        <v>2</v>
      </c>
      <c r="M2600">
        <v>2</v>
      </c>
      <c r="N2600" t="s">
        <v>375</v>
      </c>
      <c r="O2600">
        <v>-1</v>
      </c>
      <c r="P2600" t="str">
        <f>D2600&amp;"-"&amp;F2600&amp;"-"&amp;G2600&amp;"-"&amp;E2600&amp;"-"&amp;H2600</f>
        <v>B2Sigma-12.5-e-1-2</v>
      </c>
      <c r="Q2600" t="str">
        <f>I2600&amp;"-"&amp;K2600&amp;"-"&amp;L2600&amp;"-"&amp;J2600&amp;"-"&amp;M2600</f>
        <v>X2Pi-12.5-f-0-2</v>
      </c>
      <c r="R2600">
        <f>B2600+S2600</f>
        <v>29396.128611405999</v>
      </c>
      <c r="S2600">
        <f>_xlfn.IFNA(VLOOKUP(Q2600,'MARVEL-X'!A$2:I$1400,7,FALSE),VLOOKUP(Q2600,MARVEL!A$2:J$1522,10,FALSE))</f>
        <v>2524.008611406</v>
      </c>
      <c r="T2600">
        <f>IF(P2600=P2599,R2600+T2599,R2600)</f>
        <v>146982.45632088699</v>
      </c>
      <c r="U2600">
        <f>IF(P2600=P2599,1+U2599,1)</f>
        <v>5</v>
      </c>
      <c r="V2600" t="str">
        <f t="shared" si="40"/>
        <v/>
      </c>
      <c r="W2600" t="str">
        <f>IF(V2600="","",IF(ABS(V2600-R2600)&gt;W$1,ABS(V2600-R2600),""))</f>
        <v/>
      </c>
      <c r="X2600" t="str">
        <f>Y2600&amp;"-"&amp;Z2600&amp;"-"&amp;AC2600&amp;"-"&amp;AD2600&amp;"-"&amp;AG2600</f>
        <v>12.5-e-B-1-0.5</v>
      </c>
      <c r="Y2600">
        <f>F2600</f>
        <v>12.5</v>
      </c>
      <c r="Z2600" s="2" t="str">
        <f>G2600</f>
        <v>e</v>
      </c>
      <c r="AA2600">
        <f>_xlfn.IFNA(VLOOKUP(X2600,'duo-out'!A$2:Q$5000,5,FALSE),E2600+10*(H2600-1)+1+_xlfn.IFNA(VLOOKUP(D2600,states!A$2:C$10,3,FALSE),1))</f>
        <v>62</v>
      </c>
      <c r="AB2600" t="str">
        <f>IF(V2600="","",V2600)</f>
        <v/>
      </c>
      <c r="AC2600" s="2" t="str">
        <f>_xlfn.IFNA(VLOOKUP(D2600,states!A$2:C$10,2,FALSE),"XX")</f>
        <v>B</v>
      </c>
      <c r="AD2600">
        <f>E2600</f>
        <v>1</v>
      </c>
      <c r="AE2600">
        <f>_xlfn.IFNA(VLOOKUP(D2600,states!A$2:D$10,4,FALSE),0)</f>
        <v>0</v>
      </c>
      <c r="AF2600">
        <v>0.5</v>
      </c>
      <c r="AG2600">
        <f>IF(AE2600=0,AF2600,IF(AE2600=1,IF(F2600=0.5,0.5,IF(H2600=1,0.5,1.5)),IF(F2600=0.5,0.5,IF(H2600=1,2.5,1.5))))</f>
        <v>0.5</v>
      </c>
      <c r="AH2600" s="7">
        <f>IF(AC2600="XX",0,1/C2600^(1/5)*IF(E2600=0,100,1)/(E2600+1)^(1/4))</f>
        <v>0.96593632892484571</v>
      </c>
    </row>
    <row r="2601" spans="1:34">
      <c r="A2601">
        <v>319</v>
      </c>
      <c r="B2601" s="1">
        <v>27233.37</v>
      </c>
      <c r="C2601" s="6">
        <v>0.5</v>
      </c>
      <c r="D2601" t="s">
        <v>4</v>
      </c>
      <c r="E2601">
        <v>1</v>
      </c>
      <c r="F2601">
        <v>12.5</v>
      </c>
      <c r="G2601" t="s">
        <v>1</v>
      </c>
      <c r="H2601">
        <v>2</v>
      </c>
      <c r="I2601" t="s">
        <v>0</v>
      </c>
      <c r="J2601">
        <v>0</v>
      </c>
      <c r="K2601">
        <v>11.5</v>
      </c>
      <c r="L2601" t="s">
        <v>1</v>
      </c>
      <c r="M2601">
        <v>2</v>
      </c>
      <c r="N2601" t="s">
        <v>374</v>
      </c>
      <c r="O2601">
        <v>-1</v>
      </c>
      <c r="P2601" t="str">
        <f>D2601&amp;"-"&amp;F2601&amp;"-"&amp;G2601&amp;"-"&amp;E2601&amp;"-"&amp;H2601</f>
        <v>B2Sigma-12.5-e-1-2</v>
      </c>
      <c r="Q2601" t="str">
        <f>I2601&amp;"-"&amp;K2601&amp;"-"&amp;L2601&amp;"-"&amp;J2601&amp;"-"&amp;M2601</f>
        <v>X2Pi-11.5-e-0-2</v>
      </c>
      <c r="R2601">
        <f>B2601+S2601</f>
        <v>29394.615276517998</v>
      </c>
      <c r="S2601">
        <f>_xlfn.IFNA(VLOOKUP(Q2601,'MARVEL-X'!A$2:I$1400,7,FALSE),VLOOKUP(Q2601,MARVEL!A$2:J$1522,10,FALSE))</f>
        <v>2161.2452765180001</v>
      </c>
      <c r="T2601">
        <f>IF(P2601=P2600,R2601+T2600,R2601)</f>
        <v>176377.07159740498</v>
      </c>
      <c r="U2601">
        <f>IF(P2601=P2600,1+U2600,1)</f>
        <v>6</v>
      </c>
      <c r="V2601">
        <f t="shared" si="40"/>
        <v>29396.178599567498</v>
      </c>
      <c r="W2601">
        <f>IF(V2601="","",IF(ABS(V2601-R2601)&gt;W$1,ABS(V2601-R2601),""))</f>
        <v>1.5633230495004682</v>
      </c>
      <c r="X2601" t="str">
        <f>Y2601&amp;"-"&amp;Z2601&amp;"-"&amp;AC2601&amp;"-"&amp;AD2601&amp;"-"&amp;AG2601</f>
        <v>12.5-e-B-1-0.5</v>
      </c>
      <c r="Y2601">
        <f>F2601</f>
        <v>12.5</v>
      </c>
      <c r="Z2601" s="2" t="str">
        <f>G2601</f>
        <v>e</v>
      </c>
      <c r="AA2601">
        <f>_xlfn.IFNA(VLOOKUP(X2601,'duo-out'!A$2:Q$5000,5,FALSE),E2601+10*(H2601-1)+1+_xlfn.IFNA(VLOOKUP(D2601,states!A$2:C$10,3,FALSE),1))</f>
        <v>62</v>
      </c>
      <c r="AB2601">
        <f>IF(V2601="","",V2601)</f>
        <v>29396.178599567498</v>
      </c>
      <c r="AC2601" s="2" t="str">
        <f>_xlfn.IFNA(VLOOKUP(D2601,states!A$2:C$10,2,FALSE),"XX")</f>
        <v>B</v>
      </c>
      <c r="AD2601">
        <f>E2601</f>
        <v>1</v>
      </c>
      <c r="AE2601">
        <f>_xlfn.IFNA(VLOOKUP(D2601,states!A$2:D$10,4,FALSE),0)</f>
        <v>0</v>
      </c>
      <c r="AF2601">
        <v>0.5</v>
      </c>
      <c r="AG2601">
        <f>IF(AE2601=0,AF2601,IF(AE2601=1,IF(F2601=0.5,0.5,IF(H2601=1,0.5,1.5)),IF(F2601=0.5,0.5,IF(H2601=1,2.5,1.5))))</f>
        <v>0.5</v>
      </c>
      <c r="AH2601" s="7">
        <f>IF(AC2601="XX",0,1/C2601^(1/5)*IF(E2601=0,100,1)/(E2601+1)^(1/4))</f>
        <v>0.96593632892484571</v>
      </c>
    </row>
    <row r="2602" spans="1:34">
      <c r="A2602">
        <v>5023</v>
      </c>
      <c r="B2602" s="1">
        <v>25098.400000000001</v>
      </c>
      <c r="C2602" s="6">
        <v>0.2</v>
      </c>
      <c r="D2602" t="s">
        <v>4</v>
      </c>
      <c r="E2602">
        <v>0</v>
      </c>
      <c r="F2602">
        <v>12.5</v>
      </c>
      <c r="G2602" t="s">
        <v>2</v>
      </c>
      <c r="H2602">
        <v>1</v>
      </c>
      <c r="I2602" t="s">
        <v>0</v>
      </c>
      <c r="J2602">
        <v>0</v>
      </c>
      <c r="K2602">
        <v>13.5</v>
      </c>
      <c r="L2602" t="s">
        <v>2</v>
      </c>
      <c r="M2602">
        <v>1</v>
      </c>
      <c r="N2602" t="s">
        <v>5079</v>
      </c>
      <c r="O2602">
        <v>1</v>
      </c>
      <c r="P2602" t="str">
        <f>D2602&amp;"-"&amp;F2602&amp;"-"&amp;G2602&amp;"-"&amp;E2602&amp;"-"&amp;H2602</f>
        <v>B2Sigma-12.5-f-0-1</v>
      </c>
      <c r="Q2602" t="str">
        <f>I2602&amp;"-"&amp;K2602&amp;"-"&amp;L2602&amp;"-"&amp;J2602&amp;"-"&amp;M2602</f>
        <v>X2Pi-13.5-f-0-1</v>
      </c>
      <c r="R2602">
        <f>B2602+S2602</f>
        <v>27616.580084057001</v>
      </c>
      <c r="S2602">
        <f>_xlfn.IFNA(VLOOKUP(Q2602,'MARVEL-X'!A$2:I$1400,7,FALSE),VLOOKUP(Q2602,MARVEL!A$2:J$1522,10,FALSE))</f>
        <v>2518.1800840569999</v>
      </c>
      <c r="T2602">
        <f>IF(P2602=P2601,R2602+T2601,R2602)</f>
        <v>27616.580084057001</v>
      </c>
      <c r="U2602">
        <f>IF(P2602=P2601,1+U2601,1)</f>
        <v>1</v>
      </c>
      <c r="V2602" t="str">
        <f t="shared" si="40"/>
        <v/>
      </c>
      <c r="W2602" t="str">
        <f>IF(V2602="","",IF(ABS(V2602-R2602)&gt;W$1,ABS(V2602-R2602),""))</f>
        <v/>
      </c>
      <c r="X2602" t="str">
        <f>Y2602&amp;"-"&amp;Z2602&amp;"-"&amp;AC2602&amp;"-"&amp;AD2602&amp;"-"&amp;AG2602</f>
        <v>12.5-f-B-0-0.5</v>
      </c>
      <c r="Y2602">
        <f>F2602</f>
        <v>12.5</v>
      </c>
      <c r="Z2602" s="2" t="str">
        <f>G2602</f>
        <v>f</v>
      </c>
      <c r="AA2602">
        <f>_xlfn.IFNA(VLOOKUP(X2602,'duo-out'!A$2:Q$5000,5,FALSE),E2602+10*(H2602-1)+1+_xlfn.IFNA(VLOOKUP(D2602,states!A$2:C$10,3,FALSE),1))</f>
        <v>51</v>
      </c>
      <c r="AB2602" t="str">
        <f>IF(V2602="","",V2602)</f>
        <v/>
      </c>
      <c r="AC2602" s="2" t="str">
        <f>_xlfn.IFNA(VLOOKUP(D2602,states!A$2:C$10,2,FALSE),"XX")</f>
        <v>B</v>
      </c>
      <c r="AD2602">
        <f>E2602</f>
        <v>0</v>
      </c>
      <c r="AE2602">
        <f>_xlfn.IFNA(VLOOKUP(D2602,states!A$2:D$10,4,FALSE),0)</f>
        <v>0</v>
      </c>
      <c r="AF2602">
        <v>0.5</v>
      </c>
      <c r="AG2602">
        <f>IF(AE2602=0,AF2602,IF(AE2602=1,IF(F2602=0.5,0.5,IF(H2602=1,0.5,1.5)),IF(F2602=0.5,0.5,IF(H2602=1,2.5,1.5))))</f>
        <v>0.5</v>
      </c>
      <c r="AH2602" s="7">
        <f>IF(AC2602="XX",0,1/C2602^(1/5)*IF(E2602=0,100,1)/(E2602+1)^(1/4))</f>
        <v>137.97296614612148</v>
      </c>
    </row>
    <row r="2603" spans="1:34">
      <c r="A2603">
        <v>5059</v>
      </c>
      <c r="B2603" s="1">
        <v>25784.5</v>
      </c>
      <c r="C2603" s="6">
        <v>0.2</v>
      </c>
      <c r="D2603" t="s">
        <v>4</v>
      </c>
      <c r="E2603">
        <v>0</v>
      </c>
      <c r="F2603">
        <v>12.5</v>
      </c>
      <c r="G2603" t="s">
        <v>2</v>
      </c>
      <c r="H2603">
        <v>1</v>
      </c>
      <c r="I2603" t="s">
        <v>0</v>
      </c>
      <c r="J2603">
        <v>0</v>
      </c>
      <c r="K2603">
        <v>11.5</v>
      </c>
      <c r="L2603" t="s">
        <v>2</v>
      </c>
      <c r="M2603">
        <v>1</v>
      </c>
      <c r="N2603" t="s">
        <v>5115</v>
      </c>
      <c r="O2603">
        <v>1</v>
      </c>
      <c r="P2603" t="str">
        <f>D2603&amp;"-"&amp;F2603&amp;"-"&amp;G2603&amp;"-"&amp;E2603&amp;"-"&amp;H2603</f>
        <v>B2Sigma-12.5-f-0-1</v>
      </c>
      <c r="Q2603" t="str">
        <f>I2603&amp;"-"&amp;K2603&amp;"-"&amp;L2603&amp;"-"&amp;J2603&amp;"-"&amp;M2603</f>
        <v>X2Pi-11.5-f-0-1</v>
      </c>
      <c r="R2603">
        <f>B2603+S2603</f>
        <v>27616.535822753998</v>
      </c>
      <c r="S2603">
        <f>_xlfn.IFNA(VLOOKUP(Q2603,'MARVEL-X'!A$2:I$1400,7,FALSE),VLOOKUP(Q2603,MARVEL!A$2:J$1522,10,FALSE))</f>
        <v>1832.035822754</v>
      </c>
      <c r="T2603">
        <f>IF(P2603=P2602,R2603+T2602,R2603)</f>
        <v>55233.115906810999</v>
      </c>
      <c r="U2603">
        <f>IF(P2603=P2602,1+U2602,1)</f>
        <v>2</v>
      </c>
      <c r="V2603" t="str">
        <f t="shared" si="40"/>
        <v/>
      </c>
      <c r="W2603" t="str">
        <f>IF(V2603="","",IF(ABS(V2603-R2603)&gt;W$1,ABS(V2603-R2603),""))</f>
        <v/>
      </c>
      <c r="X2603" t="str">
        <f>Y2603&amp;"-"&amp;Z2603&amp;"-"&amp;AC2603&amp;"-"&amp;AD2603&amp;"-"&amp;AG2603</f>
        <v>12.5-f-B-0-0.5</v>
      </c>
      <c r="Y2603">
        <f>F2603</f>
        <v>12.5</v>
      </c>
      <c r="Z2603" s="2" t="str">
        <f>G2603</f>
        <v>f</v>
      </c>
      <c r="AA2603">
        <f>_xlfn.IFNA(VLOOKUP(X2603,'duo-out'!A$2:Q$5000,5,FALSE),E2603+10*(H2603-1)+1+_xlfn.IFNA(VLOOKUP(D2603,states!A$2:C$10,3,FALSE),1))</f>
        <v>51</v>
      </c>
      <c r="AB2603" t="str">
        <f>IF(V2603="","",V2603)</f>
        <v/>
      </c>
      <c r="AC2603" s="2" t="str">
        <f>_xlfn.IFNA(VLOOKUP(D2603,states!A$2:C$10,2,FALSE),"XX")</f>
        <v>B</v>
      </c>
      <c r="AD2603">
        <f>E2603</f>
        <v>0</v>
      </c>
      <c r="AE2603">
        <f>_xlfn.IFNA(VLOOKUP(D2603,states!A$2:D$10,4,FALSE),0)</f>
        <v>0</v>
      </c>
      <c r="AF2603">
        <v>0.5</v>
      </c>
      <c r="AG2603">
        <f>IF(AE2603=0,AF2603,IF(AE2603=1,IF(F2603=0.5,0.5,IF(H2603=1,0.5,1.5)),IF(F2603=0.5,0.5,IF(H2603=1,2.5,1.5))))</f>
        <v>0.5</v>
      </c>
      <c r="AH2603" s="7">
        <f>IF(AC2603="XX",0,1/C2603^(1/5)*IF(E2603=0,100,1)/(E2603+1)^(1/4))</f>
        <v>137.97296614612148</v>
      </c>
    </row>
    <row r="2604" spans="1:34">
      <c r="A2604">
        <v>5041</v>
      </c>
      <c r="B2604" s="1">
        <v>25448.78</v>
      </c>
      <c r="C2604" s="6">
        <v>0.2</v>
      </c>
      <c r="D2604" t="s">
        <v>4</v>
      </c>
      <c r="E2604">
        <v>0</v>
      </c>
      <c r="F2604">
        <v>12.5</v>
      </c>
      <c r="G2604" t="s">
        <v>2</v>
      </c>
      <c r="H2604">
        <v>1</v>
      </c>
      <c r="I2604" t="s">
        <v>0</v>
      </c>
      <c r="J2604">
        <v>0</v>
      </c>
      <c r="K2604">
        <v>12.5</v>
      </c>
      <c r="L2604" t="s">
        <v>1</v>
      </c>
      <c r="M2604">
        <v>1</v>
      </c>
      <c r="N2604" t="s">
        <v>5097</v>
      </c>
      <c r="O2604">
        <v>1</v>
      </c>
      <c r="P2604" t="str">
        <f>D2604&amp;"-"&amp;F2604&amp;"-"&amp;G2604&amp;"-"&amp;E2604&amp;"-"&amp;H2604</f>
        <v>B2Sigma-12.5-f-0-1</v>
      </c>
      <c r="Q2604" t="str">
        <f>I2604&amp;"-"&amp;K2604&amp;"-"&amp;L2604&amp;"-"&amp;J2604&amp;"-"&amp;M2604</f>
        <v>X2Pi-12.5-e-0-1</v>
      </c>
      <c r="R2604">
        <f>B2604+S2604</f>
        <v>27616.475760218</v>
      </c>
      <c r="S2604">
        <f>_xlfn.IFNA(VLOOKUP(Q2604,'MARVEL-X'!A$2:I$1400,7,FALSE),VLOOKUP(Q2604,MARVEL!A$2:J$1522,10,FALSE))</f>
        <v>2167.695760218</v>
      </c>
      <c r="T2604">
        <f>IF(P2604=P2603,R2604+T2603,R2604)</f>
        <v>82849.591667029003</v>
      </c>
      <c r="U2604">
        <f>IF(P2604=P2603,1+U2603,1)</f>
        <v>3</v>
      </c>
      <c r="V2604" t="str">
        <f t="shared" si="40"/>
        <v/>
      </c>
      <c r="W2604" t="str">
        <f>IF(V2604="","",IF(ABS(V2604-R2604)&gt;W$1,ABS(V2604-R2604),""))</f>
        <v/>
      </c>
      <c r="X2604" t="str">
        <f>Y2604&amp;"-"&amp;Z2604&amp;"-"&amp;AC2604&amp;"-"&amp;AD2604&amp;"-"&amp;AG2604</f>
        <v>12.5-f-B-0-0.5</v>
      </c>
      <c r="Y2604">
        <f>F2604</f>
        <v>12.5</v>
      </c>
      <c r="Z2604" s="2" t="str">
        <f>G2604</f>
        <v>f</v>
      </c>
      <c r="AA2604">
        <f>_xlfn.IFNA(VLOOKUP(X2604,'duo-out'!A$2:Q$5000,5,FALSE),E2604+10*(H2604-1)+1+_xlfn.IFNA(VLOOKUP(D2604,states!A$2:C$10,3,FALSE),1))</f>
        <v>51</v>
      </c>
      <c r="AB2604" t="str">
        <f>IF(V2604="","",V2604)</f>
        <v/>
      </c>
      <c r="AC2604" s="2" t="str">
        <f>_xlfn.IFNA(VLOOKUP(D2604,states!A$2:C$10,2,FALSE),"XX")</f>
        <v>B</v>
      </c>
      <c r="AD2604">
        <f>E2604</f>
        <v>0</v>
      </c>
      <c r="AE2604">
        <f>_xlfn.IFNA(VLOOKUP(D2604,states!A$2:D$10,4,FALSE),0)</f>
        <v>0</v>
      </c>
      <c r="AF2604">
        <v>0.5</v>
      </c>
      <c r="AG2604">
        <f>IF(AE2604=0,AF2604,IF(AE2604=1,IF(F2604=0.5,0.5,IF(H2604=1,0.5,1.5)),IF(F2604=0.5,0.5,IF(H2604=1,2.5,1.5))))</f>
        <v>0.5</v>
      </c>
      <c r="AH2604" s="7">
        <f>IF(AC2604="XX",0,1/C2604^(1/5)*IF(E2604=0,100,1)/(E2604+1)^(1/4))</f>
        <v>137.97296614612148</v>
      </c>
    </row>
    <row r="2605" spans="1:34">
      <c r="A2605">
        <v>4284</v>
      </c>
      <c r="B2605" s="1">
        <v>25448.874400000001</v>
      </c>
      <c r="C2605" s="6">
        <v>0.01</v>
      </c>
      <c r="D2605" t="s">
        <v>4</v>
      </c>
      <c r="E2605">
        <v>0</v>
      </c>
      <c r="F2605">
        <v>12.5</v>
      </c>
      <c r="G2605" t="s">
        <v>2</v>
      </c>
      <c r="H2605">
        <v>1</v>
      </c>
      <c r="I2605" t="s">
        <v>0</v>
      </c>
      <c r="J2605">
        <v>0</v>
      </c>
      <c r="K2605">
        <v>12.5</v>
      </c>
      <c r="L2605" t="s">
        <v>1</v>
      </c>
      <c r="M2605">
        <v>1</v>
      </c>
      <c r="N2605" t="s">
        <v>4340</v>
      </c>
      <c r="O2605">
        <v>1</v>
      </c>
      <c r="P2605" t="str">
        <f>D2605&amp;"-"&amp;F2605&amp;"-"&amp;G2605&amp;"-"&amp;E2605&amp;"-"&amp;H2605</f>
        <v>B2Sigma-12.5-f-0-1</v>
      </c>
      <c r="Q2605" t="str">
        <f>I2605&amp;"-"&amp;K2605&amp;"-"&amp;L2605&amp;"-"&amp;J2605&amp;"-"&amp;M2605</f>
        <v>X2Pi-12.5-e-0-1</v>
      </c>
      <c r="R2605">
        <f>B2605+S2605</f>
        <v>27616.570160218002</v>
      </c>
      <c r="S2605">
        <f>_xlfn.IFNA(VLOOKUP(Q2605,'MARVEL-X'!A$2:I$1400,7,FALSE),VLOOKUP(Q2605,MARVEL!A$2:J$1522,10,FALSE))</f>
        <v>2167.695760218</v>
      </c>
      <c r="T2605">
        <f>IF(P2605=P2604,R2605+T2604,R2605)</f>
        <v>110466.16182724701</v>
      </c>
      <c r="U2605">
        <f>IF(P2605=P2604,1+U2604,1)</f>
        <v>4</v>
      </c>
      <c r="V2605" t="str">
        <f t="shared" si="40"/>
        <v/>
      </c>
      <c r="W2605" t="str">
        <f>IF(V2605="","",IF(ABS(V2605-R2605)&gt;W$1,ABS(V2605-R2605),""))</f>
        <v/>
      </c>
      <c r="X2605" t="str">
        <f>Y2605&amp;"-"&amp;Z2605&amp;"-"&amp;AC2605&amp;"-"&amp;AD2605&amp;"-"&amp;AG2605</f>
        <v>12.5-f-B-0-0.5</v>
      </c>
      <c r="Y2605">
        <f>F2605</f>
        <v>12.5</v>
      </c>
      <c r="Z2605" s="2" t="str">
        <f>G2605</f>
        <v>f</v>
      </c>
      <c r="AA2605">
        <f>_xlfn.IFNA(VLOOKUP(X2605,'duo-out'!A$2:Q$5000,5,FALSE),E2605+10*(H2605-1)+1+_xlfn.IFNA(VLOOKUP(D2605,states!A$2:C$10,3,FALSE),1))</f>
        <v>51</v>
      </c>
      <c r="AB2605" t="str">
        <f>IF(V2605="","",V2605)</f>
        <v/>
      </c>
      <c r="AC2605" s="2" t="str">
        <f>_xlfn.IFNA(VLOOKUP(D2605,states!A$2:C$10,2,FALSE),"XX")</f>
        <v>B</v>
      </c>
      <c r="AD2605">
        <f>E2605</f>
        <v>0</v>
      </c>
      <c r="AE2605">
        <f>_xlfn.IFNA(VLOOKUP(D2605,states!A$2:D$10,4,FALSE),0)</f>
        <v>0</v>
      </c>
      <c r="AF2605">
        <v>0.5</v>
      </c>
      <c r="AG2605">
        <f>IF(AE2605=0,AF2605,IF(AE2605=1,IF(F2605=0.5,0.5,IF(H2605=1,0.5,1.5)),IF(F2605=0.5,0.5,IF(H2605=1,2.5,1.5))))</f>
        <v>0.5</v>
      </c>
      <c r="AH2605" s="7">
        <f>IF(AC2605="XX",0,1/C2605^(1/5)*IF(E2605=0,100,1)/(E2605+1)^(1/4))</f>
        <v>251.188643150958</v>
      </c>
    </row>
    <row r="2606" spans="1:34">
      <c r="A2606">
        <v>4258</v>
      </c>
      <c r="B2606" s="1">
        <v>25784.548900000002</v>
      </c>
      <c r="C2606" s="6">
        <v>1.6549999999999999E-2</v>
      </c>
      <c r="D2606" t="s">
        <v>4</v>
      </c>
      <c r="E2606">
        <v>0</v>
      </c>
      <c r="F2606">
        <v>12.5</v>
      </c>
      <c r="G2606" t="s">
        <v>2</v>
      </c>
      <c r="H2606">
        <v>1</v>
      </c>
      <c r="I2606" t="s">
        <v>0</v>
      </c>
      <c r="J2606">
        <v>0</v>
      </c>
      <c r="K2606">
        <v>11.5</v>
      </c>
      <c r="L2606" t="s">
        <v>2</v>
      </c>
      <c r="M2606">
        <v>1</v>
      </c>
      <c r="N2606" t="s">
        <v>4314</v>
      </c>
      <c r="O2606">
        <v>1</v>
      </c>
      <c r="P2606" t="str">
        <f>D2606&amp;"-"&amp;F2606&amp;"-"&amp;G2606&amp;"-"&amp;E2606&amp;"-"&amp;H2606</f>
        <v>B2Sigma-12.5-f-0-1</v>
      </c>
      <c r="Q2606" t="str">
        <f>I2606&amp;"-"&amp;K2606&amp;"-"&amp;L2606&amp;"-"&amp;J2606&amp;"-"&amp;M2606</f>
        <v>X2Pi-11.5-f-0-1</v>
      </c>
      <c r="R2606">
        <f>B2606+S2606</f>
        <v>27616.584722754</v>
      </c>
      <c r="S2606">
        <f>_xlfn.IFNA(VLOOKUP(Q2606,'MARVEL-X'!A$2:I$1400,7,FALSE),VLOOKUP(Q2606,MARVEL!A$2:J$1522,10,FALSE))</f>
        <v>1832.035822754</v>
      </c>
      <c r="T2606">
        <f>IF(P2606=P2605,R2606+T2605,R2606)</f>
        <v>138082.746550001</v>
      </c>
      <c r="U2606">
        <f>IF(P2606=P2605,1+U2605,1)</f>
        <v>5</v>
      </c>
      <c r="V2606" t="str">
        <f t="shared" si="40"/>
        <v/>
      </c>
      <c r="W2606" t="str">
        <f>IF(V2606="","",IF(ABS(V2606-R2606)&gt;W$1,ABS(V2606-R2606),""))</f>
        <v/>
      </c>
      <c r="X2606" t="str">
        <f>Y2606&amp;"-"&amp;Z2606&amp;"-"&amp;AC2606&amp;"-"&amp;AD2606&amp;"-"&amp;AG2606</f>
        <v>12.5-f-B-0-0.5</v>
      </c>
      <c r="Y2606">
        <f>F2606</f>
        <v>12.5</v>
      </c>
      <c r="Z2606" s="2" t="str">
        <f>G2606</f>
        <v>f</v>
      </c>
      <c r="AA2606">
        <f>_xlfn.IFNA(VLOOKUP(X2606,'duo-out'!A$2:Q$5000,5,FALSE),E2606+10*(H2606-1)+1+_xlfn.IFNA(VLOOKUP(D2606,states!A$2:C$10,3,FALSE),1))</f>
        <v>51</v>
      </c>
      <c r="AB2606" t="str">
        <f>IF(V2606="","",V2606)</f>
        <v/>
      </c>
      <c r="AC2606" s="2" t="str">
        <f>_xlfn.IFNA(VLOOKUP(D2606,states!A$2:C$10,2,FALSE),"XX")</f>
        <v>B</v>
      </c>
      <c r="AD2606">
        <f>E2606</f>
        <v>0</v>
      </c>
      <c r="AE2606">
        <f>_xlfn.IFNA(VLOOKUP(D2606,states!A$2:D$10,4,FALSE),0)</f>
        <v>0</v>
      </c>
      <c r="AF2606">
        <v>0.5</v>
      </c>
      <c r="AG2606">
        <f>IF(AE2606=0,AF2606,IF(AE2606=1,IF(F2606=0.5,0.5,IF(H2606=1,0.5,1.5)),IF(F2606=0.5,0.5,IF(H2606=1,2.5,1.5))))</f>
        <v>0.5</v>
      </c>
      <c r="AH2606" s="7">
        <f>IF(AC2606="XX",0,1/C2606^(1/5)*IF(E2606=0,100,1)/(E2606+1)^(1/4))</f>
        <v>227.11216659712917</v>
      </c>
    </row>
    <row r="2607" spans="1:34">
      <c r="A2607">
        <v>3052</v>
      </c>
      <c r="B2607" s="1">
        <v>25448.8678</v>
      </c>
      <c r="C2607" s="6">
        <v>5.0000000000000001E-3</v>
      </c>
      <c r="D2607" t="s">
        <v>4</v>
      </c>
      <c r="E2607">
        <v>0</v>
      </c>
      <c r="F2607">
        <v>12.5</v>
      </c>
      <c r="G2607" t="s">
        <v>2</v>
      </c>
      <c r="H2607">
        <v>1</v>
      </c>
      <c r="I2607" t="s">
        <v>0</v>
      </c>
      <c r="J2607">
        <v>0</v>
      </c>
      <c r="K2607">
        <v>12.5</v>
      </c>
      <c r="L2607" t="s">
        <v>1</v>
      </c>
      <c r="M2607">
        <v>1</v>
      </c>
      <c r="N2607" t="s">
        <v>3108</v>
      </c>
      <c r="O2607">
        <v>1</v>
      </c>
      <c r="P2607" t="str">
        <f>D2607&amp;"-"&amp;F2607&amp;"-"&amp;G2607&amp;"-"&amp;E2607&amp;"-"&amp;H2607</f>
        <v>B2Sigma-12.5-f-0-1</v>
      </c>
      <c r="Q2607" t="str">
        <f>I2607&amp;"-"&amp;K2607&amp;"-"&amp;L2607&amp;"-"&amp;J2607&amp;"-"&amp;M2607</f>
        <v>X2Pi-12.5-e-0-1</v>
      </c>
      <c r="R2607">
        <f>B2607+S2607</f>
        <v>27616.563560218001</v>
      </c>
      <c r="S2607">
        <f>_xlfn.IFNA(VLOOKUP(Q2607,'MARVEL-X'!A$2:I$1400,7,FALSE),VLOOKUP(Q2607,MARVEL!A$2:J$1522,10,FALSE))</f>
        <v>2167.695760218</v>
      </c>
      <c r="T2607">
        <f>IF(P2607=P2606,R2607+T2606,R2607)</f>
        <v>165699.310110219</v>
      </c>
      <c r="U2607">
        <f>IF(P2607=P2606,1+U2606,1)</f>
        <v>6</v>
      </c>
      <c r="V2607" t="str">
        <f t="shared" si="40"/>
        <v/>
      </c>
      <c r="W2607" t="str">
        <f>IF(V2607="","",IF(ABS(V2607-R2607)&gt;W$1,ABS(V2607-R2607),""))</f>
        <v/>
      </c>
      <c r="X2607" t="str">
        <f>Y2607&amp;"-"&amp;Z2607&amp;"-"&amp;AC2607&amp;"-"&amp;AD2607&amp;"-"&amp;AG2607</f>
        <v>12.5-f-B-0-0.5</v>
      </c>
      <c r="Y2607">
        <f>F2607</f>
        <v>12.5</v>
      </c>
      <c r="Z2607" s="2" t="str">
        <f>G2607</f>
        <v>f</v>
      </c>
      <c r="AA2607">
        <f>_xlfn.IFNA(VLOOKUP(X2607,'duo-out'!A$2:Q$5000,5,FALSE),E2607+10*(H2607-1)+1+_xlfn.IFNA(VLOOKUP(D2607,states!A$2:C$10,3,FALSE),1))</f>
        <v>51</v>
      </c>
      <c r="AB2607" t="str">
        <f>IF(V2607="","",V2607)</f>
        <v/>
      </c>
      <c r="AC2607" s="2" t="str">
        <f>_xlfn.IFNA(VLOOKUP(D2607,states!A$2:C$10,2,FALSE),"XX")</f>
        <v>B</v>
      </c>
      <c r="AD2607">
        <f>E2607</f>
        <v>0</v>
      </c>
      <c r="AE2607">
        <f>_xlfn.IFNA(VLOOKUP(D2607,states!A$2:D$10,4,FALSE),0)</f>
        <v>0</v>
      </c>
      <c r="AF2607">
        <v>0.5</v>
      </c>
      <c r="AG2607">
        <f>IF(AE2607=0,AF2607,IF(AE2607=1,IF(F2607=0.5,0.5,IF(H2607=1,0.5,1.5)),IF(F2607=0.5,0.5,IF(H2607=1,2.5,1.5))))</f>
        <v>0.5</v>
      </c>
      <c r="AH2607" s="7">
        <f>IF(AC2607="XX",0,1/C2607^(1/5)*IF(E2607=0,100,1)/(E2607+1)^(1/4))</f>
        <v>288.53998118144267</v>
      </c>
    </row>
    <row r="2608" spans="1:34">
      <c r="A2608">
        <v>440</v>
      </c>
      <c r="B2608" s="1">
        <v>25098.41</v>
      </c>
      <c r="C2608" s="6">
        <v>0.05</v>
      </c>
      <c r="D2608" t="s">
        <v>4</v>
      </c>
      <c r="E2608">
        <v>0</v>
      </c>
      <c r="F2608">
        <v>12.5</v>
      </c>
      <c r="G2608" t="s">
        <v>2</v>
      </c>
      <c r="H2608">
        <v>1</v>
      </c>
      <c r="I2608" t="s">
        <v>0</v>
      </c>
      <c r="J2608">
        <v>0</v>
      </c>
      <c r="K2608">
        <v>13.5</v>
      </c>
      <c r="L2608" t="s">
        <v>2</v>
      </c>
      <c r="M2608">
        <v>1</v>
      </c>
      <c r="N2608" t="s">
        <v>496</v>
      </c>
      <c r="O2608">
        <v>1</v>
      </c>
      <c r="P2608" t="str">
        <f>D2608&amp;"-"&amp;F2608&amp;"-"&amp;G2608&amp;"-"&amp;E2608&amp;"-"&amp;H2608</f>
        <v>B2Sigma-12.5-f-0-1</v>
      </c>
      <c r="Q2608" t="str">
        <f>I2608&amp;"-"&amp;K2608&amp;"-"&amp;L2608&amp;"-"&amp;J2608&amp;"-"&amp;M2608</f>
        <v>X2Pi-13.5-f-0-1</v>
      </c>
      <c r="R2608">
        <f>B2608+S2608</f>
        <v>27616.590084056999</v>
      </c>
      <c r="S2608">
        <f>_xlfn.IFNA(VLOOKUP(Q2608,'MARVEL-X'!A$2:I$1400,7,FALSE),VLOOKUP(Q2608,MARVEL!A$2:J$1522,10,FALSE))</f>
        <v>2518.1800840569999</v>
      </c>
      <c r="T2608">
        <f>IF(P2608=P2607,R2608+T2607,R2608)</f>
        <v>193315.90019427601</v>
      </c>
      <c r="U2608">
        <f>IF(P2608=P2607,1+U2607,1)</f>
        <v>7</v>
      </c>
      <c r="V2608" t="str">
        <f t="shared" si="40"/>
        <v/>
      </c>
      <c r="W2608" t="str">
        <f>IF(V2608="","",IF(ABS(V2608-R2608)&gt;W$1,ABS(V2608-R2608),""))</f>
        <v/>
      </c>
      <c r="X2608" t="str">
        <f>Y2608&amp;"-"&amp;Z2608&amp;"-"&amp;AC2608&amp;"-"&amp;AD2608&amp;"-"&amp;AG2608</f>
        <v>12.5-f-B-0-0.5</v>
      </c>
      <c r="Y2608">
        <f>F2608</f>
        <v>12.5</v>
      </c>
      <c r="Z2608" s="2" t="str">
        <f>G2608</f>
        <v>f</v>
      </c>
      <c r="AA2608">
        <f>_xlfn.IFNA(VLOOKUP(X2608,'duo-out'!A$2:Q$5000,5,FALSE),E2608+10*(H2608-1)+1+_xlfn.IFNA(VLOOKUP(D2608,states!A$2:C$10,3,FALSE),1))</f>
        <v>51</v>
      </c>
      <c r="AB2608" t="str">
        <f>IF(V2608="","",V2608)</f>
        <v/>
      </c>
      <c r="AC2608" s="2" t="str">
        <f>_xlfn.IFNA(VLOOKUP(D2608,states!A$2:C$10,2,FALSE),"XX")</f>
        <v>B</v>
      </c>
      <c r="AD2608">
        <f>E2608</f>
        <v>0</v>
      </c>
      <c r="AE2608">
        <f>_xlfn.IFNA(VLOOKUP(D2608,states!A$2:D$10,4,FALSE),0)</f>
        <v>0</v>
      </c>
      <c r="AF2608">
        <v>0.5</v>
      </c>
      <c r="AG2608">
        <f>IF(AE2608=0,AF2608,IF(AE2608=1,IF(F2608=0.5,0.5,IF(H2608=1,0.5,1.5)),IF(F2608=0.5,0.5,IF(H2608=1,2.5,1.5))))</f>
        <v>0.5</v>
      </c>
      <c r="AH2608" s="7">
        <f>IF(AC2608="XX",0,1/C2608^(1/5)*IF(E2608=0,100,1)/(E2608+1)^(1/4))</f>
        <v>182.05642030260799</v>
      </c>
    </row>
    <row r="2609" spans="1:34">
      <c r="A2609">
        <v>402</v>
      </c>
      <c r="B2609" s="1">
        <v>25448.799999999999</v>
      </c>
      <c r="C2609" s="6">
        <v>7.6759999999999995E-2</v>
      </c>
      <c r="D2609" t="s">
        <v>4</v>
      </c>
      <c r="E2609">
        <v>0</v>
      </c>
      <c r="F2609">
        <v>12.5</v>
      </c>
      <c r="G2609" t="s">
        <v>2</v>
      </c>
      <c r="H2609">
        <v>1</v>
      </c>
      <c r="I2609" t="s">
        <v>0</v>
      </c>
      <c r="J2609">
        <v>0</v>
      </c>
      <c r="K2609">
        <v>12.5</v>
      </c>
      <c r="L2609" t="s">
        <v>1</v>
      </c>
      <c r="M2609">
        <v>1</v>
      </c>
      <c r="N2609" t="s">
        <v>458</v>
      </c>
      <c r="O2609">
        <v>1</v>
      </c>
      <c r="P2609" t="str">
        <f>D2609&amp;"-"&amp;F2609&amp;"-"&amp;G2609&amp;"-"&amp;E2609&amp;"-"&amp;H2609</f>
        <v>B2Sigma-12.5-f-0-1</v>
      </c>
      <c r="Q2609" t="str">
        <f>I2609&amp;"-"&amp;K2609&amp;"-"&amp;L2609&amp;"-"&amp;J2609&amp;"-"&amp;M2609</f>
        <v>X2Pi-12.5-e-0-1</v>
      </c>
      <c r="R2609">
        <f>B2609+S2609</f>
        <v>27616.495760218</v>
      </c>
      <c r="S2609">
        <f>_xlfn.IFNA(VLOOKUP(Q2609,'MARVEL-X'!A$2:I$1400,7,FALSE),VLOOKUP(Q2609,MARVEL!A$2:J$1522,10,FALSE))</f>
        <v>2167.695760218</v>
      </c>
      <c r="T2609">
        <f>IF(P2609=P2608,R2609+T2608,R2609)</f>
        <v>220932.39595449402</v>
      </c>
      <c r="U2609">
        <f>IF(P2609=P2608,1+U2608,1)</f>
        <v>8</v>
      </c>
      <c r="V2609" t="str">
        <f t="shared" si="40"/>
        <v/>
      </c>
      <c r="W2609" t="str">
        <f>IF(V2609="","",IF(ABS(V2609-R2609)&gt;W$1,ABS(V2609-R2609),""))</f>
        <v/>
      </c>
      <c r="X2609" t="str">
        <f>Y2609&amp;"-"&amp;Z2609&amp;"-"&amp;AC2609&amp;"-"&amp;AD2609&amp;"-"&amp;AG2609</f>
        <v>12.5-f-B-0-0.5</v>
      </c>
      <c r="Y2609">
        <f>F2609</f>
        <v>12.5</v>
      </c>
      <c r="Z2609" s="2" t="str">
        <f>G2609</f>
        <v>f</v>
      </c>
      <c r="AA2609">
        <f>_xlfn.IFNA(VLOOKUP(X2609,'duo-out'!A$2:Q$5000,5,FALSE),E2609+10*(H2609-1)+1+_xlfn.IFNA(VLOOKUP(D2609,states!A$2:C$10,3,FALSE),1))</f>
        <v>51</v>
      </c>
      <c r="AB2609" t="str">
        <f>IF(V2609="","",V2609)</f>
        <v/>
      </c>
      <c r="AC2609" s="2" t="str">
        <f>_xlfn.IFNA(VLOOKUP(D2609,states!A$2:C$10,2,FALSE),"XX")</f>
        <v>B</v>
      </c>
      <c r="AD2609">
        <f>E2609</f>
        <v>0</v>
      </c>
      <c r="AE2609">
        <f>_xlfn.IFNA(VLOOKUP(D2609,states!A$2:D$10,4,FALSE),0)</f>
        <v>0</v>
      </c>
      <c r="AF2609">
        <v>0.5</v>
      </c>
      <c r="AG2609">
        <f>IF(AE2609=0,AF2609,IF(AE2609=1,IF(F2609=0.5,0.5,IF(H2609=1,0.5,1.5)),IF(F2609=0.5,0.5,IF(H2609=1,2.5,1.5))))</f>
        <v>0.5</v>
      </c>
      <c r="AH2609" s="7">
        <f>IF(AC2609="XX",0,1/C2609^(1/5)*IF(E2609=0,100,1)/(E2609+1)^(1/4))</f>
        <v>167.09867522897721</v>
      </c>
    </row>
    <row r="2610" spans="1:34">
      <c r="A2610">
        <v>366</v>
      </c>
      <c r="B2610" s="1">
        <v>25784.560000000001</v>
      </c>
      <c r="C2610" s="6">
        <v>0.05</v>
      </c>
      <c r="D2610" t="s">
        <v>4</v>
      </c>
      <c r="E2610">
        <v>0</v>
      </c>
      <c r="F2610">
        <v>12.5</v>
      </c>
      <c r="G2610" t="s">
        <v>2</v>
      </c>
      <c r="H2610">
        <v>1</v>
      </c>
      <c r="I2610" t="s">
        <v>0</v>
      </c>
      <c r="J2610">
        <v>0</v>
      </c>
      <c r="K2610">
        <v>11.5</v>
      </c>
      <c r="L2610" t="s">
        <v>2</v>
      </c>
      <c r="M2610">
        <v>1</v>
      </c>
      <c r="N2610" t="s">
        <v>422</v>
      </c>
      <c r="O2610">
        <v>1</v>
      </c>
      <c r="P2610" t="str">
        <f>D2610&amp;"-"&amp;F2610&amp;"-"&amp;G2610&amp;"-"&amp;E2610&amp;"-"&amp;H2610</f>
        <v>B2Sigma-12.5-f-0-1</v>
      </c>
      <c r="Q2610" t="str">
        <f>I2610&amp;"-"&amp;K2610&amp;"-"&amp;L2610&amp;"-"&amp;J2610&amp;"-"&amp;M2610</f>
        <v>X2Pi-11.5-f-0-1</v>
      </c>
      <c r="R2610">
        <f>B2610+S2610</f>
        <v>27616.595822754003</v>
      </c>
      <c r="S2610">
        <f>_xlfn.IFNA(VLOOKUP(Q2610,'MARVEL-X'!A$2:I$1400,7,FALSE),VLOOKUP(Q2610,MARVEL!A$2:J$1522,10,FALSE))</f>
        <v>1832.035822754</v>
      </c>
      <c r="T2610">
        <f>IF(P2610=P2609,R2610+T2609,R2610)</f>
        <v>248548.99177724801</v>
      </c>
      <c r="U2610">
        <f>IF(P2610=P2609,1+U2609,1)</f>
        <v>9</v>
      </c>
      <c r="V2610" t="str">
        <f t="shared" si="40"/>
        <v/>
      </c>
      <c r="W2610" t="str">
        <f>IF(V2610="","",IF(ABS(V2610-R2610)&gt;W$1,ABS(V2610-R2610),""))</f>
        <v/>
      </c>
      <c r="X2610" t="str">
        <f>Y2610&amp;"-"&amp;Z2610&amp;"-"&amp;AC2610&amp;"-"&amp;AD2610&amp;"-"&amp;AG2610</f>
        <v>12.5-f-B-0-0.5</v>
      </c>
      <c r="Y2610">
        <f>F2610</f>
        <v>12.5</v>
      </c>
      <c r="Z2610" s="2" t="str">
        <f>G2610</f>
        <v>f</v>
      </c>
      <c r="AA2610">
        <f>_xlfn.IFNA(VLOOKUP(X2610,'duo-out'!A$2:Q$5000,5,FALSE),E2610+10*(H2610-1)+1+_xlfn.IFNA(VLOOKUP(D2610,states!A$2:C$10,3,FALSE),1))</f>
        <v>51</v>
      </c>
      <c r="AB2610" t="str">
        <f>IF(V2610="","",V2610)</f>
        <v/>
      </c>
      <c r="AC2610" s="2" t="str">
        <f>_xlfn.IFNA(VLOOKUP(D2610,states!A$2:C$10,2,FALSE),"XX")</f>
        <v>B</v>
      </c>
      <c r="AD2610">
        <f>E2610</f>
        <v>0</v>
      </c>
      <c r="AE2610">
        <f>_xlfn.IFNA(VLOOKUP(D2610,states!A$2:D$10,4,FALSE),0)</f>
        <v>0</v>
      </c>
      <c r="AF2610">
        <v>0.5</v>
      </c>
      <c r="AG2610">
        <f>IF(AE2610=0,AF2610,IF(AE2610=1,IF(F2610=0.5,0.5,IF(H2610=1,0.5,1.5)),IF(F2610=0.5,0.5,IF(H2610=1,2.5,1.5))))</f>
        <v>0.5</v>
      </c>
      <c r="AH2610" s="7">
        <f>IF(AC2610="XX",0,1/C2610^(1/5)*IF(E2610=0,100,1)/(E2610+1)^(1/4))</f>
        <v>182.05642030260799</v>
      </c>
    </row>
    <row r="2611" spans="1:34">
      <c r="A2611">
        <v>6210</v>
      </c>
      <c r="B2611" s="1">
        <v>25098.400000000001</v>
      </c>
      <c r="C2611" s="6">
        <v>0.5</v>
      </c>
      <c r="D2611" t="s">
        <v>4</v>
      </c>
      <c r="E2611">
        <v>0</v>
      </c>
      <c r="F2611">
        <v>12.5</v>
      </c>
      <c r="G2611" t="s">
        <v>2</v>
      </c>
      <c r="H2611">
        <v>1</v>
      </c>
      <c r="I2611" t="s">
        <v>0</v>
      </c>
      <c r="J2611">
        <v>0</v>
      </c>
      <c r="K2611">
        <v>13.5</v>
      </c>
      <c r="L2611" t="s">
        <v>2</v>
      </c>
      <c r="M2611">
        <v>1</v>
      </c>
      <c r="N2611" t="s">
        <v>6266</v>
      </c>
      <c r="O2611">
        <v>1</v>
      </c>
      <c r="P2611" t="str">
        <f>D2611&amp;"-"&amp;F2611&amp;"-"&amp;G2611&amp;"-"&amp;E2611&amp;"-"&amp;H2611</f>
        <v>B2Sigma-12.5-f-0-1</v>
      </c>
      <c r="Q2611" t="str">
        <f>I2611&amp;"-"&amp;K2611&amp;"-"&amp;L2611&amp;"-"&amp;J2611&amp;"-"&amp;M2611</f>
        <v>X2Pi-13.5-f-0-1</v>
      </c>
      <c r="R2611">
        <f>B2611+S2611</f>
        <v>27616.580084057001</v>
      </c>
      <c r="S2611">
        <f>_xlfn.IFNA(VLOOKUP(Q2611,'MARVEL-X'!A$2:I$1400,7,FALSE),VLOOKUP(Q2611,MARVEL!A$2:J$1522,10,FALSE))</f>
        <v>2518.1800840569999</v>
      </c>
      <c r="T2611">
        <f>IF(P2611=P2610,R2611+T2610,R2611)</f>
        <v>276165.57186130504</v>
      </c>
      <c r="U2611">
        <f>IF(P2611=P2610,1+U2610,1)</f>
        <v>10</v>
      </c>
      <c r="V2611" t="str">
        <f t="shared" si="40"/>
        <v/>
      </c>
      <c r="W2611" t="str">
        <f>IF(V2611="","",IF(ABS(V2611-R2611)&gt;W$1,ABS(V2611-R2611),""))</f>
        <v/>
      </c>
      <c r="X2611" t="str">
        <f>Y2611&amp;"-"&amp;Z2611&amp;"-"&amp;AC2611&amp;"-"&amp;AD2611&amp;"-"&amp;AG2611</f>
        <v>12.5-f-B-0-0.5</v>
      </c>
      <c r="Y2611">
        <f>F2611</f>
        <v>12.5</v>
      </c>
      <c r="Z2611" s="2" t="str">
        <f>G2611</f>
        <v>f</v>
      </c>
      <c r="AA2611">
        <f>_xlfn.IFNA(VLOOKUP(X2611,'duo-out'!A$2:Q$5000,5,FALSE),E2611+10*(H2611-1)+1+_xlfn.IFNA(VLOOKUP(D2611,states!A$2:C$10,3,FALSE),1))</f>
        <v>51</v>
      </c>
      <c r="AB2611" t="str">
        <f>IF(V2611="","",V2611)</f>
        <v/>
      </c>
      <c r="AC2611" s="2" t="str">
        <f>_xlfn.IFNA(VLOOKUP(D2611,states!A$2:C$10,2,FALSE),"XX")</f>
        <v>B</v>
      </c>
      <c r="AD2611">
        <f>E2611</f>
        <v>0</v>
      </c>
      <c r="AE2611">
        <f>_xlfn.IFNA(VLOOKUP(D2611,states!A$2:D$10,4,FALSE),0)</f>
        <v>0</v>
      </c>
      <c r="AF2611">
        <v>0.5</v>
      </c>
      <c r="AG2611">
        <f>IF(AE2611=0,AF2611,IF(AE2611=1,IF(F2611=0.5,0.5,IF(H2611=1,0.5,1.5)),IF(F2611=0.5,0.5,IF(H2611=1,2.5,1.5))))</f>
        <v>0.5</v>
      </c>
      <c r="AH2611" s="7">
        <f>IF(AC2611="XX",0,1/C2611^(1/5)*IF(E2611=0,100,1)/(E2611+1)^(1/4))</f>
        <v>114.86983549970351</v>
      </c>
    </row>
    <row r="2612" spans="1:34">
      <c r="A2612">
        <v>6197</v>
      </c>
      <c r="B2612" s="1">
        <v>25448.78</v>
      </c>
      <c r="C2612" s="6">
        <v>0.5</v>
      </c>
      <c r="D2612" t="s">
        <v>4</v>
      </c>
      <c r="E2612">
        <v>0</v>
      </c>
      <c r="F2612">
        <v>12.5</v>
      </c>
      <c r="G2612" t="s">
        <v>2</v>
      </c>
      <c r="H2612">
        <v>1</v>
      </c>
      <c r="I2612" t="s">
        <v>0</v>
      </c>
      <c r="J2612">
        <v>0</v>
      </c>
      <c r="K2612">
        <v>12.5</v>
      </c>
      <c r="L2612" t="s">
        <v>1</v>
      </c>
      <c r="M2612">
        <v>1</v>
      </c>
      <c r="N2612" t="s">
        <v>6253</v>
      </c>
      <c r="O2612">
        <v>1</v>
      </c>
      <c r="P2612" t="str">
        <f>D2612&amp;"-"&amp;F2612&amp;"-"&amp;G2612&amp;"-"&amp;E2612&amp;"-"&amp;H2612</f>
        <v>B2Sigma-12.5-f-0-1</v>
      </c>
      <c r="Q2612" t="str">
        <f>I2612&amp;"-"&amp;K2612&amp;"-"&amp;L2612&amp;"-"&amp;J2612&amp;"-"&amp;M2612</f>
        <v>X2Pi-12.5-e-0-1</v>
      </c>
      <c r="R2612">
        <f>B2612+S2612</f>
        <v>27616.475760218</v>
      </c>
      <c r="S2612">
        <f>_xlfn.IFNA(VLOOKUP(Q2612,'MARVEL-X'!A$2:I$1400,7,FALSE),VLOOKUP(Q2612,MARVEL!A$2:J$1522,10,FALSE))</f>
        <v>2167.695760218</v>
      </c>
      <c r="T2612">
        <f>IF(P2612=P2611,R2612+T2611,R2612)</f>
        <v>303782.04762152303</v>
      </c>
      <c r="U2612">
        <f>IF(P2612=P2611,1+U2611,1)</f>
        <v>11</v>
      </c>
      <c r="V2612" t="str">
        <f t="shared" si="40"/>
        <v/>
      </c>
      <c r="W2612" t="str">
        <f>IF(V2612="","",IF(ABS(V2612-R2612)&gt;W$1,ABS(V2612-R2612),""))</f>
        <v/>
      </c>
      <c r="X2612" t="str">
        <f>Y2612&amp;"-"&amp;Z2612&amp;"-"&amp;AC2612&amp;"-"&amp;AD2612&amp;"-"&amp;AG2612</f>
        <v>12.5-f-B-0-0.5</v>
      </c>
      <c r="Y2612">
        <f>F2612</f>
        <v>12.5</v>
      </c>
      <c r="Z2612" s="2" t="str">
        <f>G2612</f>
        <v>f</v>
      </c>
      <c r="AA2612">
        <f>_xlfn.IFNA(VLOOKUP(X2612,'duo-out'!A$2:Q$5000,5,FALSE),E2612+10*(H2612-1)+1+_xlfn.IFNA(VLOOKUP(D2612,states!A$2:C$10,3,FALSE),1))</f>
        <v>51</v>
      </c>
      <c r="AB2612" t="str">
        <f>IF(V2612="","",V2612)</f>
        <v/>
      </c>
      <c r="AC2612" s="2" t="str">
        <f>_xlfn.IFNA(VLOOKUP(D2612,states!A$2:C$10,2,FALSE),"XX")</f>
        <v>B</v>
      </c>
      <c r="AD2612">
        <f>E2612</f>
        <v>0</v>
      </c>
      <c r="AE2612">
        <f>_xlfn.IFNA(VLOOKUP(D2612,states!A$2:D$10,4,FALSE),0)</f>
        <v>0</v>
      </c>
      <c r="AF2612">
        <v>0.5</v>
      </c>
      <c r="AG2612">
        <f>IF(AE2612=0,AF2612,IF(AE2612=1,IF(F2612=0.5,0.5,IF(H2612=1,0.5,1.5)),IF(F2612=0.5,0.5,IF(H2612=1,2.5,1.5))))</f>
        <v>0.5</v>
      </c>
      <c r="AH2612" s="7">
        <f>IF(AC2612="XX",0,1/C2612^(1/5)*IF(E2612=0,100,1)/(E2612+1)^(1/4))</f>
        <v>114.86983549970351</v>
      </c>
    </row>
    <row r="2613" spans="1:34">
      <c r="A2613">
        <v>6187</v>
      </c>
      <c r="B2613" s="1">
        <v>25784.5</v>
      </c>
      <c r="C2613" s="6">
        <v>0.5</v>
      </c>
      <c r="D2613" t="s">
        <v>4</v>
      </c>
      <c r="E2613">
        <v>0</v>
      </c>
      <c r="F2613">
        <v>12.5</v>
      </c>
      <c r="G2613" t="s">
        <v>2</v>
      </c>
      <c r="H2613">
        <v>1</v>
      </c>
      <c r="I2613" t="s">
        <v>0</v>
      </c>
      <c r="J2613">
        <v>0</v>
      </c>
      <c r="K2613">
        <v>11.5</v>
      </c>
      <c r="L2613" t="s">
        <v>2</v>
      </c>
      <c r="M2613">
        <v>1</v>
      </c>
      <c r="N2613" t="s">
        <v>6243</v>
      </c>
      <c r="O2613">
        <v>1</v>
      </c>
      <c r="P2613" t="str">
        <f>D2613&amp;"-"&amp;F2613&amp;"-"&amp;G2613&amp;"-"&amp;E2613&amp;"-"&amp;H2613</f>
        <v>B2Sigma-12.5-f-0-1</v>
      </c>
      <c r="Q2613" t="str">
        <f>I2613&amp;"-"&amp;K2613&amp;"-"&amp;L2613&amp;"-"&amp;J2613&amp;"-"&amp;M2613</f>
        <v>X2Pi-11.5-f-0-1</v>
      </c>
      <c r="R2613">
        <f>B2613+S2613</f>
        <v>27616.535822753998</v>
      </c>
      <c r="S2613">
        <f>_xlfn.IFNA(VLOOKUP(Q2613,'MARVEL-X'!A$2:I$1400,7,FALSE),VLOOKUP(Q2613,MARVEL!A$2:J$1522,10,FALSE))</f>
        <v>1832.035822754</v>
      </c>
      <c r="T2613">
        <f>IF(P2613=P2612,R2613+T2612,R2613)</f>
        <v>331398.58344427706</v>
      </c>
      <c r="U2613">
        <f>IF(P2613=P2612,1+U2612,1)</f>
        <v>12</v>
      </c>
      <c r="V2613">
        <f t="shared" si="40"/>
        <v>27616.548620356421</v>
      </c>
      <c r="W2613" t="str">
        <f>IF(V2613="","",IF(ABS(V2613-R2613)&gt;W$1,ABS(V2613-R2613),""))</f>
        <v/>
      </c>
      <c r="X2613" t="str">
        <f>Y2613&amp;"-"&amp;Z2613&amp;"-"&amp;AC2613&amp;"-"&amp;AD2613&amp;"-"&amp;AG2613</f>
        <v>12.5-f-B-0-0.5</v>
      </c>
      <c r="Y2613">
        <f>F2613</f>
        <v>12.5</v>
      </c>
      <c r="Z2613" s="2" t="str">
        <f>G2613</f>
        <v>f</v>
      </c>
      <c r="AA2613">
        <f>_xlfn.IFNA(VLOOKUP(X2613,'duo-out'!A$2:Q$5000,5,FALSE),E2613+10*(H2613-1)+1+_xlfn.IFNA(VLOOKUP(D2613,states!A$2:C$10,3,FALSE),1))</f>
        <v>51</v>
      </c>
      <c r="AB2613">
        <f>IF(V2613="","",V2613)</f>
        <v>27616.548620356421</v>
      </c>
      <c r="AC2613" s="2" t="str">
        <f>_xlfn.IFNA(VLOOKUP(D2613,states!A$2:C$10,2,FALSE),"XX")</f>
        <v>B</v>
      </c>
      <c r="AD2613">
        <f>E2613</f>
        <v>0</v>
      </c>
      <c r="AE2613">
        <f>_xlfn.IFNA(VLOOKUP(D2613,states!A$2:D$10,4,FALSE),0)</f>
        <v>0</v>
      </c>
      <c r="AF2613">
        <v>0.5</v>
      </c>
      <c r="AG2613">
        <f>IF(AE2613=0,AF2613,IF(AE2613=1,IF(F2613=0.5,0.5,IF(H2613=1,0.5,1.5)),IF(F2613=0.5,0.5,IF(H2613=1,2.5,1.5))))</f>
        <v>0.5</v>
      </c>
      <c r="AH2613" s="7">
        <f>IF(AC2613="XX",0,1/C2613^(1/5)*IF(E2613=0,100,1)/(E2613+1)^(1/4))</f>
        <v>114.86983549970351</v>
      </c>
    </row>
    <row r="2614" spans="1:34">
      <c r="A2614">
        <v>308</v>
      </c>
      <c r="B2614" s="1">
        <v>25027.34</v>
      </c>
      <c r="C2614" s="6">
        <v>0.5</v>
      </c>
      <c r="D2614" t="s">
        <v>4</v>
      </c>
      <c r="E2614">
        <v>0</v>
      </c>
      <c r="F2614">
        <v>12.5</v>
      </c>
      <c r="G2614" t="s">
        <v>2</v>
      </c>
      <c r="H2614">
        <v>2</v>
      </c>
      <c r="I2614" t="s">
        <v>0</v>
      </c>
      <c r="J2614">
        <v>0</v>
      </c>
      <c r="K2614">
        <v>13.5</v>
      </c>
      <c r="L2614" t="s">
        <v>2</v>
      </c>
      <c r="M2614">
        <v>2</v>
      </c>
      <c r="N2614" t="s">
        <v>363</v>
      </c>
      <c r="O2614">
        <v>-1</v>
      </c>
      <c r="P2614" t="str">
        <f>D2614&amp;"-"&amp;F2614&amp;"-"&amp;G2614&amp;"-"&amp;E2614&amp;"-"&amp;H2614</f>
        <v>B2Sigma-12.5-f-0-2</v>
      </c>
      <c r="Q2614" t="str">
        <f>I2614&amp;"-"&amp;K2614&amp;"-"&amp;L2614&amp;"-"&amp;J2614&amp;"-"&amp;M2614</f>
        <v>X2Pi-13.5-f-0-2</v>
      </c>
      <c r="R2614">
        <f>B2614+S2614</f>
        <v>27933.602435787001</v>
      </c>
      <c r="S2614">
        <f>_xlfn.IFNA(VLOOKUP(Q2614,'MARVEL-X'!A$2:I$1400,7,FALSE),VLOOKUP(Q2614,MARVEL!A$2:J$1522,10,FALSE))</f>
        <v>2906.262435787</v>
      </c>
      <c r="T2614">
        <f>IF(P2614=P2613,R2614+T2613,R2614)</f>
        <v>27933.602435787001</v>
      </c>
      <c r="U2614">
        <f>IF(P2614=P2613,1+U2613,1)</f>
        <v>1</v>
      </c>
      <c r="V2614">
        <f t="shared" si="40"/>
        <v>27933.602435787001</v>
      </c>
      <c r="W2614" t="str">
        <f>IF(V2614="","",IF(ABS(V2614-R2614)&gt;W$1,ABS(V2614-R2614),""))</f>
        <v/>
      </c>
      <c r="X2614" t="str">
        <f>Y2614&amp;"-"&amp;Z2614&amp;"-"&amp;AC2614&amp;"-"&amp;AD2614&amp;"-"&amp;AG2614</f>
        <v>12.5-f-B-0-0.5</v>
      </c>
      <c r="Y2614">
        <f>F2614</f>
        <v>12.5</v>
      </c>
      <c r="Z2614" s="2" t="str">
        <f>G2614</f>
        <v>f</v>
      </c>
      <c r="AA2614">
        <f>_xlfn.IFNA(VLOOKUP(X2614,'duo-out'!A$2:Q$5000,5,FALSE),E2614+10*(H2614-1)+1+_xlfn.IFNA(VLOOKUP(D2614,states!A$2:C$10,3,FALSE),1))</f>
        <v>61</v>
      </c>
      <c r="AB2614">
        <f>IF(V2614="","",V2614)</f>
        <v>27933.602435787001</v>
      </c>
      <c r="AC2614" s="2" t="str">
        <f>_xlfn.IFNA(VLOOKUP(D2614,states!A$2:C$10,2,FALSE),"XX")</f>
        <v>B</v>
      </c>
      <c r="AD2614">
        <f>E2614</f>
        <v>0</v>
      </c>
      <c r="AE2614">
        <f>_xlfn.IFNA(VLOOKUP(D2614,states!A$2:D$10,4,FALSE),0)</f>
        <v>0</v>
      </c>
      <c r="AF2614">
        <v>0.5</v>
      </c>
      <c r="AG2614">
        <f>IF(AE2614=0,AF2614,IF(AE2614=1,IF(F2614=0.5,0.5,IF(H2614=1,0.5,1.5)),IF(F2614=0.5,0.5,IF(H2614=1,2.5,1.5))))</f>
        <v>0.5</v>
      </c>
      <c r="AH2614" s="7">
        <f>IF(AC2614="XX",0,1/C2614^(1/5)*IF(E2614=0,100,1)/(E2614+1)^(1/4))</f>
        <v>114.86983549970351</v>
      </c>
    </row>
    <row r="2615" spans="1:34">
      <c r="A2615">
        <v>120</v>
      </c>
      <c r="B2615" s="1">
        <v>27310.9</v>
      </c>
      <c r="C2615" s="6">
        <v>0.1</v>
      </c>
      <c r="D2615" t="s">
        <v>4</v>
      </c>
      <c r="E2615">
        <v>1</v>
      </c>
      <c r="F2615">
        <v>12.5</v>
      </c>
      <c r="G2615" t="s">
        <v>2</v>
      </c>
      <c r="H2615">
        <v>1</v>
      </c>
      <c r="I2615" t="s">
        <v>0</v>
      </c>
      <c r="J2615">
        <v>0</v>
      </c>
      <c r="K2615">
        <v>11.5</v>
      </c>
      <c r="L2615" t="s">
        <v>2</v>
      </c>
      <c r="M2615">
        <v>1</v>
      </c>
      <c r="N2615" t="s">
        <v>175</v>
      </c>
      <c r="O2615">
        <v>-1</v>
      </c>
      <c r="P2615" t="str">
        <f>D2615&amp;"-"&amp;F2615&amp;"-"&amp;G2615&amp;"-"&amp;E2615&amp;"-"&amp;H2615</f>
        <v>B2Sigma-12.5-f-1-1</v>
      </c>
      <c r="Q2615" t="str">
        <f>I2615&amp;"-"&amp;K2615&amp;"-"&amp;L2615&amp;"-"&amp;J2615&amp;"-"&amp;M2615</f>
        <v>X2Pi-11.5-f-0-1</v>
      </c>
      <c r="R2615">
        <f>B2615+S2615</f>
        <v>29142.935822754</v>
      </c>
      <c r="S2615">
        <f>_xlfn.IFNA(VLOOKUP(Q2615,'MARVEL-X'!A$2:I$1400,7,FALSE),VLOOKUP(Q2615,MARVEL!A$2:J$1522,10,FALSE))</f>
        <v>1832.035822754</v>
      </c>
      <c r="T2615">
        <f>IF(P2615=P2614,R2615+T2614,R2615)</f>
        <v>29142.935822754</v>
      </c>
      <c r="U2615">
        <f>IF(P2615=P2614,1+U2614,1)</f>
        <v>1</v>
      </c>
      <c r="V2615" t="str">
        <f t="shared" si="40"/>
        <v/>
      </c>
      <c r="W2615" t="str">
        <f>IF(V2615="","",IF(ABS(V2615-R2615)&gt;W$1,ABS(V2615-R2615),""))</f>
        <v/>
      </c>
      <c r="X2615" t="str">
        <f>Y2615&amp;"-"&amp;Z2615&amp;"-"&amp;AC2615&amp;"-"&amp;AD2615&amp;"-"&amp;AG2615</f>
        <v>12.5-f-B-1-0.5</v>
      </c>
      <c r="Y2615">
        <f>F2615</f>
        <v>12.5</v>
      </c>
      <c r="Z2615" s="2" t="str">
        <f>G2615</f>
        <v>f</v>
      </c>
      <c r="AA2615">
        <f>_xlfn.IFNA(VLOOKUP(X2615,'duo-out'!A$2:Q$5000,5,FALSE),E2615+10*(H2615-1)+1+_xlfn.IFNA(VLOOKUP(D2615,states!A$2:C$10,3,FALSE),1))</f>
        <v>52</v>
      </c>
      <c r="AB2615" t="str">
        <f>IF(V2615="","",V2615)</f>
        <v/>
      </c>
      <c r="AC2615" s="2" t="str">
        <f>_xlfn.IFNA(VLOOKUP(D2615,states!A$2:C$10,2,FALSE),"XX")</f>
        <v>B</v>
      </c>
      <c r="AD2615">
        <f>E2615</f>
        <v>1</v>
      </c>
      <c r="AE2615">
        <f>_xlfn.IFNA(VLOOKUP(D2615,states!A$2:D$10,4,FALSE),0)</f>
        <v>0</v>
      </c>
      <c r="AF2615">
        <v>0.5</v>
      </c>
      <c r="AG2615">
        <f>IF(AE2615=0,AF2615,IF(AE2615=1,IF(F2615=0.5,0.5,IF(H2615=1,0.5,1.5)),IF(F2615=0.5,0.5,IF(H2615=1,2.5,1.5))))</f>
        <v>0.5</v>
      </c>
      <c r="AH2615" s="7">
        <f>IF(AC2615="XX",0,1/C2615^(1/5)*IF(E2615=0,100,1)/(E2615+1)^(1/4))</f>
        <v>1.3327310041005658</v>
      </c>
    </row>
    <row r="2616" spans="1:34">
      <c r="A2616">
        <v>324</v>
      </c>
      <c r="B2616" s="1">
        <v>23989.759999999998</v>
      </c>
      <c r="C2616" s="6">
        <v>0.5</v>
      </c>
      <c r="D2616" t="s">
        <v>4</v>
      </c>
      <c r="E2616">
        <v>1</v>
      </c>
      <c r="F2616">
        <v>12.5</v>
      </c>
      <c r="G2616" t="s">
        <v>2</v>
      </c>
      <c r="H2616">
        <v>1</v>
      </c>
      <c r="I2616" t="s">
        <v>0</v>
      </c>
      <c r="J2616">
        <v>1</v>
      </c>
      <c r="K2616">
        <v>13.5</v>
      </c>
      <c r="L2616" t="s">
        <v>2</v>
      </c>
      <c r="M2616">
        <v>1</v>
      </c>
      <c r="N2616" t="s">
        <v>379</v>
      </c>
      <c r="O2616">
        <v>-1</v>
      </c>
      <c r="P2616" t="str">
        <f>D2616&amp;"-"&amp;F2616&amp;"-"&amp;G2616&amp;"-"&amp;E2616&amp;"-"&amp;H2616</f>
        <v>B2Sigma-12.5-f-1-1</v>
      </c>
      <c r="Q2616" t="str">
        <f>I2616&amp;"-"&amp;K2616&amp;"-"&amp;L2616&amp;"-"&amp;J2616&amp;"-"&amp;M2616</f>
        <v>X2Pi-13.5-f-1-1</v>
      </c>
      <c r="R2616">
        <f>B2616+S2616</f>
        <v>29145.194202835999</v>
      </c>
      <c r="S2616">
        <f>_xlfn.IFNA(VLOOKUP(Q2616,'MARVEL-X'!A$2:I$1400,7,FALSE),VLOOKUP(Q2616,MARVEL!A$2:J$1522,10,FALSE))</f>
        <v>5155.4342028359997</v>
      </c>
      <c r="T2616">
        <f>IF(P2616=P2615,R2616+T2615,R2616)</f>
        <v>58288.130025589999</v>
      </c>
      <c r="U2616">
        <f>IF(P2616=P2615,1+U2615,1)</f>
        <v>2</v>
      </c>
      <c r="V2616" t="str">
        <f t="shared" si="40"/>
        <v/>
      </c>
      <c r="W2616" t="str">
        <f>IF(V2616="","",IF(ABS(V2616-R2616)&gt;W$1,ABS(V2616-R2616),""))</f>
        <v/>
      </c>
      <c r="X2616" t="str">
        <f>Y2616&amp;"-"&amp;Z2616&amp;"-"&amp;AC2616&amp;"-"&amp;AD2616&amp;"-"&amp;AG2616</f>
        <v>12.5-f-B-1-0.5</v>
      </c>
      <c r="Y2616">
        <f>F2616</f>
        <v>12.5</v>
      </c>
      <c r="Z2616" s="2" t="str">
        <f>G2616</f>
        <v>f</v>
      </c>
      <c r="AA2616">
        <f>_xlfn.IFNA(VLOOKUP(X2616,'duo-out'!A$2:Q$5000,5,FALSE),E2616+10*(H2616-1)+1+_xlfn.IFNA(VLOOKUP(D2616,states!A$2:C$10,3,FALSE),1))</f>
        <v>52</v>
      </c>
      <c r="AB2616" t="str">
        <f>IF(V2616="","",V2616)</f>
        <v/>
      </c>
      <c r="AC2616" s="2" t="str">
        <f>_xlfn.IFNA(VLOOKUP(D2616,states!A$2:C$10,2,FALSE),"XX")</f>
        <v>B</v>
      </c>
      <c r="AD2616">
        <f>E2616</f>
        <v>1</v>
      </c>
      <c r="AE2616">
        <f>_xlfn.IFNA(VLOOKUP(D2616,states!A$2:D$10,4,FALSE),0)</f>
        <v>0</v>
      </c>
      <c r="AF2616">
        <v>0.5</v>
      </c>
      <c r="AG2616">
        <f>IF(AE2616=0,AF2616,IF(AE2616=1,IF(F2616=0.5,0.5,IF(H2616=1,0.5,1.5)),IF(F2616=0.5,0.5,IF(H2616=1,2.5,1.5))))</f>
        <v>0.5</v>
      </c>
      <c r="AH2616" s="7">
        <f>IF(AC2616="XX",0,1/C2616^(1/5)*IF(E2616=0,100,1)/(E2616+1)^(1/4))</f>
        <v>0.96593632892484571</v>
      </c>
    </row>
    <row r="2617" spans="1:34">
      <c r="A2617">
        <v>6310</v>
      </c>
      <c r="B2617" s="1">
        <v>24325.46</v>
      </c>
      <c r="C2617" s="6">
        <v>0.5</v>
      </c>
      <c r="D2617" t="s">
        <v>4</v>
      </c>
      <c r="E2617">
        <v>1</v>
      </c>
      <c r="F2617">
        <v>12.5</v>
      </c>
      <c r="G2617" t="s">
        <v>2</v>
      </c>
      <c r="H2617">
        <v>1</v>
      </c>
      <c r="I2617" t="s">
        <v>0</v>
      </c>
      <c r="J2617">
        <v>1</v>
      </c>
      <c r="K2617">
        <v>12.5</v>
      </c>
      <c r="L2617" t="s">
        <v>1</v>
      </c>
      <c r="M2617">
        <v>1</v>
      </c>
      <c r="N2617" t="s">
        <v>6366</v>
      </c>
      <c r="O2617">
        <v>1</v>
      </c>
      <c r="P2617" t="str">
        <f>D2617&amp;"-"&amp;F2617&amp;"-"&amp;G2617&amp;"-"&amp;E2617&amp;"-"&amp;H2617</f>
        <v>B2Sigma-12.5-f-1-1</v>
      </c>
      <c r="Q2617" t="str">
        <f>I2617&amp;"-"&amp;K2617&amp;"-"&amp;L2617&amp;"-"&amp;J2617&amp;"-"&amp;M2617</f>
        <v>X2Pi-12.5-e-1-1</v>
      </c>
      <c r="R2617">
        <f>B2617+S2617</f>
        <v>29143.807332072</v>
      </c>
      <c r="S2617">
        <f>_xlfn.IFNA(VLOOKUP(Q2617,'MARVEL-X'!A$2:I$1400,7,FALSE),VLOOKUP(Q2617,MARVEL!A$2:J$1522,10,FALSE))</f>
        <v>4818.3473320720004</v>
      </c>
      <c r="T2617">
        <f>IF(P2617=P2616,R2617+T2616,R2617)</f>
        <v>87431.937357661998</v>
      </c>
      <c r="U2617">
        <f>IF(P2617=P2616,1+U2616,1)</f>
        <v>3</v>
      </c>
      <c r="V2617" t="str">
        <f t="shared" si="40"/>
        <v/>
      </c>
      <c r="W2617" t="str">
        <f>IF(V2617="","",IF(ABS(V2617-R2617)&gt;W$1,ABS(V2617-R2617),""))</f>
        <v/>
      </c>
      <c r="X2617" t="str">
        <f>Y2617&amp;"-"&amp;Z2617&amp;"-"&amp;AC2617&amp;"-"&amp;AD2617&amp;"-"&amp;AG2617</f>
        <v>12.5-f-B-1-0.5</v>
      </c>
      <c r="Y2617">
        <f>F2617</f>
        <v>12.5</v>
      </c>
      <c r="Z2617" s="2" t="str">
        <f>G2617</f>
        <v>f</v>
      </c>
      <c r="AA2617">
        <f>_xlfn.IFNA(VLOOKUP(X2617,'duo-out'!A$2:Q$5000,5,FALSE),E2617+10*(H2617-1)+1+_xlfn.IFNA(VLOOKUP(D2617,states!A$2:C$10,3,FALSE),1))</f>
        <v>52</v>
      </c>
      <c r="AB2617" t="str">
        <f>IF(V2617="","",V2617)</f>
        <v/>
      </c>
      <c r="AC2617" s="2" t="str">
        <f>_xlfn.IFNA(VLOOKUP(D2617,states!A$2:C$10,2,FALSE),"XX")</f>
        <v>B</v>
      </c>
      <c r="AD2617">
        <f>E2617</f>
        <v>1</v>
      </c>
      <c r="AE2617">
        <f>_xlfn.IFNA(VLOOKUP(D2617,states!A$2:D$10,4,FALSE),0)</f>
        <v>0</v>
      </c>
      <c r="AF2617">
        <v>0.5</v>
      </c>
      <c r="AG2617">
        <f>IF(AE2617=0,AF2617,IF(AE2617=1,IF(F2617=0.5,0.5,IF(H2617=1,0.5,1.5)),IF(F2617=0.5,0.5,IF(H2617=1,2.5,1.5))))</f>
        <v>0.5</v>
      </c>
      <c r="AH2617" s="7">
        <f>IF(AC2617="XX",0,1/C2617^(1/5)*IF(E2617=0,100,1)/(E2617+1)^(1/4))</f>
        <v>0.96593632892484571</v>
      </c>
    </row>
    <row r="2618" spans="1:34">
      <c r="A2618">
        <v>321</v>
      </c>
      <c r="B2618" s="1">
        <v>24648.17</v>
      </c>
      <c r="C2618" s="6">
        <v>0.5</v>
      </c>
      <c r="D2618" t="s">
        <v>4</v>
      </c>
      <c r="E2618">
        <v>1</v>
      </c>
      <c r="F2618">
        <v>12.5</v>
      </c>
      <c r="G2618" t="s">
        <v>2</v>
      </c>
      <c r="H2618">
        <v>1</v>
      </c>
      <c r="I2618" t="s">
        <v>0</v>
      </c>
      <c r="J2618">
        <v>1</v>
      </c>
      <c r="K2618">
        <v>11.5</v>
      </c>
      <c r="L2618" t="s">
        <v>2</v>
      </c>
      <c r="M2618">
        <v>1</v>
      </c>
      <c r="N2618" t="s">
        <v>376</v>
      </c>
      <c r="O2618">
        <v>-1</v>
      </c>
      <c r="P2618" t="str">
        <f>D2618&amp;"-"&amp;F2618&amp;"-"&amp;G2618&amp;"-"&amp;E2618&amp;"-"&amp;H2618</f>
        <v>B2Sigma-12.5-f-1-1</v>
      </c>
      <c r="Q2618" t="str">
        <f>I2618&amp;"-"&amp;K2618&amp;"-"&amp;L2618&amp;"-"&amp;J2618&amp;"-"&amp;M2618</f>
        <v>X2Pi-11.5-f-1-1</v>
      </c>
      <c r="R2618">
        <f>B2618+S2618</f>
        <v>29143.616202834997</v>
      </c>
      <c r="S2618">
        <f>_xlfn.IFNA(VLOOKUP(Q2618,'MARVEL-X'!A$2:I$1400,7,FALSE),VLOOKUP(Q2618,MARVEL!A$2:J$1522,10,FALSE))</f>
        <v>4495.4462028349999</v>
      </c>
      <c r="T2618">
        <f>IF(P2618=P2617,R2618+T2617,R2618)</f>
        <v>116575.55356049699</v>
      </c>
      <c r="U2618">
        <f>IF(P2618=P2617,1+U2617,1)</f>
        <v>4</v>
      </c>
      <c r="V2618" t="str">
        <f t="shared" si="40"/>
        <v/>
      </c>
      <c r="W2618" t="str">
        <f>IF(V2618="","",IF(ABS(V2618-R2618)&gt;W$1,ABS(V2618-R2618),""))</f>
        <v/>
      </c>
      <c r="X2618" t="str">
        <f>Y2618&amp;"-"&amp;Z2618&amp;"-"&amp;AC2618&amp;"-"&amp;AD2618&amp;"-"&amp;AG2618</f>
        <v>12.5-f-B-1-0.5</v>
      </c>
      <c r="Y2618">
        <f>F2618</f>
        <v>12.5</v>
      </c>
      <c r="Z2618" s="2" t="str">
        <f>G2618</f>
        <v>f</v>
      </c>
      <c r="AA2618">
        <f>_xlfn.IFNA(VLOOKUP(X2618,'duo-out'!A$2:Q$5000,5,FALSE),E2618+10*(H2618-1)+1+_xlfn.IFNA(VLOOKUP(D2618,states!A$2:C$10,3,FALSE),1))</f>
        <v>52</v>
      </c>
      <c r="AB2618" t="str">
        <f>IF(V2618="","",V2618)</f>
        <v/>
      </c>
      <c r="AC2618" s="2" t="str">
        <f>_xlfn.IFNA(VLOOKUP(D2618,states!A$2:C$10,2,FALSE),"XX")</f>
        <v>B</v>
      </c>
      <c r="AD2618">
        <f>E2618</f>
        <v>1</v>
      </c>
      <c r="AE2618">
        <f>_xlfn.IFNA(VLOOKUP(D2618,states!A$2:D$10,4,FALSE),0)</f>
        <v>0</v>
      </c>
      <c r="AF2618">
        <v>0.5</v>
      </c>
      <c r="AG2618">
        <f>IF(AE2618=0,AF2618,IF(AE2618=1,IF(F2618=0.5,0.5,IF(H2618=1,0.5,1.5)),IF(F2618=0.5,0.5,IF(H2618=1,2.5,1.5))))</f>
        <v>0.5</v>
      </c>
      <c r="AH2618" s="7">
        <f>IF(AC2618="XX",0,1/C2618^(1/5)*IF(E2618=0,100,1)/(E2618+1)^(1/4))</f>
        <v>0.96593632892484571</v>
      </c>
    </row>
    <row r="2619" spans="1:34">
      <c r="A2619">
        <v>6279</v>
      </c>
      <c r="B2619" s="1">
        <v>26626.07</v>
      </c>
      <c r="C2619" s="6">
        <v>0.5</v>
      </c>
      <c r="D2619" t="s">
        <v>4</v>
      </c>
      <c r="E2619">
        <v>1</v>
      </c>
      <c r="F2619">
        <v>12.5</v>
      </c>
      <c r="G2619" t="s">
        <v>2</v>
      </c>
      <c r="H2619">
        <v>1</v>
      </c>
      <c r="I2619" t="s">
        <v>0</v>
      </c>
      <c r="J2619">
        <v>0</v>
      </c>
      <c r="K2619">
        <v>13.5</v>
      </c>
      <c r="L2619" t="s">
        <v>2</v>
      </c>
      <c r="M2619">
        <v>1</v>
      </c>
      <c r="N2619" t="s">
        <v>6335</v>
      </c>
      <c r="O2619">
        <v>1</v>
      </c>
      <c r="P2619" t="str">
        <f>D2619&amp;"-"&amp;F2619&amp;"-"&amp;G2619&amp;"-"&amp;E2619&amp;"-"&amp;H2619</f>
        <v>B2Sigma-12.5-f-1-1</v>
      </c>
      <c r="Q2619" t="str">
        <f>I2619&amp;"-"&amp;K2619&amp;"-"&amp;L2619&amp;"-"&amp;J2619&amp;"-"&amp;M2619</f>
        <v>X2Pi-13.5-f-0-1</v>
      </c>
      <c r="R2619">
        <f>B2619+S2619</f>
        <v>29144.250084056999</v>
      </c>
      <c r="S2619">
        <f>_xlfn.IFNA(VLOOKUP(Q2619,'MARVEL-X'!A$2:I$1400,7,FALSE),VLOOKUP(Q2619,MARVEL!A$2:J$1522,10,FALSE))</f>
        <v>2518.1800840569999</v>
      </c>
      <c r="T2619">
        <f>IF(P2619=P2618,R2619+T2618,R2619)</f>
        <v>145719.80364455399</v>
      </c>
      <c r="U2619">
        <f>IF(P2619=P2618,1+U2618,1)</f>
        <v>5</v>
      </c>
      <c r="V2619" t="str">
        <f t="shared" si="40"/>
        <v/>
      </c>
      <c r="W2619" t="str">
        <f>IF(V2619="","",IF(ABS(V2619-R2619)&gt;W$1,ABS(V2619-R2619),""))</f>
        <v/>
      </c>
      <c r="X2619" t="str">
        <f>Y2619&amp;"-"&amp;Z2619&amp;"-"&amp;AC2619&amp;"-"&amp;AD2619&amp;"-"&amp;AG2619</f>
        <v>12.5-f-B-1-0.5</v>
      </c>
      <c r="Y2619">
        <f>F2619</f>
        <v>12.5</v>
      </c>
      <c r="Z2619" s="2" t="str">
        <f>G2619</f>
        <v>f</v>
      </c>
      <c r="AA2619">
        <f>_xlfn.IFNA(VLOOKUP(X2619,'duo-out'!A$2:Q$5000,5,FALSE),E2619+10*(H2619-1)+1+_xlfn.IFNA(VLOOKUP(D2619,states!A$2:C$10,3,FALSE),1))</f>
        <v>52</v>
      </c>
      <c r="AB2619" t="str">
        <f>IF(V2619="","",V2619)</f>
        <v/>
      </c>
      <c r="AC2619" s="2" t="str">
        <f>_xlfn.IFNA(VLOOKUP(D2619,states!A$2:C$10,2,FALSE),"XX")</f>
        <v>B</v>
      </c>
      <c r="AD2619">
        <f>E2619</f>
        <v>1</v>
      </c>
      <c r="AE2619">
        <f>_xlfn.IFNA(VLOOKUP(D2619,states!A$2:D$10,4,FALSE),0)</f>
        <v>0</v>
      </c>
      <c r="AF2619">
        <v>0.5</v>
      </c>
      <c r="AG2619">
        <f>IF(AE2619=0,AF2619,IF(AE2619=1,IF(F2619=0.5,0.5,IF(H2619=1,0.5,1.5)),IF(F2619=0.5,0.5,IF(H2619=1,2.5,1.5))))</f>
        <v>0.5</v>
      </c>
      <c r="AH2619" s="7">
        <f>IF(AC2619="XX",0,1/C2619^(1/5)*IF(E2619=0,100,1)/(E2619+1)^(1/4))</f>
        <v>0.96593632892484571</v>
      </c>
    </row>
    <row r="2620" spans="1:34">
      <c r="A2620">
        <v>6269</v>
      </c>
      <c r="B2620" s="1">
        <v>26976.32</v>
      </c>
      <c r="C2620" s="6">
        <v>0.5</v>
      </c>
      <c r="D2620" t="s">
        <v>4</v>
      </c>
      <c r="E2620">
        <v>1</v>
      </c>
      <c r="F2620">
        <v>12.5</v>
      </c>
      <c r="G2620" t="s">
        <v>2</v>
      </c>
      <c r="H2620">
        <v>1</v>
      </c>
      <c r="I2620" t="s">
        <v>0</v>
      </c>
      <c r="J2620">
        <v>0</v>
      </c>
      <c r="K2620">
        <v>12.5</v>
      </c>
      <c r="L2620" t="s">
        <v>1</v>
      </c>
      <c r="M2620">
        <v>1</v>
      </c>
      <c r="N2620" t="s">
        <v>6325</v>
      </c>
      <c r="O2620">
        <v>1</v>
      </c>
      <c r="P2620" t="str">
        <f>D2620&amp;"-"&amp;F2620&amp;"-"&amp;G2620&amp;"-"&amp;E2620&amp;"-"&amp;H2620</f>
        <v>B2Sigma-12.5-f-1-1</v>
      </c>
      <c r="Q2620" t="str">
        <f>I2620&amp;"-"&amp;K2620&amp;"-"&amp;L2620&amp;"-"&amp;J2620&amp;"-"&amp;M2620</f>
        <v>X2Pi-12.5-e-0-1</v>
      </c>
      <c r="R2620">
        <f>B2620+S2620</f>
        <v>29144.015760218001</v>
      </c>
      <c r="S2620">
        <f>_xlfn.IFNA(VLOOKUP(Q2620,'MARVEL-X'!A$2:I$1400,7,FALSE),VLOOKUP(Q2620,MARVEL!A$2:J$1522,10,FALSE))</f>
        <v>2167.695760218</v>
      </c>
      <c r="T2620">
        <f>IF(P2620=P2619,R2620+T2619,R2620)</f>
        <v>174863.81940477199</v>
      </c>
      <c r="U2620">
        <f>IF(P2620=P2619,1+U2619,1)</f>
        <v>6</v>
      </c>
      <c r="V2620" t="str">
        <f t="shared" si="40"/>
        <v/>
      </c>
      <c r="W2620" t="str">
        <f>IF(V2620="","",IF(ABS(V2620-R2620)&gt;W$1,ABS(V2620-R2620),""))</f>
        <v/>
      </c>
      <c r="X2620" t="str">
        <f>Y2620&amp;"-"&amp;Z2620&amp;"-"&amp;AC2620&amp;"-"&amp;AD2620&amp;"-"&amp;AG2620</f>
        <v>12.5-f-B-1-0.5</v>
      </c>
      <c r="Y2620">
        <f>F2620</f>
        <v>12.5</v>
      </c>
      <c r="Z2620" s="2" t="str">
        <f>G2620</f>
        <v>f</v>
      </c>
      <c r="AA2620">
        <f>_xlfn.IFNA(VLOOKUP(X2620,'duo-out'!A$2:Q$5000,5,FALSE),E2620+10*(H2620-1)+1+_xlfn.IFNA(VLOOKUP(D2620,states!A$2:C$10,3,FALSE),1))</f>
        <v>52</v>
      </c>
      <c r="AB2620" t="str">
        <f>IF(V2620="","",V2620)</f>
        <v/>
      </c>
      <c r="AC2620" s="2" t="str">
        <f>_xlfn.IFNA(VLOOKUP(D2620,states!A$2:C$10,2,FALSE),"XX")</f>
        <v>B</v>
      </c>
      <c r="AD2620">
        <f>E2620</f>
        <v>1</v>
      </c>
      <c r="AE2620">
        <f>_xlfn.IFNA(VLOOKUP(D2620,states!A$2:D$10,4,FALSE),0)</f>
        <v>0</v>
      </c>
      <c r="AF2620">
        <v>0.5</v>
      </c>
      <c r="AG2620">
        <f>IF(AE2620=0,AF2620,IF(AE2620=1,IF(F2620=0.5,0.5,IF(H2620=1,0.5,1.5)),IF(F2620=0.5,0.5,IF(H2620=1,2.5,1.5))))</f>
        <v>0.5</v>
      </c>
      <c r="AH2620" s="7">
        <f>IF(AC2620="XX",0,1/C2620^(1/5)*IF(E2620=0,100,1)/(E2620+1)^(1/4))</f>
        <v>0.96593632892484571</v>
      </c>
    </row>
    <row r="2621" spans="1:34">
      <c r="A2621">
        <v>6261</v>
      </c>
      <c r="B2621" s="1">
        <v>27312.23</v>
      </c>
      <c r="C2621" s="6">
        <v>0.5</v>
      </c>
      <c r="D2621" t="s">
        <v>4</v>
      </c>
      <c r="E2621">
        <v>1</v>
      </c>
      <c r="F2621">
        <v>12.5</v>
      </c>
      <c r="G2621" t="s">
        <v>2</v>
      </c>
      <c r="H2621">
        <v>1</v>
      </c>
      <c r="I2621" t="s">
        <v>0</v>
      </c>
      <c r="J2621">
        <v>0</v>
      </c>
      <c r="K2621">
        <v>11.5</v>
      </c>
      <c r="L2621" t="s">
        <v>2</v>
      </c>
      <c r="M2621">
        <v>1</v>
      </c>
      <c r="N2621" t="s">
        <v>6317</v>
      </c>
      <c r="O2621">
        <v>1</v>
      </c>
      <c r="P2621" t="str">
        <f>D2621&amp;"-"&amp;F2621&amp;"-"&amp;G2621&amp;"-"&amp;E2621&amp;"-"&amp;H2621</f>
        <v>B2Sigma-12.5-f-1-1</v>
      </c>
      <c r="Q2621" t="str">
        <f>I2621&amp;"-"&amp;K2621&amp;"-"&amp;L2621&amp;"-"&amp;J2621&amp;"-"&amp;M2621</f>
        <v>X2Pi-11.5-f-0-1</v>
      </c>
      <c r="R2621">
        <f>B2621+S2621</f>
        <v>29144.265822754001</v>
      </c>
      <c r="S2621">
        <f>_xlfn.IFNA(VLOOKUP(Q2621,'MARVEL-X'!A$2:I$1400,7,FALSE),VLOOKUP(Q2621,MARVEL!A$2:J$1522,10,FALSE))</f>
        <v>1832.035822754</v>
      </c>
      <c r="T2621">
        <f>IF(P2621=P2620,R2621+T2620,R2621)</f>
        <v>204008.085227526</v>
      </c>
      <c r="U2621">
        <f>IF(P2621=P2620,1+U2620,1)</f>
        <v>7</v>
      </c>
      <c r="V2621">
        <f t="shared" si="40"/>
        <v>29144.012175360858</v>
      </c>
      <c r="W2621">
        <f>IF(V2621="","",IF(ABS(V2621-R2621)&gt;W$1,ABS(V2621-R2621),""))</f>
        <v>0.25364739314318285</v>
      </c>
      <c r="X2621" t="str">
        <f>Y2621&amp;"-"&amp;Z2621&amp;"-"&amp;AC2621&amp;"-"&amp;AD2621&amp;"-"&amp;AG2621</f>
        <v>12.5-f-B-1-0.5</v>
      </c>
      <c r="Y2621">
        <f>F2621</f>
        <v>12.5</v>
      </c>
      <c r="Z2621" s="2" t="str">
        <f>G2621</f>
        <v>f</v>
      </c>
      <c r="AA2621">
        <f>_xlfn.IFNA(VLOOKUP(X2621,'duo-out'!A$2:Q$5000,5,FALSE),E2621+10*(H2621-1)+1+_xlfn.IFNA(VLOOKUP(D2621,states!A$2:C$10,3,FALSE),1))</f>
        <v>52</v>
      </c>
      <c r="AB2621">
        <f>IF(V2621="","",V2621)</f>
        <v>29144.012175360858</v>
      </c>
      <c r="AC2621" s="2" t="str">
        <f>_xlfn.IFNA(VLOOKUP(D2621,states!A$2:C$10,2,FALSE),"XX")</f>
        <v>B</v>
      </c>
      <c r="AD2621">
        <f>E2621</f>
        <v>1</v>
      </c>
      <c r="AE2621">
        <f>_xlfn.IFNA(VLOOKUP(D2621,states!A$2:D$10,4,FALSE),0)</f>
        <v>0</v>
      </c>
      <c r="AF2621">
        <v>0.5</v>
      </c>
      <c r="AG2621">
        <f>IF(AE2621=0,AF2621,IF(AE2621=1,IF(F2621=0.5,0.5,IF(H2621=1,0.5,1.5)),IF(F2621=0.5,0.5,IF(H2621=1,2.5,1.5))))</f>
        <v>0.5</v>
      </c>
      <c r="AH2621" s="7">
        <f>IF(AC2621="XX",0,1/C2621^(1/5)*IF(E2621=0,100,1)/(E2621+1)^(1/4))</f>
        <v>0.96593632892484571</v>
      </c>
    </row>
    <row r="2622" spans="1:34">
      <c r="A2622">
        <v>5070</v>
      </c>
      <c r="B2622" s="1">
        <v>25737.98</v>
      </c>
      <c r="C2622" s="6">
        <v>0.2</v>
      </c>
      <c r="D2622" t="s">
        <v>4</v>
      </c>
      <c r="E2622">
        <v>0</v>
      </c>
      <c r="F2622">
        <v>13.5</v>
      </c>
      <c r="G2622" t="s">
        <v>1</v>
      </c>
      <c r="H2622">
        <v>2</v>
      </c>
      <c r="I2622" t="s">
        <v>0</v>
      </c>
      <c r="J2622">
        <v>0</v>
      </c>
      <c r="K2622">
        <v>12.5</v>
      </c>
      <c r="L2622" t="s">
        <v>1</v>
      </c>
      <c r="M2622">
        <v>2</v>
      </c>
      <c r="N2622" t="s">
        <v>5126</v>
      </c>
      <c r="O2622">
        <v>1</v>
      </c>
      <c r="P2622" t="str">
        <f>D2622&amp;"-"&amp;F2622&amp;"-"&amp;G2622&amp;"-"&amp;E2622&amp;"-"&amp;H2622</f>
        <v>B2Sigma-13.5-e-0-2</v>
      </c>
      <c r="Q2622" t="str">
        <f>I2622&amp;"-"&amp;K2622&amp;"-"&amp;L2622&amp;"-"&amp;J2622&amp;"-"&amp;M2622</f>
        <v>X2Pi-12.5-e-0-2</v>
      </c>
      <c r="R2622">
        <f>B2622+S2622</f>
        <v>28255.256720661</v>
      </c>
      <c r="S2622">
        <f>_xlfn.IFNA(VLOOKUP(Q2622,'MARVEL-X'!A$2:I$1400,7,FALSE),VLOOKUP(Q2622,MARVEL!A$2:J$1522,10,FALSE))</f>
        <v>2517.2767206610001</v>
      </c>
      <c r="T2622">
        <f>IF(P2622=P2621,R2622+T2621,R2622)</f>
        <v>28255.256720661</v>
      </c>
      <c r="U2622">
        <f>IF(P2622=P2621,1+U2621,1)</f>
        <v>1</v>
      </c>
      <c r="V2622" t="str">
        <f t="shared" si="40"/>
        <v/>
      </c>
      <c r="W2622" t="str">
        <f>IF(V2622="","",IF(ABS(V2622-R2622)&gt;W$1,ABS(V2622-R2622),""))</f>
        <v/>
      </c>
      <c r="X2622" t="str">
        <f>Y2622&amp;"-"&amp;Z2622&amp;"-"&amp;AC2622&amp;"-"&amp;AD2622&amp;"-"&amp;AG2622</f>
        <v>13.5-e-B-0-0.5</v>
      </c>
      <c r="Y2622">
        <f>F2622</f>
        <v>13.5</v>
      </c>
      <c r="Z2622" s="2" t="str">
        <f>G2622</f>
        <v>e</v>
      </c>
      <c r="AA2622">
        <f>_xlfn.IFNA(VLOOKUP(X2622,'duo-out'!A$2:Q$5000,5,FALSE),E2622+10*(H2622-1)+1+_xlfn.IFNA(VLOOKUP(D2622,states!A$2:C$10,3,FALSE),1))</f>
        <v>61</v>
      </c>
      <c r="AB2622" t="str">
        <f>IF(V2622="","",V2622)</f>
        <v/>
      </c>
      <c r="AC2622" s="2" t="str">
        <f>_xlfn.IFNA(VLOOKUP(D2622,states!A$2:C$10,2,FALSE),"XX")</f>
        <v>B</v>
      </c>
      <c r="AD2622">
        <f>E2622</f>
        <v>0</v>
      </c>
      <c r="AE2622">
        <f>_xlfn.IFNA(VLOOKUP(D2622,states!A$2:D$10,4,FALSE),0)</f>
        <v>0</v>
      </c>
      <c r="AF2622">
        <v>0.5</v>
      </c>
      <c r="AG2622">
        <f>IF(AE2622=0,AF2622,IF(AE2622=1,IF(F2622=0.5,0.5,IF(H2622=1,0.5,1.5)),IF(F2622=0.5,0.5,IF(H2622=1,2.5,1.5))))</f>
        <v>0.5</v>
      </c>
      <c r="AH2622" s="7">
        <f>IF(AC2622="XX",0,1/C2622^(1/5)*IF(E2622=0,100,1)/(E2622+1)^(1/4))</f>
        <v>137.97296614612148</v>
      </c>
    </row>
    <row r="2623" spans="1:34">
      <c r="A2623">
        <v>5051</v>
      </c>
      <c r="B2623" s="1">
        <v>25348.9</v>
      </c>
      <c r="C2623" s="6">
        <v>0.2</v>
      </c>
      <c r="D2623" t="s">
        <v>4</v>
      </c>
      <c r="E2623">
        <v>0</v>
      </c>
      <c r="F2623">
        <v>13.5</v>
      </c>
      <c r="G2623" t="s">
        <v>1</v>
      </c>
      <c r="H2623">
        <v>2</v>
      </c>
      <c r="I2623" t="s">
        <v>0</v>
      </c>
      <c r="J2623">
        <v>0</v>
      </c>
      <c r="K2623">
        <v>13.5</v>
      </c>
      <c r="L2623" t="s">
        <v>2</v>
      </c>
      <c r="M2623">
        <v>2</v>
      </c>
      <c r="N2623" t="s">
        <v>5107</v>
      </c>
      <c r="O2623">
        <v>1</v>
      </c>
      <c r="P2623" t="str">
        <f>D2623&amp;"-"&amp;F2623&amp;"-"&amp;G2623&amp;"-"&amp;E2623&amp;"-"&amp;H2623</f>
        <v>B2Sigma-13.5-e-0-2</v>
      </c>
      <c r="Q2623" t="str">
        <f>I2623&amp;"-"&amp;K2623&amp;"-"&amp;L2623&amp;"-"&amp;J2623&amp;"-"&amp;M2623</f>
        <v>X2Pi-13.5-f-0-2</v>
      </c>
      <c r="R2623">
        <f>B2623+S2623</f>
        <v>28255.162435787002</v>
      </c>
      <c r="S2623">
        <f>_xlfn.IFNA(VLOOKUP(Q2623,'MARVEL-X'!A$2:I$1400,7,FALSE),VLOOKUP(Q2623,MARVEL!A$2:J$1522,10,FALSE))</f>
        <v>2906.262435787</v>
      </c>
      <c r="T2623">
        <f>IF(P2623=P2622,R2623+T2622,R2623)</f>
        <v>56510.419156447999</v>
      </c>
      <c r="U2623">
        <f>IF(P2623=P2622,1+U2622,1)</f>
        <v>2</v>
      </c>
      <c r="V2623" t="str">
        <f t="shared" si="40"/>
        <v/>
      </c>
      <c r="W2623" t="str">
        <f>IF(V2623="","",IF(ABS(V2623-R2623)&gt;W$1,ABS(V2623-R2623),""))</f>
        <v/>
      </c>
      <c r="X2623" t="str">
        <f>Y2623&amp;"-"&amp;Z2623&amp;"-"&amp;AC2623&amp;"-"&amp;AD2623&amp;"-"&amp;AG2623</f>
        <v>13.5-e-B-0-0.5</v>
      </c>
      <c r="Y2623">
        <f>F2623</f>
        <v>13.5</v>
      </c>
      <c r="Z2623" s="2" t="str">
        <f>G2623</f>
        <v>e</v>
      </c>
      <c r="AA2623">
        <f>_xlfn.IFNA(VLOOKUP(X2623,'duo-out'!A$2:Q$5000,5,FALSE),E2623+10*(H2623-1)+1+_xlfn.IFNA(VLOOKUP(D2623,states!A$2:C$10,3,FALSE),1))</f>
        <v>61</v>
      </c>
      <c r="AB2623" t="str">
        <f>IF(V2623="","",V2623)</f>
        <v/>
      </c>
      <c r="AC2623" s="2" t="str">
        <f>_xlfn.IFNA(VLOOKUP(D2623,states!A$2:C$10,2,FALSE),"XX")</f>
        <v>B</v>
      </c>
      <c r="AD2623">
        <f>E2623</f>
        <v>0</v>
      </c>
      <c r="AE2623">
        <f>_xlfn.IFNA(VLOOKUP(D2623,states!A$2:D$10,4,FALSE),0)</f>
        <v>0</v>
      </c>
      <c r="AF2623">
        <v>0.5</v>
      </c>
      <c r="AG2623">
        <f>IF(AE2623=0,AF2623,IF(AE2623=1,IF(F2623=0.5,0.5,IF(H2623=1,0.5,1.5)),IF(F2623=0.5,0.5,IF(H2623=1,2.5,1.5))))</f>
        <v>0.5</v>
      </c>
      <c r="AH2623" s="7">
        <f>IF(AC2623="XX",0,1/C2623^(1/5)*IF(E2623=0,100,1)/(E2623+1)^(1/4))</f>
        <v>137.97296614612148</v>
      </c>
    </row>
    <row r="2624" spans="1:34">
      <c r="A2624">
        <v>5036</v>
      </c>
      <c r="B2624" s="1">
        <v>24950.49</v>
      </c>
      <c r="C2624" s="6">
        <v>0.2</v>
      </c>
      <c r="D2624" t="s">
        <v>4</v>
      </c>
      <c r="E2624">
        <v>0</v>
      </c>
      <c r="F2624">
        <v>13.5</v>
      </c>
      <c r="G2624" t="s">
        <v>1</v>
      </c>
      <c r="H2624">
        <v>2</v>
      </c>
      <c r="I2624" t="s">
        <v>0</v>
      </c>
      <c r="J2624">
        <v>0</v>
      </c>
      <c r="K2624">
        <v>14.5</v>
      </c>
      <c r="L2624" t="s">
        <v>1</v>
      </c>
      <c r="M2624">
        <v>2</v>
      </c>
      <c r="N2624" t="s">
        <v>5092</v>
      </c>
      <c r="O2624">
        <v>1</v>
      </c>
      <c r="P2624" t="str">
        <f>D2624&amp;"-"&amp;F2624&amp;"-"&amp;G2624&amp;"-"&amp;E2624&amp;"-"&amp;H2624</f>
        <v>B2Sigma-13.5-e-0-2</v>
      </c>
      <c r="Q2624" t="str">
        <f>I2624&amp;"-"&amp;K2624&amp;"-"&amp;L2624&amp;"-"&amp;J2624&amp;"-"&amp;M2624</f>
        <v>X2Pi-14.5-e-0-2</v>
      </c>
      <c r="R2624">
        <f>B2624+S2624</f>
        <v>28255.159720656004</v>
      </c>
      <c r="S2624">
        <f>_xlfn.IFNA(VLOOKUP(Q2624,'MARVEL-X'!A$2:I$1400,7,FALSE),VLOOKUP(Q2624,MARVEL!A$2:J$1522,10,FALSE))</f>
        <v>3304.6697206560002</v>
      </c>
      <c r="T2624">
        <f>IF(P2624=P2623,R2624+T2623,R2624)</f>
        <v>84765.57887710401</v>
      </c>
      <c r="U2624">
        <f>IF(P2624=P2623,1+U2623,1)</f>
        <v>3</v>
      </c>
      <c r="V2624" t="str">
        <f t="shared" si="40"/>
        <v/>
      </c>
      <c r="W2624" t="str">
        <f>IF(V2624="","",IF(ABS(V2624-R2624)&gt;W$1,ABS(V2624-R2624),""))</f>
        <v/>
      </c>
      <c r="X2624" t="str">
        <f>Y2624&amp;"-"&amp;Z2624&amp;"-"&amp;AC2624&amp;"-"&amp;AD2624&amp;"-"&amp;AG2624</f>
        <v>13.5-e-B-0-0.5</v>
      </c>
      <c r="Y2624">
        <f>F2624</f>
        <v>13.5</v>
      </c>
      <c r="Z2624" s="2" t="str">
        <f>G2624</f>
        <v>e</v>
      </c>
      <c r="AA2624">
        <f>_xlfn.IFNA(VLOOKUP(X2624,'duo-out'!A$2:Q$5000,5,FALSE),E2624+10*(H2624-1)+1+_xlfn.IFNA(VLOOKUP(D2624,states!A$2:C$10,3,FALSE),1))</f>
        <v>61</v>
      </c>
      <c r="AB2624" t="str">
        <f>IF(V2624="","",V2624)</f>
        <v/>
      </c>
      <c r="AC2624" s="2" t="str">
        <f>_xlfn.IFNA(VLOOKUP(D2624,states!A$2:C$10,2,FALSE),"XX")</f>
        <v>B</v>
      </c>
      <c r="AD2624">
        <f>E2624</f>
        <v>0</v>
      </c>
      <c r="AE2624">
        <f>_xlfn.IFNA(VLOOKUP(D2624,states!A$2:D$10,4,FALSE),0)</f>
        <v>0</v>
      </c>
      <c r="AF2624">
        <v>0.5</v>
      </c>
      <c r="AG2624">
        <f>IF(AE2624=0,AF2624,IF(AE2624=1,IF(F2624=0.5,0.5,IF(H2624=1,0.5,1.5)),IF(F2624=0.5,0.5,IF(H2624=1,2.5,1.5))))</f>
        <v>0.5</v>
      </c>
      <c r="AH2624" s="7">
        <f>IF(AC2624="XX",0,1/C2624^(1/5)*IF(E2624=0,100,1)/(E2624+1)^(1/4))</f>
        <v>137.97296614612148</v>
      </c>
    </row>
    <row r="2625" spans="1:34">
      <c r="A2625">
        <v>4298</v>
      </c>
      <c r="B2625" s="1">
        <v>25348.882600000001</v>
      </c>
      <c r="C2625" s="6">
        <v>0.01</v>
      </c>
      <c r="D2625" t="s">
        <v>4</v>
      </c>
      <c r="E2625">
        <v>0</v>
      </c>
      <c r="F2625">
        <v>13.5</v>
      </c>
      <c r="G2625" t="s">
        <v>1</v>
      </c>
      <c r="H2625">
        <v>2</v>
      </c>
      <c r="I2625" t="s">
        <v>0</v>
      </c>
      <c r="J2625">
        <v>0</v>
      </c>
      <c r="K2625">
        <v>13.5</v>
      </c>
      <c r="L2625" t="s">
        <v>2</v>
      </c>
      <c r="M2625">
        <v>2</v>
      </c>
      <c r="N2625" t="s">
        <v>4354</v>
      </c>
      <c r="O2625">
        <v>1</v>
      </c>
      <c r="P2625" t="str">
        <f>D2625&amp;"-"&amp;F2625&amp;"-"&amp;G2625&amp;"-"&amp;E2625&amp;"-"&amp;H2625</f>
        <v>B2Sigma-13.5-e-0-2</v>
      </c>
      <c r="Q2625" t="str">
        <f>I2625&amp;"-"&amp;K2625&amp;"-"&amp;L2625&amp;"-"&amp;J2625&amp;"-"&amp;M2625</f>
        <v>X2Pi-13.5-f-0-2</v>
      </c>
      <c r="R2625">
        <f>B2625+S2625</f>
        <v>28255.145035787002</v>
      </c>
      <c r="S2625">
        <f>_xlfn.IFNA(VLOOKUP(Q2625,'MARVEL-X'!A$2:I$1400,7,FALSE),VLOOKUP(Q2625,MARVEL!A$2:J$1522,10,FALSE))</f>
        <v>2906.262435787</v>
      </c>
      <c r="T2625">
        <f>IF(P2625=P2624,R2625+T2624,R2625)</f>
        <v>113020.72391289102</v>
      </c>
      <c r="U2625">
        <f>IF(P2625=P2624,1+U2624,1)</f>
        <v>4</v>
      </c>
      <c r="V2625" t="str">
        <f t="shared" si="40"/>
        <v/>
      </c>
      <c r="W2625" t="str">
        <f>IF(V2625="","",IF(ABS(V2625-R2625)&gt;W$1,ABS(V2625-R2625),""))</f>
        <v/>
      </c>
      <c r="X2625" t="str">
        <f>Y2625&amp;"-"&amp;Z2625&amp;"-"&amp;AC2625&amp;"-"&amp;AD2625&amp;"-"&amp;AG2625</f>
        <v>13.5-e-B-0-0.5</v>
      </c>
      <c r="Y2625">
        <f>F2625</f>
        <v>13.5</v>
      </c>
      <c r="Z2625" s="2" t="str">
        <f>G2625</f>
        <v>e</v>
      </c>
      <c r="AA2625">
        <f>_xlfn.IFNA(VLOOKUP(X2625,'duo-out'!A$2:Q$5000,5,FALSE),E2625+10*(H2625-1)+1+_xlfn.IFNA(VLOOKUP(D2625,states!A$2:C$10,3,FALSE),1))</f>
        <v>61</v>
      </c>
      <c r="AB2625" t="str">
        <f>IF(V2625="","",V2625)</f>
        <v/>
      </c>
      <c r="AC2625" s="2" t="str">
        <f>_xlfn.IFNA(VLOOKUP(D2625,states!A$2:C$10,2,FALSE),"XX")</f>
        <v>B</v>
      </c>
      <c r="AD2625">
        <f>E2625</f>
        <v>0</v>
      </c>
      <c r="AE2625">
        <f>_xlfn.IFNA(VLOOKUP(D2625,states!A$2:D$10,4,FALSE),0)</f>
        <v>0</v>
      </c>
      <c r="AF2625">
        <v>0.5</v>
      </c>
      <c r="AG2625">
        <f>IF(AE2625=0,AF2625,IF(AE2625=1,IF(F2625=0.5,0.5,IF(H2625=1,0.5,1.5)),IF(F2625=0.5,0.5,IF(H2625=1,2.5,1.5))))</f>
        <v>0.5</v>
      </c>
      <c r="AH2625" s="7">
        <f>IF(AC2625="XX",0,1/C2625^(1/5)*IF(E2625=0,100,1)/(E2625+1)^(1/4))</f>
        <v>251.188643150958</v>
      </c>
    </row>
    <row r="2626" spans="1:34">
      <c r="A2626">
        <v>4273</v>
      </c>
      <c r="B2626" s="1">
        <v>25737.8652</v>
      </c>
      <c r="C2626" s="6">
        <v>2.4039999999999999E-2</v>
      </c>
      <c r="D2626" t="s">
        <v>4</v>
      </c>
      <c r="E2626">
        <v>0</v>
      </c>
      <c r="F2626">
        <v>13.5</v>
      </c>
      <c r="G2626" t="s">
        <v>1</v>
      </c>
      <c r="H2626">
        <v>2</v>
      </c>
      <c r="I2626" t="s">
        <v>0</v>
      </c>
      <c r="J2626">
        <v>0</v>
      </c>
      <c r="K2626">
        <v>12.5</v>
      </c>
      <c r="L2626" t="s">
        <v>1</v>
      </c>
      <c r="M2626">
        <v>2</v>
      </c>
      <c r="N2626" t="s">
        <v>4329</v>
      </c>
      <c r="O2626">
        <v>1</v>
      </c>
      <c r="P2626" t="str">
        <f>D2626&amp;"-"&amp;F2626&amp;"-"&amp;G2626&amp;"-"&amp;E2626&amp;"-"&amp;H2626</f>
        <v>B2Sigma-13.5-e-0-2</v>
      </c>
      <c r="Q2626" t="str">
        <f>I2626&amp;"-"&amp;K2626&amp;"-"&amp;L2626&amp;"-"&amp;J2626&amp;"-"&amp;M2626</f>
        <v>X2Pi-12.5-e-0-2</v>
      </c>
      <c r="R2626">
        <f>B2626+S2626</f>
        <v>28255.141920661001</v>
      </c>
      <c r="S2626">
        <f>_xlfn.IFNA(VLOOKUP(Q2626,'MARVEL-X'!A$2:I$1400,7,FALSE),VLOOKUP(Q2626,MARVEL!A$2:J$1522,10,FALSE))</f>
        <v>2517.2767206610001</v>
      </c>
      <c r="T2626">
        <f>IF(P2626=P2625,R2626+T2625,R2626)</f>
        <v>141275.86583355203</v>
      </c>
      <c r="U2626">
        <f>IF(P2626=P2625,1+U2625,1)</f>
        <v>5</v>
      </c>
      <c r="V2626" t="str">
        <f t="shared" si="40"/>
        <v/>
      </c>
      <c r="W2626" t="str">
        <f>IF(V2626="","",IF(ABS(V2626-R2626)&gt;W$1,ABS(V2626-R2626),""))</f>
        <v/>
      </c>
      <c r="X2626" t="str">
        <f>Y2626&amp;"-"&amp;Z2626&amp;"-"&amp;AC2626&amp;"-"&amp;AD2626&amp;"-"&amp;AG2626</f>
        <v>13.5-e-B-0-0.5</v>
      </c>
      <c r="Y2626">
        <f>F2626</f>
        <v>13.5</v>
      </c>
      <c r="Z2626" s="2" t="str">
        <f>G2626</f>
        <v>e</v>
      </c>
      <c r="AA2626">
        <f>_xlfn.IFNA(VLOOKUP(X2626,'duo-out'!A$2:Q$5000,5,FALSE),E2626+10*(H2626-1)+1+_xlfn.IFNA(VLOOKUP(D2626,states!A$2:C$10,3,FALSE),1))</f>
        <v>61</v>
      </c>
      <c r="AB2626" t="str">
        <f>IF(V2626="","",V2626)</f>
        <v/>
      </c>
      <c r="AC2626" s="2" t="str">
        <f>_xlfn.IFNA(VLOOKUP(D2626,states!A$2:C$10,2,FALSE),"XX")</f>
        <v>B</v>
      </c>
      <c r="AD2626">
        <f>E2626</f>
        <v>0</v>
      </c>
      <c r="AE2626">
        <f>_xlfn.IFNA(VLOOKUP(D2626,states!A$2:D$10,4,FALSE),0)</f>
        <v>0</v>
      </c>
      <c r="AF2626">
        <v>0.5</v>
      </c>
      <c r="AG2626">
        <f>IF(AE2626=0,AF2626,IF(AE2626=1,IF(F2626=0.5,0.5,IF(H2626=1,0.5,1.5)),IF(F2626=0.5,0.5,IF(H2626=1,2.5,1.5))))</f>
        <v>0.5</v>
      </c>
      <c r="AH2626" s="7">
        <f>IF(AC2626="XX",0,1/C2626^(1/5)*IF(E2626=0,100,1)/(E2626+1)^(1/4))</f>
        <v>210.77209259863457</v>
      </c>
    </row>
    <row r="2627" spans="1:34">
      <c r="A2627">
        <v>3068</v>
      </c>
      <c r="B2627" s="1">
        <v>25348.889200000001</v>
      </c>
      <c r="C2627" s="6">
        <v>1.434E-2</v>
      </c>
      <c r="D2627" t="s">
        <v>4</v>
      </c>
      <c r="E2627">
        <v>0</v>
      </c>
      <c r="F2627">
        <v>13.5</v>
      </c>
      <c r="G2627" t="s">
        <v>1</v>
      </c>
      <c r="H2627">
        <v>2</v>
      </c>
      <c r="I2627" t="s">
        <v>0</v>
      </c>
      <c r="J2627">
        <v>0</v>
      </c>
      <c r="K2627">
        <v>13.5</v>
      </c>
      <c r="L2627" t="s">
        <v>2</v>
      </c>
      <c r="M2627">
        <v>2</v>
      </c>
      <c r="N2627" t="s">
        <v>3124</v>
      </c>
      <c r="O2627">
        <v>1</v>
      </c>
      <c r="P2627" t="str">
        <f>D2627&amp;"-"&amp;F2627&amp;"-"&amp;G2627&amp;"-"&amp;E2627&amp;"-"&amp;H2627</f>
        <v>B2Sigma-13.5-e-0-2</v>
      </c>
      <c r="Q2627" t="str">
        <f>I2627&amp;"-"&amp;K2627&amp;"-"&amp;L2627&amp;"-"&amp;J2627&amp;"-"&amp;M2627</f>
        <v>X2Pi-13.5-f-0-2</v>
      </c>
      <c r="R2627">
        <f>B2627+S2627</f>
        <v>28255.151635787002</v>
      </c>
      <c r="S2627">
        <f>_xlfn.IFNA(VLOOKUP(Q2627,'MARVEL-X'!A$2:I$1400,7,FALSE),VLOOKUP(Q2627,MARVEL!A$2:J$1522,10,FALSE))</f>
        <v>2906.262435787</v>
      </c>
      <c r="T2627">
        <f>IF(P2627=P2626,R2627+T2626,R2627)</f>
        <v>169531.01746933904</v>
      </c>
      <c r="U2627">
        <f>IF(P2627=P2626,1+U2626,1)</f>
        <v>6</v>
      </c>
      <c r="V2627" t="str">
        <f t="shared" ref="V2627:V2690" si="41">IF(P2627=P2628,"",T2627/U2627)</f>
        <v/>
      </c>
      <c r="W2627" t="str">
        <f>IF(V2627="","",IF(ABS(V2627-R2627)&gt;W$1,ABS(V2627-R2627),""))</f>
        <v/>
      </c>
      <c r="X2627" t="str">
        <f>Y2627&amp;"-"&amp;Z2627&amp;"-"&amp;AC2627&amp;"-"&amp;AD2627&amp;"-"&amp;AG2627</f>
        <v>13.5-e-B-0-0.5</v>
      </c>
      <c r="Y2627">
        <f>F2627</f>
        <v>13.5</v>
      </c>
      <c r="Z2627" s="2" t="str">
        <f>G2627</f>
        <v>e</v>
      </c>
      <c r="AA2627">
        <f>_xlfn.IFNA(VLOOKUP(X2627,'duo-out'!A$2:Q$5000,5,FALSE),E2627+10*(H2627-1)+1+_xlfn.IFNA(VLOOKUP(D2627,states!A$2:C$10,3,FALSE),1))</f>
        <v>61</v>
      </c>
      <c r="AB2627" t="str">
        <f>IF(V2627="","",V2627)</f>
        <v/>
      </c>
      <c r="AC2627" s="2" t="str">
        <f>_xlfn.IFNA(VLOOKUP(D2627,states!A$2:C$10,2,FALSE),"XX")</f>
        <v>B</v>
      </c>
      <c r="AD2627">
        <f>E2627</f>
        <v>0</v>
      </c>
      <c r="AE2627">
        <f>_xlfn.IFNA(VLOOKUP(D2627,states!A$2:D$10,4,FALSE),0)</f>
        <v>0</v>
      </c>
      <c r="AF2627">
        <v>0.5</v>
      </c>
      <c r="AG2627">
        <f>IF(AE2627=0,AF2627,IF(AE2627=1,IF(F2627=0.5,0.5,IF(H2627=1,0.5,1.5)),IF(F2627=0.5,0.5,IF(H2627=1,2.5,1.5))))</f>
        <v>0.5</v>
      </c>
      <c r="AH2627" s="7">
        <f>IF(AC2627="XX",0,1/C2627^(1/5)*IF(E2627=0,100,1)/(E2627+1)^(1/4))</f>
        <v>233.71692825318115</v>
      </c>
    </row>
    <row r="2628" spans="1:34">
      <c r="A2628">
        <v>423</v>
      </c>
      <c r="B2628" s="1">
        <v>25348.77</v>
      </c>
      <c r="C2628" s="6">
        <v>0.12</v>
      </c>
      <c r="D2628" t="s">
        <v>4</v>
      </c>
      <c r="E2628">
        <v>0</v>
      </c>
      <c r="F2628">
        <v>13.5</v>
      </c>
      <c r="G2628" t="s">
        <v>1</v>
      </c>
      <c r="H2628">
        <v>2</v>
      </c>
      <c r="I2628" t="s">
        <v>0</v>
      </c>
      <c r="J2628">
        <v>0</v>
      </c>
      <c r="K2628">
        <v>13.5</v>
      </c>
      <c r="L2628" t="s">
        <v>2</v>
      </c>
      <c r="M2628">
        <v>2</v>
      </c>
      <c r="N2628" t="s">
        <v>479</v>
      </c>
      <c r="O2628">
        <v>1</v>
      </c>
      <c r="P2628" t="str">
        <f>D2628&amp;"-"&amp;F2628&amp;"-"&amp;G2628&amp;"-"&amp;E2628&amp;"-"&amp;H2628</f>
        <v>B2Sigma-13.5-e-0-2</v>
      </c>
      <c r="Q2628" t="str">
        <f>I2628&amp;"-"&amp;K2628&amp;"-"&amp;L2628&amp;"-"&amp;J2628&amp;"-"&amp;M2628</f>
        <v>X2Pi-13.5-f-0-2</v>
      </c>
      <c r="R2628">
        <f>B2628+S2628</f>
        <v>28255.032435787001</v>
      </c>
      <c r="S2628">
        <f>_xlfn.IFNA(VLOOKUP(Q2628,'MARVEL-X'!A$2:I$1400,7,FALSE),VLOOKUP(Q2628,MARVEL!A$2:J$1522,10,FALSE))</f>
        <v>2906.262435787</v>
      </c>
      <c r="T2628">
        <f>IF(P2628=P2627,R2628+T2627,R2628)</f>
        <v>197786.04990512604</v>
      </c>
      <c r="U2628">
        <f>IF(P2628=P2627,1+U2627,1)</f>
        <v>7</v>
      </c>
      <c r="V2628" t="str">
        <f t="shared" si="41"/>
        <v/>
      </c>
      <c r="W2628" t="str">
        <f>IF(V2628="","",IF(ABS(V2628-R2628)&gt;W$1,ABS(V2628-R2628),""))</f>
        <v/>
      </c>
      <c r="X2628" t="str">
        <f>Y2628&amp;"-"&amp;Z2628&amp;"-"&amp;AC2628&amp;"-"&amp;AD2628&amp;"-"&amp;AG2628</f>
        <v>13.5-e-B-0-0.5</v>
      </c>
      <c r="Y2628">
        <f>F2628</f>
        <v>13.5</v>
      </c>
      <c r="Z2628" s="2" t="str">
        <f>G2628</f>
        <v>e</v>
      </c>
      <c r="AA2628">
        <f>_xlfn.IFNA(VLOOKUP(X2628,'duo-out'!A$2:Q$5000,5,FALSE),E2628+10*(H2628-1)+1+_xlfn.IFNA(VLOOKUP(D2628,states!A$2:C$10,3,FALSE),1))</f>
        <v>61</v>
      </c>
      <c r="AB2628" t="str">
        <f>IF(V2628="","",V2628)</f>
        <v/>
      </c>
      <c r="AC2628" s="2" t="str">
        <f>_xlfn.IFNA(VLOOKUP(D2628,states!A$2:C$10,2,FALSE),"XX")</f>
        <v>B</v>
      </c>
      <c r="AD2628">
        <f>E2628</f>
        <v>0</v>
      </c>
      <c r="AE2628">
        <f>_xlfn.IFNA(VLOOKUP(D2628,states!A$2:D$10,4,FALSE),0)</f>
        <v>0</v>
      </c>
      <c r="AF2628">
        <v>0.5</v>
      </c>
      <c r="AG2628">
        <f>IF(AE2628=0,AF2628,IF(AE2628=1,IF(F2628=0.5,0.5,IF(H2628=1,0.5,1.5)),IF(F2628=0.5,0.5,IF(H2628=1,2.5,1.5))))</f>
        <v>0.5</v>
      </c>
      <c r="AH2628" s="7">
        <f>IF(AC2628="XX",0,1/C2628^(1/5)*IF(E2628=0,100,1)/(E2628+1)^(1/4))</f>
        <v>152.81421358157991</v>
      </c>
    </row>
    <row r="2629" spans="1:34">
      <c r="A2629">
        <v>386</v>
      </c>
      <c r="B2629" s="1">
        <v>25737.87</v>
      </c>
      <c r="C2629" s="6">
        <v>0.05</v>
      </c>
      <c r="D2629" t="s">
        <v>4</v>
      </c>
      <c r="E2629">
        <v>0</v>
      </c>
      <c r="F2629">
        <v>13.5</v>
      </c>
      <c r="G2629" t="s">
        <v>1</v>
      </c>
      <c r="H2629">
        <v>2</v>
      </c>
      <c r="I2629" t="s">
        <v>0</v>
      </c>
      <c r="J2629">
        <v>0</v>
      </c>
      <c r="K2629">
        <v>12.5</v>
      </c>
      <c r="L2629" t="s">
        <v>1</v>
      </c>
      <c r="M2629">
        <v>2</v>
      </c>
      <c r="N2629" t="s">
        <v>442</v>
      </c>
      <c r="O2629">
        <v>1</v>
      </c>
      <c r="P2629" t="str">
        <f>D2629&amp;"-"&amp;F2629&amp;"-"&amp;G2629&amp;"-"&amp;E2629&amp;"-"&amp;H2629</f>
        <v>B2Sigma-13.5-e-0-2</v>
      </c>
      <c r="Q2629" t="str">
        <f>I2629&amp;"-"&amp;K2629&amp;"-"&amp;L2629&amp;"-"&amp;J2629&amp;"-"&amp;M2629</f>
        <v>X2Pi-12.5-e-0-2</v>
      </c>
      <c r="R2629">
        <f>B2629+S2629</f>
        <v>28255.146720661</v>
      </c>
      <c r="S2629">
        <f>_xlfn.IFNA(VLOOKUP(Q2629,'MARVEL-X'!A$2:I$1400,7,FALSE),VLOOKUP(Q2629,MARVEL!A$2:J$1522,10,FALSE))</f>
        <v>2517.2767206610001</v>
      </c>
      <c r="T2629">
        <f>IF(P2629=P2628,R2629+T2628,R2629)</f>
        <v>226041.19662578704</v>
      </c>
      <c r="U2629">
        <f>IF(P2629=P2628,1+U2628,1)</f>
        <v>8</v>
      </c>
      <c r="V2629" t="str">
        <f t="shared" si="41"/>
        <v/>
      </c>
      <c r="W2629" t="str">
        <f>IF(V2629="","",IF(ABS(V2629-R2629)&gt;W$1,ABS(V2629-R2629),""))</f>
        <v/>
      </c>
      <c r="X2629" t="str">
        <f>Y2629&amp;"-"&amp;Z2629&amp;"-"&amp;AC2629&amp;"-"&amp;AD2629&amp;"-"&amp;AG2629</f>
        <v>13.5-e-B-0-0.5</v>
      </c>
      <c r="Y2629">
        <f>F2629</f>
        <v>13.5</v>
      </c>
      <c r="Z2629" s="2" t="str">
        <f>G2629</f>
        <v>e</v>
      </c>
      <c r="AA2629">
        <f>_xlfn.IFNA(VLOOKUP(X2629,'duo-out'!A$2:Q$5000,5,FALSE),E2629+10*(H2629-1)+1+_xlfn.IFNA(VLOOKUP(D2629,states!A$2:C$10,3,FALSE),1))</f>
        <v>61</v>
      </c>
      <c r="AB2629" t="str">
        <f>IF(V2629="","",V2629)</f>
        <v/>
      </c>
      <c r="AC2629" s="2" t="str">
        <f>_xlfn.IFNA(VLOOKUP(D2629,states!A$2:C$10,2,FALSE),"XX")</f>
        <v>B</v>
      </c>
      <c r="AD2629">
        <f>E2629</f>
        <v>0</v>
      </c>
      <c r="AE2629">
        <f>_xlfn.IFNA(VLOOKUP(D2629,states!A$2:D$10,4,FALSE),0)</f>
        <v>0</v>
      </c>
      <c r="AF2629">
        <v>0.5</v>
      </c>
      <c r="AG2629">
        <f>IF(AE2629=0,AF2629,IF(AE2629=1,IF(F2629=0.5,0.5,IF(H2629=1,0.5,1.5)),IF(F2629=0.5,0.5,IF(H2629=1,2.5,1.5))))</f>
        <v>0.5</v>
      </c>
      <c r="AH2629" s="7">
        <f>IF(AC2629="XX",0,1/C2629^(1/5)*IF(E2629=0,100,1)/(E2629+1)^(1/4))</f>
        <v>182.05642030260799</v>
      </c>
    </row>
    <row r="2630" spans="1:34">
      <c r="A2630">
        <v>462</v>
      </c>
      <c r="B2630" s="1">
        <v>24950.240000000002</v>
      </c>
      <c r="C2630" s="6">
        <v>0.2359</v>
      </c>
      <c r="D2630" t="s">
        <v>4</v>
      </c>
      <c r="E2630">
        <v>0</v>
      </c>
      <c r="F2630">
        <v>13.5</v>
      </c>
      <c r="G2630" t="s">
        <v>1</v>
      </c>
      <c r="H2630">
        <v>2</v>
      </c>
      <c r="I2630" t="s">
        <v>0</v>
      </c>
      <c r="J2630">
        <v>0</v>
      </c>
      <c r="K2630">
        <v>14.5</v>
      </c>
      <c r="L2630" t="s">
        <v>1</v>
      </c>
      <c r="M2630">
        <v>2</v>
      </c>
      <c r="N2630" t="s">
        <v>518</v>
      </c>
      <c r="O2630">
        <v>1</v>
      </c>
      <c r="P2630" t="str">
        <f>D2630&amp;"-"&amp;F2630&amp;"-"&amp;G2630&amp;"-"&amp;E2630&amp;"-"&amp;H2630</f>
        <v>B2Sigma-13.5-e-0-2</v>
      </c>
      <c r="Q2630" t="str">
        <f>I2630&amp;"-"&amp;K2630&amp;"-"&amp;L2630&amp;"-"&amp;J2630&amp;"-"&amp;M2630</f>
        <v>X2Pi-14.5-e-0-2</v>
      </c>
      <c r="R2630">
        <f>B2630+S2630</f>
        <v>28254.909720656004</v>
      </c>
      <c r="S2630">
        <f>_xlfn.IFNA(VLOOKUP(Q2630,'MARVEL-X'!A$2:I$1400,7,FALSE),VLOOKUP(Q2630,MARVEL!A$2:J$1522,10,FALSE))</f>
        <v>3304.6697206560002</v>
      </c>
      <c r="T2630">
        <f>IF(P2630=P2629,R2630+T2629,R2630)</f>
        <v>254296.10634644303</v>
      </c>
      <c r="U2630">
        <f>IF(P2630=P2629,1+U2629,1)</f>
        <v>9</v>
      </c>
      <c r="V2630" t="str">
        <f t="shared" si="41"/>
        <v/>
      </c>
      <c r="W2630" t="str">
        <f>IF(V2630="","",IF(ABS(V2630-R2630)&gt;W$1,ABS(V2630-R2630),""))</f>
        <v/>
      </c>
      <c r="X2630" t="str">
        <f>Y2630&amp;"-"&amp;Z2630&amp;"-"&amp;AC2630&amp;"-"&amp;AD2630&amp;"-"&amp;AG2630</f>
        <v>13.5-e-B-0-0.5</v>
      </c>
      <c r="Y2630">
        <f>F2630</f>
        <v>13.5</v>
      </c>
      <c r="Z2630" s="2" t="str">
        <f>G2630</f>
        <v>e</v>
      </c>
      <c r="AA2630">
        <f>_xlfn.IFNA(VLOOKUP(X2630,'duo-out'!A$2:Q$5000,5,FALSE),E2630+10*(H2630-1)+1+_xlfn.IFNA(VLOOKUP(D2630,states!A$2:C$10,3,FALSE),1))</f>
        <v>61</v>
      </c>
      <c r="AB2630" t="str">
        <f>IF(V2630="","",V2630)</f>
        <v/>
      </c>
      <c r="AC2630" s="2" t="str">
        <f>_xlfn.IFNA(VLOOKUP(D2630,states!A$2:C$10,2,FALSE),"XX")</f>
        <v>B</v>
      </c>
      <c r="AD2630">
        <f>E2630</f>
        <v>0</v>
      </c>
      <c r="AE2630">
        <f>_xlfn.IFNA(VLOOKUP(D2630,states!A$2:D$10,4,FALSE),0)</f>
        <v>0</v>
      </c>
      <c r="AF2630">
        <v>0.5</v>
      </c>
      <c r="AG2630">
        <f>IF(AE2630=0,AF2630,IF(AE2630=1,IF(F2630=0.5,0.5,IF(H2630=1,0.5,1.5)),IF(F2630=0.5,0.5,IF(H2630=1,2.5,1.5))))</f>
        <v>0.5</v>
      </c>
      <c r="AH2630" s="7">
        <f>IF(AC2630="XX",0,1/C2630^(1/5)*IF(E2630=0,100,1)/(E2630+1)^(1/4))</f>
        <v>133.49174550451289</v>
      </c>
    </row>
    <row r="2631" spans="1:34">
      <c r="A2631">
        <v>6250</v>
      </c>
      <c r="B2631" s="1">
        <v>22726.42</v>
      </c>
      <c r="C2631" s="6">
        <v>0.5</v>
      </c>
      <c r="D2631" t="s">
        <v>4</v>
      </c>
      <c r="E2631">
        <v>0</v>
      </c>
      <c r="F2631">
        <v>13.5</v>
      </c>
      <c r="G2631" t="s">
        <v>1</v>
      </c>
      <c r="H2631">
        <v>2</v>
      </c>
      <c r="I2631" t="s">
        <v>0</v>
      </c>
      <c r="J2631">
        <v>1</v>
      </c>
      <c r="K2631">
        <v>13.5</v>
      </c>
      <c r="L2631" t="s">
        <v>2</v>
      </c>
      <c r="M2631">
        <v>2</v>
      </c>
      <c r="N2631" t="s">
        <v>6306</v>
      </c>
      <c r="O2631">
        <v>1</v>
      </c>
      <c r="P2631" t="str">
        <f>D2631&amp;"-"&amp;F2631&amp;"-"&amp;G2631&amp;"-"&amp;E2631&amp;"-"&amp;H2631</f>
        <v>B2Sigma-13.5-e-0-2</v>
      </c>
      <c r="Q2631" t="str">
        <f>I2631&amp;"-"&amp;K2631&amp;"-"&amp;L2631&amp;"-"&amp;J2631&amp;"-"&amp;M2631</f>
        <v>X2Pi-13.5-f-1-2</v>
      </c>
      <c r="R2631">
        <f>B2631+S2631</f>
        <v>28255.073611405998</v>
      </c>
      <c r="S2631">
        <f>_xlfn.IFNA(VLOOKUP(Q2631,'MARVEL-X'!A$2:I$1400,7,FALSE),VLOOKUP(Q2631,MARVEL!A$2:J$1522,10,FALSE))</f>
        <v>5528.653611406</v>
      </c>
      <c r="T2631">
        <f>IF(P2631=P2630,R2631+T2630,R2631)</f>
        <v>282551.17995784903</v>
      </c>
      <c r="U2631">
        <f>IF(P2631=P2630,1+U2630,1)</f>
        <v>10</v>
      </c>
      <c r="V2631" t="str">
        <f t="shared" si="41"/>
        <v/>
      </c>
      <c r="W2631" t="str">
        <f>IF(V2631="","",IF(ABS(V2631-R2631)&gt;W$1,ABS(V2631-R2631),""))</f>
        <v/>
      </c>
      <c r="X2631" t="str">
        <f>Y2631&amp;"-"&amp;Z2631&amp;"-"&amp;AC2631&amp;"-"&amp;AD2631&amp;"-"&amp;AG2631</f>
        <v>13.5-e-B-0-0.5</v>
      </c>
      <c r="Y2631">
        <f>F2631</f>
        <v>13.5</v>
      </c>
      <c r="Z2631" s="2" t="str">
        <f>G2631</f>
        <v>e</v>
      </c>
      <c r="AA2631">
        <f>_xlfn.IFNA(VLOOKUP(X2631,'duo-out'!A$2:Q$5000,5,FALSE),E2631+10*(H2631-1)+1+_xlfn.IFNA(VLOOKUP(D2631,states!A$2:C$10,3,FALSE),1))</f>
        <v>61</v>
      </c>
      <c r="AB2631" t="str">
        <f>IF(V2631="","",V2631)</f>
        <v/>
      </c>
      <c r="AC2631" s="2" t="str">
        <f>_xlfn.IFNA(VLOOKUP(D2631,states!A$2:C$10,2,FALSE),"XX")</f>
        <v>B</v>
      </c>
      <c r="AD2631">
        <f>E2631</f>
        <v>0</v>
      </c>
      <c r="AE2631">
        <f>_xlfn.IFNA(VLOOKUP(D2631,states!A$2:D$10,4,FALSE),0)</f>
        <v>0</v>
      </c>
      <c r="AF2631">
        <v>0.5</v>
      </c>
      <c r="AG2631">
        <f>IF(AE2631=0,AF2631,IF(AE2631=1,IF(F2631=0.5,0.5,IF(H2631=1,0.5,1.5)),IF(F2631=0.5,0.5,IF(H2631=1,2.5,1.5))))</f>
        <v>0.5</v>
      </c>
      <c r="AH2631" s="7">
        <f>IF(AC2631="XX",0,1/C2631^(1/5)*IF(E2631=0,100,1)/(E2631+1)^(1/4))</f>
        <v>114.86983549970351</v>
      </c>
    </row>
    <row r="2632" spans="1:34">
      <c r="A2632">
        <v>6232</v>
      </c>
      <c r="B2632" s="1">
        <v>25348.9</v>
      </c>
      <c r="C2632" s="6">
        <v>0.5</v>
      </c>
      <c r="D2632" t="s">
        <v>4</v>
      </c>
      <c r="E2632">
        <v>0</v>
      </c>
      <c r="F2632">
        <v>13.5</v>
      </c>
      <c r="G2632" t="s">
        <v>1</v>
      </c>
      <c r="H2632">
        <v>2</v>
      </c>
      <c r="I2632" t="s">
        <v>0</v>
      </c>
      <c r="J2632">
        <v>0</v>
      </c>
      <c r="K2632">
        <v>13.5</v>
      </c>
      <c r="L2632" t="s">
        <v>2</v>
      </c>
      <c r="M2632">
        <v>2</v>
      </c>
      <c r="N2632" t="s">
        <v>6288</v>
      </c>
      <c r="O2632">
        <v>1</v>
      </c>
      <c r="P2632" t="str">
        <f>D2632&amp;"-"&amp;F2632&amp;"-"&amp;G2632&amp;"-"&amp;E2632&amp;"-"&amp;H2632</f>
        <v>B2Sigma-13.5-e-0-2</v>
      </c>
      <c r="Q2632" t="str">
        <f>I2632&amp;"-"&amp;K2632&amp;"-"&amp;L2632&amp;"-"&amp;J2632&amp;"-"&amp;M2632</f>
        <v>X2Pi-13.5-f-0-2</v>
      </c>
      <c r="R2632">
        <f>B2632+S2632</f>
        <v>28255.162435787002</v>
      </c>
      <c r="S2632">
        <f>_xlfn.IFNA(VLOOKUP(Q2632,'MARVEL-X'!A$2:I$1400,7,FALSE),VLOOKUP(Q2632,MARVEL!A$2:J$1522,10,FALSE))</f>
        <v>2906.262435787</v>
      </c>
      <c r="T2632">
        <f>IF(P2632=P2631,R2632+T2631,R2632)</f>
        <v>310806.342393636</v>
      </c>
      <c r="U2632">
        <f>IF(P2632=P2631,1+U2631,1)</f>
        <v>11</v>
      </c>
      <c r="V2632" t="str">
        <f t="shared" si="41"/>
        <v/>
      </c>
      <c r="W2632" t="str">
        <f>IF(V2632="","",IF(ABS(V2632-R2632)&gt;W$1,ABS(V2632-R2632),""))</f>
        <v/>
      </c>
      <c r="X2632" t="str">
        <f>Y2632&amp;"-"&amp;Z2632&amp;"-"&amp;AC2632&amp;"-"&amp;AD2632&amp;"-"&amp;AG2632</f>
        <v>13.5-e-B-0-0.5</v>
      </c>
      <c r="Y2632">
        <f>F2632</f>
        <v>13.5</v>
      </c>
      <c r="Z2632" s="2" t="str">
        <f>G2632</f>
        <v>e</v>
      </c>
      <c r="AA2632">
        <f>_xlfn.IFNA(VLOOKUP(X2632,'duo-out'!A$2:Q$5000,5,FALSE),E2632+10*(H2632-1)+1+_xlfn.IFNA(VLOOKUP(D2632,states!A$2:C$10,3,FALSE),1))</f>
        <v>61</v>
      </c>
      <c r="AB2632" t="str">
        <f>IF(V2632="","",V2632)</f>
        <v/>
      </c>
      <c r="AC2632" s="2" t="str">
        <f>_xlfn.IFNA(VLOOKUP(D2632,states!A$2:C$10,2,FALSE),"XX")</f>
        <v>B</v>
      </c>
      <c r="AD2632">
        <f>E2632</f>
        <v>0</v>
      </c>
      <c r="AE2632">
        <f>_xlfn.IFNA(VLOOKUP(D2632,states!A$2:D$10,4,FALSE),0)</f>
        <v>0</v>
      </c>
      <c r="AF2632">
        <v>0.5</v>
      </c>
      <c r="AG2632">
        <f>IF(AE2632=0,AF2632,IF(AE2632=1,IF(F2632=0.5,0.5,IF(H2632=1,0.5,1.5)),IF(F2632=0.5,0.5,IF(H2632=1,2.5,1.5))))</f>
        <v>0.5</v>
      </c>
      <c r="AH2632" s="7">
        <f>IF(AC2632="XX",0,1/C2632^(1/5)*IF(E2632=0,100,1)/(E2632+1)^(1/4))</f>
        <v>114.86983549970351</v>
      </c>
    </row>
    <row r="2633" spans="1:34">
      <c r="A2633">
        <v>6223</v>
      </c>
      <c r="B2633" s="1">
        <v>25737.98</v>
      </c>
      <c r="C2633" s="6">
        <v>0.5</v>
      </c>
      <c r="D2633" t="s">
        <v>4</v>
      </c>
      <c r="E2633">
        <v>0</v>
      </c>
      <c r="F2633">
        <v>13.5</v>
      </c>
      <c r="G2633" t="s">
        <v>1</v>
      </c>
      <c r="H2633">
        <v>2</v>
      </c>
      <c r="I2633" t="s">
        <v>0</v>
      </c>
      <c r="J2633">
        <v>0</v>
      </c>
      <c r="K2633">
        <v>12.5</v>
      </c>
      <c r="L2633" t="s">
        <v>1</v>
      </c>
      <c r="M2633">
        <v>2</v>
      </c>
      <c r="N2633" t="s">
        <v>6279</v>
      </c>
      <c r="O2633">
        <v>1</v>
      </c>
      <c r="P2633" t="str">
        <f>D2633&amp;"-"&amp;F2633&amp;"-"&amp;G2633&amp;"-"&amp;E2633&amp;"-"&amp;H2633</f>
        <v>B2Sigma-13.5-e-0-2</v>
      </c>
      <c r="Q2633" t="str">
        <f>I2633&amp;"-"&amp;K2633&amp;"-"&amp;L2633&amp;"-"&amp;J2633&amp;"-"&amp;M2633</f>
        <v>X2Pi-12.5-e-0-2</v>
      </c>
      <c r="R2633">
        <f>B2633+S2633</f>
        <v>28255.256720661</v>
      </c>
      <c r="S2633">
        <f>_xlfn.IFNA(VLOOKUP(Q2633,'MARVEL-X'!A$2:I$1400,7,FALSE),VLOOKUP(Q2633,MARVEL!A$2:J$1522,10,FALSE))</f>
        <v>2517.2767206610001</v>
      </c>
      <c r="T2633">
        <f>IF(P2633=P2632,R2633+T2632,R2633)</f>
        <v>339061.59911429702</v>
      </c>
      <c r="U2633">
        <f>IF(P2633=P2632,1+U2632,1)</f>
        <v>12</v>
      </c>
      <c r="V2633">
        <f t="shared" si="41"/>
        <v>28255.133259524751</v>
      </c>
      <c r="W2633">
        <f>IF(V2633="","",IF(ABS(V2633-R2633)&gt;W$1,ABS(V2633-R2633),""))</f>
        <v>0.12346113624880672</v>
      </c>
      <c r="X2633" t="str">
        <f>Y2633&amp;"-"&amp;Z2633&amp;"-"&amp;AC2633&amp;"-"&amp;AD2633&amp;"-"&amp;AG2633</f>
        <v>13.5-e-B-0-0.5</v>
      </c>
      <c r="Y2633">
        <f>F2633</f>
        <v>13.5</v>
      </c>
      <c r="Z2633" s="2" t="str">
        <f>G2633</f>
        <v>e</v>
      </c>
      <c r="AA2633">
        <f>_xlfn.IFNA(VLOOKUP(X2633,'duo-out'!A$2:Q$5000,5,FALSE),E2633+10*(H2633-1)+1+_xlfn.IFNA(VLOOKUP(D2633,states!A$2:C$10,3,FALSE),1))</f>
        <v>61</v>
      </c>
      <c r="AB2633">
        <f>IF(V2633="","",V2633)</f>
        <v>28255.133259524751</v>
      </c>
      <c r="AC2633" s="2" t="str">
        <f>_xlfn.IFNA(VLOOKUP(D2633,states!A$2:C$10,2,FALSE),"XX")</f>
        <v>B</v>
      </c>
      <c r="AD2633">
        <f>E2633</f>
        <v>0</v>
      </c>
      <c r="AE2633">
        <f>_xlfn.IFNA(VLOOKUP(D2633,states!A$2:D$10,4,FALSE),0)</f>
        <v>0</v>
      </c>
      <c r="AF2633">
        <v>0.5</v>
      </c>
      <c r="AG2633">
        <f>IF(AE2633=0,AF2633,IF(AE2633=1,IF(F2633=0.5,0.5,IF(H2633=1,0.5,1.5)),IF(F2633=0.5,0.5,IF(H2633=1,2.5,1.5))))</f>
        <v>0.5</v>
      </c>
      <c r="AH2633" s="7">
        <f>IF(AC2633="XX",0,1/C2633^(1/5)*IF(E2633=0,100,1)/(E2633+1)^(1/4))</f>
        <v>114.86983549970351</v>
      </c>
    </row>
    <row r="2634" spans="1:34">
      <c r="A2634">
        <v>5024</v>
      </c>
      <c r="B2634" s="1">
        <v>25026.15</v>
      </c>
      <c r="C2634" s="6">
        <v>0.2</v>
      </c>
      <c r="D2634" t="s">
        <v>4</v>
      </c>
      <c r="E2634">
        <v>0</v>
      </c>
      <c r="F2634">
        <v>13.5</v>
      </c>
      <c r="G2634" t="s">
        <v>2</v>
      </c>
      <c r="H2634">
        <v>1</v>
      </c>
      <c r="I2634" t="s">
        <v>0</v>
      </c>
      <c r="J2634">
        <v>0</v>
      </c>
      <c r="K2634">
        <v>14.5</v>
      </c>
      <c r="L2634" t="s">
        <v>2</v>
      </c>
      <c r="M2634">
        <v>1</v>
      </c>
      <c r="N2634" t="s">
        <v>5080</v>
      </c>
      <c r="O2634">
        <v>1</v>
      </c>
      <c r="P2634" t="str">
        <f>D2634&amp;"-"&amp;F2634&amp;"-"&amp;G2634&amp;"-"&amp;E2634&amp;"-"&amp;H2634</f>
        <v>B2Sigma-13.5-f-0-1</v>
      </c>
      <c r="Q2634" t="str">
        <f>I2634&amp;"-"&amp;K2634&amp;"-"&amp;L2634&amp;"-"&amp;J2634&amp;"-"&amp;M2634</f>
        <v>X2Pi-14.5-f-0-1</v>
      </c>
      <c r="R2634">
        <f>B2634+S2634</f>
        <v>27925.528202836002</v>
      </c>
      <c r="S2634">
        <f>_xlfn.IFNA(VLOOKUP(Q2634,'MARVEL-X'!A$2:I$1400,7,FALSE),VLOOKUP(Q2634,MARVEL!A$2:J$1522,10,FALSE))</f>
        <v>2899.3782028360001</v>
      </c>
      <c r="T2634">
        <f>IF(P2634=P2633,R2634+T2633,R2634)</f>
        <v>27925.528202836002</v>
      </c>
      <c r="U2634">
        <f>IF(P2634=P2633,1+U2633,1)</f>
        <v>1</v>
      </c>
      <c r="V2634" t="str">
        <f t="shared" si="41"/>
        <v/>
      </c>
      <c r="W2634" t="str">
        <f>IF(V2634="","",IF(ABS(V2634-R2634)&gt;W$1,ABS(V2634-R2634),""))</f>
        <v/>
      </c>
      <c r="X2634" t="str">
        <f>Y2634&amp;"-"&amp;Z2634&amp;"-"&amp;AC2634&amp;"-"&amp;AD2634&amp;"-"&amp;AG2634</f>
        <v>13.5-f-B-0-0.5</v>
      </c>
      <c r="Y2634">
        <f>F2634</f>
        <v>13.5</v>
      </c>
      <c r="Z2634" s="2" t="str">
        <f>G2634</f>
        <v>f</v>
      </c>
      <c r="AA2634">
        <f>_xlfn.IFNA(VLOOKUP(X2634,'duo-out'!A$2:Q$5000,5,FALSE),E2634+10*(H2634-1)+1+_xlfn.IFNA(VLOOKUP(D2634,states!A$2:C$10,3,FALSE),1))</f>
        <v>51</v>
      </c>
      <c r="AB2634" t="str">
        <f>IF(V2634="","",V2634)</f>
        <v/>
      </c>
      <c r="AC2634" s="2" t="str">
        <f>_xlfn.IFNA(VLOOKUP(D2634,states!A$2:C$10,2,FALSE),"XX")</f>
        <v>B</v>
      </c>
      <c r="AD2634">
        <f>E2634</f>
        <v>0</v>
      </c>
      <c r="AE2634">
        <f>_xlfn.IFNA(VLOOKUP(D2634,states!A$2:D$10,4,FALSE),0)</f>
        <v>0</v>
      </c>
      <c r="AF2634">
        <v>0.5</v>
      </c>
      <c r="AG2634">
        <f>IF(AE2634=0,AF2634,IF(AE2634=1,IF(F2634=0.5,0.5,IF(H2634=1,0.5,1.5)),IF(F2634=0.5,0.5,IF(H2634=1,2.5,1.5))))</f>
        <v>0.5</v>
      </c>
      <c r="AH2634" s="7">
        <f>IF(AC2634="XX",0,1/C2634^(1/5)*IF(E2634=0,100,1)/(E2634+1)^(1/4))</f>
        <v>137.97296614612148</v>
      </c>
    </row>
    <row r="2635" spans="1:34">
      <c r="A2635">
        <v>5060</v>
      </c>
      <c r="B2635" s="1">
        <v>25763.17</v>
      </c>
      <c r="C2635" s="6">
        <v>0.2</v>
      </c>
      <c r="D2635" t="s">
        <v>4</v>
      </c>
      <c r="E2635">
        <v>0</v>
      </c>
      <c r="F2635">
        <v>13.5</v>
      </c>
      <c r="G2635" t="s">
        <v>2</v>
      </c>
      <c r="H2635">
        <v>1</v>
      </c>
      <c r="I2635" t="s">
        <v>0</v>
      </c>
      <c r="J2635">
        <v>0</v>
      </c>
      <c r="K2635">
        <v>12.5</v>
      </c>
      <c r="L2635" t="s">
        <v>2</v>
      </c>
      <c r="M2635">
        <v>1</v>
      </c>
      <c r="N2635" t="s">
        <v>5116</v>
      </c>
      <c r="O2635">
        <v>1</v>
      </c>
      <c r="P2635" t="str">
        <f>D2635&amp;"-"&amp;F2635&amp;"-"&amp;G2635&amp;"-"&amp;E2635&amp;"-"&amp;H2635</f>
        <v>B2Sigma-13.5-f-0-1</v>
      </c>
      <c r="Q2635" t="str">
        <f>I2635&amp;"-"&amp;K2635&amp;"-"&amp;L2635&amp;"-"&amp;J2635&amp;"-"&amp;M2635</f>
        <v>X2Pi-12.5-f-0-1</v>
      </c>
      <c r="R2635">
        <f>B2635+S2635</f>
        <v>27925.411202836</v>
      </c>
      <c r="S2635">
        <f>_xlfn.IFNA(VLOOKUP(Q2635,'MARVEL-X'!A$2:I$1400,7,FALSE),VLOOKUP(Q2635,MARVEL!A$2:J$1522,10,FALSE))</f>
        <v>2162.241202836</v>
      </c>
      <c r="T2635">
        <f>IF(P2635=P2634,R2635+T2634,R2635)</f>
        <v>55850.939405672005</v>
      </c>
      <c r="U2635">
        <f>IF(P2635=P2634,1+U2634,1)</f>
        <v>2</v>
      </c>
      <c r="V2635" t="str">
        <f t="shared" si="41"/>
        <v/>
      </c>
      <c r="W2635" t="str">
        <f>IF(V2635="","",IF(ABS(V2635-R2635)&gt;W$1,ABS(V2635-R2635),""))</f>
        <v/>
      </c>
      <c r="X2635" t="str">
        <f>Y2635&amp;"-"&amp;Z2635&amp;"-"&amp;AC2635&amp;"-"&amp;AD2635&amp;"-"&amp;AG2635</f>
        <v>13.5-f-B-0-0.5</v>
      </c>
      <c r="Y2635">
        <f>F2635</f>
        <v>13.5</v>
      </c>
      <c r="Z2635" s="2" t="str">
        <f>G2635</f>
        <v>f</v>
      </c>
      <c r="AA2635">
        <f>_xlfn.IFNA(VLOOKUP(X2635,'duo-out'!A$2:Q$5000,5,FALSE),E2635+10*(H2635-1)+1+_xlfn.IFNA(VLOOKUP(D2635,states!A$2:C$10,3,FALSE),1))</f>
        <v>51</v>
      </c>
      <c r="AB2635" t="str">
        <f>IF(V2635="","",V2635)</f>
        <v/>
      </c>
      <c r="AC2635" s="2" t="str">
        <f>_xlfn.IFNA(VLOOKUP(D2635,states!A$2:C$10,2,FALSE),"XX")</f>
        <v>B</v>
      </c>
      <c r="AD2635">
        <f>E2635</f>
        <v>0</v>
      </c>
      <c r="AE2635">
        <f>_xlfn.IFNA(VLOOKUP(D2635,states!A$2:D$10,4,FALSE),0)</f>
        <v>0</v>
      </c>
      <c r="AF2635">
        <v>0.5</v>
      </c>
      <c r="AG2635">
        <f>IF(AE2635=0,AF2635,IF(AE2635=1,IF(F2635=0.5,0.5,IF(H2635=1,0.5,1.5)),IF(F2635=0.5,0.5,IF(H2635=1,2.5,1.5))))</f>
        <v>0.5</v>
      </c>
      <c r="AH2635" s="7">
        <f>IF(AC2635="XX",0,1/C2635^(1/5)*IF(E2635=0,100,1)/(E2635+1)^(1/4))</f>
        <v>137.97296614612148</v>
      </c>
    </row>
    <row r="2636" spans="1:34">
      <c r="A2636">
        <v>5042</v>
      </c>
      <c r="B2636" s="1">
        <v>25401.09</v>
      </c>
      <c r="C2636" s="6">
        <v>0.2</v>
      </c>
      <c r="D2636" t="s">
        <v>4</v>
      </c>
      <c r="E2636">
        <v>0</v>
      </c>
      <c r="F2636">
        <v>13.5</v>
      </c>
      <c r="G2636" t="s">
        <v>2</v>
      </c>
      <c r="H2636">
        <v>1</v>
      </c>
      <c r="I2636" t="s">
        <v>0</v>
      </c>
      <c r="J2636">
        <v>0</v>
      </c>
      <c r="K2636">
        <v>13.5</v>
      </c>
      <c r="L2636" t="s">
        <v>1</v>
      </c>
      <c r="M2636">
        <v>1</v>
      </c>
      <c r="N2636" t="s">
        <v>5098</v>
      </c>
      <c r="O2636">
        <v>1</v>
      </c>
      <c r="P2636" t="str">
        <f>D2636&amp;"-"&amp;F2636&amp;"-"&amp;G2636&amp;"-"&amp;E2636&amp;"-"&amp;H2636</f>
        <v>B2Sigma-13.5-f-0-1</v>
      </c>
      <c r="Q2636" t="str">
        <f>I2636&amp;"-"&amp;K2636&amp;"-"&amp;L2636&amp;"-"&amp;J2636&amp;"-"&amp;M2636</f>
        <v>X2Pi-13.5-e-0-1</v>
      </c>
      <c r="R2636">
        <f>B2636+S2636</f>
        <v>27925.576864802002</v>
      </c>
      <c r="S2636">
        <f>_xlfn.IFNA(VLOOKUP(Q2636,'MARVEL-X'!A$2:I$1400,7,FALSE),VLOOKUP(Q2636,MARVEL!A$2:J$1522,10,FALSE))</f>
        <v>2524.4868648020001</v>
      </c>
      <c r="T2636">
        <f>IF(P2636=P2635,R2636+T2635,R2636)</f>
        <v>83776.516270474007</v>
      </c>
      <c r="U2636">
        <f>IF(P2636=P2635,1+U2635,1)</f>
        <v>3</v>
      </c>
      <c r="V2636" t="str">
        <f t="shared" si="41"/>
        <v/>
      </c>
      <c r="W2636" t="str">
        <f>IF(V2636="","",IF(ABS(V2636-R2636)&gt;W$1,ABS(V2636-R2636),""))</f>
        <v/>
      </c>
      <c r="X2636" t="str">
        <f>Y2636&amp;"-"&amp;Z2636&amp;"-"&amp;AC2636&amp;"-"&amp;AD2636&amp;"-"&amp;AG2636</f>
        <v>13.5-f-B-0-0.5</v>
      </c>
      <c r="Y2636">
        <f>F2636</f>
        <v>13.5</v>
      </c>
      <c r="Z2636" s="2" t="str">
        <f>G2636</f>
        <v>f</v>
      </c>
      <c r="AA2636">
        <f>_xlfn.IFNA(VLOOKUP(X2636,'duo-out'!A$2:Q$5000,5,FALSE),E2636+10*(H2636-1)+1+_xlfn.IFNA(VLOOKUP(D2636,states!A$2:C$10,3,FALSE),1))</f>
        <v>51</v>
      </c>
      <c r="AB2636" t="str">
        <f>IF(V2636="","",V2636)</f>
        <v/>
      </c>
      <c r="AC2636" s="2" t="str">
        <f>_xlfn.IFNA(VLOOKUP(D2636,states!A$2:C$10,2,FALSE),"XX")</f>
        <v>B</v>
      </c>
      <c r="AD2636">
        <f>E2636</f>
        <v>0</v>
      </c>
      <c r="AE2636">
        <f>_xlfn.IFNA(VLOOKUP(D2636,states!A$2:D$10,4,FALSE),0)</f>
        <v>0</v>
      </c>
      <c r="AF2636">
        <v>0.5</v>
      </c>
      <c r="AG2636">
        <f>IF(AE2636=0,AF2636,IF(AE2636=1,IF(F2636=0.5,0.5,IF(H2636=1,0.5,1.5)),IF(F2636=0.5,0.5,IF(H2636=1,2.5,1.5))))</f>
        <v>0.5</v>
      </c>
      <c r="AH2636" s="7">
        <f>IF(AC2636="XX",0,1/C2636^(1/5)*IF(E2636=0,100,1)/(E2636+1)^(1/4))</f>
        <v>137.97296614612148</v>
      </c>
    </row>
    <row r="2637" spans="1:34">
      <c r="A2637">
        <v>4330</v>
      </c>
      <c r="B2637" s="1">
        <v>23112.4444</v>
      </c>
      <c r="C2637" s="6">
        <v>2.962E-2</v>
      </c>
      <c r="D2637" t="s">
        <v>4</v>
      </c>
      <c r="E2637">
        <v>0</v>
      </c>
      <c r="F2637">
        <v>13.5</v>
      </c>
      <c r="G2637" t="s">
        <v>2</v>
      </c>
      <c r="H2637">
        <v>1</v>
      </c>
      <c r="I2637" t="s">
        <v>0</v>
      </c>
      <c r="J2637">
        <v>1</v>
      </c>
      <c r="K2637">
        <v>12.5</v>
      </c>
      <c r="L2637" t="s">
        <v>2</v>
      </c>
      <c r="M2637">
        <v>1</v>
      </c>
      <c r="N2637" t="s">
        <v>4386</v>
      </c>
      <c r="O2637">
        <v>1</v>
      </c>
      <c r="P2637" t="str">
        <f>D2637&amp;"-"&amp;F2637&amp;"-"&amp;G2637&amp;"-"&amp;E2637&amp;"-"&amp;H2637</f>
        <v>B2Sigma-13.5-f-0-1</v>
      </c>
      <c r="Q2637" t="str">
        <f>I2637&amp;"-"&amp;K2637&amp;"-"&amp;L2637&amp;"-"&amp;J2637&amp;"-"&amp;M2637</f>
        <v>X2Pi-12.5-f-1-1</v>
      </c>
      <c r="R2637">
        <f>B2637+S2637</f>
        <v>27925.546484062001</v>
      </c>
      <c r="S2637">
        <f>_xlfn.IFNA(VLOOKUP(Q2637,'MARVEL-X'!A$2:I$1400,7,FALSE),VLOOKUP(Q2637,MARVEL!A$2:J$1522,10,FALSE))</f>
        <v>4813.1020840620004</v>
      </c>
      <c r="T2637">
        <f>IF(P2637=P2636,R2637+T2636,R2637)</f>
        <v>111702.062754536</v>
      </c>
      <c r="U2637">
        <f>IF(P2637=P2636,1+U2636,1)</f>
        <v>4</v>
      </c>
      <c r="V2637" t="str">
        <f t="shared" si="41"/>
        <v/>
      </c>
      <c r="W2637" t="str">
        <f>IF(V2637="","",IF(ABS(V2637-R2637)&gt;W$1,ABS(V2637-R2637),""))</f>
        <v/>
      </c>
      <c r="X2637" t="str">
        <f>Y2637&amp;"-"&amp;Z2637&amp;"-"&amp;AC2637&amp;"-"&amp;AD2637&amp;"-"&amp;AG2637</f>
        <v>13.5-f-B-0-0.5</v>
      </c>
      <c r="Y2637">
        <f>F2637</f>
        <v>13.5</v>
      </c>
      <c r="Z2637" s="2" t="str">
        <f>G2637</f>
        <v>f</v>
      </c>
      <c r="AA2637">
        <f>_xlfn.IFNA(VLOOKUP(X2637,'duo-out'!A$2:Q$5000,5,FALSE),E2637+10*(H2637-1)+1+_xlfn.IFNA(VLOOKUP(D2637,states!A$2:C$10,3,FALSE),1))</f>
        <v>51</v>
      </c>
      <c r="AB2637" t="str">
        <f>IF(V2637="","",V2637)</f>
        <v/>
      </c>
      <c r="AC2637" s="2" t="str">
        <f>_xlfn.IFNA(VLOOKUP(D2637,states!A$2:C$10,2,FALSE),"XX")</f>
        <v>B</v>
      </c>
      <c r="AD2637">
        <f>E2637</f>
        <v>0</v>
      </c>
      <c r="AE2637">
        <f>_xlfn.IFNA(VLOOKUP(D2637,states!A$2:D$10,4,FALSE),0)</f>
        <v>0</v>
      </c>
      <c r="AF2637">
        <v>0.5</v>
      </c>
      <c r="AG2637">
        <f>IF(AE2637=0,AF2637,IF(AE2637=1,IF(F2637=0.5,0.5,IF(H2637=1,0.5,1.5)),IF(F2637=0.5,0.5,IF(H2637=1,2.5,1.5))))</f>
        <v>0.5</v>
      </c>
      <c r="AH2637" s="7">
        <f>IF(AC2637="XX",0,1/C2637^(1/5)*IF(E2637=0,100,1)/(E2637+1)^(1/4))</f>
        <v>202.15430259219863</v>
      </c>
    </row>
    <row r="2638" spans="1:34">
      <c r="A2638">
        <v>54</v>
      </c>
      <c r="B2638" s="1">
        <v>25401.0255</v>
      </c>
      <c r="C2638" s="6">
        <v>0.01</v>
      </c>
      <c r="D2638" t="s">
        <v>4</v>
      </c>
      <c r="E2638">
        <v>0</v>
      </c>
      <c r="F2638">
        <v>13.5</v>
      </c>
      <c r="G2638" t="s">
        <v>2</v>
      </c>
      <c r="H2638">
        <v>1</v>
      </c>
      <c r="I2638" t="s">
        <v>0</v>
      </c>
      <c r="J2638">
        <v>0</v>
      </c>
      <c r="K2638">
        <v>13.5</v>
      </c>
      <c r="L2638" t="s">
        <v>1</v>
      </c>
      <c r="M2638">
        <v>1</v>
      </c>
      <c r="N2638" t="s">
        <v>109</v>
      </c>
      <c r="O2638">
        <v>-1</v>
      </c>
      <c r="P2638" t="str">
        <f>D2638&amp;"-"&amp;F2638&amp;"-"&amp;G2638&amp;"-"&amp;E2638&amp;"-"&amp;H2638</f>
        <v>B2Sigma-13.5-f-0-1</v>
      </c>
      <c r="Q2638" t="str">
        <f>I2638&amp;"-"&amp;K2638&amp;"-"&amp;L2638&amp;"-"&amp;J2638&amp;"-"&amp;M2638</f>
        <v>X2Pi-13.5-e-0-1</v>
      </c>
      <c r="R2638">
        <f>B2638+S2638</f>
        <v>27925.512364802002</v>
      </c>
      <c r="S2638">
        <f>_xlfn.IFNA(VLOOKUP(Q2638,'MARVEL-X'!A$2:I$1400,7,FALSE),VLOOKUP(Q2638,MARVEL!A$2:J$1522,10,FALSE))</f>
        <v>2524.4868648020001</v>
      </c>
      <c r="T2638">
        <f>IF(P2638=P2637,R2638+T2637,R2638)</f>
        <v>139627.575119338</v>
      </c>
      <c r="U2638">
        <f>IF(P2638=P2637,1+U2637,1)</f>
        <v>5</v>
      </c>
      <c r="V2638" t="str">
        <f t="shared" si="41"/>
        <v/>
      </c>
      <c r="W2638" t="str">
        <f>IF(V2638="","",IF(ABS(V2638-R2638)&gt;W$1,ABS(V2638-R2638),""))</f>
        <v/>
      </c>
      <c r="X2638" t="str">
        <f>Y2638&amp;"-"&amp;Z2638&amp;"-"&amp;AC2638&amp;"-"&amp;AD2638&amp;"-"&amp;AG2638</f>
        <v>13.5-f-B-0-0.5</v>
      </c>
      <c r="Y2638">
        <f>F2638</f>
        <v>13.5</v>
      </c>
      <c r="Z2638" s="2" t="str">
        <f>G2638</f>
        <v>f</v>
      </c>
      <c r="AA2638">
        <f>_xlfn.IFNA(VLOOKUP(X2638,'duo-out'!A$2:Q$5000,5,FALSE),E2638+10*(H2638-1)+1+_xlfn.IFNA(VLOOKUP(D2638,states!A$2:C$10,3,FALSE),1))</f>
        <v>51</v>
      </c>
      <c r="AB2638" t="str">
        <f>IF(V2638="","",V2638)</f>
        <v/>
      </c>
      <c r="AC2638" s="2" t="str">
        <f>_xlfn.IFNA(VLOOKUP(D2638,states!A$2:C$10,2,FALSE),"XX")</f>
        <v>B</v>
      </c>
      <c r="AD2638">
        <f>E2638</f>
        <v>0</v>
      </c>
      <c r="AE2638">
        <f>_xlfn.IFNA(VLOOKUP(D2638,states!A$2:D$10,4,FALSE),0)</f>
        <v>0</v>
      </c>
      <c r="AF2638">
        <v>0.5</v>
      </c>
      <c r="AG2638">
        <f>IF(AE2638=0,AF2638,IF(AE2638=1,IF(F2638=0.5,0.5,IF(H2638=1,0.5,1.5)),IF(F2638=0.5,0.5,IF(H2638=1,2.5,1.5))))</f>
        <v>0.5</v>
      </c>
      <c r="AH2638" s="7">
        <f>IF(AC2638="XX",0,1/C2638^(1/5)*IF(E2638=0,100,1)/(E2638+1)^(1/4))</f>
        <v>251.188643150958</v>
      </c>
    </row>
    <row r="2639" spans="1:34">
      <c r="A2639">
        <v>4259</v>
      </c>
      <c r="B2639" s="1">
        <v>25763.3249</v>
      </c>
      <c r="C2639" s="6">
        <v>0.01</v>
      </c>
      <c r="D2639" t="s">
        <v>4</v>
      </c>
      <c r="E2639">
        <v>0</v>
      </c>
      <c r="F2639">
        <v>13.5</v>
      </c>
      <c r="G2639" t="s">
        <v>2</v>
      </c>
      <c r="H2639">
        <v>1</v>
      </c>
      <c r="I2639" t="s">
        <v>0</v>
      </c>
      <c r="J2639">
        <v>0</v>
      </c>
      <c r="K2639">
        <v>12.5</v>
      </c>
      <c r="L2639" t="s">
        <v>2</v>
      </c>
      <c r="M2639">
        <v>1</v>
      </c>
      <c r="N2639" t="s">
        <v>4315</v>
      </c>
      <c r="O2639">
        <v>1</v>
      </c>
      <c r="P2639" t="str">
        <f>D2639&amp;"-"&amp;F2639&amp;"-"&amp;G2639&amp;"-"&amp;E2639&amp;"-"&amp;H2639</f>
        <v>B2Sigma-13.5-f-0-1</v>
      </c>
      <c r="Q2639" t="str">
        <f>I2639&amp;"-"&amp;K2639&amp;"-"&amp;L2639&amp;"-"&amp;J2639&amp;"-"&amp;M2639</f>
        <v>X2Pi-12.5-f-0-1</v>
      </c>
      <c r="R2639">
        <f>B2639+S2639</f>
        <v>27925.566102836001</v>
      </c>
      <c r="S2639">
        <f>_xlfn.IFNA(VLOOKUP(Q2639,'MARVEL-X'!A$2:I$1400,7,FALSE),VLOOKUP(Q2639,MARVEL!A$2:J$1522,10,FALSE))</f>
        <v>2162.241202836</v>
      </c>
      <c r="T2639">
        <f>IF(P2639=P2638,R2639+T2638,R2639)</f>
        <v>167553.14122217399</v>
      </c>
      <c r="U2639">
        <f>IF(P2639=P2638,1+U2638,1)</f>
        <v>6</v>
      </c>
      <c r="V2639" t="str">
        <f t="shared" si="41"/>
        <v/>
      </c>
      <c r="W2639" t="str">
        <f>IF(V2639="","",IF(ABS(V2639-R2639)&gt;W$1,ABS(V2639-R2639),""))</f>
        <v/>
      </c>
      <c r="X2639" t="str">
        <f>Y2639&amp;"-"&amp;Z2639&amp;"-"&amp;AC2639&amp;"-"&amp;AD2639&amp;"-"&amp;AG2639</f>
        <v>13.5-f-B-0-0.5</v>
      </c>
      <c r="Y2639">
        <f>F2639</f>
        <v>13.5</v>
      </c>
      <c r="Z2639" s="2" t="str">
        <f>G2639</f>
        <v>f</v>
      </c>
      <c r="AA2639">
        <f>_xlfn.IFNA(VLOOKUP(X2639,'duo-out'!A$2:Q$5000,5,FALSE),E2639+10*(H2639-1)+1+_xlfn.IFNA(VLOOKUP(D2639,states!A$2:C$10,3,FALSE),1))</f>
        <v>51</v>
      </c>
      <c r="AB2639" t="str">
        <f>IF(V2639="","",V2639)</f>
        <v/>
      </c>
      <c r="AC2639" s="2" t="str">
        <f>_xlfn.IFNA(VLOOKUP(D2639,states!A$2:C$10,2,FALSE),"XX")</f>
        <v>B</v>
      </c>
      <c r="AD2639">
        <f>E2639</f>
        <v>0</v>
      </c>
      <c r="AE2639">
        <f>_xlfn.IFNA(VLOOKUP(D2639,states!A$2:D$10,4,FALSE),0)</f>
        <v>0</v>
      </c>
      <c r="AF2639">
        <v>0.5</v>
      </c>
      <c r="AG2639">
        <f>IF(AE2639=0,AF2639,IF(AE2639=1,IF(F2639=0.5,0.5,IF(H2639=1,0.5,1.5)),IF(F2639=0.5,0.5,IF(H2639=1,2.5,1.5))))</f>
        <v>0.5</v>
      </c>
      <c r="AH2639" s="7">
        <f>IF(AC2639="XX",0,1/C2639^(1/5)*IF(E2639=0,100,1)/(E2639+1)^(1/4))</f>
        <v>251.188643150958</v>
      </c>
    </row>
    <row r="2640" spans="1:34">
      <c r="A2640">
        <v>3053</v>
      </c>
      <c r="B2640" s="1">
        <v>25401.0946</v>
      </c>
      <c r="C2640" s="6">
        <v>1.112E-2</v>
      </c>
      <c r="D2640" t="s">
        <v>4</v>
      </c>
      <c r="E2640">
        <v>0</v>
      </c>
      <c r="F2640">
        <v>13.5</v>
      </c>
      <c r="G2640" t="s">
        <v>2</v>
      </c>
      <c r="H2640">
        <v>1</v>
      </c>
      <c r="I2640" t="s">
        <v>0</v>
      </c>
      <c r="J2640">
        <v>0</v>
      </c>
      <c r="K2640">
        <v>13.5</v>
      </c>
      <c r="L2640" t="s">
        <v>1</v>
      </c>
      <c r="M2640">
        <v>1</v>
      </c>
      <c r="N2640" t="s">
        <v>3109</v>
      </c>
      <c r="O2640">
        <v>1</v>
      </c>
      <c r="P2640" t="str">
        <f>D2640&amp;"-"&amp;F2640&amp;"-"&amp;G2640&amp;"-"&amp;E2640&amp;"-"&amp;H2640</f>
        <v>B2Sigma-13.5-f-0-1</v>
      </c>
      <c r="Q2640" t="str">
        <f>I2640&amp;"-"&amp;K2640&amp;"-"&amp;L2640&amp;"-"&amp;J2640&amp;"-"&amp;M2640</f>
        <v>X2Pi-13.5-e-0-1</v>
      </c>
      <c r="R2640">
        <f>B2640+S2640</f>
        <v>27925.581464802002</v>
      </c>
      <c r="S2640">
        <f>_xlfn.IFNA(VLOOKUP(Q2640,'MARVEL-X'!A$2:I$1400,7,FALSE),VLOOKUP(Q2640,MARVEL!A$2:J$1522,10,FALSE))</f>
        <v>2524.4868648020001</v>
      </c>
      <c r="T2640">
        <f>IF(P2640=P2639,R2640+T2639,R2640)</f>
        <v>195478.72268697599</v>
      </c>
      <c r="U2640">
        <f>IF(P2640=P2639,1+U2639,1)</f>
        <v>7</v>
      </c>
      <c r="V2640" t="str">
        <f t="shared" si="41"/>
        <v/>
      </c>
      <c r="W2640" t="str">
        <f>IF(V2640="","",IF(ABS(V2640-R2640)&gt;W$1,ABS(V2640-R2640),""))</f>
        <v/>
      </c>
      <c r="X2640" t="str">
        <f>Y2640&amp;"-"&amp;Z2640&amp;"-"&amp;AC2640&amp;"-"&amp;AD2640&amp;"-"&amp;AG2640</f>
        <v>13.5-f-B-0-0.5</v>
      </c>
      <c r="Y2640">
        <f>F2640</f>
        <v>13.5</v>
      </c>
      <c r="Z2640" s="2" t="str">
        <f>G2640</f>
        <v>f</v>
      </c>
      <c r="AA2640">
        <f>_xlfn.IFNA(VLOOKUP(X2640,'duo-out'!A$2:Q$5000,5,FALSE),E2640+10*(H2640-1)+1+_xlfn.IFNA(VLOOKUP(D2640,states!A$2:C$10,3,FALSE),1))</f>
        <v>51</v>
      </c>
      <c r="AB2640" t="str">
        <f>IF(V2640="","",V2640)</f>
        <v/>
      </c>
      <c r="AC2640" s="2" t="str">
        <f>_xlfn.IFNA(VLOOKUP(D2640,states!A$2:C$10,2,FALSE),"XX")</f>
        <v>B</v>
      </c>
      <c r="AD2640">
        <f>E2640</f>
        <v>0</v>
      </c>
      <c r="AE2640">
        <f>_xlfn.IFNA(VLOOKUP(D2640,states!A$2:D$10,4,FALSE),0)</f>
        <v>0</v>
      </c>
      <c r="AF2640">
        <v>0.5</v>
      </c>
      <c r="AG2640">
        <f>IF(AE2640=0,AF2640,IF(AE2640=1,IF(F2640=0.5,0.5,IF(H2640=1,0.5,1.5)),IF(F2640=0.5,0.5,IF(H2640=1,2.5,1.5))))</f>
        <v>0.5</v>
      </c>
      <c r="AH2640" s="7">
        <f>IF(AC2640="XX",0,1/C2640^(1/5)*IF(E2640=0,100,1)/(E2640+1)^(1/4))</f>
        <v>245.91161531112115</v>
      </c>
    </row>
    <row r="2641" spans="1:34">
      <c r="A2641">
        <v>441</v>
      </c>
      <c r="B2641" s="1">
        <v>25026.13</v>
      </c>
      <c r="C2641" s="6">
        <v>6.5809999999999994E-2</v>
      </c>
      <c r="D2641" t="s">
        <v>4</v>
      </c>
      <c r="E2641">
        <v>0</v>
      </c>
      <c r="F2641">
        <v>13.5</v>
      </c>
      <c r="G2641" t="s">
        <v>2</v>
      </c>
      <c r="H2641">
        <v>1</v>
      </c>
      <c r="I2641" t="s">
        <v>0</v>
      </c>
      <c r="J2641">
        <v>0</v>
      </c>
      <c r="K2641">
        <v>14.5</v>
      </c>
      <c r="L2641" t="s">
        <v>2</v>
      </c>
      <c r="M2641">
        <v>1</v>
      </c>
      <c r="N2641" t="s">
        <v>497</v>
      </c>
      <c r="O2641">
        <v>1</v>
      </c>
      <c r="P2641" t="str">
        <f>D2641&amp;"-"&amp;F2641&amp;"-"&amp;G2641&amp;"-"&amp;E2641&amp;"-"&amp;H2641</f>
        <v>B2Sigma-13.5-f-0-1</v>
      </c>
      <c r="Q2641" t="str">
        <f>I2641&amp;"-"&amp;K2641&amp;"-"&amp;L2641&amp;"-"&amp;J2641&amp;"-"&amp;M2641</f>
        <v>X2Pi-14.5-f-0-1</v>
      </c>
      <c r="R2641">
        <f>B2641+S2641</f>
        <v>27925.508202836001</v>
      </c>
      <c r="S2641">
        <f>_xlfn.IFNA(VLOOKUP(Q2641,'MARVEL-X'!A$2:I$1400,7,FALSE),VLOOKUP(Q2641,MARVEL!A$2:J$1522,10,FALSE))</f>
        <v>2899.3782028360001</v>
      </c>
      <c r="T2641">
        <f>IF(P2641=P2640,R2641+T2640,R2641)</f>
        <v>223404.230889812</v>
      </c>
      <c r="U2641">
        <f>IF(P2641=P2640,1+U2640,1)</f>
        <v>8</v>
      </c>
      <c r="V2641" t="str">
        <f t="shared" si="41"/>
        <v/>
      </c>
      <c r="W2641" t="str">
        <f>IF(V2641="","",IF(ABS(V2641-R2641)&gt;W$1,ABS(V2641-R2641),""))</f>
        <v/>
      </c>
      <c r="X2641" t="str">
        <f>Y2641&amp;"-"&amp;Z2641&amp;"-"&amp;AC2641&amp;"-"&amp;AD2641&amp;"-"&amp;AG2641</f>
        <v>13.5-f-B-0-0.5</v>
      </c>
      <c r="Y2641">
        <f>F2641</f>
        <v>13.5</v>
      </c>
      <c r="Z2641" s="2" t="str">
        <f>G2641</f>
        <v>f</v>
      </c>
      <c r="AA2641">
        <f>_xlfn.IFNA(VLOOKUP(X2641,'duo-out'!A$2:Q$5000,5,FALSE),E2641+10*(H2641-1)+1+_xlfn.IFNA(VLOOKUP(D2641,states!A$2:C$10,3,FALSE),1))</f>
        <v>51</v>
      </c>
      <c r="AB2641" t="str">
        <f>IF(V2641="","",V2641)</f>
        <v/>
      </c>
      <c r="AC2641" s="2" t="str">
        <f>_xlfn.IFNA(VLOOKUP(D2641,states!A$2:C$10,2,FALSE),"XX")</f>
        <v>B</v>
      </c>
      <c r="AD2641">
        <f>E2641</f>
        <v>0</v>
      </c>
      <c r="AE2641">
        <f>_xlfn.IFNA(VLOOKUP(D2641,states!A$2:D$10,4,FALSE),0)</f>
        <v>0</v>
      </c>
      <c r="AF2641">
        <v>0.5</v>
      </c>
      <c r="AG2641">
        <f>IF(AE2641=0,AF2641,IF(AE2641=1,IF(F2641=0.5,0.5,IF(H2641=1,0.5,1.5)),IF(F2641=0.5,0.5,IF(H2641=1,2.5,1.5))))</f>
        <v>0.5</v>
      </c>
      <c r="AH2641" s="7">
        <f>IF(AC2641="XX",0,1/C2641^(1/5)*IF(E2641=0,100,1)/(E2641+1)^(1/4))</f>
        <v>172.32235526566581</v>
      </c>
    </row>
    <row r="2642" spans="1:34">
      <c r="A2642">
        <v>403</v>
      </c>
      <c r="B2642" s="1">
        <v>25401.03</v>
      </c>
      <c r="C2642" s="6">
        <v>6.3950000000000007E-2</v>
      </c>
      <c r="D2642" t="s">
        <v>4</v>
      </c>
      <c r="E2642">
        <v>0</v>
      </c>
      <c r="F2642">
        <v>13.5</v>
      </c>
      <c r="G2642" t="s">
        <v>2</v>
      </c>
      <c r="H2642">
        <v>1</v>
      </c>
      <c r="I2642" t="s">
        <v>0</v>
      </c>
      <c r="J2642">
        <v>0</v>
      </c>
      <c r="K2642">
        <v>13.5</v>
      </c>
      <c r="L2642" t="s">
        <v>1</v>
      </c>
      <c r="M2642">
        <v>1</v>
      </c>
      <c r="N2642" t="s">
        <v>459</v>
      </c>
      <c r="O2642">
        <v>1</v>
      </c>
      <c r="P2642" t="str">
        <f>D2642&amp;"-"&amp;F2642&amp;"-"&amp;G2642&amp;"-"&amp;E2642&amp;"-"&amp;H2642</f>
        <v>B2Sigma-13.5-f-0-1</v>
      </c>
      <c r="Q2642" t="str">
        <f>I2642&amp;"-"&amp;K2642&amp;"-"&amp;L2642&amp;"-"&amp;J2642&amp;"-"&amp;M2642</f>
        <v>X2Pi-13.5-e-0-1</v>
      </c>
      <c r="R2642">
        <f>B2642+S2642</f>
        <v>27925.516864801997</v>
      </c>
      <c r="S2642">
        <f>_xlfn.IFNA(VLOOKUP(Q2642,'MARVEL-X'!A$2:I$1400,7,FALSE),VLOOKUP(Q2642,MARVEL!A$2:J$1522,10,FALSE))</f>
        <v>2524.4868648020001</v>
      </c>
      <c r="T2642">
        <f>IF(P2642=P2641,R2642+T2641,R2642)</f>
        <v>251329.74775461399</v>
      </c>
      <c r="U2642">
        <f>IF(P2642=P2641,1+U2641,1)</f>
        <v>9</v>
      </c>
      <c r="V2642" t="str">
        <f t="shared" si="41"/>
        <v/>
      </c>
      <c r="W2642" t="str">
        <f>IF(V2642="","",IF(ABS(V2642-R2642)&gt;W$1,ABS(V2642-R2642),""))</f>
        <v/>
      </c>
      <c r="X2642" t="str">
        <f>Y2642&amp;"-"&amp;Z2642&amp;"-"&amp;AC2642&amp;"-"&amp;AD2642&amp;"-"&amp;AG2642</f>
        <v>13.5-f-B-0-0.5</v>
      </c>
      <c r="Y2642">
        <f>F2642</f>
        <v>13.5</v>
      </c>
      <c r="Z2642" s="2" t="str">
        <f>G2642</f>
        <v>f</v>
      </c>
      <c r="AA2642">
        <f>_xlfn.IFNA(VLOOKUP(X2642,'duo-out'!A$2:Q$5000,5,FALSE),E2642+10*(H2642-1)+1+_xlfn.IFNA(VLOOKUP(D2642,states!A$2:C$10,3,FALSE),1))</f>
        <v>51</v>
      </c>
      <c r="AB2642" t="str">
        <f>IF(V2642="","",V2642)</f>
        <v/>
      </c>
      <c r="AC2642" s="2" t="str">
        <f>_xlfn.IFNA(VLOOKUP(D2642,states!A$2:C$10,2,FALSE),"XX")</f>
        <v>B</v>
      </c>
      <c r="AD2642">
        <f>E2642</f>
        <v>0</v>
      </c>
      <c r="AE2642">
        <f>_xlfn.IFNA(VLOOKUP(D2642,states!A$2:D$10,4,FALSE),0)</f>
        <v>0</v>
      </c>
      <c r="AF2642">
        <v>0.5</v>
      </c>
      <c r="AG2642">
        <f>IF(AE2642=0,AF2642,IF(AE2642=1,IF(F2642=0.5,0.5,IF(H2642=1,0.5,1.5)),IF(F2642=0.5,0.5,IF(H2642=1,2.5,1.5))))</f>
        <v>0.5</v>
      </c>
      <c r="AH2642" s="7">
        <f>IF(AC2642="XX",0,1/C2642^(1/5)*IF(E2642=0,100,1)/(E2642+1)^(1/4))</f>
        <v>173.31329945835944</v>
      </c>
    </row>
    <row r="2643" spans="1:34">
      <c r="A2643">
        <v>367</v>
      </c>
      <c r="B2643" s="1">
        <v>25763.37</v>
      </c>
      <c r="C2643" s="6">
        <v>0.05</v>
      </c>
      <c r="D2643" t="s">
        <v>4</v>
      </c>
      <c r="E2643">
        <v>0</v>
      </c>
      <c r="F2643">
        <v>13.5</v>
      </c>
      <c r="G2643" t="s">
        <v>2</v>
      </c>
      <c r="H2643">
        <v>1</v>
      </c>
      <c r="I2643" t="s">
        <v>0</v>
      </c>
      <c r="J2643">
        <v>0</v>
      </c>
      <c r="K2643">
        <v>12.5</v>
      </c>
      <c r="L2643" t="s">
        <v>2</v>
      </c>
      <c r="M2643">
        <v>1</v>
      </c>
      <c r="N2643" t="s">
        <v>423</v>
      </c>
      <c r="O2643">
        <v>1</v>
      </c>
      <c r="P2643" t="str">
        <f>D2643&amp;"-"&amp;F2643&amp;"-"&amp;G2643&amp;"-"&amp;E2643&amp;"-"&amp;H2643</f>
        <v>B2Sigma-13.5-f-0-1</v>
      </c>
      <c r="Q2643" t="str">
        <f>I2643&amp;"-"&amp;K2643&amp;"-"&amp;L2643&amp;"-"&amp;J2643&amp;"-"&amp;M2643</f>
        <v>X2Pi-12.5-f-0-1</v>
      </c>
      <c r="R2643">
        <f>B2643+S2643</f>
        <v>27925.611202836</v>
      </c>
      <c r="S2643">
        <f>_xlfn.IFNA(VLOOKUP(Q2643,'MARVEL-X'!A$2:I$1400,7,FALSE),VLOOKUP(Q2643,MARVEL!A$2:J$1522,10,FALSE))</f>
        <v>2162.241202836</v>
      </c>
      <c r="T2643">
        <f>IF(P2643=P2642,R2643+T2642,R2643)</f>
        <v>279255.35895744996</v>
      </c>
      <c r="U2643">
        <f>IF(P2643=P2642,1+U2642,1)</f>
        <v>10</v>
      </c>
      <c r="V2643" t="str">
        <f t="shared" si="41"/>
        <v/>
      </c>
      <c r="W2643" t="str">
        <f>IF(V2643="","",IF(ABS(V2643-R2643)&gt;W$1,ABS(V2643-R2643),""))</f>
        <v/>
      </c>
      <c r="X2643" t="str">
        <f>Y2643&amp;"-"&amp;Z2643&amp;"-"&amp;AC2643&amp;"-"&amp;AD2643&amp;"-"&amp;AG2643</f>
        <v>13.5-f-B-0-0.5</v>
      </c>
      <c r="Y2643">
        <f>F2643</f>
        <v>13.5</v>
      </c>
      <c r="Z2643" s="2" t="str">
        <f>G2643</f>
        <v>f</v>
      </c>
      <c r="AA2643">
        <f>_xlfn.IFNA(VLOOKUP(X2643,'duo-out'!A$2:Q$5000,5,FALSE),E2643+10*(H2643-1)+1+_xlfn.IFNA(VLOOKUP(D2643,states!A$2:C$10,3,FALSE),1))</f>
        <v>51</v>
      </c>
      <c r="AB2643" t="str">
        <f>IF(V2643="","",V2643)</f>
        <v/>
      </c>
      <c r="AC2643" s="2" t="str">
        <f>_xlfn.IFNA(VLOOKUP(D2643,states!A$2:C$10,2,FALSE),"XX")</f>
        <v>B</v>
      </c>
      <c r="AD2643">
        <f>E2643</f>
        <v>0</v>
      </c>
      <c r="AE2643">
        <f>_xlfn.IFNA(VLOOKUP(D2643,states!A$2:D$10,4,FALSE),0)</f>
        <v>0</v>
      </c>
      <c r="AF2643">
        <v>0.5</v>
      </c>
      <c r="AG2643">
        <f>IF(AE2643=0,AF2643,IF(AE2643=1,IF(F2643=0.5,0.5,IF(H2643=1,0.5,1.5)),IF(F2643=0.5,0.5,IF(H2643=1,2.5,1.5))))</f>
        <v>0.5</v>
      </c>
      <c r="AH2643" s="7">
        <f>IF(AC2643="XX",0,1/C2643^(1/5)*IF(E2643=0,100,1)/(E2643+1)^(1/4))</f>
        <v>182.05642030260799</v>
      </c>
    </row>
    <row r="2644" spans="1:34">
      <c r="A2644">
        <v>6211</v>
      </c>
      <c r="B2644" s="1">
        <v>25026.15</v>
      </c>
      <c r="C2644" s="6">
        <v>0.5</v>
      </c>
      <c r="D2644" t="s">
        <v>4</v>
      </c>
      <c r="E2644">
        <v>0</v>
      </c>
      <c r="F2644">
        <v>13.5</v>
      </c>
      <c r="G2644" t="s">
        <v>2</v>
      </c>
      <c r="H2644">
        <v>1</v>
      </c>
      <c r="I2644" t="s">
        <v>0</v>
      </c>
      <c r="J2644">
        <v>0</v>
      </c>
      <c r="K2644">
        <v>14.5</v>
      </c>
      <c r="L2644" t="s">
        <v>2</v>
      </c>
      <c r="M2644">
        <v>1</v>
      </c>
      <c r="N2644" t="s">
        <v>6267</v>
      </c>
      <c r="O2644">
        <v>1</v>
      </c>
      <c r="P2644" t="str">
        <f>D2644&amp;"-"&amp;F2644&amp;"-"&amp;G2644&amp;"-"&amp;E2644&amp;"-"&amp;H2644</f>
        <v>B2Sigma-13.5-f-0-1</v>
      </c>
      <c r="Q2644" t="str">
        <f>I2644&amp;"-"&amp;K2644&amp;"-"&amp;L2644&amp;"-"&amp;J2644&amp;"-"&amp;M2644</f>
        <v>X2Pi-14.5-f-0-1</v>
      </c>
      <c r="R2644">
        <f>B2644+S2644</f>
        <v>27925.528202836002</v>
      </c>
      <c r="S2644">
        <f>_xlfn.IFNA(VLOOKUP(Q2644,'MARVEL-X'!A$2:I$1400,7,FALSE),VLOOKUP(Q2644,MARVEL!A$2:J$1522,10,FALSE))</f>
        <v>2899.3782028360001</v>
      </c>
      <c r="T2644">
        <f>IF(P2644=P2643,R2644+T2643,R2644)</f>
        <v>307180.88716028596</v>
      </c>
      <c r="U2644">
        <f>IF(P2644=P2643,1+U2643,1)</f>
        <v>11</v>
      </c>
      <c r="V2644" t="str">
        <f t="shared" si="41"/>
        <v/>
      </c>
      <c r="W2644" t="str">
        <f>IF(V2644="","",IF(ABS(V2644-R2644)&gt;W$1,ABS(V2644-R2644),""))</f>
        <v/>
      </c>
      <c r="X2644" t="str">
        <f>Y2644&amp;"-"&amp;Z2644&amp;"-"&amp;AC2644&amp;"-"&amp;AD2644&amp;"-"&amp;AG2644</f>
        <v>13.5-f-B-0-0.5</v>
      </c>
      <c r="Y2644">
        <f>F2644</f>
        <v>13.5</v>
      </c>
      <c r="Z2644" s="2" t="str">
        <f>G2644</f>
        <v>f</v>
      </c>
      <c r="AA2644">
        <f>_xlfn.IFNA(VLOOKUP(X2644,'duo-out'!A$2:Q$5000,5,FALSE),E2644+10*(H2644-1)+1+_xlfn.IFNA(VLOOKUP(D2644,states!A$2:C$10,3,FALSE),1))</f>
        <v>51</v>
      </c>
      <c r="AB2644" t="str">
        <f>IF(V2644="","",V2644)</f>
        <v/>
      </c>
      <c r="AC2644" s="2" t="str">
        <f>_xlfn.IFNA(VLOOKUP(D2644,states!A$2:C$10,2,FALSE),"XX")</f>
        <v>B</v>
      </c>
      <c r="AD2644">
        <f>E2644</f>
        <v>0</v>
      </c>
      <c r="AE2644">
        <f>_xlfn.IFNA(VLOOKUP(D2644,states!A$2:D$10,4,FALSE),0)</f>
        <v>0</v>
      </c>
      <c r="AF2644">
        <v>0.5</v>
      </c>
      <c r="AG2644">
        <f>IF(AE2644=0,AF2644,IF(AE2644=1,IF(F2644=0.5,0.5,IF(H2644=1,0.5,1.5)),IF(F2644=0.5,0.5,IF(H2644=1,2.5,1.5))))</f>
        <v>0.5</v>
      </c>
      <c r="AH2644" s="7">
        <f>IF(AC2644="XX",0,1/C2644^(1/5)*IF(E2644=0,100,1)/(E2644+1)^(1/4))</f>
        <v>114.86983549970351</v>
      </c>
    </row>
    <row r="2645" spans="1:34">
      <c r="A2645">
        <v>6198</v>
      </c>
      <c r="B2645" s="1">
        <v>25401.09</v>
      </c>
      <c r="C2645" s="6">
        <v>0.5</v>
      </c>
      <c r="D2645" t="s">
        <v>4</v>
      </c>
      <c r="E2645">
        <v>0</v>
      </c>
      <c r="F2645">
        <v>13.5</v>
      </c>
      <c r="G2645" t="s">
        <v>2</v>
      </c>
      <c r="H2645">
        <v>1</v>
      </c>
      <c r="I2645" t="s">
        <v>0</v>
      </c>
      <c r="J2645">
        <v>0</v>
      </c>
      <c r="K2645">
        <v>13.5</v>
      </c>
      <c r="L2645" t="s">
        <v>1</v>
      </c>
      <c r="M2645">
        <v>1</v>
      </c>
      <c r="N2645" t="s">
        <v>6254</v>
      </c>
      <c r="O2645">
        <v>1</v>
      </c>
      <c r="P2645" t="str">
        <f>D2645&amp;"-"&amp;F2645&amp;"-"&amp;G2645&amp;"-"&amp;E2645&amp;"-"&amp;H2645</f>
        <v>B2Sigma-13.5-f-0-1</v>
      </c>
      <c r="Q2645" t="str">
        <f>I2645&amp;"-"&amp;K2645&amp;"-"&amp;L2645&amp;"-"&amp;J2645&amp;"-"&amp;M2645</f>
        <v>X2Pi-13.5-e-0-1</v>
      </c>
      <c r="R2645">
        <f>B2645+S2645</f>
        <v>27925.576864802002</v>
      </c>
      <c r="S2645">
        <f>_xlfn.IFNA(VLOOKUP(Q2645,'MARVEL-X'!A$2:I$1400,7,FALSE),VLOOKUP(Q2645,MARVEL!A$2:J$1522,10,FALSE))</f>
        <v>2524.4868648020001</v>
      </c>
      <c r="T2645">
        <f>IF(P2645=P2644,R2645+T2644,R2645)</f>
        <v>335106.46402508795</v>
      </c>
      <c r="U2645">
        <f>IF(P2645=P2644,1+U2644,1)</f>
        <v>12</v>
      </c>
      <c r="V2645" t="str">
        <f t="shared" si="41"/>
        <v/>
      </c>
      <c r="W2645" t="str">
        <f>IF(V2645="","",IF(ABS(V2645-R2645)&gt;W$1,ABS(V2645-R2645),""))</f>
        <v/>
      </c>
      <c r="X2645" t="str">
        <f>Y2645&amp;"-"&amp;Z2645&amp;"-"&amp;AC2645&amp;"-"&amp;AD2645&amp;"-"&amp;AG2645</f>
        <v>13.5-f-B-0-0.5</v>
      </c>
      <c r="Y2645">
        <f>F2645</f>
        <v>13.5</v>
      </c>
      <c r="Z2645" s="2" t="str">
        <f>G2645</f>
        <v>f</v>
      </c>
      <c r="AA2645">
        <f>_xlfn.IFNA(VLOOKUP(X2645,'duo-out'!A$2:Q$5000,5,FALSE),E2645+10*(H2645-1)+1+_xlfn.IFNA(VLOOKUP(D2645,states!A$2:C$10,3,FALSE),1))</f>
        <v>51</v>
      </c>
      <c r="AB2645" t="str">
        <f>IF(V2645="","",V2645)</f>
        <v/>
      </c>
      <c r="AC2645" s="2" t="str">
        <f>_xlfn.IFNA(VLOOKUP(D2645,states!A$2:C$10,2,FALSE),"XX")</f>
        <v>B</v>
      </c>
      <c r="AD2645">
        <f>E2645</f>
        <v>0</v>
      </c>
      <c r="AE2645">
        <f>_xlfn.IFNA(VLOOKUP(D2645,states!A$2:D$10,4,FALSE),0)</f>
        <v>0</v>
      </c>
      <c r="AF2645">
        <v>0.5</v>
      </c>
      <c r="AG2645">
        <f>IF(AE2645=0,AF2645,IF(AE2645=1,IF(F2645=0.5,0.5,IF(H2645=1,0.5,1.5)),IF(F2645=0.5,0.5,IF(H2645=1,2.5,1.5))))</f>
        <v>0.5</v>
      </c>
      <c r="AH2645" s="7">
        <f>IF(AC2645="XX",0,1/C2645^(1/5)*IF(E2645=0,100,1)/(E2645+1)^(1/4))</f>
        <v>114.86983549970351</v>
      </c>
    </row>
    <row r="2646" spans="1:34">
      <c r="A2646">
        <v>6188</v>
      </c>
      <c r="B2646" s="1">
        <v>25763.17</v>
      </c>
      <c r="C2646" s="6">
        <v>0.5</v>
      </c>
      <c r="D2646" t="s">
        <v>4</v>
      </c>
      <c r="E2646">
        <v>0</v>
      </c>
      <c r="F2646">
        <v>13.5</v>
      </c>
      <c r="G2646" t="s">
        <v>2</v>
      </c>
      <c r="H2646">
        <v>1</v>
      </c>
      <c r="I2646" t="s">
        <v>0</v>
      </c>
      <c r="J2646">
        <v>0</v>
      </c>
      <c r="K2646">
        <v>12.5</v>
      </c>
      <c r="L2646" t="s">
        <v>2</v>
      </c>
      <c r="M2646">
        <v>1</v>
      </c>
      <c r="N2646" t="s">
        <v>6244</v>
      </c>
      <c r="O2646">
        <v>1</v>
      </c>
      <c r="P2646" t="str">
        <f>D2646&amp;"-"&amp;F2646&amp;"-"&amp;G2646&amp;"-"&amp;E2646&amp;"-"&amp;H2646</f>
        <v>B2Sigma-13.5-f-0-1</v>
      </c>
      <c r="Q2646" t="str">
        <f>I2646&amp;"-"&amp;K2646&amp;"-"&amp;L2646&amp;"-"&amp;J2646&amp;"-"&amp;M2646</f>
        <v>X2Pi-12.5-f-0-1</v>
      </c>
      <c r="R2646">
        <f>B2646+S2646</f>
        <v>27925.411202836</v>
      </c>
      <c r="S2646">
        <f>_xlfn.IFNA(VLOOKUP(Q2646,'MARVEL-X'!A$2:I$1400,7,FALSE),VLOOKUP(Q2646,MARVEL!A$2:J$1522,10,FALSE))</f>
        <v>2162.241202836</v>
      </c>
      <c r="T2646">
        <f>IF(P2646=P2645,R2646+T2645,R2646)</f>
        <v>363031.87522792397</v>
      </c>
      <c r="U2646">
        <f>IF(P2646=P2645,1+U2645,1)</f>
        <v>13</v>
      </c>
      <c r="V2646">
        <f t="shared" si="41"/>
        <v>27925.528863686461</v>
      </c>
      <c r="W2646">
        <f>IF(V2646="","",IF(ABS(V2646-R2646)&gt;W$1,ABS(V2646-R2646),""))</f>
        <v>0.11766085046110675</v>
      </c>
      <c r="X2646" t="str">
        <f>Y2646&amp;"-"&amp;Z2646&amp;"-"&amp;AC2646&amp;"-"&amp;AD2646&amp;"-"&amp;AG2646</f>
        <v>13.5-f-B-0-0.5</v>
      </c>
      <c r="Y2646">
        <f>F2646</f>
        <v>13.5</v>
      </c>
      <c r="Z2646" s="2" t="str">
        <f>G2646</f>
        <v>f</v>
      </c>
      <c r="AA2646">
        <f>_xlfn.IFNA(VLOOKUP(X2646,'duo-out'!A$2:Q$5000,5,FALSE),E2646+10*(H2646-1)+1+_xlfn.IFNA(VLOOKUP(D2646,states!A$2:C$10,3,FALSE),1))</f>
        <v>51</v>
      </c>
      <c r="AB2646">
        <f>IF(V2646="","",V2646)</f>
        <v>27925.528863686461</v>
      </c>
      <c r="AC2646" s="2" t="str">
        <f>_xlfn.IFNA(VLOOKUP(D2646,states!A$2:C$10,2,FALSE),"XX")</f>
        <v>B</v>
      </c>
      <c r="AD2646">
        <f>E2646</f>
        <v>0</v>
      </c>
      <c r="AE2646">
        <f>_xlfn.IFNA(VLOOKUP(D2646,states!A$2:D$10,4,FALSE),0)</f>
        <v>0</v>
      </c>
      <c r="AF2646">
        <v>0.5</v>
      </c>
      <c r="AG2646">
        <f>IF(AE2646=0,AF2646,IF(AE2646=1,IF(F2646=0.5,0.5,IF(H2646=1,0.5,1.5)),IF(F2646=0.5,0.5,IF(H2646=1,2.5,1.5))))</f>
        <v>0.5</v>
      </c>
      <c r="AH2646" s="7">
        <f>IF(AC2646="XX",0,1/C2646^(1/5)*IF(E2646=0,100,1)/(E2646+1)^(1/4))</f>
        <v>114.86983549970351</v>
      </c>
    </row>
    <row r="2647" spans="1:34">
      <c r="A2647">
        <v>121</v>
      </c>
      <c r="B2647" s="1">
        <v>27235.200000000001</v>
      </c>
      <c r="C2647" s="6">
        <v>0.1</v>
      </c>
      <c r="D2647" t="s">
        <v>4</v>
      </c>
      <c r="E2647">
        <v>1</v>
      </c>
      <c r="F2647">
        <v>13.5</v>
      </c>
      <c r="G2647" t="s">
        <v>2</v>
      </c>
      <c r="H2647">
        <v>1</v>
      </c>
      <c r="I2647" t="s">
        <v>0</v>
      </c>
      <c r="J2647">
        <v>0</v>
      </c>
      <c r="K2647">
        <v>12.5</v>
      </c>
      <c r="L2647" t="s">
        <v>2</v>
      </c>
      <c r="M2647">
        <v>1</v>
      </c>
      <c r="N2647" t="s">
        <v>176</v>
      </c>
      <c r="O2647">
        <v>-1</v>
      </c>
      <c r="P2647" t="str">
        <f>D2647&amp;"-"&amp;F2647&amp;"-"&amp;G2647&amp;"-"&amp;E2647&amp;"-"&amp;H2647</f>
        <v>B2Sigma-13.5-f-1-1</v>
      </c>
      <c r="Q2647" t="str">
        <f>I2647&amp;"-"&amp;K2647&amp;"-"&amp;L2647&amp;"-"&amp;J2647&amp;"-"&amp;M2647</f>
        <v>X2Pi-12.5-f-0-1</v>
      </c>
      <c r="R2647">
        <f>B2647+S2647</f>
        <v>29397.441202836002</v>
      </c>
      <c r="S2647">
        <f>_xlfn.IFNA(VLOOKUP(Q2647,'MARVEL-X'!A$2:I$1400,7,FALSE),VLOOKUP(Q2647,MARVEL!A$2:J$1522,10,FALSE))</f>
        <v>2162.241202836</v>
      </c>
      <c r="T2647">
        <f>IF(P2647=P2646,R2647+T2646,R2647)</f>
        <v>29397.441202836002</v>
      </c>
      <c r="U2647">
        <f>IF(P2647=P2646,1+U2646,1)</f>
        <v>1</v>
      </c>
      <c r="V2647" t="str">
        <f t="shared" si="41"/>
        <v/>
      </c>
      <c r="W2647" t="str">
        <f>IF(V2647="","",IF(ABS(V2647-R2647)&gt;W$1,ABS(V2647-R2647),""))</f>
        <v/>
      </c>
      <c r="X2647" t="str">
        <f>Y2647&amp;"-"&amp;Z2647&amp;"-"&amp;AC2647&amp;"-"&amp;AD2647&amp;"-"&amp;AG2647</f>
        <v>13.5-f-B-1-0.5</v>
      </c>
      <c r="Y2647">
        <f>F2647</f>
        <v>13.5</v>
      </c>
      <c r="Z2647" s="2" t="str">
        <f>G2647</f>
        <v>f</v>
      </c>
      <c r="AA2647">
        <f>_xlfn.IFNA(VLOOKUP(X2647,'duo-out'!A$2:Q$5000,5,FALSE),E2647+10*(H2647-1)+1+_xlfn.IFNA(VLOOKUP(D2647,states!A$2:C$10,3,FALSE),1))</f>
        <v>52</v>
      </c>
      <c r="AB2647" t="str">
        <f>IF(V2647="","",V2647)</f>
        <v/>
      </c>
      <c r="AC2647" s="2" t="str">
        <f>_xlfn.IFNA(VLOOKUP(D2647,states!A$2:C$10,2,FALSE),"XX")</f>
        <v>B</v>
      </c>
      <c r="AD2647">
        <f>E2647</f>
        <v>1</v>
      </c>
      <c r="AE2647">
        <f>_xlfn.IFNA(VLOOKUP(D2647,states!A$2:D$10,4,FALSE),0)</f>
        <v>0</v>
      </c>
      <c r="AF2647">
        <v>0.5</v>
      </c>
      <c r="AG2647">
        <f>IF(AE2647=0,AF2647,IF(AE2647=1,IF(F2647=0.5,0.5,IF(H2647=1,0.5,1.5)),IF(F2647=0.5,0.5,IF(H2647=1,2.5,1.5))))</f>
        <v>0.5</v>
      </c>
      <c r="AH2647" s="7">
        <f>IF(AC2647="XX",0,1/C2647^(1/5)*IF(E2647=0,100,1)/(E2647+1)^(1/4))</f>
        <v>1.3327310041005658</v>
      </c>
    </row>
    <row r="2648" spans="1:34">
      <c r="A2648">
        <v>323</v>
      </c>
      <c r="B2648" s="1">
        <v>24237.35</v>
      </c>
      <c r="C2648" s="6">
        <v>0.5</v>
      </c>
      <c r="D2648" t="s">
        <v>4</v>
      </c>
      <c r="E2648">
        <v>1</v>
      </c>
      <c r="F2648">
        <v>13.5</v>
      </c>
      <c r="G2648" t="s">
        <v>2</v>
      </c>
      <c r="H2648">
        <v>1</v>
      </c>
      <c r="I2648" t="s">
        <v>0</v>
      </c>
      <c r="J2648">
        <v>1</v>
      </c>
      <c r="K2648">
        <v>13.5</v>
      </c>
      <c r="L2648" t="s">
        <v>1</v>
      </c>
      <c r="M2648">
        <v>1</v>
      </c>
      <c r="N2648" t="s">
        <v>378</v>
      </c>
      <c r="O2648">
        <v>-1</v>
      </c>
      <c r="P2648" t="str">
        <f>D2648&amp;"-"&amp;F2648&amp;"-"&amp;G2648&amp;"-"&amp;E2648&amp;"-"&amp;H2648</f>
        <v>B2Sigma-13.5-f-1-1</v>
      </c>
      <c r="Q2648" t="str">
        <f>I2648&amp;"-"&amp;K2648&amp;"-"&amp;L2648&amp;"-"&amp;J2648&amp;"-"&amp;M2648</f>
        <v>X2Pi-13.5-e-1-1</v>
      </c>
      <c r="R2648">
        <f>B2648+S2648</f>
        <v>29398.867760218</v>
      </c>
      <c r="S2648">
        <f>_xlfn.IFNA(VLOOKUP(Q2648,'MARVEL-X'!A$2:I$1400,7,FALSE),VLOOKUP(Q2648,MARVEL!A$2:J$1522,10,FALSE))</f>
        <v>5161.5177602180001</v>
      </c>
      <c r="T2648">
        <f>IF(P2648=P2647,R2648+T2647,R2648)</f>
        <v>58796.308963054005</v>
      </c>
      <c r="U2648">
        <f>IF(P2648=P2647,1+U2647,1)</f>
        <v>2</v>
      </c>
      <c r="V2648" t="str">
        <f t="shared" si="41"/>
        <v/>
      </c>
      <c r="W2648" t="str">
        <f>IF(V2648="","",IF(ABS(V2648-R2648)&gt;W$1,ABS(V2648-R2648),""))</f>
        <v/>
      </c>
      <c r="X2648" t="str">
        <f>Y2648&amp;"-"&amp;Z2648&amp;"-"&amp;AC2648&amp;"-"&amp;AD2648&amp;"-"&amp;AG2648</f>
        <v>13.5-f-B-1-0.5</v>
      </c>
      <c r="Y2648">
        <f>F2648</f>
        <v>13.5</v>
      </c>
      <c r="Z2648" s="2" t="str">
        <f>G2648</f>
        <v>f</v>
      </c>
      <c r="AA2648">
        <f>_xlfn.IFNA(VLOOKUP(X2648,'duo-out'!A$2:Q$5000,5,FALSE),E2648+10*(H2648-1)+1+_xlfn.IFNA(VLOOKUP(D2648,states!A$2:C$10,3,FALSE),1))</f>
        <v>52</v>
      </c>
      <c r="AB2648" t="str">
        <f>IF(V2648="","",V2648)</f>
        <v/>
      </c>
      <c r="AC2648" s="2" t="str">
        <f>_xlfn.IFNA(VLOOKUP(D2648,states!A$2:C$10,2,FALSE),"XX")</f>
        <v>B</v>
      </c>
      <c r="AD2648">
        <f>E2648</f>
        <v>1</v>
      </c>
      <c r="AE2648">
        <f>_xlfn.IFNA(VLOOKUP(D2648,states!A$2:D$10,4,FALSE),0)</f>
        <v>0</v>
      </c>
      <c r="AF2648">
        <v>0.5</v>
      </c>
      <c r="AG2648">
        <f>IF(AE2648=0,AF2648,IF(AE2648=1,IF(F2648=0.5,0.5,IF(H2648=1,0.5,1.5)),IF(F2648=0.5,0.5,IF(H2648=1,2.5,1.5))))</f>
        <v>0.5</v>
      </c>
      <c r="AH2648" s="7">
        <f>IF(AC2648="XX",0,1/C2648^(1/5)*IF(E2648=0,100,1)/(E2648+1)^(1/4))</f>
        <v>0.96593632892484571</v>
      </c>
    </row>
    <row r="2649" spans="1:34">
      <c r="A2649">
        <v>322</v>
      </c>
      <c r="B2649" s="1">
        <v>24585.56</v>
      </c>
      <c r="C2649" s="6">
        <v>0.5</v>
      </c>
      <c r="D2649" t="s">
        <v>4</v>
      </c>
      <c r="E2649">
        <v>1</v>
      </c>
      <c r="F2649">
        <v>13.5</v>
      </c>
      <c r="G2649" t="s">
        <v>2</v>
      </c>
      <c r="H2649">
        <v>1</v>
      </c>
      <c r="I2649" t="s">
        <v>0</v>
      </c>
      <c r="J2649">
        <v>1</v>
      </c>
      <c r="K2649">
        <v>12.5</v>
      </c>
      <c r="L2649" t="s">
        <v>2</v>
      </c>
      <c r="M2649">
        <v>1</v>
      </c>
      <c r="N2649" t="s">
        <v>377</v>
      </c>
      <c r="O2649">
        <v>-1</v>
      </c>
      <c r="P2649" t="str">
        <f>D2649&amp;"-"&amp;F2649&amp;"-"&amp;G2649&amp;"-"&amp;E2649&amp;"-"&amp;H2649</f>
        <v>B2Sigma-13.5-f-1-1</v>
      </c>
      <c r="Q2649" t="str">
        <f>I2649&amp;"-"&amp;K2649&amp;"-"&amp;L2649&amp;"-"&amp;J2649&amp;"-"&amp;M2649</f>
        <v>X2Pi-12.5-f-1-1</v>
      </c>
      <c r="R2649">
        <f>B2649+S2649</f>
        <v>29398.662084062002</v>
      </c>
      <c r="S2649">
        <f>_xlfn.IFNA(VLOOKUP(Q2649,'MARVEL-X'!A$2:I$1400,7,FALSE),VLOOKUP(Q2649,MARVEL!A$2:J$1522,10,FALSE))</f>
        <v>4813.1020840620004</v>
      </c>
      <c r="T2649">
        <f>IF(P2649=P2648,R2649+T2648,R2649)</f>
        <v>88194.971047116007</v>
      </c>
      <c r="U2649">
        <f>IF(P2649=P2648,1+U2648,1)</f>
        <v>3</v>
      </c>
      <c r="V2649" t="str">
        <f t="shared" si="41"/>
        <v/>
      </c>
      <c r="W2649" t="str">
        <f>IF(V2649="","",IF(ABS(V2649-R2649)&gt;W$1,ABS(V2649-R2649),""))</f>
        <v/>
      </c>
      <c r="X2649" t="str">
        <f>Y2649&amp;"-"&amp;Z2649&amp;"-"&amp;AC2649&amp;"-"&amp;AD2649&amp;"-"&amp;AG2649</f>
        <v>13.5-f-B-1-0.5</v>
      </c>
      <c r="Y2649">
        <f>F2649</f>
        <v>13.5</v>
      </c>
      <c r="Z2649" s="2" t="str">
        <f>G2649</f>
        <v>f</v>
      </c>
      <c r="AA2649">
        <f>_xlfn.IFNA(VLOOKUP(X2649,'duo-out'!A$2:Q$5000,5,FALSE),E2649+10*(H2649-1)+1+_xlfn.IFNA(VLOOKUP(D2649,states!A$2:C$10,3,FALSE),1))</f>
        <v>52</v>
      </c>
      <c r="AB2649" t="str">
        <f>IF(V2649="","",V2649)</f>
        <v/>
      </c>
      <c r="AC2649" s="2" t="str">
        <f>_xlfn.IFNA(VLOOKUP(D2649,states!A$2:C$10,2,FALSE),"XX")</f>
        <v>B</v>
      </c>
      <c r="AD2649">
        <f>E2649</f>
        <v>1</v>
      </c>
      <c r="AE2649">
        <f>_xlfn.IFNA(VLOOKUP(D2649,states!A$2:D$10,4,FALSE),0)</f>
        <v>0</v>
      </c>
      <c r="AF2649">
        <v>0.5</v>
      </c>
      <c r="AG2649">
        <f>IF(AE2649=0,AF2649,IF(AE2649=1,IF(F2649=0.5,0.5,IF(H2649=1,0.5,1.5)),IF(F2649=0.5,0.5,IF(H2649=1,2.5,1.5))))</f>
        <v>0.5</v>
      </c>
      <c r="AH2649" s="7">
        <f>IF(AC2649="XX",0,1/C2649^(1/5)*IF(E2649=0,100,1)/(E2649+1)^(1/4))</f>
        <v>0.96593632892484571</v>
      </c>
    </row>
    <row r="2650" spans="1:34">
      <c r="A2650">
        <v>318</v>
      </c>
      <c r="B2650" s="1">
        <v>26495.18</v>
      </c>
      <c r="C2650" s="6">
        <v>0.5</v>
      </c>
      <c r="D2650" t="s">
        <v>4</v>
      </c>
      <c r="E2650">
        <v>1</v>
      </c>
      <c r="F2650">
        <v>13.5</v>
      </c>
      <c r="G2650" t="s">
        <v>2</v>
      </c>
      <c r="H2650">
        <v>1</v>
      </c>
      <c r="I2650" t="s">
        <v>0</v>
      </c>
      <c r="J2650">
        <v>0</v>
      </c>
      <c r="K2650">
        <v>14.5</v>
      </c>
      <c r="L2650" t="s">
        <v>2</v>
      </c>
      <c r="M2650">
        <v>1</v>
      </c>
      <c r="N2650" t="s">
        <v>373</v>
      </c>
      <c r="O2650">
        <v>-1</v>
      </c>
      <c r="P2650" t="str">
        <f>D2650&amp;"-"&amp;F2650&amp;"-"&amp;G2650&amp;"-"&amp;E2650&amp;"-"&amp;H2650</f>
        <v>B2Sigma-13.5-f-1-1</v>
      </c>
      <c r="Q2650" t="str">
        <f>I2650&amp;"-"&amp;K2650&amp;"-"&amp;L2650&amp;"-"&amp;J2650&amp;"-"&amp;M2650</f>
        <v>X2Pi-14.5-f-0-1</v>
      </c>
      <c r="R2650">
        <f>B2650+S2650</f>
        <v>29394.558202836</v>
      </c>
      <c r="S2650">
        <f>_xlfn.IFNA(VLOOKUP(Q2650,'MARVEL-X'!A$2:I$1400,7,FALSE),VLOOKUP(Q2650,MARVEL!A$2:J$1522,10,FALSE))</f>
        <v>2899.3782028360001</v>
      </c>
      <c r="T2650">
        <f>IF(P2650=P2649,R2650+T2649,R2650)</f>
        <v>117589.529249952</v>
      </c>
      <c r="U2650">
        <f>IF(P2650=P2649,1+U2649,1)</f>
        <v>4</v>
      </c>
      <c r="V2650" t="str">
        <f t="shared" si="41"/>
        <v/>
      </c>
      <c r="W2650" t="str">
        <f>IF(V2650="","",IF(ABS(V2650-R2650)&gt;W$1,ABS(V2650-R2650),""))</f>
        <v/>
      </c>
      <c r="X2650" t="str">
        <f>Y2650&amp;"-"&amp;Z2650&amp;"-"&amp;AC2650&amp;"-"&amp;AD2650&amp;"-"&amp;AG2650</f>
        <v>13.5-f-B-1-0.5</v>
      </c>
      <c r="Y2650">
        <f>F2650</f>
        <v>13.5</v>
      </c>
      <c r="Z2650" s="2" t="str">
        <f>G2650</f>
        <v>f</v>
      </c>
      <c r="AA2650">
        <f>_xlfn.IFNA(VLOOKUP(X2650,'duo-out'!A$2:Q$5000,5,FALSE),E2650+10*(H2650-1)+1+_xlfn.IFNA(VLOOKUP(D2650,states!A$2:C$10,3,FALSE),1))</f>
        <v>52</v>
      </c>
      <c r="AB2650" t="str">
        <f>IF(V2650="","",V2650)</f>
        <v/>
      </c>
      <c r="AC2650" s="2" t="str">
        <f>_xlfn.IFNA(VLOOKUP(D2650,states!A$2:C$10,2,FALSE),"XX")</f>
        <v>B</v>
      </c>
      <c r="AD2650">
        <f>E2650</f>
        <v>1</v>
      </c>
      <c r="AE2650">
        <f>_xlfn.IFNA(VLOOKUP(D2650,states!A$2:D$10,4,FALSE),0)</f>
        <v>0</v>
      </c>
      <c r="AF2650">
        <v>0.5</v>
      </c>
      <c r="AG2650">
        <f>IF(AE2650=0,AF2650,IF(AE2650=1,IF(F2650=0.5,0.5,IF(H2650=1,0.5,1.5)),IF(F2650=0.5,0.5,IF(H2650=1,2.5,1.5))))</f>
        <v>0.5</v>
      </c>
      <c r="AH2650" s="7">
        <f>IF(AC2650="XX",0,1/C2650^(1/5)*IF(E2650=0,100,1)/(E2650+1)^(1/4))</f>
        <v>0.96593632892484571</v>
      </c>
    </row>
    <row r="2651" spans="1:34">
      <c r="A2651">
        <v>6270</v>
      </c>
      <c r="B2651" s="1">
        <v>26872.12</v>
      </c>
      <c r="C2651" s="6">
        <v>0.5</v>
      </c>
      <c r="D2651" t="s">
        <v>4</v>
      </c>
      <c r="E2651">
        <v>1</v>
      </c>
      <c r="F2651">
        <v>13.5</v>
      </c>
      <c r="G2651" t="s">
        <v>2</v>
      </c>
      <c r="H2651">
        <v>1</v>
      </c>
      <c r="I2651" t="s">
        <v>0</v>
      </c>
      <c r="J2651">
        <v>0</v>
      </c>
      <c r="K2651">
        <v>13.5</v>
      </c>
      <c r="L2651" t="s">
        <v>1</v>
      </c>
      <c r="M2651">
        <v>1</v>
      </c>
      <c r="N2651" t="s">
        <v>6326</v>
      </c>
      <c r="O2651">
        <v>1</v>
      </c>
      <c r="P2651" t="str">
        <f>D2651&amp;"-"&amp;F2651&amp;"-"&amp;G2651&amp;"-"&amp;E2651&amp;"-"&amp;H2651</f>
        <v>B2Sigma-13.5-f-1-1</v>
      </c>
      <c r="Q2651" t="str">
        <f>I2651&amp;"-"&amp;K2651&amp;"-"&amp;L2651&amp;"-"&amp;J2651&amp;"-"&amp;M2651</f>
        <v>X2Pi-13.5-e-0-1</v>
      </c>
      <c r="R2651">
        <f>B2651+S2651</f>
        <v>29396.606864802001</v>
      </c>
      <c r="S2651">
        <f>_xlfn.IFNA(VLOOKUP(Q2651,'MARVEL-X'!A$2:I$1400,7,FALSE),VLOOKUP(Q2651,MARVEL!A$2:J$1522,10,FALSE))</f>
        <v>2524.4868648020001</v>
      </c>
      <c r="T2651">
        <f>IF(P2651=P2650,R2651+T2650,R2651)</f>
        <v>146986.13611475402</v>
      </c>
      <c r="U2651">
        <f>IF(P2651=P2650,1+U2650,1)</f>
        <v>5</v>
      </c>
      <c r="V2651" t="str">
        <f t="shared" si="41"/>
        <v/>
      </c>
      <c r="W2651" t="str">
        <f>IF(V2651="","",IF(ABS(V2651-R2651)&gt;W$1,ABS(V2651-R2651),""))</f>
        <v/>
      </c>
      <c r="X2651" t="str">
        <f>Y2651&amp;"-"&amp;Z2651&amp;"-"&amp;AC2651&amp;"-"&amp;AD2651&amp;"-"&amp;AG2651</f>
        <v>13.5-f-B-1-0.5</v>
      </c>
      <c r="Y2651">
        <f>F2651</f>
        <v>13.5</v>
      </c>
      <c r="Z2651" s="2" t="str">
        <f>G2651</f>
        <v>f</v>
      </c>
      <c r="AA2651">
        <f>_xlfn.IFNA(VLOOKUP(X2651,'duo-out'!A$2:Q$5000,5,FALSE),E2651+10*(H2651-1)+1+_xlfn.IFNA(VLOOKUP(D2651,states!A$2:C$10,3,FALSE),1))</f>
        <v>52</v>
      </c>
      <c r="AB2651" t="str">
        <f>IF(V2651="","",V2651)</f>
        <v/>
      </c>
      <c r="AC2651" s="2" t="str">
        <f>_xlfn.IFNA(VLOOKUP(D2651,states!A$2:C$10,2,FALSE),"XX")</f>
        <v>B</v>
      </c>
      <c r="AD2651">
        <f>E2651</f>
        <v>1</v>
      </c>
      <c r="AE2651">
        <f>_xlfn.IFNA(VLOOKUP(D2651,states!A$2:D$10,4,FALSE),0)</f>
        <v>0</v>
      </c>
      <c r="AF2651">
        <v>0.5</v>
      </c>
      <c r="AG2651">
        <f>IF(AE2651=0,AF2651,IF(AE2651=1,IF(F2651=0.5,0.5,IF(H2651=1,0.5,1.5)),IF(F2651=0.5,0.5,IF(H2651=1,2.5,1.5))))</f>
        <v>0.5</v>
      </c>
      <c r="AH2651" s="7">
        <f>IF(AC2651="XX",0,1/C2651^(1/5)*IF(E2651=0,100,1)/(E2651+1)^(1/4))</f>
        <v>0.96593632892484571</v>
      </c>
    </row>
    <row r="2652" spans="1:34">
      <c r="A2652">
        <v>317</v>
      </c>
      <c r="B2652" s="1">
        <v>27233.37</v>
      </c>
      <c r="C2652" s="6">
        <v>0.5</v>
      </c>
      <c r="D2652" t="s">
        <v>4</v>
      </c>
      <c r="E2652">
        <v>1</v>
      </c>
      <c r="F2652">
        <v>13.5</v>
      </c>
      <c r="G2652" t="s">
        <v>2</v>
      </c>
      <c r="H2652">
        <v>1</v>
      </c>
      <c r="I2652" t="s">
        <v>0</v>
      </c>
      <c r="J2652">
        <v>0</v>
      </c>
      <c r="K2652">
        <v>12.5</v>
      </c>
      <c r="L2652" t="s">
        <v>2</v>
      </c>
      <c r="M2652">
        <v>1</v>
      </c>
      <c r="N2652" t="s">
        <v>372</v>
      </c>
      <c r="O2652">
        <v>-1</v>
      </c>
      <c r="P2652" t="str">
        <f>D2652&amp;"-"&amp;F2652&amp;"-"&amp;G2652&amp;"-"&amp;E2652&amp;"-"&amp;H2652</f>
        <v>B2Sigma-13.5-f-1-1</v>
      </c>
      <c r="Q2652" t="str">
        <f>I2652&amp;"-"&amp;K2652&amp;"-"&amp;L2652&amp;"-"&amp;J2652&amp;"-"&amp;M2652</f>
        <v>X2Pi-12.5-f-0-1</v>
      </c>
      <c r="R2652">
        <f>B2652+S2652</f>
        <v>29395.611202836</v>
      </c>
      <c r="S2652">
        <f>_xlfn.IFNA(VLOOKUP(Q2652,'MARVEL-X'!A$2:I$1400,7,FALSE),VLOOKUP(Q2652,MARVEL!A$2:J$1522,10,FALSE))</f>
        <v>2162.241202836</v>
      </c>
      <c r="T2652">
        <f>IF(P2652=P2651,R2652+T2651,R2652)</f>
        <v>176381.74731759002</v>
      </c>
      <c r="U2652">
        <f>IF(P2652=P2651,1+U2651,1)</f>
        <v>6</v>
      </c>
      <c r="V2652">
        <f t="shared" si="41"/>
        <v>29396.957886265005</v>
      </c>
      <c r="W2652">
        <f>IF(V2652="","",IF(ABS(V2652-R2652)&gt;W$1,ABS(V2652-R2652),""))</f>
        <v>1.34668342900477</v>
      </c>
      <c r="X2652" t="str">
        <f>Y2652&amp;"-"&amp;Z2652&amp;"-"&amp;AC2652&amp;"-"&amp;AD2652&amp;"-"&amp;AG2652</f>
        <v>13.5-f-B-1-0.5</v>
      </c>
      <c r="Y2652">
        <f>F2652</f>
        <v>13.5</v>
      </c>
      <c r="Z2652" s="2" t="str">
        <f>G2652</f>
        <v>f</v>
      </c>
      <c r="AA2652">
        <f>_xlfn.IFNA(VLOOKUP(X2652,'duo-out'!A$2:Q$5000,5,FALSE),E2652+10*(H2652-1)+1+_xlfn.IFNA(VLOOKUP(D2652,states!A$2:C$10,3,FALSE),1))</f>
        <v>52</v>
      </c>
      <c r="AB2652">
        <f>IF(V2652="","",V2652)</f>
        <v>29396.957886265005</v>
      </c>
      <c r="AC2652" s="2" t="str">
        <f>_xlfn.IFNA(VLOOKUP(D2652,states!A$2:C$10,2,FALSE),"XX")</f>
        <v>B</v>
      </c>
      <c r="AD2652">
        <f>E2652</f>
        <v>1</v>
      </c>
      <c r="AE2652">
        <f>_xlfn.IFNA(VLOOKUP(D2652,states!A$2:D$10,4,FALSE),0)</f>
        <v>0</v>
      </c>
      <c r="AF2652">
        <v>0.5</v>
      </c>
      <c r="AG2652">
        <f>IF(AE2652=0,AF2652,IF(AE2652=1,IF(F2652=0.5,0.5,IF(H2652=1,0.5,1.5)),IF(F2652=0.5,0.5,IF(H2652=1,2.5,1.5))))</f>
        <v>0.5</v>
      </c>
      <c r="AH2652" s="7">
        <f>IF(AC2652="XX",0,1/C2652^(1/5)*IF(E2652=0,100,1)/(E2652+1)^(1/4))</f>
        <v>0.96593632892484571</v>
      </c>
    </row>
    <row r="2653" spans="1:34">
      <c r="A2653">
        <v>5071</v>
      </c>
      <c r="B2653" s="1">
        <v>25704.87</v>
      </c>
      <c r="C2653" s="6">
        <v>0.2</v>
      </c>
      <c r="D2653" t="s">
        <v>4</v>
      </c>
      <c r="E2653">
        <v>0</v>
      </c>
      <c r="F2653">
        <v>14.5</v>
      </c>
      <c r="G2653" t="s">
        <v>1</v>
      </c>
      <c r="H2653">
        <v>2</v>
      </c>
      <c r="I2653" t="s">
        <v>0</v>
      </c>
      <c r="J2653">
        <v>0</v>
      </c>
      <c r="K2653">
        <v>13.5</v>
      </c>
      <c r="L2653" t="s">
        <v>1</v>
      </c>
      <c r="M2653">
        <v>2</v>
      </c>
      <c r="N2653" t="s">
        <v>5127</v>
      </c>
      <c r="O2653">
        <v>1</v>
      </c>
      <c r="P2653" t="str">
        <f>D2653&amp;"-"&amp;F2653&amp;"-"&amp;G2653&amp;"-"&amp;E2653&amp;"-"&amp;H2653</f>
        <v>B2Sigma-14.5-e-0-2</v>
      </c>
      <c r="Q2653" t="str">
        <f>I2653&amp;"-"&amp;K2653&amp;"-"&amp;L2653&amp;"-"&amp;J2653&amp;"-"&amp;M2653</f>
        <v>X2Pi-13.5-e-0-2</v>
      </c>
      <c r="R2653">
        <f>B2653+S2653</f>
        <v>28603.457276519999</v>
      </c>
      <c r="S2653">
        <f>_xlfn.IFNA(VLOOKUP(Q2653,'MARVEL-X'!A$2:I$1400,7,FALSE),VLOOKUP(Q2653,MARVEL!A$2:J$1522,10,FALSE))</f>
        <v>2898.5872765200002</v>
      </c>
      <c r="T2653">
        <f>IF(P2653=P2652,R2653+T2652,R2653)</f>
        <v>28603.457276519999</v>
      </c>
      <c r="U2653">
        <f>IF(P2653=P2652,1+U2652,1)</f>
        <v>1</v>
      </c>
      <c r="V2653" t="str">
        <f t="shared" si="41"/>
        <v/>
      </c>
      <c r="W2653" t="str">
        <f>IF(V2653="","",IF(ABS(V2653-R2653)&gt;W$1,ABS(V2653-R2653),""))</f>
        <v/>
      </c>
      <c r="X2653" t="str">
        <f>Y2653&amp;"-"&amp;Z2653&amp;"-"&amp;AC2653&amp;"-"&amp;AD2653&amp;"-"&amp;AG2653</f>
        <v>14.5-e-B-0-0.5</v>
      </c>
      <c r="Y2653">
        <f>F2653</f>
        <v>14.5</v>
      </c>
      <c r="Z2653" s="2" t="str">
        <f>G2653</f>
        <v>e</v>
      </c>
      <c r="AA2653">
        <f>_xlfn.IFNA(VLOOKUP(X2653,'duo-out'!A$2:Q$5000,5,FALSE),E2653+10*(H2653-1)+1+_xlfn.IFNA(VLOOKUP(D2653,states!A$2:C$10,3,FALSE),1))</f>
        <v>61</v>
      </c>
      <c r="AB2653" t="str">
        <f>IF(V2653="","",V2653)</f>
        <v/>
      </c>
      <c r="AC2653" s="2" t="str">
        <f>_xlfn.IFNA(VLOOKUP(D2653,states!A$2:C$10,2,FALSE),"XX")</f>
        <v>B</v>
      </c>
      <c r="AD2653">
        <f>E2653</f>
        <v>0</v>
      </c>
      <c r="AE2653">
        <f>_xlfn.IFNA(VLOOKUP(D2653,states!A$2:D$10,4,FALSE),0)</f>
        <v>0</v>
      </c>
      <c r="AF2653">
        <v>0.5</v>
      </c>
      <c r="AG2653">
        <f>IF(AE2653=0,AF2653,IF(AE2653=1,IF(F2653=0.5,0.5,IF(H2653=1,0.5,1.5)),IF(F2653=0.5,0.5,IF(H2653=1,2.5,1.5))))</f>
        <v>0.5</v>
      </c>
      <c r="AH2653" s="7">
        <f>IF(AC2653="XX",0,1/C2653^(1/5)*IF(E2653=0,100,1)/(E2653+1)^(1/4))</f>
        <v>137.97296614612148</v>
      </c>
    </row>
    <row r="2654" spans="1:34">
      <c r="A2654">
        <v>5052</v>
      </c>
      <c r="B2654" s="1">
        <v>25290.3</v>
      </c>
      <c r="C2654" s="6">
        <v>0.2</v>
      </c>
      <c r="D2654" t="s">
        <v>4</v>
      </c>
      <c r="E2654">
        <v>0</v>
      </c>
      <c r="F2654">
        <v>14.5</v>
      </c>
      <c r="G2654" t="s">
        <v>1</v>
      </c>
      <c r="H2654">
        <v>2</v>
      </c>
      <c r="I2654" t="s">
        <v>0</v>
      </c>
      <c r="J2654">
        <v>0</v>
      </c>
      <c r="K2654">
        <v>14.5</v>
      </c>
      <c r="L2654" t="s">
        <v>2</v>
      </c>
      <c r="M2654">
        <v>2</v>
      </c>
      <c r="N2654" t="s">
        <v>5108</v>
      </c>
      <c r="O2654">
        <v>1</v>
      </c>
      <c r="P2654" t="str">
        <f>D2654&amp;"-"&amp;F2654&amp;"-"&amp;G2654&amp;"-"&amp;E2654&amp;"-"&amp;H2654</f>
        <v>B2Sigma-14.5-e-0-2</v>
      </c>
      <c r="Q2654" t="str">
        <f>I2654&amp;"-"&amp;K2654&amp;"-"&amp;L2654&amp;"-"&amp;J2654&amp;"-"&amp;M2654</f>
        <v>X2Pi-14.5-f-0-2</v>
      </c>
      <c r="R2654">
        <f>B2654+S2654</f>
        <v>28603.606611406998</v>
      </c>
      <c r="S2654">
        <f>_xlfn.IFNA(VLOOKUP(Q2654,'MARVEL-X'!A$2:I$1400,7,FALSE),VLOOKUP(Q2654,MARVEL!A$2:J$1522,10,FALSE))</f>
        <v>3313.3066114070002</v>
      </c>
      <c r="T2654">
        <f>IF(P2654=P2653,R2654+T2653,R2654)</f>
        <v>57207.063887926997</v>
      </c>
      <c r="U2654">
        <f>IF(P2654=P2653,1+U2653,1)</f>
        <v>2</v>
      </c>
      <c r="V2654" t="str">
        <f t="shared" si="41"/>
        <v/>
      </c>
      <c r="W2654" t="str">
        <f>IF(V2654="","",IF(ABS(V2654-R2654)&gt;W$1,ABS(V2654-R2654),""))</f>
        <v/>
      </c>
      <c r="X2654" t="str">
        <f>Y2654&amp;"-"&amp;Z2654&amp;"-"&amp;AC2654&amp;"-"&amp;AD2654&amp;"-"&amp;AG2654</f>
        <v>14.5-e-B-0-0.5</v>
      </c>
      <c r="Y2654">
        <f>F2654</f>
        <v>14.5</v>
      </c>
      <c r="Z2654" s="2" t="str">
        <f>G2654</f>
        <v>e</v>
      </c>
      <c r="AA2654">
        <f>_xlfn.IFNA(VLOOKUP(X2654,'duo-out'!A$2:Q$5000,5,FALSE),E2654+10*(H2654-1)+1+_xlfn.IFNA(VLOOKUP(D2654,states!A$2:C$10,3,FALSE),1))</f>
        <v>61</v>
      </c>
      <c r="AB2654" t="str">
        <f>IF(V2654="","",V2654)</f>
        <v/>
      </c>
      <c r="AC2654" s="2" t="str">
        <f>_xlfn.IFNA(VLOOKUP(D2654,states!A$2:C$10,2,FALSE),"XX")</f>
        <v>B</v>
      </c>
      <c r="AD2654">
        <f>E2654</f>
        <v>0</v>
      </c>
      <c r="AE2654">
        <f>_xlfn.IFNA(VLOOKUP(D2654,states!A$2:D$10,4,FALSE),0)</f>
        <v>0</v>
      </c>
      <c r="AF2654">
        <v>0.5</v>
      </c>
      <c r="AG2654">
        <f>IF(AE2654=0,AF2654,IF(AE2654=1,IF(F2654=0.5,0.5,IF(H2654=1,0.5,1.5)),IF(F2654=0.5,0.5,IF(H2654=1,2.5,1.5))))</f>
        <v>0.5</v>
      </c>
      <c r="AH2654" s="7">
        <f>IF(AC2654="XX",0,1/C2654^(1/5)*IF(E2654=0,100,1)/(E2654+1)^(1/4))</f>
        <v>137.97296614612148</v>
      </c>
    </row>
    <row r="2655" spans="1:34">
      <c r="A2655">
        <v>5037</v>
      </c>
      <c r="B2655" s="1">
        <v>24868.47</v>
      </c>
      <c r="C2655" s="6">
        <v>0.2</v>
      </c>
      <c r="D2655" t="s">
        <v>4</v>
      </c>
      <c r="E2655">
        <v>0</v>
      </c>
      <c r="F2655">
        <v>14.5</v>
      </c>
      <c r="G2655" t="s">
        <v>1</v>
      </c>
      <c r="H2655">
        <v>2</v>
      </c>
      <c r="I2655" t="s">
        <v>0</v>
      </c>
      <c r="J2655">
        <v>0</v>
      </c>
      <c r="K2655">
        <v>15.5</v>
      </c>
      <c r="L2655" t="s">
        <v>1</v>
      </c>
      <c r="M2655">
        <v>2</v>
      </c>
      <c r="N2655" t="s">
        <v>5093</v>
      </c>
      <c r="O2655">
        <v>1</v>
      </c>
      <c r="P2655" t="str">
        <f>D2655&amp;"-"&amp;F2655&amp;"-"&amp;G2655&amp;"-"&amp;E2655&amp;"-"&amp;H2655</f>
        <v>B2Sigma-14.5-e-0-2</v>
      </c>
      <c r="Q2655" t="str">
        <f>I2655&amp;"-"&amp;K2655&amp;"-"&amp;L2655&amp;"-"&amp;J2655&amp;"-"&amp;M2655</f>
        <v>X2Pi-15.5-e-0-2</v>
      </c>
      <c r="R2655">
        <f>B2655+S2655</f>
        <v>28603.584629461002</v>
      </c>
      <c r="S2655">
        <f>_xlfn.IFNA(VLOOKUP(Q2655,'MARVEL-X'!A$2:I$1400,7,FALSE),VLOOKUP(Q2655,MARVEL!A$2:J$1522,10,FALSE))</f>
        <v>3735.1146294609998</v>
      </c>
      <c r="T2655">
        <f>IF(P2655=P2654,R2655+T2654,R2655)</f>
        <v>85810.648517388006</v>
      </c>
      <c r="U2655">
        <f>IF(P2655=P2654,1+U2654,1)</f>
        <v>3</v>
      </c>
      <c r="V2655" t="str">
        <f t="shared" si="41"/>
        <v/>
      </c>
      <c r="W2655" t="str">
        <f>IF(V2655="","",IF(ABS(V2655-R2655)&gt;W$1,ABS(V2655-R2655),""))</f>
        <v/>
      </c>
      <c r="X2655" t="str">
        <f>Y2655&amp;"-"&amp;Z2655&amp;"-"&amp;AC2655&amp;"-"&amp;AD2655&amp;"-"&amp;AG2655</f>
        <v>14.5-e-B-0-0.5</v>
      </c>
      <c r="Y2655">
        <f>F2655</f>
        <v>14.5</v>
      </c>
      <c r="Z2655" s="2" t="str">
        <f>G2655</f>
        <v>e</v>
      </c>
      <c r="AA2655">
        <f>_xlfn.IFNA(VLOOKUP(X2655,'duo-out'!A$2:Q$5000,5,FALSE),E2655+10*(H2655-1)+1+_xlfn.IFNA(VLOOKUP(D2655,states!A$2:C$10,3,FALSE),1))</f>
        <v>61</v>
      </c>
      <c r="AB2655" t="str">
        <f>IF(V2655="","",V2655)</f>
        <v/>
      </c>
      <c r="AC2655" s="2" t="str">
        <f>_xlfn.IFNA(VLOOKUP(D2655,states!A$2:C$10,2,FALSE),"XX")</f>
        <v>B</v>
      </c>
      <c r="AD2655">
        <f>E2655</f>
        <v>0</v>
      </c>
      <c r="AE2655">
        <f>_xlfn.IFNA(VLOOKUP(D2655,states!A$2:D$10,4,FALSE),0)</f>
        <v>0</v>
      </c>
      <c r="AF2655">
        <v>0.5</v>
      </c>
      <c r="AG2655">
        <f>IF(AE2655=0,AF2655,IF(AE2655=1,IF(F2655=0.5,0.5,IF(H2655=1,0.5,1.5)),IF(F2655=0.5,0.5,IF(H2655=1,2.5,1.5))))</f>
        <v>0.5</v>
      </c>
      <c r="AH2655" s="7">
        <f>IF(AC2655="XX",0,1/C2655^(1/5)*IF(E2655=0,100,1)/(E2655+1)^(1/4))</f>
        <v>137.97296614612148</v>
      </c>
    </row>
    <row r="2656" spans="1:34">
      <c r="A2656">
        <v>424</v>
      </c>
      <c r="B2656" s="1">
        <v>25290.26</v>
      </c>
      <c r="C2656" s="6">
        <v>0.05</v>
      </c>
      <c r="D2656" t="s">
        <v>4</v>
      </c>
      <c r="E2656">
        <v>0</v>
      </c>
      <c r="F2656">
        <v>14.5</v>
      </c>
      <c r="G2656" t="s">
        <v>1</v>
      </c>
      <c r="H2656">
        <v>2</v>
      </c>
      <c r="I2656" t="s">
        <v>0</v>
      </c>
      <c r="J2656">
        <v>0</v>
      </c>
      <c r="K2656">
        <v>14.5</v>
      </c>
      <c r="L2656" t="s">
        <v>2</v>
      </c>
      <c r="M2656">
        <v>2</v>
      </c>
      <c r="N2656" t="s">
        <v>480</v>
      </c>
      <c r="O2656">
        <v>1</v>
      </c>
      <c r="P2656" t="str">
        <f>D2656&amp;"-"&amp;F2656&amp;"-"&amp;G2656&amp;"-"&amp;E2656&amp;"-"&amp;H2656</f>
        <v>B2Sigma-14.5-e-0-2</v>
      </c>
      <c r="Q2656" t="str">
        <f>I2656&amp;"-"&amp;K2656&amp;"-"&amp;L2656&amp;"-"&amp;J2656&amp;"-"&amp;M2656</f>
        <v>X2Pi-14.5-f-0-2</v>
      </c>
      <c r="R2656">
        <f>B2656+S2656</f>
        <v>28603.566611406997</v>
      </c>
      <c r="S2656">
        <f>_xlfn.IFNA(VLOOKUP(Q2656,'MARVEL-X'!A$2:I$1400,7,FALSE),VLOOKUP(Q2656,MARVEL!A$2:J$1522,10,FALSE))</f>
        <v>3313.3066114070002</v>
      </c>
      <c r="T2656">
        <f>IF(P2656=P2655,R2656+T2655,R2656)</f>
        <v>114414.21512879501</v>
      </c>
      <c r="U2656">
        <f>IF(P2656=P2655,1+U2655,1)</f>
        <v>4</v>
      </c>
      <c r="V2656" t="str">
        <f t="shared" si="41"/>
        <v/>
      </c>
      <c r="W2656" t="str">
        <f>IF(V2656="","",IF(ABS(V2656-R2656)&gt;W$1,ABS(V2656-R2656),""))</f>
        <v/>
      </c>
      <c r="X2656" t="str">
        <f>Y2656&amp;"-"&amp;Z2656&amp;"-"&amp;AC2656&amp;"-"&amp;AD2656&amp;"-"&amp;AG2656</f>
        <v>14.5-e-B-0-0.5</v>
      </c>
      <c r="Y2656">
        <f>F2656</f>
        <v>14.5</v>
      </c>
      <c r="Z2656" s="2" t="str">
        <f>G2656</f>
        <v>e</v>
      </c>
      <c r="AA2656">
        <f>_xlfn.IFNA(VLOOKUP(X2656,'duo-out'!A$2:Q$5000,5,FALSE),E2656+10*(H2656-1)+1+_xlfn.IFNA(VLOOKUP(D2656,states!A$2:C$10,3,FALSE),1))</f>
        <v>61</v>
      </c>
      <c r="AB2656" t="str">
        <f>IF(V2656="","",V2656)</f>
        <v/>
      </c>
      <c r="AC2656" s="2" t="str">
        <f>_xlfn.IFNA(VLOOKUP(D2656,states!A$2:C$10,2,FALSE),"XX")</f>
        <v>B</v>
      </c>
      <c r="AD2656">
        <f>E2656</f>
        <v>0</v>
      </c>
      <c r="AE2656">
        <f>_xlfn.IFNA(VLOOKUP(D2656,states!A$2:D$10,4,FALSE),0)</f>
        <v>0</v>
      </c>
      <c r="AF2656">
        <v>0.5</v>
      </c>
      <c r="AG2656">
        <f>IF(AE2656=0,AF2656,IF(AE2656=1,IF(F2656=0.5,0.5,IF(H2656=1,0.5,1.5)),IF(F2656=0.5,0.5,IF(H2656=1,2.5,1.5))))</f>
        <v>0.5</v>
      </c>
      <c r="AH2656" s="7">
        <f>IF(AC2656="XX",0,1/C2656^(1/5)*IF(E2656=0,100,1)/(E2656+1)^(1/4))</f>
        <v>182.05642030260799</v>
      </c>
    </row>
    <row r="2657" spans="1:34">
      <c r="A2657">
        <v>387</v>
      </c>
      <c r="B2657" s="1">
        <v>25705.08</v>
      </c>
      <c r="C2657" s="6">
        <v>0.1033</v>
      </c>
      <c r="D2657" t="s">
        <v>4</v>
      </c>
      <c r="E2657">
        <v>0</v>
      </c>
      <c r="F2657">
        <v>14.5</v>
      </c>
      <c r="G2657" t="s">
        <v>1</v>
      </c>
      <c r="H2657">
        <v>2</v>
      </c>
      <c r="I2657" t="s">
        <v>0</v>
      </c>
      <c r="J2657">
        <v>0</v>
      </c>
      <c r="K2657">
        <v>13.5</v>
      </c>
      <c r="L2657" t="s">
        <v>1</v>
      </c>
      <c r="M2657">
        <v>2</v>
      </c>
      <c r="N2657" t="s">
        <v>443</v>
      </c>
      <c r="O2657">
        <v>1</v>
      </c>
      <c r="P2657" t="str">
        <f>D2657&amp;"-"&amp;F2657&amp;"-"&amp;G2657&amp;"-"&amp;E2657&amp;"-"&amp;H2657</f>
        <v>B2Sigma-14.5-e-0-2</v>
      </c>
      <c r="Q2657" t="str">
        <f>I2657&amp;"-"&amp;K2657&amp;"-"&amp;L2657&amp;"-"&amp;J2657&amp;"-"&amp;M2657</f>
        <v>X2Pi-13.5-e-0-2</v>
      </c>
      <c r="R2657">
        <f>B2657+S2657</f>
        <v>28603.667276520002</v>
      </c>
      <c r="S2657">
        <f>_xlfn.IFNA(VLOOKUP(Q2657,'MARVEL-X'!A$2:I$1400,7,FALSE),VLOOKUP(Q2657,MARVEL!A$2:J$1522,10,FALSE))</f>
        <v>2898.5872765200002</v>
      </c>
      <c r="T2657">
        <f>IF(P2657=P2656,R2657+T2656,R2657)</f>
        <v>143017.882405315</v>
      </c>
      <c r="U2657">
        <f>IF(P2657=P2656,1+U2656,1)</f>
        <v>5</v>
      </c>
      <c r="V2657" t="str">
        <f t="shared" si="41"/>
        <v/>
      </c>
      <c r="W2657" t="str">
        <f>IF(V2657="","",IF(ABS(V2657-R2657)&gt;W$1,ABS(V2657-R2657),""))</f>
        <v/>
      </c>
      <c r="X2657" t="str">
        <f>Y2657&amp;"-"&amp;Z2657&amp;"-"&amp;AC2657&amp;"-"&amp;AD2657&amp;"-"&amp;AG2657</f>
        <v>14.5-e-B-0-0.5</v>
      </c>
      <c r="Y2657">
        <f>F2657</f>
        <v>14.5</v>
      </c>
      <c r="Z2657" s="2" t="str">
        <f>G2657</f>
        <v>e</v>
      </c>
      <c r="AA2657">
        <f>_xlfn.IFNA(VLOOKUP(X2657,'duo-out'!A$2:Q$5000,5,FALSE),E2657+10*(H2657-1)+1+_xlfn.IFNA(VLOOKUP(D2657,states!A$2:C$10,3,FALSE),1))</f>
        <v>61</v>
      </c>
      <c r="AB2657" t="str">
        <f>IF(V2657="","",V2657)</f>
        <v/>
      </c>
      <c r="AC2657" s="2" t="str">
        <f>_xlfn.IFNA(VLOOKUP(D2657,states!A$2:C$10,2,FALSE),"XX")</f>
        <v>B</v>
      </c>
      <c r="AD2657">
        <f>E2657</f>
        <v>0</v>
      </c>
      <c r="AE2657">
        <f>_xlfn.IFNA(VLOOKUP(D2657,states!A$2:D$10,4,FALSE),0)</f>
        <v>0</v>
      </c>
      <c r="AF2657">
        <v>0.5</v>
      </c>
      <c r="AG2657">
        <f>IF(AE2657=0,AF2657,IF(AE2657=1,IF(F2657=0.5,0.5,IF(H2657=1,0.5,1.5)),IF(F2657=0.5,0.5,IF(H2657=1,2.5,1.5))))</f>
        <v>0.5</v>
      </c>
      <c r="AH2657" s="7">
        <f>IF(AC2657="XX",0,1/C2657^(1/5)*IF(E2657=0,100,1)/(E2657+1)^(1/4))</f>
        <v>157.46351278331568</v>
      </c>
    </row>
    <row r="2658" spans="1:34">
      <c r="A2658">
        <v>463</v>
      </c>
      <c r="B2658" s="1">
        <v>24868.31</v>
      </c>
      <c r="C2658" s="6">
        <v>0.1764</v>
      </c>
      <c r="D2658" t="s">
        <v>4</v>
      </c>
      <c r="E2658">
        <v>0</v>
      </c>
      <c r="F2658">
        <v>14.5</v>
      </c>
      <c r="G2658" t="s">
        <v>1</v>
      </c>
      <c r="H2658">
        <v>2</v>
      </c>
      <c r="I2658" t="s">
        <v>0</v>
      </c>
      <c r="J2658">
        <v>0</v>
      </c>
      <c r="K2658">
        <v>15.5</v>
      </c>
      <c r="L2658" t="s">
        <v>1</v>
      </c>
      <c r="M2658">
        <v>2</v>
      </c>
      <c r="N2658" t="s">
        <v>519</v>
      </c>
      <c r="O2658">
        <v>1</v>
      </c>
      <c r="P2658" t="str">
        <f>D2658&amp;"-"&amp;F2658&amp;"-"&amp;G2658&amp;"-"&amp;E2658&amp;"-"&amp;H2658</f>
        <v>B2Sigma-14.5-e-0-2</v>
      </c>
      <c r="Q2658" t="str">
        <f>I2658&amp;"-"&amp;K2658&amp;"-"&amp;L2658&amp;"-"&amp;J2658&amp;"-"&amp;M2658</f>
        <v>X2Pi-15.5-e-0-2</v>
      </c>
      <c r="R2658">
        <f>B2658+S2658</f>
        <v>28603.424629461002</v>
      </c>
      <c r="S2658">
        <f>_xlfn.IFNA(VLOOKUP(Q2658,'MARVEL-X'!A$2:I$1400,7,FALSE),VLOOKUP(Q2658,MARVEL!A$2:J$1522,10,FALSE))</f>
        <v>3735.1146294609998</v>
      </c>
      <c r="T2658">
        <f>IF(P2658=P2657,R2658+T2657,R2658)</f>
        <v>171621.30703477599</v>
      </c>
      <c r="U2658">
        <f>IF(P2658=P2657,1+U2657,1)</f>
        <v>6</v>
      </c>
      <c r="V2658" t="str">
        <f t="shared" si="41"/>
        <v/>
      </c>
      <c r="W2658" t="str">
        <f>IF(V2658="","",IF(ABS(V2658-R2658)&gt;W$1,ABS(V2658-R2658),""))</f>
        <v/>
      </c>
      <c r="X2658" t="str">
        <f>Y2658&amp;"-"&amp;Z2658&amp;"-"&amp;AC2658&amp;"-"&amp;AD2658&amp;"-"&amp;AG2658</f>
        <v>14.5-e-B-0-0.5</v>
      </c>
      <c r="Y2658">
        <f>F2658</f>
        <v>14.5</v>
      </c>
      <c r="Z2658" s="2" t="str">
        <f>G2658</f>
        <v>e</v>
      </c>
      <c r="AA2658">
        <f>_xlfn.IFNA(VLOOKUP(X2658,'duo-out'!A$2:Q$5000,5,FALSE),E2658+10*(H2658-1)+1+_xlfn.IFNA(VLOOKUP(D2658,states!A$2:C$10,3,FALSE),1))</f>
        <v>61</v>
      </c>
      <c r="AB2658" t="str">
        <f>IF(V2658="","",V2658)</f>
        <v/>
      </c>
      <c r="AC2658" s="2" t="str">
        <f>_xlfn.IFNA(VLOOKUP(D2658,states!A$2:C$10,2,FALSE),"XX")</f>
        <v>B</v>
      </c>
      <c r="AD2658">
        <f>E2658</f>
        <v>0</v>
      </c>
      <c r="AE2658">
        <f>_xlfn.IFNA(VLOOKUP(D2658,states!A$2:D$10,4,FALSE),0)</f>
        <v>0</v>
      </c>
      <c r="AF2658">
        <v>0.5</v>
      </c>
      <c r="AG2658">
        <f>IF(AE2658=0,AF2658,IF(AE2658=1,IF(F2658=0.5,0.5,IF(H2658=1,0.5,1.5)),IF(F2658=0.5,0.5,IF(H2658=1,2.5,1.5))))</f>
        <v>0.5</v>
      </c>
      <c r="AH2658" s="7">
        <f>IF(AC2658="XX",0,1/C2658^(1/5)*IF(E2658=0,100,1)/(E2658+1)^(1/4))</f>
        <v>141.481704664972</v>
      </c>
    </row>
    <row r="2659" spans="1:34">
      <c r="A2659">
        <v>6224</v>
      </c>
      <c r="B2659" s="1">
        <v>25704.87</v>
      </c>
      <c r="C2659" s="6">
        <v>0.5</v>
      </c>
      <c r="D2659" t="s">
        <v>4</v>
      </c>
      <c r="E2659">
        <v>0</v>
      </c>
      <c r="F2659">
        <v>14.5</v>
      </c>
      <c r="G2659" t="s">
        <v>1</v>
      </c>
      <c r="H2659">
        <v>2</v>
      </c>
      <c r="I2659" t="s">
        <v>0</v>
      </c>
      <c r="J2659">
        <v>0</v>
      </c>
      <c r="K2659">
        <v>13.5</v>
      </c>
      <c r="L2659" t="s">
        <v>1</v>
      </c>
      <c r="M2659">
        <v>2</v>
      </c>
      <c r="N2659" t="s">
        <v>6280</v>
      </c>
      <c r="O2659">
        <v>1</v>
      </c>
      <c r="P2659" t="str">
        <f>D2659&amp;"-"&amp;F2659&amp;"-"&amp;G2659&amp;"-"&amp;E2659&amp;"-"&amp;H2659</f>
        <v>B2Sigma-14.5-e-0-2</v>
      </c>
      <c r="Q2659" t="str">
        <f>I2659&amp;"-"&amp;K2659&amp;"-"&amp;L2659&amp;"-"&amp;J2659&amp;"-"&amp;M2659</f>
        <v>X2Pi-13.5-e-0-2</v>
      </c>
      <c r="R2659">
        <f>B2659+S2659</f>
        <v>28603.457276519999</v>
      </c>
      <c r="S2659">
        <f>_xlfn.IFNA(VLOOKUP(Q2659,'MARVEL-X'!A$2:I$1400,7,FALSE),VLOOKUP(Q2659,MARVEL!A$2:J$1522,10,FALSE))</f>
        <v>2898.5872765200002</v>
      </c>
      <c r="T2659">
        <f>IF(P2659=P2658,R2659+T2658,R2659)</f>
        <v>200224.76431129599</v>
      </c>
      <c r="U2659">
        <f>IF(P2659=P2658,1+U2658,1)</f>
        <v>7</v>
      </c>
      <c r="V2659">
        <f t="shared" si="41"/>
        <v>28603.537758756571</v>
      </c>
      <c r="W2659">
        <f>IF(V2659="","",IF(ABS(V2659-R2659)&gt;W$1,ABS(V2659-R2659),""))</f>
        <v>8.0482236571697285E-2</v>
      </c>
      <c r="X2659" t="str">
        <f>Y2659&amp;"-"&amp;Z2659&amp;"-"&amp;AC2659&amp;"-"&amp;AD2659&amp;"-"&amp;AG2659</f>
        <v>14.5-e-B-0-0.5</v>
      </c>
      <c r="Y2659">
        <f>F2659</f>
        <v>14.5</v>
      </c>
      <c r="Z2659" s="2" t="str">
        <f>G2659</f>
        <v>e</v>
      </c>
      <c r="AA2659">
        <f>_xlfn.IFNA(VLOOKUP(X2659,'duo-out'!A$2:Q$5000,5,FALSE),E2659+10*(H2659-1)+1+_xlfn.IFNA(VLOOKUP(D2659,states!A$2:C$10,3,FALSE),1))</f>
        <v>61</v>
      </c>
      <c r="AB2659">
        <f>IF(V2659="","",V2659)</f>
        <v>28603.537758756571</v>
      </c>
      <c r="AC2659" s="2" t="str">
        <f>_xlfn.IFNA(VLOOKUP(D2659,states!A$2:C$10,2,FALSE),"XX")</f>
        <v>B</v>
      </c>
      <c r="AD2659">
        <f>E2659</f>
        <v>0</v>
      </c>
      <c r="AE2659">
        <f>_xlfn.IFNA(VLOOKUP(D2659,states!A$2:D$10,4,FALSE),0)</f>
        <v>0</v>
      </c>
      <c r="AF2659">
        <v>0.5</v>
      </c>
      <c r="AG2659">
        <f>IF(AE2659=0,AF2659,IF(AE2659=1,IF(F2659=0.5,0.5,IF(H2659=1,0.5,1.5)),IF(F2659=0.5,0.5,IF(H2659=1,2.5,1.5))))</f>
        <v>0.5</v>
      </c>
      <c r="AH2659" s="7">
        <f>IF(AC2659="XX",0,1/C2659^(1/5)*IF(E2659=0,100,1)/(E2659+1)^(1/4))</f>
        <v>114.86983549970351</v>
      </c>
    </row>
    <row r="2660" spans="1:34">
      <c r="A2660">
        <v>5025</v>
      </c>
      <c r="B2660" s="1">
        <v>24949.31</v>
      </c>
      <c r="C2660" s="6">
        <v>0.2</v>
      </c>
      <c r="D2660" t="s">
        <v>4</v>
      </c>
      <c r="E2660">
        <v>0</v>
      </c>
      <c r="F2660">
        <v>14.5</v>
      </c>
      <c r="G2660" t="s">
        <v>2</v>
      </c>
      <c r="H2660">
        <v>1</v>
      </c>
      <c r="I2660" t="s">
        <v>0</v>
      </c>
      <c r="J2660">
        <v>0</v>
      </c>
      <c r="K2660">
        <v>15.5</v>
      </c>
      <c r="L2660" t="s">
        <v>2</v>
      </c>
      <c r="M2660">
        <v>1</v>
      </c>
      <c r="N2660" t="s">
        <v>5081</v>
      </c>
      <c r="O2660">
        <v>1</v>
      </c>
      <c r="P2660" t="str">
        <f>D2660&amp;"-"&amp;F2660&amp;"-"&amp;G2660&amp;"-"&amp;E2660&amp;"-"&amp;H2660</f>
        <v>B2Sigma-14.5-f-0-1</v>
      </c>
      <c r="Q2660" t="str">
        <f>I2660&amp;"-"&amp;K2660&amp;"-"&amp;L2660&amp;"-"&amp;J2660&amp;"-"&amp;M2660</f>
        <v>X2Pi-15.5-f-0-1</v>
      </c>
      <c r="R2660">
        <f>B2660+S2660</f>
        <v>28254.73483352</v>
      </c>
      <c r="S2660">
        <f>_xlfn.IFNA(VLOOKUP(Q2660,'MARVEL-X'!A$2:I$1400,7,FALSE),VLOOKUP(Q2660,MARVEL!A$2:J$1522,10,FALSE))</f>
        <v>3305.42483352</v>
      </c>
      <c r="T2660">
        <f>IF(P2660=P2659,R2660+T2659,R2660)</f>
        <v>28254.73483352</v>
      </c>
      <c r="U2660">
        <f>IF(P2660=P2659,1+U2659,1)</f>
        <v>1</v>
      </c>
      <c r="V2660" t="str">
        <f t="shared" si="41"/>
        <v/>
      </c>
      <c r="W2660" t="str">
        <f>IF(V2660="","",IF(ABS(V2660-R2660)&gt;W$1,ABS(V2660-R2660),""))</f>
        <v/>
      </c>
      <c r="X2660" t="str">
        <f>Y2660&amp;"-"&amp;Z2660&amp;"-"&amp;AC2660&amp;"-"&amp;AD2660&amp;"-"&amp;AG2660</f>
        <v>14.5-f-B-0-0.5</v>
      </c>
      <c r="Y2660">
        <f>F2660</f>
        <v>14.5</v>
      </c>
      <c r="Z2660" s="2" t="str">
        <f>G2660</f>
        <v>f</v>
      </c>
      <c r="AA2660">
        <f>_xlfn.IFNA(VLOOKUP(X2660,'duo-out'!A$2:Q$5000,5,FALSE),E2660+10*(H2660-1)+1+_xlfn.IFNA(VLOOKUP(D2660,states!A$2:C$10,3,FALSE),1))</f>
        <v>51</v>
      </c>
      <c r="AB2660" t="str">
        <f>IF(V2660="","",V2660)</f>
        <v/>
      </c>
      <c r="AC2660" s="2" t="str">
        <f>_xlfn.IFNA(VLOOKUP(D2660,states!A$2:C$10,2,FALSE),"XX")</f>
        <v>B</v>
      </c>
      <c r="AD2660">
        <f>E2660</f>
        <v>0</v>
      </c>
      <c r="AE2660">
        <f>_xlfn.IFNA(VLOOKUP(D2660,states!A$2:D$10,4,FALSE),0)</f>
        <v>0</v>
      </c>
      <c r="AF2660">
        <v>0.5</v>
      </c>
      <c r="AG2660">
        <f>IF(AE2660=0,AF2660,IF(AE2660=1,IF(F2660=0.5,0.5,IF(H2660=1,0.5,1.5)),IF(F2660=0.5,0.5,IF(H2660=1,2.5,1.5))))</f>
        <v>0.5</v>
      </c>
      <c r="AH2660" s="7">
        <f>IF(AC2660="XX",0,1/C2660^(1/5)*IF(E2660=0,100,1)/(E2660+1)^(1/4))</f>
        <v>137.97296614612148</v>
      </c>
    </row>
    <row r="2661" spans="1:34">
      <c r="A2661">
        <v>5061</v>
      </c>
      <c r="B2661" s="1">
        <v>25736.639999999999</v>
      </c>
      <c r="C2661" s="6">
        <v>0.2</v>
      </c>
      <c r="D2661" t="s">
        <v>4</v>
      </c>
      <c r="E2661">
        <v>0</v>
      </c>
      <c r="F2661">
        <v>14.5</v>
      </c>
      <c r="G2661" t="s">
        <v>2</v>
      </c>
      <c r="H2661">
        <v>1</v>
      </c>
      <c r="I2661" t="s">
        <v>0</v>
      </c>
      <c r="J2661">
        <v>0</v>
      </c>
      <c r="K2661">
        <v>13.5</v>
      </c>
      <c r="L2661" t="s">
        <v>2</v>
      </c>
      <c r="M2661">
        <v>1</v>
      </c>
      <c r="N2661" t="s">
        <v>5117</v>
      </c>
      <c r="O2661">
        <v>1</v>
      </c>
      <c r="P2661" t="str">
        <f>D2661&amp;"-"&amp;F2661&amp;"-"&amp;G2661&amp;"-"&amp;E2661&amp;"-"&amp;H2661</f>
        <v>B2Sigma-14.5-f-0-1</v>
      </c>
      <c r="Q2661" t="str">
        <f>I2661&amp;"-"&amp;K2661&amp;"-"&amp;L2661&amp;"-"&amp;J2661&amp;"-"&amp;M2661</f>
        <v>X2Pi-13.5-f-0-1</v>
      </c>
      <c r="R2661">
        <f>B2661+S2661</f>
        <v>28254.820084056999</v>
      </c>
      <c r="S2661">
        <f>_xlfn.IFNA(VLOOKUP(Q2661,'MARVEL-X'!A$2:I$1400,7,FALSE),VLOOKUP(Q2661,MARVEL!A$2:J$1522,10,FALSE))</f>
        <v>2518.1800840569999</v>
      </c>
      <c r="T2661">
        <f>IF(P2661=P2660,R2661+T2660,R2661)</f>
        <v>56509.554917576999</v>
      </c>
      <c r="U2661">
        <f>IF(P2661=P2660,1+U2660,1)</f>
        <v>2</v>
      </c>
      <c r="V2661" t="str">
        <f t="shared" si="41"/>
        <v/>
      </c>
      <c r="W2661" t="str">
        <f>IF(V2661="","",IF(ABS(V2661-R2661)&gt;W$1,ABS(V2661-R2661),""))</f>
        <v/>
      </c>
      <c r="X2661" t="str">
        <f>Y2661&amp;"-"&amp;Z2661&amp;"-"&amp;AC2661&amp;"-"&amp;AD2661&amp;"-"&amp;AG2661</f>
        <v>14.5-f-B-0-0.5</v>
      </c>
      <c r="Y2661">
        <f>F2661</f>
        <v>14.5</v>
      </c>
      <c r="Z2661" s="2" t="str">
        <f>G2661</f>
        <v>f</v>
      </c>
      <c r="AA2661">
        <f>_xlfn.IFNA(VLOOKUP(X2661,'duo-out'!A$2:Q$5000,5,FALSE),E2661+10*(H2661-1)+1+_xlfn.IFNA(VLOOKUP(D2661,states!A$2:C$10,3,FALSE),1))</f>
        <v>51</v>
      </c>
      <c r="AB2661" t="str">
        <f>IF(V2661="","",V2661)</f>
        <v/>
      </c>
      <c r="AC2661" s="2" t="str">
        <f>_xlfn.IFNA(VLOOKUP(D2661,states!A$2:C$10,2,FALSE),"XX")</f>
        <v>B</v>
      </c>
      <c r="AD2661">
        <f>E2661</f>
        <v>0</v>
      </c>
      <c r="AE2661">
        <f>_xlfn.IFNA(VLOOKUP(D2661,states!A$2:D$10,4,FALSE),0)</f>
        <v>0</v>
      </c>
      <c r="AF2661">
        <v>0.5</v>
      </c>
      <c r="AG2661">
        <f>IF(AE2661=0,AF2661,IF(AE2661=1,IF(F2661=0.5,0.5,IF(H2661=1,0.5,1.5)),IF(F2661=0.5,0.5,IF(H2661=1,2.5,1.5))))</f>
        <v>0.5</v>
      </c>
      <c r="AH2661" s="7">
        <f>IF(AC2661="XX",0,1/C2661^(1/5)*IF(E2661=0,100,1)/(E2661+1)^(1/4))</f>
        <v>137.97296614612148</v>
      </c>
    </row>
    <row r="2662" spans="1:34">
      <c r="A2662">
        <v>5043</v>
      </c>
      <c r="B2662" s="1">
        <v>25348.17</v>
      </c>
      <c r="C2662" s="6">
        <v>0.2</v>
      </c>
      <c r="D2662" t="s">
        <v>4</v>
      </c>
      <c r="E2662">
        <v>0</v>
      </c>
      <c r="F2662">
        <v>14.5</v>
      </c>
      <c r="G2662" t="s">
        <v>2</v>
      </c>
      <c r="H2662">
        <v>1</v>
      </c>
      <c r="I2662" t="s">
        <v>0</v>
      </c>
      <c r="J2662">
        <v>0</v>
      </c>
      <c r="K2662">
        <v>14.5</v>
      </c>
      <c r="L2662" t="s">
        <v>1</v>
      </c>
      <c r="M2662">
        <v>1</v>
      </c>
      <c r="N2662" t="s">
        <v>5099</v>
      </c>
      <c r="O2662">
        <v>1</v>
      </c>
      <c r="P2662" t="str">
        <f>D2662&amp;"-"&amp;F2662&amp;"-"&amp;G2662&amp;"-"&amp;E2662&amp;"-"&amp;H2662</f>
        <v>B2Sigma-14.5-f-0-1</v>
      </c>
      <c r="Q2662" t="str">
        <f>I2662&amp;"-"&amp;K2662&amp;"-"&amp;L2662&amp;"-"&amp;J2662&amp;"-"&amp;M2662</f>
        <v>X2Pi-14.5-e-0-1</v>
      </c>
      <c r="R2662">
        <f>B2662+S2662</f>
        <v>28254.780760217996</v>
      </c>
      <c r="S2662">
        <f>_xlfn.IFNA(VLOOKUP(Q2662,'MARVEL-X'!A$2:I$1400,7,FALSE),VLOOKUP(Q2662,MARVEL!A$2:J$1522,10,FALSE))</f>
        <v>2906.610760218</v>
      </c>
      <c r="T2662">
        <f>IF(P2662=P2661,R2662+T2661,R2662)</f>
        <v>84764.335677794996</v>
      </c>
      <c r="U2662">
        <f>IF(P2662=P2661,1+U2661,1)</f>
        <v>3</v>
      </c>
      <c r="V2662" t="str">
        <f t="shared" si="41"/>
        <v/>
      </c>
      <c r="W2662" t="str">
        <f>IF(V2662="","",IF(ABS(V2662-R2662)&gt;W$1,ABS(V2662-R2662),""))</f>
        <v/>
      </c>
      <c r="X2662" t="str">
        <f>Y2662&amp;"-"&amp;Z2662&amp;"-"&amp;AC2662&amp;"-"&amp;AD2662&amp;"-"&amp;AG2662</f>
        <v>14.5-f-B-0-0.5</v>
      </c>
      <c r="Y2662">
        <f>F2662</f>
        <v>14.5</v>
      </c>
      <c r="Z2662" s="2" t="str">
        <f>G2662</f>
        <v>f</v>
      </c>
      <c r="AA2662">
        <f>_xlfn.IFNA(VLOOKUP(X2662,'duo-out'!A$2:Q$5000,5,FALSE),E2662+10*(H2662-1)+1+_xlfn.IFNA(VLOOKUP(D2662,states!A$2:C$10,3,FALSE),1))</f>
        <v>51</v>
      </c>
      <c r="AB2662" t="str">
        <f>IF(V2662="","",V2662)</f>
        <v/>
      </c>
      <c r="AC2662" s="2" t="str">
        <f>_xlfn.IFNA(VLOOKUP(D2662,states!A$2:C$10,2,FALSE),"XX")</f>
        <v>B</v>
      </c>
      <c r="AD2662">
        <f>E2662</f>
        <v>0</v>
      </c>
      <c r="AE2662">
        <f>_xlfn.IFNA(VLOOKUP(D2662,states!A$2:D$10,4,FALSE),0)</f>
        <v>0</v>
      </c>
      <c r="AF2662">
        <v>0.5</v>
      </c>
      <c r="AG2662">
        <f>IF(AE2662=0,AF2662,IF(AE2662=1,IF(F2662=0.5,0.5,IF(H2662=1,0.5,1.5)),IF(F2662=0.5,0.5,IF(H2662=1,2.5,1.5))))</f>
        <v>0.5</v>
      </c>
      <c r="AH2662" s="7">
        <f>IF(AC2662="XX",0,1/C2662^(1/5)*IF(E2662=0,100,1)/(E2662+1)^(1/4))</f>
        <v>137.97296614612148</v>
      </c>
    </row>
    <row r="2663" spans="1:34">
      <c r="A2663">
        <v>4285</v>
      </c>
      <c r="B2663" s="1">
        <v>25348.191999999999</v>
      </c>
      <c r="C2663" s="6">
        <v>4.1349999999999998E-2</v>
      </c>
      <c r="D2663" t="s">
        <v>4</v>
      </c>
      <c r="E2663">
        <v>0</v>
      </c>
      <c r="F2663">
        <v>14.5</v>
      </c>
      <c r="G2663" t="s">
        <v>2</v>
      </c>
      <c r="H2663">
        <v>1</v>
      </c>
      <c r="I2663" t="s">
        <v>0</v>
      </c>
      <c r="J2663">
        <v>0</v>
      </c>
      <c r="K2663">
        <v>14.5</v>
      </c>
      <c r="L2663" t="s">
        <v>1</v>
      </c>
      <c r="M2663">
        <v>1</v>
      </c>
      <c r="N2663" t="s">
        <v>4341</v>
      </c>
      <c r="O2663">
        <v>1</v>
      </c>
      <c r="P2663" t="str">
        <f>D2663&amp;"-"&amp;F2663&amp;"-"&amp;G2663&amp;"-"&amp;E2663&amp;"-"&amp;H2663</f>
        <v>B2Sigma-14.5-f-0-1</v>
      </c>
      <c r="Q2663" t="str">
        <f>I2663&amp;"-"&amp;K2663&amp;"-"&amp;L2663&amp;"-"&amp;J2663&amp;"-"&amp;M2663</f>
        <v>X2Pi-14.5-e-0-1</v>
      </c>
      <c r="R2663">
        <f>B2663+S2663</f>
        <v>28254.802760218001</v>
      </c>
      <c r="S2663">
        <f>_xlfn.IFNA(VLOOKUP(Q2663,'MARVEL-X'!A$2:I$1400,7,FALSE),VLOOKUP(Q2663,MARVEL!A$2:J$1522,10,FALSE))</f>
        <v>2906.610760218</v>
      </c>
      <c r="T2663">
        <f>IF(P2663=P2662,R2663+T2662,R2663)</f>
        <v>113019.138438013</v>
      </c>
      <c r="U2663">
        <f>IF(P2663=P2662,1+U2662,1)</f>
        <v>4</v>
      </c>
      <c r="V2663" t="str">
        <f t="shared" si="41"/>
        <v/>
      </c>
      <c r="W2663" t="str">
        <f>IF(V2663="","",IF(ABS(V2663-R2663)&gt;W$1,ABS(V2663-R2663),""))</f>
        <v/>
      </c>
      <c r="X2663" t="str">
        <f>Y2663&amp;"-"&amp;Z2663&amp;"-"&amp;AC2663&amp;"-"&amp;AD2663&amp;"-"&amp;AG2663</f>
        <v>14.5-f-B-0-0.5</v>
      </c>
      <c r="Y2663">
        <f>F2663</f>
        <v>14.5</v>
      </c>
      <c r="Z2663" s="2" t="str">
        <f>G2663</f>
        <v>f</v>
      </c>
      <c r="AA2663">
        <f>_xlfn.IFNA(VLOOKUP(X2663,'duo-out'!A$2:Q$5000,5,FALSE),E2663+10*(H2663-1)+1+_xlfn.IFNA(VLOOKUP(D2663,states!A$2:C$10,3,FALSE),1))</f>
        <v>51</v>
      </c>
      <c r="AB2663" t="str">
        <f>IF(V2663="","",V2663)</f>
        <v/>
      </c>
      <c r="AC2663" s="2" t="str">
        <f>_xlfn.IFNA(VLOOKUP(D2663,states!A$2:C$10,2,FALSE),"XX")</f>
        <v>B</v>
      </c>
      <c r="AD2663">
        <f>E2663</f>
        <v>0</v>
      </c>
      <c r="AE2663">
        <f>_xlfn.IFNA(VLOOKUP(D2663,states!A$2:D$10,4,FALSE),0)</f>
        <v>0</v>
      </c>
      <c r="AF2663">
        <v>0.5</v>
      </c>
      <c r="AG2663">
        <f>IF(AE2663=0,AF2663,IF(AE2663=1,IF(F2663=0.5,0.5,IF(H2663=1,0.5,1.5)),IF(F2663=0.5,0.5,IF(H2663=1,2.5,1.5))))</f>
        <v>0.5</v>
      </c>
      <c r="AH2663" s="7">
        <f>IF(AC2663="XX",0,1/C2663^(1/5)*IF(E2663=0,100,1)/(E2663+1)^(1/4))</f>
        <v>189.10582093291723</v>
      </c>
    </row>
    <row r="2664" spans="1:34">
      <c r="A2664">
        <v>4260</v>
      </c>
      <c r="B2664" s="1">
        <v>25736.615600000001</v>
      </c>
      <c r="C2664" s="6">
        <v>4.428E-2</v>
      </c>
      <c r="D2664" t="s">
        <v>4</v>
      </c>
      <c r="E2664">
        <v>0</v>
      </c>
      <c r="F2664">
        <v>14.5</v>
      </c>
      <c r="G2664" t="s">
        <v>2</v>
      </c>
      <c r="H2664">
        <v>1</v>
      </c>
      <c r="I2664" t="s">
        <v>0</v>
      </c>
      <c r="J2664">
        <v>0</v>
      </c>
      <c r="K2664">
        <v>13.5</v>
      </c>
      <c r="L2664" t="s">
        <v>2</v>
      </c>
      <c r="M2664">
        <v>1</v>
      </c>
      <c r="N2664" t="s">
        <v>4316</v>
      </c>
      <c r="O2664">
        <v>1</v>
      </c>
      <c r="P2664" t="str">
        <f>D2664&amp;"-"&amp;F2664&amp;"-"&amp;G2664&amp;"-"&amp;E2664&amp;"-"&amp;H2664</f>
        <v>B2Sigma-14.5-f-0-1</v>
      </c>
      <c r="Q2664" t="str">
        <f>I2664&amp;"-"&amp;K2664&amp;"-"&amp;L2664&amp;"-"&amp;J2664&amp;"-"&amp;M2664</f>
        <v>X2Pi-13.5-f-0-1</v>
      </c>
      <c r="R2664">
        <f>B2664+S2664</f>
        <v>28254.795684057</v>
      </c>
      <c r="S2664">
        <f>_xlfn.IFNA(VLOOKUP(Q2664,'MARVEL-X'!A$2:I$1400,7,FALSE),VLOOKUP(Q2664,MARVEL!A$2:J$1522,10,FALSE))</f>
        <v>2518.1800840569999</v>
      </c>
      <c r="T2664">
        <f>IF(P2664=P2663,R2664+T2663,R2664)</f>
        <v>141273.93412207</v>
      </c>
      <c r="U2664">
        <f>IF(P2664=P2663,1+U2663,1)</f>
        <v>5</v>
      </c>
      <c r="V2664" t="str">
        <f t="shared" si="41"/>
        <v/>
      </c>
      <c r="W2664" t="str">
        <f>IF(V2664="","",IF(ABS(V2664-R2664)&gt;W$1,ABS(V2664-R2664),""))</f>
        <v/>
      </c>
      <c r="X2664" t="str">
        <f>Y2664&amp;"-"&amp;Z2664&amp;"-"&amp;AC2664&amp;"-"&amp;AD2664&amp;"-"&amp;AG2664</f>
        <v>14.5-f-B-0-0.5</v>
      </c>
      <c r="Y2664">
        <f>F2664</f>
        <v>14.5</v>
      </c>
      <c r="Z2664" s="2" t="str">
        <f>G2664</f>
        <v>f</v>
      </c>
      <c r="AA2664">
        <f>_xlfn.IFNA(VLOOKUP(X2664,'duo-out'!A$2:Q$5000,5,FALSE),E2664+10*(H2664-1)+1+_xlfn.IFNA(VLOOKUP(D2664,states!A$2:C$10,3,FALSE),1))</f>
        <v>51</v>
      </c>
      <c r="AB2664" t="str">
        <f>IF(V2664="","",V2664)</f>
        <v/>
      </c>
      <c r="AC2664" s="2" t="str">
        <f>_xlfn.IFNA(VLOOKUP(D2664,states!A$2:C$10,2,FALSE),"XX")</f>
        <v>B</v>
      </c>
      <c r="AD2664">
        <f>E2664</f>
        <v>0</v>
      </c>
      <c r="AE2664">
        <f>_xlfn.IFNA(VLOOKUP(D2664,states!A$2:D$10,4,FALSE),0)</f>
        <v>0</v>
      </c>
      <c r="AF2664">
        <v>0.5</v>
      </c>
      <c r="AG2664">
        <f>IF(AE2664=0,AF2664,IF(AE2664=1,IF(F2664=0.5,0.5,IF(H2664=1,0.5,1.5)),IF(F2664=0.5,0.5,IF(H2664=1,2.5,1.5))))</f>
        <v>0.5</v>
      </c>
      <c r="AH2664" s="7">
        <f>IF(AC2664="XX",0,1/C2664^(1/5)*IF(E2664=0,100,1)/(E2664+1)^(1/4))</f>
        <v>186.53420371728504</v>
      </c>
    </row>
    <row r="2665" spans="1:34">
      <c r="A2665">
        <v>3054</v>
      </c>
      <c r="B2665" s="1">
        <v>25348.1698</v>
      </c>
      <c r="C2665" s="6">
        <v>1.4489999999999999E-2</v>
      </c>
      <c r="D2665" t="s">
        <v>4</v>
      </c>
      <c r="E2665">
        <v>0</v>
      </c>
      <c r="F2665">
        <v>14.5</v>
      </c>
      <c r="G2665" t="s">
        <v>2</v>
      </c>
      <c r="H2665">
        <v>1</v>
      </c>
      <c r="I2665" t="s">
        <v>0</v>
      </c>
      <c r="J2665">
        <v>0</v>
      </c>
      <c r="K2665">
        <v>14.5</v>
      </c>
      <c r="L2665" t="s">
        <v>1</v>
      </c>
      <c r="M2665">
        <v>1</v>
      </c>
      <c r="N2665" t="s">
        <v>3110</v>
      </c>
      <c r="O2665">
        <v>1</v>
      </c>
      <c r="P2665" t="str">
        <f>D2665&amp;"-"&amp;F2665&amp;"-"&amp;G2665&amp;"-"&amp;E2665&amp;"-"&amp;H2665</f>
        <v>B2Sigma-14.5-f-0-1</v>
      </c>
      <c r="Q2665" t="str">
        <f>I2665&amp;"-"&amp;K2665&amp;"-"&amp;L2665&amp;"-"&amp;J2665&amp;"-"&amp;M2665</f>
        <v>X2Pi-14.5-e-0-1</v>
      </c>
      <c r="R2665">
        <f>B2665+S2665</f>
        <v>28254.780560218001</v>
      </c>
      <c r="S2665">
        <f>_xlfn.IFNA(VLOOKUP(Q2665,'MARVEL-X'!A$2:I$1400,7,FALSE),VLOOKUP(Q2665,MARVEL!A$2:J$1522,10,FALSE))</f>
        <v>2906.610760218</v>
      </c>
      <c r="T2665">
        <f>IF(P2665=P2664,R2665+T2664,R2665)</f>
        <v>169528.714682288</v>
      </c>
      <c r="U2665">
        <f>IF(P2665=P2664,1+U2664,1)</f>
        <v>6</v>
      </c>
      <c r="V2665" t="str">
        <f t="shared" si="41"/>
        <v/>
      </c>
      <c r="W2665" t="str">
        <f>IF(V2665="","",IF(ABS(V2665-R2665)&gt;W$1,ABS(V2665-R2665),""))</f>
        <v/>
      </c>
      <c r="X2665" t="str">
        <f>Y2665&amp;"-"&amp;Z2665&amp;"-"&amp;AC2665&amp;"-"&amp;AD2665&amp;"-"&amp;AG2665</f>
        <v>14.5-f-B-0-0.5</v>
      </c>
      <c r="Y2665">
        <f>F2665</f>
        <v>14.5</v>
      </c>
      <c r="Z2665" s="2" t="str">
        <f>G2665</f>
        <v>f</v>
      </c>
      <c r="AA2665">
        <f>_xlfn.IFNA(VLOOKUP(X2665,'duo-out'!A$2:Q$5000,5,FALSE),E2665+10*(H2665-1)+1+_xlfn.IFNA(VLOOKUP(D2665,states!A$2:C$10,3,FALSE),1))</f>
        <v>51</v>
      </c>
      <c r="AB2665" t="str">
        <f>IF(V2665="","",V2665)</f>
        <v/>
      </c>
      <c r="AC2665" s="2" t="str">
        <f>_xlfn.IFNA(VLOOKUP(D2665,states!A$2:C$10,2,FALSE),"XX")</f>
        <v>B</v>
      </c>
      <c r="AD2665">
        <f>E2665</f>
        <v>0</v>
      </c>
      <c r="AE2665">
        <f>_xlfn.IFNA(VLOOKUP(D2665,states!A$2:D$10,4,FALSE),0)</f>
        <v>0</v>
      </c>
      <c r="AF2665">
        <v>0.5</v>
      </c>
      <c r="AG2665">
        <f>IF(AE2665=0,AF2665,IF(AE2665=1,IF(F2665=0.5,0.5,IF(H2665=1,0.5,1.5)),IF(F2665=0.5,0.5,IF(H2665=1,2.5,1.5))))</f>
        <v>0.5</v>
      </c>
      <c r="AH2665" s="7">
        <f>IF(AC2665="XX",0,1/C2665^(1/5)*IF(E2665=0,100,1)/(E2665+1)^(1/4))</f>
        <v>233.2310260686628</v>
      </c>
    </row>
    <row r="2666" spans="1:34">
      <c r="A2666">
        <v>442</v>
      </c>
      <c r="B2666" s="1">
        <v>24949.16</v>
      </c>
      <c r="C2666" s="6">
        <v>0.2077</v>
      </c>
      <c r="D2666" t="s">
        <v>4</v>
      </c>
      <c r="E2666">
        <v>0</v>
      </c>
      <c r="F2666">
        <v>14.5</v>
      </c>
      <c r="G2666" t="s">
        <v>2</v>
      </c>
      <c r="H2666">
        <v>1</v>
      </c>
      <c r="I2666" t="s">
        <v>0</v>
      </c>
      <c r="J2666">
        <v>0</v>
      </c>
      <c r="K2666">
        <v>15.5</v>
      </c>
      <c r="L2666" t="s">
        <v>2</v>
      </c>
      <c r="M2666">
        <v>1</v>
      </c>
      <c r="N2666" t="s">
        <v>498</v>
      </c>
      <c r="O2666">
        <v>1</v>
      </c>
      <c r="P2666" t="str">
        <f>D2666&amp;"-"&amp;F2666&amp;"-"&amp;G2666&amp;"-"&amp;E2666&amp;"-"&amp;H2666</f>
        <v>B2Sigma-14.5-f-0-1</v>
      </c>
      <c r="Q2666" t="str">
        <f>I2666&amp;"-"&amp;K2666&amp;"-"&amp;L2666&amp;"-"&amp;J2666&amp;"-"&amp;M2666</f>
        <v>X2Pi-15.5-f-0-1</v>
      </c>
      <c r="R2666">
        <f>B2666+S2666</f>
        <v>28254.584833519999</v>
      </c>
      <c r="S2666">
        <f>_xlfn.IFNA(VLOOKUP(Q2666,'MARVEL-X'!A$2:I$1400,7,FALSE),VLOOKUP(Q2666,MARVEL!A$2:J$1522,10,FALSE))</f>
        <v>3305.42483352</v>
      </c>
      <c r="T2666">
        <f>IF(P2666=P2665,R2666+T2665,R2666)</f>
        <v>197783.299515808</v>
      </c>
      <c r="U2666">
        <f>IF(P2666=P2665,1+U2665,1)</f>
        <v>7</v>
      </c>
      <c r="V2666" t="str">
        <f t="shared" si="41"/>
        <v/>
      </c>
      <c r="W2666" t="str">
        <f>IF(V2666="","",IF(ABS(V2666-R2666)&gt;W$1,ABS(V2666-R2666),""))</f>
        <v/>
      </c>
      <c r="X2666" t="str">
        <f>Y2666&amp;"-"&amp;Z2666&amp;"-"&amp;AC2666&amp;"-"&amp;AD2666&amp;"-"&amp;AG2666</f>
        <v>14.5-f-B-0-0.5</v>
      </c>
      <c r="Y2666">
        <f>F2666</f>
        <v>14.5</v>
      </c>
      <c r="Z2666" s="2" t="str">
        <f>G2666</f>
        <v>f</v>
      </c>
      <c r="AA2666">
        <f>_xlfn.IFNA(VLOOKUP(X2666,'duo-out'!A$2:Q$5000,5,FALSE),E2666+10*(H2666-1)+1+_xlfn.IFNA(VLOOKUP(D2666,states!A$2:C$10,3,FALSE),1))</f>
        <v>51</v>
      </c>
      <c r="AB2666" t="str">
        <f>IF(V2666="","",V2666)</f>
        <v/>
      </c>
      <c r="AC2666" s="2" t="str">
        <f>_xlfn.IFNA(VLOOKUP(D2666,states!A$2:C$10,2,FALSE),"XX")</f>
        <v>B</v>
      </c>
      <c r="AD2666">
        <f>E2666</f>
        <v>0</v>
      </c>
      <c r="AE2666">
        <f>_xlfn.IFNA(VLOOKUP(D2666,states!A$2:D$10,4,FALSE),0)</f>
        <v>0</v>
      </c>
      <c r="AF2666">
        <v>0.5</v>
      </c>
      <c r="AG2666">
        <f>IF(AE2666=0,AF2666,IF(AE2666=1,IF(F2666=0.5,0.5,IF(H2666=1,0.5,1.5)),IF(F2666=0.5,0.5,IF(H2666=1,2.5,1.5))))</f>
        <v>0.5</v>
      </c>
      <c r="AH2666" s="7">
        <f>IF(AC2666="XX",0,1/C2666^(1/5)*IF(E2666=0,100,1)/(E2666+1)^(1/4))</f>
        <v>136.9344433498058</v>
      </c>
    </row>
    <row r="2667" spans="1:34">
      <c r="A2667">
        <v>404</v>
      </c>
      <c r="B2667" s="1">
        <v>25348.16</v>
      </c>
      <c r="C2667" s="6">
        <v>0.05</v>
      </c>
      <c r="D2667" t="s">
        <v>4</v>
      </c>
      <c r="E2667">
        <v>0</v>
      </c>
      <c r="F2667">
        <v>14.5</v>
      </c>
      <c r="G2667" t="s">
        <v>2</v>
      </c>
      <c r="H2667">
        <v>1</v>
      </c>
      <c r="I2667" t="s">
        <v>0</v>
      </c>
      <c r="J2667">
        <v>0</v>
      </c>
      <c r="K2667">
        <v>14.5</v>
      </c>
      <c r="L2667" t="s">
        <v>1</v>
      </c>
      <c r="M2667">
        <v>1</v>
      </c>
      <c r="N2667" t="s">
        <v>460</v>
      </c>
      <c r="O2667">
        <v>1</v>
      </c>
      <c r="P2667" t="str">
        <f>D2667&amp;"-"&amp;F2667&amp;"-"&amp;G2667&amp;"-"&amp;E2667&amp;"-"&amp;H2667</f>
        <v>B2Sigma-14.5-f-0-1</v>
      </c>
      <c r="Q2667" t="str">
        <f>I2667&amp;"-"&amp;K2667&amp;"-"&amp;L2667&amp;"-"&amp;J2667&amp;"-"&amp;M2667</f>
        <v>X2Pi-14.5-e-0-1</v>
      </c>
      <c r="R2667">
        <f>B2667+S2667</f>
        <v>28254.770760218002</v>
      </c>
      <c r="S2667">
        <f>_xlfn.IFNA(VLOOKUP(Q2667,'MARVEL-X'!A$2:I$1400,7,FALSE),VLOOKUP(Q2667,MARVEL!A$2:J$1522,10,FALSE))</f>
        <v>2906.610760218</v>
      </c>
      <c r="T2667">
        <f>IF(P2667=P2666,R2667+T2666,R2667)</f>
        <v>226038.070276026</v>
      </c>
      <c r="U2667">
        <f>IF(P2667=P2666,1+U2666,1)</f>
        <v>8</v>
      </c>
      <c r="V2667" t="str">
        <f t="shared" si="41"/>
        <v/>
      </c>
      <c r="W2667" t="str">
        <f>IF(V2667="","",IF(ABS(V2667-R2667)&gt;W$1,ABS(V2667-R2667),""))</f>
        <v/>
      </c>
      <c r="X2667" t="str">
        <f>Y2667&amp;"-"&amp;Z2667&amp;"-"&amp;AC2667&amp;"-"&amp;AD2667&amp;"-"&amp;AG2667</f>
        <v>14.5-f-B-0-0.5</v>
      </c>
      <c r="Y2667">
        <f>F2667</f>
        <v>14.5</v>
      </c>
      <c r="Z2667" s="2" t="str">
        <f>G2667</f>
        <v>f</v>
      </c>
      <c r="AA2667">
        <f>_xlfn.IFNA(VLOOKUP(X2667,'duo-out'!A$2:Q$5000,5,FALSE),E2667+10*(H2667-1)+1+_xlfn.IFNA(VLOOKUP(D2667,states!A$2:C$10,3,FALSE),1))</f>
        <v>51</v>
      </c>
      <c r="AB2667" t="str">
        <f>IF(V2667="","",V2667)</f>
        <v/>
      </c>
      <c r="AC2667" s="2" t="str">
        <f>_xlfn.IFNA(VLOOKUP(D2667,states!A$2:C$10,2,FALSE),"XX")</f>
        <v>B</v>
      </c>
      <c r="AD2667">
        <f>E2667</f>
        <v>0</v>
      </c>
      <c r="AE2667">
        <f>_xlfn.IFNA(VLOOKUP(D2667,states!A$2:D$10,4,FALSE),0)</f>
        <v>0</v>
      </c>
      <c r="AF2667">
        <v>0.5</v>
      </c>
      <c r="AG2667">
        <f>IF(AE2667=0,AF2667,IF(AE2667=1,IF(F2667=0.5,0.5,IF(H2667=1,0.5,1.5)),IF(F2667=0.5,0.5,IF(H2667=1,2.5,1.5))))</f>
        <v>0.5</v>
      </c>
      <c r="AH2667" s="7">
        <f>IF(AC2667="XX",0,1/C2667^(1/5)*IF(E2667=0,100,1)/(E2667+1)^(1/4))</f>
        <v>182.05642030260799</v>
      </c>
    </row>
    <row r="2668" spans="1:34">
      <c r="A2668">
        <v>368</v>
      </c>
      <c r="B2668" s="1">
        <v>25736.6</v>
      </c>
      <c r="C2668" s="6">
        <v>0.05</v>
      </c>
      <c r="D2668" t="s">
        <v>4</v>
      </c>
      <c r="E2668">
        <v>0</v>
      </c>
      <c r="F2668">
        <v>14.5</v>
      </c>
      <c r="G2668" t="s">
        <v>2</v>
      </c>
      <c r="H2668">
        <v>1</v>
      </c>
      <c r="I2668" t="s">
        <v>0</v>
      </c>
      <c r="J2668">
        <v>0</v>
      </c>
      <c r="K2668">
        <v>13.5</v>
      </c>
      <c r="L2668" t="s">
        <v>2</v>
      </c>
      <c r="M2668">
        <v>1</v>
      </c>
      <c r="N2668" t="s">
        <v>424</v>
      </c>
      <c r="O2668">
        <v>1</v>
      </c>
      <c r="P2668" t="str">
        <f>D2668&amp;"-"&amp;F2668&amp;"-"&amp;G2668&amp;"-"&amp;E2668&amp;"-"&amp;H2668</f>
        <v>B2Sigma-14.5-f-0-1</v>
      </c>
      <c r="Q2668" t="str">
        <f>I2668&amp;"-"&amp;K2668&amp;"-"&amp;L2668&amp;"-"&amp;J2668&amp;"-"&amp;M2668</f>
        <v>X2Pi-13.5-f-0-1</v>
      </c>
      <c r="R2668">
        <f>B2668+S2668</f>
        <v>28254.780084056998</v>
      </c>
      <c r="S2668">
        <f>_xlfn.IFNA(VLOOKUP(Q2668,'MARVEL-X'!A$2:I$1400,7,FALSE),VLOOKUP(Q2668,MARVEL!A$2:J$1522,10,FALSE))</f>
        <v>2518.1800840569999</v>
      </c>
      <c r="T2668">
        <f>IF(P2668=P2667,R2668+T2667,R2668)</f>
        <v>254292.85036008299</v>
      </c>
      <c r="U2668">
        <f>IF(P2668=P2667,1+U2667,1)</f>
        <v>9</v>
      </c>
      <c r="V2668" t="str">
        <f t="shared" si="41"/>
        <v/>
      </c>
      <c r="W2668" t="str">
        <f>IF(V2668="","",IF(ABS(V2668-R2668)&gt;W$1,ABS(V2668-R2668),""))</f>
        <v/>
      </c>
      <c r="X2668" t="str">
        <f>Y2668&amp;"-"&amp;Z2668&amp;"-"&amp;AC2668&amp;"-"&amp;AD2668&amp;"-"&amp;AG2668</f>
        <v>14.5-f-B-0-0.5</v>
      </c>
      <c r="Y2668">
        <f>F2668</f>
        <v>14.5</v>
      </c>
      <c r="Z2668" s="2" t="str">
        <f>G2668</f>
        <v>f</v>
      </c>
      <c r="AA2668">
        <f>_xlfn.IFNA(VLOOKUP(X2668,'duo-out'!A$2:Q$5000,5,FALSE),E2668+10*(H2668-1)+1+_xlfn.IFNA(VLOOKUP(D2668,states!A$2:C$10,3,FALSE),1))</f>
        <v>51</v>
      </c>
      <c r="AB2668" t="str">
        <f>IF(V2668="","",V2668)</f>
        <v/>
      </c>
      <c r="AC2668" s="2" t="str">
        <f>_xlfn.IFNA(VLOOKUP(D2668,states!A$2:C$10,2,FALSE),"XX")</f>
        <v>B</v>
      </c>
      <c r="AD2668">
        <f>E2668</f>
        <v>0</v>
      </c>
      <c r="AE2668">
        <f>_xlfn.IFNA(VLOOKUP(D2668,states!A$2:D$10,4,FALSE),0)</f>
        <v>0</v>
      </c>
      <c r="AF2668">
        <v>0.5</v>
      </c>
      <c r="AG2668">
        <f>IF(AE2668=0,AF2668,IF(AE2668=1,IF(F2668=0.5,0.5,IF(H2668=1,0.5,1.5)),IF(F2668=0.5,0.5,IF(H2668=1,2.5,1.5))))</f>
        <v>0.5</v>
      </c>
      <c r="AH2668" s="7">
        <f>IF(AC2668="XX",0,1/C2668^(1/5)*IF(E2668=0,100,1)/(E2668+1)^(1/4))</f>
        <v>182.05642030260799</v>
      </c>
    </row>
    <row r="2669" spans="1:34">
      <c r="A2669">
        <v>6243</v>
      </c>
      <c r="B2669" s="1">
        <v>22725.85</v>
      </c>
      <c r="C2669" s="6">
        <v>0.5</v>
      </c>
      <c r="D2669" t="s">
        <v>4</v>
      </c>
      <c r="E2669">
        <v>0</v>
      </c>
      <c r="F2669">
        <v>14.5</v>
      </c>
      <c r="G2669" t="s">
        <v>2</v>
      </c>
      <c r="H2669">
        <v>1</v>
      </c>
      <c r="I2669" t="s">
        <v>0</v>
      </c>
      <c r="J2669">
        <v>1</v>
      </c>
      <c r="K2669">
        <v>14.5</v>
      </c>
      <c r="L2669" t="s">
        <v>1</v>
      </c>
      <c r="M2669">
        <v>1</v>
      </c>
      <c r="N2669" t="s">
        <v>6299</v>
      </c>
      <c r="O2669">
        <v>1</v>
      </c>
      <c r="P2669" t="str">
        <f>D2669&amp;"-"&amp;F2669&amp;"-"&amp;G2669&amp;"-"&amp;E2669&amp;"-"&amp;H2669</f>
        <v>B2Sigma-14.5-f-0-1</v>
      </c>
      <c r="Q2669" t="str">
        <f>I2669&amp;"-"&amp;K2669&amp;"-"&amp;L2669&amp;"-"&amp;J2669&amp;"-"&amp;M2669</f>
        <v>X2Pi-14.5-e-1-1</v>
      </c>
      <c r="R2669">
        <f>B2669+S2669</f>
        <v>28254.855954592997</v>
      </c>
      <c r="S2669">
        <f>_xlfn.IFNA(VLOOKUP(Q2669,'MARVEL-X'!A$2:I$1400,7,FALSE),VLOOKUP(Q2669,MARVEL!A$2:J$1522,10,FALSE))</f>
        <v>5529.0059545929998</v>
      </c>
      <c r="T2669">
        <f>IF(P2669=P2668,R2669+T2668,R2669)</f>
        <v>282547.70631467598</v>
      </c>
      <c r="U2669">
        <f>IF(P2669=P2668,1+U2668,1)</f>
        <v>10</v>
      </c>
      <c r="V2669" t="str">
        <f t="shared" si="41"/>
        <v/>
      </c>
      <c r="W2669" t="str">
        <f>IF(V2669="","",IF(ABS(V2669-R2669)&gt;W$1,ABS(V2669-R2669),""))</f>
        <v/>
      </c>
      <c r="X2669" t="str">
        <f>Y2669&amp;"-"&amp;Z2669&amp;"-"&amp;AC2669&amp;"-"&amp;AD2669&amp;"-"&amp;AG2669</f>
        <v>14.5-f-B-0-0.5</v>
      </c>
      <c r="Y2669">
        <f>F2669</f>
        <v>14.5</v>
      </c>
      <c r="Z2669" s="2" t="str">
        <f>G2669</f>
        <v>f</v>
      </c>
      <c r="AA2669">
        <f>_xlfn.IFNA(VLOOKUP(X2669,'duo-out'!A$2:Q$5000,5,FALSE),E2669+10*(H2669-1)+1+_xlfn.IFNA(VLOOKUP(D2669,states!A$2:C$10,3,FALSE),1))</f>
        <v>51</v>
      </c>
      <c r="AB2669" t="str">
        <f>IF(V2669="","",V2669)</f>
        <v/>
      </c>
      <c r="AC2669" s="2" t="str">
        <f>_xlfn.IFNA(VLOOKUP(D2669,states!A$2:C$10,2,FALSE),"XX")</f>
        <v>B</v>
      </c>
      <c r="AD2669">
        <f>E2669</f>
        <v>0</v>
      </c>
      <c r="AE2669">
        <f>_xlfn.IFNA(VLOOKUP(D2669,states!A$2:D$10,4,FALSE),0)</f>
        <v>0</v>
      </c>
      <c r="AF2669">
        <v>0.5</v>
      </c>
      <c r="AG2669">
        <f>IF(AE2669=0,AF2669,IF(AE2669=1,IF(F2669=0.5,0.5,IF(H2669=1,0.5,1.5)),IF(F2669=0.5,0.5,IF(H2669=1,2.5,1.5))))</f>
        <v>0.5</v>
      </c>
      <c r="AH2669" s="7">
        <f>IF(AC2669="XX",0,1/C2669^(1/5)*IF(E2669=0,100,1)/(E2669+1)^(1/4))</f>
        <v>114.86983549970351</v>
      </c>
    </row>
    <row r="2670" spans="1:34">
      <c r="A2670">
        <v>6199</v>
      </c>
      <c r="B2670" s="1">
        <v>25348.17</v>
      </c>
      <c r="C2670" s="6">
        <v>0.5</v>
      </c>
      <c r="D2670" t="s">
        <v>4</v>
      </c>
      <c r="E2670">
        <v>0</v>
      </c>
      <c r="F2670">
        <v>14.5</v>
      </c>
      <c r="G2670" t="s">
        <v>2</v>
      </c>
      <c r="H2670">
        <v>1</v>
      </c>
      <c r="I2670" t="s">
        <v>0</v>
      </c>
      <c r="J2670">
        <v>0</v>
      </c>
      <c r="K2670">
        <v>14.5</v>
      </c>
      <c r="L2670" t="s">
        <v>1</v>
      </c>
      <c r="M2670">
        <v>1</v>
      </c>
      <c r="N2670" t="s">
        <v>6255</v>
      </c>
      <c r="O2670">
        <v>1</v>
      </c>
      <c r="P2670" t="str">
        <f>D2670&amp;"-"&amp;F2670&amp;"-"&amp;G2670&amp;"-"&amp;E2670&amp;"-"&amp;H2670</f>
        <v>B2Sigma-14.5-f-0-1</v>
      </c>
      <c r="Q2670" t="str">
        <f>I2670&amp;"-"&amp;K2670&amp;"-"&amp;L2670&amp;"-"&amp;J2670&amp;"-"&amp;M2670</f>
        <v>X2Pi-14.5-e-0-1</v>
      </c>
      <c r="R2670">
        <f>B2670+S2670</f>
        <v>28254.780760217996</v>
      </c>
      <c r="S2670">
        <f>_xlfn.IFNA(VLOOKUP(Q2670,'MARVEL-X'!A$2:I$1400,7,FALSE),VLOOKUP(Q2670,MARVEL!A$2:J$1522,10,FALSE))</f>
        <v>2906.610760218</v>
      </c>
      <c r="T2670">
        <f>IF(P2670=P2669,R2670+T2669,R2670)</f>
        <v>310802.48707489396</v>
      </c>
      <c r="U2670">
        <f>IF(P2670=P2669,1+U2669,1)</f>
        <v>11</v>
      </c>
      <c r="V2670" t="str">
        <f t="shared" si="41"/>
        <v/>
      </c>
      <c r="W2670" t="str">
        <f>IF(V2670="","",IF(ABS(V2670-R2670)&gt;W$1,ABS(V2670-R2670),""))</f>
        <v/>
      </c>
      <c r="X2670" t="str">
        <f>Y2670&amp;"-"&amp;Z2670&amp;"-"&amp;AC2670&amp;"-"&amp;AD2670&amp;"-"&amp;AG2670</f>
        <v>14.5-f-B-0-0.5</v>
      </c>
      <c r="Y2670">
        <f>F2670</f>
        <v>14.5</v>
      </c>
      <c r="Z2670" s="2" t="str">
        <f>G2670</f>
        <v>f</v>
      </c>
      <c r="AA2670">
        <f>_xlfn.IFNA(VLOOKUP(X2670,'duo-out'!A$2:Q$5000,5,FALSE),E2670+10*(H2670-1)+1+_xlfn.IFNA(VLOOKUP(D2670,states!A$2:C$10,3,FALSE),1))</f>
        <v>51</v>
      </c>
      <c r="AB2670" t="str">
        <f>IF(V2670="","",V2670)</f>
        <v/>
      </c>
      <c r="AC2670" s="2" t="str">
        <f>_xlfn.IFNA(VLOOKUP(D2670,states!A$2:C$10,2,FALSE),"XX")</f>
        <v>B</v>
      </c>
      <c r="AD2670">
        <f>E2670</f>
        <v>0</v>
      </c>
      <c r="AE2670">
        <f>_xlfn.IFNA(VLOOKUP(D2670,states!A$2:D$10,4,FALSE),0)</f>
        <v>0</v>
      </c>
      <c r="AF2670">
        <v>0.5</v>
      </c>
      <c r="AG2670">
        <f>IF(AE2670=0,AF2670,IF(AE2670=1,IF(F2670=0.5,0.5,IF(H2670=1,0.5,1.5)),IF(F2670=0.5,0.5,IF(H2670=1,2.5,1.5))))</f>
        <v>0.5</v>
      </c>
      <c r="AH2670" s="7">
        <f>IF(AC2670="XX",0,1/C2670^(1/5)*IF(E2670=0,100,1)/(E2670+1)^(1/4))</f>
        <v>114.86983549970351</v>
      </c>
    </row>
    <row r="2671" spans="1:34">
      <c r="A2671">
        <v>6189</v>
      </c>
      <c r="B2671" s="1">
        <v>25736.639999999999</v>
      </c>
      <c r="C2671" s="6">
        <v>0.5</v>
      </c>
      <c r="D2671" t="s">
        <v>4</v>
      </c>
      <c r="E2671">
        <v>0</v>
      </c>
      <c r="F2671">
        <v>14.5</v>
      </c>
      <c r="G2671" t="s">
        <v>2</v>
      </c>
      <c r="H2671">
        <v>1</v>
      </c>
      <c r="I2671" t="s">
        <v>0</v>
      </c>
      <c r="J2671">
        <v>0</v>
      </c>
      <c r="K2671">
        <v>13.5</v>
      </c>
      <c r="L2671" t="s">
        <v>2</v>
      </c>
      <c r="M2671">
        <v>1</v>
      </c>
      <c r="N2671" t="s">
        <v>6245</v>
      </c>
      <c r="O2671">
        <v>1</v>
      </c>
      <c r="P2671" t="str">
        <f>D2671&amp;"-"&amp;F2671&amp;"-"&amp;G2671&amp;"-"&amp;E2671&amp;"-"&amp;H2671</f>
        <v>B2Sigma-14.5-f-0-1</v>
      </c>
      <c r="Q2671" t="str">
        <f>I2671&amp;"-"&amp;K2671&amp;"-"&amp;L2671&amp;"-"&amp;J2671&amp;"-"&amp;M2671</f>
        <v>X2Pi-13.5-f-0-1</v>
      </c>
      <c r="R2671">
        <f>B2671+S2671</f>
        <v>28254.820084056999</v>
      </c>
      <c r="S2671">
        <f>_xlfn.IFNA(VLOOKUP(Q2671,'MARVEL-X'!A$2:I$1400,7,FALSE),VLOOKUP(Q2671,MARVEL!A$2:J$1522,10,FALSE))</f>
        <v>2518.1800840569999</v>
      </c>
      <c r="T2671">
        <f>IF(P2671=P2670,R2671+T2670,R2671)</f>
        <v>339057.30715895095</v>
      </c>
      <c r="U2671">
        <f>IF(P2671=P2670,1+U2670,1)</f>
        <v>12</v>
      </c>
      <c r="V2671">
        <f t="shared" si="41"/>
        <v>28254.775596579246</v>
      </c>
      <c r="W2671" t="str">
        <f>IF(V2671="","",IF(ABS(V2671-R2671)&gt;W$1,ABS(V2671-R2671),""))</f>
        <v/>
      </c>
      <c r="X2671" t="str">
        <f>Y2671&amp;"-"&amp;Z2671&amp;"-"&amp;AC2671&amp;"-"&amp;AD2671&amp;"-"&amp;AG2671</f>
        <v>14.5-f-B-0-0.5</v>
      </c>
      <c r="Y2671">
        <f>F2671</f>
        <v>14.5</v>
      </c>
      <c r="Z2671" s="2" t="str">
        <f>G2671</f>
        <v>f</v>
      </c>
      <c r="AA2671">
        <f>_xlfn.IFNA(VLOOKUP(X2671,'duo-out'!A$2:Q$5000,5,FALSE),E2671+10*(H2671-1)+1+_xlfn.IFNA(VLOOKUP(D2671,states!A$2:C$10,3,FALSE),1))</f>
        <v>51</v>
      </c>
      <c r="AB2671">
        <f>IF(V2671="","",V2671)</f>
        <v>28254.775596579246</v>
      </c>
      <c r="AC2671" s="2" t="str">
        <f>_xlfn.IFNA(VLOOKUP(D2671,states!A$2:C$10,2,FALSE),"XX")</f>
        <v>B</v>
      </c>
      <c r="AD2671">
        <f>E2671</f>
        <v>0</v>
      </c>
      <c r="AE2671">
        <f>_xlfn.IFNA(VLOOKUP(D2671,states!A$2:D$10,4,FALSE),0)</f>
        <v>0</v>
      </c>
      <c r="AF2671">
        <v>0.5</v>
      </c>
      <c r="AG2671">
        <f>IF(AE2671=0,AF2671,IF(AE2671=1,IF(F2671=0.5,0.5,IF(H2671=1,0.5,1.5)),IF(F2671=0.5,0.5,IF(H2671=1,2.5,1.5))))</f>
        <v>0.5</v>
      </c>
      <c r="AH2671" s="7">
        <f>IF(AC2671="XX",0,1/C2671^(1/5)*IF(E2671=0,100,1)/(E2671+1)^(1/4))</f>
        <v>114.86983549970351</v>
      </c>
    </row>
    <row r="2672" spans="1:34">
      <c r="A2672">
        <v>309</v>
      </c>
      <c r="B2672" s="1">
        <v>24868.53</v>
      </c>
      <c r="C2672" s="6">
        <v>0.5</v>
      </c>
      <c r="D2672" t="s">
        <v>4</v>
      </c>
      <c r="E2672">
        <v>0</v>
      </c>
      <c r="F2672">
        <v>14.5</v>
      </c>
      <c r="G2672" t="s">
        <v>2</v>
      </c>
      <c r="H2672">
        <v>2</v>
      </c>
      <c r="I2672" t="s">
        <v>0</v>
      </c>
      <c r="J2672">
        <v>0</v>
      </c>
      <c r="K2672">
        <v>15.5</v>
      </c>
      <c r="L2672" t="s">
        <v>2</v>
      </c>
      <c r="M2672">
        <v>2</v>
      </c>
      <c r="N2672" t="s">
        <v>364</v>
      </c>
      <c r="O2672">
        <v>-1</v>
      </c>
      <c r="P2672" t="str">
        <f>D2672&amp;"-"&amp;F2672&amp;"-"&amp;G2672&amp;"-"&amp;E2672&amp;"-"&amp;H2672</f>
        <v>B2Sigma-14.5-f-0-2</v>
      </c>
      <c r="Q2672" t="str">
        <f>I2672&amp;"-"&amp;K2672&amp;"-"&amp;L2672&amp;"-"&amp;J2672&amp;"-"&amp;M2672</f>
        <v>X2Pi-15.5-f-0-2</v>
      </c>
      <c r="R2672">
        <f>B2672+S2672</f>
        <v>28613.322435785998</v>
      </c>
      <c r="S2672">
        <f>_xlfn.IFNA(VLOOKUP(Q2672,'MARVEL-X'!A$2:I$1400,7,FALSE),VLOOKUP(Q2672,MARVEL!A$2:J$1522,10,FALSE))</f>
        <v>3744.7924357860002</v>
      </c>
      <c r="T2672">
        <f>IF(P2672=P2671,R2672+T2671,R2672)</f>
        <v>28613.322435785998</v>
      </c>
      <c r="U2672">
        <f>IF(P2672=P2671,1+U2671,1)</f>
        <v>1</v>
      </c>
      <c r="V2672">
        <f t="shared" si="41"/>
        <v>28613.322435785998</v>
      </c>
      <c r="W2672" t="str">
        <f>IF(V2672="","",IF(ABS(V2672-R2672)&gt;W$1,ABS(V2672-R2672),""))</f>
        <v/>
      </c>
      <c r="X2672" t="str">
        <f>Y2672&amp;"-"&amp;Z2672&amp;"-"&amp;AC2672&amp;"-"&amp;AD2672&amp;"-"&amp;AG2672</f>
        <v>14.5-f-B-0-0.5</v>
      </c>
      <c r="Y2672">
        <f>F2672</f>
        <v>14.5</v>
      </c>
      <c r="Z2672" s="2" t="str">
        <f>G2672</f>
        <v>f</v>
      </c>
      <c r="AA2672">
        <f>_xlfn.IFNA(VLOOKUP(X2672,'duo-out'!A$2:Q$5000,5,FALSE),E2672+10*(H2672-1)+1+_xlfn.IFNA(VLOOKUP(D2672,states!A$2:C$10,3,FALSE),1))</f>
        <v>61</v>
      </c>
      <c r="AB2672">
        <f>IF(V2672="","",V2672)</f>
        <v>28613.322435785998</v>
      </c>
      <c r="AC2672" s="2" t="str">
        <f>_xlfn.IFNA(VLOOKUP(D2672,states!A$2:C$10,2,FALSE),"XX")</f>
        <v>B</v>
      </c>
      <c r="AD2672">
        <f>E2672</f>
        <v>0</v>
      </c>
      <c r="AE2672">
        <f>_xlfn.IFNA(VLOOKUP(D2672,states!A$2:D$10,4,FALSE),0)</f>
        <v>0</v>
      </c>
      <c r="AF2672">
        <v>0.5</v>
      </c>
      <c r="AG2672">
        <f>IF(AE2672=0,AF2672,IF(AE2672=1,IF(F2672=0.5,0.5,IF(H2672=1,0.5,1.5)),IF(F2672=0.5,0.5,IF(H2672=1,2.5,1.5))))</f>
        <v>0.5</v>
      </c>
      <c r="AH2672" s="7">
        <f>IF(AC2672="XX",0,1/C2672^(1/5)*IF(E2672=0,100,1)/(E2672+1)^(1/4))</f>
        <v>114.86983549970351</v>
      </c>
    </row>
    <row r="2673" spans="1:34">
      <c r="A2673">
        <v>5072</v>
      </c>
      <c r="B2673" s="1">
        <v>25665.63</v>
      </c>
      <c r="C2673" s="6">
        <v>0.2</v>
      </c>
      <c r="D2673" t="s">
        <v>4</v>
      </c>
      <c r="E2673">
        <v>0</v>
      </c>
      <c r="F2673">
        <v>15.5</v>
      </c>
      <c r="G2673" t="s">
        <v>1</v>
      </c>
      <c r="H2673">
        <v>2</v>
      </c>
      <c r="I2673" t="s">
        <v>0</v>
      </c>
      <c r="J2673">
        <v>0</v>
      </c>
      <c r="K2673">
        <v>14.5</v>
      </c>
      <c r="L2673" t="s">
        <v>1</v>
      </c>
      <c r="M2673">
        <v>2</v>
      </c>
      <c r="N2673" t="s">
        <v>5128</v>
      </c>
      <c r="O2673">
        <v>1</v>
      </c>
      <c r="P2673" t="str">
        <f>D2673&amp;"-"&amp;F2673&amp;"-"&amp;G2673&amp;"-"&amp;E2673&amp;"-"&amp;H2673</f>
        <v>B2Sigma-15.5-e-0-2</v>
      </c>
      <c r="Q2673" t="str">
        <f>I2673&amp;"-"&amp;K2673&amp;"-"&amp;L2673&amp;"-"&amp;J2673&amp;"-"&amp;M2673</f>
        <v>X2Pi-14.5-e-0-2</v>
      </c>
      <c r="R2673">
        <f>B2673+S2673</f>
        <v>28970.299720656003</v>
      </c>
      <c r="S2673">
        <f>_xlfn.IFNA(VLOOKUP(Q2673,'MARVEL-X'!A$2:I$1400,7,FALSE),VLOOKUP(Q2673,MARVEL!A$2:J$1522,10,FALSE))</f>
        <v>3304.6697206560002</v>
      </c>
      <c r="T2673">
        <f>IF(P2673=P2672,R2673+T2672,R2673)</f>
        <v>28970.299720656003</v>
      </c>
      <c r="U2673">
        <f>IF(P2673=P2672,1+U2672,1)</f>
        <v>1</v>
      </c>
      <c r="V2673" t="str">
        <f t="shared" si="41"/>
        <v/>
      </c>
      <c r="W2673" t="str">
        <f>IF(V2673="","",IF(ABS(V2673-R2673)&gt;W$1,ABS(V2673-R2673),""))</f>
        <v/>
      </c>
      <c r="X2673" t="str">
        <f>Y2673&amp;"-"&amp;Z2673&amp;"-"&amp;AC2673&amp;"-"&amp;AD2673&amp;"-"&amp;AG2673</f>
        <v>15.5-e-B-0-0.5</v>
      </c>
      <c r="Y2673">
        <f>F2673</f>
        <v>15.5</v>
      </c>
      <c r="Z2673" s="2" t="str">
        <f>G2673</f>
        <v>e</v>
      </c>
      <c r="AA2673">
        <f>_xlfn.IFNA(VLOOKUP(X2673,'duo-out'!A$2:Q$5000,5,FALSE),E2673+10*(H2673-1)+1+_xlfn.IFNA(VLOOKUP(D2673,states!A$2:C$10,3,FALSE),1))</f>
        <v>61</v>
      </c>
      <c r="AB2673" t="str">
        <f>IF(V2673="","",V2673)</f>
        <v/>
      </c>
      <c r="AC2673" s="2" t="str">
        <f>_xlfn.IFNA(VLOOKUP(D2673,states!A$2:C$10,2,FALSE),"XX")</f>
        <v>B</v>
      </c>
      <c r="AD2673">
        <f>E2673</f>
        <v>0</v>
      </c>
      <c r="AE2673">
        <f>_xlfn.IFNA(VLOOKUP(D2673,states!A$2:D$10,4,FALSE),0)</f>
        <v>0</v>
      </c>
      <c r="AF2673">
        <v>0.5</v>
      </c>
      <c r="AG2673">
        <f>IF(AE2673=0,AF2673,IF(AE2673=1,IF(F2673=0.5,0.5,IF(H2673=1,0.5,1.5)),IF(F2673=0.5,0.5,IF(H2673=1,2.5,1.5))))</f>
        <v>0.5</v>
      </c>
      <c r="AH2673" s="7">
        <f>IF(AC2673="XX",0,1/C2673^(1/5)*IF(E2673=0,100,1)/(E2673+1)^(1/4))</f>
        <v>137.97296614612148</v>
      </c>
    </row>
    <row r="2674" spans="1:34">
      <c r="A2674">
        <v>5053</v>
      </c>
      <c r="B2674" s="1">
        <v>25225.45</v>
      </c>
      <c r="C2674" s="6">
        <v>0.2</v>
      </c>
      <c r="D2674" t="s">
        <v>4</v>
      </c>
      <c r="E2674">
        <v>0</v>
      </c>
      <c r="F2674">
        <v>15.5</v>
      </c>
      <c r="G2674" t="s">
        <v>1</v>
      </c>
      <c r="H2674">
        <v>2</v>
      </c>
      <c r="I2674" t="s">
        <v>0</v>
      </c>
      <c r="J2674">
        <v>0</v>
      </c>
      <c r="K2674">
        <v>15.5</v>
      </c>
      <c r="L2674" t="s">
        <v>2</v>
      </c>
      <c r="M2674">
        <v>2</v>
      </c>
      <c r="N2674" t="s">
        <v>5109</v>
      </c>
      <c r="O2674">
        <v>1</v>
      </c>
      <c r="P2674" t="str">
        <f>D2674&amp;"-"&amp;F2674&amp;"-"&amp;G2674&amp;"-"&amp;E2674&amp;"-"&amp;H2674</f>
        <v>B2Sigma-15.5-e-0-2</v>
      </c>
      <c r="Q2674" t="str">
        <f>I2674&amp;"-"&amp;K2674&amp;"-"&amp;L2674&amp;"-"&amp;J2674&amp;"-"&amp;M2674</f>
        <v>X2Pi-15.5-f-0-2</v>
      </c>
      <c r="R2674">
        <f>B2674+S2674</f>
        <v>28970.242435786</v>
      </c>
      <c r="S2674">
        <f>_xlfn.IFNA(VLOOKUP(Q2674,'MARVEL-X'!A$2:I$1400,7,FALSE),VLOOKUP(Q2674,MARVEL!A$2:J$1522,10,FALSE))</f>
        <v>3744.7924357860002</v>
      </c>
      <c r="T2674">
        <f>IF(P2674=P2673,R2674+T2673,R2674)</f>
        <v>57940.542156442003</v>
      </c>
      <c r="U2674">
        <f>IF(P2674=P2673,1+U2673,1)</f>
        <v>2</v>
      </c>
      <c r="V2674" t="str">
        <f t="shared" si="41"/>
        <v/>
      </c>
      <c r="W2674" t="str">
        <f>IF(V2674="","",IF(ABS(V2674-R2674)&gt;W$1,ABS(V2674-R2674),""))</f>
        <v/>
      </c>
      <c r="X2674" t="str">
        <f>Y2674&amp;"-"&amp;Z2674&amp;"-"&amp;AC2674&amp;"-"&amp;AD2674&amp;"-"&amp;AG2674</f>
        <v>15.5-e-B-0-0.5</v>
      </c>
      <c r="Y2674">
        <f>F2674</f>
        <v>15.5</v>
      </c>
      <c r="Z2674" s="2" t="str">
        <f>G2674</f>
        <v>e</v>
      </c>
      <c r="AA2674">
        <f>_xlfn.IFNA(VLOOKUP(X2674,'duo-out'!A$2:Q$5000,5,FALSE),E2674+10*(H2674-1)+1+_xlfn.IFNA(VLOOKUP(D2674,states!A$2:C$10,3,FALSE),1))</f>
        <v>61</v>
      </c>
      <c r="AB2674" t="str">
        <f>IF(V2674="","",V2674)</f>
        <v/>
      </c>
      <c r="AC2674" s="2" t="str">
        <f>_xlfn.IFNA(VLOOKUP(D2674,states!A$2:C$10,2,FALSE),"XX")</f>
        <v>B</v>
      </c>
      <c r="AD2674">
        <f>E2674</f>
        <v>0</v>
      </c>
      <c r="AE2674">
        <f>_xlfn.IFNA(VLOOKUP(D2674,states!A$2:D$10,4,FALSE),0)</f>
        <v>0</v>
      </c>
      <c r="AF2674">
        <v>0.5</v>
      </c>
      <c r="AG2674">
        <f>IF(AE2674=0,AF2674,IF(AE2674=1,IF(F2674=0.5,0.5,IF(H2674=1,0.5,1.5)),IF(F2674=0.5,0.5,IF(H2674=1,2.5,1.5))))</f>
        <v>0.5</v>
      </c>
      <c r="AH2674" s="7">
        <f>IF(AC2674="XX",0,1/C2674^(1/5)*IF(E2674=0,100,1)/(E2674+1)^(1/4))</f>
        <v>137.97296614612148</v>
      </c>
    </row>
    <row r="2675" spans="1:34">
      <c r="A2675">
        <v>5038</v>
      </c>
      <c r="B2675" s="1">
        <v>24780.85</v>
      </c>
      <c r="C2675" s="6">
        <v>0.2</v>
      </c>
      <c r="D2675" t="s">
        <v>4</v>
      </c>
      <c r="E2675">
        <v>0</v>
      </c>
      <c r="F2675">
        <v>15.5</v>
      </c>
      <c r="G2675" t="s">
        <v>1</v>
      </c>
      <c r="H2675">
        <v>2</v>
      </c>
      <c r="I2675" t="s">
        <v>0</v>
      </c>
      <c r="J2675">
        <v>0</v>
      </c>
      <c r="K2675">
        <v>16.5</v>
      </c>
      <c r="L2675" t="s">
        <v>1</v>
      </c>
      <c r="M2675">
        <v>2</v>
      </c>
      <c r="N2675" t="s">
        <v>5094</v>
      </c>
      <c r="O2675">
        <v>1</v>
      </c>
      <c r="P2675" t="str">
        <f>D2675&amp;"-"&amp;F2675&amp;"-"&amp;G2675&amp;"-"&amp;E2675&amp;"-"&amp;H2675</f>
        <v>B2Sigma-15.5-e-0-2</v>
      </c>
      <c r="Q2675" t="str">
        <f>I2675&amp;"-"&amp;K2675&amp;"-"&amp;L2675&amp;"-"&amp;J2675&amp;"-"&amp;M2675</f>
        <v>X2Pi-16.5-e-0-2</v>
      </c>
      <c r="R2675">
        <f>B2675+S2675</f>
        <v>28970.231769370999</v>
      </c>
      <c r="S2675">
        <f>_xlfn.IFNA(VLOOKUP(Q2675,'MARVEL-X'!A$2:I$1400,7,FALSE),VLOOKUP(Q2675,MARVEL!A$2:J$1522,10,FALSE))</f>
        <v>4189.3817693709998</v>
      </c>
      <c r="T2675">
        <f>IF(P2675=P2674,R2675+T2674,R2675)</f>
        <v>86910.773925813002</v>
      </c>
      <c r="U2675">
        <f>IF(P2675=P2674,1+U2674,1)</f>
        <v>3</v>
      </c>
      <c r="V2675" t="str">
        <f t="shared" si="41"/>
        <v/>
      </c>
      <c r="W2675" t="str">
        <f>IF(V2675="","",IF(ABS(V2675-R2675)&gt;W$1,ABS(V2675-R2675),""))</f>
        <v/>
      </c>
      <c r="X2675" t="str">
        <f>Y2675&amp;"-"&amp;Z2675&amp;"-"&amp;AC2675&amp;"-"&amp;AD2675&amp;"-"&amp;AG2675</f>
        <v>15.5-e-B-0-0.5</v>
      </c>
      <c r="Y2675">
        <f>F2675</f>
        <v>15.5</v>
      </c>
      <c r="Z2675" s="2" t="str">
        <f>G2675</f>
        <v>e</v>
      </c>
      <c r="AA2675">
        <f>_xlfn.IFNA(VLOOKUP(X2675,'duo-out'!A$2:Q$5000,5,FALSE),E2675+10*(H2675-1)+1+_xlfn.IFNA(VLOOKUP(D2675,states!A$2:C$10,3,FALSE),1))</f>
        <v>61</v>
      </c>
      <c r="AB2675" t="str">
        <f>IF(V2675="","",V2675)</f>
        <v/>
      </c>
      <c r="AC2675" s="2" t="str">
        <f>_xlfn.IFNA(VLOOKUP(D2675,states!A$2:C$10,2,FALSE),"XX")</f>
        <v>B</v>
      </c>
      <c r="AD2675">
        <f>E2675</f>
        <v>0</v>
      </c>
      <c r="AE2675">
        <f>_xlfn.IFNA(VLOOKUP(D2675,states!A$2:D$10,4,FALSE),0)</f>
        <v>0</v>
      </c>
      <c r="AF2675">
        <v>0.5</v>
      </c>
      <c r="AG2675">
        <f>IF(AE2675=0,AF2675,IF(AE2675=1,IF(F2675=0.5,0.5,IF(H2675=1,0.5,1.5)),IF(F2675=0.5,0.5,IF(H2675=1,2.5,1.5))))</f>
        <v>0.5</v>
      </c>
      <c r="AH2675" s="7">
        <f>IF(AC2675="XX",0,1/C2675^(1/5)*IF(E2675=0,100,1)/(E2675+1)^(1/4))</f>
        <v>137.97296614612148</v>
      </c>
    </row>
    <row r="2676" spans="1:34">
      <c r="A2676">
        <v>425</v>
      </c>
      <c r="B2676" s="1">
        <v>25225.46</v>
      </c>
      <c r="C2676" s="6">
        <v>0.05</v>
      </c>
      <c r="D2676" t="s">
        <v>4</v>
      </c>
      <c r="E2676">
        <v>0</v>
      </c>
      <c r="F2676">
        <v>15.5</v>
      </c>
      <c r="G2676" t="s">
        <v>1</v>
      </c>
      <c r="H2676">
        <v>2</v>
      </c>
      <c r="I2676" t="s">
        <v>0</v>
      </c>
      <c r="J2676">
        <v>0</v>
      </c>
      <c r="K2676">
        <v>15.5</v>
      </c>
      <c r="L2676" t="s">
        <v>2</v>
      </c>
      <c r="M2676">
        <v>2</v>
      </c>
      <c r="N2676" t="s">
        <v>481</v>
      </c>
      <c r="O2676">
        <v>1</v>
      </c>
      <c r="P2676" t="str">
        <f>D2676&amp;"-"&amp;F2676&amp;"-"&amp;G2676&amp;"-"&amp;E2676&amp;"-"&amp;H2676</f>
        <v>B2Sigma-15.5-e-0-2</v>
      </c>
      <c r="Q2676" t="str">
        <f>I2676&amp;"-"&amp;K2676&amp;"-"&amp;L2676&amp;"-"&amp;J2676&amp;"-"&amp;M2676</f>
        <v>X2Pi-15.5-f-0-2</v>
      </c>
      <c r="R2676">
        <f>B2676+S2676</f>
        <v>28970.252435785998</v>
      </c>
      <c r="S2676">
        <f>_xlfn.IFNA(VLOOKUP(Q2676,'MARVEL-X'!A$2:I$1400,7,FALSE),VLOOKUP(Q2676,MARVEL!A$2:J$1522,10,FALSE))</f>
        <v>3744.7924357860002</v>
      </c>
      <c r="T2676">
        <f>IF(P2676=P2675,R2676+T2675,R2676)</f>
        <v>115881.026361599</v>
      </c>
      <c r="U2676">
        <f>IF(P2676=P2675,1+U2675,1)</f>
        <v>4</v>
      </c>
      <c r="V2676" t="str">
        <f t="shared" si="41"/>
        <v/>
      </c>
      <c r="W2676" t="str">
        <f>IF(V2676="","",IF(ABS(V2676-R2676)&gt;W$1,ABS(V2676-R2676),""))</f>
        <v/>
      </c>
      <c r="X2676" t="str">
        <f>Y2676&amp;"-"&amp;Z2676&amp;"-"&amp;AC2676&amp;"-"&amp;AD2676&amp;"-"&amp;AG2676</f>
        <v>15.5-e-B-0-0.5</v>
      </c>
      <c r="Y2676">
        <f>F2676</f>
        <v>15.5</v>
      </c>
      <c r="Z2676" s="2" t="str">
        <f>G2676</f>
        <v>e</v>
      </c>
      <c r="AA2676">
        <f>_xlfn.IFNA(VLOOKUP(X2676,'duo-out'!A$2:Q$5000,5,FALSE),E2676+10*(H2676-1)+1+_xlfn.IFNA(VLOOKUP(D2676,states!A$2:C$10,3,FALSE),1))</f>
        <v>61</v>
      </c>
      <c r="AB2676" t="str">
        <f>IF(V2676="","",V2676)</f>
        <v/>
      </c>
      <c r="AC2676" s="2" t="str">
        <f>_xlfn.IFNA(VLOOKUP(D2676,states!A$2:C$10,2,FALSE),"XX")</f>
        <v>B</v>
      </c>
      <c r="AD2676">
        <f>E2676</f>
        <v>0</v>
      </c>
      <c r="AE2676">
        <f>_xlfn.IFNA(VLOOKUP(D2676,states!A$2:D$10,4,FALSE),0)</f>
        <v>0</v>
      </c>
      <c r="AF2676">
        <v>0.5</v>
      </c>
      <c r="AG2676">
        <f>IF(AE2676=0,AF2676,IF(AE2676=1,IF(F2676=0.5,0.5,IF(H2676=1,0.5,1.5)),IF(F2676=0.5,0.5,IF(H2676=1,2.5,1.5))))</f>
        <v>0.5</v>
      </c>
      <c r="AH2676" s="7">
        <f>IF(AC2676="XX",0,1/C2676^(1/5)*IF(E2676=0,100,1)/(E2676+1)^(1/4))</f>
        <v>182.05642030260799</v>
      </c>
    </row>
    <row r="2677" spans="1:34">
      <c r="A2677">
        <v>388</v>
      </c>
      <c r="B2677" s="1">
        <v>25665.63</v>
      </c>
      <c r="C2677" s="6">
        <v>7.2739999999999999E-2</v>
      </c>
      <c r="D2677" t="s">
        <v>4</v>
      </c>
      <c r="E2677">
        <v>0</v>
      </c>
      <c r="F2677">
        <v>15.5</v>
      </c>
      <c r="G2677" t="s">
        <v>1</v>
      </c>
      <c r="H2677">
        <v>2</v>
      </c>
      <c r="I2677" t="s">
        <v>0</v>
      </c>
      <c r="J2677">
        <v>0</v>
      </c>
      <c r="K2677">
        <v>14.5</v>
      </c>
      <c r="L2677" t="s">
        <v>1</v>
      </c>
      <c r="M2677">
        <v>2</v>
      </c>
      <c r="N2677" t="s">
        <v>444</v>
      </c>
      <c r="O2677">
        <v>1</v>
      </c>
      <c r="P2677" t="str">
        <f>D2677&amp;"-"&amp;F2677&amp;"-"&amp;G2677&amp;"-"&amp;E2677&amp;"-"&amp;H2677</f>
        <v>B2Sigma-15.5-e-0-2</v>
      </c>
      <c r="Q2677" t="str">
        <f>I2677&amp;"-"&amp;K2677&amp;"-"&amp;L2677&amp;"-"&amp;J2677&amp;"-"&amp;M2677</f>
        <v>X2Pi-14.5-e-0-2</v>
      </c>
      <c r="R2677">
        <f>B2677+S2677</f>
        <v>28970.299720656003</v>
      </c>
      <c r="S2677">
        <f>_xlfn.IFNA(VLOOKUP(Q2677,'MARVEL-X'!A$2:I$1400,7,FALSE),VLOOKUP(Q2677,MARVEL!A$2:J$1522,10,FALSE))</f>
        <v>3304.6697206560002</v>
      </c>
      <c r="T2677">
        <f>IF(P2677=P2676,R2677+T2676,R2677)</f>
        <v>144851.32608225499</v>
      </c>
      <c r="U2677">
        <f>IF(P2677=P2676,1+U2676,1)</f>
        <v>5</v>
      </c>
      <c r="V2677" t="str">
        <f t="shared" si="41"/>
        <v/>
      </c>
      <c r="W2677" t="str">
        <f>IF(V2677="","",IF(ABS(V2677-R2677)&gt;W$1,ABS(V2677-R2677),""))</f>
        <v/>
      </c>
      <c r="X2677" t="str">
        <f>Y2677&amp;"-"&amp;Z2677&amp;"-"&amp;AC2677&amp;"-"&amp;AD2677&amp;"-"&amp;AG2677</f>
        <v>15.5-e-B-0-0.5</v>
      </c>
      <c r="Y2677">
        <f>F2677</f>
        <v>15.5</v>
      </c>
      <c r="Z2677" s="2" t="str">
        <f>G2677</f>
        <v>e</v>
      </c>
      <c r="AA2677">
        <f>_xlfn.IFNA(VLOOKUP(X2677,'duo-out'!A$2:Q$5000,5,FALSE),E2677+10*(H2677-1)+1+_xlfn.IFNA(VLOOKUP(D2677,states!A$2:C$10,3,FALSE),1))</f>
        <v>61</v>
      </c>
      <c r="AB2677" t="str">
        <f>IF(V2677="","",V2677)</f>
        <v/>
      </c>
      <c r="AC2677" s="2" t="str">
        <f>_xlfn.IFNA(VLOOKUP(D2677,states!A$2:C$10,2,FALSE),"XX")</f>
        <v>B</v>
      </c>
      <c r="AD2677">
        <f>E2677</f>
        <v>0</v>
      </c>
      <c r="AE2677">
        <f>_xlfn.IFNA(VLOOKUP(D2677,states!A$2:D$10,4,FALSE),0)</f>
        <v>0</v>
      </c>
      <c r="AF2677">
        <v>0.5</v>
      </c>
      <c r="AG2677">
        <f>IF(AE2677=0,AF2677,IF(AE2677=1,IF(F2677=0.5,0.5,IF(H2677=1,0.5,1.5)),IF(F2677=0.5,0.5,IF(H2677=1,2.5,1.5))))</f>
        <v>0.5</v>
      </c>
      <c r="AH2677" s="7">
        <f>IF(AC2677="XX",0,1/C2677^(1/5)*IF(E2677=0,100,1)/(E2677+1)^(1/4))</f>
        <v>168.90610247720517</v>
      </c>
    </row>
    <row r="2678" spans="1:34">
      <c r="A2678">
        <v>464</v>
      </c>
      <c r="B2678" s="1">
        <v>24780.76</v>
      </c>
      <c r="C2678" s="6">
        <v>0.12139999999999999</v>
      </c>
      <c r="D2678" t="s">
        <v>4</v>
      </c>
      <c r="E2678">
        <v>0</v>
      </c>
      <c r="F2678">
        <v>15.5</v>
      </c>
      <c r="G2678" t="s">
        <v>1</v>
      </c>
      <c r="H2678">
        <v>2</v>
      </c>
      <c r="I2678" t="s">
        <v>0</v>
      </c>
      <c r="J2678">
        <v>0</v>
      </c>
      <c r="K2678">
        <v>16.5</v>
      </c>
      <c r="L2678" t="s">
        <v>1</v>
      </c>
      <c r="M2678">
        <v>2</v>
      </c>
      <c r="N2678" t="s">
        <v>520</v>
      </c>
      <c r="O2678">
        <v>1</v>
      </c>
      <c r="P2678" t="str">
        <f>D2678&amp;"-"&amp;F2678&amp;"-"&amp;G2678&amp;"-"&amp;E2678&amp;"-"&amp;H2678</f>
        <v>B2Sigma-15.5-e-0-2</v>
      </c>
      <c r="Q2678" t="str">
        <f>I2678&amp;"-"&amp;K2678&amp;"-"&amp;L2678&amp;"-"&amp;J2678&amp;"-"&amp;M2678</f>
        <v>X2Pi-16.5-e-0-2</v>
      </c>
      <c r="R2678">
        <f>B2678+S2678</f>
        <v>28970.141769370999</v>
      </c>
      <c r="S2678">
        <f>_xlfn.IFNA(VLOOKUP(Q2678,'MARVEL-X'!A$2:I$1400,7,FALSE),VLOOKUP(Q2678,MARVEL!A$2:J$1522,10,FALSE))</f>
        <v>4189.3817693709998</v>
      </c>
      <c r="T2678">
        <f>IF(P2678=P2677,R2678+T2677,R2678)</f>
        <v>173821.46785162599</v>
      </c>
      <c r="U2678">
        <f>IF(P2678=P2677,1+U2677,1)</f>
        <v>6</v>
      </c>
      <c r="V2678" t="str">
        <f t="shared" si="41"/>
        <v/>
      </c>
      <c r="W2678" t="str">
        <f>IF(V2678="","",IF(ABS(V2678-R2678)&gt;W$1,ABS(V2678-R2678),""))</f>
        <v/>
      </c>
      <c r="X2678" t="str">
        <f>Y2678&amp;"-"&amp;Z2678&amp;"-"&amp;AC2678&amp;"-"&amp;AD2678&amp;"-"&amp;AG2678</f>
        <v>15.5-e-B-0-0.5</v>
      </c>
      <c r="Y2678">
        <f>F2678</f>
        <v>15.5</v>
      </c>
      <c r="Z2678" s="2" t="str">
        <f>G2678</f>
        <v>e</v>
      </c>
      <c r="AA2678">
        <f>_xlfn.IFNA(VLOOKUP(X2678,'duo-out'!A$2:Q$5000,5,FALSE),E2678+10*(H2678-1)+1+_xlfn.IFNA(VLOOKUP(D2678,states!A$2:C$10,3,FALSE),1))</f>
        <v>61</v>
      </c>
      <c r="AB2678" t="str">
        <f>IF(V2678="","",V2678)</f>
        <v/>
      </c>
      <c r="AC2678" s="2" t="str">
        <f>_xlfn.IFNA(VLOOKUP(D2678,states!A$2:C$10,2,FALSE),"XX")</f>
        <v>B</v>
      </c>
      <c r="AD2678">
        <f>E2678</f>
        <v>0</v>
      </c>
      <c r="AE2678">
        <f>_xlfn.IFNA(VLOOKUP(D2678,states!A$2:D$10,4,FALSE),0)</f>
        <v>0</v>
      </c>
      <c r="AF2678">
        <v>0.5</v>
      </c>
      <c r="AG2678">
        <f>IF(AE2678=0,AF2678,IF(AE2678=1,IF(F2678=0.5,0.5,IF(H2678=1,0.5,1.5)),IF(F2678=0.5,0.5,IF(H2678=1,2.5,1.5))))</f>
        <v>0.5</v>
      </c>
      <c r="AH2678" s="7">
        <f>IF(AC2678="XX",0,1/C2678^(1/5)*IF(E2678=0,100,1)/(E2678+1)^(1/4))</f>
        <v>152.46012189171375</v>
      </c>
    </row>
    <row r="2679" spans="1:34">
      <c r="A2679">
        <v>6251</v>
      </c>
      <c r="B2679" s="1">
        <v>22635.39</v>
      </c>
      <c r="C2679" s="6">
        <v>0.5</v>
      </c>
      <c r="D2679" t="s">
        <v>4</v>
      </c>
      <c r="E2679">
        <v>0</v>
      </c>
      <c r="F2679">
        <v>15.5</v>
      </c>
      <c r="G2679" t="s">
        <v>1</v>
      </c>
      <c r="H2679">
        <v>2</v>
      </c>
      <c r="I2679" t="s">
        <v>0</v>
      </c>
      <c r="J2679">
        <v>1</v>
      </c>
      <c r="K2679">
        <v>15.5</v>
      </c>
      <c r="L2679" t="s">
        <v>2</v>
      </c>
      <c r="M2679">
        <v>2</v>
      </c>
      <c r="N2679" t="s">
        <v>6307</v>
      </c>
      <c r="O2679">
        <v>1</v>
      </c>
      <c r="P2679" t="str">
        <f>D2679&amp;"-"&amp;F2679&amp;"-"&amp;G2679&amp;"-"&amp;E2679&amp;"-"&amp;H2679</f>
        <v>B2Sigma-15.5-e-0-2</v>
      </c>
      <c r="Q2679" t="str">
        <f>I2679&amp;"-"&amp;K2679&amp;"-"&amp;L2679&amp;"-"&amp;J2679&amp;"-"&amp;M2679</f>
        <v>X2Pi-15.5-f-1-2</v>
      </c>
      <c r="R2679">
        <f>B2679+S2679</f>
        <v>28970.288611405998</v>
      </c>
      <c r="S2679">
        <f>_xlfn.IFNA(VLOOKUP(Q2679,'MARVEL-X'!A$2:I$1400,7,FALSE),VLOOKUP(Q2679,MARVEL!A$2:J$1522,10,FALSE))</f>
        <v>6334.8986114059999</v>
      </c>
      <c r="T2679">
        <f>IF(P2679=P2678,R2679+T2678,R2679)</f>
        <v>202791.75646303198</v>
      </c>
      <c r="U2679">
        <f>IF(P2679=P2678,1+U2678,1)</f>
        <v>7</v>
      </c>
      <c r="V2679" t="str">
        <f t="shared" si="41"/>
        <v/>
      </c>
      <c r="W2679" t="str">
        <f>IF(V2679="","",IF(ABS(V2679-R2679)&gt;W$1,ABS(V2679-R2679),""))</f>
        <v/>
      </c>
      <c r="X2679" t="str">
        <f>Y2679&amp;"-"&amp;Z2679&amp;"-"&amp;AC2679&amp;"-"&amp;AD2679&amp;"-"&amp;AG2679</f>
        <v>15.5-e-B-0-0.5</v>
      </c>
      <c r="Y2679">
        <f>F2679</f>
        <v>15.5</v>
      </c>
      <c r="Z2679" s="2" t="str">
        <f>G2679</f>
        <v>e</v>
      </c>
      <c r="AA2679">
        <f>_xlfn.IFNA(VLOOKUP(X2679,'duo-out'!A$2:Q$5000,5,FALSE),E2679+10*(H2679-1)+1+_xlfn.IFNA(VLOOKUP(D2679,states!A$2:C$10,3,FALSE),1))</f>
        <v>61</v>
      </c>
      <c r="AB2679" t="str">
        <f>IF(V2679="","",V2679)</f>
        <v/>
      </c>
      <c r="AC2679" s="2" t="str">
        <f>_xlfn.IFNA(VLOOKUP(D2679,states!A$2:C$10,2,FALSE),"XX")</f>
        <v>B</v>
      </c>
      <c r="AD2679">
        <f>E2679</f>
        <v>0</v>
      </c>
      <c r="AE2679">
        <f>_xlfn.IFNA(VLOOKUP(D2679,states!A$2:D$10,4,FALSE),0)</f>
        <v>0</v>
      </c>
      <c r="AF2679">
        <v>0.5</v>
      </c>
      <c r="AG2679">
        <f>IF(AE2679=0,AF2679,IF(AE2679=1,IF(F2679=0.5,0.5,IF(H2679=1,0.5,1.5)),IF(F2679=0.5,0.5,IF(H2679=1,2.5,1.5))))</f>
        <v>0.5</v>
      </c>
      <c r="AH2679" s="7">
        <f>IF(AC2679="XX",0,1/C2679^(1/5)*IF(E2679=0,100,1)/(E2679+1)^(1/4))</f>
        <v>114.86983549970351</v>
      </c>
    </row>
    <row r="2680" spans="1:34">
      <c r="A2680">
        <v>6249</v>
      </c>
      <c r="B2680" s="1">
        <v>23058.59</v>
      </c>
      <c r="C2680" s="6">
        <v>0.5</v>
      </c>
      <c r="D2680" t="s">
        <v>4</v>
      </c>
      <c r="E2680">
        <v>0</v>
      </c>
      <c r="F2680">
        <v>15.5</v>
      </c>
      <c r="G2680" t="s">
        <v>1</v>
      </c>
      <c r="H2680">
        <v>2</v>
      </c>
      <c r="I2680" t="s">
        <v>0</v>
      </c>
      <c r="J2680">
        <v>1</v>
      </c>
      <c r="K2680">
        <v>14.5</v>
      </c>
      <c r="L2680" t="s">
        <v>1</v>
      </c>
      <c r="M2680">
        <v>2</v>
      </c>
      <c r="N2680" t="s">
        <v>6305</v>
      </c>
      <c r="O2680">
        <v>1</v>
      </c>
      <c r="P2680" t="str">
        <f>D2680&amp;"-"&amp;F2680&amp;"-"&amp;G2680&amp;"-"&amp;E2680&amp;"-"&amp;H2680</f>
        <v>B2Sigma-15.5-e-0-2</v>
      </c>
      <c r="Q2680" t="str">
        <f>I2680&amp;"-"&amp;K2680&amp;"-"&amp;L2680&amp;"-"&amp;J2680&amp;"-"&amp;M2680</f>
        <v>X2Pi-14.5-e-1-2</v>
      </c>
      <c r="R2680">
        <f>B2680+S2680</f>
        <v>28970.392629460999</v>
      </c>
      <c r="S2680">
        <f>_xlfn.IFNA(VLOOKUP(Q2680,'MARVEL-X'!A$2:I$1400,7,FALSE),VLOOKUP(Q2680,MARVEL!A$2:J$1522,10,FALSE))</f>
        <v>5911.8026294609999</v>
      </c>
      <c r="T2680">
        <f>IF(P2680=P2679,R2680+T2679,R2680)</f>
        <v>231762.149092493</v>
      </c>
      <c r="U2680">
        <f>IF(P2680=P2679,1+U2679,1)</f>
        <v>8</v>
      </c>
      <c r="V2680" t="str">
        <f t="shared" si="41"/>
        <v/>
      </c>
      <c r="W2680" t="str">
        <f>IF(V2680="","",IF(ABS(V2680-R2680)&gt;W$1,ABS(V2680-R2680),""))</f>
        <v/>
      </c>
      <c r="X2680" t="str">
        <f>Y2680&amp;"-"&amp;Z2680&amp;"-"&amp;AC2680&amp;"-"&amp;AD2680&amp;"-"&amp;AG2680</f>
        <v>15.5-e-B-0-0.5</v>
      </c>
      <c r="Y2680">
        <f>F2680</f>
        <v>15.5</v>
      </c>
      <c r="Z2680" s="2" t="str">
        <f>G2680</f>
        <v>e</v>
      </c>
      <c r="AA2680">
        <f>_xlfn.IFNA(VLOOKUP(X2680,'duo-out'!A$2:Q$5000,5,FALSE),E2680+10*(H2680-1)+1+_xlfn.IFNA(VLOOKUP(D2680,states!A$2:C$10,3,FALSE),1))</f>
        <v>61</v>
      </c>
      <c r="AB2680" t="str">
        <f>IF(V2680="","",V2680)</f>
        <v/>
      </c>
      <c r="AC2680" s="2" t="str">
        <f>_xlfn.IFNA(VLOOKUP(D2680,states!A$2:C$10,2,FALSE),"XX")</f>
        <v>B</v>
      </c>
      <c r="AD2680">
        <f>E2680</f>
        <v>0</v>
      </c>
      <c r="AE2680">
        <f>_xlfn.IFNA(VLOOKUP(D2680,states!A$2:D$10,4,FALSE),0)</f>
        <v>0</v>
      </c>
      <c r="AF2680">
        <v>0.5</v>
      </c>
      <c r="AG2680">
        <f>IF(AE2680=0,AF2680,IF(AE2680=1,IF(F2680=0.5,0.5,IF(H2680=1,0.5,1.5)),IF(F2680=0.5,0.5,IF(H2680=1,2.5,1.5))))</f>
        <v>0.5</v>
      </c>
      <c r="AH2680" s="7">
        <f>IF(AC2680="XX",0,1/C2680^(1/5)*IF(E2680=0,100,1)/(E2680+1)^(1/4))</f>
        <v>114.86983549970351</v>
      </c>
    </row>
    <row r="2681" spans="1:34">
      <c r="A2681">
        <v>6233</v>
      </c>
      <c r="B2681" s="1">
        <v>25225.51</v>
      </c>
      <c r="C2681" s="6">
        <v>0.5</v>
      </c>
      <c r="D2681" t="s">
        <v>4</v>
      </c>
      <c r="E2681">
        <v>0</v>
      </c>
      <c r="F2681">
        <v>15.5</v>
      </c>
      <c r="G2681" t="s">
        <v>1</v>
      </c>
      <c r="H2681">
        <v>2</v>
      </c>
      <c r="I2681" t="s">
        <v>0</v>
      </c>
      <c r="J2681">
        <v>0</v>
      </c>
      <c r="K2681">
        <v>15.5</v>
      </c>
      <c r="L2681" t="s">
        <v>2</v>
      </c>
      <c r="M2681">
        <v>2</v>
      </c>
      <c r="N2681" t="s">
        <v>6289</v>
      </c>
      <c r="O2681">
        <v>1</v>
      </c>
      <c r="P2681" t="str">
        <f>D2681&amp;"-"&amp;F2681&amp;"-"&amp;G2681&amp;"-"&amp;E2681&amp;"-"&amp;H2681</f>
        <v>B2Sigma-15.5-e-0-2</v>
      </c>
      <c r="Q2681" t="str">
        <f>I2681&amp;"-"&amp;K2681&amp;"-"&amp;L2681&amp;"-"&amp;J2681&amp;"-"&amp;M2681</f>
        <v>X2Pi-15.5-f-0-2</v>
      </c>
      <c r="R2681">
        <f>B2681+S2681</f>
        <v>28970.302435785998</v>
      </c>
      <c r="S2681">
        <f>_xlfn.IFNA(VLOOKUP(Q2681,'MARVEL-X'!A$2:I$1400,7,FALSE),VLOOKUP(Q2681,MARVEL!A$2:J$1522,10,FALSE))</f>
        <v>3744.7924357860002</v>
      </c>
      <c r="T2681">
        <f>IF(P2681=P2680,R2681+T2680,R2681)</f>
        <v>260732.45152827899</v>
      </c>
      <c r="U2681">
        <f>IF(P2681=P2680,1+U2680,1)</f>
        <v>9</v>
      </c>
      <c r="V2681">
        <f t="shared" si="41"/>
        <v>28970.272392030998</v>
      </c>
      <c r="W2681" t="str">
        <f>IF(V2681="","",IF(ABS(V2681-R2681)&gt;W$1,ABS(V2681-R2681),""))</f>
        <v/>
      </c>
      <c r="X2681" t="str">
        <f>Y2681&amp;"-"&amp;Z2681&amp;"-"&amp;AC2681&amp;"-"&amp;AD2681&amp;"-"&amp;AG2681</f>
        <v>15.5-e-B-0-0.5</v>
      </c>
      <c r="Y2681">
        <f>F2681</f>
        <v>15.5</v>
      </c>
      <c r="Z2681" s="2" t="str">
        <f>G2681</f>
        <v>e</v>
      </c>
      <c r="AA2681">
        <f>_xlfn.IFNA(VLOOKUP(X2681,'duo-out'!A$2:Q$5000,5,FALSE),E2681+10*(H2681-1)+1+_xlfn.IFNA(VLOOKUP(D2681,states!A$2:C$10,3,FALSE),1))</f>
        <v>61</v>
      </c>
      <c r="AB2681">
        <f>IF(V2681="","",V2681)</f>
        <v>28970.272392030998</v>
      </c>
      <c r="AC2681" s="2" t="str">
        <f>_xlfn.IFNA(VLOOKUP(D2681,states!A$2:C$10,2,FALSE),"XX")</f>
        <v>B</v>
      </c>
      <c r="AD2681">
        <f>E2681</f>
        <v>0</v>
      </c>
      <c r="AE2681">
        <f>_xlfn.IFNA(VLOOKUP(D2681,states!A$2:D$10,4,FALSE),0)</f>
        <v>0</v>
      </c>
      <c r="AF2681">
        <v>0.5</v>
      </c>
      <c r="AG2681">
        <f>IF(AE2681=0,AF2681,IF(AE2681=1,IF(F2681=0.5,0.5,IF(H2681=1,0.5,1.5)),IF(F2681=0.5,0.5,IF(H2681=1,2.5,1.5))))</f>
        <v>0.5</v>
      </c>
      <c r="AH2681" s="7">
        <f>IF(AC2681="XX",0,1/C2681^(1/5)*IF(E2681=0,100,1)/(E2681+1)^(1/4))</f>
        <v>114.86983549970351</v>
      </c>
    </row>
    <row r="2682" spans="1:34">
      <c r="A2682">
        <v>5026</v>
      </c>
      <c r="B2682" s="1">
        <v>24867.439999999999</v>
      </c>
      <c r="C2682" s="6">
        <v>0.2</v>
      </c>
      <c r="D2682" t="s">
        <v>4</v>
      </c>
      <c r="E2682">
        <v>0</v>
      </c>
      <c r="F2682">
        <v>15.5</v>
      </c>
      <c r="G2682" t="s">
        <v>2</v>
      </c>
      <c r="H2682">
        <v>1</v>
      </c>
      <c r="I2682" t="s">
        <v>0</v>
      </c>
      <c r="J2682">
        <v>0</v>
      </c>
      <c r="K2682">
        <v>16.5</v>
      </c>
      <c r="L2682" t="s">
        <v>2</v>
      </c>
      <c r="M2682">
        <v>1</v>
      </c>
      <c r="N2682" t="s">
        <v>5082</v>
      </c>
      <c r="O2682">
        <v>1</v>
      </c>
      <c r="P2682" t="str">
        <f>D2682&amp;"-"&amp;F2682&amp;"-"&amp;G2682&amp;"-"&amp;E2682&amp;"-"&amp;H2682</f>
        <v>B2Sigma-15.5-f-0-1</v>
      </c>
      <c r="Q2682" t="str">
        <f>I2682&amp;"-"&amp;K2682&amp;"-"&amp;L2682&amp;"-"&amp;J2682&amp;"-"&amp;M2682</f>
        <v>X2Pi-16.5-f-0-1</v>
      </c>
      <c r="R2682">
        <f>B2682+S2682</f>
        <v>28603.174202834998</v>
      </c>
      <c r="S2682">
        <f>_xlfn.IFNA(VLOOKUP(Q2682,'MARVEL-X'!A$2:I$1400,7,FALSE),VLOOKUP(Q2682,MARVEL!A$2:J$1522,10,FALSE))</f>
        <v>3735.7342028349999</v>
      </c>
      <c r="T2682">
        <f>IF(P2682=P2681,R2682+T2681,R2682)</f>
        <v>28603.174202834998</v>
      </c>
      <c r="U2682">
        <f>IF(P2682=P2681,1+U2681,1)</f>
        <v>1</v>
      </c>
      <c r="V2682" t="str">
        <f t="shared" si="41"/>
        <v/>
      </c>
      <c r="W2682" t="str">
        <f>IF(V2682="","",IF(ABS(V2682-R2682)&gt;W$1,ABS(V2682-R2682),""))</f>
        <v/>
      </c>
      <c r="X2682" t="str">
        <f>Y2682&amp;"-"&amp;Z2682&amp;"-"&amp;AC2682&amp;"-"&amp;AD2682&amp;"-"&amp;AG2682</f>
        <v>15.5-f-B-0-0.5</v>
      </c>
      <c r="Y2682">
        <f>F2682</f>
        <v>15.5</v>
      </c>
      <c r="Z2682" s="2" t="str">
        <f>G2682</f>
        <v>f</v>
      </c>
      <c r="AA2682">
        <f>_xlfn.IFNA(VLOOKUP(X2682,'duo-out'!A$2:Q$5000,5,FALSE),E2682+10*(H2682-1)+1+_xlfn.IFNA(VLOOKUP(D2682,states!A$2:C$10,3,FALSE),1))</f>
        <v>51</v>
      </c>
      <c r="AB2682" t="str">
        <f>IF(V2682="","",V2682)</f>
        <v/>
      </c>
      <c r="AC2682" s="2" t="str">
        <f>_xlfn.IFNA(VLOOKUP(D2682,states!A$2:C$10,2,FALSE),"XX")</f>
        <v>B</v>
      </c>
      <c r="AD2682">
        <f>E2682</f>
        <v>0</v>
      </c>
      <c r="AE2682">
        <f>_xlfn.IFNA(VLOOKUP(D2682,states!A$2:D$10,4,FALSE),0)</f>
        <v>0</v>
      </c>
      <c r="AF2682">
        <v>0.5</v>
      </c>
      <c r="AG2682">
        <f>IF(AE2682=0,AF2682,IF(AE2682=1,IF(F2682=0.5,0.5,IF(H2682=1,0.5,1.5)),IF(F2682=0.5,0.5,IF(H2682=1,2.5,1.5))))</f>
        <v>0.5</v>
      </c>
      <c r="AH2682" s="7">
        <f>IF(AC2682="XX",0,1/C2682^(1/5)*IF(E2682=0,100,1)/(E2682+1)^(1/4))</f>
        <v>137.97296614612148</v>
      </c>
    </row>
    <row r="2683" spans="1:34">
      <c r="A2683">
        <v>5062</v>
      </c>
      <c r="B2683" s="1">
        <v>25703.63</v>
      </c>
      <c r="C2683" s="6">
        <v>0.2</v>
      </c>
      <c r="D2683" t="s">
        <v>4</v>
      </c>
      <c r="E2683">
        <v>0</v>
      </c>
      <c r="F2683">
        <v>15.5</v>
      </c>
      <c r="G2683" t="s">
        <v>2</v>
      </c>
      <c r="H2683">
        <v>1</v>
      </c>
      <c r="I2683" t="s">
        <v>0</v>
      </c>
      <c r="J2683">
        <v>0</v>
      </c>
      <c r="K2683">
        <v>14.5</v>
      </c>
      <c r="L2683" t="s">
        <v>2</v>
      </c>
      <c r="M2683">
        <v>1</v>
      </c>
      <c r="N2683" t="s">
        <v>5118</v>
      </c>
      <c r="O2683">
        <v>1</v>
      </c>
      <c r="P2683" t="str">
        <f>D2683&amp;"-"&amp;F2683&amp;"-"&amp;G2683&amp;"-"&amp;E2683&amp;"-"&amp;H2683</f>
        <v>B2Sigma-15.5-f-0-1</v>
      </c>
      <c r="Q2683" t="str">
        <f>I2683&amp;"-"&amp;K2683&amp;"-"&amp;L2683&amp;"-"&amp;J2683&amp;"-"&amp;M2683</f>
        <v>X2Pi-14.5-f-0-1</v>
      </c>
      <c r="R2683">
        <f>B2683+S2683</f>
        <v>28603.008202836001</v>
      </c>
      <c r="S2683">
        <f>_xlfn.IFNA(VLOOKUP(Q2683,'MARVEL-X'!A$2:I$1400,7,FALSE),VLOOKUP(Q2683,MARVEL!A$2:J$1522,10,FALSE))</f>
        <v>2899.3782028360001</v>
      </c>
      <c r="T2683">
        <f>IF(P2683=P2682,R2683+T2682,R2683)</f>
        <v>57206.182405671003</v>
      </c>
      <c r="U2683">
        <f>IF(P2683=P2682,1+U2682,1)</f>
        <v>2</v>
      </c>
      <c r="V2683" t="str">
        <f t="shared" si="41"/>
        <v/>
      </c>
      <c r="W2683" t="str">
        <f>IF(V2683="","",IF(ABS(V2683-R2683)&gt;W$1,ABS(V2683-R2683),""))</f>
        <v/>
      </c>
      <c r="X2683" t="str">
        <f>Y2683&amp;"-"&amp;Z2683&amp;"-"&amp;AC2683&amp;"-"&amp;AD2683&amp;"-"&amp;AG2683</f>
        <v>15.5-f-B-0-0.5</v>
      </c>
      <c r="Y2683">
        <f>F2683</f>
        <v>15.5</v>
      </c>
      <c r="Z2683" s="2" t="str">
        <f>G2683</f>
        <v>f</v>
      </c>
      <c r="AA2683">
        <f>_xlfn.IFNA(VLOOKUP(X2683,'duo-out'!A$2:Q$5000,5,FALSE),E2683+10*(H2683-1)+1+_xlfn.IFNA(VLOOKUP(D2683,states!A$2:C$10,3,FALSE),1))</f>
        <v>51</v>
      </c>
      <c r="AB2683" t="str">
        <f>IF(V2683="","",V2683)</f>
        <v/>
      </c>
      <c r="AC2683" s="2" t="str">
        <f>_xlfn.IFNA(VLOOKUP(D2683,states!A$2:C$10,2,FALSE),"XX")</f>
        <v>B</v>
      </c>
      <c r="AD2683">
        <f>E2683</f>
        <v>0</v>
      </c>
      <c r="AE2683">
        <f>_xlfn.IFNA(VLOOKUP(D2683,states!A$2:D$10,4,FALSE),0)</f>
        <v>0</v>
      </c>
      <c r="AF2683">
        <v>0.5</v>
      </c>
      <c r="AG2683">
        <f>IF(AE2683=0,AF2683,IF(AE2683=1,IF(F2683=0.5,0.5,IF(H2683=1,0.5,1.5)),IF(F2683=0.5,0.5,IF(H2683=1,2.5,1.5))))</f>
        <v>0.5</v>
      </c>
      <c r="AH2683" s="7">
        <f>IF(AC2683="XX",0,1/C2683^(1/5)*IF(E2683=0,100,1)/(E2683+1)^(1/4))</f>
        <v>137.97296614612148</v>
      </c>
    </row>
    <row r="2684" spans="1:34">
      <c r="A2684">
        <v>5044</v>
      </c>
      <c r="B2684" s="1">
        <v>25289.56</v>
      </c>
      <c r="C2684" s="6">
        <v>0.2</v>
      </c>
      <c r="D2684" t="s">
        <v>4</v>
      </c>
      <c r="E2684">
        <v>0</v>
      </c>
      <c r="F2684">
        <v>15.5</v>
      </c>
      <c r="G2684" t="s">
        <v>2</v>
      </c>
      <c r="H2684">
        <v>1</v>
      </c>
      <c r="I2684" t="s">
        <v>0</v>
      </c>
      <c r="J2684">
        <v>0</v>
      </c>
      <c r="K2684">
        <v>15.5</v>
      </c>
      <c r="L2684" t="s">
        <v>1</v>
      </c>
      <c r="M2684">
        <v>1</v>
      </c>
      <c r="N2684" t="s">
        <v>5100</v>
      </c>
      <c r="O2684">
        <v>1</v>
      </c>
      <c r="P2684" t="str">
        <f>D2684&amp;"-"&amp;F2684&amp;"-"&amp;G2684&amp;"-"&amp;E2684&amp;"-"&amp;H2684</f>
        <v>B2Sigma-15.5-f-0-1</v>
      </c>
      <c r="Q2684" t="str">
        <f>I2684&amp;"-"&amp;K2684&amp;"-"&amp;L2684&amp;"-"&amp;J2684&amp;"-"&amp;M2684</f>
        <v>X2Pi-15.5-e-0-1</v>
      </c>
      <c r="R2684">
        <f>B2684+S2684</f>
        <v>28603.145413629001</v>
      </c>
      <c r="S2684">
        <f>_xlfn.IFNA(VLOOKUP(Q2684,'MARVEL-X'!A$2:I$1400,7,FALSE),VLOOKUP(Q2684,MARVEL!A$2:J$1522,10,FALSE))</f>
        <v>3313.585413629</v>
      </c>
      <c r="T2684">
        <f>IF(P2684=P2683,R2684+T2683,R2684)</f>
        <v>85809.327819300001</v>
      </c>
      <c r="U2684">
        <f>IF(P2684=P2683,1+U2683,1)</f>
        <v>3</v>
      </c>
      <c r="V2684" t="str">
        <f t="shared" si="41"/>
        <v/>
      </c>
      <c r="W2684" t="str">
        <f>IF(V2684="","",IF(ABS(V2684-R2684)&gt;W$1,ABS(V2684-R2684),""))</f>
        <v/>
      </c>
      <c r="X2684" t="str">
        <f>Y2684&amp;"-"&amp;Z2684&amp;"-"&amp;AC2684&amp;"-"&amp;AD2684&amp;"-"&amp;AG2684</f>
        <v>15.5-f-B-0-0.5</v>
      </c>
      <c r="Y2684">
        <f>F2684</f>
        <v>15.5</v>
      </c>
      <c r="Z2684" s="2" t="str">
        <f>G2684</f>
        <v>f</v>
      </c>
      <c r="AA2684">
        <f>_xlfn.IFNA(VLOOKUP(X2684,'duo-out'!A$2:Q$5000,5,FALSE),E2684+10*(H2684-1)+1+_xlfn.IFNA(VLOOKUP(D2684,states!A$2:C$10,3,FALSE),1))</f>
        <v>51</v>
      </c>
      <c r="AB2684" t="str">
        <f>IF(V2684="","",V2684)</f>
        <v/>
      </c>
      <c r="AC2684" s="2" t="str">
        <f>_xlfn.IFNA(VLOOKUP(D2684,states!A$2:C$10,2,FALSE),"XX")</f>
        <v>B</v>
      </c>
      <c r="AD2684">
        <f>E2684</f>
        <v>0</v>
      </c>
      <c r="AE2684">
        <f>_xlfn.IFNA(VLOOKUP(D2684,states!A$2:D$10,4,FALSE),0)</f>
        <v>0</v>
      </c>
      <c r="AF2684">
        <v>0.5</v>
      </c>
      <c r="AG2684">
        <f>IF(AE2684=0,AF2684,IF(AE2684=1,IF(F2684=0.5,0.5,IF(H2684=1,0.5,1.5)),IF(F2684=0.5,0.5,IF(H2684=1,2.5,1.5))))</f>
        <v>0.5</v>
      </c>
      <c r="AH2684" s="7">
        <f>IF(AC2684="XX",0,1/C2684^(1/5)*IF(E2684=0,100,1)/(E2684+1)^(1/4))</f>
        <v>137.97296614612148</v>
      </c>
    </row>
    <row r="2685" spans="1:34">
      <c r="A2685">
        <v>443</v>
      </c>
      <c r="B2685" s="1">
        <v>24867.27</v>
      </c>
      <c r="C2685" s="6">
        <v>0.05</v>
      </c>
      <c r="D2685" t="s">
        <v>4</v>
      </c>
      <c r="E2685">
        <v>0</v>
      </c>
      <c r="F2685">
        <v>15.5</v>
      </c>
      <c r="G2685" t="s">
        <v>2</v>
      </c>
      <c r="H2685">
        <v>1</v>
      </c>
      <c r="I2685" t="s">
        <v>0</v>
      </c>
      <c r="J2685">
        <v>0</v>
      </c>
      <c r="K2685">
        <v>16.5</v>
      </c>
      <c r="L2685" t="s">
        <v>2</v>
      </c>
      <c r="M2685">
        <v>1</v>
      </c>
      <c r="N2685" t="s">
        <v>499</v>
      </c>
      <c r="O2685">
        <v>1</v>
      </c>
      <c r="P2685" t="str">
        <f>D2685&amp;"-"&amp;F2685&amp;"-"&amp;G2685&amp;"-"&amp;E2685&amp;"-"&amp;H2685</f>
        <v>B2Sigma-15.5-f-0-1</v>
      </c>
      <c r="Q2685" t="str">
        <f>I2685&amp;"-"&amp;K2685&amp;"-"&amp;L2685&amp;"-"&amp;J2685&amp;"-"&amp;M2685</f>
        <v>X2Pi-16.5-f-0-1</v>
      </c>
      <c r="R2685">
        <f>B2685+S2685</f>
        <v>28603.004202835</v>
      </c>
      <c r="S2685">
        <f>_xlfn.IFNA(VLOOKUP(Q2685,'MARVEL-X'!A$2:I$1400,7,FALSE),VLOOKUP(Q2685,MARVEL!A$2:J$1522,10,FALSE))</f>
        <v>3735.7342028349999</v>
      </c>
      <c r="T2685">
        <f>IF(P2685=P2684,R2685+T2684,R2685)</f>
        <v>114412.332022135</v>
      </c>
      <c r="U2685">
        <f>IF(P2685=P2684,1+U2684,1)</f>
        <v>4</v>
      </c>
      <c r="V2685" t="str">
        <f t="shared" si="41"/>
        <v/>
      </c>
      <c r="W2685" t="str">
        <f>IF(V2685="","",IF(ABS(V2685-R2685)&gt;W$1,ABS(V2685-R2685),""))</f>
        <v/>
      </c>
      <c r="X2685" t="str">
        <f>Y2685&amp;"-"&amp;Z2685&amp;"-"&amp;AC2685&amp;"-"&amp;AD2685&amp;"-"&amp;AG2685</f>
        <v>15.5-f-B-0-0.5</v>
      </c>
      <c r="Y2685">
        <f>F2685</f>
        <v>15.5</v>
      </c>
      <c r="Z2685" s="2" t="str">
        <f>G2685</f>
        <v>f</v>
      </c>
      <c r="AA2685">
        <f>_xlfn.IFNA(VLOOKUP(X2685,'duo-out'!A$2:Q$5000,5,FALSE),E2685+10*(H2685-1)+1+_xlfn.IFNA(VLOOKUP(D2685,states!A$2:C$10,3,FALSE),1))</f>
        <v>51</v>
      </c>
      <c r="AB2685" t="str">
        <f>IF(V2685="","",V2685)</f>
        <v/>
      </c>
      <c r="AC2685" s="2" t="str">
        <f>_xlfn.IFNA(VLOOKUP(D2685,states!A$2:C$10,2,FALSE),"XX")</f>
        <v>B</v>
      </c>
      <c r="AD2685">
        <f>E2685</f>
        <v>0</v>
      </c>
      <c r="AE2685">
        <f>_xlfn.IFNA(VLOOKUP(D2685,states!A$2:D$10,4,FALSE),0)</f>
        <v>0</v>
      </c>
      <c r="AF2685">
        <v>0.5</v>
      </c>
      <c r="AG2685">
        <f>IF(AE2685=0,AF2685,IF(AE2685=1,IF(F2685=0.5,0.5,IF(H2685=1,0.5,1.5)),IF(F2685=0.5,0.5,IF(H2685=1,2.5,1.5))))</f>
        <v>0.5</v>
      </c>
      <c r="AH2685" s="7">
        <f>IF(AC2685="XX",0,1/C2685^(1/5)*IF(E2685=0,100,1)/(E2685+1)^(1/4))</f>
        <v>182.05642030260799</v>
      </c>
    </row>
    <row r="2686" spans="1:34">
      <c r="A2686">
        <v>405</v>
      </c>
      <c r="B2686" s="1">
        <v>25289.46</v>
      </c>
      <c r="C2686" s="6">
        <v>6.6729999999999998E-2</v>
      </c>
      <c r="D2686" t="s">
        <v>4</v>
      </c>
      <c r="E2686">
        <v>0</v>
      </c>
      <c r="F2686">
        <v>15.5</v>
      </c>
      <c r="G2686" t="s">
        <v>2</v>
      </c>
      <c r="H2686">
        <v>1</v>
      </c>
      <c r="I2686" t="s">
        <v>0</v>
      </c>
      <c r="J2686">
        <v>0</v>
      </c>
      <c r="K2686">
        <v>15.5</v>
      </c>
      <c r="L2686" t="s">
        <v>1</v>
      </c>
      <c r="M2686">
        <v>1</v>
      </c>
      <c r="N2686" t="s">
        <v>461</v>
      </c>
      <c r="O2686">
        <v>1</v>
      </c>
      <c r="P2686" t="str">
        <f>D2686&amp;"-"&amp;F2686&amp;"-"&amp;G2686&amp;"-"&amp;E2686&amp;"-"&amp;H2686</f>
        <v>B2Sigma-15.5-f-0-1</v>
      </c>
      <c r="Q2686" t="str">
        <f>I2686&amp;"-"&amp;K2686&amp;"-"&amp;L2686&amp;"-"&amp;J2686&amp;"-"&amp;M2686</f>
        <v>X2Pi-15.5-e-0-1</v>
      </c>
      <c r="R2686">
        <f>B2686+S2686</f>
        <v>28603.045413628999</v>
      </c>
      <c r="S2686">
        <f>_xlfn.IFNA(VLOOKUP(Q2686,'MARVEL-X'!A$2:I$1400,7,FALSE),VLOOKUP(Q2686,MARVEL!A$2:J$1522,10,FALSE))</f>
        <v>3313.585413629</v>
      </c>
      <c r="T2686">
        <f>IF(P2686=P2685,R2686+T2685,R2686)</f>
        <v>143015.37743576401</v>
      </c>
      <c r="U2686">
        <f>IF(P2686=P2685,1+U2685,1)</f>
        <v>5</v>
      </c>
      <c r="V2686" t="str">
        <f t="shared" si="41"/>
        <v/>
      </c>
      <c r="W2686" t="str">
        <f>IF(V2686="","",IF(ABS(V2686-R2686)&gt;W$1,ABS(V2686-R2686),""))</f>
        <v/>
      </c>
      <c r="X2686" t="str">
        <f>Y2686&amp;"-"&amp;Z2686&amp;"-"&amp;AC2686&amp;"-"&amp;AD2686&amp;"-"&amp;AG2686</f>
        <v>15.5-f-B-0-0.5</v>
      </c>
      <c r="Y2686">
        <f>F2686</f>
        <v>15.5</v>
      </c>
      <c r="Z2686" s="2" t="str">
        <f>G2686</f>
        <v>f</v>
      </c>
      <c r="AA2686">
        <f>_xlfn.IFNA(VLOOKUP(X2686,'duo-out'!A$2:Q$5000,5,FALSE),E2686+10*(H2686-1)+1+_xlfn.IFNA(VLOOKUP(D2686,states!A$2:C$10,3,FALSE),1))</f>
        <v>51</v>
      </c>
      <c r="AB2686" t="str">
        <f>IF(V2686="","",V2686)</f>
        <v/>
      </c>
      <c r="AC2686" s="2" t="str">
        <f>_xlfn.IFNA(VLOOKUP(D2686,states!A$2:C$10,2,FALSE),"XX")</f>
        <v>B</v>
      </c>
      <c r="AD2686">
        <f>E2686</f>
        <v>0</v>
      </c>
      <c r="AE2686">
        <f>_xlfn.IFNA(VLOOKUP(D2686,states!A$2:D$10,4,FALSE),0)</f>
        <v>0</v>
      </c>
      <c r="AF2686">
        <v>0.5</v>
      </c>
      <c r="AG2686">
        <f>IF(AE2686=0,AF2686,IF(AE2686=1,IF(F2686=0.5,0.5,IF(H2686=1,0.5,1.5)),IF(F2686=0.5,0.5,IF(H2686=1,2.5,1.5))))</f>
        <v>0.5</v>
      </c>
      <c r="AH2686" s="7">
        <f>IF(AC2686="XX",0,1/C2686^(1/5)*IF(E2686=0,100,1)/(E2686+1)^(1/4))</f>
        <v>171.84455469346557</v>
      </c>
    </row>
    <row r="2687" spans="1:34">
      <c r="A2687">
        <v>369</v>
      </c>
      <c r="B2687" s="1">
        <v>25703.82</v>
      </c>
      <c r="C2687" s="6">
        <v>0.1366</v>
      </c>
      <c r="D2687" t="s">
        <v>4</v>
      </c>
      <c r="E2687">
        <v>0</v>
      </c>
      <c r="F2687">
        <v>15.5</v>
      </c>
      <c r="G2687" t="s">
        <v>2</v>
      </c>
      <c r="H2687">
        <v>1</v>
      </c>
      <c r="I2687" t="s">
        <v>0</v>
      </c>
      <c r="J2687">
        <v>0</v>
      </c>
      <c r="K2687">
        <v>14.5</v>
      </c>
      <c r="L2687" t="s">
        <v>2</v>
      </c>
      <c r="M2687">
        <v>1</v>
      </c>
      <c r="N2687" t="s">
        <v>425</v>
      </c>
      <c r="O2687">
        <v>1</v>
      </c>
      <c r="P2687" t="str">
        <f>D2687&amp;"-"&amp;F2687&amp;"-"&amp;G2687&amp;"-"&amp;E2687&amp;"-"&amp;H2687</f>
        <v>B2Sigma-15.5-f-0-1</v>
      </c>
      <c r="Q2687" t="str">
        <f>I2687&amp;"-"&amp;K2687&amp;"-"&amp;L2687&amp;"-"&amp;J2687&amp;"-"&amp;M2687</f>
        <v>X2Pi-14.5-f-0-1</v>
      </c>
      <c r="R2687">
        <f>B2687+S2687</f>
        <v>28603.198202836</v>
      </c>
      <c r="S2687">
        <f>_xlfn.IFNA(VLOOKUP(Q2687,'MARVEL-X'!A$2:I$1400,7,FALSE),VLOOKUP(Q2687,MARVEL!A$2:J$1522,10,FALSE))</f>
        <v>2899.3782028360001</v>
      </c>
      <c r="T2687">
        <f>IF(P2687=P2686,R2687+T2686,R2687)</f>
        <v>171618.57563860001</v>
      </c>
      <c r="U2687">
        <f>IF(P2687=P2686,1+U2686,1)</f>
        <v>6</v>
      </c>
      <c r="V2687" t="str">
        <f t="shared" si="41"/>
        <v/>
      </c>
      <c r="W2687" t="str">
        <f>IF(V2687="","",IF(ABS(V2687-R2687)&gt;W$1,ABS(V2687-R2687),""))</f>
        <v/>
      </c>
      <c r="X2687" t="str">
        <f>Y2687&amp;"-"&amp;Z2687&amp;"-"&amp;AC2687&amp;"-"&amp;AD2687&amp;"-"&amp;AG2687</f>
        <v>15.5-f-B-0-0.5</v>
      </c>
      <c r="Y2687">
        <f>F2687</f>
        <v>15.5</v>
      </c>
      <c r="Z2687" s="2" t="str">
        <f>G2687</f>
        <v>f</v>
      </c>
      <c r="AA2687">
        <f>_xlfn.IFNA(VLOOKUP(X2687,'duo-out'!A$2:Q$5000,5,FALSE),E2687+10*(H2687-1)+1+_xlfn.IFNA(VLOOKUP(D2687,states!A$2:C$10,3,FALSE),1))</f>
        <v>51</v>
      </c>
      <c r="AB2687" t="str">
        <f>IF(V2687="","",V2687)</f>
        <v/>
      </c>
      <c r="AC2687" s="2" t="str">
        <f>_xlfn.IFNA(VLOOKUP(D2687,states!A$2:C$10,2,FALSE),"XX")</f>
        <v>B</v>
      </c>
      <c r="AD2687">
        <f>E2687</f>
        <v>0</v>
      </c>
      <c r="AE2687">
        <f>_xlfn.IFNA(VLOOKUP(D2687,states!A$2:D$10,4,FALSE),0)</f>
        <v>0</v>
      </c>
      <c r="AF2687">
        <v>0.5</v>
      </c>
      <c r="AG2687">
        <f>IF(AE2687=0,AF2687,IF(AE2687=1,IF(F2687=0.5,0.5,IF(H2687=1,0.5,1.5)),IF(F2687=0.5,0.5,IF(H2687=1,2.5,1.5))))</f>
        <v>0.5</v>
      </c>
      <c r="AH2687" s="7">
        <f>IF(AC2687="XX",0,1/C2687^(1/5)*IF(E2687=0,100,1)/(E2687+1)^(1/4))</f>
        <v>148.9051985868964</v>
      </c>
    </row>
    <row r="2688" spans="1:34">
      <c r="A2688">
        <v>6241</v>
      </c>
      <c r="B2688" s="1">
        <v>23081.21</v>
      </c>
      <c r="C2688" s="6">
        <v>0.5</v>
      </c>
      <c r="D2688" t="s">
        <v>4</v>
      </c>
      <c r="E2688">
        <v>0</v>
      </c>
      <c r="F2688">
        <v>15.5</v>
      </c>
      <c r="G2688" t="s">
        <v>2</v>
      </c>
      <c r="H2688">
        <v>1</v>
      </c>
      <c r="I2688" t="s">
        <v>0</v>
      </c>
      <c r="J2688">
        <v>1</v>
      </c>
      <c r="K2688">
        <v>14.5</v>
      </c>
      <c r="L2688" t="s">
        <v>2</v>
      </c>
      <c r="M2688">
        <v>1</v>
      </c>
      <c r="N2688" t="s">
        <v>6297</v>
      </c>
      <c r="O2688">
        <v>1</v>
      </c>
      <c r="P2688" t="str">
        <f>D2688&amp;"-"&amp;F2688&amp;"-"&amp;G2688&amp;"-"&amp;E2688&amp;"-"&amp;H2688</f>
        <v>B2Sigma-15.5-f-0-1</v>
      </c>
      <c r="Q2688" t="str">
        <f>I2688&amp;"-"&amp;K2688&amp;"-"&amp;L2688&amp;"-"&amp;J2688&amp;"-"&amp;M2688</f>
        <v>X2Pi-14.5-f-1-1</v>
      </c>
      <c r="R2688">
        <f>B2688+S2688</f>
        <v>28603.283833525998</v>
      </c>
      <c r="S2688">
        <f>_xlfn.IFNA(VLOOKUP(Q2688,'MARVEL-X'!A$2:I$1400,7,FALSE),VLOOKUP(Q2688,MARVEL!A$2:J$1522,10,FALSE))</f>
        <v>5522.0738335260003</v>
      </c>
      <c r="T2688">
        <f>IF(P2688=P2687,R2688+T2687,R2688)</f>
        <v>200221.859472126</v>
      </c>
      <c r="U2688">
        <f>IF(P2688=P2687,1+U2687,1)</f>
        <v>7</v>
      </c>
      <c r="V2688" t="str">
        <f t="shared" si="41"/>
        <v/>
      </c>
      <c r="W2688" t="str">
        <f>IF(V2688="","",IF(ABS(V2688-R2688)&gt;W$1,ABS(V2688-R2688),""))</f>
        <v/>
      </c>
      <c r="X2688" t="str">
        <f>Y2688&amp;"-"&amp;Z2688&amp;"-"&amp;AC2688&amp;"-"&amp;AD2688&amp;"-"&amp;AG2688</f>
        <v>15.5-f-B-0-0.5</v>
      </c>
      <c r="Y2688">
        <f>F2688</f>
        <v>15.5</v>
      </c>
      <c r="Z2688" s="2" t="str">
        <f>G2688</f>
        <v>f</v>
      </c>
      <c r="AA2688">
        <f>_xlfn.IFNA(VLOOKUP(X2688,'duo-out'!A$2:Q$5000,5,FALSE),E2688+10*(H2688-1)+1+_xlfn.IFNA(VLOOKUP(D2688,states!A$2:C$10,3,FALSE),1))</f>
        <v>51</v>
      </c>
      <c r="AB2688" t="str">
        <f>IF(V2688="","",V2688)</f>
        <v/>
      </c>
      <c r="AC2688" s="2" t="str">
        <f>_xlfn.IFNA(VLOOKUP(D2688,states!A$2:C$10,2,FALSE),"XX")</f>
        <v>B</v>
      </c>
      <c r="AD2688">
        <f>E2688</f>
        <v>0</v>
      </c>
      <c r="AE2688">
        <f>_xlfn.IFNA(VLOOKUP(D2688,states!A$2:D$10,4,FALSE),0)</f>
        <v>0</v>
      </c>
      <c r="AF2688">
        <v>0.5</v>
      </c>
      <c r="AG2688">
        <f>IF(AE2688=0,AF2688,IF(AE2688=1,IF(F2688=0.5,0.5,IF(H2688=1,0.5,1.5)),IF(F2688=0.5,0.5,IF(H2688=1,2.5,1.5))))</f>
        <v>0.5</v>
      </c>
      <c r="AH2688" s="7">
        <f>IF(AC2688="XX",0,1/C2688^(1/5)*IF(E2688=0,100,1)/(E2688+1)^(1/4))</f>
        <v>114.86983549970351</v>
      </c>
    </row>
    <row r="2689" spans="1:34">
      <c r="A2689">
        <v>6212</v>
      </c>
      <c r="B2689" s="1">
        <v>24867.48</v>
      </c>
      <c r="C2689" s="6">
        <v>0.5</v>
      </c>
      <c r="D2689" t="s">
        <v>4</v>
      </c>
      <c r="E2689">
        <v>0</v>
      </c>
      <c r="F2689">
        <v>15.5</v>
      </c>
      <c r="G2689" t="s">
        <v>2</v>
      </c>
      <c r="H2689">
        <v>1</v>
      </c>
      <c r="I2689" t="s">
        <v>0</v>
      </c>
      <c r="J2689">
        <v>0</v>
      </c>
      <c r="K2689">
        <v>16.5</v>
      </c>
      <c r="L2689" t="s">
        <v>2</v>
      </c>
      <c r="M2689">
        <v>1</v>
      </c>
      <c r="N2689" t="s">
        <v>6268</v>
      </c>
      <c r="O2689">
        <v>1</v>
      </c>
      <c r="P2689" t="str">
        <f>D2689&amp;"-"&amp;F2689&amp;"-"&amp;G2689&amp;"-"&amp;E2689&amp;"-"&amp;H2689</f>
        <v>B2Sigma-15.5-f-0-1</v>
      </c>
      <c r="Q2689" t="str">
        <f>I2689&amp;"-"&amp;K2689&amp;"-"&amp;L2689&amp;"-"&amp;J2689&amp;"-"&amp;M2689</f>
        <v>X2Pi-16.5-f-0-1</v>
      </c>
      <c r="R2689">
        <f>B2689+S2689</f>
        <v>28603.214202834999</v>
      </c>
      <c r="S2689">
        <f>_xlfn.IFNA(VLOOKUP(Q2689,'MARVEL-X'!A$2:I$1400,7,FALSE),VLOOKUP(Q2689,MARVEL!A$2:J$1522,10,FALSE))</f>
        <v>3735.7342028349999</v>
      </c>
      <c r="T2689">
        <f>IF(P2689=P2688,R2689+T2688,R2689)</f>
        <v>228825.07367496099</v>
      </c>
      <c r="U2689">
        <f>IF(P2689=P2688,1+U2688,1)</f>
        <v>8</v>
      </c>
      <c r="V2689" t="str">
        <f t="shared" si="41"/>
        <v/>
      </c>
      <c r="W2689" t="str">
        <f>IF(V2689="","",IF(ABS(V2689-R2689)&gt;W$1,ABS(V2689-R2689),""))</f>
        <v/>
      </c>
      <c r="X2689" t="str">
        <f>Y2689&amp;"-"&amp;Z2689&amp;"-"&amp;AC2689&amp;"-"&amp;AD2689&amp;"-"&amp;AG2689</f>
        <v>15.5-f-B-0-0.5</v>
      </c>
      <c r="Y2689">
        <f>F2689</f>
        <v>15.5</v>
      </c>
      <c r="Z2689" s="2" t="str">
        <f>G2689</f>
        <v>f</v>
      </c>
      <c r="AA2689">
        <f>_xlfn.IFNA(VLOOKUP(X2689,'duo-out'!A$2:Q$5000,5,FALSE),E2689+10*(H2689-1)+1+_xlfn.IFNA(VLOOKUP(D2689,states!A$2:C$10,3,FALSE),1))</f>
        <v>51</v>
      </c>
      <c r="AB2689" t="str">
        <f>IF(V2689="","",V2689)</f>
        <v/>
      </c>
      <c r="AC2689" s="2" t="str">
        <f>_xlfn.IFNA(VLOOKUP(D2689,states!A$2:C$10,2,FALSE),"XX")</f>
        <v>B</v>
      </c>
      <c r="AD2689">
        <f>E2689</f>
        <v>0</v>
      </c>
      <c r="AE2689">
        <f>_xlfn.IFNA(VLOOKUP(D2689,states!A$2:D$10,4,FALSE),0)</f>
        <v>0</v>
      </c>
      <c r="AF2689">
        <v>0.5</v>
      </c>
      <c r="AG2689">
        <f>IF(AE2689=0,AF2689,IF(AE2689=1,IF(F2689=0.5,0.5,IF(H2689=1,0.5,1.5)),IF(F2689=0.5,0.5,IF(H2689=1,2.5,1.5))))</f>
        <v>0.5</v>
      </c>
      <c r="AH2689" s="7">
        <f>IF(AC2689="XX",0,1/C2689^(1/5)*IF(E2689=0,100,1)/(E2689+1)^(1/4))</f>
        <v>114.86983549970351</v>
      </c>
    </row>
    <row r="2690" spans="1:34">
      <c r="A2690">
        <v>6190</v>
      </c>
      <c r="B2690" s="1">
        <v>25703.89</v>
      </c>
      <c r="C2690" s="6">
        <v>0.5</v>
      </c>
      <c r="D2690" t="s">
        <v>4</v>
      </c>
      <c r="E2690">
        <v>0</v>
      </c>
      <c r="F2690">
        <v>15.5</v>
      </c>
      <c r="G2690" t="s">
        <v>2</v>
      </c>
      <c r="H2690">
        <v>1</v>
      </c>
      <c r="I2690" t="s">
        <v>0</v>
      </c>
      <c r="J2690">
        <v>0</v>
      </c>
      <c r="K2690">
        <v>14.5</v>
      </c>
      <c r="L2690" t="s">
        <v>2</v>
      </c>
      <c r="M2690">
        <v>1</v>
      </c>
      <c r="N2690" t="s">
        <v>6246</v>
      </c>
      <c r="O2690">
        <v>1</v>
      </c>
      <c r="P2690" t="str">
        <f>D2690&amp;"-"&amp;F2690&amp;"-"&amp;G2690&amp;"-"&amp;E2690&amp;"-"&amp;H2690</f>
        <v>B2Sigma-15.5-f-0-1</v>
      </c>
      <c r="Q2690" t="str">
        <f>I2690&amp;"-"&amp;K2690&amp;"-"&amp;L2690&amp;"-"&amp;J2690&amp;"-"&amp;M2690</f>
        <v>X2Pi-14.5-f-0-1</v>
      </c>
      <c r="R2690">
        <f>B2690+S2690</f>
        <v>28603.268202836</v>
      </c>
      <c r="S2690">
        <f>_xlfn.IFNA(VLOOKUP(Q2690,'MARVEL-X'!A$2:I$1400,7,FALSE),VLOOKUP(Q2690,MARVEL!A$2:J$1522,10,FALSE))</f>
        <v>2899.3782028360001</v>
      </c>
      <c r="T2690">
        <f>IF(P2690=P2689,R2690+T2689,R2690)</f>
        <v>257428.34187779698</v>
      </c>
      <c r="U2690">
        <f>IF(P2690=P2689,1+U2689,1)</f>
        <v>9</v>
      </c>
      <c r="V2690">
        <f t="shared" si="41"/>
        <v>28603.149097532998</v>
      </c>
      <c r="W2690">
        <f>IF(V2690="","",IF(ABS(V2690-R2690)&gt;W$1,ABS(V2690-R2690),""))</f>
        <v>0.11910530300156097</v>
      </c>
      <c r="X2690" t="str">
        <f>Y2690&amp;"-"&amp;Z2690&amp;"-"&amp;AC2690&amp;"-"&amp;AD2690&amp;"-"&amp;AG2690</f>
        <v>15.5-f-B-0-0.5</v>
      </c>
      <c r="Y2690">
        <f>F2690</f>
        <v>15.5</v>
      </c>
      <c r="Z2690" s="2" t="str">
        <f>G2690</f>
        <v>f</v>
      </c>
      <c r="AA2690">
        <f>_xlfn.IFNA(VLOOKUP(X2690,'duo-out'!A$2:Q$5000,5,FALSE),E2690+10*(H2690-1)+1+_xlfn.IFNA(VLOOKUP(D2690,states!A$2:C$10,3,FALSE),1))</f>
        <v>51</v>
      </c>
      <c r="AB2690">
        <f>IF(V2690="","",V2690)</f>
        <v>28603.149097532998</v>
      </c>
      <c r="AC2690" s="2" t="str">
        <f>_xlfn.IFNA(VLOOKUP(D2690,states!A$2:C$10,2,FALSE),"XX")</f>
        <v>B</v>
      </c>
      <c r="AD2690">
        <f>E2690</f>
        <v>0</v>
      </c>
      <c r="AE2690">
        <f>_xlfn.IFNA(VLOOKUP(D2690,states!A$2:D$10,4,FALSE),0)</f>
        <v>0</v>
      </c>
      <c r="AF2690">
        <v>0.5</v>
      </c>
      <c r="AG2690">
        <f>IF(AE2690=0,AF2690,IF(AE2690=1,IF(F2690=0.5,0.5,IF(H2690=1,0.5,1.5)),IF(F2690=0.5,0.5,IF(H2690=1,2.5,1.5))))</f>
        <v>0.5</v>
      </c>
      <c r="AH2690" s="7">
        <f>IF(AC2690="XX",0,1/C2690^(1/5)*IF(E2690=0,100,1)/(E2690+1)^(1/4))</f>
        <v>114.86983549970351</v>
      </c>
    </row>
    <row r="2691" spans="1:34">
      <c r="A2691">
        <v>310</v>
      </c>
      <c r="B2691" s="1">
        <v>24780.94</v>
      </c>
      <c r="C2691" s="6">
        <v>0.5</v>
      </c>
      <c r="D2691" t="s">
        <v>4</v>
      </c>
      <c r="E2691">
        <v>0</v>
      </c>
      <c r="F2691">
        <v>15.5</v>
      </c>
      <c r="G2691" t="s">
        <v>2</v>
      </c>
      <c r="H2691">
        <v>2</v>
      </c>
      <c r="I2691" t="s">
        <v>0</v>
      </c>
      <c r="J2691">
        <v>0</v>
      </c>
      <c r="K2691">
        <v>16.5</v>
      </c>
      <c r="L2691" t="s">
        <v>2</v>
      </c>
      <c r="M2691">
        <v>2</v>
      </c>
      <c r="N2691" t="s">
        <v>365</v>
      </c>
      <c r="O2691">
        <v>-1</v>
      </c>
      <c r="P2691" t="str">
        <f>D2691&amp;"-"&amp;F2691&amp;"-"&amp;G2691&amp;"-"&amp;E2691&amp;"-"&amp;H2691</f>
        <v>B2Sigma-15.5-f-0-2</v>
      </c>
      <c r="Q2691" t="str">
        <f>I2691&amp;"-"&amp;K2691&amp;"-"&amp;L2691&amp;"-"&amp;J2691&amp;"-"&amp;M2691</f>
        <v>X2Pi-16.5-f-0-2</v>
      </c>
      <c r="R2691">
        <f>B2691+S2691</f>
        <v>28981.034611404997</v>
      </c>
      <c r="S2691">
        <f>_xlfn.IFNA(VLOOKUP(Q2691,'MARVEL-X'!A$2:I$1400,7,FALSE),VLOOKUP(Q2691,MARVEL!A$2:J$1522,10,FALSE))</f>
        <v>4200.0946114050003</v>
      </c>
      <c r="T2691">
        <f>IF(P2691=P2690,R2691+T2690,R2691)</f>
        <v>28981.034611404997</v>
      </c>
      <c r="U2691">
        <f>IF(P2691=P2690,1+U2690,1)</f>
        <v>1</v>
      </c>
      <c r="V2691">
        <f t="shared" ref="V2691:V2754" si="42">IF(P2691=P2692,"",T2691/U2691)</f>
        <v>28981.034611404997</v>
      </c>
      <c r="W2691" t="str">
        <f>IF(V2691="","",IF(ABS(V2691-R2691)&gt;W$1,ABS(V2691-R2691),""))</f>
        <v/>
      </c>
      <c r="X2691" t="str">
        <f>Y2691&amp;"-"&amp;Z2691&amp;"-"&amp;AC2691&amp;"-"&amp;AD2691&amp;"-"&amp;AG2691</f>
        <v>15.5-f-B-0-0.5</v>
      </c>
      <c r="Y2691">
        <f>F2691</f>
        <v>15.5</v>
      </c>
      <c r="Z2691" s="2" t="str">
        <f>G2691</f>
        <v>f</v>
      </c>
      <c r="AA2691">
        <f>_xlfn.IFNA(VLOOKUP(X2691,'duo-out'!A$2:Q$5000,5,FALSE),E2691+10*(H2691-1)+1+_xlfn.IFNA(VLOOKUP(D2691,states!A$2:C$10,3,FALSE),1))</f>
        <v>61</v>
      </c>
      <c r="AB2691">
        <f>IF(V2691="","",V2691)</f>
        <v>28981.034611404997</v>
      </c>
      <c r="AC2691" s="2" t="str">
        <f>_xlfn.IFNA(VLOOKUP(D2691,states!A$2:C$10,2,FALSE),"XX")</f>
        <v>B</v>
      </c>
      <c r="AD2691">
        <f>E2691</f>
        <v>0</v>
      </c>
      <c r="AE2691">
        <f>_xlfn.IFNA(VLOOKUP(D2691,states!A$2:D$10,4,FALSE),0)</f>
        <v>0</v>
      </c>
      <c r="AF2691">
        <v>0.5</v>
      </c>
      <c r="AG2691">
        <f>IF(AE2691=0,AF2691,IF(AE2691=1,IF(F2691=0.5,0.5,IF(H2691=1,0.5,1.5)),IF(F2691=0.5,0.5,IF(H2691=1,2.5,1.5))))</f>
        <v>0.5</v>
      </c>
      <c r="AH2691" s="7">
        <f>IF(AC2691="XX",0,1/C2691^(1/5)*IF(E2691=0,100,1)/(E2691+1)^(1/4))</f>
        <v>114.86983549970351</v>
      </c>
    </row>
    <row r="2692" spans="1:34">
      <c r="A2692">
        <v>5073</v>
      </c>
      <c r="B2692" s="1">
        <v>25619.16</v>
      </c>
      <c r="C2692" s="6">
        <v>0.35539999999999999</v>
      </c>
      <c r="D2692" t="s">
        <v>4</v>
      </c>
      <c r="E2692">
        <v>0</v>
      </c>
      <c r="F2692">
        <v>16.5</v>
      </c>
      <c r="G2692" t="s">
        <v>1</v>
      </c>
      <c r="H2692">
        <v>2</v>
      </c>
      <c r="I2692" t="s">
        <v>0</v>
      </c>
      <c r="J2692">
        <v>0</v>
      </c>
      <c r="K2692">
        <v>15.5</v>
      </c>
      <c r="L2692" t="s">
        <v>1</v>
      </c>
      <c r="M2692">
        <v>2</v>
      </c>
      <c r="N2692" t="s">
        <v>5129</v>
      </c>
      <c r="O2692">
        <v>1</v>
      </c>
      <c r="P2692" t="str">
        <f>D2692&amp;"-"&amp;F2692&amp;"-"&amp;G2692&amp;"-"&amp;E2692&amp;"-"&amp;H2692</f>
        <v>B2Sigma-16.5-e-0-2</v>
      </c>
      <c r="Q2692" t="str">
        <f>I2692&amp;"-"&amp;K2692&amp;"-"&amp;L2692&amp;"-"&amp;J2692&amp;"-"&amp;M2692</f>
        <v>X2Pi-15.5-e-0-2</v>
      </c>
      <c r="R2692">
        <f>B2692+S2692</f>
        <v>29354.274629461001</v>
      </c>
      <c r="S2692">
        <f>_xlfn.IFNA(VLOOKUP(Q2692,'MARVEL-X'!A$2:I$1400,7,FALSE),VLOOKUP(Q2692,MARVEL!A$2:J$1522,10,FALSE))</f>
        <v>3735.1146294609998</v>
      </c>
      <c r="T2692">
        <f>IF(P2692=P2691,R2692+T2691,R2692)</f>
        <v>29354.274629461001</v>
      </c>
      <c r="U2692">
        <f>IF(P2692=P2691,1+U2691,1)</f>
        <v>1</v>
      </c>
      <c r="V2692" t="str">
        <f t="shared" si="42"/>
        <v/>
      </c>
      <c r="W2692" t="str">
        <f>IF(V2692="","",IF(ABS(V2692-R2692)&gt;W$1,ABS(V2692-R2692),""))</f>
        <v/>
      </c>
      <c r="X2692" t="str">
        <f>Y2692&amp;"-"&amp;Z2692&amp;"-"&amp;AC2692&amp;"-"&amp;AD2692&amp;"-"&amp;AG2692</f>
        <v>16.5-e-B-0-0.5</v>
      </c>
      <c r="Y2692">
        <f>F2692</f>
        <v>16.5</v>
      </c>
      <c r="Z2692" s="2" t="str">
        <f>G2692</f>
        <v>e</v>
      </c>
      <c r="AA2692">
        <f>_xlfn.IFNA(VLOOKUP(X2692,'duo-out'!A$2:Q$5000,5,FALSE),E2692+10*(H2692-1)+1+_xlfn.IFNA(VLOOKUP(D2692,states!A$2:C$10,3,FALSE),1))</f>
        <v>61</v>
      </c>
      <c r="AB2692" t="str">
        <f>IF(V2692="","",V2692)</f>
        <v/>
      </c>
      <c r="AC2692" s="2" t="str">
        <f>_xlfn.IFNA(VLOOKUP(D2692,states!A$2:C$10,2,FALSE),"XX")</f>
        <v>B</v>
      </c>
      <c r="AD2692">
        <f>E2692</f>
        <v>0</v>
      </c>
      <c r="AE2692">
        <f>_xlfn.IFNA(VLOOKUP(D2692,states!A$2:D$10,4,FALSE),0)</f>
        <v>0</v>
      </c>
      <c r="AF2692">
        <v>0.5</v>
      </c>
      <c r="AG2692">
        <f>IF(AE2692=0,AF2692,IF(AE2692=1,IF(F2692=0.5,0.5,IF(H2692=1,0.5,1.5)),IF(F2692=0.5,0.5,IF(H2692=1,2.5,1.5))))</f>
        <v>0.5</v>
      </c>
      <c r="AH2692" s="7">
        <f>IF(AC2692="XX",0,1/C2692^(1/5)*IF(E2692=0,100,1)/(E2692+1)^(1/4))</f>
        <v>122.98623747196822</v>
      </c>
    </row>
    <row r="2693" spans="1:34">
      <c r="A2693">
        <v>5054</v>
      </c>
      <c r="B2693" s="1">
        <v>25153.95</v>
      </c>
      <c r="C2693" s="6">
        <v>0.2</v>
      </c>
      <c r="D2693" t="s">
        <v>4</v>
      </c>
      <c r="E2693">
        <v>0</v>
      </c>
      <c r="F2693">
        <v>16.5</v>
      </c>
      <c r="G2693" t="s">
        <v>1</v>
      </c>
      <c r="H2693">
        <v>2</v>
      </c>
      <c r="I2693" t="s">
        <v>0</v>
      </c>
      <c r="J2693">
        <v>0</v>
      </c>
      <c r="K2693">
        <v>16.5</v>
      </c>
      <c r="L2693" t="s">
        <v>2</v>
      </c>
      <c r="M2693">
        <v>2</v>
      </c>
      <c r="N2693" t="s">
        <v>5110</v>
      </c>
      <c r="O2693">
        <v>1</v>
      </c>
      <c r="P2693" t="str">
        <f>D2693&amp;"-"&amp;F2693&amp;"-"&amp;G2693&amp;"-"&amp;E2693&amp;"-"&amp;H2693</f>
        <v>B2Sigma-16.5-e-0-2</v>
      </c>
      <c r="Q2693" t="str">
        <f>I2693&amp;"-"&amp;K2693&amp;"-"&amp;L2693&amp;"-"&amp;J2693&amp;"-"&amp;M2693</f>
        <v>X2Pi-16.5-f-0-2</v>
      </c>
      <c r="R2693">
        <f>B2693+S2693</f>
        <v>29354.044611404999</v>
      </c>
      <c r="S2693">
        <f>_xlfn.IFNA(VLOOKUP(Q2693,'MARVEL-X'!A$2:I$1400,7,FALSE),VLOOKUP(Q2693,MARVEL!A$2:J$1522,10,FALSE))</f>
        <v>4200.0946114050003</v>
      </c>
      <c r="T2693">
        <f>IF(P2693=P2692,R2693+T2692,R2693)</f>
        <v>58708.319240865996</v>
      </c>
      <c r="U2693">
        <f>IF(P2693=P2692,1+U2692,1)</f>
        <v>2</v>
      </c>
      <c r="V2693" t="str">
        <f t="shared" si="42"/>
        <v/>
      </c>
      <c r="W2693" t="str">
        <f>IF(V2693="","",IF(ABS(V2693-R2693)&gt;W$1,ABS(V2693-R2693),""))</f>
        <v/>
      </c>
      <c r="X2693" t="str">
        <f>Y2693&amp;"-"&amp;Z2693&amp;"-"&amp;AC2693&amp;"-"&amp;AD2693&amp;"-"&amp;AG2693</f>
        <v>16.5-e-B-0-0.5</v>
      </c>
      <c r="Y2693">
        <f>F2693</f>
        <v>16.5</v>
      </c>
      <c r="Z2693" s="2" t="str">
        <f>G2693</f>
        <v>e</v>
      </c>
      <c r="AA2693">
        <f>_xlfn.IFNA(VLOOKUP(X2693,'duo-out'!A$2:Q$5000,5,FALSE),E2693+10*(H2693-1)+1+_xlfn.IFNA(VLOOKUP(D2693,states!A$2:C$10,3,FALSE),1))</f>
        <v>61</v>
      </c>
      <c r="AB2693" t="str">
        <f>IF(V2693="","",V2693)</f>
        <v/>
      </c>
      <c r="AC2693" s="2" t="str">
        <f>_xlfn.IFNA(VLOOKUP(D2693,states!A$2:C$10,2,FALSE),"XX")</f>
        <v>B</v>
      </c>
      <c r="AD2693">
        <f>E2693</f>
        <v>0</v>
      </c>
      <c r="AE2693">
        <f>_xlfn.IFNA(VLOOKUP(D2693,states!A$2:D$10,4,FALSE),0)</f>
        <v>0</v>
      </c>
      <c r="AF2693">
        <v>0.5</v>
      </c>
      <c r="AG2693">
        <f>IF(AE2693=0,AF2693,IF(AE2693=1,IF(F2693=0.5,0.5,IF(H2693=1,0.5,1.5)),IF(F2693=0.5,0.5,IF(H2693=1,2.5,1.5))))</f>
        <v>0.5</v>
      </c>
      <c r="AH2693" s="7">
        <f>IF(AC2693="XX",0,1/C2693^(1/5)*IF(E2693=0,100,1)/(E2693+1)^(1/4))</f>
        <v>137.97296614612148</v>
      </c>
    </row>
    <row r="2694" spans="1:34">
      <c r="A2694">
        <v>5039</v>
      </c>
      <c r="B2694" s="1">
        <v>24687.1</v>
      </c>
      <c r="C2694" s="6">
        <v>0.2</v>
      </c>
      <c r="D2694" t="s">
        <v>4</v>
      </c>
      <c r="E2694">
        <v>0</v>
      </c>
      <c r="F2694">
        <v>16.5</v>
      </c>
      <c r="G2694" t="s">
        <v>1</v>
      </c>
      <c r="H2694">
        <v>2</v>
      </c>
      <c r="I2694" t="s">
        <v>0</v>
      </c>
      <c r="J2694">
        <v>0</v>
      </c>
      <c r="K2694">
        <v>17.5</v>
      </c>
      <c r="L2694" t="s">
        <v>1</v>
      </c>
      <c r="M2694">
        <v>2</v>
      </c>
      <c r="N2694" t="s">
        <v>5095</v>
      </c>
      <c r="O2694">
        <v>1</v>
      </c>
      <c r="P2694" t="str">
        <f>D2694&amp;"-"&amp;F2694&amp;"-"&amp;G2694&amp;"-"&amp;E2694&amp;"-"&amp;H2694</f>
        <v>B2Sigma-16.5-e-0-2</v>
      </c>
      <c r="Q2694" t="str">
        <f>I2694&amp;"-"&amp;K2694&amp;"-"&amp;L2694&amp;"-"&amp;J2694&amp;"-"&amp;M2694</f>
        <v>X2Pi-17.5-e-0-2</v>
      </c>
      <c r="R2694">
        <f>B2694+S2694</f>
        <v>29354.044042387999</v>
      </c>
      <c r="S2694">
        <f>_xlfn.IFNA(VLOOKUP(Q2694,'MARVEL-X'!A$2:I$1400,7,FALSE),VLOOKUP(Q2694,MARVEL!A$2:J$1522,10,FALSE))</f>
        <v>4666.9440423879996</v>
      </c>
      <c r="T2694">
        <f>IF(P2694=P2693,R2694+T2693,R2694)</f>
        <v>88062.363283254002</v>
      </c>
      <c r="U2694">
        <f>IF(P2694=P2693,1+U2693,1)</f>
        <v>3</v>
      </c>
      <c r="V2694" t="str">
        <f t="shared" si="42"/>
        <v/>
      </c>
      <c r="W2694" t="str">
        <f>IF(V2694="","",IF(ABS(V2694-R2694)&gt;W$1,ABS(V2694-R2694),""))</f>
        <v/>
      </c>
      <c r="X2694" t="str">
        <f>Y2694&amp;"-"&amp;Z2694&amp;"-"&amp;AC2694&amp;"-"&amp;AD2694&amp;"-"&amp;AG2694</f>
        <v>16.5-e-B-0-0.5</v>
      </c>
      <c r="Y2694">
        <f>F2694</f>
        <v>16.5</v>
      </c>
      <c r="Z2694" s="2" t="str">
        <f>G2694</f>
        <v>e</v>
      </c>
      <c r="AA2694">
        <f>_xlfn.IFNA(VLOOKUP(X2694,'duo-out'!A$2:Q$5000,5,FALSE),E2694+10*(H2694-1)+1+_xlfn.IFNA(VLOOKUP(D2694,states!A$2:C$10,3,FALSE),1))</f>
        <v>61</v>
      </c>
      <c r="AB2694" t="str">
        <f>IF(V2694="","",V2694)</f>
        <v/>
      </c>
      <c r="AC2694" s="2" t="str">
        <f>_xlfn.IFNA(VLOOKUP(D2694,states!A$2:C$10,2,FALSE),"XX")</f>
        <v>B</v>
      </c>
      <c r="AD2694">
        <f>E2694</f>
        <v>0</v>
      </c>
      <c r="AE2694">
        <f>_xlfn.IFNA(VLOOKUP(D2694,states!A$2:D$10,4,FALSE),0)</f>
        <v>0</v>
      </c>
      <c r="AF2694">
        <v>0.5</v>
      </c>
      <c r="AG2694">
        <f>IF(AE2694=0,AF2694,IF(AE2694=1,IF(F2694=0.5,0.5,IF(H2694=1,0.5,1.5)),IF(F2694=0.5,0.5,IF(H2694=1,2.5,1.5))))</f>
        <v>0.5</v>
      </c>
      <c r="AH2694" s="7">
        <f>IF(AC2694="XX",0,1/C2694^(1/5)*IF(E2694=0,100,1)/(E2694+1)^(1/4))</f>
        <v>137.97296614612148</v>
      </c>
    </row>
    <row r="2695" spans="1:34">
      <c r="A2695">
        <v>426</v>
      </c>
      <c r="B2695" s="1">
        <v>25153.89</v>
      </c>
      <c r="C2695" s="6">
        <v>0.05</v>
      </c>
      <c r="D2695" t="s">
        <v>4</v>
      </c>
      <c r="E2695">
        <v>0</v>
      </c>
      <c r="F2695">
        <v>16.5</v>
      </c>
      <c r="G2695" t="s">
        <v>1</v>
      </c>
      <c r="H2695">
        <v>2</v>
      </c>
      <c r="I2695" t="s">
        <v>0</v>
      </c>
      <c r="J2695">
        <v>0</v>
      </c>
      <c r="K2695">
        <v>16.5</v>
      </c>
      <c r="L2695" t="s">
        <v>2</v>
      </c>
      <c r="M2695">
        <v>2</v>
      </c>
      <c r="N2695" t="s">
        <v>482</v>
      </c>
      <c r="O2695">
        <v>1</v>
      </c>
      <c r="P2695" t="str">
        <f>D2695&amp;"-"&amp;F2695&amp;"-"&amp;G2695&amp;"-"&amp;E2695&amp;"-"&amp;H2695</f>
        <v>B2Sigma-16.5-e-0-2</v>
      </c>
      <c r="Q2695" t="str">
        <f>I2695&amp;"-"&amp;K2695&amp;"-"&amp;L2695&amp;"-"&amp;J2695&amp;"-"&amp;M2695</f>
        <v>X2Pi-16.5-f-0-2</v>
      </c>
      <c r="R2695">
        <f>B2695+S2695</f>
        <v>29353.984611405001</v>
      </c>
      <c r="S2695">
        <f>_xlfn.IFNA(VLOOKUP(Q2695,'MARVEL-X'!A$2:I$1400,7,FALSE),VLOOKUP(Q2695,MARVEL!A$2:J$1522,10,FALSE))</f>
        <v>4200.0946114050003</v>
      </c>
      <c r="T2695">
        <f>IF(P2695=P2694,R2695+T2694,R2695)</f>
        <v>117416.347894659</v>
      </c>
      <c r="U2695">
        <f>IF(P2695=P2694,1+U2694,1)</f>
        <v>4</v>
      </c>
      <c r="V2695" t="str">
        <f t="shared" si="42"/>
        <v/>
      </c>
      <c r="W2695" t="str">
        <f>IF(V2695="","",IF(ABS(V2695-R2695)&gt;W$1,ABS(V2695-R2695),""))</f>
        <v/>
      </c>
      <c r="X2695" t="str">
        <f>Y2695&amp;"-"&amp;Z2695&amp;"-"&amp;AC2695&amp;"-"&amp;AD2695&amp;"-"&amp;AG2695</f>
        <v>16.5-e-B-0-0.5</v>
      </c>
      <c r="Y2695">
        <f>F2695</f>
        <v>16.5</v>
      </c>
      <c r="Z2695" s="2" t="str">
        <f>G2695</f>
        <v>e</v>
      </c>
      <c r="AA2695">
        <f>_xlfn.IFNA(VLOOKUP(X2695,'duo-out'!A$2:Q$5000,5,FALSE),E2695+10*(H2695-1)+1+_xlfn.IFNA(VLOOKUP(D2695,states!A$2:C$10,3,FALSE),1))</f>
        <v>61</v>
      </c>
      <c r="AB2695" t="str">
        <f>IF(V2695="","",V2695)</f>
        <v/>
      </c>
      <c r="AC2695" s="2" t="str">
        <f>_xlfn.IFNA(VLOOKUP(D2695,states!A$2:C$10,2,FALSE),"XX")</f>
        <v>B</v>
      </c>
      <c r="AD2695">
        <f>E2695</f>
        <v>0</v>
      </c>
      <c r="AE2695">
        <f>_xlfn.IFNA(VLOOKUP(D2695,states!A$2:D$10,4,FALSE),0)</f>
        <v>0</v>
      </c>
      <c r="AF2695">
        <v>0.5</v>
      </c>
      <c r="AG2695">
        <f>IF(AE2695=0,AF2695,IF(AE2695=1,IF(F2695=0.5,0.5,IF(H2695=1,0.5,1.5)),IF(F2695=0.5,0.5,IF(H2695=1,2.5,1.5))))</f>
        <v>0.5</v>
      </c>
      <c r="AH2695" s="7">
        <f>IF(AC2695="XX",0,1/C2695^(1/5)*IF(E2695=0,100,1)/(E2695+1)^(1/4))</f>
        <v>182.05642030260799</v>
      </c>
    </row>
    <row r="2696" spans="1:34">
      <c r="A2696">
        <v>389</v>
      </c>
      <c r="B2696" s="1">
        <v>25618.959999999999</v>
      </c>
      <c r="C2696" s="6">
        <v>9.9489999999999995E-2</v>
      </c>
      <c r="D2696" t="s">
        <v>4</v>
      </c>
      <c r="E2696">
        <v>0</v>
      </c>
      <c r="F2696">
        <v>16.5</v>
      </c>
      <c r="G2696" t="s">
        <v>1</v>
      </c>
      <c r="H2696">
        <v>2</v>
      </c>
      <c r="I2696" t="s">
        <v>0</v>
      </c>
      <c r="J2696">
        <v>0</v>
      </c>
      <c r="K2696">
        <v>15.5</v>
      </c>
      <c r="L2696" t="s">
        <v>1</v>
      </c>
      <c r="M2696">
        <v>2</v>
      </c>
      <c r="N2696" t="s">
        <v>445</v>
      </c>
      <c r="O2696">
        <v>1</v>
      </c>
      <c r="P2696" t="str">
        <f>D2696&amp;"-"&amp;F2696&amp;"-"&amp;G2696&amp;"-"&amp;E2696&amp;"-"&amp;H2696</f>
        <v>B2Sigma-16.5-e-0-2</v>
      </c>
      <c r="Q2696" t="str">
        <f>I2696&amp;"-"&amp;K2696&amp;"-"&amp;L2696&amp;"-"&amp;J2696&amp;"-"&amp;M2696</f>
        <v>X2Pi-15.5-e-0-2</v>
      </c>
      <c r="R2696">
        <f>B2696+S2696</f>
        <v>29354.074629461</v>
      </c>
      <c r="S2696">
        <f>_xlfn.IFNA(VLOOKUP(Q2696,'MARVEL-X'!A$2:I$1400,7,FALSE),VLOOKUP(Q2696,MARVEL!A$2:J$1522,10,FALSE))</f>
        <v>3735.1146294609998</v>
      </c>
      <c r="T2696">
        <f>IF(P2696=P2695,R2696+T2695,R2696)</f>
        <v>146770.42252412002</v>
      </c>
      <c r="U2696">
        <f>IF(P2696=P2695,1+U2695,1)</f>
        <v>5</v>
      </c>
      <c r="V2696" t="str">
        <f t="shared" si="42"/>
        <v/>
      </c>
      <c r="W2696" t="str">
        <f>IF(V2696="","",IF(ABS(V2696-R2696)&gt;W$1,ABS(V2696-R2696),""))</f>
        <v/>
      </c>
      <c r="X2696" t="str">
        <f>Y2696&amp;"-"&amp;Z2696&amp;"-"&amp;AC2696&amp;"-"&amp;AD2696&amp;"-"&amp;AG2696</f>
        <v>16.5-e-B-0-0.5</v>
      </c>
      <c r="Y2696">
        <f>F2696</f>
        <v>16.5</v>
      </c>
      <c r="Z2696" s="2" t="str">
        <f>G2696</f>
        <v>e</v>
      </c>
      <c r="AA2696">
        <f>_xlfn.IFNA(VLOOKUP(X2696,'duo-out'!A$2:Q$5000,5,FALSE),E2696+10*(H2696-1)+1+_xlfn.IFNA(VLOOKUP(D2696,states!A$2:C$10,3,FALSE),1))</f>
        <v>61</v>
      </c>
      <c r="AB2696" t="str">
        <f>IF(V2696="","",V2696)</f>
        <v/>
      </c>
      <c r="AC2696" s="2" t="str">
        <f>_xlfn.IFNA(VLOOKUP(D2696,states!A$2:C$10,2,FALSE),"XX")</f>
        <v>B</v>
      </c>
      <c r="AD2696">
        <f>E2696</f>
        <v>0</v>
      </c>
      <c r="AE2696">
        <f>_xlfn.IFNA(VLOOKUP(D2696,states!A$2:D$10,4,FALSE),0)</f>
        <v>0</v>
      </c>
      <c r="AF2696">
        <v>0.5</v>
      </c>
      <c r="AG2696">
        <f>IF(AE2696=0,AF2696,IF(AE2696=1,IF(F2696=0.5,0.5,IF(H2696=1,0.5,1.5)),IF(F2696=0.5,0.5,IF(H2696=1,2.5,1.5))))</f>
        <v>0.5</v>
      </c>
      <c r="AH2696" s="7">
        <f>IF(AC2696="XX",0,1/C2696^(1/5)*IF(E2696=0,100,1)/(E2696+1)^(1/4))</f>
        <v>158.65147488627792</v>
      </c>
    </row>
    <row r="2697" spans="1:34">
      <c r="A2697">
        <v>465</v>
      </c>
      <c r="B2697" s="1">
        <v>24686.9</v>
      </c>
      <c r="C2697" s="6">
        <v>0.18709999999999999</v>
      </c>
      <c r="D2697" t="s">
        <v>4</v>
      </c>
      <c r="E2697">
        <v>0</v>
      </c>
      <c r="F2697">
        <v>16.5</v>
      </c>
      <c r="G2697" t="s">
        <v>1</v>
      </c>
      <c r="H2697">
        <v>2</v>
      </c>
      <c r="I2697" t="s">
        <v>0</v>
      </c>
      <c r="J2697">
        <v>0</v>
      </c>
      <c r="K2697">
        <v>17.5</v>
      </c>
      <c r="L2697" t="s">
        <v>1</v>
      </c>
      <c r="M2697">
        <v>2</v>
      </c>
      <c r="N2697" t="s">
        <v>521</v>
      </c>
      <c r="O2697">
        <v>1</v>
      </c>
      <c r="P2697" t="str">
        <f>D2697&amp;"-"&amp;F2697&amp;"-"&amp;G2697&amp;"-"&amp;E2697&amp;"-"&amp;H2697</f>
        <v>B2Sigma-16.5-e-0-2</v>
      </c>
      <c r="Q2697" t="str">
        <f>I2697&amp;"-"&amp;K2697&amp;"-"&amp;L2697&amp;"-"&amp;J2697&amp;"-"&amp;M2697</f>
        <v>X2Pi-17.5-e-0-2</v>
      </c>
      <c r="R2697">
        <f>B2697+S2697</f>
        <v>29353.844042388002</v>
      </c>
      <c r="S2697">
        <f>_xlfn.IFNA(VLOOKUP(Q2697,'MARVEL-X'!A$2:I$1400,7,FALSE),VLOOKUP(Q2697,MARVEL!A$2:J$1522,10,FALSE))</f>
        <v>4666.9440423879996</v>
      </c>
      <c r="T2697">
        <f>IF(P2697=P2696,R2697+T2696,R2697)</f>
        <v>176124.26656650801</v>
      </c>
      <c r="U2697">
        <f>IF(P2697=P2696,1+U2696,1)</f>
        <v>6</v>
      </c>
      <c r="V2697" t="str">
        <f t="shared" si="42"/>
        <v/>
      </c>
      <c r="W2697" t="str">
        <f>IF(V2697="","",IF(ABS(V2697-R2697)&gt;W$1,ABS(V2697-R2697),""))</f>
        <v/>
      </c>
      <c r="X2697" t="str">
        <f>Y2697&amp;"-"&amp;Z2697&amp;"-"&amp;AC2697&amp;"-"&amp;AD2697&amp;"-"&amp;AG2697</f>
        <v>16.5-e-B-0-0.5</v>
      </c>
      <c r="Y2697">
        <f>F2697</f>
        <v>16.5</v>
      </c>
      <c r="Z2697" s="2" t="str">
        <f>G2697</f>
        <v>e</v>
      </c>
      <c r="AA2697">
        <f>_xlfn.IFNA(VLOOKUP(X2697,'duo-out'!A$2:Q$5000,5,FALSE),E2697+10*(H2697-1)+1+_xlfn.IFNA(VLOOKUP(D2697,states!A$2:C$10,3,FALSE),1))</f>
        <v>61</v>
      </c>
      <c r="AB2697" t="str">
        <f>IF(V2697="","",V2697)</f>
        <v/>
      </c>
      <c r="AC2697" s="2" t="str">
        <f>_xlfn.IFNA(VLOOKUP(D2697,states!A$2:C$10,2,FALSE),"XX")</f>
        <v>B</v>
      </c>
      <c r="AD2697">
        <f>E2697</f>
        <v>0</v>
      </c>
      <c r="AE2697">
        <f>_xlfn.IFNA(VLOOKUP(D2697,states!A$2:D$10,4,FALSE),0)</f>
        <v>0</v>
      </c>
      <c r="AF2697">
        <v>0.5</v>
      </c>
      <c r="AG2697">
        <f>IF(AE2697=0,AF2697,IF(AE2697=1,IF(F2697=0.5,0.5,IF(H2697=1,0.5,1.5)),IF(F2697=0.5,0.5,IF(H2697=1,2.5,1.5))))</f>
        <v>0.5</v>
      </c>
      <c r="AH2697" s="7">
        <f>IF(AC2697="XX",0,1/C2697^(1/5)*IF(E2697=0,100,1)/(E2697+1)^(1/4))</f>
        <v>139.8251334519602</v>
      </c>
    </row>
    <row r="2698" spans="1:34">
      <c r="A2698">
        <v>6234</v>
      </c>
      <c r="B2698" s="1">
        <v>25153.91</v>
      </c>
      <c r="C2698" s="6">
        <v>0.5</v>
      </c>
      <c r="D2698" t="s">
        <v>4</v>
      </c>
      <c r="E2698">
        <v>0</v>
      </c>
      <c r="F2698">
        <v>16.5</v>
      </c>
      <c r="G2698" t="s">
        <v>1</v>
      </c>
      <c r="H2698">
        <v>2</v>
      </c>
      <c r="I2698" t="s">
        <v>0</v>
      </c>
      <c r="J2698">
        <v>0</v>
      </c>
      <c r="K2698">
        <v>16.5</v>
      </c>
      <c r="L2698" t="s">
        <v>2</v>
      </c>
      <c r="M2698">
        <v>2</v>
      </c>
      <c r="N2698" t="s">
        <v>6290</v>
      </c>
      <c r="O2698">
        <v>1</v>
      </c>
      <c r="P2698" t="str">
        <f>D2698&amp;"-"&amp;F2698&amp;"-"&amp;G2698&amp;"-"&amp;E2698&amp;"-"&amp;H2698</f>
        <v>B2Sigma-16.5-e-0-2</v>
      </c>
      <c r="Q2698" t="str">
        <f>I2698&amp;"-"&amp;K2698&amp;"-"&amp;L2698&amp;"-"&amp;J2698&amp;"-"&amp;M2698</f>
        <v>X2Pi-16.5-f-0-2</v>
      </c>
      <c r="R2698">
        <f>B2698+S2698</f>
        <v>29354.004611404998</v>
      </c>
      <c r="S2698">
        <f>_xlfn.IFNA(VLOOKUP(Q2698,'MARVEL-X'!A$2:I$1400,7,FALSE),VLOOKUP(Q2698,MARVEL!A$2:J$1522,10,FALSE))</f>
        <v>4200.0946114050003</v>
      </c>
      <c r="T2698">
        <f>IF(P2698=P2697,R2698+T2697,R2698)</f>
        <v>205478.271177913</v>
      </c>
      <c r="U2698">
        <f>IF(P2698=P2697,1+U2697,1)</f>
        <v>7</v>
      </c>
      <c r="V2698" t="str">
        <f t="shared" si="42"/>
        <v/>
      </c>
      <c r="W2698" t="str">
        <f>IF(V2698="","",IF(ABS(V2698-R2698)&gt;W$1,ABS(V2698-R2698),""))</f>
        <v/>
      </c>
      <c r="X2698" t="str">
        <f>Y2698&amp;"-"&amp;Z2698&amp;"-"&amp;AC2698&amp;"-"&amp;AD2698&amp;"-"&amp;AG2698</f>
        <v>16.5-e-B-0-0.5</v>
      </c>
      <c r="Y2698">
        <f>F2698</f>
        <v>16.5</v>
      </c>
      <c r="Z2698" s="2" t="str">
        <f>G2698</f>
        <v>e</v>
      </c>
      <c r="AA2698">
        <f>_xlfn.IFNA(VLOOKUP(X2698,'duo-out'!A$2:Q$5000,5,FALSE),E2698+10*(H2698-1)+1+_xlfn.IFNA(VLOOKUP(D2698,states!A$2:C$10,3,FALSE),1))</f>
        <v>61</v>
      </c>
      <c r="AB2698" t="str">
        <f>IF(V2698="","",V2698)</f>
        <v/>
      </c>
      <c r="AC2698" s="2" t="str">
        <f>_xlfn.IFNA(VLOOKUP(D2698,states!A$2:C$10,2,FALSE),"XX")</f>
        <v>B</v>
      </c>
      <c r="AD2698">
        <f>E2698</f>
        <v>0</v>
      </c>
      <c r="AE2698">
        <f>_xlfn.IFNA(VLOOKUP(D2698,states!A$2:D$10,4,FALSE),0)</f>
        <v>0</v>
      </c>
      <c r="AF2698">
        <v>0.5</v>
      </c>
      <c r="AG2698">
        <f>IF(AE2698=0,AF2698,IF(AE2698=1,IF(F2698=0.5,0.5,IF(H2698=1,0.5,1.5)),IF(F2698=0.5,0.5,IF(H2698=1,2.5,1.5))))</f>
        <v>0.5</v>
      </c>
      <c r="AH2698" s="7">
        <f>IF(AC2698="XX",0,1/C2698^(1/5)*IF(E2698=0,100,1)/(E2698+1)^(1/4))</f>
        <v>114.86983549970351</v>
      </c>
    </row>
    <row r="2699" spans="1:34">
      <c r="A2699">
        <v>6225</v>
      </c>
      <c r="B2699" s="1">
        <v>25618.92</v>
      </c>
      <c r="C2699" s="6">
        <v>0.5</v>
      </c>
      <c r="D2699" t="s">
        <v>4</v>
      </c>
      <c r="E2699">
        <v>0</v>
      </c>
      <c r="F2699">
        <v>16.5</v>
      </c>
      <c r="G2699" t="s">
        <v>1</v>
      </c>
      <c r="H2699">
        <v>2</v>
      </c>
      <c r="I2699" t="s">
        <v>0</v>
      </c>
      <c r="J2699">
        <v>0</v>
      </c>
      <c r="K2699">
        <v>15.5</v>
      </c>
      <c r="L2699" t="s">
        <v>1</v>
      </c>
      <c r="M2699">
        <v>2</v>
      </c>
      <c r="N2699" t="s">
        <v>6281</v>
      </c>
      <c r="O2699">
        <v>1</v>
      </c>
      <c r="P2699" t="str">
        <f>D2699&amp;"-"&amp;F2699&amp;"-"&amp;G2699&amp;"-"&amp;E2699&amp;"-"&amp;H2699</f>
        <v>B2Sigma-16.5-e-0-2</v>
      </c>
      <c r="Q2699" t="str">
        <f>I2699&amp;"-"&amp;K2699&amp;"-"&amp;L2699&amp;"-"&amp;J2699&amp;"-"&amp;M2699</f>
        <v>X2Pi-15.5-e-0-2</v>
      </c>
      <c r="R2699">
        <f>B2699+S2699</f>
        <v>29354.034629460999</v>
      </c>
      <c r="S2699">
        <f>_xlfn.IFNA(VLOOKUP(Q2699,'MARVEL-X'!A$2:I$1400,7,FALSE),VLOOKUP(Q2699,MARVEL!A$2:J$1522,10,FALSE))</f>
        <v>3735.1146294609998</v>
      </c>
      <c r="T2699">
        <f>IF(P2699=P2698,R2699+T2698,R2699)</f>
        <v>234832.30580737401</v>
      </c>
      <c r="U2699">
        <f>IF(P2699=P2698,1+U2698,1)</f>
        <v>8</v>
      </c>
      <c r="V2699">
        <f t="shared" si="42"/>
        <v>29354.038225921751</v>
      </c>
      <c r="W2699" t="str">
        <f>IF(V2699="","",IF(ABS(V2699-R2699)&gt;W$1,ABS(V2699-R2699),""))</f>
        <v/>
      </c>
      <c r="X2699" t="str">
        <f>Y2699&amp;"-"&amp;Z2699&amp;"-"&amp;AC2699&amp;"-"&amp;AD2699&amp;"-"&amp;AG2699</f>
        <v>16.5-e-B-0-0.5</v>
      </c>
      <c r="Y2699">
        <f>F2699</f>
        <v>16.5</v>
      </c>
      <c r="Z2699" s="2" t="str">
        <f>G2699</f>
        <v>e</v>
      </c>
      <c r="AA2699">
        <f>_xlfn.IFNA(VLOOKUP(X2699,'duo-out'!A$2:Q$5000,5,FALSE),E2699+10*(H2699-1)+1+_xlfn.IFNA(VLOOKUP(D2699,states!A$2:C$10,3,FALSE),1))</f>
        <v>61</v>
      </c>
      <c r="AB2699">
        <f>IF(V2699="","",V2699)</f>
        <v>29354.038225921751</v>
      </c>
      <c r="AC2699" s="2" t="str">
        <f>_xlfn.IFNA(VLOOKUP(D2699,states!A$2:C$10,2,FALSE),"XX")</f>
        <v>B</v>
      </c>
      <c r="AD2699">
        <f>E2699</f>
        <v>0</v>
      </c>
      <c r="AE2699">
        <f>_xlfn.IFNA(VLOOKUP(D2699,states!A$2:D$10,4,FALSE),0)</f>
        <v>0</v>
      </c>
      <c r="AF2699">
        <v>0.5</v>
      </c>
      <c r="AG2699">
        <f>IF(AE2699=0,AF2699,IF(AE2699=1,IF(F2699=0.5,0.5,IF(H2699=1,0.5,1.5)),IF(F2699=0.5,0.5,IF(H2699=1,2.5,1.5))))</f>
        <v>0.5</v>
      </c>
      <c r="AH2699" s="7">
        <f>IF(AC2699="XX",0,1/C2699^(1/5)*IF(E2699=0,100,1)/(E2699+1)^(1/4))</f>
        <v>114.86983549970351</v>
      </c>
    </row>
    <row r="2700" spans="1:34">
      <c r="A2700">
        <v>5027</v>
      </c>
      <c r="B2700" s="1">
        <v>24779.919999999998</v>
      </c>
      <c r="C2700" s="6">
        <v>0.2</v>
      </c>
      <c r="D2700" t="s">
        <v>4</v>
      </c>
      <c r="E2700">
        <v>0</v>
      </c>
      <c r="F2700">
        <v>16.5</v>
      </c>
      <c r="G2700" t="s">
        <v>2</v>
      </c>
      <c r="H2700">
        <v>1</v>
      </c>
      <c r="I2700" t="s">
        <v>0</v>
      </c>
      <c r="J2700">
        <v>0</v>
      </c>
      <c r="K2700">
        <v>17.5</v>
      </c>
      <c r="L2700" t="s">
        <v>2</v>
      </c>
      <c r="M2700">
        <v>1</v>
      </c>
      <c r="N2700" t="s">
        <v>5083</v>
      </c>
      <c r="O2700">
        <v>1</v>
      </c>
      <c r="P2700" t="str">
        <f>D2700&amp;"-"&amp;F2700&amp;"-"&amp;G2700&amp;"-"&amp;E2700&amp;"-"&amp;H2700</f>
        <v>B2Sigma-16.5-f-0-1</v>
      </c>
      <c r="Q2700" t="str">
        <f>I2700&amp;"-"&amp;K2700&amp;"-"&amp;L2700&amp;"-"&amp;J2700&amp;"-"&amp;M2700</f>
        <v>X2Pi-17.5-f-0-1</v>
      </c>
      <c r="R2700">
        <f>B2700+S2700</f>
        <v>28969.930833528</v>
      </c>
      <c r="S2700">
        <f>_xlfn.IFNA(VLOOKUP(Q2700,'MARVEL-X'!A$2:I$1400,7,FALSE),VLOOKUP(Q2700,MARVEL!A$2:J$1522,10,FALSE))</f>
        <v>4190.0108335280001</v>
      </c>
      <c r="T2700">
        <f>IF(P2700=P2699,R2700+T2699,R2700)</f>
        <v>28969.930833528</v>
      </c>
      <c r="U2700">
        <f>IF(P2700=P2699,1+U2699,1)</f>
        <v>1</v>
      </c>
      <c r="V2700" t="str">
        <f t="shared" si="42"/>
        <v/>
      </c>
      <c r="W2700" t="str">
        <f>IF(V2700="","",IF(ABS(V2700-R2700)&gt;W$1,ABS(V2700-R2700),""))</f>
        <v/>
      </c>
      <c r="X2700" t="str">
        <f>Y2700&amp;"-"&amp;Z2700&amp;"-"&amp;AC2700&amp;"-"&amp;AD2700&amp;"-"&amp;AG2700</f>
        <v>16.5-f-B-0-0.5</v>
      </c>
      <c r="Y2700">
        <f>F2700</f>
        <v>16.5</v>
      </c>
      <c r="Z2700" s="2" t="str">
        <f>G2700</f>
        <v>f</v>
      </c>
      <c r="AA2700">
        <f>_xlfn.IFNA(VLOOKUP(X2700,'duo-out'!A$2:Q$5000,5,FALSE),E2700+10*(H2700-1)+1+_xlfn.IFNA(VLOOKUP(D2700,states!A$2:C$10,3,FALSE),1))</f>
        <v>51</v>
      </c>
      <c r="AB2700" t="str">
        <f>IF(V2700="","",V2700)</f>
        <v/>
      </c>
      <c r="AC2700" s="2" t="str">
        <f>_xlfn.IFNA(VLOOKUP(D2700,states!A$2:C$10,2,FALSE),"XX")</f>
        <v>B</v>
      </c>
      <c r="AD2700">
        <f>E2700</f>
        <v>0</v>
      </c>
      <c r="AE2700">
        <f>_xlfn.IFNA(VLOOKUP(D2700,states!A$2:D$10,4,FALSE),0)</f>
        <v>0</v>
      </c>
      <c r="AF2700">
        <v>0.5</v>
      </c>
      <c r="AG2700">
        <f>IF(AE2700=0,AF2700,IF(AE2700=1,IF(F2700=0.5,0.5,IF(H2700=1,0.5,1.5)),IF(F2700=0.5,0.5,IF(H2700=1,2.5,1.5))))</f>
        <v>0.5</v>
      </c>
      <c r="AH2700" s="7">
        <f>IF(AC2700="XX",0,1/C2700^(1/5)*IF(E2700=0,100,1)/(E2700+1)^(1/4))</f>
        <v>137.97296614612148</v>
      </c>
    </row>
    <row r="2701" spans="1:34">
      <c r="A2701">
        <v>5063</v>
      </c>
      <c r="B2701" s="1">
        <v>25664.47</v>
      </c>
      <c r="C2701" s="6">
        <v>0.2</v>
      </c>
      <c r="D2701" t="s">
        <v>4</v>
      </c>
      <c r="E2701">
        <v>0</v>
      </c>
      <c r="F2701">
        <v>16.5</v>
      </c>
      <c r="G2701" t="s">
        <v>2</v>
      </c>
      <c r="H2701">
        <v>1</v>
      </c>
      <c r="I2701" t="s">
        <v>0</v>
      </c>
      <c r="J2701">
        <v>0</v>
      </c>
      <c r="K2701">
        <v>15.5</v>
      </c>
      <c r="L2701" t="s">
        <v>2</v>
      </c>
      <c r="M2701">
        <v>1</v>
      </c>
      <c r="N2701" t="s">
        <v>5119</v>
      </c>
      <c r="O2701">
        <v>1</v>
      </c>
      <c r="P2701" t="str">
        <f>D2701&amp;"-"&amp;F2701&amp;"-"&amp;G2701&amp;"-"&amp;E2701&amp;"-"&amp;H2701</f>
        <v>B2Sigma-16.5-f-0-1</v>
      </c>
      <c r="Q2701" t="str">
        <f>I2701&amp;"-"&amp;K2701&amp;"-"&amp;L2701&amp;"-"&amp;J2701&amp;"-"&amp;M2701</f>
        <v>X2Pi-15.5-f-0-1</v>
      </c>
      <c r="R2701">
        <f>B2701+S2701</f>
        <v>28969.89483352</v>
      </c>
      <c r="S2701">
        <f>_xlfn.IFNA(VLOOKUP(Q2701,'MARVEL-X'!A$2:I$1400,7,FALSE),VLOOKUP(Q2701,MARVEL!A$2:J$1522,10,FALSE))</f>
        <v>3305.42483352</v>
      </c>
      <c r="T2701">
        <f>IF(P2701=P2700,R2701+T2700,R2701)</f>
        <v>57939.825667048004</v>
      </c>
      <c r="U2701">
        <f>IF(P2701=P2700,1+U2700,1)</f>
        <v>2</v>
      </c>
      <c r="V2701" t="str">
        <f t="shared" si="42"/>
        <v/>
      </c>
      <c r="W2701" t="str">
        <f>IF(V2701="","",IF(ABS(V2701-R2701)&gt;W$1,ABS(V2701-R2701),""))</f>
        <v/>
      </c>
      <c r="X2701" t="str">
        <f>Y2701&amp;"-"&amp;Z2701&amp;"-"&amp;AC2701&amp;"-"&amp;AD2701&amp;"-"&amp;AG2701</f>
        <v>16.5-f-B-0-0.5</v>
      </c>
      <c r="Y2701">
        <f>F2701</f>
        <v>16.5</v>
      </c>
      <c r="Z2701" s="2" t="str">
        <f>G2701</f>
        <v>f</v>
      </c>
      <c r="AA2701">
        <f>_xlfn.IFNA(VLOOKUP(X2701,'duo-out'!A$2:Q$5000,5,FALSE),E2701+10*(H2701-1)+1+_xlfn.IFNA(VLOOKUP(D2701,states!A$2:C$10,3,FALSE),1))</f>
        <v>51</v>
      </c>
      <c r="AB2701" t="str">
        <f>IF(V2701="","",V2701)</f>
        <v/>
      </c>
      <c r="AC2701" s="2" t="str">
        <f>_xlfn.IFNA(VLOOKUP(D2701,states!A$2:C$10,2,FALSE),"XX")</f>
        <v>B</v>
      </c>
      <c r="AD2701">
        <f>E2701</f>
        <v>0</v>
      </c>
      <c r="AE2701">
        <f>_xlfn.IFNA(VLOOKUP(D2701,states!A$2:D$10,4,FALSE),0)</f>
        <v>0</v>
      </c>
      <c r="AF2701">
        <v>0.5</v>
      </c>
      <c r="AG2701">
        <f>IF(AE2701=0,AF2701,IF(AE2701=1,IF(F2701=0.5,0.5,IF(H2701=1,0.5,1.5)),IF(F2701=0.5,0.5,IF(H2701=1,2.5,1.5))))</f>
        <v>0.5</v>
      </c>
      <c r="AH2701" s="7">
        <f>IF(AC2701="XX",0,1/C2701^(1/5)*IF(E2701=0,100,1)/(E2701+1)^(1/4))</f>
        <v>137.97296614612148</v>
      </c>
    </row>
    <row r="2702" spans="1:34">
      <c r="A2702">
        <v>5045</v>
      </c>
      <c r="B2702" s="1">
        <v>25224.94</v>
      </c>
      <c r="C2702" s="6">
        <v>0.2</v>
      </c>
      <c r="D2702" t="s">
        <v>4</v>
      </c>
      <c r="E2702">
        <v>0</v>
      </c>
      <c r="F2702">
        <v>16.5</v>
      </c>
      <c r="G2702" t="s">
        <v>2</v>
      </c>
      <c r="H2702">
        <v>1</v>
      </c>
      <c r="I2702" t="s">
        <v>0</v>
      </c>
      <c r="J2702">
        <v>0</v>
      </c>
      <c r="K2702">
        <v>16.5</v>
      </c>
      <c r="L2702" t="s">
        <v>1</v>
      </c>
      <c r="M2702">
        <v>1</v>
      </c>
      <c r="N2702" t="s">
        <v>5101</v>
      </c>
      <c r="O2702">
        <v>1</v>
      </c>
      <c r="P2702" t="str">
        <f>D2702&amp;"-"&amp;F2702&amp;"-"&amp;G2702&amp;"-"&amp;E2702&amp;"-"&amp;H2702</f>
        <v>B2Sigma-16.5-f-0-1</v>
      </c>
      <c r="Q2702" t="str">
        <f>I2702&amp;"-"&amp;K2702&amp;"-"&amp;L2702&amp;"-"&amp;J2702&amp;"-"&amp;M2702</f>
        <v>X2Pi-16.5-e-0-1</v>
      </c>
      <c r="R2702">
        <f>B2702+S2702</f>
        <v>28969.887760218</v>
      </c>
      <c r="S2702">
        <f>_xlfn.IFNA(VLOOKUP(Q2702,'MARVEL-X'!A$2:I$1400,7,FALSE),VLOOKUP(Q2702,MARVEL!A$2:J$1522,10,FALSE))</f>
        <v>3744.947760218</v>
      </c>
      <c r="T2702">
        <f>IF(P2702=P2701,R2702+T2701,R2702)</f>
        <v>86909.713427266004</v>
      </c>
      <c r="U2702">
        <f>IF(P2702=P2701,1+U2701,1)</f>
        <v>3</v>
      </c>
      <c r="V2702" t="str">
        <f t="shared" si="42"/>
        <v/>
      </c>
      <c r="W2702" t="str">
        <f>IF(V2702="","",IF(ABS(V2702-R2702)&gt;W$1,ABS(V2702-R2702),""))</f>
        <v/>
      </c>
      <c r="X2702" t="str">
        <f>Y2702&amp;"-"&amp;Z2702&amp;"-"&amp;AC2702&amp;"-"&amp;AD2702&amp;"-"&amp;AG2702</f>
        <v>16.5-f-B-0-0.5</v>
      </c>
      <c r="Y2702">
        <f>F2702</f>
        <v>16.5</v>
      </c>
      <c r="Z2702" s="2" t="str">
        <f>G2702</f>
        <v>f</v>
      </c>
      <c r="AA2702">
        <f>_xlfn.IFNA(VLOOKUP(X2702,'duo-out'!A$2:Q$5000,5,FALSE),E2702+10*(H2702-1)+1+_xlfn.IFNA(VLOOKUP(D2702,states!A$2:C$10,3,FALSE),1))</f>
        <v>51</v>
      </c>
      <c r="AB2702" t="str">
        <f>IF(V2702="","",V2702)</f>
        <v/>
      </c>
      <c r="AC2702" s="2" t="str">
        <f>_xlfn.IFNA(VLOOKUP(D2702,states!A$2:C$10,2,FALSE),"XX")</f>
        <v>B</v>
      </c>
      <c r="AD2702">
        <f>E2702</f>
        <v>0</v>
      </c>
      <c r="AE2702">
        <f>_xlfn.IFNA(VLOOKUP(D2702,states!A$2:D$10,4,FALSE),0)</f>
        <v>0</v>
      </c>
      <c r="AF2702">
        <v>0.5</v>
      </c>
      <c r="AG2702">
        <f>IF(AE2702=0,AF2702,IF(AE2702=1,IF(F2702=0.5,0.5,IF(H2702=1,0.5,1.5)),IF(F2702=0.5,0.5,IF(H2702=1,2.5,1.5))))</f>
        <v>0.5</v>
      </c>
      <c r="AH2702" s="7">
        <f>IF(AC2702="XX",0,1/C2702^(1/5)*IF(E2702=0,100,1)/(E2702+1)^(1/4))</f>
        <v>137.97296614612148</v>
      </c>
    </row>
    <row r="2703" spans="1:34">
      <c r="A2703">
        <v>444</v>
      </c>
      <c r="B2703" s="1">
        <v>24779.74</v>
      </c>
      <c r="C2703" s="6">
        <v>0.14330000000000001</v>
      </c>
      <c r="D2703" t="s">
        <v>4</v>
      </c>
      <c r="E2703">
        <v>0</v>
      </c>
      <c r="F2703">
        <v>16.5</v>
      </c>
      <c r="G2703" t="s">
        <v>2</v>
      </c>
      <c r="H2703">
        <v>1</v>
      </c>
      <c r="I2703" t="s">
        <v>0</v>
      </c>
      <c r="J2703">
        <v>0</v>
      </c>
      <c r="K2703">
        <v>17.5</v>
      </c>
      <c r="L2703" t="s">
        <v>2</v>
      </c>
      <c r="M2703">
        <v>1</v>
      </c>
      <c r="N2703" t="s">
        <v>500</v>
      </c>
      <c r="O2703">
        <v>1</v>
      </c>
      <c r="P2703" t="str">
        <f>D2703&amp;"-"&amp;F2703&amp;"-"&amp;G2703&amp;"-"&amp;E2703&amp;"-"&amp;H2703</f>
        <v>B2Sigma-16.5-f-0-1</v>
      </c>
      <c r="Q2703" t="str">
        <f>I2703&amp;"-"&amp;K2703&amp;"-"&amp;L2703&amp;"-"&amp;J2703&amp;"-"&amp;M2703</f>
        <v>X2Pi-17.5-f-0-1</v>
      </c>
      <c r="R2703">
        <f>B2703+S2703</f>
        <v>28969.750833528</v>
      </c>
      <c r="S2703">
        <f>_xlfn.IFNA(VLOOKUP(Q2703,'MARVEL-X'!A$2:I$1400,7,FALSE),VLOOKUP(Q2703,MARVEL!A$2:J$1522,10,FALSE))</f>
        <v>4190.0108335280001</v>
      </c>
      <c r="T2703">
        <f>IF(P2703=P2702,R2703+T2702,R2703)</f>
        <v>115879.464260794</v>
      </c>
      <c r="U2703">
        <f>IF(P2703=P2702,1+U2702,1)</f>
        <v>4</v>
      </c>
      <c r="V2703" t="str">
        <f t="shared" si="42"/>
        <v/>
      </c>
      <c r="W2703" t="str">
        <f>IF(V2703="","",IF(ABS(V2703-R2703)&gt;W$1,ABS(V2703-R2703),""))</f>
        <v/>
      </c>
      <c r="X2703" t="str">
        <f>Y2703&amp;"-"&amp;Z2703&amp;"-"&amp;AC2703&amp;"-"&amp;AD2703&amp;"-"&amp;AG2703</f>
        <v>16.5-f-B-0-0.5</v>
      </c>
      <c r="Y2703">
        <f>F2703</f>
        <v>16.5</v>
      </c>
      <c r="Z2703" s="2" t="str">
        <f>G2703</f>
        <v>f</v>
      </c>
      <c r="AA2703">
        <f>_xlfn.IFNA(VLOOKUP(X2703,'duo-out'!A$2:Q$5000,5,FALSE),E2703+10*(H2703-1)+1+_xlfn.IFNA(VLOOKUP(D2703,states!A$2:C$10,3,FALSE),1))</f>
        <v>51</v>
      </c>
      <c r="AB2703" t="str">
        <f>IF(V2703="","",V2703)</f>
        <v/>
      </c>
      <c r="AC2703" s="2" t="str">
        <f>_xlfn.IFNA(VLOOKUP(D2703,states!A$2:C$10,2,FALSE),"XX")</f>
        <v>B</v>
      </c>
      <c r="AD2703">
        <f>E2703</f>
        <v>0</v>
      </c>
      <c r="AE2703">
        <f>_xlfn.IFNA(VLOOKUP(D2703,states!A$2:D$10,4,FALSE),0)</f>
        <v>0</v>
      </c>
      <c r="AF2703">
        <v>0.5</v>
      </c>
      <c r="AG2703">
        <f>IF(AE2703=0,AF2703,IF(AE2703=1,IF(F2703=0.5,0.5,IF(H2703=1,0.5,1.5)),IF(F2703=0.5,0.5,IF(H2703=1,2.5,1.5))))</f>
        <v>0.5</v>
      </c>
      <c r="AH2703" s="7">
        <f>IF(AC2703="XX",0,1/C2703^(1/5)*IF(E2703=0,100,1)/(E2703+1)^(1/4))</f>
        <v>147.48598802366445</v>
      </c>
    </row>
    <row r="2704" spans="1:34">
      <c r="A2704">
        <v>406</v>
      </c>
      <c r="B2704" s="1">
        <v>25224.93</v>
      </c>
      <c r="C2704" s="6">
        <v>5.5419999999999997E-2</v>
      </c>
      <c r="D2704" t="s">
        <v>4</v>
      </c>
      <c r="E2704">
        <v>0</v>
      </c>
      <c r="F2704">
        <v>16.5</v>
      </c>
      <c r="G2704" t="s">
        <v>2</v>
      </c>
      <c r="H2704">
        <v>1</v>
      </c>
      <c r="I2704" t="s">
        <v>0</v>
      </c>
      <c r="J2704">
        <v>0</v>
      </c>
      <c r="K2704">
        <v>16.5</v>
      </c>
      <c r="L2704" t="s">
        <v>1</v>
      </c>
      <c r="M2704">
        <v>1</v>
      </c>
      <c r="N2704" t="s">
        <v>462</v>
      </c>
      <c r="O2704">
        <v>1</v>
      </c>
      <c r="P2704" t="str">
        <f>D2704&amp;"-"&amp;F2704&amp;"-"&amp;G2704&amp;"-"&amp;E2704&amp;"-"&amp;H2704</f>
        <v>B2Sigma-16.5-f-0-1</v>
      </c>
      <c r="Q2704" t="str">
        <f>I2704&amp;"-"&amp;K2704&amp;"-"&amp;L2704&amp;"-"&amp;J2704&amp;"-"&amp;M2704</f>
        <v>X2Pi-16.5-e-0-1</v>
      </c>
      <c r="R2704">
        <f>B2704+S2704</f>
        <v>28969.877760218002</v>
      </c>
      <c r="S2704">
        <f>_xlfn.IFNA(VLOOKUP(Q2704,'MARVEL-X'!A$2:I$1400,7,FALSE),VLOOKUP(Q2704,MARVEL!A$2:J$1522,10,FALSE))</f>
        <v>3744.947760218</v>
      </c>
      <c r="T2704">
        <f>IF(P2704=P2703,R2704+T2703,R2704)</f>
        <v>144849.34202101201</v>
      </c>
      <c r="U2704">
        <f>IF(P2704=P2703,1+U2703,1)</f>
        <v>5</v>
      </c>
      <c r="V2704" t="str">
        <f t="shared" si="42"/>
        <v/>
      </c>
      <c r="W2704" t="str">
        <f>IF(V2704="","",IF(ABS(V2704-R2704)&gt;W$1,ABS(V2704-R2704),""))</f>
        <v/>
      </c>
      <c r="X2704" t="str">
        <f>Y2704&amp;"-"&amp;Z2704&amp;"-"&amp;AC2704&amp;"-"&amp;AD2704&amp;"-"&amp;AG2704</f>
        <v>16.5-f-B-0-0.5</v>
      </c>
      <c r="Y2704">
        <f>F2704</f>
        <v>16.5</v>
      </c>
      <c r="Z2704" s="2" t="str">
        <f>G2704</f>
        <v>f</v>
      </c>
      <c r="AA2704">
        <f>_xlfn.IFNA(VLOOKUP(X2704,'duo-out'!A$2:Q$5000,5,FALSE),E2704+10*(H2704-1)+1+_xlfn.IFNA(VLOOKUP(D2704,states!A$2:C$10,3,FALSE),1))</f>
        <v>51</v>
      </c>
      <c r="AB2704" t="str">
        <f>IF(V2704="","",V2704)</f>
        <v/>
      </c>
      <c r="AC2704" s="2" t="str">
        <f>_xlfn.IFNA(VLOOKUP(D2704,states!A$2:C$10,2,FALSE),"XX")</f>
        <v>B</v>
      </c>
      <c r="AD2704">
        <f>E2704</f>
        <v>0</v>
      </c>
      <c r="AE2704">
        <f>_xlfn.IFNA(VLOOKUP(D2704,states!A$2:D$10,4,FALSE),0)</f>
        <v>0</v>
      </c>
      <c r="AF2704">
        <v>0.5</v>
      </c>
      <c r="AG2704">
        <f>IF(AE2704=0,AF2704,IF(AE2704=1,IF(F2704=0.5,0.5,IF(H2704=1,0.5,1.5)),IF(F2704=0.5,0.5,IF(H2704=1,2.5,1.5))))</f>
        <v>0.5</v>
      </c>
      <c r="AH2704" s="7">
        <f>IF(AC2704="XX",0,1/C2704^(1/5)*IF(E2704=0,100,1)/(E2704+1)^(1/4))</f>
        <v>178.34736437969894</v>
      </c>
    </row>
    <row r="2705" spans="1:34">
      <c r="A2705">
        <v>370</v>
      </c>
      <c r="B2705" s="1">
        <v>25664.45</v>
      </c>
      <c r="C2705" s="6">
        <v>0.05</v>
      </c>
      <c r="D2705" t="s">
        <v>4</v>
      </c>
      <c r="E2705">
        <v>0</v>
      </c>
      <c r="F2705">
        <v>16.5</v>
      </c>
      <c r="G2705" t="s">
        <v>2</v>
      </c>
      <c r="H2705">
        <v>1</v>
      </c>
      <c r="I2705" t="s">
        <v>0</v>
      </c>
      <c r="J2705">
        <v>0</v>
      </c>
      <c r="K2705">
        <v>15.5</v>
      </c>
      <c r="L2705" t="s">
        <v>2</v>
      </c>
      <c r="M2705">
        <v>1</v>
      </c>
      <c r="N2705" t="s">
        <v>426</v>
      </c>
      <c r="O2705">
        <v>1</v>
      </c>
      <c r="P2705" t="str">
        <f>D2705&amp;"-"&amp;F2705&amp;"-"&amp;G2705&amp;"-"&amp;E2705&amp;"-"&amp;H2705</f>
        <v>B2Sigma-16.5-f-0-1</v>
      </c>
      <c r="Q2705" t="str">
        <f>I2705&amp;"-"&amp;K2705&amp;"-"&amp;L2705&amp;"-"&amp;J2705&amp;"-"&amp;M2705</f>
        <v>X2Pi-15.5-f-0-1</v>
      </c>
      <c r="R2705">
        <f>B2705+S2705</f>
        <v>28969.87483352</v>
      </c>
      <c r="S2705">
        <f>_xlfn.IFNA(VLOOKUP(Q2705,'MARVEL-X'!A$2:I$1400,7,FALSE),VLOOKUP(Q2705,MARVEL!A$2:J$1522,10,FALSE))</f>
        <v>3305.42483352</v>
      </c>
      <c r="T2705">
        <f>IF(P2705=P2704,R2705+T2704,R2705)</f>
        <v>173819.21685453202</v>
      </c>
      <c r="U2705">
        <f>IF(P2705=P2704,1+U2704,1)</f>
        <v>6</v>
      </c>
      <c r="V2705" t="str">
        <f t="shared" si="42"/>
        <v/>
      </c>
      <c r="W2705" t="str">
        <f>IF(V2705="","",IF(ABS(V2705-R2705)&gt;W$1,ABS(V2705-R2705),""))</f>
        <v/>
      </c>
      <c r="X2705" t="str">
        <f>Y2705&amp;"-"&amp;Z2705&amp;"-"&amp;AC2705&amp;"-"&amp;AD2705&amp;"-"&amp;AG2705</f>
        <v>16.5-f-B-0-0.5</v>
      </c>
      <c r="Y2705">
        <f>F2705</f>
        <v>16.5</v>
      </c>
      <c r="Z2705" s="2" t="str">
        <f>G2705</f>
        <v>f</v>
      </c>
      <c r="AA2705">
        <f>_xlfn.IFNA(VLOOKUP(X2705,'duo-out'!A$2:Q$5000,5,FALSE),E2705+10*(H2705-1)+1+_xlfn.IFNA(VLOOKUP(D2705,states!A$2:C$10,3,FALSE),1))</f>
        <v>51</v>
      </c>
      <c r="AB2705" t="str">
        <f>IF(V2705="","",V2705)</f>
        <v/>
      </c>
      <c r="AC2705" s="2" t="str">
        <f>_xlfn.IFNA(VLOOKUP(D2705,states!A$2:C$10,2,FALSE),"XX")</f>
        <v>B</v>
      </c>
      <c r="AD2705">
        <f>E2705</f>
        <v>0</v>
      </c>
      <c r="AE2705">
        <f>_xlfn.IFNA(VLOOKUP(D2705,states!A$2:D$10,4,FALSE),0)</f>
        <v>0</v>
      </c>
      <c r="AF2705">
        <v>0.5</v>
      </c>
      <c r="AG2705">
        <f>IF(AE2705=0,AF2705,IF(AE2705=1,IF(F2705=0.5,0.5,IF(H2705=1,0.5,1.5)),IF(F2705=0.5,0.5,IF(H2705=1,2.5,1.5))))</f>
        <v>0.5</v>
      </c>
      <c r="AH2705" s="7">
        <f>IF(AC2705="XX",0,1/C2705^(1/5)*IF(E2705=0,100,1)/(E2705+1)^(1/4))</f>
        <v>182.05642030260799</v>
      </c>
    </row>
    <row r="2706" spans="1:34">
      <c r="A2706">
        <v>6244</v>
      </c>
      <c r="B2706" s="1">
        <v>22634.880000000001</v>
      </c>
      <c r="C2706" s="6">
        <v>0.5</v>
      </c>
      <c r="D2706" t="s">
        <v>4</v>
      </c>
      <c r="E2706">
        <v>0</v>
      </c>
      <c r="F2706">
        <v>16.5</v>
      </c>
      <c r="G2706" t="s">
        <v>2</v>
      </c>
      <c r="H2706">
        <v>1</v>
      </c>
      <c r="I2706" t="s">
        <v>0</v>
      </c>
      <c r="J2706">
        <v>1</v>
      </c>
      <c r="K2706">
        <v>16.5</v>
      </c>
      <c r="L2706" t="s">
        <v>1</v>
      </c>
      <c r="M2706">
        <v>1</v>
      </c>
      <c r="N2706" t="s">
        <v>6300</v>
      </c>
      <c r="O2706">
        <v>1</v>
      </c>
      <c r="P2706" t="str">
        <f>D2706&amp;"-"&amp;F2706&amp;"-"&amp;G2706&amp;"-"&amp;E2706&amp;"-"&amp;H2706</f>
        <v>B2Sigma-16.5-f-0-1</v>
      </c>
      <c r="Q2706" t="str">
        <f>I2706&amp;"-"&amp;K2706&amp;"-"&amp;L2706&amp;"-"&amp;J2706&amp;"-"&amp;M2706</f>
        <v>X2Pi-16.5-e-1-1</v>
      </c>
      <c r="R2706">
        <f>B2706+S2706</f>
        <v>28969.974912048001</v>
      </c>
      <c r="S2706">
        <f>_xlfn.IFNA(VLOOKUP(Q2706,'MARVEL-X'!A$2:I$1400,7,FALSE),VLOOKUP(Q2706,MARVEL!A$2:J$1522,10,FALSE))</f>
        <v>6335.094912048</v>
      </c>
      <c r="T2706">
        <f>IF(P2706=P2705,R2706+T2705,R2706)</f>
        <v>202789.19176658001</v>
      </c>
      <c r="U2706">
        <f>IF(P2706=P2705,1+U2705,1)</f>
        <v>7</v>
      </c>
      <c r="V2706" t="str">
        <f t="shared" si="42"/>
        <v/>
      </c>
      <c r="W2706" t="str">
        <f>IF(V2706="","",IF(ABS(V2706-R2706)&gt;W$1,ABS(V2706-R2706),""))</f>
        <v/>
      </c>
      <c r="X2706" t="str">
        <f>Y2706&amp;"-"&amp;Z2706&amp;"-"&amp;AC2706&amp;"-"&amp;AD2706&amp;"-"&amp;AG2706</f>
        <v>16.5-f-B-0-0.5</v>
      </c>
      <c r="Y2706">
        <f>F2706</f>
        <v>16.5</v>
      </c>
      <c r="Z2706" s="2" t="str">
        <f>G2706</f>
        <v>f</v>
      </c>
      <c r="AA2706">
        <f>_xlfn.IFNA(VLOOKUP(X2706,'duo-out'!A$2:Q$5000,5,FALSE),E2706+10*(H2706-1)+1+_xlfn.IFNA(VLOOKUP(D2706,states!A$2:C$10,3,FALSE),1))</f>
        <v>51</v>
      </c>
      <c r="AB2706" t="str">
        <f>IF(V2706="","",V2706)</f>
        <v/>
      </c>
      <c r="AC2706" s="2" t="str">
        <f>_xlfn.IFNA(VLOOKUP(D2706,states!A$2:C$10,2,FALSE),"XX")</f>
        <v>B</v>
      </c>
      <c r="AD2706">
        <f>E2706</f>
        <v>0</v>
      </c>
      <c r="AE2706">
        <f>_xlfn.IFNA(VLOOKUP(D2706,states!A$2:D$10,4,FALSE),0)</f>
        <v>0</v>
      </c>
      <c r="AF2706">
        <v>0.5</v>
      </c>
      <c r="AG2706">
        <f>IF(AE2706=0,AF2706,IF(AE2706=1,IF(F2706=0.5,0.5,IF(H2706=1,0.5,1.5)),IF(F2706=0.5,0.5,IF(H2706=1,2.5,1.5))))</f>
        <v>0.5</v>
      </c>
      <c r="AH2706" s="7">
        <f>IF(AC2706="XX",0,1/C2706^(1/5)*IF(E2706=0,100,1)/(E2706+1)^(1/4))</f>
        <v>114.86983549970351</v>
      </c>
    </row>
    <row r="2707" spans="1:34">
      <c r="A2707">
        <v>6242</v>
      </c>
      <c r="B2707" s="1">
        <v>23057.47</v>
      </c>
      <c r="C2707" s="6">
        <v>0.5</v>
      </c>
      <c r="D2707" t="s">
        <v>4</v>
      </c>
      <c r="E2707">
        <v>0</v>
      </c>
      <c r="F2707">
        <v>16.5</v>
      </c>
      <c r="G2707" t="s">
        <v>2</v>
      </c>
      <c r="H2707">
        <v>1</v>
      </c>
      <c r="I2707" t="s">
        <v>0</v>
      </c>
      <c r="J2707">
        <v>1</v>
      </c>
      <c r="K2707">
        <v>15.5</v>
      </c>
      <c r="L2707" t="s">
        <v>2</v>
      </c>
      <c r="M2707">
        <v>1</v>
      </c>
      <c r="N2707" t="s">
        <v>6298</v>
      </c>
      <c r="O2707">
        <v>1</v>
      </c>
      <c r="P2707" t="str">
        <f>D2707&amp;"-"&amp;F2707&amp;"-"&amp;G2707&amp;"-"&amp;E2707&amp;"-"&amp;H2707</f>
        <v>B2Sigma-16.5-f-0-1</v>
      </c>
      <c r="Q2707" t="str">
        <f>I2707&amp;"-"&amp;K2707&amp;"-"&amp;L2707&amp;"-"&amp;J2707&amp;"-"&amp;M2707</f>
        <v>X2Pi-15.5-f-1-1</v>
      </c>
      <c r="R2707">
        <f>B2707+S2707</f>
        <v>28969.954202836001</v>
      </c>
      <c r="S2707">
        <f>_xlfn.IFNA(VLOOKUP(Q2707,'MARVEL-X'!A$2:I$1400,7,FALSE),VLOOKUP(Q2707,MARVEL!A$2:J$1522,10,FALSE))</f>
        <v>5912.4842028359999</v>
      </c>
      <c r="T2707">
        <f>IF(P2707=P2706,R2707+T2706,R2707)</f>
        <v>231759.14596941601</v>
      </c>
      <c r="U2707">
        <f>IF(P2707=P2706,1+U2706,1)</f>
        <v>8</v>
      </c>
      <c r="V2707" t="str">
        <f t="shared" si="42"/>
        <v/>
      </c>
      <c r="W2707" t="str">
        <f>IF(V2707="","",IF(ABS(V2707-R2707)&gt;W$1,ABS(V2707-R2707),""))</f>
        <v/>
      </c>
      <c r="X2707" t="str">
        <f>Y2707&amp;"-"&amp;Z2707&amp;"-"&amp;AC2707&amp;"-"&amp;AD2707&amp;"-"&amp;AG2707</f>
        <v>16.5-f-B-0-0.5</v>
      </c>
      <c r="Y2707">
        <f>F2707</f>
        <v>16.5</v>
      </c>
      <c r="Z2707" s="2" t="str">
        <f>G2707</f>
        <v>f</v>
      </c>
      <c r="AA2707">
        <f>_xlfn.IFNA(VLOOKUP(X2707,'duo-out'!A$2:Q$5000,5,FALSE),E2707+10*(H2707-1)+1+_xlfn.IFNA(VLOOKUP(D2707,states!A$2:C$10,3,FALSE),1))</f>
        <v>51</v>
      </c>
      <c r="AB2707" t="str">
        <f>IF(V2707="","",V2707)</f>
        <v/>
      </c>
      <c r="AC2707" s="2" t="str">
        <f>_xlfn.IFNA(VLOOKUP(D2707,states!A$2:C$10,2,FALSE),"XX")</f>
        <v>B</v>
      </c>
      <c r="AD2707">
        <f>E2707</f>
        <v>0</v>
      </c>
      <c r="AE2707">
        <f>_xlfn.IFNA(VLOOKUP(D2707,states!A$2:D$10,4,FALSE),0)</f>
        <v>0</v>
      </c>
      <c r="AF2707">
        <v>0.5</v>
      </c>
      <c r="AG2707">
        <f>IF(AE2707=0,AF2707,IF(AE2707=1,IF(F2707=0.5,0.5,IF(H2707=1,0.5,1.5)),IF(F2707=0.5,0.5,IF(H2707=1,2.5,1.5))))</f>
        <v>0.5</v>
      </c>
      <c r="AH2707" s="7">
        <f>IF(AC2707="XX",0,1/C2707^(1/5)*IF(E2707=0,100,1)/(E2707+1)^(1/4))</f>
        <v>114.86983549970351</v>
      </c>
    </row>
    <row r="2708" spans="1:34">
      <c r="A2708">
        <v>6213</v>
      </c>
      <c r="B2708" s="1">
        <v>24779.83</v>
      </c>
      <c r="C2708" s="6">
        <v>0.5</v>
      </c>
      <c r="D2708" t="s">
        <v>4</v>
      </c>
      <c r="E2708">
        <v>0</v>
      </c>
      <c r="F2708">
        <v>16.5</v>
      </c>
      <c r="G2708" t="s">
        <v>2</v>
      </c>
      <c r="H2708">
        <v>1</v>
      </c>
      <c r="I2708" t="s">
        <v>0</v>
      </c>
      <c r="J2708">
        <v>0</v>
      </c>
      <c r="K2708">
        <v>17.5</v>
      </c>
      <c r="L2708" t="s">
        <v>2</v>
      </c>
      <c r="M2708">
        <v>1</v>
      </c>
      <c r="N2708" t="s">
        <v>6269</v>
      </c>
      <c r="O2708">
        <v>1</v>
      </c>
      <c r="P2708" t="str">
        <f>D2708&amp;"-"&amp;F2708&amp;"-"&amp;G2708&amp;"-"&amp;E2708&amp;"-"&amp;H2708</f>
        <v>B2Sigma-16.5-f-0-1</v>
      </c>
      <c r="Q2708" t="str">
        <f>I2708&amp;"-"&amp;K2708&amp;"-"&amp;L2708&amp;"-"&amp;J2708&amp;"-"&amp;M2708</f>
        <v>X2Pi-17.5-f-0-1</v>
      </c>
      <c r="R2708">
        <f>B2708+S2708</f>
        <v>28969.840833528004</v>
      </c>
      <c r="S2708">
        <f>_xlfn.IFNA(VLOOKUP(Q2708,'MARVEL-X'!A$2:I$1400,7,FALSE),VLOOKUP(Q2708,MARVEL!A$2:J$1522,10,FALSE))</f>
        <v>4190.0108335280001</v>
      </c>
      <c r="T2708">
        <f>IF(P2708=P2707,R2708+T2707,R2708)</f>
        <v>260728.98680294401</v>
      </c>
      <c r="U2708">
        <f>IF(P2708=P2707,1+U2707,1)</f>
        <v>9</v>
      </c>
      <c r="V2708" t="str">
        <f t="shared" si="42"/>
        <v/>
      </c>
      <c r="W2708" t="str">
        <f>IF(V2708="","",IF(ABS(V2708-R2708)&gt;W$1,ABS(V2708-R2708),""))</f>
        <v/>
      </c>
      <c r="X2708" t="str">
        <f>Y2708&amp;"-"&amp;Z2708&amp;"-"&amp;AC2708&amp;"-"&amp;AD2708&amp;"-"&amp;AG2708</f>
        <v>16.5-f-B-0-0.5</v>
      </c>
      <c r="Y2708">
        <f>F2708</f>
        <v>16.5</v>
      </c>
      <c r="Z2708" s="2" t="str">
        <f>G2708</f>
        <v>f</v>
      </c>
      <c r="AA2708">
        <f>_xlfn.IFNA(VLOOKUP(X2708,'duo-out'!A$2:Q$5000,5,FALSE),E2708+10*(H2708-1)+1+_xlfn.IFNA(VLOOKUP(D2708,states!A$2:C$10,3,FALSE),1))</f>
        <v>51</v>
      </c>
      <c r="AB2708" t="str">
        <f>IF(V2708="","",V2708)</f>
        <v/>
      </c>
      <c r="AC2708" s="2" t="str">
        <f>_xlfn.IFNA(VLOOKUP(D2708,states!A$2:C$10,2,FALSE),"XX")</f>
        <v>B</v>
      </c>
      <c r="AD2708">
        <f>E2708</f>
        <v>0</v>
      </c>
      <c r="AE2708">
        <f>_xlfn.IFNA(VLOOKUP(D2708,states!A$2:D$10,4,FALSE),0)</f>
        <v>0</v>
      </c>
      <c r="AF2708">
        <v>0.5</v>
      </c>
      <c r="AG2708">
        <f>IF(AE2708=0,AF2708,IF(AE2708=1,IF(F2708=0.5,0.5,IF(H2708=1,0.5,1.5)),IF(F2708=0.5,0.5,IF(H2708=1,2.5,1.5))))</f>
        <v>0.5</v>
      </c>
      <c r="AH2708" s="7">
        <f>IF(AC2708="XX",0,1/C2708^(1/5)*IF(E2708=0,100,1)/(E2708+1)^(1/4))</f>
        <v>114.86983549970351</v>
      </c>
    </row>
    <row r="2709" spans="1:34">
      <c r="A2709">
        <v>6200</v>
      </c>
      <c r="B2709" s="1">
        <v>25225.06</v>
      </c>
      <c r="C2709" s="6">
        <v>0.5</v>
      </c>
      <c r="D2709" t="s">
        <v>4</v>
      </c>
      <c r="E2709">
        <v>0</v>
      </c>
      <c r="F2709">
        <v>16.5</v>
      </c>
      <c r="G2709" t="s">
        <v>2</v>
      </c>
      <c r="H2709">
        <v>1</v>
      </c>
      <c r="I2709" t="s">
        <v>0</v>
      </c>
      <c r="J2709">
        <v>0</v>
      </c>
      <c r="K2709">
        <v>16.5</v>
      </c>
      <c r="L2709" t="s">
        <v>1</v>
      </c>
      <c r="M2709">
        <v>1</v>
      </c>
      <c r="N2709" t="s">
        <v>6256</v>
      </c>
      <c r="O2709">
        <v>1</v>
      </c>
      <c r="P2709" t="str">
        <f>D2709&amp;"-"&amp;F2709&amp;"-"&amp;G2709&amp;"-"&amp;E2709&amp;"-"&amp;H2709</f>
        <v>B2Sigma-16.5-f-0-1</v>
      </c>
      <c r="Q2709" t="str">
        <f>I2709&amp;"-"&amp;K2709&amp;"-"&amp;L2709&amp;"-"&amp;J2709&amp;"-"&amp;M2709</f>
        <v>X2Pi-16.5-e-0-1</v>
      </c>
      <c r="R2709">
        <f>B2709+S2709</f>
        <v>28970.007760218003</v>
      </c>
      <c r="S2709">
        <f>_xlfn.IFNA(VLOOKUP(Q2709,'MARVEL-X'!A$2:I$1400,7,FALSE),VLOOKUP(Q2709,MARVEL!A$2:J$1522,10,FALSE))</f>
        <v>3744.947760218</v>
      </c>
      <c r="T2709">
        <f>IF(P2709=P2708,R2709+T2708,R2709)</f>
        <v>289698.99456316204</v>
      </c>
      <c r="U2709">
        <f>IF(P2709=P2708,1+U2708,1)</f>
        <v>10</v>
      </c>
      <c r="V2709" t="str">
        <f t="shared" si="42"/>
        <v/>
      </c>
      <c r="W2709" t="str">
        <f>IF(V2709="","",IF(ABS(V2709-R2709)&gt;W$1,ABS(V2709-R2709),""))</f>
        <v/>
      </c>
      <c r="X2709" t="str">
        <f>Y2709&amp;"-"&amp;Z2709&amp;"-"&amp;AC2709&amp;"-"&amp;AD2709&amp;"-"&amp;AG2709</f>
        <v>16.5-f-B-0-0.5</v>
      </c>
      <c r="Y2709">
        <f>F2709</f>
        <v>16.5</v>
      </c>
      <c r="Z2709" s="2" t="str">
        <f>G2709</f>
        <v>f</v>
      </c>
      <c r="AA2709">
        <f>_xlfn.IFNA(VLOOKUP(X2709,'duo-out'!A$2:Q$5000,5,FALSE),E2709+10*(H2709-1)+1+_xlfn.IFNA(VLOOKUP(D2709,states!A$2:C$10,3,FALSE),1))</f>
        <v>51</v>
      </c>
      <c r="AB2709" t="str">
        <f>IF(V2709="","",V2709)</f>
        <v/>
      </c>
      <c r="AC2709" s="2" t="str">
        <f>_xlfn.IFNA(VLOOKUP(D2709,states!A$2:C$10,2,FALSE),"XX")</f>
        <v>B</v>
      </c>
      <c r="AD2709">
        <f>E2709</f>
        <v>0</v>
      </c>
      <c r="AE2709">
        <f>_xlfn.IFNA(VLOOKUP(D2709,states!A$2:D$10,4,FALSE),0)</f>
        <v>0</v>
      </c>
      <c r="AF2709">
        <v>0.5</v>
      </c>
      <c r="AG2709">
        <f>IF(AE2709=0,AF2709,IF(AE2709=1,IF(F2709=0.5,0.5,IF(H2709=1,0.5,1.5)),IF(F2709=0.5,0.5,IF(H2709=1,2.5,1.5))))</f>
        <v>0.5</v>
      </c>
      <c r="AH2709" s="7">
        <f>IF(AC2709="XX",0,1/C2709^(1/5)*IF(E2709=0,100,1)/(E2709+1)^(1/4))</f>
        <v>114.86983549970351</v>
      </c>
    </row>
    <row r="2710" spans="1:34">
      <c r="A2710">
        <v>6191</v>
      </c>
      <c r="B2710" s="1">
        <v>25664.560000000001</v>
      </c>
      <c r="C2710" s="6">
        <v>0.5</v>
      </c>
      <c r="D2710" t="s">
        <v>4</v>
      </c>
      <c r="E2710">
        <v>0</v>
      </c>
      <c r="F2710">
        <v>16.5</v>
      </c>
      <c r="G2710" t="s">
        <v>2</v>
      </c>
      <c r="H2710">
        <v>1</v>
      </c>
      <c r="I2710" t="s">
        <v>0</v>
      </c>
      <c r="J2710">
        <v>0</v>
      </c>
      <c r="K2710">
        <v>15.5</v>
      </c>
      <c r="L2710" t="s">
        <v>2</v>
      </c>
      <c r="M2710">
        <v>1</v>
      </c>
      <c r="N2710" t="s">
        <v>6247</v>
      </c>
      <c r="O2710">
        <v>1</v>
      </c>
      <c r="P2710" t="str">
        <f>D2710&amp;"-"&amp;F2710&amp;"-"&amp;G2710&amp;"-"&amp;E2710&amp;"-"&amp;H2710</f>
        <v>B2Sigma-16.5-f-0-1</v>
      </c>
      <c r="Q2710" t="str">
        <f>I2710&amp;"-"&amp;K2710&amp;"-"&amp;L2710&amp;"-"&amp;J2710&amp;"-"&amp;M2710</f>
        <v>X2Pi-15.5-f-0-1</v>
      </c>
      <c r="R2710">
        <f>B2710+S2710</f>
        <v>28969.98483352</v>
      </c>
      <c r="S2710">
        <f>_xlfn.IFNA(VLOOKUP(Q2710,'MARVEL-X'!A$2:I$1400,7,FALSE),VLOOKUP(Q2710,MARVEL!A$2:J$1522,10,FALSE))</f>
        <v>3305.42483352</v>
      </c>
      <c r="T2710">
        <f>IF(P2710=P2709,R2710+T2709,R2710)</f>
        <v>318668.97939668206</v>
      </c>
      <c r="U2710">
        <f>IF(P2710=P2709,1+U2709,1)</f>
        <v>11</v>
      </c>
      <c r="V2710">
        <f t="shared" si="42"/>
        <v>28969.907217880187</v>
      </c>
      <c r="W2710">
        <f>IF(V2710="","",IF(ABS(V2710-R2710)&gt;W$1,ABS(V2710-R2710),""))</f>
        <v>7.761563981330255E-2</v>
      </c>
      <c r="X2710" t="str">
        <f>Y2710&amp;"-"&amp;Z2710&amp;"-"&amp;AC2710&amp;"-"&amp;AD2710&amp;"-"&amp;AG2710</f>
        <v>16.5-f-B-0-0.5</v>
      </c>
      <c r="Y2710">
        <f>F2710</f>
        <v>16.5</v>
      </c>
      <c r="Z2710" s="2" t="str">
        <f>G2710</f>
        <v>f</v>
      </c>
      <c r="AA2710">
        <f>_xlfn.IFNA(VLOOKUP(X2710,'duo-out'!A$2:Q$5000,5,FALSE),E2710+10*(H2710-1)+1+_xlfn.IFNA(VLOOKUP(D2710,states!A$2:C$10,3,FALSE),1))</f>
        <v>51</v>
      </c>
      <c r="AB2710">
        <f>IF(V2710="","",V2710)</f>
        <v>28969.907217880187</v>
      </c>
      <c r="AC2710" s="2" t="str">
        <f>_xlfn.IFNA(VLOOKUP(D2710,states!A$2:C$10,2,FALSE),"XX")</f>
        <v>B</v>
      </c>
      <c r="AD2710">
        <f>E2710</f>
        <v>0</v>
      </c>
      <c r="AE2710">
        <f>_xlfn.IFNA(VLOOKUP(D2710,states!A$2:D$10,4,FALSE),0)</f>
        <v>0</v>
      </c>
      <c r="AF2710">
        <v>0.5</v>
      </c>
      <c r="AG2710">
        <f>IF(AE2710=0,AF2710,IF(AE2710=1,IF(F2710=0.5,0.5,IF(H2710=1,0.5,1.5)),IF(F2710=0.5,0.5,IF(H2710=1,2.5,1.5))))</f>
        <v>0.5</v>
      </c>
      <c r="AH2710" s="7">
        <f>IF(AC2710="XX",0,1/C2710^(1/5)*IF(E2710=0,100,1)/(E2710+1)^(1/4))</f>
        <v>114.86983549970351</v>
      </c>
    </row>
    <row r="2711" spans="1:34">
      <c r="A2711">
        <v>315</v>
      </c>
      <c r="B2711" s="1">
        <v>22132.87</v>
      </c>
      <c r="C2711" s="6">
        <v>0.5</v>
      </c>
      <c r="D2711" t="s">
        <v>4</v>
      </c>
      <c r="E2711">
        <v>0</v>
      </c>
      <c r="F2711">
        <v>16.5</v>
      </c>
      <c r="G2711" t="s">
        <v>2</v>
      </c>
      <c r="H2711">
        <v>2</v>
      </c>
      <c r="I2711" t="s">
        <v>0</v>
      </c>
      <c r="J2711">
        <v>1</v>
      </c>
      <c r="K2711">
        <v>17.5</v>
      </c>
      <c r="L2711" t="s">
        <v>2</v>
      </c>
      <c r="M2711">
        <v>2</v>
      </c>
      <c r="N2711" t="s">
        <v>370</v>
      </c>
      <c r="O2711">
        <v>-1</v>
      </c>
      <c r="P2711" t="str">
        <f>D2711&amp;"-"&amp;F2711&amp;"-"&amp;G2711&amp;"-"&amp;E2711&amp;"-"&amp;H2711</f>
        <v>B2Sigma-16.5-f-0-2</v>
      </c>
      <c r="Q2711" t="str">
        <f>I2711&amp;"-"&amp;K2711&amp;"-"&amp;L2711&amp;"-"&amp;J2711&amp;"-"&amp;M2711</f>
        <v>X2Pi-17.5-f-1-2</v>
      </c>
      <c r="R2711">
        <f>B2711+S2711</f>
        <v>29365.491611404999</v>
      </c>
      <c r="S2711">
        <f>_xlfn.IFNA(VLOOKUP(Q2711,'MARVEL-X'!A$2:I$1400,7,FALSE),VLOOKUP(Q2711,MARVEL!A$2:J$1522,10,FALSE))</f>
        <v>7232.6216114050003</v>
      </c>
      <c r="T2711">
        <f>IF(P2711=P2710,R2711+T2710,R2711)</f>
        <v>29365.491611404999</v>
      </c>
      <c r="U2711">
        <f>IF(P2711=P2710,1+U2710,1)</f>
        <v>1</v>
      </c>
      <c r="V2711" t="str">
        <f t="shared" si="42"/>
        <v/>
      </c>
      <c r="W2711" t="str">
        <f>IF(V2711="","",IF(ABS(V2711-R2711)&gt;W$1,ABS(V2711-R2711),""))</f>
        <v/>
      </c>
      <c r="X2711" t="str">
        <f>Y2711&amp;"-"&amp;Z2711&amp;"-"&amp;AC2711&amp;"-"&amp;AD2711&amp;"-"&amp;AG2711</f>
        <v>16.5-f-B-0-0.5</v>
      </c>
      <c r="Y2711">
        <f>F2711</f>
        <v>16.5</v>
      </c>
      <c r="Z2711" s="2" t="str">
        <f>G2711</f>
        <v>f</v>
      </c>
      <c r="AA2711">
        <f>_xlfn.IFNA(VLOOKUP(X2711,'duo-out'!A$2:Q$5000,5,FALSE),E2711+10*(H2711-1)+1+_xlfn.IFNA(VLOOKUP(D2711,states!A$2:C$10,3,FALSE),1))</f>
        <v>61</v>
      </c>
      <c r="AB2711" t="str">
        <f>IF(V2711="","",V2711)</f>
        <v/>
      </c>
      <c r="AC2711" s="2" t="str">
        <f>_xlfn.IFNA(VLOOKUP(D2711,states!A$2:C$10,2,FALSE),"XX")</f>
        <v>B</v>
      </c>
      <c r="AD2711">
        <f>E2711</f>
        <v>0</v>
      </c>
      <c r="AE2711">
        <f>_xlfn.IFNA(VLOOKUP(D2711,states!A$2:D$10,4,FALSE),0)</f>
        <v>0</v>
      </c>
      <c r="AF2711">
        <v>0.5</v>
      </c>
      <c r="AG2711">
        <f>IF(AE2711=0,AF2711,IF(AE2711=1,IF(F2711=0.5,0.5,IF(H2711=1,0.5,1.5)),IF(F2711=0.5,0.5,IF(H2711=1,2.5,1.5))))</f>
        <v>0.5</v>
      </c>
      <c r="AH2711" s="7">
        <f>IF(AC2711="XX",0,1/C2711^(1/5)*IF(E2711=0,100,1)/(E2711+1)^(1/4))</f>
        <v>114.86983549970351</v>
      </c>
    </row>
    <row r="2712" spans="1:34">
      <c r="A2712">
        <v>311</v>
      </c>
      <c r="B2712" s="1">
        <v>24687.07</v>
      </c>
      <c r="C2712" s="6">
        <v>0.5</v>
      </c>
      <c r="D2712" t="s">
        <v>4</v>
      </c>
      <c r="E2712">
        <v>0</v>
      </c>
      <c r="F2712">
        <v>16.5</v>
      </c>
      <c r="G2712" t="s">
        <v>2</v>
      </c>
      <c r="H2712">
        <v>2</v>
      </c>
      <c r="I2712" t="s">
        <v>0</v>
      </c>
      <c r="J2712">
        <v>0</v>
      </c>
      <c r="K2712">
        <v>17.5</v>
      </c>
      <c r="L2712" t="s">
        <v>2</v>
      </c>
      <c r="M2712">
        <v>2</v>
      </c>
      <c r="N2712" t="s">
        <v>366</v>
      </c>
      <c r="O2712">
        <v>-1</v>
      </c>
      <c r="P2712" t="str">
        <f>D2712&amp;"-"&amp;F2712&amp;"-"&amp;G2712&amp;"-"&amp;E2712&amp;"-"&amp;H2712</f>
        <v>B2Sigma-16.5-f-0-2</v>
      </c>
      <c r="Q2712" t="str">
        <f>I2712&amp;"-"&amp;K2712&amp;"-"&amp;L2712&amp;"-"&amp;J2712&amp;"-"&amp;M2712</f>
        <v>X2Pi-17.5-f-0-2</v>
      </c>
      <c r="R2712">
        <f>B2712+S2712</f>
        <v>29365.840946275999</v>
      </c>
      <c r="S2712">
        <f>_xlfn.IFNA(VLOOKUP(Q2712,'MARVEL-X'!A$2:I$1400,7,FALSE),VLOOKUP(Q2712,MARVEL!A$2:J$1522,10,FALSE))</f>
        <v>4678.7709462760004</v>
      </c>
      <c r="T2712">
        <f>IF(P2712=P2711,R2712+T2711,R2712)</f>
        <v>58731.332557681002</v>
      </c>
      <c r="U2712">
        <f>IF(P2712=P2711,1+U2711,1)</f>
        <v>2</v>
      </c>
      <c r="V2712">
        <f t="shared" si="42"/>
        <v>29365.666278840501</v>
      </c>
      <c r="W2712">
        <f>IF(V2712="","",IF(ABS(V2712-R2712)&gt;W$1,ABS(V2712-R2712),""))</f>
        <v>0.17466743549812236</v>
      </c>
      <c r="X2712" t="str">
        <f>Y2712&amp;"-"&amp;Z2712&amp;"-"&amp;AC2712&amp;"-"&amp;AD2712&amp;"-"&amp;AG2712</f>
        <v>16.5-f-B-0-0.5</v>
      </c>
      <c r="Y2712">
        <f>F2712</f>
        <v>16.5</v>
      </c>
      <c r="Z2712" s="2" t="str">
        <f>G2712</f>
        <v>f</v>
      </c>
      <c r="AA2712">
        <f>_xlfn.IFNA(VLOOKUP(X2712,'duo-out'!A$2:Q$5000,5,FALSE),E2712+10*(H2712-1)+1+_xlfn.IFNA(VLOOKUP(D2712,states!A$2:C$10,3,FALSE),1))</f>
        <v>61</v>
      </c>
      <c r="AB2712">
        <f>IF(V2712="","",V2712)</f>
        <v>29365.666278840501</v>
      </c>
      <c r="AC2712" s="2" t="str">
        <f>_xlfn.IFNA(VLOOKUP(D2712,states!A$2:C$10,2,FALSE),"XX")</f>
        <v>B</v>
      </c>
      <c r="AD2712">
        <f>E2712</f>
        <v>0</v>
      </c>
      <c r="AE2712">
        <f>_xlfn.IFNA(VLOOKUP(D2712,states!A$2:D$10,4,FALSE),0)</f>
        <v>0</v>
      </c>
      <c r="AF2712">
        <v>0.5</v>
      </c>
      <c r="AG2712">
        <f>IF(AE2712=0,AF2712,IF(AE2712=1,IF(F2712=0.5,0.5,IF(H2712=1,0.5,1.5)),IF(F2712=0.5,0.5,IF(H2712=1,2.5,1.5))))</f>
        <v>0.5</v>
      </c>
      <c r="AH2712" s="7">
        <f>IF(AC2712="XX",0,1/C2712^(1/5)*IF(E2712=0,100,1)/(E2712+1)^(1/4))</f>
        <v>114.86983549970351</v>
      </c>
    </row>
    <row r="2713" spans="1:34">
      <c r="A2713">
        <v>5074</v>
      </c>
      <c r="B2713" s="1">
        <v>25563.85</v>
      </c>
      <c r="C2713" s="6">
        <v>0.2</v>
      </c>
      <c r="D2713" t="s">
        <v>4</v>
      </c>
      <c r="E2713">
        <v>0</v>
      </c>
      <c r="F2713">
        <v>17.5</v>
      </c>
      <c r="G2713" t="s">
        <v>1</v>
      </c>
      <c r="H2713">
        <v>2</v>
      </c>
      <c r="I2713" t="s">
        <v>0</v>
      </c>
      <c r="J2713">
        <v>0</v>
      </c>
      <c r="K2713">
        <v>16.5</v>
      </c>
      <c r="L2713" t="s">
        <v>1</v>
      </c>
      <c r="M2713">
        <v>2</v>
      </c>
      <c r="N2713" t="s">
        <v>5130</v>
      </c>
      <c r="O2713">
        <v>1</v>
      </c>
      <c r="P2713" t="str">
        <f>D2713&amp;"-"&amp;F2713&amp;"-"&amp;G2713&amp;"-"&amp;E2713&amp;"-"&amp;H2713</f>
        <v>B2Sigma-17.5-e-0-2</v>
      </c>
      <c r="Q2713" t="str">
        <f>I2713&amp;"-"&amp;K2713&amp;"-"&amp;L2713&amp;"-"&amp;J2713&amp;"-"&amp;M2713</f>
        <v>X2Pi-16.5-e-0-2</v>
      </c>
      <c r="R2713">
        <f>B2713+S2713</f>
        <v>29753.231769370999</v>
      </c>
      <c r="S2713">
        <f>_xlfn.IFNA(VLOOKUP(Q2713,'MARVEL-X'!A$2:I$1400,7,FALSE),VLOOKUP(Q2713,MARVEL!A$2:J$1522,10,FALSE))</f>
        <v>4189.3817693709998</v>
      </c>
      <c r="T2713">
        <f>IF(P2713=P2712,R2713+T2712,R2713)</f>
        <v>29753.231769370999</v>
      </c>
      <c r="U2713">
        <f>IF(P2713=P2712,1+U2712,1)</f>
        <v>1</v>
      </c>
      <c r="V2713" t="str">
        <f t="shared" si="42"/>
        <v/>
      </c>
      <c r="W2713" t="str">
        <f>IF(V2713="","",IF(ABS(V2713-R2713)&gt;W$1,ABS(V2713-R2713),""))</f>
        <v/>
      </c>
      <c r="X2713" t="str">
        <f>Y2713&amp;"-"&amp;Z2713&amp;"-"&amp;AC2713&amp;"-"&amp;AD2713&amp;"-"&amp;AG2713</f>
        <v>17.5-e-B-0-0.5</v>
      </c>
      <c r="Y2713">
        <f>F2713</f>
        <v>17.5</v>
      </c>
      <c r="Z2713" s="2" t="str">
        <f>G2713</f>
        <v>e</v>
      </c>
      <c r="AA2713">
        <f>_xlfn.IFNA(VLOOKUP(X2713,'duo-out'!A$2:Q$5000,5,FALSE),E2713+10*(H2713-1)+1+_xlfn.IFNA(VLOOKUP(D2713,states!A$2:C$10,3,FALSE),1))</f>
        <v>61</v>
      </c>
      <c r="AB2713" t="str">
        <f>IF(V2713="","",V2713)</f>
        <v/>
      </c>
      <c r="AC2713" s="2" t="str">
        <f>_xlfn.IFNA(VLOOKUP(D2713,states!A$2:C$10,2,FALSE),"XX")</f>
        <v>B</v>
      </c>
      <c r="AD2713">
        <f>E2713</f>
        <v>0</v>
      </c>
      <c r="AE2713">
        <f>_xlfn.IFNA(VLOOKUP(D2713,states!A$2:D$10,4,FALSE),0)</f>
        <v>0</v>
      </c>
      <c r="AF2713">
        <v>0.5</v>
      </c>
      <c r="AG2713">
        <f>IF(AE2713=0,AF2713,IF(AE2713=1,IF(F2713=0.5,0.5,IF(H2713=1,0.5,1.5)),IF(F2713=0.5,0.5,IF(H2713=1,2.5,1.5))))</f>
        <v>0.5</v>
      </c>
      <c r="AH2713" s="7">
        <f>IF(AC2713="XX",0,1/C2713^(1/5)*IF(E2713=0,100,1)/(E2713+1)^(1/4))</f>
        <v>137.97296614612148</v>
      </c>
    </row>
    <row r="2714" spans="1:34">
      <c r="A2714">
        <v>5055</v>
      </c>
      <c r="B2714" s="1">
        <v>25074.400000000001</v>
      </c>
      <c r="C2714" s="6">
        <v>0.2</v>
      </c>
      <c r="D2714" t="s">
        <v>4</v>
      </c>
      <c r="E2714">
        <v>0</v>
      </c>
      <c r="F2714">
        <v>17.5</v>
      </c>
      <c r="G2714" t="s">
        <v>1</v>
      </c>
      <c r="H2714">
        <v>2</v>
      </c>
      <c r="I2714" t="s">
        <v>0</v>
      </c>
      <c r="J2714">
        <v>0</v>
      </c>
      <c r="K2714">
        <v>17.5</v>
      </c>
      <c r="L2714" t="s">
        <v>2</v>
      </c>
      <c r="M2714">
        <v>2</v>
      </c>
      <c r="N2714" t="s">
        <v>5111</v>
      </c>
      <c r="O2714">
        <v>1</v>
      </c>
      <c r="P2714" t="str">
        <f>D2714&amp;"-"&amp;F2714&amp;"-"&amp;G2714&amp;"-"&amp;E2714&amp;"-"&amp;H2714</f>
        <v>B2Sigma-17.5-e-0-2</v>
      </c>
      <c r="Q2714" t="str">
        <f>I2714&amp;"-"&amp;K2714&amp;"-"&amp;L2714&amp;"-"&amp;J2714&amp;"-"&amp;M2714</f>
        <v>X2Pi-17.5-f-0-2</v>
      </c>
      <c r="R2714">
        <f>B2714+S2714</f>
        <v>29753.170946276001</v>
      </c>
      <c r="S2714">
        <f>_xlfn.IFNA(VLOOKUP(Q2714,'MARVEL-X'!A$2:I$1400,7,FALSE),VLOOKUP(Q2714,MARVEL!A$2:J$1522,10,FALSE))</f>
        <v>4678.7709462760004</v>
      </c>
      <c r="T2714">
        <f>IF(P2714=P2713,R2714+T2713,R2714)</f>
        <v>59506.402715646997</v>
      </c>
      <c r="U2714">
        <f>IF(P2714=P2713,1+U2713,1)</f>
        <v>2</v>
      </c>
      <c r="V2714" t="str">
        <f t="shared" si="42"/>
        <v/>
      </c>
      <c r="W2714" t="str">
        <f>IF(V2714="","",IF(ABS(V2714-R2714)&gt;W$1,ABS(V2714-R2714),""))</f>
        <v/>
      </c>
      <c r="X2714" t="str">
        <f>Y2714&amp;"-"&amp;Z2714&amp;"-"&amp;AC2714&amp;"-"&amp;AD2714&amp;"-"&amp;AG2714</f>
        <v>17.5-e-B-0-0.5</v>
      </c>
      <c r="Y2714">
        <f>F2714</f>
        <v>17.5</v>
      </c>
      <c r="Z2714" s="2" t="str">
        <f>G2714</f>
        <v>e</v>
      </c>
      <c r="AA2714">
        <f>_xlfn.IFNA(VLOOKUP(X2714,'duo-out'!A$2:Q$5000,5,FALSE),E2714+10*(H2714-1)+1+_xlfn.IFNA(VLOOKUP(D2714,states!A$2:C$10,3,FALSE),1))</f>
        <v>61</v>
      </c>
      <c r="AB2714" t="str">
        <f>IF(V2714="","",V2714)</f>
        <v/>
      </c>
      <c r="AC2714" s="2" t="str">
        <f>_xlfn.IFNA(VLOOKUP(D2714,states!A$2:C$10,2,FALSE),"XX")</f>
        <v>B</v>
      </c>
      <c r="AD2714">
        <f>E2714</f>
        <v>0</v>
      </c>
      <c r="AE2714">
        <f>_xlfn.IFNA(VLOOKUP(D2714,states!A$2:D$10,4,FALSE),0)</f>
        <v>0</v>
      </c>
      <c r="AF2714">
        <v>0.5</v>
      </c>
      <c r="AG2714">
        <f>IF(AE2714=0,AF2714,IF(AE2714=1,IF(F2714=0.5,0.5,IF(H2714=1,0.5,1.5)),IF(F2714=0.5,0.5,IF(H2714=1,2.5,1.5))))</f>
        <v>0.5</v>
      </c>
      <c r="AH2714" s="7">
        <f>IF(AC2714="XX",0,1/C2714^(1/5)*IF(E2714=0,100,1)/(E2714+1)^(1/4))</f>
        <v>137.97296614612148</v>
      </c>
    </row>
    <row r="2715" spans="1:34">
      <c r="A2715">
        <v>5040</v>
      </c>
      <c r="B2715" s="1">
        <v>24586.05</v>
      </c>
      <c r="C2715" s="6">
        <v>0.2</v>
      </c>
      <c r="D2715" t="s">
        <v>4</v>
      </c>
      <c r="E2715">
        <v>0</v>
      </c>
      <c r="F2715">
        <v>17.5</v>
      </c>
      <c r="G2715" t="s">
        <v>1</v>
      </c>
      <c r="H2715">
        <v>2</v>
      </c>
      <c r="I2715" t="s">
        <v>0</v>
      </c>
      <c r="J2715">
        <v>0</v>
      </c>
      <c r="K2715">
        <v>18.5</v>
      </c>
      <c r="L2715" t="s">
        <v>1</v>
      </c>
      <c r="M2715">
        <v>2</v>
      </c>
      <c r="N2715" t="s">
        <v>5096</v>
      </c>
      <c r="O2715">
        <v>1</v>
      </c>
      <c r="P2715" t="str">
        <f>D2715&amp;"-"&amp;F2715&amp;"-"&amp;G2715&amp;"-"&amp;E2715&amp;"-"&amp;H2715</f>
        <v>B2Sigma-17.5-e-0-2</v>
      </c>
      <c r="Q2715" t="str">
        <f>I2715&amp;"-"&amp;K2715&amp;"-"&amp;L2715&amp;"-"&amp;J2715&amp;"-"&amp;M2715</f>
        <v>X2Pi-18.5-e-0-2</v>
      </c>
      <c r="R2715">
        <f>B2715+S2715</f>
        <v>29753.314240444</v>
      </c>
      <c r="S2715">
        <f>_xlfn.IFNA(VLOOKUP(Q2715,'MARVEL-X'!A$2:I$1400,7,FALSE),VLOOKUP(Q2715,MARVEL!A$2:J$1522,10,FALSE))</f>
        <v>5167.2642404440003</v>
      </c>
      <c r="T2715">
        <f>IF(P2715=P2714,R2715+T2714,R2715)</f>
        <v>89259.716956090997</v>
      </c>
      <c r="U2715">
        <f>IF(P2715=P2714,1+U2714,1)</f>
        <v>3</v>
      </c>
      <c r="V2715" t="str">
        <f t="shared" si="42"/>
        <v/>
      </c>
      <c r="W2715" t="str">
        <f>IF(V2715="","",IF(ABS(V2715-R2715)&gt;W$1,ABS(V2715-R2715),""))</f>
        <v/>
      </c>
      <c r="X2715" t="str">
        <f>Y2715&amp;"-"&amp;Z2715&amp;"-"&amp;AC2715&amp;"-"&amp;AD2715&amp;"-"&amp;AG2715</f>
        <v>17.5-e-B-0-0.5</v>
      </c>
      <c r="Y2715">
        <f>F2715</f>
        <v>17.5</v>
      </c>
      <c r="Z2715" s="2" t="str">
        <f>G2715</f>
        <v>e</v>
      </c>
      <c r="AA2715">
        <f>_xlfn.IFNA(VLOOKUP(X2715,'duo-out'!A$2:Q$5000,5,FALSE),E2715+10*(H2715-1)+1+_xlfn.IFNA(VLOOKUP(D2715,states!A$2:C$10,3,FALSE),1))</f>
        <v>61</v>
      </c>
      <c r="AB2715" t="str">
        <f>IF(V2715="","",V2715)</f>
        <v/>
      </c>
      <c r="AC2715" s="2" t="str">
        <f>_xlfn.IFNA(VLOOKUP(D2715,states!A$2:C$10,2,FALSE),"XX")</f>
        <v>B</v>
      </c>
      <c r="AD2715">
        <f>E2715</f>
        <v>0</v>
      </c>
      <c r="AE2715">
        <f>_xlfn.IFNA(VLOOKUP(D2715,states!A$2:D$10,4,FALSE),0)</f>
        <v>0</v>
      </c>
      <c r="AF2715">
        <v>0.5</v>
      </c>
      <c r="AG2715">
        <f>IF(AE2715=0,AF2715,IF(AE2715=1,IF(F2715=0.5,0.5,IF(H2715=1,0.5,1.5)),IF(F2715=0.5,0.5,IF(H2715=1,2.5,1.5))))</f>
        <v>0.5</v>
      </c>
      <c r="AH2715" s="7">
        <f>IF(AC2715="XX",0,1/C2715^(1/5)*IF(E2715=0,100,1)/(E2715+1)^(1/4))</f>
        <v>137.97296614612148</v>
      </c>
    </row>
    <row r="2716" spans="1:34">
      <c r="A2716">
        <v>427</v>
      </c>
      <c r="B2716" s="1">
        <v>25074.46</v>
      </c>
      <c r="C2716" s="6">
        <v>0.05</v>
      </c>
      <c r="D2716" t="s">
        <v>4</v>
      </c>
      <c r="E2716">
        <v>0</v>
      </c>
      <c r="F2716">
        <v>17.5</v>
      </c>
      <c r="G2716" t="s">
        <v>1</v>
      </c>
      <c r="H2716">
        <v>2</v>
      </c>
      <c r="I2716" t="s">
        <v>0</v>
      </c>
      <c r="J2716">
        <v>0</v>
      </c>
      <c r="K2716">
        <v>17.5</v>
      </c>
      <c r="L2716" t="s">
        <v>2</v>
      </c>
      <c r="M2716">
        <v>2</v>
      </c>
      <c r="N2716" t="s">
        <v>483</v>
      </c>
      <c r="O2716">
        <v>1</v>
      </c>
      <c r="P2716" t="str">
        <f>D2716&amp;"-"&amp;F2716&amp;"-"&amp;G2716&amp;"-"&amp;E2716&amp;"-"&amp;H2716</f>
        <v>B2Sigma-17.5-e-0-2</v>
      </c>
      <c r="Q2716" t="str">
        <f>I2716&amp;"-"&amp;K2716&amp;"-"&amp;L2716&amp;"-"&amp;J2716&amp;"-"&amp;M2716</f>
        <v>X2Pi-17.5-f-0-2</v>
      </c>
      <c r="R2716">
        <f>B2716+S2716</f>
        <v>29753.230946275999</v>
      </c>
      <c r="S2716">
        <f>_xlfn.IFNA(VLOOKUP(Q2716,'MARVEL-X'!A$2:I$1400,7,FALSE),VLOOKUP(Q2716,MARVEL!A$2:J$1522,10,FALSE))</f>
        <v>4678.7709462760004</v>
      </c>
      <c r="T2716">
        <f>IF(P2716=P2715,R2716+T2715,R2716)</f>
        <v>119012.947902367</v>
      </c>
      <c r="U2716">
        <f>IF(P2716=P2715,1+U2715,1)</f>
        <v>4</v>
      </c>
      <c r="V2716" t="str">
        <f t="shared" si="42"/>
        <v/>
      </c>
      <c r="W2716" t="str">
        <f>IF(V2716="","",IF(ABS(V2716-R2716)&gt;W$1,ABS(V2716-R2716),""))</f>
        <v/>
      </c>
      <c r="X2716" t="str">
        <f>Y2716&amp;"-"&amp;Z2716&amp;"-"&amp;AC2716&amp;"-"&amp;AD2716&amp;"-"&amp;AG2716</f>
        <v>17.5-e-B-0-0.5</v>
      </c>
      <c r="Y2716">
        <f>F2716</f>
        <v>17.5</v>
      </c>
      <c r="Z2716" s="2" t="str">
        <f>G2716</f>
        <v>e</v>
      </c>
      <c r="AA2716">
        <f>_xlfn.IFNA(VLOOKUP(X2716,'duo-out'!A$2:Q$5000,5,FALSE),E2716+10*(H2716-1)+1+_xlfn.IFNA(VLOOKUP(D2716,states!A$2:C$10,3,FALSE),1))</f>
        <v>61</v>
      </c>
      <c r="AB2716" t="str">
        <f>IF(V2716="","",V2716)</f>
        <v/>
      </c>
      <c r="AC2716" s="2" t="str">
        <f>_xlfn.IFNA(VLOOKUP(D2716,states!A$2:C$10,2,FALSE),"XX")</f>
        <v>B</v>
      </c>
      <c r="AD2716">
        <f>E2716</f>
        <v>0</v>
      </c>
      <c r="AE2716">
        <f>_xlfn.IFNA(VLOOKUP(D2716,states!A$2:D$10,4,FALSE),0)</f>
        <v>0</v>
      </c>
      <c r="AF2716">
        <v>0.5</v>
      </c>
      <c r="AG2716">
        <f>IF(AE2716=0,AF2716,IF(AE2716=1,IF(F2716=0.5,0.5,IF(H2716=1,0.5,1.5)),IF(F2716=0.5,0.5,IF(H2716=1,2.5,1.5))))</f>
        <v>0.5</v>
      </c>
      <c r="AH2716" s="7">
        <f>IF(AC2716="XX",0,1/C2716^(1/5)*IF(E2716=0,100,1)/(E2716+1)^(1/4))</f>
        <v>182.05642030260799</v>
      </c>
    </row>
    <row r="2717" spans="1:34">
      <c r="A2717">
        <v>390</v>
      </c>
      <c r="B2717" s="1">
        <v>25563.94</v>
      </c>
      <c r="C2717" s="6">
        <v>0.1192</v>
      </c>
      <c r="D2717" t="s">
        <v>4</v>
      </c>
      <c r="E2717">
        <v>0</v>
      </c>
      <c r="F2717">
        <v>17.5</v>
      </c>
      <c r="G2717" t="s">
        <v>1</v>
      </c>
      <c r="H2717">
        <v>2</v>
      </c>
      <c r="I2717" t="s">
        <v>0</v>
      </c>
      <c r="J2717">
        <v>0</v>
      </c>
      <c r="K2717">
        <v>16.5</v>
      </c>
      <c r="L2717" t="s">
        <v>1</v>
      </c>
      <c r="M2717">
        <v>2</v>
      </c>
      <c r="N2717" t="s">
        <v>446</v>
      </c>
      <c r="O2717">
        <v>1</v>
      </c>
      <c r="P2717" t="str">
        <f>D2717&amp;"-"&amp;F2717&amp;"-"&amp;G2717&amp;"-"&amp;E2717&amp;"-"&amp;H2717</f>
        <v>B2Sigma-17.5-e-0-2</v>
      </c>
      <c r="Q2717" t="str">
        <f>I2717&amp;"-"&amp;K2717&amp;"-"&amp;L2717&amp;"-"&amp;J2717&amp;"-"&amp;M2717</f>
        <v>X2Pi-16.5-e-0-2</v>
      </c>
      <c r="R2717">
        <f>B2717+S2717</f>
        <v>29753.321769370999</v>
      </c>
      <c r="S2717">
        <f>_xlfn.IFNA(VLOOKUP(Q2717,'MARVEL-X'!A$2:I$1400,7,FALSE),VLOOKUP(Q2717,MARVEL!A$2:J$1522,10,FALSE))</f>
        <v>4189.3817693709998</v>
      </c>
      <c r="T2717">
        <f>IF(P2717=P2716,R2717+T2716,R2717)</f>
        <v>148766.269671738</v>
      </c>
      <c r="U2717">
        <f>IF(P2717=P2716,1+U2716,1)</f>
        <v>5</v>
      </c>
      <c r="V2717" t="str">
        <f t="shared" si="42"/>
        <v/>
      </c>
      <c r="W2717" t="str">
        <f>IF(V2717="","",IF(ABS(V2717-R2717)&gt;W$1,ABS(V2717-R2717),""))</f>
        <v/>
      </c>
      <c r="X2717" t="str">
        <f>Y2717&amp;"-"&amp;Z2717&amp;"-"&amp;AC2717&amp;"-"&amp;AD2717&amp;"-"&amp;AG2717</f>
        <v>17.5-e-B-0-0.5</v>
      </c>
      <c r="Y2717">
        <f>F2717</f>
        <v>17.5</v>
      </c>
      <c r="Z2717" s="2" t="str">
        <f>G2717</f>
        <v>e</v>
      </c>
      <c r="AA2717">
        <f>_xlfn.IFNA(VLOOKUP(X2717,'duo-out'!A$2:Q$5000,5,FALSE),E2717+10*(H2717-1)+1+_xlfn.IFNA(VLOOKUP(D2717,states!A$2:C$10,3,FALSE),1))</f>
        <v>61</v>
      </c>
      <c r="AB2717" t="str">
        <f>IF(V2717="","",V2717)</f>
        <v/>
      </c>
      <c r="AC2717" s="2" t="str">
        <f>_xlfn.IFNA(VLOOKUP(D2717,states!A$2:C$10,2,FALSE),"XX")</f>
        <v>B</v>
      </c>
      <c r="AD2717">
        <f>E2717</f>
        <v>0</v>
      </c>
      <c r="AE2717">
        <f>_xlfn.IFNA(VLOOKUP(D2717,states!A$2:D$10,4,FALSE),0)</f>
        <v>0</v>
      </c>
      <c r="AF2717">
        <v>0.5</v>
      </c>
      <c r="AG2717">
        <f>IF(AE2717=0,AF2717,IF(AE2717=1,IF(F2717=0.5,0.5,IF(H2717=1,0.5,1.5)),IF(F2717=0.5,0.5,IF(H2717=1,2.5,1.5))))</f>
        <v>0.5</v>
      </c>
      <c r="AH2717" s="7">
        <f>IF(AC2717="XX",0,1/C2717^(1/5)*IF(E2717=0,100,1)/(E2717+1)^(1/4))</f>
        <v>153.01878488135387</v>
      </c>
    </row>
    <row r="2718" spans="1:34">
      <c r="A2718">
        <v>466</v>
      </c>
      <c r="B2718" s="1">
        <v>24585.82</v>
      </c>
      <c r="C2718" s="6">
        <v>0.1575</v>
      </c>
      <c r="D2718" t="s">
        <v>4</v>
      </c>
      <c r="E2718">
        <v>0</v>
      </c>
      <c r="F2718">
        <v>17.5</v>
      </c>
      <c r="G2718" t="s">
        <v>1</v>
      </c>
      <c r="H2718">
        <v>2</v>
      </c>
      <c r="I2718" t="s">
        <v>0</v>
      </c>
      <c r="J2718">
        <v>0</v>
      </c>
      <c r="K2718">
        <v>18.5</v>
      </c>
      <c r="L2718" t="s">
        <v>1</v>
      </c>
      <c r="M2718">
        <v>2</v>
      </c>
      <c r="N2718" t="s">
        <v>522</v>
      </c>
      <c r="O2718">
        <v>1</v>
      </c>
      <c r="P2718" t="str">
        <f>D2718&amp;"-"&amp;F2718&amp;"-"&amp;G2718&amp;"-"&amp;E2718&amp;"-"&amp;H2718</f>
        <v>B2Sigma-17.5-e-0-2</v>
      </c>
      <c r="Q2718" t="str">
        <f>I2718&amp;"-"&amp;K2718&amp;"-"&amp;L2718&amp;"-"&amp;J2718&amp;"-"&amp;M2718</f>
        <v>X2Pi-18.5-e-0-2</v>
      </c>
      <c r="R2718">
        <f>B2718+S2718</f>
        <v>29753.084240444001</v>
      </c>
      <c r="S2718">
        <f>_xlfn.IFNA(VLOOKUP(Q2718,'MARVEL-X'!A$2:I$1400,7,FALSE),VLOOKUP(Q2718,MARVEL!A$2:J$1522,10,FALSE))</f>
        <v>5167.2642404440003</v>
      </c>
      <c r="T2718">
        <f>IF(P2718=P2717,R2718+T2717,R2718)</f>
        <v>178519.35391218201</v>
      </c>
      <c r="U2718">
        <f>IF(P2718=P2717,1+U2717,1)</f>
        <v>6</v>
      </c>
      <c r="V2718" t="str">
        <f t="shared" si="42"/>
        <v/>
      </c>
      <c r="W2718" t="str">
        <f>IF(V2718="","",IF(ABS(V2718-R2718)&gt;W$1,ABS(V2718-R2718),""))</f>
        <v/>
      </c>
      <c r="X2718" t="str">
        <f>Y2718&amp;"-"&amp;Z2718&amp;"-"&amp;AC2718&amp;"-"&amp;AD2718&amp;"-"&amp;AG2718</f>
        <v>17.5-e-B-0-0.5</v>
      </c>
      <c r="Y2718">
        <f>F2718</f>
        <v>17.5</v>
      </c>
      <c r="Z2718" s="2" t="str">
        <f>G2718</f>
        <v>e</v>
      </c>
      <c r="AA2718">
        <f>_xlfn.IFNA(VLOOKUP(X2718,'duo-out'!A$2:Q$5000,5,FALSE),E2718+10*(H2718-1)+1+_xlfn.IFNA(VLOOKUP(D2718,states!A$2:C$10,3,FALSE),1))</f>
        <v>61</v>
      </c>
      <c r="AB2718" t="str">
        <f>IF(V2718="","",V2718)</f>
        <v/>
      </c>
      <c r="AC2718" s="2" t="str">
        <f>_xlfn.IFNA(VLOOKUP(D2718,states!A$2:C$10,2,FALSE),"XX")</f>
        <v>B</v>
      </c>
      <c r="AD2718">
        <f>E2718</f>
        <v>0</v>
      </c>
      <c r="AE2718">
        <f>_xlfn.IFNA(VLOOKUP(D2718,states!A$2:D$10,4,FALSE),0)</f>
        <v>0</v>
      </c>
      <c r="AF2718">
        <v>0.5</v>
      </c>
      <c r="AG2718">
        <f>IF(AE2718=0,AF2718,IF(AE2718=1,IF(F2718=0.5,0.5,IF(H2718=1,0.5,1.5)),IF(F2718=0.5,0.5,IF(H2718=1,2.5,1.5))))</f>
        <v>0.5</v>
      </c>
      <c r="AH2718" s="7">
        <f>IF(AC2718="XX",0,1/C2718^(1/5)*IF(E2718=0,100,1)/(E2718+1)^(1/4))</f>
        <v>144.72511001511145</v>
      </c>
    </row>
    <row r="2719" spans="1:34">
      <c r="A2719">
        <v>6252</v>
      </c>
      <c r="B2719" s="1">
        <v>22520.41</v>
      </c>
      <c r="C2719" s="6">
        <v>0.5</v>
      </c>
      <c r="D2719" t="s">
        <v>4</v>
      </c>
      <c r="E2719">
        <v>0</v>
      </c>
      <c r="F2719">
        <v>17.5</v>
      </c>
      <c r="G2719" t="s">
        <v>1</v>
      </c>
      <c r="H2719">
        <v>2</v>
      </c>
      <c r="I2719" t="s">
        <v>0</v>
      </c>
      <c r="J2719">
        <v>1</v>
      </c>
      <c r="K2719">
        <v>17.5</v>
      </c>
      <c r="L2719" t="s">
        <v>2</v>
      </c>
      <c r="M2719">
        <v>2</v>
      </c>
      <c r="N2719" t="s">
        <v>6308</v>
      </c>
      <c r="O2719">
        <v>1</v>
      </c>
      <c r="P2719" t="str">
        <f>D2719&amp;"-"&amp;F2719&amp;"-"&amp;G2719&amp;"-"&amp;E2719&amp;"-"&amp;H2719</f>
        <v>B2Sigma-17.5-e-0-2</v>
      </c>
      <c r="Q2719" t="str">
        <f>I2719&amp;"-"&amp;K2719&amp;"-"&amp;L2719&amp;"-"&amp;J2719&amp;"-"&amp;M2719</f>
        <v>X2Pi-17.5-f-1-2</v>
      </c>
      <c r="R2719">
        <f>B2719+S2719</f>
        <v>29753.031611405</v>
      </c>
      <c r="S2719">
        <f>_xlfn.IFNA(VLOOKUP(Q2719,'MARVEL-X'!A$2:I$1400,7,FALSE),VLOOKUP(Q2719,MARVEL!A$2:J$1522,10,FALSE))</f>
        <v>7232.6216114050003</v>
      </c>
      <c r="T2719">
        <f>IF(P2719=P2718,R2719+T2718,R2719)</f>
        <v>208272.385523587</v>
      </c>
      <c r="U2719">
        <f>IF(P2719=P2718,1+U2718,1)</f>
        <v>7</v>
      </c>
      <c r="V2719" t="str">
        <f t="shared" si="42"/>
        <v/>
      </c>
      <c r="W2719" t="str">
        <f>IF(V2719="","",IF(ABS(V2719-R2719)&gt;W$1,ABS(V2719-R2719),""))</f>
        <v/>
      </c>
      <c r="X2719" t="str">
        <f>Y2719&amp;"-"&amp;Z2719&amp;"-"&amp;AC2719&amp;"-"&amp;AD2719&amp;"-"&amp;AG2719</f>
        <v>17.5-e-B-0-0.5</v>
      </c>
      <c r="Y2719">
        <f>F2719</f>
        <v>17.5</v>
      </c>
      <c r="Z2719" s="2" t="str">
        <f>G2719</f>
        <v>e</v>
      </c>
      <c r="AA2719">
        <f>_xlfn.IFNA(VLOOKUP(X2719,'duo-out'!A$2:Q$5000,5,FALSE),E2719+10*(H2719-1)+1+_xlfn.IFNA(VLOOKUP(D2719,states!A$2:C$10,3,FALSE),1))</f>
        <v>61</v>
      </c>
      <c r="AB2719" t="str">
        <f>IF(V2719="","",V2719)</f>
        <v/>
      </c>
      <c r="AC2719" s="2" t="str">
        <f>_xlfn.IFNA(VLOOKUP(D2719,states!A$2:C$10,2,FALSE),"XX")</f>
        <v>B</v>
      </c>
      <c r="AD2719">
        <f>E2719</f>
        <v>0</v>
      </c>
      <c r="AE2719">
        <f>_xlfn.IFNA(VLOOKUP(D2719,states!A$2:D$10,4,FALSE),0)</f>
        <v>0</v>
      </c>
      <c r="AF2719">
        <v>0.5</v>
      </c>
      <c r="AG2719">
        <f>IF(AE2719=0,AF2719,IF(AE2719=1,IF(F2719=0.5,0.5,IF(H2719=1,0.5,1.5)),IF(F2719=0.5,0.5,IF(H2719=1,2.5,1.5))))</f>
        <v>0.5</v>
      </c>
      <c r="AH2719" s="7">
        <f>IF(AC2719="XX",0,1/C2719^(1/5)*IF(E2719=0,100,1)/(E2719+1)^(1/4))</f>
        <v>114.86983549970351</v>
      </c>
    </row>
    <row r="2720" spans="1:34">
      <c r="A2720">
        <v>6235</v>
      </c>
      <c r="B2720" s="1">
        <v>25074.3</v>
      </c>
      <c r="C2720" s="6">
        <v>0.5</v>
      </c>
      <c r="D2720" t="s">
        <v>4</v>
      </c>
      <c r="E2720">
        <v>0</v>
      </c>
      <c r="F2720">
        <v>17.5</v>
      </c>
      <c r="G2720" t="s">
        <v>1</v>
      </c>
      <c r="H2720">
        <v>2</v>
      </c>
      <c r="I2720" t="s">
        <v>0</v>
      </c>
      <c r="J2720">
        <v>0</v>
      </c>
      <c r="K2720">
        <v>17.5</v>
      </c>
      <c r="L2720" t="s">
        <v>2</v>
      </c>
      <c r="M2720">
        <v>2</v>
      </c>
      <c r="N2720" t="s">
        <v>6291</v>
      </c>
      <c r="O2720">
        <v>1</v>
      </c>
      <c r="P2720" t="str">
        <f>D2720&amp;"-"&amp;F2720&amp;"-"&amp;G2720&amp;"-"&amp;E2720&amp;"-"&amp;H2720</f>
        <v>B2Sigma-17.5-e-0-2</v>
      </c>
      <c r="Q2720" t="str">
        <f>I2720&amp;"-"&amp;K2720&amp;"-"&amp;L2720&amp;"-"&amp;J2720&amp;"-"&amp;M2720</f>
        <v>X2Pi-17.5-f-0-2</v>
      </c>
      <c r="R2720">
        <f>B2720+S2720</f>
        <v>29753.070946275999</v>
      </c>
      <c r="S2720">
        <f>_xlfn.IFNA(VLOOKUP(Q2720,'MARVEL-X'!A$2:I$1400,7,FALSE),VLOOKUP(Q2720,MARVEL!A$2:J$1522,10,FALSE))</f>
        <v>4678.7709462760004</v>
      </c>
      <c r="T2720">
        <f>IF(P2720=P2719,R2720+T2719,R2720)</f>
        <v>238025.45646986301</v>
      </c>
      <c r="U2720">
        <f>IF(P2720=P2719,1+U2719,1)</f>
        <v>8</v>
      </c>
      <c r="V2720" t="str">
        <f t="shared" si="42"/>
        <v/>
      </c>
      <c r="W2720" t="str">
        <f>IF(V2720="","",IF(ABS(V2720-R2720)&gt;W$1,ABS(V2720-R2720),""))</f>
        <v/>
      </c>
      <c r="X2720" t="str">
        <f>Y2720&amp;"-"&amp;Z2720&amp;"-"&amp;AC2720&amp;"-"&amp;AD2720&amp;"-"&amp;AG2720</f>
        <v>17.5-e-B-0-0.5</v>
      </c>
      <c r="Y2720">
        <f>F2720</f>
        <v>17.5</v>
      </c>
      <c r="Z2720" s="2" t="str">
        <f>G2720</f>
        <v>e</v>
      </c>
      <c r="AA2720">
        <f>_xlfn.IFNA(VLOOKUP(X2720,'duo-out'!A$2:Q$5000,5,FALSE),E2720+10*(H2720-1)+1+_xlfn.IFNA(VLOOKUP(D2720,states!A$2:C$10,3,FALSE),1))</f>
        <v>61</v>
      </c>
      <c r="AB2720" t="str">
        <f>IF(V2720="","",V2720)</f>
        <v/>
      </c>
      <c r="AC2720" s="2" t="str">
        <f>_xlfn.IFNA(VLOOKUP(D2720,states!A$2:C$10,2,FALSE),"XX")</f>
        <v>B</v>
      </c>
      <c r="AD2720">
        <f>E2720</f>
        <v>0</v>
      </c>
      <c r="AE2720">
        <f>_xlfn.IFNA(VLOOKUP(D2720,states!A$2:D$10,4,FALSE),0)</f>
        <v>0</v>
      </c>
      <c r="AF2720">
        <v>0.5</v>
      </c>
      <c r="AG2720">
        <f>IF(AE2720=0,AF2720,IF(AE2720=1,IF(F2720=0.5,0.5,IF(H2720=1,0.5,1.5)),IF(F2720=0.5,0.5,IF(H2720=1,2.5,1.5))))</f>
        <v>0.5</v>
      </c>
      <c r="AH2720" s="7">
        <f>IF(AC2720="XX",0,1/C2720^(1/5)*IF(E2720=0,100,1)/(E2720+1)^(1/4))</f>
        <v>114.86983549970351</v>
      </c>
    </row>
    <row r="2721" spans="1:34">
      <c r="A2721">
        <v>6226</v>
      </c>
      <c r="B2721" s="1">
        <v>25563.82</v>
      </c>
      <c r="C2721" s="6">
        <v>0.5</v>
      </c>
      <c r="D2721" t="s">
        <v>4</v>
      </c>
      <c r="E2721">
        <v>0</v>
      </c>
      <c r="F2721">
        <v>17.5</v>
      </c>
      <c r="G2721" t="s">
        <v>1</v>
      </c>
      <c r="H2721">
        <v>2</v>
      </c>
      <c r="I2721" t="s">
        <v>0</v>
      </c>
      <c r="J2721">
        <v>0</v>
      </c>
      <c r="K2721">
        <v>16.5</v>
      </c>
      <c r="L2721" t="s">
        <v>1</v>
      </c>
      <c r="M2721">
        <v>2</v>
      </c>
      <c r="N2721" t="s">
        <v>6282</v>
      </c>
      <c r="O2721">
        <v>1</v>
      </c>
      <c r="P2721" t="str">
        <f>D2721&amp;"-"&amp;F2721&amp;"-"&amp;G2721&amp;"-"&amp;E2721&amp;"-"&amp;H2721</f>
        <v>B2Sigma-17.5-e-0-2</v>
      </c>
      <c r="Q2721" t="str">
        <f>I2721&amp;"-"&amp;K2721&amp;"-"&amp;L2721&amp;"-"&amp;J2721&amp;"-"&amp;M2721</f>
        <v>X2Pi-16.5-e-0-2</v>
      </c>
      <c r="R2721">
        <f>B2721+S2721</f>
        <v>29753.201769371</v>
      </c>
      <c r="S2721">
        <f>_xlfn.IFNA(VLOOKUP(Q2721,'MARVEL-X'!A$2:I$1400,7,FALSE),VLOOKUP(Q2721,MARVEL!A$2:J$1522,10,FALSE))</f>
        <v>4189.3817693709998</v>
      </c>
      <c r="T2721">
        <f>IF(P2721=P2720,R2721+T2720,R2721)</f>
        <v>267778.65823923401</v>
      </c>
      <c r="U2721">
        <f>IF(P2721=P2720,1+U2720,1)</f>
        <v>9</v>
      </c>
      <c r="V2721">
        <f t="shared" si="42"/>
        <v>29753.18424880378</v>
      </c>
      <c r="W2721" t="str">
        <f>IF(V2721="","",IF(ABS(V2721-R2721)&gt;W$1,ABS(V2721-R2721),""))</f>
        <v/>
      </c>
      <c r="X2721" t="str">
        <f>Y2721&amp;"-"&amp;Z2721&amp;"-"&amp;AC2721&amp;"-"&amp;AD2721&amp;"-"&amp;AG2721</f>
        <v>17.5-e-B-0-0.5</v>
      </c>
      <c r="Y2721">
        <f>F2721</f>
        <v>17.5</v>
      </c>
      <c r="Z2721" s="2" t="str">
        <f>G2721</f>
        <v>e</v>
      </c>
      <c r="AA2721">
        <f>_xlfn.IFNA(VLOOKUP(X2721,'duo-out'!A$2:Q$5000,5,FALSE),E2721+10*(H2721-1)+1+_xlfn.IFNA(VLOOKUP(D2721,states!A$2:C$10,3,FALSE),1))</f>
        <v>61</v>
      </c>
      <c r="AB2721">
        <f>IF(V2721="","",V2721)</f>
        <v>29753.18424880378</v>
      </c>
      <c r="AC2721" s="2" t="str">
        <f>_xlfn.IFNA(VLOOKUP(D2721,states!A$2:C$10,2,FALSE),"XX")</f>
        <v>B</v>
      </c>
      <c r="AD2721">
        <f>E2721</f>
        <v>0</v>
      </c>
      <c r="AE2721">
        <f>_xlfn.IFNA(VLOOKUP(D2721,states!A$2:D$10,4,FALSE),0)</f>
        <v>0</v>
      </c>
      <c r="AF2721">
        <v>0.5</v>
      </c>
      <c r="AG2721">
        <f>IF(AE2721=0,AF2721,IF(AE2721=1,IF(F2721=0.5,0.5,IF(H2721=1,0.5,1.5)),IF(F2721=0.5,0.5,IF(H2721=1,2.5,1.5))))</f>
        <v>0.5</v>
      </c>
      <c r="AH2721" s="7">
        <f>IF(AC2721="XX",0,1/C2721^(1/5)*IF(E2721=0,100,1)/(E2721+1)^(1/4))</f>
        <v>114.86983549970351</v>
      </c>
    </row>
    <row r="2722" spans="1:34">
      <c r="A2722">
        <v>5064</v>
      </c>
      <c r="B2722" s="1">
        <v>25618.080000000002</v>
      </c>
      <c r="C2722" s="6">
        <v>0.34179999999999999</v>
      </c>
      <c r="D2722" t="s">
        <v>4</v>
      </c>
      <c r="E2722">
        <v>0</v>
      </c>
      <c r="F2722">
        <v>17.5</v>
      </c>
      <c r="G2722" t="s">
        <v>2</v>
      </c>
      <c r="H2722">
        <v>1</v>
      </c>
      <c r="I2722" t="s">
        <v>0</v>
      </c>
      <c r="J2722">
        <v>0</v>
      </c>
      <c r="K2722">
        <v>16.5</v>
      </c>
      <c r="L2722" t="s">
        <v>2</v>
      </c>
      <c r="M2722">
        <v>1</v>
      </c>
      <c r="N2722" t="s">
        <v>5120</v>
      </c>
      <c r="O2722">
        <v>1</v>
      </c>
      <c r="P2722" t="str">
        <f>D2722&amp;"-"&amp;F2722&amp;"-"&amp;G2722&amp;"-"&amp;E2722&amp;"-"&amp;H2722</f>
        <v>B2Sigma-17.5-f-0-1</v>
      </c>
      <c r="Q2722" t="str">
        <f>I2722&amp;"-"&amp;K2722&amp;"-"&amp;L2722&amp;"-"&amp;J2722&amp;"-"&amp;M2722</f>
        <v>X2Pi-16.5-f-0-1</v>
      </c>
      <c r="R2722">
        <f>B2722+S2722</f>
        <v>29353.814202835001</v>
      </c>
      <c r="S2722">
        <f>_xlfn.IFNA(VLOOKUP(Q2722,'MARVEL-X'!A$2:I$1400,7,FALSE),VLOOKUP(Q2722,MARVEL!A$2:J$1522,10,FALSE))</f>
        <v>3735.7342028349999</v>
      </c>
      <c r="T2722">
        <f>IF(P2722=P2721,R2722+T2721,R2722)</f>
        <v>29353.814202835001</v>
      </c>
      <c r="U2722">
        <f>IF(P2722=P2721,1+U2721,1)</f>
        <v>1</v>
      </c>
      <c r="V2722" t="str">
        <f t="shared" si="42"/>
        <v/>
      </c>
      <c r="W2722" t="str">
        <f>IF(V2722="","",IF(ABS(V2722-R2722)&gt;W$1,ABS(V2722-R2722),""))</f>
        <v/>
      </c>
      <c r="X2722" t="str">
        <f>Y2722&amp;"-"&amp;Z2722&amp;"-"&amp;AC2722&amp;"-"&amp;AD2722&amp;"-"&amp;AG2722</f>
        <v>17.5-f-B-0-0.5</v>
      </c>
      <c r="Y2722">
        <f>F2722</f>
        <v>17.5</v>
      </c>
      <c r="Z2722" s="2" t="str">
        <f>G2722</f>
        <v>f</v>
      </c>
      <c r="AA2722">
        <f>_xlfn.IFNA(VLOOKUP(X2722,'duo-out'!A$2:Q$5000,5,FALSE),E2722+10*(H2722-1)+1+_xlfn.IFNA(VLOOKUP(D2722,states!A$2:C$10,3,FALSE),1))</f>
        <v>51</v>
      </c>
      <c r="AB2722" t="str">
        <f>IF(V2722="","",V2722)</f>
        <v/>
      </c>
      <c r="AC2722" s="2" t="str">
        <f>_xlfn.IFNA(VLOOKUP(D2722,states!A$2:C$10,2,FALSE),"XX")</f>
        <v>B</v>
      </c>
      <c r="AD2722">
        <f>E2722</f>
        <v>0</v>
      </c>
      <c r="AE2722">
        <f>_xlfn.IFNA(VLOOKUP(D2722,states!A$2:D$10,4,FALSE),0)</f>
        <v>0</v>
      </c>
      <c r="AF2722">
        <v>0.5</v>
      </c>
      <c r="AG2722">
        <f>IF(AE2722=0,AF2722,IF(AE2722=1,IF(F2722=0.5,0.5,IF(H2722=1,0.5,1.5)),IF(F2722=0.5,0.5,IF(H2722=1,2.5,1.5))))</f>
        <v>0.5</v>
      </c>
      <c r="AH2722" s="7">
        <f>IF(AC2722="XX",0,1/C2722^(1/5)*IF(E2722=0,100,1)/(E2722+1)^(1/4))</f>
        <v>123.94973092554436</v>
      </c>
    </row>
    <row r="2723" spans="1:34">
      <c r="A2723">
        <v>5046</v>
      </c>
      <c r="B2723" s="1">
        <v>25153.42</v>
      </c>
      <c r="C2723" s="6">
        <v>0.2</v>
      </c>
      <c r="D2723" t="s">
        <v>4</v>
      </c>
      <c r="E2723">
        <v>0</v>
      </c>
      <c r="F2723">
        <v>17.5</v>
      </c>
      <c r="G2723" t="s">
        <v>2</v>
      </c>
      <c r="H2723">
        <v>1</v>
      </c>
      <c r="I2723" t="s">
        <v>0</v>
      </c>
      <c r="J2723">
        <v>0</v>
      </c>
      <c r="K2723">
        <v>17.5</v>
      </c>
      <c r="L2723" t="s">
        <v>1</v>
      </c>
      <c r="M2723">
        <v>1</v>
      </c>
      <c r="N2723" t="s">
        <v>5102</v>
      </c>
      <c r="O2723">
        <v>1</v>
      </c>
      <c r="P2723" t="str">
        <f>D2723&amp;"-"&amp;F2723&amp;"-"&amp;G2723&amp;"-"&amp;E2723&amp;"-"&amp;H2723</f>
        <v>B2Sigma-17.5-f-0-1</v>
      </c>
      <c r="Q2723" t="str">
        <f>I2723&amp;"-"&amp;K2723&amp;"-"&amp;L2723&amp;"-"&amp;J2723&amp;"-"&amp;M2723</f>
        <v>X2Pi-17.5-e-0-1</v>
      </c>
      <c r="R2723">
        <f>B2723+S2723</f>
        <v>29353.614837620997</v>
      </c>
      <c r="S2723">
        <f>_xlfn.IFNA(VLOOKUP(Q2723,'MARVEL-X'!A$2:I$1400,7,FALSE),VLOOKUP(Q2723,MARVEL!A$2:J$1522,10,FALSE))</f>
        <v>4200.1948376210003</v>
      </c>
      <c r="T2723">
        <f>IF(P2723=P2722,R2723+T2722,R2723)</f>
        <v>58707.429040456002</v>
      </c>
      <c r="U2723">
        <f>IF(P2723=P2722,1+U2722,1)</f>
        <v>2</v>
      </c>
      <c r="V2723" t="str">
        <f t="shared" si="42"/>
        <v/>
      </c>
      <c r="W2723" t="str">
        <f>IF(V2723="","",IF(ABS(V2723-R2723)&gt;W$1,ABS(V2723-R2723),""))</f>
        <v/>
      </c>
      <c r="X2723" t="str">
        <f>Y2723&amp;"-"&amp;Z2723&amp;"-"&amp;AC2723&amp;"-"&amp;AD2723&amp;"-"&amp;AG2723</f>
        <v>17.5-f-B-0-0.5</v>
      </c>
      <c r="Y2723">
        <f>F2723</f>
        <v>17.5</v>
      </c>
      <c r="Z2723" s="2" t="str">
        <f>G2723</f>
        <v>f</v>
      </c>
      <c r="AA2723">
        <f>_xlfn.IFNA(VLOOKUP(X2723,'duo-out'!A$2:Q$5000,5,FALSE),E2723+10*(H2723-1)+1+_xlfn.IFNA(VLOOKUP(D2723,states!A$2:C$10,3,FALSE),1))</f>
        <v>51</v>
      </c>
      <c r="AB2723" t="str">
        <f>IF(V2723="","",V2723)</f>
        <v/>
      </c>
      <c r="AC2723" s="2" t="str">
        <f>_xlfn.IFNA(VLOOKUP(D2723,states!A$2:C$10,2,FALSE),"XX")</f>
        <v>B</v>
      </c>
      <c r="AD2723">
        <f>E2723</f>
        <v>0</v>
      </c>
      <c r="AE2723">
        <f>_xlfn.IFNA(VLOOKUP(D2723,states!A$2:D$10,4,FALSE),0)</f>
        <v>0</v>
      </c>
      <c r="AF2723">
        <v>0.5</v>
      </c>
      <c r="AG2723">
        <f>IF(AE2723=0,AF2723,IF(AE2723=1,IF(F2723=0.5,0.5,IF(H2723=1,0.5,1.5)),IF(F2723=0.5,0.5,IF(H2723=1,2.5,1.5))))</f>
        <v>0.5</v>
      </c>
      <c r="AH2723" s="7">
        <f>IF(AC2723="XX",0,1/C2723^(1/5)*IF(E2723=0,100,1)/(E2723+1)^(1/4))</f>
        <v>137.97296614612148</v>
      </c>
    </row>
    <row r="2724" spans="1:34">
      <c r="A2724">
        <v>5028</v>
      </c>
      <c r="B2724" s="1">
        <v>24686.12</v>
      </c>
      <c r="C2724" s="6">
        <v>0.2</v>
      </c>
      <c r="D2724" t="s">
        <v>4</v>
      </c>
      <c r="E2724">
        <v>0</v>
      </c>
      <c r="F2724">
        <v>17.5</v>
      </c>
      <c r="G2724" t="s">
        <v>2</v>
      </c>
      <c r="H2724">
        <v>1</v>
      </c>
      <c r="I2724" t="s">
        <v>0</v>
      </c>
      <c r="J2724">
        <v>0</v>
      </c>
      <c r="K2724">
        <v>18.5</v>
      </c>
      <c r="L2724" t="s">
        <v>2</v>
      </c>
      <c r="M2724">
        <v>1</v>
      </c>
      <c r="N2724" t="s">
        <v>5084</v>
      </c>
      <c r="O2724">
        <v>1</v>
      </c>
      <c r="P2724" t="str">
        <f>D2724&amp;"-"&amp;F2724&amp;"-"&amp;G2724&amp;"-"&amp;E2724&amp;"-"&amp;H2724</f>
        <v>B2Sigma-17.5-f-0-1</v>
      </c>
      <c r="Q2724" t="str">
        <f>I2724&amp;"-"&amp;K2724&amp;"-"&amp;L2724&amp;"-"&amp;J2724&amp;"-"&amp;M2724</f>
        <v>X2Pi-18.5-f-0-1</v>
      </c>
      <c r="R2724">
        <f>B2724+S2724</f>
        <v>29353.633028726999</v>
      </c>
      <c r="S2724">
        <f>_xlfn.IFNA(VLOOKUP(Q2724,'MARVEL-X'!A$2:I$1400,7,FALSE),VLOOKUP(Q2724,MARVEL!A$2:J$1522,10,FALSE))</f>
        <v>4667.5130287270003</v>
      </c>
      <c r="T2724">
        <f>IF(P2724=P2723,R2724+T2723,R2724)</f>
        <v>88061.062069182997</v>
      </c>
      <c r="U2724">
        <f>IF(P2724=P2723,1+U2723,1)</f>
        <v>3</v>
      </c>
      <c r="V2724" t="str">
        <f t="shared" si="42"/>
        <v/>
      </c>
      <c r="W2724" t="str">
        <f>IF(V2724="","",IF(ABS(V2724-R2724)&gt;W$1,ABS(V2724-R2724),""))</f>
        <v/>
      </c>
      <c r="X2724" t="str">
        <f>Y2724&amp;"-"&amp;Z2724&amp;"-"&amp;AC2724&amp;"-"&amp;AD2724&amp;"-"&amp;AG2724</f>
        <v>17.5-f-B-0-0.5</v>
      </c>
      <c r="Y2724">
        <f>F2724</f>
        <v>17.5</v>
      </c>
      <c r="Z2724" s="2" t="str">
        <f>G2724</f>
        <v>f</v>
      </c>
      <c r="AA2724">
        <f>_xlfn.IFNA(VLOOKUP(X2724,'duo-out'!A$2:Q$5000,5,FALSE),E2724+10*(H2724-1)+1+_xlfn.IFNA(VLOOKUP(D2724,states!A$2:C$10,3,FALSE),1))</f>
        <v>51</v>
      </c>
      <c r="AB2724" t="str">
        <f>IF(V2724="","",V2724)</f>
        <v/>
      </c>
      <c r="AC2724" s="2" t="str">
        <f>_xlfn.IFNA(VLOOKUP(D2724,states!A$2:C$10,2,FALSE),"XX")</f>
        <v>B</v>
      </c>
      <c r="AD2724">
        <f>E2724</f>
        <v>0</v>
      </c>
      <c r="AE2724">
        <f>_xlfn.IFNA(VLOOKUP(D2724,states!A$2:D$10,4,FALSE),0)</f>
        <v>0</v>
      </c>
      <c r="AF2724">
        <v>0.5</v>
      </c>
      <c r="AG2724">
        <f>IF(AE2724=0,AF2724,IF(AE2724=1,IF(F2724=0.5,0.5,IF(H2724=1,0.5,1.5)),IF(F2724=0.5,0.5,IF(H2724=1,2.5,1.5))))</f>
        <v>0.5</v>
      </c>
      <c r="AH2724" s="7">
        <f>IF(AC2724="XX",0,1/C2724^(1/5)*IF(E2724=0,100,1)/(E2724+1)^(1/4))</f>
        <v>137.97296614612148</v>
      </c>
    </row>
    <row r="2725" spans="1:34">
      <c r="A2725">
        <v>445</v>
      </c>
      <c r="B2725" s="1">
        <v>24685.91</v>
      </c>
      <c r="C2725" s="6">
        <v>0.2417</v>
      </c>
      <c r="D2725" t="s">
        <v>4</v>
      </c>
      <c r="E2725">
        <v>0</v>
      </c>
      <c r="F2725">
        <v>17.5</v>
      </c>
      <c r="G2725" t="s">
        <v>2</v>
      </c>
      <c r="H2725">
        <v>1</v>
      </c>
      <c r="I2725" t="s">
        <v>0</v>
      </c>
      <c r="J2725">
        <v>0</v>
      </c>
      <c r="K2725">
        <v>18.5</v>
      </c>
      <c r="L2725" t="s">
        <v>2</v>
      </c>
      <c r="M2725">
        <v>1</v>
      </c>
      <c r="N2725" t="s">
        <v>501</v>
      </c>
      <c r="O2725">
        <v>1</v>
      </c>
      <c r="P2725" t="str">
        <f>D2725&amp;"-"&amp;F2725&amp;"-"&amp;G2725&amp;"-"&amp;E2725&amp;"-"&amp;H2725</f>
        <v>B2Sigma-17.5-f-0-1</v>
      </c>
      <c r="Q2725" t="str">
        <f>I2725&amp;"-"&amp;K2725&amp;"-"&amp;L2725&amp;"-"&amp;J2725&amp;"-"&amp;M2725</f>
        <v>X2Pi-18.5-f-0-1</v>
      </c>
      <c r="R2725">
        <f>B2725+S2725</f>
        <v>29353.423028727</v>
      </c>
      <c r="S2725">
        <f>_xlfn.IFNA(VLOOKUP(Q2725,'MARVEL-X'!A$2:I$1400,7,FALSE),VLOOKUP(Q2725,MARVEL!A$2:J$1522,10,FALSE))</f>
        <v>4667.5130287270003</v>
      </c>
      <c r="T2725">
        <f>IF(P2725=P2724,R2725+T2724,R2725)</f>
        <v>117414.48509791</v>
      </c>
      <c r="U2725">
        <f>IF(P2725=P2724,1+U2724,1)</f>
        <v>4</v>
      </c>
      <c r="V2725" t="str">
        <f t="shared" si="42"/>
        <v/>
      </c>
      <c r="W2725" t="str">
        <f>IF(V2725="","",IF(ABS(V2725-R2725)&gt;W$1,ABS(V2725-R2725),""))</f>
        <v/>
      </c>
      <c r="X2725" t="str">
        <f>Y2725&amp;"-"&amp;Z2725&amp;"-"&amp;AC2725&amp;"-"&amp;AD2725&amp;"-"&amp;AG2725</f>
        <v>17.5-f-B-0-0.5</v>
      </c>
      <c r="Y2725">
        <f>F2725</f>
        <v>17.5</v>
      </c>
      <c r="Z2725" s="2" t="str">
        <f>G2725</f>
        <v>f</v>
      </c>
      <c r="AA2725">
        <f>_xlfn.IFNA(VLOOKUP(X2725,'duo-out'!A$2:Q$5000,5,FALSE),E2725+10*(H2725-1)+1+_xlfn.IFNA(VLOOKUP(D2725,states!A$2:C$10,3,FALSE),1))</f>
        <v>51</v>
      </c>
      <c r="AB2725" t="str">
        <f>IF(V2725="","",V2725)</f>
        <v/>
      </c>
      <c r="AC2725" s="2" t="str">
        <f>_xlfn.IFNA(VLOOKUP(D2725,states!A$2:C$10,2,FALSE),"XX")</f>
        <v>B</v>
      </c>
      <c r="AD2725">
        <f>E2725</f>
        <v>0</v>
      </c>
      <c r="AE2725">
        <f>_xlfn.IFNA(VLOOKUP(D2725,states!A$2:D$10,4,FALSE),0)</f>
        <v>0</v>
      </c>
      <c r="AF2725">
        <v>0.5</v>
      </c>
      <c r="AG2725">
        <f>IF(AE2725=0,AF2725,IF(AE2725=1,IF(F2725=0.5,0.5,IF(H2725=1,0.5,1.5)),IF(F2725=0.5,0.5,IF(H2725=1,2.5,1.5))))</f>
        <v>0.5</v>
      </c>
      <c r="AH2725" s="7">
        <f>IF(AC2725="XX",0,1/C2725^(1/5)*IF(E2725=0,100,1)/(E2725+1)^(1/4))</f>
        <v>132.84483383454153</v>
      </c>
    </row>
    <row r="2726" spans="1:34">
      <c r="A2726">
        <v>407</v>
      </c>
      <c r="B2726" s="1">
        <v>25153.48</v>
      </c>
      <c r="C2726" s="6">
        <v>9.1569999999999999E-2</v>
      </c>
      <c r="D2726" t="s">
        <v>4</v>
      </c>
      <c r="E2726">
        <v>0</v>
      </c>
      <c r="F2726">
        <v>17.5</v>
      </c>
      <c r="G2726" t="s">
        <v>2</v>
      </c>
      <c r="H2726">
        <v>1</v>
      </c>
      <c r="I2726" t="s">
        <v>0</v>
      </c>
      <c r="J2726">
        <v>0</v>
      </c>
      <c r="K2726">
        <v>17.5</v>
      </c>
      <c r="L2726" t="s">
        <v>1</v>
      </c>
      <c r="M2726">
        <v>1</v>
      </c>
      <c r="N2726" t="s">
        <v>463</v>
      </c>
      <c r="O2726">
        <v>1</v>
      </c>
      <c r="P2726" t="str">
        <f>D2726&amp;"-"&amp;F2726&amp;"-"&amp;G2726&amp;"-"&amp;E2726&amp;"-"&amp;H2726</f>
        <v>B2Sigma-17.5-f-0-1</v>
      </c>
      <c r="Q2726" t="str">
        <f>I2726&amp;"-"&amp;K2726&amp;"-"&amp;L2726&amp;"-"&amp;J2726&amp;"-"&amp;M2726</f>
        <v>X2Pi-17.5-e-0-1</v>
      </c>
      <c r="R2726">
        <f>B2726+S2726</f>
        <v>29353.674837621002</v>
      </c>
      <c r="S2726">
        <f>_xlfn.IFNA(VLOOKUP(Q2726,'MARVEL-X'!A$2:I$1400,7,FALSE),VLOOKUP(Q2726,MARVEL!A$2:J$1522,10,FALSE))</f>
        <v>4200.1948376210003</v>
      </c>
      <c r="T2726">
        <f>IF(P2726=P2725,R2726+T2725,R2726)</f>
        <v>146768.159935531</v>
      </c>
      <c r="U2726">
        <f>IF(P2726=P2725,1+U2725,1)</f>
        <v>5</v>
      </c>
      <c r="V2726" t="str">
        <f t="shared" si="42"/>
        <v/>
      </c>
      <c r="W2726" t="str">
        <f>IF(V2726="","",IF(ABS(V2726-R2726)&gt;W$1,ABS(V2726-R2726),""))</f>
        <v/>
      </c>
      <c r="X2726" t="str">
        <f>Y2726&amp;"-"&amp;Z2726&amp;"-"&amp;AC2726&amp;"-"&amp;AD2726&amp;"-"&amp;AG2726</f>
        <v>17.5-f-B-0-0.5</v>
      </c>
      <c r="Y2726">
        <f>F2726</f>
        <v>17.5</v>
      </c>
      <c r="Z2726" s="2" t="str">
        <f>G2726</f>
        <v>f</v>
      </c>
      <c r="AA2726">
        <f>_xlfn.IFNA(VLOOKUP(X2726,'duo-out'!A$2:Q$5000,5,FALSE),E2726+10*(H2726-1)+1+_xlfn.IFNA(VLOOKUP(D2726,states!A$2:C$10,3,FALSE),1))</f>
        <v>51</v>
      </c>
      <c r="AB2726" t="str">
        <f>IF(V2726="","",V2726)</f>
        <v/>
      </c>
      <c r="AC2726" s="2" t="str">
        <f>_xlfn.IFNA(VLOOKUP(D2726,states!A$2:C$10,2,FALSE),"XX")</f>
        <v>B</v>
      </c>
      <c r="AD2726">
        <f>E2726</f>
        <v>0</v>
      </c>
      <c r="AE2726">
        <f>_xlfn.IFNA(VLOOKUP(D2726,states!A$2:D$10,4,FALSE),0)</f>
        <v>0</v>
      </c>
      <c r="AF2726">
        <v>0.5</v>
      </c>
      <c r="AG2726">
        <f>IF(AE2726=0,AF2726,IF(AE2726=1,IF(F2726=0.5,0.5,IF(H2726=1,0.5,1.5)),IF(F2726=0.5,0.5,IF(H2726=1,2.5,1.5))))</f>
        <v>0.5</v>
      </c>
      <c r="AH2726" s="7">
        <f>IF(AC2726="XX",0,1/C2726^(1/5)*IF(E2726=0,100,1)/(E2726+1)^(1/4))</f>
        <v>161.30556740258618</v>
      </c>
    </row>
    <row r="2727" spans="1:34">
      <c r="A2727">
        <v>371</v>
      </c>
      <c r="B2727" s="1">
        <v>25617.86</v>
      </c>
      <c r="C2727" s="6">
        <v>6.25E-2</v>
      </c>
      <c r="D2727" t="s">
        <v>4</v>
      </c>
      <c r="E2727">
        <v>0</v>
      </c>
      <c r="F2727">
        <v>17.5</v>
      </c>
      <c r="G2727" t="s">
        <v>2</v>
      </c>
      <c r="H2727">
        <v>1</v>
      </c>
      <c r="I2727" t="s">
        <v>0</v>
      </c>
      <c r="J2727">
        <v>0</v>
      </c>
      <c r="K2727">
        <v>16.5</v>
      </c>
      <c r="L2727" t="s">
        <v>2</v>
      </c>
      <c r="M2727">
        <v>1</v>
      </c>
      <c r="N2727" t="s">
        <v>427</v>
      </c>
      <c r="O2727">
        <v>1</v>
      </c>
      <c r="P2727" t="str">
        <f>D2727&amp;"-"&amp;F2727&amp;"-"&amp;G2727&amp;"-"&amp;E2727&amp;"-"&amp;H2727</f>
        <v>B2Sigma-17.5-f-0-1</v>
      </c>
      <c r="Q2727" t="str">
        <f>I2727&amp;"-"&amp;K2727&amp;"-"&amp;L2727&amp;"-"&amp;J2727&amp;"-"&amp;M2727</f>
        <v>X2Pi-16.5-f-0-1</v>
      </c>
      <c r="R2727">
        <f>B2727+S2727</f>
        <v>29353.594202835</v>
      </c>
      <c r="S2727">
        <f>_xlfn.IFNA(VLOOKUP(Q2727,'MARVEL-X'!A$2:I$1400,7,FALSE),VLOOKUP(Q2727,MARVEL!A$2:J$1522,10,FALSE))</f>
        <v>3735.7342028349999</v>
      </c>
      <c r="T2727">
        <f>IF(P2727=P2726,R2727+T2726,R2727)</f>
        <v>176121.754138366</v>
      </c>
      <c r="U2727">
        <f>IF(P2727=P2726,1+U2726,1)</f>
        <v>6</v>
      </c>
      <c r="V2727" t="str">
        <f t="shared" si="42"/>
        <v/>
      </c>
      <c r="W2727" t="str">
        <f>IF(V2727="","",IF(ABS(V2727-R2727)&gt;W$1,ABS(V2727-R2727),""))</f>
        <v/>
      </c>
      <c r="X2727" t="str">
        <f>Y2727&amp;"-"&amp;Z2727&amp;"-"&amp;AC2727&amp;"-"&amp;AD2727&amp;"-"&amp;AG2727</f>
        <v>17.5-f-B-0-0.5</v>
      </c>
      <c r="Y2727">
        <f>F2727</f>
        <v>17.5</v>
      </c>
      <c r="Z2727" s="2" t="str">
        <f>G2727</f>
        <v>f</v>
      </c>
      <c r="AA2727">
        <f>_xlfn.IFNA(VLOOKUP(X2727,'duo-out'!A$2:Q$5000,5,FALSE),E2727+10*(H2727-1)+1+_xlfn.IFNA(VLOOKUP(D2727,states!A$2:C$10,3,FALSE),1))</f>
        <v>51</v>
      </c>
      <c r="AB2727" t="str">
        <f>IF(V2727="","",V2727)</f>
        <v/>
      </c>
      <c r="AC2727" s="2" t="str">
        <f>_xlfn.IFNA(VLOOKUP(D2727,states!A$2:C$10,2,FALSE),"XX")</f>
        <v>B</v>
      </c>
      <c r="AD2727">
        <f>E2727</f>
        <v>0</v>
      </c>
      <c r="AE2727">
        <f>_xlfn.IFNA(VLOOKUP(D2727,states!A$2:D$10,4,FALSE),0)</f>
        <v>0</v>
      </c>
      <c r="AF2727">
        <v>0.5</v>
      </c>
      <c r="AG2727">
        <f>IF(AE2727=0,AF2727,IF(AE2727=1,IF(F2727=0.5,0.5,IF(H2727=1,0.5,1.5)),IF(F2727=0.5,0.5,IF(H2727=1,2.5,1.5))))</f>
        <v>0.5</v>
      </c>
      <c r="AH2727" s="7">
        <f>IF(AC2727="XX",0,1/C2727^(1/5)*IF(E2727=0,100,1)/(E2727+1)^(1/4))</f>
        <v>174.11011265922482</v>
      </c>
    </row>
    <row r="2728" spans="1:34">
      <c r="A2728">
        <v>6248</v>
      </c>
      <c r="B2728" s="1">
        <v>22131.84</v>
      </c>
      <c r="C2728" s="6">
        <v>0.5</v>
      </c>
      <c r="D2728" t="s">
        <v>4</v>
      </c>
      <c r="E2728">
        <v>0</v>
      </c>
      <c r="F2728">
        <v>17.5</v>
      </c>
      <c r="G2728" t="s">
        <v>2</v>
      </c>
      <c r="H2728">
        <v>1</v>
      </c>
      <c r="I2728" t="s">
        <v>0</v>
      </c>
      <c r="J2728">
        <v>1</v>
      </c>
      <c r="K2728">
        <v>18.5</v>
      </c>
      <c r="L2728" t="s">
        <v>2</v>
      </c>
      <c r="M2728">
        <v>1</v>
      </c>
      <c r="N2728" t="s">
        <v>6304</v>
      </c>
      <c r="O2728">
        <v>1</v>
      </c>
      <c r="P2728" t="str">
        <f>D2728&amp;"-"&amp;F2728&amp;"-"&amp;G2728&amp;"-"&amp;E2728&amp;"-"&amp;H2728</f>
        <v>B2Sigma-17.5-f-0-1</v>
      </c>
      <c r="Q2728" t="str">
        <f>I2728&amp;"-"&amp;K2728&amp;"-"&amp;L2728&amp;"-"&amp;J2728&amp;"-"&amp;M2728</f>
        <v>X2Pi-18.5-f-1-1</v>
      </c>
      <c r="R2728">
        <f>B2728+S2728</f>
        <v>29353.675833529</v>
      </c>
      <c r="S2728">
        <f>_xlfn.IFNA(VLOOKUP(Q2728,'MARVEL-X'!A$2:I$1400,7,FALSE),VLOOKUP(Q2728,MARVEL!A$2:J$1522,10,FALSE))</f>
        <v>7221.8358335290004</v>
      </c>
      <c r="T2728">
        <f>IF(P2728=P2727,R2728+T2727,R2728)</f>
        <v>205475.42997189501</v>
      </c>
      <c r="U2728">
        <f>IF(P2728=P2727,1+U2727,1)</f>
        <v>7</v>
      </c>
      <c r="V2728" t="str">
        <f t="shared" si="42"/>
        <v/>
      </c>
      <c r="W2728" t="str">
        <f>IF(V2728="","",IF(ABS(V2728-R2728)&gt;W$1,ABS(V2728-R2728),""))</f>
        <v/>
      </c>
      <c r="X2728" t="str">
        <f>Y2728&amp;"-"&amp;Z2728&amp;"-"&amp;AC2728&amp;"-"&amp;AD2728&amp;"-"&amp;AG2728</f>
        <v>17.5-f-B-0-0.5</v>
      </c>
      <c r="Y2728">
        <f>F2728</f>
        <v>17.5</v>
      </c>
      <c r="Z2728" s="2" t="str">
        <f>G2728</f>
        <v>f</v>
      </c>
      <c r="AA2728">
        <f>_xlfn.IFNA(VLOOKUP(X2728,'duo-out'!A$2:Q$5000,5,FALSE),E2728+10*(H2728-1)+1+_xlfn.IFNA(VLOOKUP(D2728,states!A$2:C$10,3,FALSE),1))</f>
        <v>51</v>
      </c>
      <c r="AB2728" t="str">
        <f>IF(V2728="","",V2728)</f>
        <v/>
      </c>
      <c r="AC2728" s="2" t="str">
        <f>_xlfn.IFNA(VLOOKUP(D2728,states!A$2:C$10,2,FALSE),"XX")</f>
        <v>B</v>
      </c>
      <c r="AD2728">
        <f>E2728</f>
        <v>0</v>
      </c>
      <c r="AE2728">
        <f>_xlfn.IFNA(VLOOKUP(D2728,states!A$2:D$10,4,FALSE),0)</f>
        <v>0</v>
      </c>
      <c r="AF2728">
        <v>0.5</v>
      </c>
      <c r="AG2728">
        <f>IF(AE2728=0,AF2728,IF(AE2728=1,IF(F2728=0.5,0.5,IF(H2728=1,0.5,1.5)),IF(F2728=0.5,0.5,IF(H2728=1,2.5,1.5))))</f>
        <v>0.5</v>
      </c>
      <c r="AH2728" s="7">
        <f>IF(AC2728="XX",0,1/C2728^(1/5)*IF(E2728=0,100,1)/(E2728+1)^(1/4))</f>
        <v>114.86983549970351</v>
      </c>
    </row>
    <row r="2729" spans="1:34">
      <c r="A2729">
        <v>6214</v>
      </c>
      <c r="B2729" s="1">
        <v>24686.15</v>
      </c>
      <c r="C2729" s="6">
        <v>0.5</v>
      </c>
      <c r="D2729" t="s">
        <v>4</v>
      </c>
      <c r="E2729">
        <v>0</v>
      </c>
      <c r="F2729">
        <v>17.5</v>
      </c>
      <c r="G2729" t="s">
        <v>2</v>
      </c>
      <c r="H2729">
        <v>1</v>
      </c>
      <c r="I2729" t="s">
        <v>0</v>
      </c>
      <c r="J2729">
        <v>0</v>
      </c>
      <c r="K2729">
        <v>18.5</v>
      </c>
      <c r="L2729" t="s">
        <v>2</v>
      </c>
      <c r="M2729">
        <v>1</v>
      </c>
      <c r="N2729" t="s">
        <v>6270</v>
      </c>
      <c r="O2729">
        <v>1</v>
      </c>
      <c r="P2729" t="str">
        <f>D2729&amp;"-"&amp;F2729&amp;"-"&amp;G2729&amp;"-"&amp;E2729&amp;"-"&amp;H2729</f>
        <v>B2Sigma-17.5-f-0-1</v>
      </c>
      <c r="Q2729" t="str">
        <f>I2729&amp;"-"&amp;K2729&amp;"-"&amp;L2729&amp;"-"&amp;J2729&amp;"-"&amp;M2729</f>
        <v>X2Pi-18.5-f-0-1</v>
      </c>
      <c r="R2729">
        <f>B2729+S2729</f>
        <v>29353.663028727002</v>
      </c>
      <c r="S2729">
        <f>_xlfn.IFNA(VLOOKUP(Q2729,'MARVEL-X'!A$2:I$1400,7,FALSE),VLOOKUP(Q2729,MARVEL!A$2:J$1522,10,FALSE))</f>
        <v>4667.5130287270003</v>
      </c>
      <c r="T2729">
        <f>IF(P2729=P2728,R2729+T2728,R2729)</f>
        <v>234829.093000622</v>
      </c>
      <c r="U2729">
        <f>IF(P2729=P2728,1+U2728,1)</f>
        <v>8</v>
      </c>
      <c r="V2729" t="str">
        <f t="shared" si="42"/>
        <v/>
      </c>
      <c r="W2729" t="str">
        <f>IF(V2729="","",IF(ABS(V2729-R2729)&gt;W$1,ABS(V2729-R2729),""))</f>
        <v/>
      </c>
      <c r="X2729" t="str">
        <f>Y2729&amp;"-"&amp;Z2729&amp;"-"&amp;AC2729&amp;"-"&amp;AD2729&amp;"-"&amp;AG2729</f>
        <v>17.5-f-B-0-0.5</v>
      </c>
      <c r="Y2729">
        <f>F2729</f>
        <v>17.5</v>
      </c>
      <c r="Z2729" s="2" t="str">
        <f>G2729</f>
        <v>f</v>
      </c>
      <c r="AA2729">
        <f>_xlfn.IFNA(VLOOKUP(X2729,'duo-out'!A$2:Q$5000,5,FALSE),E2729+10*(H2729-1)+1+_xlfn.IFNA(VLOOKUP(D2729,states!A$2:C$10,3,FALSE),1))</f>
        <v>51</v>
      </c>
      <c r="AB2729" t="str">
        <f>IF(V2729="","",V2729)</f>
        <v/>
      </c>
      <c r="AC2729" s="2" t="str">
        <f>_xlfn.IFNA(VLOOKUP(D2729,states!A$2:C$10,2,FALSE),"XX")</f>
        <v>B</v>
      </c>
      <c r="AD2729">
        <f>E2729</f>
        <v>0</v>
      </c>
      <c r="AE2729">
        <f>_xlfn.IFNA(VLOOKUP(D2729,states!A$2:D$10,4,FALSE),0)</f>
        <v>0</v>
      </c>
      <c r="AF2729">
        <v>0.5</v>
      </c>
      <c r="AG2729">
        <f>IF(AE2729=0,AF2729,IF(AE2729=1,IF(F2729=0.5,0.5,IF(H2729=1,0.5,1.5)),IF(F2729=0.5,0.5,IF(H2729=1,2.5,1.5))))</f>
        <v>0.5</v>
      </c>
      <c r="AH2729" s="7">
        <f>IF(AC2729="XX",0,1/C2729^(1/5)*IF(E2729=0,100,1)/(E2729+1)^(1/4))</f>
        <v>114.86983549970351</v>
      </c>
    </row>
    <row r="2730" spans="1:34">
      <c r="A2730">
        <v>6201</v>
      </c>
      <c r="B2730" s="1">
        <v>25153.599999999999</v>
      </c>
      <c r="C2730" s="6">
        <v>0.5</v>
      </c>
      <c r="D2730" t="s">
        <v>4</v>
      </c>
      <c r="E2730">
        <v>0</v>
      </c>
      <c r="F2730">
        <v>17.5</v>
      </c>
      <c r="G2730" t="s">
        <v>2</v>
      </c>
      <c r="H2730">
        <v>1</v>
      </c>
      <c r="I2730" t="s">
        <v>0</v>
      </c>
      <c r="J2730">
        <v>0</v>
      </c>
      <c r="K2730">
        <v>17.5</v>
      </c>
      <c r="L2730" t="s">
        <v>1</v>
      </c>
      <c r="M2730">
        <v>1</v>
      </c>
      <c r="N2730" t="s">
        <v>6257</v>
      </c>
      <c r="O2730">
        <v>1</v>
      </c>
      <c r="P2730" t="str">
        <f>D2730&amp;"-"&amp;F2730&amp;"-"&amp;G2730&amp;"-"&amp;E2730&amp;"-"&amp;H2730</f>
        <v>B2Sigma-17.5-f-0-1</v>
      </c>
      <c r="Q2730" t="str">
        <f>I2730&amp;"-"&amp;K2730&amp;"-"&amp;L2730&amp;"-"&amp;J2730&amp;"-"&amp;M2730</f>
        <v>X2Pi-17.5-e-0-1</v>
      </c>
      <c r="R2730">
        <f>B2730+S2730</f>
        <v>29353.794837620997</v>
      </c>
      <c r="S2730">
        <f>_xlfn.IFNA(VLOOKUP(Q2730,'MARVEL-X'!A$2:I$1400,7,FALSE),VLOOKUP(Q2730,MARVEL!A$2:J$1522,10,FALSE))</f>
        <v>4200.1948376210003</v>
      </c>
      <c r="T2730">
        <f>IF(P2730=P2729,R2730+T2729,R2730)</f>
        <v>264182.88783824298</v>
      </c>
      <c r="U2730">
        <f>IF(P2730=P2729,1+U2729,1)</f>
        <v>9</v>
      </c>
      <c r="V2730" t="str">
        <f t="shared" si="42"/>
        <v/>
      </c>
      <c r="W2730" t="str">
        <f>IF(V2730="","",IF(ABS(V2730-R2730)&gt;W$1,ABS(V2730-R2730),""))</f>
        <v/>
      </c>
      <c r="X2730" t="str">
        <f>Y2730&amp;"-"&amp;Z2730&amp;"-"&amp;AC2730&amp;"-"&amp;AD2730&amp;"-"&amp;AG2730</f>
        <v>17.5-f-B-0-0.5</v>
      </c>
      <c r="Y2730">
        <f>F2730</f>
        <v>17.5</v>
      </c>
      <c r="Z2730" s="2" t="str">
        <f>G2730</f>
        <v>f</v>
      </c>
      <c r="AA2730">
        <f>_xlfn.IFNA(VLOOKUP(X2730,'duo-out'!A$2:Q$5000,5,FALSE),E2730+10*(H2730-1)+1+_xlfn.IFNA(VLOOKUP(D2730,states!A$2:C$10,3,FALSE),1))</f>
        <v>51</v>
      </c>
      <c r="AB2730" t="str">
        <f>IF(V2730="","",V2730)</f>
        <v/>
      </c>
      <c r="AC2730" s="2" t="str">
        <f>_xlfn.IFNA(VLOOKUP(D2730,states!A$2:C$10,2,FALSE),"XX")</f>
        <v>B</v>
      </c>
      <c r="AD2730">
        <f>E2730</f>
        <v>0</v>
      </c>
      <c r="AE2730">
        <f>_xlfn.IFNA(VLOOKUP(D2730,states!A$2:D$10,4,FALSE),0)</f>
        <v>0</v>
      </c>
      <c r="AF2730">
        <v>0.5</v>
      </c>
      <c r="AG2730">
        <f>IF(AE2730=0,AF2730,IF(AE2730=1,IF(F2730=0.5,0.5,IF(H2730=1,0.5,1.5)),IF(F2730=0.5,0.5,IF(H2730=1,2.5,1.5))))</f>
        <v>0.5</v>
      </c>
      <c r="AH2730" s="7">
        <f>IF(AC2730="XX",0,1/C2730^(1/5)*IF(E2730=0,100,1)/(E2730+1)^(1/4))</f>
        <v>114.86983549970351</v>
      </c>
    </row>
    <row r="2731" spans="1:34">
      <c r="A2731">
        <v>6192</v>
      </c>
      <c r="B2731" s="1">
        <v>25617.93</v>
      </c>
      <c r="C2731" s="6">
        <v>0.5</v>
      </c>
      <c r="D2731" t="s">
        <v>4</v>
      </c>
      <c r="E2731">
        <v>0</v>
      </c>
      <c r="F2731">
        <v>17.5</v>
      </c>
      <c r="G2731" t="s">
        <v>2</v>
      </c>
      <c r="H2731">
        <v>1</v>
      </c>
      <c r="I2731" t="s">
        <v>0</v>
      </c>
      <c r="J2731">
        <v>0</v>
      </c>
      <c r="K2731">
        <v>16.5</v>
      </c>
      <c r="L2731" t="s">
        <v>2</v>
      </c>
      <c r="M2731">
        <v>1</v>
      </c>
      <c r="N2731" t="s">
        <v>6248</v>
      </c>
      <c r="O2731">
        <v>1</v>
      </c>
      <c r="P2731" t="str">
        <f>D2731&amp;"-"&amp;F2731&amp;"-"&amp;G2731&amp;"-"&amp;E2731&amp;"-"&amp;H2731</f>
        <v>B2Sigma-17.5-f-0-1</v>
      </c>
      <c r="Q2731" t="str">
        <f>I2731&amp;"-"&amp;K2731&amp;"-"&amp;L2731&amp;"-"&amp;J2731&amp;"-"&amp;M2731</f>
        <v>X2Pi-16.5-f-0-1</v>
      </c>
      <c r="R2731">
        <f>B2731+S2731</f>
        <v>29353.664202835</v>
      </c>
      <c r="S2731">
        <f>_xlfn.IFNA(VLOOKUP(Q2731,'MARVEL-X'!A$2:I$1400,7,FALSE),VLOOKUP(Q2731,MARVEL!A$2:J$1522,10,FALSE))</f>
        <v>3735.7342028349999</v>
      </c>
      <c r="T2731">
        <f>IF(P2731=P2730,R2731+T2730,R2731)</f>
        <v>293536.55204107799</v>
      </c>
      <c r="U2731">
        <f>IF(P2731=P2730,1+U2730,1)</f>
        <v>10</v>
      </c>
      <c r="V2731">
        <f t="shared" si="42"/>
        <v>29353.655204107799</v>
      </c>
      <c r="W2731" t="str">
        <f>IF(V2731="","",IF(ABS(V2731-R2731)&gt;W$1,ABS(V2731-R2731),""))</f>
        <v/>
      </c>
      <c r="X2731" t="str">
        <f>Y2731&amp;"-"&amp;Z2731&amp;"-"&amp;AC2731&amp;"-"&amp;AD2731&amp;"-"&amp;AG2731</f>
        <v>17.5-f-B-0-0.5</v>
      </c>
      <c r="Y2731">
        <f>F2731</f>
        <v>17.5</v>
      </c>
      <c r="Z2731" s="2" t="str">
        <f>G2731</f>
        <v>f</v>
      </c>
      <c r="AA2731">
        <f>_xlfn.IFNA(VLOOKUP(X2731,'duo-out'!A$2:Q$5000,5,FALSE),E2731+10*(H2731-1)+1+_xlfn.IFNA(VLOOKUP(D2731,states!A$2:C$10,3,FALSE),1))</f>
        <v>51</v>
      </c>
      <c r="AB2731">
        <f>IF(V2731="","",V2731)</f>
        <v>29353.655204107799</v>
      </c>
      <c r="AC2731" s="2" t="str">
        <f>_xlfn.IFNA(VLOOKUP(D2731,states!A$2:C$10,2,FALSE),"XX")</f>
        <v>B</v>
      </c>
      <c r="AD2731">
        <f>E2731</f>
        <v>0</v>
      </c>
      <c r="AE2731">
        <f>_xlfn.IFNA(VLOOKUP(D2731,states!A$2:D$10,4,FALSE),0)</f>
        <v>0</v>
      </c>
      <c r="AF2731">
        <v>0.5</v>
      </c>
      <c r="AG2731">
        <f>IF(AE2731=0,AF2731,IF(AE2731=1,IF(F2731=0.5,0.5,IF(H2731=1,0.5,1.5)),IF(F2731=0.5,0.5,IF(H2731=1,2.5,1.5))))</f>
        <v>0.5</v>
      </c>
      <c r="AH2731" s="7">
        <f>IF(AC2731="XX",0,1/C2731^(1/5)*IF(E2731=0,100,1)/(E2731+1)^(1/4))</f>
        <v>114.86983549970351</v>
      </c>
    </row>
    <row r="2732" spans="1:34">
      <c r="A2732">
        <v>312</v>
      </c>
      <c r="B2732" s="1">
        <v>24586.04</v>
      </c>
      <c r="C2732" s="6">
        <v>0.5</v>
      </c>
      <c r="D2732" t="s">
        <v>4</v>
      </c>
      <c r="E2732">
        <v>0</v>
      </c>
      <c r="F2732">
        <v>17.5</v>
      </c>
      <c r="G2732" t="s">
        <v>2</v>
      </c>
      <c r="H2732">
        <v>2</v>
      </c>
      <c r="I2732" t="s">
        <v>0</v>
      </c>
      <c r="J2732">
        <v>0</v>
      </c>
      <c r="K2732">
        <v>18.5</v>
      </c>
      <c r="L2732" t="s">
        <v>2</v>
      </c>
      <c r="M2732">
        <v>2</v>
      </c>
      <c r="N2732" t="s">
        <v>367</v>
      </c>
      <c r="O2732">
        <v>-1</v>
      </c>
      <c r="P2732" t="str">
        <f>D2732&amp;"-"&amp;F2732&amp;"-"&amp;G2732&amp;"-"&amp;E2732&amp;"-"&amp;H2732</f>
        <v>B2Sigma-17.5-f-0-2</v>
      </c>
      <c r="Q2732" t="str">
        <f>I2732&amp;"-"&amp;K2732&amp;"-"&amp;L2732&amp;"-"&amp;J2732&amp;"-"&amp;M2732</f>
        <v>X2Pi-18.5-f-0-2</v>
      </c>
      <c r="R2732">
        <f>B2732+S2732</f>
        <v>29766.236304405</v>
      </c>
      <c r="S2732">
        <f>_xlfn.IFNA(VLOOKUP(Q2732,'MARVEL-X'!A$2:I$1400,7,FALSE),VLOOKUP(Q2732,MARVEL!A$2:J$1522,10,FALSE))</f>
        <v>5180.1963044049999</v>
      </c>
      <c r="T2732">
        <f>IF(P2732=P2731,R2732+T2731,R2732)</f>
        <v>29766.236304405</v>
      </c>
      <c r="U2732">
        <f>IF(P2732=P2731,1+U2731,1)</f>
        <v>1</v>
      </c>
      <c r="V2732">
        <f t="shared" si="42"/>
        <v>29766.236304405</v>
      </c>
      <c r="W2732" t="str">
        <f>IF(V2732="","",IF(ABS(V2732-R2732)&gt;W$1,ABS(V2732-R2732),""))</f>
        <v/>
      </c>
      <c r="X2732" t="str">
        <f>Y2732&amp;"-"&amp;Z2732&amp;"-"&amp;AC2732&amp;"-"&amp;AD2732&amp;"-"&amp;AG2732</f>
        <v>17.5-f-B-0-0.5</v>
      </c>
      <c r="Y2732">
        <f>F2732</f>
        <v>17.5</v>
      </c>
      <c r="Z2732" s="2" t="str">
        <f>G2732</f>
        <v>f</v>
      </c>
      <c r="AA2732">
        <f>_xlfn.IFNA(VLOOKUP(X2732,'duo-out'!A$2:Q$5000,5,FALSE),E2732+10*(H2732-1)+1+_xlfn.IFNA(VLOOKUP(D2732,states!A$2:C$10,3,FALSE),1))</f>
        <v>61</v>
      </c>
      <c r="AB2732">
        <f>IF(V2732="","",V2732)</f>
        <v>29766.236304405</v>
      </c>
      <c r="AC2732" s="2" t="str">
        <f>_xlfn.IFNA(VLOOKUP(D2732,states!A$2:C$10,2,FALSE),"XX")</f>
        <v>B</v>
      </c>
      <c r="AD2732">
        <f>E2732</f>
        <v>0</v>
      </c>
      <c r="AE2732">
        <f>_xlfn.IFNA(VLOOKUP(D2732,states!A$2:D$10,4,FALSE),0)</f>
        <v>0</v>
      </c>
      <c r="AF2732">
        <v>0.5</v>
      </c>
      <c r="AG2732">
        <f>IF(AE2732=0,AF2732,IF(AE2732=1,IF(F2732=0.5,0.5,IF(H2732=1,0.5,1.5)),IF(F2732=0.5,0.5,IF(H2732=1,2.5,1.5))))</f>
        <v>0.5</v>
      </c>
      <c r="AH2732" s="7">
        <f>IF(AC2732="XX",0,1/C2732^(1/5)*IF(E2732=0,100,1)/(E2732+1)^(1/4))</f>
        <v>114.86983549970351</v>
      </c>
    </row>
    <row r="2733" spans="1:34">
      <c r="A2733">
        <v>113</v>
      </c>
      <c r="B2733" s="1">
        <v>25499.07</v>
      </c>
      <c r="C2733" s="6">
        <v>0.2</v>
      </c>
      <c r="D2733" t="s">
        <v>4</v>
      </c>
      <c r="E2733">
        <v>0</v>
      </c>
      <c r="F2733">
        <v>18.5</v>
      </c>
      <c r="G2733" t="s">
        <v>1</v>
      </c>
      <c r="H2733">
        <v>2</v>
      </c>
      <c r="I2733" t="s">
        <v>0</v>
      </c>
      <c r="J2733">
        <v>0</v>
      </c>
      <c r="K2733">
        <v>17.5</v>
      </c>
      <c r="L2733" t="s">
        <v>1</v>
      </c>
      <c r="M2733">
        <v>2</v>
      </c>
      <c r="N2733" t="s">
        <v>168</v>
      </c>
      <c r="O2733">
        <v>-1</v>
      </c>
      <c r="P2733" t="str">
        <f>D2733&amp;"-"&amp;F2733&amp;"-"&amp;G2733&amp;"-"&amp;E2733&amp;"-"&amp;H2733</f>
        <v>B2Sigma-18.5-e-0-2</v>
      </c>
      <c r="Q2733" t="str">
        <f>I2733&amp;"-"&amp;K2733&amp;"-"&amp;L2733&amp;"-"&amp;J2733&amp;"-"&amp;M2733</f>
        <v>X2Pi-17.5-e-0-2</v>
      </c>
      <c r="R2733">
        <f>B2733+S2733</f>
        <v>30166.014042388</v>
      </c>
      <c r="S2733">
        <f>_xlfn.IFNA(VLOOKUP(Q2733,'MARVEL-X'!A$2:I$1400,7,FALSE),VLOOKUP(Q2733,MARVEL!A$2:J$1522,10,FALSE))</f>
        <v>4666.9440423879996</v>
      </c>
      <c r="T2733">
        <f>IF(P2733=P2732,R2733+T2732,R2733)</f>
        <v>30166.014042388</v>
      </c>
      <c r="U2733">
        <f>IF(P2733=P2732,1+U2732,1)</f>
        <v>1</v>
      </c>
      <c r="V2733" t="str">
        <f t="shared" si="42"/>
        <v/>
      </c>
      <c r="W2733" t="str">
        <f>IF(V2733="","",IF(ABS(V2733-R2733)&gt;W$1,ABS(V2733-R2733),""))</f>
        <v/>
      </c>
      <c r="X2733" t="str">
        <f>Y2733&amp;"-"&amp;Z2733&amp;"-"&amp;AC2733&amp;"-"&amp;AD2733&amp;"-"&amp;AG2733</f>
        <v>18.5-e-B-0-0.5</v>
      </c>
      <c r="Y2733">
        <f>F2733</f>
        <v>18.5</v>
      </c>
      <c r="Z2733" s="2" t="str">
        <f>G2733</f>
        <v>e</v>
      </c>
      <c r="AA2733">
        <f>_xlfn.IFNA(VLOOKUP(X2733,'duo-out'!A$2:Q$5000,5,FALSE),E2733+10*(H2733-1)+1+_xlfn.IFNA(VLOOKUP(D2733,states!A$2:C$10,3,FALSE),1))</f>
        <v>61</v>
      </c>
      <c r="AB2733" t="str">
        <f>IF(V2733="","",V2733)</f>
        <v/>
      </c>
      <c r="AC2733" s="2" t="str">
        <f>_xlfn.IFNA(VLOOKUP(D2733,states!A$2:C$10,2,FALSE),"XX")</f>
        <v>B</v>
      </c>
      <c r="AD2733">
        <f>E2733</f>
        <v>0</v>
      </c>
      <c r="AE2733">
        <f>_xlfn.IFNA(VLOOKUP(D2733,states!A$2:D$10,4,FALSE),0)</f>
        <v>0</v>
      </c>
      <c r="AF2733">
        <v>0.5</v>
      </c>
      <c r="AG2733">
        <f>IF(AE2733=0,AF2733,IF(AE2733=1,IF(F2733=0.5,0.5,IF(H2733=1,0.5,1.5)),IF(F2733=0.5,0.5,IF(H2733=1,2.5,1.5))))</f>
        <v>0.5</v>
      </c>
      <c r="AH2733" s="7">
        <f>IF(AC2733="XX",0,1/C2733^(1/5)*IF(E2733=0,100,1)/(E2733+1)^(1/4))</f>
        <v>137.97296614612148</v>
      </c>
    </row>
    <row r="2734" spans="1:34">
      <c r="A2734">
        <v>109</v>
      </c>
      <c r="B2734" s="1">
        <v>24986.3</v>
      </c>
      <c r="C2734" s="6">
        <v>0.2</v>
      </c>
      <c r="D2734" t="s">
        <v>4</v>
      </c>
      <c r="E2734">
        <v>0</v>
      </c>
      <c r="F2734">
        <v>18.5</v>
      </c>
      <c r="G2734" t="s">
        <v>1</v>
      </c>
      <c r="H2734">
        <v>2</v>
      </c>
      <c r="I2734" t="s">
        <v>0</v>
      </c>
      <c r="J2734">
        <v>0</v>
      </c>
      <c r="K2734">
        <v>18.5</v>
      </c>
      <c r="L2734" t="s">
        <v>2</v>
      </c>
      <c r="M2734">
        <v>2</v>
      </c>
      <c r="N2734" t="s">
        <v>164</v>
      </c>
      <c r="O2734">
        <v>-1</v>
      </c>
      <c r="P2734" t="str">
        <f>D2734&amp;"-"&amp;F2734&amp;"-"&amp;G2734&amp;"-"&amp;E2734&amp;"-"&amp;H2734</f>
        <v>B2Sigma-18.5-e-0-2</v>
      </c>
      <c r="Q2734" t="str">
        <f>I2734&amp;"-"&amp;K2734&amp;"-"&amp;L2734&amp;"-"&amp;J2734&amp;"-"&amp;M2734</f>
        <v>X2Pi-18.5-f-0-2</v>
      </c>
      <c r="R2734">
        <f>B2734+S2734</f>
        <v>30166.496304404998</v>
      </c>
      <c r="S2734">
        <f>_xlfn.IFNA(VLOOKUP(Q2734,'MARVEL-X'!A$2:I$1400,7,FALSE),VLOOKUP(Q2734,MARVEL!A$2:J$1522,10,FALSE))</f>
        <v>5180.1963044049999</v>
      </c>
      <c r="T2734">
        <f>IF(P2734=P2733,R2734+T2733,R2734)</f>
        <v>60332.510346793002</v>
      </c>
      <c r="U2734">
        <f>IF(P2734=P2733,1+U2733,1)</f>
        <v>2</v>
      </c>
      <c r="V2734" t="str">
        <f t="shared" si="42"/>
        <v/>
      </c>
      <c r="W2734" t="str">
        <f>IF(V2734="","",IF(ABS(V2734-R2734)&gt;W$1,ABS(V2734-R2734),""))</f>
        <v/>
      </c>
      <c r="X2734" t="str">
        <f>Y2734&amp;"-"&amp;Z2734&amp;"-"&amp;AC2734&amp;"-"&amp;AD2734&amp;"-"&amp;AG2734</f>
        <v>18.5-e-B-0-0.5</v>
      </c>
      <c r="Y2734">
        <f>F2734</f>
        <v>18.5</v>
      </c>
      <c r="Z2734" s="2" t="str">
        <f>G2734</f>
        <v>e</v>
      </c>
      <c r="AA2734">
        <f>_xlfn.IFNA(VLOOKUP(X2734,'duo-out'!A$2:Q$5000,5,FALSE),E2734+10*(H2734-1)+1+_xlfn.IFNA(VLOOKUP(D2734,states!A$2:C$10,3,FALSE),1))</f>
        <v>61</v>
      </c>
      <c r="AB2734" t="str">
        <f>IF(V2734="","",V2734)</f>
        <v/>
      </c>
      <c r="AC2734" s="2" t="str">
        <f>_xlfn.IFNA(VLOOKUP(D2734,states!A$2:C$10,2,FALSE),"XX")</f>
        <v>B</v>
      </c>
      <c r="AD2734">
        <f>E2734</f>
        <v>0</v>
      </c>
      <c r="AE2734">
        <f>_xlfn.IFNA(VLOOKUP(D2734,states!A$2:D$10,4,FALSE),0)</f>
        <v>0</v>
      </c>
      <c r="AF2734">
        <v>0.5</v>
      </c>
      <c r="AG2734">
        <f>IF(AE2734=0,AF2734,IF(AE2734=1,IF(F2734=0.5,0.5,IF(H2734=1,0.5,1.5)),IF(F2734=0.5,0.5,IF(H2734=1,2.5,1.5))))</f>
        <v>0.5</v>
      </c>
      <c r="AH2734" s="7">
        <f>IF(AC2734="XX",0,1/C2734^(1/5)*IF(E2734=0,100,1)/(E2734+1)^(1/4))</f>
        <v>137.97296614612148</v>
      </c>
    </row>
    <row r="2735" spans="1:34">
      <c r="A2735">
        <v>108</v>
      </c>
      <c r="B2735" s="1">
        <v>24476.400000000001</v>
      </c>
      <c r="C2735" s="6">
        <v>0.1</v>
      </c>
      <c r="D2735" t="s">
        <v>4</v>
      </c>
      <c r="E2735">
        <v>0</v>
      </c>
      <c r="F2735">
        <v>18.5</v>
      </c>
      <c r="G2735" t="s">
        <v>1</v>
      </c>
      <c r="H2735">
        <v>2</v>
      </c>
      <c r="I2735" t="s">
        <v>0</v>
      </c>
      <c r="J2735">
        <v>0</v>
      </c>
      <c r="K2735">
        <v>19.5</v>
      </c>
      <c r="L2735" t="s">
        <v>1</v>
      </c>
      <c r="M2735">
        <v>2</v>
      </c>
      <c r="N2735" t="s">
        <v>163</v>
      </c>
      <c r="O2735">
        <v>-1</v>
      </c>
      <c r="P2735" t="str">
        <f>D2735&amp;"-"&amp;F2735&amp;"-"&amp;G2735&amp;"-"&amp;E2735&amp;"-"&amp;H2735</f>
        <v>B2Sigma-18.5-e-0-2</v>
      </c>
      <c r="Q2735" t="str">
        <f>I2735&amp;"-"&amp;K2735&amp;"-"&amp;L2735&amp;"-"&amp;J2735&amp;"-"&amp;M2735</f>
        <v>X2Pi-19.5-e-0-2</v>
      </c>
      <c r="R2735">
        <f>B2735+S2735</f>
        <v>30166.139255449001</v>
      </c>
      <c r="S2735">
        <f>_xlfn.IFNA(VLOOKUP(Q2735,'MARVEL-X'!A$2:I$1400,7,FALSE),VLOOKUP(Q2735,MARVEL!A$2:J$1522,10,FALSE))</f>
        <v>5689.7392554489998</v>
      </c>
      <c r="T2735">
        <f>IF(P2735=P2734,R2735+T2734,R2735)</f>
        <v>90498.649602242003</v>
      </c>
      <c r="U2735">
        <f>IF(P2735=P2734,1+U2734,1)</f>
        <v>3</v>
      </c>
      <c r="V2735" t="str">
        <f t="shared" si="42"/>
        <v/>
      </c>
      <c r="W2735" t="str">
        <f>IF(V2735="","",IF(ABS(V2735-R2735)&gt;W$1,ABS(V2735-R2735),""))</f>
        <v/>
      </c>
      <c r="X2735" t="str">
        <f>Y2735&amp;"-"&amp;Z2735&amp;"-"&amp;AC2735&amp;"-"&amp;AD2735&amp;"-"&amp;AG2735</f>
        <v>18.5-e-B-0-0.5</v>
      </c>
      <c r="Y2735">
        <f>F2735</f>
        <v>18.5</v>
      </c>
      <c r="Z2735" s="2" t="str">
        <f>G2735</f>
        <v>e</v>
      </c>
      <c r="AA2735">
        <f>_xlfn.IFNA(VLOOKUP(X2735,'duo-out'!A$2:Q$5000,5,FALSE),E2735+10*(H2735-1)+1+_xlfn.IFNA(VLOOKUP(D2735,states!A$2:C$10,3,FALSE),1))</f>
        <v>61</v>
      </c>
      <c r="AB2735" t="str">
        <f>IF(V2735="","",V2735)</f>
        <v/>
      </c>
      <c r="AC2735" s="2" t="str">
        <f>_xlfn.IFNA(VLOOKUP(D2735,states!A$2:C$10,2,FALSE),"XX")</f>
        <v>B</v>
      </c>
      <c r="AD2735">
        <f>E2735</f>
        <v>0</v>
      </c>
      <c r="AE2735">
        <f>_xlfn.IFNA(VLOOKUP(D2735,states!A$2:D$10,4,FALSE),0)</f>
        <v>0</v>
      </c>
      <c r="AF2735">
        <v>0.5</v>
      </c>
      <c r="AG2735">
        <f>IF(AE2735=0,AF2735,IF(AE2735=1,IF(F2735=0.5,0.5,IF(H2735=1,0.5,1.5)),IF(F2735=0.5,0.5,IF(H2735=1,2.5,1.5))))</f>
        <v>0.5</v>
      </c>
      <c r="AH2735" s="7">
        <f>IF(AC2735="XX",0,1/C2735^(1/5)*IF(E2735=0,100,1)/(E2735+1)^(1/4))</f>
        <v>158.48931924611134</v>
      </c>
    </row>
    <row r="2736" spans="1:34">
      <c r="A2736">
        <v>6253</v>
      </c>
      <c r="B2736" s="1">
        <v>22451.48</v>
      </c>
      <c r="C2736" s="6">
        <v>0.5</v>
      </c>
      <c r="D2736" t="s">
        <v>4</v>
      </c>
      <c r="E2736">
        <v>0</v>
      </c>
      <c r="F2736">
        <v>18.5</v>
      </c>
      <c r="G2736" t="s">
        <v>1</v>
      </c>
      <c r="H2736">
        <v>2</v>
      </c>
      <c r="I2736" t="s">
        <v>0</v>
      </c>
      <c r="J2736">
        <v>1</v>
      </c>
      <c r="K2736">
        <v>18.5</v>
      </c>
      <c r="L2736" t="s">
        <v>2</v>
      </c>
      <c r="M2736">
        <v>2</v>
      </c>
      <c r="N2736" t="s">
        <v>6309</v>
      </c>
      <c r="O2736">
        <v>1</v>
      </c>
      <c r="P2736" t="str">
        <f>D2736&amp;"-"&amp;F2736&amp;"-"&amp;G2736&amp;"-"&amp;E2736&amp;"-"&amp;H2736</f>
        <v>B2Sigma-18.5-e-0-2</v>
      </c>
      <c r="Q2736" t="str">
        <f>I2736&amp;"-"&amp;K2736&amp;"-"&amp;L2736&amp;"-"&amp;J2736&amp;"-"&amp;M2736</f>
        <v>X2Pi-18.5-f-1-2</v>
      </c>
      <c r="R2736">
        <f>B2736+S2736</f>
        <v>30165.939297049998</v>
      </c>
      <c r="S2736">
        <f>_xlfn.IFNA(VLOOKUP(Q2736,'MARVEL-X'!A$2:I$1400,7,FALSE),VLOOKUP(Q2736,MARVEL!A$2:J$1522,10,FALSE))</f>
        <v>7714.4592970499998</v>
      </c>
      <c r="T2736">
        <f>IF(P2736=P2735,R2736+T2735,R2736)</f>
        <v>120664.58889929199</v>
      </c>
      <c r="U2736">
        <f>IF(P2736=P2735,1+U2735,1)</f>
        <v>4</v>
      </c>
      <c r="V2736" t="str">
        <f t="shared" si="42"/>
        <v/>
      </c>
      <c r="W2736" t="str">
        <f>IF(V2736="","",IF(ABS(V2736-R2736)&gt;W$1,ABS(V2736-R2736),""))</f>
        <v/>
      </c>
      <c r="X2736" t="str">
        <f>Y2736&amp;"-"&amp;Z2736&amp;"-"&amp;AC2736&amp;"-"&amp;AD2736&amp;"-"&amp;AG2736</f>
        <v>18.5-e-B-0-0.5</v>
      </c>
      <c r="Y2736">
        <f>F2736</f>
        <v>18.5</v>
      </c>
      <c r="Z2736" s="2" t="str">
        <f>G2736</f>
        <v>e</v>
      </c>
      <c r="AA2736">
        <f>_xlfn.IFNA(VLOOKUP(X2736,'duo-out'!A$2:Q$5000,5,FALSE),E2736+10*(H2736-1)+1+_xlfn.IFNA(VLOOKUP(D2736,states!A$2:C$10,3,FALSE),1))</f>
        <v>61</v>
      </c>
      <c r="AB2736" t="str">
        <f>IF(V2736="","",V2736)</f>
        <v/>
      </c>
      <c r="AC2736" s="2" t="str">
        <f>_xlfn.IFNA(VLOOKUP(D2736,states!A$2:C$10,2,FALSE),"XX")</f>
        <v>B</v>
      </c>
      <c r="AD2736">
        <f>E2736</f>
        <v>0</v>
      </c>
      <c r="AE2736">
        <f>_xlfn.IFNA(VLOOKUP(D2736,states!A$2:D$10,4,FALSE),0)</f>
        <v>0</v>
      </c>
      <c r="AF2736">
        <v>0.5</v>
      </c>
      <c r="AG2736">
        <f>IF(AE2736=0,AF2736,IF(AE2736=1,IF(F2736=0.5,0.5,IF(H2736=1,0.5,1.5)),IF(F2736=0.5,0.5,IF(H2736=1,2.5,1.5))))</f>
        <v>0.5</v>
      </c>
      <c r="AH2736" s="7">
        <f>IF(AC2736="XX",0,1/C2736^(1/5)*IF(E2736=0,100,1)/(E2736+1)^(1/4))</f>
        <v>114.86983549970351</v>
      </c>
    </row>
    <row r="2737" spans="1:34">
      <c r="A2737">
        <v>6236</v>
      </c>
      <c r="B2737" s="1">
        <v>24985.75</v>
      </c>
      <c r="C2737" s="6">
        <v>0.5</v>
      </c>
      <c r="D2737" t="s">
        <v>4</v>
      </c>
      <c r="E2737">
        <v>0</v>
      </c>
      <c r="F2737">
        <v>18.5</v>
      </c>
      <c r="G2737" t="s">
        <v>1</v>
      </c>
      <c r="H2737">
        <v>2</v>
      </c>
      <c r="I2737" t="s">
        <v>0</v>
      </c>
      <c r="J2737">
        <v>0</v>
      </c>
      <c r="K2737">
        <v>18.5</v>
      </c>
      <c r="L2737" t="s">
        <v>2</v>
      </c>
      <c r="M2737">
        <v>2</v>
      </c>
      <c r="N2737" t="s">
        <v>6292</v>
      </c>
      <c r="O2737">
        <v>1</v>
      </c>
      <c r="P2737" t="str">
        <f>D2737&amp;"-"&amp;F2737&amp;"-"&amp;G2737&amp;"-"&amp;E2737&amp;"-"&amp;H2737</f>
        <v>B2Sigma-18.5-e-0-2</v>
      </c>
      <c r="Q2737" t="str">
        <f>I2737&amp;"-"&amp;K2737&amp;"-"&amp;L2737&amp;"-"&amp;J2737&amp;"-"&amp;M2737</f>
        <v>X2Pi-18.5-f-0-2</v>
      </c>
      <c r="R2737">
        <f>B2737+S2737</f>
        <v>30165.946304404999</v>
      </c>
      <c r="S2737">
        <f>_xlfn.IFNA(VLOOKUP(Q2737,'MARVEL-X'!A$2:I$1400,7,FALSE),VLOOKUP(Q2737,MARVEL!A$2:J$1522,10,FALSE))</f>
        <v>5180.1963044049999</v>
      </c>
      <c r="T2737">
        <f>IF(P2737=P2736,R2737+T2736,R2737)</f>
        <v>150830.53520369699</v>
      </c>
      <c r="U2737">
        <f>IF(P2737=P2736,1+U2736,1)</f>
        <v>5</v>
      </c>
      <c r="V2737">
        <f t="shared" si="42"/>
        <v>30166.107040739396</v>
      </c>
      <c r="W2737">
        <f>IF(V2737="","",IF(ABS(V2737-R2737)&gt;W$1,ABS(V2737-R2737),""))</f>
        <v>0.16073633439737023</v>
      </c>
      <c r="X2737" t="str">
        <f>Y2737&amp;"-"&amp;Z2737&amp;"-"&amp;AC2737&amp;"-"&amp;AD2737&amp;"-"&amp;AG2737</f>
        <v>18.5-e-B-0-0.5</v>
      </c>
      <c r="Y2737">
        <f>F2737</f>
        <v>18.5</v>
      </c>
      <c r="Z2737" s="2" t="str">
        <f>G2737</f>
        <v>e</v>
      </c>
      <c r="AA2737">
        <f>_xlfn.IFNA(VLOOKUP(X2737,'duo-out'!A$2:Q$5000,5,FALSE),E2737+10*(H2737-1)+1+_xlfn.IFNA(VLOOKUP(D2737,states!A$2:C$10,3,FALSE),1))</f>
        <v>61</v>
      </c>
      <c r="AB2737">
        <f>IF(V2737="","",V2737)</f>
        <v>30166.107040739396</v>
      </c>
      <c r="AC2737" s="2" t="str">
        <f>_xlfn.IFNA(VLOOKUP(D2737,states!A$2:C$10,2,FALSE),"XX")</f>
        <v>B</v>
      </c>
      <c r="AD2737">
        <f>E2737</f>
        <v>0</v>
      </c>
      <c r="AE2737">
        <f>_xlfn.IFNA(VLOOKUP(D2737,states!A$2:D$10,4,FALSE),0)</f>
        <v>0</v>
      </c>
      <c r="AF2737">
        <v>0.5</v>
      </c>
      <c r="AG2737">
        <f>IF(AE2737=0,AF2737,IF(AE2737=1,IF(F2737=0.5,0.5,IF(H2737=1,0.5,1.5)),IF(F2737=0.5,0.5,IF(H2737=1,2.5,1.5))))</f>
        <v>0.5</v>
      </c>
      <c r="AH2737" s="7">
        <f>IF(AC2737="XX",0,1/C2737^(1/5)*IF(E2737=0,100,1)/(E2737+1)^(1/4))</f>
        <v>114.86983549970351</v>
      </c>
    </row>
    <row r="2738" spans="1:34">
      <c r="A2738">
        <v>5065</v>
      </c>
      <c r="B2738" s="1">
        <v>25562.83</v>
      </c>
      <c r="C2738" s="6">
        <v>0.2</v>
      </c>
      <c r="D2738" t="s">
        <v>4</v>
      </c>
      <c r="E2738">
        <v>0</v>
      </c>
      <c r="F2738">
        <v>18.5</v>
      </c>
      <c r="G2738" t="s">
        <v>2</v>
      </c>
      <c r="H2738">
        <v>1</v>
      </c>
      <c r="I2738" t="s">
        <v>0</v>
      </c>
      <c r="J2738">
        <v>0</v>
      </c>
      <c r="K2738">
        <v>17.5</v>
      </c>
      <c r="L2738" t="s">
        <v>2</v>
      </c>
      <c r="M2738">
        <v>1</v>
      </c>
      <c r="N2738" t="s">
        <v>5121</v>
      </c>
      <c r="O2738">
        <v>1</v>
      </c>
      <c r="P2738" t="str">
        <f>D2738&amp;"-"&amp;F2738&amp;"-"&amp;G2738&amp;"-"&amp;E2738&amp;"-"&amp;H2738</f>
        <v>B2Sigma-18.5-f-0-1</v>
      </c>
      <c r="Q2738" t="str">
        <f>I2738&amp;"-"&amp;K2738&amp;"-"&amp;L2738&amp;"-"&amp;J2738&amp;"-"&amp;M2738</f>
        <v>X2Pi-17.5-f-0-1</v>
      </c>
      <c r="R2738">
        <f>B2738+S2738</f>
        <v>29752.840833528004</v>
      </c>
      <c r="S2738">
        <f>_xlfn.IFNA(VLOOKUP(Q2738,'MARVEL-X'!A$2:I$1400,7,FALSE),VLOOKUP(Q2738,MARVEL!A$2:J$1522,10,FALSE))</f>
        <v>4190.0108335280001</v>
      </c>
      <c r="T2738">
        <f>IF(P2738=P2737,R2738+T2737,R2738)</f>
        <v>29752.840833528004</v>
      </c>
      <c r="U2738">
        <f>IF(P2738=P2737,1+U2737,1)</f>
        <v>1</v>
      </c>
      <c r="V2738" t="str">
        <f t="shared" si="42"/>
        <v/>
      </c>
      <c r="W2738" t="str">
        <f>IF(V2738="","",IF(ABS(V2738-R2738)&gt;W$1,ABS(V2738-R2738),""))</f>
        <v/>
      </c>
      <c r="X2738" t="str">
        <f>Y2738&amp;"-"&amp;Z2738&amp;"-"&amp;AC2738&amp;"-"&amp;AD2738&amp;"-"&amp;AG2738</f>
        <v>18.5-f-B-0-0.5</v>
      </c>
      <c r="Y2738">
        <f>F2738</f>
        <v>18.5</v>
      </c>
      <c r="Z2738" s="2" t="str">
        <f>G2738</f>
        <v>f</v>
      </c>
      <c r="AA2738">
        <f>_xlfn.IFNA(VLOOKUP(X2738,'duo-out'!A$2:Q$5000,5,FALSE),E2738+10*(H2738-1)+1+_xlfn.IFNA(VLOOKUP(D2738,states!A$2:C$10,3,FALSE),1))</f>
        <v>51</v>
      </c>
      <c r="AB2738" t="str">
        <f>IF(V2738="","",V2738)</f>
        <v/>
      </c>
      <c r="AC2738" s="2" t="str">
        <f>_xlfn.IFNA(VLOOKUP(D2738,states!A$2:C$10,2,FALSE),"XX")</f>
        <v>B</v>
      </c>
      <c r="AD2738">
        <f>E2738</f>
        <v>0</v>
      </c>
      <c r="AE2738">
        <f>_xlfn.IFNA(VLOOKUP(D2738,states!A$2:D$10,4,FALSE),0)</f>
        <v>0</v>
      </c>
      <c r="AF2738">
        <v>0.5</v>
      </c>
      <c r="AG2738">
        <f>IF(AE2738=0,AF2738,IF(AE2738=1,IF(F2738=0.5,0.5,IF(H2738=1,0.5,1.5)),IF(F2738=0.5,0.5,IF(H2738=1,2.5,1.5))))</f>
        <v>0.5</v>
      </c>
      <c r="AH2738" s="7">
        <f>IF(AC2738="XX",0,1/C2738^(1/5)*IF(E2738=0,100,1)/(E2738+1)^(1/4))</f>
        <v>137.97296614612148</v>
      </c>
    </row>
    <row r="2739" spans="1:34">
      <c r="A2739">
        <v>5047</v>
      </c>
      <c r="B2739" s="1">
        <v>25074.05</v>
      </c>
      <c r="C2739" s="6">
        <v>0.2</v>
      </c>
      <c r="D2739" t="s">
        <v>4</v>
      </c>
      <c r="E2739">
        <v>0</v>
      </c>
      <c r="F2739">
        <v>18.5</v>
      </c>
      <c r="G2739" t="s">
        <v>2</v>
      </c>
      <c r="H2739">
        <v>1</v>
      </c>
      <c r="I2739" t="s">
        <v>0</v>
      </c>
      <c r="J2739">
        <v>0</v>
      </c>
      <c r="K2739">
        <v>18.5</v>
      </c>
      <c r="L2739" t="s">
        <v>1</v>
      </c>
      <c r="M2739">
        <v>1</v>
      </c>
      <c r="N2739" t="s">
        <v>5103</v>
      </c>
      <c r="O2739">
        <v>1</v>
      </c>
      <c r="P2739" t="str">
        <f>D2739&amp;"-"&amp;F2739&amp;"-"&amp;G2739&amp;"-"&amp;E2739&amp;"-"&amp;H2739</f>
        <v>B2Sigma-18.5-f-0-1</v>
      </c>
      <c r="Q2739" t="str">
        <f>I2739&amp;"-"&amp;K2739&amp;"-"&amp;L2739&amp;"-"&amp;J2739&amp;"-"&amp;M2739</f>
        <v>X2Pi-18.5-e-0-1</v>
      </c>
      <c r="R2739">
        <f>B2739+S2739</f>
        <v>29752.808760217998</v>
      </c>
      <c r="S2739">
        <f>_xlfn.IFNA(VLOOKUP(Q2739,'MARVEL-X'!A$2:I$1400,7,FALSE),VLOOKUP(Q2739,MARVEL!A$2:J$1522,10,FALSE))</f>
        <v>4678.7587602180001</v>
      </c>
      <c r="T2739">
        <f>IF(P2739=P2738,R2739+T2738,R2739)</f>
        <v>59505.649593745999</v>
      </c>
      <c r="U2739">
        <f>IF(P2739=P2738,1+U2738,1)</f>
        <v>2</v>
      </c>
      <c r="V2739" t="str">
        <f t="shared" si="42"/>
        <v/>
      </c>
      <c r="W2739" t="str">
        <f>IF(V2739="","",IF(ABS(V2739-R2739)&gt;W$1,ABS(V2739-R2739),""))</f>
        <v/>
      </c>
      <c r="X2739" t="str">
        <f>Y2739&amp;"-"&amp;Z2739&amp;"-"&amp;AC2739&amp;"-"&amp;AD2739&amp;"-"&amp;AG2739</f>
        <v>18.5-f-B-0-0.5</v>
      </c>
      <c r="Y2739">
        <f>F2739</f>
        <v>18.5</v>
      </c>
      <c r="Z2739" s="2" t="str">
        <f>G2739</f>
        <v>f</v>
      </c>
      <c r="AA2739">
        <f>_xlfn.IFNA(VLOOKUP(X2739,'duo-out'!A$2:Q$5000,5,FALSE),E2739+10*(H2739-1)+1+_xlfn.IFNA(VLOOKUP(D2739,states!A$2:C$10,3,FALSE),1))</f>
        <v>51</v>
      </c>
      <c r="AB2739" t="str">
        <f>IF(V2739="","",V2739)</f>
        <v/>
      </c>
      <c r="AC2739" s="2" t="str">
        <f>_xlfn.IFNA(VLOOKUP(D2739,states!A$2:C$10,2,FALSE),"XX")</f>
        <v>B</v>
      </c>
      <c r="AD2739">
        <f>E2739</f>
        <v>0</v>
      </c>
      <c r="AE2739">
        <f>_xlfn.IFNA(VLOOKUP(D2739,states!A$2:D$10,4,FALSE),0)</f>
        <v>0</v>
      </c>
      <c r="AF2739">
        <v>0.5</v>
      </c>
      <c r="AG2739">
        <f>IF(AE2739=0,AF2739,IF(AE2739=1,IF(F2739=0.5,0.5,IF(H2739=1,0.5,1.5)),IF(F2739=0.5,0.5,IF(H2739=1,2.5,1.5))))</f>
        <v>0.5</v>
      </c>
      <c r="AH2739" s="7">
        <f>IF(AC2739="XX",0,1/C2739^(1/5)*IF(E2739=0,100,1)/(E2739+1)^(1/4))</f>
        <v>137.97296614612148</v>
      </c>
    </row>
    <row r="2740" spans="1:34">
      <c r="A2740">
        <v>5029</v>
      </c>
      <c r="B2740" s="1">
        <v>24585.1</v>
      </c>
      <c r="C2740" s="6">
        <v>0.2</v>
      </c>
      <c r="D2740" t="s">
        <v>4</v>
      </c>
      <c r="E2740">
        <v>0</v>
      </c>
      <c r="F2740">
        <v>18.5</v>
      </c>
      <c r="G2740" t="s">
        <v>2</v>
      </c>
      <c r="H2740">
        <v>1</v>
      </c>
      <c r="I2740" t="s">
        <v>0</v>
      </c>
      <c r="J2740">
        <v>0</v>
      </c>
      <c r="K2740">
        <v>19.5</v>
      </c>
      <c r="L2740" t="s">
        <v>2</v>
      </c>
      <c r="M2740">
        <v>1</v>
      </c>
      <c r="N2740" t="s">
        <v>5085</v>
      </c>
      <c r="O2740">
        <v>1</v>
      </c>
      <c r="P2740" t="str">
        <f>D2740&amp;"-"&amp;F2740&amp;"-"&amp;G2740&amp;"-"&amp;E2740&amp;"-"&amp;H2740</f>
        <v>B2Sigma-18.5-f-0-1</v>
      </c>
      <c r="Q2740" t="str">
        <f>I2740&amp;"-"&amp;K2740&amp;"-"&amp;L2740&amp;"-"&amp;J2740&amp;"-"&amp;M2740</f>
        <v>X2Pi-19.5-f-0-1</v>
      </c>
      <c r="R2740">
        <f>B2740+S2740</f>
        <v>29752.872972707999</v>
      </c>
      <c r="S2740">
        <f>_xlfn.IFNA(VLOOKUP(Q2740,'MARVEL-X'!A$2:I$1400,7,FALSE),VLOOKUP(Q2740,MARVEL!A$2:J$1522,10,FALSE))</f>
        <v>5167.7729727080005</v>
      </c>
      <c r="T2740">
        <f>IF(P2740=P2739,R2740+T2739,R2740)</f>
        <v>89258.52256645399</v>
      </c>
      <c r="U2740">
        <f>IF(P2740=P2739,1+U2739,1)</f>
        <v>3</v>
      </c>
      <c r="V2740" t="str">
        <f t="shared" si="42"/>
        <v/>
      </c>
      <c r="W2740" t="str">
        <f>IF(V2740="","",IF(ABS(V2740-R2740)&gt;W$1,ABS(V2740-R2740),""))</f>
        <v/>
      </c>
      <c r="X2740" t="str">
        <f>Y2740&amp;"-"&amp;Z2740&amp;"-"&amp;AC2740&amp;"-"&amp;AD2740&amp;"-"&amp;AG2740</f>
        <v>18.5-f-B-0-0.5</v>
      </c>
      <c r="Y2740">
        <f>F2740</f>
        <v>18.5</v>
      </c>
      <c r="Z2740" s="2" t="str">
        <f>G2740</f>
        <v>f</v>
      </c>
      <c r="AA2740">
        <f>_xlfn.IFNA(VLOOKUP(X2740,'duo-out'!A$2:Q$5000,5,FALSE),E2740+10*(H2740-1)+1+_xlfn.IFNA(VLOOKUP(D2740,states!A$2:C$10,3,FALSE),1))</f>
        <v>51</v>
      </c>
      <c r="AB2740" t="str">
        <f>IF(V2740="","",V2740)</f>
        <v/>
      </c>
      <c r="AC2740" s="2" t="str">
        <f>_xlfn.IFNA(VLOOKUP(D2740,states!A$2:C$10,2,FALSE),"XX")</f>
        <v>B</v>
      </c>
      <c r="AD2740">
        <f>E2740</f>
        <v>0</v>
      </c>
      <c r="AE2740">
        <f>_xlfn.IFNA(VLOOKUP(D2740,states!A$2:D$10,4,FALSE),0)</f>
        <v>0</v>
      </c>
      <c r="AF2740">
        <v>0.5</v>
      </c>
      <c r="AG2740">
        <f>IF(AE2740=0,AF2740,IF(AE2740=1,IF(F2740=0.5,0.5,IF(H2740=1,0.5,1.5)),IF(F2740=0.5,0.5,IF(H2740=1,2.5,1.5))))</f>
        <v>0.5</v>
      </c>
      <c r="AH2740" s="7">
        <f>IF(AC2740="XX",0,1/C2740^(1/5)*IF(E2740=0,100,1)/(E2740+1)^(1/4))</f>
        <v>137.97296614612148</v>
      </c>
    </row>
    <row r="2741" spans="1:34">
      <c r="A2741">
        <v>446</v>
      </c>
      <c r="B2741" s="1">
        <v>24584.86</v>
      </c>
      <c r="C2741" s="6">
        <v>0.1986</v>
      </c>
      <c r="D2741" t="s">
        <v>4</v>
      </c>
      <c r="E2741">
        <v>0</v>
      </c>
      <c r="F2741">
        <v>18.5</v>
      </c>
      <c r="G2741" t="s">
        <v>2</v>
      </c>
      <c r="H2741">
        <v>1</v>
      </c>
      <c r="I2741" t="s">
        <v>0</v>
      </c>
      <c r="J2741">
        <v>0</v>
      </c>
      <c r="K2741">
        <v>19.5</v>
      </c>
      <c r="L2741" t="s">
        <v>2</v>
      </c>
      <c r="M2741">
        <v>1</v>
      </c>
      <c r="N2741" t="s">
        <v>502</v>
      </c>
      <c r="O2741">
        <v>1</v>
      </c>
      <c r="P2741" t="str">
        <f>D2741&amp;"-"&amp;F2741&amp;"-"&amp;G2741&amp;"-"&amp;E2741&amp;"-"&amp;H2741</f>
        <v>B2Sigma-18.5-f-0-1</v>
      </c>
      <c r="Q2741" t="str">
        <f>I2741&amp;"-"&amp;K2741&amp;"-"&amp;L2741&amp;"-"&amp;J2741&amp;"-"&amp;M2741</f>
        <v>X2Pi-19.5-f-0-1</v>
      </c>
      <c r="R2741">
        <f>B2741+S2741</f>
        <v>29752.632972708001</v>
      </c>
      <c r="S2741">
        <f>_xlfn.IFNA(VLOOKUP(Q2741,'MARVEL-X'!A$2:I$1400,7,FALSE),VLOOKUP(Q2741,MARVEL!A$2:J$1522,10,FALSE))</f>
        <v>5167.7729727080005</v>
      </c>
      <c r="T2741">
        <f>IF(P2741=P2740,R2741+T2740,R2741)</f>
        <v>119011.15553916199</v>
      </c>
      <c r="U2741">
        <f>IF(P2741=P2740,1+U2740,1)</f>
        <v>4</v>
      </c>
      <c r="V2741" t="str">
        <f t="shared" si="42"/>
        <v/>
      </c>
      <c r="W2741" t="str">
        <f>IF(V2741="","",IF(ABS(V2741-R2741)&gt;W$1,ABS(V2741-R2741),""))</f>
        <v/>
      </c>
      <c r="X2741" t="str">
        <f>Y2741&amp;"-"&amp;Z2741&amp;"-"&amp;AC2741&amp;"-"&amp;AD2741&amp;"-"&amp;AG2741</f>
        <v>18.5-f-B-0-0.5</v>
      </c>
      <c r="Y2741">
        <f>F2741</f>
        <v>18.5</v>
      </c>
      <c r="Z2741" s="2" t="str">
        <f>G2741</f>
        <v>f</v>
      </c>
      <c r="AA2741">
        <f>_xlfn.IFNA(VLOOKUP(X2741,'duo-out'!A$2:Q$5000,5,FALSE),E2741+10*(H2741-1)+1+_xlfn.IFNA(VLOOKUP(D2741,states!A$2:C$10,3,FALSE),1))</f>
        <v>51</v>
      </c>
      <c r="AB2741" t="str">
        <f>IF(V2741="","",V2741)</f>
        <v/>
      </c>
      <c r="AC2741" s="2" t="str">
        <f>_xlfn.IFNA(VLOOKUP(D2741,states!A$2:C$10,2,FALSE),"XX")</f>
        <v>B</v>
      </c>
      <c r="AD2741">
        <f>E2741</f>
        <v>0</v>
      </c>
      <c r="AE2741">
        <f>_xlfn.IFNA(VLOOKUP(D2741,states!A$2:D$10,4,FALSE),0)</f>
        <v>0</v>
      </c>
      <c r="AF2741">
        <v>0.5</v>
      </c>
      <c r="AG2741">
        <f>IF(AE2741=0,AF2741,IF(AE2741=1,IF(F2741=0.5,0.5,IF(H2741=1,0.5,1.5)),IF(F2741=0.5,0.5,IF(H2741=1,2.5,1.5))))</f>
        <v>0.5</v>
      </c>
      <c r="AH2741" s="7">
        <f>IF(AC2741="XX",0,1/C2741^(1/5)*IF(E2741=0,100,1)/(E2741+1)^(1/4))</f>
        <v>138.16694376780262</v>
      </c>
    </row>
    <row r="2742" spans="1:34">
      <c r="A2742">
        <v>408</v>
      </c>
      <c r="B2742" s="1">
        <v>25074.17</v>
      </c>
      <c r="C2742" s="6">
        <v>0.15570000000000001</v>
      </c>
      <c r="D2742" t="s">
        <v>4</v>
      </c>
      <c r="E2742">
        <v>0</v>
      </c>
      <c r="F2742">
        <v>18.5</v>
      </c>
      <c r="G2742" t="s">
        <v>2</v>
      </c>
      <c r="H2742">
        <v>1</v>
      </c>
      <c r="I2742" t="s">
        <v>0</v>
      </c>
      <c r="J2742">
        <v>0</v>
      </c>
      <c r="K2742">
        <v>18.5</v>
      </c>
      <c r="L2742" t="s">
        <v>1</v>
      </c>
      <c r="M2742">
        <v>1</v>
      </c>
      <c r="N2742" t="s">
        <v>464</v>
      </c>
      <c r="O2742">
        <v>1</v>
      </c>
      <c r="P2742" t="str">
        <f>D2742&amp;"-"&amp;F2742&amp;"-"&amp;G2742&amp;"-"&amp;E2742&amp;"-"&amp;H2742</f>
        <v>B2Sigma-18.5-f-0-1</v>
      </c>
      <c r="Q2742" t="str">
        <f>I2742&amp;"-"&amp;K2742&amp;"-"&amp;L2742&amp;"-"&amp;J2742&amp;"-"&amp;M2742</f>
        <v>X2Pi-18.5-e-0-1</v>
      </c>
      <c r="R2742">
        <f>B2742+S2742</f>
        <v>29752.928760217997</v>
      </c>
      <c r="S2742">
        <f>_xlfn.IFNA(VLOOKUP(Q2742,'MARVEL-X'!A$2:I$1400,7,FALSE),VLOOKUP(Q2742,MARVEL!A$2:J$1522,10,FALSE))</f>
        <v>4678.7587602180001</v>
      </c>
      <c r="T2742">
        <f>IF(P2742=P2741,R2742+T2741,R2742)</f>
        <v>148764.08429937999</v>
      </c>
      <c r="U2742">
        <f>IF(P2742=P2741,1+U2741,1)</f>
        <v>5</v>
      </c>
      <c r="V2742" t="str">
        <f t="shared" si="42"/>
        <v/>
      </c>
      <c r="W2742" t="str">
        <f>IF(V2742="","",IF(ABS(V2742-R2742)&gt;W$1,ABS(V2742-R2742),""))</f>
        <v/>
      </c>
      <c r="X2742" t="str">
        <f>Y2742&amp;"-"&amp;Z2742&amp;"-"&amp;AC2742&amp;"-"&amp;AD2742&amp;"-"&amp;AG2742</f>
        <v>18.5-f-B-0-0.5</v>
      </c>
      <c r="Y2742">
        <f>F2742</f>
        <v>18.5</v>
      </c>
      <c r="Z2742" s="2" t="str">
        <f>G2742</f>
        <v>f</v>
      </c>
      <c r="AA2742">
        <f>_xlfn.IFNA(VLOOKUP(X2742,'duo-out'!A$2:Q$5000,5,FALSE),E2742+10*(H2742-1)+1+_xlfn.IFNA(VLOOKUP(D2742,states!A$2:C$10,3,FALSE),1))</f>
        <v>51</v>
      </c>
      <c r="AB2742" t="str">
        <f>IF(V2742="","",V2742)</f>
        <v/>
      </c>
      <c r="AC2742" s="2" t="str">
        <f>_xlfn.IFNA(VLOOKUP(D2742,states!A$2:C$10,2,FALSE),"XX")</f>
        <v>B</v>
      </c>
      <c r="AD2742">
        <f>E2742</f>
        <v>0</v>
      </c>
      <c r="AE2742">
        <f>_xlfn.IFNA(VLOOKUP(D2742,states!A$2:D$10,4,FALSE),0)</f>
        <v>0</v>
      </c>
      <c r="AF2742">
        <v>0.5</v>
      </c>
      <c r="AG2742">
        <f>IF(AE2742=0,AF2742,IF(AE2742=1,IF(F2742=0.5,0.5,IF(H2742=1,0.5,1.5)),IF(F2742=0.5,0.5,IF(H2742=1,2.5,1.5))))</f>
        <v>0.5</v>
      </c>
      <c r="AH2742" s="7">
        <f>IF(AC2742="XX",0,1/C2742^(1/5)*IF(E2742=0,100,1)/(E2742+1)^(1/4))</f>
        <v>145.0581977975431</v>
      </c>
    </row>
    <row r="2743" spans="1:34">
      <c r="A2743">
        <v>372</v>
      </c>
      <c r="B2743" s="1">
        <v>25562.81</v>
      </c>
      <c r="C2743" s="6">
        <v>0.05</v>
      </c>
      <c r="D2743" t="s">
        <v>4</v>
      </c>
      <c r="E2743">
        <v>0</v>
      </c>
      <c r="F2743">
        <v>18.5</v>
      </c>
      <c r="G2743" t="s">
        <v>2</v>
      </c>
      <c r="H2743">
        <v>1</v>
      </c>
      <c r="I2743" t="s">
        <v>0</v>
      </c>
      <c r="J2743">
        <v>0</v>
      </c>
      <c r="K2743">
        <v>17.5</v>
      </c>
      <c r="L2743" t="s">
        <v>2</v>
      </c>
      <c r="M2743">
        <v>1</v>
      </c>
      <c r="N2743" t="s">
        <v>428</v>
      </c>
      <c r="O2743">
        <v>1</v>
      </c>
      <c r="P2743" t="str">
        <f>D2743&amp;"-"&amp;F2743&amp;"-"&amp;G2743&amp;"-"&amp;E2743&amp;"-"&amp;H2743</f>
        <v>B2Sigma-18.5-f-0-1</v>
      </c>
      <c r="Q2743" t="str">
        <f>I2743&amp;"-"&amp;K2743&amp;"-"&amp;L2743&amp;"-"&amp;J2743&amp;"-"&amp;M2743</f>
        <v>X2Pi-17.5-f-0-1</v>
      </c>
      <c r="R2743">
        <f>B2743+S2743</f>
        <v>29752.820833528</v>
      </c>
      <c r="S2743">
        <f>_xlfn.IFNA(VLOOKUP(Q2743,'MARVEL-X'!A$2:I$1400,7,FALSE),VLOOKUP(Q2743,MARVEL!A$2:J$1522,10,FALSE))</f>
        <v>4190.0108335280001</v>
      </c>
      <c r="T2743">
        <f>IF(P2743=P2742,R2743+T2742,R2743)</f>
        <v>178516.905132908</v>
      </c>
      <c r="U2743">
        <f>IF(P2743=P2742,1+U2742,1)</f>
        <v>6</v>
      </c>
      <c r="V2743" t="str">
        <f t="shared" si="42"/>
        <v/>
      </c>
      <c r="W2743" t="str">
        <f>IF(V2743="","",IF(ABS(V2743-R2743)&gt;W$1,ABS(V2743-R2743),""))</f>
        <v/>
      </c>
      <c r="X2743" t="str">
        <f>Y2743&amp;"-"&amp;Z2743&amp;"-"&amp;AC2743&amp;"-"&amp;AD2743&amp;"-"&amp;AG2743</f>
        <v>18.5-f-B-0-0.5</v>
      </c>
      <c r="Y2743">
        <f>F2743</f>
        <v>18.5</v>
      </c>
      <c r="Z2743" s="2" t="str">
        <f>G2743</f>
        <v>f</v>
      </c>
      <c r="AA2743">
        <f>_xlfn.IFNA(VLOOKUP(X2743,'duo-out'!A$2:Q$5000,5,FALSE),E2743+10*(H2743-1)+1+_xlfn.IFNA(VLOOKUP(D2743,states!A$2:C$10,3,FALSE),1))</f>
        <v>51</v>
      </c>
      <c r="AB2743" t="str">
        <f>IF(V2743="","",V2743)</f>
        <v/>
      </c>
      <c r="AC2743" s="2" t="str">
        <f>_xlfn.IFNA(VLOOKUP(D2743,states!A$2:C$10,2,FALSE),"XX")</f>
        <v>B</v>
      </c>
      <c r="AD2743">
        <f>E2743</f>
        <v>0</v>
      </c>
      <c r="AE2743">
        <f>_xlfn.IFNA(VLOOKUP(D2743,states!A$2:D$10,4,FALSE),0)</f>
        <v>0</v>
      </c>
      <c r="AF2743">
        <v>0.5</v>
      </c>
      <c r="AG2743">
        <f>IF(AE2743=0,AF2743,IF(AE2743=1,IF(F2743=0.5,0.5,IF(H2743=1,0.5,1.5)),IF(F2743=0.5,0.5,IF(H2743=1,2.5,1.5))))</f>
        <v>0.5</v>
      </c>
      <c r="AH2743" s="7">
        <f>IF(AC2743="XX",0,1/C2743^(1/5)*IF(E2743=0,100,1)/(E2743+1)^(1/4))</f>
        <v>182.05642030260799</v>
      </c>
    </row>
    <row r="2744" spans="1:34">
      <c r="A2744">
        <v>6245</v>
      </c>
      <c r="B2744" s="1">
        <v>22520.41</v>
      </c>
      <c r="C2744" s="6">
        <v>0.5</v>
      </c>
      <c r="D2744" t="s">
        <v>4</v>
      </c>
      <c r="E2744">
        <v>0</v>
      </c>
      <c r="F2744">
        <v>18.5</v>
      </c>
      <c r="G2744" t="s">
        <v>2</v>
      </c>
      <c r="H2744">
        <v>1</v>
      </c>
      <c r="I2744" t="s">
        <v>0</v>
      </c>
      <c r="J2744">
        <v>1</v>
      </c>
      <c r="K2744">
        <v>18.5</v>
      </c>
      <c r="L2744" t="s">
        <v>1</v>
      </c>
      <c r="M2744">
        <v>1</v>
      </c>
      <c r="N2744" t="s">
        <v>6301</v>
      </c>
      <c r="O2744">
        <v>1</v>
      </c>
      <c r="P2744" t="str">
        <f>D2744&amp;"-"&amp;F2744&amp;"-"&amp;G2744&amp;"-"&amp;E2744&amp;"-"&amp;H2744</f>
        <v>B2Sigma-18.5-f-0-1</v>
      </c>
      <c r="Q2744" t="str">
        <f>I2744&amp;"-"&amp;K2744&amp;"-"&amp;L2744&amp;"-"&amp;J2744&amp;"-"&amp;M2744</f>
        <v>X2Pi-18.5-e-1-1</v>
      </c>
      <c r="R2744">
        <f>B2744+S2744</f>
        <v>29753.063859231999</v>
      </c>
      <c r="S2744">
        <f>_xlfn.IFNA(VLOOKUP(Q2744,'MARVEL-X'!A$2:I$1400,7,FALSE),VLOOKUP(Q2744,MARVEL!A$2:J$1522,10,FALSE))</f>
        <v>7232.6538592320003</v>
      </c>
      <c r="T2744">
        <f>IF(P2744=P2743,R2744+T2743,R2744)</f>
        <v>208269.96899214</v>
      </c>
      <c r="U2744">
        <f>IF(P2744=P2743,1+U2743,1)</f>
        <v>7</v>
      </c>
      <c r="V2744" t="str">
        <f t="shared" si="42"/>
        <v/>
      </c>
      <c r="W2744" t="str">
        <f>IF(V2744="","",IF(ABS(V2744-R2744)&gt;W$1,ABS(V2744-R2744),""))</f>
        <v/>
      </c>
      <c r="X2744" t="str">
        <f>Y2744&amp;"-"&amp;Z2744&amp;"-"&amp;AC2744&amp;"-"&amp;AD2744&amp;"-"&amp;AG2744</f>
        <v>18.5-f-B-0-0.5</v>
      </c>
      <c r="Y2744">
        <f>F2744</f>
        <v>18.5</v>
      </c>
      <c r="Z2744" s="2" t="str">
        <f>G2744</f>
        <v>f</v>
      </c>
      <c r="AA2744">
        <f>_xlfn.IFNA(VLOOKUP(X2744,'duo-out'!A$2:Q$5000,5,FALSE),E2744+10*(H2744-1)+1+_xlfn.IFNA(VLOOKUP(D2744,states!A$2:C$10,3,FALSE),1))</f>
        <v>51</v>
      </c>
      <c r="AB2744" t="str">
        <f>IF(V2744="","",V2744)</f>
        <v/>
      </c>
      <c r="AC2744" s="2" t="str">
        <f>_xlfn.IFNA(VLOOKUP(D2744,states!A$2:C$10,2,FALSE),"XX")</f>
        <v>B</v>
      </c>
      <c r="AD2744">
        <f>E2744</f>
        <v>0</v>
      </c>
      <c r="AE2744">
        <f>_xlfn.IFNA(VLOOKUP(D2744,states!A$2:D$10,4,FALSE),0)</f>
        <v>0</v>
      </c>
      <c r="AF2744">
        <v>0.5</v>
      </c>
      <c r="AG2744">
        <f>IF(AE2744=0,AF2744,IF(AE2744=1,IF(F2744=0.5,0.5,IF(H2744=1,0.5,1.5)),IF(F2744=0.5,0.5,IF(H2744=1,2.5,1.5))))</f>
        <v>0.5</v>
      </c>
      <c r="AH2744" s="7">
        <f>IF(AC2744="XX",0,1/C2744^(1/5)*IF(E2744=0,100,1)/(E2744+1)^(1/4))</f>
        <v>114.86983549970351</v>
      </c>
    </row>
    <row r="2745" spans="1:34">
      <c r="A2745">
        <v>6215</v>
      </c>
      <c r="B2745" s="1">
        <v>24585.13</v>
      </c>
      <c r="C2745" s="6">
        <v>0.5</v>
      </c>
      <c r="D2745" t="s">
        <v>4</v>
      </c>
      <c r="E2745">
        <v>0</v>
      </c>
      <c r="F2745">
        <v>18.5</v>
      </c>
      <c r="G2745" t="s">
        <v>2</v>
      </c>
      <c r="H2745">
        <v>1</v>
      </c>
      <c r="I2745" t="s">
        <v>0</v>
      </c>
      <c r="J2745">
        <v>0</v>
      </c>
      <c r="K2745">
        <v>19.5</v>
      </c>
      <c r="L2745" t="s">
        <v>2</v>
      </c>
      <c r="M2745">
        <v>1</v>
      </c>
      <c r="N2745" t="s">
        <v>6271</v>
      </c>
      <c r="O2745">
        <v>1</v>
      </c>
      <c r="P2745" t="str">
        <f>D2745&amp;"-"&amp;F2745&amp;"-"&amp;G2745&amp;"-"&amp;E2745&amp;"-"&amp;H2745</f>
        <v>B2Sigma-18.5-f-0-1</v>
      </c>
      <c r="Q2745" t="str">
        <f>I2745&amp;"-"&amp;K2745&amp;"-"&amp;L2745&amp;"-"&amp;J2745&amp;"-"&amp;M2745</f>
        <v>X2Pi-19.5-f-0-1</v>
      </c>
      <c r="R2745">
        <f>B2745+S2745</f>
        <v>29752.902972708001</v>
      </c>
      <c r="S2745">
        <f>_xlfn.IFNA(VLOOKUP(Q2745,'MARVEL-X'!A$2:I$1400,7,FALSE),VLOOKUP(Q2745,MARVEL!A$2:J$1522,10,FALSE))</f>
        <v>5167.7729727080005</v>
      </c>
      <c r="T2745">
        <f>IF(P2745=P2744,R2745+T2744,R2745)</f>
        <v>238022.87196484799</v>
      </c>
      <c r="U2745">
        <f>IF(P2745=P2744,1+U2744,1)</f>
        <v>8</v>
      </c>
      <c r="V2745" t="str">
        <f t="shared" si="42"/>
        <v/>
      </c>
      <c r="W2745" t="str">
        <f>IF(V2745="","",IF(ABS(V2745-R2745)&gt;W$1,ABS(V2745-R2745),""))</f>
        <v/>
      </c>
      <c r="X2745" t="str">
        <f>Y2745&amp;"-"&amp;Z2745&amp;"-"&amp;AC2745&amp;"-"&amp;AD2745&amp;"-"&amp;AG2745</f>
        <v>18.5-f-B-0-0.5</v>
      </c>
      <c r="Y2745">
        <f>F2745</f>
        <v>18.5</v>
      </c>
      <c r="Z2745" s="2" t="str">
        <f>G2745</f>
        <v>f</v>
      </c>
      <c r="AA2745">
        <f>_xlfn.IFNA(VLOOKUP(X2745,'duo-out'!A$2:Q$5000,5,FALSE),E2745+10*(H2745-1)+1+_xlfn.IFNA(VLOOKUP(D2745,states!A$2:C$10,3,FALSE),1))</f>
        <v>51</v>
      </c>
      <c r="AB2745" t="str">
        <f>IF(V2745="","",V2745)</f>
        <v/>
      </c>
      <c r="AC2745" s="2" t="str">
        <f>_xlfn.IFNA(VLOOKUP(D2745,states!A$2:C$10,2,FALSE),"XX")</f>
        <v>B</v>
      </c>
      <c r="AD2745">
        <f>E2745</f>
        <v>0</v>
      </c>
      <c r="AE2745">
        <f>_xlfn.IFNA(VLOOKUP(D2745,states!A$2:D$10,4,FALSE),0)</f>
        <v>0</v>
      </c>
      <c r="AF2745">
        <v>0.5</v>
      </c>
      <c r="AG2745">
        <f>IF(AE2745=0,AF2745,IF(AE2745=1,IF(F2745=0.5,0.5,IF(H2745=1,0.5,1.5)),IF(F2745=0.5,0.5,IF(H2745=1,2.5,1.5))))</f>
        <v>0.5</v>
      </c>
      <c r="AH2745" s="7">
        <f>IF(AC2745="XX",0,1/C2745^(1/5)*IF(E2745=0,100,1)/(E2745+1)^(1/4))</f>
        <v>114.86983549970351</v>
      </c>
    </row>
    <row r="2746" spans="1:34">
      <c r="A2746">
        <v>6202</v>
      </c>
      <c r="B2746" s="1">
        <v>25074.3</v>
      </c>
      <c r="C2746" s="6">
        <v>0.5</v>
      </c>
      <c r="D2746" t="s">
        <v>4</v>
      </c>
      <c r="E2746">
        <v>0</v>
      </c>
      <c r="F2746">
        <v>18.5</v>
      </c>
      <c r="G2746" t="s">
        <v>2</v>
      </c>
      <c r="H2746">
        <v>1</v>
      </c>
      <c r="I2746" t="s">
        <v>0</v>
      </c>
      <c r="J2746">
        <v>0</v>
      </c>
      <c r="K2746">
        <v>18.5</v>
      </c>
      <c r="L2746" t="s">
        <v>1</v>
      </c>
      <c r="M2746">
        <v>1</v>
      </c>
      <c r="N2746" t="s">
        <v>6258</v>
      </c>
      <c r="O2746">
        <v>1</v>
      </c>
      <c r="P2746" t="str">
        <f>D2746&amp;"-"&amp;F2746&amp;"-"&amp;G2746&amp;"-"&amp;E2746&amp;"-"&amp;H2746</f>
        <v>B2Sigma-18.5-f-0-1</v>
      </c>
      <c r="Q2746" t="str">
        <f>I2746&amp;"-"&amp;K2746&amp;"-"&amp;L2746&amp;"-"&amp;J2746&amp;"-"&amp;M2746</f>
        <v>X2Pi-18.5-e-0-1</v>
      </c>
      <c r="R2746">
        <f>B2746+S2746</f>
        <v>29753.058760217998</v>
      </c>
      <c r="S2746">
        <f>_xlfn.IFNA(VLOOKUP(Q2746,'MARVEL-X'!A$2:I$1400,7,FALSE),VLOOKUP(Q2746,MARVEL!A$2:J$1522,10,FALSE))</f>
        <v>4678.7587602180001</v>
      </c>
      <c r="T2746">
        <f>IF(P2746=P2745,R2746+T2745,R2746)</f>
        <v>267775.93072506599</v>
      </c>
      <c r="U2746">
        <f>IF(P2746=P2745,1+U2745,1)</f>
        <v>9</v>
      </c>
      <c r="V2746" t="str">
        <f t="shared" si="42"/>
        <v/>
      </c>
      <c r="W2746" t="str">
        <f>IF(V2746="","",IF(ABS(V2746-R2746)&gt;W$1,ABS(V2746-R2746),""))</f>
        <v/>
      </c>
      <c r="X2746" t="str">
        <f>Y2746&amp;"-"&amp;Z2746&amp;"-"&amp;AC2746&amp;"-"&amp;AD2746&amp;"-"&amp;AG2746</f>
        <v>18.5-f-B-0-0.5</v>
      </c>
      <c r="Y2746">
        <f>F2746</f>
        <v>18.5</v>
      </c>
      <c r="Z2746" s="2" t="str">
        <f>G2746</f>
        <v>f</v>
      </c>
      <c r="AA2746">
        <f>_xlfn.IFNA(VLOOKUP(X2746,'duo-out'!A$2:Q$5000,5,FALSE),E2746+10*(H2746-1)+1+_xlfn.IFNA(VLOOKUP(D2746,states!A$2:C$10,3,FALSE),1))</f>
        <v>51</v>
      </c>
      <c r="AB2746" t="str">
        <f>IF(V2746="","",V2746)</f>
        <v/>
      </c>
      <c r="AC2746" s="2" t="str">
        <f>_xlfn.IFNA(VLOOKUP(D2746,states!A$2:C$10,2,FALSE),"XX")</f>
        <v>B</v>
      </c>
      <c r="AD2746">
        <f>E2746</f>
        <v>0</v>
      </c>
      <c r="AE2746">
        <f>_xlfn.IFNA(VLOOKUP(D2746,states!A$2:D$10,4,FALSE),0)</f>
        <v>0</v>
      </c>
      <c r="AF2746">
        <v>0.5</v>
      </c>
      <c r="AG2746">
        <f>IF(AE2746=0,AF2746,IF(AE2746=1,IF(F2746=0.5,0.5,IF(H2746=1,0.5,1.5)),IF(F2746=0.5,0.5,IF(H2746=1,2.5,1.5))))</f>
        <v>0.5</v>
      </c>
      <c r="AH2746" s="7">
        <f>IF(AC2746="XX",0,1/C2746^(1/5)*IF(E2746=0,100,1)/(E2746+1)^(1/4))</f>
        <v>114.86983549970351</v>
      </c>
    </row>
    <row r="2747" spans="1:34">
      <c r="A2747">
        <v>6193</v>
      </c>
      <c r="B2747" s="1">
        <v>25562.84</v>
      </c>
      <c r="C2747" s="6">
        <v>0.5</v>
      </c>
      <c r="D2747" t="s">
        <v>4</v>
      </c>
      <c r="E2747">
        <v>0</v>
      </c>
      <c r="F2747">
        <v>18.5</v>
      </c>
      <c r="G2747" t="s">
        <v>2</v>
      </c>
      <c r="H2747">
        <v>1</v>
      </c>
      <c r="I2747" t="s">
        <v>0</v>
      </c>
      <c r="J2747">
        <v>0</v>
      </c>
      <c r="K2747">
        <v>17.5</v>
      </c>
      <c r="L2747" t="s">
        <v>2</v>
      </c>
      <c r="M2747">
        <v>1</v>
      </c>
      <c r="N2747" t="s">
        <v>6249</v>
      </c>
      <c r="O2747">
        <v>1</v>
      </c>
      <c r="P2747" t="str">
        <f>D2747&amp;"-"&amp;F2747&amp;"-"&amp;G2747&amp;"-"&amp;E2747&amp;"-"&amp;H2747</f>
        <v>B2Sigma-18.5-f-0-1</v>
      </c>
      <c r="Q2747" t="str">
        <f>I2747&amp;"-"&amp;K2747&amp;"-"&amp;L2747&amp;"-"&amp;J2747&amp;"-"&amp;M2747</f>
        <v>X2Pi-17.5-f-0-1</v>
      </c>
      <c r="R2747">
        <f>B2747+S2747</f>
        <v>29752.850833527998</v>
      </c>
      <c r="S2747">
        <f>_xlfn.IFNA(VLOOKUP(Q2747,'MARVEL-X'!A$2:I$1400,7,FALSE),VLOOKUP(Q2747,MARVEL!A$2:J$1522,10,FALSE))</f>
        <v>4190.0108335280001</v>
      </c>
      <c r="T2747">
        <f>IF(P2747=P2746,R2747+T2746,R2747)</f>
        <v>297528.78155859397</v>
      </c>
      <c r="U2747">
        <f>IF(P2747=P2746,1+U2746,1)</f>
        <v>10</v>
      </c>
      <c r="V2747">
        <f t="shared" si="42"/>
        <v>29752.878155859398</v>
      </c>
      <c r="W2747" t="str">
        <f>IF(V2747="","",IF(ABS(V2747-R2747)&gt;W$1,ABS(V2747-R2747),""))</f>
        <v/>
      </c>
      <c r="X2747" t="str">
        <f>Y2747&amp;"-"&amp;Z2747&amp;"-"&amp;AC2747&amp;"-"&amp;AD2747&amp;"-"&amp;AG2747</f>
        <v>18.5-f-B-0-0.5</v>
      </c>
      <c r="Y2747">
        <f>F2747</f>
        <v>18.5</v>
      </c>
      <c r="Z2747" s="2" t="str">
        <f>G2747</f>
        <v>f</v>
      </c>
      <c r="AA2747">
        <f>_xlfn.IFNA(VLOOKUP(X2747,'duo-out'!A$2:Q$5000,5,FALSE),E2747+10*(H2747-1)+1+_xlfn.IFNA(VLOOKUP(D2747,states!A$2:C$10,3,FALSE),1))</f>
        <v>51</v>
      </c>
      <c r="AB2747">
        <f>IF(V2747="","",V2747)</f>
        <v>29752.878155859398</v>
      </c>
      <c r="AC2747" s="2" t="str">
        <f>_xlfn.IFNA(VLOOKUP(D2747,states!A$2:C$10,2,FALSE),"XX")</f>
        <v>B</v>
      </c>
      <c r="AD2747">
        <f>E2747</f>
        <v>0</v>
      </c>
      <c r="AE2747">
        <f>_xlfn.IFNA(VLOOKUP(D2747,states!A$2:D$10,4,FALSE),0)</f>
        <v>0</v>
      </c>
      <c r="AF2747">
        <v>0.5</v>
      </c>
      <c r="AG2747">
        <f>IF(AE2747=0,AF2747,IF(AE2747=1,IF(F2747=0.5,0.5,IF(H2747=1,0.5,1.5)),IF(F2747=0.5,0.5,IF(H2747=1,2.5,1.5))))</f>
        <v>0.5</v>
      </c>
      <c r="AH2747" s="7">
        <f>IF(AC2747="XX",0,1/C2747^(1/5)*IF(E2747=0,100,1)/(E2747+1)^(1/4))</f>
        <v>114.86983549970351</v>
      </c>
    </row>
    <row r="2748" spans="1:34">
      <c r="A2748">
        <v>316</v>
      </c>
      <c r="B2748" s="1">
        <v>21962.02</v>
      </c>
      <c r="C2748" s="6">
        <v>0.5</v>
      </c>
      <c r="D2748" t="s">
        <v>4</v>
      </c>
      <c r="E2748">
        <v>0</v>
      </c>
      <c r="F2748">
        <v>18.5</v>
      </c>
      <c r="G2748" t="s">
        <v>2</v>
      </c>
      <c r="H2748">
        <v>2</v>
      </c>
      <c r="I2748" t="s">
        <v>0</v>
      </c>
      <c r="J2748">
        <v>1</v>
      </c>
      <c r="K2748">
        <v>19.5</v>
      </c>
      <c r="L2748" t="s">
        <v>2</v>
      </c>
      <c r="M2748">
        <v>2</v>
      </c>
      <c r="N2748" t="s">
        <v>371</v>
      </c>
      <c r="O2748">
        <v>-1</v>
      </c>
      <c r="P2748" t="str">
        <f>D2748&amp;"-"&amp;F2748&amp;"-"&amp;G2748&amp;"-"&amp;E2748&amp;"-"&amp;H2748</f>
        <v>B2Sigma-18.5-f-0-2</v>
      </c>
      <c r="Q2748" t="str">
        <f>I2748&amp;"-"&amp;K2748&amp;"-"&amp;L2748&amp;"-"&amp;J2748&amp;"-"&amp;M2748</f>
        <v>X2Pi-19.5-f-1-2</v>
      </c>
      <c r="R2748">
        <f>B2748+S2748</f>
        <v>30179.518174409</v>
      </c>
      <c r="S2748">
        <f>_xlfn.IFNA(VLOOKUP(Q2748,'MARVEL-X'!A$2:I$1400,7,FALSE),VLOOKUP(Q2748,MARVEL!A$2:J$1522,10,FALSE))</f>
        <v>8217.4981744090001</v>
      </c>
      <c r="T2748">
        <f>IF(P2748=P2747,R2748+T2747,R2748)</f>
        <v>30179.518174409</v>
      </c>
      <c r="U2748">
        <f>IF(P2748=P2747,1+U2747,1)</f>
        <v>1</v>
      </c>
      <c r="V2748" t="str">
        <f t="shared" si="42"/>
        <v/>
      </c>
      <c r="W2748" t="str">
        <f>IF(V2748="","",IF(ABS(V2748-R2748)&gt;W$1,ABS(V2748-R2748),""))</f>
        <v/>
      </c>
      <c r="X2748" t="str">
        <f>Y2748&amp;"-"&amp;Z2748&amp;"-"&amp;AC2748&amp;"-"&amp;AD2748&amp;"-"&amp;AG2748</f>
        <v>18.5-f-B-0-0.5</v>
      </c>
      <c r="Y2748">
        <f>F2748</f>
        <v>18.5</v>
      </c>
      <c r="Z2748" s="2" t="str">
        <f>G2748</f>
        <v>f</v>
      </c>
      <c r="AA2748">
        <f>_xlfn.IFNA(VLOOKUP(X2748,'duo-out'!A$2:Q$5000,5,FALSE),E2748+10*(H2748-1)+1+_xlfn.IFNA(VLOOKUP(D2748,states!A$2:C$10,3,FALSE),1))</f>
        <v>61</v>
      </c>
      <c r="AB2748" t="str">
        <f>IF(V2748="","",V2748)</f>
        <v/>
      </c>
      <c r="AC2748" s="2" t="str">
        <f>_xlfn.IFNA(VLOOKUP(D2748,states!A$2:C$10,2,FALSE),"XX")</f>
        <v>B</v>
      </c>
      <c r="AD2748">
        <f>E2748</f>
        <v>0</v>
      </c>
      <c r="AE2748">
        <f>_xlfn.IFNA(VLOOKUP(D2748,states!A$2:D$10,4,FALSE),0)</f>
        <v>0</v>
      </c>
      <c r="AF2748">
        <v>0.5</v>
      </c>
      <c r="AG2748">
        <f>IF(AE2748=0,AF2748,IF(AE2748=1,IF(F2748=0.5,0.5,IF(H2748=1,0.5,1.5)),IF(F2748=0.5,0.5,IF(H2748=1,2.5,1.5))))</f>
        <v>0.5</v>
      </c>
      <c r="AH2748" s="7">
        <f>IF(AC2748="XX",0,1/C2748^(1/5)*IF(E2748=0,100,1)/(E2748+1)^(1/4))</f>
        <v>114.86983549970351</v>
      </c>
    </row>
    <row r="2749" spans="1:34">
      <c r="A2749">
        <v>313</v>
      </c>
      <c r="B2749" s="1">
        <v>24476.97</v>
      </c>
      <c r="C2749" s="6">
        <v>0.5</v>
      </c>
      <c r="D2749" t="s">
        <v>4</v>
      </c>
      <c r="E2749">
        <v>0</v>
      </c>
      <c r="F2749">
        <v>18.5</v>
      </c>
      <c r="G2749" t="s">
        <v>2</v>
      </c>
      <c r="H2749">
        <v>2</v>
      </c>
      <c r="I2749" t="s">
        <v>0</v>
      </c>
      <c r="J2749">
        <v>0</v>
      </c>
      <c r="K2749">
        <v>19.5</v>
      </c>
      <c r="L2749" t="s">
        <v>2</v>
      </c>
      <c r="M2749">
        <v>2</v>
      </c>
      <c r="N2749" t="s">
        <v>368</v>
      </c>
      <c r="O2749">
        <v>-1</v>
      </c>
      <c r="P2749" t="str">
        <f>D2749&amp;"-"&amp;F2749&amp;"-"&amp;G2749&amp;"-"&amp;E2749&amp;"-"&amp;H2749</f>
        <v>B2Sigma-18.5-f-0-2</v>
      </c>
      <c r="Q2749" t="str">
        <f>I2749&amp;"-"&amp;K2749&amp;"-"&amp;L2749&amp;"-"&amp;J2749&amp;"-"&amp;M2749</f>
        <v>X2Pi-19.5-f-0-2</v>
      </c>
      <c r="R2749">
        <f>B2749+S2749</f>
        <v>30180.783611535</v>
      </c>
      <c r="S2749">
        <f>_xlfn.IFNA(VLOOKUP(Q2749,'MARVEL-X'!A$2:I$1400,7,FALSE),VLOOKUP(Q2749,MARVEL!A$2:J$1522,10,FALSE))</f>
        <v>5703.8136115349998</v>
      </c>
      <c r="T2749">
        <f>IF(P2749=P2748,R2749+T2748,R2749)</f>
        <v>60360.301785944001</v>
      </c>
      <c r="U2749">
        <f>IF(P2749=P2748,1+U2748,1)</f>
        <v>2</v>
      </c>
      <c r="V2749">
        <f t="shared" si="42"/>
        <v>30180.150892972</v>
      </c>
      <c r="W2749">
        <f>IF(V2749="","",IF(ABS(V2749-R2749)&gt;W$1,ABS(V2749-R2749),""))</f>
        <v>0.63271856299979845</v>
      </c>
      <c r="X2749" t="str">
        <f>Y2749&amp;"-"&amp;Z2749&amp;"-"&amp;AC2749&amp;"-"&amp;AD2749&amp;"-"&amp;AG2749</f>
        <v>18.5-f-B-0-0.5</v>
      </c>
      <c r="Y2749">
        <f>F2749</f>
        <v>18.5</v>
      </c>
      <c r="Z2749" s="2" t="str">
        <f>G2749</f>
        <v>f</v>
      </c>
      <c r="AA2749">
        <f>_xlfn.IFNA(VLOOKUP(X2749,'duo-out'!A$2:Q$5000,5,FALSE),E2749+10*(H2749-1)+1+_xlfn.IFNA(VLOOKUP(D2749,states!A$2:C$10,3,FALSE),1))</f>
        <v>61</v>
      </c>
      <c r="AB2749">
        <f>IF(V2749="","",V2749)</f>
        <v>30180.150892972</v>
      </c>
      <c r="AC2749" s="2" t="str">
        <f>_xlfn.IFNA(VLOOKUP(D2749,states!A$2:C$10,2,FALSE),"XX")</f>
        <v>B</v>
      </c>
      <c r="AD2749">
        <f>E2749</f>
        <v>0</v>
      </c>
      <c r="AE2749">
        <f>_xlfn.IFNA(VLOOKUP(D2749,states!A$2:D$10,4,FALSE),0)</f>
        <v>0</v>
      </c>
      <c r="AF2749">
        <v>0.5</v>
      </c>
      <c r="AG2749">
        <f>IF(AE2749=0,AF2749,IF(AE2749=1,IF(F2749=0.5,0.5,IF(H2749=1,0.5,1.5)),IF(F2749=0.5,0.5,IF(H2749=1,2.5,1.5))))</f>
        <v>0.5</v>
      </c>
      <c r="AH2749" s="7">
        <f>IF(AC2749="XX",0,1/C2749^(1/5)*IF(E2749=0,100,1)/(E2749+1)^(1/4))</f>
        <v>114.86983549970351</v>
      </c>
    </row>
    <row r="2750" spans="1:34">
      <c r="A2750">
        <v>114</v>
      </c>
      <c r="B2750" s="1">
        <v>25422.5</v>
      </c>
      <c r="C2750" s="6">
        <v>0.1</v>
      </c>
      <c r="D2750" t="s">
        <v>4</v>
      </c>
      <c r="E2750">
        <v>0</v>
      </c>
      <c r="F2750">
        <v>19.5</v>
      </c>
      <c r="G2750" t="s">
        <v>1</v>
      </c>
      <c r="H2750">
        <v>2</v>
      </c>
      <c r="I2750" t="s">
        <v>0</v>
      </c>
      <c r="J2750">
        <v>0</v>
      </c>
      <c r="K2750">
        <v>18.5</v>
      </c>
      <c r="L2750" t="s">
        <v>1</v>
      </c>
      <c r="M2750">
        <v>2</v>
      </c>
      <c r="N2750" t="s">
        <v>169</v>
      </c>
      <c r="O2750">
        <v>-1</v>
      </c>
      <c r="P2750" t="str">
        <f>D2750&amp;"-"&amp;F2750&amp;"-"&amp;G2750&amp;"-"&amp;E2750&amp;"-"&amp;H2750</f>
        <v>B2Sigma-19.5-e-0-2</v>
      </c>
      <c r="Q2750" t="str">
        <f>I2750&amp;"-"&amp;K2750&amp;"-"&amp;L2750&amp;"-"&amp;J2750&amp;"-"&amp;M2750</f>
        <v>X2Pi-18.5-e-0-2</v>
      </c>
      <c r="R2750">
        <f>B2750+S2750</f>
        <v>30589.764240444001</v>
      </c>
      <c r="S2750">
        <f>_xlfn.IFNA(VLOOKUP(Q2750,'MARVEL-X'!A$2:I$1400,7,FALSE),VLOOKUP(Q2750,MARVEL!A$2:J$1522,10,FALSE))</f>
        <v>5167.2642404440003</v>
      </c>
      <c r="T2750">
        <f>IF(P2750=P2749,R2750+T2749,R2750)</f>
        <v>30589.764240444001</v>
      </c>
      <c r="U2750">
        <f>IF(P2750=P2749,1+U2749,1)</f>
        <v>1</v>
      </c>
      <c r="V2750" t="str">
        <f t="shared" si="42"/>
        <v/>
      </c>
      <c r="W2750" t="str">
        <f>IF(V2750="","",IF(ABS(V2750-R2750)&gt;W$1,ABS(V2750-R2750),""))</f>
        <v/>
      </c>
      <c r="X2750" t="str">
        <f>Y2750&amp;"-"&amp;Z2750&amp;"-"&amp;AC2750&amp;"-"&amp;AD2750&amp;"-"&amp;AG2750</f>
        <v>19.5-e-B-0-0.5</v>
      </c>
      <c r="Y2750">
        <f>F2750</f>
        <v>19.5</v>
      </c>
      <c r="Z2750" s="2" t="str">
        <f>G2750</f>
        <v>e</v>
      </c>
      <c r="AA2750">
        <f>_xlfn.IFNA(VLOOKUP(X2750,'duo-out'!A$2:Q$5000,5,FALSE),E2750+10*(H2750-1)+1+_xlfn.IFNA(VLOOKUP(D2750,states!A$2:C$10,3,FALSE),1))</f>
        <v>61</v>
      </c>
      <c r="AB2750" t="str">
        <f>IF(V2750="","",V2750)</f>
        <v/>
      </c>
      <c r="AC2750" s="2" t="str">
        <f>_xlfn.IFNA(VLOOKUP(D2750,states!A$2:C$10,2,FALSE),"XX")</f>
        <v>B</v>
      </c>
      <c r="AD2750">
        <f>E2750</f>
        <v>0</v>
      </c>
      <c r="AE2750">
        <f>_xlfn.IFNA(VLOOKUP(D2750,states!A$2:D$10,4,FALSE),0)</f>
        <v>0</v>
      </c>
      <c r="AF2750">
        <v>0.5</v>
      </c>
      <c r="AG2750">
        <f>IF(AE2750=0,AF2750,IF(AE2750=1,IF(F2750=0.5,0.5,IF(H2750=1,0.5,1.5)),IF(F2750=0.5,0.5,IF(H2750=1,2.5,1.5))))</f>
        <v>0.5</v>
      </c>
      <c r="AH2750" s="7">
        <f>IF(AC2750="XX",0,1/C2750^(1/5)*IF(E2750=0,100,1)/(E2750+1)^(1/4))</f>
        <v>158.48931924611134</v>
      </c>
    </row>
    <row r="2751" spans="1:34">
      <c r="A2751">
        <v>6254</v>
      </c>
      <c r="B2751" s="1">
        <v>22372.7</v>
      </c>
      <c r="C2751" s="6">
        <v>0.5</v>
      </c>
      <c r="D2751" t="s">
        <v>4</v>
      </c>
      <c r="E2751">
        <v>0</v>
      </c>
      <c r="F2751">
        <v>19.5</v>
      </c>
      <c r="G2751" t="s">
        <v>1</v>
      </c>
      <c r="H2751">
        <v>2</v>
      </c>
      <c r="I2751" t="s">
        <v>0</v>
      </c>
      <c r="J2751">
        <v>1</v>
      </c>
      <c r="K2751">
        <v>19.5</v>
      </c>
      <c r="L2751" t="s">
        <v>2</v>
      </c>
      <c r="M2751">
        <v>2</v>
      </c>
      <c r="N2751" t="s">
        <v>6310</v>
      </c>
      <c r="O2751">
        <v>1</v>
      </c>
      <c r="P2751" t="str">
        <f>D2751&amp;"-"&amp;F2751&amp;"-"&amp;G2751&amp;"-"&amp;E2751&amp;"-"&amp;H2751</f>
        <v>B2Sigma-19.5-e-0-2</v>
      </c>
      <c r="Q2751" t="str">
        <f>I2751&amp;"-"&amp;K2751&amp;"-"&amp;L2751&amp;"-"&amp;J2751&amp;"-"&amp;M2751</f>
        <v>X2Pi-19.5-f-1-2</v>
      </c>
      <c r="R2751">
        <f>B2751+S2751</f>
        <v>30590.198174409001</v>
      </c>
      <c r="S2751">
        <f>_xlfn.IFNA(VLOOKUP(Q2751,'MARVEL-X'!A$2:I$1400,7,FALSE),VLOOKUP(Q2751,MARVEL!A$2:J$1522,10,FALSE))</f>
        <v>8217.4981744090001</v>
      </c>
      <c r="T2751">
        <f>IF(P2751=P2750,R2751+T2750,R2751)</f>
        <v>61179.962414852998</v>
      </c>
      <c r="U2751">
        <f>IF(P2751=P2750,1+U2750,1)</f>
        <v>2</v>
      </c>
      <c r="V2751" t="str">
        <f t="shared" si="42"/>
        <v/>
      </c>
      <c r="W2751" t="str">
        <f>IF(V2751="","",IF(ABS(V2751-R2751)&gt;W$1,ABS(V2751-R2751),""))</f>
        <v/>
      </c>
      <c r="X2751" t="str">
        <f>Y2751&amp;"-"&amp;Z2751&amp;"-"&amp;AC2751&amp;"-"&amp;AD2751&amp;"-"&amp;AG2751</f>
        <v>19.5-e-B-0-0.5</v>
      </c>
      <c r="Y2751">
        <f>F2751</f>
        <v>19.5</v>
      </c>
      <c r="Z2751" s="2" t="str">
        <f>G2751</f>
        <v>e</v>
      </c>
      <c r="AA2751">
        <f>_xlfn.IFNA(VLOOKUP(X2751,'duo-out'!A$2:Q$5000,5,FALSE),E2751+10*(H2751-1)+1+_xlfn.IFNA(VLOOKUP(D2751,states!A$2:C$10,3,FALSE),1))</f>
        <v>61</v>
      </c>
      <c r="AB2751" t="str">
        <f>IF(V2751="","",V2751)</f>
        <v/>
      </c>
      <c r="AC2751" s="2" t="str">
        <f>_xlfn.IFNA(VLOOKUP(D2751,states!A$2:C$10,2,FALSE),"XX")</f>
        <v>B</v>
      </c>
      <c r="AD2751">
        <f>E2751</f>
        <v>0</v>
      </c>
      <c r="AE2751">
        <f>_xlfn.IFNA(VLOOKUP(D2751,states!A$2:D$10,4,FALSE),0)</f>
        <v>0</v>
      </c>
      <c r="AF2751">
        <v>0.5</v>
      </c>
      <c r="AG2751">
        <f>IF(AE2751=0,AF2751,IF(AE2751=1,IF(F2751=0.5,0.5,IF(H2751=1,0.5,1.5)),IF(F2751=0.5,0.5,IF(H2751=1,2.5,1.5))))</f>
        <v>0.5</v>
      </c>
      <c r="AH2751" s="7">
        <f>IF(AC2751="XX",0,1/C2751^(1/5)*IF(E2751=0,100,1)/(E2751+1)^(1/4))</f>
        <v>114.86983549970351</v>
      </c>
    </row>
    <row r="2752" spans="1:34">
      <c r="A2752">
        <v>6237</v>
      </c>
      <c r="B2752" s="1">
        <v>24886.240000000002</v>
      </c>
      <c r="C2752" s="6">
        <v>0.5</v>
      </c>
      <c r="D2752" t="s">
        <v>4</v>
      </c>
      <c r="E2752">
        <v>0</v>
      </c>
      <c r="F2752">
        <v>19.5</v>
      </c>
      <c r="G2752" t="s">
        <v>1</v>
      </c>
      <c r="H2752">
        <v>2</v>
      </c>
      <c r="I2752" t="s">
        <v>0</v>
      </c>
      <c r="J2752">
        <v>0</v>
      </c>
      <c r="K2752">
        <v>19.5</v>
      </c>
      <c r="L2752" t="s">
        <v>2</v>
      </c>
      <c r="M2752">
        <v>2</v>
      </c>
      <c r="N2752" t="s">
        <v>6293</v>
      </c>
      <c r="O2752">
        <v>1</v>
      </c>
      <c r="P2752" t="str">
        <f>D2752&amp;"-"&amp;F2752&amp;"-"&amp;G2752&amp;"-"&amp;E2752&amp;"-"&amp;H2752</f>
        <v>B2Sigma-19.5-e-0-2</v>
      </c>
      <c r="Q2752" t="str">
        <f>I2752&amp;"-"&amp;K2752&amp;"-"&amp;L2752&amp;"-"&amp;J2752&amp;"-"&amp;M2752</f>
        <v>X2Pi-19.5-f-0-2</v>
      </c>
      <c r="R2752">
        <f>B2752+S2752</f>
        <v>30590.053611535001</v>
      </c>
      <c r="S2752">
        <f>_xlfn.IFNA(VLOOKUP(Q2752,'MARVEL-X'!A$2:I$1400,7,FALSE),VLOOKUP(Q2752,MARVEL!A$2:J$1522,10,FALSE))</f>
        <v>5703.8136115349998</v>
      </c>
      <c r="T2752">
        <f>IF(P2752=P2751,R2752+T2751,R2752)</f>
        <v>91770.016026387995</v>
      </c>
      <c r="U2752">
        <f>IF(P2752=P2751,1+U2751,1)</f>
        <v>3</v>
      </c>
      <c r="V2752" t="str">
        <f t="shared" si="42"/>
        <v/>
      </c>
      <c r="W2752" t="str">
        <f>IF(V2752="","",IF(ABS(V2752-R2752)&gt;W$1,ABS(V2752-R2752),""))</f>
        <v/>
      </c>
      <c r="X2752" t="str">
        <f>Y2752&amp;"-"&amp;Z2752&amp;"-"&amp;AC2752&amp;"-"&amp;AD2752&amp;"-"&amp;AG2752</f>
        <v>19.5-e-B-0-0.5</v>
      </c>
      <c r="Y2752">
        <f>F2752</f>
        <v>19.5</v>
      </c>
      <c r="Z2752" s="2" t="str">
        <f>G2752</f>
        <v>e</v>
      </c>
      <c r="AA2752">
        <f>_xlfn.IFNA(VLOOKUP(X2752,'duo-out'!A$2:Q$5000,5,FALSE),E2752+10*(H2752-1)+1+_xlfn.IFNA(VLOOKUP(D2752,states!A$2:C$10,3,FALSE),1))</f>
        <v>61</v>
      </c>
      <c r="AB2752" t="str">
        <f>IF(V2752="","",V2752)</f>
        <v/>
      </c>
      <c r="AC2752" s="2" t="str">
        <f>_xlfn.IFNA(VLOOKUP(D2752,states!A$2:C$10,2,FALSE),"XX")</f>
        <v>B</v>
      </c>
      <c r="AD2752">
        <f>E2752</f>
        <v>0</v>
      </c>
      <c r="AE2752">
        <f>_xlfn.IFNA(VLOOKUP(D2752,states!A$2:D$10,4,FALSE),0)</f>
        <v>0</v>
      </c>
      <c r="AF2752">
        <v>0.5</v>
      </c>
      <c r="AG2752">
        <f>IF(AE2752=0,AF2752,IF(AE2752=1,IF(F2752=0.5,0.5,IF(H2752=1,0.5,1.5)),IF(F2752=0.5,0.5,IF(H2752=1,2.5,1.5))))</f>
        <v>0.5</v>
      </c>
      <c r="AH2752" s="7">
        <f>IF(AC2752="XX",0,1/C2752^(1/5)*IF(E2752=0,100,1)/(E2752+1)^(1/4))</f>
        <v>114.86983549970351</v>
      </c>
    </row>
    <row r="2753" spans="1:34">
      <c r="A2753">
        <v>6227</v>
      </c>
      <c r="B2753" s="1">
        <v>25422.37</v>
      </c>
      <c r="C2753" s="6">
        <v>0.5</v>
      </c>
      <c r="D2753" t="s">
        <v>4</v>
      </c>
      <c r="E2753">
        <v>0</v>
      </c>
      <c r="F2753">
        <v>19.5</v>
      </c>
      <c r="G2753" t="s">
        <v>1</v>
      </c>
      <c r="H2753">
        <v>2</v>
      </c>
      <c r="I2753" t="s">
        <v>0</v>
      </c>
      <c r="J2753">
        <v>0</v>
      </c>
      <c r="K2753">
        <v>18.5</v>
      </c>
      <c r="L2753" t="s">
        <v>1</v>
      </c>
      <c r="M2753">
        <v>2</v>
      </c>
      <c r="N2753" t="s">
        <v>6283</v>
      </c>
      <c r="O2753">
        <v>1</v>
      </c>
      <c r="P2753" t="str">
        <f>D2753&amp;"-"&amp;F2753&amp;"-"&amp;G2753&amp;"-"&amp;E2753&amp;"-"&amp;H2753</f>
        <v>B2Sigma-19.5-e-0-2</v>
      </c>
      <c r="Q2753" t="str">
        <f>I2753&amp;"-"&amp;K2753&amp;"-"&amp;L2753&amp;"-"&amp;J2753&amp;"-"&amp;M2753</f>
        <v>X2Pi-18.5-e-0-2</v>
      </c>
      <c r="R2753">
        <f>B2753+S2753</f>
        <v>30589.634240444</v>
      </c>
      <c r="S2753">
        <f>_xlfn.IFNA(VLOOKUP(Q2753,'MARVEL-X'!A$2:I$1400,7,FALSE),VLOOKUP(Q2753,MARVEL!A$2:J$1522,10,FALSE))</f>
        <v>5167.2642404440003</v>
      </c>
      <c r="T2753">
        <f>IF(P2753=P2752,R2753+T2752,R2753)</f>
        <v>122359.650266832</v>
      </c>
      <c r="U2753">
        <f>IF(P2753=P2752,1+U2752,1)</f>
        <v>4</v>
      </c>
      <c r="V2753">
        <f t="shared" si="42"/>
        <v>30589.912566708001</v>
      </c>
      <c r="W2753">
        <f>IF(V2753="","",IF(ABS(V2753-R2753)&gt;W$1,ABS(V2753-R2753),""))</f>
        <v>0.27832626400049776</v>
      </c>
      <c r="X2753" t="str">
        <f>Y2753&amp;"-"&amp;Z2753&amp;"-"&amp;AC2753&amp;"-"&amp;AD2753&amp;"-"&amp;AG2753</f>
        <v>19.5-e-B-0-0.5</v>
      </c>
      <c r="Y2753">
        <f>F2753</f>
        <v>19.5</v>
      </c>
      <c r="Z2753" s="2" t="str">
        <f>G2753</f>
        <v>e</v>
      </c>
      <c r="AA2753">
        <f>_xlfn.IFNA(VLOOKUP(X2753,'duo-out'!A$2:Q$5000,5,FALSE),E2753+10*(H2753-1)+1+_xlfn.IFNA(VLOOKUP(D2753,states!A$2:C$10,3,FALSE),1))</f>
        <v>61</v>
      </c>
      <c r="AB2753">
        <f>IF(V2753="","",V2753)</f>
        <v>30589.912566708001</v>
      </c>
      <c r="AC2753" s="2" t="str">
        <f>_xlfn.IFNA(VLOOKUP(D2753,states!A$2:C$10,2,FALSE),"XX")</f>
        <v>B</v>
      </c>
      <c r="AD2753">
        <f>E2753</f>
        <v>0</v>
      </c>
      <c r="AE2753">
        <f>_xlfn.IFNA(VLOOKUP(D2753,states!A$2:D$10,4,FALSE),0)</f>
        <v>0</v>
      </c>
      <c r="AF2753">
        <v>0.5</v>
      </c>
      <c r="AG2753">
        <f>IF(AE2753=0,AF2753,IF(AE2753=1,IF(F2753=0.5,0.5,IF(H2753=1,0.5,1.5)),IF(F2753=0.5,0.5,IF(H2753=1,2.5,1.5))))</f>
        <v>0.5</v>
      </c>
      <c r="AH2753" s="7">
        <f>IF(AC2753="XX",0,1/C2753^(1/5)*IF(E2753=0,100,1)/(E2753+1)^(1/4))</f>
        <v>114.86983549970351</v>
      </c>
    </row>
    <row r="2754" spans="1:34">
      <c r="A2754">
        <v>110</v>
      </c>
      <c r="B2754" s="1">
        <v>25498.18</v>
      </c>
      <c r="C2754" s="6">
        <v>0.65449999999999997</v>
      </c>
      <c r="D2754" t="s">
        <v>4</v>
      </c>
      <c r="E2754">
        <v>0</v>
      </c>
      <c r="F2754">
        <v>19.5</v>
      </c>
      <c r="G2754" t="s">
        <v>2</v>
      </c>
      <c r="H2754">
        <v>1</v>
      </c>
      <c r="I2754" t="s">
        <v>0</v>
      </c>
      <c r="J2754">
        <v>0</v>
      </c>
      <c r="K2754">
        <v>18.5</v>
      </c>
      <c r="L2754" t="s">
        <v>2</v>
      </c>
      <c r="M2754">
        <v>1</v>
      </c>
      <c r="N2754" t="s">
        <v>165</v>
      </c>
      <c r="O2754">
        <v>-1</v>
      </c>
      <c r="P2754" t="str">
        <f>D2754&amp;"-"&amp;F2754&amp;"-"&amp;G2754&amp;"-"&amp;E2754&amp;"-"&amp;H2754</f>
        <v>B2Sigma-19.5-f-0-1</v>
      </c>
      <c r="Q2754" t="str">
        <f>I2754&amp;"-"&amp;K2754&amp;"-"&amp;L2754&amp;"-"&amp;J2754&amp;"-"&amp;M2754</f>
        <v>X2Pi-18.5-f-0-1</v>
      </c>
      <c r="R2754">
        <f>B2754+S2754</f>
        <v>30165.693028727001</v>
      </c>
      <c r="S2754">
        <f>_xlfn.IFNA(VLOOKUP(Q2754,'MARVEL-X'!A$2:I$1400,7,FALSE),VLOOKUP(Q2754,MARVEL!A$2:J$1522,10,FALSE))</f>
        <v>4667.5130287270003</v>
      </c>
      <c r="T2754">
        <f>IF(P2754=P2753,R2754+T2753,R2754)</f>
        <v>30165.693028727001</v>
      </c>
      <c r="U2754">
        <f>IF(P2754=P2753,1+U2753,1)</f>
        <v>1</v>
      </c>
      <c r="V2754" t="str">
        <f t="shared" si="42"/>
        <v/>
      </c>
      <c r="W2754" t="str">
        <f>IF(V2754="","",IF(ABS(V2754-R2754)&gt;W$1,ABS(V2754-R2754),""))</f>
        <v/>
      </c>
      <c r="X2754" t="str">
        <f>Y2754&amp;"-"&amp;Z2754&amp;"-"&amp;AC2754&amp;"-"&amp;AD2754&amp;"-"&amp;AG2754</f>
        <v>19.5-f-B-0-0.5</v>
      </c>
      <c r="Y2754">
        <f>F2754</f>
        <v>19.5</v>
      </c>
      <c r="Z2754" s="2" t="str">
        <f>G2754</f>
        <v>f</v>
      </c>
      <c r="AA2754">
        <f>_xlfn.IFNA(VLOOKUP(X2754,'duo-out'!A$2:Q$5000,5,FALSE),E2754+10*(H2754-1)+1+_xlfn.IFNA(VLOOKUP(D2754,states!A$2:C$10,3,FALSE),1))</f>
        <v>51</v>
      </c>
      <c r="AB2754" t="str">
        <f>IF(V2754="","",V2754)</f>
        <v/>
      </c>
      <c r="AC2754" s="2" t="str">
        <f>_xlfn.IFNA(VLOOKUP(D2754,states!A$2:C$10,2,FALSE),"XX")</f>
        <v>B</v>
      </c>
      <c r="AD2754">
        <f>E2754</f>
        <v>0</v>
      </c>
      <c r="AE2754">
        <f>_xlfn.IFNA(VLOOKUP(D2754,states!A$2:D$10,4,FALSE),0)</f>
        <v>0</v>
      </c>
      <c r="AF2754">
        <v>0.5</v>
      </c>
      <c r="AG2754">
        <f>IF(AE2754=0,AF2754,IF(AE2754=1,IF(F2754=0.5,0.5,IF(H2754=1,0.5,1.5)),IF(F2754=0.5,0.5,IF(H2754=1,2.5,1.5))))</f>
        <v>0.5</v>
      </c>
      <c r="AH2754" s="7">
        <f>IF(AC2754="XX",0,1/C2754^(1/5)*IF(E2754=0,100,1)/(E2754+1)^(1/4))</f>
        <v>108.84740254713938</v>
      </c>
    </row>
    <row r="2755" spans="1:34">
      <c r="A2755">
        <v>5048</v>
      </c>
      <c r="B2755" s="1">
        <v>24985.87</v>
      </c>
      <c r="C2755" s="6">
        <v>0.32690000000000002</v>
      </c>
      <c r="D2755" t="s">
        <v>4</v>
      </c>
      <c r="E2755">
        <v>0</v>
      </c>
      <c r="F2755">
        <v>19.5</v>
      </c>
      <c r="G2755" t="s">
        <v>2</v>
      </c>
      <c r="H2755">
        <v>1</v>
      </c>
      <c r="I2755" t="s">
        <v>0</v>
      </c>
      <c r="J2755">
        <v>0</v>
      </c>
      <c r="K2755">
        <v>19.5</v>
      </c>
      <c r="L2755" t="s">
        <v>1</v>
      </c>
      <c r="M2755">
        <v>1</v>
      </c>
      <c r="N2755" t="s">
        <v>5104</v>
      </c>
      <c r="O2755">
        <v>1</v>
      </c>
      <c r="P2755" t="str">
        <f>D2755&amp;"-"&amp;F2755&amp;"-"&amp;G2755&amp;"-"&amp;E2755&amp;"-"&amp;H2755</f>
        <v>B2Sigma-19.5-f-0-1</v>
      </c>
      <c r="Q2755" t="str">
        <f>I2755&amp;"-"&amp;K2755&amp;"-"&amp;L2755&amp;"-"&amp;J2755&amp;"-"&amp;M2755</f>
        <v>X2Pi-19.5-e-0-1</v>
      </c>
      <c r="R2755">
        <f>B2755+S2755</f>
        <v>30165.977560856001</v>
      </c>
      <c r="S2755">
        <f>_xlfn.IFNA(VLOOKUP(Q2755,'MARVEL-X'!A$2:I$1400,7,FALSE),VLOOKUP(Q2755,MARVEL!A$2:J$1522,10,FALSE))</f>
        <v>5180.1075608560004</v>
      </c>
      <c r="T2755">
        <f>IF(P2755=P2754,R2755+T2754,R2755)</f>
        <v>60331.670589583002</v>
      </c>
      <c r="U2755">
        <f>IF(P2755=P2754,1+U2754,1)</f>
        <v>2</v>
      </c>
      <c r="V2755" t="str">
        <f t="shared" ref="V2755:V2818" si="43">IF(P2755=P2756,"",T2755/U2755)</f>
        <v/>
      </c>
      <c r="W2755" t="str">
        <f>IF(V2755="","",IF(ABS(V2755-R2755)&gt;W$1,ABS(V2755-R2755),""))</f>
        <v/>
      </c>
      <c r="X2755" t="str">
        <f>Y2755&amp;"-"&amp;Z2755&amp;"-"&amp;AC2755&amp;"-"&amp;AD2755&amp;"-"&amp;AG2755</f>
        <v>19.5-f-B-0-0.5</v>
      </c>
      <c r="Y2755">
        <f>F2755</f>
        <v>19.5</v>
      </c>
      <c r="Z2755" s="2" t="str">
        <f>G2755</f>
        <v>f</v>
      </c>
      <c r="AA2755">
        <f>_xlfn.IFNA(VLOOKUP(X2755,'duo-out'!A$2:Q$5000,5,FALSE),E2755+10*(H2755-1)+1+_xlfn.IFNA(VLOOKUP(D2755,states!A$2:C$10,3,FALSE),1))</f>
        <v>51</v>
      </c>
      <c r="AB2755" t="str">
        <f>IF(V2755="","",V2755)</f>
        <v/>
      </c>
      <c r="AC2755" s="2" t="str">
        <f>_xlfn.IFNA(VLOOKUP(D2755,states!A$2:C$10,2,FALSE),"XX")</f>
        <v>B</v>
      </c>
      <c r="AD2755">
        <f>E2755</f>
        <v>0</v>
      </c>
      <c r="AE2755">
        <f>_xlfn.IFNA(VLOOKUP(D2755,states!A$2:D$10,4,FALSE),0)</f>
        <v>0</v>
      </c>
      <c r="AF2755">
        <v>0.5</v>
      </c>
      <c r="AG2755">
        <f>IF(AE2755=0,AF2755,IF(AE2755=1,IF(F2755=0.5,0.5,IF(H2755=1,0.5,1.5)),IF(F2755=0.5,0.5,IF(H2755=1,2.5,1.5))))</f>
        <v>0.5</v>
      </c>
      <c r="AH2755" s="7">
        <f>IF(AC2755="XX",0,1/C2755^(1/5)*IF(E2755=0,100,1)/(E2755+1)^(1/4))</f>
        <v>125.05959441848837</v>
      </c>
    </row>
    <row r="2756" spans="1:34">
      <c r="A2756">
        <v>107</v>
      </c>
      <c r="B2756" s="1">
        <v>24475.9</v>
      </c>
      <c r="C2756" s="6">
        <v>0.1</v>
      </c>
      <c r="D2756" t="s">
        <v>4</v>
      </c>
      <c r="E2756">
        <v>0</v>
      </c>
      <c r="F2756">
        <v>19.5</v>
      </c>
      <c r="G2756" t="s">
        <v>2</v>
      </c>
      <c r="H2756">
        <v>1</v>
      </c>
      <c r="I2756" t="s">
        <v>0</v>
      </c>
      <c r="J2756">
        <v>0</v>
      </c>
      <c r="K2756">
        <v>20.5</v>
      </c>
      <c r="L2756" t="s">
        <v>2</v>
      </c>
      <c r="M2756">
        <v>1</v>
      </c>
      <c r="N2756" t="s">
        <v>162</v>
      </c>
      <c r="O2756">
        <v>-1</v>
      </c>
      <c r="P2756" t="str">
        <f>D2756&amp;"-"&amp;F2756&amp;"-"&amp;G2756&amp;"-"&amp;E2756&amp;"-"&amp;H2756</f>
        <v>B2Sigma-19.5-f-0-1</v>
      </c>
      <c r="Q2756" t="str">
        <f>I2756&amp;"-"&amp;K2756&amp;"-"&amp;L2756&amp;"-"&amp;J2756&amp;"-"&amp;M2756</f>
        <v>X2Pi-20.5-f-0-1</v>
      </c>
      <c r="R2756">
        <f>B2756+S2756</f>
        <v>30166.105850280001</v>
      </c>
      <c r="S2756">
        <f>_xlfn.IFNA(VLOOKUP(Q2756,'MARVEL-X'!A$2:I$1400,7,FALSE),VLOOKUP(Q2756,MARVEL!A$2:J$1522,10,FALSE))</f>
        <v>5690.20585028</v>
      </c>
      <c r="T2756">
        <f>IF(P2756=P2755,R2756+T2755,R2756)</f>
        <v>90497.776439862995</v>
      </c>
      <c r="U2756">
        <f>IF(P2756=P2755,1+U2755,1)</f>
        <v>3</v>
      </c>
      <c r="V2756" t="str">
        <f t="shared" si="43"/>
        <v/>
      </c>
      <c r="W2756" t="str">
        <f>IF(V2756="","",IF(ABS(V2756-R2756)&gt;W$1,ABS(V2756-R2756),""))</f>
        <v/>
      </c>
      <c r="X2756" t="str">
        <f>Y2756&amp;"-"&amp;Z2756&amp;"-"&amp;AC2756&amp;"-"&amp;AD2756&amp;"-"&amp;AG2756</f>
        <v>19.5-f-B-0-0.5</v>
      </c>
      <c r="Y2756">
        <f>F2756</f>
        <v>19.5</v>
      </c>
      <c r="Z2756" s="2" t="str">
        <f>G2756</f>
        <v>f</v>
      </c>
      <c r="AA2756">
        <f>_xlfn.IFNA(VLOOKUP(X2756,'duo-out'!A$2:Q$5000,5,FALSE),E2756+10*(H2756-1)+1+_xlfn.IFNA(VLOOKUP(D2756,states!A$2:C$10,3,FALSE),1))</f>
        <v>51</v>
      </c>
      <c r="AB2756" t="str">
        <f>IF(V2756="","",V2756)</f>
        <v/>
      </c>
      <c r="AC2756" s="2" t="str">
        <f>_xlfn.IFNA(VLOOKUP(D2756,states!A$2:C$10,2,FALSE),"XX")</f>
        <v>B</v>
      </c>
      <c r="AD2756">
        <f>E2756</f>
        <v>0</v>
      </c>
      <c r="AE2756">
        <f>_xlfn.IFNA(VLOOKUP(D2756,states!A$2:D$10,4,FALSE),0)</f>
        <v>0</v>
      </c>
      <c r="AF2756">
        <v>0.5</v>
      </c>
      <c r="AG2756">
        <f>IF(AE2756=0,AF2756,IF(AE2756=1,IF(F2756=0.5,0.5,IF(H2756=1,0.5,1.5)),IF(F2756=0.5,0.5,IF(H2756=1,2.5,1.5))))</f>
        <v>0.5</v>
      </c>
      <c r="AH2756" s="7">
        <f>IF(AC2756="XX",0,1/C2756^(1/5)*IF(E2756=0,100,1)/(E2756+1)^(1/4))</f>
        <v>158.48931924611134</v>
      </c>
    </row>
    <row r="2757" spans="1:34">
      <c r="A2757">
        <v>447</v>
      </c>
      <c r="B2757" s="1">
        <v>24476.39</v>
      </c>
      <c r="C2757" s="6">
        <v>0.37759999999999999</v>
      </c>
      <c r="D2757" t="s">
        <v>4</v>
      </c>
      <c r="E2757">
        <v>0</v>
      </c>
      <c r="F2757">
        <v>19.5</v>
      </c>
      <c r="G2757" t="s">
        <v>2</v>
      </c>
      <c r="H2757">
        <v>1</v>
      </c>
      <c r="I2757" t="s">
        <v>0</v>
      </c>
      <c r="J2757">
        <v>0</v>
      </c>
      <c r="K2757">
        <v>20.5</v>
      </c>
      <c r="L2757" t="s">
        <v>2</v>
      </c>
      <c r="M2757">
        <v>1</v>
      </c>
      <c r="N2757" t="s">
        <v>503</v>
      </c>
      <c r="O2757">
        <v>1</v>
      </c>
      <c r="P2757" t="str">
        <f>D2757&amp;"-"&amp;F2757&amp;"-"&amp;G2757&amp;"-"&amp;E2757&amp;"-"&amp;H2757</f>
        <v>B2Sigma-19.5-f-0-1</v>
      </c>
      <c r="Q2757" t="str">
        <f>I2757&amp;"-"&amp;K2757&amp;"-"&amp;L2757&amp;"-"&amp;J2757&amp;"-"&amp;M2757</f>
        <v>X2Pi-20.5-f-0-1</v>
      </c>
      <c r="R2757">
        <f>B2757+S2757</f>
        <v>30166.595850279999</v>
      </c>
      <c r="S2757">
        <f>_xlfn.IFNA(VLOOKUP(Q2757,'MARVEL-X'!A$2:I$1400,7,FALSE),VLOOKUP(Q2757,MARVEL!A$2:J$1522,10,FALSE))</f>
        <v>5690.20585028</v>
      </c>
      <c r="T2757">
        <f>IF(P2757=P2756,R2757+T2756,R2757)</f>
        <v>120664.37229014299</v>
      </c>
      <c r="U2757">
        <f>IF(P2757=P2756,1+U2756,1)</f>
        <v>4</v>
      </c>
      <c r="V2757" t="str">
        <f t="shared" si="43"/>
        <v/>
      </c>
      <c r="W2757" t="str">
        <f>IF(V2757="","",IF(ABS(V2757-R2757)&gt;W$1,ABS(V2757-R2757),""))</f>
        <v/>
      </c>
      <c r="X2757" t="str">
        <f>Y2757&amp;"-"&amp;Z2757&amp;"-"&amp;AC2757&amp;"-"&amp;AD2757&amp;"-"&amp;AG2757</f>
        <v>19.5-f-B-0-0.5</v>
      </c>
      <c r="Y2757">
        <f>F2757</f>
        <v>19.5</v>
      </c>
      <c r="Z2757" s="2" t="str">
        <f>G2757</f>
        <v>f</v>
      </c>
      <c r="AA2757">
        <f>_xlfn.IFNA(VLOOKUP(X2757,'duo-out'!A$2:Q$5000,5,FALSE),E2757+10*(H2757-1)+1+_xlfn.IFNA(VLOOKUP(D2757,states!A$2:C$10,3,FALSE),1))</f>
        <v>51</v>
      </c>
      <c r="AB2757" t="str">
        <f>IF(V2757="","",V2757)</f>
        <v/>
      </c>
      <c r="AC2757" s="2" t="str">
        <f>_xlfn.IFNA(VLOOKUP(D2757,states!A$2:C$10,2,FALSE),"XX")</f>
        <v>B</v>
      </c>
      <c r="AD2757">
        <f>E2757</f>
        <v>0</v>
      </c>
      <c r="AE2757">
        <f>_xlfn.IFNA(VLOOKUP(D2757,states!A$2:D$10,4,FALSE),0)</f>
        <v>0</v>
      </c>
      <c r="AF2757">
        <v>0.5</v>
      </c>
      <c r="AG2757">
        <f>IF(AE2757=0,AF2757,IF(AE2757=1,IF(F2757=0.5,0.5,IF(H2757=1,0.5,1.5)),IF(F2757=0.5,0.5,IF(H2757=1,2.5,1.5))))</f>
        <v>0.5</v>
      </c>
      <c r="AH2757" s="7">
        <f>IF(AC2757="XX",0,1/C2757^(1/5)*IF(E2757=0,100,1)/(E2757+1)^(1/4))</f>
        <v>121.50484699285988</v>
      </c>
    </row>
    <row r="2758" spans="1:34">
      <c r="A2758">
        <v>409</v>
      </c>
      <c r="B2758" s="1">
        <v>24986.23</v>
      </c>
      <c r="C2758" s="6">
        <v>9.9820000000000006E-2</v>
      </c>
      <c r="D2758" t="s">
        <v>4</v>
      </c>
      <c r="E2758">
        <v>0</v>
      </c>
      <c r="F2758">
        <v>19.5</v>
      </c>
      <c r="G2758" t="s">
        <v>2</v>
      </c>
      <c r="H2758">
        <v>1</v>
      </c>
      <c r="I2758" t="s">
        <v>0</v>
      </c>
      <c r="J2758">
        <v>0</v>
      </c>
      <c r="K2758">
        <v>19.5</v>
      </c>
      <c r="L2758" t="s">
        <v>1</v>
      </c>
      <c r="M2758">
        <v>1</v>
      </c>
      <c r="N2758" t="s">
        <v>465</v>
      </c>
      <c r="O2758">
        <v>1</v>
      </c>
      <c r="P2758" t="str">
        <f>D2758&amp;"-"&amp;F2758&amp;"-"&amp;G2758&amp;"-"&amp;E2758&amp;"-"&amp;H2758</f>
        <v>B2Sigma-19.5-f-0-1</v>
      </c>
      <c r="Q2758" t="str">
        <f>I2758&amp;"-"&amp;K2758&amp;"-"&amp;L2758&amp;"-"&amp;J2758&amp;"-"&amp;M2758</f>
        <v>X2Pi-19.5-e-0-1</v>
      </c>
      <c r="R2758">
        <f>B2758+S2758</f>
        <v>30166.337560856002</v>
      </c>
      <c r="S2758">
        <f>_xlfn.IFNA(VLOOKUP(Q2758,'MARVEL-X'!A$2:I$1400,7,FALSE),VLOOKUP(Q2758,MARVEL!A$2:J$1522,10,FALSE))</f>
        <v>5180.1075608560004</v>
      </c>
      <c r="T2758">
        <f>IF(P2758=P2757,R2758+T2757,R2758)</f>
        <v>150830.709850999</v>
      </c>
      <c r="U2758">
        <f>IF(P2758=P2757,1+U2757,1)</f>
        <v>5</v>
      </c>
      <c r="V2758" t="str">
        <f t="shared" si="43"/>
        <v/>
      </c>
      <c r="W2758" t="str">
        <f>IF(V2758="","",IF(ABS(V2758-R2758)&gt;W$1,ABS(V2758-R2758),""))</f>
        <v/>
      </c>
      <c r="X2758" t="str">
        <f>Y2758&amp;"-"&amp;Z2758&amp;"-"&amp;AC2758&amp;"-"&amp;AD2758&amp;"-"&amp;AG2758</f>
        <v>19.5-f-B-0-0.5</v>
      </c>
      <c r="Y2758">
        <f>F2758</f>
        <v>19.5</v>
      </c>
      <c r="Z2758" s="2" t="str">
        <f>G2758</f>
        <v>f</v>
      </c>
      <c r="AA2758">
        <f>_xlfn.IFNA(VLOOKUP(X2758,'duo-out'!A$2:Q$5000,5,FALSE),E2758+10*(H2758-1)+1+_xlfn.IFNA(VLOOKUP(D2758,states!A$2:C$10,3,FALSE),1))</f>
        <v>51</v>
      </c>
      <c r="AB2758" t="str">
        <f>IF(V2758="","",V2758)</f>
        <v/>
      </c>
      <c r="AC2758" s="2" t="str">
        <f>_xlfn.IFNA(VLOOKUP(D2758,states!A$2:C$10,2,FALSE),"XX")</f>
        <v>B</v>
      </c>
      <c r="AD2758">
        <f>E2758</f>
        <v>0</v>
      </c>
      <c r="AE2758">
        <f>_xlfn.IFNA(VLOOKUP(D2758,states!A$2:D$10,4,FALSE),0)</f>
        <v>0</v>
      </c>
      <c r="AF2758">
        <v>0.5</v>
      </c>
      <c r="AG2758">
        <f>IF(AE2758=0,AF2758,IF(AE2758=1,IF(F2758=0.5,0.5,IF(H2758=1,0.5,1.5)),IF(F2758=0.5,0.5,IF(H2758=1,2.5,1.5))))</f>
        <v>0.5</v>
      </c>
      <c r="AH2758" s="7">
        <f>IF(AC2758="XX",0,1/C2758^(1/5)*IF(E2758=0,100,1)/(E2758+1)^(1/4))</f>
        <v>158.54643710314383</v>
      </c>
    </row>
    <row r="2759" spans="1:34">
      <c r="A2759">
        <v>373</v>
      </c>
      <c r="B2759" s="1">
        <v>25498.3</v>
      </c>
      <c r="C2759" s="6">
        <v>0.50770000000000004</v>
      </c>
      <c r="D2759" t="s">
        <v>4</v>
      </c>
      <c r="E2759">
        <v>0</v>
      </c>
      <c r="F2759">
        <v>19.5</v>
      </c>
      <c r="G2759" t="s">
        <v>2</v>
      </c>
      <c r="H2759">
        <v>1</v>
      </c>
      <c r="I2759" t="s">
        <v>0</v>
      </c>
      <c r="J2759">
        <v>0</v>
      </c>
      <c r="K2759">
        <v>18.5</v>
      </c>
      <c r="L2759" t="s">
        <v>2</v>
      </c>
      <c r="M2759">
        <v>1</v>
      </c>
      <c r="N2759" t="s">
        <v>429</v>
      </c>
      <c r="O2759">
        <v>1</v>
      </c>
      <c r="P2759" t="str">
        <f>D2759&amp;"-"&amp;F2759&amp;"-"&amp;G2759&amp;"-"&amp;E2759&amp;"-"&amp;H2759</f>
        <v>B2Sigma-19.5-f-0-1</v>
      </c>
      <c r="Q2759" t="str">
        <f>I2759&amp;"-"&amp;K2759&amp;"-"&amp;L2759&amp;"-"&amp;J2759&amp;"-"&amp;M2759</f>
        <v>X2Pi-18.5-f-0-1</v>
      </c>
      <c r="R2759">
        <f>B2759+S2759</f>
        <v>30165.813028727</v>
      </c>
      <c r="S2759">
        <f>_xlfn.IFNA(VLOOKUP(Q2759,'MARVEL-X'!A$2:I$1400,7,FALSE),VLOOKUP(Q2759,MARVEL!A$2:J$1522,10,FALSE))</f>
        <v>4667.5130287270003</v>
      </c>
      <c r="T2759">
        <f>IF(P2759=P2758,R2759+T2758,R2759)</f>
        <v>180996.52287972599</v>
      </c>
      <c r="U2759">
        <f>IF(P2759=P2758,1+U2758,1)</f>
        <v>6</v>
      </c>
      <c r="V2759" t="str">
        <f t="shared" si="43"/>
        <v/>
      </c>
      <c r="W2759" t="str">
        <f>IF(V2759="","",IF(ABS(V2759-R2759)&gt;W$1,ABS(V2759-R2759),""))</f>
        <v/>
      </c>
      <c r="X2759" t="str">
        <f>Y2759&amp;"-"&amp;Z2759&amp;"-"&amp;AC2759&amp;"-"&amp;AD2759&amp;"-"&amp;AG2759</f>
        <v>19.5-f-B-0-0.5</v>
      </c>
      <c r="Y2759">
        <f>F2759</f>
        <v>19.5</v>
      </c>
      <c r="Z2759" s="2" t="str">
        <f>G2759</f>
        <v>f</v>
      </c>
      <c r="AA2759">
        <f>_xlfn.IFNA(VLOOKUP(X2759,'duo-out'!A$2:Q$5000,5,FALSE),E2759+10*(H2759-1)+1+_xlfn.IFNA(VLOOKUP(D2759,states!A$2:C$10,3,FALSE),1))</f>
        <v>51</v>
      </c>
      <c r="AB2759" t="str">
        <f>IF(V2759="","",V2759)</f>
        <v/>
      </c>
      <c r="AC2759" s="2" t="str">
        <f>_xlfn.IFNA(VLOOKUP(D2759,states!A$2:C$10,2,FALSE),"XX")</f>
        <v>B</v>
      </c>
      <c r="AD2759">
        <f>E2759</f>
        <v>0</v>
      </c>
      <c r="AE2759">
        <f>_xlfn.IFNA(VLOOKUP(D2759,states!A$2:D$10,4,FALSE),0)</f>
        <v>0</v>
      </c>
      <c r="AF2759">
        <v>0.5</v>
      </c>
      <c r="AG2759">
        <f>IF(AE2759=0,AF2759,IF(AE2759=1,IF(F2759=0.5,0.5,IF(H2759=1,0.5,1.5)),IF(F2759=0.5,0.5,IF(H2759=1,2.5,1.5))))</f>
        <v>0.5</v>
      </c>
      <c r="AH2759" s="7">
        <f>IF(AC2759="XX",0,1/C2759^(1/5)*IF(E2759=0,100,1)/(E2759+1)^(1/4))</f>
        <v>114.51926903994661</v>
      </c>
    </row>
    <row r="2760" spans="1:34">
      <c r="A2760">
        <v>314</v>
      </c>
      <c r="B2760" s="1">
        <v>21961.1</v>
      </c>
      <c r="C2760" s="6">
        <v>0.5</v>
      </c>
      <c r="D2760" t="s">
        <v>4</v>
      </c>
      <c r="E2760">
        <v>0</v>
      </c>
      <c r="F2760">
        <v>19.5</v>
      </c>
      <c r="G2760" t="s">
        <v>2</v>
      </c>
      <c r="H2760">
        <v>1</v>
      </c>
      <c r="I2760" t="s">
        <v>0</v>
      </c>
      <c r="J2760">
        <v>1</v>
      </c>
      <c r="K2760">
        <v>20.5</v>
      </c>
      <c r="L2760" t="s">
        <v>2</v>
      </c>
      <c r="M2760">
        <v>1</v>
      </c>
      <c r="N2760" t="s">
        <v>369</v>
      </c>
      <c r="O2760">
        <v>-1</v>
      </c>
      <c r="P2760" t="str">
        <f>D2760&amp;"-"&amp;F2760&amp;"-"&amp;G2760&amp;"-"&amp;E2760&amp;"-"&amp;H2760</f>
        <v>B2Sigma-19.5-f-0-1</v>
      </c>
      <c r="Q2760" t="str">
        <f>I2760&amp;"-"&amp;K2760&amp;"-"&amp;L2760&amp;"-"&amp;J2760&amp;"-"&amp;M2760</f>
        <v>X2Pi-20.5-f-1-1</v>
      </c>
      <c r="R2760">
        <f>B2760+S2760</f>
        <v>30165.535229506997</v>
      </c>
      <c r="S2760">
        <f>_xlfn.IFNA(VLOOKUP(Q2760,'MARVEL-X'!A$2:I$1400,7,FALSE),VLOOKUP(Q2760,MARVEL!A$2:J$1522,10,FALSE))</f>
        <v>8204.4352295069984</v>
      </c>
      <c r="T2760">
        <f>IF(P2760=P2759,R2760+T2759,R2760)</f>
        <v>211162.05810923298</v>
      </c>
      <c r="U2760">
        <f>IF(P2760=P2759,1+U2759,1)</f>
        <v>7</v>
      </c>
      <c r="V2760" t="str">
        <f t="shared" si="43"/>
        <v/>
      </c>
      <c r="W2760" t="str">
        <f>IF(V2760="","",IF(ABS(V2760-R2760)&gt;W$1,ABS(V2760-R2760),""))</f>
        <v/>
      </c>
      <c r="X2760" t="str">
        <f>Y2760&amp;"-"&amp;Z2760&amp;"-"&amp;AC2760&amp;"-"&amp;AD2760&amp;"-"&amp;AG2760</f>
        <v>19.5-f-B-0-0.5</v>
      </c>
      <c r="Y2760">
        <f>F2760</f>
        <v>19.5</v>
      </c>
      <c r="Z2760" s="2" t="str">
        <f>G2760</f>
        <v>f</v>
      </c>
      <c r="AA2760">
        <f>_xlfn.IFNA(VLOOKUP(X2760,'duo-out'!A$2:Q$5000,5,FALSE),E2760+10*(H2760-1)+1+_xlfn.IFNA(VLOOKUP(D2760,states!A$2:C$10,3,FALSE),1))</f>
        <v>51</v>
      </c>
      <c r="AB2760" t="str">
        <f>IF(V2760="","",V2760)</f>
        <v/>
      </c>
      <c r="AC2760" s="2" t="str">
        <f>_xlfn.IFNA(VLOOKUP(D2760,states!A$2:C$10,2,FALSE),"XX")</f>
        <v>B</v>
      </c>
      <c r="AD2760">
        <f>E2760</f>
        <v>0</v>
      </c>
      <c r="AE2760">
        <f>_xlfn.IFNA(VLOOKUP(D2760,states!A$2:D$10,4,FALSE),0)</f>
        <v>0</v>
      </c>
      <c r="AF2760">
        <v>0.5</v>
      </c>
      <c r="AG2760">
        <f>IF(AE2760=0,AF2760,IF(AE2760=1,IF(F2760=0.5,0.5,IF(H2760=1,0.5,1.5)),IF(F2760=0.5,0.5,IF(H2760=1,2.5,1.5))))</f>
        <v>0.5</v>
      </c>
      <c r="AH2760" s="7">
        <f>IF(AC2760="XX",0,1/C2760^(1/5)*IF(E2760=0,100,1)/(E2760+1)^(1/4))</f>
        <v>114.86983549970351</v>
      </c>
    </row>
    <row r="2761" spans="1:34">
      <c r="A2761">
        <v>6246</v>
      </c>
      <c r="B2761" s="1">
        <v>22451.48</v>
      </c>
      <c r="C2761" s="6">
        <v>0.5</v>
      </c>
      <c r="D2761" t="s">
        <v>4</v>
      </c>
      <c r="E2761">
        <v>0</v>
      </c>
      <c r="F2761">
        <v>19.5</v>
      </c>
      <c r="G2761" t="s">
        <v>2</v>
      </c>
      <c r="H2761">
        <v>1</v>
      </c>
      <c r="I2761" t="s">
        <v>0</v>
      </c>
      <c r="J2761">
        <v>1</v>
      </c>
      <c r="K2761">
        <v>19.5</v>
      </c>
      <c r="L2761" t="s">
        <v>1</v>
      </c>
      <c r="M2761">
        <v>1</v>
      </c>
      <c r="N2761" t="s">
        <v>6302</v>
      </c>
      <c r="O2761">
        <v>1</v>
      </c>
      <c r="P2761" t="str">
        <f>D2761&amp;"-"&amp;F2761&amp;"-"&amp;G2761&amp;"-"&amp;E2761&amp;"-"&amp;H2761</f>
        <v>B2Sigma-19.5-f-0-1</v>
      </c>
      <c r="Q2761" t="str">
        <f>I2761&amp;"-"&amp;K2761&amp;"-"&amp;L2761&amp;"-"&amp;J2761&amp;"-"&amp;M2761</f>
        <v>X2Pi-19.5-e-1-1</v>
      </c>
      <c r="R2761">
        <f>B2761+S2761</f>
        <v>30165.873760218001</v>
      </c>
      <c r="S2761">
        <f>_xlfn.IFNA(VLOOKUP(Q2761,'MARVEL-X'!A$2:I$1400,7,FALSE),VLOOKUP(Q2761,MARVEL!A$2:J$1522,10,FALSE))</f>
        <v>7714.3937602180004</v>
      </c>
      <c r="T2761">
        <f>IF(P2761=P2760,R2761+T2760,R2761)</f>
        <v>241327.93186945099</v>
      </c>
      <c r="U2761">
        <f>IF(P2761=P2760,1+U2760,1)</f>
        <v>8</v>
      </c>
      <c r="V2761" t="str">
        <f t="shared" si="43"/>
        <v/>
      </c>
      <c r="W2761" t="str">
        <f>IF(V2761="","",IF(ABS(V2761-R2761)&gt;W$1,ABS(V2761-R2761),""))</f>
        <v/>
      </c>
      <c r="X2761" t="str">
        <f>Y2761&amp;"-"&amp;Z2761&amp;"-"&amp;AC2761&amp;"-"&amp;AD2761&amp;"-"&amp;AG2761</f>
        <v>19.5-f-B-0-0.5</v>
      </c>
      <c r="Y2761">
        <f>F2761</f>
        <v>19.5</v>
      </c>
      <c r="Z2761" s="2" t="str">
        <f>G2761</f>
        <v>f</v>
      </c>
      <c r="AA2761">
        <f>_xlfn.IFNA(VLOOKUP(X2761,'duo-out'!A$2:Q$5000,5,FALSE),E2761+10*(H2761-1)+1+_xlfn.IFNA(VLOOKUP(D2761,states!A$2:C$10,3,FALSE),1))</f>
        <v>51</v>
      </c>
      <c r="AB2761" t="str">
        <f>IF(V2761="","",V2761)</f>
        <v/>
      </c>
      <c r="AC2761" s="2" t="str">
        <f>_xlfn.IFNA(VLOOKUP(D2761,states!A$2:C$10,2,FALSE),"XX")</f>
        <v>B</v>
      </c>
      <c r="AD2761">
        <f>E2761</f>
        <v>0</v>
      </c>
      <c r="AE2761">
        <f>_xlfn.IFNA(VLOOKUP(D2761,states!A$2:D$10,4,FALSE),0)</f>
        <v>0</v>
      </c>
      <c r="AF2761">
        <v>0.5</v>
      </c>
      <c r="AG2761">
        <f>IF(AE2761=0,AF2761,IF(AE2761=1,IF(F2761=0.5,0.5,IF(H2761=1,0.5,1.5)),IF(F2761=0.5,0.5,IF(H2761=1,2.5,1.5))))</f>
        <v>0.5</v>
      </c>
      <c r="AH2761" s="7">
        <f>IF(AC2761="XX",0,1/C2761^(1/5)*IF(E2761=0,100,1)/(E2761+1)^(1/4))</f>
        <v>114.86983549970351</v>
      </c>
    </row>
    <row r="2762" spans="1:34">
      <c r="A2762">
        <v>6216</v>
      </c>
      <c r="B2762" s="1">
        <v>24475.95</v>
      </c>
      <c r="C2762" s="6">
        <v>0.5</v>
      </c>
      <c r="D2762" t="s">
        <v>4</v>
      </c>
      <c r="E2762">
        <v>0</v>
      </c>
      <c r="F2762">
        <v>19.5</v>
      </c>
      <c r="G2762" t="s">
        <v>2</v>
      </c>
      <c r="H2762">
        <v>1</v>
      </c>
      <c r="I2762" t="s">
        <v>0</v>
      </c>
      <c r="J2762">
        <v>0</v>
      </c>
      <c r="K2762">
        <v>20.5</v>
      </c>
      <c r="L2762" t="s">
        <v>2</v>
      </c>
      <c r="M2762">
        <v>1</v>
      </c>
      <c r="N2762" t="s">
        <v>6272</v>
      </c>
      <c r="O2762">
        <v>1</v>
      </c>
      <c r="P2762" t="str">
        <f>D2762&amp;"-"&amp;F2762&amp;"-"&amp;G2762&amp;"-"&amp;E2762&amp;"-"&amp;H2762</f>
        <v>B2Sigma-19.5-f-0-1</v>
      </c>
      <c r="Q2762" t="str">
        <f>I2762&amp;"-"&amp;K2762&amp;"-"&amp;L2762&amp;"-"&amp;J2762&amp;"-"&amp;M2762</f>
        <v>X2Pi-20.5-f-0-1</v>
      </c>
      <c r="R2762">
        <f>B2762+S2762</f>
        <v>30166.15585028</v>
      </c>
      <c r="S2762">
        <f>_xlfn.IFNA(VLOOKUP(Q2762,'MARVEL-X'!A$2:I$1400,7,FALSE),VLOOKUP(Q2762,MARVEL!A$2:J$1522,10,FALSE))</f>
        <v>5690.20585028</v>
      </c>
      <c r="T2762">
        <f>IF(P2762=P2761,R2762+T2761,R2762)</f>
        <v>271494.08771973097</v>
      </c>
      <c r="U2762">
        <f>IF(P2762=P2761,1+U2761,1)</f>
        <v>9</v>
      </c>
      <c r="V2762" t="str">
        <f t="shared" si="43"/>
        <v/>
      </c>
      <c r="W2762" t="str">
        <f>IF(V2762="","",IF(ABS(V2762-R2762)&gt;W$1,ABS(V2762-R2762),""))</f>
        <v/>
      </c>
      <c r="X2762" t="str">
        <f>Y2762&amp;"-"&amp;Z2762&amp;"-"&amp;AC2762&amp;"-"&amp;AD2762&amp;"-"&amp;AG2762</f>
        <v>19.5-f-B-0-0.5</v>
      </c>
      <c r="Y2762">
        <f>F2762</f>
        <v>19.5</v>
      </c>
      <c r="Z2762" s="2" t="str">
        <f>G2762</f>
        <v>f</v>
      </c>
      <c r="AA2762">
        <f>_xlfn.IFNA(VLOOKUP(X2762,'duo-out'!A$2:Q$5000,5,FALSE),E2762+10*(H2762-1)+1+_xlfn.IFNA(VLOOKUP(D2762,states!A$2:C$10,3,FALSE),1))</f>
        <v>51</v>
      </c>
      <c r="AB2762" t="str">
        <f>IF(V2762="","",V2762)</f>
        <v/>
      </c>
      <c r="AC2762" s="2" t="str">
        <f>_xlfn.IFNA(VLOOKUP(D2762,states!A$2:C$10,2,FALSE),"XX")</f>
        <v>B</v>
      </c>
      <c r="AD2762">
        <f>E2762</f>
        <v>0</v>
      </c>
      <c r="AE2762">
        <f>_xlfn.IFNA(VLOOKUP(D2762,states!A$2:D$10,4,FALSE),0)</f>
        <v>0</v>
      </c>
      <c r="AF2762">
        <v>0.5</v>
      </c>
      <c r="AG2762">
        <f>IF(AE2762=0,AF2762,IF(AE2762=1,IF(F2762=0.5,0.5,IF(H2762=1,0.5,1.5)),IF(F2762=0.5,0.5,IF(H2762=1,2.5,1.5))))</f>
        <v>0.5</v>
      </c>
      <c r="AH2762" s="7">
        <f>IF(AC2762="XX",0,1/C2762^(1/5)*IF(E2762=0,100,1)/(E2762+1)^(1/4))</f>
        <v>114.86983549970351</v>
      </c>
    </row>
    <row r="2763" spans="1:34">
      <c r="A2763">
        <v>6203</v>
      </c>
      <c r="B2763" s="1">
        <v>24985.75</v>
      </c>
      <c r="C2763" s="6">
        <v>0.5</v>
      </c>
      <c r="D2763" t="s">
        <v>4</v>
      </c>
      <c r="E2763">
        <v>0</v>
      </c>
      <c r="F2763">
        <v>19.5</v>
      </c>
      <c r="G2763" t="s">
        <v>2</v>
      </c>
      <c r="H2763">
        <v>1</v>
      </c>
      <c r="I2763" t="s">
        <v>0</v>
      </c>
      <c r="J2763">
        <v>0</v>
      </c>
      <c r="K2763">
        <v>19.5</v>
      </c>
      <c r="L2763" t="s">
        <v>1</v>
      </c>
      <c r="M2763">
        <v>1</v>
      </c>
      <c r="N2763" t="s">
        <v>6259</v>
      </c>
      <c r="O2763">
        <v>1</v>
      </c>
      <c r="P2763" t="str">
        <f>D2763&amp;"-"&amp;F2763&amp;"-"&amp;G2763&amp;"-"&amp;E2763&amp;"-"&amp;H2763</f>
        <v>B2Sigma-19.5-f-0-1</v>
      </c>
      <c r="Q2763" t="str">
        <f>I2763&amp;"-"&amp;K2763&amp;"-"&amp;L2763&amp;"-"&amp;J2763&amp;"-"&amp;M2763</f>
        <v>X2Pi-19.5-e-0-1</v>
      </c>
      <c r="R2763">
        <f>B2763+S2763</f>
        <v>30165.857560855999</v>
      </c>
      <c r="S2763">
        <f>_xlfn.IFNA(VLOOKUP(Q2763,'MARVEL-X'!A$2:I$1400,7,FALSE),VLOOKUP(Q2763,MARVEL!A$2:J$1522,10,FALSE))</f>
        <v>5180.1075608560004</v>
      </c>
      <c r="T2763">
        <f>IF(P2763=P2762,R2763+T2762,R2763)</f>
        <v>301659.94528058695</v>
      </c>
      <c r="U2763">
        <f>IF(P2763=P2762,1+U2762,1)</f>
        <v>10</v>
      </c>
      <c r="V2763">
        <f t="shared" si="43"/>
        <v>30165.994528058694</v>
      </c>
      <c r="W2763">
        <f>IF(V2763="","",IF(ABS(V2763-R2763)&gt;W$1,ABS(V2763-R2763),""))</f>
        <v>0.13696720269581419</v>
      </c>
      <c r="X2763" t="str">
        <f>Y2763&amp;"-"&amp;Z2763&amp;"-"&amp;AC2763&amp;"-"&amp;AD2763&amp;"-"&amp;AG2763</f>
        <v>19.5-f-B-0-0.5</v>
      </c>
      <c r="Y2763">
        <f>F2763</f>
        <v>19.5</v>
      </c>
      <c r="Z2763" s="2" t="str">
        <f>G2763</f>
        <v>f</v>
      </c>
      <c r="AA2763">
        <f>_xlfn.IFNA(VLOOKUP(X2763,'duo-out'!A$2:Q$5000,5,FALSE),E2763+10*(H2763-1)+1+_xlfn.IFNA(VLOOKUP(D2763,states!A$2:C$10,3,FALSE),1))</f>
        <v>51</v>
      </c>
      <c r="AB2763">
        <f>IF(V2763="","",V2763)</f>
        <v>30165.994528058694</v>
      </c>
      <c r="AC2763" s="2" t="str">
        <f>_xlfn.IFNA(VLOOKUP(D2763,states!A$2:C$10,2,FALSE),"XX")</f>
        <v>B</v>
      </c>
      <c r="AD2763">
        <f>E2763</f>
        <v>0</v>
      </c>
      <c r="AE2763">
        <f>_xlfn.IFNA(VLOOKUP(D2763,states!A$2:D$10,4,FALSE),0)</f>
        <v>0</v>
      </c>
      <c r="AF2763">
        <v>0.5</v>
      </c>
      <c r="AG2763">
        <f>IF(AE2763=0,AF2763,IF(AE2763=1,IF(F2763=0.5,0.5,IF(H2763=1,0.5,1.5)),IF(F2763=0.5,0.5,IF(H2763=1,2.5,1.5))))</f>
        <v>0.5</v>
      </c>
      <c r="AH2763" s="7">
        <f>IF(AC2763="XX",0,1/C2763^(1/5)*IF(E2763=0,100,1)/(E2763+1)^(1/4))</f>
        <v>114.86983549970351</v>
      </c>
    </row>
    <row r="2764" spans="1:34">
      <c r="A2764">
        <v>6239</v>
      </c>
      <c r="B2764" s="1">
        <v>24355.86</v>
      </c>
      <c r="C2764" s="6">
        <v>0.5</v>
      </c>
      <c r="D2764" t="s">
        <v>4</v>
      </c>
      <c r="E2764">
        <v>0</v>
      </c>
      <c r="F2764">
        <v>19.5</v>
      </c>
      <c r="G2764" t="s">
        <v>2</v>
      </c>
      <c r="H2764">
        <v>2</v>
      </c>
      <c r="I2764" t="s">
        <v>0</v>
      </c>
      <c r="J2764">
        <v>0</v>
      </c>
      <c r="K2764">
        <v>20.5</v>
      </c>
      <c r="L2764" t="s">
        <v>2</v>
      </c>
      <c r="M2764">
        <v>2</v>
      </c>
      <c r="N2764" t="s">
        <v>6295</v>
      </c>
      <c r="O2764">
        <v>-1</v>
      </c>
      <c r="P2764" t="str">
        <f>D2764&amp;"-"&amp;F2764&amp;"-"&amp;G2764&amp;"-"&amp;E2764&amp;"-"&amp;H2764</f>
        <v>B2Sigma-19.5-f-0-2</v>
      </c>
      <c r="Q2764" t="str">
        <f>I2764&amp;"-"&amp;K2764&amp;"-"&amp;L2764&amp;"-"&amp;J2764&amp;"-"&amp;M2764</f>
        <v>X2Pi-20.5-f-0-2</v>
      </c>
      <c r="R2764">
        <f>B2764+S2764</f>
        <v>30604.847204083002</v>
      </c>
      <c r="S2764">
        <f>_xlfn.IFNA(VLOOKUP(Q2764,'MARVEL-X'!A$2:I$1400,7,FALSE),VLOOKUP(Q2764,MARVEL!A$2:J$1522,10,FALSE))</f>
        <v>6248.9872040830005</v>
      </c>
      <c r="T2764">
        <f>IF(P2764=P2763,R2764+T2763,R2764)</f>
        <v>30604.847204083002</v>
      </c>
      <c r="U2764">
        <f>IF(P2764=P2763,1+U2763,1)</f>
        <v>1</v>
      </c>
      <c r="V2764">
        <f t="shared" si="43"/>
        <v>30604.847204083002</v>
      </c>
      <c r="W2764" t="str">
        <f>IF(V2764="","",IF(ABS(V2764-R2764)&gt;W$1,ABS(V2764-R2764),""))</f>
        <v/>
      </c>
      <c r="X2764" t="str">
        <f>Y2764&amp;"-"&amp;Z2764&amp;"-"&amp;AC2764&amp;"-"&amp;AD2764&amp;"-"&amp;AG2764</f>
        <v>19.5-f-B-0-0.5</v>
      </c>
      <c r="Y2764">
        <f>F2764</f>
        <v>19.5</v>
      </c>
      <c r="Z2764" s="2" t="str">
        <f>G2764</f>
        <v>f</v>
      </c>
      <c r="AA2764">
        <f>_xlfn.IFNA(VLOOKUP(X2764,'duo-out'!A$2:Q$5000,5,FALSE),E2764+10*(H2764-1)+1+_xlfn.IFNA(VLOOKUP(D2764,states!A$2:C$10,3,FALSE),1))</f>
        <v>61</v>
      </c>
      <c r="AB2764">
        <f>IF(V2764="","",V2764)</f>
        <v>30604.847204083002</v>
      </c>
      <c r="AC2764" s="2" t="str">
        <f>_xlfn.IFNA(VLOOKUP(D2764,states!A$2:C$10,2,FALSE),"XX")</f>
        <v>B</v>
      </c>
      <c r="AD2764">
        <f>E2764</f>
        <v>0</v>
      </c>
      <c r="AE2764">
        <f>_xlfn.IFNA(VLOOKUP(D2764,states!A$2:D$10,4,FALSE),0)</f>
        <v>0</v>
      </c>
      <c r="AF2764">
        <v>0.5</v>
      </c>
      <c r="AG2764">
        <f>IF(AE2764=0,AF2764,IF(AE2764=1,IF(F2764=0.5,0.5,IF(H2764=1,0.5,1.5)),IF(F2764=0.5,0.5,IF(H2764=1,2.5,1.5))))</f>
        <v>0.5</v>
      </c>
      <c r="AH2764" s="7">
        <f>IF(AC2764="XX",0,1/C2764^(1/5)*IF(E2764=0,100,1)/(E2764+1)^(1/4))</f>
        <v>114.86983549970351</v>
      </c>
    </row>
    <row r="2765" spans="1:34">
      <c r="A2765">
        <v>115</v>
      </c>
      <c r="B2765" s="1">
        <v>25332.3</v>
      </c>
      <c r="C2765" s="6">
        <v>0.1</v>
      </c>
      <c r="D2765" t="s">
        <v>4</v>
      </c>
      <c r="E2765">
        <v>0</v>
      </c>
      <c r="F2765">
        <v>20.5</v>
      </c>
      <c r="G2765" t="s">
        <v>1</v>
      </c>
      <c r="H2765">
        <v>2</v>
      </c>
      <c r="I2765" t="s">
        <v>0</v>
      </c>
      <c r="J2765">
        <v>0</v>
      </c>
      <c r="K2765">
        <v>19.5</v>
      </c>
      <c r="L2765" t="s">
        <v>1</v>
      </c>
      <c r="M2765">
        <v>2</v>
      </c>
      <c r="N2765" t="s">
        <v>170</v>
      </c>
      <c r="O2765">
        <v>-1</v>
      </c>
      <c r="P2765" t="str">
        <f>D2765&amp;"-"&amp;F2765&amp;"-"&amp;G2765&amp;"-"&amp;E2765&amp;"-"&amp;H2765</f>
        <v>B2Sigma-20.5-e-0-2</v>
      </c>
      <c r="Q2765" t="str">
        <f>I2765&amp;"-"&amp;K2765&amp;"-"&amp;L2765&amp;"-"&amp;J2765&amp;"-"&amp;M2765</f>
        <v>X2Pi-19.5-e-0-2</v>
      </c>
      <c r="R2765">
        <f>B2765+S2765</f>
        <v>31022.039255448999</v>
      </c>
      <c r="S2765">
        <f>_xlfn.IFNA(VLOOKUP(Q2765,'MARVEL-X'!A$2:I$1400,7,FALSE),VLOOKUP(Q2765,MARVEL!A$2:J$1522,10,FALSE))</f>
        <v>5689.7392554489998</v>
      </c>
      <c r="T2765">
        <f>IF(P2765=P2764,R2765+T2764,R2765)</f>
        <v>31022.039255448999</v>
      </c>
      <c r="U2765">
        <f>IF(P2765=P2764,1+U2764,1)</f>
        <v>1</v>
      </c>
      <c r="V2765" t="str">
        <f t="shared" si="43"/>
        <v/>
      </c>
      <c r="W2765" t="str">
        <f>IF(V2765="","",IF(ABS(V2765-R2765)&gt;W$1,ABS(V2765-R2765),""))</f>
        <v/>
      </c>
      <c r="X2765" t="str">
        <f>Y2765&amp;"-"&amp;Z2765&amp;"-"&amp;AC2765&amp;"-"&amp;AD2765&amp;"-"&amp;AG2765</f>
        <v>20.5-e-B-0-0.5</v>
      </c>
      <c r="Y2765">
        <f>F2765</f>
        <v>20.5</v>
      </c>
      <c r="Z2765" s="2" t="str">
        <f>G2765</f>
        <v>e</v>
      </c>
      <c r="AA2765">
        <f>_xlfn.IFNA(VLOOKUP(X2765,'duo-out'!A$2:Q$5000,5,FALSE),E2765+10*(H2765-1)+1+_xlfn.IFNA(VLOOKUP(D2765,states!A$2:C$10,3,FALSE),1))</f>
        <v>61</v>
      </c>
      <c r="AB2765" t="str">
        <f>IF(V2765="","",V2765)</f>
        <v/>
      </c>
      <c r="AC2765" s="2" t="str">
        <f>_xlfn.IFNA(VLOOKUP(D2765,states!A$2:C$10,2,FALSE),"XX")</f>
        <v>B</v>
      </c>
      <c r="AD2765">
        <f>E2765</f>
        <v>0</v>
      </c>
      <c r="AE2765">
        <f>_xlfn.IFNA(VLOOKUP(D2765,states!A$2:D$10,4,FALSE),0)</f>
        <v>0</v>
      </c>
      <c r="AF2765">
        <v>0.5</v>
      </c>
      <c r="AG2765">
        <f>IF(AE2765=0,AF2765,IF(AE2765=1,IF(F2765=0.5,0.5,IF(H2765=1,0.5,1.5)),IF(F2765=0.5,0.5,IF(H2765=1,2.5,1.5))))</f>
        <v>0.5</v>
      </c>
      <c r="AH2765" s="7">
        <f>IF(AC2765="XX",0,1/C2765^(1/5)*IF(E2765=0,100,1)/(E2765+1)^(1/4))</f>
        <v>158.48931924611134</v>
      </c>
    </row>
    <row r="2766" spans="1:34">
      <c r="A2766">
        <v>6238</v>
      </c>
      <c r="B2766" s="1">
        <v>24773.200000000001</v>
      </c>
      <c r="C2766" s="6">
        <v>0.5</v>
      </c>
      <c r="D2766" t="s">
        <v>4</v>
      </c>
      <c r="E2766">
        <v>0</v>
      </c>
      <c r="F2766">
        <v>20.5</v>
      </c>
      <c r="G2766" t="s">
        <v>1</v>
      </c>
      <c r="H2766">
        <v>2</v>
      </c>
      <c r="I2766" t="s">
        <v>0</v>
      </c>
      <c r="J2766">
        <v>0</v>
      </c>
      <c r="K2766">
        <v>20.5</v>
      </c>
      <c r="L2766" t="s">
        <v>2</v>
      </c>
      <c r="M2766">
        <v>2</v>
      </c>
      <c r="N2766" t="s">
        <v>6294</v>
      </c>
      <c r="O2766">
        <v>1</v>
      </c>
      <c r="P2766" t="str">
        <f>D2766&amp;"-"&amp;F2766&amp;"-"&amp;G2766&amp;"-"&amp;E2766&amp;"-"&amp;H2766</f>
        <v>B2Sigma-20.5-e-0-2</v>
      </c>
      <c r="Q2766" t="str">
        <f>I2766&amp;"-"&amp;K2766&amp;"-"&amp;L2766&amp;"-"&amp;J2766&amp;"-"&amp;M2766</f>
        <v>X2Pi-20.5-f-0-2</v>
      </c>
      <c r="R2766">
        <f>B2766+S2766</f>
        <v>31022.187204083002</v>
      </c>
      <c r="S2766">
        <f>_xlfn.IFNA(VLOOKUP(Q2766,'MARVEL-X'!A$2:I$1400,7,FALSE),VLOOKUP(Q2766,MARVEL!A$2:J$1522,10,FALSE))</f>
        <v>6248.9872040830005</v>
      </c>
      <c r="T2766">
        <f>IF(P2766=P2765,R2766+T2765,R2766)</f>
        <v>62044.226459532001</v>
      </c>
      <c r="U2766">
        <f>IF(P2766=P2765,1+U2765,1)</f>
        <v>2</v>
      </c>
      <c r="V2766" t="str">
        <f t="shared" si="43"/>
        <v/>
      </c>
      <c r="W2766" t="str">
        <f>IF(V2766="","",IF(ABS(V2766-R2766)&gt;W$1,ABS(V2766-R2766),""))</f>
        <v/>
      </c>
      <c r="X2766" t="str">
        <f>Y2766&amp;"-"&amp;Z2766&amp;"-"&amp;AC2766&amp;"-"&amp;AD2766&amp;"-"&amp;AG2766</f>
        <v>20.5-e-B-0-0.5</v>
      </c>
      <c r="Y2766">
        <f>F2766</f>
        <v>20.5</v>
      </c>
      <c r="Z2766" s="2" t="str">
        <f>G2766</f>
        <v>e</v>
      </c>
      <c r="AA2766">
        <f>_xlfn.IFNA(VLOOKUP(X2766,'duo-out'!A$2:Q$5000,5,FALSE),E2766+10*(H2766-1)+1+_xlfn.IFNA(VLOOKUP(D2766,states!A$2:C$10,3,FALSE),1))</f>
        <v>61</v>
      </c>
      <c r="AB2766" t="str">
        <f>IF(V2766="","",V2766)</f>
        <v/>
      </c>
      <c r="AC2766" s="2" t="str">
        <f>_xlfn.IFNA(VLOOKUP(D2766,states!A$2:C$10,2,FALSE),"XX")</f>
        <v>B</v>
      </c>
      <c r="AD2766">
        <f>E2766</f>
        <v>0</v>
      </c>
      <c r="AE2766">
        <f>_xlfn.IFNA(VLOOKUP(D2766,states!A$2:D$10,4,FALSE),0)</f>
        <v>0</v>
      </c>
      <c r="AF2766">
        <v>0.5</v>
      </c>
      <c r="AG2766">
        <f>IF(AE2766=0,AF2766,IF(AE2766=1,IF(F2766=0.5,0.5,IF(H2766=1,0.5,1.5)),IF(F2766=0.5,0.5,IF(H2766=1,2.5,1.5))))</f>
        <v>0.5</v>
      </c>
      <c r="AH2766" s="7">
        <f>IF(AC2766="XX",0,1/C2766^(1/5)*IF(E2766=0,100,1)/(E2766+1)^(1/4))</f>
        <v>114.86983549970351</v>
      </c>
    </row>
    <row r="2767" spans="1:34">
      <c r="A2767">
        <v>6228</v>
      </c>
      <c r="B2767" s="1">
        <v>25331.48</v>
      </c>
      <c r="C2767" s="6">
        <v>0.5</v>
      </c>
      <c r="D2767" t="s">
        <v>4</v>
      </c>
      <c r="E2767">
        <v>0</v>
      </c>
      <c r="F2767">
        <v>20.5</v>
      </c>
      <c r="G2767" t="s">
        <v>1</v>
      </c>
      <c r="H2767">
        <v>2</v>
      </c>
      <c r="I2767" t="s">
        <v>0</v>
      </c>
      <c r="J2767">
        <v>0</v>
      </c>
      <c r="K2767">
        <v>19.5</v>
      </c>
      <c r="L2767" t="s">
        <v>1</v>
      </c>
      <c r="M2767">
        <v>2</v>
      </c>
      <c r="N2767" t="s">
        <v>6284</v>
      </c>
      <c r="O2767">
        <v>1</v>
      </c>
      <c r="P2767" t="str">
        <f>D2767&amp;"-"&amp;F2767&amp;"-"&amp;G2767&amp;"-"&amp;E2767&amp;"-"&amp;H2767</f>
        <v>B2Sigma-20.5-e-0-2</v>
      </c>
      <c r="Q2767" t="str">
        <f>I2767&amp;"-"&amp;K2767&amp;"-"&amp;L2767&amp;"-"&amp;J2767&amp;"-"&amp;M2767</f>
        <v>X2Pi-19.5-e-0-2</v>
      </c>
      <c r="R2767">
        <f>B2767+S2767</f>
        <v>31021.219255448999</v>
      </c>
      <c r="S2767">
        <f>_xlfn.IFNA(VLOOKUP(Q2767,'MARVEL-X'!A$2:I$1400,7,FALSE),VLOOKUP(Q2767,MARVEL!A$2:J$1522,10,FALSE))</f>
        <v>5689.7392554489998</v>
      </c>
      <c r="T2767">
        <f>IF(P2767=P2766,R2767+T2766,R2767)</f>
        <v>93065.445714981004</v>
      </c>
      <c r="U2767">
        <f>IF(P2767=P2766,1+U2766,1)</f>
        <v>3</v>
      </c>
      <c r="V2767">
        <f t="shared" si="43"/>
        <v>31021.815238327003</v>
      </c>
      <c r="W2767">
        <f>IF(V2767="","",IF(ABS(V2767-R2767)&gt;W$1,ABS(V2767-R2767),""))</f>
        <v>0.59598287800326943</v>
      </c>
      <c r="X2767" t="str">
        <f>Y2767&amp;"-"&amp;Z2767&amp;"-"&amp;AC2767&amp;"-"&amp;AD2767&amp;"-"&amp;AG2767</f>
        <v>20.5-e-B-0-0.5</v>
      </c>
      <c r="Y2767">
        <f>F2767</f>
        <v>20.5</v>
      </c>
      <c r="Z2767" s="2" t="str">
        <f>G2767</f>
        <v>e</v>
      </c>
      <c r="AA2767">
        <f>_xlfn.IFNA(VLOOKUP(X2767,'duo-out'!A$2:Q$5000,5,FALSE),E2767+10*(H2767-1)+1+_xlfn.IFNA(VLOOKUP(D2767,states!A$2:C$10,3,FALSE),1))</f>
        <v>61</v>
      </c>
      <c r="AB2767">
        <f>IF(V2767="","",V2767)</f>
        <v>31021.815238327003</v>
      </c>
      <c r="AC2767" s="2" t="str">
        <f>_xlfn.IFNA(VLOOKUP(D2767,states!A$2:C$10,2,FALSE),"XX")</f>
        <v>B</v>
      </c>
      <c r="AD2767">
        <f>E2767</f>
        <v>0</v>
      </c>
      <c r="AE2767">
        <f>_xlfn.IFNA(VLOOKUP(D2767,states!A$2:D$10,4,FALSE),0)</f>
        <v>0</v>
      </c>
      <c r="AF2767">
        <v>0.5</v>
      </c>
      <c r="AG2767">
        <f>IF(AE2767=0,AF2767,IF(AE2767=1,IF(F2767=0.5,0.5,IF(H2767=1,0.5,1.5)),IF(F2767=0.5,0.5,IF(H2767=1,2.5,1.5))))</f>
        <v>0.5</v>
      </c>
      <c r="AH2767" s="7">
        <f>IF(AC2767="XX",0,1/C2767^(1/5)*IF(E2767=0,100,1)/(E2767+1)^(1/4))</f>
        <v>114.86983549970351</v>
      </c>
    </row>
    <row r="2768" spans="1:34">
      <c r="A2768">
        <v>111</v>
      </c>
      <c r="B2768" s="1">
        <v>25422.5</v>
      </c>
      <c r="C2768" s="6">
        <v>0.1</v>
      </c>
      <c r="D2768" t="s">
        <v>4</v>
      </c>
      <c r="E2768">
        <v>0</v>
      </c>
      <c r="F2768">
        <v>20.5</v>
      </c>
      <c r="G2768" t="s">
        <v>2</v>
      </c>
      <c r="H2768">
        <v>1</v>
      </c>
      <c r="I2768" t="s">
        <v>0</v>
      </c>
      <c r="J2768">
        <v>0</v>
      </c>
      <c r="K2768">
        <v>19.5</v>
      </c>
      <c r="L2768" t="s">
        <v>2</v>
      </c>
      <c r="M2768">
        <v>1</v>
      </c>
      <c r="N2768" t="s">
        <v>166</v>
      </c>
      <c r="O2768">
        <v>-1</v>
      </c>
      <c r="P2768" t="str">
        <f>D2768&amp;"-"&amp;F2768&amp;"-"&amp;G2768&amp;"-"&amp;E2768&amp;"-"&amp;H2768</f>
        <v>B2Sigma-20.5-f-0-1</v>
      </c>
      <c r="Q2768" t="str">
        <f>I2768&amp;"-"&amp;K2768&amp;"-"&amp;L2768&amp;"-"&amp;J2768&amp;"-"&amp;M2768</f>
        <v>X2Pi-19.5-f-0-1</v>
      </c>
      <c r="R2768">
        <f>B2768+S2768</f>
        <v>30590.272972708</v>
      </c>
      <c r="S2768">
        <f>_xlfn.IFNA(VLOOKUP(Q2768,'MARVEL-X'!A$2:I$1400,7,FALSE),VLOOKUP(Q2768,MARVEL!A$2:J$1522,10,FALSE))</f>
        <v>5167.7729727080005</v>
      </c>
      <c r="T2768">
        <f>IF(P2768=P2767,R2768+T2767,R2768)</f>
        <v>30590.272972708</v>
      </c>
      <c r="U2768">
        <f>IF(P2768=P2767,1+U2767,1)</f>
        <v>1</v>
      </c>
      <c r="V2768" t="str">
        <f t="shared" si="43"/>
        <v/>
      </c>
      <c r="W2768" t="str">
        <f>IF(V2768="","",IF(ABS(V2768-R2768)&gt;W$1,ABS(V2768-R2768),""))</f>
        <v/>
      </c>
      <c r="X2768" t="str">
        <f>Y2768&amp;"-"&amp;Z2768&amp;"-"&amp;AC2768&amp;"-"&amp;AD2768&amp;"-"&amp;AG2768</f>
        <v>20.5-f-B-0-0.5</v>
      </c>
      <c r="Y2768">
        <f>F2768</f>
        <v>20.5</v>
      </c>
      <c r="Z2768" s="2" t="str">
        <f>G2768</f>
        <v>f</v>
      </c>
      <c r="AA2768">
        <f>_xlfn.IFNA(VLOOKUP(X2768,'duo-out'!A$2:Q$5000,5,FALSE),E2768+10*(H2768-1)+1+_xlfn.IFNA(VLOOKUP(D2768,states!A$2:C$10,3,FALSE),1))</f>
        <v>51</v>
      </c>
      <c r="AB2768" t="str">
        <f>IF(V2768="","",V2768)</f>
        <v/>
      </c>
      <c r="AC2768" s="2" t="str">
        <f>_xlfn.IFNA(VLOOKUP(D2768,states!A$2:C$10,2,FALSE),"XX")</f>
        <v>B</v>
      </c>
      <c r="AD2768">
        <f>E2768</f>
        <v>0</v>
      </c>
      <c r="AE2768">
        <f>_xlfn.IFNA(VLOOKUP(D2768,states!A$2:D$10,4,FALSE),0)</f>
        <v>0</v>
      </c>
      <c r="AF2768">
        <v>0.5</v>
      </c>
      <c r="AG2768">
        <f>IF(AE2768=0,AF2768,IF(AE2768=1,IF(F2768=0.5,0.5,IF(H2768=1,0.5,1.5)),IF(F2768=0.5,0.5,IF(H2768=1,2.5,1.5))))</f>
        <v>0.5</v>
      </c>
      <c r="AH2768" s="7">
        <f>IF(AC2768="XX",0,1/C2768^(1/5)*IF(E2768=0,100,1)/(E2768+1)^(1/4))</f>
        <v>158.48931924611134</v>
      </c>
    </row>
    <row r="2769" spans="1:34">
      <c r="A2769">
        <v>6247</v>
      </c>
      <c r="B2769" s="1">
        <v>22372.7</v>
      </c>
      <c r="C2769" s="6">
        <v>0.5</v>
      </c>
      <c r="D2769" t="s">
        <v>4</v>
      </c>
      <c r="E2769">
        <v>0</v>
      </c>
      <c r="F2769">
        <v>20.5</v>
      </c>
      <c r="G2769" t="s">
        <v>2</v>
      </c>
      <c r="H2769">
        <v>1</v>
      </c>
      <c r="I2769" t="s">
        <v>0</v>
      </c>
      <c r="J2769">
        <v>1</v>
      </c>
      <c r="K2769">
        <v>20.5</v>
      </c>
      <c r="L2769" t="s">
        <v>1</v>
      </c>
      <c r="M2769">
        <v>1</v>
      </c>
      <c r="N2769" t="s">
        <v>6303</v>
      </c>
      <c r="O2769">
        <v>1</v>
      </c>
      <c r="P2769" t="str">
        <f>D2769&amp;"-"&amp;F2769&amp;"-"&amp;G2769&amp;"-"&amp;E2769&amp;"-"&amp;H2769</f>
        <v>B2Sigma-20.5-f-0-1</v>
      </c>
      <c r="Q2769" t="str">
        <f>I2769&amp;"-"&amp;K2769&amp;"-"&amp;L2769&amp;"-"&amp;J2769&amp;"-"&amp;M2769</f>
        <v>X2Pi-20.5-e-1-1</v>
      </c>
      <c r="R2769">
        <f>B2769+S2769</f>
        <v>30590.059187109</v>
      </c>
      <c r="S2769">
        <f>_xlfn.IFNA(VLOOKUP(Q2769,'MARVEL-X'!A$2:I$1400,7,FALSE),VLOOKUP(Q2769,MARVEL!A$2:J$1522,10,FALSE))</f>
        <v>8217.3591871089993</v>
      </c>
      <c r="T2769">
        <f>IF(P2769=P2768,R2769+T2768,R2769)</f>
        <v>61180.332159817001</v>
      </c>
      <c r="U2769">
        <f>IF(P2769=P2768,1+U2768,1)</f>
        <v>2</v>
      </c>
      <c r="V2769" t="str">
        <f t="shared" si="43"/>
        <v/>
      </c>
      <c r="W2769" t="str">
        <f>IF(V2769="","",IF(ABS(V2769-R2769)&gt;W$1,ABS(V2769-R2769),""))</f>
        <v/>
      </c>
      <c r="X2769" t="str">
        <f>Y2769&amp;"-"&amp;Z2769&amp;"-"&amp;AC2769&amp;"-"&amp;AD2769&amp;"-"&amp;AG2769</f>
        <v>20.5-f-B-0-0.5</v>
      </c>
      <c r="Y2769">
        <f>F2769</f>
        <v>20.5</v>
      </c>
      <c r="Z2769" s="2" t="str">
        <f>G2769</f>
        <v>f</v>
      </c>
      <c r="AA2769">
        <f>_xlfn.IFNA(VLOOKUP(X2769,'duo-out'!A$2:Q$5000,5,FALSE),E2769+10*(H2769-1)+1+_xlfn.IFNA(VLOOKUP(D2769,states!A$2:C$10,3,FALSE),1))</f>
        <v>51</v>
      </c>
      <c r="AB2769" t="str">
        <f>IF(V2769="","",V2769)</f>
        <v/>
      </c>
      <c r="AC2769" s="2" t="str">
        <f>_xlfn.IFNA(VLOOKUP(D2769,states!A$2:C$10,2,FALSE),"XX")</f>
        <v>B</v>
      </c>
      <c r="AD2769">
        <f>E2769</f>
        <v>0</v>
      </c>
      <c r="AE2769">
        <f>_xlfn.IFNA(VLOOKUP(D2769,states!A$2:D$10,4,FALSE),0)</f>
        <v>0</v>
      </c>
      <c r="AF2769">
        <v>0.5</v>
      </c>
      <c r="AG2769">
        <f>IF(AE2769=0,AF2769,IF(AE2769=1,IF(F2769=0.5,0.5,IF(H2769=1,0.5,1.5)),IF(F2769=0.5,0.5,IF(H2769=1,2.5,1.5))))</f>
        <v>0.5</v>
      </c>
      <c r="AH2769" s="7">
        <f>IF(AC2769="XX",0,1/C2769^(1/5)*IF(E2769=0,100,1)/(E2769+1)^(1/4))</f>
        <v>114.86983549970351</v>
      </c>
    </row>
    <row r="2770" spans="1:34">
      <c r="A2770">
        <v>6217</v>
      </c>
      <c r="B2770" s="1">
        <v>24355.86</v>
      </c>
      <c r="C2770" s="6">
        <v>0.5</v>
      </c>
      <c r="D2770" t="s">
        <v>4</v>
      </c>
      <c r="E2770">
        <v>0</v>
      </c>
      <c r="F2770">
        <v>20.5</v>
      </c>
      <c r="G2770" t="s">
        <v>2</v>
      </c>
      <c r="H2770">
        <v>1</v>
      </c>
      <c r="I2770" t="s">
        <v>0</v>
      </c>
      <c r="J2770">
        <v>0</v>
      </c>
      <c r="K2770">
        <v>21.5</v>
      </c>
      <c r="L2770" t="s">
        <v>2</v>
      </c>
      <c r="M2770">
        <v>1</v>
      </c>
      <c r="N2770" t="s">
        <v>6273</v>
      </c>
      <c r="O2770">
        <v>1</v>
      </c>
      <c r="P2770" t="str">
        <f>D2770&amp;"-"&amp;F2770&amp;"-"&amp;G2770&amp;"-"&amp;E2770&amp;"-"&amp;H2770</f>
        <v>B2Sigma-20.5-f-0-1</v>
      </c>
      <c r="Q2770" t="str">
        <f>I2770&amp;"-"&amp;K2770&amp;"-"&amp;L2770&amp;"-"&amp;J2770&amp;"-"&amp;M2770</f>
        <v>X2Pi-21.5-f-0-1</v>
      </c>
      <c r="R2770">
        <f>B2770+S2770</f>
        <v>30590.049577948001</v>
      </c>
      <c r="S2770">
        <f>_xlfn.IFNA(VLOOKUP(Q2770,'MARVEL-X'!A$2:I$1400,7,FALSE),VLOOKUP(Q2770,MARVEL!A$2:J$1522,10,FALSE))</f>
        <v>6234.1895779480001</v>
      </c>
      <c r="T2770">
        <f>IF(P2770=P2769,R2770+T2769,R2770)</f>
        <v>91770.381737764998</v>
      </c>
      <c r="U2770">
        <f>IF(P2770=P2769,1+U2769,1)</f>
        <v>3</v>
      </c>
      <c r="V2770" t="str">
        <f t="shared" si="43"/>
        <v/>
      </c>
      <c r="W2770" t="str">
        <f>IF(V2770="","",IF(ABS(V2770-R2770)&gt;W$1,ABS(V2770-R2770),""))</f>
        <v/>
      </c>
      <c r="X2770" t="str">
        <f>Y2770&amp;"-"&amp;Z2770&amp;"-"&amp;AC2770&amp;"-"&amp;AD2770&amp;"-"&amp;AG2770</f>
        <v>20.5-f-B-0-0.5</v>
      </c>
      <c r="Y2770">
        <f>F2770</f>
        <v>20.5</v>
      </c>
      <c r="Z2770" s="2" t="str">
        <f>G2770</f>
        <v>f</v>
      </c>
      <c r="AA2770">
        <f>_xlfn.IFNA(VLOOKUP(X2770,'duo-out'!A$2:Q$5000,5,FALSE),E2770+10*(H2770-1)+1+_xlfn.IFNA(VLOOKUP(D2770,states!A$2:C$10,3,FALSE),1))</f>
        <v>51</v>
      </c>
      <c r="AB2770" t="str">
        <f>IF(V2770="","",V2770)</f>
        <v/>
      </c>
      <c r="AC2770" s="2" t="str">
        <f>_xlfn.IFNA(VLOOKUP(D2770,states!A$2:C$10,2,FALSE),"XX")</f>
        <v>B</v>
      </c>
      <c r="AD2770">
        <f>E2770</f>
        <v>0</v>
      </c>
      <c r="AE2770">
        <f>_xlfn.IFNA(VLOOKUP(D2770,states!A$2:D$10,4,FALSE),0)</f>
        <v>0</v>
      </c>
      <c r="AF2770">
        <v>0.5</v>
      </c>
      <c r="AG2770">
        <f>IF(AE2770=0,AF2770,IF(AE2770=1,IF(F2770=0.5,0.5,IF(H2770=1,0.5,1.5)),IF(F2770=0.5,0.5,IF(H2770=1,2.5,1.5))))</f>
        <v>0.5</v>
      </c>
      <c r="AH2770" s="7">
        <f>IF(AC2770="XX",0,1/C2770^(1/5)*IF(E2770=0,100,1)/(E2770+1)^(1/4))</f>
        <v>114.86983549970351</v>
      </c>
    </row>
    <row r="2771" spans="1:34">
      <c r="A2771">
        <v>6204</v>
      </c>
      <c r="B2771" s="1">
        <v>24886.240000000002</v>
      </c>
      <c r="C2771" s="6">
        <v>0.5</v>
      </c>
      <c r="D2771" t="s">
        <v>4</v>
      </c>
      <c r="E2771">
        <v>0</v>
      </c>
      <c r="F2771">
        <v>20.5</v>
      </c>
      <c r="G2771" t="s">
        <v>2</v>
      </c>
      <c r="H2771">
        <v>1</v>
      </c>
      <c r="I2771" t="s">
        <v>0</v>
      </c>
      <c r="J2771">
        <v>0</v>
      </c>
      <c r="K2771">
        <v>20.5</v>
      </c>
      <c r="L2771" t="s">
        <v>1</v>
      </c>
      <c r="M2771">
        <v>1</v>
      </c>
      <c r="N2771" t="s">
        <v>6260</v>
      </c>
      <c r="O2771">
        <v>1</v>
      </c>
      <c r="P2771" t="str">
        <f>D2771&amp;"-"&amp;F2771&amp;"-"&amp;G2771&amp;"-"&amp;E2771&amp;"-"&amp;H2771</f>
        <v>B2Sigma-20.5-f-0-1</v>
      </c>
      <c r="Q2771" t="str">
        <f>I2771&amp;"-"&amp;K2771&amp;"-"&amp;L2771&amp;"-"&amp;J2771&amp;"-"&amp;M2771</f>
        <v>X2Pi-20.5-e-0-1</v>
      </c>
      <c r="R2771">
        <f>B2771+S2771</f>
        <v>30589.886225310001</v>
      </c>
      <c r="S2771">
        <f>_xlfn.IFNA(VLOOKUP(Q2771,'MARVEL-X'!A$2:I$1400,7,FALSE),VLOOKUP(Q2771,MARVEL!A$2:J$1522,10,FALSE))</f>
        <v>5703.6462253099999</v>
      </c>
      <c r="T2771">
        <f>IF(P2771=P2770,R2771+T2770,R2771)</f>
        <v>122360.26796307499</v>
      </c>
      <c r="U2771">
        <f>IF(P2771=P2770,1+U2770,1)</f>
        <v>4</v>
      </c>
      <c r="V2771" t="str">
        <f t="shared" si="43"/>
        <v/>
      </c>
      <c r="W2771" t="str">
        <f>IF(V2771="","",IF(ABS(V2771-R2771)&gt;W$1,ABS(V2771-R2771),""))</f>
        <v/>
      </c>
      <c r="X2771" t="str">
        <f>Y2771&amp;"-"&amp;Z2771&amp;"-"&amp;AC2771&amp;"-"&amp;AD2771&amp;"-"&amp;AG2771</f>
        <v>20.5-f-B-0-0.5</v>
      </c>
      <c r="Y2771">
        <f>F2771</f>
        <v>20.5</v>
      </c>
      <c r="Z2771" s="2" t="str">
        <f>G2771</f>
        <v>f</v>
      </c>
      <c r="AA2771">
        <f>_xlfn.IFNA(VLOOKUP(X2771,'duo-out'!A$2:Q$5000,5,FALSE),E2771+10*(H2771-1)+1+_xlfn.IFNA(VLOOKUP(D2771,states!A$2:C$10,3,FALSE),1))</f>
        <v>51</v>
      </c>
      <c r="AB2771" t="str">
        <f>IF(V2771="","",V2771)</f>
        <v/>
      </c>
      <c r="AC2771" s="2" t="str">
        <f>_xlfn.IFNA(VLOOKUP(D2771,states!A$2:C$10,2,FALSE),"XX")</f>
        <v>B</v>
      </c>
      <c r="AD2771">
        <f>E2771</f>
        <v>0</v>
      </c>
      <c r="AE2771">
        <f>_xlfn.IFNA(VLOOKUP(D2771,states!A$2:D$10,4,FALSE),0)</f>
        <v>0</v>
      </c>
      <c r="AF2771">
        <v>0.5</v>
      </c>
      <c r="AG2771">
        <f>IF(AE2771=0,AF2771,IF(AE2771=1,IF(F2771=0.5,0.5,IF(H2771=1,0.5,1.5)),IF(F2771=0.5,0.5,IF(H2771=1,2.5,1.5))))</f>
        <v>0.5</v>
      </c>
      <c r="AH2771" s="7">
        <f>IF(AC2771="XX",0,1/C2771^(1/5)*IF(E2771=0,100,1)/(E2771+1)^(1/4))</f>
        <v>114.86983549970351</v>
      </c>
    </row>
    <row r="2772" spans="1:34">
      <c r="A2772">
        <v>6194</v>
      </c>
      <c r="B2772" s="1">
        <v>25422.37</v>
      </c>
      <c r="C2772" s="6">
        <v>0.5</v>
      </c>
      <c r="D2772" t="s">
        <v>4</v>
      </c>
      <c r="E2772">
        <v>0</v>
      </c>
      <c r="F2772">
        <v>20.5</v>
      </c>
      <c r="G2772" t="s">
        <v>2</v>
      </c>
      <c r="H2772">
        <v>1</v>
      </c>
      <c r="I2772" t="s">
        <v>0</v>
      </c>
      <c r="J2772">
        <v>0</v>
      </c>
      <c r="K2772">
        <v>19.5</v>
      </c>
      <c r="L2772" t="s">
        <v>2</v>
      </c>
      <c r="M2772">
        <v>1</v>
      </c>
      <c r="N2772" t="s">
        <v>6250</v>
      </c>
      <c r="O2772">
        <v>1</v>
      </c>
      <c r="P2772" t="str">
        <f>D2772&amp;"-"&amp;F2772&amp;"-"&amp;G2772&amp;"-"&amp;E2772&amp;"-"&amp;H2772</f>
        <v>B2Sigma-20.5-f-0-1</v>
      </c>
      <c r="Q2772" t="str">
        <f>I2772&amp;"-"&amp;K2772&amp;"-"&amp;L2772&amp;"-"&amp;J2772&amp;"-"&amp;M2772</f>
        <v>X2Pi-19.5-f-0-1</v>
      </c>
      <c r="R2772">
        <f>B2772+S2772</f>
        <v>30590.142972707999</v>
      </c>
      <c r="S2772">
        <f>_xlfn.IFNA(VLOOKUP(Q2772,'MARVEL-X'!A$2:I$1400,7,FALSE),VLOOKUP(Q2772,MARVEL!A$2:J$1522,10,FALSE))</f>
        <v>5167.7729727080005</v>
      </c>
      <c r="T2772">
        <f>IF(P2772=P2771,R2772+T2771,R2772)</f>
        <v>152950.410935783</v>
      </c>
      <c r="U2772">
        <f>IF(P2772=P2771,1+U2771,1)</f>
        <v>5</v>
      </c>
      <c r="V2772">
        <f t="shared" si="43"/>
        <v>30590.0821871566</v>
      </c>
      <c r="W2772">
        <f>IF(V2772="","",IF(ABS(V2772-R2772)&gt;W$1,ABS(V2772-R2772),""))</f>
        <v>6.0785551399021642E-2</v>
      </c>
      <c r="X2772" t="str">
        <f>Y2772&amp;"-"&amp;Z2772&amp;"-"&amp;AC2772&amp;"-"&amp;AD2772&amp;"-"&amp;AG2772</f>
        <v>20.5-f-B-0-0.5</v>
      </c>
      <c r="Y2772">
        <f>F2772</f>
        <v>20.5</v>
      </c>
      <c r="Z2772" s="2" t="str">
        <f>G2772</f>
        <v>f</v>
      </c>
      <c r="AA2772">
        <f>_xlfn.IFNA(VLOOKUP(X2772,'duo-out'!A$2:Q$5000,5,FALSE),E2772+10*(H2772-1)+1+_xlfn.IFNA(VLOOKUP(D2772,states!A$2:C$10,3,FALSE),1))</f>
        <v>51</v>
      </c>
      <c r="AB2772">
        <f>IF(V2772="","",V2772)</f>
        <v>30590.0821871566</v>
      </c>
      <c r="AC2772" s="2" t="str">
        <f>_xlfn.IFNA(VLOOKUP(D2772,states!A$2:C$10,2,FALSE),"XX")</f>
        <v>B</v>
      </c>
      <c r="AD2772">
        <f>E2772</f>
        <v>0</v>
      </c>
      <c r="AE2772">
        <f>_xlfn.IFNA(VLOOKUP(D2772,states!A$2:D$10,4,FALSE),0)</f>
        <v>0</v>
      </c>
      <c r="AF2772">
        <v>0.5</v>
      </c>
      <c r="AG2772">
        <f>IF(AE2772=0,AF2772,IF(AE2772=1,IF(F2772=0.5,0.5,IF(H2772=1,0.5,1.5)),IF(F2772=0.5,0.5,IF(H2772=1,2.5,1.5))))</f>
        <v>0.5</v>
      </c>
      <c r="AH2772" s="7">
        <f>IF(AC2772="XX",0,1/C2772^(1/5)*IF(E2772=0,100,1)/(E2772+1)^(1/4))</f>
        <v>114.86983549970351</v>
      </c>
    </row>
    <row r="2773" spans="1:34">
      <c r="A2773">
        <v>6240</v>
      </c>
      <c r="B2773" s="1">
        <v>24222.959999999999</v>
      </c>
      <c r="C2773" s="6">
        <v>0.5</v>
      </c>
      <c r="D2773" t="s">
        <v>4</v>
      </c>
      <c r="E2773">
        <v>0</v>
      </c>
      <c r="F2773">
        <v>20.5</v>
      </c>
      <c r="G2773" t="s">
        <v>2</v>
      </c>
      <c r="H2773">
        <v>2</v>
      </c>
      <c r="I2773" t="s">
        <v>0</v>
      </c>
      <c r="J2773">
        <v>0</v>
      </c>
      <c r="K2773">
        <v>21.5</v>
      </c>
      <c r="L2773" t="s">
        <v>2</v>
      </c>
      <c r="M2773">
        <v>2</v>
      </c>
      <c r="N2773" t="s">
        <v>6296</v>
      </c>
      <c r="O2773">
        <v>-1</v>
      </c>
      <c r="P2773" t="str">
        <f>D2773&amp;"-"&amp;F2773&amp;"-"&amp;G2773&amp;"-"&amp;E2773&amp;"-"&amp;H2773</f>
        <v>B2Sigma-20.5-f-0-2</v>
      </c>
      <c r="Q2773" t="str">
        <f>I2773&amp;"-"&amp;K2773&amp;"-"&amp;L2773&amp;"-"&amp;J2773&amp;"-"&amp;M2773</f>
        <v>X2Pi-21.5-f-0-2</v>
      </c>
      <c r="R2773">
        <f>B2773+S2773</f>
        <v>31038.089070948001</v>
      </c>
      <c r="S2773">
        <f>_xlfn.IFNA(VLOOKUP(Q2773,'MARVEL-X'!A$2:I$1400,7,FALSE),VLOOKUP(Q2773,MARVEL!A$2:J$1522,10,FALSE))</f>
        <v>6815.1290709479999</v>
      </c>
      <c r="T2773">
        <f>IF(P2773=P2772,R2773+T2772,R2773)</f>
        <v>31038.089070948001</v>
      </c>
      <c r="U2773">
        <f>IF(P2773=P2772,1+U2772,1)</f>
        <v>1</v>
      </c>
      <c r="V2773">
        <f t="shared" si="43"/>
        <v>31038.089070948001</v>
      </c>
      <c r="W2773" t="str">
        <f>IF(V2773="","",IF(ABS(V2773-R2773)&gt;W$1,ABS(V2773-R2773),""))</f>
        <v/>
      </c>
      <c r="X2773" t="str">
        <f>Y2773&amp;"-"&amp;Z2773&amp;"-"&amp;AC2773&amp;"-"&amp;AD2773&amp;"-"&amp;AG2773</f>
        <v>20.5-f-B-0-0.5</v>
      </c>
      <c r="Y2773">
        <f>F2773</f>
        <v>20.5</v>
      </c>
      <c r="Z2773" s="2" t="str">
        <f>G2773</f>
        <v>f</v>
      </c>
      <c r="AA2773">
        <f>_xlfn.IFNA(VLOOKUP(X2773,'duo-out'!A$2:Q$5000,5,FALSE),E2773+10*(H2773-1)+1+_xlfn.IFNA(VLOOKUP(D2773,states!A$2:C$10,3,FALSE),1))</f>
        <v>61</v>
      </c>
      <c r="AB2773">
        <f>IF(V2773="","",V2773)</f>
        <v>31038.089070948001</v>
      </c>
      <c r="AC2773" s="2" t="str">
        <f>_xlfn.IFNA(VLOOKUP(D2773,states!A$2:C$10,2,FALSE),"XX")</f>
        <v>B</v>
      </c>
      <c r="AD2773">
        <f>E2773</f>
        <v>0</v>
      </c>
      <c r="AE2773">
        <f>_xlfn.IFNA(VLOOKUP(D2773,states!A$2:D$10,4,FALSE),0)</f>
        <v>0</v>
      </c>
      <c r="AF2773">
        <v>0.5</v>
      </c>
      <c r="AG2773">
        <f>IF(AE2773=0,AF2773,IF(AE2773=1,IF(F2773=0.5,0.5,IF(H2773=1,0.5,1.5)),IF(F2773=0.5,0.5,IF(H2773=1,2.5,1.5))))</f>
        <v>0.5</v>
      </c>
      <c r="AH2773" s="7">
        <f>IF(AC2773="XX",0,1/C2773^(1/5)*IF(E2773=0,100,1)/(E2773+1)^(1/4))</f>
        <v>114.86983549970351</v>
      </c>
    </row>
    <row r="2774" spans="1:34">
      <c r="A2774">
        <v>6229</v>
      </c>
      <c r="B2774" s="1">
        <v>25226.27</v>
      </c>
      <c r="C2774" s="6">
        <v>0.5</v>
      </c>
      <c r="D2774" t="s">
        <v>4</v>
      </c>
      <c r="E2774">
        <v>0</v>
      </c>
      <c r="F2774">
        <v>21.5</v>
      </c>
      <c r="G2774" t="s">
        <v>1</v>
      </c>
      <c r="H2774">
        <v>2</v>
      </c>
      <c r="I2774" t="s">
        <v>0</v>
      </c>
      <c r="J2774">
        <v>0</v>
      </c>
      <c r="K2774">
        <v>20.5</v>
      </c>
      <c r="L2774" t="s">
        <v>1</v>
      </c>
      <c r="M2774">
        <v>2</v>
      </c>
      <c r="N2774" t="s">
        <v>6285</v>
      </c>
      <c r="O2774">
        <v>1</v>
      </c>
      <c r="P2774" t="str">
        <f>D2774&amp;"-"&amp;F2774&amp;"-"&amp;G2774&amp;"-"&amp;E2774&amp;"-"&amp;H2774</f>
        <v>B2Sigma-21.5-e-0-2</v>
      </c>
      <c r="Q2774" t="str">
        <f>I2774&amp;"-"&amp;K2774&amp;"-"&amp;L2774&amp;"-"&amp;J2774&amp;"-"&amp;M2774</f>
        <v>X2Pi-20.5-e-0-2</v>
      </c>
      <c r="R2774">
        <f>B2774+S2774</f>
        <v>31460.048675966002</v>
      </c>
      <c r="S2774">
        <f>_xlfn.IFNA(VLOOKUP(Q2774,'MARVEL-X'!A$2:I$1400,7,FALSE),VLOOKUP(Q2774,MARVEL!A$2:J$1522,10,FALSE))</f>
        <v>6233.7786759660003</v>
      </c>
      <c r="T2774">
        <f>IF(P2774=P2773,R2774+T2773,R2774)</f>
        <v>31460.048675966002</v>
      </c>
      <c r="U2774">
        <f>IF(P2774=P2773,1+U2773,1)</f>
        <v>1</v>
      </c>
      <c r="V2774">
        <f t="shared" si="43"/>
        <v>31460.048675966002</v>
      </c>
      <c r="W2774" t="str">
        <f>IF(V2774="","",IF(ABS(V2774-R2774)&gt;W$1,ABS(V2774-R2774),""))</f>
        <v/>
      </c>
      <c r="X2774" t="str">
        <f>Y2774&amp;"-"&amp;Z2774&amp;"-"&amp;AC2774&amp;"-"&amp;AD2774&amp;"-"&amp;AG2774</f>
        <v>21.5-e-B-0-0.5</v>
      </c>
      <c r="Y2774">
        <f>F2774</f>
        <v>21.5</v>
      </c>
      <c r="Z2774" s="2" t="str">
        <f>G2774</f>
        <v>e</v>
      </c>
      <c r="AA2774">
        <f>_xlfn.IFNA(VLOOKUP(X2774,'duo-out'!A$2:Q$5000,5,FALSE),E2774+10*(H2774-1)+1+_xlfn.IFNA(VLOOKUP(D2774,states!A$2:C$10,3,FALSE),1))</f>
        <v>61</v>
      </c>
      <c r="AB2774">
        <f>IF(V2774="","",V2774)</f>
        <v>31460.048675966002</v>
      </c>
      <c r="AC2774" s="2" t="str">
        <f>_xlfn.IFNA(VLOOKUP(D2774,states!A$2:C$10,2,FALSE),"XX")</f>
        <v>B</v>
      </c>
      <c r="AD2774">
        <f>E2774</f>
        <v>0</v>
      </c>
      <c r="AE2774">
        <f>_xlfn.IFNA(VLOOKUP(D2774,states!A$2:D$10,4,FALSE),0)</f>
        <v>0</v>
      </c>
      <c r="AF2774">
        <v>0.5</v>
      </c>
      <c r="AG2774">
        <f>IF(AE2774=0,AF2774,IF(AE2774=1,IF(F2774=0.5,0.5,IF(H2774=1,0.5,1.5)),IF(F2774=0.5,0.5,IF(H2774=1,2.5,1.5))))</f>
        <v>0.5</v>
      </c>
      <c r="AH2774" s="7">
        <f>IF(AC2774="XX",0,1/C2774^(1/5)*IF(E2774=0,100,1)/(E2774+1)^(1/4))</f>
        <v>114.86983549970351</v>
      </c>
    </row>
    <row r="2775" spans="1:34">
      <c r="A2775">
        <v>112</v>
      </c>
      <c r="B2775" s="1">
        <v>25332.3</v>
      </c>
      <c r="C2775" s="6">
        <v>0.1</v>
      </c>
      <c r="D2775" t="s">
        <v>4</v>
      </c>
      <c r="E2775">
        <v>0</v>
      </c>
      <c r="F2775">
        <v>21.5</v>
      </c>
      <c r="G2775" t="s">
        <v>2</v>
      </c>
      <c r="H2775">
        <v>1</v>
      </c>
      <c r="I2775" t="s">
        <v>0</v>
      </c>
      <c r="J2775">
        <v>0</v>
      </c>
      <c r="K2775">
        <v>20.5</v>
      </c>
      <c r="L2775" t="s">
        <v>2</v>
      </c>
      <c r="M2775">
        <v>1</v>
      </c>
      <c r="N2775" t="s">
        <v>167</v>
      </c>
      <c r="O2775">
        <v>-1</v>
      </c>
      <c r="P2775" t="str">
        <f>D2775&amp;"-"&amp;F2775&amp;"-"&amp;G2775&amp;"-"&amp;E2775&amp;"-"&amp;H2775</f>
        <v>B2Sigma-21.5-f-0-1</v>
      </c>
      <c r="Q2775" t="str">
        <f>I2775&amp;"-"&amp;K2775&amp;"-"&amp;L2775&amp;"-"&amp;J2775&amp;"-"&amp;M2775</f>
        <v>X2Pi-20.5-f-0-1</v>
      </c>
      <c r="R2775">
        <f>B2775+S2775</f>
        <v>31022.505850279998</v>
      </c>
      <c r="S2775">
        <f>_xlfn.IFNA(VLOOKUP(Q2775,'MARVEL-X'!A$2:I$1400,7,FALSE),VLOOKUP(Q2775,MARVEL!A$2:J$1522,10,FALSE))</f>
        <v>5690.20585028</v>
      </c>
      <c r="T2775">
        <f>IF(P2775=P2774,R2775+T2774,R2775)</f>
        <v>31022.505850279998</v>
      </c>
      <c r="U2775">
        <f>IF(P2775=P2774,1+U2774,1)</f>
        <v>1</v>
      </c>
      <c r="V2775" t="str">
        <f t="shared" si="43"/>
        <v/>
      </c>
      <c r="W2775" t="str">
        <f>IF(V2775="","",IF(ABS(V2775-R2775)&gt;W$1,ABS(V2775-R2775),""))</f>
        <v/>
      </c>
      <c r="X2775" t="str">
        <f>Y2775&amp;"-"&amp;Z2775&amp;"-"&amp;AC2775&amp;"-"&amp;AD2775&amp;"-"&amp;AG2775</f>
        <v>21.5-f-B-0-0.5</v>
      </c>
      <c r="Y2775">
        <f>F2775</f>
        <v>21.5</v>
      </c>
      <c r="Z2775" s="2" t="str">
        <f>G2775</f>
        <v>f</v>
      </c>
      <c r="AA2775">
        <f>_xlfn.IFNA(VLOOKUP(X2775,'duo-out'!A$2:Q$5000,5,FALSE),E2775+10*(H2775-1)+1+_xlfn.IFNA(VLOOKUP(D2775,states!A$2:C$10,3,FALSE),1))</f>
        <v>51</v>
      </c>
      <c r="AB2775" t="str">
        <f>IF(V2775="","",V2775)</f>
        <v/>
      </c>
      <c r="AC2775" s="2" t="str">
        <f>_xlfn.IFNA(VLOOKUP(D2775,states!A$2:C$10,2,FALSE),"XX")</f>
        <v>B</v>
      </c>
      <c r="AD2775">
        <f>E2775</f>
        <v>0</v>
      </c>
      <c r="AE2775">
        <f>_xlfn.IFNA(VLOOKUP(D2775,states!A$2:D$10,4,FALSE),0)</f>
        <v>0</v>
      </c>
      <c r="AF2775">
        <v>0.5</v>
      </c>
      <c r="AG2775">
        <f>IF(AE2775=0,AF2775,IF(AE2775=1,IF(F2775=0.5,0.5,IF(H2775=1,0.5,1.5)),IF(F2775=0.5,0.5,IF(H2775=1,2.5,1.5))))</f>
        <v>0.5</v>
      </c>
      <c r="AH2775" s="7">
        <f>IF(AC2775="XX",0,1/C2775^(1/5)*IF(E2775=0,100,1)/(E2775+1)^(1/4))</f>
        <v>158.48931924611134</v>
      </c>
    </row>
    <row r="2776" spans="1:34">
      <c r="A2776">
        <v>6218</v>
      </c>
      <c r="B2776" s="1">
        <v>24222.959999999999</v>
      </c>
      <c r="C2776" s="6">
        <v>0.5</v>
      </c>
      <c r="D2776" t="s">
        <v>4</v>
      </c>
      <c r="E2776">
        <v>0</v>
      </c>
      <c r="F2776">
        <v>21.5</v>
      </c>
      <c r="G2776" t="s">
        <v>2</v>
      </c>
      <c r="H2776">
        <v>1</v>
      </c>
      <c r="I2776" t="s">
        <v>0</v>
      </c>
      <c r="J2776">
        <v>0</v>
      </c>
      <c r="K2776">
        <v>22.5</v>
      </c>
      <c r="L2776" t="s">
        <v>2</v>
      </c>
      <c r="M2776">
        <v>1</v>
      </c>
      <c r="N2776" t="s">
        <v>6274</v>
      </c>
      <c r="O2776">
        <v>1</v>
      </c>
      <c r="P2776" t="str">
        <f>D2776&amp;"-"&amp;F2776&amp;"-"&amp;G2776&amp;"-"&amp;E2776&amp;"-"&amp;H2776</f>
        <v>B2Sigma-21.5-f-0-1</v>
      </c>
      <c r="Q2776" t="str">
        <f>I2776&amp;"-"&amp;K2776&amp;"-"&amp;L2776&amp;"-"&amp;J2776&amp;"-"&amp;M2776</f>
        <v>X2Pi-22.5-f-0-1</v>
      </c>
      <c r="R2776">
        <f>B2776+S2776</f>
        <v>31022.110293202997</v>
      </c>
      <c r="S2776">
        <f>_xlfn.IFNA(VLOOKUP(Q2776,'MARVEL-X'!A$2:I$1400,7,FALSE),VLOOKUP(Q2776,MARVEL!A$2:J$1522,10,FALSE))</f>
        <v>6799.1502932029998</v>
      </c>
      <c r="T2776">
        <f>IF(P2776=P2775,R2776+T2775,R2776)</f>
        <v>62044.616143482999</v>
      </c>
      <c r="U2776">
        <f>IF(P2776=P2775,1+U2775,1)</f>
        <v>2</v>
      </c>
      <c r="V2776" t="str">
        <f t="shared" si="43"/>
        <v/>
      </c>
      <c r="W2776" t="str">
        <f>IF(V2776="","",IF(ABS(V2776-R2776)&gt;W$1,ABS(V2776-R2776),""))</f>
        <v/>
      </c>
      <c r="X2776" t="str">
        <f>Y2776&amp;"-"&amp;Z2776&amp;"-"&amp;AC2776&amp;"-"&amp;AD2776&amp;"-"&amp;AG2776</f>
        <v>21.5-f-B-0-0.5</v>
      </c>
      <c r="Y2776">
        <f>F2776</f>
        <v>21.5</v>
      </c>
      <c r="Z2776" s="2" t="str">
        <f>G2776</f>
        <v>f</v>
      </c>
      <c r="AA2776">
        <f>_xlfn.IFNA(VLOOKUP(X2776,'duo-out'!A$2:Q$5000,5,FALSE),E2776+10*(H2776-1)+1+_xlfn.IFNA(VLOOKUP(D2776,states!A$2:C$10,3,FALSE),1))</f>
        <v>51</v>
      </c>
      <c r="AB2776" t="str">
        <f>IF(V2776="","",V2776)</f>
        <v/>
      </c>
      <c r="AC2776" s="2" t="str">
        <f>_xlfn.IFNA(VLOOKUP(D2776,states!A$2:C$10,2,FALSE),"XX")</f>
        <v>B</v>
      </c>
      <c r="AD2776">
        <f>E2776</f>
        <v>0</v>
      </c>
      <c r="AE2776">
        <f>_xlfn.IFNA(VLOOKUP(D2776,states!A$2:D$10,4,FALSE),0)</f>
        <v>0</v>
      </c>
      <c r="AF2776">
        <v>0.5</v>
      </c>
      <c r="AG2776">
        <f>IF(AE2776=0,AF2776,IF(AE2776=1,IF(F2776=0.5,0.5,IF(H2776=1,0.5,1.5)),IF(F2776=0.5,0.5,IF(H2776=1,2.5,1.5))))</f>
        <v>0.5</v>
      </c>
      <c r="AH2776" s="7">
        <f>IF(AC2776="XX",0,1/C2776^(1/5)*IF(E2776=0,100,1)/(E2776+1)^(1/4))</f>
        <v>114.86983549970351</v>
      </c>
    </row>
    <row r="2777" spans="1:34">
      <c r="A2777">
        <v>6205</v>
      </c>
      <c r="B2777" s="1">
        <v>24773.200000000001</v>
      </c>
      <c r="C2777" s="6">
        <v>0.5</v>
      </c>
      <c r="D2777" t="s">
        <v>4</v>
      </c>
      <c r="E2777">
        <v>0</v>
      </c>
      <c r="F2777">
        <v>21.5</v>
      </c>
      <c r="G2777" t="s">
        <v>2</v>
      </c>
      <c r="H2777">
        <v>1</v>
      </c>
      <c r="I2777" t="s">
        <v>0</v>
      </c>
      <c r="J2777">
        <v>0</v>
      </c>
      <c r="K2777">
        <v>21.5</v>
      </c>
      <c r="L2777" t="s">
        <v>1</v>
      </c>
      <c r="M2777">
        <v>1</v>
      </c>
      <c r="N2777" t="s">
        <v>6261</v>
      </c>
      <c r="O2777">
        <v>1</v>
      </c>
      <c r="P2777" t="str">
        <f>D2777&amp;"-"&amp;F2777&amp;"-"&amp;G2777&amp;"-"&amp;E2777&amp;"-"&amp;H2777</f>
        <v>B2Sigma-21.5-f-0-1</v>
      </c>
      <c r="Q2777" t="str">
        <f>I2777&amp;"-"&amp;K2777&amp;"-"&amp;L2777&amp;"-"&amp;J2777&amp;"-"&amp;M2777</f>
        <v>X2Pi-21.5-e-0-1</v>
      </c>
      <c r="R2777">
        <f>B2777+S2777</f>
        <v>31021.962197241002</v>
      </c>
      <c r="S2777">
        <f>_xlfn.IFNA(VLOOKUP(Q2777,'MARVEL-X'!A$2:I$1400,7,FALSE),VLOOKUP(Q2777,MARVEL!A$2:J$1522,10,FALSE))</f>
        <v>6248.7621972409997</v>
      </c>
      <c r="T2777">
        <f>IF(P2777=P2776,R2777+T2776,R2777)</f>
        <v>93066.578340723994</v>
      </c>
      <c r="U2777">
        <f>IF(P2777=P2776,1+U2776,1)</f>
        <v>3</v>
      </c>
      <c r="V2777" t="str">
        <f t="shared" si="43"/>
        <v/>
      </c>
      <c r="W2777" t="str">
        <f>IF(V2777="","",IF(ABS(V2777-R2777)&gt;W$1,ABS(V2777-R2777),""))</f>
        <v/>
      </c>
      <c r="X2777" t="str">
        <f>Y2777&amp;"-"&amp;Z2777&amp;"-"&amp;AC2777&amp;"-"&amp;AD2777&amp;"-"&amp;AG2777</f>
        <v>21.5-f-B-0-0.5</v>
      </c>
      <c r="Y2777">
        <f>F2777</f>
        <v>21.5</v>
      </c>
      <c r="Z2777" s="2" t="str">
        <f>G2777</f>
        <v>f</v>
      </c>
      <c r="AA2777">
        <f>_xlfn.IFNA(VLOOKUP(X2777,'duo-out'!A$2:Q$5000,5,FALSE),E2777+10*(H2777-1)+1+_xlfn.IFNA(VLOOKUP(D2777,states!A$2:C$10,3,FALSE),1))</f>
        <v>51</v>
      </c>
      <c r="AB2777" t="str">
        <f>IF(V2777="","",V2777)</f>
        <v/>
      </c>
      <c r="AC2777" s="2" t="str">
        <f>_xlfn.IFNA(VLOOKUP(D2777,states!A$2:C$10,2,FALSE),"XX")</f>
        <v>B</v>
      </c>
      <c r="AD2777">
        <f>E2777</f>
        <v>0</v>
      </c>
      <c r="AE2777">
        <f>_xlfn.IFNA(VLOOKUP(D2777,states!A$2:D$10,4,FALSE),0)</f>
        <v>0</v>
      </c>
      <c r="AF2777">
        <v>0.5</v>
      </c>
      <c r="AG2777">
        <f>IF(AE2777=0,AF2777,IF(AE2777=1,IF(F2777=0.5,0.5,IF(H2777=1,0.5,1.5)),IF(F2777=0.5,0.5,IF(H2777=1,2.5,1.5))))</f>
        <v>0.5</v>
      </c>
      <c r="AH2777" s="7">
        <f>IF(AC2777="XX",0,1/C2777^(1/5)*IF(E2777=0,100,1)/(E2777+1)^(1/4))</f>
        <v>114.86983549970351</v>
      </c>
    </row>
    <row r="2778" spans="1:34">
      <c r="A2778">
        <v>6195</v>
      </c>
      <c r="B2778" s="1">
        <v>25331.48</v>
      </c>
      <c r="C2778" s="6">
        <v>0.5</v>
      </c>
      <c r="D2778" t="s">
        <v>4</v>
      </c>
      <c r="E2778">
        <v>0</v>
      </c>
      <c r="F2778">
        <v>21.5</v>
      </c>
      <c r="G2778" t="s">
        <v>2</v>
      </c>
      <c r="H2778">
        <v>1</v>
      </c>
      <c r="I2778" t="s">
        <v>0</v>
      </c>
      <c r="J2778">
        <v>0</v>
      </c>
      <c r="K2778">
        <v>20.5</v>
      </c>
      <c r="L2778" t="s">
        <v>2</v>
      </c>
      <c r="M2778">
        <v>1</v>
      </c>
      <c r="N2778" t="s">
        <v>6251</v>
      </c>
      <c r="O2778">
        <v>1</v>
      </c>
      <c r="P2778" t="str">
        <f>D2778&amp;"-"&amp;F2778&amp;"-"&amp;G2778&amp;"-"&amp;E2778&amp;"-"&amp;H2778</f>
        <v>B2Sigma-21.5-f-0-1</v>
      </c>
      <c r="Q2778" t="str">
        <f>I2778&amp;"-"&amp;K2778&amp;"-"&amp;L2778&amp;"-"&amp;J2778&amp;"-"&amp;M2778</f>
        <v>X2Pi-20.5-f-0-1</v>
      </c>
      <c r="R2778">
        <f>B2778+S2778</f>
        <v>31021.685850279999</v>
      </c>
      <c r="S2778">
        <f>_xlfn.IFNA(VLOOKUP(Q2778,'MARVEL-X'!A$2:I$1400,7,FALSE),VLOOKUP(Q2778,MARVEL!A$2:J$1522,10,FALSE))</f>
        <v>5690.20585028</v>
      </c>
      <c r="T2778">
        <f>IF(P2778=P2777,R2778+T2777,R2778)</f>
        <v>124088.264191004</v>
      </c>
      <c r="U2778">
        <f>IF(P2778=P2777,1+U2777,1)</f>
        <v>4</v>
      </c>
      <c r="V2778">
        <f t="shared" si="43"/>
        <v>31022.066047750999</v>
      </c>
      <c r="W2778">
        <f>IF(V2778="","",IF(ABS(V2778-R2778)&gt;W$1,ABS(V2778-R2778),""))</f>
        <v>0.38019747100042878</v>
      </c>
      <c r="X2778" t="str">
        <f>Y2778&amp;"-"&amp;Z2778&amp;"-"&amp;AC2778&amp;"-"&amp;AD2778&amp;"-"&amp;AG2778</f>
        <v>21.5-f-B-0-0.5</v>
      </c>
      <c r="Y2778">
        <f>F2778</f>
        <v>21.5</v>
      </c>
      <c r="Z2778" s="2" t="str">
        <f>G2778</f>
        <v>f</v>
      </c>
      <c r="AA2778">
        <f>_xlfn.IFNA(VLOOKUP(X2778,'duo-out'!A$2:Q$5000,5,FALSE),E2778+10*(H2778-1)+1+_xlfn.IFNA(VLOOKUP(D2778,states!A$2:C$10,3,FALSE),1))</f>
        <v>51</v>
      </c>
      <c r="AB2778">
        <f>IF(V2778="","",V2778)</f>
        <v>31022.066047750999</v>
      </c>
      <c r="AC2778" s="2" t="str">
        <f>_xlfn.IFNA(VLOOKUP(D2778,states!A$2:C$10,2,FALSE),"XX")</f>
        <v>B</v>
      </c>
      <c r="AD2778">
        <f>E2778</f>
        <v>0</v>
      </c>
      <c r="AE2778">
        <f>_xlfn.IFNA(VLOOKUP(D2778,states!A$2:D$10,4,FALSE),0)</f>
        <v>0</v>
      </c>
      <c r="AF2778">
        <v>0.5</v>
      </c>
      <c r="AG2778">
        <f>IF(AE2778=0,AF2778,IF(AE2778=1,IF(F2778=0.5,0.5,IF(H2778=1,0.5,1.5)),IF(F2778=0.5,0.5,IF(H2778=1,2.5,1.5))))</f>
        <v>0.5</v>
      </c>
      <c r="AH2778" s="7">
        <f>IF(AC2778="XX",0,1/C2778^(1/5)*IF(E2778=0,100,1)/(E2778+1)^(1/4))</f>
        <v>114.86983549970351</v>
      </c>
    </row>
    <row r="2779" spans="1:34">
      <c r="A2779">
        <v>6196</v>
      </c>
      <c r="B2779" s="1">
        <v>25226.27</v>
      </c>
      <c r="C2779" s="6">
        <v>0.5</v>
      </c>
      <c r="D2779" t="s">
        <v>4</v>
      </c>
      <c r="E2779">
        <v>0</v>
      </c>
      <c r="F2779">
        <v>22.5</v>
      </c>
      <c r="G2779" t="s">
        <v>2</v>
      </c>
      <c r="H2779">
        <v>1</v>
      </c>
      <c r="I2779" t="s">
        <v>0</v>
      </c>
      <c r="J2779">
        <v>0</v>
      </c>
      <c r="K2779">
        <v>21.5</v>
      </c>
      <c r="L2779" t="s">
        <v>2</v>
      </c>
      <c r="M2779">
        <v>1</v>
      </c>
      <c r="N2779" t="s">
        <v>6252</v>
      </c>
      <c r="O2779">
        <v>1</v>
      </c>
      <c r="P2779" t="str">
        <f>D2779&amp;"-"&amp;F2779&amp;"-"&amp;G2779&amp;"-"&amp;E2779&amp;"-"&amp;H2779</f>
        <v>B2Sigma-22.5-f-0-1</v>
      </c>
      <c r="Q2779" t="str">
        <f>I2779&amp;"-"&amp;K2779&amp;"-"&amp;L2779&amp;"-"&amp;J2779&amp;"-"&amp;M2779</f>
        <v>X2Pi-21.5-f-0-1</v>
      </c>
      <c r="R2779">
        <f>B2779+S2779</f>
        <v>31460.459577948001</v>
      </c>
      <c r="S2779">
        <f>_xlfn.IFNA(VLOOKUP(Q2779,'MARVEL-X'!A$2:I$1400,7,FALSE),VLOOKUP(Q2779,MARVEL!A$2:J$1522,10,FALSE))</f>
        <v>6234.1895779480001</v>
      </c>
      <c r="T2779">
        <f>IF(P2779=P2778,R2779+T2778,R2779)</f>
        <v>31460.459577948001</v>
      </c>
      <c r="U2779">
        <f>IF(P2779=P2778,1+U2778,1)</f>
        <v>1</v>
      </c>
      <c r="V2779">
        <f t="shared" si="43"/>
        <v>31460.459577948001</v>
      </c>
      <c r="W2779" t="str">
        <f>IF(V2779="","",IF(ABS(V2779-R2779)&gt;W$1,ABS(V2779-R2779),""))</f>
        <v/>
      </c>
      <c r="X2779" t="str">
        <f>Y2779&amp;"-"&amp;Z2779&amp;"-"&amp;AC2779&amp;"-"&amp;AD2779&amp;"-"&amp;AG2779</f>
        <v>22.5-f-B-0-0.5</v>
      </c>
      <c r="Y2779">
        <f>F2779</f>
        <v>22.5</v>
      </c>
      <c r="Z2779" s="2" t="str">
        <f>G2779</f>
        <v>f</v>
      </c>
      <c r="AA2779">
        <f>_xlfn.IFNA(VLOOKUP(X2779,'duo-out'!A$2:Q$5000,5,FALSE),E2779+10*(H2779-1)+1+_xlfn.IFNA(VLOOKUP(D2779,states!A$2:C$10,3,FALSE),1))</f>
        <v>51</v>
      </c>
      <c r="AB2779">
        <f>IF(V2779="","",V2779)</f>
        <v>31460.459577948001</v>
      </c>
      <c r="AC2779" s="2" t="str">
        <f>_xlfn.IFNA(VLOOKUP(D2779,states!A$2:C$10,2,FALSE),"XX")</f>
        <v>B</v>
      </c>
      <c r="AD2779">
        <f>E2779</f>
        <v>0</v>
      </c>
      <c r="AE2779">
        <f>_xlfn.IFNA(VLOOKUP(D2779,states!A$2:D$10,4,FALSE),0)</f>
        <v>0</v>
      </c>
      <c r="AF2779">
        <v>0.5</v>
      </c>
      <c r="AG2779">
        <f>IF(AE2779=0,AF2779,IF(AE2779=1,IF(F2779=0.5,0.5,IF(H2779=1,0.5,1.5)),IF(F2779=0.5,0.5,IF(H2779=1,2.5,1.5))))</f>
        <v>0.5</v>
      </c>
      <c r="AH2779" s="7">
        <f>IF(AC2779="XX",0,1/C2779^(1/5)*IF(E2779=0,100,1)/(E2779+1)^(1/4))</f>
        <v>114.86983549970351</v>
      </c>
    </row>
    <row r="2780" spans="1:34">
      <c r="A2780">
        <v>21</v>
      </c>
      <c r="B2780" s="1">
        <v>20724.873</v>
      </c>
      <c r="C2780" s="6">
        <v>5.0000000000000001E-3</v>
      </c>
      <c r="D2780" t="s">
        <v>6414</v>
      </c>
      <c r="E2780">
        <v>2</v>
      </c>
      <c r="F2780">
        <v>3.5</v>
      </c>
      <c r="G2780" t="s">
        <v>1</v>
      </c>
      <c r="H2780">
        <v>2</v>
      </c>
      <c r="I2780" t="s">
        <v>0</v>
      </c>
      <c r="J2780">
        <v>3</v>
      </c>
      <c r="K2780">
        <v>1.5</v>
      </c>
      <c r="L2780" t="s">
        <v>1</v>
      </c>
      <c r="M2780">
        <v>2</v>
      </c>
      <c r="N2780" t="s">
        <v>76</v>
      </c>
      <c r="O2780">
        <v>-1</v>
      </c>
      <c r="P2780" t="str">
        <f>D2780&amp;"-"&amp;F2780&amp;"-"&amp;G2780&amp;"-"&amp;E2780&amp;"-"&amp;H2780</f>
        <v>A2Delta-tmp-3.5-e-2-2</v>
      </c>
      <c r="Q2780" t="str">
        <f>I2780&amp;"-"&amp;K2780&amp;"-"&amp;L2780&amp;"-"&amp;J2780&amp;"-"&amp;M2780</f>
        <v>X2Pi-1.5-e-3-2</v>
      </c>
      <c r="R2780">
        <f>B2780+S2780</f>
        <v>28605.060498831997</v>
      </c>
      <c r="S2780">
        <f>_xlfn.IFNA(VLOOKUP(Q2780,'MARVEL-X'!A$2:I$1400,7,FALSE),VLOOKUP(Q2780,MARVEL!A$2:J$1522,10,FALSE))</f>
        <v>7880.1874988319996</v>
      </c>
      <c r="T2780">
        <f>IF(P2780=P2779,R2780+T2779,R2780)</f>
        <v>28605.060498831997</v>
      </c>
      <c r="U2780">
        <f>IF(P2780=P2779,1+U2779,1)</f>
        <v>1</v>
      </c>
      <c r="V2780">
        <f t="shared" si="43"/>
        <v>28605.060498831997</v>
      </c>
      <c r="W2780" t="str">
        <f>IF(V2780="","",IF(ABS(V2780-R2780)&gt;W$1,ABS(V2780-R2780),""))</f>
        <v/>
      </c>
      <c r="X2780" t="str">
        <f>Y2780&amp;"-"&amp;Z2780&amp;"-"&amp;AC2780&amp;"-"&amp;AD2780&amp;"-"&amp;AG2780</f>
        <v>3.5-e-XX-2-0.5</v>
      </c>
      <c r="Y2780">
        <f>F2780</f>
        <v>3.5</v>
      </c>
      <c r="Z2780" s="2" t="str">
        <f>G2780</f>
        <v>e</v>
      </c>
      <c r="AA2780">
        <f>_xlfn.IFNA(VLOOKUP(X2780,'duo-out'!A$2:Q$5000,5,FALSE),E2780+10*(H2780-1)+1+_xlfn.IFNA(VLOOKUP(D2780,states!A$2:C$10,3,FALSE),1))</f>
        <v>14</v>
      </c>
      <c r="AB2780">
        <f>IF(V2780="","",V2780)</f>
        <v>28605.060498831997</v>
      </c>
      <c r="AC2780" s="2" t="str">
        <f>_xlfn.IFNA(VLOOKUP(D2780,states!A$2:C$10,2,FALSE),"XX")</f>
        <v>XX</v>
      </c>
      <c r="AD2780">
        <f>E2780</f>
        <v>2</v>
      </c>
      <c r="AE2780">
        <f>_xlfn.IFNA(VLOOKUP(D2780,states!A$2:D$10,4,FALSE),0)</f>
        <v>0</v>
      </c>
      <c r="AF2780">
        <v>0.5</v>
      </c>
      <c r="AG2780">
        <f>IF(AE2780=0,AF2780,IF(AE2780=1,IF(F2780=0.5,0.5,IF(H2780=1,0.5,1.5)),IF(F2780=0.5,0.5,IF(H2780=1,2.5,1.5))))</f>
        <v>0.5</v>
      </c>
      <c r="AH2780" s="7">
        <f>IF(AC2780="XX",0,1/C2780^(1/5)*IF(E2780=0,100,1)/(E2780+1)^(1/4))</f>
        <v>0</v>
      </c>
    </row>
    <row r="2781" spans="1:34">
      <c r="A2781">
        <v>18</v>
      </c>
      <c r="B2781" s="1">
        <v>20724.661</v>
      </c>
      <c r="C2781" s="6">
        <v>5.0000000000000001E-3</v>
      </c>
      <c r="D2781" t="s">
        <v>6414</v>
      </c>
      <c r="E2781">
        <v>2</v>
      </c>
      <c r="F2781">
        <v>3.5</v>
      </c>
      <c r="G2781" t="s">
        <v>2</v>
      </c>
      <c r="H2781">
        <v>2</v>
      </c>
      <c r="I2781" t="s">
        <v>0</v>
      </c>
      <c r="J2781">
        <v>3</v>
      </c>
      <c r="K2781">
        <v>1.5</v>
      </c>
      <c r="L2781" t="s">
        <v>2</v>
      </c>
      <c r="M2781">
        <v>2</v>
      </c>
      <c r="N2781" t="s">
        <v>73</v>
      </c>
      <c r="O2781">
        <v>-1</v>
      </c>
      <c r="P2781" t="str">
        <f>D2781&amp;"-"&amp;F2781&amp;"-"&amp;G2781&amp;"-"&amp;E2781&amp;"-"&amp;H2781</f>
        <v>A2Delta-tmp-3.5-f-2-2</v>
      </c>
      <c r="Q2781" t="str">
        <f>I2781&amp;"-"&amp;K2781&amp;"-"&amp;L2781&amp;"-"&amp;J2781&amp;"-"&amp;M2781</f>
        <v>X2Pi-1.5-f-3-2</v>
      </c>
      <c r="R2781">
        <f>B2781+S2781</f>
        <v>28605.063252312</v>
      </c>
      <c r="S2781">
        <f>_xlfn.IFNA(VLOOKUP(Q2781,'MARVEL-X'!A$2:I$1400,7,FALSE),VLOOKUP(Q2781,MARVEL!A$2:J$1522,10,FALSE))</f>
        <v>7880.4022523120002</v>
      </c>
      <c r="T2781">
        <f>IF(P2781=P2780,R2781+T2780,R2781)</f>
        <v>28605.063252312</v>
      </c>
      <c r="U2781">
        <f>IF(P2781=P2780,1+U2780,1)</f>
        <v>1</v>
      </c>
      <c r="V2781">
        <f t="shared" si="43"/>
        <v>28605.063252312</v>
      </c>
      <c r="W2781" t="str">
        <f>IF(V2781="","",IF(ABS(V2781-R2781)&gt;W$1,ABS(V2781-R2781),""))</f>
        <v/>
      </c>
      <c r="X2781" t="str">
        <f>Y2781&amp;"-"&amp;Z2781&amp;"-"&amp;AC2781&amp;"-"&amp;AD2781&amp;"-"&amp;AG2781</f>
        <v>3.5-f-XX-2-0.5</v>
      </c>
      <c r="Y2781">
        <f>F2781</f>
        <v>3.5</v>
      </c>
      <c r="Z2781" s="2" t="str">
        <f>G2781</f>
        <v>f</v>
      </c>
      <c r="AA2781">
        <f>_xlfn.IFNA(VLOOKUP(X2781,'duo-out'!A$2:Q$5000,5,FALSE),E2781+10*(H2781-1)+1+_xlfn.IFNA(VLOOKUP(D2781,states!A$2:C$10,3,FALSE),1))</f>
        <v>14</v>
      </c>
      <c r="AB2781">
        <f>IF(V2781="","",V2781)</f>
        <v>28605.063252312</v>
      </c>
      <c r="AC2781" s="2" t="str">
        <f>_xlfn.IFNA(VLOOKUP(D2781,states!A$2:C$10,2,FALSE),"XX")</f>
        <v>XX</v>
      </c>
      <c r="AD2781">
        <f>E2781</f>
        <v>2</v>
      </c>
      <c r="AE2781">
        <f>_xlfn.IFNA(VLOOKUP(D2781,states!A$2:D$10,4,FALSE),0)</f>
        <v>0</v>
      </c>
      <c r="AF2781">
        <v>0.5</v>
      </c>
      <c r="AG2781">
        <f>IF(AE2781=0,AF2781,IF(AE2781=1,IF(F2781=0.5,0.5,IF(H2781=1,0.5,1.5)),IF(F2781=0.5,0.5,IF(H2781=1,2.5,1.5))))</f>
        <v>0.5</v>
      </c>
      <c r="AH2781" s="7">
        <f>IF(AC2781="XX",0,1/C2781^(1/5)*IF(E2781=0,100,1)/(E2781+1)^(1/4))</f>
        <v>0</v>
      </c>
    </row>
    <row r="2782" spans="1:34">
      <c r="A2782">
        <v>293</v>
      </c>
      <c r="B2782" s="1">
        <v>22369.74</v>
      </c>
      <c r="C2782" s="6">
        <v>0.5</v>
      </c>
      <c r="D2782" t="s">
        <v>6414</v>
      </c>
      <c r="E2782">
        <v>4</v>
      </c>
      <c r="F2782">
        <v>9.5</v>
      </c>
      <c r="G2782" t="s">
        <v>2</v>
      </c>
      <c r="H2782">
        <v>2</v>
      </c>
      <c r="I2782" t="s">
        <v>0</v>
      </c>
      <c r="J2782">
        <v>4</v>
      </c>
      <c r="K2782">
        <v>10.5</v>
      </c>
      <c r="L2782" t="s">
        <v>2</v>
      </c>
      <c r="M2782">
        <v>2</v>
      </c>
      <c r="N2782" t="s">
        <v>348</v>
      </c>
      <c r="O2782">
        <v>-1</v>
      </c>
      <c r="P2782" t="str">
        <f>D2782&amp;"-"&amp;F2782&amp;"-"&amp;G2782&amp;"-"&amp;E2782&amp;"-"&amp;H2782</f>
        <v>A2Delta-tmp-9.5-f-4-2</v>
      </c>
      <c r="Q2782" t="str">
        <f>I2782&amp;"-"&amp;K2782&amp;"-"&amp;L2782&amp;"-"&amp;J2782&amp;"-"&amp;M2782</f>
        <v>X2Pi-10.5-f-4-2</v>
      </c>
      <c r="R2782">
        <f>B2782+S2782</f>
        <v>34110.659572061006</v>
      </c>
      <c r="S2782">
        <f>_xlfn.IFNA(VLOOKUP(Q2782,'MARVEL-X'!A$2:I$1400,7,FALSE),VLOOKUP(Q2782,MARVEL!A$2:J$1522,10,FALSE))</f>
        <v>11740.919572061001</v>
      </c>
      <c r="T2782">
        <f>IF(P2782=P2781,R2782+T2781,R2782)</f>
        <v>34110.659572061006</v>
      </c>
      <c r="U2782">
        <f>IF(P2782=P2781,1+U2781,1)</f>
        <v>1</v>
      </c>
      <c r="V2782">
        <f t="shared" si="43"/>
        <v>34110.659572061006</v>
      </c>
      <c r="W2782" t="str">
        <f>IF(V2782="","",IF(ABS(V2782-R2782)&gt;W$1,ABS(V2782-R2782),""))</f>
        <v/>
      </c>
      <c r="X2782" t="str">
        <f>Y2782&amp;"-"&amp;Z2782&amp;"-"&amp;AC2782&amp;"-"&amp;AD2782&amp;"-"&amp;AG2782</f>
        <v>9.5-f-XX-4-0.5</v>
      </c>
      <c r="Y2782">
        <f>F2782</f>
        <v>9.5</v>
      </c>
      <c r="Z2782" s="2" t="str">
        <f>G2782</f>
        <v>f</v>
      </c>
      <c r="AA2782">
        <f>_xlfn.IFNA(VLOOKUP(X2782,'duo-out'!A$2:Q$5000,5,FALSE),E2782+10*(H2782-1)+1+_xlfn.IFNA(VLOOKUP(D2782,states!A$2:C$10,3,FALSE),1))</f>
        <v>16</v>
      </c>
      <c r="AB2782">
        <f>IF(V2782="","",V2782)</f>
        <v>34110.659572061006</v>
      </c>
      <c r="AC2782" s="2" t="str">
        <f>_xlfn.IFNA(VLOOKUP(D2782,states!A$2:C$10,2,FALSE),"XX")</f>
        <v>XX</v>
      </c>
      <c r="AD2782">
        <f>E2782</f>
        <v>4</v>
      </c>
      <c r="AE2782">
        <f>_xlfn.IFNA(VLOOKUP(D2782,states!A$2:D$10,4,FALSE),0)</f>
        <v>0</v>
      </c>
      <c r="AF2782">
        <v>0.5</v>
      </c>
      <c r="AG2782">
        <f>IF(AE2782=0,AF2782,IF(AE2782=1,IF(F2782=0.5,0.5,IF(H2782=1,0.5,1.5)),IF(F2782=0.5,0.5,IF(H2782=1,2.5,1.5))))</f>
        <v>0.5</v>
      </c>
      <c r="AH2782" s="7">
        <f>IF(AC2782="XX",0,1/C2782^(1/5)*IF(E2782=0,100,1)/(E2782+1)^(1/4))</f>
        <v>0</v>
      </c>
    </row>
    <row r="2783" spans="1:34">
      <c r="A2783">
        <v>245</v>
      </c>
      <c r="B2783" s="1">
        <v>22796.27</v>
      </c>
      <c r="C2783" s="6">
        <v>0.5</v>
      </c>
      <c r="D2783" t="s">
        <v>6414</v>
      </c>
      <c r="E2783">
        <v>2</v>
      </c>
      <c r="F2783">
        <v>11.5</v>
      </c>
      <c r="G2783" t="s">
        <v>2</v>
      </c>
      <c r="H2783">
        <v>2</v>
      </c>
      <c r="I2783" t="s">
        <v>0</v>
      </c>
      <c r="J2783">
        <v>2</v>
      </c>
      <c r="K2783">
        <v>12.5</v>
      </c>
      <c r="L2783" t="s">
        <v>2</v>
      </c>
      <c r="M2783">
        <v>2</v>
      </c>
      <c r="N2783" t="s">
        <v>300</v>
      </c>
      <c r="O2783">
        <v>-1</v>
      </c>
      <c r="P2783" t="str">
        <f>D2783&amp;"-"&amp;F2783&amp;"-"&amp;G2783&amp;"-"&amp;E2783&amp;"-"&amp;H2783</f>
        <v>A2Delta-tmp-11.5-f-2-2</v>
      </c>
      <c r="Q2783" t="str">
        <f>I2783&amp;"-"&amp;K2783&amp;"-"&amp;L2783&amp;"-"&amp;J2783&amp;"-"&amp;M2783</f>
        <v>X2Pi-12.5-f-2-2</v>
      </c>
      <c r="R2783">
        <f>B2783+S2783</f>
        <v>30469.109611405001</v>
      </c>
      <c r="S2783">
        <f>_xlfn.IFNA(VLOOKUP(Q2783,'MARVEL-X'!A$2:I$1400,7,FALSE),VLOOKUP(Q2783,MARVEL!A$2:J$1522,10,FALSE))</f>
        <v>7672.8396114050001</v>
      </c>
      <c r="T2783">
        <f>IF(P2783=P2782,R2783+T2782,R2783)</f>
        <v>30469.109611405001</v>
      </c>
      <c r="U2783">
        <f>IF(P2783=P2782,1+U2782,1)</f>
        <v>1</v>
      </c>
      <c r="V2783">
        <f t="shared" si="43"/>
        <v>30469.109611405001</v>
      </c>
      <c r="W2783" t="str">
        <f>IF(V2783="","",IF(ABS(V2783-R2783)&gt;W$1,ABS(V2783-R2783),""))</f>
        <v/>
      </c>
      <c r="X2783" t="str">
        <f>Y2783&amp;"-"&amp;Z2783&amp;"-"&amp;AC2783&amp;"-"&amp;AD2783&amp;"-"&amp;AG2783</f>
        <v>11.5-f-XX-2-0.5</v>
      </c>
      <c r="Y2783">
        <f>F2783</f>
        <v>11.5</v>
      </c>
      <c r="Z2783" s="2" t="str">
        <f>G2783</f>
        <v>f</v>
      </c>
      <c r="AA2783">
        <f>_xlfn.IFNA(VLOOKUP(X2783,'duo-out'!A$2:Q$5000,5,FALSE),E2783+10*(H2783-1)+1+_xlfn.IFNA(VLOOKUP(D2783,states!A$2:C$10,3,FALSE),1))</f>
        <v>14</v>
      </c>
      <c r="AB2783">
        <f>IF(V2783="","",V2783)</f>
        <v>30469.109611405001</v>
      </c>
      <c r="AC2783" s="2" t="str">
        <f>_xlfn.IFNA(VLOOKUP(D2783,states!A$2:C$10,2,FALSE),"XX")</f>
        <v>XX</v>
      </c>
      <c r="AD2783">
        <f>E2783</f>
        <v>2</v>
      </c>
      <c r="AE2783">
        <f>_xlfn.IFNA(VLOOKUP(D2783,states!A$2:D$10,4,FALSE),0)</f>
        <v>0</v>
      </c>
      <c r="AF2783">
        <v>0.5</v>
      </c>
      <c r="AG2783">
        <f>IF(AE2783=0,AF2783,IF(AE2783=1,IF(F2783=0.5,0.5,IF(H2783=1,0.5,1.5)),IF(F2783=0.5,0.5,IF(H2783=1,2.5,1.5))))</f>
        <v>0.5</v>
      </c>
      <c r="AH2783" s="7">
        <f>IF(AC2783="XX",0,1/C2783^(1/5)*IF(E2783=0,100,1)/(E2783+1)^(1/4))</f>
        <v>0</v>
      </c>
    </row>
    <row r="2784" spans="1:34">
      <c r="A2784">
        <v>294</v>
      </c>
      <c r="B2784" s="1">
        <v>22197.439999999999</v>
      </c>
      <c r="C2784" s="6">
        <v>0.5</v>
      </c>
      <c r="D2784" t="s">
        <v>6414</v>
      </c>
      <c r="E2784">
        <v>4</v>
      </c>
      <c r="F2784">
        <v>13.5</v>
      </c>
      <c r="G2784" t="s">
        <v>2</v>
      </c>
      <c r="H2784">
        <v>2</v>
      </c>
      <c r="I2784" t="s">
        <v>0</v>
      </c>
      <c r="J2784">
        <v>4</v>
      </c>
      <c r="K2784">
        <v>14.5</v>
      </c>
      <c r="L2784" t="s">
        <v>2</v>
      </c>
      <c r="M2784">
        <v>2</v>
      </c>
      <c r="N2784" t="s">
        <v>349</v>
      </c>
      <c r="O2784">
        <v>-1</v>
      </c>
      <c r="P2784" t="str">
        <f>D2784&amp;"-"&amp;F2784&amp;"-"&amp;G2784&amp;"-"&amp;E2784&amp;"-"&amp;H2784</f>
        <v>A2Delta-tmp-13.5-f-4-2</v>
      </c>
      <c r="Q2784" t="str">
        <f>I2784&amp;"-"&amp;K2784&amp;"-"&amp;L2784&amp;"-"&amp;J2784&amp;"-"&amp;M2784</f>
        <v>X2Pi-14.5-f-4-2</v>
      </c>
      <c r="R2784">
        <f>B2784+S2784</f>
        <v>35191.743611405996</v>
      </c>
      <c r="S2784">
        <f>_xlfn.IFNA(VLOOKUP(Q2784,'MARVEL-X'!A$2:I$1400,7,FALSE),VLOOKUP(Q2784,MARVEL!A$2:J$1522,10,FALSE))</f>
        <v>12994.303611406</v>
      </c>
      <c r="T2784">
        <f>IF(P2784=P2783,R2784+T2783,R2784)</f>
        <v>35191.743611405996</v>
      </c>
      <c r="U2784">
        <f>IF(P2784=P2783,1+U2783,1)</f>
        <v>1</v>
      </c>
      <c r="V2784" t="str">
        <f t="shared" si="43"/>
        <v/>
      </c>
      <c r="W2784" t="str">
        <f>IF(V2784="","",IF(ABS(V2784-R2784)&gt;W$1,ABS(V2784-R2784),""))</f>
        <v/>
      </c>
      <c r="X2784" t="str">
        <f>Y2784&amp;"-"&amp;Z2784&amp;"-"&amp;AC2784&amp;"-"&amp;AD2784&amp;"-"&amp;AG2784</f>
        <v>13.5-f-XX-4-0.5</v>
      </c>
      <c r="Y2784">
        <f>F2784</f>
        <v>13.5</v>
      </c>
      <c r="Z2784" s="2" t="str">
        <f>G2784</f>
        <v>f</v>
      </c>
      <c r="AA2784">
        <f>_xlfn.IFNA(VLOOKUP(X2784,'duo-out'!A$2:Q$5000,5,FALSE),E2784+10*(H2784-1)+1+_xlfn.IFNA(VLOOKUP(D2784,states!A$2:C$10,3,FALSE),1))</f>
        <v>16</v>
      </c>
      <c r="AB2784" t="str">
        <f>IF(V2784="","",V2784)</f>
        <v/>
      </c>
      <c r="AC2784" s="2" t="str">
        <f>_xlfn.IFNA(VLOOKUP(D2784,states!A$2:C$10,2,FALSE),"XX")</f>
        <v>XX</v>
      </c>
      <c r="AD2784">
        <f>E2784</f>
        <v>4</v>
      </c>
      <c r="AE2784">
        <f>_xlfn.IFNA(VLOOKUP(D2784,states!A$2:D$10,4,FALSE),0)</f>
        <v>0</v>
      </c>
      <c r="AF2784">
        <v>0.5</v>
      </c>
      <c r="AG2784">
        <f>IF(AE2784=0,AF2784,IF(AE2784=1,IF(F2784=0.5,0.5,IF(H2784=1,0.5,1.5)),IF(F2784=0.5,0.5,IF(H2784=1,2.5,1.5))))</f>
        <v>0.5</v>
      </c>
      <c r="AH2784" s="7">
        <f>IF(AC2784="XX",0,1/C2784^(1/5)*IF(E2784=0,100,1)/(E2784+1)^(1/4))</f>
        <v>0</v>
      </c>
    </row>
    <row r="2785" spans="1:34">
      <c r="A2785">
        <v>283</v>
      </c>
      <c r="B2785" s="1">
        <v>22859.29</v>
      </c>
      <c r="C2785" s="6">
        <v>0.5</v>
      </c>
      <c r="D2785" t="s">
        <v>6414</v>
      </c>
      <c r="E2785">
        <v>4</v>
      </c>
      <c r="F2785">
        <v>13.5</v>
      </c>
      <c r="G2785" t="s">
        <v>2</v>
      </c>
      <c r="H2785">
        <v>2</v>
      </c>
      <c r="I2785" t="s">
        <v>0</v>
      </c>
      <c r="J2785">
        <v>4</v>
      </c>
      <c r="K2785">
        <v>12.5</v>
      </c>
      <c r="L2785" t="s">
        <v>2</v>
      </c>
      <c r="M2785">
        <v>2</v>
      </c>
      <c r="N2785" t="s">
        <v>338</v>
      </c>
      <c r="O2785">
        <v>-1</v>
      </c>
      <c r="P2785" t="str">
        <f>D2785&amp;"-"&amp;F2785&amp;"-"&amp;G2785&amp;"-"&amp;E2785&amp;"-"&amp;H2785</f>
        <v>A2Delta-tmp-13.5-f-4-2</v>
      </c>
      <c r="Q2785" t="str">
        <f>I2785&amp;"-"&amp;K2785&amp;"-"&amp;L2785&amp;"-"&amp;J2785&amp;"-"&amp;M2785</f>
        <v>X2Pi-12.5-f-4-2</v>
      </c>
      <c r="R2785">
        <f>B2785+S2785</f>
        <v>35184.361611403001</v>
      </c>
      <c r="S2785">
        <f>_xlfn.IFNA(VLOOKUP(Q2785,'MARVEL-X'!A$2:I$1400,7,FALSE),VLOOKUP(Q2785,MARVEL!A$2:J$1522,10,FALSE))</f>
        <v>12325.071611403</v>
      </c>
      <c r="T2785">
        <f>IF(P2785=P2784,R2785+T2784,R2785)</f>
        <v>70376.105222808997</v>
      </c>
      <c r="U2785">
        <f>IF(P2785=P2784,1+U2784,1)</f>
        <v>2</v>
      </c>
      <c r="V2785">
        <f t="shared" si="43"/>
        <v>35188.052611404499</v>
      </c>
      <c r="W2785">
        <f>IF(V2785="","",IF(ABS(V2785-R2785)&gt;W$1,ABS(V2785-R2785),""))</f>
        <v>3.6910000014977413</v>
      </c>
      <c r="X2785" t="str">
        <f>Y2785&amp;"-"&amp;Z2785&amp;"-"&amp;AC2785&amp;"-"&amp;AD2785&amp;"-"&amp;AG2785</f>
        <v>13.5-f-XX-4-0.5</v>
      </c>
      <c r="Y2785">
        <f>F2785</f>
        <v>13.5</v>
      </c>
      <c r="Z2785" s="2" t="str">
        <f>G2785</f>
        <v>f</v>
      </c>
      <c r="AA2785">
        <f>_xlfn.IFNA(VLOOKUP(X2785,'duo-out'!A$2:Q$5000,5,FALSE),E2785+10*(H2785-1)+1+_xlfn.IFNA(VLOOKUP(D2785,states!A$2:C$10,3,FALSE),1))</f>
        <v>16</v>
      </c>
      <c r="AB2785">
        <f>IF(V2785="","",V2785)</f>
        <v>35188.052611404499</v>
      </c>
      <c r="AC2785" s="2" t="str">
        <f>_xlfn.IFNA(VLOOKUP(D2785,states!A$2:C$10,2,FALSE),"XX")</f>
        <v>XX</v>
      </c>
      <c r="AD2785">
        <f>E2785</f>
        <v>4</v>
      </c>
      <c r="AE2785">
        <f>_xlfn.IFNA(VLOOKUP(D2785,states!A$2:D$10,4,FALSE),0)</f>
        <v>0</v>
      </c>
      <c r="AF2785">
        <v>0.5</v>
      </c>
      <c r="AG2785">
        <f>IF(AE2785=0,AF2785,IF(AE2785=1,IF(F2785=0.5,0.5,IF(H2785=1,0.5,1.5)),IF(F2785=0.5,0.5,IF(H2785=1,2.5,1.5))))</f>
        <v>0.5</v>
      </c>
      <c r="AH2785" s="7">
        <f>IF(AC2785="XX",0,1/C2785^(1/5)*IF(E2785=0,100,1)/(E2785+1)^(1/4))</f>
        <v>0</v>
      </c>
    </row>
    <row r="2786" spans="1:34">
      <c r="A2786">
        <v>3968</v>
      </c>
      <c r="B2786" s="1">
        <v>20367.736499999999</v>
      </c>
      <c r="C2786" s="6">
        <v>1.2880000000000001E-2</v>
      </c>
      <c r="D2786" t="s">
        <v>3</v>
      </c>
      <c r="E2786">
        <v>0</v>
      </c>
      <c r="F2786">
        <v>1.5</v>
      </c>
      <c r="G2786" t="s">
        <v>1</v>
      </c>
      <c r="H2786">
        <v>2</v>
      </c>
      <c r="I2786" t="s">
        <v>0</v>
      </c>
      <c r="J2786">
        <v>1</v>
      </c>
      <c r="K2786">
        <v>2.5</v>
      </c>
      <c r="L2786" t="s">
        <v>1</v>
      </c>
      <c r="M2786">
        <v>2</v>
      </c>
      <c r="N2786" t="s">
        <v>4024</v>
      </c>
      <c r="O2786">
        <v>1</v>
      </c>
      <c r="P2786" t="str">
        <f>D2786&amp;"-"&amp;F2786&amp;"-"&amp;G2786&amp;"-"&amp;E2786&amp;"-"&amp;H2786</f>
        <v>A2Delta-1.5-e-0-2</v>
      </c>
      <c r="Q2786" t="str">
        <f>I2786&amp;"-"&amp;K2786&amp;"-"&amp;L2786&amp;"-"&amp;J2786&amp;"-"&amp;M2786</f>
        <v>X2Pi-2.5-e-1-2</v>
      </c>
      <c r="R2786">
        <f>B2786+S2786</f>
        <v>23247.648617620998</v>
      </c>
      <c r="S2786">
        <f>_xlfn.IFNA(VLOOKUP(Q2786,'MARVEL-X'!A$2:I$1400,7,FALSE),VLOOKUP(Q2786,MARVEL!A$2:J$1522,10,FALSE))</f>
        <v>2879.9121176210001</v>
      </c>
      <c r="T2786">
        <f>IF(P2786=P2785,R2786+T2785,R2786)</f>
        <v>23247.648617620998</v>
      </c>
      <c r="U2786">
        <f>IF(P2786=P2785,1+U2785,1)</f>
        <v>1</v>
      </c>
      <c r="V2786" t="str">
        <f t="shared" si="43"/>
        <v/>
      </c>
      <c r="W2786" t="str">
        <f>IF(V2786="","",IF(ABS(V2786-R2786)&gt;W$1,ABS(V2786-R2786),""))</f>
        <v/>
      </c>
      <c r="X2786" t="str">
        <f>Y2786&amp;"-"&amp;Z2786&amp;"-"&amp;AC2786&amp;"-"&amp;AD2786&amp;"-"&amp;AG2786</f>
        <v>1.5-e-A-0-1.5</v>
      </c>
      <c r="Y2786">
        <f>F2786</f>
        <v>1.5</v>
      </c>
      <c r="Z2786" s="2" t="str">
        <f>G2786</f>
        <v>e</v>
      </c>
      <c r="AA2786">
        <f>_xlfn.IFNA(VLOOKUP(X2786,'duo-out'!A$2:Q$5000,5,FALSE),E2786+10*(H2786-1)+1+_xlfn.IFNA(VLOOKUP(D2786,states!A$2:C$10,3,FALSE),1))</f>
        <v>51</v>
      </c>
      <c r="AB2786" t="str">
        <f>IF(V2786="","",V2786)</f>
        <v/>
      </c>
      <c r="AC2786" s="2" t="str">
        <f>_xlfn.IFNA(VLOOKUP(D2786,states!A$2:C$10,2,FALSE),"XX")</f>
        <v>A</v>
      </c>
      <c r="AD2786">
        <f>E2786</f>
        <v>0</v>
      </c>
      <c r="AE2786">
        <f>_xlfn.IFNA(VLOOKUP(D2786,states!A$2:D$10,4,FALSE),0)</f>
        <v>2</v>
      </c>
      <c r="AF2786">
        <v>0.5</v>
      </c>
      <c r="AG2786">
        <f>IF(AE2786=0,AF2786,IF(AE2786=1,IF(F2786=0.5,0.5,IF(H2786=1,0.5,1.5)),IF(F2786=0.5,0.5,IF(H2786=1,2.5,1.5))))</f>
        <v>1.5</v>
      </c>
      <c r="AH2786" s="7">
        <f>IF(AC2786="XX",0,1/C2786^(1/5)*IF(E2786=0,100,1)/(E2786+1)^(1/4))</f>
        <v>238.79038040580079</v>
      </c>
    </row>
    <row r="2787" spans="1:34">
      <c r="A2787">
        <v>3936</v>
      </c>
      <c r="B2787" s="1">
        <v>20450.5324</v>
      </c>
      <c r="C2787" s="6">
        <v>1.5800000000000002E-2</v>
      </c>
      <c r="D2787" t="s">
        <v>3</v>
      </c>
      <c r="E2787">
        <v>0</v>
      </c>
      <c r="F2787">
        <v>1.5</v>
      </c>
      <c r="G2787" t="s">
        <v>1</v>
      </c>
      <c r="H2787">
        <v>2</v>
      </c>
      <c r="I2787" t="s">
        <v>0</v>
      </c>
      <c r="J2787">
        <v>1</v>
      </c>
      <c r="K2787">
        <v>1.5</v>
      </c>
      <c r="L2787" t="s">
        <v>2</v>
      </c>
      <c r="M2787">
        <v>2</v>
      </c>
      <c r="N2787" t="s">
        <v>3992</v>
      </c>
      <c r="O2787">
        <v>1</v>
      </c>
      <c r="P2787" t="str">
        <f>D2787&amp;"-"&amp;F2787&amp;"-"&amp;G2787&amp;"-"&amp;E2787&amp;"-"&amp;H2787</f>
        <v>A2Delta-1.5-e-0-2</v>
      </c>
      <c r="Q2787" t="str">
        <f>I2787&amp;"-"&amp;K2787&amp;"-"&amp;L2787&amp;"-"&amp;J2787&amp;"-"&amp;M2787</f>
        <v>X2Pi-1.5-f-1-2</v>
      </c>
      <c r="R2787">
        <f>B2787+S2787</f>
        <v>23247.651018375</v>
      </c>
      <c r="S2787">
        <f>_xlfn.IFNA(VLOOKUP(Q2787,'MARVEL-X'!A$2:I$1400,7,FALSE),VLOOKUP(Q2787,MARVEL!A$2:J$1522,10,FALSE))</f>
        <v>2797.1186183750001</v>
      </c>
      <c r="T2787">
        <f>IF(P2787=P2786,R2787+T2786,R2787)</f>
        <v>46495.299635995994</v>
      </c>
      <c r="U2787">
        <f>IF(P2787=P2786,1+U2786,1)</f>
        <v>2</v>
      </c>
      <c r="V2787" t="str">
        <f t="shared" si="43"/>
        <v/>
      </c>
      <c r="W2787" t="str">
        <f>IF(V2787="","",IF(ABS(V2787-R2787)&gt;W$1,ABS(V2787-R2787),""))</f>
        <v/>
      </c>
      <c r="X2787" t="str">
        <f>Y2787&amp;"-"&amp;Z2787&amp;"-"&amp;AC2787&amp;"-"&amp;AD2787&amp;"-"&amp;AG2787</f>
        <v>1.5-e-A-0-1.5</v>
      </c>
      <c r="Y2787">
        <f>F2787</f>
        <v>1.5</v>
      </c>
      <c r="Z2787" s="2" t="str">
        <f>G2787</f>
        <v>e</v>
      </c>
      <c r="AA2787">
        <f>_xlfn.IFNA(VLOOKUP(X2787,'duo-out'!A$2:Q$5000,5,FALSE),E2787+10*(H2787-1)+1+_xlfn.IFNA(VLOOKUP(D2787,states!A$2:C$10,3,FALSE),1))</f>
        <v>51</v>
      </c>
      <c r="AB2787" t="str">
        <f>IF(V2787="","",V2787)</f>
        <v/>
      </c>
      <c r="AC2787" s="2" t="str">
        <f>_xlfn.IFNA(VLOOKUP(D2787,states!A$2:C$10,2,FALSE),"XX")</f>
        <v>A</v>
      </c>
      <c r="AD2787">
        <f>E2787</f>
        <v>0</v>
      </c>
      <c r="AE2787">
        <f>_xlfn.IFNA(VLOOKUP(D2787,states!A$2:D$10,4,FALSE),0)</f>
        <v>2</v>
      </c>
      <c r="AF2787">
        <v>0.5</v>
      </c>
      <c r="AG2787">
        <f>IF(AE2787=0,AF2787,IF(AE2787=1,IF(F2787=0.5,0.5,IF(H2787=1,0.5,1.5)),IF(F2787=0.5,0.5,IF(H2787=1,2.5,1.5))))</f>
        <v>1.5</v>
      </c>
      <c r="AH2787" s="7">
        <f>IF(AC2787="XX",0,1/C2787^(1/5)*IF(E2787=0,100,1)/(E2787+1)^(1/4))</f>
        <v>229.22848421025526</v>
      </c>
    </row>
    <row r="2788" spans="1:34">
      <c r="A2788">
        <v>3926</v>
      </c>
      <c r="B2788" s="1">
        <v>20515.827799999999</v>
      </c>
      <c r="C2788" s="6">
        <v>0.01</v>
      </c>
      <c r="D2788" t="s">
        <v>3</v>
      </c>
      <c r="E2788">
        <v>0</v>
      </c>
      <c r="F2788">
        <v>1.5</v>
      </c>
      <c r="G2788" t="s">
        <v>1</v>
      </c>
      <c r="H2788">
        <v>2</v>
      </c>
      <c r="I2788" t="s">
        <v>0</v>
      </c>
      <c r="J2788">
        <v>1</v>
      </c>
      <c r="K2788">
        <v>0.5</v>
      </c>
      <c r="L2788" t="s">
        <v>1</v>
      </c>
      <c r="M2788">
        <v>2</v>
      </c>
      <c r="N2788" t="s">
        <v>3982</v>
      </c>
      <c r="O2788">
        <v>1</v>
      </c>
      <c r="P2788" t="str">
        <f>D2788&amp;"-"&amp;F2788&amp;"-"&amp;G2788&amp;"-"&amp;E2788&amp;"-"&amp;H2788</f>
        <v>A2Delta-1.5-e-0-2</v>
      </c>
      <c r="Q2788" t="str">
        <f>I2788&amp;"-"&amp;K2788&amp;"-"&amp;L2788&amp;"-"&amp;J2788&amp;"-"&amp;M2788</f>
        <v>X2Pi-0.5-e-1-2</v>
      </c>
      <c r="R2788">
        <f>B2788+S2788</f>
        <v>23247.629422466998</v>
      </c>
      <c r="S2788">
        <f>_xlfn.IFNA(VLOOKUP(Q2788,'MARVEL-X'!A$2:I$1400,7,FALSE),VLOOKUP(Q2788,MARVEL!A$2:J$1522,10,FALSE))</f>
        <v>2731.801622467</v>
      </c>
      <c r="T2788">
        <f>IF(P2788=P2787,R2788+T2787,R2788)</f>
        <v>69742.929058462993</v>
      </c>
      <c r="U2788">
        <f>IF(P2788=P2787,1+U2787,1)</f>
        <v>3</v>
      </c>
      <c r="V2788" t="str">
        <f t="shared" si="43"/>
        <v/>
      </c>
      <c r="W2788" t="str">
        <f>IF(V2788="","",IF(ABS(V2788-R2788)&gt;W$1,ABS(V2788-R2788),""))</f>
        <v/>
      </c>
      <c r="X2788" t="str">
        <f>Y2788&amp;"-"&amp;Z2788&amp;"-"&amp;AC2788&amp;"-"&amp;AD2788&amp;"-"&amp;AG2788</f>
        <v>1.5-e-A-0-1.5</v>
      </c>
      <c r="Y2788">
        <f>F2788</f>
        <v>1.5</v>
      </c>
      <c r="Z2788" s="2" t="str">
        <f>G2788</f>
        <v>e</v>
      </c>
      <c r="AA2788">
        <f>_xlfn.IFNA(VLOOKUP(X2788,'duo-out'!A$2:Q$5000,5,FALSE),E2788+10*(H2788-1)+1+_xlfn.IFNA(VLOOKUP(D2788,states!A$2:C$10,3,FALSE),1))</f>
        <v>51</v>
      </c>
      <c r="AB2788" t="str">
        <f>IF(V2788="","",V2788)</f>
        <v/>
      </c>
      <c r="AC2788" s="2" t="str">
        <f>_xlfn.IFNA(VLOOKUP(D2788,states!A$2:C$10,2,FALSE),"XX")</f>
        <v>A</v>
      </c>
      <c r="AD2788">
        <f>E2788</f>
        <v>0</v>
      </c>
      <c r="AE2788">
        <f>_xlfn.IFNA(VLOOKUP(D2788,states!A$2:D$10,4,FALSE),0)</f>
        <v>2</v>
      </c>
      <c r="AF2788">
        <v>0.5</v>
      </c>
      <c r="AG2788">
        <f>IF(AE2788=0,AF2788,IF(AE2788=1,IF(F2788=0.5,0.5,IF(H2788=1,0.5,1.5)),IF(F2788=0.5,0.5,IF(H2788=1,2.5,1.5))))</f>
        <v>1.5</v>
      </c>
      <c r="AH2788" s="7">
        <f>IF(AC2788="XX",0,1/C2788^(1/5)*IF(E2788=0,100,1)/(E2788+1)^(1/4))</f>
        <v>251.188643150958</v>
      </c>
    </row>
    <row r="2789" spans="1:34">
      <c r="A2789">
        <v>3912</v>
      </c>
      <c r="B2789" s="1">
        <v>20444.627100000002</v>
      </c>
      <c r="C2789" s="6">
        <v>0.01</v>
      </c>
      <c r="D2789" t="s">
        <v>3</v>
      </c>
      <c r="E2789">
        <v>0</v>
      </c>
      <c r="F2789">
        <v>1.5</v>
      </c>
      <c r="G2789" t="s">
        <v>1</v>
      </c>
      <c r="H2789">
        <v>2</v>
      </c>
      <c r="I2789" t="s">
        <v>0</v>
      </c>
      <c r="J2789">
        <v>1</v>
      </c>
      <c r="K2789">
        <v>2.5</v>
      </c>
      <c r="L2789" t="s">
        <v>1</v>
      </c>
      <c r="M2789">
        <v>1</v>
      </c>
      <c r="N2789" t="s">
        <v>3968</v>
      </c>
      <c r="O2789">
        <v>1</v>
      </c>
      <c r="P2789" t="str">
        <f>D2789&amp;"-"&amp;F2789&amp;"-"&amp;G2789&amp;"-"&amp;E2789&amp;"-"&amp;H2789</f>
        <v>A2Delta-1.5-e-0-2</v>
      </c>
      <c r="Q2789" t="str">
        <f>I2789&amp;"-"&amp;K2789&amp;"-"&amp;L2789&amp;"-"&amp;J2789&amp;"-"&amp;M2789</f>
        <v>X2Pi-2.5-e-1-1</v>
      </c>
      <c r="R2789">
        <f>B2789+S2789</f>
        <v>23247.638630642003</v>
      </c>
      <c r="S2789">
        <f>_xlfn.IFNA(VLOOKUP(Q2789,'MARVEL-X'!A$2:I$1400,7,FALSE),VLOOKUP(Q2789,MARVEL!A$2:J$1522,10,FALSE))</f>
        <v>2803.0115306419998</v>
      </c>
      <c r="T2789">
        <f>IF(P2789=P2788,R2789+T2788,R2789)</f>
        <v>92990.567689104995</v>
      </c>
      <c r="U2789">
        <f>IF(P2789=P2788,1+U2788,1)</f>
        <v>4</v>
      </c>
      <c r="V2789" t="str">
        <f t="shared" si="43"/>
        <v/>
      </c>
      <c r="W2789" t="str">
        <f>IF(V2789="","",IF(ABS(V2789-R2789)&gt;W$1,ABS(V2789-R2789),""))</f>
        <v/>
      </c>
      <c r="X2789" t="str">
        <f>Y2789&amp;"-"&amp;Z2789&amp;"-"&amp;AC2789&amp;"-"&amp;AD2789&amp;"-"&amp;AG2789</f>
        <v>1.5-e-A-0-1.5</v>
      </c>
      <c r="Y2789">
        <f>F2789</f>
        <v>1.5</v>
      </c>
      <c r="Z2789" s="2" t="str">
        <f>G2789</f>
        <v>e</v>
      </c>
      <c r="AA2789">
        <f>_xlfn.IFNA(VLOOKUP(X2789,'duo-out'!A$2:Q$5000,5,FALSE),E2789+10*(H2789-1)+1+_xlfn.IFNA(VLOOKUP(D2789,states!A$2:C$10,3,FALSE),1))</f>
        <v>51</v>
      </c>
      <c r="AB2789" t="str">
        <f>IF(V2789="","",V2789)</f>
        <v/>
      </c>
      <c r="AC2789" s="2" t="str">
        <f>_xlfn.IFNA(VLOOKUP(D2789,states!A$2:C$10,2,FALSE),"XX")</f>
        <v>A</v>
      </c>
      <c r="AD2789">
        <f>E2789</f>
        <v>0</v>
      </c>
      <c r="AE2789">
        <f>_xlfn.IFNA(VLOOKUP(D2789,states!A$2:D$10,4,FALSE),0)</f>
        <v>2</v>
      </c>
      <c r="AF2789">
        <v>0.5</v>
      </c>
      <c r="AG2789">
        <f>IF(AE2789=0,AF2789,IF(AE2789=1,IF(F2789=0.5,0.5,IF(H2789=1,0.5,1.5)),IF(F2789=0.5,0.5,IF(H2789=1,2.5,1.5))))</f>
        <v>1.5</v>
      </c>
      <c r="AH2789" s="7">
        <f>IF(AC2789="XX",0,1/C2789^(1/5)*IF(E2789=0,100,1)/(E2789+1)^(1/4))</f>
        <v>251.188643150958</v>
      </c>
    </row>
    <row r="2790" spans="1:34">
      <c r="A2790">
        <v>3903</v>
      </c>
      <c r="B2790" s="1">
        <v>20497.972399999999</v>
      </c>
      <c r="C2790" s="6">
        <v>1.6449999999999999E-2</v>
      </c>
      <c r="D2790" t="s">
        <v>3</v>
      </c>
      <c r="E2790">
        <v>0</v>
      </c>
      <c r="F2790">
        <v>1.5</v>
      </c>
      <c r="G2790" t="s">
        <v>1</v>
      </c>
      <c r="H2790">
        <v>2</v>
      </c>
      <c r="I2790" t="s">
        <v>0</v>
      </c>
      <c r="J2790">
        <v>1</v>
      </c>
      <c r="K2790">
        <v>1.5</v>
      </c>
      <c r="L2790" t="s">
        <v>2</v>
      </c>
      <c r="M2790">
        <v>1</v>
      </c>
      <c r="N2790" t="s">
        <v>3959</v>
      </c>
      <c r="O2790">
        <v>1</v>
      </c>
      <c r="P2790" t="str">
        <f>D2790&amp;"-"&amp;F2790&amp;"-"&amp;G2790&amp;"-"&amp;E2790&amp;"-"&amp;H2790</f>
        <v>A2Delta-1.5-e-0-2</v>
      </c>
      <c r="Q2790" t="str">
        <f>I2790&amp;"-"&amp;K2790&amp;"-"&amp;L2790&amp;"-"&amp;J2790&amp;"-"&amp;M2790</f>
        <v>X2Pi-1.5-f-1-1</v>
      </c>
      <c r="R2790">
        <f>B2790+S2790</f>
        <v>23247.625009040999</v>
      </c>
      <c r="S2790">
        <f>_xlfn.IFNA(VLOOKUP(Q2790,'MARVEL-X'!A$2:I$1400,7,FALSE),VLOOKUP(Q2790,MARVEL!A$2:J$1522,10,FALSE))</f>
        <v>2749.6526090409998</v>
      </c>
      <c r="T2790">
        <f>IF(P2790=P2789,R2790+T2789,R2790)</f>
        <v>116238.192698146</v>
      </c>
      <c r="U2790">
        <f>IF(P2790=P2789,1+U2789,1)</f>
        <v>5</v>
      </c>
      <c r="V2790" t="str">
        <f t="shared" si="43"/>
        <v/>
      </c>
      <c r="W2790" t="str">
        <f>IF(V2790="","",IF(ABS(V2790-R2790)&gt;W$1,ABS(V2790-R2790),""))</f>
        <v/>
      </c>
      <c r="X2790" t="str">
        <f>Y2790&amp;"-"&amp;Z2790&amp;"-"&amp;AC2790&amp;"-"&amp;AD2790&amp;"-"&amp;AG2790</f>
        <v>1.5-e-A-0-1.5</v>
      </c>
      <c r="Y2790">
        <f>F2790</f>
        <v>1.5</v>
      </c>
      <c r="Z2790" s="2" t="str">
        <f>G2790</f>
        <v>e</v>
      </c>
      <c r="AA2790">
        <f>_xlfn.IFNA(VLOOKUP(X2790,'duo-out'!A$2:Q$5000,5,FALSE),E2790+10*(H2790-1)+1+_xlfn.IFNA(VLOOKUP(D2790,states!A$2:C$10,3,FALSE),1))</f>
        <v>51</v>
      </c>
      <c r="AB2790" t="str">
        <f>IF(V2790="","",V2790)</f>
        <v/>
      </c>
      <c r="AC2790" s="2" t="str">
        <f>_xlfn.IFNA(VLOOKUP(D2790,states!A$2:C$10,2,FALSE),"XX")</f>
        <v>A</v>
      </c>
      <c r="AD2790">
        <f>E2790</f>
        <v>0</v>
      </c>
      <c r="AE2790">
        <f>_xlfn.IFNA(VLOOKUP(D2790,states!A$2:D$10,4,FALSE),0)</f>
        <v>2</v>
      </c>
      <c r="AF2790">
        <v>0.5</v>
      </c>
      <c r="AG2790">
        <f>IF(AE2790=0,AF2790,IF(AE2790=1,IF(F2790=0.5,0.5,IF(H2790=1,0.5,1.5)),IF(F2790=0.5,0.5,IF(H2790=1,2.5,1.5))))</f>
        <v>1.5</v>
      </c>
      <c r="AH2790" s="7">
        <f>IF(AC2790="XX",0,1/C2790^(1/5)*IF(E2790=0,100,1)/(E2790+1)^(1/4))</f>
        <v>227.38762182377442</v>
      </c>
    </row>
    <row r="2791" spans="1:34">
      <c r="A2791">
        <v>3435</v>
      </c>
      <c r="B2791" s="1">
        <v>23094.442800000001</v>
      </c>
      <c r="C2791" s="6">
        <v>8.8419999999999992E-3</v>
      </c>
      <c r="D2791" t="s">
        <v>3</v>
      </c>
      <c r="E2791">
        <v>0</v>
      </c>
      <c r="F2791">
        <v>1.5</v>
      </c>
      <c r="G2791" t="s">
        <v>1</v>
      </c>
      <c r="H2791">
        <v>2</v>
      </c>
      <c r="I2791" t="s">
        <v>0</v>
      </c>
      <c r="J2791">
        <v>0</v>
      </c>
      <c r="K2791">
        <v>2.5</v>
      </c>
      <c r="L2791" t="s">
        <v>1</v>
      </c>
      <c r="M2791">
        <v>2</v>
      </c>
      <c r="N2791" t="s">
        <v>3491</v>
      </c>
      <c r="O2791">
        <v>1</v>
      </c>
      <c r="P2791" t="str">
        <f>D2791&amp;"-"&amp;F2791&amp;"-"&amp;G2791&amp;"-"&amp;E2791&amp;"-"&amp;H2791</f>
        <v>A2Delta-1.5-e-0-2</v>
      </c>
      <c r="Q2791" t="str">
        <f>I2791&amp;"-"&amp;K2791&amp;"-"&amp;L2791&amp;"-"&amp;J2791&amp;"-"&amp;M2791</f>
        <v>X2Pi-2.5-e-0-2</v>
      </c>
      <c r="R2791">
        <f>B2791+S2791</f>
        <v>23247.637931302001</v>
      </c>
      <c r="S2791">
        <f>_xlfn.IFNA(VLOOKUP(Q2791,'MARVEL-X'!A$2:I$1400,7,FALSE),VLOOKUP(Q2791,MARVEL!A$2:J$1522,10,FALSE))</f>
        <v>153.19513130199999</v>
      </c>
      <c r="T2791">
        <f>IF(P2791=P2790,R2791+T2790,R2791)</f>
        <v>139485.830629448</v>
      </c>
      <c r="U2791">
        <f>IF(P2791=P2790,1+U2790,1)</f>
        <v>6</v>
      </c>
      <c r="V2791" t="str">
        <f t="shared" si="43"/>
        <v/>
      </c>
      <c r="W2791" t="str">
        <f>IF(V2791="","",IF(ABS(V2791-R2791)&gt;W$1,ABS(V2791-R2791),""))</f>
        <v/>
      </c>
      <c r="X2791" t="str">
        <f>Y2791&amp;"-"&amp;Z2791&amp;"-"&amp;AC2791&amp;"-"&amp;AD2791&amp;"-"&amp;AG2791</f>
        <v>1.5-e-A-0-1.5</v>
      </c>
      <c r="Y2791">
        <f>F2791</f>
        <v>1.5</v>
      </c>
      <c r="Z2791" s="2" t="str">
        <f>G2791</f>
        <v>e</v>
      </c>
      <c r="AA2791">
        <f>_xlfn.IFNA(VLOOKUP(X2791,'duo-out'!A$2:Q$5000,5,FALSE),E2791+10*(H2791-1)+1+_xlfn.IFNA(VLOOKUP(D2791,states!A$2:C$10,3,FALSE),1))</f>
        <v>51</v>
      </c>
      <c r="AB2791" t="str">
        <f>IF(V2791="","",V2791)</f>
        <v/>
      </c>
      <c r="AC2791" s="2" t="str">
        <f>_xlfn.IFNA(VLOOKUP(D2791,states!A$2:C$10,2,FALSE),"XX")</f>
        <v>A</v>
      </c>
      <c r="AD2791">
        <f>E2791</f>
        <v>0</v>
      </c>
      <c r="AE2791">
        <f>_xlfn.IFNA(VLOOKUP(D2791,states!A$2:D$10,4,FALSE),0)</f>
        <v>2</v>
      </c>
      <c r="AF2791">
        <v>0.5</v>
      </c>
      <c r="AG2791">
        <f>IF(AE2791=0,AF2791,IF(AE2791=1,IF(F2791=0.5,0.5,IF(H2791=1,0.5,1.5)),IF(F2791=0.5,0.5,IF(H2791=1,2.5,1.5))))</f>
        <v>1.5</v>
      </c>
      <c r="AH2791" s="7">
        <f>IF(AC2791="XX",0,1/C2791^(1/5)*IF(E2791=0,100,1)/(E2791+1)^(1/4))</f>
        <v>257.44822262580101</v>
      </c>
    </row>
    <row r="2792" spans="1:34">
      <c r="A2792">
        <v>3366</v>
      </c>
      <c r="B2792" s="1">
        <v>23180.4637</v>
      </c>
      <c r="C2792" s="6">
        <v>1.2149999999999999E-2</v>
      </c>
      <c r="D2792" t="s">
        <v>3</v>
      </c>
      <c r="E2792">
        <v>0</v>
      </c>
      <c r="F2792">
        <v>1.5</v>
      </c>
      <c r="G2792" t="s">
        <v>1</v>
      </c>
      <c r="H2792">
        <v>2</v>
      </c>
      <c r="I2792" t="s">
        <v>0</v>
      </c>
      <c r="J2792">
        <v>0</v>
      </c>
      <c r="K2792">
        <v>1.5</v>
      </c>
      <c r="L2792" t="s">
        <v>2</v>
      </c>
      <c r="M2792">
        <v>2</v>
      </c>
      <c r="N2792" t="s">
        <v>3422</v>
      </c>
      <c r="O2792">
        <v>1</v>
      </c>
      <c r="P2792" t="str">
        <f>D2792&amp;"-"&amp;F2792&amp;"-"&amp;G2792&amp;"-"&amp;E2792&amp;"-"&amp;H2792</f>
        <v>A2Delta-1.5-e-0-2</v>
      </c>
      <c r="Q2792" t="str">
        <f>I2792&amp;"-"&amp;K2792&amp;"-"&amp;L2792&amp;"-"&amp;J2792&amp;"-"&amp;M2792</f>
        <v>X2Pi-1.5-f-0-2</v>
      </c>
      <c r="R2792">
        <f>B2792+S2792</f>
        <v>23247.647759069001</v>
      </c>
      <c r="S2792">
        <f>_xlfn.IFNA(VLOOKUP(Q2792,'MARVEL-X'!A$2:I$1400,7,FALSE),VLOOKUP(Q2792,MARVEL!A$2:J$1522,10,FALSE))</f>
        <v>67.184059069</v>
      </c>
      <c r="T2792">
        <f>IF(P2792=P2791,R2792+T2791,R2792)</f>
        <v>162733.47838851699</v>
      </c>
      <c r="U2792">
        <f>IF(P2792=P2791,1+U2791,1)</f>
        <v>7</v>
      </c>
      <c r="V2792" t="str">
        <f t="shared" si="43"/>
        <v/>
      </c>
      <c r="W2792" t="str">
        <f>IF(V2792="","",IF(ABS(V2792-R2792)&gt;W$1,ABS(V2792-R2792),""))</f>
        <v/>
      </c>
      <c r="X2792" t="str">
        <f>Y2792&amp;"-"&amp;Z2792&amp;"-"&amp;AC2792&amp;"-"&amp;AD2792&amp;"-"&amp;AG2792</f>
        <v>1.5-e-A-0-1.5</v>
      </c>
      <c r="Y2792">
        <f>F2792</f>
        <v>1.5</v>
      </c>
      <c r="Z2792" s="2" t="str">
        <f>G2792</f>
        <v>e</v>
      </c>
      <c r="AA2792">
        <f>_xlfn.IFNA(VLOOKUP(X2792,'duo-out'!A$2:Q$5000,5,FALSE),E2792+10*(H2792-1)+1+_xlfn.IFNA(VLOOKUP(D2792,states!A$2:C$10,3,FALSE),1))</f>
        <v>51</v>
      </c>
      <c r="AB2792" t="str">
        <f>IF(V2792="","",V2792)</f>
        <v/>
      </c>
      <c r="AC2792" s="2" t="str">
        <f>_xlfn.IFNA(VLOOKUP(D2792,states!A$2:C$10,2,FALSE),"XX")</f>
        <v>A</v>
      </c>
      <c r="AD2792">
        <f>E2792</f>
        <v>0</v>
      </c>
      <c r="AE2792">
        <f>_xlfn.IFNA(VLOOKUP(D2792,states!A$2:D$10,4,FALSE),0)</f>
        <v>2</v>
      </c>
      <c r="AF2792">
        <v>0.5</v>
      </c>
      <c r="AG2792">
        <f>IF(AE2792=0,AF2792,IF(AE2792=1,IF(F2792=0.5,0.5,IF(H2792=1,0.5,1.5)),IF(F2792=0.5,0.5,IF(H2792=1,2.5,1.5))))</f>
        <v>1.5</v>
      </c>
      <c r="AH2792" s="7">
        <f>IF(AC2792="XX",0,1/C2792^(1/5)*IF(E2792=0,100,1)/(E2792+1)^(1/4))</f>
        <v>241.59322122589853</v>
      </c>
    </row>
    <row r="2793" spans="1:34">
      <c r="A2793">
        <v>3343</v>
      </c>
      <c r="B2793" s="1">
        <v>23247.699700000001</v>
      </c>
      <c r="C2793" s="6">
        <v>6.7549999999999999E-2</v>
      </c>
      <c r="D2793" t="s">
        <v>3</v>
      </c>
      <c r="E2793">
        <v>0</v>
      </c>
      <c r="F2793">
        <v>1.5</v>
      </c>
      <c r="G2793" t="s">
        <v>1</v>
      </c>
      <c r="H2793">
        <v>2</v>
      </c>
      <c r="I2793" t="s">
        <v>0</v>
      </c>
      <c r="J2793">
        <v>0</v>
      </c>
      <c r="K2793">
        <v>0.5</v>
      </c>
      <c r="L2793" t="s">
        <v>1</v>
      </c>
      <c r="M2793">
        <v>2</v>
      </c>
      <c r="N2793" t="s">
        <v>3399</v>
      </c>
      <c r="O2793">
        <v>1</v>
      </c>
      <c r="P2793" t="str">
        <f>D2793&amp;"-"&amp;F2793&amp;"-"&amp;G2793&amp;"-"&amp;E2793&amp;"-"&amp;H2793</f>
        <v>A2Delta-1.5-e-0-2</v>
      </c>
      <c r="Q2793" t="str">
        <f>I2793&amp;"-"&amp;K2793&amp;"-"&amp;L2793&amp;"-"&amp;J2793&amp;"-"&amp;M2793</f>
        <v>X2Pi-0.5-e-0-2</v>
      </c>
      <c r="R2793">
        <f>B2793+S2793</f>
        <v>23247.699700000001</v>
      </c>
      <c r="S2793">
        <f>_xlfn.IFNA(VLOOKUP(Q2793,'MARVEL-X'!A$2:I$1400,7,FALSE),VLOOKUP(Q2793,MARVEL!A$2:J$1522,10,FALSE))</f>
        <v>0</v>
      </c>
      <c r="T2793">
        <f>IF(P2793=P2792,R2793+T2792,R2793)</f>
        <v>185981.17808851699</v>
      </c>
      <c r="U2793">
        <f>IF(P2793=P2792,1+U2792,1)</f>
        <v>8</v>
      </c>
      <c r="V2793" t="str">
        <f t="shared" si="43"/>
        <v/>
      </c>
      <c r="W2793" t="str">
        <f>IF(V2793="","",IF(ABS(V2793-R2793)&gt;W$1,ABS(V2793-R2793),""))</f>
        <v/>
      </c>
      <c r="X2793" t="str">
        <f>Y2793&amp;"-"&amp;Z2793&amp;"-"&amp;AC2793&amp;"-"&amp;AD2793&amp;"-"&amp;AG2793</f>
        <v>1.5-e-A-0-1.5</v>
      </c>
      <c r="Y2793">
        <f>F2793</f>
        <v>1.5</v>
      </c>
      <c r="Z2793" s="2" t="str">
        <f>G2793</f>
        <v>e</v>
      </c>
      <c r="AA2793">
        <f>_xlfn.IFNA(VLOOKUP(X2793,'duo-out'!A$2:Q$5000,5,FALSE),E2793+10*(H2793-1)+1+_xlfn.IFNA(VLOOKUP(D2793,states!A$2:C$10,3,FALSE),1))</f>
        <v>51</v>
      </c>
      <c r="AB2793" t="str">
        <f>IF(V2793="","",V2793)</f>
        <v/>
      </c>
      <c r="AC2793" s="2" t="str">
        <f>_xlfn.IFNA(VLOOKUP(D2793,states!A$2:C$10,2,FALSE),"XX")</f>
        <v>A</v>
      </c>
      <c r="AD2793">
        <f>E2793</f>
        <v>0</v>
      </c>
      <c r="AE2793">
        <f>_xlfn.IFNA(VLOOKUP(D2793,states!A$2:D$10,4,FALSE),0)</f>
        <v>2</v>
      </c>
      <c r="AF2793">
        <v>0.5</v>
      </c>
      <c r="AG2793">
        <f>IF(AE2793=0,AF2793,IF(AE2793=1,IF(F2793=0.5,0.5,IF(H2793=1,0.5,1.5)),IF(F2793=0.5,0.5,IF(H2793=1,2.5,1.5))))</f>
        <v>1.5</v>
      </c>
      <c r="AH2793" s="7">
        <f>IF(AC2793="XX",0,1/C2793^(1/5)*IF(E2793=0,100,1)/(E2793+1)^(1/4))</f>
        <v>171.42530440527392</v>
      </c>
    </row>
    <row r="2794" spans="1:34">
      <c r="A2794">
        <v>3317</v>
      </c>
      <c r="B2794" s="1">
        <v>23174.3318</v>
      </c>
      <c r="C2794" s="6">
        <v>0.01</v>
      </c>
      <c r="D2794" t="s">
        <v>3</v>
      </c>
      <c r="E2794">
        <v>0</v>
      </c>
      <c r="F2794">
        <v>1.5</v>
      </c>
      <c r="G2794" t="s">
        <v>1</v>
      </c>
      <c r="H2794">
        <v>2</v>
      </c>
      <c r="I2794" t="s">
        <v>0</v>
      </c>
      <c r="J2794">
        <v>0</v>
      </c>
      <c r="K2794">
        <v>2.5</v>
      </c>
      <c r="L2794" t="s">
        <v>1</v>
      </c>
      <c r="M2794">
        <v>1</v>
      </c>
      <c r="N2794" t="s">
        <v>3373</v>
      </c>
      <c r="O2794">
        <v>1</v>
      </c>
      <c r="P2794" t="str">
        <f>D2794&amp;"-"&amp;F2794&amp;"-"&amp;G2794&amp;"-"&amp;E2794&amp;"-"&amp;H2794</f>
        <v>A2Delta-1.5-e-0-2</v>
      </c>
      <c r="Q2794" t="str">
        <f>I2794&amp;"-"&amp;K2794&amp;"-"&amp;L2794&amp;"-"&amp;J2794&amp;"-"&amp;M2794</f>
        <v>X2Pi-2.5-e-0-1</v>
      </c>
      <c r="R2794">
        <f>B2794+S2794</f>
        <v>23247.643675473999</v>
      </c>
      <c r="S2794">
        <f>_xlfn.IFNA(VLOOKUP(Q2794,'MARVEL-X'!A$2:I$1400,7,FALSE),VLOOKUP(Q2794,MARVEL!A$2:J$1522,10,FALSE))</f>
        <v>73.311875474000004</v>
      </c>
      <c r="T2794">
        <f>IF(P2794=P2793,R2794+T2793,R2794)</f>
        <v>209228.82176399097</v>
      </c>
      <c r="U2794">
        <f>IF(P2794=P2793,1+U2793,1)</f>
        <v>9</v>
      </c>
      <c r="V2794" t="str">
        <f t="shared" si="43"/>
        <v/>
      </c>
      <c r="W2794" t="str">
        <f>IF(V2794="","",IF(ABS(V2794-R2794)&gt;W$1,ABS(V2794-R2794),""))</f>
        <v/>
      </c>
      <c r="X2794" t="str">
        <f>Y2794&amp;"-"&amp;Z2794&amp;"-"&amp;AC2794&amp;"-"&amp;AD2794&amp;"-"&amp;AG2794</f>
        <v>1.5-e-A-0-1.5</v>
      </c>
      <c r="Y2794">
        <f>F2794</f>
        <v>1.5</v>
      </c>
      <c r="Z2794" s="2" t="str">
        <f>G2794</f>
        <v>e</v>
      </c>
      <c r="AA2794">
        <f>_xlfn.IFNA(VLOOKUP(X2794,'duo-out'!A$2:Q$5000,5,FALSE),E2794+10*(H2794-1)+1+_xlfn.IFNA(VLOOKUP(D2794,states!A$2:C$10,3,FALSE),1))</f>
        <v>51</v>
      </c>
      <c r="AB2794" t="str">
        <f>IF(V2794="","",V2794)</f>
        <v/>
      </c>
      <c r="AC2794" s="2" t="str">
        <f>_xlfn.IFNA(VLOOKUP(D2794,states!A$2:C$10,2,FALSE),"XX")</f>
        <v>A</v>
      </c>
      <c r="AD2794">
        <f>E2794</f>
        <v>0</v>
      </c>
      <c r="AE2794">
        <f>_xlfn.IFNA(VLOOKUP(D2794,states!A$2:D$10,4,FALSE),0)</f>
        <v>2</v>
      </c>
      <c r="AF2794">
        <v>0.5</v>
      </c>
      <c r="AG2794">
        <f>IF(AE2794=0,AF2794,IF(AE2794=1,IF(F2794=0.5,0.5,IF(H2794=1,0.5,1.5)),IF(F2794=0.5,0.5,IF(H2794=1,2.5,1.5))))</f>
        <v>1.5</v>
      </c>
      <c r="AH2794" s="7">
        <f>IF(AC2794="XX",0,1/C2794^(1/5)*IF(E2794=0,100,1)/(E2794+1)^(1/4))</f>
        <v>251.188643150958</v>
      </c>
    </row>
    <row r="2795" spans="1:34">
      <c r="A2795">
        <v>3306</v>
      </c>
      <c r="B2795" s="1">
        <v>23229.734</v>
      </c>
      <c r="C2795" s="6">
        <v>3.04E-2</v>
      </c>
      <c r="D2795" t="s">
        <v>3</v>
      </c>
      <c r="E2795">
        <v>0</v>
      </c>
      <c r="F2795">
        <v>1.5</v>
      </c>
      <c r="G2795" t="s">
        <v>1</v>
      </c>
      <c r="H2795">
        <v>2</v>
      </c>
      <c r="I2795" t="s">
        <v>0</v>
      </c>
      <c r="J2795">
        <v>0</v>
      </c>
      <c r="K2795">
        <v>1.5</v>
      </c>
      <c r="L2795" t="s">
        <v>2</v>
      </c>
      <c r="M2795">
        <v>1</v>
      </c>
      <c r="N2795" t="s">
        <v>3362</v>
      </c>
      <c r="O2795">
        <v>1</v>
      </c>
      <c r="P2795" t="str">
        <f>D2795&amp;"-"&amp;F2795&amp;"-"&amp;G2795&amp;"-"&amp;E2795&amp;"-"&amp;H2795</f>
        <v>A2Delta-1.5-e-0-2</v>
      </c>
      <c r="Q2795" t="str">
        <f>I2795&amp;"-"&amp;K2795&amp;"-"&amp;L2795&amp;"-"&amp;J2795&amp;"-"&amp;M2795</f>
        <v>X2Pi-1.5-f-0-1</v>
      </c>
      <c r="R2795">
        <f>B2795+S2795</f>
        <v>23247.615117138001</v>
      </c>
      <c r="S2795">
        <f>_xlfn.IFNA(VLOOKUP(Q2795,'MARVEL-X'!A$2:I$1400,7,FALSE),VLOOKUP(Q2795,MARVEL!A$2:J$1522,10,FALSE))</f>
        <v>17.881117138</v>
      </c>
      <c r="T2795">
        <f>IF(P2795=P2794,R2795+T2794,R2795)</f>
        <v>232476.43688112896</v>
      </c>
      <c r="U2795">
        <f>IF(P2795=P2794,1+U2794,1)</f>
        <v>10</v>
      </c>
      <c r="V2795" t="str">
        <f t="shared" si="43"/>
        <v/>
      </c>
      <c r="W2795" t="str">
        <f>IF(V2795="","",IF(ABS(V2795-R2795)&gt;W$1,ABS(V2795-R2795),""))</f>
        <v/>
      </c>
      <c r="X2795" t="str">
        <f>Y2795&amp;"-"&amp;Z2795&amp;"-"&amp;AC2795&amp;"-"&amp;AD2795&amp;"-"&amp;AG2795</f>
        <v>1.5-e-A-0-1.5</v>
      </c>
      <c r="Y2795">
        <f>F2795</f>
        <v>1.5</v>
      </c>
      <c r="Z2795" s="2" t="str">
        <f>G2795</f>
        <v>e</v>
      </c>
      <c r="AA2795">
        <f>_xlfn.IFNA(VLOOKUP(X2795,'duo-out'!A$2:Q$5000,5,FALSE),E2795+10*(H2795-1)+1+_xlfn.IFNA(VLOOKUP(D2795,states!A$2:C$10,3,FALSE),1))</f>
        <v>51</v>
      </c>
      <c r="AB2795" t="str">
        <f>IF(V2795="","",V2795)</f>
        <v/>
      </c>
      <c r="AC2795" s="2" t="str">
        <f>_xlfn.IFNA(VLOOKUP(D2795,states!A$2:C$10,2,FALSE),"XX")</f>
        <v>A</v>
      </c>
      <c r="AD2795">
        <f>E2795</f>
        <v>0</v>
      </c>
      <c r="AE2795">
        <f>_xlfn.IFNA(VLOOKUP(D2795,states!A$2:D$10,4,FALSE),0)</f>
        <v>2</v>
      </c>
      <c r="AF2795">
        <v>0.5</v>
      </c>
      <c r="AG2795">
        <f>IF(AE2795=0,AF2795,IF(AE2795=1,IF(F2795=0.5,0.5,IF(H2795=1,0.5,1.5)),IF(F2795=0.5,0.5,IF(H2795=1,2.5,1.5))))</f>
        <v>1.5</v>
      </c>
      <c r="AH2795" s="7">
        <f>IF(AC2795="XX",0,1/C2795^(1/5)*IF(E2795=0,100,1)/(E2795+1)^(1/4))</f>
        <v>201.10611822341914</v>
      </c>
    </row>
    <row r="2796" spans="1:34">
      <c r="A2796">
        <v>2834</v>
      </c>
      <c r="B2796" s="1">
        <v>23094.4421</v>
      </c>
      <c r="C2796" s="6">
        <v>5.0000000000000001E-3</v>
      </c>
      <c r="D2796" t="s">
        <v>3</v>
      </c>
      <c r="E2796">
        <v>0</v>
      </c>
      <c r="F2796">
        <v>1.5</v>
      </c>
      <c r="G2796" t="s">
        <v>1</v>
      </c>
      <c r="H2796">
        <v>2</v>
      </c>
      <c r="I2796" t="s">
        <v>0</v>
      </c>
      <c r="J2796">
        <v>0</v>
      </c>
      <c r="K2796">
        <v>2.5</v>
      </c>
      <c r="L2796" t="s">
        <v>1</v>
      </c>
      <c r="M2796">
        <v>2</v>
      </c>
      <c r="N2796" t="s">
        <v>2890</v>
      </c>
      <c r="O2796">
        <v>1</v>
      </c>
      <c r="P2796" t="str">
        <f>D2796&amp;"-"&amp;F2796&amp;"-"&amp;G2796&amp;"-"&amp;E2796&amp;"-"&amp;H2796</f>
        <v>A2Delta-1.5-e-0-2</v>
      </c>
      <c r="Q2796" t="str">
        <f>I2796&amp;"-"&amp;K2796&amp;"-"&amp;L2796&amp;"-"&amp;J2796&amp;"-"&amp;M2796</f>
        <v>X2Pi-2.5-e-0-2</v>
      </c>
      <c r="R2796">
        <f>B2796+S2796</f>
        <v>23247.637231302</v>
      </c>
      <c r="S2796">
        <f>_xlfn.IFNA(VLOOKUP(Q2796,'MARVEL-X'!A$2:I$1400,7,FALSE),VLOOKUP(Q2796,MARVEL!A$2:J$1522,10,FALSE))</f>
        <v>153.19513130199999</v>
      </c>
      <c r="T2796">
        <f>IF(P2796=P2795,R2796+T2795,R2796)</f>
        <v>255724.07411243097</v>
      </c>
      <c r="U2796">
        <f>IF(P2796=P2795,1+U2795,1)</f>
        <v>11</v>
      </c>
      <c r="V2796" t="str">
        <f t="shared" si="43"/>
        <v/>
      </c>
      <c r="W2796" t="str">
        <f>IF(V2796="","",IF(ABS(V2796-R2796)&gt;W$1,ABS(V2796-R2796),""))</f>
        <v/>
      </c>
      <c r="X2796" t="str">
        <f>Y2796&amp;"-"&amp;Z2796&amp;"-"&amp;AC2796&amp;"-"&amp;AD2796&amp;"-"&amp;AG2796</f>
        <v>1.5-e-A-0-1.5</v>
      </c>
      <c r="Y2796">
        <f>F2796</f>
        <v>1.5</v>
      </c>
      <c r="Z2796" s="2" t="str">
        <f>G2796</f>
        <v>e</v>
      </c>
      <c r="AA2796">
        <f>_xlfn.IFNA(VLOOKUP(X2796,'duo-out'!A$2:Q$5000,5,FALSE),E2796+10*(H2796-1)+1+_xlfn.IFNA(VLOOKUP(D2796,states!A$2:C$10,3,FALSE),1))</f>
        <v>51</v>
      </c>
      <c r="AB2796" t="str">
        <f>IF(V2796="","",V2796)</f>
        <v/>
      </c>
      <c r="AC2796" s="2" t="str">
        <f>_xlfn.IFNA(VLOOKUP(D2796,states!A$2:C$10,2,FALSE),"XX")</f>
        <v>A</v>
      </c>
      <c r="AD2796">
        <f>E2796</f>
        <v>0</v>
      </c>
      <c r="AE2796">
        <f>_xlfn.IFNA(VLOOKUP(D2796,states!A$2:D$10,4,FALSE),0)</f>
        <v>2</v>
      </c>
      <c r="AF2796">
        <v>0.5</v>
      </c>
      <c r="AG2796">
        <f>IF(AE2796=0,AF2796,IF(AE2796=1,IF(F2796=0.5,0.5,IF(H2796=1,0.5,1.5)),IF(F2796=0.5,0.5,IF(H2796=1,2.5,1.5))))</f>
        <v>1.5</v>
      </c>
      <c r="AH2796" s="7">
        <f>IF(AC2796="XX",0,1/C2796^(1/5)*IF(E2796=0,100,1)/(E2796+1)^(1/4))</f>
        <v>288.53998118144267</v>
      </c>
    </row>
    <row r="2797" spans="1:34">
      <c r="A2797">
        <v>2779</v>
      </c>
      <c r="B2797" s="1">
        <v>23180.456300000002</v>
      </c>
      <c r="C2797" s="6">
        <v>5.0000000000000001E-3</v>
      </c>
      <c r="D2797" t="s">
        <v>3</v>
      </c>
      <c r="E2797">
        <v>0</v>
      </c>
      <c r="F2797">
        <v>1.5</v>
      </c>
      <c r="G2797" t="s">
        <v>1</v>
      </c>
      <c r="H2797">
        <v>2</v>
      </c>
      <c r="I2797" t="s">
        <v>0</v>
      </c>
      <c r="J2797">
        <v>0</v>
      </c>
      <c r="K2797">
        <v>1.5</v>
      </c>
      <c r="L2797" t="s">
        <v>2</v>
      </c>
      <c r="M2797">
        <v>2</v>
      </c>
      <c r="N2797" t="s">
        <v>2835</v>
      </c>
      <c r="O2797">
        <v>1</v>
      </c>
      <c r="P2797" t="str">
        <f>D2797&amp;"-"&amp;F2797&amp;"-"&amp;G2797&amp;"-"&amp;E2797&amp;"-"&amp;H2797</f>
        <v>A2Delta-1.5-e-0-2</v>
      </c>
      <c r="Q2797" t="str">
        <f>I2797&amp;"-"&amp;K2797&amp;"-"&amp;L2797&amp;"-"&amp;J2797&amp;"-"&amp;M2797</f>
        <v>X2Pi-1.5-f-0-2</v>
      </c>
      <c r="R2797">
        <f>B2797+S2797</f>
        <v>23247.640359069002</v>
      </c>
      <c r="S2797">
        <f>_xlfn.IFNA(VLOOKUP(Q2797,'MARVEL-X'!A$2:I$1400,7,FALSE),VLOOKUP(Q2797,MARVEL!A$2:J$1522,10,FALSE))</f>
        <v>67.184059069</v>
      </c>
      <c r="T2797">
        <f>IF(P2797=P2796,R2797+T2796,R2797)</f>
        <v>278971.71447149996</v>
      </c>
      <c r="U2797">
        <f>IF(P2797=P2796,1+U2796,1)</f>
        <v>12</v>
      </c>
      <c r="V2797" t="str">
        <f t="shared" si="43"/>
        <v/>
      </c>
      <c r="W2797" t="str">
        <f>IF(V2797="","",IF(ABS(V2797-R2797)&gt;W$1,ABS(V2797-R2797),""))</f>
        <v/>
      </c>
      <c r="X2797" t="str">
        <f>Y2797&amp;"-"&amp;Z2797&amp;"-"&amp;AC2797&amp;"-"&amp;AD2797&amp;"-"&amp;AG2797</f>
        <v>1.5-e-A-0-1.5</v>
      </c>
      <c r="Y2797">
        <f>F2797</f>
        <v>1.5</v>
      </c>
      <c r="Z2797" s="2" t="str">
        <f>G2797</f>
        <v>e</v>
      </c>
      <c r="AA2797">
        <f>_xlfn.IFNA(VLOOKUP(X2797,'duo-out'!A$2:Q$5000,5,FALSE),E2797+10*(H2797-1)+1+_xlfn.IFNA(VLOOKUP(D2797,states!A$2:C$10,3,FALSE),1))</f>
        <v>51</v>
      </c>
      <c r="AB2797" t="str">
        <f>IF(V2797="","",V2797)</f>
        <v/>
      </c>
      <c r="AC2797" s="2" t="str">
        <f>_xlfn.IFNA(VLOOKUP(D2797,states!A$2:C$10,2,FALSE),"XX")</f>
        <v>A</v>
      </c>
      <c r="AD2797">
        <f>E2797</f>
        <v>0</v>
      </c>
      <c r="AE2797">
        <f>_xlfn.IFNA(VLOOKUP(D2797,states!A$2:D$10,4,FALSE),0)</f>
        <v>2</v>
      </c>
      <c r="AF2797">
        <v>0.5</v>
      </c>
      <c r="AG2797">
        <f>IF(AE2797=0,AF2797,IF(AE2797=1,IF(F2797=0.5,0.5,IF(H2797=1,0.5,1.5)),IF(F2797=0.5,0.5,IF(H2797=1,2.5,1.5))))</f>
        <v>1.5</v>
      </c>
      <c r="AH2797" s="7">
        <f>IF(AC2797="XX",0,1/C2797^(1/5)*IF(E2797=0,100,1)/(E2797+1)^(1/4))</f>
        <v>288.53998118144267</v>
      </c>
    </row>
    <row r="2798" spans="1:34">
      <c r="A2798">
        <v>2757</v>
      </c>
      <c r="B2798" s="1">
        <v>23247.649300000001</v>
      </c>
      <c r="C2798" s="6">
        <v>1.3469999999999999E-2</v>
      </c>
      <c r="D2798" t="s">
        <v>3</v>
      </c>
      <c r="E2798">
        <v>0</v>
      </c>
      <c r="F2798">
        <v>1.5</v>
      </c>
      <c r="G2798" t="s">
        <v>1</v>
      </c>
      <c r="H2798">
        <v>2</v>
      </c>
      <c r="I2798" t="s">
        <v>0</v>
      </c>
      <c r="J2798">
        <v>0</v>
      </c>
      <c r="K2798">
        <v>0.5</v>
      </c>
      <c r="L2798" t="s">
        <v>1</v>
      </c>
      <c r="M2798">
        <v>2</v>
      </c>
      <c r="N2798" t="s">
        <v>2813</v>
      </c>
      <c r="O2798">
        <v>1</v>
      </c>
      <c r="P2798" t="str">
        <f>D2798&amp;"-"&amp;F2798&amp;"-"&amp;G2798&amp;"-"&amp;E2798&amp;"-"&amp;H2798</f>
        <v>A2Delta-1.5-e-0-2</v>
      </c>
      <c r="Q2798" t="str">
        <f>I2798&amp;"-"&amp;K2798&amp;"-"&amp;L2798&amp;"-"&amp;J2798&amp;"-"&amp;M2798</f>
        <v>X2Pi-0.5-e-0-2</v>
      </c>
      <c r="R2798">
        <f>B2798+S2798</f>
        <v>23247.649300000001</v>
      </c>
      <c r="S2798">
        <f>_xlfn.IFNA(VLOOKUP(Q2798,'MARVEL-X'!A$2:I$1400,7,FALSE),VLOOKUP(Q2798,MARVEL!A$2:J$1522,10,FALSE))</f>
        <v>0</v>
      </c>
      <c r="T2798">
        <f>IF(P2798=P2797,R2798+T2797,R2798)</f>
        <v>302219.36377149995</v>
      </c>
      <c r="U2798">
        <f>IF(P2798=P2797,1+U2797,1)</f>
        <v>13</v>
      </c>
      <c r="V2798" t="str">
        <f t="shared" si="43"/>
        <v/>
      </c>
      <c r="W2798" t="str">
        <f>IF(V2798="","",IF(ABS(V2798-R2798)&gt;W$1,ABS(V2798-R2798),""))</f>
        <v/>
      </c>
      <c r="X2798" t="str">
        <f>Y2798&amp;"-"&amp;Z2798&amp;"-"&amp;AC2798&amp;"-"&amp;AD2798&amp;"-"&amp;AG2798</f>
        <v>1.5-e-A-0-1.5</v>
      </c>
      <c r="Y2798">
        <f>F2798</f>
        <v>1.5</v>
      </c>
      <c r="Z2798" s="2" t="str">
        <f>G2798</f>
        <v>e</v>
      </c>
      <c r="AA2798">
        <f>_xlfn.IFNA(VLOOKUP(X2798,'duo-out'!A$2:Q$5000,5,FALSE),E2798+10*(H2798-1)+1+_xlfn.IFNA(VLOOKUP(D2798,states!A$2:C$10,3,FALSE),1))</f>
        <v>51</v>
      </c>
      <c r="AB2798" t="str">
        <f>IF(V2798="","",V2798)</f>
        <v/>
      </c>
      <c r="AC2798" s="2" t="str">
        <f>_xlfn.IFNA(VLOOKUP(D2798,states!A$2:C$10,2,FALSE),"XX")</f>
        <v>A</v>
      </c>
      <c r="AD2798">
        <f>E2798</f>
        <v>0</v>
      </c>
      <c r="AE2798">
        <f>_xlfn.IFNA(VLOOKUP(D2798,states!A$2:D$10,4,FALSE),0)</f>
        <v>2</v>
      </c>
      <c r="AF2798">
        <v>0.5</v>
      </c>
      <c r="AG2798">
        <f>IF(AE2798=0,AF2798,IF(AE2798=1,IF(F2798=0.5,0.5,IF(H2798=1,0.5,1.5)),IF(F2798=0.5,0.5,IF(H2798=1,2.5,1.5))))</f>
        <v>1.5</v>
      </c>
      <c r="AH2798" s="7">
        <f>IF(AC2798="XX",0,1/C2798^(1/5)*IF(E2798=0,100,1)/(E2798+1)^(1/4))</f>
        <v>236.66088315610043</v>
      </c>
    </row>
    <row r="2799" spans="1:34">
      <c r="A2799">
        <v>5480</v>
      </c>
      <c r="B2799" s="1">
        <v>23094.44</v>
      </c>
      <c r="C2799" s="6">
        <v>0.05</v>
      </c>
      <c r="D2799" t="s">
        <v>3</v>
      </c>
      <c r="E2799">
        <v>0</v>
      </c>
      <c r="F2799">
        <v>1.5</v>
      </c>
      <c r="G2799" t="s">
        <v>1</v>
      </c>
      <c r="H2799">
        <v>2</v>
      </c>
      <c r="I2799" t="s">
        <v>0</v>
      </c>
      <c r="J2799">
        <v>0</v>
      </c>
      <c r="K2799">
        <v>2.5</v>
      </c>
      <c r="L2799" t="s">
        <v>1</v>
      </c>
      <c r="M2799">
        <v>2</v>
      </c>
      <c r="N2799" t="s">
        <v>5536</v>
      </c>
      <c r="O2799">
        <v>1</v>
      </c>
      <c r="P2799" t="str">
        <f>D2799&amp;"-"&amp;F2799&amp;"-"&amp;G2799&amp;"-"&amp;E2799&amp;"-"&amp;H2799</f>
        <v>A2Delta-1.5-e-0-2</v>
      </c>
      <c r="Q2799" t="str">
        <f>I2799&amp;"-"&amp;K2799&amp;"-"&amp;L2799&amp;"-"&amp;J2799&amp;"-"&amp;M2799</f>
        <v>X2Pi-2.5-e-0-2</v>
      </c>
      <c r="R2799">
        <f>B2799+S2799</f>
        <v>23247.635131301999</v>
      </c>
      <c r="S2799">
        <f>_xlfn.IFNA(VLOOKUP(Q2799,'MARVEL-X'!A$2:I$1400,7,FALSE),VLOOKUP(Q2799,MARVEL!A$2:J$1522,10,FALSE))</f>
        <v>153.19513130199999</v>
      </c>
      <c r="T2799">
        <f>IF(P2799=P2798,R2799+T2798,R2799)</f>
        <v>325466.99890280195</v>
      </c>
      <c r="U2799">
        <f>IF(P2799=P2798,1+U2798,1)</f>
        <v>14</v>
      </c>
      <c r="V2799" t="str">
        <f t="shared" si="43"/>
        <v/>
      </c>
      <c r="W2799" t="str">
        <f>IF(V2799="","",IF(ABS(V2799-R2799)&gt;W$1,ABS(V2799-R2799),""))</f>
        <v/>
      </c>
      <c r="X2799" t="str">
        <f>Y2799&amp;"-"&amp;Z2799&amp;"-"&amp;AC2799&amp;"-"&amp;AD2799&amp;"-"&amp;AG2799</f>
        <v>1.5-e-A-0-1.5</v>
      </c>
      <c r="Y2799">
        <f>F2799</f>
        <v>1.5</v>
      </c>
      <c r="Z2799" s="2" t="str">
        <f>G2799</f>
        <v>e</v>
      </c>
      <c r="AA2799">
        <f>_xlfn.IFNA(VLOOKUP(X2799,'duo-out'!A$2:Q$5000,5,FALSE),E2799+10*(H2799-1)+1+_xlfn.IFNA(VLOOKUP(D2799,states!A$2:C$10,3,FALSE),1))</f>
        <v>51</v>
      </c>
      <c r="AB2799" t="str">
        <f>IF(V2799="","",V2799)</f>
        <v/>
      </c>
      <c r="AC2799" s="2" t="str">
        <f>_xlfn.IFNA(VLOOKUP(D2799,states!A$2:C$10,2,FALSE),"XX")</f>
        <v>A</v>
      </c>
      <c r="AD2799">
        <f>E2799</f>
        <v>0</v>
      </c>
      <c r="AE2799">
        <f>_xlfn.IFNA(VLOOKUP(D2799,states!A$2:D$10,4,FALSE),0)</f>
        <v>2</v>
      </c>
      <c r="AF2799">
        <v>0.5</v>
      </c>
      <c r="AG2799">
        <f>IF(AE2799=0,AF2799,IF(AE2799=1,IF(F2799=0.5,0.5,IF(H2799=1,0.5,1.5)),IF(F2799=0.5,0.5,IF(H2799=1,2.5,1.5))))</f>
        <v>1.5</v>
      </c>
      <c r="AH2799" s="7">
        <f>IF(AC2799="XX",0,1/C2799^(1/5)*IF(E2799=0,100,1)/(E2799+1)^(1/4))</f>
        <v>182.05642030260799</v>
      </c>
    </row>
    <row r="2800" spans="1:34">
      <c r="A2800">
        <v>5435</v>
      </c>
      <c r="B2800" s="1">
        <v>23180.451000000001</v>
      </c>
      <c r="C2800" s="6">
        <v>0.05</v>
      </c>
      <c r="D2800" t="s">
        <v>3</v>
      </c>
      <c r="E2800">
        <v>0</v>
      </c>
      <c r="F2800">
        <v>1.5</v>
      </c>
      <c r="G2800" t="s">
        <v>1</v>
      </c>
      <c r="H2800">
        <v>2</v>
      </c>
      <c r="I2800" t="s">
        <v>0</v>
      </c>
      <c r="J2800">
        <v>0</v>
      </c>
      <c r="K2800">
        <v>1.5</v>
      </c>
      <c r="L2800" t="s">
        <v>2</v>
      </c>
      <c r="M2800">
        <v>2</v>
      </c>
      <c r="N2800" t="s">
        <v>5491</v>
      </c>
      <c r="O2800">
        <v>1</v>
      </c>
      <c r="P2800" t="str">
        <f>D2800&amp;"-"&amp;F2800&amp;"-"&amp;G2800&amp;"-"&amp;E2800&amp;"-"&amp;H2800</f>
        <v>A2Delta-1.5-e-0-2</v>
      </c>
      <c r="Q2800" t="str">
        <f>I2800&amp;"-"&amp;K2800&amp;"-"&amp;L2800&amp;"-"&amp;J2800&amp;"-"&amp;M2800</f>
        <v>X2Pi-1.5-f-0-2</v>
      </c>
      <c r="R2800">
        <f>B2800+S2800</f>
        <v>23247.635059069002</v>
      </c>
      <c r="S2800">
        <f>_xlfn.IFNA(VLOOKUP(Q2800,'MARVEL-X'!A$2:I$1400,7,FALSE),VLOOKUP(Q2800,MARVEL!A$2:J$1522,10,FALSE))</f>
        <v>67.184059069</v>
      </c>
      <c r="T2800">
        <f>IF(P2800=P2799,R2800+T2799,R2800)</f>
        <v>348714.63396187098</v>
      </c>
      <c r="U2800">
        <f>IF(P2800=P2799,1+U2799,1)</f>
        <v>15</v>
      </c>
      <c r="V2800" t="str">
        <f t="shared" si="43"/>
        <v/>
      </c>
      <c r="W2800" t="str">
        <f>IF(V2800="","",IF(ABS(V2800-R2800)&gt;W$1,ABS(V2800-R2800),""))</f>
        <v/>
      </c>
      <c r="X2800" t="str">
        <f>Y2800&amp;"-"&amp;Z2800&amp;"-"&amp;AC2800&amp;"-"&amp;AD2800&amp;"-"&amp;AG2800</f>
        <v>1.5-e-A-0-1.5</v>
      </c>
      <c r="Y2800">
        <f>F2800</f>
        <v>1.5</v>
      </c>
      <c r="Z2800" s="2" t="str">
        <f>G2800</f>
        <v>e</v>
      </c>
      <c r="AA2800">
        <f>_xlfn.IFNA(VLOOKUP(X2800,'duo-out'!A$2:Q$5000,5,FALSE),E2800+10*(H2800-1)+1+_xlfn.IFNA(VLOOKUP(D2800,states!A$2:C$10,3,FALSE),1))</f>
        <v>51</v>
      </c>
      <c r="AB2800" t="str">
        <f>IF(V2800="","",V2800)</f>
        <v/>
      </c>
      <c r="AC2800" s="2" t="str">
        <f>_xlfn.IFNA(VLOOKUP(D2800,states!A$2:C$10,2,FALSE),"XX")</f>
        <v>A</v>
      </c>
      <c r="AD2800">
        <f>E2800</f>
        <v>0</v>
      </c>
      <c r="AE2800">
        <f>_xlfn.IFNA(VLOOKUP(D2800,states!A$2:D$10,4,FALSE),0)</f>
        <v>2</v>
      </c>
      <c r="AF2800">
        <v>0.5</v>
      </c>
      <c r="AG2800">
        <f>IF(AE2800=0,AF2800,IF(AE2800=1,IF(F2800=0.5,0.5,IF(H2800=1,0.5,1.5)),IF(F2800=0.5,0.5,IF(H2800=1,2.5,1.5))))</f>
        <v>1.5</v>
      </c>
      <c r="AH2800" s="7">
        <f>IF(AC2800="XX",0,1/C2800^(1/5)*IF(E2800=0,100,1)/(E2800+1)^(1/4))</f>
        <v>182.05642030260799</v>
      </c>
    </row>
    <row r="2801" spans="1:34">
      <c r="A2801">
        <v>5415</v>
      </c>
      <c r="B2801" s="1">
        <v>23247.670999999998</v>
      </c>
      <c r="C2801" s="6">
        <v>0.05</v>
      </c>
      <c r="D2801" t="s">
        <v>3</v>
      </c>
      <c r="E2801">
        <v>0</v>
      </c>
      <c r="F2801">
        <v>1.5</v>
      </c>
      <c r="G2801" t="s">
        <v>1</v>
      </c>
      <c r="H2801">
        <v>2</v>
      </c>
      <c r="I2801" t="s">
        <v>0</v>
      </c>
      <c r="J2801">
        <v>0</v>
      </c>
      <c r="K2801">
        <v>0.5</v>
      </c>
      <c r="L2801" t="s">
        <v>1</v>
      </c>
      <c r="M2801">
        <v>2</v>
      </c>
      <c r="N2801" t="s">
        <v>5471</v>
      </c>
      <c r="O2801">
        <v>1</v>
      </c>
      <c r="P2801" t="str">
        <f>D2801&amp;"-"&amp;F2801&amp;"-"&amp;G2801&amp;"-"&amp;E2801&amp;"-"&amp;H2801</f>
        <v>A2Delta-1.5-e-0-2</v>
      </c>
      <c r="Q2801" t="str">
        <f>I2801&amp;"-"&amp;K2801&amp;"-"&amp;L2801&amp;"-"&amp;J2801&amp;"-"&amp;M2801</f>
        <v>X2Pi-0.5-e-0-2</v>
      </c>
      <c r="R2801">
        <f>B2801+S2801</f>
        <v>23247.670999999998</v>
      </c>
      <c r="S2801">
        <f>_xlfn.IFNA(VLOOKUP(Q2801,'MARVEL-X'!A$2:I$1400,7,FALSE),VLOOKUP(Q2801,MARVEL!A$2:J$1522,10,FALSE))</f>
        <v>0</v>
      </c>
      <c r="T2801">
        <f>IF(P2801=P2800,R2801+T2800,R2801)</f>
        <v>371962.30496187095</v>
      </c>
      <c r="U2801">
        <f>IF(P2801=P2800,1+U2800,1)</f>
        <v>16</v>
      </c>
      <c r="V2801" t="str">
        <f t="shared" si="43"/>
        <v/>
      </c>
      <c r="W2801" t="str">
        <f>IF(V2801="","",IF(ABS(V2801-R2801)&gt;W$1,ABS(V2801-R2801),""))</f>
        <v/>
      </c>
      <c r="X2801" t="str">
        <f>Y2801&amp;"-"&amp;Z2801&amp;"-"&amp;AC2801&amp;"-"&amp;AD2801&amp;"-"&amp;AG2801</f>
        <v>1.5-e-A-0-1.5</v>
      </c>
      <c r="Y2801">
        <f>F2801</f>
        <v>1.5</v>
      </c>
      <c r="Z2801" s="2" t="str">
        <f>G2801</f>
        <v>e</v>
      </c>
      <c r="AA2801">
        <f>_xlfn.IFNA(VLOOKUP(X2801,'duo-out'!A$2:Q$5000,5,FALSE),E2801+10*(H2801-1)+1+_xlfn.IFNA(VLOOKUP(D2801,states!A$2:C$10,3,FALSE),1))</f>
        <v>51</v>
      </c>
      <c r="AB2801" t="str">
        <f>IF(V2801="","",V2801)</f>
        <v/>
      </c>
      <c r="AC2801" s="2" t="str">
        <f>_xlfn.IFNA(VLOOKUP(D2801,states!A$2:C$10,2,FALSE),"XX")</f>
        <v>A</v>
      </c>
      <c r="AD2801">
        <f>E2801</f>
        <v>0</v>
      </c>
      <c r="AE2801">
        <f>_xlfn.IFNA(VLOOKUP(D2801,states!A$2:D$10,4,FALSE),0)</f>
        <v>2</v>
      </c>
      <c r="AF2801">
        <v>0.5</v>
      </c>
      <c r="AG2801">
        <f>IF(AE2801=0,AF2801,IF(AE2801=1,IF(F2801=0.5,0.5,IF(H2801=1,0.5,1.5)),IF(F2801=0.5,0.5,IF(H2801=1,2.5,1.5))))</f>
        <v>1.5</v>
      </c>
      <c r="AH2801" s="7">
        <f>IF(AC2801="XX",0,1/C2801^(1/5)*IF(E2801=0,100,1)/(E2801+1)^(1/4))</f>
        <v>182.05642030260799</v>
      </c>
    </row>
    <row r="2802" spans="1:34">
      <c r="A2802">
        <v>5389</v>
      </c>
      <c r="B2802" s="1">
        <v>23174.325000000001</v>
      </c>
      <c r="C2802" s="6">
        <v>0.05</v>
      </c>
      <c r="D2802" t="s">
        <v>3</v>
      </c>
      <c r="E2802">
        <v>0</v>
      </c>
      <c r="F2802">
        <v>1.5</v>
      </c>
      <c r="G2802" t="s">
        <v>1</v>
      </c>
      <c r="H2802">
        <v>2</v>
      </c>
      <c r="I2802" t="s">
        <v>0</v>
      </c>
      <c r="J2802">
        <v>0</v>
      </c>
      <c r="K2802">
        <v>2.5</v>
      </c>
      <c r="L2802" t="s">
        <v>1</v>
      </c>
      <c r="M2802">
        <v>1</v>
      </c>
      <c r="N2802" t="s">
        <v>5445</v>
      </c>
      <c r="O2802">
        <v>1</v>
      </c>
      <c r="P2802" t="str">
        <f>D2802&amp;"-"&amp;F2802&amp;"-"&amp;G2802&amp;"-"&amp;E2802&amp;"-"&amp;H2802</f>
        <v>A2Delta-1.5-e-0-2</v>
      </c>
      <c r="Q2802" t="str">
        <f>I2802&amp;"-"&amp;K2802&amp;"-"&amp;L2802&amp;"-"&amp;J2802&amp;"-"&amp;M2802</f>
        <v>X2Pi-2.5-e-0-1</v>
      </c>
      <c r="R2802">
        <f>B2802+S2802</f>
        <v>23247.636875474</v>
      </c>
      <c r="S2802">
        <f>_xlfn.IFNA(VLOOKUP(Q2802,'MARVEL-X'!A$2:I$1400,7,FALSE),VLOOKUP(Q2802,MARVEL!A$2:J$1522,10,FALSE))</f>
        <v>73.311875474000004</v>
      </c>
      <c r="T2802">
        <f>IF(P2802=P2801,R2802+T2801,R2802)</f>
        <v>395209.94183734496</v>
      </c>
      <c r="U2802">
        <f>IF(P2802=P2801,1+U2801,1)</f>
        <v>17</v>
      </c>
      <c r="V2802" t="str">
        <f t="shared" si="43"/>
        <v/>
      </c>
      <c r="W2802" t="str">
        <f>IF(V2802="","",IF(ABS(V2802-R2802)&gt;W$1,ABS(V2802-R2802),""))</f>
        <v/>
      </c>
      <c r="X2802" t="str">
        <f>Y2802&amp;"-"&amp;Z2802&amp;"-"&amp;AC2802&amp;"-"&amp;AD2802&amp;"-"&amp;AG2802</f>
        <v>1.5-e-A-0-1.5</v>
      </c>
      <c r="Y2802">
        <f>F2802</f>
        <v>1.5</v>
      </c>
      <c r="Z2802" s="2" t="str">
        <f>G2802</f>
        <v>e</v>
      </c>
      <c r="AA2802">
        <f>_xlfn.IFNA(VLOOKUP(X2802,'duo-out'!A$2:Q$5000,5,FALSE),E2802+10*(H2802-1)+1+_xlfn.IFNA(VLOOKUP(D2802,states!A$2:C$10,3,FALSE),1))</f>
        <v>51</v>
      </c>
      <c r="AB2802" t="str">
        <f>IF(V2802="","",V2802)</f>
        <v/>
      </c>
      <c r="AC2802" s="2" t="str">
        <f>_xlfn.IFNA(VLOOKUP(D2802,states!A$2:C$10,2,FALSE),"XX")</f>
        <v>A</v>
      </c>
      <c r="AD2802">
        <f>E2802</f>
        <v>0</v>
      </c>
      <c r="AE2802">
        <f>_xlfn.IFNA(VLOOKUP(D2802,states!A$2:D$10,4,FALSE),0)</f>
        <v>2</v>
      </c>
      <c r="AF2802">
        <v>0.5</v>
      </c>
      <c r="AG2802">
        <f>IF(AE2802=0,AF2802,IF(AE2802=1,IF(F2802=0.5,0.5,IF(H2802=1,0.5,1.5)),IF(F2802=0.5,0.5,IF(H2802=1,2.5,1.5))))</f>
        <v>1.5</v>
      </c>
      <c r="AH2802" s="7">
        <f>IF(AC2802="XX",0,1/C2802^(1/5)*IF(E2802=0,100,1)/(E2802+1)^(1/4))</f>
        <v>182.05642030260799</v>
      </c>
    </row>
    <row r="2803" spans="1:34">
      <c r="A2803">
        <v>5368</v>
      </c>
      <c r="B2803" s="1">
        <v>23229.753000000001</v>
      </c>
      <c r="C2803" s="6">
        <v>0.05</v>
      </c>
      <c r="D2803" t="s">
        <v>3</v>
      </c>
      <c r="E2803">
        <v>0</v>
      </c>
      <c r="F2803">
        <v>1.5</v>
      </c>
      <c r="G2803" t="s">
        <v>1</v>
      </c>
      <c r="H2803">
        <v>2</v>
      </c>
      <c r="I2803" t="s">
        <v>0</v>
      </c>
      <c r="J2803">
        <v>0</v>
      </c>
      <c r="K2803">
        <v>1.5</v>
      </c>
      <c r="L2803" t="s">
        <v>2</v>
      </c>
      <c r="M2803">
        <v>1</v>
      </c>
      <c r="N2803" t="s">
        <v>5424</v>
      </c>
      <c r="O2803">
        <v>1</v>
      </c>
      <c r="P2803" t="str">
        <f>D2803&amp;"-"&amp;F2803&amp;"-"&amp;G2803&amp;"-"&amp;E2803&amp;"-"&amp;H2803</f>
        <v>A2Delta-1.5-e-0-2</v>
      </c>
      <c r="Q2803" t="str">
        <f>I2803&amp;"-"&amp;K2803&amp;"-"&amp;L2803&amp;"-"&amp;J2803&amp;"-"&amp;M2803</f>
        <v>X2Pi-1.5-f-0-1</v>
      </c>
      <c r="R2803">
        <f>B2803+S2803</f>
        <v>23247.634117138001</v>
      </c>
      <c r="S2803">
        <f>_xlfn.IFNA(VLOOKUP(Q2803,'MARVEL-X'!A$2:I$1400,7,FALSE),VLOOKUP(Q2803,MARVEL!A$2:J$1522,10,FALSE))</f>
        <v>17.881117138</v>
      </c>
      <c r="T2803">
        <f>IF(P2803=P2802,R2803+T2802,R2803)</f>
        <v>418457.57595448295</v>
      </c>
      <c r="U2803">
        <f>IF(P2803=P2802,1+U2802,1)</f>
        <v>18</v>
      </c>
      <c r="V2803" t="str">
        <f t="shared" si="43"/>
        <v/>
      </c>
      <c r="W2803" t="str">
        <f>IF(V2803="","",IF(ABS(V2803-R2803)&gt;W$1,ABS(V2803-R2803),""))</f>
        <v/>
      </c>
      <c r="X2803" t="str">
        <f>Y2803&amp;"-"&amp;Z2803&amp;"-"&amp;AC2803&amp;"-"&amp;AD2803&amp;"-"&amp;AG2803</f>
        <v>1.5-e-A-0-1.5</v>
      </c>
      <c r="Y2803">
        <f>F2803</f>
        <v>1.5</v>
      </c>
      <c r="Z2803" s="2" t="str">
        <f>G2803</f>
        <v>e</v>
      </c>
      <c r="AA2803">
        <f>_xlfn.IFNA(VLOOKUP(X2803,'duo-out'!A$2:Q$5000,5,FALSE),E2803+10*(H2803-1)+1+_xlfn.IFNA(VLOOKUP(D2803,states!A$2:C$10,3,FALSE),1))</f>
        <v>51</v>
      </c>
      <c r="AB2803" t="str">
        <f>IF(V2803="","",V2803)</f>
        <v/>
      </c>
      <c r="AC2803" s="2" t="str">
        <f>_xlfn.IFNA(VLOOKUP(D2803,states!A$2:C$10,2,FALSE),"XX")</f>
        <v>A</v>
      </c>
      <c r="AD2803">
        <f>E2803</f>
        <v>0</v>
      </c>
      <c r="AE2803">
        <f>_xlfn.IFNA(VLOOKUP(D2803,states!A$2:D$10,4,FALSE),0)</f>
        <v>2</v>
      </c>
      <c r="AF2803">
        <v>0.5</v>
      </c>
      <c r="AG2803">
        <f>IF(AE2803=0,AF2803,IF(AE2803=1,IF(F2803=0.5,0.5,IF(H2803=1,0.5,1.5)),IF(F2803=0.5,0.5,IF(H2803=1,2.5,1.5))))</f>
        <v>1.5</v>
      </c>
      <c r="AH2803" s="7">
        <f>IF(AC2803="XX",0,1/C2803^(1/5)*IF(E2803=0,100,1)/(E2803+1)^(1/4))</f>
        <v>182.05642030260799</v>
      </c>
    </row>
    <row r="2804" spans="1:34">
      <c r="A2804">
        <v>4185</v>
      </c>
      <c r="B2804" s="1">
        <v>23180.452399999998</v>
      </c>
      <c r="C2804" s="6">
        <v>2.5000000000000001E-3</v>
      </c>
      <c r="D2804" t="s">
        <v>3</v>
      </c>
      <c r="E2804">
        <v>0</v>
      </c>
      <c r="F2804">
        <v>1.5</v>
      </c>
      <c r="G2804" t="s">
        <v>1</v>
      </c>
      <c r="H2804">
        <v>2</v>
      </c>
      <c r="I2804" t="s">
        <v>0</v>
      </c>
      <c r="J2804">
        <v>0</v>
      </c>
      <c r="K2804">
        <v>1.5</v>
      </c>
      <c r="L2804" t="s">
        <v>2</v>
      </c>
      <c r="M2804">
        <v>2</v>
      </c>
      <c r="N2804" t="s">
        <v>4241</v>
      </c>
      <c r="O2804">
        <v>1</v>
      </c>
      <c r="P2804" t="str">
        <f>D2804&amp;"-"&amp;F2804&amp;"-"&amp;G2804&amp;"-"&amp;E2804&amp;"-"&amp;H2804</f>
        <v>A2Delta-1.5-e-0-2</v>
      </c>
      <c r="Q2804" t="str">
        <f>I2804&amp;"-"&amp;K2804&amp;"-"&amp;L2804&amp;"-"&amp;J2804&amp;"-"&amp;M2804</f>
        <v>X2Pi-1.5-f-0-2</v>
      </c>
      <c r="R2804">
        <f>B2804+S2804</f>
        <v>23247.636459068999</v>
      </c>
      <c r="S2804">
        <f>_xlfn.IFNA(VLOOKUP(Q2804,'MARVEL-X'!A$2:I$1400,7,FALSE),VLOOKUP(Q2804,MARVEL!A$2:J$1522,10,FALSE))</f>
        <v>67.184059069</v>
      </c>
      <c r="T2804">
        <f>IF(P2804=P2803,R2804+T2803,R2804)</f>
        <v>441705.21241355193</v>
      </c>
      <c r="U2804">
        <f>IF(P2804=P2803,1+U2803,1)</f>
        <v>19</v>
      </c>
      <c r="V2804" t="str">
        <f t="shared" si="43"/>
        <v/>
      </c>
      <c r="W2804" t="str">
        <f>IF(V2804="","",IF(ABS(V2804-R2804)&gt;W$1,ABS(V2804-R2804),""))</f>
        <v/>
      </c>
      <c r="X2804" t="str">
        <f>Y2804&amp;"-"&amp;Z2804&amp;"-"&amp;AC2804&amp;"-"&amp;AD2804&amp;"-"&amp;AG2804</f>
        <v>1.5-e-A-0-1.5</v>
      </c>
      <c r="Y2804">
        <f>F2804</f>
        <v>1.5</v>
      </c>
      <c r="Z2804" s="2" t="str">
        <f>G2804</f>
        <v>e</v>
      </c>
      <c r="AA2804">
        <f>_xlfn.IFNA(VLOOKUP(X2804,'duo-out'!A$2:Q$5000,5,FALSE),E2804+10*(H2804-1)+1+_xlfn.IFNA(VLOOKUP(D2804,states!A$2:C$10,3,FALSE),1))</f>
        <v>51</v>
      </c>
      <c r="AB2804" t="str">
        <f>IF(V2804="","",V2804)</f>
        <v/>
      </c>
      <c r="AC2804" s="2" t="str">
        <f>_xlfn.IFNA(VLOOKUP(D2804,states!A$2:C$10,2,FALSE),"XX")</f>
        <v>A</v>
      </c>
      <c r="AD2804">
        <f>E2804</f>
        <v>0</v>
      </c>
      <c r="AE2804">
        <f>_xlfn.IFNA(VLOOKUP(D2804,states!A$2:D$10,4,FALSE),0)</f>
        <v>2</v>
      </c>
      <c r="AF2804">
        <v>0.5</v>
      </c>
      <c r="AG2804">
        <f>IF(AE2804=0,AF2804,IF(AE2804=1,IF(F2804=0.5,0.5,IF(H2804=1,0.5,1.5)),IF(F2804=0.5,0.5,IF(H2804=1,2.5,1.5))))</f>
        <v>1.5</v>
      </c>
      <c r="AH2804" s="7">
        <f>IF(AC2804="XX",0,1/C2804^(1/5)*IF(E2804=0,100,1)/(E2804+1)^(1/4))</f>
        <v>331.44540173399866</v>
      </c>
    </row>
    <row r="2805" spans="1:34">
      <c r="A2805">
        <v>4154</v>
      </c>
      <c r="B2805" s="1">
        <v>23094.442299999999</v>
      </c>
      <c r="C2805" s="6">
        <v>1.1999999999999999E-3</v>
      </c>
      <c r="D2805" t="s">
        <v>3</v>
      </c>
      <c r="E2805">
        <v>0</v>
      </c>
      <c r="F2805">
        <v>1.5</v>
      </c>
      <c r="G2805" t="s">
        <v>1</v>
      </c>
      <c r="H2805">
        <v>2</v>
      </c>
      <c r="I2805" t="s">
        <v>0</v>
      </c>
      <c r="J2805">
        <v>0</v>
      </c>
      <c r="K2805">
        <v>2.5</v>
      </c>
      <c r="L2805" t="s">
        <v>1</v>
      </c>
      <c r="M2805">
        <v>2</v>
      </c>
      <c r="N2805" t="s">
        <v>4210</v>
      </c>
      <c r="O2805">
        <v>1</v>
      </c>
      <c r="P2805" t="str">
        <f>D2805&amp;"-"&amp;F2805&amp;"-"&amp;G2805&amp;"-"&amp;E2805&amp;"-"&amp;H2805</f>
        <v>A2Delta-1.5-e-0-2</v>
      </c>
      <c r="Q2805" t="str">
        <f>I2805&amp;"-"&amp;K2805&amp;"-"&amp;L2805&amp;"-"&amp;J2805&amp;"-"&amp;M2805</f>
        <v>X2Pi-2.5-e-0-2</v>
      </c>
      <c r="R2805">
        <f>B2805+S2805</f>
        <v>23247.637431301999</v>
      </c>
      <c r="S2805">
        <f>_xlfn.IFNA(VLOOKUP(Q2805,'MARVEL-X'!A$2:I$1400,7,FALSE),VLOOKUP(Q2805,MARVEL!A$2:J$1522,10,FALSE))</f>
        <v>153.19513130199999</v>
      </c>
      <c r="T2805">
        <f>IF(P2805=P2804,R2805+T2804,R2805)</f>
        <v>464952.84984485392</v>
      </c>
      <c r="U2805">
        <f>IF(P2805=P2804,1+U2804,1)</f>
        <v>20</v>
      </c>
      <c r="V2805" t="str">
        <f t="shared" si="43"/>
        <v/>
      </c>
      <c r="W2805" t="str">
        <f>IF(V2805="","",IF(ABS(V2805-R2805)&gt;W$1,ABS(V2805-R2805),""))</f>
        <v/>
      </c>
      <c r="X2805" t="str">
        <f>Y2805&amp;"-"&amp;Z2805&amp;"-"&amp;AC2805&amp;"-"&amp;AD2805&amp;"-"&amp;AG2805</f>
        <v>1.5-e-A-0-1.5</v>
      </c>
      <c r="Y2805">
        <f>F2805</f>
        <v>1.5</v>
      </c>
      <c r="Z2805" s="2" t="str">
        <f>G2805</f>
        <v>e</v>
      </c>
      <c r="AA2805">
        <f>_xlfn.IFNA(VLOOKUP(X2805,'duo-out'!A$2:Q$5000,5,FALSE),E2805+10*(H2805-1)+1+_xlfn.IFNA(VLOOKUP(D2805,states!A$2:C$10,3,FALSE),1))</f>
        <v>51</v>
      </c>
      <c r="AB2805" t="str">
        <f>IF(V2805="","",V2805)</f>
        <v/>
      </c>
      <c r="AC2805" s="2" t="str">
        <f>_xlfn.IFNA(VLOOKUP(D2805,states!A$2:C$10,2,FALSE),"XX")</f>
        <v>A</v>
      </c>
      <c r="AD2805">
        <f>E2805</f>
        <v>0</v>
      </c>
      <c r="AE2805">
        <f>_xlfn.IFNA(VLOOKUP(D2805,states!A$2:D$10,4,FALSE),0)</f>
        <v>2</v>
      </c>
      <c r="AF2805">
        <v>0.5</v>
      </c>
      <c r="AG2805">
        <f>IF(AE2805=0,AF2805,IF(AE2805=1,IF(F2805=0.5,0.5,IF(H2805=1,0.5,1.5)),IF(F2805=0.5,0.5,IF(H2805=1,2.5,1.5))))</f>
        <v>1.5</v>
      </c>
      <c r="AH2805" s="7">
        <f>IF(AC2805="XX",0,1/C2805^(1/5)*IF(E2805=0,100,1)/(E2805+1)^(1/4))</f>
        <v>383.85194963737757</v>
      </c>
    </row>
    <row r="2806" spans="1:34">
      <c r="A2806">
        <v>4138</v>
      </c>
      <c r="B2806" s="1">
        <v>23174.327399999998</v>
      </c>
      <c r="C2806" s="6">
        <v>4.8999999999999998E-3</v>
      </c>
      <c r="D2806" t="s">
        <v>3</v>
      </c>
      <c r="E2806">
        <v>0</v>
      </c>
      <c r="F2806">
        <v>1.5</v>
      </c>
      <c r="G2806" t="s">
        <v>1</v>
      </c>
      <c r="H2806">
        <v>2</v>
      </c>
      <c r="I2806" t="s">
        <v>0</v>
      </c>
      <c r="J2806">
        <v>0</v>
      </c>
      <c r="K2806">
        <v>2.5</v>
      </c>
      <c r="L2806" t="s">
        <v>1</v>
      </c>
      <c r="M2806">
        <v>1</v>
      </c>
      <c r="N2806" t="s">
        <v>4194</v>
      </c>
      <c r="O2806">
        <v>1</v>
      </c>
      <c r="P2806" t="str">
        <f>D2806&amp;"-"&amp;F2806&amp;"-"&amp;G2806&amp;"-"&amp;E2806&amp;"-"&amp;H2806</f>
        <v>A2Delta-1.5-e-0-2</v>
      </c>
      <c r="Q2806" t="str">
        <f>I2806&amp;"-"&amp;K2806&amp;"-"&amp;L2806&amp;"-"&amp;J2806&amp;"-"&amp;M2806</f>
        <v>X2Pi-2.5-e-0-1</v>
      </c>
      <c r="R2806">
        <f>B2806+S2806</f>
        <v>23247.639275473997</v>
      </c>
      <c r="S2806">
        <f>_xlfn.IFNA(VLOOKUP(Q2806,'MARVEL-X'!A$2:I$1400,7,FALSE),VLOOKUP(Q2806,MARVEL!A$2:J$1522,10,FALSE))</f>
        <v>73.311875474000004</v>
      </c>
      <c r="T2806">
        <f>IF(P2806=P2805,R2806+T2805,R2806)</f>
        <v>488200.48912032793</v>
      </c>
      <c r="U2806">
        <f>IF(P2806=P2805,1+U2805,1)</f>
        <v>21</v>
      </c>
      <c r="V2806" t="str">
        <f t="shared" si="43"/>
        <v/>
      </c>
      <c r="W2806" t="str">
        <f>IF(V2806="","",IF(ABS(V2806-R2806)&gt;W$1,ABS(V2806-R2806),""))</f>
        <v/>
      </c>
      <c r="X2806" t="str">
        <f>Y2806&amp;"-"&amp;Z2806&amp;"-"&amp;AC2806&amp;"-"&amp;AD2806&amp;"-"&amp;AG2806</f>
        <v>1.5-e-A-0-1.5</v>
      </c>
      <c r="Y2806">
        <f>F2806</f>
        <v>1.5</v>
      </c>
      <c r="Z2806" s="2" t="str">
        <f>G2806</f>
        <v>e</v>
      </c>
      <c r="AA2806">
        <f>_xlfn.IFNA(VLOOKUP(X2806,'duo-out'!A$2:Q$5000,5,FALSE),E2806+10*(H2806-1)+1+_xlfn.IFNA(VLOOKUP(D2806,states!A$2:C$10,3,FALSE),1))</f>
        <v>51</v>
      </c>
      <c r="AB2806" t="str">
        <f>IF(V2806="","",V2806)</f>
        <v/>
      </c>
      <c r="AC2806" s="2" t="str">
        <f>_xlfn.IFNA(VLOOKUP(D2806,states!A$2:C$10,2,FALSE),"XX")</f>
        <v>A</v>
      </c>
      <c r="AD2806">
        <f>E2806</f>
        <v>0</v>
      </c>
      <c r="AE2806">
        <f>_xlfn.IFNA(VLOOKUP(D2806,states!A$2:D$10,4,FALSE),0)</f>
        <v>2</v>
      </c>
      <c r="AF2806">
        <v>0.5</v>
      </c>
      <c r="AG2806">
        <f>IF(AE2806=0,AF2806,IF(AE2806=1,IF(F2806=0.5,0.5,IF(H2806=1,0.5,1.5)),IF(F2806=0.5,0.5,IF(H2806=1,2.5,1.5))))</f>
        <v>1.5</v>
      </c>
      <c r="AH2806" s="7">
        <f>IF(AC2806="XX",0,1/C2806^(1/5)*IF(E2806=0,100,1)/(E2806+1)^(1/4))</f>
        <v>289.70819746309172</v>
      </c>
    </row>
    <row r="2807" spans="1:34">
      <c r="A2807">
        <v>874</v>
      </c>
      <c r="B2807" s="1">
        <v>23094.44</v>
      </c>
      <c r="C2807" s="6">
        <v>0.05</v>
      </c>
      <c r="D2807" t="s">
        <v>3</v>
      </c>
      <c r="E2807">
        <v>0</v>
      </c>
      <c r="F2807">
        <v>1.5</v>
      </c>
      <c r="G2807" t="s">
        <v>1</v>
      </c>
      <c r="H2807">
        <v>2</v>
      </c>
      <c r="I2807" t="s">
        <v>0</v>
      </c>
      <c r="J2807">
        <v>0</v>
      </c>
      <c r="K2807">
        <v>2.5</v>
      </c>
      <c r="L2807" t="s">
        <v>1</v>
      </c>
      <c r="M2807">
        <v>2</v>
      </c>
      <c r="N2807" t="s">
        <v>930</v>
      </c>
      <c r="O2807">
        <v>1</v>
      </c>
      <c r="P2807" t="str">
        <f>D2807&amp;"-"&amp;F2807&amp;"-"&amp;G2807&amp;"-"&amp;E2807&amp;"-"&amp;H2807</f>
        <v>A2Delta-1.5-e-0-2</v>
      </c>
      <c r="Q2807" t="str">
        <f>I2807&amp;"-"&amp;K2807&amp;"-"&amp;L2807&amp;"-"&amp;J2807&amp;"-"&amp;M2807</f>
        <v>X2Pi-2.5-e-0-2</v>
      </c>
      <c r="R2807">
        <f>B2807+S2807</f>
        <v>23247.635131301999</v>
      </c>
      <c r="S2807">
        <f>_xlfn.IFNA(VLOOKUP(Q2807,'MARVEL-X'!A$2:I$1400,7,FALSE),VLOOKUP(Q2807,MARVEL!A$2:J$1522,10,FALSE))</f>
        <v>153.19513130199999</v>
      </c>
      <c r="T2807">
        <f>IF(P2807=P2806,R2807+T2806,R2807)</f>
        <v>511448.12425162992</v>
      </c>
      <c r="U2807">
        <f>IF(P2807=P2806,1+U2806,1)</f>
        <v>22</v>
      </c>
      <c r="V2807" t="str">
        <f t="shared" si="43"/>
        <v/>
      </c>
      <c r="W2807" t="str">
        <f>IF(V2807="","",IF(ABS(V2807-R2807)&gt;W$1,ABS(V2807-R2807),""))</f>
        <v/>
      </c>
      <c r="X2807" t="str">
        <f>Y2807&amp;"-"&amp;Z2807&amp;"-"&amp;AC2807&amp;"-"&amp;AD2807&amp;"-"&amp;AG2807</f>
        <v>1.5-e-A-0-1.5</v>
      </c>
      <c r="Y2807">
        <f>F2807</f>
        <v>1.5</v>
      </c>
      <c r="Z2807" s="2" t="str">
        <f>G2807</f>
        <v>e</v>
      </c>
      <c r="AA2807">
        <f>_xlfn.IFNA(VLOOKUP(X2807,'duo-out'!A$2:Q$5000,5,FALSE),E2807+10*(H2807-1)+1+_xlfn.IFNA(VLOOKUP(D2807,states!A$2:C$10,3,FALSE),1))</f>
        <v>51</v>
      </c>
      <c r="AB2807" t="str">
        <f>IF(V2807="","",V2807)</f>
        <v/>
      </c>
      <c r="AC2807" s="2" t="str">
        <f>_xlfn.IFNA(VLOOKUP(D2807,states!A$2:C$10,2,FALSE),"XX")</f>
        <v>A</v>
      </c>
      <c r="AD2807">
        <f>E2807</f>
        <v>0</v>
      </c>
      <c r="AE2807">
        <f>_xlfn.IFNA(VLOOKUP(D2807,states!A$2:D$10,4,FALSE),0)</f>
        <v>2</v>
      </c>
      <c r="AF2807">
        <v>0.5</v>
      </c>
      <c r="AG2807">
        <f>IF(AE2807=0,AF2807,IF(AE2807=1,IF(F2807=0.5,0.5,IF(H2807=1,0.5,1.5)),IF(F2807=0.5,0.5,IF(H2807=1,2.5,1.5))))</f>
        <v>1.5</v>
      </c>
      <c r="AH2807" s="7">
        <f>IF(AC2807="XX",0,1/C2807^(1/5)*IF(E2807=0,100,1)/(E2807+1)^(1/4))</f>
        <v>182.05642030260799</v>
      </c>
    </row>
    <row r="2808" spans="1:34">
      <c r="A2808">
        <v>788</v>
      </c>
      <c r="B2808" s="1">
        <v>23180.78</v>
      </c>
      <c r="C2808" s="6">
        <v>0.3589</v>
      </c>
      <c r="D2808" t="s">
        <v>3</v>
      </c>
      <c r="E2808">
        <v>0</v>
      </c>
      <c r="F2808">
        <v>1.5</v>
      </c>
      <c r="G2808" t="s">
        <v>1</v>
      </c>
      <c r="H2808">
        <v>2</v>
      </c>
      <c r="I2808" t="s">
        <v>0</v>
      </c>
      <c r="J2808">
        <v>0</v>
      </c>
      <c r="K2808">
        <v>1.5</v>
      </c>
      <c r="L2808" t="s">
        <v>2</v>
      </c>
      <c r="M2808">
        <v>2</v>
      </c>
      <c r="N2808" t="s">
        <v>844</v>
      </c>
      <c r="O2808">
        <v>1</v>
      </c>
      <c r="P2808" t="str">
        <f>D2808&amp;"-"&amp;F2808&amp;"-"&amp;G2808&amp;"-"&amp;E2808&amp;"-"&amp;H2808</f>
        <v>A2Delta-1.5-e-0-2</v>
      </c>
      <c r="Q2808" t="str">
        <f>I2808&amp;"-"&amp;K2808&amp;"-"&amp;L2808&amp;"-"&amp;J2808&amp;"-"&amp;M2808</f>
        <v>X2Pi-1.5-f-0-2</v>
      </c>
      <c r="R2808">
        <f>B2808+S2808</f>
        <v>23247.964059069</v>
      </c>
      <c r="S2808">
        <f>_xlfn.IFNA(VLOOKUP(Q2808,'MARVEL-X'!A$2:I$1400,7,FALSE),VLOOKUP(Q2808,MARVEL!A$2:J$1522,10,FALSE))</f>
        <v>67.184059069</v>
      </c>
      <c r="T2808">
        <f>IF(P2808=P2807,R2808+T2807,R2808)</f>
        <v>534696.08831069898</v>
      </c>
      <c r="U2808">
        <f>IF(P2808=P2807,1+U2807,1)</f>
        <v>23</v>
      </c>
      <c r="V2808" t="str">
        <f t="shared" si="43"/>
        <v/>
      </c>
      <c r="W2808" t="str">
        <f>IF(V2808="","",IF(ABS(V2808-R2808)&gt;W$1,ABS(V2808-R2808),""))</f>
        <v/>
      </c>
      <c r="X2808" t="str">
        <f>Y2808&amp;"-"&amp;Z2808&amp;"-"&amp;AC2808&amp;"-"&amp;AD2808&amp;"-"&amp;AG2808</f>
        <v>1.5-e-A-0-1.5</v>
      </c>
      <c r="Y2808">
        <f>F2808</f>
        <v>1.5</v>
      </c>
      <c r="Z2808" s="2" t="str">
        <f>G2808</f>
        <v>e</v>
      </c>
      <c r="AA2808">
        <f>_xlfn.IFNA(VLOOKUP(X2808,'duo-out'!A$2:Q$5000,5,FALSE),E2808+10*(H2808-1)+1+_xlfn.IFNA(VLOOKUP(D2808,states!A$2:C$10,3,FALSE),1))</f>
        <v>51</v>
      </c>
      <c r="AB2808" t="str">
        <f>IF(V2808="","",V2808)</f>
        <v/>
      </c>
      <c r="AC2808" s="2" t="str">
        <f>_xlfn.IFNA(VLOOKUP(D2808,states!A$2:C$10,2,FALSE),"XX")</f>
        <v>A</v>
      </c>
      <c r="AD2808">
        <f>E2808</f>
        <v>0</v>
      </c>
      <c r="AE2808">
        <f>_xlfn.IFNA(VLOOKUP(D2808,states!A$2:D$10,4,FALSE),0)</f>
        <v>2</v>
      </c>
      <c r="AF2808">
        <v>0.5</v>
      </c>
      <c r="AG2808">
        <f>IF(AE2808=0,AF2808,IF(AE2808=1,IF(F2808=0.5,0.5,IF(H2808=1,0.5,1.5)),IF(F2808=0.5,0.5,IF(H2808=1,2.5,1.5))))</f>
        <v>1.5</v>
      </c>
      <c r="AH2808" s="7">
        <f>IF(AC2808="XX",0,1/C2808^(1/5)*IF(E2808=0,100,1)/(E2808+1)^(1/4))</f>
        <v>122.74542341038742</v>
      </c>
    </row>
    <row r="2809" spans="1:34">
      <c r="A2809">
        <v>762</v>
      </c>
      <c r="B2809" s="1">
        <v>23247.54</v>
      </c>
      <c r="C2809" s="6">
        <v>0.1074</v>
      </c>
      <c r="D2809" t="s">
        <v>3</v>
      </c>
      <c r="E2809">
        <v>0</v>
      </c>
      <c r="F2809">
        <v>1.5</v>
      </c>
      <c r="G2809" t="s">
        <v>1</v>
      </c>
      <c r="H2809">
        <v>2</v>
      </c>
      <c r="I2809" t="s">
        <v>0</v>
      </c>
      <c r="J2809">
        <v>0</v>
      </c>
      <c r="K2809">
        <v>0.5</v>
      </c>
      <c r="L2809" t="s">
        <v>1</v>
      </c>
      <c r="M2809">
        <v>2</v>
      </c>
      <c r="N2809" t="s">
        <v>818</v>
      </c>
      <c r="O2809">
        <v>1</v>
      </c>
      <c r="P2809" t="str">
        <f>D2809&amp;"-"&amp;F2809&amp;"-"&amp;G2809&amp;"-"&amp;E2809&amp;"-"&amp;H2809</f>
        <v>A2Delta-1.5-e-0-2</v>
      </c>
      <c r="Q2809" t="str">
        <f>I2809&amp;"-"&amp;K2809&amp;"-"&amp;L2809&amp;"-"&amp;J2809&amp;"-"&amp;M2809</f>
        <v>X2Pi-0.5-e-0-2</v>
      </c>
      <c r="R2809">
        <f>B2809+S2809</f>
        <v>23247.54</v>
      </c>
      <c r="S2809">
        <f>_xlfn.IFNA(VLOOKUP(Q2809,'MARVEL-X'!A$2:I$1400,7,FALSE),VLOOKUP(Q2809,MARVEL!A$2:J$1522,10,FALSE))</f>
        <v>0</v>
      </c>
      <c r="T2809">
        <f>IF(P2809=P2808,R2809+T2808,R2809)</f>
        <v>557943.62831069902</v>
      </c>
      <c r="U2809">
        <f>IF(P2809=P2808,1+U2808,1)</f>
        <v>24</v>
      </c>
      <c r="V2809" t="str">
        <f t="shared" si="43"/>
        <v/>
      </c>
      <c r="W2809" t="str">
        <f>IF(V2809="","",IF(ABS(V2809-R2809)&gt;W$1,ABS(V2809-R2809),""))</f>
        <v/>
      </c>
      <c r="X2809" t="str">
        <f>Y2809&amp;"-"&amp;Z2809&amp;"-"&amp;AC2809&amp;"-"&amp;AD2809&amp;"-"&amp;AG2809</f>
        <v>1.5-e-A-0-1.5</v>
      </c>
      <c r="Y2809">
        <f>F2809</f>
        <v>1.5</v>
      </c>
      <c r="Z2809" s="2" t="str">
        <f>G2809</f>
        <v>e</v>
      </c>
      <c r="AA2809">
        <f>_xlfn.IFNA(VLOOKUP(X2809,'duo-out'!A$2:Q$5000,5,FALSE),E2809+10*(H2809-1)+1+_xlfn.IFNA(VLOOKUP(D2809,states!A$2:C$10,3,FALSE),1))</f>
        <v>51</v>
      </c>
      <c r="AB2809" t="str">
        <f>IF(V2809="","",V2809)</f>
        <v/>
      </c>
      <c r="AC2809" s="2" t="str">
        <f>_xlfn.IFNA(VLOOKUP(D2809,states!A$2:C$10,2,FALSE),"XX")</f>
        <v>A</v>
      </c>
      <c r="AD2809">
        <f>E2809</f>
        <v>0</v>
      </c>
      <c r="AE2809">
        <f>_xlfn.IFNA(VLOOKUP(D2809,states!A$2:D$10,4,FALSE),0)</f>
        <v>2</v>
      </c>
      <c r="AF2809">
        <v>0.5</v>
      </c>
      <c r="AG2809">
        <f>IF(AE2809=0,AF2809,IF(AE2809=1,IF(F2809=0.5,0.5,IF(H2809=1,0.5,1.5)),IF(F2809=0.5,0.5,IF(H2809=1,2.5,1.5))))</f>
        <v>1.5</v>
      </c>
      <c r="AH2809" s="7">
        <f>IF(AC2809="XX",0,1/C2809^(1/5)*IF(E2809=0,100,1)/(E2809+1)^(1/4))</f>
        <v>156.24248717328683</v>
      </c>
    </row>
    <row r="2810" spans="1:34">
      <c r="A2810">
        <v>725</v>
      </c>
      <c r="B2810" s="1">
        <v>23174.46</v>
      </c>
      <c r="C2810" s="6">
        <v>0.14760000000000001</v>
      </c>
      <c r="D2810" t="s">
        <v>3</v>
      </c>
      <c r="E2810">
        <v>0</v>
      </c>
      <c r="F2810">
        <v>1.5</v>
      </c>
      <c r="G2810" t="s">
        <v>1</v>
      </c>
      <c r="H2810">
        <v>2</v>
      </c>
      <c r="I2810" t="s">
        <v>0</v>
      </c>
      <c r="J2810">
        <v>0</v>
      </c>
      <c r="K2810">
        <v>2.5</v>
      </c>
      <c r="L2810" t="s">
        <v>1</v>
      </c>
      <c r="M2810">
        <v>1</v>
      </c>
      <c r="N2810" t="s">
        <v>781</v>
      </c>
      <c r="O2810">
        <v>1</v>
      </c>
      <c r="P2810" t="str">
        <f>D2810&amp;"-"&amp;F2810&amp;"-"&amp;G2810&amp;"-"&amp;E2810&amp;"-"&amp;H2810</f>
        <v>A2Delta-1.5-e-0-2</v>
      </c>
      <c r="Q2810" t="str">
        <f>I2810&amp;"-"&amp;K2810&amp;"-"&amp;L2810&amp;"-"&amp;J2810&amp;"-"&amp;M2810</f>
        <v>X2Pi-2.5-e-0-1</v>
      </c>
      <c r="R2810">
        <f>B2810+S2810</f>
        <v>23247.771875473998</v>
      </c>
      <c r="S2810">
        <f>_xlfn.IFNA(VLOOKUP(Q2810,'MARVEL-X'!A$2:I$1400,7,FALSE),VLOOKUP(Q2810,MARVEL!A$2:J$1522,10,FALSE))</f>
        <v>73.311875474000004</v>
      </c>
      <c r="T2810">
        <f>IF(P2810=P2809,R2810+T2809,R2810)</f>
        <v>581191.40018617304</v>
      </c>
      <c r="U2810">
        <f>IF(P2810=P2809,1+U2809,1)</f>
        <v>25</v>
      </c>
      <c r="V2810" t="str">
        <f t="shared" si="43"/>
        <v/>
      </c>
      <c r="W2810" t="str">
        <f>IF(V2810="","",IF(ABS(V2810-R2810)&gt;W$1,ABS(V2810-R2810),""))</f>
        <v/>
      </c>
      <c r="X2810" t="str">
        <f>Y2810&amp;"-"&amp;Z2810&amp;"-"&amp;AC2810&amp;"-"&amp;AD2810&amp;"-"&amp;AG2810</f>
        <v>1.5-e-A-0-1.5</v>
      </c>
      <c r="Y2810">
        <f>F2810</f>
        <v>1.5</v>
      </c>
      <c r="Z2810" s="2" t="str">
        <f>G2810</f>
        <v>e</v>
      </c>
      <c r="AA2810">
        <f>_xlfn.IFNA(VLOOKUP(X2810,'duo-out'!A$2:Q$5000,5,FALSE),E2810+10*(H2810-1)+1+_xlfn.IFNA(VLOOKUP(D2810,states!A$2:C$10,3,FALSE),1))</f>
        <v>51</v>
      </c>
      <c r="AB2810" t="str">
        <f>IF(V2810="","",V2810)</f>
        <v/>
      </c>
      <c r="AC2810" s="2" t="str">
        <f>_xlfn.IFNA(VLOOKUP(D2810,states!A$2:C$10,2,FALSE),"XX")</f>
        <v>A</v>
      </c>
      <c r="AD2810">
        <f>E2810</f>
        <v>0</v>
      </c>
      <c r="AE2810">
        <f>_xlfn.IFNA(VLOOKUP(D2810,states!A$2:D$10,4,FALSE),0)</f>
        <v>2</v>
      </c>
      <c r="AF2810">
        <v>0.5</v>
      </c>
      <c r="AG2810">
        <f>IF(AE2810=0,AF2810,IF(AE2810=1,IF(F2810=0.5,0.5,IF(H2810=1,0.5,1.5)),IF(F2810=0.5,0.5,IF(H2810=1,2.5,1.5))))</f>
        <v>1.5</v>
      </c>
      <c r="AH2810" s="7">
        <f>IF(AC2810="XX",0,1/C2810^(1/5)*IF(E2810=0,100,1)/(E2810+1)^(1/4))</f>
        <v>146.61645969109506</v>
      </c>
    </row>
    <row r="2811" spans="1:34">
      <c r="A2811">
        <v>720</v>
      </c>
      <c r="B2811" s="1">
        <v>23229.71</v>
      </c>
      <c r="C2811" s="6">
        <v>0.05</v>
      </c>
      <c r="D2811" t="s">
        <v>3</v>
      </c>
      <c r="E2811">
        <v>0</v>
      </c>
      <c r="F2811">
        <v>1.5</v>
      </c>
      <c r="G2811" t="s">
        <v>1</v>
      </c>
      <c r="H2811">
        <v>2</v>
      </c>
      <c r="I2811" t="s">
        <v>0</v>
      </c>
      <c r="J2811">
        <v>0</v>
      </c>
      <c r="K2811">
        <v>1.5</v>
      </c>
      <c r="L2811" t="s">
        <v>2</v>
      </c>
      <c r="M2811">
        <v>1</v>
      </c>
      <c r="N2811" t="s">
        <v>776</v>
      </c>
      <c r="O2811">
        <v>1</v>
      </c>
      <c r="P2811" t="str">
        <f>D2811&amp;"-"&amp;F2811&amp;"-"&amp;G2811&amp;"-"&amp;E2811&amp;"-"&amp;H2811</f>
        <v>A2Delta-1.5-e-0-2</v>
      </c>
      <c r="Q2811" t="str">
        <f>I2811&amp;"-"&amp;K2811&amp;"-"&amp;L2811&amp;"-"&amp;J2811&amp;"-"&amp;M2811</f>
        <v>X2Pi-1.5-f-0-1</v>
      </c>
      <c r="R2811">
        <f>B2811+S2811</f>
        <v>23247.591117137999</v>
      </c>
      <c r="S2811">
        <f>_xlfn.IFNA(VLOOKUP(Q2811,'MARVEL-X'!A$2:I$1400,7,FALSE),VLOOKUP(Q2811,MARVEL!A$2:J$1522,10,FALSE))</f>
        <v>17.881117138</v>
      </c>
      <c r="T2811">
        <f>IF(P2811=P2810,R2811+T2810,R2811)</f>
        <v>604438.99130331108</v>
      </c>
      <c r="U2811">
        <f>IF(P2811=P2810,1+U2810,1)</f>
        <v>26</v>
      </c>
      <c r="V2811">
        <f t="shared" si="43"/>
        <v>23247.653511665812</v>
      </c>
      <c r="W2811">
        <f>IF(V2811="","",IF(ABS(V2811-R2811)&gt;W$1,ABS(V2811-R2811),""))</f>
        <v>6.2394527813012246E-2</v>
      </c>
      <c r="X2811" t="str">
        <f>Y2811&amp;"-"&amp;Z2811&amp;"-"&amp;AC2811&amp;"-"&amp;AD2811&amp;"-"&amp;AG2811</f>
        <v>1.5-e-A-0-1.5</v>
      </c>
      <c r="Y2811">
        <f>F2811</f>
        <v>1.5</v>
      </c>
      <c r="Z2811" s="2" t="str">
        <f>G2811</f>
        <v>e</v>
      </c>
      <c r="AA2811">
        <f>_xlfn.IFNA(VLOOKUP(X2811,'duo-out'!A$2:Q$5000,5,FALSE),E2811+10*(H2811-1)+1+_xlfn.IFNA(VLOOKUP(D2811,states!A$2:C$10,3,FALSE),1))</f>
        <v>51</v>
      </c>
      <c r="AB2811">
        <f>IF(V2811="","",V2811)</f>
        <v>23247.653511665812</v>
      </c>
      <c r="AC2811" s="2" t="str">
        <f>_xlfn.IFNA(VLOOKUP(D2811,states!A$2:C$10,2,FALSE),"XX")</f>
        <v>A</v>
      </c>
      <c r="AD2811">
        <f>E2811</f>
        <v>0</v>
      </c>
      <c r="AE2811">
        <f>_xlfn.IFNA(VLOOKUP(D2811,states!A$2:D$10,4,FALSE),0)</f>
        <v>2</v>
      </c>
      <c r="AF2811">
        <v>0.5</v>
      </c>
      <c r="AG2811">
        <f>IF(AE2811=0,AF2811,IF(AE2811=1,IF(F2811=0.5,0.5,IF(H2811=1,0.5,1.5)),IF(F2811=0.5,0.5,IF(H2811=1,2.5,1.5))))</f>
        <v>1.5</v>
      </c>
      <c r="AH2811" s="7">
        <f>IF(AC2811="XX",0,1/C2811^(1/5)*IF(E2811=0,100,1)/(E2811+1)^(1/4))</f>
        <v>182.05642030260799</v>
      </c>
    </row>
    <row r="2812" spans="1:34">
      <c r="A2812">
        <v>43</v>
      </c>
      <c r="B2812" s="1">
        <v>20445.646100000002</v>
      </c>
      <c r="C2812" s="6">
        <v>0.01</v>
      </c>
      <c r="D2812" t="s">
        <v>3</v>
      </c>
      <c r="E2812">
        <v>1</v>
      </c>
      <c r="F2812">
        <v>1.5</v>
      </c>
      <c r="G2812" t="s">
        <v>1</v>
      </c>
      <c r="H2812">
        <v>1</v>
      </c>
      <c r="I2812" t="s">
        <v>0</v>
      </c>
      <c r="J2812">
        <v>2</v>
      </c>
      <c r="K2812">
        <v>2.5</v>
      </c>
      <c r="L2812" t="s">
        <v>1</v>
      </c>
      <c r="M2812">
        <v>2</v>
      </c>
      <c r="N2812" t="s">
        <v>98</v>
      </c>
      <c r="O2812">
        <v>-1</v>
      </c>
      <c r="P2812" t="str">
        <f>D2812&amp;"-"&amp;F2812&amp;"-"&amp;G2812&amp;"-"&amp;E2812&amp;"-"&amp;H2812</f>
        <v>A2Delta-1.5-e-1-1</v>
      </c>
      <c r="Q2812" t="str">
        <f>I2812&amp;"-"&amp;K2812&amp;"-"&amp;L2812&amp;"-"&amp;J2812&amp;"-"&amp;M2812</f>
        <v>X2Pi-2.5-e-2-2</v>
      </c>
      <c r="R2812">
        <f>B2812+S2812</f>
        <v>25926.286421616001</v>
      </c>
      <c r="S2812">
        <f>_xlfn.IFNA(VLOOKUP(Q2812,'MARVEL-X'!A$2:I$1400,7,FALSE),VLOOKUP(Q2812,MARVEL!A$2:J$1522,10,FALSE))</f>
        <v>5480.6403216159997</v>
      </c>
      <c r="T2812">
        <f>IF(P2812=P2811,R2812+T2811,R2812)</f>
        <v>25926.286421616001</v>
      </c>
      <c r="U2812">
        <f>IF(P2812=P2811,1+U2811,1)</f>
        <v>1</v>
      </c>
      <c r="V2812">
        <f t="shared" si="43"/>
        <v>25926.286421616001</v>
      </c>
      <c r="W2812" t="str">
        <f>IF(V2812="","",IF(ABS(V2812-R2812)&gt;W$1,ABS(V2812-R2812),""))</f>
        <v/>
      </c>
      <c r="X2812" t="str">
        <f>Y2812&amp;"-"&amp;Z2812&amp;"-"&amp;AC2812&amp;"-"&amp;AD2812&amp;"-"&amp;AG2812</f>
        <v>1.5-e-A-1-2.5</v>
      </c>
      <c r="Y2812">
        <f>F2812</f>
        <v>1.5</v>
      </c>
      <c r="Z2812" s="2" t="str">
        <f>G2812</f>
        <v>e</v>
      </c>
      <c r="AA2812">
        <f>_xlfn.IFNA(VLOOKUP(X2812,'duo-out'!A$2:Q$5000,5,FALSE),E2812+10*(H2812-1)+1+_xlfn.IFNA(VLOOKUP(D2812,states!A$2:C$10,3,FALSE),1))</f>
        <v>252</v>
      </c>
      <c r="AB2812">
        <f>IF(V2812="","",V2812)</f>
        <v>25926.286421616001</v>
      </c>
      <c r="AC2812" s="2" t="str">
        <f>_xlfn.IFNA(VLOOKUP(D2812,states!A$2:C$10,2,FALSE),"XX")</f>
        <v>A</v>
      </c>
      <c r="AD2812">
        <f>E2812</f>
        <v>1</v>
      </c>
      <c r="AE2812">
        <f>_xlfn.IFNA(VLOOKUP(D2812,states!A$2:D$10,4,FALSE),0)</f>
        <v>2</v>
      </c>
      <c r="AF2812">
        <v>0.5</v>
      </c>
      <c r="AG2812">
        <f>IF(AE2812=0,AF2812,IF(AE2812=1,IF(F2812=0.5,0.5,IF(H2812=1,0.5,1.5)),IF(F2812=0.5,0.5,IF(H2812=1,2.5,1.5))))</f>
        <v>2.5</v>
      </c>
      <c r="AH2812" s="7">
        <f>IF(AC2812="XX",0,1/C2812^(1/5)*IF(E2812=0,100,1)/(E2812+1)^(1/4))</f>
        <v>2.1122362957808511</v>
      </c>
    </row>
    <row r="2813" spans="1:34">
      <c r="A2813">
        <v>4053</v>
      </c>
      <c r="B2813" s="1">
        <v>20582.831999999999</v>
      </c>
      <c r="C2813" s="6">
        <v>1.2489999999999999E-2</v>
      </c>
      <c r="D2813" t="s">
        <v>3</v>
      </c>
      <c r="E2813">
        <v>1</v>
      </c>
      <c r="F2813">
        <v>1.5</v>
      </c>
      <c r="G2813" t="s">
        <v>1</v>
      </c>
      <c r="H2813">
        <v>2</v>
      </c>
      <c r="I2813" t="s">
        <v>0</v>
      </c>
      <c r="J2813">
        <v>2</v>
      </c>
      <c r="K2813">
        <v>1.5</v>
      </c>
      <c r="L2813" t="s">
        <v>2</v>
      </c>
      <c r="M2813">
        <v>2</v>
      </c>
      <c r="N2813" t="s">
        <v>4109</v>
      </c>
      <c r="O2813">
        <v>1</v>
      </c>
      <c r="P2813" t="str">
        <f>D2813&amp;"-"&amp;F2813&amp;"-"&amp;G2813&amp;"-"&amp;E2813&amp;"-"&amp;H2813</f>
        <v>A2Delta-1.5-e-1-2</v>
      </c>
      <c r="Q2813" t="str">
        <f>I2813&amp;"-"&amp;K2813&amp;"-"&amp;L2813&amp;"-"&amp;J2813&amp;"-"&amp;M2813</f>
        <v>X2Pi-1.5-f-2-2</v>
      </c>
      <c r="R2813">
        <f>B2813+S2813</f>
        <v>25983.874035495999</v>
      </c>
      <c r="S2813">
        <f>_xlfn.IFNA(VLOOKUP(Q2813,'MARVEL-X'!A$2:I$1400,7,FALSE),VLOOKUP(Q2813,MARVEL!A$2:J$1522,10,FALSE))</f>
        <v>5401.0420354959997</v>
      </c>
      <c r="T2813">
        <f>IF(P2813=P2812,R2813+T2812,R2813)</f>
        <v>25983.874035495999</v>
      </c>
      <c r="U2813">
        <f>IF(P2813=P2812,1+U2812,1)</f>
        <v>1</v>
      </c>
      <c r="V2813" t="str">
        <f t="shared" si="43"/>
        <v/>
      </c>
      <c r="W2813" t="str">
        <f>IF(V2813="","",IF(ABS(V2813-R2813)&gt;W$1,ABS(V2813-R2813),""))</f>
        <v/>
      </c>
      <c r="X2813" t="str">
        <f>Y2813&amp;"-"&amp;Z2813&amp;"-"&amp;AC2813&amp;"-"&amp;AD2813&amp;"-"&amp;AG2813</f>
        <v>1.5-e-A-1-1.5</v>
      </c>
      <c r="Y2813">
        <f>F2813</f>
        <v>1.5</v>
      </c>
      <c r="Z2813" s="2" t="str">
        <f>G2813</f>
        <v>e</v>
      </c>
      <c r="AA2813">
        <f>_xlfn.IFNA(VLOOKUP(X2813,'duo-out'!A$2:Q$5000,5,FALSE),E2813+10*(H2813-1)+1+_xlfn.IFNA(VLOOKUP(D2813,states!A$2:C$10,3,FALSE),1))</f>
        <v>63</v>
      </c>
      <c r="AB2813" t="str">
        <f>IF(V2813="","",V2813)</f>
        <v/>
      </c>
      <c r="AC2813" s="2" t="str">
        <f>_xlfn.IFNA(VLOOKUP(D2813,states!A$2:C$10,2,FALSE),"XX")</f>
        <v>A</v>
      </c>
      <c r="AD2813">
        <f>E2813</f>
        <v>1</v>
      </c>
      <c r="AE2813">
        <f>_xlfn.IFNA(VLOOKUP(D2813,states!A$2:D$10,4,FALSE),0)</f>
        <v>2</v>
      </c>
      <c r="AF2813">
        <v>0.5</v>
      </c>
      <c r="AG2813">
        <f>IF(AE2813=0,AF2813,IF(AE2813=1,IF(F2813=0.5,0.5,IF(H2813=1,0.5,1.5)),IF(F2813=0.5,0.5,IF(H2813=1,2.5,1.5))))</f>
        <v>1.5</v>
      </c>
      <c r="AH2813" s="7">
        <f>IF(AC2813="XX",0,1/C2813^(1/5)*IF(E2813=0,100,1)/(E2813+1)^(1/4))</f>
        <v>2.0203658236414581</v>
      </c>
    </row>
    <row r="2814" spans="1:34">
      <c r="A2814">
        <v>4046</v>
      </c>
      <c r="B2814" s="1">
        <v>20646.287</v>
      </c>
      <c r="C2814" s="6">
        <v>5.0000000000000001E-3</v>
      </c>
      <c r="D2814" t="s">
        <v>3</v>
      </c>
      <c r="E2814">
        <v>1</v>
      </c>
      <c r="F2814">
        <v>1.5</v>
      </c>
      <c r="G2814" t="s">
        <v>1</v>
      </c>
      <c r="H2814">
        <v>2</v>
      </c>
      <c r="I2814" t="s">
        <v>0</v>
      </c>
      <c r="J2814">
        <v>2</v>
      </c>
      <c r="K2814">
        <v>0.5</v>
      </c>
      <c r="L2814" t="s">
        <v>1</v>
      </c>
      <c r="M2814">
        <v>2</v>
      </c>
      <c r="N2814" t="s">
        <v>4102</v>
      </c>
      <c r="O2814">
        <v>1</v>
      </c>
      <c r="P2814" t="str">
        <f>D2814&amp;"-"&amp;F2814&amp;"-"&amp;G2814&amp;"-"&amp;E2814&amp;"-"&amp;H2814</f>
        <v>A2Delta-1.5-e-1-2</v>
      </c>
      <c r="Q2814" t="str">
        <f>I2814&amp;"-"&amp;K2814&amp;"-"&amp;L2814&amp;"-"&amp;J2814&amp;"-"&amp;M2814</f>
        <v>X2Pi-0.5-e-2-2</v>
      </c>
      <c r="R2814">
        <f>B2814+S2814</f>
        <v>25983.883391282001</v>
      </c>
      <c r="S2814">
        <f>_xlfn.IFNA(VLOOKUP(Q2814,'MARVEL-X'!A$2:I$1400,7,FALSE),VLOOKUP(Q2814,MARVEL!A$2:J$1522,10,FALSE))</f>
        <v>5337.5963912819998</v>
      </c>
      <c r="T2814">
        <f>IF(P2814=P2813,R2814+T2813,R2814)</f>
        <v>51967.757426778</v>
      </c>
      <c r="U2814">
        <f>IF(P2814=P2813,1+U2813,1)</f>
        <v>2</v>
      </c>
      <c r="V2814" t="str">
        <f t="shared" si="43"/>
        <v/>
      </c>
      <c r="W2814" t="str">
        <f>IF(V2814="","",IF(ABS(V2814-R2814)&gt;W$1,ABS(V2814-R2814),""))</f>
        <v/>
      </c>
      <c r="X2814" t="str">
        <f>Y2814&amp;"-"&amp;Z2814&amp;"-"&amp;AC2814&amp;"-"&amp;AD2814&amp;"-"&amp;AG2814</f>
        <v>1.5-e-A-1-1.5</v>
      </c>
      <c r="Y2814">
        <f>F2814</f>
        <v>1.5</v>
      </c>
      <c r="Z2814" s="2" t="str">
        <f>G2814</f>
        <v>e</v>
      </c>
      <c r="AA2814">
        <f>_xlfn.IFNA(VLOOKUP(X2814,'duo-out'!A$2:Q$5000,5,FALSE),E2814+10*(H2814-1)+1+_xlfn.IFNA(VLOOKUP(D2814,states!A$2:C$10,3,FALSE),1))</f>
        <v>63</v>
      </c>
      <c r="AB2814" t="str">
        <f>IF(V2814="","",V2814)</f>
        <v/>
      </c>
      <c r="AC2814" s="2" t="str">
        <f>_xlfn.IFNA(VLOOKUP(D2814,states!A$2:C$10,2,FALSE),"XX")</f>
        <v>A</v>
      </c>
      <c r="AD2814">
        <f>E2814</f>
        <v>1</v>
      </c>
      <c r="AE2814">
        <f>_xlfn.IFNA(VLOOKUP(D2814,states!A$2:D$10,4,FALSE),0)</f>
        <v>2</v>
      </c>
      <c r="AF2814">
        <v>0.5</v>
      </c>
      <c r="AG2814">
        <f>IF(AE2814=0,AF2814,IF(AE2814=1,IF(F2814=0.5,0.5,IF(H2814=1,0.5,1.5)),IF(F2814=0.5,0.5,IF(H2814=1,2.5,1.5))))</f>
        <v>1.5</v>
      </c>
      <c r="AH2814" s="7">
        <f>IF(AC2814="XX",0,1/C2814^(1/5)*IF(E2814=0,100,1)/(E2814+1)^(1/4))</f>
        <v>2.4263223583284943</v>
      </c>
    </row>
    <row r="2815" spans="1:34">
      <c r="A2815">
        <v>4032</v>
      </c>
      <c r="B2815" s="1">
        <v>20628.517599999999</v>
      </c>
      <c r="C2815" s="6">
        <v>0.01</v>
      </c>
      <c r="D2815" t="s">
        <v>3</v>
      </c>
      <c r="E2815">
        <v>1</v>
      </c>
      <c r="F2815">
        <v>1.5</v>
      </c>
      <c r="G2815" t="s">
        <v>1</v>
      </c>
      <c r="H2815">
        <v>2</v>
      </c>
      <c r="I2815" t="s">
        <v>0</v>
      </c>
      <c r="J2815">
        <v>2</v>
      </c>
      <c r="K2815">
        <v>1.5</v>
      </c>
      <c r="L2815" t="s">
        <v>2</v>
      </c>
      <c r="M2815">
        <v>1</v>
      </c>
      <c r="N2815" t="s">
        <v>4088</v>
      </c>
      <c r="O2815">
        <v>1</v>
      </c>
      <c r="P2815" t="str">
        <f>D2815&amp;"-"&amp;F2815&amp;"-"&amp;G2815&amp;"-"&amp;E2815&amp;"-"&amp;H2815</f>
        <v>A2Delta-1.5-e-1-2</v>
      </c>
      <c r="Q2815" t="str">
        <f>I2815&amp;"-"&amp;K2815&amp;"-"&amp;L2815&amp;"-"&amp;J2815&amp;"-"&amp;M2815</f>
        <v>X2Pi-1.5-f-2-1</v>
      </c>
      <c r="R2815">
        <f>B2815+S2815</f>
        <v>25983.884667036</v>
      </c>
      <c r="S2815">
        <f>_xlfn.IFNA(VLOOKUP(Q2815,'MARVEL-X'!A$2:I$1400,7,FALSE),VLOOKUP(Q2815,MARVEL!A$2:J$1522,10,FALSE))</f>
        <v>5355.3670670359998</v>
      </c>
      <c r="T2815">
        <f>IF(P2815=P2814,R2815+T2814,R2815)</f>
        <v>77951.642093814007</v>
      </c>
      <c r="U2815">
        <f>IF(P2815=P2814,1+U2814,1)</f>
        <v>3</v>
      </c>
      <c r="V2815" t="str">
        <f t="shared" si="43"/>
        <v/>
      </c>
      <c r="W2815" t="str">
        <f>IF(V2815="","",IF(ABS(V2815-R2815)&gt;W$1,ABS(V2815-R2815),""))</f>
        <v/>
      </c>
      <c r="X2815" t="str">
        <f>Y2815&amp;"-"&amp;Z2815&amp;"-"&amp;AC2815&amp;"-"&amp;AD2815&amp;"-"&amp;AG2815</f>
        <v>1.5-e-A-1-1.5</v>
      </c>
      <c r="Y2815">
        <f>F2815</f>
        <v>1.5</v>
      </c>
      <c r="Z2815" s="2" t="str">
        <f>G2815</f>
        <v>e</v>
      </c>
      <c r="AA2815">
        <f>_xlfn.IFNA(VLOOKUP(X2815,'duo-out'!A$2:Q$5000,5,FALSE),E2815+10*(H2815-1)+1+_xlfn.IFNA(VLOOKUP(D2815,states!A$2:C$10,3,FALSE),1))</f>
        <v>63</v>
      </c>
      <c r="AB2815" t="str">
        <f>IF(V2815="","",V2815)</f>
        <v/>
      </c>
      <c r="AC2815" s="2" t="str">
        <f>_xlfn.IFNA(VLOOKUP(D2815,states!A$2:C$10,2,FALSE),"XX")</f>
        <v>A</v>
      </c>
      <c r="AD2815">
        <f>E2815</f>
        <v>1</v>
      </c>
      <c r="AE2815">
        <f>_xlfn.IFNA(VLOOKUP(D2815,states!A$2:D$10,4,FALSE),0)</f>
        <v>2</v>
      </c>
      <c r="AF2815">
        <v>0.5</v>
      </c>
      <c r="AG2815">
        <f>IF(AE2815=0,AF2815,IF(AE2815=1,IF(F2815=0.5,0.5,IF(H2815=1,0.5,1.5)),IF(F2815=0.5,0.5,IF(H2815=1,2.5,1.5))))</f>
        <v>1.5</v>
      </c>
      <c r="AH2815" s="7">
        <f>IF(AC2815="XX",0,1/C2815^(1/5)*IF(E2815=0,100,1)/(E2815+1)^(1/4))</f>
        <v>2.1122362957808511</v>
      </c>
    </row>
    <row r="2816" spans="1:34">
      <c r="A2816">
        <v>3631</v>
      </c>
      <c r="B2816" s="1">
        <v>23103.9755</v>
      </c>
      <c r="C2816" s="6">
        <v>5.0000000000000001E-3</v>
      </c>
      <c r="D2816" t="s">
        <v>3</v>
      </c>
      <c r="E2816">
        <v>1</v>
      </c>
      <c r="F2816">
        <v>1.5</v>
      </c>
      <c r="G2816" t="s">
        <v>1</v>
      </c>
      <c r="H2816">
        <v>2</v>
      </c>
      <c r="I2816" t="s">
        <v>0</v>
      </c>
      <c r="J2816">
        <v>1</v>
      </c>
      <c r="K2816">
        <v>2.5</v>
      </c>
      <c r="L2816" t="s">
        <v>1</v>
      </c>
      <c r="M2816">
        <v>2</v>
      </c>
      <c r="N2816" t="s">
        <v>3687</v>
      </c>
      <c r="O2816">
        <v>1</v>
      </c>
      <c r="P2816" t="str">
        <f>D2816&amp;"-"&amp;F2816&amp;"-"&amp;G2816&amp;"-"&amp;E2816&amp;"-"&amp;H2816</f>
        <v>A2Delta-1.5-e-1-2</v>
      </c>
      <c r="Q2816" t="str">
        <f>I2816&amp;"-"&amp;K2816&amp;"-"&amp;L2816&amp;"-"&amp;J2816&amp;"-"&amp;M2816</f>
        <v>X2Pi-2.5-e-1-2</v>
      </c>
      <c r="R2816">
        <f>B2816+S2816</f>
        <v>25983.887617621</v>
      </c>
      <c r="S2816">
        <f>_xlfn.IFNA(VLOOKUP(Q2816,'MARVEL-X'!A$2:I$1400,7,FALSE),VLOOKUP(Q2816,MARVEL!A$2:J$1522,10,FALSE))</f>
        <v>2879.9121176210001</v>
      </c>
      <c r="T2816">
        <f>IF(P2816=P2815,R2816+T2815,R2816)</f>
        <v>103935.52971143501</v>
      </c>
      <c r="U2816">
        <f>IF(P2816=P2815,1+U2815,1)</f>
        <v>4</v>
      </c>
      <c r="V2816" t="str">
        <f t="shared" si="43"/>
        <v/>
      </c>
      <c r="W2816" t="str">
        <f>IF(V2816="","",IF(ABS(V2816-R2816)&gt;W$1,ABS(V2816-R2816),""))</f>
        <v/>
      </c>
      <c r="X2816" t="str">
        <f>Y2816&amp;"-"&amp;Z2816&amp;"-"&amp;AC2816&amp;"-"&amp;AD2816&amp;"-"&amp;AG2816</f>
        <v>1.5-e-A-1-1.5</v>
      </c>
      <c r="Y2816">
        <f>F2816</f>
        <v>1.5</v>
      </c>
      <c r="Z2816" s="2" t="str">
        <f>G2816</f>
        <v>e</v>
      </c>
      <c r="AA2816">
        <f>_xlfn.IFNA(VLOOKUP(X2816,'duo-out'!A$2:Q$5000,5,FALSE),E2816+10*(H2816-1)+1+_xlfn.IFNA(VLOOKUP(D2816,states!A$2:C$10,3,FALSE),1))</f>
        <v>63</v>
      </c>
      <c r="AB2816" t="str">
        <f>IF(V2816="","",V2816)</f>
        <v/>
      </c>
      <c r="AC2816" s="2" t="str">
        <f>_xlfn.IFNA(VLOOKUP(D2816,states!A$2:C$10,2,FALSE),"XX")</f>
        <v>A</v>
      </c>
      <c r="AD2816">
        <f>E2816</f>
        <v>1</v>
      </c>
      <c r="AE2816">
        <f>_xlfn.IFNA(VLOOKUP(D2816,states!A$2:D$10,4,FALSE),0)</f>
        <v>2</v>
      </c>
      <c r="AF2816">
        <v>0.5</v>
      </c>
      <c r="AG2816">
        <f>IF(AE2816=0,AF2816,IF(AE2816=1,IF(F2816=0.5,0.5,IF(H2816=1,0.5,1.5)),IF(F2816=0.5,0.5,IF(H2816=1,2.5,1.5))))</f>
        <v>1.5</v>
      </c>
      <c r="AH2816" s="7">
        <f>IF(AC2816="XX",0,1/C2816^(1/5)*IF(E2816=0,100,1)/(E2816+1)^(1/4))</f>
        <v>2.4263223583284943</v>
      </c>
    </row>
    <row r="2817" spans="1:34">
      <c r="A2817">
        <v>3575</v>
      </c>
      <c r="B2817" s="1">
        <v>23252.110199999999</v>
      </c>
      <c r="C2817" s="6">
        <v>7.1050000000000002E-2</v>
      </c>
      <c r="D2817" t="s">
        <v>3</v>
      </c>
      <c r="E2817">
        <v>1</v>
      </c>
      <c r="F2817">
        <v>1.5</v>
      </c>
      <c r="G2817" t="s">
        <v>1</v>
      </c>
      <c r="H2817">
        <v>2</v>
      </c>
      <c r="I2817" t="s">
        <v>0</v>
      </c>
      <c r="J2817">
        <v>1</v>
      </c>
      <c r="K2817">
        <v>0.5</v>
      </c>
      <c r="L2817" t="s">
        <v>1</v>
      </c>
      <c r="M2817">
        <v>2</v>
      </c>
      <c r="N2817" t="s">
        <v>3631</v>
      </c>
      <c r="O2817">
        <v>1</v>
      </c>
      <c r="P2817" t="str">
        <f>D2817&amp;"-"&amp;F2817&amp;"-"&amp;G2817&amp;"-"&amp;E2817&amp;"-"&amp;H2817</f>
        <v>A2Delta-1.5-e-1-2</v>
      </c>
      <c r="Q2817" t="str">
        <f>I2817&amp;"-"&amp;K2817&amp;"-"&amp;L2817&amp;"-"&amp;J2817&amp;"-"&amp;M2817</f>
        <v>X2Pi-0.5-e-1-2</v>
      </c>
      <c r="R2817">
        <f>B2817+S2817</f>
        <v>25983.911822466998</v>
      </c>
      <c r="S2817">
        <f>_xlfn.IFNA(VLOOKUP(Q2817,'MARVEL-X'!A$2:I$1400,7,FALSE),VLOOKUP(Q2817,MARVEL!A$2:J$1522,10,FALSE))</f>
        <v>2731.801622467</v>
      </c>
      <c r="T2817">
        <f>IF(P2817=P2816,R2817+T2816,R2817)</f>
        <v>129919.44153390201</v>
      </c>
      <c r="U2817">
        <f>IF(P2817=P2816,1+U2816,1)</f>
        <v>5</v>
      </c>
      <c r="V2817" t="str">
        <f t="shared" si="43"/>
        <v/>
      </c>
      <c r="W2817" t="str">
        <f>IF(V2817="","",IF(ABS(V2817-R2817)&gt;W$1,ABS(V2817-R2817),""))</f>
        <v/>
      </c>
      <c r="X2817" t="str">
        <f>Y2817&amp;"-"&amp;Z2817&amp;"-"&amp;AC2817&amp;"-"&amp;AD2817&amp;"-"&amp;AG2817</f>
        <v>1.5-e-A-1-1.5</v>
      </c>
      <c r="Y2817">
        <f>F2817</f>
        <v>1.5</v>
      </c>
      <c r="Z2817" s="2" t="str">
        <f>G2817</f>
        <v>e</v>
      </c>
      <c r="AA2817">
        <f>_xlfn.IFNA(VLOOKUP(X2817,'duo-out'!A$2:Q$5000,5,FALSE),E2817+10*(H2817-1)+1+_xlfn.IFNA(VLOOKUP(D2817,states!A$2:C$10,3,FALSE),1))</f>
        <v>63</v>
      </c>
      <c r="AB2817" t="str">
        <f>IF(V2817="","",V2817)</f>
        <v/>
      </c>
      <c r="AC2817" s="2" t="str">
        <f>_xlfn.IFNA(VLOOKUP(D2817,states!A$2:C$10,2,FALSE),"XX")</f>
        <v>A</v>
      </c>
      <c r="AD2817">
        <f>E2817</f>
        <v>1</v>
      </c>
      <c r="AE2817">
        <f>_xlfn.IFNA(VLOOKUP(D2817,states!A$2:D$10,4,FALSE),0)</f>
        <v>2</v>
      </c>
      <c r="AF2817">
        <v>0.5</v>
      </c>
      <c r="AG2817">
        <f>IF(AE2817=0,AF2817,IF(AE2817=1,IF(F2817=0.5,0.5,IF(H2817=1,0.5,1.5)),IF(F2817=0.5,0.5,IF(H2817=1,2.5,1.5))))</f>
        <v>1.5</v>
      </c>
      <c r="AH2817" s="7">
        <f>IF(AC2817="XX",0,1/C2817^(1/5)*IF(E2817=0,100,1)/(E2817+1)^(1/4))</f>
        <v>1.4270187669616063</v>
      </c>
    </row>
    <row r="2818" spans="1:34">
      <c r="A2818">
        <v>3554</v>
      </c>
      <c r="B2818" s="1">
        <v>23234.2238</v>
      </c>
      <c r="C2818" s="6">
        <v>0.01</v>
      </c>
      <c r="D2818" t="s">
        <v>3</v>
      </c>
      <c r="E2818">
        <v>1</v>
      </c>
      <c r="F2818">
        <v>1.5</v>
      </c>
      <c r="G2818" t="s">
        <v>1</v>
      </c>
      <c r="H2818">
        <v>2</v>
      </c>
      <c r="I2818" t="s">
        <v>0</v>
      </c>
      <c r="J2818">
        <v>1</v>
      </c>
      <c r="K2818">
        <v>1.5</v>
      </c>
      <c r="L2818" t="s">
        <v>2</v>
      </c>
      <c r="M2818">
        <v>1</v>
      </c>
      <c r="N2818" t="s">
        <v>3610</v>
      </c>
      <c r="O2818">
        <v>1</v>
      </c>
      <c r="P2818" t="str">
        <f>D2818&amp;"-"&amp;F2818&amp;"-"&amp;G2818&amp;"-"&amp;E2818&amp;"-"&amp;H2818</f>
        <v>A2Delta-1.5-e-1-2</v>
      </c>
      <c r="Q2818" t="str">
        <f>I2818&amp;"-"&amp;K2818&amp;"-"&amp;L2818&amp;"-"&amp;J2818&amp;"-"&amp;M2818</f>
        <v>X2Pi-1.5-f-1-1</v>
      </c>
      <c r="R2818">
        <f>B2818+S2818</f>
        <v>25983.876409041</v>
      </c>
      <c r="S2818">
        <f>_xlfn.IFNA(VLOOKUP(Q2818,'MARVEL-X'!A$2:I$1400,7,FALSE),VLOOKUP(Q2818,MARVEL!A$2:J$1522,10,FALSE))</f>
        <v>2749.6526090409998</v>
      </c>
      <c r="T2818">
        <f>IF(P2818=P2817,R2818+T2817,R2818)</f>
        <v>155903.31794294302</v>
      </c>
      <c r="U2818">
        <f>IF(P2818=P2817,1+U2817,1)</f>
        <v>6</v>
      </c>
      <c r="V2818" t="str">
        <f t="shared" si="43"/>
        <v/>
      </c>
      <c r="W2818" t="str">
        <f>IF(V2818="","",IF(ABS(V2818-R2818)&gt;W$1,ABS(V2818-R2818),""))</f>
        <v/>
      </c>
      <c r="X2818" t="str">
        <f>Y2818&amp;"-"&amp;Z2818&amp;"-"&amp;AC2818&amp;"-"&amp;AD2818&amp;"-"&amp;AG2818</f>
        <v>1.5-e-A-1-1.5</v>
      </c>
      <c r="Y2818">
        <f>F2818</f>
        <v>1.5</v>
      </c>
      <c r="Z2818" s="2" t="str">
        <f>G2818</f>
        <v>e</v>
      </c>
      <c r="AA2818">
        <f>_xlfn.IFNA(VLOOKUP(X2818,'duo-out'!A$2:Q$5000,5,FALSE),E2818+10*(H2818-1)+1+_xlfn.IFNA(VLOOKUP(D2818,states!A$2:C$10,3,FALSE),1))</f>
        <v>63</v>
      </c>
      <c r="AB2818" t="str">
        <f>IF(V2818="","",V2818)</f>
        <v/>
      </c>
      <c r="AC2818" s="2" t="str">
        <f>_xlfn.IFNA(VLOOKUP(D2818,states!A$2:C$10,2,FALSE),"XX")</f>
        <v>A</v>
      </c>
      <c r="AD2818">
        <f>E2818</f>
        <v>1</v>
      </c>
      <c r="AE2818">
        <f>_xlfn.IFNA(VLOOKUP(D2818,states!A$2:D$10,4,FALSE),0)</f>
        <v>2</v>
      </c>
      <c r="AF2818">
        <v>0.5</v>
      </c>
      <c r="AG2818">
        <f>IF(AE2818=0,AF2818,IF(AE2818=1,IF(F2818=0.5,0.5,IF(H2818=1,0.5,1.5)),IF(F2818=0.5,0.5,IF(H2818=1,2.5,1.5))))</f>
        <v>1.5</v>
      </c>
      <c r="AH2818" s="7">
        <f>IF(AC2818="XX",0,1/C2818^(1/5)*IF(E2818=0,100,1)/(E2818+1)^(1/4))</f>
        <v>2.1122362957808511</v>
      </c>
    </row>
    <row r="2819" spans="1:34">
      <c r="A2819">
        <v>2960</v>
      </c>
      <c r="B2819" s="1">
        <v>23103.9863</v>
      </c>
      <c r="C2819" s="6">
        <v>1.5310000000000001E-2</v>
      </c>
      <c r="D2819" t="s">
        <v>3</v>
      </c>
      <c r="E2819">
        <v>1</v>
      </c>
      <c r="F2819">
        <v>1.5</v>
      </c>
      <c r="G2819" t="s">
        <v>1</v>
      </c>
      <c r="H2819">
        <v>2</v>
      </c>
      <c r="I2819" t="s">
        <v>0</v>
      </c>
      <c r="J2819">
        <v>1</v>
      </c>
      <c r="K2819">
        <v>2.5</v>
      </c>
      <c r="L2819" t="s">
        <v>1</v>
      </c>
      <c r="M2819">
        <v>2</v>
      </c>
      <c r="N2819" t="s">
        <v>3016</v>
      </c>
      <c r="O2819">
        <v>1</v>
      </c>
      <c r="P2819" t="str">
        <f>D2819&amp;"-"&amp;F2819&amp;"-"&amp;G2819&amp;"-"&amp;E2819&amp;"-"&amp;H2819</f>
        <v>A2Delta-1.5-e-1-2</v>
      </c>
      <c r="Q2819" t="str">
        <f>I2819&amp;"-"&amp;K2819&amp;"-"&amp;L2819&amp;"-"&amp;J2819&amp;"-"&amp;M2819</f>
        <v>X2Pi-2.5-e-1-2</v>
      </c>
      <c r="R2819">
        <f>B2819+S2819</f>
        <v>25983.898417621</v>
      </c>
      <c r="S2819">
        <f>_xlfn.IFNA(VLOOKUP(Q2819,'MARVEL-X'!A$2:I$1400,7,FALSE),VLOOKUP(Q2819,MARVEL!A$2:J$1522,10,FALSE))</f>
        <v>2879.9121176210001</v>
      </c>
      <c r="T2819">
        <f>IF(P2819=P2818,R2819+T2818,R2819)</f>
        <v>181887.21636056402</v>
      </c>
      <c r="U2819">
        <f>IF(P2819=P2818,1+U2818,1)</f>
        <v>7</v>
      </c>
      <c r="V2819" t="str">
        <f t="shared" ref="V2819:V2882" si="44">IF(P2819=P2820,"",T2819/U2819)</f>
        <v/>
      </c>
      <c r="W2819" t="str">
        <f>IF(V2819="","",IF(ABS(V2819-R2819)&gt;W$1,ABS(V2819-R2819),""))</f>
        <v/>
      </c>
      <c r="X2819" t="str">
        <f>Y2819&amp;"-"&amp;Z2819&amp;"-"&amp;AC2819&amp;"-"&amp;AD2819&amp;"-"&amp;AG2819</f>
        <v>1.5-e-A-1-1.5</v>
      </c>
      <c r="Y2819">
        <f>F2819</f>
        <v>1.5</v>
      </c>
      <c r="Z2819" s="2" t="str">
        <f>G2819</f>
        <v>e</v>
      </c>
      <c r="AA2819">
        <f>_xlfn.IFNA(VLOOKUP(X2819,'duo-out'!A$2:Q$5000,5,FALSE),E2819+10*(H2819-1)+1+_xlfn.IFNA(VLOOKUP(D2819,states!A$2:C$10,3,FALSE),1))</f>
        <v>63</v>
      </c>
      <c r="AB2819" t="str">
        <f>IF(V2819="","",V2819)</f>
        <v/>
      </c>
      <c r="AC2819" s="2" t="str">
        <f>_xlfn.IFNA(VLOOKUP(D2819,states!A$2:C$10,2,FALSE),"XX")</f>
        <v>A</v>
      </c>
      <c r="AD2819">
        <f>E2819</f>
        <v>1</v>
      </c>
      <c r="AE2819">
        <f>_xlfn.IFNA(VLOOKUP(D2819,states!A$2:D$10,4,FALSE),0)</f>
        <v>2</v>
      </c>
      <c r="AF2819">
        <v>0.5</v>
      </c>
      <c r="AG2819">
        <f>IF(AE2819=0,AF2819,IF(AE2819=1,IF(F2819=0.5,0.5,IF(H2819=1,0.5,1.5)),IF(F2819=0.5,0.5,IF(H2819=1,2.5,1.5))))</f>
        <v>1.5</v>
      </c>
      <c r="AH2819" s="7">
        <f>IF(AC2819="XX",0,1/C2819^(1/5)*IF(E2819=0,100,1)/(E2819+1)^(1/4))</f>
        <v>1.9397576037002866</v>
      </c>
    </row>
    <row r="2820" spans="1:34">
      <c r="A2820">
        <v>2929</v>
      </c>
      <c r="B2820" s="1">
        <v>23186.766199999998</v>
      </c>
      <c r="C2820" s="6">
        <v>5.0000000000000001E-3</v>
      </c>
      <c r="D2820" t="s">
        <v>3</v>
      </c>
      <c r="E2820">
        <v>1</v>
      </c>
      <c r="F2820">
        <v>1.5</v>
      </c>
      <c r="G2820" t="s">
        <v>1</v>
      </c>
      <c r="H2820">
        <v>2</v>
      </c>
      <c r="I2820" t="s">
        <v>0</v>
      </c>
      <c r="J2820">
        <v>1</v>
      </c>
      <c r="K2820">
        <v>1.5</v>
      </c>
      <c r="L2820" t="s">
        <v>2</v>
      </c>
      <c r="M2820">
        <v>2</v>
      </c>
      <c r="N2820" t="s">
        <v>2985</v>
      </c>
      <c r="O2820">
        <v>1</v>
      </c>
      <c r="P2820" t="str">
        <f>D2820&amp;"-"&amp;F2820&amp;"-"&amp;G2820&amp;"-"&amp;E2820&amp;"-"&amp;H2820</f>
        <v>A2Delta-1.5-e-1-2</v>
      </c>
      <c r="Q2820" t="str">
        <f>I2820&amp;"-"&amp;K2820&amp;"-"&amp;L2820&amp;"-"&amp;J2820&amp;"-"&amp;M2820</f>
        <v>X2Pi-1.5-f-1-2</v>
      </c>
      <c r="R2820">
        <f>B2820+S2820</f>
        <v>25983.884818374998</v>
      </c>
      <c r="S2820">
        <f>_xlfn.IFNA(VLOOKUP(Q2820,'MARVEL-X'!A$2:I$1400,7,FALSE),VLOOKUP(Q2820,MARVEL!A$2:J$1522,10,FALSE))</f>
        <v>2797.1186183750001</v>
      </c>
      <c r="T2820">
        <f>IF(P2820=P2819,R2820+T2819,R2820)</f>
        <v>207871.10117893902</v>
      </c>
      <c r="U2820">
        <f>IF(P2820=P2819,1+U2819,1)</f>
        <v>8</v>
      </c>
      <c r="V2820" t="str">
        <f t="shared" si="44"/>
        <v/>
      </c>
      <c r="W2820" t="str">
        <f>IF(V2820="","",IF(ABS(V2820-R2820)&gt;W$1,ABS(V2820-R2820),""))</f>
        <v/>
      </c>
      <c r="X2820" t="str">
        <f>Y2820&amp;"-"&amp;Z2820&amp;"-"&amp;AC2820&amp;"-"&amp;AD2820&amp;"-"&amp;AG2820</f>
        <v>1.5-e-A-1-1.5</v>
      </c>
      <c r="Y2820">
        <f>F2820</f>
        <v>1.5</v>
      </c>
      <c r="Z2820" s="2" t="str">
        <f>G2820</f>
        <v>e</v>
      </c>
      <c r="AA2820">
        <f>_xlfn.IFNA(VLOOKUP(X2820,'duo-out'!A$2:Q$5000,5,FALSE),E2820+10*(H2820-1)+1+_xlfn.IFNA(VLOOKUP(D2820,states!A$2:C$10,3,FALSE),1))</f>
        <v>63</v>
      </c>
      <c r="AB2820" t="str">
        <f>IF(V2820="","",V2820)</f>
        <v/>
      </c>
      <c r="AC2820" s="2" t="str">
        <f>_xlfn.IFNA(VLOOKUP(D2820,states!A$2:C$10,2,FALSE),"XX")</f>
        <v>A</v>
      </c>
      <c r="AD2820">
        <f>E2820</f>
        <v>1</v>
      </c>
      <c r="AE2820">
        <f>_xlfn.IFNA(VLOOKUP(D2820,states!A$2:D$10,4,FALSE),0)</f>
        <v>2</v>
      </c>
      <c r="AF2820">
        <v>0.5</v>
      </c>
      <c r="AG2820">
        <f>IF(AE2820=0,AF2820,IF(AE2820=1,IF(F2820=0.5,0.5,IF(H2820=1,0.5,1.5)),IF(F2820=0.5,0.5,IF(H2820=1,2.5,1.5))))</f>
        <v>1.5</v>
      </c>
      <c r="AH2820" s="7">
        <f>IF(AC2820="XX",0,1/C2820^(1/5)*IF(E2820=0,100,1)/(E2820+1)^(1/4))</f>
        <v>2.4263223583284943</v>
      </c>
    </row>
    <row r="2821" spans="1:34">
      <c r="A2821">
        <v>2916</v>
      </c>
      <c r="B2821" s="1">
        <v>23252.0733</v>
      </c>
      <c r="C2821" s="6">
        <v>1.0959999999999999E-2</v>
      </c>
      <c r="D2821" t="s">
        <v>3</v>
      </c>
      <c r="E2821">
        <v>1</v>
      </c>
      <c r="F2821">
        <v>1.5</v>
      </c>
      <c r="G2821" t="s">
        <v>1</v>
      </c>
      <c r="H2821">
        <v>2</v>
      </c>
      <c r="I2821" t="s">
        <v>0</v>
      </c>
      <c r="J2821">
        <v>1</v>
      </c>
      <c r="K2821">
        <v>0.5</v>
      </c>
      <c r="L2821" t="s">
        <v>1</v>
      </c>
      <c r="M2821">
        <v>2</v>
      </c>
      <c r="N2821" t="s">
        <v>2972</v>
      </c>
      <c r="O2821">
        <v>1</v>
      </c>
      <c r="P2821" t="str">
        <f>D2821&amp;"-"&amp;F2821&amp;"-"&amp;G2821&amp;"-"&amp;E2821&amp;"-"&amp;H2821</f>
        <v>A2Delta-1.5-e-1-2</v>
      </c>
      <c r="Q2821" t="str">
        <f>I2821&amp;"-"&amp;K2821&amp;"-"&amp;L2821&amp;"-"&amp;J2821&amp;"-"&amp;M2821</f>
        <v>X2Pi-0.5-e-1-2</v>
      </c>
      <c r="R2821">
        <f>B2821+S2821</f>
        <v>25983.874922466999</v>
      </c>
      <c r="S2821">
        <f>_xlfn.IFNA(VLOOKUP(Q2821,'MARVEL-X'!A$2:I$1400,7,FALSE),VLOOKUP(Q2821,MARVEL!A$2:J$1522,10,FALSE))</f>
        <v>2731.801622467</v>
      </c>
      <c r="T2821">
        <f>IF(P2821=P2820,R2821+T2820,R2821)</f>
        <v>233854.97610140601</v>
      </c>
      <c r="U2821">
        <f>IF(P2821=P2820,1+U2820,1)</f>
        <v>9</v>
      </c>
      <c r="V2821" t="str">
        <f t="shared" si="44"/>
        <v/>
      </c>
      <c r="W2821" t="str">
        <f>IF(V2821="","",IF(ABS(V2821-R2821)&gt;W$1,ABS(V2821-R2821),""))</f>
        <v/>
      </c>
      <c r="X2821" t="str">
        <f>Y2821&amp;"-"&amp;Z2821&amp;"-"&amp;AC2821&amp;"-"&amp;AD2821&amp;"-"&amp;AG2821</f>
        <v>1.5-e-A-1-1.5</v>
      </c>
      <c r="Y2821">
        <f>F2821</f>
        <v>1.5</v>
      </c>
      <c r="Z2821" s="2" t="str">
        <f>G2821</f>
        <v>e</v>
      </c>
      <c r="AA2821">
        <f>_xlfn.IFNA(VLOOKUP(X2821,'duo-out'!A$2:Q$5000,5,FALSE),E2821+10*(H2821-1)+1+_xlfn.IFNA(VLOOKUP(D2821,states!A$2:C$10,3,FALSE),1))</f>
        <v>63</v>
      </c>
      <c r="AB2821" t="str">
        <f>IF(V2821="","",V2821)</f>
        <v/>
      </c>
      <c r="AC2821" s="2" t="str">
        <f>_xlfn.IFNA(VLOOKUP(D2821,states!A$2:C$10,2,FALSE),"XX")</f>
        <v>A</v>
      </c>
      <c r="AD2821">
        <f>E2821</f>
        <v>1</v>
      </c>
      <c r="AE2821">
        <f>_xlfn.IFNA(VLOOKUP(D2821,states!A$2:D$10,4,FALSE),0)</f>
        <v>2</v>
      </c>
      <c r="AF2821">
        <v>0.5</v>
      </c>
      <c r="AG2821">
        <f>IF(AE2821=0,AF2821,IF(AE2821=1,IF(F2821=0.5,0.5,IF(H2821=1,0.5,1.5)),IF(F2821=0.5,0.5,IF(H2821=1,2.5,1.5))))</f>
        <v>1.5</v>
      </c>
      <c r="AH2821" s="7">
        <f>IF(AC2821="XX",0,1/C2821^(1/5)*IF(E2821=0,100,1)/(E2821+1)^(1/4))</f>
        <v>2.0738645609091071</v>
      </c>
    </row>
    <row r="2822" spans="1:34">
      <c r="A2822">
        <v>5641</v>
      </c>
      <c r="B2822" s="1">
        <v>23103.968000000001</v>
      </c>
      <c r="C2822" s="6">
        <v>0.05</v>
      </c>
      <c r="D2822" t="s">
        <v>3</v>
      </c>
      <c r="E2822">
        <v>1</v>
      </c>
      <c r="F2822">
        <v>1.5</v>
      </c>
      <c r="G2822" t="s">
        <v>1</v>
      </c>
      <c r="H2822">
        <v>2</v>
      </c>
      <c r="I2822" t="s">
        <v>0</v>
      </c>
      <c r="J2822">
        <v>1</v>
      </c>
      <c r="K2822">
        <v>2.5</v>
      </c>
      <c r="L2822" t="s">
        <v>1</v>
      </c>
      <c r="M2822">
        <v>2</v>
      </c>
      <c r="N2822" t="s">
        <v>5697</v>
      </c>
      <c r="O2822">
        <v>1</v>
      </c>
      <c r="P2822" t="str">
        <f>D2822&amp;"-"&amp;F2822&amp;"-"&amp;G2822&amp;"-"&amp;E2822&amp;"-"&amp;H2822</f>
        <v>A2Delta-1.5-e-1-2</v>
      </c>
      <c r="Q2822" t="str">
        <f>I2822&amp;"-"&amp;K2822&amp;"-"&amp;L2822&amp;"-"&amp;J2822&amp;"-"&amp;M2822</f>
        <v>X2Pi-2.5-e-1-2</v>
      </c>
      <c r="R2822">
        <f>B2822+S2822</f>
        <v>25983.880117621</v>
      </c>
      <c r="S2822">
        <f>_xlfn.IFNA(VLOOKUP(Q2822,'MARVEL-X'!A$2:I$1400,7,FALSE),VLOOKUP(Q2822,MARVEL!A$2:J$1522,10,FALSE))</f>
        <v>2879.9121176210001</v>
      </c>
      <c r="T2822">
        <f>IF(P2822=P2821,R2822+T2821,R2822)</f>
        <v>259838.85621902702</v>
      </c>
      <c r="U2822">
        <f>IF(P2822=P2821,1+U2821,1)</f>
        <v>10</v>
      </c>
      <c r="V2822" t="str">
        <f t="shared" si="44"/>
        <v/>
      </c>
      <c r="W2822" t="str">
        <f>IF(V2822="","",IF(ABS(V2822-R2822)&gt;W$1,ABS(V2822-R2822),""))</f>
        <v/>
      </c>
      <c r="X2822" t="str">
        <f>Y2822&amp;"-"&amp;Z2822&amp;"-"&amp;AC2822&amp;"-"&amp;AD2822&amp;"-"&amp;AG2822</f>
        <v>1.5-e-A-1-1.5</v>
      </c>
      <c r="Y2822">
        <f>F2822</f>
        <v>1.5</v>
      </c>
      <c r="Z2822" s="2" t="str">
        <f>G2822</f>
        <v>e</v>
      </c>
      <c r="AA2822">
        <f>_xlfn.IFNA(VLOOKUP(X2822,'duo-out'!A$2:Q$5000,5,FALSE),E2822+10*(H2822-1)+1+_xlfn.IFNA(VLOOKUP(D2822,states!A$2:C$10,3,FALSE),1))</f>
        <v>63</v>
      </c>
      <c r="AB2822" t="str">
        <f>IF(V2822="","",V2822)</f>
        <v/>
      </c>
      <c r="AC2822" s="2" t="str">
        <f>_xlfn.IFNA(VLOOKUP(D2822,states!A$2:C$10,2,FALSE),"XX")</f>
        <v>A</v>
      </c>
      <c r="AD2822">
        <f>E2822</f>
        <v>1</v>
      </c>
      <c r="AE2822">
        <f>_xlfn.IFNA(VLOOKUP(D2822,states!A$2:D$10,4,FALSE),0)</f>
        <v>2</v>
      </c>
      <c r="AF2822">
        <v>0.5</v>
      </c>
      <c r="AG2822">
        <f>IF(AE2822=0,AF2822,IF(AE2822=1,IF(F2822=0.5,0.5,IF(H2822=1,0.5,1.5)),IF(F2822=0.5,0.5,IF(H2822=1,2.5,1.5))))</f>
        <v>1.5</v>
      </c>
      <c r="AH2822" s="7">
        <f>IF(AC2822="XX",0,1/C2822^(1/5)*IF(E2822=0,100,1)/(E2822+1)^(1/4))</f>
        <v>1.5309059120638666</v>
      </c>
    </row>
    <row r="2823" spans="1:34">
      <c r="A2823">
        <v>5610</v>
      </c>
      <c r="B2823" s="1">
        <v>23186.679</v>
      </c>
      <c r="C2823" s="6">
        <v>0.1048</v>
      </c>
      <c r="D2823" t="s">
        <v>3</v>
      </c>
      <c r="E2823">
        <v>1</v>
      </c>
      <c r="F2823">
        <v>1.5</v>
      </c>
      <c r="G2823" t="s">
        <v>1</v>
      </c>
      <c r="H2823">
        <v>2</v>
      </c>
      <c r="I2823" t="s">
        <v>0</v>
      </c>
      <c r="J2823">
        <v>1</v>
      </c>
      <c r="K2823">
        <v>1.5</v>
      </c>
      <c r="L2823" t="s">
        <v>2</v>
      </c>
      <c r="M2823">
        <v>2</v>
      </c>
      <c r="N2823" t="s">
        <v>5666</v>
      </c>
      <c r="O2823">
        <v>1</v>
      </c>
      <c r="P2823" t="str">
        <f>D2823&amp;"-"&amp;F2823&amp;"-"&amp;G2823&amp;"-"&amp;E2823&amp;"-"&amp;H2823</f>
        <v>A2Delta-1.5-e-1-2</v>
      </c>
      <c r="Q2823" t="str">
        <f>I2823&amp;"-"&amp;K2823&amp;"-"&amp;L2823&amp;"-"&amp;J2823&amp;"-"&amp;M2823</f>
        <v>X2Pi-1.5-f-1-2</v>
      </c>
      <c r="R2823">
        <f>B2823+S2823</f>
        <v>25983.797618375</v>
      </c>
      <c r="S2823">
        <f>_xlfn.IFNA(VLOOKUP(Q2823,'MARVEL-X'!A$2:I$1400,7,FALSE),VLOOKUP(Q2823,MARVEL!A$2:J$1522,10,FALSE))</f>
        <v>2797.1186183750001</v>
      </c>
      <c r="T2823">
        <f>IF(P2823=P2822,R2823+T2822,R2823)</f>
        <v>285822.653837402</v>
      </c>
      <c r="U2823">
        <f>IF(P2823=P2822,1+U2822,1)</f>
        <v>11</v>
      </c>
      <c r="V2823" t="str">
        <f t="shared" si="44"/>
        <v/>
      </c>
      <c r="W2823" t="str">
        <f>IF(V2823="","",IF(ABS(V2823-R2823)&gt;W$1,ABS(V2823-R2823),""))</f>
        <v/>
      </c>
      <c r="X2823" t="str">
        <f>Y2823&amp;"-"&amp;Z2823&amp;"-"&amp;AC2823&amp;"-"&amp;AD2823&amp;"-"&amp;AG2823</f>
        <v>1.5-e-A-1-1.5</v>
      </c>
      <c r="Y2823">
        <f>F2823</f>
        <v>1.5</v>
      </c>
      <c r="Z2823" s="2" t="str">
        <f>G2823</f>
        <v>e</v>
      </c>
      <c r="AA2823">
        <f>_xlfn.IFNA(VLOOKUP(X2823,'duo-out'!A$2:Q$5000,5,FALSE),E2823+10*(H2823-1)+1+_xlfn.IFNA(VLOOKUP(D2823,states!A$2:C$10,3,FALSE),1))</f>
        <v>63</v>
      </c>
      <c r="AB2823" t="str">
        <f>IF(V2823="","",V2823)</f>
        <v/>
      </c>
      <c r="AC2823" s="2" t="str">
        <f>_xlfn.IFNA(VLOOKUP(D2823,states!A$2:C$10,2,FALSE),"XX")</f>
        <v>A</v>
      </c>
      <c r="AD2823">
        <f>E2823</f>
        <v>1</v>
      </c>
      <c r="AE2823">
        <f>_xlfn.IFNA(VLOOKUP(D2823,states!A$2:D$10,4,FALSE),0)</f>
        <v>2</v>
      </c>
      <c r="AF2823">
        <v>0.5</v>
      </c>
      <c r="AG2823">
        <f>IF(AE2823=0,AF2823,IF(AE2823=1,IF(F2823=0.5,0.5,IF(H2823=1,0.5,1.5)),IF(F2823=0.5,0.5,IF(H2823=1,2.5,1.5))))</f>
        <v>1.5</v>
      </c>
      <c r="AH2823" s="7">
        <f>IF(AC2823="XX",0,1/C2823^(1/5)*IF(E2823=0,100,1)/(E2823+1)^(1/4))</f>
        <v>1.3202927684410029</v>
      </c>
    </row>
    <row r="2824" spans="1:34">
      <c r="A2824">
        <v>5579</v>
      </c>
      <c r="B2824" s="1">
        <v>23180.893</v>
      </c>
      <c r="C2824" s="6">
        <v>0.05</v>
      </c>
      <c r="D2824" t="s">
        <v>3</v>
      </c>
      <c r="E2824">
        <v>1</v>
      </c>
      <c r="F2824">
        <v>1.5</v>
      </c>
      <c r="G2824" t="s">
        <v>1</v>
      </c>
      <c r="H2824">
        <v>2</v>
      </c>
      <c r="I2824" t="s">
        <v>0</v>
      </c>
      <c r="J2824">
        <v>1</v>
      </c>
      <c r="K2824">
        <v>2.5</v>
      </c>
      <c r="L2824" t="s">
        <v>1</v>
      </c>
      <c r="M2824">
        <v>1</v>
      </c>
      <c r="N2824" t="s">
        <v>5635</v>
      </c>
      <c r="O2824">
        <v>1</v>
      </c>
      <c r="P2824" t="str">
        <f>D2824&amp;"-"&amp;F2824&amp;"-"&amp;G2824&amp;"-"&amp;E2824&amp;"-"&amp;H2824</f>
        <v>A2Delta-1.5-e-1-2</v>
      </c>
      <c r="Q2824" t="str">
        <f>I2824&amp;"-"&amp;K2824&amp;"-"&amp;L2824&amp;"-"&amp;J2824&amp;"-"&amp;M2824</f>
        <v>X2Pi-2.5-e-1-1</v>
      </c>
      <c r="R2824">
        <f>B2824+S2824</f>
        <v>25983.904530642001</v>
      </c>
      <c r="S2824">
        <f>_xlfn.IFNA(VLOOKUP(Q2824,'MARVEL-X'!A$2:I$1400,7,FALSE),VLOOKUP(Q2824,MARVEL!A$2:J$1522,10,FALSE))</f>
        <v>2803.0115306419998</v>
      </c>
      <c r="T2824">
        <f>IF(P2824=P2823,R2824+T2823,R2824)</f>
        <v>311806.55836804397</v>
      </c>
      <c r="U2824">
        <f>IF(P2824=P2823,1+U2823,1)</f>
        <v>12</v>
      </c>
      <c r="V2824" t="str">
        <f t="shared" si="44"/>
        <v/>
      </c>
      <c r="W2824" t="str">
        <f>IF(V2824="","",IF(ABS(V2824-R2824)&gt;W$1,ABS(V2824-R2824),""))</f>
        <v/>
      </c>
      <c r="X2824" t="str">
        <f>Y2824&amp;"-"&amp;Z2824&amp;"-"&amp;AC2824&amp;"-"&amp;AD2824&amp;"-"&amp;AG2824</f>
        <v>1.5-e-A-1-1.5</v>
      </c>
      <c r="Y2824">
        <f>F2824</f>
        <v>1.5</v>
      </c>
      <c r="Z2824" s="2" t="str">
        <f>G2824</f>
        <v>e</v>
      </c>
      <c r="AA2824">
        <f>_xlfn.IFNA(VLOOKUP(X2824,'duo-out'!A$2:Q$5000,5,FALSE),E2824+10*(H2824-1)+1+_xlfn.IFNA(VLOOKUP(D2824,states!A$2:C$10,3,FALSE),1))</f>
        <v>63</v>
      </c>
      <c r="AB2824" t="str">
        <f>IF(V2824="","",V2824)</f>
        <v/>
      </c>
      <c r="AC2824" s="2" t="str">
        <f>_xlfn.IFNA(VLOOKUP(D2824,states!A$2:C$10,2,FALSE),"XX")</f>
        <v>A</v>
      </c>
      <c r="AD2824">
        <f>E2824</f>
        <v>1</v>
      </c>
      <c r="AE2824">
        <f>_xlfn.IFNA(VLOOKUP(D2824,states!A$2:D$10,4,FALSE),0)</f>
        <v>2</v>
      </c>
      <c r="AF2824">
        <v>0.5</v>
      </c>
      <c r="AG2824">
        <f>IF(AE2824=0,AF2824,IF(AE2824=1,IF(F2824=0.5,0.5,IF(H2824=1,0.5,1.5)),IF(F2824=0.5,0.5,IF(H2824=1,2.5,1.5))))</f>
        <v>1.5</v>
      </c>
      <c r="AH2824" s="7">
        <f>IF(AC2824="XX",0,1/C2824^(1/5)*IF(E2824=0,100,1)/(E2824+1)^(1/4))</f>
        <v>1.5309059120638666</v>
      </c>
    </row>
    <row r="2825" spans="1:34">
      <c r="A2825">
        <v>5570</v>
      </c>
      <c r="B2825" s="1">
        <v>23234.244999999999</v>
      </c>
      <c r="C2825" s="6">
        <v>0.05</v>
      </c>
      <c r="D2825" t="s">
        <v>3</v>
      </c>
      <c r="E2825">
        <v>1</v>
      </c>
      <c r="F2825">
        <v>1.5</v>
      </c>
      <c r="G2825" t="s">
        <v>1</v>
      </c>
      <c r="H2825">
        <v>2</v>
      </c>
      <c r="I2825" t="s">
        <v>0</v>
      </c>
      <c r="J2825">
        <v>1</v>
      </c>
      <c r="K2825">
        <v>1.5</v>
      </c>
      <c r="L2825" t="s">
        <v>2</v>
      </c>
      <c r="M2825">
        <v>1</v>
      </c>
      <c r="N2825" t="s">
        <v>5626</v>
      </c>
      <c r="O2825">
        <v>1</v>
      </c>
      <c r="P2825" t="str">
        <f>D2825&amp;"-"&amp;F2825&amp;"-"&amp;G2825&amp;"-"&amp;E2825&amp;"-"&amp;H2825</f>
        <v>A2Delta-1.5-e-1-2</v>
      </c>
      <c r="Q2825" t="str">
        <f>I2825&amp;"-"&amp;K2825&amp;"-"&amp;L2825&amp;"-"&amp;J2825&amp;"-"&amp;M2825</f>
        <v>X2Pi-1.5-f-1-1</v>
      </c>
      <c r="R2825">
        <f>B2825+S2825</f>
        <v>25983.897609041</v>
      </c>
      <c r="S2825">
        <f>_xlfn.IFNA(VLOOKUP(Q2825,'MARVEL-X'!A$2:I$1400,7,FALSE),VLOOKUP(Q2825,MARVEL!A$2:J$1522,10,FALSE))</f>
        <v>2749.6526090409998</v>
      </c>
      <c r="T2825">
        <f>IF(P2825=P2824,R2825+T2824,R2825)</f>
        <v>337790.45597708499</v>
      </c>
      <c r="U2825">
        <f>IF(P2825=P2824,1+U2824,1)</f>
        <v>13</v>
      </c>
      <c r="V2825" t="str">
        <f t="shared" si="44"/>
        <v/>
      </c>
      <c r="W2825" t="str">
        <f>IF(V2825="","",IF(ABS(V2825-R2825)&gt;W$1,ABS(V2825-R2825),""))</f>
        <v/>
      </c>
      <c r="X2825" t="str">
        <f>Y2825&amp;"-"&amp;Z2825&amp;"-"&amp;AC2825&amp;"-"&amp;AD2825&amp;"-"&amp;AG2825</f>
        <v>1.5-e-A-1-1.5</v>
      </c>
      <c r="Y2825">
        <f>F2825</f>
        <v>1.5</v>
      </c>
      <c r="Z2825" s="2" t="str">
        <f>G2825</f>
        <v>e</v>
      </c>
      <c r="AA2825">
        <f>_xlfn.IFNA(VLOOKUP(X2825,'duo-out'!A$2:Q$5000,5,FALSE),E2825+10*(H2825-1)+1+_xlfn.IFNA(VLOOKUP(D2825,states!A$2:C$10,3,FALSE),1))</f>
        <v>63</v>
      </c>
      <c r="AB2825" t="str">
        <f>IF(V2825="","",V2825)</f>
        <v/>
      </c>
      <c r="AC2825" s="2" t="str">
        <f>_xlfn.IFNA(VLOOKUP(D2825,states!A$2:C$10,2,FALSE),"XX")</f>
        <v>A</v>
      </c>
      <c r="AD2825">
        <f>E2825</f>
        <v>1</v>
      </c>
      <c r="AE2825">
        <f>_xlfn.IFNA(VLOOKUP(D2825,states!A$2:D$10,4,FALSE),0)</f>
        <v>2</v>
      </c>
      <c r="AF2825">
        <v>0.5</v>
      </c>
      <c r="AG2825">
        <f>IF(AE2825=0,AF2825,IF(AE2825=1,IF(F2825=0.5,0.5,IF(H2825=1,0.5,1.5)),IF(F2825=0.5,0.5,IF(H2825=1,2.5,1.5))))</f>
        <v>1.5</v>
      </c>
      <c r="AH2825" s="7">
        <f>IF(AC2825="XX",0,1/C2825^(1/5)*IF(E2825=0,100,1)/(E2825+1)^(1/4))</f>
        <v>1.5309059120638666</v>
      </c>
    </row>
    <row r="2826" spans="1:34">
      <c r="A2826">
        <v>1161</v>
      </c>
      <c r="B2826" s="1">
        <v>23104</v>
      </c>
      <c r="C2826" s="6">
        <v>0.05</v>
      </c>
      <c r="D2826" t="s">
        <v>3</v>
      </c>
      <c r="E2826">
        <v>1</v>
      </c>
      <c r="F2826">
        <v>1.5</v>
      </c>
      <c r="G2826" t="s">
        <v>1</v>
      </c>
      <c r="H2826">
        <v>2</v>
      </c>
      <c r="I2826" t="s">
        <v>0</v>
      </c>
      <c r="J2826">
        <v>1</v>
      </c>
      <c r="K2826">
        <v>2.5</v>
      </c>
      <c r="L2826" t="s">
        <v>1</v>
      </c>
      <c r="M2826">
        <v>2</v>
      </c>
      <c r="N2826" t="s">
        <v>1217</v>
      </c>
      <c r="O2826">
        <v>1</v>
      </c>
      <c r="P2826" t="str">
        <f>D2826&amp;"-"&amp;F2826&amp;"-"&amp;G2826&amp;"-"&amp;E2826&amp;"-"&amp;H2826</f>
        <v>A2Delta-1.5-e-1-2</v>
      </c>
      <c r="Q2826" t="str">
        <f>I2826&amp;"-"&amp;K2826&amp;"-"&amp;L2826&amp;"-"&amp;J2826&amp;"-"&amp;M2826</f>
        <v>X2Pi-2.5-e-1-2</v>
      </c>
      <c r="R2826">
        <f>B2826+S2826</f>
        <v>25983.912117620999</v>
      </c>
      <c r="S2826">
        <f>_xlfn.IFNA(VLOOKUP(Q2826,'MARVEL-X'!A$2:I$1400,7,FALSE),VLOOKUP(Q2826,MARVEL!A$2:J$1522,10,FALSE))</f>
        <v>2879.9121176210001</v>
      </c>
      <c r="T2826">
        <f>IF(P2826=P2825,R2826+T2825,R2826)</f>
        <v>363774.36809470598</v>
      </c>
      <c r="U2826">
        <f>IF(P2826=P2825,1+U2825,1)</f>
        <v>14</v>
      </c>
      <c r="V2826" t="str">
        <f t="shared" si="44"/>
        <v/>
      </c>
      <c r="W2826" t="str">
        <f>IF(V2826="","",IF(ABS(V2826-R2826)&gt;W$1,ABS(V2826-R2826),""))</f>
        <v/>
      </c>
      <c r="X2826" t="str">
        <f>Y2826&amp;"-"&amp;Z2826&amp;"-"&amp;AC2826&amp;"-"&amp;AD2826&amp;"-"&amp;AG2826</f>
        <v>1.5-e-A-1-1.5</v>
      </c>
      <c r="Y2826">
        <f>F2826</f>
        <v>1.5</v>
      </c>
      <c r="Z2826" s="2" t="str">
        <f>G2826</f>
        <v>e</v>
      </c>
      <c r="AA2826">
        <f>_xlfn.IFNA(VLOOKUP(X2826,'duo-out'!A$2:Q$5000,5,FALSE),E2826+10*(H2826-1)+1+_xlfn.IFNA(VLOOKUP(D2826,states!A$2:C$10,3,FALSE),1))</f>
        <v>63</v>
      </c>
      <c r="AB2826" t="str">
        <f>IF(V2826="","",V2826)</f>
        <v/>
      </c>
      <c r="AC2826" s="2" t="str">
        <f>_xlfn.IFNA(VLOOKUP(D2826,states!A$2:C$10,2,FALSE),"XX")</f>
        <v>A</v>
      </c>
      <c r="AD2826">
        <f>E2826</f>
        <v>1</v>
      </c>
      <c r="AE2826">
        <f>_xlfn.IFNA(VLOOKUP(D2826,states!A$2:D$10,4,FALSE),0)</f>
        <v>2</v>
      </c>
      <c r="AF2826">
        <v>0.5</v>
      </c>
      <c r="AG2826">
        <f>IF(AE2826=0,AF2826,IF(AE2826=1,IF(F2826=0.5,0.5,IF(H2826=1,0.5,1.5)),IF(F2826=0.5,0.5,IF(H2826=1,2.5,1.5))))</f>
        <v>1.5</v>
      </c>
      <c r="AH2826" s="7">
        <f>IF(AC2826="XX",0,1/C2826^(1/5)*IF(E2826=0,100,1)/(E2826+1)^(1/4))</f>
        <v>1.5309059120638666</v>
      </c>
    </row>
    <row r="2827" spans="1:34">
      <c r="A2827">
        <v>1098</v>
      </c>
      <c r="B2827" s="1">
        <v>23186.06</v>
      </c>
      <c r="C2827" s="6">
        <v>0.77429999999999999</v>
      </c>
      <c r="D2827" t="s">
        <v>3</v>
      </c>
      <c r="E2827">
        <v>1</v>
      </c>
      <c r="F2827">
        <v>1.5</v>
      </c>
      <c r="G2827" t="s">
        <v>1</v>
      </c>
      <c r="H2827">
        <v>2</v>
      </c>
      <c r="I2827" t="s">
        <v>0</v>
      </c>
      <c r="J2827">
        <v>1</v>
      </c>
      <c r="K2827">
        <v>1.5</v>
      </c>
      <c r="L2827" t="s">
        <v>2</v>
      </c>
      <c r="M2827">
        <v>2</v>
      </c>
      <c r="N2827" t="s">
        <v>1154</v>
      </c>
      <c r="O2827">
        <v>1</v>
      </c>
      <c r="P2827" t="str">
        <f>D2827&amp;"-"&amp;F2827&amp;"-"&amp;G2827&amp;"-"&amp;E2827&amp;"-"&amp;H2827</f>
        <v>A2Delta-1.5-e-1-2</v>
      </c>
      <c r="Q2827" t="str">
        <f>I2827&amp;"-"&amp;K2827&amp;"-"&amp;L2827&amp;"-"&amp;J2827&amp;"-"&amp;M2827</f>
        <v>X2Pi-1.5-f-1-2</v>
      </c>
      <c r="R2827">
        <f>B2827+S2827</f>
        <v>25983.178618375001</v>
      </c>
      <c r="S2827">
        <f>_xlfn.IFNA(VLOOKUP(Q2827,'MARVEL-X'!A$2:I$1400,7,FALSE),VLOOKUP(Q2827,MARVEL!A$2:J$1522,10,FALSE))</f>
        <v>2797.1186183750001</v>
      </c>
      <c r="T2827">
        <f>IF(P2827=P2826,R2827+T2826,R2827)</f>
        <v>389757.54671308096</v>
      </c>
      <c r="U2827">
        <f>IF(P2827=P2826,1+U2826,1)</f>
        <v>15</v>
      </c>
      <c r="V2827" t="str">
        <f t="shared" si="44"/>
        <v/>
      </c>
      <c r="W2827" t="str">
        <f>IF(V2827="","",IF(ABS(V2827-R2827)&gt;W$1,ABS(V2827-R2827),""))</f>
        <v/>
      </c>
      <c r="X2827" t="str">
        <f>Y2827&amp;"-"&amp;Z2827&amp;"-"&amp;AC2827&amp;"-"&amp;AD2827&amp;"-"&amp;AG2827</f>
        <v>1.5-e-A-1-1.5</v>
      </c>
      <c r="Y2827">
        <f>F2827</f>
        <v>1.5</v>
      </c>
      <c r="Z2827" s="2" t="str">
        <f>G2827</f>
        <v>e</v>
      </c>
      <c r="AA2827">
        <f>_xlfn.IFNA(VLOOKUP(X2827,'duo-out'!A$2:Q$5000,5,FALSE),E2827+10*(H2827-1)+1+_xlfn.IFNA(VLOOKUP(D2827,states!A$2:C$10,3,FALSE),1))</f>
        <v>63</v>
      </c>
      <c r="AB2827" t="str">
        <f>IF(V2827="","",V2827)</f>
        <v/>
      </c>
      <c r="AC2827" s="2" t="str">
        <f>_xlfn.IFNA(VLOOKUP(D2827,states!A$2:C$10,2,FALSE),"XX")</f>
        <v>A</v>
      </c>
      <c r="AD2827">
        <f>E2827</f>
        <v>1</v>
      </c>
      <c r="AE2827">
        <f>_xlfn.IFNA(VLOOKUP(D2827,states!A$2:D$10,4,FALSE),0)</f>
        <v>2</v>
      </c>
      <c r="AF2827">
        <v>0.5</v>
      </c>
      <c r="AG2827">
        <f>IF(AE2827=0,AF2827,IF(AE2827=1,IF(F2827=0.5,0.5,IF(H2827=1,0.5,1.5)),IF(F2827=0.5,0.5,IF(H2827=1,2.5,1.5))))</f>
        <v>1.5</v>
      </c>
      <c r="AH2827" s="7">
        <f>IF(AC2827="XX",0,1/C2827^(1/5)*IF(E2827=0,100,1)/(E2827+1)^(1/4))</f>
        <v>0.88503541447218004</v>
      </c>
    </row>
    <row r="2828" spans="1:34">
      <c r="A2828">
        <v>1075</v>
      </c>
      <c r="B2828" s="1">
        <v>23252</v>
      </c>
      <c r="C2828" s="6">
        <v>9.1240000000000002E-2</v>
      </c>
      <c r="D2828" t="s">
        <v>3</v>
      </c>
      <c r="E2828">
        <v>1</v>
      </c>
      <c r="F2828">
        <v>1.5</v>
      </c>
      <c r="G2828" t="s">
        <v>1</v>
      </c>
      <c r="H2828">
        <v>2</v>
      </c>
      <c r="I2828" t="s">
        <v>0</v>
      </c>
      <c r="J2828">
        <v>1</v>
      </c>
      <c r="K2828">
        <v>0.5</v>
      </c>
      <c r="L2828" t="s">
        <v>1</v>
      </c>
      <c r="M2828">
        <v>2</v>
      </c>
      <c r="N2828" t="s">
        <v>1131</v>
      </c>
      <c r="O2828">
        <v>1</v>
      </c>
      <c r="P2828" t="str">
        <f>D2828&amp;"-"&amp;F2828&amp;"-"&amp;G2828&amp;"-"&amp;E2828&amp;"-"&amp;H2828</f>
        <v>A2Delta-1.5-e-1-2</v>
      </c>
      <c r="Q2828" t="str">
        <f>I2828&amp;"-"&amp;K2828&amp;"-"&amp;L2828&amp;"-"&amp;J2828&amp;"-"&amp;M2828</f>
        <v>X2Pi-0.5-e-1-2</v>
      </c>
      <c r="R2828">
        <f>B2828+S2828</f>
        <v>25983.801622466999</v>
      </c>
      <c r="S2828">
        <f>_xlfn.IFNA(VLOOKUP(Q2828,'MARVEL-X'!A$2:I$1400,7,FALSE),VLOOKUP(Q2828,MARVEL!A$2:J$1522,10,FALSE))</f>
        <v>2731.801622467</v>
      </c>
      <c r="T2828">
        <f>IF(P2828=P2827,R2828+T2827,R2828)</f>
        <v>415741.34833554795</v>
      </c>
      <c r="U2828">
        <f>IF(P2828=P2827,1+U2827,1)</f>
        <v>16</v>
      </c>
      <c r="V2828">
        <f t="shared" si="44"/>
        <v>25983.834270971747</v>
      </c>
      <c r="W2828" t="str">
        <f>IF(V2828="","",IF(ABS(V2828-R2828)&gt;W$1,ABS(V2828-R2828),""))</f>
        <v/>
      </c>
      <c r="X2828" t="str">
        <f>Y2828&amp;"-"&amp;Z2828&amp;"-"&amp;AC2828&amp;"-"&amp;AD2828&amp;"-"&amp;AG2828</f>
        <v>1.5-e-A-1-1.5</v>
      </c>
      <c r="Y2828">
        <f>F2828</f>
        <v>1.5</v>
      </c>
      <c r="Z2828" s="2" t="str">
        <f>G2828</f>
        <v>e</v>
      </c>
      <c r="AA2828">
        <f>_xlfn.IFNA(VLOOKUP(X2828,'duo-out'!A$2:Q$5000,5,FALSE),E2828+10*(H2828-1)+1+_xlfn.IFNA(VLOOKUP(D2828,states!A$2:C$10,3,FALSE),1))</f>
        <v>63</v>
      </c>
      <c r="AB2828">
        <f>IF(V2828="","",V2828)</f>
        <v>25983.834270971747</v>
      </c>
      <c r="AC2828" s="2" t="str">
        <f>_xlfn.IFNA(VLOOKUP(D2828,states!A$2:C$10,2,FALSE),"XX")</f>
        <v>A</v>
      </c>
      <c r="AD2828">
        <f>E2828</f>
        <v>1</v>
      </c>
      <c r="AE2828">
        <f>_xlfn.IFNA(VLOOKUP(D2828,states!A$2:D$10,4,FALSE),0)</f>
        <v>2</v>
      </c>
      <c r="AF2828">
        <v>0.5</v>
      </c>
      <c r="AG2828">
        <f>IF(AE2828=0,AF2828,IF(AE2828=1,IF(F2828=0.5,0.5,IF(H2828=1,0.5,1.5)),IF(F2828=0.5,0.5,IF(H2828=1,2.5,1.5))))</f>
        <v>1.5</v>
      </c>
      <c r="AH2828" s="7">
        <f>IF(AC2828="XX",0,1/C2828^(1/5)*IF(E2828=0,100,1)/(E2828+1)^(1/4))</f>
        <v>1.3573925015879369</v>
      </c>
    </row>
    <row r="2829" spans="1:34">
      <c r="A2829">
        <v>4114</v>
      </c>
      <c r="B2829" s="1">
        <v>20690.027999999998</v>
      </c>
      <c r="C2829" s="6">
        <v>2.1430000000000001E-2</v>
      </c>
      <c r="D2829" t="s">
        <v>3</v>
      </c>
      <c r="E2829">
        <v>2</v>
      </c>
      <c r="F2829">
        <v>1.5</v>
      </c>
      <c r="G2829" t="s">
        <v>1</v>
      </c>
      <c r="H2829">
        <v>2</v>
      </c>
      <c r="I2829" t="s">
        <v>0</v>
      </c>
      <c r="J2829">
        <v>3</v>
      </c>
      <c r="K2829">
        <v>1.5</v>
      </c>
      <c r="L2829" t="s">
        <v>2</v>
      </c>
      <c r="M2829">
        <v>1</v>
      </c>
      <c r="N2829" t="s">
        <v>4170</v>
      </c>
      <c r="O2829">
        <v>1</v>
      </c>
      <c r="P2829" t="str">
        <f>D2829&amp;"-"&amp;F2829&amp;"-"&amp;G2829&amp;"-"&amp;E2829&amp;"-"&amp;H2829</f>
        <v>A2Delta-1.5-e-2-2</v>
      </c>
      <c r="Q2829" t="str">
        <f>I2829&amp;"-"&amp;K2829&amp;"-"&amp;L2829&amp;"-"&amp;J2829&amp;"-"&amp;M2829</f>
        <v>X2Pi-1.5-f-3-1</v>
      </c>
      <c r="R2829">
        <f>B2829+S2829</f>
        <v>28526.495584128999</v>
      </c>
      <c r="S2829">
        <f>_xlfn.IFNA(VLOOKUP(Q2829,'MARVEL-X'!A$2:I$1400,7,FALSE),VLOOKUP(Q2829,MARVEL!A$2:J$1522,10,FALSE))</f>
        <v>7836.467584129</v>
      </c>
      <c r="T2829">
        <f>IF(P2829=P2828,R2829+T2828,R2829)</f>
        <v>28526.495584128999</v>
      </c>
      <c r="U2829">
        <f>IF(P2829=P2828,1+U2828,1)</f>
        <v>1</v>
      </c>
      <c r="V2829" t="str">
        <f t="shared" si="44"/>
        <v/>
      </c>
      <c r="W2829" t="str">
        <f>IF(V2829="","",IF(ABS(V2829-R2829)&gt;W$1,ABS(V2829-R2829),""))</f>
        <v/>
      </c>
      <c r="X2829" t="str">
        <f>Y2829&amp;"-"&amp;Z2829&amp;"-"&amp;AC2829&amp;"-"&amp;AD2829&amp;"-"&amp;AG2829</f>
        <v>1.5-e-A-2-1.5</v>
      </c>
      <c r="Y2829">
        <f>F2829</f>
        <v>1.5</v>
      </c>
      <c r="Z2829" s="2" t="str">
        <f>G2829</f>
        <v>e</v>
      </c>
      <c r="AA2829">
        <f>_xlfn.IFNA(VLOOKUP(X2829,'duo-out'!A$2:Q$5000,5,FALSE),E2829+10*(H2829-1)+1+_xlfn.IFNA(VLOOKUP(D2829,states!A$2:C$10,3,FALSE),1))</f>
        <v>80</v>
      </c>
      <c r="AB2829" t="str">
        <f>IF(V2829="","",V2829)</f>
        <v/>
      </c>
      <c r="AC2829" s="2" t="str">
        <f>_xlfn.IFNA(VLOOKUP(D2829,states!A$2:C$10,2,FALSE),"XX")</f>
        <v>A</v>
      </c>
      <c r="AD2829">
        <f>E2829</f>
        <v>2</v>
      </c>
      <c r="AE2829">
        <f>_xlfn.IFNA(VLOOKUP(D2829,states!A$2:D$10,4,FALSE),0)</f>
        <v>2</v>
      </c>
      <c r="AF2829">
        <v>0.5</v>
      </c>
      <c r="AG2829">
        <f>IF(AE2829=0,AF2829,IF(AE2829=1,IF(F2829=0.5,0.5,IF(H2829=1,0.5,1.5)),IF(F2829=0.5,0.5,IF(H2829=1,2.5,1.5))))</f>
        <v>1.5</v>
      </c>
      <c r="AH2829" s="7">
        <f>IF(AC2829="XX",0,1/C2829^(1/5)*IF(E2829=0,100,1)/(E2829+1)^(1/4))</f>
        <v>1.6387596123400552</v>
      </c>
    </row>
    <row r="2830" spans="1:34">
      <c r="A2830">
        <v>3736</v>
      </c>
      <c r="B2830" s="1">
        <v>23045.864000000001</v>
      </c>
      <c r="C2830" s="6">
        <v>5.0000000000000001E-3</v>
      </c>
      <c r="D2830" t="s">
        <v>3</v>
      </c>
      <c r="E2830">
        <v>2</v>
      </c>
      <c r="F2830">
        <v>1.5</v>
      </c>
      <c r="G2830" t="s">
        <v>1</v>
      </c>
      <c r="H2830">
        <v>2</v>
      </c>
      <c r="I2830" t="s">
        <v>0</v>
      </c>
      <c r="J2830">
        <v>2</v>
      </c>
      <c r="K2830">
        <v>2.5</v>
      </c>
      <c r="L2830" t="s">
        <v>1</v>
      </c>
      <c r="M2830">
        <v>2</v>
      </c>
      <c r="N2830" t="s">
        <v>3792</v>
      </c>
      <c r="O2830">
        <v>1</v>
      </c>
      <c r="P2830" t="str">
        <f>D2830&amp;"-"&amp;F2830&amp;"-"&amp;G2830&amp;"-"&amp;E2830&amp;"-"&amp;H2830</f>
        <v>A2Delta-1.5-e-2-2</v>
      </c>
      <c r="Q2830" t="str">
        <f>I2830&amp;"-"&amp;K2830&amp;"-"&amp;L2830&amp;"-"&amp;J2830&amp;"-"&amp;M2830</f>
        <v>X2Pi-2.5-e-2-2</v>
      </c>
      <c r="R2830">
        <f>B2830+S2830</f>
        <v>28526.504321616001</v>
      </c>
      <c r="S2830">
        <f>_xlfn.IFNA(VLOOKUP(Q2830,'MARVEL-X'!A$2:I$1400,7,FALSE),VLOOKUP(Q2830,MARVEL!A$2:J$1522,10,FALSE))</f>
        <v>5480.6403216159997</v>
      </c>
      <c r="T2830">
        <f>IF(P2830=P2829,R2830+T2829,R2830)</f>
        <v>57052.999905745004</v>
      </c>
      <c r="U2830">
        <f>IF(P2830=P2829,1+U2829,1)</f>
        <v>2</v>
      </c>
      <c r="V2830" t="str">
        <f t="shared" si="44"/>
        <v/>
      </c>
      <c r="W2830" t="str">
        <f>IF(V2830="","",IF(ABS(V2830-R2830)&gt;W$1,ABS(V2830-R2830),""))</f>
        <v/>
      </c>
      <c r="X2830" t="str">
        <f>Y2830&amp;"-"&amp;Z2830&amp;"-"&amp;AC2830&amp;"-"&amp;AD2830&amp;"-"&amp;AG2830</f>
        <v>1.5-e-A-2-1.5</v>
      </c>
      <c r="Y2830">
        <f>F2830</f>
        <v>1.5</v>
      </c>
      <c r="Z2830" s="2" t="str">
        <f>G2830</f>
        <v>e</v>
      </c>
      <c r="AA2830">
        <f>_xlfn.IFNA(VLOOKUP(X2830,'duo-out'!A$2:Q$5000,5,FALSE),E2830+10*(H2830-1)+1+_xlfn.IFNA(VLOOKUP(D2830,states!A$2:C$10,3,FALSE),1))</f>
        <v>80</v>
      </c>
      <c r="AB2830" t="str">
        <f>IF(V2830="","",V2830)</f>
        <v/>
      </c>
      <c r="AC2830" s="2" t="str">
        <f>_xlfn.IFNA(VLOOKUP(D2830,states!A$2:C$10,2,FALSE),"XX")</f>
        <v>A</v>
      </c>
      <c r="AD2830">
        <f>E2830</f>
        <v>2</v>
      </c>
      <c r="AE2830">
        <f>_xlfn.IFNA(VLOOKUP(D2830,states!A$2:D$10,4,FALSE),0)</f>
        <v>2</v>
      </c>
      <c r="AF2830">
        <v>0.5</v>
      </c>
      <c r="AG2830">
        <f>IF(AE2830=0,AF2830,IF(AE2830=1,IF(F2830=0.5,0.5,IF(H2830=1,0.5,1.5)),IF(F2830=0.5,0.5,IF(H2830=1,2.5,1.5))))</f>
        <v>1.5</v>
      </c>
      <c r="AH2830" s="7">
        <f>IF(AC2830="XX",0,1/C2830^(1/5)*IF(E2830=0,100,1)/(E2830+1)^(1/4))</f>
        <v>2.1924297443889911</v>
      </c>
    </row>
    <row r="2831" spans="1:34">
      <c r="A2831">
        <v>3714</v>
      </c>
      <c r="B2831" s="1">
        <v>23125.472900000001</v>
      </c>
      <c r="C2831" s="6">
        <v>1.3679999999999999E-2</v>
      </c>
      <c r="D2831" t="s">
        <v>3</v>
      </c>
      <c r="E2831">
        <v>2</v>
      </c>
      <c r="F2831">
        <v>1.5</v>
      </c>
      <c r="G2831" t="s">
        <v>1</v>
      </c>
      <c r="H2831">
        <v>2</v>
      </c>
      <c r="I2831" t="s">
        <v>0</v>
      </c>
      <c r="J2831">
        <v>2</v>
      </c>
      <c r="K2831">
        <v>1.5</v>
      </c>
      <c r="L2831" t="s">
        <v>2</v>
      </c>
      <c r="M2831">
        <v>2</v>
      </c>
      <c r="N2831" t="s">
        <v>3770</v>
      </c>
      <c r="O2831">
        <v>1</v>
      </c>
      <c r="P2831" t="str">
        <f>D2831&amp;"-"&amp;F2831&amp;"-"&amp;G2831&amp;"-"&amp;E2831&amp;"-"&amp;H2831</f>
        <v>A2Delta-1.5-e-2-2</v>
      </c>
      <c r="Q2831" t="str">
        <f>I2831&amp;"-"&amp;K2831&amp;"-"&amp;L2831&amp;"-"&amp;J2831&amp;"-"&amp;M2831</f>
        <v>X2Pi-1.5-f-2-2</v>
      </c>
      <c r="R2831">
        <f>B2831+S2831</f>
        <v>28526.514935496001</v>
      </c>
      <c r="S2831">
        <f>_xlfn.IFNA(VLOOKUP(Q2831,'MARVEL-X'!A$2:I$1400,7,FALSE),VLOOKUP(Q2831,MARVEL!A$2:J$1522,10,FALSE))</f>
        <v>5401.0420354959997</v>
      </c>
      <c r="T2831">
        <f>IF(P2831=P2830,R2831+T2830,R2831)</f>
        <v>85579.514841241005</v>
      </c>
      <c r="U2831">
        <f>IF(P2831=P2830,1+U2830,1)</f>
        <v>3</v>
      </c>
      <c r="V2831" t="str">
        <f t="shared" si="44"/>
        <v/>
      </c>
      <c r="W2831" t="str">
        <f>IF(V2831="","",IF(ABS(V2831-R2831)&gt;W$1,ABS(V2831-R2831),""))</f>
        <v/>
      </c>
      <c r="X2831" t="str">
        <f>Y2831&amp;"-"&amp;Z2831&amp;"-"&amp;AC2831&amp;"-"&amp;AD2831&amp;"-"&amp;AG2831</f>
        <v>1.5-e-A-2-1.5</v>
      </c>
      <c r="Y2831">
        <f>F2831</f>
        <v>1.5</v>
      </c>
      <c r="Z2831" s="2" t="str">
        <f>G2831</f>
        <v>e</v>
      </c>
      <c r="AA2831">
        <f>_xlfn.IFNA(VLOOKUP(X2831,'duo-out'!A$2:Q$5000,5,FALSE),E2831+10*(H2831-1)+1+_xlfn.IFNA(VLOOKUP(D2831,states!A$2:C$10,3,FALSE),1))</f>
        <v>80</v>
      </c>
      <c r="AB2831" t="str">
        <f>IF(V2831="","",V2831)</f>
        <v/>
      </c>
      <c r="AC2831" s="2" t="str">
        <f>_xlfn.IFNA(VLOOKUP(D2831,states!A$2:C$10,2,FALSE),"XX")</f>
        <v>A</v>
      </c>
      <c r="AD2831">
        <f>E2831</f>
        <v>2</v>
      </c>
      <c r="AE2831">
        <f>_xlfn.IFNA(VLOOKUP(D2831,states!A$2:D$10,4,FALSE),0)</f>
        <v>2</v>
      </c>
      <c r="AF2831">
        <v>0.5</v>
      </c>
      <c r="AG2831">
        <f>IF(AE2831=0,AF2831,IF(AE2831=1,IF(F2831=0.5,0.5,IF(H2831=1,0.5,1.5)),IF(F2831=0.5,0.5,IF(H2831=1,2.5,1.5))))</f>
        <v>1.5</v>
      </c>
      <c r="AH2831" s="7">
        <f>IF(AC2831="XX",0,1/C2831^(1/5)*IF(E2831=0,100,1)/(E2831+1)^(1/4))</f>
        <v>1.7926787349607214</v>
      </c>
    </row>
    <row r="2832" spans="1:34">
      <c r="A2832">
        <v>3708</v>
      </c>
      <c r="B2832" s="1">
        <v>23188.911899999999</v>
      </c>
      <c r="C2832" s="6">
        <v>6.6499999999999997E-3</v>
      </c>
      <c r="D2832" t="s">
        <v>3</v>
      </c>
      <c r="E2832">
        <v>2</v>
      </c>
      <c r="F2832">
        <v>1.5</v>
      </c>
      <c r="G2832" t="s">
        <v>1</v>
      </c>
      <c r="H2832">
        <v>2</v>
      </c>
      <c r="I2832" t="s">
        <v>0</v>
      </c>
      <c r="J2832">
        <v>2</v>
      </c>
      <c r="K2832">
        <v>0.5</v>
      </c>
      <c r="L2832" t="s">
        <v>1</v>
      </c>
      <c r="M2832">
        <v>2</v>
      </c>
      <c r="N2832" t="s">
        <v>3764</v>
      </c>
      <c r="O2832">
        <v>1</v>
      </c>
      <c r="P2832" t="str">
        <f>D2832&amp;"-"&amp;F2832&amp;"-"&amp;G2832&amp;"-"&amp;E2832&amp;"-"&amp;H2832</f>
        <v>A2Delta-1.5-e-2-2</v>
      </c>
      <c r="Q2832" t="str">
        <f>I2832&amp;"-"&amp;K2832&amp;"-"&amp;L2832&amp;"-"&amp;J2832&amp;"-"&amp;M2832</f>
        <v>X2Pi-0.5-e-2-2</v>
      </c>
      <c r="R2832">
        <f>B2832+S2832</f>
        <v>28526.508291282</v>
      </c>
      <c r="S2832">
        <f>_xlfn.IFNA(VLOOKUP(Q2832,'MARVEL-X'!A$2:I$1400,7,FALSE),VLOOKUP(Q2832,MARVEL!A$2:J$1522,10,FALSE))</f>
        <v>5337.5963912819998</v>
      </c>
      <c r="T2832">
        <f>IF(P2832=P2831,R2832+T2831,R2832)</f>
        <v>114106.023132523</v>
      </c>
      <c r="U2832">
        <f>IF(P2832=P2831,1+U2831,1)</f>
        <v>4</v>
      </c>
      <c r="V2832" t="str">
        <f t="shared" si="44"/>
        <v/>
      </c>
      <c r="W2832" t="str">
        <f>IF(V2832="","",IF(ABS(V2832-R2832)&gt;W$1,ABS(V2832-R2832),""))</f>
        <v/>
      </c>
      <c r="X2832" t="str">
        <f>Y2832&amp;"-"&amp;Z2832&amp;"-"&amp;AC2832&amp;"-"&amp;AD2832&amp;"-"&amp;AG2832</f>
        <v>1.5-e-A-2-1.5</v>
      </c>
      <c r="Y2832">
        <f>F2832</f>
        <v>1.5</v>
      </c>
      <c r="Z2832" s="2" t="str">
        <f>G2832</f>
        <v>e</v>
      </c>
      <c r="AA2832">
        <f>_xlfn.IFNA(VLOOKUP(X2832,'duo-out'!A$2:Q$5000,5,FALSE),E2832+10*(H2832-1)+1+_xlfn.IFNA(VLOOKUP(D2832,states!A$2:C$10,3,FALSE),1))</f>
        <v>80</v>
      </c>
      <c r="AB2832" t="str">
        <f>IF(V2832="","",V2832)</f>
        <v/>
      </c>
      <c r="AC2832" s="2" t="str">
        <f>_xlfn.IFNA(VLOOKUP(D2832,states!A$2:C$10,2,FALSE),"XX")</f>
        <v>A</v>
      </c>
      <c r="AD2832">
        <f>E2832</f>
        <v>2</v>
      </c>
      <c r="AE2832">
        <f>_xlfn.IFNA(VLOOKUP(D2832,states!A$2:D$10,4,FALSE),0)</f>
        <v>2</v>
      </c>
      <c r="AF2832">
        <v>0.5</v>
      </c>
      <c r="AG2832">
        <f>IF(AE2832=0,AF2832,IF(AE2832=1,IF(F2832=0.5,0.5,IF(H2832=1,0.5,1.5)),IF(F2832=0.5,0.5,IF(H2832=1,2.5,1.5))))</f>
        <v>1.5</v>
      </c>
      <c r="AH2832" s="7">
        <f>IF(AC2832="XX",0,1/C2832^(1/5)*IF(E2832=0,100,1)/(E2832+1)^(1/4))</f>
        <v>2.0708820190755532</v>
      </c>
    </row>
    <row r="2833" spans="1:34">
      <c r="A2833">
        <v>3699</v>
      </c>
      <c r="B2833" s="1">
        <v>23171.136999999999</v>
      </c>
      <c r="C2833" s="6">
        <v>0.01</v>
      </c>
      <c r="D2833" t="s">
        <v>3</v>
      </c>
      <c r="E2833">
        <v>2</v>
      </c>
      <c r="F2833">
        <v>1.5</v>
      </c>
      <c r="G2833" t="s">
        <v>1</v>
      </c>
      <c r="H2833">
        <v>2</v>
      </c>
      <c r="I2833" t="s">
        <v>0</v>
      </c>
      <c r="J2833">
        <v>2</v>
      </c>
      <c r="K2833">
        <v>1.5</v>
      </c>
      <c r="L2833" t="s">
        <v>2</v>
      </c>
      <c r="M2833">
        <v>1</v>
      </c>
      <c r="N2833" t="s">
        <v>3755</v>
      </c>
      <c r="O2833">
        <v>1</v>
      </c>
      <c r="P2833" t="str">
        <f>D2833&amp;"-"&amp;F2833&amp;"-"&amp;G2833&amp;"-"&amp;E2833&amp;"-"&amp;H2833</f>
        <v>A2Delta-1.5-e-2-2</v>
      </c>
      <c r="Q2833" t="str">
        <f>I2833&amp;"-"&amp;K2833&amp;"-"&amp;L2833&amp;"-"&amp;J2833&amp;"-"&amp;M2833</f>
        <v>X2Pi-1.5-f-2-1</v>
      </c>
      <c r="R2833">
        <f>B2833+S2833</f>
        <v>28526.504067035999</v>
      </c>
      <c r="S2833">
        <f>_xlfn.IFNA(VLOOKUP(Q2833,'MARVEL-X'!A$2:I$1400,7,FALSE),VLOOKUP(Q2833,MARVEL!A$2:J$1522,10,FALSE))</f>
        <v>5355.3670670359998</v>
      </c>
      <c r="T2833">
        <f>IF(P2833=P2832,R2833+T2832,R2833)</f>
        <v>142632.527199559</v>
      </c>
      <c r="U2833">
        <f>IF(P2833=P2832,1+U2832,1)</f>
        <v>5</v>
      </c>
      <c r="V2833" t="str">
        <f t="shared" si="44"/>
        <v/>
      </c>
      <c r="W2833" t="str">
        <f>IF(V2833="","",IF(ABS(V2833-R2833)&gt;W$1,ABS(V2833-R2833),""))</f>
        <v/>
      </c>
      <c r="X2833" t="str">
        <f>Y2833&amp;"-"&amp;Z2833&amp;"-"&amp;AC2833&amp;"-"&amp;AD2833&amp;"-"&amp;AG2833</f>
        <v>1.5-e-A-2-1.5</v>
      </c>
      <c r="Y2833">
        <f>F2833</f>
        <v>1.5</v>
      </c>
      <c r="Z2833" s="2" t="str">
        <f>G2833</f>
        <v>e</v>
      </c>
      <c r="AA2833">
        <f>_xlfn.IFNA(VLOOKUP(X2833,'duo-out'!A$2:Q$5000,5,FALSE),E2833+10*(H2833-1)+1+_xlfn.IFNA(VLOOKUP(D2833,states!A$2:C$10,3,FALSE),1))</f>
        <v>80</v>
      </c>
      <c r="AB2833" t="str">
        <f>IF(V2833="","",V2833)</f>
        <v/>
      </c>
      <c r="AC2833" s="2" t="str">
        <f>_xlfn.IFNA(VLOOKUP(D2833,states!A$2:C$10,2,FALSE),"XX")</f>
        <v>A</v>
      </c>
      <c r="AD2833">
        <f>E2833</f>
        <v>2</v>
      </c>
      <c r="AE2833">
        <f>_xlfn.IFNA(VLOOKUP(D2833,states!A$2:D$10,4,FALSE),0)</f>
        <v>2</v>
      </c>
      <c r="AF2833">
        <v>0.5</v>
      </c>
      <c r="AG2833">
        <f>IF(AE2833=0,AF2833,IF(AE2833=1,IF(F2833=0.5,0.5,IF(H2833=1,0.5,1.5)),IF(F2833=0.5,0.5,IF(H2833=1,2.5,1.5))))</f>
        <v>1.5</v>
      </c>
      <c r="AH2833" s="7">
        <f>IF(AC2833="XX",0,1/C2833^(1/5)*IF(E2833=0,100,1)/(E2833+1)^(1/4))</f>
        <v>1.9086209489650137</v>
      </c>
    </row>
    <row r="2834" spans="1:34">
      <c r="A2834">
        <v>3011</v>
      </c>
      <c r="B2834" s="1">
        <v>23125.676500000001</v>
      </c>
      <c r="C2834" s="6">
        <v>5.0000000000000001E-3</v>
      </c>
      <c r="D2834" t="s">
        <v>3</v>
      </c>
      <c r="E2834">
        <v>2</v>
      </c>
      <c r="F2834">
        <v>1.5</v>
      </c>
      <c r="G2834" t="s">
        <v>1</v>
      </c>
      <c r="H2834">
        <v>2</v>
      </c>
      <c r="I2834" t="s">
        <v>0</v>
      </c>
      <c r="J2834">
        <v>2</v>
      </c>
      <c r="K2834">
        <v>1.5</v>
      </c>
      <c r="L2834" t="s">
        <v>1</v>
      </c>
      <c r="M2834">
        <v>2</v>
      </c>
      <c r="N2834" t="s">
        <v>3067</v>
      </c>
      <c r="O2834">
        <v>1</v>
      </c>
      <c r="P2834" t="str">
        <f>D2834&amp;"-"&amp;F2834&amp;"-"&amp;G2834&amp;"-"&amp;E2834&amp;"-"&amp;H2834</f>
        <v>A2Delta-1.5-e-2-2</v>
      </c>
      <c r="Q2834" t="str">
        <f>I2834&amp;"-"&amp;K2834&amp;"-"&amp;L2834&amp;"-"&amp;J2834&amp;"-"&amp;M2834</f>
        <v>X2Pi-1.5-e-2-2</v>
      </c>
      <c r="R2834">
        <f>B2834+S2834</f>
        <v>28526.501059216003</v>
      </c>
      <c r="S2834">
        <f>_xlfn.IFNA(VLOOKUP(Q2834,'MARVEL-X'!A$2:I$1400,7,FALSE),VLOOKUP(Q2834,MARVEL!A$2:J$1522,10,FALSE))</f>
        <v>5400.8245592160001</v>
      </c>
      <c r="T2834">
        <f>IF(P2834=P2833,R2834+T2833,R2834)</f>
        <v>171159.02825877501</v>
      </c>
      <c r="U2834">
        <f>IF(P2834=P2833,1+U2833,1)</f>
        <v>6</v>
      </c>
      <c r="V2834" t="str">
        <f t="shared" si="44"/>
        <v/>
      </c>
      <c r="W2834" t="str">
        <f>IF(V2834="","",IF(ABS(V2834-R2834)&gt;W$1,ABS(V2834-R2834),""))</f>
        <v/>
      </c>
      <c r="X2834" t="str">
        <f>Y2834&amp;"-"&amp;Z2834&amp;"-"&amp;AC2834&amp;"-"&amp;AD2834&amp;"-"&amp;AG2834</f>
        <v>1.5-e-A-2-1.5</v>
      </c>
      <c r="Y2834">
        <f>F2834</f>
        <v>1.5</v>
      </c>
      <c r="Z2834" s="2" t="str">
        <f>G2834</f>
        <v>e</v>
      </c>
      <c r="AA2834">
        <f>_xlfn.IFNA(VLOOKUP(X2834,'duo-out'!A$2:Q$5000,5,FALSE),E2834+10*(H2834-1)+1+_xlfn.IFNA(VLOOKUP(D2834,states!A$2:C$10,3,FALSE),1))</f>
        <v>80</v>
      </c>
      <c r="AB2834" t="str">
        <f>IF(V2834="","",V2834)</f>
        <v/>
      </c>
      <c r="AC2834" s="2" t="str">
        <f>_xlfn.IFNA(VLOOKUP(D2834,states!A$2:C$10,2,FALSE),"XX")</f>
        <v>A</v>
      </c>
      <c r="AD2834">
        <f>E2834</f>
        <v>2</v>
      </c>
      <c r="AE2834">
        <f>_xlfn.IFNA(VLOOKUP(D2834,states!A$2:D$10,4,FALSE),0)</f>
        <v>2</v>
      </c>
      <c r="AF2834">
        <v>0.5</v>
      </c>
      <c r="AG2834">
        <f>IF(AE2834=0,AF2834,IF(AE2834=1,IF(F2834=0.5,0.5,IF(H2834=1,0.5,1.5)),IF(F2834=0.5,0.5,IF(H2834=1,2.5,1.5))))</f>
        <v>1.5</v>
      </c>
      <c r="AH2834" s="7">
        <f>IF(AC2834="XX",0,1/C2834^(1/5)*IF(E2834=0,100,1)/(E2834+1)^(1/4))</f>
        <v>2.1924297443889911</v>
      </c>
    </row>
    <row r="2835" spans="1:34">
      <c r="A2835">
        <v>3001</v>
      </c>
      <c r="B2835" s="1">
        <v>23188.9166</v>
      </c>
      <c r="C2835" s="6">
        <v>5.0000000000000001E-3</v>
      </c>
      <c r="D2835" t="s">
        <v>3</v>
      </c>
      <c r="E2835">
        <v>2</v>
      </c>
      <c r="F2835">
        <v>1.5</v>
      </c>
      <c r="G2835" t="s">
        <v>1</v>
      </c>
      <c r="H2835">
        <v>2</v>
      </c>
      <c r="I2835" t="s">
        <v>0</v>
      </c>
      <c r="J2835">
        <v>2</v>
      </c>
      <c r="K2835">
        <v>0.5</v>
      </c>
      <c r="L2835" t="s">
        <v>1</v>
      </c>
      <c r="M2835">
        <v>2</v>
      </c>
      <c r="N2835" t="s">
        <v>3057</v>
      </c>
      <c r="O2835">
        <v>1</v>
      </c>
      <c r="P2835" t="str">
        <f>D2835&amp;"-"&amp;F2835&amp;"-"&amp;G2835&amp;"-"&amp;E2835&amp;"-"&amp;H2835</f>
        <v>A2Delta-1.5-e-2-2</v>
      </c>
      <c r="Q2835" t="str">
        <f>I2835&amp;"-"&amp;K2835&amp;"-"&amp;L2835&amp;"-"&amp;J2835&amp;"-"&amp;M2835</f>
        <v>X2Pi-0.5-e-2-2</v>
      </c>
      <c r="R2835">
        <f>B2835+S2835</f>
        <v>28526.512991282001</v>
      </c>
      <c r="S2835">
        <f>_xlfn.IFNA(VLOOKUP(Q2835,'MARVEL-X'!A$2:I$1400,7,FALSE),VLOOKUP(Q2835,MARVEL!A$2:J$1522,10,FALSE))</f>
        <v>5337.5963912819998</v>
      </c>
      <c r="T2835">
        <f>IF(P2835=P2834,R2835+T2834,R2835)</f>
        <v>199685.54125005702</v>
      </c>
      <c r="U2835">
        <f>IF(P2835=P2834,1+U2834,1)</f>
        <v>7</v>
      </c>
      <c r="V2835" t="str">
        <f t="shared" si="44"/>
        <v/>
      </c>
      <c r="W2835" t="str">
        <f>IF(V2835="","",IF(ABS(V2835-R2835)&gt;W$1,ABS(V2835-R2835),""))</f>
        <v/>
      </c>
      <c r="X2835" t="str">
        <f>Y2835&amp;"-"&amp;Z2835&amp;"-"&amp;AC2835&amp;"-"&amp;AD2835&amp;"-"&amp;AG2835</f>
        <v>1.5-e-A-2-1.5</v>
      </c>
      <c r="Y2835">
        <f>F2835</f>
        <v>1.5</v>
      </c>
      <c r="Z2835" s="2" t="str">
        <f>G2835</f>
        <v>e</v>
      </c>
      <c r="AA2835">
        <f>_xlfn.IFNA(VLOOKUP(X2835,'duo-out'!A$2:Q$5000,5,FALSE),E2835+10*(H2835-1)+1+_xlfn.IFNA(VLOOKUP(D2835,states!A$2:C$10,3,FALSE),1))</f>
        <v>80</v>
      </c>
      <c r="AB2835" t="str">
        <f>IF(V2835="","",V2835)</f>
        <v/>
      </c>
      <c r="AC2835" s="2" t="str">
        <f>_xlfn.IFNA(VLOOKUP(D2835,states!A$2:C$10,2,FALSE),"XX")</f>
        <v>A</v>
      </c>
      <c r="AD2835">
        <f>E2835</f>
        <v>2</v>
      </c>
      <c r="AE2835">
        <f>_xlfn.IFNA(VLOOKUP(D2835,states!A$2:D$10,4,FALSE),0)</f>
        <v>2</v>
      </c>
      <c r="AF2835">
        <v>0.5</v>
      </c>
      <c r="AG2835">
        <f>IF(AE2835=0,AF2835,IF(AE2835=1,IF(F2835=0.5,0.5,IF(H2835=1,0.5,1.5)),IF(F2835=0.5,0.5,IF(H2835=1,2.5,1.5))))</f>
        <v>1.5</v>
      </c>
      <c r="AH2835" s="7">
        <f>IF(AC2835="XX",0,1/C2835^(1/5)*IF(E2835=0,100,1)/(E2835+1)^(1/4))</f>
        <v>2.1924297443889911</v>
      </c>
    </row>
    <row r="2836" spans="1:34">
      <c r="A2836">
        <v>188</v>
      </c>
      <c r="B2836" s="1">
        <v>23125.614000000001</v>
      </c>
      <c r="C2836" s="6">
        <v>0.184</v>
      </c>
      <c r="D2836" t="s">
        <v>3</v>
      </c>
      <c r="E2836">
        <v>2</v>
      </c>
      <c r="F2836">
        <v>1.5</v>
      </c>
      <c r="G2836" t="s">
        <v>1</v>
      </c>
      <c r="H2836">
        <v>2</v>
      </c>
      <c r="I2836" t="s">
        <v>0</v>
      </c>
      <c r="J2836">
        <v>2</v>
      </c>
      <c r="K2836">
        <v>1.5</v>
      </c>
      <c r="L2836" t="s">
        <v>2</v>
      </c>
      <c r="M2836">
        <v>2</v>
      </c>
      <c r="N2836" t="s">
        <v>243</v>
      </c>
      <c r="O2836">
        <v>-1</v>
      </c>
      <c r="P2836" t="str">
        <f>D2836&amp;"-"&amp;F2836&amp;"-"&amp;G2836&amp;"-"&amp;E2836&amp;"-"&amp;H2836</f>
        <v>A2Delta-1.5-e-2-2</v>
      </c>
      <c r="Q2836" t="str">
        <f>I2836&amp;"-"&amp;K2836&amp;"-"&amp;L2836&amp;"-"&amp;J2836&amp;"-"&amp;M2836</f>
        <v>X2Pi-1.5-f-2-2</v>
      </c>
      <c r="R2836">
        <f>B2836+S2836</f>
        <v>28526.656035496002</v>
      </c>
      <c r="S2836">
        <f>_xlfn.IFNA(VLOOKUP(Q2836,'MARVEL-X'!A$2:I$1400,7,FALSE),VLOOKUP(Q2836,MARVEL!A$2:J$1522,10,FALSE))</f>
        <v>5401.0420354959997</v>
      </c>
      <c r="T2836">
        <f>IF(P2836=P2835,R2836+T2835,R2836)</f>
        <v>228212.19728555303</v>
      </c>
      <c r="U2836">
        <f>IF(P2836=P2835,1+U2835,1)</f>
        <v>8</v>
      </c>
      <c r="V2836" t="str">
        <f t="shared" si="44"/>
        <v/>
      </c>
      <c r="W2836" t="str">
        <f>IF(V2836="","",IF(ABS(V2836-R2836)&gt;W$1,ABS(V2836-R2836),""))</f>
        <v/>
      </c>
      <c r="X2836" t="str">
        <f>Y2836&amp;"-"&amp;Z2836&amp;"-"&amp;AC2836&amp;"-"&amp;AD2836&amp;"-"&amp;AG2836</f>
        <v>1.5-e-A-2-1.5</v>
      </c>
      <c r="Y2836">
        <f>F2836</f>
        <v>1.5</v>
      </c>
      <c r="Z2836" s="2" t="str">
        <f>G2836</f>
        <v>e</v>
      </c>
      <c r="AA2836">
        <f>_xlfn.IFNA(VLOOKUP(X2836,'duo-out'!A$2:Q$5000,5,FALSE),E2836+10*(H2836-1)+1+_xlfn.IFNA(VLOOKUP(D2836,states!A$2:C$10,3,FALSE),1))</f>
        <v>80</v>
      </c>
      <c r="AB2836" t="str">
        <f>IF(V2836="","",V2836)</f>
        <v/>
      </c>
      <c r="AC2836" s="2" t="str">
        <f>_xlfn.IFNA(VLOOKUP(D2836,states!A$2:C$10,2,FALSE),"XX")</f>
        <v>A</v>
      </c>
      <c r="AD2836">
        <f>E2836</f>
        <v>2</v>
      </c>
      <c r="AE2836">
        <f>_xlfn.IFNA(VLOOKUP(D2836,states!A$2:D$10,4,FALSE),0)</f>
        <v>2</v>
      </c>
      <c r="AF2836">
        <v>0.5</v>
      </c>
      <c r="AG2836">
        <f>IF(AE2836=0,AF2836,IF(AE2836=1,IF(F2836=0.5,0.5,IF(H2836=1,0.5,1.5)),IF(F2836=0.5,0.5,IF(H2836=1,2.5,1.5))))</f>
        <v>1.5</v>
      </c>
      <c r="AH2836" s="7">
        <f>IF(AC2836="XX",0,1/C2836^(1/5)*IF(E2836=0,100,1)/(E2836+1)^(1/4))</f>
        <v>1.065997341787285</v>
      </c>
    </row>
    <row r="2837" spans="1:34">
      <c r="A2837">
        <v>184</v>
      </c>
      <c r="B2837" s="1">
        <v>23186.811000000002</v>
      </c>
      <c r="C2837" s="6">
        <v>0.05</v>
      </c>
      <c r="D2837" t="s">
        <v>3</v>
      </c>
      <c r="E2837">
        <v>2</v>
      </c>
      <c r="F2837">
        <v>1.5</v>
      </c>
      <c r="G2837" t="s">
        <v>1</v>
      </c>
      <c r="H2837">
        <v>2</v>
      </c>
      <c r="I2837" t="s">
        <v>0</v>
      </c>
      <c r="J2837">
        <v>2</v>
      </c>
      <c r="K2837">
        <v>0.5</v>
      </c>
      <c r="L2837" t="s">
        <v>1</v>
      </c>
      <c r="M2837">
        <v>2</v>
      </c>
      <c r="N2837" t="s">
        <v>239</v>
      </c>
      <c r="O2837">
        <v>-1</v>
      </c>
      <c r="P2837" t="str">
        <f>D2837&amp;"-"&amp;F2837&amp;"-"&amp;G2837&amp;"-"&amp;E2837&amp;"-"&amp;H2837</f>
        <v>A2Delta-1.5-e-2-2</v>
      </c>
      <c r="Q2837" t="str">
        <f>I2837&amp;"-"&amp;K2837&amp;"-"&amp;L2837&amp;"-"&amp;J2837&amp;"-"&amp;M2837</f>
        <v>X2Pi-0.5-e-2-2</v>
      </c>
      <c r="R2837">
        <f>B2837+S2837</f>
        <v>28524.407391282002</v>
      </c>
      <c r="S2837">
        <f>_xlfn.IFNA(VLOOKUP(Q2837,'MARVEL-X'!A$2:I$1400,7,FALSE),VLOOKUP(Q2837,MARVEL!A$2:J$1522,10,FALSE))</f>
        <v>5337.5963912819998</v>
      </c>
      <c r="T2837">
        <f>IF(P2837=P2836,R2837+T2836,R2837)</f>
        <v>256736.60467683504</v>
      </c>
      <c r="U2837">
        <f>IF(P2837=P2836,1+U2836,1)</f>
        <v>9</v>
      </c>
      <c r="V2837" t="str">
        <f t="shared" si="44"/>
        <v/>
      </c>
      <c r="W2837" t="str">
        <f>IF(V2837="","",IF(ABS(V2837-R2837)&gt;W$1,ABS(V2837-R2837),""))</f>
        <v/>
      </c>
      <c r="X2837" t="str">
        <f>Y2837&amp;"-"&amp;Z2837&amp;"-"&amp;AC2837&amp;"-"&amp;AD2837&amp;"-"&amp;AG2837</f>
        <v>1.5-e-A-2-1.5</v>
      </c>
      <c r="Y2837">
        <f>F2837</f>
        <v>1.5</v>
      </c>
      <c r="Z2837" s="2" t="str">
        <f>G2837</f>
        <v>e</v>
      </c>
      <c r="AA2837">
        <f>_xlfn.IFNA(VLOOKUP(X2837,'duo-out'!A$2:Q$5000,5,FALSE),E2837+10*(H2837-1)+1+_xlfn.IFNA(VLOOKUP(D2837,states!A$2:C$10,3,FALSE),1))</f>
        <v>80</v>
      </c>
      <c r="AB2837" t="str">
        <f>IF(V2837="","",V2837)</f>
        <v/>
      </c>
      <c r="AC2837" s="2" t="str">
        <f>_xlfn.IFNA(VLOOKUP(D2837,states!A$2:C$10,2,FALSE),"XX")</f>
        <v>A</v>
      </c>
      <c r="AD2837">
        <f>E2837</f>
        <v>2</v>
      </c>
      <c r="AE2837">
        <f>_xlfn.IFNA(VLOOKUP(D2837,states!A$2:D$10,4,FALSE),0)</f>
        <v>2</v>
      </c>
      <c r="AF2837">
        <v>0.5</v>
      </c>
      <c r="AG2837">
        <f>IF(AE2837=0,AF2837,IF(AE2837=1,IF(F2837=0.5,0.5,IF(H2837=1,0.5,1.5)),IF(F2837=0.5,0.5,IF(H2837=1,2.5,1.5))))</f>
        <v>1.5</v>
      </c>
      <c r="AH2837" s="7">
        <f>IF(AC2837="XX",0,1/C2837^(1/5)*IF(E2837=0,100,1)/(E2837+1)^(1/4))</f>
        <v>1.3833296494790666</v>
      </c>
    </row>
    <row r="2838" spans="1:34">
      <c r="A2838">
        <v>5716</v>
      </c>
      <c r="B2838" s="1">
        <v>23119.850999999999</v>
      </c>
      <c r="C2838" s="6">
        <v>0.05</v>
      </c>
      <c r="D2838" t="s">
        <v>3</v>
      </c>
      <c r="E2838">
        <v>2</v>
      </c>
      <c r="F2838">
        <v>1.5</v>
      </c>
      <c r="G2838" t="s">
        <v>1</v>
      </c>
      <c r="H2838">
        <v>2</v>
      </c>
      <c r="I2838" t="s">
        <v>0</v>
      </c>
      <c r="J2838">
        <v>2</v>
      </c>
      <c r="K2838">
        <v>2.5</v>
      </c>
      <c r="L2838" t="s">
        <v>1</v>
      </c>
      <c r="M2838">
        <v>1</v>
      </c>
      <c r="N2838" t="s">
        <v>5772</v>
      </c>
      <c r="O2838">
        <v>1</v>
      </c>
      <c r="P2838" t="str">
        <f>D2838&amp;"-"&amp;F2838&amp;"-"&amp;G2838&amp;"-"&amp;E2838&amp;"-"&amp;H2838</f>
        <v>A2Delta-1.5-e-2-2</v>
      </c>
      <c r="Q2838" t="str">
        <f>I2838&amp;"-"&amp;K2838&amp;"-"&amp;L2838&amp;"-"&amp;J2838&amp;"-"&amp;M2838</f>
        <v>X2Pi-2.5-e-2-1</v>
      </c>
      <c r="R2838">
        <f>B2838+S2838</f>
        <v>28526.526105872999</v>
      </c>
      <c r="S2838">
        <f>_xlfn.IFNA(VLOOKUP(Q2838,'MARVEL-X'!A$2:I$1400,7,FALSE),VLOOKUP(Q2838,MARVEL!A$2:J$1522,10,FALSE))</f>
        <v>5406.6751058729997</v>
      </c>
      <c r="T2838">
        <f>IF(P2838=P2837,R2838+T2837,R2838)</f>
        <v>285263.13078270806</v>
      </c>
      <c r="U2838">
        <f>IF(P2838=P2837,1+U2837,1)</f>
        <v>10</v>
      </c>
      <c r="V2838" t="str">
        <f t="shared" si="44"/>
        <v/>
      </c>
      <c r="W2838" t="str">
        <f>IF(V2838="","",IF(ABS(V2838-R2838)&gt;W$1,ABS(V2838-R2838),""))</f>
        <v/>
      </c>
      <c r="X2838" t="str">
        <f>Y2838&amp;"-"&amp;Z2838&amp;"-"&amp;AC2838&amp;"-"&amp;AD2838&amp;"-"&amp;AG2838</f>
        <v>1.5-e-A-2-1.5</v>
      </c>
      <c r="Y2838">
        <f>F2838</f>
        <v>1.5</v>
      </c>
      <c r="Z2838" s="2" t="str">
        <f>G2838</f>
        <v>e</v>
      </c>
      <c r="AA2838">
        <f>_xlfn.IFNA(VLOOKUP(X2838,'duo-out'!A$2:Q$5000,5,FALSE),E2838+10*(H2838-1)+1+_xlfn.IFNA(VLOOKUP(D2838,states!A$2:C$10,3,FALSE),1))</f>
        <v>80</v>
      </c>
      <c r="AB2838" t="str">
        <f>IF(V2838="","",V2838)</f>
        <v/>
      </c>
      <c r="AC2838" s="2" t="str">
        <f>_xlfn.IFNA(VLOOKUP(D2838,states!A$2:C$10,2,FALSE),"XX")</f>
        <v>A</v>
      </c>
      <c r="AD2838">
        <f>E2838</f>
        <v>2</v>
      </c>
      <c r="AE2838">
        <f>_xlfn.IFNA(VLOOKUP(D2838,states!A$2:D$10,4,FALSE),0)</f>
        <v>2</v>
      </c>
      <c r="AF2838">
        <v>0.5</v>
      </c>
      <c r="AG2838">
        <f>IF(AE2838=0,AF2838,IF(AE2838=1,IF(F2838=0.5,0.5,IF(H2838=1,0.5,1.5)),IF(F2838=0.5,0.5,IF(H2838=1,2.5,1.5))))</f>
        <v>1.5</v>
      </c>
      <c r="AH2838" s="7">
        <f>IF(AC2838="XX",0,1/C2838^(1/5)*IF(E2838=0,100,1)/(E2838+1)^(1/4))</f>
        <v>1.3833296494790666</v>
      </c>
    </row>
    <row r="2839" spans="1:34">
      <c r="A2839">
        <v>1340</v>
      </c>
      <c r="B2839" s="1">
        <v>23189.119999999999</v>
      </c>
      <c r="C2839" s="6">
        <v>0.22420000000000001</v>
      </c>
      <c r="D2839" t="s">
        <v>3</v>
      </c>
      <c r="E2839">
        <v>2</v>
      </c>
      <c r="F2839">
        <v>1.5</v>
      </c>
      <c r="G2839" t="s">
        <v>1</v>
      </c>
      <c r="H2839">
        <v>2</v>
      </c>
      <c r="I2839" t="s">
        <v>0</v>
      </c>
      <c r="J2839">
        <v>2</v>
      </c>
      <c r="K2839">
        <v>0.5</v>
      </c>
      <c r="L2839" t="s">
        <v>1</v>
      </c>
      <c r="M2839">
        <v>2</v>
      </c>
      <c r="N2839" t="s">
        <v>1396</v>
      </c>
      <c r="O2839">
        <v>1</v>
      </c>
      <c r="P2839" t="str">
        <f>D2839&amp;"-"&amp;F2839&amp;"-"&amp;G2839&amp;"-"&amp;E2839&amp;"-"&amp;H2839</f>
        <v>A2Delta-1.5-e-2-2</v>
      </c>
      <c r="Q2839" t="str">
        <f>I2839&amp;"-"&amp;K2839&amp;"-"&amp;L2839&amp;"-"&amp;J2839&amp;"-"&amp;M2839</f>
        <v>X2Pi-0.5-e-2-2</v>
      </c>
      <c r="R2839">
        <f>B2839+S2839</f>
        <v>28526.716391282</v>
      </c>
      <c r="S2839">
        <f>_xlfn.IFNA(VLOOKUP(Q2839,'MARVEL-X'!A$2:I$1400,7,FALSE),VLOOKUP(Q2839,MARVEL!A$2:J$1522,10,FALSE))</f>
        <v>5337.5963912819998</v>
      </c>
      <c r="T2839">
        <f>IF(P2839=P2838,R2839+T2838,R2839)</f>
        <v>313789.84717399004</v>
      </c>
      <c r="U2839">
        <f>IF(P2839=P2838,1+U2838,1)</f>
        <v>11</v>
      </c>
      <c r="V2839" t="str">
        <f t="shared" si="44"/>
        <v/>
      </c>
      <c r="W2839" t="str">
        <f>IF(V2839="","",IF(ABS(V2839-R2839)&gt;W$1,ABS(V2839-R2839),""))</f>
        <v/>
      </c>
      <c r="X2839" t="str">
        <f>Y2839&amp;"-"&amp;Z2839&amp;"-"&amp;AC2839&amp;"-"&amp;AD2839&amp;"-"&amp;AG2839</f>
        <v>1.5-e-A-2-1.5</v>
      </c>
      <c r="Y2839">
        <f>F2839</f>
        <v>1.5</v>
      </c>
      <c r="Z2839" s="2" t="str">
        <f>G2839</f>
        <v>e</v>
      </c>
      <c r="AA2839">
        <f>_xlfn.IFNA(VLOOKUP(X2839,'duo-out'!A$2:Q$5000,5,FALSE),E2839+10*(H2839-1)+1+_xlfn.IFNA(VLOOKUP(D2839,states!A$2:C$10,3,FALSE),1))</f>
        <v>80</v>
      </c>
      <c r="AB2839" t="str">
        <f>IF(V2839="","",V2839)</f>
        <v/>
      </c>
      <c r="AC2839" s="2" t="str">
        <f>_xlfn.IFNA(VLOOKUP(D2839,states!A$2:C$10,2,FALSE),"XX")</f>
        <v>A</v>
      </c>
      <c r="AD2839">
        <f>E2839</f>
        <v>2</v>
      </c>
      <c r="AE2839">
        <f>_xlfn.IFNA(VLOOKUP(D2839,states!A$2:D$10,4,FALSE),0)</f>
        <v>2</v>
      </c>
      <c r="AF2839">
        <v>0.5</v>
      </c>
      <c r="AG2839">
        <f>IF(AE2839=0,AF2839,IF(AE2839=1,IF(F2839=0.5,0.5,IF(H2839=1,0.5,1.5)),IF(F2839=0.5,0.5,IF(H2839=1,2.5,1.5))))</f>
        <v>1.5</v>
      </c>
      <c r="AH2839" s="7">
        <f>IF(AC2839="XX",0,1/C2839^(1/5)*IF(E2839=0,100,1)/(E2839+1)^(1/4))</f>
        <v>1.0246901574740759</v>
      </c>
    </row>
    <row r="2840" spans="1:34">
      <c r="A2840">
        <v>1429</v>
      </c>
      <c r="B2840" s="1">
        <v>23046.1</v>
      </c>
      <c r="C2840" s="6">
        <v>0.2576</v>
      </c>
      <c r="D2840" t="s">
        <v>3</v>
      </c>
      <c r="E2840">
        <v>2</v>
      </c>
      <c r="F2840">
        <v>1.5</v>
      </c>
      <c r="G2840" t="s">
        <v>1</v>
      </c>
      <c r="H2840">
        <v>2</v>
      </c>
      <c r="I2840" t="s">
        <v>0</v>
      </c>
      <c r="J2840">
        <v>2</v>
      </c>
      <c r="K2840">
        <v>2.5</v>
      </c>
      <c r="L2840" t="s">
        <v>1</v>
      </c>
      <c r="M2840">
        <v>2</v>
      </c>
      <c r="N2840" t="s">
        <v>1485</v>
      </c>
      <c r="O2840">
        <v>1</v>
      </c>
      <c r="P2840" t="str">
        <f>D2840&amp;"-"&amp;F2840&amp;"-"&amp;G2840&amp;"-"&amp;E2840&amp;"-"&amp;H2840</f>
        <v>A2Delta-1.5-e-2-2</v>
      </c>
      <c r="Q2840" t="str">
        <f>I2840&amp;"-"&amp;K2840&amp;"-"&amp;L2840&amp;"-"&amp;J2840&amp;"-"&amp;M2840</f>
        <v>X2Pi-2.5-e-2-2</v>
      </c>
      <c r="R2840">
        <f>B2840+S2840</f>
        <v>28526.740321615998</v>
      </c>
      <c r="S2840">
        <f>_xlfn.IFNA(VLOOKUP(Q2840,'MARVEL-X'!A$2:I$1400,7,FALSE),VLOOKUP(Q2840,MARVEL!A$2:J$1522,10,FALSE))</f>
        <v>5480.6403216159997</v>
      </c>
      <c r="T2840">
        <f>IF(P2840=P2839,R2840+T2839,R2840)</f>
        <v>342316.58749560604</v>
      </c>
      <c r="U2840">
        <f>IF(P2840=P2839,1+U2839,1)</f>
        <v>12</v>
      </c>
      <c r="V2840" t="str">
        <f t="shared" si="44"/>
        <v/>
      </c>
      <c r="W2840" t="str">
        <f>IF(V2840="","",IF(ABS(V2840-R2840)&gt;W$1,ABS(V2840-R2840),""))</f>
        <v/>
      </c>
      <c r="X2840" t="str">
        <f>Y2840&amp;"-"&amp;Z2840&amp;"-"&amp;AC2840&amp;"-"&amp;AD2840&amp;"-"&amp;AG2840</f>
        <v>1.5-e-A-2-1.5</v>
      </c>
      <c r="Y2840">
        <f>F2840</f>
        <v>1.5</v>
      </c>
      <c r="Z2840" s="2" t="str">
        <f>G2840</f>
        <v>e</v>
      </c>
      <c r="AA2840">
        <f>_xlfn.IFNA(VLOOKUP(X2840,'duo-out'!A$2:Q$5000,5,FALSE),E2840+10*(H2840-1)+1+_xlfn.IFNA(VLOOKUP(D2840,states!A$2:C$10,3,FALSE),1))</f>
        <v>80</v>
      </c>
      <c r="AB2840" t="str">
        <f>IF(V2840="","",V2840)</f>
        <v/>
      </c>
      <c r="AC2840" s="2" t="str">
        <f>_xlfn.IFNA(VLOOKUP(D2840,states!A$2:C$10,2,FALSE),"XX")</f>
        <v>A</v>
      </c>
      <c r="AD2840">
        <f>E2840</f>
        <v>2</v>
      </c>
      <c r="AE2840">
        <f>_xlfn.IFNA(VLOOKUP(D2840,states!A$2:D$10,4,FALSE),0)</f>
        <v>2</v>
      </c>
      <c r="AF2840">
        <v>0.5</v>
      </c>
      <c r="AG2840">
        <f>IF(AE2840=0,AF2840,IF(AE2840=1,IF(F2840=0.5,0.5,IF(H2840=1,0.5,1.5)),IF(F2840=0.5,0.5,IF(H2840=1,2.5,1.5))))</f>
        <v>1.5</v>
      </c>
      <c r="AH2840" s="7">
        <f>IF(AC2840="XX",0,1/C2840^(1/5)*IF(E2840=0,100,1)/(E2840+1)^(1/4))</f>
        <v>0.99662210275836671</v>
      </c>
    </row>
    <row r="2841" spans="1:34">
      <c r="A2841">
        <v>1379</v>
      </c>
      <c r="B2841" s="1">
        <v>23125.26</v>
      </c>
      <c r="C2841" s="6">
        <v>0.46110000000000001</v>
      </c>
      <c r="D2841" t="s">
        <v>3</v>
      </c>
      <c r="E2841">
        <v>2</v>
      </c>
      <c r="F2841">
        <v>1.5</v>
      </c>
      <c r="G2841" t="s">
        <v>1</v>
      </c>
      <c r="H2841">
        <v>2</v>
      </c>
      <c r="I2841" t="s">
        <v>0</v>
      </c>
      <c r="J2841">
        <v>2</v>
      </c>
      <c r="K2841">
        <v>1.5</v>
      </c>
      <c r="L2841" t="s">
        <v>1</v>
      </c>
      <c r="M2841">
        <v>2</v>
      </c>
      <c r="N2841" t="s">
        <v>1435</v>
      </c>
      <c r="O2841">
        <v>1</v>
      </c>
      <c r="P2841" t="str">
        <f>D2841&amp;"-"&amp;F2841&amp;"-"&amp;G2841&amp;"-"&amp;E2841&amp;"-"&amp;H2841</f>
        <v>A2Delta-1.5-e-2-2</v>
      </c>
      <c r="Q2841" t="str">
        <f>I2841&amp;"-"&amp;K2841&amp;"-"&amp;L2841&amp;"-"&amp;J2841&amp;"-"&amp;M2841</f>
        <v>X2Pi-1.5-e-2-2</v>
      </c>
      <c r="R2841">
        <f>B2841+S2841</f>
        <v>28526.084559215997</v>
      </c>
      <c r="S2841">
        <f>_xlfn.IFNA(VLOOKUP(Q2841,'MARVEL-X'!A$2:I$1400,7,FALSE),VLOOKUP(Q2841,MARVEL!A$2:J$1522,10,FALSE))</f>
        <v>5400.8245592160001</v>
      </c>
      <c r="T2841">
        <f>IF(P2841=P2840,R2841+T2840,R2841)</f>
        <v>370842.67205482203</v>
      </c>
      <c r="U2841">
        <f>IF(P2841=P2840,1+U2840,1)</f>
        <v>13</v>
      </c>
      <c r="V2841">
        <f t="shared" si="44"/>
        <v>28526.359388832465</v>
      </c>
      <c r="W2841">
        <f>IF(V2841="","",IF(ABS(V2841-R2841)&gt;W$1,ABS(V2841-R2841),""))</f>
        <v>0.27482961646819604</v>
      </c>
      <c r="X2841" t="str">
        <f>Y2841&amp;"-"&amp;Z2841&amp;"-"&amp;AC2841&amp;"-"&amp;AD2841&amp;"-"&amp;AG2841</f>
        <v>1.5-e-A-2-1.5</v>
      </c>
      <c r="Y2841">
        <f>F2841</f>
        <v>1.5</v>
      </c>
      <c r="Z2841" s="2" t="str">
        <f>G2841</f>
        <v>e</v>
      </c>
      <c r="AA2841">
        <f>_xlfn.IFNA(VLOOKUP(X2841,'duo-out'!A$2:Q$5000,5,FALSE),E2841+10*(H2841-1)+1+_xlfn.IFNA(VLOOKUP(D2841,states!A$2:C$10,3,FALSE),1))</f>
        <v>80</v>
      </c>
      <c r="AB2841">
        <f>IF(V2841="","",V2841)</f>
        <v>28526.359388832465</v>
      </c>
      <c r="AC2841" s="2" t="str">
        <f>_xlfn.IFNA(VLOOKUP(D2841,states!A$2:C$10,2,FALSE),"XX")</f>
        <v>A</v>
      </c>
      <c r="AD2841">
        <f>E2841</f>
        <v>2</v>
      </c>
      <c r="AE2841">
        <f>_xlfn.IFNA(VLOOKUP(D2841,states!A$2:D$10,4,FALSE),0)</f>
        <v>2</v>
      </c>
      <c r="AF2841">
        <v>0.5</v>
      </c>
      <c r="AG2841">
        <f>IF(AE2841=0,AF2841,IF(AE2841=1,IF(F2841=0.5,0.5,IF(H2841=1,0.5,1.5)),IF(F2841=0.5,0.5,IF(H2841=1,2.5,1.5))))</f>
        <v>1.5</v>
      </c>
      <c r="AH2841" s="7">
        <f>IF(AC2841="XX",0,1/C2841^(1/5)*IF(E2841=0,100,1)/(E2841+1)^(1/4))</f>
        <v>0.88707565763797747</v>
      </c>
    </row>
    <row r="2842" spans="1:34">
      <c r="A2842">
        <v>3804</v>
      </c>
      <c r="B2842" s="1">
        <v>22974.6021</v>
      </c>
      <c r="C2842" s="6">
        <v>6.2300000000000003E-3</v>
      </c>
      <c r="D2842" t="s">
        <v>3</v>
      </c>
      <c r="E2842">
        <v>3</v>
      </c>
      <c r="F2842">
        <v>1.5</v>
      </c>
      <c r="G2842" t="s">
        <v>1</v>
      </c>
      <c r="H2842">
        <v>2</v>
      </c>
      <c r="I2842" t="s">
        <v>0</v>
      </c>
      <c r="J2842">
        <v>3</v>
      </c>
      <c r="K2842">
        <v>1.5</v>
      </c>
      <c r="L2842" t="s">
        <v>2</v>
      </c>
      <c r="M2842">
        <v>2</v>
      </c>
      <c r="N2842" t="s">
        <v>3860</v>
      </c>
      <c r="O2842">
        <v>1</v>
      </c>
      <c r="P2842" t="str">
        <f>D2842&amp;"-"&amp;F2842&amp;"-"&amp;G2842&amp;"-"&amp;E2842&amp;"-"&amp;H2842</f>
        <v>A2Delta-1.5-e-3-2</v>
      </c>
      <c r="Q2842" t="str">
        <f>I2842&amp;"-"&amp;K2842&amp;"-"&amp;L2842&amp;"-"&amp;J2842&amp;"-"&amp;M2842</f>
        <v>X2Pi-1.5-f-3-2</v>
      </c>
      <c r="R2842">
        <f>B2842+S2842</f>
        <v>30855.004352312</v>
      </c>
      <c r="S2842">
        <f>_xlfn.IFNA(VLOOKUP(Q2842,'MARVEL-X'!A$2:I$1400,7,FALSE),VLOOKUP(Q2842,MARVEL!A$2:J$1522,10,FALSE))</f>
        <v>7880.4022523120002</v>
      </c>
      <c r="T2842">
        <f>IF(P2842=P2841,R2842+T2841,R2842)</f>
        <v>30855.004352312</v>
      </c>
      <c r="U2842">
        <f>IF(P2842=P2841,1+U2841,1)</f>
        <v>1</v>
      </c>
      <c r="V2842" t="str">
        <f t="shared" si="44"/>
        <v/>
      </c>
      <c r="W2842" t="str">
        <f>IF(V2842="","",IF(ABS(V2842-R2842)&gt;W$1,ABS(V2842-R2842),""))</f>
        <v/>
      </c>
      <c r="X2842" t="str">
        <f>Y2842&amp;"-"&amp;Z2842&amp;"-"&amp;AC2842&amp;"-"&amp;AD2842&amp;"-"&amp;AG2842</f>
        <v>1.5-e-A-3-1.5</v>
      </c>
      <c r="Y2842">
        <f>F2842</f>
        <v>1.5</v>
      </c>
      <c r="Z2842" s="2" t="str">
        <f>G2842</f>
        <v>e</v>
      </c>
      <c r="AA2842">
        <f>_xlfn.IFNA(VLOOKUP(X2842,'duo-out'!A$2:Q$5000,5,FALSE),E2842+10*(H2842-1)+1+_xlfn.IFNA(VLOOKUP(D2842,states!A$2:C$10,3,FALSE),1))</f>
        <v>264</v>
      </c>
      <c r="AB2842" t="str">
        <f>IF(V2842="","",V2842)</f>
        <v/>
      </c>
      <c r="AC2842" s="2" t="str">
        <f>_xlfn.IFNA(VLOOKUP(D2842,states!A$2:C$10,2,FALSE),"XX")</f>
        <v>A</v>
      </c>
      <c r="AD2842">
        <f>E2842</f>
        <v>3</v>
      </c>
      <c r="AE2842">
        <f>_xlfn.IFNA(VLOOKUP(D2842,states!A$2:D$10,4,FALSE),0)</f>
        <v>2</v>
      </c>
      <c r="AF2842">
        <v>0.5</v>
      </c>
      <c r="AG2842">
        <f>IF(AE2842=0,AF2842,IF(AE2842=1,IF(F2842=0.5,0.5,IF(H2842=1,0.5,1.5)),IF(F2842=0.5,0.5,IF(H2842=1,2.5,1.5))))</f>
        <v>1.5</v>
      </c>
      <c r="AH2842" s="7">
        <f>IF(AC2842="XX",0,1/C2842^(1/5)*IF(E2842=0,100,1)/(E2842+1)^(1/4))</f>
        <v>1.9524835916980212</v>
      </c>
    </row>
    <row r="2843" spans="1:34">
      <c r="A2843">
        <v>3798</v>
      </c>
      <c r="B2843" s="1">
        <v>23036.237499999999</v>
      </c>
      <c r="C2843" s="6">
        <v>0.01</v>
      </c>
      <c r="D2843" t="s">
        <v>3</v>
      </c>
      <c r="E2843">
        <v>3</v>
      </c>
      <c r="F2843">
        <v>1.5</v>
      </c>
      <c r="G2843" t="s">
        <v>1</v>
      </c>
      <c r="H2843">
        <v>2</v>
      </c>
      <c r="I2843" t="s">
        <v>0</v>
      </c>
      <c r="J2843">
        <v>3</v>
      </c>
      <c r="K2843">
        <v>0.5</v>
      </c>
      <c r="L2843" t="s">
        <v>1</v>
      </c>
      <c r="M2843">
        <v>2</v>
      </c>
      <c r="N2843" t="s">
        <v>3854</v>
      </c>
      <c r="O2843">
        <v>1</v>
      </c>
      <c r="P2843" t="str">
        <f>D2843&amp;"-"&amp;F2843&amp;"-"&amp;G2843&amp;"-"&amp;E2843&amp;"-"&amp;H2843</f>
        <v>A2Delta-1.5-e-3-2</v>
      </c>
      <c r="Q2843" t="str">
        <f>I2843&amp;"-"&amp;K2843&amp;"-"&amp;L2843&amp;"-"&amp;J2843&amp;"-"&amp;M2843</f>
        <v>X2Pi-0.5-e-3-2</v>
      </c>
      <c r="R2843" t="e">
        <f>B2843+S2843</f>
        <v>#N/A</v>
      </c>
      <c r="S2843" t="e">
        <f>_xlfn.IFNA(VLOOKUP(Q2843,'MARVEL-X'!A$2:I$1400,7,FALSE),VLOOKUP(Q2843,MARVEL!A$2:J$1522,10,FALSE))</f>
        <v>#N/A</v>
      </c>
      <c r="T2843" t="e">
        <f>IF(P2843=P2842,R2843+T2842,R2843)</f>
        <v>#N/A</v>
      </c>
      <c r="U2843">
        <f>IF(P2843=P2842,1+U2842,1)</f>
        <v>2</v>
      </c>
      <c r="V2843" t="str">
        <f t="shared" si="44"/>
        <v/>
      </c>
      <c r="W2843" t="str">
        <f>IF(V2843="","",IF(ABS(V2843-R2843)&gt;W$1,ABS(V2843-R2843),""))</f>
        <v/>
      </c>
      <c r="X2843" t="str">
        <f>Y2843&amp;"-"&amp;Z2843&amp;"-"&amp;AC2843&amp;"-"&amp;AD2843&amp;"-"&amp;AG2843</f>
        <v>1.5-e-A-3-1.5</v>
      </c>
      <c r="Y2843">
        <f>F2843</f>
        <v>1.5</v>
      </c>
      <c r="Z2843" s="2" t="str">
        <f>G2843</f>
        <v>e</v>
      </c>
      <c r="AA2843">
        <f>_xlfn.IFNA(VLOOKUP(X2843,'duo-out'!A$2:Q$5000,5,FALSE),E2843+10*(H2843-1)+1+_xlfn.IFNA(VLOOKUP(D2843,states!A$2:C$10,3,FALSE),1))</f>
        <v>264</v>
      </c>
      <c r="AB2843" t="str">
        <f>IF(V2843="","",V2843)</f>
        <v/>
      </c>
      <c r="AC2843" s="2" t="str">
        <f>_xlfn.IFNA(VLOOKUP(D2843,states!A$2:C$10,2,FALSE),"XX")</f>
        <v>A</v>
      </c>
      <c r="AD2843">
        <f>E2843</f>
        <v>3</v>
      </c>
      <c r="AE2843">
        <f>_xlfn.IFNA(VLOOKUP(D2843,states!A$2:D$10,4,FALSE),0)</f>
        <v>2</v>
      </c>
      <c r="AF2843">
        <v>0.5</v>
      </c>
      <c r="AG2843">
        <f>IF(AE2843=0,AF2843,IF(AE2843=1,IF(F2843=0.5,0.5,IF(H2843=1,0.5,1.5)),IF(F2843=0.5,0.5,IF(H2843=1,2.5,1.5))))</f>
        <v>1.5</v>
      </c>
      <c r="AH2843" s="7">
        <f>IF(AC2843="XX",0,1/C2843^(1/5)*IF(E2843=0,100,1)/(E2843+1)^(1/4))</f>
        <v>1.7761719292909026</v>
      </c>
    </row>
    <row r="2844" spans="1:34">
      <c r="A2844">
        <v>3787</v>
      </c>
      <c r="B2844" s="1">
        <v>23018.552800000001</v>
      </c>
      <c r="C2844" s="6">
        <v>0.01</v>
      </c>
      <c r="D2844" t="s">
        <v>3</v>
      </c>
      <c r="E2844">
        <v>3</v>
      </c>
      <c r="F2844">
        <v>1.5</v>
      </c>
      <c r="G2844" t="s">
        <v>1</v>
      </c>
      <c r="H2844">
        <v>2</v>
      </c>
      <c r="I2844" t="s">
        <v>0</v>
      </c>
      <c r="J2844">
        <v>3</v>
      </c>
      <c r="K2844">
        <v>1.5</v>
      </c>
      <c r="L2844" t="s">
        <v>2</v>
      </c>
      <c r="M2844">
        <v>1</v>
      </c>
      <c r="N2844" t="s">
        <v>3843</v>
      </c>
      <c r="O2844">
        <v>1</v>
      </c>
      <c r="P2844" t="str">
        <f>D2844&amp;"-"&amp;F2844&amp;"-"&amp;G2844&amp;"-"&amp;E2844&amp;"-"&amp;H2844</f>
        <v>A2Delta-1.5-e-3-2</v>
      </c>
      <c r="Q2844" t="str">
        <f>I2844&amp;"-"&amp;K2844&amp;"-"&amp;L2844&amp;"-"&amp;J2844&amp;"-"&amp;M2844</f>
        <v>X2Pi-1.5-f-3-1</v>
      </c>
      <c r="R2844">
        <f>B2844+S2844</f>
        <v>30855.020384129002</v>
      </c>
      <c r="S2844">
        <f>_xlfn.IFNA(VLOOKUP(Q2844,'MARVEL-X'!A$2:I$1400,7,FALSE),VLOOKUP(Q2844,MARVEL!A$2:J$1522,10,FALSE))</f>
        <v>7836.467584129</v>
      </c>
      <c r="T2844" t="e">
        <f>IF(P2844=P2843,R2844+T2843,R2844)</f>
        <v>#N/A</v>
      </c>
      <c r="U2844">
        <f>IF(P2844=P2843,1+U2843,1)</f>
        <v>3</v>
      </c>
      <c r="V2844" t="e">
        <f t="shared" si="44"/>
        <v>#N/A</v>
      </c>
      <c r="W2844" t="e">
        <f>IF(V2844="","",IF(ABS(V2844-R2844)&gt;W$1,ABS(V2844-R2844),""))</f>
        <v>#N/A</v>
      </c>
      <c r="X2844" t="str">
        <f>Y2844&amp;"-"&amp;Z2844&amp;"-"&amp;AC2844&amp;"-"&amp;AD2844&amp;"-"&amp;AG2844</f>
        <v>1.5-e-A-3-1.5</v>
      </c>
      <c r="Y2844">
        <f>F2844</f>
        <v>1.5</v>
      </c>
      <c r="Z2844" s="2" t="str">
        <f>G2844</f>
        <v>e</v>
      </c>
      <c r="AA2844">
        <f>_xlfn.IFNA(VLOOKUP(X2844,'duo-out'!A$2:Q$5000,5,FALSE),E2844+10*(H2844-1)+1+_xlfn.IFNA(VLOOKUP(D2844,states!A$2:C$10,3,FALSE),1))</f>
        <v>264</v>
      </c>
      <c r="AB2844" t="e">
        <f>IF(V2844="","",V2844)</f>
        <v>#N/A</v>
      </c>
      <c r="AC2844" s="2" t="str">
        <f>_xlfn.IFNA(VLOOKUP(D2844,states!A$2:C$10,2,FALSE),"XX")</f>
        <v>A</v>
      </c>
      <c r="AD2844">
        <f>E2844</f>
        <v>3</v>
      </c>
      <c r="AE2844">
        <f>_xlfn.IFNA(VLOOKUP(D2844,states!A$2:D$10,4,FALSE),0)</f>
        <v>2</v>
      </c>
      <c r="AF2844">
        <v>0.5</v>
      </c>
      <c r="AG2844">
        <f>IF(AE2844=0,AF2844,IF(AE2844=1,IF(F2844=0.5,0.5,IF(H2844=1,0.5,1.5)),IF(F2844=0.5,0.5,IF(H2844=1,2.5,1.5))))</f>
        <v>1.5</v>
      </c>
      <c r="AH2844" s="7">
        <f>IF(AC2844="XX",0,1/C2844^(1/5)*IF(E2844=0,100,1)/(E2844+1)^(1/4))</f>
        <v>1.7761719292909026</v>
      </c>
    </row>
    <row r="2845" spans="1:34">
      <c r="A2845">
        <v>3956</v>
      </c>
      <c r="B2845" s="1">
        <v>20367.245900000002</v>
      </c>
      <c r="C2845" s="6">
        <v>0.01</v>
      </c>
      <c r="D2845" t="s">
        <v>3</v>
      </c>
      <c r="E2845">
        <v>0</v>
      </c>
      <c r="F2845">
        <v>1.5</v>
      </c>
      <c r="G2845" t="s">
        <v>2</v>
      </c>
      <c r="H2845">
        <v>2</v>
      </c>
      <c r="I2845" t="s">
        <v>0</v>
      </c>
      <c r="J2845">
        <v>1</v>
      </c>
      <c r="K2845">
        <v>2.5</v>
      </c>
      <c r="L2845" t="s">
        <v>2</v>
      </c>
      <c r="M2845">
        <v>2</v>
      </c>
      <c r="N2845" t="s">
        <v>4012</v>
      </c>
      <c r="O2845">
        <v>1</v>
      </c>
      <c r="P2845" t="str">
        <f>D2845&amp;"-"&amp;F2845&amp;"-"&amp;G2845&amp;"-"&amp;E2845&amp;"-"&amp;H2845</f>
        <v>A2Delta-1.5-f-0-2</v>
      </c>
      <c r="Q2845" t="str">
        <f>I2845&amp;"-"&amp;K2845&amp;"-"&amp;L2845&amp;"-"&amp;J2845&amp;"-"&amp;M2845</f>
        <v>X2Pi-2.5-f-1-2</v>
      </c>
      <c r="R2845">
        <f>B2845+S2845</f>
        <v>23247.629889753003</v>
      </c>
      <c r="S2845">
        <f>_xlfn.IFNA(VLOOKUP(Q2845,'MARVEL-X'!A$2:I$1400,7,FALSE),VLOOKUP(Q2845,MARVEL!A$2:J$1522,10,FALSE))</f>
        <v>2880.3839897530002</v>
      </c>
      <c r="T2845">
        <f>IF(P2845=P2844,R2845+T2844,R2845)</f>
        <v>23247.629889753003</v>
      </c>
      <c r="U2845">
        <f>IF(P2845=P2844,1+U2844,1)</f>
        <v>1</v>
      </c>
      <c r="V2845" t="str">
        <f t="shared" si="44"/>
        <v/>
      </c>
      <c r="W2845" t="str">
        <f>IF(V2845="","",IF(ABS(V2845-R2845)&gt;W$1,ABS(V2845-R2845),""))</f>
        <v/>
      </c>
      <c r="X2845" t="str">
        <f>Y2845&amp;"-"&amp;Z2845&amp;"-"&amp;AC2845&amp;"-"&amp;AD2845&amp;"-"&amp;AG2845</f>
        <v>1.5-f-A-0-1.5</v>
      </c>
      <c r="Y2845">
        <f>F2845</f>
        <v>1.5</v>
      </c>
      <c r="Z2845" s="2" t="str">
        <f>G2845</f>
        <v>f</v>
      </c>
      <c r="AA2845">
        <f>_xlfn.IFNA(VLOOKUP(X2845,'duo-out'!A$2:Q$5000,5,FALSE),E2845+10*(H2845-1)+1+_xlfn.IFNA(VLOOKUP(D2845,states!A$2:C$10,3,FALSE),1))</f>
        <v>51</v>
      </c>
      <c r="AB2845" t="str">
        <f>IF(V2845="","",V2845)</f>
        <v/>
      </c>
      <c r="AC2845" s="2" t="str">
        <f>_xlfn.IFNA(VLOOKUP(D2845,states!A$2:C$10,2,FALSE),"XX")</f>
        <v>A</v>
      </c>
      <c r="AD2845">
        <f>E2845</f>
        <v>0</v>
      </c>
      <c r="AE2845">
        <f>_xlfn.IFNA(VLOOKUP(D2845,states!A$2:D$10,4,FALSE),0)</f>
        <v>2</v>
      </c>
      <c r="AF2845">
        <v>0.5</v>
      </c>
      <c r="AG2845">
        <f>IF(AE2845=0,AF2845,IF(AE2845=1,IF(F2845=0.5,0.5,IF(H2845=1,0.5,1.5)),IF(F2845=0.5,0.5,IF(H2845=1,2.5,1.5))))</f>
        <v>1.5</v>
      </c>
      <c r="AH2845" s="7">
        <f>IF(AC2845="XX",0,1/C2845^(1/5)*IF(E2845=0,100,1)/(E2845+1)^(1/4))</f>
        <v>251.188643150958</v>
      </c>
    </row>
    <row r="2846" spans="1:34">
      <c r="A2846">
        <v>3946</v>
      </c>
      <c r="B2846" s="1">
        <v>20450.756700000002</v>
      </c>
      <c r="C2846" s="6">
        <v>6.2329999999999998E-3</v>
      </c>
      <c r="D2846" t="s">
        <v>3</v>
      </c>
      <c r="E2846">
        <v>0</v>
      </c>
      <c r="F2846">
        <v>1.5</v>
      </c>
      <c r="G2846" t="s">
        <v>2</v>
      </c>
      <c r="H2846">
        <v>2</v>
      </c>
      <c r="I2846" t="s">
        <v>0</v>
      </c>
      <c r="J2846">
        <v>1</v>
      </c>
      <c r="K2846">
        <v>1.5</v>
      </c>
      <c r="L2846" t="s">
        <v>1</v>
      </c>
      <c r="M2846">
        <v>2</v>
      </c>
      <c r="N2846" t="s">
        <v>4002</v>
      </c>
      <c r="O2846">
        <v>1</v>
      </c>
      <c r="P2846" t="str">
        <f>D2846&amp;"-"&amp;F2846&amp;"-"&amp;G2846&amp;"-"&amp;E2846&amp;"-"&amp;H2846</f>
        <v>A2Delta-1.5-f-0-2</v>
      </c>
      <c r="Q2846" t="str">
        <f>I2846&amp;"-"&amp;K2846&amp;"-"&amp;L2846&amp;"-"&amp;J2846&amp;"-"&amp;M2846</f>
        <v>X2Pi-1.5-e-1-2</v>
      </c>
      <c r="R2846">
        <f>B2846+S2846</f>
        <v>23247.642357868001</v>
      </c>
      <c r="S2846">
        <f>_xlfn.IFNA(VLOOKUP(Q2846,'MARVEL-X'!A$2:I$1400,7,FALSE),VLOOKUP(Q2846,MARVEL!A$2:J$1522,10,FALSE))</f>
        <v>2796.8856578680002</v>
      </c>
      <c r="T2846">
        <f>IF(P2846=P2845,R2846+T2845,R2846)</f>
        <v>46495.272247621004</v>
      </c>
      <c r="U2846">
        <f>IF(P2846=P2845,1+U2845,1)</f>
        <v>2</v>
      </c>
      <c r="V2846" t="str">
        <f t="shared" si="44"/>
        <v/>
      </c>
      <c r="W2846" t="str">
        <f>IF(V2846="","",IF(ABS(V2846-R2846)&gt;W$1,ABS(V2846-R2846),""))</f>
        <v/>
      </c>
      <c r="X2846" t="str">
        <f>Y2846&amp;"-"&amp;Z2846&amp;"-"&amp;AC2846&amp;"-"&amp;AD2846&amp;"-"&amp;AG2846</f>
        <v>1.5-f-A-0-1.5</v>
      </c>
      <c r="Y2846">
        <f>F2846</f>
        <v>1.5</v>
      </c>
      <c r="Z2846" s="2" t="str">
        <f>G2846</f>
        <v>f</v>
      </c>
      <c r="AA2846">
        <f>_xlfn.IFNA(VLOOKUP(X2846,'duo-out'!A$2:Q$5000,5,FALSE),E2846+10*(H2846-1)+1+_xlfn.IFNA(VLOOKUP(D2846,states!A$2:C$10,3,FALSE),1))</f>
        <v>51</v>
      </c>
      <c r="AB2846" t="str">
        <f>IF(V2846="","",V2846)</f>
        <v/>
      </c>
      <c r="AC2846" s="2" t="str">
        <f>_xlfn.IFNA(VLOOKUP(D2846,states!A$2:C$10,2,FALSE),"XX")</f>
        <v>A</v>
      </c>
      <c r="AD2846">
        <f>E2846</f>
        <v>0</v>
      </c>
      <c r="AE2846">
        <f>_xlfn.IFNA(VLOOKUP(D2846,states!A$2:D$10,4,FALSE),0)</f>
        <v>2</v>
      </c>
      <c r="AF2846">
        <v>0.5</v>
      </c>
      <c r="AG2846">
        <f>IF(AE2846=0,AF2846,IF(AE2846=1,IF(F2846=0.5,0.5,IF(H2846=1,0.5,1.5)),IF(F2846=0.5,0.5,IF(H2846=1,2.5,1.5))))</f>
        <v>1.5</v>
      </c>
      <c r="AH2846" s="7">
        <f>IF(AC2846="XX",0,1/C2846^(1/5)*IF(E2846=0,100,1)/(E2846+1)^(1/4))</f>
        <v>276.09629235614943</v>
      </c>
    </row>
    <row r="2847" spans="1:34">
      <c r="A2847">
        <v>3915</v>
      </c>
      <c r="B2847" s="1">
        <v>20515.706600000001</v>
      </c>
      <c r="C2847" s="6">
        <v>1.0829999999999999E-2</v>
      </c>
      <c r="D2847" t="s">
        <v>3</v>
      </c>
      <c r="E2847">
        <v>0</v>
      </c>
      <c r="F2847">
        <v>1.5</v>
      </c>
      <c r="G2847" t="s">
        <v>2</v>
      </c>
      <c r="H2847">
        <v>2</v>
      </c>
      <c r="I2847" t="s">
        <v>0</v>
      </c>
      <c r="J2847">
        <v>1</v>
      </c>
      <c r="K2847">
        <v>0.5</v>
      </c>
      <c r="L2847" t="s">
        <v>2</v>
      </c>
      <c r="M2847">
        <v>2</v>
      </c>
      <c r="N2847" t="s">
        <v>3971</v>
      </c>
      <c r="O2847">
        <v>1</v>
      </c>
      <c r="P2847" t="str">
        <f>D2847&amp;"-"&amp;F2847&amp;"-"&amp;G2847&amp;"-"&amp;E2847&amp;"-"&amp;H2847</f>
        <v>A2Delta-1.5-f-0-2</v>
      </c>
      <c r="Q2847" t="str">
        <f>I2847&amp;"-"&amp;K2847&amp;"-"&amp;L2847&amp;"-"&amp;J2847&amp;"-"&amp;M2847</f>
        <v>X2Pi-0.5-f-1-2</v>
      </c>
      <c r="R2847">
        <f>B2847+S2847</f>
        <v>23247.614624695001</v>
      </c>
      <c r="S2847">
        <f>_xlfn.IFNA(VLOOKUP(Q2847,'MARVEL-X'!A$2:I$1400,7,FALSE),VLOOKUP(Q2847,MARVEL!A$2:J$1522,10,FALSE))</f>
        <v>2731.9080246950002</v>
      </c>
      <c r="T2847">
        <f>IF(P2847=P2846,R2847+T2846,R2847)</f>
        <v>69742.886872316012</v>
      </c>
      <c r="U2847">
        <f>IF(P2847=P2846,1+U2846,1)</f>
        <v>3</v>
      </c>
      <c r="V2847" t="str">
        <f t="shared" si="44"/>
        <v/>
      </c>
      <c r="W2847" t="str">
        <f>IF(V2847="","",IF(ABS(V2847-R2847)&gt;W$1,ABS(V2847-R2847),""))</f>
        <v/>
      </c>
      <c r="X2847" t="str">
        <f>Y2847&amp;"-"&amp;Z2847&amp;"-"&amp;AC2847&amp;"-"&amp;AD2847&amp;"-"&amp;AG2847</f>
        <v>1.5-f-A-0-1.5</v>
      </c>
      <c r="Y2847">
        <f>F2847</f>
        <v>1.5</v>
      </c>
      <c r="Z2847" s="2" t="str">
        <f>G2847</f>
        <v>f</v>
      </c>
      <c r="AA2847">
        <f>_xlfn.IFNA(VLOOKUP(X2847,'duo-out'!A$2:Q$5000,5,FALSE),E2847+10*(H2847-1)+1+_xlfn.IFNA(VLOOKUP(D2847,states!A$2:C$10,3,FALSE),1))</f>
        <v>51</v>
      </c>
      <c r="AB2847" t="str">
        <f>IF(V2847="","",V2847)</f>
        <v/>
      </c>
      <c r="AC2847" s="2" t="str">
        <f>_xlfn.IFNA(VLOOKUP(D2847,states!A$2:C$10,2,FALSE),"XX")</f>
        <v>A</v>
      </c>
      <c r="AD2847">
        <f>E2847</f>
        <v>0</v>
      </c>
      <c r="AE2847">
        <f>_xlfn.IFNA(VLOOKUP(D2847,states!A$2:D$10,4,FALSE),0)</f>
        <v>2</v>
      </c>
      <c r="AF2847">
        <v>0.5</v>
      </c>
      <c r="AG2847">
        <f>IF(AE2847=0,AF2847,IF(AE2847=1,IF(F2847=0.5,0.5,IF(H2847=1,0.5,1.5)),IF(F2847=0.5,0.5,IF(H2847=1,2.5,1.5))))</f>
        <v>1.5</v>
      </c>
      <c r="AH2847" s="7">
        <f>IF(AC2847="XX",0,1/C2847^(1/5)*IF(E2847=0,100,1)/(E2847+1)^(1/4))</f>
        <v>247.21470982604768</v>
      </c>
    </row>
    <row r="2848" spans="1:34">
      <c r="A2848">
        <v>3908</v>
      </c>
      <c r="B2848" s="1">
        <v>20444.794000000002</v>
      </c>
      <c r="C2848" s="6">
        <v>1.6219999999999998E-2</v>
      </c>
      <c r="D2848" t="s">
        <v>3</v>
      </c>
      <c r="E2848">
        <v>0</v>
      </c>
      <c r="F2848">
        <v>1.5</v>
      </c>
      <c r="G2848" t="s">
        <v>2</v>
      </c>
      <c r="H2848">
        <v>2</v>
      </c>
      <c r="I2848" t="s">
        <v>0</v>
      </c>
      <c r="J2848">
        <v>1</v>
      </c>
      <c r="K2848">
        <v>2.5</v>
      </c>
      <c r="L2848" t="s">
        <v>2</v>
      </c>
      <c r="M2848">
        <v>1</v>
      </c>
      <c r="N2848" t="s">
        <v>3964</v>
      </c>
      <c r="O2848">
        <v>1</v>
      </c>
      <c r="P2848" t="str">
        <f>D2848&amp;"-"&amp;F2848&amp;"-"&amp;G2848&amp;"-"&amp;E2848&amp;"-"&amp;H2848</f>
        <v>A2Delta-1.5-f-0-2</v>
      </c>
      <c r="Q2848" t="str">
        <f>I2848&amp;"-"&amp;K2848&amp;"-"&amp;L2848&amp;"-"&amp;J2848&amp;"-"&amp;M2848</f>
        <v>X2Pi-2.5-f-1-1</v>
      </c>
      <c r="R2848">
        <f>B2848+S2848</f>
        <v>23247.651231616001</v>
      </c>
      <c r="S2848">
        <f>_xlfn.IFNA(VLOOKUP(Q2848,'MARVEL-X'!A$2:I$1400,7,FALSE),VLOOKUP(Q2848,MARVEL!A$2:J$1522,10,FALSE))</f>
        <v>2802.8572316159998</v>
      </c>
      <c r="T2848">
        <f>IF(P2848=P2847,R2848+T2847,R2848)</f>
        <v>92990.53810393202</v>
      </c>
      <c r="U2848">
        <f>IF(P2848=P2847,1+U2847,1)</f>
        <v>4</v>
      </c>
      <c r="V2848" t="str">
        <f t="shared" si="44"/>
        <v/>
      </c>
      <c r="W2848" t="str">
        <f>IF(V2848="","",IF(ABS(V2848-R2848)&gt;W$1,ABS(V2848-R2848),""))</f>
        <v/>
      </c>
      <c r="X2848" t="str">
        <f>Y2848&amp;"-"&amp;Z2848&amp;"-"&amp;AC2848&amp;"-"&amp;AD2848&amp;"-"&amp;AG2848</f>
        <v>1.5-f-A-0-1.5</v>
      </c>
      <c r="Y2848">
        <f>F2848</f>
        <v>1.5</v>
      </c>
      <c r="Z2848" s="2" t="str">
        <f>G2848</f>
        <v>f</v>
      </c>
      <c r="AA2848">
        <f>_xlfn.IFNA(VLOOKUP(X2848,'duo-out'!A$2:Q$5000,5,FALSE),E2848+10*(H2848-1)+1+_xlfn.IFNA(VLOOKUP(D2848,states!A$2:C$10,3,FALSE),1))</f>
        <v>51</v>
      </c>
      <c r="AB2848" t="str">
        <f>IF(V2848="","",V2848)</f>
        <v/>
      </c>
      <c r="AC2848" s="2" t="str">
        <f>_xlfn.IFNA(VLOOKUP(D2848,states!A$2:C$10,2,FALSE),"XX")</f>
        <v>A</v>
      </c>
      <c r="AD2848">
        <f>E2848</f>
        <v>0</v>
      </c>
      <c r="AE2848">
        <f>_xlfn.IFNA(VLOOKUP(D2848,states!A$2:D$10,4,FALSE),0)</f>
        <v>2</v>
      </c>
      <c r="AF2848">
        <v>0.5</v>
      </c>
      <c r="AG2848">
        <f>IF(AE2848=0,AF2848,IF(AE2848=1,IF(F2848=0.5,0.5,IF(H2848=1,0.5,1.5)),IF(F2848=0.5,0.5,IF(H2848=1,2.5,1.5))))</f>
        <v>1.5</v>
      </c>
      <c r="AH2848" s="7">
        <f>IF(AC2848="XX",0,1/C2848^(1/5)*IF(E2848=0,100,1)/(E2848+1)^(1/4))</f>
        <v>228.02886733242667</v>
      </c>
    </row>
    <row r="2849" spans="1:34">
      <c r="A2849">
        <v>3906</v>
      </c>
      <c r="B2849" s="1">
        <v>20497.972399999999</v>
      </c>
      <c r="C2849" s="6">
        <v>0.01</v>
      </c>
      <c r="D2849" t="s">
        <v>3</v>
      </c>
      <c r="E2849">
        <v>0</v>
      </c>
      <c r="F2849">
        <v>1.5</v>
      </c>
      <c r="G2849" t="s">
        <v>2</v>
      </c>
      <c r="H2849">
        <v>2</v>
      </c>
      <c r="I2849" t="s">
        <v>0</v>
      </c>
      <c r="J2849">
        <v>1</v>
      </c>
      <c r="K2849">
        <v>1.5</v>
      </c>
      <c r="L2849" t="s">
        <v>1</v>
      </c>
      <c r="M2849">
        <v>1</v>
      </c>
      <c r="N2849" t="s">
        <v>3962</v>
      </c>
      <c r="O2849">
        <v>1</v>
      </c>
      <c r="P2849" t="str">
        <f>D2849&amp;"-"&amp;F2849&amp;"-"&amp;G2849&amp;"-"&amp;E2849&amp;"-"&amp;H2849</f>
        <v>A2Delta-1.5-f-0-2</v>
      </c>
      <c r="Q2849" t="str">
        <f>I2849&amp;"-"&amp;K2849&amp;"-"&amp;L2849&amp;"-"&amp;J2849&amp;"-"&amp;M2849</f>
        <v>X2Pi-1.5-e-1-1</v>
      </c>
      <c r="R2849">
        <f>B2849+S2849</f>
        <v>23247.644947305998</v>
      </c>
      <c r="S2849">
        <f>_xlfn.IFNA(VLOOKUP(Q2849,'MARVEL-X'!A$2:I$1400,7,FALSE),VLOOKUP(Q2849,MARVEL!A$2:J$1522,10,FALSE))</f>
        <v>2749.6725473060001</v>
      </c>
      <c r="T2849">
        <f>IF(P2849=P2848,R2849+T2848,R2849)</f>
        <v>116238.18305123801</v>
      </c>
      <c r="U2849">
        <f>IF(P2849=P2848,1+U2848,1)</f>
        <v>5</v>
      </c>
      <c r="V2849" t="str">
        <f t="shared" si="44"/>
        <v/>
      </c>
      <c r="W2849" t="str">
        <f>IF(V2849="","",IF(ABS(V2849-R2849)&gt;W$1,ABS(V2849-R2849),""))</f>
        <v/>
      </c>
      <c r="X2849" t="str">
        <f>Y2849&amp;"-"&amp;Z2849&amp;"-"&amp;AC2849&amp;"-"&amp;AD2849&amp;"-"&amp;AG2849</f>
        <v>1.5-f-A-0-1.5</v>
      </c>
      <c r="Y2849">
        <f>F2849</f>
        <v>1.5</v>
      </c>
      <c r="Z2849" s="2" t="str">
        <f>G2849</f>
        <v>f</v>
      </c>
      <c r="AA2849">
        <f>_xlfn.IFNA(VLOOKUP(X2849,'duo-out'!A$2:Q$5000,5,FALSE),E2849+10*(H2849-1)+1+_xlfn.IFNA(VLOOKUP(D2849,states!A$2:C$10,3,FALSE),1))</f>
        <v>51</v>
      </c>
      <c r="AB2849" t="str">
        <f>IF(V2849="","",V2849)</f>
        <v/>
      </c>
      <c r="AC2849" s="2" t="str">
        <f>_xlfn.IFNA(VLOOKUP(D2849,states!A$2:C$10,2,FALSE),"XX")</f>
        <v>A</v>
      </c>
      <c r="AD2849">
        <f>E2849</f>
        <v>0</v>
      </c>
      <c r="AE2849">
        <f>_xlfn.IFNA(VLOOKUP(D2849,states!A$2:D$10,4,FALSE),0)</f>
        <v>2</v>
      </c>
      <c r="AF2849">
        <v>0.5</v>
      </c>
      <c r="AG2849">
        <f>IF(AE2849=0,AF2849,IF(AE2849=1,IF(F2849=0.5,0.5,IF(H2849=1,0.5,1.5)),IF(F2849=0.5,0.5,IF(H2849=1,2.5,1.5))))</f>
        <v>1.5</v>
      </c>
      <c r="AH2849" s="7">
        <f>IF(AC2849="XX",0,1/C2849^(1/5)*IF(E2849=0,100,1)/(E2849+1)^(1/4))</f>
        <v>251.188643150958</v>
      </c>
    </row>
    <row r="2850" spans="1:34">
      <c r="A2850">
        <v>3414</v>
      </c>
      <c r="B2850" s="1">
        <v>23093.949799999999</v>
      </c>
      <c r="C2850" s="6">
        <v>5.0000000000000001E-3</v>
      </c>
      <c r="D2850" t="s">
        <v>3</v>
      </c>
      <c r="E2850">
        <v>0</v>
      </c>
      <c r="F2850">
        <v>1.5</v>
      </c>
      <c r="G2850" t="s">
        <v>2</v>
      </c>
      <c r="H2850">
        <v>2</v>
      </c>
      <c r="I2850" t="s">
        <v>0</v>
      </c>
      <c r="J2850">
        <v>0</v>
      </c>
      <c r="K2850">
        <v>2.5</v>
      </c>
      <c r="L2850" t="s">
        <v>2</v>
      </c>
      <c r="M2850">
        <v>2</v>
      </c>
      <c r="N2850" t="s">
        <v>3470</v>
      </c>
      <c r="O2850">
        <v>1</v>
      </c>
      <c r="P2850" t="str">
        <f>D2850&amp;"-"&amp;F2850&amp;"-"&amp;G2850&amp;"-"&amp;E2850&amp;"-"&amp;H2850</f>
        <v>A2Delta-1.5-f-0-2</v>
      </c>
      <c r="Q2850" t="str">
        <f>I2850&amp;"-"&amp;K2850&amp;"-"&amp;L2850&amp;"-"&amp;J2850&amp;"-"&amp;M2850</f>
        <v>X2Pi-2.5-f-0-2</v>
      </c>
      <c r="R2850">
        <f>B2850+S2850</f>
        <v>23247.637532624998</v>
      </c>
      <c r="S2850">
        <f>_xlfn.IFNA(VLOOKUP(Q2850,'MARVEL-X'!A$2:I$1400,7,FALSE),VLOOKUP(Q2850,MARVEL!A$2:J$1522,10,FALSE))</f>
        <v>153.687732625</v>
      </c>
      <c r="T2850">
        <f>IF(P2850=P2849,R2850+T2849,R2850)</f>
        <v>139485.82058386301</v>
      </c>
      <c r="U2850">
        <f>IF(P2850=P2849,1+U2849,1)</f>
        <v>6</v>
      </c>
      <c r="V2850" t="str">
        <f t="shared" si="44"/>
        <v/>
      </c>
      <c r="W2850" t="str">
        <f>IF(V2850="","",IF(ABS(V2850-R2850)&gt;W$1,ABS(V2850-R2850),""))</f>
        <v/>
      </c>
      <c r="X2850" t="str">
        <f>Y2850&amp;"-"&amp;Z2850&amp;"-"&amp;AC2850&amp;"-"&amp;AD2850&amp;"-"&amp;AG2850</f>
        <v>1.5-f-A-0-1.5</v>
      </c>
      <c r="Y2850">
        <f>F2850</f>
        <v>1.5</v>
      </c>
      <c r="Z2850" s="2" t="str">
        <f>G2850</f>
        <v>f</v>
      </c>
      <c r="AA2850">
        <f>_xlfn.IFNA(VLOOKUP(X2850,'duo-out'!A$2:Q$5000,5,FALSE),E2850+10*(H2850-1)+1+_xlfn.IFNA(VLOOKUP(D2850,states!A$2:C$10,3,FALSE),1))</f>
        <v>51</v>
      </c>
      <c r="AB2850" t="str">
        <f>IF(V2850="","",V2850)</f>
        <v/>
      </c>
      <c r="AC2850" s="2" t="str">
        <f>_xlfn.IFNA(VLOOKUP(D2850,states!A$2:C$10,2,FALSE),"XX")</f>
        <v>A</v>
      </c>
      <c r="AD2850">
        <f>E2850</f>
        <v>0</v>
      </c>
      <c r="AE2850">
        <f>_xlfn.IFNA(VLOOKUP(D2850,states!A$2:D$10,4,FALSE),0)</f>
        <v>2</v>
      </c>
      <c r="AF2850">
        <v>0.5</v>
      </c>
      <c r="AG2850">
        <f>IF(AE2850=0,AF2850,IF(AE2850=1,IF(F2850=0.5,0.5,IF(H2850=1,0.5,1.5)),IF(F2850=0.5,0.5,IF(H2850=1,2.5,1.5))))</f>
        <v>1.5</v>
      </c>
      <c r="AH2850" s="7">
        <f>IF(AC2850="XX",0,1/C2850^(1/5)*IF(E2850=0,100,1)/(E2850+1)^(1/4))</f>
        <v>288.53998118144267</v>
      </c>
    </row>
    <row r="2851" spans="1:34">
      <c r="A2851">
        <v>3390</v>
      </c>
      <c r="B2851" s="1">
        <v>23180.722600000001</v>
      </c>
      <c r="C2851" s="6">
        <v>2.9610000000000001E-2</v>
      </c>
      <c r="D2851" t="s">
        <v>3</v>
      </c>
      <c r="E2851">
        <v>0</v>
      </c>
      <c r="F2851">
        <v>1.5</v>
      </c>
      <c r="G2851" t="s">
        <v>2</v>
      </c>
      <c r="H2851">
        <v>2</v>
      </c>
      <c r="I2851" t="s">
        <v>0</v>
      </c>
      <c r="J2851">
        <v>0</v>
      </c>
      <c r="K2851">
        <v>1.5</v>
      </c>
      <c r="L2851" t="s">
        <v>1</v>
      </c>
      <c r="M2851">
        <v>2</v>
      </c>
      <c r="N2851" t="s">
        <v>3446</v>
      </c>
      <c r="O2851">
        <v>1</v>
      </c>
      <c r="P2851" t="str">
        <f>D2851&amp;"-"&amp;F2851&amp;"-"&amp;G2851&amp;"-"&amp;E2851&amp;"-"&amp;H2851</f>
        <v>A2Delta-1.5-f-0-2</v>
      </c>
      <c r="Q2851" t="str">
        <f>I2851&amp;"-"&amp;K2851&amp;"-"&amp;L2851&amp;"-"&amp;J2851&amp;"-"&amp;M2851</f>
        <v>X2Pi-1.5-e-0-2</v>
      </c>
      <c r="R2851">
        <f>B2851+S2851</f>
        <v>23247.661929397</v>
      </c>
      <c r="S2851">
        <f>_xlfn.IFNA(VLOOKUP(Q2851,'MARVEL-X'!A$2:I$1400,7,FALSE),VLOOKUP(Q2851,MARVEL!A$2:J$1522,10,FALSE))</f>
        <v>66.939329396999995</v>
      </c>
      <c r="T2851">
        <f>IF(P2851=P2850,R2851+T2850,R2851)</f>
        <v>162733.48251326001</v>
      </c>
      <c r="U2851">
        <f>IF(P2851=P2850,1+U2850,1)</f>
        <v>7</v>
      </c>
      <c r="V2851" t="str">
        <f t="shared" si="44"/>
        <v/>
      </c>
      <c r="W2851" t="str">
        <f>IF(V2851="","",IF(ABS(V2851-R2851)&gt;W$1,ABS(V2851-R2851),""))</f>
        <v/>
      </c>
      <c r="X2851" t="str">
        <f>Y2851&amp;"-"&amp;Z2851&amp;"-"&amp;AC2851&amp;"-"&amp;AD2851&amp;"-"&amp;AG2851</f>
        <v>1.5-f-A-0-1.5</v>
      </c>
      <c r="Y2851">
        <f>F2851</f>
        <v>1.5</v>
      </c>
      <c r="Z2851" s="2" t="str">
        <f>G2851</f>
        <v>f</v>
      </c>
      <c r="AA2851">
        <f>_xlfn.IFNA(VLOOKUP(X2851,'duo-out'!A$2:Q$5000,5,FALSE),E2851+10*(H2851-1)+1+_xlfn.IFNA(VLOOKUP(D2851,states!A$2:C$10,3,FALSE),1))</f>
        <v>51</v>
      </c>
      <c r="AB2851" t="str">
        <f>IF(V2851="","",V2851)</f>
        <v/>
      </c>
      <c r="AC2851" s="2" t="str">
        <f>_xlfn.IFNA(VLOOKUP(D2851,states!A$2:C$10,2,FALSE),"XX")</f>
        <v>A</v>
      </c>
      <c r="AD2851">
        <f>E2851</f>
        <v>0</v>
      </c>
      <c r="AE2851">
        <f>_xlfn.IFNA(VLOOKUP(D2851,states!A$2:D$10,4,FALSE),0)</f>
        <v>2</v>
      </c>
      <c r="AF2851">
        <v>0.5</v>
      </c>
      <c r="AG2851">
        <f>IF(AE2851=0,AF2851,IF(AE2851=1,IF(F2851=0.5,0.5,IF(H2851=1,0.5,1.5)),IF(F2851=0.5,0.5,IF(H2851=1,2.5,1.5))))</f>
        <v>1.5</v>
      </c>
      <c r="AH2851" s="7">
        <f>IF(AC2851="XX",0,1/C2851^(1/5)*IF(E2851=0,100,1)/(E2851+1)^(1/4))</f>
        <v>202.16795520950376</v>
      </c>
    </row>
    <row r="2852" spans="1:34">
      <c r="A2852">
        <v>3319</v>
      </c>
      <c r="B2852" s="1">
        <v>23247.513500000001</v>
      </c>
      <c r="C2852" s="6">
        <v>1.7129999999999999E-2</v>
      </c>
      <c r="D2852" t="s">
        <v>3</v>
      </c>
      <c r="E2852">
        <v>0</v>
      </c>
      <c r="F2852">
        <v>1.5</v>
      </c>
      <c r="G2852" t="s">
        <v>2</v>
      </c>
      <c r="H2852">
        <v>2</v>
      </c>
      <c r="I2852" t="s">
        <v>0</v>
      </c>
      <c r="J2852">
        <v>0</v>
      </c>
      <c r="K2852">
        <v>0.5</v>
      </c>
      <c r="L2852" t="s">
        <v>2</v>
      </c>
      <c r="M2852">
        <v>2</v>
      </c>
      <c r="N2852" t="s">
        <v>3375</v>
      </c>
      <c r="O2852">
        <v>1</v>
      </c>
      <c r="P2852" t="str">
        <f>D2852&amp;"-"&amp;F2852&amp;"-"&amp;G2852&amp;"-"&amp;E2852&amp;"-"&amp;H2852</f>
        <v>A2Delta-1.5-f-0-2</v>
      </c>
      <c r="Q2852" t="str">
        <f>I2852&amp;"-"&amp;K2852&amp;"-"&amp;L2852&amp;"-"&amp;J2852&amp;"-"&amp;M2852</f>
        <v>X2Pi-0.5-f-0-2</v>
      </c>
      <c r="R2852">
        <f>B2852+S2852</f>
        <v>23247.624115028</v>
      </c>
      <c r="S2852">
        <f>_xlfn.IFNA(VLOOKUP(Q2852,'MARVEL-X'!A$2:I$1400,7,FALSE),VLOOKUP(Q2852,MARVEL!A$2:J$1522,10,FALSE))</f>
        <v>0.110615028</v>
      </c>
      <c r="T2852">
        <f>IF(P2852=P2851,R2852+T2851,R2852)</f>
        <v>185981.10662828802</v>
      </c>
      <c r="U2852">
        <f>IF(P2852=P2851,1+U2851,1)</f>
        <v>8</v>
      </c>
      <c r="V2852" t="str">
        <f t="shared" si="44"/>
        <v/>
      </c>
      <c r="W2852" t="str">
        <f>IF(V2852="","",IF(ABS(V2852-R2852)&gt;W$1,ABS(V2852-R2852),""))</f>
        <v/>
      </c>
      <c r="X2852" t="str">
        <f>Y2852&amp;"-"&amp;Z2852&amp;"-"&amp;AC2852&amp;"-"&amp;AD2852&amp;"-"&amp;AG2852</f>
        <v>1.5-f-A-0-1.5</v>
      </c>
      <c r="Y2852">
        <f>F2852</f>
        <v>1.5</v>
      </c>
      <c r="Z2852" s="2" t="str">
        <f>G2852</f>
        <v>f</v>
      </c>
      <c r="AA2852">
        <f>_xlfn.IFNA(VLOOKUP(X2852,'duo-out'!A$2:Q$5000,5,FALSE),E2852+10*(H2852-1)+1+_xlfn.IFNA(VLOOKUP(D2852,states!A$2:C$10,3,FALSE),1))</f>
        <v>51</v>
      </c>
      <c r="AB2852" t="str">
        <f>IF(V2852="","",V2852)</f>
        <v/>
      </c>
      <c r="AC2852" s="2" t="str">
        <f>_xlfn.IFNA(VLOOKUP(D2852,states!A$2:C$10,2,FALSE),"XX")</f>
        <v>A</v>
      </c>
      <c r="AD2852">
        <f>E2852</f>
        <v>0</v>
      </c>
      <c r="AE2852">
        <f>_xlfn.IFNA(VLOOKUP(D2852,states!A$2:D$10,4,FALSE),0)</f>
        <v>2</v>
      </c>
      <c r="AF2852">
        <v>0.5</v>
      </c>
      <c r="AG2852">
        <f>IF(AE2852=0,AF2852,IF(AE2852=1,IF(F2852=0.5,0.5,IF(H2852=1,0.5,1.5)),IF(F2852=0.5,0.5,IF(H2852=1,2.5,1.5))))</f>
        <v>1.5</v>
      </c>
      <c r="AH2852" s="7">
        <f>IF(AC2852="XX",0,1/C2852^(1/5)*IF(E2852=0,100,1)/(E2852+1)^(1/4))</f>
        <v>225.55295821205803</v>
      </c>
    </row>
    <row r="2853" spans="1:34">
      <c r="A2853">
        <v>3313</v>
      </c>
      <c r="B2853" s="1">
        <v>23174.5013</v>
      </c>
      <c r="C2853" s="6">
        <v>1.8540000000000001E-2</v>
      </c>
      <c r="D2853" t="s">
        <v>3</v>
      </c>
      <c r="E2853">
        <v>0</v>
      </c>
      <c r="F2853">
        <v>1.5</v>
      </c>
      <c r="G2853" t="s">
        <v>2</v>
      </c>
      <c r="H2853">
        <v>2</v>
      </c>
      <c r="I2853" t="s">
        <v>0</v>
      </c>
      <c r="J2853">
        <v>0</v>
      </c>
      <c r="K2853">
        <v>2.5</v>
      </c>
      <c r="L2853" t="s">
        <v>2</v>
      </c>
      <c r="M2853">
        <v>1</v>
      </c>
      <c r="N2853" t="s">
        <v>3369</v>
      </c>
      <c r="O2853">
        <v>1</v>
      </c>
      <c r="P2853" t="str">
        <f>D2853&amp;"-"&amp;F2853&amp;"-"&amp;G2853&amp;"-"&amp;E2853&amp;"-"&amp;H2853</f>
        <v>A2Delta-1.5-f-0-2</v>
      </c>
      <c r="Q2853" t="str">
        <f>I2853&amp;"-"&amp;K2853&amp;"-"&amp;L2853&amp;"-"&amp;J2853&amp;"-"&amp;M2853</f>
        <v>X2Pi-2.5-f-0-1</v>
      </c>
      <c r="R2853">
        <f>B2853+S2853</f>
        <v>23247.651091565</v>
      </c>
      <c r="S2853">
        <f>_xlfn.IFNA(VLOOKUP(Q2853,'MARVEL-X'!A$2:I$1400,7,FALSE),VLOOKUP(Q2853,MARVEL!A$2:J$1522,10,FALSE))</f>
        <v>73.149791565000001</v>
      </c>
      <c r="T2853">
        <f>IF(P2853=P2852,R2853+T2852,R2853)</f>
        <v>209228.75771985302</v>
      </c>
      <c r="U2853">
        <f>IF(P2853=P2852,1+U2852,1)</f>
        <v>9</v>
      </c>
      <c r="V2853" t="str">
        <f t="shared" si="44"/>
        <v/>
      </c>
      <c r="W2853" t="str">
        <f>IF(V2853="","",IF(ABS(V2853-R2853)&gt;W$1,ABS(V2853-R2853),""))</f>
        <v/>
      </c>
      <c r="X2853" t="str">
        <f>Y2853&amp;"-"&amp;Z2853&amp;"-"&amp;AC2853&amp;"-"&amp;AD2853&amp;"-"&amp;AG2853</f>
        <v>1.5-f-A-0-1.5</v>
      </c>
      <c r="Y2853">
        <f>F2853</f>
        <v>1.5</v>
      </c>
      <c r="Z2853" s="2" t="str">
        <f>G2853</f>
        <v>f</v>
      </c>
      <c r="AA2853">
        <f>_xlfn.IFNA(VLOOKUP(X2853,'duo-out'!A$2:Q$5000,5,FALSE),E2853+10*(H2853-1)+1+_xlfn.IFNA(VLOOKUP(D2853,states!A$2:C$10,3,FALSE),1))</f>
        <v>51</v>
      </c>
      <c r="AB2853" t="str">
        <f>IF(V2853="","",V2853)</f>
        <v/>
      </c>
      <c r="AC2853" s="2" t="str">
        <f>_xlfn.IFNA(VLOOKUP(D2853,states!A$2:C$10,2,FALSE),"XX")</f>
        <v>A</v>
      </c>
      <c r="AD2853">
        <f>E2853</f>
        <v>0</v>
      </c>
      <c r="AE2853">
        <f>_xlfn.IFNA(VLOOKUP(D2853,states!A$2:D$10,4,FALSE),0)</f>
        <v>2</v>
      </c>
      <c r="AF2853">
        <v>0.5</v>
      </c>
      <c r="AG2853">
        <f>IF(AE2853=0,AF2853,IF(AE2853=1,IF(F2853=0.5,0.5,IF(H2853=1,0.5,1.5)),IF(F2853=0.5,0.5,IF(H2853=1,2.5,1.5))))</f>
        <v>1.5</v>
      </c>
      <c r="AH2853" s="7">
        <f>IF(AC2853="XX",0,1/C2853^(1/5)*IF(E2853=0,100,1)/(E2853+1)^(1/4))</f>
        <v>222.01282040057481</v>
      </c>
    </row>
    <row r="2854" spans="1:34">
      <c r="A2854">
        <v>3310</v>
      </c>
      <c r="B2854" s="1">
        <v>23229.734</v>
      </c>
      <c r="C2854" s="6">
        <v>0.01</v>
      </c>
      <c r="D2854" t="s">
        <v>3</v>
      </c>
      <c r="E2854">
        <v>0</v>
      </c>
      <c r="F2854">
        <v>1.5</v>
      </c>
      <c r="G2854" t="s">
        <v>2</v>
      </c>
      <c r="H2854">
        <v>2</v>
      </c>
      <c r="I2854" t="s">
        <v>0</v>
      </c>
      <c r="J2854">
        <v>0</v>
      </c>
      <c r="K2854">
        <v>1.5</v>
      </c>
      <c r="L2854" t="s">
        <v>1</v>
      </c>
      <c r="M2854">
        <v>1</v>
      </c>
      <c r="N2854" t="s">
        <v>3366</v>
      </c>
      <c r="O2854">
        <v>1</v>
      </c>
      <c r="P2854" t="str">
        <f>D2854&amp;"-"&amp;F2854&amp;"-"&amp;G2854&amp;"-"&amp;E2854&amp;"-"&amp;H2854</f>
        <v>A2Delta-1.5-f-0-2</v>
      </c>
      <c r="Q2854" t="str">
        <f>I2854&amp;"-"&amp;K2854&amp;"-"&amp;L2854&amp;"-"&amp;J2854&amp;"-"&amp;M2854</f>
        <v>X2Pi-1.5-e-0-1</v>
      </c>
      <c r="R2854">
        <f>B2854+S2854</f>
        <v>23247.63890803</v>
      </c>
      <c r="S2854">
        <f>_xlfn.IFNA(VLOOKUP(Q2854,'MARVEL-X'!A$2:I$1400,7,FALSE),VLOOKUP(Q2854,MARVEL!A$2:J$1522,10,FALSE))</f>
        <v>17.904908030000001</v>
      </c>
      <c r="T2854">
        <f>IF(P2854=P2853,R2854+T2853,R2854)</f>
        <v>232476.39662788302</v>
      </c>
      <c r="U2854">
        <f>IF(P2854=P2853,1+U2853,1)</f>
        <v>10</v>
      </c>
      <c r="V2854" t="str">
        <f t="shared" si="44"/>
        <v/>
      </c>
      <c r="W2854" t="str">
        <f>IF(V2854="","",IF(ABS(V2854-R2854)&gt;W$1,ABS(V2854-R2854),""))</f>
        <v/>
      </c>
      <c r="X2854" t="str">
        <f>Y2854&amp;"-"&amp;Z2854&amp;"-"&amp;AC2854&amp;"-"&amp;AD2854&amp;"-"&amp;AG2854</f>
        <v>1.5-f-A-0-1.5</v>
      </c>
      <c r="Y2854">
        <f>F2854</f>
        <v>1.5</v>
      </c>
      <c r="Z2854" s="2" t="str">
        <f>G2854</f>
        <v>f</v>
      </c>
      <c r="AA2854">
        <f>_xlfn.IFNA(VLOOKUP(X2854,'duo-out'!A$2:Q$5000,5,FALSE),E2854+10*(H2854-1)+1+_xlfn.IFNA(VLOOKUP(D2854,states!A$2:C$10,3,FALSE),1))</f>
        <v>51</v>
      </c>
      <c r="AB2854" t="str">
        <f>IF(V2854="","",V2854)</f>
        <v/>
      </c>
      <c r="AC2854" s="2" t="str">
        <f>_xlfn.IFNA(VLOOKUP(D2854,states!A$2:C$10,2,FALSE),"XX")</f>
        <v>A</v>
      </c>
      <c r="AD2854">
        <f>E2854</f>
        <v>0</v>
      </c>
      <c r="AE2854">
        <f>_xlfn.IFNA(VLOOKUP(D2854,states!A$2:D$10,4,FALSE),0)</f>
        <v>2</v>
      </c>
      <c r="AF2854">
        <v>0.5</v>
      </c>
      <c r="AG2854">
        <f>IF(AE2854=0,AF2854,IF(AE2854=1,IF(F2854=0.5,0.5,IF(H2854=1,0.5,1.5)),IF(F2854=0.5,0.5,IF(H2854=1,2.5,1.5))))</f>
        <v>1.5</v>
      </c>
      <c r="AH2854" s="7">
        <f>IF(AC2854="XX",0,1/C2854^(1/5)*IF(E2854=0,100,1)/(E2854+1)^(1/4))</f>
        <v>251.188643150958</v>
      </c>
    </row>
    <row r="2855" spans="1:34">
      <c r="A2855">
        <v>2817</v>
      </c>
      <c r="B2855" s="1">
        <v>23093.9503</v>
      </c>
      <c r="C2855" s="6">
        <v>5.0000000000000001E-3</v>
      </c>
      <c r="D2855" t="s">
        <v>3</v>
      </c>
      <c r="E2855">
        <v>0</v>
      </c>
      <c r="F2855">
        <v>1.5</v>
      </c>
      <c r="G2855" t="s">
        <v>2</v>
      </c>
      <c r="H2855">
        <v>2</v>
      </c>
      <c r="I2855" t="s">
        <v>0</v>
      </c>
      <c r="J2855">
        <v>0</v>
      </c>
      <c r="K2855">
        <v>2.5</v>
      </c>
      <c r="L2855" t="s">
        <v>2</v>
      </c>
      <c r="M2855">
        <v>2</v>
      </c>
      <c r="N2855" t="s">
        <v>2873</v>
      </c>
      <c r="O2855">
        <v>1</v>
      </c>
      <c r="P2855" t="str">
        <f>D2855&amp;"-"&amp;F2855&amp;"-"&amp;G2855&amp;"-"&amp;E2855&amp;"-"&amp;H2855</f>
        <v>A2Delta-1.5-f-0-2</v>
      </c>
      <c r="Q2855" t="str">
        <f>I2855&amp;"-"&amp;K2855&amp;"-"&amp;L2855&amp;"-"&amp;J2855&amp;"-"&amp;M2855</f>
        <v>X2Pi-2.5-f-0-2</v>
      </c>
      <c r="R2855">
        <f>B2855+S2855</f>
        <v>23247.638032625</v>
      </c>
      <c r="S2855">
        <f>_xlfn.IFNA(VLOOKUP(Q2855,'MARVEL-X'!A$2:I$1400,7,FALSE),VLOOKUP(Q2855,MARVEL!A$2:J$1522,10,FALSE))</f>
        <v>153.687732625</v>
      </c>
      <c r="T2855">
        <f>IF(P2855=P2854,R2855+T2854,R2855)</f>
        <v>255724.03466050801</v>
      </c>
      <c r="U2855">
        <f>IF(P2855=P2854,1+U2854,1)</f>
        <v>11</v>
      </c>
      <c r="V2855" t="str">
        <f t="shared" si="44"/>
        <v/>
      </c>
      <c r="W2855" t="str">
        <f>IF(V2855="","",IF(ABS(V2855-R2855)&gt;W$1,ABS(V2855-R2855),""))</f>
        <v/>
      </c>
      <c r="X2855" t="str">
        <f>Y2855&amp;"-"&amp;Z2855&amp;"-"&amp;AC2855&amp;"-"&amp;AD2855&amp;"-"&amp;AG2855</f>
        <v>1.5-f-A-0-1.5</v>
      </c>
      <c r="Y2855">
        <f>F2855</f>
        <v>1.5</v>
      </c>
      <c r="Z2855" s="2" t="str">
        <f>G2855</f>
        <v>f</v>
      </c>
      <c r="AA2855">
        <f>_xlfn.IFNA(VLOOKUP(X2855,'duo-out'!A$2:Q$5000,5,FALSE),E2855+10*(H2855-1)+1+_xlfn.IFNA(VLOOKUP(D2855,states!A$2:C$10,3,FALSE),1))</f>
        <v>51</v>
      </c>
      <c r="AB2855" t="str">
        <f>IF(V2855="","",V2855)</f>
        <v/>
      </c>
      <c r="AC2855" s="2" t="str">
        <f>_xlfn.IFNA(VLOOKUP(D2855,states!A$2:C$10,2,FALSE),"XX")</f>
        <v>A</v>
      </c>
      <c r="AD2855">
        <f>E2855</f>
        <v>0</v>
      </c>
      <c r="AE2855">
        <f>_xlfn.IFNA(VLOOKUP(D2855,states!A$2:D$10,4,FALSE),0)</f>
        <v>2</v>
      </c>
      <c r="AF2855">
        <v>0.5</v>
      </c>
      <c r="AG2855">
        <f>IF(AE2855=0,AF2855,IF(AE2855=1,IF(F2855=0.5,0.5,IF(H2855=1,0.5,1.5)),IF(F2855=0.5,0.5,IF(H2855=1,2.5,1.5))))</f>
        <v>1.5</v>
      </c>
      <c r="AH2855" s="7">
        <f>IF(AC2855="XX",0,1/C2855^(1/5)*IF(E2855=0,100,1)/(E2855+1)^(1/4))</f>
        <v>288.53998118144267</v>
      </c>
    </row>
    <row r="2856" spans="1:34">
      <c r="A2856">
        <v>2796</v>
      </c>
      <c r="B2856" s="1">
        <v>23180.704300000001</v>
      </c>
      <c r="C2856" s="6">
        <v>7.463E-3</v>
      </c>
      <c r="D2856" t="s">
        <v>3</v>
      </c>
      <c r="E2856">
        <v>0</v>
      </c>
      <c r="F2856">
        <v>1.5</v>
      </c>
      <c r="G2856" t="s">
        <v>2</v>
      </c>
      <c r="H2856">
        <v>2</v>
      </c>
      <c r="I2856" t="s">
        <v>0</v>
      </c>
      <c r="J2856">
        <v>0</v>
      </c>
      <c r="K2856">
        <v>1.5</v>
      </c>
      <c r="L2856" t="s">
        <v>1</v>
      </c>
      <c r="M2856">
        <v>2</v>
      </c>
      <c r="N2856" t="s">
        <v>2852</v>
      </c>
      <c r="O2856">
        <v>1</v>
      </c>
      <c r="P2856" t="str">
        <f>D2856&amp;"-"&amp;F2856&amp;"-"&amp;G2856&amp;"-"&amp;E2856&amp;"-"&amp;H2856</f>
        <v>A2Delta-1.5-f-0-2</v>
      </c>
      <c r="Q2856" t="str">
        <f>I2856&amp;"-"&amp;K2856&amp;"-"&amp;L2856&amp;"-"&amp;J2856&amp;"-"&amp;M2856</f>
        <v>X2Pi-1.5-e-0-2</v>
      </c>
      <c r="R2856">
        <f>B2856+S2856</f>
        <v>23247.643629397</v>
      </c>
      <c r="S2856">
        <f>_xlfn.IFNA(VLOOKUP(Q2856,'MARVEL-X'!A$2:I$1400,7,FALSE),VLOOKUP(Q2856,MARVEL!A$2:J$1522,10,FALSE))</f>
        <v>66.939329396999995</v>
      </c>
      <c r="T2856">
        <f>IF(P2856=P2855,R2856+T2855,R2856)</f>
        <v>278971.67828990502</v>
      </c>
      <c r="U2856">
        <f>IF(P2856=P2855,1+U2855,1)</f>
        <v>12</v>
      </c>
      <c r="V2856" t="str">
        <f t="shared" si="44"/>
        <v/>
      </c>
      <c r="W2856" t="str">
        <f>IF(V2856="","",IF(ABS(V2856-R2856)&gt;W$1,ABS(V2856-R2856),""))</f>
        <v/>
      </c>
      <c r="X2856" t="str">
        <f>Y2856&amp;"-"&amp;Z2856&amp;"-"&amp;AC2856&amp;"-"&amp;AD2856&amp;"-"&amp;AG2856</f>
        <v>1.5-f-A-0-1.5</v>
      </c>
      <c r="Y2856">
        <f>F2856</f>
        <v>1.5</v>
      </c>
      <c r="Z2856" s="2" t="str">
        <f>G2856</f>
        <v>f</v>
      </c>
      <c r="AA2856">
        <f>_xlfn.IFNA(VLOOKUP(X2856,'duo-out'!A$2:Q$5000,5,FALSE),E2856+10*(H2856-1)+1+_xlfn.IFNA(VLOOKUP(D2856,states!A$2:C$10,3,FALSE),1))</f>
        <v>51</v>
      </c>
      <c r="AB2856" t="str">
        <f>IF(V2856="","",V2856)</f>
        <v/>
      </c>
      <c r="AC2856" s="2" t="str">
        <f>_xlfn.IFNA(VLOOKUP(D2856,states!A$2:C$10,2,FALSE),"XX")</f>
        <v>A</v>
      </c>
      <c r="AD2856">
        <f>E2856</f>
        <v>0</v>
      </c>
      <c r="AE2856">
        <f>_xlfn.IFNA(VLOOKUP(D2856,states!A$2:D$10,4,FALSE),0)</f>
        <v>2</v>
      </c>
      <c r="AF2856">
        <v>0.5</v>
      </c>
      <c r="AG2856">
        <f>IF(AE2856=0,AF2856,IF(AE2856=1,IF(F2856=0.5,0.5,IF(H2856=1,0.5,1.5)),IF(F2856=0.5,0.5,IF(H2856=1,2.5,1.5))))</f>
        <v>1.5</v>
      </c>
      <c r="AH2856" s="7">
        <f>IF(AC2856="XX",0,1/C2856^(1/5)*IF(E2856=0,100,1)/(E2856+1)^(1/4))</f>
        <v>266.32829676633878</v>
      </c>
    </row>
    <row r="2857" spans="1:34">
      <c r="A2857">
        <v>2734</v>
      </c>
      <c r="B2857" s="1">
        <v>23247.524099999999</v>
      </c>
      <c r="C2857" s="6">
        <v>5.0000000000000001E-3</v>
      </c>
      <c r="D2857" t="s">
        <v>3</v>
      </c>
      <c r="E2857">
        <v>0</v>
      </c>
      <c r="F2857">
        <v>1.5</v>
      </c>
      <c r="G2857" t="s">
        <v>2</v>
      </c>
      <c r="H2857">
        <v>2</v>
      </c>
      <c r="I2857" t="s">
        <v>0</v>
      </c>
      <c r="J2857">
        <v>0</v>
      </c>
      <c r="K2857">
        <v>0.5</v>
      </c>
      <c r="L2857" t="s">
        <v>2</v>
      </c>
      <c r="M2857">
        <v>2</v>
      </c>
      <c r="N2857" t="s">
        <v>2790</v>
      </c>
      <c r="O2857">
        <v>1</v>
      </c>
      <c r="P2857" t="str">
        <f>D2857&amp;"-"&amp;F2857&amp;"-"&amp;G2857&amp;"-"&amp;E2857&amp;"-"&amp;H2857</f>
        <v>A2Delta-1.5-f-0-2</v>
      </c>
      <c r="Q2857" t="str">
        <f>I2857&amp;"-"&amp;K2857&amp;"-"&amp;L2857&amp;"-"&amp;J2857&amp;"-"&amp;M2857</f>
        <v>X2Pi-0.5-f-0-2</v>
      </c>
      <c r="R2857">
        <f>B2857+S2857</f>
        <v>23247.634715027998</v>
      </c>
      <c r="S2857">
        <f>_xlfn.IFNA(VLOOKUP(Q2857,'MARVEL-X'!A$2:I$1400,7,FALSE),VLOOKUP(Q2857,MARVEL!A$2:J$1522,10,FALSE))</f>
        <v>0.110615028</v>
      </c>
      <c r="T2857">
        <f>IF(P2857=P2856,R2857+T2856,R2857)</f>
        <v>302219.31300493301</v>
      </c>
      <c r="U2857">
        <f>IF(P2857=P2856,1+U2856,1)</f>
        <v>13</v>
      </c>
      <c r="V2857" t="str">
        <f t="shared" si="44"/>
        <v/>
      </c>
      <c r="W2857" t="str">
        <f>IF(V2857="","",IF(ABS(V2857-R2857)&gt;W$1,ABS(V2857-R2857),""))</f>
        <v/>
      </c>
      <c r="X2857" t="str">
        <f>Y2857&amp;"-"&amp;Z2857&amp;"-"&amp;AC2857&amp;"-"&amp;AD2857&amp;"-"&amp;AG2857</f>
        <v>1.5-f-A-0-1.5</v>
      </c>
      <c r="Y2857">
        <f>F2857</f>
        <v>1.5</v>
      </c>
      <c r="Z2857" s="2" t="str">
        <f>G2857</f>
        <v>f</v>
      </c>
      <c r="AA2857">
        <f>_xlfn.IFNA(VLOOKUP(X2857,'duo-out'!A$2:Q$5000,5,FALSE),E2857+10*(H2857-1)+1+_xlfn.IFNA(VLOOKUP(D2857,states!A$2:C$10,3,FALSE),1))</f>
        <v>51</v>
      </c>
      <c r="AB2857" t="str">
        <f>IF(V2857="","",V2857)</f>
        <v/>
      </c>
      <c r="AC2857" s="2" t="str">
        <f>_xlfn.IFNA(VLOOKUP(D2857,states!A$2:C$10,2,FALSE),"XX")</f>
        <v>A</v>
      </c>
      <c r="AD2857">
        <f>E2857</f>
        <v>0</v>
      </c>
      <c r="AE2857">
        <f>_xlfn.IFNA(VLOOKUP(D2857,states!A$2:D$10,4,FALSE),0)</f>
        <v>2</v>
      </c>
      <c r="AF2857">
        <v>0.5</v>
      </c>
      <c r="AG2857">
        <f>IF(AE2857=0,AF2857,IF(AE2857=1,IF(F2857=0.5,0.5,IF(H2857=1,0.5,1.5)),IF(F2857=0.5,0.5,IF(H2857=1,2.5,1.5))))</f>
        <v>1.5</v>
      </c>
      <c r="AH2857" s="7">
        <f>IF(AC2857="XX",0,1/C2857^(1/5)*IF(E2857=0,100,1)/(E2857+1)^(1/4))</f>
        <v>288.53998118144267</v>
      </c>
    </row>
    <row r="2858" spans="1:34">
      <c r="A2858">
        <v>5477</v>
      </c>
      <c r="B2858" s="1">
        <v>23093.976999999999</v>
      </c>
      <c r="C2858" s="6">
        <v>0.05</v>
      </c>
      <c r="D2858" t="s">
        <v>3</v>
      </c>
      <c r="E2858">
        <v>0</v>
      </c>
      <c r="F2858">
        <v>1.5</v>
      </c>
      <c r="G2858" t="s">
        <v>2</v>
      </c>
      <c r="H2858">
        <v>2</v>
      </c>
      <c r="I2858" t="s">
        <v>0</v>
      </c>
      <c r="J2858">
        <v>0</v>
      </c>
      <c r="K2858">
        <v>2.5</v>
      </c>
      <c r="L2858" t="s">
        <v>2</v>
      </c>
      <c r="M2858">
        <v>2</v>
      </c>
      <c r="N2858" t="s">
        <v>5533</v>
      </c>
      <c r="O2858">
        <v>1</v>
      </c>
      <c r="P2858" t="str">
        <f>D2858&amp;"-"&amp;F2858&amp;"-"&amp;G2858&amp;"-"&amp;E2858&amp;"-"&amp;H2858</f>
        <v>A2Delta-1.5-f-0-2</v>
      </c>
      <c r="Q2858" t="str">
        <f>I2858&amp;"-"&amp;K2858&amp;"-"&amp;L2858&amp;"-"&amp;J2858&amp;"-"&amp;M2858</f>
        <v>X2Pi-2.5-f-0-2</v>
      </c>
      <c r="R2858">
        <f>B2858+S2858</f>
        <v>23247.664732624999</v>
      </c>
      <c r="S2858">
        <f>_xlfn.IFNA(VLOOKUP(Q2858,'MARVEL-X'!A$2:I$1400,7,FALSE),VLOOKUP(Q2858,MARVEL!A$2:J$1522,10,FALSE))</f>
        <v>153.687732625</v>
      </c>
      <c r="T2858">
        <f>IF(P2858=P2857,R2858+T2857,R2858)</f>
        <v>325466.97773755802</v>
      </c>
      <c r="U2858">
        <f>IF(P2858=P2857,1+U2857,1)</f>
        <v>14</v>
      </c>
      <c r="V2858" t="str">
        <f t="shared" si="44"/>
        <v/>
      </c>
      <c r="W2858" t="str">
        <f>IF(V2858="","",IF(ABS(V2858-R2858)&gt;W$1,ABS(V2858-R2858),""))</f>
        <v/>
      </c>
      <c r="X2858" t="str">
        <f>Y2858&amp;"-"&amp;Z2858&amp;"-"&amp;AC2858&amp;"-"&amp;AD2858&amp;"-"&amp;AG2858</f>
        <v>1.5-f-A-0-1.5</v>
      </c>
      <c r="Y2858">
        <f>F2858</f>
        <v>1.5</v>
      </c>
      <c r="Z2858" s="2" t="str">
        <f>G2858</f>
        <v>f</v>
      </c>
      <c r="AA2858">
        <f>_xlfn.IFNA(VLOOKUP(X2858,'duo-out'!A$2:Q$5000,5,FALSE),E2858+10*(H2858-1)+1+_xlfn.IFNA(VLOOKUP(D2858,states!A$2:C$10,3,FALSE),1))</f>
        <v>51</v>
      </c>
      <c r="AB2858" t="str">
        <f>IF(V2858="","",V2858)</f>
        <v/>
      </c>
      <c r="AC2858" s="2" t="str">
        <f>_xlfn.IFNA(VLOOKUP(D2858,states!A$2:C$10,2,FALSE),"XX")</f>
        <v>A</v>
      </c>
      <c r="AD2858">
        <f>E2858</f>
        <v>0</v>
      </c>
      <c r="AE2858">
        <f>_xlfn.IFNA(VLOOKUP(D2858,states!A$2:D$10,4,FALSE),0)</f>
        <v>2</v>
      </c>
      <c r="AF2858">
        <v>0.5</v>
      </c>
      <c r="AG2858">
        <f>IF(AE2858=0,AF2858,IF(AE2858=1,IF(F2858=0.5,0.5,IF(H2858=1,0.5,1.5)),IF(F2858=0.5,0.5,IF(H2858=1,2.5,1.5))))</f>
        <v>1.5</v>
      </c>
      <c r="AH2858" s="7">
        <f>IF(AC2858="XX",0,1/C2858^(1/5)*IF(E2858=0,100,1)/(E2858+1)^(1/4))</f>
        <v>182.05642030260799</v>
      </c>
    </row>
    <row r="2859" spans="1:34">
      <c r="A2859">
        <v>5458</v>
      </c>
      <c r="B2859" s="1">
        <v>23180.725999999999</v>
      </c>
      <c r="C2859" s="6">
        <v>0.05</v>
      </c>
      <c r="D2859" t="s">
        <v>3</v>
      </c>
      <c r="E2859">
        <v>0</v>
      </c>
      <c r="F2859">
        <v>1.5</v>
      </c>
      <c r="G2859" t="s">
        <v>2</v>
      </c>
      <c r="H2859">
        <v>2</v>
      </c>
      <c r="I2859" t="s">
        <v>0</v>
      </c>
      <c r="J2859">
        <v>0</v>
      </c>
      <c r="K2859">
        <v>1.5</v>
      </c>
      <c r="L2859" t="s">
        <v>1</v>
      </c>
      <c r="M2859">
        <v>2</v>
      </c>
      <c r="N2859" t="s">
        <v>5514</v>
      </c>
      <c r="O2859">
        <v>1</v>
      </c>
      <c r="P2859" t="str">
        <f>D2859&amp;"-"&amp;F2859&amp;"-"&amp;G2859&amp;"-"&amp;E2859&amp;"-"&amp;H2859</f>
        <v>A2Delta-1.5-f-0-2</v>
      </c>
      <c r="Q2859" t="str">
        <f>I2859&amp;"-"&amp;K2859&amp;"-"&amp;L2859&amp;"-"&amp;J2859&amp;"-"&amp;M2859</f>
        <v>X2Pi-1.5-e-0-2</v>
      </c>
      <c r="R2859">
        <f>B2859+S2859</f>
        <v>23247.665329396998</v>
      </c>
      <c r="S2859">
        <f>_xlfn.IFNA(VLOOKUP(Q2859,'MARVEL-X'!A$2:I$1400,7,FALSE),VLOOKUP(Q2859,MARVEL!A$2:J$1522,10,FALSE))</f>
        <v>66.939329396999995</v>
      </c>
      <c r="T2859">
        <f>IF(P2859=P2858,R2859+T2858,R2859)</f>
        <v>348714.64306695503</v>
      </c>
      <c r="U2859">
        <f>IF(P2859=P2858,1+U2858,1)</f>
        <v>15</v>
      </c>
      <c r="V2859" t="str">
        <f t="shared" si="44"/>
        <v/>
      </c>
      <c r="W2859" t="str">
        <f>IF(V2859="","",IF(ABS(V2859-R2859)&gt;W$1,ABS(V2859-R2859),""))</f>
        <v/>
      </c>
      <c r="X2859" t="str">
        <f>Y2859&amp;"-"&amp;Z2859&amp;"-"&amp;AC2859&amp;"-"&amp;AD2859&amp;"-"&amp;AG2859</f>
        <v>1.5-f-A-0-1.5</v>
      </c>
      <c r="Y2859">
        <f>F2859</f>
        <v>1.5</v>
      </c>
      <c r="Z2859" s="2" t="str">
        <f>G2859</f>
        <v>f</v>
      </c>
      <c r="AA2859">
        <f>_xlfn.IFNA(VLOOKUP(X2859,'duo-out'!A$2:Q$5000,5,FALSE),E2859+10*(H2859-1)+1+_xlfn.IFNA(VLOOKUP(D2859,states!A$2:C$10,3,FALSE),1))</f>
        <v>51</v>
      </c>
      <c r="AB2859" t="str">
        <f>IF(V2859="","",V2859)</f>
        <v/>
      </c>
      <c r="AC2859" s="2" t="str">
        <f>_xlfn.IFNA(VLOOKUP(D2859,states!A$2:C$10,2,FALSE),"XX")</f>
        <v>A</v>
      </c>
      <c r="AD2859">
        <f>E2859</f>
        <v>0</v>
      </c>
      <c r="AE2859">
        <f>_xlfn.IFNA(VLOOKUP(D2859,states!A$2:D$10,4,FALSE),0)</f>
        <v>2</v>
      </c>
      <c r="AF2859">
        <v>0.5</v>
      </c>
      <c r="AG2859">
        <f>IF(AE2859=0,AF2859,IF(AE2859=1,IF(F2859=0.5,0.5,IF(H2859=1,0.5,1.5)),IF(F2859=0.5,0.5,IF(H2859=1,2.5,1.5))))</f>
        <v>1.5</v>
      </c>
      <c r="AH2859" s="7">
        <f>IF(AC2859="XX",0,1/C2859^(1/5)*IF(E2859=0,100,1)/(E2859+1)^(1/4))</f>
        <v>182.05642030260799</v>
      </c>
    </row>
    <row r="2860" spans="1:34">
      <c r="A2860">
        <v>5396</v>
      </c>
      <c r="B2860" s="1">
        <v>23247.473999999998</v>
      </c>
      <c r="C2860" s="6">
        <v>6.3729999999999995E-2</v>
      </c>
      <c r="D2860" t="s">
        <v>3</v>
      </c>
      <c r="E2860">
        <v>0</v>
      </c>
      <c r="F2860">
        <v>1.5</v>
      </c>
      <c r="G2860" t="s">
        <v>2</v>
      </c>
      <c r="H2860">
        <v>2</v>
      </c>
      <c r="I2860" t="s">
        <v>0</v>
      </c>
      <c r="J2860">
        <v>0</v>
      </c>
      <c r="K2860">
        <v>0.5</v>
      </c>
      <c r="L2860" t="s">
        <v>2</v>
      </c>
      <c r="M2860">
        <v>2</v>
      </c>
      <c r="N2860" t="s">
        <v>5452</v>
      </c>
      <c r="O2860">
        <v>1</v>
      </c>
      <c r="P2860" t="str">
        <f>D2860&amp;"-"&amp;F2860&amp;"-"&amp;G2860&amp;"-"&amp;E2860&amp;"-"&amp;H2860</f>
        <v>A2Delta-1.5-f-0-2</v>
      </c>
      <c r="Q2860" t="str">
        <f>I2860&amp;"-"&amp;K2860&amp;"-"&amp;L2860&amp;"-"&amp;J2860&amp;"-"&amp;M2860</f>
        <v>X2Pi-0.5-f-0-2</v>
      </c>
      <c r="R2860">
        <f>B2860+S2860</f>
        <v>23247.584615027998</v>
      </c>
      <c r="S2860">
        <f>_xlfn.IFNA(VLOOKUP(Q2860,'MARVEL-X'!A$2:I$1400,7,FALSE),VLOOKUP(Q2860,MARVEL!A$2:J$1522,10,FALSE))</f>
        <v>0.110615028</v>
      </c>
      <c r="T2860">
        <f>IF(P2860=P2859,R2860+T2859,R2860)</f>
        <v>371962.22768198303</v>
      </c>
      <c r="U2860">
        <f>IF(P2860=P2859,1+U2859,1)</f>
        <v>16</v>
      </c>
      <c r="V2860" t="str">
        <f t="shared" si="44"/>
        <v/>
      </c>
      <c r="W2860" t="str">
        <f>IF(V2860="","",IF(ABS(V2860-R2860)&gt;W$1,ABS(V2860-R2860),""))</f>
        <v/>
      </c>
      <c r="X2860" t="str">
        <f>Y2860&amp;"-"&amp;Z2860&amp;"-"&amp;AC2860&amp;"-"&amp;AD2860&amp;"-"&amp;AG2860</f>
        <v>1.5-f-A-0-1.5</v>
      </c>
      <c r="Y2860">
        <f>F2860</f>
        <v>1.5</v>
      </c>
      <c r="Z2860" s="2" t="str">
        <f>G2860</f>
        <v>f</v>
      </c>
      <c r="AA2860">
        <f>_xlfn.IFNA(VLOOKUP(X2860,'duo-out'!A$2:Q$5000,5,FALSE),E2860+10*(H2860-1)+1+_xlfn.IFNA(VLOOKUP(D2860,states!A$2:C$10,3,FALSE),1))</f>
        <v>51</v>
      </c>
      <c r="AB2860" t="str">
        <f>IF(V2860="","",V2860)</f>
        <v/>
      </c>
      <c r="AC2860" s="2" t="str">
        <f>_xlfn.IFNA(VLOOKUP(D2860,states!A$2:C$10,2,FALSE),"XX")</f>
        <v>A</v>
      </c>
      <c r="AD2860">
        <f>E2860</f>
        <v>0</v>
      </c>
      <c r="AE2860">
        <f>_xlfn.IFNA(VLOOKUP(D2860,states!A$2:D$10,4,FALSE),0)</f>
        <v>2</v>
      </c>
      <c r="AF2860">
        <v>0.5</v>
      </c>
      <c r="AG2860">
        <f>IF(AE2860=0,AF2860,IF(AE2860=1,IF(F2860=0.5,0.5,IF(H2860=1,0.5,1.5)),IF(F2860=0.5,0.5,IF(H2860=1,2.5,1.5))))</f>
        <v>1.5</v>
      </c>
      <c r="AH2860" s="7">
        <f>IF(AC2860="XX",0,1/C2860^(1/5)*IF(E2860=0,100,1)/(E2860+1)^(1/4))</f>
        <v>173.43279227266899</v>
      </c>
    </row>
    <row r="2861" spans="1:34">
      <c r="A2861">
        <v>5384</v>
      </c>
      <c r="B2861" s="1">
        <v>23174.481</v>
      </c>
      <c r="C2861" s="6">
        <v>0.05</v>
      </c>
      <c r="D2861" t="s">
        <v>3</v>
      </c>
      <c r="E2861">
        <v>0</v>
      </c>
      <c r="F2861">
        <v>1.5</v>
      </c>
      <c r="G2861" t="s">
        <v>2</v>
      </c>
      <c r="H2861">
        <v>2</v>
      </c>
      <c r="I2861" t="s">
        <v>0</v>
      </c>
      <c r="J2861">
        <v>0</v>
      </c>
      <c r="K2861">
        <v>2.5</v>
      </c>
      <c r="L2861" t="s">
        <v>2</v>
      </c>
      <c r="M2861">
        <v>1</v>
      </c>
      <c r="N2861" t="s">
        <v>5440</v>
      </c>
      <c r="O2861">
        <v>1</v>
      </c>
      <c r="P2861" t="str">
        <f>D2861&amp;"-"&amp;F2861&amp;"-"&amp;G2861&amp;"-"&amp;E2861&amp;"-"&amp;H2861</f>
        <v>A2Delta-1.5-f-0-2</v>
      </c>
      <c r="Q2861" t="str">
        <f>I2861&amp;"-"&amp;K2861&amp;"-"&amp;L2861&amp;"-"&amp;J2861&amp;"-"&amp;M2861</f>
        <v>X2Pi-2.5-f-0-1</v>
      </c>
      <c r="R2861">
        <f>B2861+S2861</f>
        <v>23247.630791565</v>
      </c>
      <c r="S2861">
        <f>_xlfn.IFNA(VLOOKUP(Q2861,'MARVEL-X'!A$2:I$1400,7,FALSE),VLOOKUP(Q2861,MARVEL!A$2:J$1522,10,FALSE))</f>
        <v>73.149791565000001</v>
      </c>
      <c r="T2861">
        <f>IF(P2861=P2860,R2861+T2860,R2861)</f>
        <v>395209.85847354803</v>
      </c>
      <c r="U2861">
        <f>IF(P2861=P2860,1+U2860,1)</f>
        <v>17</v>
      </c>
      <c r="V2861" t="str">
        <f t="shared" si="44"/>
        <v/>
      </c>
      <c r="W2861" t="str">
        <f>IF(V2861="","",IF(ABS(V2861-R2861)&gt;W$1,ABS(V2861-R2861),""))</f>
        <v/>
      </c>
      <c r="X2861" t="str">
        <f>Y2861&amp;"-"&amp;Z2861&amp;"-"&amp;AC2861&amp;"-"&amp;AD2861&amp;"-"&amp;AG2861</f>
        <v>1.5-f-A-0-1.5</v>
      </c>
      <c r="Y2861">
        <f>F2861</f>
        <v>1.5</v>
      </c>
      <c r="Z2861" s="2" t="str">
        <f>G2861</f>
        <v>f</v>
      </c>
      <c r="AA2861">
        <f>_xlfn.IFNA(VLOOKUP(X2861,'duo-out'!A$2:Q$5000,5,FALSE),E2861+10*(H2861-1)+1+_xlfn.IFNA(VLOOKUP(D2861,states!A$2:C$10,3,FALSE),1))</f>
        <v>51</v>
      </c>
      <c r="AB2861" t="str">
        <f>IF(V2861="","",V2861)</f>
        <v/>
      </c>
      <c r="AC2861" s="2" t="str">
        <f>_xlfn.IFNA(VLOOKUP(D2861,states!A$2:C$10,2,FALSE),"XX")</f>
        <v>A</v>
      </c>
      <c r="AD2861">
        <f>E2861</f>
        <v>0</v>
      </c>
      <c r="AE2861">
        <f>_xlfn.IFNA(VLOOKUP(D2861,states!A$2:D$10,4,FALSE),0)</f>
        <v>2</v>
      </c>
      <c r="AF2861">
        <v>0.5</v>
      </c>
      <c r="AG2861">
        <f>IF(AE2861=0,AF2861,IF(AE2861=1,IF(F2861=0.5,0.5,IF(H2861=1,0.5,1.5)),IF(F2861=0.5,0.5,IF(H2861=1,2.5,1.5))))</f>
        <v>1.5</v>
      </c>
      <c r="AH2861" s="7">
        <f>IF(AC2861="XX",0,1/C2861^(1/5)*IF(E2861=0,100,1)/(E2861+1)^(1/4))</f>
        <v>182.05642030260799</v>
      </c>
    </row>
    <row r="2862" spans="1:34">
      <c r="A2862">
        <v>5375</v>
      </c>
      <c r="B2862" s="1">
        <v>23229.746999999999</v>
      </c>
      <c r="C2862" s="6">
        <v>0.05</v>
      </c>
      <c r="D2862" t="s">
        <v>3</v>
      </c>
      <c r="E2862">
        <v>0</v>
      </c>
      <c r="F2862">
        <v>1.5</v>
      </c>
      <c r="G2862" t="s">
        <v>2</v>
      </c>
      <c r="H2862">
        <v>2</v>
      </c>
      <c r="I2862" t="s">
        <v>0</v>
      </c>
      <c r="J2862">
        <v>0</v>
      </c>
      <c r="K2862">
        <v>1.5</v>
      </c>
      <c r="L2862" t="s">
        <v>1</v>
      </c>
      <c r="M2862">
        <v>1</v>
      </c>
      <c r="N2862" t="s">
        <v>5431</v>
      </c>
      <c r="O2862">
        <v>1</v>
      </c>
      <c r="P2862" t="str">
        <f>D2862&amp;"-"&amp;F2862&amp;"-"&amp;G2862&amp;"-"&amp;E2862&amp;"-"&amp;H2862</f>
        <v>A2Delta-1.5-f-0-2</v>
      </c>
      <c r="Q2862" t="str">
        <f>I2862&amp;"-"&amp;K2862&amp;"-"&amp;L2862&amp;"-"&amp;J2862&amp;"-"&amp;M2862</f>
        <v>X2Pi-1.5-e-0-1</v>
      </c>
      <c r="R2862">
        <f>B2862+S2862</f>
        <v>23247.651908029999</v>
      </c>
      <c r="S2862">
        <f>_xlfn.IFNA(VLOOKUP(Q2862,'MARVEL-X'!A$2:I$1400,7,FALSE),VLOOKUP(Q2862,MARVEL!A$2:J$1522,10,FALSE))</f>
        <v>17.904908030000001</v>
      </c>
      <c r="T2862">
        <f>IF(P2862=P2861,R2862+T2861,R2862)</f>
        <v>418457.510381578</v>
      </c>
      <c r="U2862">
        <f>IF(P2862=P2861,1+U2861,1)</f>
        <v>18</v>
      </c>
      <c r="V2862" t="str">
        <f t="shared" si="44"/>
        <v/>
      </c>
      <c r="W2862" t="str">
        <f>IF(V2862="","",IF(ABS(V2862-R2862)&gt;W$1,ABS(V2862-R2862),""))</f>
        <v/>
      </c>
      <c r="X2862" t="str">
        <f>Y2862&amp;"-"&amp;Z2862&amp;"-"&amp;AC2862&amp;"-"&amp;AD2862&amp;"-"&amp;AG2862</f>
        <v>1.5-f-A-0-1.5</v>
      </c>
      <c r="Y2862">
        <f>F2862</f>
        <v>1.5</v>
      </c>
      <c r="Z2862" s="2" t="str">
        <f>G2862</f>
        <v>f</v>
      </c>
      <c r="AA2862">
        <f>_xlfn.IFNA(VLOOKUP(X2862,'duo-out'!A$2:Q$5000,5,FALSE),E2862+10*(H2862-1)+1+_xlfn.IFNA(VLOOKUP(D2862,states!A$2:C$10,3,FALSE),1))</f>
        <v>51</v>
      </c>
      <c r="AB2862" t="str">
        <f>IF(V2862="","",V2862)</f>
        <v/>
      </c>
      <c r="AC2862" s="2" t="str">
        <f>_xlfn.IFNA(VLOOKUP(D2862,states!A$2:C$10,2,FALSE),"XX")</f>
        <v>A</v>
      </c>
      <c r="AD2862">
        <f>E2862</f>
        <v>0</v>
      </c>
      <c r="AE2862">
        <f>_xlfn.IFNA(VLOOKUP(D2862,states!A$2:D$10,4,FALSE),0)</f>
        <v>2</v>
      </c>
      <c r="AF2862">
        <v>0.5</v>
      </c>
      <c r="AG2862">
        <f>IF(AE2862=0,AF2862,IF(AE2862=1,IF(F2862=0.5,0.5,IF(H2862=1,0.5,1.5)),IF(F2862=0.5,0.5,IF(H2862=1,2.5,1.5))))</f>
        <v>1.5</v>
      </c>
      <c r="AH2862" s="7">
        <f>IF(AC2862="XX",0,1/C2862^(1/5)*IF(E2862=0,100,1)/(E2862+1)^(1/4))</f>
        <v>182.05642030260799</v>
      </c>
    </row>
    <row r="2863" spans="1:34">
      <c r="A2863">
        <v>4192</v>
      </c>
      <c r="B2863" s="1">
        <v>23093.949199999999</v>
      </c>
      <c r="C2863" s="6">
        <v>1E-3</v>
      </c>
      <c r="D2863" t="s">
        <v>3</v>
      </c>
      <c r="E2863">
        <v>0</v>
      </c>
      <c r="F2863">
        <v>1.5</v>
      </c>
      <c r="G2863" t="s">
        <v>2</v>
      </c>
      <c r="H2863">
        <v>2</v>
      </c>
      <c r="I2863" t="s">
        <v>0</v>
      </c>
      <c r="J2863">
        <v>0</v>
      </c>
      <c r="K2863">
        <v>2.5</v>
      </c>
      <c r="L2863" t="s">
        <v>2</v>
      </c>
      <c r="M2863">
        <v>2</v>
      </c>
      <c r="N2863" t="s">
        <v>4248</v>
      </c>
      <c r="O2863">
        <v>1</v>
      </c>
      <c r="P2863" t="str">
        <f>D2863&amp;"-"&amp;F2863&amp;"-"&amp;G2863&amp;"-"&amp;E2863&amp;"-"&amp;H2863</f>
        <v>A2Delta-1.5-f-0-2</v>
      </c>
      <c r="Q2863" t="str">
        <f>I2863&amp;"-"&amp;K2863&amp;"-"&amp;L2863&amp;"-"&amp;J2863&amp;"-"&amp;M2863</f>
        <v>X2Pi-2.5-f-0-2</v>
      </c>
      <c r="R2863">
        <f>B2863+S2863</f>
        <v>23247.636932624999</v>
      </c>
      <c r="S2863">
        <f>_xlfn.IFNA(VLOOKUP(Q2863,'MARVEL-X'!A$2:I$1400,7,FALSE),VLOOKUP(Q2863,MARVEL!A$2:J$1522,10,FALSE))</f>
        <v>153.687732625</v>
      </c>
      <c r="T2863">
        <f>IF(P2863=P2862,R2863+T2862,R2863)</f>
        <v>441705.14731420297</v>
      </c>
      <c r="U2863">
        <f>IF(P2863=P2862,1+U2862,1)</f>
        <v>19</v>
      </c>
      <c r="V2863" t="str">
        <f t="shared" si="44"/>
        <v/>
      </c>
      <c r="W2863" t="str">
        <f>IF(V2863="","",IF(ABS(V2863-R2863)&gt;W$1,ABS(V2863-R2863),""))</f>
        <v/>
      </c>
      <c r="X2863" t="str">
        <f>Y2863&amp;"-"&amp;Z2863&amp;"-"&amp;AC2863&amp;"-"&amp;AD2863&amp;"-"&amp;AG2863</f>
        <v>1.5-f-A-0-1.5</v>
      </c>
      <c r="Y2863">
        <f>F2863</f>
        <v>1.5</v>
      </c>
      <c r="Z2863" s="2" t="str">
        <f>G2863</f>
        <v>f</v>
      </c>
      <c r="AA2863">
        <f>_xlfn.IFNA(VLOOKUP(X2863,'duo-out'!A$2:Q$5000,5,FALSE),E2863+10*(H2863-1)+1+_xlfn.IFNA(VLOOKUP(D2863,states!A$2:C$10,3,FALSE),1))</f>
        <v>51</v>
      </c>
      <c r="AB2863" t="str">
        <f>IF(V2863="","",V2863)</f>
        <v/>
      </c>
      <c r="AC2863" s="2" t="str">
        <f>_xlfn.IFNA(VLOOKUP(D2863,states!A$2:C$10,2,FALSE),"XX")</f>
        <v>A</v>
      </c>
      <c r="AD2863">
        <f>E2863</f>
        <v>0</v>
      </c>
      <c r="AE2863">
        <f>_xlfn.IFNA(VLOOKUP(D2863,states!A$2:D$10,4,FALSE),0)</f>
        <v>2</v>
      </c>
      <c r="AF2863">
        <v>0.5</v>
      </c>
      <c r="AG2863">
        <f>IF(AE2863=0,AF2863,IF(AE2863=1,IF(F2863=0.5,0.5,IF(H2863=1,0.5,1.5)),IF(F2863=0.5,0.5,IF(H2863=1,2.5,1.5))))</f>
        <v>1.5</v>
      </c>
      <c r="AH2863" s="7">
        <f>IF(AC2863="XX",0,1/C2863^(1/5)*IF(E2863=0,100,1)/(E2863+1)^(1/4))</f>
        <v>398.10717055349727</v>
      </c>
    </row>
    <row r="2864" spans="1:34">
      <c r="A2864">
        <v>4178</v>
      </c>
      <c r="B2864" s="1">
        <v>23174.486799999999</v>
      </c>
      <c r="C2864" s="6">
        <v>4.8999999999999998E-3</v>
      </c>
      <c r="D2864" t="s">
        <v>3</v>
      </c>
      <c r="E2864">
        <v>0</v>
      </c>
      <c r="F2864">
        <v>1.5</v>
      </c>
      <c r="G2864" t="s">
        <v>2</v>
      </c>
      <c r="H2864">
        <v>2</v>
      </c>
      <c r="I2864" t="s">
        <v>0</v>
      </c>
      <c r="J2864">
        <v>0</v>
      </c>
      <c r="K2864">
        <v>2.5</v>
      </c>
      <c r="L2864" t="s">
        <v>2</v>
      </c>
      <c r="M2864">
        <v>1</v>
      </c>
      <c r="N2864" t="s">
        <v>4234</v>
      </c>
      <c r="O2864">
        <v>1</v>
      </c>
      <c r="P2864" t="str">
        <f>D2864&amp;"-"&amp;F2864&amp;"-"&amp;G2864&amp;"-"&amp;E2864&amp;"-"&amp;H2864</f>
        <v>A2Delta-1.5-f-0-2</v>
      </c>
      <c r="Q2864" t="str">
        <f>I2864&amp;"-"&amp;K2864&amp;"-"&amp;L2864&amp;"-"&amp;J2864&amp;"-"&amp;M2864</f>
        <v>X2Pi-2.5-f-0-1</v>
      </c>
      <c r="R2864">
        <f>B2864+S2864</f>
        <v>23247.636591564999</v>
      </c>
      <c r="S2864">
        <f>_xlfn.IFNA(VLOOKUP(Q2864,'MARVEL-X'!A$2:I$1400,7,FALSE),VLOOKUP(Q2864,MARVEL!A$2:J$1522,10,FALSE))</f>
        <v>73.149791565000001</v>
      </c>
      <c r="T2864">
        <f>IF(P2864=P2863,R2864+T2863,R2864)</f>
        <v>464952.78390576795</v>
      </c>
      <c r="U2864">
        <f>IF(P2864=P2863,1+U2863,1)</f>
        <v>20</v>
      </c>
      <c r="V2864" t="str">
        <f t="shared" si="44"/>
        <v/>
      </c>
      <c r="W2864" t="str">
        <f>IF(V2864="","",IF(ABS(V2864-R2864)&gt;W$1,ABS(V2864-R2864),""))</f>
        <v/>
      </c>
      <c r="X2864" t="str">
        <f>Y2864&amp;"-"&amp;Z2864&amp;"-"&amp;AC2864&amp;"-"&amp;AD2864&amp;"-"&amp;AG2864</f>
        <v>1.5-f-A-0-1.5</v>
      </c>
      <c r="Y2864">
        <f>F2864</f>
        <v>1.5</v>
      </c>
      <c r="Z2864" s="2" t="str">
        <f>G2864</f>
        <v>f</v>
      </c>
      <c r="AA2864">
        <f>_xlfn.IFNA(VLOOKUP(X2864,'duo-out'!A$2:Q$5000,5,FALSE),E2864+10*(H2864-1)+1+_xlfn.IFNA(VLOOKUP(D2864,states!A$2:C$10,3,FALSE),1))</f>
        <v>51</v>
      </c>
      <c r="AB2864" t="str">
        <f>IF(V2864="","",V2864)</f>
        <v/>
      </c>
      <c r="AC2864" s="2" t="str">
        <f>_xlfn.IFNA(VLOOKUP(D2864,states!A$2:C$10,2,FALSE),"XX")</f>
        <v>A</v>
      </c>
      <c r="AD2864">
        <f>E2864</f>
        <v>0</v>
      </c>
      <c r="AE2864">
        <f>_xlfn.IFNA(VLOOKUP(D2864,states!A$2:D$10,4,FALSE),0)</f>
        <v>2</v>
      </c>
      <c r="AF2864">
        <v>0.5</v>
      </c>
      <c r="AG2864">
        <f>IF(AE2864=0,AF2864,IF(AE2864=1,IF(F2864=0.5,0.5,IF(H2864=1,0.5,1.5)),IF(F2864=0.5,0.5,IF(H2864=1,2.5,1.5))))</f>
        <v>1.5</v>
      </c>
      <c r="AH2864" s="7">
        <f>IF(AC2864="XX",0,1/C2864^(1/5)*IF(E2864=0,100,1)/(E2864+1)^(1/4))</f>
        <v>289.70819746309172</v>
      </c>
    </row>
    <row r="2865" spans="1:34">
      <c r="A2865">
        <v>4147</v>
      </c>
      <c r="B2865" s="1">
        <v>23180.7045</v>
      </c>
      <c r="C2865" s="6">
        <v>7.0000000000000001E-3</v>
      </c>
      <c r="D2865" t="s">
        <v>3</v>
      </c>
      <c r="E2865">
        <v>0</v>
      </c>
      <c r="F2865">
        <v>1.5</v>
      </c>
      <c r="G2865" t="s">
        <v>2</v>
      </c>
      <c r="H2865">
        <v>2</v>
      </c>
      <c r="I2865" t="s">
        <v>0</v>
      </c>
      <c r="J2865">
        <v>0</v>
      </c>
      <c r="K2865">
        <v>1.5</v>
      </c>
      <c r="L2865" t="s">
        <v>1</v>
      </c>
      <c r="M2865">
        <v>2</v>
      </c>
      <c r="N2865" t="s">
        <v>4203</v>
      </c>
      <c r="O2865">
        <v>1</v>
      </c>
      <c r="P2865" t="str">
        <f>D2865&amp;"-"&amp;F2865&amp;"-"&amp;G2865&amp;"-"&amp;E2865&amp;"-"&amp;H2865</f>
        <v>A2Delta-1.5-f-0-2</v>
      </c>
      <c r="Q2865" t="str">
        <f>I2865&amp;"-"&amp;K2865&amp;"-"&amp;L2865&amp;"-"&amp;J2865&amp;"-"&amp;M2865</f>
        <v>X2Pi-1.5-e-0-2</v>
      </c>
      <c r="R2865">
        <f>B2865+S2865</f>
        <v>23247.643829396999</v>
      </c>
      <c r="S2865">
        <f>_xlfn.IFNA(VLOOKUP(Q2865,'MARVEL-X'!A$2:I$1400,7,FALSE),VLOOKUP(Q2865,MARVEL!A$2:J$1522,10,FALSE))</f>
        <v>66.939329396999995</v>
      </c>
      <c r="T2865">
        <f>IF(P2865=P2864,R2865+T2864,R2865)</f>
        <v>488200.42773516494</v>
      </c>
      <c r="U2865">
        <f>IF(P2865=P2864,1+U2864,1)</f>
        <v>21</v>
      </c>
      <c r="V2865" t="str">
        <f t="shared" si="44"/>
        <v/>
      </c>
      <c r="W2865" t="str">
        <f>IF(V2865="","",IF(ABS(V2865-R2865)&gt;W$1,ABS(V2865-R2865),""))</f>
        <v/>
      </c>
      <c r="X2865" t="str">
        <f>Y2865&amp;"-"&amp;Z2865&amp;"-"&amp;AC2865&amp;"-"&amp;AD2865&amp;"-"&amp;AG2865</f>
        <v>1.5-f-A-0-1.5</v>
      </c>
      <c r="Y2865">
        <f>F2865</f>
        <v>1.5</v>
      </c>
      <c r="Z2865" s="2" t="str">
        <f>G2865</f>
        <v>f</v>
      </c>
      <c r="AA2865">
        <f>_xlfn.IFNA(VLOOKUP(X2865,'duo-out'!A$2:Q$5000,5,FALSE),E2865+10*(H2865-1)+1+_xlfn.IFNA(VLOOKUP(D2865,states!A$2:C$10,3,FALSE),1))</f>
        <v>51</v>
      </c>
      <c r="AB2865" t="str">
        <f>IF(V2865="","",V2865)</f>
        <v/>
      </c>
      <c r="AC2865" s="2" t="str">
        <f>_xlfn.IFNA(VLOOKUP(D2865,states!A$2:C$10,2,FALSE),"XX")</f>
        <v>A</v>
      </c>
      <c r="AD2865">
        <f>E2865</f>
        <v>0</v>
      </c>
      <c r="AE2865">
        <f>_xlfn.IFNA(VLOOKUP(D2865,states!A$2:D$10,4,FALSE),0)</f>
        <v>2</v>
      </c>
      <c r="AF2865">
        <v>0.5</v>
      </c>
      <c r="AG2865">
        <f>IF(AE2865=0,AF2865,IF(AE2865=1,IF(F2865=0.5,0.5,IF(H2865=1,0.5,1.5)),IF(F2865=0.5,0.5,IF(H2865=1,2.5,1.5))))</f>
        <v>1.5</v>
      </c>
      <c r="AH2865" s="7">
        <f>IF(AC2865="XX",0,1/C2865^(1/5)*IF(E2865=0,100,1)/(E2865+1)^(1/4))</f>
        <v>269.76176347003633</v>
      </c>
    </row>
    <row r="2866" spans="1:34">
      <c r="A2866">
        <v>844</v>
      </c>
      <c r="B2866" s="1">
        <v>23093.98</v>
      </c>
      <c r="C2866" s="6">
        <v>0.05</v>
      </c>
      <c r="D2866" t="s">
        <v>3</v>
      </c>
      <c r="E2866">
        <v>0</v>
      </c>
      <c r="F2866">
        <v>1.5</v>
      </c>
      <c r="G2866" t="s">
        <v>2</v>
      </c>
      <c r="H2866">
        <v>2</v>
      </c>
      <c r="I2866" t="s">
        <v>0</v>
      </c>
      <c r="J2866">
        <v>0</v>
      </c>
      <c r="K2866">
        <v>2.5</v>
      </c>
      <c r="L2866" t="s">
        <v>2</v>
      </c>
      <c r="M2866">
        <v>2</v>
      </c>
      <c r="N2866" t="s">
        <v>900</v>
      </c>
      <c r="O2866">
        <v>1</v>
      </c>
      <c r="P2866" t="str">
        <f>D2866&amp;"-"&amp;F2866&amp;"-"&amp;G2866&amp;"-"&amp;E2866&amp;"-"&amp;H2866</f>
        <v>A2Delta-1.5-f-0-2</v>
      </c>
      <c r="Q2866" t="str">
        <f>I2866&amp;"-"&amp;K2866&amp;"-"&amp;L2866&amp;"-"&amp;J2866&amp;"-"&amp;M2866</f>
        <v>X2Pi-2.5-f-0-2</v>
      </c>
      <c r="R2866">
        <f>B2866+S2866</f>
        <v>23247.667732624999</v>
      </c>
      <c r="S2866">
        <f>_xlfn.IFNA(VLOOKUP(Q2866,'MARVEL-X'!A$2:I$1400,7,FALSE),VLOOKUP(Q2866,MARVEL!A$2:J$1522,10,FALSE))</f>
        <v>153.687732625</v>
      </c>
      <c r="T2866">
        <f>IF(P2866=P2865,R2866+T2865,R2866)</f>
        <v>511448.09546778991</v>
      </c>
      <c r="U2866">
        <f>IF(P2866=P2865,1+U2865,1)</f>
        <v>22</v>
      </c>
      <c r="V2866" t="str">
        <f t="shared" si="44"/>
        <v/>
      </c>
      <c r="W2866" t="str">
        <f>IF(V2866="","",IF(ABS(V2866-R2866)&gt;W$1,ABS(V2866-R2866),""))</f>
        <v/>
      </c>
      <c r="X2866" t="str">
        <f>Y2866&amp;"-"&amp;Z2866&amp;"-"&amp;AC2866&amp;"-"&amp;AD2866&amp;"-"&amp;AG2866</f>
        <v>1.5-f-A-0-1.5</v>
      </c>
      <c r="Y2866">
        <f>F2866</f>
        <v>1.5</v>
      </c>
      <c r="Z2866" s="2" t="str">
        <f>G2866</f>
        <v>f</v>
      </c>
      <c r="AA2866">
        <f>_xlfn.IFNA(VLOOKUP(X2866,'duo-out'!A$2:Q$5000,5,FALSE),E2866+10*(H2866-1)+1+_xlfn.IFNA(VLOOKUP(D2866,states!A$2:C$10,3,FALSE),1))</f>
        <v>51</v>
      </c>
      <c r="AB2866" t="str">
        <f>IF(V2866="","",V2866)</f>
        <v/>
      </c>
      <c r="AC2866" s="2" t="str">
        <f>_xlfn.IFNA(VLOOKUP(D2866,states!A$2:C$10,2,FALSE),"XX")</f>
        <v>A</v>
      </c>
      <c r="AD2866">
        <f>E2866</f>
        <v>0</v>
      </c>
      <c r="AE2866">
        <f>_xlfn.IFNA(VLOOKUP(D2866,states!A$2:D$10,4,FALSE),0)</f>
        <v>2</v>
      </c>
      <c r="AF2866">
        <v>0.5</v>
      </c>
      <c r="AG2866">
        <f>IF(AE2866=0,AF2866,IF(AE2866=1,IF(F2866=0.5,0.5,IF(H2866=1,0.5,1.5)),IF(F2866=0.5,0.5,IF(H2866=1,2.5,1.5))))</f>
        <v>1.5</v>
      </c>
      <c r="AH2866" s="7">
        <f>IF(AC2866="XX",0,1/C2866^(1/5)*IF(E2866=0,100,1)/(E2866+1)^(1/4))</f>
        <v>182.05642030260799</v>
      </c>
    </row>
    <row r="2867" spans="1:34">
      <c r="A2867">
        <v>814</v>
      </c>
      <c r="B2867" s="1">
        <v>23180.78</v>
      </c>
      <c r="C2867" s="6">
        <v>9.0209999999999999E-2</v>
      </c>
      <c r="D2867" t="s">
        <v>3</v>
      </c>
      <c r="E2867">
        <v>0</v>
      </c>
      <c r="F2867">
        <v>1.5</v>
      </c>
      <c r="G2867" t="s">
        <v>2</v>
      </c>
      <c r="H2867">
        <v>2</v>
      </c>
      <c r="I2867" t="s">
        <v>0</v>
      </c>
      <c r="J2867">
        <v>0</v>
      </c>
      <c r="K2867">
        <v>1.5</v>
      </c>
      <c r="L2867" t="s">
        <v>1</v>
      </c>
      <c r="M2867">
        <v>2</v>
      </c>
      <c r="N2867" t="s">
        <v>870</v>
      </c>
      <c r="O2867">
        <v>1</v>
      </c>
      <c r="P2867" t="str">
        <f>D2867&amp;"-"&amp;F2867&amp;"-"&amp;G2867&amp;"-"&amp;E2867&amp;"-"&amp;H2867</f>
        <v>A2Delta-1.5-f-0-2</v>
      </c>
      <c r="Q2867" t="str">
        <f>I2867&amp;"-"&amp;K2867&amp;"-"&amp;L2867&amp;"-"&amp;J2867&amp;"-"&amp;M2867</f>
        <v>X2Pi-1.5-e-0-2</v>
      </c>
      <c r="R2867">
        <f>B2867+S2867</f>
        <v>23247.719329396998</v>
      </c>
      <c r="S2867">
        <f>_xlfn.IFNA(VLOOKUP(Q2867,'MARVEL-X'!A$2:I$1400,7,FALSE),VLOOKUP(Q2867,MARVEL!A$2:J$1522,10,FALSE))</f>
        <v>66.939329396999995</v>
      </c>
      <c r="T2867">
        <f>IF(P2867=P2866,R2867+T2866,R2867)</f>
        <v>534695.81479718687</v>
      </c>
      <c r="U2867">
        <f>IF(P2867=P2866,1+U2866,1)</f>
        <v>23</v>
      </c>
      <c r="V2867" t="str">
        <f t="shared" si="44"/>
        <v/>
      </c>
      <c r="W2867" t="str">
        <f>IF(V2867="","",IF(ABS(V2867-R2867)&gt;W$1,ABS(V2867-R2867),""))</f>
        <v/>
      </c>
      <c r="X2867" t="str">
        <f>Y2867&amp;"-"&amp;Z2867&amp;"-"&amp;AC2867&amp;"-"&amp;AD2867&amp;"-"&amp;AG2867</f>
        <v>1.5-f-A-0-1.5</v>
      </c>
      <c r="Y2867">
        <f>F2867</f>
        <v>1.5</v>
      </c>
      <c r="Z2867" s="2" t="str">
        <f>G2867</f>
        <v>f</v>
      </c>
      <c r="AA2867">
        <f>_xlfn.IFNA(VLOOKUP(X2867,'duo-out'!A$2:Q$5000,5,FALSE),E2867+10*(H2867-1)+1+_xlfn.IFNA(VLOOKUP(D2867,states!A$2:C$10,3,FALSE),1))</f>
        <v>51</v>
      </c>
      <c r="AB2867" t="str">
        <f>IF(V2867="","",V2867)</f>
        <v/>
      </c>
      <c r="AC2867" s="2" t="str">
        <f>_xlfn.IFNA(VLOOKUP(D2867,states!A$2:C$10,2,FALSE),"XX")</f>
        <v>A</v>
      </c>
      <c r="AD2867">
        <f>E2867</f>
        <v>0</v>
      </c>
      <c r="AE2867">
        <f>_xlfn.IFNA(VLOOKUP(D2867,states!A$2:D$10,4,FALSE),0)</f>
        <v>2</v>
      </c>
      <c r="AF2867">
        <v>0.5</v>
      </c>
      <c r="AG2867">
        <f>IF(AE2867=0,AF2867,IF(AE2867=1,IF(F2867=0.5,0.5,IF(H2867=1,0.5,1.5)),IF(F2867=0.5,0.5,IF(H2867=1,2.5,1.5))))</f>
        <v>1.5</v>
      </c>
      <c r="AH2867" s="7">
        <f>IF(AC2867="XX",0,1/C2867^(1/5)*IF(E2867=0,100,1)/(E2867+1)^(1/4))</f>
        <v>161.78902710036951</v>
      </c>
    </row>
    <row r="2868" spans="1:34">
      <c r="A2868">
        <v>728</v>
      </c>
      <c r="B2868" s="1">
        <v>23247.54</v>
      </c>
      <c r="C2868" s="6">
        <v>0.05</v>
      </c>
      <c r="D2868" t="s">
        <v>3</v>
      </c>
      <c r="E2868">
        <v>0</v>
      </c>
      <c r="F2868">
        <v>1.5</v>
      </c>
      <c r="G2868" t="s">
        <v>2</v>
      </c>
      <c r="H2868">
        <v>2</v>
      </c>
      <c r="I2868" t="s">
        <v>0</v>
      </c>
      <c r="J2868">
        <v>0</v>
      </c>
      <c r="K2868">
        <v>0.5</v>
      </c>
      <c r="L2868" t="s">
        <v>2</v>
      </c>
      <c r="M2868">
        <v>2</v>
      </c>
      <c r="N2868" t="s">
        <v>784</v>
      </c>
      <c r="O2868">
        <v>1</v>
      </c>
      <c r="P2868" t="str">
        <f>D2868&amp;"-"&amp;F2868&amp;"-"&amp;G2868&amp;"-"&amp;E2868&amp;"-"&amp;H2868</f>
        <v>A2Delta-1.5-f-0-2</v>
      </c>
      <c r="Q2868" t="str">
        <f>I2868&amp;"-"&amp;K2868&amp;"-"&amp;L2868&amp;"-"&amp;J2868&amp;"-"&amp;M2868</f>
        <v>X2Pi-0.5-f-0-2</v>
      </c>
      <c r="R2868">
        <f>B2868+S2868</f>
        <v>23247.650615028</v>
      </c>
      <c r="S2868">
        <f>_xlfn.IFNA(VLOOKUP(Q2868,'MARVEL-X'!A$2:I$1400,7,FALSE),VLOOKUP(Q2868,MARVEL!A$2:J$1522,10,FALSE))</f>
        <v>0.110615028</v>
      </c>
      <c r="T2868">
        <f>IF(P2868=P2867,R2868+T2867,R2868)</f>
        <v>557943.46541221486</v>
      </c>
      <c r="U2868">
        <f>IF(P2868=P2867,1+U2867,1)</f>
        <v>24</v>
      </c>
      <c r="V2868" t="str">
        <f t="shared" si="44"/>
        <v/>
      </c>
      <c r="W2868" t="str">
        <f>IF(V2868="","",IF(ABS(V2868-R2868)&gt;W$1,ABS(V2868-R2868),""))</f>
        <v/>
      </c>
      <c r="X2868" t="str">
        <f>Y2868&amp;"-"&amp;Z2868&amp;"-"&amp;AC2868&amp;"-"&amp;AD2868&amp;"-"&amp;AG2868</f>
        <v>1.5-f-A-0-1.5</v>
      </c>
      <c r="Y2868">
        <f>F2868</f>
        <v>1.5</v>
      </c>
      <c r="Z2868" s="2" t="str">
        <f>G2868</f>
        <v>f</v>
      </c>
      <c r="AA2868">
        <f>_xlfn.IFNA(VLOOKUP(X2868,'duo-out'!A$2:Q$5000,5,FALSE),E2868+10*(H2868-1)+1+_xlfn.IFNA(VLOOKUP(D2868,states!A$2:C$10,3,FALSE),1))</f>
        <v>51</v>
      </c>
      <c r="AB2868" t="str">
        <f>IF(V2868="","",V2868)</f>
        <v/>
      </c>
      <c r="AC2868" s="2" t="str">
        <f>_xlfn.IFNA(VLOOKUP(D2868,states!A$2:C$10,2,FALSE),"XX")</f>
        <v>A</v>
      </c>
      <c r="AD2868">
        <f>E2868</f>
        <v>0</v>
      </c>
      <c r="AE2868">
        <f>_xlfn.IFNA(VLOOKUP(D2868,states!A$2:D$10,4,FALSE),0)</f>
        <v>2</v>
      </c>
      <c r="AF2868">
        <v>0.5</v>
      </c>
      <c r="AG2868">
        <f>IF(AE2868=0,AF2868,IF(AE2868=1,IF(F2868=0.5,0.5,IF(H2868=1,0.5,1.5)),IF(F2868=0.5,0.5,IF(H2868=1,2.5,1.5))))</f>
        <v>1.5</v>
      </c>
      <c r="AH2868" s="7">
        <f>IF(AC2868="XX",0,1/C2868^(1/5)*IF(E2868=0,100,1)/(E2868+1)^(1/4))</f>
        <v>182.05642030260799</v>
      </c>
    </row>
    <row r="2869" spans="1:34">
      <c r="A2869">
        <v>726</v>
      </c>
      <c r="B2869" s="1">
        <v>23174.46</v>
      </c>
      <c r="C2869" s="6">
        <v>0.05</v>
      </c>
      <c r="D2869" t="s">
        <v>3</v>
      </c>
      <c r="E2869">
        <v>0</v>
      </c>
      <c r="F2869">
        <v>1.5</v>
      </c>
      <c r="G2869" t="s">
        <v>2</v>
      </c>
      <c r="H2869">
        <v>2</v>
      </c>
      <c r="I2869" t="s">
        <v>0</v>
      </c>
      <c r="J2869">
        <v>0</v>
      </c>
      <c r="K2869">
        <v>2.5</v>
      </c>
      <c r="L2869" t="s">
        <v>2</v>
      </c>
      <c r="M2869">
        <v>1</v>
      </c>
      <c r="N2869" t="s">
        <v>782</v>
      </c>
      <c r="O2869">
        <v>1</v>
      </c>
      <c r="P2869" t="str">
        <f>D2869&amp;"-"&amp;F2869&amp;"-"&amp;G2869&amp;"-"&amp;E2869&amp;"-"&amp;H2869</f>
        <v>A2Delta-1.5-f-0-2</v>
      </c>
      <c r="Q2869" t="str">
        <f>I2869&amp;"-"&amp;K2869&amp;"-"&amp;L2869&amp;"-"&amp;J2869&amp;"-"&amp;M2869</f>
        <v>X2Pi-2.5-f-0-1</v>
      </c>
      <c r="R2869">
        <f>B2869+S2869</f>
        <v>23247.609791564999</v>
      </c>
      <c r="S2869">
        <f>_xlfn.IFNA(VLOOKUP(Q2869,'MARVEL-X'!A$2:I$1400,7,FALSE),VLOOKUP(Q2869,MARVEL!A$2:J$1522,10,FALSE))</f>
        <v>73.149791565000001</v>
      </c>
      <c r="T2869">
        <f>IF(P2869=P2868,R2869+T2868,R2869)</f>
        <v>581191.07520377985</v>
      </c>
      <c r="U2869">
        <f>IF(P2869=P2868,1+U2868,1)</f>
        <v>25</v>
      </c>
      <c r="V2869" t="str">
        <f t="shared" si="44"/>
        <v/>
      </c>
      <c r="W2869" t="str">
        <f>IF(V2869="","",IF(ABS(V2869-R2869)&gt;W$1,ABS(V2869-R2869),""))</f>
        <v/>
      </c>
      <c r="X2869" t="str">
        <f>Y2869&amp;"-"&amp;Z2869&amp;"-"&amp;AC2869&amp;"-"&amp;AD2869&amp;"-"&amp;AG2869</f>
        <v>1.5-f-A-0-1.5</v>
      </c>
      <c r="Y2869">
        <f>F2869</f>
        <v>1.5</v>
      </c>
      <c r="Z2869" s="2" t="str">
        <f>G2869</f>
        <v>f</v>
      </c>
      <c r="AA2869">
        <f>_xlfn.IFNA(VLOOKUP(X2869,'duo-out'!A$2:Q$5000,5,FALSE),E2869+10*(H2869-1)+1+_xlfn.IFNA(VLOOKUP(D2869,states!A$2:C$10,3,FALSE),1))</f>
        <v>51</v>
      </c>
      <c r="AB2869" t="str">
        <f>IF(V2869="","",V2869)</f>
        <v/>
      </c>
      <c r="AC2869" s="2" t="str">
        <f>_xlfn.IFNA(VLOOKUP(D2869,states!A$2:C$10,2,FALSE),"XX")</f>
        <v>A</v>
      </c>
      <c r="AD2869">
        <f>E2869</f>
        <v>0</v>
      </c>
      <c r="AE2869">
        <f>_xlfn.IFNA(VLOOKUP(D2869,states!A$2:D$10,4,FALSE),0)</f>
        <v>2</v>
      </c>
      <c r="AF2869">
        <v>0.5</v>
      </c>
      <c r="AG2869">
        <f>IF(AE2869=0,AF2869,IF(AE2869=1,IF(F2869=0.5,0.5,IF(H2869=1,0.5,1.5)),IF(F2869=0.5,0.5,IF(H2869=1,2.5,1.5))))</f>
        <v>1.5</v>
      </c>
      <c r="AH2869" s="7">
        <f>IF(AC2869="XX",0,1/C2869^(1/5)*IF(E2869=0,100,1)/(E2869+1)^(1/4))</f>
        <v>182.05642030260799</v>
      </c>
    </row>
    <row r="2870" spans="1:34">
      <c r="A2870">
        <v>722</v>
      </c>
      <c r="B2870" s="1">
        <v>23229.71</v>
      </c>
      <c r="C2870" s="6">
        <v>0.05</v>
      </c>
      <c r="D2870" t="s">
        <v>3</v>
      </c>
      <c r="E2870">
        <v>0</v>
      </c>
      <c r="F2870">
        <v>1.5</v>
      </c>
      <c r="G2870" t="s">
        <v>2</v>
      </c>
      <c r="H2870">
        <v>2</v>
      </c>
      <c r="I2870" t="s">
        <v>0</v>
      </c>
      <c r="J2870">
        <v>0</v>
      </c>
      <c r="K2870">
        <v>1.5</v>
      </c>
      <c r="L2870" t="s">
        <v>1</v>
      </c>
      <c r="M2870">
        <v>1</v>
      </c>
      <c r="N2870" t="s">
        <v>778</v>
      </c>
      <c r="O2870">
        <v>1</v>
      </c>
      <c r="P2870" t="str">
        <f>D2870&amp;"-"&amp;F2870&amp;"-"&amp;G2870&amp;"-"&amp;E2870&amp;"-"&amp;H2870</f>
        <v>A2Delta-1.5-f-0-2</v>
      </c>
      <c r="Q2870" t="str">
        <f>I2870&amp;"-"&amp;K2870&amp;"-"&amp;L2870&amp;"-"&amp;J2870&amp;"-"&amp;M2870</f>
        <v>X2Pi-1.5-e-0-1</v>
      </c>
      <c r="R2870">
        <f>B2870+S2870</f>
        <v>23247.614908029998</v>
      </c>
      <c r="S2870">
        <f>_xlfn.IFNA(VLOOKUP(Q2870,'MARVEL-X'!A$2:I$1400,7,FALSE),VLOOKUP(Q2870,MARVEL!A$2:J$1522,10,FALSE))</f>
        <v>17.904908030000001</v>
      </c>
      <c r="T2870">
        <f>IF(P2870=P2869,R2870+T2869,R2870)</f>
        <v>604438.69011180988</v>
      </c>
      <c r="U2870">
        <f>IF(P2870=P2869,1+U2869,1)</f>
        <v>26</v>
      </c>
      <c r="V2870">
        <f t="shared" si="44"/>
        <v>23247.641927377303</v>
      </c>
      <c r="W2870" t="str">
        <f>IF(V2870="","",IF(ABS(V2870-R2870)&gt;W$1,ABS(V2870-R2870),""))</f>
        <v/>
      </c>
      <c r="X2870" t="str">
        <f>Y2870&amp;"-"&amp;Z2870&amp;"-"&amp;AC2870&amp;"-"&amp;AD2870&amp;"-"&amp;AG2870</f>
        <v>1.5-f-A-0-1.5</v>
      </c>
      <c r="Y2870">
        <f>F2870</f>
        <v>1.5</v>
      </c>
      <c r="Z2870" s="2" t="str">
        <f>G2870</f>
        <v>f</v>
      </c>
      <c r="AA2870">
        <f>_xlfn.IFNA(VLOOKUP(X2870,'duo-out'!A$2:Q$5000,5,FALSE),E2870+10*(H2870-1)+1+_xlfn.IFNA(VLOOKUP(D2870,states!A$2:C$10,3,FALSE),1))</f>
        <v>51</v>
      </c>
      <c r="AB2870">
        <f>IF(V2870="","",V2870)</f>
        <v>23247.641927377303</v>
      </c>
      <c r="AC2870" s="2" t="str">
        <f>_xlfn.IFNA(VLOOKUP(D2870,states!A$2:C$10,2,FALSE),"XX")</f>
        <v>A</v>
      </c>
      <c r="AD2870">
        <f>E2870</f>
        <v>0</v>
      </c>
      <c r="AE2870">
        <f>_xlfn.IFNA(VLOOKUP(D2870,states!A$2:D$10,4,FALSE),0)</f>
        <v>2</v>
      </c>
      <c r="AF2870">
        <v>0.5</v>
      </c>
      <c r="AG2870">
        <f>IF(AE2870=0,AF2870,IF(AE2870=1,IF(F2870=0.5,0.5,IF(H2870=1,0.5,1.5)),IF(F2870=0.5,0.5,IF(H2870=1,2.5,1.5))))</f>
        <v>1.5</v>
      </c>
      <c r="AH2870" s="7">
        <f>IF(AC2870="XX",0,1/C2870^(1/5)*IF(E2870=0,100,1)/(E2870+1)^(1/4))</f>
        <v>182.05642030260799</v>
      </c>
    </row>
    <row r="2871" spans="1:34">
      <c r="A2871">
        <v>44</v>
      </c>
      <c r="B2871" s="1">
        <v>20445.139899999998</v>
      </c>
      <c r="C2871" s="6">
        <v>5.0000000000000001E-3</v>
      </c>
      <c r="D2871" t="s">
        <v>3</v>
      </c>
      <c r="E2871">
        <v>1</v>
      </c>
      <c r="F2871">
        <v>1.5</v>
      </c>
      <c r="G2871" t="s">
        <v>2</v>
      </c>
      <c r="H2871">
        <v>1</v>
      </c>
      <c r="I2871" t="s">
        <v>0</v>
      </c>
      <c r="J2871">
        <v>2</v>
      </c>
      <c r="K2871">
        <v>2.5</v>
      </c>
      <c r="L2871" t="s">
        <v>2</v>
      </c>
      <c r="M2871">
        <v>2</v>
      </c>
      <c r="N2871" t="s">
        <v>99</v>
      </c>
      <c r="O2871">
        <v>-1</v>
      </c>
      <c r="P2871" t="str">
        <f>D2871&amp;"-"&amp;F2871&amp;"-"&amp;G2871&amp;"-"&amp;E2871&amp;"-"&amp;H2871</f>
        <v>A2Delta-1.5-f-1-1</v>
      </c>
      <c r="Q2871" t="str">
        <f>I2871&amp;"-"&amp;K2871&amp;"-"&amp;L2871&amp;"-"&amp;J2871&amp;"-"&amp;M2871</f>
        <v>X2Pi-2.5-f-2-2</v>
      </c>
      <c r="R2871">
        <f>B2871+S2871</f>
        <v>25926.233885802998</v>
      </c>
      <c r="S2871">
        <f>_xlfn.IFNA(VLOOKUP(Q2871,'MARVEL-X'!A$2:I$1400,7,FALSE),VLOOKUP(Q2871,MARVEL!A$2:J$1522,10,FALSE))</f>
        <v>5481.0939858029997</v>
      </c>
      <c r="T2871">
        <f>IF(P2871=P2870,R2871+T2870,R2871)</f>
        <v>25926.233885802998</v>
      </c>
      <c r="U2871">
        <f>IF(P2871=P2870,1+U2870,1)</f>
        <v>1</v>
      </c>
      <c r="V2871">
        <f t="shared" si="44"/>
        <v>25926.233885802998</v>
      </c>
      <c r="W2871" t="str">
        <f>IF(V2871="","",IF(ABS(V2871-R2871)&gt;W$1,ABS(V2871-R2871),""))</f>
        <v/>
      </c>
      <c r="X2871" t="str">
        <f>Y2871&amp;"-"&amp;Z2871&amp;"-"&amp;AC2871&amp;"-"&amp;AD2871&amp;"-"&amp;AG2871</f>
        <v>1.5-f-A-1-2.5</v>
      </c>
      <c r="Y2871">
        <f>F2871</f>
        <v>1.5</v>
      </c>
      <c r="Z2871" s="2" t="str">
        <f>G2871</f>
        <v>f</v>
      </c>
      <c r="AA2871">
        <f>_xlfn.IFNA(VLOOKUP(X2871,'duo-out'!A$2:Q$5000,5,FALSE),E2871+10*(H2871-1)+1+_xlfn.IFNA(VLOOKUP(D2871,states!A$2:C$10,3,FALSE),1))</f>
        <v>252</v>
      </c>
      <c r="AB2871">
        <f>IF(V2871="","",V2871)</f>
        <v>25926.233885802998</v>
      </c>
      <c r="AC2871" s="2" t="str">
        <f>_xlfn.IFNA(VLOOKUP(D2871,states!A$2:C$10,2,FALSE),"XX")</f>
        <v>A</v>
      </c>
      <c r="AD2871">
        <f>E2871</f>
        <v>1</v>
      </c>
      <c r="AE2871">
        <f>_xlfn.IFNA(VLOOKUP(D2871,states!A$2:D$10,4,FALSE),0)</f>
        <v>2</v>
      </c>
      <c r="AF2871">
        <v>0.5</v>
      </c>
      <c r="AG2871">
        <f>IF(AE2871=0,AF2871,IF(AE2871=1,IF(F2871=0.5,0.5,IF(H2871=1,0.5,1.5)),IF(F2871=0.5,0.5,IF(H2871=1,2.5,1.5))))</f>
        <v>2.5</v>
      </c>
      <c r="AH2871" s="7">
        <f>IF(AC2871="XX",0,1/C2871^(1/5)*IF(E2871=0,100,1)/(E2871+1)^(1/4))</f>
        <v>2.4263223583284943</v>
      </c>
    </row>
    <row r="2872" spans="1:34">
      <c r="A2872">
        <v>4063</v>
      </c>
      <c r="B2872" s="1">
        <v>20583.0717</v>
      </c>
      <c r="C2872" s="6">
        <v>1.2120000000000001E-2</v>
      </c>
      <c r="D2872" t="s">
        <v>3</v>
      </c>
      <c r="E2872">
        <v>1</v>
      </c>
      <c r="F2872">
        <v>1.5</v>
      </c>
      <c r="G2872" t="s">
        <v>2</v>
      </c>
      <c r="H2872">
        <v>2</v>
      </c>
      <c r="I2872" t="s">
        <v>0</v>
      </c>
      <c r="J2872">
        <v>2</v>
      </c>
      <c r="K2872">
        <v>1.5</v>
      </c>
      <c r="L2872" t="s">
        <v>1</v>
      </c>
      <c r="M2872">
        <v>2</v>
      </c>
      <c r="N2872" t="s">
        <v>4119</v>
      </c>
      <c r="O2872">
        <v>1</v>
      </c>
      <c r="P2872" t="str">
        <f>D2872&amp;"-"&amp;F2872&amp;"-"&amp;G2872&amp;"-"&amp;E2872&amp;"-"&amp;H2872</f>
        <v>A2Delta-1.5-f-1-2</v>
      </c>
      <c r="Q2872" t="str">
        <f>I2872&amp;"-"&amp;K2872&amp;"-"&amp;L2872&amp;"-"&amp;J2872&amp;"-"&amp;M2872</f>
        <v>X2Pi-1.5-e-2-2</v>
      </c>
      <c r="R2872">
        <f>B2872+S2872</f>
        <v>25983.896259216002</v>
      </c>
      <c r="S2872">
        <f>_xlfn.IFNA(VLOOKUP(Q2872,'MARVEL-X'!A$2:I$1400,7,FALSE),VLOOKUP(Q2872,MARVEL!A$2:J$1522,10,FALSE))</f>
        <v>5400.8245592160001</v>
      </c>
      <c r="T2872">
        <f>IF(P2872=P2871,R2872+T2871,R2872)</f>
        <v>25983.896259216002</v>
      </c>
      <c r="U2872">
        <f>IF(P2872=P2871,1+U2871,1)</f>
        <v>1</v>
      </c>
      <c r="V2872" t="str">
        <f t="shared" si="44"/>
        <v/>
      </c>
      <c r="W2872" t="str">
        <f>IF(V2872="","",IF(ABS(V2872-R2872)&gt;W$1,ABS(V2872-R2872),""))</f>
        <v/>
      </c>
      <c r="X2872" t="str">
        <f>Y2872&amp;"-"&amp;Z2872&amp;"-"&amp;AC2872&amp;"-"&amp;AD2872&amp;"-"&amp;AG2872</f>
        <v>1.5-f-A-1-1.5</v>
      </c>
      <c r="Y2872">
        <f>F2872</f>
        <v>1.5</v>
      </c>
      <c r="Z2872" s="2" t="str">
        <f>G2872</f>
        <v>f</v>
      </c>
      <c r="AA2872">
        <f>_xlfn.IFNA(VLOOKUP(X2872,'duo-out'!A$2:Q$5000,5,FALSE),E2872+10*(H2872-1)+1+_xlfn.IFNA(VLOOKUP(D2872,states!A$2:C$10,3,FALSE),1))</f>
        <v>63</v>
      </c>
      <c r="AB2872" t="str">
        <f>IF(V2872="","",V2872)</f>
        <v/>
      </c>
      <c r="AC2872" s="2" t="str">
        <f>_xlfn.IFNA(VLOOKUP(D2872,states!A$2:C$10,2,FALSE),"XX")</f>
        <v>A</v>
      </c>
      <c r="AD2872">
        <f>E2872</f>
        <v>1</v>
      </c>
      <c r="AE2872">
        <f>_xlfn.IFNA(VLOOKUP(D2872,states!A$2:D$10,4,FALSE),0)</f>
        <v>2</v>
      </c>
      <c r="AF2872">
        <v>0.5</v>
      </c>
      <c r="AG2872">
        <f>IF(AE2872=0,AF2872,IF(AE2872=1,IF(F2872=0.5,0.5,IF(H2872=1,0.5,1.5)),IF(F2872=0.5,0.5,IF(H2872=1,2.5,1.5))))</f>
        <v>1.5</v>
      </c>
      <c r="AH2872" s="7">
        <f>IF(AC2872="XX",0,1/C2872^(1/5)*IF(E2872=0,100,1)/(E2872+1)^(1/4))</f>
        <v>2.0325534596976782</v>
      </c>
    </row>
    <row r="2873" spans="1:34">
      <c r="A2873">
        <v>4039</v>
      </c>
      <c r="B2873" s="1">
        <v>20646.190200000001</v>
      </c>
      <c r="C2873" s="6">
        <v>5.0000000000000001E-3</v>
      </c>
      <c r="D2873" t="s">
        <v>3</v>
      </c>
      <c r="E2873">
        <v>1</v>
      </c>
      <c r="F2873">
        <v>1.5</v>
      </c>
      <c r="G2873" t="s">
        <v>2</v>
      </c>
      <c r="H2873">
        <v>2</v>
      </c>
      <c r="I2873" t="s">
        <v>0</v>
      </c>
      <c r="J2873">
        <v>2</v>
      </c>
      <c r="K2873">
        <v>0.5</v>
      </c>
      <c r="L2873" t="s">
        <v>2</v>
      </c>
      <c r="M2873">
        <v>2</v>
      </c>
      <c r="N2873" t="s">
        <v>4095</v>
      </c>
      <c r="O2873">
        <v>1</v>
      </c>
      <c r="P2873" t="str">
        <f>D2873&amp;"-"&amp;F2873&amp;"-"&amp;G2873&amp;"-"&amp;E2873&amp;"-"&amp;H2873</f>
        <v>A2Delta-1.5-f-1-2</v>
      </c>
      <c r="Q2873" t="str">
        <f>I2873&amp;"-"&amp;K2873&amp;"-"&amp;L2873&amp;"-"&amp;J2873&amp;"-"&amp;M2873</f>
        <v>X2Pi-0.5-f-2-2</v>
      </c>
      <c r="R2873">
        <f>B2873+S2873</f>
        <v>25983.892256393003</v>
      </c>
      <c r="S2873">
        <f>_xlfn.IFNA(VLOOKUP(Q2873,'MARVEL-X'!A$2:I$1400,7,FALSE),VLOOKUP(Q2873,MARVEL!A$2:J$1522,10,FALSE))</f>
        <v>5337.702056393</v>
      </c>
      <c r="T2873">
        <f>IF(P2873=P2872,R2873+T2872,R2873)</f>
        <v>51967.788515609005</v>
      </c>
      <c r="U2873">
        <f>IF(P2873=P2872,1+U2872,1)</f>
        <v>2</v>
      </c>
      <c r="V2873" t="str">
        <f t="shared" si="44"/>
        <v/>
      </c>
      <c r="W2873" t="str">
        <f>IF(V2873="","",IF(ABS(V2873-R2873)&gt;W$1,ABS(V2873-R2873),""))</f>
        <v/>
      </c>
      <c r="X2873" t="str">
        <f>Y2873&amp;"-"&amp;Z2873&amp;"-"&amp;AC2873&amp;"-"&amp;AD2873&amp;"-"&amp;AG2873</f>
        <v>1.5-f-A-1-1.5</v>
      </c>
      <c r="Y2873">
        <f>F2873</f>
        <v>1.5</v>
      </c>
      <c r="Z2873" s="2" t="str">
        <f>G2873</f>
        <v>f</v>
      </c>
      <c r="AA2873">
        <f>_xlfn.IFNA(VLOOKUP(X2873,'duo-out'!A$2:Q$5000,5,FALSE),E2873+10*(H2873-1)+1+_xlfn.IFNA(VLOOKUP(D2873,states!A$2:C$10,3,FALSE),1))</f>
        <v>63</v>
      </c>
      <c r="AB2873" t="str">
        <f>IF(V2873="","",V2873)</f>
        <v/>
      </c>
      <c r="AC2873" s="2" t="str">
        <f>_xlfn.IFNA(VLOOKUP(D2873,states!A$2:C$10,2,FALSE),"XX")</f>
        <v>A</v>
      </c>
      <c r="AD2873">
        <f>E2873</f>
        <v>1</v>
      </c>
      <c r="AE2873">
        <f>_xlfn.IFNA(VLOOKUP(D2873,states!A$2:D$10,4,FALSE),0)</f>
        <v>2</v>
      </c>
      <c r="AF2873">
        <v>0.5</v>
      </c>
      <c r="AG2873">
        <f>IF(AE2873=0,AF2873,IF(AE2873=1,IF(F2873=0.5,0.5,IF(H2873=1,0.5,1.5)),IF(F2873=0.5,0.5,IF(H2873=1,2.5,1.5))))</f>
        <v>1.5</v>
      </c>
      <c r="AH2873" s="7">
        <f>IF(AC2873="XX",0,1/C2873^(1/5)*IF(E2873=0,100,1)/(E2873+1)^(1/4))</f>
        <v>2.4263223583284943</v>
      </c>
    </row>
    <row r="2874" spans="1:34">
      <c r="A2874">
        <v>4035</v>
      </c>
      <c r="B2874" s="1">
        <v>20628.517599999999</v>
      </c>
      <c r="C2874" s="6">
        <v>0.01</v>
      </c>
      <c r="D2874" t="s">
        <v>3</v>
      </c>
      <c r="E2874">
        <v>1</v>
      </c>
      <c r="F2874">
        <v>1.5</v>
      </c>
      <c r="G2874" t="s">
        <v>2</v>
      </c>
      <c r="H2874">
        <v>2</v>
      </c>
      <c r="I2874" t="s">
        <v>0</v>
      </c>
      <c r="J2874">
        <v>2</v>
      </c>
      <c r="K2874">
        <v>1.5</v>
      </c>
      <c r="L2874" t="s">
        <v>1</v>
      </c>
      <c r="M2874">
        <v>1</v>
      </c>
      <c r="N2874" t="s">
        <v>4091</v>
      </c>
      <c r="O2874">
        <v>1</v>
      </c>
      <c r="P2874" t="str">
        <f>D2874&amp;"-"&amp;F2874&amp;"-"&amp;G2874&amp;"-"&amp;E2874&amp;"-"&amp;H2874</f>
        <v>A2Delta-1.5-f-1-2</v>
      </c>
      <c r="Q2874" t="str">
        <f>I2874&amp;"-"&amp;K2874&amp;"-"&amp;L2874&amp;"-"&amp;J2874&amp;"-"&amp;M2874</f>
        <v>X2Pi-1.5-e-2-1</v>
      </c>
      <c r="R2874">
        <f>B2874+S2874</f>
        <v>25983.896935363999</v>
      </c>
      <c r="S2874">
        <f>_xlfn.IFNA(VLOOKUP(Q2874,'MARVEL-X'!A$2:I$1400,7,FALSE),VLOOKUP(Q2874,MARVEL!A$2:J$1522,10,FALSE))</f>
        <v>5355.3793353640003</v>
      </c>
      <c r="T2874">
        <f>IF(P2874=P2873,R2874+T2873,R2874)</f>
        <v>77951.685450973004</v>
      </c>
      <c r="U2874">
        <f>IF(P2874=P2873,1+U2873,1)</f>
        <v>3</v>
      </c>
      <c r="V2874" t="str">
        <f t="shared" si="44"/>
        <v/>
      </c>
      <c r="W2874" t="str">
        <f>IF(V2874="","",IF(ABS(V2874-R2874)&gt;W$1,ABS(V2874-R2874),""))</f>
        <v/>
      </c>
      <c r="X2874" t="str">
        <f>Y2874&amp;"-"&amp;Z2874&amp;"-"&amp;AC2874&amp;"-"&amp;AD2874&amp;"-"&amp;AG2874</f>
        <v>1.5-f-A-1-1.5</v>
      </c>
      <c r="Y2874">
        <f>F2874</f>
        <v>1.5</v>
      </c>
      <c r="Z2874" s="2" t="str">
        <f>G2874</f>
        <v>f</v>
      </c>
      <c r="AA2874">
        <f>_xlfn.IFNA(VLOOKUP(X2874,'duo-out'!A$2:Q$5000,5,FALSE),E2874+10*(H2874-1)+1+_xlfn.IFNA(VLOOKUP(D2874,states!A$2:C$10,3,FALSE),1))</f>
        <v>63</v>
      </c>
      <c r="AB2874" t="str">
        <f>IF(V2874="","",V2874)</f>
        <v/>
      </c>
      <c r="AC2874" s="2" t="str">
        <f>_xlfn.IFNA(VLOOKUP(D2874,states!A$2:C$10,2,FALSE),"XX")</f>
        <v>A</v>
      </c>
      <c r="AD2874">
        <f>E2874</f>
        <v>1</v>
      </c>
      <c r="AE2874">
        <f>_xlfn.IFNA(VLOOKUP(D2874,states!A$2:D$10,4,FALSE),0)</f>
        <v>2</v>
      </c>
      <c r="AF2874">
        <v>0.5</v>
      </c>
      <c r="AG2874">
        <f>IF(AE2874=0,AF2874,IF(AE2874=1,IF(F2874=0.5,0.5,IF(H2874=1,0.5,1.5)),IF(F2874=0.5,0.5,IF(H2874=1,2.5,1.5))))</f>
        <v>1.5</v>
      </c>
      <c r="AH2874" s="7">
        <f>IF(AC2874="XX",0,1/C2874^(1/5)*IF(E2874=0,100,1)/(E2874+1)^(1/4))</f>
        <v>2.1122362957808511</v>
      </c>
    </row>
    <row r="2875" spans="1:34">
      <c r="A2875">
        <v>3619</v>
      </c>
      <c r="B2875" s="1">
        <v>23103.503000000001</v>
      </c>
      <c r="C2875" s="6">
        <v>5.0000000000000001E-3</v>
      </c>
      <c r="D2875" t="s">
        <v>3</v>
      </c>
      <c r="E2875">
        <v>1</v>
      </c>
      <c r="F2875">
        <v>1.5</v>
      </c>
      <c r="G2875" t="s">
        <v>2</v>
      </c>
      <c r="H2875">
        <v>2</v>
      </c>
      <c r="I2875" t="s">
        <v>0</v>
      </c>
      <c r="J2875">
        <v>1</v>
      </c>
      <c r="K2875">
        <v>2.5</v>
      </c>
      <c r="L2875" t="s">
        <v>2</v>
      </c>
      <c r="M2875">
        <v>2</v>
      </c>
      <c r="N2875" t="s">
        <v>3675</v>
      </c>
      <c r="O2875">
        <v>1</v>
      </c>
      <c r="P2875" t="str">
        <f>D2875&amp;"-"&amp;F2875&amp;"-"&amp;G2875&amp;"-"&amp;E2875&amp;"-"&amp;H2875</f>
        <v>A2Delta-1.5-f-1-2</v>
      </c>
      <c r="Q2875" t="str">
        <f>I2875&amp;"-"&amp;K2875&amp;"-"&amp;L2875&amp;"-"&amp;J2875&amp;"-"&amp;M2875</f>
        <v>X2Pi-2.5-f-1-2</v>
      </c>
      <c r="R2875">
        <f>B2875+S2875</f>
        <v>25983.886989753002</v>
      </c>
      <c r="S2875">
        <f>_xlfn.IFNA(VLOOKUP(Q2875,'MARVEL-X'!A$2:I$1400,7,FALSE),VLOOKUP(Q2875,MARVEL!A$2:J$1522,10,FALSE))</f>
        <v>2880.3839897530002</v>
      </c>
      <c r="T2875">
        <f>IF(P2875=P2874,R2875+T2874,R2875)</f>
        <v>103935.57244072601</v>
      </c>
      <c r="U2875">
        <f>IF(P2875=P2874,1+U2874,1)</f>
        <v>4</v>
      </c>
      <c r="V2875" t="str">
        <f t="shared" si="44"/>
        <v/>
      </c>
      <c r="W2875" t="str">
        <f>IF(V2875="","",IF(ABS(V2875-R2875)&gt;W$1,ABS(V2875-R2875),""))</f>
        <v/>
      </c>
      <c r="X2875" t="str">
        <f>Y2875&amp;"-"&amp;Z2875&amp;"-"&amp;AC2875&amp;"-"&amp;AD2875&amp;"-"&amp;AG2875</f>
        <v>1.5-f-A-1-1.5</v>
      </c>
      <c r="Y2875">
        <f>F2875</f>
        <v>1.5</v>
      </c>
      <c r="Z2875" s="2" t="str">
        <f>G2875</f>
        <v>f</v>
      </c>
      <c r="AA2875">
        <f>_xlfn.IFNA(VLOOKUP(X2875,'duo-out'!A$2:Q$5000,5,FALSE),E2875+10*(H2875-1)+1+_xlfn.IFNA(VLOOKUP(D2875,states!A$2:C$10,3,FALSE),1))</f>
        <v>63</v>
      </c>
      <c r="AB2875" t="str">
        <f>IF(V2875="","",V2875)</f>
        <v/>
      </c>
      <c r="AC2875" s="2" t="str">
        <f>_xlfn.IFNA(VLOOKUP(D2875,states!A$2:C$10,2,FALSE),"XX")</f>
        <v>A</v>
      </c>
      <c r="AD2875">
        <f>E2875</f>
        <v>1</v>
      </c>
      <c r="AE2875">
        <f>_xlfn.IFNA(VLOOKUP(D2875,states!A$2:D$10,4,FALSE),0)</f>
        <v>2</v>
      </c>
      <c r="AF2875">
        <v>0.5</v>
      </c>
      <c r="AG2875">
        <f>IF(AE2875=0,AF2875,IF(AE2875=1,IF(F2875=0.5,0.5,IF(H2875=1,0.5,1.5)),IF(F2875=0.5,0.5,IF(H2875=1,2.5,1.5))))</f>
        <v>1.5</v>
      </c>
      <c r="AH2875" s="7">
        <f>IF(AC2875="XX",0,1/C2875^(1/5)*IF(E2875=0,100,1)/(E2875+1)^(1/4))</f>
        <v>2.4263223583284943</v>
      </c>
    </row>
    <row r="2876" spans="1:34">
      <c r="A2876">
        <v>3560</v>
      </c>
      <c r="B2876" s="1">
        <v>23251.953000000001</v>
      </c>
      <c r="C2876" s="6">
        <v>1.617E-2</v>
      </c>
      <c r="D2876" t="s">
        <v>3</v>
      </c>
      <c r="E2876">
        <v>1</v>
      </c>
      <c r="F2876">
        <v>1.5</v>
      </c>
      <c r="G2876" t="s">
        <v>2</v>
      </c>
      <c r="H2876">
        <v>2</v>
      </c>
      <c r="I2876" t="s">
        <v>0</v>
      </c>
      <c r="J2876">
        <v>1</v>
      </c>
      <c r="K2876">
        <v>0.5</v>
      </c>
      <c r="L2876" t="s">
        <v>2</v>
      </c>
      <c r="M2876">
        <v>2</v>
      </c>
      <c r="N2876" t="s">
        <v>3616</v>
      </c>
      <c r="O2876">
        <v>1</v>
      </c>
      <c r="P2876" t="str">
        <f>D2876&amp;"-"&amp;F2876&amp;"-"&amp;G2876&amp;"-"&amp;E2876&amp;"-"&amp;H2876</f>
        <v>A2Delta-1.5-f-1-2</v>
      </c>
      <c r="Q2876" t="str">
        <f>I2876&amp;"-"&amp;K2876&amp;"-"&amp;L2876&amp;"-"&amp;J2876&amp;"-"&amp;M2876</f>
        <v>X2Pi-0.5-f-1-2</v>
      </c>
      <c r="R2876">
        <f>B2876+S2876</f>
        <v>25983.861024695001</v>
      </c>
      <c r="S2876">
        <f>_xlfn.IFNA(VLOOKUP(Q2876,'MARVEL-X'!A$2:I$1400,7,FALSE),VLOOKUP(Q2876,MARVEL!A$2:J$1522,10,FALSE))</f>
        <v>2731.9080246950002</v>
      </c>
      <c r="T2876">
        <f>IF(P2876=P2875,R2876+T2875,R2876)</f>
        <v>129919.43346542101</v>
      </c>
      <c r="U2876">
        <f>IF(P2876=P2875,1+U2875,1)</f>
        <v>5</v>
      </c>
      <c r="V2876" t="str">
        <f t="shared" si="44"/>
        <v/>
      </c>
      <c r="W2876" t="str">
        <f>IF(V2876="","",IF(ABS(V2876-R2876)&gt;W$1,ABS(V2876-R2876),""))</f>
        <v/>
      </c>
      <c r="X2876" t="str">
        <f>Y2876&amp;"-"&amp;Z2876&amp;"-"&amp;AC2876&amp;"-"&amp;AD2876&amp;"-"&amp;AG2876</f>
        <v>1.5-f-A-1-1.5</v>
      </c>
      <c r="Y2876">
        <f>F2876</f>
        <v>1.5</v>
      </c>
      <c r="Z2876" s="2" t="str">
        <f>G2876</f>
        <v>f</v>
      </c>
      <c r="AA2876">
        <f>_xlfn.IFNA(VLOOKUP(X2876,'duo-out'!A$2:Q$5000,5,FALSE),E2876+10*(H2876-1)+1+_xlfn.IFNA(VLOOKUP(D2876,states!A$2:C$10,3,FALSE),1))</f>
        <v>63</v>
      </c>
      <c r="AB2876" t="str">
        <f>IF(V2876="","",V2876)</f>
        <v/>
      </c>
      <c r="AC2876" s="2" t="str">
        <f>_xlfn.IFNA(VLOOKUP(D2876,states!A$2:C$10,2,FALSE),"XX")</f>
        <v>A</v>
      </c>
      <c r="AD2876">
        <f>E2876</f>
        <v>1</v>
      </c>
      <c r="AE2876">
        <f>_xlfn.IFNA(VLOOKUP(D2876,states!A$2:D$10,4,FALSE),0)</f>
        <v>2</v>
      </c>
      <c r="AF2876">
        <v>0.5</v>
      </c>
      <c r="AG2876">
        <f>IF(AE2876=0,AF2876,IF(AE2876=1,IF(F2876=0.5,0.5,IF(H2876=1,0.5,1.5)),IF(F2876=0.5,0.5,IF(H2876=1,2.5,1.5))))</f>
        <v>1.5</v>
      </c>
      <c r="AH2876" s="7">
        <f>IF(AC2876="XX",0,1/C2876^(1/5)*IF(E2876=0,100,1)/(E2876+1)^(1/4))</f>
        <v>1.9186709368206989</v>
      </c>
    </row>
    <row r="2877" spans="1:34">
      <c r="A2877">
        <v>2951</v>
      </c>
      <c r="B2877" s="1">
        <v>23103.496299999999</v>
      </c>
      <c r="C2877" s="6">
        <v>1.2489999999999999E-2</v>
      </c>
      <c r="D2877" t="s">
        <v>3</v>
      </c>
      <c r="E2877">
        <v>1</v>
      </c>
      <c r="F2877">
        <v>1.5</v>
      </c>
      <c r="G2877" t="s">
        <v>2</v>
      </c>
      <c r="H2877">
        <v>2</v>
      </c>
      <c r="I2877" t="s">
        <v>0</v>
      </c>
      <c r="J2877">
        <v>1</v>
      </c>
      <c r="K2877">
        <v>2.5</v>
      </c>
      <c r="L2877" t="s">
        <v>2</v>
      </c>
      <c r="M2877">
        <v>2</v>
      </c>
      <c r="N2877" t="s">
        <v>3007</v>
      </c>
      <c r="O2877">
        <v>1</v>
      </c>
      <c r="P2877" t="str">
        <f>D2877&amp;"-"&amp;F2877&amp;"-"&amp;G2877&amp;"-"&amp;E2877&amp;"-"&amp;H2877</f>
        <v>A2Delta-1.5-f-1-2</v>
      </c>
      <c r="Q2877" t="str">
        <f>I2877&amp;"-"&amp;K2877&amp;"-"&amp;L2877&amp;"-"&amp;J2877&amp;"-"&amp;M2877</f>
        <v>X2Pi-2.5-f-1-2</v>
      </c>
      <c r="R2877">
        <f>B2877+S2877</f>
        <v>25983.880289753</v>
      </c>
      <c r="S2877">
        <f>_xlfn.IFNA(VLOOKUP(Q2877,'MARVEL-X'!A$2:I$1400,7,FALSE),VLOOKUP(Q2877,MARVEL!A$2:J$1522,10,FALSE))</f>
        <v>2880.3839897530002</v>
      </c>
      <c r="T2877">
        <f>IF(P2877=P2876,R2877+T2876,R2877)</f>
        <v>155903.31375517402</v>
      </c>
      <c r="U2877">
        <f>IF(P2877=P2876,1+U2876,1)</f>
        <v>6</v>
      </c>
      <c r="V2877" t="str">
        <f t="shared" si="44"/>
        <v/>
      </c>
      <c r="W2877" t="str">
        <f>IF(V2877="","",IF(ABS(V2877-R2877)&gt;W$1,ABS(V2877-R2877),""))</f>
        <v/>
      </c>
      <c r="X2877" t="str">
        <f>Y2877&amp;"-"&amp;Z2877&amp;"-"&amp;AC2877&amp;"-"&amp;AD2877&amp;"-"&amp;AG2877</f>
        <v>1.5-f-A-1-1.5</v>
      </c>
      <c r="Y2877">
        <f>F2877</f>
        <v>1.5</v>
      </c>
      <c r="Z2877" s="2" t="str">
        <f>G2877</f>
        <v>f</v>
      </c>
      <c r="AA2877">
        <f>_xlfn.IFNA(VLOOKUP(X2877,'duo-out'!A$2:Q$5000,5,FALSE),E2877+10*(H2877-1)+1+_xlfn.IFNA(VLOOKUP(D2877,states!A$2:C$10,3,FALSE),1))</f>
        <v>63</v>
      </c>
      <c r="AB2877" t="str">
        <f>IF(V2877="","",V2877)</f>
        <v/>
      </c>
      <c r="AC2877" s="2" t="str">
        <f>_xlfn.IFNA(VLOOKUP(D2877,states!A$2:C$10,2,FALSE),"XX")</f>
        <v>A</v>
      </c>
      <c r="AD2877">
        <f>E2877</f>
        <v>1</v>
      </c>
      <c r="AE2877">
        <f>_xlfn.IFNA(VLOOKUP(D2877,states!A$2:D$10,4,FALSE),0)</f>
        <v>2</v>
      </c>
      <c r="AF2877">
        <v>0.5</v>
      </c>
      <c r="AG2877">
        <f>IF(AE2877=0,AF2877,IF(AE2877=1,IF(F2877=0.5,0.5,IF(H2877=1,0.5,1.5)),IF(F2877=0.5,0.5,IF(H2877=1,2.5,1.5))))</f>
        <v>1.5</v>
      </c>
      <c r="AH2877" s="7">
        <f>IF(AC2877="XX",0,1/C2877^(1/5)*IF(E2877=0,100,1)/(E2877+1)^(1/4))</f>
        <v>2.0203658236414581</v>
      </c>
    </row>
    <row r="2878" spans="1:34">
      <c r="A2878">
        <v>2940</v>
      </c>
      <c r="B2878" s="1">
        <v>23187.0324</v>
      </c>
      <c r="C2878" s="6">
        <v>3.2550000000000003E-2</v>
      </c>
      <c r="D2878" t="s">
        <v>3</v>
      </c>
      <c r="E2878">
        <v>1</v>
      </c>
      <c r="F2878">
        <v>1.5</v>
      </c>
      <c r="G2878" t="s">
        <v>2</v>
      </c>
      <c r="H2878">
        <v>2</v>
      </c>
      <c r="I2878" t="s">
        <v>0</v>
      </c>
      <c r="J2878">
        <v>1</v>
      </c>
      <c r="K2878">
        <v>1.5</v>
      </c>
      <c r="L2878" t="s">
        <v>1</v>
      </c>
      <c r="M2878">
        <v>2</v>
      </c>
      <c r="N2878" t="s">
        <v>2996</v>
      </c>
      <c r="O2878">
        <v>1</v>
      </c>
      <c r="P2878" t="str">
        <f>D2878&amp;"-"&amp;F2878&amp;"-"&amp;G2878&amp;"-"&amp;E2878&amp;"-"&amp;H2878</f>
        <v>A2Delta-1.5-f-1-2</v>
      </c>
      <c r="Q2878" t="str">
        <f>I2878&amp;"-"&amp;K2878&amp;"-"&amp;L2878&amp;"-"&amp;J2878&amp;"-"&amp;M2878</f>
        <v>X2Pi-1.5-e-1-2</v>
      </c>
      <c r="R2878">
        <f>B2878+S2878</f>
        <v>25983.918057867999</v>
      </c>
      <c r="S2878">
        <f>_xlfn.IFNA(VLOOKUP(Q2878,'MARVEL-X'!A$2:I$1400,7,FALSE),VLOOKUP(Q2878,MARVEL!A$2:J$1522,10,FALSE))</f>
        <v>2796.8856578680002</v>
      </c>
      <c r="T2878">
        <f>IF(P2878=P2877,R2878+T2877,R2878)</f>
        <v>181887.23181304202</v>
      </c>
      <c r="U2878">
        <f>IF(P2878=P2877,1+U2877,1)</f>
        <v>7</v>
      </c>
      <c r="V2878" t="str">
        <f t="shared" si="44"/>
        <v/>
      </c>
      <c r="W2878" t="str">
        <f>IF(V2878="","",IF(ABS(V2878-R2878)&gt;W$1,ABS(V2878-R2878),""))</f>
        <v/>
      </c>
      <c r="X2878" t="str">
        <f>Y2878&amp;"-"&amp;Z2878&amp;"-"&amp;AC2878&amp;"-"&amp;AD2878&amp;"-"&amp;AG2878</f>
        <v>1.5-f-A-1-1.5</v>
      </c>
      <c r="Y2878">
        <f>F2878</f>
        <v>1.5</v>
      </c>
      <c r="Z2878" s="2" t="str">
        <f>G2878</f>
        <v>f</v>
      </c>
      <c r="AA2878">
        <f>_xlfn.IFNA(VLOOKUP(X2878,'duo-out'!A$2:Q$5000,5,FALSE),E2878+10*(H2878-1)+1+_xlfn.IFNA(VLOOKUP(D2878,states!A$2:C$10,3,FALSE),1))</f>
        <v>63</v>
      </c>
      <c r="AB2878" t="str">
        <f>IF(V2878="","",V2878)</f>
        <v/>
      </c>
      <c r="AC2878" s="2" t="str">
        <f>_xlfn.IFNA(VLOOKUP(D2878,states!A$2:C$10,2,FALSE),"XX")</f>
        <v>A</v>
      </c>
      <c r="AD2878">
        <f>E2878</f>
        <v>1</v>
      </c>
      <c r="AE2878">
        <f>_xlfn.IFNA(VLOOKUP(D2878,states!A$2:D$10,4,FALSE),0)</f>
        <v>2</v>
      </c>
      <c r="AF2878">
        <v>0.5</v>
      </c>
      <c r="AG2878">
        <f>IF(AE2878=0,AF2878,IF(AE2878=1,IF(F2878=0.5,0.5,IF(H2878=1,0.5,1.5)),IF(F2878=0.5,0.5,IF(H2878=1,2.5,1.5))))</f>
        <v>1.5</v>
      </c>
      <c r="AH2878" s="7">
        <f>IF(AC2878="XX",0,1/C2878^(1/5)*IF(E2878=0,100,1)/(E2878+1)^(1/4))</f>
        <v>1.6681392554382521</v>
      </c>
    </row>
    <row r="2879" spans="1:34">
      <c r="A2879">
        <v>2906</v>
      </c>
      <c r="B2879" s="1">
        <v>23251.9656</v>
      </c>
      <c r="C2879" s="6">
        <v>2.1360000000000001E-2</v>
      </c>
      <c r="D2879" t="s">
        <v>3</v>
      </c>
      <c r="E2879">
        <v>1</v>
      </c>
      <c r="F2879">
        <v>1.5</v>
      </c>
      <c r="G2879" t="s">
        <v>2</v>
      </c>
      <c r="H2879">
        <v>2</v>
      </c>
      <c r="I2879" t="s">
        <v>0</v>
      </c>
      <c r="J2879">
        <v>1</v>
      </c>
      <c r="K2879">
        <v>0.5</v>
      </c>
      <c r="L2879" t="s">
        <v>2</v>
      </c>
      <c r="M2879">
        <v>2</v>
      </c>
      <c r="N2879" t="s">
        <v>2962</v>
      </c>
      <c r="O2879">
        <v>1</v>
      </c>
      <c r="P2879" t="str">
        <f>D2879&amp;"-"&amp;F2879&amp;"-"&amp;G2879&amp;"-"&amp;E2879&amp;"-"&amp;H2879</f>
        <v>A2Delta-1.5-f-1-2</v>
      </c>
      <c r="Q2879" t="str">
        <f>I2879&amp;"-"&amp;K2879&amp;"-"&amp;L2879&amp;"-"&amp;J2879&amp;"-"&amp;M2879</f>
        <v>X2Pi-0.5-f-1-2</v>
      </c>
      <c r="R2879">
        <f>B2879+S2879</f>
        <v>25983.873624694999</v>
      </c>
      <c r="S2879">
        <f>_xlfn.IFNA(VLOOKUP(Q2879,'MARVEL-X'!A$2:I$1400,7,FALSE),VLOOKUP(Q2879,MARVEL!A$2:J$1522,10,FALSE))</f>
        <v>2731.9080246950002</v>
      </c>
      <c r="T2879">
        <f>IF(P2879=P2878,R2879+T2878,R2879)</f>
        <v>207871.10543773702</v>
      </c>
      <c r="U2879">
        <f>IF(P2879=P2878,1+U2878,1)</f>
        <v>8</v>
      </c>
      <c r="V2879" t="str">
        <f t="shared" si="44"/>
        <v/>
      </c>
      <c r="W2879" t="str">
        <f>IF(V2879="","",IF(ABS(V2879-R2879)&gt;W$1,ABS(V2879-R2879),""))</f>
        <v/>
      </c>
      <c r="X2879" t="str">
        <f>Y2879&amp;"-"&amp;Z2879&amp;"-"&amp;AC2879&amp;"-"&amp;AD2879&amp;"-"&amp;AG2879</f>
        <v>1.5-f-A-1-1.5</v>
      </c>
      <c r="Y2879">
        <f>F2879</f>
        <v>1.5</v>
      </c>
      <c r="Z2879" s="2" t="str">
        <f>G2879</f>
        <v>f</v>
      </c>
      <c r="AA2879">
        <f>_xlfn.IFNA(VLOOKUP(X2879,'duo-out'!A$2:Q$5000,5,FALSE),E2879+10*(H2879-1)+1+_xlfn.IFNA(VLOOKUP(D2879,states!A$2:C$10,3,FALSE),1))</f>
        <v>63</v>
      </c>
      <c r="AB2879" t="str">
        <f>IF(V2879="","",V2879)</f>
        <v/>
      </c>
      <c r="AC2879" s="2" t="str">
        <f>_xlfn.IFNA(VLOOKUP(D2879,states!A$2:C$10,2,FALSE),"XX")</f>
        <v>A</v>
      </c>
      <c r="AD2879">
        <f>E2879</f>
        <v>1</v>
      </c>
      <c r="AE2879">
        <f>_xlfn.IFNA(VLOOKUP(D2879,states!A$2:D$10,4,FALSE),0)</f>
        <v>2</v>
      </c>
      <c r="AF2879">
        <v>0.5</v>
      </c>
      <c r="AG2879">
        <f>IF(AE2879=0,AF2879,IF(AE2879=1,IF(F2879=0.5,0.5,IF(H2879=1,0.5,1.5)),IF(F2879=0.5,0.5,IF(H2879=1,2.5,1.5))))</f>
        <v>1.5</v>
      </c>
      <c r="AH2879" s="7">
        <f>IF(AC2879="XX",0,1/C2879^(1/5)*IF(E2879=0,100,1)/(E2879+1)^(1/4))</f>
        <v>1.8147727582967794</v>
      </c>
    </row>
    <row r="2880" spans="1:34">
      <c r="A2880">
        <v>5638</v>
      </c>
      <c r="B2880" s="1">
        <v>23103.499</v>
      </c>
      <c r="C2880" s="6">
        <v>0.05</v>
      </c>
      <c r="D2880" t="s">
        <v>3</v>
      </c>
      <c r="E2880">
        <v>1</v>
      </c>
      <c r="F2880">
        <v>1.5</v>
      </c>
      <c r="G2880" t="s">
        <v>2</v>
      </c>
      <c r="H2880">
        <v>2</v>
      </c>
      <c r="I2880" t="s">
        <v>0</v>
      </c>
      <c r="J2880">
        <v>1</v>
      </c>
      <c r="K2880">
        <v>2.5</v>
      </c>
      <c r="L2880" t="s">
        <v>2</v>
      </c>
      <c r="M2880">
        <v>2</v>
      </c>
      <c r="N2880" t="s">
        <v>5694</v>
      </c>
      <c r="O2880">
        <v>1</v>
      </c>
      <c r="P2880" t="str">
        <f>D2880&amp;"-"&amp;F2880&amp;"-"&amp;G2880&amp;"-"&amp;E2880&amp;"-"&amp;H2880</f>
        <v>A2Delta-1.5-f-1-2</v>
      </c>
      <c r="Q2880" t="str">
        <f>I2880&amp;"-"&amp;K2880&amp;"-"&amp;L2880&amp;"-"&amp;J2880&amp;"-"&amp;M2880</f>
        <v>X2Pi-2.5-f-1-2</v>
      </c>
      <c r="R2880">
        <f>B2880+S2880</f>
        <v>25983.882989753001</v>
      </c>
      <c r="S2880">
        <f>_xlfn.IFNA(VLOOKUP(Q2880,'MARVEL-X'!A$2:I$1400,7,FALSE),VLOOKUP(Q2880,MARVEL!A$2:J$1522,10,FALSE))</f>
        <v>2880.3839897530002</v>
      </c>
      <c r="T2880">
        <f>IF(P2880=P2879,R2880+T2879,R2880)</f>
        <v>233854.98842749003</v>
      </c>
      <c r="U2880">
        <f>IF(P2880=P2879,1+U2879,1)</f>
        <v>9</v>
      </c>
      <c r="V2880" t="str">
        <f t="shared" si="44"/>
        <v/>
      </c>
      <c r="W2880" t="str">
        <f>IF(V2880="","",IF(ABS(V2880-R2880)&gt;W$1,ABS(V2880-R2880),""))</f>
        <v/>
      </c>
      <c r="X2880" t="str">
        <f>Y2880&amp;"-"&amp;Z2880&amp;"-"&amp;AC2880&amp;"-"&amp;AD2880&amp;"-"&amp;AG2880</f>
        <v>1.5-f-A-1-1.5</v>
      </c>
      <c r="Y2880">
        <f>F2880</f>
        <v>1.5</v>
      </c>
      <c r="Z2880" s="2" t="str">
        <f>G2880</f>
        <v>f</v>
      </c>
      <c r="AA2880">
        <f>_xlfn.IFNA(VLOOKUP(X2880,'duo-out'!A$2:Q$5000,5,FALSE),E2880+10*(H2880-1)+1+_xlfn.IFNA(VLOOKUP(D2880,states!A$2:C$10,3,FALSE),1))</f>
        <v>63</v>
      </c>
      <c r="AB2880" t="str">
        <f>IF(V2880="","",V2880)</f>
        <v/>
      </c>
      <c r="AC2880" s="2" t="str">
        <f>_xlfn.IFNA(VLOOKUP(D2880,states!A$2:C$10,2,FALSE),"XX")</f>
        <v>A</v>
      </c>
      <c r="AD2880">
        <f>E2880</f>
        <v>1</v>
      </c>
      <c r="AE2880">
        <f>_xlfn.IFNA(VLOOKUP(D2880,states!A$2:D$10,4,FALSE),0)</f>
        <v>2</v>
      </c>
      <c r="AF2880">
        <v>0.5</v>
      </c>
      <c r="AG2880">
        <f>IF(AE2880=0,AF2880,IF(AE2880=1,IF(F2880=0.5,0.5,IF(H2880=1,0.5,1.5)),IF(F2880=0.5,0.5,IF(H2880=1,2.5,1.5))))</f>
        <v>1.5</v>
      </c>
      <c r="AH2880" s="7">
        <f>IF(AC2880="XX",0,1/C2880^(1/5)*IF(E2880=0,100,1)/(E2880+1)^(1/4))</f>
        <v>1.5309059120638666</v>
      </c>
    </row>
    <row r="2881" spans="1:34">
      <c r="A2881">
        <v>158</v>
      </c>
      <c r="B2881" s="1">
        <v>23186.915000000001</v>
      </c>
      <c r="C2881" s="6">
        <v>0.1052</v>
      </c>
      <c r="D2881" t="s">
        <v>3</v>
      </c>
      <c r="E2881">
        <v>1</v>
      </c>
      <c r="F2881">
        <v>1.5</v>
      </c>
      <c r="G2881" t="s">
        <v>2</v>
      </c>
      <c r="H2881">
        <v>2</v>
      </c>
      <c r="I2881" t="s">
        <v>0</v>
      </c>
      <c r="J2881">
        <v>1</v>
      </c>
      <c r="K2881">
        <v>1.5</v>
      </c>
      <c r="L2881" t="s">
        <v>1</v>
      </c>
      <c r="M2881">
        <v>2</v>
      </c>
      <c r="N2881" t="s">
        <v>213</v>
      </c>
      <c r="O2881">
        <v>-1</v>
      </c>
      <c r="P2881" t="str">
        <f>D2881&amp;"-"&amp;F2881&amp;"-"&amp;G2881&amp;"-"&amp;E2881&amp;"-"&amp;H2881</f>
        <v>A2Delta-1.5-f-1-2</v>
      </c>
      <c r="Q2881" t="str">
        <f>I2881&amp;"-"&amp;K2881&amp;"-"&amp;L2881&amp;"-"&amp;J2881&amp;"-"&amp;M2881</f>
        <v>X2Pi-1.5-e-1-2</v>
      </c>
      <c r="R2881">
        <f>B2881+S2881</f>
        <v>25983.800657868</v>
      </c>
      <c r="S2881">
        <f>_xlfn.IFNA(VLOOKUP(Q2881,'MARVEL-X'!A$2:I$1400,7,FALSE),VLOOKUP(Q2881,MARVEL!A$2:J$1522,10,FALSE))</f>
        <v>2796.8856578680002</v>
      </c>
      <c r="T2881">
        <f>IF(P2881=P2880,R2881+T2880,R2881)</f>
        <v>259838.78908535803</v>
      </c>
      <c r="U2881">
        <f>IF(P2881=P2880,1+U2880,1)</f>
        <v>10</v>
      </c>
      <c r="V2881" t="str">
        <f t="shared" si="44"/>
        <v/>
      </c>
      <c r="W2881" t="str">
        <f>IF(V2881="","",IF(ABS(V2881-R2881)&gt;W$1,ABS(V2881-R2881),""))</f>
        <v/>
      </c>
      <c r="X2881" t="str">
        <f>Y2881&amp;"-"&amp;Z2881&amp;"-"&amp;AC2881&amp;"-"&amp;AD2881&amp;"-"&amp;AG2881</f>
        <v>1.5-f-A-1-1.5</v>
      </c>
      <c r="Y2881">
        <f>F2881</f>
        <v>1.5</v>
      </c>
      <c r="Z2881" s="2" t="str">
        <f>G2881</f>
        <v>f</v>
      </c>
      <c r="AA2881">
        <f>_xlfn.IFNA(VLOOKUP(X2881,'duo-out'!A$2:Q$5000,5,FALSE),E2881+10*(H2881-1)+1+_xlfn.IFNA(VLOOKUP(D2881,states!A$2:C$10,3,FALSE),1))</f>
        <v>63</v>
      </c>
      <c r="AB2881" t="str">
        <f>IF(V2881="","",V2881)</f>
        <v/>
      </c>
      <c r="AC2881" s="2" t="str">
        <f>_xlfn.IFNA(VLOOKUP(D2881,states!A$2:C$10,2,FALSE),"XX")</f>
        <v>A</v>
      </c>
      <c r="AD2881">
        <f>E2881</f>
        <v>1</v>
      </c>
      <c r="AE2881">
        <f>_xlfn.IFNA(VLOOKUP(D2881,states!A$2:D$10,4,FALSE),0)</f>
        <v>2</v>
      </c>
      <c r="AF2881">
        <v>0.5</v>
      </c>
      <c r="AG2881">
        <f>IF(AE2881=0,AF2881,IF(AE2881=1,IF(F2881=0.5,0.5,IF(H2881=1,0.5,1.5)),IF(F2881=0.5,0.5,IF(H2881=1,2.5,1.5))))</f>
        <v>1.5</v>
      </c>
      <c r="AH2881" s="7">
        <f>IF(AC2881="XX",0,1/C2881^(1/5)*IF(E2881=0,100,1)/(E2881+1)^(1/4))</f>
        <v>1.3192872129949118</v>
      </c>
    </row>
    <row r="2882" spans="1:34">
      <c r="A2882">
        <v>149</v>
      </c>
      <c r="B2882" s="1">
        <v>23180.893</v>
      </c>
      <c r="C2882" s="6">
        <v>0.16669999999999999</v>
      </c>
      <c r="D2882" t="s">
        <v>3</v>
      </c>
      <c r="E2882">
        <v>1</v>
      </c>
      <c r="F2882">
        <v>1.5</v>
      </c>
      <c r="G2882" t="s">
        <v>2</v>
      </c>
      <c r="H2882">
        <v>2</v>
      </c>
      <c r="I2882" t="s">
        <v>0</v>
      </c>
      <c r="J2882">
        <v>1</v>
      </c>
      <c r="K2882">
        <v>2.5</v>
      </c>
      <c r="L2882" t="s">
        <v>2</v>
      </c>
      <c r="M2882">
        <v>1</v>
      </c>
      <c r="N2882" t="s">
        <v>204</v>
      </c>
      <c r="O2882">
        <v>-1</v>
      </c>
      <c r="P2882" t="str">
        <f>D2882&amp;"-"&amp;F2882&amp;"-"&amp;G2882&amp;"-"&amp;E2882&amp;"-"&amp;H2882</f>
        <v>A2Delta-1.5-f-1-2</v>
      </c>
      <c r="Q2882" t="str">
        <f>I2882&amp;"-"&amp;K2882&amp;"-"&amp;L2882&amp;"-"&amp;J2882&amp;"-"&amp;M2882</f>
        <v>X2Pi-2.5-f-1-1</v>
      </c>
      <c r="R2882">
        <f>B2882+S2882</f>
        <v>25983.750231615999</v>
      </c>
      <c r="S2882">
        <f>_xlfn.IFNA(VLOOKUP(Q2882,'MARVEL-X'!A$2:I$1400,7,FALSE),VLOOKUP(Q2882,MARVEL!A$2:J$1522,10,FALSE))</f>
        <v>2802.8572316159998</v>
      </c>
      <c r="T2882">
        <f>IF(P2882=P2881,R2882+T2881,R2882)</f>
        <v>285822.53931697406</v>
      </c>
      <c r="U2882">
        <f>IF(P2882=P2881,1+U2881,1)</f>
        <v>11</v>
      </c>
      <c r="V2882" t="str">
        <f t="shared" si="44"/>
        <v/>
      </c>
      <c r="W2882" t="str">
        <f>IF(V2882="","",IF(ABS(V2882-R2882)&gt;W$1,ABS(V2882-R2882),""))</f>
        <v/>
      </c>
      <c r="X2882" t="str">
        <f>Y2882&amp;"-"&amp;Z2882&amp;"-"&amp;AC2882&amp;"-"&amp;AD2882&amp;"-"&amp;AG2882</f>
        <v>1.5-f-A-1-1.5</v>
      </c>
      <c r="Y2882">
        <f>F2882</f>
        <v>1.5</v>
      </c>
      <c r="Z2882" s="2" t="str">
        <f>G2882</f>
        <v>f</v>
      </c>
      <c r="AA2882">
        <f>_xlfn.IFNA(VLOOKUP(X2882,'duo-out'!A$2:Q$5000,5,FALSE),E2882+10*(H2882-1)+1+_xlfn.IFNA(VLOOKUP(D2882,states!A$2:C$10,3,FALSE),1))</f>
        <v>63</v>
      </c>
      <c r="AB2882" t="str">
        <f>IF(V2882="","",V2882)</f>
        <v/>
      </c>
      <c r="AC2882" s="2" t="str">
        <f>_xlfn.IFNA(VLOOKUP(D2882,states!A$2:C$10,2,FALSE),"XX")</f>
        <v>A</v>
      </c>
      <c r="AD2882">
        <f>E2882</f>
        <v>1</v>
      </c>
      <c r="AE2882">
        <f>_xlfn.IFNA(VLOOKUP(D2882,states!A$2:D$10,4,FALSE),0)</f>
        <v>2</v>
      </c>
      <c r="AF2882">
        <v>0.5</v>
      </c>
      <c r="AG2882">
        <f>IF(AE2882=0,AF2882,IF(AE2882=1,IF(F2882=0.5,0.5,IF(H2882=1,0.5,1.5)),IF(F2882=0.5,0.5,IF(H2882=1,2.5,1.5))))</f>
        <v>1.5</v>
      </c>
      <c r="AH2882" s="7">
        <f>IF(AC2882="XX",0,1/C2882^(1/5)*IF(E2882=0,100,1)/(E2882+1)^(1/4))</f>
        <v>1.2032486445444632</v>
      </c>
    </row>
    <row r="2883" spans="1:34">
      <c r="A2883">
        <v>5574</v>
      </c>
      <c r="B2883" s="1">
        <v>23234.244999999999</v>
      </c>
      <c r="C2883" s="6">
        <v>0.05</v>
      </c>
      <c r="D2883" t="s">
        <v>3</v>
      </c>
      <c r="E2883">
        <v>1</v>
      </c>
      <c r="F2883">
        <v>1.5</v>
      </c>
      <c r="G2883" t="s">
        <v>2</v>
      </c>
      <c r="H2883">
        <v>2</v>
      </c>
      <c r="I2883" t="s">
        <v>0</v>
      </c>
      <c r="J2883">
        <v>1</v>
      </c>
      <c r="K2883">
        <v>1.5</v>
      </c>
      <c r="L2883" t="s">
        <v>1</v>
      </c>
      <c r="M2883">
        <v>1</v>
      </c>
      <c r="N2883" t="s">
        <v>5630</v>
      </c>
      <c r="O2883">
        <v>1</v>
      </c>
      <c r="P2883" t="str">
        <f>D2883&amp;"-"&amp;F2883&amp;"-"&amp;G2883&amp;"-"&amp;E2883&amp;"-"&amp;H2883</f>
        <v>A2Delta-1.5-f-1-2</v>
      </c>
      <c r="Q2883" t="str">
        <f>I2883&amp;"-"&amp;K2883&amp;"-"&amp;L2883&amp;"-"&amp;J2883&amp;"-"&amp;M2883</f>
        <v>X2Pi-1.5-e-1-1</v>
      </c>
      <c r="R2883">
        <f>B2883+S2883</f>
        <v>25983.917547305999</v>
      </c>
      <c r="S2883">
        <f>_xlfn.IFNA(VLOOKUP(Q2883,'MARVEL-X'!A$2:I$1400,7,FALSE),VLOOKUP(Q2883,MARVEL!A$2:J$1522,10,FALSE))</f>
        <v>2749.6725473060001</v>
      </c>
      <c r="T2883">
        <f>IF(P2883=P2882,R2883+T2882,R2883)</f>
        <v>311806.45686428004</v>
      </c>
      <c r="U2883">
        <f>IF(P2883=P2882,1+U2882,1)</f>
        <v>12</v>
      </c>
      <c r="V2883" t="str">
        <f t="shared" ref="V2883:V2946" si="45">IF(P2883=P2884,"",T2883/U2883)</f>
        <v/>
      </c>
      <c r="W2883" t="str">
        <f>IF(V2883="","",IF(ABS(V2883-R2883)&gt;W$1,ABS(V2883-R2883),""))</f>
        <v/>
      </c>
      <c r="X2883" t="str">
        <f>Y2883&amp;"-"&amp;Z2883&amp;"-"&amp;AC2883&amp;"-"&amp;AD2883&amp;"-"&amp;AG2883</f>
        <v>1.5-f-A-1-1.5</v>
      </c>
      <c r="Y2883">
        <f>F2883</f>
        <v>1.5</v>
      </c>
      <c r="Z2883" s="2" t="str">
        <f>G2883</f>
        <v>f</v>
      </c>
      <c r="AA2883">
        <f>_xlfn.IFNA(VLOOKUP(X2883,'duo-out'!A$2:Q$5000,5,FALSE),E2883+10*(H2883-1)+1+_xlfn.IFNA(VLOOKUP(D2883,states!A$2:C$10,3,FALSE),1))</f>
        <v>63</v>
      </c>
      <c r="AB2883" t="str">
        <f>IF(V2883="","",V2883)</f>
        <v/>
      </c>
      <c r="AC2883" s="2" t="str">
        <f>_xlfn.IFNA(VLOOKUP(D2883,states!A$2:C$10,2,FALSE),"XX")</f>
        <v>A</v>
      </c>
      <c r="AD2883">
        <f>E2883</f>
        <v>1</v>
      </c>
      <c r="AE2883">
        <f>_xlfn.IFNA(VLOOKUP(D2883,states!A$2:D$10,4,FALSE),0)</f>
        <v>2</v>
      </c>
      <c r="AF2883">
        <v>0.5</v>
      </c>
      <c r="AG2883">
        <f>IF(AE2883=0,AF2883,IF(AE2883=1,IF(F2883=0.5,0.5,IF(H2883=1,0.5,1.5)),IF(F2883=0.5,0.5,IF(H2883=1,2.5,1.5))))</f>
        <v>1.5</v>
      </c>
      <c r="AH2883" s="7">
        <f>IF(AC2883="XX",0,1/C2883^(1/5)*IF(E2883=0,100,1)/(E2883+1)^(1/4))</f>
        <v>1.5309059120638666</v>
      </c>
    </row>
    <row r="2884" spans="1:34">
      <c r="A2884">
        <v>1132</v>
      </c>
      <c r="B2884" s="1">
        <v>23103.46</v>
      </c>
      <c r="C2884" s="6">
        <v>0.05</v>
      </c>
      <c r="D2884" t="s">
        <v>3</v>
      </c>
      <c r="E2884">
        <v>1</v>
      </c>
      <c r="F2884">
        <v>1.5</v>
      </c>
      <c r="G2884" t="s">
        <v>2</v>
      </c>
      <c r="H2884">
        <v>2</v>
      </c>
      <c r="I2884" t="s">
        <v>0</v>
      </c>
      <c r="J2884">
        <v>1</v>
      </c>
      <c r="K2884">
        <v>2.5</v>
      </c>
      <c r="L2884" t="s">
        <v>2</v>
      </c>
      <c r="M2884">
        <v>2</v>
      </c>
      <c r="N2884" t="s">
        <v>1188</v>
      </c>
      <c r="O2884">
        <v>1</v>
      </c>
      <c r="P2884" t="str">
        <f>D2884&amp;"-"&amp;F2884&amp;"-"&amp;G2884&amp;"-"&amp;E2884&amp;"-"&amp;H2884</f>
        <v>A2Delta-1.5-f-1-2</v>
      </c>
      <c r="Q2884" t="str">
        <f>I2884&amp;"-"&amp;K2884&amp;"-"&amp;L2884&amp;"-"&amp;J2884&amp;"-"&amp;M2884</f>
        <v>X2Pi-2.5-f-1-2</v>
      </c>
      <c r="R2884">
        <f>B2884+S2884</f>
        <v>25983.843989753001</v>
      </c>
      <c r="S2884">
        <f>_xlfn.IFNA(VLOOKUP(Q2884,'MARVEL-X'!A$2:I$1400,7,FALSE),VLOOKUP(Q2884,MARVEL!A$2:J$1522,10,FALSE))</f>
        <v>2880.3839897530002</v>
      </c>
      <c r="T2884">
        <f>IF(P2884=P2883,R2884+T2883,R2884)</f>
        <v>337790.30085403303</v>
      </c>
      <c r="U2884">
        <f>IF(P2884=P2883,1+U2883,1)</f>
        <v>13</v>
      </c>
      <c r="V2884" t="str">
        <f t="shared" si="45"/>
        <v/>
      </c>
      <c r="W2884" t="str">
        <f>IF(V2884="","",IF(ABS(V2884-R2884)&gt;W$1,ABS(V2884-R2884),""))</f>
        <v/>
      </c>
      <c r="X2884" t="str">
        <f>Y2884&amp;"-"&amp;Z2884&amp;"-"&amp;AC2884&amp;"-"&amp;AD2884&amp;"-"&amp;AG2884</f>
        <v>1.5-f-A-1-1.5</v>
      </c>
      <c r="Y2884">
        <f>F2884</f>
        <v>1.5</v>
      </c>
      <c r="Z2884" s="2" t="str">
        <f>G2884</f>
        <v>f</v>
      </c>
      <c r="AA2884">
        <f>_xlfn.IFNA(VLOOKUP(X2884,'duo-out'!A$2:Q$5000,5,FALSE),E2884+10*(H2884-1)+1+_xlfn.IFNA(VLOOKUP(D2884,states!A$2:C$10,3,FALSE),1))</f>
        <v>63</v>
      </c>
      <c r="AB2884" t="str">
        <f>IF(V2884="","",V2884)</f>
        <v/>
      </c>
      <c r="AC2884" s="2" t="str">
        <f>_xlfn.IFNA(VLOOKUP(D2884,states!A$2:C$10,2,FALSE),"XX")</f>
        <v>A</v>
      </c>
      <c r="AD2884">
        <f>E2884</f>
        <v>1</v>
      </c>
      <c r="AE2884">
        <f>_xlfn.IFNA(VLOOKUP(D2884,states!A$2:D$10,4,FALSE),0)</f>
        <v>2</v>
      </c>
      <c r="AF2884">
        <v>0.5</v>
      </c>
      <c r="AG2884">
        <f>IF(AE2884=0,AF2884,IF(AE2884=1,IF(F2884=0.5,0.5,IF(H2884=1,0.5,1.5)),IF(F2884=0.5,0.5,IF(H2884=1,2.5,1.5))))</f>
        <v>1.5</v>
      </c>
      <c r="AH2884" s="7">
        <f>IF(AC2884="XX",0,1/C2884^(1/5)*IF(E2884=0,100,1)/(E2884+1)^(1/4))</f>
        <v>1.5309059120638666</v>
      </c>
    </row>
    <row r="2885" spans="1:34">
      <c r="A2885">
        <v>1116</v>
      </c>
      <c r="B2885" s="1">
        <v>23186.06</v>
      </c>
      <c r="C2885" s="6">
        <v>1.0309999999999999</v>
      </c>
      <c r="D2885" t="s">
        <v>3</v>
      </c>
      <c r="E2885">
        <v>1</v>
      </c>
      <c r="F2885">
        <v>1.5</v>
      </c>
      <c r="G2885" t="s">
        <v>2</v>
      </c>
      <c r="H2885">
        <v>2</v>
      </c>
      <c r="I2885" t="s">
        <v>0</v>
      </c>
      <c r="J2885">
        <v>1</v>
      </c>
      <c r="K2885">
        <v>1.5</v>
      </c>
      <c r="L2885" t="s">
        <v>1</v>
      </c>
      <c r="M2885">
        <v>2</v>
      </c>
      <c r="N2885" t="s">
        <v>1172</v>
      </c>
      <c r="O2885">
        <v>1</v>
      </c>
      <c r="P2885" t="str">
        <f>D2885&amp;"-"&amp;F2885&amp;"-"&amp;G2885&amp;"-"&amp;E2885&amp;"-"&amp;H2885</f>
        <v>A2Delta-1.5-f-1-2</v>
      </c>
      <c r="Q2885" t="str">
        <f>I2885&amp;"-"&amp;K2885&amp;"-"&amp;L2885&amp;"-"&amp;J2885&amp;"-"&amp;M2885</f>
        <v>X2Pi-1.5-e-1-2</v>
      </c>
      <c r="R2885">
        <f>B2885+S2885</f>
        <v>25982.945657868</v>
      </c>
      <c r="S2885">
        <f>_xlfn.IFNA(VLOOKUP(Q2885,'MARVEL-X'!A$2:I$1400,7,FALSE),VLOOKUP(Q2885,MARVEL!A$2:J$1522,10,FALSE))</f>
        <v>2796.8856578680002</v>
      </c>
      <c r="T2885">
        <f>IF(P2885=P2884,R2885+T2884,R2885)</f>
        <v>363773.24651190103</v>
      </c>
      <c r="U2885">
        <f>IF(P2885=P2884,1+U2884,1)</f>
        <v>14</v>
      </c>
      <c r="V2885" t="str">
        <f t="shared" si="45"/>
        <v/>
      </c>
      <c r="W2885" t="str">
        <f>IF(V2885="","",IF(ABS(V2885-R2885)&gt;W$1,ABS(V2885-R2885),""))</f>
        <v/>
      </c>
      <c r="X2885" t="str">
        <f>Y2885&amp;"-"&amp;Z2885&amp;"-"&amp;AC2885&amp;"-"&amp;AD2885&amp;"-"&amp;AG2885</f>
        <v>1.5-f-A-1-1.5</v>
      </c>
      <c r="Y2885">
        <f>F2885</f>
        <v>1.5</v>
      </c>
      <c r="Z2885" s="2" t="str">
        <f>G2885</f>
        <v>f</v>
      </c>
      <c r="AA2885">
        <f>_xlfn.IFNA(VLOOKUP(X2885,'duo-out'!A$2:Q$5000,5,FALSE),E2885+10*(H2885-1)+1+_xlfn.IFNA(VLOOKUP(D2885,states!A$2:C$10,3,FALSE),1))</f>
        <v>63</v>
      </c>
      <c r="AB2885" t="str">
        <f>IF(V2885="","",V2885)</f>
        <v/>
      </c>
      <c r="AC2885" s="2" t="str">
        <f>_xlfn.IFNA(VLOOKUP(D2885,states!A$2:C$10,2,FALSE),"XX")</f>
        <v>A</v>
      </c>
      <c r="AD2885">
        <f>E2885</f>
        <v>1</v>
      </c>
      <c r="AE2885">
        <f>_xlfn.IFNA(VLOOKUP(D2885,states!A$2:D$10,4,FALSE),0)</f>
        <v>2</v>
      </c>
      <c r="AF2885">
        <v>0.5</v>
      </c>
      <c r="AG2885">
        <f>IF(AE2885=0,AF2885,IF(AE2885=1,IF(F2885=0.5,0.5,IF(H2885=1,0.5,1.5)),IF(F2885=0.5,0.5,IF(H2885=1,2.5,1.5))))</f>
        <v>1.5</v>
      </c>
      <c r="AH2885" s="7">
        <f>IF(AC2885="XX",0,1/C2885^(1/5)*IF(E2885=0,100,1)/(E2885+1)^(1/4))</f>
        <v>0.8357776784381763</v>
      </c>
    </row>
    <row r="2886" spans="1:34">
      <c r="A2886">
        <v>1046</v>
      </c>
      <c r="B2886" s="1">
        <v>23252</v>
      </c>
      <c r="C2886" s="6">
        <v>0.05</v>
      </c>
      <c r="D2886" t="s">
        <v>3</v>
      </c>
      <c r="E2886">
        <v>1</v>
      </c>
      <c r="F2886">
        <v>1.5</v>
      </c>
      <c r="G2886" t="s">
        <v>2</v>
      </c>
      <c r="H2886">
        <v>2</v>
      </c>
      <c r="I2886" t="s">
        <v>0</v>
      </c>
      <c r="J2886">
        <v>1</v>
      </c>
      <c r="K2886">
        <v>0.5</v>
      </c>
      <c r="L2886" t="s">
        <v>2</v>
      </c>
      <c r="M2886">
        <v>2</v>
      </c>
      <c r="N2886" t="s">
        <v>1102</v>
      </c>
      <c r="O2886">
        <v>1</v>
      </c>
      <c r="P2886" t="str">
        <f>D2886&amp;"-"&amp;F2886&amp;"-"&amp;G2886&amp;"-"&amp;E2886&amp;"-"&amp;H2886</f>
        <v>A2Delta-1.5-f-1-2</v>
      </c>
      <c r="Q2886" t="str">
        <f>I2886&amp;"-"&amp;K2886&amp;"-"&amp;L2886&amp;"-"&amp;J2886&amp;"-"&amp;M2886</f>
        <v>X2Pi-0.5-f-1-2</v>
      </c>
      <c r="R2886">
        <f>B2886+S2886</f>
        <v>25983.908024695</v>
      </c>
      <c r="S2886">
        <f>_xlfn.IFNA(VLOOKUP(Q2886,'MARVEL-X'!A$2:I$1400,7,FALSE),VLOOKUP(Q2886,MARVEL!A$2:J$1522,10,FALSE))</f>
        <v>2731.9080246950002</v>
      </c>
      <c r="T2886">
        <f>IF(P2886=P2885,R2886+T2885,R2886)</f>
        <v>389757.15453659603</v>
      </c>
      <c r="U2886">
        <f>IF(P2886=P2885,1+U2885,1)</f>
        <v>15</v>
      </c>
      <c r="V2886">
        <f t="shared" si="45"/>
        <v>25983.810302439735</v>
      </c>
      <c r="W2886">
        <f>IF(V2886="","",IF(ABS(V2886-R2886)&gt;W$1,ABS(V2886-R2886),""))</f>
        <v>9.7722255264670821E-2</v>
      </c>
      <c r="X2886" t="str">
        <f>Y2886&amp;"-"&amp;Z2886&amp;"-"&amp;AC2886&amp;"-"&amp;AD2886&amp;"-"&amp;AG2886</f>
        <v>1.5-f-A-1-1.5</v>
      </c>
      <c r="Y2886">
        <f>F2886</f>
        <v>1.5</v>
      </c>
      <c r="Z2886" s="2" t="str">
        <f>G2886</f>
        <v>f</v>
      </c>
      <c r="AA2886">
        <f>_xlfn.IFNA(VLOOKUP(X2886,'duo-out'!A$2:Q$5000,5,FALSE),E2886+10*(H2886-1)+1+_xlfn.IFNA(VLOOKUP(D2886,states!A$2:C$10,3,FALSE),1))</f>
        <v>63</v>
      </c>
      <c r="AB2886">
        <f>IF(V2886="","",V2886)</f>
        <v>25983.810302439735</v>
      </c>
      <c r="AC2886" s="2" t="str">
        <f>_xlfn.IFNA(VLOOKUP(D2886,states!A$2:C$10,2,FALSE),"XX")</f>
        <v>A</v>
      </c>
      <c r="AD2886">
        <f>E2886</f>
        <v>1</v>
      </c>
      <c r="AE2886">
        <f>_xlfn.IFNA(VLOOKUP(D2886,states!A$2:D$10,4,FALSE),0)</f>
        <v>2</v>
      </c>
      <c r="AF2886">
        <v>0.5</v>
      </c>
      <c r="AG2886">
        <f>IF(AE2886=0,AF2886,IF(AE2886=1,IF(F2886=0.5,0.5,IF(H2886=1,0.5,1.5)),IF(F2886=0.5,0.5,IF(H2886=1,2.5,1.5))))</f>
        <v>1.5</v>
      </c>
      <c r="AH2886" s="7">
        <f>IF(AC2886="XX",0,1/C2886^(1/5)*IF(E2886=0,100,1)/(E2886+1)^(1/4))</f>
        <v>1.5309059120638666</v>
      </c>
    </row>
    <row r="2887" spans="1:34">
      <c r="A2887">
        <v>4115</v>
      </c>
      <c r="B2887" s="1">
        <v>20690.027999999998</v>
      </c>
      <c r="C2887" s="6">
        <v>0.01</v>
      </c>
      <c r="D2887" t="s">
        <v>3</v>
      </c>
      <c r="E2887">
        <v>2</v>
      </c>
      <c r="F2887">
        <v>1.5</v>
      </c>
      <c r="G2887" t="s">
        <v>2</v>
      </c>
      <c r="H2887">
        <v>2</v>
      </c>
      <c r="I2887" t="s">
        <v>0</v>
      </c>
      <c r="J2887">
        <v>3</v>
      </c>
      <c r="K2887">
        <v>1.5</v>
      </c>
      <c r="L2887" t="s">
        <v>1</v>
      </c>
      <c r="M2887">
        <v>1</v>
      </c>
      <c r="N2887" t="s">
        <v>4171</v>
      </c>
      <c r="O2887">
        <v>1</v>
      </c>
      <c r="P2887" t="str">
        <f>D2887&amp;"-"&amp;F2887&amp;"-"&amp;G2887&amp;"-"&amp;E2887&amp;"-"&amp;H2887</f>
        <v>A2Delta-1.5-f-2-2</v>
      </c>
      <c r="Q2887" t="str">
        <f>I2887&amp;"-"&amp;K2887&amp;"-"&amp;L2887&amp;"-"&amp;J2887&amp;"-"&amp;M2887</f>
        <v>X2Pi-1.5-e-3-1</v>
      </c>
      <c r="R2887">
        <f>B2887+S2887</f>
        <v>28526.494346544998</v>
      </c>
      <c r="S2887">
        <f>_xlfn.IFNA(VLOOKUP(Q2887,'MARVEL-X'!A$2:I$1400,7,FALSE),VLOOKUP(Q2887,MARVEL!A$2:J$1522,10,FALSE))</f>
        <v>7836.4663465450003</v>
      </c>
      <c r="T2887">
        <f>IF(P2887=P2886,R2887+T2886,R2887)</f>
        <v>28526.494346544998</v>
      </c>
      <c r="U2887">
        <f>IF(P2887=P2886,1+U2886,1)</f>
        <v>1</v>
      </c>
      <c r="V2887" t="str">
        <f t="shared" si="45"/>
        <v/>
      </c>
      <c r="W2887" t="str">
        <f>IF(V2887="","",IF(ABS(V2887-R2887)&gt;W$1,ABS(V2887-R2887),""))</f>
        <v/>
      </c>
      <c r="X2887" t="str">
        <f>Y2887&amp;"-"&amp;Z2887&amp;"-"&amp;AC2887&amp;"-"&amp;AD2887&amp;"-"&amp;AG2887</f>
        <v>1.5-f-A-2-1.5</v>
      </c>
      <c r="Y2887">
        <f>F2887</f>
        <v>1.5</v>
      </c>
      <c r="Z2887" s="2" t="str">
        <f>G2887</f>
        <v>f</v>
      </c>
      <c r="AA2887">
        <f>_xlfn.IFNA(VLOOKUP(X2887,'duo-out'!A$2:Q$5000,5,FALSE),E2887+10*(H2887-1)+1+_xlfn.IFNA(VLOOKUP(D2887,states!A$2:C$10,3,FALSE),1))</f>
        <v>80</v>
      </c>
      <c r="AB2887" t="str">
        <f>IF(V2887="","",V2887)</f>
        <v/>
      </c>
      <c r="AC2887" s="2" t="str">
        <f>_xlfn.IFNA(VLOOKUP(D2887,states!A$2:C$10,2,FALSE),"XX")</f>
        <v>A</v>
      </c>
      <c r="AD2887">
        <f>E2887</f>
        <v>2</v>
      </c>
      <c r="AE2887">
        <f>_xlfn.IFNA(VLOOKUP(D2887,states!A$2:D$10,4,FALSE),0)</f>
        <v>2</v>
      </c>
      <c r="AF2887">
        <v>0.5</v>
      </c>
      <c r="AG2887">
        <f>IF(AE2887=0,AF2887,IF(AE2887=1,IF(F2887=0.5,0.5,IF(H2887=1,0.5,1.5)),IF(F2887=0.5,0.5,IF(H2887=1,2.5,1.5))))</f>
        <v>1.5</v>
      </c>
      <c r="AH2887" s="7">
        <f>IF(AC2887="XX",0,1/C2887^(1/5)*IF(E2887=0,100,1)/(E2887+1)^(1/4))</f>
        <v>1.9086209489650137</v>
      </c>
    </row>
    <row r="2888" spans="1:34">
      <c r="A2888">
        <v>3728</v>
      </c>
      <c r="B2888" s="1">
        <v>23045.390599999999</v>
      </c>
      <c r="C2888" s="6">
        <v>2.102E-2</v>
      </c>
      <c r="D2888" t="s">
        <v>3</v>
      </c>
      <c r="E2888">
        <v>2</v>
      </c>
      <c r="F2888">
        <v>1.5</v>
      </c>
      <c r="G2888" t="s">
        <v>2</v>
      </c>
      <c r="H2888">
        <v>2</v>
      </c>
      <c r="I2888" t="s">
        <v>0</v>
      </c>
      <c r="J2888">
        <v>2</v>
      </c>
      <c r="K2888">
        <v>2.5</v>
      </c>
      <c r="L2888" t="s">
        <v>2</v>
      </c>
      <c r="M2888">
        <v>2</v>
      </c>
      <c r="N2888" t="s">
        <v>3784</v>
      </c>
      <c r="O2888">
        <v>1</v>
      </c>
      <c r="P2888" t="str">
        <f>D2888&amp;"-"&amp;F2888&amp;"-"&amp;G2888&amp;"-"&amp;E2888&amp;"-"&amp;H2888</f>
        <v>A2Delta-1.5-f-2-2</v>
      </c>
      <c r="Q2888" t="str">
        <f>I2888&amp;"-"&amp;K2888&amp;"-"&amp;L2888&amp;"-"&amp;J2888&amp;"-"&amp;M2888</f>
        <v>X2Pi-2.5-f-2-2</v>
      </c>
      <c r="R2888">
        <f>B2888+S2888</f>
        <v>28526.484585802998</v>
      </c>
      <c r="S2888">
        <f>_xlfn.IFNA(VLOOKUP(Q2888,'MARVEL-X'!A$2:I$1400,7,FALSE),VLOOKUP(Q2888,MARVEL!A$2:J$1522,10,FALSE))</f>
        <v>5481.0939858029997</v>
      </c>
      <c r="T2888">
        <f>IF(P2888=P2887,R2888+T2887,R2888)</f>
        <v>57052.978932347993</v>
      </c>
      <c r="U2888">
        <f>IF(P2888=P2887,1+U2887,1)</f>
        <v>2</v>
      </c>
      <c r="V2888" t="str">
        <f t="shared" si="45"/>
        <v/>
      </c>
      <c r="W2888" t="str">
        <f>IF(V2888="","",IF(ABS(V2888-R2888)&gt;W$1,ABS(V2888-R2888),""))</f>
        <v/>
      </c>
      <c r="X2888" t="str">
        <f>Y2888&amp;"-"&amp;Z2888&amp;"-"&amp;AC2888&amp;"-"&amp;AD2888&amp;"-"&amp;AG2888</f>
        <v>1.5-f-A-2-1.5</v>
      </c>
      <c r="Y2888">
        <f>F2888</f>
        <v>1.5</v>
      </c>
      <c r="Z2888" s="2" t="str">
        <f>G2888</f>
        <v>f</v>
      </c>
      <c r="AA2888">
        <f>_xlfn.IFNA(VLOOKUP(X2888,'duo-out'!A$2:Q$5000,5,FALSE),E2888+10*(H2888-1)+1+_xlfn.IFNA(VLOOKUP(D2888,states!A$2:C$10,3,FALSE),1))</f>
        <v>80</v>
      </c>
      <c r="AB2888" t="str">
        <f>IF(V2888="","",V2888)</f>
        <v/>
      </c>
      <c r="AC2888" s="2" t="str">
        <f>_xlfn.IFNA(VLOOKUP(D2888,states!A$2:C$10,2,FALSE),"XX")</f>
        <v>A</v>
      </c>
      <c r="AD2888">
        <f>E2888</f>
        <v>2</v>
      </c>
      <c r="AE2888">
        <f>_xlfn.IFNA(VLOOKUP(D2888,states!A$2:D$10,4,FALSE),0)</f>
        <v>2</v>
      </c>
      <c r="AF2888">
        <v>0.5</v>
      </c>
      <c r="AG2888">
        <f>IF(AE2888=0,AF2888,IF(AE2888=1,IF(F2888=0.5,0.5,IF(H2888=1,0.5,1.5)),IF(F2888=0.5,0.5,IF(H2888=1,2.5,1.5))))</f>
        <v>1.5</v>
      </c>
      <c r="AH2888" s="7">
        <f>IF(AC2888="XX",0,1/C2888^(1/5)*IF(E2888=0,100,1)/(E2888+1)^(1/4))</f>
        <v>1.6451031880364586</v>
      </c>
    </row>
    <row r="2889" spans="1:34">
      <c r="A2889">
        <v>3721</v>
      </c>
      <c r="B2889" s="1">
        <v>23125.6744</v>
      </c>
      <c r="C2889" s="6">
        <v>1.4290000000000001E-2</v>
      </c>
      <c r="D2889" t="s">
        <v>3</v>
      </c>
      <c r="E2889">
        <v>2</v>
      </c>
      <c r="F2889">
        <v>1.5</v>
      </c>
      <c r="G2889" t="s">
        <v>2</v>
      </c>
      <c r="H2889">
        <v>2</v>
      </c>
      <c r="I2889" t="s">
        <v>0</v>
      </c>
      <c r="J2889">
        <v>2</v>
      </c>
      <c r="K2889">
        <v>1.5</v>
      </c>
      <c r="L2889" t="s">
        <v>1</v>
      </c>
      <c r="M2889">
        <v>2</v>
      </c>
      <c r="N2889" t="s">
        <v>3777</v>
      </c>
      <c r="O2889">
        <v>1</v>
      </c>
      <c r="P2889" t="str">
        <f>D2889&amp;"-"&amp;F2889&amp;"-"&amp;G2889&amp;"-"&amp;E2889&amp;"-"&amp;H2889</f>
        <v>A2Delta-1.5-f-2-2</v>
      </c>
      <c r="Q2889" t="str">
        <f>I2889&amp;"-"&amp;K2889&amp;"-"&amp;L2889&amp;"-"&amp;J2889&amp;"-"&amp;M2889</f>
        <v>X2Pi-1.5-e-2-2</v>
      </c>
      <c r="R2889">
        <f>B2889+S2889</f>
        <v>28526.498959215998</v>
      </c>
      <c r="S2889">
        <f>_xlfn.IFNA(VLOOKUP(Q2889,'MARVEL-X'!A$2:I$1400,7,FALSE),VLOOKUP(Q2889,MARVEL!A$2:J$1522,10,FALSE))</f>
        <v>5400.8245592160001</v>
      </c>
      <c r="T2889">
        <f>IF(P2889=P2888,R2889+T2888,R2889)</f>
        <v>85579.477891563991</v>
      </c>
      <c r="U2889">
        <f>IF(P2889=P2888,1+U2888,1)</f>
        <v>3</v>
      </c>
      <c r="V2889" t="str">
        <f t="shared" si="45"/>
        <v/>
      </c>
      <c r="W2889" t="str">
        <f>IF(V2889="","",IF(ABS(V2889-R2889)&gt;W$1,ABS(V2889-R2889),""))</f>
        <v/>
      </c>
      <c r="X2889" t="str">
        <f>Y2889&amp;"-"&amp;Z2889&amp;"-"&amp;AC2889&amp;"-"&amp;AD2889&amp;"-"&amp;AG2889</f>
        <v>1.5-f-A-2-1.5</v>
      </c>
      <c r="Y2889">
        <f>F2889</f>
        <v>1.5</v>
      </c>
      <c r="Z2889" s="2" t="str">
        <f>G2889</f>
        <v>f</v>
      </c>
      <c r="AA2889">
        <f>_xlfn.IFNA(VLOOKUP(X2889,'duo-out'!A$2:Q$5000,5,FALSE),E2889+10*(H2889-1)+1+_xlfn.IFNA(VLOOKUP(D2889,states!A$2:C$10,3,FALSE),1))</f>
        <v>80</v>
      </c>
      <c r="AB2889" t="str">
        <f>IF(V2889="","",V2889)</f>
        <v/>
      </c>
      <c r="AC2889" s="2" t="str">
        <f>_xlfn.IFNA(VLOOKUP(D2889,states!A$2:C$10,2,FALSE),"XX")</f>
        <v>A</v>
      </c>
      <c r="AD2889">
        <f>E2889</f>
        <v>2</v>
      </c>
      <c r="AE2889">
        <f>_xlfn.IFNA(VLOOKUP(D2889,states!A$2:D$10,4,FALSE),0)</f>
        <v>2</v>
      </c>
      <c r="AF2889">
        <v>0.5</v>
      </c>
      <c r="AG2889">
        <f>IF(AE2889=0,AF2889,IF(AE2889=1,IF(F2889=0.5,0.5,IF(H2889=1,0.5,1.5)),IF(F2889=0.5,0.5,IF(H2889=1,2.5,1.5))))</f>
        <v>1.5</v>
      </c>
      <c r="AH2889" s="7">
        <f>IF(AC2889="XX",0,1/C2889^(1/5)*IF(E2889=0,100,1)/(E2889+1)^(1/4))</f>
        <v>1.7771056210325971</v>
      </c>
    </row>
    <row r="2890" spans="1:34">
      <c r="A2890">
        <v>3701</v>
      </c>
      <c r="B2890" s="1">
        <v>23188.776099999999</v>
      </c>
      <c r="C2890" s="6">
        <v>2.0320000000000001E-2</v>
      </c>
      <c r="D2890" t="s">
        <v>3</v>
      </c>
      <c r="E2890">
        <v>2</v>
      </c>
      <c r="F2890">
        <v>1.5</v>
      </c>
      <c r="G2890" t="s">
        <v>2</v>
      </c>
      <c r="H2890">
        <v>2</v>
      </c>
      <c r="I2890" t="s">
        <v>0</v>
      </c>
      <c r="J2890">
        <v>2</v>
      </c>
      <c r="K2890">
        <v>0.5</v>
      </c>
      <c r="L2890" t="s">
        <v>2</v>
      </c>
      <c r="M2890">
        <v>2</v>
      </c>
      <c r="N2890" t="s">
        <v>3757</v>
      </c>
      <c r="O2890">
        <v>1</v>
      </c>
      <c r="P2890" t="str">
        <f>D2890&amp;"-"&amp;F2890&amp;"-"&amp;G2890&amp;"-"&amp;E2890&amp;"-"&amp;H2890</f>
        <v>A2Delta-1.5-f-2-2</v>
      </c>
      <c r="Q2890" t="str">
        <f>I2890&amp;"-"&amp;K2890&amp;"-"&amp;L2890&amp;"-"&amp;J2890&amp;"-"&amp;M2890</f>
        <v>X2Pi-0.5-f-2-2</v>
      </c>
      <c r="R2890">
        <f>B2890+S2890</f>
        <v>28526.478156393001</v>
      </c>
      <c r="S2890">
        <f>_xlfn.IFNA(VLOOKUP(Q2890,'MARVEL-X'!A$2:I$1400,7,FALSE),VLOOKUP(Q2890,MARVEL!A$2:J$1522,10,FALSE))</f>
        <v>5337.702056393</v>
      </c>
      <c r="T2890">
        <f>IF(P2890=P2889,R2890+T2889,R2890)</f>
        <v>114105.95604795699</v>
      </c>
      <c r="U2890">
        <f>IF(P2890=P2889,1+U2889,1)</f>
        <v>4</v>
      </c>
      <c r="V2890" t="str">
        <f t="shared" si="45"/>
        <v/>
      </c>
      <c r="W2890" t="str">
        <f>IF(V2890="","",IF(ABS(V2890-R2890)&gt;W$1,ABS(V2890-R2890),""))</f>
        <v/>
      </c>
      <c r="X2890" t="str">
        <f>Y2890&amp;"-"&amp;Z2890&amp;"-"&amp;AC2890&amp;"-"&amp;AD2890&amp;"-"&amp;AG2890</f>
        <v>1.5-f-A-2-1.5</v>
      </c>
      <c r="Y2890">
        <f>F2890</f>
        <v>1.5</v>
      </c>
      <c r="Z2890" s="2" t="str">
        <f>G2890</f>
        <v>f</v>
      </c>
      <c r="AA2890">
        <f>_xlfn.IFNA(VLOOKUP(X2890,'duo-out'!A$2:Q$5000,5,FALSE),E2890+10*(H2890-1)+1+_xlfn.IFNA(VLOOKUP(D2890,states!A$2:C$10,3,FALSE),1))</f>
        <v>80</v>
      </c>
      <c r="AB2890" t="str">
        <f>IF(V2890="","",V2890)</f>
        <v/>
      </c>
      <c r="AC2890" s="2" t="str">
        <f>_xlfn.IFNA(VLOOKUP(D2890,states!A$2:C$10,2,FALSE),"XX")</f>
        <v>A</v>
      </c>
      <c r="AD2890">
        <f>E2890</f>
        <v>2</v>
      </c>
      <c r="AE2890">
        <f>_xlfn.IFNA(VLOOKUP(D2890,states!A$2:D$10,4,FALSE),0)</f>
        <v>2</v>
      </c>
      <c r="AF2890">
        <v>0.5</v>
      </c>
      <c r="AG2890">
        <f>IF(AE2890=0,AF2890,IF(AE2890=1,IF(F2890=0.5,0.5,IF(H2890=1,0.5,1.5)),IF(F2890=0.5,0.5,IF(H2890=1,2.5,1.5))))</f>
        <v>1.5</v>
      </c>
      <c r="AH2890" s="7">
        <f>IF(AC2890="XX",0,1/C2890^(1/5)*IF(E2890=0,100,1)/(E2890+1)^(1/4))</f>
        <v>1.656284530414708</v>
      </c>
    </row>
    <row r="2891" spans="1:34">
      <c r="A2891">
        <v>3700</v>
      </c>
      <c r="B2891" s="1">
        <v>23171.136999999999</v>
      </c>
      <c r="C2891" s="6">
        <v>3.5959999999999999E-2</v>
      </c>
      <c r="D2891" t="s">
        <v>3</v>
      </c>
      <c r="E2891">
        <v>2</v>
      </c>
      <c r="F2891">
        <v>1.5</v>
      </c>
      <c r="G2891" t="s">
        <v>2</v>
      </c>
      <c r="H2891">
        <v>2</v>
      </c>
      <c r="I2891" t="s">
        <v>0</v>
      </c>
      <c r="J2891">
        <v>2</v>
      </c>
      <c r="K2891">
        <v>1.5</v>
      </c>
      <c r="L2891" t="s">
        <v>1</v>
      </c>
      <c r="M2891">
        <v>1</v>
      </c>
      <c r="N2891" t="s">
        <v>3756</v>
      </c>
      <c r="O2891">
        <v>1</v>
      </c>
      <c r="P2891" t="str">
        <f>D2891&amp;"-"&amp;F2891&amp;"-"&amp;G2891&amp;"-"&amp;E2891&amp;"-"&amp;H2891</f>
        <v>A2Delta-1.5-f-2-2</v>
      </c>
      <c r="Q2891" t="str">
        <f>I2891&amp;"-"&amp;K2891&amp;"-"&amp;L2891&amp;"-"&amp;J2891&amp;"-"&amp;M2891</f>
        <v>X2Pi-1.5-e-2-1</v>
      </c>
      <c r="R2891">
        <f>B2891+S2891</f>
        <v>28526.516335363998</v>
      </c>
      <c r="S2891">
        <f>_xlfn.IFNA(VLOOKUP(Q2891,'MARVEL-X'!A$2:I$1400,7,FALSE),VLOOKUP(Q2891,MARVEL!A$2:J$1522,10,FALSE))</f>
        <v>5355.3793353640003</v>
      </c>
      <c r="T2891">
        <f>IF(P2891=P2890,R2891+T2890,R2891)</f>
        <v>142632.472383321</v>
      </c>
      <c r="U2891">
        <f>IF(P2891=P2890,1+U2890,1)</f>
        <v>5</v>
      </c>
      <c r="V2891" t="str">
        <f t="shared" si="45"/>
        <v/>
      </c>
      <c r="W2891" t="str">
        <f>IF(V2891="","",IF(ABS(V2891-R2891)&gt;W$1,ABS(V2891-R2891),""))</f>
        <v/>
      </c>
      <c r="X2891" t="str">
        <f>Y2891&amp;"-"&amp;Z2891&amp;"-"&amp;AC2891&amp;"-"&amp;AD2891&amp;"-"&amp;AG2891</f>
        <v>1.5-f-A-2-1.5</v>
      </c>
      <c r="Y2891">
        <f>F2891</f>
        <v>1.5</v>
      </c>
      <c r="Z2891" s="2" t="str">
        <f>G2891</f>
        <v>f</v>
      </c>
      <c r="AA2891">
        <f>_xlfn.IFNA(VLOOKUP(X2891,'duo-out'!A$2:Q$5000,5,FALSE),E2891+10*(H2891-1)+1+_xlfn.IFNA(VLOOKUP(D2891,states!A$2:C$10,3,FALSE),1))</f>
        <v>80</v>
      </c>
      <c r="AB2891" t="str">
        <f>IF(V2891="","",V2891)</f>
        <v/>
      </c>
      <c r="AC2891" s="2" t="str">
        <f>_xlfn.IFNA(VLOOKUP(D2891,states!A$2:C$10,2,FALSE),"XX")</f>
        <v>A</v>
      </c>
      <c r="AD2891">
        <f>E2891</f>
        <v>2</v>
      </c>
      <c r="AE2891">
        <f>_xlfn.IFNA(VLOOKUP(D2891,states!A$2:D$10,4,FALSE),0)</f>
        <v>2</v>
      </c>
      <c r="AF2891">
        <v>0.5</v>
      </c>
      <c r="AG2891">
        <f>IF(AE2891=0,AF2891,IF(AE2891=1,IF(F2891=0.5,0.5,IF(H2891=1,0.5,1.5)),IF(F2891=0.5,0.5,IF(H2891=1,2.5,1.5))))</f>
        <v>1.5</v>
      </c>
      <c r="AH2891" s="7">
        <f>IF(AC2891="XX",0,1/C2891^(1/5)*IF(E2891=0,100,1)/(E2891+1)^(1/4))</f>
        <v>1.4775961461373097</v>
      </c>
    </row>
    <row r="2892" spans="1:34">
      <c r="A2892">
        <v>3005</v>
      </c>
      <c r="B2892" s="1">
        <v>23125.4771</v>
      </c>
      <c r="C2892" s="6">
        <v>3.082E-2</v>
      </c>
      <c r="D2892" t="s">
        <v>3</v>
      </c>
      <c r="E2892">
        <v>2</v>
      </c>
      <c r="F2892">
        <v>1.5</v>
      </c>
      <c r="G2892" t="s">
        <v>2</v>
      </c>
      <c r="H2892">
        <v>2</v>
      </c>
      <c r="I2892" t="s">
        <v>0</v>
      </c>
      <c r="J2892">
        <v>2</v>
      </c>
      <c r="K2892">
        <v>1.5</v>
      </c>
      <c r="L2892" t="s">
        <v>2</v>
      </c>
      <c r="M2892">
        <v>2</v>
      </c>
      <c r="N2892" t="s">
        <v>3061</v>
      </c>
      <c r="O2892">
        <v>1</v>
      </c>
      <c r="P2892" t="str">
        <f>D2892&amp;"-"&amp;F2892&amp;"-"&amp;G2892&amp;"-"&amp;E2892&amp;"-"&amp;H2892</f>
        <v>A2Delta-1.5-f-2-2</v>
      </c>
      <c r="Q2892" t="str">
        <f>I2892&amp;"-"&amp;K2892&amp;"-"&amp;L2892&amp;"-"&amp;J2892&amp;"-"&amp;M2892</f>
        <v>X2Pi-1.5-f-2-2</v>
      </c>
      <c r="R2892">
        <f>B2892+S2892</f>
        <v>28526.519135496001</v>
      </c>
      <c r="S2892">
        <f>_xlfn.IFNA(VLOOKUP(Q2892,'MARVEL-X'!A$2:I$1400,7,FALSE),VLOOKUP(Q2892,MARVEL!A$2:J$1522,10,FALSE))</f>
        <v>5401.0420354959997</v>
      </c>
      <c r="T2892">
        <f>IF(P2892=P2891,R2892+T2891,R2892)</f>
        <v>171158.991518817</v>
      </c>
      <c r="U2892">
        <f>IF(P2892=P2891,1+U2891,1)</f>
        <v>6</v>
      </c>
      <c r="V2892" t="str">
        <f t="shared" si="45"/>
        <v/>
      </c>
      <c r="W2892" t="str">
        <f>IF(V2892="","",IF(ABS(V2892-R2892)&gt;W$1,ABS(V2892-R2892),""))</f>
        <v/>
      </c>
      <c r="X2892" t="str">
        <f>Y2892&amp;"-"&amp;Z2892&amp;"-"&amp;AC2892&amp;"-"&amp;AD2892&amp;"-"&amp;AG2892</f>
        <v>1.5-f-A-2-1.5</v>
      </c>
      <c r="Y2892">
        <f>F2892</f>
        <v>1.5</v>
      </c>
      <c r="Z2892" s="2" t="str">
        <f>G2892</f>
        <v>f</v>
      </c>
      <c r="AA2892">
        <f>_xlfn.IFNA(VLOOKUP(X2892,'duo-out'!A$2:Q$5000,5,FALSE),E2892+10*(H2892-1)+1+_xlfn.IFNA(VLOOKUP(D2892,states!A$2:C$10,3,FALSE),1))</f>
        <v>80</v>
      </c>
      <c r="AB2892" t="str">
        <f>IF(V2892="","",V2892)</f>
        <v/>
      </c>
      <c r="AC2892" s="2" t="str">
        <f>_xlfn.IFNA(VLOOKUP(D2892,states!A$2:C$10,2,FALSE),"XX")</f>
        <v>A</v>
      </c>
      <c r="AD2892">
        <f>E2892</f>
        <v>2</v>
      </c>
      <c r="AE2892">
        <f>_xlfn.IFNA(VLOOKUP(D2892,states!A$2:D$10,4,FALSE),0)</f>
        <v>2</v>
      </c>
      <c r="AF2892">
        <v>0.5</v>
      </c>
      <c r="AG2892">
        <f>IF(AE2892=0,AF2892,IF(AE2892=1,IF(F2892=0.5,0.5,IF(H2892=1,0.5,1.5)),IF(F2892=0.5,0.5,IF(H2892=1,2.5,1.5))))</f>
        <v>1.5</v>
      </c>
      <c r="AH2892" s="7">
        <f>IF(AC2892="XX",0,1/C2892^(1/5)*IF(E2892=0,100,1)/(E2892+1)^(1/4))</f>
        <v>1.5238883869164039</v>
      </c>
    </row>
    <row r="2893" spans="1:34">
      <c r="A2893">
        <v>2996</v>
      </c>
      <c r="B2893" s="1">
        <v>23188.796300000002</v>
      </c>
      <c r="C2893" s="6">
        <v>1.008E-2</v>
      </c>
      <c r="D2893" t="s">
        <v>3</v>
      </c>
      <c r="E2893">
        <v>2</v>
      </c>
      <c r="F2893">
        <v>1.5</v>
      </c>
      <c r="G2893" t="s">
        <v>2</v>
      </c>
      <c r="H2893">
        <v>2</v>
      </c>
      <c r="I2893" t="s">
        <v>0</v>
      </c>
      <c r="J2893">
        <v>2</v>
      </c>
      <c r="K2893">
        <v>0.5</v>
      </c>
      <c r="L2893" t="s">
        <v>2</v>
      </c>
      <c r="M2893">
        <v>2</v>
      </c>
      <c r="N2893" t="s">
        <v>3052</v>
      </c>
      <c r="O2893">
        <v>1</v>
      </c>
      <c r="P2893" t="str">
        <f>D2893&amp;"-"&amp;F2893&amp;"-"&amp;G2893&amp;"-"&amp;E2893&amp;"-"&amp;H2893</f>
        <v>A2Delta-1.5-f-2-2</v>
      </c>
      <c r="Q2893" t="str">
        <f>I2893&amp;"-"&amp;K2893&amp;"-"&amp;L2893&amp;"-"&amp;J2893&amp;"-"&amp;M2893</f>
        <v>X2Pi-0.5-f-2-2</v>
      </c>
      <c r="R2893">
        <f>B2893+S2893</f>
        <v>28526.498356393</v>
      </c>
      <c r="S2893">
        <f>_xlfn.IFNA(VLOOKUP(Q2893,'MARVEL-X'!A$2:I$1400,7,FALSE),VLOOKUP(Q2893,MARVEL!A$2:J$1522,10,FALSE))</f>
        <v>5337.702056393</v>
      </c>
      <c r="T2893">
        <f>IF(P2893=P2892,R2893+T2892,R2893)</f>
        <v>199685.48987520998</v>
      </c>
      <c r="U2893">
        <f>IF(P2893=P2892,1+U2892,1)</f>
        <v>7</v>
      </c>
      <c r="V2893" t="str">
        <f t="shared" si="45"/>
        <v/>
      </c>
      <c r="W2893" t="str">
        <f>IF(V2893="","",IF(ABS(V2893-R2893)&gt;W$1,ABS(V2893-R2893),""))</f>
        <v/>
      </c>
      <c r="X2893" t="str">
        <f>Y2893&amp;"-"&amp;Z2893&amp;"-"&amp;AC2893&amp;"-"&amp;AD2893&amp;"-"&amp;AG2893</f>
        <v>1.5-f-A-2-1.5</v>
      </c>
      <c r="Y2893">
        <f>F2893</f>
        <v>1.5</v>
      </c>
      <c r="Z2893" s="2" t="str">
        <f>G2893</f>
        <v>f</v>
      </c>
      <c r="AA2893">
        <f>_xlfn.IFNA(VLOOKUP(X2893,'duo-out'!A$2:Q$5000,5,FALSE),E2893+10*(H2893-1)+1+_xlfn.IFNA(VLOOKUP(D2893,states!A$2:C$10,3,FALSE),1))</f>
        <v>80</v>
      </c>
      <c r="AB2893" t="str">
        <f>IF(V2893="","",V2893)</f>
        <v/>
      </c>
      <c r="AC2893" s="2" t="str">
        <f>_xlfn.IFNA(VLOOKUP(D2893,states!A$2:C$10,2,FALSE),"XX")</f>
        <v>A</v>
      </c>
      <c r="AD2893">
        <f>E2893</f>
        <v>2</v>
      </c>
      <c r="AE2893">
        <f>_xlfn.IFNA(VLOOKUP(D2893,states!A$2:D$10,4,FALSE),0)</f>
        <v>2</v>
      </c>
      <c r="AF2893">
        <v>0.5</v>
      </c>
      <c r="AG2893">
        <f>IF(AE2893=0,AF2893,IF(AE2893=1,IF(F2893=0.5,0.5,IF(H2893=1,0.5,1.5)),IF(F2893=0.5,0.5,IF(H2893=1,2.5,1.5))))</f>
        <v>1.5</v>
      </c>
      <c r="AH2893" s="7">
        <f>IF(AC2893="XX",0,1/C2893^(1/5)*IF(E2893=0,100,1)/(E2893+1)^(1/4))</f>
        <v>1.9055817282074263</v>
      </c>
    </row>
    <row r="2894" spans="1:34">
      <c r="A2894">
        <v>190</v>
      </c>
      <c r="B2894" s="1">
        <v>23045.505000000001</v>
      </c>
      <c r="C2894" s="6">
        <v>0.1236</v>
      </c>
      <c r="D2894" t="s">
        <v>3</v>
      </c>
      <c r="E2894">
        <v>2</v>
      </c>
      <c r="F2894">
        <v>1.5</v>
      </c>
      <c r="G2894" t="s">
        <v>2</v>
      </c>
      <c r="H2894">
        <v>2</v>
      </c>
      <c r="I2894" t="s">
        <v>0</v>
      </c>
      <c r="J2894">
        <v>2</v>
      </c>
      <c r="K2894">
        <v>2.5</v>
      </c>
      <c r="L2894" t="s">
        <v>2</v>
      </c>
      <c r="M2894">
        <v>2</v>
      </c>
      <c r="N2894" t="s">
        <v>245</v>
      </c>
      <c r="O2894">
        <v>-1</v>
      </c>
      <c r="P2894" t="str">
        <f>D2894&amp;"-"&amp;F2894&amp;"-"&amp;G2894&amp;"-"&amp;E2894&amp;"-"&amp;H2894</f>
        <v>A2Delta-1.5-f-2-2</v>
      </c>
      <c r="Q2894" t="str">
        <f>I2894&amp;"-"&amp;K2894&amp;"-"&amp;L2894&amp;"-"&amp;J2894&amp;"-"&amp;M2894</f>
        <v>X2Pi-2.5-f-2-2</v>
      </c>
      <c r="R2894">
        <f>B2894+S2894</f>
        <v>28526.598985803001</v>
      </c>
      <c r="S2894">
        <f>_xlfn.IFNA(VLOOKUP(Q2894,'MARVEL-X'!A$2:I$1400,7,FALSE),VLOOKUP(Q2894,MARVEL!A$2:J$1522,10,FALSE))</f>
        <v>5481.0939858029997</v>
      </c>
      <c r="T2894">
        <f>IF(P2894=P2893,R2894+T2893,R2894)</f>
        <v>228212.08886101298</v>
      </c>
      <c r="U2894">
        <f>IF(P2894=P2893,1+U2893,1)</f>
        <v>8</v>
      </c>
      <c r="V2894" t="str">
        <f t="shared" si="45"/>
        <v/>
      </c>
      <c r="W2894" t="str">
        <f>IF(V2894="","",IF(ABS(V2894-R2894)&gt;W$1,ABS(V2894-R2894),""))</f>
        <v/>
      </c>
      <c r="X2894" t="str">
        <f>Y2894&amp;"-"&amp;Z2894&amp;"-"&amp;AC2894&amp;"-"&amp;AD2894&amp;"-"&amp;AG2894</f>
        <v>1.5-f-A-2-1.5</v>
      </c>
      <c r="Y2894">
        <f>F2894</f>
        <v>1.5</v>
      </c>
      <c r="Z2894" s="2" t="str">
        <f>G2894</f>
        <v>f</v>
      </c>
      <c r="AA2894">
        <f>_xlfn.IFNA(VLOOKUP(X2894,'duo-out'!A$2:Q$5000,5,FALSE),E2894+10*(H2894-1)+1+_xlfn.IFNA(VLOOKUP(D2894,states!A$2:C$10,3,FALSE),1))</f>
        <v>80</v>
      </c>
      <c r="AB2894" t="str">
        <f>IF(V2894="","",V2894)</f>
        <v/>
      </c>
      <c r="AC2894" s="2" t="str">
        <f>_xlfn.IFNA(VLOOKUP(D2894,states!A$2:C$10,2,FALSE),"XX")</f>
        <v>A</v>
      </c>
      <c r="AD2894">
        <f>E2894</f>
        <v>2</v>
      </c>
      <c r="AE2894">
        <f>_xlfn.IFNA(VLOOKUP(D2894,states!A$2:D$10,4,FALSE),0)</f>
        <v>2</v>
      </c>
      <c r="AF2894">
        <v>0.5</v>
      </c>
      <c r="AG2894">
        <f>IF(AE2894=0,AF2894,IF(AE2894=1,IF(F2894=0.5,0.5,IF(H2894=1,0.5,1.5)),IF(F2894=0.5,0.5,IF(H2894=1,2.5,1.5))))</f>
        <v>1.5</v>
      </c>
      <c r="AH2894" s="7">
        <f>IF(AC2894="XX",0,1/C2894^(1/5)*IF(E2894=0,100,1)/(E2894+1)^(1/4))</f>
        <v>1.1542928144886497</v>
      </c>
    </row>
    <row r="2895" spans="1:34">
      <c r="A2895">
        <v>5746</v>
      </c>
      <c r="B2895" s="1">
        <v>23125.723000000002</v>
      </c>
      <c r="C2895" s="6">
        <v>6.3100000000000003E-2</v>
      </c>
      <c r="D2895" t="s">
        <v>3</v>
      </c>
      <c r="E2895">
        <v>2</v>
      </c>
      <c r="F2895">
        <v>1.5</v>
      </c>
      <c r="G2895" t="s">
        <v>2</v>
      </c>
      <c r="H2895">
        <v>2</v>
      </c>
      <c r="I2895" t="s">
        <v>0</v>
      </c>
      <c r="J2895">
        <v>2</v>
      </c>
      <c r="K2895">
        <v>1.5</v>
      </c>
      <c r="L2895" t="s">
        <v>1</v>
      </c>
      <c r="M2895">
        <v>2</v>
      </c>
      <c r="N2895" t="s">
        <v>5802</v>
      </c>
      <c r="O2895">
        <v>1</v>
      </c>
      <c r="P2895" t="str">
        <f>D2895&amp;"-"&amp;F2895&amp;"-"&amp;G2895&amp;"-"&amp;E2895&amp;"-"&amp;H2895</f>
        <v>A2Delta-1.5-f-2-2</v>
      </c>
      <c r="Q2895" t="str">
        <f>I2895&amp;"-"&amp;K2895&amp;"-"&amp;L2895&amp;"-"&amp;J2895&amp;"-"&amp;M2895</f>
        <v>X2Pi-1.5-e-2-2</v>
      </c>
      <c r="R2895">
        <f>B2895+S2895</f>
        <v>28526.547559216</v>
      </c>
      <c r="S2895">
        <f>_xlfn.IFNA(VLOOKUP(Q2895,'MARVEL-X'!A$2:I$1400,7,FALSE),VLOOKUP(Q2895,MARVEL!A$2:J$1522,10,FALSE))</f>
        <v>5400.8245592160001</v>
      </c>
      <c r="T2895">
        <f>IF(P2895=P2894,R2895+T2894,R2895)</f>
        <v>256738.63642022898</v>
      </c>
      <c r="U2895">
        <f>IF(P2895=P2894,1+U2894,1)</f>
        <v>9</v>
      </c>
      <c r="V2895" t="str">
        <f t="shared" si="45"/>
        <v/>
      </c>
      <c r="W2895" t="str">
        <f>IF(V2895="","",IF(ABS(V2895-R2895)&gt;W$1,ABS(V2895-R2895),""))</f>
        <v/>
      </c>
      <c r="X2895" t="str">
        <f>Y2895&amp;"-"&amp;Z2895&amp;"-"&amp;AC2895&amp;"-"&amp;AD2895&amp;"-"&amp;AG2895</f>
        <v>1.5-f-A-2-1.5</v>
      </c>
      <c r="Y2895">
        <f>F2895</f>
        <v>1.5</v>
      </c>
      <c r="Z2895" s="2" t="str">
        <f>G2895</f>
        <v>f</v>
      </c>
      <c r="AA2895">
        <f>_xlfn.IFNA(VLOOKUP(X2895,'duo-out'!A$2:Q$5000,5,FALSE),E2895+10*(H2895-1)+1+_xlfn.IFNA(VLOOKUP(D2895,states!A$2:C$10,3,FALSE),1))</f>
        <v>80</v>
      </c>
      <c r="AB2895" t="str">
        <f>IF(V2895="","",V2895)</f>
        <v/>
      </c>
      <c r="AC2895" s="2" t="str">
        <f>_xlfn.IFNA(VLOOKUP(D2895,states!A$2:C$10,2,FALSE),"XX")</f>
        <v>A</v>
      </c>
      <c r="AD2895">
        <f>E2895</f>
        <v>2</v>
      </c>
      <c r="AE2895">
        <f>_xlfn.IFNA(VLOOKUP(D2895,states!A$2:D$10,4,FALSE),0)</f>
        <v>2</v>
      </c>
      <c r="AF2895">
        <v>0.5</v>
      </c>
      <c r="AG2895">
        <f>IF(AE2895=0,AF2895,IF(AE2895=1,IF(F2895=0.5,0.5,IF(H2895=1,0.5,1.5)),IF(F2895=0.5,0.5,IF(H2895=1,2.5,1.5))))</f>
        <v>1.5</v>
      </c>
      <c r="AH2895" s="7">
        <f>IF(AC2895="XX",0,1/C2895^(1/5)*IF(E2895=0,100,1)/(E2895+1)^(1/4))</f>
        <v>1.3204252313990048</v>
      </c>
    </row>
    <row r="2896" spans="1:34">
      <c r="A2896">
        <v>179</v>
      </c>
      <c r="B2896" s="1">
        <v>23186.811000000002</v>
      </c>
      <c r="C2896" s="6">
        <v>0.05</v>
      </c>
      <c r="D2896" t="s">
        <v>3</v>
      </c>
      <c r="E2896">
        <v>2</v>
      </c>
      <c r="F2896">
        <v>1.5</v>
      </c>
      <c r="G2896" t="s">
        <v>2</v>
      </c>
      <c r="H2896">
        <v>2</v>
      </c>
      <c r="I2896" t="s">
        <v>0</v>
      </c>
      <c r="J2896">
        <v>2</v>
      </c>
      <c r="K2896">
        <v>0.5</v>
      </c>
      <c r="L2896" t="s">
        <v>2</v>
      </c>
      <c r="M2896">
        <v>2</v>
      </c>
      <c r="N2896" t="s">
        <v>234</v>
      </c>
      <c r="O2896">
        <v>-1</v>
      </c>
      <c r="P2896" t="str">
        <f>D2896&amp;"-"&amp;F2896&amp;"-"&amp;G2896&amp;"-"&amp;E2896&amp;"-"&amp;H2896</f>
        <v>A2Delta-1.5-f-2-2</v>
      </c>
      <c r="Q2896" t="str">
        <f>I2896&amp;"-"&amp;K2896&amp;"-"&amp;L2896&amp;"-"&amp;J2896&amp;"-"&amp;M2896</f>
        <v>X2Pi-0.5-f-2-2</v>
      </c>
      <c r="R2896">
        <f>B2896+S2896</f>
        <v>28524.513056393</v>
      </c>
      <c r="S2896">
        <f>_xlfn.IFNA(VLOOKUP(Q2896,'MARVEL-X'!A$2:I$1400,7,FALSE),VLOOKUP(Q2896,MARVEL!A$2:J$1522,10,FALSE))</f>
        <v>5337.702056393</v>
      </c>
      <c r="T2896">
        <f>IF(P2896=P2895,R2896+T2895,R2896)</f>
        <v>285263.149476622</v>
      </c>
      <c r="U2896">
        <f>IF(P2896=P2895,1+U2895,1)</f>
        <v>10</v>
      </c>
      <c r="V2896" t="str">
        <f t="shared" si="45"/>
        <v/>
      </c>
      <c r="W2896" t="str">
        <f>IF(V2896="","",IF(ABS(V2896-R2896)&gt;W$1,ABS(V2896-R2896),""))</f>
        <v/>
      </c>
      <c r="X2896" t="str">
        <f>Y2896&amp;"-"&amp;Z2896&amp;"-"&amp;AC2896&amp;"-"&amp;AD2896&amp;"-"&amp;AG2896</f>
        <v>1.5-f-A-2-1.5</v>
      </c>
      <c r="Y2896">
        <f>F2896</f>
        <v>1.5</v>
      </c>
      <c r="Z2896" s="2" t="str">
        <f>G2896</f>
        <v>f</v>
      </c>
      <c r="AA2896">
        <f>_xlfn.IFNA(VLOOKUP(X2896,'duo-out'!A$2:Q$5000,5,FALSE),E2896+10*(H2896-1)+1+_xlfn.IFNA(VLOOKUP(D2896,states!A$2:C$10,3,FALSE),1))</f>
        <v>80</v>
      </c>
      <c r="AB2896" t="str">
        <f>IF(V2896="","",V2896)</f>
        <v/>
      </c>
      <c r="AC2896" s="2" t="str">
        <f>_xlfn.IFNA(VLOOKUP(D2896,states!A$2:C$10,2,FALSE),"XX")</f>
        <v>A</v>
      </c>
      <c r="AD2896">
        <f>E2896</f>
        <v>2</v>
      </c>
      <c r="AE2896">
        <f>_xlfn.IFNA(VLOOKUP(D2896,states!A$2:D$10,4,FALSE),0)</f>
        <v>2</v>
      </c>
      <c r="AF2896">
        <v>0.5</v>
      </c>
      <c r="AG2896">
        <f>IF(AE2896=0,AF2896,IF(AE2896=1,IF(F2896=0.5,0.5,IF(H2896=1,0.5,1.5)),IF(F2896=0.5,0.5,IF(H2896=1,2.5,1.5))))</f>
        <v>1.5</v>
      </c>
      <c r="AH2896" s="7">
        <f>IF(AC2896="XX",0,1/C2896^(1/5)*IF(E2896=0,100,1)/(E2896+1)^(1/4))</f>
        <v>1.3833296494790666</v>
      </c>
    </row>
    <row r="2897" spans="1:34">
      <c r="A2897">
        <v>1315</v>
      </c>
      <c r="B2897" s="1">
        <v>23189.119999999999</v>
      </c>
      <c r="C2897" s="6">
        <v>0.34720000000000001</v>
      </c>
      <c r="D2897" t="s">
        <v>3</v>
      </c>
      <c r="E2897">
        <v>2</v>
      </c>
      <c r="F2897">
        <v>1.5</v>
      </c>
      <c r="G2897" t="s">
        <v>2</v>
      </c>
      <c r="H2897">
        <v>2</v>
      </c>
      <c r="I2897" t="s">
        <v>0</v>
      </c>
      <c r="J2897">
        <v>2</v>
      </c>
      <c r="K2897">
        <v>0.5</v>
      </c>
      <c r="L2897" t="s">
        <v>2</v>
      </c>
      <c r="M2897">
        <v>2</v>
      </c>
      <c r="N2897" t="s">
        <v>1371</v>
      </c>
      <c r="O2897">
        <v>1</v>
      </c>
      <c r="P2897" t="str">
        <f>D2897&amp;"-"&amp;F2897&amp;"-"&amp;G2897&amp;"-"&amp;E2897&amp;"-"&amp;H2897</f>
        <v>A2Delta-1.5-f-2-2</v>
      </c>
      <c r="Q2897" t="str">
        <f>I2897&amp;"-"&amp;K2897&amp;"-"&amp;L2897&amp;"-"&amp;J2897&amp;"-"&amp;M2897</f>
        <v>X2Pi-0.5-f-2-2</v>
      </c>
      <c r="R2897">
        <f>B2897+S2897</f>
        <v>28526.822056393001</v>
      </c>
      <c r="S2897">
        <f>_xlfn.IFNA(VLOOKUP(Q2897,'MARVEL-X'!A$2:I$1400,7,FALSE),VLOOKUP(Q2897,MARVEL!A$2:J$1522,10,FALSE))</f>
        <v>5337.702056393</v>
      </c>
      <c r="T2897">
        <f>IF(P2897=P2896,R2897+T2896,R2897)</f>
        <v>313789.97153301502</v>
      </c>
      <c r="U2897">
        <f>IF(P2897=P2896,1+U2896,1)</f>
        <v>11</v>
      </c>
      <c r="V2897" t="str">
        <f t="shared" si="45"/>
        <v/>
      </c>
      <c r="W2897" t="str">
        <f>IF(V2897="","",IF(ABS(V2897-R2897)&gt;W$1,ABS(V2897-R2897),""))</f>
        <v/>
      </c>
      <c r="X2897" t="str">
        <f>Y2897&amp;"-"&amp;Z2897&amp;"-"&amp;AC2897&amp;"-"&amp;AD2897&amp;"-"&amp;AG2897</f>
        <v>1.5-f-A-2-1.5</v>
      </c>
      <c r="Y2897">
        <f>F2897</f>
        <v>1.5</v>
      </c>
      <c r="Z2897" s="2" t="str">
        <f>G2897</f>
        <v>f</v>
      </c>
      <c r="AA2897">
        <f>_xlfn.IFNA(VLOOKUP(X2897,'duo-out'!A$2:Q$5000,5,FALSE),E2897+10*(H2897-1)+1+_xlfn.IFNA(VLOOKUP(D2897,states!A$2:C$10,3,FALSE),1))</f>
        <v>80</v>
      </c>
      <c r="AB2897" t="str">
        <f>IF(V2897="","",V2897)</f>
        <v/>
      </c>
      <c r="AC2897" s="2" t="str">
        <f>_xlfn.IFNA(VLOOKUP(D2897,states!A$2:C$10,2,FALSE),"XX")</f>
        <v>A</v>
      </c>
      <c r="AD2897">
        <f>E2897</f>
        <v>2</v>
      </c>
      <c r="AE2897">
        <f>_xlfn.IFNA(VLOOKUP(D2897,states!A$2:D$10,4,FALSE),0)</f>
        <v>2</v>
      </c>
      <c r="AF2897">
        <v>0.5</v>
      </c>
      <c r="AG2897">
        <f>IF(AE2897=0,AF2897,IF(AE2897=1,IF(F2897=0.5,0.5,IF(H2897=1,0.5,1.5)),IF(F2897=0.5,0.5,IF(H2897=1,2.5,1.5))))</f>
        <v>1.5</v>
      </c>
      <c r="AH2897" s="7">
        <f>IF(AC2897="XX",0,1/C2897^(1/5)*IF(E2897=0,100,1)/(E2897+1)^(1/4))</f>
        <v>0.93886628357014212</v>
      </c>
    </row>
    <row r="2898" spans="1:34">
      <c r="A2898">
        <v>1404</v>
      </c>
      <c r="B2898" s="1">
        <v>23045.62</v>
      </c>
      <c r="C2898" s="6">
        <v>0.23669999999999999</v>
      </c>
      <c r="D2898" t="s">
        <v>3</v>
      </c>
      <c r="E2898">
        <v>2</v>
      </c>
      <c r="F2898">
        <v>1.5</v>
      </c>
      <c r="G2898" t="s">
        <v>2</v>
      </c>
      <c r="H2898">
        <v>2</v>
      </c>
      <c r="I2898" t="s">
        <v>0</v>
      </c>
      <c r="J2898">
        <v>2</v>
      </c>
      <c r="K2898">
        <v>2.5</v>
      </c>
      <c r="L2898" t="s">
        <v>2</v>
      </c>
      <c r="M2898">
        <v>2</v>
      </c>
      <c r="N2898" t="s">
        <v>1460</v>
      </c>
      <c r="O2898">
        <v>1</v>
      </c>
      <c r="P2898" t="str">
        <f>D2898&amp;"-"&amp;F2898&amp;"-"&amp;G2898&amp;"-"&amp;E2898&amp;"-"&amp;H2898</f>
        <v>A2Delta-1.5-f-2-2</v>
      </c>
      <c r="Q2898" t="str">
        <f>I2898&amp;"-"&amp;K2898&amp;"-"&amp;L2898&amp;"-"&amp;J2898&amp;"-"&amp;M2898</f>
        <v>X2Pi-2.5-f-2-2</v>
      </c>
      <c r="R2898">
        <f>B2898+S2898</f>
        <v>28526.713985802999</v>
      </c>
      <c r="S2898">
        <f>_xlfn.IFNA(VLOOKUP(Q2898,'MARVEL-X'!A$2:I$1400,7,FALSE),VLOOKUP(Q2898,MARVEL!A$2:J$1522,10,FALSE))</f>
        <v>5481.0939858029997</v>
      </c>
      <c r="T2898">
        <f>IF(P2898=P2897,R2898+T2897,R2898)</f>
        <v>342316.68551881803</v>
      </c>
      <c r="U2898">
        <f>IF(P2898=P2897,1+U2897,1)</f>
        <v>12</v>
      </c>
      <c r="V2898" t="str">
        <f t="shared" si="45"/>
        <v/>
      </c>
      <c r="W2898" t="str">
        <f>IF(V2898="","",IF(ABS(V2898-R2898)&gt;W$1,ABS(V2898-R2898),""))</f>
        <v/>
      </c>
      <c r="X2898" t="str">
        <f>Y2898&amp;"-"&amp;Z2898&amp;"-"&amp;AC2898&amp;"-"&amp;AD2898&amp;"-"&amp;AG2898</f>
        <v>1.5-f-A-2-1.5</v>
      </c>
      <c r="Y2898">
        <f>F2898</f>
        <v>1.5</v>
      </c>
      <c r="Z2898" s="2" t="str">
        <f>G2898</f>
        <v>f</v>
      </c>
      <c r="AA2898">
        <f>_xlfn.IFNA(VLOOKUP(X2898,'duo-out'!A$2:Q$5000,5,FALSE),E2898+10*(H2898-1)+1+_xlfn.IFNA(VLOOKUP(D2898,states!A$2:C$10,3,FALSE),1))</f>
        <v>80</v>
      </c>
      <c r="AB2898" t="str">
        <f>IF(V2898="","",V2898)</f>
        <v/>
      </c>
      <c r="AC2898" s="2" t="str">
        <f>_xlfn.IFNA(VLOOKUP(D2898,states!A$2:C$10,2,FALSE),"XX")</f>
        <v>A</v>
      </c>
      <c r="AD2898">
        <f>E2898</f>
        <v>2</v>
      </c>
      <c r="AE2898">
        <f>_xlfn.IFNA(VLOOKUP(D2898,states!A$2:D$10,4,FALSE),0)</f>
        <v>2</v>
      </c>
      <c r="AF2898">
        <v>0.5</v>
      </c>
      <c r="AG2898">
        <f>IF(AE2898=0,AF2898,IF(AE2898=1,IF(F2898=0.5,0.5,IF(H2898=1,0.5,1.5)),IF(F2898=0.5,0.5,IF(H2898=1,2.5,1.5))))</f>
        <v>1.5</v>
      </c>
      <c r="AH2898" s="7">
        <f>IF(AC2898="XX",0,1/C2898^(1/5)*IF(E2898=0,100,1)/(E2898+1)^(1/4))</f>
        <v>1.0136313514375606</v>
      </c>
    </row>
    <row r="2899" spans="1:34">
      <c r="A2899">
        <v>1360</v>
      </c>
      <c r="B2899" s="1">
        <v>23125.26</v>
      </c>
      <c r="C2899" s="6">
        <v>0.2056</v>
      </c>
      <c r="D2899" t="s">
        <v>3</v>
      </c>
      <c r="E2899">
        <v>2</v>
      </c>
      <c r="F2899">
        <v>1.5</v>
      </c>
      <c r="G2899" t="s">
        <v>2</v>
      </c>
      <c r="H2899">
        <v>2</v>
      </c>
      <c r="I2899" t="s">
        <v>0</v>
      </c>
      <c r="J2899">
        <v>2</v>
      </c>
      <c r="K2899">
        <v>1.5</v>
      </c>
      <c r="L2899" t="s">
        <v>2</v>
      </c>
      <c r="M2899">
        <v>2</v>
      </c>
      <c r="N2899" t="s">
        <v>1416</v>
      </c>
      <c r="O2899">
        <v>1</v>
      </c>
      <c r="P2899" t="str">
        <f>D2899&amp;"-"&amp;F2899&amp;"-"&amp;G2899&amp;"-"&amp;E2899&amp;"-"&amp;H2899</f>
        <v>A2Delta-1.5-f-2-2</v>
      </c>
      <c r="Q2899" t="str">
        <f>I2899&amp;"-"&amp;K2899&amp;"-"&amp;L2899&amp;"-"&amp;J2899&amp;"-"&amp;M2899</f>
        <v>X2Pi-1.5-f-2-2</v>
      </c>
      <c r="R2899">
        <f>B2899+S2899</f>
        <v>28526.302035495999</v>
      </c>
      <c r="S2899">
        <f>_xlfn.IFNA(VLOOKUP(Q2899,'MARVEL-X'!A$2:I$1400,7,FALSE),VLOOKUP(Q2899,MARVEL!A$2:J$1522,10,FALSE))</f>
        <v>5401.0420354959997</v>
      </c>
      <c r="T2899">
        <f>IF(P2899=P2898,R2899+T2898,R2899)</f>
        <v>370842.98755431402</v>
      </c>
      <c r="U2899">
        <f>IF(P2899=P2898,1+U2898,1)</f>
        <v>13</v>
      </c>
      <c r="V2899">
        <f t="shared" si="45"/>
        <v>28526.383658024155</v>
      </c>
      <c r="W2899">
        <f>IF(V2899="","",IF(ABS(V2899-R2899)&gt;W$1,ABS(V2899-R2899),""))</f>
        <v>8.1622528156003682E-2</v>
      </c>
      <c r="X2899" t="str">
        <f>Y2899&amp;"-"&amp;Z2899&amp;"-"&amp;AC2899&amp;"-"&amp;AD2899&amp;"-"&amp;AG2899</f>
        <v>1.5-f-A-2-1.5</v>
      </c>
      <c r="Y2899">
        <f>F2899</f>
        <v>1.5</v>
      </c>
      <c r="Z2899" s="2" t="str">
        <f>G2899</f>
        <v>f</v>
      </c>
      <c r="AA2899">
        <f>_xlfn.IFNA(VLOOKUP(X2899,'duo-out'!A$2:Q$5000,5,FALSE),E2899+10*(H2899-1)+1+_xlfn.IFNA(VLOOKUP(D2899,states!A$2:C$10,3,FALSE),1))</f>
        <v>80</v>
      </c>
      <c r="AB2899">
        <f>IF(V2899="","",V2899)</f>
        <v>28526.383658024155</v>
      </c>
      <c r="AC2899" s="2" t="str">
        <f>_xlfn.IFNA(VLOOKUP(D2899,states!A$2:C$10,2,FALSE),"XX")</f>
        <v>A</v>
      </c>
      <c r="AD2899">
        <f>E2899</f>
        <v>2</v>
      </c>
      <c r="AE2899">
        <f>_xlfn.IFNA(VLOOKUP(D2899,states!A$2:D$10,4,FALSE),0)</f>
        <v>2</v>
      </c>
      <c r="AF2899">
        <v>0.5</v>
      </c>
      <c r="AG2899">
        <f>IF(AE2899=0,AF2899,IF(AE2899=1,IF(F2899=0.5,0.5,IF(H2899=1,0.5,1.5)),IF(F2899=0.5,0.5,IF(H2899=1,2.5,1.5))))</f>
        <v>1.5</v>
      </c>
      <c r="AH2899" s="7">
        <f>IF(AC2899="XX",0,1/C2899^(1/5)*IF(E2899=0,100,1)/(E2899+1)^(1/4))</f>
        <v>1.0425936230205444</v>
      </c>
    </row>
    <row r="2900" spans="1:34">
      <c r="A2900">
        <v>3811</v>
      </c>
      <c r="B2900" s="1">
        <v>22974.813699999999</v>
      </c>
      <c r="C2900" s="6">
        <v>7.3429999999999997E-3</v>
      </c>
      <c r="D2900" t="s">
        <v>3</v>
      </c>
      <c r="E2900">
        <v>3</v>
      </c>
      <c r="F2900">
        <v>1.5</v>
      </c>
      <c r="G2900" t="s">
        <v>2</v>
      </c>
      <c r="H2900">
        <v>2</v>
      </c>
      <c r="I2900" t="s">
        <v>0</v>
      </c>
      <c r="J2900">
        <v>3</v>
      </c>
      <c r="K2900">
        <v>1.5</v>
      </c>
      <c r="L2900" t="s">
        <v>1</v>
      </c>
      <c r="M2900">
        <v>2</v>
      </c>
      <c r="N2900" t="s">
        <v>3867</v>
      </c>
      <c r="O2900">
        <v>1</v>
      </c>
      <c r="P2900" t="str">
        <f>D2900&amp;"-"&amp;F2900&amp;"-"&amp;G2900&amp;"-"&amp;E2900&amp;"-"&amp;H2900</f>
        <v>A2Delta-1.5-f-3-2</v>
      </c>
      <c r="Q2900" t="str">
        <f>I2900&amp;"-"&amp;K2900&amp;"-"&amp;L2900&amp;"-"&amp;J2900&amp;"-"&amp;M2900</f>
        <v>X2Pi-1.5-e-3-2</v>
      </c>
      <c r="R2900">
        <f>B2900+S2900</f>
        <v>30855.001198831997</v>
      </c>
      <c r="S2900">
        <f>_xlfn.IFNA(VLOOKUP(Q2900,'MARVEL-X'!A$2:I$1400,7,FALSE),VLOOKUP(Q2900,MARVEL!A$2:J$1522,10,FALSE))</f>
        <v>7880.1874988319996</v>
      </c>
      <c r="T2900">
        <f>IF(P2900=P2899,R2900+T2899,R2900)</f>
        <v>30855.001198831997</v>
      </c>
      <c r="U2900">
        <f>IF(P2900=P2899,1+U2899,1)</f>
        <v>1</v>
      </c>
      <c r="V2900" t="str">
        <f t="shared" si="45"/>
        <v/>
      </c>
      <c r="W2900" t="str">
        <f>IF(V2900="","",IF(ABS(V2900-R2900)&gt;W$1,ABS(V2900-R2900),""))</f>
        <v/>
      </c>
      <c r="X2900" t="str">
        <f>Y2900&amp;"-"&amp;Z2900&amp;"-"&amp;AC2900&amp;"-"&amp;AD2900&amp;"-"&amp;AG2900</f>
        <v>1.5-f-A-3-1.5</v>
      </c>
      <c r="Y2900">
        <f>F2900</f>
        <v>1.5</v>
      </c>
      <c r="Z2900" s="2" t="str">
        <f>G2900</f>
        <v>f</v>
      </c>
      <c r="AA2900">
        <f>_xlfn.IFNA(VLOOKUP(X2900,'duo-out'!A$2:Q$5000,5,FALSE),E2900+10*(H2900-1)+1+_xlfn.IFNA(VLOOKUP(D2900,states!A$2:C$10,3,FALSE),1))</f>
        <v>103</v>
      </c>
      <c r="AB2900" t="str">
        <f>IF(V2900="","",V2900)</f>
        <v/>
      </c>
      <c r="AC2900" s="2" t="str">
        <f>_xlfn.IFNA(VLOOKUP(D2900,states!A$2:C$10,2,FALSE),"XX")</f>
        <v>A</v>
      </c>
      <c r="AD2900">
        <f>E2900</f>
        <v>3</v>
      </c>
      <c r="AE2900">
        <f>_xlfn.IFNA(VLOOKUP(D2900,states!A$2:D$10,4,FALSE),0)</f>
        <v>2</v>
      </c>
      <c r="AF2900">
        <v>0.5</v>
      </c>
      <c r="AG2900">
        <f>IF(AE2900=0,AF2900,IF(AE2900=1,IF(F2900=0.5,0.5,IF(H2900=1,0.5,1.5)),IF(F2900=0.5,0.5,IF(H2900=1,2.5,1.5))))</f>
        <v>1.5</v>
      </c>
      <c r="AH2900" s="7">
        <f>IF(AC2900="XX",0,1/C2900^(1/5)*IF(E2900=0,100,1)/(E2900+1)^(1/4))</f>
        <v>1.8893407710151575</v>
      </c>
    </row>
    <row r="2901" spans="1:34">
      <c r="A2901">
        <v>3790</v>
      </c>
      <c r="B2901" s="1">
        <v>23036.12</v>
      </c>
      <c r="C2901" s="6">
        <v>5.0000000000000001E-3</v>
      </c>
      <c r="D2901" t="s">
        <v>3</v>
      </c>
      <c r="E2901">
        <v>3</v>
      </c>
      <c r="F2901">
        <v>1.5</v>
      </c>
      <c r="G2901" t="s">
        <v>2</v>
      </c>
      <c r="H2901">
        <v>2</v>
      </c>
      <c r="I2901" t="s">
        <v>0</v>
      </c>
      <c r="J2901">
        <v>3</v>
      </c>
      <c r="K2901">
        <v>0.5</v>
      </c>
      <c r="L2901" t="s">
        <v>2</v>
      </c>
      <c r="M2901">
        <v>2</v>
      </c>
      <c r="N2901" t="s">
        <v>3846</v>
      </c>
      <c r="O2901">
        <v>1</v>
      </c>
      <c r="P2901" t="str">
        <f>D2901&amp;"-"&amp;F2901&amp;"-"&amp;G2901&amp;"-"&amp;E2901&amp;"-"&amp;H2901</f>
        <v>A2Delta-1.5-f-3-2</v>
      </c>
      <c r="Q2901" t="str">
        <f>I2901&amp;"-"&amp;K2901&amp;"-"&amp;L2901&amp;"-"&amp;J2901&amp;"-"&amp;M2901</f>
        <v>X2Pi-0.5-f-3-2</v>
      </c>
      <c r="R2901">
        <f>B2901+S2901</f>
        <v>30855.008040909001</v>
      </c>
      <c r="S2901">
        <f>_xlfn.IFNA(VLOOKUP(Q2901,'MARVEL-X'!A$2:I$1400,7,FALSE),VLOOKUP(Q2901,MARVEL!A$2:J$1522,10,FALSE))</f>
        <v>7818.8880409089998</v>
      </c>
      <c r="T2901">
        <f>IF(P2901=P2900,R2901+T2900,R2901)</f>
        <v>61710.009239740997</v>
      </c>
      <c r="U2901">
        <f>IF(P2901=P2900,1+U2900,1)</f>
        <v>2</v>
      </c>
      <c r="V2901" t="str">
        <f t="shared" si="45"/>
        <v/>
      </c>
      <c r="W2901" t="str">
        <f>IF(V2901="","",IF(ABS(V2901-R2901)&gt;W$1,ABS(V2901-R2901),""))</f>
        <v/>
      </c>
      <c r="X2901" t="str">
        <f>Y2901&amp;"-"&amp;Z2901&amp;"-"&amp;AC2901&amp;"-"&amp;AD2901&amp;"-"&amp;AG2901</f>
        <v>1.5-f-A-3-1.5</v>
      </c>
      <c r="Y2901">
        <f>F2901</f>
        <v>1.5</v>
      </c>
      <c r="Z2901" s="2" t="str">
        <f>G2901</f>
        <v>f</v>
      </c>
      <c r="AA2901">
        <f>_xlfn.IFNA(VLOOKUP(X2901,'duo-out'!A$2:Q$5000,5,FALSE),E2901+10*(H2901-1)+1+_xlfn.IFNA(VLOOKUP(D2901,states!A$2:C$10,3,FALSE),1))</f>
        <v>103</v>
      </c>
      <c r="AB2901" t="str">
        <f>IF(V2901="","",V2901)</f>
        <v/>
      </c>
      <c r="AC2901" s="2" t="str">
        <f>_xlfn.IFNA(VLOOKUP(D2901,states!A$2:C$10,2,FALSE),"XX")</f>
        <v>A</v>
      </c>
      <c r="AD2901">
        <f>E2901</f>
        <v>3</v>
      </c>
      <c r="AE2901">
        <f>_xlfn.IFNA(VLOOKUP(D2901,states!A$2:D$10,4,FALSE),0)</f>
        <v>2</v>
      </c>
      <c r="AF2901">
        <v>0.5</v>
      </c>
      <c r="AG2901">
        <f>IF(AE2901=0,AF2901,IF(AE2901=1,IF(F2901=0.5,0.5,IF(H2901=1,0.5,1.5)),IF(F2901=0.5,0.5,IF(H2901=1,2.5,1.5))))</f>
        <v>1.5</v>
      </c>
      <c r="AH2901" s="7">
        <f>IF(AC2901="XX",0,1/C2901^(1/5)*IF(E2901=0,100,1)/(E2901+1)^(1/4))</f>
        <v>2.0402857733683697</v>
      </c>
    </row>
    <row r="2902" spans="1:34">
      <c r="A2902">
        <v>3789</v>
      </c>
      <c r="B2902" s="1">
        <v>23018.552800000001</v>
      </c>
      <c r="C2902" s="6">
        <v>1.214E-2</v>
      </c>
      <c r="D2902" t="s">
        <v>3</v>
      </c>
      <c r="E2902">
        <v>3</v>
      </c>
      <c r="F2902">
        <v>1.5</v>
      </c>
      <c r="G2902" t="s">
        <v>2</v>
      </c>
      <c r="H2902">
        <v>2</v>
      </c>
      <c r="I2902" t="s">
        <v>0</v>
      </c>
      <c r="J2902">
        <v>3</v>
      </c>
      <c r="K2902">
        <v>1.5</v>
      </c>
      <c r="L2902" t="s">
        <v>1</v>
      </c>
      <c r="M2902">
        <v>1</v>
      </c>
      <c r="N2902" t="s">
        <v>3845</v>
      </c>
      <c r="O2902">
        <v>1</v>
      </c>
      <c r="P2902" t="str">
        <f>D2902&amp;"-"&amp;F2902&amp;"-"&amp;G2902&amp;"-"&amp;E2902&amp;"-"&amp;H2902</f>
        <v>A2Delta-1.5-f-3-2</v>
      </c>
      <c r="Q2902" t="str">
        <f>I2902&amp;"-"&amp;K2902&amp;"-"&amp;L2902&amp;"-"&amp;J2902&amp;"-"&amp;M2902</f>
        <v>X2Pi-1.5-e-3-1</v>
      </c>
      <c r="R2902">
        <f>B2902+S2902</f>
        <v>30855.019146545001</v>
      </c>
      <c r="S2902">
        <f>_xlfn.IFNA(VLOOKUP(Q2902,'MARVEL-X'!A$2:I$1400,7,FALSE),VLOOKUP(Q2902,MARVEL!A$2:J$1522,10,FALSE))</f>
        <v>7836.4663465450003</v>
      </c>
      <c r="T2902">
        <f>IF(P2902=P2901,R2902+T2901,R2902)</f>
        <v>92565.028386285994</v>
      </c>
      <c r="U2902">
        <f>IF(P2902=P2901,1+U2901,1)</f>
        <v>3</v>
      </c>
      <c r="V2902">
        <f t="shared" si="45"/>
        <v>30855.009462095331</v>
      </c>
      <c r="W2902" t="str">
        <f>IF(V2902="","",IF(ABS(V2902-R2902)&gt;W$1,ABS(V2902-R2902),""))</f>
        <v/>
      </c>
      <c r="X2902" t="str">
        <f>Y2902&amp;"-"&amp;Z2902&amp;"-"&amp;AC2902&amp;"-"&amp;AD2902&amp;"-"&amp;AG2902</f>
        <v>1.5-f-A-3-1.5</v>
      </c>
      <c r="Y2902">
        <f>F2902</f>
        <v>1.5</v>
      </c>
      <c r="Z2902" s="2" t="str">
        <f>G2902</f>
        <v>f</v>
      </c>
      <c r="AA2902">
        <f>_xlfn.IFNA(VLOOKUP(X2902,'duo-out'!A$2:Q$5000,5,FALSE),E2902+10*(H2902-1)+1+_xlfn.IFNA(VLOOKUP(D2902,states!A$2:C$10,3,FALSE),1))</f>
        <v>103</v>
      </c>
      <c r="AB2902">
        <f>IF(V2902="","",V2902)</f>
        <v>30855.009462095331</v>
      </c>
      <c r="AC2902" s="2" t="str">
        <f>_xlfn.IFNA(VLOOKUP(D2902,states!A$2:C$10,2,FALSE),"XX")</f>
        <v>A</v>
      </c>
      <c r="AD2902">
        <f>E2902</f>
        <v>3</v>
      </c>
      <c r="AE2902">
        <f>_xlfn.IFNA(VLOOKUP(D2902,states!A$2:D$10,4,FALSE),0)</f>
        <v>2</v>
      </c>
      <c r="AF2902">
        <v>0.5</v>
      </c>
      <c r="AG2902">
        <f>IF(AE2902=0,AF2902,IF(AE2902=1,IF(F2902=0.5,0.5,IF(H2902=1,0.5,1.5)),IF(F2902=0.5,0.5,IF(H2902=1,2.5,1.5))))</f>
        <v>1.5</v>
      </c>
      <c r="AH2902" s="7">
        <f>IF(AC2902="XX",0,1/C2902^(1/5)*IF(E2902=0,100,1)/(E2902+1)^(1/4))</f>
        <v>1.7086033944017684</v>
      </c>
    </row>
    <row r="2903" spans="1:34">
      <c r="A2903">
        <v>3237</v>
      </c>
      <c r="B2903" s="1">
        <v>23088.1345</v>
      </c>
      <c r="C2903" s="6">
        <v>5.0000000000000001E-3</v>
      </c>
      <c r="D2903" t="s">
        <v>3</v>
      </c>
      <c r="E2903">
        <v>0</v>
      </c>
      <c r="F2903">
        <v>2.5</v>
      </c>
      <c r="G2903" t="s">
        <v>1</v>
      </c>
      <c r="H2903">
        <v>1</v>
      </c>
      <c r="I2903" t="s">
        <v>0</v>
      </c>
      <c r="J2903">
        <v>0</v>
      </c>
      <c r="K2903">
        <v>3.5</v>
      </c>
      <c r="L2903" t="s">
        <v>1</v>
      </c>
      <c r="M2903">
        <v>1</v>
      </c>
      <c r="N2903" t="s">
        <v>3293</v>
      </c>
      <c r="O2903">
        <v>1</v>
      </c>
      <c r="P2903" t="str">
        <f>D2903&amp;"-"&amp;F2903&amp;"-"&amp;G2903&amp;"-"&amp;E2903&amp;"-"&amp;H2903</f>
        <v>A2Delta-2.5-e-0-1</v>
      </c>
      <c r="Q2903" t="str">
        <f>I2903&amp;"-"&amp;K2903&amp;"-"&amp;L2903&amp;"-"&amp;J2903&amp;"-"&amp;M2903</f>
        <v>X2Pi-3.5-e-0-1</v>
      </c>
      <c r="R2903">
        <f>B2903+S2903</f>
        <v>23245.902867637</v>
      </c>
      <c r="S2903">
        <f>_xlfn.IFNA(VLOOKUP(Q2903,'MARVEL-X'!A$2:I$1400,7,FALSE),VLOOKUP(Q2903,MARVEL!A$2:J$1522,10,FALSE))</f>
        <v>157.76836763700001</v>
      </c>
      <c r="T2903">
        <f>IF(P2903=P2902,R2903+T2902,R2903)</f>
        <v>23245.902867637</v>
      </c>
      <c r="U2903">
        <f>IF(P2903=P2902,1+U2902,1)</f>
        <v>1</v>
      </c>
      <c r="V2903" t="str">
        <f t="shared" si="45"/>
        <v/>
      </c>
      <c r="W2903" t="str">
        <f>IF(V2903="","",IF(ABS(V2903-R2903)&gt;W$1,ABS(V2903-R2903),""))</f>
        <v/>
      </c>
      <c r="X2903" t="str">
        <f>Y2903&amp;"-"&amp;Z2903&amp;"-"&amp;AC2903&amp;"-"&amp;AD2903&amp;"-"&amp;AG2903</f>
        <v>2.5-e-A-0-2.5</v>
      </c>
      <c r="Y2903">
        <f>F2903</f>
        <v>2.5</v>
      </c>
      <c r="Z2903" s="2" t="str">
        <f>G2903</f>
        <v>e</v>
      </c>
      <c r="AA2903">
        <f>_xlfn.IFNA(VLOOKUP(X2903,'duo-out'!A$2:Q$5000,5,FALSE),E2903+10*(H2903-1)+1+_xlfn.IFNA(VLOOKUP(D2903,states!A$2:C$10,3,FALSE),1))</f>
        <v>51</v>
      </c>
      <c r="AB2903" t="str">
        <f>IF(V2903="","",V2903)</f>
        <v/>
      </c>
      <c r="AC2903" s="2" t="str">
        <f>_xlfn.IFNA(VLOOKUP(D2903,states!A$2:C$10,2,FALSE),"XX")</f>
        <v>A</v>
      </c>
      <c r="AD2903">
        <f>E2903</f>
        <v>0</v>
      </c>
      <c r="AE2903">
        <f>_xlfn.IFNA(VLOOKUP(D2903,states!A$2:D$10,4,FALSE),0)</f>
        <v>2</v>
      </c>
      <c r="AF2903">
        <v>0.5</v>
      </c>
      <c r="AG2903">
        <f>IF(AE2903=0,AF2903,IF(AE2903=1,IF(F2903=0.5,0.5,IF(H2903=1,0.5,1.5)),IF(F2903=0.5,0.5,IF(H2903=1,2.5,1.5))))</f>
        <v>2.5</v>
      </c>
      <c r="AH2903" s="7">
        <f>IF(AC2903="XX",0,1/C2903^(1/5)*IF(E2903=0,100,1)/(E2903+1)^(1/4))</f>
        <v>288.53998118144267</v>
      </c>
    </row>
    <row r="2904" spans="1:34">
      <c r="A2904">
        <v>3892</v>
      </c>
      <c r="B2904" s="1">
        <v>20448.995800000001</v>
      </c>
      <c r="C2904" s="6">
        <v>2.2540000000000001E-2</v>
      </c>
      <c r="D2904" t="s">
        <v>3</v>
      </c>
      <c r="E2904">
        <v>0</v>
      </c>
      <c r="F2904">
        <v>2.5</v>
      </c>
      <c r="G2904" t="s">
        <v>1</v>
      </c>
      <c r="H2904">
        <v>1</v>
      </c>
      <c r="I2904" t="s">
        <v>0</v>
      </c>
      <c r="J2904">
        <v>1</v>
      </c>
      <c r="K2904">
        <v>1.5</v>
      </c>
      <c r="L2904" t="s">
        <v>1</v>
      </c>
      <c r="M2904">
        <v>2</v>
      </c>
      <c r="N2904" t="s">
        <v>3948</v>
      </c>
      <c r="O2904">
        <v>1</v>
      </c>
      <c r="P2904" t="str">
        <f>D2904&amp;"-"&amp;F2904&amp;"-"&amp;G2904&amp;"-"&amp;E2904&amp;"-"&amp;H2904</f>
        <v>A2Delta-2.5-e-0-1</v>
      </c>
      <c r="Q2904" t="str">
        <f>I2904&amp;"-"&amp;K2904&amp;"-"&amp;L2904&amp;"-"&amp;J2904&amp;"-"&amp;M2904</f>
        <v>X2Pi-1.5-e-1-2</v>
      </c>
      <c r="R2904">
        <f>B2904+S2904</f>
        <v>23245.881457867999</v>
      </c>
      <c r="S2904">
        <f>_xlfn.IFNA(VLOOKUP(Q2904,'MARVEL-X'!A$2:I$1400,7,FALSE),VLOOKUP(Q2904,MARVEL!A$2:J$1522,10,FALSE))</f>
        <v>2796.8856578680002</v>
      </c>
      <c r="T2904">
        <f>IF(P2904=P2903,R2904+T2903,R2904)</f>
        <v>46491.784325504996</v>
      </c>
      <c r="U2904">
        <f>IF(P2904=P2903,1+U2903,1)</f>
        <v>2</v>
      </c>
      <c r="V2904" t="str">
        <f t="shared" si="45"/>
        <v/>
      </c>
      <c r="W2904" t="str">
        <f>IF(V2904="","",IF(ABS(V2904-R2904)&gt;W$1,ABS(V2904-R2904),""))</f>
        <v/>
      </c>
      <c r="X2904" t="str">
        <f>Y2904&amp;"-"&amp;Z2904&amp;"-"&amp;AC2904&amp;"-"&amp;AD2904&amp;"-"&amp;AG2904</f>
        <v>2.5-e-A-0-2.5</v>
      </c>
      <c r="Y2904">
        <f>F2904</f>
        <v>2.5</v>
      </c>
      <c r="Z2904" s="2" t="str">
        <f>G2904</f>
        <v>e</v>
      </c>
      <c r="AA2904">
        <f>_xlfn.IFNA(VLOOKUP(X2904,'duo-out'!A$2:Q$5000,5,FALSE),E2904+10*(H2904-1)+1+_xlfn.IFNA(VLOOKUP(D2904,states!A$2:C$10,3,FALSE),1))</f>
        <v>51</v>
      </c>
      <c r="AB2904" t="str">
        <f>IF(V2904="","",V2904)</f>
        <v/>
      </c>
      <c r="AC2904" s="2" t="str">
        <f>_xlfn.IFNA(VLOOKUP(D2904,states!A$2:C$10,2,FALSE),"XX")</f>
        <v>A</v>
      </c>
      <c r="AD2904">
        <f>E2904</f>
        <v>0</v>
      </c>
      <c r="AE2904">
        <f>_xlfn.IFNA(VLOOKUP(D2904,states!A$2:D$10,4,FALSE),0)</f>
        <v>2</v>
      </c>
      <c r="AF2904">
        <v>0.5</v>
      </c>
      <c r="AG2904">
        <f>IF(AE2904=0,AF2904,IF(AE2904=1,IF(F2904=0.5,0.5,IF(H2904=1,0.5,1.5)),IF(F2904=0.5,0.5,IF(H2904=1,2.5,1.5))))</f>
        <v>2.5</v>
      </c>
      <c r="AH2904" s="7">
        <f>IF(AC2904="XX",0,1/C2904^(1/5)*IF(E2904=0,100,1)/(E2904+1)^(1/4))</f>
        <v>213.50557400127613</v>
      </c>
    </row>
    <row r="2905" spans="1:34">
      <c r="A2905">
        <v>3868</v>
      </c>
      <c r="B2905" s="1">
        <v>20361.589199999999</v>
      </c>
      <c r="C2905" s="6">
        <v>5.0000000000000001E-3</v>
      </c>
      <c r="D2905" t="s">
        <v>3</v>
      </c>
      <c r="E2905">
        <v>0</v>
      </c>
      <c r="F2905">
        <v>2.5</v>
      </c>
      <c r="G2905" t="s">
        <v>1</v>
      </c>
      <c r="H2905">
        <v>1</v>
      </c>
      <c r="I2905" t="s">
        <v>0</v>
      </c>
      <c r="J2905">
        <v>1</v>
      </c>
      <c r="K2905">
        <v>3.5</v>
      </c>
      <c r="L2905" t="s">
        <v>1</v>
      </c>
      <c r="M2905">
        <v>1</v>
      </c>
      <c r="N2905" t="s">
        <v>3924</v>
      </c>
      <c r="O2905">
        <v>1</v>
      </c>
      <c r="P2905" t="str">
        <f>D2905&amp;"-"&amp;F2905&amp;"-"&amp;G2905&amp;"-"&amp;E2905&amp;"-"&amp;H2905</f>
        <v>A2Delta-2.5-e-0-1</v>
      </c>
      <c r="Q2905" t="str">
        <f>I2905&amp;"-"&amp;K2905&amp;"-"&amp;L2905&amp;"-"&amp;J2905&amp;"-"&amp;M2905</f>
        <v>X2Pi-3.5-e-1-1</v>
      </c>
      <c r="R2905">
        <f>B2905+S2905</f>
        <v>23245.898002627997</v>
      </c>
      <c r="S2905">
        <f>_xlfn.IFNA(VLOOKUP(Q2905,'MARVEL-X'!A$2:I$1400,7,FALSE),VLOOKUP(Q2905,MARVEL!A$2:J$1522,10,FALSE))</f>
        <v>2884.3088026280002</v>
      </c>
      <c r="T2905">
        <f>IF(P2905=P2904,R2905+T2904,R2905)</f>
        <v>69737.682328133</v>
      </c>
      <c r="U2905">
        <f>IF(P2905=P2904,1+U2904,1)</f>
        <v>3</v>
      </c>
      <c r="V2905" t="str">
        <f t="shared" si="45"/>
        <v/>
      </c>
      <c r="W2905" t="str">
        <f>IF(V2905="","",IF(ABS(V2905-R2905)&gt;W$1,ABS(V2905-R2905),""))</f>
        <v/>
      </c>
      <c r="X2905" t="str">
        <f>Y2905&amp;"-"&amp;Z2905&amp;"-"&amp;AC2905&amp;"-"&amp;AD2905&amp;"-"&amp;AG2905</f>
        <v>2.5-e-A-0-2.5</v>
      </c>
      <c r="Y2905">
        <f>F2905</f>
        <v>2.5</v>
      </c>
      <c r="Z2905" s="2" t="str">
        <f>G2905</f>
        <v>e</v>
      </c>
      <c r="AA2905">
        <f>_xlfn.IFNA(VLOOKUP(X2905,'duo-out'!A$2:Q$5000,5,FALSE),E2905+10*(H2905-1)+1+_xlfn.IFNA(VLOOKUP(D2905,states!A$2:C$10,3,FALSE),1))</f>
        <v>51</v>
      </c>
      <c r="AB2905" t="str">
        <f>IF(V2905="","",V2905)</f>
        <v/>
      </c>
      <c r="AC2905" s="2" t="str">
        <f>_xlfn.IFNA(VLOOKUP(D2905,states!A$2:C$10,2,FALSE),"XX")</f>
        <v>A</v>
      </c>
      <c r="AD2905">
        <f>E2905</f>
        <v>0</v>
      </c>
      <c r="AE2905">
        <f>_xlfn.IFNA(VLOOKUP(D2905,states!A$2:D$10,4,FALSE),0)</f>
        <v>2</v>
      </c>
      <c r="AF2905">
        <v>0.5</v>
      </c>
      <c r="AG2905">
        <f>IF(AE2905=0,AF2905,IF(AE2905=1,IF(F2905=0.5,0.5,IF(H2905=1,0.5,1.5)),IF(F2905=0.5,0.5,IF(H2905=1,2.5,1.5))))</f>
        <v>2.5</v>
      </c>
      <c r="AH2905" s="7">
        <f>IF(AC2905="XX",0,1/C2905^(1/5)*IF(E2905=0,100,1)/(E2905+1)^(1/4))</f>
        <v>288.53998118144267</v>
      </c>
    </row>
    <row r="2906" spans="1:34">
      <c r="A2906">
        <v>3857</v>
      </c>
      <c r="B2906" s="1">
        <v>20443.040300000001</v>
      </c>
      <c r="C2906" s="6">
        <v>5.0000000000000001E-3</v>
      </c>
      <c r="D2906" t="s">
        <v>3</v>
      </c>
      <c r="E2906">
        <v>0</v>
      </c>
      <c r="F2906">
        <v>2.5</v>
      </c>
      <c r="G2906" t="s">
        <v>1</v>
      </c>
      <c r="H2906">
        <v>1</v>
      </c>
      <c r="I2906" t="s">
        <v>0</v>
      </c>
      <c r="J2906">
        <v>1</v>
      </c>
      <c r="K2906">
        <v>2.5</v>
      </c>
      <c r="L2906" t="s">
        <v>2</v>
      </c>
      <c r="M2906">
        <v>1</v>
      </c>
      <c r="N2906" t="s">
        <v>3913</v>
      </c>
      <c r="O2906">
        <v>1</v>
      </c>
      <c r="P2906" t="str">
        <f>D2906&amp;"-"&amp;F2906&amp;"-"&amp;G2906&amp;"-"&amp;E2906&amp;"-"&amp;H2906</f>
        <v>A2Delta-2.5-e-0-1</v>
      </c>
      <c r="Q2906" t="str">
        <f>I2906&amp;"-"&amp;K2906&amp;"-"&amp;L2906&amp;"-"&amp;J2906&amp;"-"&amp;M2906</f>
        <v>X2Pi-2.5-f-1-1</v>
      </c>
      <c r="R2906">
        <f>B2906+S2906</f>
        <v>23245.897531615999</v>
      </c>
      <c r="S2906">
        <f>_xlfn.IFNA(VLOOKUP(Q2906,'MARVEL-X'!A$2:I$1400,7,FALSE),VLOOKUP(Q2906,MARVEL!A$2:J$1522,10,FALSE))</f>
        <v>2802.8572316159998</v>
      </c>
      <c r="T2906">
        <f>IF(P2906=P2905,R2906+T2905,R2906)</f>
        <v>92983.579859749007</v>
      </c>
      <c r="U2906">
        <f>IF(P2906=P2905,1+U2905,1)</f>
        <v>4</v>
      </c>
      <c r="V2906" t="str">
        <f t="shared" si="45"/>
        <v/>
      </c>
      <c r="W2906" t="str">
        <f>IF(V2906="","",IF(ABS(V2906-R2906)&gt;W$1,ABS(V2906-R2906),""))</f>
        <v/>
      </c>
      <c r="X2906" t="str">
        <f>Y2906&amp;"-"&amp;Z2906&amp;"-"&amp;AC2906&amp;"-"&amp;AD2906&amp;"-"&amp;AG2906</f>
        <v>2.5-e-A-0-2.5</v>
      </c>
      <c r="Y2906">
        <f>F2906</f>
        <v>2.5</v>
      </c>
      <c r="Z2906" s="2" t="str">
        <f>G2906</f>
        <v>e</v>
      </c>
      <c r="AA2906">
        <f>_xlfn.IFNA(VLOOKUP(X2906,'duo-out'!A$2:Q$5000,5,FALSE),E2906+10*(H2906-1)+1+_xlfn.IFNA(VLOOKUP(D2906,states!A$2:C$10,3,FALSE),1))</f>
        <v>51</v>
      </c>
      <c r="AB2906" t="str">
        <f>IF(V2906="","",V2906)</f>
        <v/>
      </c>
      <c r="AC2906" s="2" t="str">
        <f>_xlfn.IFNA(VLOOKUP(D2906,states!A$2:C$10,2,FALSE),"XX")</f>
        <v>A</v>
      </c>
      <c r="AD2906">
        <f>E2906</f>
        <v>0</v>
      </c>
      <c r="AE2906">
        <f>_xlfn.IFNA(VLOOKUP(D2906,states!A$2:D$10,4,FALSE),0)</f>
        <v>2</v>
      </c>
      <c r="AF2906">
        <v>0.5</v>
      </c>
      <c r="AG2906">
        <f>IF(AE2906=0,AF2906,IF(AE2906=1,IF(F2906=0.5,0.5,IF(H2906=1,0.5,1.5)),IF(F2906=0.5,0.5,IF(H2906=1,2.5,1.5))))</f>
        <v>2.5</v>
      </c>
      <c r="AH2906" s="7">
        <f>IF(AC2906="XX",0,1/C2906^(1/5)*IF(E2906=0,100,1)/(E2906+1)^(1/4))</f>
        <v>288.53998118144267</v>
      </c>
    </row>
    <row r="2907" spans="1:34">
      <c r="A2907">
        <v>3212</v>
      </c>
      <c r="B2907" s="1">
        <v>23172.7438</v>
      </c>
      <c r="C2907" s="6">
        <v>0.01</v>
      </c>
      <c r="D2907" t="s">
        <v>3</v>
      </c>
      <c r="E2907">
        <v>0</v>
      </c>
      <c r="F2907">
        <v>2.5</v>
      </c>
      <c r="G2907" t="s">
        <v>1</v>
      </c>
      <c r="H2907">
        <v>1</v>
      </c>
      <c r="I2907" t="s">
        <v>0</v>
      </c>
      <c r="J2907">
        <v>0</v>
      </c>
      <c r="K2907">
        <v>2.5</v>
      </c>
      <c r="L2907" t="s">
        <v>2</v>
      </c>
      <c r="M2907">
        <v>1</v>
      </c>
      <c r="N2907" t="s">
        <v>3268</v>
      </c>
      <c r="O2907">
        <v>1</v>
      </c>
      <c r="P2907" t="str">
        <f>D2907&amp;"-"&amp;F2907&amp;"-"&amp;G2907&amp;"-"&amp;E2907&amp;"-"&amp;H2907</f>
        <v>A2Delta-2.5-e-0-1</v>
      </c>
      <c r="Q2907" t="str">
        <f>I2907&amp;"-"&amp;K2907&amp;"-"&amp;L2907&amp;"-"&amp;J2907&amp;"-"&amp;M2907</f>
        <v>X2Pi-2.5-f-0-1</v>
      </c>
      <c r="R2907">
        <f>B2907+S2907</f>
        <v>23245.893591565</v>
      </c>
      <c r="S2907">
        <f>_xlfn.IFNA(VLOOKUP(Q2907,'MARVEL-X'!A$2:I$1400,7,FALSE),VLOOKUP(Q2907,MARVEL!A$2:J$1522,10,FALSE))</f>
        <v>73.149791565000001</v>
      </c>
      <c r="T2907">
        <f>IF(P2907=P2906,R2907+T2906,R2907)</f>
        <v>116229.473451314</v>
      </c>
      <c r="U2907">
        <f>IF(P2907=P2906,1+U2906,1)</f>
        <v>5</v>
      </c>
      <c r="V2907" t="str">
        <f t="shared" si="45"/>
        <v/>
      </c>
      <c r="W2907" t="str">
        <f>IF(V2907="","",IF(ABS(V2907-R2907)&gt;W$1,ABS(V2907-R2907),""))</f>
        <v/>
      </c>
      <c r="X2907" t="str">
        <f>Y2907&amp;"-"&amp;Z2907&amp;"-"&amp;AC2907&amp;"-"&amp;AD2907&amp;"-"&amp;AG2907</f>
        <v>2.5-e-A-0-2.5</v>
      </c>
      <c r="Y2907">
        <f>F2907</f>
        <v>2.5</v>
      </c>
      <c r="Z2907" s="2" t="str">
        <f>G2907</f>
        <v>e</v>
      </c>
      <c r="AA2907">
        <f>_xlfn.IFNA(VLOOKUP(X2907,'duo-out'!A$2:Q$5000,5,FALSE),E2907+10*(H2907-1)+1+_xlfn.IFNA(VLOOKUP(D2907,states!A$2:C$10,3,FALSE),1))</f>
        <v>51</v>
      </c>
      <c r="AB2907" t="str">
        <f>IF(V2907="","",V2907)</f>
        <v/>
      </c>
      <c r="AC2907" s="2" t="str">
        <f>_xlfn.IFNA(VLOOKUP(D2907,states!A$2:C$10,2,FALSE),"XX")</f>
        <v>A</v>
      </c>
      <c r="AD2907">
        <f>E2907</f>
        <v>0</v>
      </c>
      <c r="AE2907">
        <f>_xlfn.IFNA(VLOOKUP(D2907,states!A$2:D$10,4,FALSE),0)</f>
        <v>2</v>
      </c>
      <c r="AF2907">
        <v>0.5</v>
      </c>
      <c r="AG2907">
        <f>IF(AE2907=0,AF2907,IF(AE2907=1,IF(F2907=0.5,0.5,IF(H2907=1,0.5,1.5)),IF(F2907=0.5,0.5,IF(H2907=1,2.5,1.5))))</f>
        <v>2.5</v>
      </c>
      <c r="AH2907" s="7">
        <f>IF(AC2907="XX",0,1/C2907^(1/5)*IF(E2907=0,100,1)/(E2907+1)^(1/4))</f>
        <v>251.188643150958</v>
      </c>
    </row>
    <row r="2908" spans="1:34">
      <c r="A2908">
        <v>3828</v>
      </c>
      <c r="B2908" s="1">
        <v>20496.238799999999</v>
      </c>
      <c r="C2908" s="6">
        <v>1.242E-2</v>
      </c>
      <c r="D2908" t="s">
        <v>3</v>
      </c>
      <c r="E2908">
        <v>0</v>
      </c>
      <c r="F2908">
        <v>2.5</v>
      </c>
      <c r="G2908" t="s">
        <v>1</v>
      </c>
      <c r="H2908">
        <v>1</v>
      </c>
      <c r="I2908" t="s">
        <v>0</v>
      </c>
      <c r="J2908">
        <v>1</v>
      </c>
      <c r="K2908">
        <v>1.5</v>
      </c>
      <c r="L2908" t="s">
        <v>1</v>
      </c>
      <c r="M2908">
        <v>1</v>
      </c>
      <c r="N2908" t="s">
        <v>3884</v>
      </c>
      <c r="O2908">
        <v>1</v>
      </c>
      <c r="P2908" t="str">
        <f>D2908&amp;"-"&amp;F2908&amp;"-"&amp;G2908&amp;"-"&amp;E2908&amp;"-"&amp;H2908</f>
        <v>A2Delta-2.5-e-0-1</v>
      </c>
      <c r="Q2908" t="str">
        <f>I2908&amp;"-"&amp;K2908&amp;"-"&amp;L2908&amp;"-"&amp;J2908&amp;"-"&amp;M2908</f>
        <v>X2Pi-1.5-e-1-1</v>
      </c>
      <c r="R2908">
        <f>B2908+S2908</f>
        <v>23245.911347305999</v>
      </c>
      <c r="S2908">
        <f>_xlfn.IFNA(VLOOKUP(Q2908,'MARVEL-X'!A$2:I$1400,7,FALSE),VLOOKUP(Q2908,MARVEL!A$2:J$1522,10,FALSE))</f>
        <v>2749.6725473060001</v>
      </c>
      <c r="T2908">
        <f>IF(P2908=P2907,R2908+T2907,R2908)</f>
        <v>139475.38479862001</v>
      </c>
      <c r="U2908">
        <f>IF(P2908=P2907,1+U2907,1)</f>
        <v>6</v>
      </c>
      <c r="V2908" t="str">
        <f t="shared" si="45"/>
        <v/>
      </c>
      <c r="W2908" t="str">
        <f>IF(V2908="","",IF(ABS(V2908-R2908)&gt;W$1,ABS(V2908-R2908),""))</f>
        <v/>
      </c>
      <c r="X2908" t="str">
        <f>Y2908&amp;"-"&amp;Z2908&amp;"-"&amp;AC2908&amp;"-"&amp;AD2908&amp;"-"&amp;AG2908</f>
        <v>2.5-e-A-0-2.5</v>
      </c>
      <c r="Y2908">
        <f>F2908</f>
        <v>2.5</v>
      </c>
      <c r="Z2908" s="2" t="str">
        <f>G2908</f>
        <v>e</v>
      </c>
      <c r="AA2908">
        <f>_xlfn.IFNA(VLOOKUP(X2908,'duo-out'!A$2:Q$5000,5,FALSE),E2908+10*(H2908-1)+1+_xlfn.IFNA(VLOOKUP(D2908,states!A$2:C$10,3,FALSE),1))</f>
        <v>51</v>
      </c>
      <c r="AB2908" t="str">
        <f>IF(V2908="","",V2908)</f>
        <v/>
      </c>
      <c r="AC2908" s="2" t="str">
        <f>_xlfn.IFNA(VLOOKUP(D2908,states!A$2:C$10,2,FALSE),"XX")</f>
        <v>A</v>
      </c>
      <c r="AD2908">
        <f>E2908</f>
        <v>0</v>
      </c>
      <c r="AE2908">
        <f>_xlfn.IFNA(VLOOKUP(D2908,states!A$2:D$10,4,FALSE),0)</f>
        <v>2</v>
      </c>
      <c r="AF2908">
        <v>0.5</v>
      </c>
      <c r="AG2908">
        <f>IF(AE2908=0,AF2908,IF(AE2908=1,IF(F2908=0.5,0.5,IF(H2908=1,0.5,1.5)),IF(F2908=0.5,0.5,IF(H2908=1,2.5,1.5))))</f>
        <v>2.5</v>
      </c>
      <c r="AH2908" s="7">
        <f>IF(AC2908="XX",0,1/C2908^(1/5)*IF(E2908=0,100,1)/(E2908+1)^(1/4))</f>
        <v>240.53356097494492</v>
      </c>
    </row>
    <row r="2909" spans="1:34">
      <c r="A2909">
        <v>3296</v>
      </c>
      <c r="B2909" s="1">
        <v>22979.067999999999</v>
      </c>
      <c r="C2909" s="6">
        <v>1.4829999999999999E-2</v>
      </c>
      <c r="D2909" t="s">
        <v>3</v>
      </c>
      <c r="E2909">
        <v>0</v>
      </c>
      <c r="F2909">
        <v>2.5</v>
      </c>
      <c r="G2909" t="s">
        <v>1</v>
      </c>
      <c r="H2909">
        <v>1</v>
      </c>
      <c r="I2909" t="s">
        <v>0</v>
      </c>
      <c r="J2909">
        <v>0</v>
      </c>
      <c r="K2909">
        <v>3.5</v>
      </c>
      <c r="L2909" t="s">
        <v>1</v>
      </c>
      <c r="M2909">
        <v>2</v>
      </c>
      <c r="N2909" t="s">
        <v>3352</v>
      </c>
      <c r="O2909">
        <v>1</v>
      </c>
      <c r="P2909" t="str">
        <f>D2909&amp;"-"&amp;F2909&amp;"-"&amp;G2909&amp;"-"&amp;E2909&amp;"-"&amp;H2909</f>
        <v>A2Delta-2.5-e-0-1</v>
      </c>
      <c r="Q2909" t="str">
        <f>I2909&amp;"-"&amp;K2909&amp;"-"&amp;L2909&amp;"-"&amp;J2909&amp;"-"&amp;M2909</f>
        <v>X2Pi-3.5-e-0-2</v>
      </c>
      <c r="R2909">
        <f>B2909+S2909</f>
        <v>23245.914577108</v>
      </c>
      <c r="S2909">
        <f>_xlfn.IFNA(VLOOKUP(Q2909,'MARVEL-X'!A$2:I$1400,7,FALSE),VLOOKUP(Q2909,MARVEL!A$2:J$1522,10,FALSE))</f>
        <v>266.84657710800002</v>
      </c>
      <c r="T2909">
        <f>IF(P2909=P2908,R2909+T2908,R2909)</f>
        <v>162721.29937572801</v>
      </c>
      <c r="U2909">
        <f>IF(P2909=P2908,1+U2908,1)</f>
        <v>7</v>
      </c>
      <c r="V2909" t="str">
        <f t="shared" si="45"/>
        <v/>
      </c>
      <c r="W2909" t="str">
        <f>IF(V2909="","",IF(ABS(V2909-R2909)&gt;W$1,ABS(V2909-R2909),""))</f>
        <v/>
      </c>
      <c r="X2909" t="str">
        <f>Y2909&amp;"-"&amp;Z2909&amp;"-"&amp;AC2909&amp;"-"&amp;AD2909&amp;"-"&amp;AG2909</f>
        <v>2.5-e-A-0-2.5</v>
      </c>
      <c r="Y2909">
        <f>F2909</f>
        <v>2.5</v>
      </c>
      <c r="Z2909" s="2" t="str">
        <f>G2909</f>
        <v>e</v>
      </c>
      <c r="AA2909">
        <f>_xlfn.IFNA(VLOOKUP(X2909,'duo-out'!A$2:Q$5000,5,FALSE),E2909+10*(H2909-1)+1+_xlfn.IFNA(VLOOKUP(D2909,states!A$2:C$10,3,FALSE),1))</f>
        <v>51</v>
      </c>
      <c r="AB2909" t="str">
        <f>IF(V2909="","",V2909)</f>
        <v/>
      </c>
      <c r="AC2909" s="2" t="str">
        <f>_xlfn.IFNA(VLOOKUP(D2909,states!A$2:C$10,2,FALSE),"XX")</f>
        <v>A</v>
      </c>
      <c r="AD2909">
        <f>E2909</f>
        <v>0</v>
      </c>
      <c r="AE2909">
        <f>_xlfn.IFNA(VLOOKUP(D2909,states!A$2:D$10,4,FALSE),0)</f>
        <v>2</v>
      </c>
      <c r="AF2909">
        <v>0.5</v>
      </c>
      <c r="AG2909">
        <f>IF(AE2909=0,AF2909,IF(AE2909=1,IF(F2909=0.5,0.5,IF(H2909=1,0.5,1.5)),IF(F2909=0.5,0.5,IF(H2909=1,2.5,1.5))))</f>
        <v>2.5</v>
      </c>
      <c r="AH2909" s="7">
        <f>IF(AC2909="XX",0,1/C2909^(1/5)*IF(E2909=0,100,1)/(E2909+1)^(1/4))</f>
        <v>232.15164736281801</v>
      </c>
    </row>
    <row r="2910" spans="1:34">
      <c r="A2910">
        <v>3292</v>
      </c>
      <c r="B2910" s="1">
        <v>23092.211599999999</v>
      </c>
      <c r="C2910" s="6">
        <v>5.0000000000000001E-3</v>
      </c>
      <c r="D2910" t="s">
        <v>3</v>
      </c>
      <c r="E2910">
        <v>0</v>
      </c>
      <c r="F2910">
        <v>2.5</v>
      </c>
      <c r="G2910" t="s">
        <v>1</v>
      </c>
      <c r="H2910">
        <v>1</v>
      </c>
      <c r="I2910" t="s">
        <v>0</v>
      </c>
      <c r="J2910">
        <v>0</v>
      </c>
      <c r="K2910">
        <v>2.5</v>
      </c>
      <c r="L2910" t="s">
        <v>2</v>
      </c>
      <c r="M2910">
        <v>2</v>
      </c>
      <c r="N2910" t="s">
        <v>3348</v>
      </c>
      <c r="O2910">
        <v>1</v>
      </c>
      <c r="P2910" t="str">
        <f>D2910&amp;"-"&amp;F2910&amp;"-"&amp;G2910&amp;"-"&amp;E2910&amp;"-"&amp;H2910</f>
        <v>A2Delta-2.5-e-0-1</v>
      </c>
      <c r="Q2910" t="str">
        <f>I2910&amp;"-"&amp;K2910&amp;"-"&amp;L2910&amp;"-"&amp;J2910&amp;"-"&amp;M2910</f>
        <v>X2Pi-2.5-f-0-2</v>
      </c>
      <c r="R2910">
        <f>B2910+S2910</f>
        <v>23245.899332624998</v>
      </c>
      <c r="S2910">
        <f>_xlfn.IFNA(VLOOKUP(Q2910,'MARVEL-X'!A$2:I$1400,7,FALSE),VLOOKUP(Q2910,MARVEL!A$2:J$1522,10,FALSE))</f>
        <v>153.687732625</v>
      </c>
      <c r="T2910">
        <f>IF(P2910=P2909,R2910+T2909,R2910)</f>
        <v>185967.19870835301</v>
      </c>
      <c r="U2910">
        <f>IF(P2910=P2909,1+U2909,1)</f>
        <v>8</v>
      </c>
      <c r="V2910" t="str">
        <f t="shared" si="45"/>
        <v/>
      </c>
      <c r="W2910" t="str">
        <f>IF(V2910="","",IF(ABS(V2910-R2910)&gt;W$1,ABS(V2910-R2910),""))</f>
        <v/>
      </c>
      <c r="X2910" t="str">
        <f>Y2910&amp;"-"&amp;Z2910&amp;"-"&amp;AC2910&amp;"-"&amp;AD2910&amp;"-"&amp;AG2910</f>
        <v>2.5-e-A-0-2.5</v>
      </c>
      <c r="Y2910">
        <f>F2910</f>
        <v>2.5</v>
      </c>
      <c r="Z2910" s="2" t="str">
        <f>G2910</f>
        <v>e</v>
      </c>
      <c r="AA2910">
        <f>_xlfn.IFNA(VLOOKUP(X2910,'duo-out'!A$2:Q$5000,5,FALSE),E2910+10*(H2910-1)+1+_xlfn.IFNA(VLOOKUP(D2910,states!A$2:C$10,3,FALSE),1))</f>
        <v>51</v>
      </c>
      <c r="AB2910" t="str">
        <f>IF(V2910="","",V2910)</f>
        <v/>
      </c>
      <c r="AC2910" s="2" t="str">
        <f>_xlfn.IFNA(VLOOKUP(D2910,states!A$2:C$10,2,FALSE),"XX")</f>
        <v>A</v>
      </c>
      <c r="AD2910">
        <f>E2910</f>
        <v>0</v>
      </c>
      <c r="AE2910">
        <f>_xlfn.IFNA(VLOOKUP(D2910,states!A$2:D$10,4,FALSE),0)</f>
        <v>2</v>
      </c>
      <c r="AF2910">
        <v>0.5</v>
      </c>
      <c r="AG2910">
        <f>IF(AE2910=0,AF2910,IF(AE2910=1,IF(F2910=0.5,0.5,IF(H2910=1,0.5,1.5)),IF(F2910=0.5,0.5,IF(H2910=1,2.5,1.5))))</f>
        <v>2.5</v>
      </c>
      <c r="AH2910" s="7">
        <f>IF(AC2910="XX",0,1/C2910^(1/5)*IF(E2910=0,100,1)/(E2910+1)^(1/4))</f>
        <v>288.53998118144267</v>
      </c>
    </row>
    <row r="2911" spans="1:34">
      <c r="A2911">
        <v>3281</v>
      </c>
      <c r="B2911" s="1">
        <v>23178.932100000002</v>
      </c>
      <c r="C2911" s="6">
        <v>3.4819999999999997E-2</v>
      </c>
      <c r="D2911" t="s">
        <v>3</v>
      </c>
      <c r="E2911">
        <v>0</v>
      </c>
      <c r="F2911">
        <v>2.5</v>
      </c>
      <c r="G2911" t="s">
        <v>1</v>
      </c>
      <c r="H2911">
        <v>1</v>
      </c>
      <c r="I2911" t="s">
        <v>0</v>
      </c>
      <c r="J2911">
        <v>0</v>
      </c>
      <c r="K2911">
        <v>1.5</v>
      </c>
      <c r="L2911" t="s">
        <v>1</v>
      </c>
      <c r="M2911">
        <v>2</v>
      </c>
      <c r="N2911" t="s">
        <v>3337</v>
      </c>
      <c r="O2911">
        <v>1</v>
      </c>
      <c r="P2911" t="str">
        <f>D2911&amp;"-"&amp;F2911&amp;"-"&amp;G2911&amp;"-"&amp;E2911&amp;"-"&amp;H2911</f>
        <v>A2Delta-2.5-e-0-1</v>
      </c>
      <c r="Q2911" t="str">
        <f>I2911&amp;"-"&amp;K2911&amp;"-"&amp;L2911&amp;"-"&amp;J2911&amp;"-"&amp;M2911</f>
        <v>X2Pi-1.5-e-0-2</v>
      </c>
      <c r="R2911">
        <f>B2911+S2911</f>
        <v>23245.871429397001</v>
      </c>
      <c r="S2911">
        <f>_xlfn.IFNA(VLOOKUP(Q2911,'MARVEL-X'!A$2:I$1400,7,FALSE),VLOOKUP(Q2911,MARVEL!A$2:J$1522,10,FALSE))</f>
        <v>66.939329396999995</v>
      </c>
      <c r="T2911">
        <f>IF(P2911=P2910,R2911+T2910,R2911)</f>
        <v>209213.07013775001</v>
      </c>
      <c r="U2911">
        <f>IF(P2911=P2910,1+U2910,1)</f>
        <v>9</v>
      </c>
      <c r="V2911" t="str">
        <f t="shared" si="45"/>
        <v/>
      </c>
      <c r="W2911" t="str">
        <f>IF(V2911="","",IF(ABS(V2911-R2911)&gt;W$1,ABS(V2911-R2911),""))</f>
        <v/>
      </c>
      <c r="X2911" t="str">
        <f>Y2911&amp;"-"&amp;Z2911&amp;"-"&amp;AC2911&amp;"-"&amp;AD2911&amp;"-"&amp;AG2911</f>
        <v>2.5-e-A-0-2.5</v>
      </c>
      <c r="Y2911">
        <f>F2911</f>
        <v>2.5</v>
      </c>
      <c r="Z2911" s="2" t="str">
        <f>G2911</f>
        <v>e</v>
      </c>
      <c r="AA2911">
        <f>_xlfn.IFNA(VLOOKUP(X2911,'duo-out'!A$2:Q$5000,5,FALSE),E2911+10*(H2911-1)+1+_xlfn.IFNA(VLOOKUP(D2911,states!A$2:C$10,3,FALSE),1))</f>
        <v>51</v>
      </c>
      <c r="AB2911" t="str">
        <f>IF(V2911="","",V2911)</f>
        <v/>
      </c>
      <c r="AC2911" s="2" t="str">
        <f>_xlfn.IFNA(VLOOKUP(D2911,states!A$2:C$10,2,FALSE),"XX")</f>
        <v>A</v>
      </c>
      <c r="AD2911">
        <f>E2911</f>
        <v>0</v>
      </c>
      <c r="AE2911">
        <f>_xlfn.IFNA(VLOOKUP(D2911,states!A$2:D$10,4,FALSE),0)</f>
        <v>2</v>
      </c>
      <c r="AF2911">
        <v>0.5</v>
      </c>
      <c r="AG2911">
        <f>IF(AE2911=0,AF2911,IF(AE2911=1,IF(F2911=0.5,0.5,IF(H2911=1,0.5,1.5)),IF(F2911=0.5,0.5,IF(H2911=1,2.5,1.5))))</f>
        <v>2.5</v>
      </c>
      <c r="AH2911" s="7">
        <f>IF(AC2911="XX",0,1/C2911^(1/5)*IF(E2911=0,100,1)/(E2911+1)^(1/4))</f>
        <v>195.71956716483501</v>
      </c>
    </row>
    <row r="2912" spans="1:34">
      <c r="A2912">
        <v>3143</v>
      </c>
      <c r="B2912" s="1">
        <v>23227.999500000002</v>
      </c>
      <c r="C2912" s="6">
        <v>0.01</v>
      </c>
      <c r="D2912" t="s">
        <v>3</v>
      </c>
      <c r="E2912">
        <v>0</v>
      </c>
      <c r="F2912">
        <v>2.5</v>
      </c>
      <c r="G2912" t="s">
        <v>1</v>
      </c>
      <c r="H2912">
        <v>1</v>
      </c>
      <c r="I2912" t="s">
        <v>0</v>
      </c>
      <c r="J2912">
        <v>0</v>
      </c>
      <c r="K2912">
        <v>1.5</v>
      </c>
      <c r="L2912" t="s">
        <v>1</v>
      </c>
      <c r="M2912">
        <v>1</v>
      </c>
      <c r="N2912" t="s">
        <v>3199</v>
      </c>
      <c r="O2912">
        <v>1</v>
      </c>
      <c r="P2912" t="str">
        <f>D2912&amp;"-"&amp;F2912&amp;"-"&amp;G2912&amp;"-"&amp;E2912&amp;"-"&amp;H2912</f>
        <v>A2Delta-2.5-e-0-1</v>
      </c>
      <c r="Q2912" t="str">
        <f>I2912&amp;"-"&amp;K2912&amp;"-"&amp;L2912&amp;"-"&amp;J2912&amp;"-"&amp;M2912</f>
        <v>X2Pi-1.5-e-0-1</v>
      </c>
      <c r="R2912">
        <f>B2912+S2912</f>
        <v>23245.904408030001</v>
      </c>
      <c r="S2912">
        <f>_xlfn.IFNA(VLOOKUP(Q2912,'MARVEL-X'!A$2:I$1400,7,FALSE),VLOOKUP(Q2912,MARVEL!A$2:J$1522,10,FALSE))</f>
        <v>17.904908030000001</v>
      </c>
      <c r="T2912">
        <f>IF(P2912=P2911,R2912+T2911,R2912)</f>
        <v>232458.97454578002</v>
      </c>
      <c r="U2912">
        <f>IF(P2912=P2911,1+U2911,1)</f>
        <v>10</v>
      </c>
      <c r="V2912" t="str">
        <f t="shared" si="45"/>
        <v/>
      </c>
      <c r="W2912" t="str">
        <f>IF(V2912="","",IF(ABS(V2912-R2912)&gt;W$1,ABS(V2912-R2912),""))</f>
        <v/>
      </c>
      <c r="X2912" t="str">
        <f>Y2912&amp;"-"&amp;Z2912&amp;"-"&amp;AC2912&amp;"-"&amp;AD2912&amp;"-"&amp;AG2912</f>
        <v>2.5-e-A-0-2.5</v>
      </c>
      <c r="Y2912">
        <f>F2912</f>
        <v>2.5</v>
      </c>
      <c r="Z2912" s="2" t="str">
        <f>G2912</f>
        <v>e</v>
      </c>
      <c r="AA2912">
        <f>_xlfn.IFNA(VLOOKUP(X2912,'duo-out'!A$2:Q$5000,5,FALSE),E2912+10*(H2912-1)+1+_xlfn.IFNA(VLOOKUP(D2912,states!A$2:C$10,3,FALSE),1))</f>
        <v>51</v>
      </c>
      <c r="AB2912" t="str">
        <f>IF(V2912="","",V2912)</f>
        <v/>
      </c>
      <c r="AC2912" s="2" t="str">
        <f>_xlfn.IFNA(VLOOKUP(D2912,states!A$2:C$10,2,FALSE),"XX")</f>
        <v>A</v>
      </c>
      <c r="AD2912">
        <f>E2912</f>
        <v>0</v>
      </c>
      <c r="AE2912">
        <f>_xlfn.IFNA(VLOOKUP(D2912,states!A$2:D$10,4,FALSE),0)</f>
        <v>2</v>
      </c>
      <c r="AF2912">
        <v>0.5</v>
      </c>
      <c r="AG2912">
        <f>IF(AE2912=0,AF2912,IF(AE2912=1,IF(F2912=0.5,0.5,IF(H2912=1,0.5,1.5)),IF(F2912=0.5,0.5,IF(H2912=1,2.5,1.5))))</f>
        <v>2.5</v>
      </c>
      <c r="AH2912" s="7">
        <f>IF(AC2912="XX",0,1/C2912^(1/5)*IF(E2912=0,100,1)/(E2912+1)^(1/4))</f>
        <v>251.188643150958</v>
      </c>
    </row>
    <row r="2913" spans="1:34">
      <c r="A2913">
        <v>2659</v>
      </c>
      <c r="B2913" s="1">
        <v>23228.008000000002</v>
      </c>
      <c r="C2913" s="6">
        <v>1.1979999999999999E-2</v>
      </c>
      <c r="D2913" t="s">
        <v>3</v>
      </c>
      <c r="E2913">
        <v>0</v>
      </c>
      <c r="F2913">
        <v>2.5</v>
      </c>
      <c r="G2913" t="s">
        <v>1</v>
      </c>
      <c r="H2913">
        <v>1</v>
      </c>
      <c r="I2913" t="s">
        <v>0</v>
      </c>
      <c r="J2913">
        <v>0</v>
      </c>
      <c r="K2913">
        <v>1.5</v>
      </c>
      <c r="L2913" t="s">
        <v>1</v>
      </c>
      <c r="M2913">
        <v>1</v>
      </c>
      <c r="N2913" t="s">
        <v>2715</v>
      </c>
      <c r="O2913">
        <v>1</v>
      </c>
      <c r="P2913" t="str">
        <f>D2913&amp;"-"&amp;F2913&amp;"-"&amp;G2913&amp;"-"&amp;E2913&amp;"-"&amp;H2913</f>
        <v>A2Delta-2.5-e-0-1</v>
      </c>
      <c r="Q2913" t="str">
        <f>I2913&amp;"-"&amp;K2913&amp;"-"&amp;L2913&amp;"-"&amp;J2913&amp;"-"&amp;M2913</f>
        <v>X2Pi-1.5-e-0-1</v>
      </c>
      <c r="R2913">
        <f>B2913+S2913</f>
        <v>23245.912908030001</v>
      </c>
      <c r="S2913">
        <f>_xlfn.IFNA(VLOOKUP(Q2913,'MARVEL-X'!A$2:I$1400,7,FALSE),VLOOKUP(Q2913,MARVEL!A$2:J$1522,10,FALSE))</f>
        <v>17.904908030000001</v>
      </c>
      <c r="T2913">
        <f>IF(P2913=P2912,R2913+T2912,R2913)</f>
        <v>255704.88745381002</v>
      </c>
      <c r="U2913">
        <f>IF(P2913=P2912,1+U2912,1)</f>
        <v>11</v>
      </c>
      <c r="V2913" t="str">
        <f t="shared" si="45"/>
        <v/>
      </c>
      <c r="W2913" t="str">
        <f>IF(V2913="","",IF(ABS(V2913-R2913)&gt;W$1,ABS(V2913-R2913),""))</f>
        <v/>
      </c>
      <c r="X2913" t="str">
        <f>Y2913&amp;"-"&amp;Z2913&amp;"-"&amp;AC2913&amp;"-"&amp;AD2913&amp;"-"&amp;AG2913</f>
        <v>2.5-e-A-0-2.5</v>
      </c>
      <c r="Y2913">
        <f>F2913</f>
        <v>2.5</v>
      </c>
      <c r="Z2913" s="2" t="str">
        <f>G2913</f>
        <v>e</v>
      </c>
      <c r="AA2913">
        <f>_xlfn.IFNA(VLOOKUP(X2913,'duo-out'!A$2:Q$5000,5,FALSE),E2913+10*(H2913-1)+1+_xlfn.IFNA(VLOOKUP(D2913,states!A$2:C$10,3,FALSE),1))</f>
        <v>51</v>
      </c>
      <c r="AB2913" t="str">
        <f>IF(V2913="","",V2913)</f>
        <v/>
      </c>
      <c r="AC2913" s="2" t="str">
        <f>_xlfn.IFNA(VLOOKUP(D2913,states!A$2:C$10,2,FALSE),"XX")</f>
        <v>A</v>
      </c>
      <c r="AD2913">
        <f>E2913</f>
        <v>0</v>
      </c>
      <c r="AE2913">
        <f>_xlfn.IFNA(VLOOKUP(D2913,states!A$2:D$10,4,FALSE),0)</f>
        <v>2</v>
      </c>
      <c r="AF2913">
        <v>0.5</v>
      </c>
      <c r="AG2913">
        <f>IF(AE2913=0,AF2913,IF(AE2913=1,IF(F2913=0.5,0.5,IF(H2913=1,0.5,1.5)),IF(F2913=0.5,0.5,IF(H2913=1,2.5,1.5))))</f>
        <v>2.5</v>
      </c>
      <c r="AH2913" s="7">
        <f>IF(AC2913="XX",0,1/C2913^(1/5)*IF(E2913=0,100,1)/(E2913+1)^(1/4))</f>
        <v>242.27501904922258</v>
      </c>
    </row>
    <row r="2914" spans="1:34">
      <c r="A2914">
        <v>2638</v>
      </c>
      <c r="B2914" s="1">
        <v>23172.756700000002</v>
      </c>
      <c r="C2914" s="6">
        <v>6.2170000000000003E-3</v>
      </c>
      <c r="D2914" t="s">
        <v>3</v>
      </c>
      <c r="E2914">
        <v>0</v>
      </c>
      <c r="F2914">
        <v>2.5</v>
      </c>
      <c r="G2914" t="s">
        <v>1</v>
      </c>
      <c r="H2914">
        <v>1</v>
      </c>
      <c r="I2914" t="s">
        <v>0</v>
      </c>
      <c r="J2914">
        <v>0</v>
      </c>
      <c r="K2914">
        <v>2.5</v>
      </c>
      <c r="L2914" t="s">
        <v>2</v>
      </c>
      <c r="M2914">
        <v>1</v>
      </c>
      <c r="N2914" t="s">
        <v>2694</v>
      </c>
      <c r="O2914">
        <v>1</v>
      </c>
      <c r="P2914" t="str">
        <f>D2914&amp;"-"&amp;F2914&amp;"-"&amp;G2914&amp;"-"&amp;E2914&amp;"-"&amp;H2914</f>
        <v>A2Delta-2.5-e-0-1</v>
      </c>
      <c r="Q2914" t="str">
        <f>I2914&amp;"-"&amp;K2914&amp;"-"&amp;L2914&amp;"-"&amp;J2914&amp;"-"&amp;M2914</f>
        <v>X2Pi-2.5-f-0-1</v>
      </c>
      <c r="R2914">
        <f>B2914+S2914</f>
        <v>23245.906491565001</v>
      </c>
      <c r="S2914">
        <f>_xlfn.IFNA(VLOOKUP(Q2914,'MARVEL-X'!A$2:I$1400,7,FALSE),VLOOKUP(Q2914,MARVEL!A$2:J$1522,10,FALSE))</f>
        <v>73.149791565000001</v>
      </c>
      <c r="T2914">
        <f>IF(P2914=P2913,R2914+T2913,R2914)</f>
        <v>278950.79394537502</v>
      </c>
      <c r="U2914">
        <f>IF(P2914=P2913,1+U2913,1)</f>
        <v>12</v>
      </c>
      <c r="V2914" t="str">
        <f t="shared" si="45"/>
        <v/>
      </c>
      <c r="W2914" t="str">
        <f>IF(V2914="","",IF(ABS(V2914-R2914)&gt;W$1,ABS(V2914-R2914),""))</f>
        <v/>
      </c>
      <c r="X2914" t="str">
        <f>Y2914&amp;"-"&amp;Z2914&amp;"-"&amp;AC2914&amp;"-"&amp;AD2914&amp;"-"&amp;AG2914</f>
        <v>2.5-e-A-0-2.5</v>
      </c>
      <c r="Y2914">
        <f>F2914</f>
        <v>2.5</v>
      </c>
      <c r="Z2914" s="2" t="str">
        <f>G2914</f>
        <v>e</v>
      </c>
      <c r="AA2914">
        <f>_xlfn.IFNA(VLOOKUP(X2914,'duo-out'!A$2:Q$5000,5,FALSE),E2914+10*(H2914-1)+1+_xlfn.IFNA(VLOOKUP(D2914,states!A$2:C$10,3,FALSE),1))</f>
        <v>51</v>
      </c>
      <c r="AB2914" t="str">
        <f>IF(V2914="","",V2914)</f>
        <v/>
      </c>
      <c r="AC2914" s="2" t="str">
        <f>_xlfn.IFNA(VLOOKUP(D2914,states!A$2:C$10,2,FALSE),"XX")</f>
        <v>A</v>
      </c>
      <c r="AD2914">
        <f>E2914</f>
        <v>0</v>
      </c>
      <c r="AE2914">
        <f>_xlfn.IFNA(VLOOKUP(D2914,states!A$2:D$10,4,FALSE),0)</f>
        <v>2</v>
      </c>
      <c r="AF2914">
        <v>0.5</v>
      </c>
      <c r="AG2914">
        <f>IF(AE2914=0,AF2914,IF(AE2914=1,IF(F2914=0.5,0.5,IF(H2914=1,0.5,1.5)),IF(F2914=0.5,0.5,IF(H2914=1,2.5,1.5))))</f>
        <v>2.5</v>
      </c>
      <c r="AH2914" s="7">
        <f>IF(AC2914="XX",0,1/C2914^(1/5)*IF(E2914=0,100,1)/(E2914+1)^(1/4))</f>
        <v>276.23825793808226</v>
      </c>
    </row>
    <row r="2915" spans="1:34">
      <c r="A2915">
        <v>2698</v>
      </c>
      <c r="B2915" s="1">
        <v>23088.136900000001</v>
      </c>
      <c r="C2915" s="6">
        <v>5.0000000000000001E-3</v>
      </c>
      <c r="D2915" t="s">
        <v>3</v>
      </c>
      <c r="E2915">
        <v>0</v>
      </c>
      <c r="F2915">
        <v>2.5</v>
      </c>
      <c r="G2915" t="s">
        <v>1</v>
      </c>
      <c r="H2915">
        <v>1</v>
      </c>
      <c r="I2915" t="s">
        <v>0</v>
      </c>
      <c r="J2915">
        <v>0</v>
      </c>
      <c r="K2915">
        <v>3.5</v>
      </c>
      <c r="L2915" t="s">
        <v>1</v>
      </c>
      <c r="M2915">
        <v>1</v>
      </c>
      <c r="N2915" t="s">
        <v>2754</v>
      </c>
      <c r="O2915">
        <v>1</v>
      </c>
      <c r="P2915" t="str">
        <f>D2915&amp;"-"&amp;F2915&amp;"-"&amp;G2915&amp;"-"&amp;E2915&amp;"-"&amp;H2915</f>
        <v>A2Delta-2.5-e-0-1</v>
      </c>
      <c r="Q2915" t="str">
        <f>I2915&amp;"-"&amp;K2915&amp;"-"&amp;L2915&amp;"-"&amp;J2915&amp;"-"&amp;M2915</f>
        <v>X2Pi-3.5-e-0-1</v>
      </c>
      <c r="R2915">
        <f>B2915+S2915</f>
        <v>23245.905267637001</v>
      </c>
      <c r="S2915">
        <f>_xlfn.IFNA(VLOOKUP(Q2915,'MARVEL-X'!A$2:I$1400,7,FALSE),VLOOKUP(Q2915,MARVEL!A$2:J$1522,10,FALSE))</f>
        <v>157.76836763700001</v>
      </c>
      <c r="T2915">
        <f>IF(P2915=P2914,R2915+T2914,R2915)</f>
        <v>302196.69921301201</v>
      </c>
      <c r="U2915">
        <f>IF(P2915=P2914,1+U2914,1)</f>
        <v>13</v>
      </c>
      <c r="V2915" t="str">
        <f t="shared" si="45"/>
        <v/>
      </c>
      <c r="W2915" t="str">
        <f>IF(V2915="","",IF(ABS(V2915-R2915)&gt;W$1,ABS(V2915-R2915),""))</f>
        <v/>
      </c>
      <c r="X2915" t="str">
        <f>Y2915&amp;"-"&amp;Z2915&amp;"-"&amp;AC2915&amp;"-"&amp;AD2915&amp;"-"&amp;AG2915</f>
        <v>2.5-e-A-0-2.5</v>
      </c>
      <c r="Y2915">
        <f>F2915</f>
        <v>2.5</v>
      </c>
      <c r="Z2915" s="2" t="str">
        <f>G2915</f>
        <v>e</v>
      </c>
      <c r="AA2915">
        <f>_xlfn.IFNA(VLOOKUP(X2915,'duo-out'!A$2:Q$5000,5,FALSE),E2915+10*(H2915-1)+1+_xlfn.IFNA(VLOOKUP(D2915,states!A$2:C$10,3,FALSE),1))</f>
        <v>51</v>
      </c>
      <c r="AB2915" t="str">
        <f>IF(V2915="","",V2915)</f>
        <v/>
      </c>
      <c r="AC2915" s="2" t="str">
        <f>_xlfn.IFNA(VLOOKUP(D2915,states!A$2:C$10,2,FALSE),"XX")</f>
        <v>A</v>
      </c>
      <c r="AD2915">
        <f>E2915</f>
        <v>0</v>
      </c>
      <c r="AE2915">
        <f>_xlfn.IFNA(VLOOKUP(D2915,states!A$2:D$10,4,FALSE),0)</f>
        <v>2</v>
      </c>
      <c r="AF2915">
        <v>0.5</v>
      </c>
      <c r="AG2915">
        <f>IF(AE2915=0,AF2915,IF(AE2915=1,IF(F2915=0.5,0.5,IF(H2915=1,0.5,1.5)),IF(F2915=0.5,0.5,IF(H2915=1,2.5,1.5))))</f>
        <v>2.5</v>
      </c>
      <c r="AH2915" s="7">
        <f>IF(AC2915="XX",0,1/C2915^(1/5)*IF(E2915=0,100,1)/(E2915+1)^(1/4))</f>
        <v>288.53998118144267</v>
      </c>
    </row>
    <row r="2916" spans="1:34">
      <c r="A2916">
        <v>5352</v>
      </c>
      <c r="B2916" s="1">
        <v>23178.920999999998</v>
      </c>
      <c r="C2916" s="6">
        <v>0.05</v>
      </c>
      <c r="D2916" t="s">
        <v>3</v>
      </c>
      <c r="E2916">
        <v>0</v>
      </c>
      <c r="F2916">
        <v>2.5</v>
      </c>
      <c r="G2916" t="s">
        <v>1</v>
      </c>
      <c r="H2916">
        <v>1</v>
      </c>
      <c r="I2916" t="s">
        <v>0</v>
      </c>
      <c r="J2916">
        <v>0</v>
      </c>
      <c r="K2916">
        <v>1.5</v>
      </c>
      <c r="L2916" t="s">
        <v>1</v>
      </c>
      <c r="M2916">
        <v>2</v>
      </c>
      <c r="N2916" t="s">
        <v>5408</v>
      </c>
      <c r="O2916">
        <v>1</v>
      </c>
      <c r="P2916" t="str">
        <f>D2916&amp;"-"&amp;F2916&amp;"-"&amp;G2916&amp;"-"&amp;E2916&amp;"-"&amp;H2916</f>
        <v>A2Delta-2.5-e-0-1</v>
      </c>
      <c r="Q2916" t="str">
        <f>I2916&amp;"-"&amp;K2916&amp;"-"&amp;L2916&amp;"-"&amp;J2916&amp;"-"&amp;M2916</f>
        <v>X2Pi-1.5-e-0-2</v>
      </c>
      <c r="R2916">
        <f>B2916+S2916</f>
        <v>23245.860329396997</v>
      </c>
      <c r="S2916">
        <f>_xlfn.IFNA(VLOOKUP(Q2916,'MARVEL-X'!A$2:I$1400,7,FALSE),VLOOKUP(Q2916,MARVEL!A$2:J$1522,10,FALSE))</f>
        <v>66.939329396999995</v>
      </c>
      <c r="T2916">
        <f>IF(P2916=P2915,R2916+T2915,R2916)</f>
        <v>325442.55954240903</v>
      </c>
      <c r="U2916">
        <f>IF(P2916=P2915,1+U2915,1)</f>
        <v>14</v>
      </c>
      <c r="V2916" t="str">
        <f t="shared" si="45"/>
        <v/>
      </c>
      <c r="W2916" t="str">
        <f>IF(V2916="","",IF(ABS(V2916-R2916)&gt;W$1,ABS(V2916-R2916),""))</f>
        <v/>
      </c>
      <c r="X2916" t="str">
        <f>Y2916&amp;"-"&amp;Z2916&amp;"-"&amp;AC2916&amp;"-"&amp;AD2916&amp;"-"&amp;AG2916</f>
        <v>2.5-e-A-0-2.5</v>
      </c>
      <c r="Y2916">
        <f>F2916</f>
        <v>2.5</v>
      </c>
      <c r="Z2916" s="2" t="str">
        <f>G2916</f>
        <v>e</v>
      </c>
      <c r="AA2916">
        <f>_xlfn.IFNA(VLOOKUP(X2916,'duo-out'!A$2:Q$5000,5,FALSE),E2916+10*(H2916-1)+1+_xlfn.IFNA(VLOOKUP(D2916,states!A$2:C$10,3,FALSE),1))</f>
        <v>51</v>
      </c>
      <c r="AB2916" t="str">
        <f>IF(V2916="","",V2916)</f>
        <v/>
      </c>
      <c r="AC2916" s="2" t="str">
        <f>_xlfn.IFNA(VLOOKUP(D2916,states!A$2:C$10,2,FALSE),"XX")</f>
        <v>A</v>
      </c>
      <c r="AD2916">
        <f>E2916</f>
        <v>0</v>
      </c>
      <c r="AE2916">
        <f>_xlfn.IFNA(VLOOKUP(D2916,states!A$2:D$10,4,FALSE),0)</f>
        <v>2</v>
      </c>
      <c r="AF2916">
        <v>0.5</v>
      </c>
      <c r="AG2916">
        <f>IF(AE2916=0,AF2916,IF(AE2916=1,IF(F2916=0.5,0.5,IF(H2916=1,0.5,1.5)),IF(F2916=0.5,0.5,IF(H2916=1,2.5,1.5))))</f>
        <v>2.5</v>
      </c>
      <c r="AH2916" s="7">
        <f>IF(AC2916="XX",0,1/C2916^(1/5)*IF(E2916=0,100,1)/(E2916+1)^(1/4))</f>
        <v>182.05642030260799</v>
      </c>
    </row>
    <row r="2917" spans="1:34">
      <c r="A2917">
        <v>5346</v>
      </c>
      <c r="B2917" s="1">
        <v>23088.131000000001</v>
      </c>
      <c r="C2917" s="6">
        <v>0.05</v>
      </c>
      <c r="D2917" t="s">
        <v>3</v>
      </c>
      <c r="E2917">
        <v>0</v>
      </c>
      <c r="F2917">
        <v>2.5</v>
      </c>
      <c r="G2917" t="s">
        <v>1</v>
      </c>
      <c r="H2917">
        <v>1</v>
      </c>
      <c r="I2917" t="s">
        <v>0</v>
      </c>
      <c r="J2917">
        <v>0</v>
      </c>
      <c r="K2917">
        <v>3.5</v>
      </c>
      <c r="L2917" t="s">
        <v>1</v>
      </c>
      <c r="M2917">
        <v>1</v>
      </c>
      <c r="N2917" t="s">
        <v>5402</v>
      </c>
      <c r="O2917">
        <v>1</v>
      </c>
      <c r="P2917" t="str">
        <f>D2917&amp;"-"&amp;F2917&amp;"-"&amp;G2917&amp;"-"&amp;E2917&amp;"-"&amp;H2917</f>
        <v>A2Delta-2.5-e-0-1</v>
      </c>
      <c r="Q2917" t="str">
        <f>I2917&amp;"-"&amp;K2917&amp;"-"&amp;L2917&amp;"-"&amp;J2917&amp;"-"&amp;M2917</f>
        <v>X2Pi-3.5-e-0-1</v>
      </c>
      <c r="R2917">
        <f>B2917+S2917</f>
        <v>23245.899367637001</v>
      </c>
      <c r="S2917">
        <f>_xlfn.IFNA(VLOOKUP(Q2917,'MARVEL-X'!A$2:I$1400,7,FALSE),VLOOKUP(Q2917,MARVEL!A$2:J$1522,10,FALSE))</f>
        <v>157.76836763700001</v>
      </c>
      <c r="T2917">
        <f>IF(P2917=P2916,R2917+T2916,R2917)</f>
        <v>348688.45891004603</v>
      </c>
      <c r="U2917">
        <f>IF(P2917=P2916,1+U2916,1)</f>
        <v>15</v>
      </c>
      <c r="V2917" t="str">
        <f t="shared" si="45"/>
        <v/>
      </c>
      <c r="W2917" t="str">
        <f>IF(V2917="","",IF(ABS(V2917-R2917)&gt;W$1,ABS(V2917-R2917),""))</f>
        <v/>
      </c>
      <c r="X2917" t="str">
        <f>Y2917&amp;"-"&amp;Z2917&amp;"-"&amp;AC2917&amp;"-"&amp;AD2917&amp;"-"&amp;AG2917</f>
        <v>2.5-e-A-0-2.5</v>
      </c>
      <c r="Y2917">
        <f>F2917</f>
        <v>2.5</v>
      </c>
      <c r="Z2917" s="2" t="str">
        <f>G2917</f>
        <v>e</v>
      </c>
      <c r="AA2917">
        <f>_xlfn.IFNA(VLOOKUP(X2917,'duo-out'!A$2:Q$5000,5,FALSE),E2917+10*(H2917-1)+1+_xlfn.IFNA(VLOOKUP(D2917,states!A$2:C$10,3,FALSE),1))</f>
        <v>51</v>
      </c>
      <c r="AB2917" t="str">
        <f>IF(V2917="","",V2917)</f>
        <v/>
      </c>
      <c r="AC2917" s="2" t="str">
        <f>_xlfn.IFNA(VLOOKUP(D2917,states!A$2:C$10,2,FALSE),"XX")</f>
        <v>A</v>
      </c>
      <c r="AD2917">
        <f>E2917</f>
        <v>0</v>
      </c>
      <c r="AE2917">
        <f>_xlfn.IFNA(VLOOKUP(D2917,states!A$2:D$10,4,FALSE),0)</f>
        <v>2</v>
      </c>
      <c r="AF2917">
        <v>0.5</v>
      </c>
      <c r="AG2917">
        <f>IF(AE2917=0,AF2917,IF(AE2917=1,IF(F2917=0.5,0.5,IF(H2917=1,0.5,1.5)),IF(F2917=0.5,0.5,IF(H2917=1,2.5,1.5))))</f>
        <v>2.5</v>
      </c>
      <c r="AH2917" s="7">
        <f>IF(AC2917="XX",0,1/C2917^(1/5)*IF(E2917=0,100,1)/(E2917+1)^(1/4))</f>
        <v>182.05642030260799</v>
      </c>
    </row>
    <row r="2918" spans="1:34">
      <c r="A2918">
        <v>5324</v>
      </c>
      <c r="B2918" s="1">
        <v>23172.772000000001</v>
      </c>
      <c r="C2918" s="6">
        <v>0.05</v>
      </c>
      <c r="D2918" t="s">
        <v>3</v>
      </c>
      <c r="E2918">
        <v>0</v>
      </c>
      <c r="F2918">
        <v>2.5</v>
      </c>
      <c r="G2918" t="s">
        <v>1</v>
      </c>
      <c r="H2918">
        <v>1</v>
      </c>
      <c r="I2918" t="s">
        <v>0</v>
      </c>
      <c r="J2918">
        <v>0</v>
      </c>
      <c r="K2918">
        <v>2.5</v>
      </c>
      <c r="L2918" t="s">
        <v>2</v>
      </c>
      <c r="M2918">
        <v>1</v>
      </c>
      <c r="N2918" t="s">
        <v>5380</v>
      </c>
      <c r="O2918">
        <v>1</v>
      </c>
      <c r="P2918" t="str">
        <f>D2918&amp;"-"&amp;F2918&amp;"-"&amp;G2918&amp;"-"&amp;E2918&amp;"-"&amp;H2918</f>
        <v>A2Delta-2.5-e-0-1</v>
      </c>
      <c r="Q2918" t="str">
        <f>I2918&amp;"-"&amp;K2918&amp;"-"&amp;L2918&amp;"-"&amp;J2918&amp;"-"&amp;M2918</f>
        <v>X2Pi-2.5-f-0-1</v>
      </c>
      <c r="R2918">
        <f>B2918+S2918</f>
        <v>23245.921791565001</v>
      </c>
      <c r="S2918">
        <f>_xlfn.IFNA(VLOOKUP(Q2918,'MARVEL-X'!A$2:I$1400,7,FALSE),VLOOKUP(Q2918,MARVEL!A$2:J$1522,10,FALSE))</f>
        <v>73.149791565000001</v>
      </c>
      <c r="T2918">
        <f>IF(P2918=P2917,R2918+T2917,R2918)</f>
        <v>371934.38070161105</v>
      </c>
      <c r="U2918">
        <f>IF(P2918=P2917,1+U2917,1)</f>
        <v>16</v>
      </c>
      <c r="V2918" t="str">
        <f t="shared" si="45"/>
        <v/>
      </c>
      <c r="W2918" t="str">
        <f>IF(V2918="","",IF(ABS(V2918-R2918)&gt;W$1,ABS(V2918-R2918),""))</f>
        <v/>
      </c>
      <c r="X2918" t="str">
        <f>Y2918&amp;"-"&amp;Z2918&amp;"-"&amp;AC2918&amp;"-"&amp;AD2918&amp;"-"&amp;AG2918</f>
        <v>2.5-e-A-0-2.5</v>
      </c>
      <c r="Y2918">
        <f>F2918</f>
        <v>2.5</v>
      </c>
      <c r="Z2918" s="2" t="str">
        <f>G2918</f>
        <v>e</v>
      </c>
      <c r="AA2918">
        <f>_xlfn.IFNA(VLOOKUP(X2918,'duo-out'!A$2:Q$5000,5,FALSE),E2918+10*(H2918-1)+1+_xlfn.IFNA(VLOOKUP(D2918,states!A$2:C$10,3,FALSE),1))</f>
        <v>51</v>
      </c>
      <c r="AB2918" t="str">
        <f>IF(V2918="","",V2918)</f>
        <v/>
      </c>
      <c r="AC2918" s="2" t="str">
        <f>_xlfn.IFNA(VLOOKUP(D2918,states!A$2:C$10,2,FALSE),"XX")</f>
        <v>A</v>
      </c>
      <c r="AD2918">
        <f>E2918</f>
        <v>0</v>
      </c>
      <c r="AE2918">
        <f>_xlfn.IFNA(VLOOKUP(D2918,states!A$2:D$10,4,FALSE),0)</f>
        <v>2</v>
      </c>
      <c r="AF2918">
        <v>0.5</v>
      </c>
      <c r="AG2918">
        <f>IF(AE2918=0,AF2918,IF(AE2918=1,IF(F2918=0.5,0.5,IF(H2918=1,0.5,1.5)),IF(F2918=0.5,0.5,IF(H2918=1,2.5,1.5))))</f>
        <v>2.5</v>
      </c>
      <c r="AH2918" s="7">
        <f>IF(AC2918="XX",0,1/C2918^(1/5)*IF(E2918=0,100,1)/(E2918+1)^(1/4))</f>
        <v>182.05642030260799</v>
      </c>
    </row>
    <row r="2919" spans="1:34">
      <c r="A2919">
        <v>5366</v>
      </c>
      <c r="B2919" s="1">
        <v>23092.21</v>
      </c>
      <c r="C2919" s="6">
        <v>0.05</v>
      </c>
      <c r="D2919" t="s">
        <v>3</v>
      </c>
      <c r="E2919">
        <v>0</v>
      </c>
      <c r="F2919">
        <v>2.5</v>
      </c>
      <c r="G2919" t="s">
        <v>1</v>
      </c>
      <c r="H2919">
        <v>1</v>
      </c>
      <c r="I2919" t="s">
        <v>0</v>
      </c>
      <c r="J2919">
        <v>0</v>
      </c>
      <c r="K2919">
        <v>2.5</v>
      </c>
      <c r="L2919" t="s">
        <v>2</v>
      </c>
      <c r="M2919">
        <v>2</v>
      </c>
      <c r="N2919" t="s">
        <v>5422</v>
      </c>
      <c r="O2919">
        <v>1</v>
      </c>
      <c r="P2919" t="str">
        <f>D2919&amp;"-"&amp;F2919&amp;"-"&amp;G2919&amp;"-"&amp;E2919&amp;"-"&amp;H2919</f>
        <v>A2Delta-2.5-e-0-1</v>
      </c>
      <c r="Q2919" t="str">
        <f>I2919&amp;"-"&amp;K2919&amp;"-"&amp;L2919&amp;"-"&amp;J2919&amp;"-"&amp;M2919</f>
        <v>X2Pi-2.5-f-0-2</v>
      </c>
      <c r="R2919">
        <f>B2919+S2919</f>
        <v>23245.897732624999</v>
      </c>
      <c r="S2919">
        <f>_xlfn.IFNA(VLOOKUP(Q2919,'MARVEL-X'!A$2:I$1400,7,FALSE),VLOOKUP(Q2919,MARVEL!A$2:J$1522,10,FALSE))</f>
        <v>153.687732625</v>
      </c>
      <c r="T2919">
        <f>IF(P2919=P2918,R2919+T2918,R2919)</f>
        <v>395180.27843423607</v>
      </c>
      <c r="U2919">
        <f>IF(P2919=P2918,1+U2918,1)</f>
        <v>17</v>
      </c>
      <c r="V2919" t="str">
        <f t="shared" si="45"/>
        <v/>
      </c>
      <c r="W2919" t="str">
        <f>IF(V2919="","",IF(ABS(V2919-R2919)&gt;W$1,ABS(V2919-R2919),""))</f>
        <v/>
      </c>
      <c r="X2919" t="str">
        <f>Y2919&amp;"-"&amp;Z2919&amp;"-"&amp;AC2919&amp;"-"&amp;AD2919&amp;"-"&amp;AG2919</f>
        <v>2.5-e-A-0-2.5</v>
      </c>
      <c r="Y2919">
        <f>F2919</f>
        <v>2.5</v>
      </c>
      <c r="Z2919" s="2" t="str">
        <f>G2919</f>
        <v>e</v>
      </c>
      <c r="AA2919">
        <f>_xlfn.IFNA(VLOOKUP(X2919,'duo-out'!A$2:Q$5000,5,FALSE),E2919+10*(H2919-1)+1+_xlfn.IFNA(VLOOKUP(D2919,states!A$2:C$10,3,FALSE),1))</f>
        <v>51</v>
      </c>
      <c r="AB2919" t="str">
        <f>IF(V2919="","",V2919)</f>
        <v/>
      </c>
      <c r="AC2919" s="2" t="str">
        <f>_xlfn.IFNA(VLOOKUP(D2919,states!A$2:C$10,2,FALSE),"XX")</f>
        <v>A</v>
      </c>
      <c r="AD2919">
        <f>E2919</f>
        <v>0</v>
      </c>
      <c r="AE2919">
        <f>_xlfn.IFNA(VLOOKUP(D2919,states!A$2:D$10,4,FALSE),0)</f>
        <v>2</v>
      </c>
      <c r="AF2919">
        <v>0.5</v>
      </c>
      <c r="AG2919">
        <f>IF(AE2919=0,AF2919,IF(AE2919=1,IF(F2919=0.5,0.5,IF(H2919=1,0.5,1.5)),IF(F2919=0.5,0.5,IF(H2919=1,2.5,1.5))))</f>
        <v>2.5</v>
      </c>
      <c r="AH2919" s="7">
        <f>IF(AC2919="XX",0,1/C2919^(1/5)*IF(E2919=0,100,1)/(E2919+1)^(1/4))</f>
        <v>182.05642030260799</v>
      </c>
    </row>
    <row r="2920" spans="1:34">
      <c r="A2920">
        <v>132</v>
      </c>
      <c r="B2920" s="1">
        <v>23228.101999999999</v>
      </c>
      <c r="C2920" s="6">
        <v>0.12690000000000001</v>
      </c>
      <c r="D2920" t="s">
        <v>3</v>
      </c>
      <c r="E2920">
        <v>0</v>
      </c>
      <c r="F2920">
        <v>2.5</v>
      </c>
      <c r="G2920" t="s">
        <v>1</v>
      </c>
      <c r="H2920">
        <v>1</v>
      </c>
      <c r="I2920" t="s">
        <v>0</v>
      </c>
      <c r="J2920">
        <v>0</v>
      </c>
      <c r="K2920">
        <v>1.5</v>
      </c>
      <c r="L2920" t="s">
        <v>1</v>
      </c>
      <c r="M2920">
        <v>1</v>
      </c>
      <c r="N2920" t="s">
        <v>187</v>
      </c>
      <c r="O2920">
        <v>-1</v>
      </c>
      <c r="P2920" t="str">
        <f>D2920&amp;"-"&amp;F2920&amp;"-"&amp;G2920&amp;"-"&amp;E2920&amp;"-"&amp;H2920</f>
        <v>A2Delta-2.5-e-0-1</v>
      </c>
      <c r="Q2920" t="str">
        <f>I2920&amp;"-"&amp;K2920&amp;"-"&amp;L2920&amp;"-"&amp;J2920&amp;"-"&amp;M2920</f>
        <v>X2Pi-1.5-e-0-1</v>
      </c>
      <c r="R2920">
        <f>B2920+S2920</f>
        <v>23246.006908029998</v>
      </c>
      <c r="S2920">
        <f>_xlfn.IFNA(VLOOKUP(Q2920,'MARVEL-X'!A$2:I$1400,7,FALSE),VLOOKUP(Q2920,MARVEL!A$2:J$1522,10,FALSE))</f>
        <v>17.904908030000001</v>
      </c>
      <c r="T2920">
        <f>IF(P2920=P2919,R2920+T2919,R2920)</f>
        <v>418426.28534226608</v>
      </c>
      <c r="U2920">
        <f>IF(P2920=P2919,1+U2919,1)</f>
        <v>18</v>
      </c>
      <c r="V2920" t="str">
        <f t="shared" si="45"/>
        <v/>
      </c>
      <c r="W2920" t="str">
        <f>IF(V2920="","",IF(ABS(V2920-R2920)&gt;W$1,ABS(V2920-R2920),""))</f>
        <v/>
      </c>
      <c r="X2920" t="str">
        <f>Y2920&amp;"-"&amp;Z2920&amp;"-"&amp;AC2920&amp;"-"&amp;AD2920&amp;"-"&amp;AG2920</f>
        <v>2.5-e-A-0-2.5</v>
      </c>
      <c r="Y2920">
        <f>F2920</f>
        <v>2.5</v>
      </c>
      <c r="Z2920" s="2" t="str">
        <f>G2920</f>
        <v>e</v>
      </c>
      <c r="AA2920">
        <f>_xlfn.IFNA(VLOOKUP(X2920,'duo-out'!A$2:Q$5000,5,FALSE),E2920+10*(H2920-1)+1+_xlfn.IFNA(VLOOKUP(D2920,states!A$2:C$10,3,FALSE),1))</f>
        <v>51</v>
      </c>
      <c r="AB2920" t="str">
        <f>IF(V2920="","",V2920)</f>
        <v/>
      </c>
      <c r="AC2920" s="2" t="str">
        <f>_xlfn.IFNA(VLOOKUP(D2920,states!A$2:C$10,2,FALSE),"XX")</f>
        <v>A</v>
      </c>
      <c r="AD2920">
        <f>E2920</f>
        <v>0</v>
      </c>
      <c r="AE2920">
        <f>_xlfn.IFNA(VLOOKUP(D2920,states!A$2:D$10,4,FALSE),0)</f>
        <v>2</v>
      </c>
      <c r="AF2920">
        <v>0.5</v>
      </c>
      <c r="AG2920">
        <f>IF(AE2920=0,AF2920,IF(AE2920=1,IF(F2920=0.5,0.5,IF(H2920=1,0.5,1.5)),IF(F2920=0.5,0.5,IF(H2920=1,2.5,1.5))))</f>
        <v>2.5</v>
      </c>
      <c r="AH2920" s="7">
        <f>IF(AC2920="XX",0,1/C2920^(1/5)*IF(E2920=0,100,1)/(E2920+1)^(1/4))</f>
        <v>151.11503482953344</v>
      </c>
    </row>
    <row r="2921" spans="1:34">
      <c r="A2921">
        <v>4166</v>
      </c>
      <c r="B2921" s="1">
        <v>23172.751</v>
      </c>
      <c r="C2921" s="6">
        <v>2.5000000000000001E-3</v>
      </c>
      <c r="D2921" t="s">
        <v>3</v>
      </c>
      <c r="E2921">
        <v>0</v>
      </c>
      <c r="F2921">
        <v>2.5</v>
      </c>
      <c r="G2921" t="s">
        <v>1</v>
      </c>
      <c r="H2921">
        <v>1</v>
      </c>
      <c r="I2921" t="s">
        <v>0</v>
      </c>
      <c r="J2921">
        <v>0</v>
      </c>
      <c r="K2921">
        <v>2.5</v>
      </c>
      <c r="L2921" t="s">
        <v>2</v>
      </c>
      <c r="M2921">
        <v>1</v>
      </c>
      <c r="N2921" t="s">
        <v>4222</v>
      </c>
      <c r="O2921">
        <v>1</v>
      </c>
      <c r="P2921" t="str">
        <f>D2921&amp;"-"&amp;F2921&amp;"-"&amp;G2921&amp;"-"&amp;E2921&amp;"-"&amp;H2921</f>
        <v>A2Delta-2.5-e-0-1</v>
      </c>
      <c r="Q2921" t="str">
        <f>I2921&amp;"-"&amp;K2921&amp;"-"&amp;L2921&amp;"-"&amp;J2921&amp;"-"&amp;M2921</f>
        <v>X2Pi-2.5-f-0-1</v>
      </c>
      <c r="R2921">
        <f>B2921+S2921</f>
        <v>23245.900791565</v>
      </c>
      <c r="S2921">
        <f>_xlfn.IFNA(VLOOKUP(Q2921,'MARVEL-X'!A$2:I$1400,7,FALSE),VLOOKUP(Q2921,MARVEL!A$2:J$1522,10,FALSE))</f>
        <v>73.149791565000001</v>
      </c>
      <c r="T2921">
        <f>IF(P2921=P2920,R2921+T2920,R2921)</f>
        <v>441672.1861338311</v>
      </c>
      <c r="U2921">
        <f>IF(P2921=P2920,1+U2920,1)</f>
        <v>19</v>
      </c>
      <c r="V2921" t="str">
        <f t="shared" si="45"/>
        <v/>
      </c>
      <c r="W2921" t="str">
        <f>IF(V2921="","",IF(ABS(V2921-R2921)&gt;W$1,ABS(V2921-R2921),""))</f>
        <v/>
      </c>
      <c r="X2921" t="str">
        <f>Y2921&amp;"-"&amp;Z2921&amp;"-"&amp;AC2921&amp;"-"&amp;AD2921&amp;"-"&amp;AG2921</f>
        <v>2.5-e-A-0-2.5</v>
      </c>
      <c r="Y2921">
        <f>F2921</f>
        <v>2.5</v>
      </c>
      <c r="Z2921" s="2" t="str">
        <f>G2921</f>
        <v>e</v>
      </c>
      <c r="AA2921">
        <f>_xlfn.IFNA(VLOOKUP(X2921,'duo-out'!A$2:Q$5000,5,FALSE),E2921+10*(H2921-1)+1+_xlfn.IFNA(VLOOKUP(D2921,states!A$2:C$10,3,FALSE),1))</f>
        <v>51</v>
      </c>
      <c r="AB2921" t="str">
        <f>IF(V2921="","",V2921)</f>
        <v/>
      </c>
      <c r="AC2921" s="2" t="str">
        <f>_xlfn.IFNA(VLOOKUP(D2921,states!A$2:C$10,2,FALSE),"XX")</f>
        <v>A</v>
      </c>
      <c r="AD2921">
        <f>E2921</f>
        <v>0</v>
      </c>
      <c r="AE2921">
        <f>_xlfn.IFNA(VLOOKUP(D2921,states!A$2:D$10,4,FALSE),0)</f>
        <v>2</v>
      </c>
      <c r="AF2921">
        <v>0.5</v>
      </c>
      <c r="AG2921">
        <f>IF(AE2921=0,AF2921,IF(AE2921=1,IF(F2921=0.5,0.5,IF(H2921=1,0.5,1.5)),IF(F2921=0.5,0.5,IF(H2921=1,2.5,1.5))))</f>
        <v>2.5</v>
      </c>
      <c r="AH2921" s="7">
        <f>IF(AC2921="XX",0,1/C2921^(1/5)*IF(E2921=0,100,1)/(E2921+1)^(1/4))</f>
        <v>331.44540173399866</v>
      </c>
    </row>
    <row r="2922" spans="1:34">
      <c r="A2922">
        <v>902</v>
      </c>
      <c r="B2922" s="1">
        <v>23092.26</v>
      </c>
      <c r="C2922" s="6">
        <v>0.05</v>
      </c>
      <c r="D2922" t="s">
        <v>3</v>
      </c>
      <c r="E2922">
        <v>0</v>
      </c>
      <c r="F2922">
        <v>2.5</v>
      </c>
      <c r="G2922" t="s">
        <v>1</v>
      </c>
      <c r="H2922">
        <v>1</v>
      </c>
      <c r="I2922" t="s">
        <v>0</v>
      </c>
      <c r="J2922">
        <v>0</v>
      </c>
      <c r="K2922">
        <v>2.5</v>
      </c>
      <c r="L2922" t="s">
        <v>2</v>
      </c>
      <c r="M2922">
        <v>2</v>
      </c>
      <c r="N2922" t="s">
        <v>958</v>
      </c>
      <c r="O2922">
        <v>1</v>
      </c>
      <c r="P2922" t="str">
        <f>D2922&amp;"-"&amp;F2922&amp;"-"&amp;G2922&amp;"-"&amp;E2922&amp;"-"&amp;H2922</f>
        <v>A2Delta-2.5-e-0-1</v>
      </c>
      <c r="Q2922" t="str">
        <f>I2922&amp;"-"&amp;K2922&amp;"-"&amp;L2922&amp;"-"&amp;J2922&amp;"-"&amp;M2922</f>
        <v>X2Pi-2.5-f-0-2</v>
      </c>
      <c r="R2922">
        <f>B2922+S2922</f>
        <v>23245.947732624998</v>
      </c>
      <c r="S2922">
        <f>_xlfn.IFNA(VLOOKUP(Q2922,'MARVEL-X'!A$2:I$1400,7,FALSE),VLOOKUP(Q2922,MARVEL!A$2:J$1522,10,FALSE))</f>
        <v>153.687732625</v>
      </c>
      <c r="T2922">
        <f>IF(P2922=P2921,R2922+T2921,R2922)</f>
        <v>464918.1338664561</v>
      </c>
      <c r="U2922">
        <f>IF(P2922=P2921,1+U2921,1)</f>
        <v>20</v>
      </c>
      <c r="V2922" t="str">
        <f t="shared" si="45"/>
        <v/>
      </c>
      <c r="W2922" t="str">
        <f>IF(V2922="","",IF(ABS(V2922-R2922)&gt;W$1,ABS(V2922-R2922),""))</f>
        <v/>
      </c>
      <c r="X2922" t="str">
        <f>Y2922&amp;"-"&amp;Z2922&amp;"-"&amp;AC2922&amp;"-"&amp;AD2922&amp;"-"&amp;AG2922</f>
        <v>2.5-e-A-0-2.5</v>
      </c>
      <c r="Y2922">
        <f>F2922</f>
        <v>2.5</v>
      </c>
      <c r="Z2922" s="2" t="str">
        <f>G2922</f>
        <v>e</v>
      </c>
      <c r="AA2922">
        <f>_xlfn.IFNA(VLOOKUP(X2922,'duo-out'!A$2:Q$5000,5,FALSE),E2922+10*(H2922-1)+1+_xlfn.IFNA(VLOOKUP(D2922,states!A$2:C$10,3,FALSE),1))</f>
        <v>51</v>
      </c>
      <c r="AB2922" t="str">
        <f>IF(V2922="","",V2922)</f>
        <v/>
      </c>
      <c r="AC2922" s="2" t="str">
        <f>_xlfn.IFNA(VLOOKUP(D2922,states!A$2:C$10,2,FALSE),"XX")</f>
        <v>A</v>
      </c>
      <c r="AD2922">
        <f>E2922</f>
        <v>0</v>
      </c>
      <c r="AE2922">
        <f>_xlfn.IFNA(VLOOKUP(D2922,states!A$2:D$10,4,FALSE),0)</f>
        <v>2</v>
      </c>
      <c r="AF2922">
        <v>0.5</v>
      </c>
      <c r="AG2922">
        <f>IF(AE2922=0,AF2922,IF(AE2922=1,IF(F2922=0.5,0.5,IF(H2922=1,0.5,1.5)),IF(F2922=0.5,0.5,IF(H2922=1,2.5,1.5))))</f>
        <v>2.5</v>
      </c>
      <c r="AH2922" s="7">
        <f>IF(AC2922="XX",0,1/C2922^(1/5)*IF(E2922=0,100,1)/(E2922+1)^(1/4))</f>
        <v>182.05642030260799</v>
      </c>
    </row>
    <row r="2923" spans="1:34">
      <c r="A2923">
        <v>900</v>
      </c>
      <c r="B2923" s="1">
        <v>23179.05</v>
      </c>
      <c r="C2923" s="6">
        <v>9.6659999999999996E-2</v>
      </c>
      <c r="D2923" t="s">
        <v>3</v>
      </c>
      <c r="E2923">
        <v>0</v>
      </c>
      <c r="F2923">
        <v>2.5</v>
      </c>
      <c r="G2923" t="s">
        <v>1</v>
      </c>
      <c r="H2923">
        <v>1</v>
      </c>
      <c r="I2923" t="s">
        <v>0</v>
      </c>
      <c r="J2923">
        <v>0</v>
      </c>
      <c r="K2923">
        <v>1.5</v>
      </c>
      <c r="L2923" t="s">
        <v>1</v>
      </c>
      <c r="M2923">
        <v>2</v>
      </c>
      <c r="N2923" t="s">
        <v>956</v>
      </c>
      <c r="O2923">
        <v>1</v>
      </c>
      <c r="P2923" t="str">
        <f>D2923&amp;"-"&amp;F2923&amp;"-"&amp;G2923&amp;"-"&amp;E2923&amp;"-"&amp;H2923</f>
        <v>A2Delta-2.5-e-0-1</v>
      </c>
      <c r="Q2923" t="str">
        <f>I2923&amp;"-"&amp;K2923&amp;"-"&amp;L2923&amp;"-"&amp;J2923&amp;"-"&amp;M2923</f>
        <v>X2Pi-1.5-e-0-2</v>
      </c>
      <c r="R2923">
        <f>B2923+S2923</f>
        <v>23245.989329396998</v>
      </c>
      <c r="S2923">
        <f>_xlfn.IFNA(VLOOKUP(Q2923,'MARVEL-X'!A$2:I$1400,7,FALSE),VLOOKUP(Q2923,MARVEL!A$2:J$1522,10,FALSE))</f>
        <v>66.939329396999995</v>
      </c>
      <c r="T2923">
        <f>IF(P2923=P2922,R2923+T2922,R2923)</f>
        <v>488164.12319585308</v>
      </c>
      <c r="U2923">
        <f>IF(P2923=P2922,1+U2922,1)</f>
        <v>21</v>
      </c>
      <c r="V2923" t="str">
        <f t="shared" si="45"/>
        <v/>
      </c>
      <c r="W2923" t="str">
        <f>IF(V2923="","",IF(ABS(V2923-R2923)&gt;W$1,ABS(V2923-R2923),""))</f>
        <v/>
      </c>
      <c r="X2923" t="str">
        <f>Y2923&amp;"-"&amp;Z2923&amp;"-"&amp;AC2923&amp;"-"&amp;AD2923&amp;"-"&amp;AG2923</f>
        <v>2.5-e-A-0-2.5</v>
      </c>
      <c r="Y2923">
        <f>F2923</f>
        <v>2.5</v>
      </c>
      <c r="Z2923" s="2" t="str">
        <f>G2923</f>
        <v>e</v>
      </c>
      <c r="AA2923">
        <f>_xlfn.IFNA(VLOOKUP(X2923,'duo-out'!A$2:Q$5000,5,FALSE),E2923+10*(H2923-1)+1+_xlfn.IFNA(VLOOKUP(D2923,states!A$2:C$10,3,FALSE),1))</f>
        <v>51</v>
      </c>
      <c r="AB2923" t="str">
        <f>IF(V2923="","",V2923)</f>
        <v/>
      </c>
      <c r="AC2923" s="2" t="str">
        <f>_xlfn.IFNA(VLOOKUP(D2923,states!A$2:C$10,2,FALSE),"XX")</f>
        <v>A</v>
      </c>
      <c r="AD2923">
        <f>E2923</f>
        <v>0</v>
      </c>
      <c r="AE2923">
        <f>_xlfn.IFNA(VLOOKUP(D2923,states!A$2:D$10,4,FALSE),0)</f>
        <v>2</v>
      </c>
      <c r="AF2923">
        <v>0.5</v>
      </c>
      <c r="AG2923">
        <f>IF(AE2923=0,AF2923,IF(AE2923=1,IF(F2923=0.5,0.5,IF(H2923=1,0.5,1.5)),IF(F2923=0.5,0.5,IF(H2923=1,2.5,1.5))))</f>
        <v>2.5</v>
      </c>
      <c r="AH2923" s="7">
        <f>IF(AC2923="XX",0,1/C2923^(1/5)*IF(E2923=0,100,1)/(E2923+1)^(1/4))</f>
        <v>159.56977836999727</v>
      </c>
    </row>
    <row r="2924" spans="1:34">
      <c r="A2924">
        <v>690</v>
      </c>
      <c r="B2924" s="1">
        <v>23088.19</v>
      </c>
      <c r="C2924" s="6">
        <v>6.275E-2</v>
      </c>
      <c r="D2924" t="s">
        <v>3</v>
      </c>
      <c r="E2924">
        <v>0</v>
      </c>
      <c r="F2924">
        <v>2.5</v>
      </c>
      <c r="G2924" t="s">
        <v>1</v>
      </c>
      <c r="H2924">
        <v>1</v>
      </c>
      <c r="I2924" t="s">
        <v>0</v>
      </c>
      <c r="J2924">
        <v>0</v>
      </c>
      <c r="K2924">
        <v>3.5</v>
      </c>
      <c r="L2924" t="s">
        <v>1</v>
      </c>
      <c r="M2924">
        <v>1</v>
      </c>
      <c r="N2924" t="s">
        <v>746</v>
      </c>
      <c r="O2924">
        <v>1</v>
      </c>
      <c r="P2924" t="str">
        <f>D2924&amp;"-"&amp;F2924&amp;"-"&amp;G2924&amp;"-"&amp;E2924&amp;"-"&amp;H2924</f>
        <v>A2Delta-2.5-e-0-1</v>
      </c>
      <c r="Q2924" t="str">
        <f>I2924&amp;"-"&amp;K2924&amp;"-"&amp;L2924&amp;"-"&amp;J2924&amp;"-"&amp;M2924</f>
        <v>X2Pi-3.5-e-0-1</v>
      </c>
      <c r="R2924">
        <f>B2924+S2924</f>
        <v>23245.958367636998</v>
      </c>
      <c r="S2924">
        <f>_xlfn.IFNA(VLOOKUP(Q2924,'MARVEL-X'!A$2:I$1400,7,FALSE),VLOOKUP(Q2924,MARVEL!A$2:J$1522,10,FALSE))</f>
        <v>157.76836763700001</v>
      </c>
      <c r="T2924">
        <f>IF(P2924=P2923,R2924+T2923,R2924)</f>
        <v>511410.08156349009</v>
      </c>
      <c r="U2924">
        <f>IF(P2924=P2923,1+U2923,1)</f>
        <v>22</v>
      </c>
      <c r="V2924" t="str">
        <f t="shared" si="45"/>
        <v/>
      </c>
      <c r="W2924" t="str">
        <f>IF(V2924="","",IF(ABS(V2924-R2924)&gt;W$1,ABS(V2924-R2924),""))</f>
        <v/>
      </c>
      <c r="X2924" t="str">
        <f>Y2924&amp;"-"&amp;Z2924&amp;"-"&amp;AC2924&amp;"-"&amp;AD2924&amp;"-"&amp;AG2924</f>
        <v>2.5-e-A-0-2.5</v>
      </c>
      <c r="Y2924">
        <f>F2924</f>
        <v>2.5</v>
      </c>
      <c r="Z2924" s="2" t="str">
        <f>G2924</f>
        <v>e</v>
      </c>
      <c r="AA2924">
        <f>_xlfn.IFNA(VLOOKUP(X2924,'duo-out'!A$2:Q$5000,5,FALSE),E2924+10*(H2924-1)+1+_xlfn.IFNA(VLOOKUP(D2924,states!A$2:C$10,3,FALSE),1))</f>
        <v>51</v>
      </c>
      <c r="AB2924" t="str">
        <f>IF(V2924="","",V2924)</f>
        <v/>
      </c>
      <c r="AC2924" s="2" t="str">
        <f>_xlfn.IFNA(VLOOKUP(D2924,states!A$2:C$10,2,FALSE),"XX")</f>
        <v>A</v>
      </c>
      <c r="AD2924">
        <f>E2924</f>
        <v>0</v>
      </c>
      <c r="AE2924">
        <f>_xlfn.IFNA(VLOOKUP(D2924,states!A$2:D$10,4,FALSE),0)</f>
        <v>2</v>
      </c>
      <c r="AF2924">
        <v>0.5</v>
      </c>
      <c r="AG2924">
        <f>IF(AE2924=0,AF2924,IF(AE2924=1,IF(F2924=0.5,0.5,IF(H2924=1,0.5,1.5)),IF(F2924=0.5,0.5,IF(H2924=1,2.5,1.5))))</f>
        <v>2.5</v>
      </c>
      <c r="AH2924" s="7">
        <f>IF(AC2924="XX",0,1/C2924^(1/5)*IF(E2924=0,100,1)/(E2924+1)^(1/4))</f>
        <v>173.97115788305297</v>
      </c>
    </row>
    <row r="2925" spans="1:34">
      <c r="A2925">
        <v>661</v>
      </c>
      <c r="B2925" s="1">
        <v>23172.720000000001</v>
      </c>
      <c r="C2925" s="6">
        <v>0.05</v>
      </c>
      <c r="D2925" t="s">
        <v>3</v>
      </c>
      <c r="E2925">
        <v>0</v>
      </c>
      <c r="F2925">
        <v>2.5</v>
      </c>
      <c r="G2925" t="s">
        <v>1</v>
      </c>
      <c r="H2925">
        <v>1</v>
      </c>
      <c r="I2925" t="s">
        <v>0</v>
      </c>
      <c r="J2925">
        <v>0</v>
      </c>
      <c r="K2925">
        <v>2.5</v>
      </c>
      <c r="L2925" t="s">
        <v>2</v>
      </c>
      <c r="M2925">
        <v>1</v>
      </c>
      <c r="N2925" t="s">
        <v>717</v>
      </c>
      <c r="O2925">
        <v>1</v>
      </c>
      <c r="P2925" t="str">
        <f>D2925&amp;"-"&amp;F2925&amp;"-"&amp;G2925&amp;"-"&amp;E2925&amp;"-"&amp;H2925</f>
        <v>A2Delta-2.5-e-0-1</v>
      </c>
      <c r="Q2925" t="str">
        <f>I2925&amp;"-"&amp;K2925&amp;"-"&amp;L2925&amp;"-"&amp;J2925&amp;"-"&amp;M2925</f>
        <v>X2Pi-2.5-f-0-1</v>
      </c>
      <c r="R2925">
        <f>B2925+S2925</f>
        <v>23245.869791565001</v>
      </c>
      <c r="S2925">
        <f>_xlfn.IFNA(VLOOKUP(Q2925,'MARVEL-X'!A$2:I$1400,7,FALSE),VLOOKUP(Q2925,MARVEL!A$2:J$1522,10,FALSE))</f>
        <v>73.149791565000001</v>
      </c>
      <c r="T2925">
        <f>IF(P2925=P2924,R2925+T2924,R2925)</f>
        <v>534655.95135505509</v>
      </c>
      <c r="U2925">
        <f>IF(P2925=P2924,1+U2924,1)</f>
        <v>23</v>
      </c>
      <c r="V2925" t="str">
        <f t="shared" si="45"/>
        <v/>
      </c>
      <c r="W2925" t="str">
        <f>IF(V2925="","",IF(ABS(V2925-R2925)&gt;W$1,ABS(V2925-R2925),""))</f>
        <v/>
      </c>
      <c r="X2925" t="str">
        <f>Y2925&amp;"-"&amp;Z2925&amp;"-"&amp;AC2925&amp;"-"&amp;AD2925&amp;"-"&amp;AG2925</f>
        <v>2.5-e-A-0-2.5</v>
      </c>
      <c r="Y2925">
        <f>F2925</f>
        <v>2.5</v>
      </c>
      <c r="Z2925" s="2" t="str">
        <f>G2925</f>
        <v>e</v>
      </c>
      <c r="AA2925">
        <f>_xlfn.IFNA(VLOOKUP(X2925,'duo-out'!A$2:Q$5000,5,FALSE),E2925+10*(H2925-1)+1+_xlfn.IFNA(VLOOKUP(D2925,states!A$2:C$10,3,FALSE),1))</f>
        <v>51</v>
      </c>
      <c r="AB2925" t="str">
        <f>IF(V2925="","",V2925)</f>
        <v/>
      </c>
      <c r="AC2925" s="2" t="str">
        <f>_xlfn.IFNA(VLOOKUP(D2925,states!A$2:C$10,2,FALSE),"XX")</f>
        <v>A</v>
      </c>
      <c r="AD2925">
        <f>E2925</f>
        <v>0</v>
      </c>
      <c r="AE2925">
        <f>_xlfn.IFNA(VLOOKUP(D2925,states!A$2:D$10,4,FALSE),0)</f>
        <v>2</v>
      </c>
      <c r="AF2925">
        <v>0.5</v>
      </c>
      <c r="AG2925">
        <f>IF(AE2925=0,AF2925,IF(AE2925=1,IF(F2925=0.5,0.5,IF(H2925=1,0.5,1.5)),IF(F2925=0.5,0.5,IF(H2925=1,2.5,1.5))))</f>
        <v>2.5</v>
      </c>
      <c r="AH2925" s="7">
        <f>IF(AC2925="XX",0,1/C2925^(1/5)*IF(E2925=0,100,1)/(E2925+1)^(1/4))</f>
        <v>182.05642030260799</v>
      </c>
    </row>
    <row r="2926" spans="1:34">
      <c r="A2926">
        <v>575</v>
      </c>
      <c r="B2926" s="1">
        <v>23227.95</v>
      </c>
      <c r="C2926" s="6">
        <v>0.05</v>
      </c>
      <c r="D2926" t="s">
        <v>3</v>
      </c>
      <c r="E2926">
        <v>0</v>
      </c>
      <c r="F2926">
        <v>2.5</v>
      </c>
      <c r="G2926" t="s">
        <v>1</v>
      </c>
      <c r="H2926">
        <v>1</v>
      </c>
      <c r="I2926" t="s">
        <v>0</v>
      </c>
      <c r="J2926">
        <v>0</v>
      </c>
      <c r="K2926">
        <v>1.5</v>
      </c>
      <c r="L2926" t="s">
        <v>1</v>
      </c>
      <c r="M2926">
        <v>1</v>
      </c>
      <c r="N2926" t="s">
        <v>631</v>
      </c>
      <c r="O2926">
        <v>1</v>
      </c>
      <c r="P2926" t="str">
        <f>D2926&amp;"-"&amp;F2926&amp;"-"&amp;G2926&amp;"-"&amp;E2926&amp;"-"&amp;H2926</f>
        <v>A2Delta-2.5-e-0-1</v>
      </c>
      <c r="Q2926" t="str">
        <f>I2926&amp;"-"&amp;K2926&amp;"-"&amp;L2926&amp;"-"&amp;J2926&amp;"-"&amp;M2926</f>
        <v>X2Pi-1.5-e-0-1</v>
      </c>
      <c r="R2926">
        <f>B2926+S2926</f>
        <v>23245.85490803</v>
      </c>
      <c r="S2926">
        <f>_xlfn.IFNA(VLOOKUP(Q2926,'MARVEL-X'!A$2:I$1400,7,FALSE),VLOOKUP(Q2926,MARVEL!A$2:J$1522,10,FALSE))</f>
        <v>17.904908030000001</v>
      </c>
      <c r="T2926">
        <f>IF(P2926=P2925,R2926+T2925,R2926)</f>
        <v>557901.80626308511</v>
      </c>
      <c r="U2926">
        <f>IF(P2926=P2925,1+U2925,1)</f>
        <v>24</v>
      </c>
      <c r="V2926">
        <f t="shared" si="45"/>
        <v>23245.908594295212</v>
      </c>
      <c r="W2926">
        <f>IF(V2926="","",IF(ABS(V2926-R2926)&gt;W$1,ABS(V2926-R2926),""))</f>
        <v>5.3686265211581485E-2</v>
      </c>
      <c r="X2926" t="str">
        <f>Y2926&amp;"-"&amp;Z2926&amp;"-"&amp;AC2926&amp;"-"&amp;AD2926&amp;"-"&amp;AG2926</f>
        <v>2.5-e-A-0-2.5</v>
      </c>
      <c r="Y2926">
        <f>F2926</f>
        <v>2.5</v>
      </c>
      <c r="Z2926" s="2" t="str">
        <f>G2926</f>
        <v>e</v>
      </c>
      <c r="AA2926">
        <f>_xlfn.IFNA(VLOOKUP(X2926,'duo-out'!A$2:Q$5000,5,FALSE),E2926+10*(H2926-1)+1+_xlfn.IFNA(VLOOKUP(D2926,states!A$2:C$10,3,FALSE),1))</f>
        <v>51</v>
      </c>
      <c r="AB2926">
        <f>IF(V2926="","",V2926)</f>
        <v>23245.908594295212</v>
      </c>
      <c r="AC2926" s="2" t="str">
        <f>_xlfn.IFNA(VLOOKUP(D2926,states!A$2:C$10,2,FALSE),"XX")</f>
        <v>A</v>
      </c>
      <c r="AD2926">
        <f>E2926</f>
        <v>0</v>
      </c>
      <c r="AE2926">
        <f>_xlfn.IFNA(VLOOKUP(D2926,states!A$2:D$10,4,FALSE),0)</f>
        <v>2</v>
      </c>
      <c r="AF2926">
        <v>0.5</v>
      </c>
      <c r="AG2926">
        <f>IF(AE2926=0,AF2926,IF(AE2926=1,IF(F2926=0.5,0.5,IF(H2926=1,0.5,1.5)),IF(F2926=0.5,0.5,IF(H2926=1,2.5,1.5))))</f>
        <v>2.5</v>
      </c>
      <c r="AH2926" s="7">
        <f>IF(AC2926="XX",0,1/C2926^(1/5)*IF(E2926=0,100,1)/(E2926+1)^(1/4))</f>
        <v>182.05642030260799</v>
      </c>
    </row>
    <row r="2927" spans="1:34">
      <c r="A2927">
        <v>3969</v>
      </c>
      <c r="B2927" s="1">
        <v>20345.252</v>
      </c>
      <c r="C2927" s="6">
        <v>8.2660000000000008E-3</v>
      </c>
      <c r="D2927" t="s">
        <v>3</v>
      </c>
      <c r="E2927">
        <v>0</v>
      </c>
      <c r="F2927">
        <v>2.5</v>
      </c>
      <c r="G2927" t="s">
        <v>1</v>
      </c>
      <c r="H2927">
        <v>2</v>
      </c>
      <c r="I2927" t="s">
        <v>0</v>
      </c>
      <c r="J2927">
        <v>1</v>
      </c>
      <c r="K2927">
        <v>3.5</v>
      </c>
      <c r="L2927" t="s">
        <v>1</v>
      </c>
      <c r="M2927">
        <v>2</v>
      </c>
      <c r="N2927" t="s">
        <v>4025</v>
      </c>
      <c r="O2927">
        <v>1</v>
      </c>
      <c r="P2927" t="str">
        <f>D2927&amp;"-"&amp;F2927&amp;"-"&amp;G2927&amp;"-"&amp;E2927&amp;"-"&amp;H2927</f>
        <v>A2Delta-2.5-e-0-2</v>
      </c>
      <c r="Q2927" t="str">
        <f>I2927&amp;"-"&amp;K2927&amp;"-"&amp;L2927&amp;"-"&amp;J2927&amp;"-"&amp;M2927</f>
        <v>X2Pi-3.5-e-1-2</v>
      </c>
      <c r="R2927">
        <f>B2927+S2927</f>
        <v>23334.557672927</v>
      </c>
      <c r="S2927">
        <f>_xlfn.IFNA(VLOOKUP(Q2927,'MARVEL-X'!A$2:I$1400,7,FALSE),VLOOKUP(Q2927,MARVEL!A$2:J$1522,10,FALSE))</f>
        <v>2989.3056729270002</v>
      </c>
      <c r="T2927">
        <f>IF(P2927=P2926,R2927+T2926,R2927)</f>
        <v>23334.557672927</v>
      </c>
      <c r="U2927">
        <f>IF(P2927=P2926,1+U2926,1)</f>
        <v>1</v>
      </c>
      <c r="V2927" t="str">
        <f t="shared" si="45"/>
        <v/>
      </c>
      <c r="W2927" t="str">
        <f>IF(V2927="","",IF(ABS(V2927-R2927)&gt;W$1,ABS(V2927-R2927),""))</f>
        <v/>
      </c>
      <c r="X2927" t="str">
        <f>Y2927&amp;"-"&amp;Z2927&amp;"-"&amp;AC2927&amp;"-"&amp;AD2927&amp;"-"&amp;AG2927</f>
        <v>2.5-e-A-0-1.5</v>
      </c>
      <c r="Y2927">
        <f>F2927</f>
        <v>2.5</v>
      </c>
      <c r="Z2927" s="2" t="str">
        <f>G2927</f>
        <v>e</v>
      </c>
      <c r="AA2927">
        <f>_xlfn.IFNA(VLOOKUP(X2927,'duo-out'!A$2:Q$5000,5,FALSE),E2927+10*(H2927-1)+1+_xlfn.IFNA(VLOOKUP(D2927,states!A$2:C$10,3,FALSE),1))</f>
        <v>52</v>
      </c>
      <c r="AB2927" t="str">
        <f>IF(V2927="","",V2927)</f>
        <v/>
      </c>
      <c r="AC2927" s="2" t="str">
        <f>_xlfn.IFNA(VLOOKUP(D2927,states!A$2:C$10,2,FALSE),"XX")</f>
        <v>A</v>
      </c>
      <c r="AD2927">
        <f>E2927</f>
        <v>0</v>
      </c>
      <c r="AE2927">
        <f>_xlfn.IFNA(VLOOKUP(D2927,states!A$2:D$10,4,FALSE),0)</f>
        <v>2</v>
      </c>
      <c r="AF2927">
        <v>0.5</v>
      </c>
      <c r="AG2927">
        <f>IF(AE2927=0,AF2927,IF(AE2927=1,IF(F2927=0.5,0.5,IF(H2927=1,0.5,1.5)),IF(F2927=0.5,0.5,IF(H2927=1,2.5,1.5))))</f>
        <v>1.5</v>
      </c>
      <c r="AH2927" s="7">
        <f>IF(AC2927="XX",0,1/C2927^(1/5)*IF(E2927=0,100,1)/(E2927+1)^(1/4))</f>
        <v>260.94015727615493</v>
      </c>
    </row>
    <row r="2928" spans="1:34">
      <c r="A2928">
        <v>3937</v>
      </c>
      <c r="B2928" s="1">
        <v>20454.1813</v>
      </c>
      <c r="C2928" s="6">
        <v>5.0000000000000001E-3</v>
      </c>
      <c r="D2928" t="s">
        <v>3</v>
      </c>
      <c r="E2928">
        <v>0</v>
      </c>
      <c r="F2928">
        <v>2.5</v>
      </c>
      <c r="G2928" t="s">
        <v>1</v>
      </c>
      <c r="H2928">
        <v>2</v>
      </c>
      <c r="I2928" t="s">
        <v>0</v>
      </c>
      <c r="J2928">
        <v>1</v>
      </c>
      <c r="K2928">
        <v>2.5</v>
      </c>
      <c r="L2928" t="s">
        <v>2</v>
      </c>
      <c r="M2928">
        <v>2</v>
      </c>
      <c r="N2928" t="s">
        <v>3993</v>
      </c>
      <c r="O2928">
        <v>1</v>
      </c>
      <c r="P2928" t="str">
        <f>D2928&amp;"-"&amp;F2928&amp;"-"&amp;G2928&amp;"-"&amp;E2928&amp;"-"&amp;H2928</f>
        <v>A2Delta-2.5-e-0-2</v>
      </c>
      <c r="Q2928" t="str">
        <f>I2928&amp;"-"&amp;K2928&amp;"-"&amp;L2928&amp;"-"&amp;J2928&amp;"-"&amp;M2928</f>
        <v>X2Pi-2.5-f-1-2</v>
      </c>
      <c r="R2928">
        <f>B2928+S2928</f>
        <v>23334.565289753002</v>
      </c>
      <c r="S2928">
        <f>_xlfn.IFNA(VLOOKUP(Q2928,'MARVEL-X'!A$2:I$1400,7,FALSE),VLOOKUP(Q2928,MARVEL!A$2:J$1522,10,FALSE))</f>
        <v>2880.3839897530002</v>
      </c>
      <c r="T2928">
        <f>IF(P2928=P2927,R2928+T2927,R2928)</f>
        <v>46669.122962680005</v>
      </c>
      <c r="U2928">
        <f>IF(P2928=P2927,1+U2927,1)</f>
        <v>2</v>
      </c>
      <c r="V2928" t="str">
        <f t="shared" si="45"/>
        <v/>
      </c>
      <c r="W2928" t="str">
        <f>IF(V2928="","",IF(ABS(V2928-R2928)&gt;W$1,ABS(V2928-R2928),""))</f>
        <v/>
      </c>
      <c r="X2928" t="str">
        <f>Y2928&amp;"-"&amp;Z2928&amp;"-"&amp;AC2928&amp;"-"&amp;AD2928&amp;"-"&amp;AG2928</f>
        <v>2.5-e-A-0-1.5</v>
      </c>
      <c r="Y2928">
        <f>F2928</f>
        <v>2.5</v>
      </c>
      <c r="Z2928" s="2" t="str">
        <f>G2928</f>
        <v>e</v>
      </c>
      <c r="AA2928">
        <f>_xlfn.IFNA(VLOOKUP(X2928,'duo-out'!A$2:Q$5000,5,FALSE),E2928+10*(H2928-1)+1+_xlfn.IFNA(VLOOKUP(D2928,states!A$2:C$10,3,FALSE),1))</f>
        <v>52</v>
      </c>
      <c r="AB2928" t="str">
        <f>IF(V2928="","",V2928)</f>
        <v/>
      </c>
      <c r="AC2928" s="2" t="str">
        <f>_xlfn.IFNA(VLOOKUP(D2928,states!A$2:C$10,2,FALSE),"XX")</f>
        <v>A</v>
      </c>
      <c r="AD2928">
        <f>E2928</f>
        <v>0</v>
      </c>
      <c r="AE2928">
        <f>_xlfn.IFNA(VLOOKUP(D2928,states!A$2:D$10,4,FALSE),0)</f>
        <v>2</v>
      </c>
      <c r="AF2928">
        <v>0.5</v>
      </c>
      <c r="AG2928">
        <f>IF(AE2928=0,AF2928,IF(AE2928=1,IF(F2928=0.5,0.5,IF(H2928=1,0.5,1.5)),IF(F2928=0.5,0.5,IF(H2928=1,2.5,1.5))))</f>
        <v>1.5</v>
      </c>
      <c r="AH2928" s="7">
        <f>IF(AC2928="XX",0,1/C2928^(1/5)*IF(E2928=0,100,1)/(E2928+1)^(1/4))</f>
        <v>288.53998118144267</v>
      </c>
    </row>
    <row r="2929" spans="1:34">
      <c r="A2929">
        <v>3927</v>
      </c>
      <c r="B2929" s="1">
        <v>20537.679199999999</v>
      </c>
      <c r="C2929" s="6">
        <v>5.0000000000000001E-3</v>
      </c>
      <c r="D2929" t="s">
        <v>3</v>
      </c>
      <c r="E2929">
        <v>0</v>
      </c>
      <c r="F2929">
        <v>2.5</v>
      </c>
      <c r="G2929" t="s">
        <v>1</v>
      </c>
      <c r="H2929">
        <v>2</v>
      </c>
      <c r="I2929" t="s">
        <v>0</v>
      </c>
      <c r="J2929">
        <v>1</v>
      </c>
      <c r="K2929">
        <v>1.5</v>
      </c>
      <c r="L2929" t="s">
        <v>1</v>
      </c>
      <c r="M2929">
        <v>2</v>
      </c>
      <c r="N2929" t="s">
        <v>3983</v>
      </c>
      <c r="O2929">
        <v>1</v>
      </c>
      <c r="P2929" t="str">
        <f>D2929&amp;"-"&amp;F2929&amp;"-"&amp;G2929&amp;"-"&amp;E2929&amp;"-"&amp;H2929</f>
        <v>A2Delta-2.5-e-0-2</v>
      </c>
      <c r="Q2929" t="str">
        <f>I2929&amp;"-"&amp;K2929&amp;"-"&amp;L2929&amp;"-"&amp;J2929&amp;"-"&amp;M2929</f>
        <v>X2Pi-1.5-e-1-2</v>
      </c>
      <c r="R2929">
        <f>B2929+S2929</f>
        <v>23334.564857867997</v>
      </c>
      <c r="S2929">
        <f>_xlfn.IFNA(VLOOKUP(Q2929,'MARVEL-X'!A$2:I$1400,7,FALSE),VLOOKUP(Q2929,MARVEL!A$2:J$1522,10,FALSE))</f>
        <v>2796.8856578680002</v>
      </c>
      <c r="T2929">
        <f>IF(P2929=P2928,R2929+T2928,R2929)</f>
        <v>70003.687820548002</v>
      </c>
      <c r="U2929">
        <f>IF(P2929=P2928,1+U2928,1)</f>
        <v>3</v>
      </c>
      <c r="V2929" t="str">
        <f t="shared" si="45"/>
        <v/>
      </c>
      <c r="W2929" t="str">
        <f>IF(V2929="","",IF(ABS(V2929-R2929)&gt;W$1,ABS(V2929-R2929),""))</f>
        <v/>
      </c>
      <c r="X2929" t="str">
        <f>Y2929&amp;"-"&amp;Z2929&amp;"-"&amp;AC2929&amp;"-"&amp;AD2929&amp;"-"&amp;AG2929</f>
        <v>2.5-e-A-0-1.5</v>
      </c>
      <c r="Y2929">
        <f>F2929</f>
        <v>2.5</v>
      </c>
      <c r="Z2929" s="2" t="str">
        <f>G2929</f>
        <v>e</v>
      </c>
      <c r="AA2929">
        <f>_xlfn.IFNA(VLOOKUP(X2929,'duo-out'!A$2:Q$5000,5,FALSE),E2929+10*(H2929-1)+1+_xlfn.IFNA(VLOOKUP(D2929,states!A$2:C$10,3,FALSE),1))</f>
        <v>52</v>
      </c>
      <c r="AB2929" t="str">
        <f>IF(V2929="","",V2929)</f>
        <v/>
      </c>
      <c r="AC2929" s="2" t="str">
        <f>_xlfn.IFNA(VLOOKUP(D2929,states!A$2:C$10,2,FALSE),"XX")</f>
        <v>A</v>
      </c>
      <c r="AD2929">
        <f>E2929</f>
        <v>0</v>
      </c>
      <c r="AE2929">
        <f>_xlfn.IFNA(VLOOKUP(D2929,states!A$2:D$10,4,FALSE),0)</f>
        <v>2</v>
      </c>
      <c r="AF2929">
        <v>0.5</v>
      </c>
      <c r="AG2929">
        <f>IF(AE2929=0,AF2929,IF(AE2929=1,IF(F2929=0.5,0.5,IF(H2929=1,0.5,1.5)),IF(F2929=0.5,0.5,IF(H2929=1,2.5,1.5))))</f>
        <v>1.5</v>
      </c>
      <c r="AH2929" s="7">
        <f>IF(AC2929="XX",0,1/C2929^(1/5)*IF(E2929=0,100,1)/(E2929+1)^(1/4))</f>
        <v>288.53998118144267</v>
      </c>
    </row>
    <row r="2930" spans="1:34">
      <c r="A2930">
        <v>3913</v>
      </c>
      <c r="B2930" s="1">
        <v>20450.231500000002</v>
      </c>
      <c r="C2930" s="6">
        <v>2.887E-2</v>
      </c>
      <c r="D2930" t="s">
        <v>3</v>
      </c>
      <c r="E2930">
        <v>0</v>
      </c>
      <c r="F2930">
        <v>2.5</v>
      </c>
      <c r="G2930" t="s">
        <v>1</v>
      </c>
      <c r="H2930">
        <v>2</v>
      </c>
      <c r="I2930" t="s">
        <v>0</v>
      </c>
      <c r="J2930">
        <v>1</v>
      </c>
      <c r="K2930">
        <v>3.5</v>
      </c>
      <c r="L2930" t="s">
        <v>1</v>
      </c>
      <c r="M2930">
        <v>1</v>
      </c>
      <c r="N2930" t="s">
        <v>3969</v>
      </c>
      <c r="O2930">
        <v>1</v>
      </c>
      <c r="P2930" t="str">
        <f>D2930&amp;"-"&amp;F2930&amp;"-"&amp;G2930&amp;"-"&amp;E2930&amp;"-"&amp;H2930</f>
        <v>A2Delta-2.5-e-0-2</v>
      </c>
      <c r="Q2930" t="str">
        <f>I2930&amp;"-"&amp;K2930&amp;"-"&amp;L2930&amp;"-"&amp;J2930&amp;"-"&amp;M2930</f>
        <v>X2Pi-3.5-e-1-1</v>
      </c>
      <c r="R2930">
        <f>B2930+S2930</f>
        <v>23334.540302628004</v>
      </c>
      <c r="S2930">
        <f>_xlfn.IFNA(VLOOKUP(Q2930,'MARVEL-X'!A$2:I$1400,7,FALSE),VLOOKUP(Q2930,MARVEL!A$2:J$1522,10,FALSE))</f>
        <v>2884.3088026280002</v>
      </c>
      <c r="T2930">
        <f>IF(P2930=P2929,R2930+T2929,R2930)</f>
        <v>93338.228123175999</v>
      </c>
      <c r="U2930">
        <f>IF(P2930=P2929,1+U2929,1)</f>
        <v>4</v>
      </c>
      <c r="V2930" t="str">
        <f t="shared" si="45"/>
        <v/>
      </c>
      <c r="W2930" t="str">
        <f>IF(V2930="","",IF(ABS(V2930-R2930)&gt;W$1,ABS(V2930-R2930),""))</f>
        <v/>
      </c>
      <c r="X2930" t="str">
        <f>Y2930&amp;"-"&amp;Z2930&amp;"-"&amp;AC2930&amp;"-"&amp;AD2930&amp;"-"&amp;AG2930</f>
        <v>2.5-e-A-0-1.5</v>
      </c>
      <c r="Y2930">
        <f>F2930</f>
        <v>2.5</v>
      </c>
      <c r="Z2930" s="2" t="str">
        <f>G2930</f>
        <v>e</v>
      </c>
      <c r="AA2930">
        <f>_xlfn.IFNA(VLOOKUP(X2930,'duo-out'!A$2:Q$5000,5,FALSE),E2930+10*(H2930-1)+1+_xlfn.IFNA(VLOOKUP(D2930,states!A$2:C$10,3,FALSE),1))</f>
        <v>52</v>
      </c>
      <c r="AB2930" t="str">
        <f>IF(V2930="","",V2930)</f>
        <v/>
      </c>
      <c r="AC2930" s="2" t="str">
        <f>_xlfn.IFNA(VLOOKUP(D2930,states!A$2:C$10,2,FALSE),"XX")</f>
        <v>A</v>
      </c>
      <c r="AD2930">
        <f>E2930</f>
        <v>0</v>
      </c>
      <c r="AE2930">
        <f>_xlfn.IFNA(VLOOKUP(D2930,states!A$2:D$10,4,FALSE),0)</f>
        <v>2</v>
      </c>
      <c r="AF2930">
        <v>0.5</v>
      </c>
      <c r="AG2930">
        <f>IF(AE2930=0,AF2930,IF(AE2930=1,IF(F2930=0.5,0.5,IF(H2930=1,0.5,1.5)),IF(F2930=0.5,0.5,IF(H2930=1,2.5,1.5))))</f>
        <v>1.5</v>
      </c>
      <c r="AH2930" s="7">
        <f>IF(AC2930="XX",0,1/C2930^(1/5)*IF(E2930=0,100,1)/(E2930+1)^(1/4))</f>
        <v>203.19388932843188</v>
      </c>
    </row>
    <row r="2931" spans="1:34">
      <c r="A2931">
        <v>3904</v>
      </c>
      <c r="B2931" s="1">
        <v>20531.696599999999</v>
      </c>
      <c r="C2931" s="6">
        <v>1.2359999999999999E-2</v>
      </c>
      <c r="D2931" t="s">
        <v>3</v>
      </c>
      <c r="E2931">
        <v>0</v>
      </c>
      <c r="F2931">
        <v>2.5</v>
      </c>
      <c r="G2931" t="s">
        <v>1</v>
      </c>
      <c r="H2931">
        <v>2</v>
      </c>
      <c r="I2931" t="s">
        <v>0</v>
      </c>
      <c r="J2931">
        <v>1</v>
      </c>
      <c r="K2931">
        <v>2.5</v>
      </c>
      <c r="L2931" t="s">
        <v>2</v>
      </c>
      <c r="M2931">
        <v>1</v>
      </c>
      <c r="N2931" t="s">
        <v>3960</v>
      </c>
      <c r="O2931">
        <v>1</v>
      </c>
      <c r="P2931" t="str">
        <f>D2931&amp;"-"&amp;F2931&amp;"-"&amp;G2931&amp;"-"&amp;E2931&amp;"-"&amp;H2931</f>
        <v>A2Delta-2.5-e-0-2</v>
      </c>
      <c r="Q2931" t="str">
        <f>I2931&amp;"-"&amp;K2931&amp;"-"&amp;L2931&amp;"-"&amp;J2931&amp;"-"&amp;M2931</f>
        <v>X2Pi-2.5-f-1-1</v>
      </c>
      <c r="R2931">
        <f>B2931+S2931</f>
        <v>23334.553831615998</v>
      </c>
      <c r="S2931">
        <f>_xlfn.IFNA(VLOOKUP(Q2931,'MARVEL-X'!A$2:I$1400,7,FALSE),VLOOKUP(Q2931,MARVEL!A$2:J$1522,10,FALSE))</f>
        <v>2802.8572316159998</v>
      </c>
      <c r="T2931">
        <f>IF(P2931=P2930,R2931+T2930,R2931)</f>
        <v>116672.78195479199</v>
      </c>
      <c r="U2931">
        <f>IF(P2931=P2930,1+U2930,1)</f>
        <v>5</v>
      </c>
      <c r="V2931" t="str">
        <f t="shared" si="45"/>
        <v/>
      </c>
      <c r="W2931" t="str">
        <f>IF(V2931="","",IF(ABS(V2931-R2931)&gt;W$1,ABS(V2931-R2931),""))</f>
        <v/>
      </c>
      <c r="X2931" t="str">
        <f>Y2931&amp;"-"&amp;Z2931&amp;"-"&amp;AC2931&amp;"-"&amp;AD2931&amp;"-"&amp;AG2931</f>
        <v>2.5-e-A-0-1.5</v>
      </c>
      <c r="Y2931">
        <f>F2931</f>
        <v>2.5</v>
      </c>
      <c r="Z2931" s="2" t="str">
        <f>G2931</f>
        <v>e</v>
      </c>
      <c r="AA2931">
        <f>_xlfn.IFNA(VLOOKUP(X2931,'duo-out'!A$2:Q$5000,5,FALSE),E2931+10*(H2931-1)+1+_xlfn.IFNA(VLOOKUP(D2931,states!A$2:C$10,3,FALSE),1))</f>
        <v>52</v>
      </c>
      <c r="AB2931" t="str">
        <f>IF(V2931="","",V2931)</f>
        <v/>
      </c>
      <c r="AC2931" s="2" t="str">
        <f>_xlfn.IFNA(VLOOKUP(D2931,states!A$2:C$10,2,FALSE),"XX")</f>
        <v>A</v>
      </c>
      <c r="AD2931">
        <f>E2931</f>
        <v>0</v>
      </c>
      <c r="AE2931">
        <f>_xlfn.IFNA(VLOOKUP(D2931,states!A$2:D$10,4,FALSE),0)</f>
        <v>2</v>
      </c>
      <c r="AF2931">
        <v>0.5</v>
      </c>
      <c r="AG2931">
        <f>IF(AE2931=0,AF2931,IF(AE2931=1,IF(F2931=0.5,0.5,IF(H2931=1,0.5,1.5)),IF(F2931=0.5,0.5,IF(H2931=1,2.5,1.5))))</f>
        <v>1.5</v>
      </c>
      <c r="AH2931" s="7">
        <f>IF(AC2931="XX",0,1/C2931^(1/5)*IF(E2931=0,100,1)/(E2931+1)^(1/4))</f>
        <v>240.76663656840788</v>
      </c>
    </row>
    <row r="2932" spans="1:34">
      <c r="A2932">
        <v>3436</v>
      </c>
      <c r="B2932" s="1">
        <v>23067.7147</v>
      </c>
      <c r="C2932" s="6">
        <v>5.0000000000000001E-3</v>
      </c>
      <c r="D2932" t="s">
        <v>3</v>
      </c>
      <c r="E2932">
        <v>0</v>
      </c>
      <c r="F2932">
        <v>2.5</v>
      </c>
      <c r="G2932" t="s">
        <v>1</v>
      </c>
      <c r="H2932">
        <v>2</v>
      </c>
      <c r="I2932" t="s">
        <v>0</v>
      </c>
      <c r="J2932">
        <v>0</v>
      </c>
      <c r="K2932">
        <v>3.5</v>
      </c>
      <c r="L2932" t="s">
        <v>1</v>
      </c>
      <c r="M2932">
        <v>2</v>
      </c>
      <c r="N2932" t="s">
        <v>3492</v>
      </c>
      <c r="O2932">
        <v>1</v>
      </c>
      <c r="P2932" t="str">
        <f>D2932&amp;"-"&amp;F2932&amp;"-"&amp;G2932&amp;"-"&amp;E2932&amp;"-"&amp;H2932</f>
        <v>A2Delta-2.5-e-0-2</v>
      </c>
      <c r="Q2932" t="str">
        <f>I2932&amp;"-"&amp;K2932&amp;"-"&amp;L2932&amp;"-"&amp;J2932&amp;"-"&amp;M2932</f>
        <v>X2Pi-3.5-e-0-2</v>
      </c>
      <c r="R2932">
        <f>B2932+S2932</f>
        <v>23334.561277108001</v>
      </c>
      <c r="S2932">
        <f>_xlfn.IFNA(VLOOKUP(Q2932,'MARVEL-X'!A$2:I$1400,7,FALSE),VLOOKUP(Q2932,MARVEL!A$2:J$1522,10,FALSE))</f>
        <v>266.84657710800002</v>
      </c>
      <c r="T2932">
        <f>IF(P2932=P2931,R2932+T2931,R2932)</f>
        <v>140007.34323189998</v>
      </c>
      <c r="U2932">
        <f>IF(P2932=P2931,1+U2931,1)</f>
        <v>6</v>
      </c>
      <c r="V2932" t="str">
        <f t="shared" si="45"/>
        <v/>
      </c>
      <c r="W2932" t="str">
        <f>IF(V2932="","",IF(ABS(V2932-R2932)&gt;W$1,ABS(V2932-R2932),""))</f>
        <v/>
      </c>
      <c r="X2932" t="str">
        <f>Y2932&amp;"-"&amp;Z2932&amp;"-"&amp;AC2932&amp;"-"&amp;AD2932&amp;"-"&amp;AG2932</f>
        <v>2.5-e-A-0-1.5</v>
      </c>
      <c r="Y2932">
        <f>F2932</f>
        <v>2.5</v>
      </c>
      <c r="Z2932" s="2" t="str">
        <f>G2932</f>
        <v>e</v>
      </c>
      <c r="AA2932">
        <f>_xlfn.IFNA(VLOOKUP(X2932,'duo-out'!A$2:Q$5000,5,FALSE),E2932+10*(H2932-1)+1+_xlfn.IFNA(VLOOKUP(D2932,states!A$2:C$10,3,FALSE),1))</f>
        <v>52</v>
      </c>
      <c r="AB2932" t="str">
        <f>IF(V2932="","",V2932)</f>
        <v/>
      </c>
      <c r="AC2932" s="2" t="str">
        <f>_xlfn.IFNA(VLOOKUP(D2932,states!A$2:C$10,2,FALSE),"XX")</f>
        <v>A</v>
      </c>
      <c r="AD2932">
        <f>E2932</f>
        <v>0</v>
      </c>
      <c r="AE2932">
        <f>_xlfn.IFNA(VLOOKUP(D2932,states!A$2:D$10,4,FALSE),0)</f>
        <v>2</v>
      </c>
      <c r="AF2932">
        <v>0.5</v>
      </c>
      <c r="AG2932">
        <f>IF(AE2932=0,AF2932,IF(AE2932=1,IF(F2932=0.5,0.5,IF(H2932=1,0.5,1.5)),IF(F2932=0.5,0.5,IF(H2932=1,2.5,1.5))))</f>
        <v>1.5</v>
      </c>
      <c r="AH2932" s="7">
        <f>IF(AC2932="XX",0,1/C2932^(1/5)*IF(E2932=0,100,1)/(E2932+1)^(1/4))</f>
        <v>288.53998118144267</v>
      </c>
    </row>
    <row r="2933" spans="1:34">
      <c r="A2933">
        <v>3367</v>
      </c>
      <c r="B2933" s="1">
        <v>23180.877100000002</v>
      </c>
      <c r="C2933" s="6">
        <v>5.0000000000000001E-3</v>
      </c>
      <c r="D2933" t="s">
        <v>3</v>
      </c>
      <c r="E2933">
        <v>0</v>
      </c>
      <c r="F2933">
        <v>2.5</v>
      </c>
      <c r="G2933" t="s">
        <v>1</v>
      </c>
      <c r="H2933">
        <v>2</v>
      </c>
      <c r="I2933" t="s">
        <v>0</v>
      </c>
      <c r="J2933">
        <v>0</v>
      </c>
      <c r="K2933">
        <v>2.5</v>
      </c>
      <c r="L2933" t="s">
        <v>2</v>
      </c>
      <c r="M2933">
        <v>2</v>
      </c>
      <c r="N2933" t="s">
        <v>3423</v>
      </c>
      <c r="O2933">
        <v>1</v>
      </c>
      <c r="P2933" t="str">
        <f>D2933&amp;"-"&amp;F2933&amp;"-"&amp;G2933&amp;"-"&amp;E2933&amp;"-"&amp;H2933</f>
        <v>A2Delta-2.5-e-0-2</v>
      </c>
      <c r="Q2933" t="str">
        <f>I2933&amp;"-"&amp;K2933&amp;"-"&amp;L2933&amp;"-"&amp;J2933&amp;"-"&amp;M2933</f>
        <v>X2Pi-2.5-f-0-2</v>
      </c>
      <c r="R2933">
        <f>B2933+S2933</f>
        <v>23334.564832625001</v>
      </c>
      <c r="S2933">
        <f>_xlfn.IFNA(VLOOKUP(Q2933,'MARVEL-X'!A$2:I$1400,7,FALSE),VLOOKUP(Q2933,MARVEL!A$2:J$1522,10,FALSE))</f>
        <v>153.687732625</v>
      </c>
      <c r="T2933">
        <f>IF(P2933=P2932,R2933+T2932,R2933)</f>
        <v>163341.90806452499</v>
      </c>
      <c r="U2933">
        <f>IF(P2933=P2932,1+U2932,1)</f>
        <v>7</v>
      </c>
      <c r="V2933" t="str">
        <f t="shared" si="45"/>
        <v/>
      </c>
      <c r="W2933" t="str">
        <f>IF(V2933="","",IF(ABS(V2933-R2933)&gt;W$1,ABS(V2933-R2933),""))</f>
        <v/>
      </c>
      <c r="X2933" t="str">
        <f>Y2933&amp;"-"&amp;Z2933&amp;"-"&amp;AC2933&amp;"-"&amp;AD2933&amp;"-"&amp;AG2933</f>
        <v>2.5-e-A-0-1.5</v>
      </c>
      <c r="Y2933">
        <f>F2933</f>
        <v>2.5</v>
      </c>
      <c r="Z2933" s="2" t="str">
        <f>G2933</f>
        <v>e</v>
      </c>
      <c r="AA2933">
        <f>_xlfn.IFNA(VLOOKUP(X2933,'duo-out'!A$2:Q$5000,5,FALSE),E2933+10*(H2933-1)+1+_xlfn.IFNA(VLOOKUP(D2933,states!A$2:C$10,3,FALSE),1))</f>
        <v>52</v>
      </c>
      <c r="AB2933" t="str">
        <f>IF(V2933="","",V2933)</f>
        <v/>
      </c>
      <c r="AC2933" s="2" t="str">
        <f>_xlfn.IFNA(VLOOKUP(D2933,states!A$2:C$10,2,FALSE),"XX")</f>
        <v>A</v>
      </c>
      <c r="AD2933">
        <f>E2933</f>
        <v>0</v>
      </c>
      <c r="AE2933">
        <f>_xlfn.IFNA(VLOOKUP(D2933,states!A$2:D$10,4,FALSE),0)</f>
        <v>2</v>
      </c>
      <c r="AF2933">
        <v>0.5</v>
      </c>
      <c r="AG2933">
        <f>IF(AE2933=0,AF2933,IF(AE2933=1,IF(F2933=0.5,0.5,IF(H2933=1,0.5,1.5)),IF(F2933=0.5,0.5,IF(H2933=1,2.5,1.5))))</f>
        <v>1.5</v>
      </c>
      <c r="AH2933" s="7">
        <f>IF(AC2933="XX",0,1/C2933^(1/5)*IF(E2933=0,100,1)/(E2933+1)^(1/4))</f>
        <v>288.53998118144267</v>
      </c>
    </row>
    <row r="2934" spans="1:34">
      <c r="A2934">
        <v>3344</v>
      </c>
      <c r="B2934" s="1">
        <v>23267.621599999999</v>
      </c>
      <c r="C2934" s="6">
        <v>5.0000000000000001E-3</v>
      </c>
      <c r="D2934" t="s">
        <v>3</v>
      </c>
      <c r="E2934">
        <v>0</v>
      </c>
      <c r="F2934">
        <v>2.5</v>
      </c>
      <c r="G2934" t="s">
        <v>1</v>
      </c>
      <c r="H2934">
        <v>2</v>
      </c>
      <c r="I2934" t="s">
        <v>0</v>
      </c>
      <c r="J2934">
        <v>0</v>
      </c>
      <c r="K2934">
        <v>1.5</v>
      </c>
      <c r="L2934" t="s">
        <v>1</v>
      </c>
      <c r="M2934">
        <v>2</v>
      </c>
      <c r="N2934" t="s">
        <v>3400</v>
      </c>
      <c r="O2934">
        <v>1</v>
      </c>
      <c r="P2934" t="str">
        <f>D2934&amp;"-"&amp;F2934&amp;"-"&amp;G2934&amp;"-"&amp;E2934&amp;"-"&amp;H2934</f>
        <v>A2Delta-2.5-e-0-2</v>
      </c>
      <c r="Q2934" t="str">
        <f>I2934&amp;"-"&amp;K2934&amp;"-"&amp;L2934&amp;"-"&amp;J2934&amp;"-"&amp;M2934</f>
        <v>X2Pi-1.5-e-0-2</v>
      </c>
      <c r="R2934">
        <f>B2934+S2934</f>
        <v>23334.560929396997</v>
      </c>
      <c r="S2934">
        <f>_xlfn.IFNA(VLOOKUP(Q2934,'MARVEL-X'!A$2:I$1400,7,FALSE),VLOOKUP(Q2934,MARVEL!A$2:J$1522,10,FALSE))</f>
        <v>66.939329396999995</v>
      </c>
      <c r="T2934">
        <f>IF(P2934=P2933,R2934+T2933,R2934)</f>
        <v>186676.468993922</v>
      </c>
      <c r="U2934">
        <f>IF(P2934=P2933,1+U2933,1)</f>
        <v>8</v>
      </c>
      <c r="V2934" t="str">
        <f t="shared" si="45"/>
        <v/>
      </c>
      <c r="W2934" t="str">
        <f>IF(V2934="","",IF(ABS(V2934-R2934)&gt;W$1,ABS(V2934-R2934),""))</f>
        <v/>
      </c>
      <c r="X2934" t="str">
        <f>Y2934&amp;"-"&amp;Z2934&amp;"-"&amp;AC2934&amp;"-"&amp;AD2934&amp;"-"&amp;AG2934</f>
        <v>2.5-e-A-0-1.5</v>
      </c>
      <c r="Y2934">
        <f>F2934</f>
        <v>2.5</v>
      </c>
      <c r="Z2934" s="2" t="str">
        <f>G2934</f>
        <v>e</v>
      </c>
      <c r="AA2934">
        <f>_xlfn.IFNA(VLOOKUP(X2934,'duo-out'!A$2:Q$5000,5,FALSE),E2934+10*(H2934-1)+1+_xlfn.IFNA(VLOOKUP(D2934,states!A$2:C$10,3,FALSE),1))</f>
        <v>52</v>
      </c>
      <c r="AB2934" t="str">
        <f>IF(V2934="","",V2934)</f>
        <v/>
      </c>
      <c r="AC2934" s="2" t="str">
        <f>_xlfn.IFNA(VLOOKUP(D2934,states!A$2:C$10,2,FALSE),"XX")</f>
        <v>A</v>
      </c>
      <c r="AD2934">
        <f>E2934</f>
        <v>0</v>
      </c>
      <c r="AE2934">
        <f>_xlfn.IFNA(VLOOKUP(D2934,states!A$2:D$10,4,FALSE),0)</f>
        <v>2</v>
      </c>
      <c r="AF2934">
        <v>0.5</v>
      </c>
      <c r="AG2934">
        <f>IF(AE2934=0,AF2934,IF(AE2934=1,IF(F2934=0.5,0.5,IF(H2934=1,0.5,1.5)),IF(F2934=0.5,0.5,IF(H2934=1,2.5,1.5))))</f>
        <v>1.5</v>
      </c>
      <c r="AH2934" s="7">
        <f>IF(AC2934="XX",0,1/C2934^(1/5)*IF(E2934=0,100,1)/(E2934+1)^(1/4))</f>
        <v>288.53998118144267</v>
      </c>
    </row>
    <row r="2935" spans="1:34">
      <c r="A2935">
        <v>3318</v>
      </c>
      <c r="B2935" s="1">
        <v>23176.798900000002</v>
      </c>
      <c r="C2935" s="6">
        <v>8.1899999999999994E-3</v>
      </c>
      <c r="D2935" t="s">
        <v>3</v>
      </c>
      <c r="E2935">
        <v>0</v>
      </c>
      <c r="F2935">
        <v>2.5</v>
      </c>
      <c r="G2935" t="s">
        <v>1</v>
      </c>
      <c r="H2935">
        <v>2</v>
      </c>
      <c r="I2935" t="s">
        <v>0</v>
      </c>
      <c r="J2935">
        <v>0</v>
      </c>
      <c r="K2935">
        <v>3.5</v>
      </c>
      <c r="L2935" t="s">
        <v>1</v>
      </c>
      <c r="M2935">
        <v>1</v>
      </c>
      <c r="N2935" t="s">
        <v>3374</v>
      </c>
      <c r="O2935">
        <v>1</v>
      </c>
      <c r="P2935" t="str">
        <f>D2935&amp;"-"&amp;F2935&amp;"-"&amp;G2935&amp;"-"&amp;E2935&amp;"-"&amp;H2935</f>
        <v>A2Delta-2.5-e-0-2</v>
      </c>
      <c r="Q2935" t="str">
        <f>I2935&amp;"-"&amp;K2935&amp;"-"&amp;L2935&amp;"-"&amp;J2935&amp;"-"&amp;M2935</f>
        <v>X2Pi-3.5-e-0-1</v>
      </c>
      <c r="R2935">
        <f>B2935+S2935</f>
        <v>23334.567267637001</v>
      </c>
      <c r="S2935">
        <f>_xlfn.IFNA(VLOOKUP(Q2935,'MARVEL-X'!A$2:I$1400,7,FALSE),VLOOKUP(Q2935,MARVEL!A$2:J$1522,10,FALSE))</f>
        <v>157.76836763700001</v>
      </c>
      <c r="T2935">
        <f>IF(P2935=P2934,R2935+T2934,R2935)</f>
        <v>210011.036261559</v>
      </c>
      <c r="U2935">
        <f>IF(P2935=P2934,1+U2934,1)</f>
        <v>9</v>
      </c>
      <c r="V2935" t="str">
        <f t="shared" si="45"/>
        <v/>
      </c>
      <c r="W2935" t="str">
        <f>IF(V2935="","",IF(ABS(V2935-R2935)&gt;W$1,ABS(V2935-R2935),""))</f>
        <v/>
      </c>
      <c r="X2935" t="str">
        <f>Y2935&amp;"-"&amp;Z2935&amp;"-"&amp;AC2935&amp;"-"&amp;AD2935&amp;"-"&amp;AG2935</f>
        <v>2.5-e-A-0-1.5</v>
      </c>
      <c r="Y2935">
        <f>F2935</f>
        <v>2.5</v>
      </c>
      <c r="Z2935" s="2" t="str">
        <f>G2935</f>
        <v>e</v>
      </c>
      <c r="AA2935">
        <f>_xlfn.IFNA(VLOOKUP(X2935,'duo-out'!A$2:Q$5000,5,FALSE),E2935+10*(H2935-1)+1+_xlfn.IFNA(VLOOKUP(D2935,states!A$2:C$10,3,FALSE),1))</f>
        <v>52</v>
      </c>
      <c r="AB2935" t="str">
        <f>IF(V2935="","",V2935)</f>
        <v/>
      </c>
      <c r="AC2935" s="2" t="str">
        <f>_xlfn.IFNA(VLOOKUP(D2935,states!A$2:C$10,2,FALSE),"XX")</f>
        <v>A</v>
      </c>
      <c r="AD2935">
        <f>E2935</f>
        <v>0</v>
      </c>
      <c r="AE2935">
        <f>_xlfn.IFNA(VLOOKUP(D2935,states!A$2:D$10,4,FALSE),0)</f>
        <v>2</v>
      </c>
      <c r="AF2935">
        <v>0.5</v>
      </c>
      <c r="AG2935">
        <f>IF(AE2935=0,AF2935,IF(AE2935=1,IF(F2935=0.5,0.5,IF(H2935=1,0.5,1.5)),IF(F2935=0.5,0.5,IF(H2935=1,2.5,1.5))))</f>
        <v>1.5</v>
      </c>
      <c r="AH2935" s="7">
        <f>IF(AC2935="XX",0,1/C2935^(1/5)*IF(E2935=0,100,1)/(E2935+1)^(1/4))</f>
        <v>261.42265417259711</v>
      </c>
    </row>
    <row r="2936" spans="1:34">
      <c r="A2936">
        <v>3300</v>
      </c>
      <c r="B2936" s="1">
        <v>23316.670699999999</v>
      </c>
      <c r="C2936" s="6">
        <v>1.457E-2</v>
      </c>
      <c r="D2936" t="s">
        <v>3</v>
      </c>
      <c r="E2936">
        <v>0</v>
      </c>
      <c r="F2936">
        <v>2.5</v>
      </c>
      <c r="G2936" t="s">
        <v>1</v>
      </c>
      <c r="H2936">
        <v>2</v>
      </c>
      <c r="I2936" t="s">
        <v>0</v>
      </c>
      <c r="J2936">
        <v>0</v>
      </c>
      <c r="K2936">
        <v>1.5</v>
      </c>
      <c r="L2936" t="s">
        <v>1</v>
      </c>
      <c r="M2936">
        <v>1</v>
      </c>
      <c r="N2936" t="s">
        <v>3356</v>
      </c>
      <c r="O2936">
        <v>1</v>
      </c>
      <c r="P2936" t="str">
        <f>D2936&amp;"-"&amp;F2936&amp;"-"&amp;G2936&amp;"-"&amp;E2936&amp;"-"&amp;H2936</f>
        <v>A2Delta-2.5-e-0-2</v>
      </c>
      <c r="Q2936" t="str">
        <f>I2936&amp;"-"&amp;K2936&amp;"-"&amp;L2936&amp;"-"&amp;J2936&amp;"-"&amp;M2936</f>
        <v>X2Pi-1.5-e-0-1</v>
      </c>
      <c r="R2936">
        <f>B2936+S2936</f>
        <v>23334.575608029998</v>
      </c>
      <c r="S2936">
        <f>_xlfn.IFNA(VLOOKUP(Q2936,'MARVEL-X'!A$2:I$1400,7,FALSE),VLOOKUP(Q2936,MARVEL!A$2:J$1522,10,FALSE))</f>
        <v>17.904908030000001</v>
      </c>
      <c r="T2936">
        <f>IF(P2936=P2935,R2936+T2935,R2936)</f>
        <v>233345.61186958899</v>
      </c>
      <c r="U2936">
        <f>IF(P2936=P2935,1+U2935,1)</f>
        <v>10</v>
      </c>
      <c r="V2936" t="str">
        <f t="shared" si="45"/>
        <v/>
      </c>
      <c r="W2936" t="str">
        <f>IF(V2936="","",IF(ABS(V2936-R2936)&gt;W$1,ABS(V2936-R2936),""))</f>
        <v/>
      </c>
      <c r="X2936" t="str">
        <f>Y2936&amp;"-"&amp;Z2936&amp;"-"&amp;AC2936&amp;"-"&amp;AD2936&amp;"-"&amp;AG2936</f>
        <v>2.5-e-A-0-1.5</v>
      </c>
      <c r="Y2936">
        <f>F2936</f>
        <v>2.5</v>
      </c>
      <c r="Z2936" s="2" t="str">
        <f>G2936</f>
        <v>e</v>
      </c>
      <c r="AA2936">
        <f>_xlfn.IFNA(VLOOKUP(X2936,'duo-out'!A$2:Q$5000,5,FALSE),E2936+10*(H2936-1)+1+_xlfn.IFNA(VLOOKUP(D2936,states!A$2:C$10,3,FALSE),1))</f>
        <v>52</v>
      </c>
      <c r="AB2936" t="str">
        <f>IF(V2936="","",V2936)</f>
        <v/>
      </c>
      <c r="AC2936" s="2" t="str">
        <f>_xlfn.IFNA(VLOOKUP(D2936,states!A$2:C$10,2,FALSE),"XX")</f>
        <v>A</v>
      </c>
      <c r="AD2936">
        <f>E2936</f>
        <v>0</v>
      </c>
      <c r="AE2936">
        <f>_xlfn.IFNA(VLOOKUP(D2936,states!A$2:D$10,4,FALSE),0)</f>
        <v>2</v>
      </c>
      <c r="AF2936">
        <v>0.5</v>
      </c>
      <c r="AG2936">
        <f>IF(AE2936=0,AF2936,IF(AE2936=1,IF(F2936=0.5,0.5,IF(H2936=1,0.5,1.5)),IF(F2936=0.5,0.5,IF(H2936=1,2.5,1.5))))</f>
        <v>1.5</v>
      </c>
      <c r="AH2936" s="7">
        <f>IF(AC2936="XX",0,1/C2936^(1/5)*IF(E2936=0,100,1)/(E2936+1)^(1/4))</f>
        <v>232.97433976641457</v>
      </c>
    </row>
    <row r="2937" spans="1:34">
      <c r="A2937">
        <v>2835</v>
      </c>
      <c r="B2937" s="1">
        <v>23067.7166</v>
      </c>
      <c r="C2937" s="6">
        <v>5.0000000000000001E-3</v>
      </c>
      <c r="D2937" t="s">
        <v>3</v>
      </c>
      <c r="E2937">
        <v>0</v>
      </c>
      <c r="F2937">
        <v>2.5</v>
      </c>
      <c r="G2937" t="s">
        <v>1</v>
      </c>
      <c r="H2937">
        <v>2</v>
      </c>
      <c r="I2937" t="s">
        <v>0</v>
      </c>
      <c r="J2937">
        <v>0</v>
      </c>
      <c r="K2937">
        <v>3.5</v>
      </c>
      <c r="L2937" t="s">
        <v>1</v>
      </c>
      <c r="M2937">
        <v>2</v>
      </c>
      <c r="N2937" t="s">
        <v>2891</v>
      </c>
      <c r="O2937">
        <v>1</v>
      </c>
      <c r="P2937" t="str">
        <f>D2937&amp;"-"&amp;F2937&amp;"-"&amp;G2937&amp;"-"&amp;E2937&amp;"-"&amp;H2937</f>
        <v>A2Delta-2.5-e-0-2</v>
      </c>
      <c r="Q2937" t="str">
        <f>I2937&amp;"-"&amp;K2937&amp;"-"&amp;L2937&amp;"-"&amp;J2937&amp;"-"&amp;M2937</f>
        <v>X2Pi-3.5-e-0-2</v>
      </c>
      <c r="R2937">
        <f>B2937+S2937</f>
        <v>23334.563177108001</v>
      </c>
      <c r="S2937">
        <f>_xlfn.IFNA(VLOOKUP(Q2937,'MARVEL-X'!A$2:I$1400,7,FALSE),VLOOKUP(Q2937,MARVEL!A$2:J$1522,10,FALSE))</f>
        <v>266.84657710800002</v>
      </c>
      <c r="T2937">
        <f>IF(P2937=P2936,R2937+T2936,R2937)</f>
        <v>256680.175046697</v>
      </c>
      <c r="U2937">
        <f>IF(P2937=P2936,1+U2936,1)</f>
        <v>11</v>
      </c>
      <c r="V2937" t="str">
        <f t="shared" si="45"/>
        <v/>
      </c>
      <c r="W2937" t="str">
        <f>IF(V2937="","",IF(ABS(V2937-R2937)&gt;W$1,ABS(V2937-R2937),""))</f>
        <v/>
      </c>
      <c r="X2937" t="str">
        <f>Y2937&amp;"-"&amp;Z2937&amp;"-"&amp;AC2937&amp;"-"&amp;AD2937&amp;"-"&amp;AG2937</f>
        <v>2.5-e-A-0-1.5</v>
      </c>
      <c r="Y2937">
        <f>F2937</f>
        <v>2.5</v>
      </c>
      <c r="Z2937" s="2" t="str">
        <f>G2937</f>
        <v>e</v>
      </c>
      <c r="AA2937">
        <f>_xlfn.IFNA(VLOOKUP(X2937,'duo-out'!A$2:Q$5000,5,FALSE),E2937+10*(H2937-1)+1+_xlfn.IFNA(VLOOKUP(D2937,states!A$2:C$10,3,FALSE),1))</f>
        <v>52</v>
      </c>
      <c r="AB2937" t="str">
        <f>IF(V2937="","",V2937)</f>
        <v/>
      </c>
      <c r="AC2937" s="2" t="str">
        <f>_xlfn.IFNA(VLOOKUP(D2937,states!A$2:C$10,2,FALSE),"XX")</f>
        <v>A</v>
      </c>
      <c r="AD2937">
        <f>E2937</f>
        <v>0</v>
      </c>
      <c r="AE2937">
        <f>_xlfn.IFNA(VLOOKUP(D2937,states!A$2:D$10,4,FALSE),0)</f>
        <v>2</v>
      </c>
      <c r="AF2937">
        <v>0.5</v>
      </c>
      <c r="AG2937">
        <f>IF(AE2937=0,AF2937,IF(AE2937=1,IF(F2937=0.5,0.5,IF(H2937=1,0.5,1.5)),IF(F2937=0.5,0.5,IF(H2937=1,2.5,1.5))))</f>
        <v>1.5</v>
      </c>
      <c r="AH2937" s="7">
        <f>IF(AC2937="XX",0,1/C2937^(1/5)*IF(E2937=0,100,1)/(E2937+1)^(1/4))</f>
        <v>288.53998118144267</v>
      </c>
    </row>
    <row r="2938" spans="1:34">
      <c r="A2938">
        <v>2780</v>
      </c>
      <c r="B2938" s="1">
        <v>23180.879700000001</v>
      </c>
      <c r="C2938" s="6">
        <v>5.0000000000000001E-3</v>
      </c>
      <c r="D2938" t="s">
        <v>3</v>
      </c>
      <c r="E2938">
        <v>0</v>
      </c>
      <c r="F2938">
        <v>2.5</v>
      </c>
      <c r="G2938" t="s">
        <v>1</v>
      </c>
      <c r="H2938">
        <v>2</v>
      </c>
      <c r="I2938" t="s">
        <v>0</v>
      </c>
      <c r="J2938">
        <v>0</v>
      </c>
      <c r="K2938">
        <v>2.5</v>
      </c>
      <c r="L2938" t="s">
        <v>2</v>
      </c>
      <c r="M2938">
        <v>2</v>
      </c>
      <c r="N2938" t="s">
        <v>2836</v>
      </c>
      <c r="O2938">
        <v>1</v>
      </c>
      <c r="P2938" t="str">
        <f>D2938&amp;"-"&amp;F2938&amp;"-"&amp;G2938&amp;"-"&amp;E2938&amp;"-"&amp;H2938</f>
        <v>A2Delta-2.5-e-0-2</v>
      </c>
      <c r="Q2938" t="str">
        <f>I2938&amp;"-"&amp;K2938&amp;"-"&amp;L2938&amp;"-"&amp;J2938&amp;"-"&amp;M2938</f>
        <v>X2Pi-2.5-f-0-2</v>
      </c>
      <c r="R2938">
        <f>B2938+S2938</f>
        <v>23334.567432625001</v>
      </c>
      <c r="S2938">
        <f>_xlfn.IFNA(VLOOKUP(Q2938,'MARVEL-X'!A$2:I$1400,7,FALSE),VLOOKUP(Q2938,MARVEL!A$2:J$1522,10,FALSE))</f>
        <v>153.687732625</v>
      </c>
      <c r="T2938">
        <f>IF(P2938=P2937,R2938+T2937,R2938)</f>
        <v>280014.74247932201</v>
      </c>
      <c r="U2938">
        <f>IF(P2938=P2937,1+U2937,1)</f>
        <v>12</v>
      </c>
      <c r="V2938" t="str">
        <f t="shared" si="45"/>
        <v/>
      </c>
      <c r="W2938" t="str">
        <f>IF(V2938="","",IF(ABS(V2938-R2938)&gt;W$1,ABS(V2938-R2938),""))</f>
        <v/>
      </c>
      <c r="X2938" t="str">
        <f>Y2938&amp;"-"&amp;Z2938&amp;"-"&amp;AC2938&amp;"-"&amp;AD2938&amp;"-"&amp;AG2938</f>
        <v>2.5-e-A-0-1.5</v>
      </c>
      <c r="Y2938">
        <f>F2938</f>
        <v>2.5</v>
      </c>
      <c r="Z2938" s="2" t="str">
        <f>G2938</f>
        <v>e</v>
      </c>
      <c r="AA2938">
        <f>_xlfn.IFNA(VLOOKUP(X2938,'duo-out'!A$2:Q$5000,5,FALSE),E2938+10*(H2938-1)+1+_xlfn.IFNA(VLOOKUP(D2938,states!A$2:C$10,3,FALSE),1))</f>
        <v>52</v>
      </c>
      <c r="AB2938" t="str">
        <f>IF(V2938="","",V2938)</f>
        <v/>
      </c>
      <c r="AC2938" s="2" t="str">
        <f>_xlfn.IFNA(VLOOKUP(D2938,states!A$2:C$10,2,FALSE),"XX")</f>
        <v>A</v>
      </c>
      <c r="AD2938">
        <f>E2938</f>
        <v>0</v>
      </c>
      <c r="AE2938">
        <f>_xlfn.IFNA(VLOOKUP(D2938,states!A$2:D$10,4,FALSE),0)</f>
        <v>2</v>
      </c>
      <c r="AF2938">
        <v>0.5</v>
      </c>
      <c r="AG2938">
        <f>IF(AE2938=0,AF2938,IF(AE2938=1,IF(F2938=0.5,0.5,IF(H2938=1,0.5,1.5)),IF(F2938=0.5,0.5,IF(H2938=1,2.5,1.5))))</f>
        <v>1.5</v>
      </c>
      <c r="AH2938" s="7">
        <f>IF(AC2938="XX",0,1/C2938^(1/5)*IF(E2938=0,100,1)/(E2938+1)^(1/4))</f>
        <v>288.53998118144267</v>
      </c>
    </row>
    <row r="2939" spans="1:34">
      <c r="A2939">
        <v>2758</v>
      </c>
      <c r="B2939" s="1">
        <v>23267.625400000001</v>
      </c>
      <c r="C2939" s="6">
        <v>5.0000000000000001E-3</v>
      </c>
      <c r="D2939" t="s">
        <v>3</v>
      </c>
      <c r="E2939">
        <v>0</v>
      </c>
      <c r="F2939">
        <v>2.5</v>
      </c>
      <c r="G2939" t="s">
        <v>1</v>
      </c>
      <c r="H2939">
        <v>2</v>
      </c>
      <c r="I2939" t="s">
        <v>0</v>
      </c>
      <c r="J2939">
        <v>0</v>
      </c>
      <c r="K2939">
        <v>1.5</v>
      </c>
      <c r="L2939" t="s">
        <v>1</v>
      </c>
      <c r="M2939">
        <v>2</v>
      </c>
      <c r="N2939" t="s">
        <v>2814</v>
      </c>
      <c r="O2939">
        <v>1</v>
      </c>
      <c r="P2939" t="str">
        <f>D2939&amp;"-"&amp;F2939&amp;"-"&amp;G2939&amp;"-"&amp;E2939&amp;"-"&amp;H2939</f>
        <v>A2Delta-2.5-e-0-2</v>
      </c>
      <c r="Q2939" t="str">
        <f>I2939&amp;"-"&amp;K2939&amp;"-"&amp;L2939&amp;"-"&amp;J2939&amp;"-"&amp;M2939</f>
        <v>X2Pi-1.5-e-0-2</v>
      </c>
      <c r="R2939">
        <f>B2939+S2939</f>
        <v>23334.564729397</v>
      </c>
      <c r="S2939">
        <f>_xlfn.IFNA(VLOOKUP(Q2939,'MARVEL-X'!A$2:I$1400,7,FALSE),VLOOKUP(Q2939,MARVEL!A$2:J$1522,10,FALSE))</f>
        <v>66.939329396999995</v>
      </c>
      <c r="T2939">
        <f>IF(P2939=P2938,R2939+T2938,R2939)</f>
        <v>303349.30720871902</v>
      </c>
      <c r="U2939">
        <f>IF(P2939=P2938,1+U2938,1)</f>
        <v>13</v>
      </c>
      <c r="V2939" t="str">
        <f t="shared" si="45"/>
        <v/>
      </c>
      <c r="W2939" t="str">
        <f>IF(V2939="","",IF(ABS(V2939-R2939)&gt;W$1,ABS(V2939-R2939),""))</f>
        <v/>
      </c>
      <c r="X2939" t="str">
        <f>Y2939&amp;"-"&amp;Z2939&amp;"-"&amp;AC2939&amp;"-"&amp;AD2939&amp;"-"&amp;AG2939</f>
        <v>2.5-e-A-0-1.5</v>
      </c>
      <c r="Y2939">
        <f>F2939</f>
        <v>2.5</v>
      </c>
      <c r="Z2939" s="2" t="str">
        <f>G2939</f>
        <v>e</v>
      </c>
      <c r="AA2939">
        <f>_xlfn.IFNA(VLOOKUP(X2939,'duo-out'!A$2:Q$5000,5,FALSE),E2939+10*(H2939-1)+1+_xlfn.IFNA(VLOOKUP(D2939,states!A$2:C$10,3,FALSE),1))</f>
        <v>52</v>
      </c>
      <c r="AB2939" t="str">
        <f>IF(V2939="","",V2939)</f>
        <v/>
      </c>
      <c r="AC2939" s="2" t="str">
        <f>_xlfn.IFNA(VLOOKUP(D2939,states!A$2:C$10,2,FALSE),"XX")</f>
        <v>A</v>
      </c>
      <c r="AD2939">
        <f>E2939</f>
        <v>0</v>
      </c>
      <c r="AE2939">
        <f>_xlfn.IFNA(VLOOKUP(D2939,states!A$2:D$10,4,FALSE),0)</f>
        <v>2</v>
      </c>
      <c r="AF2939">
        <v>0.5</v>
      </c>
      <c r="AG2939">
        <f>IF(AE2939=0,AF2939,IF(AE2939=1,IF(F2939=0.5,0.5,IF(H2939=1,0.5,1.5)),IF(F2939=0.5,0.5,IF(H2939=1,2.5,1.5))))</f>
        <v>1.5</v>
      </c>
      <c r="AH2939" s="7">
        <f>IF(AC2939="XX",0,1/C2939^(1/5)*IF(E2939=0,100,1)/(E2939+1)^(1/4))</f>
        <v>288.53998118144267</v>
      </c>
    </row>
    <row r="2940" spans="1:34">
      <c r="A2940">
        <v>5481</v>
      </c>
      <c r="B2940" s="1">
        <v>23067.717000000001</v>
      </c>
      <c r="C2940" s="6">
        <v>0.05</v>
      </c>
      <c r="D2940" t="s">
        <v>3</v>
      </c>
      <c r="E2940">
        <v>0</v>
      </c>
      <c r="F2940">
        <v>2.5</v>
      </c>
      <c r="G2940" t="s">
        <v>1</v>
      </c>
      <c r="H2940">
        <v>2</v>
      </c>
      <c r="I2940" t="s">
        <v>0</v>
      </c>
      <c r="J2940">
        <v>0</v>
      </c>
      <c r="K2940">
        <v>3.5</v>
      </c>
      <c r="L2940" t="s">
        <v>1</v>
      </c>
      <c r="M2940">
        <v>2</v>
      </c>
      <c r="N2940" t="s">
        <v>5537</v>
      </c>
      <c r="O2940">
        <v>1</v>
      </c>
      <c r="P2940" t="str">
        <f>D2940&amp;"-"&amp;F2940&amp;"-"&amp;G2940&amp;"-"&amp;E2940&amp;"-"&amp;H2940</f>
        <v>A2Delta-2.5-e-0-2</v>
      </c>
      <c r="Q2940" t="str">
        <f>I2940&amp;"-"&amp;K2940&amp;"-"&amp;L2940&amp;"-"&amp;J2940&amp;"-"&amp;M2940</f>
        <v>X2Pi-3.5-e-0-2</v>
      </c>
      <c r="R2940">
        <f>B2940+S2940</f>
        <v>23334.563577108001</v>
      </c>
      <c r="S2940">
        <f>_xlfn.IFNA(VLOOKUP(Q2940,'MARVEL-X'!A$2:I$1400,7,FALSE),VLOOKUP(Q2940,MARVEL!A$2:J$1522,10,FALSE))</f>
        <v>266.84657710800002</v>
      </c>
      <c r="T2940">
        <f>IF(P2940=P2939,R2940+T2939,R2940)</f>
        <v>326683.87078582705</v>
      </c>
      <c r="U2940">
        <f>IF(P2940=P2939,1+U2939,1)</f>
        <v>14</v>
      </c>
      <c r="V2940" t="str">
        <f t="shared" si="45"/>
        <v/>
      </c>
      <c r="W2940" t="str">
        <f>IF(V2940="","",IF(ABS(V2940-R2940)&gt;W$1,ABS(V2940-R2940),""))</f>
        <v/>
      </c>
      <c r="X2940" t="str">
        <f>Y2940&amp;"-"&amp;Z2940&amp;"-"&amp;AC2940&amp;"-"&amp;AD2940&amp;"-"&amp;AG2940</f>
        <v>2.5-e-A-0-1.5</v>
      </c>
      <c r="Y2940">
        <f>F2940</f>
        <v>2.5</v>
      </c>
      <c r="Z2940" s="2" t="str">
        <f>G2940</f>
        <v>e</v>
      </c>
      <c r="AA2940">
        <f>_xlfn.IFNA(VLOOKUP(X2940,'duo-out'!A$2:Q$5000,5,FALSE),E2940+10*(H2940-1)+1+_xlfn.IFNA(VLOOKUP(D2940,states!A$2:C$10,3,FALSE),1))</f>
        <v>52</v>
      </c>
      <c r="AB2940" t="str">
        <f>IF(V2940="","",V2940)</f>
        <v/>
      </c>
      <c r="AC2940" s="2" t="str">
        <f>_xlfn.IFNA(VLOOKUP(D2940,states!A$2:C$10,2,FALSE),"XX")</f>
        <v>A</v>
      </c>
      <c r="AD2940">
        <f>E2940</f>
        <v>0</v>
      </c>
      <c r="AE2940">
        <f>_xlfn.IFNA(VLOOKUP(D2940,states!A$2:D$10,4,FALSE),0)</f>
        <v>2</v>
      </c>
      <c r="AF2940">
        <v>0.5</v>
      </c>
      <c r="AG2940">
        <f>IF(AE2940=0,AF2940,IF(AE2940=1,IF(F2940=0.5,0.5,IF(H2940=1,0.5,1.5)),IF(F2940=0.5,0.5,IF(H2940=1,2.5,1.5))))</f>
        <v>1.5</v>
      </c>
      <c r="AH2940" s="7">
        <f>IF(AC2940="XX",0,1/C2940^(1/5)*IF(E2940=0,100,1)/(E2940+1)^(1/4))</f>
        <v>182.05642030260799</v>
      </c>
    </row>
    <row r="2941" spans="1:34">
      <c r="A2941">
        <v>5436</v>
      </c>
      <c r="B2941" s="1">
        <v>23180.883000000002</v>
      </c>
      <c r="C2941" s="6">
        <v>0.05</v>
      </c>
      <c r="D2941" t="s">
        <v>3</v>
      </c>
      <c r="E2941">
        <v>0</v>
      </c>
      <c r="F2941">
        <v>2.5</v>
      </c>
      <c r="G2941" t="s">
        <v>1</v>
      </c>
      <c r="H2941">
        <v>2</v>
      </c>
      <c r="I2941" t="s">
        <v>0</v>
      </c>
      <c r="J2941">
        <v>0</v>
      </c>
      <c r="K2941">
        <v>2.5</v>
      </c>
      <c r="L2941" t="s">
        <v>2</v>
      </c>
      <c r="M2941">
        <v>2</v>
      </c>
      <c r="N2941" t="s">
        <v>5492</v>
      </c>
      <c r="O2941">
        <v>1</v>
      </c>
      <c r="P2941" t="str">
        <f>D2941&amp;"-"&amp;F2941&amp;"-"&amp;G2941&amp;"-"&amp;E2941&amp;"-"&amp;H2941</f>
        <v>A2Delta-2.5-e-0-2</v>
      </c>
      <c r="Q2941" t="str">
        <f>I2941&amp;"-"&amp;K2941&amp;"-"&amp;L2941&amp;"-"&amp;J2941&amp;"-"&amp;M2941</f>
        <v>X2Pi-2.5-f-0-2</v>
      </c>
      <c r="R2941">
        <f>B2941+S2941</f>
        <v>23334.570732625001</v>
      </c>
      <c r="S2941">
        <f>_xlfn.IFNA(VLOOKUP(Q2941,'MARVEL-X'!A$2:I$1400,7,FALSE),VLOOKUP(Q2941,MARVEL!A$2:J$1522,10,FALSE))</f>
        <v>153.687732625</v>
      </c>
      <c r="T2941">
        <f>IF(P2941=P2940,R2941+T2940,R2941)</f>
        <v>350018.44151845208</v>
      </c>
      <c r="U2941">
        <f>IF(P2941=P2940,1+U2940,1)</f>
        <v>15</v>
      </c>
      <c r="V2941" t="str">
        <f t="shared" si="45"/>
        <v/>
      </c>
      <c r="W2941" t="str">
        <f>IF(V2941="","",IF(ABS(V2941-R2941)&gt;W$1,ABS(V2941-R2941),""))</f>
        <v/>
      </c>
      <c r="X2941" t="str">
        <f>Y2941&amp;"-"&amp;Z2941&amp;"-"&amp;AC2941&amp;"-"&amp;AD2941&amp;"-"&amp;AG2941</f>
        <v>2.5-e-A-0-1.5</v>
      </c>
      <c r="Y2941">
        <f>F2941</f>
        <v>2.5</v>
      </c>
      <c r="Z2941" s="2" t="str">
        <f>G2941</f>
        <v>e</v>
      </c>
      <c r="AA2941">
        <f>_xlfn.IFNA(VLOOKUP(X2941,'duo-out'!A$2:Q$5000,5,FALSE),E2941+10*(H2941-1)+1+_xlfn.IFNA(VLOOKUP(D2941,states!A$2:C$10,3,FALSE),1))</f>
        <v>52</v>
      </c>
      <c r="AB2941" t="str">
        <f>IF(V2941="","",V2941)</f>
        <v/>
      </c>
      <c r="AC2941" s="2" t="str">
        <f>_xlfn.IFNA(VLOOKUP(D2941,states!A$2:C$10,2,FALSE),"XX")</f>
        <v>A</v>
      </c>
      <c r="AD2941">
        <f>E2941</f>
        <v>0</v>
      </c>
      <c r="AE2941">
        <f>_xlfn.IFNA(VLOOKUP(D2941,states!A$2:D$10,4,FALSE),0)</f>
        <v>2</v>
      </c>
      <c r="AF2941">
        <v>0.5</v>
      </c>
      <c r="AG2941">
        <f>IF(AE2941=0,AF2941,IF(AE2941=1,IF(F2941=0.5,0.5,IF(H2941=1,0.5,1.5)),IF(F2941=0.5,0.5,IF(H2941=1,2.5,1.5))))</f>
        <v>1.5</v>
      </c>
      <c r="AH2941" s="7">
        <f>IF(AC2941="XX",0,1/C2941^(1/5)*IF(E2941=0,100,1)/(E2941+1)^(1/4))</f>
        <v>182.05642030260799</v>
      </c>
    </row>
    <row r="2942" spans="1:34">
      <c r="A2942">
        <v>5416</v>
      </c>
      <c r="B2942" s="1">
        <v>23267.624</v>
      </c>
      <c r="C2942" s="6">
        <v>0.05</v>
      </c>
      <c r="D2942" t="s">
        <v>3</v>
      </c>
      <c r="E2942">
        <v>0</v>
      </c>
      <c r="F2942">
        <v>2.5</v>
      </c>
      <c r="G2942" t="s">
        <v>1</v>
      </c>
      <c r="H2942">
        <v>2</v>
      </c>
      <c r="I2942" t="s">
        <v>0</v>
      </c>
      <c r="J2942">
        <v>0</v>
      </c>
      <c r="K2942">
        <v>1.5</v>
      </c>
      <c r="L2942" t="s">
        <v>1</v>
      </c>
      <c r="M2942">
        <v>2</v>
      </c>
      <c r="N2942" t="s">
        <v>5472</v>
      </c>
      <c r="O2942">
        <v>1</v>
      </c>
      <c r="P2942" t="str">
        <f>D2942&amp;"-"&amp;F2942&amp;"-"&amp;G2942&amp;"-"&amp;E2942&amp;"-"&amp;H2942</f>
        <v>A2Delta-2.5-e-0-2</v>
      </c>
      <c r="Q2942" t="str">
        <f>I2942&amp;"-"&amp;K2942&amp;"-"&amp;L2942&amp;"-"&amp;J2942&amp;"-"&amp;M2942</f>
        <v>X2Pi-1.5-e-0-2</v>
      </c>
      <c r="R2942">
        <f>B2942+S2942</f>
        <v>23334.563329396999</v>
      </c>
      <c r="S2942">
        <f>_xlfn.IFNA(VLOOKUP(Q2942,'MARVEL-X'!A$2:I$1400,7,FALSE),VLOOKUP(Q2942,MARVEL!A$2:J$1522,10,FALSE))</f>
        <v>66.939329396999995</v>
      </c>
      <c r="T2942">
        <f>IF(P2942=P2941,R2942+T2941,R2942)</f>
        <v>373353.00484784908</v>
      </c>
      <c r="U2942">
        <f>IF(P2942=P2941,1+U2941,1)</f>
        <v>16</v>
      </c>
      <c r="V2942" t="str">
        <f t="shared" si="45"/>
        <v/>
      </c>
      <c r="W2942" t="str">
        <f>IF(V2942="","",IF(ABS(V2942-R2942)&gt;W$1,ABS(V2942-R2942),""))</f>
        <v/>
      </c>
      <c r="X2942" t="str">
        <f>Y2942&amp;"-"&amp;Z2942&amp;"-"&amp;AC2942&amp;"-"&amp;AD2942&amp;"-"&amp;AG2942</f>
        <v>2.5-e-A-0-1.5</v>
      </c>
      <c r="Y2942">
        <f>F2942</f>
        <v>2.5</v>
      </c>
      <c r="Z2942" s="2" t="str">
        <f>G2942</f>
        <v>e</v>
      </c>
      <c r="AA2942">
        <f>_xlfn.IFNA(VLOOKUP(X2942,'duo-out'!A$2:Q$5000,5,FALSE),E2942+10*(H2942-1)+1+_xlfn.IFNA(VLOOKUP(D2942,states!A$2:C$10,3,FALSE),1))</f>
        <v>52</v>
      </c>
      <c r="AB2942" t="str">
        <f>IF(V2942="","",V2942)</f>
        <v/>
      </c>
      <c r="AC2942" s="2" t="str">
        <f>_xlfn.IFNA(VLOOKUP(D2942,states!A$2:C$10,2,FALSE),"XX")</f>
        <v>A</v>
      </c>
      <c r="AD2942">
        <f>E2942</f>
        <v>0</v>
      </c>
      <c r="AE2942">
        <f>_xlfn.IFNA(VLOOKUP(D2942,states!A$2:D$10,4,FALSE),0)</f>
        <v>2</v>
      </c>
      <c r="AF2942">
        <v>0.5</v>
      </c>
      <c r="AG2942">
        <f>IF(AE2942=0,AF2942,IF(AE2942=1,IF(F2942=0.5,0.5,IF(H2942=1,0.5,1.5)),IF(F2942=0.5,0.5,IF(H2942=1,2.5,1.5))))</f>
        <v>1.5</v>
      </c>
      <c r="AH2942" s="7">
        <f>IF(AC2942="XX",0,1/C2942^(1/5)*IF(E2942=0,100,1)/(E2942+1)^(1/4))</f>
        <v>182.05642030260799</v>
      </c>
    </row>
    <row r="2943" spans="1:34">
      <c r="A2943">
        <v>5390</v>
      </c>
      <c r="B2943" s="1">
        <v>23176.788</v>
      </c>
      <c r="C2943" s="6">
        <v>0.05</v>
      </c>
      <c r="D2943" t="s">
        <v>3</v>
      </c>
      <c r="E2943">
        <v>0</v>
      </c>
      <c r="F2943">
        <v>2.5</v>
      </c>
      <c r="G2943" t="s">
        <v>1</v>
      </c>
      <c r="H2943">
        <v>2</v>
      </c>
      <c r="I2943" t="s">
        <v>0</v>
      </c>
      <c r="J2943">
        <v>0</v>
      </c>
      <c r="K2943">
        <v>3.5</v>
      </c>
      <c r="L2943" t="s">
        <v>1</v>
      </c>
      <c r="M2943">
        <v>1</v>
      </c>
      <c r="N2943" t="s">
        <v>5446</v>
      </c>
      <c r="O2943">
        <v>1</v>
      </c>
      <c r="P2943" t="str">
        <f>D2943&amp;"-"&amp;F2943&amp;"-"&amp;G2943&amp;"-"&amp;E2943&amp;"-"&amp;H2943</f>
        <v>A2Delta-2.5-e-0-2</v>
      </c>
      <c r="Q2943" t="str">
        <f>I2943&amp;"-"&amp;K2943&amp;"-"&amp;L2943&amp;"-"&amp;J2943&amp;"-"&amp;M2943</f>
        <v>X2Pi-3.5-e-0-1</v>
      </c>
      <c r="R2943">
        <f>B2943+S2943</f>
        <v>23334.556367637</v>
      </c>
      <c r="S2943">
        <f>_xlfn.IFNA(VLOOKUP(Q2943,'MARVEL-X'!A$2:I$1400,7,FALSE),VLOOKUP(Q2943,MARVEL!A$2:J$1522,10,FALSE))</f>
        <v>157.76836763700001</v>
      </c>
      <c r="T2943">
        <f>IF(P2943=P2942,R2943+T2942,R2943)</f>
        <v>396687.56121548609</v>
      </c>
      <c r="U2943">
        <f>IF(P2943=P2942,1+U2942,1)</f>
        <v>17</v>
      </c>
      <c r="V2943" t="str">
        <f t="shared" si="45"/>
        <v/>
      </c>
      <c r="W2943" t="str">
        <f>IF(V2943="","",IF(ABS(V2943-R2943)&gt;W$1,ABS(V2943-R2943),""))</f>
        <v/>
      </c>
      <c r="X2943" t="str">
        <f>Y2943&amp;"-"&amp;Z2943&amp;"-"&amp;AC2943&amp;"-"&amp;AD2943&amp;"-"&amp;AG2943</f>
        <v>2.5-e-A-0-1.5</v>
      </c>
      <c r="Y2943">
        <f>F2943</f>
        <v>2.5</v>
      </c>
      <c r="Z2943" s="2" t="str">
        <f>G2943</f>
        <v>e</v>
      </c>
      <c r="AA2943">
        <f>_xlfn.IFNA(VLOOKUP(X2943,'duo-out'!A$2:Q$5000,5,FALSE),E2943+10*(H2943-1)+1+_xlfn.IFNA(VLOOKUP(D2943,states!A$2:C$10,3,FALSE),1))</f>
        <v>52</v>
      </c>
      <c r="AB2943" t="str">
        <f>IF(V2943="","",V2943)</f>
        <v/>
      </c>
      <c r="AC2943" s="2" t="str">
        <f>_xlfn.IFNA(VLOOKUP(D2943,states!A$2:C$10,2,FALSE),"XX")</f>
        <v>A</v>
      </c>
      <c r="AD2943">
        <f>E2943</f>
        <v>0</v>
      </c>
      <c r="AE2943">
        <f>_xlfn.IFNA(VLOOKUP(D2943,states!A$2:D$10,4,FALSE),0)</f>
        <v>2</v>
      </c>
      <c r="AF2943">
        <v>0.5</v>
      </c>
      <c r="AG2943">
        <f>IF(AE2943=0,AF2943,IF(AE2943=1,IF(F2943=0.5,0.5,IF(H2943=1,0.5,1.5)),IF(F2943=0.5,0.5,IF(H2943=1,2.5,1.5))))</f>
        <v>1.5</v>
      </c>
      <c r="AH2943" s="7">
        <f>IF(AC2943="XX",0,1/C2943^(1/5)*IF(E2943=0,100,1)/(E2943+1)^(1/4))</f>
        <v>182.05642030260799</v>
      </c>
    </row>
    <row r="2944" spans="1:34">
      <c r="A2944">
        <v>5369</v>
      </c>
      <c r="B2944" s="1">
        <v>23261.427</v>
      </c>
      <c r="C2944" s="6">
        <v>0.05</v>
      </c>
      <c r="D2944" t="s">
        <v>3</v>
      </c>
      <c r="E2944">
        <v>0</v>
      </c>
      <c r="F2944">
        <v>2.5</v>
      </c>
      <c r="G2944" t="s">
        <v>1</v>
      </c>
      <c r="H2944">
        <v>2</v>
      </c>
      <c r="I2944" t="s">
        <v>0</v>
      </c>
      <c r="J2944">
        <v>0</v>
      </c>
      <c r="K2944">
        <v>2.5</v>
      </c>
      <c r="L2944" t="s">
        <v>2</v>
      </c>
      <c r="M2944">
        <v>1</v>
      </c>
      <c r="N2944" t="s">
        <v>5425</v>
      </c>
      <c r="O2944">
        <v>1</v>
      </c>
      <c r="P2944" t="str">
        <f>D2944&amp;"-"&amp;F2944&amp;"-"&amp;G2944&amp;"-"&amp;E2944&amp;"-"&amp;H2944</f>
        <v>A2Delta-2.5-e-0-2</v>
      </c>
      <c r="Q2944" t="str">
        <f>I2944&amp;"-"&amp;K2944&amp;"-"&amp;L2944&amp;"-"&amp;J2944&amp;"-"&amp;M2944</f>
        <v>X2Pi-2.5-f-0-1</v>
      </c>
      <c r="R2944">
        <f>B2944+S2944</f>
        <v>23334.576791564999</v>
      </c>
      <c r="S2944">
        <f>_xlfn.IFNA(VLOOKUP(Q2944,'MARVEL-X'!A$2:I$1400,7,FALSE),VLOOKUP(Q2944,MARVEL!A$2:J$1522,10,FALSE))</f>
        <v>73.149791565000001</v>
      </c>
      <c r="T2944">
        <f>IF(P2944=P2943,R2944+T2943,R2944)</f>
        <v>420022.13800705108</v>
      </c>
      <c r="U2944">
        <f>IF(P2944=P2943,1+U2943,1)</f>
        <v>18</v>
      </c>
      <c r="V2944" t="str">
        <f t="shared" si="45"/>
        <v/>
      </c>
      <c r="W2944" t="str">
        <f>IF(V2944="","",IF(ABS(V2944-R2944)&gt;W$1,ABS(V2944-R2944),""))</f>
        <v/>
      </c>
      <c r="X2944" t="str">
        <f>Y2944&amp;"-"&amp;Z2944&amp;"-"&amp;AC2944&amp;"-"&amp;AD2944&amp;"-"&amp;AG2944</f>
        <v>2.5-e-A-0-1.5</v>
      </c>
      <c r="Y2944">
        <f>F2944</f>
        <v>2.5</v>
      </c>
      <c r="Z2944" s="2" t="str">
        <f>G2944</f>
        <v>e</v>
      </c>
      <c r="AA2944">
        <f>_xlfn.IFNA(VLOOKUP(X2944,'duo-out'!A$2:Q$5000,5,FALSE),E2944+10*(H2944-1)+1+_xlfn.IFNA(VLOOKUP(D2944,states!A$2:C$10,3,FALSE),1))</f>
        <v>52</v>
      </c>
      <c r="AB2944" t="str">
        <f>IF(V2944="","",V2944)</f>
        <v/>
      </c>
      <c r="AC2944" s="2" t="str">
        <f>_xlfn.IFNA(VLOOKUP(D2944,states!A$2:C$10,2,FALSE),"XX")</f>
        <v>A</v>
      </c>
      <c r="AD2944">
        <f>E2944</f>
        <v>0</v>
      </c>
      <c r="AE2944">
        <f>_xlfn.IFNA(VLOOKUP(D2944,states!A$2:D$10,4,FALSE),0)</f>
        <v>2</v>
      </c>
      <c r="AF2944">
        <v>0.5</v>
      </c>
      <c r="AG2944">
        <f>IF(AE2944=0,AF2944,IF(AE2944=1,IF(F2944=0.5,0.5,IF(H2944=1,0.5,1.5)),IF(F2944=0.5,0.5,IF(H2944=1,2.5,1.5))))</f>
        <v>1.5</v>
      </c>
      <c r="AH2944" s="7">
        <f>IF(AC2944="XX",0,1/C2944^(1/5)*IF(E2944=0,100,1)/(E2944+1)^(1/4))</f>
        <v>182.05642030260799</v>
      </c>
    </row>
    <row r="2945" spans="1:34">
      <c r="A2945">
        <v>4155</v>
      </c>
      <c r="B2945" s="1">
        <v>23067.7402</v>
      </c>
      <c r="C2945" s="6">
        <v>2.801E-2</v>
      </c>
      <c r="D2945" t="s">
        <v>3</v>
      </c>
      <c r="E2945">
        <v>0</v>
      </c>
      <c r="F2945">
        <v>2.5</v>
      </c>
      <c r="G2945" t="s">
        <v>1</v>
      </c>
      <c r="H2945">
        <v>2</v>
      </c>
      <c r="I2945" t="s">
        <v>0</v>
      </c>
      <c r="J2945">
        <v>0</v>
      </c>
      <c r="K2945">
        <v>3.5</v>
      </c>
      <c r="L2945" t="s">
        <v>1</v>
      </c>
      <c r="M2945">
        <v>2</v>
      </c>
      <c r="N2945" t="s">
        <v>4211</v>
      </c>
      <c r="O2945">
        <v>1</v>
      </c>
      <c r="P2945" t="str">
        <f>D2945&amp;"-"&amp;F2945&amp;"-"&amp;G2945&amp;"-"&amp;E2945&amp;"-"&amp;H2945</f>
        <v>A2Delta-2.5-e-0-2</v>
      </c>
      <c r="Q2945" t="str">
        <f>I2945&amp;"-"&amp;K2945&amp;"-"&amp;L2945&amp;"-"&amp;J2945&amp;"-"&amp;M2945</f>
        <v>X2Pi-3.5-e-0-2</v>
      </c>
      <c r="R2945">
        <f>B2945+S2945</f>
        <v>23334.586777108001</v>
      </c>
      <c r="S2945">
        <f>_xlfn.IFNA(VLOOKUP(Q2945,'MARVEL-X'!A$2:I$1400,7,FALSE),VLOOKUP(Q2945,MARVEL!A$2:J$1522,10,FALSE))</f>
        <v>266.84657710800002</v>
      </c>
      <c r="T2945">
        <f>IF(P2945=P2944,R2945+T2944,R2945)</f>
        <v>443356.7247841591</v>
      </c>
      <c r="U2945">
        <f>IF(P2945=P2944,1+U2944,1)</f>
        <v>19</v>
      </c>
      <c r="V2945" t="str">
        <f t="shared" si="45"/>
        <v/>
      </c>
      <c r="W2945" t="str">
        <f>IF(V2945="","",IF(ABS(V2945-R2945)&gt;W$1,ABS(V2945-R2945),""))</f>
        <v/>
      </c>
      <c r="X2945" t="str">
        <f>Y2945&amp;"-"&amp;Z2945&amp;"-"&amp;AC2945&amp;"-"&amp;AD2945&amp;"-"&amp;AG2945</f>
        <v>2.5-e-A-0-1.5</v>
      </c>
      <c r="Y2945">
        <f>F2945</f>
        <v>2.5</v>
      </c>
      <c r="Z2945" s="2" t="str">
        <f>G2945</f>
        <v>e</v>
      </c>
      <c r="AA2945">
        <f>_xlfn.IFNA(VLOOKUP(X2945,'duo-out'!A$2:Q$5000,5,FALSE),E2945+10*(H2945-1)+1+_xlfn.IFNA(VLOOKUP(D2945,states!A$2:C$10,3,FALSE),1))</f>
        <v>52</v>
      </c>
      <c r="AB2945" t="str">
        <f>IF(V2945="","",V2945)</f>
        <v/>
      </c>
      <c r="AC2945" s="2" t="str">
        <f>_xlfn.IFNA(VLOOKUP(D2945,states!A$2:C$10,2,FALSE),"XX")</f>
        <v>A</v>
      </c>
      <c r="AD2945">
        <f>E2945</f>
        <v>0</v>
      </c>
      <c r="AE2945">
        <f>_xlfn.IFNA(VLOOKUP(D2945,states!A$2:D$10,4,FALSE),0)</f>
        <v>2</v>
      </c>
      <c r="AF2945">
        <v>0.5</v>
      </c>
      <c r="AG2945">
        <f>IF(AE2945=0,AF2945,IF(AE2945=1,IF(F2945=0.5,0.5,IF(H2945=1,0.5,1.5)),IF(F2945=0.5,0.5,IF(H2945=1,2.5,1.5))))</f>
        <v>1.5</v>
      </c>
      <c r="AH2945" s="7">
        <f>IF(AC2945="XX",0,1/C2945^(1/5)*IF(E2945=0,100,1)/(E2945+1)^(1/4))</f>
        <v>204.42658713775424</v>
      </c>
    </row>
    <row r="2946" spans="1:34">
      <c r="A2946">
        <v>875</v>
      </c>
      <c r="B2946" s="1">
        <v>23067.73</v>
      </c>
      <c r="C2946" s="6">
        <v>0.05</v>
      </c>
      <c r="D2946" t="s">
        <v>3</v>
      </c>
      <c r="E2946">
        <v>0</v>
      </c>
      <c r="F2946">
        <v>2.5</v>
      </c>
      <c r="G2946" t="s">
        <v>1</v>
      </c>
      <c r="H2946">
        <v>2</v>
      </c>
      <c r="I2946" t="s">
        <v>0</v>
      </c>
      <c r="J2946">
        <v>0</v>
      </c>
      <c r="K2946">
        <v>3.5</v>
      </c>
      <c r="L2946" t="s">
        <v>1</v>
      </c>
      <c r="M2946">
        <v>2</v>
      </c>
      <c r="N2946" t="s">
        <v>931</v>
      </c>
      <c r="O2946">
        <v>1</v>
      </c>
      <c r="P2946" t="str">
        <f>D2946&amp;"-"&amp;F2946&amp;"-"&amp;G2946&amp;"-"&amp;E2946&amp;"-"&amp;H2946</f>
        <v>A2Delta-2.5-e-0-2</v>
      </c>
      <c r="Q2946" t="str">
        <f>I2946&amp;"-"&amp;K2946&amp;"-"&amp;L2946&amp;"-"&amp;J2946&amp;"-"&amp;M2946</f>
        <v>X2Pi-3.5-e-0-2</v>
      </c>
      <c r="R2946">
        <f>B2946+S2946</f>
        <v>23334.576577108</v>
      </c>
      <c r="S2946">
        <f>_xlfn.IFNA(VLOOKUP(Q2946,'MARVEL-X'!A$2:I$1400,7,FALSE),VLOOKUP(Q2946,MARVEL!A$2:J$1522,10,FALSE))</f>
        <v>266.84657710800002</v>
      </c>
      <c r="T2946">
        <f>IF(P2946=P2945,R2946+T2945,R2946)</f>
        <v>466691.30136126711</v>
      </c>
      <c r="U2946">
        <f>IF(P2946=P2945,1+U2945,1)</f>
        <v>20</v>
      </c>
      <c r="V2946" t="str">
        <f t="shared" si="45"/>
        <v/>
      </c>
      <c r="W2946" t="str">
        <f>IF(V2946="","",IF(ABS(V2946-R2946)&gt;W$1,ABS(V2946-R2946),""))</f>
        <v/>
      </c>
      <c r="X2946" t="str">
        <f>Y2946&amp;"-"&amp;Z2946&amp;"-"&amp;AC2946&amp;"-"&amp;AD2946&amp;"-"&amp;AG2946</f>
        <v>2.5-e-A-0-1.5</v>
      </c>
      <c r="Y2946">
        <f>F2946</f>
        <v>2.5</v>
      </c>
      <c r="Z2946" s="2" t="str">
        <f>G2946</f>
        <v>e</v>
      </c>
      <c r="AA2946">
        <f>_xlfn.IFNA(VLOOKUP(X2946,'duo-out'!A$2:Q$5000,5,FALSE),E2946+10*(H2946-1)+1+_xlfn.IFNA(VLOOKUP(D2946,states!A$2:C$10,3,FALSE),1))</f>
        <v>52</v>
      </c>
      <c r="AB2946" t="str">
        <f>IF(V2946="","",V2946)</f>
        <v/>
      </c>
      <c r="AC2946" s="2" t="str">
        <f>_xlfn.IFNA(VLOOKUP(D2946,states!A$2:C$10,2,FALSE),"XX")</f>
        <v>A</v>
      </c>
      <c r="AD2946">
        <f>E2946</f>
        <v>0</v>
      </c>
      <c r="AE2946">
        <f>_xlfn.IFNA(VLOOKUP(D2946,states!A$2:D$10,4,FALSE),0)</f>
        <v>2</v>
      </c>
      <c r="AF2946">
        <v>0.5</v>
      </c>
      <c r="AG2946">
        <f>IF(AE2946=0,AF2946,IF(AE2946=1,IF(F2946=0.5,0.5,IF(H2946=1,0.5,1.5)),IF(F2946=0.5,0.5,IF(H2946=1,2.5,1.5))))</f>
        <v>1.5</v>
      </c>
      <c r="AH2946" s="7">
        <f>IF(AC2946="XX",0,1/C2946^(1/5)*IF(E2946=0,100,1)/(E2946+1)^(1/4))</f>
        <v>182.05642030260799</v>
      </c>
    </row>
    <row r="2947" spans="1:34">
      <c r="A2947">
        <v>789</v>
      </c>
      <c r="B2947" s="1">
        <v>23180.78</v>
      </c>
      <c r="C2947" s="6">
        <v>0.1056</v>
      </c>
      <c r="D2947" t="s">
        <v>3</v>
      </c>
      <c r="E2947">
        <v>0</v>
      </c>
      <c r="F2947">
        <v>2.5</v>
      </c>
      <c r="G2947" t="s">
        <v>1</v>
      </c>
      <c r="H2947">
        <v>2</v>
      </c>
      <c r="I2947" t="s">
        <v>0</v>
      </c>
      <c r="J2947">
        <v>0</v>
      </c>
      <c r="K2947">
        <v>2.5</v>
      </c>
      <c r="L2947" t="s">
        <v>2</v>
      </c>
      <c r="M2947">
        <v>2</v>
      </c>
      <c r="N2947" t="s">
        <v>845</v>
      </c>
      <c r="O2947">
        <v>1</v>
      </c>
      <c r="P2947" t="str">
        <f>D2947&amp;"-"&amp;F2947&amp;"-"&amp;G2947&amp;"-"&amp;E2947&amp;"-"&amp;H2947</f>
        <v>A2Delta-2.5-e-0-2</v>
      </c>
      <c r="Q2947" t="str">
        <f>I2947&amp;"-"&amp;K2947&amp;"-"&amp;L2947&amp;"-"&amp;J2947&amp;"-"&amp;M2947</f>
        <v>X2Pi-2.5-f-0-2</v>
      </c>
      <c r="R2947">
        <f>B2947+S2947</f>
        <v>23334.467732624998</v>
      </c>
      <c r="S2947">
        <f>_xlfn.IFNA(VLOOKUP(Q2947,'MARVEL-X'!A$2:I$1400,7,FALSE),VLOOKUP(Q2947,MARVEL!A$2:J$1522,10,FALSE))</f>
        <v>153.687732625</v>
      </c>
      <c r="T2947">
        <f>IF(P2947=P2946,R2947+T2946,R2947)</f>
        <v>490025.76909389213</v>
      </c>
      <c r="U2947">
        <f>IF(P2947=P2946,1+U2946,1)</f>
        <v>21</v>
      </c>
      <c r="V2947" t="str">
        <f t="shared" ref="V2947:V3010" si="46">IF(P2947=P2948,"",T2947/U2947)</f>
        <v/>
      </c>
      <c r="W2947" t="str">
        <f>IF(V2947="","",IF(ABS(V2947-R2947)&gt;W$1,ABS(V2947-R2947),""))</f>
        <v/>
      </c>
      <c r="X2947" t="str">
        <f>Y2947&amp;"-"&amp;Z2947&amp;"-"&amp;AC2947&amp;"-"&amp;AD2947&amp;"-"&amp;AG2947</f>
        <v>2.5-e-A-0-1.5</v>
      </c>
      <c r="Y2947">
        <f>F2947</f>
        <v>2.5</v>
      </c>
      <c r="Z2947" s="2" t="str">
        <f>G2947</f>
        <v>e</v>
      </c>
      <c r="AA2947">
        <f>_xlfn.IFNA(VLOOKUP(X2947,'duo-out'!A$2:Q$5000,5,FALSE),E2947+10*(H2947-1)+1+_xlfn.IFNA(VLOOKUP(D2947,states!A$2:C$10,3,FALSE),1))</f>
        <v>52</v>
      </c>
      <c r="AB2947" t="str">
        <f>IF(V2947="","",V2947)</f>
        <v/>
      </c>
      <c r="AC2947" s="2" t="str">
        <f>_xlfn.IFNA(VLOOKUP(D2947,states!A$2:C$10,2,FALSE),"XX")</f>
        <v>A</v>
      </c>
      <c r="AD2947">
        <f>E2947</f>
        <v>0</v>
      </c>
      <c r="AE2947">
        <f>_xlfn.IFNA(VLOOKUP(D2947,states!A$2:D$10,4,FALSE),0)</f>
        <v>2</v>
      </c>
      <c r="AF2947">
        <v>0.5</v>
      </c>
      <c r="AG2947">
        <f>IF(AE2947=0,AF2947,IF(AE2947=1,IF(F2947=0.5,0.5,IF(H2947=1,0.5,1.5)),IF(F2947=0.5,0.5,IF(H2947=1,2.5,1.5))))</f>
        <v>1.5</v>
      </c>
      <c r="AH2947" s="7">
        <f>IF(AC2947="XX",0,1/C2947^(1/5)*IF(E2947=0,100,1)/(E2947+1)^(1/4))</f>
        <v>156.77153705110612</v>
      </c>
    </row>
    <row r="2948" spans="1:34">
      <c r="A2948">
        <v>763</v>
      </c>
      <c r="B2948" s="1">
        <v>23267.58</v>
      </c>
      <c r="C2948" s="6">
        <v>0.05</v>
      </c>
      <c r="D2948" t="s">
        <v>3</v>
      </c>
      <c r="E2948">
        <v>0</v>
      </c>
      <c r="F2948">
        <v>2.5</v>
      </c>
      <c r="G2948" t="s">
        <v>1</v>
      </c>
      <c r="H2948">
        <v>2</v>
      </c>
      <c r="I2948" t="s">
        <v>0</v>
      </c>
      <c r="J2948">
        <v>0</v>
      </c>
      <c r="K2948">
        <v>1.5</v>
      </c>
      <c r="L2948" t="s">
        <v>1</v>
      </c>
      <c r="M2948">
        <v>2</v>
      </c>
      <c r="N2948" t="s">
        <v>819</v>
      </c>
      <c r="O2948">
        <v>1</v>
      </c>
      <c r="P2948" t="str">
        <f>D2948&amp;"-"&amp;F2948&amp;"-"&amp;G2948&amp;"-"&amp;E2948&amp;"-"&amp;H2948</f>
        <v>A2Delta-2.5-e-0-2</v>
      </c>
      <c r="Q2948" t="str">
        <f>I2948&amp;"-"&amp;K2948&amp;"-"&amp;L2948&amp;"-"&amp;J2948&amp;"-"&amp;M2948</f>
        <v>X2Pi-1.5-e-0-2</v>
      </c>
      <c r="R2948">
        <f>B2948+S2948</f>
        <v>23334.519329397001</v>
      </c>
      <c r="S2948">
        <f>_xlfn.IFNA(VLOOKUP(Q2948,'MARVEL-X'!A$2:I$1400,7,FALSE),VLOOKUP(Q2948,MARVEL!A$2:J$1522,10,FALSE))</f>
        <v>66.939329396999995</v>
      </c>
      <c r="T2948">
        <f>IF(P2948=P2947,R2948+T2947,R2948)</f>
        <v>513360.28842328914</v>
      </c>
      <c r="U2948">
        <f>IF(P2948=P2947,1+U2947,1)</f>
        <v>22</v>
      </c>
      <c r="V2948" t="str">
        <f t="shared" si="46"/>
        <v/>
      </c>
      <c r="W2948" t="str">
        <f>IF(V2948="","",IF(ABS(V2948-R2948)&gt;W$1,ABS(V2948-R2948),""))</f>
        <v/>
      </c>
      <c r="X2948" t="str">
        <f>Y2948&amp;"-"&amp;Z2948&amp;"-"&amp;AC2948&amp;"-"&amp;AD2948&amp;"-"&amp;AG2948</f>
        <v>2.5-e-A-0-1.5</v>
      </c>
      <c r="Y2948">
        <f>F2948</f>
        <v>2.5</v>
      </c>
      <c r="Z2948" s="2" t="str">
        <f>G2948</f>
        <v>e</v>
      </c>
      <c r="AA2948">
        <f>_xlfn.IFNA(VLOOKUP(X2948,'duo-out'!A$2:Q$5000,5,FALSE),E2948+10*(H2948-1)+1+_xlfn.IFNA(VLOOKUP(D2948,states!A$2:C$10,3,FALSE),1))</f>
        <v>52</v>
      </c>
      <c r="AB2948" t="str">
        <f>IF(V2948="","",V2948)</f>
        <v/>
      </c>
      <c r="AC2948" s="2" t="str">
        <f>_xlfn.IFNA(VLOOKUP(D2948,states!A$2:C$10,2,FALSE),"XX")</f>
        <v>A</v>
      </c>
      <c r="AD2948">
        <f>E2948</f>
        <v>0</v>
      </c>
      <c r="AE2948">
        <f>_xlfn.IFNA(VLOOKUP(D2948,states!A$2:D$10,4,FALSE),0)</f>
        <v>2</v>
      </c>
      <c r="AF2948">
        <v>0.5</v>
      </c>
      <c r="AG2948">
        <f>IF(AE2948=0,AF2948,IF(AE2948=1,IF(F2948=0.5,0.5,IF(H2948=1,0.5,1.5)),IF(F2948=0.5,0.5,IF(H2948=1,2.5,1.5))))</f>
        <v>1.5</v>
      </c>
      <c r="AH2948" s="7">
        <f>IF(AC2948="XX",0,1/C2948^(1/5)*IF(E2948=0,100,1)/(E2948+1)^(1/4))</f>
        <v>182.05642030260799</v>
      </c>
    </row>
    <row r="2949" spans="1:34">
      <c r="A2949">
        <v>336</v>
      </c>
      <c r="B2949" s="1">
        <v>23177.73</v>
      </c>
      <c r="C2949" s="6">
        <v>0.05</v>
      </c>
      <c r="D2949" t="s">
        <v>3</v>
      </c>
      <c r="E2949">
        <v>0</v>
      </c>
      <c r="F2949">
        <v>2.5</v>
      </c>
      <c r="G2949" t="s">
        <v>1</v>
      </c>
      <c r="H2949">
        <v>2</v>
      </c>
      <c r="I2949" t="s">
        <v>0</v>
      </c>
      <c r="J2949">
        <v>0</v>
      </c>
      <c r="K2949">
        <v>3.5</v>
      </c>
      <c r="L2949" t="s">
        <v>1</v>
      </c>
      <c r="M2949">
        <v>1</v>
      </c>
      <c r="N2949" t="s">
        <v>391</v>
      </c>
      <c r="O2949">
        <v>-1</v>
      </c>
      <c r="P2949" t="str">
        <f>D2949&amp;"-"&amp;F2949&amp;"-"&amp;G2949&amp;"-"&amp;E2949&amp;"-"&amp;H2949</f>
        <v>A2Delta-2.5-e-0-2</v>
      </c>
      <c r="Q2949" t="str">
        <f>I2949&amp;"-"&amp;K2949&amp;"-"&amp;L2949&amp;"-"&amp;J2949&amp;"-"&amp;M2949</f>
        <v>X2Pi-3.5-e-0-1</v>
      </c>
      <c r="R2949">
        <f>B2949+S2949</f>
        <v>23335.498367636999</v>
      </c>
      <c r="S2949">
        <f>_xlfn.IFNA(VLOOKUP(Q2949,'MARVEL-X'!A$2:I$1400,7,FALSE),VLOOKUP(Q2949,MARVEL!A$2:J$1522,10,FALSE))</f>
        <v>157.76836763700001</v>
      </c>
      <c r="T2949">
        <f>IF(P2949=P2948,R2949+T2948,R2949)</f>
        <v>536695.78679092613</v>
      </c>
      <c r="U2949">
        <f>IF(P2949=P2948,1+U2948,1)</f>
        <v>23</v>
      </c>
      <c r="V2949" t="str">
        <f t="shared" si="46"/>
        <v/>
      </c>
      <c r="W2949" t="str">
        <f>IF(V2949="","",IF(ABS(V2949-R2949)&gt;W$1,ABS(V2949-R2949),""))</f>
        <v/>
      </c>
      <c r="X2949" t="str">
        <f>Y2949&amp;"-"&amp;Z2949&amp;"-"&amp;AC2949&amp;"-"&amp;AD2949&amp;"-"&amp;AG2949</f>
        <v>2.5-e-A-0-1.5</v>
      </c>
      <c r="Y2949">
        <f>F2949</f>
        <v>2.5</v>
      </c>
      <c r="Z2949" s="2" t="str">
        <f>G2949</f>
        <v>e</v>
      </c>
      <c r="AA2949">
        <f>_xlfn.IFNA(VLOOKUP(X2949,'duo-out'!A$2:Q$5000,5,FALSE),E2949+10*(H2949-1)+1+_xlfn.IFNA(VLOOKUP(D2949,states!A$2:C$10,3,FALSE),1))</f>
        <v>52</v>
      </c>
      <c r="AB2949" t="str">
        <f>IF(V2949="","",V2949)</f>
        <v/>
      </c>
      <c r="AC2949" s="2" t="str">
        <f>_xlfn.IFNA(VLOOKUP(D2949,states!A$2:C$10,2,FALSE),"XX")</f>
        <v>A</v>
      </c>
      <c r="AD2949">
        <f>E2949</f>
        <v>0</v>
      </c>
      <c r="AE2949">
        <f>_xlfn.IFNA(VLOOKUP(D2949,states!A$2:D$10,4,FALSE),0)</f>
        <v>2</v>
      </c>
      <c r="AF2949">
        <v>0.5</v>
      </c>
      <c r="AG2949">
        <f>IF(AE2949=0,AF2949,IF(AE2949=1,IF(F2949=0.5,0.5,IF(H2949=1,0.5,1.5)),IF(F2949=0.5,0.5,IF(H2949=1,2.5,1.5))))</f>
        <v>1.5</v>
      </c>
      <c r="AH2949" s="7">
        <f>IF(AC2949="XX",0,1/C2949^(1/5)*IF(E2949=0,100,1)/(E2949+1)^(1/4))</f>
        <v>182.05642030260799</v>
      </c>
    </row>
    <row r="2950" spans="1:34">
      <c r="A2950">
        <v>721</v>
      </c>
      <c r="B2950" s="1">
        <v>23261.34</v>
      </c>
      <c r="C2950" s="6">
        <v>8.1430000000000002E-2</v>
      </c>
      <c r="D2950" t="s">
        <v>3</v>
      </c>
      <c r="E2950">
        <v>0</v>
      </c>
      <c r="F2950">
        <v>2.5</v>
      </c>
      <c r="G2950" t="s">
        <v>1</v>
      </c>
      <c r="H2950">
        <v>2</v>
      </c>
      <c r="I2950" t="s">
        <v>0</v>
      </c>
      <c r="J2950">
        <v>0</v>
      </c>
      <c r="K2950">
        <v>2.5</v>
      </c>
      <c r="L2950" t="s">
        <v>2</v>
      </c>
      <c r="M2950">
        <v>1</v>
      </c>
      <c r="N2950" t="s">
        <v>777</v>
      </c>
      <c r="O2950">
        <v>1</v>
      </c>
      <c r="P2950" t="str">
        <f>D2950&amp;"-"&amp;F2950&amp;"-"&amp;G2950&amp;"-"&amp;E2950&amp;"-"&amp;H2950</f>
        <v>A2Delta-2.5-e-0-2</v>
      </c>
      <c r="Q2950" t="str">
        <f>I2950&amp;"-"&amp;K2950&amp;"-"&amp;L2950&amp;"-"&amp;J2950&amp;"-"&amp;M2950</f>
        <v>X2Pi-2.5-f-0-1</v>
      </c>
      <c r="R2950">
        <f>B2950+S2950</f>
        <v>23334.489791565</v>
      </c>
      <c r="S2950">
        <f>_xlfn.IFNA(VLOOKUP(Q2950,'MARVEL-X'!A$2:I$1400,7,FALSE),VLOOKUP(Q2950,MARVEL!A$2:J$1522,10,FALSE))</f>
        <v>73.149791565000001</v>
      </c>
      <c r="T2950">
        <f>IF(P2950=P2949,R2950+T2949,R2950)</f>
        <v>560030.27658249112</v>
      </c>
      <c r="U2950">
        <f>IF(P2950=P2949,1+U2949,1)</f>
        <v>24</v>
      </c>
      <c r="V2950">
        <f t="shared" si="46"/>
        <v>23334.594857603795</v>
      </c>
      <c r="W2950">
        <f>IF(V2950="","",IF(ABS(V2950-R2950)&gt;W$1,ABS(V2950-R2950),""))</f>
        <v>0.10506603879548493</v>
      </c>
      <c r="X2950" t="str">
        <f>Y2950&amp;"-"&amp;Z2950&amp;"-"&amp;AC2950&amp;"-"&amp;AD2950&amp;"-"&amp;AG2950</f>
        <v>2.5-e-A-0-1.5</v>
      </c>
      <c r="Y2950">
        <f>F2950</f>
        <v>2.5</v>
      </c>
      <c r="Z2950" s="2" t="str">
        <f>G2950</f>
        <v>e</v>
      </c>
      <c r="AA2950">
        <f>_xlfn.IFNA(VLOOKUP(X2950,'duo-out'!A$2:Q$5000,5,FALSE),E2950+10*(H2950-1)+1+_xlfn.IFNA(VLOOKUP(D2950,states!A$2:C$10,3,FALSE),1))</f>
        <v>52</v>
      </c>
      <c r="AB2950">
        <f>IF(V2950="","",V2950)</f>
        <v>23334.594857603795</v>
      </c>
      <c r="AC2950" s="2" t="str">
        <f>_xlfn.IFNA(VLOOKUP(D2950,states!A$2:C$10,2,FALSE),"XX")</f>
        <v>A</v>
      </c>
      <c r="AD2950">
        <f>E2950</f>
        <v>0</v>
      </c>
      <c r="AE2950">
        <f>_xlfn.IFNA(VLOOKUP(D2950,states!A$2:D$10,4,FALSE),0)</f>
        <v>2</v>
      </c>
      <c r="AF2950">
        <v>0.5</v>
      </c>
      <c r="AG2950">
        <f>IF(AE2950=0,AF2950,IF(AE2950=1,IF(F2950=0.5,0.5,IF(H2950=1,0.5,1.5)),IF(F2950=0.5,0.5,IF(H2950=1,2.5,1.5))))</f>
        <v>1.5</v>
      </c>
      <c r="AH2950" s="7">
        <f>IF(AC2950="XX",0,1/C2950^(1/5)*IF(E2950=0,100,1)/(E2950+1)^(1/4))</f>
        <v>165.13651421203323</v>
      </c>
    </row>
    <row r="2951" spans="1:34">
      <c r="A2951">
        <v>4029</v>
      </c>
      <c r="B2951" s="1">
        <v>20501.116600000001</v>
      </c>
      <c r="C2951" s="6">
        <v>1.4930000000000001E-2</v>
      </c>
      <c r="D2951" t="s">
        <v>3</v>
      </c>
      <c r="E2951">
        <v>1</v>
      </c>
      <c r="F2951">
        <v>2.5</v>
      </c>
      <c r="G2951" t="s">
        <v>1</v>
      </c>
      <c r="H2951">
        <v>1</v>
      </c>
      <c r="I2951" t="s">
        <v>0</v>
      </c>
      <c r="J2951">
        <v>2</v>
      </c>
      <c r="K2951">
        <v>2.5</v>
      </c>
      <c r="L2951" t="s">
        <v>2</v>
      </c>
      <c r="M2951">
        <v>2</v>
      </c>
      <c r="N2951" t="s">
        <v>4085</v>
      </c>
      <c r="O2951">
        <v>1</v>
      </c>
      <c r="P2951" t="str">
        <f>D2951&amp;"-"&amp;F2951&amp;"-"&amp;G2951&amp;"-"&amp;E2951&amp;"-"&amp;H2951</f>
        <v>A2Delta-2.5-e-1-1</v>
      </c>
      <c r="Q2951" t="str">
        <f>I2951&amp;"-"&amp;K2951&amp;"-"&amp;L2951&amp;"-"&amp;J2951&amp;"-"&amp;M2951</f>
        <v>X2Pi-2.5-f-2-2</v>
      </c>
      <c r="R2951">
        <f>B2951+S2951</f>
        <v>25982.210585803001</v>
      </c>
      <c r="S2951">
        <f>_xlfn.IFNA(VLOOKUP(Q2951,'MARVEL-X'!A$2:I$1400,7,FALSE),VLOOKUP(Q2951,MARVEL!A$2:J$1522,10,FALSE))</f>
        <v>5481.0939858029997</v>
      </c>
      <c r="T2951">
        <f>IF(P2951=P2950,R2951+T2950,R2951)</f>
        <v>25982.210585803001</v>
      </c>
      <c r="U2951">
        <f>IF(P2951=P2950,1+U2950,1)</f>
        <v>1</v>
      </c>
      <c r="V2951" t="str">
        <f t="shared" si="46"/>
        <v/>
      </c>
      <c r="W2951" t="str">
        <f>IF(V2951="","",IF(ABS(V2951-R2951)&gt;W$1,ABS(V2951-R2951),""))</f>
        <v/>
      </c>
      <c r="X2951" t="str">
        <f>Y2951&amp;"-"&amp;Z2951&amp;"-"&amp;AC2951&amp;"-"&amp;AD2951&amp;"-"&amp;AG2951</f>
        <v>2.5-e-A-1-2.5</v>
      </c>
      <c r="Y2951">
        <f>F2951</f>
        <v>2.5</v>
      </c>
      <c r="Z2951" s="2" t="str">
        <f>G2951</f>
        <v>e</v>
      </c>
      <c r="AA2951">
        <f>_xlfn.IFNA(VLOOKUP(X2951,'duo-out'!A$2:Q$5000,5,FALSE),E2951+10*(H2951-1)+1+_xlfn.IFNA(VLOOKUP(D2951,states!A$2:C$10,3,FALSE),1))</f>
        <v>64</v>
      </c>
      <c r="AB2951" t="str">
        <f>IF(V2951="","",V2951)</f>
        <v/>
      </c>
      <c r="AC2951" s="2" t="str">
        <f>_xlfn.IFNA(VLOOKUP(D2951,states!A$2:C$10,2,FALSE),"XX")</f>
        <v>A</v>
      </c>
      <c r="AD2951">
        <f>E2951</f>
        <v>1</v>
      </c>
      <c r="AE2951">
        <f>_xlfn.IFNA(VLOOKUP(D2951,states!A$2:D$10,4,FALSE),0)</f>
        <v>2</v>
      </c>
      <c r="AF2951">
        <v>0.5</v>
      </c>
      <c r="AG2951">
        <f>IF(AE2951=0,AF2951,IF(AE2951=1,IF(F2951=0.5,0.5,IF(H2951=1,0.5,1.5)),IF(F2951=0.5,0.5,IF(H2951=1,2.5,1.5))))</f>
        <v>2.5</v>
      </c>
      <c r="AH2951" s="7">
        <f>IF(AC2951="XX",0,1/C2951^(1/5)*IF(E2951=0,100,1)/(E2951+1)^(1/4))</f>
        <v>1.9495327692370816</v>
      </c>
    </row>
    <row r="2952" spans="1:34">
      <c r="A2952">
        <v>4024</v>
      </c>
      <c r="B2952" s="1">
        <v>20581.3927</v>
      </c>
      <c r="C2952" s="6">
        <v>2.605E-2</v>
      </c>
      <c r="D2952" t="s">
        <v>3</v>
      </c>
      <c r="E2952">
        <v>1</v>
      </c>
      <c r="F2952">
        <v>2.5</v>
      </c>
      <c r="G2952" t="s">
        <v>1</v>
      </c>
      <c r="H2952">
        <v>1</v>
      </c>
      <c r="I2952" t="s">
        <v>0</v>
      </c>
      <c r="J2952">
        <v>2</v>
      </c>
      <c r="K2952">
        <v>1.5</v>
      </c>
      <c r="L2952" t="s">
        <v>1</v>
      </c>
      <c r="M2952">
        <v>2</v>
      </c>
      <c r="N2952" t="s">
        <v>4080</v>
      </c>
      <c r="O2952">
        <v>1</v>
      </c>
      <c r="P2952" t="str">
        <f>D2952&amp;"-"&amp;F2952&amp;"-"&amp;G2952&amp;"-"&amp;E2952&amp;"-"&amp;H2952</f>
        <v>A2Delta-2.5-e-1-1</v>
      </c>
      <c r="Q2952" t="str">
        <f>I2952&amp;"-"&amp;K2952&amp;"-"&amp;L2952&amp;"-"&amp;J2952&amp;"-"&amp;M2952</f>
        <v>X2Pi-1.5-e-2-2</v>
      </c>
      <c r="R2952">
        <f>B2952+S2952</f>
        <v>25982.217259215999</v>
      </c>
      <c r="S2952">
        <f>_xlfn.IFNA(VLOOKUP(Q2952,'MARVEL-X'!A$2:I$1400,7,FALSE),VLOOKUP(Q2952,MARVEL!A$2:J$1522,10,FALSE))</f>
        <v>5400.8245592160001</v>
      </c>
      <c r="T2952">
        <f>IF(P2952=P2951,R2952+T2951,R2952)</f>
        <v>51964.427845019003</v>
      </c>
      <c r="U2952">
        <f>IF(P2952=P2951,1+U2951,1)</f>
        <v>2</v>
      </c>
      <c r="V2952" t="str">
        <f t="shared" si="46"/>
        <v/>
      </c>
      <c r="W2952" t="str">
        <f>IF(V2952="","",IF(ABS(V2952-R2952)&gt;W$1,ABS(V2952-R2952),""))</f>
        <v/>
      </c>
      <c r="X2952" t="str">
        <f>Y2952&amp;"-"&amp;Z2952&amp;"-"&amp;AC2952&amp;"-"&amp;AD2952&amp;"-"&amp;AG2952</f>
        <v>2.5-e-A-1-2.5</v>
      </c>
      <c r="Y2952">
        <f>F2952</f>
        <v>2.5</v>
      </c>
      <c r="Z2952" s="2" t="str">
        <f>G2952</f>
        <v>e</v>
      </c>
      <c r="AA2952">
        <f>_xlfn.IFNA(VLOOKUP(X2952,'duo-out'!A$2:Q$5000,5,FALSE),E2952+10*(H2952-1)+1+_xlfn.IFNA(VLOOKUP(D2952,states!A$2:C$10,3,FALSE),1))</f>
        <v>64</v>
      </c>
      <c r="AB2952" t="str">
        <f>IF(V2952="","",V2952)</f>
        <v/>
      </c>
      <c r="AC2952" s="2" t="str">
        <f>_xlfn.IFNA(VLOOKUP(D2952,states!A$2:C$10,2,FALSE),"XX")</f>
        <v>A</v>
      </c>
      <c r="AD2952">
        <f>E2952</f>
        <v>1</v>
      </c>
      <c r="AE2952">
        <f>_xlfn.IFNA(VLOOKUP(D2952,states!A$2:D$10,4,FALSE),0)</f>
        <v>2</v>
      </c>
      <c r="AF2952">
        <v>0.5</v>
      </c>
      <c r="AG2952">
        <f>IF(AE2952=0,AF2952,IF(AE2952=1,IF(F2952=0.5,0.5,IF(H2952=1,0.5,1.5)),IF(F2952=0.5,0.5,IF(H2952=1,2.5,1.5))))</f>
        <v>2.5</v>
      </c>
      <c r="AH2952" s="7">
        <f>IF(AC2952="XX",0,1/C2952^(1/5)*IF(E2952=0,100,1)/(E2952+1)^(1/4))</f>
        <v>1.7441384468829231</v>
      </c>
    </row>
    <row r="2953" spans="1:34">
      <c r="A2953">
        <v>4009</v>
      </c>
      <c r="B2953" s="1">
        <v>20497.360400000001</v>
      </c>
      <c r="C2953" s="6">
        <v>5.0000000000000001E-3</v>
      </c>
      <c r="D2953" t="s">
        <v>3</v>
      </c>
      <c r="E2953">
        <v>1</v>
      </c>
      <c r="F2953">
        <v>2.5</v>
      </c>
      <c r="G2953" t="s">
        <v>1</v>
      </c>
      <c r="H2953">
        <v>1</v>
      </c>
      <c r="I2953" t="s">
        <v>0</v>
      </c>
      <c r="J2953">
        <v>2</v>
      </c>
      <c r="K2953">
        <v>3.5</v>
      </c>
      <c r="L2953" t="s">
        <v>1</v>
      </c>
      <c r="M2953">
        <v>1</v>
      </c>
      <c r="N2953" t="s">
        <v>4065</v>
      </c>
      <c r="O2953">
        <v>1</v>
      </c>
      <c r="P2953" t="str">
        <f>D2953&amp;"-"&amp;F2953&amp;"-"&amp;G2953&amp;"-"&amp;E2953&amp;"-"&amp;H2953</f>
        <v>A2Delta-2.5-e-1-1</v>
      </c>
      <c r="Q2953" t="str">
        <f>I2953&amp;"-"&amp;K2953&amp;"-"&amp;L2953&amp;"-"&amp;J2953&amp;"-"&amp;M2953</f>
        <v>X2Pi-3.5-e-2-1</v>
      </c>
      <c r="R2953">
        <f>B2953+S2953</f>
        <v>25982.202390156999</v>
      </c>
      <c r="S2953">
        <f>_xlfn.IFNA(VLOOKUP(Q2953,'MARVEL-X'!A$2:I$1400,7,FALSE),VLOOKUP(Q2953,MARVEL!A$2:J$1522,10,FALSE))</f>
        <v>5484.8419901569996</v>
      </c>
      <c r="T2953">
        <f>IF(P2953=P2952,R2953+T2952,R2953)</f>
        <v>77946.63023517601</v>
      </c>
      <c r="U2953">
        <f>IF(P2953=P2952,1+U2952,1)</f>
        <v>3</v>
      </c>
      <c r="V2953" t="str">
        <f t="shared" si="46"/>
        <v/>
      </c>
      <c r="W2953" t="str">
        <f>IF(V2953="","",IF(ABS(V2953-R2953)&gt;W$1,ABS(V2953-R2953),""))</f>
        <v/>
      </c>
      <c r="X2953" t="str">
        <f>Y2953&amp;"-"&amp;Z2953&amp;"-"&amp;AC2953&amp;"-"&amp;AD2953&amp;"-"&amp;AG2953</f>
        <v>2.5-e-A-1-2.5</v>
      </c>
      <c r="Y2953">
        <f>F2953</f>
        <v>2.5</v>
      </c>
      <c r="Z2953" s="2" t="str">
        <f>G2953</f>
        <v>e</v>
      </c>
      <c r="AA2953">
        <f>_xlfn.IFNA(VLOOKUP(X2953,'duo-out'!A$2:Q$5000,5,FALSE),E2953+10*(H2953-1)+1+_xlfn.IFNA(VLOOKUP(D2953,states!A$2:C$10,3,FALSE),1))</f>
        <v>64</v>
      </c>
      <c r="AB2953" t="str">
        <f>IF(V2953="","",V2953)</f>
        <v/>
      </c>
      <c r="AC2953" s="2" t="str">
        <f>_xlfn.IFNA(VLOOKUP(D2953,states!A$2:C$10,2,FALSE),"XX")</f>
        <v>A</v>
      </c>
      <c r="AD2953">
        <f>E2953</f>
        <v>1</v>
      </c>
      <c r="AE2953">
        <f>_xlfn.IFNA(VLOOKUP(D2953,states!A$2:D$10,4,FALSE),0)</f>
        <v>2</v>
      </c>
      <c r="AF2953">
        <v>0.5</v>
      </c>
      <c r="AG2953">
        <f>IF(AE2953=0,AF2953,IF(AE2953=1,IF(F2953=0.5,0.5,IF(H2953=1,0.5,1.5)),IF(F2953=0.5,0.5,IF(H2953=1,2.5,1.5))))</f>
        <v>2.5</v>
      </c>
      <c r="AH2953" s="7">
        <f>IF(AC2953="XX",0,1/C2953^(1/5)*IF(E2953=0,100,1)/(E2953+1)^(1/4))</f>
        <v>2.4263223583284943</v>
      </c>
    </row>
    <row r="2954" spans="1:34">
      <c r="A2954">
        <v>3999</v>
      </c>
      <c r="B2954" s="1">
        <v>20575.662400000001</v>
      </c>
      <c r="C2954" s="6">
        <v>1.372E-2</v>
      </c>
      <c r="D2954" t="s">
        <v>3</v>
      </c>
      <c r="E2954">
        <v>1</v>
      </c>
      <c r="F2954">
        <v>2.5</v>
      </c>
      <c r="G2954" t="s">
        <v>1</v>
      </c>
      <c r="H2954">
        <v>1</v>
      </c>
      <c r="I2954" t="s">
        <v>0</v>
      </c>
      <c r="J2954">
        <v>2</v>
      </c>
      <c r="K2954">
        <v>2.5</v>
      </c>
      <c r="L2954" t="s">
        <v>2</v>
      </c>
      <c r="M2954">
        <v>1</v>
      </c>
      <c r="N2954" t="s">
        <v>4055</v>
      </c>
      <c r="O2954">
        <v>1</v>
      </c>
      <c r="P2954" t="str">
        <f>D2954&amp;"-"&amp;F2954&amp;"-"&amp;G2954&amp;"-"&amp;E2954&amp;"-"&amp;H2954</f>
        <v>A2Delta-2.5-e-1-1</v>
      </c>
      <c r="Q2954" t="str">
        <f>I2954&amp;"-"&amp;K2954&amp;"-"&amp;L2954&amp;"-"&amp;J2954&amp;"-"&amp;M2954</f>
        <v>X2Pi-2.5-f-2-1</v>
      </c>
      <c r="R2954">
        <f>B2954+S2954</f>
        <v>25982.191163383002</v>
      </c>
      <c r="S2954">
        <f>_xlfn.IFNA(VLOOKUP(Q2954,'MARVEL-X'!A$2:I$1400,7,FALSE),VLOOKUP(Q2954,MARVEL!A$2:J$1522,10,FALSE))</f>
        <v>5406.5287633830003</v>
      </c>
      <c r="T2954">
        <f>IF(P2954=P2953,R2954+T2953,R2954)</f>
        <v>103928.82139855901</v>
      </c>
      <c r="U2954">
        <f>IF(P2954=P2953,1+U2953,1)</f>
        <v>4</v>
      </c>
      <c r="V2954" t="str">
        <f t="shared" si="46"/>
        <v/>
      </c>
      <c r="W2954" t="str">
        <f>IF(V2954="","",IF(ABS(V2954-R2954)&gt;W$1,ABS(V2954-R2954),""))</f>
        <v/>
      </c>
      <c r="X2954" t="str">
        <f>Y2954&amp;"-"&amp;Z2954&amp;"-"&amp;AC2954&amp;"-"&amp;AD2954&amp;"-"&amp;AG2954</f>
        <v>2.5-e-A-1-2.5</v>
      </c>
      <c r="Y2954">
        <f>F2954</f>
        <v>2.5</v>
      </c>
      <c r="Z2954" s="2" t="str">
        <f>G2954</f>
        <v>e</v>
      </c>
      <c r="AA2954">
        <f>_xlfn.IFNA(VLOOKUP(X2954,'duo-out'!A$2:Q$5000,5,FALSE),E2954+10*(H2954-1)+1+_xlfn.IFNA(VLOOKUP(D2954,states!A$2:C$10,3,FALSE),1))</f>
        <v>64</v>
      </c>
      <c r="AB2954" t="str">
        <f>IF(V2954="","",V2954)</f>
        <v/>
      </c>
      <c r="AC2954" s="2" t="str">
        <f>_xlfn.IFNA(VLOOKUP(D2954,states!A$2:C$10,2,FALSE),"XX")</f>
        <v>A</v>
      </c>
      <c r="AD2954">
        <f>E2954</f>
        <v>1</v>
      </c>
      <c r="AE2954">
        <f>_xlfn.IFNA(VLOOKUP(D2954,states!A$2:D$10,4,FALSE),0)</f>
        <v>2</v>
      </c>
      <c r="AF2954">
        <v>0.5</v>
      </c>
      <c r="AG2954">
        <f>IF(AE2954=0,AF2954,IF(AE2954=1,IF(F2954=0.5,0.5,IF(H2954=1,0.5,1.5)),IF(F2954=0.5,0.5,IF(H2954=1,2.5,1.5))))</f>
        <v>2.5</v>
      </c>
      <c r="AH2954" s="7">
        <f>IF(AC2954="XX",0,1/C2954^(1/5)*IF(E2954=0,100,1)/(E2954+1)^(1/4))</f>
        <v>1.9827669847367311</v>
      </c>
    </row>
    <row r="2955" spans="1:34">
      <c r="A2955">
        <v>3978</v>
      </c>
      <c r="B2955" s="1">
        <v>20626.817299999999</v>
      </c>
      <c r="C2955" s="6">
        <v>0.01</v>
      </c>
      <c r="D2955" t="s">
        <v>3</v>
      </c>
      <c r="E2955">
        <v>1</v>
      </c>
      <c r="F2955">
        <v>2.5</v>
      </c>
      <c r="G2955" t="s">
        <v>1</v>
      </c>
      <c r="H2955">
        <v>1</v>
      </c>
      <c r="I2955" t="s">
        <v>0</v>
      </c>
      <c r="J2955">
        <v>2</v>
      </c>
      <c r="K2955">
        <v>1.5</v>
      </c>
      <c r="L2955" t="s">
        <v>1</v>
      </c>
      <c r="M2955">
        <v>1</v>
      </c>
      <c r="N2955" t="s">
        <v>4034</v>
      </c>
      <c r="O2955">
        <v>1</v>
      </c>
      <c r="P2955" t="str">
        <f>D2955&amp;"-"&amp;F2955&amp;"-"&amp;G2955&amp;"-"&amp;E2955&amp;"-"&amp;H2955</f>
        <v>A2Delta-2.5-e-1-1</v>
      </c>
      <c r="Q2955" t="str">
        <f>I2955&amp;"-"&amp;K2955&amp;"-"&amp;L2955&amp;"-"&amp;J2955&amp;"-"&amp;M2955</f>
        <v>X2Pi-1.5-e-2-1</v>
      </c>
      <c r="R2955">
        <f>B2955+S2955</f>
        <v>25982.196635363998</v>
      </c>
      <c r="S2955">
        <f>_xlfn.IFNA(VLOOKUP(Q2955,'MARVEL-X'!A$2:I$1400,7,FALSE),VLOOKUP(Q2955,MARVEL!A$2:J$1522,10,FALSE))</f>
        <v>5355.3793353640003</v>
      </c>
      <c r="T2955">
        <f>IF(P2955=P2954,R2955+T2954,R2955)</f>
        <v>129911.01803392301</v>
      </c>
      <c r="U2955">
        <f>IF(P2955=P2954,1+U2954,1)</f>
        <v>5</v>
      </c>
      <c r="V2955" t="str">
        <f t="shared" si="46"/>
        <v/>
      </c>
      <c r="W2955" t="str">
        <f>IF(V2955="","",IF(ABS(V2955-R2955)&gt;W$1,ABS(V2955-R2955),""))</f>
        <v/>
      </c>
      <c r="X2955" t="str">
        <f>Y2955&amp;"-"&amp;Z2955&amp;"-"&amp;AC2955&amp;"-"&amp;AD2955&amp;"-"&amp;AG2955</f>
        <v>2.5-e-A-1-2.5</v>
      </c>
      <c r="Y2955">
        <f>F2955</f>
        <v>2.5</v>
      </c>
      <c r="Z2955" s="2" t="str">
        <f>G2955</f>
        <v>e</v>
      </c>
      <c r="AA2955">
        <f>_xlfn.IFNA(VLOOKUP(X2955,'duo-out'!A$2:Q$5000,5,FALSE),E2955+10*(H2955-1)+1+_xlfn.IFNA(VLOOKUP(D2955,states!A$2:C$10,3,FALSE),1))</f>
        <v>64</v>
      </c>
      <c r="AB2955" t="str">
        <f>IF(V2955="","",V2955)</f>
        <v/>
      </c>
      <c r="AC2955" s="2" t="str">
        <f>_xlfn.IFNA(VLOOKUP(D2955,states!A$2:C$10,2,FALSE),"XX")</f>
        <v>A</v>
      </c>
      <c r="AD2955">
        <f>E2955</f>
        <v>1</v>
      </c>
      <c r="AE2955">
        <f>_xlfn.IFNA(VLOOKUP(D2955,states!A$2:D$10,4,FALSE),0)</f>
        <v>2</v>
      </c>
      <c r="AF2955">
        <v>0.5</v>
      </c>
      <c r="AG2955">
        <f>IF(AE2955=0,AF2955,IF(AE2955=1,IF(F2955=0.5,0.5,IF(H2955=1,0.5,1.5)),IF(F2955=0.5,0.5,IF(H2955=1,2.5,1.5))))</f>
        <v>2.5</v>
      </c>
      <c r="AH2955" s="7">
        <f>IF(AC2955="XX",0,1/C2955^(1/5)*IF(E2955=0,100,1)/(E2955+1)^(1/4))</f>
        <v>2.1122362957808511</v>
      </c>
    </row>
    <row r="2956" spans="1:34">
      <c r="A2956">
        <v>3549</v>
      </c>
      <c r="B2956" s="1">
        <v>23101.818899999998</v>
      </c>
      <c r="C2956" s="6">
        <v>6.4279999999999997E-3</v>
      </c>
      <c r="D2956" t="s">
        <v>3</v>
      </c>
      <c r="E2956">
        <v>1</v>
      </c>
      <c r="F2956">
        <v>2.5</v>
      </c>
      <c r="G2956" t="s">
        <v>1</v>
      </c>
      <c r="H2956">
        <v>1</v>
      </c>
      <c r="I2956" t="s">
        <v>0</v>
      </c>
      <c r="J2956">
        <v>1</v>
      </c>
      <c r="K2956">
        <v>2.5</v>
      </c>
      <c r="L2956" t="s">
        <v>2</v>
      </c>
      <c r="M2956">
        <v>2</v>
      </c>
      <c r="N2956" t="s">
        <v>3605</v>
      </c>
      <c r="O2956">
        <v>1</v>
      </c>
      <c r="P2956" t="str">
        <f>D2956&amp;"-"&amp;F2956&amp;"-"&amp;G2956&amp;"-"&amp;E2956&amp;"-"&amp;H2956</f>
        <v>A2Delta-2.5-e-1-1</v>
      </c>
      <c r="Q2956" t="str">
        <f>I2956&amp;"-"&amp;K2956&amp;"-"&amp;L2956&amp;"-"&amp;J2956&amp;"-"&amp;M2956</f>
        <v>X2Pi-2.5-f-1-2</v>
      </c>
      <c r="R2956">
        <f>B2956+S2956</f>
        <v>25982.202889753</v>
      </c>
      <c r="S2956">
        <f>_xlfn.IFNA(VLOOKUP(Q2956,'MARVEL-X'!A$2:I$1400,7,FALSE),VLOOKUP(Q2956,MARVEL!A$2:J$1522,10,FALSE))</f>
        <v>2880.3839897530002</v>
      </c>
      <c r="T2956">
        <f>IF(P2956=P2955,R2956+T2955,R2956)</f>
        <v>155893.22092367601</v>
      </c>
      <c r="U2956">
        <f>IF(P2956=P2955,1+U2955,1)</f>
        <v>6</v>
      </c>
      <c r="V2956" t="str">
        <f t="shared" si="46"/>
        <v/>
      </c>
      <c r="W2956" t="str">
        <f>IF(V2956="","",IF(ABS(V2956-R2956)&gt;W$1,ABS(V2956-R2956),""))</f>
        <v/>
      </c>
      <c r="X2956" t="str">
        <f>Y2956&amp;"-"&amp;Z2956&amp;"-"&amp;AC2956&amp;"-"&amp;AD2956&amp;"-"&amp;AG2956</f>
        <v>2.5-e-A-1-2.5</v>
      </c>
      <c r="Y2956">
        <f>F2956</f>
        <v>2.5</v>
      </c>
      <c r="Z2956" s="2" t="str">
        <f>G2956</f>
        <v>e</v>
      </c>
      <c r="AA2956">
        <f>_xlfn.IFNA(VLOOKUP(X2956,'duo-out'!A$2:Q$5000,5,FALSE),E2956+10*(H2956-1)+1+_xlfn.IFNA(VLOOKUP(D2956,states!A$2:C$10,3,FALSE),1))</f>
        <v>64</v>
      </c>
      <c r="AB2956" t="str">
        <f>IF(V2956="","",V2956)</f>
        <v/>
      </c>
      <c r="AC2956" s="2" t="str">
        <f>_xlfn.IFNA(VLOOKUP(D2956,states!A$2:C$10,2,FALSE),"XX")</f>
        <v>A</v>
      </c>
      <c r="AD2956">
        <f>E2956</f>
        <v>1</v>
      </c>
      <c r="AE2956">
        <f>_xlfn.IFNA(VLOOKUP(D2956,states!A$2:D$10,4,FALSE),0)</f>
        <v>2</v>
      </c>
      <c r="AF2956">
        <v>0.5</v>
      </c>
      <c r="AG2956">
        <f>IF(AE2956=0,AF2956,IF(AE2956=1,IF(F2956=0.5,0.5,IF(H2956=1,0.5,1.5)),IF(F2956=0.5,0.5,IF(H2956=1,2.5,1.5))))</f>
        <v>2.5</v>
      </c>
      <c r="AH2956" s="7">
        <f>IF(AC2956="XX",0,1/C2956^(1/5)*IF(E2956=0,100,1)/(E2956+1)^(1/4))</f>
        <v>2.3074235853719323</v>
      </c>
    </row>
    <row r="2957" spans="1:34">
      <c r="A2957">
        <v>3542</v>
      </c>
      <c r="B2957" s="1">
        <v>23185.311600000001</v>
      </c>
      <c r="C2957" s="6">
        <v>5.7279999999999996E-3</v>
      </c>
      <c r="D2957" t="s">
        <v>3</v>
      </c>
      <c r="E2957">
        <v>1</v>
      </c>
      <c r="F2957">
        <v>2.5</v>
      </c>
      <c r="G2957" t="s">
        <v>1</v>
      </c>
      <c r="H2957">
        <v>1</v>
      </c>
      <c r="I2957" t="s">
        <v>0</v>
      </c>
      <c r="J2957">
        <v>1</v>
      </c>
      <c r="K2957">
        <v>1.5</v>
      </c>
      <c r="L2957" t="s">
        <v>1</v>
      </c>
      <c r="M2957">
        <v>2</v>
      </c>
      <c r="N2957" t="s">
        <v>3598</v>
      </c>
      <c r="O2957">
        <v>1</v>
      </c>
      <c r="P2957" t="str">
        <f>D2957&amp;"-"&amp;F2957&amp;"-"&amp;G2957&amp;"-"&amp;E2957&amp;"-"&amp;H2957</f>
        <v>A2Delta-2.5-e-1-1</v>
      </c>
      <c r="Q2957" t="str">
        <f>I2957&amp;"-"&amp;K2957&amp;"-"&amp;L2957&amp;"-"&amp;J2957&amp;"-"&amp;M2957</f>
        <v>X2Pi-1.5-e-1-2</v>
      </c>
      <c r="R2957">
        <f>B2957+S2957</f>
        <v>25982.197257868</v>
      </c>
      <c r="S2957">
        <f>_xlfn.IFNA(VLOOKUP(Q2957,'MARVEL-X'!A$2:I$1400,7,FALSE),VLOOKUP(Q2957,MARVEL!A$2:J$1522,10,FALSE))</f>
        <v>2796.8856578680002</v>
      </c>
      <c r="T2957">
        <f>IF(P2957=P2956,R2957+T2956,R2957)</f>
        <v>181875.418181544</v>
      </c>
      <c r="U2957">
        <f>IF(P2957=P2956,1+U2956,1)</f>
        <v>7</v>
      </c>
      <c r="V2957" t="str">
        <f t="shared" si="46"/>
        <v/>
      </c>
      <c r="W2957" t="str">
        <f>IF(V2957="","",IF(ABS(V2957-R2957)&gt;W$1,ABS(V2957-R2957),""))</f>
        <v/>
      </c>
      <c r="X2957" t="str">
        <f>Y2957&amp;"-"&amp;Z2957&amp;"-"&amp;AC2957&amp;"-"&amp;AD2957&amp;"-"&amp;AG2957</f>
        <v>2.5-e-A-1-2.5</v>
      </c>
      <c r="Y2957">
        <f>F2957</f>
        <v>2.5</v>
      </c>
      <c r="Z2957" s="2" t="str">
        <f>G2957</f>
        <v>e</v>
      </c>
      <c r="AA2957">
        <f>_xlfn.IFNA(VLOOKUP(X2957,'duo-out'!A$2:Q$5000,5,FALSE),E2957+10*(H2957-1)+1+_xlfn.IFNA(VLOOKUP(D2957,states!A$2:C$10,3,FALSE),1))</f>
        <v>64</v>
      </c>
      <c r="AB2957" t="str">
        <f>IF(V2957="","",V2957)</f>
        <v/>
      </c>
      <c r="AC2957" s="2" t="str">
        <f>_xlfn.IFNA(VLOOKUP(D2957,states!A$2:C$10,2,FALSE),"XX")</f>
        <v>A</v>
      </c>
      <c r="AD2957">
        <f>E2957</f>
        <v>1</v>
      </c>
      <c r="AE2957">
        <f>_xlfn.IFNA(VLOOKUP(D2957,states!A$2:D$10,4,FALSE),0)</f>
        <v>2</v>
      </c>
      <c r="AF2957">
        <v>0.5</v>
      </c>
      <c r="AG2957">
        <f>IF(AE2957=0,AF2957,IF(AE2957=1,IF(F2957=0.5,0.5,IF(H2957=1,0.5,1.5)),IF(F2957=0.5,0.5,IF(H2957=1,2.5,1.5))))</f>
        <v>2.5</v>
      </c>
      <c r="AH2957" s="7">
        <f>IF(AC2957="XX",0,1/C2957^(1/5)*IF(E2957=0,100,1)/(E2957+1)^(1/4))</f>
        <v>2.3612496101368543</v>
      </c>
    </row>
    <row r="2958" spans="1:34">
      <c r="A2958">
        <v>3519</v>
      </c>
      <c r="B2958" s="1">
        <v>23097.885399999999</v>
      </c>
      <c r="C2958" s="6">
        <v>8.3999999999999995E-3</v>
      </c>
      <c r="D2958" t="s">
        <v>3</v>
      </c>
      <c r="E2958">
        <v>1</v>
      </c>
      <c r="F2958">
        <v>2.5</v>
      </c>
      <c r="G2958" t="s">
        <v>1</v>
      </c>
      <c r="H2958">
        <v>1</v>
      </c>
      <c r="I2958" t="s">
        <v>0</v>
      </c>
      <c r="J2958">
        <v>1</v>
      </c>
      <c r="K2958">
        <v>3.5</v>
      </c>
      <c r="L2958" t="s">
        <v>1</v>
      </c>
      <c r="M2958">
        <v>1</v>
      </c>
      <c r="N2958" t="s">
        <v>3575</v>
      </c>
      <c r="O2958">
        <v>1</v>
      </c>
      <c r="P2958" t="str">
        <f>D2958&amp;"-"&amp;F2958&amp;"-"&amp;G2958&amp;"-"&amp;E2958&amp;"-"&amp;H2958</f>
        <v>A2Delta-2.5-e-1-1</v>
      </c>
      <c r="Q2958" t="str">
        <f>I2958&amp;"-"&amp;K2958&amp;"-"&amp;L2958&amp;"-"&amp;J2958&amp;"-"&amp;M2958</f>
        <v>X2Pi-3.5-e-1-1</v>
      </c>
      <c r="R2958">
        <f>B2958+S2958</f>
        <v>25982.194202628001</v>
      </c>
      <c r="S2958">
        <f>_xlfn.IFNA(VLOOKUP(Q2958,'MARVEL-X'!A$2:I$1400,7,FALSE),VLOOKUP(Q2958,MARVEL!A$2:J$1522,10,FALSE))</f>
        <v>2884.3088026280002</v>
      </c>
      <c r="T2958">
        <f>IF(P2958=P2957,R2958+T2957,R2958)</f>
        <v>207857.61238417198</v>
      </c>
      <c r="U2958">
        <f>IF(P2958=P2957,1+U2957,1)</f>
        <v>8</v>
      </c>
      <c r="V2958" t="str">
        <f t="shared" si="46"/>
        <v/>
      </c>
      <c r="W2958" t="str">
        <f>IF(V2958="","",IF(ABS(V2958-R2958)&gt;W$1,ABS(V2958-R2958),""))</f>
        <v/>
      </c>
      <c r="X2958" t="str">
        <f>Y2958&amp;"-"&amp;Z2958&amp;"-"&amp;AC2958&amp;"-"&amp;AD2958&amp;"-"&amp;AG2958</f>
        <v>2.5-e-A-1-2.5</v>
      </c>
      <c r="Y2958">
        <f>F2958</f>
        <v>2.5</v>
      </c>
      <c r="Z2958" s="2" t="str">
        <f>G2958</f>
        <v>e</v>
      </c>
      <c r="AA2958">
        <f>_xlfn.IFNA(VLOOKUP(X2958,'duo-out'!A$2:Q$5000,5,FALSE),E2958+10*(H2958-1)+1+_xlfn.IFNA(VLOOKUP(D2958,states!A$2:C$10,3,FALSE),1))</f>
        <v>64</v>
      </c>
      <c r="AB2958" t="str">
        <f>IF(V2958="","",V2958)</f>
        <v/>
      </c>
      <c r="AC2958" s="2" t="str">
        <f>_xlfn.IFNA(VLOOKUP(D2958,states!A$2:C$10,2,FALSE),"XX")</f>
        <v>A</v>
      </c>
      <c r="AD2958">
        <f>E2958</f>
        <v>1</v>
      </c>
      <c r="AE2958">
        <f>_xlfn.IFNA(VLOOKUP(D2958,states!A$2:D$10,4,FALSE),0)</f>
        <v>2</v>
      </c>
      <c r="AF2958">
        <v>0.5</v>
      </c>
      <c r="AG2958">
        <f>IF(AE2958=0,AF2958,IF(AE2958=1,IF(F2958=0.5,0.5,IF(H2958=1,0.5,1.5)),IF(F2958=0.5,0.5,IF(H2958=1,2.5,1.5))))</f>
        <v>2.5</v>
      </c>
      <c r="AH2958" s="7">
        <f>IF(AC2958="XX",0,1/C2958^(1/5)*IF(E2958=0,100,1)/(E2958+1)^(1/4))</f>
        <v>2.1871906661418152</v>
      </c>
    </row>
    <row r="2959" spans="1:34">
      <c r="A2959">
        <v>3504</v>
      </c>
      <c r="B2959" s="1">
        <v>23179.344799999999</v>
      </c>
      <c r="C2959" s="6">
        <v>0.01</v>
      </c>
      <c r="D2959" t="s">
        <v>3</v>
      </c>
      <c r="E2959">
        <v>1</v>
      </c>
      <c r="F2959">
        <v>2.5</v>
      </c>
      <c r="G2959" t="s">
        <v>1</v>
      </c>
      <c r="H2959">
        <v>1</v>
      </c>
      <c r="I2959" t="s">
        <v>0</v>
      </c>
      <c r="J2959">
        <v>1</v>
      </c>
      <c r="K2959">
        <v>2.5</v>
      </c>
      <c r="L2959" t="s">
        <v>2</v>
      </c>
      <c r="M2959">
        <v>1</v>
      </c>
      <c r="N2959" t="s">
        <v>3560</v>
      </c>
      <c r="O2959">
        <v>1</v>
      </c>
      <c r="P2959" t="str">
        <f>D2959&amp;"-"&amp;F2959&amp;"-"&amp;G2959&amp;"-"&amp;E2959&amp;"-"&amp;H2959</f>
        <v>A2Delta-2.5-e-1-1</v>
      </c>
      <c r="Q2959" t="str">
        <f>I2959&amp;"-"&amp;K2959&amp;"-"&amp;L2959&amp;"-"&amp;J2959&amp;"-"&amp;M2959</f>
        <v>X2Pi-2.5-f-1-1</v>
      </c>
      <c r="R2959">
        <f>B2959+S2959</f>
        <v>25982.202031615998</v>
      </c>
      <c r="S2959">
        <f>_xlfn.IFNA(VLOOKUP(Q2959,'MARVEL-X'!A$2:I$1400,7,FALSE),VLOOKUP(Q2959,MARVEL!A$2:J$1522,10,FALSE))</f>
        <v>2802.8572316159998</v>
      </c>
      <c r="T2959">
        <f>IF(P2959=P2958,R2959+T2958,R2959)</f>
        <v>233839.81441578799</v>
      </c>
      <c r="U2959">
        <f>IF(P2959=P2958,1+U2958,1)</f>
        <v>9</v>
      </c>
      <c r="V2959" t="str">
        <f t="shared" si="46"/>
        <v/>
      </c>
      <c r="W2959" t="str">
        <f>IF(V2959="","",IF(ABS(V2959-R2959)&gt;W$1,ABS(V2959-R2959),""))</f>
        <v/>
      </c>
      <c r="X2959" t="str">
        <f>Y2959&amp;"-"&amp;Z2959&amp;"-"&amp;AC2959&amp;"-"&amp;AD2959&amp;"-"&amp;AG2959</f>
        <v>2.5-e-A-1-2.5</v>
      </c>
      <c r="Y2959">
        <f>F2959</f>
        <v>2.5</v>
      </c>
      <c r="Z2959" s="2" t="str">
        <f>G2959</f>
        <v>e</v>
      </c>
      <c r="AA2959">
        <f>_xlfn.IFNA(VLOOKUP(X2959,'duo-out'!A$2:Q$5000,5,FALSE),E2959+10*(H2959-1)+1+_xlfn.IFNA(VLOOKUP(D2959,states!A$2:C$10,3,FALSE),1))</f>
        <v>64</v>
      </c>
      <c r="AB2959" t="str">
        <f>IF(V2959="","",V2959)</f>
        <v/>
      </c>
      <c r="AC2959" s="2" t="str">
        <f>_xlfn.IFNA(VLOOKUP(D2959,states!A$2:C$10,2,FALSE),"XX")</f>
        <v>A</v>
      </c>
      <c r="AD2959">
        <f>E2959</f>
        <v>1</v>
      </c>
      <c r="AE2959">
        <f>_xlfn.IFNA(VLOOKUP(D2959,states!A$2:D$10,4,FALSE),0)</f>
        <v>2</v>
      </c>
      <c r="AF2959">
        <v>0.5</v>
      </c>
      <c r="AG2959">
        <f>IF(AE2959=0,AF2959,IF(AE2959=1,IF(F2959=0.5,0.5,IF(H2959=1,0.5,1.5)),IF(F2959=0.5,0.5,IF(H2959=1,2.5,1.5))))</f>
        <v>2.5</v>
      </c>
      <c r="AH2959" s="7">
        <f>IF(AC2959="XX",0,1/C2959^(1/5)*IF(E2959=0,100,1)/(E2959+1)^(1/4))</f>
        <v>2.1122362957808511</v>
      </c>
    </row>
    <row r="2960" spans="1:34">
      <c r="A2960">
        <v>3456</v>
      </c>
      <c r="B2960" s="1">
        <v>23232.527999999998</v>
      </c>
      <c r="C2960" s="6">
        <v>0.01</v>
      </c>
      <c r="D2960" t="s">
        <v>3</v>
      </c>
      <c r="E2960">
        <v>1</v>
      </c>
      <c r="F2960">
        <v>2.5</v>
      </c>
      <c r="G2960" t="s">
        <v>1</v>
      </c>
      <c r="H2960">
        <v>1</v>
      </c>
      <c r="I2960" t="s">
        <v>0</v>
      </c>
      <c r="J2960">
        <v>1</v>
      </c>
      <c r="K2960">
        <v>1.5</v>
      </c>
      <c r="L2960" t="s">
        <v>1</v>
      </c>
      <c r="M2960">
        <v>1</v>
      </c>
      <c r="N2960" t="s">
        <v>3512</v>
      </c>
      <c r="O2960">
        <v>1</v>
      </c>
      <c r="P2960" t="str">
        <f>D2960&amp;"-"&amp;F2960&amp;"-"&amp;G2960&amp;"-"&amp;E2960&amp;"-"&amp;H2960</f>
        <v>A2Delta-2.5-e-1-1</v>
      </c>
      <c r="Q2960" t="str">
        <f>I2960&amp;"-"&amp;K2960&amp;"-"&amp;L2960&amp;"-"&amp;J2960&amp;"-"&amp;M2960</f>
        <v>X2Pi-1.5-e-1-1</v>
      </c>
      <c r="R2960">
        <f>B2960+S2960</f>
        <v>25982.200547305998</v>
      </c>
      <c r="S2960">
        <f>_xlfn.IFNA(VLOOKUP(Q2960,'MARVEL-X'!A$2:I$1400,7,FALSE),VLOOKUP(Q2960,MARVEL!A$2:J$1522,10,FALSE))</f>
        <v>2749.6725473060001</v>
      </c>
      <c r="T2960">
        <f>IF(P2960=P2959,R2960+T2959,R2960)</f>
        <v>259822.01496309397</v>
      </c>
      <c r="U2960">
        <f>IF(P2960=P2959,1+U2959,1)</f>
        <v>10</v>
      </c>
      <c r="V2960" t="str">
        <f t="shared" si="46"/>
        <v/>
      </c>
      <c r="W2960" t="str">
        <f>IF(V2960="","",IF(ABS(V2960-R2960)&gt;W$1,ABS(V2960-R2960),""))</f>
        <v/>
      </c>
      <c r="X2960" t="str">
        <f>Y2960&amp;"-"&amp;Z2960&amp;"-"&amp;AC2960&amp;"-"&amp;AD2960&amp;"-"&amp;AG2960</f>
        <v>2.5-e-A-1-2.5</v>
      </c>
      <c r="Y2960">
        <f>F2960</f>
        <v>2.5</v>
      </c>
      <c r="Z2960" s="2" t="str">
        <f>G2960</f>
        <v>e</v>
      </c>
      <c r="AA2960">
        <f>_xlfn.IFNA(VLOOKUP(X2960,'duo-out'!A$2:Q$5000,5,FALSE),E2960+10*(H2960-1)+1+_xlfn.IFNA(VLOOKUP(D2960,states!A$2:C$10,3,FALSE),1))</f>
        <v>64</v>
      </c>
      <c r="AB2960" t="str">
        <f>IF(V2960="","",V2960)</f>
        <v/>
      </c>
      <c r="AC2960" s="2" t="str">
        <f>_xlfn.IFNA(VLOOKUP(D2960,states!A$2:C$10,2,FALSE),"XX")</f>
        <v>A</v>
      </c>
      <c r="AD2960">
        <f>E2960</f>
        <v>1</v>
      </c>
      <c r="AE2960">
        <f>_xlfn.IFNA(VLOOKUP(D2960,states!A$2:D$10,4,FALSE),0)</f>
        <v>2</v>
      </c>
      <c r="AF2960">
        <v>0.5</v>
      </c>
      <c r="AG2960">
        <f>IF(AE2960=0,AF2960,IF(AE2960=1,IF(F2960=0.5,0.5,IF(H2960=1,0.5,1.5)),IF(F2960=0.5,0.5,IF(H2960=1,2.5,1.5))))</f>
        <v>2.5</v>
      </c>
      <c r="AH2960" s="7">
        <f>IF(AC2960="XX",0,1/C2960^(1/5)*IF(E2960=0,100,1)/(E2960+1)^(1/4))</f>
        <v>2.1122362957808511</v>
      </c>
    </row>
    <row r="2961" spans="1:34">
      <c r="A2961">
        <v>2893</v>
      </c>
      <c r="B2961" s="1">
        <v>23097.883099999999</v>
      </c>
      <c r="C2961" s="6">
        <v>9.7990000000000004E-3</v>
      </c>
      <c r="D2961" t="s">
        <v>3</v>
      </c>
      <c r="E2961">
        <v>1</v>
      </c>
      <c r="F2961">
        <v>2.5</v>
      </c>
      <c r="G2961" t="s">
        <v>1</v>
      </c>
      <c r="H2961">
        <v>1</v>
      </c>
      <c r="I2961" t="s">
        <v>0</v>
      </c>
      <c r="J2961">
        <v>1</v>
      </c>
      <c r="K2961">
        <v>3.5</v>
      </c>
      <c r="L2961" t="s">
        <v>1</v>
      </c>
      <c r="M2961">
        <v>1</v>
      </c>
      <c r="N2961" t="s">
        <v>2949</v>
      </c>
      <c r="O2961">
        <v>1</v>
      </c>
      <c r="P2961" t="str">
        <f>D2961&amp;"-"&amp;F2961&amp;"-"&amp;G2961&amp;"-"&amp;E2961&amp;"-"&amp;H2961</f>
        <v>A2Delta-2.5-e-1-1</v>
      </c>
      <c r="Q2961" t="str">
        <f>I2961&amp;"-"&amp;K2961&amp;"-"&amp;L2961&amp;"-"&amp;J2961&amp;"-"&amp;M2961</f>
        <v>X2Pi-3.5-e-1-1</v>
      </c>
      <c r="R2961">
        <f>B2961+S2961</f>
        <v>25982.191902628001</v>
      </c>
      <c r="S2961">
        <f>_xlfn.IFNA(VLOOKUP(Q2961,'MARVEL-X'!A$2:I$1400,7,FALSE),VLOOKUP(Q2961,MARVEL!A$2:J$1522,10,FALSE))</f>
        <v>2884.3088026280002</v>
      </c>
      <c r="T2961">
        <f>IF(P2961=P2960,R2961+T2960,R2961)</f>
        <v>285804.20686572196</v>
      </c>
      <c r="U2961">
        <f>IF(P2961=P2960,1+U2960,1)</f>
        <v>11</v>
      </c>
      <c r="V2961" t="str">
        <f t="shared" si="46"/>
        <v/>
      </c>
      <c r="W2961" t="str">
        <f>IF(V2961="","",IF(ABS(V2961-R2961)&gt;W$1,ABS(V2961-R2961),""))</f>
        <v/>
      </c>
      <c r="X2961" t="str">
        <f>Y2961&amp;"-"&amp;Z2961&amp;"-"&amp;AC2961&amp;"-"&amp;AD2961&amp;"-"&amp;AG2961</f>
        <v>2.5-e-A-1-2.5</v>
      </c>
      <c r="Y2961">
        <f>F2961</f>
        <v>2.5</v>
      </c>
      <c r="Z2961" s="2" t="str">
        <f>G2961</f>
        <v>e</v>
      </c>
      <c r="AA2961">
        <f>_xlfn.IFNA(VLOOKUP(X2961,'duo-out'!A$2:Q$5000,5,FALSE),E2961+10*(H2961-1)+1+_xlfn.IFNA(VLOOKUP(D2961,states!A$2:C$10,3,FALSE),1))</f>
        <v>64</v>
      </c>
      <c r="AB2961" t="str">
        <f>IF(V2961="","",V2961)</f>
        <v/>
      </c>
      <c r="AC2961" s="2" t="str">
        <f>_xlfn.IFNA(VLOOKUP(D2961,states!A$2:C$10,2,FALSE),"XX")</f>
        <v>A</v>
      </c>
      <c r="AD2961">
        <f>E2961</f>
        <v>1</v>
      </c>
      <c r="AE2961">
        <f>_xlfn.IFNA(VLOOKUP(D2961,states!A$2:D$10,4,FALSE),0)</f>
        <v>2</v>
      </c>
      <c r="AF2961">
        <v>0.5</v>
      </c>
      <c r="AG2961">
        <f>IF(AE2961=0,AF2961,IF(AE2961=1,IF(F2961=0.5,0.5,IF(H2961=1,0.5,1.5)),IF(F2961=0.5,0.5,IF(H2961=1,2.5,1.5))))</f>
        <v>2.5</v>
      </c>
      <c r="AH2961" s="7">
        <f>IF(AC2961="XX",0,1/C2961^(1/5)*IF(E2961=0,100,1)/(E2961+1)^(1/4))</f>
        <v>2.1208314235601984</v>
      </c>
    </row>
    <row r="2962" spans="1:34">
      <c r="A2962">
        <v>2871</v>
      </c>
      <c r="B2962" s="1">
        <v>23232.532999999999</v>
      </c>
      <c r="C2962" s="6">
        <v>8.8450000000000004E-3</v>
      </c>
      <c r="D2962" t="s">
        <v>3</v>
      </c>
      <c r="E2962">
        <v>1</v>
      </c>
      <c r="F2962">
        <v>2.5</v>
      </c>
      <c r="G2962" t="s">
        <v>1</v>
      </c>
      <c r="H2962">
        <v>1</v>
      </c>
      <c r="I2962" t="s">
        <v>0</v>
      </c>
      <c r="J2962">
        <v>1</v>
      </c>
      <c r="K2962">
        <v>1.5</v>
      </c>
      <c r="L2962" t="s">
        <v>1</v>
      </c>
      <c r="M2962">
        <v>1</v>
      </c>
      <c r="N2962" t="s">
        <v>2927</v>
      </c>
      <c r="O2962">
        <v>1</v>
      </c>
      <c r="P2962" t="str">
        <f>D2962&amp;"-"&amp;F2962&amp;"-"&amp;G2962&amp;"-"&amp;E2962&amp;"-"&amp;H2962</f>
        <v>A2Delta-2.5-e-1-1</v>
      </c>
      <c r="Q2962" t="str">
        <f>I2962&amp;"-"&amp;K2962&amp;"-"&amp;L2962&amp;"-"&amp;J2962&amp;"-"&amp;M2962</f>
        <v>X2Pi-1.5-e-1-1</v>
      </c>
      <c r="R2962">
        <f>B2962+S2962</f>
        <v>25982.205547305999</v>
      </c>
      <c r="S2962">
        <f>_xlfn.IFNA(VLOOKUP(Q2962,'MARVEL-X'!A$2:I$1400,7,FALSE),VLOOKUP(Q2962,MARVEL!A$2:J$1522,10,FALSE))</f>
        <v>2749.6725473060001</v>
      </c>
      <c r="T2962">
        <f>IF(P2962=P2961,R2962+T2961,R2962)</f>
        <v>311786.41241302795</v>
      </c>
      <c r="U2962">
        <f>IF(P2962=P2961,1+U2961,1)</f>
        <v>12</v>
      </c>
      <c r="V2962" t="str">
        <f t="shared" si="46"/>
        <v/>
      </c>
      <c r="W2962" t="str">
        <f>IF(V2962="","",IF(ABS(V2962-R2962)&gt;W$1,ABS(V2962-R2962),""))</f>
        <v/>
      </c>
      <c r="X2962" t="str">
        <f>Y2962&amp;"-"&amp;Z2962&amp;"-"&amp;AC2962&amp;"-"&amp;AD2962&amp;"-"&amp;AG2962</f>
        <v>2.5-e-A-1-2.5</v>
      </c>
      <c r="Y2962">
        <f>F2962</f>
        <v>2.5</v>
      </c>
      <c r="Z2962" s="2" t="str">
        <f>G2962</f>
        <v>e</v>
      </c>
      <c r="AA2962">
        <f>_xlfn.IFNA(VLOOKUP(X2962,'duo-out'!A$2:Q$5000,5,FALSE),E2962+10*(H2962-1)+1+_xlfn.IFNA(VLOOKUP(D2962,states!A$2:C$10,3,FALSE),1))</f>
        <v>64</v>
      </c>
      <c r="AB2962" t="str">
        <f>IF(V2962="","",V2962)</f>
        <v/>
      </c>
      <c r="AC2962" s="2" t="str">
        <f>_xlfn.IFNA(VLOOKUP(D2962,states!A$2:C$10,2,FALSE),"XX")</f>
        <v>A</v>
      </c>
      <c r="AD2962">
        <f>E2962</f>
        <v>1</v>
      </c>
      <c r="AE2962">
        <f>_xlfn.IFNA(VLOOKUP(D2962,states!A$2:D$10,4,FALSE),0)</f>
        <v>2</v>
      </c>
      <c r="AF2962">
        <v>0.5</v>
      </c>
      <c r="AG2962">
        <f>IF(AE2962=0,AF2962,IF(AE2962=1,IF(F2962=0.5,0.5,IF(H2962=1,0.5,1.5)),IF(F2962=0.5,0.5,IF(H2962=1,2.5,1.5))))</f>
        <v>2.5</v>
      </c>
      <c r="AH2962" s="7">
        <f>IF(AC2962="XX",0,1/C2962^(1/5)*IF(E2962=0,100,1)/(E2962+1)^(1/4))</f>
        <v>2.1647260012562892</v>
      </c>
    </row>
    <row r="2963" spans="1:34">
      <c r="A2963">
        <v>2859</v>
      </c>
      <c r="B2963" s="1">
        <v>23179.3259</v>
      </c>
      <c r="C2963" s="6">
        <v>1.7909999999999999E-2</v>
      </c>
      <c r="D2963" t="s">
        <v>3</v>
      </c>
      <c r="E2963">
        <v>1</v>
      </c>
      <c r="F2963">
        <v>2.5</v>
      </c>
      <c r="G2963" t="s">
        <v>1</v>
      </c>
      <c r="H2963">
        <v>1</v>
      </c>
      <c r="I2963" t="s">
        <v>0</v>
      </c>
      <c r="J2963">
        <v>1</v>
      </c>
      <c r="K2963">
        <v>2.5</v>
      </c>
      <c r="L2963" t="s">
        <v>2</v>
      </c>
      <c r="M2963">
        <v>1</v>
      </c>
      <c r="N2963" t="s">
        <v>2915</v>
      </c>
      <c r="O2963">
        <v>1</v>
      </c>
      <c r="P2963" t="str">
        <f>D2963&amp;"-"&amp;F2963&amp;"-"&amp;G2963&amp;"-"&amp;E2963&amp;"-"&amp;H2963</f>
        <v>A2Delta-2.5-e-1-1</v>
      </c>
      <c r="Q2963" t="str">
        <f>I2963&amp;"-"&amp;K2963&amp;"-"&amp;L2963&amp;"-"&amp;J2963&amp;"-"&amp;M2963</f>
        <v>X2Pi-2.5-f-1-1</v>
      </c>
      <c r="R2963">
        <f>B2963+S2963</f>
        <v>25982.183131615999</v>
      </c>
      <c r="S2963">
        <f>_xlfn.IFNA(VLOOKUP(Q2963,'MARVEL-X'!A$2:I$1400,7,FALSE),VLOOKUP(Q2963,MARVEL!A$2:J$1522,10,FALSE))</f>
        <v>2802.8572316159998</v>
      </c>
      <c r="T2963">
        <f>IF(P2963=P2962,R2963+T2962,R2963)</f>
        <v>337768.59554464393</v>
      </c>
      <c r="U2963">
        <f>IF(P2963=P2962,1+U2962,1)</f>
        <v>13</v>
      </c>
      <c r="V2963" t="str">
        <f t="shared" si="46"/>
        <v/>
      </c>
      <c r="W2963" t="str">
        <f>IF(V2963="","",IF(ABS(V2963-R2963)&gt;W$1,ABS(V2963-R2963),""))</f>
        <v/>
      </c>
      <c r="X2963" t="str">
        <f>Y2963&amp;"-"&amp;Z2963&amp;"-"&amp;AC2963&amp;"-"&amp;AD2963&amp;"-"&amp;AG2963</f>
        <v>2.5-e-A-1-2.5</v>
      </c>
      <c r="Y2963">
        <f>F2963</f>
        <v>2.5</v>
      </c>
      <c r="Z2963" s="2" t="str">
        <f>G2963</f>
        <v>e</v>
      </c>
      <c r="AA2963">
        <f>_xlfn.IFNA(VLOOKUP(X2963,'duo-out'!A$2:Q$5000,5,FALSE),E2963+10*(H2963-1)+1+_xlfn.IFNA(VLOOKUP(D2963,states!A$2:C$10,3,FALSE),1))</f>
        <v>64</v>
      </c>
      <c r="AB2963" t="str">
        <f>IF(V2963="","",V2963)</f>
        <v/>
      </c>
      <c r="AC2963" s="2" t="str">
        <f>_xlfn.IFNA(VLOOKUP(D2963,states!A$2:C$10,2,FALSE),"XX")</f>
        <v>A</v>
      </c>
      <c r="AD2963">
        <f>E2963</f>
        <v>1</v>
      </c>
      <c r="AE2963">
        <f>_xlfn.IFNA(VLOOKUP(D2963,states!A$2:D$10,4,FALSE),0)</f>
        <v>2</v>
      </c>
      <c r="AF2963">
        <v>0.5</v>
      </c>
      <c r="AG2963">
        <f>IF(AE2963=0,AF2963,IF(AE2963=1,IF(F2963=0.5,0.5,IF(H2963=1,0.5,1.5)),IF(F2963=0.5,0.5,IF(H2963=1,2.5,1.5))))</f>
        <v>2.5</v>
      </c>
      <c r="AH2963" s="7">
        <f>IF(AC2963="XX",0,1/C2963^(1/5)*IF(E2963=0,100,1)/(E2963+1)^(1/4))</f>
        <v>1.8798508102479941</v>
      </c>
    </row>
    <row r="2964" spans="1:34">
      <c r="A2964">
        <v>5564</v>
      </c>
      <c r="B2964" s="1">
        <v>23102.275000000001</v>
      </c>
      <c r="C2964" s="6">
        <v>0.05</v>
      </c>
      <c r="D2964" t="s">
        <v>3</v>
      </c>
      <c r="E2964">
        <v>1</v>
      </c>
      <c r="F2964">
        <v>2.5</v>
      </c>
      <c r="G2964" t="s">
        <v>1</v>
      </c>
      <c r="H2964">
        <v>1</v>
      </c>
      <c r="I2964" t="s">
        <v>0</v>
      </c>
      <c r="J2964">
        <v>1</v>
      </c>
      <c r="K2964">
        <v>2.5</v>
      </c>
      <c r="L2964" t="s">
        <v>1</v>
      </c>
      <c r="M2964">
        <v>2</v>
      </c>
      <c r="N2964" t="s">
        <v>5620</v>
      </c>
      <c r="O2964">
        <v>1</v>
      </c>
      <c r="P2964" t="str">
        <f>D2964&amp;"-"&amp;F2964&amp;"-"&amp;G2964&amp;"-"&amp;E2964&amp;"-"&amp;H2964</f>
        <v>A2Delta-2.5-e-1-1</v>
      </c>
      <c r="Q2964" t="str">
        <f>I2964&amp;"-"&amp;K2964&amp;"-"&amp;L2964&amp;"-"&amp;J2964&amp;"-"&amp;M2964</f>
        <v>X2Pi-2.5-e-1-2</v>
      </c>
      <c r="R2964">
        <f>B2964+S2964</f>
        <v>25982.187117621001</v>
      </c>
      <c r="S2964">
        <f>_xlfn.IFNA(VLOOKUP(Q2964,'MARVEL-X'!A$2:I$1400,7,FALSE),VLOOKUP(Q2964,MARVEL!A$2:J$1522,10,FALSE))</f>
        <v>2879.9121176210001</v>
      </c>
      <c r="T2964">
        <f>IF(P2964=P2963,R2964+T2963,R2964)</f>
        <v>363750.78266226494</v>
      </c>
      <c r="U2964">
        <f>IF(P2964=P2963,1+U2963,1)</f>
        <v>14</v>
      </c>
      <c r="V2964" t="str">
        <f t="shared" si="46"/>
        <v/>
      </c>
      <c r="W2964" t="str">
        <f>IF(V2964="","",IF(ABS(V2964-R2964)&gt;W$1,ABS(V2964-R2964),""))</f>
        <v/>
      </c>
      <c r="X2964" t="str">
        <f>Y2964&amp;"-"&amp;Z2964&amp;"-"&amp;AC2964&amp;"-"&amp;AD2964&amp;"-"&amp;AG2964</f>
        <v>2.5-e-A-1-2.5</v>
      </c>
      <c r="Y2964">
        <f>F2964</f>
        <v>2.5</v>
      </c>
      <c r="Z2964" s="2" t="str">
        <f>G2964</f>
        <v>e</v>
      </c>
      <c r="AA2964">
        <f>_xlfn.IFNA(VLOOKUP(X2964,'duo-out'!A$2:Q$5000,5,FALSE),E2964+10*(H2964-1)+1+_xlfn.IFNA(VLOOKUP(D2964,states!A$2:C$10,3,FALSE),1))</f>
        <v>64</v>
      </c>
      <c r="AB2964" t="str">
        <f>IF(V2964="","",V2964)</f>
        <v/>
      </c>
      <c r="AC2964" s="2" t="str">
        <f>_xlfn.IFNA(VLOOKUP(D2964,states!A$2:C$10,2,FALSE),"XX")</f>
        <v>A</v>
      </c>
      <c r="AD2964">
        <f>E2964</f>
        <v>1</v>
      </c>
      <c r="AE2964">
        <f>_xlfn.IFNA(VLOOKUP(D2964,states!A$2:D$10,4,FALSE),0)</f>
        <v>2</v>
      </c>
      <c r="AF2964">
        <v>0.5</v>
      </c>
      <c r="AG2964">
        <f>IF(AE2964=0,AF2964,IF(AE2964=1,IF(F2964=0.5,0.5,IF(H2964=1,0.5,1.5)),IF(F2964=0.5,0.5,IF(H2964=1,2.5,1.5))))</f>
        <v>2.5</v>
      </c>
      <c r="AH2964" s="7">
        <f>IF(AC2964="XX",0,1/C2964^(1/5)*IF(E2964=0,100,1)/(E2964+1)^(1/4))</f>
        <v>1.5309059120638666</v>
      </c>
    </row>
    <row r="2965" spans="1:34">
      <c r="A2965">
        <v>5556</v>
      </c>
      <c r="B2965" s="1">
        <v>23185.343000000001</v>
      </c>
      <c r="C2965" s="6">
        <v>0.05</v>
      </c>
      <c r="D2965" t="s">
        <v>3</v>
      </c>
      <c r="E2965">
        <v>1</v>
      </c>
      <c r="F2965">
        <v>2.5</v>
      </c>
      <c r="G2965" t="s">
        <v>1</v>
      </c>
      <c r="H2965">
        <v>1</v>
      </c>
      <c r="I2965" t="s">
        <v>0</v>
      </c>
      <c r="J2965">
        <v>1</v>
      </c>
      <c r="K2965">
        <v>1.5</v>
      </c>
      <c r="L2965" t="s">
        <v>1</v>
      </c>
      <c r="M2965">
        <v>2</v>
      </c>
      <c r="N2965" t="s">
        <v>5612</v>
      </c>
      <c r="O2965">
        <v>1</v>
      </c>
      <c r="P2965" t="str">
        <f>D2965&amp;"-"&amp;F2965&amp;"-"&amp;G2965&amp;"-"&amp;E2965&amp;"-"&amp;H2965</f>
        <v>A2Delta-2.5-e-1-1</v>
      </c>
      <c r="Q2965" t="str">
        <f>I2965&amp;"-"&amp;K2965&amp;"-"&amp;L2965&amp;"-"&amp;J2965&amp;"-"&amp;M2965</f>
        <v>X2Pi-1.5-e-1-2</v>
      </c>
      <c r="R2965">
        <f>B2965+S2965</f>
        <v>25982.228657868</v>
      </c>
      <c r="S2965">
        <f>_xlfn.IFNA(VLOOKUP(Q2965,'MARVEL-X'!A$2:I$1400,7,FALSE),VLOOKUP(Q2965,MARVEL!A$2:J$1522,10,FALSE))</f>
        <v>2796.8856578680002</v>
      </c>
      <c r="T2965">
        <f>IF(P2965=P2964,R2965+T2964,R2965)</f>
        <v>389733.01132013294</v>
      </c>
      <c r="U2965">
        <f>IF(P2965=P2964,1+U2964,1)</f>
        <v>15</v>
      </c>
      <c r="V2965" t="str">
        <f t="shared" si="46"/>
        <v/>
      </c>
      <c r="W2965" t="str">
        <f>IF(V2965="","",IF(ABS(V2965-R2965)&gt;W$1,ABS(V2965-R2965),""))</f>
        <v/>
      </c>
      <c r="X2965" t="str">
        <f>Y2965&amp;"-"&amp;Z2965&amp;"-"&amp;AC2965&amp;"-"&amp;AD2965&amp;"-"&amp;AG2965</f>
        <v>2.5-e-A-1-2.5</v>
      </c>
      <c r="Y2965">
        <f>F2965</f>
        <v>2.5</v>
      </c>
      <c r="Z2965" s="2" t="str">
        <f>G2965</f>
        <v>e</v>
      </c>
      <c r="AA2965">
        <f>_xlfn.IFNA(VLOOKUP(X2965,'duo-out'!A$2:Q$5000,5,FALSE),E2965+10*(H2965-1)+1+_xlfn.IFNA(VLOOKUP(D2965,states!A$2:C$10,3,FALSE),1))</f>
        <v>64</v>
      </c>
      <c r="AB2965" t="str">
        <f>IF(V2965="","",V2965)</f>
        <v/>
      </c>
      <c r="AC2965" s="2" t="str">
        <f>_xlfn.IFNA(VLOOKUP(D2965,states!A$2:C$10,2,FALSE),"XX")</f>
        <v>A</v>
      </c>
      <c r="AD2965">
        <f>E2965</f>
        <v>1</v>
      </c>
      <c r="AE2965">
        <f>_xlfn.IFNA(VLOOKUP(D2965,states!A$2:D$10,4,FALSE),0)</f>
        <v>2</v>
      </c>
      <c r="AF2965">
        <v>0.5</v>
      </c>
      <c r="AG2965">
        <f>IF(AE2965=0,AF2965,IF(AE2965=1,IF(F2965=0.5,0.5,IF(H2965=1,0.5,1.5)),IF(F2965=0.5,0.5,IF(H2965=1,2.5,1.5))))</f>
        <v>2.5</v>
      </c>
      <c r="AH2965" s="7">
        <f>IF(AC2965="XX",0,1/C2965^(1/5)*IF(E2965=0,100,1)/(E2965+1)^(1/4))</f>
        <v>1.5309059120638666</v>
      </c>
    </row>
    <row r="2966" spans="1:34">
      <c r="A2966">
        <v>5550</v>
      </c>
      <c r="B2966" s="1">
        <v>23097.866999999998</v>
      </c>
      <c r="C2966" s="6">
        <v>0.05</v>
      </c>
      <c r="D2966" t="s">
        <v>3</v>
      </c>
      <c r="E2966">
        <v>1</v>
      </c>
      <c r="F2966">
        <v>2.5</v>
      </c>
      <c r="G2966" t="s">
        <v>1</v>
      </c>
      <c r="H2966">
        <v>1</v>
      </c>
      <c r="I2966" t="s">
        <v>0</v>
      </c>
      <c r="J2966">
        <v>1</v>
      </c>
      <c r="K2966">
        <v>3.5</v>
      </c>
      <c r="L2966" t="s">
        <v>1</v>
      </c>
      <c r="M2966">
        <v>1</v>
      </c>
      <c r="N2966" t="s">
        <v>5606</v>
      </c>
      <c r="O2966">
        <v>1</v>
      </c>
      <c r="P2966" t="str">
        <f>D2966&amp;"-"&amp;F2966&amp;"-"&amp;G2966&amp;"-"&amp;E2966&amp;"-"&amp;H2966</f>
        <v>A2Delta-2.5-e-1-1</v>
      </c>
      <c r="Q2966" t="str">
        <f>I2966&amp;"-"&amp;K2966&amp;"-"&amp;L2966&amp;"-"&amp;J2966&amp;"-"&amp;M2966</f>
        <v>X2Pi-3.5-e-1-1</v>
      </c>
      <c r="R2966">
        <f>B2966+S2966</f>
        <v>25982.175802628</v>
      </c>
      <c r="S2966">
        <f>_xlfn.IFNA(VLOOKUP(Q2966,'MARVEL-X'!A$2:I$1400,7,FALSE),VLOOKUP(Q2966,MARVEL!A$2:J$1522,10,FALSE))</f>
        <v>2884.3088026280002</v>
      </c>
      <c r="T2966">
        <f>IF(P2966=P2965,R2966+T2965,R2966)</f>
        <v>415715.18712276092</v>
      </c>
      <c r="U2966">
        <f>IF(P2966=P2965,1+U2965,1)</f>
        <v>16</v>
      </c>
      <c r="V2966" t="str">
        <f t="shared" si="46"/>
        <v/>
      </c>
      <c r="W2966" t="str">
        <f>IF(V2966="","",IF(ABS(V2966-R2966)&gt;W$1,ABS(V2966-R2966),""))</f>
        <v/>
      </c>
      <c r="X2966" t="str">
        <f>Y2966&amp;"-"&amp;Z2966&amp;"-"&amp;AC2966&amp;"-"&amp;AD2966&amp;"-"&amp;AG2966</f>
        <v>2.5-e-A-1-2.5</v>
      </c>
      <c r="Y2966">
        <f>F2966</f>
        <v>2.5</v>
      </c>
      <c r="Z2966" s="2" t="str">
        <f>G2966</f>
        <v>e</v>
      </c>
      <c r="AA2966">
        <f>_xlfn.IFNA(VLOOKUP(X2966,'duo-out'!A$2:Q$5000,5,FALSE),E2966+10*(H2966-1)+1+_xlfn.IFNA(VLOOKUP(D2966,states!A$2:C$10,3,FALSE),1))</f>
        <v>64</v>
      </c>
      <c r="AB2966" t="str">
        <f>IF(V2966="","",V2966)</f>
        <v/>
      </c>
      <c r="AC2966" s="2" t="str">
        <f>_xlfn.IFNA(VLOOKUP(D2966,states!A$2:C$10,2,FALSE),"XX")</f>
        <v>A</v>
      </c>
      <c r="AD2966">
        <f>E2966</f>
        <v>1</v>
      </c>
      <c r="AE2966">
        <f>_xlfn.IFNA(VLOOKUP(D2966,states!A$2:D$10,4,FALSE),0)</f>
        <v>2</v>
      </c>
      <c r="AF2966">
        <v>0.5</v>
      </c>
      <c r="AG2966">
        <f>IF(AE2966=0,AF2966,IF(AE2966=1,IF(F2966=0.5,0.5,IF(H2966=1,0.5,1.5)),IF(F2966=0.5,0.5,IF(H2966=1,2.5,1.5))))</f>
        <v>2.5</v>
      </c>
      <c r="AH2966" s="7">
        <f>IF(AC2966="XX",0,1/C2966^(1/5)*IF(E2966=0,100,1)/(E2966+1)^(1/4))</f>
        <v>1.5309059120638666</v>
      </c>
    </row>
    <row r="2967" spans="1:34">
      <c r="A2967">
        <v>5532</v>
      </c>
      <c r="B2967" s="1">
        <v>23179.285</v>
      </c>
      <c r="C2967" s="6">
        <v>6.9540000000000005E-2</v>
      </c>
      <c r="D2967" t="s">
        <v>3</v>
      </c>
      <c r="E2967">
        <v>1</v>
      </c>
      <c r="F2967">
        <v>2.5</v>
      </c>
      <c r="G2967" t="s">
        <v>1</v>
      </c>
      <c r="H2967">
        <v>1</v>
      </c>
      <c r="I2967" t="s">
        <v>0</v>
      </c>
      <c r="J2967">
        <v>1</v>
      </c>
      <c r="K2967">
        <v>2.5</v>
      </c>
      <c r="L2967" t="s">
        <v>2</v>
      </c>
      <c r="M2967">
        <v>1</v>
      </c>
      <c r="N2967" t="s">
        <v>5588</v>
      </c>
      <c r="O2967">
        <v>1</v>
      </c>
      <c r="P2967" t="str">
        <f>D2967&amp;"-"&amp;F2967&amp;"-"&amp;G2967&amp;"-"&amp;E2967&amp;"-"&amp;H2967</f>
        <v>A2Delta-2.5-e-1-1</v>
      </c>
      <c r="Q2967" t="str">
        <f>I2967&amp;"-"&amp;K2967&amp;"-"&amp;L2967&amp;"-"&amp;J2967&amp;"-"&amp;M2967</f>
        <v>X2Pi-2.5-f-1-1</v>
      </c>
      <c r="R2967">
        <f>B2967+S2967</f>
        <v>25982.142231615999</v>
      </c>
      <c r="S2967">
        <f>_xlfn.IFNA(VLOOKUP(Q2967,'MARVEL-X'!A$2:I$1400,7,FALSE),VLOOKUP(Q2967,MARVEL!A$2:J$1522,10,FALSE))</f>
        <v>2802.8572316159998</v>
      </c>
      <c r="T2967">
        <f>IF(P2967=P2966,R2967+T2966,R2967)</f>
        <v>441697.32935437694</v>
      </c>
      <c r="U2967">
        <f>IF(P2967=P2966,1+U2966,1)</f>
        <v>17</v>
      </c>
      <c r="V2967" t="str">
        <f t="shared" si="46"/>
        <v/>
      </c>
      <c r="W2967" t="str">
        <f>IF(V2967="","",IF(ABS(V2967-R2967)&gt;W$1,ABS(V2967-R2967),""))</f>
        <v/>
      </c>
      <c r="X2967" t="str">
        <f>Y2967&amp;"-"&amp;Z2967&amp;"-"&amp;AC2967&amp;"-"&amp;AD2967&amp;"-"&amp;AG2967</f>
        <v>2.5-e-A-1-2.5</v>
      </c>
      <c r="Y2967">
        <f>F2967</f>
        <v>2.5</v>
      </c>
      <c r="Z2967" s="2" t="str">
        <f>G2967</f>
        <v>e</v>
      </c>
      <c r="AA2967">
        <f>_xlfn.IFNA(VLOOKUP(X2967,'duo-out'!A$2:Q$5000,5,FALSE),E2967+10*(H2967-1)+1+_xlfn.IFNA(VLOOKUP(D2967,states!A$2:C$10,3,FALSE),1))</f>
        <v>64</v>
      </c>
      <c r="AB2967" t="str">
        <f>IF(V2967="","",V2967)</f>
        <v/>
      </c>
      <c r="AC2967" s="2" t="str">
        <f>_xlfn.IFNA(VLOOKUP(D2967,states!A$2:C$10,2,FALSE),"XX")</f>
        <v>A</v>
      </c>
      <c r="AD2967">
        <f>E2967</f>
        <v>1</v>
      </c>
      <c r="AE2967">
        <f>_xlfn.IFNA(VLOOKUP(D2967,states!A$2:D$10,4,FALSE),0)</f>
        <v>2</v>
      </c>
      <c r="AF2967">
        <v>0.5</v>
      </c>
      <c r="AG2967">
        <f>IF(AE2967=0,AF2967,IF(AE2967=1,IF(F2967=0.5,0.5,IF(H2967=1,0.5,1.5)),IF(F2967=0.5,0.5,IF(H2967=1,2.5,1.5))))</f>
        <v>2.5</v>
      </c>
      <c r="AH2967" s="7">
        <f>IF(AC2967="XX",0,1/C2967^(1/5)*IF(E2967=0,100,1)/(E2967+1)^(1/4))</f>
        <v>1.4331629220074062</v>
      </c>
    </row>
    <row r="2968" spans="1:34">
      <c r="A2968">
        <v>5483</v>
      </c>
      <c r="B2968" s="1">
        <v>23232.553</v>
      </c>
      <c r="C2968" s="6">
        <v>0.05</v>
      </c>
      <c r="D2968" t="s">
        <v>3</v>
      </c>
      <c r="E2968">
        <v>1</v>
      </c>
      <c r="F2968">
        <v>2.5</v>
      </c>
      <c r="G2968" t="s">
        <v>1</v>
      </c>
      <c r="H2968">
        <v>1</v>
      </c>
      <c r="I2968" t="s">
        <v>0</v>
      </c>
      <c r="J2968">
        <v>1</v>
      </c>
      <c r="K2968">
        <v>1.5</v>
      </c>
      <c r="L2968" t="s">
        <v>1</v>
      </c>
      <c r="M2968">
        <v>1</v>
      </c>
      <c r="N2968" t="s">
        <v>5539</v>
      </c>
      <c r="O2968">
        <v>1</v>
      </c>
      <c r="P2968" t="str">
        <f>D2968&amp;"-"&amp;F2968&amp;"-"&amp;G2968&amp;"-"&amp;E2968&amp;"-"&amp;H2968</f>
        <v>A2Delta-2.5-e-1-1</v>
      </c>
      <c r="Q2968" t="str">
        <f>I2968&amp;"-"&amp;K2968&amp;"-"&amp;L2968&amp;"-"&amp;J2968&amp;"-"&amp;M2968</f>
        <v>X2Pi-1.5-e-1-1</v>
      </c>
      <c r="R2968">
        <f>B2968+S2968</f>
        <v>25982.225547305999</v>
      </c>
      <c r="S2968">
        <f>_xlfn.IFNA(VLOOKUP(Q2968,'MARVEL-X'!A$2:I$1400,7,FALSE),VLOOKUP(Q2968,MARVEL!A$2:J$1522,10,FALSE))</f>
        <v>2749.6725473060001</v>
      </c>
      <c r="T2968">
        <f>IF(P2968=P2967,R2968+T2967,R2968)</f>
        <v>467679.55490168295</v>
      </c>
      <c r="U2968">
        <f>IF(P2968=P2967,1+U2967,1)</f>
        <v>18</v>
      </c>
      <c r="V2968" t="str">
        <f t="shared" si="46"/>
        <v/>
      </c>
      <c r="W2968" t="str">
        <f>IF(V2968="","",IF(ABS(V2968-R2968)&gt;W$1,ABS(V2968-R2968),""))</f>
        <v/>
      </c>
      <c r="X2968" t="str">
        <f>Y2968&amp;"-"&amp;Z2968&amp;"-"&amp;AC2968&amp;"-"&amp;AD2968&amp;"-"&amp;AG2968</f>
        <v>2.5-e-A-1-2.5</v>
      </c>
      <c r="Y2968">
        <f>F2968</f>
        <v>2.5</v>
      </c>
      <c r="Z2968" s="2" t="str">
        <f>G2968</f>
        <v>e</v>
      </c>
      <c r="AA2968">
        <f>_xlfn.IFNA(VLOOKUP(X2968,'duo-out'!A$2:Q$5000,5,FALSE),E2968+10*(H2968-1)+1+_xlfn.IFNA(VLOOKUP(D2968,states!A$2:C$10,3,FALSE),1))</f>
        <v>64</v>
      </c>
      <c r="AB2968" t="str">
        <f>IF(V2968="","",V2968)</f>
        <v/>
      </c>
      <c r="AC2968" s="2" t="str">
        <f>_xlfn.IFNA(VLOOKUP(D2968,states!A$2:C$10,2,FALSE),"XX")</f>
        <v>A</v>
      </c>
      <c r="AD2968">
        <f>E2968</f>
        <v>1</v>
      </c>
      <c r="AE2968">
        <f>_xlfn.IFNA(VLOOKUP(D2968,states!A$2:D$10,4,FALSE),0)</f>
        <v>2</v>
      </c>
      <c r="AF2968">
        <v>0.5</v>
      </c>
      <c r="AG2968">
        <f>IF(AE2968=0,AF2968,IF(AE2968=1,IF(F2968=0.5,0.5,IF(H2968=1,0.5,1.5)),IF(F2968=0.5,0.5,IF(H2968=1,2.5,1.5))))</f>
        <v>2.5</v>
      </c>
      <c r="AH2968" s="7">
        <f>IF(AC2968="XX",0,1/C2968^(1/5)*IF(E2968=0,100,1)/(E2968+1)^(1/4))</f>
        <v>1.5309059120638666</v>
      </c>
    </row>
    <row r="2969" spans="1:34">
      <c r="A2969">
        <v>993</v>
      </c>
      <c r="B2969" s="1">
        <v>23097.89</v>
      </c>
      <c r="C2969" s="6">
        <v>0.05</v>
      </c>
      <c r="D2969" t="s">
        <v>3</v>
      </c>
      <c r="E2969">
        <v>1</v>
      </c>
      <c r="F2969">
        <v>2.5</v>
      </c>
      <c r="G2969" t="s">
        <v>1</v>
      </c>
      <c r="H2969">
        <v>1</v>
      </c>
      <c r="I2969" t="s">
        <v>0</v>
      </c>
      <c r="J2969">
        <v>1</v>
      </c>
      <c r="K2969">
        <v>3.5</v>
      </c>
      <c r="L2969" t="s">
        <v>1</v>
      </c>
      <c r="M2969">
        <v>1</v>
      </c>
      <c r="N2969" t="s">
        <v>1049</v>
      </c>
      <c r="O2969">
        <v>1</v>
      </c>
      <c r="P2969" t="str">
        <f>D2969&amp;"-"&amp;F2969&amp;"-"&amp;G2969&amp;"-"&amp;E2969&amp;"-"&amp;H2969</f>
        <v>A2Delta-2.5-e-1-1</v>
      </c>
      <c r="Q2969" t="str">
        <f>I2969&amp;"-"&amp;K2969&amp;"-"&amp;L2969&amp;"-"&amp;J2969&amp;"-"&amp;M2969</f>
        <v>X2Pi-3.5-e-1-1</v>
      </c>
      <c r="R2969">
        <f>B2969+S2969</f>
        <v>25982.198802628001</v>
      </c>
      <c r="S2969">
        <f>_xlfn.IFNA(VLOOKUP(Q2969,'MARVEL-X'!A$2:I$1400,7,FALSE),VLOOKUP(Q2969,MARVEL!A$2:J$1522,10,FALSE))</f>
        <v>2884.3088026280002</v>
      </c>
      <c r="T2969">
        <f>IF(P2969=P2968,R2969+T2968,R2969)</f>
        <v>493661.75370431098</v>
      </c>
      <c r="U2969">
        <f>IF(P2969=P2968,1+U2968,1)</f>
        <v>19</v>
      </c>
      <c r="V2969" t="str">
        <f t="shared" si="46"/>
        <v/>
      </c>
      <c r="W2969" t="str">
        <f>IF(V2969="","",IF(ABS(V2969-R2969)&gt;W$1,ABS(V2969-R2969),""))</f>
        <v/>
      </c>
      <c r="X2969" t="str">
        <f>Y2969&amp;"-"&amp;Z2969&amp;"-"&amp;AC2969&amp;"-"&amp;AD2969&amp;"-"&amp;AG2969</f>
        <v>2.5-e-A-1-2.5</v>
      </c>
      <c r="Y2969">
        <f>F2969</f>
        <v>2.5</v>
      </c>
      <c r="Z2969" s="2" t="str">
        <f>G2969</f>
        <v>e</v>
      </c>
      <c r="AA2969">
        <f>_xlfn.IFNA(VLOOKUP(X2969,'duo-out'!A$2:Q$5000,5,FALSE),E2969+10*(H2969-1)+1+_xlfn.IFNA(VLOOKUP(D2969,states!A$2:C$10,3,FALSE),1))</f>
        <v>64</v>
      </c>
      <c r="AB2969" t="str">
        <f>IF(V2969="","",V2969)</f>
        <v/>
      </c>
      <c r="AC2969" s="2" t="str">
        <f>_xlfn.IFNA(VLOOKUP(D2969,states!A$2:C$10,2,FALSE),"XX")</f>
        <v>A</v>
      </c>
      <c r="AD2969">
        <f>E2969</f>
        <v>1</v>
      </c>
      <c r="AE2969">
        <f>_xlfn.IFNA(VLOOKUP(D2969,states!A$2:D$10,4,FALSE),0)</f>
        <v>2</v>
      </c>
      <c r="AF2969">
        <v>0.5</v>
      </c>
      <c r="AG2969">
        <f>IF(AE2969=0,AF2969,IF(AE2969=1,IF(F2969=0.5,0.5,IF(H2969=1,0.5,1.5)),IF(F2969=0.5,0.5,IF(H2969=1,2.5,1.5))))</f>
        <v>2.5</v>
      </c>
      <c r="AH2969" s="7">
        <f>IF(AC2969="XX",0,1/C2969^(1/5)*IF(E2969=0,100,1)/(E2969+1)^(1/4))</f>
        <v>1.5309059120638666</v>
      </c>
    </row>
    <row r="2970" spans="1:34">
      <c r="A2970">
        <v>975</v>
      </c>
      <c r="B2970" s="1">
        <v>23179.05</v>
      </c>
      <c r="C2970" s="6">
        <v>0.32090000000000002</v>
      </c>
      <c r="D2970" t="s">
        <v>3</v>
      </c>
      <c r="E2970">
        <v>1</v>
      </c>
      <c r="F2970">
        <v>2.5</v>
      </c>
      <c r="G2970" t="s">
        <v>1</v>
      </c>
      <c r="H2970">
        <v>1</v>
      </c>
      <c r="I2970" t="s">
        <v>0</v>
      </c>
      <c r="J2970">
        <v>1</v>
      </c>
      <c r="K2970">
        <v>2.5</v>
      </c>
      <c r="L2970" t="s">
        <v>2</v>
      </c>
      <c r="M2970">
        <v>1</v>
      </c>
      <c r="N2970" t="s">
        <v>1031</v>
      </c>
      <c r="O2970">
        <v>1</v>
      </c>
      <c r="P2970" t="str">
        <f>D2970&amp;"-"&amp;F2970&amp;"-"&amp;G2970&amp;"-"&amp;E2970&amp;"-"&amp;H2970</f>
        <v>A2Delta-2.5-e-1-1</v>
      </c>
      <c r="Q2970" t="str">
        <f>I2970&amp;"-"&amp;K2970&amp;"-"&amp;L2970&amp;"-"&amp;J2970&amp;"-"&amp;M2970</f>
        <v>X2Pi-2.5-f-1-1</v>
      </c>
      <c r="R2970">
        <f>B2970+S2970</f>
        <v>25981.907231615998</v>
      </c>
      <c r="S2970">
        <f>_xlfn.IFNA(VLOOKUP(Q2970,'MARVEL-X'!A$2:I$1400,7,FALSE),VLOOKUP(Q2970,MARVEL!A$2:J$1522,10,FALSE))</f>
        <v>2802.8572316159998</v>
      </c>
      <c r="T2970">
        <f>IF(P2970=P2969,R2970+T2969,R2970)</f>
        <v>519643.66093592695</v>
      </c>
      <c r="U2970">
        <f>IF(P2970=P2969,1+U2969,1)</f>
        <v>20</v>
      </c>
      <c r="V2970" t="str">
        <f t="shared" si="46"/>
        <v/>
      </c>
      <c r="W2970" t="str">
        <f>IF(V2970="","",IF(ABS(V2970-R2970)&gt;W$1,ABS(V2970-R2970),""))</f>
        <v/>
      </c>
      <c r="X2970" t="str">
        <f>Y2970&amp;"-"&amp;Z2970&amp;"-"&amp;AC2970&amp;"-"&amp;AD2970&amp;"-"&amp;AG2970</f>
        <v>2.5-e-A-1-2.5</v>
      </c>
      <c r="Y2970">
        <f>F2970</f>
        <v>2.5</v>
      </c>
      <c r="Z2970" s="2" t="str">
        <f>G2970</f>
        <v>e</v>
      </c>
      <c r="AA2970">
        <f>_xlfn.IFNA(VLOOKUP(X2970,'duo-out'!A$2:Q$5000,5,FALSE),E2970+10*(H2970-1)+1+_xlfn.IFNA(VLOOKUP(D2970,states!A$2:C$10,3,FALSE),1))</f>
        <v>64</v>
      </c>
      <c r="AB2970" t="str">
        <f>IF(V2970="","",V2970)</f>
        <v/>
      </c>
      <c r="AC2970" s="2" t="str">
        <f>_xlfn.IFNA(VLOOKUP(D2970,states!A$2:C$10,2,FALSE),"XX")</f>
        <v>A</v>
      </c>
      <c r="AD2970">
        <f>E2970</f>
        <v>1</v>
      </c>
      <c r="AE2970">
        <f>_xlfn.IFNA(VLOOKUP(D2970,states!A$2:D$10,4,FALSE),0)</f>
        <v>2</v>
      </c>
      <c r="AF2970">
        <v>0.5</v>
      </c>
      <c r="AG2970">
        <f>IF(AE2970=0,AF2970,IF(AE2970=1,IF(F2970=0.5,0.5,IF(H2970=1,0.5,1.5)),IF(F2970=0.5,0.5,IF(H2970=1,2.5,1.5))))</f>
        <v>2.5</v>
      </c>
      <c r="AH2970" s="7">
        <f>IF(AC2970="XX",0,1/C2970^(1/5)*IF(E2970=0,100,1)/(E2970+1)^(1/4))</f>
        <v>1.0555250818563968</v>
      </c>
    </row>
    <row r="2971" spans="1:34">
      <c r="A2971">
        <v>905</v>
      </c>
      <c r="B2971" s="1">
        <v>23232.47</v>
      </c>
      <c r="C2971" s="6">
        <v>6.2939999999999996E-2</v>
      </c>
      <c r="D2971" t="s">
        <v>3</v>
      </c>
      <c r="E2971">
        <v>1</v>
      </c>
      <c r="F2971">
        <v>2.5</v>
      </c>
      <c r="G2971" t="s">
        <v>1</v>
      </c>
      <c r="H2971">
        <v>1</v>
      </c>
      <c r="I2971" t="s">
        <v>0</v>
      </c>
      <c r="J2971">
        <v>1</v>
      </c>
      <c r="K2971">
        <v>1.5</v>
      </c>
      <c r="L2971" t="s">
        <v>1</v>
      </c>
      <c r="M2971">
        <v>1</v>
      </c>
      <c r="N2971" t="s">
        <v>961</v>
      </c>
      <c r="O2971">
        <v>1</v>
      </c>
      <c r="P2971" t="str">
        <f>D2971&amp;"-"&amp;F2971&amp;"-"&amp;G2971&amp;"-"&amp;E2971&amp;"-"&amp;H2971</f>
        <v>A2Delta-2.5-e-1-1</v>
      </c>
      <c r="Q2971" t="str">
        <f>I2971&amp;"-"&amp;K2971&amp;"-"&amp;L2971&amp;"-"&amp;J2971&amp;"-"&amp;M2971</f>
        <v>X2Pi-1.5-e-1-1</v>
      </c>
      <c r="R2971">
        <f>B2971+S2971</f>
        <v>25982.142547306001</v>
      </c>
      <c r="S2971">
        <f>_xlfn.IFNA(VLOOKUP(Q2971,'MARVEL-X'!A$2:I$1400,7,FALSE),VLOOKUP(Q2971,MARVEL!A$2:J$1522,10,FALSE))</f>
        <v>2749.6725473060001</v>
      </c>
      <c r="T2971">
        <f>IF(P2971=P2970,R2971+T2970,R2971)</f>
        <v>545625.80348323297</v>
      </c>
      <c r="U2971">
        <f>IF(P2971=P2970,1+U2970,1)</f>
        <v>21</v>
      </c>
      <c r="V2971">
        <f t="shared" si="46"/>
        <v>25982.181118249187</v>
      </c>
      <c r="W2971" t="str">
        <f>IF(V2971="","",IF(ABS(V2971-R2971)&gt;W$1,ABS(V2971-R2971),""))</f>
        <v/>
      </c>
      <c r="X2971" t="str">
        <f>Y2971&amp;"-"&amp;Z2971&amp;"-"&amp;AC2971&amp;"-"&amp;AD2971&amp;"-"&amp;AG2971</f>
        <v>2.5-e-A-1-2.5</v>
      </c>
      <c r="Y2971">
        <f>F2971</f>
        <v>2.5</v>
      </c>
      <c r="Z2971" s="2" t="str">
        <f>G2971</f>
        <v>e</v>
      </c>
      <c r="AA2971">
        <f>_xlfn.IFNA(VLOOKUP(X2971,'duo-out'!A$2:Q$5000,5,FALSE),E2971+10*(H2971-1)+1+_xlfn.IFNA(VLOOKUP(D2971,states!A$2:C$10,3,FALSE),1))</f>
        <v>64</v>
      </c>
      <c r="AB2971">
        <f>IF(V2971="","",V2971)</f>
        <v>25982.181118249187</v>
      </c>
      <c r="AC2971" s="2" t="str">
        <f>_xlfn.IFNA(VLOOKUP(D2971,states!A$2:C$10,2,FALSE),"XX")</f>
        <v>A</v>
      </c>
      <c r="AD2971">
        <f>E2971</f>
        <v>1</v>
      </c>
      <c r="AE2971">
        <f>_xlfn.IFNA(VLOOKUP(D2971,states!A$2:D$10,4,FALSE),0)</f>
        <v>2</v>
      </c>
      <c r="AF2971">
        <v>0.5</v>
      </c>
      <c r="AG2971">
        <f>IF(AE2971=0,AF2971,IF(AE2971=1,IF(F2971=0.5,0.5,IF(H2971=1,0.5,1.5)),IF(F2971=0.5,0.5,IF(H2971=1,2.5,1.5))))</f>
        <v>2.5</v>
      </c>
      <c r="AH2971" s="7">
        <f>IF(AC2971="XX",0,1/C2971^(1/5)*IF(E2971=0,100,1)/(E2971+1)^(1/4))</f>
        <v>1.462032926075105</v>
      </c>
    </row>
    <row r="2972" spans="1:34">
      <c r="A2972">
        <v>4054</v>
      </c>
      <c r="B2972" s="1">
        <v>20585.7189</v>
      </c>
      <c r="C2972" s="6">
        <v>5.0000000000000001E-3</v>
      </c>
      <c r="D2972" t="s">
        <v>3</v>
      </c>
      <c r="E2972">
        <v>1</v>
      </c>
      <c r="F2972">
        <v>2.5</v>
      </c>
      <c r="G2972" t="s">
        <v>1</v>
      </c>
      <c r="H2972">
        <v>2</v>
      </c>
      <c r="I2972" t="s">
        <v>0</v>
      </c>
      <c r="J2972">
        <v>2</v>
      </c>
      <c r="K2972">
        <v>2.5</v>
      </c>
      <c r="L2972" t="s">
        <v>2</v>
      </c>
      <c r="M2972">
        <v>2</v>
      </c>
      <c r="N2972" t="s">
        <v>4110</v>
      </c>
      <c r="O2972">
        <v>1</v>
      </c>
      <c r="P2972" t="str">
        <f>D2972&amp;"-"&amp;F2972&amp;"-"&amp;G2972&amp;"-"&amp;E2972&amp;"-"&amp;H2972</f>
        <v>A2Delta-2.5-e-1-2</v>
      </c>
      <c r="Q2972" t="str">
        <f>I2972&amp;"-"&amp;K2972&amp;"-"&amp;L2972&amp;"-"&amp;J2972&amp;"-"&amp;M2972</f>
        <v>X2Pi-2.5-f-2-2</v>
      </c>
      <c r="R2972">
        <f>B2972+S2972</f>
        <v>26066.812885803</v>
      </c>
      <c r="S2972">
        <f>_xlfn.IFNA(VLOOKUP(Q2972,'MARVEL-X'!A$2:I$1400,7,FALSE),VLOOKUP(Q2972,MARVEL!A$2:J$1522,10,FALSE))</f>
        <v>5481.0939858029997</v>
      </c>
      <c r="T2972">
        <f>IF(P2972=P2971,R2972+T2971,R2972)</f>
        <v>26066.812885803</v>
      </c>
      <c r="U2972">
        <f>IF(P2972=P2971,1+U2971,1)</f>
        <v>1</v>
      </c>
      <c r="V2972" t="str">
        <f t="shared" si="46"/>
        <v/>
      </c>
      <c r="W2972" t="str">
        <f>IF(V2972="","",IF(ABS(V2972-R2972)&gt;W$1,ABS(V2972-R2972),""))</f>
        <v/>
      </c>
      <c r="X2972" t="str">
        <f>Y2972&amp;"-"&amp;Z2972&amp;"-"&amp;AC2972&amp;"-"&amp;AD2972&amp;"-"&amp;AG2972</f>
        <v>2.5-e-A-1-1.5</v>
      </c>
      <c r="Y2972">
        <f>F2972</f>
        <v>2.5</v>
      </c>
      <c r="Z2972" s="2" t="str">
        <f>G2972</f>
        <v>e</v>
      </c>
      <c r="AA2972">
        <f>_xlfn.IFNA(VLOOKUP(X2972,'duo-out'!A$2:Q$5000,5,FALSE),E2972+10*(H2972-1)+1+_xlfn.IFNA(VLOOKUP(D2972,states!A$2:C$10,3,FALSE),1))</f>
        <v>67</v>
      </c>
      <c r="AB2972" t="str">
        <f>IF(V2972="","",V2972)</f>
        <v/>
      </c>
      <c r="AC2972" s="2" t="str">
        <f>_xlfn.IFNA(VLOOKUP(D2972,states!A$2:C$10,2,FALSE),"XX")</f>
        <v>A</v>
      </c>
      <c r="AD2972">
        <f>E2972</f>
        <v>1</v>
      </c>
      <c r="AE2972">
        <f>_xlfn.IFNA(VLOOKUP(D2972,states!A$2:D$10,4,FALSE),0)</f>
        <v>2</v>
      </c>
      <c r="AF2972">
        <v>0.5</v>
      </c>
      <c r="AG2972">
        <f>IF(AE2972=0,AF2972,IF(AE2972=1,IF(F2972=0.5,0.5,IF(H2972=1,0.5,1.5)),IF(F2972=0.5,0.5,IF(H2972=1,2.5,1.5))))</f>
        <v>1.5</v>
      </c>
      <c r="AH2972" s="7">
        <f>IF(AC2972="XX",0,1/C2972^(1/5)*IF(E2972=0,100,1)/(E2972+1)^(1/4))</f>
        <v>2.4263223583284943</v>
      </c>
    </row>
    <row r="2973" spans="1:34">
      <c r="A2973">
        <v>4047</v>
      </c>
      <c r="B2973" s="1">
        <v>20665.998500000002</v>
      </c>
      <c r="C2973" s="6">
        <v>1.7100000000000001E-2</v>
      </c>
      <c r="D2973" t="s">
        <v>3</v>
      </c>
      <c r="E2973">
        <v>1</v>
      </c>
      <c r="F2973">
        <v>2.5</v>
      </c>
      <c r="G2973" t="s">
        <v>1</v>
      </c>
      <c r="H2973">
        <v>2</v>
      </c>
      <c r="I2973" t="s">
        <v>0</v>
      </c>
      <c r="J2973">
        <v>2</v>
      </c>
      <c r="K2973">
        <v>1.5</v>
      </c>
      <c r="L2973" t="s">
        <v>1</v>
      </c>
      <c r="M2973">
        <v>2</v>
      </c>
      <c r="N2973" t="s">
        <v>4103</v>
      </c>
      <c r="O2973">
        <v>1</v>
      </c>
      <c r="P2973" t="str">
        <f>D2973&amp;"-"&amp;F2973&amp;"-"&amp;G2973&amp;"-"&amp;E2973&amp;"-"&amp;H2973</f>
        <v>A2Delta-2.5-e-1-2</v>
      </c>
      <c r="Q2973" t="str">
        <f>I2973&amp;"-"&amp;K2973&amp;"-"&amp;L2973&amp;"-"&amp;J2973&amp;"-"&amp;M2973</f>
        <v>X2Pi-1.5-e-2-2</v>
      </c>
      <c r="R2973">
        <f>B2973+S2973</f>
        <v>26066.823059216003</v>
      </c>
      <c r="S2973">
        <f>_xlfn.IFNA(VLOOKUP(Q2973,'MARVEL-X'!A$2:I$1400,7,FALSE),VLOOKUP(Q2973,MARVEL!A$2:J$1522,10,FALSE))</f>
        <v>5400.8245592160001</v>
      </c>
      <c r="T2973">
        <f>IF(P2973=P2972,R2973+T2972,R2973)</f>
        <v>52133.635945019007</v>
      </c>
      <c r="U2973">
        <f>IF(P2973=P2972,1+U2972,1)</f>
        <v>2</v>
      </c>
      <c r="V2973" t="str">
        <f t="shared" si="46"/>
        <v/>
      </c>
      <c r="W2973" t="str">
        <f>IF(V2973="","",IF(ABS(V2973-R2973)&gt;W$1,ABS(V2973-R2973),""))</f>
        <v/>
      </c>
      <c r="X2973" t="str">
        <f>Y2973&amp;"-"&amp;Z2973&amp;"-"&amp;AC2973&amp;"-"&amp;AD2973&amp;"-"&amp;AG2973</f>
        <v>2.5-e-A-1-1.5</v>
      </c>
      <c r="Y2973">
        <f>F2973</f>
        <v>2.5</v>
      </c>
      <c r="Z2973" s="2" t="str">
        <f>G2973</f>
        <v>e</v>
      </c>
      <c r="AA2973">
        <f>_xlfn.IFNA(VLOOKUP(X2973,'duo-out'!A$2:Q$5000,5,FALSE),E2973+10*(H2973-1)+1+_xlfn.IFNA(VLOOKUP(D2973,states!A$2:C$10,3,FALSE),1))</f>
        <v>67</v>
      </c>
      <c r="AB2973" t="str">
        <f>IF(V2973="","",V2973)</f>
        <v/>
      </c>
      <c r="AC2973" s="2" t="str">
        <f>_xlfn.IFNA(VLOOKUP(D2973,states!A$2:C$10,2,FALSE),"XX")</f>
        <v>A</v>
      </c>
      <c r="AD2973">
        <f>E2973</f>
        <v>1</v>
      </c>
      <c r="AE2973">
        <f>_xlfn.IFNA(VLOOKUP(D2973,states!A$2:D$10,4,FALSE),0)</f>
        <v>2</v>
      </c>
      <c r="AF2973">
        <v>0.5</v>
      </c>
      <c r="AG2973">
        <f>IF(AE2973=0,AF2973,IF(AE2973=1,IF(F2973=0.5,0.5,IF(H2973=1,0.5,1.5)),IF(F2973=0.5,0.5,IF(H2973=1,2.5,1.5))))</f>
        <v>1.5</v>
      </c>
      <c r="AH2973" s="7">
        <f>IF(AC2973="XX",0,1/C2973^(1/5)*IF(E2973=0,100,1)/(E2973+1)^(1/4))</f>
        <v>1.8973317706811779</v>
      </c>
    </row>
    <row r="2974" spans="1:34">
      <c r="A2974">
        <v>4033</v>
      </c>
      <c r="B2974" s="1">
        <v>20660.289400000001</v>
      </c>
      <c r="C2974" s="6">
        <v>0.01</v>
      </c>
      <c r="D2974" t="s">
        <v>3</v>
      </c>
      <c r="E2974">
        <v>1</v>
      </c>
      <c r="F2974">
        <v>2.5</v>
      </c>
      <c r="G2974" t="s">
        <v>1</v>
      </c>
      <c r="H2974">
        <v>2</v>
      </c>
      <c r="I2974" t="s">
        <v>0</v>
      </c>
      <c r="J2974">
        <v>2</v>
      </c>
      <c r="K2974">
        <v>2.5</v>
      </c>
      <c r="L2974" t="s">
        <v>2</v>
      </c>
      <c r="M2974">
        <v>1</v>
      </c>
      <c r="N2974" t="s">
        <v>4089</v>
      </c>
      <c r="O2974">
        <v>1</v>
      </c>
      <c r="P2974" t="str">
        <f>D2974&amp;"-"&amp;F2974&amp;"-"&amp;G2974&amp;"-"&amp;E2974&amp;"-"&amp;H2974</f>
        <v>A2Delta-2.5-e-1-2</v>
      </c>
      <c r="Q2974" t="str">
        <f>I2974&amp;"-"&amp;K2974&amp;"-"&amp;L2974&amp;"-"&amp;J2974&amp;"-"&amp;M2974</f>
        <v>X2Pi-2.5-f-2-1</v>
      </c>
      <c r="R2974">
        <f>B2974+S2974</f>
        <v>26066.818163383003</v>
      </c>
      <c r="S2974">
        <f>_xlfn.IFNA(VLOOKUP(Q2974,'MARVEL-X'!A$2:I$1400,7,FALSE),VLOOKUP(Q2974,MARVEL!A$2:J$1522,10,FALSE))</f>
        <v>5406.5287633830003</v>
      </c>
      <c r="T2974">
        <f>IF(P2974=P2973,R2974+T2973,R2974)</f>
        <v>78200.454108402017</v>
      </c>
      <c r="U2974">
        <f>IF(P2974=P2973,1+U2973,1)</f>
        <v>3</v>
      </c>
      <c r="V2974" t="str">
        <f t="shared" si="46"/>
        <v/>
      </c>
      <c r="W2974" t="str">
        <f>IF(V2974="","",IF(ABS(V2974-R2974)&gt;W$1,ABS(V2974-R2974),""))</f>
        <v/>
      </c>
      <c r="X2974" t="str">
        <f>Y2974&amp;"-"&amp;Z2974&amp;"-"&amp;AC2974&amp;"-"&amp;AD2974&amp;"-"&amp;AG2974</f>
        <v>2.5-e-A-1-1.5</v>
      </c>
      <c r="Y2974">
        <f>F2974</f>
        <v>2.5</v>
      </c>
      <c r="Z2974" s="2" t="str">
        <f>G2974</f>
        <v>e</v>
      </c>
      <c r="AA2974">
        <f>_xlfn.IFNA(VLOOKUP(X2974,'duo-out'!A$2:Q$5000,5,FALSE),E2974+10*(H2974-1)+1+_xlfn.IFNA(VLOOKUP(D2974,states!A$2:C$10,3,FALSE),1))</f>
        <v>67</v>
      </c>
      <c r="AB2974" t="str">
        <f>IF(V2974="","",V2974)</f>
        <v/>
      </c>
      <c r="AC2974" s="2" t="str">
        <f>_xlfn.IFNA(VLOOKUP(D2974,states!A$2:C$10,2,FALSE),"XX")</f>
        <v>A</v>
      </c>
      <c r="AD2974">
        <f>E2974</f>
        <v>1</v>
      </c>
      <c r="AE2974">
        <f>_xlfn.IFNA(VLOOKUP(D2974,states!A$2:D$10,4,FALSE),0)</f>
        <v>2</v>
      </c>
      <c r="AF2974">
        <v>0.5</v>
      </c>
      <c r="AG2974">
        <f>IF(AE2974=0,AF2974,IF(AE2974=1,IF(F2974=0.5,0.5,IF(H2974=1,0.5,1.5)),IF(F2974=0.5,0.5,IF(H2974=1,2.5,1.5))))</f>
        <v>1.5</v>
      </c>
      <c r="AH2974" s="7">
        <f>IF(AC2974="XX",0,1/C2974^(1/5)*IF(E2974=0,100,1)/(E2974+1)^(1/4))</f>
        <v>2.1122362957808511</v>
      </c>
    </row>
    <row r="2975" spans="1:34">
      <c r="A2975">
        <v>4030</v>
      </c>
      <c r="B2975" s="1">
        <v>20711.4663</v>
      </c>
      <c r="C2975" s="6">
        <v>4.2909999999999997E-2</v>
      </c>
      <c r="D2975" t="s">
        <v>3</v>
      </c>
      <c r="E2975">
        <v>1</v>
      </c>
      <c r="F2975">
        <v>2.5</v>
      </c>
      <c r="G2975" t="s">
        <v>1</v>
      </c>
      <c r="H2975">
        <v>2</v>
      </c>
      <c r="I2975" t="s">
        <v>0</v>
      </c>
      <c r="J2975">
        <v>2</v>
      </c>
      <c r="K2975">
        <v>1.5</v>
      </c>
      <c r="L2975" t="s">
        <v>1</v>
      </c>
      <c r="M2975">
        <v>1</v>
      </c>
      <c r="N2975" t="s">
        <v>4086</v>
      </c>
      <c r="O2975">
        <v>1</v>
      </c>
      <c r="P2975" t="str">
        <f>D2975&amp;"-"&amp;F2975&amp;"-"&amp;G2975&amp;"-"&amp;E2975&amp;"-"&amp;H2975</f>
        <v>A2Delta-2.5-e-1-2</v>
      </c>
      <c r="Q2975" t="str">
        <f>I2975&amp;"-"&amp;K2975&amp;"-"&amp;L2975&amp;"-"&amp;J2975&amp;"-"&amp;M2975</f>
        <v>X2Pi-1.5-e-2-1</v>
      </c>
      <c r="R2975">
        <f>B2975+S2975</f>
        <v>26066.845635363999</v>
      </c>
      <c r="S2975">
        <f>_xlfn.IFNA(VLOOKUP(Q2975,'MARVEL-X'!A$2:I$1400,7,FALSE),VLOOKUP(Q2975,MARVEL!A$2:J$1522,10,FALSE))</f>
        <v>5355.3793353640003</v>
      </c>
      <c r="T2975">
        <f>IF(P2975=P2974,R2975+T2974,R2975)</f>
        <v>104267.29974376602</v>
      </c>
      <c r="U2975">
        <f>IF(P2975=P2974,1+U2974,1)</f>
        <v>4</v>
      </c>
      <c r="V2975" t="str">
        <f t="shared" si="46"/>
        <v/>
      </c>
      <c r="W2975" t="str">
        <f>IF(V2975="","",IF(ABS(V2975-R2975)&gt;W$1,ABS(V2975-R2975),""))</f>
        <v/>
      </c>
      <c r="X2975" t="str">
        <f>Y2975&amp;"-"&amp;Z2975&amp;"-"&amp;AC2975&amp;"-"&amp;AD2975&amp;"-"&amp;AG2975</f>
        <v>2.5-e-A-1-1.5</v>
      </c>
      <c r="Y2975">
        <f>F2975</f>
        <v>2.5</v>
      </c>
      <c r="Z2975" s="2" t="str">
        <f>G2975</f>
        <v>e</v>
      </c>
      <c r="AA2975">
        <f>_xlfn.IFNA(VLOOKUP(X2975,'duo-out'!A$2:Q$5000,5,FALSE),E2975+10*(H2975-1)+1+_xlfn.IFNA(VLOOKUP(D2975,states!A$2:C$10,3,FALSE),1))</f>
        <v>67</v>
      </c>
      <c r="AB2975" t="str">
        <f>IF(V2975="","",V2975)</f>
        <v/>
      </c>
      <c r="AC2975" s="2" t="str">
        <f>_xlfn.IFNA(VLOOKUP(D2975,states!A$2:C$10,2,FALSE),"XX")</f>
        <v>A</v>
      </c>
      <c r="AD2975">
        <f>E2975</f>
        <v>1</v>
      </c>
      <c r="AE2975">
        <f>_xlfn.IFNA(VLOOKUP(D2975,states!A$2:D$10,4,FALSE),0)</f>
        <v>2</v>
      </c>
      <c r="AF2975">
        <v>0.5</v>
      </c>
      <c r="AG2975">
        <f>IF(AE2975=0,AF2975,IF(AE2975=1,IF(F2975=0.5,0.5,IF(H2975=1,0.5,1.5)),IF(F2975=0.5,0.5,IF(H2975=1,2.5,1.5))))</f>
        <v>1.5</v>
      </c>
      <c r="AH2975" s="7">
        <f>IF(AC2975="XX",0,1/C2975^(1/5)*IF(E2975=0,100,1)/(E2975+1)^(1/4))</f>
        <v>1.5784498863247083</v>
      </c>
    </row>
    <row r="2976" spans="1:34">
      <c r="A2976">
        <v>3632</v>
      </c>
      <c r="B2976" s="1">
        <v>23077.502700000001</v>
      </c>
      <c r="C2976" s="6">
        <v>6.979E-3</v>
      </c>
      <c r="D2976" t="s">
        <v>3</v>
      </c>
      <c r="E2976">
        <v>1</v>
      </c>
      <c r="F2976">
        <v>2.5</v>
      </c>
      <c r="G2976" t="s">
        <v>1</v>
      </c>
      <c r="H2976">
        <v>2</v>
      </c>
      <c r="I2976" t="s">
        <v>0</v>
      </c>
      <c r="J2976">
        <v>1</v>
      </c>
      <c r="K2976">
        <v>3.5</v>
      </c>
      <c r="L2976" t="s">
        <v>1</v>
      </c>
      <c r="M2976">
        <v>2</v>
      </c>
      <c r="N2976" t="s">
        <v>3688</v>
      </c>
      <c r="O2976">
        <v>1</v>
      </c>
      <c r="P2976" t="str">
        <f>D2976&amp;"-"&amp;F2976&amp;"-"&amp;G2976&amp;"-"&amp;E2976&amp;"-"&amp;H2976</f>
        <v>A2Delta-2.5-e-1-2</v>
      </c>
      <c r="Q2976" t="str">
        <f>I2976&amp;"-"&amp;K2976&amp;"-"&amp;L2976&amp;"-"&amp;J2976&amp;"-"&amp;M2976</f>
        <v>X2Pi-3.5-e-1-2</v>
      </c>
      <c r="R2976">
        <f>B2976+S2976</f>
        <v>26066.808372927</v>
      </c>
      <c r="S2976">
        <f>_xlfn.IFNA(VLOOKUP(Q2976,'MARVEL-X'!A$2:I$1400,7,FALSE),VLOOKUP(Q2976,MARVEL!A$2:J$1522,10,FALSE))</f>
        <v>2989.3056729270002</v>
      </c>
      <c r="T2976">
        <f>IF(P2976=P2975,R2976+T2975,R2976)</f>
        <v>130334.10811669302</v>
      </c>
      <c r="U2976">
        <f>IF(P2976=P2975,1+U2975,1)</f>
        <v>5</v>
      </c>
      <c r="V2976" t="str">
        <f t="shared" si="46"/>
        <v/>
      </c>
      <c r="W2976" t="str">
        <f>IF(V2976="","",IF(ABS(V2976-R2976)&gt;W$1,ABS(V2976-R2976),""))</f>
        <v/>
      </c>
      <c r="X2976" t="str">
        <f>Y2976&amp;"-"&amp;Z2976&amp;"-"&amp;AC2976&amp;"-"&amp;AD2976&amp;"-"&amp;AG2976</f>
        <v>2.5-e-A-1-1.5</v>
      </c>
      <c r="Y2976">
        <f>F2976</f>
        <v>2.5</v>
      </c>
      <c r="Z2976" s="2" t="str">
        <f>G2976</f>
        <v>e</v>
      </c>
      <c r="AA2976">
        <f>_xlfn.IFNA(VLOOKUP(X2976,'duo-out'!A$2:Q$5000,5,FALSE),E2976+10*(H2976-1)+1+_xlfn.IFNA(VLOOKUP(D2976,states!A$2:C$10,3,FALSE),1))</f>
        <v>67</v>
      </c>
      <c r="AB2976" t="str">
        <f>IF(V2976="","",V2976)</f>
        <v/>
      </c>
      <c r="AC2976" s="2" t="str">
        <f>_xlfn.IFNA(VLOOKUP(D2976,states!A$2:C$10,2,FALSE),"XX")</f>
        <v>A</v>
      </c>
      <c r="AD2976">
        <f>E2976</f>
        <v>1</v>
      </c>
      <c r="AE2976">
        <f>_xlfn.IFNA(VLOOKUP(D2976,states!A$2:D$10,4,FALSE),0)</f>
        <v>2</v>
      </c>
      <c r="AF2976">
        <v>0.5</v>
      </c>
      <c r="AG2976">
        <f>IF(AE2976=0,AF2976,IF(AE2976=1,IF(F2976=0.5,0.5,IF(H2976=1,0.5,1.5)),IF(F2976=0.5,0.5,IF(H2976=1,2.5,1.5))))</f>
        <v>1.5</v>
      </c>
      <c r="AH2976" s="7">
        <f>IF(AC2976="XX",0,1/C2976^(1/5)*IF(E2976=0,100,1)/(E2976+1)^(1/4))</f>
        <v>2.2697805042370724</v>
      </c>
    </row>
    <row r="2977" spans="1:34">
      <c r="A2977">
        <v>3590</v>
      </c>
      <c r="B2977" s="1">
        <v>23186.427599999999</v>
      </c>
      <c r="C2977" s="6">
        <v>5.0000000000000001E-3</v>
      </c>
      <c r="D2977" t="s">
        <v>3</v>
      </c>
      <c r="E2977">
        <v>1</v>
      </c>
      <c r="F2977">
        <v>2.5</v>
      </c>
      <c r="G2977" t="s">
        <v>1</v>
      </c>
      <c r="H2977">
        <v>2</v>
      </c>
      <c r="I2977" t="s">
        <v>0</v>
      </c>
      <c r="J2977">
        <v>1</v>
      </c>
      <c r="K2977">
        <v>2.5</v>
      </c>
      <c r="L2977" t="s">
        <v>2</v>
      </c>
      <c r="M2977">
        <v>2</v>
      </c>
      <c r="N2977" t="s">
        <v>3646</v>
      </c>
      <c r="O2977">
        <v>1</v>
      </c>
      <c r="P2977" t="str">
        <f>D2977&amp;"-"&amp;F2977&amp;"-"&amp;G2977&amp;"-"&amp;E2977&amp;"-"&amp;H2977</f>
        <v>A2Delta-2.5-e-1-2</v>
      </c>
      <c r="Q2977" t="str">
        <f>I2977&amp;"-"&amp;K2977&amp;"-"&amp;L2977&amp;"-"&amp;J2977&amp;"-"&amp;M2977</f>
        <v>X2Pi-2.5-f-1-2</v>
      </c>
      <c r="R2977">
        <f>B2977+S2977</f>
        <v>26066.811589753001</v>
      </c>
      <c r="S2977">
        <f>_xlfn.IFNA(VLOOKUP(Q2977,'MARVEL-X'!A$2:I$1400,7,FALSE),VLOOKUP(Q2977,MARVEL!A$2:J$1522,10,FALSE))</f>
        <v>2880.3839897530002</v>
      </c>
      <c r="T2977">
        <f>IF(P2977=P2976,R2977+T2976,R2977)</f>
        <v>156400.91970644603</v>
      </c>
      <c r="U2977">
        <f>IF(P2977=P2976,1+U2976,1)</f>
        <v>6</v>
      </c>
      <c r="V2977" t="str">
        <f t="shared" si="46"/>
        <v/>
      </c>
      <c r="W2977" t="str">
        <f>IF(V2977="","",IF(ABS(V2977-R2977)&gt;W$1,ABS(V2977-R2977),""))</f>
        <v/>
      </c>
      <c r="X2977" t="str">
        <f>Y2977&amp;"-"&amp;Z2977&amp;"-"&amp;AC2977&amp;"-"&amp;AD2977&amp;"-"&amp;AG2977</f>
        <v>2.5-e-A-1-1.5</v>
      </c>
      <c r="Y2977">
        <f>F2977</f>
        <v>2.5</v>
      </c>
      <c r="Z2977" s="2" t="str">
        <f>G2977</f>
        <v>e</v>
      </c>
      <c r="AA2977">
        <f>_xlfn.IFNA(VLOOKUP(X2977,'duo-out'!A$2:Q$5000,5,FALSE),E2977+10*(H2977-1)+1+_xlfn.IFNA(VLOOKUP(D2977,states!A$2:C$10,3,FALSE),1))</f>
        <v>67</v>
      </c>
      <c r="AB2977" t="str">
        <f>IF(V2977="","",V2977)</f>
        <v/>
      </c>
      <c r="AC2977" s="2" t="str">
        <f>_xlfn.IFNA(VLOOKUP(D2977,states!A$2:C$10,2,FALSE),"XX")</f>
        <v>A</v>
      </c>
      <c r="AD2977">
        <f>E2977</f>
        <v>1</v>
      </c>
      <c r="AE2977">
        <f>_xlfn.IFNA(VLOOKUP(D2977,states!A$2:D$10,4,FALSE),0)</f>
        <v>2</v>
      </c>
      <c r="AF2977">
        <v>0.5</v>
      </c>
      <c r="AG2977">
        <f>IF(AE2977=0,AF2977,IF(AE2977=1,IF(F2977=0.5,0.5,IF(H2977=1,0.5,1.5)),IF(F2977=0.5,0.5,IF(H2977=1,2.5,1.5))))</f>
        <v>1.5</v>
      </c>
      <c r="AH2977" s="7">
        <f>IF(AC2977="XX",0,1/C2977^(1/5)*IF(E2977=0,100,1)/(E2977+1)^(1/4))</f>
        <v>2.4263223583284943</v>
      </c>
    </row>
    <row r="2978" spans="1:34">
      <c r="A2978">
        <v>3576</v>
      </c>
      <c r="B2978" s="1">
        <v>23269.923999999999</v>
      </c>
      <c r="C2978" s="6">
        <v>5.0000000000000001E-3</v>
      </c>
      <c r="D2978" t="s">
        <v>3</v>
      </c>
      <c r="E2978">
        <v>1</v>
      </c>
      <c r="F2978">
        <v>2.5</v>
      </c>
      <c r="G2978" t="s">
        <v>1</v>
      </c>
      <c r="H2978">
        <v>2</v>
      </c>
      <c r="I2978" t="s">
        <v>0</v>
      </c>
      <c r="J2978">
        <v>1</v>
      </c>
      <c r="K2978">
        <v>1.5</v>
      </c>
      <c r="L2978" t="s">
        <v>1</v>
      </c>
      <c r="M2978">
        <v>2</v>
      </c>
      <c r="N2978" t="s">
        <v>3632</v>
      </c>
      <c r="O2978">
        <v>1</v>
      </c>
      <c r="P2978" t="str">
        <f>D2978&amp;"-"&amp;F2978&amp;"-"&amp;G2978&amp;"-"&amp;E2978&amp;"-"&amp;H2978</f>
        <v>A2Delta-2.5-e-1-2</v>
      </c>
      <c r="Q2978" t="str">
        <f>I2978&amp;"-"&amp;K2978&amp;"-"&amp;L2978&amp;"-"&amp;J2978&amp;"-"&amp;M2978</f>
        <v>X2Pi-1.5-e-1-2</v>
      </c>
      <c r="R2978">
        <f>B2978+S2978</f>
        <v>26066.809657867998</v>
      </c>
      <c r="S2978">
        <f>_xlfn.IFNA(VLOOKUP(Q2978,'MARVEL-X'!A$2:I$1400,7,FALSE),VLOOKUP(Q2978,MARVEL!A$2:J$1522,10,FALSE))</f>
        <v>2796.8856578680002</v>
      </c>
      <c r="T2978">
        <f>IF(P2978=P2977,R2978+T2977,R2978)</f>
        <v>182467.72936431403</v>
      </c>
      <c r="U2978">
        <f>IF(P2978=P2977,1+U2977,1)</f>
        <v>7</v>
      </c>
      <c r="V2978" t="str">
        <f t="shared" si="46"/>
        <v/>
      </c>
      <c r="W2978" t="str">
        <f>IF(V2978="","",IF(ABS(V2978-R2978)&gt;W$1,ABS(V2978-R2978),""))</f>
        <v/>
      </c>
      <c r="X2978" t="str">
        <f>Y2978&amp;"-"&amp;Z2978&amp;"-"&amp;AC2978&amp;"-"&amp;AD2978&amp;"-"&amp;AG2978</f>
        <v>2.5-e-A-1-1.5</v>
      </c>
      <c r="Y2978">
        <f>F2978</f>
        <v>2.5</v>
      </c>
      <c r="Z2978" s="2" t="str">
        <f>G2978</f>
        <v>e</v>
      </c>
      <c r="AA2978">
        <f>_xlfn.IFNA(VLOOKUP(X2978,'duo-out'!A$2:Q$5000,5,FALSE),E2978+10*(H2978-1)+1+_xlfn.IFNA(VLOOKUP(D2978,states!A$2:C$10,3,FALSE),1))</f>
        <v>67</v>
      </c>
      <c r="AB2978" t="str">
        <f>IF(V2978="","",V2978)</f>
        <v/>
      </c>
      <c r="AC2978" s="2" t="str">
        <f>_xlfn.IFNA(VLOOKUP(D2978,states!A$2:C$10,2,FALSE),"XX")</f>
        <v>A</v>
      </c>
      <c r="AD2978">
        <f>E2978</f>
        <v>1</v>
      </c>
      <c r="AE2978">
        <f>_xlfn.IFNA(VLOOKUP(D2978,states!A$2:D$10,4,FALSE),0)</f>
        <v>2</v>
      </c>
      <c r="AF2978">
        <v>0.5</v>
      </c>
      <c r="AG2978">
        <f>IF(AE2978=0,AF2978,IF(AE2978=1,IF(F2978=0.5,0.5,IF(H2978=1,0.5,1.5)),IF(F2978=0.5,0.5,IF(H2978=1,2.5,1.5))))</f>
        <v>1.5</v>
      </c>
      <c r="AH2978" s="7">
        <f>IF(AC2978="XX",0,1/C2978^(1/5)*IF(E2978=0,100,1)/(E2978+1)^(1/4))</f>
        <v>2.4263223583284943</v>
      </c>
    </row>
    <row r="2979" spans="1:34">
      <c r="A2979">
        <v>3559</v>
      </c>
      <c r="B2979" s="1">
        <v>23182.510399999999</v>
      </c>
      <c r="C2979" s="6">
        <v>0.01</v>
      </c>
      <c r="D2979" t="s">
        <v>3</v>
      </c>
      <c r="E2979">
        <v>1</v>
      </c>
      <c r="F2979">
        <v>2.5</v>
      </c>
      <c r="G2979" t="s">
        <v>1</v>
      </c>
      <c r="H2979">
        <v>2</v>
      </c>
      <c r="I2979" t="s">
        <v>0</v>
      </c>
      <c r="J2979">
        <v>1</v>
      </c>
      <c r="K2979">
        <v>3.5</v>
      </c>
      <c r="L2979" t="s">
        <v>1</v>
      </c>
      <c r="M2979">
        <v>1</v>
      </c>
      <c r="N2979" t="s">
        <v>3615</v>
      </c>
      <c r="O2979">
        <v>1</v>
      </c>
      <c r="P2979" t="str">
        <f>D2979&amp;"-"&amp;F2979&amp;"-"&amp;G2979&amp;"-"&amp;E2979&amp;"-"&amp;H2979</f>
        <v>A2Delta-2.5-e-1-2</v>
      </c>
      <c r="Q2979" t="str">
        <f>I2979&amp;"-"&amp;K2979&amp;"-"&amp;L2979&amp;"-"&amp;J2979&amp;"-"&amp;M2979</f>
        <v>X2Pi-3.5-e-1-1</v>
      </c>
      <c r="R2979">
        <f>B2979+S2979</f>
        <v>26066.819202628001</v>
      </c>
      <c r="S2979">
        <f>_xlfn.IFNA(VLOOKUP(Q2979,'MARVEL-X'!A$2:I$1400,7,FALSE),VLOOKUP(Q2979,MARVEL!A$2:J$1522,10,FALSE))</f>
        <v>2884.3088026280002</v>
      </c>
      <c r="T2979">
        <f>IF(P2979=P2978,R2979+T2978,R2979)</f>
        <v>208534.54856694204</v>
      </c>
      <c r="U2979">
        <f>IF(P2979=P2978,1+U2978,1)</f>
        <v>8</v>
      </c>
      <c r="V2979" t="str">
        <f t="shared" si="46"/>
        <v/>
      </c>
      <c r="W2979" t="str">
        <f>IF(V2979="","",IF(ABS(V2979-R2979)&gt;W$1,ABS(V2979-R2979),""))</f>
        <v/>
      </c>
      <c r="X2979" t="str">
        <f>Y2979&amp;"-"&amp;Z2979&amp;"-"&amp;AC2979&amp;"-"&amp;AD2979&amp;"-"&amp;AG2979</f>
        <v>2.5-e-A-1-1.5</v>
      </c>
      <c r="Y2979">
        <f>F2979</f>
        <v>2.5</v>
      </c>
      <c r="Z2979" s="2" t="str">
        <f>G2979</f>
        <v>e</v>
      </c>
      <c r="AA2979">
        <f>_xlfn.IFNA(VLOOKUP(X2979,'duo-out'!A$2:Q$5000,5,FALSE),E2979+10*(H2979-1)+1+_xlfn.IFNA(VLOOKUP(D2979,states!A$2:C$10,3,FALSE),1))</f>
        <v>67</v>
      </c>
      <c r="AB2979" t="str">
        <f>IF(V2979="","",V2979)</f>
        <v/>
      </c>
      <c r="AC2979" s="2" t="str">
        <f>_xlfn.IFNA(VLOOKUP(D2979,states!A$2:C$10,2,FALSE),"XX")</f>
        <v>A</v>
      </c>
      <c r="AD2979">
        <f>E2979</f>
        <v>1</v>
      </c>
      <c r="AE2979">
        <f>_xlfn.IFNA(VLOOKUP(D2979,states!A$2:D$10,4,FALSE),0)</f>
        <v>2</v>
      </c>
      <c r="AF2979">
        <v>0.5</v>
      </c>
      <c r="AG2979">
        <f>IF(AE2979=0,AF2979,IF(AE2979=1,IF(F2979=0.5,0.5,IF(H2979=1,0.5,1.5)),IF(F2979=0.5,0.5,IF(H2979=1,2.5,1.5))))</f>
        <v>1.5</v>
      </c>
      <c r="AH2979" s="7">
        <f>IF(AC2979="XX",0,1/C2979^(1/5)*IF(E2979=0,100,1)/(E2979+1)^(1/4))</f>
        <v>2.1122362957808511</v>
      </c>
    </row>
    <row r="2980" spans="1:34">
      <c r="A2980">
        <v>3552</v>
      </c>
      <c r="B2980" s="1">
        <v>23317.135399999999</v>
      </c>
      <c r="C2980" s="6">
        <v>5.0000000000000001E-3</v>
      </c>
      <c r="D2980" t="s">
        <v>3</v>
      </c>
      <c r="E2980">
        <v>1</v>
      </c>
      <c r="F2980">
        <v>2.5</v>
      </c>
      <c r="G2980" t="s">
        <v>1</v>
      </c>
      <c r="H2980">
        <v>2</v>
      </c>
      <c r="I2980" t="s">
        <v>0</v>
      </c>
      <c r="J2980">
        <v>1</v>
      </c>
      <c r="K2980">
        <v>1.5</v>
      </c>
      <c r="L2980" t="s">
        <v>1</v>
      </c>
      <c r="M2980">
        <v>1</v>
      </c>
      <c r="N2980" t="s">
        <v>3608</v>
      </c>
      <c r="O2980">
        <v>1</v>
      </c>
      <c r="P2980" t="str">
        <f>D2980&amp;"-"&amp;F2980&amp;"-"&amp;G2980&amp;"-"&amp;E2980&amp;"-"&amp;H2980</f>
        <v>A2Delta-2.5-e-1-2</v>
      </c>
      <c r="Q2980" t="str">
        <f>I2980&amp;"-"&amp;K2980&amp;"-"&amp;L2980&amp;"-"&amp;J2980&amp;"-"&amp;M2980</f>
        <v>X2Pi-1.5-e-1-1</v>
      </c>
      <c r="R2980">
        <f>B2980+S2980</f>
        <v>26066.807947305999</v>
      </c>
      <c r="S2980">
        <f>_xlfn.IFNA(VLOOKUP(Q2980,'MARVEL-X'!A$2:I$1400,7,FALSE),VLOOKUP(Q2980,MARVEL!A$2:J$1522,10,FALSE))</f>
        <v>2749.6725473060001</v>
      </c>
      <c r="T2980">
        <f>IF(P2980=P2979,R2980+T2979,R2980)</f>
        <v>234601.35651424804</v>
      </c>
      <c r="U2980">
        <f>IF(P2980=P2979,1+U2979,1)</f>
        <v>9</v>
      </c>
      <c r="V2980" t="str">
        <f t="shared" si="46"/>
        <v/>
      </c>
      <c r="W2980" t="str">
        <f>IF(V2980="","",IF(ABS(V2980-R2980)&gt;W$1,ABS(V2980-R2980),""))</f>
        <v/>
      </c>
      <c r="X2980" t="str">
        <f>Y2980&amp;"-"&amp;Z2980&amp;"-"&amp;AC2980&amp;"-"&amp;AD2980&amp;"-"&amp;AG2980</f>
        <v>2.5-e-A-1-1.5</v>
      </c>
      <c r="Y2980">
        <f>F2980</f>
        <v>2.5</v>
      </c>
      <c r="Z2980" s="2" t="str">
        <f>G2980</f>
        <v>e</v>
      </c>
      <c r="AA2980">
        <f>_xlfn.IFNA(VLOOKUP(X2980,'duo-out'!A$2:Q$5000,5,FALSE),E2980+10*(H2980-1)+1+_xlfn.IFNA(VLOOKUP(D2980,states!A$2:C$10,3,FALSE),1))</f>
        <v>67</v>
      </c>
      <c r="AB2980" t="str">
        <f>IF(V2980="","",V2980)</f>
        <v/>
      </c>
      <c r="AC2980" s="2" t="str">
        <f>_xlfn.IFNA(VLOOKUP(D2980,states!A$2:C$10,2,FALSE),"XX")</f>
        <v>A</v>
      </c>
      <c r="AD2980">
        <f>E2980</f>
        <v>1</v>
      </c>
      <c r="AE2980">
        <f>_xlfn.IFNA(VLOOKUP(D2980,states!A$2:D$10,4,FALSE),0)</f>
        <v>2</v>
      </c>
      <c r="AF2980">
        <v>0.5</v>
      </c>
      <c r="AG2980">
        <f>IF(AE2980=0,AF2980,IF(AE2980=1,IF(F2980=0.5,0.5,IF(H2980=1,0.5,1.5)),IF(F2980=0.5,0.5,IF(H2980=1,2.5,1.5))))</f>
        <v>1.5</v>
      </c>
      <c r="AH2980" s="7">
        <f>IF(AC2980="XX",0,1/C2980^(1/5)*IF(E2980=0,100,1)/(E2980+1)^(1/4))</f>
        <v>2.4263223583284943</v>
      </c>
    </row>
    <row r="2981" spans="1:34">
      <c r="A2981">
        <v>2961</v>
      </c>
      <c r="B2981" s="1">
        <v>23077.500899999999</v>
      </c>
      <c r="C2981" s="6">
        <v>6.5370000000000003E-3</v>
      </c>
      <c r="D2981" t="s">
        <v>3</v>
      </c>
      <c r="E2981">
        <v>1</v>
      </c>
      <c r="F2981">
        <v>2.5</v>
      </c>
      <c r="G2981" t="s">
        <v>1</v>
      </c>
      <c r="H2981">
        <v>2</v>
      </c>
      <c r="I2981" t="s">
        <v>0</v>
      </c>
      <c r="J2981">
        <v>1</v>
      </c>
      <c r="K2981">
        <v>3.5</v>
      </c>
      <c r="L2981" t="s">
        <v>1</v>
      </c>
      <c r="M2981">
        <v>2</v>
      </c>
      <c r="N2981" t="s">
        <v>3017</v>
      </c>
      <c r="O2981">
        <v>1</v>
      </c>
      <c r="P2981" t="str">
        <f>D2981&amp;"-"&amp;F2981&amp;"-"&amp;G2981&amp;"-"&amp;E2981&amp;"-"&amp;H2981</f>
        <v>A2Delta-2.5-e-1-2</v>
      </c>
      <c r="Q2981" t="str">
        <f>I2981&amp;"-"&amp;K2981&amp;"-"&amp;L2981&amp;"-"&amp;J2981&amp;"-"&amp;M2981</f>
        <v>X2Pi-3.5-e-1-2</v>
      </c>
      <c r="R2981">
        <f>B2981+S2981</f>
        <v>26066.806572926998</v>
      </c>
      <c r="S2981">
        <f>_xlfn.IFNA(VLOOKUP(Q2981,'MARVEL-X'!A$2:I$1400,7,FALSE),VLOOKUP(Q2981,MARVEL!A$2:J$1522,10,FALSE))</f>
        <v>2989.3056729270002</v>
      </c>
      <c r="T2981">
        <f>IF(P2981=P2980,R2981+T2980,R2981)</f>
        <v>260668.16308717502</v>
      </c>
      <c r="U2981">
        <f>IF(P2981=P2980,1+U2980,1)</f>
        <v>10</v>
      </c>
      <c r="V2981" t="str">
        <f t="shared" si="46"/>
        <v/>
      </c>
      <c r="W2981" t="str">
        <f>IF(V2981="","",IF(ABS(V2981-R2981)&gt;W$1,ABS(V2981-R2981),""))</f>
        <v/>
      </c>
      <c r="X2981" t="str">
        <f>Y2981&amp;"-"&amp;Z2981&amp;"-"&amp;AC2981&amp;"-"&amp;AD2981&amp;"-"&amp;AG2981</f>
        <v>2.5-e-A-1-1.5</v>
      </c>
      <c r="Y2981">
        <f>F2981</f>
        <v>2.5</v>
      </c>
      <c r="Z2981" s="2" t="str">
        <f>G2981</f>
        <v>e</v>
      </c>
      <c r="AA2981">
        <f>_xlfn.IFNA(VLOOKUP(X2981,'duo-out'!A$2:Q$5000,5,FALSE),E2981+10*(H2981-1)+1+_xlfn.IFNA(VLOOKUP(D2981,states!A$2:C$10,3,FALSE),1))</f>
        <v>67</v>
      </c>
      <c r="AB2981" t="str">
        <f>IF(V2981="","",V2981)</f>
        <v/>
      </c>
      <c r="AC2981" s="2" t="str">
        <f>_xlfn.IFNA(VLOOKUP(D2981,states!A$2:C$10,2,FALSE),"XX")</f>
        <v>A</v>
      </c>
      <c r="AD2981">
        <f>E2981</f>
        <v>1</v>
      </c>
      <c r="AE2981">
        <f>_xlfn.IFNA(VLOOKUP(D2981,states!A$2:D$10,4,FALSE),0)</f>
        <v>2</v>
      </c>
      <c r="AF2981">
        <v>0.5</v>
      </c>
      <c r="AG2981">
        <f>IF(AE2981=0,AF2981,IF(AE2981=1,IF(F2981=0.5,0.5,IF(H2981=1,0.5,1.5)),IF(F2981=0.5,0.5,IF(H2981=1,2.5,1.5))))</f>
        <v>1.5</v>
      </c>
      <c r="AH2981" s="7">
        <f>IF(AC2981="XX",0,1/C2981^(1/5)*IF(E2981=0,100,1)/(E2981+1)^(1/4))</f>
        <v>2.2996768009393111</v>
      </c>
    </row>
    <row r="2982" spans="1:34">
      <c r="A2982">
        <v>2930</v>
      </c>
      <c r="B2982" s="1">
        <v>23186.430400000001</v>
      </c>
      <c r="C2982" s="6">
        <v>5.0000000000000001E-3</v>
      </c>
      <c r="D2982" t="s">
        <v>3</v>
      </c>
      <c r="E2982">
        <v>1</v>
      </c>
      <c r="F2982">
        <v>2.5</v>
      </c>
      <c r="G2982" t="s">
        <v>1</v>
      </c>
      <c r="H2982">
        <v>2</v>
      </c>
      <c r="I2982" t="s">
        <v>0</v>
      </c>
      <c r="J2982">
        <v>1</v>
      </c>
      <c r="K2982">
        <v>2.5</v>
      </c>
      <c r="L2982" t="s">
        <v>2</v>
      </c>
      <c r="M2982">
        <v>2</v>
      </c>
      <c r="N2982" t="s">
        <v>2986</v>
      </c>
      <c r="O2982">
        <v>1</v>
      </c>
      <c r="P2982" t="str">
        <f>D2982&amp;"-"&amp;F2982&amp;"-"&amp;G2982&amp;"-"&amp;E2982&amp;"-"&amp;H2982</f>
        <v>A2Delta-2.5-e-1-2</v>
      </c>
      <c r="Q2982" t="str">
        <f>I2982&amp;"-"&amp;K2982&amp;"-"&amp;L2982&amp;"-"&amp;J2982&amp;"-"&amp;M2982</f>
        <v>X2Pi-2.5-f-1-2</v>
      </c>
      <c r="R2982">
        <f>B2982+S2982</f>
        <v>26066.814389753003</v>
      </c>
      <c r="S2982">
        <f>_xlfn.IFNA(VLOOKUP(Q2982,'MARVEL-X'!A$2:I$1400,7,FALSE),VLOOKUP(Q2982,MARVEL!A$2:J$1522,10,FALSE))</f>
        <v>2880.3839897530002</v>
      </c>
      <c r="T2982">
        <f>IF(P2982=P2981,R2982+T2981,R2982)</f>
        <v>286734.97747692803</v>
      </c>
      <c r="U2982">
        <f>IF(P2982=P2981,1+U2981,1)</f>
        <v>11</v>
      </c>
      <c r="V2982" t="str">
        <f t="shared" si="46"/>
        <v/>
      </c>
      <c r="W2982" t="str">
        <f>IF(V2982="","",IF(ABS(V2982-R2982)&gt;W$1,ABS(V2982-R2982),""))</f>
        <v/>
      </c>
      <c r="X2982" t="str">
        <f>Y2982&amp;"-"&amp;Z2982&amp;"-"&amp;AC2982&amp;"-"&amp;AD2982&amp;"-"&amp;AG2982</f>
        <v>2.5-e-A-1-1.5</v>
      </c>
      <c r="Y2982">
        <f>F2982</f>
        <v>2.5</v>
      </c>
      <c r="Z2982" s="2" t="str">
        <f>G2982</f>
        <v>e</v>
      </c>
      <c r="AA2982">
        <f>_xlfn.IFNA(VLOOKUP(X2982,'duo-out'!A$2:Q$5000,5,FALSE),E2982+10*(H2982-1)+1+_xlfn.IFNA(VLOOKUP(D2982,states!A$2:C$10,3,FALSE),1))</f>
        <v>67</v>
      </c>
      <c r="AB2982" t="str">
        <f>IF(V2982="","",V2982)</f>
        <v/>
      </c>
      <c r="AC2982" s="2" t="str">
        <f>_xlfn.IFNA(VLOOKUP(D2982,states!A$2:C$10,2,FALSE),"XX")</f>
        <v>A</v>
      </c>
      <c r="AD2982">
        <f>E2982</f>
        <v>1</v>
      </c>
      <c r="AE2982">
        <f>_xlfn.IFNA(VLOOKUP(D2982,states!A$2:D$10,4,FALSE),0)</f>
        <v>2</v>
      </c>
      <c r="AF2982">
        <v>0.5</v>
      </c>
      <c r="AG2982">
        <f>IF(AE2982=0,AF2982,IF(AE2982=1,IF(F2982=0.5,0.5,IF(H2982=1,0.5,1.5)),IF(F2982=0.5,0.5,IF(H2982=1,2.5,1.5))))</f>
        <v>1.5</v>
      </c>
      <c r="AH2982" s="7">
        <f>IF(AC2982="XX",0,1/C2982^(1/5)*IF(E2982=0,100,1)/(E2982+1)^(1/4))</f>
        <v>2.4263223583284943</v>
      </c>
    </row>
    <row r="2983" spans="1:34">
      <c r="A2983">
        <v>2917</v>
      </c>
      <c r="B2983" s="1">
        <v>23269.924500000001</v>
      </c>
      <c r="C2983" s="6">
        <v>5.0000000000000001E-3</v>
      </c>
      <c r="D2983" t="s">
        <v>3</v>
      </c>
      <c r="E2983">
        <v>1</v>
      </c>
      <c r="F2983">
        <v>2.5</v>
      </c>
      <c r="G2983" t="s">
        <v>1</v>
      </c>
      <c r="H2983">
        <v>2</v>
      </c>
      <c r="I2983" t="s">
        <v>0</v>
      </c>
      <c r="J2983">
        <v>1</v>
      </c>
      <c r="K2983">
        <v>1.5</v>
      </c>
      <c r="L2983" t="s">
        <v>1</v>
      </c>
      <c r="M2983">
        <v>2</v>
      </c>
      <c r="N2983" t="s">
        <v>2973</v>
      </c>
      <c r="O2983">
        <v>1</v>
      </c>
      <c r="P2983" t="str">
        <f>D2983&amp;"-"&amp;F2983&amp;"-"&amp;G2983&amp;"-"&amp;E2983&amp;"-"&amp;H2983</f>
        <v>A2Delta-2.5-e-1-2</v>
      </c>
      <c r="Q2983" t="str">
        <f>I2983&amp;"-"&amp;K2983&amp;"-"&amp;L2983&amp;"-"&amp;J2983&amp;"-"&amp;M2983</f>
        <v>X2Pi-1.5-e-1-2</v>
      </c>
      <c r="R2983">
        <f>B2983+S2983</f>
        <v>26066.810157868</v>
      </c>
      <c r="S2983">
        <f>_xlfn.IFNA(VLOOKUP(Q2983,'MARVEL-X'!A$2:I$1400,7,FALSE),VLOOKUP(Q2983,MARVEL!A$2:J$1522,10,FALSE))</f>
        <v>2796.8856578680002</v>
      </c>
      <c r="T2983">
        <f>IF(P2983=P2982,R2983+T2982,R2983)</f>
        <v>312801.78763479606</v>
      </c>
      <c r="U2983">
        <f>IF(P2983=P2982,1+U2982,1)</f>
        <v>12</v>
      </c>
      <c r="V2983" t="str">
        <f t="shared" si="46"/>
        <v/>
      </c>
      <c r="W2983" t="str">
        <f>IF(V2983="","",IF(ABS(V2983-R2983)&gt;W$1,ABS(V2983-R2983),""))</f>
        <v/>
      </c>
      <c r="X2983" t="str">
        <f>Y2983&amp;"-"&amp;Z2983&amp;"-"&amp;AC2983&amp;"-"&amp;AD2983&amp;"-"&amp;AG2983</f>
        <v>2.5-e-A-1-1.5</v>
      </c>
      <c r="Y2983">
        <f>F2983</f>
        <v>2.5</v>
      </c>
      <c r="Z2983" s="2" t="str">
        <f>G2983</f>
        <v>e</v>
      </c>
      <c r="AA2983">
        <f>_xlfn.IFNA(VLOOKUP(X2983,'duo-out'!A$2:Q$5000,5,FALSE),E2983+10*(H2983-1)+1+_xlfn.IFNA(VLOOKUP(D2983,states!A$2:C$10,3,FALSE),1))</f>
        <v>67</v>
      </c>
      <c r="AB2983" t="str">
        <f>IF(V2983="","",V2983)</f>
        <v/>
      </c>
      <c r="AC2983" s="2" t="str">
        <f>_xlfn.IFNA(VLOOKUP(D2983,states!A$2:C$10,2,FALSE),"XX")</f>
        <v>A</v>
      </c>
      <c r="AD2983">
        <f>E2983</f>
        <v>1</v>
      </c>
      <c r="AE2983">
        <f>_xlfn.IFNA(VLOOKUP(D2983,states!A$2:D$10,4,FALSE),0)</f>
        <v>2</v>
      </c>
      <c r="AF2983">
        <v>0.5</v>
      </c>
      <c r="AG2983">
        <f>IF(AE2983=0,AF2983,IF(AE2983=1,IF(F2983=0.5,0.5,IF(H2983=1,0.5,1.5)),IF(F2983=0.5,0.5,IF(H2983=1,2.5,1.5))))</f>
        <v>1.5</v>
      </c>
      <c r="AH2983" s="7">
        <f>IF(AC2983="XX",0,1/C2983^(1/5)*IF(E2983=0,100,1)/(E2983+1)^(1/4))</f>
        <v>2.4263223583284943</v>
      </c>
    </row>
    <row r="2984" spans="1:34">
      <c r="A2984">
        <v>5642</v>
      </c>
      <c r="B2984" s="1">
        <v>23077.508000000002</v>
      </c>
      <c r="C2984" s="6">
        <v>0.05</v>
      </c>
      <c r="D2984" t="s">
        <v>3</v>
      </c>
      <c r="E2984">
        <v>1</v>
      </c>
      <c r="F2984">
        <v>2.5</v>
      </c>
      <c r="G2984" t="s">
        <v>1</v>
      </c>
      <c r="H2984">
        <v>2</v>
      </c>
      <c r="I2984" t="s">
        <v>0</v>
      </c>
      <c r="J2984">
        <v>1</v>
      </c>
      <c r="K2984">
        <v>3.5</v>
      </c>
      <c r="L2984" t="s">
        <v>1</v>
      </c>
      <c r="M2984">
        <v>2</v>
      </c>
      <c r="N2984" t="s">
        <v>5698</v>
      </c>
      <c r="O2984">
        <v>1</v>
      </c>
      <c r="P2984" t="str">
        <f>D2984&amp;"-"&amp;F2984&amp;"-"&amp;G2984&amp;"-"&amp;E2984&amp;"-"&amp;H2984</f>
        <v>A2Delta-2.5-e-1-2</v>
      </c>
      <c r="Q2984" t="str">
        <f>I2984&amp;"-"&amp;K2984&amp;"-"&amp;L2984&amp;"-"&amp;J2984&amp;"-"&amp;M2984</f>
        <v>X2Pi-3.5-e-1-2</v>
      </c>
      <c r="R2984">
        <f>B2984+S2984</f>
        <v>26066.813672927001</v>
      </c>
      <c r="S2984">
        <f>_xlfn.IFNA(VLOOKUP(Q2984,'MARVEL-X'!A$2:I$1400,7,FALSE),VLOOKUP(Q2984,MARVEL!A$2:J$1522,10,FALSE))</f>
        <v>2989.3056729270002</v>
      </c>
      <c r="T2984">
        <f>IF(P2984=P2983,R2984+T2983,R2984)</f>
        <v>338868.60130772303</v>
      </c>
      <c r="U2984">
        <f>IF(P2984=P2983,1+U2983,1)</f>
        <v>13</v>
      </c>
      <c r="V2984" t="str">
        <f t="shared" si="46"/>
        <v/>
      </c>
      <c r="W2984" t="str">
        <f>IF(V2984="","",IF(ABS(V2984-R2984)&gt;W$1,ABS(V2984-R2984),""))</f>
        <v/>
      </c>
      <c r="X2984" t="str">
        <f>Y2984&amp;"-"&amp;Z2984&amp;"-"&amp;AC2984&amp;"-"&amp;AD2984&amp;"-"&amp;AG2984</f>
        <v>2.5-e-A-1-1.5</v>
      </c>
      <c r="Y2984">
        <f>F2984</f>
        <v>2.5</v>
      </c>
      <c r="Z2984" s="2" t="str">
        <f>G2984</f>
        <v>e</v>
      </c>
      <c r="AA2984">
        <f>_xlfn.IFNA(VLOOKUP(X2984,'duo-out'!A$2:Q$5000,5,FALSE),E2984+10*(H2984-1)+1+_xlfn.IFNA(VLOOKUP(D2984,states!A$2:C$10,3,FALSE),1))</f>
        <v>67</v>
      </c>
      <c r="AB2984" t="str">
        <f>IF(V2984="","",V2984)</f>
        <v/>
      </c>
      <c r="AC2984" s="2" t="str">
        <f>_xlfn.IFNA(VLOOKUP(D2984,states!A$2:C$10,2,FALSE),"XX")</f>
        <v>A</v>
      </c>
      <c r="AD2984">
        <f>E2984</f>
        <v>1</v>
      </c>
      <c r="AE2984">
        <f>_xlfn.IFNA(VLOOKUP(D2984,states!A$2:D$10,4,FALSE),0)</f>
        <v>2</v>
      </c>
      <c r="AF2984">
        <v>0.5</v>
      </c>
      <c r="AG2984">
        <f>IF(AE2984=0,AF2984,IF(AE2984=1,IF(F2984=0.5,0.5,IF(H2984=1,0.5,1.5)),IF(F2984=0.5,0.5,IF(H2984=1,2.5,1.5))))</f>
        <v>1.5</v>
      </c>
      <c r="AH2984" s="7">
        <f>IF(AC2984="XX",0,1/C2984^(1/5)*IF(E2984=0,100,1)/(E2984+1)^(1/4))</f>
        <v>1.5309059120638666</v>
      </c>
    </row>
    <row r="2985" spans="1:34">
      <c r="A2985">
        <v>5611</v>
      </c>
      <c r="B2985" s="1">
        <v>23186.441999999999</v>
      </c>
      <c r="C2985" s="6">
        <v>0.05</v>
      </c>
      <c r="D2985" t="s">
        <v>3</v>
      </c>
      <c r="E2985">
        <v>1</v>
      </c>
      <c r="F2985">
        <v>2.5</v>
      </c>
      <c r="G2985" t="s">
        <v>1</v>
      </c>
      <c r="H2985">
        <v>2</v>
      </c>
      <c r="I2985" t="s">
        <v>0</v>
      </c>
      <c r="J2985">
        <v>1</v>
      </c>
      <c r="K2985">
        <v>2.5</v>
      </c>
      <c r="L2985" t="s">
        <v>2</v>
      </c>
      <c r="M2985">
        <v>2</v>
      </c>
      <c r="N2985" t="s">
        <v>5667</v>
      </c>
      <c r="O2985">
        <v>1</v>
      </c>
      <c r="P2985" t="str">
        <f>D2985&amp;"-"&amp;F2985&amp;"-"&amp;G2985&amp;"-"&amp;E2985&amp;"-"&amp;H2985</f>
        <v>A2Delta-2.5-e-1-2</v>
      </c>
      <c r="Q2985" t="str">
        <f>I2985&amp;"-"&amp;K2985&amp;"-"&amp;L2985&amp;"-"&amp;J2985&amp;"-"&amp;M2985</f>
        <v>X2Pi-2.5-f-1-2</v>
      </c>
      <c r="R2985">
        <f>B2985+S2985</f>
        <v>26066.825989753001</v>
      </c>
      <c r="S2985">
        <f>_xlfn.IFNA(VLOOKUP(Q2985,'MARVEL-X'!A$2:I$1400,7,FALSE),VLOOKUP(Q2985,MARVEL!A$2:J$1522,10,FALSE))</f>
        <v>2880.3839897530002</v>
      </c>
      <c r="T2985">
        <f>IF(P2985=P2984,R2985+T2984,R2985)</f>
        <v>364935.42729747604</v>
      </c>
      <c r="U2985">
        <f>IF(P2985=P2984,1+U2984,1)</f>
        <v>14</v>
      </c>
      <c r="V2985" t="str">
        <f t="shared" si="46"/>
        <v/>
      </c>
      <c r="W2985" t="str">
        <f>IF(V2985="","",IF(ABS(V2985-R2985)&gt;W$1,ABS(V2985-R2985),""))</f>
        <v/>
      </c>
      <c r="X2985" t="str">
        <f>Y2985&amp;"-"&amp;Z2985&amp;"-"&amp;AC2985&amp;"-"&amp;AD2985&amp;"-"&amp;AG2985</f>
        <v>2.5-e-A-1-1.5</v>
      </c>
      <c r="Y2985">
        <f>F2985</f>
        <v>2.5</v>
      </c>
      <c r="Z2985" s="2" t="str">
        <f>G2985</f>
        <v>e</v>
      </c>
      <c r="AA2985">
        <f>_xlfn.IFNA(VLOOKUP(X2985,'duo-out'!A$2:Q$5000,5,FALSE),E2985+10*(H2985-1)+1+_xlfn.IFNA(VLOOKUP(D2985,states!A$2:C$10,3,FALSE),1))</f>
        <v>67</v>
      </c>
      <c r="AB2985" t="str">
        <f>IF(V2985="","",V2985)</f>
        <v/>
      </c>
      <c r="AC2985" s="2" t="str">
        <f>_xlfn.IFNA(VLOOKUP(D2985,states!A$2:C$10,2,FALSE),"XX")</f>
        <v>A</v>
      </c>
      <c r="AD2985">
        <f>E2985</f>
        <v>1</v>
      </c>
      <c r="AE2985">
        <f>_xlfn.IFNA(VLOOKUP(D2985,states!A$2:D$10,4,FALSE),0)</f>
        <v>2</v>
      </c>
      <c r="AF2985">
        <v>0.5</v>
      </c>
      <c r="AG2985">
        <f>IF(AE2985=0,AF2985,IF(AE2985=1,IF(F2985=0.5,0.5,IF(H2985=1,0.5,1.5)),IF(F2985=0.5,0.5,IF(H2985=1,2.5,1.5))))</f>
        <v>1.5</v>
      </c>
      <c r="AH2985" s="7">
        <f>IF(AC2985="XX",0,1/C2985^(1/5)*IF(E2985=0,100,1)/(E2985+1)^(1/4))</f>
        <v>1.5309059120638666</v>
      </c>
    </row>
    <row r="2986" spans="1:34">
      <c r="A2986">
        <v>5596</v>
      </c>
      <c r="B2986" s="1">
        <v>23269.927</v>
      </c>
      <c r="C2986" s="6">
        <v>0.05</v>
      </c>
      <c r="D2986" t="s">
        <v>3</v>
      </c>
      <c r="E2986">
        <v>1</v>
      </c>
      <c r="F2986">
        <v>2.5</v>
      </c>
      <c r="G2986" t="s">
        <v>1</v>
      </c>
      <c r="H2986">
        <v>2</v>
      </c>
      <c r="I2986" t="s">
        <v>0</v>
      </c>
      <c r="J2986">
        <v>1</v>
      </c>
      <c r="K2986">
        <v>1.5</v>
      </c>
      <c r="L2986" t="s">
        <v>1</v>
      </c>
      <c r="M2986">
        <v>2</v>
      </c>
      <c r="N2986" t="s">
        <v>5652</v>
      </c>
      <c r="O2986">
        <v>1</v>
      </c>
      <c r="P2986" t="str">
        <f>D2986&amp;"-"&amp;F2986&amp;"-"&amp;G2986&amp;"-"&amp;E2986&amp;"-"&amp;H2986</f>
        <v>A2Delta-2.5-e-1-2</v>
      </c>
      <c r="Q2986" t="str">
        <f>I2986&amp;"-"&amp;K2986&amp;"-"&amp;L2986&amp;"-"&amp;J2986&amp;"-"&amp;M2986</f>
        <v>X2Pi-1.5-e-1-2</v>
      </c>
      <c r="R2986">
        <f>B2986+S2986</f>
        <v>26066.812657867998</v>
      </c>
      <c r="S2986">
        <f>_xlfn.IFNA(VLOOKUP(Q2986,'MARVEL-X'!A$2:I$1400,7,FALSE),VLOOKUP(Q2986,MARVEL!A$2:J$1522,10,FALSE))</f>
        <v>2796.8856578680002</v>
      </c>
      <c r="T2986">
        <f>IF(P2986=P2985,R2986+T2985,R2986)</f>
        <v>391002.23995534406</v>
      </c>
      <c r="U2986">
        <f>IF(P2986=P2985,1+U2985,1)</f>
        <v>15</v>
      </c>
      <c r="V2986" t="str">
        <f t="shared" si="46"/>
        <v/>
      </c>
      <c r="W2986" t="str">
        <f>IF(V2986="","",IF(ABS(V2986-R2986)&gt;W$1,ABS(V2986-R2986),""))</f>
        <v/>
      </c>
      <c r="X2986" t="str">
        <f>Y2986&amp;"-"&amp;Z2986&amp;"-"&amp;AC2986&amp;"-"&amp;AD2986&amp;"-"&amp;AG2986</f>
        <v>2.5-e-A-1-1.5</v>
      </c>
      <c r="Y2986">
        <f>F2986</f>
        <v>2.5</v>
      </c>
      <c r="Z2986" s="2" t="str">
        <f>G2986</f>
        <v>e</v>
      </c>
      <c r="AA2986">
        <f>_xlfn.IFNA(VLOOKUP(X2986,'duo-out'!A$2:Q$5000,5,FALSE),E2986+10*(H2986-1)+1+_xlfn.IFNA(VLOOKUP(D2986,states!A$2:C$10,3,FALSE),1))</f>
        <v>67</v>
      </c>
      <c r="AB2986" t="str">
        <f>IF(V2986="","",V2986)</f>
        <v/>
      </c>
      <c r="AC2986" s="2" t="str">
        <f>_xlfn.IFNA(VLOOKUP(D2986,states!A$2:C$10,2,FALSE),"XX")</f>
        <v>A</v>
      </c>
      <c r="AD2986">
        <f>E2986</f>
        <v>1</v>
      </c>
      <c r="AE2986">
        <f>_xlfn.IFNA(VLOOKUP(D2986,states!A$2:D$10,4,FALSE),0)</f>
        <v>2</v>
      </c>
      <c r="AF2986">
        <v>0.5</v>
      </c>
      <c r="AG2986">
        <f>IF(AE2986=0,AF2986,IF(AE2986=1,IF(F2986=0.5,0.5,IF(H2986=1,0.5,1.5)),IF(F2986=0.5,0.5,IF(H2986=1,2.5,1.5))))</f>
        <v>1.5</v>
      </c>
      <c r="AH2986" s="7">
        <f>IF(AC2986="XX",0,1/C2986^(1/5)*IF(E2986=0,100,1)/(E2986+1)^(1/4))</f>
        <v>1.5309059120638666</v>
      </c>
    </row>
    <row r="2987" spans="1:34">
      <c r="A2987">
        <v>151</v>
      </c>
      <c r="B2987" s="1">
        <v>23182.579000000002</v>
      </c>
      <c r="C2987" s="6">
        <v>9.1689999999999994E-2</v>
      </c>
      <c r="D2987" t="s">
        <v>3</v>
      </c>
      <c r="E2987">
        <v>1</v>
      </c>
      <c r="F2987">
        <v>2.5</v>
      </c>
      <c r="G2987" t="s">
        <v>1</v>
      </c>
      <c r="H2987">
        <v>2</v>
      </c>
      <c r="I2987" t="s">
        <v>0</v>
      </c>
      <c r="J2987">
        <v>1</v>
      </c>
      <c r="K2987">
        <v>3.5</v>
      </c>
      <c r="L2987" t="s">
        <v>1</v>
      </c>
      <c r="M2987">
        <v>1</v>
      </c>
      <c r="N2987" t="s">
        <v>206</v>
      </c>
      <c r="O2987">
        <v>-1</v>
      </c>
      <c r="P2987" t="str">
        <f>D2987&amp;"-"&amp;F2987&amp;"-"&amp;G2987&amp;"-"&amp;E2987&amp;"-"&amp;H2987</f>
        <v>A2Delta-2.5-e-1-2</v>
      </c>
      <c r="Q2987" t="str">
        <f>I2987&amp;"-"&amp;K2987&amp;"-"&amp;L2987&amp;"-"&amp;J2987&amp;"-"&amp;M2987</f>
        <v>X2Pi-3.5-e-1-1</v>
      </c>
      <c r="R2987">
        <f>B2987+S2987</f>
        <v>26066.887802628</v>
      </c>
      <c r="S2987">
        <f>_xlfn.IFNA(VLOOKUP(Q2987,'MARVEL-X'!A$2:I$1400,7,FALSE),VLOOKUP(Q2987,MARVEL!A$2:J$1522,10,FALSE))</f>
        <v>2884.3088026280002</v>
      </c>
      <c r="T2987">
        <f>IF(P2987=P2986,R2987+T2986,R2987)</f>
        <v>417069.12775797205</v>
      </c>
      <c r="U2987">
        <f>IF(P2987=P2986,1+U2986,1)</f>
        <v>16</v>
      </c>
      <c r="V2987" t="str">
        <f t="shared" si="46"/>
        <v/>
      </c>
      <c r="W2987" t="str">
        <f>IF(V2987="","",IF(ABS(V2987-R2987)&gt;W$1,ABS(V2987-R2987),""))</f>
        <v/>
      </c>
      <c r="X2987" t="str">
        <f>Y2987&amp;"-"&amp;Z2987&amp;"-"&amp;AC2987&amp;"-"&amp;AD2987&amp;"-"&amp;AG2987</f>
        <v>2.5-e-A-1-1.5</v>
      </c>
      <c r="Y2987">
        <f>F2987</f>
        <v>2.5</v>
      </c>
      <c r="Z2987" s="2" t="str">
        <f>G2987</f>
        <v>e</v>
      </c>
      <c r="AA2987">
        <f>_xlfn.IFNA(VLOOKUP(X2987,'duo-out'!A$2:Q$5000,5,FALSE),E2987+10*(H2987-1)+1+_xlfn.IFNA(VLOOKUP(D2987,states!A$2:C$10,3,FALSE),1))</f>
        <v>67</v>
      </c>
      <c r="AB2987" t="str">
        <f>IF(V2987="","",V2987)</f>
        <v/>
      </c>
      <c r="AC2987" s="2" t="str">
        <f>_xlfn.IFNA(VLOOKUP(D2987,states!A$2:C$10,2,FALSE),"XX")</f>
        <v>A</v>
      </c>
      <c r="AD2987">
        <f>E2987</f>
        <v>1</v>
      </c>
      <c r="AE2987">
        <f>_xlfn.IFNA(VLOOKUP(D2987,states!A$2:D$10,4,FALSE),0)</f>
        <v>2</v>
      </c>
      <c r="AF2987">
        <v>0.5</v>
      </c>
      <c r="AG2987">
        <f>IF(AE2987=0,AF2987,IF(AE2987=1,IF(F2987=0.5,0.5,IF(H2987=1,0.5,1.5)),IF(F2987=0.5,0.5,IF(H2987=1,2.5,1.5))))</f>
        <v>1.5</v>
      </c>
      <c r="AH2987" s="7">
        <f>IF(AC2987="XX",0,1/C2987^(1/5)*IF(E2987=0,100,1)/(E2987+1)^(1/4))</f>
        <v>1.3560575047395724</v>
      </c>
    </row>
    <row r="2988" spans="1:34">
      <c r="A2988">
        <v>5571</v>
      </c>
      <c r="B2988" s="1">
        <v>23263.944</v>
      </c>
      <c r="C2988" s="6">
        <v>0.05</v>
      </c>
      <c r="D2988" t="s">
        <v>3</v>
      </c>
      <c r="E2988">
        <v>1</v>
      </c>
      <c r="F2988">
        <v>2.5</v>
      </c>
      <c r="G2988" t="s">
        <v>1</v>
      </c>
      <c r="H2988">
        <v>2</v>
      </c>
      <c r="I2988" t="s">
        <v>0</v>
      </c>
      <c r="J2988">
        <v>1</v>
      </c>
      <c r="K2988">
        <v>2.5</v>
      </c>
      <c r="L2988" t="s">
        <v>2</v>
      </c>
      <c r="M2988">
        <v>1</v>
      </c>
      <c r="N2988" t="s">
        <v>5627</v>
      </c>
      <c r="O2988">
        <v>1</v>
      </c>
      <c r="P2988" t="str">
        <f>D2988&amp;"-"&amp;F2988&amp;"-"&amp;G2988&amp;"-"&amp;E2988&amp;"-"&amp;H2988</f>
        <v>A2Delta-2.5-e-1-2</v>
      </c>
      <c r="Q2988" t="str">
        <f>I2988&amp;"-"&amp;K2988&amp;"-"&amp;L2988&amp;"-"&amp;J2988&amp;"-"&amp;M2988</f>
        <v>X2Pi-2.5-f-1-1</v>
      </c>
      <c r="R2988">
        <f>B2988+S2988</f>
        <v>26066.801231615998</v>
      </c>
      <c r="S2988">
        <f>_xlfn.IFNA(VLOOKUP(Q2988,'MARVEL-X'!A$2:I$1400,7,FALSE),VLOOKUP(Q2988,MARVEL!A$2:J$1522,10,FALSE))</f>
        <v>2802.8572316159998</v>
      </c>
      <c r="T2988">
        <f>IF(P2988=P2987,R2988+T2987,R2988)</f>
        <v>443135.92898958805</v>
      </c>
      <c r="U2988">
        <f>IF(P2988=P2987,1+U2987,1)</f>
        <v>17</v>
      </c>
      <c r="V2988" t="str">
        <f t="shared" si="46"/>
        <v/>
      </c>
      <c r="W2988" t="str">
        <f>IF(V2988="","",IF(ABS(V2988-R2988)&gt;W$1,ABS(V2988-R2988),""))</f>
        <v/>
      </c>
      <c r="X2988" t="str">
        <f>Y2988&amp;"-"&amp;Z2988&amp;"-"&amp;AC2988&amp;"-"&amp;AD2988&amp;"-"&amp;AG2988</f>
        <v>2.5-e-A-1-1.5</v>
      </c>
      <c r="Y2988">
        <f>F2988</f>
        <v>2.5</v>
      </c>
      <c r="Z2988" s="2" t="str">
        <f>G2988</f>
        <v>e</v>
      </c>
      <c r="AA2988">
        <f>_xlfn.IFNA(VLOOKUP(X2988,'duo-out'!A$2:Q$5000,5,FALSE),E2988+10*(H2988-1)+1+_xlfn.IFNA(VLOOKUP(D2988,states!A$2:C$10,3,FALSE),1))</f>
        <v>67</v>
      </c>
      <c r="AB2988" t="str">
        <f>IF(V2988="","",V2988)</f>
        <v/>
      </c>
      <c r="AC2988" s="2" t="str">
        <f>_xlfn.IFNA(VLOOKUP(D2988,states!A$2:C$10,2,FALSE),"XX")</f>
        <v>A</v>
      </c>
      <c r="AD2988">
        <f>E2988</f>
        <v>1</v>
      </c>
      <c r="AE2988">
        <f>_xlfn.IFNA(VLOOKUP(D2988,states!A$2:D$10,4,FALSE),0)</f>
        <v>2</v>
      </c>
      <c r="AF2988">
        <v>0.5</v>
      </c>
      <c r="AG2988">
        <f>IF(AE2988=0,AF2988,IF(AE2988=1,IF(F2988=0.5,0.5,IF(H2988=1,0.5,1.5)),IF(F2988=0.5,0.5,IF(H2988=1,2.5,1.5))))</f>
        <v>1.5</v>
      </c>
      <c r="AH2988" s="7">
        <f>IF(AC2988="XX",0,1/C2988^(1/5)*IF(E2988=0,100,1)/(E2988+1)^(1/4))</f>
        <v>1.5309059120638666</v>
      </c>
    </row>
    <row r="2989" spans="1:34">
      <c r="A2989">
        <v>1162</v>
      </c>
      <c r="B2989" s="1">
        <v>23077.53</v>
      </c>
      <c r="C2989" s="6">
        <v>0.05</v>
      </c>
      <c r="D2989" t="s">
        <v>3</v>
      </c>
      <c r="E2989">
        <v>1</v>
      </c>
      <c r="F2989">
        <v>2.5</v>
      </c>
      <c r="G2989" t="s">
        <v>1</v>
      </c>
      <c r="H2989">
        <v>2</v>
      </c>
      <c r="I2989" t="s">
        <v>0</v>
      </c>
      <c r="J2989">
        <v>1</v>
      </c>
      <c r="K2989">
        <v>3.5</v>
      </c>
      <c r="L2989" t="s">
        <v>1</v>
      </c>
      <c r="M2989">
        <v>2</v>
      </c>
      <c r="N2989" t="s">
        <v>1218</v>
      </c>
      <c r="O2989">
        <v>1</v>
      </c>
      <c r="P2989" t="str">
        <f>D2989&amp;"-"&amp;F2989&amp;"-"&amp;G2989&amp;"-"&amp;E2989&amp;"-"&amp;H2989</f>
        <v>A2Delta-2.5-e-1-2</v>
      </c>
      <c r="Q2989" t="str">
        <f>I2989&amp;"-"&amp;K2989&amp;"-"&amp;L2989&amp;"-"&amp;J2989&amp;"-"&amp;M2989</f>
        <v>X2Pi-3.5-e-1-2</v>
      </c>
      <c r="R2989">
        <f>B2989+S2989</f>
        <v>26066.835672926998</v>
      </c>
      <c r="S2989">
        <f>_xlfn.IFNA(VLOOKUP(Q2989,'MARVEL-X'!A$2:I$1400,7,FALSE),VLOOKUP(Q2989,MARVEL!A$2:J$1522,10,FALSE))</f>
        <v>2989.3056729270002</v>
      </c>
      <c r="T2989">
        <f>IF(P2989=P2988,R2989+T2988,R2989)</f>
        <v>469202.76466251502</v>
      </c>
      <c r="U2989">
        <f>IF(P2989=P2988,1+U2988,1)</f>
        <v>18</v>
      </c>
      <c r="V2989" t="str">
        <f t="shared" si="46"/>
        <v/>
      </c>
      <c r="W2989" t="str">
        <f>IF(V2989="","",IF(ABS(V2989-R2989)&gt;W$1,ABS(V2989-R2989),""))</f>
        <v/>
      </c>
      <c r="X2989" t="str">
        <f>Y2989&amp;"-"&amp;Z2989&amp;"-"&amp;AC2989&amp;"-"&amp;AD2989&amp;"-"&amp;AG2989</f>
        <v>2.5-e-A-1-1.5</v>
      </c>
      <c r="Y2989">
        <f>F2989</f>
        <v>2.5</v>
      </c>
      <c r="Z2989" s="2" t="str">
        <f>G2989</f>
        <v>e</v>
      </c>
      <c r="AA2989">
        <f>_xlfn.IFNA(VLOOKUP(X2989,'duo-out'!A$2:Q$5000,5,FALSE),E2989+10*(H2989-1)+1+_xlfn.IFNA(VLOOKUP(D2989,states!A$2:C$10,3,FALSE),1))</f>
        <v>67</v>
      </c>
      <c r="AB2989" t="str">
        <f>IF(V2989="","",V2989)</f>
        <v/>
      </c>
      <c r="AC2989" s="2" t="str">
        <f>_xlfn.IFNA(VLOOKUP(D2989,states!A$2:C$10,2,FALSE),"XX")</f>
        <v>A</v>
      </c>
      <c r="AD2989">
        <f>E2989</f>
        <v>1</v>
      </c>
      <c r="AE2989">
        <f>_xlfn.IFNA(VLOOKUP(D2989,states!A$2:D$10,4,FALSE),0)</f>
        <v>2</v>
      </c>
      <c r="AF2989">
        <v>0.5</v>
      </c>
      <c r="AG2989">
        <f>IF(AE2989=0,AF2989,IF(AE2989=1,IF(F2989=0.5,0.5,IF(H2989=1,0.5,1.5)),IF(F2989=0.5,0.5,IF(H2989=1,2.5,1.5))))</f>
        <v>1.5</v>
      </c>
      <c r="AH2989" s="7">
        <f>IF(AC2989="XX",0,1/C2989^(1/5)*IF(E2989=0,100,1)/(E2989+1)^(1/4))</f>
        <v>1.5309059120638666</v>
      </c>
    </row>
    <row r="2990" spans="1:34">
      <c r="A2990">
        <v>1099</v>
      </c>
      <c r="B2990" s="1">
        <v>23186.06</v>
      </c>
      <c r="C2990" s="6">
        <v>0.4032</v>
      </c>
      <c r="D2990" t="s">
        <v>3</v>
      </c>
      <c r="E2990">
        <v>1</v>
      </c>
      <c r="F2990">
        <v>2.5</v>
      </c>
      <c r="G2990" t="s">
        <v>1</v>
      </c>
      <c r="H2990">
        <v>2</v>
      </c>
      <c r="I2990" t="s">
        <v>0</v>
      </c>
      <c r="J2990">
        <v>1</v>
      </c>
      <c r="K2990">
        <v>2.5</v>
      </c>
      <c r="L2990" t="s">
        <v>2</v>
      </c>
      <c r="M2990">
        <v>2</v>
      </c>
      <c r="N2990" t="s">
        <v>1155</v>
      </c>
      <c r="O2990">
        <v>1</v>
      </c>
      <c r="P2990" t="str">
        <f>D2990&amp;"-"&amp;F2990&amp;"-"&amp;G2990&amp;"-"&amp;E2990&amp;"-"&amp;H2990</f>
        <v>A2Delta-2.5-e-1-2</v>
      </c>
      <c r="Q2990" t="str">
        <f>I2990&amp;"-"&amp;K2990&amp;"-"&amp;L2990&amp;"-"&amp;J2990&amp;"-"&amp;M2990</f>
        <v>X2Pi-2.5-f-1-2</v>
      </c>
      <c r="R2990">
        <f>B2990+S2990</f>
        <v>26066.443989753003</v>
      </c>
      <c r="S2990">
        <f>_xlfn.IFNA(VLOOKUP(Q2990,'MARVEL-X'!A$2:I$1400,7,FALSE),VLOOKUP(Q2990,MARVEL!A$2:J$1522,10,FALSE))</f>
        <v>2880.3839897530002</v>
      </c>
      <c r="T2990">
        <f>IF(P2990=P2989,R2990+T2989,R2990)</f>
        <v>495269.20865226805</v>
      </c>
      <c r="U2990">
        <f>IF(P2990=P2989,1+U2989,1)</f>
        <v>19</v>
      </c>
      <c r="V2990" t="str">
        <f t="shared" si="46"/>
        <v/>
      </c>
      <c r="W2990" t="str">
        <f>IF(V2990="","",IF(ABS(V2990-R2990)&gt;W$1,ABS(V2990-R2990),""))</f>
        <v/>
      </c>
      <c r="X2990" t="str">
        <f>Y2990&amp;"-"&amp;Z2990&amp;"-"&amp;AC2990&amp;"-"&amp;AD2990&amp;"-"&amp;AG2990</f>
        <v>2.5-e-A-1-1.5</v>
      </c>
      <c r="Y2990">
        <f>F2990</f>
        <v>2.5</v>
      </c>
      <c r="Z2990" s="2" t="str">
        <f>G2990</f>
        <v>e</v>
      </c>
      <c r="AA2990">
        <f>_xlfn.IFNA(VLOOKUP(X2990,'duo-out'!A$2:Q$5000,5,FALSE),E2990+10*(H2990-1)+1+_xlfn.IFNA(VLOOKUP(D2990,states!A$2:C$10,3,FALSE),1))</f>
        <v>67</v>
      </c>
      <c r="AB2990" t="str">
        <f>IF(V2990="","",V2990)</f>
        <v/>
      </c>
      <c r="AC2990" s="2" t="str">
        <f>_xlfn.IFNA(VLOOKUP(D2990,states!A$2:C$10,2,FALSE),"XX")</f>
        <v>A</v>
      </c>
      <c r="AD2990">
        <f>E2990</f>
        <v>1</v>
      </c>
      <c r="AE2990">
        <f>_xlfn.IFNA(VLOOKUP(D2990,states!A$2:D$10,4,FALSE),0)</f>
        <v>2</v>
      </c>
      <c r="AF2990">
        <v>0.5</v>
      </c>
      <c r="AG2990">
        <f>IF(AE2990=0,AF2990,IF(AE2990=1,IF(F2990=0.5,0.5,IF(H2990=1,0.5,1.5)),IF(F2990=0.5,0.5,IF(H2990=1,2.5,1.5))))</f>
        <v>1.5</v>
      </c>
      <c r="AH2990" s="7">
        <f>IF(AC2990="XX",0,1/C2990^(1/5)*IF(E2990=0,100,1)/(E2990+1)^(1/4))</f>
        <v>1.0084129085841791</v>
      </c>
    </row>
    <row r="2991" spans="1:34">
      <c r="A2991">
        <v>1076</v>
      </c>
      <c r="B2991" s="1">
        <v>23269.8</v>
      </c>
      <c r="C2991" s="6">
        <v>0.13789999999999999</v>
      </c>
      <c r="D2991" t="s">
        <v>3</v>
      </c>
      <c r="E2991">
        <v>1</v>
      </c>
      <c r="F2991">
        <v>2.5</v>
      </c>
      <c r="G2991" t="s">
        <v>1</v>
      </c>
      <c r="H2991">
        <v>2</v>
      </c>
      <c r="I2991" t="s">
        <v>0</v>
      </c>
      <c r="J2991">
        <v>1</v>
      </c>
      <c r="K2991">
        <v>1.5</v>
      </c>
      <c r="L2991" t="s">
        <v>1</v>
      </c>
      <c r="M2991">
        <v>2</v>
      </c>
      <c r="N2991" t="s">
        <v>1132</v>
      </c>
      <c r="O2991">
        <v>1</v>
      </c>
      <c r="P2991" t="str">
        <f>D2991&amp;"-"&amp;F2991&amp;"-"&amp;G2991&amp;"-"&amp;E2991&amp;"-"&amp;H2991</f>
        <v>A2Delta-2.5-e-1-2</v>
      </c>
      <c r="Q2991" t="str">
        <f>I2991&amp;"-"&amp;K2991&amp;"-"&amp;L2991&amp;"-"&amp;J2991&amp;"-"&amp;M2991</f>
        <v>X2Pi-1.5-e-1-2</v>
      </c>
      <c r="R2991">
        <f>B2991+S2991</f>
        <v>26066.685657867998</v>
      </c>
      <c r="S2991">
        <f>_xlfn.IFNA(VLOOKUP(Q2991,'MARVEL-X'!A$2:I$1400,7,FALSE),VLOOKUP(Q2991,MARVEL!A$2:J$1522,10,FALSE))</f>
        <v>2796.8856578680002</v>
      </c>
      <c r="T2991">
        <f>IF(P2991=P2990,R2991+T2990,R2991)</f>
        <v>521335.89431013603</v>
      </c>
      <c r="U2991">
        <f>IF(P2991=P2990,1+U2990,1)</f>
        <v>20</v>
      </c>
      <c r="V2991">
        <f t="shared" si="46"/>
        <v>26066.794715506803</v>
      </c>
      <c r="W2991">
        <f>IF(V2991="","",IF(ABS(V2991-R2991)&gt;W$1,ABS(V2991-R2991),""))</f>
        <v>0.10905763880509767</v>
      </c>
      <c r="X2991" t="str">
        <f>Y2991&amp;"-"&amp;Z2991&amp;"-"&amp;AC2991&amp;"-"&amp;AD2991&amp;"-"&amp;AG2991</f>
        <v>2.5-e-A-1-1.5</v>
      </c>
      <c r="Y2991">
        <f>F2991</f>
        <v>2.5</v>
      </c>
      <c r="Z2991" s="2" t="str">
        <f>G2991</f>
        <v>e</v>
      </c>
      <c r="AA2991">
        <f>_xlfn.IFNA(VLOOKUP(X2991,'duo-out'!A$2:Q$5000,5,FALSE),E2991+10*(H2991-1)+1+_xlfn.IFNA(VLOOKUP(D2991,states!A$2:C$10,3,FALSE),1))</f>
        <v>67</v>
      </c>
      <c r="AB2991">
        <f>IF(V2991="","",V2991)</f>
        <v>26066.794715506803</v>
      </c>
      <c r="AC2991" s="2" t="str">
        <f>_xlfn.IFNA(VLOOKUP(D2991,states!A$2:C$10,2,FALSE),"XX")</f>
        <v>A</v>
      </c>
      <c r="AD2991">
        <f>E2991</f>
        <v>1</v>
      </c>
      <c r="AE2991">
        <f>_xlfn.IFNA(VLOOKUP(D2991,states!A$2:D$10,4,FALSE),0)</f>
        <v>2</v>
      </c>
      <c r="AF2991">
        <v>0.5</v>
      </c>
      <c r="AG2991">
        <f>IF(AE2991=0,AF2991,IF(AE2991=1,IF(F2991=0.5,0.5,IF(H2991=1,0.5,1.5)),IF(F2991=0.5,0.5,IF(H2991=1,2.5,1.5))))</f>
        <v>1.5</v>
      </c>
      <c r="AH2991" s="7">
        <f>IF(AC2991="XX",0,1/C2991^(1/5)*IF(E2991=0,100,1)/(E2991+1)^(1/4))</f>
        <v>1.249768711878293</v>
      </c>
    </row>
    <row r="2992" spans="1:34">
      <c r="A2992">
        <v>4111</v>
      </c>
      <c r="B2992" s="1">
        <v>20644.687000000002</v>
      </c>
      <c r="C2992" s="6">
        <v>1.7000000000000001E-2</v>
      </c>
      <c r="D2992" t="s">
        <v>3</v>
      </c>
      <c r="E2992">
        <v>2</v>
      </c>
      <c r="F2992">
        <v>2.5</v>
      </c>
      <c r="G2992" t="s">
        <v>1</v>
      </c>
      <c r="H2992">
        <v>1</v>
      </c>
      <c r="I2992" t="s">
        <v>0</v>
      </c>
      <c r="J2992">
        <v>3</v>
      </c>
      <c r="K2992">
        <v>1.5</v>
      </c>
      <c r="L2992" t="s">
        <v>1</v>
      </c>
      <c r="M2992">
        <v>2</v>
      </c>
      <c r="N2992" t="s">
        <v>4167</v>
      </c>
      <c r="O2992">
        <v>1</v>
      </c>
      <c r="P2992" t="str">
        <f>D2992&amp;"-"&amp;F2992&amp;"-"&amp;G2992&amp;"-"&amp;E2992&amp;"-"&amp;H2992</f>
        <v>A2Delta-2.5-e-2-1</v>
      </c>
      <c r="Q2992" t="str">
        <f>I2992&amp;"-"&amp;K2992&amp;"-"&amp;L2992&amp;"-"&amp;J2992&amp;"-"&amp;M2992</f>
        <v>X2Pi-1.5-e-3-2</v>
      </c>
      <c r="R2992">
        <f>B2992+S2992</f>
        <v>28524.874498832003</v>
      </c>
      <c r="S2992">
        <f>_xlfn.IFNA(VLOOKUP(Q2992,'MARVEL-X'!A$2:I$1400,7,FALSE),VLOOKUP(Q2992,MARVEL!A$2:J$1522,10,FALSE))</f>
        <v>7880.1874988319996</v>
      </c>
      <c r="T2992">
        <f>IF(P2992=P2991,R2992+T2991,R2992)</f>
        <v>28524.874498832003</v>
      </c>
      <c r="U2992">
        <f>IF(P2992=P2991,1+U2991,1)</f>
        <v>1</v>
      </c>
      <c r="V2992" t="str">
        <f t="shared" si="46"/>
        <v/>
      </c>
      <c r="W2992" t="str">
        <f>IF(V2992="","",IF(ABS(V2992-R2992)&gt;W$1,ABS(V2992-R2992),""))</f>
        <v/>
      </c>
      <c r="X2992" t="str">
        <f>Y2992&amp;"-"&amp;Z2992&amp;"-"&amp;AC2992&amp;"-"&amp;AD2992&amp;"-"&amp;AG2992</f>
        <v>2.5-e-A-2-2.5</v>
      </c>
      <c r="Y2992">
        <f>F2992</f>
        <v>2.5</v>
      </c>
      <c r="Z2992" s="2" t="str">
        <f>G2992</f>
        <v>e</v>
      </c>
      <c r="AA2992">
        <f>_xlfn.IFNA(VLOOKUP(X2992,'duo-out'!A$2:Q$5000,5,FALSE),E2992+10*(H2992-1)+1+_xlfn.IFNA(VLOOKUP(D2992,states!A$2:C$10,3,FALSE),1))</f>
        <v>83</v>
      </c>
      <c r="AB2992" t="str">
        <f>IF(V2992="","",V2992)</f>
        <v/>
      </c>
      <c r="AC2992" s="2" t="str">
        <f>_xlfn.IFNA(VLOOKUP(D2992,states!A$2:C$10,2,FALSE),"XX")</f>
        <v>A</v>
      </c>
      <c r="AD2992">
        <f>E2992</f>
        <v>2</v>
      </c>
      <c r="AE2992">
        <f>_xlfn.IFNA(VLOOKUP(D2992,states!A$2:D$10,4,FALSE),0)</f>
        <v>2</v>
      </c>
      <c r="AF2992">
        <v>0.5</v>
      </c>
      <c r="AG2992">
        <f>IF(AE2992=0,AF2992,IF(AE2992=1,IF(F2992=0.5,0.5,IF(H2992=1,0.5,1.5)),IF(F2992=0.5,0.5,IF(H2992=1,2.5,1.5))))</f>
        <v>2.5</v>
      </c>
      <c r="AH2992" s="7">
        <f>IF(AC2992="XX",0,1/C2992^(1/5)*IF(E2992=0,100,1)/(E2992+1)^(1/4))</f>
        <v>1.7164450400991098</v>
      </c>
    </row>
    <row r="2993" spans="1:34">
      <c r="A2993">
        <v>4085</v>
      </c>
      <c r="B2993" s="1">
        <v>20688.383000000002</v>
      </c>
      <c r="C2993" s="6">
        <v>2.3619999999999999E-2</v>
      </c>
      <c r="D2993" t="s">
        <v>3</v>
      </c>
      <c r="E2993">
        <v>2</v>
      </c>
      <c r="F2993">
        <v>2.5</v>
      </c>
      <c r="G2993" t="s">
        <v>1</v>
      </c>
      <c r="H2993">
        <v>1</v>
      </c>
      <c r="I2993" t="s">
        <v>0</v>
      </c>
      <c r="J2993">
        <v>3</v>
      </c>
      <c r="K2993">
        <v>1.5</v>
      </c>
      <c r="L2993" t="s">
        <v>1</v>
      </c>
      <c r="M2993">
        <v>1</v>
      </c>
      <c r="N2993" t="s">
        <v>4141</v>
      </c>
      <c r="O2993">
        <v>1</v>
      </c>
      <c r="P2993" t="str">
        <f>D2993&amp;"-"&amp;F2993&amp;"-"&amp;G2993&amp;"-"&amp;E2993&amp;"-"&amp;H2993</f>
        <v>A2Delta-2.5-e-2-1</v>
      </c>
      <c r="Q2993" t="str">
        <f>I2993&amp;"-"&amp;K2993&amp;"-"&amp;L2993&amp;"-"&amp;J2993&amp;"-"&amp;M2993</f>
        <v>X2Pi-1.5-e-3-1</v>
      </c>
      <c r="R2993">
        <f>B2993+S2993</f>
        <v>28524.849346545001</v>
      </c>
      <c r="S2993">
        <f>_xlfn.IFNA(VLOOKUP(Q2993,'MARVEL-X'!A$2:I$1400,7,FALSE),VLOOKUP(Q2993,MARVEL!A$2:J$1522,10,FALSE))</f>
        <v>7836.4663465450003</v>
      </c>
      <c r="T2993">
        <f>IF(P2993=P2992,R2993+T2992,R2993)</f>
        <v>57049.723845377004</v>
      </c>
      <c r="U2993">
        <f>IF(P2993=P2992,1+U2992,1)</f>
        <v>2</v>
      </c>
      <c r="V2993" t="str">
        <f t="shared" si="46"/>
        <v/>
      </c>
      <c r="W2993" t="str">
        <f>IF(V2993="","",IF(ABS(V2993-R2993)&gt;W$1,ABS(V2993-R2993),""))</f>
        <v/>
      </c>
      <c r="X2993" t="str">
        <f>Y2993&amp;"-"&amp;Z2993&amp;"-"&amp;AC2993&amp;"-"&amp;AD2993&amp;"-"&amp;AG2993</f>
        <v>2.5-e-A-2-2.5</v>
      </c>
      <c r="Y2993">
        <f>F2993</f>
        <v>2.5</v>
      </c>
      <c r="Z2993" s="2" t="str">
        <f>G2993</f>
        <v>e</v>
      </c>
      <c r="AA2993">
        <f>_xlfn.IFNA(VLOOKUP(X2993,'duo-out'!A$2:Q$5000,5,FALSE),E2993+10*(H2993-1)+1+_xlfn.IFNA(VLOOKUP(D2993,states!A$2:C$10,3,FALSE),1))</f>
        <v>83</v>
      </c>
      <c r="AB2993" t="str">
        <f>IF(V2993="","",V2993)</f>
        <v/>
      </c>
      <c r="AC2993" s="2" t="str">
        <f>_xlfn.IFNA(VLOOKUP(D2993,states!A$2:C$10,2,FALSE),"XX")</f>
        <v>A</v>
      </c>
      <c r="AD2993">
        <f>E2993</f>
        <v>2</v>
      </c>
      <c r="AE2993">
        <f>_xlfn.IFNA(VLOOKUP(D2993,states!A$2:D$10,4,FALSE),0)</f>
        <v>2</v>
      </c>
      <c r="AF2993">
        <v>0.5</v>
      </c>
      <c r="AG2993">
        <f>IF(AE2993=0,AF2993,IF(AE2993=1,IF(F2993=0.5,0.5,IF(H2993=1,0.5,1.5)),IF(F2993=0.5,0.5,IF(H2993=1,2.5,1.5))))</f>
        <v>2.5</v>
      </c>
      <c r="AH2993" s="7">
        <f>IF(AC2993="XX",0,1/C2993^(1/5)*IF(E2993=0,100,1)/(E2993+1)^(1/4))</f>
        <v>1.6071769962418678</v>
      </c>
    </row>
    <row r="2994" spans="1:34">
      <c r="A2994">
        <v>3694</v>
      </c>
      <c r="B2994" s="1">
        <v>23124.050899999998</v>
      </c>
      <c r="C2994" s="6">
        <v>1.6760000000000001E-2</v>
      </c>
      <c r="D2994" t="s">
        <v>3</v>
      </c>
      <c r="E2994">
        <v>2</v>
      </c>
      <c r="F2994">
        <v>2.5</v>
      </c>
      <c r="G2994" t="s">
        <v>1</v>
      </c>
      <c r="H2994">
        <v>1</v>
      </c>
      <c r="I2994" t="s">
        <v>0</v>
      </c>
      <c r="J2994">
        <v>2</v>
      </c>
      <c r="K2994">
        <v>1.5</v>
      </c>
      <c r="L2994" t="s">
        <v>1</v>
      </c>
      <c r="M2994">
        <v>2</v>
      </c>
      <c r="N2994" t="s">
        <v>3750</v>
      </c>
      <c r="O2994">
        <v>1</v>
      </c>
      <c r="P2994" t="str">
        <f>D2994&amp;"-"&amp;F2994&amp;"-"&amp;G2994&amp;"-"&amp;E2994&amp;"-"&amp;H2994</f>
        <v>A2Delta-2.5-e-2-1</v>
      </c>
      <c r="Q2994" t="str">
        <f>I2994&amp;"-"&amp;K2994&amp;"-"&amp;L2994&amp;"-"&amp;J2994&amp;"-"&amp;M2994</f>
        <v>X2Pi-1.5-e-2-2</v>
      </c>
      <c r="R2994">
        <f>B2994+S2994</f>
        <v>28524.875459215997</v>
      </c>
      <c r="S2994">
        <f>_xlfn.IFNA(VLOOKUP(Q2994,'MARVEL-X'!A$2:I$1400,7,FALSE),VLOOKUP(Q2994,MARVEL!A$2:J$1522,10,FALSE))</f>
        <v>5400.8245592160001</v>
      </c>
      <c r="T2994">
        <f>IF(P2994=P2993,R2994+T2993,R2994)</f>
        <v>85574.599304592994</v>
      </c>
      <c r="U2994">
        <f>IF(P2994=P2993,1+U2993,1)</f>
        <v>3</v>
      </c>
      <c r="V2994" t="str">
        <f t="shared" si="46"/>
        <v/>
      </c>
      <c r="W2994" t="str">
        <f>IF(V2994="","",IF(ABS(V2994-R2994)&gt;W$1,ABS(V2994-R2994),""))</f>
        <v/>
      </c>
      <c r="X2994" t="str">
        <f>Y2994&amp;"-"&amp;Z2994&amp;"-"&amp;AC2994&amp;"-"&amp;AD2994&amp;"-"&amp;AG2994</f>
        <v>2.5-e-A-2-2.5</v>
      </c>
      <c r="Y2994">
        <f>F2994</f>
        <v>2.5</v>
      </c>
      <c r="Z2994" s="2" t="str">
        <f>G2994</f>
        <v>e</v>
      </c>
      <c r="AA2994">
        <f>_xlfn.IFNA(VLOOKUP(X2994,'duo-out'!A$2:Q$5000,5,FALSE),E2994+10*(H2994-1)+1+_xlfn.IFNA(VLOOKUP(D2994,states!A$2:C$10,3,FALSE),1))</f>
        <v>83</v>
      </c>
      <c r="AB2994" t="str">
        <f>IF(V2994="","",V2994)</f>
        <v/>
      </c>
      <c r="AC2994" s="2" t="str">
        <f>_xlfn.IFNA(VLOOKUP(D2994,states!A$2:C$10,2,FALSE),"XX")</f>
        <v>A</v>
      </c>
      <c r="AD2994">
        <f>E2994</f>
        <v>2</v>
      </c>
      <c r="AE2994">
        <f>_xlfn.IFNA(VLOOKUP(D2994,states!A$2:D$10,4,FALSE),0)</f>
        <v>2</v>
      </c>
      <c r="AF2994">
        <v>0.5</v>
      </c>
      <c r="AG2994">
        <f>IF(AE2994=0,AF2994,IF(AE2994=1,IF(F2994=0.5,0.5,IF(H2994=1,0.5,1.5)),IF(F2994=0.5,0.5,IF(H2994=1,2.5,1.5))))</f>
        <v>2.5</v>
      </c>
      <c r="AH2994" s="7">
        <f>IF(AC2994="XX",0,1/C2994^(1/5)*IF(E2994=0,100,1)/(E2994+1)^(1/4))</f>
        <v>1.7213329551604457</v>
      </c>
    </row>
    <row r="2995" spans="1:34">
      <c r="A2995">
        <v>3676</v>
      </c>
      <c r="B2995" s="1">
        <v>23040.006000000001</v>
      </c>
      <c r="C2995" s="6">
        <v>2.1659999999999999E-2</v>
      </c>
      <c r="D2995" t="s">
        <v>3</v>
      </c>
      <c r="E2995">
        <v>2</v>
      </c>
      <c r="F2995">
        <v>2.5</v>
      </c>
      <c r="G2995" t="s">
        <v>1</v>
      </c>
      <c r="H2995">
        <v>1</v>
      </c>
      <c r="I2995" t="s">
        <v>0</v>
      </c>
      <c r="J2995">
        <v>2</v>
      </c>
      <c r="K2995">
        <v>3.5</v>
      </c>
      <c r="L2995" t="s">
        <v>1</v>
      </c>
      <c r="M2995">
        <v>1</v>
      </c>
      <c r="N2995" t="s">
        <v>3732</v>
      </c>
      <c r="O2995">
        <v>1</v>
      </c>
      <c r="P2995" t="str">
        <f>D2995&amp;"-"&amp;F2995&amp;"-"&amp;G2995&amp;"-"&amp;E2995&amp;"-"&amp;H2995</f>
        <v>A2Delta-2.5-e-2-1</v>
      </c>
      <c r="Q2995" t="str">
        <f>I2995&amp;"-"&amp;K2995&amp;"-"&amp;L2995&amp;"-"&amp;J2995&amp;"-"&amp;M2995</f>
        <v>X2Pi-3.5-e-2-1</v>
      </c>
      <c r="R2995">
        <f>B2995+S2995</f>
        <v>28524.847990157003</v>
      </c>
      <c r="S2995">
        <f>_xlfn.IFNA(VLOOKUP(Q2995,'MARVEL-X'!A$2:I$1400,7,FALSE),VLOOKUP(Q2995,MARVEL!A$2:J$1522,10,FALSE))</f>
        <v>5484.8419901569996</v>
      </c>
      <c r="T2995">
        <f>IF(P2995=P2994,R2995+T2994,R2995)</f>
        <v>114099.44729474999</v>
      </c>
      <c r="U2995">
        <f>IF(P2995=P2994,1+U2994,1)</f>
        <v>4</v>
      </c>
      <c r="V2995" t="str">
        <f t="shared" si="46"/>
        <v/>
      </c>
      <c r="W2995" t="str">
        <f>IF(V2995="","",IF(ABS(V2995-R2995)&gt;W$1,ABS(V2995-R2995),""))</f>
        <v/>
      </c>
      <c r="X2995" t="str">
        <f>Y2995&amp;"-"&amp;Z2995&amp;"-"&amp;AC2995&amp;"-"&amp;AD2995&amp;"-"&amp;AG2995</f>
        <v>2.5-e-A-2-2.5</v>
      </c>
      <c r="Y2995">
        <f>F2995</f>
        <v>2.5</v>
      </c>
      <c r="Z2995" s="2" t="str">
        <f>G2995</f>
        <v>e</v>
      </c>
      <c r="AA2995">
        <f>_xlfn.IFNA(VLOOKUP(X2995,'duo-out'!A$2:Q$5000,5,FALSE),E2995+10*(H2995-1)+1+_xlfn.IFNA(VLOOKUP(D2995,states!A$2:C$10,3,FALSE),1))</f>
        <v>83</v>
      </c>
      <c r="AB2995" t="str">
        <f>IF(V2995="","",V2995)</f>
        <v/>
      </c>
      <c r="AC2995" s="2" t="str">
        <f>_xlfn.IFNA(VLOOKUP(D2995,states!A$2:C$10,2,FALSE),"XX")</f>
        <v>A</v>
      </c>
      <c r="AD2995">
        <f>E2995</f>
        <v>2</v>
      </c>
      <c r="AE2995">
        <f>_xlfn.IFNA(VLOOKUP(D2995,states!A$2:D$10,4,FALSE),0)</f>
        <v>2</v>
      </c>
      <c r="AF2995">
        <v>0.5</v>
      </c>
      <c r="AG2995">
        <f>IF(AE2995=0,AF2995,IF(AE2995=1,IF(F2995=0.5,0.5,IF(H2995=1,0.5,1.5)),IF(F2995=0.5,0.5,IF(H2995=1,2.5,1.5))))</f>
        <v>2.5</v>
      </c>
      <c r="AH2995" s="7">
        <f>IF(AC2995="XX",0,1/C2995^(1/5)*IF(E2995=0,100,1)/(E2995+1)^(1/4))</f>
        <v>1.6352644515132024</v>
      </c>
    </row>
    <row r="2996" spans="1:34">
      <c r="A2996">
        <v>3669</v>
      </c>
      <c r="B2996" s="1">
        <v>23118.322899999999</v>
      </c>
      <c r="C2996" s="6">
        <v>1.6650000000000002E-2</v>
      </c>
      <c r="D2996" t="s">
        <v>3</v>
      </c>
      <c r="E2996">
        <v>2</v>
      </c>
      <c r="F2996">
        <v>2.5</v>
      </c>
      <c r="G2996" t="s">
        <v>1</v>
      </c>
      <c r="H2996">
        <v>1</v>
      </c>
      <c r="I2996" t="s">
        <v>0</v>
      </c>
      <c r="J2996">
        <v>2</v>
      </c>
      <c r="K2996">
        <v>2.5</v>
      </c>
      <c r="L2996" t="s">
        <v>2</v>
      </c>
      <c r="M2996">
        <v>1</v>
      </c>
      <c r="N2996" t="s">
        <v>3725</v>
      </c>
      <c r="O2996">
        <v>1</v>
      </c>
      <c r="P2996" t="str">
        <f>D2996&amp;"-"&amp;F2996&amp;"-"&amp;G2996&amp;"-"&amp;E2996&amp;"-"&amp;H2996</f>
        <v>A2Delta-2.5-e-2-1</v>
      </c>
      <c r="Q2996" t="str">
        <f>I2996&amp;"-"&amp;K2996&amp;"-"&amp;L2996&amp;"-"&amp;J2996&amp;"-"&amp;M2996</f>
        <v>X2Pi-2.5-f-2-1</v>
      </c>
      <c r="R2996">
        <f>B2996+S2996</f>
        <v>28524.851663383</v>
      </c>
      <c r="S2996">
        <f>_xlfn.IFNA(VLOOKUP(Q2996,'MARVEL-X'!A$2:I$1400,7,FALSE),VLOOKUP(Q2996,MARVEL!A$2:J$1522,10,FALSE))</f>
        <v>5406.5287633830003</v>
      </c>
      <c r="T2996">
        <f>IF(P2996=P2995,R2996+T2995,R2996)</f>
        <v>142624.29895813297</v>
      </c>
      <c r="U2996">
        <f>IF(P2996=P2995,1+U2995,1)</f>
        <v>5</v>
      </c>
      <c r="V2996" t="str">
        <f t="shared" si="46"/>
        <v/>
      </c>
      <c r="W2996" t="str">
        <f>IF(V2996="","",IF(ABS(V2996-R2996)&gt;W$1,ABS(V2996-R2996),""))</f>
        <v/>
      </c>
      <c r="X2996" t="str">
        <f>Y2996&amp;"-"&amp;Z2996&amp;"-"&amp;AC2996&amp;"-"&amp;AD2996&amp;"-"&amp;AG2996</f>
        <v>2.5-e-A-2-2.5</v>
      </c>
      <c r="Y2996">
        <f>F2996</f>
        <v>2.5</v>
      </c>
      <c r="Z2996" s="2" t="str">
        <f>G2996</f>
        <v>e</v>
      </c>
      <c r="AA2996">
        <f>_xlfn.IFNA(VLOOKUP(X2996,'duo-out'!A$2:Q$5000,5,FALSE),E2996+10*(H2996-1)+1+_xlfn.IFNA(VLOOKUP(D2996,states!A$2:C$10,3,FALSE),1))</f>
        <v>83</v>
      </c>
      <c r="AB2996" t="str">
        <f>IF(V2996="","",V2996)</f>
        <v/>
      </c>
      <c r="AC2996" s="2" t="str">
        <f>_xlfn.IFNA(VLOOKUP(D2996,states!A$2:C$10,2,FALSE),"XX")</f>
        <v>A</v>
      </c>
      <c r="AD2996">
        <f>E2996</f>
        <v>2</v>
      </c>
      <c r="AE2996">
        <f>_xlfn.IFNA(VLOOKUP(D2996,states!A$2:D$10,4,FALSE),0)</f>
        <v>2</v>
      </c>
      <c r="AF2996">
        <v>0.5</v>
      </c>
      <c r="AG2996">
        <f>IF(AE2996=0,AF2996,IF(AE2996=1,IF(F2996=0.5,0.5,IF(H2996=1,0.5,1.5)),IF(F2996=0.5,0.5,IF(H2996=1,2.5,1.5))))</f>
        <v>2.5</v>
      </c>
      <c r="AH2996" s="7">
        <f>IF(AC2996="XX",0,1/C2996^(1/5)*IF(E2996=0,100,1)/(E2996+1)^(1/4))</f>
        <v>1.7236014022949242</v>
      </c>
    </row>
    <row r="2997" spans="1:34">
      <c r="A2997">
        <v>3645</v>
      </c>
      <c r="B2997" s="1">
        <v>23169.482199999999</v>
      </c>
      <c r="C2997" s="6">
        <v>5.0000000000000001E-3</v>
      </c>
      <c r="D2997" t="s">
        <v>3</v>
      </c>
      <c r="E2997">
        <v>2</v>
      </c>
      <c r="F2997">
        <v>2.5</v>
      </c>
      <c r="G2997" t="s">
        <v>1</v>
      </c>
      <c r="H2997">
        <v>1</v>
      </c>
      <c r="I2997" t="s">
        <v>0</v>
      </c>
      <c r="J2997">
        <v>2</v>
      </c>
      <c r="K2997">
        <v>1.5</v>
      </c>
      <c r="L2997" t="s">
        <v>1</v>
      </c>
      <c r="M2997">
        <v>1</v>
      </c>
      <c r="N2997" t="s">
        <v>3701</v>
      </c>
      <c r="O2997">
        <v>1</v>
      </c>
      <c r="P2997" t="str">
        <f>D2997&amp;"-"&amp;F2997&amp;"-"&amp;G2997&amp;"-"&amp;E2997&amp;"-"&amp;H2997</f>
        <v>A2Delta-2.5-e-2-1</v>
      </c>
      <c r="Q2997" t="str">
        <f>I2997&amp;"-"&amp;K2997&amp;"-"&amp;L2997&amp;"-"&amp;J2997&amp;"-"&amp;M2997</f>
        <v>X2Pi-1.5-e-2-1</v>
      </c>
      <c r="R2997">
        <f>B2997+S2997</f>
        <v>28524.861535363998</v>
      </c>
      <c r="S2997">
        <f>_xlfn.IFNA(VLOOKUP(Q2997,'MARVEL-X'!A$2:I$1400,7,FALSE),VLOOKUP(Q2997,MARVEL!A$2:J$1522,10,FALSE))</f>
        <v>5355.3793353640003</v>
      </c>
      <c r="T2997">
        <f>IF(P2997=P2996,R2997+T2996,R2997)</f>
        <v>171149.16049349698</v>
      </c>
      <c r="U2997">
        <f>IF(P2997=P2996,1+U2996,1)</f>
        <v>6</v>
      </c>
      <c r="V2997" t="str">
        <f t="shared" si="46"/>
        <v/>
      </c>
      <c r="W2997" t="str">
        <f>IF(V2997="","",IF(ABS(V2997-R2997)&gt;W$1,ABS(V2997-R2997),""))</f>
        <v/>
      </c>
      <c r="X2997" t="str">
        <f>Y2997&amp;"-"&amp;Z2997&amp;"-"&amp;AC2997&amp;"-"&amp;AD2997&amp;"-"&amp;AG2997</f>
        <v>2.5-e-A-2-2.5</v>
      </c>
      <c r="Y2997">
        <f>F2997</f>
        <v>2.5</v>
      </c>
      <c r="Z2997" s="2" t="str">
        <f>G2997</f>
        <v>e</v>
      </c>
      <c r="AA2997">
        <f>_xlfn.IFNA(VLOOKUP(X2997,'duo-out'!A$2:Q$5000,5,FALSE),E2997+10*(H2997-1)+1+_xlfn.IFNA(VLOOKUP(D2997,states!A$2:C$10,3,FALSE),1))</f>
        <v>83</v>
      </c>
      <c r="AB2997" t="str">
        <f>IF(V2997="","",V2997)</f>
        <v/>
      </c>
      <c r="AC2997" s="2" t="str">
        <f>_xlfn.IFNA(VLOOKUP(D2997,states!A$2:C$10,2,FALSE),"XX")</f>
        <v>A</v>
      </c>
      <c r="AD2997">
        <f>E2997</f>
        <v>2</v>
      </c>
      <c r="AE2997">
        <f>_xlfn.IFNA(VLOOKUP(D2997,states!A$2:D$10,4,FALSE),0)</f>
        <v>2</v>
      </c>
      <c r="AF2997">
        <v>0.5</v>
      </c>
      <c r="AG2997">
        <f>IF(AE2997=0,AF2997,IF(AE2997=1,IF(F2997=0.5,0.5,IF(H2997=1,0.5,1.5)),IF(F2997=0.5,0.5,IF(H2997=1,2.5,1.5))))</f>
        <v>2.5</v>
      </c>
      <c r="AH2997" s="7">
        <f>IF(AC2997="XX",0,1/C2997^(1/5)*IF(E2997=0,100,1)/(E2997+1)^(1/4))</f>
        <v>2.1924297443889911</v>
      </c>
    </row>
    <row r="2998" spans="1:34">
      <c r="A2998">
        <v>2990</v>
      </c>
      <c r="B2998" s="1">
        <v>23040.043300000001</v>
      </c>
      <c r="C2998" s="6">
        <v>2.8400000000000002E-2</v>
      </c>
      <c r="D2998" t="s">
        <v>3</v>
      </c>
      <c r="E2998">
        <v>2</v>
      </c>
      <c r="F2998">
        <v>2.5</v>
      </c>
      <c r="G2998" t="s">
        <v>1</v>
      </c>
      <c r="H2998">
        <v>1</v>
      </c>
      <c r="I2998" t="s">
        <v>0</v>
      </c>
      <c r="J2998">
        <v>2</v>
      </c>
      <c r="K2998">
        <v>3.5</v>
      </c>
      <c r="L2998" t="s">
        <v>1</v>
      </c>
      <c r="M2998">
        <v>1</v>
      </c>
      <c r="N2998" t="s">
        <v>3046</v>
      </c>
      <c r="O2998">
        <v>1</v>
      </c>
      <c r="P2998" t="str">
        <f>D2998&amp;"-"&amp;F2998&amp;"-"&amp;G2998&amp;"-"&amp;E2998&amp;"-"&amp;H2998</f>
        <v>A2Delta-2.5-e-2-1</v>
      </c>
      <c r="Q2998" t="str">
        <f>I2998&amp;"-"&amp;K2998&amp;"-"&amp;L2998&amp;"-"&amp;J2998&amp;"-"&amp;M2998</f>
        <v>X2Pi-3.5-e-2-1</v>
      </c>
      <c r="R2998">
        <f>B2998+S2998</f>
        <v>28524.885290156999</v>
      </c>
      <c r="S2998">
        <f>_xlfn.IFNA(VLOOKUP(Q2998,'MARVEL-X'!A$2:I$1400,7,FALSE),VLOOKUP(Q2998,MARVEL!A$2:J$1522,10,FALSE))</f>
        <v>5484.8419901569996</v>
      </c>
      <c r="T2998">
        <f>IF(P2998=P2997,R2998+T2997,R2998)</f>
        <v>199674.04578365397</v>
      </c>
      <c r="U2998">
        <f>IF(P2998=P2997,1+U2997,1)</f>
        <v>7</v>
      </c>
      <c r="V2998" t="str">
        <f t="shared" si="46"/>
        <v/>
      </c>
      <c r="W2998" t="str">
        <f>IF(V2998="","",IF(ABS(V2998-R2998)&gt;W$1,ABS(V2998-R2998),""))</f>
        <v/>
      </c>
      <c r="X2998" t="str">
        <f>Y2998&amp;"-"&amp;Z2998&amp;"-"&amp;AC2998&amp;"-"&amp;AD2998&amp;"-"&amp;AG2998</f>
        <v>2.5-e-A-2-2.5</v>
      </c>
      <c r="Y2998">
        <f>F2998</f>
        <v>2.5</v>
      </c>
      <c r="Z2998" s="2" t="str">
        <f>G2998</f>
        <v>e</v>
      </c>
      <c r="AA2998">
        <f>_xlfn.IFNA(VLOOKUP(X2998,'duo-out'!A$2:Q$5000,5,FALSE),E2998+10*(H2998-1)+1+_xlfn.IFNA(VLOOKUP(D2998,states!A$2:C$10,3,FALSE),1))</f>
        <v>83</v>
      </c>
      <c r="AB2998" t="str">
        <f>IF(V2998="","",V2998)</f>
        <v/>
      </c>
      <c r="AC2998" s="2" t="str">
        <f>_xlfn.IFNA(VLOOKUP(D2998,states!A$2:C$10,2,FALSE),"XX")</f>
        <v>A</v>
      </c>
      <c r="AD2998">
        <f>E2998</f>
        <v>2</v>
      </c>
      <c r="AE2998">
        <f>_xlfn.IFNA(VLOOKUP(D2998,states!A$2:D$10,4,FALSE),0)</f>
        <v>2</v>
      </c>
      <c r="AF2998">
        <v>0.5</v>
      </c>
      <c r="AG2998">
        <f>IF(AE2998=0,AF2998,IF(AE2998=1,IF(F2998=0.5,0.5,IF(H2998=1,0.5,1.5)),IF(F2998=0.5,0.5,IF(H2998=1,2.5,1.5))))</f>
        <v>2.5</v>
      </c>
      <c r="AH2998" s="7">
        <f>IF(AC2998="XX",0,1/C2998^(1/5)*IF(E2998=0,100,1)/(E2998+1)^(1/4))</f>
        <v>1.5490164088936658</v>
      </c>
    </row>
    <row r="2999" spans="1:34">
      <c r="A2999">
        <v>2976</v>
      </c>
      <c r="B2999" s="1">
        <v>23118.1865</v>
      </c>
      <c r="C2999" s="6">
        <v>6.2969999999999996E-3</v>
      </c>
      <c r="D2999" t="s">
        <v>3</v>
      </c>
      <c r="E2999">
        <v>2</v>
      </c>
      <c r="F2999">
        <v>2.5</v>
      </c>
      <c r="G2999" t="s">
        <v>1</v>
      </c>
      <c r="H2999">
        <v>1</v>
      </c>
      <c r="I2999" t="s">
        <v>0</v>
      </c>
      <c r="J2999">
        <v>2</v>
      </c>
      <c r="K2999">
        <v>2.5</v>
      </c>
      <c r="L2999" t="s">
        <v>1</v>
      </c>
      <c r="M2999">
        <v>1</v>
      </c>
      <c r="N2999" t="s">
        <v>3032</v>
      </c>
      <c r="O2999">
        <v>1</v>
      </c>
      <c r="P2999" t="str">
        <f>D2999&amp;"-"&amp;F2999&amp;"-"&amp;G2999&amp;"-"&amp;E2999&amp;"-"&amp;H2999</f>
        <v>A2Delta-2.5-e-2-1</v>
      </c>
      <c r="Q2999" t="str">
        <f>I2999&amp;"-"&amp;K2999&amp;"-"&amp;L2999&amp;"-"&amp;J2999&amp;"-"&amp;M2999</f>
        <v>X2Pi-2.5-e-2-1</v>
      </c>
      <c r="R2999">
        <f>B2999+S2999</f>
        <v>28524.861605873</v>
      </c>
      <c r="S2999">
        <f>_xlfn.IFNA(VLOOKUP(Q2999,'MARVEL-X'!A$2:I$1400,7,FALSE),VLOOKUP(Q2999,MARVEL!A$2:J$1522,10,FALSE))</f>
        <v>5406.6751058729997</v>
      </c>
      <c r="T2999">
        <f>IF(P2999=P2998,R2999+T2998,R2999)</f>
        <v>228198.90738952698</v>
      </c>
      <c r="U2999">
        <f>IF(P2999=P2998,1+U2998,1)</f>
        <v>8</v>
      </c>
      <c r="V2999" t="str">
        <f t="shared" si="46"/>
        <v/>
      </c>
      <c r="W2999" t="str">
        <f>IF(V2999="","",IF(ABS(V2999-R2999)&gt;W$1,ABS(V2999-R2999),""))</f>
        <v/>
      </c>
      <c r="X2999" t="str">
        <f>Y2999&amp;"-"&amp;Z2999&amp;"-"&amp;AC2999&amp;"-"&amp;AD2999&amp;"-"&amp;AG2999</f>
        <v>2.5-e-A-2-2.5</v>
      </c>
      <c r="Y2999">
        <f>F2999</f>
        <v>2.5</v>
      </c>
      <c r="Z2999" s="2" t="str">
        <f>G2999</f>
        <v>e</v>
      </c>
      <c r="AA2999">
        <f>_xlfn.IFNA(VLOOKUP(X2999,'duo-out'!A$2:Q$5000,5,FALSE),E2999+10*(H2999-1)+1+_xlfn.IFNA(VLOOKUP(D2999,states!A$2:C$10,3,FALSE),1))</f>
        <v>83</v>
      </c>
      <c r="AB2999" t="str">
        <f>IF(V2999="","",V2999)</f>
        <v/>
      </c>
      <c r="AC2999" s="2" t="str">
        <f>_xlfn.IFNA(VLOOKUP(D2999,states!A$2:C$10,2,FALSE),"XX")</f>
        <v>A</v>
      </c>
      <c r="AD2999">
        <f>E2999</f>
        <v>2</v>
      </c>
      <c r="AE2999">
        <f>_xlfn.IFNA(VLOOKUP(D2999,states!A$2:D$10,4,FALSE),0)</f>
        <v>2</v>
      </c>
      <c r="AF2999">
        <v>0.5</v>
      </c>
      <c r="AG2999">
        <f>IF(AE2999=0,AF2999,IF(AE2999=1,IF(F2999=0.5,0.5,IF(H2999=1,0.5,1.5)),IF(F2999=0.5,0.5,IF(H2999=1,2.5,1.5))))</f>
        <v>2.5</v>
      </c>
      <c r="AH2999" s="7">
        <f>IF(AC2999="XX",0,1/C2999^(1/5)*IF(E2999=0,100,1)/(E2999+1)^(1/4))</f>
        <v>2.0935963267700468</v>
      </c>
    </row>
    <row r="3000" spans="1:34">
      <c r="A3000">
        <v>2967</v>
      </c>
      <c r="B3000" s="1">
        <v>23169.483800000002</v>
      </c>
      <c r="C3000" s="6">
        <v>5.0000000000000001E-3</v>
      </c>
      <c r="D3000" t="s">
        <v>3</v>
      </c>
      <c r="E3000">
        <v>2</v>
      </c>
      <c r="F3000">
        <v>2.5</v>
      </c>
      <c r="G3000" t="s">
        <v>1</v>
      </c>
      <c r="H3000">
        <v>1</v>
      </c>
      <c r="I3000" t="s">
        <v>0</v>
      </c>
      <c r="J3000">
        <v>2</v>
      </c>
      <c r="K3000">
        <v>1.5</v>
      </c>
      <c r="L3000" t="s">
        <v>1</v>
      </c>
      <c r="M3000">
        <v>1</v>
      </c>
      <c r="N3000" t="s">
        <v>3023</v>
      </c>
      <c r="O3000">
        <v>1</v>
      </c>
      <c r="P3000" t="str">
        <f>D3000&amp;"-"&amp;F3000&amp;"-"&amp;G3000&amp;"-"&amp;E3000&amp;"-"&amp;H3000</f>
        <v>A2Delta-2.5-e-2-1</v>
      </c>
      <c r="Q3000" t="str">
        <f>I3000&amp;"-"&amp;K3000&amp;"-"&amp;L3000&amp;"-"&amp;J3000&amp;"-"&amp;M3000</f>
        <v>X2Pi-1.5-e-2-1</v>
      </c>
      <c r="R3000">
        <f>B3000+S3000</f>
        <v>28524.863135364001</v>
      </c>
      <c r="S3000">
        <f>_xlfn.IFNA(VLOOKUP(Q3000,'MARVEL-X'!A$2:I$1400,7,FALSE),VLOOKUP(Q3000,MARVEL!A$2:J$1522,10,FALSE))</f>
        <v>5355.3793353640003</v>
      </c>
      <c r="T3000">
        <f>IF(P3000=P2999,R3000+T2999,R3000)</f>
        <v>256723.77052489098</v>
      </c>
      <c r="U3000">
        <f>IF(P3000=P2999,1+U2999,1)</f>
        <v>9</v>
      </c>
      <c r="V3000" t="str">
        <f t="shared" si="46"/>
        <v/>
      </c>
      <c r="W3000" t="str">
        <f>IF(V3000="","",IF(ABS(V3000-R3000)&gt;W$1,ABS(V3000-R3000),""))</f>
        <v/>
      </c>
      <c r="X3000" t="str">
        <f>Y3000&amp;"-"&amp;Z3000&amp;"-"&amp;AC3000&amp;"-"&amp;AD3000&amp;"-"&amp;AG3000</f>
        <v>2.5-e-A-2-2.5</v>
      </c>
      <c r="Y3000">
        <f>F3000</f>
        <v>2.5</v>
      </c>
      <c r="Z3000" s="2" t="str">
        <f>G3000</f>
        <v>e</v>
      </c>
      <c r="AA3000">
        <f>_xlfn.IFNA(VLOOKUP(X3000,'duo-out'!A$2:Q$5000,5,FALSE),E3000+10*(H3000-1)+1+_xlfn.IFNA(VLOOKUP(D3000,states!A$2:C$10,3,FALSE),1))</f>
        <v>83</v>
      </c>
      <c r="AB3000" t="str">
        <f>IF(V3000="","",V3000)</f>
        <v/>
      </c>
      <c r="AC3000" s="2" t="str">
        <f>_xlfn.IFNA(VLOOKUP(D3000,states!A$2:C$10,2,FALSE),"XX")</f>
        <v>A</v>
      </c>
      <c r="AD3000">
        <f>E3000</f>
        <v>2</v>
      </c>
      <c r="AE3000">
        <f>_xlfn.IFNA(VLOOKUP(D3000,states!A$2:D$10,4,FALSE),0)</f>
        <v>2</v>
      </c>
      <c r="AF3000">
        <v>0.5</v>
      </c>
      <c r="AG3000">
        <f>IF(AE3000=0,AF3000,IF(AE3000=1,IF(F3000=0.5,0.5,IF(H3000=1,0.5,1.5)),IF(F3000=0.5,0.5,IF(H3000=1,2.5,1.5))))</f>
        <v>2.5</v>
      </c>
      <c r="AH3000" s="7">
        <f>IF(AC3000="XX",0,1/C3000^(1/5)*IF(E3000=0,100,1)/(E3000+1)^(1/4))</f>
        <v>2.1924297443889911</v>
      </c>
    </row>
    <row r="3001" spans="1:34">
      <c r="A3001">
        <v>5688</v>
      </c>
      <c r="B3001" s="1">
        <v>23124.014999999999</v>
      </c>
      <c r="C3001" s="6">
        <v>0.05</v>
      </c>
      <c r="D3001" t="s">
        <v>3</v>
      </c>
      <c r="E3001">
        <v>2</v>
      </c>
      <c r="F3001">
        <v>2.5</v>
      </c>
      <c r="G3001" t="s">
        <v>1</v>
      </c>
      <c r="H3001">
        <v>1</v>
      </c>
      <c r="I3001" t="s">
        <v>0</v>
      </c>
      <c r="J3001">
        <v>2</v>
      </c>
      <c r="K3001">
        <v>1.5</v>
      </c>
      <c r="L3001" t="s">
        <v>1</v>
      </c>
      <c r="M3001">
        <v>2</v>
      </c>
      <c r="N3001" t="s">
        <v>5744</v>
      </c>
      <c r="O3001">
        <v>1</v>
      </c>
      <c r="P3001" t="str">
        <f>D3001&amp;"-"&amp;F3001&amp;"-"&amp;G3001&amp;"-"&amp;E3001&amp;"-"&amp;H3001</f>
        <v>A2Delta-2.5-e-2-1</v>
      </c>
      <c r="Q3001" t="str">
        <f>I3001&amp;"-"&amp;K3001&amp;"-"&amp;L3001&amp;"-"&amp;J3001&amp;"-"&amp;M3001</f>
        <v>X2Pi-1.5-e-2-2</v>
      </c>
      <c r="R3001">
        <f>B3001+S3001</f>
        <v>28524.839559216001</v>
      </c>
      <c r="S3001">
        <f>_xlfn.IFNA(VLOOKUP(Q3001,'MARVEL-X'!A$2:I$1400,7,FALSE),VLOOKUP(Q3001,MARVEL!A$2:J$1522,10,FALSE))</f>
        <v>5400.8245592160001</v>
      </c>
      <c r="T3001">
        <f>IF(P3001=P3000,R3001+T3000,R3001)</f>
        <v>285248.61008410697</v>
      </c>
      <c r="U3001">
        <f>IF(P3001=P3000,1+U3000,1)</f>
        <v>10</v>
      </c>
      <c r="V3001" t="str">
        <f t="shared" si="46"/>
        <v/>
      </c>
      <c r="W3001" t="str">
        <f>IF(V3001="","",IF(ABS(V3001-R3001)&gt;W$1,ABS(V3001-R3001),""))</f>
        <v/>
      </c>
      <c r="X3001" t="str">
        <f>Y3001&amp;"-"&amp;Z3001&amp;"-"&amp;AC3001&amp;"-"&amp;AD3001&amp;"-"&amp;AG3001</f>
        <v>2.5-e-A-2-2.5</v>
      </c>
      <c r="Y3001">
        <f>F3001</f>
        <v>2.5</v>
      </c>
      <c r="Z3001" s="2" t="str">
        <f>G3001</f>
        <v>e</v>
      </c>
      <c r="AA3001">
        <f>_xlfn.IFNA(VLOOKUP(X3001,'duo-out'!A$2:Q$5000,5,FALSE),E3001+10*(H3001-1)+1+_xlfn.IFNA(VLOOKUP(D3001,states!A$2:C$10,3,FALSE),1))</f>
        <v>83</v>
      </c>
      <c r="AB3001" t="str">
        <f>IF(V3001="","",V3001)</f>
        <v/>
      </c>
      <c r="AC3001" s="2" t="str">
        <f>_xlfn.IFNA(VLOOKUP(D3001,states!A$2:C$10,2,FALSE),"XX")</f>
        <v>A</v>
      </c>
      <c r="AD3001">
        <f>E3001</f>
        <v>2</v>
      </c>
      <c r="AE3001">
        <f>_xlfn.IFNA(VLOOKUP(D3001,states!A$2:D$10,4,FALSE),0)</f>
        <v>2</v>
      </c>
      <c r="AF3001">
        <v>0.5</v>
      </c>
      <c r="AG3001">
        <f>IF(AE3001=0,AF3001,IF(AE3001=1,IF(F3001=0.5,0.5,IF(H3001=1,0.5,1.5)),IF(F3001=0.5,0.5,IF(H3001=1,2.5,1.5))))</f>
        <v>2.5</v>
      </c>
      <c r="AH3001" s="7">
        <f>IF(AC3001="XX",0,1/C3001^(1/5)*IF(E3001=0,100,1)/(E3001+1)^(1/4))</f>
        <v>1.3833296494790666</v>
      </c>
    </row>
    <row r="3002" spans="1:34">
      <c r="A3002">
        <v>5687</v>
      </c>
      <c r="B3002" s="1">
        <v>23039.998</v>
      </c>
      <c r="C3002" s="6">
        <v>0.05</v>
      </c>
      <c r="D3002" t="s">
        <v>3</v>
      </c>
      <c r="E3002">
        <v>2</v>
      </c>
      <c r="F3002">
        <v>2.5</v>
      </c>
      <c r="G3002" t="s">
        <v>1</v>
      </c>
      <c r="H3002">
        <v>1</v>
      </c>
      <c r="I3002" t="s">
        <v>0</v>
      </c>
      <c r="J3002">
        <v>2</v>
      </c>
      <c r="K3002">
        <v>3.5</v>
      </c>
      <c r="L3002" t="s">
        <v>1</v>
      </c>
      <c r="M3002">
        <v>1</v>
      </c>
      <c r="N3002" t="s">
        <v>5743</v>
      </c>
      <c r="O3002">
        <v>1</v>
      </c>
      <c r="P3002" t="str">
        <f>D3002&amp;"-"&amp;F3002&amp;"-"&amp;G3002&amp;"-"&amp;E3002&amp;"-"&amp;H3002</f>
        <v>A2Delta-2.5-e-2-1</v>
      </c>
      <c r="Q3002" t="str">
        <f>I3002&amp;"-"&amp;K3002&amp;"-"&amp;L3002&amp;"-"&amp;J3002&amp;"-"&amp;M3002</f>
        <v>X2Pi-3.5-e-2-1</v>
      </c>
      <c r="R3002">
        <f>B3002+S3002</f>
        <v>28524.839990157001</v>
      </c>
      <c r="S3002">
        <f>_xlfn.IFNA(VLOOKUP(Q3002,'MARVEL-X'!A$2:I$1400,7,FALSE),VLOOKUP(Q3002,MARVEL!A$2:J$1522,10,FALSE))</f>
        <v>5484.8419901569996</v>
      </c>
      <c r="T3002">
        <f>IF(P3002=P3001,R3002+T3001,R3002)</f>
        <v>313773.45007426396</v>
      </c>
      <c r="U3002">
        <f>IF(P3002=P3001,1+U3001,1)</f>
        <v>11</v>
      </c>
      <c r="V3002" t="str">
        <f t="shared" si="46"/>
        <v/>
      </c>
      <c r="W3002" t="str">
        <f>IF(V3002="","",IF(ABS(V3002-R3002)&gt;W$1,ABS(V3002-R3002),""))</f>
        <v/>
      </c>
      <c r="X3002" t="str">
        <f>Y3002&amp;"-"&amp;Z3002&amp;"-"&amp;AC3002&amp;"-"&amp;AD3002&amp;"-"&amp;AG3002</f>
        <v>2.5-e-A-2-2.5</v>
      </c>
      <c r="Y3002">
        <f>F3002</f>
        <v>2.5</v>
      </c>
      <c r="Z3002" s="2" t="str">
        <f>G3002</f>
        <v>e</v>
      </c>
      <c r="AA3002">
        <f>_xlfn.IFNA(VLOOKUP(X3002,'duo-out'!A$2:Q$5000,5,FALSE),E3002+10*(H3002-1)+1+_xlfn.IFNA(VLOOKUP(D3002,states!A$2:C$10,3,FALSE),1))</f>
        <v>83</v>
      </c>
      <c r="AB3002" t="str">
        <f>IF(V3002="","",V3002)</f>
        <v/>
      </c>
      <c r="AC3002" s="2" t="str">
        <f>_xlfn.IFNA(VLOOKUP(D3002,states!A$2:C$10,2,FALSE),"XX")</f>
        <v>A</v>
      </c>
      <c r="AD3002">
        <f>E3002</f>
        <v>2</v>
      </c>
      <c r="AE3002">
        <f>_xlfn.IFNA(VLOOKUP(D3002,states!A$2:D$10,4,FALSE),0)</f>
        <v>2</v>
      </c>
      <c r="AF3002">
        <v>0.5</v>
      </c>
      <c r="AG3002">
        <f>IF(AE3002=0,AF3002,IF(AE3002=1,IF(F3002=0.5,0.5,IF(H3002=1,0.5,1.5)),IF(F3002=0.5,0.5,IF(H3002=1,2.5,1.5))))</f>
        <v>2.5</v>
      </c>
      <c r="AH3002" s="7">
        <f>IF(AC3002="XX",0,1/C3002^(1/5)*IF(E3002=0,100,1)/(E3002+1)^(1/4))</f>
        <v>1.3833296494790666</v>
      </c>
    </row>
    <row r="3003" spans="1:34">
      <c r="A3003">
        <v>167</v>
      </c>
      <c r="B3003" s="1">
        <v>23118.246999999999</v>
      </c>
      <c r="C3003" s="6">
        <v>0.1055</v>
      </c>
      <c r="D3003" t="s">
        <v>3</v>
      </c>
      <c r="E3003">
        <v>2</v>
      </c>
      <c r="F3003">
        <v>2.5</v>
      </c>
      <c r="G3003" t="s">
        <v>1</v>
      </c>
      <c r="H3003">
        <v>1</v>
      </c>
      <c r="I3003" t="s">
        <v>0</v>
      </c>
      <c r="J3003">
        <v>2</v>
      </c>
      <c r="K3003">
        <v>2.5</v>
      </c>
      <c r="L3003" t="s">
        <v>2</v>
      </c>
      <c r="M3003">
        <v>1</v>
      </c>
      <c r="N3003" t="s">
        <v>222</v>
      </c>
      <c r="O3003">
        <v>-1</v>
      </c>
      <c r="P3003" t="str">
        <f>D3003&amp;"-"&amp;F3003&amp;"-"&amp;G3003&amp;"-"&amp;E3003&amp;"-"&amp;H3003</f>
        <v>A2Delta-2.5-e-2-1</v>
      </c>
      <c r="Q3003" t="str">
        <f>I3003&amp;"-"&amp;K3003&amp;"-"&amp;L3003&amp;"-"&amp;J3003&amp;"-"&amp;M3003</f>
        <v>X2Pi-2.5-f-2-1</v>
      </c>
      <c r="R3003">
        <f>B3003+S3003</f>
        <v>28524.775763383001</v>
      </c>
      <c r="S3003">
        <f>_xlfn.IFNA(VLOOKUP(Q3003,'MARVEL-X'!A$2:I$1400,7,FALSE),VLOOKUP(Q3003,MARVEL!A$2:J$1522,10,FALSE))</f>
        <v>5406.5287633830003</v>
      </c>
      <c r="T3003">
        <f>IF(P3003=P3002,R3003+T3002,R3003)</f>
        <v>342298.22583764698</v>
      </c>
      <c r="U3003">
        <f>IF(P3003=P3002,1+U3002,1)</f>
        <v>12</v>
      </c>
      <c r="V3003" t="str">
        <f t="shared" si="46"/>
        <v/>
      </c>
      <c r="W3003" t="str">
        <f>IF(V3003="","",IF(ABS(V3003-R3003)&gt;W$1,ABS(V3003-R3003),""))</f>
        <v/>
      </c>
      <c r="X3003" t="str">
        <f>Y3003&amp;"-"&amp;Z3003&amp;"-"&amp;AC3003&amp;"-"&amp;AD3003&amp;"-"&amp;AG3003</f>
        <v>2.5-e-A-2-2.5</v>
      </c>
      <c r="Y3003">
        <f>F3003</f>
        <v>2.5</v>
      </c>
      <c r="Z3003" s="2" t="str">
        <f>G3003</f>
        <v>e</v>
      </c>
      <c r="AA3003">
        <f>_xlfn.IFNA(VLOOKUP(X3003,'duo-out'!A$2:Q$5000,5,FALSE),E3003+10*(H3003-1)+1+_xlfn.IFNA(VLOOKUP(D3003,states!A$2:C$10,3,FALSE),1))</f>
        <v>83</v>
      </c>
      <c r="AB3003" t="str">
        <f>IF(V3003="","",V3003)</f>
        <v/>
      </c>
      <c r="AC3003" s="2" t="str">
        <f>_xlfn.IFNA(VLOOKUP(D3003,states!A$2:C$10,2,FALSE),"XX")</f>
        <v>A</v>
      </c>
      <c r="AD3003">
        <f>E3003</f>
        <v>2</v>
      </c>
      <c r="AE3003">
        <f>_xlfn.IFNA(VLOOKUP(D3003,states!A$2:D$10,4,FALSE),0)</f>
        <v>2</v>
      </c>
      <c r="AF3003">
        <v>0.5</v>
      </c>
      <c r="AG3003">
        <f>IF(AE3003=0,AF3003,IF(AE3003=1,IF(F3003=0.5,0.5,IF(H3003=1,0.5,1.5)),IF(F3003=0.5,0.5,IF(H3003=1,2.5,1.5))))</f>
        <v>2.5</v>
      </c>
      <c r="AH3003" s="7">
        <f>IF(AC3003="XX",0,1/C3003^(1/5)*IF(E3003=0,100,1)/(E3003+1)^(1/4))</f>
        <v>1.1914318189465904</v>
      </c>
    </row>
    <row r="3004" spans="1:34">
      <c r="A3004">
        <v>5644</v>
      </c>
      <c r="B3004" s="1">
        <v>23169.467000000001</v>
      </c>
      <c r="C3004" s="6">
        <v>0.05</v>
      </c>
      <c r="D3004" t="s">
        <v>3</v>
      </c>
      <c r="E3004">
        <v>2</v>
      </c>
      <c r="F3004">
        <v>2.5</v>
      </c>
      <c r="G3004" t="s">
        <v>1</v>
      </c>
      <c r="H3004">
        <v>1</v>
      </c>
      <c r="I3004" t="s">
        <v>0</v>
      </c>
      <c r="J3004">
        <v>2</v>
      </c>
      <c r="K3004">
        <v>1.5</v>
      </c>
      <c r="L3004" t="s">
        <v>1</v>
      </c>
      <c r="M3004">
        <v>1</v>
      </c>
      <c r="N3004" t="s">
        <v>5700</v>
      </c>
      <c r="O3004">
        <v>1</v>
      </c>
      <c r="P3004" t="str">
        <f>D3004&amp;"-"&amp;F3004&amp;"-"&amp;G3004&amp;"-"&amp;E3004&amp;"-"&amp;H3004</f>
        <v>A2Delta-2.5-e-2-1</v>
      </c>
      <c r="Q3004" t="str">
        <f>I3004&amp;"-"&amp;K3004&amp;"-"&amp;L3004&amp;"-"&amp;J3004&amp;"-"&amp;M3004</f>
        <v>X2Pi-1.5-e-2-1</v>
      </c>
      <c r="R3004">
        <f>B3004+S3004</f>
        <v>28524.846335364</v>
      </c>
      <c r="S3004">
        <f>_xlfn.IFNA(VLOOKUP(Q3004,'MARVEL-X'!A$2:I$1400,7,FALSE),VLOOKUP(Q3004,MARVEL!A$2:J$1522,10,FALSE))</f>
        <v>5355.3793353640003</v>
      </c>
      <c r="T3004">
        <f>IF(P3004=P3003,R3004+T3003,R3004)</f>
        <v>370823.07217301097</v>
      </c>
      <c r="U3004">
        <f>IF(P3004=P3003,1+U3003,1)</f>
        <v>13</v>
      </c>
      <c r="V3004" t="str">
        <f t="shared" si="46"/>
        <v/>
      </c>
      <c r="W3004" t="str">
        <f>IF(V3004="","",IF(ABS(V3004-R3004)&gt;W$1,ABS(V3004-R3004),""))</f>
        <v/>
      </c>
      <c r="X3004" t="str">
        <f>Y3004&amp;"-"&amp;Z3004&amp;"-"&amp;AC3004&amp;"-"&amp;AD3004&amp;"-"&amp;AG3004</f>
        <v>2.5-e-A-2-2.5</v>
      </c>
      <c r="Y3004">
        <f>F3004</f>
        <v>2.5</v>
      </c>
      <c r="Z3004" s="2" t="str">
        <f>G3004</f>
        <v>e</v>
      </c>
      <c r="AA3004">
        <f>_xlfn.IFNA(VLOOKUP(X3004,'duo-out'!A$2:Q$5000,5,FALSE),E3004+10*(H3004-1)+1+_xlfn.IFNA(VLOOKUP(D3004,states!A$2:C$10,3,FALSE),1))</f>
        <v>83</v>
      </c>
      <c r="AB3004" t="str">
        <f>IF(V3004="","",V3004)</f>
        <v/>
      </c>
      <c r="AC3004" s="2" t="str">
        <f>_xlfn.IFNA(VLOOKUP(D3004,states!A$2:C$10,2,FALSE),"XX")</f>
        <v>A</v>
      </c>
      <c r="AD3004">
        <f>E3004</f>
        <v>2</v>
      </c>
      <c r="AE3004">
        <f>_xlfn.IFNA(VLOOKUP(D3004,states!A$2:D$10,4,FALSE),0)</f>
        <v>2</v>
      </c>
      <c r="AF3004">
        <v>0.5</v>
      </c>
      <c r="AG3004">
        <f>IF(AE3004=0,AF3004,IF(AE3004=1,IF(F3004=0.5,0.5,IF(H3004=1,0.5,1.5)),IF(F3004=0.5,0.5,IF(H3004=1,2.5,1.5))))</f>
        <v>2.5</v>
      </c>
      <c r="AH3004" s="7">
        <f>IF(AC3004="XX",0,1/C3004^(1/5)*IF(E3004=0,100,1)/(E3004+1)^(1/4))</f>
        <v>1.3833296494790666</v>
      </c>
    </row>
    <row r="3005" spans="1:34">
      <c r="A3005">
        <v>1270</v>
      </c>
      <c r="B3005" s="1">
        <v>23040.32</v>
      </c>
      <c r="C3005" s="6">
        <v>0.32840000000000003</v>
      </c>
      <c r="D3005" t="s">
        <v>3</v>
      </c>
      <c r="E3005">
        <v>2</v>
      </c>
      <c r="F3005">
        <v>2.5</v>
      </c>
      <c r="G3005" t="s">
        <v>1</v>
      </c>
      <c r="H3005">
        <v>1</v>
      </c>
      <c r="I3005" t="s">
        <v>0</v>
      </c>
      <c r="J3005">
        <v>2</v>
      </c>
      <c r="K3005">
        <v>3.5</v>
      </c>
      <c r="L3005" t="s">
        <v>1</v>
      </c>
      <c r="M3005">
        <v>1</v>
      </c>
      <c r="N3005" t="s">
        <v>1326</v>
      </c>
      <c r="O3005">
        <v>1</v>
      </c>
      <c r="P3005" t="str">
        <f>D3005&amp;"-"&amp;F3005&amp;"-"&amp;G3005&amp;"-"&amp;E3005&amp;"-"&amp;H3005</f>
        <v>A2Delta-2.5-e-2-1</v>
      </c>
      <c r="Q3005" t="str">
        <f>I3005&amp;"-"&amp;K3005&amp;"-"&amp;L3005&amp;"-"&amp;J3005&amp;"-"&amp;M3005</f>
        <v>X2Pi-3.5-e-2-1</v>
      </c>
      <c r="R3005">
        <f>B3005+S3005</f>
        <v>28525.161990157001</v>
      </c>
      <c r="S3005">
        <f>_xlfn.IFNA(VLOOKUP(Q3005,'MARVEL-X'!A$2:I$1400,7,FALSE),VLOOKUP(Q3005,MARVEL!A$2:J$1522,10,FALSE))</f>
        <v>5484.8419901569996</v>
      </c>
      <c r="T3005">
        <f>IF(P3005=P3004,R3005+T3004,R3005)</f>
        <v>399348.23416316794</v>
      </c>
      <c r="U3005">
        <f>IF(P3005=P3004,1+U3004,1)</f>
        <v>14</v>
      </c>
      <c r="V3005" t="str">
        <f t="shared" si="46"/>
        <v/>
      </c>
      <c r="W3005" t="str">
        <f>IF(V3005="","",IF(ABS(V3005-R3005)&gt;W$1,ABS(V3005-R3005),""))</f>
        <v/>
      </c>
      <c r="X3005" t="str">
        <f>Y3005&amp;"-"&amp;Z3005&amp;"-"&amp;AC3005&amp;"-"&amp;AD3005&amp;"-"&amp;AG3005</f>
        <v>2.5-e-A-2-2.5</v>
      </c>
      <c r="Y3005">
        <f>F3005</f>
        <v>2.5</v>
      </c>
      <c r="Z3005" s="2" t="str">
        <f>G3005</f>
        <v>e</v>
      </c>
      <c r="AA3005">
        <f>_xlfn.IFNA(VLOOKUP(X3005,'duo-out'!A$2:Q$5000,5,FALSE),E3005+10*(H3005-1)+1+_xlfn.IFNA(VLOOKUP(D3005,states!A$2:C$10,3,FALSE),1))</f>
        <v>83</v>
      </c>
      <c r="AB3005" t="str">
        <f>IF(V3005="","",V3005)</f>
        <v/>
      </c>
      <c r="AC3005" s="2" t="str">
        <f>_xlfn.IFNA(VLOOKUP(D3005,states!A$2:C$10,2,FALSE),"XX")</f>
        <v>A</v>
      </c>
      <c r="AD3005">
        <f>E3005</f>
        <v>2</v>
      </c>
      <c r="AE3005">
        <f>_xlfn.IFNA(VLOOKUP(D3005,states!A$2:D$10,4,FALSE),0)</f>
        <v>2</v>
      </c>
      <c r="AF3005">
        <v>0.5</v>
      </c>
      <c r="AG3005">
        <f>IF(AE3005=0,AF3005,IF(AE3005=1,IF(F3005=0.5,0.5,IF(H3005=1,0.5,1.5)),IF(F3005=0.5,0.5,IF(H3005=1,2.5,1.5))))</f>
        <v>2.5</v>
      </c>
      <c r="AH3005" s="7">
        <f>IF(AC3005="XX",0,1/C3005^(1/5)*IF(E3005=0,100,1)/(E3005+1)^(1/4))</f>
        <v>0.94937776624149162</v>
      </c>
    </row>
    <row r="3006" spans="1:34">
      <c r="A3006">
        <v>1248</v>
      </c>
      <c r="B3006" s="1">
        <v>23118.04</v>
      </c>
      <c r="C3006" s="6">
        <v>0.32169999999999999</v>
      </c>
      <c r="D3006" t="s">
        <v>3</v>
      </c>
      <c r="E3006">
        <v>2</v>
      </c>
      <c r="F3006">
        <v>2.5</v>
      </c>
      <c r="G3006" t="s">
        <v>1</v>
      </c>
      <c r="H3006">
        <v>1</v>
      </c>
      <c r="I3006" t="s">
        <v>0</v>
      </c>
      <c r="J3006">
        <v>2</v>
      </c>
      <c r="K3006">
        <v>2.5</v>
      </c>
      <c r="L3006" t="s">
        <v>2</v>
      </c>
      <c r="M3006">
        <v>1</v>
      </c>
      <c r="N3006" t="s">
        <v>1304</v>
      </c>
      <c r="O3006">
        <v>1</v>
      </c>
      <c r="P3006" t="str">
        <f>D3006&amp;"-"&amp;F3006&amp;"-"&amp;G3006&amp;"-"&amp;E3006&amp;"-"&amp;H3006</f>
        <v>A2Delta-2.5-e-2-1</v>
      </c>
      <c r="Q3006" t="str">
        <f>I3006&amp;"-"&amp;K3006&amp;"-"&amp;L3006&amp;"-"&amp;J3006&amp;"-"&amp;M3006</f>
        <v>X2Pi-2.5-f-2-1</v>
      </c>
      <c r="R3006">
        <f>B3006+S3006</f>
        <v>28524.568763383002</v>
      </c>
      <c r="S3006">
        <f>_xlfn.IFNA(VLOOKUP(Q3006,'MARVEL-X'!A$2:I$1400,7,FALSE),VLOOKUP(Q3006,MARVEL!A$2:J$1522,10,FALSE))</f>
        <v>5406.5287633830003</v>
      </c>
      <c r="T3006">
        <f>IF(P3006=P3005,R3006+T3005,R3006)</f>
        <v>427872.80292655097</v>
      </c>
      <c r="U3006">
        <f>IF(P3006=P3005,1+U3005,1)</f>
        <v>15</v>
      </c>
      <c r="V3006" t="str">
        <f t="shared" si="46"/>
        <v/>
      </c>
      <c r="W3006" t="str">
        <f>IF(V3006="","",IF(ABS(V3006-R3006)&gt;W$1,ABS(V3006-R3006),""))</f>
        <v/>
      </c>
      <c r="X3006" t="str">
        <f>Y3006&amp;"-"&amp;Z3006&amp;"-"&amp;AC3006&amp;"-"&amp;AD3006&amp;"-"&amp;AG3006</f>
        <v>2.5-e-A-2-2.5</v>
      </c>
      <c r="Y3006">
        <f>F3006</f>
        <v>2.5</v>
      </c>
      <c r="Z3006" s="2" t="str">
        <f>G3006</f>
        <v>e</v>
      </c>
      <c r="AA3006">
        <f>_xlfn.IFNA(VLOOKUP(X3006,'duo-out'!A$2:Q$5000,5,FALSE),E3006+10*(H3006-1)+1+_xlfn.IFNA(VLOOKUP(D3006,states!A$2:C$10,3,FALSE),1))</f>
        <v>83</v>
      </c>
      <c r="AB3006" t="str">
        <f>IF(V3006="","",V3006)</f>
        <v/>
      </c>
      <c r="AC3006" s="2" t="str">
        <f>_xlfn.IFNA(VLOOKUP(D3006,states!A$2:C$10,2,FALSE),"XX")</f>
        <v>A</v>
      </c>
      <c r="AD3006">
        <f>E3006</f>
        <v>2</v>
      </c>
      <c r="AE3006">
        <f>_xlfn.IFNA(VLOOKUP(D3006,states!A$2:D$10,4,FALSE),0)</f>
        <v>2</v>
      </c>
      <c r="AF3006">
        <v>0.5</v>
      </c>
      <c r="AG3006">
        <f>IF(AE3006=0,AF3006,IF(AE3006=1,IF(F3006=0.5,0.5,IF(H3006=1,0.5,1.5)),IF(F3006=0.5,0.5,IF(H3006=1,2.5,1.5))))</f>
        <v>2.5</v>
      </c>
      <c r="AH3006" s="7">
        <f>IF(AC3006="XX",0,1/C3006^(1/5)*IF(E3006=0,100,1)/(E3006+1)^(1/4))</f>
        <v>0.95329973904656151</v>
      </c>
    </row>
    <row r="3007" spans="1:34">
      <c r="A3007">
        <v>1184</v>
      </c>
      <c r="B3007" s="1">
        <v>23169.49</v>
      </c>
      <c r="C3007" s="6">
        <v>0.05</v>
      </c>
      <c r="D3007" t="s">
        <v>3</v>
      </c>
      <c r="E3007">
        <v>2</v>
      </c>
      <c r="F3007">
        <v>2.5</v>
      </c>
      <c r="G3007" t="s">
        <v>1</v>
      </c>
      <c r="H3007">
        <v>1</v>
      </c>
      <c r="I3007" t="s">
        <v>0</v>
      </c>
      <c r="J3007">
        <v>2</v>
      </c>
      <c r="K3007">
        <v>1.5</v>
      </c>
      <c r="L3007" t="s">
        <v>1</v>
      </c>
      <c r="M3007">
        <v>1</v>
      </c>
      <c r="N3007" t="s">
        <v>1240</v>
      </c>
      <c r="O3007">
        <v>1</v>
      </c>
      <c r="P3007" t="str">
        <f>D3007&amp;"-"&amp;F3007&amp;"-"&amp;G3007&amp;"-"&amp;E3007&amp;"-"&amp;H3007</f>
        <v>A2Delta-2.5-e-2-1</v>
      </c>
      <c r="Q3007" t="str">
        <f>I3007&amp;"-"&amp;K3007&amp;"-"&amp;L3007&amp;"-"&amp;J3007&amp;"-"&amp;M3007</f>
        <v>X2Pi-1.5-e-2-1</v>
      </c>
      <c r="R3007">
        <f>B3007+S3007</f>
        <v>28524.869335364001</v>
      </c>
      <c r="S3007">
        <f>_xlfn.IFNA(VLOOKUP(Q3007,'MARVEL-X'!A$2:I$1400,7,FALSE),VLOOKUP(Q3007,MARVEL!A$2:J$1522,10,FALSE))</f>
        <v>5355.3793353640003</v>
      </c>
      <c r="T3007">
        <f>IF(P3007=P3006,R3007+T3006,R3007)</f>
        <v>456397.672261915</v>
      </c>
      <c r="U3007">
        <f>IF(P3007=P3006,1+U3006,1)</f>
        <v>16</v>
      </c>
      <c r="V3007">
        <f t="shared" si="46"/>
        <v>28524.854516369687</v>
      </c>
      <c r="W3007" t="str">
        <f>IF(V3007="","",IF(ABS(V3007-R3007)&gt;W$1,ABS(V3007-R3007),""))</f>
        <v/>
      </c>
      <c r="X3007" t="str">
        <f>Y3007&amp;"-"&amp;Z3007&amp;"-"&amp;AC3007&amp;"-"&amp;AD3007&amp;"-"&amp;AG3007</f>
        <v>2.5-e-A-2-2.5</v>
      </c>
      <c r="Y3007">
        <f>F3007</f>
        <v>2.5</v>
      </c>
      <c r="Z3007" s="2" t="str">
        <f>G3007</f>
        <v>e</v>
      </c>
      <c r="AA3007">
        <f>_xlfn.IFNA(VLOOKUP(X3007,'duo-out'!A$2:Q$5000,5,FALSE),E3007+10*(H3007-1)+1+_xlfn.IFNA(VLOOKUP(D3007,states!A$2:C$10,3,FALSE),1))</f>
        <v>83</v>
      </c>
      <c r="AB3007">
        <f>IF(V3007="","",V3007)</f>
        <v>28524.854516369687</v>
      </c>
      <c r="AC3007" s="2" t="str">
        <f>_xlfn.IFNA(VLOOKUP(D3007,states!A$2:C$10,2,FALSE),"XX")</f>
        <v>A</v>
      </c>
      <c r="AD3007">
        <f>E3007</f>
        <v>2</v>
      </c>
      <c r="AE3007">
        <f>_xlfn.IFNA(VLOOKUP(D3007,states!A$2:D$10,4,FALSE),0)</f>
        <v>2</v>
      </c>
      <c r="AF3007">
        <v>0.5</v>
      </c>
      <c r="AG3007">
        <f>IF(AE3007=0,AF3007,IF(AE3007=1,IF(F3007=0.5,0.5,IF(H3007=1,0.5,1.5)),IF(F3007=0.5,0.5,IF(H3007=1,2.5,1.5))))</f>
        <v>2.5</v>
      </c>
      <c r="AH3007" s="7">
        <f>IF(AC3007="XX",0,1/C3007^(1/5)*IF(E3007=0,100,1)/(E3007+1)^(1/4))</f>
        <v>1.3833296494790666</v>
      </c>
    </row>
    <row r="3008" spans="1:34">
      <c r="A3008">
        <v>4112</v>
      </c>
      <c r="B3008" s="1">
        <v>20768.633000000002</v>
      </c>
      <c r="C3008" s="6">
        <v>1.3010000000000001E-2</v>
      </c>
      <c r="D3008" t="s">
        <v>3</v>
      </c>
      <c r="E3008">
        <v>2</v>
      </c>
      <c r="F3008">
        <v>2.5</v>
      </c>
      <c r="G3008" t="s">
        <v>1</v>
      </c>
      <c r="H3008">
        <v>2</v>
      </c>
      <c r="I3008" t="s">
        <v>0</v>
      </c>
      <c r="J3008">
        <v>3</v>
      </c>
      <c r="K3008">
        <v>1.5</v>
      </c>
      <c r="L3008" t="s">
        <v>1</v>
      </c>
      <c r="M3008">
        <v>1</v>
      </c>
      <c r="N3008" t="s">
        <v>4168</v>
      </c>
      <c r="O3008">
        <v>1</v>
      </c>
      <c r="P3008" t="str">
        <f>D3008&amp;"-"&amp;F3008&amp;"-"&amp;G3008&amp;"-"&amp;E3008&amp;"-"&amp;H3008</f>
        <v>A2Delta-2.5-e-2-2</v>
      </c>
      <c r="Q3008" t="str">
        <f>I3008&amp;"-"&amp;K3008&amp;"-"&amp;L3008&amp;"-"&amp;J3008&amp;"-"&amp;M3008</f>
        <v>X2Pi-1.5-e-3-1</v>
      </c>
      <c r="R3008">
        <f>B3008+S3008</f>
        <v>28605.099346545001</v>
      </c>
      <c r="S3008">
        <f>_xlfn.IFNA(VLOOKUP(Q3008,'MARVEL-X'!A$2:I$1400,7,FALSE),VLOOKUP(Q3008,MARVEL!A$2:J$1522,10,FALSE))</f>
        <v>7836.4663465450003</v>
      </c>
      <c r="T3008">
        <f>IF(P3008=P3007,R3008+T3007,R3008)</f>
        <v>28605.099346545001</v>
      </c>
      <c r="U3008">
        <f>IF(P3008=P3007,1+U3007,1)</f>
        <v>1</v>
      </c>
      <c r="V3008" t="str">
        <f t="shared" si="46"/>
        <v/>
      </c>
      <c r="W3008" t="str">
        <f>IF(V3008="","",IF(ABS(V3008-R3008)&gt;W$1,ABS(V3008-R3008),""))</f>
        <v/>
      </c>
      <c r="X3008" t="str">
        <f>Y3008&amp;"-"&amp;Z3008&amp;"-"&amp;AC3008&amp;"-"&amp;AD3008&amp;"-"&amp;AG3008</f>
        <v>2.5-e-A-2-1.5</v>
      </c>
      <c r="Y3008">
        <f>F3008</f>
        <v>2.5</v>
      </c>
      <c r="Z3008" s="2" t="str">
        <f>G3008</f>
        <v>e</v>
      </c>
      <c r="AA3008">
        <f>_xlfn.IFNA(VLOOKUP(X3008,'duo-out'!A$2:Q$5000,5,FALSE),E3008+10*(H3008-1)+1+_xlfn.IFNA(VLOOKUP(D3008,states!A$2:C$10,3,FALSE),1))</f>
        <v>85</v>
      </c>
      <c r="AB3008" t="str">
        <f>IF(V3008="","",V3008)</f>
        <v/>
      </c>
      <c r="AC3008" s="2" t="str">
        <f>_xlfn.IFNA(VLOOKUP(D3008,states!A$2:C$10,2,FALSE),"XX")</f>
        <v>A</v>
      </c>
      <c r="AD3008">
        <f>E3008</f>
        <v>2</v>
      </c>
      <c r="AE3008">
        <f>_xlfn.IFNA(VLOOKUP(D3008,states!A$2:D$10,4,FALSE),0)</f>
        <v>2</v>
      </c>
      <c r="AF3008">
        <v>0.5</v>
      </c>
      <c r="AG3008">
        <f>IF(AE3008=0,AF3008,IF(AE3008=1,IF(F3008=0.5,0.5,IF(H3008=1,0.5,1.5)),IF(F3008=0.5,0.5,IF(H3008=1,2.5,1.5))))</f>
        <v>1.5</v>
      </c>
      <c r="AH3008" s="7">
        <f>IF(AC3008="XX",0,1/C3008^(1/5)*IF(E3008=0,100,1)/(E3008+1)^(1/4))</f>
        <v>1.810773903925057</v>
      </c>
    </row>
    <row r="3009" spans="1:34">
      <c r="A3009">
        <v>3737</v>
      </c>
      <c r="B3009" s="1">
        <v>23019.278200000001</v>
      </c>
      <c r="C3009" s="6">
        <v>5.0000000000000001E-3</v>
      </c>
      <c r="D3009" t="s">
        <v>3</v>
      </c>
      <c r="E3009">
        <v>2</v>
      </c>
      <c r="F3009">
        <v>2.5</v>
      </c>
      <c r="G3009" t="s">
        <v>1</v>
      </c>
      <c r="H3009">
        <v>2</v>
      </c>
      <c r="I3009" t="s">
        <v>0</v>
      </c>
      <c r="J3009">
        <v>2</v>
      </c>
      <c r="K3009">
        <v>3.5</v>
      </c>
      <c r="L3009" t="s">
        <v>1</v>
      </c>
      <c r="M3009">
        <v>2</v>
      </c>
      <c r="N3009" t="s">
        <v>3793</v>
      </c>
      <c r="O3009">
        <v>1</v>
      </c>
      <c r="P3009" t="str">
        <f>D3009&amp;"-"&amp;F3009&amp;"-"&amp;G3009&amp;"-"&amp;E3009&amp;"-"&amp;H3009</f>
        <v>A2Delta-2.5-e-2-2</v>
      </c>
      <c r="Q3009" t="str">
        <f>I3009&amp;"-"&amp;K3009&amp;"-"&amp;L3009&amp;"-"&amp;J3009&amp;"-"&amp;M3009</f>
        <v>X2Pi-3.5-e-2-2</v>
      </c>
      <c r="R3009">
        <f>B3009+S3009</f>
        <v>28605.087907214001</v>
      </c>
      <c r="S3009">
        <f>_xlfn.IFNA(VLOOKUP(Q3009,'MARVEL-X'!A$2:I$1400,7,FALSE),VLOOKUP(Q3009,MARVEL!A$2:J$1522,10,FALSE))</f>
        <v>5585.8097072139999</v>
      </c>
      <c r="T3009">
        <f>IF(P3009=P3008,R3009+T3008,R3009)</f>
        <v>57210.187253759002</v>
      </c>
      <c r="U3009">
        <f>IF(P3009=P3008,1+U3008,1)</f>
        <v>2</v>
      </c>
      <c r="V3009" t="str">
        <f t="shared" si="46"/>
        <v/>
      </c>
      <c r="W3009" t="str">
        <f>IF(V3009="","",IF(ABS(V3009-R3009)&gt;W$1,ABS(V3009-R3009),""))</f>
        <v/>
      </c>
      <c r="X3009" t="str">
        <f>Y3009&amp;"-"&amp;Z3009&amp;"-"&amp;AC3009&amp;"-"&amp;AD3009&amp;"-"&amp;AG3009</f>
        <v>2.5-e-A-2-1.5</v>
      </c>
      <c r="Y3009">
        <f>F3009</f>
        <v>2.5</v>
      </c>
      <c r="Z3009" s="2" t="str">
        <f>G3009</f>
        <v>e</v>
      </c>
      <c r="AA3009">
        <f>_xlfn.IFNA(VLOOKUP(X3009,'duo-out'!A$2:Q$5000,5,FALSE),E3009+10*(H3009-1)+1+_xlfn.IFNA(VLOOKUP(D3009,states!A$2:C$10,3,FALSE),1))</f>
        <v>85</v>
      </c>
      <c r="AB3009" t="str">
        <f>IF(V3009="","",V3009)</f>
        <v/>
      </c>
      <c r="AC3009" s="2" t="str">
        <f>_xlfn.IFNA(VLOOKUP(D3009,states!A$2:C$10,2,FALSE),"XX")</f>
        <v>A</v>
      </c>
      <c r="AD3009">
        <f>E3009</f>
        <v>2</v>
      </c>
      <c r="AE3009">
        <f>_xlfn.IFNA(VLOOKUP(D3009,states!A$2:D$10,4,FALSE),0)</f>
        <v>2</v>
      </c>
      <c r="AF3009">
        <v>0.5</v>
      </c>
      <c r="AG3009">
        <f>IF(AE3009=0,AF3009,IF(AE3009=1,IF(F3009=0.5,0.5,IF(H3009=1,0.5,1.5)),IF(F3009=0.5,0.5,IF(H3009=1,2.5,1.5))))</f>
        <v>1.5</v>
      </c>
      <c r="AH3009" s="7">
        <f>IF(AC3009="XX",0,1/C3009^(1/5)*IF(E3009=0,100,1)/(E3009+1)^(1/4))</f>
        <v>2.1924297443889911</v>
      </c>
    </row>
    <row r="3010" spans="1:34">
      <c r="A3010">
        <v>3715</v>
      </c>
      <c r="B3010" s="1">
        <v>23123.995999999999</v>
      </c>
      <c r="C3010" s="6">
        <v>5.0000000000000001E-3</v>
      </c>
      <c r="D3010" t="s">
        <v>3</v>
      </c>
      <c r="E3010">
        <v>2</v>
      </c>
      <c r="F3010">
        <v>2.5</v>
      </c>
      <c r="G3010" t="s">
        <v>1</v>
      </c>
      <c r="H3010">
        <v>2</v>
      </c>
      <c r="I3010" t="s">
        <v>0</v>
      </c>
      <c r="J3010">
        <v>2</v>
      </c>
      <c r="K3010">
        <v>2.5</v>
      </c>
      <c r="L3010" t="s">
        <v>2</v>
      </c>
      <c r="M3010">
        <v>2</v>
      </c>
      <c r="N3010" t="s">
        <v>3771</v>
      </c>
      <c r="O3010">
        <v>1</v>
      </c>
      <c r="P3010" t="str">
        <f>D3010&amp;"-"&amp;F3010&amp;"-"&amp;G3010&amp;"-"&amp;E3010&amp;"-"&amp;H3010</f>
        <v>A2Delta-2.5-e-2-2</v>
      </c>
      <c r="Q3010" t="str">
        <f>I3010&amp;"-"&amp;K3010&amp;"-"&amp;L3010&amp;"-"&amp;J3010&amp;"-"&amp;M3010</f>
        <v>X2Pi-2.5-f-2-2</v>
      </c>
      <c r="R3010">
        <f>B3010+S3010</f>
        <v>28605.089985802999</v>
      </c>
      <c r="S3010">
        <f>_xlfn.IFNA(VLOOKUP(Q3010,'MARVEL-X'!A$2:I$1400,7,FALSE),VLOOKUP(Q3010,MARVEL!A$2:J$1522,10,FALSE))</f>
        <v>5481.0939858029997</v>
      </c>
      <c r="T3010">
        <f>IF(P3010=P3009,R3010+T3009,R3010)</f>
        <v>85815.277239561998</v>
      </c>
      <c r="U3010">
        <f>IF(P3010=P3009,1+U3009,1)</f>
        <v>3</v>
      </c>
      <c r="V3010" t="str">
        <f t="shared" si="46"/>
        <v/>
      </c>
      <c r="W3010" t="str">
        <f>IF(V3010="","",IF(ABS(V3010-R3010)&gt;W$1,ABS(V3010-R3010),""))</f>
        <v/>
      </c>
      <c r="X3010" t="str">
        <f>Y3010&amp;"-"&amp;Z3010&amp;"-"&amp;AC3010&amp;"-"&amp;AD3010&amp;"-"&amp;AG3010</f>
        <v>2.5-e-A-2-1.5</v>
      </c>
      <c r="Y3010">
        <f>F3010</f>
        <v>2.5</v>
      </c>
      <c r="Z3010" s="2" t="str">
        <f>G3010</f>
        <v>e</v>
      </c>
      <c r="AA3010">
        <f>_xlfn.IFNA(VLOOKUP(X3010,'duo-out'!A$2:Q$5000,5,FALSE),E3010+10*(H3010-1)+1+_xlfn.IFNA(VLOOKUP(D3010,states!A$2:C$10,3,FALSE),1))</f>
        <v>85</v>
      </c>
      <c r="AB3010" t="str">
        <f>IF(V3010="","",V3010)</f>
        <v/>
      </c>
      <c r="AC3010" s="2" t="str">
        <f>_xlfn.IFNA(VLOOKUP(D3010,states!A$2:C$10,2,FALSE),"XX")</f>
        <v>A</v>
      </c>
      <c r="AD3010">
        <f>E3010</f>
        <v>2</v>
      </c>
      <c r="AE3010">
        <f>_xlfn.IFNA(VLOOKUP(D3010,states!A$2:D$10,4,FALSE),0)</f>
        <v>2</v>
      </c>
      <c r="AF3010">
        <v>0.5</v>
      </c>
      <c r="AG3010">
        <f>IF(AE3010=0,AF3010,IF(AE3010=1,IF(F3010=0.5,0.5,IF(H3010=1,0.5,1.5)),IF(F3010=0.5,0.5,IF(H3010=1,2.5,1.5))))</f>
        <v>1.5</v>
      </c>
      <c r="AH3010" s="7">
        <f>IF(AC3010="XX",0,1/C3010^(1/5)*IF(E3010=0,100,1)/(E3010+1)^(1/4))</f>
        <v>2.1924297443889911</v>
      </c>
    </row>
    <row r="3011" spans="1:34">
      <c r="A3011">
        <v>3709</v>
      </c>
      <c r="B3011" s="1">
        <v>23204.264800000001</v>
      </c>
      <c r="C3011" s="6">
        <v>5.0000000000000001E-3</v>
      </c>
      <c r="D3011" t="s">
        <v>3</v>
      </c>
      <c r="E3011">
        <v>2</v>
      </c>
      <c r="F3011">
        <v>2.5</v>
      </c>
      <c r="G3011" t="s">
        <v>1</v>
      </c>
      <c r="H3011">
        <v>2</v>
      </c>
      <c r="I3011" t="s">
        <v>0</v>
      </c>
      <c r="J3011">
        <v>2</v>
      </c>
      <c r="K3011">
        <v>1.5</v>
      </c>
      <c r="L3011" t="s">
        <v>1</v>
      </c>
      <c r="M3011">
        <v>2</v>
      </c>
      <c r="N3011" t="s">
        <v>3765</v>
      </c>
      <c r="O3011">
        <v>1</v>
      </c>
      <c r="P3011" t="str">
        <f>D3011&amp;"-"&amp;F3011&amp;"-"&amp;G3011&amp;"-"&amp;E3011&amp;"-"&amp;H3011</f>
        <v>A2Delta-2.5-e-2-2</v>
      </c>
      <c r="Q3011" t="str">
        <f>I3011&amp;"-"&amp;K3011&amp;"-"&amp;L3011&amp;"-"&amp;J3011&amp;"-"&amp;M3011</f>
        <v>X2Pi-1.5-e-2-2</v>
      </c>
      <c r="R3011">
        <f>B3011+S3011</f>
        <v>28605.089359215999</v>
      </c>
      <c r="S3011">
        <f>_xlfn.IFNA(VLOOKUP(Q3011,'MARVEL-X'!A$2:I$1400,7,FALSE),VLOOKUP(Q3011,MARVEL!A$2:J$1522,10,FALSE))</f>
        <v>5400.8245592160001</v>
      </c>
      <c r="T3011">
        <f>IF(P3011=P3010,R3011+T3010,R3011)</f>
        <v>114420.366598778</v>
      </c>
      <c r="U3011">
        <f>IF(P3011=P3010,1+U3010,1)</f>
        <v>4</v>
      </c>
      <c r="V3011" t="str">
        <f t="shared" ref="V3011:V3074" si="47">IF(P3011=P3012,"",T3011/U3011)</f>
        <v/>
      </c>
      <c r="W3011" t="str">
        <f>IF(V3011="","",IF(ABS(V3011-R3011)&gt;W$1,ABS(V3011-R3011),""))</f>
        <v/>
      </c>
      <c r="X3011" t="str">
        <f>Y3011&amp;"-"&amp;Z3011&amp;"-"&amp;AC3011&amp;"-"&amp;AD3011&amp;"-"&amp;AG3011</f>
        <v>2.5-e-A-2-1.5</v>
      </c>
      <c r="Y3011">
        <f>F3011</f>
        <v>2.5</v>
      </c>
      <c r="Z3011" s="2" t="str">
        <f>G3011</f>
        <v>e</v>
      </c>
      <c r="AA3011">
        <f>_xlfn.IFNA(VLOOKUP(X3011,'duo-out'!A$2:Q$5000,5,FALSE),E3011+10*(H3011-1)+1+_xlfn.IFNA(VLOOKUP(D3011,states!A$2:C$10,3,FALSE),1))</f>
        <v>85</v>
      </c>
      <c r="AB3011" t="str">
        <f>IF(V3011="","",V3011)</f>
        <v/>
      </c>
      <c r="AC3011" s="2" t="str">
        <f>_xlfn.IFNA(VLOOKUP(D3011,states!A$2:C$10,2,FALSE),"XX")</f>
        <v>A</v>
      </c>
      <c r="AD3011">
        <f>E3011</f>
        <v>2</v>
      </c>
      <c r="AE3011">
        <f>_xlfn.IFNA(VLOOKUP(D3011,states!A$2:D$10,4,FALSE),0)</f>
        <v>2</v>
      </c>
      <c r="AF3011">
        <v>0.5</v>
      </c>
      <c r="AG3011">
        <f>IF(AE3011=0,AF3011,IF(AE3011=1,IF(F3011=0.5,0.5,IF(H3011=1,0.5,1.5)),IF(F3011=0.5,0.5,IF(H3011=1,2.5,1.5))))</f>
        <v>1.5</v>
      </c>
      <c r="AH3011" s="7">
        <f>IF(AC3011="XX",0,1/C3011^(1/5)*IF(E3011=0,100,1)/(E3011+1)^(1/4))</f>
        <v>2.1924297443889911</v>
      </c>
    </row>
    <row r="3012" spans="1:34">
      <c r="A3012">
        <v>37</v>
      </c>
      <c r="B3012" s="1">
        <v>20547.245999999999</v>
      </c>
      <c r="C3012" s="6">
        <v>5.0000000000000001E-3</v>
      </c>
      <c r="D3012" t="s">
        <v>3</v>
      </c>
      <c r="E3012">
        <v>2</v>
      </c>
      <c r="F3012">
        <v>2.5</v>
      </c>
      <c r="G3012" t="s">
        <v>1</v>
      </c>
      <c r="H3012">
        <v>2</v>
      </c>
      <c r="I3012" t="s">
        <v>0</v>
      </c>
      <c r="J3012">
        <v>3</v>
      </c>
      <c r="K3012">
        <v>3.5</v>
      </c>
      <c r="L3012" t="s">
        <v>1</v>
      </c>
      <c r="M3012">
        <v>2</v>
      </c>
      <c r="N3012" t="s">
        <v>92</v>
      </c>
      <c r="O3012">
        <v>-1</v>
      </c>
      <c r="P3012" t="str">
        <f>D3012&amp;"-"&amp;F3012&amp;"-"&amp;G3012&amp;"-"&amp;E3012&amp;"-"&amp;H3012</f>
        <v>A2Delta-2.5-e-2-2</v>
      </c>
      <c r="Q3012" t="str">
        <f>I3012&amp;"-"&amp;K3012&amp;"-"&amp;L3012&amp;"-"&amp;J3012&amp;"-"&amp;M3012</f>
        <v>X2Pi-3.5-e-3-2</v>
      </c>
      <c r="R3012">
        <f>B3012+S3012</f>
        <v>28605.028455875999</v>
      </c>
      <c r="S3012">
        <f>_xlfn.IFNA(VLOOKUP(Q3012,'MARVEL-X'!A$2:I$1400,7,FALSE),VLOOKUP(Q3012,MARVEL!A$2:J$1522,10,FALSE))</f>
        <v>8057.7824558760003</v>
      </c>
      <c r="T3012">
        <f>IF(P3012=P3011,R3012+T3011,R3012)</f>
        <v>143025.39505465399</v>
      </c>
      <c r="U3012">
        <f>IF(P3012=P3011,1+U3011,1)</f>
        <v>5</v>
      </c>
      <c r="V3012" t="str">
        <f t="shared" si="47"/>
        <v/>
      </c>
      <c r="W3012" t="str">
        <f>IF(V3012="","",IF(ABS(V3012-R3012)&gt;W$1,ABS(V3012-R3012),""))</f>
        <v/>
      </c>
      <c r="X3012" t="str">
        <f>Y3012&amp;"-"&amp;Z3012&amp;"-"&amp;AC3012&amp;"-"&amp;AD3012&amp;"-"&amp;AG3012</f>
        <v>2.5-e-A-2-1.5</v>
      </c>
      <c r="Y3012">
        <f>F3012</f>
        <v>2.5</v>
      </c>
      <c r="Z3012" s="2" t="str">
        <f>G3012</f>
        <v>e</v>
      </c>
      <c r="AA3012">
        <f>_xlfn.IFNA(VLOOKUP(X3012,'duo-out'!A$2:Q$5000,5,FALSE),E3012+10*(H3012-1)+1+_xlfn.IFNA(VLOOKUP(D3012,states!A$2:C$10,3,FALSE),1))</f>
        <v>85</v>
      </c>
      <c r="AB3012" t="str">
        <f>IF(V3012="","",V3012)</f>
        <v/>
      </c>
      <c r="AC3012" s="2" t="str">
        <f>_xlfn.IFNA(VLOOKUP(D3012,states!A$2:C$10,2,FALSE),"XX")</f>
        <v>A</v>
      </c>
      <c r="AD3012">
        <f>E3012</f>
        <v>2</v>
      </c>
      <c r="AE3012">
        <f>_xlfn.IFNA(VLOOKUP(D3012,states!A$2:D$10,4,FALSE),0)</f>
        <v>2</v>
      </c>
      <c r="AF3012">
        <v>0.5</v>
      </c>
      <c r="AG3012">
        <f>IF(AE3012=0,AF3012,IF(AE3012=1,IF(F3012=0.5,0.5,IF(H3012=1,0.5,1.5)),IF(F3012=0.5,0.5,IF(H3012=1,2.5,1.5))))</f>
        <v>1.5</v>
      </c>
      <c r="AH3012" s="7">
        <f>IF(AC3012="XX",0,1/C3012^(1/5)*IF(E3012=0,100,1)/(E3012+1)^(1/4))</f>
        <v>2.1924297443889911</v>
      </c>
    </row>
    <row r="3013" spans="1:34">
      <c r="A3013">
        <v>24</v>
      </c>
      <c r="B3013" s="1">
        <v>20647.853999999999</v>
      </c>
      <c r="C3013" s="6">
        <v>5.0000000000000001E-3</v>
      </c>
      <c r="D3013" t="s">
        <v>3</v>
      </c>
      <c r="E3013">
        <v>2</v>
      </c>
      <c r="F3013">
        <v>2.5</v>
      </c>
      <c r="G3013" t="s">
        <v>1</v>
      </c>
      <c r="H3013">
        <v>2</v>
      </c>
      <c r="I3013" t="s">
        <v>0</v>
      </c>
      <c r="J3013">
        <v>3</v>
      </c>
      <c r="K3013">
        <v>2.5</v>
      </c>
      <c r="L3013" t="s">
        <v>2</v>
      </c>
      <c r="M3013">
        <v>2</v>
      </c>
      <c r="N3013" t="s">
        <v>79</v>
      </c>
      <c r="O3013">
        <v>-1</v>
      </c>
      <c r="P3013" t="str">
        <f>D3013&amp;"-"&amp;F3013&amp;"-"&amp;G3013&amp;"-"&amp;E3013&amp;"-"&amp;H3013</f>
        <v>A2Delta-2.5-e-2-2</v>
      </c>
      <c r="Q3013" t="str">
        <f>I3013&amp;"-"&amp;K3013&amp;"-"&amp;L3013&amp;"-"&amp;J3013&amp;"-"&amp;M3013</f>
        <v>X2Pi-2.5-f-3-2</v>
      </c>
      <c r="R3013">
        <f>B3013+S3013</f>
        <v>28605.096418539</v>
      </c>
      <c r="S3013">
        <f>_xlfn.IFNA(VLOOKUP(Q3013,'MARVEL-X'!A$2:I$1400,7,FALSE),VLOOKUP(Q3013,MARVEL!A$2:J$1522,10,FALSE))</f>
        <v>7957.242418539</v>
      </c>
      <c r="T3013">
        <f>IF(P3013=P3012,R3013+T3012,R3013)</f>
        <v>171630.49147319299</v>
      </c>
      <c r="U3013">
        <f>IF(P3013=P3012,1+U3012,1)</f>
        <v>6</v>
      </c>
      <c r="V3013" t="str">
        <f t="shared" si="47"/>
        <v/>
      </c>
      <c r="W3013" t="str">
        <f>IF(V3013="","",IF(ABS(V3013-R3013)&gt;W$1,ABS(V3013-R3013),""))</f>
        <v/>
      </c>
      <c r="X3013" t="str">
        <f>Y3013&amp;"-"&amp;Z3013&amp;"-"&amp;AC3013&amp;"-"&amp;AD3013&amp;"-"&amp;AG3013</f>
        <v>2.5-e-A-2-1.5</v>
      </c>
      <c r="Y3013">
        <f>F3013</f>
        <v>2.5</v>
      </c>
      <c r="Z3013" s="2" t="str">
        <f>G3013</f>
        <v>e</v>
      </c>
      <c r="AA3013">
        <f>_xlfn.IFNA(VLOOKUP(X3013,'duo-out'!A$2:Q$5000,5,FALSE),E3013+10*(H3013-1)+1+_xlfn.IFNA(VLOOKUP(D3013,states!A$2:C$10,3,FALSE),1))</f>
        <v>85</v>
      </c>
      <c r="AB3013" t="str">
        <f>IF(V3013="","",V3013)</f>
        <v/>
      </c>
      <c r="AC3013" s="2" t="str">
        <f>_xlfn.IFNA(VLOOKUP(D3013,states!A$2:C$10,2,FALSE),"XX")</f>
        <v>A</v>
      </c>
      <c r="AD3013">
        <f>E3013</f>
        <v>2</v>
      </c>
      <c r="AE3013">
        <f>_xlfn.IFNA(VLOOKUP(D3013,states!A$2:D$10,4,FALSE),0)</f>
        <v>2</v>
      </c>
      <c r="AF3013">
        <v>0.5</v>
      </c>
      <c r="AG3013">
        <f>IF(AE3013=0,AF3013,IF(AE3013=1,IF(F3013=0.5,0.5,IF(H3013=1,0.5,1.5)),IF(F3013=0.5,0.5,IF(H3013=1,2.5,1.5))))</f>
        <v>1.5</v>
      </c>
      <c r="AH3013" s="7">
        <f>IF(AC3013="XX",0,1/C3013^(1/5)*IF(E3013=0,100,1)/(E3013+1)^(1/4))</f>
        <v>2.1924297443889911</v>
      </c>
    </row>
    <row r="3014" spans="1:34">
      <c r="A3014">
        <v>3012</v>
      </c>
      <c r="B3014" s="1">
        <v>23124.458299999998</v>
      </c>
      <c r="C3014" s="6">
        <v>1.1979999999999999E-2</v>
      </c>
      <c r="D3014" t="s">
        <v>3</v>
      </c>
      <c r="E3014">
        <v>2</v>
      </c>
      <c r="F3014">
        <v>2.5</v>
      </c>
      <c r="G3014" t="s">
        <v>1</v>
      </c>
      <c r="H3014">
        <v>2</v>
      </c>
      <c r="I3014" t="s">
        <v>0</v>
      </c>
      <c r="J3014">
        <v>2</v>
      </c>
      <c r="K3014">
        <v>2.5</v>
      </c>
      <c r="L3014" t="s">
        <v>1</v>
      </c>
      <c r="M3014">
        <v>2</v>
      </c>
      <c r="N3014" t="s">
        <v>3068</v>
      </c>
      <c r="O3014">
        <v>1</v>
      </c>
      <c r="P3014" t="str">
        <f>D3014&amp;"-"&amp;F3014&amp;"-"&amp;G3014&amp;"-"&amp;E3014&amp;"-"&amp;H3014</f>
        <v>A2Delta-2.5-e-2-2</v>
      </c>
      <c r="Q3014" t="str">
        <f>I3014&amp;"-"&amp;K3014&amp;"-"&amp;L3014&amp;"-"&amp;J3014&amp;"-"&amp;M3014</f>
        <v>X2Pi-2.5-e-2-2</v>
      </c>
      <c r="R3014">
        <f>B3014+S3014</f>
        <v>28605.098621615998</v>
      </c>
      <c r="S3014">
        <f>_xlfn.IFNA(VLOOKUP(Q3014,'MARVEL-X'!A$2:I$1400,7,FALSE),VLOOKUP(Q3014,MARVEL!A$2:J$1522,10,FALSE))</f>
        <v>5480.6403216159997</v>
      </c>
      <c r="T3014">
        <f>IF(P3014=P3013,R3014+T3013,R3014)</f>
        <v>200235.59009480898</v>
      </c>
      <c r="U3014">
        <f>IF(P3014=P3013,1+U3013,1)</f>
        <v>7</v>
      </c>
      <c r="V3014" t="str">
        <f t="shared" si="47"/>
        <v/>
      </c>
      <c r="W3014" t="str">
        <f>IF(V3014="","",IF(ABS(V3014-R3014)&gt;W$1,ABS(V3014-R3014),""))</f>
        <v/>
      </c>
      <c r="X3014" t="str">
        <f>Y3014&amp;"-"&amp;Z3014&amp;"-"&amp;AC3014&amp;"-"&amp;AD3014&amp;"-"&amp;AG3014</f>
        <v>2.5-e-A-2-1.5</v>
      </c>
      <c r="Y3014">
        <f>F3014</f>
        <v>2.5</v>
      </c>
      <c r="Z3014" s="2" t="str">
        <f>G3014</f>
        <v>e</v>
      </c>
      <c r="AA3014">
        <f>_xlfn.IFNA(VLOOKUP(X3014,'duo-out'!A$2:Q$5000,5,FALSE),E3014+10*(H3014-1)+1+_xlfn.IFNA(VLOOKUP(D3014,states!A$2:C$10,3,FALSE),1))</f>
        <v>85</v>
      </c>
      <c r="AB3014" t="str">
        <f>IF(V3014="","",V3014)</f>
        <v/>
      </c>
      <c r="AC3014" s="2" t="str">
        <f>_xlfn.IFNA(VLOOKUP(D3014,states!A$2:C$10,2,FALSE),"XX")</f>
        <v>A</v>
      </c>
      <c r="AD3014">
        <f>E3014</f>
        <v>2</v>
      </c>
      <c r="AE3014">
        <f>_xlfn.IFNA(VLOOKUP(D3014,states!A$2:D$10,4,FALSE),0)</f>
        <v>2</v>
      </c>
      <c r="AF3014">
        <v>0.5</v>
      </c>
      <c r="AG3014">
        <f>IF(AE3014=0,AF3014,IF(AE3014=1,IF(F3014=0.5,0.5,IF(H3014=1,0.5,1.5)),IF(F3014=0.5,0.5,IF(H3014=1,2.5,1.5))))</f>
        <v>1.5</v>
      </c>
      <c r="AH3014" s="7">
        <f>IF(AC3014="XX",0,1/C3014^(1/5)*IF(E3014=0,100,1)/(E3014+1)^(1/4))</f>
        <v>1.8408920521551866</v>
      </c>
    </row>
    <row r="3015" spans="1:34">
      <c r="A3015">
        <v>3002</v>
      </c>
      <c r="B3015" s="1">
        <v>23204.2503</v>
      </c>
      <c r="C3015" s="6">
        <v>1.7489999999999999E-2</v>
      </c>
      <c r="D3015" t="s">
        <v>3</v>
      </c>
      <c r="E3015">
        <v>2</v>
      </c>
      <c r="F3015">
        <v>2.5</v>
      </c>
      <c r="G3015" t="s">
        <v>1</v>
      </c>
      <c r="H3015">
        <v>2</v>
      </c>
      <c r="I3015" t="s">
        <v>0</v>
      </c>
      <c r="J3015">
        <v>2</v>
      </c>
      <c r="K3015">
        <v>1.5</v>
      </c>
      <c r="L3015" t="s">
        <v>1</v>
      </c>
      <c r="M3015">
        <v>2</v>
      </c>
      <c r="N3015" t="s">
        <v>3058</v>
      </c>
      <c r="O3015">
        <v>1</v>
      </c>
      <c r="P3015" t="str">
        <f>D3015&amp;"-"&amp;F3015&amp;"-"&amp;G3015&amp;"-"&amp;E3015&amp;"-"&amp;H3015</f>
        <v>A2Delta-2.5-e-2-2</v>
      </c>
      <c r="Q3015" t="str">
        <f>I3015&amp;"-"&amp;K3015&amp;"-"&amp;L3015&amp;"-"&amp;J3015&amp;"-"&amp;M3015</f>
        <v>X2Pi-1.5-e-2-2</v>
      </c>
      <c r="R3015">
        <f>B3015+S3015</f>
        <v>28605.074859216002</v>
      </c>
      <c r="S3015">
        <f>_xlfn.IFNA(VLOOKUP(Q3015,'MARVEL-X'!A$2:I$1400,7,FALSE),VLOOKUP(Q3015,MARVEL!A$2:J$1522,10,FALSE))</f>
        <v>5400.8245592160001</v>
      </c>
      <c r="T3015">
        <f>IF(P3015=P3014,R3015+T3014,R3015)</f>
        <v>228840.66495402498</v>
      </c>
      <c r="U3015">
        <f>IF(P3015=P3014,1+U3014,1)</f>
        <v>8</v>
      </c>
      <c r="V3015" t="str">
        <f t="shared" si="47"/>
        <v/>
      </c>
      <c r="W3015" t="str">
        <f>IF(V3015="","",IF(ABS(V3015-R3015)&gt;W$1,ABS(V3015-R3015),""))</f>
        <v/>
      </c>
      <c r="X3015" t="str">
        <f>Y3015&amp;"-"&amp;Z3015&amp;"-"&amp;AC3015&amp;"-"&amp;AD3015&amp;"-"&amp;AG3015</f>
        <v>2.5-e-A-2-1.5</v>
      </c>
      <c r="Y3015">
        <f>F3015</f>
        <v>2.5</v>
      </c>
      <c r="Z3015" s="2" t="str">
        <f>G3015</f>
        <v>e</v>
      </c>
      <c r="AA3015">
        <f>_xlfn.IFNA(VLOOKUP(X3015,'duo-out'!A$2:Q$5000,5,FALSE),E3015+10*(H3015-1)+1+_xlfn.IFNA(VLOOKUP(D3015,states!A$2:C$10,3,FALSE),1))</f>
        <v>85</v>
      </c>
      <c r="AB3015" t="str">
        <f>IF(V3015="","",V3015)</f>
        <v/>
      </c>
      <c r="AC3015" s="2" t="str">
        <f>_xlfn.IFNA(VLOOKUP(D3015,states!A$2:C$10,2,FALSE),"XX")</f>
        <v>A</v>
      </c>
      <c r="AD3015">
        <f>E3015</f>
        <v>2</v>
      </c>
      <c r="AE3015">
        <f>_xlfn.IFNA(VLOOKUP(D3015,states!A$2:D$10,4,FALSE),0)</f>
        <v>2</v>
      </c>
      <c r="AF3015">
        <v>0.5</v>
      </c>
      <c r="AG3015">
        <f>IF(AE3015=0,AF3015,IF(AE3015=1,IF(F3015=0.5,0.5,IF(H3015=1,0.5,1.5)),IF(F3015=0.5,0.5,IF(H3015=1,2.5,1.5))))</f>
        <v>1.5</v>
      </c>
      <c r="AH3015" s="7">
        <f>IF(AC3015="XX",0,1/C3015^(1/5)*IF(E3015=0,100,1)/(E3015+1)^(1/4))</f>
        <v>1.7067178255176687</v>
      </c>
    </row>
    <row r="3016" spans="1:34">
      <c r="A3016">
        <v>5735</v>
      </c>
      <c r="B3016" s="1">
        <v>23124.014999999999</v>
      </c>
      <c r="C3016" s="6">
        <v>0.05</v>
      </c>
      <c r="D3016" t="s">
        <v>3</v>
      </c>
      <c r="E3016">
        <v>2</v>
      </c>
      <c r="F3016">
        <v>2.5</v>
      </c>
      <c r="G3016" t="s">
        <v>1</v>
      </c>
      <c r="H3016">
        <v>2</v>
      </c>
      <c r="I3016" t="s">
        <v>0</v>
      </c>
      <c r="J3016">
        <v>2</v>
      </c>
      <c r="K3016">
        <v>2.5</v>
      </c>
      <c r="L3016" t="s">
        <v>2</v>
      </c>
      <c r="M3016">
        <v>2</v>
      </c>
      <c r="N3016" t="s">
        <v>5791</v>
      </c>
      <c r="O3016">
        <v>1</v>
      </c>
      <c r="P3016" t="str">
        <f>D3016&amp;"-"&amp;F3016&amp;"-"&amp;G3016&amp;"-"&amp;E3016&amp;"-"&amp;H3016</f>
        <v>A2Delta-2.5-e-2-2</v>
      </c>
      <c r="Q3016" t="str">
        <f>I3016&amp;"-"&amp;K3016&amp;"-"&amp;L3016&amp;"-"&amp;J3016&amp;"-"&amp;M3016</f>
        <v>X2Pi-2.5-f-2-2</v>
      </c>
      <c r="R3016">
        <f>B3016+S3016</f>
        <v>28605.108985802999</v>
      </c>
      <c r="S3016">
        <f>_xlfn.IFNA(VLOOKUP(Q3016,'MARVEL-X'!A$2:I$1400,7,FALSE),VLOOKUP(Q3016,MARVEL!A$2:J$1522,10,FALSE))</f>
        <v>5481.0939858029997</v>
      </c>
      <c r="T3016">
        <f>IF(P3016=P3015,R3016+T3015,R3016)</f>
        <v>257445.77393982798</v>
      </c>
      <c r="U3016">
        <f>IF(P3016=P3015,1+U3015,1)</f>
        <v>9</v>
      </c>
      <c r="V3016" t="str">
        <f t="shared" si="47"/>
        <v/>
      </c>
      <c r="W3016" t="str">
        <f>IF(V3016="","",IF(ABS(V3016-R3016)&gt;W$1,ABS(V3016-R3016),""))</f>
        <v/>
      </c>
      <c r="X3016" t="str">
        <f>Y3016&amp;"-"&amp;Z3016&amp;"-"&amp;AC3016&amp;"-"&amp;AD3016&amp;"-"&amp;AG3016</f>
        <v>2.5-e-A-2-1.5</v>
      </c>
      <c r="Y3016">
        <f>F3016</f>
        <v>2.5</v>
      </c>
      <c r="Z3016" s="2" t="str">
        <f>G3016</f>
        <v>e</v>
      </c>
      <c r="AA3016">
        <f>_xlfn.IFNA(VLOOKUP(X3016,'duo-out'!A$2:Q$5000,5,FALSE),E3016+10*(H3016-1)+1+_xlfn.IFNA(VLOOKUP(D3016,states!A$2:C$10,3,FALSE),1))</f>
        <v>85</v>
      </c>
      <c r="AB3016" t="str">
        <f>IF(V3016="","",V3016)</f>
        <v/>
      </c>
      <c r="AC3016" s="2" t="str">
        <f>_xlfn.IFNA(VLOOKUP(D3016,states!A$2:C$10,2,FALSE),"XX")</f>
        <v>A</v>
      </c>
      <c r="AD3016">
        <f>E3016</f>
        <v>2</v>
      </c>
      <c r="AE3016">
        <f>_xlfn.IFNA(VLOOKUP(D3016,states!A$2:D$10,4,FALSE),0)</f>
        <v>2</v>
      </c>
      <c r="AF3016">
        <v>0.5</v>
      </c>
      <c r="AG3016">
        <f>IF(AE3016=0,AF3016,IF(AE3016=1,IF(F3016=0.5,0.5,IF(H3016=1,0.5,1.5)),IF(F3016=0.5,0.5,IF(H3016=1,2.5,1.5))))</f>
        <v>1.5</v>
      </c>
      <c r="AH3016" s="7">
        <f>IF(AC3016="XX",0,1/C3016^(1/5)*IF(E3016=0,100,1)/(E3016+1)^(1/4))</f>
        <v>1.3833296494790666</v>
      </c>
    </row>
    <row r="3017" spans="1:34">
      <c r="A3017">
        <v>185</v>
      </c>
      <c r="B3017" s="1">
        <v>23204.168000000001</v>
      </c>
      <c r="C3017" s="6">
        <v>0.1171</v>
      </c>
      <c r="D3017" t="s">
        <v>3</v>
      </c>
      <c r="E3017">
        <v>2</v>
      </c>
      <c r="F3017">
        <v>2.5</v>
      </c>
      <c r="G3017" t="s">
        <v>1</v>
      </c>
      <c r="H3017">
        <v>2</v>
      </c>
      <c r="I3017" t="s">
        <v>0</v>
      </c>
      <c r="J3017">
        <v>2</v>
      </c>
      <c r="K3017">
        <v>1.5</v>
      </c>
      <c r="L3017" t="s">
        <v>1</v>
      </c>
      <c r="M3017">
        <v>2</v>
      </c>
      <c r="N3017" t="s">
        <v>240</v>
      </c>
      <c r="O3017">
        <v>-1</v>
      </c>
      <c r="P3017" t="str">
        <f>D3017&amp;"-"&amp;F3017&amp;"-"&amp;G3017&amp;"-"&amp;E3017&amp;"-"&amp;H3017</f>
        <v>A2Delta-2.5-e-2-2</v>
      </c>
      <c r="Q3017" t="str">
        <f>I3017&amp;"-"&amp;K3017&amp;"-"&amp;L3017&amp;"-"&amp;J3017&amp;"-"&amp;M3017</f>
        <v>X2Pi-1.5-e-2-2</v>
      </c>
      <c r="R3017">
        <f>B3017+S3017</f>
        <v>28604.992559216</v>
      </c>
      <c r="S3017">
        <f>_xlfn.IFNA(VLOOKUP(Q3017,'MARVEL-X'!A$2:I$1400,7,FALSE),VLOOKUP(Q3017,MARVEL!A$2:J$1522,10,FALSE))</f>
        <v>5400.8245592160001</v>
      </c>
      <c r="T3017">
        <f>IF(P3017=P3016,R3017+T3016,R3017)</f>
        <v>286050.76649904397</v>
      </c>
      <c r="U3017">
        <f>IF(P3017=P3016,1+U3016,1)</f>
        <v>10</v>
      </c>
      <c r="V3017" t="str">
        <f t="shared" si="47"/>
        <v/>
      </c>
      <c r="W3017" t="str">
        <f>IF(V3017="","",IF(ABS(V3017-R3017)&gt;W$1,ABS(V3017-R3017),""))</f>
        <v/>
      </c>
      <c r="X3017" t="str">
        <f>Y3017&amp;"-"&amp;Z3017&amp;"-"&amp;AC3017&amp;"-"&amp;AD3017&amp;"-"&amp;AG3017</f>
        <v>2.5-e-A-2-1.5</v>
      </c>
      <c r="Y3017">
        <f>F3017</f>
        <v>2.5</v>
      </c>
      <c r="Z3017" s="2" t="str">
        <f>G3017</f>
        <v>e</v>
      </c>
      <c r="AA3017">
        <f>_xlfn.IFNA(VLOOKUP(X3017,'duo-out'!A$2:Q$5000,5,FALSE),E3017+10*(H3017-1)+1+_xlfn.IFNA(VLOOKUP(D3017,states!A$2:C$10,3,FALSE),1))</f>
        <v>85</v>
      </c>
      <c r="AB3017" t="str">
        <f>IF(V3017="","",V3017)</f>
        <v/>
      </c>
      <c r="AC3017" s="2" t="str">
        <f>_xlfn.IFNA(VLOOKUP(D3017,states!A$2:C$10,2,FALSE),"XX")</f>
        <v>A</v>
      </c>
      <c r="AD3017">
        <f>E3017</f>
        <v>2</v>
      </c>
      <c r="AE3017">
        <f>_xlfn.IFNA(VLOOKUP(D3017,states!A$2:D$10,4,FALSE),0)</f>
        <v>2</v>
      </c>
      <c r="AF3017">
        <v>0.5</v>
      </c>
      <c r="AG3017">
        <f>IF(AE3017=0,AF3017,IF(AE3017=1,IF(F3017=0.5,0.5,IF(H3017=1,0.5,1.5)),IF(F3017=0.5,0.5,IF(H3017=1,2.5,1.5))))</f>
        <v>1.5</v>
      </c>
      <c r="AH3017" s="7">
        <f>IF(AC3017="XX",0,1/C3017^(1/5)*IF(E3017=0,100,1)/(E3017+1)^(1/4))</f>
        <v>1.16683193633323</v>
      </c>
    </row>
    <row r="3018" spans="1:34">
      <c r="A3018">
        <v>176</v>
      </c>
      <c r="B3018" s="1">
        <v>23120.383999999998</v>
      </c>
      <c r="C3018" s="6">
        <v>0.16339999999999999</v>
      </c>
      <c r="D3018" t="s">
        <v>3</v>
      </c>
      <c r="E3018">
        <v>2</v>
      </c>
      <c r="F3018">
        <v>2.5</v>
      </c>
      <c r="G3018" t="s">
        <v>1</v>
      </c>
      <c r="H3018">
        <v>2</v>
      </c>
      <c r="I3018" t="s">
        <v>0</v>
      </c>
      <c r="J3018">
        <v>2</v>
      </c>
      <c r="K3018">
        <v>3.5</v>
      </c>
      <c r="L3018" t="s">
        <v>1</v>
      </c>
      <c r="M3018">
        <v>1</v>
      </c>
      <c r="N3018" t="s">
        <v>231</v>
      </c>
      <c r="O3018">
        <v>-1</v>
      </c>
      <c r="P3018" t="str">
        <f>D3018&amp;"-"&amp;F3018&amp;"-"&amp;G3018&amp;"-"&amp;E3018&amp;"-"&amp;H3018</f>
        <v>A2Delta-2.5-e-2-2</v>
      </c>
      <c r="Q3018" t="str">
        <f>I3018&amp;"-"&amp;K3018&amp;"-"&amp;L3018&amp;"-"&amp;J3018&amp;"-"&amp;M3018</f>
        <v>X2Pi-3.5-e-2-1</v>
      </c>
      <c r="R3018">
        <f>B3018+S3018</f>
        <v>28605.225990157</v>
      </c>
      <c r="S3018">
        <f>_xlfn.IFNA(VLOOKUP(Q3018,'MARVEL-X'!A$2:I$1400,7,FALSE),VLOOKUP(Q3018,MARVEL!A$2:J$1522,10,FALSE))</f>
        <v>5484.8419901569996</v>
      </c>
      <c r="T3018">
        <f>IF(P3018=P3017,R3018+T3017,R3018)</f>
        <v>314655.99248920096</v>
      </c>
      <c r="U3018">
        <f>IF(P3018=P3017,1+U3017,1)</f>
        <v>11</v>
      </c>
      <c r="V3018" t="str">
        <f t="shared" si="47"/>
        <v/>
      </c>
      <c r="W3018" t="str">
        <f>IF(V3018="","",IF(ABS(V3018-R3018)&gt;W$1,ABS(V3018-R3018),""))</f>
        <v/>
      </c>
      <c r="X3018" t="str">
        <f>Y3018&amp;"-"&amp;Z3018&amp;"-"&amp;AC3018&amp;"-"&amp;AD3018&amp;"-"&amp;AG3018</f>
        <v>2.5-e-A-2-1.5</v>
      </c>
      <c r="Y3018">
        <f>F3018</f>
        <v>2.5</v>
      </c>
      <c r="Z3018" s="2" t="str">
        <f>G3018</f>
        <v>e</v>
      </c>
      <c r="AA3018">
        <f>_xlfn.IFNA(VLOOKUP(X3018,'duo-out'!A$2:Q$5000,5,FALSE),E3018+10*(H3018-1)+1+_xlfn.IFNA(VLOOKUP(D3018,states!A$2:C$10,3,FALSE),1))</f>
        <v>85</v>
      </c>
      <c r="AB3018" t="str">
        <f>IF(V3018="","",V3018)</f>
        <v/>
      </c>
      <c r="AC3018" s="2" t="str">
        <f>_xlfn.IFNA(VLOOKUP(D3018,states!A$2:C$10,2,FALSE),"XX")</f>
        <v>A</v>
      </c>
      <c r="AD3018">
        <f>E3018</f>
        <v>2</v>
      </c>
      <c r="AE3018">
        <f>_xlfn.IFNA(VLOOKUP(D3018,states!A$2:D$10,4,FALSE),0)</f>
        <v>2</v>
      </c>
      <c r="AF3018">
        <v>0.5</v>
      </c>
      <c r="AG3018">
        <f>IF(AE3018=0,AF3018,IF(AE3018=1,IF(F3018=0.5,0.5,IF(H3018=1,0.5,1.5)),IF(F3018=0.5,0.5,IF(H3018=1,2.5,1.5))))</f>
        <v>1.5</v>
      </c>
      <c r="AH3018" s="7">
        <f>IF(AC3018="XX",0,1/C3018^(1/5)*IF(E3018=0,100,1)/(E3018+1)^(1/4))</f>
        <v>1.091614449923775</v>
      </c>
    </row>
    <row r="3019" spans="1:34">
      <c r="A3019">
        <v>170</v>
      </c>
      <c r="B3019" s="1">
        <v>23198.718000000001</v>
      </c>
      <c r="C3019" s="6">
        <v>0.18709999999999999</v>
      </c>
      <c r="D3019" t="s">
        <v>3</v>
      </c>
      <c r="E3019">
        <v>2</v>
      </c>
      <c r="F3019">
        <v>2.5</v>
      </c>
      <c r="G3019" t="s">
        <v>1</v>
      </c>
      <c r="H3019">
        <v>2</v>
      </c>
      <c r="I3019" t="s">
        <v>0</v>
      </c>
      <c r="J3019">
        <v>2</v>
      </c>
      <c r="K3019">
        <v>2.5</v>
      </c>
      <c r="L3019" t="s">
        <v>2</v>
      </c>
      <c r="M3019">
        <v>1</v>
      </c>
      <c r="N3019" t="s">
        <v>225</v>
      </c>
      <c r="O3019">
        <v>-1</v>
      </c>
      <c r="P3019" t="str">
        <f>D3019&amp;"-"&amp;F3019&amp;"-"&amp;G3019&amp;"-"&amp;E3019&amp;"-"&amp;H3019</f>
        <v>A2Delta-2.5-e-2-2</v>
      </c>
      <c r="Q3019" t="str">
        <f>I3019&amp;"-"&amp;K3019&amp;"-"&amp;L3019&amp;"-"&amp;J3019&amp;"-"&amp;M3019</f>
        <v>X2Pi-2.5-f-2-1</v>
      </c>
      <c r="R3019">
        <f>B3019+S3019</f>
        <v>28605.246763383002</v>
      </c>
      <c r="S3019">
        <f>_xlfn.IFNA(VLOOKUP(Q3019,'MARVEL-X'!A$2:I$1400,7,FALSE),VLOOKUP(Q3019,MARVEL!A$2:J$1522,10,FALSE))</f>
        <v>5406.5287633830003</v>
      </c>
      <c r="T3019">
        <f>IF(P3019=P3018,R3019+T3018,R3019)</f>
        <v>343261.23925258394</v>
      </c>
      <c r="U3019">
        <f>IF(P3019=P3018,1+U3018,1)</f>
        <v>12</v>
      </c>
      <c r="V3019" t="str">
        <f t="shared" si="47"/>
        <v/>
      </c>
      <c r="W3019" t="str">
        <f>IF(V3019="","",IF(ABS(V3019-R3019)&gt;W$1,ABS(V3019-R3019),""))</f>
        <v/>
      </c>
      <c r="X3019" t="str">
        <f>Y3019&amp;"-"&amp;Z3019&amp;"-"&amp;AC3019&amp;"-"&amp;AD3019&amp;"-"&amp;AG3019</f>
        <v>2.5-e-A-2-1.5</v>
      </c>
      <c r="Y3019">
        <f>F3019</f>
        <v>2.5</v>
      </c>
      <c r="Z3019" s="2" t="str">
        <f>G3019</f>
        <v>e</v>
      </c>
      <c r="AA3019">
        <f>_xlfn.IFNA(VLOOKUP(X3019,'duo-out'!A$2:Q$5000,5,FALSE),E3019+10*(H3019-1)+1+_xlfn.IFNA(VLOOKUP(D3019,states!A$2:C$10,3,FALSE),1))</f>
        <v>85</v>
      </c>
      <c r="AB3019" t="str">
        <f>IF(V3019="","",V3019)</f>
        <v/>
      </c>
      <c r="AC3019" s="2" t="str">
        <f>_xlfn.IFNA(VLOOKUP(D3019,states!A$2:C$10,2,FALSE),"XX")</f>
        <v>A</v>
      </c>
      <c r="AD3019">
        <f>E3019</f>
        <v>2</v>
      </c>
      <c r="AE3019">
        <f>_xlfn.IFNA(VLOOKUP(D3019,states!A$2:D$10,4,FALSE),0)</f>
        <v>2</v>
      </c>
      <c r="AF3019">
        <v>0.5</v>
      </c>
      <c r="AG3019">
        <f>IF(AE3019=0,AF3019,IF(AE3019=1,IF(F3019=0.5,0.5,IF(H3019=1,0.5,1.5)),IF(F3019=0.5,0.5,IF(H3019=1,2.5,1.5))))</f>
        <v>1.5</v>
      </c>
      <c r="AH3019" s="7">
        <f>IF(AC3019="XX",0,1/C3019^(1/5)*IF(E3019=0,100,1)/(E3019+1)^(1/4))</f>
        <v>1.0624412614779559</v>
      </c>
    </row>
    <row r="3020" spans="1:34">
      <c r="A3020">
        <v>1430</v>
      </c>
      <c r="B3020" s="1">
        <v>23019.34</v>
      </c>
      <c r="C3020" s="6">
        <v>6.5290000000000001E-2</v>
      </c>
      <c r="D3020" t="s">
        <v>3</v>
      </c>
      <c r="E3020">
        <v>2</v>
      </c>
      <c r="F3020">
        <v>2.5</v>
      </c>
      <c r="G3020" t="s">
        <v>1</v>
      </c>
      <c r="H3020">
        <v>2</v>
      </c>
      <c r="I3020" t="s">
        <v>0</v>
      </c>
      <c r="J3020">
        <v>2</v>
      </c>
      <c r="K3020">
        <v>3.5</v>
      </c>
      <c r="L3020" t="s">
        <v>1</v>
      </c>
      <c r="M3020">
        <v>2</v>
      </c>
      <c r="N3020" t="s">
        <v>1486</v>
      </c>
      <c r="O3020">
        <v>1</v>
      </c>
      <c r="P3020" t="str">
        <f>D3020&amp;"-"&amp;F3020&amp;"-"&amp;G3020&amp;"-"&amp;E3020&amp;"-"&amp;H3020</f>
        <v>A2Delta-2.5-e-2-2</v>
      </c>
      <c r="Q3020" t="str">
        <f>I3020&amp;"-"&amp;K3020&amp;"-"&amp;L3020&amp;"-"&amp;J3020&amp;"-"&amp;M3020</f>
        <v>X2Pi-3.5-e-2-2</v>
      </c>
      <c r="R3020">
        <f>B3020+S3020</f>
        <v>28605.149707214001</v>
      </c>
      <c r="S3020">
        <f>_xlfn.IFNA(VLOOKUP(Q3020,'MARVEL-X'!A$2:I$1400,7,FALSE),VLOOKUP(Q3020,MARVEL!A$2:J$1522,10,FALSE))</f>
        <v>5585.8097072139999</v>
      </c>
      <c r="T3020">
        <f>IF(P3020=P3019,R3020+T3019,R3020)</f>
        <v>371866.38895979791</v>
      </c>
      <c r="U3020">
        <f>IF(P3020=P3019,1+U3019,1)</f>
        <v>13</v>
      </c>
      <c r="V3020" t="str">
        <f t="shared" si="47"/>
        <v/>
      </c>
      <c r="W3020" t="str">
        <f>IF(V3020="","",IF(ABS(V3020-R3020)&gt;W$1,ABS(V3020-R3020),""))</f>
        <v/>
      </c>
      <c r="X3020" t="str">
        <f>Y3020&amp;"-"&amp;Z3020&amp;"-"&amp;AC3020&amp;"-"&amp;AD3020&amp;"-"&amp;AG3020</f>
        <v>2.5-e-A-2-1.5</v>
      </c>
      <c r="Y3020">
        <f>F3020</f>
        <v>2.5</v>
      </c>
      <c r="Z3020" s="2" t="str">
        <f>G3020</f>
        <v>e</v>
      </c>
      <c r="AA3020">
        <f>_xlfn.IFNA(VLOOKUP(X3020,'duo-out'!A$2:Q$5000,5,FALSE),E3020+10*(H3020-1)+1+_xlfn.IFNA(VLOOKUP(D3020,states!A$2:C$10,3,FALSE),1))</f>
        <v>85</v>
      </c>
      <c r="AB3020" t="str">
        <f>IF(V3020="","",V3020)</f>
        <v/>
      </c>
      <c r="AC3020" s="2" t="str">
        <f>_xlfn.IFNA(VLOOKUP(D3020,states!A$2:C$10,2,FALSE),"XX")</f>
        <v>A</v>
      </c>
      <c r="AD3020">
        <f>E3020</f>
        <v>2</v>
      </c>
      <c r="AE3020">
        <f>_xlfn.IFNA(VLOOKUP(D3020,states!A$2:D$10,4,FALSE),0)</f>
        <v>2</v>
      </c>
      <c r="AF3020">
        <v>0.5</v>
      </c>
      <c r="AG3020">
        <f>IF(AE3020=0,AF3020,IF(AE3020=1,IF(F3020=0.5,0.5,IF(H3020=1,0.5,1.5)),IF(F3020=0.5,0.5,IF(H3020=1,2.5,1.5))))</f>
        <v>1.5</v>
      </c>
      <c r="AH3020" s="7">
        <f>IF(AC3020="XX",0,1/C3020^(1/5)*IF(E3020=0,100,1)/(E3020+1)^(1/4))</f>
        <v>1.3114458181556514</v>
      </c>
    </row>
    <row r="3021" spans="1:34">
      <c r="A3021">
        <v>1380</v>
      </c>
      <c r="B3021" s="1">
        <v>23123.67</v>
      </c>
      <c r="C3021" s="6">
        <v>0.85309999999999997</v>
      </c>
      <c r="D3021" t="s">
        <v>3</v>
      </c>
      <c r="E3021">
        <v>2</v>
      </c>
      <c r="F3021">
        <v>2.5</v>
      </c>
      <c r="G3021" t="s">
        <v>1</v>
      </c>
      <c r="H3021">
        <v>2</v>
      </c>
      <c r="I3021" t="s">
        <v>0</v>
      </c>
      <c r="J3021">
        <v>2</v>
      </c>
      <c r="K3021">
        <v>2.5</v>
      </c>
      <c r="L3021" t="s">
        <v>1</v>
      </c>
      <c r="M3021">
        <v>2</v>
      </c>
      <c r="N3021" t="s">
        <v>1436</v>
      </c>
      <c r="O3021">
        <v>1</v>
      </c>
      <c r="P3021" t="str">
        <f>D3021&amp;"-"&amp;F3021&amp;"-"&amp;G3021&amp;"-"&amp;E3021&amp;"-"&amp;H3021</f>
        <v>A2Delta-2.5-e-2-2</v>
      </c>
      <c r="Q3021" t="str">
        <f>I3021&amp;"-"&amp;K3021&amp;"-"&amp;L3021&amp;"-"&amp;J3021&amp;"-"&amp;M3021</f>
        <v>X2Pi-2.5-e-2-2</v>
      </c>
      <c r="R3021">
        <f>B3021+S3021</f>
        <v>28604.310321615998</v>
      </c>
      <c r="S3021">
        <f>_xlfn.IFNA(VLOOKUP(Q3021,'MARVEL-X'!A$2:I$1400,7,FALSE),VLOOKUP(Q3021,MARVEL!A$2:J$1522,10,FALSE))</f>
        <v>5480.6403216159997</v>
      </c>
      <c r="T3021">
        <f>IF(P3021=P3020,R3021+T3020,R3021)</f>
        <v>400470.69928141392</v>
      </c>
      <c r="U3021">
        <f>IF(P3021=P3020,1+U3020,1)</f>
        <v>14</v>
      </c>
      <c r="V3021" t="str">
        <f t="shared" si="47"/>
        <v/>
      </c>
      <c r="W3021" t="str">
        <f>IF(V3021="","",IF(ABS(V3021-R3021)&gt;W$1,ABS(V3021-R3021),""))</f>
        <v/>
      </c>
      <c r="X3021" t="str">
        <f>Y3021&amp;"-"&amp;Z3021&amp;"-"&amp;AC3021&amp;"-"&amp;AD3021&amp;"-"&amp;AG3021</f>
        <v>2.5-e-A-2-1.5</v>
      </c>
      <c r="Y3021">
        <f>F3021</f>
        <v>2.5</v>
      </c>
      <c r="Z3021" s="2" t="str">
        <f>G3021</f>
        <v>e</v>
      </c>
      <c r="AA3021">
        <f>_xlfn.IFNA(VLOOKUP(X3021,'duo-out'!A$2:Q$5000,5,FALSE),E3021+10*(H3021-1)+1+_xlfn.IFNA(VLOOKUP(D3021,states!A$2:C$10,3,FALSE),1))</f>
        <v>85</v>
      </c>
      <c r="AB3021" t="str">
        <f>IF(V3021="","",V3021)</f>
        <v/>
      </c>
      <c r="AC3021" s="2" t="str">
        <f>_xlfn.IFNA(VLOOKUP(D3021,states!A$2:C$10,2,FALSE),"XX")</f>
        <v>A</v>
      </c>
      <c r="AD3021">
        <f>E3021</f>
        <v>2</v>
      </c>
      <c r="AE3021">
        <f>_xlfn.IFNA(VLOOKUP(D3021,states!A$2:D$10,4,FALSE),0)</f>
        <v>2</v>
      </c>
      <c r="AF3021">
        <v>0.5</v>
      </c>
      <c r="AG3021">
        <f>IF(AE3021=0,AF3021,IF(AE3021=1,IF(F3021=0.5,0.5,IF(H3021=1,0.5,1.5)),IF(F3021=0.5,0.5,IF(H3021=1,2.5,1.5))))</f>
        <v>1.5</v>
      </c>
      <c r="AH3021" s="7">
        <f>IF(AC3021="XX",0,1/C3021^(1/5)*IF(E3021=0,100,1)/(E3021+1)^(1/4))</f>
        <v>0.78436769397972295</v>
      </c>
    </row>
    <row r="3022" spans="1:34">
      <c r="A3022">
        <v>1341</v>
      </c>
      <c r="B3022" s="1">
        <v>23204.18</v>
      </c>
      <c r="C3022" s="6">
        <v>9.2480000000000007E-2</v>
      </c>
      <c r="D3022" t="s">
        <v>3</v>
      </c>
      <c r="E3022">
        <v>2</v>
      </c>
      <c r="F3022">
        <v>2.5</v>
      </c>
      <c r="G3022" t="s">
        <v>1</v>
      </c>
      <c r="H3022">
        <v>2</v>
      </c>
      <c r="I3022" t="s">
        <v>0</v>
      </c>
      <c r="J3022">
        <v>2</v>
      </c>
      <c r="K3022">
        <v>1.5</v>
      </c>
      <c r="L3022" t="s">
        <v>1</v>
      </c>
      <c r="M3022">
        <v>2</v>
      </c>
      <c r="N3022" t="s">
        <v>1397</v>
      </c>
      <c r="O3022">
        <v>1</v>
      </c>
      <c r="P3022" t="str">
        <f>D3022&amp;"-"&amp;F3022&amp;"-"&amp;G3022&amp;"-"&amp;E3022&amp;"-"&amp;H3022</f>
        <v>A2Delta-2.5-e-2-2</v>
      </c>
      <c r="Q3022" t="str">
        <f>I3022&amp;"-"&amp;K3022&amp;"-"&amp;L3022&amp;"-"&amp;J3022&amp;"-"&amp;M3022</f>
        <v>X2Pi-1.5-e-2-2</v>
      </c>
      <c r="R3022">
        <f>B3022+S3022</f>
        <v>28605.004559216002</v>
      </c>
      <c r="S3022">
        <f>_xlfn.IFNA(VLOOKUP(Q3022,'MARVEL-X'!A$2:I$1400,7,FALSE),VLOOKUP(Q3022,MARVEL!A$2:J$1522,10,FALSE))</f>
        <v>5400.8245592160001</v>
      </c>
      <c r="T3022">
        <f>IF(P3022=P3021,R3022+T3021,R3022)</f>
        <v>429075.7038406299</v>
      </c>
      <c r="U3022">
        <f>IF(P3022=P3021,1+U3021,1)</f>
        <v>15</v>
      </c>
      <c r="V3022">
        <f t="shared" si="47"/>
        <v>28605.046922708661</v>
      </c>
      <c r="W3022" t="str">
        <f>IF(V3022="","",IF(ABS(V3022-R3022)&gt;W$1,ABS(V3022-R3022),""))</f>
        <v/>
      </c>
      <c r="X3022" t="str">
        <f>Y3022&amp;"-"&amp;Z3022&amp;"-"&amp;AC3022&amp;"-"&amp;AD3022&amp;"-"&amp;AG3022</f>
        <v>2.5-e-A-2-1.5</v>
      </c>
      <c r="Y3022">
        <f>F3022</f>
        <v>2.5</v>
      </c>
      <c r="Z3022" s="2" t="str">
        <f>G3022</f>
        <v>e</v>
      </c>
      <c r="AA3022">
        <f>_xlfn.IFNA(VLOOKUP(X3022,'duo-out'!A$2:Q$5000,5,FALSE),E3022+10*(H3022-1)+1+_xlfn.IFNA(VLOOKUP(D3022,states!A$2:C$10,3,FALSE),1))</f>
        <v>85</v>
      </c>
      <c r="AB3022">
        <f>IF(V3022="","",V3022)</f>
        <v>28605.046922708661</v>
      </c>
      <c r="AC3022" s="2" t="str">
        <f>_xlfn.IFNA(VLOOKUP(D3022,states!A$2:C$10,2,FALSE),"XX")</f>
        <v>A</v>
      </c>
      <c r="AD3022">
        <f>E3022</f>
        <v>2</v>
      </c>
      <c r="AE3022">
        <f>_xlfn.IFNA(VLOOKUP(D3022,states!A$2:D$10,4,FALSE),0)</f>
        <v>2</v>
      </c>
      <c r="AF3022">
        <v>0.5</v>
      </c>
      <c r="AG3022">
        <f>IF(AE3022=0,AF3022,IF(AE3022=1,IF(F3022=0.5,0.5,IF(H3022=1,0.5,1.5)),IF(F3022=0.5,0.5,IF(H3022=1,2.5,1.5))))</f>
        <v>1.5</v>
      </c>
      <c r="AH3022" s="7">
        <f>IF(AC3022="XX",0,1/C3022^(1/5)*IF(E3022=0,100,1)/(E3022+1)^(1/4))</f>
        <v>1.2232356286797965</v>
      </c>
    </row>
    <row r="3023" spans="1:34">
      <c r="A3023">
        <v>3773</v>
      </c>
      <c r="B3023" s="1">
        <v>22892.646499999999</v>
      </c>
      <c r="C3023" s="6">
        <v>4.6850000000000003E-2</v>
      </c>
      <c r="D3023" t="s">
        <v>3</v>
      </c>
      <c r="E3023">
        <v>3</v>
      </c>
      <c r="F3023">
        <v>2.5</v>
      </c>
      <c r="G3023" t="s">
        <v>1</v>
      </c>
      <c r="H3023">
        <v>1</v>
      </c>
      <c r="I3023" t="s">
        <v>0</v>
      </c>
      <c r="J3023">
        <v>3</v>
      </c>
      <c r="K3023">
        <v>3.5</v>
      </c>
      <c r="L3023" t="s">
        <v>1</v>
      </c>
      <c r="M3023">
        <v>1</v>
      </c>
      <c r="N3023" t="s">
        <v>3829</v>
      </c>
      <c r="O3023">
        <v>1</v>
      </c>
      <c r="P3023" t="str">
        <f>D3023&amp;"-"&amp;F3023&amp;"-"&amp;G3023&amp;"-"&amp;E3023&amp;"-"&amp;H3023</f>
        <v>A2Delta-2.5-e-3-1</v>
      </c>
      <c r="Q3023" t="str">
        <f>I3023&amp;"-"&amp;K3023&amp;"-"&amp;L3023&amp;"-"&amp;J3023&amp;"-"&amp;M3023</f>
        <v>X2Pi-3.5-e-3-1</v>
      </c>
      <c r="R3023">
        <f>B3023+S3023</f>
        <v>30853.445958867</v>
      </c>
      <c r="S3023">
        <f>_xlfn.IFNA(VLOOKUP(Q3023,'MARVEL-X'!A$2:I$1400,7,FALSE),VLOOKUP(Q3023,MARVEL!A$2:J$1522,10,FALSE))</f>
        <v>7960.7994588669999</v>
      </c>
      <c r="T3023">
        <f>IF(P3023=P3022,R3023+T3022,R3023)</f>
        <v>30853.445958867</v>
      </c>
      <c r="U3023">
        <f>IF(P3023=P3022,1+U3022,1)</f>
        <v>1</v>
      </c>
      <c r="V3023" t="str">
        <f t="shared" si="47"/>
        <v/>
      </c>
      <c r="W3023" t="str">
        <f>IF(V3023="","",IF(ABS(V3023-R3023)&gt;W$1,ABS(V3023-R3023),""))</f>
        <v/>
      </c>
      <c r="X3023" t="str">
        <f>Y3023&amp;"-"&amp;Z3023&amp;"-"&amp;AC3023&amp;"-"&amp;AD3023&amp;"-"&amp;AG3023</f>
        <v>2.5-e-A-3-2.5</v>
      </c>
      <c r="Y3023">
        <f>F3023</f>
        <v>2.5</v>
      </c>
      <c r="Z3023" s="2" t="str">
        <f>G3023</f>
        <v>e</v>
      </c>
      <c r="AA3023">
        <f>_xlfn.IFNA(VLOOKUP(X3023,'duo-out'!A$2:Q$5000,5,FALSE),E3023+10*(H3023-1)+1+_xlfn.IFNA(VLOOKUP(D3023,states!A$2:C$10,3,FALSE),1))</f>
        <v>108</v>
      </c>
      <c r="AB3023" t="str">
        <f>IF(V3023="","",V3023)</f>
        <v/>
      </c>
      <c r="AC3023" s="2" t="str">
        <f>_xlfn.IFNA(VLOOKUP(D3023,states!A$2:C$10,2,FALSE),"XX")</f>
        <v>A</v>
      </c>
      <c r="AD3023">
        <f>E3023</f>
        <v>3</v>
      </c>
      <c r="AE3023">
        <f>_xlfn.IFNA(VLOOKUP(D3023,states!A$2:D$10,4,FALSE),0)</f>
        <v>2</v>
      </c>
      <c r="AF3023">
        <v>0.5</v>
      </c>
      <c r="AG3023">
        <f>IF(AE3023=0,AF3023,IF(AE3023=1,IF(F3023=0.5,0.5,IF(H3023=1,0.5,1.5)),IF(F3023=0.5,0.5,IF(H3023=1,2.5,1.5))))</f>
        <v>2.5</v>
      </c>
      <c r="AH3023" s="7">
        <f>IF(AC3023="XX",0,1/C3023^(1/5)*IF(E3023=0,100,1)/(E3023+1)^(1/4))</f>
        <v>1.3041966583864368</v>
      </c>
    </row>
    <row r="3024" spans="1:34">
      <c r="A3024">
        <v>3766</v>
      </c>
      <c r="B3024" s="1">
        <v>22967.8226</v>
      </c>
      <c r="C3024" s="6">
        <v>5.0000000000000001E-3</v>
      </c>
      <c r="D3024" t="s">
        <v>3</v>
      </c>
      <c r="E3024">
        <v>3</v>
      </c>
      <c r="F3024">
        <v>2.5</v>
      </c>
      <c r="G3024" t="s">
        <v>1</v>
      </c>
      <c r="H3024">
        <v>1</v>
      </c>
      <c r="I3024" t="s">
        <v>0</v>
      </c>
      <c r="J3024">
        <v>3</v>
      </c>
      <c r="K3024">
        <v>2.5</v>
      </c>
      <c r="L3024" t="s">
        <v>2</v>
      </c>
      <c r="M3024">
        <v>1</v>
      </c>
      <c r="N3024" t="s">
        <v>3822</v>
      </c>
      <c r="O3024">
        <v>1</v>
      </c>
      <c r="P3024" t="str">
        <f>D3024&amp;"-"&amp;F3024&amp;"-"&amp;G3024&amp;"-"&amp;E3024&amp;"-"&amp;H3024</f>
        <v>A2Delta-2.5-e-3-1</v>
      </c>
      <c r="Q3024" t="str">
        <f>I3024&amp;"-"&amp;K3024&amp;"-"&amp;L3024&amp;"-"&amp;J3024&amp;"-"&amp;M3024</f>
        <v>X2Pi-2.5-f-3-1</v>
      </c>
      <c r="R3024">
        <f>B3024+S3024</f>
        <v>30853.427528437998</v>
      </c>
      <c r="S3024">
        <f>_xlfn.IFNA(VLOOKUP(Q3024,'MARVEL-X'!A$2:I$1400,7,FALSE),VLOOKUP(Q3024,MARVEL!A$2:J$1522,10,FALSE))</f>
        <v>7885.6049284379997</v>
      </c>
      <c r="T3024">
        <f>IF(P3024=P3023,R3024+T3023,R3024)</f>
        <v>61706.873487304998</v>
      </c>
      <c r="U3024">
        <f>IF(P3024=P3023,1+U3023,1)</f>
        <v>2</v>
      </c>
      <c r="V3024" t="str">
        <f t="shared" si="47"/>
        <v/>
      </c>
      <c r="W3024" t="str">
        <f>IF(V3024="","",IF(ABS(V3024-R3024)&gt;W$1,ABS(V3024-R3024),""))</f>
        <v/>
      </c>
      <c r="X3024" t="str">
        <f>Y3024&amp;"-"&amp;Z3024&amp;"-"&amp;AC3024&amp;"-"&amp;AD3024&amp;"-"&amp;AG3024</f>
        <v>2.5-e-A-3-2.5</v>
      </c>
      <c r="Y3024">
        <f>F3024</f>
        <v>2.5</v>
      </c>
      <c r="Z3024" s="2" t="str">
        <f>G3024</f>
        <v>e</v>
      </c>
      <c r="AA3024">
        <f>_xlfn.IFNA(VLOOKUP(X3024,'duo-out'!A$2:Q$5000,5,FALSE),E3024+10*(H3024-1)+1+_xlfn.IFNA(VLOOKUP(D3024,states!A$2:C$10,3,FALSE),1))</f>
        <v>108</v>
      </c>
      <c r="AB3024" t="str">
        <f>IF(V3024="","",V3024)</f>
        <v/>
      </c>
      <c r="AC3024" s="2" t="str">
        <f>_xlfn.IFNA(VLOOKUP(D3024,states!A$2:C$10,2,FALSE),"XX")</f>
        <v>A</v>
      </c>
      <c r="AD3024">
        <f>E3024</f>
        <v>3</v>
      </c>
      <c r="AE3024">
        <f>_xlfn.IFNA(VLOOKUP(D3024,states!A$2:D$10,4,FALSE),0)</f>
        <v>2</v>
      </c>
      <c r="AF3024">
        <v>0.5</v>
      </c>
      <c r="AG3024">
        <f>IF(AE3024=0,AF3024,IF(AE3024=1,IF(F3024=0.5,0.5,IF(H3024=1,0.5,1.5)),IF(F3024=0.5,0.5,IF(H3024=1,2.5,1.5))))</f>
        <v>2.5</v>
      </c>
      <c r="AH3024" s="7">
        <f>IF(AC3024="XX",0,1/C3024^(1/5)*IF(E3024=0,100,1)/(E3024+1)^(1/4))</f>
        <v>2.0402857733683697</v>
      </c>
    </row>
    <row r="3025" spans="1:34">
      <c r="A3025">
        <v>3744</v>
      </c>
      <c r="B3025" s="1">
        <v>23016.9689</v>
      </c>
      <c r="C3025" s="6">
        <v>0.01</v>
      </c>
      <c r="D3025" t="s">
        <v>3</v>
      </c>
      <c r="E3025">
        <v>3</v>
      </c>
      <c r="F3025">
        <v>2.5</v>
      </c>
      <c r="G3025" t="s">
        <v>1</v>
      </c>
      <c r="H3025">
        <v>1</v>
      </c>
      <c r="I3025" t="s">
        <v>0</v>
      </c>
      <c r="J3025">
        <v>3</v>
      </c>
      <c r="K3025">
        <v>1.5</v>
      </c>
      <c r="L3025" t="s">
        <v>1</v>
      </c>
      <c r="M3025">
        <v>1</v>
      </c>
      <c r="N3025" t="s">
        <v>3800</v>
      </c>
      <c r="O3025">
        <v>1</v>
      </c>
      <c r="P3025" t="str">
        <f>D3025&amp;"-"&amp;F3025&amp;"-"&amp;G3025&amp;"-"&amp;E3025&amp;"-"&amp;H3025</f>
        <v>A2Delta-2.5-e-3-1</v>
      </c>
      <c r="Q3025" t="str">
        <f>I3025&amp;"-"&amp;K3025&amp;"-"&amp;L3025&amp;"-"&amp;J3025&amp;"-"&amp;M3025</f>
        <v>X2Pi-1.5-e-3-1</v>
      </c>
      <c r="R3025">
        <f>B3025+S3025</f>
        <v>30853.435246544999</v>
      </c>
      <c r="S3025">
        <f>_xlfn.IFNA(VLOOKUP(Q3025,'MARVEL-X'!A$2:I$1400,7,FALSE),VLOOKUP(Q3025,MARVEL!A$2:J$1522,10,FALSE))</f>
        <v>7836.4663465450003</v>
      </c>
      <c r="T3025">
        <f>IF(P3025=P3024,R3025+T3024,R3025)</f>
        <v>92560.30873384999</v>
      </c>
      <c r="U3025">
        <f>IF(P3025=P3024,1+U3024,1)</f>
        <v>3</v>
      </c>
      <c r="V3025">
        <f t="shared" si="47"/>
        <v>30853.436244616663</v>
      </c>
      <c r="W3025" t="str">
        <f>IF(V3025="","",IF(ABS(V3025-R3025)&gt;W$1,ABS(V3025-R3025),""))</f>
        <v/>
      </c>
      <c r="X3025" t="str">
        <f>Y3025&amp;"-"&amp;Z3025&amp;"-"&amp;AC3025&amp;"-"&amp;AD3025&amp;"-"&amp;AG3025</f>
        <v>2.5-e-A-3-2.5</v>
      </c>
      <c r="Y3025">
        <f>F3025</f>
        <v>2.5</v>
      </c>
      <c r="Z3025" s="2" t="str">
        <f>G3025</f>
        <v>e</v>
      </c>
      <c r="AA3025">
        <f>_xlfn.IFNA(VLOOKUP(X3025,'duo-out'!A$2:Q$5000,5,FALSE),E3025+10*(H3025-1)+1+_xlfn.IFNA(VLOOKUP(D3025,states!A$2:C$10,3,FALSE),1))</f>
        <v>108</v>
      </c>
      <c r="AB3025">
        <f>IF(V3025="","",V3025)</f>
        <v>30853.436244616663</v>
      </c>
      <c r="AC3025" s="2" t="str">
        <f>_xlfn.IFNA(VLOOKUP(D3025,states!A$2:C$10,2,FALSE),"XX")</f>
        <v>A</v>
      </c>
      <c r="AD3025">
        <f>E3025</f>
        <v>3</v>
      </c>
      <c r="AE3025">
        <f>_xlfn.IFNA(VLOOKUP(D3025,states!A$2:D$10,4,FALSE),0)</f>
        <v>2</v>
      </c>
      <c r="AF3025">
        <v>0.5</v>
      </c>
      <c r="AG3025">
        <f>IF(AE3025=0,AF3025,IF(AE3025=1,IF(F3025=0.5,0.5,IF(H3025=1,0.5,1.5)),IF(F3025=0.5,0.5,IF(H3025=1,2.5,1.5))))</f>
        <v>2.5</v>
      </c>
      <c r="AH3025" s="7">
        <f>IF(AC3025="XX",0,1/C3025^(1/5)*IF(E3025=0,100,1)/(E3025+1)^(1/4))</f>
        <v>1.7761719292909026</v>
      </c>
    </row>
    <row r="3026" spans="1:34">
      <c r="A3026">
        <v>3805</v>
      </c>
      <c r="B3026" s="1">
        <v>22971.511500000001</v>
      </c>
      <c r="C3026" s="6">
        <v>8.9040000000000005E-3</v>
      </c>
      <c r="D3026" t="s">
        <v>3</v>
      </c>
      <c r="E3026">
        <v>3</v>
      </c>
      <c r="F3026">
        <v>2.5</v>
      </c>
      <c r="G3026" t="s">
        <v>1</v>
      </c>
      <c r="H3026">
        <v>2</v>
      </c>
      <c r="I3026" t="s">
        <v>0</v>
      </c>
      <c r="J3026">
        <v>3</v>
      </c>
      <c r="K3026">
        <v>2.5</v>
      </c>
      <c r="L3026" t="s">
        <v>2</v>
      </c>
      <c r="M3026">
        <v>2</v>
      </c>
      <c r="N3026" t="s">
        <v>3861</v>
      </c>
      <c r="O3026">
        <v>1</v>
      </c>
      <c r="P3026" t="str">
        <f>D3026&amp;"-"&amp;F3026&amp;"-"&amp;G3026&amp;"-"&amp;E3026&amp;"-"&amp;H3026</f>
        <v>A2Delta-2.5-e-3-2</v>
      </c>
      <c r="Q3026" t="str">
        <f>I3026&amp;"-"&amp;K3026&amp;"-"&amp;L3026&amp;"-"&amp;J3026&amp;"-"&amp;M3026</f>
        <v>X2Pi-2.5-f-3-2</v>
      </c>
      <c r="R3026">
        <f>B3026+S3026</f>
        <v>30928.753918539001</v>
      </c>
      <c r="S3026">
        <f>_xlfn.IFNA(VLOOKUP(Q3026,'MARVEL-X'!A$2:I$1400,7,FALSE),VLOOKUP(Q3026,MARVEL!A$2:J$1522,10,FALSE))</f>
        <v>7957.242418539</v>
      </c>
      <c r="T3026">
        <f>IF(P3026=P3025,R3026+T3025,R3026)</f>
        <v>30928.753918539001</v>
      </c>
      <c r="U3026">
        <f>IF(P3026=P3025,1+U3025,1)</f>
        <v>1</v>
      </c>
      <c r="V3026" t="str">
        <f t="shared" si="47"/>
        <v/>
      </c>
      <c r="W3026" t="str">
        <f>IF(V3026="","",IF(ABS(V3026-R3026)&gt;W$1,ABS(V3026-R3026),""))</f>
        <v/>
      </c>
      <c r="X3026" t="str">
        <f>Y3026&amp;"-"&amp;Z3026&amp;"-"&amp;AC3026&amp;"-"&amp;AD3026&amp;"-"&amp;AG3026</f>
        <v>2.5-e-A-3-1.5</v>
      </c>
      <c r="Y3026">
        <f>F3026</f>
        <v>2.5</v>
      </c>
      <c r="Z3026" s="2" t="str">
        <f>G3026</f>
        <v>e</v>
      </c>
      <c r="AA3026">
        <f>_xlfn.IFNA(VLOOKUP(X3026,'duo-out'!A$2:Q$5000,5,FALSE),E3026+10*(H3026-1)+1+_xlfn.IFNA(VLOOKUP(D3026,states!A$2:C$10,3,FALSE),1))</f>
        <v>110</v>
      </c>
      <c r="AB3026" t="str">
        <f>IF(V3026="","",V3026)</f>
        <v/>
      </c>
      <c r="AC3026" s="2" t="str">
        <f>_xlfn.IFNA(VLOOKUP(D3026,states!A$2:C$10,2,FALSE),"XX")</f>
        <v>A</v>
      </c>
      <c r="AD3026">
        <f>E3026</f>
        <v>3</v>
      </c>
      <c r="AE3026">
        <f>_xlfn.IFNA(VLOOKUP(D3026,states!A$2:D$10,4,FALSE),0)</f>
        <v>2</v>
      </c>
      <c r="AF3026">
        <v>0.5</v>
      </c>
      <c r="AG3026">
        <f>IF(AE3026=0,AF3026,IF(AE3026=1,IF(F3026=0.5,0.5,IF(H3026=1,0.5,1.5)),IF(F3026=0.5,0.5,IF(H3026=1,2.5,1.5))))</f>
        <v>1.5</v>
      </c>
      <c r="AH3026" s="7">
        <f>IF(AC3026="XX",0,1/C3026^(1/5)*IF(E3026=0,100,1)/(E3026+1)^(1/4))</f>
        <v>1.81789155401973</v>
      </c>
    </row>
    <row r="3027" spans="1:34">
      <c r="A3027">
        <v>3799</v>
      </c>
      <c r="B3027" s="1">
        <v>23048.5821</v>
      </c>
      <c r="C3027" s="6">
        <v>8.9040000000000005E-3</v>
      </c>
      <c r="D3027" t="s">
        <v>3</v>
      </c>
      <c r="E3027">
        <v>3</v>
      </c>
      <c r="F3027">
        <v>2.5</v>
      </c>
      <c r="G3027" t="s">
        <v>1</v>
      </c>
      <c r="H3027">
        <v>2</v>
      </c>
      <c r="I3027" t="s">
        <v>0</v>
      </c>
      <c r="J3027">
        <v>3</v>
      </c>
      <c r="K3027">
        <v>1.5</v>
      </c>
      <c r="L3027" t="s">
        <v>1</v>
      </c>
      <c r="M3027">
        <v>2</v>
      </c>
      <c r="N3027" t="s">
        <v>3855</v>
      </c>
      <c r="O3027">
        <v>1</v>
      </c>
      <c r="P3027" t="str">
        <f>D3027&amp;"-"&amp;F3027&amp;"-"&amp;G3027&amp;"-"&amp;E3027&amp;"-"&amp;H3027</f>
        <v>A2Delta-2.5-e-3-2</v>
      </c>
      <c r="Q3027" t="str">
        <f>I3027&amp;"-"&amp;K3027&amp;"-"&amp;L3027&amp;"-"&amp;J3027&amp;"-"&amp;M3027</f>
        <v>X2Pi-1.5-e-3-2</v>
      </c>
      <c r="R3027">
        <f>B3027+S3027</f>
        <v>30928.769598831997</v>
      </c>
      <c r="S3027">
        <f>_xlfn.IFNA(VLOOKUP(Q3027,'MARVEL-X'!A$2:I$1400,7,FALSE),VLOOKUP(Q3027,MARVEL!A$2:J$1522,10,FALSE))</f>
        <v>7880.1874988319996</v>
      </c>
      <c r="T3027">
        <f>IF(P3027=P3026,R3027+T3026,R3027)</f>
        <v>61857.523517370995</v>
      </c>
      <c r="U3027">
        <f>IF(P3027=P3026,1+U3026,1)</f>
        <v>2</v>
      </c>
      <c r="V3027">
        <f t="shared" si="47"/>
        <v>30928.761758685498</v>
      </c>
      <c r="W3027" t="str">
        <f>IF(V3027="","",IF(ABS(V3027-R3027)&gt;W$1,ABS(V3027-R3027),""))</f>
        <v/>
      </c>
      <c r="X3027" t="str">
        <f>Y3027&amp;"-"&amp;Z3027&amp;"-"&amp;AC3027&amp;"-"&amp;AD3027&amp;"-"&amp;AG3027</f>
        <v>2.5-e-A-3-1.5</v>
      </c>
      <c r="Y3027">
        <f>F3027</f>
        <v>2.5</v>
      </c>
      <c r="Z3027" s="2" t="str">
        <f>G3027</f>
        <v>e</v>
      </c>
      <c r="AA3027">
        <f>_xlfn.IFNA(VLOOKUP(X3027,'duo-out'!A$2:Q$5000,5,FALSE),E3027+10*(H3027-1)+1+_xlfn.IFNA(VLOOKUP(D3027,states!A$2:C$10,3,FALSE),1))</f>
        <v>110</v>
      </c>
      <c r="AB3027">
        <f>IF(V3027="","",V3027)</f>
        <v>30928.761758685498</v>
      </c>
      <c r="AC3027" s="2" t="str">
        <f>_xlfn.IFNA(VLOOKUP(D3027,states!A$2:C$10,2,FALSE),"XX")</f>
        <v>A</v>
      </c>
      <c r="AD3027">
        <f>E3027</f>
        <v>3</v>
      </c>
      <c r="AE3027">
        <f>_xlfn.IFNA(VLOOKUP(D3027,states!A$2:D$10,4,FALSE),0)</f>
        <v>2</v>
      </c>
      <c r="AF3027">
        <v>0.5</v>
      </c>
      <c r="AG3027">
        <f>IF(AE3027=0,AF3027,IF(AE3027=1,IF(F3027=0.5,0.5,IF(H3027=1,0.5,1.5)),IF(F3027=0.5,0.5,IF(H3027=1,2.5,1.5))))</f>
        <v>1.5</v>
      </c>
      <c r="AH3027" s="7">
        <f>IF(AC3027="XX",0,1/C3027^(1/5)*IF(E3027=0,100,1)/(E3027+1)^(1/4))</f>
        <v>1.81789155401973</v>
      </c>
    </row>
    <row r="3028" spans="1:34">
      <c r="A3028">
        <v>6163</v>
      </c>
      <c r="B3028" s="1">
        <v>22336.55</v>
      </c>
      <c r="C3028" s="6">
        <v>0.5</v>
      </c>
      <c r="D3028" t="s">
        <v>3</v>
      </c>
      <c r="E3028">
        <v>5</v>
      </c>
      <c r="F3028">
        <v>2.5</v>
      </c>
      <c r="G3028" t="s">
        <v>1</v>
      </c>
      <c r="H3028">
        <v>2</v>
      </c>
      <c r="I3028" t="s">
        <v>0</v>
      </c>
      <c r="J3028">
        <v>5</v>
      </c>
      <c r="K3028">
        <v>1.5</v>
      </c>
      <c r="L3028" t="s">
        <v>1</v>
      </c>
      <c r="M3028">
        <v>2</v>
      </c>
      <c r="N3028" t="s">
        <v>6219</v>
      </c>
      <c r="O3028">
        <v>1</v>
      </c>
      <c r="P3028" t="str">
        <f>D3028&amp;"-"&amp;F3028&amp;"-"&amp;G3028&amp;"-"&amp;E3028&amp;"-"&amp;H3028</f>
        <v>A2Delta-2.5-e-5-2</v>
      </c>
      <c r="Q3028" t="str">
        <f>I3028&amp;"-"&amp;K3028&amp;"-"&amp;L3028&amp;"-"&amp;J3028&amp;"-"&amp;M3028</f>
        <v>X2Pi-1.5-e-5-2</v>
      </c>
      <c r="R3028" t="e">
        <f>B3028+S3028</f>
        <v>#N/A</v>
      </c>
      <c r="S3028" t="e">
        <f>_xlfn.IFNA(VLOOKUP(Q3028,'MARVEL-X'!A$2:I$1400,7,FALSE),VLOOKUP(Q3028,MARVEL!A$2:J$1522,10,FALSE))</f>
        <v>#N/A</v>
      </c>
      <c r="T3028" t="e">
        <f>IF(P3028=P3027,R3028+T3027,R3028)</f>
        <v>#N/A</v>
      </c>
      <c r="U3028">
        <f>IF(P3028=P3027,1+U3027,1)</f>
        <v>1</v>
      </c>
      <c r="V3028" t="e">
        <f t="shared" si="47"/>
        <v>#N/A</v>
      </c>
      <c r="W3028" t="e">
        <f>IF(V3028="","",IF(ABS(V3028-R3028)&gt;W$1,ABS(V3028-R3028),""))</f>
        <v>#N/A</v>
      </c>
      <c r="X3028" t="str">
        <f>Y3028&amp;"-"&amp;Z3028&amp;"-"&amp;AC3028&amp;"-"&amp;AD3028&amp;"-"&amp;AG3028</f>
        <v>2.5-e-A-5-1.5</v>
      </c>
      <c r="Y3028">
        <f>F3028</f>
        <v>2.5</v>
      </c>
      <c r="Z3028" s="2" t="str">
        <f>G3028</f>
        <v>e</v>
      </c>
      <c r="AA3028">
        <f>_xlfn.IFNA(VLOOKUP(X3028,'duo-out'!A$2:Q$5000,5,FALSE),E3028+10*(H3028-1)+1+_xlfn.IFNA(VLOOKUP(D3028,states!A$2:C$10,3,FALSE),1))</f>
        <v>266</v>
      </c>
      <c r="AB3028" t="e">
        <f>IF(V3028="","",V3028)</f>
        <v>#N/A</v>
      </c>
      <c r="AC3028" s="2" t="str">
        <f>_xlfn.IFNA(VLOOKUP(D3028,states!A$2:C$10,2,FALSE),"XX")</f>
        <v>A</v>
      </c>
      <c r="AD3028">
        <f>E3028</f>
        <v>5</v>
      </c>
      <c r="AE3028">
        <f>_xlfn.IFNA(VLOOKUP(D3028,states!A$2:D$10,4,FALSE),0)</f>
        <v>2</v>
      </c>
      <c r="AF3028">
        <v>0.5</v>
      </c>
      <c r="AG3028">
        <f>IF(AE3028=0,AF3028,IF(AE3028=1,IF(F3028=0.5,0.5,IF(H3028=1,0.5,1.5)),IF(F3028=0.5,0.5,IF(H3028=1,2.5,1.5))))</f>
        <v>1.5</v>
      </c>
      <c r="AH3028" s="7">
        <f>IF(AC3028="XX",0,1/C3028^(1/5)*IF(E3028=0,100,1)/(E3028+1)^(1/4))</f>
        <v>0.73395289278439235</v>
      </c>
    </row>
    <row r="3029" spans="1:34">
      <c r="A3029">
        <v>3896</v>
      </c>
      <c r="B3029" s="1">
        <v>20448.786800000002</v>
      </c>
      <c r="C3029" s="6">
        <v>6.3090000000000004E-3</v>
      </c>
      <c r="D3029" t="s">
        <v>3</v>
      </c>
      <c r="E3029">
        <v>0</v>
      </c>
      <c r="F3029">
        <v>2.5</v>
      </c>
      <c r="G3029" t="s">
        <v>2</v>
      </c>
      <c r="H3029">
        <v>1</v>
      </c>
      <c r="I3029" t="s">
        <v>0</v>
      </c>
      <c r="J3029">
        <v>1</v>
      </c>
      <c r="K3029">
        <v>1.5</v>
      </c>
      <c r="L3029" t="s">
        <v>2</v>
      </c>
      <c r="M3029">
        <v>2</v>
      </c>
      <c r="N3029" t="s">
        <v>3952</v>
      </c>
      <c r="O3029">
        <v>1</v>
      </c>
      <c r="P3029" t="str">
        <f>D3029&amp;"-"&amp;F3029&amp;"-"&amp;G3029&amp;"-"&amp;E3029&amp;"-"&amp;H3029</f>
        <v>A2Delta-2.5-f-0-1</v>
      </c>
      <c r="Q3029" t="str">
        <f>I3029&amp;"-"&amp;K3029&amp;"-"&amp;L3029&amp;"-"&amp;J3029&amp;"-"&amp;M3029</f>
        <v>X2Pi-1.5-f-1-2</v>
      </c>
      <c r="R3029">
        <f>B3029+S3029</f>
        <v>23245.905418375001</v>
      </c>
      <c r="S3029">
        <f>_xlfn.IFNA(VLOOKUP(Q3029,'MARVEL-X'!A$2:I$1400,7,FALSE),VLOOKUP(Q3029,MARVEL!A$2:J$1522,10,FALSE))</f>
        <v>2797.1186183750001</v>
      </c>
      <c r="T3029">
        <f>IF(P3029=P3028,R3029+T3028,R3029)</f>
        <v>23245.905418375001</v>
      </c>
      <c r="U3029">
        <f>IF(P3029=P3028,1+U3028,1)</f>
        <v>1</v>
      </c>
      <c r="V3029" t="str">
        <f t="shared" si="47"/>
        <v/>
      </c>
      <c r="W3029" t="str">
        <f>IF(V3029="","",IF(ABS(V3029-R3029)&gt;W$1,ABS(V3029-R3029),""))</f>
        <v/>
      </c>
      <c r="X3029" t="str">
        <f>Y3029&amp;"-"&amp;Z3029&amp;"-"&amp;AC3029&amp;"-"&amp;AD3029&amp;"-"&amp;AG3029</f>
        <v>2.5-f-A-0-2.5</v>
      </c>
      <c r="Y3029">
        <f>F3029</f>
        <v>2.5</v>
      </c>
      <c r="Z3029" s="2" t="str">
        <f>G3029</f>
        <v>f</v>
      </c>
      <c r="AA3029">
        <f>_xlfn.IFNA(VLOOKUP(X3029,'duo-out'!A$2:Q$5000,5,FALSE),E3029+10*(H3029-1)+1+_xlfn.IFNA(VLOOKUP(D3029,states!A$2:C$10,3,FALSE),1))</f>
        <v>51</v>
      </c>
      <c r="AB3029" t="str">
        <f>IF(V3029="","",V3029)</f>
        <v/>
      </c>
      <c r="AC3029" s="2" t="str">
        <f>_xlfn.IFNA(VLOOKUP(D3029,states!A$2:C$10,2,FALSE),"XX")</f>
        <v>A</v>
      </c>
      <c r="AD3029">
        <f>E3029</f>
        <v>0</v>
      </c>
      <c r="AE3029">
        <f>_xlfn.IFNA(VLOOKUP(D3029,states!A$2:D$10,4,FALSE),0)</f>
        <v>2</v>
      </c>
      <c r="AF3029">
        <v>0.5</v>
      </c>
      <c r="AG3029">
        <f>IF(AE3029=0,AF3029,IF(AE3029=1,IF(F3029=0.5,0.5,IF(H3029=1,0.5,1.5)),IF(F3029=0.5,0.5,IF(H3029=1,2.5,1.5))))</f>
        <v>2.5</v>
      </c>
      <c r="AH3029" s="7">
        <f>IF(AC3029="XX",0,1/C3029^(1/5)*IF(E3029=0,100,1)/(E3029+1)^(1/4))</f>
        <v>275.42787696153522</v>
      </c>
    </row>
    <row r="3030" spans="1:34">
      <c r="A3030">
        <v>3881</v>
      </c>
      <c r="B3030" s="1">
        <v>20361.949700000001</v>
      </c>
      <c r="C3030" s="6">
        <v>5.0000000000000001E-3</v>
      </c>
      <c r="D3030" t="s">
        <v>3</v>
      </c>
      <c r="E3030">
        <v>0</v>
      </c>
      <c r="F3030">
        <v>2.5</v>
      </c>
      <c r="G3030" t="s">
        <v>2</v>
      </c>
      <c r="H3030">
        <v>1</v>
      </c>
      <c r="I3030" t="s">
        <v>0</v>
      </c>
      <c r="J3030">
        <v>1</v>
      </c>
      <c r="K3030">
        <v>3.5</v>
      </c>
      <c r="L3030" t="s">
        <v>2</v>
      </c>
      <c r="M3030">
        <v>1</v>
      </c>
      <c r="N3030" t="s">
        <v>3937</v>
      </c>
      <c r="O3030">
        <v>1</v>
      </c>
      <c r="P3030" t="str">
        <f>D3030&amp;"-"&amp;F3030&amp;"-"&amp;G3030&amp;"-"&amp;E3030&amp;"-"&amp;H3030</f>
        <v>A2Delta-2.5-f-0-1</v>
      </c>
      <c r="Q3030" t="str">
        <f>I3030&amp;"-"&amp;K3030&amp;"-"&amp;L3030&amp;"-"&amp;J3030&amp;"-"&amp;M3030</f>
        <v>X2Pi-3.5-f-1-1</v>
      </c>
      <c r="R3030">
        <f>B3030+S3030</f>
        <v>23245.897405153002</v>
      </c>
      <c r="S3030">
        <f>_xlfn.IFNA(VLOOKUP(Q3030,'MARVEL-X'!A$2:I$1400,7,FALSE),VLOOKUP(Q3030,MARVEL!A$2:J$1522,10,FALSE))</f>
        <v>2883.9477051529998</v>
      </c>
      <c r="T3030">
        <f>IF(P3030=P3029,R3030+T3029,R3030)</f>
        <v>46491.802823528007</v>
      </c>
      <c r="U3030">
        <f>IF(P3030=P3029,1+U3029,1)</f>
        <v>2</v>
      </c>
      <c r="V3030" t="str">
        <f t="shared" si="47"/>
        <v/>
      </c>
      <c r="W3030" t="str">
        <f>IF(V3030="","",IF(ABS(V3030-R3030)&gt;W$1,ABS(V3030-R3030),""))</f>
        <v/>
      </c>
      <c r="X3030" t="str">
        <f>Y3030&amp;"-"&amp;Z3030&amp;"-"&amp;AC3030&amp;"-"&amp;AD3030&amp;"-"&amp;AG3030</f>
        <v>2.5-f-A-0-2.5</v>
      </c>
      <c r="Y3030">
        <f>F3030</f>
        <v>2.5</v>
      </c>
      <c r="Z3030" s="2" t="str">
        <f>G3030</f>
        <v>f</v>
      </c>
      <c r="AA3030">
        <f>_xlfn.IFNA(VLOOKUP(X3030,'duo-out'!A$2:Q$5000,5,FALSE),E3030+10*(H3030-1)+1+_xlfn.IFNA(VLOOKUP(D3030,states!A$2:C$10,3,FALSE),1))</f>
        <v>51</v>
      </c>
      <c r="AB3030" t="str">
        <f>IF(V3030="","",V3030)</f>
        <v/>
      </c>
      <c r="AC3030" s="2" t="str">
        <f>_xlfn.IFNA(VLOOKUP(D3030,states!A$2:C$10,2,FALSE),"XX")</f>
        <v>A</v>
      </c>
      <c r="AD3030">
        <f>E3030</f>
        <v>0</v>
      </c>
      <c r="AE3030">
        <f>_xlfn.IFNA(VLOOKUP(D3030,states!A$2:D$10,4,FALSE),0)</f>
        <v>2</v>
      </c>
      <c r="AF3030">
        <v>0.5</v>
      </c>
      <c r="AG3030">
        <f>IF(AE3030=0,AF3030,IF(AE3030=1,IF(F3030=0.5,0.5,IF(H3030=1,0.5,1.5)),IF(F3030=0.5,0.5,IF(H3030=1,2.5,1.5))))</f>
        <v>2.5</v>
      </c>
      <c r="AH3030" s="7">
        <f>IF(AC3030="XX",0,1/C3030^(1/5)*IF(E3030=0,100,1)/(E3030+1)^(1/4))</f>
        <v>288.53998118144267</v>
      </c>
    </row>
    <row r="3031" spans="1:34">
      <c r="A3031">
        <v>3846</v>
      </c>
      <c r="B3031" s="1">
        <v>20442.890299999999</v>
      </c>
      <c r="C3031" s="6">
        <v>5.0000000000000001E-3</v>
      </c>
      <c r="D3031" t="s">
        <v>3</v>
      </c>
      <c r="E3031">
        <v>0</v>
      </c>
      <c r="F3031">
        <v>2.5</v>
      </c>
      <c r="G3031" t="s">
        <v>2</v>
      </c>
      <c r="H3031">
        <v>1</v>
      </c>
      <c r="I3031" t="s">
        <v>0</v>
      </c>
      <c r="J3031">
        <v>1</v>
      </c>
      <c r="K3031">
        <v>2.5</v>
      </c>
      <c r="L3031" t="s">
        <v>1</v>
      </c>
      <c r="M3031">
        <v>1</v>
      </c>
      <c r="N3031" t="s">
        <v>3902</v>
      </c>
      <c r="O3031">
        <v>1</v>
      </c>
      <c r="P3031" t="str">
        <f>D3031&amp;"-"&amp;F3031&amp;"-"&amp;G3031&amp;"-"&amp;E3031&amp;"-"&amp;H3031</f>
        <v>A2Delta-2.5-f-0-1</v>
      </c>
      <c r="Q3031" t="str">
        <f>I3031&amp;"-"&amp;K3031&amp;"-"&amp;L3031&amp;"-"&amp;J3031&amp;"-"&amp;M3031</f>
        <v>X2Pi-2.5-e-1-1</v>
      </c>
      <c r="R3031">
        <f>B3031+S3031</f>
        <v>23245.901830642</v>
      </c>
      <c r="S3031">
        <f>_xlfn.IFNA(VLOOKUP(Q3031,'MARVEL-X'!A$2:I$1400,7,FALSE),VLOOKUP(Q3031,MARVEL!A$2:J$1522,10,FALSE))</f>
        <v>2803.0115306419998</v>
      </c>
      <c r="T3031">
        <f>IF(P3031=P3030,R3031+T3030,R3031)</f>
        <v>69737.704654170011</v>
      </c>
      <c r="U3031">
        <f>IF(P3031=P3030,1+U3030,1)</f>
        <v>3</v>
      </c>
      <c r="V3031" t="str">
        <f t="shared" si="47"/>
        <v/>
      </c>
      <c r="W3031" t="str">
        <f>IF(V3031="","",IF(ABS(V3031-R3031)&gt;W$1,ABS(V3031-R3031),""))</f>
        <v/>
      </c>
      <c r="X3031" t="str">
        <f>Y3031&amp;"-"&amp;Z3031&amp;"-"&amp;AC3031&amp;"-"&amp;AD3031&amp;"-"&amp;AG3031</f>
        <v>2.5-f-A-0-2.5</v>
      </c>
      <c r="Y3031">
        <f>F3031</f>
        <v>2.5</v>
      </c>
      <c r="Z3031" s="2" t="str">
        <f>G3031</f>
        <v>f</v>
      </c>
      <c r="AA3031">
        <f>_xlfn.IFNA(VLOOKUP(X3031,'duo-out'!A$2:Q$5000,5,FALSE),E3031+10*(H3031-1)+1+_xlfn.IFNA(VLOOKUP(D3031,states!A$2:C$10,3,FALSE),1))</f>
        <v>51</v>
      </c>
      <c r="AB3031" t="str">
        <f>IF(V3031="","",V3031)</f>
        <v/>
      </c>
      <c r="AC3031" s="2" t="str">
        <f>_xlfn.IFNA(VLOOKUP(D3031,states!A$2:C$10,2,FALSE),"XX")</f>
        <v>A</v>
      </c>
      <c r="AD3031">
        <f>E3031</f>
        <v>0</v>
      </c>
      <c r="AE3031">
        <f>_xlfn.IFNA(VLOOKUP(D3031,states!A$2:D$10,4,FALSE),0)</f>
        <v>2</v>
      </c>
      <c r="AF3031">
        <v>0.5</v>
      </c>
      <c r="AG3031">
        <f>IF(AE3031=0,AF3031,IF(AE3031=1,IF(F3031=0.5,0.5,IF(H3031=1,0.5,1.5)),IF(F3031=0.5,0.5,IF(H3031=1,2.5,1.5))))</f>
        <v>2.5</v>
      </c>
      <c r="AH3031" s="7">
        <f>IF(AC3031="XX",0,1/C3031^(1/5)*IF(E3031=0,100,1)/(E3031+1)^(1/4))</f>
        <v>288.53998118144267</v>
      </c>
    </row>
    <row r="3032" spans="1:34">
      <c r="A3032">
        <v>3837</v>
      </c>
      <c r="B3032" s="1">
        <v>20496.238799999999</v>
      </c>
      <c r="C3032" s="6">
        <v>1.256E-2</v>
      </c>
      <c r="D3032" t="s">
        <v>3</v>
      </c>
      <c r="E3032">
        <v>0</v>
      </c>
      <c r="F3032">
        <v>2.5</v>
      </c>
      <c r="G3032" t="s">
        <v>2</v>
      </c>
      <c r="H3032">
        <v>1</v>
      </c>
      <c r="I3032" t="s">
        <v>0</v>
      </c>
      <c r="J3032">
        <v>1</v>
      </c>
      <c r="K3032">
        <v>1.5</v>
      </c>
      <c r="L3032" t="s">
        <v>2</v>
      </c>
      <c r="M3032">
        <v>1</v>
      </c>
      <c r="N3032" t="s">
        <v>3893</v>
      </c>
      <c r="O3032">
        <v>1</v>
      </c>
      <c r="P3032" t="str">
        <f>D3032&amp;"-"&amp;F3032&amp;"-"&amp;G3032&amp;"-"&amp;E3032&amp;"-"&amp;H3032</f>
        <v>A2Delta-2.5-f-0-1</v>
      </c>
      <c r="Q3032" t="str">
        <f>I3032&amp;"-"&amp;K3032&amp;"-"&amp;L3032&amp;"-"&amp;J3032&amp;"-"&amp;M3032</f>
        <v>X2Pi-1.5-f-1-1</v>
      </c>
      <c r="R3032">
        <f>B3032+S3032</f>
        <v>23245.891409041</v>
      </c>
      <c r="S3032">
        <f>_xlfn.IFNA(VLOOKUP(Q3032,'MARVEL-X'!A$2:I$1400,7,FALSE),VLOOKUP(Q3032,MARVEL!A$2:J$1522,10,FALSE))</f>
        <v>2749.6526090409998</v>
      </c>
      <c r="T3032">
        <f>IF(P3032=P3031,R3032+T3031,R3032)</f>
        <v>92983.596063211007</v>
      </c>
      <c r="U3032">
        <f>IF(P3032=P3031,1+U3031,1)</f>
        <v>4</v>
      </c>
      <c r="V3032" t="str">
        <f t="shared" si="47"/>
        <v/>
      </c>
      <c r="W3032" t="str">
        <f>IF(V3032="","",IF(ABS(V3032-R3032)&gt;W$1,ABS(V3032-R3032),""))</f>
        <v/>
      </c>
      <c r="X3032" t="str">
        <f>Y3032&amp;"-"&amp;Z3032&amp;"-"&amp;AC3032&amp;"-"&amp;AD3032&amp;"-"&amp;AG3032</f>
        <v>2.5-f-A-0-2.5</v>
      </c>
      <c r="Y3032">
        <f>F3032</f>
        <v>2.5</v>
      </c>
      <c r="Z3032" s="2" t="str">
        <f>G3032</f>
        <v>f</v>
      </c>
      <c r="AA3032">
        <f>_xlfn.IFNA(VLOOKUP(X3032,'duo-out'!A$2:Q$5000,5,FALSE),E3032+10*(H3032-1)+1+_xlfn.IFNA(VLOOKUP(D3032,states!A$2:C$10,3,FALSE),1))</f>
        <v>51</v>
      </c>
      <c r="AB3032" t="str">
        <f>IF(V3032="","",V3032)</f>
        <v/>
      </c>
      <c r="AC3032" s="2" t="str">
        <f>_xlfn.IFNA(VLOOKUP(D3032,states!A$2:C$10,2,FALSE),"XX")</f>
        <v>A</v>
      </c>
      <c r="AD3032">
        <f>E3032</f>
        <v>0</v>
      </c>
      <c r="AE3032">
        <f>_xlfn.IFNA(VLOOKUP(D3032,states!A$2:D$10,4,FALSE),0)</f>
        <v>2</v>
      </c>
      <c r="AF3032">
        <v>0.5</v>
      </c>
      <c r="AG3032">
        <f>IF(AE3032=0,AF3032,IF(AE3032=1,IF(F3032=0.5,0.5,IF(H3032=1,0.5,1.5)),IF(F3032=0.5,0.5,IF(H3032=1,2.5,1.5))))</f>
        <v>2.5</v>
      </c>
      <c r="AH3032" s="7">
        <f>IF(AC3032="XX",0,1/C3032^(1/5)*IF(E3032=0,100,1)/(E3032+1)^(1/4))</f>
        <v>239.99493274977866</v>
      </c>
    </row>
    <row r="3033" spans="1:34">
      <c r="A3033">
        <v>3190</v>
      </c>
      <c r="B3033" s="1">
        <v>23172.606100000001</v>
      </c>
      <c r="C3033" s="6">
        <v>1.7899999999999999E-2</v>
      </c>
      <c r="D3033" t="s">
        <v>3</v>
      </c>
      <c r="E3033">
        <v>0</v>
      </c>
      <c r="F3033">
        <v>2.5</v>
      </c>
      <c r="G3033" t="s">
        <v>2</v>
      </c>
      <c r="H3033">
        <v>1</v>
      </c>
      <c r="I3033" t="s">
        <v>0</v>
      </c>
      <c r="J3033">
        <v>0</v>
      </c>
      <c r="K3033">
        <v>2.5</v>
      </c>
      <c r="L3033" t="s">
        <v>1</v>
      </c>
      <c r="M3033">
        <v>1</v>
      </c>
      <c r="N3033" t="s">
        <v>3246</v>
      </c>
      <c r="O3033">
        <v>1</v>
      </c>
      <c r="P3033" t="str">
        <f>D3033&amp;"-"&amp;F3033&amp;"-"&amp;G3033&amp;"-"&amp;E3033&amp;"-"&amp;H3033</f>
        <v>A2Delta-2.5-f-0-1</v>
      </c>
      <c r="Q3033" t="str">
        <f>I3033&amp;"-"&amp;K3033&amp;"-"&amp;L3033&amp;"-"&amp;J3033&amp;"-"&amp;M3033</f>
        <v>X2Pi-2.5-e-0-1</v>
      </c>
      <c r="R3033">
        <f>B3033+S3033</f>
        <v>23245.917975474</v>
      </c>
      <c r="S3033">
        <f>_xlfn.IFNA(VLOOKUP(Q3033,'MARVEL-X'!A$2:I$1400,7,FALSE),VLOOKUP(Q3033,MARVEL!A$2:J$1522,10,FALSE))</f>
        <v>73.311875474000004</v>
      </c>
      <c r="T3033">
        <f>IF(P3033=P3032,R3033+T3032,R3033)</f>
        <v>116229.51403868501</v>
      </c>
      <c r="U3033">
        <f>IF(P3033=P3032,1+U3032,1)</f>
        <v>5</v>
      </c>
      <c r="V3033" t="str">
        <f t="shared" si="47"/>
        <v/>
      </c>
      <c r="W3033" t="str">
        <f>IF(V3033="","",IF(ABS(V3033-R3033)&gt;W$1,ABS(V3033-R3033),""))</f>
        <v/>
      </c>
      <c r="X3033" t="str">
        <f>Y3033&amp;"-"&amp;Z3033&amp;"-"&amp;AC3033&amp;"-"&amp;AD3033&amp;"-"&amp;AG3033</f>
        <v>2.5-f-A-0-2.5</v>
      </c>
      <c r="Y3033">
        <f>F3033</f>
        <v>2.5</v>
      </c>
      <c r="Z3033" s="2" t="str">
        <f>G3033</f>
        <v>f</v>
      </c>
      <c r="AA3033">
        <f>_xlfn.IFNA(VLOOKUP(X3033,'duo-out'!A$2:Q$5000,5,FALSE),E3033+10*(H3033-1)+1+_xlfn.IFNA(VLOOKUP(D3033,states!A$2:C$10,3,FALSE),1))</f>
        <v>51</v>
      </c>
      <c r="AB3033" t="str">
        <f>IF(V3033="","",V3033)</f>
        <v/>
      </c>
      <c r="AC3033" s="2" t="str">
        <f>_xlfn.IFNA(VLOOKUP(D3033,states!A$2:C$10,2,FALSE),"XX")</f>
        <v>A</v>
      </c>
      <c r="AD3033">
        <f>E3033</f>
        <v>0</v>
      </c>
      <c r="AE3033">
        <f>_xlfn.IFNA(VLOOKUP(D3033,states!A$2:D$10,4,FALSE),0)</f>
        <v>2</v>
      </c>
      <c r="AF3033">
        <v>0.5</v>
      </c>
      <c r="AG3033">
        <f>IF(AE3033=0,AF3033,IF(AE3033=1,IF(F3033=0.5,0.5,IF(H3033=1,0.5,1.5)),IF(F3033=0.5,0.5,IF(H3033=1,2.5,1.5))))</f>
        <v>2.5</v>
      </c>
      <c r="AH3033" s="7">
        <f>IF(AC3033="XX",0,1/C3033^(1/5)*IF(E3033=0,100,1)/(E3033+1)^(1/4))</f>
        <v>223.57816829995798</v>
      </c>
    </row>
    <row r="3034" spans="1:34">
      <c r="A3034">
        <v>3166</v>
      </c>
      <c r="B3034" s="1">
        <v>23227.999500000002</v>
      </c>
      <c r="C3034" s="6">
        <v>2.631E-2</v>
      </c>
      <c r="D3034" t="s">
        <v>3</v>
      </c>
      <c r="E3034">
        <v>0</v>
      </c>
      <c r="F3034">
        <v>2.5</v>
      </c>
      <c r="G3034" t="s">
        <v>2</v>
      </c>
      <c r="H3034">
        <v>1</v>
      </c>
      <c r="I3034" t="s">
        <v>0</v>
      </c>
      <c r="J3034">
        <v>0</v>
      </c>
      <c r="K3034">
        <v>1.5</v>
      </c>
      <c r="L3034" t="s">
        <v>2</v>
      </c>
      <c r="M3034">
        <v>1</v>
      </c>
      <c r="N3034" t="s">
        <v>3222</v>
      </c>
      <c r="O3034">
        <v>1</v>
      </c>
      <c r="P3034" t="str">
        <f>D3034&amp;"-"&amp;F3034&amp;"-"&amp;G3034&amp;"-"&amp;E3034&amp;"-"&amp;H3034</f>
        <v>A2Delta-2.5-f-0-1</v>
      </c>
      <c r="Q3034" t="str">
        <f>I3034&amp;"-"&amp;K3034&amp;"-"&amp;L3034&amp;"-"&amp;J3034&amp;"-"&amp;M3034</f>
        <v>X2Pi-1.5-f-0-1</v>
      </c>
      <c r="R3034">
        <f>B3034+S3034</f>
        <v>23245.880617138002</v>
      </c>
      <c r="S3034">
        <f>_xlfn.IFNA(VLOOKUP(Q3034,'MARVEL-X'!A$2:I$1400,7,FALSE),VLOOKUP(Q3034,MARVEL!A$2:J$1522,10,FALSE))</f>
        <v>17.881117138</v>
      </c>
      <c r="T3034">
        <f>IF(P3034=P3033,R3034+T3033,R3034)</f>
        <v>139475.39465582301</v>
      </c>
      <c r="U3034">
        <f>IF(P3034=P3033,1+U3033,1)</f>
        <v>6</v>
      </c>
      <c r="V3034" t="str">
        <f t="shared" si="47"/>
        <v/>
      </c>
      <c r="W3034" t="str">
        <f>IF(V3034="","",IF(ABS(V3034-R3034)&gt;W$1,ABS(V3034-R3034),""))</f>
        <v/>
      </c>
      <c r="X3034" t="str">
        <f>Y3034&amp;"-"&amp;Z3034&amp;"-"&amp;AC3034&amp;"-"&amp;AD3034&amp;"-"&amp;AG3034</f>
        <v>2.5-f-A-0-2.5</v>
      </c>
      <c r="Y3034">
        <f>F3034</f>
        <v>2.5</v>
      </c>
      <c r="Z3034" s="2" t="str">
        <f>G3034</f>
        <v>f</v>
      </c>
      <c r="AA3034">
        <f>_xlfn.IFNA(VLOOKUP(X3034,'duo-out'!A$2:Q$5000,5,FALSE),E3034+10*(H3034-1)+1+_xlfn.IFNA(VLOOKUP(D3034,states!A$2:C$10,3,FALSE),1))</f>
        <v>51</v>
      </c>
      <c r="AB3034" t="str">
        <f>IF(V3034="","",V3034)</f>
        <v/>
      </c>
      <c r="AC3034" s="2" t="str">
        <f>_xlfn.IFNA(VLOOKUP(D3034,states!A$2:C$10,2,FALSE),"XX")</f>
        <v>A</v>
      </c>
      <c r="AD3034">
        <f>E3034</f>
        <v>0</v>
      </c>
      <c r="AE3034">
        <f>_xlfn.IFNA(VLOOKUP(D3034,states!A$2:D$10,4,FALSE),0)</f>
        <v>2</v>
      </c>
      <c r="AF3034">
        <v>0.5</v>
      </c>
      <c r="AG3034">
        <f>IF(AE3034=0,AF3034,IF(AE3034=1,IF(F3034=0.5,0.5,IF(H3034=1,0.5,1.5)),IF(F3034=0.5,0.5,IF(H3034=1,2.5,1.5))))</f>
        <v>2.5</v>
      </c>
      <c r="AH3034" s="7">
        <f>IF(AC3034="XX",0,1/C3034^(1/5)*IF(E3034=0,100,1)/(E3034+1)^(1/4))</f>
        <v>207.00261432481165</v>
      </c>
    </row>
    <row r="3035" spans="1:34">
      <c r="A3035">
        <v>3297</v>
      </c>
      <c r="B3035" s="1">
        <v>22978.2814</v>
      </c>
      <c r="C3035" s="6">
        <v>4.3279999999999999E-2</v>
      </c>
      <c r="D3035" t="s">
        <v>3</v>
      </c>
      <c r="E3035">
        <v>0</v>
      </c>
      <c r="F3035">
        <v>2.5</v>
      </c>
      <c r="G3035" t="s">
        <v>2</v>
      </c>
      <c r="H3035">
        <v>1</v>
      </c>
      <c r="I3035" t="s">
        <v>0</v>
      </c>
      <c r="J3035">
        <v>0</v>
      </c>
      <c r="K3035">
        <v>3.5</v>
      </c>
      <c r="L3035" t="s">
        <v>2</v>
      </c>
      <c r="M3035">
        <v>2</v>
      </c>
      <c r="N3035" t="s">
        <v>3353</v>
      </c>
      <c r="O3035">
        <v>1</v>
      </c>
      <c r="P3035" t="str">
        <f>D3035&amp;"-"&amp;F3035&amp;"-"&amp;G3035&amp;"-"&amp;E3035&amp;"-"&amp;H3035</f>
        <v>A2Delta-2.5-f-0-1</v>
      </c>
      <c r="Q3035" t="str">
        <f>I3035&amp;"-"&amp;K3035&amp;"-"&amp;L3035&amp;"-"&amp;J3035&amp;"-"&amp;M3035</f>
        <v>X2Pi-3.5-f-0-2</v>
      </c>
      <c r="R3035">
        <f>B3035+S3035</f>
        <v>23245.942333923998</v>
      </c>
      <c r="S3035">
        <f>_xlfn.IFNA(VLOOKUP(Q3035,'MARVEL-X'!A$2:I$1400,7,FALSE),VLOOKUP(Q3035,MARVEL!A$2:J$1522,10,FALSE))</f>
        <v>267.66093392400001</v>
      </c>
      <c r="T3035">
        <f>IF(P3035=P3034,R3035+T3034,R3035)</f>
        <v>162721.33698974701</v>
      </c>
      <c r="U3035">
        <f>IF(P3035=P3034,1+U3034,1)</f>
        <v>7</v>
      </c>
      <c r="V3035" t="str">
        <f t="shared" si="47"/>
        <v/>
      </c>
      <c r="W3035" t="str">
        <f>IF(V3035="","",IF(ABS(V3035-R3035)&gt;W$1,ABS(V3035-R3035),""))</f>
        <v/>
      </c>
      <c r="X3035" t="str">
        <f>Y3035&amp;"-"&amp;Z3035&amp;"-"&amp;AC3035&amp;"-"&amp;AD3035&amp;"-"&amp;AG3035</f>
        <v>2.5-f-A-0-2.5</v>
      </c>
      <c r="Y3035">
        <f>F3035</f>
        <v>2.5</v>
      </c>
      <c r="Z3035" s="2" t="str">
        <f>G3035</f>
        <v>f</v>
      </c>
      <c r="AA3035">
        <f>_xlfn.IFNA(VLOOKUP(X3035,'duo-out'!A$2:Q$5000,5,FALSE),E3035+10*(H3035-1)+1+_xlfn.IFNA(VLOOKUP(D3035,states!A$2:C$10,3,FALSE),1))</f>
        <v>51</v>
      </c>
      <c r="AB3035" t="str">
        <f>IF(V3035="","",V3035)</f>
        <v/>
      </c>
      <c r="AC3035" s="2" t="str">
        <f>_xlfn.IFNA(VLOOKUP(D3035,states!A$2:C$10,2,FALSE),"XX")</f>
        <v>A</v>
      </c>
      <c r="AD3035">
        <f>E3035</f>
        <v>0</v>
      </c>
      <c r="AE3035">
        <f>_xlfn.IFNA(VLOOKUP(D3035,states!A$2:D$10,4,FALSE),0)</f>
        <v>2</v>
      </c>
      <c r="AF3035">
        <v>0.5</v>
      </c>
      <c r="AG3035">
        <f>IF(AE3035=0,AF3035,IF(AE3035=1,IF(F3035=0.5,0.5,IF(H3035=1,0.5,1.5)),IF(F3035=0.5,0.5,IF(H3035=1,2.5,1.5))))</f>
        <v>2.5</v>
      </c>
      <c r="AH3035" s="7">
        <f>IF(AC3035="XX",0,1/C3035^(1/5)*IF(E3035=0,100,1)/(E3035+1)^(1/4))</f>
        <v>187.38833378973951</v>
      </c>
    </row>
    <row r="3036" spans="1:34">
      <c r="A3036">
        <v>3287</v>
      </c>
      <c r="B3036" s="1">
        <v>23092.707200000001</v>
      </c>
      <c r="C3036" s="6">
        <v>5.0000000000000001E-3</v>
      </c>
      <c r="D3036" t="s">
        <v>3</v>
      </c>
      <c r="E3036">
        <v>0</v>
      </c>
      <c r="F3036">
        <v>2.5</v>
      </c>
      <c r="G3036" t="s">
        <v>2</v>
      </c>
      <c r="H3036">
        <v>1</v>
      </c>
      <c r="I3036" t="s">
        <v>0</v>
      </c>
      <c r="J3036">
        <v>0</v>
      </c>
      <c r="K3036">
        <v>2.5</v>
      </c>
      <c r="L3036" t="s">
        <v>1</v>
      </c>
      <c r="M3036">
        <v>2</v>
      </c>
      <c r="N3036" t="s">
        <v>3343</v>
      </c>
      <c r="O3036">
        <v>1</v>
      </c>
      <c r="P3036" t="str">
        <f>D3036&amp;"-"&amp;F3036&amp;"-"&amp;G3036&amp;"-"&amp;E3036&amp;"-"&amp;H3036</f>
        <v>A2Delta-2.5-f-0-1</v>
      </c>
      <c r="Q3036" t="str">
        <f>I3036&amp;"-"&amp;K3036&amp;"-"&amp;L3036&amp;"-"&amp;J3036&amp;"-"&amp;M3036</f>
        <v>X2Pi-2.5-e-0-2</v>
      </c>
      <c r="R3036">
        <f>B3036+S3036</f>
        <v>23245.902331302001</v>
      </c>
      <c r="S3036">
        <f>_xlfn.IFNA(VLOOKUP(Q3036,'MARVEL-X'!A$2:I$1400,7,FALSE),VLOOKUP(Q3036,MARVEL!A$2:J$1522,10,FALSE))</f>
        <v>153.19513130199999</v>
      </c>
      <c r="T3036">
        <f>IF(P3036=P3035,R3036+T3035,R3036)</f>
        <v>185967.23932104901</v>
      </c>
      <c r="U3036">
        <f>IF(P3036=P3035,1+U3035,1)</f>
        <v>8</v>
      </c>
      <c r="V3036" t="str">
        <f t="shared" si="47"/>
        <v/>
      </c>
      <c r="W3036" t="str">
        <f>IF(V3036="","",IF(ABS(V3036-R3036)&gt;W$1,ABS(V3036-R3036),""))</f>
        <v/>
      </c>
      <c r="X3036" t="str">
        <f>Y3036&amp;"-"&amp;Z3036&amp;"-"&amp;AC3036&amp;"-"&amp;AD3036&amp;"-"&amp;AG3036</f>
        <v>2.5-f-A-0-2.5</v>
      </c>
      <c r="Y3036">
        <f>F3036</f>
        <v>2.5</v>
      </c>
      <c r="Z3036" s="2" t="str">
        <f>G3036</f>
        <v>f</v>
      </c>
      <c r="AA3036">
        <f>_xlfn.IFNA(VLOOKUP(X3036,'duo-out'!A$2:Q$5000,5,FALSE),E3036+10*(H3036-1)+1+_xlfn.IFNA(VLOOKUP(D3036,states!A$2:C$10,3,FALSE),1))</f>
        <v>51</v>
      </c>
      <c r="AB3036" t="str">
        <f>IF(V3036="","",V3036)</f>
        <v/>
      </c>
      <c r="AC3036" s="2" t="str">
        <f>_xlfn.IFNA(VLOOKUP(D3036,states!A$2:C$10,2,FALSE),"XX")</f>
        <v>A</v>
      </c>
      <c r="AD3036">
        <f>E3036</f>
        <v>0</v>
      </c>
      <c r="AE3036">
        <f>_xlfn.IFNA(VLOOKUP(D3036,states!A$2:D$10,4,FALSE),0)</f>
        <v>2</v>
      </c>
      <c r="AF3036">
        <v>0.5</v>
      </c>
      <c r="AG3036">
        <f>IF(AE3036=0,AF3036,IF(AE3036=1,IF(F3036=0.5,0.5,IF(H3036=1,0.5,1.5)),IF(F3036=0.5,0.5,IF(H3036=1,2.5,1.5))))</f>
        <v>2.5</v>
      </c>
      <c r="AH3036" s="7">
        <f>IF(AC3036="XX",0,1/C3036^(1/5)*IF(E3036=0,100,1)/(E3036+1)^(1/4))</f>
        <v>288.53998118144267</v>
      </c>
    </row>
    <row r="3037" spans="1:34">
      <c r="A3037">
        <v>3283</v>
      </c>
      <c r="B3037" s="1">
        <v>23178.724600000001</v>
      </c>
      <c r="C3037" s="6">
        <v>0.01</v>
      </c>
      <c r="D3037" t="s">
        <v>3</v>
      </c>
      <c r="E3037">
        <v>0</v>
      </c>
      <c r="F3037">
        <v>2.5</v>
      </c>
      <c r="G3037" t="s">
        <v>2</v>
      </c>
      <c r="H3037">
        <v>1</v>
      </c>
      <c r="I3037" t="s">
        <v>0</v>
      </c>
      <c r="J3037">
        <v>0</v>
      </c>
      <c r="K3037">
        <v>1.5</v>
      </c>
      <c r="L3037" t="s">
        <v>2</v>
      </c>
      <c r="M3037">
        <v>2</v>
      </c>
      <c r="N3037" t="s">
        <v>3339</v>
      </c>
      <c r="O3037">
        <v>1</v>
      </c>
      <c r="P3037" t="str">
        <f>D3037&amp;"-"&amp;F3037&amp;"-"&amp;G3037&amp;"-"&amp;E3037&amp;"-"&amp;H3037</f>
        <v>A2Delta-2.5-f-0-1</v>
      </c>
      <c r="Q3037" t="str">
        <f>I3037&amp;"-"&amp;K3037&amp;"-"&amp;L3037&amp;"-"&amp;J3037&amp;"-"&amp;M3037</f>
        <v>X2Pi-1.5-f-0-2</v>
      </c>
      <c r="R3037">
        <f>B3037+S3037</f>
        <v>23245.908659069002</v>
      </c>
      <c r="S3037">
        <f>_xlfn.IFNA(VLOOKUP(Q3037,'MARVEL-X'!A$2:I$1400,7,FALSE),VLOOKUP(Q3037,MARVEL!A$2:J$1522,10,FALSE))</f>
        <v>67.184059069</v>
      </c>
      <c r="T3037">
        <f>IF(P3037=P3036,R3037+T3036,R3037)</f>
        <v>209213.14798011802</v>
      </c>
      <c r="U3037">
        <f>IF(P3037=P3036,1+U3036,1)</f>
        <v>9</v>
      </c>
      <c r="V3037" t="str">
        <f t="shared" si="47"/>
        <v/>
      </c>
      <c r="W3037" t="str">
        <f>IF(V3037="","",IF(ABS(V3037-R3037)&gt;W$1,ABS(V3037-R3037),""))</f>
        <v/>
      </c>
      <c r="X3037" t="str">
        <f>Y3037&amp;"-"&amp;Z3037&amp;"-"&amp;AC3037&amp;"-"&amp;AD3037&amp;"-"&amp;AG3037</f>
        <v>2.5-f-A-0-2.5</v>
      </c>
      <c r="Y3037">
        <f>F3037</f>
        <v>2.5</v>
      </c>
      <c r="Z3037" s="2" t="str">
        <f>G3037</f>
        <v>f</v>
      </c>
      <c r="AA3037">
        <f>_xlfn.IFNA(VLOOKUP(X3037,'duo-out'!A$2:Q$5000,5,FALSE),E3037+10*(H3037-1)+1+_xlfn.IFNA(VLOOKUP(D3037,states!A$2:C$10,3,FALSE),1))</f>
        <v>51</v>
      </c>
      <c r="AB3037" t="str">
        <f>IF(V3037="","",V3037)</f>
        <v/>
      </c>
      <c r="AC3037" s="2" t="str">
        <f>_xlfn.IFNA(VLOOKUP(D3037,states!A$2:C$10,2,FALSE),"XX")</f>
        <v>A</v>
      </c>
      <c r="AD3037">
        <f>E3037</f>
        <v>0</v>
      </c>
      <c r="AE3037">
        <f>_xlfn.IFNA(VLOOKUP(D3037,states!A$2:D$10,4,FALSE),0)</f>
        <v>2</v>
      </c>
      <c r="AF3037">
        <v>0.5</v>
      </c>
      <c r="AG3037">
        <f>IF(AE3037=0,AF3037,IF(AE3037=1,IF(F3037=0.5,0.5,IF(H3037=1,0.5,1.5)),IF(F3037=0.5,0.5,IF(H3037=1,2.5,1.5))))</f>
        <v>2.5</v>
      </c>
      <c r="AH3037" s="7">
        <f>IF(AC3037="XX",0,1/C3037^(1/5)*IF(E3037=0,100,1)/(E3037+1)^(1/4))</f>
        <v>251.188643150958</v>
      </c>
    </row>
    <row r="3038" spans="1:34">
      <c r="A3038">
        <v>3259</v>
      </c>
      <c r="B3038" s="1">
        <v>23088.5065</v>
      </c>
      <c r="C3038" s="6">
        <v>5.0000000000000001E-3</v>
      </c>
      <c r="D3038" t="s">
        <v>3</v>
      </c>
      <c r="E3038">
        <v>0</v>
      </c>
      <c r="F3038">
        <v>2.5</v>
      </c>
      <c r="G3038" t="s">
        <v>2</v>
      </c>
      <c r="H3038">
        <v>1</v>
      </c>
      <c r="I3038" t="s">
        <v>0</v>
      </c>
      <c r="J3038">
        <v>0</v>
      </c>
      <c r="K3038">
        <v>3.5</v>
      </c>
      <c r="L3038" t="s">
        <v>2</v>
      </c>
      <c r="M3038">
        <v>1</v>
      </c>
      <c r="N3038" t="s">
        <v>3315</v>
      </c>
      <c r="O3038">
        <v>1</v>
      </c>
      <c r="P3038" t="str">
        <f>D3038&amp;"-"&amp;F3038&amp;"-"&amp;G3038&amp;"-"&amp;E3038&amp;"-"&amp;H3038</f>
        <v>A2Delta-2.5-f-0-1</v>
      </c>
      <c r="Q3038" t="str">
        <f>I3038&amp;"-"&amp;K3038&amp;"-"&amp;L3038&amp;"-"&amp;J3038&amp;"-"&amp;M3038</f>
        <v>X2Pi-3.5-f-0-1</v>
      </c>
      <c r="R3038">
        <f>B3038+S3038</f>
        <v>23245.898751851</v>
      </c>
      <c r="S3038">
        <f>_xlfn.IFNA(VLOOKUP(Q3038,'MARVEL-X'!A$2:I$1400,7,FALSE),VLOOKUP(Q3038,MARVEL!A$2:J$1522,10,FALSE))</f>
        <v>157.392251851</v>
      </c>
      <c r="T3038">
        <f>IF(P3038=P3037,R3038+T3037,R3038)</f>
        <v>232459.04673196902</v>
      </c>
      <c r="U3038">
        <f>IF(P3038=P3037,1+U3037,1)</f>
        <v>10</v>
      </c>
      <c r="V3038" t="str">
        <f t="shared" si="47"/>
        <v/>
      </c>
      <c r="W3038" t="str">
        <f>IF(V3038="","",IF(ABS(V3038-R3038)&gt;W$1,ABS(V3038-R3038),""))</f>
        <v/>
      </c>
      <c r="X3038" t="str">
        <f>Y3038&amp;"-"&amp;Z3038&amp;"-"&amp;AC3038&amp;"-"&amp;AD3038&amp;"-"&amp;AG3038</f>
        <v>2.5-f-A-0-2.5</v>
      </c>
      <c r="Y3038">
        <f>F3038</f>
        <v>2.5</v>
      </c>
      <c r="Z3038" s="2" t="str">
        <f>G3038</f>
        <v>f</v>
      </c>
      <c r="AA3038">
        <f>_xlfn.IFNA(VLOOKUP(X3038,'duo-out'!A$2:Q$5000,5,FALSE),E3038+10*(H3038-1)+1+_xlfn.IFNA(VLOOKUP(D3038,states!A$2:C$10,3,FALSE),1))</f>
        <v>51</v>
      </c>
      <c r="AB3038" t="str">
        <f>IF(V3038="","",V3038)</f>
        <v/>
      </c>
      <c r="AC3038" s="2" t="str">
        <f>_xlfn.IFNA(VLOOKUP(D3038,states!A$2:C$10,2,FALSE),"XX")</f>
        <v>A</v>
      </c>
      <c r="AD3038">
        <f>E3038</f>
        <v>0</v>
      </c>
      <c r="AE3038">
        <f>_xlfn.IFNA(VLOOKUP(D3038,states!A$2:D$10,4,FALSE),0)</f>
        <v>2</v>
      </c>
      <c r="AF3038">
        <v>0.5</v>
      </c>
      <c r="AG3038">
        <f>IF(AE3038=0,AF3038,IF(AE3038=1,IF(F3038=0.5,0.5,IF(H3038=1,0.5,1.5)),IF(F3038=0.5,0.5,IF(H3038=1,2.5,1.5))))</f>
        <v>2.5</v>
      </c>
      <c r="AH3038" s="7">
        <f>IF(AC3038="XX",0,1/C3038^(1/5)*IF(E3038=0,100,1)/(E3038+1)^(1/4))</f>
        <v>288.53998118144267</v>
      </c>
    </row>
    <row r="3039" spans="1:34">
      <c r="A3039">
        <v>2617</v>
      </c>
      <c r="B3039" s="1">
        <v>23172.590400000001</v>
      </c>
      <c r="C3039" s="6">
        <v>5.0000000000000001E-3</v>
      </c>
      <c r="D3039" t="s">
        <v>3</v>
      </c>
      <c r="E3039">
        <v>0</v>
      </c>
      <c r="F3039">
        <v>2.5</v>
      </c>
      <c r="G3039" t="s">
        <v>2</v>
      </c>
      <c r="H3039">
        <v>1</v>
      </c>
      <c r="I3039" t="s">
        <v>0</v>
      </c>
      <c r="J3039">
        <v>0</v>
      </c>
      <c r="K3039">
        <v>2.5</v>
      </c>
      <c r="L3039" t="s">
        <v>1</v>
      </c>
      <c r="M3039">
        <v>1</v>
      </c>
      <c r="N3039" t="s">
        <v>2673</v>
      </c>
      <c r="O3039">
        <v>1</v>
      </c>
      <c r="P3039" t="str">
        <f>D3039&amp;"-"&amp;F3039&amp;"-"&amp;G3039&amp;"-"&amp;E3039&amp;"-"&amp;H3039</f>
        <v>A2Delta-2.5-f-0-1</v>
      </c>
      <c r="Q3039" t="str">
        <f>I3039&amp;"-"&amp;K3039&amp;"-"&amp;L3039&amp;"-"&amp;J3039&amp;"-"&amp;M3039</f>
        <v>X2Pi-2.5-e-0-1</v>
      </c>
      <c r="R3039">
        <f>B3039+S3039</f>
        <v>23245.902275474</v>
      </c>
      <c r="S3039">
        <f>_xlfn.IFNA(VLOOKUP(Q3039,'MARVEL-X'!A$2:I$1400,7,FALSE),VLOOKUP(Q3039,MARVEL!A$2:J$1522,10,FALSE))</f>
        <v>73.311875474000004</v>
      </c>
      <c r="T3039">
        <f>IF(P3039=P3038,R3039+T3038,R3039)</f>
        <v>255704.94900744304</v>
      </c>
      <c r="U3039">
        <f>IF(P3039=P3038,1+U3038,1)</f>
        <v>11</v>
      </c>
      <c r="V3039" t="str">
        <f t="shared" si="47"/>
        <v/>
      </c>
      <c r="W3039" t="str">
        <f>IF(V3039="","",IF(ABS(V3039-R3039)&gt;W$1,ABS(V3039-R3039),""))</f>
        <v/>
      </c>
      <c r="X3039" t="str">
        <f>Y3039&amp;"-"&amp;Z3039&amp;"-"&amp;AC3039&amp;"-"&amp;AD3039&amp;"-"&amp;AG3039</f>
        <v>2.5-f-A-0-2.5</v>
      </c>
      <c r="Y3039">
        <f>F3039</f>
        <v>2.5</v>
      </c>
      <c r="Z3039" s="2" t="str">
        <f>G3039</f>
        <v>f</v>
      </c>
      <c r="AA3039">
        <f>_xlfn.IFNA(VLOOKUP(X3039,'duo-out'!A$2:Q$5000,5,FALSE),E3039+10*(H3039-1)+1+_xlfn.IFNA(VLOOKUP(D3039,states!A$2:C$10,3,FALSE),1))</f>
        <v>51</v>
      </c>
      <c r="AB3039" t="str">
        <f>IF(V3039="","",V3039)</f>
        <v/>
      </c>
      <c r="AC3039" s="2" t="str">
        <f>_xlfn.IFNA(VLOOKUP(D3039,states!A$2:C$10,2,FALSE),"XX")</f>
        <v>A</v>
      </c>
      <c r="AD3039">
        <f>E3039</f>
        <v>0</v>
      </c>
      <c r="AE3039">
        <f>_xlfn.IFNA(VLOOKUP(D3039,states!A$2:D$10,4,FALSE),0)</f>
        <v>2</v>
      </c>
      <c r="AF3039">
        <v>0.5</v>
      </c>
      <c r="AG3039">
        <f>IF(AE3039=0,AF3039,IF(AE3039=1,IF(F3039=0.5,0.5,IF(H3039=1,0.5,1.5)),IF(F3039=0.5,0.5,IF(H3039=1,2.5,1.5))))</f>
        <v>2.5</v>
      </c>
      <c r="AH3039" s="7">
        <f>IF(AC3039="XX",0,1/C3039^(1/5)*IF(E3039=0,100,1)/(E3039+1)^(1/4))</f>
        <v>288.53998118144267</v>
      </c>
    </row>
    <row r="3040" spans="1:34">
      <c r="A3040">
        <v>2715</v>
      </c>
      <c r="B3040" s="1">
        <v>23088.512299999999</v>
      </c>
      <c r="C3040" s="6">
        <v>5.0000000000000001E-3</v>
      </c>
      <c r="D3040" t="s">
        <v>3</v>
      </c>
      <c r="E3040">
        <v>0</v>
      </c>
      <c r="F3040">
        <v>2.5</v>
      </c>
      <c r="G3040" t="s">
        <v>2</v>
      </c>
      <c r="H3040">
        <v>1</v>
      </c>
      <c r="I3040" t="s">
        <v>0</v>
      </c>
      <c r="J3040">
        <v>0</v>
      </c>
      <c r="K3040">
        <v>3.5</v>
      </c>
      <c r="L3040" t="s">
        <v>2</v>
      </c>
      <c r="M3040">
        <v>1</v>
      </c>
      <c r="N3040" t="s">
        <v>2771</v>
      </c>
      <c r="O3040">
        <v>1</v>
      </c>
      <c r="P3040" t="str">
        <f>D3040&amp;"-"&amp;F3040&amp;"-"&amp;G3040&amp;"-"&amp;E3040&amp;"-"&amp;H3040</f>
        <v>A2Delta-2.5-f-0-1</v>
      </c>
      <c r="Q3040" t="str">
        <f>I3040&amp;"-"&amp;K3040&amp;"-"&amp;L3040&amp;"-"&amp;J3040&amp;"-"&amp;M3040</f>
        <v>X2Pi-3.5-f-0-1</v>
      </c>
      <c r="R3040">
        <f>B3040+S3040</f>
        <v>23245.904551850999</v>
      </c>
      <c r="S3040">
        <f>_xlfn.IFNA(VLOOKUP(Q3040,'MARVEL-X'!A$2:I$1400,7,FALSE),VLOOKUP(Q3040,MARVEL!A$2:J$1522,10,FALSE))</f>
        <v>157.392251851</v>
      </c>
      <c r="T3040">
        <f>IF(P3040=P3039,R3040+T3039,R3040)</f>
        <v>278950.85355929402</v>
      </c>
      <c r="U3040">
        <f>IF(P3040=P3039,1+U3039,1)</f>
        <v>12</v>
      </c>
      <c r="V3040" t="str">
        <f t="shared" si="47"/>
        <v/>
      </c>
      <c r="W3040" t="str">
        <f>IF(V3040="","",IF(ABS(V3040-R3040)&gt;W$1,ABS(V3040-R3040),""))</f>
        <v/>
      </c>
      <c r="X3040" t="str">
        <f>Y3040&amp;"-"&amp;Z3040&amp;"-"&amp;AC3040&amp;"-"&amp;AD3040&amp;"-"&amp;AG3040</f>
        <v>2.5-f-A-0-2.5</v>
      </c>
      <c r="Y3040">
        <f>F3040</f>
        <v>2.5</v>
      </c>
      <c r="Z3040" s="2" t="str">
        <f>G3040</f>
        <v>f</v>
      </c>
      <c r="AA3040">
        <f>_xlfn.IFNA(VLOOKUP(X3040,'duo-out'!A$2:Q$5000,5,FALSE),E3040+10*(H3040-1)+1+_xlfn.IFNA(VLOOKUP(D3040,states!A$2:C$10,3,FALSE),1))</f>
        <v>51</v>
      </c>
      <c r="AB3040" t="str">
        <f>IF(V3040="","",V3040)</f>
        <v/>
      </c>
      <c r="AC3040" s="2" t="str">
        <f>_xlfn.IFNA(VLOOKUP(D3040,states!A$2:C$10,2,FALSE),"XX")</f>
        <v>A</v>
      </c>
      <c r="AD3040">
        <f>E3040</f>
        <v>0</v>
      </c>
      <c r="AE3040">
        <f>_xlfn.IFNA(VLOOKUP(D3040,states!A$2:D$10,4,FALSE),0)</f>
        <v>2</v>
      </c>
      <c r="AF3040">
        <v>0.5</v>
      </c>
      <c r="AG3040">
        <f>IF(AE3040=0,AF3040,IF(AE3040=1,IF(F3040=0.5,0.5,IF(H3040=1,0.5,1.5)),IF(F3040=0.5,0.5,IF(H3040=1,2.5,1.5))))</f>
        <v>2.5</v>
      </c>
      <c r="AH3040" s="7">
        <f>IF(AC3040="XX",0,1/C3040^(1/5)*IF(E3040=0,100,1)/(E3040+1)^(1/4))</f>
        <v>288.53998118144267</v>
      </c>
    </row>
    <row r="3041" spans="1:34">
      <c r="A3041">
        <v>2678</v>
      </c>
      <c r="B3041" s="1">
        <v>23228.007000000001</v>
      </c>
      <c r="C3041" s="6">
        <v>1.5820000000000001E-2</v>
      </c>
      <c r="D3041" t="s">
        <v>3</v>
      </c>
      <c r="E3041">
        <v>0</v>
      </c>
      <c r="F3041">
        <v>2.5</v>
      </c>
      <c r="G3041" t="s">
        <v>2</v>
      </c>
      <c r="H3041">
        <v>1</v>
      </c>
      <c r="I3041" t="s">
        <v>0</v>
      </c>
      <c r="J3041">
        <v>0</v>
      </c>
      <c r="K3041">
        <v>1.5</v>
      </c>
      <c r="L3041" t="s">
        <v>2</v>
      </c>
      <c r="M3041">
        <v>1</v>
      </c>
      <c r="N3041" t="s">
        <v>2734</v>
      </c>
      <c r="O3041">
        <v>1</v>
      </c>
      <c r="P3041" t="str">
        <f>D3041&amp;"-"&amp;F3041&amp;"-"&amp;G3041&amp;"-"&amp;E3041&amp;"-"&amp;H3041</f>
        <v>A2Delta-2.5-f-0-1</v>
      </c>
      <c r="Q3041" t="str">
        <f>I3041&amp;"-"&amp;K3041&amp;"-"&amp;L3041&amp;"-"&amp;J3041&amp;"-"&amp;M3041</f>
        <v>X2Pi-1.5-f-0-1</v>
      </c>
      <c r="R3041">
        <f>B3041+S3041</f>
        <v>23245.888117138002</v>
      </c>
      <c r="S3041">
        <f>_xlfn.IFNA(VLOOKUP(Q3041,'MARVEL-X'!A$2:I$1400,7,FALSE),VLOOKUP(Q3041,MARVEL!A$2:J$1522,10,FALSE))</f>
        <v>17.881117138</v>
      </c>
      <c r="T3041">
        <f>IF(P3041=P3040,R3041+T3040,R3041)</f>
        <v>302196.74167643202</v>
      </c>
      <c r="U3041">
        <f>IF(P3041=P3040,1+U3040,1)</f>
        <v>13</v>
      </c>
      <c r="V3041" t="str">
        <f t="shared" si="47"/>
        <v/>
      </c>
      <c r="W3041" t="str">
        <f>IF(V3041="","",IF(ABS(V3041-R3041)&gt;W$1,ABS(V3041-R3041),""))</f>
        <v/>
      </c>
      <c r="X3041" t="str">
        <f>Y3041&amp;"-"&amp;Z3041&amp;"-"&amp;AC3041&amp;"-"&amp;AD3041&amp;"-"&amp;AG3041</f>
        <v>2.5-f-A-0-2.5</v>
      </c>
      <c r="Y3041">
        <f>F3041</f>
        <v>2.5</v>
      </c>
      <c r="Z3041" s="2" t="str">
        <f>G3041</f>
        <v>f</v>
      </c>
      <c r="AA3041">
        <f>_xlfn.IFNA(VLOOKUP(X3041,'duo-out'!A$2:Q$5000,5,FALSE),E3041+10*(H3041-1)+1+_xlfn.IFNA(VLOOKUP(D3041,states!A$2:C$10,3,FALSE),1))</f>
        <v>51</v>
      </c>
      <c r="AB3041" t="str">
        <f>IF(V3041="","",V3041)</f>
        <v/>
      </c>
      <c r="AC3041" s="2" t="str">
        <f>_xlfn.IFNA(VLOOKUP(D3041,states!A$2:C$10,2,FALSE),"XX")</f>
        <v>A</v>
      </c>
      <c r="AD3041">
        <f>E3041</f>
        <v>0</v>
      </c>
      <c r="AE3041">
        <f>_xlfn.IFNA(VLOOKUP(D3041,states!A$2:D$10,4,FALSE),0)</f>
        <v>2</v>
      </c>
      <c r="AF3041">
        <v>0.5</v>
      </c>
      <c r="AG3041">
        <f>IF(AE3041=0,AF3041,IF(AE3041=1,IF(F3041=0.5,0.5,IF(H3041=1,0.5,1.5)),IF(F3041=0.5,0.5,IF(H3041=1,2.5,1.5))))</f>
        <v>2.5</v>
      </c>
      <c r="AH3041" s="7">
        <f>IF(AC3041="XX",0,1/C3041^(1/5)*IF(E3041=0,100,1)/(E3041+1)^(1/4))</f>
        <v>229.17049571707207</v>
      </c>
    </row>
    <row r="3042" spans="1:34">
      <c r="A3042">
        <v>5356</v>
      </c>
      <c r="B3042" s="1">
        <v>23178.701000000001</v>
      </c>
      <c r="C3042" s="6">
        <v>0.05</v>
      </c>
      <c r="D3042" t="s">
        <v>3</v>
      </c>
      <c r="E3042">
        <v>0</v>
      </c>
      <c r="F3042">
        <v>2.5</v>
      </c>
      <c r="G3042" t="s">
        <v>2</v>
      </c>
      <c r="H3042">
        <v>1</v>
      </c>
      <c r="I3042" t="s">
        <v>0</v>
      </c>
      <c r="J3042">
        <v>0</v>
      </c>
      <c r="K3042">
        <v>1.5</v>
      </c>
      <c r="L3042" t="s">
        <v>2</v>
      </c>
      <c r="M3042">
        <v>2</v>
      </c>
      <c r="N3042" t="s">
        <v>5412</v>
      </c>
      <c r="O3042">
        <v>1</v>
      </c>
      <c r="P3042" t="str">
        <f>D3042&amp;"-"&amp;F3042&amp;"-"&amp;G3042&amp;"-"&amp;E3042&amp;"-"&amp;H3042</f>
        <v>A2Delta-2.5-f-0-1</v>
      </c>
      <c r="Q3042" t="str">
        <f>I3042&amp;"-"&amp;K3042&amp;"-"&amp;L3042&amp;"-"&amp;J3042&amp;"-"&amp;M3042</f>
        <v>X2Pi-1.5-f-0-2</v>
      </c>
      <c r="R3042">
        <f>B3042+S3042</f>
        <v>23245.885059069002</v>
      </c>
      <c r="S3042">
        <f>_xlfn.IFNA(VLOOKUP(Q3042,'MARVEL-X'!A$2:I$1400,7,FALSE),VLOOKUP(Q3042,MARVEL!A$2:J$1522,10,FALSE))</f>
        <v>67.184059069</v>
      </c>
      <c r="T3042">
        <f>IF(P3042=P3041,R3042+T3041,R3042)</f>
        <v>325442.62673550105</v>
      </c>
      <c r="U3042">
        <f>IF(P3042=P3041,1+U3041,1)</f>
        <v>14</v>
      </c>
      <c r="V3042" t="str">
        <f t="shared" si="47"/>
        <v/>
      </c>
      <c r="W3042" t="str">
        <f>IF(V3042="","",IF(ABS(V3042-R3042)&gt;W$1,ABS(V3042-R3042),""))</f>
        <v/>
      </c>
      <c r="X3042" t="str">
        <f>Y3042&amp;"-"&amp;Z3042&amp;"-"&amp;AC3042&amp;"-"&amp;AD3042&amp;"-"&amp;AG3042</f>
        <v>2.5-f-A-0-2.5</v>
      </c>
      <c r="Y3042">
        <f>F3042</f>
        <v>2.5</v>
      </c>
      <c r="Z3042" s="2" t="str">
        <f>G3042</f>
        <v>f</v>
      </c>
      <c r="AA3042">
        <f>_xlfn.IFNA(VLOOKUP(X3042,'duo-out'!A$2:Q$5000,5,FALSE),E3042+10*(H3042-1)+1+_xlfn.IFNA(VLOOKUP(D3042,states!A$2:C$10,3,FALSE),1))</f>
        <v>51</v>
      </c>
      <c r="AB3042" t="str">
        <f>IF(V3042="","",V3042)</f>
        <v/>
      </c>
      <c r="AC3042" s="2" t="str">
        <f>_xlfn.IFNA(VLOOKUP(D3042,states!A$2:C$10,2,FALSE),"XX")</f>
        <v>A</v>
      </c>
      <c r="AD3042">
        <f>E3042</f>
        <v>0</v>
      </c>
      <c r="AE3042">
        <f>_xlfn.IFNA(VLOOKUP(D3042,states!A$2:D$10,4,FALSE),0)</f>
        <v>2</v>
      </c>
      <c r="AF3042">
        <v>0.5</v>
      </c>
      <c r="AG3042">
        <f>IF(AE3042=0,AF3042,IF(AE3042=1,IF(F3042=0.5,0.5,IF(H3042=1,0.5,1.5)),IF(F3042=0.5,0.5,IF(H3042=1,2.5,1.5))))</f>
        <v>2.5</v>
      </c>
      <c r="AH3042" s="7">
        <f>IF(AC3042="XX",0,1/C3042^(1/5)*IF(E3042=0,100,1)/(E3042+1)^(1/4))</f>
        <v>182.05642030260799</v>
      </c>
    </row>
    <row r="3043" spans="1:34">
      <c r="A3043">
        <v>5349</v>
      </c>
      <c r="B3043" s="1">
        <v>23088.51</v>
      </c>
      <c r="C3043" s="6">
        <v>0.05</v>
      </c>
      <c r="D3043" t="s">
        <v>3</v>
      </c>
      <c r="E3043">
        <v>0</v>
      </c>
      <c r="F3043">
        <v>2.5</v>
      </c>
      <c r="G3043" t="s">
        <v>2</v>
      </c>
      <c r="H3043">
        <v>1</v>
      </c>
      <c r="I3043" t="s">
        <v>0</v>
      </c>
      <c r="J3043">
        <v>0</v>
      </c>
      <c r="K3043">
        <v>3.5</v>
      </c>
      <c r="L3043" t="s">
        <v>2</v>
      </c>
      <c r="M3043">
        <v>1</v>
      </c>
      <c r="N3043" t="s">
        <v>5405</v>
      </c>
      <c r="O3043">
        <v>1</v>
      </c>
      <c r="P3043" t="str">
        <f>D3043&amp;"-"&amp;F3043&amp;"-"&amp;G3043&amp;"-"&amp;E3043&amp;"-"&amp;H3043</f>
        <v>A2Delta-2.5-f-0-1</v>
      </c>
      <c r="Q3043" t="str">
        <f>I3043&amp;"-"&amp;K3043&amp;"-"&amp;L3043&amp;"-"&amp;J3043&amp;"-"&amp;M3043</f>
        <v>X2Pi-3.5-f-0-1</v>
      </c>
      <c r="R3043">
        <f>B3043+S3043</f>
        <v>23245.902251850999</v>
      </c>
      <c r="S3043">
        <f>_xlfn.IFNA(VLOOKUP(Q3043,'MARVEL-X'!A$2:I$1400,7,FALSE),VLOOKUP(Q3043,MARVEL!A$2:J$1522,10,FALSE))</f>
        <v>157.392251851</v>
      </c>
      <c r="T3043">
        <f>IF(P3043=P3042,R3043+T3042,R3043)</f>
        <v>348688.52898735204</v>
      </c>
      <c r="U3043">
        <f>IF(P3043=P3042,1+U3042,1)</f>
        <v>15</v>
      </c>
      <c r="V3043" t="str">
        <f t="shared" si="47"/>
        <v/>
      </c>
      <c r="W3043" t="str">
        <f>IF(V3043="","",IF(ABS(V3043-R3043)&gt;W$1,ABS(V3043-R3043),""))</f>
        <v/>
      </c>
      <c r="X3043" t="str">
        <f>Y3043&amp;"-"&amp;Z3043&amp;"-"&amp;AC3043&amp;"-"&amp;AD3043&amp;"-"&amp;AG3043</f>
        <v>2.5-f-A-0-2.5</v>
      </c>
      <c r="Y3043">
        <f>F3043</f>
        <v>2.5</v>
      </c>
      <c r="Z3043" s="2" t="str">
        <f>G3043</f>
        <v>f</v>
      </c>
      <c r="AA3043">
        <f>_xlfn.IFNA(VLOOKUP(X3043,'duo-out'!A$2:Q$5000,5,FALSE),E3043+10*(H3043-1)+1+_xlfn.IFNA(VLOOKUP(D3043,states!A$2:C$10,3,FALSE),1))</f>
        <v>51</v>
      </c>
      <c r="AB3043" t="str">
        <f>IF(V3043="","",V3043)</f>
        <v/>
      </c>
      <c r="AC3043" s="2" t="str">
        <f>_xlfn.IFNA(VLOOKUP(D3043,states!A$2:C$10,2,FALSE),"XX")</f>
        <v>A</v>
      </c>
      <c r="AD3043">
        <f>E3043</f>
        <v>0</v>
      </c>
      <c r="AE3043">
        <f>_xlfn.IFNA(VLOOKUP(D3043,states!A$2:D$10,4,FALSE),0)</f>
        <v>2</v>
      </c>
      <c r="AF3043">
        <v>0.5</v>
      </c>
      <c r="AG3043">
        <f>IF(AE3043=0,AF3043,IF(AE3043=1,IF(F3043=0.5,0.5,IF(H3043=1,0.5,1.5)),IF(F3043=0.5,0.5,IF(H3043=1,2.5,1.5))))</f>
        <v>2.5</v>
      </c>
      <c r="AH3043" s="7">
        <f>IF(AC3043="XX",0,1/C3043^(1/5)*IF(E3043=0,100,1)/(E3043+1)^(1/4))</f>
        <v>182.05642030260799</v>
      </c>
    </row>
    <row r="3044" spans="1:34">
      <c r="A3044">
        <v>5301</v>
      </c>
      <c r="B3044" s="1">
        <v>23172.550999999999</v>
      </c>
      <c r="C3044" s="6">
        <v>0.05</v>
      </c>
      <c r="D3044" t="s">
        <v>3</v>
      </c>
      <c r="E3044">
        <v>0</v>
      </c>
      <c r="F3044">
        <v>2.5</v>
      </c>
      <c r="G3044" t="s">
        <v>2</v>
      </c>
      <c r="H3044">
        <v>1</v>
      </c>
      <c r="I3044" t="s">
        <v>0</v>
      </c>
      <c r="J3044">
        <v>0</v>
      </c>
      <c r="K3044">
        <v>2.5</v>
      </c>
      <c r="L3044" t="s">
        <v>1</v>
      </c>
      <c r="M3044">
        <v>1</v>
      </c>
      <c r="N3044" t="s">
        <v>5357</v>
      </c>
      <c r="O3044">
        <v>1</v>
      </c>
      <c r="P3044" t="str">
        <f>D3044&amp;"-"&amp;F3044&amp;"-"&amp;G3044&amp;"-"&amp;E3044&amp;"-"&amp;H3044</f>
        <v>A2Delta-2.5-f-0-1</v>
      </c>
      <c r="Q3044" t="str">
        <f>I3044&amp;"-"&amp;K3044&amp;"-"&amp;L3044&amp;"-"&amp;J3044&amp;"-"&amp;M3044</f>
        <v>X2Pi-2.5-e-0-1</v>
      </c>
      <c r="R3044">
        <f>B3044+S3044</f>
        <v>23245.862875473998</v>
      </c>
      <c r="S3044">
        <f>_xlfn.IFNA(VLOOKUP(Q3044,'MARVEL-X'!A$2:I$1400,7,FALSE),VLOOKUP(Q3044,MARVEL!A$2:J$1522,10,FALSE))</f>
        <v>73.311875474000004</v>
      </c>
      <c r="T3044">
        <f>IF(P3044=P3043,R3044+T3043,R3044)</f>
        <v>371934.39186282601</v>
      </c>
      <c r="U3044">
        <f>IF(P3044=P3043,1+U3043,1)</f>
        <v>16</v>
      </c>
      <c r="V3044" t="str">
        <f t="shared" si="47"/>
        <v/>
      </c>
      <c r="W3044" t="str">
        <f>IF(V3044="","",IF(ABS(V3044-R3044)&gt;W$1,ABS(V3044-R3044),""))</f>
        <v/>
      </c>
      <c r="X3044" t="str">
        <f>Y3044&amp;"-"&amp;Z3044&amp;"-"&amp;AC3044&amp;"-"&amp;AD3044&amp;"-"&amp;AG3044</f>
        <v>2.5-f-A-0-2.5</v>
      </c>
      <c r="Y3044">
        <f>F3044</f>
        <v>2.5</v>
      </c>
      <c r="Z3044" s="2" t="str">
        <f>G3044</f>
        <v>f</v>
      </c>
      <c r="AA3044">
        <f>_xlfn.IFNA(VLOOKUP(X3044,'duo-out'!A$2:Q$5000,5,FALSE),E3044+10*(H3044-1)+1+_xlfn.IFNA(VLOOKUP(D3044,states!A$2:C$10,3,FALSE),1))</f>
        <v>51</v>
      </c>
      <c r="AB3044" t="str">
        <f>IF(V3044="","",V3044)</f>
        <v/>
      </c>
      <c r="AC3044" s="2" t="str">
        <f>_xlfn.IFNA(VLOOKUP(D3044,states!A$2:C$10,2,FALSE),"XX")</f>
        <v>A</v>
      </c>
      <c r="AD3044">
        <f>E3044</f>
        <v>0</v>
      </c>
      <c r="AE3044">
        <f>_xlfn.IFNA(VLOOKUP(D3044,states!A$2:D$10,4,FALSE),0)</f>
        <v>2</v>
      </c>
      <c r="AF3044">
        <v>0.5</v>
      </c>
      <c r="AG3044">
        <f>IF(AE3044=0,AF3044,IF(AE3044=1,IF(F3044=0.5,0.5,IF(H3044=1,0.5,1.5)),IF(F3044=0.5,0.5,IF(H3044=1,2.5,1.5))))</f>
        <v>2.5</v>
      </c>
      <c r="AH3044" s="7">
        <f>IF(AC3044="XX",0,1/C3044^(1/5)*IF(E3044=0,100,1)/(E3044+1)^(1/4))</f>
        <v>182.05642030260799</v>
      </c>
    </row>
    <row r="3045" spans="1:34">
      <c r="A3045">
        <v>5281</v>
      </c>
      <c r="B3045" s="1">
        <v>23228.101999999999</v>
      </c>
      <c r="C3045" s="6">
        <v>9.7540000000000002E-2</v>
      </c>
      <c r="D3045" t="s">
        <v>3</v>
      </c>
      <c r="E3045">
        <v>0</v>
      </c>
      <c r="F3045">
        <v>2.5</v>
      </c>
      <c r="G3045" t="s">
        <v>2</v>
      </c>
      <c r="H3045">
        <v>1</v>
      </c>
      <c r="I3045" t="s">
        <v>0</v>
      </c>
      <c r="J3045">
        <v>0</v>
      </c>
      <c r="K3045">
        <v>1.5</v>
      </c>
      <c r="L3045" t="s">
        <v>2</v>
      </c>
      <c r="M3045">
        <v>1</v>
      </c>
      <c r="N3045" t="s">
        <v>5337</v>
      </c>
      <c r="O3045">
        <v>1</v>
      </c>
      <c r="P3045" t="str">
        <f>D3045&amp;"-"&amp;F3045&amp;"-"&amp;G3045&amp;"-"&amp;E3045&amp;"-"&amp;H3045</f>
        <v>A2Delta-2.5-f-0-1</v>
      </c>
      <c r="Q3045" t="str">
        <f>I3045&amp;"-"&amp;K3045&amp;"-"&amp;L3045&amp;"-"&amp;J3045&amp;"-"&amp;M3045</f>
        <v>X2Pi-1.5-f-0-1</v>
      </c>
      <c r="R3045">
        <f>B3045+S3045</f>
        <v>23245.983117137999</v>
      </c>
      <c r="S3045">
        <f>_xlfn.IFNA(VLOOKUP(Q3045,'MARVEL-X'!A$2:I$1400,7,FALSE),VLOOKUP(Q3045,MARVEL!A$2:J$1522,10,FALSE))</f>
        <v>17.881117138</v>
      </c>
      <c r="T3045">
        <f>IF(P3045=P3044,R3045+T3044,R3045)</f>
        <v>395180.37497996399</v>
      </c>
      <c r="U3045">
        <f>IF(P3045=P3044,1+U3044,1)</f>
        <v>17</v>
      </c>
      <c r="V3045" t="str">
        <f t="shared" si="47"/>
        <v/>
      </c>
      <c r="W3045" t="str">
        <f>IF(V3045="","",IF(ABS(V3045-R3045)&gt;W$1,ABS(V3045-R3045),""))</f>
        <v/>
      </c>
      <c r="X3045" t="str">
        <f>Y3045&amp;"-"&amp;Z3045&amp;"-"&amp;AC3045&amp;"-"&amp;AD3045&amp;"-"&amp;AG3045</f>
        <v>2.5-f-A-0-2.5</v>
      </c>
      <c r="Y3045">
        <f>F3045</f>
        <v>2.5</v>
      </c>
      <c r="Z3045" s="2" t="str">
        <f>G3045</f>
        <v>f</v>
      </c>
      <c r="AA3045">
        <f>_xlfn.IFNA(VLOOKUP(X3045,'duo-out'!A$2:Q$5000,5,FALSE),E3045+10*(H3045-1)+1+_xlfn.IFNA(VLOOKUP(D3045,states!A$2:C$10,3,FALSE),1))</f>
        <v>51</v>
      </c>
      <c r="AB3045" t="str">
        <f>IF(V3045="","",V3045)</f>
        <v/>
      </c>
      <c r="AC3045" s="2" t="str">
        <f>_xlfn.IFNA(VLOOKUP(D3045,states!A$2:C$10,2,FALSE),"XX")</f>
        <v>A</v>
      </c>
      <c r="AD3045">
        <f>E3045</f>
        <v>0</v>
      </c>
      <c r="AE3045">
        <f>_xlfn.IFNA(VLOOKUP(D3045,states!A$2:D$10,4,FALSE),0)</f>
        <v>2</v>
      </c>
      <c r="AF3045">
        <v>0.5</v>
      </c>
      <c r="AG3045">
        <f>IF(AE3045=0,AF3045,IF(AE3045=1,IF(F3045=0.5,0.5,IF(H3045=1,0.5,1.5)),IF(F3045=0.5,0.5,IF(H3045=1,2.5,1.5))))</f>
        <v>2.5</v>
      </c>
      <c r="AH3045" s="7">
        <f>IF(AC3045="XX",0,1/C3045^(1/5)*IF(E3045=0,100,1)/(E3045+1)^(1/4))</f>
        <v>159.28080786578019</v>
      </c>
    </row>
    <row r="3046" spans="1:34">
      <c r="A3046">
        <v>5364</v>
      </c>
      <c r="B3046" s="1">
        <v>23092.708999999999</v>
      </c>
      <c r="C3046" s="6">
        <v>0.05</v>
      </c>
      <c r="D3046" t="s">
        <v>3</v>
      </c>
      <c r="E3046">
        <v>0</v>
      </c>
      <c r="F3046">
        <v>2.5</v>
      </c>
      <c r="G3046" t="s">
        <v>2</v>
      </c>
      <c r="H3046">
        <v>1</v>
      </c>
      <c r="I3046" t="s">
        <v>0</v>
      </c>
      <c r="J3046">
        <v>0</v>
      </c>
      <c r="K3046">
        <v>2.5</v>
      </c>
      <c r="L3046" t="s">
        <v>1</v>
      </c>
      <c r="M3046">
        <v>2</v>
      </c>
      <c r="N3046" t="s">
        <v>5420</v>
      </c>
      <c r="O3046">
        <v>1</v>
      </c>
      <c r="P3046" t="str">
        <f>D3046&amp;"-"&amp;F3046&amp;"-"&amp;G3046&amp;"-"&amp;E3046&amp;"-"&amp;H3046</f>
        <v>A2Delta-2.5-f-0-1</v>
      </c>
      <c r="Q3046" t="str">
        <f>I3046&amp;"-"&amp;K3046&amp;"-"&amp;L3046&amp;"-"&amp;J3046&amp;"-"&amp;M3046</f>
        <v>X2Pi-2.5-e-0-2</v>
      </c>
      <c r="R3046">
        <f>B3046+S3046</f>
        <v>23245.904131301999</v>
      </c>
      <c r="S3046">
        <f>_xlfn.IFNA(VLOOKUP(Q3046,'MARVEL-X'!A$2:I$1400,7,FALSE),VLOOKUP(Q3046,MARVEL!A$2:J$1522,10,FALSE))</f>
        <v>153.19513130199999</v>
      </c>
      <c r="T3046">
        <f>IF(P3046=P3045,R3046+T3045,R3046)</f>
        <v>418426.27911126602</v>
      </c>
      <c r="U3046">
        <f>IF(P3046=P3045,1+U3045,1)</f>
        <v>18</v>
      </c>
      <c r="V3046" t="str">
        <f t="shared" si="47"/>
        <v/>
      </c>
      <c r="W3046" t="str">
        <f>IF(V3046="","",IF(ABS(V3046-R3046)&gt;W$1,ABS(V3046-R3046),""))</f>
        <v/>
      </c>
      <c r="X3046" t="str">
        <f>Y3046&amp;"-"&amp;Z3046&amp;"-"&amp;AC3046&amp;"-"&amp;AD3046&amp;"-"&amp;AG3046</f>
        <v>2.5-f-A-0-2.5</v>
      </c>
      <c r="Y3046">
        <f>F3046</f>
        <v>2.5</v>
      </c>
      <c r="Z3046" s="2" t="str">
        <f>G3046</f>
        <v>f</v>
      </c>
      <c r="AA3046">
        <f>_xlfn.IFNA(VLOOKUP(X3046,'duo-out'!A$2:Q$5000,5,FALSE),E3046+10*(H3046-1)+1+_xlfn.IFNA(VLOOKUP(D3046,states!A$2:C$10,3,FALSE),1))</f>
        <v>51</v>
      </c>
      <c r="AB3046" t="str">
        <f>IF(V3046="","",V3046)</f>
        <v/>
      </c>
      <c r="AC3046" s="2" t="str">
        <f>_xlfn.IFNA(VLOOKUP(D3046,states!A$2:C$10,2,FALSE),"XX")</f>
        <v>A</v>
      </c>
      <c r="AD3046">
        <f>E3046</f>
        <v>0</v>
      </c>
      <c r="AE3046">
        <f>_xlfn.IFNA(VLOOKUP(D3046,states!A$2:D$10,4,FALSE),0)</f>
        <v>2</v>
      </c>
      <c r="AF3046">
        <v>0.5</v>
      </c>
      <c r="AG3046">
        <f>IF(AE3046=0,AF3046,IF(AE3046=1,IF(F3046=0.5,0.5,IF(H3046=1,0.5,1.5)),IF(F3046=0.5,0.5,IF(H3046=1,2.5,1.5))))</f>
        <v>2.5</v>
      </c>
      <c r="AH3046" s="7">
        <f>IF(AC3046="XX",0,1/C3046^(1/5)*IF(E3046=0,100,1)/(E3046+1)^(1/4))</f>
        <v>182.05642030260799</v>
      </c>
    </row>
    <row r="3047" spans="1:34">
      <c r="A3047">
        <v>4124</v>
      </c>
      <c r="B3047" s="1">
        <v>23172.5906</v>
      </c>
      <c r="C3047" s="6">
        <v>4.0000000000000001E-3</v>
      </c>
      <c r="D3047" t="s">
        <v>3</v>
      </c>
      <c r="E3047">
        <v>0</v>
      </c>
      <c r="F3047">
        <v>2.5</v>
      </c>
      <c r="G3047" t="s">
        <v>2</v>
      </c>
      <c r="H3047">
        <v>1</v>
      </c>
      <c r="I3047" t="s">
        <v>0</v>
      </c>
      <c r="J3047">
        <v>0</v>
      </c>
      <c r="K3047">
        <v>2.5</v>
      </c>
      <c r="L3047" t="s">
        <v>1</v>
      </c>
      <c r="M3047">
        <v>1</v>
      </c>
      <c r="N3047" t="s">
        <v>4180</v>
      </c>
      <c r="O3047">
        <v>1</v>
      </c>
      <c r="P3047" t="str">
        <f>D3047&amp;"-"&amp;F3047&amp;"-"&amp;G3047&amp;"-"&amp;E3047&amp;"-"&amp;H3047</f>
        <v>A2Delta-2.5-f-0-1</v>
      </c>
      <c r="Q3047" t="str">
        <f>I3047&amp;"-"&amp;K3047&amp;"-"&amp;L3047&amp;"-"&amp;J3047&amp;"-"&amp;M3047</f>
        <v>X2Pi-2.5-e-0-1</v>
      </c>
      <c r="R3047">
        <f>B3047+S3047</f>
        <v>23245.902475473998</v>
      </c>
      <c r="S3047">
        <f>_xlfn.IFNA(VLOOKUP(Q3047,'MARVEL-X'!A$2:I$1400,7,FALSE),VLOOKUP(Q3047,MARVEL!A$2:J$1522,10,FALSE))</f>
        <v>73.311875474000004</v>
      </c>
      <c r="T3047">
        <f>IF(P3047=P3046,R3047+T3046,R3047)</f>
        <v>441672.18158674001</v>
      </c>
      <c r="U3047">
        <f>IF(P3047=P3046,1+U3046,1)</f>
        <v>19</v>
      </c>
      <c r="V3047" t="str">
        <f t="shared" si="47"/>
        <v/>
      </c>
      <c r="W3047" t="str">
        <f>IF(V3047="","",IF(ABS(V3047-R3047)&gt;W$1,ABS(V3047-R3047),""))</f>
        <v/>
      </c>
      <c r="X3047" t="str">
        <f>Y3047&amp;"-"&amp;Z3047&amp;"-"&amp;AC3047&amp;"-"&amp;AD3047&amp;"-"&amp;AG3047</f>
        <v>2.5-f-A-0-2.5</v>
      </c>
      <c r="Y3047">
        <f>F3047</f>
        <v>2.5</v>
      </c>
      <c r="Z3047" s="2" t="str">
        <f>G3047</f>
        <v>f</v>
      </c>
      <c r="AA3047">
        <f>_xlfn.IFNA(VLOOKUP(X3047,'duo-out'!A$2:Q$5000,5,FALSE),E3047+10*(H3047-1)+1+_xlfn.IFNA(VLOOKUP(D3047,states!A$2:C$10,3,FALSE),1))</f>
        <v>51</v>
      </c>
      <c r="AB3047" t="str">
        <f>IF(V3047="","",V3047)</f>
        <v/>
      </c>
      <c r="AC3047" s="2" t="str">
        <f>_xlfn.IFNA(VLOOKUP(D3047,states!A$2:C$10,2,FALSE),"XX")</f>
        <v>A</v>
      </c>
      <c r="AD3047">
        <f>E3047</f>
        <v>0</v>
      </c>
      <c r="AE3047">
        <f>_xlfn.IFNA(VLOOKUP(D3047,states!A$2:D$10,4,FALSE),0)</f>
        <v>2</v>
      </c>
      <c r="AF3047">
        <v>0.5</v>
      </c>
      <c r="AG3047">
        <f>IF(AE3047=0,AF3047,IF(AE3047=1,IF(F3047=0.5,0.5,IF(H3047=1,0.5,1.5)),IF(F3047=0.5,0.5,IF(H3047=1,2.5,1.5))))</f>
        <v>2.5</v>
      </c>
      <c r="AH3047" s="7">
        <f>IF(AC3047="XX",0,1/C3047^(1/5)*IF(E3047=0,100,1)/(E3047+1)^(1/4))</f>
        <v>301.7088168272582</v>
      </c>
    </row>
    <row r="3048" spans="1:34">
      <c r="A3048">
        <v>904</v>
      </c>
      <c r="B3048" s="1">
        <v>23092.75</v>
      </c>
      <c r="C3048" s="6">
        <v>0.05</v>
      </c>
      <c r="D3048" t="s">
        <v>3</v>
      </c>
      <c r="E3048">
        <v>0</v>
      </c>
      <c r="F3048">
        <v>2.5</v>
      </c>
      <c r="G3048" t="s">
        <v>2</v>
      </c>
      <c r="H3048">
        <v>1</v>
      </c>
      <c r="I3048" t="s">
        <v>0</v>
      </c>
      <c r="J3048">
        <v>0</v>
      </c>
      <c r="K3048">
        <v>2.5</v>
      </c>
      <c r="L3048" t="s">
        <v>1</v>
      </c>
      <c r="M3048">
        <v>2</v>
      </c>
      <c r="N3048" t="s">
        <v>960</v>
      </c>
      <c r="O3048">
        <v>1</v>
      </c>
      <c r="P3048" t="str">
        <f>D3048&amp;"-"&amp;F3048&amp;"-"&amp;G3048&amp;"-"&amp;E3048&amp;"-"&amp;H3048</f>
        <v>A2Delta-2.5-f-0-1</v>
      </c>
      <c r="Q3048" t="str">
        <f>I3048&amp;"-"&amp;K3048&amp;"-"&amp;L3048&amp;"-"&amp;J3048&amp;"-"&amp;M3048</f>
        <v>X2Pi-2.5-e-0-2</v>
      </c>
      <c r="R3048">
        <f>B3048+S3048</f>
        <v>23245.945131302</v>
      </c>
      <c r="S3048">
        <f>_xlfn.IFNA(VLOOKUP(Q3048,'MARVEL-X'!A$2:I$1400,7,FALSE),VLOOKUP(Q3048,MARVEL!A$2:J$1522,10,FALSE))</f>
        <v>153.19513130199999</v>
      </c>
      <c r="T3048">
        <f>IF(P3048=P3047,R3048+T3047,R3048)</f>
        <v>464918.12671804201</v>
      </c>
      <c r="U3048">
        <f>IF(P3048=P3047,1+U3047,1)</f>
        <v>20</v>
      </c>
      <c r="V3048" t="str">
        <f t="shared" si="47"/>
        <v/>
      </c>
      <c r="W3048" t="str">
        <f>IF(V3048="","",IF(ABS(V3048-R3048)&gt;W$1,ABS(V3048-R3048),""))</f>
        <v/>
      </c>
      <c r="X3048" t="str">
        <f>Y3048&amp;"-"&amp;Z3048&amp;"-"&amp;AC3048&amp;"-"&amp;AD3048&amp;"-"&amp;AG3048</f>
        <v>2.5-f-A-0-2.5</v>
      </c>
      <c r="Y3048">
        <f>F3048</f>
        <v>2.5</v>
      </c>
      <c r="Z3048" s="2" t="str">
        <f>G3048</f>
        <v>f</v>
      </c>
      <c r="AA3048">
        <f>_xlfn.IFNA(VLOOKUP(X3048,'duo-out'!A$2:Q$5000,5,FALSE),E3048+10*(H3048-1)+1+_xlfn.IFNA(VLOOKUP(D3048,states!A$2:C$10,3,FALSE),1))</f>
        <v>51</v>
      </c>
      <c r="AB3048" t="str">
        <f>IF(V3048="","",V3048)</f>
        <v/>
      </c>
      <c r="AC3048" s="2" t="str">
        <f>_xlfn.IFNA(VLOOKUP(D3048,states!A$2:C$10,2,FALSE),"XX")</f>
        <v>A</v>
      </c>
      <c r="AD3048">
        <f>E3048</f>
        <v>0</v>
      </c>
      <c r="AE3048">
        <f>_xlfn.IFNA(VLOOKUP(D3048,states!A$2:D$10,4,FALSE),0)</f>
        <v>2</v>
      </c>
      <c r="AF3048">
        <v>0.5</v>
      </c>
      <c r="AG3048">
        <f>IF(AE3048=0,AF3048,IF(AE3048=1,IF(F3048=0.5,0.5,IF(H3048=1,0.5,1.5)),IF(F3048=0.5,0.5,IF(H3048=1,2.5,1.5))))</f>
        <v>2.5</v>
      </c>
      <c r="AH3048" s="7">
        <f>IF(AC3048="XX",0,1/C3048^(1/5)*IF(E3048=0,100,1)/(E3048+1)^(1/4))</f>
        <v>182.05642030260799</v>
      </c>
    </row>
    <row r="3049" spans="1:34">
      <c r="A3049">
        <v>635</v>
      </c>
      <c r="B3049" s="1">
        <v>23172.720000000001</v>
      </c>
      <c r="C3049" s="6">
        <v>0.1431</v>
      </c>
      <c r="D3049" t="s">
        <v>3</v>
      </c>
      <c r="E3049">
        <v>0</v>
      </c>
      <c r="F3049">
        <v>2.5</v>
      </c>
      <c r="G3049" t="s">
        <v>2</v>
      </c>
      <c r="H3049">
        <v>1</v>
      </c>
      <c r="I3049" t="s">
        <v>0</v>
      </c>
      <c r="J3049">
        <v>0</v>
      </c>
      <c r="K3049">
        <v>2.5</v>
      </c>
      <c r="L3049" t="s">
        <v>1</v>
      </c>
      <c r="M3049">
        <v>1</v>
      </c>
      <c r="N3049" t="s">
        <v>691</v>
      </c>
      <c r="O3049">
        <v>1</v>
      </c>
      <c r="P3049" t="str">
        <f>D3049&amp;"-"&amp;F3049&amp;"-"&amp;G3049&amp;"-"&amp;E3049&amp;"-"&amp;H3049</f>
        <v>A2Delta-2.5-f-0-1</v>
      </c>
      <c r="Q3049" t="str">
        <f>I3049&amp;"-"&amp;K3049&amp;"-"&amp;L3049&amp;"-"&amp;J3049&amp;"-"&amp;M3049</f>
        <v>X2Pi-2.5-e-0-1</v>
      </c>
      <c r="R3049">
        <f>B3049+S3049</f>
        <v>23246.031875474</v>
      </c>
      <c r="S3049">
        <f>_xlfn.IFNA(VLOOKUP(Q3049,'MARVEL-X'!A$2:I$1400,7,FALSE),VLOOKUP(Q3049,MARVEL!A$2:J$1522,10,FALSE))</f>
        <v>73.311875474000004</v>
      </c>
      <c r="T3049">
        <f>IF(P3049=P3048,R3049+T3048,R3049)</f>
        <v>488164.15859351598</v>
      </c>
      <c r="U3049">
        <f>IF(P3049=P3048,1+U3048,1)</f>
        <v>21</v>
      </c>
      <c r="V3049" t="str">
        <f t="shared" si="47"/>
        <v/>
      </c>
      <c r="W3049" t="str">
        <f>IF(V3049="","",IF(ABS(V3049-R3049)&gt;W$1,ABS(V3049-R3049),""))</f>
        <v/>
      </c>
      <c r="X3049" t="str">
        <f>Y3049&amp;"-"&amp;Z3049&amp;"-"&amp;AC3049&amp;"-"&amp;AD3049&amp;"-"&amp;AG3049</f>
        <v>2.5-f-A-0-2.5</v>
      </c>
      <c r="Y3049">
        <f>F3049</f>
        <v>2.5</v>
      </c>
      <c r="Z3049" s="2" t="str">
        <f>G3049</f>
        <v>f</v>
      </c>
      <c r="AA3049">
        <f>_xlfn.IFNA(VLOOKUP(X3049,'duo-out'!A$2:Q$5000,5,FALSE),E3049+10*(H3049-1)+1+_xlfn.IFNA(VLOOKUP(D3049,states!A$2:C$10,3,FALSE),1))</f>
        <v>51</v>
      </c>
      <c r="AB3049" t="str">
        <f>IF(V3049="","",V3049)</f>
        <v/>
      </c>
      <c r="AC3049" s="2" t="str">
        <f>_xlfn.IFNA(VLOOKUP(D3049,states!A$2:C$10,2,FALSE),"XX")</f>
        <v>A</v>
      </c>
      <c r="AD3049">
        <f>E3049</f>
        <v>0</v>
      </c>
      <c r="AE3049">
        <f>_xlfn.IFNA(VLOOKUP(D3049,states!A$2:D$10,4,FALSE),0)</f>
        <v>2</v>
      </c>
      <c r="AF3049">
        <v>0.5</v>
      </c>
      <c r="AG3049">
        <f>IF(AE3049=0,AF3049,IF(AE3049=1,IF(F3049=0.5,0.5,IF(H3049=1,0.5,1.5)),IF(F3049=0.5,0.5,IF(H3049=1,2.5,1.5))))</f>
        <v>2.5</v>
      </c>
      <c r="AH3049" s="7">
        <f>IF(AC3049="XX",0,1/C3049^(1/5)*IF(E3049=0,100,1)/(E3049+1)^(1/4))</f>
        <v>147.5271909880567</v>
      </c>
    </row>
    <row r="3050" spans="1:34">
      <c r="A3050">
        <v>608</v>
      </c>
      <c r="B3050" s="1">
        <v>23227.95</v>
      </c>
      <c r="C3050" s="6">
        <v>7.7789999999999998E-2</v>
      </c>
      <c r="D3050" t="s">
        <v>3</v>
      </c>
      <c r="E3050">
        <v>0</v>
      </c>
      <c r="F3050">
        <v>2.5</v>
      </c>
      <c r="G3050" t="s">
        <v>2</v>
      </c>
      <c r="H3050">
        <v>1</v>
      </c>
      <c r="I3050" t="s">
        <v>0</v>
      </c>
      <c r="J3050">
        <v>0</v>
      </c>
      <c r="K3050">
        <v>1.5</v>
      </c>
      <c r="L3050" t="s">
        <v>2</v>
      </c>
      <c r="M3050">
        <v>1</v>
      </c>
      <c r="N3050" t="s">
        <v>664</v>
      </c>
      <c r="O3050">
        <v>1</v>
      </c>
      <c r="P3050" t="str">
        <f>D3050&amp;"-"&amp;F3050&amp;"-"&amp;G3050&amp;"-"&amp;E3050&amp;"-"&amp;H3050</f>
        <v>A2Delta-2.5-f-0-1</v>
      </c>
      <c r="Q3050" t="str">
        <f>I3050&amp;"-"&amp;K3050&amp;"-"&amp;L3050&amp;"-"&amp;J3050&amp;"-"&amp;M3050</f>
        <v>X2Pi-1.5-f-0-1</v>
      </c>
      <c r="R3050">
        <f>B3050+S3050</f>
        <v>23245.831117138001</v>
      </c>
      <c r="S3050">
        <f>_xlfn.IFNA(VLOOKUP(Q3050,'MARVEL-X'!A$2:I$1400,7,FALSE),VLOOKUP(Q3050,MARVEL!A$2:J$1522,10,FALSE))</f>
        <v>17.881117138</v>
      </c>
      <c r="T3050">
        <f>IF(P3050=P3049,R3050+T3049,R3050)</f>
        <v>511409.98971065396</v>
      </c>
      <c r="U3050">
        <f>IF(P3050=P3049,1+U3049,1)</f>
        <v>22</v>
      </c>
      <c r="V3050">
        <f t="shared" si="47"/>
        <v>23245.908623211544</v>
      </c>
      <c r="W3050">
        <f>IF(V3050="","",IF(ABS(V3050-R3050)&gt;W$1,ABS(V3050-R3050),""))</f>
        <v>7.7506073543190723E-2</v>
      </c>
      <c r="X3050" t="str">
        <f>Y3050&amp;"-"&amp;Z3050&amp;"-"&amp;AC3050&amp;"-"&amp;AD3050&amp;"-"&amp;AG3050</f>
        <v>2.5-f-A-0-2.5</v>
      </c>
      <c r="Y3050">
        <f>F3050</f>
        <v>2.5</v>
      </c>
      <c r="Z3050" s="2" t="str">
        <f>G3050</f>
        <v>f</v>
      </c>
      <c r="AA3050">
        <f>_xlfn.IFNA(VLOOKUP(X3050,'duo-out'!A$2:Q$5000,5,FALSE),E3050+10*(H3050-1)+1+_xlfn.IFNA(VLOOKUP(D3050,states!A$2:C$10,3,FALSE),1))</f>
        <v>51</v>
      </c>
      <c r="AB3050">
        <f>IF(V3050="","",V3050)</f>
        <v>23245.908623211544</v>
      </c>
      <c r="AC3050" s="2" t="str">
        <f>_xlfn.IFNA(VLOOKUP(D3050,states!A$2:C$10,2,FALSE),"XX")</f>
        <v>A</v>
      </c>
      <c r="AD3050">
        <f>E3050</f>
        <v>0</v>
      </c>
      <c r="AE3050">
        <f>_xlfn.IFNA(VLOOKUP(D3050,states!A$2:D$10,4,FALSE),0)</f>
        <v>2</v>
      </c>
      <c r="AF3050">
        <v>0.5</v>
      </c>
      <c r="AG3050">
        <f>IF(AE3050=0,AF3050,IF(AE3050=1,IF(F3050=0.5,0.5,IF(H3050=1,0.5,1.5)),IF(F3050=0.5,0.5,IF(H3050=1,2.5,1.5))))</f>
        <v>2.5</v>
      </c>
      <c r="AH3050" s="7">
        <f>IF(AC3050="XX",0,1/C3050^(1/5)*IF(E3050=0,100,1)/(E3050+1)^(1/4))</f>
        <v>166.6538095603911</v>
      </c>
    </row>
    <row r="3051" spans="1:34">
      <c r="A3051">
        <v>3957</v>
      </c>
      <c r="B3051" s="1">
        <v>20344.4699</v>
      </c>
      <c r="C3051" s="6">
        <v>6.515E-3</v>
      </c>
      <c r="D3051" t="s">
        <v>3</v>
      </c>
      <c r="E3051">
        <v>0</v>
      </c>
      <c r="F3051">
        <v>2.5</v>
      </c>
      <c r="G3051" t="s">
        <v>2</v>
      </c>
      <c r="H3051">
        <v>2</v>
      </c>
      <c r="I3051" t="s">
        <v>0</v>
      </c>
      <c r="J3051">
        <v>1</v>
      </c>
      <c r="K3051">
        <v>3.5</v>
      </c>
      <c r="L3051" t="s">
        <v>2</v>
      </c>
      <c r="M3051">
        <v>2</v>
      </c>
      <c r="N3051" t="s">
        <v>4013</v>
      </c>
      <c r="O3051">
        <v>1</v>
      </c>
      <c r="P3051" t="str">
        <f>D3051&amp;"-"&amp;F3051&amp;"-"&amp;G3051&amp;"-"&amp;E3051&amp;"-"&amp;H3051</f>
        <v>A2Delta-2.5-f-0-2</v>
      </c>
      <c r="Q3051" t="str">
        <f>I3051&amp;"-"&amp;K3051&amp;"-"&amp;L3051&amp;"-"&amp;J3051&amp;"-"&amp;M3051</f>
        <v>X2Pi-3.5-f-1-2</v>
      </c>
      <c r="R3051">
        <f>B3051+S3051</f>
        <v>23334.557575551</v>
      </c>
      <c r="S3051">
        <f>_xlfn.IFNA(VLOOKUP(Q3051,'MARVEL-X'!A$2:I$1400,7,FALSE),VLOOKUP(Q3051,MARVEL!A$2:J$1522,10,FALSE))</f>
        <v>2990.0876755509998</v>
      </c>
      <c r="T3051">
        <f>IF(P3051=P3050,R3051+T3050,R3051)</f>
        <v>23334.557575551</v>
      </c>
      <c r="U3051">
        <f>IF(P3051=P3050,1+U3050,1)</f>
        <v>1</v>
      </c>
      <c r="V3051" t="str">
        <f t="shared" si="47"/>
        <v/>
      </c>
      <c r="W3051" t="str">
        <f>IF(V3051="","",IF(ABS(V3051-R3051)&gt;W$1,ABS(V3051-R3051),""))</f>
        <v/>
      </c>
      <c r="X3051" t="str">
        <f>Y3051&amp;"-"&amp;Z3051&amp;"-"&amp;AC3051&amp;"-"&amp;AD3051&amp;"-"&amp;AG3051</f>
        <v>2.5-f-A-0-1.5</v>
      </c>
      <c r="Y3051">
        <f>F3051</f>
        <v>2.5</v>
      </c>
      <c r="Z3051" s="2" t="str">
        <f>G3051</f>
        <v>f</v>
      </c>
      <c r="AA3051">
        <f>_xlfn.IFNA(VLOOKUP(X3051,'duo-out'!A$2:Q$5000,5,FALSE),E3051+10*(H3051-1)+1+_xlfn.IFNA(VLOOKUP(D3051,states!A$2:C$10,3,FALSE),1))</f>
        <v>52</v>
      </c>
      <c r="AB3051" t="str">
        <f>IF(V3051="","",V3051)</f>
        <v/>
      </c>
      <c r="AC3051" s="2" t="str">
        <f>_xlfn.IFNA(VLOOKUP(D3051,states!A$2:C$10,2,FALSE),"XX")</f>
        <v>A</v>
      </c>
      <c r="AD3051">
        <f>E3051</f>
        <v>0</v>
      </c>
      <c r="AE3051">
        <f>_xlfn.IFNA(VLOOKUP(D3051,states!A$2:D$10,4,FALSE),0)</f>
        <v>2</v>
      </c>
      <c r="AF3051">
        <v>0.5</v>
      </c>
      <c r="AG3051">
        <f>IF(AE3051=0,AF3051,IF(AE3051=1,IF(F3051=0.5,0.5,IF(H3051=1,0.5,1.5)),IF(F3051=0.5,0.5,IF(H3051=1,2.5,1.5))))</f>
        <v>1.5</v>
      </c>
      <c r="AH3051" s="7">
        <f>IF(AC3051="XX",0,1/C3051^(1/5)*IF(E3051=0,100,1)/(E3051+1)^(1/4))</f>
        <v>273.66365057143787</v>
      </c>
    </row>
    <row r="3052" spans="1:34">
      <c r="A3052">
        <v>3947</v>
      </c>
      <c r="B3052" s="1">
        <v>20454.652099999999</v>
      </c>
      <c r="C3052" s="6">
        <v>5.0000000000000001E-3</v>
      </c>
      <c r="D3052" t="s">
        <v>3</v>
      </c>
      <c r="E3052">
        <v>0</v>
      </c>
      <c r="F3052">
        <v>2.5</v>
      </c>
      <c r="G3052" t="s">
        <v>2</v>
      </c>
      <c r="H3052">
        <v>2</v>
      </c>
      <c r="I3052" t="s">
        <v>0</v>
      </c>
      <c r="J3052">
        <v>1</v>
      </c>
      <c r="K3052">
        <v>2.5</v>
      </c>
      <c r="L3052" t="s">
        <v>1</v>
      </c>
      <c r="M3052">
        <v>2</v>
      </c>
      <c r="N3052" t="s">
        <v>4003</v>
      </c>
      <c r="O3052">
        <v>1</v>
      </c>
      <c r="P3052" t="str">
        <f>D3052&amp;"-"&amp;F3052&amp;"-"&amp;G3052&amp;"-"&amp;E3052&amp;"-"&amp;H3052</f>
        <v>A2Delta-2.5-f-0-2</v>
      </c>
      <c r="Q3052" t="str">
        <f>I3052&amp;"-"&amp;K3052&amp;"-"&amp;L3052&amp;"-"&amp;J3052&amp;"-"&amp;M3052</f>
        <v>X2Pi-2.5-e-1-2</v>
      </c>
      <c r="R3052">
        <f>B3052+S3052</f>
        <v>23334.564217620999</v>
      </c>
      <c r="S3052">
        <f>_xlfn.IFNA(VLOOKUP(Q3052,'MARVEL-X'!A$2:I$1400,7,FALSE),VLOOKUP(Q3052,MARVEL!A$2:J$1522,10,FALSE))</f>
        <v>2879.9121176210001</v>
      </c>
      <c r="T3052">
        <f>IF(P3052=P3051,R3052+T3051,R3052)</f>
        <v>46669.121793172002</v>
      </c>
      <c r="U3052">
        <f>IF(P3052=P3051,1+U3051,1)</f>
        <v>2</v>
      </c>
      <c r="V3052" t="str">
        <f t="shared" si="47"/>
        <v/>
      </c>
      <c r="W3052" t="str">
        <f>IF(V3052="","",IF(ABS(V3052-R3052)&gt;W$1,ABS(V3052-R3052),""))</f>
        <v/>
      </c>
      <c r="X3052" t="str">
        <f>Y3052&amp;"-"&amp;Z3052&amp;"-"&amp;AC3052&amp;"-"&amp;AD3052&amp;"-"&amp;AG3052</f>
        <v>2.5-f-A-0-1.5</v>
      </c>
      <c r="Y3052">
        <f>F3052</f>
        <v>2.5</v>
      </c>
      <c r="Z3052" s="2" t="str">
        <f>G3052</f>
        <v>f</v>
      </c>
      <c r="AA3052">
        <f>_xlfn.IFNA(VLOOKUP(X3052,'duo-out'!A$2:Q$5000,5,FALSE),E3052+10*(H3052-1)+1+_xlfn.IFNA(VLOOKUP(D3052,states!A$2:C$10,3,FALSE),1))</f>
        <v>52</v>
      </c>
      <c r="AB3052" t="str">
        <f>IF(V3052="","",V3052)</f>
        <v/>
      </c>
      <c r="AC3052" s="2" t="str">
        <f>_xlfn.IFNA(VLOOKUP(D3052,states!A$2:C$10,2,FALSE),"XX")</f>
        <v>A</v>
      </c>
      <c r="AD3052">
        <f>E3052</f>
        <v>0</v>
      </c>
      <c r="AE3052">
        <f>_xlfn.IFNA(VLOOKUP(D3052,states!A$2:D$10,4,FALSE),0)</f>
        <v>2</v>
      </c>
      <c r="AF3052">
        <v>0.5</v>
      </c>
      <c r="AG3052">
        <f>IF(AE3052=0,AF3052,IF(AE3052=1,IF(F3052=0.5,0.5,IF(H3052=1,0.5,1.5)),IF(F3052=0.5,0.5,IF(H3052=1,2.5,1.5))))</f>
        <v>1.5</v>
      </c>
      <c r="AH3052" s="7">
        <f>IF(AC3052="XX",0,1/C3052^(1/5)*IF(E3052=0,100,1)/(E3052+1)^(1/4))</f>
        <v>288.53998118144267</v>
      </c>
    </row>
    <row r="3053" spans="1:34">
      <c r="A3053">
        <v>3916</v>
      </c>
      <c r="B3053" s="1">
        <v>20537.435799999999</v>
      </c>
      <c r="C3053" s="6">
        <v>0.01</v>
      </c>
      <c r="D3053" t="s">
        <v>3</v>
      </c>
      <c r="E3053">
        <v>0</v>
      </c>
      <c r="F3053">
        <v>2.5</v>
      </c>
      <c r="G3053" t="s">
        <v>2</v>
      </c>
      <c r="H3053">
        <v>2</v>
      </c>
      <c r="I3053" t="s">
        <v>0</v>
      </c>
      <c r="J3053">
        <v>1</v>
      </c>
      <c r="K3053">
        <v>1.5</v>
      </c>
      <c r="L3053" t="s">
        <v>2</v>
      </c>
      <c r="M3053">
        <v>2</v>
      </c>
      <c r="N3053" t="s">
        <v>3972</v>
      </c>
      <c r="O3053">
        <v>1</v>
      </c>
      <c r="P3053" t="str">
        <f>D3053&amp;"-"&amp;F3053&amp;"-"&amp;G3053&amp;"-"&amp;E3053&amp;"-"&amp;H3053</f>
        <v>A2Delta-2.5-f-0-2</v>
      </c>
      <c r="Q3053" t="str">
        <f>I3053&amp;"-"&amp;K3053&amp;"-"&amp;L3053&amp;"-"&amp;J3053&amp;"-"&amp;M3053</f>
        <v>X2Pi-1.5-f-1-2</v>
      </c>
      <c r="R3053">
        <f>B3053+S3053</f>
        <v>23334.554418374999</v>
      </c>
      <c r="S3053">
        <f>_xlfn.IFNA(VLOOKUP(Q3053,'MARVEL-X'!A$2:I$1400,7,FALSE),VLOOKUP(Q3053,MARVEL!A$2:J$1522,10,FALSE))</f>
        <v>2797.1186183750001</v>
      </c>
      <c r="T3053">
        <f>IF(P3053=P3052,R3053+T3052,R3053)</f>
        <v>70003.676211547005</v>
      </c>
      <c r="U3053">
        <f>IF(P3053=P3052,1+U3052,1)</f>
        <v>3</v>
      </c>
      <c r="V3053" t="str">
        <f t="shared" si="47"/>
        <v/>
      </c>
      <c r="W3053" t="str">
        <f>IF(V3053="","",IF(ABS(V3053-R3053)&gt;W$1,ABS(V3053-R3053),""))</f>
        <v/>
      </c>
      <c r="X3053" t="str">
        <f>Y3053&amp;"-"&amp;Z3053&amp;"-"&amp;AC3053&amp;"-"&amp;AD3053&amp;"-"&amp;AG3053</f>
        <v>2.5-f-A-0-1.5</v>
      </c>
      <c r="Y3053">
        <f>F3053</f>
        <v>2.5</v>
      </c>
      <c r="Z3053" s="2" t="str">
        <f>G3053</f>
        <v>f</v>
      </c>
      <c r="AA3053">
        <f>_xlfn.IFNA(VLOOKUP(X3053,'duo-out'!A$2:Q$5000,5,FALSE),E3053+10*(H3053-1)+1+_xlfn.IFNA(VLOOKUP(D3053,states!A$2:C$10,3,FALSE),1))</f>
        <v>52</v>
      </c>
      <c r="AB3053" t="str">
        <f>IF(V3053="","",V3053)</f>
        <v/>
      </c>
      <c r="AC3053" s="2" t="str">
        <f>_xlfn.IFNA(VLOOKUP(D3053,states!A$2:C$10,2,FALSE),"XX")</f>
        <v>A</v>
      </c>
      <c r="AD3053">
        <f>E3053</f>
        <v>0</v>
      </c>
      <c r="AE3053">
        <f>_xlfn.IFNA(VLOOKUP(D3053,states!A$2:D$10,4,FALSE),0)</f>
        <v>2</v>
      </c>
      <c r="AF3053">
        <v>0.5</v>
      </c>
      <c r="AG3053">
        <f>IF(AE3053=0,AF3053,IF(AE3053=1,IF(F3053=0.5,0.5,IF(H3053=1,0.5,1.5)),IF(F3053=0.5,0.5,IF(H3053=1,2.5,1.5))))</f>
        <v>1.5</v>
      </c>
      <c r="AH3053" s="7">
        <f>IF(AC3053="XX",0,1/C3053^(1/5)*IF(E3053=0,100,1)/(E3053+1)^(1/4))</f>
        <v>251.188643150958</v>
      </c>
    </row>
    <row r="3054" spans="1:34">
      <c r="A3054">
        <v>3909</v>
      </c>
      <c r="B3054" s="1">
        <v>20450.661199999999</v>
      </c>
      <c r="C3054" s="6">
        <v>5.314E-2</v>
      </c>
      <c r="D3054" t="s">
        <v>3</v>
      </c>
      <c r="E3054">
        <v>0</v>
      </c>
      <c r="F3054">
        <v>2.5</v>
      </c>
      <c r="G3054" t="s">
        <v>2</v>
      </c>
      <c r="H3054">
        <v>2</v>
      </c>
      <c r="I3054" t="s">
        <v>0</v>
      </c>
      <c r="J3054">
        <v>1</v>
      </c>
      <c r="K3054">
        <v>3.5</v>
      </c>
      <c r="L3054" t="s">
        <v>2</v>
      </c>
      <c r="M3054">
        <v>1</v>
      </c>
      <c r="N3054" t="s">
        <v>3965</v>
      </c>
      <c r="O3054">
        <v>1</v>
      </c>
      <c r="P3054" t="str">
        <f>D3054&amp;"-"&amp;F3054&amp;"-"&amp;G3054&amp;"-"&amp;E3054&amp;"-"&amp;H3054</f>
        <v>A2Delta-2.5-f-0-2</v>
      </c>
      <c r="Q3054" t="str">
        <f>I3054&amp;"-"&amp;K3054&amp;"-"&amp;L3054&amp;"-"&amp;J3054&amp;"-"&amp;M3054</f>
        <v>X2Pi-3.5-f-1-1</v>
      </c>
      <c r="R3054">
        <f>B3054+S3054</f>
        <v>23334.608905153</v>
      </c>
      <c r="S3054">
        <f>_xlfn.IFNA(VLOOKUP(Q3054,'MARVEL-X'!A$2:I$1400,7,FALSE),VLOOKUP(Q3054,MARVEL!A$2:J$1522,10,FALSE))</f>
        <v>2883.9477051529998</v>
      </c>
      <c r="T3054">
        <f>IF(P3054=P3053,R3054+T3053,R3054)</f>
        <v>93338.285116700004</v>
      </c>
      <c r="U3054">
        <f>IF(P3054=P3053,1+U3053,1)</f>
        <v>4</v>
      </c>
      <c r="V3054" t="str">
        <f t="shared" si="47"/>
        <v/>
      </c>
      <c r="W3054" t="str">
        <f>IF(V3054="","",IF(ABS(V3054-R3054)&gt;W$1,ABS(V3054-R3054),""))</f>
        <v/>
      </c>
      <c r="X3054" t="str">
        <f>Y3054&amp;"-"&amp;Z3054&amp;"-"&amp;AC3054&amp;"-"&amp;AD3054&amp;"-"&amp;AG3054</f>
        <v>2.5-f-A-0-1.5</v>
      </c>
      <c r="Y3054">
        <f>F3054</f>
        <v>2.5</v>
      </c>
      <c r="Z3054" s="2" t="str">
        <f>G3054</f>
        <v>f</v>
      </c>
      <c r="AA3054">
        <f>_xlfn.IFNA(VLOOKUP(X3054,'duo-out'!A$2:Q$5000,5,FALSE),E3054+10*(H3054-1)+1+_xlfn.IFNA(VLOOKUP(D3054,states!A$2:C$10,3,FALSE),1))</f>
        <v>52</v>
      </c>
      <c r="AB3054" t="str">
        <f>IF(V3054="","",V3054)</f>
        <v/>
      </c>
      <c r="AC3054" s="2" t="str">
        <f>_xlfn.IFNA(VLOOKUP(D3054,states!A$2:C$10,2,FALSE),"XX")</f>
        <v>A</v>
      </c>
      <c r="AD3054">
        <f>E3054</f>
        <v>0</v>
      </c>
      <c r="AE3054">
        <f>_xlfn.IFNA(VLOOKUP(D3054,states!A$2:D$10,4,FALSE),0)</f>
        <v>2</v>
      </c>
      <c r="AF3054">
        <v>0.5</v>
      </c>
      <c r="AG3054">
        <f>IF(AE3054=0,AF3054,IF(AE3054=1,IF(F3054=0.5,0.5,IF(H3054=1,0.5,1.5)),IF(F3054=0.5,0.5,IF(H3054=1,2.5,1.5))))</f>
        <v>1.5</v>
      </c>
      <c r="AH3054" s="7">
        <f>IF(AC3054="XX",0,1/C3054^(1/5)*IF(E3054=0,100,1)/(E3054+1)^(1/4))</f>
        <v>179.8521732443732</v>
      </c>
    </row>
    <row r="3055" spans="1:34">
      <c r="A3055">
        <v>3907</v>
      </c>
      <c r="B3055" s="1">
        <v>20531.543300000001</v>
      </c>
      <c r="C3055" s="6">
        <v>0.01</v>
      </c>
      <c r="D3055" t="s">
        <v>3</v>
      </c>
      <c r="E3055">
        <v>0</v>
      </c>
      <c r="F3055">
        <v>2.5</v>
      </c>
      <c r="G3055" t="s">
        <v>2</v>
      </c>
      <c r="H3055">
        <v>2</v>
      </c>
      <c r="I3055" t="s">
        <v>0</v>
      </c>
      <c r="J3055">
        <v>1</v>
      </c>
      <c r="K3055">
        <v>2.5</v>
      </c>
      <c r="L3055" t="s">
        <v>1</v>
      </c>
      <c r="M3055">
        <v>1</v>
      </c>
      <c r="N3055" t="s">
        <v>3963</v>
      </c>
      <c r="O3055">
        <v>1</v>
      </c>
      <c r="P3055" t="str">
        <f>D3055&amp;"-"&amp;F3055&amp;"-"&amp;G3055&amp;"-"&amp;E3055&amp;"-"&amp;H3055</f>
        <v>A2Delta-2.5-f-0-2</v>
      </c>
      <c r="Q3055" t="str">
        <f>I3055&amp;"-"&amp;K3055&amp;"-"&amp;L3055&amp;"-"&amp;J3055&amp;"-"&amp;M3055</f>
        <v>X2Pi-2.5-e-1-1</v>
      </c>
      <c r="R3055">
        <f>B3055+S3055</f>
        <v>23334.554830642002</v>
      </c>
      <c r="S3055">
        <f>_xlfn.IFNA(VLOOKUP(Q3055,'MARVEL-X'!A$2:I$1400,7,FALSE),VLOOKUP(Q3055,MARVEL!A$2:J$1522,10,FALSE))</f>
        <v>2803.0115306419998</v>
      </c>
      <c r="T3055">
        <f>IF(P3055=P3054,R3055+T3054,R3055)</f>
        <v>116672.839947342</v>
      </c>
      <c r="U3055">
        <f>IF(P3055=P3054,1+U3054,1)</f>
        <v>5</v>
      </c>
      <c r="V3055" t="str">
        <f t="shared" si="47"/>
        <v/>
      </c>
      <c r="W3055" t="str">
        <f>IF(V3055="","",IF(ABS(V3055-R3055)&gt;W$1,ABS(V3055-R3055),""))</f>
        <v/>
      </c>
      <c r="X3055" t="str">
        <f>Y3055&amp;"-"&amp;Z3055&amp;"-"&amp;AC3055&amp;"-"&amp;AD3055&amp;"-"&amp;AG3055</f>
        <v>2.5-f-A-0-1.5</v>
      </c>
      <c r="Y3055">
        <f>F3055</f>
        <v>2.5</v>
      </c>
      <c r="Z3055" s="2" t="str">
        <f>G3055</f>
        <v>f</v>
      </c>
      <c r="AA3055">
        <f>_xlfn.IFNA(VLOOKUP(X3055,'duo-out'!A$2:Q$5000,5,FALSE),E3055+10*(H3055-1)+1+_xlfn.IFNA(VLOOKUP(D3055,states!A$2:C$10,3,FALSE),1))</f>
        <v>52</v>
      </c>
      <c r="AB3055" t="str">
        <f>IF(V3055="","",V3055)</f>
        <v/>
      </c>
      <c r="AC3055" s="2" t="str">
        <f>_xlfn.IFNA(VLOOKUP(D3055,states!A$2:C$10,2,FALSE),"XX")</f>
        <v>A</v>
      </c>
      <c r="AD3055">
        <f>E3055</f>
        <v>0</v>
      </c>
      <c r="AE3055">
        <f>_xlfn.IFNA(VLOOKUP(D3055,states!A$2:D$10,4,FALSE),0)</f>
        <v>2</v>
      </c>
      <c r="AF3055">
        <v>0.5</v>
      </c>
      <c r="AG3055">
        <f>IF(AE3055=0,AF3055,IF(AE3055=1,IF(F3055=0.5,0.5,IF(H3055=1,0.5,1.5)),IF(F3055=0.5,0.5,IF(H3055=1,2.5,1.5))))</f>
        <v>1.5</v>
      </c>
      <c r="AH3055" s="7">
        <f>IF(AC3055="XX",0,1/C3055^(1/5)*IF(E3055=0,100,1)/(E3055+1)^(1/4))</f>
        <v>251.188643150958</v>
      </c>
    </row>
    <row r="3056" spans="1:34">
      <c r="A3056">
        <v>3415</v>
      </c>
      <c r="B3056" s="1">
        <v>23066.9002</v>
      </c>
      <c r="C3056" s="6">
        <v>5.0000000000000001E-3</v>
      </c>
      <c r="D3056" t="s">
        <v>3</v>
      </c>
      <c r="E3056">
        <v>0</v>
      </c>
      <c r="F3056">
        <v>2.5</v>
      </c>
      <c r="G3056" t="s">
        <v>2</v>
      </c>
      <c r="H3056">
        <v>2</v>
      </c>
      <c r="I3056" t="s">
        <v>0</v>
      </c>
      <c r="J3056">
        <v>0</v>
      </c>
      <c r="K3056">
        <v>3.5</v>
      </c>
      <c r="L3056" t="s">
        <v>2</v>
      </c>
      <c r="M3056">
        <v>2</v>
      </c>
      <c r="N3056" t="s">
        <v>3471</v>
      </c>
      <c r="O3056">
        <v>1</v>
      </c>
      <c r="P3056" t="str">
        <f>D3056&amp;"-"&amp;F3056&amp;"-"&amp;G3056&amp;"-"&amp;E3056&amp;"-"&amp;H3056</f>
        <v>A2Delta-2.5-f-0-2</v>
      </c>
      <c r="Q3056" t="str">
        <f>I3056&amp;"-"&amp;K3056&amp;"-"&amp;L3056&amp;"-"&amp;J3056&amp;"-"&amp;M3056</f>
        <v>X2Pi-3.5-f-0-2</v>
      </c>
      <c r="R3056">
        <f>B3056+S3056</f>
        <v>23334.561133923999</v>
      </c>
      <c r="S3056">
        <f>_xlfn.IFNA(VLOOKUP(Q3056,'MARVEL-X'!A$2:I$1400,7,FALSE),VLOOKUP(Q3056,MARVEL!A$2:J$1522,10,FALSE))</f>
        <v>267.66093392400001</v>
      </c>
      <c r="T3056">
        <f>IF(P3056=P3055,R3056+T3055,R3056)</f>
        <v>140007.401081266</v>
      </c>
      <c r="U3056">
        <f>IF(P3056=P3055,1+U3055,1)</f>
        <v>6</v>
      </c>
      <c r="V3056" t="str">
        <f t="shared" si="47"/>
        <v/>
      </c>
      <c r="W3056" t="str">
        <f>IF(V3056="","",IF(ABS(V3056-R3056)&gt;W$1,ABS(V3056-R3056),""))</f>
        <v/>
      </c>
      <c r="X3056" t="str">
        <f>Y3056&amp;"-"&amp;Z3056&amp;"-"&amp;AC3056&amp;"-"&amp;AD3056&amp;"-"&amp;AG3056</f>
        <v>2.5-f-A-0-1.5</v>
      </c>
      <c r="Y3056">
        <f>F3056</f>
        <v>2.5</v>
      </c>
      <c r="Z3056" s="2" t="str">
        <f>G3056</f>
        <v>f</v>
      </c>
      <c r="AA3056">
        <f>_xlfn.IFNA(VLOOKUP(X3056,'duo-out'!A$2:Q$5000,5,FALSE),E3056+10*(H3056-1)+1+_xlfn.IFNA(VLOOKUP(D3056,states!A$2:C$10,3,FALSE),1))</f>
        <v>52</v>
      </c>
      <c r="AB3056" t="str">
        <f>IF(V3056="","",V3056)</f>
        <v/>
      </c>
      <c r="AC3056" s="2" t="str">
        <f>_xlfn.IFNA(VLOOKUP(D3056,states!A$2:C$10,2,FALSE),"XX")</f>
        <v>A</v>
      </c>
      <c r="AD3056">
        <f>E3056</f>
        <v>0</v>
      </c>
      <c r="AE3056">
        <f>_xlfn.IFNA(VLOOKUP(D3056,states!A$2:D$10,4,FALSE),0)</f>
        <v>2</v>
      </c>
      <c r="AF3056">
        <v>0.5</v>
      </c>
      <c r="AG3056">
        <f>IF(AE3056=0,AF3056,IF(AE3056=1,IF(F3056=0.5,0.5,IF(H3056=1,0.5,1.5)),IF(F3056=0.5,0.5,IF(H3056=1,2.5,1.5))))</f>
        <v>1.5</v>
      </c>
      <c r="AH3056" s="7">
        <f>IF(AC3056="XX",0,1/C3056^(1/5)*IF(E3056=0,100,1)/(E3056+1)^(1/4))</f>
        <v>288.53998118144267</v>
      </c>
    </row>
    <row r="3057" spans="1:34">
      <c r="A3057">
        <v>3391</v>
      </c>
      <c r="B3057" s="1">
        <v>23181.369900000002</v>
      </c>
      <c r="C3057" s="6">
        <v>5.0000000000000001E-3</v>
      </c>
      <c r="D3057" t="s">
        <v>3</v>
      </c>
      <c r="E3057">
        <v>0</v>
      </c>
      <c r="F3057">
        <v>2.5</v>
      </c>
      <c r="G3057" t="s">
        <v>2</v>
      </c>
      <c r="H3057">
        <v>2</v>
      </c>
      <c r="I3057" t="s">
        <v>0</v>
      </c>
      <c r="J3057">
        <v>0</v>
      </c>
      <c r="K3057">
        <v>2.5</v>
      </c>
      <c r="L3057" t="s">
        <v>1</v>
      </c>
      <c r="M3057">
        <v>2</v>
      </c>
      <c r="N3057" t="s">
        <v>3447</v>
      </c>
      <c r="O3057">
        <v>1</v>
      </c>
      <c r="P3057" t="str">
        <f>D3057&amp;"-"&amp;F3057&amp;"-"&amp;G3057&amp;"-"&amp;E3057&amp;"-"&amp;H3057</f>
        <v>A2Delta-2.5-f-0-2</v>
      </c>
      <c r="Q3057" t="str">
        <f>I3057&amp;"-"&amp;K3057&amp;"-"&amp;L3057&amp;"-"&amp;J3057&amp;"-"&amp;M3057</f>
        <v>X2Pi-2.5-e-0-2</v>
      </c>
      <c r="R3057">
        <f>B3057+S3057</f>
        <v>23334.565031302001</v>
      </c>
      <c r="S3057">
        <f>_xlfn.IFNA(VLOOKUP(Q3057,'MARVEL-X'!A$2:I$1400,7,FALSE),VLOOKUP(Q3057,MARVEL!A$2:J$1522,10,FALSE))</f>
        <v>153.19513130199999</v>
      </c>
      <c r="T3057">
        <f>IF(P3057=P3056,R3057+T3056,R3057)</f>
        <v>163341.96611256798</v>
      </c>
      <c r="U3057">
        <f>IF(P3057=P3056,1+U3056,1)</f>
        <v>7</v>
      </c>
      <c r="V3057" t="str">
        <f t="shared" si="47"/>
        <v/>
      </c>
      <c r="W3057" t="str">
        <f>IF(V3057="","",IF(ABS(V3057-R3057)&gt;W$1,ABS(V3057-R3057),""))</f>
        <v/>
      </c>
      <c r="X3057" t="str">
        <f>Y3057&amp;"-"&amp;Z3057&amp;"-"&amp;AC3057&amp;"-"&amp;AD3057&amp;"-"&amp;AG3057</f>
        <v>2.5-f-A-0-1.5</v>
      </c>
      <c r="Y3057">
        <f>F3057</f>
        <v>2.5</v>
      </c>
      <c r="Z3057" s="2" t="str">
        <f>G3057</f>
        <v>f</v>
      </c>
      <c r="AA3057">
        <f>_xlfn.IFNA(VLOOKUP(X3057,'duo-out'!A$2:Q$5000,5,FALSE),E3057+10*(H3057-1)+1+_xlfn.IFNA(VLOOKUP(D3057,states!A$2:C$10,3,FALSE),1))</f>
        <v>52</v>
      </c>
      <c r="AB3057" t="str">
        <f>IF(V3057="","",V3057)</f>
        <v/>
      </c>
      <c r="AC3057" s="2" t="str">
        <f>_xlfn.IFNA(VLOOKUP(D3057,states!A$2:C$10,2,FALSE),"XX")</f>
        <v>A</v>
      </c>
      <c r="AD3057">
        <f>E3057</f>
        <v>0</v>
      </c>
      <c r="AE3057">
        <f>_xlfn.IFNA(VLOOKUP(D3057,states!A$2:D$10,4,FALSE),0)</f>
        <v>2</v>
      </c>
      <c r="AF3057">
        <v>0.5</v>
      </c>
      <c r="AG3057">
        <f>IF(AE3057=0,AF3057,IF(AE3057=1,IF(F3057=0.5,0.5,IF(H3057=1,0.5,1.5)),IF(F3057=0.5,0.5,IF(H3057=1,2.5,1.5))))</f>
        <v>1.5</v>
      </c>
      <c r="AH3057" s="7">
        <f>IF(AC3057="XX",0,1/C3057^(1/5)*IF(E3057=0,100,1)/(E3057+1)^(1/4))</f>
        <v>288.53998118144267</v>
      </c>
    </row>
    <row r="3058" spans="1:34">
      <c r="A3058">
        <v>3320</v>
      </c>
      <c r="B3058" s="1">
        <v>23267.3799</v>
      </c>
      <c r="C3058" s="6">
        <v>5.0000000000000001E-3</v>
      </c>
      <c r="D3058" t="s">
        <v>3</v>
      </c>
      <c r="E3058">
        <v>0</v>
      </c>
      <c r="F3058">
        <v>2.5</v>
      </c>
      <c r="G3058" t="s">
        <v>2</v>
      </c>
      <c r="H3058">
        <v>2</v>
      </c>
      <c r="I3058" t="s">
        <v>0</v>
      </c>
      <c r="J3058">
        <v>0</v>
      </c>
      <c r="K3058">
        <v>1.5</v>
      </c>
      <c r="L3058" t="s">
        <v>2</v>
      </c>
      <c r="M3058">
        <v>2</v>
      </c>
      <c r="N3058" t="s">
        <v>3376</v>
      </c>
      <c r="O3058">
        <v>1</v>
      </c>
      <c r="P3058" t="str">
        <f>D3058&amp;"-"&amp;F3058&amp;"-"&amp;G3058&amp;"-"&amp;E3058&amp;"-"&amp;H3058</f>
        <v>A2Delta-2.5-f-0-2</v>
      </c>
      <c r="Q3058" t="str">
        <f>I3058&amp;"-"&amp;K3058&amp;"-"&amp;L3058&amp;"-"&amp;J3058&amp;"-"&amp;M3058</f>
        <v>X2Pi-1.5-f-0-2</v>
      </c>
      <c r="R3058">
        <f>B3058+S3058</f>
        <v>23334.563959069001</v>
      </c>
      <c r="S3058">
        <f>_xlfn.IFNA(VLOOKUP(Q3058,'MARVEL-X'!A$2:I$1400,7,FALSE),VLOOKUP(Q3058,MARVEL!A$2:J$1522,10,FALSE))</f>
        <v>67.184059069</v>
      </c>
      <c r="T3058">
        <f>IF(P3058=P3057,R3058+T3057,R3058)</f>
        <v>186676.53007163698</v>
      </c>
      <c r="U3058">
        <f>IF(P3058=P3057,1+U3057,1)</f>
        <v>8</v>
      </c>
      <c r="V3058" t="str">
        <f t="shared" si="47"/>
        <v/>
      </c>
      <c r="W3058" t="str">
        <f>IF(V3058="","",IF(ABS(V3058-R3058)&gt;W$1,ABS(V3058-R3058),""))</f>
        <v/>
      </c>
      <c r="X3058" t="str">
        <f>Y3058&amp;"-"&amp;Z3058&amp;"-"&amp;AC3058&amp;"-"&amp;AD3058&amp;"-"&amp;AG3058</f>
        <v>2.5-f-A-0-1.5</v>
      </c>
      <c r="Y3058">
        <f>F3058</f>
        <v>2.5</v>
      </c>
      <c r="Z3058" s="2" t="str">
        <f>G3058</f>
        <v>f</v>
      </c>
      <c r="AA3058">
        <f>_xlfn.IFNA(VLOOKUP(X3058,'duo-out'!A$2:Q$5000,5,FALSE),E3058+10*(H3058-1)+1+_xlfn.IFNA(VLOOKUP(D3058,states!A$2:C$10,3,FALSE),1))</f>
        <v>52</v>
      </c>
      <c r="AB3058" t="str">
        <f>IF(V3058="","",V3058)</f>
        <v/>
      </c>
      <c r="AC3058" s="2" t="str">
        <f>_xlfn.IFNA(VLOOKUP(D3058,states!A$2:C$10,2,FALSE),"XX")</f>
        <v>A</v>
      </c>
      <c r="AD3058">
        <f>E3058</f>
        <v>0</v>
      </c>
      <c r="AE3058">
        <f>_xlfn.IFNA(VLOOKUP(D3058,states!A$2:D$10,4,FALSE),0)</f>
        <v>2</v>
      </c>
      <c r="AF3058">
        <v>0.5</v>
      </c>
      <c r="AG3058">
        <f>IF(AE3058=0,AF3058,IF(AE3058=1,IF(F3058=0.5,0.5,IF(H3058=1,0.5,1.5)),IF(F3058=0.5,0.5,IF(H3058=1,2.5,1.5))))</f>
        <v>1.5</v>
      </c>
      <c r="AH3058" s="7">
        <f>IF(AC3058="XX",0,1/C3058^(1/5)*IF(E3058=0,100,1)/(E3058+1)^(1/4))</f>
        <v>288.53998118144267</v>
      </c>
    </row>
    <row r="3059" spans="1:34">
      <c r="A3059">
        <v>3314</v>
      </c>
      <c r="B3059" s="1">
        <v>23177.172399999999</v>
      </c>
      <c r="C3059" s="6">
        <v>7.698E-3</v>
      </c>
      <c r="D3059" t="s">
        <v>3</v>
      </c>
      <c r="E3059">
        <v>0</v>
      </c>
      <c r="F3059">
        <v>2.5</v>
      </c>
      <c r="G3059" t="s">
        <v>2</v>
      </c>
      <c r="H3059">
        <v>2</v>
      </c>
      <c r="I3059" t="s">
        <v>0</v>
      </c>
      <c r="J3059">
        <v>0</v>
      </c>
      <c r="K3059">
        <v>3.5</v>
      </c>
      <c r="L3059" t="s">
        <v>2</v>
      </c>
      <c r="M3059">
        <v>1</v>
      </c>
      <c r="N3059" t="s">
        <v>3370</v>
      </c>
      <c r="O3059">
        <v>1</v>
      </c>
      <c r="P3059" t="str">
        <f>D3059&amp;"-"&amp;F3059&amp;"-"&amp;G3059&amp;"-"&amp;E3059&amp;"-"&amp;H3059</f>
        <v>A2Delta-2.5-f-0-2</v>
      </c>
      <c r="Q3059" t="str">
        <f>I3059&amp;"-"&amp;K3059&amp;"-"&amp;L3059&amp;"-"&amp;J3059&amp;"-"&amp;M3059</f>
        <v>X2Pi-3.5-f-0-1</v>
      </c>
      <c r="R3059">
        <f>B3059+S3059</f>
        <v>23334.564651851</v>
      </c>
      <c r="S3059">
        <f>_xlfn.IFNA(VLOOKUP(Q3059,'MARVEL-X'!A$2:I$1400,7,FALSE),VLOOKUP(Q3059,MARVEL!A$2:J$1522,10,FALSE))</f>
        <v>157.392251851</v>
      </c>
      <c r="T3059">
        <f>IF(P3059=P3058,R3059+T3058,R3059)</f>
        <v>210011.09472348797</v>
      </c>
      <c r="U3059">
        <f>IF(P3059=P3058,1+U3058,1)</f>
        <v>9</v>
      </c>
      <c r="V3059" t="str">
        <f t="shared" si="47"/>
        <v/>
      </c>
      <c r="W3059" t="str">
        <f>IF(V3059="","",IF(ABS(V3059-R3059)&gt;W$1,ABS(V3059-R3059),""))</f>
        <v/>
      </c>
      <c r="X3059" t="str">
        <f>Y3059&amp;"-"&amp;Z3059&amp;"-"&amp;AC3059&amp;"-"&amp;AD3059&amp;"-"&amp;AG3059</f>
        <v>2.5-f-A-0-1.5</v>
      </c>
      <c r="Y3059">
        <f>F3059</f>
        <v>2.5</v>
      </c>
      <c r="Z3059" s="2" t="str">
        <f>G3059</f>
        <v>f</v>
      </c>
      <c r="AA3059">
        <f>_xlfn.IFNA(VLOOKUP(X3059,'duo-out'!A$2:Q$5000,5,FALSE),E3059+10*(H3059-1)+1+_xlfn.IFNA(VLOOKUP(D3059,states!A$2:C$10,3,FALSE),1))</f>
        <v>52</v>
      </c>
      <c r="AB3059" t="str">
        <f>IF(V3059="","",V3059)</f>
        <v/>
      </c>
      <c r="AC3059" s="2" t="str">
        <f>_xlfn.IFNA(VLOOKUP(D3059,states!A$2:C$10,2,FALSE),"XX")</f>
        <v>A</v>
      </c>
      <c r="AD3059">
        <f>E3059</f>
        <v>0</v>
      </c>
      <c r="AE3059">
        <f>_xlfn.IFNA(VLOOKUP(D3059,states!A$2:D$10,4,FALSE),0)</f>
        <v>2</v>
      </c>
      <c r="AF3059">
        <v>0.5</v>
      </c>
      <c r="AG3059">
        <f>IF(AE3059=0,AF3059,IF(AE3059=1,IF(F3059=0.5,0.5,IF(H3059=1,0.5,1.5)),IF(F3059=0.5,0.5,IF(H3059=1,2.5,1.5))))</f>
        <v>1.5</v>
      </c>
      <c r="AH3059" s="7">
        <f>IF(AC3059="XX",0,1/C3059^(1/5)*IF(E3059=0,100,1)/(E3059+1)^(1/4))</f>
        <v>264.6820067235858</v>
      </c>
    </row>
    <row r="3060" spans="1:34">
      <c r="A3060">
        <v>3303</v>
      </c>
      <c r="B3060" s="1">
        <v>23316.670699999999</v>
      </c>
      <c r="C3060" s="6">
        <v>1.44E-2</v>
      </c>
      <c r="D3060" t="s">
        <v>3</v>
      </c>
      <c r="E3060">
        <v>0</v>
      </c>
      <c r="F3060">
        <v>2.5</v>
      </c>
      <c r="G3060" t="s">
        <v>2</v>
      </c>
      <c r="H3060">
        <v>2</v>
      </c>
      <c r="I3060" t="s">
        <v>0</v>
      </c>
      <c r="J3060">
        <v>0</v>
      </c>
      <c r="K3060">
        <v>1.5</v>
      </c>
      <c r="L3060" t="s">
        <v>2</v>
      </c>
      <c r="M3060">
        <v>1</v>
      </c>
      <c r="N3060" t="s">
        <v>3359</v>
      </c>
      <c r="O3060">
        <v>1</v>
      </c>
      <c r="P3060" t="str">
        <f>D3060&amp;"-"&amp;F3060&amp;"-"&amp;G3060&amp;"-"&amp;E3060&amp;"-"&amp;H3060</f>
        <v>A2Delta-2.5-f-0-2</v>
      </c>
      <c r="Q3060" t="str">
        <f>I3060&amp;"-"&amp;K3060&amp;"-"&amp;L3060&amp;"-"&amp;J3060&amp;"-"&amp;M3060</f>
        <v>X2Pi-1.5-f-0-1</v>
      </c>
      <c r="R3060">
        <f>B3060+S3060</f>
        <v>23334.551817137999</v>
      </c>
      <c r="S3060">
        <f>_xlfn.IFNA(VLOOKUP(Q3060,'MARVEL-X'!A$2:I$1400,7,FALSE),VLOOKUP(Q3060,MARVEL!A$2:J$1522,10,FALSE))</f>
        <v>17.881117138</v>
      </c>
      <c r="T3060">
        <f>IF(P3060=P3059,R3060+T3059,R3060)</f>
        <v>233345.64654062598</v>
      </c>
      <c r="U3060">
        <f>IF(P3060=P3059,1+U3059,1)</f>
        <v>10</v>
      </c>
      <c r="V3060" t="str">
        <f t="shared" si="47"/>
        <v/>
      </c>
      <c r="W3060" t="str">
        <f>IF(V3060="","",IF(ABS(V3060-R3060)&gt;W$1,ABS(V3060-R3060),""))</f>
        <v/>
      </c>
      <c r="X3060" t="str">
        <f>Y3060&amp;"-"&amp;Z3060&amp;"-"&amp;AC3060&amp;"-"&amp;AD3060&amp;"-"&amp;AG3060</f>
        <v>2.5-f-A-0-1.5</v>
      </c>
      <c r="Y3060">
        <f>F3060</f>
        <v>2.5</v>
      </c>
      <c r="Z3060" s="2" t="str">
        <f>G3060</f>
        <v>f</v>
      </c>
      <c r="AA3060">
        <f>_xlfn.IFNA(VLOOKUP(X3060,'duo-out'!A$2:Q$5000,5,FALSE),E3060+10*(H3060-1)+1+_xlfn.IFNA(VLOOKUP(D3060,states!A$2:C$10,3,FALSE),1))</f>
        <v>52</v>
      </c>
      <c r="AB3060" t="str">
        <f>IF(V3060="","",V3060)</f>
        <v/>
      </c>
      <c r="AC3060" s="2" t="str">
        <f>_xlfn.IFNA(VLOOKUP(D3060,states!A$2:C$10,2,FALSE),"XX")</f>
        <v>A</v>
      </c>
      <c r="AD3060">
        <f>E3060</f>
        <v>0</v>
      </c>
      <c r="AE3060">
        <f>_xlfn.IFNA(VLOOKUP(D3060,states!A$2:D$10,4,FALSE),0)</f>
        <v>2</v>
      </c>
      <c r="AF3060">
        <v>0.5</v>
      </c>
      <c r="AG3060">
        <f>IF(AE3060=0,AF3060,IF(AE3060=1,IF(F3060=0.5,0.5,IF(H3060=1,0.5,1.5)),IF(F3060=0.5,0.5,IF(H3060=1,2.5,1.5))))</f>
        <v>1.5</v>
      </c>
      <c r="AH3060" s="7">
        <f>IF(AC3060="XX",0,1/C3060^(1/5)*IF(E3060=0,100,1)/(E3060+1)^(1/4))</f>
        <v>233.52183872556708</v>
      </c>
    </row>
    <row r="3061" spans="1:34">
      <c r="A3061">
        <v>2818</v>
      </c>
      <c r="B3061" s="1">
        <v>23066.902699999999</v>
      </c>
      <c r="C3061" s="6">
        <v>5.0000000000000001E-3</v>
      </c>
      <c r="D3061" t="s">
        <v>3</v>
      </c>
      <c r="E3061">
        <v>0</v>
      </c>
      <c r="F3061">
        <v>2.5</v>
      </c>
      <c r="G3061" t="s">
        <v>2</v>
      </c>
      <c r="H3061">
        <v>2</v>
      </c>
      <c r="I3061" t="s">
        <v>0</v>
      </c>
      <c r="J3061">
        <v>0</v>
      </c>
      <c r="K3061">
        <v>3.5</v>
      </c>
      <c r="L3061" t="s">
        <v>2</v>
      </c>
      <c r="M3061">
        <v>2</v>
      </c>
      <c r="N3061" t="s">
        <v>2874</v>
      </c>
      <c r="O3061">
        <v>1</v>
      </c>
      <c r="P3061" t="str">
        <f>D3061&amp;"-"&amp;F3061&amp;"-"&amp;G3061&amp;"-"&amp;E3061&amp;"-"&amp;H3061</f>
        <v>A2Delta-2.5-f-0-2</v>
      </c>
      <c r="Q3061" t="str">
        <f>I3061&amp;"-"&amp;K3061&amp;"-"&amp;L3061&amp;"-"&amp;J3061&amp;"-"&amp;M3061</f>
        <v>X2Pi-3.5-f-0-2</v>
      </c>
      <c r="R3061">
        <f>B3061+S3061</f>
        <v>23334.563633923997</v>
      </c>
      <c r="S3061">
        <f>_xlfn.IFNA(VLOOKUP(Q3061,'MARVEL-X'!A$2:I$1400,7,FALSE),VLOOKUP(Q3061,MARVEL!A$2:J$1522,10,FALSE))</f>
        <v>267.66093392400001</v>
      </c>
      <c r="T3061">
        <f>IF(P3061=P3060,R3061+T3060,R3061)</f>
        <v>256680.21017454998</v>
      </c>
      <c r="U3061">
        <f>IF(P3061=P3060,1+U3060,1)</f>
        <v>11</v>
      </c>
      <c r="V3061" t="str">
        <f t="shared" si="47"/>
        <v/>
      </c>
      <c r="W3061" t="str">
        <f>IF(V3061="","",IF(ABS(V3061-R3061)&gt;W$1,ABS(V3061-R3061),""))</f>
        <v/>
      </c>
      <c r="X3061" t="str">
        <f>Y3061&amp;"-"&amp;Z3061&amp;"-"&amp;AC3061&amp;"-"&amp;AD3061&amp;"-"&amp;AG3061</f>
        <v>2.5-f-A-0-1.5</v>
      </c>
      <c r="Y3061">
        <f>F3061</f>
        <v>2.5</v>
      </c>
      <c r="Z3061" s="2" t="str">
        <f>G3061</f>
        <v>f</v>
      </c>
      <c r="AA3061">
        <f>_xlfn.IFNA(VLOOKUP(X3061,'duo-out'!A$2:Q$5000,5,FALSE),E3061+10*(H3061-1)+1+_xlfn.IFNA(VLOOKUP(D3061,states!A$2:C$10,3,FALSE),1))</f>
        <v>52</v>
      </c>
      <c r="AB3061" t="str">
        <f>IF(V3061="","",V3061)</f>
        <v/>
      </c>
      <c r="AC3061" s="2" t="str">
        <f>_xlfn.IFNA(VLOOKUP(D3061,states!A$2:C$10,2,FALSE),"XX")</f>
        <v>A</v>
      </c>
      <c r="AD3061">
        <f>E3061</f>
        <v>0</v>
      </c>
      <c r="AE3061">
        <f>_xlfn.IFNA(VLOOKUP(D3061,states!A$2:D$10,4,FALSE),0)</f>
        <v>2</v>
      </c>
      <c r="AF3061">
        <v>0.5</v>
      </c>
      <c r="AG3061">
        <f>IF(AE3061=0,AF3061,IF(AE3061=1,IF(F3061=0.5,0.5,IF(H3061=1,0.5,1.5)),IF(F3061=0.5,0.5,IF(H3061=1,2.5,1.5))))</f>
        <v>1.5</v>
      </c>
      <c r="AH3061" s="7">
        <f>IF(AC3061="XX",0,1/C3061^(1/5)*IF(E3061=0,100,1)/(E3061+1)^(1/4))</f>
        <v>288.53998118144267</v>
      </c>
    </row>
    <row r="3062" spans="1:34">
      <c r="A3062">
        <v>2797</v>
      </c>
      <c r="B3062" s="1">
        <v>23181.372100000001</v>
      </c>
      <c r="C3062" s="6">
        <v>5.0000000000000001E-3</v>
      </c>
      <c r="D3062" t="s">
        <v>3</v>
      </c>
      <c r="E3062">
        <v>0</v>
      </c>
      <c r="F3062">
        <v>2.5</v>
      </c>
      <c r="G3062" t="s">
        <v>2</v>
      </c>
      <c r="H3062">
        <v>2</v>
      </c>
      <c r="I3062" t="s">
        <v>0</v>
      </c>
      <c r="J3062">
        <v>0</v>
      </c>
      <c r="K3062">
        <v>2.5</v>
      </c>
      <c r="L3062" t="s">
        <v>1</v>
      </c>
      <c r="M3062">
        <v>2</v>
      </c>
      <c r="N3062" t="s">
        <v>2853</v>
      </c>
      <c r="O3062">
        <v>1</v>
      </c>
      <c r="P3062" t="str">
        <f>D3062&amp;"-"&amp;F3062&amp;"-"&amp;G3062&amp;"-"&amp;E3062&amp;"-"&amp;H3062</f>
        <v>A2Delta-2.5-f-0-2</v>
      </c>
      <c r="Q3062" t="str">
        <f>I3062&amp;"-"&amp;K3062&amp;"-"&amp;L3062&amp;"-"&amp;J3062&amp;"-"&amp;M3062</f>
        <v>X2Pi-2.5-e-0-2</v>
      </c>
      <c r="R3062">
        <f>B3062+S3062</f>
        <v>23334.567231302</v>
      </c>
      <c r="S3062">
        <f>_xlfn.IFNA(VLOOKUP(Q3062,'MARVEL-X'!A$2:I$1400,7,FALSE),VLOOKUP(Q3062,MARVEL!A$2:J$1522,10,FALSE))</f>
        <v>153.19513130199999</v>
      </c>
      <c r="T3062">
        <f>IF(P3062=P3061,R3062+T3061,R3062)</f>
        <v>280014.77740585199</v>
      </c>
      <c r="U3062">
        <f>IF(P3062=P3061,1+U3061,1)</f>
        <v>12</v>
      </c>
      <c r="V3062" t="str">
        <f t="shared" si="47"/>
        <v/>
      </c>
      <c r="W3062" t="str">
        <f>IF(V3062="","",IF(ABS(V3062-R3062)&gt;W$1,ABS(V3062-R3062),""))</f>
        <v/>
      </c>
      <c r="X3062" t="str">
        <f>Y3062&amp;"-"&amp;Z3062&amp;"-"&amp;AC3062&amp;"-"&amp;AD3062&amp;"-"&amp;AG3062</f>
        <v>2.5-f-A-0-1.5</v>
      </c>
      <c r="Y3062">
        <f>F3062</f>
        <v>2.5</v>
      </c>
      <c r="Z3062" s="2" t="str">
        <f>G3062</f>
        <v>f</v>
      </c>
      <c r="AA3062">
        <f>_xlfn.IFNA(VLOOKUP(X3062,'duo-out'!A$2:Q$5000,5,FALSE),E3062+10*(H3062-1)+1+_xlfn.IFNA(VLOOKUP(D3062,states!A$2:C$10,3,FALSE),1))</f>
        <v>52</v>
      </c>
      <c r="AB3062" t="str">
        <f>IF(V3062="","",V3062)</f>
        <v/>
      </c>
      <c r="AC3062" s="2" t="str">
        <f>_xlfn.IFNA(VLOOKUP(D3062,states!A$2:C$10,2,FALSE),"XX")</f>
        <v>A</v>
      </c>
      <c r="AD3062">
        <f>E3062</f>
        <v>0</v>
      </c>
      <c r="AE3062">
        <f>_xlfn.IFNA(VLOOKUP(D3062,states!A$2:D$10,4,FALSE),0)</f>
        <v>2</v>
      </c>
      <c r="AF3062">
        <v>0.5</v>
      </c>
      <c r="AG3062">
        <f>IF(AE3062=0,AF3062,IF(AE3062=1,IF(F3062=0.5,0.5,IF(H3062=1,0.5,1.5)),IF(F3062=0.5,0.5,IF(H3062=1,2.5,1.5))))</f>
        <v>1.5</v>
      </c>
      <c r="AH3062" s="7">
        <f>IF(AC3062="XX",0,1/C3062^(1/5)*IF(E3062=0,100,1)/(E3062+1)^(1/4))</f>
        <v>288.53998118144267</v>
      </c>
    </row>
    <row r="3063" spans="1:34">
      <c r="A3063">
        <v>2735</v>
      </c>
      <c r="B3063" s="1">
        <v>23267.383099999999</v>
      </c>
      <c r="C3063" s="6">
        <v>5.0000000000000001E-3</v>
      </c>
      <c r="D3063" t="s">
        <v>3</v>
      </c>
      <c r="E3063">
        <v>0</v>
      </c>
      <c r="F3063">
        <v>2.5</v>
      </c>
      <c r="G3063" t="s">
        <v>2</v>
      </c>
      <c r="H3063">
        <v>2</v>
      </c>
      <c r="I3063" t="s">
        <v>0</v>
      </c>
      <c r="J3063">
        <v>0</v>
      </c>
      <c r="K3063">
        <v>1.5</v>
      </c>
      <c r="L3063" t="s">
        <v>2</v>
      </c>
      <c r="M3063">
        <v>2</v>
      </c>
      <c r="N3063" t="s">
        <v>2791</v>
      </c>
      <c r="O3063">
        <v>1</v>
      </c>
      <c r="P3063" t="str">
        <f>D3063&amp;"-"&amp;F3063&amp;"-"&amp;G3063&amp;"-"&amp;E3063&amp;"-"&amp;H3063</f>
        <v>A2Delta-2.5-f-0-2</v>
      </c>
      <c r="Q3063" t="str">
        <f>I3063&amp;"-"&amp;K3063&amp;"-"&amp;L3063&amp;"-"&amp;J3063&amp;"-"&amp;M3063</f>
        <v>X2Pi-1.5-f-0-2</v>
      </c>
      <c r="R3063">
        <f>B3063+S3063</f>
        <v>23334.567159069</v>
      </c>
      <c r="S3063">
        <f>_xlfn.IFNA(VLOOKUP(Q3063,'MARVEL-X'!A$2:I$1400,7,FALSE),VLOOKUP(Q3063,MARVEL!A$2:J$1522,10,FALSE))</f>
        <v>67.184059069</v>
      </c>
      <c r="T3063">
        <f>IF(P3063=P3062,R3063+T3062,R3063)</f>
        <v>303349.34456492099</v>
      </c>
      <c r="U3063">
        <f>IF(P3063=P3062,1+U3062,1)</f>
        <v>13</v>
      </c>
      <c r="V3063" t="str">
        <f t="shared" si="47"/>
        <v/>
      </c>
      <c r="W3063" t="str">
        <f>IF(V3063="","",IF(ABS(V3063-R3063)&gt;W$1,ABS(V3063-R3063),""))</f>
        <v/>
      </c>
      <c r="X3063" t="str">
        <f>Y3063&amp;"-"&amp;Z3063&amp;"-"&amp;AC3063&amp;"-"&amp;AD3063&amp;"-"&amp;AG3063</f>
        <v>2.5-f-A-0-1.5</v>
      </c>
      <c r="Y3063">
        <f>F3063</f>
        <v>2.5</v>
      </c>
      <c r="Z3063" s="2" t="str">
        <f>G3063</f>
        <v>f</v>
      </c>
      <c r="AA3063">
        <f>_xlfn.IFNA(VLOOKUP(X3063,'duo-out'!A$2:Q$5000,5,FALSE),E3063+10*(H3063-1)+1+_xlfn.IFNA(VLOOKUP(D3063,states!A$2:C$10,3,FALSE),1))</f>
        <v>52</v>
      </c>
      <c r="AB3063" t="str">
        <f>IF(V3063="","",V3063)</f>
        <v/>
      </c>
      <c r="AC3063" s="2" t="str">
        <f>_xlfn.IFNA(VLOOKUP(D3063,states!A$2:C$10,2,FALSE),"XX")</f>
        <v>A</v>
      </c>
      <c r="AD3063">
        <f>E3063</f>
        <v>0</v>
      </c>
      <c r="AE3063">
        <f>_xlfn.IFNA(VLOOKUP(D3063,states!A$2:D$10,4,FALSE),0)</f>
        <v>2</v>
      </c>
      <c r="AF3063">
        <v>0.5</v>
      </c>
      <c r="AG3063">
        <f>IF(AE3063=0,AF3063,IF(AE3063=1,IF(F3063=0.5,0.5,IF(H3063=1,0.5,1.5)),IF(F3063=0.5,0.5,IF(H3063=1,2.5,1.5))))</f>
        <v>1.5</v>
      </c>
      <c r="AH3063" s="7">
        <f>IF(AC3063="XX",0,1/C3063^(1/5)*IF(E3063=0,100,1)/(E3063+1)^(1/4))</f>
        <v>288.53998118144267</v>
      </c>
    </row>
    <row r="3064" spans="1:34">
      <c r="A3064">
        <v>5478</v>
      </c>
      <c r="B3064" s="1">
        <v>23066.905999999999</v>
      </c>
      <c r="C3064" s="6">
        <v>0.05</v>
      </c>
      <c r="D3064" t="s">
        <v>3</v>
      </c>
      <c r="E3064">
        <v>0</v>
      </c>
      <c r="F3064">
        <v>2.5</v>
      </c>
      <c r="G3064" t="s">
        <v>2</v>
      </c>
      <c r="H3064">
        <v>2</v>
      </c>
      <c r="I3064" t="s">
        <v>0</v>
      </c>
      <c r="J3064">
        <v>0</v>
      </c>
      <c r="K3064">
        <v>3.5</v>
      </c>
      <c r="L3064" t="s">
        <v>2</v>
      </c>
      <c r="M3064">
        <v>2</v>
      </c>
      <c r="N3064" t="s">
        <v>5534</v>
      </c>
      <c r="O3064">
        <v>1</v>
      </c>
      <c r="P3064" t="str">
        <f>D3064&amp;"-"&amp;F3064&amp;"-"&amp;G3064&amp;"-"&amp;E3064&amp;"-"&amp;H3064</f>
        <v>A2Delta-2.5-f-0-2</v>
      </c>
      <c r="Q3064" t="str">
        <f>I3064&amp;"-"&amp;K3064&amp;"-"&amp;L3064&amp;"-"&amp;J3064&amp;"-"&amp;M3064</f>
        <v>X2Pi-3.5-f-0-2</v>
      </c>
      <c r="R3064">
        <f>B3064+S3064</f>
        <v>23334.566933923998</v>
      </c>
      <c r="S3064">
        <f>_xlfn.IFNA(VLOOKUP(Q3064,'MARVEL-X'!A$2:I$1400,7,FALSE),VLOOKUP(Q3064,MARVEL!A$2:J$1522,10,FALSE))</f>
        <v>267.66093392400001</v>
      </c>
      <c r="T3064">
        <f>IF(P3064=P3063,R3064+T3063,R3064)</f>
        <v>326683.91149884497</v>
      </c>
      <c r="U3064">
        <f>IF(P3064=P3063,1+U3063,1)</f>
        <v>14</v>
      </c>
      <c r="V3064" t="str">
        <f t="shared" si="47"/>
        <v/>
      </c>
      <c r="W3064" t="str">
        <f>IF(V3064="","",IF(ABS(V3064-R3064)&gt;W$1,ABS(V3064-R3064),""))</f>
        <v/>
      </c>
      <c r="X3064" t="str">
        <f>Y3064&amp;"-"&amp;Z3064&amp;"-"&amp;AC3064&amp;"-"&amp;AD3064&amp;"-"&amp;AG3064</f>
        <v>2.5-f-A-0-1.5</v>
      </c>
      <c r="Y3064">
        <f>F3064</f>
        <v>2.5</v>
      </c>
      <c r="Z3064" s="2" t="str">
        <f>G3064</f>
        <v>f</v>
      </c>
      <c r="AA3064">
        <f>_xlfn.IFNA(VLOOKUP(X3064,'duo-out'!A$2:Q$5000,5,FALSE),E3064+10*(H3064-1)+1+_xlfn.IFNA(VLOOKUP(D3064,states!A$2:C$10,3,FALSE),1))</f>
        <v>52</v>
      </c>
      <c r="AB3064" t="str">
        <f>IF(V3064="","",V3064)</f>
        <v/>
      </c>
      <c r="AC3064" s="2" t="str">
        <f>_xlfn.IFNA(VLOOKUP(D3064,states!A$2:C$10,2,FALSE),"XX")</f>
        <v>A</v>
      </c>
      <c r="AD3064">
        <f>E3064</f>
        <v>0</v>
      </c>
      <c r="AE3064">
        <f>_xlfn.IFNA(VLOOKUP(D3064,states!A$2:D$10,4,FALSE),0)</f>
        <v>2</v>
      </c>
      <c r="AF3064">
        <v>0.5</v>
      </c>
      <c r="AG3064">
        <f>IF(AE3064=0,AF3064,IF(AE3064=1,IF(F3064=0.5,0.5,IF(H3064=1,0.5,1.5)),IF(F3064=0.5,0.5,IF(H3064=1,2.5,1.5))))</f>
        <v>1.5</v>
      </c>
      <c r="AH3064" s="7">
        <f>IF(AC3064="XX",0,1/C3064^(1/5)*IF(E3064=0,100,1)/(E3064+1)^(1/4))</f>
        <v>182.05642030260799</v>
      </c>
    </row>
    <row r="3065" spans="1:34">
      <c r="A3065">
        <v>5459</v>
      </c>
      <c r="B3065" s="1">
        <v>23181.363000000001</v>
      </c>
      <c r="C3065" s="6">
        <v>0.05</v>
      </c>
      <c r="D3065" t="s">
        <v>3</v>
      </c>
      <c r="E3065">
        <v>0</v>
      </c>
      <c r="F3065">
        <v>2.5</v>
      </c>
      <c r="G3065" t="s">
        <v>2</v>
      </c>
      <c r="H3065">
        <v>2</v>
      </c>
      <c r="I3065" t="s">
        <v>0</v>
      </c>
      <c r="J3065">
        <v>0</v>
      </c>
      <c r="K3065">
        <v>2.5</v>
      </c>
      <c r="L3065" t="s">
        <v>1</v>
      </c>
      <c r="M3065">
        <v>2</v>
      </c>
      <c r="N3065" t="s">
        <v>5515</v>
      </c>
      <c r="O3065">
        <v>1</v>
      </c>
      <c r="P3065" t="str">
        <f>D3065&amp;"-"&amp;F3065&amp;"-"&amp;G3065&amp;"-"&amp;E3065&amp;"-"&amp;H3065</f>
        <v>A2Delta-2.5-f-0-2</v>
      </c>
      <c r="Q3065" t="str">
        <f>I3065&amp;"-"&amp;K3065&amp;"-"&amp;L3065&amp;"-"&amp;J3065&amp;"-"&amp;M3065</f>
        <v>X2Pi-2.5-e-0-2</v>
      </c>
      <c r="R3065">
        <f>B3065+S3065</f>
        <v>23334.558131302001</v>
      </c>
      <c r="S3065">
        <f>_xlfn.IFNA(VLOOKUP(Q3065,'MARVEL-X'!A$2:I$1400,7,FALSE),VLOOKUP(Q3065,MARVEL!A$2:J$1522,10,FALSE))</f>
        <v>153.19513130199999</v>
      </c>
      <c r="T3065">
        <f>IF(P3065=P3064,R3065+T3064,R3065)</f>
        <v>350018.46963014698</v>
      </c>
      <c r="U3065">
        <f>IF(P3065=P3064,1+U3064,1)</f>
        <v>15</v>
      </c>
      <c r="V3065" t="str">
        <f t="shared" si="47"/>
        <v/>
      </c>
      <c r="W3065" t="str">
        <f>IF(V3065="","",IF(ABS(V3065-R3065)&gt;W$1,ABS(V3065-R3065),""))</f>
        <v/>
      </c>
      <c r="X3065" t="str">
        <f>Y3065&amp;"-"&amp;Z3065&amp;"-"&amp;AC3065&amp;"-"&amp;AD3065&amp;"-"&amp;AG3065</f>
        <v>2.5-f-A-0-1.5</v>
      </c>
      <c r="Y3065">
        <f>F3065</f>
        <v>2.5</v>
      </c>
      <c r="Z3065" s="2" t="str">
        <f>G3065</f>
        <v>f</v>
      </c>
      <c r="AA3065">
        <f>_xlfn.IFNA(VLOOKUP(X3065,'duo-out'!A$2:Q$5000,5,FALSE),E3065+10*(H3065-1)+1+_xlfn.IFNA(VLOOKUP(D3065,states!A$2:C$10,3,FALSE),1))</f>
        <v>52</v>
      </c>
      <c r="AB3065" t="str">
        <f>IF(V3065="","",V3065)</f>
        <v/>
      </c>
      <c r="AC3065" s="2" t="str">
        <f>_xlfn.IFNA(VLOOKUP(D3065,states!A$2:C$10,2,FALSE),"XX")</f>
        <v>A</v>
      </c>
      <c r="AD3065">
        <f>E3065</f>
        <v>0</v>
      </c>
      <c r="AE3065">
        <f>_xlfn.IFNA(VLOOKUP(D3065,states!A$2:D$10,4,FALSE),0)</f>
        <v>2</v>
      </c>
      <c r="AF3065">
        <v>0.5</v>
      </c>
      <c r="AG3065">
        <f>IF(AE3065=0,AF3065,IF(AE3065=1,IF(F3065=0.5,0.5,IF(H3065=1,0.5,1.5)),IF(F3065=0.5,0.5,IF(H3065=1,2.5,1.5))))</f>
        <v>1.5</v>
      </c>
      <c r="AH3065" s="7">
        <f>IF(AC3065="XX",0,1/C3065^(1/5)*IF(E3065=0,100,1)/(E3065+1)^(1/4))</f>
        <v>182.05642030260799</v>
      </c>
    </row>
    <row r="3066" spans="1:34">
      <c r="A3066">
        <v>5397</v>
      </c>
      <c r="B3066" s="1">
        <v>23267.364000000001</v>
      </c>
      <c r="C3066" s="6">
        <v>0.05</v>
      </c>
      <c r="D3066" t="s">
        <v>3</v>
      </c>
      <c r="E3066">
        <v>0</v>
      </c>
      <c r="F3066">
        <v>2.5</v>
      </c>
      <c r="G3066" t="s">
        <v>2</v>
      </c>
      <c r="H3066">
        <v>2</v>
      </c>
      <c r="I3066" t="s">
        <v>0</v>
      </c>
      <c r="J3066">
        <v>0</v>
      </c>
      <c r="K3066">
        <v>1.5</v>
      </c>
      <c r="L3066" t="s">
        <v>2</v>
      </c>
      <c r="M3066">
        <v>2</v>
      </c>
      <c r="N3066" t="s">
        <v>5453</v>
      </c>
      <c r="O3066">
        <v>1</v>
      </c>
      <c r="P3066" t="str">
        <f>D3066&amp;"-"&amp;F3066&amp;"-"&amp;G3066&amp;"-"&amp;E3066&amp;"-"&amp;H3066</f>
        <v>A2Delta-2.5-f-0-2</v>
      </c>
      <c r="Q3066" t="str">
        <f>I3066&amp;"-"&amp;K3066&amp;"-"&amp;L3066&amp;"-"&amp;J3066&amp;"-"&amp;M3066</f>
        <v>X2Pi-1.5-f-0-2</v>
      </c>
      <c r="R3066">
        <f>B3066+S3066</f>
        <v>23334.548059069002</v>
      </c>
      <c r="S3066">
        <f>_xlfn.IFNA(VLOOKUP(Q3066,'MARVEL-X'!A$2:I$1400,7,FALSE),VLOOKUP(Q3066,MARVEL!A$2:J$1522,10,FALSE))</f>
        <v>67.184059069</v>
      </c>
      <c r="T3066">
        <f>IF(P3066=P3065,R3066+T3065,R3066)</f>
        <v>373353.01768921601</v>
      </c>
      <c r="U3066">
        <f>IF(P3066=P3065,1+U3065,1)</f>
        <v>16</v>
      </c>
      <c r="V3066" t="str">
        <f t="shared" si="47"/>
        <v/>
      </c>
      <c r="W3066" t="str">
        <f>IF(V3066="","",IF(ABS(V3066-R3066)&gt;W$1,ABS(V3066-R3066),""))</f>
        <v/>
      </c>
      <c r="X3066" t="str">
        <f>Y3066&amp;"-"&amp;Z3066&amp;"-"&amp;AC3066&amp;"-"&amp;AD3066&amp;"-"&amp;AG3066</f>
        <v>2.5-f-A-0-1.5</v>
      </c>
      <c r="Y3066">
        <f>F3066</f>
        <v>2.5</v>
      </c>
      <c r="Z3066" s="2" t="str">
        <f>G3066</f>
        <v>f</v>
      </c>
      <c r="AA3066">
        <f>_xlfn.IFNA(VLOOKUP(X3066,'duo-out'!A$2:Q$5000,5,FALSE),E3066+10*(H3066-1)+1+_xlfn.IFNA(VLOOKUP(D3066,states!A$2:C$10,3,FALSE),1))</f>
        <v>52</v>
      </c>
      <c r="AB3066" t="str">
        <f>IF(V3066="","",V3066)</f>
        <v/>
      </c>
      <c r="AC3066" s="2" t="str">
        <f>_xlfn.IFNA(VLOOKUP(D3066,states!A$2:C$10,2,FALSE),"XX")</f>
        <v>A</v>
      </c>
      <c r="AD3066">
        <f>E3066</f>
        <v>0</v>
      </c>
      <c r="AE3066">
        <f>_xlfn.IFNA(VLOOKUP(D3066,states!A$2:D$10,4,FALSE),0)</f>
        <v>2</v>
      </c>
      <c r="AF3066">
        <v>0.5</v>
      </c>
      <c r="AG3066">
        <f>IF(AE3066=0,AF3066,IF(AE3066=1,IF(F3066=0.5,0.5,IF(H3066=1,0.5,1.5)),IF(F3066=0.5,0.5,IF(H3066=1,2.5,1.5))))</f>
        <v>1.5</v>
      </c>
      <c r="AH3066" s="7">
        <f>IF(AC3066="XX",0,1/C3066^(1/5)*IF(E3066=0,100,1)/(E3066+1)^(1/4))</f>
        <v>182.05642030260799</v>
      </c>
    </row>
    <row r="3067" spans="1:34">
      <c r="A3067">
        <v>5385</v>
      </c>
      <c r="B3067" s="1">
        <v>23177.17</v>
      </c>
      <c r="C3067" s="6">
        <v>0.05</v>
      </c>
      <c r="D3067" t="s">
        <v>3</v>
      </c>
      <c r="E3067">
        <v>0</v>
      </c>
      <c r="F3067">
        <v>2.5</v>
      </c>
      <c r="G3067" t="s">
        <v>2</v>
      </c>
      <c r="H3067">
        <v>2</v>
      </c>
      <c r="I3067" t="s">
        <v>0</v>
      </c>
      <c r="J3067">
        <v>0</v>
      </c>
      <c r="K3067">
        <v>3.5</v>
      </c>
      <c r="L3067" t="s">
        <v>2</v>
      </c>
      <c r="M3067">
        <v>1</v>
      </c>
      <c r="N3067" t="s">
        <v>5441</v>
      </c>
      <c r="O3067">
        <v>1</v>
      </c>
      <c r="P3067" t="str">
        <f>D3067&amp;"-"&amp;F3067&amp;"-"&amp;G3067&amp;"-"&amp;E3067&amp;"-"&amp;H3067</f>
        <v>A2Delta-2.5-f-0-2</v>
      </c>
      <c r="Q3067" t="str">
        <f>I3067&amp;"-"&amp;K3067&amp;"-"&amp;L3067&amp;"-"&amp;J3067&amp;"-"&amp;M3067</f>
        <v>X2Pi-3.5-f-0-1</v>
      </c>
      <c r="R3067">
        <f>B3067+S3067</f>
        <v>23334.562251850999</v>
      </c>
      <c r="S3067">
        <f>_xlfn.IFNA(VLOOKUP(Q3067,'MARVEL-X'!A$2:I$1400,7,FALSE),VLOOKUP(Q3067,MARVEL!A$2:J$1522,10,FALSE))</f>
        <v>157.392251851</v>
      </c>
      <c r="T3067">
        <f>IF(P3067=P3066,R3067+T3066,R3067)</f>
        <v>396687.57994106703</v>
      </c>
      <c r="U3067">
        <f>IF(P3067=P3066,1+U3066,1)</f>
        <v>17</v>
      </c>
      <c r="V3067" t="str">
        <f t="shared" si="47"/>
        <v/>
      </c>
      <c r="W3067" t="str">
        <f>IF(V3067="","",IF(ABS(V3067-R3067)&gt;W$1,ABS(V3067-R3067),""))</f>
        <v/>
      </c>
      <c r="X3067" t="str">
        <f>Y3067&amp;"-"&amp;Z3067&amp;"-"&amp;AC3067&amp;"-"&amp;AD3067&amp;"-"&amp;AG3067</f>
        <v>2.5-f-A-0-1.5</v>
      </c>
      <c r="Y3067">
        <f>F3067</f>
        <v>2.5</v>
      </c>
      <c r="Z3067" s="2" t="str">
        <f>G3067</f>
        <v>f</v>
      </c>
      <c r="AA3067">
        <f>_xlfn.IFNA(VLOOKUP(X3067,'duo-out'!A$2:Q$5000,5,FALSE),E3067+10*(H3067-1)+1+_xlfn.IFNA(VLOOKUP(D3067,states!A$2:C$10,3,FALSE),1))</f>
        <v>52</v>
      </c>
      <c r="AB3067" t="str">
        <f>IF(V3067="","",V3067)</f>
        <v/>
      </c>
      <c r="AC3067" s="2" t="str">
        <f>_xlfn.IFNA(VLOOKUP(D3067,states!A$2:C$10,2,FALSE),"XX")</f>
        <v>A</v>
      </c>
      <c r="AD3067">
        <f>E3067</f>
        <v>0</v>
      </c>
      <c r="AE3067">
        <f>_xlfn.IFNA(VLOOKUP(D3067,states!A$2:D$10,4,FALSE),0)</f>
        <v>2</v>
      </c>
      <c r="AF3067">
        <v>0.5</v>
      </c>
      <c r="AG3067">
        <f>IF(AE3067=0,AF3067,IF(AE3067=1,IF(F3067=0.5,0.5,IF(H3067=1,0.5,1.5)),IF(F3067=0.5,0.5,IF(H3067=1,2.5,1.5))))</f>
        <v>1.5</v>
      </c>
      <c r="AH3067" s="7">
        <f>IF(AC3067="XX",0,1/C3067^(1/5)*IF(E3067=0,100,1)/(E3067+1)^(1/4))</f>
        <v>182.05642030260799</v>
      </c>
    </row>
    <row r="3068" spans="1:34">
      <c r="A3068">
        <v>5376</v>
      </c>
      <c r="B3068" s="1">
        <v>23261.243999999999</v>
      </c>
      <c r="C3068" s="6">
        <v>0.05</v>
      </c>
      <c r="D3068" t="s">
        <v>3</v>
      </c>
      <c r="E3068">
        <v>0</v>
      </c>
      <c r="F3068">
        <v>2.5</v>
      </c>
      <c r="G3068" t="s">
        <v>2</v>
      </c>
      <c r="H3068">
        <v>2</v>
      </c>
      <c r="I3068" t="s">
        <v>0</v>
      </c>
      <c r="J3068">
        <v>0</v>
      </c>
      <c r="K3068">
        <v>2.5</v>
      </c>
      <c r="L3068" t="s">
        <v>1</v>
      </c>
      <c r="M3068">
        <v>1</v>
      </c>
      <c r="N3068" t="s">
        <v>5432</v>
      </c>
      <c r="O3068">
        <v>1</v>
      </c>
      <c r="P3068" t="str">
        <f>D3068&amp;"-"&amp;F3068&amp;"-"&amp;G3068&amp;"-"&amp;E3068&amp;"-"&amp;H3068</f>
        <v>A2Delta-2.5-f-0-2</v>
      </c>
      <c r="Q3068" t="str">
        <f>I3068&amp;"-"&amp;K3068&amp;"-"&amp;L3068&amp;"-"&amp;J3068&amp;"-"&amp;M3068</f>
        <v>X2Pi-2.5-e-0-1</v>
      </c>
      <c r="R3068">
        <f>B3068+S3068</f>
        <v>23334.555875473998</v>
      </c>
      <c r="S3068">
        <f>_xlfn.IFNA(VLOOKUP(Q3068,'MARVEL-X'!A$2:I$1400,7,FALSE),VLOOKUP(Q3068,MARVEL!A$2:J$1522,10,FALSE))</f>
        <v>73.311875474000004</v>
      </c>
      <c r="T3068">
        <f>IF(P3068=P3067,R3068+T3067,R3068)</f>
        <v>420022.13581654103</v>
      </c>
      <c r="U3068">
        <f>IF(P3068=P3067,1+U3067,1)</f>
        <v>18</v>
      </c>
      <c r="V3068" t="str">
        <f t="shared" si="47"/>
        <v/>
      </c>
      <c r="W3068" t="str">
        <f>IF(V3068="","",IF(ABS(V3068-R3068)&gt;W$1,ABS(V3068-R3068),""))</f>
        <v/>
      </c>
      <c r="X3068" t="str">
        <f>Y3068&amp;"-"&amp;Z3068&amp;"-"&amp;AC3068&amp;"-"&amp;AD3068&amp;"-"&amp;AG3068</f>
        <v>2.5-f-A-0-1.5</v>
      </c>
      <c r="Y3068">
        <f>F3068</f>
        <v>2.5</v>
      </c>
      <c r="Z3068" s="2" t="str">
        <f>G3068</f>
        <v>f</v>
      </c>
      <c r="AA3068">
        <f>_xlfn.IFNA(VLOOKUP(X3068,'duo-out'!A$2:Q$5000,5,FALSE),E3068+10*(H3068-1)+1+_xlfn.IFNA(VLOOKUP(D3068,states!A$2:C$10,3,FALSE),1))</f>
        <v>52</v>
      </c>
      <c r="AB3068" t="str">
        <f>IF(V3068="","",V3068)</f>
        <v/>
      </c>
      <c r="AC3068" s="2" t="str">
        <f>_xlfn.IFNA(VLOOKUP(D3068,states!A$2:C$10,2,FALSE),"XX")</f>
        <v>A</v>
      </c>
      <c r="AD3068">
        <f>E3068</f>
        <v>0</v>
      </c>
      <c r="AE3068">
        <f>_xlfn.IFNA(VLOOKUP(D3068,states!A$2:D$10,4,FALSE),0)</f>
        <v>2</v>
      </c>
      <c r="AF3068">
        <v>0.5</v>
      </c>
      <c r="AG3068">
        <f>IF(AE3068=0,AF3068,IF(AE3068=1,IF(F3068=0.5,0.5,IF(H3068=1,0.5,1.5)),IF(F3068=0.5,0.5,IF(H3068=1,2.5,1.5))))</f>
        <v>1.5</v>
      </c>
      <c r="AH3068" s="7">
        <f>IF(AC3068="XX",0,1/C3068^(1/5)*IF(E3068=0,100,1)/(E3068+1)^(1/4))</f>
        <v>182.05642030260799</v>
      </c>
    </row>
    <row r="3069" spans="1:34">
      <c r="A3069">
        <v>4193</v>
      </c>
      <c r="B3069" s="1">
        <v>23066.902300000002</v>
      </c>
      <c r="C3069" s="6">
        <v>7.0000000000000001E-3</v>
      </c>
      <c r="D3069" t="s">
        <v>3</v>
      </c>
      <c r="E3069">
        <v>0</v>
      </c>
      <c r="F3069">
        <v>2.5</v>
      </c>
      <c r="G3069" t="s">
        <v>2</v>
      </c>
      <c r="H3069">
        <v>2</v>
      </c>
      <c r="I3069" t="s">
        <v>0</v>
      </c>
      <c r="J3069">
        <v>0</v>
      </c>
      <c r="K3069">
        <v>3.5</v>
      </c>
      <c r="L3069" t="s">
        <v>2</v>
      </c>
      <c r="M3069">
        <v>2</v>
      </c>
      <c r="N3069" t="s">
        <v>4249</v>
      </c>
      <c r="O3069">
        <v>1</v>
      </c>
      <c r="P3069" t="str">
        <f>D3069&amp;"-"&amp;F3069&amp;"-"&amp;G3069&amp;"-"&amp;E3069&amp;"-"&amp;H3069</f>
        <v>A2Delta-2.5-f-0-2</v>
      </c>
      <c r="Q3069" t="str">
        <f>I3069&amp;"-"&amp;K3069&amp;"-"&amp;L3069&amp;"-"&amp;J3069&amp;"-"&amp;M3069</f>
        <v>X2Pi-3.5-f-0-2</v>
      </c>
      <c r="R3069">
        <f>B3069+S3069</f>
        <v>23334.563233924</v>
      </c>
      <c r="S3069">
        <f>_xlfn.IFNA(VLOOKUP(Q3069,'MARVEL-X'!A$2:I$1400,7,FALSE),VLOOKUP(Q3069,MARVEL!A$2:J$1522,10,FALSE))</f>
        <v>267.66093392400001</v>
      </c>
      <c r="T3069">
        <f>IF(P3069=P3068,R3069+T3068,R3069)</f>
        <v>443356.69905046502</v>
      </c>
      <c r="U3069">
        <f>IF(P3069=P3068,1+U3068,1)</f>
        <v>19</v>
      </c>
      <c r="V3069" t="str">
        <f t="shared" si="47"/>
        <v/>
      </c>
      <c r="W3069" t="str">
        <f>IF(V3069="","",IF(ABS(V3069-R3069)&gt;W$1,ABS(V3069-R3069),""))</f>
        <v/>
      </c>
      <c r="X3069" t="str">
        <f>Y3069&amp;"-"&amp;Z3069&amp;"-"&amp;AC3069&amp;"-"&amp;AD3069&amp;"-"&amp;AG3069</f>
        <v>2.5-f-A-0-1.5</v>
      </c>
      <c r="Y3069">
        <f>F3069</f>
        <v>2.5</v>
      </c>
      <c r="Z3069" s="2" t="str">
        <f>G3069</f>
        <v>f</v>
      </c>
      <c r="AA3069">
        <f>_xlfn.IFNA(VLOOKUP(X3069,'duo-out'!A$2:Q$5000,5,FALSE),E3069+10*(H3069-1)+1+_xlfn.IFNA(VLOOKUP(D3069,states!A$2:C$10,3,FALSE),1))</f>
        <v>52</v>
      </c>
      <c r="AB3069" t="str">
        <f>IF(V3069="","",V3069)</f>
        <v/>
      </c>
      <c r="AC3069" s="2" t="str">
        <f>_xlfn.IFNA(VLOOKUP(D3069,states!A$2:C$10,2,FALSE),"XX")</f>
        <v>A</v>
      </c>
      <c r="AD3069">
        <f>E3069</f>
        <v>0</v>
      </c>
      <c r="AE3069">
        <f>_xlfn.IFNA(VLOOKUP(D3069,states!A$2:D$10,4,FALSE),0)</f>
        <v>2</v>
      </c>
      <c r="AF3069">
        <v>0.5</v>
      </c>
      <c r="AG3069">
        <f>IF(AE3069=0,AF3069,IF(AE3069=1,IF(F3069=0.5,0.5,IF(H3069=1,0.5,1.5)),IF(F3069=0.5,0.5,IF(H3069=1,2.5,1.5))))</f>
        <v>1.5</v>
      </c>
      <c r="AH3069" s="7">
        <f>IF(AC3069="XX",0,1/C3069^(1/5)*IF(E3069=0,100,1)/(E3069+1)^(1/4))</f>
        <v>269.76176347003633</v>
      </c>
    </row>
    <row r="3070" spans="1:34">
      <c r="A3070">
        <v>845</v>
      </c>
      <c r="B3070" s="1">
        <v>23066.89</v>
      </c>
      <c r="C3070" s="6">
        <v>0.05</v>
      </c>
      <c r="D3070" t="s">
        <v>3</v>
      </c>
      <c r="E3070">
        <v>0</v>
      </c>
      <c r="F3070">
        <v>2.5</v>
      </c>
      <c r="G3070" t="s">
        <v>2</v>
      </c>
      <c r="H3070">
        <v>2</v>
      </c>
      <c r="I3070" t="s">
        <v>0</v>
      </c>
      <c r="J3070">
        <v>0</v>
      </c>
      <c r="K3070">
        <v>3.5</v>
      </c>
      <c r="L3070" t="s">
        <v>2</v>
      </c>
      <c r="M3070">
        <v>2</v>
      </c>
      <c r="N3070" t="s">
        <v>901</v>
      </c>
      <c r="O3070">
        <v>1</v>
      </c>
      <c r="P3070" t="str">
        <f>D3070&amp;"-"&amp;F3070&amp;"-"&amp;G3070&amp;"-"&amp;E3070&amp;"-"&amp;H3070</f>
        <v>A2Delta-2.5-f-0-2</v>
      </c>
      <c r="Q3070" t="str">
        <f>I3070&amp;"-"&amp;K3070&amp;"-"&amp;L3070&amp;"-"&amp;J3070&amp;"-"&amp;M3070</f>
        <v>X2Pi-3.5-f-0-2</v>
      </c>
      <c r="R3070">
        <f>B3070+S3070</f>
        <v>23334.550933923998</v>
      </c>
      <c r="S3070">
        <f>_xlfn.IFNA(VLOOKUP(Q3070,'MARVEL-X'!A$2:I$1400,7,FALSE),VLOOKUP(Q3070,MARVEL!A$2:J$1522,10,FALSE))</f>
        <v>267.66093392400001</v>
      </c>
      <c r="T3070">
        <f>IF(P3070=P3069,R3070+T3069,R3070)</f>
        <v>466691.249984389</v>
      </c>
      <c r="U3070">
        <f>IF(P3070=P3069,1+U3069,1)</f>
        <v>20</v>
      </c>
      <c r="V3070" t="str">
        <f t="shared" si="47"/>
        <v/>
      </c>
      <c r="W3070" t="str">
        <f>IF(V3070="","",IF(ABS(V3070-R3070)&gt;W$1,ABS(V3070-R3070),""))</f>
        <v/>
      </c>
      <c r="X3070" t="str">
        <f>Y3070&amp;"-"&amp;Z3070&amp;"-"&amp;AC3070&amp;"-"&amp;AD3070&amp;"-"&amp;AG3070</f>
        <v>2.5-f-A-0-1.5</v>
      </c>
      <c r="Y3070">
        <f>F3070</f>
        <v>2.5</v>
      </c>
      <c r="Z3070" s="2" t="str">
        <f>G3070</f>
        <v>f</v>
      </c>
      <c r="AA3070">
        <f>_xlfn.IFNA(VLOOKUP(X3070,'duo-out'!A$2:Q$5000,5,FALSE),E3070+10*(H3070-1)+1+_xlfn.IFNA(VLOOKUP(D3070,states!A$2:C$10,3,FALSE),1))</f>
        <v>52</v>
      </c>
      <c r="AB3070" t="str">
        <f>IF(V3070="","",V3070)</f>
        <v/>
      </c>
      <c r="AC3070" s="2" t="str">
        <f>_xlfn.IFNA(VLOOKUP(D3070,states!A$2:C$10,2,FALSE),"XX")</f>
        <v>A</v>
      </c>
      <c r="AD3070">
        <f>E3070</f>
        <v>0</v>
      </c>
      <c r="AE3070">
        <f>_xlfn.IFNA(VLOOKUP(D3070,states!A$2:D$10,4,FALSE),0)</f>
        <v>2</v>
      </c>
      <c r="AF3070">
        <v>0.5</v>
      </c>
      <c r="AG3070">
        <f>IF(AE3070=0,AF3070,IF(AE3070=1,IF(F3070=0.5,0.5,IF(H3070=1,0.5,1.5)),IF(F3070=0.5,0.5,IF(H3070=1,2.5,1.5))))</f>
        <v>1.5</v>
      </c>
      <c r="AH3070" s="7">
        <f>IF(AC3070="XX",0,1/C3070^(1/5)*IF(E3070=0,100,1)/(E3070+1)^(1/4))</f>
        <v>182.05642030260799</v>
      </c>
    </row>
    <row r="3071" spans="1:34">
      <c r="A3071">
        <v>815</v>
      </c>
      <c r="B3071" s="1">
        <v>23181.39</v>
      </c>
      <c r="C3071" s="6">
        <v>0.05</v>
      </c>
      <c r="D3071" t="s">
        <v>3</v>
      </c>
      <c r="E3071">
        <v>0</v>
      </c>
      <c r="F3071">
        <v>2.5</v>
      </c>
      <c r="G3071" t="s">
        <v>2</v>
      </c>
      <c r="H3071">
        <v>2</v>
      </c>
      <c r="I3071" t="s">
        <v>0</v>
      </c>
      <c r="J3071">
        <v>0</v>
      </c>
      <c r="K3071">
        <v>2.5</v>
      </c>
      <c r="L3071" t="s">
        <v>1</v>
      </c>
      <c r="M3071">
        <v>2</v>
      </c>
      <c r="N3071" t="s">
        <v>871</v>
      </c>
      <c r="O3071">
        <v>1</v>
      </c>
      <c r="P3071" t="str">
        <f>D3071&amp;"-"&amp;F3071&amp;"-"&amp;G3071&amp;"-"&amp;E3071&amp;"-"&amp;H3071</f>
        <v>A2Delta-2.5-f-0-2</v>
      </c>
      <c r="Q3071" t="str">
        <f>I3071&amp;"-"&amp;K3071&amp;"-"&amp;L3071&amp;"-"&amp;J3071&amp;"-"&amp;M3071</f>
        <v>X2Pi-2.5-e-0-2</v>
      </c>
      <c r="R3071">
        <f>B3071+S3071</f>
        <v>23334.585131301999</v>
      </c>
      <c r="S3071">
        <f>_xlfn.IFNA(VLOOKUP(Q3071,'MARVEL-X'!A$2:I$1400,7,FALSE),VLOOKUP(Q3071,MARVEL!A$2:J$1522,10,FALSE))</f>
        <v>153.19513130199999</v>
      </c>
      <c r="T3071">
        <f>IF(P3071=P3070,R3071+T3070,R3071)</f>
        <v>490025.83511569101</v>
      </c>
      <c r="U3071">
        <f>IF(P3071=P3070,1+U3070,1)</f>
        <v>21</v>
      </c>
      <c r="V3071" t="str">
        <f t="shared" si="47"/>
        <v/>
      </c>
      <c r="W3071" t="str">
        <f>IF(V3071="","",IF(ABS(V3071-R3071)&gt;W$1,ABS(V3071-R3071),""))</f>
        <v/>
      </c>
      <c r="X3071" t="str">
        <f>Y3071&amp;"-"&amp;Z3071&amp;"-"&amp;AC3071&amp;"-"&amp;AD3071&amp;"-"&amp;AG3071</f>
        <v>2.5-f-A-0-1.5</v>
      </c>
      <c r="Y3071">
        <f>F3071</f>
        <v>2.5</v>
      </c>
      <c r="Z3071" s="2" t="str">
        <f>G3071</f>
        <v>f</v>
      </c>
      <c r="AA3071">
        <f>_xlfn.IFNA(VLOOKUP(X3071,'duo-out'!A$2:Q$5000,5,FALSE),E3071+10*(H3071-1)+1+_xlfn.IFNA(VLOOKUP(D3071,states!A$2:C$10,3,FALSE),1))</f>
        <v>52</v>
      </c>
      <c r="AB3071" t="str">
        <f>IF(V3071="","",V3071)</f>
        <v/>
      </c>
      <c r="AC3071" s="2" t="str">
        <f>_xlfn.IFNA(VLOOKUP(D3071,states!A$2:C$10,2,FALSE),"XX")</f>
        <v>A</v>
      </c>
      <c r="AD3071">
        <f>E3071</f>
        <v>0</v>
      </c>
      <c r="AE3071">
        <f>_xlfn.IFNA(VLOOKUP(D3071,states!A$2:D$10,4,FALSE),0)</f>
        <v>2</v>
      </c>
      <c r="AF3071">
        <v>0.5</v>
      </c>
      <c r="AG3071">
        <f>IF(AE3071=0,AF3071,IF(AE3071=1,IF(F3071=0.5,0.5,IF(H3071=1,0.5,1.5)),IF(F3071=0.5,0.5,IF(H3071=1,2.5,1.5))))</f>
        <v>1.5</v>
      </c>
      <c r="AH3071" s="7">
        <f>IF(AC3071="XX",0,1/C3071^(1/5)*IF(E3071=0,100,1)/(E3071+1)^(1/4))</f>
        <v>182.05642030260799</v>
      </c>
    </row>
    <row r="3072" spans="1:34">
      <c r="A3072">
        <v>729</v>
      </c>
      <c r="B3072" s="1">
        <v>23267.37</v>
      </c>
      <c r="C3072" s="6">
        <v>0.05</v>
      </c>
      <c r="D3072" t="s">
        <v>3</v>
      </c>
      <c r="E3072">
        <v>0</v>
      </c>
      <c r="F3072">
        <v>2.5</v>
      </c>
      <c r="G3072" t="s">
        <v>2</v>
      </c>
      <c r="H3072">
        <v>2</v>
      </c>
      <c r="I3072" t="s">
        <v>0</v>
      </c>
      <c r="J3072">
        <v>0</v>
      </c>
      <c r="K3072">
        <v>1.5</v>
      </c>
      <c r="L3072" t="s">
        <v>2</v>
      </c>
      <c r="M3072">
        <v>2</v>
      </c>
      <c r="N3072" t="s">
        <v>785</v>
      </c>
      <c r="O3072">
        <v>1</v>
      </c>
      <c r="P3072" t="str">
        <f>D3072&amp;"-"&amp;F3072&amp;"-"&amp;G3072&amp;"-"&amp;E3072&amp;"-"&amp;H3072</f>
        <v>A2Delta-2.5-f-0-2</v>
      </c>
      <c r="Q3072" t="str">
        <f>I3072&amp;"-"&amp;K3072&amp;"-"&amp;L3072&amp;"-"&amp;J3072&amp;"-"&amp;M3072</f>
        <v>X2Pi-1.5-f-0-2</v>
      </c>
      <c r="R3072">
        <f>B3072+S3072</f>
        <v>23334.554059069</v>
      </c>
      <c r="S3072">
        <f>_xlfn.IFNA(VLOOKUP(Q3072,'MARVEL-X'!A$2:I$1400,7,FALSE),VLOOKUP(Q3072,MARVEL!A$2:J$1522,10,FALSE))</f>
        <v>67.184059069</v>
      </c>
      <c r="T3072">
        <f>IF(P3072=P3071,R3072+T3071,R3072)</f>
        <v>513360.38917476003</v>
      </c>
      <c r="U3072">
        <f>IF(P3072=P3071,1+U3071,1)</f>
        <v>22</v>
      </c>
      <c r="V3072" t="str">
        <f t="shared" si="47"/>
        <v/>
      </c>
      <c r="W3072" t="str">
        <f>IF(V3072="","",IF(ABS(V3072-R3072)&gt;W$1,ABS(V3072-R3072),""))</f>
        <v/>
      </c>
      <c r="X3072" t="str">
        <f>Y3072&amp;"-"&amp;Z3072&amp;"-"&amp;AC3072&amp;"-"&amp;AD3072&amp;"-"&amp;AG3072</f>
        <v>2.5-f-A-0-1.5</v>
      </c>
      <c r="Y3072">
        <f>F3072</f>
        <v>2.5</v>
      </c>
      <c r="Z3072" s="2" t="str">
        <f>G3072</f>
        <v>f</v>
      </c>
      <c r="AA3072">
        <f>_xlfn.IFNA(VLOOKUP(X3072,'duo-out'!A$2:Q$5000,5,FALSE),E3072+10*(H3072-1)+1+_xlfn.IFNA(VLOOKUP(D3072,states!A$2:C$10,3,FALSE),1))</f>
        <v>52</v>
      </c>
      <c r="AB3072" t="str">
        <f>IF(V3072="","",V3072)</f>
        <v/>
      </c>
      <c r="AC3072" s="2" t="str">
        <f>_xlfn.IFNA(VLOOKUP(D3072,states!A$2:C$10,2,FALSE),"XX")</f>
        <v>A</v>
      </c>
      <c r="AD3072">
        <f>E3072</f>
        <v>0</v>
      </c>
      <c r="AE3072">
        <f>_xlfn.IFNA(VLOOKUP(D3072,states!A$2:D$10,4,FALSE),0)</f>
        <v>2</v>
      </c>
      <c r="AF3072">
        <v>0.5</v>
      </c>
      <c r="AG3072">
        <f>IF(AE3072=0,AF3072,IF(AE3072=1,IF(F3072=0.5,0.5,IF(H3072=1,0.5,1.5)),IF(F3072=0.5,0.5,IF(H3072=1,2.5,1.5))))</f>
        <v>1.5</v>
      </c>
      <c r="AH3072" s="7">
        <f>IF(AC3072="XX",0,1/C3072^(1/5)*IF(E3072=0,100,1)/(E3072+1)^(1/4))</f>
        <v>182.05642030260799</v>
      </c>
    </row>
    <row r="3073" spans="1:34">
      <c r="A3073">
        <v>727</v>
      </c>
      <c r="B3073" s="1">
        <v>23177.15</v>
      </c>
      <c r="C3073" s="6">
        <v>0.05</v>
      </c>
      <c r="D3073" t="s">
        <v>3</v>
      </c>
      <c r="E3073">
        <v>0</v>
      </c>
      <c r="F3073">
        <v>2.5</v>
      </c>
      <c r="G3073" t="s">
        <v>2</v>
      </c>
      <c r="H3073">
        <v>2</v>
      </c>
      <c r="I3073" t="s">
        <v>0</v>
      </c>
      <c r="J3073">
        <v>0</v>
      </c>
      <c r="K3073">
        <v>3.5</v>
      </c>
      <c r="L3073" t="s">
        <v>2</v>
      </c>
      <c r="M3073">
        <v>1</v>
      </c>
      <c r="N3073" t="s">
        <v>783</v>
      </c>
      <c r="O3073">
        <v>1</v>
      </c>
      <c r="P3073" t="str">
        <f>D3073&amp;"-"&amp;F3073&amp;"-"&amp;G3073&amp;"-"&amp;E3073&amp;"-"&amp;H3073</f>
        <v>A2Delta-2.5-f-0-2</v>
      </c>
      <c r="Q3073" t="str">
        <f>I3073&amp;"-"&amp;K3073&amp;"-"&amp;L3073&amp;"-"&amp;J3073&amp;"-"&amp;M3073</f>
        <v>X2Pi-3.5-f-0-1</v>
      </c>
      <c r="R3073">
        <f>B3073+S3073</f>
        <v>23334.542251851002</v>
      </c>
      <c r="S3073">
        <f>_xlfn.IFNA(VLOOKUP(Q3073,'MARVEL-X'!A$2:I$1400,7,FALSE),VLOOKUP(Q3073,MARVEL!A$2:J$1522,10,FALSE))</f>
        <v>157.392251851</v>
      </c>
      <c r="T3073">
        <f>IF(P3073=P3072,R3073+T3072,R3073)</f>
        <v>536694.93142661103</v>
      </c>
      <c r="U3073">
        <f>IF(P3073=P3072,1+U3072,1)</f>
        <v>23</v>
      </c>
      <c r="V3073" t="str">
        <f t="shared" si="47"/>
        <v/>
      </c>
      <c r="W3073" t="str">
        <f>IF(V3073="","",IF(ABS(V3073-R3073)&gt;W$1,ABS(V3073-R3073),""))</f>
        <v/>
      </c>
      <c r="X3073" t="str">
        <f>Y3073&amp;"-"&amp;Z3073&amp;"-"&amp;AC3073&amp;"-"&amp;AD3073&amp;"-"&amp;AG3073</f>
        <v>2.5-f-A-0-1.5</v>
      </c>
      <c r="Y3073">
        <f>F3073</f>
        <v>2.5</v>
      </c>
      <c r="Z3073" s="2" t="str">
        <f>G3073</f>
        <v>f</v>
      </c>
      <c r="AA3073">
        <f>_xlfn.IFNA(VLOOKUP(X3073,'duo-out'!A$2:Q$5000,5,FALSE),E3073+10*(H3073-1)+1+_xlfn.IFNA(VLOOKUP(D3073,states!A$2:C$10,3,FALSE),1))</f>
        <v>52</v>
      </c>
      <c r="AB3073" t="str">
        <f>IF(V3073="","",V3073)</f>
        <v/>
      </c>
      <c r="AC3073" s="2" t="str">
        <f>_xlfn.IFNA(VLOOKUP(D3073,states!A$2:C$10,2,FALSE),"XX")</f>
        <v>A</v>
      </c>
      <c r="AD3073">
        <f>E3073</f>
        <v>0</v>
      </c>
      <c r="AE3073">
        <f>_xlfn.IFNA(VLOOKUP(D3073,states!A$2:D$10,4,FALSE),0)</f>
        <v>2</v>
      </c>
      <c r="AF3073">
        <v>0.5</v>
      </c>
      <c r="AG3073">
        <f>IF(AE3073=0,AF3073,IF(AE3073=1,IF(F3073=0.5,0.5,IF(H3073=1,0.5,1.5)),IF(F3073=0.5,0.5,IF(H3073=1,2.5,1.5))))</f>
        <v>1.5</v>
      </c>
      <c r="AH3073" s="7">
        <f>IF(AC3073="XX",0,1/C3073^(1/5)*IF(E3073=0,100,1)/(E3073+1)^(1/4))</f>
        <v>182.05642030260799</v>
      </c>
    </row>
    <row r="3074" spans="1:34">
      <c r="A3074">
        <v>723</v>
      </c>
      <c r="B3074" s="1">
        <v>23261.34</v>
      </c>
      <c r="C3074" s="6">
        <v>9.7290000000000001E-2</v>
      </c>
      <c r="D3074" t="s">
        <v>3</v>
      </c>
      <c r="E3074">
        <v>0</v>
      </c>
      <c r="F3074">
        <v>2.5</v>
      </c>
      <c r="G3074" t="s">
        <v>2</v>
      </c>
      <c r="H3074">
        <v>2</v>
      </c>
      <c r="I3074" t="s">
        <v>0</v>
      </c>
      <c r="J3074">
        <v>0</v>
      </c>
      <c r="K3074">
        <v>2.5</v>
      </c>
      <c r="L3074" t="s">
        <v>1</v>
      </c>
      <c r="M3074">
        <v>1</v>
      </c>
      <c r="N3074" t="s">
        <v>779</v>
      </c>
      <c r="O3074">
        <v>1</v>
      </c>
      <c r="P3074" t="str">
        <f>D3074&amp;"-"&amp;F3074&amp;"-"&amp;G3074&amp;"-"&amp;E3074&amp;"-"&amp;H3074</f>
        <v>A2Delta-2.5-f-0-2</v>
      </c>
      <c r="Q3074" t="str">
        <f>I3074&amp;"-"&amp;K3074&amp;"-"&amp;L3074&amp;"-"&amp;J3074&amp;"-"&amp;M3074</f>
        <v>X2Pi-2.5-e-0-1</v>
      </c>
      <c r="R3074">
        <f>B3074+S3074</f>
        <v>23334.651875473999</v>
      </c>
      <c r="S3074">
        <f>_xlfn.IFNA(VLOOKUP(Q3074,'MARVEL-X'!A$2:I$1400,7,FALSE),VLOOKUP(Q3074,MARVEL!A$2:J$1522,10,FALSE))</f>
        <v>73.311875474000004</v>
      </c>
      <c r="T3074">
        <f>IF(P3074=P3073,R3074+T3073,R3074)</f>
        <v>560029.58330208506</v>
      </c>
      <c r="U3074">
        <f>IF(P3074=P3073,1+U3073,1)</f>
        <v>24</v>
      </c>
      <c r="V3074">
        <f t="shared" si="47"/>
        <v>23334.565970920212</v>
      </c>
      <c r="W3074">
        <f>IF(V3074="","",IF(ABS(V3074-R3074)&gt;W$1,ABS(V3074-R3074),""))</f>
        <v>8.5904553787258919E-2</v>
      </c>
      <c r="X3074" t="str">
        <f>Y3074&amp;"-"&amp;Z3074&amp;"-"&amp;AC3074&amp;"-"&amp;AD3074&amp;"-"&amp;AG3074</f>
        <v>2.5-f-A-0-1.5</v>
      </c>
      <c r="Y3074">
        <f>F3074</f>
        <v>2.5</v>
      </c>
      <c r="Z3074" s="2" t="str">
        <f>G3074</f>
        <v>f</v>
      </c>
      <c r="AA3074">
        <f>_xlfn.IFNA(VLOOKUP(X3074,'duo-out'!A$2:Q$5000,5,FALSE),E3074+10*(H3074-1)+1+_xlfn.IFNA(VLOOKUP(D3074,states!A$2:C$10,3,FALSE),1))</f>
        <v>52</v>
      </c>
      <c r="AB3074">
        <f>IF(V3074="","",V3074)</f>
        <v>23334.565970920212</v>
      </c>
      <c r="AC3074" s="2" t="str">
        <f>_xlfn.IFNA(VLOOKUP(D3074,states!A$2:C$10,2,FALSE),"XX")</f>
        <v>A</v>
      </c>
      <c r="AD3074">
        <f>E3074</f>
        <v>0</v>
      </c>
      <c r="AE3074">
        <f>_xlfn.IFNA(VLOOKUP(D3074,states!A$2:D$10,4,FALSE),0)</f>
        <v>2</v>
      </c>
      <c r="AF3074">
        <v>0.5</v>
      </c>
      <c r="AG3074">
        <f>IF(AE3074=0,AF3074,IF(AE3074=1,IF(F3074=0.5,0.5,IF(H3074=1,0.5,1.5)),IF(F3074=0.5,0.5,IF(H3074=1,2.5,1.5))))</f>
        <v>1.5</v>
      </c>
      <c r="AH3074" s="7">
        <f>IF(AC3074="XX",0,1/C3074^(1/5)*IF(E3074=0,100,1)/(E3074+1)^(1/4))</f>
        <v>159.36258263311288</v>
      </c>
    </row>
    <row r="3075" spans="1:34">
      <c r="A3075">
        <v>4027</v>
      </c>
      <c r="B3075" s="1">
        <v>20501.574400000001</v>
      </c>
      <c r="C3075" s="6">
        <v>2.5309999999999999E-2</v>
      </c>
      <c r="D3075" t="s">
        <v>3</v>
      </c>
      <c r="E3075">
        <v>1</v>
      </c>
      <c r="F3075">
        <v>2.5</v>
      </c>
      <c r="G3075" t="s">
        <v>2</v>
      </c>
      <c r="H3075">
        <v>1</v>
      </c>
      <c r="I3075" t="s">
        <v>0</v>
      </c>
      <c r="J3075">
        <v>2</v>
      </c>
      <c r="K3075">
        <v>2.5</v>
      </c>
      <c r="L3075" t="s">
        <v>1</v>
      </c>
      <c r="M3075">
        <v>2</v>
      </c>
      <c r="N3075" t="s">
        <v>4083</v>
      </c>
      <c r="O3075">
        <v>1</v>
      </c>
      <c r="P3075" t="str">
        <f>D3075&amp;"-"&amp;F3075&amp;"-"&amp;G3075&amp;"-"&amp;E3075&amp;"-"&amp;H3075</f>
        <v>A2Delta-2.5-f-1-1</v>
      </c>
      <c r="Q3075" t="str">
        <f>I3075&amp;"-"&amp;K3075&amp;"-"&amp;L3075&amp;"-"&amp;J3075&amp;"-"&amp;M3075</f>
        <v>X2Pi-2.5-e-2-2</v>
      </c>
      <c r="R3075">
        <f>B3075+S3075</f>
        <v>25982.214721616001</v>
      </c>
      <c r="S3075">
        <f>_xlfn.IFNA(VLOOKUP(Q3075,'MARVEL-X'!A$2:I$1400,7,FALSE),VLOOKUP(Q3075,MARVEL!A$2:J$1522,10,FALSE))</f>
        <v>5480.6403216159997</v>
      </c>
      <c r="T3075">
        <f>IF(P3075=P3074,R3075+T3074,R3075)</f>
        <v>25982.214721616001</v>
      </c>
      <c r="U3075">
        <f>IF(P3075=P3074,1+U3074,1)</f>
        <v>1</v>
      </c>
      <c r="V3075" t="str">
        <f t="shared" ref="V3075:V3138" si="48">IF(P3075=P3076,"",T3075/U3075)</f>
        <v/>
      </c>
      <c r="W3075" t="str">
        <f>IF(V3075="","",IF(ABS(V3075-R3075)&gt;W$1,ABS(V3075-R3075),""))</f>
        <v/>
      </c>
      <c r="X3075" t="str">
        <f>Y3075&amp;"-"&amp;Z3075&amp;"-"&amp;AC3075&amp;"-"&amp;AD3075&amp;"-"&amp;AG3075</f>
        <v>2.5-f-A-1-2.5</v>
      </c>
      <c r="Y3075">
        <f>F3075</f>
        <v>2.5</v>
      </c>
      <c r="Z3075" s="2" t="str">
        <f>G3075</f>
        <v>f</v>
      </c>
      <c r="AA3075">
        <f>_xlfn.IFNA(VLOOKUP(X3075,'duo-out'!A$2:Q$5000,5,FALSE),E3075+10*(H3075-1)+1+_xlfn.IFNA(VLOOKUP(D3075,states!A$2:C$10,3,FALSE),1))</f>
        <v>64</v>
      </c>
      <c r="AB3075" t="str">
        <f>IF(V3075="","",V3075)</f>
        <v/>
      </c>
      <c r="AC3075" s="2" t="str">
        <f>_xlfn.IFNA(VLOOKUP(D3075,states!A$2:C$10,2,FALSE),"XX")</f>
        <v>A</v>
      </c>
      <c r="AD3075">
        <f>E3075</f>
        <v>1</v>
      </c>
      <c r="AE3075">
        <f>_xlfn.IFNA(VLOOKUP(D3075,states!A$2:D$10,4,FALSE),0)</f>
        <v>2</v>
      </c>
      <c r="AF3075">
        <v>0.5</v>
      </c>
      <c r="AG3075">
        <f>IF(AE3075=0,AF3075,IF(AE3075=1,IF(F3075=0.5,0.5,IF(H3075=1,0.5,1.5)),IF(F3075=0.5,0.5,IF(H3075=1,2.5,1.5))))</f>
        <v>2.5</v>
      </c>
      <c r="AH3075" s="7">
        <f>IF(AC3075="XX",0,1/C3075^(1/5)*IF(E3075=0,100,1)/(E3075+1)^(1/4))</f>
        <v>1.7542200562514434</v>
      </c>
    </row>
    <row r="3076" spans="1:34">
      <c r="A3076">
        <v>4025</v>
      </c>
      <c r="B3076" s="1">
        <v>20581.107400000001</v>
      </c>
      <c r="C3076" s="6">
        <v>4.4119999999999999E-2</v>
      </c>
      <c r="D3076" t="s">
        <v>3</v>
      </c>
      <c r="E3076">
        <v>1</v>
      </c>
      <c r="F3076">
        <v>2.5</v>
      </c>
      <c r="G3076" t="s">
        <v>2</v>
      </c>
      <c r="H3076">
        <v>1</v>
      </c>
      <c r="I3076" t="s">
        <v>0</v>
      </c>
      <c r="J3076">
        <v>2</v>
      </c>
      <c r="K3076">
        <v>1.5</v>
      </c>
      <c r="L3076" t="s">
        <v>2</v>
      </c>
      <c r="M3076">
        <v>2</v>
      </c>
      <c r="N3076" t="s">
        <v>4081</v>
      </c>
      <c r="O3076">
        <v>1</v>
      </c>
      <c r="P3076" t="str">
        <f>D3076&amp;"-"&amp;F3076&amp;"-"&amp;G3076&amp;"-"&amp;E3076&amp;"-"&amp;H3076</f>
        <v>A2Delta-2.5-f-1-1</v>
      </c>
      <c r="Q3076" t="str">
        <f>I3076&amp;"-"&amp;K3076&amp;"-"&amp;L3076&amp;"-"&amp;J3076&amp;"-"&amp;M3076</f>
        <v>X2Pi-1.5-f-2-2</v>
      </c>
      <c r="R3076">
        <f>B3076+S3076</f>
        <v>25982.149435496001</v>
      </c>
      <c r="S3076">
        <f>_xlfn.IFNA(VLOOKUP(Q3076,'MARVEL-X'!A$2:I$1400,7,FALSE),VLOOKUP(Q3076,MARVEL!A$2:J$1522,10,FALSE))</f>
        <v>5401.0420354959997</v>
      </c>
      <c r="T3076">
        <f>IF(P3076=P3075,R3076+T3075,R3076)</f>
        <v>51964.364157112002</v>
      </c>
      <c r="U3076">
        <f>IF(P3076=P3075,1+U3075,1)</f>
        <v>2</v>
      </c>
      <c r="V3076" t="str">
        <f t="shared" si="48"/>
        <v/>
      </c>
      <c r="W3076" t="str">
        <f>IF(V3076="","",IF(ABS(V3076-R3076)&gt;W$1,ABS(V3076-R3076),""))</f>
        <v/>
      </c>
      <c r="X3076" t="str">
        <f>Y3076&amp;"-"&amp;Z3076&amp;"-"&amp;AC3076&amp;"-"&amp;AD3076&amp;"-"&amp;AG3076</f>
        <v>2.5-f-A-1-2.5</v>
      </c>
      <c r="Y3076">
        <f>F3076</f>
        <v>2.5</v>
      </c>
      <c r="Z3076" s="2" t="str">
        <f>G3076</f>
        <v>f</v>
      </c>
      <c r="AA3076">
        <f>_xlfn.IFNA(VLOOKUP(X3076,'duo-out'!A$2:Q$5000,5,FALSE),E3076+10*(H3076-1)+1+_xlfn.IFNA(VLOOKUP(D3076,states!A$2:C$10,3,FALSE),1))</f>
        <v>64</v>
      </c>
      <c r="AB3076" t="str">
        <f>IF(V3076="","",V3076)</f>
        <v/>
      </c>
      <c r="AC3076" s="2" t="str">
        <f>_xlfn.IFNA(VLOOKUP(D3076,states!A$2:C$10,2,FALSE),"XX")</f>
        <v>A</v>
      </c>
      <c r="AD3076">
        <f>E3076</f>
        <v>1</v>
      </c>
      <c r="AE3076">
        <f>_xlfn.IFNA(VLOOKUP(D3076,states!A$2:D$10,4,FALSE),0)</f>
        <v>2</v>
      </c>
      <c r="AF3076">
        <v>0.5</v>
      </c>
      <c r="AG3076">
        <f>IF(AE3076=0,AF3076,IF(AE3076=1,IF(F3076=0.5,0.5,IF(H3076=1,0.5,1.5)),IF(F3076=0.5,0.5,IF(H3076=1,2.5,1.5))))</f>
        <v>2.5</v>
      </c>
      <c r="AH3076" s="7">
        <f>IF(AC3076="XX",0,1/C3076^(1/5)*IF(E3076=0,100,1)/(E3076+1)^(1/4))</f>
        <v>1.5696954533397003</v>
      </c>
    </row>
    <row r="3077" spans="1:34">
      <c r="A3077">
        <v>4016</v>
      </c>
      <c r="B3077" s="1">
        <v>20497.715700000001</v>
      </c>
      <c r="C3077" s="6">
        <v>2.6329999999999999E-2</v>
      </c>
      <c r="D3077" t="s">
        <v>3</v>
      </c>
      <c r="E3077">
        <v>1</v>
      </c>
      <c r="F3077">
        <v>2.5</v>
      </c>
      <c r="G3077" t="s">
        <v>2</v>
      </c>
      <c r="H3077">
        <v>1</v>
      </c>
      <c r="I3077" t="s">
        <v>0</v>
      </c>
      <c r="J3077">
        <v>2</v>
      </c>
      <c r="K3077">
        <v>3.5</v>
      </c>
      <c r="L3077" t="s">
        <v>2</v>
      </c>
      <c r="M3077">
        <v>1</v>
      </c>
      <c r="N3077" t="s">
        <v>4072</v>
      </c>
      <c r="O3077">
        <v>1</v>
      </c>
      <c r="P3077" t="str">
        <f>D3077&amp;"-"&amp;F3077&amp;"-"&amp;G3077&amp;"-"&amp;E3077&amp;"-"&amp;H3077</f>
        <v>A2Delta-2.5-f-1-1</v>
      </c>
      <c r="Q3077" t="str">
        <f>I3077&amp;"-"&amp;K3077&amp;"-"&amp;L3077&amp;"-"&amp;J3077&amp;"-"&amp;M3077</f>
        <v>X2Pi-3.5-f-2-1</v>
      </c>
      <c r="R3077">
        <f>B3077+S3077</f>
        <v>25982.214111712001</v>
      </c>
      <c r="S3077">
        <f>_xlfn.IFNA(VLOOKUP(Q3077,'MARVEL-X'!A$2:I$1400,7,FALSE),VLOOKUP(Q3077,MARVEL!A$2:J$1522,10,FALSE))</f>
        <v>5484.4984117120002</v>
      </c>
      <c r="T3077">
        <f>IF(P3077=P3076,R3077+T3076,R3077)</f>
        <v>77946.578268824</v>
      </c>
      <c r="U3077">
        <f>IF(P3077=P3076,1+U3076,1)</f>
        <v>3</v>
      </c>
      <c r="V3077" t="str">
        <f t="shared" si="48"/>
        <v/>
      </c>
      <c r="W3077" t="str">
        <f>IF(V3077="","",IF(ABS(V3077-R3077)&gt;W$1,ABS(V3077-R3077),""))</f>
        <v/>
      </c>
      <c r="X3077" t="str">
        <f>Y3077&amp;"-"&amp;Z3077&amp;"-"&amp;AC3077&amp;"-"&amp;AD3077&amp;"-"&amp;AG3077</f>
        <v>2.5-f-A-1-2.5</v>
      </c>
      <c r="Y3077">
        <f>F3077</f>
        <v>2.5</v>
      </c>
      <c r="Z3077" s="2" t="str">
        <f>G3077</f>
        <v>f</v>
      </c>
      <c r="AA3077">
        <f>_xlfn.IFNA(VLOOKUP(X3077,'duo-out'!A$2:Q$5000,5,FALSE),E3077+10*(H3077-1)+1+_xlfn.IFNA(VLOOKUP(D3077,states!A$2:C$10,3,FALSE),1))</f>
        <v>64</v>
      </c>
      <c r="AB3077" t="str">
        <f>IF(V3077="","",V3077)</f>
        <v/>
      </c>
      <c r="AC3077" s="2" t="str">
        <f>_xlfn.IFNA(VLOOKUP(D3077,states!A$2:C$10,2,FALSE),"XX")</f>
        <v>A</v>
      </c>
      <c r="AD3077">
        <f>E3077</f>
        <v>1</v>
      </c>
      <c r="AE3077">
        <f>_xlfn.IFNA(VLOOKUP(D3077,states!A$2:D$10,4,FALSE),0)</f>
        <v>2</v>
      </c>
      <c r="AF3077">
        <v>0.5</v>
      </c>
      <c r="AG3077">
        <f>IF(AE3077=0,AF3077,IF(AE3077=1,IF(F3077=0.5,0.5,IF(H3077=1,0.5,1.5)),IF(F3077=0.5,0.5,IF(H3077=1,2.5,1.5))))</f>
        <v>2.5</v>
      </c>
      <c r="AH3077" s="7">
        <f>IF(AC3077="XX",0,1/C3077^(1/5)*IF(E3077=0,100,1)/(E3077+1)^(1/4))</f>
        <v>1.7404130427638207</v>
      </c>
    </row>
    <row r="3078" spans="1:34">
      <c r="A3078">
        <v>3992</v>
      </c>
      <c r="B3078" s="1">
        <v>20575.497200000002</v>
      </c>
      <c r="C3078" s="6">
        <v>2.4680000000000001E-2</v>
      </c>
      <c r="D3078" t="s">
        <v>3</v>
      </c>
      <c r="E3078">
        <v>1</v>
      </c>
      <c r="F3078">
        <v>2.5</v>
      </c>
      <c r="G3078" t="s">
        <v>2</v>
      </c>
      <c r="H3078">
        <v>1</v>
      </c>
      <c r="I3078" t="s">
        <v>0</v>
      </c>
      <c r="J3078">
        <v>2</v>
      </c>
      <c r="K3078">
        <v>2.5</v>
      </c>
      <c r="L3078" t="s">
        <v>1</v>
      </c>
      <c r="M3078">
        <v>1</v>
      </c>
      <c r="N3078" t="s">
        <v>4048</v>
      </c>
      <c r="O3078">
        <v>1</v>
      </c>
      <c r="P3078" t="str">
        <f>D3078&amp;"-"&amp;F3078&amp;"-"&amp;G3078&amp;"-"&amp;E3078&amp;"-"&amp;H3078</f>
        <v>A2Delta-2.5-f-1-1</v>
      </c>
      <c r="Q3078" t="str">
        <f>I3078&amp;"-"&amp;K3078&amp;"-"&amp;L3078&amp;"-"&amp;J3078&amp;"-"&amp;M3078</f>
        <v>X2Pi-2.5-e-2-1</v>
      </c>
      <c r="R3078">
        <f>B3078+S3078</f>
        <v>25982.172305873002</v>
      </c>
      <c r="S3078">
        <f>_xlfn.IFNA(VLOOKUP(Q3078,'MARVEL-X'!A$2:I$1400,7,FALSE),VLOOKUP(Q3078,MARVEL!A$2:J$1522,10,FALSE))</f>
        <v>5406.6751058729997</v>
      </c>
      <c r="T3078">
        <f>IF(P3078=P3077,R3078+T3077,R3078)</f>
        <v>103928.750574697</v>
      </c>
      <c r="U3078">
        <f>IF(P3078=P3077,1+U3077,1)</f>
        <v>4</v>
      </c>
      <c r="V3078" t="str">
        <f t="shared" si="48"/>
        <v/>
      </c>
      <c r="W3078" t="str">
        <f>IF(V3078="","",IF(ABS(V3078-R3078)&gt;W$1,ABS(V3078-R3078),""))</f>
        <v/>
      </c>
      <c r="X3078" t="str">
        <f>Y3078&amp;"-"&amp;Z3078&amp;"-"&amp;AC3078&amp;"-"&amp;AD3078&amp;"-"&amp;AG3078</f>
        <v>2.5-f-A-1-2.5</v>
      </c>
      <c r="Y3078">
        <f>F3078</f>
        <v>2.5</v>
      </c>
      <c r="Z3078" s="2" t="str">
        <f>G3078</f>
        <v>f</v>
      </c>
      <c r="AA3078">
        <f>_xlfn.IFNA(VLOOKUP(X3078,'duo-out'!A$2:Q$5000,5,FALSE),E3078+10*(H3078-1)+1+_xlfn.IFNA(VLOOKUP(D3078,states!A$2:C$10,3,FALSE),1))</f>
        <v>64</v>
      </c>
      <c r="AB3078" t="str">
        <f>IF(V3078="","",V3078)</f>
        <v/>
      </c>
      <c r="AC3078" s="2" t="str">
        <f>_xlfn.IFNA(VLOOKUP(D3078,states!A$2:C$10,2,FALSE),"XX")</f>
        <v>A</v>
      </c>
      <c r="AD3078">
        <f>E3078</f>
        <v>1</v>
      </c>
      <c r="AE3078">
        <f>_xlfn.IFNA(VLOOKUP(D3078,states!A$2:D$10,4,FALSE),0)</f>
        <v>2</v>
      </c>
      <c r="AF3078">
        <v>0.5</v>
      </c>
      <c r="AG3078">
        <f>IF(AE3078=0,AF3078,IF(AE3078=1,IF(F3078=0.5,0.5,IF(H3078=1,0.5,1.5)),IF(F3078=0.5,0.5,IF(H3078=1,2.5,1.5))))</f>
        <v>2.5</v>
      </c>
      <c r="AH3078" s="7">
        <f>IF(AC3078="XX",0,1/C3078^(1/5)*IF(E3078=0,100,1)/(E3078+1)^(1/4))</f>
        <v>1.7630858909270317</v>
      </c>
    </row>
    <row r="3079" spans="1:34">
      <c r="A3079">
        <v>3985</v>
      </c>
      <c r="B3079" s="1">
        <v>20626.817299999999</v>
      </c>
      <c r="C3079" s="6">
        <v>0.01</v>
      </c>
      <c r="D3079" t="s">
        <v>3</v>
      </c>
      <c r="E3079">
        <v>1</v>
      </c>
      <c r="F3079">
        <v>2.5</v>
      </c>
      <c r="G3079" t="s">
        <v>2</v>
      </c>
      <c r="H3079">
        <v>1</v>
      </c>
      <c r="I3079" t="s">
        <v>0</v>
      </c>
      <c r="J3079">
        <v>2</v>
      </c>
      <c r="K3079">
        <v>1.5</v>
      </c>
      <c r="L3079" t="s">
        <v>2</v>
      </c>
      <c r="M3079">
        <v>1</v>
      </c>
      <c r="N3079" t="s">
        <v>4041</v>
      </c>
      <c r="O3079">
        <v>1</v>
      </c>
      <c r="P3079" t="str">
        <f>D3079&amp;"-"&amp;F3079&amp;"-"&amp;G3079&amp;"-"&amp;E3079&amp;"-"&amp;H3079</f>
        <v>A2Delta-2.5-f-1-1</v>
      </c>
      <c r="Q3079" t="str">
        <f>I3079&amp;"-"&amp;K3079&amp;"-"&amp;L3079&amp;"-"&amp;J3079&amp;"-"&amp;M3079</f>
        <v>X2Pi-1.5-f-2-1</v>
      </c>
      <c r="R3079">
        <f>B3079+S3079</f>
        <v>25982.184367035999</v>
      </c>
      <c r="S3079">
        <f>_xlfn.IFNA(VLOOKUP(Q3079,'MARVEL-X'!A$2:I$1400,7,FALSE),VLOOKUP(Q3079,MARVEL!A$2:J$1522,10,FALSE))</f>
        <v>5355.3670670359998</v>
      </c>
      <c r="T3079">
        <f>IF(P3079=P3078,R3079+T3078,R3079)</f>
        <v>129910.93494173299</v>
      </c>
      <c r="U3079">
        <f>IF(P3079=P3078,1+U3078,1)</f>
        <v>5</v>
      </c>
      <c r="V3079" t="str">
        <f t="shared" si="48"/>
        <v/>
      </c>
      <c r="W3079" t="str">
        <f>IF(V3079="","",IF(ABS(V3079-R3079)&gt;W$1,ABS(V3079-R3079),""))</f>
        <v/>
      </c>
      <c r="X3079" t="str">
        <f>Y3079&amp;"-"&amp;Z3079&amp;"-"&amp;AC3079&amp;"-"&amp;AD3079&amp;"-"&amp;AG3079</f>
        <v>2.5-f-A-1-2.5</v>
      </c>
      <c r="Y3079">
        <f>F3079</f>
        <v>2.5</v>
      </c>
      <c r="Z3079" s="2" t="str">
        <f>G3079</f>
        <v>f</v>
      </c>
      <c r="AA3079">
        <f>_xlfn.IFNA(VLOOKUP(X3079,'duo-out'!A$2:Q$5000,5,FALSE),E3079+10*(H3079-1)+1+_xlfn.IFNA(VLOOKUP(D3079,states!A$2:C$10,3,FALSE),1))</f>
        <v>64</v>
      </c>
      <c r="AB3079" t="str">
        <f>IF(V3079="","",V3079)</f>
        <v/>
      </c>
      <c r="AC3079" s="2" t="str">
        <f>_xlfn.IFNA(VLOOKUP(D3079,states!A$2:C$10,2,FALSE),"XX")</f>
        <v>A</v>
      </c>
      <c r="AD3079">
        <f>E3079</f>
        <v>1</v>
      </c>
      <c r="AE3079">
        <f>_xlfn.IFNA(VLOOKUP(D3079,states!A$2:D$10,4,FALSE),0)</f>
        <v>2</v>
      </c>
      <c r="AF3079">
        <v>0.5</v>
      </c>
      <c r="AG3079">
        <f>IF(AE3079=0,AF3079,IF(AE3079=1,IF(F3079=0.5,0.5,IF(H3079=1,0.5,1.5)),IF(F3079=0.5,0.5,IF(H3079=1,2.5,1.5))))</f>
        <v>2.5</v>
      </c>
      <c r="AH3079" s="7">
        <f>IF(AC3079="XX",0,1/C3079^(1/5)*IF(E3079=0,100,1)/(E3079+1)^(1/4))</f>
        <v>2.1122362957808511</v>
      </c>
    </row>
    <row r="3080" spans="1:34">
      <c r="A3080">
        <v>3546</v>
      </c>
      <c r="B3080" s="1">
        <v>23102.281800000001</v>
      </c>
      <c r="C3080" s="6">
        <v>5.0000000000000001E-3</v>
      </c>
      <c r="D3080" t="s">
        <v>3</v>
      </c>
      <c r="E3080">
        <v>1</v>
      </c>
      <c r="F3080">
        <v>2.5</v>
      </c>
      <c r="G3080" t="s">
        <v>2</v>
      </c>
      <c r="H3080">
        <v>1</v>
      </c>
      <c r="I3080" t="s">
        <v>0</v>
      </c>
      <c r="J3080">
        <v>1</v>
      </c>
      <c r="K3080">
        <v>2.5</v>
      </c>
      <c r="L3080" t="s">
        <v>1</v>
      </c>
      <c r="M3080">
        <v>2</v>
      </c>
      <c r="N3080" t="s">
        <v>3602</v>
      </c>
      <c r="O3080">
        <v>1</v>
      </c>
      <c r="P3080" t="str">
        <f>D3080&amp;"-"&amp;F3080&amp;"-"&amp;G3080&amp;"-"&amp;E3080&amp;"-"&amp;H3080</f>
        <v>A2Delta-2.5-f-1-1</v>
      </c>
      <c r="Q3080" t="str">
        <f>I3080&amp;"-"&amp;K3080&amp;"-"&amp;L3080&amp;"-"&amp;J3080&amp;"-"&amp;M3080</f>
        <v>X2Pi-2.5-e-1-2</v>
      </c>
      <c r="R3080">
        <f>B3080+S3080</f>
        <v>25982.193917621</v>
      </c>
      <c r="S3080">
        <f>_xlfn.IFNA(VLOOKUP(Q3080,'MARVEL-X'!A$2:I$1400,7,FALSE),VLOOKUP(Q3080,MARVEL!A$2:J$1522,10,FALSE))</f>
        <v>2879.9121176210001</v>
      </c>
      <c r="T3080">
        <f>IF(P3080=P3079,R3080+T3079,R3080)</f>
        <v>155893.12885935401</v>
      </c>
      <c r="U3080">
        <f>IF(P3080=P3079,1+U3079,1)</f>
        <v>6</v>
      </c>
      <c r="V3080" t="str">
        <f t="shared" si="48"/>
        <v/>
      </c>
      <c r="W3080" t="str">
        <f>IF(V3080="","",IF(ABS(V3080-R3080)&gt;W$1,ABS(V3080-R3080),""))</f>
        <v/>
      </c>
      <c r="X3080" t="str">
        <f>Y3080&amp;"-"&amp;Z3080&amp;"-"&amp;AC3080&amp;"-"&amp;AD3080&amp;"-"&amp;AG3080</f>
        <v>2.5-f-A-1-2.5</v>
      </c>
      <c r="Y3080">
        <f>F3080</f>
        <v>2.5</v>
      </c>
      <c r="Z3080" s="2" t="str">
        <f>G3080</f>
        <v>f</v>
      </c>
      <c r="AA3080">
        <f>_xlfn.IFNA(VLOOKUP(X3080,'duo-out'!A$2:Q$5000,5,FALSE),E3080+10*(H3080-1)+1+_xlfn.IFNA(VLOOKUP(D3080,states!A$2:C$10,3,FALSE),1))</f>
        <v>64</v>
      </c>
      <c r="AB3080" t="str">
        <f>IF(V3080="","",V3080)</f>
        <v/>
      </c>
      <c r="AC3080" s="2" t="str">
        <f>_xlfn.IFNA(VLOOKUP(D3080,states!A$2:C$10,2,FALSE),"XX")</f>
        <v>A</v>
      </c>
      <c r="AD3080">
        <f>E3080</f>
        <v>1</v>
      </c>
      <c r="AE3080">
        <f>_xlfn.IFNA(VLOOKUP(D3080,states!A$2:D$10,4,FALSE),0)</f>
        <v>2</v>
      </c>
      <c r="AF3080">
        <v>0.5</v>
      </c>
      <c r="AG3080">
        <f>IF(AE3080=0,AF3080,IF(AE3080=1,IF(F3080=0.5,0.5,IF(H3080=1,0.5,1.5)),IF(F3080=0.5,0.5,IF(H3080=1,2.5,1.5))))</f>
        <v>2.5</v>
      </c>
      <c r="AH3080" s="7">
        <f>IF(AC3080="XX",0,1/C3080^(1/5)*IF(E3080=0,100,1)/(E3080+1)^(1/4))</f>
        <v>2.4263223583284943</v>
      </c>
    </row>
    <row r="3081" spans="1:34">
      <c r="A3081">
        <v>3544</v>
      </c>
      <c r="B3081" s="1">
        <v>23185.081600000001</v>
      </c>
      <c r="C3081" s="6">
        <v>8.3529999999999993E-3</v>
      </c>
      <c r="D3081" t="s">
        <v>3</v>
      </c>
      <c r="E3081">
        <v>1</v>
      </c>
      <c r="F3081">
        <v>2.5</v>
      </c>
      <c r="G3081" t="s">
        <v>2</v>
      </c>
      <c r="H3081">
        <v>1</v>
      </c>
      <c r="I3081" t="s">
        <v>0</v>
      </c>
      <c r="J3081">
        <v>1</v>
      </c>
      <c r="K3081">
        <v>1.5</v>
      </c>
      <c r="L3081" t="s">
        <v>2</v>
      </c>
      <c r="M3081">
        <v>2</v>
      </c>
      <c r="N3081" t="s">
        <v>3600</v>
      </c>
      <c r="O3081">
        <v>1</v>
      </c>
      <c r="P3081" t="str">
        <f>D3081&amp;"-"&amp;F3081&amp;"-"&amp;G3081&amp;"-"&amp;E3081&amp;"-"&amp;H3081</f>
        <v>A2Delta-2.5-f-1-1</v>
      </c>
      <c r="Q3081" t="str">
        <f>I3081&amp;"-"&amp;K3081&amp;"-"&amp;L3081&amp;"-"&amp;J3081&amp;"-"&amp;M3081</f>
        <v>X2Pi-1.5-f-1-2</v>
      </c>
      <c r="R3081">
        <f>B3081+S3081</f>
        <v>25982.200218375001</v>
      </c>
      <c r="S3081">
        <f>_xlfn.IFNA(VLOOKUP(Q3081,'MARVEL-X'!A$2:I$1400,7,FALSE),VLOOKUP(Q3081,MARVEL!A$2:J$1522,10,FALSE))</f>
        <v>2797.1186183750001</v>
      </c>
      <c r="T3081">
        <f>IF(P3081=P3080,R3081+T3080,R3081)</f>
        <v>181875.32907772902</v>
      </c>
      <c r="U3081">
        <f>IF(P3081=P3080,1+U3080,1)</f>
        <v>7</v>
      </c>
      <c r="V3081" t="str">
        <f t="shared" si="48"/>
        <v/>
      </c>
      <c r="W3081" t="str">
        <f>IF(V3081="","",IF(ABS(V3081-R3081)&gt;W$1,ABS(V3081-R3081),""))</f>
        <v/>
      </c>
      <c r="X3081" t="str">
        <f>Y3081&amp;"-"&amp;Z3081&amp;"-"&amp;AC3081&amp;"-"&amp;AD3081&amp;"-"&amp;AG3081</f>
        <v>2.5-f-A-1-2.5</v>
      </c>
      <c r="Y3081">
        <f>F3081</f>
        <v>2.5</v>
      </c>
      <c r="Z3081" s="2" t="str">
        <f>G3081</f>
        <v>f</v>
      </c>
      <c r="AA3081">
        <f>_xlfn.IFNA(VLOOKUP(X3081,'duo-out'!A$2:Q$5000,5,FALSE),E3081+10*(H3081-1)+1+_xlfn.IFNA(VLOOKUP(D3081,states!A$2:C$10,3,FALSE),1))</f>
        <v>64</v>
      </c>
      <c r="AB3081" t="str">
        <f>IF(V3081="","",V3081)</f>
        <v/>
      </c>
      <c r="AC3081" s="2" t="str">
        <f>_xlfn.IFNA(VLOOKUP(D3081,states!A$2:C$10,2,FALSE),"XX")</f>
        <v>A</v>
      </c>
      <c r="AD3081">
        <f>E3081</f>
        <v>1</v>
      </c>
      <c r="AE3081">
        <f>_xlfn.IFNA(VLOOKUP(D3081,states!A$2:D$10,4,FALSE),0)</f>
        <v>2</v>
      </c>
      <c r="AF3081">
        <v>0.5</v>
      </c>
      <c r="AG3081">
        <f>IF(AE3081=0,AF3081,IF(AE3081=1,IF(F3081=0.5,0.5,IF(H3081=1,0.5,1.5)),IF(F3081=0.5,0.5,IF(H3081=1,2.5,1.5))))</f>
        <v>2.5</v>
      </c>
      <c r="AH3081" s="7">
        <f>IF(AC3081="XX",0,1/C3081^(1/5)*IF(E3081=0,100,1)/(E3081+1)^(1/4))</f>
        <v>2.1896464873597834</v>
      </c>
    </row>
    <row r="3082" spans="1:34">
      <c r="A3082">
        <v>3532</v>
      </c>
      <c r="B3082" s="1">
        <v>23098.253400000001</v>
      </c>
      <c r="C3082" s="6">
        <v>1.487E-2</v>
      </c>
      <c r="D3082" t="s">
        <v>3</v>
      </c>
      <c r="E3082">
        <v>1</v>
      </c>
      <c r="F3082">
        <v>2.5</v>
      </c>
      <c r="G3082" t="s">
        <v>2</v>
      </c>
      <c r="H3082">
        <v>1</v>
      </c>
      <c r="I3082" t="s">
        <v>0</v>
      </c>
      <c r="J3082">
        <v>1</v>
      </c>
      <c r="K3082">
        <v>3.5</v>
      </c>
      <c r="L3082" t="s">
        <v>2</v>
      </c>
      <c r="M3082">
        <v>1</v>
      </c>
      <c r="N3082" t="s">
        <v>3588</v>
      </c>
      <c r="O3082">
        <v>1</v>
      </c>
      <c r="P3082" t="str">
        <f>D3082&amp;"-"&amp;F3082&amp;"-"&amp;G3082&amp;"-"&amp;E3082&amp;"-"&amp;H3082</f>
        <v>A2Delta-2.5-f-1-1</v>
      </c>
      <c r="Q3082" t="str">
        <f>I3082&amp;"-"&amp;K3082&amp;"-"&amp;L3082&amp;"-"&amp;J3082&amp;"-"&amp;M3082</f>
        <v>X2Pi-3.5-f-1-1</v>
      </c>
      <c r="R3082">
        <f>B3082+S3082</f>
        <v>25982.201105153003</v>
      </c>
      <c r="S3082">
        <f>_xlfn.IFNA(VLOOKUP(Q3082,'MARVEL-X'!A$2:I$1400,7,FALSE),VLOOKUP(Q3082,MARVEL!A$2:J$1522,10,FALSE))</f>
        <v>2883.9477051529998</v>
      </c>
      <c r="T3082">
        <f>IF(P3082=P3081,R3082+T3081,R3082)</f>
        <v>207857.53018288204</v>
      </c>
      <c r="U3082">
        <f>IF(P3082=P3081,1+U3081,1)</f>
        <v>8</v>
      </c>
      <c r="V3082" t="str">
        <f t="shared" si="48"/>
        <v/>
      </c>
      <c r="W3082" t="str">
        <f>IF(V3082="","",IF(ABS(V3082-R3082)&gt;W$1,ABS(V3082-R3082),""))</f>
        <v/>
      </c>
      <c r="X3082" t="str">
        <f>Y3082&amp;"-"&amp;Z3082&amp;"-"&amp;AC3082&amp;"-"&amp;AD3082&amp;"-"&amp;AG3082</f>
        <v>2.5-f-A-1-2.5</v>
      </c>
      <c r="Y3082">
        <f>F3082</f>
        <v>2.5</v>
      </c>
      <c r="Z3082" s="2" t="str">
        <f>G3082</f>
        <v>f</v>
      </c>
      <c r="AA3082">
        <f>_xlfn.IFNA(VLOOKUP(X3082,'duo-out'!A$2:Q$5000,5,FALSE),E3082+10*(H3082-1)+1+_xlfn.IFNA(VLOOKUP(D3082,states!A$2:C$10,3,FALSE),1))</f>
        <v>64</v>
      </c>
      <c r="AB3082" t="str">
        <f>IF(V3082="","",V3082)</f>
        <v/>
      </c>
      <c r="AC3082" s="2" t="str">
        <f>_xlfn.IFNA(VLOOKUP(D3082,states!A$2:C$10,2,FALSE),"XX")</f>
        <v>A</v>
      </c>
      <c r="AD3082">
        <f>E3082</f>
        <v>1</v>
      </c>
      <c r="AE3082">
        <f>_xlfn.IFNA(VLOOKUP(D3082,states!A$2:D$10,4,FALSE),0)</f>
        <v>2</v>
      </c>
      <c r="AF3082">
        <v>0.5</v>
      </c>
      <c r="AG3082">
        <f>IF(AE3082=0,AF3082,IF(AE3082=1,IF(F3082=0.5,0.5,IF(H3082=1,0.5,1.5)),IF(F3082=0.5,0.5,IF(H3082=1,2.5,1.5))))</f>
        <v>2.5</v>
      </c>
      <c r="AH3082" s="7">
        <f>IF(AC3082="XX",0,1/C3082^(1/5)*IF(E3082=0,100,1)/(E3082+1)^(1/4))</f>
        <v>1.9511034972880588</v>
      </c>
    </row>
    <row r="3083" spans="1:34">
      <c r="A3083">
        <v>3491</v>
      </c>
      <c r="B3083" s="1">
        <v>23179.167799999999</v>
      </c>
      <c r="C3083" s="6">
        <v>1.7239999999999998E-2</v>
      </c>
      <c r="D3083" t="s">
        <v>3</v>
      </c>
      <c r="E3083">
        <v>1</v>
      </c>
      <c r="F3083">
        <v>2.5</v>
      </c>
      <c r="G3083" t="s">
        <v>2</v>
      </c>
      <c r="H3083">
        <v>1</v>
      </c>
      <c r="I3083" t="s">
        <v>0</v>
      </c>
      <c r="J3083">
        <v>1</v>
      </c>
      <c r="K3083">
        <v>2.5</v>
      </c>
      <c r="L3083" t="s">
        <v>1</v>
      </c>
      <c r="M3083">
        <v>1</v>
      </c>
      <c r="N3083" t="s">
        <v>3547</v>
      </c>
      <c r="O3083">
        <v>1</v>
      </c>
      <c r="P3083" t="str">
        <f>D3083&amp;"-"&amp;F3083&amp;"-"&amp;G3083&amp;"-"&amp;E3083&amp;"-"&amp;H3083</f>
        <v>A2Delta-2.5-f-1-1</v>
      </c>
      <c r="Q3083" t="str">
        <f>I3083&amp;"-"&amp;K3083&amp;"-"&amp;L3083&amp;"-"&amp;J3083&amp;"-"&amp;M3083</f>
        <v>X2Pi-2.5-e-1-1</v>
      </c>
      <c r="R3083">
        <f>B3083+S3083</f>
        <v>25982.179330642</v>
      </c>
      <c r="S3083">
        <f>_xlfn.IFNA(VLOOKUP(Q3083,'MARVEL-X'!A$2:I$1400,7,FALSE),VLOOKUP(Q3083,MARVEL!A$2:J$1522,10,FALSE))</f>
        <v>2803.0115306419998</v>
      </c>
      <c r="T3083">
        <f>IF(P3083=P3082,R3083+T3082,R3083)</f>
        <v>233839.70951352402</v>
      </c>
      <c r="U3083">
        <f>IF(P3083=P3082,1+U3082,1)</f>
        <v>9</v>
      </c>
      <c r="V3083" t="str">
        <f t="shared" si="48"/>
        <v/>
      </c>
      <c r="W3083" t="str">
        <f>IF(V3083="","",IF(ABS(V3083-R3083)&gt;W$1,ABS(V3083-R3083),""))</f>
        <v/>
      </c>
      <c r="X3083" t="str">
        <f>Y3083&amp;"-"&amp;Z3083&amp;"-"&amp;AC3083&amp;"-"&amp;AD3083&amp;"-"&amp;AG3083</f>
        <v>2.5-f-A-1-2.5</v>
      </c>
      <c r="Y3083">
        <f>F3083</f>
        <v>2.5</v>
      </c>
      <c r="Z3083" s="2" t="str">
        <f>G3083</f>
        <v>f</v>
      </c>
      <c r="AA3083">
        <f>_xlfn.IFNA(VLOOKUP(X3083,'duo-out'!A$2:Q$5000,5,FALSE),E3083+10*(H3083-1)+1+_xlfn.IFNA(VLOOKUP(D3083,states!A$2:C$10,3,FALSE),1))</f>
        <v>64</v>
      </c>
      <c r="AB3083" t="str">
        <f>IF(V3083="","",V3083)</f>
        <v/>
      </c>
      <c r="AC3083" s="2" t="str">
        <f>_xlfn.IFNA(VLOOKUP(D3083,states!A$2:C$10,2,FALSE),"XX")</f>
        <v>A</v>
      </c>
      <c r="AD3083">
        <f>E3083</f>
        <v>1</v>
      </c>
      <c r="AE3083">
        <f>_xlfn.IFNA(VLOOKUP(D3083,states!A$2:D$10,4,FALSE),0)</f>
        <v>2</v>
      </c>
      <c r="AF3083">
        <v>0.5</v>
      </c>
      <c r="AG3083">
        <f>IF(AE3083=0,AF3083,IF(AE3083=1,IF(F3083=0.5,0.5,IF(H3083=1,0.5,1.5)),IF(F3083=0.5,0.5,IF(H3083=1,2.5,1.5))))</f>
        <v>2.5</v>
      </c>
      <c r="AH3083" s="7">
        <f>IF(AC3083="XX",0,1/C3083^(1/5)*IF(E3083=0,100,1)/(E3083+1)^(1/4))</f>
        <v>1.8942401987590958</v>
      </c>
    </row>
    <row r="3084" spans="1:34">
      <c r="A3084">
        <v>3474</v>
      </c>
      <c r="B3084" s="1">
        <v>23232.527999999998</v>
      </c>
      <c r="C3084" s="6">
        <v>1.528E-2</v>
      </c>
      <c r="D3084" t="s">
        <v>3</v>
      </c>
      <c r="E3084">
        <v>1</v>
      </c>
      <c r="F3084">
        <v>2.5</v>
      </c>
      <c r="G3084" t="s">
        <v>2</v>
      </c>
      <c r="H3084">
        <v>1</v>
      </c>
      <c r="I3084" t="s">
        <v>0</v>
      </c>
      <c r="J3084">
        <v>1</v>
      </c>
      <c r="K3084">
        <v>1.5</v>
      </c>
      <c r="L3084" t="s">
        <v>2</v>
      </c>
      <c r="M3084">
        <v>1</v>
      </c>
      <c r="N3084" t="s">
        <v>3530</v>
      </c>
      <c r="O3084">
        <v>1</v>
      </c>
      <c r="P3084" t="str">
        <f>D3084&amp;"-"&amp;F3084&amp;"-"&amp;G3084&amp;"-"&amp;E3084&amp;"-"&amp;H3084</f>
        <v>A2Delta-2.5-f-1-1</v>
      </c>
      <c r="Q3084" t="str">
        <f>I3084&amp;"-"&amp;K3084&amp;"-"&amp;L3084&amp;"-"&amp;J3084&amp;"-"&amp;M3084</f>
        <v>X2Pi-1.5-f-1-1</v>
      </c>
      <c r="R3084">
        <f>B3084+S3084</f>
        <v>25982.180609040999</v>
      </c>
      <c r="S3084">
        <f>_xlfn.IFNA(VLOOKUP(Q3084,'MARVEL-X'!A$2:I$1400,7,FALSE),VLOOKUP(Q3084,MARVEL!A$2:J$1522,10,FALSE))</f>
        <v>2749.6526090409998</v>
      </c>
      <c r="T3084">
        <f>IF(P3084=P3083,R3084+T3083,R3084)</f>
        <v>259821.89012256503</v>
      </c>
      <c r="U3084">
        <f>IF(P3084=P3083,1+U3083,1)</f>
        <v>10</v>
      </c>
      <c r="V3084" t="str">
        <f t="shared" si="48"/>
        <v/>
      </c>
      <c r="W3084" t="str">
        <f>IF(V3084="","",IF(ABS(V3084-R3084)&gt;W$1,ABS(V3084-R3084),""))</f>
        <v/>
      </c>
      <c r="X3084" t="str">
        <f>Y3084&amp;"-"&amp;Z3084&amp;"-"&amp;AC3084&amp;"-"&amp;AD3084&amp;"-"&amp;AG3084</f>
        <v>2.5-f-A-1-2.5</v>
      </c>
      <c r="Y3084">
        <f>F3084</f>
        <v>2.5</v>
      </c>
      <c r="Z3084" s="2" t="str">
        <f>G3084</f>
        <v>f</v>
      </c>
      <c r="AA3084">
        <f>_xlfn.IFNA(VLOOKUP(X3084,'duo-out'!A$2:Q$5000,5,FALSE),E3084+10*(H3084-1)+1+_xlfn.IFNA(VLOOKUP(D3084,states!A$2:C$10,3,FALSE),1))</f>
        <v>64</v>
      </c>
      <c r="AB3084" t="str">
        <f>IF(V3084="","",V3084)</f>
        <v/>
      </c>
      <c r="AC3084" s="2" t="str">
        <f>_xlfn.IFNA(VLOOKUP(D3084,states!A$2:C$10,2,FALSE),"XX")</f>
        <v>A</v>
      </c>
      <c r="AD3084">
        <f>E3084</f>
        <v>1</v>
      </c>
      <c r="AE3084">
        <f>_xlfn.IFNA(VLOOKUP(D3084,states!A$2:D$10,4,FALSE),0)</f>
        <v>2</v>
      </c>
      <c r="AF3084">
        <v>0.5</v>
      </c>
      <c r="AG3084">
        <f>IF(AE3084=0,AF3084,IF(AE3084=1,IF(F3084=0.5,0.5,IF(H3084=1,0.5,1.5)),IF(F3084=0.5,0.5,IF(H3084=1,2.5,1.5))))</f>
        <v>2.5</v>
      </c>
      <c r="AH3084" s="7">
        <f>IF(AC3084="XX",0,1/C3084^(1/5)*IF(E3084=0,100,1)/(E3084+1)^(1/4))</f>
        <v>1.9405186911450265</v>
      </c>
    </row>
    <row r="3085" spans="1:34">
      <c r="A3085">
        <v>2900</v>
      </c>
      <c r="B3085" s="1">
        <v>23098.257699999998</v>
      </c>
      <c r="C3085" s="6">
        <v>1.4460000000000001E-2</v>
      </c>
      <c r="D3085" t="s">
        <v>3</v>
      </c>
      <c r="E3085">
        <v>1</v>
      </c>
      <c r="F3085">
        <v>2.5</v>
      </c>
      <c r="G3085" t="s">
        <v>2</v>
      </c>
      <c r="H3085">
        <v>1</v>
      </c>
      <c r="I3085" t="s">
        <v>0</v>
      </c>
      <c r="J3085">
        <v>1</v>
      </c>
      <c r="K3085">
        <v>3.5</v>
      </c>
      <c r="L3085" t="s">
        <v>2</v>
      </c>
      <c r="M3085">
        <v>1</v>
      </c>
      <c r="N3085" t="s">
        <v>2956</v>
      </c>
      <c r="O3085">
        <v>1</v>
      </c>
      <c r="P3085" t="str">
        <f>D3085&amp;"-"&amp;F3085&amp;"-"&amp;G3085&amp;"-"&amp;E3085&amp;"-"&amp;H3085</f>
        <v>A2Delta-2.5-f-1-1</v>
      </c>
      <c r="Q3085" t="str">
        <f>I3085&amp;"-"&amp;K3085&amp;"-"&amp;L3085&amp;"-"&amp;J3085&amp;"-"&amp;M3085</f>
        <v>X2Pi-3.5-f-1-1</v>
      </c>
      <c r="R3085">
        <f>B3085+S3085</f>
        <v>25982.205405152999</v>
      </c>
      <c r="S3085">
        <f>_xlfn.IFNA(VLOOKUP(Q3085,'MARVEL-X'!A$2:I$1400,7,FALSE),VLOOKUP(Q3085,MARVEL!A$2:J$1522,10,FALSE))</f>
        <v>2883.9477051529998</v>
      </c>
      <c r="T3085">
        <f>IF(P3085=P3084,R3085+T3084,R3085)</f>
        <v>285804.09552771802</v>
      </c>
      <c r="U3085">
        <f>IF(P3085=P3084,1+U3084,1)</f>
        <v>11</v>
      </c>
      <c r="V3085" t="str">
        <f t="shared" si="48"/>
        <v/>
      </c>
      <c r="W3085" t="str">
        <f>IF(V3085="","",IF(ABS(V3085-R3085)&gt;W$1,ABS(V3085-R3085),""))</f>
        <v/>
      </c>
      <c r="X3085" t="str">
        <f>Y3085&amp;"-"&amp;Z3085&amp;"-"&amp;AC3085&amp;"-"&amp;AD3085&amp;"-"&amp;AG3085</f>
        <v>2.5-f-A-1-2.5</v>
      </c>
      <c r="Y3085">
        <f>F3085</f>
        <v>2.5</v>
      </c>
      <c r="Z3085" s="2" t="str">
        <f>G3085</f>
        <v>f</v>
      </c>
      <c r="AA3085">
        <f>_xlfn.IFNA(VLOOKUP(X3085,'duo-out'!A$2:Q$5000,5,FALSE),E3085+10*(H3085-1)+1+_xlfn.IFNA(VLOOKUP(D3085,states!A$2:C$10,3,FALSE),1))</f>
        <v>64</v>
      </c>
      <c r="AB3085" t="str">
        <f>IF(V3085="","",V3085)</f>
        <v/>
      </c>
      <c r="AC3085" s="2" t="str">
        <f>_xlfn.IFNA(VLOOKUP(D3085,states!A$2:C$10,2,FALSE),"XX")</f>
        <v>A</v>
      </c>
      <c r="AD3085">
        <f>E3085</f>
        <v>1</v>
      </c>
      <c r="AE3085">
        <f>_xlfn.IFNA(VLOOKUP(D3085,states!A$2:D$10,4,FALSE),0)</f>
        <v>2</v>
      </c>
      <c r="AF3085">
        <v>0.5</v>
      </c>
      <c r="AG3085">
        <f>IF(AE3085=0,AF3085,IF(AE3085=1,IF(F3085=0.5,0.5,IF(H3085=1,0.5,1.5)),IF(F3085=0.5,0.5,IF(H3085=1,2.5,1.5))))</f>
        <v>2.5</v>
      </c>
      <c r="AH3085" s="7">
        <f>IF(AC3085="XX",0,1/C3085^(1/5)*IF(E3085=0,100,1)/(E3085+1)^(1/4))</f>
        <v>1.9620444519034936</v>
      </c>
    </row>
    <row r="3086" spans="1:34">
      <c r="A3086">
        <v>2882</v>
      </c>
      <c r="B3086" s="1">
        <v>23232.533100000001</v>
      </c>
      <c r="C3086" s="6">
        <v>9.11E-3</v>
      </c>
      <c r="D3086" t="s">
        <v>3</v>
      </c>
      <c r="E3086">
        <v>1</v>
      </c>
      <c r="F3086">
        <v>2.5</v>
      </c>
      <c r="G3086" t="s">
        <v>2</v>
      </c>
      <c r="H3086">
        <v>1</v>
      </c>
      <c r="I3086" t="s">
        <v>0</v>
      </c>
      <c r="J3086">
        <v>1</v>
      </c>
      <c r="K3086">
        <v>1.5</v>
      </c>
      <c r="L3086" t="s">
        <v>2</v>
      </c>
      <c r="M3086">
        <v>1</v>
      </c>
      <c r="N3086" t="s">
        <v>2938</v>
      </c>
      <c r="O3086">
        <v>1</v>
      </c>
      <c r="P3086" t="str">
        <f>D3086&amp;"-"&amp;F3086&amp;"-"&amp;G3086&amp;"-"&amp;E3086&amp;"-"&amp;H3086</f>
        <v>A2Delta-2.5-f-1-1</v>
      </c>
      <c r="Q3086" t="str">
        <f>I3086&amp;"-"&amp;K3086&amp;"-"&amp;L3086&amp;"-"&amp;J3086&amp;"-"&amp;M3086</f>
        <v>X2Pi-1.5-f-1-1</v>
      </c>
      <c r="R3086">
        <f>B3086+S3086</f>
        <v>25982.185709041001</v>
      </c>
      <c r="S3086">
        <f>_xlfn.IFNA(VLOOKUP(Q3086,'MARVEL-X'!A$2:I$1400,7,FALSE),VLOOKUP(Q3086,MARVEL!A$2:J$1522,10,FALSE))</f>
        <v>2749.6526090409998</v>
      </c>
      <c r="T3086">
        <f>IF(P3086=P3085,R3086+T3085,R3086)</f>
        <v>311786.28123675904</v>
      </c>
      <c r="U3086">
        <f>IF(P3086=P3085,1+U3085,1)</f>
        <v>12</v>
      </c>
      <c r="V3086" t="str">
        <f t="shared" si="48"/>
        <v/>
      </c>
      <c r="W3086" t="str">
        <f>IF(V3086="","",IF(ABS(V3086-R3086)&gt;W$1,ABS(V3086-R3086),""))</f>
        <v/>
      </c>
      <c r="X3086" t="str">
        <f>Y3086&amp;"-"&amp;Z3086&amp;"-"&amp;AC3086&amp;"-"&amp;AD3086&amp;"-"&amp;AG3086</f>
        <v>2.5-f-A-1-2.5</v>
      </c>
      <c r="Y3086">
        <f>F3086</f>
        <v>2.5</v>
      </c>
      <c r="Z3086" s="2" t="str">
        <f>G3086</f>
        <v>f</v>
      </c>
      <c r="AA3086">
        <f>_xlfn.IFNA(VLOOKUP(X3086,'duo-out'!A$2:Q$5000,5,FALSE),E3086+10*(H3086-1)+1+_xlfn.IFNA(VLOOKUP(D3086,states!A$2:C$10,3,FALSE),1))</f>
        <v>64</v>
      </c>
      <c r="AB3086" t="str">
        <f>IF(V3086="","",V3086)</f>
        <v/>
      </c>
      <c r="AC3086" s="2" t="str">
        <f>_xlfn.IFNA(VLOOKUP(D3086,states!A$2:C$10,2,FALSE),"XX")</f>
        <v>A</v>
      </c>
      <c r="AD3086">
        <f>E3086</f>
        <v>1</v>
      </c>
      <c r="AE3086">
        <f>_xlfn.IFNA(VLOOKUP(D3086,states!A$2:D$10,4,FALSE),0)</f>
        <v>2</v>
      </c>
      <c r="AF3086">
        <v>0.5</v>
      </c>
      <c r="AG3086">
        <f>IF(AE3086=0,AF3086,IF(AE3086=1,IF(F3086=0.5,0.5,IF(H3086=1,0.5,1.5)),IF(F3086=0.5,0.5,IF(H3086=1,2.5,1.5))))</f>
        <v>2.5</v>
      </c>
      <c r="AH3086" s="7">
        <f>IF(AC3086="XX",0,1/C3086^(1/5)*IF(E3086=0,100,1)/(E3086+1)^(1/4))</f>
        <v>2.1519829478402044</v>
      </c>
    </row>
    <row r="3087" spans="1:34">
      <c r="A3087">
        <v>5567</v>
      </c>
      <c r="B3087" s="1">
        <v>23101.797999999999</v>
      </c>
      <c r="C3087" s="6">
        <v>0.05</v>
      </c>
      <c r="D3087" t="s">
        <v>3</v>
      </c>
      <c r="E3087">
        <v>1</v>
      </c>
      <c r="F3087">
        <v>2.5</v>
      </c>
      <c r="G3087" t="s">
        <v>2</v>
      </c>
      <c r="H3087">
        <v>1</v>
      </c>
      <c r="I3087" t="s">
        <v>0</v>
      </c>
      <c r="J3087">
        <v>1</v>
      </c>
      <c r="K3087">
        <v>2.5</v>
      </c>
      <c r="L3087" t="s">
        <v>2</v>
      </c>
      <c r="M3087">
        <v>2</v>
      </c>
      <c r="N3087" t="s">
        <v>5623</v>
      </c>
      <c r="O3087">
        <v>1</v>
      </c>
      <c r="P3087" t="str">
        <f>D3087&amp;"-"&amp;F3087&amp;"-"&amp;G3087&amp;"-"&amp;E3087&amp;"-"&amp;H3087</f>
        <v>A2Delta-2.5-f-1-1</v>
      </c>
      <c r="Q3087" t="str">
        <f>I3087&amp;"-"&amp;K3087&amp;"-"&amp;L3087&amp;"-"&amp;J3087&amp;"-"&amp;M3087</f>
        <v>X2Pi-2.5-f-1-2</v>
      </c>
      <c r="R3087">
        <f>B3087+S3087</f>
        <v>25982.181989753</v>
      </c>
      <c r="S3087">
        <f>_xlfn.IFNA(VLOOKUP(Q3087,'MARVEL-X'!A$2:I$1400,7,FALSE),VLOOKUP(Q3087,MARVEL!A$2:J$1522,10,FALSE))</f>
        <v>2880.3839897530002</v>
      </c>
      <c r="T3087">
        <f>IF(P3087=P3086,R3087+T3086,R3087)</f>
        <v>337768.46322651202</v>
      </c>
      <c r="U3087">
        <f>IF(P3087=P3086,1+U3086,1)</f>
        <v>13</v>
      </c>
      <c r="V3087" t="str">
        <f t="shared" si="48"/>
        <v/>
      </c>
      <c r="W3087" t="str">
        <f>IF(V3087="","",IF(ABS(V3087-R3087)&gt;W$1,ABS(V3087-R3087),""))</f>
        <v/>
      </c>
      <c r="X3087" t="str">
        <f>Y3087&amp;"-"&amp;Z3087&amp;"-"&amp;AC3087&amp;"-"&amp;AD3087&amp;"-"&amp;AG3087</f>
        <v>2.5-f-A-1-2.5</v>
      </c>
      <c r="Y3087">
        <f>F3087</f>
        <v>2.5</v>
      </c>
      <c r="Z3087" s="2" t="str">
        <f>G3087</f>
        <v>f</v>
      </c>
      <c r="AA3087">
        <f>_xlfn.IFNA(VLOOKUP(X3087,'duo-out'!A$2:Q$5000,5,FALSE),E3087+10*(H3087-1)+1+_xlfn.IFNA(VLOOKUP(D3087,states!A$2:C$10,3,FALSE),1))</f>
        <v>64</v>
      </c>
      <c r="AB3087" t="str">
        <f>IF(V3087="","",V3087)</f>
        <v/>
      </c>
      <c r="AC3087" s="2" t="str">
        <f>_xlfn.IFNA(VLOOKUP(D3087,states!A$2:C$10,2,FALSE),"XX")</f>
        <v>A</v>
      </c>
      <c r="AD3087">
        <f>E3087</f>
        <v>1</v>
      </c>
      <c r="AE3087">
        <f>_xlfn.IFNA(VLOOKUP(D3087,states!A$2:D$10,4,FALSE),0)</f>
        <v>2</v>
      </c>
      <c r="AF3087">
        <v>0.5</v>
      </c>
      <c r="AG3087">
        <f>IF(AE3087=0,AF3087,IF(AE3087=1,IF(F3087=0.5,0.5,IF(H3087=1,0.5,1.5)),IF(F3087=0.5,0.5,IF(H3087=1,2.5,1.5))))</f>
        <v>2.5</v>
      </c>
      <c r="AH3087" s="7">
        <f>IF(AC3087="XX",0,1/C3087^(1/5)*IF(E3087=0,100,1)/(E3087+1)^(1/4))</f>
        <v>1.5309059120638666</v>
      </c>
    </row>
    <row r="3088" spans="1:34">
      <c r="A3088">
        <v>5560</v>
      </c>
      <c r="B3088" s="1">
        <v>23185.064999999999</v>
      </c>
      <c r="C3088" s="6">
        <v>0.05</v>
      </c>
      <c r="D3088" t="s">
        <v>3</v>
      </c>
      <c r="E3088">
        <v>1</v>
      </c>
      <c r="F3088">
        <v>2.5</v>
      </c>
      <c r="G3088" t="s">
        <v>2</v>
      </c>
      <c r="H3088">
        <v>1</v>
      </c>
      <c r="I3088" t="s">
        <v>0</v>
      </c>
      <c r="J3088">
        <v>1</v>
      </c>
      <c r="K3088">
        <v>1.5</v>
      </c>
      <c r="L3088" t="s">
        <v>2</v>
      </c>
      <c r="M3088">
        <v>2</v>
      </c>
      <c r="N3088" t="s">
        <v>5616</v>
      </c>
      <c r="O3088">
        <v>1</v>
      </c>
      <c r="P3088" t="str">
        <f>D3088&amp;"-"&amp;F3088&amp;"-"&amp;G3088&amp;"-"&amp;E3088&amp;"-"&amp;H3088</f>
        <v>A2Delta-2.5-f-1-1</v>
      </c>
      <c r="Q3088" t="str">
        <f>I3088&amp;"-"&amp;K3088&amp;"-"&amp;L3088&amp;"-"&amp;J3088&amp;"-"&amp;M3088</f>
        <v>X2Pi-1.5-f-1-2</v>
      </c>
      <c r="R3088">
        <f>B3088+S3088</f>
        <v>25982.183618374998</v>
      </c>
      <c r="S3088">
        <f>_xlfn.IFNA(VLOOKUP(Q3088,'MARVEL-X'!A$2:I$1400,7,FALSE),VLOOKUP(Q3088,MARVEL!A$2:J$1522,10,FALSE))</f>
        <v>2797.1186183750001</v>
      </c>
      <c r="T3088">
        <f>IF(P3088=P3087,R3088+T3087,R3088)</f>
        <v>363750.646844887</v>
      </c>
      <c r="U3088">
        <f>IF(P3088=P3087,1+U3087,1)</f>
        <v>14</v>
      </c>
      <c r="V3088" t="str">
        <f t="shared" si="48"/>
        <v/>
      </c>
      <c r="W3088" t="str">
        <f>IF(V3088="","",IF(ABS(V3088-R3088)&gt;W$1,ABS(V3088-R3088),""))</f>
        <v/>
      </c>
      <c r="X3088" t="str">
        <f>Y3088&amp;"-"&amp;Z3088&amp;"-"&amp;AC3088&amp;"-"&amp;AD3088&amp;"-"&amp;AG3088</f>
        <v>2.5-f-A-1-2.5</v>
      </c>
      <c r="Y3088">
        <f>F3088</f>
        <v>2.5</v>
      </c>
      <c r="Z3088" s="2" t="str">
        <f>G3088</f>
        <v>f</v>
      </c>
      <c r="AA3088">
        <f>_xlfn.IFNA(VLOOKUP(X3088,'duo-out'!A$2:Q$5000,5,FALSE),E3088+10*(H3088-1)+1+_xlfn.IFNA(VLOOKUP(D3088,states!A$2:C$10,3,FALSE),1))</f>
        <v>64</v>
      </c>
      <c r="AB3088" t="str">
        <f>IF(V3088="","",V3088)</f>
        <v/>
      </c>
      <c r="AC3088" s="2" t="str">
        <f>_xlfn.IFNA(VLOOKUP(D3088,states!A$2:C$10,2,FALSE),"XX")</f>
        <v>A</v>
      </c>
      <c r="AD3088">
        <f>E3088</f>
        <v>1</v>
      </c>
      <c r="AE3088">
        <f>_xlfn.IFNA(VLOOKUP(D3088,states!A$2:D$10,4,FALSE),0)</f>
        <v>2</v>
      </c>
      <c r="AF3088">
        <v>0.5</v>
      </c>
      <c r="AG3088">
        <f>IF(AE3088=0,AF3088,IF(AE3088=1,IF(F3088=0.5,0.5,IF(H3088=1,0.5,1.5)),IF(F3088=0.5,0.5,IF(H3088=1,2.5,1.5))))</f>
        <v>2.5</v>
      </c>
      <c r="AH3088" s="7">
        <f>IF(AC3088="XX",0,1/C3088^(1/5)*IF(E3088=0,100,1)/(E3088+1)^(1/4))</f>
        <v>1.5309059120638666</v>
      </c>
    </row>
    <row r="3089" spans="1:34">
      <c r="A3089">
        <v>5553</v>
      </c>
      <c r="B3089" s="1">
        <v>23098.238000000001</v>
      </c>
      <c r="C3089" s="6">
        <v>0.05</v>
      </c>
      <c r="D3089" t="s">
        <v>3</v>
      </c>
      <c r="E3089">
        <v>1</v>
      </c>
      <c r="F3089">
        <v>2.5</v>
      </c>
      <c r="G3089" t="s">
        <v>2</v>
      </c>
      <c r="H3089">
        <v>1</v>
      </c>
      <c r="I3089" t="s">
        <v>0</v>
      </c>
      <c r="J3089">
        <v>1</v>
      </c>
      <c r="K3089">
        <v>3.5</v>
      </c>
      <c r="L3089" t="s">
        <v>2</v>
      </c>
      <c r="M3089">
        <v>1</v>
      </c>
      <c r="N3089" t="s">
        <v>5609</v>
      </c>
      <c r="O3089">
        <v>1</v>
      </c>
      <c r="P3089" t="str">
        <f>D3089&amp;"-"&amp;F3089&amp;"-"&amp;G3089&amp;"-"&amp;E3089&amp;"-"&amp;H3089</f>
        <v>A2Delta-2.5-f-1-1</v>
      </c>
      <c r="Q3089" t="str">
        <f>I3089&amp;"-"&amp;K3089&amp;"-"&amp;L3089&amp;"-"&amp;J3089&amp;"-"&amp;M3089</f>
        <v>X2Pi-3.5-f-1-1</v>
      </c>
      <c r="R3089">
        <f>B3089+S3089</f>
        <v>25982.185705153002</v>
      </c>
      <c r="S3089">
        <f>_xlfn.IFNA(VLOOKUP(Q3089,'MARVEL-X'!A$2:I$1400,7,FALSE),VLOOKUP(Q3089,MARVEL!A$2:J$1522,10,FALSE))</f>
        <v>2883.9477051529998</v>
      </c>
      <c r="T3089">
        <f>IF(P3089=P3088,R3089+T3088,R3089)</f>
        <v>389732.83255003998</v>
      </c>
      <c r="U3089">
        <f>IF(P3089=P3088,1+U3088,1)</f>
        <v>15</v>
      </c>
      <c r="V3089" t="str">
        <f t="shared" si="48"/>
        <v/>
      </c>
      <c r="W3089" t="str">
        <f>IF(V3089="","",IF(ABS(V3089-R3089)&gt;W$1,ABS(V3089-R3089),""))</f>
        <v/>
      </c>
      <c r="X3089" t="str">
        <f>Y3089&amp;"-"&amp;Z3089&amp;"-"&amp;AC3089&amp;"-"&amp;AD3089&amp;"-"&amp;AG3089</f>
        <v>2.5-f-A-1-2.5</v>
      </c>
      <c r="Y3089">
        <f>F3089</f>
        <v>2.5</v>
      </c>
      <c r="Z3089" s="2" t="str">
        <f>G3089</f>
        <v>f</v>
      </c>
      <c r="AA3089">
        <f>_xlfn.IFNA(VLOOKUP(X3089,'duo-out'!A$2:Q$5000,5,FALSE),E3089+10*(H3089-1)+1+_xlfn.IFNA(VLOOKUP(D3089,states!A$2:C$10,3,FALSE),1))</f>
        <v>64</v>
      </c>
      <c r="AB3089" t="str">
        <f>IF(V3089="","",V3089)</f>
        <v/>
      </c>
      <c r="AC3089" s="2" t="str">
        <f>_xlfn.IFNA(VLOOKUP(D3089,states!A$2:C$10,2,FALSE),"XX")</f>
        <v>A</v>
      </c>
      <c r="AD3089">
        <f>E3089</f>
        <v>1</v>
      </c>
      <c r="AE3089">
        <f>_xlfn.IFNA(VLOOKUP(D3089,states!A$2:D$10,4,FALSE),0)</f>
        <v>2</v>
      </c>
      <c r="AF3089">
        <v>0.5</v>
      </c>
      <c r="AG3089">
        <f>IF(AE3089=0,AF3089,IF(AE3089=1,IF(F3089=0.5,0.5,IF(H3089=1,0.5,1.5)),IF(F3089=0.5,0.5,IF(H3089=1,2.5,1.5))))</f>
        <v>2.5</v>
      </c>
      <c r="AH3089" s="7">
        <f>IF(AC3089="XX",0,1/C3089^(1/5)*IF(E3089=0,100,1)/(E3089+1)^(1/4))</f>
        <v>1.5309059120638666</v>
      </c>
    </row>
    <row r="3090" spans="1:34">
      <c r="A3090">
        <v>145</v>
      </c>
      <c r="B3090" s="1">
        <v>23179.285</v>
      </c>
      <c r="C3090" s="6">
        <v>0.1245</v>
      </c>
      <c r="D3090" t="s">
        <v>3</v>
      </c>
      <c r="E3090">
        <v>1</v>
      </c>
      <c r="F3090">
        <v>2.5</v>
      </c>
      <c r="G3090" t="s">
        <v>2</v>
      </c>
      <c r="H3090">
        <v>1</v>
      </c>
      <c r="I3090" t="s">
        <v>0</v>
      </c>
      <c r="J3090">
        <v>1</v>
      </c>
      <c r="K3090">
        <v>2.5</v>
      </c>
      <c r="L3090" t="s">
        <v>1</v>
      </c>
      <c r="M3090">
        <v>1</v>
      </c>
      <c r="N3090" t="s">
        <v>200</v>
      </c>
      <c r="O3090">
        <v>-1</v>
      </c>
      <c r="P3090" t="str">
        <f>D3090&amp;"-"&amp;F3090&amp;"-"&amp;G3090&amp;"-"&amp;E3090&amp;"-"&amp;H3090</f>
        <v>A2Delta-2.5-f-1-1</v>
      </c>
      <c r="Q3090" t="str">
        <f>I3090&amp;"-"&amp;K3090&amp;"-"&amp;L3090&amp;"-"&amp;J3090&amp;"-"&amp;M3090</f>
        <v>X2Pi-2.5-e-1-1</v>
      </c>
      <c r="R3090">
        <f>B3090+S3090</f>
        <v>25982.296530642001</v>
      </c>
      <c r="S3090">
        <f>_xlfn.IFNA(VLOOKUP(Q3090,'MARVEL-X'!A$2:I$1400,7,FALSE),VLOOKUP(Q3090,MARVEL!A$2:J$1522,10,FALSE))</f>
        <v>2803.0115306419998</v>
      </c>
      <c r="T3090">
        <f>IF(P3090=P3089,R3090+T3089,R3090)</f>
        <v>415715.129080682</v>
      </c>
      <c r="U3090">
        <f>IF(P3090=P3089,1+U3089,1)</f>
        <v>16</v>
      </c>
      <c r="V3090" t="str">
        <f t="shared" si="48"/>
        <v/>
      </c>
      <c r="W3090" t="str">
        <f>IF(V3090="","",IF(ABS(V3090-R3090)&gt;W$1,ABS(V3090-R3090),""))</f>
        <v/>
      </c>
      <c r="X3090" t="str">
        <f>Y3090&amp;"-"&amp;Z3090&amp;"-"&amp;AC3090&amp;"-"&amp;AD3090&amp;"-"&amp;AG3090</f>
        <v>2.5-f-A-1-2.5</v>
      </c>
      <c r="Y3090">
        <f>F3090</f>
        <v>2.5</v>
      </c>
      <c r="Z3090" s="2" t="str">
        <f>G3090</f>
        <v>f</v>
      </c>
      <c r="AA3090">
        <f>_xlfn.IFNA(VLOOKUP(X3090,'duo-out'!A$2:Q$5000,5,FALSE),E3090+10*(H3090-1)+1+_xlfn.IFNA(VLOOKUP(D3090,states!A$2:C$10,3,FALSE),1))</f>
        <v>64</v>
      </c>
      <c r="AB3090" t="str">
        <f>IF(V3090="","",V3090)</f>
        <v/>
      </c>
      <c r="AC3090" s="2" t="str">
        <f>_xlfn.IFNA(VLOOKUP(D3090,states!A$2:C$10,2,FALSE),"XX")</f>
        <v>A</v>
      </c>
      <c r="AD3090">
        <f>E3090</f>
        <v>1</v>
      </c>
      <c r="AE3090">
        <f>_xlfn.IFNA(VLOOKUP(D3090,states!A$2:D$10,4,FALSE),0)</f>
        <v>2</v>
      </c>
      <c r="AF3090">
        <v>0.5</v>
      </c>
      <c r="AG3090">
        <f>IF(AE3090=0,AF3090,IF(AE3090=1,IF(F3090=0.5,0.5,IF(H3090=1,0.5,1.5)),IF(F3090=0.5,0.5,IF(H3090=1,2.5,1.5))))</f>
        <v>2.5</v>
      </c>
      <c r="AH3090" s="7">
        <f>IF(AC3090="XX",0,1/C3090^(1/5)*IF(E3090=0,100,1)/(E3090+1)^(1/4))</f>
        <v>1.2755827301788956</v>
      </c>
    </row>
    <row r="3091" spans="1:34">
      <c r="A3091">
        <v>5499</v>
      </c>
      <c r="B3091" s="1">
        <v>23232.532999999999</v>
      </c>
      <c r="C3091" s="6">
        <v>0.05</v>
      </c>
      <c r="D3091" t="s">
        <v>3</v>
      </c>
      <c r="E3091">
        <v>1</v>
      </c>
      <c r="F3091">
        <v>2.5</v>
      </c>
      <c r="G3091" t="s">
        <v>2</v>
      </c>
      <c r="H3091">
        <v>1</v>
      </c>
      <c r="I3091" t="s">
        <v>0</v>
      </c>
      <c r="J3091">
        <v>1</v>
      </c>
      <c r="K3091">
        <v>1.5</v>
      </c>
      <c r="L3091" t="s">
        <v>2</v>
      </c>
      <c r="M3091">
        <v>1</v>
      </c>
      <c r="N3091" t="s">
        <v>5555</v>
      </c>
      <c r="O3091">
        <v>1</v>
      </c>
      <c r="P3091" t="str">
        <f>D3091&amp;"-"&amp;F3091&amp;"-"&amp;G3091&amp;"-"&amp;E3091&amp;"-"&amp;H3091</f>
        <v>A2Delta-2.5-f-1-1</v>
      </c>
      <c r="Q3091" t="str">
        <f>I3091&amp;"-"&amp;K3091&amp;"-"&amp;L3091&amp;"-"&amp;J3091&amp;"-"&amp;M3091</f>
        <v>X2Pi-1.5-f-1-1</v>
      </c>
      <c r="R3091">
        <f>B3091+S3091</f>
        <v>25982.185609041</v>
      </c>
      <c r="S3091">
        <f>_xlfn.IFNA(VLOOKUP(Q3091,'MARVEL-X'!A$2:I$1400,7,FALSE),VLOOKUP(Q3091,MARVEL!A$2:J$1522,10,FALSE))</f>
        <v>2749.6526090409998</v>
      </c>
      <c r="T3091">
        <f>IF(P3091=P3090,R3091+T3090,R3091)</f>
        <v>441697.31468972302</v>
      </c>
      <c r="U3091">
        <f>IF(P3091=P3090,1+U3090,1)</f>
        <v>17</v>
      </c>
      <c r="V3091" t="str">
        <f t="shared" si="48"/>
        <v/>
      </c>
      <c r="W3091" t="str">
        <f>IF(V3091="","",IF(ABS(V3091-R3091)&gt;W$1,ABS(V3091-R3091),""))</f>
        <v/>
      </c>
      <c r="X3091" t="str">
        <f>Y3091&amp;"-"&amp;Z3091&amp;"-"&amp;AC3091&amp;"-"&amp;AD3091&amp;"-"&amp;AG3091</f>
        <v>2.5-f-A-1-2.5</v>
      </c>
      <c r="Y3091">
        <f>F3091</f>
        <v>2.5</v>
      </c>
      <c r="Z3091" s="2" t="str">
        <f>G3091</f>
        <v>f</v>
      </c>
      <c r="AA3091">
        <f>_xlfn.IFNA(VLOOKUP(X3091,'duo-out'!A$2:Q$5000,5,FALSE),E3091+10*(H3091-1)+1+_xlfn.IFNA(VLOOKUP(D3091,states!A$2:C$10,3,FALSE),1))</f>
        <v>64</v>
      </c>
      <c r="AB3091" t="str">
        <f>IF(V3091="","",V3091)</f>
        <v/>
      </c>
      <c r="AC3091" s="2" t="str">
        <f>_xlfn.IFNA(VLOOKUP(D3091,states!A$2:C$10,2,FALSE),"XX")</f>
        <v>A</v>
      </c>
      <c r="AD3091">
        <f>E3091</f>
        <v>1</v>
      </c>
      <c r="AE3091">
        <f>_xlfn.IFNA(VLOOKUP(D3091,states!A$2:D$10,4,FALSE),0)</f>
        <v>2</v>
      </c>
      <c r="AF3091">
        <v>0.5</v>
      </c>
      <c r="AG3091">
        <f>IF(AE3091=0,AF3091,IF(AE3091=1,IF(F3091=0.5,0.5,IF(H3091=1,0.5,1.5)),IF(F3091=0.5,0.5,IF(H3091=1,2.5,1.5))))</f>
        <v>2.5</v>
      </c>
      <c r="AH3091" s="7">
        <f>IF(AC3091="XX",0,1/C3091^(1/5)*IF(E3091=0,100,1)/(E3091+1)^(1/4))</f>
        <v>1.5309059120638666</v>
      </c>
    </row>
    <row r="3092" spans="1:34">
      <c r="A3092">
        <v>1023</v>
      </c>
      <c r="B3092" s="1">
        <v>23098.25</v>
      </c>
      <c r="C3092" s="6">
        <v>0.05</v>
      </c>
      <c r="D3092" t="s">
        <v>3</v>
      </c>
      <c r="E3092">
        <v>1</v>
      </c>
      <c r="F3092">
        <v>2.5</v>
      </c>
      <c r="G3092" t="s">
        <v>2</v>
      </c>
      <c r="H3092">
        <v>1</v>
      </c>
      <c r="I3092" t="s">
        <v>0</v>
      </c>
      <c r="J3092">
        <v>1</v>
      </c>
      <c r="K3092">
        <v>3.5</v>
      </c>
      <c r="L3092" t="s">
        <v>2</v>
      </c>
      <c r="M3092">
        <v>1</v>
      </c>
      <c r="N3092" t="s">
        <v>1079</v>
      </c>
      <c r="O3092">
        <v>1</v>
      </c>
      <c r="P3092" t="str">
        <f>D3092&amp;"-"&amp;F3092&amp;"-"&amp;G3092&amp;"-"&amp;E3092&amp;"-"&amp;H3092</f>
        <v>A2Delta-2.5-f-1-1</v>
      </c>
      <c r="Q3092" t="str">
        <f>I3092&amp;"-"&amp;K3092&amp;"-"&amp;L3092&amp;"-"&amp;J3092&amp;"-"&amp;M3092</f>
        <v>X2Pi-3.5-f-1-1</v>
      </c>
      <c r="R3092">
        <f>B3092+S3092</f>
        <v>25982.197705153001</v>
      </c>
      <c r="S3092">
        <f>_xlfn.IFNA(VLOOKUP(Q3092,'MARVEL-X'!A$2:I$1400,7,FALSE),VLOOKUP(Q3092,MARVEL!A$2:J$1522,10,FALSE))</f>
        <v>2883.9477051529998</v>
      </c>
      <c r="T3092">
        <f>IF(P3092=P3091,R3092+T3091,R3092)</f>
        <v>467679.51239487604</v>
      </c>
      <c r="U3092">
        <f>IF(P3092=P3091,1+U3091,1)</f>
        <v>18</v>
      </c>
      <c r="V3092" t="str">
        <f t="shared" si="48"/>
        <v/>
      </c>
      <c r="W3092" t="str">
        <f>IF(V3092="","",IF(ABS(V3092-R3092)&gt;W$1,ABS(V3092-R3092),""))</f>
        <v/>
      </c>
      <c r="X3092" t="str">
        <f>Y3092&amp;"-"&amp;Z3092&amp;"-"&amp;AC3092&amp;"-"&amp;AD3092&amp;"-"&amp;AG3092</f>
        <v>2.5-f-A-1-2.5</v>
      </c>
      <c r="Y3092">
        <f>F3092</f>
        <v>2.5</v>
      </c>
      <c r="Z3092" s="2" t="str">
        <f>G3092</f>
        <v>f</v>
      </c>
      <c r="AA3092">
        <f>_xlfn.IFNA(VLOOKUP(X3092,'duo-out'!A$2:Q$5000,5,FALSE),E3092+10*(H3092-1)+1+_xlfn.IFNA(VLOOKUP(D3092,states!A$2:C$10,3,FALSE),1))</f>
        <v>64</v>
      </c>
      <c r="AB3092" t="str">
        <f>IF(V3092="","",V3092)</f>
        <v/>
      </c>
      <c r="AC3092" s="2" t="str">
        <f>_xlfn.IFNA(VLOOKUP(D3092,states!A$2:C$10,2,FALSE),"XX")</f>
        <v>A</v>
      </c>
      <c r="AD3092">
        <f>E3092</f>
        <v>1</v>
      </c>
      <c r="AE3092">
        <f>_xlfn.IFNA(VLOOKUP(D3092,states!A$2:D$10,4,FALSE),0)</f>
        <v>2</v>
      </c>
      <c r="AF3092">
        <v>0.5</v>
      </c>
      <c r="AG3092">
        <f>IF(AE3092=0,AF3092,IF(AE3092=1,IF(F3092=0.5,0.5,IF(H3092=1,0.5,1.5)),IF(F3092=0.5,0.5,IF(H3092=1,2.5,1.5))))</f>
        <v>2.5</v>
      </c>
      <c r="AH3092" s="7">
        <f>IF(AC3092="XX",0,1/C3092^(1/5)*IF(E3092=0,100,1)/(E3092+1)^(1/4))</f>
        <v>1.5309059120638666</v>
      </c>
    </row>
    <row r="3093" spans="1:34">
      <c r="A3093">
        <v>958</v>
      </c>
      <c r="B3093" s="1">
        <v>23179.05</v>
      </c>
      <c r="C3093" s="6">
        <v>0.1434</v>
      </c>
      <c r="D3093" t="s">
        <v>3</v>
      </c>
      <c r="E3093">
        <v>1</v>
      </c>
      <c r="F3093">
        <v>2.5</v>
      </c>
      <c r="G3093" t="s">
        <v>2</v>
      </c>
      <c r="H3093">
        <v>1</v>
      </c>
      <c r="I3093" t="s">
        <v>0</v>
      </c>
      <c r="J3093">
        <v>1</v>
      </c>
      <c r="K3093">
        <v>2.5</v>
      </c>
      <c r="L3093" t="s">
        <v>1</v>
      </c>
      <c r="M3093">
        <v>1</v>
      </c>
      <c r="N3093" t="s">
        <v>1014</v>
      </c>
      <c r="O3093">
        <v>1</v>
      </c>
      <c r="P3093" t="str">
        <f>D3093&amp;"-"&amp;F3093&amp;"-"&amp;G3093&amp;"-"&amp;E3093&amp;"-"&amp;H3093</f>
        <v>A2Delta-2.5-f-1-1</v>
      </c>
      <c r="Q3093" t="str">
        <f>I3093&amp;"-"&amp;K3093&amp;"-"&amp;L3093&amp;"-"&amp;J3093&amp;"-"&amp;M3093</f>
        <v>X2Pi-2.5-e-1-1</v>
      </c>
      <c r="R3093">
        <f>B3093+S3093</f>
        <v>25982.061530642</v>
      </c>
      <c r="S3093">
        <f>_xlfn.IFNA(VLOOKUP(Q3093,'MARVEL-X'!A$2:I$1400,7,FALSE),VLOOKUP(Q3093,MARVEL!A$2:J$1522,10,FALSE))</f>
        <v>2803.0115306419998</v>
      </c>
      <c r="T3093">
        <f>IF(P3093=P3092,R3093+T3092,R3093)</f>
        <v>493661.57392551802</v>
      </c>
      <c r="U3093">
        <f>IF(P3093=P3092,1+U3092,1)</f>
        <v>19</v>
      </c>
      <c r="V3093" t="str">
        <f t="shared" si="48"/>
        <v/>
      </c>
      <c r="W3093" t="str">
        <f>IF(V3093="","",IF(ABS(V3093-R3093)&gt;W$1,ABS(V3093-R3093),""))</f>
        <v/>
      </c>
      <c r="X3093" t="str">
        <f>Y3093&amp;"-"&amp;Z3093&amp;"-"&amp;AC3093&amp;"-"&amp;AD3093&amp;"-"&amp;AG3093</f>
        <v>2.5-f-A-1-2.5</v>
      </c>
      <c r="Y3093">
        <f>F3093</f>
        <v>2.5</v>
      </c>
      <c r="Z3093" s="2" t="str">
        <f>G3093</f>
        <v>f</v>
      </c>
      <c r="AA3093">
        <f>_xlfn.IFNA(VLOOKUP(X3093,'duo-out'!A$2:Q$5000,5,FALSE),E3093+10*(H3093-1)+1+_xlfn.IFNA(VLOOKUP(D3093,states!A$2:C$10,3,FALSE),1))</f>
        <v>64</v>
      </c>
      <c r="AB3093" t="str">
        <f>IF(V3093="","",V3093)</f>
        <v/>
      </c>
      <c r="AC3093" s="2" t="str">
        <f>_xlfn.IFNA(VLOOKUP(D3093,states!A$2:C$10,2,FALSE),"XX")</f>
        <v>A</v>
      </c>
      <c r="AD3093">
        <f>E3093</f>
        <v>1</v>
      </c>
      <c r="AE3093">
        <f>_xlfn.IFNA(VLOOKUP(D3093,states!A$2:D$10,4,FALSE),0)</f>
        <v>2</v>
      </c>
      <c r="AF3093">
        <v>0.5</v>
      </c>
      <c r="AG3093">
        <f>IF(AE3093=0,AF3093,IF(AE3093=1,IF(F3093=0.5,0.5,IF(H3093=1,0.5,1.5)),IF(F3093=0.5,0.5,IF(H3093=1,2.5,1.5))))</f>
        <v>2.5</v>
      </c>
      <c r="AH3093" s="7">
        <f>IF(AC3093="XX",0,1/C3093^(1/5)*IF(E3093=0,100,1)/(E3093+1)^(1/4))</f>
        <v>1.2400313667006406</v>
      </c>
    </row>
    <row r="3094" spans="1:34">
      <c r="A3094">
        <v>935</v>
      </c>
      <c r="B3094" s="1">
        <v>23232.47</v>
      </c>
      <c r="C3094" s="6">
        <v>7.6660000000000006E-2</v>
      </c>
      <c r="D3094" t="s">
        <v>3</v>
      </c>
      <c r="E3094">
        <v>1</v>
      </c>
      <c r="F3094">
        <v>2.5</v>
      </c>
      <c r="G3094" t="s">
        <v>2</v>
      </c>
      <c r="H3094">
        <v>1</v>
      </c>
      <c r="I3094" t="s">
        <v>0</v>
      </c>
      <c r="J3094">
        <v>1</v>
      </c>
      <c r="K3094">
        <v>1.5</v>
      </c>
      <c r="L3094" t="s">
        <v>2</v>
      </c>
      <c r="M3094">
        <v>1</v>
      </c>
      <c r="N3094" t="s">
        <v>991</v>
      </c>
      <c r="O3094">
        <v>1</v>
      </c>
      <c r="P3094" t="str">
        <f>D3094&amp;"-"&amp;F3094&amp;"-"&amp;G3094&amp;"-"&amp;E3094&amp;"-"&amp;H3094</f>
        <v>A2Delta-2.5-f-1-1</v>
      </c>
      <c r="Q3094" t="str">
        <f>I3094&amp;"-"&amp;K3094&amp;"-"&amp;L3094&amp;"-"&amp;J3094&amp;"-"&amp;M3094</f>
        <v>X2Pi-1.5-f-1-1</v>
      </c>
      <c r="R3094">
        <f>B3094+S3094</f>
        <v>25982.122609041002</v>
      </c>
      <c r="S3094">
        <f>_xlfn.IFNA(VLOOKUP(Q3094,'MARVEL-X'!A$2:I$1400,7,FALSE),VLOOKUP(Q3094,MARVEL!A$2:J$1522,10,FALSE))</f>
        <v>2749.6526090409998</v>
      </c>
      <c r="T3094">
        <f>IF(P3094=P3093,R3094+T3093,R3094)</f>
        <v>519643.69653455901</v>
      </c>
      <c r="U3094">
        <f>IF(P3094=P3093,1+U3093,1)</f>
        <v>20</v>
      </c>
      <c r="V3094">
        <f t="shared" si="48"/>
        <v>25982.184826727949</v>
      </c>
      <c r="W3094">
        <f>IF(V3094="","",IF(ABS(V3094-R3094)&gt;W$1,ABS(V3094-R3094),""))</f>
        <v>6.2217686947406037E-2</v>
      </c>
      <c r="X3094" t="str">
        <f>Y3094&amp;"-"&amp;Z3094&amp;"-"&amp;AC3094&amp;"-"&amp;AD3094&amp;"-"&amp;AG3094</f>
        <v>2.5-f-A-1-2.5</v>
      </c>
      <c r="Y3094">
        <f>F3094</f>
        <v>2.5</v>
      </c>
      <c r="Z3094" s="2" t="str">
        <f>G3094</f>
        <v>f</v>
      </c>
      <c r="AA3094">
        <f>_xlfn.IFNA(VLOOKUP(X3094,'duo-out'!A$2:Q$5000,5,FALSE),E3094+10*(H3094-1)+1+_xlfn.IFNA(VLOOKUP(D3094,states!A$2:C$10,3,FALSE),1))</f>
        <v>64</v>
      </c>
      <c r="AB3094">
        <f>IF(V3094="","",V3094)</f>
        <v>25982.184826727949</v>
      </c>
      <c r="AC3094" s="2" t="str">
        <f>_xlfn.IFNA(VLOOKUP(D3094,states!A$2:C$10,2,FALSE),"XX")</f>
        <v>A</v>
      </c>
      <c r="AD3094">
        <f>E3094</f>
        <v>1</v>
      </c>
      <c r="AE3094">
        <f>_xlfn.IFNA(VLOOKUP(D3094,states!A$2:D$10,4,FALSE),0)</f>
        <v>2</v>
      </c>
      <c r="AF3094">
        <v>0.5</v>
      </c>
      <c r="AG3094">
        <f>IF(AE3094=0,AF3094,IF(AE3094=1,IF(F3094=0.5,0.5,IF(H3094=1,0.5,1.5)),IF(F3094=0.5,0.5,IF(H3094=1,2.5,1.5))))</f>
        <v>2.5</v>
      </c>
      <c r="AH3094" s="7">
        <f>IF(AC3094="XX",0,1/C3094^(1/5)*IF(E3094=0,100,1)/(E3094+1)^(1/4))</f>
        <v>1.4054931654938891</v>
      </c>
    </row>
    <row r="3095" spans="1:34">
      <c r="A3095">
        <v>4072</v>
      </c>
      <c r="B3095" s="1">
        <v>20480.250700000001</v>
      </c>
      <c r="C3095" s="6">
        <v>5.0000000000000001E-3</v>
      </c>
      <c r="D3095" t="s">
        <v>3</v>
      </c>
      <c r="E3095">
        <v>1</v>
      </c>
      <c r="F3095">
        <v>2.5</v>
      </c>
      <c r="G3095" t="s">
        <v>2</v>
      </c>
      <c r="H3095">
        <v>2</v>
      </c>
      <c r="I3095" t="s">
        <v>0</v>
      </c>
      <c r="J3095">
        <v>2</v>
      </c>
      <c r="K3095">
        <v>3.5</v>
      </c>
      <c r="L3095" t="s">
        <v>2</v>
      </c>
      <c r="M3095">
        <v>2</v>
      </c>
      <c r="N3095" t="s">
        <v>4128</v>
      </c>
      <c r="O3095">
        <v>1</v>
      </c>
      <c r="P3095" t="str">
        <f>D3095&amp;"-"&amp;F3095&amp;"-"&amp;G3095&amp;"-"&amp;E3095&amp;"-"&amp;H3095</f>
        <v>A2Delta-2.5-f-1-2</v>
      </c>
      <c r="Q3095" t="str">
        <f>I3095&amp;"-"&amp;K3095&amp;"-"&amp;L3095&amp;"-"&amp;J3095&amp;"-"&amp;M3095</f>
        <v>X2Pi-3.5-f-2-2</v>
      </c>
      <c r="R3095">
        <f>B3095+S3095</f>
        <v>26066.809624146001</v>
      </c>
      <c r="S3095">
        <f>_xlfn.IFNA(VLOOKUP(Q3095,'MARVEL-X'!A$2:I$1400,7,FALSE),VLOOKUP(Q3095,MARVEL!A$2:J$1522,10,FALSE))</f>
        <v>5586.5589241460002</v>
      </c>
      <c r="T3095">
        <f>IF(P3095=P3094,R3095+T3094,R3095)</f>
        <v>26066.809624146001</v>
      </c>
      <c r="U3095">
        <f>IF(P3095=P3094,1+U3094,1)</f>
        <v>1</v>
      </c>
      <c r="V3095" t="str">
        <f t="shared" si="48"/>
        <v/>
      </c>
      <c r="W3095" t="str">
        <f>IF(V3095="","",IF(ABS(V3095-R3095)&gt;W$1,ABS(V3095-R3095),""))</f>
        <v/>
      </c>
      <c r="X3095" t="str">
        <f>Y3095&amp;"-"&amp;Z3095&amp;"-"&amp;AC3095&amp;"-"&amp;AD3095&amp;"-"&amp;AG3095</f>
        <v>2.5-f-A-1-1.5</v>
      </c>
      <c r="Y3095">
        <f>F3095</f>
        <v>2.5</v>
      </c>
      <c r="Z3095" s="2" t="str">
        <f>G3095</f>
        <v>f</v>
      </c>
      <c r="AA3095">
        <f>_xlfn.IFNA(VLOOKUP(X3095,'duo-out'!A$2:Q$5000,5,FALSE),E3095+10*(H3095-1)+1+_xlfn.IFNA(VLOOKUP(D3095,states!A$2:C$10,3,FALSE),1))</f>
        <v>67</v>
      </c>
      <c r="AB3095" t="str">
        <f>IF(V3095="","",V3095)</f>
        <v/>
      </c>
      <c r="AC3095" s="2" t="str">
        <f>_xlfn.IFNA(VLOOKUP(D3095,states!A$2:C$10,2,FALSE),"XX")</f>
        <v>A</v>
      </c>
      <c r="AD3095">
        <f>E3095</f>
        <v>1</v>
      </c>
      <c r="AE3095">
        <f>_xlfn.IFNA(VLOOKUP(D3095,states!A$2:D$10,4,FALSE),0)</f>
        <v>2</v>
      </c>
      <c r="AF3095">
        <v>0.5</v>
      </c>
      <c r="AG3095">
        <f>IF(AE3095=0,AF3095,IF(AE3095=1,IF(F3095=0.5,0.5,IF(H3095=1,0.5,1.5)),IF(F3095=0.5,0.5,IF(H3095=1,2.5,1.5))))</f>
        <v>1.5</v>
      </c>
      <c r="AH3095" s="7">
        <f>IF(AC3095="XX",0,1/C3095^(1/5)*IF(E3095=0,100,1)/(E3095+1)^(1/4))</f>
        <v>2.4263223583284943</v>
      </c>
    </row>
    <row r="3096" spans="1:34">
      <c r="A3096">
        <v>4064</v>
      </c>
      <c r="B3096" s="1">
        <v>20586.1901</v>
      </c>
      <c r="C3096" s="6">
        <v>1.9380000000000001E-2</v>
      </c>
      <c r="D3096" t="s">
        <v>3</v>
      </c>
      <c r="E3096">
        <v>1</v>
      </c>
      <c r="F3096">
        <v>2.5</v>
      </c>
      <c r="G3096" t="s">
        <v>2</v>
      </c>
      <c r="H3096">
        <v>2</v>
      </c>
      <c r="I3096" t="s">
        <v>0</v>
      </c>
      <c r="J3096">
        <v>2</v>
      </c>
      <c r="K3096">
        <v>2.5</v>
      </c>
      <c r="L3096" t="s">
        <v>1</v>
      </c>
      <c r="M3096">
        <v>2</v>
      </c>
      <c r="N3096" t="s">
        <v>4120</v>
      </c>
      <c r="O3096">
        <v>1</v>
      </c>
      <c r="P3096" t="str">
        <f>D3096&amp;"-"&amp;F3096&amp;"-"&amp;G3096&amp;"-"&amp;E3096&amp;"-"&amp;H3096</f>
        <v>A2Delta-2.5-f-1-2</v>
      </c>
      <c r="Q3096" t="str">
        <f>I3096&amp;"-"&amp;K3096&amp;"-"&amp;L3096&amp;"-"&amp;J3096&amp;"-"&amp;M3096</f>
        <v>X2Pi-2.5-e-2-2</v>
      </c>
      <c r="R3096">
        <f>B3096+S3096</f>
        <v>26066.830421616</v>
      </c>
      <c r="S3096">
        <f>_xlfn.IFNA(VLOOKUP(Q3096,'MARVEL-X'!A$2:I$1400,7,FALSE),VLOOKUP(Q3096,MARVEL!A$2:J$1522,10,FALSE))</f>
        <v>5480.6403216159997</v>
      </c>
      <c r="T3096">
        <f>IF(P3096=P3095,R3096+T3095,R3096)</f>
        <v>52133.640045762004</v>
      </c>
      <c r="U3096">
        <f>IF(P3096=P3095,1+U3095,1)</f>
        <v>2</v>
      </c>
      <c r="V3096" t="str">
        <f t="shared" si="48"/>
        <v/>
      </c>
      <c r="W3096" t="str">
        <f>IF(V3096="","",IF(ABS(V3096-R3096)&gt;W$1,ABS(V3096-R3096),""))</f>
        <v/>
      </c>
      <c r="X3096" t="str">
        <f>Y3096&amp;"-"&amp;Z3096&amp;"-"&amp;AC3096&amp;"-"&amp;AD3096&amp;"-"&amp;AG3096</f>
        <v>2.5-f-A-1-1.5</v>
      </c>
      <c r="Y3096">
        <f>F3096</f>
        <v>2.5</v>
      </c>
      <c r="Z3096" s="2" t="str">
        <f>G3096</f>
        <v>f</v>
      </c>
      <c r="AA3096">
        <f>_xlfn.IFNA(VLOOKUP(X3096,'duo-out'!A$2:Q$5000,5,FALSE),E3096+10*(H3096-1)+1+_xlfn.IFNA(VLOOKUP(D3096,states!A$2:C$10,3,FALSE),1))</f>
        <v>67</v>
      </c>
      <c r="AB3096" t="str">
        <f>IF(V3096="","",V3096)</f>
        <v/>
      </c>
      <c r="AC3096" s="2" t="str">
        <f>_xlfn.IFNA(VLOOKUP(D3096,states!A$2:C$10,2,FALSE),"XX")</f>
        <v>A</v>
      </c>
      <c r="AD3096">
        <f>E3096</f>
        <v>1</v>
      </c>
      <c r="AE3096">
        <f>_xlfn.IFNA(VLOOKUP(D3096,states!A$2:D$10,4,FALSE),0)</f>
        <v>2</v>
      </c>
      <c r="AF3096">
        <v>0.5</v>
      </c>
      <c r="AG3096">
        <f>IF(AE3096=0,AF3096,IF(AE3096=1,IF(F3096=0.5,0.5,IF(H3096=1,0.5,1.5)),IF(F3096=0.5,0.5,IF(H3096=1,2.5,1.5))))</f>
        <v>1.5</v>
      </c>
      <c r="AH3096" s="7">
        <f>IF(AC3096="XX",0,1/C3096^(1/5)*IF(E3096=0,100,1)/(E3096+1)^(1/4))</f>
        <v>1.8504261045704309</v>
      </c>
    </row>
    <row r="3097" spans="1:34">
      <c r="A3097">
        <v>4040</v>
      </c>
      <c r="B3097" s="1">
        <v>20665.755099999998</v>
      </c>
      <c r="C3097" s="6">
        <v>1.8870000000000001E-2</v>
      </c>
      <c r="D3097" t="s">
        <v>3</v>
      </c>
      <c r="E3097">
        <v>1</v>
      </c>
      <c r="F3097">
        <v>2.5</v>
      </c>
      <c r="G3097" t="s">
        <v>2</v>
      </c>
      <c r="H3097">
        <v>2</v>
      </c>
      <c r="I3097" t="s">
        <v>0</v>
      </c>
      <c r="J3097">
        <v>2</v>
      </c>
      <c r="K3097">
        <v>1.5</v>
      </c>
      <c r="L3097" t="s">
        <v>2</v>
      </c>
      <c r="M3097">
        <v>2</v>
      </c>
      <c r="N3097" t="s">
        <v>4096</v>
      </c>
      <c r="O3097">
        <v>1</v>
      </c>
      <c r="P3097" t="str">
        <f>D3097&amp;"-"&amp;F3097&amp;"-"&amp;G3097&amp;"-"&amp;E3097&amp;"-"&amp;H3097</f>
        <v>A2Delta-2.5-f-1-2</v>
      </c>
      <c r="Q3097" t="str">
        <f>I3097&amp;"-"&amp;K3097&amp;"-"&amp;L3097&amp;"-"&amp;J3097&amp;"-"&amp;M3097</f>
        <v>X2Pi-1.5-f-2-2</v>
      </c>
      <c r="R3097">
        <f>B3097+S3097</f>
        <v>26066.797135495999</v>
      </c>
      <c r="S3097">
        <f>_xlfn.IFNA(VLOOKUP(Q3097,'MARVEL-X'!A$2:I$1400,7,FALSE),VLOOKUP(Q3097,MARVEL!A$2:J$1522,10,FALSE))</f>
        <v>5401.0420354959997</v>
      </c>
      <c r="T3097">
        <f>IF(P3097=P3096,R3097+T3096,R3097)</f>
        <v>78200.437181258007</v>
      </c>
      <c r="U3097">
        <f>IF(P3097=P3096,1+U3096,1)</f>
        <v>3</v>
      </c>
      <c r="V3097" t="str">
        <f t="shared" si="48"/>
        <v/>
      </c>
      <c r="W3097" t="str">
        <f>IF(V3097="","",IF(ABS(V3097-R3097)&gt;W$1,ABS(V3097-R3097),""))</f>
        <v/>
      </c>
      <c r="X3097" t="str">
        <f>Y3097&amp;"-"&amp;Z3097&amp;"-"&amp;AC3097&amp;"-"&amp;AD3097&amp;"-"&amp;AG3097</f>
        <v>2.5-f-A-1-1.5</v>
      </c>
      <c r="Y3097">
        <f>F3097</f>
        <v>2.5</v>
      </c>
      <c r="Z3097" s="2" t="str">
        <f>G3097</f>
        <v>f</v>
      </c>
      <c r="AA3097">
        <f>_xlfn.IFNA(VLOOKUP(X3097,'duo-out'!A$2:Q$5000,5,FALSE),E3097+10*(H3097-1)+1+_xlfn.IFNA(VLOOKUP(D3097,states!A$2:C$10,3,FALSE),1))</f>
        <v>67</v>
      </c>
      <c r="AB3097" t="str">
        <f>IF(V3097="","",V3097)</f>
        <v/>
      </c>
      <c r="AC3097" s="2" t="str">
        <f>_xlfn.IFNA(VLOOKUP(D3097,states!A$2:C$10,2,FALSE),"XX")</f>
        <v>A</v>
      </c>
      <c r="AD3097">
        <f>E3097</f>
        <v>1</v>
      </c>
      <c r="AE3097">
        <f>_xlfn.IFNA(VLOOKUP(D3097,states!A$2:D$10,4,FALSE),0)</f>
        <v>2</v>
      </c>
      <c r="AF3097">
        <v>0.5</v>
      </c>
      <c r="AG3097">
        <f>IF(AE3097=0,AF3097,IF(AE3097=1,IF(F3097=0.5,0.5,IF(H3097=1,0.5,1.5)),IF(F3097=0.5,0.5,IF(H3097=1,2.5,1.5))))</f>
        <v>1.5</v>
      </c>
      <c r="AH3097" s="7">
        <f>IF(AC3097="XX",0,1/C3097^(1/5)*IF(E3097=0,100,1)/(E3097+1)^(1/4))</f>
        <v>1.8603219958308508</v>
      </c>
    </row>
    <row r="3098" spans="1:34">
      <c r="A3098">
        <v>4037</v>
      </c>
      <c r="B3098" s="1">
        <v>20582.293099999999</v>
      </c>
      <c r="C3098" s="6">
        <v>2.691E-2</v>
      </c>
      <c r="D3098" t="s">
        <v>3</v>
      </c>
      <c r="E3098">
        <v>1</v>
      </c>
      <c r="F3098">
        <v>2.5</v>
      </c>
      <c r="G3098" t="s">
        <v>2</v>
      </c>
      <c r="H3098">
        <v>2</v>
      </c>
      <c r="I3098" t="s">
        <v>0</v>
      </c>
      <c r="J3098">
        <v>2</v>
      </c>
      <c r="K3098">
        <v>3.5</v>
      </c>
      <c r="L3098" t="s">
        <v>2</v>
      </c>
      <c r="M3098">
        <v>1</v>
      </c>
      <c r="N3098" t="s">
        <v>4093</v>
      </c>
      <c r="O3098">
        <v>1</v>
      </c>
      <c r="P3098" t="str">
        <f>D3098&amp;"-"&amp;F3098&amp;"-"&amp;G3098&amp;"-"&amp;E3098&amp;"-"&amp;H3098</f>
        <v>A2Delta-2.5-f-1-2</v>
      </c>
      <c r="Q3098" t="str">
        <f>I3098&amp;"-"&amp;K3098&amp;"-"&amp;L3098&amp;"-"&amp;J3098&amp;"-"&amp;M3098</f>
        <v>X2Pi-3.5-f-2-1</v>
      </c>
      <c r="R3098">
        <f>B3098+S3098</f>
        <v>26066.791511711999</v>
      </c>
      <c r="S3098">
        <f>_xlfn.IFNA(VLOOKUP(Q3098,'MARVEL-X'!A$2:I$1400,7,FALSE),VLOOKUP(Q3098,MARVEL!A$2:J$1522,10,FALSE))</f>
        <v>5484.4984117120002</v>
      </c>
      <c r="T3098">
        <f>IF(P3098=P3097,R3098+T3097,R3098)</f>
        <v>104267.22869297001</v>
      </c>
      <c r="U3098">
        <f>IF(P3098=P3097,1+U3097,1)</f>
        <v>4</v>
      </c>
      <c r="V3098" t="str">
        <f t="shared" si="48"/>
        <v/>
      </c>
      <c r="W3098" t="str">
        <f>IF(V3098="","",IF(ABS(V3098-R3098)&gt;W$1,ABS(V3098-R3098),""))</f>
        <v/>
      </c>
      <c r="X3098" t="str">
        <f>Y3098&amp;"-"&amp;Z3098&amp;"-"&amp;AC3098&amp;"-"&amp;AD3098&amp;"-"&amp;AG3098</f>
        <v>2.5-f-A-1-1.5</v>
      </c>
      <c r="Y3098">
        <f>F3098</f>
        <v>2.5</v>
      </c>
      <c r="Z3098" s="2" t="str">
        <f>G3098</f>
        <v>f</v>
      </c>
      <c r="AA3098">
        <f>_xlfn.IFNA(VLOOKUP(X3098,'duo-out'!A$2:Q$5000,5,FALSE),E3098+10*(H3098-1)+1+_xlfn.IFNA(VLOOKUP(D3098,states!A$2:C$10,3,FALSE),1))</f>
        <v>67</v>
      </c>
      <c r="AB3098" t="str">
        <f>IF(V3098="","",V3098)</f>
        <v/>
      </c>
      <c r="AC3098" s="2" t="str">
        <f>_xlfn.IFNA(VLOOKUP(D3098,states!A$2:C$10,2,FALSE),"XX")</f>
        <v>A</v>
      </c>
      <c r="AD3098">
        <f>E3098</f>
        <v>1</v>
      </c>
      <c r="AE3098">
        <f>_xlfn.IFNA(VLOOKUP(D3098,states!A$2:D$10,4,FALSE),0)</f>
        <v>2</v>
      </c>
      <c r="AF3098">
        <v>0.5</v>
      </c>
      <c r="AG3098">
        <f>IF(AE3098=0,AF3098,IF(AE3098=1,IF(F3098=0.5,0.5,IF(H3098=1,0.5,1.5)),IF(F3098=0.5,0.5,IF(H3098=1,2.5,1.5))))</f>
        <v>1.5</v>
      </c>
      <c r="AH3098" s="7">
        <f>IF(AC3098="XX",0,1/C3098^(1/5)*IF(E3098=0,100,1)/(E3098+1)^(1/4))</f>
        <v>1.7328451754543874</v>
      </c>
    </row>
    <row r="3099" spans="1:34">
      <c r="A3099">
        <v>4036</v>
      </c>
      <c r="B3099" s="1">
        <v>20660.083500000001</v>
      </c>
      <c r="C3099" s="6">
        <v>6.2659999999999993E-2</v>
      </c>
      <c r="D3099" t="s">
        <v>3</v>
      </c>
      <c r="E3099">
        <v>1</v>
      </c>
      <c r="F3099">
        <v>2.5</v>
      </c>
      <c r="G3099" t="s">
        <v>2</v>
      </c>
      <c r="H3099">
        <v>2</v>
      </c>
      <c r="I3099" t="s">
        <v>0</v>
      </c>
      <c r="J3099">
        <v>2</v>
      </c>
      <c r="K3099">
        <v>2.5</v>
      </c>
      <c r="L3099" t="s">
        <v>1</v>
      </c>
      <c r="M3099">
        <v>1</v>
      </c>
      <c r="N3099" t="s">
        <v>4092</v>
      </c>
      <c r="O3099">
        <v>1</v>
      </c>
      <c r="P3099" t="str">
        <f>D3099&amp;"-"&amp;F3099&amp;"-"&amp;G3099&amp;"-"&amp;E3099&amp;"-"&amp;H3099</f>
        <v>A2Delta-2.5-f-1-2</v>
      </c>
      <c r="Q3099" t="str">
        <f>I3099&amp;"-"&amp;K3099&amp;"-"&amp;L3099&amp;"-"&amp;J3099&amp;"-"&amp;M3099</f>
        <v>X2Pi-2.5-e-2-1</v>
      </c>
      <c r="R3099">
        <f>B3099+S3099</f>
        <v>26066.758605873001</v>
      </c>
      <c r="S3099">
        <f>_xlfn.IFNA(VLOOKUP(Q3099,'MARVEL-X'!A$2:I$1400,7,FALSE),VLOOKUP(Q3099,MARVEL!A$2:J$1522,10,FALSE))</f>
        <v>5406.6751058729997</v>
      </c>
      <c r="T3099">
        <f>IF(P3099=P3098,R3099+T3098,R3099)</f>
        <v>130333.98729884301</v>
      </c>
      <c r="U3099">
        <f>IF(P3099=P3098,1+U3098,1)</f>
        <v>5</v>
      </c>
      <c r="V3099" t="str">
        <f t="shared" si="48"/>
        <v/>
      </c>
      <c r="W3099" t="str">
        <f>IF(V3099="","",IF(ABS(V3099-R3099)&gt;W$1,ABS(V3099-R3099),""))</f>
        <v/>
      </c>
      <c r="X3099" t="str">
        <f>Y3099&amp;"-"&amp;Z3099&amp;"-"&amp;AC3099&amp;"-"&amp;AD3099&amp;"-"&amp;AG3099</f>
        <v>2.5-f-A-1-1.5</v>
      </c>
      <c r="Y3099">
        <f>F3099</f>
        <v>2.5</v>
      </c>
      <c r="Z3099" s="2" t="str">
        <f>G3099</f>
        <v>f</v>
      </c>
      <c r="AA3099">
        <f>_xlfn.IFNA(VLOOKUP(X3099,'duo-out'!A$2:Q$5000,5,FALSE),E3099+10*(H3099-1)+1+_xlfn.IFNA(VLOOKUP(D3099,states!A$2:C$10,3,FALSE),1))</f>
        <v>67</v>
      </c>
      <c r="AB3099" t="str">
        <f>IF(V3099="","",V3099)</f>
        <v/>
      </c>
      <c r="AC3099" s="2" t="str">
        <f>_xlfn.IFNA(VLOOKUP(D3099,states!A$2:C$10,2,FALSE),"XX")</f>
        <v>A</v>
      </c>
      <c r="AD3099">
        <f>E3099</f>
        <v>1</v>
      </c>
      <c r="AE3099">
        <f>_xlfn.IFNA(VLOOKUP(D3099,states!A$2:D$10,4,FALSE),0)</f>
        <v>2</v>
      </c>
      <c r="AF3099">
        <v>0.5</v>
      </c>
      <c r="AG3099">
        <f>IF(AE3099=0,AF3099,IF(AE3099=1,IF(F3099=0.5,0.5,IF(H3099=1,0.5,1.5)),IF(F3099=0.5,0.5,IF(H3099=1,2.5,1.5))))</f>
        <v>1.5</v>
      </c>
      <c r="AH3099" s="7">
        <f>IF(AC3099="XX",0,1/C3099^(1/5)*IF(E3099=0,100,1)/(E3099+1)^(1/4))</f>
        <v>1.4633372333159922</v>
      </c>
    </row>
    <row r="3100" spans="1:34">
      <c r="A3100">
        <v>4031</v>
      </c>
      <c r="B3100" s="1">
        <v>20711.4663</v>
      </c>
      <c r="C3100" s="6">
        <v>2.5440000000000001E-2</v>
      </c>
      <c r="D3100" t="s">
        <v>3</v>
      </c>
      <c r="E3100">
        <v>1</v>
      </c>
      <c r="F3100">
        <v>2.5</v>
      </c>
      <c r="G3100" t="s">
        <v>2</v>
      </c>
      <c r="H3100">
        <v>2</v>
      </c>
      <c r="I3100" t="s">
        <v>0</v>
      </c>
      <c r="J3100">
        <v>2</v>
      </c>
      <c r="K3100">
        <v>1.5</v>
      </c>
      <c r="L3100" t="s">
        <v>2</v>
      </c>
      <c r="M3100">
        <v>1</v>
      </c>
      <c r="N3100" t="s">
        <v>4087</v>
      </c>
      <c r="O3100">
        <v>1</v>
      </c>
      <c r="P3100" t="str">
        <f>D3100&amp;"-"&amp;F3100&amp;"-"&amp;G3100&amp;"-"&amp;E3100&amp;"-"&amp;H3100</f>
        <v>A2Delta-2.5-f-1-2</v>
      </c>
      <c r="Q3100" t="str">
        <f>I3100&amp;"-"&amp;K3100&amp;"-"&amp;L3100&amp;"-"&amp;J3100&amp;"-"&amp;M3100</f>
        <v>X2Pi-1.5-f-2-1</v>
      </c>
      <c r="R3100">
        <f>B3100+S3100</f>
        <v>26066.833367036001</v>
      </c>
      <c r="S3100">
        <f>_xlfn.IFNA(VLOOKUP(Q3100,'MARVEL-X'!A$2:I$1400,7,FALSE),VLOOKUP(Q3100,MARVEL!A$2:J$1522,10,FALSE))</f>
        <v>5355.3670670359998</v>
      </c>
      <c r="T3100">
        <f>IF(P3100=P3099,R3100+T3099,R3100)</f>
        <v>156400.820665879</v>
      </c>
      <c r="U3100">
        <f>IF(P3100=P3099,1+U3099,1)</f>
        <v>6</v>
      </c>
      <c r="V3100" t="str">
        <f t="shared" si="48"/>
        <v/>
      </c>
      <c r="W3100" t="str">
        <f>IF(V3100="","",IF(ABS(V3100-R3100)&gt;W$1,ABS(V3100-R3100),""))</f>
        <v/>
      </c>
      <c r="X3100" t="str">
        <f>Y3100&amp;"-"&amp;Z3100&amp;"-"&amp;AC3100&amp;"-"&amp;AD3100&amp;"-"&amp;AG3100</f>
        <v>2.5-f-A-1-1.5</v>
      </c>
      <c r="Y3100">
        <f>F3100</f>
        <v>2.5</v>
      </c>
      <c r="Z3100" s="2" t="str">
        <f>G3100</f>
        <v>f</v>
      </c>
      <c r="AA3100">
        <f>_xlfn.IFNA(VLOOKUP(X3100,'duo-out'!A$2:Q$5000,5,FALSE),E3100+10*(H3100-1)+1+_xlfn.IFNA(VLOOKUP(D3100,states!A$2:C$10,3,FALSE),1))</f>
        <v>67</v>
      </c>
      <c r="AB3100" t="str">
        <f>IF(V3100="","",V3100)</f>
        <v/>
      </c>
      <c r="AC3100" s="2" t="str">
        <f>_xlfn.IFNA(VLOOKUP(D3100,states!A$2:C$10,2,FALSE),"XX")</f>
        <v>A</v>
      </c>
      <c r="AD3100">
        <f>E3100</f>
        <v>1</v>
      </c>
      <c r="AE3100">
        <f>_xlfn.IFNA(VLOOKUP(D3100,states!A$2:D$10,4,FALSE),0)</f>
        <v>2</v>
      </c>
      <c r="AF3100">
        <v>0.5</v>
      </c>
      <c r="AG3100">
        <f>IF(AE3100=0,AF3100,IF(AE3100=1,IF(F3100=0.5,0.5,IF(H3100=1,0.5,1.5)),IF(F3100=0.5,0.5,IF(H3100=1,2.5,1.5))))</f>
        <v>1.5</v>
      </c>
      <c r="AH3100" s="7">
        <f>IF(AC3100="XX",0,1/C3100^(1/5)*IF(E3100=0,100,1)/(E3100+1)^(1/4))</f>
        <v>1.7524235454123767</v>
      </c>
    </row>
    <row r="3101" spans="1:34">
      <c r="A3101">
        <v>3620</v>
      </c>
      <c r="B3101" s="1">
        <v>23076.724600000001</v>
      </c>
      <c r="C3101" s="6">
        <v>5.0000000000000001E-3</v>
      </c>
      <c r="D3101" t="s">
        <v>3</v>
      </c>
      <c r="E3101">
        <v>1</v>
      </c>
      <c r="F3101">
        <v>2.5</v>
      </c>
      <c r="G3101" t="s">
        <v>2</v>
      </c>
      <c r="H3101">
        <v>2</v>
      </c>
      <c r="I3101" t="s">
        <v>0</v>
      </c>
      <c r="J3101">
        <v>1</v>
      </c>
      <c r="K3101">
        <v>3.5</v>
      </c>
      <c r="L3101" t="s">
        <v>2</v>
      </c>
      <c r="M3101">
        <v>2</v>
      </c>
      <c r="N3101" t="s">
        <v>3676</v>
      </c>
      <c r="O3101">
        <v>1</v>
      </c>
      <c r="P3101" t="str">
        <f>D3101&amp;"-"&amp;F3101&amp;"-"&amp;G3101&amp;"-"&amp;E3101&amp;"-"&amp;H3101</f>
        <v>A2Delta-2.5-f-1-2</v>
      </c>
      <c r="Q3101" t="str">
        <f>I3101&amp;"-"&amp;K3101&amp;"-"&amp;L3101&amp;"-"&amp;J3101&amp;"-"&amp;M3101</f>
        <v>X2Pi-3.5-f-1-2</v>
      </c>
      <c r="R3101">
        <f>B3101+S3101</f>
        <v>26066.812275551001</v>
      </c>
      <c r="S3101">
        <f>_xlfn.IFNA(VLOOKUP(Q3101,'MARVEL-X'!A$2:I$1400,7,FALSE),VLOOKUP(Q3101,MARVEL!A$2:J$1522,10,FALSE))</f>
        <v>2990.0876755509998</v>
      </c>
      <c r="T3101">
        <f>IF(P3101=P3100,R3101+T3100,R3101)</f>
        <v>182467.63294143</v>
      </c>
      <c r="U3101">
        <f>IF(P3101=P3100,1+U3100,1)</f>
        <v>7</v>
      </c>
      <c r="V3101" t="str">
        <f t="shared" si="48"/>
        <v/>
      </c>
      <c r="W3101" t="str">
        <f>IF(V3101="","",IF(ABS(V3101-R3101)&gt;W$1,ABS(V3101-R3101),""))</f>
        <v/>
      </c>
      <c r="X3101" t="str">
        <f>Y3101&amp;"-"&amp;Z3101&amp;"-"&amp;AC3101&amp;"-"&amp;AD3101&amp;"-"&amp;AG3101</f>
        <v>2.5-f-A-1-1.5</v>
      </c>
      <c r="Y3101">
        <f>F3101</f>
        <v>2.5</v>
      </c>
      <c r="Z3101" s="2" t="str">
        <f>G3101</f>
        <v>f</v>
      </c>
      <c r="AA3101">
        <f>_xlfn.IFNA(VLOOKUP(X3101,'duo-out'!A$2:Q$5000,5,FALSE),E3101+10*(H3101-1)+1+_xlfn.IFNA(VLOOKUP(D3101,states!A$2:C$10,3,FALSE),1))</f>
        <v>67</v>
      </c>
      <c r="AB3101" t="str">
        <f>IF(V3101="","",V3101)</f>
        <v/>
      </c>
      <c r="AC3101" s="2" t="str">
        <f>_xlfn.IFNA(VLOOKUP(D3101,states!A$2:C$10,2,FALSE),"XX")</f>
        <v>A</v>
      </c>
      <c r="AD3101">
        <f>E3101</f>
        <v>1</v>
      </c>
      <c r="AE3101">
        <f>_xlfn.IFNA(VLOOKUP(D3101,states!A$2:D$10,4,FALSE),0)</f>
        <v>2</v>
      </c>
      <c r="AF3101">
        <v>0.5</v>
      </c>
      <c r="AG3101">
        <f>IF(AE3101=0,AF3101,IF(AE3101=1,IF(F3101=0.5,0.5,IF(H3101=1,0.5,1.5)),IF(F3101=0.5,0.5,IF(H3101=1,2.5,1.5))))</f>
        <v>1.5</v>
      </c>
      <c r="AH3101" s="7">
        <f>IF(AC3101="XX",0,1/C3101^(1/5)*IF(E3101=0,100,1)/(E3101+1)^(1/4))</f>
        <v>2.4263223583284943</v>
      </c>
    </row>
    <row r="3102" spans="1:34">
      <c r="A3102">
        <v>3561</v>
      </c>
      <c r="B3102" s="1">
        <v>23269.693800000001</v>
      </c>
      <c r="C3102" s="6">
        <v>5.0000000000000001E-3</v>
      </c>
      <c r="D3102" t="s">
        <v>3</v>
      </c>
      <c r="E3102">
        <v>1</v>
      </c>
      <c r="F3102">
        <v>2.5</v>
      </c>
      <c r="G3102" t="s">
        <v>2</v>
      </c>
      <c r="H3102">
        <v>2</v>
      </c>
      <c r="I3102" t="s">
        <v>0</v>
      </c>
      <c r="J3102">
        <v>1</v>
      </c>
      <c r="K3102">
        <v>1.5</v>
      </c>
      <c r="L3102" t="s">
        <v>2</v>
      </c>
      <c r="M3102">
        <v>2</v>
      </c>
      <c r="N3102" t="s">
        <v>3617</v>
      </c>
      <c r="O3102">
        <v>1</v>
      </c>
      <c r="P3102" t="str">
        <f>D3102&amp;"-"&amp;F3102&amp;"-"&amp;G3102&amp;"-"&amp;E3102&amp;"-"&amp;H3102</f>
        <v>A2Delta-2.5-f-1-2</v>
      </c>
      <c r="Q3102" t="str">
        <f>I3102&amp;"-"&amp;K3102&amp;"-"&amp;L3102&amp;"-"&amp;J3102&amp;"-"&amp;M3102</f>
        <v>X2Pi-1.5-f-1-2</v>
      </c>
      <c r="R3102">
        <f>B3102+S3102</f>
        <v>26066.812418375001</v>
      </c>
      <c r="S3102">
        <f>_xlfn.IFNA(VLOOKUP(Q3102,'MARVEL-X'!A$2:I$1400,7,FALSE),VLOOKUP(Q3102,MARVEL!A$2:J$1522,10,FALSE))</f>
        <v>2797.1186183750001</v>
      </c>
      <c r="T3102">
        <f>IF(P3102=P3101,R3102+T3101,R3102)</f>
        <v>208534.44535980499</v>
      </c>
      <c r="U3102">
        <f>IF(P3102=P3101,1+U3101,1)</f>
        <v>8</v>
      </c>
      <c r="V3102" t="str">
        <f t="shared" si="48"/>
        <v/>
      </c>
      <c r="W3102" t="str">
        <f>IF(V3102="","",IF(ABS(V3102-R3102)&gt;W$1,ABS(V3102-R3102),""))</f>
        <v/>
      </c>
      <c r="X3102" t="str">
        <f>Y3102&amp;"-"&amp;Z3102&amp;"-"&amp;AC3102&amp;"-"&amp;AD3102&amp;"-"&amp;AG3102</f>
        <v>2.5-f-A-1-1.5</v>
      </c>
      <c r="Y3102">
        <f>F3102</f>
        <v>2.5</v>
      </c>
      <c r="Z3102" s="2" t="str">
        <f>G3102</f>
        <v>f</v>
      </c>
      <c r="AA3102">
        <f>_xlfn.IFNA(VLOOKUP(X3102,'duo-out'!A$2:Q$5000,5,FALSE),E3102+10*(H3102-1)+1+_xlfn.IFNA(VLOOKUP(D3102,states!A$2:C$10,3,FALSE),1))</f>
        <v>67</v>
      </c>
      <c r="AB3102" t="str">
        <f>IF(V3102="","",V3102)</f>
        <v/>
      </c>
      <c r="AC3102" s="2" t="str">
        <f>_xlfn.IFNA(VLOOKUP(D3102,states!A$2:C$10,2,FALSE),"XX")</f>
        <v>A</v>
      </c>
      <c r="AD3102">
        <f>E3102</f>
        <v>1</v>
      </c>
      <c r="AE3102">
        <f>_xlfn.IFNA(VLOOKUP(D3102,states!A$2:D$10,4,FALSE),0)</f>
        <v>2</v>
      </c>
      <c r="AF3102">
        <v>0.5</v>
      </c>
      <c r="AG3102">
        <f>IF(AE3102=0,AF3102,IF(AE3102=1,IF(F3102=0.5,0.5,IF(H3102=1,0.5,1.5)),IF(F3102=0.5,0.5,IF(H3102=1,2.5,1.5))))</f>
        <v>1.5</v>
      </c>
      <c r="AH3102" s="7">
        <f>IF(AC3102="XX",0,1/C3102^(1/5)*IF(E3102=0,100,1)/(E3102+1)^(1/4))</f>
        <v>2.4263223583284943</v>
      </c>
    </row>
    <row r="3103" spans="1:34">
      <c r="A3103">
        <v>3557</v>
      </c>
      <c r="B3103" s="1">
        <v>23263.798299999999</v>
      </c>
      <c r="C3103" s="6">
        <v>5.0000000000000001E-3</v>
      </c>
      <c r="D3103" t="s">
        <v>3</v>
      </c>
      <c r="E3103">
        <v>1</v>
      </c>
      <c r="F3103">
        <v>2.5</v>
      </c>
      <c r="G3103" t="s">
        <v>2</v>
      </c>
      <c r="H3103">
        <v>2</v>
      </c>
      <c r="I3103" t="s">
        <v>0</v>
      </c>
      <c r="J3103">
        <v>1</v>
      </c>
      <c r="K3103">
        <v>2.5</v>
      </c>
      <c r="L3103" t="s">
        <v>1</v>
      </c>
      <c r="M3103">
        <v>1</v>
      </c>
      <c r="N3103" t="s">
        <v>3613</v>
      </c>
      <c r="O3103">
        <v>1</v>
      </c>
      <c r="P3103" t="str">
        <f>D3103&amp;"-"&amp;F3103&amp;"-"&amp;G3103&amp;"-"&amp;E3103&amp;"-"&amp;H3103</f>
        <v>A2Delta-2.5-f-1-2</v>
      </c>
      <c r="Q3103" t="str">
        <f>I3103&amp;"-"&amp;K3103&amp;"-"&amp;L3103&amp;"-"&amp;J3103&amp;"-"&amp;M3103</f>
        <v>X2Pi-2.5-e-1-1</v>
      </c>
      <c r="R3103">
        <f>B3103+S3103</f>
        <v>26066.809830642</v>
      </c>
      <c r="S3103">
        <f>_xlfn.IFNA(VLOOKUP(Q3103,'MARVEL-X'!A$2:I$1400,7,FALSE),VLOOKUP(Q3103,MARVEL!A$2:J$1522,10,FALSE))</f>
        <v>2803.0115306419998</v>
      </c>
      <c r="T3103">
        <f>IF(P3103=P3102,R3103+T3102,R3103)</f>
        <v>234601.25519044697</v>
      </c>
      <c r="U3103">
        <f>IF(P3103=P3102,1+U3102,1)</f>
        <v>9</v>
      </c>
      <c r="V3103" t="str">
        <f t="shared" si="48"/>
        <v/>
      </c>
      <c r="W3103" t="str">
        <f>IF(V3103="","",IF(ABS(V3103-R3103)&gt;W$1,ABS(V3103-R3103),""))</f>
        <v/>
      </c>
      <c r="X3103" t="str">
        <f>Y3103&amp;"-"&amp;Z3103&amp;"-"&amp;AC3103&amp;"-"&amp;AD3103&amp;"-"&amp;AG3103</f>
        <v>2.5-f-A-1-1.5</v>
      </c>
      <c r="Y3103">
        <f>F3103</f>
        <v>2.5</v>
      </c>
      <c r="Z3103" s="2" t="str">
        <f>G3103</f>
        <v>f</v>
      </c>
      <c r="AA3103">
        <f>_xlfn.IFNA(VLOOKUP(X3103,'duo-out'!A$2:Q$5000,5,FALSE),E3103+10*(H3103-1)+1+_xlfn.IFNA(VLOOKUP(D3103,states!A$2:C$10,3,FALSE),1))</f>
        <v>67</v>
      </c>
      <c r="AB3103" t="str">
        <f>IF(V3103="","",V3103)</f>
        <v/>
      </c>
      <c r="AC3103" s="2" t="str">
        <f>_xlfn.IFNA(VLOOKUP(D3103,states!A$2:C$10,2,FALSE),"XX")</f>
        <v>A</v>
      </c>
      <c r="AD3103">
        <f>E3103</f>
        <v>1</v>
      </c>
      <c r="AE3103">
        <f>_xlfn.IFNA(VLOOKUP(D3103,states!A$2:D$10,4,FALSE),0)</f>
        <v>2</v>
      </c>
      <c r="AF3103">
        <v>0.5</v>
      </c>
      <c r="AG3103">
        <f>IF(AE3103=0,AF3103,IF(AE3103=1,IF(F3103=0.5,0.5,IF(H3103=1,0.5,1.5)),IF(F3103=0.5,0.5,IF(H3103=1,2.5,1.5))))</f>
        <v>1.5</v>
      </c>
      <c r="AH3103" s="7">
        <f>IF(AC3103="XX",0,1/C3103^(1/5)*IF(E3103=0,100,1)/(E3103+1)^(1/4))</f>
        <v>2.4263223583284943</v>
      </c>
    </row>
    <row r="3104" spans="1:34">
      <c r="A3104">
        <v>3553</v>
      </c>
      <c r="B3104" s="1">
        <v>23317.1567</v>
      </c>
      <c r="C3104" s="6">
        <v>5.0000000000000001E-3</v>
      </c>
      <c r="D3104" t="s">
        <v>3</v>
      </c>
      <c r="E3104">
        <v>1</v>
      </c>
      <c r="F3104">
        <v>2.5</v>
      </c>
      <c r="G3104" t="s">
        <v>2</v>
      </c>
      <c r="H3104">
        <v>2</v>
      </c>
      <c r="I3104" t="s">
        <v>0</v>
      </c>
      <c r="J3104">
        <v>1</v>
      </c>
      <c r="K3104">
        <v>1.5</v>
      </c>
      <c r="L3104" t="s">
        <v>2</v>
      </c>
      <c r="M3104">
        <v>1</v>
      </c>
      <c r="N3104" t="s">
        <v>3609</v>
      </c>
      <c r="O3104">
        <v>1</v>
      </c>
      <c r="P3104" t="str">
        <f>D3104&amp;"-"&amp;F3104&amp;"-"&amp;G3104&amp;"-"&amp;E3104&amp;"-"&amp;H3104</f>
        <v>A2Delta-2.5-f-1-2</v>
      </c>
      <c r="Q3104" t="str">
        <f>I3104&amp;"-"&amp;K3104&amp;"-"&amp;L3104&amp;"-"&amp;J3104&amp;"-"&amp;M3104</f>
        <v>X2Pi-1.5-f-1-1</v>
      </c>
      <c r="R3104">
        <f>B3104+S3104</f>
        <v>26066.809309041</v>
      </c>
      <c r="S3104">
        <f>_xlfn.IFNA(VLOOKUP(Q3104,'MARVEL-X'!A$2:I$1400,7,FALSE),VLOOKUP(Q3104,MARVEL!A$2:J$1522,10,FALSE))</f>
        <v>2749.6526090409998</v>
      </c>
      <c r="T3104">
        <f>IF(P3104=P3103,R3104+T3103,R3104)</f>
        <v>260668.06449948798</v>
      </c>
      <c r="U3104">
        <f>IF(P3104=P3103,1+U3103,1)</f>
        <v>10</v>
      </c>
      <c r="V3104" t="str">
        <f t="shared" si="48"/>
        <v/>
      </c>
      <c r="W3104" t="str">
        <f>IF(V3104="","",IF(ABS(V3104-R3104)&gt;W$1,ABS(V3104-R3104),""))</f>
        <v/>
      </c>
      <c r="X3104" t="str">
        <f>Y3104&amp;"-"&amp;Z3104&amp;"-"&amp;AC3104&amp;"-"&amp;AD3104&amp;"-"&amp;AG3104</f>
        <v>2.5-f-A-1-1.5</v>
      </c>
      <c r="Y3104">
        <f>F3104</f>
        <v>2.5</v>
      </c>
      <c r="Z3104" s="2" t="str">
        <f>G3104</f>
        <v>f</v>
      </c>
      <c r="AA3104">
        <f>_xlfn.IFNA(VLOOKUP(X3104,'duo-out'!A$2:Q$5000,5,FALSE),E3104+10*(H3104-1)+1+_xlfn.IFNA(VLOOKUP(D3104,states!A$2:C$10,3,FALSE),1))</f>
        <v>67</v>
      </c>
      <c r="AB3104" t="str">
        <f>IF(V3104="","",V3104)</f>
        <v/>
      </c>
      <c r="AC3104" s="2" t="str">
        <f>_xlfn.IFNA(VLOOKUP(D3104,states!A$2:C$10,2,FALSE),"XX")</f>
        <v>A</v>
      </c>
      <c r="AD3104">
        <f>E3104</f>
        <v>1</v>
      </c>
      <c r="AE3104">
        <f>_xlfn.IFNA(VLOOKUP(D3104,states!A$2:D$10,4,FALSE),0)</f>
        <v>2</v>
      </c>
      <c r="AF3104">
        <v>0.5</v>
      </c>
      <c r="AG3104">
        <f>IF(AE3104=0,AF3104,IF(AE3104=1,IF(F3104=0.5,0.5,IF(H3104=1,0.5,1.5)),IF(F3104=0.5,0.5,IF(H3104=1,2.5,1.5))))</f>
        <v>1.5</v>
      </c>
      <c r="AH3104" s="7">
        <f>IF(AC3104="XX",0,1/C3104^(1/5)*IF(E3104=0,100,1)/(E3104+1)^(1/4))</f>
        <v>2.4263223583284943</v>
      </c>
    </row>
    <row r="3105" spans="1:34">
      <c r="A3105">
        <v>2952</v>
      </c>
      <c r="B3105" s="1">
        <v>23076.724699999999</v>
      </c>
      <c r="C3105" s="6">
        <v>5.0000000000000001E-3</v>
      </c>
      <c r="D3105" t="s">
        <v>3</v>
      </c>
      <c r="E3105">
        <v>1</v>
      </c>
      <c r="F3105">
        <v>2.5</v>
      </c>
      <c r="G3105" t="s">
        <v>2</v>
      </c>
      <c r="H3105">
        <v>2</v>
      </c>
      <c r="I3105" t="s">
        <v>0</v>
      </c>
      <c r="J3105">
        <v>1</v>
      </c>
      <c r="K3105">
        <v>3.5</v>
      </c>
      <c r="L3105" t="s">
        <v>2</v>
      </c>
      <c r="M3105">
        <v>2</v>
      </c>
      <c r="N3105" t="s">
        <v>3008</v>
      </c>
      <c r="O3105">
        <v>1</v>
      </c>
      <c r="P3105" t="str">
        <f>D3105&amp;"-"&amp;F3105&amp;"-"&amp;G3105&amp;"-"&amp;E3105&amp;"-"&amp;H3105</f>
        <v>A2Delta-2.5-f-1-2</v>
      </c>
      <c r="Q3105" t="str">
        <f>I3105&amp;"-"&amp;K3105&amp;"-"&amp;L3105&amp;"-"&amp;J3105&amp;"-"&amp;M3105</f>
        <v>X2Pi-3.5-f-1-2</v>
      </c>
      <c r="R3105">
        <f>B3105+S3105</f>
        <v>26066.812375550999</v>
      </c>
      <c r="S3105">
        <f>_xlfn.IFNA(VLOOKUP(Q3105,'MARVEL-X'!A$2:I$1400,7,FALSE),VLOOKUP(Q3105,MARVEL!A$2:J$1522,10,FALSE))</f>
        <v>2990.0876755509998</v>
      </c>
      <c r="T3105">
        <f>IF(P3105=P3104,R3105+T3104,R3105)</f>
        <v>286734.87687503896</v>
      </c>
      <c r="U3105">
        <f>IF(P3105=P3104,1+U3104,1)</f>
        <v>11</v>
      </c>
      <c r="V3105" t="str">
        <f t="shared" si="48"/>
        <v/>
      </c>
      <c r="W3105" t="str">
        <f>IF(V3105="","",IF(ABS(V3105-R3105)&gt;W$1,ABS(V3105-R3105),""))</f>
        <v/>
      </c>
      <c r="X3105" t="str">
        <f>Y3105&amp;"-"&amp;Z3105&amp;"-"&amp;AC3105&amp;"-"&amp;AD3105&amp;"-"&amp;AG3105</f>
        <v>2.5-f-A-1-1.5</v>
      </c>
      <c r="Y3105">
        <f>F3105</f>
        <v>2.5</v>
      </c>
      <c r="Z3105" s="2" t="str">
        <f>G3105</f>
        <v>f</v>
      </c>
      <c r="AA3105">
        <f>_xlfn.IFNA(VLOOKUP(X3105,'duo-out'!A$2:Q$5000,5,FALSE),E3105+10*(H3105-1)+1+_xlfn.IFNA(VLOOKUP(D3105,states!A$2:C$10,3,FALSE),1))</f>
        <v>67</v>
      </c>
      <c r="AB3105" t="str">
        <f>IF(V3105="","",V3105)</f>
        <v/>
      </c>
      <c r="AC3105" s="2" t="str">
        <f>_xlfn.IFNA(VLOOKUP(D3105,states!A$2:C$10,2,FALSE),"XX")</f>
        <v>A</v>
      </c>
      <c r="AD3105">
        <f>E3105</f>
        <v>1</v>
      </c>
      <c r="AE3105">
        <f>_xlfn.IFNA(VLOOKUP(D3105,states!A$2:D$10,4,FALSE),0)</f>
        <v>2</v>
      </c>
      <c r="AF3105">
        <v>0.5</v>
      </c>
      <c r="AG3105">
        <f>IF(AE3105=0,AF3105,IF(AE3105=1,IF(F3105=0.5,0.5,IF(H3105=1,0.5,1.5)),IF(F3105=0.5,0.5,IF(H3105=1,2.5,1.5))))</f>
        <v>1.5</v>
      </c>
      <c r="AH3105" s="7">
        <f>IF(AC3105="XX",0,1/C3105^(1/5)*IF(E3105=0,100,1)/(E3105+1)^(1/4))</f>
        <v>2.4263223583284943</v>
      </c>
    </row>
    <row r="3106" spans="1:34">
      <c r="A3106">
        <v>2941</v>
      </c>
      <c r="B3106" s="1">
        <v>23186.911899999999</v>
      </c>
      <c r="C3106" s="6">
        <v>1.196E-2</v>
      </c>
      <c r="D3106" t="s">
        <v>3</v>
      </c>
      <c r="E3106">
        <v>1</v>
      </c>
      <c r="F3106">
        <v>2.5</v>
      </c>
      <c r="G3106" t="s">
        <v>2</v>
      </c>
      <c r="H3106">
        <v>2</v>
      </c>
      <c r="I3106" t="s">
        <v>0</v>
      </c>
      <c r="J3106">
        <v>1</v>
      </c>
      <c r="K3106">
        <v>2.5</v>
      </c>
      <c r="L3106" t="s">
        <v>1</v>
      </c>
      <c r="M3106">
        <v>2</v>
      </c>
      <c r="N3106" t="s">
        <v>2997</v>
      </c>
      <c r="O3106">
        <v>1</v>
      </c>
      <c r="P3106" t="str">
        <f>D3106&amp;"-"&amp;F3106&amp;"-"&amp;G3106&amp;"-"&amp;E3106&amp;"-"&amp;H3106</f>
        <v>A2Delta-2.5-f-1-2</v>
      </c>
      <c r="Q3106" t="str">
        <f>I3106&amp;"-"&amp;K3106&amp;"-"&amp;L3106&amp;"-"&amp;J3106&amp;"-"&amp;M3106</f>
        <v>X2Pi-2.5-e-1-2</v>
      </c>
      <c r="R3106">
        <f>B3106+S3106</f>
        <v>26066.824017620998</v>
      </c>
      <c r="S3106">
        <f>_xlfn.IFNA(VLOOKUP(Q3106,'MARVEL-X'!A$2:I$1400,7,FALSE),VLOOKUP(Q3106,MARVEL!A$2:J$1522,10,FALSE))</f>
        <v>2879.9121176210001</v>
      </c>
      <c r="T3106">
        <f>IF(P3106=P3105,R3106+T3105,R3106)</f>
        <v>312801.70089265995</v>
      </c>
      <c r="U3106">
        <f>IF(P3106=P3105,1+U3105,1)</f>
        <v>12</v>
      </c>
      <c r="V3106" t="str">
        <f t="shared" si="48"/>
        <v/>
      </c>
      <c r="W3106" t="str">
        <f>IF(V3106="","",IF(ABS(V3106-R3106)&gt;W$1,ABS(V3106-R3106),""))</f>
        <v/>
      </c>
      <c r="X3106" t="str">
        <f>Y3106&amp;"-"&amp;Z3106&amp;"-"&amp;AC3106&amp;"-"&amp;AD3106&amp;"-"&amp;AG3106</f>
        <v>2.5-f-A-1-1.5</v>
      </c>
      <c r="Y3106">
        <f>F3106</f>
        <v>2.5</v>
      </c>
      <c r="Z3106" s="2" t="str">
        <f>G3106</f>
        <v>f</v>
      </c>
      <c r="AA3106">
        <f>_xlfn.IFNA(VLOOKUP(X3106,'duo-out'!A$2:Q$5000,5,FALSE),E3106+10*(H3106-1)+1+_xlfn.IFNA(VLOOKUP(D3106,states!A$2:C$10,3,FALSE),1))</f>
        <v>67</v>
      </c>
      <c r="AB3106" t="str">
        <f>IF(V3106="","",V3106)</f>
        <v/>
      </c>
      <c r="AC3106" s="2" t="str">
        <f>_xlfn.IFNA(VLOOKUP(D3106,states!A$2:C$10,2,FALSE),"XX")</f>
        <v>A</v>
      </c>
      <c r="AD3106">
        <f>E3106</f>
        <v>1</v>
      </c>
      <c r="AE3106">
        <f>_xlfn.IFNA(VLOOKUP(D3106,states!A$2:D$10,4,FALSE),0)</f>
        <v>2</v>
      </c>
      <c r="AF3106">
        <v>0.5</v>
      </c>
      <c r="AG3106">
        <f>IF(AE3106=0,AF3106,IF(AE3106=1,IF(F3106=0.5,0.5,IF(H3106=1,0.5,1.5)),IF(F3106=0.5,0.5,IF(H3106=1,2.5,1.5))))</f>
        <v>1.5</v>
      </c>
      <c r="AH3106" s="7">
        <f>IF(AC3106="XX",0,1/C3106^(1/5)*IF(E3106=0,100,1)/(E3106+1)^(1/4))</f>
        <v>2.0379628601349919</v>
      </c>
    </row>
    <row r="3107" spans="1:34">
      <c r="A3107">
        <v>2907</v>
      </c>
      <c r="B3107" s="1">
        <v>23269.6983</v>
      </c>
      <c r="C3107" s="6">
        <v>5.0000000000000001E-3</v>
      </c>
      <c r="D3107" t="s">
        <v>3</v>
      </c>
      <c r="E3107">
        <v>1</v>
      </c>
      <c r="F3107">
        <v>2.5</v>
      </c>
      <c r="G3107" t="s">
        <v>2</v>
      </c>
      <c r="H3107">
        <v>2</v>
      </c>
      <c r="I3107" t="s">
        <v>0</v>
      </c>
      <c r="J3107">
        <v>1</v>
      </c>
      <c r="K3107">
        <v>1.5</v>
      </c>
      <c r="L3107" t="s">
        <v>2</v>
      </c>
      <c r="M3107">
        <v>2</v>
      </c>
      <c r="N3107" t="s">
        <v>2963</v>
      </c>
      <c r="O3107">
        <v>1</v>
      </c>
      <c r="P3107" t="str">
        <f>D3107&amp;"-"&amp;F3107&amp;"-"&amp;G3107&amp;"-"&amp;E3107&amp;"-"&amp;H3107</f>
        <v>A2Delta-2.5-f-1-2</v>
      </c>
      <c r="Q3107" t="str">
        <f>I3107&amp;"-"&amp;K3107&amp;"-"&amp;L3107&amp;"-"&amp;J3107&amp;"-"&amp;M3107</f>
        <v>X2Pi-1.5-f-1-2</v>
      </c>
      <c r="R3107">
        <f>B3107+S3107</f>
        <v>26066.816918375</v>
      </c>
      <c r="S3107">
        <f>_xlfn.IFNA(VLOOKUP(Q3107,'MARVEL-X'!A$2:I$1400,7,FALSE),VLOOKUP(Q3107,MARVEL!A$2:J$1522,10,FALSE))</f>
        <v>2797.1186183750001</v>
      </c>
      <c r="T3107">
        <f>IF(P3107=P3106,R3107+T3106,R3107)</f>
        <v>338868.51781103492</v>
      </c>
      <c r="U3107">
        <f>IF(P3107=P3106,1+U3106,1)</f>
        <v>13</v>
      </c>
      <c r="V3107" t="str">
        <f t="shared" si="48"/>
        <v/>
      </c>
      <c r="W3107" t="str">
        <f>IF(V3107="","",IF(ABS(V3107-R3107)&gt;W$1,ABS(V3107-R3107),""))</f>
        <v/>
      </c>
      <c r="X3107" t="str">
        <f>Y3107&amp;"-"&amp;Z3107&amp;"-"&amp;AC3107&amp;"-"&amp;AD3107&amp;"-"&amp;AG3107</f>
        <v>2.5-f-A-1-1.5</v>
      </c>
      <c r="Y3107">
        <f>F3107</f>
        <v>2.5</v>
      </c>
      <c r="Z3107" s="2" t="str">
        <f>G3107</f>
        <v>f</v>
      </c>
      <c r="AA3107">
        <f>_xlfn.IFNA(VLOOKUP(X3107,'duo-out'!A$2:Q$5000,5,FALSE),E3107+10*(H3107-1)+1+_xlfn.IFNA(VLOOKUP(D3107,states!A$2:C$10,3,FALSE),1))</f>
        <v>67</v>
      </c>
      <c r="AB3107" t="str">
        <f>IF(V3107="","",V3107)</f>
        <v/>
      </c>
      <c r="AC3107" s="2" t="str">
        <f>_xlfn.IFNA(VLOOKUP(D3107,states!A$2:C$10,2,FALSE),"XX")</f>
        <v>A</v>
      </c>
      <c r="AD3107">
        <f>E3107</f>
        <v>1</v>
      </c>
      <c r="AE3107">
        <f>_xlfn.IFNA(VLOOKUP(D3107,states!A$2:D$10,4,FALSE),0)</f>
        <v>2</v>
      </c>
      <c r="AF3107">
        <v>0.5</v>
      </c>
      <c r="AG3107">
        <f>IF(AE3107=0,AF3107,IF(AE3107=1,IF(F3107=0.5,0.5,IF(H3107=1,0.5,1.5)),IF(F3107=0.5,0.5,IF(H3107=1,2.5,1.5))))</f>
        <v>1.5</v>
      </c>
      <c r="AH3107" s="7">
        <f>IF(AC3107="XX",0,1/C3107^(1/5)*IF(E3107=0,100,1)/(E3107+1)^(1/4))</f>
        <v>2.4263223583284943</v>
      </c>
    </row>
    <row r="3108" spans="1:34">
      <c r="A3108">
        <v>5639</v>
      </c>
      <c r="B3108" s="1">
        <v>23076.718000000001</v>
      </c>
      <c r="C3108" s="6">
        <v>0.05</v>
      </c>
      <c r="D3108" t="s">
        <v>3</v>
      </c>
      <c r="E3108">
        <v>1</v>
      </c>
      <c r="F3108">
        <v>2.5</v>
      </c>
      <c r="G3108" t="s">
        <v>2</v>
      </c>
      <c r="H3108">
        <v>2</v>
      </c>
      <c r="I3108" t="s">
        <v>0</v>
      </c>
      <c r="J3108">
        <v>1</v>
      </c>
      <c r="K3108">
        <v>3.5</v>
      </c>
      <c r="L3108" t="s">
        <v>2</v>
      </c>
      <c r="M3108">
        <v>2</v>
      </c>
      <c r="N3108" t="s">
        <v>5695</v>
      </c>
      <c r="O3108">
        <v>1</v>
      </c>
      <c r="P3108" t="str">
        <f>D3108&amp;"-"&amp;F3108&amp;"-"&amp;G3108&amp;"-"&amp;E3108&amp;"-"&amp;H3108</f>
        <v>A2Delta-2.5-f-1-2</v>
      </c>
      <c r="Q3108" t="str">
        <f>I3108&amp;"-"&amp;K3108&amp;"-"&amp;L3108&amp;"-"&amp;J3108&amp;"-"&amp;M3108</f>
        <v>X2Pi-3.5-f-1-2</v>
      </c>
      <c r="R3108">
        <f>B3108+S3108</f>
        <v>26066.805675551001</v>
      </c>
      <c r="S3108">
        <f>_xlfn.IFNA(VLOOKUP(Q3108,'MARVEL-X'!A$2:I$1400,7,FALSE),VLOOKUP(Q3108,MARVEL!A$2:J$1522,10,FALSE))</f>
        <v>2990.0876755509998</v>
      </c>
      <c r="T3108">
        <f>IF(P3108=P3107,R3108+T3107,R3108)</f>
        <v>364935.32348658593</v>
      </c>
      <c r="U3108">
        <f>IF(P3108=P3107,1+U3107,1)</f>
        <v>14</v>
      </c>
      <c r="V3108" t="str">
        <f t="shared" si="48"/>
        <v/>
      </c>
      <c r="W3108" t="str">
        <f>IF(V3108="","",IF(ABS(V3108-R3108)&gt;W$1,ABS(V3108-R3108),""))</f>
        <v/>
      </c>
      <c r="X3108" t="str">
        <f>Y3108&amp;"-"&amp;Z3108&amp;"-"&amp;AC3108&amp;"-"&amp;AD3108&amp;"-"&amp;AG3108</f>
        <v>2.5-f-A-1-1.5</v>
      </c>
      <c r="Y3108">
        <f>F3108</f>
        <v>2.5</v>
      </c>
      <c r="Z3108" s="2" t="str">
        <f>G3108</f>
        <v>f</v>
      </c>
      <c r="AA3108">
        <f>_xlfn.IFNA(VLOOKUP(X3108,'duo-out'!A$2:Q$5000,5,FALSE),E3108+10*(H3108-1)+1+_xlfn.IFNA(VLOOKUP(D3108,states!A$2:C$10,3,FALSE),1))</f>
        <v>67</v>
      </c>
      <c r="AB3108" t="str">
        <f>IF(V3108="","",V3108)</f>
        <v/>
      </c>
      <c r="AC3108" s="2" t="str">
        <f>_xlfn.IFNA(VLOOKUP(D3108,states!A$2:C$10,2,FALSE),"XX")</f>
        <v>A</v>
      </c>
      <c r="AD3108">
        <f>E3108</f>
        <v>1</v>
      </c>
      <c r="AE3108">
        <f>_xlfn.IFNA(VLOOKUP(D3108,states!A$2:D$10,4,FALSE),0)</f>
        <v>2</v>
      </c>
      <c r="AF3108">
        <v>0.5</v>
      </c>
      <c r="AG3108">
        <f>IF(AE3108=0,AF3108,IF(AE3108=1,IF(F3108=0.5,0.5,IF(H3108=1,0.5,1.5)),IF(F3108=0.5,0.5,IF(H3108=1,2.5,1.5))))</f>
        <v>1.5</v>
      </c>
      <c r="AH3108" s="7">
        <f>IF(AC3108="XX",0,1/C3108^(1/5)*IF(E3108=0,100,1)/(E3108+1)^(1/4))</f>
        <v>1.5309059120638666</v>
      </c>
    </row>
    <row r="3109" spans="1:34">
      <c r="A3109">
        <v>5625</v>
      </c>
      <c r="B3109" s="1">
        <v>23186.915000000001</v>
      </c>
      <c r="C3109" s="6">
        <v>0.05</v>
      </c>
      <c r="D3109" t="s">
        <v>3</v>
      </c>
      <c r="E3109">
        <v>1</v>
      </c>
      <c r="F3109">
        <v>2.5</v>
      </c>
      <c r="G3109" t="s">
        <v>2</v>
      </c>
      <c r="H3109">
        <v>2</v>
      </c>
      <c r="I3109" t="s">
        <v>0</v>
      </c>
      <c r="J3109">
        <v>1</v>
      </c>
      <c r="K3109">
        <v>2.5</v>
      </c>
      <c r="L3109" t="s">
        <v>1</v>
      </c>
      <c r="M3109">
        <v>2</v>
      </c>
      <c r="N3109" t="s">
        <v>5681</v>
      </c>
      <c r="O3109">
        <v>1</v>
      </c>
      <c r="P3109" t="str">
        <f>D3109&amp;"-"&amp;F3109&amp;"-"&amp;G3109&amp;"-"&amp;E3109&amp;"-"&amp;H3109</f>
        <v>A2Delta-2.5-f-1-2</v>
      </c>
      <c r="Q3109" t="str">
        <f>I3109&amp;"-"&amp;K3109&amp;"-"&amp;L3109&amp;"-"&amp;J3109&amp;"-"&amp;M3109</f>
        <v>X2Pi-2.5-e-1-2</v>
      </c>
      <c r="R3109">
        <f>B3109+S3109</f>
        <v>26066.827117621</v>
      </c>
      <c r="S3109">
        <f>_xlfn.IFNA(VLOOKUP(Q3109,'MARVEL-X'!A$2:I$1400,7,FALSE),VLOOKUP(Q3109,MARVEL!A$2:J$1522,10,FALSE))</f>
        <v>2879.9121176210001</v>
      </c>
      <c r="T3109">
        <f>IF(P3109=P3108,R3109+T3108,R3109)</f>
        <v>391002.15060420695</v>
      </c>
      <c r="U3109">
        <f>IF(P3109=P3108,1+U3108,1)</f>
        <v>15</v>
      </c>
      <c r="V3109" t="str">
        <f t="shared" si="48"/>
        <v/>
      </c>
      <c r="W3109" t="str">
        <f>IF(V3109="","",IF(ABS(V3109-R3109)&gt;W$1,ABS(V3109-R3109),""))</f>
        <v/>
      </c>
      <c r="X3109" t="str">
        <f>Y3109&amp;"-"&amp;Z3109&amp;"-"&amp;AC3109&amp;"-"&amp;AD3109&amp;"-"&amp;AG3109</f>
        <v>2.5-f-A-1-1.5</v>
      </c>
      <c r="Y3109">
        <f>F3109</f>
        <v>2.5</v>
      </c>
      <c r="Z3109" s="2" t="str">
        <f>G3109</f>
        <v>f</v>
      </c>
      <c r="AA3109">
        <f>_xlfn.IFNA(VLOOKUP(X3109,'duo-out'!A$2:Q$5000,5,FALSE),E3109+10*(H3109-1)+1+_xlfn.IFNA(VLOOKUP(D3109,states!A$2:C$10,3,FALSE),1))</f>
        <v>67</v>
      </c>
      <c r="AB3109" t="str">
        <f>IF(V3109="","",V3109)</f>
        <v/>
      </c>
      <c r="AC3109" s="2" t="str">
        <f>_xlfn.IFNA(VLOOKUP(D3109,states!A$2:C$10,2,FALSE),"XX")</f>
        <v>A</v>
      </c>
      <c r="AD3109">
        <f>E3109</f>
        <v>1</v>
      </c>
      <c r="AE3109">
        <f>_xlfn.IFNA(VLOOKUP(D3109,states!A$2:D$10,4,FALSE),0)</f>
        <v>2</v>
      </c>
      <c r="AF3109">
        <v>0.5</v>
      </c>
      <c r="AG3109">
        <f>IF(AE3109=0,AF3109,IF(AE3109=1,IF(F3109=0.5,0.5,IF(H3109=1,0.5,1.5)),IF(F3109=0.5,0.5,IF(H3109=1,2.5,1.5))))</f>
        <v>1.5</v>
      </c>
      <c r="AH3109" s="7">
        <f>IF(AC3109="XX",0,1/C3109^(1/5)*IF(E3109=0,100,1)/(E3109+1)^(1/4))</f>
        <v>1.5309059120638666</v>
      </c>
    </row>
    <row r="3110" spans="1:34">
      <c r="A3110">
        <v>5582</v>
      </c>
      <c r="B3110" s="1">
        <v>23269.699000000001</v>
      </c>
      <c r="C3110" s="6">
        <v>0.05</v>
      </c>
      <c r="D3110" t="s">
        <v>3</v>
      </c>
      <c r="E3110">
        <v>1</v>
      </c>
      <c r="F3110">
        <v>2.5</v>
      </c>
      <c r="G3110" t="s">
        <v>2</v>
      </c>
      <c r="H3110">
        <v>2</v>
      </c>
      <c r="I3110" t="s">
        <v>0</v>
      </c>
      <c r="J3110">
        <v>1</v>
      </c>
      <c r="K3110">
        <v>1.5</v>
      </c>
      <c r="L3110" t="s">
        <v>2</v>
      </c>
      <c r="M3110">
        <v>2</v>
      </c>
      <c r="N3110" t="s">
        <v>5638</v>
      </c>
      <c r="O3110">
        <v>1</v>
      </c>
      <c r="P3110" t="str">
        <f>D3110&amp;"-"&amp;F3110&amp;"-"&amp;G3110&amp;"-"&amp;E3110&amp;"-"&amp;H3110</f>
        <v>A2Delta-2.5-f-1-2</v>
      </c>
      <c r="Q3110" t="str">
        <f>I3110&amp;"-"&amp;K3110&amp;"-"&amp;L3110&amp;"-"&amp;J3110&amp;"-"&amp;M3110</f>
        <v>X2Pi-1.5-f-1-2</v>
      </c>
      <c r="R3110">
        <f>B3110+S3110</f>
        <v>26066.817618375</v>
      </c>
      <c r="S3110">
        <f>_xlfn.IFNA(VLOOKUP(Q3110,'MARVEL-X'!A$2:I$1400,7,FALSE),VLOOKUP(Q3110,MARVEL!A$2:J$1522,10,FALSE))</f>
        <v>2797.1186183750001</v>
      </c>
      <c r="T3110">
        <f>IF(P3110=P3109,R3110+T3109,R3110)</f>
        <v>417068.96822258196</v>
      </c>
      <c r="U3110">
        <f>IF(P3110=P3109,1+U3109,1)</f>
        <v>16</v>
      </c>
      <c r="V3110" t="str">
        <f t="shared" si="48"/>
        <v/>
      </c>
      <c r="W3110" t="str">
        <f>IF(V3110="","",IF(ABS(V3110-R3110)&gt;W$1,ABS(V3110-R3110),""))</f>
        <v/>
      </c>
      <c r="X3110" t="str">
        <f>Y3110&amp;"-"&amp;Z3110&amp;"-"&amp;AC3110&amp;"-"&amp;AD3110&amp;"-"&amp;AG3110</f>
        <v>2.5-f-A-1-1.5</v>
      </c>
      <c r="Y3110">
        <f>F3110</f>
        <v>2.5</v>
      </c>
      <c r="Z3110" s="2" t="str">
        <f>G3110</f>
        <v>f</v>
      </c>
      <c r="AA3110">
        <f>_xlfn.IFNA(VLOOKUP(X3110,'duo-out'!A$2:Q$5000,5,FALSE),E3110+10*(H3110-1)+1+_xlfn.IFNA(VLOOKUP(D3110,states!A$2:C$10,3,FALSE),1))</f>
        <v>67</v>
      </c>
      <c r="AB3110" t="str">
        <f>IF(V3110="","",V3110)</f>
        <v/>
      </c>
      <c r="AC3110" s="2" t="str">
        <f>_xlfn.IFNA(VLOOKUP(D3110,states!A$2:C$10,2,FALSE),"XX")</f>
        <v>A</v>
      </c>
      <c r="AD3110">
        <f>E3110</f>
        <v>1</v>
      </c>
      <c r="AE3110">
        <f>_xlfn.IFNA(VLOOKUP(D3110,states!A$2:D$10,4,FALSE),0)</f>
        <v>2</v>
      </c>
      <c r="AF3110">
        <v>0.5</v>
      </c>
      <c r="AG3110">
        <f>IF(AE3110=0,AF3110,IF(AE3110=1,IF(F3110=0.5,0.5,IF(H3110=1,0.5,1.5)),IF(F3110=0.5,0.5,IF(H3110=1,2.5,1.5))))</f>
        <v>1.5</v>
      </c>
      <c r="AH3110" s="7">
        <f>IF(AC3110="XX",0,1/C3110^(1/5)*IF(E3110=0,100,1)/(E3110+1)^(1/4))</f>
        <v>1.5309059120638666</v>
      </c>
    </row>
    <row r="3111" spans="1:34">
      <c r="A3111">
        <v>5577</v>
      </c>
      <c r="B3111" s="1">
        <v>23182.881000000001</v>
      </c>
      <c r="C3111" s="6">
        <v>0.05</v>
      </c>
      <c r="D3111" t="s">
        <v>3</v>
      </c>
      <c r="E3111">
        <v>1</v>
      </c>
      <c r="F3111">
        <v>2.5</v>
      </c>
      <c r="G3111" t="s">
        <v>2</v>
      </c>
      <c r="H3111">
        <v>2</v>
      </c>
      <c r="I3111" t="s">
        <v>0</v>
      </c>
      <c r="J3111">
        <v>1</v>
      </c>
      <c r="K3111">
        <v>3.5</v>
      </c>
      <c r="L3111" t="s">
        <v>2</v>
      </c>
      <c r="M3111">
        <v>1</v>
      </c>
      <c r="N3111" t="s">
        <v>5633</v>
      </c>
      <c r="O3111">
        <v>1</v>
      </c>
      <c r="P3111" t="str">
        <f>D3111&amp;"-"&amp;F3111&amp;"-"&amp;G3111&amp;"-"&amp;E3111&amp;"-"&amp;H3111</f>
        <v>A2Delta-2.5-f-1-2</v>
      </c>
      <c r="Q3111" t="str">
        <f>I3111&amp;"-"&amp;K3111&amp;"-"&amp;L3111&amp;"-"&amp;J3111&amp;"-"&amp;M3111</f>
        <v>X2Pi-3.5-f-1-1</v>
      </c>
      <c r="R3111">
        <f>B3111+S3111</f>
        <v>26066.828705153002</v>
      </c>
      <c r="S3111">
        <f>_xlfn.IFNA(VLOOKUP(Q3111,'MARVEL-X'!A$2:I$1400,7,FALSE),VLOOKUP(Q3111,MARVEL!A$2:J$1522,10,FALSE))</f>
        <v>2883.9477051529998</v>
      </c>
      <c r="T3111">
        <f>IF(P3111=P3110,R3111+T3110,R3111)</f>
        <v>443135.79692773498</v>
      </c>
      <c r="U3111">
        <f>IF(P3111=P3110,1+U3110,1)</f>
        <v>17</v>
      </c>
      <c r="V3111" t="str">
        <f t="shared" si="48"/>
        <v/>
      </c>
      <c r="W3111" t="str">
        <f>IF(V3111="","",IF(ABS(V3111-R3111)&gt;W$1,ABS(V3111-R3111),""))</f>
        <v/>
      </c>
      <c r="X3111" t="str">
        <f>Y3111&amp;"-"&amp;Z3111&amp;"-"&amp;AC3111&amp;"-"&amp;AD3111&amp;"-"&amp;AG3111</f>
        <v>2.5-f-A-1-1.5</v>
      </c>
      <c r="Y3111">
        <f>F3111</f>
        <v>2.5</v>
      </c>
      <c r="Z3111" s="2" t="str">
        <f>G3111</f>
        <v>f</v>
      </c>
      <c r="AA3111">
        <f>_xlfn.IFNA(VLOOKUP(X3111,'duo-out'!A$2:Q$5000,5,FALSE),E3111+10*(H3111-1)+1+_xlfn.IFNA(VLOOKUP(D3111,states!A$2:C$10,3,FALSE),1))</f>
        <v>67</v>
      </c>
      <c r="AB3111" t="str">
        <f>IF(V3111="","",V3111)</f>
        <v/>
      </c>
      <c r="AC3111" s="2" t="str">
        <f>_xlfn.IFNA(VLOOKUP(D3111,states!A$2:C$10,2,FALSE),"XX")</f>
        <v>A</v>
      </c>
      <c r="AD3111">
        <f>E3111</f>
        <v>1</v>
      </c>
      <c r="AE3111">
        <f>_xlfn.IFNA(VLOOKUP(D3111,states!A$2:D$10,4,FALSE),0)</f>
        <v>2</v>
      </c>
      <c r="AF3111">
        <v>0.5</v>
      </c>
      <c r="AG3111">
        <f>IF(AE3111=0,AF3111,IF(AE3111=1,IF(F3111=0.5,0.5,IF(H3111=1,0.5,1.5)),IF(F3111=0.5,0.5,IF(H3111=1,2.5,1.5))))</f>
        <v>1.5</v>
      </c>
      <c r="AH3111" s="7">
        <f>IF(AC3111="XX",0,1/C3111^(1/5)*IF(E3111=0,100,1)/(E3111+1)^(1/4))</f>
        <v>1.5309059120638666</v>
      </c>
    </row>
    <row r="3112" spans="1:34">
      <c r="A3112">
        <v>148</v>
      </c>
      <c r="B3112" s="1">
        <v>23263.944</v>
      </c>
      <c r="C3112" s="6">
        <v>0.17199999999999999</v>
      </c>
      <c r="D3112" t="s">
        <v>3</v>
      </c>
      <c r="E3112">
        <v>1</v>
      </c>
      <c r="F3112">
        <v>2.5</v>
      </c>
      <c r="G3112" t="s">
        <v>2</v>
      </c>
      <c r="H3112">
        <v>2</v>
      </c>
      <c r="I3112" t="s">
        <v>0</v>
      </c>
      <c r="J3112">
        <v>1</v>
      </c>
      <c r="K3112">
        <v>2.5</v>
      </c>
      <c r="L3112" t="s">
        <v>1</v>
      </c>
      <c r="M3112">
        <v>1</v>
      </c>
      <c r="N3112" t="s">
        <v>203</v>
      </c>
      <c r="O3112">
        <v>-1</v>
      </c>
      <c r="P3112" t="str">
        <f>D3112&amp;"-"&amp;F3112&amp;"-"&amp;G3112&amp;"-"&amp;E3112&amp;"-"&amp;H3112</f>
        <v>A2Delta-2.5-f-1-2</v>
      </c>
      <c r="Q3112" t="str">
        <f>I3112&amp;"-"&amp;K3112&amp;"-"&amp;L3112&amp;"-"&amp;J3112&amp;"-"&amp;M3112</f>
        <v>X2Pi-2.5-e-1-1</v>
      </c>
      <c r="R3112">
        <f>B3112+S3112</f>
        <v>26066.955530642001</v>
      </c>
      <c r="S3112">
        <f>_xlfn.IFNA(VLOOKUP(Q3112,'MARVEL-X'!A$2:I$1400,7,FALSE),VLOOKUP(Q3112,MARVEL!A$2:J$1522,10,FALSE))</f>
        <v>2803.0115306419998</v>
      </c>
      <c r="T3112">
        <f>IF(P3112=P3111,R3112+T3111,R3112)</f>
        <v>469202.75245837698</v>
      </c>
      <c r="U3112">
        <f>IF(P3112=P3111,1+U3111,1)</f>
        <v>18</v>
      </c>
      <c r="V3112" t="str">
        <f t="shared" si="48"/>
        <v/>
      </c>
      <c r="W3112" t="str">
        <f>IF(V3112="","",IF(ABS(V3112-R3112)&gt;W$1,ABS(V3112-R3112),""))</f>
        <v/>
      </c>
      <c r="X3112" t="str">
        <f>Y3112&amp;"-"&amp;Z3112&amp;"-"&amp;AC3112&amp;"-"&amp;AD3112&amp;"-"&amp;AG3112</f>
        <v>2.5-f-A-1-1.5</v>
      </c>
      <c r="Y3112">
        <f>F3112</f>
        <v>2.5</v>
      </c>
      <c r="Z3112" s="2" t="str">
        <f>G3112</f>
        <v>f</v>
      </c>
      <c r="AA3112">
        <f>_xlfn.IFNA(VLOOKUP(X3112,'duo-out'!A$2:Q$5000,5,FALSE),E3112+10*(H3112-1)+1+_xlfn.IFNA(VLOOKUP(D3112,states!A$2:C$10,3,FALSE),1))</f>
        <v>67</v>
      </c>
      <c r="AB3112" t="str">
        <f>IF(V3112="","",V3112)</f>
        <v/>
      </c>
      <c r="AC3112" s="2" t="str">
        <f>_xlfn.IFNA(VLOOKUP(D3112,states!A$2:C$10,2,FALSE),"XX")</f>
        <v>A</v>
      </c>
      <c r="AD3112">
        <f>E3112</f>
        <v>1</v>
      </c>
      <c r="AE3112">
        <f>_xlfn.IFNA(VLOOKUP(D3112,states!A$2:D$10,4,FALSE),0)</f>
        <v>2</v>
      </c>
      <c r="AF3112">
        <v>0.5</v>
      </c>
      <c r="AG3112">
        <f>IF(AE3112=0,AF3112,IF(AE3112=1,IF(F3112=0.5,0.5,IF(H3112=1,0.5,1.5)),IF(F3112=0.5,0.5,IF(H3112=1,2.5,1.5))))</f>
        <v>1.5</v>
      </c>
      <c r="AH3112" s="7">
        <f>IF(AC3112="XX",0,1/C3112^(1/5)*IF(E3112=0,100,1)/(E3112+1)^(1/4))</f>
        <v>1.195740149111864</v>
      </c>
    </row>
    <row r="3113" spans="1:34">
      <c r="A3113">
        <v>1133</v>
      </c>
      <c r="B3113" s="1">
        <v>23076.75</v>
      </c>
      <c r="C3113" s="6">
        <v>0.05</v>
      </c>
      <c r="D3113" t="s">
        <v>3</v>
      </c>
      <c r="E3113">
        <v>1</v>
      </c>
      <c r="F3113">
        <v>2.5</v>
      </c>
      <c r="G3113" t="s">
        <v>2</v>
      </c>
      <c r="H3113">
        <v>2</v>
      </c>
      <c r="I3113" t="s">
        <v>0</v>
      </c>
      <c r="J3113">
        <v>1</v>
      </c>
      <c r="K3113">
        <v>3.5</v>
      </c>
      <c r="L3113" t="s">
        <v>2</v>
      </c>
      <c r="M3113">
        <v>2</v>
      </c>
      <c r="N3113" t="s">
        <v>1189</v>
      </c>
      <c r="O3113">
        <v>1</v>
      </c>
      <c r="P3113" t="str">
        <f>D3113&amp;"-"&amp;F3113&amp;"-"&amp;G3113&amp;"-"&amp;E3113&amp;"-"&amp;H3113</f>
        <v>A2Delta-2.5-f-1-2</v>
      </c>
      <c r="Q3113" t="str">
        <f>I3113&amp;"-"&amp;K3113&amp;"-"&amp;L3113&amp;"-"&amp;J3113&amp;"-"&amp;M3113</f>
        <v>X2Pi-3.5-f-1-2</v>
      </c>
      <c r="R3113">
        <f>B3113+S3113</f>
        <v>26066.837675551</v>
      </c>
      <c r="S3113">
        <f>_xlfn.IFNA(VLOOKUP(Q3113,'MARVEL-X'!A$2:I$1400,7,FALSE),VLOOKUP(Q3113,MARVEL!A$2:J$1522,10,FALSE))</f>
        <v>2990.0876755509998</v>
      </c>
      <c r="T3113">
        <f>IF(P3113=P3112,R3113+T3112,R3113)</f>
        <v>495269.590133928</v>
      </c>
      <c r="U3113">
        <f>IF(P3113=P3112,1+U3112,1)</f>
        <v>19</v>
      </c>
      <c r="V3113" t="str">
        <f t="shared" si="48"/>
        <v/>
      </c>
      <c r="W3113" t="str">
        <f>IF(V3113="","",IF(ABS(V3113-R3113)&gt;W$1,ABS(V3113-R3113),""))</f>
        <v/>
      </c>
      <c r="X3113" t="str">
        <f>Y3113&amp;"-"&amp;Z3113&amp;"-"&amp;AC3113&amp;"-"&amp;AD3113&amp;"-"&amp;AG3113</f>
        <v>2.5-f-A-1-1.5</v>
      </c>
      <c r="Y3113">
        <f>F3113</f>
        <v>2.5</v>
      </c>
      <c r="Z3113" s="2" t="str">
        <f>G3113</f>
        <v>f</v>
      </c>
      <c r="AA3113">
        <f>_xlfn.IFNA(VLOOKUP(X3113,'duo-out'!A$2:Q$5000,5,FALSE),E3113+10*(H3113-1)+1+_xlfn.IFNA(VLOOKUP(D3113,states!A$2:C$10,3,FALSE),1))</f>
        <v>67</v>
      </c>
      <c r="AB3113" t="str">
        <f>IF(V3113="","",V3113)</f>
        <v/>
      </c>
      <c r="AC3113" s="2" t="str">
        <f>_xlfn.IFNA(VLOOKUP(D3113,states!A$2:C$10,2,FALSE),"XX")</f>
        <v>A</v>
      </c>
      <c r="AD3113">
        <f>E3113</f>
        <v>1</v>
      </c>
      <c r="AE3113">
        <f>_xlfn.IFNA(VLOOKUP(D3113,states!A$2:D$10,4,FALSE),0)</f>
        <v>2</v>
      </c>
      <c r="AF3113">
        <v>0.5</v>
      </c>
      <c r="AG3113">
        <f>IF(AE3113=0,AF3113,IF(AE3113=1,IF(F3113=0.5,0.5,IF(H3113=1,0.5,1.5)),IF(F3113=0.5,0.5,IF(H3113=1,2.5,1.5))))</f>
        <v>1.5</v>
      </c>
      <c r="AH3113" s="7">
        <f>IF(AC3113="XX",0,1/C3113^(1/5)*IF(E3113=0,100,1)/(E3113+1)^(1/4))</f>
        <v>1.5309059120638666</v>
      </c>
    </row>
    <row r="3114" spans="1:34">
      <c r="A3114">
        <v>1117</v>
      </c>
      <c r="B3114" s="1">
        <v>23186.06</v>
      </c>
      <c r="C3114" s="6">
        <v>0.9234</v>
      </c>
      <c r="D3114" t="s">
        <v>3</v>
      </c>
      <c r="E3114">
        <v>1</v>
      </c>
      <c r="F3114">
        <v>2.5</v>
      </c>
      <c r="G3114" t="s">
        <v>2</v>
      </c>
      <c r="H3114">
        <v>2</v>
      </c>
      <c r="I3114" t="s">
        <v>0</v>
      </c>
      <c r="J3114">
        <v>1</v>
      </c>
      <c r="K3114">
        <v>2.5</v>
      </c>
      <c r="L3114" t="s">
        <v>1</v>
      </c>
      <c r="M3114">
        <v>2</v>
      </c>
      <c r="N3114" t="s">
        <v>1173</v>
      </c>
      <c r="O3114">
        <v>1</v>
      </c>
      <c r="P3114" t="str">
        <f>D3114&amp;"-"&amp;F3114&amp;"-"&amp;G3114&amp;"-"&amp;E3114&amp;"-"&amp;H3114</f>
        <v>A2Delta-2.5-f-1-2</v>
      </c>
      <c r="Q3114" t="str">
        <f>I3114&amp;"-"&amp;K3114&amp;"-"&amp;L3114&amp;"-"&amp;J3114&amp;"-"&amp;M3114</f>
        <v>X2Pi-2.5-e-1-2</v>
      </c>
      <c r="R3114">
        <f>B3114+S3114</f>
        <v>26065.972117621001</v>
      </c>
      <c r="S3114">
        <f>_xlfn.IFNA(VLOOKUP(Q3114,'MARVEL-X'!A$2:I$1400,7,FALSE),VLOOKUP(Q3114,MARVEL!A$2:J$1522,10,FALSE))</f>
        <v>2879.9121176210001</v>
      </c>
      <c r="T3114">
        <f>IF(P3114=P3113,R3114+T3113,R3114)</f>
        <v>521335.56225154898</v>
      </c>
      <c r="U3114">
        <f>IF(P3114=P3113,1+U3113,1)</f>
        <v>20</v>
      </c>
      <c r="V3114" t="str">
        <f t="shared" si="48"/>
        <v/>
      </c>
      <c r="W3114" t="str">
        <f>IF(V3114="","",IF(ABS(V3114-R3114)&gt;W$1,ABS(V3114-R3114),""))</f>
        <v/>
      </c>
      <c r="X3114" t="str">
        <f>Y3114&amp;"-"&amp;Z3114&amp;"-"&amp;AC3114&amp;"-"&amp;AD3114&amp;"-"&amp;AG3114</f>
        <v>2.5-f-A-1-1.5</v>
      </c>
      <c r="Y3114">
        <f>F3114</f>
        <v>2.5</v>
      </c>
      <c r="Z3114" s="2" t="str">
        <f>G3114</f>
        <v>f</v>
      </c>
      <c r="AA3114">
        <f>_xlfn.IFNA(VLOOKUP(X3114,'duo-out'!A$2:Q$5000,5,FALSE),E3114+10*(H3114-1)+1+_xlfn.IFNA(VLOOKUP(D3114,states!A$2:C$10,3,FALSE),1))</f>
        <v>67</v>
      </c>
      <c r="AB3114" t="str">
        <f>IF(V3114="","",V3114)</f>
        <v/>
      </c>
      <c r="AC3114" s="2" t="str">
        <f>_xlfn.IFNA(VLOOKUP(D3114,states!A$2:C$10,2,FALSE),"XX")</f>
        <v>A</v>
      </c>
      <c r="AD3114">
        <f>E3114</f>
        <v>1</v>
      </c>
      <c r="AE3114">
        <f>_xlfn.IFNA(VLOOKUP(D3114,states!A$2:D$10,4,FALSE),0)</f>
        <v>2</v>
      </c>
      <c r="AF3114">
        <v>0.5</v>
      </c>
      <c r="AG3114">
        <f>IF(AE3114=0,AF3114,IF(AE3114=1,IF(F3114=0.5,0.5,IF(H3114=1,0.5,1.5)),IF(F3114=0.5,0.5,IF(H3114=1,2.5,1.5))))</f>
        <v>1.5</v>
      </c>
      <c r="AH3114" s="7">
        <f>IF(AC3114="XX",0,1/C3114^(1/5)*IF(E3114=0,100,1)/(E3114+1)^(1/4))</f>
        <v>0.85440646733527603</v>
      </c>
    </row>
    <row r="3115" spans="1:34">
      <c r="A3115">
        <v>1047</v>
      </c>
      <c r="B3115" s="1">
        <v>23269.8</v>
      </c>
      <c r="C3115" s="6">
        <v>0.1163</v>
      </c>
      <c r="D3115" t="s">
        <v>3</v>
      </c>
      <c r="E3115">
        <v>1</v>
      </c>
      <c r="F3115">
        <v>2.5</v>
      </c>
      <c r="G3115" t="s">
        <v>2</v>
      </c>
      <c r="H3115">
        <v>2</v>
      </c>
      <c r="I3115" t="s">
        <v>0</v>
      </c>
      <c r="J3115">
        <v>1</v>
      </c>
      <c r="K3115">
        <v>1.5</v>
      </c>
      <c r="L3115" t="s">
        <v>2</v>
      </c>
      <c r="M3115">
        <v>2</v>
      </c>
      <c r="N3115" t="s">
        <v>1103</v>
      </c>
      <c r="O3115">
        <v>1</v>
      </c>
      <c r="P3115" t="str">
        <f>D3115&amp;"-"&amp;F3115&amp;"-"&amp;G3115&amp;"-"&amp;E3115&amp;"-"&amp;H3115</f>
        <v>A2Delta-2.5-f-1-2</v>
      </c>
      <c r="Q3115" t="str">
        <f>I3115&amp;"-"&amp;K3115&amp;"-"&amp;L3115&amp;"-"&amp;J3115&amp;"-"&amp;M3115</f>
        <v>X2Pi-1.5-f-1-2</v>
      </c>
      <c r="R3115">
        <f>B3115+S3115</f>
        <v>26066.918618374999</v>
      </c>
      <c r="S3115">
        <f>_xlfn.IFNA(VLOOKUP(Q3115,'MARVEL-X'!A$2:I$1400,7,FALSE),VLOOKUP(Q3115,MARVEL!A$2:J$1522,10,FALSE))</f>
        <v>2797.1186183750001</v>
      </c>
      <c r="T3115">
        <f>IF(P3115=P3114,R3115+T3114,R3115)</f>
        <v>547402.48086992395</v>
      </c>
      <c r="U3115">
        <f>IF(P3115=P3114,1+U3114,1)</f>
        <v>21</v>
      </c>
      <c r="V3115">
        <f t="shared" si="48"/>
        <v>26066.784803329712</v>
      </c>
      <c r="W3115">
        <f>IF(V3115="","",IF(ABS(V3115-R3115)&gt;W$1,ABS(V3115-R3115),""))</f>
        <v>0.13381504528661026</v>
      </c>
      <c r="X3115" t="str">
        <f>Y3115&amp;"-"&amp;Z3115&amp;"-"&amp;AC3115&amp;"-"&amp;AD3115&amp;"-"&amp;AG3115</f>
        <v>2.5-f-A-1-1.5</v>
      </c>
      <c r="Y3115">
        <f>F3115</f>
        <v>2.5</v>
      </c>
      <c r="Z3115" s="2" t="str">
        <f>G3115</f>
        <v>f</v>
      </c>
      <c r="AA3115">
        <f>_xlfn.IFNA(VLOOKUP(X3115,'duo-out'!A$2:Q$5000,5,FALSE),E3115+10*(H3115-1)+1+_xlfn.IFNA(VLOOKUP(D3115,states!A$2:C$10,3,FALSE),1))</f>
        <v>67</v>
      </c>
      <c r="AB3115">
        <f>IF(V3115="","",V3115)</f>
        <v>26066.784803329712</v>
      </c>
      <c r="AC3115" s="2" t="str">
        <f>_xlfn.IFNA(VLOOKUP(D3115,states!A$2:C$10,2,FALSE),"XX")</f>
        <v>A</v>
      </c>
      <c r="AD3115">
        <f>E3115</f>
        <v>1</v>
      </c>
      <c r="AE3115">
        <f>_xlfn.IFNA(VLOOKUP(D3115,states!A$2:D$10,4,FALSE),0)</f>
        <v>2</v>
      </c>
      <c r="AF3115">
        <v>0.5</v>
      </c>
      <c r="AG3115">
        <f>IF(AE3115=0,AF3115,IF(AE3115=1,IF(F3115=0.5,0.5,IF(H3115=1,0.5,1.5)),IF(F3115=0.5,0.5,IF(H3115=1,2.5,1.5))))</f>
        <v>1.5</v>
      </c>
      <c r="AH3115" s="7">
        <f>IF(AC3115="XX",0,1/C3115^(1/5)*IF(E3115=0,100,1)/(E3115+1)^(1/4))</f>
        <v>1.293083464501348</v>
      </c>
    </row>
    <row r="3116" spans="1:34">
      <c r="A3116">
        <v>4092</v>
      </c>
      <c r="B3116" s="1">
        <v>20688.383000000002</v>
      </c>
      <c r="C3116" s="6">
        <v>1.3310000000000001E-2</v>
      </c>
      <c r="D3116" t="s">
        <v>3</v>
      </c>
      <c r="E3116">
        <v>2</v>
      </c>
      <c r="F3116">
        <v>2.5</v>
      </c>
      <c r="G3116" t="s">
        <v>2</v>
      </c>
      <c r="H3116">
        <v>1</v>
      </c>
      <c r="I3116" t="s">
        <v>0</v>
      </c>
      <c r="J3116">
        <v>3</v>
      </c>
      <c r="K3116">
        <v>1.5</v>
      </c>
      <c r="L3116" t="s">
        <v>2</v>
      </c>
      <c r="M3116">
        <v>1</v>
      </c>
      <c r="N3116" t="s">
        <v>4148</v>
      </c>
      <c r="O3116">
        <v>1</v>
      </c>
      <c r="P3116" t="str">
        <f>D3116&amp;"-"&amp;F3116&amp;"-"&amp;G3116&amp;"-"&amp;E3116&amp;"-"&amp;H3116</f>
        <v>A2Delta-2.5-f-2-1</v>
      </c>
      <c r="Q3116" t="str">
        <f>I3116&amp;"-"&amp;K3116&amp;"-"&amp;L3116&amp;"-"&amp;J3116&amp;"-"&amp;M3116</f>
        <v>X2Pi-1.5-f-3-1</v>
      </c>
      <c r="R3116">
        <f>B3116+S3116</f>
        <v>28524.850584129003</v>
      </c>
      <c r="S3116">
        <f>_xlfn.IFNA(VLOOKUP(Q3116,'MARVEL-X'!A$2:I$1400,7,FALSE),VLOOKUP(Q3116,MARVEL!A$2:J$1522,10,FALSE))</f>
        <v>7836.467584129</v>
      </c>
      <c r="T3116">
        <f>IF(P3116=P3115,R3116+T3115,R3116)</f>
        <v>28524.850584129003</v>
      </c>
      <c r="U3116">
        <f>IF(P3116=P3115,1+U3115,1)</f>
        <v>1</v>
      </c>
      <c r="V3116" t="str">
        <f t="shared" si="48"/>
        <v/>
      </c>
      <c r="W3116" t="str">
        <f>IF(V3116="","",IF(ABS(V3116-R3116)&gt;W$1,ABS(V3116-R3116),""))</f>
        <v/>
      </c>
      <c r="X3116" t="str">
        <f>Y3116&amp;"-"&amp;Z3116&amp;"-"&amp;AC3116&amp;"-"&amp;AD3116&amp;"-"&amp;AG3116</f>
        <v>2.5-f-A-2-2.5</v>
      </c>
      <c r="Y3116">
        <f>F3116</f>
        <v>2.5</v>
      </c>
      <c r="Z3116" s="2" t="str">
        <f>G3116</f>
        <v>f</v>
      </c>
      <c r="AA3116">
        <f>_xlfn.IFNA(VLOOKUP(X3116,'duo-out'!A$2:Q$5000,5,FALSE),E3116+10*(H3116-1)+1+_xlfn.IFNA(VLOOKUP(D3116,states!A$2:C$10,3,FALSE),1))</f>
        <v>83</v>
      </c>
      <c r="AB3116" t="str">
        <f>IF(V3116="","",V3116)</f>
        <v/>
      </c>
      <c r="AC3116" s="2" t="str">
        <f>_xlfn.IFNA(VLOOKUP(D3116,states!A$2:C$10,2,FALSE),"XX")</f>
        <v>A</v>
      </c>
      <c r="AD3116">
        <f>E3116</f>
        <v>2</v>
      </c>
      <c r="AE3116">
        <f>_xlfn.IFNA(VLOOKUP(D3116,states!A$2:D$10,4,FALSE),0)</f>
        <v>2</v>
      </c>
      <c r="AF3116">
        <v>0.5</v>
      </c>
      <c r="AG3116">
        <f>IF(AE3116=0,AF3116,IF(AE3116=1,IF(F3116=0.5,0.5,IF(H3116=1,0.5,1.5)),IF(F3116=0.5,0.5,IF(H3116=1,2.5,1.5))))</f>
        <v>2.5</v>
      </c>
      <c r="AH3116" s="7">
        <f>IF(AC3116="XX",0,1/C3116^(1/5)*IF(E3116=0,100,1)/(E3116+1)^(1/4))</f>
        <v>1.8025365315854702</v>
      </c>
    </row>
    <row r="3117" spans="1:34">
      <c r="A3117">
        <v>3696</v>
      </c>
      <c r="B3117" s="1">
        <v>23123.8151</v>
      </c>
      <c r="C3117" s="6">
        <v>9.1179999999999994E-3</v>
      </c>
      <c r="D3117" t="s">
        <v>3</v>
      </c>
      <c r="E3117">
        <v>2</v>
      </c>
      <c r="F3117">
        <v>2.5</v>
      </c>
      <c r="G3117" t="s">
        <v>2</v>
      </c>
      <c r="H3117">
        <v>1</v>
      </c>
      <c r="I3117" t="s">
        <v>0</v>
      </c>
      <c r="J3117">
        <v>2</v>
      </c>
      <c r="K3117">
        <v>1.5</v>
      </c>
      <c r="L3117" t="s">
        <v>2</v>
      </c>
      <c r="M3117">
        <v>2</v>
      </c>
      <c r="N3117" t="s">
        <v>3752</v>
      </c>
      <c r="O3117">
        <v>1</v>
      </c>
      <c r="P3117" t="str">
        <f>D3117&amp;"-"&amp;F3117&amp;"-"&amp;G3117&amp;"-"&amp;E3117&amp;"-"&amp;H3117</f>
        <v>A2Delta-2.5-f-2-1</v>
      </c>
      <c r="Q3117" t="str">
        <f>I3117&amp;"-"&amp;K3117&amp;"-"&amp;L3117&amp;"-"&amp;J3117&amp;"-"&amp;M3117</f>
        <v>X2Pi-1.5-f-2-2</v>
      </c>
      <c r="R3117">
        <f>B3117+S3117</f>
        <v>28524.857135496</v>
      </c>
      <c r="S3117">
        <f>_xlfn.IFNA(VLOOKUP(Q3117,'MARVEL-X'!A$2:I$1400,7,FALSE),VLOOKUP(Q3117,MARVEL!A$2:J$1522,10,FALSE))</f>
        <v>5401.0420354959997</v>
      </c>
      <c r="T3117">
        <f>IF(P3117=P3116,R3117+T3116,R3117)</f>
        <v>57049.707719625003</v>
      </c>
      <c r="U3117">
        <f>IF(P3117=P3116,1+U3116,1)</f>
        <v>2</v>
      </c>
      <c r="V3117" t="str">
        <f t="shared" si="48"/>
        <v/>
      </c>
      <c r="W3117" t="str">
        <f>IF(V3117="","",IF(ABS(V3117-R3117)&gt;W$1,ABS(V3117-R3117),""))</f>
        <v/>
      </c>
      <c r="X3117" t="str">
        <f>Y3117&amp;"-"&amp;Z3117&amp;"-"&amp;AC3117&amp;"-"&amp;AD3117&amp;"-"&amp;AG3117</f>
        <v>2.5-f-A-2-2.5</v>
      </c>
      <c r="Y3117">
        <f>F3117</f>
        <v>2.5</v>
      </c>
      <c r="Z3117" s="2" t="str">
        <f>G3117</f>
        <v>f</v>
      </c>
      <c r="AA3117">
        <f>_xlfn.IFNA(VLOOKUP(X3117,'duo-out'!A$2:Q$5000,5,FALSE),E3117+10*(H3117-1)+1+_xlfn.IFNA(VLOOKUP(D3117,states!A$2:C$10,3,FALSE),1))</f>
        <v>83</v>
      </c>
      <c r="AB3117" t="str">
        <f>IF(V3117="","",V3117)</f>
        <v/>
      </c>
      <c r="AC3117" s="2" t="str">
        <f>_xlfn.IFNA(VLOOKUP(D3117,states!A$2:C$10,2,FALSE),"XX")</f>
        <v>A</v>
      </c>
      <c r="AD3117">
        <f>E3117</f>
        <v>2</v>
      </c>
      <c r="AE3117">
        <f>_xlfn.IFNA(VLOOKUP(D3117,states!A$2:D$10,4,FALSE),0)</f>
        <v>2</v>
      </c>
      <c r="AF3117">
        <v>0.5</v>
      </c>
      <c r="AG3117">
        <f>IF(AE3117=0,AF3117,IF(AE3117=1,IF(F3117=0.5,0.5,IF(H3117=1,0.5,1.5)),IF(F3117=0.5,0.5,IF(H3117=1,2.5,1.5))))</f>
        <v>2.5</v>
      </c>
      <c r="AH3117" s="7">
        <f>IF(AC3117="XX",0,1/C3117^(1/5)*IF(E3117=0,100,1)/(E3117+1)^(1/4))</f>
        <v>1.9441947620723523</v>
      </c>
    </row>
    <row r="3118" spans="1:34">
      <c r="A3118">
        <v>3684</v>
      </c>
      <c r="B3118" s="1">
        <v>23040.389800000001</v>
      </c>
      <c r="C3118" s="6">
        <v>3.841E-2</v>
      </c>
      <c r="D3118" t="s">
        <v>3</v>
      </c>
      <c r="E3118">
        <v>2</v>
      </c>
      <c r="F3118">
        <v>2.5</v>
      </c>
      <c r="G3118" t="s">
        <v>2</v>
      </c>
      <c r="H3118">
        <v>1</v>
      </c>
      <c r="I3118" t="s">
        <v>0</v>
      </c>
      <c r="J3118">
        <v>2</v>
      </c>
      <c r="K3118">
        <v>3.5</v>
      </c>
      <c r="L3118" t="s">
        <v>2</v>
      </c>
      <c r="M3118">
        <v>1</v>
      </c>
      <c r="N3118" t="s">
        <v>3740</v>
      </c>
      <c r="O3118">
        <v>1</v>
      </c>
      <c r="P3118" t="str">
        <f>D3118&amp;"-"&amp;F3118&amp;"-"&amp;G3118&amp;"-"&amp;E3118&amp;"-"&amp;H3118</f>
        <v>A2Delta-2.5-f-2-1</v>
      </c>
      <c r="Q3118" t="str">
        <f>I3118&amp;"-"&amp;K3118&amp;"-"&amp;L3118&amp;"-"&amp;J3118&amp;"-"&amp;M3118</f>
        <v>X2Pi-3.5-f-2-1</v>
      </c>
      <c r="R3118">
        <f>B3118+S3118</f>
        <v>28524.888211712001</v>
      </c>
      <c r="S3118">
        <f>_xlfn.IFNA(VLOOKUP(Q3118,'MARVEL-X'!A$2:I$1400,7,FALSE),VLOOKUP(Q3118,MARVEL!A$2:J$1522,10,FALSE))</f>
        <v>5484.4984117120002</v>
      </c>
      <c r="T3118">
        <f>IF(P3118=P3117,R3118+T3117,R3118)</f>
        <v>85574.595931337011</v>
      </c>
      <c r="U3118">
        <f>IF(P3118=P3117,1+U3117,1)</f>
        <v>3</v>
      </c>
      <c r="V3118" t="str">
        <f t="shared" si="48"/>
        <v/>
      </c>
      <c r="W3118" t="str">
        <f>IF(V3118="","",IF(ABS(V3118-R3118)&gt;W$1,ABS(V3118-R3118),""))</f>
        <v/>
      </c>
      <c r="X3118" t="str">
        <f>Y3118&amp;"-"&amp;Z3118&amp;"-"&amp;AC3118&amp;"-"&amp;AD3118&amp;"-"&amp;AG3118</f>
        <v>2.5-f-A-2-2.5</v>
      </c>
      <c r="Y3118">
        <f>F3118</f>
        <v>2.5</v>
      </c>
      <c r="Z3118" s="2" t="str">
        <f>G3118</f>
        <v>f</v>
      </c>
      <c r="AA3118">
        <f>_xlfn.IFNA(VLOOKUP(X3118,'duo-out'!A$2:Q$5000,5,FALSE),E3118+10*(H3118-1)+1+_xlfn.IFNA(VLOOKUP(D3118,states!A$2:C$10,3,FALSE),1))</f>
        <v>83</v>
      </c>
      <c r="AB3118" t="str">
        <f>IF(V3118="","",V3118)</f>
        <v/>
      </c>
      <c r="AC3118" s="2" t="str">
        <f>_xlfn.IFNA(VLOOKUP(D3118,states!A$2:C$10,2,FALSE),"XX")</f>
        <v>A</v>
      </c>
      <c r="AD3118">
        <f>E3118</f>
        <v>2</v>
      </c>
      <c r="AE3118">
        <f>_xlfn.IFNA(VLOOKUP(D3118,states!A$2:D$10,4,FALSE),0)</f>
        <v>2</v>
      </c>
      <c r="AF3118">
        <v>0.5</v>
      </c>
      <c r="AG3118">
        <f>IF(AE3118=0,AF3118,IF(AE3118=1,IF(F3118=0.5,0.5,IF(H3118=1,0.5,1.5)),IF(F3118=0.5,0.5,IF(H3118=1,2.5,1.5))))</f>
        <v>2.5</v>
      </c>
      <c r="AH3118" s="7">
        <f>IF(AC3118="XX",0,1/C3118^(1/5)*IF(E3118=0,100,1)/(E3118+1)^(1/4))</f>
        <v>1.4582461042994097</v>
      </c>
    </row>
    <row r="3119" spans="1:34">
      <c r="A3119">
        <v>3660</v>
      </c>
      <c r="B3119" s="1">
        <v>23118.182400000002</v>
      </c>
      <c r="C3119" s="6">
        <v>5.0000000000000001E-3</v>
      </c>
      <c r="D3119" t="s">
        <v>3</v>
      </c>
      <c r="E3119">
        <v>2</v>
      </c>
      <c r="F3119">
        <v>2.5</v>
      </c>
      <c r="G3119" t="s">
        <v>2</v>
      </c>
      <c r="H3119">
        <v>1</v>
      </c>
      <c r="I3119" t="s">
        <v>0</v>
      </c>
      <c r="J3119">
        <v>2</v>
      </c>
      <c r="K3119">
        <v>2.5</v>
      </c>
      <c r="L3119" t="s">
        <v>1</v>
      </c>
      <c r="M3119">
        <v>1</v>
      </c>
      <c r="N3119" t="s">
        <v>3716</v>
      </c>
      <c r="O3119">
        <v>1</v>
      </c>
      <c r="P3119" t="str">
        <f>D3119&amp;"-"&amp;F3119&amp;"-"&amp;G3119&amp;"-"&amp;E3119&amp;"-"&amp;H3119</f>
        <v>A2Delta-2.5-f-2-1</v>
      </c>
      <c r="Q3119" t="str">
        <f>I3119&amp;"-"&amp;K3119&amp;"-"&amp;L3119&amp;"-"&amp;J3119&amp;"-"&amp;M3119</f>
        <v>X2Pi-2.5-e-2-1</v>
      </c>
      <c r="R3119">
        <f>B3119+S3119</f>
        <v>28524.857505873002</v>
      </c>
      <c r="S3119">
        <f>_xlfn.IFNA(VLOOKUP(Q3119,'MARVEL-X'!A$2:I$1400,7,FALSE),VLOOKUP(Q3119,MARVEL!A$2:J$1522,10,FALSE))</f>
        <v>5406.6751058729997</v>
      </c>
      <c r="T3119">
        <f>IF(P3119=P3118,R3119+T3118,R3119)</f>
        <v>114099.45343721002</v>
      </c>
      <c r="U3119">
        <f>IF(P3119=P3118,1+U3118,1)</f>
        <v>4</v>
      </c>
      <c r="V3119" t="str">
        <f t="shared" si="48"/>
        <v/>
      </c>
      <c r="W3119" t="str">
        <f>IF(V3119="","",IF(ABS(V3119-R3119)&gt;W$1,ABS(V3119-R3119),""))</f>
        <v/>
      </c>
      <c r="X3119" t="str">
        <f>Y3119&amp;"-"&amp;Z3119&amp;"-"&amp;AC3119&amp;"-"&amp;AD3119&amp;"-"&amp;AG3119</f>
        <v>2.5-f-A-2-2.5</v>
      </c>
      <c r="Y3119">
        <f>F3119</f>
        <v>2.5</v>
      </c>
      <c r="Z3119" s="2" t="str">
        <f>G3119</f>
        <v>f</v>
      </c>
      <c r="AA3119">
        <f>_xlfn.IFNA(VLOOKUP(X3119,'duo-out'!A$2:Q$5000,5,FALSE),E3119+10*(H3119-1)+1+_xlfn.IFNA(VLOOKUP(D3119,states!A$2:C$10,3,FALSE),1))</f>
        <v>83</v>
      </c>
      <c r="AB3119" t="str">
        <f>IF(V3119="","",V3119)</f>
        <v/>
      </c>
      <c r="AC3119" s="2" t="str">
        <f>_xlfn.IFNA(VLOOKUP(D3119,states!A$2:C$10,2,FALSE),"XX")</f>
        <v>A</v>
      </c>
      <c r="AD3119">
        <f>E3119</f>
        <v>2</v>
      </c>
      <c r="AE3119">
        <f>_xlfn.IFNA(VLOOKUP(D3119,states!A$2:D$10,4,FALSE),0)</f>
        <v>2</v>
      </c>
      <c r="AF3119">
        <v>0.5</v>
      </c>
      <c r="AG3119">
        <f>IF(AE3119=0,AF3119,IF(AE3119=1,IF(F3119=0.5,0.5,IF(H3119=1,0.5,1.5)),IF(F3119=0.5,0.5,IF(H3119=1,2.5,1.5))))</f>
        <v>2.5</v>
      </c>
      <c r="AH3119" s="7">
        <f>IF(AC3119="XX",0,1/C3119^(1/5)*IF(E3119=0,100,1)/(E3119+1)^(1/4))</f>
        <v>2.1924297443889911</v>
      </c>
    </row>
    <row r="3120" spans="1:34">
      <c r="A3120">
        <v>3653</v>
      </c>
      <c r="B3120" s="1">
        <v>23169.482199999999</v>
      </c>
      <c r="C3120" s="6">
        <v>0.01</v>
      </c>
      <c r="D3120" t="s">
        <v>3</v>
      </c>
      <c r="E3120">
        <v>2</v>
      </c>
      <c r="F3120">
        <v>2.5</v>
      </c>
      <c r="G3120" t="s">
        <v>2</v>
      </c>
      <c r="H3120">
        <v>1</v>
      </c>
      <c r="I3120" t="s">
        <v>0</v>
      </c>
      <c r="J3120">
        <v>2</v>
      </c>
      <c r="K3120">
        <v>1.5</v>
      </c>
      <c r="L3120" t="s">
        <v>2</v>
      </c>
      <c r="M3120">
        <v>1</v>
      </c>
      <c r="N3120" t="s">
        <v>3709</v>
      </c>
      <c r="O3120">
        <v>1</v>
      </c>
      <c r="P3120" t="str">
        <f>D3120&amp;"-"&amp;F3120&amp;"-"&amp;G3120&amp;"-"&amp;E3120&amp;"-"&amp;H3120</f>
        <v>A2Delta-2.5-f-2-1</v>
      </c>
      <c r="Q3120" t="str">
        <f>I3120&amp;"-"&amp;K3120&amp;"-"&amp;L3120&amp;"-"&amp;J3120&amp;"-"&amp;M3120</f>
        <v>X2Pi-1.5-f-2-1</v>
      </c>
      <c r="R3120">
        <f>B3120+S3120</f>
        <v>28524.849267035999</v>
      </c>
      <c r="S3120">
        <f>_xlfn.IFNA(VLOOKUP(Q3120,'MARVEL-X'!A$2:I$1400,7,FALSE),VLOOKUP(Q3120,MARVEL!A$2:J$1522,10,FALSE))</f>
        <v>5355.3670670359998</v>
      </c>
      <c r="T3120">
        <f>IF(P3120=P3119,R3120+T3119,R3120)</f>
        <v>142624.30270424602</v>
      </c>
      <c r="U3120">
        <f>IF(P3120=P3119,1+U3119,1)</f>
        <v>5</v>
      </c>
      <c r="V3120" t="str">
        <f t="shared" si="48"/>
        <v/>
      </c>
      <c r="W3120" t="str">
        <f>IF(V3120="","",IF(ABS(V3120-R3120)&gt;W$1,ABS(V3120-R3120),""))</f>
        <v/>
      </c>
      <c r="X3120" t="str">
        <f>Y3120&amp;"-"&amp;Z3120&amp;"-"&amp;AC3120&amp;"-"&amp;AD3120&amp;"-"&amp;AG3120</f>
        <v>2.5-f-A-2-2.5</v>
      </c>
      <c r="Y3120">
        <f>F3120</f>
        <v>2.5</v>
      </c>
      <c r="Z3120" s="2" t="str">
        <f>G3120</f>
        <v>f</v>
      </c>
      <c r="AA3120">
        <f>_xlfn.IFNA(VLOOKUP(X3120,'duo-out'!A$2:Q$5000,5,FALSE),E3120+10*(H3120-1)+1+_xlfn.IFNA(VLOOKUP(D3120,states!A$2:C$10,3,FALSE),1))</f>
        <v>83</v>
      </c>
      <c r="AB3120" t="str">
        <f>IF(V3120="","",V3120)</f>
        <v/>
      </c>
      <c r="AC3120" s="2" t="str">
        <f>_xlfn.IFNA(VLOOKUP(D3120,states!A$2:C$10,2,FALSE),"XX")</f>
        <v>A</v>
      </c>
      <c r="AD3120">
        <f>E3120</f>
        <v>2</v>
      </c>
      <c r="AE3120">
        <f>_xlfn.IFNA(VLOOKUP(D3120,states!A$2:D$10,4,FALSE),0)</f>
        <v>2</v>
      </c>
      <c r="AF3120">
        <v>0.5</v>
      </c>
      <c r="AG3120">
        <f>IF(AE3120=0,AF3120,IF(AE3120=1,IF(F3120=0.5,0.5,IF(H3120=1,0.5,1.5)),IF(F3120=0.5,0.5,IF(H3120=1,2.5,1.5))))</f>
        <v>2.5</v>
      </c>
      <c r="AH3120" s="7">
        <f>IF(AC3120="XX",0,1/C3120^(1/5)*IF(E3120=0,100,1)/(E3120+1)^(1/4))</f>
        <v>1.9086209489650137</v>
      </c>
    </row>
    <row r="3121" spans="1:34">
      <c r="A3121">
        <v>2983</v>
      </c>
      <c r="B3121" s="1">
        <v>23118.327600000001</v>
      </c>
      <c r="C3121" s="6">
        <v>5.0000000000000001E-3</v>
      </c>
      <c r="D3121" t="s">
        <v>3</v>
      </c>
      <c r="E3121">
        <v>2</v>
      </c>
      <c r="F3121">
        <v>2.5</v>
      </c>
      <c r="G3121" t="s">
        <v>2</v>
      </c>
      <c r="H3121">
        <v>1</v>
      </c>
      <c r="I3121" t="s">
        <v>0</v>
      </c>
      <c r="J3121">
        <v>2</v>
      </c>
      <c r="K3121">
        <v>2.5</v>
      </c>
      <c r="L3121" t="s">
        <v>2</v>
      </c>
      <c r="M3121">
        <v>1</v>
      </c>
      <c r="N3121" t="s">
        <v>3039</v>
      </c>
      <c r="O3121">
        <v>1</v>
      </c>
      <c r="P3121" t="str">
        <f>D3121&amp;"-"&amp;F3121&amp;"-"&amp;G3121&amp;"-"&amp;E3121&amp;"-"&amp;H3121</f>
        <v>A2Delta-2.5-f-2-1</v>
      </c>
      <c r="Q3121" t="str">
        <f>I3121&amp;"-"&amp;K3121&amp;"-"&amp;L3121&amp;"-"&amp;J3121&amp;"-"&amp;M3121</f>
        <v>X2Pi-2.5-f-2-1</v>
      </c>
      <c r="R3121">
        <f>B3121+S3121</f>
        <v>28524.856363383002</v>
      </c>
      <c r="S3121">
        <f>_xlfn.IFNA(VLOOKUP(Q3121,'MARVEL-X'!A$2:I$1400,7,FALSE),VLOOKUP(Q3121,MARVEL!A$2:J$1522,10,FALSE))</f>
        <v>5406.5287633830003</v>
      </c>
      <c r="T3121">
        <f>IF(P3121=P3120,R3121+T3120,R3121)</f>
        <v>171149.15906762902</v>
      </c>
      <c r="U3121">
        <f>IF(P3121=P3120,1+U3120,1)</f>
        <v>6</v>
      </c>
      <c r="V3121" t="str">
        <f t="shared" si="48"/>
        <v/>
      </c>
      <c r="W3121" t="str">
        <f>IF(V3121="","",IF(ABS(V3121-R3121)&gt;W$1,ABS(V3121-R3121),""))</f>
        <v/>
      </c>
      <c r="X3121" t="str">
        <f>Y3121&amp;"-"&amp;Z3121&amp;"-"&amp;AC3121&amp;"-"&amp;AD3121&amp;"-"&amp;AG3121</f>
        <v>2.5-f-A-2-2.5</v>
      </c>
      <c r="Y3121">
        <f>F3121</f>
        <v>2.5</v>
      </c>
      <c r="Z3121" s="2" t="str">
        <f>G3121</f>
        <v>f</v>
      </c>
      <c r="AA3121">
        <f>_xlfn.IFNA(VLOOKUP(X3121,'duo-out'!A$2:Q$5000,5,FALSE),E3121+10*(H3121-1)+1+_xlfn.IFNA(VLOOKUP(D3121,states!A$2:C$10,3,FALSE),1))</f>
        <v>83</v>
      </c>
      <c r="AB3121" t="str">
        <f>IF(V3121="","",V3121)</f>
        <v/>
      </c>
      <c r="AC3121" s="2" t="str">
        <f>_xlfn.IFNA(VLOOKUP(D3121,states!A$2:C$10,2,FALSE),"XX")</f>
        <v>A</v>
      </c>
      <c r="AD3121">
        <f>E3121</f>
        <v>2</v>
      </c>
      <c r="AE3121">
        <f>_xlfn.IFNA(VLOOKUP(D3121,states!A$2:D$10,4,FALSE),0)</f>
        <v>2</v>
      </c>
      <c r="AF3121">
        <v>0.5</v>
      </c>
      <c r="AG3121">
        <f>IF(AE3121=0,AF3121,IF(AE3121=1,IF(F3121=0.5,0.5,IF(H3121=1,0.5,1.5)),IF(F3121=0.5,0.5,IF(H3121=1,2.5,1.5))))</f>
        <v>2.5</v>
      </c>
      <c r="AH3121" s="7">
        <f>IF(AC3121="XX",0,1/C3121^(1/5)*IF(E3121=0,100,1)/(E3121+1)^(1/4))</f>
        <v>2.1924297443889911</v>
      </c>
    </row>
    <row r="3122" spans="1:34">
      <c r="A3122">
        <v>2972</v>
      </c>
      <c r="B3122" s="1">
        <v>23169.483199999999</v>
      </c>
      <c r="C3122" s="6">
        <v>5.0000000000000001E-3</v>
      </c>
      <c r="D3122" t="s">
        <v>3</v>
      </c>
      <c r="E3122">
        <v>2</v>
      </c>
      <c r="F3122">
        <v>2.5</v>
      </c>
      <c r="G3122" t="s">
        <v>2</v>
      </c>
      <c r="H3122">
        <v>1</v>
      </c>
      <c r="I3122" t="s">
        <v>0</v>
      </c>
      <c r="J3122">
        <v>2</v>
      </c>
      <c r="K3122">
        <v>1.5</v>
      </c>
      <c r="L3122" t="s">
        <v>2</v>
      </c>
      <c r="M3122">
        <v>1</v>
      </c>
      <c r="N3122" t="s">
        <v>3028</v>
      </c>
      <c r="O3122">
        <v>1</v>
      </c>
      <c r="P3122" t="str">
        <f>D3122&amp;"-"&amp;F3122&amp;"-"&amp;G3122&amp;"-"&amp;E3122&amp;"-"&amp;H3122</f>
        <v>A2Delta-2.5-f-2-1</v>
      </c>
      <c r="Q3122" t="str">
        <f>I3122&amp;"-"&amp;K3122&amp;"-"&amp;L3122&amp;"-"&amp;J3122&amp;"-"&amp;M3122</f>
        <v>X2Pi-1.5-f-2-1</v>
      </c>
      <c r="R3122">
        <f>B3122+S3122</f>
        <v>28524.850267035999</v>
      </c>
      <c r="S3122">
        <f>_xlfn.IFNA(VLOOKUP(Q3122,'MARVEL-X'!A$2:I$1400,7,FALSE),VLOOKUP(Q3122,MARVEL!A$2:J$1522,10,FALSE))</f>
        <v>5355.3670670359998</v>
      </c>
      <c r="T3122">
        <f>IF(P3122=P3121,R3122+T3121,R3122)</f>
        <v>199674.00933466502</v>
      </c>
      <c r="U3122">
        <f>IF(P3122=P3121,1+U3121,1)</f>
        <v>7</v>
      </c>
      <c r="V3122" t="str">
        <f t="shared" si="48"/>
        <v/>
      </c>
      <c r="W3122" t="str">
        <f>IF(V3122="","",IF(ABS(V3122-R3122)&gt;W$1,ABS(V3122-R3122),""))</f>
        <v/>
      </c>
      <c r="X3122" t="str">
        <f>Y3122&amp;"-"&amp;Z3122&amp;"-"&amp;AC3122&amp;"-"&amp;AD3122&amp;"-"&amp;AG3122</f>
        <v>2.5-f-A-2-2.5</v>
      </c>
      <c r="Y3122">
        <f>F3122</f>
        <v>2.5</v>
      </c>
      <c r="Z3122" s="2" t="str">
        <f>G3122</f>
        <v>f</v>
      </c>
      <c r="AA3122">
        <f>_xlfn.IFNA(VLOOKUP(X3122,'duo-out'!A$2:Q$5000,5,FALSE),E3122+10*(H3122-1)+1+_xlfn.IFNA(VLOOKUP(D3122,states!A$2:C$10,3,FALSE),1))</f>
        <v>83</v>
      </c>
      <c r="AB3122" t="str">
        <f>IF(V3122="","",V3122)</f>
        <v/>
      </c>
      <c r="AC3122" s="2" t="str">
        <f>_xlfn.IFNA(VLOOKUP(D3122,states!A$2:C$10,2,FALSE),"XX")</f>
        <v>A</v>
      </c>
      <c r="AD3122">
        <f>E3122</f>
        <v>2</v>
      </c>
      <c r="AE3122">
        <f>_xlfn.IFNA(VLOOKUP(D3122,states!A$2:D$10,4,FALSE),0)</f>
        <v>2</v>
      </c>
      <c r="AF3122">
        <v>0.5</v>
      </c>
      <c r="AG3122">
        <f>IF(AE3122=0,AF3122,IF(AE3122=1,IF(F3122=0.5,0.5,IF(H3122=1,0.5,1.5)),IF(F3122=0.5,0.5,IF(H3122=1,2.5,1.5))))</f>
        <v>2.5</v>
      </c>
      <c r="AH3122" s="7">
        <f>IF(AC3122="XX",0,1/C3122^(1/5)*IF(E3122=0,100,1)/(E3122+1)^(1/4))</f>
        <v>2.1924297443889911</v>
      </c>
    </row>
    <row r="3123" spans="1:34">
      <c r="A3123">
        <v>5697</v>
      </c>
      <c r="B3123" s="1">
        <v>23123.79</v>
      </c>
      <c r="C3123" s="6">
        <v>0.05</v>
      </c>
      <c r="D3123" t="s">
        <v>3</v>
      </c>
      <c r="E3123">
        <v>2</v>
      </c>
      <c r="F3123">
        <v>2.5</v>
      </c>
      <c r="G3123" t="s">
        <v>2</v>
      </c>
      <c r="H3123">
        <v>1</v>
      </c>
      <c r="I3123" t="s">
        <v>0</v>
      </c>
      <c r="J3123">
        <v>2</v>
      </c>
      <c r="K3123">
        <v>1.5</v>
      </c>
      <c r="L3123" t="s">
        <v>2</v>
      </c>
      <c r="M3123">
        <v>2</v>
      </c>
      <c r="N3123" t="s">
        <v>5753</v>
      </c>
      <c r="O3123">
        <v>1</v>
      </c>
      <c r="P3123" t="str">
        <f>D3123&amp;"-"&amp;F3123&amp;"-"&amp;G3123&amp;"-"&amp;E3123&amp;"-"&amp;H3123</f>
        <v>A2Delta-2.5-f-2-1</v>
      </c>
      <c r="Q3123" t="str">
        <f>I3123&amp;"-"&amp;K3123&amp;"-"&amp;L3123&amp;"-"&amp;J3123&amp;"-"&amp;M3123</f>
        <v>X2Pi-1.5-f-2-2</v>
      </c>
      <c r="R3123">
        <f>B3123+S3123</f>
        <v>28524.832035496001</v>
      </c>
      <c r="S3123">
        <f>_xlfn.IFNA(VLOOKUP(Q3123,'MARVEL-X'!A$2:I$1400,7,FALSE),VLOOKUP(Q3123,MARVEL!A$2:J$1522,10,FALSE))</f>
        <v>5401.0420354959997</v>
      </c>
      <c r="T3123">
        <f>IF(P3123=P3122,R3123+T3122,R3123)</f>
        <v>228198.84137016104</v>
      </c>
      <c r="U3123">
        <f>IF(P3123=P3122,1+U3122,1)</f>
        <v>8</v>
      </c>
      <c r="V3123" t="str">
        <f t="shared" si="48"/>
        <v/>
      </c>
      <c r="W3123" t="str">
        <f>IF(V3123="","",IF(ABS(V3123-R3123)&gt;W$1,ABS(V3123-R3123),""))</f>
        <v/>
      </c>
      <c r="X3123" t="str">
        <f>Y3123&amp;"-"&amp;Z3123&amp;"-"&amp;AC3123&amp;"-"&amp;AD3123&amp;"-"&amp;AG3123</f>
        <v>2.5-f-A-2-2.5</v>
      </c>
      <c r="Y3123">
        <f>F3123</f>
        <v>2.5</v>
      </c>
      <c r="Z3123" s="2" t="str">
        <f>G3123</f>
        <v>f</v>
      </c>
      <c r="AA3123">
        <f>_xlfn.IFNA(VLOOKUP(X3123,'duo-out'!A$2:Q$5000,5,FALSE),E3123+10*(H3123-1)+1+_xlfn.IFNA(VLOOKUP(D3123,states!A$2:C$10,3,FALSE),1))</f>
        <v>83</v>
      </c>
      <c r="AB3123" t="str">
        <f>IF(V3123="","",V3123)</f>
        <v/>
      </c>
      <c r="AC3123" s="2" t="str">
        <f>_xlfn.IFNA(VLOOKUP(D3123,states!A$2:C$10,2,FALSE),"XX")</f>
        <v>A</v>
      </c>
      <c r="AD3123">
        <f>E3123</f>
        <v>2</v>
      </c>
      <c r="AE3123">
        <f>_xlfn.IFNA(VLOOKUP(D3123,states!A$2:D$10,4,FALSE),0)</f>
        <v>2</v>
      </c>
      <c r="AF3123">
        <v>0.5</v>
      </c>
      <c r="AG3123">
        <f>IF(AE3123=0,AF3123,IF(AE3123=1,IF(F3123=0.5,0.5,IF(H3123=1,0.5,1.5)),IF(F3123=0.5,0.5,IF(H3123=1,2.5,1.5))))</f>
        <v>2.5</v>
      </c>
      <c r="AH3123" s="7">
        <f>IF(AC3123="XX",0,1/C3123^(1/5)*IF(E3123=0,100,1)/(E3123+1)^(1/4))</f>
        <v>1.3833296494790666</v>
      </c>
    </row>
    <row r="3124" spans="1:34">
      <c r="A3124">
        <v>169</v>
      </c>
      <c r="B3124" s="1">
        <v>23040.241999999998</v>
      </c>
      <c r="C3124" s="6">
        <v>0.13769999999999999</v>
      </c>
      <c r="D3124" t="s">
        <v>3</v>
      </c>
      <c r="E3124">
        <v>2</v>
      </c>
      <c r="F3124">
        <v>2.5</v>
      </c>
      <c r="G3124" t="s">
        <v>2</v>
      </c>
      <c r="H3124">
        <v>1</v>
      </c>
      <c r="I3124" t="s">
        <v>0</v>
      </c>
      <c r="J3124">
        <v>2</v>
      </c>
      <c r="K3124">
        <v>3.5</v>
      </c>
      <c r="L3124" t="s">
        <v>2</v>
      </c>
      <c r="M3124">
        <v>1</v>
      </c>
      <c r="N3124" t="s">
        <v>224</v>
      </c>
      <c r="O3124">
        <v>-1</v>
      </c>
      <c r="P3124" t="str">
        <f>D3124&amp;"-"&amp;F3124&amp;"-"&amp;G3124&amp;"-"&amp;E3124&amp;"-"&amp;H3124</f>
        <v>A2Delta-2.5-f-2-1</v>
      </c>
      <c r="Q3124" t="str">
        <f>I3124&amp;"-"&amp;K3124&amp;"-"&amp;L3124&amp;"-"&amp;J3124&amp;"-"&amp;M3124</f>
        <v>X2Pi-3.5-f-2-1</v>
      </c>
      <c r="R3124">
        <f>B3124+S3124</f>
        <v>28524.740411711999</v>
      </c>
      <c r="S3124">
        <f>_xlfn.IFNA(VLOOKUP(Q3124,'MARVEL-X'!A$2:I$1400,7,FALSE),VLOOKUP(Q3124,MARVEL!A$2:J$1522,10,FALSE))</f>
        <v>5484.4984117120002</v>
      </c>
      <c r="T3124">
        <f>IF(P3124=P3123,R3124+T3123,R3124)</f>
        <v>256723.58178187304</v>
      </c>
      <c r="U3124">
        <f>IF(P3124=P3123,1+U3123,1)</f>
        <v>9</v>
      </c>
      <c r="V3124" t="str">
        <f t="shared" si="48"/>
        <v/>
      </c>
      <c r="W3124" t="str">
        <f>IF(V3124="","",IF(ABS(V3124-R3124)&gt;W$1,ABS(V3124-R3124),""))</f>
        <v/>
      </c>
      <c r="X3124" t="str">
        <f>Y3124&amp;"-"&amp;Z3124&amp;"-"&amp;AC3124&amp;"-"&amp;AD3124&amp;"-"&amp;AG3124</f>
        <v>2.5-f-A-2-2.5</v>
      </c>
      <c r="Y3124">
        <f>F3124</f>
        <v>2.5</v>
      </c>
      <c r="Z3124" s="2" t="str">
        <f>G3124</f>
        <v>f</v>
      </c>
      <c r="AA3124">
        <f>_xlfn.IFNA(VLOOKUP(X3124,'duo-out'!A$2:Q$5000,5,FALSE),E3124+10*(H3124-1)+1+_xlfn.IFNA(VLOOKUP(D3124,states!A$2:C$10,3,FALSE),1))</f>
        <v>83</v>
      </c>
      <c r="AB3124" t="str">
        <f>IF(V3124="","",V3124)</f>
        <v/>
      </c>
      <c r="AC3124" s="2" t="str">
        <f>_xlfn.IFNA(VLOOKUP(D3124,states!A$2:C$10,2,FALSE),"XX")</f>
        <v>A</v>
      </c>
      <c r="AD3124">
        <f>E3124</f>
        <v>2</v>
      </c>
      <c r="AE3124">
        <f>_xlfn.IFNA(VLOOKUP(D3124,states!A$2:D$10,4,FALSE),0)</f>
        <v>2</v>
      </c>
      <c r="AF3124">
        <v>0.5</v>
      </c>
      <c r="AG3124">
        <f>IF(AE3124=0,AF3124,IF(AE3124=1,IF(F3124=0.5,0.5,IF(H3124=1,0.5,1.5)),IF(F3124=0.5,0.5,IF(H3124=1,2.5,1.5))))</f>
        <v>2.5</v>
      </c>
      <c r="AH3124" s="7">
        <f>IF(AC3124="XX",0,1/C3124^(1/5)*IF(E3124=0,100,1)/(E3124+1)^(1/4))</f>
        <v>1.1296213662761483</v>
      </c>
    </row>
    <row r="3125" spans="1:34">
      <c r="A3125">
        <v>166</v>
      </c>
      <c r="B3125" s="1">
        <v>23118.246999999999</v>
      </c>
      <c r="C3125" s="6">
        <v>8.0570000000000003E-2</v>
      </c>
      <c r="D3125" t="s">
        <v>3</v>
      </c>
      <c r="E3125">
        <v>2</v>
      </c>
      <c r="F3125">
        <v>2.5</v>
      </c>
      <c r="G3125" t="s">
        <v>2</v>
      </c>
      <c r="H3125">
        <v>1</v>
      </c>
      <c r="I3125" t="s">
        <v>0</v>
      </c>
      <c r="J3125">
        <v>2</v>
      </c>
      <c r="K3125">
        <v>2.5</v>
      </c>
      <c r="L3125" t="s">
        <v>1</v>
      </c>
      <c r="M3125">
        <v>1</v>
      </c>
      <c r="N3125" t="s">
        <v>221</v>
      </c>
      <c r="O3125">
        <v>-1</v>
      </c>
      <c r="P3125" t="str">
        <f>D3125&amp;"-"&amp;F3125&amp;"-"&amp;G3125&amp;"-"&amp;E3125&amp;"-"&amp;H3125</f>
        <v>A2Delta-2.5-f-2-1</v>
      </c>
      <c r="Q3125" t="str">
        <f>I3125&amp;"-"&amp;K3125&amp;"-"&amp;L3125&amp;"-"&amp;J3125&amp;"-"&amp;M3125</f>
        <v>X2Pi-2.5-e-2-1</v>
      </c>
      <c r="R3125">
        <f>B3125+S3125</f>
        <v>28524.922105873</v>
      </c>
      <c r="S3125">
        <f>_xlfn.IFNA(VLOOKUP(Q3125,'MARVEL-X'!A$2:I$1400,7,FALSE),VLOOKUP(Q3125,MARVEL!A$2:J$1522,10,FALSE))</f>
        <v>5406.6751058729997</v>
      </c>
      <c r="T3125">
        <f>IF(P3125=P3124,R3125+T3124,R3125)</f>
        <v>285248.50388774602</v>
      </c>
      <c r="U3125">
        <f>IF(P3125=P3124,1+U3124,1)</f>
        <v>10</v>
      </c>
      <c r="V3125" t="str">
        <f t="shared" si="48"/>
        <v/>
      </c>
      <c r="W3125" t="str">
        <f>IF(V3125="","",IF(ABS(V3125-R3125)&gt;W$1,ABS(V3125-R3125),""))</f>
        <v/>
      </c>
      <c r="X3125" t="str">
        <f>Y3125&amp;"-"&amp;Z3125&amp;"-"&amp;AC3125&amp;"-"&amp;AD3125&amp;"-"&amp;AG3125</f>
        <v>2.5-f-A-2-2.5</v>
      </c>
      <c r="Y3125">
        <f>F3125</f>
        <v>2.5</v>
      </c>
      <c r="Z3125" s="2" t="str">
        <f>G3125</f>
        <v>f</v>
      </c>
      <c r="AA3125">
        <f>_xlfn.IFNA(VLOOKUP(X3125,'duo-out'!A$2:Q$5000,5,FALSE),E3125+10*(H3125-1)+1+_xlfn.IFNA(VLOOKUP(D3125,states!A$2:C$10,3,FALSE),1))</f>
        <v>83</v>
      </c>
      <c r="AB3125" t="str">
        <f>IF(V3125="","",V3125)</f>
        <v/>
      </c>
      <c r="AC3125" s="2" t="str">
        <f>_xlfn.IFNA(VLOOKUP(D3125,states!A$2:C$10,2,FALSE),"XX")</f>
        <v>A</v>
      </c>
      <c r="AD3125">
        <f>E3125</f>
        <v>2</v>
      </c>
      <c r="AE3125">
        <f>_xlfn.IFNA(VLOOKUP(D3125,states!A$2:D$10,4,FALSE),0)</f>
        <v>2</v>
      </c>
      <c r="AF3125">
        <v>0.5</v>
      </c>
      <c r="AG3125">
        <f>IF(AE3125=0,AF3125,IF(AE3125=1,IF(F3125=0.5,0.5,IF(H3125=1,0.5,1.5)),IF(F3125=0.5,0.5,IF(H3125=1,2.5,1.5))))</f>
        <v>2.5</v>
      </c>
      <c r="AH3125" s="7">
        <f>IF(AC3125="XX",0,1/C3125^(1/5)*IF(E3125=0,100,1)/(E3125+1)^(1/4))</f>
        <v>1.2574334627572579</v>
      </c>
    </row>
    <row r="3126" spans="1:34">
      <c r="A3126">
        <v>5653</v>
      </c>
      <c r="B3126" s="1">
        <v>23169.467000000001</v>
      </c>
      <c r="C3126" s="6">
        <v>0.05</v>
      </c>
      <c r="D3126" t="s">
        <v>3</v>
      </c>
      <c r="E3126">
        <v>2</v>
      </c>
      <c r="F3126">
        <v>2.5</v>
      </c>
      <c r="G3126" t="s">
        <v>2</v>
      </c>
      <c r="H3126">
        <v>1</v>
      </c>
      <c r="I3126" t="s">
        <v>0</v>
      </c>
      <c r="J3126">
        <v>2</v>
      </c>
      <c r="K3126">
        <v>1.5</v>
      </c>
      <c r="L3126" t="s">
        <v>2</v>
      </c>
      <c r="M3126">
        <v>1</v>
      </c>
      <c r="N3126" t="s">
        <v>5709</v>
      </c>
      <c r="O3126">
        <v>1</v>
      </c>
      <c r="P3126" t="str">
        <f>D3126&amp;"-"&amp;F3126&amp;"-"&amp;G3126&amp;"-"&amp;E3126&amp;"-"&amp;H3126</f>
        <v>A2Delta-2.5-f-2-1</v>
      </c>
      <c r="Q3126" t="str">
        <f>I3126&amp;"-"&amp;K3126&amp;"-"&amp;L3126&amp;"-"&amp;J3126&amp;"-"&amp;M3126</f>
        <v>X2Pi-1.5-f-2-1</v>
      </c>
      <c r="R3126">
        <f>B3126+S3126</f>
        <v>28524.834067036001</v>
      </c>
      <c r="S3126">
        <f>_xlfn.IFNA(VLOOKUP(Q3126,'MARVEL-X'!A$2:I$1400,7,FALSE),VLOOKUP(Q3126,MARVEL!A$2:J$1522,10,FALSE))</f>
        <v>5355.3670670359998</v>
      </c>
      <c r="T3126">
        <f>IF(P3126=P3125,R3126+T3125,R3126)</f>
        <v>313773.33795478201</v>
      </c>
      <c r="U3126">
        <f>IF(P3126=P3125,1+U3125,1)</f>
        <v>11</v>
      </c>
      <c r="V3126" t="str">
        <f t="shared" si="48"/>
        <v/>
      </c>
      <c r="W3126" t="str">
        <f>IF(V3126="","",IF(ABS(V3126-R3126)&gt;W$1,ABS(V3126-R3126),""))</f>
        <v/>
      </c>
      <c r="X3126" t="str">
        <f>Y3126&amp;"-"&amp;Z3126&amp;"-"&amp;AC3126&amp;"-"&amp;AD3126&amp;"-"&amp;AG3126</f>
        <v>2.5-f-A-2-2.5</v>
      </c>
      <c r="Y3126">
        <f>F3126</f>
        <v>2.5</v>
      </c>
      <c r="Z3126" s="2" t="str">
        <f>G3126</f>
        <v>f</v>
      </c>
      <c r="AA3126">
        <f>_xlfn.IFNA(VLOOKUP(X3126,'duo-out'!A$2:Q$5000,5,FALSE),E3126+10*(H3126-1)+1+_xlfn.IFNA(VLOOKUP(D3126,states!A$2:C$10,3,FALSE),1))</f>
        <v>83</v>
      </c>
      <c r="AB3126" t="str">
        <f>IF(V3126="","",V3126)</f>
        <v/>
      </c>
      <c r="AC3126" s="2" t="str">
        <f>_xlfn.IFNA(VLOOKUP(D3126,states!A$2:C$10,2,FALSE),"XX")</f>
        <v>A</v>
      </c>
      <c r="AD3126">
        <f>E3126</f>
        <v>2</v>
      </c>
      <c r="AE3126">
        <f>_xlfn.IFNA(VLOOKUP(D3126,states!A$2:D$10,4,FALSE),0)</f>
        <v>2</v>
      </c>
      <c r="AF3126">
        <v>0.5</v>
      </c>
      <c r="AG3126">
        <f>IF(AE3126=0,AF3126,IF(AE3126=1,IF(F3126=0.5,0.5,IF(H3126=1,0.5,1.5)),IF(F3126=0.5,0.5,IF(H3126=1,2.5,1.5))))</f>
        <v>2.5</v>
      </c>
      <c r="AH3126" s="7">
        <f>IF(AC3126="XX",0,1/C3126^(1/5)*IF(E3126=0,100,1)/(E3126+1)^(1/4))</f>
        <v>1.3833296494790666</v>
      </c>
    </row>
    <row r="3127" spans="1:34">
      <c r="A3127">
        <v>1295</v>
      </c>
      <c r="B3127" s="1">
        <v>23040.32</v>
      </c>
      <c r="C3127" s="6">
        <v>0.05</v>
      </c>
      <c r="D3127" t="s">
        <v>3</v>
      </c>
      <c r="E3127">
        <v>2</v>
      </c>
      <c r="F3127">
        <v>2.5</v>
      </c>
      <c r="G3127" t="s">
        <v>2</v>
      </c>
      <c r="H3127">
        <v>1</v>
      </c>
      <c r="I3127" t="s">
        <v>0</v>
      </c>
      <c r="J3127">
        <v>2</v>
      </c>
      <c r="K3127">
        <v>3.5</v>
      </c>
      <c r="L3127" t="s">
        <v>2</v>
      </c>
      <c r="M3127">
        <v>1</v>
      </c>
      <c r="N3127" t="s">
        <v>1351</v>
      </c>
      <c r="O3127">
        <v>1</v>
      </c>
      <c r="P3127" t="str">
        <f>D3127&amp;"-"&amp;F3127&amp;"-"&amp;G3127&amp;"-"&amp;E3127&amp;"-"&amp;H3127</f>
        <v>A2Delta-2.5-f-2-1</v>
      </c>
      <c r="Q3127" t="str">
        <f>I3127&amp;"-"&amp;K3127&amp;"-"&amp;L3127&amp;"-"&amp;J3127&amp;"-"&amp;M3127</f>
        <v>X2Pi-3.5-f-2-1</v>
      </c>
      <c r="R3127">
        <f>B3127+S3127</f>
        <v>28524.818411712</v>
      </c>
      <c r="S3127">
        <f>_xlfn.IFNA(VLOOKUP(Q3127,'MARVEL-X'!A$2:I$1400,7,FALSE),VLOOKUP(Q3127,MARVEL!A$2:J$1522,10,FALSE))</f>
        <v>5484.4984117120002</v>
      </c>
      <c r="T3127">
        <f>IF(P3127=P3126,R3127+T3126,R3127)</f>
        <v>342298.15636649402</v>
      </c>
      <c r="U3127">
        <f>IF(P3127=P3126,1+U3126,1)</f>
        <v>12</v>
      </c>
      <c r="V3127" t="str">
        <f t="shared" si="48"/>
        <v/>
      </c>
      <c r="W3127" t="str">
        <f>IF(V3127="","",IF(ABS(V3127-R3127)&gt;W$1,ABS(V3127-R3127),""))</f>
        <v/>
      </c>
      <c r="X3127" t="str">
        <f>Y3127&amp;"-"&amp;Z3127&amp;"-"&amp;AC3127&amp;"-"&amp;AD3127&amp;"-"&amp;AG3127</f>
        <v>2.5-f-A-2-2.5</v>
      </c>
      <c r="Y3127">
        <f>F3127</f>
        <v>2.5</v>
      </c>
      <c r="Z3127" s="2" t="str">
        <f>G3127</f>
        <v>f</v>
      </c>
      <c r="AA3127">
        <f>_xlfn.IFNA(VLOOKUP(X3127,'duo-out'!A$2:Q$5000,5,FALSE),E3127+10*(H3127-1)+1+_xlfn.IFNA(VLOOKUP(D3127,states!A$2:C$10,3,FALSE),1))</f>
        <v>83</v>
      </c>
      <c r="AB3127" t="str">
        <f>IF(V3127="","",V3127)</f>
        <v/>
      </c>
      <c r="AC3127" s="2" t="str">
        <f>_xlfn.IFNA(VLOOKUP(D3127,states!A$2:C$10,2,FALSE),"XX")</f>
        <v>A</v>
      </c>
      <c r="AD3127">
        <f>E3127</f>
        <v>2</v>
      </c>
      <c r="AE3127">
        <f>_xlfn.IFNA(VLOOKUP(D3127,states!A$2:D$10,4,FALSE),0)</f>
        <v>2</v>
      </c>
      <c r="AF3127">
        <v>0.5</v>
      </c>
      <c r="AG3127">
        <f>IF(AE3127=0,AF3127,IF(AE3127=1,IF(F3127=0.5,0.5,IF(H3127=1,0.5,1.5)),IF(F3127=0.5,0.5,IF(H3127=1,2.5,1.5))))</f>
        <v>2.5</v>
      </c>
      <c r="AH3127" s="7">
        <f>IF(AC3127="XX",0,1/C3127^(1/5)*IF(E3127=0,100,1)/(E3127+1)^(1/4))</f>
        <v>1.3833296494790666</v>
      </c>
    </row>
    <row r="3128" spans="1:34">
      <c r="A3128">
        <v>1228</v>
      </c>
      <c r="B3128" s="1">
        <v>23118.04</v>
      </c>
      <c r="C3128" s="6">
        <v>0.1537</v>
      </c>
      <c r="D3128" t="s">
        <v>3</v>
      </c>
      <c r="E3128">
        <v>2</v>
      </c>
      <c r="F3128">
        <v>2.5</v>
      </c>
      <c r="G3128" t="s">
        <v>2</v>
      </c>
      <c r="H3128">
        <v>1</v>
      </c>
      <c r="I3128" t="s">
        <v>0</v>
      </c>
      <c r="J3128">
        <v>2</v>
      </c>
      <c r="K3128">
        <v>2.5</v>
      </c>
      <c r="L3128" t="s">
        <v>1</v>
      </c>
      <c r="M3128">
        <v>1</v>
      </c>
      <c r="N3128" t="s">
        <v>1284</v>
      </c>
      <c r="O3128">
        <v>1</v>
      </c>
      <c r="P3128" t="str">
        <f>D3128&amp;"-"&amp;F3128&amp;"-"&amp;G3128&amp;"-"&amp;E3128&amp;"-"&amp;H3128</f>
        <v>A2Delta-2.5-f-2-1</v>
      </c>
      <c r="Q3128" t="str">
        <f>I3128&amp;"-"&amp;K3128&amp;"-"&amp;L3128&amp;"-"&amp;J3128&amp;"-"&amp;M3128</f>
        <v>X2Pi-2.5-e-2-1</v>
      </c>
      <c r="R3128">
        <f>B3128+S3128</f>
        <v>28524.715105873001</v>
      </c>
      <c r="S3128">
        <f>_xlfn.IFNA(VLOOKUP(Q3128,'MARVEL-X'!A$2:I$1400,7,FALSE),VLOOKUP(Q3128,MARVEL!A$2:J$1522,10,FALSE))</f>
        <v>5406.6751058729997</v>
      </c>
      <c r="T3128">
        <f>IF(P3128=P3127,R3128+T3127,R3128)</f>
        <v>370822.87147236703</v>
      </c>
      <c r="U3128">
        <f>IF(P3128=P3127,1+U3127,1)</f>
        <v>13</v>
      </c>
      <c r="V3128" t="str">
        <f t="shared" si="48"/>
        <v/>
      </c>
      <c r="W3128" t="str">
        <f>IF(V3128="","",IF(ABS(V3128-R3128)&gt;W$1,ABS(V3128-R3128),""))</f>
        <v/>
      </c>
      <c r="X3128" t="str">
        <f>Y3128&amp;"-"&amp;Z3128&amp;"-"&amp;AC3128&amp;"-"&amp;AD3128&amp;"-"&amp;AG3128</f>
        <v>2.5-f-A-2-2.5</v>
      </c>
      <c r="Y3128">
        <f>F3128</f>
        <v>2.5</v>
      </c>
      <c r="Z3128" s="2" t="str">
        <f>G3128</f>
        <v>f</v>
      </c>
      <c r="AA3128">
        <f>_xlfn.IFNA(VLOOKUP(X3128,'duo-out'!A$2:Q$5000,5,FALSE),E3128+10*(H3128-1)+1+_xlfn.IFNA(VLOOKUP(D3128,states!A$2:C$10,3,FALSE),1))</f>
        <v>83</v>
      </c>
      <c r="AB3128" t="str">
        <f>IF(V3128="","",V3128)</f>
        <v/>
      </c>
      <c r="AC3128" s="2" t="str">
        <f>_xlfn.IFNA(VLOOKUP(D3128,states!A$2:C$10,2,FALSE),"XX")</f>
        <v>A</v>
      </c>
      <c r="AD3128">
        <f>E3128</f>
        <v>2</v>
      </c>
      <c r="AE3128">
        <f>_xlfn.IFNA(VLOOKUP(D3128,states!A$2:D$10,4,FALSE),0)</f>
        <v>2</v>
      </c>
      <c r="AF3128">
        <v>0.5</v>
      </c>
      <c r="AG3128">
        <f>IF(AE3128=0,AF3128,IF(AE3128=1,IF(F3128=0.5,0.5,IF(H3128=1,0.5,1.5)),IF(F3128=0.5,0.5,IF(H3128=1,2.5,1.5))))</f>
        <v>2.5</v>
      </c>
      <c r="AH3128" s="7">
        <f>IF(AC3128="XX",0,1/C3128^(1/5)*IF(E3128=0,100,1)/(E3128+1)^(1/4))</f>
        <v>1.1050575924994106</v>
      </c>
    </row>
    <row r="3129" spans="1:34">
      <c r="A3129">
        <v>1208</v>
      </c>
      <c r="B3129" s="1">
        <v>23169.49</v>
      </c>
      <c r="C3129" s="6">
        <v>0.05</v>
      </c>
      <c r="D3129" t="s">
        <v>3</v>
      </c>
      <c r="E3129">
        <v>2</v>
      </c>
      <c r="F3129">
        <v>2.5</v>
      </c>
      <c r="G3129" t="s">
        <v>2</v>
      </c>
      <c r="H3129">
        <v>1</v>
      </c>
      <c r="I3129" t="s">
        <v>0</v>
      </c>
      <c r="J3129">
        <v>2</v>
      </c>
      <c r="K3129">
        <v>1.5</v>
      </c>
      <c r="L3129" t="s">
        <v>2</v>
      </c>
      <c r="M3129">
        <v>1</v>
      </c>
      <c r="N3129" t="s">
        <v>1264</v>
      </c>
      <c r="O3129">
        <v>1</v>
      </c>
      <c r="P3129" t="str">
        <f>D3129&amp;"-"&amp;F3129&amp;"-"&amp;G3129&amp;"-"&amp;E3129&amp;"-"&amp;H3129</f>
        <v>A2Delta-2.5-f-2-1</v>
      </c>
      <c r="Q3129" t="str">
        <f>I3129&amp;"-"&amp;K3129&amp;"-"&amp;L3129&amp;"-"&amp;J3129&amp;"-"&amp;M3129</f>
        <v>X2Pi-1.5-f-2-1</v>
      </c>
      <c r="R3129">
        <f>B3129+S3129</f>
        <v>28524.857067036002</v>
      </c>
      <c r="S3129">
        <f>_xlfn.IFNA(VLOOKUP(Q3129,'MARVEL-X'!A$2:I$1400,7,FALSE),VLOOKUP(Q3129,MARVEL!A$2:J$1522,10,FALSE))</f>
        <v>5355.3670670359998</v>
      </c>
      <c r="T3129">
        <f>IF(P3129=P3128,R3129+T3128,R3129)</f>
        <v>399347.728539403</v>
      </c>
      <c r="U3129">
        <f>IF(P3129=P3128,1+U3128,1)</f>
        <v>14</v>
      </c>
      <c r="V3129">
        <f t="shared" si="48"/>
        <v>28524.837752814499</v>
      </c>
      <c r="W3129" t="str">
        <f>IF(V3129="","",IF(ABS(V3129-R3129)&gt;W$1,ABS(V3129-R3129),""))</f>
        <v/>
      </c>
      <c r="X3129" t="str">
        <f>Y3129&amp;"-"&amp;Z3129&amp;"-"&amp;AC3129&amp;"-"&amp;AD3129&amp;"-"&amp;AG3129</f>
        <v>2.5-f-A-2-2.5</v>
      </c>
      <c r="Y3129">
        <f>F3129</f>
        <v>2.5</v>
      </c>
      <c r="Z3129" s="2" t="str">
        <f>G3129</f>
        <v>f</v>
      </c>
      <c r="AA3129">
        <f>_xlfn.IFNA(VLOOKUP(X3129,'duo-out'!A$2:Q$5000,5,FALSE),E3129+10*(H3129-1)+1+_xlfn.IFNA(VLOOKUP(D3129,states!A$2:C$10,3,FALSE),1))</f>
        <v>83</v>
      </c>
      <c r="AB3129">
        <f>IF(V3129="","",V3129)</f>
        <v>28524.837752814499</v>
      </c>
      <c r="AC3129" s="2" t="str">
        <f>_xlfn.IFNA(VLOOKUP(D3129,states!A$2:C$10,2,FALSE),"XX")</f>
        <v>A</v>
      </c>
      <c r="AD3129">
        <f>E3129</f>
        <v>2</v>
      </c>
      <c r="AE3129">
        <f>_xlfn.IFNA(VLOOKUP(D3129,states!A$2:D$10,4,FALSE),0)</f>
        <v>2</v>
      </c>
      <c r="AF3129">
        <v>0.5</v>
      </c>
      <c r="AG3129">
        <f>IF(AE3129=0,AF3129,IF(AE3129=1,IF(F3129=0.5,0.5,IF(H3129=1,0.5,1.5)),IF(F3129=0.5,0.5,IF(H3129=1,2.5,1.5))))</f>
        <v>2.5</v>
      </c>
      <c r="AH3129" s="7">
        <f>IF(AC3129="XX",0,1/C3129^(1/5)*IF(E3129=0,100,1)/(E3129+1)^(1/4))</f>
        <v>1.3833296494790666</v>
      </c>
    </row>
    <row r="3130" spans="1:34">
      <c r="A3130">
        <v>4113</v>
      </c>
      <c r="B3130" s="1">
        <v>20768.633000000002</v>
      </c>
      <c r="C3130" s="6">
        <v>1.214E-2</v>
      </c>
      <c r="D3130" t="s">
        <v>3</v>
      </c>
      <c r="E3130">
        <v>2</v>
      </c>
      <c r="F3130">
        <v>2.5</v>
      </c>
      <c r="G3130" t="s">
        <v>2</v>
      </c>
      <c r="H3130">
        <v>2</v>
      </c>
      <c r="I3130" t="s">
        <v>0</v>
      </c>
      <c r="J3130">
        <v>3</v>
      </c>
      <c r="K3130">
        <v>1.5</v>
      </c>
      <c r="L3130" t="s">
        <v>2</v>
      </c>
      <c r="M3130">
        <v>1</v>
      </c>
      <c r="N3130" t="s">
        <v>4169</v>
      </c>
      <c r="O3130">
        <v>1</v>
      </c>
      <c r="P3130" t="str">
        <f>D3130&amp;"-"&amp;F3130&amp;"-"&amp;G3130&amp;"-"&amp;E3130&amp;"-"&amp;H3130</f>
        <v>A2Delta-2.5-f-2-2</v>
      </c>
      <c r="Q3130" t="str">
        <f>I3130&amp;"-"&amp;K3130&amp;"-"&amp;L3130&amp;"-"&amp;J3130&amp;"-"&amp;M3130</f>
        <v>X2Pi-1.5-f-3-1</v>
      </c>
      <c r="R3130">
        <f>B3130+S3130</f>
        <v>28605.100584129003</v>
      </c>
      <c r="S3130">
        <f>_xlfn.IFNA(VLOOKUP(Q3130,'MARVEL-X'!A$2:I$1400,7,FALSE),VLOOKUP(Q3130,MARVEL!A$2:J$1522,10,FALSE))</f>
        <v>7836.467584129</v>
      </c>
      <c r="T3130">
        <f>IF(P3130=P3129,R3130+T3129,R3130)</f>
        <v>28605.100584129003</v>
      </c>
      <c r="U3130">
        <f>IF(P3130=P3129,1+U3129,1)</f>
        <v>1</v>
      </c>
      <c r="V3130" t="str">
        <f t="shared" si="48"/>
        <v/>
      </c>
      <c r="W3130" t="str">
        <f>IF(V3130="","",IF(ABS(V3130-R3130)&gt;W$1,ABS(V3130-R3130),""))</f>
        <v/>
      </c>
      <c r="X3130" t="str">
        <f>Y3130&amp;"-"&amp;Z3130&amp;"-"&amp;AC3130&amp;"-"&amp;AD3130&amp;"-"&amp;AG3130</f>
        <v>2.5-f-A-2-1.5</v>
      </c>
      <c r="Y3130">
        <f>F3130</f>
        <v>2.5</v>
      </c>
      <c r="Z3130" s="2" t="str">
        <f>G3130</f>
        <v>f</v>
      </c>
      <c r="AA3130">
        <f>_xlfn.IFNA(VLOOKUP(X3130,'duo-out'!A$2:Q$5000,5,FALSE),E3130+10*(H3130-1)+1+_xlfn.IFNA(VLOOKUP(D3130,states!A$2:C$10,3,FALSE),1))</f>
        <v>85</v>
      </c>
      <c r="AB3130" t="str">
        <f>IF(V3130="","",V3130)</f>
        <v/>
      </c>
      <c r="AC3130" s="2" t="str">
        <f>_xlfn.IFNA(VLOOKUP(D3130,states!A$2:C$10,2,FALSE),"XX")</f>
        <v>A</v>
      </c>
      <c r="AD3130">
        <f>E3130</f>
        <v>2</v>
      </c>
      <c r="AE3130">
        <f>_xlfn.IFNA(VLOOKUP(D3130,states!A$2:D$10,4,FALSE),0)</f>
        <v>2</v>
      </c>
      <c r="AF3130">
        <v>0.5</v>
      </c>
      <c r="AG3130">
        <f>IF(AE3130=0,AF3130,IF(AE3130=1,IF(F3130=0.5,0.5,IF(H3130=1,0.5,1.5)),IF(F3130=0.5,0.5,IF(H3130=1,2.5,1.5))))</f>
        <v>1.5</v>
      </c>
      <c r="AH3130" s="7">
        <f>IF(AC3130="XX",0,1/C3130^(1/5)*IF(E3130=0,100,1)/(E3130+1)^(1/4))</f>
        <v>1.8360138330357803</v>
      </c>
    </row>
    <row r="3131" spans="1:34">
      <c r="A3131">
        <v>3729</v>
      </c>
      <c r="B3131" s="1">
        <v>23018.504099999998</v>
      </c>
      <c r="C3131" s="6">
        <v>3.7100000000000001E-2</v>
      </c>
      <c r="D3131" t="s">
        <v>3</v>
      </c>
      <c r="E3131">
        <v>2</v>
      </c>
      <c r="F3131">
        <v>2.5</v>
      </c>
      <c r="G3131" t="s">
        <v>2</v>
      </c>
      <c r="H3131">
        <v>2</v>
      </c>
      <c r="I3131" t="s">
        <v>0</v>
      </c>
      <c r="J3131">
        <v>2</v>
      </c>
      <c r="K3131">
        <v>3.5</v>
      </c>
      <c r="L3131" t="s">
        <v>2</v>
      </c>
      <c r="M3131">
        <v>2</v>
      </c>
      <c r="N3131" t="s">
        <v>3785</v>
      </c>
      <c r="O3131">
        <v>1</v>
      </c>
      <c r="P3131" t="str">
        <f>D3131&amp;"-"&amp;F3131&amp;"-"&amp;G3131&amp;"-"&amp;E3131&amp;"-"&amp;H3131</f>
        <v>A2Delta-2.5-f-2-2</v>
      </c>
      <c r="Q3131" t="str">
        <f>I3131&amp;"-"&amp;K3131&amp;"-"&amp;L3131&amp;"-"&amp;J3131&amp;"-"&amp;M3131</f>
        <v>X2Pi-3.5-f-2-2</v>
      </c>
      <c r="R3131">
        <f>B3131+S3131</f>
        <v>28605.063024145998</v>
      </c>
      <c r="S3131">
        <f>_xlfn.IFNA(VLOOKUP(Q3131,'MARVEL-X'!A$2:I$1400,7,FALSE),VLOOKUP(Q3131,MARVEL!A$2:J$1522,10,FALSE))</f>
        <v>5586.5589241460002</v>
      </c>
      <c r="T3131">
        <f>IF(P3131=P3130,R3131+T3130,R3131)</f>
        <v>57210.163608275005</v>
      </c>
      <c r="U3131">
        <f>IF(P3131=P3130,1+U3130,1)</f>
        <v>2</v>
      </c>
      <c r="V3131" t="str">
        <f t="shared" si="48"/>
        <v/>
      </c>
      <c r="W3131" t="str">
        <f>IF(V3131="","",IF(ABS(V3131-R3131)&gt;W$1,ABS(V3131-R3131),""))</f>
        <v/>
      </c>
      <c r="X3131" t="str">
        <f>Y3131&amp;"-"&amp;Z3131&amp;"-"&amp;AC3131&amp;"-"&amp;AD3131&amp;"-"&amp;AG3131</f>
        <v>2.5-f-A-2-1.5</v>
      </c>
      <c r="Y3131">
        <f>F3131</f>
        <v>2.5</v>
      </c>
      <c r="Z3131" s="2" t="str">
        <f>G3131</f>
        <v>f</v>
      </c>
      <c r="AA3131">
        <f>_xlfn.IFNA(VLOOKUP(X3131,'duo-out'!A$2:Q$5000,5,FALSE),E3131+10*(H3131-1)+1+_xlfn.IFNA(VLOOKUP(D3131,states!A$2:C$10,3,FALSE),1))</f>
        <v>85</v>
      </c>
      <c r="AB3131" t="str">
        <f>IF(V3131="","",V3131)</f>
        <v/>
      </c>
      <c r="AC3131" s="2" t="str">
        <f>_xlfn.IFNA(VLOOKUP(D3131,states!A$2:C$10,2,FALSE),"XX")</f>
        <v>A</v>
      </c>
      <c r="AD3131">
        <f>E3131</f>
        <v>2</v>
      </c>
      <c r="AE3131">
        <f>_xlfn.IFNA(VLOOKUP(D3131,states!A$2:D$10,4,FALSE),0)</f>
        <v>2</v>
      </c>
      <c r="AF3131">
        <v>0.5</v>
      </c>
      <c r="AG3131">
        <f>IF(AE3131=0,AF3131,IF(AE3131=1,IF(F3131=0.5,0.5,IF(H3131=1,0.5,1.5)),IF(F3131=0.5,0.5,IF(H3131=1,2.5,1.5))))</f>
        <v>1.5</v>
      </c>
      <c r="AH3131" s="7">
        <f>IF(AC3131="XX",0,1/C3131^(1/5)*IF(E3131=0,100,1)/(E3131+1)^(1/4))</f>
        <v>1.468401787141066</v>
      </c>
    </row>
    <row r="3132" spans="1:34">
      <c r="A3132">
        <v>3722</v>
      </c>
      <c r="B3132" s="1">
        <v>23124.444500000001</v>
      </c>
      <c r="C3132" s="6">
        <v>2.103E-2</v>
      </c>
      <c r="D3132" t="s">
        <v>3</v>
      </c>
      <c r="E3132">
        <v>2</v>
      </c>
      <c r="F3132">
        <v>2.5</v>
      </c>
      <c r="G3132" t="s">
        <v>2</v>
      </c>
      <c r="H3132">
        <v>2</v>
      </c>
      <c r="I3132" t="s">
        <v>0</v>
      </c>
      <c r="J3132">
        <v>2</v>
      </c>
      <c r="K3132">
        <v>2.5</v>
      </c>
      <c r="L3132" t="s">
        <v>1</v>
      </c>
      <c r="M3132">
        <v>2</v>
      </c>
      <c r="N3132" t="s">
        <v>3778</v>
      </c>
      <c r="O3132">
        <v>1</v>
      </c>
      <c r="P3132" t="str">
        <f>D3132&amp;"-"&amp;F3132&amp;"-"&amp;G3132&amp;"-"&amp;E3132&amp;"-"&amp;H3132</f>
        <v>A2Delta-2.5-f-2-2</v>
      </c>
      <c r="Q3132" t="str">
        <f>I3132&amp;"-"&amp;K3132&amp;"-"&amp;L3132&amp;"-"&amp;J3132&amp;"-"&amp;M3132</f>
        <v>X2Pi-2.5-e-2-2</v>
      </c>
      <c r="R3132">
        <f>B3132+S3132</f>
        <v>28605.084821616001</v>
      </c>
      <c r="S3132">
        <f>_xlfn.IFNA(VLOOKUP(Q3132,'MARVEL-X'!A$2:I$1400,7,FALSE),VLOOKUP(Q3132,MARVEL!A$2:J$1522,10,FALSE))</f>
        <v>5480.6403216159997</v>
      </c>
      <c r="T3132">
        <f>IF(P3132=P3131,R3132+T3131,R3132)</f>
        <v>85815.248429891013</v>
      </c>
      <c r="U3132">
        <f>IF(P3132=P3131,1+U3131,1)</f>
        <v>3</v>
      </c>
      <c r="V3132" t="str">
        <f t="shared" si="48"/>
        <v/>
      </c>
      <c r="W3132" t="str">
        <f>IF(V3132="","",IF(ABS(V3132-R3132)&gt;W$1,ABS(V3132-R3132),""))</f>
        <v/>
      </c>
      <c r="X3132" t="str">
        <f>Y3132&amp;"-"&amp;Z3132&amp;"-"&amp;AC3132&amp;"-"&amp;AD3132&amp;"-"&amp;AG3132</f>
        <v>2.5-f-A-2-1.5</v>
      </c>
      <c r="Y3132">
        <f>F3132</f>
        <v>2.5</v>
      </c>
      <c r="Z3132" s="2" t="str">
        <f>G3132</f>
        <v>f</v>
      </c>
      <c r="AA3132">
        <f>_xlfn.IFNA(VLOOKUP(X3132,'duo-out'!A$2:Q$5000,5,FALSE),E3132+10*(H3132-1)+1+_xlfn.IFNA(VLOOKUP(D3132,states!A$2:C$10,3,FALSE),1))</f>
        <v>85</v>
      </c>
      <c r="AB3132" t="str">
        <f>IF(V3132="","",V3132)</f>
        <v/>
      </c>
      <c r="AC3132" s="2" t="str">
        <f>_xlfn.IFNA(VLOOKUP(D3132,states!A$2:C$10,2,FALSE),"XX")</f>
        <v>A</v>
      </c>
      <c r="AD3132">
        <f>E3132</f>
        <v>2</v>
      </c>
      <c r="AE3132">
        <f>_xlfn.IFNA(VLOOKUP(D3132,states!A$2:D$10,4,FALSE),0)</f>
        <v>2</v>
      </c>
      <c r="AF3132">
        <v>0.5</v>
      </c>
      <c r="AG3132">
        <f>IF(AE3132=0,AF3132,IF(AE3132=1,IF(F3132=0.5,0.5,IF(H3132=1,0.5,1.5)),IF(F3132=0.5,0.5,IF(H3132=1,2.5,1.5))))</f>
        <v>1.5</v>
      </c>
      <c r="AH3132" s="7">
        <f>IF(AC3132="XX",0,1/C3132^(1/5)*IF(E3132=0,100,1)/(E3132+1)^(1/4))</f>
        <v>1.6449467052800801</v>
      </c>
    </row>
    <row r="3133" spans="1:34">
      <c r="A3133">
        <v>3702</v>
      </c>
      <c r="B3133" s="1">
        <v>23204.0524</v>
      </c>
      <c r="C3133" s="6">
        <v>1.3950000000000001E-2</v>
      </c>
      <c r="D3133" t="s">
        <v>3</v>
      </c>
      <c r="E3133">
        <v>2</v>
      </c>
      <c r="F3133">
        <v>2.5</v>
      </c>
      <c r="G3133" t="s">
        <v>2</v>
      </c>
      <c r="H3133">
        <v>2</v>
      </c>
      <c r="I3133" t="s">
        <v>0</v>
      </c>
      <c r="J3133">
        <v>2</v>
      </c>
      <c r="K3133">
        <v>1.5</v>
      </c>
      <c r="L3133" t="s">
        <v>2</v>
      </c>
      <c r="M3133">
        <v>2</v>
      </c>
      <c r="N3133" t="s">
        <v>3758</v>
      </c>
      <c r="O3133">
        <v>1</v>
      </c>
      <c r="P3133" t="str">
        <f>D3133&amp;"-"&amp;F3133&amp;"-"&amp;G3133&amp;"-"&amp;E3133&amp;"-"&amp;H3133</f>
        <v>A2Delta-2.5-f-2-2</v>
      </c>
      <c r="Q3133" t="str">
        <f>I3133&amp;"-"&amp;K3133&amp;"-"&amp;L3133&amp;"-"&amp;J3133&amp;"-"&amp;M3133</f>
        <v>X2Pi-1.5-f-2-2</v>
      </c>
      <c r="R3133">
        <f>B3133+S3133</f>
        <v>28605.094435496001</v>
      </c>
      <c r="S3133">
        <f>_xlfn.IFNA(VLOOKUP(Q3133,'MARVEL-X'!A$2:I$1400,7,FALSE),VLOOKUP(Q3133,MARVEL!A$2:J$1522,10,FALSE))</f>
        <v>5401.0420354959997</v>
      </c>
      <c r="T3133">
        <f>IF(P3133=P3132,R3133+T3132,R3133)</f>
        <v>114420.34286538701</v>
      </c>
      <c r="U3133">
        <f>IF(P3133=P3132,1+U3132,1)</f>
        <v>4</v>
      </c>
      <c r="V3133" t="str">
        <f t="shared" si="48"/>
        <v/>
      </c>
      <c r="W3133" t="str">
        <f>IF(V3133="","",IF(ABS(V3133-R3133)&gt;W$1,ABS(V3133-R3133),""))</f>
        <v/>
      </c>
      <c r="X3133" t="str">
        <f>Y3133&amp;"-"&amp;Z3133&amp;"-"&amp;AC3133&amp;"-"&amp;AD3133&amp;"-"&amp;AG3133</f>
        <v>2.5-f-A-2-1.5</v>
      </c>
      <c r="Y3133">
        <f>F3133</f>
        <v>2.5</v>
      </c>
      <c r="Z3133" s="2" t="str">
        <f>G3133</f>
        <v>f</v>
      </c>
      <c r="AA3133">
        <f>_xlfn.IFNA(VLOOKUP(X3133,'duo-out'!A$2:Q$5000,5,FALSE),E3133+10*(H3133-1)+1+_xlfn.IFNA(VLOOKUP(D3133,states!A$2:C$10,3,FALSE),1))</f>
        <v>85</v>
      </c>
      <c r="AB3133" t="str">
        <f>IF(V3133="","",V3133)</f>
        <v/>
      </c>
      <c r="AC3133" s="2" t="str">
        <f>_xlfn.IFNA(VLOOKUP(D3133,states!A$2:C$10,2,FALSE),"XX")</f>
        <v>A</v>
      </c>
      <c r="AD3133">
        <f>E3133</f>
        <v>2</v>
      </c>
      <c r="AE3133">
        <f>_xlfn.IFNA(VLOOKUP(D3133,states!A$2:D$10,4,FALSE),0)</f>
        <v>2</v>
      </c>
      <c r="AF3133">
        <v>0.5</v>
      </c>
      <c r="AG3133">
        <f>IF(AE3133=0,AF3133,IF(AE3133=1,IF(F3133=0.5,0.5,IF(H3133=1,0.5,1.5)),IF(F3133=0.5,0.5,IF(H3133=1,2.5,1.5))))</f>
        <v>1.5</v>
      </c>
      <c r="AH3133" s="7">
        <f>IF(AC3133="XX",0,1/C3133^(1/5)*IF(E3133=0,100,1)/(E3133+1)^(1/4))</f>
        <v>1.7856849765315717</v>
      </c>
    </row>
    <row r="3134" spans="1:34">
      <c r="A3134">
        <v>32</v>
      </c>
      <c r="B3134" s="1">
        <v>20546.609</v>
      </c>
      <c r="C3134" s="6">
        <v>5.0000000000000001E-3</v>
      </c>
      <c r="D3134" t="s">
        <v>3</v>
      </c>
      <c r="E3134">
        <v>2</v>
      </c>
      <c r="F3134">
        <v>2.5</v>
      </c>
      <c r="G3134" t="s">
        <v>2</v>
      </c>
      <c r="H3134">
        <v>2</v>
      </c>
      <c r="I3134" t="s">
        <v>0</v>
      </c>
      <c r="J3134">
        <v>3</v>
      </c>
      <c r="K3134">
        <v>3.5</v>
      </c>
      <c r="L3134" t="s">
        <v>2</v>
      </c>
      <c r="M3134">
        <v>2</v>
      </c>
      <c r="N3134" t="s">
        <v>87</v>
      </c>
      <c r="O3134">
        <v>-1</v>
      </c>
      <c r="P3134" t="str">
        <f>D3134&amp;"-"&amp;F3134&amp;"-"&amp;G3134&amp;"-"&amp;E3134&amp;"-"&amp;H3134</f>
        <v>A2Delta-2.5-f-2-2</v>
      </c>
      <c r="Q3134" t="str">
        <f>I3134&amp;"-"&amp;K3134&amp;"-"&amp;L3134&amp;"-"&amp;J3134&amp;"-"&amp;M3134</f>
        <v>X2Pi-3.5-f-3-2</v>
      </c>
      <c r="R3134">
        <f>B3134+S3134</f>
        <v>28605.113684650001</v>
      </c>
      <c r="S3134">
        <f>_xlfn.IFNA(VLOOKUP(Q3134,'MARVEL-X'!A$2:I$1400,7,FALSE),VLOOKUP(Q3134,MARVEL!A$2:J$1522,10,FALSE))</f>
        <v>8058.5046846499999</v>
      </c>
      <c r="T3134">
        <f>IF(P3134=P3133,R3134+T3133,R3134)</f>
        <v>143025.45655003702</v>
      </c>
      <c r="U3134">
        <f>IF(P3134=P3133,1+U3133,1)</f>
        <v>5</v>
      </c>
      <c r="V3134" t="str">
        <f t="shared" si="48"/>
        <v/>
      </c>
      <c r="W3134" t="str">
        <f>IF(V3134="","",IF(ABS(V3134-R3134)&gt;W$1,ABS(V3134-R3134),""))</f>
        <v/>
      </c>
      <c r="X3134" t="str">
        <f>Y3134&amp;"-"&amp;Z3134&amp;"-"&amp;AC3134&amp;"-"&amp;AD3134&amp;"-"&amp;AG3134</f>
        <v>2.5-f-A-2-1.5</v>
      </c>
      <c r="Y3134">
        <f>F3134</f>
        <v>2.5</v>
      </c>
      <c r="Z3134" s="2" t="str">
        <f>G3134</f>
        <v>f</v>
      </c>
      <c r="AA3134">
        <f>_xlfn.IFNA(VLOOKUP(X3134,'duo-out'!A$2:Q$5000,5,FALSE),E3134+10*(H3134-1)+1+_xlfn.IFNA(VLOOKUP(D3134,states!A$2:C$10,3,FALSE),1))</f>
        <v>85</v>
      </c>
      <c r="AB3134" t="str">
        <f>IF(V3134="","",V3134)</f>
        <v/>
      </c>
      <c r="AC3134" s="2" t="str">
        <f>_xlfn.IFNA(VLOOKUP(D3134,states!A$2:C$10,2,FALSE),"XX")</f>
        <v>A</v>
      </c>
      <c r="AD3134">
        <f>E3134</f>
        <v>2</v>
      </c>
      <c r="AE3134">
        <f>_xlfn.IFNA(VLOOKUP(D3134,states!A$2:D$10,4,FALSE),0)</f>
        <v>2</v>
      </c>
      <c r="AF3134">
        <v>0.5</v>
      </c>
      <c r="AG3134">
        <f>IF(AE3134=0,AF3134,IF(AE3134=1,IF(F3134=0.5,0.5,IF(H3134=1,0.5,1.5)),IF(F3134=0.5,0.5,IF(H3134=1,2.5,1.5))))</f>
        <v>1.5</v>
      </c>
      <c r="AH3134" s="7">
        <f>IF(AC3134="XX",0,1/C3134^(1/5)*IF(E3134=0,100,1)/(E3134+1)^(1/4))</f>
        <v>2.1924297443889911</v>
      </c>
    </row>
    <row r="3135" spans="1:34">
      <c r="A3135">
        <v>28</v>
      </c>
      <c r="B3135" s="1">
        <v>20648.25</v>
      </c>
      <c r="C3135" s="6">
        <v>5.0000000000000001E-3</v>
      </c>
      <c r="D3135" t="s">
        <v>3</v>
      </c>
      <c r="E3135">
        <v>2</v>
      </c>
      <c r="F3135">
        <v>2.5</v>
      </c>
      <c r="G3135" t="s">
        <v>2</v>
      </c>
      <c r="H3135">
        <v>2</v>
      </c>
      <c r="I3135" t="s">
        <v>0</v>
      </c>
      <c r="J3135">
        <v>3</v>
      </c>
      <c r="K3135">
        <v>2.5</v>
      </c>
      <c r="L3135" t="s">
        <v>1</v>
      </c>
      <c r="M3135">
        <v>2</v>
      </c>
      <c r="N3135" t="s">
        <v>83</v>
      </c>
      <c r="O3135">
        <v>-1</v>
      </c>
      <c r="P3135" t="str">
        <f>D3135&amp;"-"&amp;F3135&amp;"-"&amp;G3135&amp;"-"&amp;E3135&amp;"-"&amp;H3135</f>
        <v>A2Delta-2.5-f-2-2</v>
      </c>
      <c r="Q3135" t="str">
        <f>I3135&amp;"-"&amp;K3135&amp;"-"&amp;L3135&amp;"-"&amp;J3135&amp;"-"&amp;M3135</f>
        <v>X2Pi-2.5-e-3-2</v>
      </c>
      <c r="R3135">
        <f>B3135+S3135</f>
        <v>28605.065851160001</v>
      </c>
      <c r="S3135">
        <f>_xlfn.IFNA(VLOOKUP(Q3135,'MARVEL-X'!A$2:I$1400,7,FALSE),VLOOKUP(Q3135,MARVEL!A$2:J$1522,10,FALSE))</f>
        <v>7956.8158511600004</v>
      </c>
      <c r="T3135">
        <f>IF(P3135=P3134,R3135+T3134,R3135)</f>
        <v>171630.52240119703</v>
      </c>
      <c r="U3135">
        <f>IF(P3135=P3134,1+U3134,1)</f>
        <v>6</v>
      </c>
      <c r="V3135" t="str">
        <f t="shared" si="48"/>
        <v/>
      </c>
      <c r="W3135" t="str">
        <f>IF(V3135="","",IF(ABS(V3135-R3135)&gt;W$1,ABS(V3135-R3135),""))</f>
        <v/>
      </c>
      <c r="X3135" t="str">
        <f>Y3135&amp;"-"&amp;Z3135&amp;"-"&amp;AC3135&amp;"-"&amp;AD3135&amp;"-"&amp;AG3135</f>
        <v>2.5-f-A-2-1.5</v>
      </c>
      <c r="Y3135">
        <f>F3135</f>
        <v>2.5</v>
      </c>
      <c r="Z3135" s="2" t="str">
        <f>G3135</f>
        <v>f</v>
      </c>
      <c r="AA3135">
        <f>_xlfn.IFNA(VLOOKUP(X3135,'duo-out'!A$2:Q$5000,5,FALSE),E3135+10*(H3135-1)+1+_xlfn.IFNA(VLOOKUP(D3135,states!A$2:C$10,3,FALSE),1))</f>
        <v>85</v>
      </c>
      <c r="AB3135" t="str">
        <f>IF(V3135="","",V3135)</f>
        <v/>
      </c>
      <c r="AC3135" s="2" t="str">
        <f>_xlfn.IFNA(VLOOKUP(D3135,states!A$2:C$10,2,FALSE),"XX")</f>
        <v>A</v>
      </c>
      <c r="AD3135">
        <f>E3135</f>
        <v>2</v>
      </c>
      <c r="AE3135">
        <f>_xlfn.IFNA(VLOOKUP(D3135,states!A$2:D$10,4,FALSE),0)</f>
        <v>2</v>
      </c>
      <c r="AF3135">
        <v>0.5</v>
      </c>
      <c r="AG3135">
        <f>IF(AE3135=0,AF3135,IF(AE3135=1,IF(F3135=0.5,0.5,IF(H3135=1,0.5,1.5)),IF(F3135=0.5,0.5,IF(H3135=1,2.5,1.5))))</f>
        <v>1.5</v>
      </c>
      <c r="AH3135" s="7">
        <f>IF(AC3135="XX",0,1/C3135^(1/5)*IF(E3135=0,100,1)/(E3135+1)^(1/4))</f>
        <v>2.1924297443889911</v>
      </c>
    </row>
    <row r="3136" spans="1:34">
      <c r="A3136">
        <v>3006</v>
      </c>
      <c r="B3136" s="1">
        <v>23124.011500000001</v>
      </c>
      <c r="C3136" s="6">
        <v>9.7800000000000005E-3</v>
      </c>
      <c r="D3136" t="s">
        <v>3</v>
      </c>
      <c r="E3136">
        <v>2</v>
      </c>
      <c r="F3136">
        <v>2.5</v>
      </c>
      <c r="G3136" t="s">
        <v>2</v>
      </c>
      <c r="H3136">
        <v>2</v>
      </c>
      <c r="I3136" t="s">
        <v>0</v>
      </c>
      <c r="J3136">
        <v>2</v>
      </c>
      <c r="K3136">
        <v>2.5</v>
      </c>
      <c r="L3136" t="s">
        <v>2</v>
      </c>
      <c r="M3136">
        <v>2</v>
      </c>
      <c r="N3136" t="s">
        <v>3062</v>
      </c>
      <c r="O3136">
        <v>1</v>
      </c>
      <c r="P3136" t="str">
        <f>D3136&amp;"-"&amp;F3136&amp;"-"&amp;G3136&amp;"-"&amp;E3136&amp;"-"&amp;H3136</f>
        <v>A2Delta-2.5-f-2-2</v>
      </c>
      <c r="Q3136" t="str">
        <f>I3136&amp;"-"&amp;K3136&amp;"-"&amp;L3136&amp;"-"&amp;J3136&amp;"-"&amp;M3136</f>
        <v>X2Pi-2.5-f-2-2</v>
      </c>
      <c r="R3136">
        <f>B3136+S3136</f>
        <v>28605.105485803</v>
      </c>
      <c r="S3136">
        <f>_xlfn.IFNA(VLOOKUP(Q3136,'MARVEL-X'!A$2:I$1400,7,FALSE),VLOOKUP(Q3136,MARVEL!A$2:J$1522,10,FALSE))</f>
        <v>5481.0939858029997</v>
      </c>
      <c r="T3136">
        <f>IF(P3136=P3135,R3136+T3135,R3136)</f>
        <v>200235.62788700004</v>
      </c>
      <c r="U3136">
        <f>IF(P3136=P3135,1+U3135,1)</f>
        <v>7</v>
      </c>
      <c r="V3136" t="str">
        <f t="shared" si="48"/>
        <v/>
      </c>
      <c r="W3136" t="str">
        <f>IF(V3136="","",IF(ABS(V3136-R3136)&gt;W$1,ABS(V3136-R3136),""))</f>
        <v/>
      </c>
      <c r="X3136" t="str">
        <f>Y3136&amp;"-"&amp;Z3136&amp;"-"&amp;AC3136&amp;"-"&amp;AD3136&amp;"-"&amp;AG3136</f>
        <v>2.5-f-A-2-1.5</v>
      </c>
      <c r="Y3136">
        <f>F3136</f>
        <v>2.5</v>
      </c>
      <c r="Z3136" s="2" t="str">
        <f>G3136</f>
        <v>f</v>
      </c>
      <c r="AA3136">
        <f>_xlfn.IFNA(VLOOKUP(X3136,'duo-out'!A$2:Q$5000,5,FALSE),E3136+10*(H3136-1)+1+_xlfn.IFNA(VLOOKUP(D3136,states!A$2:C$10,3,FALSE),1))</f>
        <v>85</v>
      </c>
      <c r="AB3136" t="str">
        <f>IF(V3136="","",V3136)</f>
        <v/>
      </c>
      <c r="AC3136" s="2" t="str">
        <f>_xlfn.IFNA(VLOOKUP(D3136,states!A$2:C$10,2,FALSE),"XX")</f>
        <v>A</v>
      </c>
      <c r="AD3136">
        <f>E3136</f>
        <v>2</v>
      </c>
      <c r="AE3136">
        <f>_xlfn.IFNA(VLOOKUP(D3136,states!A$2:D$10,4,FALSE),0)</f>
        <v>2</v>
      </c>
      <c r="AF3136">
        <v>0.5</v>
      </c>
      <c r="AG3136">
        <f>IF(AE3136=0,AF3136,IF(AE3136=1,IF(F3136=0.5,0.5,IF(H3136=1,0.5,1.5)),IF(F3136=0.5,0.5,IF(H3136=1,2.5,1.5))))</f>
        <v>1.5</v>
      </c>
      <c r="AH3136" s="7">
        <f>IF(AC3136="XX",0,1/C3136^(1/5)*IF(E3136=0,100,1)/(E3136+1)^(1/4))</f>
        <v>1.9171315543380603</v>
      </c>
    </row>
    <row r="3137" spans="1:34">
      <c r="A3137">
        <v>2997</v>
      </c>
      <c r="B3137" s="1">
        <v>23204.061000000002</v>
      </c>
      <c r="C3137" s="6">
        <v>8.3370000000000007E-3</v>
      </c>
      <c r="D3137" t="s">
        <v>3</v>
      </c>
      <c r="E3137">
        <v>2</v>
      </c>
      <c r="F3137">
        <v>2.5</v>
      </c>
      <c r="G3137" t="s">
        <v>2</v>
      </c>
      <c r="H3137">
        <v>2</v>
      </c>
      <c r="I3137" t="s">
        <v>0</v>
      </c>
      <c r="J3137">
        <v>2</v>
      </c>
      <c r="K3137">
        <v>1.5</v>
      </c>
      <c r="L3137" t="s">
        <v>2</v>
      </c>
      <c r="M3137">
        <v>2</v>
      </c>
      <c r="N3137" t="s">
        <v>3053</v>
      </c>
      <c r="O3137">
        <v>1</v>
      </c>
      <c r="P3137" t="str">
        <f>D3137&amp;"-"&amp;F3137&amp;"-"&amp;G3137&amp;"-"&amp;E3137&amp;"-"&amp;H3137</f>
        <v>A2Delta-2.5-f-2-2</v>
      </c>
      <c r="Q3137" t="str">
        <f>I3137&amp;"-"&amp;K3137&amp;"-"&amp;L3137&amp;"-"&amp;J3137&amp;"-"&amp;M3137</f>
        <v>X2Pi-1.5-f-2-2</v>
      </c>
      <c r="R3137">
        <f>B3137+S3137</f>
        <v>28605.103035496002</v>
      </c>
      <c r="S3137">
        <f>_xlfn.IFNA(VLOOKUP(Q3137,'MARVEL-X'!A$2:I$1400,7,FALSE),VLOOKUP(Q3137,MARVEL!A$2:J$1522,10,FALSE))</f>
        <v>5401.0420354959997</v>
      </c>
      <c r="T3137">
        <f>IF(P3137=P3136,R3137+T3136,R3137)</f>
        <v>228840.73092249603</v>
      </c>
      <c r="U3137">
        <f>IF(P3137=P3136,1+U3136,1)</f>
        <v>8</v>
      </c>
      <c r="V3137" t="str">
        <f t="shared" si="48"/>
        <v/>
      </c>
      <c r="W3137" t="str">
        <f>IF(V3137="","",IF(ABS(V3137-R3137)&gt;W$1,ABS(V3137-R3137),""))</f>
        <v/>
      </c>
      <c r="X3137" t="str">
        <f>Y3137&amp;"-"&amp;Z3137&amp;"-"&amp;AC3137&amp;"-"&amp;AD3137&amp;"-"&amp;AG3137</f>
        <v>2.5-f-A-2-1.5</v>
      </c>
      <c r="Y3137">
        <f>F3137</f>
        <v>2.5</v>
      </c>
      <c r="Z3137" s="2" t="str">
        <f>G3137</f>
        <v>f</v>
      </c>
      <c r="AA3137">
        <f>_xlfn.IFNA(VLOOKUP(X3137,'duo-out'!A$2:Q$5000,5,FALSE),E3137+10*(H3137-1)+1+_xlfn.IFNA(VLOOKUP(D3137,states!A$2:C$10,3,FALSE),1))</f>
        <v>85</v>
      </c>
      <c r="AB3137" t="str">
        <f>IF(V3137="","",V3137)</f>
        <v/>
      </c>
      <c r="AC3137" s="2" t="str">
        <f>_xlfn.IFNA(VLOOKUP(D3137,states!A$2:C$10,2,FALSE),"XX")</f>
        <v>A</v>
      </c>
      <c r="AD3137">
        <f>E3137</f>
        <v>2</v>
      </c>
      <c r="AE3137">
        <f>_xlfn.IFNA(VLOOKUP(D3137,states!A$2:D$10,4,FALSE),0)</f>
        <v>2</v>
      </c>
      <c r="AF3137">
        <v>0.5</v>
      </c>
      <c r="AG3137">
        <f>IF(AE3137=0,AF3137,IF(AE3137=1,IF(F3137=0.5,0.5,IF(H3137=1,0.5,1.5)),IF(F3137=0.5,0.5,IF(H3137=1,2.5,1.5))))</f>
        <v>1.5</v>
      </c>
      <c r="AH3137" s="7">
        <f>IF(AC3137="XX",0,1/C3137^(1/5)*IF(E3137=0,100,1)/(E3137+1)^(1/4))</f>
        <v>1.9793278071814213</v>
      </c>
    </row>
    <row r="3138" spans="1:34">
      <c r="A3138">
        <v>5747</v>
      </c>
      <c r="B3138" s="1">
        <v>23124.496999999999</v>
      </c>
      <c r="C3138" s="6">
        <v>0.05</v>
      </c>
      <c r="D3138" t="s">
        <v>3</v>
      </c>
      <c r="E3138">
        <v>2</v>
      </c>
      <c r="F3138">
        <v>2.5</v>
      </c>
      <c r="G3138" t="s">
        <v>2</v>
      </c>
      <c r="H3138">
        <v>2</v>
      </c>
      <c r="I3138" t="s">
        <v>0</v>
      </c>
      <c r="J3138">
        <v>2</v>
      </c>
      <c r="K3138">
        <v>2.5</v>
      </c>
      <c r="L3138" t="s">
        <v>1</v>
      </c>
      <c r="M3138">
        <v>2</v>
      </c>
      <c r="N3138" t="s">
        <v>5803</v>
      </c>
      <c r="O3138">
        <v>1</v>
      </c>
      <c r="P3138" t="str">
        <f>D3138&amp;"-"&amp;F3138&amp;"-"&amp;G3138&amp;"-"&amp;E3138&amp;"-"&amp;H3138</f>
        <v>A2Delta-2.5-f-2-2</v>
      </c>
      <c r="Q3138" t="str">
        <f>I3138&amp;"-"&amp;K3138&amp;"-"&amp;L3138&amp;"-"&amp;J3138&amp;"-"&amp;M3138</f>
        <v>X2Pi-2.5-e-2-2</v>
      </c>
      <c r="R3138">
        <f>B3138+S3138</f>
        <v>28605.137321615999</v>
      </c>
      <c r="S3138">
        <f>_xlfn.IFNA(VLOOKUP(Q3138,'MARVEL-X'!A$2:I$1400,7,FALSE),VLOOKUP(Q3138,MARVEL!A$2:J$1522,10,FALSE))</f>
        <v>5480.6403216159997</v>
      </c>
      <c r="T3138">
        <f>IF(P3138=P3137,R3138+T3137,R3138)</f>
        <v>257445.86824411203</v>
      </c>
      <c r="U3138">
        <f>IF(P3138=P3137,1+U3137,1)</f>
        <v>9</v>
      </c>
      <c r="V3138" t="str">
        <f t="shared" si="48"/>
        <v/>
      </c>
      <c r="W3138" t="str">
        <f>IF(V3138="","",IF(ABS(V3138-R3138)&gt;W$1,ABS(V3138-R3138),""))</f>
        <v/>
      </c>
      <c r="X3138" t="str">
        <f>Y3138&amp;"-"&amp;Z3138&amp;"-"&amp;AC3138&amp;"-"&amp;AD3138&amp;"-"&amp;AG3138</f>
        <v>2.5-f-A-2-1.5</v>
      </c>
      <c r="Y3138">
        <f>F3138</f>
        <v>2.5</v>
      </c>
      <c r="Z3138" s="2" t="str">
        <f>G3138</f>
        <v>f</v>
      </c>
      <c r="AA3138">
        <f>_xlfn.IFNA(VLOOKUP(X3138,'duo-out'!A$2:Q$5000,5,FALSE),E3138+10*(H3138-1)+1+_xlfn.IFNA(VLOOKUP(D3138,states!A$2:C$10,3,FALSE),1))</f>
        <v>85</v>
      </c>
      <c r="AB3138" t="str">
        <f>IF(V3138="","",V3138)</f>
        <v/>
      </c>
      <c r="AC3138" s="2" t="str">
        <f>_xlfn.IFNA(VLOOKUP(D3138,states!A$2:C$10,2,FALSE),"XX")</f>
        <v>A</v>
      </c>
      <c r="AD3138">
        <f>E3138</f>
        <v>2</v>
      </c>
      <c r="AE3138">
        <f>_xlfn.IFNA(VLOOKUP(D3138,states!A$2:D$10,4,FALSE),0)</f>
        <v>2</v>
      </c>
      <c r="AF3138">
        <v>0.5</v>
      </c>
      <c r="AG3138">
        <f>IF(AE3138=0,AF3138,IF(AE3138=1,IF(F3138=0.5,0.5,IF(H3138=1,0.5,1.5)),IF(F3138=0.5,0.5,IF(H3138=1,2.5,1.5))))</f>
        <v>1.5</v>
      </c>
      <c r="AH3138" s="7">
        <f>IF(AC3138="XX",0,1/C3138^(1/5)*IF(E3138=0,100,1)/(E3138+1)^(1/4))</f>
        <v>1.3833296494790666</v>
      </c>
    </row>
    <row r="3139" spans="1:34">
      <c r="A3139">
        <v>180</v>
      </c>
      <c r="B3139" s="1">
        <v>23204.168000000001</v>
      </c>
      <c r="C3139" s="6">
        <v>0.13220000000000001</v>
      </c>
      <c r="D3139" t="s">
        <v>3</v>
      </c>
      <c r="E3139">
        <v>2</v>
      </c>
      <c r="F3139">
        <v>2.5</v>
      </c>
      <c r="G3139" t="s">
        <v>2</v>
      </c>
      <c r="H3139">
        <v>2</v>
      </c>
      <c r="I3139" t="s">
        <v>0</v>
      </c>
      <c r="J3139">
        <v>2</v>
      </c>
      <c r="K3139">
        <v>1.5</v>
      </c>
      <c r="L3139" t="s">
        <v>2</v>
      </c>
      <c r="M3139">
        <v>2</v>
      </c>
      <c r="N3139" t="s">
        <v>235</v>
      </c>
      <c r="O3139">
        <v>-1</v>
      </c>
      <c r="P3139" t="str">
        <f>D3139&amp;"-"&amp;F3139&amp;"-"&amp;G3139&amp;"-"&amp;E3139&amp;"-"&amp;H3139</f>
        <v>A2Delta-2.5-f-2-2</v>
      </c>
      <c r="Q3139" t="str">
        <f>I3139&amp;"-"&amp;K3139&amp;"-"&amp;L3139&amp;"-"&amp;J3139&amp;"-"&amp;M3139</f>
        <v>X2Pi-1.5-f-2-2</v>
      </c>
      <c r="R3139">
        <f>B3139+S3139</f>
        <v>28605.210035496002</v>
      </c>
      <c r="S3139">
        <f>_xlfn.IFNA(VLOOKUP(Q3139,'MARVEL-X'!A$2:I$1400,7,FALSE),VLOOKUP(Q3139,MARVEL!A$2:J$1522,10,FALSE))</f>
        <v>5401.0420354959997</v>
      </c>
      <c r="T3139">
        <f>IF(P3139=P3138,R3139+T3138,R3139)</f>
        <v>286051.07827960805</v>
      </c>
      <c r="U3139">
        <f>IF(P3139=P3138,1+U3138,1)</f>
        <v>10</v>
      </c>
      <c r="V3139" t="str">
        <f t="shared" ref="V3139:V3202" si="49">IF(P3139=P3140,"",T3139/U3139)</f>
        <v/>
      </c>
      <c r="W3139" t="str">
        <f>IF(V3139="","",IF(ABS(V3139-R3139)&gt;W$1,ABS(V3139-R3139),""))</f>
        <v/>
      </c>
      <c r="X3139" t="str">
        <f>Y3139&amp;"-"&amp;Z3139&amp;"-"&amp;AC3139&amp;"-"&amp;AD3139&amp;"-"&amp;AG3139</f>
        <v>2.5-f-A-2-1.5</v>
      </c>
      <c r="Y3139">
        <f>F3139</f>
        <v>2.5</v>
      </c>
      <c r="Z3139" s="2" t="str">
        <f>G3139</f>
        <v>f</v>
      </c>
      <c r="AA3139">
        <f>_xlfn.IFNA(VLOOKUP(X3139,'duo-out'!A$2:Q$5000,5,FALSE),E3139+10*(H3139-1)+1+_xlfn.IFNA(VLOOKUP(D3139,states!A$2:C$10,3,FALSE),1))</f>
        <v>85</v>
      </c>
      <c r="AB3139" t="str">
        <f>IF(V3139="","",V3139)</f>
        <v/>
      </c>
      <c r="AC3139" s="2" t="str">
        <f>_xlfn.IFNA(VLOOKUP(D3139,states!A$2:C$10,2,FALSE),"XX")</f>
        <v>A</v>
      </c>
      <c r="AD3139">
        <f>E3139</f>
        <v>2</v>
      </c>
      <c r="AE3139">
        <f>_xlfn.IFNA(VLOOKUP(D3139,states!A$2:D$10,4,FALSE),0)</f>
        <v>2</v>
      </c>
      <c r="AF3139">
        <v>0.5</v>
      </c>
      <c r="AG3139">
        <f>IF(AE3139=0,AF3139,IF(AE3139=1,IF(F3139=0.5,0.5,IF(H3139=1,0.5,1.5)),IF(F3139=0.5,0.5,IF(H3139=1,2.5,1.5))))</f>
        <v>1.5</v>
      </c>
      <c r="AH3139" s="7">
        <f>IF(AC3139="XX",0,1/C3139^(1/5)*IF(E3139=0,100,1)/(E3139+1)^(1/4))</f>
        <v>1.1388680131303579</v>
      </c>
    </row>
    <row r="3140" spans="1:34">
      <c r="A3140">
        <v>174</v>
      </c>
      <c r="B3140" s="1">
        <v>23120.793000000001</v>
      </c>
      <c r="C3140" s="6">
        <v>0.22750000000000001</v>
      </c>
      <c r="D3140" t="s">
        <v>3</v>
      </c>
      <c r="E3140">
        <v>2</v>
      </c>
      <c r="F3140">
        <v>2.5</v>
      </c>
      <c r="G3140" t="s">
        <v>2</v>
      </c>
      <c r="H3140">
        <v>2</v>
      </c>
      <c r="I3140" t="s">
        <v>0</v>
      </c>
      <c r="J3140">
        <v>2</v>
      </c>
      <c r="K3140">
        <v>3.5</v>
      </c>
      <c r="L3140" t="s">
        <v>2</v>
      </c>
      <c r="M3140">
        <v>1</v>
      </c>
      <c r="N3140" t="s">
        <v>229</v>
      </c>
      <c r="O3140">
        <v>-1</v>
      </c>
      <c r="P3140" t="str">
        <f>D3140&amp;"-"&amp;F3140&amp;"-"&amp;G3140&amp;"-"&amp;E3140&amp;"-"&amp;H3140</f>
        <v>A2Delta-2.5-f-2-2</v>
      </c>
      <c r="Q3140" t="str">
        <f>I3140&amp;"-"&amp;K3140&amp;"-"&amp;L3140&amp;"-"&amp;J3140&amp;"-"&amp;M3140</f>
        <v>X2Pi-3.5-f-2-1</v>
      </c>
      <c r="R3140">
        <f>B3140+S3140</f>
        <v>28605.291411712002</v>
      </c>
      <c r="S3140">
        <f>_xlfn.IFNA(VLOOKUP(Q3140,'MARVEL-X'!A$2:I$1400,7,FALSE),VLOOKUP(Q3140,MARVEL!A$2:J$1522,10,FALSE))</f>
        <v>5484.4984117120002</v>
      </c>
      <c r="T3140">
        <f>IF(P3140=P3139,R3140+T3139,R3140)</f>
        <v>314656.36969132005</v>
      </c>
      <c r="U3140">
        <f>IF(P3140=P3139,1+U3139,1)</f>
        <v>11</v>
      </c>
      <c r="V3140" t="str">
        <f t="shared" si="49"/>
        <v/>
      </c>
      <c r="W3140" t="str">
        <f>IF(V3140="","",IF(ABS(V3140-R3140)&gt;W$1,ABS(V3140-R3140),""))</f>
        <v/>
      </c>
      <c r="X3140" t="str">
        <f>Y3140&amp;"-"&amp;Z3140&amp;"-"&amp;AC3140&amp;"-"&amp;AD3140&amp;"-"&amp;AG3140</f>
        <v>2.5-f-A-2-1.5</v>
      </c>
      <c r="Y3140">
        <f>F3140</f>
        <v>2.5</v>
      </c>
      <c r="Z3140" s="2" t="str">
        <f>G3140</f>
        <v>f</v>
      </c>
      <c r="AA3140">
        <f>_xlfn.IFNA(VLOOKUP(X3140,'duo-out'!A$2:Q$5000,5,FALSE),E3140+10*(H3140-1)+1+_xlfn.IFNA(VLOOKUP(D3140,states!A$2:C$10,3,FALSE),1))</f>
        <v>85</v>
      </c>
      <c r="AB3140" t="str">
        <f>IF(V3140="","",V3140)</f>
        <v/>
      </c>
      <c r="AC3140" s="2" t="str">
        <f>_xlfn.IFNA(VLOOKUP(D3140,states!A$2:C$10,2,FALSE),"XX")</f>
        <v>A</v>
      </c>
      <c r="AD3140">
        <f>E3140</f>
        <v>2</v>
      </c>
      <c r="AE3140">
        <f>_xlfn.IFNA(VLOOKUP(D3140,states!A$2:D$10,4,FALSE),0)</f>
        <v>2</v>
      </c>
      <c r="AF3140">
        <v>0.5</v>
      </c>
      <c r="AG3140">
        <f>IF(AE3140=0,AF3140,IF(AE3140=1,IF(F3140=0.5,0.5,IF(H3140=1,0.5,1.5)),IF(F3140=0.5,0.5,IF(H3140=1,2.5,1.5))))</f>
        <v>1.5</v>
      </c>
      <c r="AH3140" s="7">
        <f>IF(AC3140="XX",0,1/C3140^(1/5)*IF(E3140=0,100,1)/(E3140+1)^(1/4))</f>
        <v>1.0217000299725487</v>
      </c>
    </row>
    <row r="3141" spans="1:34">
      <c r="A3141">
        <v>1316</v>
      </c>
      <c r="B3141" s="1">
        <v>23203.77</v>
      </c>
      <c r="C3141" s="6">
        <v>0.31169999999999998</v>
      </c>
      <c r="D3141" t="s">
        <v>3</v>
      </c>
      <c r="E3141">
        <v>2</v>
      </c>
      <c r="F3141">
        <v>2.5</v>
      </c>
      <c r="G3141" t="s">
        <v>2</v>
      </c>
      <c r="H3141">
        <v>2</v>
      </c>
      <c r="I3141" t="s">
        <v>0</v>
      </c>
      <c r="J3141">
        <v>2</v>
      </c>
      <c r="K3141">
        <v>1.5</v>
      </c>
      <c r="L3141" t="s">
        <v>2</v>
      </c>
      <c r="M3141">
        <v>2</v>
      </c>
      <c r="N3141" t="s">
        <v>1372</v>
      </c>
      <c r="O3141">
        <v>1</v>
      </c>
      <c r="P3141" t="str">
        <f>D3141&amp;"-"&amp;F3141&amp;"-"&amp;G3141&amp;"-"&amp;E3141&amp;"-"&amp;H3141</f>
        <v>A2Delta-2.5-f-2-2</v>
      </c>
      <c r="Q3141" t="str">
        <f>I3141&amp;"-"&amp;K3141&amp;"-"&amp;L3141&amp;"-"&amp;J3141&amp;"-"&amp;M3141</f>
        <v>X2Pi-1.5-f-2-2</v>
      </c>
      <c r="R3141">
        <f>B3141+S3141</f>
        <v>28604.812035496001</v>
      </c>
      <c r="S3141">
        <f>_xlfn.IFNA(VLOOKUP(Q3141,'MARVEL-X'!A$2:I$1400,7,FALSE),VLOOKUP(Q3141,MARVEL!A$2:J$1522,10,FALSE))</f>
        <v>5401.0420354959997</v>
      </c>
      <c r="T3141">
        <f>IF(P3141=P3140,R3141+T3140,R3141)</f>
        <v>343261.18172681605</v>
      </c>
      <c r="U3141">
        <f>IF(P3141=P3140,1+U3140,1)</f>
        <v>12</v>
      </c>
      <c r="V3141" t="str">
        <f t="shared" si="49"/>
        <v/>
      </c>
      <c r="W3141" t="str">
        <f>IF(V3141="","",IF(ABS(V3141-R3141)&gt;W$1,ABS(V3141-R3141),""))</f>
        <v/>
      </c>
      <c r="X3141" t="str">
        <f>Y3141&amp;"-"&amp;Z3141&amp;"-"&amp;AC3141&amp;"-"&amp;AD3141&amp;"-"&amp;AG3141</f>
        <v>2.5-f-A-2-1.5</v>
      </c>
      <c r="Y3141">
        <f>F3141</f>
        <v>2.5</v>
      </c>
      <c r="Z3141" s="2" t="str">
        <f>G3141</f>
        <v>f</v>
      </c>
      <c r="AA3141">
        <f>_xlfn.IFNA(VLOOKUP(X3141,'duo-out'!A$2:Q$5000,5,FALSE),E3141+10*(H3141-1)+1+_xlfn.IFNA(VLOOKUP(D3141,states!A$2:C$10,3,FALSE),1))</f>
        <v>85</v>
      </c>
      <c r="AB3141" t="str">
        <f>IF(V3141="","",V3141)</f>
        <v/>
      </c>
      <c r="AC3141" s="2" t="str">
        <f>_xlfn.IFNA(VLOOKUP(D3141,states!A$2:C$10,2,FALSE),"XX")</f>
        <v>A</v>
      </c>
      <c r="AD3141">
        <f>E3141</f>
        <v>2</v>
      </c>
      <c r="AE3141">
        <f>_xlfn.IFNA(VLOOKUP(D3141,states!A$2:D$10,4,FALSE),0)</f>
        <v>2</v>
      </c>
      <c r="AF3141">
        <v>0.5</v>
      </c>
      <c r="AG3141">
        <f>IF(AE3141=0,AF3141,IF(AE3141=1,IF(F3141=0.5,0.5,IF(H3141=1,0.5,1.5)),IF(F3141=0.5,0.5,IF(H3141=1,2.5,1.5))))</f>
        <v>1.5</v>
      </c>
      <c r="AH3141" s="7">
        <f>IF(AC3141="XX",0,1/C3141^(1/5)*IF(E3141=0,100,1)/(E3141+1)^(1/4))</f>
        <v>0.95933949848739319</v>
      </c>
    </row>
    <row r="3142" spans="1:34">
      <c r="A3142">
        <v>1405</v>
      </c>
      <c r="B3142" s="1">
        <v>23018.16</v>
      </c>
      <c r="C3142" s="6">
        <v>0.41260000000000002</v>
      </c>
      <c r="D3142" t="s">
        <v>3</v>
      </c>
      <c r="E3142">
        <v>2</v>
      </c>
      <c r="F3142">
        <v>2.5</v>
      </c>
      <c r="G3142" t="s">
        <v>2</v>
      </c>
      <c r="H3142">
        <v>2</v>
      </c>
      <c r="I3142" t="s">
        <v>0</v>
      </c>
      <c r="J3142">
        <v>2</v>
      </c>
      <c r="K3142">
        <v>3.5</v>
      </c>
      <c r="L3142" t="s">
        <v>2</v>
      </c>
      <c r="M3142">
        <v>2</v>
      </c>
      <c r="N3142" t="s">
        <v>1461</v>
      </c>
      <c r="O3142">
        <v>1</v>
      </c>
      <c r="P3142" t="str">
        <f>D3142&amp;"-"&amp;F3142&amp;"-"&amp;G3142&amp;"-"&amp;E3142&amp;"-"&amp;H3142</f>
        <v>A2Delta-2.5-f-2-2</v>
      </c>
      <c r="Q3142" t="str">
        <f>I3142&amp;"-"&amp;K3142&amp;"-"&amp;L3142&amp;"-"&amp;J3142&amp;"-"&amp;M3142</f>
        <v>X2Pi-3.5-f-2-2</v>
      </c>
      <c r="R3142">
        <f>B3142+S3142</f>
        <v>28604.718924146</v>
      </c>
      <c r="S3142">
        <f>_xlfn.IFNA(VLOOKUP(Q3142,'MARVEL-X'!A$2:I$1400,7,FALSE),VLOOKUP(Q3142,MARVEL!A$2:J$1522,10,FALSE))</f>
        <v>5586.5589241460002</v>
      </c>
      <c r="T3142">
        <f>IF(P3142=P3141,R3142+T3141,R3142)</f>
        <v>371865.90065096202</v>
      </c>
      <c r="U3142">
        <f>IF(P3142=P3141,1+U3141,1)</f>
        <v>13</v>
      </c>
      <c r="V3142" t="str">
        <f t="shared" si="49"/>
        <v/>
      </c>
      <c r="W3142" t="str">
        <f>IF(V3142="","",IF(ABS(V3142-R3142)&gt;W$1,ABS(V3142-R3142),""))</f>
        <v/>
      </c>
      <c r="X3142" t="str">
        <f>Y3142&amp;"-"&amp;Z3142&amp;"-"&amp;AC3142&amp;"-"&amp;AD3142&amp;"-"&amp;AG3142</f>
        <v>2.5-f-A-2-1.5</v>
      </c>
      <c r="Y3142">
        <f>F3142</f>
        <v>2.5</v>
      </c>
      <c r="Z3142" s="2" t="str">
        <f>G3142</f>
        <v>f</v>
      </c>
      <c r="AA3142">
        <f>_xlfn.IFNA(VLOOKUP(X3142,'duo-out'!A$2:Q$5000,5,FALSE),E3142+10*(H3142-1)+1+_xlfn.IFNA(VLOOKUP(D3142,states!A$2:C$10,3,FALSE),1))</f>
        <v>85</v>
      </c>
      <c r="AB3142" t="str">
        <f>IF(V3142="","",V3142)</f>
        <v/>
      </c>
      <c r="AC3142" s="2" t="str">
        <f>_xlfn.IFNA(VLOOKUP(D3142,states!A$2:C$10,2,FALSE),"XX")</f>
        <v>A</v>
      </c>
      <c r="AD3142">
        <f>E3142</f>
        <v>2</v>
      </c>
      <c r="AE3142">
        <f>_xlfn.IFNA(VLOOKUP(D3142,states!A$2:D$10,4,FALSE),0)</f>
        <v>2</v>
      </c>
      <c r="AF3142">
        <v>0.5</v>
      </c>
      <c r="AG3142">
        <f>IF(AE3142=0,AF3142,IF(AE3142=1,IF(F3142=0.5,0.5,IF(H3142=1,0.5,1.5)),IF(F3142=0.5,0.5,IF(H3142=1,2.5,1.5))))</f>
        <v>1.5</v>
      </c>
      <c r="AH3142" s="7">
        <f>IF(AC3142="XX",0,1/C3142^(1/5)*IF(E3142=0,100,1)/(E3142+1)^(1/4))</f>
        <v>0.90701368888195444</v>
      </c>
    </row>
    <row r="3143" spans="1:34">
      <c r="A3143">
        <v>346</v>
      </c>
      <c r="B3143" s="1">
        <v>23122.98</v>
      </c>
      <c r="C3143" s="6">
        <v>0.05</v>
      </c>
      <c r="D3143" t="s">
        <v>3</v>
      </c>
      <c r="E3143">
        <v>2</v>
      </c>
      <c r="F3143">
        <v>2.5</v>
      </c>
      <c r="G3143" t="s">
        <v>2</v>
      </c>
      <c r="H3143">
        <v>2</v>
      </c>
      <c r="I3143" t="s">
        <v>0</v>
      </c>
      <c r="J3143">
        <v>2</v>
      </c>
      <c r="K3143">
        <v>2.5</v>
      </c>
      <c r="L3143" t="s">
        <v>2</v>
      </c>
      <c r="M3143">
        <v>2</v>
      </c>
      <c r="N3143" t="s">
        <v>401</v>
      </c>
      <c r="O3143">
        <v>-1</v>
      </c>
      <c r="P3143" t="str">
        <f>D3143&amp;"-"&amp;F3143&amp;"-"&amp;G3143&amp;"-"&amp;E3143&amp;"-"&amp;H3143</f>
        <v>A2Delta-2.5-f-2-2</v>
      </c>
      <c r="Q3143" t="str">
        <f>I3143&amp;"-"&amp;K3143&amp;"-"&amp;L3143&amp;"-"&amp;J3143&amp;"-"&amp;M3143</f>
        <v>X2Pi-2.5-f-2-2</v>
      </c>
      <c r="R3143">
        <f>B3143+S3143</f>
        <v>28604.073985802999</v>
      </c>
      <c r="S3143">
        <f>_xlfn.IFNA(VLOOKUP(Q3143,'MARVEL-X'!A$2:I$1400,7,FALSE),VLOOKUP(Q3143,MARVEL!A$2:J$1522,10,FALSE))</f>
        <v>5481.0939858029997</v>
      </c>
      <c r="T3143">
        <f>IF(P3143=P3142,R3143+T3142,R3143)</f>
        <v>400469.97463676502</v>
      </c>
      <c r="U3143">
        <f>IF(P3143=P3142,1+U3142,1)</f>
        <v>14</v>
      </c>
      <c r="V3143">
        <f t="shared" si="49"/>
        <v>28604.99818834036</v>
      </c>
      <c r="W3143">
        <f>IF(V3143="","",IF(ABS(V3143-R3143)&gt;W$1,ABS(V3143-R3143),""))</f>
        <v>0.92420253736054292</v>
      </c>
      <c r="X3143" t="str">
        <f>Y3143&amp;"-"&amp;Z3143&amp;"-"&amp;AC3143&amp;"-"&amp;AD3143&amp;"-"&amp;AG3143</f>
        <v>2.5-f-A-2-1.5</v>
      </c>
      <c r="Y3143">
        <f>F3143</f>
        <v>2.5</v>
      </c>
      <c r="Z3143" s="2" t="str">
        <f>G3143</f>
        <v>f</v>
      </c>
      <c r="AA3143">
        <f>_xlfn.IFNA(VLOOKUP(X3143,'duo-out'!A$2:Q$5000,5,FALSE),E3143+10*(H3143-1)+1+_xlfn.IFNA(VLOOKUP(D3143,states!A$2:C$10,3,FALSE),1))</f>
        <v>85</v>
      </c>
      <c r="AB3143">
        <f>IF(V3143="","",V3143)</f>
        <v>28604.99818834036</v>
      </c>
      <c r="AC3143" s="2" t="str">
        <f>_xlfn.IFNA(VLOOKUP(D3143,states!A$2:C$10,2,FALSE),"XX")</f>
        <v>A</v>
      </c>
      <c r="AD3143">
        <f>E3143</f>
        <v>2</v>
      </c>
      <c r="AE3143">
        <f>_xlfn.IFNA(VLOOKUP(D3143,states!A$2:D$10,4,FALSE),0)</f>
        <v>2</v>
      </c>
      <c r="AF3143">
        <v>0.5</v>
      </c>
      <c r="AG3143">
        <f>IF(AE3143=0,AF3143,IF(AE3143=1,IF(F3143=0.5,0.5,IF(H3143=1,0.5,1.5)),IF(F3143=0.5,0.5,IF(H3143=1,2.5,1.5))))</f>
        <v>1.5</v>
      </c>
      <c r="AH3143" s="7">
        <f>IF(AC3143="XX",0,1/C3143^(1/5)*IF(E3143=0,100,1)/(E3143+1)^(1/4))</f>
        <v>1.3833296494790666</v>
      </c>
    </row>
    <row r="3144" spans="1:34">
      <c r="A3144">
        <v>3779</v>
      </c>
      <c r="B3144" s="1">
        <v>22893.022400000002</v>
      </c>
      <c r="C3144" s="6">
        <v>7.0569999999999994E-2</v>
      </c>
      <c r="D3144" t="s">
        <v>3</v>
      </c>
      <c r="E3144">
        <v>3</v>
      </c>
      <c r="F3144">
        <v>2.5</v>
      </c>
      <c r="G3144" t="s">
        <v>2</v>
      </c>
      <c r="H3144">
        <v>1</v>
      </c>
      <c r="I3144" t="s">
        <v>0</v>
      </c>
      <c r="J3144">
        <v>3</v>
      </c>
      <c r="K3144">
        <v>3.5</v>
      </c>
      <c r="L3144" t="s">
        <v>2</v>
      </c>
      <c r="M3144">
        <v>1</v>
      </c>
      <c r="N3144" t="s">
        <v>3835</v>
      </c>
      <c r="O3144">
        <v>1</v>
      </c>
      <c r="P3144" t="str">
        <f>D3144&amp;"-"&amp;F3144&amp;"-"&amp;G3144&amp;"-"&amp;E3144&amp;"-"&amp;H3144</f>
        <v>A2Delta-2.5-f-3-1</v>
      </c>
      <c r="Q3144" t="str">
        <f>I3144&amp;"-"&amp;K3144&amp;"-"&amp;L3144&amp;"-"&amp;J3144&amp;"-"&amp;M3144</f>
        <v>X2Pi-3.5-f-3-1</v>
      </c>
      <c r="R3144">
        <f>B3144+S3144</f>
        <v>30853.494136621001</v>
      </c>
      <c r="S3144">
        <f>_xlfn.IFNA(VLOOKUP(Q3144,'MARVEL-X'!A$2:I$1400,7,FALSE),VLOOKUP(Q3144,MARVEL!A$2:J$1522,10,FALSE))</f>
        <v>7960.4717366209998</v>
      </c>
      <c r="T3144">
        <f>IF(P3144=P3143,R3144+T3143,R3144)</f>
        <v>30853.494136621001</v>
      </c>
      <c r="U3144">
        <f>IF(P3144=P3143,1+U3143,1)</f>
        <v>1</v>
      </c>
      <c r="V3144" t="str">
        <f t="shared" si="49"/>
        <v/>
      </c>
      <c r="W3144" t="str">
        <f>IF(V3144="","",IF(ABS(V3144-R3144)&gt;W$1,ABS(V3144-R3144),""))</f>
        <v/>
      </c>
      <c r="X3144" t="str">
        <f>Y3144&amp;"-"&amp;Z3144&amp;"-"&amp;AC3144&amp;"-"&amp;AD3144&amp;"-"&amp;AG3144</f>
        <v>2.5-f-A-3-2.5</v>
      </c>
      <c r="Y3144">
        <f>F3144</f>
        <v>2.5</v>
      </c>
      <c r="Z3144" s="2" t="str">
        <f>G3144</f>
        <v>f</v>
      </c>
      <c r="AA3144">
        <f>_xlfn.IFNA(VLOOKUP(X3144,'duo-out'!A$2:Q$5000,5,FALSE),E3144+10*(H3144-1)+1+_xlfn.IFNA(VLOOKUP(D3144,states!A$2:C$10,3,FALSE),1))</f>
        <v>108</v>
      </c>
      <c r="AB3144" t="str">
        <f>IF(V3144="","",V3144)</f>
        <v/>
      </c>
      <c r="AC3144" s="2" t="str">
        <f>_xlfn.IFNA(VLOOKUP(D3144,states!A$2:C$10,2,FALSE),"XX")</f>
        <v>A</v>
      </c>
      <c r="AD3144">
        <f>E3144</f>
        <v>3</v>
      </c>
      <c r="AE3144">
        <f>_xlfn.IFNA(VLOOKUP(D3144,states!A$2:D$10,4,FALSE),0)</f>
        <v>2</v>
      </c>
      <c r="AF3144">
        <v>0.5</v>
      </c>
      <c r="AG3144">
        <f>IF(AE3144=0,AF3144,IF(AE3144=1,IF(F3144=0.5,0.5,IF(H3144=1,0.5,1.5)),IF(F3144=0.5,0.5,IF(H3144=1,2.5,1.5))))</f>
        <v>2.5</v>
      </c>
      <c r="AH3144" s="7">
        <f>IF(AC3144="XX",0,1/C3144^(1/5)*IF(E3144=0,100,1)/(E3144+1)^(1/4))</f>
        <v>1.2016029300885591</v>
      </c>
    </row>
    <row r="3145" spans="1:34">
      <c r="A3145">
        <v>3758</v>
      </c>
      <c r="B3145" s="1">
        <v>22967.683000000001</v>
      </c>
      <c r="C3145" s="6">
        <v>5.0000000000000001E-3</v>
      </c>
      <c r="D3145" t="s">
        <v>3</v>
      </c>
      <c r="E3145">
        <v>3</v>
      </c>
      <c r="F3145">
        <v>2.5</v>
      </c>
      <c r="G3145" t="s">
        <v>2</v>
      </c>
      <c r="H3145">
        <v>1</v>
      </c>
      <c r="I3145" t="s">
        <v>0</v>
      </c>
      <c r="J3145">
        <v>3</v>
      </c>
      <c r="K3145">
        <v>2.5</v>
      </c>
      <c r="L3145" t="s">
        <v>1</v>
      </c>
      <c r="M3145">
        <v>1</v>
      </c>
      <c r="N3145" t="s">
        <v>3814</v>
      </c>
      <c r="O3145">
        <v>1</v>
      </c>
      <c r="P3145" t="str">
        <f>D3145&amp;"-"&amp;F3145&amp;"-"&amp;G3145&amp;"-"&amp;E3145&amp;"-"&amp;H3145</f>
        <v>A2Delta-2.5-f-3-1</v>
      </c>
      <c r="Q3145" t="str">
        <f>I3145&amp;"-"&amp;K3145&amp;"-"&amp;L3145&amp;"-"&amp;J3145&amp;"-"&amp;M3145</f>
        <v>X2Pi-2.5-e-3-1</v>
      </c>
      <c r="R3145">
        <f>B3145+S3145</f>
        <v>30853.423425861001</v>
      </c>
      <c r="S3145">
        <f>_xlfn.IFNA(VLOOKUP(Q3145,'MARVEL-X'!A$2:I$1400,7,FALSE),VLOOKUP(Q3145,MARVEL!A$2:J$1522,10,FALSE))</f>
        <v>7885.7404258610004</v>
      </c>
      <c r="T3145">
        <f>IF(P3145=P3144,R3145+T3144,R3145)</f>
        <v>61706.917562482005</v>
      </c>
      <c r="U3145">
        <f>IF(P3145=P3144,1+U3144,1)</f>
        <v>2</v>
      </c>
      <c r="V3145" t="str">
        <f t="shared" si="49"/>
        <v/>
      </c>
      <c r="W3145" t="str">
        <f>IF(V3145="","",IF(ABS(V3145-R3145)&gt;W$1,ABS(V3145-R3145),""))</f>
        <v/>
      </c>
      <c r="X3145" t="str">
        <f>Y3145&amp;"-"&amp;Z3145&amp;"-"&amp;AC3145&amp;"-"&amp;AD3145&amp;"-"&amp;AG3145</f>
        <v>2.5-f-A-3-2.5</v>
      </c>
      <c r="Y3145">
        <f>F3145</f>
        <v>2.5</v>
      </c>
      <c r="Z3145" s="2" t="str">
        <f>G3145</f>
        <v>f</v>
      </c>
      <c r="AA3145">
        <f>_xlfn.IFNA(VLOOKUP(X3145,'duo-out'!A$2:Q$5000,5,FALSE),E3145+10*(H3145-1)+1+_xlfn.IFNA(VLOOKUP(D3145,states!A$2:C$10,3,FALSE),1))</f>
        <v>108</v>
      </c>
      <c r="AB3145" t="str">
        <f>IF(V3145="","",V3145)</f>
        <v/>
      </c>
      <c r="AC3145" s="2" t="str">
        <f>_xlfn.IFNA(VLOOKUP(D3145,states!A$2:C$10,2,FALSE),"XX")</f>
        <v>A</v>
      </c>
      <c r="AD3145">
        <f>E3145</f>
        <v>3</v>
      </c>
      <c r="AE3145">
        <f>_xlfn.IFNA(VLOOKUP(D3145,states!A$2:D$10,4,FALSE),0)</f>
        <v>2</v>
      </c>
      <c r="AF3145">
        <v>0.5</v>
      </c>
      <c r="AG3145">
        <f>IF(AE3145=0,AF3145,IF(AE3145=1,IF(F3145=0.5,0.5,IF(H3145=1,0.5,1.5)),IF(F3145=0.5,0.5,IF(H3145=1,2.5,1.5))))</f>
        <v>2.5</v>
      </c>
      <c r="AH3145" s="7">
        <f>IF(AC3145="XX",0,1/C3145^(1/5)*IF(E3145=0,100,1)/(E3145+1)^(1/4))</f>
        <v>2.0402857733683697</v>
      </c>
    </row>
    <row r="3146" spans="1:34">
      <c r="A3146">
        <v>3751</v>
      </c>
      <c r="B3146" s="1">
        <v>23016.9689</v>
      </c>
      <c r="C3146" s="6">
        <v>5.0000000000000001E-3</v>
      </c>
      <c r="D3146" t="s">
        <v>3</v>
      </c>
      <c r="E3146">
        <v>3</v>
      </c>
      <c r="F3146">
        <v>2.5</v>
      </c>
      <c r="G3146" t="s">
        <v>2</v>
      </c>
      <c r="H3146">
        <v>1</v>
      </c>
      <c r="I3146" t="s">
        <v>0</v>
      </c>
      <c r="J3146">
        <v>3</v>
      </c>
      <c r="K3146">
        <v>1.5</v>
      </c>
      <c r="L3146" t="s">
        <v>2</v>
      </c>
      <c r="M3146">
        <v>1</v>
      </c>
      <c r="N3146" t="s">
        <v>3807</v>
      </c>
      <c r="O3146">
        <v>1</v>
      </c>
      <c r="P3146" t="str">
        <f>D3146&amp;"-"&amp;F3146&amp;"-"&amp;G3146&amp;"-"&amp;E3146&amp;"-"&amp;H3146</f>
        <v>A2Delta-2.5-f-3-1</v>
      </c>
      <c r="Q3146" t="str">
        <f>I3146&amp;"-"&amp;K3146&amp;"-"&amp;L3146&amp;"-"&amp;J3146&amp;"-"&amp;M3146</f>
        <v>X2Pi-1.5-f-3-1</v>
      </c>
      <c r="R3146">
        <f>B3146+S3146</f>
        <v>30853.436484129001</v>
      </c>
      <c r="S3146">
        <f>_xlfn.IFNA(VLOOKUP(Q3146,'MARVEL-X'!A$2:I$1400,7,FALSE),VLOOKUP(Q3146,MARVEL!A$2:J$1522,10,FALSE))</f>
        <v>7836.467584129</v>
      </c>
      <c r="T3146">
        <f>IF(P3146=P3145,R3146+T3145,R3146)</f>
        <v>92560.354046610999</v>
      </c>
      <c r="U3146">
        <f>IF(P3146=P3145,1+U3145,1)</f>
        <v>3</v>
      </c>
      <c r="V3146">
        <f t="shared" si="49"/>
        <v>30853.451348870334</v>
      </c>
      <c r="W3146" t="str">
        <f>IF(V3146="","",IF(ABS(V3146-R3146)&gt;W$1,ABS(V3146-R3146),""))</f>
        <v/>
      </c>
      <c r="X3146" t="str">
        <f>Y3146&amp;"-"&amp;Z3146&amp;"-"&amp;AC3146&amp;"-"&amp;AD3146&amp;"-"&amp;AG3146</f>
        <v>2.5-f-A-3-2.5</v>
      </c>
      <c r="Y3146">
        <f>F3146</f>
        <v>2.5</v>
      </c>
      <c r="Z3146" s="2" t="str">
        <f>G3146</f>
        <v>f</v>
      </c>
      <c r="AA3146">
        <f>_xlfn.IFNA(VLOOKUP(X3146,'duo-out'!A$2:Q$5000,5,FALSE),E3146+10*(H3146-1)+1+_xlfn.IFNA(VLOOKUP(D3146,states!A$2:C$10,3,FALSE),1))</f>
        <v>108</v>
      </c>
      <c r="AB3146">
        <f>IF(V3146="","",V3146)</f>
        <v>30853.451348870334</v>
      </c>
      <c r="AC3146" s="2" t="str">
        <f>_xlfn.IFNA(VLOOKUP(D3146,states!A$2:C$10,2,FALSE),"XX")</f>
        <v>A</v>
      </c>
      <c r="AD3146">
        <f>E3146</f>
        <v>3</v>
      </c>
      <c r="AE3146">
        <f>_xlfn.IFNA(VLOOKUP(D3146,states!A$2:D$10,4,FALSE),0)</f>
        <v>2</v>
      </c>
      <c r="AF3146">
        <v>0.5</v>
      </c>
      <c r="AG3146">
        <f>IF(AE3146=0,AF3146,IF(AE3146=1,IF(F3146=0.5,0.5,IF(H3146=1,0.5,1.5)),IF(F3146=0.5,0.5,IF(H3146=1,2.5,1.5))))</f>
        <v>2.5</v>
      </c>
      <c r="AH3146" s="7">
        <f>IF(AC3146="XX",0,1/C3146^(1/5)*IF(E3146=0,100,1)/(E3146+1)^(1/4))</f>
        <v>2.0402857733683697</v>
      </c>
    </row>
    <row r="3147" spans="1:34">
      <c r="A3147">
        <v>3812</v>
      </c>
      <c r="B3147" s="1">
        <v>22971.952799999999</v>
      </c>
      <c r="C3147" s="6">
        <v>5.0000000000000001E-3</v>
      </c>
      <c r="D3147" t="s">
        <v>3</v>
      </c>
      <c r="E3147">
        <v>3</v>
      </c>
      <c r="F3147">
        <v>2.5</v>
      </c>
      <c r="G3147" t="s">
        <v>2</v>
      </c>
      <c r="H3147">
        <v>2</v>
      </c>
      <c r="I3147" t="s">
        <v>0</v>
      </c>
      <c r="J3147">
        <v>3</v>
      </c>
      <c r="K3147">
        <v>2.5</v>
      </c>
      <c r="L3147" t="s">
        <v>1</v>
      </c>
      <c r="M3147">
        <v>2</v>
      </c>
      <c r="N3147" t="s">
        <v>3868</v>
      </c>
      <c r="O3147">
        <v>1</v>
      </c>
      <c r="P3147" t="str">
        <f>D3147&amp;"-"&amp;F3147&amp;"-"&amp;G3147&amp;"-"&amp;E3147&amp;"-"&amp;H3147</f>
        <v>A2Delta-2.5-f-3-2</v>
      </c>
      <c r="Q3147" t="str">
        <f>I3147&amp;"-"&amp;K3147&amp;"-"&amp;L3147&amp;"-"&amp;J3147&amp;"-"&amp;M3147</f>
        <v>X2Pi-2.5-e-3-2</v>
      </c>
      <c r="R3147">
        <f>B3147+S3147</f>
        <v>30928.76865116</v>
      </c>
      <c r="S3147">
        <f>_xlfn.IFNA(VLOOKUP(Q3147,'MARVEL-X'!A$2:I$1400,7,FALSE),VLOOKUP(Q3147,MARVEL!A$2:J$1522,10,FALSE))</f>
        <v>7956.8158511600004</v>
      </c>
      <c r="T3147">
        <f>IF(P3147=P3146,R3147+T3146,R3147)</f>
        <v>30928.76865116</v>
      </c>
      <c r="U3147">
        <f>IF(P3147=P3146,1+U3146,1)</f>
        <v>1</v>
      </c>
      <c r="V3147" t="str">
        <f t="shared" si="49"/>
        <v/>
      </c>
      <c r="W3147" t="str">
        <f>IF(V3147="","",IF(ABS(V3147-R3147)&gt;W$1,ABS(V3147-R3147),""))</f>
        <v/>
      </c>
      <c r="X3147" t="str">
        <f>Y3147&amp;"-"&amp;Z3147&amp;"-"&amp;AC3147&amp;"-"&amp;AD3147&amp;"-"&amp;AG3147</f>
        <v>2.5-f-A-3-1.5</v>
      </c>
      <c r="Y3147">
        <f>F3147</f>
        <v>2.5</v>
      </c>
      <c r="Z3147" s="2" t="str">
        <f>G3147</f>
        <v>f</v>
      </c>
      <c r="AA3147">
        <f>_xlfn.IFNA(VLOOKUP(X3147,'duo-out'!A$2:Q$5000,5,FALSE),E3147+10*(H3147-1)+1+_xlfn.IFNA(VLOOKUP(D3147,states!A$2:C$10,3,FALSE),1))</f>
        <v>110</v>
      </c>
      <c r="AB3147" t="str">
        <f>IF(V3147="","",V3147)</f>
        <v/>
      </c>
      <c r="AC3147" s="2" t="str">
        <f>_xlfn.IFNA(VLOOKUP(D3147,states!A$2:C$10,2,FALSE),"XX")</f>
        <v>A</v>
      </c>
      <c r="AD3147">
        <f>E3147</f>
        <v>3</v>
      </c>
      <c r="AE3147">
        <f>_xlfn.IFNA(VLOOKUP(D3147,states!A$2:D$10,4,FALSE),0)</f>
        <v>2</v>
      </c>
      <c r="AF3147">
        <v>0.5</v>
      </c>
      <c r="AG3147">
        <f>IF(AE3147=0,AF3147,IF(AE3147=1,IF(F3147=0.5,0.5,IF(H3147=1,0.5,1.5)),IF(F3147=0.5,0.5,IF(H3147=1,2.5,1.5))))</f>
        <v>1.5</v>
      </c>
      <c r="AH3147" s="7">
        <f>IF(AC3147="XX",0,1/C3147^(1/5)*IF(E3147=0,100,1)/(E3147+1)^(1/4))</f>
        <v>2.0402857733683697</v>
      </c>
    </row>
    <row r="3148" spans="1:34">
      <c r="A3148">
        <v>3791</v>
      </c>
      <c r="B3148" s="1">
        <v>23048.368900000001</v>
      </c>
      <c r="C3148" s="6">
        <v>5.0000000000000001E-3</v>
      </c>
      <c r="D3148" t="s">
        <v>3</v>
      </c>
      <c r="E3148">
        <v>3</v>
      </c>
      <c r="F3148">
        <v>2.5</v>
      </c>
      <c r="G3148" t="s">
        <v>2</v>
      </c>
      <c r="H3148">
        <v>2</v>
      </c>
      <c r="I3148" t="s">
        <v>0</v>
      </c>
      <c r="J3148">
        <v>3</v>
      </c>
      <c r="K3148">
        <v>1.5</v>
      </c>
      <c r="L3148" t="s">
        <v>2</v>
      </c>
      <c r="M3148">
        <v>2</v>
      </c>
      <c r="N3148" t="s">
        <v>3847</v>
      </c>
      <c r="O3148">
        <v>1</v>
      </c>
      <c r="P3148" t="str">
        <f>D3148&amp;"-"&amp;F3148&amp;"-"&amp;G3148&amp;"-"&amp;E3148&amp;"-"&amp;H3148</f>
        <v>A2Delta-2.5-f-3-2</v>
      </c>
      <c r="Q3148" t="str">
        <f>I3148&amp;"-"&amp;K3148&amp;"-"&amp;L3148&amp;"-"&amp;J3148&amp;"-"&amp;M3148</f>
        <v>X2Pi-1.5-f-3-2</v>
      </c>
      <c r="R3148">
        <f>B3148+S3148</f>
        <v>30928.771152312002</v>
      </c>
      <c r="S3148">
        <f>_xlfn.IFNA(VLOOKUP(Q3148,'MARVEL-X'!A$2:I$1400,7,FALSE),VLOOKUP(Q3148,MARVEL!A$2:J$1522,10,FALSE))</f>
        <v>7880.4022523120002</v>
      </c>
      <c r="T3148">
        <f>IF(P3148=P3147,R3148+T3147,R3148)</f>
        <v>61857.539803471998</v>
      </c>
      <c r="U3148">
        <f>IF(P3148=P3147,1+U3147,1)</f>
        <v>2</v>
      </c>
      <c r="V3148">
        <f t="shared" si="49"/>
        <v>30928.769901735999</v>
      </c>
      <c r="W3148" t="str">
        <f>IF(V3148="","",IF(ABS(V3148-R3148)&gt;W$1,ABS(V3148-R3148),""))</f>
        <v/>
      </c>
      <c r="X3148" t="str">
        <f>Y3148&amp;"-"&amp;Z3148&amp;"-"&amp;AC3148&amp;"-"&amp;AD3148&amp;"-"&amp;AG3148</f>
        <v>2.5-f-A-3-1.5</v>
      </c>
      <c r="Y3148">
        <f>F3148</f>
        <v>2.5</v>
      </c>
      <c r="Z3148" s="2" t="str">
        <f>G3148</f>
        <v>f</v>
      </c>
      <c r="AA3148">
        <f>_xlfn.IFNA(VLOOKUP(X3148,'duo-out'!A$2:Q$5000,5,FALSE),E3148+10*(H3148-1)+1+_xlfn.IFNA(VLOOKUP(D3148,states!A$2:C$10,3,FALSE),1))</f>
        <v>110</v>
      </c>
      <c r="AB3148">
        <f>IF(V3148="","",V3148)</f>
        <v>30928.769901735999</v>
      </c>
      <c r="AC3148" s="2" t="str">
        <f>_xlfn.IFNA(VLOOKUP(D3148,states!A$2:C$10,2,FALSE),"XX")</f>
        <v>A</v>
      </c>
      <c r="AD3148">
        <f>E3148</f>
        <v>3</v>
      </c>
      <c r="AE3148">
        <f>_xlfn.IFNA(VLOOKUP(D3148,states!A$2:D$10,4,FALSE),0)</f>
        <v>2</v>
      </c>
      <c r="AF3148">
        <v>0.5</v>
      </c>
      <c r="AG3148">
        <f>IF(AE3148=0,AF3148,IF(AE3148=1,IF(F3148=0.5,0.5,IF(H3148=1,0.5,1.5)),IF(F3148=0.5,0.5,IF(H3148=1,2.5,1.5))))</f>
        <v>1.5</v>
      </c>
      <c r="AH3148" s="7">
        <f>IF(AC3148="XX",0,1/C3148^(1/5)*IF(E3148=0,100,1)/(E3148+1)^(1/4))</f>
        <v>2.0402857733683697</v>
      </c>
    </row>
    <row r="3149" spans="1:34">
      <c r="A3149">
        <v>6161</v>
      </c>
      <c r="B3149" s="1">
        <v>22336.55</v>
      </c>
      <c r="C3149" s="6">
        <v>0.5</v>
      </c>
      <c r="D3149" t="s">
        <v>3</v>
      </c>
      <c r="E3149">
        <v>5</v>
      </c>
      <c r="F3149">
        <v>2.5</v>
      </c>
      <c r="G3149" t="s">
        <v>2</v>
      </c>
      <c r="H3149">
        <v>2</v>
      </c>
      <c r="I3149" t="s">
        <v>0</v>
      </c>
      <c r="J3149">
        <v>5</v>
      </c>
      <c r="K3149">
        <v>1.5</v>
      </c>
      <c r="L3149" t="s">
        <v>2</v>
      </c>
      <c r="M3149">
        <v>2</v>
      </c>
      <c r="N3149" t="s">
        <v>6217</v>
      </c>
      <c r="O3149">
        <v>1</v>
      </c>
      <c r="P3149" t="str">
        <f>D3149&amp;"-"&amp;F3149&amp;"-"&amp;G3149&amp;"-"&amp;E3149&amp;"-"&amp;H3149</f>
        <v>A2Delta-2.5-f-5-2</v>
      </c>
      <c r="Q3149" t="str">
        <f>I3149&amp;"-"&amp;K3149&amp;"-"&amp;L3149&amp;"-"&amp;J3149&amp;"-"&amp;M3149</f>
        <v>X2Pi-1.5-f-5-2</v>
      </c>
      <c r="R3149" t="e">
        <f>B3149+S3149</f>
        <v>#N/A</v>
      </c>
      <c r="S3149" t="e">
        <f>_xlfn.IFNA(VLOOKUP(Q3149,'MARVEL-X'!A$2:I$1400,7,FALSE),VLOOKUP(Q3149,MARVEL!A$2:J$1522,10,FALSE))</f>
        <v>#N/A</v>
      </c>
      <c r="T3149" t="e">
        <f>IF(P3149=P3148,R3149+T3148,R3149)</f>
        <v>#N/A</v>
      </c>
      <c r="U3149">
        <f>IF(P3149=P3148,1+U3148,1)</f>
        <v>1</v>
      </c>
      <c r="V3149" t="e">
        <f t="shared" si="49"/>
        <v>#N/A</v>
      </c>
      <c r="W3149" t="e">
        <f>IF(V3149="","",IF(ABS(V3149-R3149)&gt;W$1,ABS(V3149-R3149),""))</f>
        <v>#N/A</v>
      </c>
      <c r="X3149" t="str">
        <f>Y3149&amp;"-"&amp;Z3149&amp;"-"&amp;AC3149&amp;"-"&amp;AD3149&amp;"-"&amp;AG3149</f>
        <v>2.5-f-A-5-1.5</v>
      </c>
      <c r="Y3149">
        <f>F3149</f>
        <v>2.5</v>
      </c>
      <c r="Z3149" s="2" t="str">
        <f>G3149</f>
        <v>f</v>
      </c>
      <c r="AA3149">
        <f>_xlfn.IFNA(VLOOKUP(X3149,'duo-out'!A$2:Q$5000,5,FALSE),E3149+10*(H3149-1)+1+_xlfn.IFNA(VLOOKUP(D3149,states!A$2:C$10,3,FALSE),1))</f>
        <v>266</v>
      </c>
      <c r="AB3149" t="e">
        <f>IF(V3149="","",V3149)</f>
        <v>#N/A</v>
      </c>
      <c r="AC3149" s="2" t="str">
        <f>_xlfn.IFNA(VLOOKUP(D3149,states!A$2:C$10,2,FALSE),"XX")</f>
        <v>A</v>
      </c>
      <c r="AD3149">
        <f>E3149</f>
        <v>5</v>
      </c>
      <c r="AE3149">
        <f>_xlfn.IFNA(VLOOKUP(D3149,states!A$2:D$10,4,FALSE),0)</f>
        <v>2</v>
      </c>
      <c r="AF3149">
        <v>0.5</v>
      </c>
      <c r="AG3149">
        <f>IF(AE3149=0,AF3149,IF(AE3149=1,IF(F3149=0.5,0.5,IF(H3149=1,0.5,1.5)),IF(F3149=0.5,0.5,IF(H3149=1,2.5,1.5))))</f>
        <v>1.5</v>
      </c>
      <c r="AH3149" s="7">
        <f>IF(AC3149="XX",0,1/C3149^(1/5)*IF(E3149=0,100,1)/(E3149+1)^(1/4))</f>
        <v>0.73395289278439235</v>
      </c>
    </row>
    <row r="3150" spans="1:34">
      <c r="A3150">
        <v>3238</v>
      </c>
      <c r="B3150" s="1">
        <v>23062.710200000001</v>
      </c>
      <c r="C3150" s="6">
        <v>5.0000000000000001E-3</v>
      </c>
      <c r="D3150" t="s">
        <v>3</v>
      </c>
      <c r="E3150">
        <v>0</v>
      </c>
      <c r="F3150">
        <v>3.5</v>
      </c>
      <c r="G3150" t="s">
        <v>1</v>
      </c>
      <c r="H3150">
        <v>1</v>
      </c>
      <c r="I3150" t="s">
        <v>0</v>
      </c>
      <c r="J3150">
        <v>0</v>
      </c>
      <c r="K3150">
        <v>4.5</v>
      </c>
      <c r="L3150" t="s">
        <v>1</v>
      </c>
      <c r="M3150">
        <v>1</v>
      </c>
      <c r="N3150" t="s">
        <v>3294</v>
      </c>
      <c r="O3150">
        <v>1</v>
      </c>
      <c r="P3150" t="str">
        <f>D3150&amp;"-"&amp;F3150&amp;"-"&amp;G3150&amp;"-"&amp;E3150&amp;"-"&amp;H3150</f>
        <v>A2Delta-3.5-e-0-1</v>
      </c>
      <c r="Q3150" t="str">
        <f>I3150&amp;"-"&amp;K3150&amp;"-"&amp;L3150&amp;"-"&amp;J3150&amp;"-"&amp;M3150</f>
        <v>X2Pi-4.5-e-0-1</v>
      </c>
      <c r="R3150">
        <f>B3150+S3150</f>
        <v>23333.405386173003</v>
      </c>
      <c r="S3150">
        <f>_xlfn.IFNA(VLOOKUP(Q3150,'MARVEL-X'!A$2:I$1400,7,FALSE),VLOOKUP(Q3150,MARVEL!A$2:J$1522,10,FALSE))</f>
        <v>270.69518617300002</v>
      </c>
      <c r="T3150">
        <f>IF(P3150=P3149,R3150+T3149,R3150)</f>
        <v>23333.405386173003</v>
      </c>
      <c r="U3150">
        <f>IF(P3150=P3149,1+U3149,1)</f>
        <v>1</v>
      </c>
      <c r="V3150" t="str">
        <f t="shared" si="49"/>
        <v/>
      </c>
      <c r="W3150" t="str">
        <f>IF(V3150="","",IF(ABS(V3150-R3150)&gt;W$1,ABS(V3150-R3150),""))</f>
        <v/>
      </c>
      <c r="X3150" t="str">
        <f>Y3150&amp;"-"&amp;Z3150&amp;"-"&amp;AC3150&amp;"-"&amp;AD3150&amp;"-"&amp;AG3150</f>
        <v>3.5-e-A-0-2.5</v>
      </c>
      <c r="Y3150">
        <f>F3150</f>
        <v>3.5</v>
      </c>
      <c r="Z3150" s="2" t="str">
        <f>G3150</f>
        <v>e</v>
      </c>
      <c r="AA3150">
        <f>_xlfn.IFNA(VLOOKUP(X3150,'duo-out'!A$2:Q$5000,5,FALSE),E3150+10*(H3150-1)+1+_xlfn.IFNA(VLOOKUP(D3150,states!A$2:C$10,3,FALSE),1))</f>
        <v>51</v>
      </c>
      <c r="AB3150" t="str">
        <f>IF(V3150="","",V3150)</f>
        <v/>
      </c>
      <c r="AC3150" s="2" t="str">
        <f>_xlfn.IFNA(VLOOKUP(D3150,states!A$2:C$10,2,FALSE),"XX")</f>
        <v>A</v>
      </c>
      <c r="AD3150">
        <f>E3150</f>
        <v>0</v>
      </c>
      <c r="AE3150">
        <f>_xlfn.IFNA(VLOOKUP(D3150,states!A$2:D$10,4,FALSE),0)</f>
        <v>2</v>
      </c>
      <c r="AF3150">
        <v>0.5</v>
      </c>
      <c r="AG3150">
        <f>IF(AE3150=0,AF3150,IF(AE3150=1,IF(F3150=0.5,0.5,IF(H3150=1,0.5,1.5)),IF(F3150=0.5,0.5,IF(H3150=1,2.5,1.5))))</f>
        <v>2.5</v>
      </c>
      <c r="AH3150" s="7">
        <f>IF(AC3150="XX",0,1/C3150^(1/5)*IF(E3150=0,100,1)/(E3150+1)^(1/4))</f>
        <v>288.53998118144267</v>
      </c>
    </row>
    <row r="3151" spans="1:34">
      <c r="A3151">
        <v>3893</v>
      </c>
      <c r="B3151" s="1">
        <v>20453.4954</v>
      </c>
      <c r="C3151" s="6">
        <v>5.0000000000000001E-3</v>
      </c>
      <c r="D3151" t="s">
        <v>3</v>
      </c>
      <c r="E3151">
        <v>0</v>
      </c>
      <c r="F3151">
        <v>3.5</v>
      </c>
      <c r="G3151" t="s">
        <v>1</v>
      </c>
      <c r="H3151">
        <v>1</v>
      </c>
      <c r="I3151" t="s">
        <v>0</v>
      </c>
      <c r="J3151">
        <v>1</v>
      </c>
      <c r="K3151">
        <v>2.5</v>
      </c>
      <c r="L3151" t="s">
        <v>1</v>
      </c>
      <c r="M3151">
        <v>2</v>
      </c>
      <c r="N3151" t="s">
        <v>3949</v>
      </c>
      <c r="O3151">
        <v>1</v>
      </c>
      <c r="P3151" t="str">
        <f>D3151&amp;"-"&amp;F3151&amp;"-"&amp;G3151&amp;"-"&amp;E3151&amp;"-"&amp;H3151</f>
        <v>A2Delta-3.5-e-0-1</v>
      </c>
      <c r="Q3151" t="str">
        <f>I3151&amp;"-"&amp;K3151&amp;"-"&amp;L3151&amp;"-"&amp;J3151&amp;"-"&amp;M3151</f>
        <v>X2Pi-2.5-e-1-2</v>
      </c>
      <c r="R3151">
        <f>B3151+S3151</f>
        <v>23333.407517620999</v>
      </c>
      <c r="S3151">
        <f>_xlfn.IFNA(VLOOKUP(Q3151,'MARVEL-X'!A$2:I$1400,7,FALSE),VLOOKUP(Q3151,MARVEL!A$2:J$1522,10,FALSE))</f>
        <v>2879.9121176210001</v>
      </c>
      <c r="T3151">
        <f>IF(P3151=P3150,R3151+T3150,R3151)</f>
        <v>46666.812903794002</v>
      </c>
      <c r="U3151">
        <f>IF(P3151=P3150,1+U3150,1)</f>
        <v>2</v>
      </c>
      <c r="V3151" t="str">
        <f t="shared" si="49"/>
        <v/>
      </c>
      <c r="W3151" t="str">
        <f>IF(V3151="","",IF(ABS(V3151-R3151)&gt;W$1,ABS(V3151-R3151),""))</f>
        <v/>
      </c>
      <c r="X3151" t="str">
        <f>Y3151&amp;"-"&amp;Z3151&amp;"-"&amp;AC3151&amp;"-"&amp;AD3151&amp;"-"&amp;AG3151</f>
        <v>3.5-e-A-0-2.5</v>
      </c>
      <c r="Y3151">
        <f>F3151</f>
        <v>3.5</v>
      </c>
      <c r="Z3151" s="2" t="str">
        <f>G3151</f>
        <v>e</v>
      </c>
      <c r="AA3151">
        <f>_xlfn.IFNA(VLOOKUP(X3151,'duo-out'!A$2:Q$5000,5,FALSE),E3151+10*(H3151-1)+1+_xlfn.IFNA(VLOOKUP(D3151,states!A$2:C$10,3,FALSE),1))</f>
        <v>51</v>
      </c>
      <c r="AB3151" t="str">
        <f>IF(V3151="","",V3151)</f>
        <v/>
      </c>
      <c r="AC3151" s="2" t="str">
        <f>_xlfn.IFNA(VLOOKUP(D3151,states!A$2:C$10,2,FALSE),"XX")</f>
        <v>A</v>
      </c>
      <c r="AD3151">
        <f>E3151</f>
        <v>0</v>
      </c>
      <c r="AE3151">
        <f>_xlfn.IFNA(VLOOKUP(D3151,states!A$2:D$10,4,FALSE),0)</f>
        <v>2</v>
      </c>
      <c r="AF3151">
        <v>0.5</v>
      </c>
      <c r="AG3151">
        <f>IF(AE3151=0,AF3151,IF(AE3151=1,IF(F3151=0.5,0.5,IF(H3151=1,0.5,1.5)),IF(F3151=0.5,0.5,IF(H3151=1,2.5,1.5))))</f>
        <v>2.5</v>
      </c>
      <c r="AH3151" s="7">
        <f>IF(AC3151="XX",0,1/C3151^(1/5)*IF(E3151=0,100,1)/(E3151+1)^(1/4))</f>
        <v>288.53998118144267</v>
      </c>
    </row>
    <row r="3152" spans="1:34">
      <c r="A3152">
        <v>3869</v>
      </c>
      <c r="B3152" s="1">
        <v>20340.3982</v>
      </c>
      <c r="C3152" s="6">
        <v>6.228E-3</v>
      </c>
      <c r="D3152" t="s">
        <v>3</v>
      </c>
      <c r="E3152">
        <v>0</v>
      </c>
      <c r="F3152">
        <v>3.5</v>
      </c>
      <c r="G3152" t="s">
        <v>1</v>
      </c>
      <c r="H3152">
        <v>1</v>
      </c>
      <c r="I3152" t="s">
        <v>0</v>
      </c>
      <c r="J3152">
        <v>1</v>
      </c>
      <c r="K3152">
        <v>4.5</v>
      </c>
      <c r="L3152" t="s">
        <v>1</v>
      </c>
      <c r="M3152">
        <v>1</v>
      </c>
      <c r="N3152" t="s">
        <v>3925</v>
      </c>
      <c r="O3152">
        <v>1</v>
      </c>
      <c r="P3152" t="str">
        <f>D3152&amp;"-"&amp;F3152&amp;"-"&amp;G3152&amp;"-"&amp;E3152&amp;"-"&amp;H3152</f>
        <v>A2Delta-3.5-e-0-1</v>
      </c>
      <c r="Q3152" t="str">
        <f>I3152&amp;"-"&amp;K3152&amp;"-"&amp;L3152&amp;"-"&amp;J3152&amp;"-"&amp;M3152</f>
        <v>X2Pi-4.5-e-1-1</v>
      </c>
      <c r="R3152">
        <f>B3152+S3152</f>
        <v>23333.403826392998</v>
      </c>
      <c r="S3152">
        <f>_xlfn.IFNA(VLOOKUP(Q3152,'MARVEL-X'!A$2:I$1400,7,FALSE),VLOOKUP(Q3152,MARVEL!A$2:J$1522,10,FALSE))</f>
        <v>2993.0056263930001</v>
      </c>
      <c r="T3152">
        <f>IF(P3152=P3151,R3152+T3151,R3152)</f>
        <v>70000.216730187007</v>
      </c>
      <c r="U3152">
        <f>IF(P3152=P3151,1+U3151,1)</f>
        <v>3</v>
      </c>
      <c r="V3152" t="str">
        <f t="shared" si="49"/>
        <v/>
      </c>
      <c r="W3152" t="str">
        <f>IF(V3152="","",IF(ABS(V3152-R3152)&gt;W$1,ABS(V3152-R3152),""))</f>
        <v/>
      </c>
      <c r="X3152" t="str">
        <f>Y3152&amp;"-"&amp;Z3152&amp;"-"&amp;AC3152&amp;"-"&amp;AD3152&amp;"-"&amp;AG3152</f>
        <v>3.5-e-A-0-2.5</v>
      </c>
      <c r="Y3152">
        <f>F3152</f>
        <v>3.5</v>
      </c>
      <c r="Z3152" s="2" t="str">
        <f>G3152</f>
        <v>e</v>
      </c>
      <c r="AA3152">
        <f>_xlfn.IFNA(VLOOKUP(X3152,'duo-out'!A$2:Q$5000,5,FALSE),E3152+10*(H3152-1)+1+_xlfn.IFNA(VLOOKUP(D3152,states!A$2:C$10,3,FALSE),1))</f>
        <v>51</v>
      </c>
      <c r="AB3152" t="str">
        <f>IF(V3152="","",V3152)</f>
        <v/>
      </c>
      <c r="AC3152" s="2" t="str">
        <f>_xlfn.IFNA(VLOOKUP(D3152,states!A$2:C$10,2,FALSE),"XX")</f>
        <v>A</v>
      </c>
      <c r="AD3152">
        <f>E3152</f>
        <v>0</v>
      </c>
      <c r="AE3152">
        <f>_xlfn.IFNA(VLOOKUP(D3152,states!A$2:D$10,4,FALSE),0)</f>
        <v>2</v>
      </c>
      <c r="AF3152">
        <v>0.5</v>
      </c>
      <c r="AG3152">
        <f>IF(AE3152=0,AF3152,IF(AE3152=1,IF(F3152=0.5,0.5,IF(H3152=1,0.5,1.5)),IF(F3152=0.5,0.5,IF(H3152=1,2.5,1.5))))</f>
        <v>2.5</v>
      </c>
      <c r="AH3152" s="7">
        <f>IF(AC3152="XX",0,1/C3152^(1/5)*IF(E3152=0,100,1)/(E3152+1)^(1/4))</f>
        <v>276.14060958031985</v>
      </c>
    </row>
    <row r="3153" spans="1:34">
      <c r="A3153">
        <v>3213</v>
      </c>
      <c r="B3153" s="1">
        <v>23176.016100000001</v>
      </c>
      <c r="C3153" s="6">
        <v>5.0000000000000001E-3</v>
      </c>
      <c r="D3153" t="s">
        <v>3</v>
      </c>
      <c r="E3153">
        <v>0</v>
      </c>
      <c r="F3153">
        <v>3.5</v>
      </c>
      <c r="G3153" t="s">
        <v>1</v>
      </c>
      <c r="H3153">
        <v>1</v>
      </c>
      <c r="I3153" t="s">
        <v>0</v>
      </c>
      <c r="J3153">
        <v>0</v>
      </c>
      <c r="K3153">
        <v>3.5</v>
      </c>
      <c r="L3153" t="s">
        <v>2</v>
      </c>
      <c r="M3153">
        <v>1</v>
      </c>
      <c r="N3153" t="s">
        <v>3269</v>
      </c>
      <c r="O3153">
        <v>1</v>
      </c>
      <c r="P3153" t="str">
        <f>D3153&amp;"-"&amp;F3153&amp;"-"&amp;G3153&amp;"-"&amp;E3153&amp;"-"&amp;H3153</f>
        <v>A2Delta-3.5-e-0-1</v>
      </c>
      <c r="Q3153" t="str">
        <f>I3153&amp;"-"&amp;K3153&amp;"-"&amp;L3153&amp;"-"&amp;J3153&amp;"-"&amp;M3153</f>
        <v>X2Pi-3.5-f-0-1</v>
      </c>
      <c r="R3153">
        <f>B3153+S3153</f>
        <v>23333.408351851001</v>
      </c>
      <c r="S3153">
        <f>_xlfn.IFNA(VLOOKUP(Q3153,'MARVEL-X'!A$2:I$1400,7,FALSE),VLOOKUP(Q3153,MARVEL!A$2:J$1522,10,FALSE))</f>
        <v>157.392251851</v>
      </c>
      <c r="T3153">
        <f>IF(P3153=P3152,R3153+T3152,R3153)</f>
        <v>93333.625082038008</v>
      </c>
      <c r="U3153">
        <f>IF(P3153=P3152,1+U3152,1)</f>
        <v>4</v>
      </c>
      <c r="V3153" t="str">
        <f t="shared" si="49"/>
        <v/>
      </c>
      <c r="W3153" t="str">
        <f>IF(V3153="","",IF(ABS(V3153-R3153)&gt;W$1,ABS(V3153-R3153),""))</f>
        <v/>
      </c>
      <c r="X3153" t="str">
        <f>Y3153&amp;"-"&amp;Z3153&amp;"-"&amp;AC3153&amp;"-"&amp;AD3153&amp;"-"&amp;AG3153</f>
        <v>3.5-e-A-0-2.5</v>
      </c>
      <c r="Y3153">
        <f>F3153</f>
        <v>3.5</v>
      </c>
      <c r="Z3153" s="2" t="str">
        <f>G3153</f>
        <v>e</v>
      </c>
      <c r="AA3153">
        <f>_xlfn.IFNA(VLOOKUP(X3153,'duo-out'!A$2:Q$5000,5,FALSE),E3153+10*(H3153-1)+1+_xlfn.IFNA(VLOOKUP(D3153,states!A$2:C$10,3,FALSE),1))</f>
        <v>51</v>
      </c>
      <c r="AB3153" t="str">
        <f>IF(V3153="","",V3153)</f>
        <v/>
      </c>
      <c r="AC3153" s="2" t="str">
        <f>_xlfn.IFNA(VLOOKUP(D3153,states!A$2:C$10,2,FALSE),"XX")</f>
        <v>A</v>
      </c>
      <c r="AD3153">
        <f>E3153</f>
        <v>0</v>
      </c>
      <c r="AE3153">
        <f>_xlfn.IFNA(VLOOKUP(D3153,states!A$2:D$10,4,FALSE),0)</f>
        <v>2</v>
      </c>
      <c r="AF3153">
        <v>0.5</v>
      </c>
      <c r="AG3153">
        <f>IF(AE3153=0,AF3153,IF(AE3153=1,IF(F3153=0.5,0.5,IF(H3153=1,0.5,1.5)),IF(F3153=0.5,0.5,IF(H3153=1,2.5,1.5))))</f>
        <v>2.5</v>
      </c>
      <c r="AH3153" s="7">
        <f>IF(AC3153="XX",0,1/C3153^(1/5)*IF(E3153=0,100,1)/(E3153+1)^(1/4))</f>
        <v>288.53998118144267</v>
      </c>
    </row>
    <row r="3154" spans="1:34">
      <c r="A3154">
        <v>3858</v>
      </c>
      <c r="B3154" s="1">
        <v>20449.458600000002</v>
      </c>
      <c r="C3154" s="6">
        <v>5.0000000000000001E-3</v>
      </c>
      <c r="D3154" t="s">
        <v>3</v>
      </c>
      <c r="E3154">
        <v>0</v>
      </c>
      <c r="F3154">
        <v>3.5</v>
      </c>
      <c r="G3154" t="s">
        <v>1</v>
      </c>
      <c r="H3154">
        <v>1</v>
      </c>
      <c r="I3154" t="s">
        <v>0</v>
      </c>
      <c r="J3154">
        <v>1</v>
      </c>
      <c r="K3154">
        <v>3.5</v>
      </c>
      <c r="L3154" t="s">
        <v>2</v>
      </c>
      <c r="M3154">
        <v>1</v>
      </c>
      <c r="N3154" t="s">
        <v>3914</v>
      </c>
      <c r="O3154">
        <v>1</v>
      </c>
      <c r="P3154" t="str">
        <f>D3154&amp;"-"&amp;F3154&amp;"-"&amp;G3154&amp;"-"&amp;E3154&amp;"-"&amp;H3154</f>
        <v>A2Delta-3.5-e-0-1</v>
      </c>
      <c r="Q3154" t="str">
        <f>I3154&amp;"-"&amp;K3154&amp;"-"&amp;L3154&amp;"-"&amp;J3154&amp;"-"&amp;M3154</f>
        <v>X2Pi-3.5-f-1-1</v>
      </c>
      <c r="R3154">
        <f>B3154+S3154</f>
        <v>23333.406305153003</v>
      </c>
      <c r="S3154">
        <f>_xlfn.IFNA(VLOOKUP(Q3154,'MARVEL-X'!A$2:I$1400,7,FALSE),VLOOKUP(Q3154,MARVEL!A$2:J$1522,10,FALSE))</f>
        <v>2883.9477051529998</v>
      </c>
      <c r="T3154">
        <f>IF(P3154=P3153,R3154+T3153,R3154)</f>
        <v>116667.031387191</v>
      </c>
      <c r="U3154">
        <f>IF(P3154=P3153,1+U3153,1)</f>
        <v>5</v>
      </c>
      <c r="V3154" t="str">
        <f t="shared" si="49"/>
        <v/>
      </c>
      <c r="W3154" t="str">
        <f>IF(V3154="","",IF(ABS(V3154-R3154)&gt;W$1,ABS(V3154-R3154),""))</f>
        <v/>
      </c>
      <c r="X3154" t="str">
        <f>Y3154&amp;"-"&amp;Z3154&amp;"-"&amp;AC3154&amp;"-"&amp;AD3154&amp;"-"&amp;AG3154</f>
        <v>3.5-e-A-0-2.5</v>
      </c>
      <c r="Y3154">
        <f>F3154</f>
        <v>3.5</v>
      </c>
      <c r="Z3154" s="2" t="str">
        <f>G3154</f>
        <v>e</v>
      </c>
      <c r="AA3154">
        <f>_xlfn.IFNA(VLOOKUP(X3154,'duo-out'!A$2:Q$5000,5,FALSE),E3154+10*(H3154-1)+1+_xlfn.IFNA(VLOOKUP(D3154,states!A$2:C$10,3,FALSE),1))</f>
        <v>51</v>
      </c>
      <c r="AB3154" t="str">
        <f>IF(V3154="","",V3154)</f>
        <v/>
      </c>
      <c r="AC3154" s="2" t="str">
        <f>_xlfn.IFNA(VLOOKUP(D3154,states!A$2:C$10,2,FALSE),"XX")</f>
        <v>A</v>
      </c>
      <c r="AD3154">
        <f>E3154</f>
        <v>0</v>
      </c>
      <c r="AE3154">
        <f>_xlfn.IFNA(VLOOKUP(D3154,states!A$2:D$10,4,FALSE),0)</f>
        <v>2</v>
      </c>
      <c r="AF3154">
        <v>0.5</v>
      </c>
      <c r="AG3154">
        <f>IF(AE3154=0,AF3154,IF(AE3154=1,IF(F3154=0.5,0.5,IF(H3154=1,0.5,1.5)),IF(F3154=0.5,0.5,IF(H3154=1,2.5,1.5))))</f>
        <v>2.5</v>
      </c>
      <c r="AH3154" s="7">
        <f>IF(AC3154="XX",0,1/C3154^(1/5)*IF(E3154=0,100,1)/(E3154+1)^(1/4))</f>
        <v>288.53998118144267</v>
      </c>
    </row>
    <row r="3155" spans="1:34">
      <c r="A3155">
        <v>3829</v>
      </c>
      <c r="B3155" s="1">
        <v>20530.396400000001</v>
      </c>
      <c r="C3155" s="6">
        <v>5.0000000000000001E-3</v>
      </c>
      <c r="D3155" t="s">
        <v>3</v>
      </c>
      <c r="E3155">
        <v>0</v>
      </c>
      <c r="F3155">
        <v>3.5</v>
      </c>
      <c r="G3155" t="s">
        <v>1</v>
      </c>
      <c r="H3155">
        <v>1</v>
      </c>
      <c r="I3155" t="s">
        <v>0</v>
      </c>
      <c r="J3155">
        <v>1</v>
      </c>
      <c r="K3155">
        <v>2.5</v>
      </c>
      <c r="L3155" t="s">
        <v>1</v>
      </c>
      <c r="M3155">
        <v>1</v>
      </c>
      <c r="N3155" t="s">
        <v>3885</v>
      </c>
      <c r="O3155">
        <v>1</v>
      </c>
      <c r="P3155" t="str">
        <f>D3155&amp;"-"&amp;F3155&amp;"-"&amp;G3155&amp;"-"&amp;E3155&amp;"-"&amp;H3155</f>
        <v>A2Delta-3.5-e-0-1</v>
      </c>
      <c r="Q3155" t="str">
        <f>I3155&amp;"-"&amp;K3155&amp;"-"&amp;L3155&amp;"-"&amp;J3155&amp;"-"&amp;M3155</f>
        <v>X2Pi-2.5-e-1-1</v>
      </c>
      <c r="R3155">
        <f>B3155+S3155</f>
        <v>23333.407930642003</v>
      </c>
      <c r="S3155">
        <f>_xlfn.IFNA(VLOOKUP(Q3155,'MARVEL-X'!A$2:I$1400,7,FALSE),VLOOKUP(Q3155,MARVEL!A$2:J$1522,10,FALSE))</f>
        <v>2803.0115306419998</v>
      </c>
      <c r="T3155">
        <f>IF(P3155=P3154,R3155+T3154,R3155)</f>
        <v>140000.43931783299</v>
      </c>
      <c r="U3155">
        <f>IF(P3155=P3154,1+U3154,1)</f>
        <v>6</v>
      </c>
      <c r="V3155" t="str">
        <f t="shared" si="49"/>
        <v/>
      </c>
      <c r="W3155" t="str">
        <f>IF(V3155="","",IF(ABS(V3155-R3155)&gt;W$1,ABS(V3155-R3155),""))</f>
        <v/>
      </c>
      <c r="X3155" t="str">
        <f>Y3155&amp;"-"&amp;Z3155&amp;"-"&amp;AC3155&amp;"-"&amp;AD3155&amp;"-"&amp;AG3155</f>
        <v>3.5-e-A-0-2.5</v>
      </c>
      <c r="Y3155">
        <f>F3155</f>
        <v>3.5</v>
      </c>
      <c r="Z3155" s="2" t="str">
        <f>G3155</f>
        <v>e</v>
      </c>
      <c r="AA3155">
        <f>_xlfn.IFNA(VLOOKUP(X3155,'duo-out'!A$2:Q$5000,5,FALSE),E3155+10*(H3155-1)+1+_xlfn.IFNA(VLOOKUP(D3155,states!A$2:C$10,3,FALSE),1))</f>
        <v>51</v>
      </c>
      <c r="AB3155" t="str">
        <f>IF(V3155="","",V3155)</f>
        <v/>
      </c>
      <c r="AC3155" s="2" t="str">
        <f>_xlfn.IFNA(VLOOKUP(D3155,states!A$2:C$10,2,FALSE),"XX")</f>
        <v>A</v>
      </c>
      <c r="AD3155">
        <f>E3155</f>
        <v>0</v>
      </c>
      <c r="AE3155">
        <f>_xlfn.IFNA(VLOOKUP(D3155,states!A$2:D$10,4,FALSE),0)</f>
        <v>2</v>
      </c>
      <c r="AF3155">
        <v>0.5</v>
      </c>
      <c r="AG3155">
        <f>IF(AE3155=0,AF3155,IF(AE3155=1,IF(F3155=0.5,0.5,IF(H3155=1,0.5,1.5)),IF(F3155=0.5,0.5,IF(H3155=1,2.5,1.5))))</f>
        <v>2.5</v>
      </c>
      <c r="AH3155" s="7">
        <f>IF(AC3155="XX",0,1/C3155^(1/5)*IF(E3155=0,100,1)/(E3155+1)^(1/4))</f>
        <v>288.53998118144267</v>
      </c>
    </row>
    <row r="3156" spans="1:34">
      <c r="A3156">
        <v>3144</v>
      </c>
      <c r="B3156" s="1">
        <v>23260.1086</v>
      </c>
      <c r="C3156" s="6">
        <v>1.436E-2</v>
      </c>
      <c r="D3156" t="s">
        <v>3</v>
      </c>
      <c r="E3156">
        <v>0</v>
      </c>
      <c r="F3156">
        <v>3.5</v>
      </c>
      <c r="G3156" t="s">
        <v>1</v>
      </c>
      <c r="H3156">
        <v>1</v>
      </c>
      <c r="I3156" t="s">
        <v>0</v>
      </c>
      <c r="J3156">
        <v>0</v>
      </c>
      <c r="K3156">
        <v>2.5</v>
      </c>
      <c r="L3156" t="s">
        <v>1</v>
      </c>
      <c r="M3156">
        <v>1</v>
      </c>
      <c r="N3156" t="s">
        <v>3200</v>
      </c>
      <c r="O3156">
        <v>1</v>
      </c>
      <c r="P3156" t="str">
        <f>D3156&amp;"-"&amp;F3156&amp;"-"&amp;G3156&amp;"-"&amp;E3156&amp;"-"&amp;H3156</f>
        <v>A2Delta-3.5-e-0-1</v>
      </c>
      <c r="Q3156" t="str">
        <f>I3156&amp;"-"&amp;K3156&amp;"-"&amp;L3156&amp;"-"&amp;J3156&amp;"-"&amp;M3156</f>
        <v>X2Pi-2.5-e-0-1</v>
      </c>
      <c r="R3156">
        <f>B3156+S3156</f>
        <v>23333.420475473999</v>
      </c>
      <c r="S3156">
        <f>_xlfn.IFNA(VLOOKUP(Q3156,'MARVEL-X'!A$2:I$1400,7,FALSE),VLOOKUP(Q3156,MARVEL!A$2:J$1522,10,FALSE))</f>
        <v>73.311875474000004</v>
      </c>
      <c r="T3156">
        <f>IF(P3156=P3155,R3156+T3155,R3156)</f>
        <v>163333.859793307</v>
      </c>
      <c r="U3156">
        <f>IF(P3156=P3155,1+U3155,1)</f>
        <v>7</v>
      </c>
      <c r="V3156" t="str">
        <f t="shared" si="49"/>
        <v/>
      </c>
      <c r="W3156" t="str">
        <f>IF(V3156="","",IF(ABS(V3156-R3156)&gt;W$1,ABS(V3156-R3156),""))</f>
        <v/>
      </c>
      <c r="X3156" t="str">
        <f>Y3156&amp;"-"&amp;Z3156&amp;"-"&amp;AC3156&amp;"-"&amp;AD3156&amp;"-"&amp;AG3156</f>
        <v>3.5-e-A-0-2.5</v>
      </c>
      <c r="Y3156">
        <f>F3156</f>
        <v>3.5</v>
      </c>
      <c r="Z3156" s="2" t="str">
        <f>G3156</f>
        <v>e</v>
      </c>
      <c r="AA3156">
        <f>_xlfn.IFNA(VLOOKUP(X3156,'duo-out'!A$2:Q$5000,5,FALSE),E3156+10*(H3156-1)+1+_xlfn.IFNA(VLOOKUP(D3156,states!A$2:C$10,3,FALSE),1))</f>
        <v>51</v>
      </c>
      <c r="AB3156" t="str">
        <f>IF(V3156="","",V3156)</f>
        <v/>
      </c>
      <c r="AC3156" s="2" t="str">
        <f>_xlfn.IFNA(VLOOKUP(D3156,states!A$2:C$10,2,FALSE),"XX")</f>
        <v>A</v>
      </c>
      <c r="AD3156">
        <f>E3156</f>
        <v>0</v>
      </c>
      <c r="AE3156">
        <f>_xlfn.IFNA(VLOOKUP(D3156,states!A$2:D$10,4,FALSE),0)</f>
        <v>2</v>
      </c>
      <c r="AF3156">
        <v>0.5</v>
      </c>
      <c r="AG3156">
        <f>IF(AE3156=0,AF3156,IF(AE3156=1,IF(F3156=0.5,0.5,IF(H3156=1,0.5,1.5)),IF(F3156=0.5,0.5,IF(H3156=1,2.5,1.5))))</f>
        <v>2.5</v>
      </c>
      <c r="AH3156" s="7">
        <f>IF(AC3156="XX",0,1/C3156^(1/5)*IF(E3156=0,100,1)/(E3156+1)^(1/4))</f>
        <v>233.65178974577665</v>
      </c>
    </row>
    <row r="3157" spans="1:34">
      <c r="A3157">
        <v>3293</v>
      </c>
      <c r="B3157" s="1">
        <v>23065.746200000001</v>
      </c>
      <c r="C3157" s="6">
        <v>5.0000000000000001E-3</v>
      </c>
      <c r="D3157" t="s">
        <v>3</v>
      </c>
      <c r="E3157">
        <v>0</v>
      </c>
      <c r="F3157">
        <v>3.5</v>
      </c>
      <c r="G3157" t="s">
        <v>1</v>
      </c>
      <c r="H3157">
        <v>1</v>
      </c>
      <c r="I3157" t="s">
        <v>0</v>
      </c>
      <c r="J3157">
        <v>0</v>
      </c>
      <c r="K3157">
        <v>3.5</v>
      </c>
      <c r="L3157" t="s">
        <v>2</v>
      </c>
      <c r="M3157">
        <v>2</v>
      </c>
      <c r="N3157" t="s">
        <v>3349</v>
      </c>
      <c r="O3157">
        <v>1</v>
      </c>
      <c r="P3157" t="str">
        <f>D3157&amp;"-"&amp;F3157&amp;"-"&amp;G3157&amp;"-"&amp;E3157&amp;"-"&amp;H3157</f>
        <v>A2Delta-3.5-e-0-1</v>
      </c>
      <c r="Q3157" t="str">
        <f>I3157&amp;"-"&amp;K3157&amp;"-"&amp;L3157&amp;"-"&amp;J3157&amp;"-"&amp;M3157</f>
        <v>X2Pi-3.5-f-0-2</v>
      </c>
      <c r="R3157">
        <f>B3157+S3157</f>
        <v>23333.407133924</v>
      </c>
      <c r="S3157">
        <f>_xlfn.IFNA(VLOOKUP(Q3157,'MARVEL-X'!A$2:I$1400,7,FALSE),VLOOKUP(Q3157,MARVEL!A$2:J$1522,10,FALSE))</f>
        <v>267.66093392400001</v>
      </c>
      <c r="T3157">
        <f>IF(P3157=P3156,R3157+T3156,R3157)</f>
        <v>186667.26692723099</v>
      </c>
      <c r="U3157">
        <f>IF(P3157=P3156,1+U3156,1)</f>
        <v>8</v>
      </c>
      <c r="V3157" t="str">
        <f t="shared" si="49"/>
        <v/>
      </c>
      <c r="W3157" t="str">
        <f>IF(V3157="","",IF(ABS(V3157-R3157)&gt;W$1,ABS(V3157-R3157),""))</f>
        <v/>
      </c>
      <c r="X3157" t="str">
        <f>Y3157&amp;"-"&amp;Z3157&amp;"-"&amp;AC3157&amp;"-"&amp;AD3157&amp;"-"&amp;AG3157</f>
        <v>3.5-e-A-0-2.5</v>
      </c>
      <c r="Y3157">
        <f>F3157</f>
        <v>3.5</v>
      </c>
      <c r="Z3157" s="2" t="str">
        <f>G3157</f>
        <v>e</v>
      </c>
      <c r="AA3157">
        <f>_xlfn.IFNA(VLOOKUP(X3157,'duo-out'!A$2:Q$5000,5,FALSE),E3157+10*(H3157-1)+1+_xlfn.IFNA(VLOOKUP(D3157,states!A$2:C$10,3,FALSE),1))</f>
        <v>51</v>
      </c>
      <c r="AB3157" t="str">
        <f>IF(V3157="","",V3157)</f>
        <v/>
      </c>
      <c r="AC3157" s="2" t="str">
        <f>_xlfn.IFNA(VLOOKUP(D3157,states!A$2:C$10,2,FALSE),"XX")</f>
        <v>A</v>
      </c>
      <c r="AD3157">
        <f>E3157</f>
        <v>0</v>
      </c>
      <c r="AE3157">
        <f>_xlfn.IFNA(VLOOKUP(D3157,states!A$2:D$10,4,FALSE),0)</f>
        <v>2</v>
      </c>
      <c r="AF3157">
        <v>0.5</v>
      </c>
      <c r="AG3157">
        <f>IF(AE3157=0,AF3157,IF(AE3157=1,IF(F3157=0.5,0.5,IF(H3157=1,0.5,1.5)),IF(F3157=0.5,0.5,IF(H3157=1,2.5,1.5))))</f>
        <v>2.5</v>
      </c>
      <c r="AH3157" s="7">
        <f>IF(AC3157="XX",0,1/C3157^(1/5)*IF(E3157=0,100,1)/(E3157+1)^(1/4))</f>
        <v>288.53998118144267</v>
      </c>
    </row>
    <row r="3158" spans="1:34">
      <c r="A3158">
        <v>3282</v>
      </c>
      <c r="B3158" s="1">
        <v>23180.212599999999</v>
      </c>
      <c r="C3158" s="6">
        <v>5.0000000000000001E-3</v>
      </c>
      <c r="D3158" t="s">
        <v>3</v>
      </c>
      <c r="E3158">
        <v>0</v>
      </c>
      <c r="F3158">
        <v>3.5</v>
      </c>
      <c r="G3158" t="s">
        <v>1</v>
      </c>
      <c r="H3158">
        <v>1</v>
      </c>
      <c r="I3158" t="s">
        <v>0</v>
      </c>
      <c r="J3158">
        <v>0</v>
      </c>
      <c r="K3158">
        <v>2.5</v>
      </c>
      <c r="L3158" t="s">
        <v>1</v>
      </c>
      <c r="M3158">
        <v>2</v>
      </c>
      <c r="N3158" t="s">
        <v>3338</v>
      </c>
      <c r="O3158">
        <v>1</v>
      </c>
      <c r="P3158" t="str">
        <f>D3158&amp;"-"&amp;F3158&amp;"-"&amp;G3158&amp;"-"&amp;E3158&amp;"-"&amp;H3158</f>
        <v>A2Delta-3.5-e-0-1</v>
      </c>
      <c r="Q3158" t="str">
        <f>I3158&amp;"-"&amp;K3158&amp;"-"&amp;L3158&amp;"-"&amp;J3158&amp;"-"&amp;M3158</f>
        <v>X2Pi-2.5-e-0-2</v>
      </c>
      <c r="R3158">
        <f>B3158+S3158</f>
        <v>23333.407731301999</v>
      </c>
      <c r="S3158">
        <f>_xlfn.IFNA(VLOOKUP(Q3158,'MARVEL-X'!A$2:I$1400,7,FALSE),VLOOKUP(Q3158,MARVEL!A$2:J$1522,10,FALSE))</f>
        <v>153.19513130199999</v>
      </c>
      <c r="T3158">
        <f>IF(P3158=P3157,R3158+T3157,R3158)</f>
        <v>210000.67465853298</v>
      </c>
      <c r="U3158">
        <f>IF(P3158=P3157,1+U3157,1)</f>
        <v>9</v>
      </c>
      <c r="V3158" t="str">
        <f t="shared" si="49"/>
        <v/>
      </c>
      <c r="W3158" t="str">
        <f>IF(V3158="","",IF(ABS(V3158-R3158)&gt;W$1,ABS(V3158-R3158),""))</f>
        <v/>
      </c>
      <c r="X3158" t="str">
        <f>Y3158&amp;"-"&amp;Z3158&amp;"-"&amp;AC3158&amp;"-"&amp;AD3158&amp;"-"&amp;AG3158</f>
        <v>3.5-e-A-0-2.5</v>
      </c>
      <c r="Y3158">
        <f>F3158</f>
        <v>3.5</v>
      </c>
      <c r="Z3158" s="2" t="str">
        <f>G3158</f>
        <v>e</v>
      </c>
      <c r="AA3158">
        <f>_xlfn.IFNA(VLOOKUP(X3158,'duo-out'!A$2:Q$5000,5,FALSE),E3158+10*(H3158-1)+1+_xlfn.IFNA(VLOOKUP(D3158,states!A$2:C$10,3,FALSE),1))</f>
        <v>51</v>
      </c>
      <c r="AB3158" t="str">
        <f>IF(V3158="","",V3158)</f>
        <v/>
      </c>
      <c r="AC3158" s="2" t="str">
        <f>_xlfn.IFNA(VLOOKUP(D3158,states!A$2:C$10,2,FALSE),"XX")</f>
        <v>A</v>
      </c>
      <c r="AD3158">
        <f>E3158</f>
        <v>0</v>
      </c>
      <c r="AE3158">
        <f>_xlfn.IFNA(VLOOKUP(D3158,states!A$2:D$10,4,FALSE),0)</f>
        <v>2</v>
      </c>
      <c r="AF3158">
        <v>0.5</v>
      </c>
      <c r="AG3158">
        <f>IF(AE3158=0,AF3158,IF(AE3158=1,IF(F3158=0.5,0.5,IF(H3158=1,0.5,1.5)),IF(F3158=0.5,0.5,IF(H3158=1,2.5,1.5))))</f>
        <v>2.5</v>
      </c>
      <c r="AH3158" s="7">
        <f>IF(AC3158="XX",0,1/C3158^(1/5)*IF(E3158=0,100,1)/(E3158+1)^(1/4))</f>
        <v>288.53998118144267</v>
      </c>
    </row>
    <row r="3159" spans="1:34">
      <c r="A3159">
        <v>2660</v>
      </c>
      <c r="B3159" s="1">
        <v>23260.099600000001</v>
      </c>
      <c r="C3159" s="6">
        <v>5.0000000000000001E-3</v>
      </c>
      <c r="D3159" t="s">
        <v>3</v>
      </c>
      <c r="E3159">
        <v>0</v>
      </c>
      <c r="F3159">
        <v>3.5</v>
      </c>
      <c r="G3159" t="s">
        <v>1</v>
      </c>
      <c r="H3159">
        <v>1</v>
      </c>
      <c r="I3159" t="s">
        <v>0</v>
      </c>
      <c r="J3159">
        <v>0</v>
      </c>
      <c r="K3159">
        <v>2.5</v>
      </c>
      <c r="L3159" t="s">
        <v>1</v>
      </c>
      <c r="M3159">
        <v>1</v>
      </c>
      <c r="N3159" t="s">
        <v>2716</v>
      </c>
      <c r="O3159">
        <v>1</v>
      </c>
      <c r="P3159" t="str">
        <f>D3159&amp;"-"&amp;F3159&amp;"-"&amp;G3159&amp;"-"&amp;E3159&amp;"-"&amp;H3159</f>
        <v>A2Delta-3.5-e-0-1</v>
      </c>
      <c r="Q3159" t="str">
        <f>I3159&amp;"-"&amp;K3159&amp;"-"&amp;L3159&amp;"-"&amp;J3159&amp;"-"&amp;M3159</f>
        <v>X2Pi-2.5-e-0-1</v>
      </c>
      <c r="R3159">
        <f>B3159+S3159</f>
        <v>23333.411475474</v>
      </c>
      <c r="S3159">
        <f>_xlfn.IFNA(VLOOKUP(Q3159,'MARVEL-X'!A$2:I$1400,7,FALSE),VLOOKUP(Q3159,MARVEL!A$2:J$1522,10,FALSE))</f>
        <v>73.311875474000004</v>
      </c>
      <c r="T3159">
        <f>IF(P3159=P3158,R3159+T3158,R3159)</f>
        <v>233334.08613400697</v>
      </c>
      <c r="U3159">
        <f>IF(P3159=P3158,1+U3158,1)</f>
        <v>10</v>
      </c>
      <c r="V3159" t="str">
        <f t="shared" si="49"/>
        <v/>
      </c>
      <c r="W3159" t="str">
        <f>IF(V3159="","",IF(ABS(V3159-R3159)&gt;W$1,ABS(V3159-R3159),""))</f>
        <v/>
      </c>
      <c r="X3159" t="str">
        <f>Y3159&amp;"-"&amp;Z3159&amp;"-"&amp;AC3159&amp;"-"&amp;AD3159&amp;"-"&amp;AG3159</f>
        <v>3.5-e-A-0-2.5</v>
      </c>
      <c r="Y3159">
        <f>F3159</f>
        <v>3.5</v>
      </c>
      <c r="Z3159" s="2" t="str">
        <f>G3159</f>
        <v>e</v>
      </c>
      <c r="AA3159">
        <f>_xlfn.IFNA(VLOOKUP(X3159,'duo-out'!A$2:Q$5000,5,FALSE),E3159+10*(H3159-1)+1+_xlfn.IFNA(VLOOKUP(D3159,states!A$2:C$10,3,FALSE),1))</f>
        <v>51</v>
      </c>
      <c r="AB3159" t="str">
        <f>IF(V3159="","",V3159)</f>
        <v/>
      </c>
      <c r="AC3159" s="2" t="str">
        <f>_xlfn.IFNA(VLOOKUP(D3159,states!A$2:C$10,2,FALSE),"XX")</f>
        <v>A</v>
      </c>
      <c r="AD3159">
        <f>E3159</f>
        <v>0</v>
      </c>
      <c r="AE3159">
        <f>_xlfn.IFNA(VLOOKUP(D3159,states!A$2:D$10,4,FALSE),0)</f>
        <v>2</v>
      </c>
      <c r="AF3159">
        <v>0.5</v>
      </c>
      <c r="AG3159">
        <f>IF(AE3159=0,AF3159,IF(AE3159=1,IF(F3159=0.5,0.5,IF(H3159=1,0.5,1.5)),IF(F3159=0.5,0.5,IF(H3159=1,2.5,1.5))))</f>
        <v>2.5</v>
      </c>
      <c r="AH3159" s="7">
        <f>IF(AC3159="XX",0,1/C3159^(1/5)*IF(E3159=0,100,1)/(E3159+1)^(1/4))</f>
        <v>288.53998118144267</v>
      </c>
    </row>
    <row r="3160" spans="1:34">
      <c r="A3160">
        <v>2639</v>
      </c>
      <c r="B3160" s="1">
        <v>23176.0206</v>
      </c>
      <c r="C3160" s="6">
        <v>5.0000000000000001E-3</v>
      </c>
      <c r="D3160" t="s">
        <v>3</v>
      </c>
      <c r="E3160">
        <v>0</v>
      </c>
      <c r="F3160">
        <v>3.5</v>
      </c>
      <c r="G3160" t="s">
        <v>1</v>
      </c>
      <c r="H3160">
        <v>1</v>
      </c>
      <c r="I3160" t="s">
        <v>0</v>
      </c>
      <c r="J3160">
        <v>0</v>
      </c>
      <c r="K3160">
        <v>3.5</v>
      </c>
      <c r="L3160" t="s">
        <v>2</v>
      </c>
      <c r="M3160">
        <v>1</v>
      </c>
      <c r="N3160" t="s">
        <v>2695</v>
      </c>
      <c r="O3160">
        <v>1</v>
      </c>
      <c r="P3160" t="str">
        <f>D3160&amp;"-"&amp;F3160&amp;"-"&amp;G3160&amp;"-"&amp;E3160&amp;"-"&amp;H3160</f>
        <v>A2Delta-3.5-e-0-1</v>
      </c>
      <c r="Q3160" t="str">
        <f>I3160&amp;"-"&amp;K3160&amp;"-"&amp;L3160&amp;"-"&amp;J3160&amp;"-"&amp;M3160</f>
        <v>X2Pi-3.5-f-0-1</v>
      </c>
      <c r="R3160">
        <f>B3160+S3160</f>
        <v>23333.412851851001</v>
      </c>
      <c r="S3160">
        <f>_xlfn.IFNA(VLOOKUP(Q3160,'MARVEL-X'!A$2:I$1400,7,FALSE),VLOOKUP(Q3160,MARVEL!A$2:J$1522,10,FALSE))</f>
        <v>157.392251851</v>
      </c>
      <c r="T3160">
        <f>IF(P3160=P3159,R3160+T3159,R3160)</f>
        <v>256667.49898585796</v>
      </c>
      <c r="U3160">
        <f>IF(P3160=P3159,1+U3159,1)</f>
        <v>11</v>
      </c>
      <c r="V3160" t="str">
        <f t="shared" si="49"/>
        <v/>
      </c>
      <c r="W3160" t="str">
        <f>IF(V3160="","",IF(ABS(V3160-R3160)&gt;W$1,ABS(V3160-R3160),""))</f>
        <v/>
      </c>
      <c r="X3160" t="str">
        <f>Y3160&amp;"-"&amp;Z3160&amp;"-"&amp;AC3160&amp;"-"&amp;AD3160&amp;"-"&amp;AG3160</f>
        <v>3.5-e-A-0-2.5</v>
      </c>
      <c r="Y3160">
        <f>F3160</f>
        <v>3.5</v>
      </c>
      <c r="Z3160" s="2" t="str">
        <f>G3160</f>
        <v>e</v>
      </c>
      <c r="AA3160">
        <f>_xlfn.IFNA(VLOOKUP(X3160,'duo-out'!A$2:Q$5000,5,FALSE),E3160+10*(H3160-1)+1+_xlfn.IFNA(VLOOKUP(D3160,states!A$2:C$10,3,FALSE),1))</f>
        <v>51</v>
      </c>
      <c r="AB3160" t="str">
        <f>IF(V3160="","",V3160)</f>
        <v/>
      </c>
      <c r="AC3160" s="2" t="str">
        <f>_xlfn.IFNA(VLOOKUP(D3160,states!A$2:C$10,2,FALSE),"XX")</f>
        <v>A</v>
      </c>
      <c r="AD3160">
        <f>E3160</f>
        <v>0</v>
      </c>
      <c r="AE3160">
        <f>_xlfn.IFNA(VLOOKUP(D3160,states!A$2:D$10,4,FALSE),0)</f>
        <v>2</v>
      </c>
      <c r="AF3160">
        <v>0.5</v>
      </c>
      <c r="AG3160">
        <f>IF(AE3160=0,AF3160,IF(AE3160=1,IF(F3160=0.5,0.5,IF(H3160=1,0.5,1.5)),IF(F3160=0.5,0.5,IF(H3160=1,2.5,1.5))))</f>
        <v>2.5</v>
      </c>
      <c r="AH3160" s="7">
        <f>IF(AC3160="XX",0,1/C3160^(1/5)*IF(E3160=0,100,1)/(E3160+1)^(1/4))</f>
        <v>288.53998118144267</v>
      </c>
    </row>
    <row r="3161" spans="1:34">
      <c r="A3161">
        <v>2699</v>
      </c>
      <c r="B3161" s="1">
        <v>23062.717199999999</v>
      </c>
      <c r="C3161" s="6">
        <v>5.0000000000000001E-3</v>
      </c>
      <c r="D3161" t="s">
        <v>3</v>
      </c>
      <c r="E3161">
        <v>0</v>
      </c>
      <c r="F3161">
        <v>3.5</v>
      </c>
      <c r="G3161" t="s">
        <v>1</v>
      </c>
      <c r="H3161">
        <v>1</v>
      </c>
      <c r="I3161" t="s">
        <v>0</v>
      </c>
      <c r="J3161">
        <v>0</v>
      </c>
      <c r="K3161">
        <v>4.5</v>
      </c>
      <c r="L3161" t="s">
        <v>1</v>
      </c>
      <c r="M3161">
        <v>1</v>
      </c>
      <c r="N3161" t="s">
        <v>2755</v>
      </c>
      <c r="O3161">
        <v>1</v>
      </c>
      <c r="P3161" t="str">
        <f>D3161&amp;"-"&amp;F3161&amp;"-"&amp;G3161&amp;"-"&amp;E3161&amp;"-"&amp;H3161</f>
        <v>A2Delta-3.5-e-0-1</v>
      </c>
      <c r="Q3161" t="str">
        <f>I3161&amp;"-"&amp;K3161&amp;"-"&amp;L3161&amp;"-"&amp;J3161&amp;"-"&amp;M3161</f>
        <v>X2Pi-4.5-e-0-1</v>
      </c>
      <c r="R3161">
        <f>B3161+S3161</f>
        <v>23333.412386173</v>
      </c>
      <c r="S3161">
        <f>_xlfn.IFNA(VLOOKUP(Q3161,'MARVEL-X'!A$2:I$1400,7,FALSE),VLOOKUP(Q3161,MARVEL!A$2:J$1522,10,FALSE))</f>
        <v>270.69518617300002</v>
      </c>
      <c r="T3161">
        <f>IF(P3161=P3160,R3161+T3160,R3161)</f>
        <v>280000.91137203097</v>
      </c>
      <c r="U3161">
        <f>IF(P3161=P3160,1+U3160,1)</f>
        <v>12</v>
      </c>
      <c r="V3161" t="str">
        <f t="shared" si="49"/>
        <v/>
      </c>
      <c r="W3161" t="str">
        <f>IF(V3161="","",IF(ABS(V3161-R3161)&gt;W$1,ABS(V3161-R3161),""))</f>
        <v/>
      </c>
      <c r="X3161" t="str">
        <f>Y3161&amp;"-"&amp;Z3161&amp;"-"&amp;AC3161&amp;"-"&amp;AD3161&amp;"-"&amp;AG3161</f>
        <v>3.5-e-A-0-2.5</v>
      </c>
      <c r="Y3161">
        <f>F3161</f>
        <v>3.5</v>
      </c>
      <c r="Z3161" s="2" t="str">
        <f>G3161</f>
        <v>e</v>
      </c>
      <c r="AA3161">
        <f>_xlfn.IFNA(VLOOKUP(X3161,'duo-out'!A$2:Q$5000,5,FALSE),E3161+10*(H3161-1)+1+_xlfn.IFNA(VLOOKUP(D3161,states!A$2:C$10,3,FALSE),1))</f>
        <v>51</v>
      </c>
      <c r="AB3161" t="str">
        <f>IF(V3161="","",V3161)</f>
        <v/>
      </c>
      <c r="AC3161" s="2" t="str">
        <f>_xlfn.IFNA(VLOOKUP(D3161,states!A$2:C$10,2,FALSE),"XX")</f>
        <v>A</v>
      </c>
      <c r="AD3161">
        <f>E3161</f>
        <v>0</v>
      </c>
      <c r="AE3161">
        <f>_xlfn.IFNA(VLOOKUP(D3161,states!A$2:D$10,4,FALSE),0)</f>
        <v>2</v>
      </c>
      <c r="AF3161">
        <v>0.5</v>
      </c>
      <c r="AG3161">
        <f>IF(AE3161=0,AF3161,IF(AE3161=1,IF(F3161=0.5,0.5,IF(H3161=1,0.5,1.5)),IF(F3161=0.5,0.5,IF(H3161=1,2.5,1.5))))</f>
        <v>2.5</v>
      </c>
      <c r="AH3161" s="7">
        <f>IF(AC3161="XX",0,1/C3161^(1/5)*IF(E3161=0,100,1)/(E3161+1)^(1/4))</f>
        <v>288.53998118144267</v>
      </c>
    </row>
    <row r="3162" spans="1:34">
      <c r="A3162">
        <v>5353</v>
      </c>
      <c r="B3162" s="1">
        <v>23180.208999999999</v>
      </c>
      <c r="C3162" s="6">
        <v>0.05</v>
      </c>
      <c r="D3162" t="s">
        <v>3</v>
      </c>
      <c r="E3162">
        <v>0</v>
      </c>
      <c r="F3162">
        <v>3.5</v>
      </c>
      <c r="G3162" t="s">
        <v>1</v>
      </c>
      <c r="H3162">
        <v>1</v>
      </c>
      <c r="I3162" t="s">
        <v>0</v>
      </c>
      <c r="J3162">
        <v>0</v>
      </c>
      <c r="K3162">
        <v>2.5</v>
      </c>
      <c r="L3162" t="s">
        <v>1</v>
      </c>
      <c r="M3162">
        <v>2</v>
      </c>
      <c r="N3162" t="s">
        <v>5409</v>
      </c>
      <c r="O3162">
        <v>1</v>
      </c>
      <c r="P3162" t="str">
        <f>D3162&amp;"-"&amp;F3162&amp;"-"&amp;G3162&amp;"-"&amp;E3162&amp;"-"&amp;H3162</f>
        <v>A2Delta-3.5-e-0-1</v>
      </c>
      <c r="Q3162" t="str">
        <f>I3162&amp;"-"&amp;K3162&amp;"-"&amp;L3162&amp;"-"&amp;J3162&amp;"-"&amp;M3162</f>
        <v>X2Pi-2.5-e-0-2</v>
      </c>
      <c r="R3162">
        <f>B3162+S3162</f>
        <v>23333.404131301999</v>
      </c>
      <c r="S3162">
        <f>_xlfn.IFNA(VLOOKUP(Q3162,'MARVEL-X'!A$2:I$1400,7,FALSE),VLOOKUP(Q3162,MARVEL!A$2:J$1522,10,FALSE))</f>
        <v>153.19513130199999</v>
      </c>
      <c r="T3162">
        <f>IF(P3162=P3161,R3162+T3161,R3162)</f>
        <v>303334.315503333</v>
      </c>
      <c r="U3162">
        <f>IF(P3162=P3161,1+U3161,1)</f>
        <v>13</v>
      </c>
      <c r="V3162" t="str">
        <f t="shared" si="49"/>
        <v/>
      </c>
      <c r="W3162" t="str">
        <f>IF(V3162="","",IF(ABS(V3162-R3162)&gt;W$1,ABS(V3162-R3162),""))</f>
        <v/>
      </c>
      <c r="X3162" t="str">
        <f>Y3162&amp;"-"&amp;Z3162&amp;"-"&amp;AC3162&amp;"-"&amp;AD3162&amp;"-"&amp;AG3162</f>
        <v>3.5-e-A-0-2.5</v>
      </c>
      <c r="Y3162">
        <f>F3162</f>
        <v>3.5</v>
      </c>
      <c r="Z3162" s="2" t="str">
        <f>G3162</f>
        <v>e</v>
      </c>
      <c r="AA3162">
        <f>_xlfn.IFNA(VLOOKUP(X3162,'duo-out'!A$2:Q$5000,5,FALSE),E3162+10*(H3162-1)+1+_xlfn.IFNA(VLOOKUP(D3162,states!A$2:C$10,3,FALSE),1))</f>
        <v>51</v>
      </c>
      <c r="AB3162" t="str">
        <f>IF(V3162="","",V3162)</f>
        <v/>
      </c>
      <c r="AC3162" s="2" t="str">
        <f>_xlfn.IFNA(VLOOKUP(D3162,states!A$2:C$10,2,FALSE),"XX")</f>
        <v>A</v>
      </c>
      <c r="AD3162">
        <f>E3162</f>
        <v>0</v>
      </c>
      <c r="AE3162">
        <f>_xlfn.IFNA(VLOOKUP(D3162,states!A$2:D$10,4,FALSE),0)</f>
        <v>2</v>
      </c>
      <c r="AF3162">
        <v>0.5</v>
      </c>
      <c r="AG3162">
        <f>IF(AE3162=0,AF3162,IF(AE3162=1,IF(F3162=0.5,0.5,IF(H3162=1,0.5,1.5)),IF(F3162=0.5,0.5,IF(H3162=1,2.5,1.5))))</f>
        <v>2.5</v>
      </c>
      <c r="AH3162" s="7">
        <f>IF(AC3162="XX",0,1/C3162^(1/5)*IF(E3162=0,100,1)/(E3162+1)^(1/4))</f>
        <v>182.05642030260799</v>
      </c>
    </row>
    <row r="3163" spans="1:34">
      <c r="A3163">
        <v>5347</v>
      </c>
      <c r="B3163" s="1">
        <v>23062.713</v>
      </c>
      <c r="C3163" s="6">
        <v>0.05</v>
      </c>
      <c r="D3163" t="s">
        <v>3</v>
      </c>
      <c r="E3163">
        <v>0</v>
      </c>
      <c r="F3163">
        <v>3.5</v>
      </c>
      <c r="G3163" t="s">
        <v>1</v>
      </c>
      <c r="H3163">
        <v>1</v>
      </c>
      <c r="I3163" t="s">
        <v>0</v>
      </c>
      <c r="J3163">
        <v>0</v>
      </c>
      <c r="K3163">
        <v>4.5</v>
      </c>
      <c r="L3163" t="s">
        <v>1</v>
      </c>
      <c r="M3163">
        <v>1</v>
      </c>
      <c r="N3163" t="s">
        <v>5403</v>
      </c>
      <c r="O3163">
        <v>1</v>
      </c>
      <c r="P3163" t="str">
        <f>D3163&amp;"-"&amp;F3163&amp;"-"&amp;G3163&amp;"-"&amp;E3163&amp;"-"&amp;H3163</f>
        <v>A2Delta-3.5-e-0-1</v>
      </c>
      <c r="Q3163" t="str">
        <f>I3163&amp;"-"&amp;K3163&amp;"-"&amp;L3163&amp;"-"&amp;J3163&amp;"-"&amp;M3163</f>
        <v>X2Pi-4.5-e-0-1</v>
      </c>
      <c r="R3163">
        <f>B3163+S3163</f>
        <v>23333.408186173001</v>
      </c>
      <c r="S3163">
        <f>_xlfn.IFNA(VLOOKUP(Q3163,'MARVEL-X'!A$2:I$1400,7,FALSE),VLOOKUP(Q3163,MARVEL!A$2:J$1522,10,FALSE))</f>
        <v>270.69518617300002</v>
      </c>
      <c r="T3163">
        <f>IF(P3163=P3162,R3163+T3162,R3163)</f>
        <v>326667.72368950601</v>
      </c>
      <c r="U3163">
        <f>IF(P3163=P3162,1+U3162,1)</f>
        <v>14</v>
      </c>
      <c r="V3163" t="str">
        <f t="shared" si="49"/>
        <v/>
      </c>
      <c r="W3163" t="str">
        <f>IF(V3163="","",IF(ABS(V3163-R3163)&gt;W$1,ABS(V3163-R3163),""))</f>
        <v/>
      </c>
      <c r="X3163" t="str">
        <f>Y3163&amp;"-"&amp;Z3163&amp;"-"&amp;AC3163&amp;"-"&amp;AD3163&amp;"-"&amp;AG3163</f>
        <v>3.5-e-A-0-2.5</v>
      </c>
      <c r="Y3163">
        <f>F3163</f>
        <v>3.5</v>
      </c>
      <c r="Z3163" s="2" t="str">
        <f>G3163</f>
        <v>e</v>
      </c>
      <c r="AA3163">
        <f>_xlfn.IFNA(VLOOKUP(X3163,'duo-out'!A$2:Q$5000,5,FALSE),E3163+10*(H3163-1)+1+_xlfn.IFNA(VLOOKUP(D3163,states!A$2:C$10,3,FALSE),1))</f>
        <v>51</v>
      </c>
      <c r="AB3163" t="str">
        <f>IF(V3163="","",V3163)</f>
        <v/>
      </c>
      <c r="AC3163" s="2" t="str">
        <f>_xlfn.IFNA(VLOOKUP(D3163,states!A$2:C$10,2,FALSE),"XX")</f>
        <v>A</v>
      </c>
      <c r="AD3163">
        <f>E3163</f>
        <v>0</v>
      </c>
      <c r="AE3163">
        <f>_xlfn.IFNA(VLOOKUP(D3163,states!A$2:D$10,4,FALSE),0)</f>
        <v>2</v>
      </c>
      <c r="AF3163">
        <v>0.5</v>
      </c>
      <c r="AG3163">
        <f>IF(AE3163=0,AF3163,IF(AE3163=1,IF(F3163=0.5,0.5,IF(H3163=1,0.5,1.5)),IF(F3163=0.5,0.5,IF(H3163=1,2.5,1.5))))</f>
        <v>2.5</v>
      </c>
      <c r="AH3163" s="7">
        <f>IF(AC3163="XX",0,1/C3163^(1/5)*IF(E3163=0,100,1)/(E3163+1)^(1/4))</f>
        <v>182.05642030260799</v>
      </c>
    </row>
    <row r="3164" spans="1:34">
      <c r="A3164">
        <v>5325</v>
      </c>
      <c r="B3164" s="1">
        <v>23176.025000000001</v>
      </c>
      <c r="C3164" s="6">
        <v>0.05</v>
      </c>
      <c r="D3164" t="s">
        <v>3</v>
      </c>
      <c r="E3164">
        <v>0</v>
      </c>
      <c r="F3164">
        <v>3.5</v>
      </c>
      <c r="G3164" t="s">
        <v>1</v>
      </c>
      <c r="H3164">
        <v>1</v>
      </c>
      <c r="I3164" t="s">
        <v>0</v>
      </c>
      <c r="J3164">
        <v>0</v>
      </c>
      <c r="K3164">
        <v>3.5</v>
      </c>
      <c r="L3164" t="s">
        <v>2</v>
      </c>
      <c r="M3164">
        <v>1</v>
      </c>
      <c r="N3164" t="s">
        <v>5381</v>
      </c>
      <c r="O3164">
        <v>1</v>
      </c>
      <c r="P3164" t="str">
        <f>D3164&amp;"-"&amp;F3164&amp;"-"&amp;G3164&amp;"-"&amp;E3164&amp;"-"&amp;H3164</f>
        <v>A2Delta-3.5-e-0-1</v>
      </c>
      <c r="Q3164" t="str">
        <f>I3164&amp;"-"&amp;K3164&amp;"-"&amp;L3164&amp;"-"&amp;J3164&amp;"-"&amp;M3164</f>
        <v>X2Pi-3.5-f-0-1</v>
      </c>
      <c r="R3164">
        <f>B3164+S3164</f>
        <v>23333.417251851002</v>
      </c>
      <c r="S3164">
        <f>_xlfn.IFNA(VLOOKUP(Q3164,'MARVEL-X'!A$2:I$1400,7,FALSE),VLOOKUP(Q3164,MARVEL!A$2:J$1522,10,FALSE))</f>
        <v>157.392251851</v>
      </c>
      <c r="T3164">
        <f>IF(P3164=P3163,R3164+T3163,R3164)</f>
        <v>350001.14094135701</v>
      </c>
      <c r="U3164">
        <f>IF(P3164=P3163,1+U3163,1)</f>
        <v>15</v>
      </c>
      <c r="V3164" t="str">
        <f t="shared" si="49"/>
        <v/>
      </c>
      <c r="W3164" t="str">
        <f>IF(V3164="","",IF(ABS(V3164-R3164)&gt;W$1,ABS(V3164-R3164),""))</f>
        <v/>
      </c>
      <c r="X3164" t="str">
        <f>Y3164&amp;"-"&amp;Z3164&amp;"-"&amp;AC3164&amp;"-"&amp;AD3164&amp;"-"&amp;AG3164</f>
        <v>3.5-e-A-0-2.5</v>
      </c>
      <c r="Y3164">
        <f>F3164</f>
        <v>3.5</v>
      </c>
      <c r="Z3164" s="2" t="str">
        <f>G3164</f>
        <v>e</v>
      </c>
      <c r="AA3164">
        <f>_xlfn.IFNA(VLOOKUP(X3164,'duo-out'!A$2:Q$5000,5,FALSE),E3164+10*(H3164-1)+1+_xlfn.IFNA(VLOOKUP(D3164,states!A$2:C$10,3,FALSE),1))</f>
        <v>51</v>
      </c>
      <c r="AB3164" t="str">
        <f>IF(V3164="","",V3164)</f>
        <v/>
      </c>
      <c r="AC3164" s="2" t="str">
        <f>_xlfn.IFNA(VLOOKUP(D3164,states!A$2:C$10,2,FALSE),"XX")</f>
        <v>A</v>
      </c>
      <c r="AD3164">
        <f>E3164</f>
        <v>0</v>
      </c>
      <c r="AE3164">
        <f>_xlfn.IFNA(VLOOKUP(D3164,states!A$2:D$10,4,FALSE),0)</f>
        <v>2</v>
      </c>
      <c r="AF3164">
        <v>0.5</v>
      </c>
      <c r="AG3164">
        <f>IF(AE3164=0,AF3164,IF(AE3164=1,IF(F3164=0.5,0.5,IF(H3164=1,0.5,1.5)),IF(F3164=0.5,0.5,IF(H3164=1,2.5,1.5))))</f>
        <v>2.5</v>
      </c>
      <c r="AH3164" s="7">
        <f>IF(AC3164="XX",0,1/C3164^(1/5)*IF(E3164=0,100,1)/(E3164+1)^(1/4))</f>
        <v>182.05642030260799</v>
      </c>
    </row>
    <row r="3165" spans="1:34">
      <c r="A3165">
        <v>5262</v>
      </c>
      <c r="B3165" s="1">
        <v>23260.057000000001</v>
      </c>
      <c r="C3165" s="6">
        <v>0.05</v>
      </c>
      <c r="D3165" t="s">
        <v>3</v>
      </c>
      <c r="E3165">
        <v>0</v>
      </c>
      <c r="F3165">
        <v>3.5</v>
      </c>
      <c r="G3165" t="s">
        <v>1</v>
      </c>
      <c r="H3165">
        <v>1</v>
      </c>
      <c r="I3165" t="s">
        <v>0</v>
      </c>
      <c r="J3165">
        <v>0</v>
      </c>
      <c r="K3165">
        <v>2.5</v>
      </c>
      <c r="L3165" t="s">
        <v>1</v>
      </c>
      <c r="M3165">
        <v>1</v>
      </c>
      <c r="N3165" t="s">
        <v>5318</v>
      </c>
      <c r="O3165">
        <v>1</v>
      </c>
      <c r="P3165" t="str">
        <f>D3165&amp;"-"&amp;F3165&amp;"-"&amp;G3165&amp;"-"&amp;E3165&amp;"-"&amp;H3165</f>
        <v>A2Delta-3.5-e-0-1</v>
      </c>
      <c r="Q3165" t="str">
        <f>I3165&amp;"-"&amp;K3165&amp;"-"&amp;L3165&amp;"-"&amp;J3165&amp;"-"&amp;M3165</f>
        <v>X2Pi-2.5-e-0-1</v>
      </c>
      <c r="R3165">
        <f>B3165+S3165</f>
        <v>23333.368875474</v>
      </c>
      <c r="S3165">
        <f>_xlfn.IFNA(VLOOKUP(Q3165,'MARVEL-X'!A$2:I$1400,7,FALSE),VLOOKUP(Q3165,MARVEL!A$2:J$1522,10,FALSE))</f>
        <v>73.311875474000004</v>
      </c>
      <c r="T3165">
        <f>IF(P3165=P3164,R3165+T3164,R3165)</f>
        <v>373334.50981683098</v>
      </c>
      <c r="U3165">
        <f>IF(P3165=P3164,1+U3164,1)</f>
        <v>16</v>
      </c>
      <c r="V3165" t="str">
        <f t="shared" si="49"/>
        <v/>
      </c>
      <c r="W3165" t="str">
        <f>IF(V3165="","",IF(ABS(V3165-R3165)&gt;W$1,ABS(V3165-R3165),""))</f>
        <v/>
      </c>
      <c r="X3165" t="str">
        <f>Y3165&amp;"-"&amp;Z3165&amp;"-"&amp;AC3165&amp;"-"&amp;AD3165&amp;"-"&amp;AG3165</f>
        <v>3.5-e-A-0-2.5</v>
      </c>
      <c r="Y3165">
        <f>F3165</f>
        <v>3.5</v>
      </c>
      <c r="Z3165" s="2" t="str">
        <f>G3165</f>
        <v>e</v>
      </c>
      <c r="AA3165">
        <f>_xlfn.IFNA(VLOOKUP(X3165,'duo-out'!A$2:Q$5000,5,FALSE),E3165+10*(H3165-1)+1+_xlfn.IFNA(VLOOKUP(D3165,states!A$2:C$10,3,FALSE),1))</f>
        <v>51</v>
      </c>
      <c r="AB3165" t="str">
        <f>IF(V3165="","",V3165)</f>
        <v/>
      </c>
      <c r="AC3165" s="2" t="str">
        <f>_xlfn.IFNA(VLOOKUP(D3165,states!A$2:C$10,2,FALSE),"XX")</f>
        <v>A</v>
      </c>
      <c r="AD3165">
        <f>E3165</f>
        <v>0</v>
      </c>
      <c r="AE3165">
        <f>_xlfn.IFNA(VLOOKUP(D3165,states!A$2:D$10,4,FALSE),0)</f>
        <v>2</v>
      </c>
      <c r="AF3165">
        <v>0.5</v>
      </c>
      <c r="AG3165">
        <f>IF(AE3165=0,AF3165,IF(AE3165=1,IF(F3165=0.5,0.5,IF(H3165=1,0.5,1.5)),IF(F3165=0.5,0.5,IF(H3165=1,2.5,1.5))))</f>
        <v>2.5</v>
      </c>
      <c r="AH3165" s="7">
        <f>IF(AC3165="XX",0,1/C3165^(1/5)*IF(E3165=0,100,1)/(E3165+1)^(1/4))</f>
        <v>182.05642030260799</v>
      </c>
    </row>
    <row r="3166" spans="1:34">
      <c r="A3166">
        <v>5367</v>
      </c>
      <c r="B3166" s="1">
        <v>23065.746999999999</v>
      </c>
      <c r="C3166" s="6">
        <v>0.05</v>
      </c>
      <c r="D3166" t="s">
        <v>3</v>
      </c>
      <c r="E3166">
        <v>0</v>
      </c>
      <c r="F3166">
        <v>3.5</v>
      </c>
      <c r="G3166" t="s">
        <v>1</v>
      </c>
      <c r="H3166">
        <v>1</v>
      </c>
      <c r="I3166" t="s">
        <v>0</v>
      </c>
      <c r="J3166">
        <v>0</v>
      </c>
      <c r="K3166">
        <v>3.5</v>
      </c>
      <c r="L3166" t="s">
        <v>2</v>
      </c>
      <c r="M3166">
        <v>2</v>
      </c>
      <c r="N3166" t="s">
        <v>5423</v>
      </c>
      <c r="O3166">
        <v>1</v>
      </c>
      <c r="P3166" t="str">
        <f>D3166&amp;"-"&amp;F3166&amp;"-"&amp;G3166&amp;"-"&amp;E3166&amp;"-"&amp;H3166</f>
        <v>A2Delta-3.5-e-0-1</v>
      </c>
      <c r="Q3166" t="str">
        <f>I3166&amp;"-"&amp;K3166&amp;"-"&amp;L3166&amp;"-"&amp;J3166&amp;"-"&amp;M3166</f>
        <v>X2Pi-3.5-f-0-2</v>
      </c>
      <c r="R3166">
        <f>B3166+S3166</f>
        <v>23333.407933923998</v>
      </c>
      <c r="S3166">
        <f>_xlfn.IFNA(VLOOKUP(Q3166,'MARVEL-X'!A$2:I$1400,7,FALSE),VLOOKUP(Q3166,MARVEL!A$2:J$1522,10,FALSE))</f>
        <v>267.66093392400001</v>
      </c>
      <c r="T3166">
        <f>IF(P3166=P3165,R3166+T3165,R3166)</f>
        <v>396667.91775075498</v>
      </c>
      <c r="U3166">
        <f>IF(P3166=P3165,1+U3165,1)</f>
        <v>17</v>
      </c>
      <c r="V3166" t="str">
        <f t="shared" si="49"/>
        <v/>
      </c>
      <c r="W3166" t="str">
        <f>IF(V3166="","",IF(ABS(V3166-R3166)&gt;W$1,ABS(V3166-R3166),""))</f>
        <v/>
      </c>
      <c r="X3166" t="str">
        <f>Y3166&amp;"-"&amp;Z3166&amp;"-"&amp;AC3166&amp;"-"&amp;AD3166&amp;"-"&amp;AG3166</f>
        <v>3.5-e-A-0-2.5</v>
      </c>
      <c r="Y3166">
        <f>F3166</f>
        <v>3.5</v>
      </c>
      <c r="Z3166" s="2" t="str">
        <f>G3166</f>
        <v>e</v>
      </c>
      <c r="AA3166">
        <f>_xlfn.IFNA(VLOOKUP(X3166,'duo-out'!A$2:Q$5000,5,FALSE),E3166+10*(H3166-1)+1+_xlfn.IFNA(VLOOKUP(D3166,states!A$2:C$10,3,FALSE),1))</f>
        <v>51</v>
      </c>
      <c r="AB3166" t="str">
        <f>IF(V3166="","",V3166)</f>
        <v/>
      </c>
      <c r="AC3166" s="2" t="str">
        <f>_xlfn.IFNA(VLOOKUP(D3166,states!A$2:C$10,2,FALSE),"XX")</f>
        <v>A</v>
      </c>
      <c r="AD3166">
        <f>E3166</f>
        <v>0</v>
      </c>
      <c r="AE3166">
        <f>_xlfn.IFNA(VLOOKUP(D3166,states!A$2:D$10,4,FALSE),0)</f>
        <v>2</v>
      </c>
      <c r="AF3166">
        <v>0.5</v>
      </c>
      <c r="AG3166">
        <f>IF(AE3166=0,AF3166,IF(AE3166=1,IF(F3166=0.5,0.5,IF(H3166=1,0.5,1.5)),IF(F3166=0.5,0.5,IF(H3166=1,2.5,1.5))))</f>
        <v>2.5</v>
      </c>
      <c r="AH3166" s="7">
        <f>IF(AC3166="XX",0,1/C3166^(1/5)*IF(E3166=0,100,1)/(E3166+1)^(1/4))</f>
        <v>182.05642030260799</v>
      </c>
    </row>
    <row r="3167" spans="1:34">
      <c r="A3167">
        <v>4167</v>
      </c>
      <c r="B3167" s="1">
        <v>23176.030999999999</v>
      </c>
      <c r="C3167" s="6">
        <v>1.5699999999999999E-2</v>
      </c>
      <c r="D3167" t="s">
        <v>3</v>
      </c>
      <c r="E3167">
        <v>0</v>
      </c>
      <c r="F3167">
        <v>3.5</v>
      </c>
      <c r="G3167" t="s">
        <v>1</v>
      </c>
      <c r="H3167">
        <v>1</v>
      </c>
      <c r="I3167" t="s">
        <v>0</v>
      </c>
      <c r="J3167">
        <v>0</v>
      </c>
      <c r="K3167">
        <v>3.5</v>
      </c>
      <c r="L3167" t="s">
        <v>2</v>
      </c>
      <c r="M3167">
        <v>1</v>
      </c>
      <c r="N3167" t="s">
        <v>4223</v>
      </c>
      <c r="O3167">
        <v>1</v>
      </c>
      <c r="P3167" t="str">
        <f>D3167&amp;"-"&amp;F3167&amp;"-"&amp;G3167&amp;"-"&amp;E3167&amp;"-"&amp;H3167</f>
        <v>A2Delta-3.5-e-0-1</v>
      </c>
      <c r="Q3167" t="str">
        <f>I3167&amp;"-"&amp;K3167&amp;"-"&amp;L3167&amp;"-"&amp;J3167&amp;"-"&amp;M3167</f>
        <v>X2Pi-3.5-f-0-1</v>
      </c>
      <c r="R3167">
        <f>B3167+S3167</f>
        <v>23333.423251851</v>
      </c>
      <c r="S3167">
        <f>_xlfn.IFNA(VLOOKUP(Q3167,'MARVEL-X'!A$2:I$1400,7,FALSE),VLOOKUP(Q3167,MARVEL!A$2:J$1522,10,FALSE))</f>
        <v>157.392251851</v>
      </c>
      <c r="T3167">
        <f>IF(P3167=P3166,R3167+T3166,R3167)</f>
        <v>420001.34100260597</v>
      </c>
      <c r="U3167">
        <f>IF(P3167=P3166,1+U3166,1)</f>
        <v>18</v>
      </c>
      <c r="V3167" t="str">
        <f t="shared" si="49"/>
        <v/>
      </c>
      <c r="W3167" t="str">
        <f>IF(V3167="","",IF(ABS(V3167-R3167)&gt;W$1,ABS(V3167-R3167),""))</f>
        <v/>
      </c>
      <c r="X3167" t="str">
        <f>Y3167&amp;"-"&amp;Z3167&amp;"-"&amp;AC3167&amp;"-"&amp;AD3167&amp;"-"&amp;AG3167</f>
        <v>3.5-e-A-0-2.5</v>
      </c>
      <c r="Y3167">
        <f>F3167</f>
        <v>3.5</v>
      </c>
      <c r="Z3167" s="2" t="str">
        <f>G3167</f>
        <v>e</v>
      </c>
      <c r="AA3167">
        <f>_xlfn.IFNA(VLOOKUP(X3167,'duo-out'!A$2:Q$5000,5,FALSE),E3167+10*(H3167-1)+1+_xlfn.IFNA(VLOOKUP(D3167,states!A$2:C$10,3,FALSE),1))</f>
        <v>51</v>
      </c>
      <c r="AB3167" t="str">
        <f>IF(V3167="","",V3167)</f>
        <v/>
      </c>
      <c r="AC3167" s="2" t="str">
        <f>_xlfn.IFNA(VLOOKUP(D3167,states!A$2:C$10,2,FALSE),"XX")</f>
        <v>A</v>
      </c>
      <c r="AD3167">
        <f>E3167</f>
        <v>0</v>
      </c>
      <c r="AE3167">
        <f>_xlfn.IFNA(VLOOKUP(D3167,states!A$2:D$10,4,FALSE),0)</f>
        <v>2</v>
      </c>
      <c r="AF3167">
        <v>0.5</v>
      </c>
      <c r="AG3167">
        <f>IF(AE3167=0,AF3167,IF(AE3167=1,IF(F3167=0.5,0.5,IF(H3167=1,0.5,1.5)),IF(F3167=0.5,0.5,IF(H3167=1,2.5,1.5))))</f>
        <v>2.5</v>
      </c>
      <c r="AH3167" s="7">
        <f>IF(AC3167="XX",0,1/C3167^(1/5)*IF(E3167=0,100,1)/(E3167+1)^(1/4))</f>
        <v>229.51975387219261</v>
      </c>
    </row>
    <row r="3168" spans="1:34">
      <c r="A3168">
        <v>4132</v>
      </c>
      <c r="B3168" s="1">
        <v>23062.722000000002</v>
      </c>
      <c r="C3168" s="6">
        <v>8.9999999999999993E-3</v>
      </c>
      <c r="D3168" t="s">
        <v>3</v>
      </c>
      <c r="E3168">
        <v>0</v>
      </c>
      <c r="F3168">
        <v>3.5</v>
      </c>
      <c r="G3168" t="s">
        <v>1</v>
      </c>
      <c r="H3168">
        <v>1</v>
      </c>
      <c r="I3168" t="s">
        <v>0</v>
      </c>
      <c r="J3168">
        <v>0</v>
      </c>
      <c r="K3168">
        <v>4.5</v>
      </c>
      <c r="L3168" t="s">
        <v>1</v>
      </c>
      <c r="M3168">
        <v>1</v>
      </c>
      <c r="N3168" t="s">
        <v>4188</v>
      </c>
      <c r="O3168">
        <v>1</v>
      </c>
      <c r="P3168" t="str">
        <f>D3168&amp;"-"&amp;F3168&amp;"-"&amp;G3168&amp;"-"&amp;E3168&amp;"-"&amp;H3168</f>
        <v>A2Delta-3.5-e-0-1</v>
      </c>
      <c r="Q3168" t="str">
        <f>I3168&amp;"-"&amp;K3168&amp;"-"&amp;L3168&amp;"-"&amp;J3168&amp;"-"&amp;M3168</f>
        <v>X2Pi-4.5-e-0-1</v>
      </c>
      <c r="R3168">
        <f>B3168+S3168</f>
        <v>23333.417186173003</v>
      </c>
      <c r="S3168">
        <f>_xlfn.IFNA(VLOOKUP(Q3168,'MARVEL-X'!A$2:I$1400,7,FALSE),VLOOKUP(Q3168,MARVEL!A$2:J$1522,10,FALSE))</f>
        <v>270.69518617300002</v>
      </c>
      <c r="T3168">
        <f>IF(P3168=P3167,R3168+T3167,R3168)</f>
        <v>443334.758188779</v>
      </c>
      <c r="U3168">
        <f>IF(P3168=P3167,1+U3167,1)</f>
        <v>19</v>
      </c>
      <c r="V3168" t="str">
        <f t="shared" si="49"/>
        <v/>
      </c>
      <c r="W3168" t="str">
        <f>IF(V3168="","",IF(ABS(V3168-R3168)&gt;W$1,ABS(V3168-R3168),""))</f>
        <v/>
      </c>
      <c r="X3168" t="str">
        <f>Y3168&amp;"-"&amp;Z3168&amp;"-"&amp;AC3168&amp;"-"&amp;AD3168&amp;"-"&amp;AG3168</f>
        <v>3.5-e-A-0-2.5</v>
      </c>
      <c r="Y3168">
        <f>F3168</f>
        <v>3.5</v>
      </c>
      <c r="Z3168" s="2" t="str">
        <f>G3168</f>
        <v>e</v>
      </c>
      <c r="AA3168">
        <f>_xlfn.IFNA(VLOOKUP(X3168,'duo-out'!A$2:Q$5000,5,FALSE),E3168+10*(H3168-1)+1+_xlfn.IFNA(VLOOKUP(D3168,states!A$2:C$10,3,FALSE),1))</f>
        <v>51</v>
      </c>
      <c r="AB3168" t="str">
        <f>IF(V3168="","",V3168)</f>
        <v/>
      </c>
      <c r="AC3168" s="2" t="str">
        <f>_xlfn.IFNA(VLOOKUP(D3168,states!A$2:C$10,2,FALSE),"XX")</f>
        <v>A</v>
      </c>
      <c r="AD3168">
        <f>E3168</f>
        <v>0</v>
      </c>
      <c r="AE3168">
        <f>_xlfn.IFNA(VLOOKUP(D3168,states!A$2:D$10,4,FALSE),0)</f>
        <v>2</v>
      </c>
      <c r="AF3168">
        <v>0.5</v>
      </c>
      <c r="AG3168">
        <f>IF(AE3168=0,AF3168,IF(AE3168=1,IF(F3168=0.5,0.5,IF(H3168=1,0.5,1.5)),IF(F3168=0.5,0.5,IF(H3168=1,2.5,1.5))))</f>
        <v>2.5</v>
      </c>
      <c r="AH3168" s="7">
        <f>IF(AC3168="XX",0,1/C3168^(1/5)*IF(E3168=0,100,1)/(E3168+1)^(1/4))</f>
        <v>256.53787802420266</v>
      </c>
    </row>
    <row r="3169" spans="1:34">
      <c r="A3169">
        <v>903</v>
      </c>
      <c r="B3169" s="1">
        <v>23065.8</v>
      </c>
      <c r="C3169" s="6">
        <v>5.706E-2</v>
      </c>
      <c r="D3169" t="s">
        <v>3</v>
      </c>
      <c r="E3169">
        <v>0</v>
      </c>
      <c r="F3169">
        <v>3.5</v>
      </c>
      <c r="G3169" t="s">
        <v>1</v>
      </c>
      <c r="H3169">
        <v>1</v>
      </c>
      <c r="I3169" t="s">
        <v>0</v>
      </c>
      <c r="J3169">
        <v>0</v>
      </c>
      <c r="K3169">
        <v>3.5</v>
      </c>
      <c r="L3169" t="s">
        <v>2</v>
      </c>
      <c r="M3169">
        <v>2</v>
      </c>
      <c r="N3169" t="s">
        <v>959</v>
      </c>
      <c r="O3169">
        <v>1</v>
      </c>
      <c r="P3169" t="str">
        <f>D3169&amp;"-"&amp;F3169&amp;"-"&amp;G3169&amp;"-"&amp;E3169&amp;"-"&amp;H3169</f>
        <v>A2Delta-3.5-e-0-1</v>
      </c>
      <c r="Q3169" t="str">
        <f>I3169&amp;"-"&amp;K3169&amp;"-"&amp;L3169&amp;"-"&amp;J3169&amp;"-"&amp;M3169</f>
        <v>X2Pi-3.5-f-0-2</v>
      </c>
      <c r="R3169">
        <f>B3169+S3169</f>
        <v>23333.460933923998</v>
      </c>
      <c r="S3169">
        <f>_xlfn.IFNA(VLOOKUP(Q3169,'MARVEL-X'!A$2:I$1400,7,FALSE),VLOOKUP(Q3169,MARVEL!A$2:J$1522,10,FALSE))</f>
        <v>267.66093392400001</v>
      </c>
      <c r="T3169">
        <f>IF(P3169=P3168,R3169+T3168,R3169)</f>
        <v>466668.21912270301</v>
      </c>
      <c r="U3169">
        <f>IF(P3169=P3168,1+U3168,1)</f>
        <v>20</v>
      </c>
      <c r="V3169" t="str">
        <f t="shared" si="49"/>
        <v/>
      </c>
      <c r="W3169" t="str">
        <f>IF(V3169="","",IF(ABS(V3169-R3169)&gt;W$1,ABS(V3169-R3169),""))</f>
        <v/>
      </c>
      <c r="X3169" t="str">
        <f>Y3169&amp;"-"&amp;Z3169&amp;"-"&amp;AC3169&amp;"-"&amp;AD3169&amp;"-"&amp;AG3169</f>
        <v>3.5-e-A-0-2.5</v>
      </c>
      <c r="Y3169">
        <f>F3169</f>
        <v>3.5</v>
      </c>
      <c r="Z3169" s="2" t="str">
        <f>G3169</f>
        <v>e</v>
      </c>
      <c r="AA3169">
        <f>_xlfn.IFNA(VLOOKUP(X3169,'duo-out'!A$2:Q$5000,5,FALSE),E3169+10*(H3169-1)+1+_xlfn.IFNA(VLOOKUP(D3169,states!A$2:C$10,3,FALSE),1))</f>
        <v>51</v>
      </c>
      <c r="AB3169" t="str">
        <f>IF(V3169="","",V3169)</f>
        <v/>
      </c>
      <c r="AC3169" s="2" t="str">
        <f>_xlfn.IFNA(VLOOKUP(D3169,states!A$2:C$10,2,FALSE),"XX")</f>
        <v>A</v>
      </c>
      <c r="AD3169">
        <f>E3169</f>
        <v>0</v>
      </c>
      <c r="AE3169">
        <f>_xlfn.IFNA(VLOOKUP(D3169,states!A$2:D$10,4,FALSE),0)</f>
        <v>2</v>
      </c>
      <c r="AF3169">
        <v>0.5</v>
      </c>
      <c r="AG3169">
        <f>IF(AE3169=0,AF3169,IF(AE3169=1,IF(F3169=0.5,0.5,IF(H3169=1,0.5,1.5)),IF(F3169=0.5,0.5,IF(H3169=1,2.5,1.5))))</f>
        <v>2.5</v>
      </c>
      <c r="AH3169" s="7">
        <f>IF(AC3169="XX",0,1/C3169^(1/5)*IF(E3169=0,100,1)/(E3169+1)^(1/4))</f>
        <v>177.31017013940826</v>
      </c>
    </row>
    <row r="3170" spans="1:34">
      <c r="A3170">
        <v>691</v>
      </c>
      <c r="B3170" s="1">
        <v>23062.75</v>
      </c>
      <c r="C3170" s="6">
        <v>0.05</v>
      </c>
      <c r="D3170" t="s">
        <v>3</v>
      </c>
      <c r="E3170">
        <v>0</v>
      </c>
      <c r="F3170">
        <v>3.5</v>
      </c>
      <c r="G3170" t="s">
        <v>1</v>
      </c>
      <c r="H3170">
        <v>1</v>
      </c>
      <c r="I3170" t="s">
        <v>0</v>
      </c>
      <c r="J3170">
        <v>0</v>
      </c>
      <c r="K3170">
        <v>4.5</v>
      </c>
      <c r="L3170" t="s">
        <v>1</v>
      </c>
      <c r="M3170">
        <v>1</v>
      </c>
      <c r="N3170" t="s">
        <v>747</v>
      </c>
      <c r="O3170">
        <v>1</v>
      </c>
      <c r="P3170" t="str">
        <f>D3170&amp;"-"&amp;F3170&amp;"-"&amp;G3170&amp;"-"&amp;E3170&amp;"-"&amp;H3170</f>
        <v>A2Delta-3.5-e-0-1</v>
      </c>
      <c r="Q3170" t="str">
        <f>I3170&amp;"-"&amp;K3170&amp;"-"&amp;L3170&amp;"-"&amp;J3170&amp;"-"&amp;M3170</f>
        <v>X2Pi-4.5-e-0-1</v>
      </c>
      <c r="R3170">
        <f>B3170+S3170</f>
        <v>23333.445186173001</v>
      </c>
      <c r="S3170">
        <f>_xlfn.IFNA(VLOOKUP(Q3170,'MARVEL-X'!A$2:I$1400,7,FALSE),VLOOKUP(Q3170,MARVEL!A$2:J$1522,10,FALSE))</f>
        <v>270.69518617300002</v>
      </c>
      <c r="T3170">
        <f>IF(P3170=P3169,R3170+T3169,R3170)</f>
        <v>490001.66430887603</v>
      </c>
      <c r="U3170">
        <f>IF(P3170=P3169,1+U3169,1)</f>
        <v>21</v>
      </c>
      <c r="V3170" t="str">
        <f t="shared" si="49"/>
        <v/>
      </c>
      <c r="W3170" t="str">
        <f>IF(V3170="","",IF(ABS(V3170-R3170)&gt;W$1,ABS(V3170-R3170),""))</f>
        <v/>
      </c>
      <c r="X3170" t="str">
        <f>Y3170&amp;"-"&amp;Z3170&amp;"-"&amp;AC3170&amp;"-"&amp;AD3170&amp;"-"&amp;AG3170</f>
        <v>3.5-e-A-0-2.5</v>
      </c>
      <c r="Y3170">
        <f>F3170</f>
        <v>3.5</v>
      </c>
      <c r="Z3170" s="2" t="str">
        <f>G3170</f>
        <v>e</v>
      </c>
      <c r="AA3170">
        <f>_xlfn.IFNA(VLOOKUP(X3170,'duo-out'!A$2:Q$5000,5,FALSE),E3170+10*(H3170-1)+1+_xlfn.IFNA(VLOOKUP(D3170,states!A$2:C$10,3,FALSE),1))</f>
        <v>51</v>
      </c>
      <c r="AB3170" t="str">
        <f>IF(V3170="","",V3170)</f>
        <v/>
      </c>
      <c r="AC3170" s="2" t="str">
        <f>_xlfn.IFNA(VLOOKUP(D3170,states!A$2:C$10,2,FALSE),"XX")</f>
        <v>A</v>
      </c>
      <c r="AD3170">
        <f>E3170</f>
        <v>0</v>
      </c>
      <c r="AE3170">
        <f>_xlfn.IFNA(VLOOKUP(D3170,states!A$2:D$10,4,FALSE),0)</f>
        <v>2</v>
      </c>
      <c r="AF3170">
        <v>0.5</v>
      </c>
      <c r="AG3170">
        <f>IF(AE3170=0,AF3170,IF(AE3170=1,IF(F3170=0.5,0.5,IF(H3170=1,0.5,1.5)),IF(F3170=0.5,0.5,IF(H3170=1,2.5,1.5))))</f>
        <v>2.5</v>
      </c>
      <c r="AH3170" s="7">
        <f>IF(AC3170="XX",0,1/C3170^(1/5)*IF(E3170=0,100,1)/(E3170+1)^(1/4))</f>
        <v>182.05642030260799</v>
      </c>
    </row>
    <row r="3171" spans="1:34">
      <c r="A3171">
        <v>662</v>
      </c>
      <c r="B3171" s="1">
        <v>23176.04</v>
      </c>
      <c r="C3171" s="6">
        <v>0.05</v>
      </c>
      <c r="D3171" t="s">
        <v>3</v>
      </c>
      <c r="E3171">
        <v>0</v>
      </c>
      <c r="F3171">
        <v>3.5</v>
      </c>
      <c r="G3171" t="s">
        <v>1</v>
      </c>
      <c r="H3171">
        <v>1</v>
      </c>
      <c r="I3171" t="s">
        <v>0</v>
      </c>
      <c r="J3171">
        <v>0</v>
      </c>
      <c r="K3171">
        <v>3.5</v>
      </c>
      <c r="L3171" t="s">
        <v>2</v>
      </c>
      <c r="M3171">
        <v>1</v>
      </c>
      <c r="N3171" t="s">
        <v>718</v>
      </c>
      <c r="O3171">
        <v>1</v>
      </c>
      <c r="P3171" t="str">
        <f>D3171&amp;"-"&amp;F3171&amp;"-"&amp;G3171&amp;"-"&amp;E3171&amp;"-"&amp;H3171</f>
        <v>A2Delta-3.5-e-0-1</v>
      </c>
      <c r="Q3171" t="str">
        <f>I3171&amp;"-"&amp;K3171&amp;"-"&amp;L3171&amp;"-"&amp;J3171&amp;"-"&amp;M3171</f>
        <v>X2Pi-3.5-f-0-1</v>
      </c>
      <c r="R3171">
        <f>B3171+S3171</f>
        <v>23333.432251851002</v>
      </c>
      <c r="S3171">
        <f>_xlfn.IFNA(VLOOKUP(Q3171,'MARVEL-X'!A$2:I$1400,7,FALSE),VLOOKUP(Q3171,MARVEL!A$2:J$1522,10,FALSE))</f>
        <v>157.392251851</v>
      </c>
      <c r="T3171">
        <f>IF(P3171=P3170,R3171+T3170,R3171)</f>
        <v>513335.09656072705</v>
      </c>
      <c r="U3171">
        <f>IF(P3171=P3170,1+U3170,1)</f>
        <v>22</v>
      </c>
      <c r="V3171" t="str">
        <f t="shared" si="49"/>
        <v/>
      </c>
      <c r="W3171" t="str">
        <f>IF(V3171="","",IF(ABS(V3171-R3171)&gt;W$1,ABS(V3171-R3171),""))</f>
        <v/>
      </c>
      <c r="X3171" t="str">
        <f>Y3171&amp;"-"&amp;Z3171&amp;"-"&amp;AC3171&amp;"-"&amp;AD3171&amp;"-"&amp;AG3171</f>
        <v>3.5-e-A-0-2.5</v>
      </c>
      <c r="Y3171">
        <f>F3171</f>
        <v>3.5</v>
      </c>
      <c r="Z3171" s="2" t="str">
        <f>G3171</f>
        <v>e</v>
      </c>
      <c r="AA3171">
        <f>_xlfn.IFNA(VLOOKUP(X3171,'duo-out'!A$2:Q$5000,5,FALSE),E3171+10*(H3171-1)+1+_xlfn.IFNA(VLOOKUP(D3171,states!A$2:C$10,3,FALSE),1))</f>
        <v>51</v>
      </c>
      <c r="AB3171" t="str">
        <f>IF(V3171="","",V3171)</f>
        <v/>
      </c>
      <c r="AC3171" s="2" t="str">
        <f>_xlfn.IFNA(VLOOKUP(D3171,states!A$2:C$10,2,FALSE),"XX")</f>
        <v>A</v>
      </c>
      <c r="AD3171">
        <f>E3171</f>
        <v>0</v>
      </c>
      <c r="AE3171">
        <f>_xlfn.IFNA(VLOOKUP(D3171,states!A$2:D$10,4,FALSE),0)</f>
        <v>2</v>
      </c>
      <c r="AF3171">
        <v>0.5</v>
      </c>
      <c r="AG3171">
        <f>IF(AE3171=0,AF3171,IF(AE3171=1,IF(F3171=0.5,0.5,IF(H3171=1,0.5,1.5)),IF(F3171=0.5,0.5,IF(H3171=1,2.5,1.5))))</f>
        <v>2.5</v>
      </c>
      <c r="AH3171" s="7">
        <f>IF(AC3171="XX",0,1/C3171^(1/5)*IF(E3171=0,100,1)/(E3171+1)^(1/4))</f>
        <v>182.05642030260799</v>
      </c>
    </row>
    <row r="3172" spans="1:34">
      <c r="A3172">
        <v>576</v>
      </c>
      <c r="B3172" s="1">
        <v>23260.14</v>
      </c>
      <c r="C3172" s="6">
        <v>0.05</v>
      </c>
      <c r="D3172" t="s">
        <v>3</v>
      </c>
      <c r="E3172">
        <v>0</v>
      </c>
      <c r="F3172">
        <v>3.5</v>
      </c>
      <c r="G3172" t="s">
        <v>1</v>
      </c>
      <c r="H3172">
        <v>1</v>
      </c>
      <c r="I3172" t="s">
        <v>0</v>
      </c>
      <c r="J3172">
        <v>0</v>
      </c>
      <c r="K3172">
        <v>2.5</v>
      </c>
      <c r="L3172" t="s">
        <v>1</v>
      </c>
      <c r="M3172">
        <v>1</v>
      </c>
      <c r="N3172" t="s">
        <v>632</v>
      </c>
      <c r="O3172">
        <v>1</v>
      </c>
      <c r="P3172" t="str">
        <f>D3172&amp;"-"&amp;F3172&amp;"-"&amp;G3172&amp;"-"&amp;E3172&amp;"-"&amp;H3172</f>
        <v>A2Delta-3.5-e-0-1</v>
      </c>
      <c r="Q3172" t="str">
        <f>I3172&amp;"-"&amp;K3172&amp;"-"&amp;L3172&amp;"-"&amp;J3172&amp;"-"&amp;M3172</f>
        <v>X2Pi-2.5-e-0-1</v>
      </c>
      <c r="R3172">
        <f>B3172+S3172</f>
        <v>23333.451875473998</v>
      </c>
      <c r="S3172">
        <f>_xlfn.IFNA(VLOOKUP(Q3172,'MARVEL-X'!A$2:I$1400,7,FALSE),VLOOKUP(Q3172,MARVEL!A$2:J$1522,10,FALSE))</f>
        <v>73.311875474000004</v>
      </c>
      <c r="T3172">
        <f>IF(P3172=P3171,R3172+T3171,R3172)</f>
        <v>536668.54843620106</v>
      </c>
      <c r="U3172">
        <f>IF(P3172=P3171,1+U3171,1)</f>
        <v>23</v>
      </c>
      <c r="V3172">
        <f t="shared" si="49"/>
        <v>23333.415149400047</v>
      </c>
      <c r="W3172" t="str">
        <f>IF(V3172="","",IF(ABS(V3172-R3172)&gt;W$1,ABS(V3172-R3172),""))</f>
        <v/>
      </c>
      <c r="X3172" t="str">
        <f>Y3172&amp;"-"&amp;Z3172&amp;"-"&amp;AC3172&amp;"-"&amp;AD3172&amp;"-"&amp;AG3172</f>
        <v>3.5-e-A-0-2.5</v>
      </c>
      <c r="Y3172">
        <f>F3172</f>
        <v>3.5</v>
      </c>
      <c r="Z3172" s="2" t="str">
        <f>G3172</f>
        <v>e</v>
      </c>
      <c r="AA3172">
        <f>_xlfn.IFNA(VLOOKUP(X3172,'duo-out'!A$2:Q$5000,5,FALSE),E3172+10*(H3172-1)+1+_xlfn.IFNA(VLOOKUP(D3172,states!A$2:C$10,3,FALSE),1))</f>
        <v>51</v>
      </c>
      <c r="AB3172">
        <f>IF(V3172="","",V3172)</f>
        <v>23333.415149400047</v>
      </c>
      <c r="AC3172" s="2" t="str">
        <f>_xlfn.IFNA(VLOOKUP(D3172,states!A$2:C$10,2,FALSE),"XX")</f>
        <v>A</v>
      </c>
      <c r="AD3172">
        <f>E3172</f>
        <v>0</v>
      </c>
      <c r="AE3172">
        <f>_xlfn.IFNA(VLOOKUP(D3172,states!A$2:D$10,4,FALSE),0)</f>
        <v>2</v>
      </c>
      <c r="AF3172">
        <v>0.5</v>
      </c>
      <c r="AG3172">
        <f>IF(AE3172=0,AF3172,IF(AE3172=1,IF(F3172=0.5,0.5,IF(H3172=1,0.5,1.5)),IF(F3172=0.5,0.5,IF(H3172=1,2.5,1.5))))</f>
        <v>2.5</v>
      </c>
      <c r="AH3172" s="7">
        <f>IF(AC3172="XX",0,1/C3172^(1/5)*IF(E3172=0,100,1)/(E3172+1)^(1/4))</f>
        <v>182.05642030260799</v>
      </c>
    </row>
    <row r="3173" spans="1:34">
      <c r="A3173">
        <v>3970</v>
      </c>
      <c r="B3173" s="1">
        <v>20325.207999999999</v>
      </c>
      <c r="C3173" s="6">
        <v>5.0000000000000001E-3</v>
      </c>
      <c r="D3173" t="s">
        <v>3</v>
      </c>
      <c r="E3173">
        <v>0</v>
      </c>
      <c r="F3173">
        <v>3.5</v>
      </c>
      <c r="G3173" t="s">
        <v>1</v>
      </c>
      <c r="H3173">
        <v>2</v>
      </c>
      <c r="I3173" t="s">
        <v>0</v>
      </c>
      <c r="J3173">
        <v>1</v>
      </c>
      <c r="K3173">
        <v>4.5</v>
      </c>
      <c r="L3173" t="s">
        <v>1</v>
      </c>
      <c r="M3173">
        <v>2</v>
      </c>
      <c r="N3173" t="s">
        <v>4026</v>
      </c>
      <c r="O3173">
        <v>1</v>
      </c>
      <c r="P3173" t="str">
        <f>D3173&amp;"-"&amp;F3173&amp;"-"&amp;G3173&amp;"-"&amp;E3173&amp;"-"&amp;H3173</f>
        <v>A2Delta-3.5-e-0-2</v>
      </c>
      <c r="Q3173" t="str">
        <f>I3173&amp;"-"&amp;K3173&amp;"-"&amp;L3173&amp;"-"&amp;J3173&amp;"-"&amp;M3173</f>
        <v>X2Pi-4.5-e-1-2</v>
      </c>
      <c r="R3173">
        <f>B3173+S3173</f>
        <v>23450.592578029999</v>
      </c>
      <c r="S3173">
        <f>_xlfn.IFNA(VLOOKUP(Q3173,'MARVEL-X'!A$2:I$1400,7,FALSE),VLOOKUP(Q3173,MARVEL!A$2:J$1522,10,FALSE))</f>
        <v>3125.3845780299998</v>
      </c>
      <c r="T3173">
        <f>IF(P3173=P3172,R3173+T3172,R3173)</f>
        <v>23450.592578029999</v>
      </c>
      <c r="U3173">
        <f>IF(P3173=P3172,1+U3172,1)</f>
        <v>1</v>
      </c>
      <c r="V3173" t="str">
        <f t="shared" si="49"/>
        <v/>
      </c>
      <c r="W3173" t="str">
        <f>IF(V3173="","",IF(ABS(V3173-R3173)&gt;W$1,ABS(V3173-R3173),""))</f>
        <v/>
      </c>
      <c r="X3173" t="str">
        <f>Y3173&amp;"-"&amp;Z3173&amp;"-"&amp;AC3173&amp;"-"&amp;AD3173&amp;"-"&amp;AG3173</f>
        <v>3.5-e-A-0-1.5</v>
      </c>
      <c r="Y3173">
        <f>F3173</f>
        <v>3.5</v>
      </c>
      <c r="Z3173" s="2" t="str">
        <f>G3173</f>
        <v>e</v>
      </c>
      <c r="AA3173">
        <f>_xlfn.IFNA(VLOOKUP(X3173,'duo-out'!A$2:Q$5000,5,FALSE),E3173+10*(H3173-1)+1+_xlfn.IFNA(VLOOKUP(D3173,states!A$2:C$10,3,FALSE),1))</f>
        <v>52</v>
      </c>
      <c r="AB3173" t="str">
        <f>IF(V3173="","",V3173)</f>
        <v/>
      </c>
      <c r="AC3173" s="2" t="str">
        <f>_xlfn.IFNA(VLOOKUP(D3173,states!A$2:C$10,2,FALSE),"XX")</f>
        <v>A</v>
      </c>
      <c r="AD3173">
        <f>E3173</f>
        <v>0</v>
      </c>
      <c r="AE3173">
        <f>_xlfn.IFNA(VLOOKUP(D3173,states!A$2:D$10,4,FALSE),0)</f>
        <v>2</v>
      </c>
      <c r="AF3173">
        <v>0.5</v>
      </c>
      <c r="AG3173">
        <f>IF(AE3173=0,AF3173,IF(AE3173=1,IF(F3173=0.5,0.5,IF(H3173=1,0.5,1.5)),IF(F3173=0.5,0.5,IF(H3173=1,2.5,1.5))))</f>
        <v>1.5</v>
      </c>
      <c r="AH3173" s="7">
        <f>IF(AC3173="XX",0,1/C3173^(1/5)*IF(E3173=0,100,1)/(E3173+1)^(1/4))</f>
        <v>288.53998118144267</v>
      </c>
    </row>
    <row r="3174" spans="1:34">
      <c r="A3174">
        <v>3938</v>
      </c>
      <c r="B3174" s="1">
        <v>20460.503100000002</v>
      </c>
      <c r="C3174" s="6">
        <v>5.0000000000000001E-3</v>
      </c>
      <c r="D3174" t="s">
        <v>3</v>
      </c>
      <c r="E3174">
        <v>0</v>
      </c>
      <c r="F3174">
        <v>3.5</v>
      </c>
      <c r="G3174" t="s">
        <v>1</v>
      </c>
      <c r="H3174">
        <v>2</v>
      </c>
      <c r="I3174" t="s">
        <v>0</v>
      </c>
      <c r="J3174">
        <v>1</v>
      </c>
      <c r="K3174">
        <v>3.5</v>
      </c>
      <c r="L3174" t="s">
        <v>2</v>
      </c>
      <c r="M3174">
        <v>2</v>
      </c>
      <c r="N3174" t="s">
        <v>3994</v>
      </c>
      <c r="O3174">
        <v>1</v>
      </c>
      <c r="P3174" t="str">
        <f>D3174&amp;"-"&amp;F3174&amp;"-"&amp;G3174&amp;"-"&amp;E3174&amp;"-"&amp;H3174</f>
        <v>A2Delta-3.5-e-0-2</v>
      </c>
      <c r="Q3174" t="str">
        <f>I3174&amp;"-"&amp;K3174&amp;"-"&amp;L3174&amp;"-"&amp;J3174&amp;"-"&amp;M3174</f>
        <v>X2Pi-3.5-f-1-2</v>
      </c>
      <c r="R3174">
        <f>B3174+S3174</f>
        <v>23450.590775551002</v>
      </c>
      <c r="S3174">
        <f>_xlfn.IFNA(VLOOKUP(Q3174,'MARVEL-X'!A$2:I$1400,7,FALSE),VLOOKUP(Q3174,MARVEL!A$2:J$1522,10,FALSE))</f>
        <v>2990.0876755509998</v>
      </c>
      <c r="T3174">
        <f>IF(P3174=P3173,R3174+T3173,R3174)</f>
        <v>46901.183353581</v>
      </c>
      <c r="U3174">
        <f>IF(P3174=P3173,1+U3173,1)</f>
        <v>2</v>
      </c>
      <c r="V3174" t="str">
        <f t="shared" si="49"/>
        <v/>
      </c>
      <c r="W3174" t="str">
        <f>IF(V3174="","",IF(ABS(V3174-R3174)&gt;W$1,ABS(V3174-R3174),""))</f>
        <v/>
      </c>
      <c r="X3174" t="str">
        <f>Y3174&amp;"-"&amp;Z3174&amp;"-"&amp;AC3174&amp;"-"&amp;AD3174&amp;"-"&amp;AG3174</f>
        <v>3.5-e-A-0-1.5</v>
      </c>
      <c r="Y3174">
        <f>F3174</f>
        <v>3.5</v>
      </c>
      <c r="Z3174" s="2" t="str">
        <f>G3174</f>
        <v>e</v>
      </c>
      <c r="AA3174">
        <f>_xlfn.IFNA(VLOOKUP(X3174,'duo-out'!A$2:Q$5000,5,FALSE),E3174+10*(H3174-1)+1+_xlfn.IFNA(VLOOKUP(D3174,states!A$2:C$10,3,FALSE),1))</f>
        <v>52</v>
      </c>
      <c r="AB3174" t="str">
        <f>IF(V3174="","",V3174)</f>
        <v/>
      </c>
      <c r="AC3174" s="2" t="str">
        <f>_xlfn.IFNA(VLOOKUP(D3174,states!A$2:C$10,2,FALSE),"XX")</f>
        <v>A</v>
      </c>
      <c r="AD3174">
        <f>E3174</f>
        <v>0</v>
      </c>
      <c r="AE3174">
        <f>_xlfn.IFNA(VLOOKUP(D3174,states!A$2:D$10,4,FALSE),0)</f>
        <v>2</v>
      </c>
      <c r="AF3174">
        <v>0.5</v>
      </c>
      <c r="AG3174">
        <f>IF(AE3174=0,AF3174,IF(AE3174=1,IF(F3174=0.5,0.5,IF(H3174=1,0.5,1.5)),IF(F3174=0.5,0.5,IF(H3174=1,2.5,1.5))))</f>
        <v>1.5</v>
      </c>
      <c r="AH3174" s="7">
        <f>IF(AC3174="XX",0,1/C3174^(1/5)*IF(E3174=0,100,1)/(E3174+1)^(1/4))</f>
        <v>288.53998118144267</v>
      </c>
    </row>
    <row r="3175" spans="1:34">
      <c r="A3175">
        <v>3901</v>
      </c>
      <c r="B3175" s="1">
        <v>20647.564600000002</v>
      </c>
      <c r="C3175" s="6">
        <v>2.0910000000000002E-2</v>
      </c>
      <c r="D3175" t="s">
        <v>3</v>
      </c>
      <c r="E3175">
        <v>0</v>
      </c>
      <c r="F3175">
        <v>3.5</v>
      </c>
      <c r="G3175" t="s">
        <v>1</v>
      </c>
      <c r="H3175">
        <v>2</v>
      </c>
      <c r="I3175" t="s">
        <v>0</v>
      </c>
      <c r="J3175">
        <v>1</v>
      </c>
      <c r="K3175">
        <v>2.5</v>
      </c>
      <c r="L3175" t="s">
        <v>1</v>
      </c>
      <c r="M3175">
        <v>1</v>
      </c>
      <c r="N3175" t="s">
        <v>3957</v>
      </c>
      <c r="O3175">
        <v>1</v>
      </c>
      <c r="P3175" t="str">
        <f>D3175&amp;"-"&amp;F3175&amp;"-"&amp;G3175&amp;"-"&amp;E3175&amp;"-"&amp;H3175</f>
        <v>A2Delta-3.5-e-0-2</v>
      </c>
      <c r="Q3175" t="str">
        <f>I3175&amp;"-"&amp;K3175&amp;"-"&amp;L3175&amp;"-"&amp;J3175&amp;"-"&amp;M3175</f>
        <v>X2Pi-2.5-e-1-1</v>
      </c>
      <c r="R3175">
        <f>B3175+S3175</f>
        <v>23450.576130642003</v>
      </c>
      <c r="S3175">
        <f>_xlfn.IFNA(VLOOKUP(Q3175,'MARVEL-X'!A$2:I$1400,7,FALSE),VLOOKUP(Q3175,MARVEL!A$2:J$1522,10,FALSE))</f>
        <v>2803.0115306419998</v>
      </c>
      <c r="T3175">
        <f>IF(P3175=P3174,R3175+T3174,R3175)</f>
        <v>70351.759484223003</v>
      </c>
      <c r="U3175">
        <f>IF(P3175=P3174,1+U3174,1)</f>
        <v>3</v>
      </c>
      <c r="V3175" t="str">
        <f t="shared" si="49"/>
        <v/>
      </c>
      <c r="W3175" t="str">
        <f>IF(V3175="","",IF(ABS(V3175-R3175)&gt;W$1,ABS(V3175-R3175),""))</f>
        <v/>
      </c>
      <c r="X3175" t="str">
        <f>Y3175&amp;"-"&amp;Z3175&amp;"-"&amp;AC3175&amp;"-"&amp;AD3175&amp;"-"&amp;AG3175</f>
        <v>3.5-e-A-0-1.5</v>
      </c>
      <c r="Y3175">
        <f>F3175</f>
        <v>3.5</v>
      </c>
      <c r="Z3175" s="2" t="str">
        <f>G3175</f>
        <v>e</v>
      </c>
      <c r="AA3175">
        <f>_xlfn.IFNA(VLOOKUP(X3175,'duo-out'!A$2:Q$5000,5,FALSE),E3175+10*(H3175-1)+1+_xlfn.IFNA(VLOOKUP(D3175,states!A$2:C$10,3,FALSE),1))</f>
        <v>52</v>
      </c>
      <c r="AB3175" t="str">
        <f>IF(V3175="","",V3175)</f>
        <v/>
      </c>
      <c r="AC3175" s="2" t="str">
        <f>_xlfn.IFNA(VLOOKUP(D3175,states!A$2:C$10,2,FALSE),"XX")</f>
        <v>A</v>
      </c>
      <c r="AD3175">
        <f>E3175</f>
        <v>0</v>
      </c>
      <c r="AE3175">
        <f>_xlfn.IFNA(VLOOKUP(D3175,states!A$2:D$10,4,FALSE),0)</f>
        <v>2</v>
      </c>
      <c r="AF3175">
        <v>0.5</v>
      </c>
      <c r="AG3175">
        <f>IF(AE3175=0,AF3175,IF(AE3175=1,IF(F3175=0.5,0.5,IF(H3175=1,0.5,1.5)),IF(F3175=0.5,0.5,IF(H3175=1,2.5,1.5))))</f>
        <v>1.5</v>
      </c>
      <c r="AH3175" s="7">
        <f>IF(AC3175="XX",0,1/C3175^(1/5)*IF(E3175=0,100,1)/(E3175+1)^(1/4))</f>
        <v>216.73507151881796</v>
      </c>
    </row>
    <row r="3176" spans="1:34">
      <c r="A3176">
        <v>3437</v>
      </c>
      <c r="B3176" s="1">
        <v>23042.364399999999</v>
      </c>
      <c r="C3176" s="6">
        <v>5.0000000000000001E-3</v>
      </c>
      <c r="D3176" t="s">
        <v>3</v>
      </c>
      <c r="E3176">
        <v>0</v>
      </c>
      <c r="F3176">
        <v>3.5</v>
      </c>
      <c r="G3176" t="s">
        <v>1</v>
      </c>
      <c r="H3176">
        <v>2</v>
      </c>
      <c r="I3176" t="s">
        <v>0</v>
      </c>
      <c r="J3176">
        <v>0</v>
      </c>
      <c r="K3176">
        <v>4.5</v>
      </c>
      <c r="L3176" t="s">
        <v>1</v>
      </c>
      <c r="M3176">
        <v>2</v>
      </c>
      <c r="N3176" t="s">
        <v>3493</v>
      </c>
      <c r="O3176">
        <v>1</v>
      </c>
      <c r="P3176" t="str">
        <f>D3176&amp;"-"&amp;F3176&amp;"-"&amp;G3176&amp;"-"&amp;E3176&amp;"-"&amp;H3176</f>
        <v>A2Delta-3.5-e-0-2</v>
      </c>
      <c r="Q3176" t="str">
        <f>I3176&amp;"-"&amp;K3176&amp;"-"&amp;L3176&amp;"-"&amp;J3176&amp;"-"&amp;M3176</f>
        <v>X2Pi-4.5-e-0-2</v>
      </c>
      <c r="R3176">
        <f>B3176+S3176</f>
        <v>23450.592353530999</v>
      </c>
      <c r="S3176">
        <f>_xlfn.IFNA(VLOOKUP(Q3176,'MARVEL-X'!A$2:I$1400,7,FALSE),VLOOKUP(Q3176,MARVEL!A$2:J$1522,10,FALSE))</f>
        <v>408.22795353100003</v>
      </c>
      <c r="T3176">
        <f>IF(P3176=P3175,R3176+T3175,R3176)</f>
        <v>93802.351837754002</v>
      </c>
      <c r="U3176">
        <f>IF(P3176=P3175,1+U3175,1)</f>
        <v>4</v>
      </c>
      <c r="V3176" t="str">
        <f t="shared" si="49"/>
        <v/>
      </c>
      <c r="W3176" t="str">
        <f>IF(V3176="","",IF(ABS(V3176-R3176)&gt;W$1,ABS(V3176-R3176),""))</f>
        <v/>
      </c>
      <c r="X3176" t="str">
        <f>Y3176&amp;"-"&amp;Z3176&amp;"-"&amp;AC3176&amp;"-"&amp;AD3176&amp;"-"&amp;AG3176</f>
        <v>3.5-e-A-0-1.5</v>
      </c>
      <c r="Y3176">
        <f>F3176</f>
        <v>3.5</v>
      </c>
      <c r="Z3176" s="2" t="str">
        <f>G3176</f>
        <v>e</v>
      </c>
      <c r="AA3176">
        <f>_xlfn.IFNA(VLOOKUP(X3176,'duo-out'!A$2:Q$5000,5,FALSE),E3176+10*(H3176-1)+1+_xlfn.IFNA(VLOOKUP(D3176,states!A$2:C$10,3,FALSE),1))</f>
        <v>52</v>
      </c>
      <c r="AB3176" t="str">
        <f>IF(V3176="","",V3176)</f>
        <v/>
      </c>
      <c r="AC3176" s="2" t="str">
        <f>_xlfn.IFNA(VLOOKUP(D3176,states!A$2:C$10,2,FALSE),"XX")</f>
        <v>A</v>
      </c>
      <c r="AD3176">
        <f>E3176</f>
        <v>0</v>
      </c>
      <c r="AE3176">
        <f>_xlfn.IFNA(VLOOKUP(D3176,states!A$2:D$10,4,FALSE),0)</f>
        <v>2</v>
      </c>
      <c r="AF3176">
        <v>0.5</v>
      </c>
      <c r="AG3176">
        <f>IF(AE3176=0,AF3176,IF(AE3176=1,IF(F3176=0.5,0.5,IF(H3176=1,0.5,1.5)),IF(F3176=0.5,0.5,IF(H3176=1,2.5,1.5))))</f>
        <v>1.5</v>
      </c>
      <c r="AH3176" s="7">
        <f>IF(AC3176="XX",0,1/C3176^(1/5)*IF(E3176=0,100,1)/(E3176+1)^(1/4))</f>
        <v>288.53998118144267</v>
      </c>
    </row>
    <row r="3177" spans="1:34">
      <c r="A3177">
        <v>3368</v>
      </c>
      <c r="B3177" s="1">
        <v>23182.964400000001</v>
      </c>
      <c r="C3177" s="6">
        <v>3.7830000000000003E-2</v>
      </c>
      <c r="D3177" t="s">
        <v>3</v>
      </c>
      <c r="E3177">
        <v>0</v>
      </c>
      <c r="F3177">
        <v>3.5</v>
      </c>
      <c r="G3177" t="s">
        <v>1</v>
      </c>
      <c r="H3177">
        <v>2</v>
      </c>
      <c r="I3177" t="s">
        <v>0</v>
      </c>
      <c r="J3177">
        <v>0</v>
      </c>
      <c r="K3177">
        <v>3.5</v>
      </c>
      <c r="L3177" t="s">
        <v>2</v>
      </c>
      <c r="M3177">
        <v>2</v>
      </c>
      <c r="N3177" t="s">
        <v>3424</v>
      </c>
      <c r="O3177">
        <v>1</v>
      </c>
      <c r="P3177" t="str">
        <f>D3177&amp;"-"&amp;F3177&amp;"-"&amp;G3177&amp;"-"&amp;E3177&amp;"-"&amp;H3177</f>
        <v>A2Delta-3.5-e-0-2</v>
      </c>
      <c r="Q3177" t="str">
        <f>I3177&amp;"-"&amp;K3177&amp;"-"&amp;L3177&amp;"-"&amp;J3177&amp;"-"&amp;M3177</f>
        <v>X2Pi-3.5-f-0-2</v>
      </c>
      <c r="R3177">
        <f>B3177+S3177</f>
        <v>23450.625333923999</v>
      </c>
      <c r="S3177">
        <f>_xlfn.IFNA(VLOOKUP(Q3177,'MARVEL-X'!A$2:I$1400,7,FALSE),VLOOKUP(Q3177,MARVEL!A$2:J$1522,10,FALSE))</f>
        <v>267.66093392400001</v>
      </c>
      <c r="T3177">
        <f>IF(P3177=P3176,R3177+T3176,R3177)</f>
        <v>117252.97717167801</v>
      </c>
      <c r="U3177">
        <f>IF(P3177=P3176,1+U3176,1)</f>
        <v>5</v>
      </c>
      <c r="V3177" t="str">
        <f t="shared" si="49"/>
        <v/>
      </c>
      <c r="W3177" t="str">
        <f>IF(V3177="","",IF(ABS(V3177-R3177)&gt;W$1,ABS(V3177-R3177),""))</f>
        <v/>
      </c>
      <c r="X3177" t="str">
        <f>Y3177&amp;"-"&amp;Z3177&amp;"-"&amp;AC3177&amp;"-"&amp;AD3177&amp;"-"&amp;AG3177</f>
        <v>3.5-e-A-0-1.5</v>
      </c>
      <c r="Y3177">
        <f>F3177</f>
        <v>3.5</v>
      </c>
      <c r="Z3177" s="2" t="str">
        <f>G3177</f>
        <v>e</v>
      </c>
      <c r="AA3177">
        <f>_xlfn.IFNA(VLOOKUP(X3177,'duo-out'!A$2:Q$5000,5,FALSE),E3177+10*(H3177-1)+1+_xlfn.IFNA(VLOOKUP(D3177,states!A$2:C$10,3,FALSE),1))</f>
        <v>52</v>
      </c>
      <c r="AB3177" t="str">
        <f>IF(V3177="","",V3177)</f>
        <v/>
      </c>
      <c r="AC3177" s="2" t="str">
        <f>_xlfn.IFNA(VLOOKUP(D3177,states!A$2:C$10,2,FALSE),"XX")</f>
        <v>A</v>
      </c>
      <c r="AD3177">
        <f>E3177</f>
        <v>0</v>
      </c>
      <c r="AE3177">
        <f>_xlfn.IFNA(VLOOKUP(D3177,states!A$2:D$10,4,FALSE),0)</f>
        <v>2</v>
      </c>
      <c r="AF3177">
        <v>0.5</v>
      </c>
      <c r="AG3177">
        <f>IF(AE3177=0,AF3177,IF(AE3177=1,IF(F3177=0.5,0.5,IF(H3177=1,0.5,1.5)),IF(F3177=0.5,0.5,IF(H3177=1,2.5,1.5))))</f>
        <v>1.5</v>
      </c>
      <c r="AH3177" s="7">
        <f>IF(AC3177="XX",0,1/C3177^(1/5)*IF(E3177=0,100,1)/(E3177+1)^(1/4))</f>
        <v>192.5008855651177</v>
      </c>
    </row>
    <row r="3178" spans="1:34">
      <c r="A3178">
        <v>3345</v>
      </c>
      <c r="B3178" s="1">
        <v>23297.398399999998</v>
      </c>
      <c r="C3178" s="6">
        <v>5.0000000000000001E-3</v>
      </c>
      <c r="D3178" t="s">
        <v>3</v>
      </c>
      <c r="E3178">
        <v>0</v>
      </c>
      <c r="F3178">
        <v>3.5</v>
      </c>
      <c r="G3178" t="s">
        <v>1</v>
      </c>
      <c r="H3178">
        <v>2</v>
      </c>
      <c r="I3178" t="s">
        <v>0</v>
      </c>
      <c r="J3178">
        <v>0</v>
      </c>
      <c r="K3178">
        <v>2.5</v>
      </c>
      <c r="L3178" t="s">
        <v>1</v>
      </c>
      <c r="M3178">
        <v>2</v>
      </c>
      <c r="N3178" t="s">
        <v>3401</v>
      </c>
      <c r="O3178">
        <v>1</v>
      </c>
      <c r="P3178" t="str">
        <f>D3178&amp;"-"&amp;F3178&amp;"-"&amp;G3178&amp;"-"&amp;E3178&amp;"-"&amp;H3178</f>
        <v>A2Delta-3.5-e-0-2</v>
      </c>
      <c r="Q3178" t="str">
        <f>I3178&amp;"-"&amp;K3178&amp;"-"&amp;L3178&amp;"-"&amp;J3178&amp;"-"&amp;M3178</f>
        <v>X2Pi-2.5-e-0-2</v>
      </c>
      <c r="R3178">
        <f>B3178+S3178</f>
        <v>23450.593531301998</v>
      </c>
      <c r="S3178">
        <f>_xlfn.IFNA(VLOOKUP(Q3178,'MARVEL-X'!A$2:I$1400,7,FALSE),VLOOKUP(Q3178,MARVEL!A$2:J$1522,10,FALSE))</f>
        <v>153.19513130199999</v>
      </c>
      <c r="T3178">
        <f>IF(P3178=P3177,R3178+T3177,R3178)</f>
        <v>140703.57070298001</v>
      </c>
      <c r="U3178">
        <f>IF(P3178=P3177,1+U3177,1)</f>
        <v>6</v>
      </c>
      <c r="V3178" t="str">
        <f t="shared" si="49"/>
        <v/>
      </c>
      <c r="W3178" t="str">
        <f>IF(V3178="","",IF(ABS(V3178-R3178)&gt;W$1,ABS(V3178-R3178),""))</f>
        <v/>
      </c>
      <c r="X3178" t="str">
        <f>Y3178&amp;"-"&amp;Z3178&amp;"-"&amp;AC3178&amp;"-"&amp;AD3178&amp;"-"&amp;AG3178</f>
        <v>3.5-e-A-0-1.5</v>
      </c>
      <c r="Y3178">
        <f>F3178</f>
        <v>3.5</v>
      </c>
      <c r="Z3178" s="2" t="str">
        <f>G3178</f>
        <v>e</v>
      </c>
      <c r="AA3178">
        <f>_xlfn.IFNA(VLOOKUP(X3178,'duo-out'!A$2:Q$5000,5,FALSE),E3178+10*(H3178-1)+1+_xlfn.IFNA(VLOOKUP(D3178,states!A$2:C$10,3,FALSE),1))</f>
        <v>52</v>
      </c>
      <c r="AB3178" t="str">
        <f>IF(V3178="","",V3178)</f>
        <v/>
      </c>
      <c r="AC3178" s="2" t="str">
        <f>_xlfn.IFNA(VLOOKUP(D3178,states!A$2:C$10,2,FALSE),"XX")</f>
        <v>A</v>
      </c>
      <c r="AD3178">
        <f>E3178</f>
        <v>0</v>
      </c>
      <c r="AE3178">
        <f>_xlfn.IFNA(VLOOKUP(D3178,states!A$2:D$10,4,FALSE),0)</f>
        <v>2</v>
      </c>
      <c r="AF3178">
        <v>0.5</v>
      </c>
      <c r="AG3178">
        <f>IF(AE3178=0,AF3178,IF(AE3178=1,IF(F3178=0.5,0.5,IF(H3178=1,0.5,1.5)),IF(F3178=0.5,0.5,IF(H3178=1,2.5,1.5))))</f>
        <v>1.5</v>
      </c>
      <c r="AH3178" s="7">
        <f>IF(AC3178="XX",0,1/C3178^(1/5)*IF(E3178=0,100,1)/(E3178+1)^(1/4))</f>
        <v>288.53998118144267</v>
      </c>
    </row>
    <row r="3179" spans="1:34">
      <c r="A3179">
        <v>3307</v>
      </c>
      <c r="B3179" s="1">
        <v>23293.192200000001</v>
      </c>
      <c r="C3179" s="6">
        <v>1.023E-2</v>
      </c>
      <c r="D3179" t="s">
        <v>3</v>
      </c>
      <c r="E3179">
        <v>0</v>
      </c>
      <c r="F3179">
        <v>3.5</v>
      </c>
      <c r="G3179" t="s">
        <v>1</v>
      </c>
      <c r="H3179">
        <v>2</v>
      </c>
      <c r="I3179" t="s">
        <v>0</v>
      </c>
      <c r="J3179">
        <v>0</v>
      </c>
      <c r="K3179">
        <v>3.5</v>
      </c>
      <c r="L3179" t="s">
        <v>2</v>
      </c>
      <c r="M3179">
        <v>1</v>
      </c>
      <c r="N3179" t="s">
        <v>3363</v>
      </c>
      <c r="O3179">
        <v>1</v>
      </c>
      <c r="P3179" t="str">
        <f>D3179&amp;"-"&amp;F3179&amp;"-"&amp;G3179&amp;"-"&amp;E3179&amp;"-"&amp;H3179</f>
        <v>A2Delta-3.5-e-0-2</v>
      </c>
      <c r="Q3179" t="str">
        <f>I3179&amp;"-"&amp;K3179&amp;"-"&amp;L3179&amp;"-"&amp;J3179&amp;"-"&amp;M3179</f>
        <v>X2Pi-3.5-f-0-1</v>
      </c>
      <c r="R3179">
        <f>B3179+S3179</f>
        <v>23450.584451851002</v>
      </c>
      <c r="S3179">
        <f>_xlfn.IFNA(VLOOKUP(Q3179,'MARVEL-X'!A$2:I$1400,7,FALSE),VLOOKUP(Q3179,MARVEL!A$2:J$1522,10,FALSE))</f>
        <v>157.392251851</v>
      </c>
      <c r="T3179">
        <f>IF(P3179=P3178,R3179+T3178,R3179)</f>
        <v>164154.15515483101</v>
      </c>
      <c r="U3179">
        <f>IF(P3179=P3178,1+U3178,1)</f>
        <v>7</v>
      </c>
      <c r="V3179" t="str">
        <f t="shared" si="49"/>
        <v/>
      </c>
      <c r="W3179" t="str">
        <f>IF(V3179="","",IF(ABS(V3179-R3179)&gt;W$1,ABS(V3179-R3179),""))</f>
        <v/>
      </c>
      <c r="X3179" t="str">
        <f>Y3179&amp;"-"&amp;Z3179&amp;"-"&amp;AC3179&amp;"-"&amp;AD3179&amp;"-"&amp;AG3179</f>
        <v>3.5-e-A-0-1.5</v>
      </c>
      <c r="Y3179">
        <f>F3179</f>
        <v>3.5</v>
      </c>
      <c r="Z3179" s="2" t="str">
        <f>G3179</f>
        <v>e</v>
      </c>
      <c r="AA3179">
        <f>_xlfn.IFNA(VLOOKUP(X3179,'duo-out'!A$2:Q$5000,5,FALSE),E3179+10*(H3179-1)+1+_xlfn.IFNA(VLOOKUP(D3179,states!A$2:C$10,3,FALSE),1))</f>
        <v>52</v>
      </c>
      <c r="AB3179" t="str">
        <f>IF(V3179="","",V3179)</f>
        <v/>
      </c>
      <c r="AC3179" s="2" t="str">
        <f>_xlfn.IFNA(VLOOKUP(D3179,states!A$2:C$10,2,FALSE),"XX")</f>
        <v>A</v>
      </c>
      <c r="AD3179">
        <f>E3179</f>
        <v>0</v>
      </c>
      <c r="AE3179">
        <f>_xlfn.IFNA(VLOOKUP(D3179,states!A$2:D$10,4,FALSE),0)</f>
        <v>2</v>
      </c>
      <c r="AF3179">
        <v>0.5</v>
      </c>
      <c r="AG3179">
        <f>IF(AE3179=0,AF3179,IF(AE3179=1,IF(F3179=0.5,0.5,IF(H3179=1,0.5,1.5)),IF(F3179=0.5,0.5,IF(H3179=1,2.5,1.5))))</f>
        <v>1.5</v>
      </c>
      <c r="AH3179" s="7">
        <f>IF(AC3179="XX",0,1/C3179^(1/5)*IF(E3179=0,100,1)/(E3179+1)^(1/4))</f>
        <v>250.04885675573462</v>
      </c>
    </row>
    <row r="3180" spans="1:34">
      <c r="A3180">
        <v>3301</v>
      </c>
      <c r="B3180" s="1">
        <v>23377.286700000001</v>
      </c>
      <c r="C3180" s="6">
        <v>0.01</v>
      </c>
      <c r="D3180" t="s">
        <v>3</v>
      </c>
      <c r="E3180">
        <v>0</v>
      </c>
      <c r="F3180">
        <v>3.5</v>
      </c>
      <c r="G3180" t="s">
        <v>1</v>
      </c>
      <c r="H3180">
        <v>2</v>
      </c>
      <c r="I3180" t="s">
        <v>0</v>
      </c>
      <c r="J3180">
        <v>0</v>
      </c>
      <c r="K3180">
        <v>2.5</v>
      </c>
      <c r="L3180" t="s">
        <v>1</v>
      </c>
      <c r="M3180">
        <v>1</v>
      </c>
      <c r="N3180" t="s">
        <v>3357</v>
      </c>
      <c r="O3180">
        <v>1</v>
      </c>
      <c r="P3180" t="str">
        <f>D3180&amp;"-"&amp;F3180&amp;"-"&amp;G3180&amp;"-"&amp;E3180&amp;"-"&amp;H3180</f>
        <v>A2Delta-3.5-e-0-2</v>
      </c>
      <c r="Q3180" t="str">
        <f>I3180&amp;"-"&amp;K3180&amp;"-"&amp;L3180&amp;"-"&amp;J3180&amp;"-"&amp;M3180</f>
        <v>X2Pi-2.5-e-0-1</v>
      </c>
      <c r="R3180">
        <f>B3180+S3180</f>
        <v>23450.598575474</v>
      </c>
      <c r="S3180">
        <f>_xlfn.IFNA(VLOOKUP(Q3180,'MARVEL-X'!A$2:I$1400,7,FALSE),VLOOKUP(Q3180,MARVEL!A$2:J$1522,10,FALSE))</f>
        <v>73.311875474000004</v>
      </c>
      <c r="T3180">
        <f>IF(P3180=P3179,R3180+T3179,R3180)</f>
        <v>187604.753730305</v>
      </c>
      <c r="U3180">
        <f>IF(P3180=P3179,1+U3179,1)</f>
        <v>8</v>
      </c>
      <c r="V3180" t="str">
        <f t="shared" si="49"/>
        <v/>
      </c>
      <c r="W3180" t="str">
        <f>IF(V3180="","",IF(ABS(V3180-R3180)&gt;W$1,ABS(V3180-R3180),""))</f>
        <v/>
      </c>
      <c r="X3180" t="str">
        <f>Y3180&amp;"-"&amp;Z3180&amp;"-"&amp;AC3180&amp;"-"&amp;AD3180&amp;"-"&amp;AG3180</f>
        <v>3.5-e-A-0-1.5</v>
      </c>
      <c r="Y3180">
        <f>F3180</f>
        <v>3.5</v>
      </c>
      <c r="Z3180" s="2" t="str">
        <f>G3180</f>
        <v>e</v>
      </c>
      <c r="AA3180">
        <f>_xlfn.IFNA(VLOOKUP(X3180,'duo-out'!A$2:Q$5000,5,FALSE),E3180+10*(H3180-1)+1+_xlfn.IFNA(VLOOKUP(D3180,states!A$2:C$10,3,FALSE),1))</f>
        <v>52</v>
      </c>
      <c r="AB3180" t="str">
        <f>IF(V3180="","",V3180)</f>
        <v/>
      </c>
      <c r="AC3180" s="2" t="str">
        <f>_xlfn.IFNA(VLOOKUP(D3180,states!A$2:C$10,2,FALSE),"XX")</f>
        <v>A</v>
      </c>
      <c r="AD3180">
        <f>E3180</f>
        <v>0</v>
      </c>
      <c r="AE3180">
        <f>_xlfn.IFNA(VLOOKUP(D3180,states!A$2:D$10,4,FALSE),0)</f>
        <v>2</v>
      </c>
      <c r="AF3180">
        <v>0.5</v>
      </c>
      <c r="AG3180">
        <f>IF(AE3180=0,AF3180,IF(AE3180=1,IF(F3180=0.5,0.5,IF(H3180=1,0.5,1.5)),IF(F3180=0.5,0.5,IF(H3180=1,2.5,1.5))))</f>
        <v>1.5</v>
      </c>
      <c r="AH3180" s="7">
        <f>IF(AC3180="XX",0,1/C3180^(1/5)*IF(E3180=0,100,1)/(E3180+1)^(1/4))</f>
        <v>251.188643150958</v>
      </c>
    </row>
    <row r="3181" spans="1:34">
      <c r="A3181">
        <v>2836</v>
      </c>
      <c r="B3181" s="1">
        <v>23042.364399999999</v>
      </c>
      <c r="C3181" s="6">
        <v>5.0000000000000001E-3</v>
      </c>
      <c r="D3181" t="s">
        <v>3</v>
      </c>
      <c r="E3181">
        <v>0</v>
      </c>
      <c r="F3181">
        <v>3.5</v>
      </c>
      <c r="G3181" t="s">
        <v>1</v>
      </c>
      <c r="H3181">
        <v>2</v>
      </c>
      <c r="I3181" t="s">
        <v>0</v>
      </c>
      <c r="J3181">
        <v>0</v>
      </c>
      <c r="K3181">
        <v>4.5</v>
      </c>
      <c r="L3181" t="s">
        <v>1</v>
      </c>
      <c r="M3181">
        <v>2</v>
      </c>
      <c r="N3181" t="s">
        <v>2892</v>
      </c>
      <c r="O3181">
        <v>1</v>
      </c>
      <c r="P3181" t="str">
        <f>D3181&amp;"-"&amp;F3181&amp;"-"&amp;G3181&amp;"-"&amp;E3181&amp;"-"&amp;H3181</f>
        <v>A2Delta-3.5-e-0-2</v>
      </c>
      <c r="Q3181" t="str">
        <f>I3181&amp;"-"&amp;K3181&amp;"-"&amp;L3181&amp;"-"&amp;J3181&amp;"-"&amp;M3181</f>
        <v>X2Pi-4.5-e-0-2</v>
      </c>
      <c r="R3181">
        <f>B3181+S3181</f>
        <v>23450.592353530999</v>
      </c>
      <c r="S3181">
        <f>_xlfn.IFNA(VLOOKUP(Q3181,'MARVEL-X'!A$2:I$1400,7,FALSE),VLOOKUP(Q3181,MARVEL!A$2:J$1522,10,FALSE))</f>
        <v>408.22795353100003</v>
      </c>
      <c r="T3181">
        <f>IF(P3181=P3180,R3181+T3180,R3181)</f>
        <v>211055.34608383599</v>
      </c>
      <c r="U3181">
        <f>IF(P3181=P3180,1+U3180,1)</f>
        <v>9</v>
      </c>
      <c r="V3181" t="str">
        <f t="shared" si="49"/>
        <v/>
      </c>
      <c r="W3181" t="str">
        <f>IF(V3181="","",IF(ABS(V3181-R3181)&gt;W$1,ABS(V3181-R3181),""))</f>
        <v/>
      </c>
      <c r="X3181" t="str">
        <f>Y3181&amp;"-"&amp;Z3181&amp;"-"&amp;AC3181&amp;"-"&amp;AD3181&amp;"-"&amp;AG3181</f>
        <v>3.5-e-A-0-1.5</v>
      </c>
      <c r="Y3181">
        <f>F3181</f>
        <v>3.5</v>
      </c>
      <c r="Z3181" s="2" t="str">
        <f>G3181</f>
        <v>e</v>
      </c>
      <c r="AA3181">
        <f>_xlfn.IFNA(VLOOKUP(X3181,'duo-out'!A$2:Q$5000,5,FALSE),E3181+10*(H3181-1)+1+_xlfn.IFNA(VLOOKUP(D3181,states!A$2:C$10,3,FALSE),1))</f>
        <v>52</v>
      </c>
      <c r="AB3181" t="str">
        <f>IF(V3181="","",V3181)</f>
        <v/>
      </c>
      <c r="AC3181" s="2" t="str">
        <f>_xlfn.IFNA(VLOOKUP(D3181,states!A$2:C$10,2,FALSE),"XX")</f>
        <v>A</v>
      </c>
      <c r="AD3181">
        <f>E3181</f>
        <v>0</v>
      </c>
      <c r="AE3181">
        <f>_xlfn.IFNA(VLOOKUP(D3181,states!A$2:D$10,4,FALSE),0)</f>
        <v>2</v>
      </c>
      <c r="AF3181">
        <v>0.5</v>
      </c>
      <c r="AG3181">
        <f>IF(AE3181=0,AF3181,IF(AE3181=1,IF(F3181=0.5,0.5,IF(H3181=1,0.5,1.5)),IF(F3181=0.5,0.5,IF(H3181=1,2.5,1.5))))</f>
        <v>1.5</v>
      </c>
      <c r="AH3181" s="7">
        <f>IF(AC3181="XX",0,1/C3181^(1/5)*IF(E3181=0,100,1)/(E3181+1)^(1/4))</f>
        <v>288.53998118144267</v>
      </c>
    </row>
    <row r="3182" spans="1:34">
      <c r="A3182">
        <v>2781</v>
      </c>
      <c r="B3182" s="1">
        <v>23182.934300000001</v>
      </c>
      <c r="C3182" s="6">
        <v>5.0000000000000001E-3</v>
      </c>
      <c r="D3182" t="s">
        <v>3</v>
      </c>
      <c r="E3182">
        <v>0</v>
      </c>
      <c r="F3182">
        <v>3.5</v>
      </c>
      <c r="G3182" t="s">
        <v>1</v>
      </c>
      <c r="H3182">
        <v>2</v>
      </c>
      <c r="I3182" t="s">
        <v>0</v>
      </c>
      <c r="J3182">
        <v>0</v>
      </c>
      <c r="K3182">
        <v>3.5</v>
      </c>
      <c r="L3182" t="s">
        <v>2</v>
      </c>
      <c r="M3182">
        <v>2</v>
      </c>
      <c r="N3182" t="s">
        <v>2837</v>
      </c>
      <c r="O3182">
        <v>1</v>
      </c>
      <c r="P3182" t="str">
        <f>D3182&amp;"-"&amp;F3182&amp;"-"&amp;G3182&amp;"-"&amp;E3182&amp;"-"&amp;H3182</f>
        <v>A2Delta-3.5-e-0-2</v>
      </c>
      <c r="Q3182" t="str">
        <f>I3182&amp;"-"&amp;K3182&amp;"-"&amp;L3182&amp;"-"&amp;J3182&amp;"-"&amp;M3182</f>
        <v>X2Pi-3.5-f-0-2</v>
      </c>
      <c r="R3182">
        <f>B3182+S3182</f>
        <v>23450.595233923999</v>
      </c>
      <c r="S3182">
        <f>_xlfn.IFNA(VLOOKUP(Q3182,'MARVEL-X'!A$2:I$1400,7,FALSE),VLOOKUP(Q3182,MARVEL!A$2:J$1522,10,FALSE))</f>
        <v>267.66093392400001</v>
      </c>
      <c r="T3182">
        <f>IF(P3182=P3181,R3182+T3181,R3182)</f>
        <v>234505.94131775998</v>
      </c>
      <c r="U3182">
        <f>IF(P3182=P3181,1+U3181,1)</f>
        <v>10</v>
      </c>
      <c r="V3182" t="str">
        <f t="shared" si="49"/>
        <v/>
      </c>
      <c r="W3182" t="str">
        <f>IF(V3182="","",IF(ABS(V3182-R3182)&gt;W$1,ABS(V3182-R3182),""))</f>
        <v/>
      </c>
      <c r="X3182" t="str">
        <f>Y3182&amp;"-"&amp;Z3182&amp;"-"&amp;AC3182&amp;"-"&amp;AD3182&amp;"-"&amp;AG3182</f>
        <v>3.5-e-A-0-1.5</v>
      </c>
      <c r="Y3182">
        <f>F3182</f>
        <v>3.5</v>
      </c>
      <c r="Z3182" s="2" t="str">
        <f>G3182</f>
        <v>e</v>
      </c>
      <c r="AA3182">
        <f>_xlfn.IFNA(VLOOKUP(X3182,'duo-out'!A$2:Q$5000,5,FALSE),E3182+10*(H3182-1)+1+_xlfn.IFNA(VLOOKUP(D3182,states!A$2:C$10,3,FALSE),1))</f>
        <v>52</v>
      </c>
      <c r="AB3182" t="str">
        <f>IF(V3182="","",V3182)</f>
        <v/>
      </c>
      <c r="AC3182" s="2" t="str">
        <f>_xlfn.IFNA(VLOOKUP(D3182,states!A$2:C$10,2,FALSE),"XX")</f>
        <v>A</v>
      </c>
      <c r="AD3182">
        <f>E3182</f>
        <v>0</v>
      </c>
      <c r="AE3182">
        <f>_xlfn.IFNA(VLOOKUP(D3182,states!A$2:D$10,4,FALSE),0)</f>
        <v>2</v>
      </c>
      <c r="AF3182">
        <v>0.5</v>
      </c>
      <c r="AG3182">
        <f>IF(AE3182=0,AF3182,IF(AE3182=1,IF(F3182=0.5,0.5,IF(H3182=1,0.5,1.5)),IF(F3182=0.5,0.5,IF(H3182=1,2.5,1.5))))</f>
        <v>1.5</v>
      </c>
      <c r="AH3182" s="7">
        <f>IF(AC3182="XX",0,1/C3182^(1/5)*IF(E3182=0,100,1)/(E3182+1)^(1/4))</f>
        <v>288.53998118144267</v>
      </c>
    </row>
    <row r="3183" spans="1:34">
      <c r="A3183">
        <v>2759</v>
      </c>
      <c r="B3183" s="1">
        <v>23297.395700000001</v>
      </c>
      <c r="C3183" s="6">
        <v>5.0000000000000001E-3</v>
      </c>
      <c r="D3183" t="s">
        <v>3</v>
      </c>
      <c r="E3183">
        <v>0</v>
      </c>
      <c r="F3183">
        <v>3.5</v>
      </c>
      <c r="G3183" t="s">
        <v>1</v>
      </c>
      <c r="H3183">
        <v>2</v>
      </c>
      <c r="I3183" t="s">
        <v>0</v>
      </c>
      <c r="J3183">
        <v>0</v>
      </c>
      <c r="K3183">
        <v>2.5</v>
      </c>
      <c r="L3183" t="s">
        <v>1</v>
      </c>
      <c r="M3183">
        <v>2</v>
      </c>
      <c r="N3183" t="s">
        <v>2815</v>
      </c>
      <c r="O3183">
        <v>1</v>
      </c>
      <c r="P3183" t="str">
        <f>D3183&amp;"-"&amp;F3183&amp;"-"&amp;G3183&amp;"-"&amp;E3183&amp;"-"&amp;H3183</f>
        <v>A2Delta-3.5-e-0-2</v>
      </c>
      <c r="Q3183" t="str">
        <f>I3183&amp;"-"&amp;K3183&amp;"-"&amp;L3183&amp;"-"&amp;J3183&amp;"-"&amp;M3183</f>
        <v>X2Pi-2.5-e-0-2</v>
      </c>
      <c r="R3183">
        <f>B3183+S3183</f>
        <v>23450.590831302001</v>
      </c>
      <c r="S3183">
        <f>_xlfn.IFNA(VLOOKUP(Q3183,'MARVEL-X'!A$2:I$1400,7,FALSE),VLOOKUP(Q3183,MARVEL!A$2:J$1522,10,FALSE))</f>
        <v>153.19513130199999</v>
      </c>
      <c r="T3183">
        <f>IF(P3183=P3182,R3183+T3182,R3183)</f>
        <v>257956.53214906197</v>
      </c>
      <c r="U3183">
        <f>IF(P3183=P3182,1+U3182,1)</f>
        <v>11</v>
      </c>
      <c r="V3183" t="str">
        <f t="shared" si="49"/>
        <v/>
      </c>
      <c r="W3183" t="str">
        <f>IF(V3183="","",IF(ABS(V3183-R3183)&gt;W$1,ABS(V3183-R3183),""))</f>
        <v/>
      </c>
      <c r="X3183" t="str">
        <f>Y3183&amp;"-"&amp;Z3183&amp;"-"&amp;AC3183&amp;"-"&amp;AD3183&amp;"-"&amp;AG3183</f>
        <v>3.5-e-A-0-1.5</v>
      </c>
      <c r="Y3183">
        <f>F3183</f>
        <v>3.5</v>
      </c>
      <c r="Z3183" s="2" t="str">
        <f>G3183</f>
        <v>e</v>
      </c>
      <c r="AA3183">
        <f>_xlfn.IFNA(VLOOKUP(X3183,'duo-out'!A$2:Q$5000,5,FALSE),E3183+10*(H3183-1)+1+_xlfn.IFNA(VLOOKUP(D3183,states!A$2:C$10,3,FALSE),1))</f>
        <v>52</v>
      </c>
      <c r="AB3183" t="str">
        <f>IF(V3183="","",V3183)</f>
        <v/>
      </c>
      <c r="AC3183" s="2" t="str">
        <f>_xlfn.IFNA(VLOOKUP(D3183,states!A$2:C$10,2,FALSE),"XX")</f>
        <v>A</v>
      </c>
      <c r="AD3183">
        <f>E3183</f>
        <v>0</v>
      </c>
      <c r="AE3183">
        <f>_xlfn.IFNA(VLOOKUP(D3183,states!A$2:D$10,4,FALSE),0)</f>
        <v>2</v>
      </c>
      <c r="AF3183">
        <v>0.5</v>
      </c>
      <c r="AG3183">
        <f>IF(AE3183=0,AF3183,IF(AE3183=1,IF(F3183=0.5,0.5,IF(H3183=1,0.5,1.5)),IF(F3183=0.5,0.5,IF(H3183=1,2.5,1.5))))</f>
        <v>1.5</v>
      </c>
      <c r="AH3183" s="7">
        <f>IF(AC3183="XX",0,1/C3183^(1/5)*IF(E3183=0,100,1)/(E3183+1)^(1/4))</f>
        <v>288.53998118144267</v>
      </c>
    </row>
    <row r="3184" spans="1:34">
      <c r="A3184">
        <v>5482</v>
      </c>
      <c r="B3184" s="1">
        <v>23042.428</v>
      </c>
      <c r="C3184" s="6">
        <v>7.442E-2</v>
      </c>
      <c r="D3184" t="s">
        <v>3</v>
      </c>
      <c r="E3184">
        <v>0</v>
      </c>
      <c r="F3184">
        <v>3.5</v>
      </c>
      <c r="G3184" t="s">
        <v>1</v>
      </c>
      <c r="H3184">
        <v>2</v>
      </c>
      <c r="I3184" t="s">
        <v>0</v>
      </c>
      <c r="J3184">
        <v>0</v>
      </c>
      <c r="K3184">
        <v>4.5</v>
      </c>
      <c r="L3184" t="s">
        <v>1</v>
      </c>
      <c r="M3184">
        <v>2</v>
      </c>
      <c r="N3184" t="s">
        <v>5538</v>
      </c>
      <c r="O3184">
        <v>1</v>
      </c>
      <c r="P3184" t="str">
        <f>D3184&amp;"-"&amp;F3184&amp;"-"&amp;G3184&amp;"-"&amp;E3184&amp;"-"&amp;H3184</f>
        <v>A2Delta-3.5-e-0-2</v>
      </c>
      <c r="Q3184" t="str">
        <f>I3184&amp;"-"&amp;K3184&amp;"-"&amp;L3184&amp;"-"&amp;J3184&amp;"-"&amp;M3184</f>
        <v>X2Pi-4.5-e-0-2</v>
      </c>
      <c r="R3184">
        <f>B3184+S3184</f>
        <v>23450.655953531001</v>
      </c>
      <c r="S3184">
        <f>_xlfn.IFNA(VLOOKUP(Q3184,'MARVEL-X'!A$2:I$1400,7,FALSE),VLOOKUP(Q3184,MARVEL!A$2:J$1522,10,FALSE))</f>
        <v>408.22795353100003</v>
      </c>
      <c r="T3184">
        <f>IF(P3184=P3183,R3184+T3183,R3184)</f>
        <v>281407.18810259295</v>
      </c>
      <c r="U3184">
        <f>IF(P3184=P3183,1+U3183,1)</f>
        <v>12</v>
      </c>
      <c r="V3184" t="str">
        <f t="shared" si="49"/>
        <v/>
      </c>
      <c r="W3184" t="str">
        <f>IF(V3184="","",IF(ABS(V3184-R3184)&gt;W$1,ABS(V3184-R3184),""))</f>
        <v/>
      </c>
      <c r="X3184" t="str">
        <f>Y3184&amp;"-"&amp;Z3184&amp;"-"&amp;AC3184&amp;"-"&amp;AD3184&amp;"-"&amp;AG3184</f>
        <v>3.5-e-A-0-1.5</v>
      </c>
      <c r="Y3184">
        <f>F3184</f>
        <v>3.5</v>
      </c>
      <c r="Z3184" s="2" t="str">
        <f>G3184</f>
        <v>e</v>
      </c>
      <c r="AA3184">
        <f>_xlfn.IFNA(VLOOKUP(X3184,'duo-out'!A$2:Q$5000,5,FALSE),E3184+10*(H3184-1)+1+_xlfn.IFNA(VLOOKUP(D3184,states!A$2:C$10,3,FALSE),1))</f>
        <v>52</v>
      </c>
      <c r="AB3184" t="str">
        <f>IF(V3184="","",V3184)</f>
        <v/>
      </c>
      <c r="AC3184" s="2" t="str">
        <f>_xlfn.IFNA(VLOOKUP(D3184,states!A$2:C$10,2,FALSE),"XX")</f>
        <v>A</v>
      </c>
      <c r="AD3184">
        <f>E3184</f>
        <v>0</v>
      </c>
      <c r="AE3184">
        <f>_xlfn.IFNA(VLOOKUP(D3184,states!A$2:D$10,4,FALSE),0)</f>
        <v>2</v>
      </c>
      <c r="AF3184">
        <v>0.5</v>
      </c>
      <c r="AG3184">
        <f>IF(AE3184=0,AF3184,IF(AE3184=1,IF(F3184=0.5,0.5,IF(H3184=1,0.5,1.5)),IF(F3184=0.5,0.5,IF(H3184=1,2.5,1.5))))</f>
        <v>1.5</v>
      </c>
      <c r="AH3184" s="7">
        <f>IF(AC3184="XX",0,1/C3184^(1/5)*IF(E3184=0,100,1)/(E3184+1)^(1/4))</f>
        <v>168.13652483325953</v>
      </c>
    </row>
    <row r="3185" spans="1:34">
      <c r="A3185">
        <v>5437</v>
      </c>
      <c r="B3185" s="1">
        <v>23182.921999999999</v>
      </c>
      <c r="C3185" s="6">
        <v>0.05</v>
      </c>
      <c r="D3185" t="s">
        <v>3</v>
      </c>
      <c r="E3185">
        <v>0</v>
      </c>
      <c r="F3185">
        <v>3.5</v>
      </c>
      <c r="G3185" t="s">
        <v>1</v>
      </c>
      <c r="H3185">
        <v>2</v>
      </c>
      <c r="I3185" t="s">
        <v>0</v>
      </c>
      <c r="J3185">
        <v>0</v>
      </c>
      <c r="K3185">
        <v>3.5</v>
      </c>
      <c r="L3185" t="s">
        <v>2</v>
      </c>
      <c r="M3185">
        <v>2</v>
      </c>
      <c r="N3185" t="s">
        <v>5493</v>
      </c>
      <c r="O3185">
        <v>1</v>
      </c>
      <c r="P3185" t="str">
        <f>D3185&amp;"-"&amp;F3185&amp;"-"&amp;G3185&amp;"-"&amp;E3185&amp;"-"&amp;H3185</f>
        <v>A2Delta-3.5-e-0-2</v>
      </c>
      <c r="Q3185" t="str">
        <f>I3185&amp;"-"&amp;K3185&amp;"-"&amp;L3185&amp;"-"&amp;J3185&amp;"-"&amp;M3185</f>
        <v>X2Pi-3.5-f-0-2</v>
      </c>
      <c r="R3185">
        <f>B3185+S3185</f>
        <v>23450.582933923997</v>
      </c>
      <c r="S3185">
        <f>_xlfn.IFNA(VLOOKUP(Q3185,'MARVEL-X'!A$2:I$1400,7,FALSE),VLOOKUP(Q3185,MARVEL!A$2:J$1522,10,FALSE))</f>
        <v>267.66093392400001</v>
      </c>
      <c r="T3185">
        <f>IF(P3185=P3184,R3185+T3184,R3185)</f>
        <v>304857.77103651693</v>
      </c>
      <c r="U3185">
        <f>IF(P3185=P3184,1+U3184,1)</f>
        <v>13</v>
      </c>
      <c r="V3185" t="str">
        <f t="shared" si="49"/>
        <v/>
      </c>
      <c r="W3185" t="str">
        <f>IF(V3185="","",IF(ABS(V3185-R3185)&gt;W$1,ABS(V3185-R3185),""))</f>
        <v/>
      </c>
      <c r="X3185" t="str">
        <f>Y3185&amp;"-"&amp;Z3185&amp;"-"&amp;AC3185&amp;"-"&amp;AD3185&amp;"-"&amp;AG3185</f>
        <v>3.5-e-A-0-1.5</v>
      </c>
      <c r="Y3185">
        <f>F3185</f>
        <v>3.5</v>
      </c>
      <c r="Z3185" s="2" t="str">
        <f>G3185</f>
        <v>e</v>
      </c>
      <c r="AA3185">
        <f>_xlfn.IFNA(VLOOKUP(X3185,'duo-out'!A$2:Q$5000,5,FALSE),E3185+10*(H3185-1)+1+_xlfn.IFNA(VLOOKUP(D3185,states!A$2:C$10,3,FALSE),1))</f>
        <v>52</v>
      </c>
      <c r="AB3185" t="str">
        <f>IF(V3185="","",V3185)</f>
        <v/>
      </c>
      <c r="AC3185" s="2" t="str">
        <f>_xlfn.IFNA(VLOOKUP(D3185,states!A$2:C$10,2,FALSE),"XX")</f>
        <v>A</v>
      </c>
      <c r="AD3185">
        <f>E3185</f>
        <v>0</v>
      </c>
      <c r="AE3185">
        <f>_xlfn.IFNA(VLOOKUP(D3185,states!A$2:D$10,4,FALSE),0)</f>
        <v>2</v>
      </c>
      <c r="AF3185">
        <v>0.5</v>
      </c>
      <c r="AG3185">
        <f>IF(AE3185=0,AF3185,IF(AE3185=1,IF(F3185=0.5,0.5,IF(H3185=1,0.5,1.5)),IF(F3185=0.5,0.5,IF(H3185=1,2.5,1.5))))</f>
        <v>1.5</v>
      </c>
      <c r="AH3185" s="7">
        <f>IF(AC3185="XX",0,1/C3185^(1/5)*IF(E3185=0,100,1)/(E3185+1)^(1/4))</f>
        <v>182.05642030260799</v>
      </c>
    </row>
    <row r="3186" spans="1:34">
      <c r="A3186">
        <v>5417</v>
      </c>
      <c r="B3186" s="1">
        <v>23297.402999999998</v>
      </c>
      <c r="C3186" s="6">
        <v>0.05</v>
      </c>
      <c r="D3186" t="s">
        <v>3</v>
      </c>
      <c r="E3186">
        <v>0</v>
      </c>
      <c r="F3186">
        <v>3.5</v>
      </c>
      <c r="G3186" t="s">
        <v>1</v>
      </c>
      <c r="H3186">
        <v>2</v>
      </c>
      <c r="I3186" t="s">
        <v>0</v>
      </c>
      <c r="J3186">
        <v>0</v>
      </c>
      <c r="K3186">
        <v>2.5</v>
      </c>
      <c r="L3186" t="s">
        <v>1</v>
      </c>
      <c r="M3186">
        <v>2</v>
      </c>
      <c r="N3186" t="s">
        <v>5473</v>
      </c>
      <c r="O3186">
        <v>1</v>
      </c>
      <c r="P3186" t="str">
        <f>D3186&amp;"-"&amp;F3186&amp;"-"&amp;G3186&amp;"-"&amp;E3186&amp;"-"&amp;H3186</f>
        <v>A2Delta-3.5-e-0-2</v>
      </c>
      <c r="Q3186" t="str">
        <f>I3186&amp;"-"&amp;K3186&amp;"-"&amp;L3186&amp;"-"&amp;J3186&amp;"-"&amp;M3186</f>
        <v>X2Pi-2.5-e-0-2</v>
      </c>
      <c r="R3186">
        <f>B3186+S3186</f>
        <v>23450.598131301998</v>
      </c>
      <c r="S3186">
        <f>_xlfn.IFNA(VLOOKUP(Q3186,'MARVEL-X'!A$2:I$1400,7,FALSE),VLOOKUP(Q3186,MARVEL!A$2:J$1522,10,FALSE))</f>
        <v>153.19513130199999</v>
      </c>
      <c r="T3186">
        <f>IF(P3186=P3185,R3186+T3185,R3186)</f>
        <v>328308.36916781892</v>
      </c>
      <c r="U3186">
        <f>IF(P3186=P3185,1+U3185,1)</f>
        <v>14</v>
      </c>
      <c r="V3186" t="str">
        <f t="shared" si="49"/>
        <v/>
      </c>
      <c r="W3186" t="str">
        <f>IF(V3186="","",IF(ABS(V3186-R3186)&gt;W$1,ABS(V3186-R3186),""))</f>
        <v/>
      </c>
      <c r="X3186" t="str">
        <f>Y3186&amp;"-"&amp;Z3186&amp;"-"&amp;AC3186&amp;"-"&amp;AD3186&amp;"-"&amp;AG3186</f>
        <v>3.5-e-A-0-1.5</v>
      </c>
      <c r="Y3186">
        <f>F3186</f>
        <v>3.5</v>
      </c>
      <c r="Z3186" s="2" t="str">
        <f>G3186</f>
        <v>e</v>
      </c>
      <c r="AA3186">
        <f>_xlfn.IFNA(VLOOKUP(X3186,'duo-out'!A$2:Q$5000,5,FALSE),E3186+10*(H3186-1)+1+_xlfn.IFNA(VLOOKUP(D3186,states!A$2:C$10,3,FALSE),1))</f>
        <v>52</v>
      </c>
      <c r="AB3186" t="str">
        <f>IF(V3186="","",V3186)</f>
        <v/>
      </c>
      <c r="AC3186" s="2" t="str">
        <f>_xlfn.IFNA(VLOOKUP(D3186,states!A$2:C$10,2,FALSE),"XX")</f>
        <v>A</v>
      </c>
      <c r="AD3186">
        <f>E3186</f>
        <v>0</v>
      </c>
      <c r="AE3186">
        <f>_xlfn.IFNA(VLOOKUP(D3186,states!A$2:D$10,4,FALSE),0)</f>
        <v>2</v>
      </c>
      <c r="AF3186">
        <v>0.5</v>
      </c>
      <c r="AG3186">
        <f>IF(AE3186=0,AF3186,IF(AE3186=1,IF(F3186=0.5,0.5,IF(H3186=1,0.5,1.5)),IF(F3186=0.5,0.5,IF(H3186=1,2.5,1.5))))</f>
        <v>1.5</v>
      </c>
      <c r="AH3186" s="7">
        <f>IF(AC3186="XX",0,1/C3186^(1/5)*IF(E3186=0,100,1)/(E3186+1)^(1/4))</f>
        <v>182.05642030260799</v>
      </c>
    </row>
    <row r="3187" spans="1:34">
      <c r="A3187">
        <v>5391</v>
      </c>
      <c r="B3187" s="1">
        <v>23179.949000000001</v>
      </c>
      <c r="C3187" s="6">
        <v>6.164E-2</v>
      </c>
      <c r="D3187" t="s">
        <v>3</v>
      </c>
      <c r="E3187">
        <v>0</v>
      </c>
      <c r="F3187">
        <v>3.5</v>
      </c>
      <c r="G3187" t="s">
        <v>1</v>
      </c>
      <c r="H3187">
        <v>2</v>
      </c>
      <c r="I3187" t="s">
        <v>0</v>
      </c>
      <c r="J3187">
        <v>0</v>
      </c>
      <c r="K3187">
        <v>4.5</v>
      </c>
      <c r="L3187" t="s">
        <v>1</v>
      </c>
      <c r="M3187">
        <v>1</v>
      </c>
      <c r="N3187" t="s">
        <v>5447</v>
      </c>
      <c r="O3187">
        <v>1</v>
      </c>
      <c r="P3187" t="str">
        <f>D3187&amp;"-"&amp;F3187&amp;"-"&amp;G3187&amp;"-"&amp;E3187&amp;"-"&amp;H3187</f>
        <v>A2Delta-3.5-e-0-2</v>
      </c>
      <c r="Q3187" t="str">
        <f>I3187&amp;"-"&amp;K3187&amp;"-"&amp;L3187&amp;"-"&amp;J3187&amp;"-"&amp;M3187</f>
        <v>X2Pi-4.5-e-0-1</v>
      </c>
      <c r="R3187">
        <f>B3187+S3187</f>
        <v>23450.644186173002</v>
      </c>
      <c r="S3187">
        <f>_xlfn.IFNA(VLOOKUP(Q3187,'MARVEL-X'!A$2:I$1400,7,FALSE),VLOOKUP(Q3187,MARVEL!A$2:J$1522,10,FALSE))</f>
        <v>270.69518617300002</v>
      </c>
      <c r="T3187">
        <f>IF(P3187=P3186,R3187+T3186,R3187)</f>
        <v>351759.0133539919</v>
      </c>
      <c r="U3187">
        <f>IF(P3187=P3186,1+U3186,1)</f>
        <v>15</v>
      </c>
      <c r="V3187" t="str">
        <f t="shared" si="49"/>
        <v/>
      </c>
      <c r="W3187" t="str">
        <f>IF(V3187="","",IF(ABS(V3187-R3187)&gt;W$1,ABS(V3187-R3187),""))</f>
        <v/>
      </c>
      <c r="X3187" t="str">
        <f>Y3187&amp;"-"&amp;Z3187&amp;"-"&amp;AC3187&amp;"-"&amp;AD3187&amp;"-"&amp;AG3187</f>
        <v>3.5-e-A-0-1.5</v>
      </c>
      <c r="Y3187">
        <f>F3187</f>
        <v>3.5</v>
      </c>
      <c r="Z3187" s="2" t="str">
        <f>G3187</f>
        <v>e</v>
      </c>
      <c r="AA3187">
        <f>_xlfn.IFNA(VLOOKUP(X3187,'duo-out'!A$2:Q$5000,5,FALSE),E3187+10*(H3187-1)+1+_xlfn.IFNA(VLOOKUP(D3187,states!A$2:C$10,3,FALSE),1))</f>
        <v>52</v>
      </c>
      <c r="AB3187" t="str">
        <f>IF(V3187="","",V3187)</f>
        <v/>
      </c>
      <c r="AC3187" s="2" t="str">
        <f>_xlfn.IFNA(VLOOKUP(D3187,states!A$2:C$10,2,FALSE),"XX")</f>
        <v>A</v>
      </c>
      <c r="AD3187">
        <f>E3187</f>
        <v>0</v>
      </c>
      <c r="AE3187">
        <f>_xlfn.IFNA(VLOOKUP(D3187,states!A$2:D$10,4,FALSE),0)</f>
        <v>2</v>
      </c>
      <c r="AF3187">
        <v>0.5</v>
      </c>
      <c r="AG3187">
        <f>IF(AE3187=0,AF3187,IF(AE3187=1,IF(F3187=0.5,0.5,IF(H3187=1,0.5,1.5)),IF(F3187=0.5,0.5,IF(H3187=1,2.5,1.5))))</f>
        <v>1.5</v>
      </c>
      <c r="AH3187" s="7">
        <f>IF(AC3187="XX",0,1/C3187^(1/5)*IF(E3187=0,100,1)/(E3187+1)^(1/4))</f>
        <v>174.59325992209233</v>
      </c>
    </row>
    <row r="3188" spans="1:34">
      <c r="A3188">
        <v>5370</v>
      </c>
      <c r="B3188" s="1">
        <v>23293.198</v>
      </c>
      <c r="C3188" s="6">
        <v>0.05</v>
      </c>
      <c r="D3188" t="s">
        <v>3</v>
      </c>
      <c r="E3188">
        <v>0</v>
      </c>
      <c r="F3188">
        <v>3.5</v>
      </c>
      <c r="G3188" t="s">
        <v>1</v>
      </c>
      <c r="H3188">
        <v>2</v>
      </c>
      <c r="I3188" t="s">
        <v>0</v>
      </c>
      <c r="J3188">
        <v>0</v>
      </c>
      <c r="K3188">
        <v>3.5</v>
      </c>
      <c r="L3188" t="s">
        <v>2</v>
      </c>
      <c r="M3188">
        <v>1</v>
      </c>
      <c r="N3188" t="s">
        <v>5426</v>
      </c>
      <c r="O3188">
        <v>1</v>
      </c>
      <c r="P3188" t="str">
        <f>D3188&amp;"-"&amp;F3188&amp;"-"&amp;G3188&amp;"-"&amp;E3188&amp;"-"&amp;H3188</f>
        <v>A2Delta-3.5-e-0-2</v>
      </c>
      <c r="Q3188" t="str">
        <f>I3188&amp;"-"&amp;K3188&amp;"-"&amp;L3188&amp;"-"&amp;J3188&amp;"-"&amp;M3188</f>
        <v>X2Pi-3.5-f-0-1</v>
      </c>
      <c r="R3188">
        <f>B3188+S3188</f>
        <v>23450.590251851001</v>
      </c>
      <c r="S3188">
        <f>_xlfn.IFNA(VLOOKUP(Q3188,'MARVEL-X'!A$2:I$1400,7,FALSE),VLOOKUP(Q3188,MARVEL!A$2:J$1522,10,FALSE))</f>
        <v>157.392251851</v>
      </c>
      <c r="T3188">
        <f>IF(P3188=P3187,R3188+T3187,R3188)</f>
        <v>375209.60360584292</v>
      </c>
      <c r="U3188">
        <f>IF(P3188=P3187,1+U3187,1)</f>
        <v>16</v>
      </c>
      <c r="V3188" t="str">
        <f t="shared" si="49"/>
        <v/>
      </c>
      <c r="W3188" t="str">
        <f>IF(V3188="","",IF(ABS(V3188-R3188)&gt;W$1,ABS(V3188-R3188),""))</f>
        <v/>
      </c>
      <c r="X3188" t="str">
        <f>Y3188&amp;"-"&amp;Z3188&amp;"-"&amp;AC3188&amp;"-"&amp;AD3188&amp;"-"&amp;AG3188</f>
        <v>3.5-e-A-0-1.5</v>
      </c>
      <c r="Y3188">
        <f>F3188</f>
        <v>3.5</v>
      </c>
      <c r="Z3188" s="2" t="str">
        <f>G3188</f>
        <v>e</v>
      </c>
      <c r="AA3188">
        <f>_xlfn.IFNA(VLOOKUP(X3188,'duo-out'!A$2:Q$5000,5,FALSE),E3188+10*(H3188-1)+1+_xlfn.IFNA(VLOOKUP(D3188,states!A$2:C$10,3,FALSE),1))</f>
        <v>52</v>
      </c>
      <c r="AB3188" t="str">
        <f>IF(V3188="","",V3188)</f>
        <v/>
      </c>
      <c r="AC3188" s="2" t="str">
        <f>_xlfn.IFNA(VLOOKUP(D3188,states!A$2:C$10,2,FALSE),"XX")</f>
        <v>A</v>
      </c>
      <c r="AD3188">
        <f>E3188</f>
        <v>0</v>
      </c>
      <c r="AE3188">
        <f>_xlfn.IFNA(VLOOKUP(D3188,states!A$2:D$10,4,FALSE),0)</f>
        <v>2</v>
      </c>
      <c r="AF3188">
        <v>0.5</v>
      </c>
      <c r="AG3188">
        <f>IF(AE3188=0,AF3188,IF(AE3188=1,IF(F3188=0.5,0.5,IF(H3188=1,0.5,1.5)),IF(F3188=0.5,0.5,IF(H3188=1,2.5,1.5))))</f>
        <v>1.5</v>
      </c>
      <c r="AH3188" s="7">
        <f>IF(AC3188="XX",0,1/C3188^(1/5)*IF(E3188=0,100,1)/(E3188+1)^(1/4))</f>
        <v>182.05642030260799</v>
      </c>
    </row>
    <row r="3189" spans="1:34">
      <c r="A3189">
        <v>4186</v>
      </c>
      <c r="B3189" s="1">
        <v>23182.943599999999</v>
      </c>
      <c r="C3189" s="6">
        <v>1.405E-2</v>
      </c>
      <c r="D3189" t="s">
        <v>3</v>
      </c>
      <c r="E3189">
        <v>0</v>
      </c>
      <c r="F3189">
        <v>3.5</v>
      </c>
      <c r="G3189" t="s">
        <v>1</v>
      </c>
      <c r="H3189">
        <v>2</v>
      </c>
      <c r="I3189" t="s">
        <v>0</v>
      </c>
      <c r="J3189">
        <v>0</v>
      </c>
      <c r="K3189">
        <v>3.5</v>
      </c>
      <c r="L3189" t="s">
        <v>2</v>
      </c>
      <c r="M3189">
        <v>2</v>
      </c>
      <c r="N3189" t="s">
        <v>4242</v>
      </c>
      <c r="O3189">
        <v>1</v>
      </c>
      <c r="P3189" t="str">
        <f>D3189&amp;"-"&amp;F3189&amp;"-"&amp;G3189&amp;"-"&amp;E3189&amp;"-"&amp;H3189</f>
        <v>A2Delta-3.5-e-0-2</v>
      </c>
      <c r="Q3189" t="str">
        <f>I3189&amp;"-"&amp;K3189&amp;"-"&amp;L3189&amp;"-"&amp;J3189&amp;"-"&amp;M3189</f>
        <v>X2Pi-3.5-f-0-2</v>
      </c>
      <c r="R3189">
        <f>B3189+S3189</f>
        <v>23450.604533923997</v>
      </c>
      <c r="S3189">
        <f>_xlfn.IFNA(VLOOKUP(Q3189,'MARVEL-X'!A$2:I$1400,7,FALSE),VLOOKUP(Q3189,MARVEL!A$2:J$1522,10,FALSE))</f>
        <v>267.66093392400001</v>
      </c>
      <c r="T3189">
        <f>IF(P3189=P3188,R3189+T3188,R3189)</f>
        <v>398660.20813976694</v>
      </c>
      <c r="U3189">
        <f>IF(P3189=P3188,1+U3188,1)</f>
        <v>17</v>
      </c>
      <c r="V3189" t="str">
        <f t="shared" si="49"/>
        <v/>
      </c>
      <c r="W3189" t="str">
        <f>IF(V3189="","",IF(ABS(V3189-R3189)&gt;W$1,ABS(V3189-R3189),""))</f>
        <v/>
      </c>
      <c r="X3189" t="str">
        <f>Y3189&amp;"-"&amp;Z3189&amp;"-"&amp;AC3189&amp;"-"&amp;AD3189&amp;"-"&amp;AG3189</f>
        <v>3.5-e-A-0-1.5</v>
      </c>
      <c r="Y3189">
        <f>F3189</f>
        <v>3.5</v>
      </c>
      <c r="Z3189" s="2" t="str">
        <f>G3189</f>
        <v>e</v>
      </c>
      <c r="AA3189">
        <f>_xlfn.IFNA(VLOOKUP(X3189,'duo-out'!A$2:Q$5000,5,FALSE),E3189+10*(H3189-1)+1+_xlfn.IFNA(VLOOKUP(D3189,states!A$2:C$10,3,FALSE),1))</f>
        <v>52</v>
      </c>
      <c r="AB3189" t="str">
        <f>IF(V3189="","",V3189)</f>
        <v/>
      </c>
      <c r="AC3189" s="2" t="str">
        <f>_xlfn.IFNA(VLOOKUP(D3189,states!A$2:C$10,2,FALSE),"XX")</f>
        <v>A</v>
      </c>
      <c r="AD3189">
        <f>E3189</f>
        <v>0</v>
      </c>
      <c r="AE3189">
        <f>_xlfn.IFNA(VLOOKUP(D3189,states!A$2:D$10,4,FALSE),0)</f>
        <v>2</v>
      </c>
      <c r="AF3189">
        <v>0.5</v>
      </c>
      <c r="AG3189">
        <f>IF(AE3189=0,AF3189,IF(AE3189=1,IF(F3189=0.5,0.5,IF(H3189=1,0.5,1.5)),IF(F3189=0.5,0.5,IF(H3189=1,2.5,1.5))))</f>
        <v>1.5</v>
      </c>
      <c r="AH3189" s="7">
        <f>IF(AC3189="XX",0,1/C3189^(1/5)*IF(E3189=0,100,1)/(E3189+1)^(1/4))</f>
        <v>234.67386990308466</v>
      </c>
    </row>
    <row r="3190" spans="1:34">
      <c r="A3190">
        <v>4156</v>
      </c>
      <c r="B3190" s="1">
        <v>23042.372200000002</v>
      </c>
      <c r="C3190" s="6">
        <v>8.3999999999999995E-3</v>
      </c>
      <c r="D3190" t="s">
        <v>3</v>
      </c>
      <c r="E3190">
        <v>0</v>
      </c>
      <c r="F3190">
        <v>3.5</v>
      </c>
      <c r="G3190" t="s">
        <v>1</v>
      </c>
      <c r="H3190">
        <v>2</v>
      </c>
      <c r="I3190" t="s">
        <v>0</v>
      </c>
      <c r="J3190">
        <v>0</v>
      </c>
      <c r="K3190">
        <v>4.5</v>
      </c>
      <c r="L3190" t="s">
        <v>1</v>
      </c>
      <c r="M3190">
        <v>2</v>
      </c>
      <c r="N3190" t="s">
        <v>4212</v>
      </c>
      <c r="O3190">
        <v>1</v>
      </c>
      <c r="P3190" t="str">
        <f>D3190&amp;"-"&amp;F3190&amp;"-"&amp;G3190&amp;"-"&amp;E3190&amp;"-"&amp;H3190</f>
        <v>A2Delta-3.5-e-0-2</v>
      </c>
      <c r="Q3190" t="str">
        <f>I3190&amp;"-"&amp;K3190&amp;"-"&amp;L3190&amp;"-"&amp;J3190&amp;"-"&amp;M3190</f>
        <v>X2Pi-4.5-e-0-2</v>
      </c>
      <c r="R3190">
        <f>B3190+S3190</f>
        <v>23450.600153531002</v>
      </c>
      <c r="S3190">
        <f>_xlfn.IFNA(VLOOKUP(Q3190,'MARVEL-X'!A$2:I$1400,7,FALSE),VLOOKUP(Q3190,MARVEL!A$2:J$1522,10,FALSE))</f>
        <v>408.22795353100003</v>
      </c>
      <c r="T3190">
        <f>IF(P3190=P3189,R3190+T3189,R3190)</f>
        <v>422110.80829329795</v>
      </c>
      <c r="U3190">
        <f>IF(P3190=P3189,1+U3189,1)</f>
        <v>18</v>
      </c>
      <c r="V3190" t="str">
        <f t="shared" si="49"/>
        <v/>
      </c>
      <c r="W3190" t="str">
        <f>IF(V3190="","",IF(ABS(V3190-R3190)&gt;W$1,ABS(V3190-R3190),""))</f>
        <v/>
      </c>
      <c r="X3190" t="str">
        <f>Y3190&amp;"-"&amp;Z3190&amp;"-"&amp;AC3190&amp;"-"&amp;AD3190&amp;"-"&amp;AG3190</f>
        <v>3.5-e-A-0-1.5</v>
      </c>
      <c r="Y3190">
        <f>F3190</f>
        <v>3.5</v>
      </c>
      <c r="Z3190" s="2" t="str">
        <f>G3190</f>
        <v>e</v>
      </c>
      <c r="AA3190">
        <f>_xlfn.IFNA(VLOOKUP(X3190,'duo-out'!A$2:Q$5000,5,FALSE),E3190+10*(H3190-1)+1+_xlfn.IFNA(VLOOKUP(D3190,states!A$2:C$10,3,FALSE),1))</f>
        <v>52</v>
      </c>
      <c r="AB3190" t="str">
        <f>IF(V3190="","",V3190)</f>
        <v/>
      </c>
      <c r="AC3190" s="2" t="str">
        <f>_xlfn.IFNA(VLOOKUP(D3190,states!A$2:C$10,2,FALSE),"XX")</f>
        <v>A</v>
      </c>
      <c r="AD3190">
        <f>E3190</f>
        <v>0</v>
      </c>
      <c r="AE3190">
        <f>_xlfn.IFNA(VLOOKUP(D3190,states!A$2:D$10,4,FALSE),0)</f>
        <v>2</v>
      </c>
      <c r="AF3190">
        <v>0.5</v>
      </c>
      <c r="AG3190">
        <f>IF(AE3190=0,AF3190,IF(AE3190=1,IF(F3190=0.5,0.5,IF(H3190=1,0.5,1.5)),IF(F3190=0.5,0.5,IF(H3190=1,2.5,1.5))))</f>
        <v>1.5</v>
      </c>
      <c r="AH3190" s="7">
        <f>IF(AC3190="XX",0,1/C3190^(1/5)*IF(E3190=0,100,1)/(E3190+1)^(1/4))</f>
        <v>260.10227020433877</v>
      </c>
    </row>
    <row r="3191" spans="1:34">
      <c r="A3191">
        <v>4139</v>
      </c>
      <c r="B3191" s="1">
        <v>23297.3986</v>
      </c>
      <c r="C3191" s="6">
        <v>1.6000000000000001E-3</v>
      </c>
      <c r="D3191" t="s">
        <v>3</v>
      </c>
      <c r="E3191">
        <v>0</v>
      </c>
      <c r="F3191">
        <v>3.5</v>
      </c>
      <c r="G3191" t="s">
        <v>1</v>
      </c>
      <c r="H3191">
        <v>2</v>
      </c>
      <c r="I3191" t="s">
        <v>0</v>
      </c>
      <c r="J3191">
        <v>0</v>
      </c>
      <c r="K3191">
        <v>2.5</v>
      </c>
      <c r="L3191" t="s">
        <v>1</v>
      </c>
      <c r="M3191">
        <v>2</v>
      </c>
      <c r="N3191" t="s">
        <v>4195</v>
      </c>
      <c r="O3191">
        <v>1</v>
      </c>
      <c r="P3191" t="str">
        <f>D3191&amp;"-"&amp;F3191&amp;"-"&amp;G3191&amp;"-"&amp;E3191&amp;"-"&amp;H3191</f>
        <v>A2Delta-3.5-e-0-2</v>
      </c>
      <c r="Q3191" t="str">
        <f>I3191&amp;"-"&amp;K3191&amp;"-"&amp;L3191&amp;"-"&amp;J3191&amp;"-"&amp;M3191</f>
        <v>X2Pi-2.5-e-0-2</v>
      </c>
      <c r="R3191">
        <f>B3191+S3191</f>
        <v>23450.593731302</v>
      </c>
      <c r="S3191">
        <f>_xlfn.IFNA(VLOOKUP(Q3191,'MARVEL-X'!A$2:I$1400,7,FALSE),VLOOKUP(Q3191,MARVEL!A$2:J$1522,10,FALSE))</f>
        <v>153.19513130199999</v>
      </c>
      <c r="T3191">
        <f>IF(P3191=P3190,R3191+T3190,R3191)</f>
        <v>445561.40202459996</v>
      </c>
      <c r="U3191">
        <f>IF(P3191=P3190,1+U3190,1)</f>
        <v>19</v>
      </c>
      <c r="V3191" t="str">
        <f t="shared" si="49"/>
        <v/>
      </c>
      <c r="W3191" t="str">
        <f>IF(V3191="","",IF(ABS(V3191-R3191)&gt;W$1,ABS(V3191-R3191),""))</f>
        <v/>
      </c>
      <c r="X3191" t="str">
        <f>Y3191&amp;"-"&amp;Z3191&amp;"-"&amp;AC3191&amp;"-"&amp;AD3191&amp;"-"&amp;AG3191</f>
        <v>3.5-e-A-0-1.5</v>
      </c>
      <c r="Y3191">
        <f>F3191</f>
        <v>3.5</v>
      </c>
      <c r="Z3191" s="2" t="str">
        <f>G3191</f>
        <v>e</v>
      </c>
      <c r="AA3191">
        <f>_xlfn.IFNA(VLOOKUP(X3191,'duo-out'!A$2:Q$5000,5,FALSE),E3191+10*(H3191-1)+1+_xlfn.IFNA(VLOOKUP(D3191,states!A$2:C$10,3,FALSE),1))</f>
        <v>52</v>
      </c>
      <c r="AB3191" t="str">
        <f>IF(V3191="","",V3191)</f>
        <v/>
      </c>
      <c r="AC3191" s="2" t="str">
        <f>_xlfn.IFNA(VLOOKUP(D3191,states!A$2:C$10,2,FALSE),"XX")</f>
        <v>A</v>
      </c>
      <c r="AD3191">
        <f>E3191</f>
        <v>0</v>
      </c>
      <c r="AE3191">
        <f>_xlfn.IFNA(VLOOKUP(D3191,states!A$2:D$10,4,FALSE),0)</f>
        <v>2</v>
      </c>
      <c r="AF3191">
        <v>0.5</v>
      </c>
      <c r="AG3191">
        <f>IF(AE3191=0,AF3191,IF(AE3191=1,IF(F3191=0.5,0.5,IF(H3191=1,0.5,1.5)),IF(F3191=0.5,0.5,IF(H3191=1,2.5,1.5))))</f>
        <v>1.5</v>
      </c>
      <c r="AH3191" s="7">
        <f>IF(AC3191="XX",0,1/C3191^(1/5)*IF(E3191=0,100,1)/(E3191+1)^(1/4))</f>
        <v>362.38983183884778</v>
      </c>
    </row>
    <row r="3192" spans="1:34">
      <c r="A3192">
        <v>876</v>
      </c>
      <c r="B3192" s="1">
        <v>23042.29</v>
      </c>
      <c r="C3192" s="6">
        <v>8.4010000000000001E-2</v>
      </c>
      <c r="D3192" t="s">
        <v>3</v>
      </c>
      <c r="E3192">
        <v>0</v>
      </c>
      <c r="F3192">
        <v>3.5</v>
      </c>
      <c r="G3192" t="s">
        <v>1</v>
      </c>
      <c r="H3192">
        <v>2</v>
      </c>
      <c r="I3192" t="s">
        <v>0</v>
      </c>
      <c r="J3192">
        <v>0</v>
      </c>
      <c r="K3192">
        <v>4.5</v>
      </c>
      <c r="L3192" t="s">
        <v>1</v>
      </c>
      <c r="M3192">
        <v>2</v>
      </c>
      <c r="N3192" t="s">
        <v>932</v>
      </c>
      <c r="O3192">
        <v>1</v>
      </c>
      <c r="P3192" t="str">
        <f>D3192&amp;"-"&amp;F3192&amp;"-"&amp;G3192&amp;"-"&amp;E3192&amp;"-"&amp;H3192</f>
        <v>A2Delta-3.5-e-0-2</v>
      </c>
      <c r="Q3192" t="str">
        <f>I3192&amp;"-"&amp;K3192&amp;"-"&amp;L3192&amp;"-"&amp;J3192&amp;"-"&amp;M3192</f>
        <v>X2Pi-4.5-e-0-2</v>
      </c>
      <c r="R3192">
        <f>B3192+S3192</f>
        <v>23450.517953531002</v>
      </c>
      <c r="S3192">
        <f>_xlfn.IFNA(VLOOKUP(Q3192,'MARVEL-X'!A$2:I$1400,7,FALSE),VLOOKUP(Q3192,MARVEL!A$2:J$1522,10,FALSE))</f>
        <v>408.22795353100003</v>
      </c>
      <c r="T3192">
        <f>IF(P3192=P3191,R3192+T3191,R3192)</f>
        <v>469011.91997813096</v>
      </c>
      <c r="U3192">
        <f>IF(P3192=P3191,1+U3191,1)</f>
        <v>20</v>
      </c>
      <c r="V3192" t="str">
        <f t="shared" si="49"/>
        <v/>
      </c>
      <c r="W3192" t="str">
        <f>IF(V3192="","",IF(ABS(V3192-R3192)&gt;W$1,ABS(V3192-R3192),""))</f>
        <v/>
      </c>
      <c r="X3192" t="str">
        <f>Y3192&amp;"-"&amp;Z3192&amp;"-"&amp;AC3192&amp;"-"&amp;AD3192&amp;"-"&amp;AG3192</f>
        <v>3.5-e-A-0-1.5</v>
      </c>
      <c r="Y3192">
        <f>F3192</f>
        <v>3.5</v>
      </c>
      <c r="Z3192" s="2" t="str">
        <f>G3192</f>
        <v>e</v>
      </c>
      <c r="AA3192">
        <f>_xlfn.IFNA(VLOOKUP(X3192,'duo-out'!A$2:Q$5000,5,FALSE),E3192+10*(H3192-1)+1+_xlfn.IFNA(VLOOKUP(D3192,states!A$2:C$10,3,FALSE),1))</f>
        <v>52</v>
      </c>
      <c r="AB3192" t="str">
        <f>IF(V3192="","",V3192)</f>
        <v/>
      </c>
      <c r="AC3192" s="2" t="str">
        <f>_xlfn.IFNA(VLOOKUP(D3192,states!A$2:C$10,2,FALSE),"XX")</f>
        <v>A</v>
      </c>
      <c r="AD3192">
        <f>E3192</f>
        <v>0</v>
      </c>
      <c r="AE3192">
        <f>_xlfn.IFNA(VLOOKUP(D3192,states!A$2:D$10,4,FALSE),0)</f>
        <v>2</v>
      </c>
      <c r="AF3192">
        <v>0.5</v>
      </c>
      <c r="AG3192">
        <f>IF(AE3192=0,AF3192,IF(AE3192=1,IF(F3192=0.5,0.5,IF(H3192=1,0.5,1.5)),IF(F3192=0.5,0.5,IF(H3192=1,2.5,1.5))))</f>
        <v>1.5</v>
      </c>
      <c r="AH3192" s="7">
        <f>IF(AC3192="XX",0,1/C3192^(1/5)*IF(E3192=0,100,1)/(E3192+1)^(1/4))</f>
        <v>164.109530517677</v>
      </c>
    </row>
    <row r="3193" spans="1:34">
      <c r="A3193">
        <v>790</v>
      </c>
      <c r="B3193" s="1">
        <v>23183</v>
      </c>
      <c r="C3193" s="6">
        <v>7.4389999999999998E-2</v>
      </c>
      <c r="D3193" t="s">
        <v>3</v>
      </c>
      <c r="E3193">
        <v>0</v>
      </c>
      <c r="F3193">
        <v>3.5</v>
      </c>
      <c r="G3193" t="s">
        <v>1</v>
      </c>
      <c r="H3193">
        <v>2</v>
      </c>
      <c r="I3193" t="s">
        <v>0</v>
      </c>
      <c r="J3193">
        <v>0</v>
      </c>
      <c r="K3193">
        <v>3.5</v>
      </c>
      <c r="L3193" t="s">
        <v>2</v>
      </c>
      <c r="M3193">
        <v>2</v>
      </c>
      <c r="N3193" t="s">
        <v>846</v>
      </c>
      <c r="O3193">
        <v>1</v>
      </c>
      <c r="P3193" t="str">
        <f>D3193&amp;"-"&amp;F3193&amp;"-"&amp;G3193&amp;"-"&amp;E3193&amp;"-"&amp;H3193</f>
        <v>A2Delta-3.5-e-0-2</v>
      </c>
      <c r="Q3193" t="str">
        <f>I3193&amp;"-"&amp;K3193&amp;"-"&amp;L3193&amp;"-"&amp;J3193&amp;"-"&amp;M3193</f>
        <v>X2Pi-3.5-f-0-2</v>
      </c>
      <c r="R3193">
        <f>B3193+S3193</f>
        <v>23450.660933923999</v>
      </c>
      <c r="S3193">
        <f>_xlfn.IFNA(VLOOKUP(Q3193,'MARVEL-X'!A$2:I$1400,7,FALSE),VLOOKUP(Q3193,MARVEL!A$2:J$1522,10,FALSE))</f>
        <v>267.66093392400001</v>
      </c>
      <c r="T3193">
        <f>IF(P3193=P3192,R3193+T3192,R3193)</f>
        <v>492462.58091205498</v>
      </c>
      <c r="U3193">
        <f>IF(P3193=P3192,1+U3192,1)</f>
        <v>21</v>
      </c>
      <c r="V3193" t="str">
        <f t="shared" si="49"/>
        <v/>
      </c>
      <c r="W3193" t="str">
        <f>IF(V3193="","",IF(ABS(V3193-R3193)&gt;W$1,ABS(V3193-R3193),""))</f>
        <v/>
      </c>
      <c r="X3193" t="str">
        <f>Y3193&amp;"-"&amp;Z3193&amp;"-"&amp;AC3193&amp;"-"&amp;AD3193&amp;"-"&amp;AG3193</f>
        <v>3.5-e-A-0-1.5</v>
      </c>
      <c r="Y3193">
        <f>F3193</f>
        <v>3.5</v>
      </c>
      <c r="Z3193" s="2" t="str">
        <f>G3193</f>
        <v>e</v>
      </c>
      <c r="AA3193">
        <f>_xlfn.IFNA(VLOOKUP(X3193,'duo-out'!A$2:Q$5000,5,FALSE),E3193+10*(H3193-1)+1+_xlfn.IFNA(VLOOKUP(D3193,states!A$2:C$10,3,FALSE),1))</f>
        <v>52</v>
      </c>
      <c r="AB3193" t="str">
        <f>IF(V3193="","",V3193)</f>
        <v/>
      </c>
      <c r="AC3193" s="2" t="str">
        <f>_xlfn.IFNA(VLOOKUP(D3193,states!A$2:C$10,2,FALSE),"XX")</f>
        <v>A</v>
      </c>
      <c r="AD3193">
        <f>E3193</f>
        <v>0</v>
      </c>
      <c r="AE3193">
        <f>_xlfn.IFNA(VLOOKUP(D3193,states!A$2:D$10,4,FALSE),0)</f>
        <v>2</v>
      </c>
      <c r="AF3193">
        <v>0.5</v>
      </c>
      <c r="AG3193">
        <f>IF(AE3193=0,AF3193,IF(AE3193=1,IF(F3193=0.5,0.5,IF(H3193=1,0.5,1.5)),IF(F3193=0.5,0.5,IF(H3193=1,2.5,1.5))))</f>
        <v>1.5</v>
      </c>
      <c r="AH3193" s="7">
        <f>IF(AC3193="XX",0,1/C3193^(1/5)*IF(E3193=0,100,1)/(E3193+1)^(1/4))</f>
        <v>168.1500838661097</v>
      </c>
    </row>
    <row r="3194" spans="1:34">
      <c r="A3194">
        <v>764</v>
      </c>
      <c r="B3194" s="1">
        <v>23297.42</v>
      </c>
      <c r="C3194" s="6">
        <v>0.05</v>
      </c>
      <c r="D3194" t="s">
        <v>3</v>
      </c>
      <c r="E3194">
        <v>0</v>
      </c>
      <c r="F3194">
        <v>3.5</v>
      </c>
      <c r="G3194" t="s">
        <v>1</v>
      </c>
      <c r="H3194">
        <v>2</v>
      </c>
      <c r="I3194" t="s">
        <v>0</v>
      </c>
      <c r="J3194">
        <v>0</v>
      </c>
      <c r="K3194">
        <v>2.5</v>
      </c>
      <c r="L3194" t="s">
        <v>1</v>
      </c>
      <c r="M3194">
        <v>2</v>
      </c>
      <c r="N3194" t="s">
        <v>820</v>
      </c>
      <c r="O3194">
        <v>1</v>
      </c>
      <c r="P3194" t="str">
        <f>D3194&amp;"-"&amp;F3194&amp;"-"&amp;G3194&amp;"-"&amp;E3194&amp;"-"&amp;H3194</f>
        <v>A2Delta-3.5-e-0-2</v>
      </c>
      <c r="Q3194" t="str">
        <f>I3194&amp;"-"&amp;K3194&amp;"-"&amp;L3194&amp;"-"&amp;J3194&amp;"-"&amp;M3194</f>
        <v>X2Pi-2.5-e-0-2</v>
      </c>
      <c r="R3194">
        <f>B3194+S3194</f>
        <v>23450.615131301998</v>
      </c>
      <c r="S3194">
        <f>_xlfn.IFNA(VLOOKUP(Q3194,'MARVEL-X'!A$2:I$1400,7,FALSE),VLOOKUP(Q3194,MARVEL!A$2:J$1522,10,FALSE))</f>
        <v>153.19513130199999</v>
      </c>
      <c r="T3194">
        <f>IF(P3194=P3193,R3194+T3193,R3194)</f>
        <v>515913.19604335696</v>
      </c>
      <c r="U3194">
        <f>IF(P3194=P3193,1+U3193,1)</f>
        <v>22</v>
      </c>
      <c r="V3194">
        <f t="shared" si="49"/>
        <v>23450.599820152591</v>
      </c>
      <c r="W3194" t="str">
        <f>IF(V3194="","",IF(ABS(V3194-R3194)&gt;W$1,ABS(V3194-R3194),""))</f>
        <v/>
      </c>
      <c r="X3194" t="str">
        <f>Y3194&amp;"-"&amp;Z3194&amp;"-"&amp;AC3194&amp;"-"&amp;AD3194&amp;"-"&amp;AG3194</f>
        <v>3.5-e-A-0-1.5</v>
      </c>
      <c r="Y3194">
        <f>F3194</f>
        <v>3.5</v>
      </c>
      <c r="Z3194" s="2" t="str">
        <f>G3194</f>
        <v>e</v>
      </c>
      <c r="AA3194">
        <f>_xlfn.IFNA(VLOOKUP(X3194,'duo-out'!A$2:Q$5000,5,FALSE),E3194+10*(H3194-1)+1+_xlfn.IFNA(VLOOKUP(D3194,states!A$2:C$10,3,FALSE),1))</f>
        <v>52</v>
      </c>
      <c r="AB3194">
        <f>IF(V3194="","",V3194)</f>
        <v>23450.599820152591</v>
      </c>
      <c r="AC3194" s="2" t="str">
        <f>_xlfn.IFNA(VLOOKUP(D3194,states!A$2:C$10,2,FALSE),"XX")</f>
        <v>A</v>
      </c>
      <c r="AD3194">
        <f>E3194</f>
        <v>0</v>
      </c>
      <c r="AE3194">
        <f>_xlfn.IFNA(VLOOKUP(D3194,states!A$2:D$10,4,FALSE),0)</f>
        <v>2</v>
      </c>
      <c r="AF3194">
        <v>0.5</v>
      </c>
      <c r="AG3194">
        <f>IF(AE3194=0,AF3194,IF(AE3194=1,IF(F3194=0.5,0.5,IF(H3194=1,0.5,1.5)),IF(F3194=0.5,0.5,IF(H3194=1,2.5,1.5))))</f>
        <v>1.5</v>
      </c>
      <c r="AH3194" s="7">
        <f>IF(AC3194="XX",0,1/C3194^(1/5)*IF(E3194=0,100,1)/(E3194+1)^(1/4))</f>
        <v>182.05642030260799</v>
      </c>
    </row>
    <row r="3195" spans="1:34">
      <c r="A3195">
        <v>4010</v>
      </c>
      <c r="B3195" s="1">
        <v>20476.345700000002</v>
      </c>
      <c r="C3195" s="6">
        <v>1.141E-2</v>
      </c>
      <c r="D3195" t="s">
        <v>3</v>
      </c>
      <c r="E3195">
        <v>1</v>
      </c>
      <c r="F3195">
        <v>3.5</v>
      </c>
      <c r="G3195" t="s">
        <v>1</v>
      </c>
      <c r="H3195">
        <v>1</v>
      </c>
      <c r="I3195" t="s">
        <v>0</v>
      </c>
      <c r="J3195">
        <v>2</v>
      </c>
      <c r="K3195">
        <v>4.5</v>
      </c>
      <c r="L3195" t="s">
        <v>1</v>
      </c>
      <c r="M3195">
        <v>1</v>
      </c>
      <c r="N3195" t="s">
        <v>4066</v>
      </c>
      <c r="O3195">
        <v>1</v>
      </c>
      <c r="P3195" t="str">
        <f>D3195&amp;"-"&amp;F3195&amp;"-"&amp;G3195&amp;"-"&amp;E3195&amp;"-"&amp;H3195</f>
        <v>A2Delta-3.5-e-1-1</v>
      </c>
      <c r="Q3195" t="str">
        <f>I3195&amp;"-"&amp;K3195&amp;"-"&amp;L3195&amp;"-"&amp;J3195&amp;"-"&amp;M3195</f>
        <v>X2Pi-4.5-e-2-1</v>
      </c>
      <c r="R3195">
        <f>B3195+S3195</f>
        <v>26065.696979639</v>
      </c>
      <c r="S3195">
        <f>_xlfn.IFNA(VLOOKUP(Q3195,'MARVEL-X'!A$2:I$1400,7,FALSE),VLOOKUP(Q3195,MARVEL!A$2:J$1522,10,FALSE))</f>
        <v>5589.3512796389996</v>
      </c>
      <c r="T3195">
        <f>IF(P3195=P3194,R3195+T3194,R3195)</f>
        <v>26065.696979639</v>
      </c>
      <c r="U3195">
        <f>IF(P3195=P3194,1+U3194,1)</f>
        <v>1</v>
      </c>
      <c r="V3195" t="str">
        <f t="shared" si="49"/>
        <v/>
      </c>
      <c r="W3195" t="str">
        <f>IF(V3195="","",IF(ABS(V3195-R3195)&gt;W$1,ABS(V3195-R3195),""))</f>
        <v/>
      </c>
      <c r="X3195" t="str">
        <f>Y3195&amp;"-"&amp;Z3195&amp;"-"&amp;AC3195&amp;"-"&amp;AD3195&amp;"-"&amp;AG3195</f>
        <v>3.5-e-A-1-2.5</v>
      </c>
      <c r="Y3195">
        <f>F3195</f>
        <v>3.5</v>
      </c>
      <c r="Z3195" s="2" t="str">
        <f>G3195</f>
        <v>e</v>
      </c>
      <c r="AA3195">
        <f>_xlfn.IFNA(VLOOKUP(X3195,'duo-out'!A$2:Q$5000,5,FALSE),E3195+10*(H3195-1)+1+_xlfn.IFNA(VLOOKUP(D3195,states!A$2:C$10,3,FALSE),1))</f>
        <v>65</v>
      </c>
      <c r="AB3195" t="str">
        <f>IF(V3195="","",V3195)</f>
        <v/>
      </c>
      <c r="AC3195" s="2" t="str">
        <f>_xlfn.IFNA(VLOOKUP(D3195,states!A$2:C$10,2,FALSE),"XX")</f>
        <v>A</v>
      </c>
      <c r="AD3195">
        <f>E3195</f>
        <v>1</v>
      </c>
      <c r="AE3195">
        <f>_xlfn.IFNA(VLOOKUP(D3195,states!A$2:D$10,4,FALSE),0)</f>
        <v>2</v>
      </c>
      <c r="AF3195">
        <v>0.5</v>
      </c>
      <c r="AG3195">
        <f>IF(AE3195=0,AF3195,IF(AE3195=1,IF(F3195=0.5,0.5,IF(H3195=1,0.5,1.5)),IF(F3195=0.5,0.5,IF(H3195=1,2.5,1.5))))</f>
        <v>2.5</v>
      </c>
      <c r="AH3195" s="7">
        <f>IF(AC3195="XX",0,1/C3195^(1/5)*IF(E3195=0,100,1)/(E3195+1)^(1/4))</f>
        <v>2.0572419528312951</v>
      </c>
    </row>
    <row r="3196" spans="1:34">
      <c r="A3196">
        <v>4000</v>
      </c>
      <c r="B3196" s="1">
        <v>20581.202700000002</v>
      </c>
      <c r="C3196" s="6">
        <v>1.9539999999999998E-2</v>
      </c>
      <c r="D3196" t="s">
        <v>3</v>
      </c>
      <c r="E3196">
        <v>1</v>
      </c>
      <c r="F3196">
        <v>3.5</v>
      </c>
      <c r="G3196" t="s">
        <v>1</v>
      </c>
      <c r="H3196">
        <v>1</v>
      </c>
      <c r="I3196" t="s">
        <v>0</v>
      </c>
      <c r="J3196">
        <v>2</v>
      </c>
      <c r="K3196">
        <v>3.5</v>
      </c>
      <c r="L3196" t="s">
        <v>2</v>
      </c>
      <c r="M3196">
        <v>1</v>
      </c>
      <c r="N3196" t="s">
        <v>4056</v>
      </c>
      <c r="O3196">
        <v>1</v>
      </c>
      <c r="P3196" t="str">
        <f>D3196&amp;"-"&amp;F3196&amp;"-"&amp;G3196&amp;"-"&amp;E3196&amp;"-"&amp;H3196</f>
        <v>A2Delta-3.5-e-1-1</v>
      </c>
      <c r="Q3196" t="str">
        <f>I3196&amp;"-"&amp;K3196&amp;"-"&amp;L3196&amp;"-"&amp;J3196&amp;"-"&amp;M3196</f>
        <v>X2Pi-3.5-f-2-1</v>
      </c>
      <c r="R3196">
        <f>B3196+S3196</f>
        <v>26065.701111712002</v>
      </c>
      <c r="S3196">
        <f>_xlfn.IFNA(VLOOKUP(Q3196,'MARVEL-X'!A$2:I$1400,7,FALSE),VLOOKUP(Q3196,MARVEL!A$2:J$1522,10,FALSE))</f>
        <v>5484.4984117120002</v>
      </c>
      <c r="T3196">
        <f>IF(P3196=P3195,R3196+T3195,R3196)</f>
        <v>52131.398091351002</v>
      </c>
      <c r="U3196">
        <f>IF(P3196=P3195,1+U3195,1)</f>
        <v>2</v>
      </c>
      <c r="V3196" t="str">
        <f t="shared" si="49"/>
        <v/>
      </c>
      <c r="W3196" t="str">
        <f>IF(V3196="","",IF(ABS(V3196-R3196)&gt;W$1,ABS(V3196-R3196),""))</f>
        <v/>
      </c>
      <c r="X3196" t="str">
        <f>Y3196&amp;"-"&amp;Z3196&amp;"-"&amp;AC3196&amp;"-"&amp;AD3196&amp;"-"&amp;AG3196</f>
        <v>3.5-e-A-1-2.5</v>
      </c>
      <c r="Y3196">
        <f>F3196</f>
        <v>3.5</v>
      </c>
      <c r="Z3196" s="2" t="str">
        <f>G3196</f>
        <v>e</v>
      </c>
      <c r="AA3196">
        <f>_xlfn.IFNA(VLOOKUP(X3196,'duo-out'!A$2:Q$5000,5,FALSE),E3196+10*(H3196-1)+1+_xlfn.IFNA(VLOOKUP(D3196,states!A$2:C$10,3,FALSE),1))</f>
        <v>65</v>
      </c>
      <c r="AB3196" t="str">
        <f>IF(V3196="","",V3196)</f>
        <v/>
      </c>
      <c r="AC3196" s="2" t="str">
        <f>_xlfn.IFNA(VLOOKUP(D3196,states!A$2:C$10,2,FALSE),"XX")</f>
        <v>A</v>
      </c>
      <c r="AD3196">
        <f>E3196</f>
        <v>1</v>
      </c>
      <c r="AE3196">
        <f>_xlfn.IFNA(VLOOKUP(D3196,states!A$2:D$10,4,FALSE),0)</f>
        <v>2</v>
      </c>
      <c r="AF3196">
        <v>0.5</v>
      </c>
      <c r="AG3196">
        <f>IF(AE3196=0,AF3196,IF(AE3196=1,IF(F3196=0.5,0.5,IF(H3196=1,0.5,1.5)),IF(F3196=0.5,0.5,IF(H3196=1,2.5,1.5))))</f>
        <v>2.5</v>
      </c>
      <c r="AH3196" s="7">
        <f>IF(AC3196="XX",0,1/C3196^(1/5)*IF(E3196=0,100,1)/(E3196+1)^(1/4))</f>
        <v>1.8473857495016659</v>
      </c>
    </row>
    <row r="3197" spans="1:34">
      <c r="A3197">
        <v>3979</v>
      </c>
      <c r="B3197" s="1">
        <v>20659.021400000001</v>
      </c>
      <c r="C3197" s="6">
        <v>1.3270000000000001E-2</v>
      </c>
      <c r="D3197" t="s">
        <v>3</v>
      </c>
      <c r="E3197">
        <v>1</v>
      </c>
      <c r="F3197">
        <v>3.5</v>
      </c>
      <c r="G3197" t="s">
        <v>1</v>
      </c>
      <c r="H3197">
        <v>1</v>
      </c>
      <c r="I3197" t="s">
        <v>0</v>
      </c>
      <c r="J3197">
        <v>2</v>
      </c>
      <c r="K3197">
        <v>2.5</v>
      </c>
      <c r="L3197" t="s">
        <v>1</v>
      </c>
      <c r="M3197">
        <v>1</v>
      </c>
      <c r="N3197" t="s">
        <v>4035</v>
      </c>
      <c r="O3197">
        <v>1</v>
      </c>
      <c r="P3197" t="str">
        <f>D3197&amp;"-"&amp;F3197&amp;"-"&amp;G3197&amp;"-"&amp;E3197&amp;"-"&amp;H3197</f>
        <v>A2Delta-3.5-e-1-1</v>
      </c>
      <c r="Q3197" t="str">
        <f>I3197&amp;"-"&amp;K3197&amp;"-"&amp;L3197&amp;"-"&amp;J3197&amp;"-"&amp;M3197</f>
        <v>X2Pi-2.5-e-2-1</v>
      </c>
      <c r="R3197">
        <f>B3197+S3197</f>
        <v>26065.696505873002</v>
      </c>
      <c r="S3197">
        <f>_xlfn.IFNA(VLOOKUP(Q3197,'MARVEL-X'!A$2:I$1400,7,FALSE),VLOOKUP(Q3197,MARVEL!A$2:J$1522,10,FALSE))</f>
        <v>5406.6751058729997</v>
      </c>
      <c r="T3197">
        <f>IF(P3197=P3196,R3197+T3196,R3197)</f>
        <v>78197.094597224001</v>
      </c>
      <c r="U3197">
        <f>IF(P3197=P3196,1+U3196,1)</f>
        <v>3</v>
      </c>
      <c r="V3197" t="str">
        <f t="shared" si="49"/>
        <v/>
      </c>
      <c r="W3197" t="str">
        <f>IF(V3197="","",IF(ABS(V3197-R3197)&gt;W$1,ABS(V3197-R3197),""))</f>
        <v/>
      </c>
      <c r="X3197" t="str">
        <f>Y3197&amp;"-"&amp;Z3197&amp;"-"&amp;AC3197&amp;"-"&amp;AD3197&amp;"-"&amp;AG3197</f>
        <v>3.5-e-A-1-2.5</v>
      </c>
      <c r="Y3197">
        <f>F3197</f>
        <v>3.5</v>
      </c>
      <c r="Z3197" s="2" t="str">
        <f>G3197</f>
        <v>e</v>
      </c>
      <c r="AA3197">
        <f>_xlfn.IFNA(VLOOKUP(X3197,'duo-out'!A$2:Q$5000,5,FALSE),E3197+10*(H3197-1)+1+_xlfn.IFNA(VLOOKUP(D3197,states!A$2:C$10,3,FALSE),1))</f>
        <v>65</v>
      </c>
      <c r="AB3197" t="str">
        <f>IF(V3197="","",V3197)</f>
        <v/>
      </c>
      <c r="AC3197" s="2" t="str">
        <f>_xlfn.IFNA(VLOOKUP(D3197,states!A$2:C$10,2,FALSE),"XX")</f>
        <v>A</v>
      </c>
      <c r="AD3197">
        <f>E3197</f>
        <v>1</v>
      </c>
      <c r="AE3197">
        <f>_xlfn.IFNA(VLOOKUP(D3197,states!A$2:D$10,4,FALSE),0)</f>
        <v>2</v>
      </c>
      <c r="AF3197">
        <v>0.5</v>
      </c>
      <c r="AG3197">
        <f>IF(AE3197=0,AF3197,IF(AE3197=1,IF(F3197=0.5,0.5,IF(H3197=1,0.5,1.5)),IF(F3197=0.5,0.5,IF(H3197=1,2.5,1.5))))</f>
        <v>2.5</v>
      </c>
      <c r="AH3197" s="7">
        <f>IF(AC3197="XX",0,1/C3197^(1/5)*IF(E3197=0,100,1)/(E3197+1)^(1/4))</f>
        <v>1.9960357548645373</v>
      </c>
    </row>
    <row r="3198" spans="1:34">
      <c r="A3198">
        <v>3550</v>
      </c>
      <c r="B3198" s="1">
        <v>23075.595799999999</v>
      </c>
      <c r="C3198" s="6">
        <v>5.0000000000000001E-3</v>
      </c>
      <c r="D3198" t="s">
        <v>3</v>
      </c>
      <c r="E3198">
        <v>1</v>
      </c>
      <c r="F3198">
        <v>3.5</v>
      </c>
      <c r="G3198" t="s">
        <v>1</v>
      </c>
      <c r="H3198">
        <v>1</v>
      </c>
      <c r="I3198" t="s">
        <v>0</v>
      </c>
      <c r="J3198">
        <v>1</v>
      </c>
      <c r="K3198">
        <v>3.5</v>
      </c>
      <c r="L3198" t="s">
        <v>2</v>
      </c>
      <c r="M3198">
        <v>2</v>
      </c>
      <c r="N3198" t="s">
        <v>3606</v>
      </c>
      <c r="O3198">
        <v>1</v>
      </c>
      <c r="P3198" t="str">
        <f>D3198&amp;"-"&amp;F3198&amp;"-"&amp;G3198&amp;"-"&amp;E3198&amp;"-"&amp;H3198</f>
        <v>A2Delta-3.5-e-1-1</v>
      </c>
      <c r="Q3198" t="str">
        <f>I3198&amp;"-"&amp;K3198&amp;"-"&amp;L3198&amp;"-"&amp;J3198&amp;"-"&amp;M3198</f>
        <v>X2Pi-3.5-f-1-2</v>
      </c>
      <c r="R3198">
        <f>B3198+S3198</f>
        <v>26065.683475550999</v>
      </c>
      <c r="S3198">
        <f>_xlfn.IFNA(VLOOKUP(Q3198,'MARVEL-X'!A$2:I$1400,7,FALSE),VLOOKUP(Q3198,MARVEL!A$2:J$1522,10,FALSE))</f>
        <v>2990.0876755509998</v>
      </c>
      <c r="T3198">
        <f>IF(P3198=P3197,R3198+T3197,R3198)</f>
        <v>104262.77807277499</v>
      </c>
      <c r="U3198">
        <f>IF(P3198=P3197,1+U3197,1)</f>
        <v>4</v>
      </c>
      <c r="V3198" t="str">
        <f t="shared" si="49"/>
        <v/>
      </c>
      <c r="W3198" t="str">
        <f>IF(V3198="","",IF(ABS(V3198-R3198)&gt;W$1,ABS(V3198-R3198),""))</f>
        <v/>
      </c>
      <c r="X3198" t="str">
        <f>Y3198&amp;"-"&amp;Z3198&amp;"-"&amp;AC3198&amp;"-"&amp;AD3198&amp;"-"&amp;AG3198</f>
        <v>3.5-e-A-1-2.5</v>
      </c>
      <c r="Y3198">
        <f>F3198</f>
        <v>3.5</v>
      </c>
      <c r="Z3198" s="2" t="str">
        <f>G3198</f>
        <v>e</v>
      </c>
      <c r="AA3198">
        <f>_xlfn.IFNA(VLOOKUP(X3198,'duo-out'!A$2:Q$5000,5,FALSE),E3198+10*(H3198-1)+1+_xlfn.IFNA(VLOOKUP(D3198,states!A$2:C$10,3,FALSE),1))</f>
        <v>65</v>
      </c>
      <c r="AB3198" t="str">
        <f>IF(V3198="","",V3198)</f>
        <v/>
      </c>
      <c r="AC3198" s="2" t="str">
        <f>_xlfn.IFNA(VLOOKUP(D3198,states!A$2:C$10,2,FALSE),"XX")</f>
        <v>A</v>
      </c>
      <c r="AD3198">
        <f>E3198</f>
        <v>1</v>
      </c>
      <c r="AE3198">
        <f>_xlfn.IFNA(VLOOKUP(D3198,states!A$2:D$10,4,FALSE),0)</f>
        <v>2</v>
      </c>
      <c r="AF3198">
        <v>0.5</v>
      </c>
      <c r="AG3198">
        <f>IF(AE3198=0,AF3198,IF(AE3198=1,IF(F3198=0.5,0.5,IF(H3198=1,0.5,1.5)),IF(F3198=0.5,0.5,IF(H3198=1,2.5,1.5))))</f>
        <v>2.5</v>
      </c>
      <c r="AH3198" s="7">
        <f>IF(AC3198="XX",0,1/C3198^(1/5)*IF(E3198=0,100,1)/(E3198+1)^(1/4))</f>
        <v>2.4263223583284943</v>
      </c>
    </row>
    <row r="3199" spans="1:34">
      <c r="A3199">
        <v>3543</v>
      </c>
      <c r="B3199" s="1">
        <v>23185.741699999999</v>
      </c>
      <c r="C3199" s="6">
        <v>4.3700000000000003E-2</v>
      </c>
      <c r="D3199" t="s">
        <v>3</v>
      </c>
      <c r="E3199">
        <v>1</v>
      </c>
      <c r="F3199">
        <v>3.5</v>
      </c>
      <c r="G3199" t="s">
        <v>1</v>
      </c>
      <c r="H3199">
        <v>1</v>
      </c>
      <c r="I3199" t="s">
        <v>0</v>
      </c>
      <c r="J3199">
        <v>1</v>
      </c>
      <c r="K3199">
        <v>2.5</v>
      </c>
      <c r="L3199" t="s">
        <v>1</v>
      </c>
      <c r="M3199">
        <v>2</v>
      </c>
      <c r="N3199" t="s">
        <v>3599</v>
      </c>
      <c r="O3199">
        <v>1</v>
      </c>
      <c r="P3199" t="str">
        <f>D3199&amp;"-"&amp;F3199&amp;"-"&amp;G3199&amp;"-"&amp;E3199&amp;"-"&amp;H3199</f>
        <v>A2Delta-3.5-e-1-1</v>
      </c>
      <c r="Q3199" t="str">
        <f>I3199&amp;"-"&amp;K3199&amp;"-"&amp;L3199&amp;"-"&amp;J3199&amp;"-"&amp;M3199</f>
        <v>X2Pi-2.5-e-1-2</v>
      </c>
      <c r="R3199">
        <f>B3199+S3199</f>
        <v>26065.653817620998</v>
      </c>
      <c r="S3199">
        <f>_xlfn.IFNA(VLOOKUP(Q3199,'MARVEL-X'!A$2:I$1400,7,FALSE),VLOOKUP(Q3199,MARVEL!A$2:J$1522,10,FALSE))</f>
        <v>2879.9121176210001</v>
      </c>
      <c r="T3199">
        <f>IF(P3199=P3198,R3199+T3198,R3199)</f>
        <v>130328.43189039599</v>
      </c>
      <c r="U3199">
        <f>IF(P3199=P3198,1+U3198,1)</f>
        <v>5</v>
      </c>
      <c r="V3199" t="str">
        <f t="shared" si="49"/>
        <v/>
      </c>
      <c r="W3199" t="str">
        <f>IF(V3199="","",IF(ABS(V3199-R3199)&gt;W$1,ABS(V3199-R3199),""))</f>
        <v/>
      </c>
      <c r="X3199" t="str">
        <f>Y3199&amp;"-"&amp;Z3199&amp;"-"&amp;AC3199&amp;"-"&amp;AD3199&amp;"-"&amp;AG3199</f>
        <v>3.5-e-A-1-2.5</v>
      </c>
      <c r="Y3199">
        <f>F3199</f>
        <v>3.5</v>
      </c>
      <c r="Z3199" s="2" t="str">
        <f>G3199</f>
        <v>e</v>
      </c>
      <c r="AA3199">
        <f>_xlfn.IFNA(VLOOKUP(X3199,'duo-out'!A$2:Q$5000,5,FALSE),E3199+10*(H3199-1)+1+_xlfn.IFNA(VLOOKUP(D3199,states!A$2:C$10,3,FALSE),1))</f>
        <v>65</v>
      </c>
      <c r="AB3199" t="str">
        <f>IF(V3199="","",V3199)</f>
        <v/>
      </c>
      <c r="AC3199" s="2" t="str">
        <f>_xlfn.IFNA(VLOOKUP(D3199,states!A$2:C$10,2,FALSE),"XX")</f>
        <v>A</v>
      </c>
      <c r="AD3199">
        <f>E3199</f>
        <v>1</v>
      </c>
      <c r="AE3199">
        <f>_xlfn.IFNA(VLOOKUP(D3199,states!A$2:D$10,4,FALSE),0)</f>
        <v>2</v>
      </c>
      <c r="AF3199">
        <v>0.5</v>
      </c>
      <c r="AG3199">
        <f>IF(AE3199=0,AF3199,IF(AE3199=1,IF(F3199=0.5,0.5,IF(H3199=1,0.5,1.5)),IF(F3199=0.5,0.5,IF(H3199=1,2.5,1.5))))</f>
        <v>2.5</v>
      </c>
      <c r="AH3199" s="7">
        <f>IF(AC3199="XX",0,1/C3199^(1/5)*IF(E3199=0,100,1)/(E3199+1)^(1/4))</f>
        <v>1.5727011838056892</v>
      </c>
    </row>
    <row r="3200" spans="1:34">
      <c r="A3200">
        <v>3520</v>
      </c>
      <c r="B3200" s="1">
        <v>23072.677100000001</v>
      </c>
      <c r="C3200" s="6">
        <v>5.0000000000000001E-3</v>
      </c>
      <c r="D3200" t="s">
        <v>3</v>
      </c>
      <c r="E3200">
        <v>1</v>
      </c>
      <c r="F3200">
        <v>3.5</v>
      </c>
      <c r="G3200" t="s">
        <v>1</v>
      </c>
      <c r="H3200">
        <v>1</v>
      </c>
      <c r="I3200" t="s">
        <v>0</v>
      </c>
      <c r="J3200">
        <v>1</v>
      </c>
      <c r="K3200">
        <v>4.5</v>
      </c>
      <c r="L3200" t="s">
        <v>1</v>
      </c>
      <c r="M3200">
        <v>1</v>
      </c>
      <c r="N3200" t="s">
        <v>3576</v>
      </c>
      <c r="O3200">
        <v>1</v>
      </c>
      <c r="P3200" t="str">
        <f>D3200&amp;"-"&amp;F3200&amp;"-"&amp;G3200&amp;"-"&amp;E3200&amp;"-"&amp;H3200</f>
        <v>A2Delta-3.5-e-1-1</v>
      </c>
      <c r="Q3200" t="str">
        <f>I3200&amp;"-"&amp;K3200&amp;"-"&amp;L3200&amp;"-"&amp;J3200&amp;"-"&amp;M3200</f>
        <v>X2Pi-4.5-e-1-1</v>
      </c>
      <c r="R3200">
        <f>B3200+S3200</f>
        <v>26065.682726393003</v>
      </c>
      <c r="S3200">
        <f>_xlfn.IFNA(VLOOKUP(Q3200,'MARVEL-X'!A$2:I$1400,7,FALSE),VLOOKUP(Q3200,MARVEL!A$2:J$1522,10,FALSE))</f>
        <v>2993.0056263930001</v>
      </c>
      <c r="T3200">
        <f>IF(P3200=P3199,R3200+T3199,R3200)</f>
        <v>156394.11461678898</v>
      </c>
      <c r="U3200">
        <f>IF(P3200=P3199,1+U3199,1)</f>
        <v>6</v>
      </c>
      <c r="V3200" t="str">
        <f t="shared" si="49"/>
        <v/>
      </c>
      <c r="W3200" t="str">
        <f>IF(V3200="","",IF(ABS(V3200-R3200)&gt;W$1,ABS(V3200-R3200),""))</f>
        <v/>
      </c>
      <c r="X3200" t="str">
        <f>Y3200&amp;"-"&amp;Z3200&amp;"-"&amp;AC3200&amp;"-"&amp;AD3200&amp;"-"&amp;AG3200</f>
        <v>3.5-e-A-1-2.5</v>
      </c>
      <c r="Y3200">
        <f>F3200</f>
        <v>3.5</v>
      </c>
      <c r="Z3200" s="2" t="str">
        <f>G3200</f>
        <v>e</v>
      </c>
      <c r="AA3200">
        <f>_xlfn.IFNA(VLOOKUP(X3200,'duo-out'!A$2:Q$5000,5,FALSE),E3200+10*(H3200-1)+1+_xlfn.IFNA(VLOOKUP(D3200,states!A$2:C$10,3,FALSE),1))</f>
        <v>65</v>
      </c>
      <c r="AB3200" t="str">
        <f>IF(V3200="","",V3200)</f>
        <v/>
      </c>
      <c r="AC3200" s="2" t="str">
        <f>_xlfn.IFNA(VLOOKUP(D3200,states!A$2:C$10,2,FALSE),"XX")</f>
        <v>A</v>
      </c>
      <c r="AD3200">
        <f>E3200</f>
        <v>1</v>
      </c>
      <c r="AE3200">
        <f>_xlfn.IFNA(VLOOKUP(D3200,states!A$2:D$10,4,FALSE),0)</f>
        <v>2</v>
      </c>
      <c r="AF3200">
        <v>0.5</v>
      </c>
      <c r="AG3200">
        <f>IF(AE3200=0,AF3200,IF(AE3200=1,IF(F3200=0.5,0.5,IF(H3200=1,0.5,1.5)),IF(F3200=0.5,0.5,IF(H3200=1,2.5,1.5))))</f>
        <v>2.5</v>
      </c>
      <c r="AH3200" s="7">
        <f>IF(AC3200="XX",0,1/C3200^(1/5)*IF(E3200=0,100,1)/(E3200+1)^(1/4))</f>
        <v>2.4263223583284943</v>
      </c>
    </row>
    <row r="3201" spans="1:34">
      <c r="A3201">
        <v>3505</v>
      </c>
      <c r="B3201" s="1">
        <v>23181.735499999999</v>
      </c>
      <c r="C3201" s="6">
        <v>5.0000000000000001E-3</v>
      </c>
      <c r="D3201" t="s">
        <v>3</v>
      </c>
      <c r="E3201">
        <v>1</v>
      </c>
      <c r="F3201">
        <v>3.5</v>
      </c>
      <c r="G3201" t="s">
        <v>1</v>
      </c>
      <c r="H3201">
        <v>1</v>
      </c>
      <c r="I3201" t="s">
        <v>0</v>
      </c>
      <c r="J3201">
        <v>1</v>
      </c>
      <c r="K3201">
        <v>3.5</v>
      </c>
      <c r="L3201" t="s">
        <v>2</v>
      </c>
      <c r="M3201">
        <v>1</v>
      </c>
      <c r="N3201" t="s">
        <v>3561</v>
      </c>
      <c r="O3201">
        <v>1</v>
      </c>
      <c r="P3201" t="str">
        <f>D3201&amp;"-"&amp;F3201&amp;"-"&amp;G3201&amp;"-"&amp;E3201&amp;"-"&amp;H3201</f>
        <v>A2Delta-3.5-e-1-1</v>
      </c>
      <c r="Q3201" t="str">
        <f>I3201&amp;"-"&amp;K3201&amp;"-"&amp;L3201&amp;"-"&amp;J3201&amp;"-"&amp;M3201</f>
        <v>X2Pi-3.5-f-1-1</v>
      </c>
      <c r="R3201">
        <f>B3201+S3201</f>
        <v>26065.683205153</v>
      </c>
      <c r="S3201">
        <f>_xlfn.IFNA(VLOOKUP(Q3201,'MARVEL-X'!A$2:I$1400,7,FALSE),VLOOKUP(Q3201,MARVEL!A$2:J$1522,10,FALSE))</f>
        <v>2883.9477051529998</v>
      </c>
      <c r="T3201">
        <f>IF(P3201=P3200,R3201+T3200,R3201)</f>
        <v>182459.79782194199</v>
      </c>
      <c r="U3201">
        <f>IF(P3201=P3200,1+U3200,1)</f>
        <v>7</v>
      </c>
      <c r="V3201" t="str">
        <f t="shared" si="49"/>
        <v/>
      </c>
      <c r="W3201" t="str">
        <f>IF(V3201="","",IF(ABS(V3201-R3201)&gt;W$1,ABS(V3201-R3201),""))</f>
        <v/>
      </c>
      <c r="X3201" t="str">
        <f>Y3201&amp;"-"&amp;Z3201&amp;"-"&amp;AC3201&amp;"-"&amp;AD3201&amp;"-"&amp;AG3201</f>
        <v>3.5-e-A-1-2.5</v>
      </c>
      <c r="Y3201">
        <f>F3201</f>
        <v>3.5</v>
      </c>
      <c r="Z3201" s="2" t="str">
        <f>G3201</f>
        <v>e</v>
      </c>
      <c r="AA3201">
        <f>_xlfn.IFNA(VLOOKUP(X3201,'duo-out'!A$2:Q$5000,5,FALSE),E3201+10*(H3201-1)+1+_xlfn.IFNA(VLOOKUP(D3201,states!A$2:C$10,3,FALSE),1))</f>
        <v>65</v>
      </c>
      <c r="AB3201" t="str">
        <f>IF(V3201="","",V3201)</f>
        <v/>
      </c>
      <c r="AC3201" s="2" t="str">
        <f>_xlfn.IFNA(VLOOKUP(D3201,states!A$2:C$10,2,FALSE),"XX")</f>
        <v>A</v>
      </c>
      <c r="AD3201">
        <f>E3201</f>
        <v>1</v>
      </c>
      <c r="AE3201">
        <f>_xlfn.IFNA(VLOOKUP(D3201,states!A$2:D$10,4,FALSE),0)</f>
        <v>2</v>
      </c>
      <c r="AF3201">
        <v>0.5</v>
      </c>
      <c r="AG3201">
        <f>IF(AE3201=0,AF3201,IF(AE3201=1,IF(F3201=0.5,0.5,IF(H3201=1,0.5,1.5)),IF(F3201=0.5,0.5,IF(H3201=1,2.5,1.5))))</f>
        <v>2.5</v>
      </c>
      <c r="AH3201" s="7">
        <f>IF(AC3201="XX",0,1/C3201^(1/5)*IF(E3201=0,100,1)/(E3201+1)^(1/4))</f>
        <v>2.4263223583284943</v>
      </c>
    </row>
    <row r="3202" spans="1:34">
      <c r="A3202">
        <v>3457</v>
      </c>
      <c r="B3202" s="1">
        <v>23262.671699999999</v>
      </c>
      <c r="C3202" s="6">
        <v>5.0000000000000001E-3</v>
      </c>
      <c r="D3202" t="s">
        <v>3</v>
      </c>
      <c r="E3202">
        <v>1</v>
      </c>
      <c r="F3202">
        <v>3.5</v>
      </c>
      <c r="G3202" t="s">
        <v>1</v>
      </c>
      <c r="H3202">
        <v>1</v>
      </c>
      <c r="I3202" t="s">
        <v>0</v>
      </c>
      <c r="J3202">
        <v>1</v>
      </c>
      <c r="K3202">
        <v>2.5</v>
      </c>
      <c r="L3202" t="s">
        <v>1</v>
      </c>
      <c r="M3202">
        <v>1</v>
      </c>
      <c r="N3202" t="s">
        <v>3513</v>
      </c>
      <c r="O3202">
        <v>1</v>
      </c>
      <c r="P3202" t="str">
        <f>D3202&amp;"-"&amp;F3202&amp;"-"&amp;G3202&amp;"-"&amp;E3202&amp;"-"&amp;H3202</f>
        <v>A2Delta-3.5-e-1-1</v>
      </c>
      <c r="Q3202" t="str">
        <f>I3202&amp;"-"&amp;K3202&amp;"-"&amp;L3202&amp;"-"&amp;J3202&amp;"-"&amp;M3202</f>
        <v>X2Pi-2.5-e-1-1</v>
      </c>
      <c r="R3202">
        <f>B3202+S3202</f>
        <v>26065.683230642</v>
      </c>
      <c r="S3202">
        <f>_xlfn.IFNA(VLOOKUP(Q3202,'MARVEL-X'!A$2:I$1400,7,FALSE),VLOOKUP(Q3202,MARVEL!A$2:J$1522,10,FALSE))</f>
        <v>2803.0115306419998</v>
      </c>
      <c r="T3202">
        <f>IF(P3202=P3201,R3202+T3201,R3202)</f>
        <v>208525.48105258399</v>
      </c>
      <c r="U3202">
        <f>IF(P3202=P3201,1+U3201,1)</f>
        <v>8</v>
      </c>
      <c r="V3202" t="str">
        <f t="shared" si="49"/>
        <v/>
      </c>
      <c r="W3202" t="str">
        <f>IF(V3202="","",IF(ABS(V3202-R3202)&gt;W$1,ABS(V3202-R3202),""))</f>
        <v/>
      </c>
      <c r="X3202" t="str">
        <f>Y3202&amp;"-"&amp;Z3202&amp;"-"&amp;AC3202&amp;"-"&amp;AD3202&amp;"-"&amp;AG3202</f>
        <v>3.5-e-A-1-2.5</v>
      </c>
      <c r="Y3202">
        <f>F3202</f>
        <v>3.5</v>
      </c>
      <c r="Z3202" s="2" t="str">
        <f>G3202</f>
        <v>e</v>
      </c>
      <c r="AA3202">
        <f>_xlfn.IFNA(VLOOKUP(X3202,'duo-out'!A$2:Q$5000,5,FALSE),E3202+10*(H3202-1)+1+_xlfn.IFNA(VLOOKUP(D3202,states!A$2:C$10,3,FALSE),1))</f>
        <v>65</v>
      </c>
      <c r="AB3202" t="str">
        <f>IF(V3202="","",V3202)</f>
        <v/>
      </c>
      <c r="AC3202" s="2" t="str">
        <f>_xlfn.IFNA(VLOOKUP(D3202,states!A$2:C$10,2,FALSE),"XX")</f>
        <v>A</v>
      </c>
      <c r="AD3202">
        <f>E3202</f>
        <v>1</v>
      </c>
      <c r="AE3202">
        <f>_xlfn.IFNA(VLOOKUP(D3202,states!A$2:D$10,4,FALSE),0)</f>
        <v>2</v>
      </c>
      <c r="AF3202">
        <v>0.5</v>
      </c>
      <c r="AG3202">
        <f>IF(AE3202=0,AF3202,IF(AE3202=1,IF(F3202=0.5,0.5,IF(H3202=1,0.5,1.5)),IF(F3202=0.5,0.5,IF(H3202=1,2.5,1.5))))</f>
        <v>2.5</v>
      </c>
      <c r="AH3202" s="7">
        <f>IF(AC3202="XX",0,1/C3202^(1/5)*IF(E3202=0,100,1)/(E3202+1)^(1/4))</f>
        <v>2.4263223583284943</v>
      </c>
    </row>
    <row r="3203" spans="1:34">
      <c r="A3203">
        <v>2894</v>
      </c>
      <c r="B3203" s="1">
        <v>23072.6839</v>
      </c>
      <c r="C3203" s="6">
        <v>6.2519999999999997E-3</v>
      </c>
      <c r="D3203" t="s">
        <v>3</v>
      </c>
      <c r="E3203">
        <v>1</v>
      </c>
      <c r="F3203">
        <v>3.5</v>
      </c>
      <c r="G3203" t="s">
        <v>1</v>
      </c>
      <c r="H3203">
        <v>1</v>
      </c>
      <c r="I3203" t="s">
        <v>0</v>
      </c>
      <c r="J3203">
        <v>1</v>
      </c>
      <c r="K3203">
        <v>4.5</v>
      </c>
      <c r="L3203" t="s">
        <v>1</v>
      </c>
      <c r="M3203">
        <v>1</v>
      </c>
      <c r="N3203" t="s">
        <v>2950</v>
      </c>
      <c r="O3203">
        <v>1</v>
      </c>
      <c r="P3203" t="str">
        <f>D3203&amp;"-"&amp;F3203&amp;"-"&amp;G3203&amp;"-"&amp;E3203&amp;"-"&amp;H3203</f>
        <v>A2Delta-3.5-e-1-1</v>
      </c>
      <c r="Q3203" t="str">
        <f>I3203&amp;"-"&amp;K3203&amp;"-"&amp;L3203&amp;"-"&amp;J3203&amp;"-"&amp;M3203</f>
        <v>X2Pi-4.5-e-1-1</v>
      </c>
      <c r="R3203">
        <f>B3203+S3203</f>
        <v>26065.689526392998</v>
      </c>
      <c r="S3203">
        <f>_xlfn.IFNA(VLOOKUP(Q3203,'MARVEL-X'!A$2:I$1400,7,FALSE),VLOOKUP(Q3203,MARVEL!A$2:J$1522,10,FALSE))</f>
        <v>2993.0056263930001</v>
      </c>
      <c r="T3203">
        <f>IF(P3203=P3202,R3203+T3202,R3203)</f>
        <v>234591.17057897698</v>
      </c>
      <c r="U3203">
        <f>IF(P3203=P3202,1+U3202,1)</f>
        <v>9</v>
      </c>
      <c r="V3203" t="str">
        <f t="shared" ref="V3203:V3266" si="50">IF(P3203=P3204,"",T3203/U3203)</f>
        <v/>
      </c>
      <c r="W3203" t="str">
        <f>IF(V3203="","",IF(ABS(V3203-R3203)&gt;W$1,ABS(V3203-R3203),""))</f>
        <v/>
      </c>
      <c r="X3203" t="str">
        <f>Y3203&amp;"-"&amp;Z3203&amp;"-"&amp;AC3203&amp;"-"&amp;AD3203&amp;"-"&amp;AG3203</f>
        <v>3.5-e-A-1-2.5</v>
      </c>
      <c r="Y3203">
        <f>F3203</f>
        <v>3.5</v>
      </c>
      <c r="Z3203" s="2" t="str">
        <f>G3203</f>
        <v>e</v>
      </c>
      <c r="AA3203">
        <f>_xlfn.IFNA(VLOOKUP(X3203,'duo-out'!A$2:Q$5000,5,FALSE),E3203+10*(H3203-1)+1+_xlfn.IFNA(VLOOKUP(D3203,states!A$2:C$10,3,FALSE),1))</f>
        <v>65</v>
      </c>
      <c r="AB3203" t="str">
        <f>IF(V3203="","",V3203)</f>
        <v/>
      </c>
      <c r="AC3203" s="2" t="str">
        <f>_xlfn.IFNA(VLOOKUP(D3203,states!A$2:C$10,2,FALSE),"XX")</f>
        <v>A</v>
      </c>
      <c r="AD3203">
        <f>E3203</f>
        <v>1</v>
      </c>
      <c r="AE3203">
        <f>_xlfn.IFNA(VLOOKUP(D3203,states!A$2:D$10,4,FALSE),0)</f>
        <v>2</v>
      </c>
      <c r="AF3203">
        <v>0.5</v>
      </c>
      <c r="AG3203">
        <f>IF(AE3203=0,AF3203,IF(AE3203=1,IF(F3203=0.5,0.5,IF(H3203=1,0.5,1.5)),IF(F3203=0.5,0.5,IF(H3203=1,2.5,1.5))))</f>
        <v>2.5</v>
      </c>
      <c r="AH3203" s="7">
        <f>IF(AC3203="XX",0,1/C3203^(1/5)*IF(E3203=0,100,1)/(E3203+1)^(1/4))</f>
        <v>2.3202709743455663</v>
      </c>
    </row>
    <row r="3204" spans="1:34">
      <c r="A3204">
        <v>2872</v>
      </c>
      <c r="B3204" s="1">
        <v>23262.671900000001</v>
      </c>
      <c r="C3204" s="6">
        <v>5.0000000000000001E-3</v>
      </c>
      <c r="D3204" t="s">
        <v>3</v>
      </c>
      <c r="E3204">
        <v>1</v>
      </c>
      <c r="F3204">
        <v>3.5</v>
      </c>
      <c r="G3204" t="s">
        <v>1</v>
      </c>
      <c r="H3204">
        <v>1</v>
      </c>
      <c r="I3204" t="s">
        <v>0</v>
      </c>
      <c r="J3204">
        <v>1</v>
      </c>
      <c r="K3204">
        <v>2.5</v>
      </c>
      <c r="L3204" t="s">
        <v>1</v>
      </c>
      <c r="M3204">
        <v>1</v>
      </c>
      <c r="N3204" t="s">
        <v>2928</v>
      </c>
      <c r="O3204">
        <v>1</v>
      </c>
      <c r="P3204" t="str">
        <f>D3204&amp;"-"&amp;F3204&amp;"-"&amp;G3204&amp;"-"&amp;E3204&amp;"-"&amp;H3204</f>
        <v>A2Delta-3.5-e-1-1</v>
      </c>
      <c r="Q3204" t="str">
        <f>I3204&amp;"-"&amp;K3204&amp;"-"&amp;L3204&amp;"-"&amp;J3204&amp;"-"&amp;M3204</f>
        <v>X2Pi-2.5-e-1-1</v>
      </c>
      <c r="R3204">
        <f>B3204+S3204</f>
        <v>26065.683430642002</v>
      </c>
      <c r="S3204">
        <f>_xlfn.IFNA(VLOOKUP(Q3204,'MARVEL-X'!A$2:I$1400,7,FALSE),VLOOKUP(Q3204,MARVEL!A$2:J$1522,10,FALSE))</f>
        <v>2803.0115306419998</v>
      </c>
      <c r="T3204">
        <f>IF(P3204=P3203,R3204+T3203,R3204)</f>
        <v>260656.85400961898</v>
      </c>
      <c r="U3204">
        <f>IF(P3204=P3203,1+U3203,1)</f>
        <v>10</v>
      </c>
      <c r="V3204" t="str">
        <f t="shared" si="50"/>
        <v/>
      </c>
      <c r="W3204" t="str">
        <f>IF(V3204="","",IF(ABS(V3204-R3204)&gt;W$1,ABS(V3204-R3204),""))</f>
        <v/>
      </c>
      <c r="X3204" t="str">
        <f>Y3204&amp;"-"&amp;Z3204&amp;"-"&amp;AC3204&amp;"-"&amp;AD3204&amp;"-"&amp;AG3204</f>
        <v>3.5-e-A-1-2.5</v>
      </c>
      <c r="Y3204">
        <f>F3204</f>
        <v>3.5</v>
      </c>
      <c r="Z3204" s="2" t="str">
        <f>G3204</f>
        <v>e</v>
      </c>
      <c r="AA3204">
        <f>_xlfn.IFNA(VLOOKUP(X3204,'duo-out'!A$2:Q$5000,5,FALSE),E3204+10*(H3204-1)+1+_xlfn.IFNA(VLOOKUP(D3204,states!A$2:C$10,3,FALSE),1))</f>
        <v>65</v>
      </c>
      <c r="AB3204" t="str">
        <f>IF(V3204="","",V3204)</f>
        <v/>
      </c>
      <c r="AC3204" s="2" t="str">
        <f>_xlfn.IFNA(VLOOKUP(D3204,states!A$2:C$10,2,FALSE),"XX")</f>
        <v>A</v>
      </c>
      <c r="AD3204">
        <f>E3204</f>
        <v>1</v>
      </c>
      <c r="AE3204">
        <f>_xlfn.IFNA(VLOOKUP(D3204,states!A$2:D$10,4,FALSE),0)</f>
        <v>2</v>
      </c>
      <c r="AF3204">
        <v>0.5</v>
      </c>
      <c r="AG3204">
        <f>IF(AE3204=0,AF3204,IF(AE3204=1,IF(F3204=0.5,0.5,IF(H3204=1,0.5,1.5)),IF(F3204=0.5,0.5,IF(H3204=1,2.5,1.5))))</f>
        <v>2.5</v>
      </c>
      <c r="AH3204" s="7">
        <f>IF(AC3204="XX",0,1/C3204^(1/5)*IF(E3204=0,100,1)/(E3204+1)^(1/4))</f>
        <v>2.4263223583284943</v>
      </c>
    </row>
    <row r="3205" spans="1:34">
      <c r="A3205">
        <v>2860</v>
      </c>
      <c r="B3205" s="1">
        <v>23181.733199999999</v>
      </c>
      <c r="C3205" s="6">
        <v>5.0000000000000001E-3</v>
      </c>
      <c r="D3205" t="s">
        <v>3</v>
      </c>
      <c r="E3205">
        <v>1</v>
      </c>
      <c r="F3205">
        <v>3.5</v>
      </c>
      <c r="G3205" t="s">
        <v>1</v>
      </c>
      <c r="H3205">
        <v>1</v>
      </c>
      <c r="I3205" t="s">
        <v>0</v>
      </c>
      <c r="J3205">
        <v>1</v>
      </c>
      <c r="K3205">
        <v>3.5</v>
      </c>
      <c r="L3205" t="s">
        <v>2</v>
      </c>
      <c r="M3205">
        <v>1</v>
      </c>
      <c r="N3205" t="s">
        <v>2916</v>
      </c>
      <c r="O3205">
        <v>1</v>
      </c>
      <c r="P3205" t="str">
        <f>D3205&amp;"-"&amp;F3205&amp;"-"&amp;G3205&amp;"-"&amp;E3205&amp;"-"&amp;H3205</f>
        <v>A2Delta-3.5-e-1-1</v>
      </c>
      <c r="Q3205" t="str">
        <f>I3205&amp;"-"&amp;K3205&amp;"-"&amp;L3205&amp;"-"&amp;J3205&amp;"-"&amp;M3205</f>
        <v>X2Pi-3.5-f-1-1</v>
      </c>
      <c r="R3205">
        <f>B3205+S3205</f>
        <v>26065.680905153</v>
      </c>
      <c r="S3205">
        <f>_xlfn.IFNA(VLOOKUP(Q3205,'MARVEL-X'!A$2:I$1400,7,FALSE),VLOOKUP(Q3205,MARVEL!A$2:J$1522,10,FALSE))</f>
        <v>2883.9477051529998</v>
      </c>
      <c r="T3205">
        <f>IF(P3205=P3204,R3205+T3204,R3205)</f>
        <v>286722.53491477197</v>
      </c>
      <c r="U3205">
        <f>IF(P3205=P3204,1+U3204,1)</f>
        <v>11</v>
      </c>
      <c r="V3205" t="str">
        <f t="shared" si="50"/>
        <v/>
      </c>
      <c r="W3205" t="str">
        <f>IF(V3205="","",IF(ABS(V3205-R3205)&gt;W$1,ABS(V3205-R3205),""))</f>
        <v/>
      </c>
      <c r="X3205" t="str">
        <f>Y3205&amp;"-"&amp;Z3205&amp;"-"&amp;AC3205&amp;"-"&amp;AD3205&amp;"-"&amp;AG3205</f>
        <v>3.5-e-A-1-2.5</v>
      </c>
      <c r="Y3205">
        <f>F3205</f>
        <v>3.5</v>
      </c>
      <c r="Z3205" s="2" t="str">
        <f>G3205</f>
        <v>e</v>
      </c>
      <c r="AA3205">
        <f>_xlfn.IFNA(VLOOKUP(X3205,'duo-out'!A$2:Q$5000,5,FALSE),E3205+10*(H3205-1)+1+_xlfn.IFNA(VLOOKUP(D3205,states!A$2:C$10,3,FALSE),1))</f>
        <v>65</v>
      </c>
      <c r="AB3205" t="str">
        <f>IF(V3205="","",V3205)</f>
        <v/>
      </c>
      <c r="AC3205" s="2" t="str">
        <f>_xlfn.IFNA(VLOOKUP(D3205,states!A$2:C$10,2,FALSE),"XX")</f>
        <v>A</v>
      </c>
      <c r="AD3205">
        <f>E3205</f>
        <v>1</v>
      </c>
      <c r="AE3205">
        <f>_xlfn.IFNA(VLOOKUP(D3205,states!A$2:D$10,4,FALSE),0)</f>
        <v>2</v>
      </c>
      <c r="AF3205">
        <v>0.5</v>
      </c>
      <c r="AG3205">
        <f>IF(AE3205=0,AF3205,IF(AE3205=1,IF(F3205=0.5,0.5,IF(H3205=1,0.5,1.5)),IF(F3205=0.5,0.5,IF(H3205=1,2.5,1.5))))</f>
        <v>2.5</v>
      </c>
      <c r="AH3205" s="7">
        <f>IF(AC3205="XX",0,1/C3205^(1/5)*IF(E3205=0,100,1)/(E3205+1)^(1/4))</f>
        <v>2.4263223583284943</v>
      </c>
    </row>
    <row r="3206" spans="1:34">
      <c r="A3206">
        <v>5565</v>
      </c>
      <c r="B3206" s="1">
        <v>23076.365000000002</v>
      </c>
      <c r="C3206" s="6">
        <v>0.05</v>
      </c>
      <c r="D3206" t="s">
        <v>3</v>
      </c>
      <c r="E3206">
        <v>1</v>
      </c>
      <c r="F3206">
        <v>3.5</v>
      </c>
      <c r="G3206" t="s">
        <v>1</v>
      </c>
      <c r="H3206">
        <v>1</v>
      </c>
      <c r="I3206" t="s">
        <v>0</v>
      </c>
      <c r="J3206">
        <v>1</v>
      </c>
      <c r="K3206">
        <v>3.5</v>
      </c>
      <c r="L3206" t="s">
        <v>1</v>
      </c>
      <c r="M3206">
        <v>2</v>
      </c>
      <c r="N3206" t="s">
        <v>5621</v>
      </c>
      <c r="O3206">
        <v>1</v>
      </c>
      <c r="P3206" t="str">
        <f>D3206&amp;"-"&amp;F3206&amp;"-"&amp;G3206&amp;"-"&amp;E3206&amp;"-"&amp;H3206</f>
        <v>A2Delta-3.5-e-1-1</v>
      </c>
      <c r="Q3206" t="str">
        <f>I3206&amp;"-"&amp;K3206&amp;"-"&amp;L3206&amp;"-"&amp;J3206&amp;"-"&amp;M3206</f>
        <v>X2Pi-3.5-e-1-2</v>
      </c>
      <c r="R3206">
        <f>B3206+S3206</f>
        <v>26065.670672927001</v>
      </c>
      <c r="S3206">
        <f>_xlfn.IFNA(VLOOKUP(Q3206,'MARVEL-X'!A$2:I$1400,7,FALSE),VLOOKUP(Q3206,MARVEL!A$2:J$1522,10,FALSE))</f>
        <v>2989.3056729270002</v>
      </c>
      <c r="T3206">
        <f>IF(P3206=P3205,R3206+T3205,R3206)</f>
        <v>312788.20558769896</v>
      </c>
      <c r="U3206">
        <f>IF(P3206=P3205,1+U3205,1)</f>
        <v>12</v>
      </c>
      <c r="V3206" t="str">
        <f t="shared" si="50"/>
        <v/>
      </c>
      <c r="W3206" t="str">
        <f>IF(V3206="","",IF(ABS(V3206-R3206)&gt;W$1,ABS(V3206-R3206),""))</f>
        <v/>
      </c>
      <c r="X3206" t="str">
        <f>Y3206&amp;"-"&amp;Z3206&amp;"-"&amp;AC3206&amp;"-"&amp;AD3206&amp;"-"&amp;AG3206</f>
        <v>3.5-e-A-1-2.5</v>
      </c>
      <c r="Y3206">
        <f>F3206</f>
        <v>3.5</v>
      </c>
      <c r="Z3206" s="2" t="str">
        <f>G3206</f>
        <v>e</v>
      </c>
      <c r="AA3206">
        <f>_xlfn.IFNA(VLOOKUP(X3206,'duo-out'!A$2:Q$5000,5,FALSE),E3206+10*(H3206-1)+1+_xlfn.IFNA(VLOOKUP(D3206,states!A$2:C$10,3,FALSE),1))</f>
        <v>65</v>
      </c>
      <c r="AB3206" t="str">
        <f>IF(V3206="","",V3206)</f>
        <v/>
      </c>
      <c r="AC3206" s="2" t="str">
        <f>_xlfn.IFNA(VLOOKUP(D3206,states!A$2:C$10,2,FALSE),"XX")</f>
        <v>A</v>
      </c>
      <c r="AD3206">
        <f>E3206</f>
        <v>1</v>
      </c>
      <c r="AE3206">
        <f>_xlfn.IFNA(VLOOKUP(D3206,states!A$2:D$10,4,FALSE),0)</f>
        <v>2</v>
      </c>
      <c r="AF3206">
        <v>0.5</v>
      </c>
      <c r="AG3206">
        <f>IF(AE3206=0,AF3206,IF(AE3206=1,IF(F3206=0.5,0.5,IF(H3206=1,0.5,1.5)),IF(F3206=0.5,0.5,IF(H3206=1,2.5,1.5))))</f>
        <v>2.5</v>
      </c>
      <c r="AH3206" s="7">
        <f>IF(AC3206="XX",0,1/C3206^(1/5)*IF(E3206=0,100,1)/(E3206+1)^(1/4))</f>
        <v>1.5309059120638666</v>
      </c>
    </row>
    <row r="3207" spans="1:34">
      <c r="A3207">
        <v>147</v>
      </c>
      <c r="B3207" s="1">
        <v>23185.850999999999</v>
      </c>
      <c r="C3207" s="6">
        <v>9.5269999999999994E-2</v>
      </c>
      <c r="D3207" t="s">
        <v>3</v>
      </c>
      <c r="E3207">
        <v>1</v>
      </c>
      <c r="F3207">
        <v>3.5</v>
      </c>
      <c r="G3207" t="s">
        <v>1</v>
      </c>
      <c r="H3207">
        <v>1</v>
      </c>
      <c r="I3207" t="s">
        <v>0</v>
      </c>
      <c r="J3207">
        <v>1</v>
      </c>
      <c r="K3207">
        <v>2.5</v>
      </c>
      <c r="L3207" t="s">
        <v>1</v>
      </c>
      <c r="M3207">
        <v>2</v>
      </c>
      <c r="N3207" t="s">
        <v>202</v>
      </c>
      <c r="O3207">
        <v>-1</v>
      </c>
      <c r="P3207" t="str">
        <f>D3207&amp;"-"&amp;F3207&amp;"-"&amp;G3207&amp;"-"&amp;E3207&amp;"-"&amp;H3207</f>
        <v>A2Delta-3.5-e-1-1</v>
      </c>
      <c r="Q3207" t="str">
        <f>I3207&amp;"-"&amp;K3207&amp;"-"&amp;L3207&amp;"-"&amp;J3207&amp;"-"&amp;M3207</f>
        <v>X2Pi-2.5-e-1-2</v>
      </c>
      <c r="R3207">
        <f>B3207+S3207</f>
        <v>26065.763117620998</v>
      </c>
      <c r="S3207">
        <f>_xlfn.IFNA(VLOOKUP(Q3207,'MARVEL-X'!A$2:I$1400,7,FALSE),VLOOKUP(Q3207,MARVEL!A$2:J$1522,10,FALSE))</f>
        <v>2879.9121176210001</v>
      </c>
      <c r="T3207">
        <f>IF(P3207=P3206,R3207+T3206,R3207)</f>
        <v>338853.96870531997</v>
      </c>
      <c r="U3207">
        <f>IF(P3207=P3206,1+U3206,1)</f>
        <v>13</v>
      </c>
      <c r="V3207" t="str">
        <f t="shared" si="50"/>
        <v/>
      </c>
      <c r="W3207" t="str">
        <f>IF(V3207="","",IF(ABS(V3207-R3207)&gt;W$1,ABS(V3207-R3207),""))</f>
        <v/>
      </c>
      <c r="X3207" t="str">
        <f>Y3207&amp;"-"&amp;Z3207&amp;"-"&amp;AC3207&amp;"-"&amp;AD3207&amp;"-"&amp;AG3207</f>
        <v>3.5-e-A-1-2.5</v>
      </c>
      <c r="Y3207">
        <f>F3207</f>
        <v>3.5</v>
      </c>
      <c r="Z3207" s="2" t="str">
        <f>G3207</f>
        <v>e</v>
      </c>
      <c r="AA3207">
        <f>_xlfn.IFNA(VLOOKUP(X3207,'duo-out'!A$2:Q$5000,5,FALSE),E3207+10*(H3207-1)+1+_xlfn.IFNA(VLOOKUP(D3207,states!A$2:C$10,3,FALSE),1))</f>
        <v>65</v>
      </c>
      <c r="AB3207" t="str">
        <f>IF(V3207="","",V3207)</f>
        <v/>
      </c>
      <c r="AC3207" s="2" t="str">
        <f>_xlfn.IFNA(VLOOKUP(D3207,states!A$2:C$10,2,FALSE),"XX")</f>
        <v>A</v>
      </c>
      <c r="AD3207">
        <f>E3207</f>
        <v>1</v>
      </c>
      <c r="AE3207">
        <f>_xlfn.IFNA(VLOOKUP(D3207,states!A$2:D$10,4,FALSE),0)</f>
        <v>2</v>
      </c>
      <c r="AF3207">
        <v>0.5</v>
      </c>
      <c r="AG3207">
        <f>IF(AE3207=0,AF3207,IF(AE3207=1,IF(F3207=0.5,0.5,IF(H3207=1,0.5,1.5)),IF(F3207=0.5,0.5,IF(H3207=1,2.5,1.5))))</f>
        <v>2.5</v>
      </c>
      <c r="AH3207" s="7">
        <f>IF(AC3207="XX",0,1/C3207^(1/5)*IF(E3207=0,100,1)/(E3207+1)^(1/4))</f>
        <v>1.3457093442332442</v>
      </c>
    </row>
    <row r="3208" spans="1:34">
      <c r="A3208">
        <v>5551</v>
      </c>
      <c r="B3208" s="1">
        <v>23072.667000000001</v>
      </c>
      <c r="C3208" s="6">
        <v>0.05</v>
      </c>
      <c r="D3208" t="s">
        <v>3</v>
      </c>
      <c r="E3208">
        <v>1</v>
      </c>
      <c r="F3208">
        <v>3.5</v>
      </c>
      <c r="G3208" t="s">
        <v>1</v>
      </c>
      <c r="H3208">
        <v>1</v>
      </c>
      <c r="I3208" t="s">
        <v>0</v>
      </c>
      <c r="J3208">
        <v>1</v>
      </c>
      <c r="K3208">
        <v>4.5</v>
      </c>
      <c r="L3208" t="s">
        <v>1</v>
      </c>
      <c r="M3208">
        <v>1</v>
      </c>
      <c r="N3208" t="s">
        <v>5607</v>
      </c>
      <c r="O3208">
        <v>1</v>
      </c>
      <c r="P3208" t="str">
        <f>D3208&amp;"-"&amp;F3208&amp;"-"&amp;G3208&amp;"-"&amp;E3208&amp;"-"&amp;H3208</f>
        <v>A2Delta-3.5-e-1-1</v>
      </c>
      <c r="Q3208" t="str">
        <f>I3208&amp;"-"&amp;K3208&amp;"-"&amp;L3208&amp;"-"&amp;J3208&amp;"-"&amp;M3208</f>
        <v>X2Pi-4.5-e-1-1</v>
      </c>
      <c r="R3208">
        <f>B3208+S3208</f>
        <v>26065.672626393003</v>
      </c>
      <c r="S3208">
        <f>_xlfn.IFNA(VLOOKUP(Q3208,'MARVEL-X'!A$2:I$1400,7,FALSE),VLOOKUP(Q3208,MARVEL!A$2:J$1522,10,FALSE))</f>
        <v>2993.0056263930001</v>
      </c>
      <c r="T3208">
        <f>IF(P3208=P3207,R3208+T3207,R3208)</f>
        <v>364919.64133171295</v>
      </c>
      <c r="U3208">
        <f>IF(P3208=P3207,1+U3207,1)</f>
        <v>14</v>
      </c>
      <c r="V3208" t="str">
        <f t="shared" si="50"/>
        <v/>
      </c>
      <c r="W3208" t="str">
        <f>IF(V3208="","",IF(ABS(V3208-R3208)&gt;W$1,ABS(V3208-R3208),""))</f>
        <v/>
      </c>
      <c r="X3208" t="str">
        <f>Y3208&amp;"-"&amp;Z3208&amp;"-"&amp;AC3208&amp;"-"&amp;AD3208&amp;"-"&amp;AG3208</f>
        <v>3.5-e-A-1-2.5</v>
      </c>
      <c r="Y3208">
        <f>F3208</f>
        <v>3.5</v>
      </c>
      <c r="Z3208" s="2" t="str">
        <f>G3208</f>
        <v>e</v>
      </c>
      <c r="AA3208">
        <f>_xlfn.IFNA(VLOOKUP(X3208,'duo-out'!A$2:Q$5000,5,FALSE),E3208+10*(H3208-1)+1+_xlfn.IFNA(VLOOKUP(D3208,states!A$2:C$10,3,FALSE),1))</f>
        <v>65</v>
      </c>
      <c r="AB3208" t="str">
        <f>IF(V3208="","",V3208)</f>
        <v/>
      </c>
      <c r="AC3208" s="2" t="str">
        <f>_xlfn.IFNA(VLOOKUP(D3208,states!A$2:C$10,2,FALSE),"XX")</f>
        <v>A</v>
      </c>
      <c r="AD3208">
        <f>E3208</f>
        <v>1</v>
      </c>
      <c r="AE3208">
        <f>_xlfn.IFNA(VLOOKUP(D3208,states!A$2:D$10,4,FALSE),0)</f>
        <v>2</v>
      </c>
      <c r="AF3208">
        <v>0.5</v>
      </c>
      <c r="AG3208">
        <f>IF(AE3208=0,AF3208,IF(AE3208=1,IF(F3208=0.5,0.5,IF(H3208=1,0.5,1.5)),IF(F3208=0.5,0.5,IF(H3208=1,2.5,1.5))))</f>
        <v>2.5</v>
      </c>
      <c r="AH3208" s="7">
        <f>IF(AC3208="XX",0,1/C3208^(1/5)*IF(E3208=0,100,1)/(E3208+1)^(1/4))</f>
        <v>1.5309059120638666</v>
      </c>
    </row>
    <row r="3209" spans="1:34">
      <c r="A3209">
        <v>5533</v>
      </c>
      <c r="B3209" s="1">
        <v>23181.736000000001</v>
      </c>
      <c r="C3209" s="6">
        <v>0.05</v>
      </c>
      <c r="D3209" t="s">
        <v>3</v>
      </c>
      <c r="E3209">
        <v>1</v>
      </c>
      <c r="F3209">
        <v>3.5</v>
      </c>
      <c r="G3209" t="s">
        <v>1</v>
      </c>
      <c r="H3209">
        <v>1</v>
      </c>
      <c r="I3209" t="s">
        <v>0</v>
      </c>
      <c r="J3209">
        <v>1</v>
      </c>
      <c r="K3209">
        <v>3.5</v>
      </c>
      <c r="L3209" t="s">
        <v>2</v>
      </c>
      <c r="M3209">
        <v>1</v>
      </c>
      <c r="N3209" t="s">
        <v>5589</v>
      </c>
      <c r="O3209">
        <v>1</v>
      </c>
      <c r="P3209" t="str">
        <f>D3209&amp;"-"&amp;F3209&amp;"-"&amp;G3209&amp;"-"&amp;E3209&amp;"-"&amp;H3209</f>
        <v>A2Delta-3.5-e-1-1</v>
      </c>
      <c r="Q3209" t="str">
        <f>I3209&amp;"-"&amp;K3209&amp;"-"&amp;L3209&amp;"-"&amp;J3209&amp;"-"&amp;M3209</f>
        <v>X2Pi-3.5-f-1-1</v>
      </c>
      <c r="R3209">
        <f>B3209+S3209</f>
        <v>26065.683705153002</v>
      </c>
      <c r="S3209">
        <f>_xlfn.IFNA(VLOOKUP(Q3209,'MARVEL-X'!A$2:I$1400,7,FALSE),VLOOKUP(Q3209,MARVEL!A$2:J$1522,10,FALSE))</f>
        <v>2883.9477051529998</v>
      </c>
      <c r="T3209">
        <f>IF(P3209=P3208,R3209+T3208,R3209)</f>
        <v>390985.32503686595</v>
      </c>
      <c r="U3209">
        <f>IF(P3209=P3208,1+U3208,1)</f>
        <v>15</v>
      </c>
      <c r="V3209" t="str">
        <f t="shared" si="50"/>
        <v/>
      </c>
      <c r="W3209" t="str">
        <f>IF(V3209="","",IF(ABS(V3209-R3209)&gt;W$1,ABS(V3209-R3209),""))</f>
        <v/>
      </c>
      <c r="X3209" t="str">
        <f>Y3209&amp;"-"&amp;Z3209&amp;"-"&amp;AC3209&amp;"-"&amp;AD3209&amp;"-"&amp;AG3209</f>
        <v>3.5-e-A-1-2.5</v>
      </c>
      <c r="Y3209">
        <f>F3209</f>
        <v>3.5</v>
      </c>
      <c r="Z3209" s="2" t="str">
        <f>G3209</f>
        <v>e</v>
      </c>
      <c r="AA3209">
        <f>_xlfn.IFNA(VLOOKUP(X3209,'duo-out'!A$2:Q$5000,5,FALSE),E3209+10*(H3209-1)+1+_xlfn.IFNA(VLOOKUP(D3209,states!A$2:C$10,3,FALSE),1))</f>
        <v>65</v>
      </c>
      <c r="AB3209" t="str">
        <f>IF(V3209="","",V3209)</f>
        <v/>
      </c>
      <c r="AC3209" s="2" t="str">
        <f>_xlfn.IFNA(VLOOKUP(D3209,states!A$2:C$10,2,FALSE),"XX")</f>
        <v>A</v>
      </c>
      <c r="AD3209">
        <f>E3209</f>
        <v>1</v>
      </c>
      <c r="AE3209">
        <f>_xlfn.IFNA(VLOOKUP(D3209,states!A$2:D$10,4,FALSE),0)</f>
        <v>2</v>
      </c>
      <c r="AF3209">
        <v>0.5</v>
      </c>
      <c r="AG3209">
        <f>IF(AE3209=0,AF3209,IF(AE3209=1,IF(F3209=0.5,0.5,IF(H3209=1,0.5,1.5)),IF(F3209=0.5,0.5,IF(H3209=1,2.5,1.5))))</f>
        <v>2.5</v>
      </c>
      <c r="AH3209" s="7">
        <f>IF(AC3209="XX",0,1/C3209^(1/5)*IF(E3209=0,100,1)/(E3209+1)^(1/4))</f>
        <v>1.5309059120638666</v>
      </c>
    </row>
    <row r="3210" spans="1:34">
      <c r="A3210">
        <v>5484</v>
      </c>
      <c r="B3210" s="1">
        <v>23262.682000000001</v>
      </c>
      <c r="C3210" s="6">
        <v>0.05</v>
      </c>
      <c r="D3210" t="s">
        <v>3</v>
      </c>
      <c r="E3210">
        <v>1</v>
      </c>
      <c r="F3210">
        <v>3.5</v>
      </c>
      <c r="G3210" t="s">
        <v>1</v>
      </c>
      <c r="H3210">
        <v>1</v>
      </c>
      <c r="I3210" t="s">
        <v>0</v>
      </c>
      <c r="J3210">
        <v>1</v>
      </c>
      <c r="K3210">
        <v>2.5</v>
      </c>
      <c r="L3210" t="s">
        <v>1</v>
      </c>
      <c r="M3210">
        <v>1</v>
      </c>
      <c r="N3210" t="s">
        <v>5540</v>
      </c>
      <c r="O3210">
        <v>1</v>
      </c>
      <c r="P3210" t="str">
        <f>D3210&amp;"-"&amp;F3210&amp;"-"&amp;G3210&amp;"-"&amp;E3210&amp;"-"&amp;H3210</f>
        <v>A2Delta-3.5-e-1-1</v>
      </c>
      <c r="Q3210" t="str">
        <f>I3210&amp;"-"&amp;K3210&amp;"-"&amp;L3210&amp;"-"&amp;J3210&amp;"-"&amp;M3210</f>
        <v>X2Pi-2.5-e-1-1</v>
      </c>
      <c r="R3210">
        <f>B3210+S3210</f>
        <v>26065.693530642002</v>
      </c>
      <c r="S3210">
        <f>_xlfn.IFNA(VLOOKUP(Q3210,'MARVEL-X'!A$2:I$1400,7,FALSE),VLOOKUP(Q3210,MARVEL!A$2:J$1522,10,FALSE))</f>
        <v>2803.0115306419998</v>
      </c>
      <c r="T3210">
        <f>IF(P3210=P3209,R3210+T3209,R3210)</f>
        <v>417051.01856750797</v>
      </c>
      <c r="U3210">
        <f>IF(P3210=P3209,1+U3209,1)</f>
        <v>16</v>
      </c>
      <c r="V3210" t="str">
        <f t="shared" si="50"/>
        <v/>
      </c>
      <c r="W3210" t="str">
        <f>IF(V3210="","",IF(ABS(V3210-R3210)&gt;W$1,ABS(V3210-R3210),""))</f>
        <v/>
      </c>
      <c r="X3210" t="str">
        <f>Y3210&amp;"-"&amp;Z3210&amp;"-"&amp;AC3210&amp;"-"&amp;AD3210&amp;"-"&amp;AG3210</f>
        <v>3.5-e-A-1-2.5</v>
      </c>
      <c r="Y3210">
        <f>F3210</f>
        <v>3.5</v>
      </c>
      <c r="Z3210" s="2" t="str">
        <f>G3210</f>
        <v>e</v>
      </c>
      <c r="AA3210">
        <f>_xlfn.IFNA(VLOOKUP(X3210,'duo-out'!A$2:Q$5000,5,FALSE),E3210+10*(H3210-1)+1+_xlfn.IFNA(VLOOKUP(D3210,states!A$2:C$10,3,FALSE),1))</f>
        <v>65</v>
      </c>
      <c r="AB3210" t="str">
        <f>IF(V3210="","",V3210)</f>
        <v/>
      </c>
      <c r="AC3210" s="2" t="str">
        <f>_xlfn.IFNA(VLOOKUP(D3210,states!A$2:C$10,2,FALSE),"XX")</f>
        <v>A</v>
      </c>
      <c r="AD3210">
        <f>E3210</f>
        <v>1</v>
      </c>
      <c r="AE3210">
        <f>_xlfn.IFNA(VLOOKUP(D3210,states!A$2:D$10,4,FALSE),0)</f>
        <v>2</v>
      </c>
      <c r="AF3210">
        <v>0.5</v>
      </c>
      <c r="AG3210">
        <f>IF(AE3210=0,AF3210,IF(AE3210=1,IF(F3210=0.5,0.5,IF(H3210=1,0.5,1.5)),IF(F3210=0.5,0.5,IF(H3210=1,2.5,1.5))))</f>
        <v>2.5</v>
      </c>
      <c r="AH3210" s="7">
        <f>IF(AC3210="XX",0,1/C3210^(1/5)*IF(E3210=0,100,1)/(E3210+1)^(1/4))</f>
        <v>1.5309059120638666</v>
      </c>
    </row>
    <row r="3211" spans="1:34">
      <c r="A3211">
        <v>994</v>
      </c>
      <c r="B3211" s="1">
        <v>23072.71</v>
      </c>
      <c r="C3211" s="6">
        <v>0.05</v>
      </c>
      <c r="D3211" t="s">
        <v>3</v>
      </c>
      <c r="E3211">
        <v>1</v>
      </c>
      <c r="F3211">
        <v>3.5</v>
      </c>
      <c r="G3211" t="s">
        <v>1</v>
      </c>
      <c r="H3211">
        <v>1</v>
      </c>
      <c r="I3211" t="s">
        <v>0</v>
      </c>
      <c r="J3211">
        <v>1</v>
      </c>
      <c r="K3211">
        <v>4.5</v>
      </c>
      <c r="L3211" t="s">
        <v>1</v>
      </c>
      <c r="M3211">
        <v>1</v>
      </c>
      <c r="N3211" t="s">
        <v>1050</v>
      </c>
      <c r="O3211">
        <v>1</v>
      </c>
      <c r="P3211" t="str">
        <f>D3211&amp;"-"&amp;F3211&amp;"-"&amp;G3211&amp;"-"&amp;E3211&amp;"-"&amp;H3211</f>
        <v>A2Delta-3.5-e-1-1</v>
      </c>
      <c r="Q3211" t="str">
        <f>I3211&amp;"-"&amp;K3211&amp;"-"&amp;L3211&amp;"-"&amp;J3211&amp;"-"&amp;M3211</f>
        <v>X2Pi-4.5-e-1-1</v>
      </c>
      <c r="R3211">
        <f>B3211+S3211</f>
        <v>26065.715626393001</v>
      </c>
      <c r="S3211">
        <f>_xlfn.IFNA(VLOOKUP(Q3211,'MARVEL-X'!A$2:I$1400,7,FALSE),VLOOKUP(Q3211,MARVEL!A$2:J$1522,10,FALSE))</f>
        <v>2993.0056263930001</v>
      </c>
      <c r="T3211">
        <f>IF(P3211=P3210,R3211+T3210,R3211)</f>
        <v>443116.73419390095</v>
      </c>
      <c r="U3211">
        <f>IF(P3211=P3210,1+U3210,1)</f>
        <v>17</v>
      </c>
      <c r="V3211" t="str">
        <f t="shared" si="50"/>
        <v/>
      </c>
      <c r="W3211" t="str">
        <f>IF(V3211="","",IF(ABS(V3211-R3211)&gt;W$1,ABS(V3211-R3211),""))</f>
        <v/>
      </c>
      <c r="X3211" t="str">
        <f>Y3211&amp;"-"&amp;Z3211&amp;"-"&amp;AC3211&amp;"-"&amp;AD3211&amp;"-"&amp;AG3211</f>
        <v>3.5-e-A-1-2.5</v>
      </c>
      <c r="Y3211">
        <f>F3211</f>
        <v>3.5</v>
      </c>
      <c r="Z3211" s="2" t="str">
        <f>G3211</f>
        <v>e</v>
      </c>
      <c r="AA3211">
        <f>_xlfn.IFNA(VLOOKUP(X3211,'duo-out'!A$2:Q$5000,5,FALSE),E3211+10*(H3211-1)+1+_xlfn.IFNA(VLOOKUP(D3211,states!A$2:C$10,3,FALSE),1))</f>
        <v>65</v>
      </c>
      <c r="AB3211" t="str">
        <f>IF(V3211="","",V3211)</f>
        <v/>
      </c>
      <c r="AC3211" s="2" t="str">
        <f>_xlfn.IFNA(VLOOKUP(D3211,states!A$2:C$10,2,FALSE),"XX")</f>
        <v>A</v>
      </c>
      <c r="AD3211">
        <f>E3211</f>
        <v>1</v>
      </c>
      <c r="AE3211">
        <f>_xlfn.IFNA(VLOOKUP(D3211,states!A$2:D$10,4,FALSE),0)</f>
        <v>2</v>
      </c>
      <c r="AF3211">
        <v>0.5</v>
      </c>
      <c r="AG3211">
        <f>IF(AE3211=0,AF3211,IF(AE3211=1,IF(F3211=0.5,0.5,IF(H3211=1,0.5,1.5)),IF(F3211=0.5,0.5,IF(H3211=1,2.5,1.5))))</f>
        <v>2.5</v>
      </c>
      <c r="AH3211" s="7">
        <f>IF(AC3211="XX",0,1/C3211^(1/5)*IF(E3211=0,100,1)/(E3211+1)^(1/4))</f>
        <v>1.5309059120638666</v>
      </c>
    </row>
    <row r="3212" spans="1:34">
      <c r="A3212">
        <v>976</v>
      </c>
      <c r="B3212" s="1">
        <v>23181.72</v>
      </c>
      <c r="C3212" s="6">
        <v>0.05</v>
      </c>
      <c r="D3212" t="s">
        <v>3</v>
      </c>
      <c r="E3212">
        <v>1</v>
      </c>
      <c r="F3212">
        <v>3.5</v>
      </c>
      <c r="G3212" t="s">
        <v>1</v>
      </c>
      <c r="H3212">
        <v>1</v>
      </c>
      <c r="I3212" t="s">
        <v>0</v>
      </c>
      <c r="J3212">
        <v>1</v>
      </c>
      <c r="K3212">
        <v>3.5</v>
      </c>
      <c r="L3212" t="s">
        <v>2</v>
      </c>
      <c r="M3212">
        <v>1</v>
      </c>
      <c r="N3212" t="s">
        <v>1032</v>
      </c>
      <c r="O3212">
        <v>1</v>
      </c>
      <c r="P3212" t="str">
        <f>D3212&amp;"-"&amp;F3212&amp;"-"&amp;G3212&amp;"-"&amp;E3212&amp;"-"&amp;H3212</f>
        <v>A2Delta-3.5-e-1-1</v>
      </c>
      <c r="Q3212" t="str">
        <f>I3212&amp;"-"&amp;K3212&amp;"-"&amp;L3212&amp;"-"&amp;J3212&amp;"-"&amp;M3212</f>
        <v>X2Pi-3.5-f-1-1</v>
      </c>
      <c r="R3212">
        <f>B3212+S3212</f>
        <v>26065.667705153002</v>
      </c>
      <c r="S3212">
        <f>_xlfn.IFNA(VLOOKUP(Q3212,'MARVEL-X'!A$2:I$1400,7,FALSE),VLOOKUP(Q3212,MARVEL!A$2:J$1522,10,FALSE))</f>
        <v>2883.9477051529998</v>
      </c>
      <c r="T3212">
        <f>IF(P3212=P3211,R3212+T3211,R3212)</f>
        <v>469182.40189905395</v>
      </c>
      <c r="U3212">
        <f>IF(P3212=P3211,1+U3211,1)</f>
        <v>18</v>
      </c>
      <c r="V3212" t="str">
        <f t="shared" si="50"/>
        <v/>
      </c>
      <c r="W3212" t="str">
        <f>IF(V3212="","",IF(ABS(V3212-R3212)&gt;W$1,ABS(V3212-R3212),""))</f>
        <v/>
      </c>
      <c r="X3212" t="str">
        <f>Y3212&amp;"-"&amp;Z3212&amp;"-"&amp;AC3212&amp;"-"&amp;AD3212&amp;"-"&amp;AG3212</f>
        <v>3.5-e-A-1-2.5</v>
      </c>
      <c r="Y3212">
        <f>F3212</f>
        <v>3.5</v>
      </c>
      <c r="Z3212" s="2" t="str">
        <f>G3212</f>
        <v>e</v>
      </c>
      <c r="AA3212">
        <f>_xlfn.IFNA(VLOOKUP(X3212,'duo-out'!A$2:Q$5000,5,FALSE),E3212+10*(H3212-1)+1+_xlfn.IFNA(VLOOKUP(D3212,states!A$2:C$10,3,FALSE),1))</f>
        <v>65</v>
      </c>
      <c r="AB3212" t="str">
        <f>IF(V3212="","",V3212)</f>
        <v/>
      </c>
      <c r="AC3212" s="2" t="str">
        <f>_xlfn.IFNA(VLOOKUP(D3212,states!A$2:C$10,2,FALSE),"XX")</f>
        <v>A</v>
      </c>
      <c r="AD3212">
        <f>E3212</f>
        <v>1</v>
      </c>
      <c r="AE3212">
        <f>_xlfn.IFNA(VLOOKUP(D3212,states!A$2:D$10,4,FALSE),0)</f>
        <v>2</v>
      </c>
      <c r="AF3212">
        <v>0.5</v>
      </c>
      <c r="AG3212">
        <f>IF(AE3212=0,AF3212,IF(AE3212=1,IF(F3212=0.5,0.5,IF(H3212=1,0.5,1.5)),IF(F3212=0.5,0.5,IF(H3212=1,2.5,1.5))))</f>
        <v>2.5</v>
      </c>
      <c r="AH3212" s="7">
        <f>IF(AC3212="XX",0,1/C3212^(1/5)*IF(E3212=0,100,1)/(E3212+1)^(1/4))</f>
        <v>1.5309059120638666</v>
      </c>
    </row>
    <row r="3213" spans="1:34">
      <c r="A3213">
        <v>906</v>
      </c>
      <c r="B3213" s="1">
        <v>23262.7</v>
      </c>
      <c r="C3213" s="6">
        <v>0.05</v>
      </c>
      <c r="D3213" t="s">
        <v>3</v>
      </c>
      <c r="E3213">
        <v>1</v>
      </c>
      <c r="F3213">
        <v>3.5</v>
      </c>
      <c r="G3213" t="s">
        <v>1</v>
      </c>
      <c r="H3213">
        <v>1</v>
      </c>
      <c r="I3213" t="s">
        <v>0</v>
      </c>
      <c r="J3213">
        <v>1</v>
      </c>
      <c r="K3213">
        <v>2.5</v>
      </c>
      <c r="L3213" t="s">
        <v>1</v>
      </c>
      <c r="M3213">
        <v>1</v>
      </c>
      <c r="N3213" t="s">
        <v>962</v>
      </c>
      <c r="O3213">
        <v>1</v>
      </c>
      <c r="P3213" t="str">
        <f>D3213&amp;"-"&amp;F3213&amp;"-"&amp;G3213&amp;"-"&amp;E3213&amp;"-"&amp;H3213</f>
        <v>A2Delta-3.5-e-1-1</v>
      </c>
      <c r="Q3213" t="str">
        <f>I3213&amp;"-"&amp;K3213&amp;"-"&amp;L3213&amp;"-"&amp;J3213&amp;"-"&amp;M3213</f>
        <v>X2Pi-2.5-e-1-1</v>
      </c>
      <c r="R3213">
        <f>B3213+S3213</f>
        <v>26065.711530642002</v>
      </c>
      <c r="S3213">
        <f>_xlfn.IFNA(VLOOKUP(Q3213,'MARVEL-X'!A$2:I$1400,7,FALSE),VLOOKUP(Q3213,MARVEL!A$2:J$1522,10,FALSE))</f>
        <v>2803.0115306419998</v>
      </c>
      <c r="T3213">
        <f>IF(P3213=P3212,R3213+T3212,R3213)</f>
        <v>495248.11342969595</v>
      </c>
      <c r="U3213">
        <f>IF(P3213=P3212,1+U3212,1)</f>
        <v>19</v>
      </c>
      <c r="V3213">
        <f t="shared" si="50"/>
        <v>26065.690180510312</v>
      </c>
      <c r="W3213" t="str">
        <f>IF(V3213="","",IF(ABS(V3213-R3213)&gt;W$1,ABS(V3213-R3213),""))</f>
        <v/>
      </c>
      <c r="X3213" t="str">
        <f>Y3213&amp;"-"&amp;Z3213&amp;"-"&amp;AC3213&amp;"-"&amp;AD3213&amp;"-"&amp;AG3213</f>
        <v>3.5-e-A-1-2.5</v>
      </c>
      <c r="Y3213">
        <f>F3213</f>
        <v>3.5</v>
      </c>
      <c r="Z3213" s="2" t="str">
        <f>G3213</f>
        <v>e</v>
      </c>
      <c r="AA3213">
        <f>_xlfn.IFNA(VLOOKUP(X3213,'duo-out'!A$2:Q$5000,5,FALSE),E3213+10*(H3213-1)+1+_xlfn.IFNA(VLOOKUP(D3213,states!A$2:C$10,3,FALSE),1))</f>
        <v>65</v>
      </c>
      <c r="AB3213">
        <f>IF(V3213="","",V3213)</f>
        <v>26065.690180510312</v>
      </c>
      <c r="AC3213" s="2" t="str">
        <f>_xlfn.IFNA(VLOOKUP(D3213,states!A$2:C$10,2,FALSE),"XX")</f>
        <v>A</v>
      </c>
      <c r="AD3213">
        <f>E3213</f>
        <v>1</v>
      </c>
      <c r="AE3213">
        <f>_xlfn.IFNA(VLOOKUP(D3213,states!A$2:D$10,4,FALSE),0)</f>
        <v>2</v>
      </c>
      <c r="AF3213">
        <v>0.5</v>
      </c>
      <c r="AG3213">
        <f>IF(AE3213=0,AF3213,IF(AE3213=1,IF(F3213=0.5,0.5,IF(H3213=1,0.5,1.5)),IF(F3213=0.5,0.5,IF(H3213=1,2.5,1.5))))</f>
        <v>2.5</v>
      </c>
      <c r="AH3213" s="7">
        <f>IF(AC3213="XX",0,1/C3213^(1/5)*IF(E3213=0,100,1)/(E3213+1)^(1/4))</f>
        <v>1.5309059120638666</v>
      </c>
    </row>
    <row r="3214" spans="1:34">
      <c r="A3214">
        <v>4079</v>
      </c>
      <c r="B3214" s="1">
        <v>20460.8698</v>
      </c>
      <c r="C3214" s="6">
        <v>0.01</v>
      </c>
      <c r="D3214" t="s">
        <v>3</v>
      </c>
      <c r="E3214">
        <v>1</v>
      </c>
      <c r="F3214">
        <v>3.5</v>
      </c>
      <c r="G3214" t="s">
        <v>1</v>
      </c>
      <c r="H3214">
        <v>2</v>
      </c>
      <c r="I3214" t="s">
        <v>0</v>
      </c>
      <c r="J3214">
        <v>2</v>
      </c>
      <c r="K3214">
        <v>4.5</v>
      </c>
      <c r="L3214" t="s">
        <v>1</v>
      </c>
      <c r="M3214">
        <v>2</v>
      </c>
      <c r="N3214" t="s">
        <v>4135</v>
      </c>
      <c r="O3214">
        <v>1</v>
      </c>
      <c r="P3214" t="str">
        <f>D3214&amp;"-"&amp;F3214&amp;"-"&amp;G3214&amp;"-"&amp;E3214&amp;"-"&amp;H3214</f>
        <v>A2Delta-3.5-e-1-2</v>
      </c>
      <c r="Q3214" t="str">
        <f>I3214&amp;"-"&amp;K3214&amp;"-"&amp;L3214&amp;"-"&amp;J3214&amp;"-"&amp;M3214</f>
        <v>X2Pi-4.5-e-2-2</v>
      </c>
      <c r="R3214">
        <f>B3214+S3214</f>
        <v>26177.497941270001</v>
      </c>
      <c r="S3214">
        <f>_xlfn.IFNA(VLOOKUP(Q3214,'MARVEL-X'!A$2:I$1400,7,FALSE),VLOOKUP(Q3214,MARVEL!A$2:J$1522,10,FALSE))</f>
        <v>5716.62814127</v>
      </c>
      <c r="T3214">
        <f>IF(P3214=P3213,R3214+T3213,R3214)</f>
        <v>26177.497941270001</v>
      </c>
      <c r="U3214">
        <f>IF(P3214=P3213,1+U3213,1)</f>
        <v>1</v>
      </c>
      <c r="V3214" t="str">
        <f t="shared" si="50"/>
        <v/>
      </c>
      <c r="W3214" t="str">
        <f>IF(V3214="","",IF(ABS(V3214-R3214)&gt;W$1,ABS(V3214-R3214),""))</f>
        <v/>
      </c>
      <c r="X3214" t="str">
        <f>Y3214&amp;"-"&amp;Z3214&amp;"-"&amp;AC3214&amp;"-"&amp;AD3214&amp;"-"&amp;AG3214</f>
        <v>3.5-e-A-1-1.5</v>
      </c>
      <c r="Y3214">
        <f>F3214</f>
        <v>3.5</v>
      </c>
      <c r="Z3214" s="2" t="str">
        <f>G3214</f>
        <v>e</v>
      </c>
      <c r="AA3214">
        <f>_xlfn.IFNA(VLOOKUP(X3214,'duo-out'!A$2:Q$5000,5,FALSE),E3214+10*(H3214-1)+1+_xlfn.IFNA(VLOOKUP(D3214,states!A$2:C$10,3,FALSE),1))</f>
        <v>68</v>
      </c>
      <c r="AB3214" t="str">
        <f>IF(V3214="","",V3214)</f>
        <v/>
      </c>
      <c r="AC3214" s="2" t="str">
        <f>_xlfn.IFNA(VLOOKUP(D3214,states!A$2:C$10,2,FALSE),"XX")</f>
        <v>A</v>
      </c>
      <c r="AD3214">
        <f>E3214</f>
        <v>1</v>
      </c>
      <c r="AE3214">
        <f>_xlfn.IFNA(VLOOKUP(D3214,states!A$2:D$10,4,FALSE),0)</f>
        <v>2</v>
      </c>
      <c r="AF3214">
        <v>0.5</v>
      </c>
      <c r="AG3214">
        <f>IF(AE3214=0,AF3214,IF(AE3214=1,IF(F3214=0.5,0.5,IF(H3214=1,0.5,1.5)),IF(F3214=0.5,0.5,IF(H3214=1,2.5,1.5))))</f>
        <v>1.5</v>
      </c>
      <c r="AH3214" s="7">
        <f>IF(AC3214="XX",0,1/C3214^(1/5)*IF(E3214=0,100,1)/(E3214+1)^(1/4))</f>
        <v>2.1122362957808511</v>
      </c>
    </row>
    <row r="3215" spans="1:34">
      <c r="A3215">
        <v>4055</v>
      </c>
      <c r="B3215" s="1">
        <v>20590.918099999999</v>
      </c>
      <c r="C3215" s="6">
        <v>1.5169999999999999E-2</v>
      </c>
      <c r="D3215" t="s">
        <v>3</v>
      </c>
      <c r="E3215">
        <v>1</v>
      </c>
      <c r="F3215">
        <v>3.5</v>
      </c>
      <c r="G3215" t="s">
        <v>1</v>
      </c>
      <c r="H3215">
        <v>2</v>
      </c>
      <c r="I3215" t="s">
        <v>0</v>
      </c>
      <c r="J3215">
        <v>2</v>
      </c>
      <c r="K3215">
        <v>3.5</v>
      </c>
      <c r="L3215" t="s">
        <v>2</v>
      </c>
      <c r="M3215">
        <v>2</v>
      </c>
      <c r="N3215" t="s">
        <v>4111</v>
      </c>
      <c r="O3215">
        <v>1</v>
      </c>
      <c r="P3215" t="str">
        <f>D3215&amp;"-"&amp;F3215&amp;"-"&amp;G3215&amp;"-"&amp;E3215&amp;"-"&amp;H3215</f>
        <v>A2Delta-3.5-e-1-2</v>
      </c>
      <c r="Q3215" t="str">
        <f>I3215&amp;"-"&amp;K3215&amp;"-"&amp;L3215&amp;"-"&amp;J3215&amp;"-"&amp;M3215</f>
        <v>X2Pi-3.5-f-2-2</v>
      </c>
      <c r="R3215">
        <f>B3215+S3215</f>
        <v>26177.477024145999</v>
      </c>
      <c r="S3215">
        <f>_xlfn.IFNA(VLOOKUP(Q3215,'MARVEL-X'!A$2:I$1400,7,FALSE),VLOOKUP(Q3215,MARVEL!A$2:J$1522,10,FALSE))</f>
        <v>5586.5589241460002</v>
      </c>
      <c r="T3215">
        <f>IF(P3215=P3214,R3215+T3214,R3215)</f>
        <v>52354.974965415997</v>
      </c>
      <c r="U3215">
        <f>IF(P3215=P3214,1+U3214,1)</f>
        <v>2</v>
      </c>
      <c r="V3215" t="str">
        <f t="shared" si="50"/>
        <v/>
      </c>
      <c r="W3215" t="str">
        <f>IF(V3215="","",IF(ABS(V3215-R3215)&gt;W$1,ABS(V3215-R3215),""))</f>
        <v/>
      </c>
      <c r="X3215" t="str">
        <f>Y3215&amp;"-"&amp;Z3215&amp;"-"&amp;AC3215&amp;"-"&amp;AD3215&amp;"-"&amp;AG3215</f>
        <v>3.5-e-A-1-1.5</v>
      </c>
      <c r="Y3215">
        <f>F3215</f>
        <v>3.5</v>
      </c>
      <c r="Z3215" s="2" t="str">
        <f>G3215</f>
        <v>e</v>
      </c>
      <c r="AA3215">
        <f>_xlfn.IFNA(VLOOKUP(X3215,'duo-out'!A$2:Q$5000,5,FALSE),E3215+10*(H3215-1)+1+_xlfn.IFNA(VLOOKUP(D3215,states!A$2:C$10,3,FALSE),1))</f>
        <v>68</v>
      </c>
      <c r="AB3215" t="str">
        <f>IF(V3215="","",V3215)</f>
        <v/>
      </c>
      <c r="AC3215" s="2" t="str">
        <f>_xlfn.IFNA(VLOOKUP(D3215,states!A$2:C$10,2,FALSE),"XX")</f>
        <v>A</v>
      </c>
      <c r="AD3215">
        <f>E3215</f>
        <v>1</v>
      </c>
      <c r="AE3215">
        <f>_xlfn.IFNA(VLOOKUP(D3215,states!A$2:D$10,4,FALSE),0)</f>
        <v>2</v>
      </c>
      <c r="AF3215">
        <v>0.5</v>
      </c>
      <c r="AG3215">
        <f>IF(AE3215=0,AF3215,IF(AE3215=1,IF(F3215=0.5,0.5,IF(H3215=1,0.5,1.5)),IF(F3215=0.5,0.5,IF(H3215=1,2.5,1.5))))</f>
        <v>1.5</v>
      </c>
      <c r="AH3215" s="7">
        <f>IF(AC3215="XX",0,1/C3215^(1/5)*IF(E3215=0,100,1)/(E3215+1)^(1/4))</f>
        <v>1.9433247638159143</v>
      </c>
    </row>
    <row r="3216" spans="1:34">
      <c r="A3216">
        <v>4048</v>
      </c>
      <c r="B3216" s="1">
        <v>20696.849099999999</v>
      </c>
      <c r="C3216" s="6">
        <v>5.0000000000000001E-3</v>
      </c>
      <c r="D3216" t="s">
        <v>3</v>
      </c>
      <c r="E3216">
        <v>1</v>
      </c>
      <c r="F3216">
        <v>3.5</v>
      </c>
      <c r="G3216" t="s">
        <v>1</v>
      </c>
      <c r="H3216">
        <v>2</v>
      </c>
      <c r="I3216" t="s">
        <v>0</v>
      </c>
      <c r="J3216">
        <v>2</v>
      </c>
      <c r="K3216">
        <v>2.5</v>
      </c>
      <c r="L3216" t="s">
        <v>1</v>
      </c>
      <c r="M3216">
        <v>2</v>
      </c>
      <c r="N3216" t="s">
        <v>4104</v>
      </c>
      <c r="O3216">
        <v>1</v>
      </c>
      <c r="P3216" t="str">
        <f>D3216&amp;"-"&amp;F3216&amp;"-"&amp;G3216&amp;"-"&amp;E3216&amp;"-"&amp;H3216</f>
        <v>A2Delta-3.5-e-1-2</v>
      </c>
      <c r="Q3216" t="str">
        <f>I3216&amp;"-"&amp;K3216&amp;"-"&amp;L3216&amp;"-"&amp;J3216&amp;"-"&amp;M3216</f>
        <v>X2Pi-2.5-e-2-2</v>
      </c>
      <c r="R3216">
        <f>B3216+S3216</f>
        <v>26177.489421615999</v>
      </c>
      <c r="S3216">
        <f>_xlfn.IFNA(VLOOKUP(Q3216,'MARVEL-X'!A$2:I$1400,7,FALSE),VLOOKUP(Q3216,MARVEL!A$2:J$1522,10,FALSE))</f>
        <v>5480.6403216159997</v>
      </c>
      <c r="T3216">
        <f>IF(P3216=P3215,R3216+T3215,R3216)</f>
        <v>78532.464387032</v>
      </c>
      <c r="U3216">
        <f>IF(P3216=P3215,1+U3215,1)</f>
        <v>3</v>
      </c>
      <c r="V3216" t="str">
        <f t="shared" si="50"/>
        <v/>
      </c>
      <c r="W3216" t="str">
        <f>IF(V3216="","",IF(ABS(V3216-R3216)&gt;W$1,ABS(V3216-R3216),""))</f>
        <v/>
      </c>
      <c r="X3216" t="str">
        <f>Y3216&amp;"-"&amp;Z3216&amp;"-"&amp;AC3216&amp;"-"&amp;AD3216&amp;"-"&amp;AG3216</f>
        <v>3.5-e-A-1-1.5</v>
      </c>
      <c r="Y3216">
        <f>F3216</f>
        <v>3.5</v>
      </c>
      <c r="Z3216" s="2" t="str">
        <f>G3216</f>
        <v>e</v>
      </c>
      <c r="AA3216">
        <f>_xlfn.IFNA(VLOOKUP(X3216,'duo-out'!A$2:Q$5000,5,FALSE),E3216+10*(H3216-1)+1+_xlfn.IFNA(VLOOKUP(D3216,states!A$2:C$10,3,FALSE),1))</f>
        <v>68</v>
      </c>
      <c r="AB3216" t="str">
        <f>IF(V3216="","",V3216)</f>
        <v/>
      </c>
      <c r="AC3216" s="2" t="str">
        <f>_xlfn.IFNA(VLOOKUP(D3216,states!A$2:C$10,2,FALSE),"XX")</f>
        <v>A</v>
      </c>
      <c r="AD3216">
        <f>E3216</f>
        <v>1</v>
      </c>
      <c r="AE3216">
        <f>_xlfn.IFNA(VLOOKUP(D3216,states!A$2:D$10,4,FALSE),0)</f>
        <v>2</v>
      </c>
      <c r="AF3216">
        <v>0.5</v>
      </c>
      <c r="AG3216">
        <f>IF(AE3216=0,AF3216,IF(AE3216=1,IF(F3216=0.5,0.5,IF(H3216=1,0.5,1.5)),IF(F3216=0.5,0.5,IF(H3216=1,2.5,1.5))))</f>
        <v>1.5</v>
      </c>
      <c r="AH3216" s="7">
        <f>IF(AC3216="XX",0,1/C3216^(1/5)*IF(E3216=0,100,1)/(E3216+1)^(1/4))</f>
        <v>2.4263223583284943</v>
      </c>
    </row>
    <row r="3217" spans="1:34">
      <c r="A3217">
        <v>3633</v>
      </c>
      <c r="B3217" s="1">
        <v>23052.107899999999</v>
      </c>
      <c r="C3217" s="6">
        <v>5.0000000000000001E-3</v>
      </c>
      <c r="D3217" t="s">
        <v>3</v>
      </c>
      <c r="E3217">
        <v>1</v>
      </c>
      <c r="F3217">
        <v>3.5</v>
      </c>
      <c r="G3217" t="s">
        <v>1</v>
      </c>
      <c r="H3217">
        <v>2</v>
      </c>
      <c r="I3217" t="s">
        <v>0</v>
      </c>
      <c r="J3217">
        <v>1</v>
      </c>
      <c r="K3217">
        <v>4.5</v>
      </c>
      <c r="L3217" t="s">
        <v>1</v>
      </c>
      <c r="M3217">
        <v>2</v>
      </c>
      <c r="N3217" t="s">
        <v>3689</v>
      </c>
      <c r="O3217">
        <v>1</v>
      </c>
      <c r="P3217" t="str">
        <f>D3217&amp;"-"&amp;F3217&amp;"-"&amp;G3217&amp;"-"&amp;E3217&amp;"-"&amp;H3217</f>
        <v>A2Delta-3.5-e-1-2</v>
      </c>
      <c r="Q3217" t="str">
        <f>I3217&amp;"-"&amp;K3217&amp;"-"&amp;L3217&amp;"-"&amp;J3217&amp;"-"&amp;M3217</f>
        <v>X2Pi-4.5-e-1-2</v>
      </c>
      <c r="R3217">
        <f>B3217+S3217</f>
        <v>26177.492478029999</v>
      </c>
      <c r="S3217">
        <f>_xlfn.IFNA(VLOOKUP(Q3217,'MARVEL-X'!A$2:I$1400,7,FALSE),VLOOKUP(Q3217,MARVEL!A$2:J$1522,10,FALSE))</f>
        <v>3125.3845780299998</v>
      </c>
      <c r="T3217">
        <f>IF(P3217=P3216,R3217+T3216,R3217)</f>
        <v>104709.95686506201</v>
      </c>
      <c r="U3217">
        <f>IF(P3217=P3216,1+U3216,1)</f>
        <v>4</v>
      </c>
      <c r="V3217" t="str">
        <f t="shared" si="50"/>
        <v/>
      </c>
      <c r="W3217" t="str">
        <f>IF(V3217="","",IF(ABS(V3217-R3217)&gt;W$1,ABS(V3217-R3217),""))</f>
        <v/>
      </c>
      <c r="X3217" t="str">
        <f>Y3217&amp;"-"&amp;Z3217&amp;"-"&amp;AC3217&amp;"-"&amp;AD3217&amp;"-"&amp;AG3217</f>
        <v>3.5-e-A-1-1.5</v>
      </c>
      <c r="Y3217">
        <f>F3217</f>
        <v>3.5</v>
      </c>
      <c r="Z3217" s="2" t="str">
        <f>G3217</f>
        <v>e</v>
      </c>
      <c r="AA3217">
        <f>_xlfn.IFNA(VLOOKUP(X3217,'duo-out'!A$2:Q$5000,5,FALSE),E3217+10*(H3217-1)+1+_xlfn.IFNA(VLOOKUP(D3217,states!A$2:C$10,3,FALSE),1))</f>
        <v>68</v>
      </c>
      <c r="AB3217" t="str">
        <f>IF(V3217="","",V3217)</f>
        <v/>
      </c>
      <c r="AC3217" s="2" t="str">
        <f>_xlfn.IFNA(VLOOKUP(D3217,states!A$2:C$10,2,FALSE),"XX")</f>
        <v>A</v>
      </c>
      <c r="AD3217">
        <f>E3217</f>
        <v>1</v>
      </c>
      <c r="AE3217">
        <f>_xlfn.IFNA(VLOOKUP(D3217,states!A$2:D$10,4,FALSE),0)</f>
        <v>2</v>
      </c>
      <c r="AF3217">
        <v>0.5</v>
      </c>
      <c r="AG3217">
        <f>IF(AE3217=0,AF3217,IF(AE3217=1,IF(F3217=0.5,0.5,IF(H3217=1,0.5,1.5)),IF(F3217=0.5,0.5,IF(H3217=1,2.5,1.5))))</f>
        <v>1.5</v>
      </c>
      <c r="AH3217" s="7">
        <f>IF(AC3217="XX",0,1/C3217^(1/5)*IF(E3217=0,100,1)/(E3217+1)^(1/4))</f>
        <v>2.4263223583284943</v>
      </c>
    </row>
    <row r="3218" spans="1:34">
      <c r="A3218">
        <v>3577</v>
      </c>
      <c r="B3218" s="1">
        <v>23297.542799999999</v>
      </c>
      <c r="C3218" s="6">
        <v>3.9620000000000002E-2</v>
      </c>
      <c r="D3218" t="s">
        <v>3</v>
      </c>
      <c r="E3218">
        <v>1</v>
      </c>
      <c r="F3218">
        <v>3.5</v>
      </c>
      <c r="G3218" t="s">
        <v>1</v>
      </c>
      <c r="H3218">
        <v>2</v>
      </c>
      <c r="I3218" t="s">
        <v>0</v>
      </c>
      <c r="J3218">
        <v>1</v>
      </c>
      <c r="K3218">
        <v>2.5</v>
      </c>
      <c r="L3218" t="s">
        <v>1</v>
      </c>
      <c r="M3218">
        <v>2</v>
      </c>
      <c r="N3218" t="s">
        <v>3633</v>
      </c>
      <c r="O3218">
        <v>1</v>
      </c>
      <c r="P3218" t="str">
        <f>D3218&amp;"-"&amp;F3218&amp;"-"&amp;G3218&amp;"-"&amp;E3218&amp;"-"&amp;H3218</f>
        <v>A2Delta-3.5-e-1-2</v>
      </c>
      <c r="Q3218" t="str">
        <f>I3218&amp;"-"&amp;K3218&amp;"-"&amp;L3218&amp;"-"&amp;J3218&amp;"-"&amp;M3218</f>
        <v>X2Pi-2.5-e-1-2</v>
      </c>
      <c r="R3218">
        <f>B3218+S3218</f>
        <v>26177.454917620998</v>
      </c>
      <c r="S3218">
        <f>_xlfn.IFNA(VLOOKUP(Q3218,'MARVEL-X'!A$2:I$1400,7,FALSE),VLOOKUP(Q3218,MARVEL!A$2:J$1522,10,FALSE))</f>
        <v>2879.9121176210001</v>
      </c>
      <c r="T3218">
        <f>IF(P3218=P3217,R3218+T3217,R3218)</f>
        <v>130887.411782683</v>
      </c>
      <c r="U3218">
        <f>IF(P3218=P3217,1+U3217,1)</f>
        <v>5</v>
      </c>
      <c r="V3218" t="str">
        <f t="shared" si="50"/>
        <v/>
      </c>
      <c r="W3218" t="str">
        <f>IF(V3218="","",IF(ABS(V3218-R3218)&gt;W$1,ABS(V3218-R3218),""))</f>
        <v/>
      </c>
      <c r="X3218" t="str">
        <f>Y3218&amp;"-"&amp;Z3218&amp;"-"&amp;AC3218&amp;"-"&amp;AD3218&amp;"-"&amp;AG3218</f>
        <v>3.5-e-A-1-1.5</v>
      </c>
      <c r="Y3218">
        <f>F3218</f>
        <v>3.5</v>
      </c>
      <c r="Z3218" s="2" t="str">
        <f>G3218</f>
        <v>e</v>
      </c>
      <c r="AA3218">
        <f>_xlfn.IFNA(VLOOKUP(X3218,'duo-out'!A$2:Q$5000,5,FALSE),E3218+10*(H3218-1)+1+_xlfn.IFNA(VLOOKUP(D3218,states!A$2:C$10,3,FALSE),1))</f>
        <v>68</v>
      </c>
      <c r="AB3218" t="str">
        <f>IF(V3218="","",V3218)</f>
        <v/>
      </c>
      <c r="AC3218" s="2" t="str">
        <f>_xlfn.IFNA(VLOOKUP(D3218,states!A$2:C$10,2,FALSE),"XX")</f>
        <v>A</v>
      </c>
      <c r="AD3218">
        <f>E3218</f>
        <v>1</v>
      </c>
      <c r="AE3218">
        <f>_xlfn.IFNA(VLOOKUP(D3218,states!A$2:D$10,4,FALSE),0)</f>
        <v>2</v>
      </c>
      <c r="AF3218">
        <v>0.5</v>
      </c>
      <c r="AG3218">
        <f>IF(AE3218=0,AF3218,IF(AE3218=1,IF(F3218=0.5,0.5,IF(H3218=1,0.5,1.5)),IF(F3218=0.5,0.5,IF(H3218=1,2.5,1.5))))</f>
        <v>1.5</v>
      </c>
      <c r="AH3218" s="7">
        <f>IF(AC3218="XX",0,1/C3218^(1/5)*IF(E3218=0,100,1)/(E3218+1)^(1/4))</f>
        <v>1.6038347050222439</v>
      </c>
    </row>
    <row r="3219" spans="1:34">
      <c r="A3219">
        <v>3555</v>
      </c>
      <c r="B3219" s="1">
        <v>23293.540099999998</v>
      </c>
      <c r="C3219" s="6">
        <v>6.4840000000000002E-3</v>
      </c>
      <c r="D3219" t="s">
        <v>3</v>
      </c>
      <c r="E3219">
        <v>1</v>
      </c>
      <c r="F3219">
        <v>3.5</v>
      </c>
      <c r="G3219" t="s">
        <v>1</v>
      </c>
      <c r="H3219">
        <v>2</v>
      </c>
      <c r="I3219" t="s">
        <v>0</v>
      </c>
      <c r="J3219">
        <v>1</v>
      </c>
      <c r="K3219">
        <v>3.5</v>
      </c>
      <c r="L3219" t="s">
        <v>2</v>
      </c>
      <c r="M3219">
        <v>1</v>
      </c>
      <c r="N3219" t="s">
        <v>3611</v>
      </c>
      <c r="O3219">
        <v>1</v>
      </c>
      <c r="P3219" t="str">
        <f>D3219&amp;"-"&amp;F3219&amp;"-"&amp;G3219&amp;"-"&amp;E3219&amp;"-"&amp;H3219</f>
        <v>A2Delta-3.5-e-1-2</v>
      </c>
      <c r="Q3219" t="str">
        <f>I3219&amp;"-"&amp;K3219&amp;"-"&amp;L3219&amp;"-"&amp;J3219&amp;"-"&amp;M3219</f>
        <v>X2Pi-3.5-f-1-1</v>
      </c>
      <c r="R3219">
        <f>B3219+S3219</f>
        <v>26177.487805152999</v>
      </c>
      <c r="S3219">
        <f>_xlfn.IFNA(VLOOKUP(Q3219,'MARVEL-X'!A$2:I$1400,7,FALSE),VLOOKUP(Q3219,MARVEL!A$2:J$1522,10,FALSE))</f>
        <v>2883.9477051529998</v>
      </c>
      <c r="T3219">
        <f>IF(P3219=P3218,R3219+T3218,R3219)</f>
        <v>157064.899587836</v>
      </c>
      <c r="U3219">
        <f>IF(P3219=P3218,1+U3218,1)</f>
        <v>6</v>
      </c>
      <c r="V3219" t="str">
        <f t="shared" si="50"/>
        <v/>
      </c>
      <c r="W3219" t="str">
        <f>IF(V3219="","",IF(ABS(V3219-R3219)&gt;W$1,ABS(V3219-R3219),""))</f>
        <v/>
      </c>
      <c r="X3219" t="str">
        <f>Y3219&amp;"-"&amp;Z3219&amp;"-"&amp;AC3219&amp;"-"&amp;AD3219&amp;"-"&amp;AG3219</f>
        <v>3.5-e-A-1-1.5</v>
      </c>
      <c r="Y3219">
        <f>F3219</f>
        <v>3.5</v>
      </c>
      <c r="Z3219" s="2" t="str">
        <f>G3219</f>
        <v>e</v>
      </c>
      <c r="AA3219">
        <f>_xlfn.IFNA(VLOOKUP(X3219,'duo-out'!A$2:Q$5000,5,FALSE),E3219+10*(H3219-1)+1+_xlfn.IFNA(VLOOKUP(D3219,states!A$2:C$10,3,FALSE),1))</f>
        <v>68</v>
      </c>
      <c r="AB3219" t="str">
        <f>IF(V3219="","",V3219)</f>
        <v/>
      </c>
      <c r="AC3219" s="2" t="str">
        <f>_xlfn.IFNA(VLOOKUP(D3219,states!A$2:C$10,2,FALSE),"XX")</f>
        <v>A</v>
      </c>
      <c r="AD3219">
        <f>E3219</f>
        <v>1</v>
      </c>
      <c r="AE3219">
        <f>_xlfn.IFNA(VLOOKUP(D3219,states!A$2:D$10,4,FALSE),0)</f>
        <v>2</v>
      </c>
      <c r="AF3219">
        <v>0.5</v>
      </c>
      <c r="AG3219">
        <f>IF(AE3219=0,AF3219,IF(AE3219=1,IF(F3219=0.5,0.5,IF(H3219=1,0.5,1.5)),IF(F3219=0.5,0.5,IF(H3219=1,2.5,1.5))))</f>
        <v>1.5</v>
      </c>
      <c r="AH3219" s="7">
        <f>IF(AC3219="XX",0,1/C3219^(1/5)*IF(E3219=0,100,1)/(E3219+1)^(1/4))</f>
        <v>2.3034240651945463</v>
      </c>
    </row>
    <row r="3220" spans="1:34">
      <c r="A3220">
        <v>2962</v>
      </c>
      <c r="B3220" s="1">
        <v>23052.107</v>
      </c>
      <c r="C3220" s="6">
        <v>5.0000000000000001E-3</v>
      </c>
      <c r="D3220" t="s">
        <v>3</v>
      </c>
      <c r="E3220">
        <v>1</v>
      </c>
      <c r="F3220">
        <v>3.5</v>
      </c>
      <c r="G3220" t="s">
        <v>1</v>
      </c>
      <c r="H3220">
        <v>2</v>
      </c>
      <c r="I3220" t="s">
        <v>0</v>
      </c>
      <c r="J3220">
        <v>1</v>
      </c>
      <c r="K3220">
        <v>4.5</v>
      </c>
      <c r="L3220" t="s">
        <v>1</v>
      </c>
      <c r="M3220">
        <v>2</v>
      </c>
      <c r="N3220" t="s">
        <v>3018</v>
      </c>
      <c r="O3220">
        <v>1</v>
      </c>
      <c r="P3220" t="str">
        <f>D3220&amp;"-"&amp;F3220&amp;"-"&amp;G3220&amp;"-"&amp;E3220&amp;"-"&amp;H3220</f>
        <v>A2Delta-3.5-e-1-2</v>
      </c>
      <c r="Q3220" t="str">
        <f>I3220&amp;"-"&amp;K3220&amp;"-"&amp;L3220&amp;"-"&amp;J3220&amp;"-"&amp;M3220</f>
        <v>X2Pi-4.5-e-1-2</v>
      </c>
      <c r="R3220">
        <f>B3220+S3220</f>
        <v>26177.49157803</v>
      </c>
      <c r="S3220">
        <f>_xlfn.IFNA(VLOOKUP(Q3220,'MARVEL-X'!A$2:I$1400,7,FALSE),VLOOKUP(Q3220,MARVEL!A$2:J$1522,10,FALSE))</f>
        <v>3125.3845780299998</v>
      </c>
      <c r="T3220">
        <f>IF(P3220=P3219,R3220+T3219,R3220)</f>
        <v>183242.39116586599</v>
      </c>
      <c r="U3220">
        <f>IF(P3220=P3219,1+U3219,1)</f>
        <v>7</v>
      </c>
      <c r="V3220" t="str">
        <f t="shared" si="50"/>
        <v/>
      </c>
      <c r="W3220" t="str">
        <f>IF(V3220="","",IF(ABS(V3220-R3220)&gt;W$1,ABS(V3220-R3220),""))</f>
        <v/>
      </c>
      <c r="X3220" t="str">
        <f>Y3220&amp;"-"&amp;Z3220&amp;"-"&amp;AC3220&amp;"-"&amp;AD3220&amp;"-"&amp;AG3220</f>
        <v>3.5-e-A-1-1.5</v>
      </c>
      <c r="Y3220">
        <f>F3220</f>
        <v>3.5</v>
      </c>
      <c r="Z3220" s="2" t="str">
        <f>G3220</f>
        <v>e</v>
      </c>
      <c r="AA3220">
        <f>_xlfn.IFNA(VLOOKUP(X3220,'duo-out'!A$2:Q$5000,5,FALSE),E3220+10*(H3220-1)+1+_xlfn.IFNA(VLOOKUP(D3220,states!A$2:C$10,3,FALSE),1))</f>
        <v>68</v>
      </c>
      <c r="AB3220" t="str">
        <f>IF(V3220="","",V3220)</f>
        <v/>
      </c>
      <c r="AC3220" s="2" t="str">
        <f>_xlfn.IFNA(VLOOKUP(D3220,states!A$2:C$10,2,FALSE),"XX")</f>
        <v>A</v>
      </c>
      <c r="AD3220">
        <f>E3220</f>
        <v>1</v>
      </c>
      <c r="AE3220">
        <f>_xlfn.IFNA(VLOOKUP(D3220,states!A$2:D$10,4,FALSE),0)</f>
        <v>2</v>
      </c>
      <c r="AF3220">
        <v>0.5</v>
      </c>
      <c r="AG3220">
        <f>IF(AE3220=0,AF3220,IF(AE3220=1,IF(F3220=0.5,0.5,IF(H3220=1,0.5,1.5)),IF(F3220=0.5,0.5,IF(H3220=1,2.5,1.5))))</f>
        <v>1.5</v>
      </c>
      <c r="AH3220" s="7">
        <f>IF(AC3220="XX",0,1/C3220^(1/5)*IF(E3220=0,100,1)/(E3220+1)^(1/4))</f>
        <v>2.4263223583284943</v>
      </c>
    </row>
    <row r="3221" spans="1:34">
      <c r="A3221">
        <v>2931</v>
      </c>
      <c r="B3221" s="1">
        <v>23187.4182</v>
      </c>
      <c r="C3221" s="6">
        <v>1.576E-2</v>
      </c>
      <c r="D3221" t="s">
        <v>3</v>
      </c>
      <c r="E3221">
        <v>1</v>
      </c>
      <c r="F3221">
        <v>3.5</v>
      </c>
      <c r="G3221" t="s">
        <v>1</v>
      </c>
      <c r="H3221">
        <v>2</v>
      </c>
      <c r="I3221" t="s">
        <v>0</v>
      </c>
      <c r="J3221">
        <v>1</v>
      </c>
      <c r="K3221">
        <v>3.5</v>
      </c>
      <c r="L3221" t="s">
        <v>2</v>
      </c>
      <c r="M3221">
        <v>2</v>
      </c>
      <c r="N3221" t="s">
        <v>2987</v>
      </c>
      <c r="O3221">
        <v>1</v>
      </c>
      <c r="P3221" t="str">
        <f>D3221&amp;"-"&amp;F3221&amp;"-"&amp;G3221&amp;"-"&amp;E3221&amp;"-"&amp;H3221</f>
        <v>A2Delta-3.5-e-1-2</v>
      </c>
      <c r="Q3221" t="str">
        <f>I3221&amp;"-"&amp;K3221&amp;"-"&amp;L3221&amp;"-"&amp;J3221&amp;"-"&amp;M3221</f>
        <v>X2Pi-3.5-f-1-2</v>
      </c>
      <c r="R3221">
        <f>B3221+S3221</f>
        <v>26177.505875551</v>
      </c>
      <c r="S3221">
        <f>_xlfn.IFNA(VLOOKUP(Q3221,'MARVEL-X'!A$2:I$1400,7,FALSE),VLOOKUP(Q3221,MARVEL!A$2:J$1522,10,FALSE))</f>
        <v>2990.0876755509998</v>
      </c>
      <c r="T3221">
        <f>IF(P3221=P3220,R3221+T3220,R3221)</f>
        <v>209419.89704141699</v>
      </c>
      <c r="U3221">
        <f>IF(P3221=P3220,1+U3220,1)</f>
        <v>8</v>
      </c>
      <c r="V3221" t="str">
        <f t="shared" si="50"/>
        <v/>
      </c>
      <c r="W3221" t="str">
        <f>IF(V3221="","",IF(ABS(V3221-R3221)&gt;W$1,ABS(V3221-R3221),""))</f>
        <v/>
      </c>
      <c r="X3221" t="str">
        <f>Y3221&amp;"-"&amp;Z3221&amp;"-"&amp;AC3221&amp;"-"&amp;AD3221&amp;"-"&amp;AG3221</f>
        <v>3.5-e-A-1-1.5</v>
      </c>
      <c r="Y3221">
        <f>F3221</f>
        <v>3.5</v>
      </c>
      <c r="Z3221" s="2" t="str">
        <f>G3221</f>
        <v>e</v>
      </c>
      <c r="AA3221">
        <f>_xlfn.IFNA(VLOOKUP(X3221,'duo-out'!A$2:Q$5000,5,FALSE),E3221+10*(H3221-1)+1+_xlfn.IFNA(VLOOKUP(D3221,states!A$2:C$10,3,FALSE),1))</f>
        <v>68</v>
      </c>
      <c r="AB3221" t="str">
        <f>IF(V3221="","",V3221)</f>
        <v/>
      </c>
      <c r="AC3221" s="2" t="str">
        <f>_xlfn.IFNA(VLOOKUP(D3221,states!A$2:C$10,2,FALSE),"XX")</f>
        <v>A</v>
      </c>
      <c r="AD3221">
        <f>E3221</f>
        <v>1</v>
      </c>
      <c r="AE3221">
        <f>_xlfn.IFNA(VLOOKUP(D3221,states!A$2:D$10,4,FALSE),0)</f>
        <v>2</v>
      </c>
      <c r="AF3221">
        <v>0.5</v>
      </c>
      <c r="AG3221">
        <f>IF(AE3221=0,AF3221,IF(AE3221=1,IF(F3221=0.5,0.5,IF(H3221=1,0.5,1.5)),IF(F3221=0.5,0.5,IF(H3221=1,2.5,1.5))))</f>
        <v>1.5</v>
      </c>
      <c r="AH3221" s="7">
        <f>IF(AC3221="XX",0,1/C3221^(1/5)*IF(E3221=0,100,1)/(E3221+1)^(1/4))</f>
        <v>1.9285515786234719</v>
      </c>
    </row>
    <row r="3222" spans="1:34">
      <c r="A3222">
        <v>2918</v>
      </c>
      <c r="B3222" s="1">
        <v>23297.581900000001</v>
      </c>
      <c r="C3222" s="6">
        <v>5.0000000000000001E-3</v>
      </c>
      <c r="D3222" t="s">
        <v>3</v>
      </c>
      <c r="E3222">
        <v>1</v>
      </c>
      <c r="F3222">
        <v>3.5</v>
      </c>
      <c r="G3222" t="s">
        <v>1</v>
      </c>
      <c r="H3222">
        <v>2</v>
      </c>
      <c r="I3222" t="s">
        <v>0</v>
      </c>
      <c r="J3222">
        <v>1</v>
      </c>
      <c r="K3222">
        <v>2.5</v>
      </c>
      <c r="L3222" t="s">
        <v>1</v>
      </c>
      <c r="M3222">
        <v>2</v>
      </c>
      <c r="N3222" t="s">
        <v>2974</v>
      </c>
      <c r="O3222">
        <v>1</v>
      </c>
      <c r="P3222" t="str">
        <f>D3222&amp;"-"&amp;F3222&amp;"-"&amp;G3222&amp;"-"&amp;E3222&amp;"-"&amp;H3222</f>
        <v>A2Delta-3.5-e-1-2</v>
      </c>
      <c r="Q3222" t="str">
        <f>I3222&amp;"-"&amp;K3222&amp;"-"&amp;L3222&amp;"-"&amp;J3222&amp;"-"&amp;M3222</f>
        <v>X2Pi-2.5-e-1-2</v>
      </c>
      <c r="R3222">
        <f>B3222+S3222</f>
        <v>26177.494017621</v>
      </c>
      <c r="S3222">
        <f>_xlfn.IFNA(VLOOKUP(Q3222,'MARVEL-X'!A$2:I$1400,7,FALSE),VLOOKUP(Q3222,MARVEL!A$2:J$1522,10,FALSE))</f>
        <v>2879.9121176210001</v>
      </c>
      <c r="T3222">
        <f>IF(P3222=P3221,R3222+T3221,R3222)</f>
        <v>235597.391059038</v>
      </c>
      <c r="U3222">
        <f>IF(P3222=P3221,1+U3221,1)</f>
        <v>9</v>
      </c>
      <c r="V3222" t="str">
        <f t="shared" si="50"/>
        <v/>
      </c>
      <c r="W3222" t="str">
        <f>IF(V3222="","",IF(ABS(V3222-R3222)&gt;W$1,ABS(V3222-R3222),""))</f>
        <v/>
      </c>
      <c r="X3222" t="str">
        <f>Y3222&amp;"-"&amp;Z3222&amp;"-"&amp;AC3222&amp;"-"&amp;AD3222&amp;"-"&amp;AG3222</f>
        <v>3.5-e-A-1-1.5</v>
      </c>
      <c r="Y3222">
        <f>F3222</f>
        <v>3.5</v>
      </c>
      <c r="Z3222" s="2" t="str">
        <f>G3222</f>
        <v>e</v>
      </c>
      <c r="AA3222">
        <f>_xlfn.IFNA(VLOOKUP(X3222,'duo-out'!A$2:Q$5000,5,FALSE),E3222+10*(H3222-1)+1+_xlfn.IFNA(VLOOKUP(D3222,states!A$2:C$10,3,FALSE),1))</f>
        <v>68</v>
      </c>
      <c r="AB3222" t="str">
        <f>IF(V3222="","",V3222)</f>
        <v/>
      </c>
      <c r="AC3222" s="2" t="str">
        <f>_xlfn.IFNA(VLOOKUP(D3222,states!A$2:C$10,2,FALSE),"XX")</f>
        <v>A</v>
      </c>
      <c r="AD3222">
        <f>E3222</f>
        <v>1</v>
      </c>
      <c r="AE3222">
        <f>_xlfn.IFNA(VLOOKUP(D3222,states!A$2:D$10,4,FALSE),0)</f>
        <v>2</v>
      </c>
      <c r="AF3222">
        <v>0.5</v>
      </c>
      <c r="AG3222">
        <f>IF(AE3222=0,AF3222,IF(AE3222=1,IF(F3222=0.5,0.5,IF(H3222=1,0.5,1.5)),IF(F3222=0.5,0.5,IF(H3222=1,2.5,1.5))))</f>
        <v>1.5</v>
      </c>
      <c r="AH3222" s="7">
        <f>IF(AC3222="XX",0,1/C3222^(1/5)*IF(E3222=0,100,1)/(E3222+1)^(1/4))</f>
        <v>2.4263223583284943</v>
      </c>
    </row>
    <row r="3223" spans="1:34">
      <c r="A3223">
        <v>5643</v>
      </c>
      <c r="B3223" s="1">
        <v>23052.11</v>
      </c>
      <c r="C3223" s="6">
        <v>0.05</v>
      </c>
      <c r="D3223" t="s">
        <v>3</v>
      </c>
      <c r="E3223">
        <v>1</v>
      </c>
      <c r="F3223">
        <v>3.5</v>
      </c>
      <c r="G3223" t="s">
        <v>1</v>
      </c>
      <c r="H3223">
        <v>2</v>
      </c>
      <c r="I3223" t="s">
        <v>0</v>
      </c>
      <c r="J3223">
        <v>1</v>
      </c>
      <c r="K3223">
        <v>4.5</v>
      </c>
      <c r="L3223" t="s">
        <v>1</v>
      </c>
      <c r="M3223">
        <v>2</v>
      </c>
      <c r="N3223" t="s">
        <v>5699</v>
      </c>
      <c r="O3223">
        <v>1</v>
      </c>
      <c r="P3223" t="str">
        <f>D3223&amp;"-"&amp;F3223&amp;"-"&amp;G3223&amp;"-"&amp;E3223&amp;"-"&amp;H3223</f>
        <v>A2Delta-3.5-e-1-2</v>
      </c>
      <c r="Q3223" t="str">
        <f>I3223&amp;"-"&amp;K3223&amp;"-"&amp;L3223&amp;"-"&amp;J3223&amp;"-"&amp;M3223</f>
        <v>X2Pi-4.5-e-1-2</v>
      </c>
      <c r="R3223">
        <f>B3223+S3223</f>
        <v>26177.49457803</v>
      </c>
      <c r="S3223">
        <f>_xlfn.IFNA(VLOOKUP(Q3223,'MARVEL-X'!A$2:I$1400,7,FALSE),VLOOKUP(Q3223,MARVEL!A$2:J$1522,10,FALSE))</f>
        <v>3125.3845780299998</v>
      </c>
      <c r="T3223">
        <f>IF(P3223=P3222,R3223+T3222,R3223)</f>
        <v>261774.88563706799</v>
      </c>
      <c r="U3223">
        <f>IF(P3223=P3222,1+U3222,1)</f>
        <v>10</v>
      </c>
      <c r="V3223" t="str">
        <f t="shared" si="50"/>
        <v/>
      </c>
      <c r="W3223" t="str">
        <f>IF(V3223="","",IF(ABS(V3223-R3223)&gt;W$1,ABS(V3223-R3223),""))</f>
        <v/>
      </c>
      <c r="X3223" t="str">
        <f>Y3223&amp;"-"&amp;Z3223&amp;"-"&amp;AC3223&amp;"-"&amp;AD3223&amp;"-"&amp;AG3223</f>
        <v>3.5-e-A-1-1.5</v>
      </c>
      <c r="Y3223">
        <f>F3223</f>
        <v>3.5</v>
      </c>
      <c r="Z3223" s="2" t="str">
        <f>G3223</f>
        <v>e</v>
      </c>
      <c r="AA3223">
        <f>_xlfn.IFNA(VLOOKUP(X3223,'duo-out'!A$2:Q$5000,5,FALSE),E3223+10*(H3223-1)+1+_xlfn.IFNA(VLOOKUP(D3223,states!A$2:C$10,3,FALSE),1))</f>
        <v>68</v>
      </c>
      <c r="AB3223" t="str">
        <f>IF(V3223="","",V3223)</f>
        <v/>
      </c>
      <c r="AC3223" s="2" t="str">
        <f>_xlfn.IFNA(VLOOKUP(D3223,states!A$2:C$10,2,FALSE),"XX")</f>
        <v>A</v>
      </c>
      <c r="AD3223">
        <f>E3223</f>
        <v>1</v>
      </c>
      <c r="AE3223">
        <f>_xlfn.IFNA(VLOOKUP(D3223,states!A$2:D$10,4,FALSE),0)</f>
        <v>2</v>
      </c>
      <c r="AF3223">
        <v>0.5</v>
      </c>
      <c r="AG3223">
        <f>IF(AE3223=0,AF3223,IF(AE3223=1,IF(F3223=0.5,0.5,IF(H3223=1,0.5,1.5)),IF(F3223=0.5,0.5,IF(H3223=1,2.5,1.5))))</f>
        <v>1.5</v>
      </c>
      <c r="AH3223" s="7">
        <f>IF(AC3223="XX",0,1/C3223^(1/5)*IF(E3223=0,100,1)/(E3223+1)^(1/4))</f>
        <v>1.5309059120638666</v>
      </c>
    </row>
    <row r="3224" spans="1:34">
      <c r="A3224">
        <v>5612</v>
      </c>
      <c r="B3224" s="1">
        <v>23187.348999999998</v>
      </c>
      <c r="C3224" s="6">
        <v>6.5589999999999996E-2</v>
      </c>
      <c r="D3224" t="s">
        <v>3</v>
      </c>
      <c r="E3224">
        <v>1</v>
      </c>
      <c r="F3224">
        <v>3.5</v>
      </c>
      <c r="G3224" t="s">
        <v>1</v>
      </c>
      <c r="H3224">
        <v>2</v>
      </c>
      <c r="I3224" t="s">
        <v>0</v>
      </c>
      <c r="J3224">
        <v>1</v>
      </c>
      <c r="K3224">
        <v>3.5</v>
      </c>
      <c r="L3224" t="s">
        <v>2</v>
      </c>
      <c r="M3224">
        <v>2</v>
      </c>
      <c r="N3224" t="s">
        <v>5668</v>
      </c>
      <c r="O3224">
        <v>1</v>
      </c>
      <c r="P3224" t="str">
        <f>D3224&amp;"-"&amp;F3224&amp;"-"&amp;G3224&amp;"-"&amp;E3224&amp;"-"&amp;H3224</f>
        <v>A2Delta-3.5-e-1-2</v>
      </c>
      <c r="Q3224" t="str">
        <f>I3224&amp;"-"&amp;K3224&amp;"-"&amp;L3224&amp;"-"&amp;J3224&amp;"-"&amp;M3224</f>
        <v>X2Pi-3.5-f-1-2</v>
      </c>
      <c r="R3224">
        <f>B3224+S3224</f>
        <v>26177.436675550998</v>
      </c>
      <c r="S3224">
        <f>_xlfn.IFNA(VLOOKUP(Q3224,'MARVEL-X'!A$2:I$1400,7,FALSE),VLOOKUP(Q3224,MARVEL!A$2:J$1522,10,FALSE))</f>
        <v>2990.0876755509998</v>
      </c>
      <c r="T3224">
        <f>IF(P3224=P3223,R3224+T3223,R3224)</f>
        <v>287952.32231261896</v>
      </c>
      <c r="U3224">
        <f>IF(P3224=P3223,1+U3223,1)</f>
        <v>11</v>
      </c>
      <c r="V3224" t="str">
        <f t="shared" si="50"/>
        <v/>
      </c>
      <c r="W3224" t="str">
        <f>IF(V3224="","",IF(ABS(V3224-R3224)&gt;W$1,ABS(V3224-R3224),""))</f>
        <v/>
      </c>
      <c r="X3224" t="str">
        <f>Y3224&amp;"-"&amp;Z3224&amp;"-"&amp;AC3224&amp;"-"&amp;AD3224&amp;"-"&amp;AG3224</f>
        <v>3.5-e-A-1-1.5</v>
      </c>
      <c r="Y3224">
        <f>F3224</f>
        <v>3.5</v>
      </c>
      <c r="Z3224" s="2" t="str">
        <f>G3224</f>
        <v>e</v>
      </c>
      <c r="AA3224">
        <f>_xlfn.IFNA(VLOOKUP(X3224,'duo-out'!A$2:Q$5000,5,FALSE),E3224+10*(H3224-1)+1+_xlfn.IFNA(VLOOKUP(D3224,states!A$2:C$10,3,FALSE),1))</f>
        <v>68</v>
      </c>
      <c r="AB3224" t="str">
        <f>IF(V3224="","",V3224)</f>
        <v/>
      </c>
      <c r="AC3224" s="2" t="str">
        <f>_xlfn.IFNA(VLOOKUP(D3224,states!A$2:C$10,2,FALSE),"XX")</f>
        <v>A</v>
      </c>
      <c r="AD3224">
        <f>E3224</f>
        <v>1</v>
      </c>
      <c r="AE3224">
        <f>_xlfn.IFNA(VLOOKUP(D3224,states!A$2:D$10,4,FALSE),0)</f>
        <v>2</v>
      </c>
      <c r="AF3224">
        <v>0.5</v>
      </c>
      <c r="AG3224">
        <f>IF(AE3224=0,AF3224,IF(AE3224=1,IF(F3224=0.5,0.5,IF(H3224=1,0.5,1.5)),IF(F3224=0.5,0.5,IF(H3224=1,2.5,1.5))))</f>
        <v>1.5</v>
      </c>
      <c r="AH3224" s="7">
        <f>IF(AC3224="XX",0,1/C3224^(1/5)*IF(E3224=0,100,1)/(E3224+1)^(1/4))</f>
        <v>1.4500232801729855</v>
      </c>
    </row>
    <row r="3225" spans="1:34">
      <c r="A3225">
        <v>155</v>
      </c>
      <c r="B3225" s="1">
        <v>23297.41</v>
      </c>
      <c r="C3225" s="6">
        <v>0.20449999999999999</v>
      </c>
      <c r="D3225" t="s">
        <v>3</v>
      </c>
      <c r="E3225">
        <v>1</v>
      </c>
      <c r="F3225">
        <v>3.5</v>
      </c>
      <c r="G3225" t="s">
        <v>1</v>
      </c>
      <c r="H3225">
        <v>2</v>
      </c>
      <c r="I3225" t="s">
        <v>0</v>
      </c>
      <c r="J3225">
        <v>1</v>
      </c>
      <c r="K3225">
        <v>2.5</v>
      </c>
      <c r="L3225" t="s">
        <v>1</v>
      </c>
      <c r="M3225">
        <v>2</v>
      </c>
      <c r="N3225" t="s">
        <v>210</v>
      </c>
      <c r="O3225">
        <v>-1</v>
      </c>
      <c r="P3225" t="str">
        <f>D3225&amp;"-"&amp;F3225&amp;"-"&amp;G3225&amp;"-"&amp;E3225&amp;"-"&amp;H3225</f>
        <v>A2Delta-3.5-e-1-2</v>
      </c>
      <c r="Q3225" t="str">
        <f>I3225&amp;"-"&amp;K3225&amp;"-"&amp;L3225&amp;"-"&amp;J3225&amp;"-"&amp;M3225</f>
        <v>X2Pi-2.5-e-1-2</v>
      </c>
      <c r="R3225">
        <f>B3225+S3225</f>
        <v>26177.322117620999</v>
      </c>
      <c r="S3225">
        <f>_xlfn.IFNA(VLOOKUP(Q3225,'MARVEL-X'!A$2:I$1400,7,FALSE),VLOOKUP(Q3225,MARVEL!A$2:J$1522,10,FALSE))</f>
        <v>2879.9121176210001</v>
      </c>
      <c r="T3225">
        <f>IF(P3225=P3224,R3225+T3224,R3225)</f>
        <v>314129.64443023998</v>
      </c>
      <c r="U3225">
        <f>IF(P3225=P3224,1+U3224,1)</f>
        <v>12</v>
      </c>
      <c r="V3225" t="str">
        <f t="shared" si="50"/>
        <v/>
      </c>
      <c r="W3225" t="str">
        <f>IF(V3225="","",IF(ABS(V3225-R3225)&gt;W$1,ABS(V3225-R3225),""))</f>
        <v/>
      </c>
      <c r="X3225" t="str">
        <f>Y3225&amp;"-"&amp;Z3225&amp;"-"&amp;AC3225&amp;"-"&amp;AD3225&amp;"-"&amp;AG3225</f>
        <v>3.5-e-A-1-1.5</v>
      </c>
      <c r="Y3225">
        <f>F3225</f>
        <v>3.5</v>
      </c>
      <c r="Z3225" s="2" t="str">
        <f>G3225</f>
        <v>e</v>
      </c>
      <c r="AA3225">
        <f>_xlfn.IFNA(VLOOKUP(X3225,'duo-out'!A$2:Q$5000,5,FALSE),E3225+10*(H3225-1)+1+_xlfn.IFNA(VLOOKUP(D3225,states!A$2:C$10,3,FALSE),1))</f>
        <v>68</v>
      </c>
      <c r="AB3225" t="str">
        <f>IF(V3225="","",V3225)</f>
        <v/>
      </c>
      <c r="AC3225" s="2" t="str">
        <f>_xlfn.IFNA(VLOOKUP(D3225,states!A$2:C$10,2,FALSE),"XX")</f>
        <v>A</v>
      </c>
      <c r="AD3225">
        <f>E3225</f>
        <v>1</v>
      </c>
      <c r="AE3225">
        <f>_xlfn.IFNA(VLOOKUP(D3225,states!A$2:D$10,4,FALSE),0)</f>
        <v>2</v>
      </c>
      <c r="AF3225">
        <v>0.5</v>
      </c>
      <c r="AG3225">
        <f>IF(AE3225=0,AF3225,IF(AE3225=1,IF(F3225=0.5,0.5,IF(H3225=1,0.5,1.5)),IF(F3225=0.5,0.5,IF(H3225=1,2.5,1.5))))</f>
        <v>1.5</v>
      </c>
      <c r="AH3225" s="7">
        <f>IF(AC3225="XX",0,1/C3225^(1/5)*IF(E3225=0,100,1)/(E3225+1)^(1/4))</f>
        <v>1.1550581228943664</v>
      </c>
    </row>
    <row r="3226" spans="1:34">
      <c r="A3226">
        <v>152</v>
      </c>
      <c r="B3226" s="1">
        <v>23184.326000000001</v>
      </c>
      <c r="C3226" s="6">
        <v>0.19239999999999999</v>
      </c>
      <c r="D3226" t="s">
        <v>3</v>
      </c>
      <c r="E3226">
        <v>1</v>
      </c>
      <c r="F3226">
        <v>3.5</v>
      </c>
      <c r="G3226" t="s">
        <v>1</v>
      </c>
      <c r="H3226">
        <v>2</v>
      </c>
      <c r="I3226" t="s">
        <v>0</v>
      </c>
      <c r="J3226">
        <v>1</v>
      </c>
      <c r="K3226">
        <v>4.5</v>
      </c>
      <c r="L3226" t="s">
        <v>1</v>
      </c>
      <c r="M3226">
        <v>1</v>
      </c>
      <c r="N3226" t="s">
        <v>207</v>
      </c>
      <c r="O3226">
        <v>-1</v>
      </c>
      <c r="P3226" t="str">
        <f>D3226&amp;"-"&amp;F3226&amp;"-"&amp;G3226&amp;"-"&amp;E3226&amp;"-"&amp;H3226</f>
        <v>A2Delta-3.5-e-1-2</v>
      </c>
      <c r="Q3226" t="str">
        <f>I3226&amp;"-"&amp;K3226&amp;"-"&amp;L3226&amp;"-"&amp;J3226&amp;"-"&amp;M3226</f>
        <v>X2Pi-4.5-e-1-1</v>
      </c>
      <c r="R3226">
        <f>B3226+S3226</f>
        <v>26177.331626393003</v>
      </c>
      <c r="S3226">
        <f>_xlfn.IFNA(VLOOKUP(Q3226,'MARVEL-X'!A$2:I$1400,7,FALSE),VLOOKUP(Q3226,MARVEL!A$2:J$1522,10,FALSE))</f>
        <v>2993.0056263930001</v>
      </c>
      <c r="T3226">
        <f>IF(P3226=P3225,R3226+T3225,R3226)</f>
        <v>340306.97605663299</v>
      </c>
      <c r="U3226">
        <f>IF(P3226=P3225,1+U3225,1)</f>
        <v>13</v>
      </c>
      <c r="V3226" t="str">
        <f t="shared" si="50"/>
        <v/>
      </c>
      <c r="W3226" t="str">
        <f>IF(V3226="","",IF(ABS(V3226-R3226)&gt;W$1,ABS(V3226-R3226),""))</f>
        <v/>
      </c>
      <c r="X3226" t="str">
        <f>Y3226&amp;"-"&amp;Z3226&amp;"-"&amp;AC3226&amp;"-"&amp;AD3226&amp;"-"&amp;AG3226</f>
        <v>3.5-e-A-1-1.5</v>
      </c>
      <c r="Y3226">
        <f>F3226</f>
        <v>3.5</v>
      </c>
      <c r="Z3226" s="2" t="str">
        <f>G3226</f>
        <v>e</v>
      </c>
      <c r="AA3226">
        <f>_xlfn.IFNA(VLOOKUP(X3226,'duo-out'!A$2:Q$5000,5,FALSE),E3226+10*(H3226-1)+1+_xlfn.IFNA(VLOOKUP(D3226,states!A$2:C$10,3,FALSE),1))</f>
        <v>68</v>
      </c>
      <c r="AB3226" t="str">
        <f>IF(V3226="","",V3226)</f>
        <v/>
      </c>
      <c r="AC3226" s="2" t="str">
        <f>_xlfn.IFNA(VLOOKUP(D3226,states!A$2:C$10,2,FALSE),"XX")</f>
        <v>A</v>
      </c>
      <c r="AD3226">
        <f>E3226</f>
        <v>1</v>
      </c>
      <c r="AE3226">
        <f>_xlfn.IFNA(VLOOKUP(D3226,states!A$2:D$10,4,FALSE),0)</f>
        <v>2</v>
      </c>
      <c r="AF3226">
        <v>0.5</v>
      </c>
      <c r="AG3226">
        <f>IF(AE3226=0,AF3226,IF(AE3226=1,IF(F3226=0.5,0.5,IF(H3226=1,0.5,1.5)),IF(F3226=0.5,0.5,IF(H3226=1,2.5,1.5))))</f>
        <v>1.5</v>
      </c>
      <c r="AH3226" s="7">
        <f>IF(AC3226="XX",0,1/C3226^(1/5)*IF(E3226=0,100,1)/(E3226+1)^(1/4))</f>
        <v>1.169234139682956</v>
      </c>
    </row>
    <row r="3227" spans="1:34">
      <c r="A3227">
        <v>5572</v>
      </c>
      <c r="B3227" s="1">
        <v>23293.555</v>
      </c>
      <c r="C3227" s="6">
        <v>0.05</v>
      </c>
      <c r="D3227" t="s">
        <v>3</v>
      </c>
      <c r="E3227">
        <v>1</v>
      </c>
      <c r="F3227">
        <v>3.5</v>
      </c>
      <c r="G3227" t="s">
        <v>1</v>
      </c>
      <c r="H3227">
        <v>2</v>
      </c>
      <c r="I3227" t="s">
        <v>0</v>
      </c>
      <c r="J3227">
        <v>1</v>
      </c>
      <c r="K3227">
        <v>3.5</v>
      </c>
      <c r="L3227" t="s">
        <v>2</v>
      </c>
      <c r="M3227">
        <v>1</v>
      </c>
      <c r="N3227" t="s">
        <v>5628</v>
      </c>
      <c r="O3227">
        <v>1</v>
      </c>
      <c r="P3227" t="str">
        <f>D3227&amp;"-"&amp;F3227&amp;"-"&amp;G3227&amp;"-"&amp;E3227&amp;"-"&amp;H3227</f>
        <v>A2Delta-3.5-e-1-2</v>
      </c>
      <c r="Q3227" t="str">
        <f>I3227&amp;"-"&amp;K3227&amp;"-"&amp;L3227&amp;"-"&amp;J3227&amp;"-"&amp;M3227</f>
        <v>X2Pi-3.5-f-1-1</v>
      </c>
      <c r="R3227">
        <f>B3227+S3227</f>
        <v>26177.502705153001</v>
      </c>
      <c r="S3227">
        <f>_xlfn.IFNA(VLOOKUP(Q3227,'MARVEL-X'!A$2:I$1400,7,FALSE),VLOOKUP(Q3227,MARVEL!A$2:J$1522,10,FALSE))</f>
        <v>2883.9477051529998</v>
      </c>
      <c r="T3227">
        <f>IF(P3227=P3226,R3227+T3226,R3227)</f>
        <v>366484.47876178601</v>
      </c>
      <c r="U3227">
        <f>IF(P3227=P3226,1+U3226,1)</f>
        <v>14</v>
      </c>
      <c r="V3227" t="str">
        <f t="shared" si="50"/>
        <v/>
      </c>
      <c r="W3227" t="str">
        <f>IF(V3227="","",IF(ABS(V3227-R3227)&gt;W$1,ABS(V3227-R3227),""))</f>
        <v/>
      </c>
      <c r="X3227" t="str">
        <f>Y3227&amp;"-"&amp;Z3227&amp;"-"&amp;AC3227&amp;"-"&amp;AD3227&amp;"-"&amp;AG3227</f>
        <v>3.5-e-A-1-1.5</v>
      </c>
      <c r="Y3227">
        <f>F3227</f>
        <v>3.5</v>
      </c>
      <c r="Z3227" s="2" t="str">
        <f>G3227</f>
        <v>e</v>
      </c>
      <c r="AA3227">
        <f>_xlfn.IFNA(VLOOKUP(X3227,'duo-out'!A$2:Q$5000,5,FALSE),E3227+10*(H3227-1)+1+_xlfn.IFNA(VLOOKUP(D3227,states!A$2:C$10,3,FALSE),1))</f>
        <v>68</v>
      </c>
      <c r="AB3227" t="str">
        <f>IF(V3227="","",V3227)</f>
        <v/>
      </c>
      <c r="AC3227" s="2" t="str">
        <f>_xlfn.IFNA(VLOOKUP(D3227,states!A$2:C$10,2,FALSE),"XX")</f>
        <v>A</v>
      </c>
      <c r="AD3227">
        <f>E3227</f>
        <v>1</v>
      </c>
      <c r="AE3227">
        <f>_xlfn.IFNA(VLOOKUP(D3227,states!A$2:D$10,4,FALSE),0)</f>
        <v>2</v>
      </c>
      <c r="AF3227">
        <v>0.5</v>
      </c>
      <c r="AG3227">
        <f>IF(AE3227=0,AF3227,IF(AE3227=1,IF(F3227=0.5,0.5,IF(H3227=1,0.5,1.5)),IF(F3227=0.5,0.5,IF(H3227=1,2.5,1.5))))</f>
        <v>1.5</v>
      </c>
      <c r="AH3227" s="7">
        <f>IF(AC3227="XX",0,1/C3227^(1/5)*IF(E3227=0,100,1)/(E3227+1)^(1/4))</f>
        <v>1.5309059120638666</v>
      </c>
    </row>
    <row r="3228" spans="1:34">
      <c r="A3228">
        <v>1163</v>
      </c>
      <c r="B3228" s="1">
        <v>23052.1</v>
      </c>
      <c r="C3228" s="6">
        <v>0.05</v>
      </c>
      <c r="D3228" t="s">
        <v>3</v>
      </c>
      <c r="E3228">
        <v>1</v>
      </c>
      <c r="F3228">
        <v>3.5</v>
      </c>
      <c r="G3228" t="s">
        <v>1</v>
      </c>
      <c r="H3228">
        <v>2</v>
      </c>
      <c r="I3228" t="s">
        <v>0</v>
      </c>
      <c r="J3228">
        <v>1</v>
      </c>
      <c r="K3228">
        <v>4.5</v>
      </c>
      <c r="L3228" t="s">
        <v>1</v>
      </c>
      <c r="M3228">
        <v>2</v>
      </c>
      <c r="N3228" t="s">
        <v>1219</v>
      </c>
      <c r="O3228">
        <v>1</v>
      </c>
      <c r="P3228" t="str">
        <f>D3228&amp;"-"&amp;F3228&amp;"-"&amp;G3228&amp;"-"&amp;E3228&amp;"-"&amp;H3228</f>
        <v>A2Delta-3.5-e-1-2</v>
      </c>
      <c r="Q3228" t="str">
        <f>I3228&amp;"-"&amp;K3228&amp;"-"&amp;L3228&amp;"-"&amp;J3228&amp;"-"&amp;M3228</f>
        <v>X2Pi-4.5-e-1-2</v>
      </c>
      <c r="R3228">
        <f>B3228+S3228</f>
        <v>26177.484578029998</v>
      </c>
      <c r="S3228">
        <f>_xlfn.IFNA(VLOOKUP(Q3228,'MARVEL-X'!A$2:I$1400,7,FALSE),VLOOKUP(Q3228,MARVEL!A$2:J$1522,10,FALSE))</f>
        <v>3125.3845780299998</v>
      </c>
      <c r="T3228">
        <f>IF(P3228=P3227,R3228+T3227,R3228)</f>
        <v>392661.96333981602</v>
      </c>
      <c r="U3228">
        <f>IF(P3228=P3227,1+U3227,1)</f>
        <v>15</v>
      </c>
      <c r="V3228" t="str">
        <f t="shared" si="50"/>
        <v/>
      </c>
      <c r="W3228" t="str">
        <f>IF(V3228="","",IF(ABS(V3228-R3228)&gt;W$1,ABS(V3228-R3228),""))</f>
        <v/>
      </c>
      <c r="X3228" t="str">
        <f>Y3228&amp;"-"&amp;Z3228&amp;"-"&amp;AC3228&amp;"-"&amp;AD3228&amp;"-"&amp;AG3228</f>
        <v>3.5-e-A-1-1.5</v>
      </c>
      <c r="Y3228">
        <f>F3228</f>
        <v>3.5</v>
      </c>
      <c r="Z3228" s="2" t="str">
        <f>G3228</f>
        <v>e</v>
      </c>
      <c r="AA3228">
        <f>_xlfn.IFNA(VLOOKUP(X3228,'duo-out'!A$2:Q$5000,5,FALSE),E3228+10*(H3228-1)+1+_xlfn.IFNA(VLOOKUP(D3228,states!A$2:C$10,3,FALSE),1))</f>
        <v>68</v>
      </c>
      <c r="AB3228" t="str">
        <f>IF(V3228="","",V3228)</f>
        <v/>
      </c>
      <c r="AC3228" s="2" t="str">
        <f>_xlfn.IFNA(VLOOKUP(D3228,states!A$2:C$10,2,FALSE),"XX")</f>
        <v>A</v>
      </c>
      <c r="AD3228">
        <f>E3228</f>
        <v>1</v>
      </c>
      <c r="AE3228">
        <f>_xlfn.IFNA(VLOOKUP(D3228,states!A$2:D$10,4,FALSE),0)</f>
        <v>2</v>
      </c>
      <c r="AF3228">
        <v>0.5</v>
      </c>
      <c r="AG3228">
        <f>IF(AE3228=0,AF3228,IF(AE3228=1,IF(F3228=0.5,0.5,IF(H3228=1,0.5,1.5)),IF(F3228=0.5,0.5,IF(H3228=1,2.5,1.5))))</f>
        <v>1.5</v>
      </c>
      <c r="AH3228" s="7">
        <f>IF(AC3228="XX",0,1/C3228^(1/5)*IF(E3228=0,100,1)/(E3228+1)^(1/4))</f>
        <v>1.5309059120638666</v>
      </c>
    </row>
    <row r="3229" spans="1:34">
      <c r="A3229">
        <v>1100</v>
      </c>
      <c r="B3229" s="1">
        <v>23187.27</v>
      </c>
      <c r="C3229" s="6">
        <v>0.1469</v>
      </c>
      <c r="D3229" t="s">
        <v>3</v>
      </c>
      <c r="E3229">
        <v>1</v>
      </c>
      <c r="F3229">
        <v>3.5</v>
      </c>
      <c r="G3229" t="s">
        <v>1</v>
      </c>
      <c r="H3229">
        <v>2</v>
      </c>
      <c r="I3229" t="s">
        <v>0</v>
      </c>
      <c r="J3229">
        <v>1</v>
      </c>
      <c r="K3229">
        <v>3.5</v>
      </c>
      <c r="L3229" t="s">
        <v>2</v>
      </c>
      <c r="M3229">
        <v>2</v>
      </c>
      <c r="N3229" t="s">
        <v>1156</v>
      </c>
      <c r="O3229">
        <v>1</v>
      </c>
      <c r="P3229" t="str">
        <f>D3229&amp;"-"&amp;F3229&amp;"-"&amp;G3229&amp;"-"&amp;E3229&amp;"-"&amp;H3229</f>
        <v>A2Delta-3.5-e-1-2</v>
      </c>
      <c r="Q3229" t="str">
        <f>I3229&amp;"-"&amp;K3229&amp;"-"&amp;L3229&amp;"-"&amp;J3229&amp;"-"&amp;M3229</f>
        <v>X2Pi-3.5-f-1-2</v>
      </c>
      <c r="R3229">
        <f>B3229+S3229</f>
        <v>26177.357675551</v>
      </c>
      <c r="S3229">
        <f>_xlfn.IFNA(VLOOKUP(Q3229,'MARVEL-X'!A$2:I$1400,7,FALSE),VLOOKUP(Q3229,MARVEL!A$2:J$1522,10,FALSE))</f>
        <v>2990.0876755509998</v>
      </c>
      <c r="T3229">
        <f>IF(P3229=P3228,R3229+T3228,R3229)</f>
        <v>418839.32101536705</v>
      </c>
      <c r="U3229">
        <f>IF(P3229=P3228,1+U3228,1)</f>
        <v>16</v>
      </c>
      <c r="V3229" t="str">
        <f t="shared" si="50"/>
        <v/>
      </c>
      <c r="W3229" t="str">
        <f>IF(V3229="","",IF(ABS(V3229-R3229)&gt;W$1,ABS(V3229-R3229),""))</f>
        <v/>
      </c>
      <c r="X3229" t="str">
        <f>Y3229&amp;"-"&amp;Z3229&amp;"-"&amp;AC3229&amp;"-"&amp;AD3229&amp;"-"&amp;AG3229</f>
        <v>3.5-e-A-1-1.5</v>
      </c>
      <c r="Y3229">
        <f>F3229</f>
        <v>3.5</v>
      </c>
      <c r="Z3229" s="2" t="str">
        <f>G3229</f>
        <v>e</v>
      </c>
      <c r="AA3229">
        <f>_xlfn.IFNA(VLOOKUP(X3229,'duo-out'!A$2:Q$5000,5,FALSE),E3229+10*(H3229-1)+1+_xlfn.IFNA(VLOOKUP(D3229,states!A$2:C$10,3,FALSE),1))</f>
        <v>68</v>
      </c>
      <c r="AB3229" t="str">
        <f>IF(V3229="","",V3229)</f>
        <v/>
      </c>
      <c r="AC3229" s="2" t="str">
        <f>_xlfn.IFNA(VLOOKUP(D3229,states!A$2:C$10,2,FALSE),"XX")</f>
        <v>A</v>
      </c>
      <c r="AD3229">
        <f>E3229</f>
        <v>1</v>
      </c>
      <c r="AE3229">
        <f>_xlfn.IFNA(VLOOKUP(D3229,states!A$2:D$10,4,FALSE),0)</f>
        <v>2</v>
      </c>
      <c r="AF3229">
        <v>0.5</v>
      </c>
      <c r="AG3229">
        <f>IF(AE3229=0,AF3229,IF(AE3229=1,IF(F3229=0.5,0.5,IF(H3229=1,0.5,1.5)),IF(F3229=0.5,0.5,IF(H3229=1,2.5,1.5))))</f>
        <v>1.5</v>
      </c>
      <c r="AH3229" s="7">
        <f>IF(AC3229="XX",0,1/C3229^(1/5)*IF(E3229=0,100,1)/(E3229+1)^(1/4))</f>
        <v>1.2340653032028617</v>
      </c>
    </row>
    <row r="3230" spans="1:34">
      <c r="A3230">
        <v>1077</v>
      </c>
      <c r="B3230" s="1">
        <v>23297.42</v>
      </c>
      <c r="C3230" s="6">
        <v>0.17530000000000001</v>
      </c>
      <c r="D3230" t="s">
        <v>3</v>
      </c>
      <c r="E3230">
        <v>1</v>
      </c>
      <c r="F3230">
        <v>3.5</v>
      </c>
      <c r="G3230" t="s">
        <v>1</v>
      </c>
      <c r="H3230">
        <v>2</v>
      </c>
      <c r="I3230" t="s">
        <v>0</v>
      </c>
      <c r="J3230">
        <v>1</v>
      </c>
      <c r="K3230">
        <v>2.5</v>
      </c>
      <c r="L3230" t="s">
        <v>1</v>
      </c>
      <c r="M3230">
        <v>2</v>
      </c>
      <c r="N3230" t="s">
        <v>1133</v>
      </c>
      <c r="O3230">
        <v>1</v>
      </c>
      <c r="P3230" t="str">
        <f>D3230&amp;"-"&amp;F3230&amp;"-"&amp;G3230&amp;"-"&amp;E3230&amp;"-"&amp;H3230</f>
        <v>A2Delta-3.5-e-1-2</v>
      </c>
      <c r="Q3230" t="str">
        <f>I3230&amp;"-"&amp;K3230&amp;"-"&amp;L3230&amp;"-"&amp;J3230&amp;"-"&amp;M3230</f>
        <v>X2Pi-2.5-e-1-2</v>
      </c>
      <c r="R3230">
        <f>B3230+S3230</f>
        <v>26177.332117620997</v>
      </c>
      <c r="S3230">
        <f>_xlfn.IFNA(VLOOKUP(Q3230,'MARVEL-X'!A$2:I$1400,7,FALSE),VLOOKUP(Q3230,MARVEL!A$2:J$1522,10,FALSE))</f>
        <v>2879.9121176210001</v>
      </c>
      <c r="T3230">
        <f>IF(P3230=P3229,R3230+T3229,R3230)</f>
        <v>445016.65313298802</v>
      </c>
      <c r="U3230">
        <f>IF(P3230=P3229,1+U3229,1)</f>
        <v>17</v>
      </c>
      <c r="V3230">
        <f t="shared" si="50"/>
        <v>26177.450184293411</v>
      </c>
      <c r="W3230">
        <f>IF(V3230="","",IF(ABS(V3230-R3230)&gt;W$1,ABS(V3230-R3230),""))</f>
        <v>0.11806667241398827</v>
      </c>
      <c r="X3230" t="str">
        <f>Y3230&amp;"-"&amp;Z3230&amp;"-"&amp;AC3230&amp;"-"&amp;AD3230&amp;"-"&amp;AG3230</f>
        <v>3.5-e-A-1-1.5</v>
      </c>
      <c r="Y3230">
        <f>F3230</f>
        <v>3.5</v>
      </c>
      <c r="Z3230" s="2" t="str">
        <f>G3230</f>
        <v>e</v>
      </c>
      <c r="AA3230">
        <f>_xlfn.IFNA(VLOOKUP(X3230,'duo-out'!A$2:Q$5000,5,FALSE),E3230+10*(H3230-1)+1+_xlfn.IFNA(VLOOKUP(D3230,states!A$2:C$10,3,FALSE),1))</f>
        <v>68</v>
      </c>
      <c r="AB3230">
        <f>IF(V3230="","",V3230)</f>
        <v>26177.450184293411</v>
      </c>
      <c r="AC3230" s="2" t="str">
        <f>_xlfn.IFNA(VLOOKUP(D3230,states!A$2:C$10,2,FALSE),"XX")</f>
        <v>A</v>
      </c>
      <c r="AD3230">
        <f>E3230</f>
        <v>1</v>
      </c>
      <c r="AE3230">
        <f>_xlfn.IFNA(VLOOKUP(D3230,states!A$2:D$10,4,FALSE),0)</f>
        <v>2</v>
      </c>
      <c r="AF3230">
        <v>0.5</v>
      </c>
      <c r="AG3230">
        <f>IF(AE3230=0,AF3230,IF(AE3230=1,IF(F3230=0.5,0.5,IF(H3230=1,0.5,1.5)),IF(F3230=0.5,0.5,IF(H3230=1,2.5,1.5))))</f>
        <v>1.5</v>
      </c>
      <c r="AH3230" s="7">
        <f>IF(AC3230="XX",0,1/C3230^(1/5)*IF(E3230=0,100,1)/(E3230+1)^(1/4))</f>
        <v>1.1912039308275215</v>
      </c>
    </row>
    <row r="3231" spans="1:34">
      <c r="A3231">
        <v>4101</v>
      </c>
      <c r="B3231" s="1">
        <v>20542.810000000001</v>
      </c>
      <c r="C3231" s="6">
        <v>3.3799999999999997E-2</v>
      </c>
      <c r="D3231" t="s">
        <v>3</v>
      </c>
      <c r="E3231">
        <v>2</v>
      </c>
      <c r="F3231">
        <v>3.5</v>
      </c>
      <c r="G3231" t="s">
        <v>1</v>
      </c>
      <c r="H3231">
        <v>1</v>
      </c>
      <c r="I3231" t="s">
        <v>0</v>
      </c>
      <c r="J3231">
        <v>3</v>
      </c>
      <c r="K3231">
        <v>4.5</v>
      </c>
      <c r="L3231" t="s">
        <v>1</v>
      </c>
      <c r="M3231">
        <v>1</v>
      </c>
      <c r="N3231" t="s">
        <v>4157</v>
      </c>
      <c r="O3231">
        <v>1</v>
      </c>
      <c r="P3231" t="str">
        <f>D3231&amp;"-"&amp;F3231&amp;"-"&amp;G3231&amp;"-"&amp;E3231&amp;"-"&amp;H3231</f>
        <v>A2Delta-3.5-e-2-1</v>
      </c>
      <c r="Q3231" t="str">
        <f>I3231&amp;"-"&amp;K3231&amp;"-"&amp;L3231&amp;"-"&amp;J3231&amp;"-"&amp;M3231</f>
        <v>X2Pi-4.5-e-3-1</v>
      </c>
      <c r="R3231">
        <f>B3231+S3231</f>
        <v>28603.955678503</v>
      </c>
      <c r="S3231">
        <f>_xlfn.IFNA(VLOOKUP(Q3231,'MARVEL-X'!A$2:I$1400,7,FALSE),VLOOKUP(Q3231,MARVEL!A$2:J$1522,10,FALSE))</f>
        <v>8061.1456785030005</v>
      </c>
      <c r="T3231">
        <f>IF(P3231=P3230,R3231+T3230,R3231)</f>
        <v>28603.955678503</v>
      </c>
      <c r="U3231">
        <f>IF(P3231=P3230,1+U3230,1)</f>
        <v>1</v>
      </c>
      <c r="V3231" t="str">
        <f t="shared" si="50"/>
        <v/>
      </c>
      <c r="W3231" t="str">
        <f>IF(V3231="","",IF(ABS(V3231-R3231)&gt;W$1,ABS(V3231-R3231),""))</f>
        <v/>
      </c>
      <c r="X3231" t="str">
        <f>Y3231&amp;"-"&amp;Z3231&amp;"-"&amp;AC3231&amp;"-"&amp;AD3231&amp;"-"&amp;AG3231</f>
        <v>3.5-e-A-2-2.5</v>
      </c>
      <c r="Y3231">
        <f>F3231</f>
        <v>3.5</v>
      </c>
      <c r="Z3231" s="2" t="str">
        <f>G3231</f>
        <v>e</v>
      </c>
      <c r="AA3231">
        <f>_xlfn.IFNA(VLOOKUP(X3231,'duo-out'!A$2:Q$5000,5,FALSE),E3231+10*(H3231-1)+1+_xlfn.IFNA(VLOOKUP(D3231,states!A$2:C$10,3,FALSE),1))</f>
        <v>83</v>
      </c>
      <c r="AB3231" t="str">
        <f>IF(V3231="","",V3231)</f>
        <v/>
      </c>
      <c r="AC3231" s="2" t="str">
        <f>_xlfn.IFNA(VLOOKUP(D3231,states!A$2:C$10,2,FALSE),"XX")</f>
        <v>A</v>
      </c>
      <c r="AD3231">
        <f>E3231</f>
        <v>2</v>
      </c>
      <c r="AE3231">
        <f>_xlfn.IFNA(VLOOKUP(D3231,states!A$2:D$10,4,FALSE),0)</f>
        <v>2</v>
      </c>
      <c r="AF3231">
        <v>0.5</v>
      </c>
      <c r="AG3231">
        <f>IF(AE3231=0,AF3231,IF(AE3231=1,IF(F3231=0.5,0.5,IF(H3231=1,0.5,1.5)),IF(F3231=0.5,0.5,IF(H3231=1,2.5,1.5))))</f>
        <v>2.5</v>
      </c>
      <c r="AH3231" s="7">
        <f>IF(AC3231="XX",0,1/C3231^(1/5)*IF(E3231=0,100,1)/(E3231+1)^(1/4))</f>
        <v>1.4960163716842445</v>
      </c>
    </row>
    <row r="3232" spans="1:34">
      <c r="A3232">
        <v>4086</v>
      </c>
      <c r="B3232" s="1">
        <v>20718.245999999999</v>
      </c>
      <c r="C3232" s="6">
        <v>5.0000000000000001E-3</v>
      </c>
      <c r="D3232" t="s">
        <v>3</v>
      </c>
      <c r="E3232">
        <v>2</v>
      </c>
      <c r="F3232">
        <v>3.5</v>
      </c>
      <c r="G3232" t="s">
        <v>1</v>
      </c>
      <c r="H3232">
        <v>1</v>
      </c>
      <c r="I3232" t="s">
        <v>0</v>
      </c>
      <c r="J3232">
        <v>3</v>
      </c>
      <c r="K3232">
        <v>2.5</v>
      </c>
      <c r="L3232" t="s">
        <v>1</v>
      </c>
      <c r="M3232">
        <v>1</v>
      </c>
      <c r="N3232" t="s">
        <v>4142</v>
      </c>
      <c r="O3232">
        <v>1</v>
      </c>
      <c r="P3232" t="str">
        <f>D3232&amp;"-"&amp;F3232&amp;"-"&amp;G3232&amp;"-"&amp;E3232&amp;"-"&amp;H3232</f>
        <v>A2Delta-3.5-e-2-1</v>
      </c>
      <c r="Q3232" t="str">
        <f>I3232&amp;"-"&amp;K3232&amp;"-"&amp;L3232&amp;"-"&amp;J3232&amp;"-"&amp;M3232</f>
        <v>X2Pi-2.5-e-3-1</v>
      </c>
      <c r="R3232">
        <f>B3232+S3232</f>
        <v>28603.986425861</v>
      </c>
      <c r="S3232">
        <f>_xlfn.IFNA(VLOOKUP(Q3232,'MARVEL-X'!A$2:I$1400,7,FALSE),VLOOKUP(Q3232,MARVEL!A$2:J$1522,10,FALSE))</f>
        <v>7885.7404258610004</v>
      </c>
      <c r="T3232">
        <f>IF(P3232=P3231,R3232+T3231,R3232)</f>
        <v>57207.942104364003</v>
      </c>
      <c r="U3232">
        <f>IF(P3232=P3231,1+U3231,1)</f>
        <v>2</v>
      </c>
      <c r="V3232" t="str">
        <f t="shared" si="50"/>
        <v/>
      </c>
      <c r="W3232" t="str">
        <f>IF(V3232="","",IF(ABS(V3232-R3232)&gt;W$1,ABS(V3232-R3232),""))</f>
        <v/>
      </c>
      <c r="X3232" t="str">
        <f>Y3232&amp;"-"&amp;Z3232&amp;"-"&amp;AC3232&amp;"-"&amp;AD3232&amp;"-"&amp;AG3232</f>
        <v>3.5-e-A-2-2.5</v>
      </c>
      <c r="Y3232">
        <f>F3232</f>
        <v>3.5</v>
      </c>
      <c r="Z3232" s="2" t="str">
        <f>G3232</f>
        <v>e</v>
      </c>
      <c r="AA3232">
        <f>_xlfn.IFNA(VLOOKUP(X3232,'duo-out'!A$2:Q$5000,5,FALSE),E3232+10*(H3232-1)+1+_xlfn.IFNA(VLOOKUP(D3232,states!A$2:C$10,3,FALSE),1))</f>
        <v>83</v>
      </c>
      <c r="AB3232" t="str">
        <f>IF(V3232="","",V3232)</f>
        <v/>
      </c>
      <c r="AC3232" s="2" t="str">
        <f>_xlfn.IFNA(VLOOKUP(D3232,states!A$2:C$10,2,FALSE),"XX")</f>
        <v>A</v>
      </c>
      <c r="AD3232">
        <f>E3232</f>
        <v>2</v>
      </c>
      <c r="AE3232">
        <f>_xlfn.IFNA(VLOOKUP(D3232,states!A$2:D$10,4,FALSE),0)</f>
        <v>2</v>
      </c>
      <c r="AF3232">
        <v>0.5</v>
      </c>
      <c r="AG3232">
        <f>IF(AE3232=0,AF3232,IF(AE3232=1,IF(F3232=0.5,0.5,IF(H3232=1,0.5,1.5)),IF(F3232=0.5,0.5,IF(H3232=1,2.5,1.5))))</f>
        <v>2.5</v>
      </c>
      <c r="AH3232" s="7">
        <f>IF(AC3232="XX",0,1/C3232^(1/5)*IF(E3232=0,100,1)/(E3232+1)^(1/4))</f>
        <v>2.1924297443889911</v>
      </c>
    </row>
    <row r="3233" spans="1:34">
      <c r="A3233">
        <v>3695</v>
      </c>
      <c r="B3233" s="1">
        <v>23123.3789</v>
      </c>
      <c r="C3233" s="6">
        <v>4.0370000000000003E-2</v>
      </c>
      <c r="D3233" t="s">
        <v>3</v>
      </c>
      <c r="E3233">
        <v>2</v>
      </c>
      <c r="F3233">
        <v>3.5</v>
      </c>
      <c r="G3233" t="s">
        <v>1</v>
      </c>
      <c r="H3233">
        <v>1</v>
      </c>
      <c r="I3233" t="s">
        <v>0</v>
      </c>
      <c r="J3233">
        <v>2</v>
      </c>
      <c r="K3233">
        <v>2.5</v>
      </c>
      <c r="L3233" t="s">
        <v>1</v>
      </c>
      <c r="M3233">
        <v>2</v>
      </c>
      <c r="N3233" t="s">
        <v>3751</v>
      </c>
      <c r="O3233">
        <v>1</v>
      </c>
      <c r="P3233" t="str">
        <f>D3233&amp;"-"&amp;F3233&amp;"-"&amp;G3233&amp;"-"&amp;E3233&amp;"-"&amp;H3233</f>
        <v>A2Delta-3.5-e-2-1</v>
      </c>
      <c r="Q3233" t="str">
        <f>I3233&amp;"-"&amp;K3233&amp;"-"&amp;L3233&amp;"-"&amp;J3233&amp;"-"&amp;M3233</f>
        <v>X2Pi-2.5-e-2-2</v>
      </c>
      <c r="R3233">
        <f>B3233+S3233</f>
        <v>28604.019221615999</v>
      </c>
      <c r="S3233">
        <f>_xlfn.IFNA(VLOOKUP(Q3233,'MARVEL-X'!A$2:I$1400,7,FALSE),VLOOKUP(Q3233,MARVEL!A$2:J$1522,10,FALSE))</f>
        <v>5480.6403216159997</v>
      </c>
      <c r="T3233">
        <f>IF(P3233=P3232,R3233+T3232,R3233)</f>
        <v>85811.961325979995</v>
      </c>
      <c r="U3233">
        <f>IF(P3233=P3232,1+U3232,1)</f>
        <v>3</v>
      </c>
      <c r="V3233" t="str">
        <f t="shared" si="50"/>
        <v/>
      </c>
      <c r="W3233" t="str">
        <f>IF(V3233="","",IF(ABS(V3233-R3233)&gt;W$1,ABS(V3233-R3233),""))</f>
        <v/>
      </c>
      <c r="X3233" t="str">
        <f>Y3233&amp;"-"&amp;Z3233&amp;"-"&amp;AC3233&amp;"-"&amp;AD3233&amp;"-"&amp;AG3233</f>
        <v>3.5-e-A-2-2.5</v>
      </c>
      <c r="Y3233">
        <f>F3233</f>
        <v>3.5</v>
      </c>
      <c r="Z3233" s="2" t="str">
        <f>G3233</f>
        <v>e</v>
      </c>
      <c r="AA3233">
        <f>_xlfn.IFNA(VLOOKUP(X3233,'duo-out'!A$2:Q$5000,5,FALSE),E3233+10*(H3233-1)+1+_xlfn.IFNA(VLOOKUP(D3233,states!A$2:C$10,3,FALSE),1))</f>
        <v>83</v>
      </c>
      <c r="AB3233" t="str">
        <f>IF(V3233="","",V3233)</f>
        <v/>
      </c>
      <c r="AC3233" s="2" t="str">
        <f>_xlfn.IFNA(VLOOKUP(D3233,states!A$2:C$10,2,FALSE),"XX")</f>
        <v>A</v>
      </c>
      <c r="AD3233">
        <f>E3233</f>
        <v>2</v>
      </c>
      <c r="AE3233">
        <f>_xlfn.IFNA(VLOOKUP(D3233,states!A$2:D$10,4,FALSE),0)</f>
        <v>2</v>
      </c>
      <c r="AF3233">
        <v>0.5</v>
      </c>
      <c r="AG3233">
        <f>IF(AE3233=0,AF3233,IF(AE3233=1,IF(F3233=0.5,0.5,IF(H3233=1,0.5,1.5)),IF(F3233=0.5,0.5,IF(H3233=1,2.5,1.5))))</f>
        <v>2.5</v>
      </c>
      <c r="AH3233" s="7">
        <f>IF(AC3233="XX",0,1/C3233^(1/5)*IF(E3233=0,100,1)/(E3233+1)^(1/4))</f>
        <v>1.4438029885730896</v>
      </c>
    </row>
    <row r="3234" spans="1:34">
      <c r="A3234">
        <v>3677</v>
      </c>
      <c r="B3234" s="1">
        <v>23014.639800000001</v>
      </c>
      <c r="C3234" s="6">
        <v>5.0000000000000001E-3</v>
      </c>
      <c r="D3234" t="s">
        <v>3</v>
      </c>
      <c r="E3234">
        <v>2</v>
      </c>
      <c r="F3234">
        <v>3.5</v>
      </c>
      <c r="G3234" t="s">
        <v>1</v>
      </c>
      <c r="H3234">
        <v>1</v>
      </c>
      <c r="I3234" t="s">
        <v>0</v>
      </c>
      <c r="J3234">
        <v>2</v>
      </c>
      <c r="K3234">
        <v>4.5</v>
      </c>
      <c r="L3234" t="s">
        <v>1</v>
      </c>
      <c r="M3234">
        <v>1</v>
      </c>
      <c r="N3234" t="s">
        <v>3733</v>
      </c>
      <c r="O3234">
        <v>1</v>
      </c>
      <c r="P3234" t="str">
        <f>D3234&amp;"-"&amp;F3234&amp;"-"&amp;G3234&amp;"-"&amp;E3234&amp;"-"&amp;H3234</f>
        <v>A2Delta-3.5-e-2-1</v>
      </c>
      <c r="Q3234" t="str">
        <f>I3234&amp;"-"&amp;K3234&amp;"-"&amp;L3234&amp;"-"&amp;J3234&amp;"-"&amp;M3234</f>
        <v>X2Pi-4.5-e-2-1</v>
      </c>
      <c r="R3234">
        <f>B3234+S3234</f>
        <v>28603.991079639</v>
      </c>
      <c r="S3234">
        <f>_xlfn.IFNA(VLOOKUP(Q3234,'MARVEL-X'!A$2:I$1400,7,FALSE),VLOOKUP(Q3234,MARVEL!A$2:J$1522,10,FALSE))</f>
        <v>5589.3512796389996</v>
      </c>
      <c r="T3234">
        <f>IF(P3234=P3233,R3234+T3233,R3234)</f>
        <v>114415.952405619</v>
      </c>
      <c r="U3234">
        <f>IF(P3234=P3233,1+U3233,1)</f>
        <v>4</v>
      </c>
      <c r="V3234" t="str">
        <f t="shared" si="50"/>
        <v/>
      </c>
      <c r="W3234" t="str">
        <f>IF(V3234="","",IF(ABS(V3234-R3234)&gt;W$1,ABS(V3234-R3234),""))</f>
        <v/>
      </c>
      <c r="X3234" t="str">
        <f>Y3234&amp;"-"&amp;Z3234&amp;"-"&amp;AC3234&amp;"-"&amp;AD3234&amp;"-"&amp;AG3234</f>
        <v>3.5-e-A-2-2.5</v>
      </c>
      <c r="Y3234">
        <f>F3234</f>
        <v>3.5</v>
      </c>
      <c r="Z3234" s="2" t="str">
        <f>G3234</f>
        <v>e</v>
      </c>
      <c r="AA3234">
        <f>_xlfn.IFNA(VLOOKUP(X3234,'duo-out'!A$2:Q$5000,5,FALSE),E3234+10*(H3234-1)+1+_xlfn.IFNA(VLOOKUP(D3234,states!A$2:C$10,3,FALSE),1))</f>
        <v>83</v>
      </c>
      <c r="AB3234" t="str">
        <f>IF(V3234="","",V3234)</f>
        <v/>
      </c>
      <c r="AC3234" s="2" t="str">
        <f>_xlfn.IFNA(VLOOKUP(D3234,states!A$2:C$10,2,FALSE),"XX")</f>
        <v>A</v>
      </c>
      <c r="AD3234">
        <f>E3234</f>
        <v>2</v>
      </c>
      <c r="AE3234">
        <f>_xlfn.IFNA(VLOOKUP(D3234,states!A$2:D$10,4,FALSE),0)</f>
        <v>2</v>
      </c>
      <c r="AF3234">
        <v>0.5</v>
      </c>
      <c r="AG3234">
        <f>IF(AE3234=0,AF3234,IF(AE3234=1,IF(F3234=0.5,0.5,IF(H3234=1,0.5,1.5)),IF(F3234=0.5,0.5,IF(H3234=1,2.5,1.5))))</f>
        <v>2.5</v>
      </c>
      <c r="AH3234" s="7">
        <f>IF(AC3234="XX",0,1/C3234^(1/5)*IF(E3234=0,100,1)/(E3234+1)^(1/4))</f>
        <v>2.1924297443889911</v>
      </c>
    </row>
    <row r="3235" spans="1:34">
      <c r="A3235">
        <v>3670</v>
      </c>
      <c r="B3235" s="1">
        <v>23119.491399999999</v>
      </c>
      <c r="C3235" s="6">
        <v>5.0000000000000001E-3</v>
      </c>
      <c r="D3235" t="s">
        <v>3</v>
      </c>
      <c r="E3235">
        <v>2</v>
      </c>
      <c r="F3235">
        <v>3.5</v>
      </c>
      <c r="G3235" t="s">
        <v>1</v>
      </c>
      <c r="H3235">
        <v>1</v>
      </c>
      <c r="I3235" t="s">
        <v>0</v>
      </c>
      <c r="J3235">
        <v>2</v>
      </c>
      <c r="K3235">
        <v>3.5</v>
      </c>
      <c r="L3235" t="s">
        <v>2</v>
      </c>
      <c r="M3235">
        <v>1</v>
      </c>
      <c r="N3235" t="s">
        <v>3726</v>
      </c>
      <c r="O3235">
        <v>1</v>
      </c>
      <c r="P3235" t="str">
        <f>D3235&amp;"-"&amp;F3235&amp;"-"&amp;G3235&amp;"-"&amp;E3235&amp;"-"&amp;H3235</f>
        <v>A2Delta-3.5-e-2-1</v>
      </c>
      <c r="Q3235" t="str">
        <f>I3235&amp;"-"&amp;K3235&amp;"-"&amp;L3235&amp;"-"&amp;J3235&amp;"-"&amp;M3235</f>
        <v>X2Pi-3.5-f-2-1</v>
      </c>
      <c r="R3235">
        <f>B3235+S3235</f>
        <v>28603.989811711999</v>
      </c>
      <c r="S3235">
        <f>_xlfn.IFNA(VLOOKUP(Q3235,'MARVEL-X'!A$2:I$1400,7,FALSE),VLOOKUP(Q3235,MARVEL!A$2:J$1522,10,FALSE))</f>
        <v>5484.4984117120002</v>
      </c>
      <c r="T3235">
        <f>IF(P3235=P3234,R3235+T3234,R3235)</f>
        <v>143019.942217331</v>
      </c>
      <c r="U3235">
        <f>IF(P3235=P3234,1+U3234,1)</f>
        <v>5</v>
      </c>
      <c r="V3235" t="str">
        <f t="shared" si="50"/>
        <v/>
      </c>
      <c r="W3235" t="str">
        <f>IF(V3235="","",IF(ABS(V3235-R3235)&gt;W$1,ABS(V3235-R3235),""))</f>
        <v/>
      </c>
      <c r="X3235" t="str">
        <f>Y3235&amp;"-"&amp;Z3235&amp;"-"&amp;AC3235&amp;"-"&amp;AD3235&amp;"-"&amp;AG3235</f>
        <v>3.5-e-A-2-2.5</v>
      </c>
      <c r="Y3235">
        <f>F3235</f>
        <v>3.5</v>
      </c>
      <c r="Z3235" s="2" t="str">
        <f>G3235</f>
        <v>e</v>
      </c>
      <c r="AA3235">
        <f>_xlfn.IFNA(VLOOKUP(X3235,'duo-out'!A$2:Q$5000,5,FALSE),E3235+10*(H3235-1)+1+_xlfn.IFNA(VLOOKUP(D3235,states!A$2:C$10,3,FALSE),1))</f>
        <v>83</v>
      </c>
      <c r="AB3235" t="str">
        <f>IF(V3235="","",V3235)</f>
        <v/>
      </c>
      <c r="AC3235" s="2" t="str">
        <f>_xlfn.IFNA(VLOOKUP(D3235,states!A$2:C$10,2,FALSE),"XX")</f>
        <v>A</v>
      </c>
      <c r="AD3235">
        <f>E3235</f>
        <v>2</v>
      </c>
      <c r="AE3235">
        <f>_xlfn.IFNA(VLOOKUP(D3235,states!A$2:D$10,4,FALSE),0)</f>
        <v>2</v>
      </c>
      <c r="AF3235">
        <v>0.5</v>
      </c>
      <c r="AG3235">
        <f>IF(AE3235=0,AF3235,IF(AE3235=1,IF(F3235=0.5,0.5,IF(H3235=1,0.5,1.5)),IF(F3235=0.5,0.5,IF(H3235=1,2.5,1.5))))</f>
        <v>2.5</v>
      </c>
      <c r="AH3235" s="7">
        <f>IF(AC3235="XX",0,1/C3235^(1/5)*IF(E3235=0,100,1)/(E3235+1)^(1/4))</f>
        <v>2.1924297443889911</v>
      </c>
    </row>
    <row r="3236" spans="1:34">
      <c r="A3236">
        <v>3646</v>
      </c>
      <c r="B3236" s="1">
        <v>23197.319500000001</v>
      </c>
      <c r="C3236" s="6">
        <v>7.9389999999999999E-3</v>
      </c>
      <c r="D3236" t="s">
        <v>3</v>
      </c>
      <c r="E3236">
        <v>2</v>
      </c>
      <c r="F3236">
        <v>3.5</v>
      </c>
      <c r="G3236" t="s">
        <v>1</v>
      </c>
      <c r="H3236">
        <v>1</v>
      </c>
      <c r="I3236" t="s">
        <v>0</v>
      </c>
      <c r="J3236">
        <v>2</v>
      </c>
      <c r="K3236">
        <v>2.5</v>
      </c>
      <c r="L3236" t="s">
        <v>1</v>
      </c>
      <c r="M3236">
        <v>1</v>
      </c>
      <c r="N3236" t="s">
        <v>3702</v>
      </c>
      <c r="O3236">
        <v>1</v>
      </c>
      <c r="P3236" t="str">
        <f>D3236&amp;"-"&amp;F3236&amp;"-"&amp;G3236&amp;"-"&amp;E3236&amp;"-"&amp;H3236</f>
        <v>A2Delta-3.5-e-2-1</v>
      </c>
      <c r="Q3236" t="str">
        <f>I3236&amp;"-"&amp;K3236&amp;"-"&amp;L3236&amp;"-"&amp;J3236&amp;"-"&amp;M3236</f>
        <v>X2Pi-2.5-e-2-1</v>
      </c>
      <c r="R3236">
        <f>B3236+S3236</f>
        <v>28603.994605873002</v>
      </c>
      <c r="S3236">
        <f>_xlfn.IFNA(VLOOKUP(Q3236,'MARVEL-X'!A$2:I$1400,7,FALSE),VLOOKUP(Q3236,MARVEL!A$2:J$1522,10,FALSE))</f>
        <v>5406.6751058729997</v>
      </c>
      <c r="T3236">
        <f>IF(P3236=P3235,R3236+T3235,R3236)</f>
        <v>171623.93682320401</v>
      </c>
      <c r="U3236">
        <f>IF(P3236=P3235,1+U3235,1)</f>
        <v>6</v>
      </c>
      <c r="V3236" t="str">
        <f t="shared" si="50"/>
        <v/>
      </c>
      <c r="W3236" t="str">
        <f>IF(V3236="","",IF(ABS(V3236-R3236)&gt;W$1,ABS(V3236-R3236),""))</f>
        <v/>
      </c>
      <c r="X3236" t="str">
        <f>Y3236&amp;"-"&amp;Z3236&amp;"-"&amp;AC3236&amp;"-"&amp;AD3236&amp;"-"&amp;AG3236</f>
        <v>3.5-e-A-2-2.5</v>
      </c>
      <c r="Y3236">
        <f>F3236</f>
        <v>3.5</v>
      </c>
      <c r="Z3236" s="2" t="str">
        <f>G3236</f>
        <v>e</v>
      </c>
      <c r="AA3236">
        <f>_xlfn.IFNA(VLOOKUP(X3236,'duo-out'!A$2:Q$5000,5,FALSE),E3236+10*(H3236-1)+1+_xlfn.IFNA(VLOOKUP(D3236,states!A$2:C$10,3,FALSE),1))</f>
        <v>83</v>
      </c>
      <c r="AB3236" t="str">
        <f>IF(V3236="","",V3236)</f>
        <v/>
      </c>
      <c r="AC3236" s="2" t="str">
        <f>_xlfn.IFNA(VLOOKUP(D3236,states!A$2:C$10,2,FALSE),"XX")</f>
        <v>A</v>
      </c>
      <c r="AD3236">
        <f>E3236</f>
        <v>2</v>
      </c>
      <c r="AE3236">
        <f>_xlfn.IFNA(VLOOKUP(D3236,states!A$2:D$10,4,FALSE),0)</f>
        <v>2</v>
      </c>
      <c r="AF3236">
        <v>0.5</v>
      </c>
      <c r="AG3236">
        <f>IF(AE3236=0,AF3236,IF(AE3236=1,IF(F3236=0.5,0.5,IF(H3236=1,0.5,1.5)),IF(F3236=0.5,0.5,IF(H3236=1,2.5,1.5))))</f>
        <v>2.5</v>
      </c>
      <c r="AH3236" s="7">
        <f>IF(AC3236="XX",0,1/C3236^(1/5)*IF(E3236=0,100,1)/(E3236+1)^(1/4))</f>
        <v>1.9987870450054555</v>
      </c>
    </row>
    <row r="3237" spans="1:34">
      <c r="A3237">
        <v>2991</v>
      </c>
      <c r="B3237" s="1">
        <v>23014.6253</v>
      </c>
      <c r="C3237" s="6">
        <v>1.417E-2</v>
      </c>
      <c r="D3237" t="s">
        <v>3</v>
      </c>
      <c r="E3237">
        <v>2</v>
      </c>
      <c r="F3237">
        <v>3.5</v>
      </c>
      <c r="G3237" t="s">
        <v>1</v>
      </c>
      <c r="H3237">
        <v>1</v>
      </c>
      <c r="I3237" t="s">
        <v>0</v>
      </c>
      <c r="J3237">
        <v>2</v>
      </c>
      <c r="K3237">
        <v>4.5</v>
      </c>
      <c r="L3237" t="s">
        <v>1</v>
      </c>
      <c r="M3237">
        <v>1</v>
      </c>
      <c r="N3237" t="s">
        <v>3047</v>
      </c>
      <c r="O3237">
        <v>1</v>
      </c>
      <c r="P3237" t="str">
        <f>D3237&amp;"-"&amp;F3237&amp;"-"&amp;G3237&amp;"-"&amp;E3237&amp;"-"&amp;H3237</f>
        <v>A2Delta-3.5-e-2-1</v>
      </c>
      <c r="Q3237" t="str">
        <f>I3237&amp;"-"&amp;K3237&amp;"-"&amp;L3237&amp;"-"&amp;J3237&amp;"-"&amp;M3237</f>
        <v>X2Pi-4.5-e-2-1</v>
      </c>
      <c r="R3237">
        <f>B3237+S3237</f>
        <v>28603.976579638998</v>
      </c>
      <c r="S3237">
        <f>_xlfn.IFNA(VLOOKUP(Q3237,'MARVEL-X'!A$2:I$1400,7,FALSE),VLOOKUP(Q3237,MARVEL!A$2:J$1522,10,FALSE))</f>
        <v>5589.3512796389996</v>
      </c>
      <c r="T3237">
        <f>IF(P3237=P3236,R3237+T3236,R3237)</f>
        <v>200227.913402843</v>
      </c>
      <c r="U3237">
        <f>IF(P3237=P3236,1+U3236,1)</f>
        <v>7</v>
      </c>
      <c r="V3237" t="str">
        <f t="shared" si="50"/>
        <v/>
      </c>
      <c r="W3237" t="str">
        <f>IF(V3237="","",IF(ABS(V3237-R3237)&gt;W$1,ABS(V3237-R3237),""))</f>
        <v/>
      </c>
      <c r="X3237" t="str">
        <f>Y3237&amp;"-"&amp;Z3237&amp;"-"&amp;AC3237&amp;"-"&amp;AD3237&amp;"-"&amp;AG3237</f>
        <v>3.5-e-A-2-2.5</v>
      </c>
      <c r="Y3237">
        <f>F3237</f>
        <v>3.5</v>
      </c>
      <c r="Z3237" s="2" t="str">
        <f>G3237</f>
        <v>e</v>
      </c>
      <c r="AA3237">
        <f>_xlfn.IFNA(VLOOKUP(X3237,'duo-out'!A$2:Q$5000,5,FALSE),E3237+10*(H3237-1)+1+_xlfn.IFNA(VLOOKUP(D3237,states!A$2:C$10,3,FALSE),1))</f>
        <v>83</v>
      </c>
      <c r="AB3237" t="str">
        <f>IF(V3237="","",V3237)</f>
        <v/>
      </c>
      <c r="AC3237" s="2" t="str">
        <f>_xlfn.IFNA(VLOOKUP(D3237,states!A$2:C$10,2,FALSE),"XX")</f>
        <v>A</v>
      </c>
      <c r="AD3237">
        <f>E3237</f>
        <v>2</v>
      </c>
      <c r="AE3237">
        <f>_xlfn.IFNA(VLOOKUP(D3237,states!A$2:D$10,4,FALSE),0)</f>
        <v>2</v>
      </c>
      <c r="AF3237">
        <v>0.5</v>
      </c>
      <c r="AG3237">
        <f>IF(AE3237=0,AF3237,IF(AE3237=1,IF(F3237=0.5,0.5,IF(H3237=1,0.5,1.5)),IF(F3237=0.5,0.5,IF(H3237=1,2.5,1.5))))</f>
        <v>2.5</v>
      </c>
      <c r="AH3237" s="7">
        <f>IF(AC3237="XX",0,1/C3237^(1/5)*IF(E3237=0,100,1)/(E3237+1)^(1/4))</f>
        <v>1.7801053944011971</v>
      </c>
    </row>
    <row r="3238" spans="1:34">
      <c r="A3238">
        <v>2977</v>
      </c>
      <c r="B3238" s="1">
        <v>23119.1486</v>
      </c>
      <c r="C3238" s="6">
        <v>5.0000000000000001E-3</v>
      </c>
      <c r="D3238" t="s">
        <v>3</v>
      </c>
      <c r="E3238">
        <v>2</v>
      </c>
      <c r="F3238">
        <v>3.5</v>
      </c>
      <c r="G3238" t="s">
        <v>1</v>
      </c>
      <c r="H3238">
        <v>1</v>
      </c>
      <c r="I3238" t="s">
        <v>0</v>
      </c>
      <c r="J3238">
        <v>2</v>
      </c>
      <c r="K3238">
        <v>3.5</v>
      </c>
      <c r="L3238" t="s">
        <v>1</v>
      </c>
      <c r="M3238">
        <v>1</v>
      </c>
      <c r="N3238" t="s">
        <v>3033</v>
      </c>
      <c r="O3238">
        <v>1</v>
      </c>
      <c r="P3238" t="str">
        <f>D3238&amp;"-"&amp;F3238&amp;"-"&amp;G3238&amp;"-"&amp;E3238&amp;"-"&amp;H3238</f>
        <v>A2Delta-3.5-e-2-1</v>
      </c>
      <c r="Q3238" t="str">
        <f>I3238&amp;"-"&amp;K3238&amp;"-"&amp;L3238&amp;"-"&amp;J3238&amp;"-"&amp;M3238</f>
        <v>X2Pi-3.5-e-2-1</v>
      </c>
      <c r="R3238">
        <f>B3238+S3238</f>
        <v>28603.990590157002</v>
      </c>
      <c r="S3238">
        <f>_xlfn.IFNA(VLOOKUP(Q3238,'MARVEL-X'!A$2:I$1400,7,FALSE),VLOOKUP(Q3238,MARVEL!A$2:J$1522,10,FALSE))</f>
        <v>5484.8419901569996</v>
      </c>
      <c r="T3238">
        <f>IF(P3238=P3237,R3238+T3237,R3238)</f>
        <v>228831.90399299999</v>
      </c>
      <c r="U3238">
        <f>IF(P3238=P3237,1+U3237,1)</f>
        <v>8</v>
      </c>
      <c r="V3238" t="str">
        <f t="shared" si="50"/>
        <v/>
      </c>
      <c r="W3238" t="str">
        <f>IF(V3238="","",IF(ABS(V3238-R3238)&gt;W$1,ABS(V3238-R3238),""))</f>
        <v/>
      </c>
      <c r="X3238" t="str">
        <f>Y3238&amp;"-"&amp;Z3238&amp;"-"&amp;AC3238&amp;"-"&amp;AD3238&amp;"-"&amp;AG3238</f>
        <v>3.5-e-A-2-2.5</v>
      </c>
      <c r="Y3238">
        <f>F3238</f>
        <v>3.5</v>
      </c>
      <c r="Z3238" s="2" t="str">
        <f>G3238</f>
        <v>e</v>
      </c>
      <c r="AA3238">
        <f>_xlfn.IFNA(VLOOKUP(X3238,'duo-out'!A$2:Q$5000,5,FALSE),E3238+10*(H3238-1)+1+_xlfn.IFNA(VLOOKUP(D3238,states!A$2:C$10,3,FALSE),1))</f>
        <v>83</v>
      </c>
      <c r="AB3238" t="str">
        <f>IF(V3238="","",V3238)</f>
        <v/>
      </c>
      <c r="AC3238" s="2" t="str">
        <f>_xlfn.IFNA(VLOOKUP(D3238,states!A$2:C$10,2,FALSE),"XX")</f>
        <v>A</v>
      </c>
      <c r="AD3238">
        <f>E3238</f>
        <v>2</v>
      </c>
      <c r="AE3238">
        <f>_xlfn.IFNA(VLOOKUP(D3238,states!A$2:D$10,4,FALSE),0)</f>
        <v>2</v>
      </c>
      <c r="AF3238">
        <v>0.5</v>
      </c>
      <c r="AG3238">
        <f>IF(AE3238=0,AF3238,IF(AE3238=1,IF(F3238=0.5,0.5,IF(H3238=1,0.5,1.5)),IF(F3238=0.5,0.5,IF(H3238=1,2.5,1.5))))</f>
        <v>2.5</v>
      </c>
      <c r="AH3238" s="7">
        <f>IF(AC3238="XX",0,1/C3238^(1/5)*IF(E3238=0,100,1)/(E3238+1)^(1/4))</f>
        <v>2.1924297443889911</v>
      </c>
    </row>
    <row r="3239" spans="1:34">
      <c r="A3239">
        <v>2968</v>
      </c>
      <c r="B3239" s="1">
        <v>23197.307700000001</v>
      </c>
      <c r="C3239" s="6">
        <v>7.6870000000000003E-3</v>
      </c>
      <c r="D3239" t="s">
        <v>3</v>
      </c>
      <c r="E3239">
        <v>2</v>
      </c>
      <c r="F3239">
        <v>3.5</v>
      </c>
      <c r="G3239" t="s">
        <v>1</v>
      </c>
      <c r="H3239">
        <v>1</v>
      </c>
      <c r="I3239" t="s">
        <v>0</v>
      </c>
      <c r="J3239">
        <v>2</v>
      </c>
      <c r="K3239">
        <v>2.5</v>
      </c>
      <c r="L3239" t="s">
        <v>1</v>
      </c>
      <c r="M3239">
        <v>1</v>
      </c>
      <c r="N3239" t="s">
        <v>3024</v>
      </c>
      <c r="O3239">
        <v>1</v>
      </c>
      <c r="P3239" t="str">
        <f>D3239&amp;"-"&amp;F3239&amp;"-"&amp;G3239&amp;"-"&amp;E3239&amp;"-"&amp;H3239</f>
        <v>A2Delta-3.5-e-2-1</v>
      </c>
      <c r="Q3239" t="str">
        <f>I3239&amp;"-"&amp;K3239&amp;"-"&amp;L3239&amp;"-"&amp;J3239&amp;"-"&amp;M3239</f>
        <v>X2Pi-2.5-e-2-1</v>
      </c>
      <c r="R3239">
        <f>B3239+S3239</f>
        <v>28603.982805873002</v>
      </c>
      <c r="S3239">
        <f>_xlfn.IFNA(VLOOKUP(Q3239,'MARVEL-X'!A$2:I$1400,7,FALSE),VLOOKUP(Q3239,MARVEL!A$2:J$1522,10,FALSE))</f>
        <v>5406.6751058729997</v>
      </c>
      <c r="T3239">
        <f>IF(P3239=P3238,R3239+T3238,R3239)</f>
        <v>257435.88679887299</v>
      </c>
      <c r="U3239">
        <f>IF(P3239=P3238,1+U3238,1)</f>
        <v>9</v>
      </c>
      <c r="V3239" t="str">
        <f t="shared" si="50"/>
        <v/>
      </c>
      <c r="W3239" t="str">
        <f>IF(V3239="","",IF(ABS(V3239-R3239)&gt;W$1,ABS(V3239-R3239),""))</f>
        <v/>
      </c>
      <c r="X3239" t="str">
        <f>Y3239&amp;"-"&amp;Z3239&amp;"-"&amp;AC3239&amp;"-"&amp;AD3239&amp;"-"&amp;AG3239</f>
        <v>3.5-e-A-2-2.5</v>
      </c>
      <c r="Y3239">
        <f>F3239</f>
        <v>3.5</v>
      </c>
      <c r="Z3239" s="2" t="str">
        <f>G3239</f>
        <v>e</v>
      </c>
      <c r="AA3239">
        <f>_xlfn.IFNA(VLOOKUP(X3239,'duo-out'!A$2:Q$5000,5,FALSE),E3239+10*(H3239-1)+1+_xlfn.IFNA(VLOOKUP(D3239,states!A$2:C$10,3,FALSE),1))</f>
        <v>83</v>
      </c>
      <c r="AB3239" t="str">
        <f>IF(V3239="","",V3239)</f>
        <v/>
      </c>
      <c r="AC3239" s="2" t="str">
        <f>_xlfn.IFNA(VLOOKUP(D3239,states!A$2:C$10,2,FALSE),"XX")</f>
        <v>A</v>
      </c>
      <c r="AD3239">
        <f>E3239</f>
        <v>2</v>
      </c>
      <c r="AE3239">
        <f>_xlfn.IFNA(VLOOKUP(D3239,states!A$2:D$10,4,FALSE),0)</f>
        <v>2</v>
      </c>
      <c r="AF3239">
        <v>0.5</v>
      </c>
      <c r="AG3239">
        <f>IF(AE3239=0,AF3239,IF(AE3239=1,IF(F3239=0.5,0.5,IF(H3239=1,0.5,1.5)),IF(F3239=0.5,0.5,IF(H3239=1,2.5,1.5))))</f>
        <v>2.5</v>
      </c>
      <c r="AH3239" s="7">
        <f>IF(AC3239="XX",0,1/C3239^(1/5)*IF(E3239=0,100,1)/(E3239+1)^(1/4))</f>
        <v>2.0117235969843197</v>
      </c>
    </row>
    <row r="3240" spans="1:34">
      <c r="A3240">
        <v>5689</v>
      </c>
      <c r="B3240" s="1">
        <v>23123.368999999999</v>
      </c>
      <c r="C3240" s="6">
        <v>0.05</v>
      </c>
      <c r="D3240" t="s">
        <v>3</v>
      </c>
      <c r="E3240">
        <v>2</v>
      </c>
      <c r="F3240">
        <v>3.5</v>
      </c>
      <c r="G3240" t="s">
        <v>1</v>
      </c>
      <c r="H3240">
        <v>1</v>
      </c>
      <c r="I3240" t="s">
        <v>0</v>
      </c>
      <c r="J3240">
        <v>2</v>
      </c>
      <c r="K3240">
        <v>2.5</v>
      </c>
      <c r="L3240" t="s">
        <v>1</v>
      </c>
      <c r="M3240">
        <v>2</v>
      </c>
      <c r="N3240" t="s">
        <v>5745</v>
      </c>
      <c r="O3240">
        <v>1</v>
      </c>
      <c r="P3240" t="str">
        <f>D3240&amp;"-"&amp;F3240&amp;"-"&amp;G3240&amp;"-"&amp;E3240&amp;"-"&amp;H3240</f>
        <v>A2Delta-3.5-e-2-1</v>
      </c>
      <c r="Q3240" t="str">
        <f>I3240&amp;"-"&amp;K3240&amp;"-"&amp;L3240&amp;"-"&amp;J3240&amp;"-"&amp;M3240</f>
        <v>X2Pi-2.5-e-2-2</v>
      </c>
      <c r="R3240">
        <f>B3240+S3240</f>
        <v>28604.009321615998</v>
      </c>
      <c r="S3240">
        <f>_xlfn.IFNA(VLOOKUP(Q3240,'MARVEL-X'!A$2:I$1400,7,FALSE),VLOOKUP(Q3240,MARVEL!A$2:J$1522,10,FALSE))</f>
        <v>5480.6403216159997</v>
      </c>
      <c r="T3240">
        <f>IF(P3240=P3239,R3240+T3239,R3240)</f>
        <v>286039.89612048899</v>
      </c>
      <c r="U3240">
        <f>IF(P3240=P3239,1+U3239,1)</f>
        <v>10</v>
      </c>
      <c r="V3240" t="str">
        <f t="shared" si="50"/>
        <v/>
      </c>
      <c r="W3240" t="str">
        <f>IF(V3240="","",IF(ABS(V3240-R3240)&gt;W$1,ABS(V3240-R3240),""))</f>
        <v/>
      </c>
      <c r="X3240" t="str">
        <f>Y3240&amp;"-"&amp;Z3240&amp;"-"&amp;AC3240&amp;"-"&amp;AD3240&amp;"-"&amp;AG3240</f>
        <v>3.5-e-A-2-2.5</v>
      </c>
      <c r="Y3240">
        <f>F3240</f>
        <v>3.5</v>
      </c>
      <c r="Z3240" s="2" t="str">
        <f>G3240</f>
        <v>e</v>
      </c>
      <c r="AA3240">
        <f>_xlfn.IFNA(VLOOKUP(X3240,'duo-out'!A$2:Q$5000,5,FALSE),E3240+10*(H3240-1)+1+_xlfn.IFNA(VLOOKUP(D3240,states!A$2:C$10,3,FALSE),1))</f>
        <v>83</v>
      </c>
      <c r="AB3240" t="str">
        <f>IF(V3240="","",V3240)</f>
        <v/>
      </c>
      <c r="AC3240" s="2" t="str">
        <f>_xlfn.IFNA(VLOOKUP(D3240,states!A$2:C$10,2,FALSE),"XX")</f>
        <v>A</v>
      </c>
      <c r="AD3240">
        <f>E3240</f>
        <v>2</v>
      </c>
      <c r="AE3240">
        <f>_xlfn.IFNA(VLOOKUP(D3240,states!A$2:D$10,4,FALSE),0)</f>
        <v>2</v>
      </c>
      <c r="AF3240">
        <v>0.5</v>
      </c>
      <c r="AG3240">
        <f>IF(AE3240=0,AF3240,IF(AE3240=1,IF(F3240=0.5,0.5,IF(H3240=1,0.5,1.5)),IF(F3240=0.5,0.5,IF(H3240=1,2.5,1.5))))</f>
        <v>2.5</v>
      </c>
      <c r="AH3240" s="7">
        <f>IF(AC3240="XX",0,1/C3240^(1/5)*IF(E3240=0,100,1)/(E3240+1)^(1/4))</f>
        <v>1.3833296494790666</v>
      </c>
    </row>
    <row r="3241" spans="1:34">
      <c r="A3241">
        <v>5674</v>
      </c>
      <c r="B3241" s="1">
        <v>23119.445</v>
      </c>
      <c r="C3241" s="6">
        <v>0.05</v>
      </c>
      <c r="D3241" t="s">
        <v>3</v>
      </c>
      <c r="E3241">
        <v>2</v>
      </c>
      <c r="F3241">
        <v>3.5</v>
      </c>
      <c r="G3241" t="s">
        <v>1</v>
      </c>
      <c r="H3241">
        <v>1</v>
      </c>
      <c r="I3241" t="s">
        <v>0</v>
      </c>
      <c r="J3241">
        <v>2</v>
      </c>
      <c r="K3241">
        <v>3.5</v>
      </c>
      <c r="L3241" t="s">
        <v>2</v>
      </c>
      <c r="M3241">
        <v>1</v>
      </c>
      <c r="N3241" t="s">
        <v>5730</v>
      </c>
      <c r="O3241">
        <v>1</v>
      </c>
      <c r="P3241" t="str">
        <f>D3241&amp;"-"&amp;F3241&amp;"-"&amp;G3241&amp;"-"&amp;E3241&amp;"-"&amp;H3241</f>
        <v>A2Delta-3.5-e-2-1</v>
      </c>
      <c r="Q3241" t="str">
        <f>I3241&amp;"-"&amp;K3241&amp;"-"&amp;L3241&amp;"-"&amp;J3241&amp;"-"&amp;M3241</f>
        <v>X2Pi-3.5-f-2-1</v>
      </c>
      <c r="R3241">
        <f>B3241+S3241</f>
        <v>28603.943411712</v>
      </c>
      <c r="S3241">
        <f>_xlfn.IFNA(VLOOKUP(Q3241,'MARVEL-X'!A$2:I$1400,7,FALSE),VLOOKUP(Q3241,MARVEL!A$2:J$1522,10,FALSE))</f>
        <v>5484.4984117120002</v>
      </c>
      <c r="T3241">
        <f>IF(P3241=P3240,R3241+T3240,R3241)</f>
        <v>314643.839532201</v>
      </c>
      <c r="U3241">
        <f>IF(P3241=P3240,1+U3240,1)</f>
        <v>11</v>
      </c>
      <c r="V3241" t="str">
        <f t="shared" si="50"/>
        <v/>
      </c>
      <c r="W3241" t="str">
        <f>IF(V3241="","",IF(ABS(V3241-R3241)&gt;W$1,ABS(V3241-R3241),""))</f>
        <v/>
      </c>
      <c r="X3241" t="str">
        <f>Y3241&amp;"-"&amp;Z3241&amp;"-"&amp;AC3241&amp;"-"&amp;AD3241&amp;"-"&amp;AG3241</f>
        <v>3.5-e-A-2-2.5</v>
      </c>
      <c r="Y3241">
        <f>F3241</f>
        <v>3.5</v>
      </c>
      <c r="Z3241" s="2" t="str">
        <f>G3241</f>
        <v>e</v>
      </c>
      <c r="AA3241">
        <f>_xlfn.IFNA(VLOOKUP(X3241,'duo-out'!A$2:Q$5000,5,FALSE),E3241+10*(H3241-1)+1+_xlfn.IFNA(VLOOKUP(D3241,states!A$2:C$10,3,FALSE),1))</f>
        <v>83</v>
      </c>
      <c r="AB3241" t="str">
        <f>IF(V3241="","",V3241)</f>
        <v/>
      </c>
      <c r="AC3241" s="2" t="str">
        <f>_xlfn.IFNA(VLOOKUP(D3241,states!A$2:C$10,2,FALSE),"XX")</f>
        <v>A</v>
      </c>
      <c r="AD3241">
        <f>E3241</f>
        <v>2</v>
      </c>
      <c r="AE3241">
        <f>_xlfn.IFNA(VLOOKUP(D3241,states!A$2:D$10,4,FALSE),0)</f>
        <v>2</v>
      </c>
      <c r="AF3241">
        <v>0.5</v>
      </c>
      <c r="AG3241">
        <f>IF(AE3241=0,AF3241,IF(AE3241=1,IF(F3241=0.5,0.5,IF(H3241=1,0.5,1.5)),IF(F3241=0.5,0.5,IF(H3241=1,2.5,1.5))))</f>
        <v>2.5</v>
      </c>
      <c r="AH3241" s="7">
        <f>IF(AC3241="XX",0,1/C3241^(1/5)*IF(E3241=0,100,1)/(E3241+1)^(1/4))</f>
        <v>1.3833296494790666</v>
      </c>
    </row>
    <row r="3242" spans="1:34">
      <c r="A3242">
        <v>5645</v>
      </c>
      <c r="B3242" s="1">
        <v>23197.302</v>
      </c>
      <c r="C3242" s="6">
        <v>0.05</v>
      </c>
      <c r="D3242" t="s">
        <v>3</v>
      </c>
      <c r="E3242">
        <v>2</v>
      </c>
      <c r="F3242">
        <v>3.5</v>
      </c>
      <c r="G3242" t="s">
        <v>1</v>
      </c>
      <c r="H3242">
        <v>1</v>
      </c>
      <c r="I3242" t="s">
        <v>0</v>
      </c>
      <c r="J3242">
        <v>2</v>
      </c>
      <c r="K3242">
        <v>2.5</v>
      </c>
      <c r="L3242" t="s">
        <v>1</v>
      </c>
      <c r="M3242">
        <v>1</v>
      </c>
      <c r="N3242" t="s">
        <v>5701</v>
      </c>
      <c r="O3242">
        <v>1</v>
      </c>
      <c r="P3242" t="str">
        <f>D3242&amp;"-"&amp;F3242&amp;"-"&amp;G3242&amp;"-"&amp;E3242&amp;"-"&amp;H3242</f>
        <v>A2Delta-3.5-e-2-1</v>
      </c>
      <c r="Q3242" t="str">
        <f>I3242&amp;"-"&amp;K3242&amp;"-"&amp;L3242&amp;"-"&amp;J3242&amp;"-"&amp;M3242</f>
        <v>X2Pi-2.5-e-2-1</v>
      </c>
      <c r="R3242">
        <f>B3242+S3242</f>
        <v>28603.977105873</v>
      </c>
      <c r="S3242">
        <f>_xlfn.IFNA(VLOOKUP(Q3242,'MARVEL-X'!A$2:I$1400,7,FALSE),VLOOKUP(Q3242,MARVEL!A$2:J$1522,10,FALSE))</f>
        <v>5406.6751058729997</v>
      </c>
      <c r="T3242">
        <f>IF(P3242=P3241,R3242+T3241,R3242)</f>
        <v>343247.816638074</v>
      </c>
      <c r="U3242">
        <f>IF(P3242=P3241,1+U3241,1)</f>
        <v>12</v>
      </c>
      <c r="V3242" t="str">
        <f t="shared" si="50"/>
        <v/>
      </c>
      <c r="W3242" t="str">
        <f>IF(V3242="","",IF(ABS(V3242-R3242)&gt;W$1,ABS(V3242-R3242),""))</f>
        <v/>
      </c>
      <c r="X3242" t="str">
        <f>Y3242&amp;"-"&amp;Z3242&amp;"-"&amp;AC3242&amp;"-"&amp;AD3242&amp;"-"&amp;AG3242</f>
        <v>3.5-e-A-2-2.5</v>
      </c>
      <c r="Y3242">
        <f>F3242</f>
        <v>3.5</v>
      </c>
      <c r="Z3242" s="2" t="str">
        <f>G3242</f>
        <v>e</v>
      </c>
      <c r="AA3242">
        <f>_xlfn.IFNA(VLOOKUP(X3242,'duo-out'!A$2:Q$5000,5,FALSE),E3242+10*(H3242-1)+1+_xlfn.IFNA(VLOOKUP(D3242,states!A$2:C$10,3,FALSE),1))</f>
        <v>83</v>
      </c>
      <c r="AB3242" t="str">
        <f>IF(V3242="","",V3242)</f>
        <v/>
      </c>
      <c r="AC3242" s="2" t="str">
        <f>_xlfn.IFNA(VLOOKUP(D3242,states!A$2:C$10,2,FALSE),"XX")</f>
        <v>A</v>
      </c>
      <c r="AD3242">
        <f>E3242</f>
        <v>2</v>
      </c>
      <c r="AE3242">
        <f>_xlfn.IFNA(VLOOKUP(D3242,states!A$2:D$10,4,FALSE),0)</f>
        <v>2</v>
      </c>
      <c r="AF3242">
        <v>0.5</v>
      </c>
      <c r="AG3242">
        <f>IF(AE3242=0,AF3242,IF(AE3242=1,IF(F3242=0.5,0.5,IF(H3242=1,0.5,1.5)),IF(F3242=0.5,0.5,IF(H3242=1,2.5,1.5))))</f>
        <v>2.5</v>
      </c>
      <c r="AH3242" s="7">
        <f>IF(AC3242="XX",0,1/C3242^(1/5)*IF(E3242=0,100,1)/(E3242+1)^(1/4))</f>
        <v>1.3833296494790666</v>
      </c>
    </row>
    <row r="3243" spans="1:34">
      <c r="A3243">
        <v>1271</v>
      </c>
      <c r="B3243" s="1">
        <v>23014.66</v>
      </c>
      <c r="C3243" s="6">
        <v>0.05</v>
      </c>
      <c r="D3243" t="s">
        <v>3</v>
      </c>
      <c r="E3243">
        <v>2</v>
      </c>
      <c r="F3243">
        <v>3.5</v>
      </c>
      <c r="G3243" t="s">
        <v>1</v>
      </c>
      <c r="H3243">
        <v>1</v>
      </c>
      <c r="I3243" t="s">
        <v>0</v>
      </c>
      <c r="J3243">
        <v>2</v>
      </c>
      <c r="K3243">
        <v>4.5</v>
      </c>
      <c r="L3243" t="s">
        <v>1</v>
      </c>
      <c r="M3243">
        <v>1</v>
      </c>
      <c r="N3243" t="s">
        <v>1327</v>
      </c>
      <c r="O3243">
        <v>1</v>
      </c>
      <c r="P3243" t="str">
        <f>D3243&amp;"-"&amp;F3243&amp;"-"&amp;G3243&amp;"-"&amp;E3243&amp;"-"&amp;H3243</f>
        <v>A2Delta-3.5-e-2-1</v>
      </c>
      <c r="Q3243" t="str">
        <f>I3243&amp;"-"&amp;K3243&amp;"-"&amp;L3243&amp;"-"&amp;J3243&amp;"-"&amp;M3243</f>
        <v>X2Pi-4.5-e-2-1</v>
      </c>
      <c r="R3243">
        <f>B3243+S3243</f>
        <v>28604.011279638999</v>
      </c>
      <c r="S3243">
        <f>_xlfn.IFNA(VLOOKUP(Q3243,'MARVEL-X'!A$2:I$1400,7,FALSE),VLOOKUP(Q3243,MARVEL!A$2:J$1522,10,FALSE))</f>
        <v>5589.3512796389996</v>
      </c>
      <c r="T3243">
        <f>IF(P3243=P3242,R3243+T3242,R3243)</f>
        <v>371851.82791771297</v>
      </c>
      <c r="U3243">
        <f>IF(P3243=P3242,1+U3242,1)</f>
        <v>13</v>
      </c>
      <c r="V3243" t="str">
        <f t="shared" si="50"/>
        <v/>
      </c>
      <c r="W3243" t="str">
        <f>IF(V3243="","",IF(ABS(V3243-R3243)&gt;W$1,ABS(V3243-R3243),""))</f>
        <v/>
      </c>
      <c r="X3243" t="str">
        <f>Y3243&amp;"-"&amp;Z3243&amp;"-"&amp;AC3243&amp;"-"&amp;AD3243&amp;"-"&amp;AG3243</f>
        <v>3.5-e-A-2-2.5</v>
      </c>
      <c r="Y3243">
        <f>F3243</f>
        <v>3.5</v>
      </c>
      <c r="Z3243" s="2" t="str">
        <f>G3243</f>
        <v>e</v>
      </c>
      <c r="AA3243">
        <f>_xlfn.IFNA(VLOOKUP(X3243,'duo-out'!A$2:Q$5000,5,FALSE),E3243+10*(H3243-1)+1+_xlfn.IFNA(VLOOKUP(D3243,states!A$2:C$10,3,FALSE),1))</f>
        <v>83</v>
      </c>
      <c r="AB3243" t="str">
        <f>IF(V3243="","",V3243)</f>
        <v/>
      </c>
      <c r="AC3243" s="2" t="str">
        <f>_xlfn.IFNA(VLOOKUP(D3243,states!A$2:C$10,2,FALSE),"XX")</f>
        <v>A</v>
      </c>
      <c r="AD3243">
        <f>E3243</f>
        <v>2</v>
      </c>
      <c r="AE3243">
        <f>_xlfn.IFNA(VLOOKUP(D3243,states!A$2:D$10,4,FALSE),0)</f>
        <v>2</v>
      </c>
      <c r="AF3243">
        <v>0.5</v>
      </c>
      <c r="AG3243">
        <f>IF(AE3243=0,AF3243,IF(AE3243=1,IF(F3243=0.5,0.5,IF(H3243=1,0.5,1.5)),IF(F3243=0.5,0.5,IF(H3243=1,2.5,1.5))))</f>
        <v>2.5</v>
      </c>
      <c r="AH3243" s="7">
        <f>IF(AC3243="XX",0,1/C3243^(1/5)*IF(E3243=0,100,1)/(E3243+1)^(1/4))</f>
        <v>1.3833296494790666</v>
      </c>
    </row>
    <row r="3244" spans="1:34">
      <c r="A3244">
        <v>1249</v>
      </c>
      <c r="B3244" s="1">
        <v>23119.23</v>
      </c>
      <c r="C3244" s="6">
        <v>0.28489999999999999</v>
      </c>
      <c r="D3244" t="s">
        <v>3</v>
      </c>
      <c r="E3244">
        <v>2</v>
      </c>
      <c r="F3244">
        <v>3.5</v>
      </c>
      <c r="G3244" t="s">
        <v>1</v>
      </c>
      <c r="H3244">
        <v>1</v>
      </c>
      <c r="I3244" t="s">
        <v>0</v>
      </c>
      <c r="J3244">
        <v>2</v>
      </c>
      <c r="K3244">
        <v>3.5</v>
      </c>
      <c r="L3244" t="s">
        <v>2</v>
      </c>
      <c r="M3244">
        <v>1</v>
      </c>
      <c r="N3244" t="s">
        <v>1305</v>
      </c>
      <c r="O3244">
        <v>1</v>
      </c>
      <c r="P3244" t="str">
        <f>D3244&amp;"-"&amp;F3244&amp;"-"&amp;G3244&amp;"-"&amp;E3244&amp;"-"&amp;H3244</f>
        <v>A2Delta-3.5-e-2-1</v>
      </c>
      <c r="Q3244" t="str">
        <f>I3244&amp;"-"&amp;K3244&amp;"-"&amp;L3244&amp;"-"&amp;J3244&amp;"-"&amp;M3244</f>
        <v>X2Pi-3.5-f-2-1</v>
      </c>
      <c r="R3244">
        <f>B3244+S3244</f>
        <v>28603.728411712</v>
      </c>
      <c r="S3244">
        <f>_xlfn.IFNA(VLOOKUP(Q3244,'MARVEL-X'!A$2:I$1400,7,FALSE),VLOOKUP(Q3244,MARVEL!A$2:J$1522,10,FALSE))</f>
        <v>5484.4984117120002</v>
      </c>
      <c r="T3244">
        <f>IF(P3244=P3243,R3244+T3243,R3244)</f>
        <v>400455.55632942496</v>
      </c>
      <c r="U3244">
        <f>IF(P3244=P3243,1+U3243,1)</f>
        <v>14</v>
      </c>
      <c r="V3244" t="str">
        <f t="shared" si="50"/>
        <v/>
      </c>
      <c r="W3244" t="str">
        <f>IF(V3244="","",IF(ABS(V3244-R3244)&gt;W$1,ABS(V3244-R3244),""))</f>
        <v/>
      </c>
      <c r="X3244" t="str">
        <f>Y3244&amp;"-"&amp;Z3244&amp;"-"&amp;AC3244&amp;"-"&amp;AD3244&amp;"-"&amp;AG3244</f>
        <v>3.5-e-A-2-2.5</v>
      </c>
      <c r="Y3244">
        <f>F3244</f>
        <v>3.5</v>
      </c>
      <c r="Z3244" s="2" t="str">
        <f>G3244</f>
        <v>e</v>
      </c>
      <c r="AA3244">
        <f>_xlfn.IFNA(VLOOKUP(X3244,'duo-out'!A$2:Q$5000,5,FALSE),E3244+10*(H3244-1)+1+_xlfn.IFNA(VLOOKUP(D3244,states!A$2:C$10,3,FALSE),1))</f>
        <v>83</v>
      </c>
      <c r="AB3244" t="str">
        <f>IF(V3244="","",V3244)</f>
        <v/>
      </c>
      <c r="AC3244" s="2" t="str">
        <f>_xlfn.IFNA(VLOOKUP(D3244,states!A$2:C$10,2,FALSE),"XX")</f>
        <v>A</v>
      </c>
      <c r="AD3244">
        <f>E3244</f>
        <v>2</v>
      </c>
      <c r="AE3244">
        <f>_xlfn.IFNA(VLOOKUP(D3244,states!A$2:D$10,4,FALSE),0)</f>
        <v>2</v>
      </c>
      <c r="AF3244">
        <v>0.5</v>
      </c>
      <c r="AG3244">
        <f>IF(AE3244=0,AF3244,IF(AE3244=1,IF(F3244=0.5,0.5,IF(H3244=1,0.5,1.5)),IF(F3244=0.5,0.5,IF(H3244=1,2.5,1.5))))</f>
        <v>2.5</v>
      </c>
      <c r="AH3244" s="7">
        <f>IF(AC3244="XX",0,1/C3244^(1/5)*IF(E3244=0,100,1)/(E3244+1)^(1/4))</f>
        <v>0.97674499941965265</v>
      </c>
    </row>
    <row r="3245" spans="1:34">
      <c r="A3245">
        <v>1185</v>
      </c>
      <c r="B3245" s="1">
        <v>23197.31</v>
      </c>
      <c r="C3245" s="6">
        <v>0.05</v>
      </c>
      <c r="D3245" t="s">
        <v>3</v>
      </c>
      <c r="E3245">
        <v>2</v>
      </c>
      <c r="F3245">
        <v>3.5</v>
      </c>
      <c r="G3245" t="s">
        <v>1</v>
      </c>
      <c r="H3245">
        <v>1</v>
      </c>
      <c r="I3245" t="s">
        <v>0</v>
      </c>
      <c r="J3245">
        <v>2</v>
      </c>
      <c r="K3245">
        <v>2.5</v>
      </c>
      <c r="L3245" t="s">
        <v>1</v>
      </c>
      <c r="M3245">
        <v>1</v>
      </c>
      <c r="N3245" t="s">
        <v>1241</v>
      </c>
      <c r="O3245">
        <v>1</v>
      </c>
      <c r="P3245" t="str">
        <f>D3245&amp;"-"&amp;F3245&amp;"-"&amp;G3245&amp;"-"&amp;E3245&amp;"-"&amp;H3245</f>
        <v>A2Delta-3.5-e-2-1</v>
      </c>
      <c r="Q3245" t="str">
        <f>I3245&amp;"-"&amp;K3245&amp;"-"&amp;L3245&amp;"-"&amp;J3245&amp;"-"&amp;M3245</f>
        <v>X2Pi-2.5-e-2-1</v>
      </c>
      <c r="R3245">
        <f>B3245+S3245</f>
        <v>28603.985105873002</v>
      </c>
      <c r="S3245">
        <f>_xlfn.IFNA(VLOOKUP(Q3245,'MARVEL-X'!A$2:I$1400,7,FALSE),VLOOKUP(Q3245,MARVEL!A$2:J$1522,10,FALSE))</f>
        <v>5406.6751058729997</v>
      </c>
      <c r="T3245">
        <f>IF(P3245=P3244,R3245+T3244,R3245)</f>
        <v>429059.54143529799</v>
      </c>
      <c r="U3245">
        <f>IF(P3245=P3244,1+U3244,1)</f>
        <v>15</v>
      </c>
      <c r="V3245">
        <f t="shared" si="50"/>
        <v>28603.969429019864</v>
      </c>
      <c r="W3245" t="str">
        <f>IF(V3245="","",IF(ABS(V3245-R3245)&gt;W$1,ABS(V3245-R3245),""))</f>
        <v/>
      </c>
      <c r="X3245" t="str">
        <f>Y3245&amp;"-"&amp;Z3245&amp;"-"&amp;AC3245&amp;"-"&amp;AD3245&amp;"-"&amp;AG3245</f>
        <v>3.5-e-A-2-2.5</v>
      </c>
      <c r="Y3245">
        <f>F3245</f>
        <v>3.5</v>
      </c>
      <c r="Z3245" s="2" t="str">
        <f>G3245</f>
        <v>e</v>
      </c>
      <c r="AA3245">
        <f>_xlfn.IFNA(VLOOKUP(X3245,'duo-out'!A$2:Q$5000,5,FALSE),E3245+10*(H3245-1)+1+_xlfn.IFNA(VLOOKUP(D3245,states!A$2:C$10,3,FALSE),1))</f>
        <v>83</v>
      </c>
      <c r="AB3245">
        <f>IF(V3245="","",V3245)</f>
        <v>28603.969429019864</v>
      </c>
      <c r="AC3245" s="2" t="str">
        <f>_xlfn.IFNA(VLOOKUP(D3245,states!A$2:C$10,2,FALSE),"XX")</f>
        <v>A</v>
      </c>
      <c r="AD3245">
        <f>E3245</f>
        <v>2</v>
      </c>
      <c r="AE3245">
        <f>_xlfn.IFNA(VLOOKUP(D3245,states!A$2:D$10,4,FALSE),0)</f>
        <v>2</v>
      </c>
      <c r="AF3245">
        <v>0.5</v>
      </c>
      <c r="AG3245">
        <f>IF(AE3245=0,AF3245,IF(AE3245=1,IF(F3245=0.5,0.5,IF(H3245=1,0.5,1.5)),IF(F3245=0.5,0.5,IF(H3245=1,2.5,1.5))))</f>
        <v>2.5</v>
      </c>
      <c r="AH3245" s="7">
        <f>IF(AC3245="XX",0,1/C3245^(1/5)*IF(E3245=0,100,1)/(E3245+1)^(1/4))</f>
        <v>1.3833296494790666</v>
      </c>
    </row>
    <row r="3246" spans="1:34">
      <c r="A3246">
        <v>3738</v>
      </c>
      <c r="B3246" s="1">
        <v>22993.354599999999</v>
      </c>
      <c r="C3246" s="6">
        <v>3.0329999999999999E-2</v>
      </c>
      <c r="D3246" t="s">
        <v>3</v>
      </c>
      <c r="E3246">
        <v>2</v>
      </c>
      <c r="F3246">
        <v>3.5</v>
      </c>
      <c r="G3246" t="s">
        <v>1</v>
      </c>
      <c r="H3246">
        <v>2</v>
      </c>
      <c r="I3246" t="s">
        <v>0</v>
      </c>
      <c r="J3246">
        <v>2</v>
      </c>
      <c r="K3246">
        <v>4.5</v>
      </c>
      <c r="L3246" t="s">
        <v>1</v>
      </c>
      <c r="M3246">
        <v>2</v>
      </c>
      <c r="N3246" t="s">
        <v>3794</v>
      </c>
      <c r="O3246">
        <v>1</v>
      </c>
      <c r="P3246" t="str">
        <f>D3246&amp;"-"&amp;F3246&amp;"-"&amp;G3246&amp;"-"&amp;E3246&amp;"-"&amp;H3246</f>
        <v>A2Delta-3.5-e-2-2</v>
      </c>
      <c r="Q3246" t="str">
        <f>I3246&amp;"-"&amp;K3246&amp;"-"&amp;L3246&amp;"-"&amp;J3246&amp;"-"&amp;M3246</f>
        <v>X2Pi-4.5-e-2-2</v>
      </c>
      <c r="R3246">
        <f>B3246+S3246</f>
        <v>28709.98274127</v>
      </c>
      <c r="S3246">
        <f>_xlfn.IFNA(VLOOKUP(Q3246,'MARVEL-X'!A$2:I$1400,7,FALSE),VLOOKUP(Q3246,MARVEL!A$2:J$1522,10,FALSE))</f>
        <v>5716.62814127</v>
      </c>
      <c r="T3246">
        <f>IF(P3246=P3245,R3246+T3245,R3246)</f>
        <v>28709.98274127</v>
      </c>
      <c r="U3246">
        <f>IF(P3246=P3245,1+U3245,1)</f>
        <v>1</v>
      </c>
      <c r="V3246" t="str">
        <f t="shared" si="50"/>
        <v/>
      </c>
      <c r="W3246" t="str">
        <f>IF(V3246="","",IF(ABS(V3246-R3246)&gt;W$1,ABS(V3246-R3246),""))</f>
        <v/>
      </c>
      <c r="X3246" t="str">
        <f>Y3246&amp;"-"&amp;Z3246&amp;"-"&amp;AC3246&amp;"-"&amp;AD3246&amp;"-"&amp;AG3246</f>
        <v>3.5-e-A-2-1.5</v>
      </c>
      <c r="Y3246">
        <f>F3246</f>
        <v>3.5</v>
      </c>
      <c r="Z3246" s="2" t="str">
        <f>G3246</f>
        <v>e</v>
      </c>
      <c r="AA3246">
        <f>_xlfn.IFNA(VLOOKUP(X3246,'duo-out'!A$2:Q$5000,5,FALSE),E3246+10*(H3246-1)+1+_xlfn.IFNA(VLOOKUP(D3246,states!A$2:C$10,3,FALSE),1))</f>
        <v>86</v>
      </c>
      <c r="AB3246" t="str">
        <f>IF(V3246="","",V3246)</f>
        <v/>
      </c>
      <c r="AC3246" s="2" t="str">
        <f>_xlfn.IFNA(VLOOKUP(D3246,states!A$2:C$10,2,FALSE),"XX")</f>
        <v>A</v>
      </c>
      <c r="AD3246">
        <f>E3246</f>
        <v>2</v>
      </c>
      <c r="AE3246">
        <f>_xlfn.IFNA(VLOOKUP(D3246,states!A$2:D$10,4,FALSE),0)</f>
        <v>2</v>
      </c>
      <c r="AF3246">
        <v>0.5</v>
      </c>
      <c r="AG3246">
        <f>IF(AE3246=0,AF3246,IF(AE3246=1,IF(F3246=0.5,0.5,IF(H3246=1,0.5,1.5)),IF(F3246=0.5,0.5,IF(H3246=1,2.5,1.5))))</f>
        <v>1.5</v>
      </c>
      <c r="AH3246" s="7">
        <f>IF(AC3246="XX",0,1/C3246^(1/5)*IF(E3246=0,100,1)/(E3246+1)^(1/4))</f>
        <v>1.5287807454132629</v>
      </c>
    </row>
    <row r="3247" spans="1:34">
      <c r="A3247">
        <v>3716</v>
      </c>
      <c r="B3247" s="1">
        <v>23123.391899999999</v>
      </c>
      <c r="C3247" s="6">
        <v>2.1399999999999999E-2</v>
      </c>
      <c r="D3247" t="s">
        <v>3</v>
      </c>
      <c r="E3247">
        <v>2</v>
      </c>
      <c r="F3247">
        <v>3.5</v>
      </c>
      <c r="G3247" t="s">
        <v>1</v>
      </c>
      <c r="H3247">
        <v>2</v>
      </c>
      <c r="I3247" t="s">
        <v>0</v>
      </c>
      <c r="J3247">
        <v>2</v>
      </c>
      <c r="K3247">
        <v>3.5</v>
      </c>
      <c r="L3247" t="s">
        <v>2</v>
      </c>
      <c r="M3247">
        <v>2</v>
      </c>
      <c r="N3247" t="s">
        <v>3772</v>
      </c>
      <c r="O3247">
        <v>1</v>
      </c>
      <c r="P3247" t="str">
        <f>D3247&amp;"-"&amp;F3247&amp;"-"&amp;G3247&amp;"-"&amp;E3247&amp;"-"&amp;H3247</f>
        <v>A2Delta-3.5-e-2-2</v>
      </c>
      <c r="Q3247" t="str">
        <f>I3247&amp;"-"&amp;K3247&amp;"-"&amp;L3247&amp;"-"&amp;J3247&amp;"-"&amp;M3247</f>
        <v>X2Pi-3.5-f-2-2</v>
      </c>
      <c r="R3247">
        <f>B3247+S3247</f>
        <v>28709.950824145999</v>
      </c>
      <c r="S3247">
        <f>_xlfn.IFNA(VLOOKUP(Q3247,'MARVEL-X'!A$2:I$1400,7,FALSE),VLOOKUP(Q3247,MARVEL!A$2:J$1522,10,FALSE))</f>
        <v>5586.5589241460002</v>
      </c>
      <c r="T3247">
        <f>IF(P3247=P3246,R3247+T3246,R3247)</f>
        <v>57419.933565415995</v>
      </c>
      <c r="U3247">
        <f>IF(P3247=P3246,1+U3246,1)</f>
        <v>2</v>
      </c>
      <c r="V3247" t="str">
        <f t="shared" si="50"/>
        <v/>
      </c>
      <c r="W3247" t="str">
        <f>IF(V3247="","",IF(ABS(V3247-R3247)&gt;W$1,ABS(V3247-R3247),""))</f>
        <v/>
      </c>
      <c r="X3247" t="str">
        <f>Y3247&amp;"-"&amp;Z3247&amp;"-"&amp;AC3247&amp;"-"&amp;AD3247&amp;"-"&amp;AG3247</f>
        <v>3.5-e-A-2-1.5</v>
      </c>
      <c r="Y3247">
        <f>F3247</f>
        <v>3.5</v>
      </c>
      <c r="Z3247" s="2" t="str">
        <f>G3247</f>
        <v>e</v>
      </c>
      <c r="AA3247">
        <f>_xlfn.IFNA(VLOOKUP(X3247,'duo-out'!A$2:Q$5000,5,FALSE),E3247+10*(H3247-1)+1+_xlfn.IFNA(VLOOKUP(D3247,states!A$2:C$10,3,FALSE),1))</f>
        <v>86</v>
      </c>
      <c r="AB3247" t="str">
        <f>IF(V3247="","",V3247)</f>
        <v/>
      </c>
      <c r="AC3247" s="2" t="str">
        <f>_xlfn.IFNA(VLOOKUP(D3247,states!A$2:C$10,2,FALSE),"XX")</f>
        <v>A</v>
      </c>
      <c r="AD3247">
        <f>E3247</f>
        <v>2</v>
      </c>
      <c r="AE3247">
        <f>_xlfn.IFNA(VLOOKUP(D3247,states!A$2:D$10,4,FALSE),0)</f>
        <v>2</v>
      </c>
      <c r="AF3247">
        <v>0.5</v>
      </c>
      <c r="AG3247">
        <f>IF(AE3247=0,AF3247,IF(AE3247=1,IF(F3247=0.5,0.5,IF(H3247=1,0.5,1.5)),IF(F3247=0.5,0.5,IF(H3247=1,2.5,1.5))))</f>
        <v>1.5</v>
      </c>
      <c r="AH3247" s="7">
        <f>IF(AC3247="XX",0,1/C3247^(1/5)*IF(E3247=0,100,1)/(E3247+1)^(1/4))</f>
        <v>1.6392188202243236</v>
      </c>
    </row>
    <row r="3248" spans="1:34">
      <c r="A3248">
        <v>3710</v>
      </c>
      <c r="B3248" s="1">
        <v>23229.3341</v>
      </c>
      <c r="C3248" s="6">
        <v>2.0559999999999998E-2</v>
      </c>
      <c r="D3248" t="s">
        <v>3</v>
      </c>
      <c r="E3248">
        <v>2</v>
      </c>
      <c r="F3248">
        <v>3.5</v>
      </c>
      <c r="G3248" t="s">
        <v>1</v>
      </c>
      <c r="H3248">
        <v>2</v>
      </c>
      <c r="I3248" t="s">
        <v>0</v>
      </c>
      <c r="J3248">
        <v>2</v>
      </c>
      <c r="K3248">
        <v>2.5</v>
      </c>
      <c r="L3248" t="s">
        <v>1</v>
      </c>
      <c r="M3248">
        <v>2</v>
      </c>
      <c r="N3248" t="s">
        <v>3766</v>
      </c>
      <c r="O3248">
        <v>1</v>
      </c>
      <c r="P3248" t="str">
        <f>D3248&amp;"-"&amp;F3248&amp;"-"&amp;G3248&amp;"-"&amp;E3248&amp;"-"&amp;H3248</f>
        <v>A2Delta-3.5-e-2-2</v>
      </c>
      <c r="Q3248" t="str">
        <f>I3248&amp;"-"&amp;K3248&amp;"-"&amp;L3248&amp;"-"&amp;J3248&amp;"-"&amp;M3248</f>
        <v>X2Pi-2.5-e-2-2</v>
      </c>
      <c r="R3248">
        <f>B3248+S3248</f>
        <v>28709.974421616</v>
      </c>
      <c r="S3248">
        <f>_xlfn.IFNA(VLOOKUP(Q3248,'MARVEL-X'!A$2:I$1400,7,FALSE),VLOOKUP(Q3248,MARVEL!A$2:J$1522,10,FALSE))</f>
        <v>5480.6403216159997</v>
      </c>
      <c r="T3248">
        <f>IF(P3248=P3247,R3248+T3247,R3248)</f>
        <v>86129.907987031998</v>
      </c>
      <c r="U3248">
        <f>IF(P3248=P3247,1+U3247,1)</f>
        <v>3</v>
      </c>
      <c r="V3248" t="str">
        <f t="shared" si="50"/>
        <v/>
      </c>
      <c r="W3248" t="str">
        <f>IF(V3248="","",IF(ABS(V3248-R3248)&gt;W$1,ABS(V3248-R3248),""))</f>
        <v/>
      </c>
      <c r="X3248" t="str">
        <f>Y3248&amp;"-"&amp;Z3248&amp;"-"&amp;AC3248&amp;"-"&amp;AD3248&amp;"-"&amp;AG3248</f>
        <v>3.5-e-A-2-1.5</v>
      </c>
      <c r="Y3248">
        <f>F3248</f>
        <v>3.5</v>
      </c>
      <c r="Z3248" s="2" t="str">
        <f>G3248</f>
        <v>e</v>
      </c>
      <c r="AA3248">
        <f>_xlfn.IFNA(VLOOKUP(X3248,'duo-out'!A$2:Q$5000,5,FALSE),E3248+10*(H3248-1)+1+_xlfn.IFNA(VLOOKUP(D3248,states!A$2:C$10,3,FALSE),1))</f>
        <v>86</v>
      </c>
      <c r="AB3248" t="str">
        <f>IF(V3248="","",V3248)</f>
        <v/>
      </c>
      <c r="AC3248" s="2" t="str">
        <f>_xlfn.IFNA(VLOOKUP(D3248,states!A$2:C$10,2,FALSE),"XX")</f>
        <v>A</v>
      </c>
      <c r="AD3248">
        <f>E3248</f>
        <v>2</v>
      </c>
      <c r="AE3248">
        <f>_xlfn.IFNA(VLOOKUP(D3248,states!A$2:D$10,4,FALSE),0)</f>
        <v>2</v>
      </c>
      <c r="AF3248">
        <v>0.5</v>
      </c>
      <c r="AG3248">
        <f>IF(AE3248=0,AF3248,IF(AE3248=1,IF(F3248=0.5,0.5,IF(H3248=1,0.5,1.5)),IF(F3248=0.5,0.5,IF(H3248=1,2.5,1.5))))</f>
        <v>1.5</v>
      </c>
      <c r="AH3248" s="7">
        <f>IF(AC3248="XX",0,1/C3248^(1/5)*IF(E3248=0,100,1)/(E3248+1)^(1/4))</f>
        <v>1.6523995356286292</v>
      </c>
    </row>
    <row r="3249" spans="1:34">
      <c r="A3249">
        <v>38</v>
      </c>
      <c r="B3249" s="1">
        <v>20526.644</v>
      </c>
      <c r="C3249" s="6">
        <v>5.0000000000000001E-3</v>
      </c>
      <c r="D3249" t="s">
        <v>3</v>
      </c>
      <c r="E3249">
        <v>2</v>
      </c>
      <c r="F3249">
        <v>3.5</v>
      </c>
      <c r="G3249" t="s">
        <v>1</v>
      </c>
      <c r="H3249">
        <v>2</v>
      </c>
      <c r="I3249" t="s">
        <v>0</v>
      </c>
      <c r="J3249">
        <v>3</v>
      </c>
      <c r="K3249">
        <v>4.5</v>
      </c>
      <c r="L3249" t="s">
        <v>1</v>
      </c>
      <c r="M3249">
        <v>2</v>
      </c>
      <c r="N3249" t="s">
        <v>93</v>
      </c>
      <c r="O3249">
        <v>-1</v>
      </c>
      <c r="P3249" t="str">
        <f>D3249&amp;"-"&amp;F3249&amp;"-"&amp;G3249&amp;"-"&amp;E3249&amp;"-"&amp;H3249</f>
        <v>A2Delta-3.5-e-2-2</v>
      </c>
      <c r="Q3249" t="str">
        <f>I3249&amp;"-"&amp;K3249&amp;"-"&amp;L3249&amp;"-"&amp;J3249&amp;"-"&amp;M3249</f>
        <v>X2Pi-4.5-e-3-2</v>
      </c>
      <c r="R3249">
        <f>B3249+S3249</f>
        <v>28710.022788914001</v>
      </c>
      <c r="S3249">
        <f>_xlfn.IFNA(VLOOKUP(Q3249,'MARVEL-X'!A$2:I$1400,7,FALSE),VLOOKUP(Q3249,MARVEL!A$2:J$1522,10,FALSE))</f>
        <v>8183.3787889140003</v>
      </c>
      <c r="T3249">
        <f>IF(P3249=P3248,R3249+T3248,R3249)</f>
        <v>114839.93077594601</v>
      </c>
      <c r="U3249">
        <f>IF(P3249=P3248,1+U3248,1)</f>
        <v>4</v>
      </c>
      <c r="V3249" t="str">
        <f t="shared" si="50"/>
        <v/>
      </c>
      <c r="W3249" t="str">
        <f>IF(V3249="","",IF(ABS(V3249-R3249)&gt;W$1,ABS(V3249-R3249),""))</f>
        <v/>
      </c>
      <c r="X3249" t="str">
        <f>Y3249&amp;"-"&amp;Z3249&amp;"-"&amp;AC3249&amp;"-"&amp;AD3249&amp;"-"&amp;AG3249</f>
        <v>3.5-e-A-2-1.5</v>
      </c>
      <c r="Y3249">
        <f>F3249</f>
        <v>3.5</v>
      </c>
      <c r="Z3249" s="2" t="str">
        <f>G3249</f>
        <v>e</v>
      </c>
      <c r="AA3249">
        <f>_xlfn.IFNA(VLOOKUP(X3249,'duo-out'!A$2:Q$5000,5,FALSE),E3249+10*(H3249-1)+1+_xlfn.IFNA(VLOOKUP(D3249,states!A$2:C$10,3,FALSE),1))</f>
        <v>86</v>
      </c>
      <c r="AB3249" t="str">
        <f>IF(V3249="","",V3249)</f>
        <v/>
      </c>
      <c r="AC3249" s="2" t="str">
        <f>_xlfn.IFNA(VLOOKUP(D3249,states!A$2:C$10,2,FALSE),"XX")</f>
        <v>A</v>
      </c>
      <c r="AD3249">
        <f>E3249</f>
        <v>2</v>
      </c>
      <c r="AE3249">
        <f>_xlfn.IFNA(VLOOKUP(D3249,states!A$2:D$10,4,FALSE),0)</f>
        <v>2</v>
      </c>
      <c r="AF3249">
        <v>0.5</v>
      </c>
      <c r="AG3249">
        <f>IF(AE3249=0,AF3249,IF(AE3249=1,IF(F3249=0.5,0.5,IF(H3249=1,0.5,1.5)),IF(F3249=0.5,0.5,IF(H3249=1,2.5,1.5))))</f>
        <v>1.5</v>
      </c>
      <c r="AH3249" s="7">
        <f>IF(AC3249="XX",0,1/C3249^(1/5)*IF(E3249=0,100,1)/(E3249+1)^(1/4))</f>
        <v>2.1924297443889911</v>
      </c>
    </row>
    <row r="3250" spans="1:34">
      <c r="A3250">
        <v>25</v>
      </c>
      <c r="B3250" s="1">
        <v>20651.471000000001</v>
      </c>
      <c r="C3250" s="6">
        <v>5.0000000000000001E-3</v>
      </c>
      <c r="D3250" t="s">
        <v>3</v>
      </c>
      <c r="E3250">
        <v>2</v>
      </c>
      <c r="F3250">
        <v>3.5</v>
      </c>
      <c r="G3250" t="s">
        <v>1</v>
      </c>
      <c r="H3250">
        <v>2</v>
      </c>
      <c r="I3250" t="s">
        <v>0</v>
      </c>
      <c r="J3250">
        <v>3</v>
      </c>
      <c r="K3250">
        <v>3.5</v>
      </c>
      <c r="L3250" t="s">
        <v>2</v>
      </c>
      <c r="M3250">
        <v>2</v>
      </c>
      <c r="N3250" t="s">
        <v>80</v>
      </c>
      <c r="O3250">
        <v>-1</v>
      </c>
      <c r="P3250" t="str">
        <f>D3250&amp;"-"&amp;F3250&amp;"-"&amp;G3250&amp;"-"&amp;E3250&amp;"-"&amp;H3250</f>
        <v>A2Delta-3.5-e-2-2</v>
      </c>
      <c r="Q3250" t="str">
        <f>I3250&amp;"-"&amp;K3250&amp;"-"&amp;L3250&amp;"-"&amp;J3250&amp;"-"&amp;M3250</f>
        <v>X2Pi-3.5-f-3-2</v>
      </c>
      <c r="R3250">
        <f>B3250+S3250</f>
        <v>28709.975684650002</v>
      </c>
      <c r="S3250">
        <f>_xlfn.IFNA(VLOOKUP(Q3250,'MARVEL-X'!A$2:I$1400,7,FALSE),VLOOKUP(Q3250,MARVEL!A$2:J$1522,10,FALSE))</f>
        <v>8058.5046846499999</v>
      </c>
      <c r="T3250">
        <f>IF(P3250=P3249,R3250+T3249,R3250)</f>
        <v>143549.90646059602</v>
      </c>
      <c r="U3250">
        <f>IF(P3250=P3249,1+U3249,1)</f>
        <v>5</v>
      </c>
      <c r="V3250" t="str">
        <f t="shared" si="50"/>
        <v/>
      </c>
      <c r="W3250" t="str">
        <f>IF(V3250="","",IF(ABS(V3250-R3250)&gt;W$1,ABS(V3250-R3250),""))</f>
        <v/>
      </c>
      <c r="X3250" t="str">
        <f>Y3250&amp;"-"&amp;Z3250&amp;"-"&amp;AC3250&amp;"-"&amp;AD3250&amp;"-"&amp;AG3250</f>
        <v>3.5-e-A-2-1.5</v>
      </c>
      <c r="Y3250">
        <f>F3250</f>
        <v>3.5</v>
      </c>
      <c r="Z3250" s="2" t="str">
        <f>G3250</f>
        <v>e</v>
      </c>
      <c r="AA3250">
        <f>_xlfn.IFNA(VLOOKUP(X3250,'duo-out'!A$2:Q$5000,5,FALSE),E3250+10*(H3250-1)+1+_xlfn.IFNA(VLOOKUP(D3250,states!A$2:C$10,3,FALSE),1))</f>
        <v>86</v>
      </c>
      <c r="AB3250" t="str">
        <f>IF(V3250="","",V3250)</f>
        <v/>
      </c>
      <c r="AC3250" s="2" t="str">
        <f>_xlfn.IFNA(VLOOKUP(D3250,states!A$2:C$10,2,FALSE),"XX")</f>
        <v>A</v>
      </c>
      <c r="AD3250">
        <f>E3250</f>
        <v>2</v>
      </c>
      <c r="AE3250">
        <f>_xlfn.IFNA(VLOOKUP(D3250,states!A$2:D$10,4,FALSE),0)</f>
        <v>2</v>
      </c>
      <c r="AF3250">
        <v>0.5</v>
      </c>
      <c r="AG3250">
        <f>IF(AE3250=0,AF3250,IF(AE3250=1,IF(F3250=0.5,0.5,IF(H3250=1,0.5,1.5)),IF(F3250=0.5,0.5,IF(H3250=1,2.5,1.5))))</f>
        <v>1.5</v>
      </c>
      <c r="AH3250" s="7">
        <f>IF(AC3250="XX",0,1/C3250^(1/5)*IF(E3250=0,100,1)/(E3250+1)^(1/4))</f>
        <v>2.1924297443889911</v>
      </c>
    </row>
    <row r="3251" spans="1:34">
      <c r="A3251">
        <v>3013</v>
      </c>
      <c r="B3251" s="1">
        <v>23124.154600000002</v>
      </c>
      <c r="C3251" s="6">
        <v>5.0000000000000001E-3</v>
      </c>
      <c r="D3251" t="s">
        <v>3</v>
      </c>
      <c r="E3251">
        <v>2</v>
      </c>
      <c r="F3251">
        <v>3.5</v>
      </c>
      <c r="G3251" t="s">
        <v>1</v>
      </c>
      <c r="H3251">
        <v>2</v>
      </c>
      <c r="I3251" t="s">
        <v>0</v>
      </c>
      <c r="J3251">
        <v>2</v>
      </c>
      <c r="K3251">
        <v>3.5</v>
      </c>
      <c r="L3251" t="s">
        <v>1</v>
      </c>
      <c r="M3251">
        <v>2</v>
      </c>
      <c r="N3251" t="s">
        <v>3069</v>
      </c>
      <c r="O3251">
        <v>1</v>
      </c>
      <c r="P3251" t="str">
        <f>D3251&amp;"-"&amp;F3251&amp;"-"&amp;G3251&amp;"-"&amp;E3251&amp;"-"&amp;H3251</f>
        <v>A2Delta-3.5-e-2-2</v>
      </c>
      <c r="Q3251" t="str">
        <f>I3251&amp;"-"&amp;K3251&amp;"-"&amp;L3251&amp;"-"&amp;J3251&amp;"-"&amp;M3251</f>
        <v>X2Pi-3.5-e-2-2</v>
      </c>
      <c r="R3251">
        <f>B3251+S3251</f>
        <v>28709.964307214002</v>
      </c>
      <c r="S3251">
        <f>_xlfn.IFNA(VLOOKUP(Q3251,'MARVEL-X'!A$2:I$1400,7,FALSE),VLOOKUP(Q3251,MARVEL!A$2:J$1522,10,FALSE))</f>
        <v>5585.8097072139999</v>
      </c>
      <c r="T3251">
        <f>IF(P3251=P3250,R3251+T3250,R3251)</f>
        <v>172259.87076781003</v>
      </c>
      <c r="U3251">
        <f>IF(P3251=P3250,1+U3250,1)</f>
        <v>6</v>
      </c>
      <c r="V3251" t="str">
        <f t="shared" si="50"/>
        <v/>
      </c>
      <c r="W3251" t="str">
        <f>IF(V3251="","",IF(ABS(V3251-R3251)&gt;W$1,ABS(V3251-R3251),""))</f>
        <v/>
      </c>
      <c r="X3251" t="str">
        <f>Y3251&amp;"-"&amp;Z3251&amp;"-"&amp;AC3251&amp;"-"&amp;AD3251&amp;"-"&amp;AG3251</f>
        <v>3.5-e-A-2-1.5</v>
      </c>
      <c r="Y3251">
        <f>F3251</f>
        <v>3.5</v>
      </c>
      <c r="Z3251" s="2" t="str">
        <f>G3251</f>
        <v>e</v>
      </c>
      <c r="AA3251">
        <f>_xlfn.IFNA(VLOOKUP(X3251,'duo-out'!A$2:Q$5000,5,FALSE),E3251+10*(H3251-1)+1+_xlfn.IFNA(VLOOKUP(D3251,states!A$2:C$10,3,FALSE),1))</f>
        <v>86</v>
      </c>
      <c r="AB3251" t="str">
        <f>IF(V3251="","",V3251)</f>
        <v/>
      </c>
      <c r="AC3251" s="2" t="str">
        <f>_xlfn.IFNA(VLOOKUP(D3251,states!A$2:C$10,2,FALSE),"XX")</f>
        <v>A</v>
      </c>
      <c r="AD3251">
        <f>E3251</f>
        <v>2</v>
      </c>
      <c r="AE3251">
        <f>_xlfn.IFNA(VLOOKUP(D3251,states!A$2:D$10,4,FALSE),0)</f>
        <v>2</v>
      </c>
      <c r="AF3251">
        <v>0.5</v>
      </c>
      <c r="AG3251">
        <f>IF(AE3251=0,AF3251,IF(AE3251=1,IF(F3251=0.5,0.5,IF(H3251=1,0.5,1.5)),IF(F3251=0.5,0.5,IF(H3251=1,2.5,1.5))))</f>
        <v>1.5</v>
      </c>
      <c r="AH3251" s="7">
        <f>IF(AC3251="XX",0,1/C3251^(1/5)*IF(E3251=0,100,1)/(E3251+1)^(1/4))</f>
        <v>2.1924297443889911</v>
      </c>
    </row>
    <row r="3252" spans="1:34">
      <c r="A3252">
        <v>3003</v>
      </c>
      <c r="B3252" s="1">
        <v>23229.305199999999</v>
      </c>
      <c r="C3252" s="6">
        <v>1.9720000000000001E-2</v>
      </c>
      <c r="D3252" t="s">
        <v>3</v>
      </c>
      <c r="E3252">
        <v>2</v>
      </c>
      <c r="F3252">
        <v>3.5</v>
      </c>
      <c r="G3252" t="s">
        <v>1</v>
      </c>
      <c r="H3252">
        <v>2</v>
      </c>
      <c r="I3252" t="s">
        <v>0</v>
      </c>
      <c r="J3252">
        <v>2</v>
      </c>
      <c r="K3252">
        <v>2.5</v>
      </c>
      <c r="L3252" t="s">
        <v>1</v>
      </c>
      <c r="M3252">
        <v>2</v>
      </c>
      <c r="N3252" t="s">
        <v>3059</v>
      </c>
      <c r="O3252">
        <v>1</v>
      </c>
      <c r="P3252" t="str">
        <f>D3252&amp;"-"&amp;F3252&amp;"-"&amp;G3252&amp;"-"&amp;E3252&amp;"-"&amp;H3252</f>
        <v>A2Delta-3.5-e-2-2</v>
      </c>
      <c r="Q3252" t="str">
        <f>I3252&amp;"-"&amp;K3252&amp;"-"&amp;L3252&amp;"-"&amp;J3252&amp;"-"&amp;M3252</f>
        <v>X2Pi-2.5-e-2-2</v>
      </c>
      <c r="R3252">
        <f>B3252+S3252</f>
        <v>28709.945521615999</v>
      </c>
      <c r="S3252">
        <f>_xlfn.IFNA(VLOOKUP(Q3252,'MARVEL-X'!A$2:I$1400,7,FALSE),VLOOKUP(Q3252,MARVEL!A$2:J$1522,10,FALSE))</f>
        <v>5480.6403216159997</v>
      </c>
      <c r="T3252">
        <f>IF(P3252=P3251,R3252+T3251,R3252)</f>
        <v>200969.81628942603</v>
      </c>
      <c r="U3252">
        <f>IF(P3252=P3251,1+U3251,1)</f>
        <v>7</v>
      </c>
      <c r="V3252" t="str">
        <f t="shared" si="50"/>
        <v/>
      </c>
      <c r="W3252" t="str">
        <f>IF(V3252="","",IF(ABS(V3252-R3252)&gt;W$1,ABS(V3252-R3252),""))</f>
        <v/>
      </c>
      <c r="X3252" t="str">
        <f>Y3252&amp;"-"&amp;Z3252&amp;"-"&amp;AC3252&amp;"-"&amp;AD3252&amp;"-"&amp;AG3252</f>
        <v>3.5-e-A-2-1.5</v>
      </c>
      <c r="Y3252">
        <f>F3252</f>
        <v>3.5</v>
      </c>
      <c r="Z3252" s="2" t="str">
        <f>G3252</f>
        <v>e</v>
      </c>
      <c r="AA3252">
        <f>_xlfn.IFNA(VLOOKUP(X3252,'duo-out'!A$2:Q$5000,5,FALSE),E3252+10*(H3252-1)+1+_xlfn.IFNA(VLOOKUP(D3252,states!A$2:C$10,3,FALSE),1))</f>
        <v>86</v>
      </c>
      <c r="AB3252" t="str">
        <f>IF(V3252="","",V3252)</f>
        <v/>
      </c>
      <c r="AC3252" s="2" t="str">
        <f>_xlfn.IFNA(VLOOKUP(D3252,states!A$2:C$10,2,FALSE),"XX")</f>
        <v>A</v>
      </c>
      <c r="AD3252">
        <f>E3252</f>
        <v>2</v>
      </c>
      <c r="AE3252">
        <f>_xlfn.IFNA(VLOOKUP(D3252,states!A$2:D$10,4,FALSE),0)</f>
        <v>2</v>
      </c>
      <c r="AF3252">
        <v>0.5</v>
      </c>
      <c r="AG3252">
        <f>IF(AE3252=0,AF3252,IF(AE3252=1,IF(F3252=0.5,0.5,IF(H3252=1,0.5,1.5)),IF(F3252=0.5,0.5,IF(H3252=1,2.5,1.5))))</f>
        <v>1.5</v>
      </c>
      <c r="AH3252" s="7">
        <f>IF(AC3252="XX",0,1/C3252^(1/5)*IF(E3252=0,100,1)/(E3252+1)^(1/4))</f>
        <v>1.666242870604252</v>
      </c>
    </row>
    <row r="3253" spans="1:34">
      <c r="A3253">
        <v>5736</v>
      </c>
      <c r="B3253" s="1">
        <v>23123.368999999999</v>
      </c>
      <c r="C3253" s="6">
        <v>0.05</v>
      </c>
      <c r="D3253" t="s">
        <v>3</v>
      </c>
      <c r="E3253">
        <v>2</v>
      </c>
      <c r="F3253">
        <v>3.5</v>
      </c>
      <c r="G3253" t="s">
        <v>1</v>
      </c>
      <c r="H3253">
        <v>2</v>
      </c>
      <c r="I3253" t="s">
        <v>0</v>
      </c>
      <c r="J3253">
        <v>2</v>
      </c>
      <c r="K3253">
        <v>3.5</v>
      </c>
      <c r="L3253" t="s">
        <v>2</v>
      </c>
      <c r="M3253">
        <v>2</v>
      </c>
      <c r="N3253" t="s">
        <v>5792</v>
      </c>
      <c r="O3253">
        <v>1</v>
      </c>
      <c r="P3253" t="str">
        <f>D3253&amp;"-"&amp;F3253&amp;"-"&amp;G3253&amp;"-"&amp;E3253&amp;"-"&amp;H3253</f>
        <v>A2Delta-3.5-e-2-2</v>
      </c>
      <c r="Q3253" t="str">
        <f>I3253&amp;"-"&amp;K3253&amp;"-"&amp;L3253&amp;"-"&amp;J3253&amp;"-"&amp;M3253</f>
        <v>X2Pi-3.5-f-2-2</v>
      </c>
      <c r="R3253">
        <f>B3253+S3253</f>
        <v>28709.927924145999</v>
      </c>
      <c r="S3253">
        <f>_xlfn.IFNA(VLOOKUP(Q3253,'MARVEL-X'!A$2:I$1400,7,FALSE),VLOOKUP(Q3253,MARVEL!A$2:J$1522,10,FALSE))</f>
        <v>5586.5589241460002</v>
      </c>
      <c r="T3253">
        <f>IF(P3253=P3252,R3253+T3252,R3253)</f>
        <v>229679.74421357203</v>
      </c>
      <c r="U3253">
        <f>IF(P3253=P3252,1+U3252,1)</f>
        <v>8</v>
      </c>
      <c r="V3253" t="str">
        <f t="shared" si="50"/>
        <v/>
      </c>
      <c r="W3253" t="str">
        <f>IF(V3253="","",IF(ABS(V3253-R3253)&gt;W$1,ABS(V3253-R3253),""))</f>
        <v/>
      </c>
      <c r="X3253" t="str">
        <f>Y3253&amp;"-"&amp;Z3253&amp;"-"&amp;AC3253&amp;"-"&amp;AD3253&amp;"-"&amp;AG3253</f>
        <v>3.5-e-A-2-1.5</v>
      </c>
      <c r="Y3253">
        <f>F3253</f>
        <v>3.5</v>
      </c>
      <c r="Z3253" s="2" t="str">
        <f>G3253</f>
        <v>e</v>
      </c>
      <c r="AA3253">
        <f>_xlfn.IFNA(VLOOKUP(X3253,'duo-out'!A$2:Q$5000,5,FALSE),E3253+10*(H3253-1)+1+_xlfn.IFNA(VLOOKUP(D3253,states!A$2:C$10,3,FALSE),1))</f>
        <v>86</v>
      </c>
      <c r="AB3253" t="str">
        <f>IF(V3253="","",V3253)</f>
        <v/>
      </c>
      <c r="AC3253" s="2" t="str">
        <f>_xlfn.IFNA(VLOOKUP(D3253,states!A$2:C$10,2,FALSE),"XX")</f>
        <v>A</v>
      </c>
      <c r="AD3253">
        <f>E3253</f>
        <v>2</v>
      </c>
      <c r="AE3253">
        <f>_xlfn.IFNA(VLOOKUP(D3253,states!A$2:D$10,4,FALSE),0)</f>
        <v>2</v>
      </c>
      <c r="AF3253">
        <v>0.5</v>
      </c>
      <c r="AG3253">
        <f>IF(AE3253=0,AF3253,IF(AE3253=1,IF(F3253=0.5,0.5,IF(H3253=1,0.5,1.5)),IF(F3253=0.5,0.5,IF(H3253=1,2.5,1.5))))</f>
        <v>1.5</v>
      </c>
      <c r="AH3253" s="7">
        <f>IF(AC3253="XX",0,1/C3253^(1/5)*IF(E3253=0,100,1)/(E3253+1)^(1/4))</f>
        <v>1.3833296494790666</v>
      </c>
    </row>
    <row r="3254" spans="1:34">
      <c r="A3254">
        <v>186</v>
      </c>
      <c r="B3254" s="1">
        <v>23229.225999999999</v>
      </c>
      <c r="C3254" s="6">
        <v>0.1188</v>
      </c>
      <c r="D3254" t="s">
        <v>3</v>
      </c>
      <c r="E3254">
        <v>2</v>
      </c>
      <c r="F3254">
        <v>3.5</v>
      </c>
      <c r="G3254" t="s">
        <v>1</v>
      </c>
      <c r="H3254">
        <v>2</v>
      </c>
      <c r="I3254" t="s">
        <v>0</v>
      </c>
      <c r="J3254">
        <v>2</v>
      </c>
      <c r="K3254">
        <v>2.5</v>
      </c>
      <c r="L3254" t="s">
        <v>1</v>
      </c>
      <c r="M3254">
        <v>2</v>
      </c>
      <c r="N3254" t="s">
        <v>241</v>
      </c>
      <c r="O3254">
        <v>-1</v>
      </c>
      <c r="P3254" t="str">
        <f>D3254&amp;"-"&amp;F3254&amp;"-"&amp;G3254&amp;"-"&amp;E3254&amp;"-"&amp;H3254</f>
        <v>A2Delta-3.5-e-2-2</v>
      </c>
      <c r="Q3254" t="str">
        <f>I3254&amp;"-"&amp;K3254&amp;"-"&amp;L3254&amp;"-"&amp;J3254&amp;"-"&amp;M3254</f>
        <v>X2Pi-2.5-e-2-2</v>
      </c>
      <c r="R3254">
        <f>B3254+S3254</f>
        <v>28709.866321615998</v>
      </c>
      <c r="S3254">
        <f>_xlfn.IFNA(VLOOKUP(Q3254,'MARVEL-X'!A$2:I$1400,7,FALSE),VLOOKUP(Q3254,MARVEL!A$2:J$1522,10,FALSE))</f>
        <v>5480.6403216159997</v>
      </c>
      <c r="T3254">
        <f>IF(P3254=P3253,R3254+T3253,R3254)</f>
        <v>258389.61053518803</v>
      </c>
      <c r="U3254">
        <f>IF(P3254=P3253,1+U3253,1)</f>
        <v>9</v>
      </c>
      <c r="V3254" t="str">
        <f t="shared" si="50"/>
        <v/>
      </c>
      <c r="W3254" t="str">
        <f>IF(V3254="","",IF(ABS(V3254-R3254)&gt;W$1,ABS(V3254-R3254),""))</f>
        <v/>
      </c>
      <c r="X3254" t="str">
        <f>Y3254&amp;"-"&amp;Z3254&amp;"-"&amp;AC3254&amp;"-"&amp;AD3254&amp;"-"&amp;AG3254</f>
        <v>3.5-e-A-2-1.5</v>
      </c>
      <c r="Y3254">
        <f>F3254</f>
        <v>3.5</v>
      </c>
      <c r="Z3254" s="2" t="str">
        <f>G3254</f>
        <v>e</v>
      </c>
      <c r="AA3254">
        <f>_xlfn.IFNA(VLOOKUP(X3254,'duo-out'!A$2:Q$5000,5,FALSE),E3254+10*(H3254-1)+1+_xlfn.IFNA(VLOOKUP(D3254,states!A$2:C$10,3,FALSE),1))</f>
        <v>86</v>
      </c>
      <c r="AB3254" t="str">
        <f>IF(V3254="","",V3254)</f>
        <v/>
      </c>
      <c r="AC3254" s="2" t="str">
        <f>_xlfn.IFNA(VLOOKUP(D3254,states!A$2:C$10,2,FALSE),"XX")</f>
        <v>A</v>
      </c>
      <c r="AD3254">
        <f>E3254</f>
        <v>2</v>
      </c>
      <c r="AE3254">
        <f>_xlfn.IFNA(VLOOKUP(D3254,states!A$2:D$10,4,FALSE),0)</f>
        <v>2</v>
      </c>
      <c r="AF3254">
        <v>0.5</v>
      </c>
      <c r="AG3254">
        <f>IF(AE3254=0,AF3254,IF(AE3254=1,IF(F3254=0.5,0.5,IF(H3254=1,0.5,1.5)),IF(F3254=0.5,0.5,IF(H3254=1,2.5,1.5))))</f>
        <v>1.5</v>
      </c>
      <c r="AH3254" s="7">
        <f>IF(AC3254="XX",0,1/C3254^(1/5)*IF(E3254=0,100,1)/(E3254+1)^(1/4))</f>
        <v>1.1634732380433148</v>
      </c>
    </row>
    <row r="3255" spans="1:34">
      <c r="A3255">
        <v>177</v>
      </c>
      <c r="B3255" s="1">
        <v>23120.793000000001</v>
      </c>
      <c r="C3255" s="6">
        <v>0.2132</v>
      </c>
      <c r="D3255" t="s">
        <v>3</v>
      </c>
      <c r="E3255">
        <v>2</v>
      </c>
      <c r="F3255">
        <v>3.5</v>
      </c>
      <c r="G3255" t="s">
        <v>1</v>
      </c>
      <c r="H3255">
        <v>2</v>
      </c>
      <c r="I3255" t="s">
        <v>0</v>
      </c>
      <c r="J3255">
        <v>2</v>
      </c>
      <c r="K3255">
        <v>4.5</v>
      </c>
      <c r="L3255" t="s">
        <v>1</v>
      </c>
      <c r="M3255">
        <v>1</v>
      </c>
      <c r="N3255" t="s">
        <v>232</v>
      </c>
      <c r="O3255">
        <v>-1</v>
      </c>
      <c r="P3255" t="str">
        <f>D3255&amp;"-"&amp;F3255&amp;"-"&amp;G3255&amp;"-"&amp;E3255&amp;"-"&amp;H3255</f>
        <v>A2Delta-3.5-e-2-2</v>
      </c>
      <c r="Q3255" t="str">
        <f>I3255&amp;"-"&amp;K3255&amp;"-"&amp;L3255&amp;"-"&amp;J3255&amp;"-"&amp;M3255</f>
        <v>X2Pi-4.5-e-2-1</v>
      </c>
      <c r="R3255">
        <f>B3255+S3255</f>
        <v>28710.144279639</v>
      </c>
      <c r="S3255">
        <f>_xlfn.IFNA(VLOOKUP(Q3255,'MARVEL-X'!A$2:I$1400,7,FALSE),VLOOKUP(Q3255,MARVEL!A$2:J$1522,10,FALSE))</f>
        <v>5589.3512796389996</v>
      </c>
      <c r="T3255">
        <f>IF(P3255=P3254,R3255+T3254,R3255)</f>
        <v>287099.754814827</v>
      </c>
      <c r="U3255">
        <f>IF(P3255=P3254,1+U3254,1)</f>
        <v>10</v>
      </c>
      <c r="V3255" t="str">
        <f t="shared" si="50"/>
        <v/>
      </c>
      <c r="W3255" t="str">
        <f>IF(V3255="","",IF(ABS(V3255-R3255)&gt;W$1,ABS(V3255-R3255),""))</f>
        <v/>
      </c>
      <c r="X3255" t="str">
        <f>Y3255&amp;"-"&amp;Z3255&amp;"-"&amp;AC3255&amp;"-"&amp;AD3255&amp;"-"&amp;AG3255</f>
        <v>3.5-e-A-2-1.5</v>
      </c>
      <c r="Y3255">
        <f>F3255</f>
        <v>3.5</v>
      </c>
      <c r="Z3255" s="2" t="str">
        <f>G3255</f>
        <v>e</v>
      </c>
      <c r="AA3255">
        <f>_xlfn.IFNA(VLOOKUP(X3255,'duo-out'!A$2:Q$5000,5,FALSE),E3255+10*(H3255-1)+1+_xlfn.IFNA(VLOOKUP(D3255,states!A$2:C$10,3,FALSE),1))</f>
        <v>86</v>
      </c>
      <c r="AB3255" t="str">
        <f>IF(V3255="","",V3255)</f>
        <v/>
      </c>
      <c r="AC3255" s="2" t="str">
        <f>_xlfn.IFNA(VLOOKUP(D3255,states!A$2:C$10,2,FALSE),"XX")</f>
        <v>A</v>
      </c>
      <c r="AD3255">
        <f>E3255</f>
        <v>2</v>
      </c>
      <c r="AE3255">
        <f>_xlfn.IFNA(VLOOKUP(D3255,states!A$2:D$10,4,FALSE),0)</f>
        <v>2</v>
      </c>
      <c r="AF3255">
        <v>0.5</v>
      </c>
      <c r="AG3255">
        <f>IF(AE3255=0,AF3255,IF(AE3255=1,IF(F3255=0.5,0.5,IF(H3255=1,0.5,1.5)),IF(F3255=0.5,0.5,IF(H3255=1,2.5,1.5))))</f>
        <v>1.5</v>
      </c>
      <c r="AH3255" s="7">
        <f>IF(AC3255="XX",0,1/C3255^(1/5)*IF(E3255=0,100,1)/(E3255+1)^(1/4))</f>
        <v>1.0350521844151279</v>
      </c>
    </row>
    <row r="3256" spans="1:34">
      <c r="A3256">
        <v>171</v>
      </c>
      <c r="B3256" s="1">
        <v>23225.591</v>
      </c>
      <c r="C3256" s="6">
        <v>0.1497</v>
      </c>
      <c r="D3256" t="s">
        <v>3</v>
      </c>
      <c r="E3256">
        <v>2</v>
      </c>
      <c r="F3256">
        <v>3.5</v>
      </c>
      <c r="G3256" t="s">
        <v>1</v>
      </c>
      <c r="H3256">
        <v>2</v>
      </c>
      <c r="I3256" t="s">
        <v>0</v>
      </c>
      <c r="J3256">
        <v>2</v>
      </c>
      <c r="K3256">
        <v>3.5</v>
      </c>
      <c r="L3256" t="s">
        <v>2</v>
      </c>
      <c r="M3256">
        <v>1</v>
      </c>
      <c r="N3256" t="s">
        <v>226</v>
      </c>
      <c r="O3256">
        <v>-1</v>
      </c>
      <c r="P3256" t="str">
        <f>D3256&amp;"-"&amp;F3256&amp;"-"&amp;G3256&amp;"-"&amp;E3256&amp;"-"&amp;H3256</f>
        <v>A2Delta-3.5-e-2-2</v>
      </c>
      <c r="Q3256" t="str">
        <f>I3256&amp;"-"&amp;K3256&amp;"-"&amp;L3256&amp;"-"&amp;J3256&amp;"-"&amp;M3256</f>
        <v>X2Pi-3.5-f-2-1</v>
      </c>
      <c r="R3256">
        <f>B3256+S3256</f>
        <v>28710.089411712001</v>
      </c>
      <c r="S3256">
        <f>_xlfn.IFNA(VLOOKUP(Q3256,'MARVEL-X'!A$2:I$1400,7,FALSE),VLOOKUP(Q3256,MARVEL!A$2:J$1522,10,FALSE))</f>
        <v>5484.4984117120002</v>
      </c>
      <c r="T3256">
        <f>IF(P3256=P3255,R3256+T3255,R3256)</f>
        <v>315809.84422653902</v>
      </c>
      <c r="U3256">
        <f>IF(P3256=P3255,1+U3255,1)</f>
        <v>11</v>
      </c>
      <c r="V3256" t="str">
        <f t="shared" si="50"/>
        <v/>
      </c>
      <c r="W3256" t="str">
        <f>IF(V3256="","",IF(ABS(V3256-R3256)&gt;W$1,ABS(V3256-R3256),""))</f>
        <v/>
      </c>
      <c r="X3256" t="str">
        <f>Y3256&amp;"-"&amp;Z3256&amp;"-"&amp;AC3256&amp;"-"&amp;AD3256&amp;"-"&amp;AG3256</f>
        <v>3.5-e-A-2-1.5</v>
      </c>
      <c r="Y3256">
        <f>F3256</f>
        <v>3.5</v>
      </c>
      <c r="Z3256" s="2" t="str">
        <f>G3256</f>
        <v>e</v>
      </c>
      <c r="AA3256">
        <f>_xlfn.IFNA(VLOOKUP(X3256,'duo-out'!A$2:Q$5000,5,FALSE),E3256+10*(H3256-1)+1+_xlfn.IFNA(VLOOKUP(D3256,states!A$2:C$10,3,FALSE),1))</f>
        <v>86</v>
      </c>
      <c r="AB3256" t="str">
        <f>IF(V3256="","",V3256)</f>
        <v/>
      </c>
      <c r="AC3256" s="2" t="str">
        <f>_xlfn.IFNA(VLOOKUP(D3256,states!A$2:C$10,2,FALSE),"XX")</f>
        <v>A</v>
      </c>
      <c r="AD3256">
        <f>E3256</f>
        <v>2</v>
      </c>
      <c r="AE3256">
        <f>_xlfn.IFNA(VLOOKUP(D3256,states!A$2:D$10,4,FALSE),0)</f>
        <v>2</v>
      </c>
      <c r="AF3256">
        <v>0.5</v>
      </c>
      <c r="AG3256">
        <f>IF(AE3256=0,AF3256,IF(AE3256=1,IF(F3256=0.5,0.5,IF(H3256=1,0.5,1.5)),IF(F3256=0.5,0.5,IF(H3256=1,2.5,1.5))))</f>
        <v>1.5</v>
      </c>
      <c r="AH3256" s="7">
        <f>IF(AC3256="XX",0,1/C3256^(1/5)*IF(E3256=0,100,1)/(E3256+1)^(1/4))</f>
        <v>1.110900919535351</v>
      </c>
    </row>
    <row r="3257" spans="1:34">
      <c r="A3257">
        <v>1431</v>
      </c>
      <c r="B3257" s="1">
        <v>22993.38</v>
      </c>
      <c r="C3257" s="6">
        <v>0.05</v>
      </c>
      <c r="D3257" t="s">
        <v>3</v>
      </c>
      <c r="E3257">
        <v>2</v>
      </c>
      <c r="F3257">
        <v>3.5</v>
      </c>
      <c r="G3257" t="s">
        <v>1</v>
      </c>
      <c r="H3257">
        <v>2</v>
      </c>
      <c r="I3257" t="s">
        <v>0</v>
      </c>
      <c r="J3257">
        <v>2</v>
      </c>
      <c r="K3257">
        <v>4.5</v>
      </c>
      <c r="L3257" t="s">
        <v>1</v>
      </c>
      <c r="M3257">
        <v>2</v>
      </c>
      <c r="N3257" t="s">
        <v>1487</v>
      </c>
      <c r="O3257">
        <v>1</v>
      </c>
      <c r="P3257" t="str">
        <f>D3257&amp;"-"&amp;F3257&amp;"-"&amp;G3257&amp;"-"&amp;E3257&amp;"-"&amp;H3257</f>
        <v>A2Delta-3.5-e-2-2</v>
      </c>
      <c r="Q3257" t="str">
        <f>I3257&amp;"-"&amp;K3257&amp;"-"&amp;L3257&amp;"-"&amp;J3257&amp;"-"&amp;M3257</f>
        <v>X2Pi-4.5-e-2-2</v>
      </c>
      <c r="R3257">
        <f>B3257+S3257</f>
        <v>28710.008141270002</v>
      </c>
      <c r="S3257">
        <f>_xlfn.IFNA(VLOOKUP(Q3257,'MARVEL-X'!A$2:I$1400,7,FALSE),VLOOKUP(Q3257,MARVEL!A$2:J$1522,10,FALSE))</f>
        <v>5716.62814127</v>
      </c>
      <c r="T3257">
        <f>IF(P3257=P3256,R3257+T3256,R3257)</f>
        <v>344519.85236780904</v>
      </c>
      <c r="U3257">
        <f>IF(P3257=P3256,1+U3256,1)</f>
        <v>12</v>
      </c>
      <c r="V3257" t="str">
        <f t="shared" si="50"/>
        <v/>
      </c>
      <c r="W3257" t="str">
        <f>IF(V3257="","",IF(ABS(V3257-R3257)&gt;W$1,ABS(V3257-R3257),""))</f>
        <v/>
      </c>
      <c r="X3257" t="str">
        <f>Y3257&amp;"-"&amp;Z3257&amp;"-"&amp;AC3257&amp;"-"&amp;AD3257&amp;"-"&amp;AG3257</f>
        <v>3.5-e-A-2-1.5</v>
      </c>
      <c r="Y3257">
        <f>F3257</f>
        <v>3.5</v>
      </c>
      <c r="Z3257" s="2" t="str">
        <f>G3257</f>
        <v>e</v>
      </c>
      <c r="AA3257">
        <f>_xlfn.IFNA(VLOOKUP(X3257,'duo-out'!A$2:Q$5000,5,FALSE),E3257+10*(H3257-1)+1+_xlfn.IFNA(VLOOKUP(D3257,states!A$2:C$10,3,FALSE),1))</f>
        <v>86</v>
      </c>
      <c r="AB3257" t="str">
        <f>IF(V3257="","",V3257)</f>
        <v/>
      </c>
      <c r="AC3257" s="2" t="str">
        <f>_xlfn.IFNA(VLOOKUP(D3257,states!A$2:C$10,2,FALSE),"XX")</f>
        <v>A</v>
      </c>
      <c r="AD3257">
        <f>E3257</f>
        <v>2</v>
      </c>
      <c r="AE3257">
        <f>_xlfn.IFNA(VLOOKUP(D3257,states!A$2:D$10,4,FALSE),0)</f>
        <v>2</v>
      </c>
      <c r="AF3257">
        <v>0.5</v>
      </c>
      <c r="AG3257">
        <f>IF(AE3257=0,AF3257,IF(AE3257=1,IF(F3257=0.5,0.5,IF(H3257=1,0.5,1.5)),IF(F3257=0.5,0.5,IF(H3257=1,2.5,1.5))))</f>
        <v>1.5</v>
      </c>
      <c r="AH3257" s="7">
        <f>IF(AC3257="XX",0,1/C3257^(1/5)*IF(E3257=0,100,1)/(E3257+1)^(1/4))</f>
        <v>1.3833296494790666</v>
      </c>
    </row>
    <row r="3258" spans="1:34">
      <c r="A3258">
        <v>1381</v>
      </c>
      <c r="B3258" s="1">
        <v>23124.26</v>
      </c>
      <c r="C3258" s="6">
        <v>0.1159</v>
      </c>
      <c r="D3258" t="s">
        <v>3</v>
      </c>
      <c r="E3258">
        <v>2</v>
      </c>
      <c r="F3258">
        <v>3.5</v>
      </c>
      <c r="G3258" t="s">
        <v>1</v>
      </c>
      <c r="H3258">
        <v>2</v>
      </c>
      <c r="I3258" t="s">
        <v>0</v>
      </c>
      <c r="J3258">
        <v>2</v>
      </c>
      <c r="K3258">
        <v>3.5</v>
      </c>
      <c r="L3258" t="s">
        <v>1</v>
      </c>
      <c r="M3258">
        <v>2</v>
      </c>
      <c r="N3258" t="s">
        <v>1437</v>
      </c>
      <c r="O3258">
        <v>1</v>
      </c>
      <c r="P3258" t="str">
        <f>D3258&amp;"-"&amp;F3258&amp;"-"&amp;G3258&amp;"-"&amp;E3258&amp;"-"&amp;H3258</f>
        <v>A2Delta-3.5-e-2-2</v>
      </c>
      <c r="Q3258" t="str">
        <f>I3258&amp;"-"&amp;K3258&amp;"-"&amp;L3258&amp;"-"&amp;J3258&amp;"-"&amp;M3258</f>
        <v>X2Pi-3.5-e-2-2</v>
      </c>
      <c r="R3258">
        <f>B3258+S3258</f>
        <v>28710.069707213999</v>
      </c>
      <c r="S3258">
        <f>_xlfn.IFNA(VLOOKUP(Q3258,'MARVEL-X'!A$2:I$1400,7,FALSE),VLOOKUP(Q3258,MARVEL!A$2:J$1522,10,FALSE))</f>
        <v>5585.8097072139999</v>
      </c>
      <c r="T3258">
        <f>IF(P3258=P3257,R3258+T3257,R3258)</f>
        <v>373229.92207502306</v>
      </c>
      <c r="U3258">
        <f>IF(P3258=P3257,1+U3257,1)</f>
        <v>13</v>
      </c>
      <c r="V3258" t="str">
        <f t="shared" si="50"/>
        <v/>
      </c>
      <c r="W3258" t="str">
        <f>IF(V3258="","",IF(ABS(V3258-R3258)&gt;W$1,ABS(V3258-R3258),""))</f>
        <v/>
      </c>
      <c r="X3258" t="str">
        <f>Y3258&amp;"-"&amp;Z3258&amp;"-"&amp;AC3258&amp;"-"&amp;AD3258&amp;"-"&amp;AG3258</f>
        <v>3.5-e-A-2-1.5</v>
      </c>
      <c r="Y3258">
        <f>F3258</f>
        <v>3.5</v>
      </c>
      <c r="Z3258" s="2" t="str">
        <f>G3258</f>
        <v>e</v>
      </c>
      <c r="AA3258">
        <f>_xlfn.IFNA(VLOOKUP(X3258,'duo-out'!A$2:Q$5000,5,FALSE),E3258+10*(H3258-1)+1+_xlfn.IFNA(VLOOKUP(D3258,states!A$2:C$10,3,FALSE),1))</f>
        <v>86</v>
      </c>
      <c r="AB3258" t="str">
        <f>IF(V3258="","",V3258)</f>
        <v/>
      </c>
      <c r="AC3258" s="2" t="str">
        <f>_xlfn.IFNA(VLOOKUP(D3258,states!A$2:C$10,2,FALSE),"XX")</f>
        <v>A</v>
      </c>
      <c r="AD3258">
        <f>E3258</f>
        <v>2</v>
      </c>
      <c r="AE3258">
        <f>_xlfn.IFNA(VLOOKUP(D3258,states!A$2:D$10,4,FALSE),0)</f>
        <v>2</v>
      </c>
      <c r="AF3258">
        <v>0.5</v>
      </c>
      <c r="AG3258">
        <f>IF(AE3258=0,AF3258,IF(AE3258=1,IF(F3258=0.5,0.5,IF(H3258=1,0.5,1.5)),IF(F3258=0.5,0.5,IF(H3258=1,2.5,1.5))))</f>
        <v>1.5</v>
      </c>
      <c r="AH3258" s="7">
        <f>IF(AC3258="XX",0,1/C3258^(1/5)*IF(E3258=0,100,1)/(E3258+1)^(1/4))</f>
        <v>1.1692382092680853</v>
      </c>
    </row>
    <row r="3259" spans="1:34">
      <c r="A3259">
        <v>1342</v>
      </c>
      <c r="B3259" s="1">
        <v>23229.3</v>
      </c>
      <c r="C3259" s="6">
        <v>0.05</v>
      </c>
      <c r="D3259" t="s">
        <v>3</v>
      </c>
      <c r="E3259">
        <v>2</v>
      </c>
      <c r="F3259">
        <v>3.5</v>
      </c>
      <c r="G3259" t="s">
        <v>1</v>
      </c>
      <c r="H3259">
        <v>2</v>
      </c>
      <c r="I3259" t="s">
        <v>0</v>
      </c>
      <c r="J3259">
        <v>2</v>
      </c>
      <c r="K3259">
        <v>2.5</v>
      </c>
      <c r="L3259" t="s">
        <v>1</v>
      </c>
      <c r="M3259">
        <v>2</v>
      </c>
      <c r="N3259" t="s">
        <v>1398</v>
      </c>
      <c r="O3259">
        <v>1</v>
      </c>
      <c r="P3259" t="str">
        <f>D3259&amp;"-"&amp;F3259&amp;"-"&amp;G3259&amp;"-"&amp;E3259&amp;"-"&amp;H3259</f>
        <v>A2Delta-3.5-e-2-2</v>
      </c>
      <c r="Q3259" t="str">
        <f>I3259&amp;"-"&amp;K3259&amp;"-"&amp;L3259&amp;"-"&amp;J3259&amp;"-"&amp;M3259</f>
        <v>X2Pi-2.5-e-2-2</v>
      </c>
      <c r="R3259">
        <f>B3259+S3259</f>
        <v>28709.940321615999</v>
      </c>
      <c r="S3259">
        <f>_xlfn.IFNA(VLOOKUP(Q3259,'MARVEL-X'!A$2:I$1400,7,FALSE),VLOOKUP(Q3259,MARVEL!A$2:J$1522,10,FALSE))</f>
        <v>5480.6403216159997</v>
      </c>
      <c r="T3259">
        <f>IF(P3259=P3258,R3259+T3258,R3259)</f>
        <v>401939.86239663907</v>
      </c>
      <c r="U3259">
        <f>IF(P3259=P3258,1+U3258,1)</f>
        <v>14</v>
      </c>
      <c r="V3259">
        <f t="shared" si="50"/>
        <v>28709.990171188507</v>
      </c>
      <c r="W3259" t="str">
        <f>IF(V3259="","",IF(ABS(V3259-R3259)&gt;W$1,ABS(V3259-R3259),""))</f>
        <v/>
      </c>
      <c r="X3259" t="str">
        <f>Y3259&amp;"-"&amp;Z3259&amp;"-"&amp;AC3259&amp;"-"&amp;AD3259&amp;"-"&amp;AG3259</f>
        <v>3.5-e-A-2-1.5</v>
      </c>
      <c r="Y3259">
        <f>F3259</f>
        <v>3.5</v>
      </c>
      <c r="Z3259" s="2" t="str">
        <f>G3259</f>
        <v>e</v>
      </c>
      <c r="AA3259">
        <f>_xlfn.IFNA(VLOOKUP(X3259,'duo-out'!A$2:Q$5000,5,FALSE),E3259+10*(H3259-1)+1+_xlfn.IFNA(VLOOKUP(D3259,states!A$2:C$10,3,FALSE),1))</f>
        <v>86</v>
      </c>
      <c r="AB3259">
        <f>IF(V3259="","",V3259)</f>
        <v>28709.990171188507</v>
      </c>
      <c r="AC3259" s="2" t="str">
        <f>_xlfn.IFNA(VLOOKUP(D3259,states!A$2:C$10,2,FALSE),"XX")</f>
        <v>A</v>
      </c>
      <c r="AD3259">
        <f>E3259</f>
        <v>2</v>
      </c>
      <c r="AE3259">
        <f>_xlfn.IFNA(VLOOKUP(D3259,states!A$2:D$10,4,FALSE),0)</f>
        <v>2</v>
      </c>
      <c r="AF3259">
        <v>0.5</v>
      </c>
      <c r="AG3259">
        <f>IF(AE3259=0,AF3259,IF(AE3259=1,IF(F3259=0.5,0.5,IF(H3259=1,0.5,1.5)),IF(F3259=0.5,0.5,IF(H3259=1,2.5,1.5))))</f>
        <v>1.5</v>
      </c>
      <c r="AH3259" s="7">
        <f>IF(AC3259="XX",0,1/C3259^(1/5)*IF(E3259=0,100,1)/(E3259+1)^(1/4))</f>
        <v>1.3833296494790666</v>
      </c>
    </row>
    <row r="3260" spans="1:34">
      <c r="A3260">
        <v>3785</v>
      </c>
      <c r="B3260" s="1">
        <v>22970.8851</v>
      </c>
      <c r="C3260" s="6">
        <v>1.0829999999999999E-2</v>
      </c>
      <c r="D3260" t="s">
        <v>3</v>
      </c>
      <c r="E3260">
        <v>3</v>
      </c>
      <c r="F3260">
        <v>3.5</v>
      </c>
      <c r="G3260" t="s">
        <v>1</v>
      </c>
      <c r="H3260">
        <v>1</v>
      </c>
      <c r="I3260" t="s">
        <v>0</v>
      </c>
      <c r="J3260">
        <v>3</v>
      </c>
      <c r="K3260">
        <v>2.5</v>
      </c>
      <c r="L3260" t="s">
        <v>1</v>
      </c>
      <c r="M3260">
        <v>2</v>
      </c>
      <c r="N3260" t="s">
        <v>3841</v>
      </c>
      <c r="O3260">
        <v>1</v>
      </c>
      <c r="P3260" t="str">
        <f>D3260&amp;"-"&amp;F3260&amp;"-"&amp;G3260&amp;"-"&amp;E3260&amp;"-"&amp;H3260</f>
        <v>A2Delta-3.5-e-3-1</v>
      </c>
      <c r="Q3260" t="str">
        <f>I3260&amp;"-"&amp;K3260&amp;"-"&amp;L3260&amp;"-"&amp;J3260&amp;"-"&amp;M3260</f>
        <v>X2Pi-2.5-e-3-2</v>
      </c>
      <c r="R3260">
        <f>B3260+S3260</f>
        <v>30927.700951160001</v>
      </c>
      <c r="S3260">
        <f>_xlfn.IFNA(VLOOKUP(Q3260,'MARVEL-X'!A$2:I$1400,7,FALSE),VLOOKUP(Q3260,MARVEL!A$2:J$1522,10,FALSE))</f>
        <v>7956.8158511600004</v>
      </c>
      <c r="T3260">
        <f>IF(P3260=P3259,R3260+T3259,R3260)</f>
        <v>30927.700951160001</v>
      </c>
      <c r="U3260">
        <f>IF(P3260=P3259,1+U3259,1)</f>
        <v>1</v>
      </c>
      <c r="V3260" t="str">
        <f t="shared" si="50"/>
        <v/>
      </c>
      <c r="W3260" t="str">
        <f>IF(V3260="","",IF(ABS(V3260-R3260)&gt;W$1,ABS(V3260-R3260),""))</f>
        <v/>
      </c>
      <c r="X3260" t="str">
        <f>Y3260&amp;"-"&amp;Z3260&amp;"-"&amp;AC3260&amp;"-"&amp;AD3260&amp;"-"&amp;AG3260</f>
        <v>3.5-e-A-3-2.5</v>
      </c>
      <c r="Y3260">
        <f>F3260</f>
        <v>3.5</v>
      </c>
      <c r="Z3260" s="2" t="str">
        <f>G3260</f>
        <v>e</v>
      </c>
      <c r="AA3260">
        <f>_xlfn.IFNA(VLOOKUP(X3260,'duo-out'!A$2:Q$5000,5,FALSE),E3260+10*(H3260-1)+1+_xlfn.IFNA(VLOOKUP(D3260,states!A$2:C$10,3,FALSE),1))</f>
        <v>109</v>
      </c>
      <c r="AB3260" t="str">
        <f>IF(V3260="","",V3260)</f>
        <v/>
      </c>
      <c r="AC3260" s="2" t="str">
        <f>_xlfn.IFNA(VLOOKUP(D3260,states!A$2:C$10,2,FALSE),"XX")</f>
        <v>A</v>
      </c>
      <c r="AD3260">
        <f>E3260</f>
        <v>3</v>
      </c>
      <c r="AE3260">
        <f>_xlfn.IFNA(VLOOKUP(D3260,states!A$2:D$10,4,FALSE),0)</f>
        <v>2</v>
      </c>
      <c r="AF3260">
        <v>0.5</v>
      </c>
      <c r="AG3260">
        <f>IF(AE3260=0,AF3260,IF(AE3260=1,IF(F3260=0.5,0.5,IF(H3260=1,0.5,1.5)),IF(F3260=0.5,0.5,IF(H3260=1,2.5,1.5))))</f>
        <v>2.5</v>
      </c>
      <c r="AH3260" s="7">
        <f>IF(AC3260="XX",0,1/C3260^(1/5)*IF(E3260=0,100,1)/(E3260+1)^(1/4))</f>
        <v>1.7480719772706295</v>
      </c>
    </row>
    <row r="3261" spans="1:34">
      <c r="A3261">
        <v>3774</v>
      </c>
      <c r="B3261" s="1">
        <v>22866.551800000001</v>
      </c>
      <c r="C3261" s="6">
        <v>5.0000000000000001E-3</v>
      </c>
      <c r="D3261" t="s">
        <v>3</v>
      </c>
      <c r="E3261">
        <v>3</v>
      </c>
      <c r="F3261">
        <v>3.5</v>
      </c>
      <c r="G3261" t="s">
        <v>1</v>
      </c>
      <c r="H3261">
        <v>1</v>
      </c>
      <c r="I3261" t="s">
        <v>0</v>
      </c>
      <c r="J3261">
        <v>3</v>
      </c>
      <c r="K3261">
        <v>4.5</v>
      </c>
      <c r="L3261" t="s">
        <v>1</v>
      </c>
      <c r="M3261">
        <v>1</v>
      </c>
      <c r="N3261" t="s">
        <v>3830</v>
      </c>
      <c r="O3261">
        <v>1</v>
      </c>
      <c r="P3261" t="str">
        <f>D3261&amp;"-"&amp;F3261&amp;"-"&amp;G3261&amp;"-"&amp;E3261&amp;"-"&amp;H3261</f>
        <v>A2Delta-3.5-e-3-1</v>
      </c>
      <c r="Q3261" t="str">
        <f>I3261&amp;"-"&amp;K3261&amp;"-"&amp;L3261&amp;"-"&amp;J3261&amp;"-"&amp;M3261</f>
        <v>X2Pi-4.5-e-3-1</v>
      </c>
      <c r="R3261">
        <f>B3261+S3261</f>
        <v>30927.697478503003</v>
      </c>
      <c r="S3261">
        <f>_xlfn.IFNA(VLOOKUP(Q3261,'MARVEL-X'!A$2:I$1400,7,FALSE),VLOOKUP(Q3261,MARVEL!A$2:J$1522,10,FALSE))</f>
        <v>8061.1456785030005</v>
      </c>
      <c r="T3261">
        <f>IF(P3261=P3260,R3261+T3260,R3261)</f>
        <v>61855.398429663008</v>
      </c>
      <c r="U3261">
        <f>IF(P3261=P3260,1+U3260,1)</f>
        <v>2</v>
      </c>
      <c r="V3261" t="str">
        <f t="shared" si="50"/>
        <v/>
      </c>
      <c r="W3261" t="str">
        <f>IF(V3261="","",IF(ABS(V3261-R3261)&gt;W$1,ABS(V3261-R3261),""))</f>
        <v/>
      </c>
      <c r="X3261" t="str">
        <f>Y3261&amp;"-"&amp;Z3261&amp;"-"&amp;AC3261&amp;"-"&amp;AD3261&amp;"-"&amp;AG3261</f>
        <v>3.5-e-A-3-2.5</v>
      </c>
      <c r="Y3261">
        <f>F3261</f>
        <v>3.5</v>
      </c>
      <c r="Z3261" s="2" t="str">
        <f>G3261</f>
        <v>e</v>
      </c>
      <c r="AA3261">
        <f>_xlfn.IFNA(VLOOKUP(X3261,'duo-out'!A$2:Q$5000,5,FALSE),E3261+10*(H3261-1)+1+_xlfn.IFNA(VLOOKUP(D3261,states!A$2:C$10,3,FALSE),1))</f>
        <v>109</v>
      </c>
      <c r="AB3261" t="str">
        <f>IF(V3261="","",V3261)</f>
        <v/>
      </c>
      <c r="AC3261" s="2" t="str">
        <f>_xlfn.IFNA(VLOOKUP(D3261,states!A$2:C$10,2,FALSE),"XX")</f>
        <v>A</v>
      </c>
      <c r="AD3261">
        <f>E3261</f>
        <v>3</v>
      </c>
      <c r="AE3261">
        <f>_xlfn.IFNA(VLOOKUP(D3261,states!A$2:D$10,4,FALSE),0)</f>
        <v>2</v>
      </c>
      <c r="AF3261">
        <v>0.5</v>
      </c>
      <c r="AG3261">
        <f>IF(AE3261=0,AF3261,IF(AE3261=1,IF(F3261=0.5,0.5,IF(H3261=1,0.5,1.5)),IF(F3261=0.5,0.5,IF(H3261=1,2.5,1.5))))</f>
        <v>2.5</v>
      </c>
      <c r="AH3261" s="7">
        <f>IF(AC3261="XX",0,1/C3261^(1/5)*IF(E3261=0,100,1)/(E3261+1)^(1/4))</f>
        <v>2.0402857733683697</v>
      </c>
    </row>
    <row r="3262" spans="1:34">
      <c r="A3262">
        <v>3767</v>
      </c>
      <c r="B3262" s="1">
        <v>22967.234799999998</v>
      </c>
      <c r="C3262" s="6">
        <v>5.0000000000000001E-3</v>
      </c>
      <c r="D3262" t="s">
        <v>3</v>
      </c>
      <c r="E3262">
        <v>3</v>
      </c>
      <c r="F3262">
        <v>3.5</v>
      </c>
      <c r="G3262" t="s">
        <v>1</v>
      </c>
      <c r="H3262">
        <v>1</v>
      </c>
      <c r="I3262" t="s">
        <v>0</v>
      </c>
      <c r="J3262">
        <v>3</v>
      </c>
      <c r="K3262">
        <v>3.5</v>
      </c>
      <c r="L3262" t="s">
        <v>2</v>
      </c>
      <c r="M3262">
        <v>1</v>
      </c>
      <c r="N3262" t="s">
        <v>3823</v>
      </c>
      <c r="O3262">
        <v>1</v>
      </c>
      <c r="P3262" t="str">
        <f>D3262&amp;"-"&amp;F3262&amp;"-"&amp;G3262&amp;"-"&amp;E3262&amp;"-"&amp;H3262</f>
        <v>A2Delta-3.5-e-3-1</v>
      </c>
      <c r="Q3262" t="str">
        <f>I3262&amp;"-"&amp;K3262&amp;"-"&amp;L3262&amp;"-"&amp;J3262&amp;"-"&amp;M3262</f>
        <v>X2Pi-3.5-f-3-1</v>
      </c>
      <c r="R3262">
        <f>B3262+S3262</f>
        <v>30927.706536620997</v>
      </c>
      <c r="S3262">
        <f>_xlfn.IFNA(VLOOKUP(Q3262,'MARVEL-X'!A$2:I$1400,7,FALSE),VLOOKUP(Q3262,MARVEL!A$2:J$1522,10,FALSE))</f>
        <v>7960.4717366209998</v>
      </c>
      <c r="T3262">
        <f>IF(P3262=P3261,R3262+T3261,R3262)</f>
        <v>92783.104966284009</v>
      </c>
      <c r="U3262">
        <f>IF(P3262=P3261,1+U3261,1)</f>
        <v>3</v>
      </c>
      <c r="V3262" t="str">
        <f t="shared" si="50"/>
        <v/>
      </c>
      <c r="W3262" t="str">
        <f>IF(V3262="","",IF(ABS(V3262-R3262)&gt;W$1,ABS(V3262-R3262),""))</f>
        <v/>
      </c>
      <c r="X3262" t="str">
        <f>Y3262&amp;"-"&amp;Z3262&amp;"-"&amp;AC3262&amp;"-"&amp;AD3262&amp;"-"&amp;AG3262</f>
        <v>3.5-e-A-3-2.5</v>
      </c>
      <c r="Y3262">
        <f>F3262</f>
        <v>3.5</v>
      </c>
      <c r="Z3262" s="2" t="str">
        <f>G3262</f>
        <v>e</v>
      </c>
      <c r="AA3262">
        <f>_xlfn.IFNA(VLOOKUP(X3262,'duo-out'!A$2:Q$5000,5,FALSE),E3262+10*(H3262-1)+1+_xlfn.IFNA(VLOOKUP(D3262,states!A$2:C$10,3,FALSE),1))</f>
        <v>109</v>
      </c>
      <c r="AB3262" t="str">
        <f>IF(V3262="","",V3262)</f>
        <v/>
      </c>
      <c r="AC3262" s="2" t="str">
        <f>_xlfn.IFNA(VLOOKUP(D3262,states!A$2:C$10,2,FALSE),"XX")</f>
        <v>A</v>
      </c>
      <c r="AD3262">
        <f>E3262</f>
        <v>3</v>
      </c>
      <c r="AE3262">
        <f>_xlfn.IFNA(VLOOKUP(D3262,states!A$2:D$10,4,FALSE),0)</f>
        <v>2</v>
      </c>
      <c r="AF3262">
        <v>0.5</v>
      </c>
      <c r="AG3262">
        <f>IF(AE3262=0,AF3262,IF(AE3262=1,IF(F3262=0.5,0.5,IF(H3262=1,0.5,1.5)),IF(F3262=0.5,0.5,IF(H3262=1,2.5,1.5))))</f>
        <v>2.5</v>
      </c>
      <c r="AH3262" s="7">
        <f>IF(AC3262="XX",0,1/C3262^(1/5)*IF(E3262=0,100,1)/(E3262+1)^(1/4))</f>
        <v>2.0402857733683697</v>
      </c>
    </row>
    <row r="3263" spans="1:34">
      <c r="A3263">
        <v>3745</v>
      </c>
      <c r="B3263" s="1">
        <v>23041.967100000002</v>
      </c>
      <c r="C3263" s="6">
        <v>5.0000000000000001E-3</v>
      </c>
      <c r="D3263" t="s">
        <v>3</v>
      </c>
      <c r="E3263">
        <v>3</v>
      </c>
      <c r="F3263">
        <v>3.5</v>
      </c>
      <c r="G3263" t="s">
        <v>1</v>
      </c>
      <c r="H3263">
        <v>1</v>
      </c>
      <c r="I3263" t="s">
        <v>0</v>
      </c>
      <c r="J3263">
        <v>3</v>
      </c>
      <c r="K3263">
        <v>2.5</v>
      </c>
      <c r="L3263" t="s">
        <v>1</v>
      </c>
      <c r="M3263">
        <v>1</v>
      </c>
      <c r="N3263" t="s">
        <v>3801</v>
      </c>
      <c r="O3263">
        <v>1</v>
      </c>
      <c r="P3263" t="str">
        <f>D3263&amp;"-"&amp;F3263&amp;"-"&amp;G3263&amp;"-"&amp;E3263&amp;"-"&amp;H3263</f>
        <v>A2Delta-3.5-e-3-1</v>
      </c>
      <c r="Q3263" t="str">
        <f>I3263&amp;"-"&amp;K3263&amp;"-"&amp;L3263&amp;"-"&amp;J3263&amp;"-"&amp;M3263</f>
        <v>X2Pi-2.5-e-3-1</v>
      </c>
      <c r="R3263">
        <f>B3263+S3263</f>
        <v>30927.707525861002</v>
      </c>
      <c r="S3263">
        <f>_xlfn.IFNA(VLOOKUP(Q3263,'MARVEL-X'!A$2:I$1400,7,FALSE),VLOOKUP(Q3263,MARVEL!A$2:J$1522,10,FALSE))</f>
        <v>7885.7404258610004</v>
      </c>
      <c r="T3263">
        <f>IF(P3263=P3262,R3263+T3262,R3263)</f>
        <v>123710.81249214501</v>
      </c>
      <c r="U3263">
        <f>IF(P3263=P3262,1+U3262,1)</f>
        <v>4</v>
      </c>
      <c r="V3263">
        <f t="shared" si="50"/>
        <v>30927.703123036252</v>
      </c>
      <c r="W3263" t="str">
        <f>IF(V3263="","",IF(ABS(V3263-R3263)&gt;W$1,ABS(V3263-R3263),""))</f>
        <v/>
      </c>
      <c r="X3263" t="str">
        <f>Y3263&amp;"-"&amp;Z3263&amp;"-"&amp;AC3263&amp;"-"&amp;AD3263&amp;"-"&amp;AG3263</f>
        <v>3.5-e-A-3-2.5</v>
      </c>
      <c r="Y3263">
        <f>F3263</f>
        <v>3.5</v>
      </c>
      <c r="Z3263" s="2" t="str">
        <f>G3263</f>
        <v>e</v>
      </c>
      <c r="AA3263">
        <f>_xlfn.IFNA(VLOOKUP(X3263,'duo-out'!A$2:Q$5000,5,FALSE),E3263+10*(H3263-1)+1+_xlfn.IFNA(VLOOKUP(D3263,states!A$2:C$10,3,FALSE),1))</f>
        <v>109</v>
      </c>
      <c r="AB3263">
        <f>IF(V3263="","",V3263)</f>
        <v>30927.703123036252</v>
      </c>
      <c r="AC3263" s="2" t="str">
        <f>_xlfn.IFNA(VLOOKUP(D3263,states!A$2:C$10,2,FALSE),"XX")</f>
        <v>A</v>
      </c>
      <c r="AD3263">
        <f>E3263</f>
        <v>3</v>
      </c>
      <c r="AE3263">
        <f>_xlfn.IFNA(VLOOKUP(D3263,states!A$2:D$10,4,FALSE),0)</f>
        <v>2</v>
      </c>
      <c r="AF3263">
        <v>0.5</v>
      </c>
      <c r="AG3263">
        <f>IF(AE3263=0,AF3263,IF(AE3263=1,IF(F3263=0.5,0.5,IF(H3263=1,0.5,1.5)),IF(F3263=0.5,0.5,IF(H3263=1,2.5,1.5))))</f>
        <v>2.5</v>
      </c>
      <c r="AH3263" s="7">
        <f>IF(AC3263="XX",0,1/C3263^(1/5)*IF(E3263=0,100,1)/(E3263+1)^(1/4))</f>
        <v>2.0402857733683697</v>
      </c>
    </row>
    <row r="3264" spans="1:34">
      <c r="A3264">
        <v>3824</v>
      </c>
      <c r="B3264" s="1">
        <v>22843.787400000001</v>
      </c>
      <c r="C3264" s="6">
        <v>5.0000000000000001E-3</v>
      </c>
      <c r="D3264" t="s">
        <v>3</v>
      </c>
      <c r="E3264">
        <v>3</v>
      </c>
      <c r="F3264">
        <v>3.5</v>
      </c>
      <c r="G3264" t="s">
        <v>1</v>
      </c>
      <c r="H3264">
        <v>2</v>
      </c>
      <c r="I3264" t="s">
        <v>0</v>
      </c>
      <c r="J3264">
        <v>3</v>
      </c>
      <c r="K3264">
        <v>4.5</v>
      </c>
      <c r="L3264" t="s">
        <v>1</v>
      </c>
      <c r="M3264">
        <v>2</v>
      </c>
      <c r="N3264" t="s">
        <v>3880</v>
      </c>
      <c r="O3264">
        <v>1</v>
      </c>
      <c r="P3264" t="str">
        <f>D3264&amp;"-"&amp;F3264&amp;"-"&amp;G3264&amp;"-"&amp;E3264&amp;"-"&amp;H3264</f>
        <v>A2Delta-3.5-e-3-2</v>
      </c>
      <c r="Q3264" t="str">
        <f>I3264&amp;"-"&amp;K3264&amp;"-"&amp;L3264&amp;"-"&amp;J3264&amp;"-"&amp;M3264</f>
        <v>X2Pi-4.5-e-3-2</v>
      </c>
      <c r="R3264">
        <f>B3264+S3264</f>
        <v>31027.166188914001</v>
      </c>
      <c r="S3264">
        <f>_xlfn.IFNA(VLOOKUP(Q3264,'MARVEL-X'!A$2:I$1400,7,FALSE),VLOOKUP(Q3264,MARVEL!A$2:J$1522,10,FALSE))</f>
        <v>8183.3787889140003</v>
      </c>
      <c r="T3264">
        <f>IF(P3264=P3263,R3264+T3263,R3264)</f>
        <v>31027.166188914001</v>
      </c>
      <c r="U3264">
        <f>IF(P3264=P3263,1+U3263,1)</f>
        <v>1</v>
      </c>
      <c r="V3264" t="str">
        <f t="shared" si="50"/>
        <v/>
      </c>
      <c r="W3264" t="str">
        <f>IF(V3264="","",IF(ABS(V3264-R3264)&gt;W$1,ABS(V3264-R3264),""))</f>
        <v/>
      </c>
      <c r="X3264" t="str">
        <f>Y3264&amp;"-"&amp;Z3264&amp;"-"&amp;AC3264&amp;"-"&amp;AD3264&amp;"-"&amp;AG3264</f>
        <v>3.5-e-A-3-1.5</v>
      </c>
      <c r="Y3264">
        <f>F3264</f>
        <v>3.5</v>
      </c>
      <c r="Z3264" s="2" t="str">
        <f>G3264</f>
        <v>e</v>
      </c>
      <c r="AA3264">
        <f>_xlfn.IFNA(VLOOKUP(X3264,'duo-out'!A$2:Q$5000,5,FALSE),E3264+10*(H3264-1)+1+_xlfn.IFNA(VLOOKUP(D3264,states!A$2:C$10,3,FALSE),1))</f>
        <v>110</v>
      </c>
      <c r="AB3264" t="str">
        <f>IF(V3264="","",V3264)</f>
        <v/>
      </c>
      <c r="AC3264" s="2" t="str">
        <f>_xlfn.IFNA(VLOOKUP(D3264,states!A$2:C$10,2,FALSE),"XX")</f>
        <v>A</v>
      </c>
      <c r="AD3264">
        <f>E3264</f>
        <v>3</v>
      </c>
      <c r="AE3264">
        <f>_xlfn.IFNA(VLOOKUP(D3264,states!A$2:D$10,4,FALSE),0)</f>
        <v>2</v>
      </c>
      <c r="AF3264">
        <v>0.5</v>
      </c>
      <c r="AG3264">
        <f>IF(AE3264=0,AF3264,IF(AE3264=1,IF(F3264=0.5,0.5,IF(H3264=1,0.5,1.5)),IF(F3264=0.5,0.5,IF(H3264=1,2.5,1.5))))</f>
        <v>1.5</v>
      </c>
      <c r="AH3264" s="7">
        <f>IF(AC3264="XX",0,1/C3264^(1/5)*IF(E3264=0,100,1)/(E3264+1)^(1/4))</f>
        <v>2.0402857733683697</v>
      </c>
    </row>
    <row r="3265" spans="1:34">
      <c r="A3265">
        <v>3806</v>
      </c>
      <c r="B3265" s="1">
        <v>22968.6564</v>
      </c>
      <c r="C3265" s="6">
        <v>0.01</v>
      </c>
      <c r="D3265" t="s">
        <v>3</v>
      </c>
      <c r="E3265">
        <v>3</v>
      </c>
      <c r="F3265">
        <v>3.5</v>
      </c>
      <c r="G3265" t="s">
        <v>1</v>
      </c>
      <c r="H3265">
        <v>2</v>
      </c>
      <c r="I3265" t="s">
        <v>0</v>
      </c>
      <c r="J3265">
        <v>3</v>
      </c>
      <c r="K3265">
        <v>3.5</v>
      </c>
      <c r="L3265" t="s">
        <v>2</v>
      </c>
      <c r="M3265">
        <v>2</v>
      </c>
      <c r="N3265" t="s">
        <v>3862</v>
      </c>
      <c r="O3265">
        <v>1</v>
      </c>
      <c r="P3265" t="str">
        <f>D3265&amp;"-"&amp;F3265&amp;"-"&amp;G3265&amp;"-"&amp;E3265&amp;"-"&amp;H3265</f>
        <v>A2Delta-3.5-e-3-2</v>
      </c>
      <c r="Q3265" t="str">
        <f>I3265&amp;"-"&amp;K3265&amp;"-"&amp;L3265&amp;"-"&amp;J3265&amp;"-"&amp;M3265</f>
        <v>X2Pi-3.5-f-3-2</v>
      </c>
      <c r="R3265">
        <f>B3265+S3265</f>
        <v>31027.161084650001</v>
      </c>
      <c r="S3265">
        <f>_xlfn.IFNA(VLOOKUP(Q3265,'MARVEL-X'!A$2:I$1400,7,FALSE),VLOOKUP(Q3265,MARVEL!A$2:J$1522,10,FALSE))</f>
        <v>8058.5046846499999</v>
      </c>
      <c r="T3265">
        <f>IF(P3265=P3264,R3265+T3264,R3265)</f>
        <v>62054.327273564006</v>
      </c>
      <c r="U3265">
        <f>IF(P3265=P3264,1+U3264,1)</f>
        <v>2</v>
      </c>
      <c r="V3265" t="str">
        <f t="shared" si="50"/>
        <v/>
      </c>
      <c r="W3265" t="str">
        <f>IF(V3265="","",IF(ABS(V3265-R3265)&gt;W$1,ABS(V3265-R3265),""))</f>
        <v/>
      </c>
      <c r="X3265" t="str">
        <f>Y3265&amp;"-"&amp;Z3265&amp;"-"&amp;AC3265&amp;"-"&amp;AD3265&amp;"-"&amp;AG3265</f>
        <v>3.5-e-A-3-1.5</v>
      </c>
      <c r="Y3265">
        <f>F3265</f>
        <v>3.5</v>
      </c>
      <c r="Z3265" s="2" t="str">
        <f>G3265</f>
        <v>e</v>
      </c>
      <c r="AA3265">
        <f>_xlfn.IFNA(VLOOKUP(X3265,'duo-out'!A$2:Q$5000,5,FALSE),E3265+10*(H3265-1)+1+_xlfn.IFNA(VLOOKUP(D3265,states!A$2:C$10,3,FALSE),1))</f>
        <v>110</v>
      </c>
      <c r="AB3265" t="str">
        <f>IF(V3265="","",V3265)</f>
        <v/>
      </c>
      <c r="AC3265" s="2" t="str">
        <f>_xlfn.IFNA(VLOOKUP(D3265,states!A$2:C$10,2,FALSE),"XX")</f>
        <v>A</v>
      </c>
      <c r="AD3265">
        <f>E3265</f>
        <v>3</v>
      </c>
      <c r="AE3265">
        <f>_xlfn.IFNA(VLOOKUP(D3265,states!A$2:D$10,4,FALSE),0)</f>
        <v>2</v>
      </c>
      <c r="AF3265">
        <v>0.5</v>
      </c>
      <c r="AG3265">
        <f>IF(AE3265=0,AF3265,IF(AE3265=1,IF(F3265=0.5,0.5,IF(H3265=1,0.5,1.5)),IF(F3265=0.5,0.5,IF(H3265=1,2.5,1.5))))</f>
        <v>1.5</v>
      </c>
      <c r="AH3265" s="7">
        <f>IF(AC3265="XX",0,1/C3265^(1/5)*IF(E3265=0,100,1)/(E3265+1)^(1/4))</f>
        <v>1.7761719292909026</v>
      </c>
    </row>
    <row r="3266" spans="1:34">
      <c r="A3266">
        <v>3800</v>
      </c>
      <c r="B3266" s="1">
        <v>23070.357899999999</v>
      </c>
      <c r="C3266" s="6">
        <v>7.5900000000000004E-3</v>
      </c>
      <c r="D3266" t="s">
        <v>3</v>
      </c>
      <c r="E3266">
        <v>3</v>
      </c>
      <c r="F3266">
        <v>3.5</v>
      </c>
      <c r="G3266" t="s">
        <v>1</v>
      </c>
      <c r="H3266">
        <v>2</v>
      </c>
      <c r="I3266" t="s">
        <v>0</v>
      </c>
      <c r="J3266">
        <v>3</v>
      </c>
      <c r="K3266">
        <v>2.5</v>
      </c>
      <c r="L3266" t="s">
        <v>1</v>
      </c>
      <c r="M3266">
        <v>2</v>
      </c>
      <c r="N3266" t="s">
        <v>3856</v>
      </c>
      <c r="O3266">
        <v>1</v>
      </c>
      <c r="P3266" t="str">
        <f>D3266&amp;"-"&amp;F3266&amp;"-"&amp;G3266&amp;"-"&amp;E3266&amp;"-"&amp;H3266</f>
        <v>A2Delta-3.5-e-3-2</v>
      </c>
      <c r="Q3266" t="str">
        <f>I3266&amp;"-"&amp;K3266&amp;"-"&amp;L3266&amp;"-"&amp;J3266&amp;"-"&amp;M3266</f>
        <v>X2Pi-2.5-e-3-2</v>
      </c>
      <c r="R3266">
        <f>B3266+S3266</f>
        <v>31027.17375116</v>
      </c>
      <c r="S3266">
        <f>_xlfn.IFNA(VLOOKUP(Q3266,'MARVEL-X'!A$2:I$1400,7,FALSE),VLOOKUP(Q3266,MARVEL!A$2:J$1522,10,FALSE))</f>
        <v>7956.8158511600004</v>
      </c>
      <c r="T3266">
        <f>IF(P3266=P3265,R3266+T3265,R3266)</f>
        <v>93081.501024724013</v>
      </c>
      <c r="U3266">
        <f>IF(P3266=P3265,1+U3265,1)</f>
        <v>3</v>
      </c>
      <c r="V3266">
        <f t="shared" si="50"/>
        <v>31027.167008241337</v>
      </c>
      <c r="W3266" t="str">
        <f>IF(V3266="","",IF(ABS(V3266-R3266)&gt;W$1,ABS(V3266-R3266),""))</f>
        <v/>
      </c>
      <c r="X3266" t="str">
        <f>Y3266&amp;"-"&amp;Z3266&amp;"-"&amp;AC3266&amp;"-"&amp;AD3266&amp;"-"&amp;AG3266</f>
        <v>3.5-e-A-3-1.5</v>
      </c>
      <c r="Y3266">
        <f>F3266</f>
        <v>3.5</v>
      </c>
      <c r="Z3266" s="2" t="str">
        <f>G3266</f>
        <v>e</v>
      </c>
      <c r="AA3266">
        <f>_xlfn.IFNA(VLOOKUP(X3266,'duo-out'!A$2:Q$5000,5,FALSE),E3266+10*(H3266-1)+1+_xlfn.IFNA(VLOOKUP(D3266,states!A$2:C$10,3,FALSE),1))</f>
        <v>110</v>
      </c>
      <c r="AB3266">
        <f>IF(V3266="","",V3266)</f>
        <v>31027.167008241337</v>
      </c>
      <c r="AC3266" s="2" t="str">
        <f>_xlfn.IFNA(VLOOKUP(D3266,states!A$2:C$10,2,FALSE),"XX")</f>
        <v>A</v>
      </c>
      <c r="AD3266">
        <f>E3266</f>
        <v>3</v>
      </c>
      <c r="AE3266">
        <f>_xlfn.IFNA(VLOOKUP(D3266,states!A$2:D$10,4,FALSE),0)</f>
        <v>2</v>
      </c>
      <c r="AF3266">
        <v>0.5</v>
      </c>
      <c r="AG3266">
        <f>IF(AE3266=0,AF3266,IF(AE3266=1,IF(F3266=0.5,0.5,IF(H3266=1,0.5,1.5)),IF(F3266=0.5,0.5,IF(H3266=1,2.5,1.5))))</f>
        <v>1.5</v>
      </c>
      <c r="AH3266" s="7">
        <f>IF(AC3266="XX",0,1/C3266^(1/5)*IF(E3266=0,100,1)/(E3266+1)^(1/4))</f>
        <v>1.8768806071339428</v>
      </c>
    </row>
    <row r="3267" spans="1:34">
      <c r="A3267">
        <v>6052</v>
      </c>
      <c r="B3267" s="1">
        <v>22694.84</v>
      </c>
      <c r="C3267" s="6">
        <v>0.5</v>
      </c>
      <c r="D3267" t="s">
        <v>3</v>
      </c>
      <c r="E3267">
        <v>4</v>
      </c>
      <c r="F3267">
        <v>3.5</v>
      </c>
      <c r="G3267" t="s">
        <v>1</v>
      </c>
      <c r="H3267">
        <v>1</v>
      </c>
      <c r="I3267" t="s">
        <v>0</v>
      </c>
      <c r="J3267">
        <v>4</v>
      </c>
      <c r="K3267">
        <v>3.5</v>
      </c>
      <c r="L3267" t="s">
        <v>2</v>
      </c>
      <c r="M3267">
        <v>1</v>
      </c>
      <c r="N3267" t="s">
        <v>6108</v>
      </c>
      <c r="O3267">
        <v>1</v>
      </c>
      <c r="P3267" t="str">
        <f>D3267&amp;"-"&amp;F3267&amp;"-"&amp;G3267&amp;"-"&amp;E3267&amp;"-"&amp;H3267</f>
        <v>A2Delta-3.5-e-4-1</v>
      </c>
      <c r="Q3267" t="str">
        <f>I3267&amp;"-"&amp;K3267&amp;"-"&amp;L3267&amp;"-"&amp;J3267&amp;"-"&amp;M3267</f>
        <v>X2Pi-3.5-f-4-1</v>
      </c>
      <c r="R3267">
        <f>B3267+S3267</f>
        <v>33007.765254993996</v>
      </c>
      <c r="S3267">
        <f>_xlfn.IFNA(VLOOKUP(Q3267,'MARVEL-X'!A$2:I$1400,7,FALSE),VLOOKUP(Q3267,MARVEL!A$2:J$1522,10,FALSE))</f>
        <v>10312.925254993999</v>
      </c>
      <c r="T3267">
        <f>IF(P3267=P3266,R3267+T3266,R3267)</f>
        <v>33007.765254993996</v>
      </c>
      <c r="U3267">
        <f>IF(P3267=P3266,1+U3266,1)</f>
        <v>1</v>
      </c>
      <c r="V3267" t="str">
        <f t="shared" ref="V3267:V3330" si="51">IF(P3267=P3268,"",T3267/U3267)</f>
        <v/>
      </c>
      <c r="W3267" t="str">
        <f>IF(V3267="","",IF(ABS(V3267-R3267)&gt;W$1,ABS(V3267-R3267),""))</f>
        <v/>
      </c>
      <c r="X3267" t="str">
        <f>Y3267&amp;"-"&amp;Z3267&amp;"-"&amp;AC3267&amp;"-"&amp;AD3267&amp;"-"&amp;AG3267</f>
        <v>3.5-e-A-4-2.5</v>
      </c>
      <c r="Y3267">
        <f>F3267</f>
        <v>3.5</v>
      </c>
      <c r="Z3267" s="2" t="str">
        <f>G3267</f>
        <v>e</v>
      </c>
      <c r="AA3267">
        <f>_xlfn.IFNA(VLOOKUP(X3267,'duo-out'!A$2:Q$5000,5,FALSE),E3267+10*(H3267-1)+1+_xlfn.IFNA(VLOOKUP(D3267,states!A$2:C$10,3,FALSE),1))</f>
        <v>120</v>
      </c>
      <c r="AB3267" t="str">
        <f>IF(V3267="","",V3267)</f>
        <v/>
      </c>
      <c r="AC3267" s="2" t="str">
        <f>_xlfn.IFNA(VLOOKUP(D3267,states!A$2:C$10,2,FALSE),"XX")</f>
        <v>A</v>
      </c>
      <c r="AD3267">
        <f>E3267</f>
        <v>4</v>
      </c>
      <c r="AE3267">
        <f>_xlfn.IFNA(VLOOKUP(D3267,states!A$2:D$10,4,FALSE),0)</f>
        <v>2</v>
      </c>
      <c r="AF3267">
        <v>0.5</v>
      </c>
      <c r="AG3267">
        <f>IF(AE3267=0,AF3267,IF(AE3267=1,IF(F3267=0.5,0.5,IF(H3267=1,0.5,1.5)),IF(F3267=0.5,0.5,IF(H3267=1,2.5,1.5))))</f>
        <v>2.5</v>
      </c>
      <c r="AH3267" s="7">
        <f>IF(AC3267="XX",0,1/C3267^(1/5)*IF(E3267=0,100,1)/(E3267+1)^(1/4))</f>
        <v>0.76818088824663155</v>
      </c>
    </row>
    <row r="3268" spans="1:34">
      <c r="A3268">
        <v>6048</v>
      </c>
      <c r="B3268" s="1">
        <v>22766.84</v>
      </c>
      <c r="C3268" s="6">
        <v>0.5</v>
      </c>
      <c r="D3268" t="s">
        <v>3</v>
      </c>
      <c r="E3268">
        <v>4</v>
      </c>
      <c r="F3268">
        <v>3.5</v>
      </c>
      <c r="G3268" t="s">
        <v>1</v>
      </c>
      <c r="H3268">
        <v>1</v>
      </c>
      <c r="I3268" t="s">
        <v>0</v>
      </c>
      <c r="J3268">
        <v>4</v>
      </c>
      <c r="K3268">
        <v>2.5</v>
      </c>
      <c r="L3268" t="s">
        <v>1</v>
      </c>
      <c r="M3268">
        <v>1</v>
      </c>
      <c r="N3268" t="s">
        <v>6104</v>
      </c>
      <c r="O3268">
        <v>1</v>
      </c>
      <c r="P3268" t="str">
        <f>D3268&amp;"-"&amp;F3268&amp;"-"&amp;G3268&amp;"-"&amp;E3268&amp;"-"&amp;H3268</f>
        <v>A2Delta-3.5-e-4-1</v>
      </c>
      <c r="Q3268" t="str">
        <f>I3268&amp;"-"&amp;K3268&amp;"-"&amp;L3268&amp;"-"&amp;J3268&amp;"-"&amp;M3268</f>
        <v>X2Pi-2.5-e-4-1</v>
      </c>
      <c r="R3268">
        <f>B3268+S3268</f>
        <v>33008.102767122997</v>
      </c>
      <c r="S3268">
        <f>_xlfn.IFNA(VLOOKUP(Q3268,'MARVEL-X'!A$2:I$1400,7,FALSE),VLOOKUP(Q3268,MARVEL!A$2:J$1522,10,FALSE))</f>
        <v>10241.262767123</v>
      </c>
      <c r="T3268">
        <f>IF(P3268=P3267,R3268+T3267,R3268)</f>
        <v>66015.868022116993</v>
      </c>
      <c r="U3268">
        <f>IF(P3268=P3267,1+U3267,1)</f>
        <v>2</v>
      </c>
      <c r="V3268">
        <f t="shared" si="51"/>
        <v>33007.934011058496</v>
      </c>
      <c r="W3268">
        <f>IF(V3268="","",IF(ABS(V3268-R3268)&gt;W$1,ABS(V3268-R3268),""))</f>
        <v>0.16875606450048508</v>
      </c>
      <c r="X3268" t="str">
        <f>Y3268&amp;"-"&amp;Z3268&amp;"-"&amp;AC3268&amp;"-"&amp;AD3268&amp;"-"&amp;AG3268</f>
        <v>3.5-e-A-4-2.5</v>
      </c>
      <c r="Y3268">
        <f>F3268</f>
        <v>3.5</v>
      </c>
      <c r="Z3268" s="2" t="str">
        <f>G3268</f>
        <v>e</v>
      </c>
      <c r="AA3268">
        <f>_xlfn.IFNA(VLOOKUP(X3268,'duo-out'!A$2:Q$5000,5,FALSE),E3268+10*(H3268-1)+1+_xlfn.IFNA(VLOOKUP(D3268,states!A$2:C$10,3,FALSE),1))</f>
        <v>120</v>
      </c>
      <c r="AB3268">
        <f>IF(V3268="","",V3268)</f>
        <v>33007.934011058496</v>
      </c>
      <c r="AC3268" s="2" t="str">
        <f>_xlfn.IFNA(VLOOKUP(D3268,states!A$2:C$10,2,FALSE),"XX")</f>
        <v>A</v>
      </c>
      <c r="AD3268">
        <f>E3268</f>
        <v>4</v>
      </c>
      <c r="AE3268">
        <f>_xlfn.IFNA(VLOOKUP(D3268,states!A$2:D$10,4,FALSE),0)</f>
        <v>2</v>
      </c>
      <c r="AF3268">
        <v>0.5</v>
      </c>
      <c r="AG3268">
        <f>IF(AE3268=0,AF3268,IF(AE3268=1,IF(F3268=0.5,0.5,IF(H3268=1,0.5,1.5)),IF(F3268=0.5,0.5,IF(H3268=1,2.5,1.5))))</f>
        <v>2.5</v>
      </c>
      <c r="AH3268" s="7">
        <f>IF(AC3268="XX",0,1/C3268^(1/5)*IF(E3268=0,100,1)/(E3268+1)^(1/4))</f>
        <v>0.76818088824663155</v>
      </c>
    </row>
    <row r="3269" spans="1:34">
      <c r="A3269">
        <v>6097</v>
      </c>
      <c r="B3269" s="1">
        <v>22693.200000000001</v>
      </c>
      <c r="C3269" s="6">
        <v>0.5</v>
      </c>
      <c r="D3269" t="s">
        <v>3</v>
      </c>
      <c r="E3269">
        <v>4</v>
      </c>
      <c r="F3269">
        <v>3.5</v>
      </c>
      <c r="G3269" t="s">
        <v>1</v>
      </c>
      <c r="H3269">
        <v>2</v>
      </c>
      <c r="I3269" t="s">
        <v>0</v>
      </c>
      <c r="J3269">
        <v>4</v>
      </c>
      <c r="K3269">
        <v>3.5</v>
      </c>
      <c r="L3269" t="s">
        <v>2</v>
      </c>
      <c r="M3269">
        <v>2</v>
      </c>
      <c r="N3269" t="s">
        <v>6153</v>
      </c>
      <c r="O3269">
        <v>1</v>
      </c>
      <c r="P3269" t="str">
        <f>D3269&amp;"-"&amp;F3269&amp;"-"&amp;G3269&amp;"-"&amp;E3269&amp;"-"&amp;H3269</f>
        <v>A2Delta-3.5-e-4-2</v>
      </c>
      <c r="Q3269" t="str">
        <f>I3269&amp;"-"&amp;K3269&amp;"-"&amp;L3269&amp;"-"&amp;J3269&amp;"-"&amp;M3269</f>
        <v>X2Pi-3.5-f-4-2</v>
      </c>
      <c r="R3269">
        <f>B3269+S3269</f>
        <v>33100.150888078999</v>
      </c>
      <c r="S3269">
        <f>_xlfn.IFNA(VLOOKUP(Q3269,'MARVEL-X'!A$2:I$1400,7,FALSE),VLOOKUP(Q3269,MARVEL!A$2:J$1522,10,FALSE))</f>
        <v>10406.950888079</v>
      </c>
      <c r="T3269">
        <f>IF(P3269=P3268,R3269+T3268,R3269)</f>
        <v>33100.150888078999</v>
      </c>
      <c r="U3269">
        <f>IF(P3269=P3268,1+U3268,1)</f>
        <v>1</v>
      </c>
      <c r="V3269">
        <f t="shared" si="51"/>
        <v>33100.150888078999</v>
      </c>
      <c r="W3269" t="str">
        <f>IF(V3269="","",IF(ABS(V3269-R3269)&gt;W$1,ABS(V3269-R3269),""))</f>
        <v/>
      </c>
      <c r="X3269" t="str">
        <f>Y3269&amp;"-"&amp;Z3269&amp;"-"&amp;AC3269&amp;"-"&amp;AD3269&amp;"-"&amp;AG3269</f>
        <v>3.5-e-A-4-1.5</v>
      </c>
      <c r="Y3269">
        <f>F3269</f>
        <v>3.5</v>
      </c>
      <c r="Z3269" s="2" t="str">
        <f>G3269</f>
        <v>e</v>
      </c>
      <c r="AA3269">
        <f>_xlfn.IFNA(VLOOKUP(X3269,'duo-out'!A$2:Q$5000,5,FALSE),E3269+10*(H3269-1)+1+_xlfn.IFNA(VLOOKUP(D3269,states!A$2:C$10,3,FALSE),1))</f>
        <v>121</v>
      </c>
      <c r="AB3269">
        <f>IF(V3269="","",V3269)</f>
        <v>33100.150888078999</v>
      </c>
      <c r="AC3269" s="2" t="str">
        <f>_xlfn.IFNA(VLOOKUP(D3269,states!A$2:C$10,2,FALSE),"XX")</f>
        <v>A</v>
      </c>
      <c r="AD3269">
        <f>E3269</f>
        <v>4</v>
      </c>
      <c r="AE3269">
        <f>_xlfn.IFNA(VLOOKUP(D3269,states!A$2:D$10,4,FALSE),0)</f>
        <v>2</v>
      </c>
      <c r="AF3269">
        <v>0.5</v>
      </c>
      <c r="AG3269">
        <f>IF(AE3269=0,AF3269,IF(AE3269=1,IF(F3269=0.5,0.5,IF(H3269=1,0.5,1.5)),IF(F3269=0.5,0.5,IF(H3269=1,2.5,1.5))))</f>
        <v>1.5</v>
      </c>
      <c r="AH3269" s="7">
        <f>IF(AC3269="XX",0,1/C3269^(1/5)*IF(E3269=0,100,1)/(E3269+1)^(1/4))</f>
        <v>0.76818088824663155</v>
      </c>
    </row>
    <row r="3270" spans="1:34">
      <c r="A3270">
        <v>6137</v>
      </c>
      <c r="B3270" s="1">
        <v>22261.95</v>
      </c>
      <c r="C3270" s="6">
        <v>0.5</v>
      </c>
      <c r="D3270" t="s">
        <v>3</v>
      </c>
      <c r="E3270">
        <v>5</v>
      </c>
      <c r="F3270">
        <v>3.5</v>
      </c>
      <c r="G3270" t="s">
        <v>1</v>
      </c>
      <c r="H3270">
        <v>1</v>
      </c>
      <c r="I3270" t="s">
        <v>0</v>
      </c>
      <c r="J3270">
        <v>5</v>
      </c>
      <c r="K3270">
        <v>3.5</v>
      </c>
      <c r="L3270" t="s">
        <v>2</v>
      </c>
      <c r="M3270">
        <v>1</v>
      </c>
      <c r="N3270" t="s">
        <v>6193</v>
      </c>
      <c r="O3270">
        <v>1</v>
      </c>
      <c r="P3270" t="str">
        <f>D3270&amp;"-"&amp;F3270&amp;"-"&amp;G3270&amp;"-"&amp;E3270&amp;"-"&amp;H3270</f>
        <v>A2Delta-3.5-e-5-1</v>
      </c>
      <c r="Q3270" t="str">
        <f>I3270&amp;"-"&amp;K3270&amp;"-"&amp;L3270&amp;"-"&amp;J3270&amp;"-"&amp;M3270</f>
        <v>X2Pi-3.5-f-5-1</v>
      </c>
      <c r="R3270" t="e">
        <f>B3270+S3270</f>
        <v>#N/A</v>
      </c>
      <c r="S3270" t="e">
        <f>_xlfn.IFNA(VLOOKUP(Q3270,'MARVEL-X'!A$2:I$1400,7,FALSE),VLOOKUP(Q3270,MARVEL!A$2:J$1522,10,FALSE))</f>
        <v>#N/A</v>
      </c>
      <c r="T3270" t="e">
        <f>IF(P3270=P3269,R3270+T3269,R3270)</f>
        <v>#N/A</v>
      </c>
      <c r="U3270">
        <f>IF(P3270=P3269,1+U3269,1)</f>
        <v>1</v>
      </c>
      <c r="V3270" t="str">
        <f t="shared" si="51"/>
        <v/>
      </c>
      <c r="W3270" t="str">
        <f>IF(V3270="","",IF(ABS(V3270-R3270)&gt;W$1,ABS(V3270-R3270),""))</f>
        <v/>
      </c>
      <c r="X3270" t="str">
        <f>Y3270&amp;"-"&amp;Z3270&amp;"-"&amp;AC3270&amp;"-"&amp;AD3270&amp;"-"&amp;AG3270</f>
        <v>3.5-e-A-5-2.5</v>
      </c>
      <c r="Y3270">
        <f>F3270</f>
        <v>3.5</v>
      </c>
      <c r="Z3270" s="2" t="str">
        <f>G3270</f>
        <v>e</v>
      </c>
      <c r="AA3270">
        <f>_xlfn.IFNA(VLOOKUP(X3270,'duo-out'!A$2:Q$5000,5,FALSE),E3270+10*(H3270-1)+1+_xlfn.IFNA(VLOOKUP(D3270,states!A$2:C$10,3,FALSE),1))</f>
        <v>256</v>
      </c>
      <c r="AB3270" t="str">
        <f>IF(V3270="","",V3270)</f>
        <v/>
      </c>
      <c r="AC3270" s="2" t="str">
        <f>_xlfn.IFNA(VLOOKUP(D3270,states!A$2:C$10,2,FALSE),"XX")</f>
        <v>A</v>
      </c>
      <c r="AD3270">
        <f>E3270</f>
        <v>5</v>
      </c>
      <c r="AE3270">
        <f>_xlfn.IFNA(VLOOKUP(D3270,states!A$2:D$10,4,FALSE),0)</f>
        <v>2</v>
      </c>
      <c r="AF3270">
        <v>0.5</v>
      </c>
      <c r="AG3270">
        <f>IF(AE3270=0,AF3270,IF(AE3270=1,IF(F3270=0.5,0.5,IF(H3270=1,0.5,1.5)),IF(F3270=0.5,0.5,IF(H3270=1,2.5,1.5))))</f>
        <v>2.5</v>
      </c>
      <c r="AH3270" s="7">
        <f>IF(AC3270="XX",0,1/C3270^(1/5)*IF(E3270=0,100,1)/(E3270+1)^(1/4))</f>
        <v>0.73395289278439235</v>
      </c>
    </row>
    <row r="3271" spans="1:34">
      <c r="A3271">
        <v>6132</v>
      </c>
      <c r="B3271" s="1">
        <v>22330.87</v>
      </c>
      <c r="C3271" s="6">
        <v>0.5</v>
      </c>
      <c r="D3271" t="s">
        <v>3</v>
      </c>
      <c r="E3271">
        <v>5</v>
      </c>
      <c r="F3271">
        <v>3.5</v>
      </c>
      <c r="G3271" t="s">
        <v>1</v>
      </c>
      <c r="H3271">
        <v>1</v>
      </c>
      <c r="I3271" t="s">
        <v>0</v>
      </c>
      <c r="J3271">
        <v>5</v>
      </c>
      <c r="K3271">
        <v>2.5</v>
      </c>
      <c r="L3271" t="s">
        <v>1</v>
      </c>
      <c r="M3271">
        <v>1</v>
      </c>
      <c r="N3271" t="s">
        <v>6188</v>
      </c>
      <c r="O3271">
        <v>1</v>
      </c>
      <c r="P3271" t="str">
        <f>D3271&amp;"-"&amp;F3271&amp;"-"&amp;G3271&amp;"-"&amp;E3271&amp;"-"&amp;H3271</f>
        <v>A2Delta-3.5-e-5-1</v>
      </c>
      <c r="Q3271" t="str">
        <f>I3271&amp;"-"&amp;K3271&amp;"-"&amp;L3271&amp;"-"&amp;J3271&amp;"-"&amp;M3271</f>
        <v>X2Pi-2.5-e-5-1</v>
      </c>
      <c r="R3271" t="e">
        <f>B3271+S3271</f>
        <v>#N/A</v>
      </c>
      <c r="S3271" t="e">
        <f>_xlfn.IFNA(VLOOKUP(Q3271,'MARVEL-X'!A$2:I$1400,7,FALSE),VLOOKUP(Q3271,MARVEL!A$2:J$1522,10,FALSE))</f>
        <v>#N/A</v>
      </c>
      <c r="T3271" t="e">
        <f>IF(P3271=P3270,R3271+T3270,R3271)</f>
        <v>#N/A</v>
      </c>
      <c r="U3271">
        <f>IF(P3271=P3270,1+U3270,1)</f>
        <v>2</v>
      </c>
      <c r="V3271" t="e">
        <f t="shared" si="51"/>
        <v>#N/A</v>
      </c>
      <c r="W3271" t="e">
        <f>IF(V3271="","",IF(ABS(V3271-R3271)&gt;W$1,ABS(V3271-R3271),""))</f>
        <v>#N/A</v>
      </c>
      <c r="X3271" t="str">
        <f>Y3271&amp;"-"&amp;Z3271&amp;"-"&amp;AC3271&amp;"-"&amp;AD3271&amp;"-"&amp;AG3271</f>
        <v>3.5-e-A-5-2.5</v>
      </c>
      <c r="Y3271">
        <f>F3271</f>
        <v>3.5</v>
      </c>
      <c r="Z3271" s="2" t="str">
        <f>G3271</f>
        <v>e</v>
      </c>
      <c r="AA3271">
        <f>_xlfn.IFNA(VLOOKUP(X3271,'duo-out'!A$2:Q$5000,5,FALSE),E3271+10*(H3271-1)+1+_xlfn.IFNA(VLOOKUP(D3271,states!A$2:C$10,3,FALSE),1))</f>
        <v>256</v>
      </c>
      <c r="AB3271" t="e">
        <f>IF(V3271="","",V3271)</f>
        <v>#N/A</v>
      </c>
      <c r="AC3271" s="2" t="str">
        <f>_xlfn.IFNA(VLOOKUP(D3271,states!A$2:C$10,2,FALSE),"XX")</f>
        <v>A</v>
      </c>
      <c r="AD3271">
        <f>E3271</f>
        <v>5</v>
      </c>
      <c r="AE3271">
        <f>_xlfn.IFNA(VLOOKUP(D3271,states!A$2:D$10,4,FALSE),0)</f>
        <v>2</v>
      </c>
      <c r="AF3271">
        <v>0.5</v>
      </c>
      <c r="AG3271">
        <f>IF(AE3271=0,AF3271,IF(AE3271=1,IF(F3271=0.5,0.5,IF(H3271=1,0.5,1.5)),IF(F3271=0.5,0.5,IF(H3271=1,2.5,1.5))))</f>
        <v>2.5</v>
      </c>
      <c r="AH3271" s="7">
        <f>IF(AC3271="XX",0,1/C3271^(1/5)*IF(E3271=0,100,1)/(E3271+1)^(1/4))</f>
        <v>0.73395289278439235</v>
      </c>
    </row>
    <row r="3272" spans="1:34">
      <c r="A3272">
        <v>3897</v>
      </c>
      <c r="B3272" s="1">
        <v>20453.0288</v>
      </c>
      <c r="C3272" s="6">
        <v>5.0000000000000001E-3</v>
      </c>
      <c r="D3272" t="s">
        <v>3</v>
      </c>
      <c r="E3272">
        <v>0</v>
      </c>
      <c r="F3272">
        <v>3.5</v>
      </c>
      <c r="G3272" t="s">
        <v>2</v>
      </c>
      <c r="H3272">
        <v>1</v>
      </c>
      <c r="I3272" t="s">
        <v>0</v>
      </c>
      <c r="J3272">
        <v>1</v>
      </c>
      <c r="K3272">
        <v>2.5</v>
      </c>
      <c r="L3272" t="s">
        <v>2</v>
      </c>
      <c r="M3272">
        <v>2</v>
      </c>
      <c r="N3272" t="s">
        <v>3953</v>
      </c>
      <c r="O3272">
        <v>1</v>
      </c>
      <c r="P3272" t="str">
        <f>D3272&amp;"-"&amp;F3272&amp;"-"&amp;G3272&amp;"-"&amp;E3272&amp;"-"&amp;H3272</f>
        <v>A2Delta-3.5-f-0-1</v>
      </c>
      <c r="Q3272" t="str">
        <f>I3272&amp;"-"&amp;K3272&amp;"-"&amp;L3272&amp;"-"&amp;J3272&amp;"-"&amp;M3272</f>
        <v>X2Pi-2.5-f-1-2</v>
      </c>
      <c r="R3272">
        <f>B3272+S3272</f>
        <v>23333.412789753002</v>
      </c>
      <c r="S3272">
        <f>_xlfn.IFNA(VLOOKUP(Q3272,'MARVEL-X'!A$2:I$1400,7,FALSE),VLOOKUP(Q3272,MARVEL!A$2:J$1522,10,FALSE))</f>
        <v>2880.3839897530002</v>
      </c>
      <c r="T3272">
        <f>IF(P3272=P3271,R3272+T3271,R3272)</f>
        <v>23333.412789753002</v>
      </c>
      <c r="U3272">
        <f>IF(P3272=P3271,1+U3271,1)</f>
        <v>1</v>
      </c>
      <c r="V3272" t="str">
        <f t="shared" si="51"/>
        <v/>
      </c>
      <c r="W3272" t="str">
        <f>IF(V3272="","",IF(ABS(V3272-R3272)&gt;W$1,ABS(V3272-R3272),""))</f>
        <v/>
      </c>
      <c r="X3272" t="str">
        <f>Y3272&amp;"-"&amp;Z3272&amp;"-"&amp;AC3272&amp;"-"&amp;AD3272&amp;"-"&amp;AG3272</f>
        <v>3.5-f-A-0-2.5</v>
      </c>
      <c r="Y3272">
        <f>F3272</f>
        <v>3.5</v>
      </c>
      <c r="Z3272" s="2" t="str">
        <f>G3272</f>
        <v>f</v>
      </c>
      <c r="AA3272">
        <f>_xlfn.IFNA(VLOOKUP(X3272,'duo-out'!A$2:Q$5000,5,FALSE),E3272+10*(H3272-1)+1+_xlfn.IFNA(VLOOKUP(D3272,states!A$2:C$10,3,FALSE),1))</f>
        <v>51</v>
      </c>
      <c r="AB3272" t="str">
        <f>IF(V3272="","",V3272)</f>
        <v/>
      </c>
      <c r="AC3272" s="2" t="str">
        <f>_xlfn.IFNA(VLOOKUP(D3272,states!A$2:C$10,2,FALSE),"XX")</f>
        <v>A</v>
      </c>
      <c r="AD3272">
        <f>E3272</f>
        <v>0</v>
      </c>
      <c r="AE3272">
        <f>_xlfn.IFNA(VLOOKUP(D3272,states!A$2:D$10,4,FALSE),0)</f>
        <v>2</v>
      </c>
      <c r="AF3272">
        <v>0.5</v>
      </c>
      <c r="AG3272">
        <f>IF(AE3272=0,AF3272,IF(AE3272=1,IF(F3272=0.5,0.5,IF(H3272=1,0.5,1.5)),IF(F3272=0.5,0.5,IF(H3272=1,2.5,1.5))))</f>
        <v>2.5</v>
      </c>
      <c r="AH3272" s="7">
        <f>IF(AC3272="XX",0,1/C3272^(1/5)*IF(E3272=0,100,1)/(E3272+1)^(1/4))</f>
        <v>288.53998118144267</v>
      </c>
    </row>
    <row r="3273" spans="1:34">
      <c r="A3273">
        <v>3882</v>
      </c>
      <c r="B3273" s="1">
        <v>20341.050500000001</v>
      </c>
      <c r="C3273" s="6">
        <v>5.0000000000000001E-3</v>
      </c>
      <c r="D3273" t="s">
        <v>3</v>
      </c>
      <c r="E3273">
        <v>0</v>
      </c>
      <c r="F3273">
        <v>3.5</v>
      </c>
      <c r="G3273" t="s">
        <v>2</v>
      </c>
      <c r="H3273">
        <v>1</v>
      </c>
      <c r="I3273" t="s">
        <v>0</v>
      </c>
      <c r="J3273">
        <v>1</v>
      </c>
      <c r="K3273">
        <v>4.5</v>
      </c>
      <c r="L3273" t="s">
        <v>2</v>
      </c>
      <c r="M3273">
        <v>1</v>
      </c>
      <c r="N3273" t="s">
        <v>3938</v>
      </c>
      <c r="O3273">
        <v>1</v>
      </c>
      <c r="P3273" t="str">
        <f>D3273&amp;"-"&amp;F3273&amp;"-"&amp;G3273&amp;"-"&amp;E3273&amp;"-"&amp;H3273</f>
        <v>A2Delta-3.5-f-0-1</v>
      </c>
      <c r="Q3273" t="str">
        <f>I3273&amp;"-"&amp;K3273&amp;"-"&amp;L3273&amp;"-"&amp;J3273&amp;"-"&amp;M3273</f>
        <v>X2Pi-4.5-f-1-1</v>
      </c>
      <c r="R3273">
        <f>B3273+S3273</f>
        <v>23333.416443552</v>
      </c>
      <c r="S3273">
        <f>_xlfn.IFNA(VLOOKUP(Q3273,'MARVEL-X'!A$2:I$1400,7,FALSE),VLOOKUP(Q3273,MARVEL!A$2:J$1522,10,FALSE))</f>
        <v>2992.3659435519999</v>
      </c>
      <c r="T3273">
        <f>IF(P3273=P3272,R3273+T3272,R3273)</f>
        <v>46666.829233305005</v>
      </c>
      <c r="U3273">
        <f>IF(P3273=P3272,1+U3272,1)</f>
        <v>2</v>
      </c>
      <c r="V3273" t="str">
        <f t="shared" si="51"/>
        <v/>
      </c>
      <c r="W3273" t="str">
        <f>IF(V3273="","",IF(ABS(V3273-R3273)&gt;W$1,ABS(V3273-R3273),""))</f>
        <v/>
      </c>
      <c r="X3273" t="str">
        <f>Y3273&amp;"-"&amp;Z3273&amp;"-"&amp;AC3273&amp;"-"&amp;AD3273&amp;"-"&amp;AG3273</f>
        <v>3.5-f-A-0-2.5</v>
      </c>
      <c r="Y3273">
        <f>F3273</f>
        <v>3.5</v>
      </c>
      <c r="Z3273" s="2" t="str">
        <f>G3273</f>
        <v>f</v>
      </c>
      <c r="AA3273">
        <f>_xlfn.IFNA(VLOOKUP(X3273,'duo-out'!A$2:Q$5000,5,FALSE),E3273+10*(H3273-1)+1+_xlfn.IFNA(VLOOKUP(D3273,states!A$2:C$10,3,FALSE),1))</f>
        <v>51</v>
      </c>
      <c r="AB3273" t="str">
        <f>IF(V3273="","",V3273)</f>
        <v/>
      </c>
      <c r="AC3273" s="2" t="str">
        <f>_xlfn.IFNA(VLOOKUP(D3273,states!A$2:C$10,2,FALSE),"XX")</f>
        <v>A</v>
      </c>
      <c r="AD3273">
        <f>E3273</f>
        <v>0</v>
      </c>
      <c r="AE3273">
        <f>_xlfn.IFNA(VLOOKUP(D3273,states!A$2:D$10,4,FALSE),0)</f>
        <v>2</v>
      </c>
      <c r="AF3273">
        <v>0.5</v>
      </c>
      <c r="AG3273">
        <f>IF(AE3273=0,AF3273,IF(AE3273=1,IF(F3273=0.5,0.5,IF(H3273=1,0.5,1.5)),IF(F3273=0.5,0.5,IF(H3273=1,2.5,1.5))))</f>
        <v>2.5</v>
      </c>
      <c r="AH3273" s="7">
        <f>IF(AC3273="XX",0,1/C3273^(1/5)*IF(E3273=0,100,1)/(E3273+1)^(1/4))</f>
        <v>288.53998118144267</v>
      </c>
    </row>
    <row r="3274" spans="1:34">
      <c r="A3274">
        <v>3847</v>
      </c>
      <c r="B3274" s="1">
        <v>20449.1037</v>
      </c>
      <c r="C3274" s="6">
        <v>5.0000000000000001E-3</v>
      </c>
      <c r="D3274" t="s">
        <v>3</v>
      </c>
      <c r="E3274">
        <v>0</v>
      </c>
      <c r="F3274">
        <v>3.5</v>
      </c>
      <c r="G3274" t="s">
        <v>2</v>
      </c>
      <c r="H3274">
        <v>1</v>
      </c>
      <c r="I3274" t="s">
        <v>0</v>
      </c>
      <c r="J3274">
        <v>1</v>
      </c>
      <c r="K3274">
        <v>3.5</v>
      </c>
      <c r="L3274" t="s">
        <v>1</v>
      </c>
      <c r="M3274">
        <v>1</v>
      </c>
      <c r="N3274" t="s">
        <v>3903</v>
      </c>
      <c r="O3274">
        <v>1</v>
      </c>
      <c r="P3274" t="str">
        <f>D3274&amp;"-"&amp;F3274&amp;"-"&amp;G3274&amp;"-"&amp;E3274&amp;"-"&amp;H3274</f>
        <v>A2Delta-3.5-f-0-1</v>
      </c>
      <c r="Q3274" t="str">
        <f>I3274&amp;"-"&amp;K3274&amp;"-"&amp;L3274&amp;"-"&amp;J3274&amp;"-"&amp;M3274</f>
        <v>X2Pi-3.5-e-1-1</v>
      </c>
      <c r="R3274">
        <f>B3274+S3274</f>
        <v>23333.412502628002</v>
      </c>
      <c r="S3274">
        <f>_xlfn.IFNA(VLOOKUP(Q3274,'MARVEL-X'!A$2:I$1400,7,FALSE),VLOOKUP(Q3274,MARVEL!A$2:J$1522,10,FALSE))</f>
        <v>2884.3088026280002</v>
      </c>
      <c r="T3274">
        <f>IF(P3274=P3273,R3274+T3273,R3274)</f>
        <v>70000.241735932999</v>
      </c>
      <c r="U3274">
        <f>IF(P3274=P3273,1+U3273,1)</f>
        <v>3</v>
      </c>
      <c r="V3274" t="str">
        <f t="shared" si="51"/>
        <v/>
      </c>
      <c r="W3274" t="str">
        <f>IF(V3274="","",IF(ABS(V3274-R3274)&gt;W$1,ABS(V3274-R3274),""))</f>
        <v/>
      </c>
      <c r="X3274" t="str">
        <f>Y3274&amp;"-"&amp;Z3274&amp;"-"&amp;AC3274&amp;"-"&amp;AD3274&amp;"-"&amp;AG3274</f>
        <v>3.5-f-A-0-2.5</v>
      </c>
      <c r="Y3274">
        <f>F3274</f>
        <v>3.5</v>
      </c>
      <c r="Z3274" s="2" t="str">
        <f>G3274</f>
        <v>f</v>
      </c>
      <c r="AA3274">
        <f>_xlfn.IFNA(VLOOKUP(X3274,'duo-out'!A$2:Q$5000,5,FALSE),E3274+10*(H3274-1)+1+_xlfn.IFNA(VLOOKUP(D3274,states!A$2:C$10,3,FALSE),1))</f>
        <v>51</v>
      </c>
      <c r="AB3274" t="str">
        <f>IF(V3274="","",V3274)</f>
        <v/>
      </c>
      <c r="AC3274" s="2" t="str">
        <f>_xlfn.IFNA(VLOOKUP(D3274,states!A$2:C$10,2,FALSE),"XX")</f>
        <v>A</v>
      </c>
      <c r="AD3274">
        <f>E3274</f>
        <v>0</v>
      </c>
      <c r="AE3274">
        <f>_xlfn.IFNA(VLOOKUP(D3274,states!A$2:D$10,4,FALSE),0)</f>
        <v>2</v>
      </c>
      <c r="AF3274">
        <v>0.5</v>
      </c>
      <c r="AG3274">
        <f>IF(AE3274=0,AF3274,IF(AE3274=1,IF(F3274=0.5,0.5,IF(H3274=1,0.5,1.5)),IF(F3274=0.5,0.5,IF(H3274=1,2.5,1.5))))</f>
        <v>2.5</v>
      </c>
      <c r="AH3274" s="7">
        <f>IF(AC3274="XX",0,1/C3274^(1/5)*IF(E3274=0,100,1)/(E3274+1)^(1/4))</f>
        <v>288.53998118144267</v>
      </c>
    </row>
    <row r="3275" spans="1:34">
      <c r="A3275">
        <v>3838</v>
      </c>
      <c r="B3275" s="1">
        <v>20530.6024</v>
      </c>
      <c r="C3275" s="6">
        <v>5.296E-2</v>
      </c>
      <c r="D3275" t="s">
        <v>3</v>
      </c>
      <c r="E3275">
        <v>0</v>
      </c>
      <c r="F3275">
        <v>3.5</v>
      </c>
      <c r="G3275" t="s">
        <v>2</v>
      </c>
      <c r="H3275">
        <v>1</v>
      </c>
      <c r="I3275" t="s">
        <v>0</v>
      </c>
      <c r="J3275">
        <v>1</v>
      </c>
      <c r="K3275">
        <v>2.5</v>
      </c>
      <c r="L3275" t="s">
        <v>2</v>
      </c>
      <c r="M3275">
        <v>1</v>
      </c>
      <c r="N3275" t="s">
        <v>3894</v>
      </c>
      <c r="O3275">
        <v>1</v>
      </c>
      <c r="P3275" t="str">
        <f>D3275&amp;"-"&amp;F3275&amp;"-"&amp;G3275&amp;"-"&amp;E3275&amp;"-"&amp;H3275</f>
        <v>A2Delta-3.5-f-0-1</v>
      </c>
      <c r="Q3275" t="str">
        <f>I3275&amp;"-"&amp;K3275&amp;"-"&amp;L3275&amp;"-"&amp;J3275&amp;"-"&amp;M3275</f>
        <v>X2Pi-2.5-f-1-1</v>
      </c>
      <c r="R3275">
        <f>B3275+S3275</f>
        <v>23333.459631615999</v>
      </c>
      <c r="S3275">
        <f>_xlfn.IFNA(VLOOKUP(Q3275,'MARVEL-X'!A$2:I$1400,7,FALSE),VLOOKUP(Q3275,MARVEL!A$2:J$1522,10,FALSE))</f>
        <v>2802.8572316159998</v>
      </c>
      <c r="T3275">
        <f>IF(P3275=P3274,R3275+T3274,R3275)</f>
        <v>93333.701367549002</v>
      </c>
      <c r="U3275">
        <f>IF(P3275=P3274,1+U3274,1)</f>
        <v>4</v>
      </c>
      <c r="V3275" t="str">
        <f t="shared" si="51"/>
        <v/>
      </c>
      <c r="W3275" t="str">
        <f>IF(V3275="","",IF(ABS(V3275-R3275)&gt;W$1,ABS(V3275-R3275),""))</f>
        <v/>
      </c>
      <c r="X3275" t="str">
        <f>Y3275&amp;"-"&amp;Z3275&amp;"-"&amp;AC3275&amp;"-"&amp;AD3275&amp;"-"&amp;AG3275</f>
        <v>3.5-f-A-0-2.5</v>
      </c>
      <c r="Y3275">
        <f>F3275</f>
        <v>3.5</v>
      </c>
      <c r="Z3275" s="2" t="str">
        <f>G3275</f>
        <v>f</v>
      </c>
      <c r="AA3275">
        <f>_xlfn.IFNA(VLOOKUP(X3275,'duo-out'!A$2:Q$5000,5,FALSE),E3275+10*(H3275-1)+1+_xlfn.IFNA(VLOOKUP(D3275,states!A$2:C$10,3,FALSE),1))</f>
        <v>51</v>
      </c>
      <c r="AB3275" t="str">
        <f>IF(V3275="","",V3275)</f>
        <v/>
      </c>
      <c r="AC3275" s="2" t="str">
        <f>_xlfn.IFNA(VLOOKUP(D3275,states!A$2:C$10,2,FALSE),"XX")</f>
        <v>A</v>
      </c>
      <c r="AD3275">
        <f>E3275</f>
        <v>0</v>
      </c>
      <c r="AE3275">
        <f>_xlfn.IFNA(VLOOKUP(D3275,states!A$2:D$10,4,FALSE),0)</f>
        <v>2</v>
      </c>
      <c r="AF3275">
        <v>0.5</v>
      </c>
      <c r="AG3275">
        <f>IF(AE3275=0,AF3275,IF(AE3275=1,IF(F3275=0.5,0.5,IF(H3275=1,0.5,1.5)),IF(F3275=0.5,0.5,IF(H3275=1,2.5,1.5))))</f>
        <v>2.5</v>
      </c>
      <c r="AH3275" s="7">
        <f>IF(AC3275="XX",0,1/C3275^(1/5)*IF(E3275=0,100,1)/(E3275+1)^(1/4))</f>
        <v>179.97426338244216</v>
      </c>
    </row>
    <row r="3276" spans="1:34">
      <c r="A3276">
        <v>3191</v>
      </c>
      <c r="B3276" s="1">
        <v>23175.645100000002</v>
      </c>
      <c r="C3276" s="6">
        <v>0.01</v>
      </c>
      <c r="D3276" t="s">
        <v>3</v>
      </c>
      <c r="E3276">
        <v>0</v>
      </c>
      <c r="F3276">
        <v>3.5</v>
      </c>
      <c r="G3276" t="s">
        <v>2</v>
      </c>
      <c r="H3276">
        <v>1</v>
      </c>
      <c r="I3276" t="s">
        <v>0</v>
      </c>
      <c r="J3276">
        <v>0</v>
      </c>
      <c r="K3276">
        <v>3.5</v>
      </c>
      <c r="L3276" t="s">
        <v>1</v>
      </c>
      <c r="M3276">
        <v>1</v>
      </c>
      <c r="N3276" t="s">
        <v>3247</v>
      </c>
      <c r="O3276">
        <v>1</v>
      </c>
      <c r="P3276" t="str">
        <f>D3276&amp;"-"&amp;F3276&amp;"-"&amp;G3276&amp;"-"&amp;E3276&amp;"-"&amp;H3276</f>
        <v>A2Delta-3.5-f-0-1</v>
      </c>
      <c r="Q3276" t="str">
        <f>I3276&amp;"-"&amp;K3276&amp;"-"&amp;L3276&amp;"-"&amp;J3276&amp;"-"&amp;M3276</f>
        <v>X2Pi-3.5-e-0-1</v>
      </c>
      <c r="R3276">
        <f>B3276+S3276</f>
        <v>23333.413467637001</v>
      </c>
      <c r="S3276">
        <f>_xlfn.IFNA(VLOOKUP(Q3276,'MARVEL-X'!A$2:I$1400,7,FALSE),VLOOKUP(Q3276,MARVEL!A$2:J$1522,10,FALSE))</f>
        <v>157.76836763700001</v>
      </c>
      <c r="T3276">
        <f>IF(P3276=P3275,R3276+T3275,R3276)</f>
        <v>116667.114835186</v>
      </c>
      <c r="U3276">
        <f>IF(P3276=P3275,1+U3275,1)</f>
        <v>5</v>
      </c>
      <c r="V3276" t="str">
        <f t="shared" si="51"/>
        <v/>
      </c>
      <c r="W3276" t="str">
        <f>IF(V3276="","",IF(ABS(V3276-R3276)&gt;W$1,ABS(V3276-R3276),""))</f>
        <v/>
      </c>
      <c r="X3276" t="str">
        <f>Y3276&amp;"-"&amp;Z3276&amp;"-"&amp;AC3276&amp;"-"&amp;AD3276&amp;"-"&amp;AG3276</f>
        <v>3.5-f-A-0-2.5</v>
      </c>
      <c r="Y3276">
        <f>F3276</f>
        <v>3.5</v>
      </c>
      <c r="Z3276" s="2" t="str">
        <f>G3276</f>
        <v>f</v>
      </c>
      <c r="AA3276">
        <f>_xlfn.IFNA(VLOOKUP(X3276,'duo-out'!A$2:Q$5000,5,FALSE),E3276+10*(H3276-1)+1+_xlfn.IFNA(VLOOKUP(D3276,states!A$2:C$10,3,FALSE),1))</f>
        <v>51</v>
      </c>
      <c r="AB3276" t="str">
        <f>IF(V3276="","",V3276)</f>
        <v/>
      </c>
      <c r="AC3276" s="2" t="str">
        <f>_xlfn.IFNA(VLOOKUP(D3276,states!A$2:C$10,2,FALSE),"XX")</f>
        <v>A</v>
      </c>
      <c r="AD3276">
        <f>E3276</f>
        <v>0</v>
      </c>
      <c r="AE3276">
        <f>_xlfn.IFNA(VLOOKUP(D3276,states!A$2:D$10,4,FALSE),0)</f>
        <v>2</v>
      </c>
      <c r="AF3276">
        <v>0.5</v>
      </c>
      <c r="AG3276">
        <f>IF(AE3276=0,AF3276,IF(AE3276=1,IF(F3276=0.5,0.5,IF(H3276=1,0.5,1.5)),IF(F3276=0.5,0.5,IF(H3276=1,2.5,1.5))))</f>
        <v>2.5</v>
      </c>
      <c r="AH3276" s="7">
        <f>IF(AC3276="XX",0,1/C3276^(1/5)*IF(E3276=0,100,1)/(E3276+1)^(1/4))</f>
        <v>251.188643150958</v>
      </c>
    </row>
    <row r="3277" spans="1:34">
      <c r="A3277">
        <v>3167</v>
      </c>
      <c r="B3277" s="1">
        <v>23260.248100000001</v>
      </c>
      <c r="C3277" s="6">
        <v>1.8339999999999999E-2</v>
      </c>
      <c r="D3277" t="s">
        <v>3</v>
      </c>
      <c r="E3277">
        <v>0</v>
      </c>
      <c r="F3277">
        <v>3.5</v>
      </c>
      <c r="G3277" t="s">
        <v>2</v>
      </c>
      <c r="H3277">
        <v>1</v>
      </c>
      <c r="I3277" t="s">
        <v>0</v>
      </c>
      <c r="J3277">
        <v>0</v>
      </c>
      <c r="K3277">
        <v>2.5</v>
      </c>
      <c r="L3277" t="s">
        <v>2</v>
      </c>
      <c r="M3277">
        <v>1</v>
      </c>
      <c r="N3277" t="s">
        <v>3223</v>
      </c>
      <c r="O3277">
        <v>1</v>
      </c>
      <c r="P3277" t="str">
        <f>D3277&amp;"-"&amp;F3277&amp;"-"&amp;G3277&amp;"-"&amp;E3277&amp;"-"&amp;H3277</f>
        <v>A2Delta-3.5-f-0-1</v>
      </c>
      <c r="Q3277" t="str">
        <f>I3277&amp;"-"&amp;K3277&amp;"-"&amp;L3277&amp;"-"&amp;J3277&amp;"-"&amp;M3277</f>
        <v>X2Pi-2.5-f-0-1</v>
      </c>
      <c r="R3277">
        <f>B3277+S3277</f>
        <v>23333.397891565</v>
      </c>
      <c r="S3277">
        <f>_xlfn.IFNA(VLOOKUP(Q3277,'MARVEL-X'!A$2:I$1400,7,FALSE),VLOOKUP(Q3277,MARVEL!A$2:J$1522,10,FALSE))</f>
        <v>73.149791565000001</v>
      </c>
      <c r="T3277">
        <f>IF(P3277=P3276,R3277+T3276,R3277)</f>
        <v>140000.51272675101</v>
      </c>
      <c r="U3277">
        <f>IF(P3277=P3276,1+U3276,1)</f>
        <v>6</v>
      </c>
      <c r="V3277" t="str">
        <f t="shared" si="51"/>
        <v/>
      </c>
      <c r="W3277" t="str">
        <f>IF(V3277="","",IF(ABS(V3277-R3277)&gt;W$1,ABS(V3277-R3277),""))</f>
        <v/>
      </c>
      <c r="X3277" t="str">
        <f>Y3277&amp;"-"&amp;Z3277&amp;"-"&amp;AC3277&amp;"-"&amp;AD3277&amp;"-"&amp;AG3277</f>
        <v>3.5-f-A-0-2.5</v>
      </c>
      <c r="Y3277">
        <f>F3277</f>
        <v>3.5</v>
      </c>
      <c r="Z3277" s="2" t="str">
        <f>G3277</f>
        <v>f</v>
      </c>
      <c r="AA3277">
        <f>_xlfn.IFNA(VLOOKUP(X3277,'duo-out'!A$2:Q$5000,5,FALSE),E3277+10*(H3277-1)+1+_xlfn.IFNA(VLOOKUP(D3277,states!A$2:C$10,3,FALSE),1))</f>
        <v>51</v>
      </c>
      <c r="AB3277" t="str">
        <f>IF(V3277="","",V3277)</f>
        <v/>
      </c>
      <c r="AC3277" s="2" t="str">
        <f>_xlfn.IFNA(VLOOKUP(D3277,states!A$2:C$10,2,FALSE),"XX")</f>
        <v>A</v>
      </c>
      <c r="AD3277">
        <f>E3277</f>
        <v>0</v>
      </c>
      <c r="AE3277">
        <f>_xlfn.IFNA(VLOOKUP(D3277,states!A$2:D$10,4,FALSE),0)</f>
        <v>2</v>
      </c>
      <c r="AF3277">
        <v>0.5</v>
      </c>
      <c r="AG3277">
        <f>IF(AE3277=0,AF3277,IF(AE3277=1,IF(F3277=0.5,0.5,IF(H3277=1,0.5,1.5)),IF(F3277=0.5,0.5,IF(H3277=1,2.5,1.5))))</f>
        <v>2.5</v>
      </c>
      <c r="AH3277" s="7">
        <f>IF(AC3277="XX",0,1/C3277^(1/5)*IF(E3277=0,100,1)/(E3277+1)^(1/4))</f>
        <v>222.49493747338914</v>
      </c>
    </row>
    <row r="3278" spans="1:34">
      <c r="A3278">
        <v>3298</v>
      </c>
      <c r="B3278" s="1">
        <v>22923.979599999999</v>
      </c>
      <c r="C3278" s="6">
        <v>0.01</v>
      </c>
      <c r="D3278" t="s">
        <v>3</v>
      </c>
      <c r="E3278">
        <v>0</v>
      </c>
      <c r="F3278">
        <v>3.5</v>
      </c>
      <c r="G3278" t="s">
        <v>2</v>
      </c>
      <c r="H3278">
        <v>1</v>
      </c>
      <c r="I3278" t="s">
        <v>0</v>
      </c>
      <c r="J3278">
        <v>0</v>
      </c>
      <c r="K3278">
        <v>4.5</v>
      </c>
      <c r="L3278" t="s">
        <v>2</v>
      </c>
      <c r="M3278">
        <v>2</v>
      </c>
      <c r="N3278" t="s">
        <v>3354</v>
      </c>
      <c r="O3278">
        <v>1</v>
      </c>
      <c r="P3278" t="str">
        <f>D3278&amp;"-"&amp;F3278&amp;"-"&amp;G3278&amp;"-"&amp;E3278&amp;"-"&amp;H3278</f>
        <v>A2Delta-3.5-f-0-1</v>
      </c>
      <c r="Q3278" t="str">
        <f>I3278&amp;"-"&amp;K3278&amp;"-"&amp;L3278&amp;"-"&amp;J3278&amp;"-"&amp;M3278</f>
        <v>X2Pi-4.5-f-0-2</v>
      </c>
      <c r="R3278">
        <f>B3278+S3278</f>
        <v>23333.417007913999</v>
      </c>
      <c r="S3278">
        <f>_xlfn.IFNA(VLOOKUP(Q3278,'MARVEL-X'!A$2:I$1400,7,FALSE),VLOOKUP(Q3278,MARVEL!A$2:J$1522,10,FALSE))</f>
        <v>409.437407914</v>
      </c>
      <c r="T3278">
        <f>IF(P3278=P3277,R3278+T3277,R3278)</f>
        <v>163333.929734665</v>
      </c>
      <c r="U3278">
        <f>IF(P3278=P3277,1+U3277,1)</f>
        <v>7</v>
      </c>
      <c r="V3278" t="str">
        <f t="shared" si="51"/>
        <v/>
      </c>
      <c r="W3278" t="str">
        <f>IF(V3278="","",IF(ABS(V3278-R3278)&gt;W$1,ABS(V3278-R3278),""))</f>
        <v/>
      </c>
      <c r="X3278" t="str">
        <f>Y3278&amp;"-"&amp;Z3278&amp;"-"&amp;AC3278&amp;"-"&amp;AD3278&amp;"-"&amp;AG3278</f>
        <v>3.5-f-A-0-2.5</v>
      </c>
      <c r="Y3278">
        <f>F3278</f>
        <v>3.5</v>
      </c>
      <c r="Z3278" s="2" t="str">
        <f>G3278</f>
        <v>f</v>
      </c>
      <c r="AA3278">
        <f>_xlfn.IFNA(VLOOKUP(X3278,'duo-out'!A$2:Q$5000,5,FALSE),E3278+10*(H3278-1)+1+_xlfn.IFNA(VLOOKUP(D3278,states!A$2:C$10,3,FALSE),1))</f>
        <v>51</v>
      </c>
      <c r="AB3278" t="str">
        <f>IF(V3278="","",V3278)</f>
        <v/>
      </c>
      <c r="AC3278" s="2" t="str">
        <f>_xlfn.IFNA(VLOOKUP(D3278,states!A$2:C$10,2,FALSE),"XX")</f>
        <v>A</v>
      </c>
      <c r="AD3278">
        <f>E3278</f>
        <v>0</v>
      </c>
      <c r="AE3278">
        <f>_xlfn.IFNA(VLOOKUP(D3278,states!A$2:D$10,4,FALSE),0)</f>
        <v>2</v>
      </c>
      <c r="AF3278">
        <v>0.5</v>
      </c>
      <c r="AG3278">
        <f>IF(AE3278=0,AF3278,IF(AE3278=1,IF(F3278=0.5,0.5,IF(H3278=1,0.5,1.5)),IF(F3278=0.5,0.5,IF(H3278=1,2.5,1.5))))</f>
        <v>2.5</v>
      </c>
      <c r="AH3278" s="7">
        <f>IF(AC3278="XX",0,1/C3278^(1/5)*IF(E3278=0,100,1)/(E3278+1)^(1/4))</f>
        <v>251.188643150958</v>
      </c>
    </row>
    <row r="3279" spans="1:34">
      <c r="A3279">
        <v>3288</v>
      </c>
      <c r="B3279" s="1">
        <v>23066.567899999998</v>
      </c>
      <c r="C3279" s="6">
        <v>5.0000000000000001E-3</v>
      </c>
      <c r="D3279" t="s">
        <v>3</v>
      </c>
      <c r="E3279">
        <v>0</v>
      </c>
      <c r="F3279">
        <v>3.5</v>
      </c>
      <c r="G3279" t="s">
        <v>2</v>
      </c>
      <c r="H3279">
        <v>1</v>
      </c>
      <c r="I3279" t="s">
        <v>0</v>
      </c>
      <c r="J3279">
        <v>0</v>
      </c>
      <c r="K3279">
        <v>3.5</v>
      </c>
      <c r="L3279" t="s">
        <v>1</v>
      </c>
      <c r="M3279">
        <v>2</v>
      </c>
      <c r="N3279" t="s">
        <v>3344</v>
      </c>
      <c r="O3279">
        <v>1</v>
      </c>
      <c r="P3279" t="str">
        <f>D3279&amp;"-"&amp;F3279&amp;"-"&amp;G3279&amp;"-"&amp;E3279&amp;"-"&amp;H3279</f>
        <v>A2Delta-3.5-f-0-1</v>
      </c>
      <c r="Q3279" t="str">
        <f>I3279&amp;"-"&amp;K3279&amp;"-"&amp;L3279&amp;"-"&amp;J3279&amp;"-"&amp;M3279</f>
        <v>X2Pi-3.5-e-0-2</v>
      </c>
      <c r="R3279">
        <f>B3279+S3279</f>
        <v>23333.414477107999</v>
      </c>
      <c r="S3279">
        <f>_xlfn.IFNA(VLOOKUP(Q3279,'MARVEL-X'!A$2:I$1400,7,FALSE),VLOOKUP(Q3279,MARVEL!A$2:J$1522,10,FALSE))</f>
        <v>266.84657710800002</v>
      </c>
      <c r="T3279">
        <f>IF(P3279=P3278,R3279+T3278,R3279)</f>
        <v>186667.34421177299</v>
      </c>
      <c r="U3279">
        <f>IF(P3279=P3278,1+U3278,1)</f>
        <v>8</v>
      </c>
      <c r="V3279" t="str">
        <f t="shared" si="51"/>
        <v/>
      </c>
      <c r="W3279" t="str">
        <f>IF(V3279="","",IF(ABS(V3279-R3279)&gt;W$1,ABS(V3279-R3279),""))</f>
        <v/>
      </c>
      <c r="X3279" t="str">
        <f>Y3279&amp;"-"&amp;Z3279&amp;"-"&amp;AC3279&amp;"-"&amp;AD3279&amp;"-"&amp;AG3279</f>
        <v>3.5-f-A-0-2.5</v>
      </c>
      <c r="Y3279">
        <f>F3279</f>
        <v>3.5</v>
      </c>
      <c r="Z3279" s="2" t="str">
        <f>G3279</f>
        <v>f</v>
      </c>
      <c r="AA3279">
        <f>_xlfn.IFNA(VLOOKUP(X3279,'duo-out'!A$2:Q$5000,5,FALSE),E3279+10*(H3279-1)+1+_xlfn.IFNA(VLOOKUP(D3279,states!A$2:C$10,3,FALSE),1))</f>
        <v>51</v>
      </c>
      <c r="AB3279" t="str">
        <f>IF(V3279="","",V3279)</f>
        <v/>
      </c>
      <c r="AC3279" s="2" t="str">
        <f>_xlfn.IFNA(VLOOKUP(D3279,states!A$2:C$10,2,FALSE),"XX")</f>
        <v>A</v>
      </c>
      <c r="AD3279">
        <f>E3279</f>
        <v>0</v>
      </c>
      <c r="AE3279">
        <f>_xlfn.IFNA(VLOOKUP(D3279,states!A$2:D$10,4,FALSE),0)</f>
        <v>2</v>
      </c>
      <c r="AF3279">
        <v>0.5</v>
      </c>
      <c r="AG3279">
        <f>IF(AE3279=0,AF3279,IF(AE3279=1,IF(F3279=0.5,0.5,IF(H3279=1,0.5,1.5)),IF(F3279=0.5,0.5,IF(H3279=1,2.5,1.5))))</f>
        <v>2.5</v>
      </c>
      <c r="AH3279" s="7">
        <f>IF(AC3279="XX",0,1/C3279^(1/5)*IF(E3279=0,100,1)/(E3279+1)^(1/4))</f>
        <v>288.53998118144267</v>
      </c>
    </row>
    <row r="3280" spans="1:34">
      <c r="A3280">
        <v>3260</v>
      </c>
      <c r="B3280" s="1">
        <v>23063.374800000001</v>
      </c>
      <c r="C3280" s="6">
        <v>1.022E-2</v>
      </c>
      <c r="D3280" t="s">
        <v>3</v>
      </c>
      <c r="E3280">
        <v>0</v>
      </c>
      <c r="F3280">
        <v>3.5</v>
      </c>
      <c r="G3280" t="s">
        <v>2</v>
      </c>
      <c r="H3280">
        <v>1</v>
      </c>
      <c r="I3280" t="s">
        <v>0</v>
      </c>
      <c r="J3280">
        <v>0</v>
      </c>
      <c r="K3280">
        <v>4.5</v>
      </c>
      <c r="L3280" t="s">
        <v>2</v>
      </c>
      <c r="M3280">
        <v>1</v>
      </c>
      <c r="N3280" t="s">
        <v>3316</v>
      </c>
      <c r="O3280">
        <v>1</v>
      </c>
      <c r="P3280" t="str">
        <f>D3280&amp;"-"&amp;F3280&amp;"-"&amp;G3280&amp;"-"&amp;E3280&amp;"-"&amp;H3280</f>
        <v>A2Delta-3.5-f-0-1</v>
      </c>
      <c r="Q3280" t="str">
        <f>I3280&amp;"-"&amp;K3280&amp;"-"&amp;L3280&amp;"-"&amp;J3280&amp;"-"&amp;M3280</f>
        <v>X2Pi-4.5-f-0-1</v>
      </c>
      <c r="R3280">
        <f>B3280+S3280</f>
        <v>23333.405433299002</v>
      </c>
      <c r="S3280">
        <f>_xlfn.IFNA(VLOOKUP(Q3280,'MARVEL-X'!A$2:I$1400,7,FALSE),VLOOKUP(Q3280,MARVEL!A$2:J$1522,10,FALSE))</f>
        <v>270.03063329899999</v>
      </c>
      <c r="T3280">
        <f>IF(P3280=P3279,R3280+T3279,R3280)</f>
        <v>210000.74964507198</v>
      </c>
      <c r="U3280">
        <f>IF(P3280=P3279,1+U3279,1)</f>
        <v>9</v>
      </c>
      <c r="V3280" t="str">
        <f t="shared" si="51"/>
        <v/>
      </c>
      <c r="W3280" t="str">
        <f>IF(V3280="","",IF(ABS(V3280-R3280)&gt;W$1,ABS(V3280-R3280),""))</f>
        <v/>
      </c>
      <c r="X3280" t="str">
        <f>Y3280&amp;"-"&amp;Z3280&amp;"-"&amp;AC3280&amp;"-"&amp;AD3280&amp;"-"&amp;AG3280</f>
        <v>3.5-f-A-0-2.5</v>
      </c>
      <c r="Y3280">
        <f>F3280</f>
        <v>3.5</v>
      </c>
      <c r="Z3280" s="2" t="str">
        <f>G3280</f>
        <v>f</v>
      </c>
      <c r="AA3280">
        <f>_xlfn.IFNA(VLOOKUP(X3280,'duo-out'!A$2:Q$5000,5,FALSE),E3280+10*(H3280-1)+1+_xlfn.IFNA(VLOOKUP(D3280,states!A$2:C$10,3,FALSE),1))</f>
        <v>51</v>
      </c>
      <c r="AB3280" t="str">
        <f>IF(V3280="","",V3280)</f>
        <v/>
      </c>
      <c r="AC3280" s="2" t="str">
        <f>_xlfn.IFNA(VLOOKUP(D3280,states!A$2:C$10,2,FALSE),"XX")</f>
        <v>A</v>
      </c>
      <c r="AD3280">
        <f>E3280</f>
        <v>0</v>
      </c>
      <c r="AE3280">
        <f>_xlfn.IFNA(VLOOKUP(D3280,states!A$2:D$10,4,FALSE),0)</f>
        <v>2</v>
      </c>
      <c r="AF3280">
        <v>0.5</v>
      </c>
      <c r="AG3280">
        <f>IF(AE3280=0,AF3280,IF(AE3280=1,IF(F3280=0.5,0.5,IF(H3280=1,0.5,1.5)),IF(F3280=0.5,0.5,IF(H3280=1,2.5,1.5))))</f>
        <v>2.5</v>
      </c>
      <c r="AH3280" s="7">
        <f>IF(AC3280="XX",0,1/C3280^(1/5)*IF(E3280=0,100,1)/(E3280+1)^(1/4))</f>
        <v>250.09777085508728</v>
      </c>
    </row>
    <row r="3281" spans="1:34">
      <c r="A3281">
        <v>2618</v>
      </c>
      <c r="B3281" s="1">
        <v>23175.6443</v>
      </c>
      <c r="C3281" s="6">
        <v>5.0000000000000001E-3</v>
      </c>
      <c r="D3281" t="s">
        <v>3</v>
      </c>
      <c r="E3281">
        <v>0</v>
      </c>
      <c r="F3281">
        <v>3.5</v>
      </c>
      <c r="G3281" t="s">
        <v>2</v>
      </c>
      <c r="H3281">
        <v>1</v>
      </c>
      <c r="I3281" t="s">
        <v>0</v>
      </c>
      <c r="J3281">
        <v>0</v>
      </c>
      <c r="K3281">
        <v>3.5</v>
      </c>
      <c r="L3281" t="s">
        <v>1</v>
      </c>
      <c r="M3281">
        <v>1</v>
      </c>
      <c r="N3281" t="s">
        <v>2674</v>
      </c>
      <c r="O3281">
        <v>1</v>
      </c>
      <c r="P3281" t="str">
        <f>D3281&amp;"-"&amp;F3281&amp;"-"&amp;G3281&amp;"-"&amp;E3281&amp;"-"&amp;H3281</f>
        <v>A2Delta-3.5-f-0-1</v>
      </c>
      <c r="Q3281" t="str">
        <f>I3281&amp;"-"&amp;K3281&amp;"-"&amp;L3281&amp;"-"&amp;J3281&amp;"-"&amp;M3281</f>
        <v>X2Pi-3.5-e-0-1</v>
      </c>
      <c r="R3281">
        <f>B3281+S3281</f>
        <v>23333.412667637</v>
      </c>
      <c r="S3281">
        <f>_xlfn.IFNA(VLOOKUP(Q3281,'MARVEL-X'!A$2:I$1400,7,FALSE),VLOOKUP(Q3281,MARVEL!A$2:J$1522,10,FALSE))</f>
        <v>157.76836763700001</v>
      </c>
      <c r="T3281">
        <f>IF(P3281=P3280,R3281+T3280,R3281)</f>
        <v>233334.16231270897</v>
      </c>
      <c r="U3281">
        <f>IF(P3281=P3280,1+U3280,1)</f>
        <v>10</v>
      </c>
      <c r="V3281" t="str">
        <f t="shared" si="51"/>
        <v/>
      </c>
      <c r="W3281" t="str">
        <f>IF(V3281="","",IF(ABS(V3281-R3281)&gt;W$1,ABS(V3281-R3281),""))</f>
        <v/>
      </c>
      <c r="X3281" t="str">
        <f>Y3281&amp;"-"&amp;Z3281&amp;"-"&amp;AC3281&amp;"-"&amp;AD3281&amp;"-"&amp;AG3281</f>
        <v>3.5-f-A-0-2.5</v>
      </c>
      <c r="Y3281">
        <f>F3281</f>
        <v>3.5</v>
      </c>
      <c r="Z3281" s="2" t="str">
        <f>G3281</f>
        <v>f</v>
      </c>
      <c r="AA3281">
        <f>_xlfn.IFNA(VLOOKUP(X3281,'duo-out'!A$2:Q$5000,5,FALSE),E3281+10*(H3281-1)+1+_xlfn.IFNA(VLOOKUP(D3281,states!A$2:C$10,3,FALSE),1))</f>
        <v>51</v>
      </c>
      <c r="AB3281" t="str">
        <f>IF(V3281="","",V3281)</f>
        <v/>
      </c>
      <c r="AC3281" s="2" t="str">
        <f>_xlfn.IFNA(VLOOKUP(D3281,states!A$2:C$10,2,FALSE),"XX")</f>
        <v>A</v>
      </c>
      <c r="AD3281">
        <f>E3281</f>
        <v>0</v>
      </c>
      <c r="AE3281">
        <f>_xlfn.IFNA(VLOOKUP(D3281,states!A$2:D$10,4,FALSE),0)</f>
        <v>2</v>
      </c>
      <c r="AF3281">
        <v>0.5</v>
      </c>
      <c r="AG3281">
        <f>IF(AE3281=0,AF3281,IF(AE3281=1,IF(F3281=0.5,0.5,IF(H3281=1,0.5,1.5)),IF(F3281=0.5,0.5,IF(H3281=1,2.5,1.5))))</f>
        <v>2.5</v>
      </c>
      <c r="AH3281" s="7">
        <f>IF(AC3281="XX",0,1/C3281^(1/5)*IF(E3281=0,100,1)/(E3281+1)^(1/4))</f>
        <v>288.53998118144267</v>
      </c>
    </row>
    <row r="3282" spans="1:34">
      <c r="A3282">
        <v>2716</v>
      </c>
      <c r="B3282" s="1">
        <v>23063.382799999999</v>
      </c>
      <c r="C3282" s="6">
        <v>5.0000000000000001E-3</v>
      </c>
      <c r="D3282" t="s">
        <v>3</v>
      </c>
      <c r="E3282">
        <v>0</v>
      </c>
      <c r="F3282">
        <v>3.5</v>
      </c>
      <c r="G3282" t="s">
        <v>2</v>
      </c>
      <c r="H3282">
        <v>1</v>
      </c>
      <c r="I3282" t="s">
        <v>0</v>
      </c>
      <c r="J3282">
        <v>0</v>
      </c>
      <c r="K3282">
        <v>4.5</v>
      </c>
      <c r="L3282" t="s">
        <v>2</v>
      </c>
      <c r="M3282">
        <v>1</v>
      </c>
      <c r="N3282" t="s">
        <v>2772</v>
      </c>
      <c r="O3282">
        <v>1</v>
      </c>
      <c r="P3282" t="str">
        <f>D3282&amp;"-"&amp;F3282&amp;"-"&amp;G3282&amp;"-"&amp;E3282&amp;"-"&amp;H3282</f>
        <v>A2Delta-3.5-f-0-1</v>
      </c>
      <c r="Q3282" t="str">
        <f>I3282&amp;"-"&amp;K3282&amp;"-"&amp;L3282&amp;"-"&amp;J3282&amp;"-"&amp;M3282</f>
        <v>X2Pi-4.5-f-0-1</v>
      </c>
      <c r="R3282">
        <f>B3282+S3282</f>
        <v>23333.413433299</v>
      </c>
      <c r="S3282">
        <f>_xlfn.IFNA(VLOOKUP(Q3282,'MARVEL-X'!A$2:I$1400,7,FALSE),VLOOKUP(Q3282,MARVEL!A$2:J$1522,10,FALSE))</f>
        <v>270.03063329899999</v>
      </c>
      <c r="T3282">
        <f>IF(P3282=P3281,R3282+T3281,R3282)</f>
        <v>256667.57574600796</v>
      </c>
      <c r="U3282">
        <f>IF(P3282=P3281,1+U3281,1)</f>
        <v>11</v>
      </c>
      <c r="V3282" t="str">
        <f t="shared" si="51"/>
        <v/>
      </c>
      <c r="W3282" t="str">
        <f>IF(V3282="","",IF(ABS(V3282-R3282)&gt;W$1,ABS(V3282-R3282),""))</f>
        <v/>
      </c>
      <c r="X3282" t="str">
        <f>Y3282&amp;"-"&amp;Z3282&amp;"-"&amp;AC3282&amp;"-"&amp;AD3282&amp;"-"&amp;AG3282</f>
        <v>3.5-f-A-0-2.5</v>
      </c>
      <c r="Y3282">
        <f>F3282</f>
        <v>3.5</v>
      </c>
      <c r="Z3282" s="2" t="str">
        <f>G3282</f>
        <v>f</v>
      </c>
      <c r="AA3282">
        <f>_xlfn.IFNA(VLOOKUP(X3282,'duo-out'!A$2:Q$5000,5,FALSE),E3282+10*(H3282-1)+1+_xlfn.IFNA(VLOOKUP(D3282,states!A$2:C$10,3,FALSE),1))</f>
        <v>51</v>
      </c>
      <c r="AB3282" t="str">
        <f>IF(V3282="","",V3282)</f>
        <v/>
      </c>
      <c r="AC3282" s="2" t="str">
        <f>_xlfn.IFNA(VLOOKUP(D3282,states!A$2:C$10,2,FALSE),"XX")</f>
        <v>A</v>
      </c>
      <c r="AD3282">
        <f>E3282</f>
        <v>0</v>
      </c>
      <c r="AE3282">
        <f>_xlfn.IFNA(VLOOKUP(D3282,states!A$2:D$10,4,FALSE),0)</f>
        <v>2</v>
      </c>
      <c r="AF3282">
        <v>0.5</v>
      </c>
      <c r="AG3282">
        <f>IF(AE3282=0,AF3282,IF(AE3282=1,IF(F3282=0.5,0.5,IF(H3282=1,0.5,1.5)),IF(F3282=0.5,0.5,IF(H3282=1,2.5,1.5))))</f>
        <v>2.5</v>
      </c>
      <c r="AH3282" s="7">
        <f>IF(AC3282="XX",0,1/C3282^(1/5)*IF(E3282=0,100,1)/(E3282+1)^(1/4))</f>
        <v>288.53998118144267</v>
      </c>
    </row>
    <row r="3283" spans="1:34">
      <c r="A3283">
        <v>2679</v>
      </c>
      <c r="B3283" s="1">
        <v>23260.2657</v>
      </c>
      <c r="C3283" s="6">
        <v>5.0000000000000001E-3</v>
      </c>
      <c r="D3283" t="s">
        <v>3</v>
      </c>
      <c r="E3283">
        <v>0</v>
      </c>
      <c r="F3283">
        <v>3.5</v>
      </c>
      <c r="G3283" t="s">
        <v>2</v>
      </c>
      <c r="H3283">
        <v>1</v>
      </c>
      <c r="I3283" t="s">
        <v>0</v>
      </c>
      <c r="J3283">
        <v>0</v>
      </c>
      <c r="K3283">
        <v>2.5</v>
      </c>
      <c r="L3283" t="s">
        <v>2</v>
      </c>
      <c r="M3283">
        <v>1</v>
      </c>
      <c r="N3283" t="s">
        <v>2735</v>
      </c>
      <c r="O3283">
        <v>1</v>
      </c>
      <c r="P3283" t="str">
        <f>D3283&amp;"-"&amp;F3283&amp;"-"&amp;G3283&amp;"-"&amp;E3283&amp;"-"&amp;H3283</f>
        <v>A2Delta-3.5-f-0-1</v>
      </c>
      <c r="Q3283" t="str">
        <f>I3283&amp;"-"&amp;K3283&amp;"-"&amp;L3283&amp;"-"&amp;J3283&amp;"-"&amp;M3283</f>
        <v>X2Pi-2.5-f-0-1</v>
      </c>
      <c r="R3283">
        <f>B3283+S3283</f>
        <v>23333.415491565</v>
      </c>
      <c r="S3283">
        <f>_xlfn.IFNA(VLOOKUP(Q3283,'MARVEL-X'!A$2:I$1400,7,FALSE),VLOOKUP(Q3283,MARVEL!A$2:J$1522,10,FALSE))</f>
        <v>73.149791565000001</v>
      </c>
      <c r="T3283">
        <f>IF(P3283=P3282,R3283+T3282,R3283)</f>
        <v>280000.99123757298</v>
      </c>
      <c r="U3283">
        <f>IF(P3283=P3282,1+U3282,1)</f>
        <v>12</v>
      </c>
      <c r="V3283" t="str">
        <f t="shared" si="51"/>
        <v/>
      </c>
      <c r="W3283" t="str">
        <f>IF(V3283="","",IF(ABS(V3283-R3283)&gt;W$1,ABS(V3283-R3283),""))</f>
        <v/>
      </c>
      <c r="X3283" t="str">
        <f>Y3283&amp;"-"&amp;Z3283&amp;"-"&amp;AC3283&amp;"-"&amp;AD3283&amp;"-"&amp;AG3283</f>
        <v>3.5-f-A-0-2.5</v>
      </c>
      <c r="Y3283">
        <f>F3283</f>
        <v>3.5</v>
      </c>
      <c r="Z3283" s="2" t="str">
        <f>G3283</f>
        <v>f</v>
      </c>
      <c r="AA3283">
        <f>_xlfn.IFNA(VLOOKUP(X3283,'duo-out'!A$2:Q$5000,5,FALSE),E3283+10*(H3283-1)+1+_xlfn.IFNA(VLOOKUP(D3283,states!A$2:C$10,3,FALSE),1))</f>
        <v>51</v>
      </c>
      <c r="AB3283" t="str">
        <f>IF(V3283="","",V3283)</f>
        <v/>
      </c>
      <c r="AC3283" s="2" t="str">
        <f>_xlfn.IFNA(VLOOKUP(D3283,states!A$2:C$10,2,FALSE),"XX")</f>
        <v>A</v>
      </c>
      <c r="AD3283">
        <f>E3283</f>
        <v>0</v>
      </c>
      <c r="AE3283">
        <f>_xlfn.IFNA(VLOOKUP(D3283,states!A$2:D$10,4,FALSE),0)</f>
        <v>2</v>
      </c>
      <c r="AF3283">
        <v>0.5</v>
      </c>
      <c r="AG3283">
        <f>IF(AE3283=0,AF3283,IF(AE3283=1,IF(F3283=0.5,0.5,IF(H3283=1,0.5,1.5)),IF(F3283=0.5,0.5,IF(H3283=1,2.5,1.5))))</f>
        <v>2.5</v>
      </c>
      <c r="AH3283" s="7">
        <f>IF(AC3283="XX",0,1/C3283^(1/5)*IF(E3283=0,100,1)/(E3283+1)^(1/4))</f>
        <v>288.53998118144267</v>
      </c>
    </row>
    <row r="3284" spans="1:34">
      <c r="A3284">
        <v>5357</v>
      </c>
      <c r="B3284" s="1">
        <v>23179.726999999999</v>
      </c>
      <c r="C3284" s="6">
        <v>0.05</v>
      </c>
      <c r="D3284" t="s">
        <v>3</v>
      </c>
      <c r="E3284">
        <v>0</v>
      </c>
      <c r="F3284">
        <v>3.5</v>
      </c>
      <c r="G3284" t="s">
        <v>2</v>
      </c>
      <c r="H3284">
        <v>1</v>
      </c>
      <c r="I3284" t="s">
        <v>0</v>
      </c>
      <c r="J3284">
        <v>0</v>
      </c>
      <c r="K3284">
        <v>2.5</v>
      </c>
      <c r="L3284" t="s">
        <v>2</v>
      </c>
      <c r="M3284">
        <v>2</v>
      </c>
      <c r="N3284" t="s">
        <v>5413</v>
      </c>
      <c r="O3284">
        <v>1</v>
      </c>
      <c r="P3284" t="str">
        <f>D3284&amp;"-"&amp;F3284&amp;"-"&amp;G3284&amp;"-"&amp;E3284&amp;"-"&amp;H3284</f>
        <v>A2Delta-3.5-f-0-1</v>
      </c>
      <c r="Q3284" t="str">
        <f>I3284&amp;"-"&amp;K3284&amp;"-"&amp;L3284&amp;"-"&amp;J3284&amp;"-"&amp;M3284</f>
        <v>X2Pi-2.5-f-0-2</v>
      </c>
      <c r="R3284">
        <f>B3284+S3284</f>
        <v>23333.414732624999</v>
      </c>
      <c r="S3284">
        <f>_xlfn.IFNA(VLOOKUP(Q3284,'MARVEL-X'!A$2:I$1400,7,FALSE),VLOOKUP(Q3284,MARVEL!A$2:J$1522,10,FALSE))</f>
        <v>153.687732625</v>
      </c>
      <c r="T3284">
        <f>IF(P3284=P3283,R3284+T3283,R3284)</f>
        <v>303334.40597019799</v>
      </c>
      <c r="U3284">
        <f>IF(P3284=P3283,1+U3283,1)</f>
        <v>13</v>
      </c>
      <c r="V3284" t="str">
        <f t="shared" si="51"/>
        <v/>
      </c>
      <c r="W3284" t="str">
        <f>IF(V3284="","",IF(ABS(V3284-R3284)&gt;W$1,ABS(V3284-R3284),""))</f>
        <v/>
      </c>
      <c r="X3284" t="str">
        <f>Y3284&amp;"-"&amp;Z3284&amp;"-"&amp;AC3284&amp;"-"&amp;AD3284&amp;"-"&amp;AG3284</f>
        <v>3.5-f-A-0-2.5</v>
      </c>
      <c r="Y3284">
        <f>F3284</f>
        <v>3.5</v>
      </c>
      <c r="Z3284" s="2" t="str">
        <f>G3284</f>
        <v>f</v>
      </c>
      <c r="AA3284">
        <f>_xlfn.IFNA(VLOOKUP(X3284,'duo-out'!A$2:Q$5000,5,FALSE),E3284+10*(H3284-1)+1+_xlfn.IFNA(VLOOKUP(D3284,states!A$2:C$10,3,FALSE),1))</f>
        <v>51</v>
      </c>
      <c r="AB3284" t="str">
        <f>IF(V3284="","",V3284)</f>
        <v/>
      </c>
      <c r="AC3284" s="2" t="str">
        <f>_xlfn.IFNA(VLOOKUP(D3284,states!A$2:C$10,2,FALSE),"XX")</f>
        <v>A</v>
      </c>
      <c r="AD3284">
        <f>E3284</f>
        <v>0</v>
      </c>
      <c r="AE3284">
        <f>_xlfn.IFNA(VLOOKUP(D3284,states!A$2:D$10,4,FALSE),0)</f>
        <v>2</v>
      </c>
      <c r="AF3284">
        <v>0.5</v>
      </c>
      <c r="AG3284">
        <f>IF(AE3284=0,AF3284,IF(AE3284=1,IF(F3284=0.5,0.5,IF(H3284=1,0.5,1.5)),IF(F3284=0.5,0.5,IF(H3284=1,2.5,1.5))))</f>
        <v>2.5</v>
      </c>
      <c r="AH3284" s="7">
        <f>IF(AC3284="XX",0,1/C3284^(1/5)*IF(E3284=0,100,1)/(E3284+1)^(1/4))</f>
        <v>182.05642030260799</v>
      </c>
    </row>
    <row r="3285" spans="1:34">
      <c r="A3285">
        <v>5350</v>
      </c>
      <c r="B3285" s="1">
        <v>23063.381000000001</v>
      </c>
      <c r="C3285" s="6">
        <v>0.05</v>
      </c>
      <c r="D3285" t="s">
        <v>3</v>
      </c>
      <c r="E3285">
        <v>0</v>
      </c>
      <c r="F3285">
        <v>3.5</v>
      </c>
      <c r="G3285" t="s">
        <v>2</v>
      </c>
      <c r="H3285">
        <v>1</v>
      </c>
      <c r="I3285" t="s">
        <v>0</v>
      </c>
      <c r="J3285">
        <v>0</v>
      </c>
      <c r="K3285">
        <v>4.5</v>
      </c>
      <c r="L3285" t="s">
        <v>2</v>
      </c>
      <c r="M3285">
        <v>1</v>
      </c>
      <c r="N3285" t="s">
        <v>5406</v>
      </c>
      <c r="O3285">
        <v>1</v>
      </c>
      <c r="P3285" t="str">
        <f>D3285&amp;"-"&amp;F3285&amp;"-"&amp;G3285&amp;"-"&amp;E3285&amp;"-"&amp;H3285</f>
        <v>A2Delta-3.5-f-0-1</v>
      </c>
      <c r="Q3285" t="str">
        <f>I3285&amp;"-"&amp;K3285&amp;"-"&amp;L3285&amp;"-"&amp;J3285&amp;"-"&amp;M3285</f>
        <v>X2Pi-4.5-f-0-1</v>
      </c>
      <c r="R3285">
        <f>B3285+S3285</f>
        <v>23333.411633299002</v>
      </c>
      <c r="S3285">
        <f>_xlfn.IFNA(VLOOKUP(Q3285,'MARVEL-X'!A$2:I$1400,7,FALSE),VLOOKUP(Q3285,MARVEL!A$2:J$1522,10,FALSE))</f>
        <v>270.03063329899999</v>
      </c>
      <c r="T3285">
        <f>IF(P3285=P3284,R3285+T3284,R3285)</f>
        <v>326667.81760349701</v>
      </c>
      <c r="U3285">
        <f>IF(P3285=P3284,1+U3284,1)</f>
        <v>14</v>
      </c>
      <c r="V3285" t="str">
        <f t="shared" si="51"/>
        <v/>
      </c>
      <c r="W3285" t="str">
        <f>IF(V3285="","",IF(ABS(V3285-R3285)&gt;W$1,ABS(V3285-R3285),""))</f>
        <v/>
      </c>
      <c r="X3285" t="str">
        <f>Y3285&amp;"-"&amp;Z3285&amp;"-"&amp;AC3285&amp;"-"&amp;AD3285&amp;"-"&amp;AG3285</f>
        <v>3.5-f-A-0-2.5</v>
      </c>
      <c r="Y3285">
        <f>F3285</f>
        <v>3.5</v>
      </c>
      <c r="Z3285" s="2" t="str">
        <f>G3285</f>
        <v>f</v>
      </c>
      <c r="AA3285">
        <f>_xlfn.IFNA(VLOOKUP(X3285,'duo-out'!A$2:Q$5000,5,FALSE),E3285+10*(H3285-1)+1+_xlfn.IFNA(VLOOKUP(D3285,states!A$2:C$10,3,FALSE),1))</f>
        <v>51</v>
      </c>
      <c r="AB3285" t="str">
        <f>IF(V3285="","",V3285)</f>
        <v/>
      </c>
      <c r="AC3285" s="2" t="str">
        <f>_xlfn.IFNA(VLOOKUP(D3285,states!A$2:C$10,2,FALSE),"XX")</f>
        <v>A</v>
      </c>
      <c r="AD3285">
        <f>E3285</f>
        <v>0</v>
      </c>
      <c r="AE3285">
        <f>_xlfn.IFNA(VLOOKUP(D3285,states!A$2:D$10,4,FALSE),0)</f>
        <v>2</v>
      </c>
      <c r="AF3285">
        <v>0.5</v>
      </c>
      <c r="AG3285">
        <f>IF(AE3285=0,AF3285,IF(AE3285=1,IF(F3285=0.5,0.5,IF(H3285=1,0.5,1.5)),IF(F3285=0.5,0.5,IF(H3285=1,2.5,1.5))))</f>
        <v>2.5</v>
      </c>
      <c r="AH3285" s="7">
        <f>IF(AC3285="XX",0,1/C3285^(1/5)*IF(E3285=0,100,1)/(E3285+1)^(1/4))</f>
        <v>182.05642030260799</v>
      </c>
    </row>
    <row r="3286" spans="1:34">
      <c r="A3286">
        <v>5302</v>
      </c>
      <c r="B3286" s="1">
        <v>23175.626</v>
      </c>
      <c r="C3286" s="6">
        <v>0.05</v>
      </c>
      <c r="D3286" t="s">
        <v>3</v>
      </c>
      <c r="E3286">
        <v>0</v>
      </c>
      <c r="F3286">
        <v>3.5</v>
      </c>
      <c r="G3286" t="s">
        <v>2</v>
      </c>
      <c r="H3286">
        <v>1</v>
      </c>
      <c r="I3286" t="s">
        <v>0</v>
      </c>
      <c r="J3286">
        <v>0</v>
      </c>
      <c r="K3286">
        <v>3.5</v>
      </c>
      <c r="L3286" t="s">
        <v>1</v>
      </c>
      <c r="M3286">
        <v>1</v>
      </c>
      <c r="N3286" t="s">
        <v>5358</v>
      </c>
      <c r="O3286">
        <v>1</v>
      </c>
      <c r="P3286" t="str">
        <f>D3286&amp;"-"&amp;F3286&amp;"-"&amp;G3286&amp;"-"&amp;E3286&amp;"-"&amp;H3286</f>
        <v>A2Delta-3.5-f-0-1</v>
      </c>
      <c r="Q3286" t="str">
        <f>I3286&amp;"-"&amp;K3286&amp;"-"&amp;L3286&amp;"-"&amp;J3286&amp;"-"&amp;M3286</f>
        <v>X2Pi-3.5-e-0-1</v>
      </c>
      <c r="R3286">
        <f>B3286+S3286</f>
        <v>23333.394367637</v>
      </c>
      <c r="S3286">
        <f>_xlfn.IFNA(VLOOKUP(Q3286,'MARVEL-X'!A$2:I$1400,7,FALSE),VLOOKUP(Q3286,MARVEL!A$2:J$1522,10,FALSE))</f>
        <v>157.76836763700001</v>
      </c>
      <c r="T3286">
        <f>IF(P3286=P3285,R3286+T3285,R3286)</f>
        <v>350001.21197113401</v>
      </c>
      <c r="U3286">
        <f>IF(P3286=P3285,1+U3285,1)</f>
        <v>15</v>
      </c>
      <c r="V3286" t="str">
        <f t="shared" si="51"/>
        <v/>
      </c>
      <c r="W3286" t="str">
        <f>IF(V3286="","",IF(ABS(V3286-R3286)&gt;W$1,ABS(V3286-R3286),""))</f>
        <v/>
      </c>
      <c r="X3286" t="str">
        <f>Y3286&amp;"-"&amp;Z3286&amp;"-"&amp;AC3286&amp;"-"&amp;AD3286&amp;"-"&amp;AG3286</f>
        <v>3.5-f-A-0-2.5</v>
      </c>
      <c r="Y3286">
        <f>F3286</f>
        <v>3.5</v>
      </c>
      <c r="Z3286" s="2" t="str">
        <f>G3286</f>
        <v>f</v>
      </c>
      <c r="AA3286">
        <f>_xlfn.IFNA(VLOOKUP(X3286,'duo-out'!A$2:Q$5000,5,FALSE),E3286+10*(H3286-1)+1+_xlfn.IFNA(VLOOKUP(D3286,states!A$2:C$10,3,FALSE),1))</f>
        <v>51</v>
      </c>
      <c r="AB3286" t="str">
        <f>IF(V3286="","",V3286)</f>
        <v/>
      </c>
      <c r="AC3286" s="2" t="str">
        <f>_xlfn.IFNA(VLOOKUP(D3286,states!A$2:C$10,2,FALSE),"XX")</f>
        <v>A</v>
      </c>
      <c r="AD3286">
        <f>E3286</f>
        <v>0</v>
      </c>
      <c r="AE3286">
        <f>_xlfn.IFNA(VLOOKUP(D3286,states!A$2:D$10,4,FALSE),0)</f>
        <v>2</v>
      </c>
      <c r="AF3286">
        <v>0.5</v>
      </c>
      <c r="AG3286">
        <f>IF(AE3286=0,AF3286,IF(AE3286=1,IF(F3286=0.5,0.5,IF(H3286=1,0.5,1.5)),IF(F3286=0.5,0.5,IF(H3286=1,2.5,1.5))))</f>
        <v>2.5</v>
      </c>
      <c r="AH3286" s="7">
        <f>IF(AC3286="XX",0,1/C3286^(1/5)*IF(E3286=0,100,1)/(E3286+1)^(1/4))</f>
        <v>182.05642030260799</v>
      </c>
    </row>
    <row r="3287" spans="1:34">
      <c r="A3287">
        <v>5282</v>
      </c>
      <c r="B3287" s="1">
        <v>23260.297999999999</v>
      </c>
      <c r="C3287" s="6">
        <v>0.05</v>
      </c>
      <c r="D3287" t="s">
        <v>3</v>
      </c>
      <c r="E3287">
        <v>0</v>
      </c>
      <c r="F3287">
        <v>3.5</v>
      </c>
      <c r="G3287" t="s">
        <v>2</v>
      </c>
      <c r="H3287">
        <v>1</v>
      </c>
      <c r="I3287" t="s">
        <v>0</v>
      </c>
      <c r="J3287">
        <v>0</v>
      </c>
      <c r="K3287">
        <v>2.5</v>
      </c>
      <c r="L3287" t="s">
        <v>2</v>
      </c>
      <c r="M3287">
        <v>1</v>
      </c>
      <c r="N3287" t="s">
        <v>5338</v>
      </c>
      <c r="O3287">
        <v>1</v>
      </c>
      <c r="P3287" t="str">
        <f>D3287&amp;"-"&amp;F3287&amp;"-"&amp;G3287&amp;"-"&amp;E3287&amp;"-"&amp;H3287</f>
        <v>A2Delta-3.5-f-0-1</v>
      </c>
      <c r="Q3287" t="str">
        <f>I3287&amp;"-"&amp;K3287&amp;"-"&amp;L3287&amp;"-"&amp;J3287&amp;"-"&amp;M3287</f>
        <v>X2Pi-2.5-f-0-1</v>
      </c>
      <c r="R3287">
        <f>B3287+S3287</f>
        <v>23333.447791564999</v>
      </c>
      <c r="S3287">
        <f>_xlfn.IFNA(VLOOKUP(Q3287,'MARVEL-X'!A$2:I$1400,7,FALSE),VLOOKUP(Q3287,MARVEL!A$2:J$1522,10,FALSE))</f>
        <v>73.149791565000001</v>
      </c>
      <c r="T3287">
        <f>IF(P3287=P3286,R3287+T3286,R3287)</f>
        <v>373334.65976269898</v>
      </c>
      <c r="U3287">
        <f>IF(P3287=P3286,1+U3286,1)</f>
        <v>16</v>
      </c>
      <c r="V3287" t="str">
        <f t="shared" si="51"/>
        <v/>
      </c>
      <c r="W3287" t="str">
        <f>IF(V3287="","",IF(ABS(V3287-R3287)&gt;W$1,ABS(V3287-R3287),""))</f>
        <v/>
      </c>
      <c r="X3287" t="str">
        <f>Y3287&amp;"-"&amp;Z3287&amp;"-"&amp;AC3287&amp;"-"&amp;AD3287&amp;"-"&amp;AG3287</f>
        <v>3.5-f-A-0-2.5</v>
      </c>
      <c r="Y3287">
        <f>F3287</f>
        <v>3.5</v>
      </c>
      <c r="Z3287" s="2" t="str">
        <f>G3287</f>
        <v>f</v>
      </c>
      <c r="AA3287">
        <f>_xlfn.IFNA(VLOOKUP(X3287,'duo-out'!A$2:Q$5000,5,FALSE),E3287+10*(H3287-1)+1+_xlfn.IFNA(VLOOKUP(D3287,states!A$2:C$10,3,FALSE),1))</f>
        <v>51</v>
      </c>
      <c r="AB3287" t="str">
        <f>IF(V3287="","",V3287)</f>
        <v/>
      </c>
      <c r="AC3287" s="2" t="str">
        <f>_xlfn.IFNA(VLOOKUP(D3287,states!A$2:C$10,2,FALSE),"XX")</f>
        <v>A</v>
      </c>
      <c r="AD3287">
        <f>E3287</f>
        <v>0</v>
      </c>
      <c r="AE3287">
        <f>_xlfn.IFNA(VLOOKUP(D3287,states!A$2:D$10,4,FALSE),0)</f>
        <v>2</v>
      </c>
      <c r="AF3287">
        <v>0.5</v>
      </c>
      <c r="AG3287">
        <f>IF(AE3287=0,AF3287,IF(AE3287=1,IF(F3287=0.5,0.5,IF(H3287=1,0.5,1.5)),IF(F3287=0.5,0.5,IF(H3287=1,2.5,1.5))))</f>
        <v>2.5</v>
      </c>
      <c r="AH3287" s="7">
        <f>IF(AC3287="XX",0,1/C3287^(1/5)*IF(E3287=0,100,1)/(E3287+1)^(1/4))</f>
        <v>182.05642030260799</v>
      </c>
    </row>
    <row r="3288" spans="1:34">
      <c r="A3288">
        <v>5365</v>
      </c>
      <c r="B3288" s="1">
        <v>23066.569</v>
      </c>
      <c r="C3288" s="6">
        <v>0.05</v>
      </c>
      <c r="D3288" t="s">
        <v>3</v>
      </c>
      <c r="E3288">
        <v>0</v>
      </c>
      <c r="F3288">
        <v>3.5</v>
      </c>
      <c r="G3288" t="s">
        <v>2</v>
      </c>
      <c r="H3288">
        <v>1</v>
      </c>
      <c r="I3288" t="s">
        <v>0</v>
      </c>
      <c r="J3288">
        <v>0</v>
      </c>
      <c r="K3288">
        <v>3.5</v>
      </c>
      <c r="L3288" t="s">
        <v>1</v>
      </c>
      <c r="M3288">
        <v>2</v>
      </c>
      <c r="N3288" t="s">
        <v>5421</v>
      </c>
      <c r="O3288">
        <v>1</v>
      </c>
      <c r="P3288" t="str">
        <f>D3288&amp;"-"&amp;F3288&amp;"-"&amp;G3288&amp;"-"&amp;E3288&amp;"-"&amp;H3288</f>
        <v>A2Delta-3.5-f-0-1</v>
      </c>
      <c r="Q3288" t="str">
        <f>I3288&amp;"-"&amp;K3288&amp;"-"&amp;L3288&amp;"-"&amp;J3288&amp;"-"&amp;M3288</f>
        <v>X2Pi-3.5-e-0-2</v>
      </c>
      <c r="R3288">
        <f>B3288+S3288</f>
        <v>23333.415577108</v>
      </c>
      <c r="S3288">
        <f>_xlfn.IFNA(VLOOKUP(Q3288,'MARVEL-X'!A$2:I$1400,7,FALSE),VLOOKUP(Q3288,MARVEL!A$2:J$1522,10,FALSE))</f>
        <v>266.84657710800002</v>
      </c>
      <c r="T3288">
        <f>IF(P3288=P3287,R3288+T3287,R3288)</f>
        <v>396668.07533980696</v>
      </c>
      <c r="U3288">
        <f>IF(P3288=P3287,1+U3287,1)</f>
        <v>17</v>
      </c>
      <c r="V3288" t="str">
        <f t="shared" si="51"/>
        <v/>
      </c>
      <c r="W3288" t="str">
        <f>IF(V3288="","",IF(ABS(V3288-R3288)&gt;W$1,ABS(V3288-R3288),""))</f>
        <v/>
      </c>
      <c r="X3288" t="str">
        <f>Y3288&amp;"-"&amp;Z3288&amp;"-"&amp;AC3288&amp;"-"&amp;AD3288&amp;"-"&amp;AG3288</f>
        <v>3.5-f-A-0-2.5</v>
      </c>
      <c r="Y3288">
        <f>F3288</f>
        <v>3.5</v>
      </c>
      <c r="Z3288" s="2" t="str">
        <f>G3288</f>
        <v>f</v>
      </c>
      <c r="AA3288">
        <f>_xlfn.IFNA(VLOOKUP(X3288,'duo-out'!A$2:Q$5000,5,FALSE),E3288+10*(H3288-1)+1+_xlfn.IFNA(VLOOKUP(D3288,states!A$2:C$10,3,FALSE),1))</f>
        <v>51</v>
      </c>
      <c r="AB3288" t="str">
        <f>IF(V3288="","",V3288)</f>
        <v/>
      </c>
      <c r="AC3288" s="2" t="str">
        <f>_xlfn.IFNA(VLOOKUP(D3288,states!A$2:C$10,2,FALSE),"XX")</f>
        <v>A</v>
      </c>
      <c r="AD3288">
        <f>E3288</f>
        <v>0</v>
      </c>
      <c r="AE3288">
        <f>_xlfn.IFNA(VLOOKUP(D3288,states!A$2:D$10,4,FALSE),0)</f>
        <v>2</v>
      </c>
      <c r="AF3288">
        <v>0.5</v>
      </c>
      <c r="AG3288">
        <f>IF(AE3288=0,AF3288,IF(AE3288=1,IF(F3288=0.5,0.5,IF(H3288=1,0.5,1.5)),IF(F3288=0.5,0.5,IF(H3288=1,2.5,1.5))))</f>
        <v>2.5</v>
      </c>
      <c r="AH3288" s="7">
        <f>IF(AC3288="XX",0,1/C3288^(1/5)*IF(E3288=0,100,1)/(E3288+1)^(1/4))</f>
        <v>182.05642030260799</v>
      </c>
    </row>
    <row r="3289" spans="1:34">
      <c r="A3289">
        <v>4125</v>
      </c>
      <c r="B3289" s="1">
        <v>23175.644700000001</v>
      </c>
      <c r="C3289" s="6">
        <v>4.8999999999999998E-3</v>
      </c>
      <c r="D3289" t="s">
        <v>3</v>
      </c>
      <c r="E3289">
        <v>0</v>
      </c>
      <c r="F3289">
        <v>3.5</v>
      </c>
      <c r="G3289" t="s">
        <v>2</v>
      </c>
      <c r="H3289">
        <v>1</v>
      </c>
      <c r="I3289" t="s">
        <v>0</v>
      </c>
      <c r="J3289">
        <v>0</v>
      </c>
      <c r="K3289">
        <v>3.5</v>
      </c>
      <c r="L3289" t="s">
        <v>1</v>
      </c>
      <c r="M3289">
        <v>1</v>
      </c>
      <c r="N3289" t="s">
        <v>4181</v>
      </c>
      <c r="O3289">
        <v>1</v>
      </c>
      <c r="P3289" t="str">
        <f>D3289&amp;"-"&amp;F3289&amp;"-"&amp;G3289&amp;"-"&amp;E3289&amp;"-"&amp;H3289</f>
        <v>A2Delta-3.5-f-0-1</v>
      </c>
      <c r="Q3289" t="str">
        <f>I3289&amp;"-"&amp;K3289&amp;"-"&amp;L3289&amp;"-"&amp;J3289&amp;"-"&amp;M3289</f>
        <v>X2Pi-3.5-e-0-1</v>
      </c>
      <c r="R3289">
        <f>B3289+S3289</f>
        <v>23333.413067637</v>
      </c>
      <c r="S3289">
        <f>_xlfn.IFNA(VLOOKUP(Q3289,'MARVEL-X'!A$2:I$1400,7,FALSE),VLOOKUP(Q3289,MARVEL!A$2:J$1522,10,FALSE))</f>
        <v>157.76836763700001</v>
      </c>
      <c r="T3289">
        <f>IF(P3289=P3288,R3289+T3288,R3289)</f>
        <v>420001.48840744398</v>
      </c>
      <c r="U3289">
        <f>IF(P3289=P3288,1+U3288,1)</f>
        <v>18</v>
      </c>
      <c r="V3289" t="str">
        <f t="shared" si="51"/>
        <v/>
      </c>
      <c r="W3289" t="str">
        <f>IF(V3289="","",IF(ABS(V3289-R3289)&gt;W$1,ABS(V3289-R3289),""))</f>
        <v/>
      </c>
      <c r="X3289" t="str">
        <f>Y3289&amp;"-"&amp;Z3289&amp;"-"&amp;AC3289&amp;"-"&amp;AD3289&amp;"-"&amp;AG3289</f>
        <v>3.5-f-A-0-2.5</v>
      </c>
      <c r="Y3289">
        <f>F3289</f>
        <v>3.5</v>
      </c>
      <c r="Z3289" s="2" t="str">
        <f>G3289</f>
        <v>f</v>
      </c>
      <c r="AA3289">
        <f>_xlfn.IFNA(VLOOKUP(X3289,'duo-out'!A$2:Q$5000,5,FALSE),E3289+10*(H3289-1)+1+_xlfn.IFNA(VLOOKUP(D3289,states!A$2:C$10,3,FALSE),1))</f>
        <v>51</v>
      </c>
      <c r="AB3289" t="str">
        <f>IF(V3289="","",V3289)</f>
        <v/>
      </c>
      <c r="AC3289" s="2" t="str">
        <f>_xlfn.IFNA(VLOOKUP(D3289,states!A$2:C$10,2,FALSE),"XX")</f>
        <v>A</v>
      </c>
      <c r="AD3289">
        <f>E3289</f>
        <v>0</v>
      </c>
      <c r="AE3289">
        <f>_xlfn.IFNA(VLOOKUP(D3289,states!A$2:D$10,4,FALSE),0)</f>
        <v>2</v>
      </c>
      <c r="AF3289">
        <v>0.5</v>
      </c>
      <c r="AG3289">
        <f>IF(AE3289=0,AF3289,IF(AE3289=1,IF(F3289=0.5,0.5,IF(H3289=1,0.5,1.5)),IF(F3289=0.5,0.5,IF(H3289=1,2.5,1.5))))</f>
        <v>2.5</v>
      </c>
      <c r="AH3289" s="7">
        <f>IF(AC3289="XX",0,1/C3289^(1/5)*IF(E3289=0,100,1)/(E3289+1)^(1/4))</f>
        <v>289.70819746309172</v>
      </c>
    </row>
    <row r="3290" spans="1:34">
      <c r="A3290">
        <v>901</v>
      </c>
      <c r="B3290" s="1">
        <v>23179.75</v>
      </c>
      <c r="C3290" s="6">
        <v>0.05</v>
      </c>
      <c r="D3290" t="s">
        <v>3</v>
      </c>
      <c r="E3290">
        <v>0</v>
      </c>
      <c r="F3290">
        <v>3.5</v>
      </c>
      <c r="G3290" t="s">
        <v>2</v>
      </c>
      <c r="H3290">
        <v>1</v>
      </c>
      <c r="I3290" t="s">
        <v>0</v>
      </c>
      <c r="J3290">
        <v>0</v>
      </c>
      <c r="K3290">
        <v>2.5</v>
      </c>
      <c r="L3290" t="s">
        <v>2</v>
      </c>
      <c r="M3290">
        <v>2</v>
      </c>
      <c r="N3290" t="s">
        <v>957</v>
      </c>
      <c r="O3290">
        <v>1</v>
      </c>
      <c r="P3290" t="str">
        <f>D3290&amp;"-"&amp;F3290&amp;"-"&amp;G3290&amp;"-"&amp;E3290&amp;"-"&amp;H3290</f>
        <v>A2Delta-3.5-f-0-1</v>
      </c>
      <c r="Q3290" t="str">
        <f>I3290&amp;"-"&amp;K3290&amp;"-"&amp;L3290&amp;"-"&amp;J3290&amp;"-"&amp;M3290</f>
        <v>X2Pi-2.5-f-0-2</v>
      </c>
      <c r="R3290">
        <f>B3290+S3290</f>
        <v>23333.437732625</v>
      </c>
      <c r="S3290">
        <f>_xlfn.IFNA(VLOOKUP(Q3290,'MARVEL-X'!A$2:I$1400,7,FALSE),VLOOKUP(Q3290,MARVEL!A$2:J$1522,10,FALSE))</f>
        <v>153.687732625</v>
      </c>
      <c r="T3290">
        <f>IF(P3290=P3289,R3290+T3289,R3290)</f>
        <v>443334.92614006897</v>
      </c>
      <c r="U3290">
        <f>IF(P3290=P3289,1+U3289,1)</f>
        <v>19</v>
      </c>
      <c r="V3290" t="str">
        <f t="shared" si="51"/>
        <v/>
      </c>
      <c r="W3290" t="str">
        <f>IF(V3290="","",IF(ABS(V3290-R3290)&gt;W$1,ABS(V3290-R3290),""))</f>
        <v/>
      </c>
      <c r="X3290" t="str">
        <f>Y3290&amp;"-"&amp;Z3290&amp;"-"&amp;AC3290&amp;"-"&amp;AD3290&amp;"-"&amp;AG3290</f>
        <v>3.5-f-A-0-2.5</v>
      </c>
      <c r="Y3290">
        <f>F3290</f>
        <v>3.5</v>
      </c>
      <c r="Z3290" s="2" t="str">
        <f>G3290</f>
        <v>f</v>
      </c>
      <c r="AA3290">
        <f>_xlfn.IFNA(VLOOKUP(X3290,'duo-out'!A$2:Q$5000,5,FALSE),E3290+10*(H3290-1)+1+_xlfn.IFNA(VLOOKUP(D3290,states!A$2:C$10,3,FALSE),1))</f>
        <v>51</v>
      </c>
      <c r="AB3290" t="str">
        <f>IF(V3290="","",V3290)</f>
        <v/>
      </c>
      <c r="AC3290" s="2" t="str">
        <f>_xlfn.IFNA(VLOOKUP(D3290,states!A$2:C$10,2,FALSE),"XX")</f>
        <v>A</v>
      </c>
      <c r="AD3290">
        <f>E3290</f>
        <v>0</v>
      </c>
      <c r="AE3290">
        <f>_xlfn.IFNA(VLOOKUP(D3290,states!A$2:D$10,4,FALSE),0)</f>
        <v>2</v>
      </c>
      <c r="AF3290">
        <v>0.5</v>
      </c>
      <c r="AG3290">
        <f>IF(AE3290=0,AF3290,IF(AE3290=1,IF(F3290=0.5,0.5,IF(H3290=1,0.5,1.5)),IF(F3290=0.5,0.5,IF(H3290=1,2.5,1.5))))</f>
        <v>2.5</v>
      </c>
      <c r="AH3290" s="7">
        <f>IF(AC3290="XX",0,1/C3290^(1/5)*IF(E3290=0,100,1)/(E3290+1)^(1/4))</f>
        <v>182.05642030260799</v>
      </c>
    </row>
    <row r="3291" spans="1:34">
      <c r="A3291">
        <v>636</v>
      </c>
      <c r="B3291" s="1">
        <v>23175.66</v>
      </c>
      <c r="C3291" s="6">
        <v>0.05</v>
      </c>
      <c r="D3291" t="s">
        <v>3</v>
      </c>
      <c r="E3291">
        <v>0</v>
      </c>
      <c r="F3291">
        <v>3.5</v>
      </c>
      <c r="G3291" t="s">
        <v>2</v>
      </c>
      <c r="H3291">
        <v>1</v>
      </c>
      <c r="I3291" t="s">
        <v>0</v>
      </c>
      <c r="J3291">
        <v>0</v>
      </c>
      <c r="K3291">
        <v>3.5</v>
      </c>
      <c r="L3291" t="s">
        <v>1</v>
      </c>
      <c r="M3291">
        <v>1</v>
      </c>
      <c r="N3291" t="s">
        <v>692</v>
      </c>
      <c r="O3291">
        <v>1</v>
      </c>
      <c r="P3291" t="str">
        <f>D3291&amp;"-"&amp;F3291&amp;"-"&amp;G3291&amp;"-"&amp;E3291&amp;"-"&amp;H3291</f>
        <v>A2Delta-3.5-f-0-1</v>
      </c>
      <c r="Q3291" t="str">
        <f>I3291&amp;"-"&amp;K3291&amp;"-"&amp;L3291&amp;"-"&amp;J3291&amp;"-"&amp;M3291</f>
        <v>X2Pi-3.5-e-0-1</v>
      </c>
      <c r="R3291">
        <f>B3291+S3291</f>
        <v>23333.428367637</v>
      </c>
      <c r="S3291">
        <f>_xlfn.IFNA(VLOOKUP(Q3291,'MARVEL-X'!A$2:I$1400,7,FALSE),VLOOKUP(Q3291,MARVEL!A$2:J$1522,10,FALSE))</f>
        <v>157.76836763700001</v>
      </c>
      <c r="T3291">
        <f>IF(P3291=P3290,R3291+T3290,R3291)</f>
        <v>466668.35450770595</v>
      </c>
      <c r="U3291">
        <f>IF(P3291=P3290,1+U3290,1)</f>
        <v>20</v>
      </c>
      <c r="V3291" t="str">
        <f t="shared" si="51"/>
        <v/>
      </c>
      <c r="W3291" t="str">
        <f>IF(V3291="","",IF(ABS(V3291-R3291)&gt;W$1,ABS(V3291-R3291),""))</f>
        <v/>
      </c>
      <c r="X3291" t="str">
        <f>Y3291&amp;"-"&amp;Z3291&amp;"-"&amp;AC3291&amp;"-"&amp;AD3291&amp;"-"&amp;AG3291</f>
        <v>3.5-f-A-0-2.5</v>
      </c>
      <c r="Y3291">
        <f>F3291</f>
        <v>3.5</v>
      </c>
      <c r="Z3291" s="2" t="str">
        <f>G3291</f>
        <v>f</v>
      </c>
      <c r="AA3291">
        <f>_xlfn.IFNA(VLOOKUP(X3291,'duo-out'!A$2:Q$5000,5,FALSE),E3291+10*(H3291-1)+1+_xlfn.IFNA(VLOOKUP(D3291,states!A$2:C$10,3,FALSE),1))</f>
        <v>51</v>
      </c>
      <c r="AB3291" t="str">
        <f>IF(V3291="","",V3291)</f>
        <v/>
      </c>
      <c r="AC3291" s="2" t="str">
        <f>_xlfn.IFNA(VLOOKUP(D3291,states!A$2:C$10,2,FALSE),"XX")</f>
        <v>A</v>
      </c>
      <c r="AD3291">
        <f>E3291</f>
        <v>0</v>
      </c>
      <c r="AE3291">
        <f>_xlfn.IFNA(VLOOKUP(D3291,states!A$2:D$10,4,FALSE),0)</f>
        <v>2</v>
      </c>
      <c r="AF3291">
        <v>0.5</v>
      </c>
      <c r="AG3291">
        <f>IF(AE3291=0,AF3291,IF(AE3291=1,IF(F3291=0.5,0.5,IF(H3291=1,0.5,1.5)),IF(F3291=0.5,0.5,IF(H3291=1,2.5,1.5))))</f>
        <v>2.5</v>
      </c>
      <c r="AH3291" s="7">
        <f>IF(AC3291="XX",0,1/C3291^(1/5)*IF(E3291=0,100,1)/(E3291+1)^(1/4))</f>
        <v>182.05642030260799</v>
      </c>
    </row>
    <row r="3292" spans="1:34">
      <c r="A3292">
        <v>609</v>
      </c>
      <c r="B3292" s="1">
        <v>23260.14</v>
      </c>
      <c r="C3292" s="6">
        <v>0.1363</v>
      </c>
      <c r="D3292" t="s">
        <v>3</v>
      </c>
      <c r="E3292">
        <v>0</v>
      </c>
      <c r="F3292">
        <v>3.5</v>
      </c>
      <c r="G3292" t="s">
        <v>2</v>
      </c>
      <c r="H3292">
        <v>1</v>
      </c>
      <c r="I3292" t="s">
        <v>0</v>
      </c>
      <c r="J3292">
        <v>0</v>
      </c>
      <c r="K3292">
        <v>2.5</v>
      </c>
      <c r="L3292" t="s">
        <v>2</v>
      </c>
      <c r="M3292">
        <v>1</v>
      </c>
      <c r="N3292" t="s">
        <v>665</v>
      </c>
      <c r="O3292">
        <v>1</v>
      </c>
      <c r="P3292" t="str">
        <f>D3292&amp;"-"&amp;F3292&amp;"-"&amp;G3292&amp;"-"&amp;E3292&amp;"-"&amp;H3292</f>
        <v>A2Delta-3.5-f-0-1</v>
      </c>
      <c r="Q3292" t="str">
        <f>I3292&amp;"-"&amp;K3292&amp;"-"&amp;L3292&amp;"-"&amp;J3292&amp;"-"&amp;M3292</f>
        <v>X2Pi-2.5-f-0-1</v>
      </c>
      <c r="R3292">
        <f>B3292+S3292</f>
        <v>23333.289791564999</v>
      </c>
      <c r="S3292">
        <f>_xlfn.IFNA(VLOOKUP(Q3292,'MARVEL-X'!A$2:I$1400,7,FALSE),VLOOKUP(Q3292,MARVEL!A$2:J$1522,10,FALSE))</f>
        <v>73.149791565000001</v>
      </c>
      <c r="T3292">
        <f>IF(P3292=P3291,R3292+T3291,R3292)</f>
        <v>490001.64429927093</v>
      </c>
      <c r="U3292">
        <f>IF(P3292=P3291,1+U3291,1)</f>
        <v>21</v>
      </c>
      <c r="V3292">
        <f t="shared" si="51"/>
        <v>23333.411633298616</v>
      </c>
      <c r="W3292">
        <f>IF(V3292="","",IF(ABS(V3292-R3292)&gt;W$1,ABS(V3292-R3292),""))</f>
        <v>0.12184173361674766</v>
      </c>
      <c r="X3292" t="str">
        <f>Y3292&amp;"-"&amp;Z3292&amp;"-"&amp;AC3292&amp;"-"&amp;AD3292&amp;"-"&amp;AG3292</f>
        <v>3.5-f-A-0-2.5</v>
      </c>
      <c r="Y3292">
        <f>F3292</f>
        <v>3.5</v>
      </c>
      <c r="Z3292" s="2" t="str">
        <f>G3292</f>
        <v>f</v>
      </c>
      <c r="AA3292">
        <f>_xlfn.IFNA(VLOOKUP(X3292,'duo-out'!A$2:Q$5000,5,FALSE),E3292+10*(H3292-1)+1+_xlfn.IFNA(VLOOKUP(D3292,states!A$2:C$10,3,FALSE),1))</f>
        <v>51</v>
      </c>
      <c r="AB3292">
        <f>IF(V3292="","",V3292)</f>
        <v>23333.411633298616</v>
      </c>
      <c r="AC3292" s="2" t="str">
        <f>_xlfn.IFNA(VLOOKUP(D3292,states!A$2:C$10,2,FALSE),"XX")</f>
        <v>A</v>
      </c>
      <c r="AD3292">
        <f>E3292</f>
        <v>0</v>
      </c>
      <c r="AE3292">
        <f>_xlfn.IFNA(VLOOKUP(D3292,states!A$2:D$10,4,FALSE),0)</f>
        <v>2</v>
      </c>
      <c r="AF3292">
        <v>0.5</v>
      </c>
      <c r="AG3292">
        <f>IF(AE3292=0,AF3292,IF(AE3292=1,IF(F3292=0.5,0.5,IF(H3292=1,0.5,1.5)),IF(F3292=0.5,0.5,IF(H3292=1,2.5,1.5))))</f>
        <v>2.5</v>
      </c>
      <c r="AH3292" s="7">
        <f>IF(AC3292="XX",0,1/C3292^(1/5)*IF(E3292=0,100,1)/(E3292+1)^(1/4))</f>
        <v>148.97068982990308</v>
      </c>
    </row>
    <row r="3293" spans="1:34">
      <c r="A3293">
        <v>3958</v>
      </c>
      <c r="B3293" s="1">
        <v>20324.044000000002</v>
      </c>
      <c r="C3293" s="6">
        <v>5.0000000000000001E-3</v>
      </c>
      <c r="D3293" t="s">
        <v>3</v>
      </c>
      <c r="E3293">
        <v>0</v>
      </c>
      <c r="F3293">
        <v>3.5</v>
      </c>
      <c r="G3293" t="s">
        <v>2</v>
      </c>
      <c r="H3293">
        <v>2</v>
      </c>
      <c r="I3293" t="s">
        <v>0</v>
      </c>
      <c r="J3293">
        <v>1</v>
      </c>
      <c r="K3293">
        <v>4.5</v>
      </c>
      <c r="L3293" t="s">
        <v>2</v>
      </c>
      <c r="M3293">
        <v>2</v>
      </c>
      <c r="N3293" t="s">
        <v>4014</v>
      </c>
      <c r="O3293">
        <v>1</v>
      </c>
      <c r="P3293" t="str">
        <f>D3293&amp;"-"&amp;F3293&amp;"-"&amp;G3293&amp;"-"&amp;E3293&amp;"-"&amp;H3293</f>
        <v>A2Delta-3.5-f-0-2</v>
      </c>
      <c r="Q3293" t="str">
        <f>I3293&amp;"-"&amp;K3293&amp;"-"&amp;L3293&amp;"-"&amp;J3293&amp;"-"&amp;M3293</f>
        <v>X2Pi-4.5-f-1-2</v>
      </c>
      <c r="R3293">
        <f>B3293+S3293</f>
        <v>23450.590871539003</v>
      </c>
      <c r="S3293">
        <f>_xlfn.IFNA(VLOOKUP(Q3293,'MARVEL-X'!A$2:I$1400,7,FALSE),VLOOKUP(Q3293,MARVEL!A$2:J$1522,10,FALSE))</f>
        <v>3126.5468715390002</v>
      </c>
      <c r="T3293">
        <f>IF(P3293=P3292,R3293+T3292,R3293)</f>
        <v>23450.590871539003</v>
      </c>
      <c r="U3293">
        <f>IF(P3293=P3292,1+U3292,1)</f>
        <v>1</v>
      </c>
      <c r="V3293" t="str">
        <f t="shared" si="51"/>
        <v/>
      </c>
      <c r="W3293" t="str">
        <f>IF(V3293="","",IF(ABS(V3293-R3293)&gt;W$1,ABS(V3293-R3293),""))</f>
        <v/>
      </c>
      <c r="X3293" t="str">
        <f>Y3293&amp;"-"&amp;Z3293&amp;"-"&amp;AC3293&amp;"-"&amp;AD3293&amp;"-"&amp;AG3293</f>
        <v>3.5-f-A-0-1.5</v>
      </c>
      <c r="Y3293">
        <f>F3293</f>
        <v>3.5</v>
      </c>
      <c r="Z3293" s="2" t="str">
        <f>G3293</f>
        <v>f</v>
      </c>
      <c r="AA3293">
        <f>_xlfn.IFNA(VLOOKUP(X3293,'duo-out'!A$2:Q$5000,5,FALSE),E3293+10*(H3293-1)+1+_xlfn.IFNA(VLOOKUP(D3293,states!A$2:C$10,3,FALSE),1))</f>
        <v>52</v>
      </c>
      <c r="AB3293" t="str">
        <f>IF(V3293="","",V3293)</f>
        <v/>
      </c>
      <c r="AC3293" s="2" t="str">
        <f>_xlfn.IFNA(VLOOKUP(D3293,states!A$2:C$10,2,FALSE),"XX")</f>
        <v>A</v>
      </c>
      <c r="AD3293">
        <f>E3293</f>
        <v>0</v>
      </c>
      <c r="AE3293">
        <f>_xlfn.IFNA(VLOOKUP(D3293,states!A$2:D$10,4,FALSE),0)</f>
        <v>2</v>
      </c>
      <c r="AF3293">
        <v>0.5</v>
      </c>
      <c r="AG3293">
        <f>IF(AE3293=0,AF3293,IF(AE3293=1,IF(F3293=0.5,0.5,IF(H3293=1,0.5,1.5)),IF(F3293=0.5,0.5,IF(H3293=1,2.5,1.5))))</f>
        <v>1.5</v>
      </c>
      <c r="AH3293" s="7">
        <f>IF(AC3293="XX",0,1/C3293^(1/5)*IF(E3293=0,100,1)/(E3293+1)^(1/4))</f>
        <v>288.53998118144267</v>
      </c>
    </row>
    <row r="3294" spans="1:34">
      <c r="A3294">
        <v>3948</v>
      </c>
      <c r="B3294" s="1">
        <v>20461.286499999998</v>
      </c>
      <c r="C3294" s="6">
        <v>5.0000000000000001E-3</v>
      </c>
      <c r="D3294" t="s">
        <v>3</v>
      </c>
      <c r="E3294">
        <v>0</v>
      </c>
      <c r="F3294">
        <v>3.5</v>
      </c>
      <c r="G3294" t="s">
        <v>2</v>
      </c>
      <c r="H3294">
        <v>2</v>
      </c>
      <c r="I3294" t="s">
        <v>0</v>
      </c>
      <c r="J3294">
        <v>1</v>
      </c>
      <c r="K3294">
        <v>3.5</v>
      </c>
      <c r="L3294" t="s">
        <v>1</v>
      </c>
      <c r="M3294">
        <v>2</v>
      </c>
      <c r="N3294" t="s">
        <v>4004</v>
      </c>
      <c r="O3294">
        <v>1</v>
      </c>
      <c r="P3294" t="str">
        <f>D3294&amp;"-"&amp;F3294&amp;"-"&amp;G3294&amp;"-"&amp;E3294&amp;"-"&amp;H3294</f>
        <v>A2Delta-3.5-f-0-2</v>
      </c>
      <c r="Q3294" t="str">
        <f>I3294&amp;"-"&amp;K3294&amp;"-"&amp;L3294&amp;"-"&amp;J3294&amp;"-"&amp;M3294</f>
        <v>X2Pi-3.5-e-1-2</v>
      </c>
      <c r="R3294">
        <f>B3294+S3294</f>
        <v>23450.592172926998</v>
      </c>
      <c r="S3294">
        <f>_xlfn.IFNA(VLOOKUP(Q3294,'MARVEL-X'!A$2:I$1400,7,FALSE),VLOOKUP(Q3294,MARVEL!A$2:J$1522,10,FALSE))</f>
        <v>2989.3056729270002</v>
      </c>
      <c r="T3294">
        <f>IF(P3294=P3293,R3294+T3293,R3294)</f>
        <v>46901.183044466001</v>
      </c>
      <c r="U3294">
        <f>IF(P3294=P3293,1+U3293,1)</f>
        <v>2</v>
      </c>
      <c r="V3294" t="str">
        <f t="shared" si="51"/>
        <v/>
      </c>
      <c r="W3294" t="str">
        <f>IF(V3294="","",IF(ABS(V3294-R3294)&gt;W$1,ABS(V3294-R3294),""))</f>
        <v/>
      </c>
      <c r="X3294" t="str">
        <f>Y3294&amp;"-"&amp;Z3294&amp;"-"&amp;AC3294&amp;"-"&amp;AD3294&amp;"-"&amp;AG3294</f>
        <v>3.5-f-A-0-1.5</v>
      </c>
      <c r="Y3294">
        <f>F3294</f>
        <v>3.5</v>
      </c>
      <c r="Z3294" s="2" t="str">
        <f>G3294</f>
        <v>f</v>
      </c>
      <c r="AA3294">
        <f>_xlfn.IFNA(VLOOKUP(X3294,'duo-out'!A$2:Q$5000,5,FALSE),E3294+10*(H3294-1)+1+_xlfn.IFNA(VLOOKUP(D3294,states!A$2:C$10,3,FALSE),1))</f>
        <v>52</v>
      </c>
      <c r="AB3294" t="str">
        <f>IF(V3294="","",V3294)</f>
        <v/>
      </c>
      <c r="AC3294" s="2" t="str">
        <f>_xlfn.IFNA(VLOOKUP(D3294,states!A$2:C$10,2,FALSE),"XX")</f>
        <v>A</v>
      </c>
      <c r="AD3294">
        <f>E3294</f>
        <v>0</v>
      </c>
      <c r="AE3294">
        <f>_xlfn.IFNA(VLOOKUP(D3294,states!A$2:D$10,4,FALSE),0)</f>
        <v>2</v>
      </c>
      <c r="AF3294">
        <v>0.5</v>
      </c>
      <c r="AG3294">
        <f>IF(AE3294=0,AF3294,IF(AE3294=1,IF(F3294=0.5,0.5,IF(H3294=1,0.5,1.5)),IF(F3294=0.5,0.5,IF(H3294=1,2.5,1.5))))</f>
        <v>1.5</v>
      </c>
      <c r="AH3294" s="7">
        <f>IF(AC3294="XX",0,1/C3294^(1/5)*IF(E3294=0,100,1)/(E3294+1)^(1/4))</f>
        <v>288.53998118144267</v>
      </c>
    </row>
    <row r="3295" spans="1:34">
      <c r="A3295">
        <v>3917</v>
      </c>
      <c r="B3295" s="1">
        <v>20570.212899999999</v>
      </c>
      <c r="C3295" s="6">
        <v>7.136E-3</v>
      </c>
      <c r="D3295" t="s">
        <v>3</v>
      </c>
      <c r="E3295">
        <v>0</v>
      </c>
      <c r="F3295">
        <v>3.5</v>
      </c>
      <c r="G3295" t="s">
        <v>2</v>
      </c>
      <c r="H3295">
        <v>2</v>
      </c>
      <c r="I3295" t="s">
        <v>0</v>
      </c>
      <c r="J3295">
        <v>1</v>
      </c>
      <c r="K3295">
        <v>2.5</v>
      </c>
      <c r="L3295" t="s">
        <v>2</v>
      </c>
      <c r="M3295">
        <v>2</v>
      </c>
      <c r="N3295" t="s">
        <v>3973</v>
      </c>
      <c r="O3295">
        <v>1</v>
      </c>
      <c r="P3295" t="str">
        <f>D3295&amp;"-"&amp;F3295&amp;"-"&amp;G3295&amp;"-"&amp;E3295&amp;"-"&amp;H3295</f>
        <v>A2Delta-3.5-f-0-2</v>
      </c>
      <c r="Q3295" t="str">
        <f>I3295&amp;"-"&amp;K3295&amp;"-"&amp;L3295&amp;"-"&amp;J3295&amp;"-"&amp;M3295</f>
        <v>X2Pi-2.5-f-1-2</v>
      </c>
      <c r="R3295">
        <f>B3295+S3295</f>
        <v>23450.596889753</v>
      </c>
      <c r="S3295">
        <f>_xlfn.IFNA(VLOOKUP(Q3295,'MARVEL-X'!A$2:I$1400,7,FALSE),VLOOKUP(Q3295,MARVEL!A$2:J$1522,10,FALSE))</f>
        <v>2880.3839897530002</v>
      </c>
      <c r="T3295">
        <f>IF(P3295=P3294,R3295+T3294,R3295)</f>
        <v>70351.779934218997</v>
      </c>
      <c r="U3295">
        <f>IF(P3295=P3294,1+U3294,1)</f>
        <v>3</v>
      </c>
      <c r="V3295" t="str">
        <f t="shared" si="51"/>
        <v/>
      </c>
      <c r="W3295" t="str">
        <f>IF(V3295="","",IF(ABS(V3295-R3295)&gt;W$1,ABS(V3295-R3295),""))</f>
        <v/>
      </c>
      <c r="X3295" t="str">
        <f>Y3295&amp;"-"&amp;Z3295&amp;"-"&amp;AC3295&amp;"-"&amp;AD3295&amp;"-"&amp;AG3295</f>
        <v>3.5-f-A-0-1.5</v>
      </c>
      <c r="Y3295">
        <f>F3295</f>
        <v>3.5</v>
      </c>
      <c r="Z3295" s="2" t="str">
        <f>G3295</f>
        <v>f</v>
      </c>
      <c r="AA3295">
        <f>_xlfn.IFNA(VLOOKUP(X3295,'duo-out'!A$2:Q$5000,5,FALSE),E3295+10*(H3295-1)+1+_xlfn.IFNA(VLOOKUP(D3295,states!A$2:C$10,3,FALSE),1))</f>
        <v>52</v>
      </c>
      <c r="AB3295" t="str">
        <f>IF(V3295="","",V3295)</f>
        <v/>
      </c>
      <c r="AC3295" s="2" t="str">
        <f>_xlfn.IFNA(VLOOKUP(D3295,states!A$2:C$10,2,FALSE),"XX")</f>
        <v>A</v>
      </c>
      <c r="AD3295">
        <f>E3295</f>
        <v>0</v>
      </c>
      <c r="AE3295">
        <f>_xlfn.IFNA(VLOOKUP(D3295,states!A$2:D$10,4,FALSE),0)</f>
        <v>2</v>
      </c>
      <c r="AF3295">
        <v>0.5</v>
      </c>
      <c r="AG3295">
        <f>IF(AE3295=0,AF3295,IF(AE3295=1,IF(F3295=0.5,0.5,IF(H3295=1,0.5,1.5)),IF(F3295=0.5,0.5,IF(H3295=1,2.5,1.5))))</f>
        <v>1.5</v>
      </c>
      <c r="AH3295" s="7">
        <f>IF(AC3295="XX",0,1/C3295^(1/5)*IF(E3295=0,100,1)/(E3295+1)^(1/4))</f>
        <v>268.72559411665719</v>
      </c>
    </row>
    <row r="3296" spans="1:34">
      <c r="A3296">
        <v>3910</v>
      </c>
      <c r="B3296" s="1">
        <v>20458.2323</v>
      </c>
      <c r="C3296" s="6">
        <v>0.01</v>
      </c>
      <c r="D3296" t="s">
        <v>3</v>
      </c>
      <c r="E3296">
        <v>0</v>
      </c>
      <c r="F3296">
        <v>3.5</v>
      </c>
      <c r="G3296" t="s">
        <v>2</v>
      </c>
      <c r="H3296">
        <v>2</v>
      </c>
      <c r="I3296" t="s">
        <v>0</v>
      </c>
      <c r="J3296">
        <v>1</v>
      </c>
      <c r="K3296">
        <v>4.5</v>
      </c>
      <c r="L3296" t="s">
        <v>2</v>
      </c>
      <c r="M3296">
        <v>1</v>
      </c>
      <c r="N3296" t="s">
        <v>3966</v>
      </c>
      <c r="O3296">
        <v>1</v>
      </c>
      <c r="P3296" t="str">
        <f>D3296&amp;"-"&amp;F3296&amp;"-"&amp;G3296&amp;"-"&amp;E3296&amp;"-"&amp;H3296</f>
        <v>A2Delta-3.5-f-0-2</v>
      </c>
      <c r="Q3296" t="str">
        <f>I3296&amp;"-"&amp;K3296&amp;"-"&amp;L3296&amp;"-"&amp;J3296&amp;"-"&amp;M3296</f>
        <v>X2Pi-4.5-f-1-1</v>
      </c>
      <c r="R3296">
        <f>B3296+S3296</f>
        <v>23450.598243551998</v>
      </c>
      <c r="S3296">
        <f>_xlfn.IFNA(VLOOKUP(Q3296,'MARVEL-X'!A$2:I$1400,7,FALSE),VLOOKUP(Q3296,MARVEL!A$2:J$1522,10,FALSE))</f>
        <v>2992.3659435519999</v>
      </c>
      <c r="T3296">
        <f>IF(P3296=P3295,R3296+T3295,R3296)</f>
        <v>93802.378177770996</v>
      </c>
      <c r="U3296">
        <f>IF(P3296=P3295,1+U3295,1)</f>
        <v>4</v>
      </c>
      <c r="V3296" t="str">
        <f t="shared" si="51"/>
        <v/>
      </c>
      <c r="W3296" t="str">
        <f>IF(V3296="","",IF(ABS(V3296-R3296)&gt;W$1,ABS(V3296-R3296),""))</f>
        <v/>
      </c>
      <c r="X3296" t="str">
        <f>Y3296&amp;"-"&amp;Z3296&amp;"-"&amp;AC3296&amp;"-"&amp;AD3296&amp;"-"&amp;AG3296</f>
        <v>3.5-f-A-0-1.5</v>
      </c>
      <c r="Y3296">
        <f>F3296</f>
        <v>3.5</v>
      </c>
      <c r="Z3296" s="2" t="str">
        <f>G3296</f>
        <v>f</v>
      </c>
      <c r="AA3296">
        <f>_xlfn.IFNA(VLOOKUP(X3296,'duo-out'!A$2:Q$5000,5,FALSE),E3296+10*(H3296-1)+1+_xlfn.IFNA(VLOOKUP(D3296,states!A$2:C$10,3,FALSE),1))</f>
        <v>52</v>
      </c>
      <c r="AB3296" t="str">
        <f>IF(V3296="","",V3296)</f>
        <v/>
      </c>
      <c r="AC3296" s="2" t="str">
        <f>_xlfn.IFNA(VLOOKUP(D3296,states!A$2:C$10,2,FALSE),"XX")</f>
        <v>A</v>
      </c>
      <c r="AD3296">
        <f>E3296</f>
        <v>0</v>
      </c>
      <c r="AE3296">
        <f>_xlfn.IFNA(VLOOKUP(D3296,states!A$2:D$10,4,FALSE),0)</f>
        <v>2</v>
      </c>
      <c r="AF3296">
        <v>0.5</v>
      </c>
      <c r="AG3296">
        <f>IF(AE3296=0,AF3296,IF(AE3296=1,IF(F3296=0.5,0.5,IF(H3296=1,0.5,1.5)),IF(F3296=0.5,0.5,IF(H3296=1,2.5,1.5))))</f>
        <v>1.5</v>
      </c>
      <c r="AH3296" s="7">
        <f>IF(AC3296="XX",0,1/C3296^(1/5)*IF(E3296=0,100,1)/(E3296+1)^(1/4))</f>
        <v>251.188643150958</v>
      </c>
    </row>
    <row r="3297" spans="1:34">
      <c r="A3297">
        <v>3902</v>
      </c>
      <c r="B3297" s="1">
        <v>20647.7215</v>
      </c>
      <c r="C3297" s="6">
        <v>1.6160000000000001E-2</v>
      </c>
      <c r="D3297" t="s">
        <v>3</v>
      </c>
      <c r="E3297">
        <v>0</v>
      </c>
      <c r="F3297">
        <v>3.5</v>
      </c>
      <c r="G3297" t="s">
        <v>2</v>
      </c>
      <c r="H3297">
        <v>2</v>
      </c>
      <c r="I3297" t="s">
        <v>0</v>
      </c>
      <c r="J3297">
        <v>1</v>
      </c>
      <c r="K3297">
        <v>2.5</v>
      </c>
      <c r="L3297" t="s">
        <v>2</v>
      </c>
      <c r="M3297">
        <v>1</v>
      </c>
      <c r="N3297" t="s">
        <v>3958</v>
      </c>
      <c r="O3297">
        <v>1</v>
      </c>
      <c r="P3297" t="str">
        <f>D3297&amp;"-"&amp;F3297&amp;"-"&amp;G3297&amp;"-"&amp;E3297&amp;"-"&amp;H3297</f>
        <v>A2Delta-3.5-f-0-2</v>
      </c>
      <c r="Q3297" t="str">
        <f>I3297&amp;"-"&amp;K3297&amp;"-"&amp;L3297&amp;"-"&amp;J3297&amp;"-"&amp;M3297</f>
        <v>X2Pi-2.5-f-1-1</v>
      </c>
      <c r="R3297">
        <f>B3297+S3297</f>
        <v>23450.578731615999</v>
      </c>
      <c r="S3297">
        <f>_xlfn.IFNA(VLOOKUP(Q3297,'MARVEL-X'!A$2:I$1400,7,FALSE),VLOOKUP(Q3297,MARVEL!A$2:J$1522,10,FALSE))</f>
        <v>2802.8572316159998</v>
      </c>
      <c r="T3297">
        <f>IF(P3297=P3296,R3297+T3296,R3297)</f>
        <v>117252.95690938699</v>
      </c>
      <c r="U3297">
        <f>IF(P3297=P3296,1+U3296,1)</f>
        <v>5</v>
      </c>
      <c r="V3297" t="str">
        <f t="shared" si="51"/>
        <v/>
      </c>
      <c r="W3297" t="str">
        <f>IF(V3297="","",IF(ABS(V3297-R3297)&gt;W$1,ABS(V3297-R3297),""))</f>
        <v/>
      </c>
      <c r="X3297" t="str">
        <f>Y3297&amp;"-"&amp;Z3297&amp;"-"&amp;AC3297&amp;"-"&amp;AD3297&amp;"-"&amp;AG3297</f>
        <v>3.5-f-A-0-1.5</v>
      </c>
      <c r="Y3297">
        <f>F3297</f>
        <v>3.5</v>
      </c>
      <c r="Z3297" s="2" t="str">
        <f>G3297</f>
        <v>f</v>
      </c>
      <c r="AA3297">
        <f>_xlfn.IFNA(VLOOKUP(X3297,'duo-out'!A$2:Q$5000,5,FALSE),E3297+10*(H3297-1)+1+_xlfn.IFNA(VLOOKUP(D3297,states!A$2:C$10,3,FALSE),1))</f>
        <v>52</v>
      </c>
      <c r="AB3297" t="str">
        <f>IF(V3297="","",V3297)</f>
        <v/>
      </c>
      <c r="AC3297" s="2" t="str">
        <f>_xlfn.IFNA(VLOOKUP(D3297,states!A$2:C$10,2,FALSE),"XX")</f>
        <v>A</v>
      </c>
      <c r="AD3297">
        <f>E3297</f>
        <v>0</v>
      </c>
      <c r="AE3297">
        <f>_xlfn.IFNA(VLOOKUP(D3297,states!A$2:D$10,4,FALSE),0)</f>
        <v>2</v>
      </c>
      <c r="AF3297">
        <v>0.5</v>
      </c>
      <c r="AG3297">
        <f>IF(AE3297=0,AF3297,IF(AE3297=1,IF(F3297=0.5,0.5,IF(H3297=1,0.5,1.5)),IF(F3297=0.5,0.5,IF(H3297=1,2.5,1.5))))</f>
        <v>1.5</v>
      </c>
      <c r="AH3297" s="7">
        <f>IF(AC3297="XX",0,1/C3297^(1/5)*IF(E3297=0,100,1)/(E3297+1)^(1/4))</f>
        <v>228.19794478025597</v>
      </c>
    </row>
    <row r="3298" spans="1:34">
      <c r="A3298">
        <v>3416</v>
      </c>
      <c r="B3298" s="1">
        <v>23041.153399999999</v>
      </c>
      <c r="C3298" s="6">
        <v>5.0000000000000001E-3</v>
      </c>
      <c r="D3298" t="s">
        <v>3</v>
      </c>
      <c r="E3298">
        <v>0</v>
      </c>
      <c r="F3298">
        <v>3.5</v>
      </c>
      <c r="G3298" t="s">
        <v>2</v>
      </c>
      <c r="H3298">
        <v>2</v>
      </c>
      <c r="I3298" t="s">
        <v>0</v>
      </c>
      <c r="J3298">
        <v>0</v>
      </c>
      <c r="K3298">
        <v>4.5</v>
      </c>
      <c r="L3298" t="s">
        <v>2</v>
      </c>
      <c r="M3298">
        <v>2</v>
      </c>
      <c r="N3298" t="s">
        <v>3472</v>
      </c>
      <c r="O3298">
        <v>1</v>
      </c>
      <c r="P3298" t="str">
        <f>D3298&amp;"-"&amp;F3298&amp;"-"&amp;G3298&amp;"-"&amp;E3298&amp;"-"&amp;H3298</f>
        <v>A2Delta-3.5-f-0-2</v>
      </c>
      <c r="Q3298" t="str">
        <f>I3298&amp;"-"&amp;K3298&amp;"-"&amp;L3298&amp;"-"&amp;J3298&amp;"-"&amp;M3298</f>
        <v>X2Pi-4.5-f-0-2</v>
      </c>
      <c r="R3298">
        <f>B3298+S3298</f>
        <v>23450.590807913999</v>
      </c>
      <c r="S3298">
        <f>_xlfn.IFNA(VLOOKUP(Q3298,'MARVEL-X'!A$2:I$1400,7,FALSE),VLOOKUP(Q3298,MARVEL!A$2:J$1522,10,FALSE))</f>
        <v>409.437407914</v>
      </c>
      <c r="T3298">
        <f>IF(P3298=P3297,R3298+T3297,R3298)</f>
        <v>140703.547717301</v>
      </c>
      <c r="U3298">
        <f>IF(P3298=P3297,1+U3297,1)</f>
        <v>6</v>
      </c>
      <c r="V3298" t="str">
        <f t="shared" si="51"/>
        <v/>
      </c>
      <c r="W3298" t="str">
        <f>IF(V3298="","",IF(ABS(V3298-R3298)&gt;W$1,ABS(V3298-R3298),""))</f>
        <v/>
      </c>
      <c r="X3298" t="str">
        <f>Y3298&amp;"-"&amp;Z3298&amp;"-"&amp;AC3298&amp;"-"&amp;AD3298&amp;"-"&amp;AG3298</f>
        <v>3.5-f-A-0-1.5</v>
      </c>
      <c r="Y3298">
        <f>F3298</f>
        <v>3.5</v>
      </c>
      <c r="Z3298" s="2" t="str">
        <f>G3298</f>
        <v>f</v>
      </c>
      <c r="AA3298">
        <f>_xlfn.IFNA(VLOOKUP(X3298,'duo-out'!A$2:Q$5000,5,FALSE),E3298+10*(H3298-1)+1+_xlfn.IFNA(VLOOKUP(D3298,states!A$2:C$10,3,FALSE),1))</f>
        <v>52</v>
      </c>
      <c r="AB3298" t="str">
        <f>IF(V3298="","",V3298)</f>
        <v/>
      </c>
      <c r="AC3298" s="2" t="str">
        <f>_xlfn.IFNA(VLOOKUP(D3298,states!A$2:C$10,2,FALSE),"XX")</f>
        <v>A</v>
      </c>
      <c r="AD3298">
        <f>E3298</f>
        <v>0</v>
      </c>
      <c r="AE3298">
        <f>_xlfn.IFNA(VLOOKUP(D3298,states!A$2:D$10,4,FALSE),0)</f>
        <v>2</v>
      </c>
      <c r="AF3298">
        <v>0.5</v>
      </c>
      <c r="AG3298">
        <f>IF(AE3298=0,AF3298,IF(AE3298=1,IF(F3298=0.5,0.5,IF(H3298=1,0.5,1.5)),IF(F3298=0.5,0.5,IF(H3298=1,2.5,1.5))))</f>
        <v>1.5</v>
      </c>
      <c r="AH3298" s="7">
        <f>IF(AC3298="XX",0,1/C3298^(1/5)*IF(E3298=0,100,1)/(E3298+1)^(1/4))</f>
        <v>288.53998118144267</v>
      </c>
    </row>
    <row r="3299" spans="1:34">
      <c r="A3299">
        <v>3392</v>
      </c>
      <c r="B3299" s="1">
        <v>23183.7801</v>
      </c>
      <c r="C3299" s="6">
        <v>4.2790000000000002E-2</v>
      </c>
      <c r="D3299" t="s">
        <v>3</v>
      </c>
      <c r="E3299">
        <v>0</v>
      </c>
      <c r="F3299">
        <v>3.5</v>
      </c>
      <c r="G3299" t="s">
        <v>2</v>
      </c>
      <c r="H3299">
        <v>2</v>
      </c>
      <c r="I3299" t="s">
        <v>0</v>
      </c>
      <c r="J3299">
        <v>0</v>
      </c>
      <c r="K3299">
        <v>3.5</v>
      </c>
      <c r="L3299" t="s">
        <v>1</v>
      </c>
      <c r="M3299">
        <v>2</v>
      </c>
      <c r="N3299" t="s">
        <v>3448</v>
      </c>
      <c r="O3299">
        <v>1</v>
      </c>
      <c r="P3299" t="str">
        <f>D3299&amp;"-"&amp;F3299&amp;"-"&amp;G3299&amp;"-"&amp;E3299&amp;"-"&amp;H3299</f>
        <v>A2Delta-3.5-f-0-2</v>
      </c>
      <c r="Q3299" t="str">
        <f>I3299&amp;"-"&amp;K3299&amp;"-"&amp;L3299&amp;"-"&amp;J3299&amp;"-"&amp;M3299</f>
        <v>X2Pi-3.5-e-0-2</v>
      </c>
      <c r="R3299">
        <f>B3299+S3299</f>
        <v>23450.626677108001</v>
      </c>
      <c r="S3299">
        <f>_xlfn.IFNA(VLOOKUP(Q3299,'MARVEL-X'!A$2:I$1400,7,FALSE),VLOOKUP(Q3299,MARVEL!A$2:J$1522,10,FALSE))</f>
        <v>266.84657710800002</v>
      </c>
      <c r="T3299">
        <f>IF(P3299=P3298,R3299+T3298,R3299)</f>
        <v>164154.174394409</v>
      </c>
      <c r="U3299">
        <f>IF(P3299=P3298,1+U3298,1)</f>
        <v>7</v>
      </c>
      <c r="V3299" t="str">
        <f t="shared" si="51"/>
        <v/>
      </c>
      <c r="W3299" t="str">
        <f>IF(V3299="","",IF(ABS(V3299-R3299)&gt;W$1,ABS(V3299-R3299),""))</f>
        <v/>
      </c>
      <c r="X3299" t="str">
        <f>Y3299&amp;"-"&amp;Z3299&amp;"-"&amp;AC3299&amp;"-"&amp;AD3299&amp;"-"&amp;AG3299</f>
        <v>3.5-f-A-0-1.5</v>
      </c>
      <c r="Y3299">
        <f>F3299</f>
        <v>3.5</v>
      </c>
      <c r="Z3299" s="2" t="str">
        <f>G3299</f>
        <v>f</v>
      </c>
      <c r="AA3299">
        <f>_xlfn.IFNA(VLOOKUP(X3299,'duo-out'!A$2:Q$5000,5,FALSE),E3299+10*(H3299-1)+1+_xlfn.IFNA(VLOOKUP(D3299,states!A$2:C$10,3,FALSE),1))</f>
        <v>52</v>
      </c>
      <c r="AB3299" t="str">
        <f>IF(V3299="","",V3299)</f>
        <v/>
      </c>
      <c r="AC3299" s="2" t="str">
        <f>_xlfn.IFNA(VLOOKUP(D3299,states!A$2:C$10,2,FALSE),"XX")</f>
        <v>A</v>
      </c>
      <c r="AD3299">
        <f>E3299</f>
        <v>0</v>
      </c>
      <c r="AE3299">
        <f>_xlfn.IFNA(VLOOKUP(D3299,states!A$2:D$10,4,FALSE),0)</f>
        <v>2</v>
      </c>
      <c r="AF3299">
        <v>0.5</v>
      </c>
      <c r="AG3299">
        <f>IF(AE3299=0,AF3299,IF(AE3299=1,IF(F3299=0.5,0.5,IF(H3299=1,0.5,1.5)),IF(F3299=0.5,0.5,IF(H3299=1,2.5,1.5))))</f>
        <v>1.5</v>
      </c>
      <c r="AH3299" s="7">
        <f>IF(AC3299="XX",0,1/C3299^(1/5)*IF(E3299=0,100,1)/(E3299+1)^(1/4))</f>
        <v>187.81554840365092</v>
      </c>
    </row>
    <row r="3300" spans="1:34">
      <c r="A3300">
        <v>3321</v>
      </c>
      <c r="B3300" s="1">
        <v>23296.904699999999</v>
      </c>
      <c r="C3300" s="6">
        <v>5.0000000000000001E-3</v>
      </c>
      <c r="D3300" t="s">
        <v>3</v>
      </c>
      <c r="E3300">
        <v>0</v>
      </c>
      <c r="F3300">
        <v>3.5</v>
      </c>
      <c r="G3300" t="s">
        <v>2</v>
      </c>
      <c r="H3300">
        <v>2</v>
      </c>
      <c r="I3300" t="s">
        <v>0</v>
      </c>
      <c r="J3300">
        <v>0</v>
      </c>
      <c r="K3300">
        <v>2.5</v>
      </c>
      <c r="L3300" t="s">
        <v>2</v>
      </c>
      <c r="M3300">
        <v>2</v>
      </c>
      <c r="N3300" t="s">
        <v>3377</v>
      </c>
      <c r="O3300">
        <v>1</v>
      </c>
      <c r="P3300" t="str">
        <f>D3300&amp;"-"&amp;F3300&amp;"-"&amp;G3300&amp;"-"&amp;E3300&amp;"-"&amp;H3300</f>
        <v>A2Delta-3.5-f-0-2</v>
      </c>
      <c r="Q3300" t="str">
        <f>I3300&amp;"-"&amp;K3300&amp;"-"&amp;L3300&amp;"-"&amp;J3300&amp;"-"&amp;M3300</f>
        <v>X2Pi-2.5-f-0-2</v>
      </c>
      <c r="R3300">
        <f>B3300+S3300</f>
        <v>23450.592432624999</v>
      </c>
      <c r="S3300">
        <f>_xlfn.IFNA(VLOOKUP(Q3300,'MARVEL-X'!A$2:I$1400,7,FALSE),VLOOKUP(Q3300,MARVEL!A$2:J$1522,10,FALSE))</f>
        <v>153.687732625</v>
      </c>
      <c r="T3300">
        <f>IF(P3300=P3299,R3300+T3299,R3300)</f>
        <v>187604.76682703401</v>
      </c>
      <c r="U3300">
        <f>IF(P3300=P3299,1+U3299,1)</f>
        <v>8</v>
      </c>
      <c r="V3300" t="str">
        <f t="shared" si="51"/>
        <v/>
      </c>
      <c r="W3300" t="str">
        <f>IF(V3300="","",IF(ABS(V3300-R3300)&gt;W$1,ABS(V3300-R3300),""))</f>
        <v/>
      </c>
      <c r="X3300" t="str">
        <f>Y3300&amp;"-"&amp;Z3300&amp;"-"&amp;AC3300&amp;"-"&amp;AD3300&amp;"-"&amp;AG3300</f>
        <v>3.5-f-A-0-1.5</v>
      </c>
      <c r="Y3300">
        <f>F3300</f>
        <v>3.5</v>
      </c>
      <c r="Z3300" s="2" t="str">
        <f>G3300</f>
        <v>f</v>
      </c>
      <c r="AA3300">
        <f>_xlfn.IFNA(VLOOKUP(X3300,'duo-out'!A$2:Q$5000,5,FALSE),E3300+10*(H3300-1)+1+_xlfn.IFNA(VLOOKUP(D3300,states!A$2:C$10,3,FALSE),1))</f>
        <v>52</v>
      </c>
      <c r="AB3300" t="str">
        <f>IF(V3300="","",V3300)</f>
        <v/>
      </c>
      <c r="AC3300" s="2" t="str">
        <f>_xlfn.IFNA(VLOOKUP(D3300,states!A$2:C$10,2,FALSE),"XX")</f>
        <v>A</v>
      </c>
      <c r="AD3300">
        <f>E3300</f>
        <v>0</v>
      </c>
      <c r="AE3300">
        <f>_xlfn.IFNA(VLOOKUP(D3300,states!A$2:D$10,4,FALSE),0)</f>
        <v>2</v>
      </c>
      <c r="AF3300">
        <v>0.5</v>
      </c>
      <c r="AG3300">
        <f>IF(AE3300=0,AF3300,IF(AE3300=1,IF(F3300=0.5,0.5,IF(H3300=1,0.5,1.5)),IF(F3300=0.5,0.5,IF(H3300=1,2.5,1.5))))</f>
        <v>1.5</v>
      </c>
      <c r="AH3300" s="7">
        <f>IF(AC3300="XX",0,1/C3300^(1/5)*IF(E3300=0,100,1)/(E3300+1)^(1/4))</f>
        <v>288.53998118144267</v>
      </c>
    </row>
    <row r="3301" spans="1:34">
      <c r="A3301">
        <v>3304</v>
      </c>
      <c r="B3301" s="1">
        <v>23377.437600000001</v>
      </c>
      <c r="C3301" s="6">
        <v>5.0000000000000001E-3</v>
      </c>
      <c r="D3301" t="s">
        <v>3</v>
      </c>
      <c r="E3301">
        <v>0</v>
      </c>
      <c r="F3301">
        <v>3.5</v>
      </c>
      <c r="G3301" t="s">
        <v>2</v>
      </c>
      <c r="H3301">
        <v>2</v>
      </c>
      <c r="I3301" t="s">
        <v>0</v>
      </c>
      <c r="J3301">
        <v>0</v>
      </c>
      <c r="K3301">
        <v>2.5</v>
      </c>
      <c r="L3301" t="s">
        <v>2</v>
      </c>
      <c r="M3301">
        <v>1</v>
      </c>
      <c r="N3301" t="s">
        <v>3360</v>
      </c>
      <c r="O3301">
        <v>1</v>
      </c>
      <c r="P3301" t="str">
        <f>D3301&amp;"-"&amp;F3301&amp;"-"&amp;G3301&amp;"-"&amp;E3301&amp;"-"&amp;H3301</f>
        <v>A2Delta-3.5-f-0-2</v>
      </c>
      <c r="Q3301" t="str">
        <f>I3301&amp;"-"&amp;K3301&amp;"-"&amp;L3301&amp;"-"&amp;J3301&amp;"-"&amp;M3301</f>
        <v>X2Pi-2.5-f-0-1</v>
      </c>
      <c r="R3301">
        <f>B3301+S3301</f>
        <v>23450.587391565001</v>
      </c>
      <c r="S3301">
        <f>_xlfn.IFNA(VLOOKUP(Q3301,'MARVEL-X'!A$2:I$1400,7,FALSE),VLOOKUP(Q3301,MARVEL!A$2:J$1522,10,FALSE))</f>
        <v>73.149791565000001</v>
      </c>
      <c r="T3301">
        <f>IF(P3301=P3300,R3301+T3300,R3301)</f>
        <v>211055.35421859901</v>
      </c>
      <c r="U3301">
        <f>IF(P3301=P3300,1+U3300,1)</f>
        <v>9</v>
      </c>
      <c r="V3301" t="str">
        <f t="shared" si="51"/>
        <v/>
      </c>
      <c r="W3301" t="str">
        <f>IF(V3301="","",IF(ABS(V3301-R3301)&gt;W$1,ABS(V3301-R3301),""))</f>
        <v/>
      </c>
      <c r="X3301" t="str">
        <f>Y3301&amp;"-"&amp;Z3301&amp;"-"&amp;AC3301&amp;"-"&amp;AD3301&amp;"-"&amp;AG3301</f>
        <v>3.5-f-A-0-1.5</v>
      </c>
      <c r="Y3301">
        <f>F3301</f>
        <v>3.5</v>
      </c>
      <c r="Z3301" s="2" t="str">
        <f>G3301</f>
        <v>f</v>
      </c>
      <c r="AA3301">
        <f>_xlfn.IFNA(VLOOKUP(X3301,'duo-out'!A$2:Q$5000,5,FALSE),E3301+10*(H3301-1)+1+_xlfn.IFNA(VLOOKUP(D3301,states!A$2:C$10,3,FALSE),1))</f>
        <v>52</v>
      </c>
      <c r="AB3301" t="str">
        <f>IF(V3301="","",V3301)</f>
        <v/>
      </c>
      <c r="AC3301" s="2" t="str">
        <f>_xlfn.IFNA(VLOOKUP(D3301,states!A$2:C$10,2,FALSE),"XX")</f>
        <v>A</v>
      </c>
      <c r="AD3301">
        <f>E3301</f>
        <v>0</v>
      </c>
      <c r="AE3301">
        <f>_xlfn.IFNA(VLOOKUP(D3301,states!A$2:D$10,4,FALSE),0)</f>
        <v>2</v>
      </c>
      <c r="AF3301">
        <v>0.5</v>
      </c>
      <c r="AG3301">
        <f>IF(AE3301=0,AF3301,IF(AE3301=1,IF(F3301=0.5,0.5,IF(H3301=1,0.5,1.5)),IF(F3301=0.5,0.5,IF(H3301=1,2.5,1.5))))</f>
        <v>1.5</v>
      </c>
      <c r="AH3301" s="7">
        <f>IF(AC3301="XX",0,1/C3301^(1/5)*IF(E3301=0,100,1)/(E3301+1)^(1/4))</f>
        <v>288.53998118144267</v>
      </c>
    </row>
    <row r="3302" spans="1:34">
      <c r="A3302">
        <v>2819</v>
      </c>
      <c r="B3302" s="1">
        <v>23041.156900000002</v>
      </c>
      <c r="C3302" s="6">
        <v>5.0000000000000001E-3</v>
      </c>
      <c r="D3302" t="s">
        <v>3</v>
      </c>
      <c r="E3302">
        <v>0</v>
      </c>
      <c r="F3302">
        <v>3.5</v>
      </c>
      <c r="G3302" t="s">
        <v>2</v>
      </c>
      <c r="H3302">
        <v>2</v>
      </c>
      <c r="I3302" t="s">
        <v>0</v>
      </c>
      <c r="J3302">
        <v>0</v>
      </c>
      <c r="K3302">
        <v>4.5</v>
      </c>
      <c r="L3302" t="s">
        <v>2</v>
      </c>
      <c r="M3302">
        <v>2</v>
      </c>
      <c r="N3302" t="s">
        <v>2875</v>
      </c>
      <c r="O3302">
        <v>1</v>
      </c>
      <c r="P3302" t="str">
        <f>D3302&amp;"-"&amp;F3302&amp;"-"&amp;G3302&amp;"-"&amp;E3302&amp;"-"&amp;H3302</f>
        <v>A2Delta-3.5-f-0-2</v>
      </c>
      <c r="Q3302" t="str">
        <f>I3302&amp;"-"&amp;K3302&amp;"-"&amp;L3302&amp;"-"&amp;J3302&amp;"-"&amp;M3302</f>
        <v>X2Pi-4.5-f-0-2</v>
      </c>
      <c r="R3302">
        <f>B3302+S3302</f>
        <v>23450.594307914002</v>
      </c>
      <c r="S3302">
        <f>_xlfn.IFNA(VLOOKUP(Q3302,'MARVEL-X'!A$2:I$1400,7,FALSE),VLOOKUP(Q3302,MARVEL!A$2:J$1522,10,FALSE))</f>
        <v>409.437407914</v>
      </c>
      <c r="T3302">
        <f>IF(P3302=P3301,R3302+T3301,R3302)</f>
        <v>234505.94852651301</v>
      </c>
      <c r="U3302">
        <f>IF(P3302=P3301,1+U3301,1)</f>
        <v>10</v>
      </c>
      <c r="V3302" t="str">
        <f t="shared" si="51"/>
        <v/>
      </c>
      <c r="W3302" t="str">
        <f>IF(V3302="","",IF(ABS(V3302-R3302)&gt;W$1,ABS(V3302-R3302),""))</f>
        <v/>
      </c>
      <c r="X3302" t="str">
        <f>Y3302&amp;"-"&amp;Z3302&amp;"-"&amp;AC3302&amp;"-"&amp;AD3302&amp;"-"&amp;AG3302</f>
        <v>3.5-f-A-0-1.5</v>
      </c>
      <c r="Y3302">
        <f>F3302</f>
        <v>3.5</v>
      </c>
      <c r="Z3302" s="2" t="str">
        <f>G3302</f>
        <v>f</v>
      </c>
      <c r="AA3302">
        <f>_xlfn.IFNA(VLOOKUP(X3302,'duo-out'!A$2:Q$5000,5,FALSE),E3302+10*(H3302-1)+1+_xlfn.IFNA(VLOOKUP(D3302,states!A$2:C$10,3,FALSE),1))</f>
        <v>52</v>
      </c>
      <c r="AB3302" t="str">
        <f>IF(V3302="","",V3302)</f>
        <v/>
      </c>
      <c r="AC3302" s="2" t="str">
        <f>_xlfn.IFNA(VLOOKUP(D3302,states!A$2:C$10,2,FALSE),"XX")</f>
        <v>A</v>
      </c>
      <c r="AD3302">
        <f>E3302</f>
        <v>0</v>
      </c>
      <c r="AE3302">
        <f>_xlfn.IFNA(VLOOKUP(D3302,states!A$2:D$10,4,FALSE),0)</f>
        <v>2</v>
      </c>
      <c r="AF3302">
        <v>0.5</v>
      </c>
      <c r="AG3302">
        <f>IF(AE3302=0,AF3302,IF(AE3302=1,IF(F3302=0.5,0.5,IF(H3302=1,0.5,1.5)),IF(F3302=0.5,0.5,IF(H3302=1,2.5,1.5))))</f>
        <v>1.5</v>
      </c>
      <c r="AH3302" s="7">
        <f>IF(AC3302="XX",0,1/C3302^(1/5)*IF(E3302=0,100,1)/(E3302+1)^(1/4))</f>
        <v>288.53998118144267</v>
      </c>
    </row>
    <row r="3303" spans="1:34">
      <c r="A3303">
        <v>2798</v>
      </c>
      <c r="B3303" s="1">
        <v>23183.733800000002</v>
      </c>
      <c r="C3303" s="6">
        <v>1.324E-2</v>
      </c>
      <c r="D3303" t="s">
        <v>3</v>
      </c>
      <c r="E3303">
        <v>0</v>
      </c>
      <c r="F3303">
        <v>3.5</v>
      </c>
      <c r="G3303" t="s">
        <v>2</v>
      </c>
      <c r="H3303">
        <v>2</v>
      </c>
      <c r="I3303" t="s">
        <v>0</v>
      </c>
      <c r="J3303">
        <v>0</v>
      </c>
      <c r="K3303">
        <v>3.5</v>
      </c>
      <c r="L3303" t="s">
        <v>1</v>
      </c>
      <c r="M3303">
        <v>2</v>
      </c>
      <c r="N3303" t="s">
        <v>2854</v>
      </c>
      <c r="O3303">
        <v>1</v>
      </c>
      <c r="P3303" t="str">
        <f>D3303&amp;"-"&amp;F3303&amp;"-"&amp;G3303&amp;"-"&amp;E3303&amp;"-"&amp;H3303</f>
        <v>A2Delta-3.5-f-0-2</v>
      </c>
      <c r="Q3303" t="str">
        <f>I3303&amp;"-"&amp;K3303&amp;"-"&amp;L3303&amp;"-"&amp;J3303&amp;"-"&amp;M3303</f>
        <v>X2Pi-3.5-e-0-2</v>
      </c>
      <c r="R3303">
        <f>B3303+S3303</f>
        <v>23450.580377108003</v>
      </c>
      <c r="S3303">
        <f>_xlfn.IFNA(VLOOKUP(Q3303,'MARVEL-X'!A$2:I$1400,7,FALSE),VLOOKUP(Q3303,MARVEL!A$2:J$1522,10,FALSE))</f>
        <v>266.84657710800002</v>
      </c>
      <c r="T3303">
        <f>IF(P3303=P3302,R3303+T3302,R3303)</f>
        <v>257956.52890362102</v>
      </c>
      <c r="U3303">
        <f>IF(P3303=P3302,1+U3302,1)</f>
        <v>11</v>
      </c>
      <c r="V3303" t="str">
        <f t="shared" si="51"/>
        <v/>
      </c>
      <c r="W3303" t="str">
        <f>IF(V3303="","",IF(ABS(V3303-R3303)&gt;W$1,ABS(V3303-R3303),""))</f>
        <v/>
      </c>
      <c r="X3303" t="str">
        <f>Y3303&amp;"-"&amp;Z3303&amp;"-"&amp;AC3303&amp;"-"&amp;AD3303&amp;"-"&amp;AG3303</f>
        <v>3.5-f-A-0-1.5</v>
      </c>
      <c r="Y3303">
        <f>F3303</f>
        <v>3.5</v>
      </c>
      <c r="Z3303" s="2" t="str">
        <f>G3303</f>
        <v>f</v>
      </c>
      <c r="AA3303">
        <f>_xlfn.IFNA(VLOOKUP(X3303,'duo-out'!A$2:Q$5000,5,FALSE),E3303+10*(H3303-1)+1+_xlfn.IFNA(VLOOKUP(D3303,states!A$2:C$10,3,FALSE),1))</f>
        <v>52</v>
      </c>
      <c r="AB3303" t="str">
        <f>IF(V3303="","",V3303)</f>
        <v/>
      </c>
      <c r="AC3303" s="2" t="str">
        <f>_xlfn.IFNA(VLOOKUP(D3303,states!A$2:C$10,2,FALSE),"XX")</f>
        <v>A</v>
      </c>
      <c r="AD3303">
        <f>E3303</f>
        <v>0</v>
      </c>
      <c r="AE3303">
        <f>_xlfn.IFNA(VLOOKUP(D3303,states!A$2:D$10,4,FALSE),0)</f>
        <v>2</v>
      </c>
      <c r="AF3303">
        <v>0.5</v>
      </c>
      <c r="AG3303">
        <f>IF(AE3303=0,AF3303,IF(AE3303=1,IF(F3303=0.5,0.5,IF(H3303=1,0.5,1.5)),IF(F3303=0.5,0.5,IF(H3303=1,2.5,1.5))))</f>
        <v>1.5</v>
      </c>
      <c r="AH3303" s="7">
        <f>IF(AC3303="XX",0,1/C3303^(1/5)*IF(E3303=0,100,1)/(E3303+1)^(1/4))</f>
        <v>237.47746426865689</v>
      </c>
    </row>
    <row r="3304" spans="1:34">
      <c r="A3304">
        <v>2736</v>
      </c>
      <c r="B3304" s="1">
        <v>23296.905299999999</v>
      </c>
      <c r="C3304" s="6">
        <v>5.0000000000000001E-3</v>
      </c>
      <c r="D3304" t="s">
        <v>3</v>
      </c>
      <c r="E3304">
        <v>0</v>
      </c>
      <c r="F3304">
        <v>3.5</v>
      </c>
      <c r="G3304" t="s">
        <v>2</v>
      </c>
      <c r="H3304">
        <v>2</v>
      </c>
      <c r="I3304" t="s">
        <v>0</v>
      </c>
      <c r="J3304">
        <v>0</v>
      </c>
      <c r="K3304">
        <v>2.5</v>
      </c>
      <c r="L3304" t="s">
        <v>2</v>
      </c>
      <c r="M3304">
        <v>2</v>
      </c>
      <c r="N3304" t="s">
        <v>2792</v>
      </c>
      <c r="O3304">
        <v>1</v>
      </c>
      <c r="P3304" t="str">
        <f>D3304&amp;"-"&amp;F3304&amp;"-"&amp;G3304&amp;"-"&amp;E3304&amp;"-"&amp;H3304</f>
        <v>A2Delta-3.5-f-0-2</v>
      </c>
      <c r="Q3304" t="str">
        <f>I3304&amp;"-"&amp;K3304&amp;"-"&amp;L3304&amp;"-"&amp;J3304&amp;"-"&amp;M3304</f>
        <v>X2Pi-2.5-f-0-2</v>
      </c>
      <c r="R3304">
        <f>B3304+S3304</f>
        <v>23450.593032624998</v>
      </c>
      <c r="S3304">
        <f>_xlfn.IFNA(VLOOKUP(Q3304,'MARVEL-X'!A$2:I$1400,7,FALSE),VLOOKUP(Q3304,MARVEL!A$2:J$1522,10,FALSE))</f>
        <v>153.687732625</v>
      </c>
      <c r="T3304">
        <f>IF(P3304=P3303,R3304+T3303,R3304)</f>
        <v>281407.121936246</v>
      </c>
      <c r="U3304">
        <f>IF(P3304=P3303,1+U3303,1)</f>
        <v>12</v>
      </c>
      <c r="V3304" t="str">
        <f t="shared" si="51"/>
        <v/>
      </c>
      <c r="W3304" t="str">
        <f>IF(V3304="","",IF(ABS(V3304-R3304)&gt;W$1,ABS(V3304-R3304),""))</f>
        <v/>
      </c>
      <c r="X3304" t="str">
        <f>Y3304&amp;"-"&amp;Z3304&amp;"-"&amp;AC3304&amp;"-"&amp;AD3304&amp;"-"&amp;AG3304</f>
        <v>3.5-f-A-0-1.5</v>
      </c>
      <c r="Y3304">
        <f>F3304</f>
        <v>3.5</v>
      </c>
      <c r="Z3304" s="2" t="str">
        <f>G3304</f>
        <v>f</v>
      </c>
      <c r="AA3304">
        <f>_xlfn.IFNA(VLOOKUP(X3304,'duo-out'!A$2:Q$5000,5,FALSE),E3304+10*(H3304-1)+1+_xlfn.IFNA(VLOOKUP(D3304,states!A$2:C$10,3,FALSE),1))</f>
        <v>52</v>
      </c>
      <c r="AB3304" t="str">
        <f>IF(V3304="","",V3304)</f>
        <v/>
      </c>
      <c r="AC3304" s="2" t="str">
        <f>_xlfn.IFNA(VLOOKUP(D3304,states!A$2:C$10,2,FALSE),"XX")</f>
        <v>A</v>
      </c>
      <c r="AD3304">
        <f>E3304</f>
        <v>0</v>
      </c>
      <c r="AE3304">
        <f>_xlfn.IFNA(VLOOKUP(D3304,states!A$2:D$10,4,FALSE),0)</f>
        <v>2</v>
      </c>
      <c r="AF3304">
        <v>0.5</v>
      </c>
      <c r="AG3304">
        <f>IF(AE3304=0,AF3304,IF(AE3304=1,IF(F3304=0.5,0.5,IF(H3304=1,0.5,1.5)),IF(F3304=0.5,0.5,IF(H3304=1,2.5,1.5))))</f>
        <v>1.5</v>
      </c>
      <c r="AH3304" s="7">
        <f>IF(AC3304="XX",0,1/C3304^(1/5)*IF(E3304=0,100,1)/(E3304+1)^(1/4))</f>
        <v>288.53998118144267</v>
      </c>
    </row>
    <row r="3305" spans="1:34">
      <c r="A3305">
        <v>5479</v>
      </c>
      <c r="B3305" s="1">
        <v>23041.125</v>
      </c>
      <c r="C3305" s="6">
        <v>0.05</v>
      </c>
      <c r="D3305" t="s">
        <v>3</v>
      </c>
      <c r="E3305">
        <v>0</v>
      </c>
      <c r="F3305">
        <v>3.5</v>
      </c>
      <c r="G3305" t="s">
        <v>2</v>
      </c>
      <c r="H3305">
        <v>2</v>
      </c>
      <c r="I3305" t="s">
        <v>0</v>
      </c>
      <c r="J3305">
        <v>0</v>
      </c>
      <c r="K3305">
        <v>4.5</v>
      </c>
      <c r="L3305" t="s">
        <v>2</v>
      </c>
      <c r="M3305">
        <v>2</v>
      </c>
      <c r="N3305" t="s">
        <v>5535</v>
      </c>
      <c r="O3305">
        <v>1</v>
      </c>
      <c r="P3305" t="str">
        <f>D3305&amp;"-"&amp;F3305&amp;"-"&amp;G3305&amp;"-"&amp;E3305&amp;"-"&amp;H3305</f>
        <v>A2Delta-3.5-f-0-2</v>
      </c>
      <c r="Q3305" t="str">
        <f>I3305&amp;"-"&amp;K3305&amp;"-"&amp;L3305&amp;"-"&amp;J3305&amp;"-"&amp;M3305</f>
        <v>X2Pi-4.5-f-0-2</v>
      </c>
      <c r="R3305">
        <f>B3305+S3305</f>
        <v>23450.562407914</v>
      </c>
      <c r="S3305">
        <f>_xlfn.IFNA(VLOOKUP(Q3305,'MARVEL-X'!A$2:I$1400,7,FALSE),VLOOKUP(Q3305,MARVEL!A$2:J$1522,10,FALSE))</f>
        <v>409.437407914</v>
      </c>
      <c r="T3305">
        <f>IF(P3305=P3304,R3305+T3304,R3305)</f>
        <v>304857.68434416002</v>
      </c>
      <c r="U3305">
        <f>IF(P3305=P3304,1+U3304,1)</f>
        <v>13</v>
      </c>
      <c r="V3305" t="str">
        <f t="shared" si="51"/>
        <v/>
      </c>
      <c r="W3305" t="str">
        <f>IF(V3305="","",IF(ABS(V3305-R3305)&gt;W$1,ABS(V3305-R3305),""))</f>
        <v/>
      </c>
      <c r="X3305" t="str">
        <f>Y3305&amp;"-"&amp;Z3305&amp;"-"&amp;AC3305&amp;"-"&amp;AD3305&amp;"-"&amp;AG3305</f>
        <v>3.5-f-A-0-1.5</v>
      </c>
      <c r="Y3305">
        <f>F3305</f>
        <v>3.5</v>
      </c>
      <c r="Z3305" s="2" t="str">
        <f>G3305</f>
        <v>f</v>
      </c>
      <c r="AA3305">
        <f>_xlfn.IFNA(VLOOKUP(X3305,'duo-out'!A$2:Q$5000,5,FALSE),E3305+10*(H3305-1)+1+_xlfn.IFNA(VLOOKUP(D3305,states!A$2:C$10,3,FALSE),1))</f>
        <v>52</v>
      </c>
      <c r="AB3305" t="str">
        <f>IF(V3305="","",V3305)</f>
        <v/>
      </c>
      <c r="AC3305" s="2" t="str">
        <f>_xlfn.IFNA(VLOOKUP(D3305,states!A$2:C$10,2,FALSE),"XX")</f>
        <v>A</v>
      </c>
      <c r="AD3305">
        <f>E3305</f>
        <v>0</v>
      </c>
      <c r="AE3305">
        <f>_xlfn.IFNA(VLOOKUP(D3305,states!A$2:D$10,4,FALSE),0)</f>
        <v>2</v>
      </c>
      <c r="AF3305">
        <v>0.5</v>
      </c>
      <c r="AG3305">
        <f>IF(AE3305=0,AF3305,IF(AE3305=1,IF(F3305=0.5,0.5,IF(H3305=1,0.5,1.5)),IF(F3305=0.5,0.5,IF(H3305=1,2.5,1.5))))</f>
        <v>1.5</v>
      </c>
      <c r="AH3305" s="7">
        <f>IF(AC3305="XX",0,1/C3305^(1/5)*IF(E3305=0,100,1)/(E3305+1)^(1/4))</f>
        <v>182.05642030260799</v>
      </c>
    </row>
    <row r="3306" spans="1:34">
      <c r="A3306">
        <v>5460</v>
      </c>
      <c r="B3306" s="1">
        <v>23183.717000000001</v>
      </c>
      <c r="C3306" s="6">
        <v>0.05</v>
      </c>
      <c r="D3306" t="s">
        <v>3</v>
      </c>
      <c r="E3306">
        <v>0</v>
      </c>
      <c r="F3306">
        <v>3.5</v>
      </c>
      <c r="G3306" t="s">
        <v>2</v>
      </c>
      <c r="H3306">
        <v>2</v>
      </c>
      <c r="I3306" t="s">
        <v>0</v>
      </c>
      <c r="J3306">
        <v>0</v>
      </c>
      <c r="K3306">
        <v>3.5</v>
      </c>
      <c r="L3306" t="s">
        <v>1</v>
      </c>
      <c r="M3306">
        <v>2</v>
      </c>
      <c r="N3306" t="s">
        <v>5516</v>
      </c>
      <c r="O3306">
        <v>1</v>
      </c>
      <c r="P3306" t="str">
        <f>D3306&amp;"-"&amp;F3306&amp;"-"&amp;G3306&amp;"-"&amp;E3306&amp;"-"&amp;H3306</f>
        <v>A2Delta-3.5-f-0-2</v>
      </c>
      <c r="Q3306" t="str">
        <f>I3306&amp;"-"&amp;K3306&amp;"-"&amp;L3306&amp;"-"&amp;J3306&amp;"-"&amp;M3306</f>
        <v>X2Pi-3.5-e-0-2</v>
      </c>
      <c r="R3306">
        <f>B3306+S3306</f>
        <v>23450.563577108001</v>
      </c>
      <c r="S3306">
        <f>_xlfn.IFNA(VLOOKUP(Q3306,'MARVEL-X'!A$2:I$1400,7,FALSE),VLOOKUP(Q3306,MARVEL!A$2:J$1522,10,FALSE))</f>
        <v>266.84657710800002</v>
      </c>
      <c r="T3306">
        <f>IF(P3306=P3305,R3306+T3305,R3306)</f>
        <v>328308.24792126805</v>
      </c>
      <c r="U3306">
        <f>IF(P3306=P3305,1+U3305,1)</f>
        <v>14</v>
      </c>
      <c r="V3306" t="str">
        <f t="shared" si="51"/>
        <v/>
      </c>
      <c r="W3306" t="str">
        <f>IF(V3306="","",IF(ABS(V3306-R3306)&gt;W$1,ABS(V3306-R3306),""))</f>
        <v/>
      </c>
      <c r="X3306" t="str">
        <f>Y3306&amp;"-"&amp;Z3306&amp;"-"&amp;AC3306&amp;"-"&amp;AD3306&amp;"-"&amp;AG3306</f>
        <v>3.5-f-A-0-1.5</v>
      </c>
      <c r="Y3306">
        <f>F3306</f>
        <v>3.5</v>
      </c>
      <c r="Z3306" s="2" t="str">
        <f>G3306</f>
        <v>f</v>
      </c>
      <c r="AA3306">
        <f>_xlfn.IFNA(VLOOKUP(X3306,'duo-out'!A$2:Q$5000,5,FALSE),E3306+10*(H3306-1)+1+_xlfn.IFNA(VLOOKUP(D3306,states!A$2:C$10,3,FALSE),1))</f>
        <v>52</v>
      </c>
      <c r="AB3306" t="str">
        <f>IF(V3306="","",V3306)</f>
        <v/>
      </c>
      <c r="AC3306" s="2" t="str">
        <f>_xlfn.IFNA(VLOOKUP(D3306,states!A$2:C$10,2,FALSE),"XX")</f>
        <v>A</v>
      </c>
      <c r="AD3306">
        <f>E3306</f>
        <v>0</v>
      </c>
      <c r="AE3306">
        <f>_xlfn.IFNA(VLOOKUP(D3306,states!A$2:D$10,4,FALSE),0)</f>
        <v>2</v>
      </c>
      <c r="AF3306">
        <v>0.5</v>
      </c>
      <c r="AG3306">
        <f>IF(AE3306=0,AF3306,IF(AE3306=1,IF(F3306=0.5,0.5,IF(H3306=1,0.5,1.5)),IF(F3306=0.5,0.5,IF(H3306=1,2.5,1.5))))</f>
        <v>1.5</v>
      </c>
      <c r="AH3306" s="7">
        <f>IF(AC3306="XX",0,1/C3306^(1/5)*IF(E3306=0,100,1)/(E3306+1)^(1/4))</f>
        <v>182.05642030260799</v>
      </c>
    </row>
    <row r="3307" spans="1:34">
      <c r="A3307">
        <v>5398</v>
      </c>
      <c r="B3307" s="1">
        <v>23296.886999999999</v>
      </c>
      <c r="C3307" s="6">
        <v>0.05</v>
      </c>
      <c r="D3307" t="s">
        <v>3</v>
      </c>
      <c r="E3307">
        <v>0</v>
      </c>
      <c r="F3307">
        <v>3.5</v>
      </c>
      <c r="G3307" t="s">
        <v>2</v>
      </c>
      <c r="H3307">
        <v>2</v>
      </c>
      <c r="I3307" t="s">
        <v>0</v>
      </c>
      <c r="J3307">
        <v>0</v>
      </c>
      <c r="K3307">
        <v>2.5</v>
      </c>
      <c r="L3307" t="s">
        <v>2</v>
      </c>
      <c r="M3307">
        <v>2</v>
      </c>
      <c r="N3307" t="s">
        <v>5454</v>
      </c>
      <c r="O3307">
        <v>1</v>
      </c>
      <c r="P3307" t="str">
        <f>D3307&amp;"-"&amp;F3307&amp;"-"&amp;G3307&amp;"-"&amp;E3307&amp;"-"&amp;H3307</f>
        <v>A2Delta-3.5-f-0-2</v>
      </c>
      <c r="Q3307" t="str">
        <f>I3307&amp;"-"&amp;K3307&amp;"-"&amp;L3307&amp;"-"&amp;J3307&amp;"-"&amp;M3307</f>
        <v>X2Pi-2.5-f-0-2</v>
      </c>
      <c r="R3307">
        <f>B3307+S3307</f>
        <v>23450.574732624998</v>
      </c>
      <c r="S3307">
        <f>_xlfn.IFNA(VLOOKUP(Q3307,'MARVEL-X'!A$2:I$1400,7,FALSE),VLOOKUP(Q3307,MARVEL!A$2:J$1522,10,FALSE))</f>
        <v>153.687732625</v>
      </c>
      <c r="T3307">
        <f>IF(P3307=P3306,R3307+T3306,R3307)</f>
        <v>351758.82265389303</v>
      </c>
      <c r="U3307">
        <f>IF(P3307=P3306,1+U3306,1)</f>
        <v>15</v>
      </c>
      <c r="V3307" t="str">
        <f t="shared" si="51"/>
        <v/>
      </c>
      <c r="W3307" t="str">
        <f>IF(V3307="","",IF(ABS(V3307-R3307)&gt;W$1,ABS(V3307-R3307),""))</f>
        <v/>
      </c>
      <c r="X3307" t="str">
        <f>Y3307&amp;"-"&amp;Z3307&amp;"-"&amp;AC3307&amp;"-"&amp;AD3307&amp;"-"&amp;AG3307</f>
        <v>3.5-f-A-0-1.5</v>
      </c>
      <c r="Y3307">
        <f>F3307</f>
        <v>3.5</v>
      </c>
      <c r="Z3307" s="2" t="str">
        <f>G3307</f>
        <v>f</v>
      </c>
      <c r="AA3307">
        <f>_xlfn.IFNA(VLOOKUP(X3307,'duo-out'!A$2:Q$5000,5,FALSE),E3307+10*(H3307-1)+1+_xlfn.IFNA(VLOOKUP(D3307,states!A$2:C$10,3,FALSE),1))</f>
        <v>52</v>
      </c>
      <c r="AB3307" t="str">
        <f>IF(V3307="","",V3307)</f>
        <v/>
      </c>
      <c r="AC3307" s="2" t="str">
        <f>_xlfn.IFNA(VLOOKUP(D3307,states!A$2:C$10,2,FALSE),"XX")</f>
        <v>A</v>
      </c>
      <c r="AD3307">
        <f>E3307</f>
        <v>0</v>
      </c>
      <c r="AE3307">
        <f>_xlfn.IFNA(VLOOKUP(D3307,states!A$2:D$10,4,FALSE),0)</f>
        <v>2</v>
      </c>
      <c r="AF3307">
        <v>0.5</v>
      </c>
      <c r="AG3307">
        <f>IF(AE3307=0,AF3307,IF(AE3307=1,IF(F3307=0.5,0.5,IF(H3307=1,0.5,1.5)),IF(F3307=0.5,0.5,IF(H3307=1,2.5,1.5))))</f>
        <v>1.5</v>
      </c>
      <c r="AH3307" s="7">
        <f>IF(AC3307="XX",0,1/C3307^(1/5)*IF(E3307=0,100,1)/(E3307+1)^(1/4))</f>
        <v>182.05642030260799</v>
      </c>
    </row>
    <row r="3308" spans="1:34">
      <c r="A3308">
        <v>5386</v>
      </c>
      <c r="B3308" s="1">
        <v>23180.615000000002</v>
      </c>
      <c r="C3308" s="6">
        <v>6.5629999999999994E-2</v>
      </c>
      <c r="D3308" t="s">
        <v>3</v>
      </c>
      <c r="E3308">
        <v>0</v>
      </c>
      <c r="F3308">
        <v>3.5</v>
      </c>
      <c r="G3308" t="s">
        <v>2</v>
      </c>
      <c r="H3308">
        <v>2</v>
      </c>
      <c r="I3308" t="s">
        <v>0</v>
      </c>
      <c r="J3308">
        <v>0</v>
      </c>
      <c r="K3308">
        <v>4.5</v>
      </c>
      <c r="L3308" t="s">
        <v>2</v>
      </c>
      <c r="M3308">
        <v>1</v>
      </c>
      <c r="N3308" t="s">
        <v>5442</v>
      </c>
      <c r="O3308">
        <v>1</v>
      </c>
      <c r="P3308" t="str">
        <f>D3308&amp;"-"&amp;F3308&amp;"-"&amp;G3308&amp;"-"&amp;E3308&amp;"-"&amp;H3308</f>
        <v>A2Delta-3.5-f-0-2</v>
      </c>
      <c r="Q3308" t="str">
        <f>I3308&amp;"-"&amp;K3308&amp;"-"&amp;L3308&amp;"-"&amp;J3308&amp;"-"&amp;M3308</f>
        <v>X2Pi-4.5-f-0-1</v>
      </c>
      <c r="R3308">
        <f>B3308+S3308</f>
        <v>23450.645633299002</v>
      </c>
      <c r="S3308">
        <f>_xlfn.IFNA(VLOOKUP(Q3308,'MARVEL-X'!A$2:I$1400,7,FALSE),VLOOKUP(Q3308,MARVEL!A$2:J$1522,10,FALSE))</f>
        <v>270.03063329899999</v>
      </c>
      <c r="T3308">
        <f>IF(P3308=P3307,R3308+T3307,R3308)</f>
        <v>375209.46828719205</v>
      </c>
      <c r="U3308">
        <f>IF(P3308=P3307,1+U3307,1)</f>
        <v>16</v>
      </c>
      <c r="V3308" t="str">
        <f t="shared" si="51"/>
        <v/>
      </c>
      <c r="W3308" t="str">
        <f>IF(V3308="","",IF(ABS(V3308-R3308)&gt;W$1,ABS(V3308-R3308),""))</f>
        <v/>
      </c>
      <c r="X3308" t="str">
        <f>Y3308&amp;"-"&amp;Z3308&amp;"-"&amp;AC3308&amp;"-"&amp;AD3308&amp;"-"&amp;AG3308</f>
        <v>3.5-f-A-0-1.5</v>
      </c>
      <c r="Y3308">
        <f>F3308</f>
        <v>3.5</v>
      </c>
      <c r="Z3308" s="2" t="str">
        <f>G3308</f>
        <v>f</v>
      </c>
      <c r="AA3308">
        <f>_xlfn.IFNA(VLOOKUP(X3308,'duo-out'!A$2:Q$5000,5,FALSE),E3308+10*(H3308-1)+1+_xlfn.IFNA(VLOOKUP(D3308,states!A$2:C$10,3,FALSE),1))</f>
        <v>52</v>
      </c>
      <c r="AB3308" t="str">
        <f>IF(V3308="","",V3308)</f>
        <v/>
      </c>
      <c r="AC3308" s="2" t="str">
        <f>_xlfn.IFNA(VLOOKUP(D3308,states!A$2:C$10,2,FALSE),"XX")</f>
        <v>A</v>
      </c>
      <c r="AD3308">
        <f>E3308</f>
        <v>0</v>
      </c>
      <c r="AE3308">
        <f>_xlfn.IFNA(VLOOKUP(D3308,states!A$2:D$10,4,FALSE),0)</f>
        <v>2</v>
      </c>
      <c r="AF3308">
        <v>0.5</v>
      </c>
      <c r="AG3308">
        <f>IF(AE3308=0,AF3308,IF(AE3308=1,IF(F3308=0.5,0.5,IF(H3308=1,0.5,1.5)),IF(F3308=0.5,0.5,IF(H3308=1,2.5,1.5))))</f>
        <v>1.5</v>
      </c>
      <c r="AH3308" s="7">
        <f>IF(AC3308="XX",0,1/C3308^(1/5)*IF(E3308=0,100,1)/(E3308+1)^(1/4))</f>
        <v>172.41677565642271</v>
      </c>
    </row>
    <row r="3309" spans="1:34">
      <c r="A3309">
        <v>5377</v>
      </c>
      <c r="B3309" s="1">
        <v>23292.827000000001</v>
      </c>
      <c r="C3309" s="6">
        <v>0.05</v>
      </c>
      <c r="D3309" t="s">
        <v>3</v>
      </c>
      <c r="E3309">
        <v>0</v>
      </c>
      <c r="F3309">
        <v>3.5</v>
      </c>
      <c r="G3309" t="s">
        <v>2</v>
      </c>
      <c r="H3309">
        <v>2</v>
      </c>
      <c r="I3309" t="s">
        <v>0</v>
      </c>
      <c r="J3309">
        <v>0</v>
      </c>
      <c r="K3309">
        <v>3.5</v>
      </c>
      <c r="L3309" t="s">
        <v>1</v>
      </c>
      <c r="M3309">
        <v>1</v>
      </c>
      <c r="N3309" t="s">
        <v>5433</v>
      </c>
      <c r="O3309">
        <v>1</v>
      </c>
      <c r="P3309" t="str">
        <f>D3309&amp;"-"&amp;F3309&amp;"-"&amp;G3309&amp;"-"&amp;E3309&amp;"-"&amp;H3309</f>
        <v>A2Delta-3.5-f-0-2</v>
      </c>
      <c r="Q3309" t="str">
        <f>I3309&amp;"-"&amp;K3309&amp;"-"&amp;L3309&amp;"-"&amp;J3309&amp;"-"&amp;M3309</f>
        <v>X2Pi-3.5-e-0-1</v>
      </c>
      <c r="R3309">
        <f>B3309+S3309</f>
        <v>23450.595367637001</v>
      </c>
      <c r="S3309">
        <f>_xlfn.IFNA(VLOOKUP(Q3309,'MARVEL-X'!A$2:I$1400,7,FALSE),VLOOKUP(Q3309,MARVEL!A$2:J$1522,10,FALSE))</f>
        <v>157.76836763700001</v>
      </c>
      <c r="T3309">
        <f>IF(P3309=P3308,R3309+T3308,R3309)</f>
        <v>398660.06365482905</v>
      </c>
      <c r="U3309">
        <f>IF(P3309=P3308,1+U3308,1)</f>
        <v>17</v>
      </c>
      <c r="V3309" t="str">
        <f t="shared" si="51"/>
        <v/>
      </c>
      <c r="W3309" t="str">
        <f>IF(V3309="","",IF(ABS(V3309-R3309)&gt;W$1,ABS(V3309-R3309),""))</f>
        <v/>
      </c>
      <c r="X3309" t="str">
        <f>Y3309&amp;"-"&amp;Z3309&amp;"-"&amp;AC3309&amp;"-"&amp;AD3309&amp;"-"&amp;AG3309</f>
        <v>3.5-f-A-0-1.5</v>
      </c>
      <c r="Y3309">
        <f>F3309</f>
        <v>3.5</v>
      </c>
      <c r="Z3309" s="2" t="str">
        <f>G3309</f>
        <v>f</v>
      </c>
      <c r="AA3309">
        <f>_xlfn.IFNA(VLOOKUP(X3309,'duo-out'!A$2:Q$5000,5,FALSE),E3309+10*(H3309-1)+1+_xlfn.IFNA(VLOOKUP(D3309,states!A$2:C$10,3,FALSE),1))</f>
        <v>52</v>
      </c>
      <c r="AB3309" t="str">
        <f>IF(V3309="","",V3309)</f>
        <v/>
      </c>
      <c r="AC3309" s="2" t="str">
        <f>_xlfn.IFNA(VLOOKUP(D3309,states!A$2:C$10,2,FALSE),"XX")</f>
        <v>A</v>
      </c>
      <c r="AD3309">
        <f>E3309</f>
        <v>0</v>
      </c>
      <c r="AE3309">
        <f>_xlfn.IFNA(VLOOKUP(D3309,states!A$2:D$10,4,FALSE),0)</f>
        <v>2</v>
      </c>
      <c r="AF3309">
        <v>0.5</v>
      </c>
      <c r="AG3309">
        <f>IF(AE3309=0,AF3309,IF(AE3309=1,IF(F3309=0.5,0.5,IF(H3309=1,0.5,1.5)),IF(F3309=0.5,0.5,IF(H3309=1,2.5,1.5))))</f>
        <v>1.5</v>
      </c>
      <c r="AH3309" s="7">
        <f>IF(AC3309="XX",0,1/C3309^(1/5)*IF(E3309=0,100,1)/(E3309+1)^(1/4))</f>
        <v>182.05642030260799</v>
      </c>
    </row>
    <row r="3310" spans="1:34">
      <c r="A3310">
        <v>4194</v>
      </c>
      <c r="B3310" s="1">
        <v>23041.155999999999</v>
      </c>
      <c r="C3310" s="6">
        <v>1.5900000000000001E-2</v>
      </c>
      <c r="D3310" t="s">
        <v>3</v>
      </c>
      <c r="E3310">
        <v>0</v>
      </c>
      <c r="F3310">
        <v>3.5</v>
      </c>
      <c r="G3310" t="s">
        <v>2</v>
      </c>
      <c r="H3310">
        <v>2</v>
      </c>
      <c r="I3310" t="s">
        <v>0</v>
      </c>
      <c r="J3310">
        <v>0</v>
      </c>
      <c r="K3310">
        <v>4.5</v>
      </c>
      <c r="L3310" t="s">
        <v>2</v>
      </c>
      <c r="M3310">
        <v>2</v>
      </c>
      <c r="N3310" t="s">
        <v>4250</v>
      </c>
      <c r="O3310">
        <v>1</v>
      </c>
      <c r="P3310" t="str">
        <f>D3310&amp;"-"&amp;F3310&amp;"-"&amp;G3310&amp;"-"&amp;E3310&amp;"-"&amp;H3310</f>
        <v>A2Delta-3.5-f-0-2</v>
      </c>
      <c r="Q3310" t="str">
        <f>I3310&amp;"-"&amp;K3310&amp;"-"&amp;L3310&amp;"-"&amp;J3310&amp;"-"&amp;M3310</f>
        <v>X2Pi-4.5-f-0-2</v>
      </c>
      <c r="R3310">
        <f>B3310+S3310</f>
        <v>23450.593407913999</v>
      </c>
      <c r="S3310">
        <f>_xlfn.IFNA(VLOOKUP(Q3310,'MARVEL-X'!A$2:I$1400,7,FALSE),VLOOKUP(Q3310,MARVEL!A$2:J$1522,10,FALSE))</f>
        <v>409.437407914</v>
      </c>
      <c r="T3310">
        <f>IF(P3310=P3309,R3310+T3309,R3310)</f>
        <v>422110.65706274303</v>
      </c>
      <c r="U3310">
        <f>IF(P3310=P3309,1+U3309,1)</f>
        <v>18</v>
      </c>
      <c r="V3310" t="str">
        <f t="shared" si="51"/>
        <v/>
      </c>
      <c r="W3310" t="str">
        <f>IF(V3310="","",IF(ABS(V3310-R3310)&gt;W$1,ABS(V3310-R3310),""))</f>
        <v/>
      </c>
      <c r="X3310" t="str">
        <f>Y3310&amp;"-"&amp;Z3310&amp;"-"&amp;AC3310&amp;"-"&amp;AD3310&amp;"-"&amp;AG3310</f>
        <v>3.5-f-A-0-1.5</v>
      </c>
      <c r="Y3310">
        <f>F3310</f>
        <v>3.5</v>
      </c>
      <c r="Z3310" s="2" t="str">
        <f>G3310</f>
        <v>f</v>
      </c>
      <c r="AA3310">
        <f>_xlfn.IFNA(VLOOKUP(X3310,'duo-out'!A$2:Q$5000,5,FALSE),E3310+10*(H3310-1)+1+_xlfn.IFNA(VLOOKUP(D3310,states!A$2:C$10,3,FALSE),1))</f>
        <v>52</v>
      </c>
      <c r="AB3310" t="str">
        <f>IF(V3310="","",V3310)</f>
        <v/>
      </c>
      <c r="AC3310" s="2" t="str">
        <f>_xlfn.IFNA(VLOOKUP(D3310,states!A$2:C$10,2,FALSE),"XX")</f>
        <v>A</v>
      </c>
      <c r="AD3310">
        <f>E3310</f>
        <v>0</v>
      </c>
      <c r="AE3310">
        <f>_xlfn.IFNA(VLOOKUP(D3310,states!A$2:D$10,4,FALSE),0)</f>
        <v>2</v>
      </c>
      <c r="AF3310">
        <v>0.5</v>
      </c>
      <c r="AG3310">
        <f>IF(AE3310=0,AF3310,IF(AE3310=1,IF(F3310=0.5,0.5,IF(H3310=1,0.5,1.5)),IF(F3310=0.5,0.5,IF(H3310=1,2.5,1.5))))</f>
        <v>1.5</v>
      </c>
      <c r="AH3310" s="7">
        <f>IF(AC3310="XX",0,1/C3310^(1/5)*IF(E3310=0,100,1)/(E3310+1)^(1/4))</f>
        <v>228.93941836698178</v>
      </c>
    </row>
    <row r="3311" spans="1:34">
      <c r="A3311">
        <v>4179</v>
      </c>
      <c r="B3311" s="1">
        <v>23296.925899999998</v>
      </c>
      <c r="C3311" s="6">
        <v>2.7119999999999998E-2</v>
      </c>
      <c r="D3311" t="s">
        <v>3</v>
      </c>
      <c r="E3311">
        <v>0</v>
      </c>
      <c r="F3311">
        <v>3.5</v>
      </c>
      <c r="G3311" t="s">
        <v>2</v>
      </c>
      <c r="H3311">
        <v>2</v>
      </c>
      <c r="I3311" t="s">
        <v>0</v>
      </c>
      <c r="J3311">
        <v>0</v>
      </c>
      <c r="K3311">
        <v>2.5</v>
      </c>
      <c r="L3311" t="s">
        <v>2</v>
      </c>
      <c r="M3311">
        <v>2</v>
      </c>
      <c r="N3311" t="s">
        <v>4235</v>
      </c>
      <c r="O3311">
        <v>1</v>
      </c>
      <c r="P3311" t="str">
        <f>D3311&amp;"-"&amp;F3311&amp;"-"&amp;G3311&amp;"-"&amp;E3311&amp;"-"&amp;H3311</f>
        <v>A2Delta-3.5-f-0-2</v>
      </c>
      <c r="Q3311" t="str">
        <f>I3311&amp;"-"&amp;K3311&amp;"-"&amp;L3311&amp;"-"&amp;J3311&amp;"-"&amp;M3311</f>
        <v>X2Pi-2.5-f-0-2</v>
      </c>
      <c r="R3311">
        <f>B3311+S3311</f>
        <v>23450.613632624998</v>
      </c>
      <c r="S3311">
        <f>_xlfn.IFNA(VLOOKUP(Q3311,'MARVEL-X'!A$2:I$1400,7,FALSE),VLOOKUP(Q3311,MARVEL!A$2:J$1522,10,FALSE))</f>
        <v>153.687732625</v>
      </c>
      <c r="T3311">
        <f>IF(P3311=P3310,R3311+T3310,R3311)</f>
        <v>445561.27069536806</v>
      </c>
      <c r="U3311">
        <f>IF(P3311=P3310,1+U3310,1)</f>
        <v>19</v>
      </c>
      <c r="V3311" t="str">
        <f t="shared" si="51"/>
        <v/>
      </c>
      <c r="W3311" t="str">
        <f>IF(V3311="","",IF(ABS(V3311-R3311)&gt;W$1,ABS(V3311-R3311),""))</f>
        <v/>
      </c>
      <c r="X3311" t="str">
        <f>Y3311&amp;"-"&amp;Z3311&amp;"-"&amp;AC3311&amp;"-"&amp;AD3311&amp;"-"&amp;AG3311</f>
        <v>3.5-f-A-0-1.5</v>
      </c>
      <c r="Y3311">
        <f>F3311</f>
        <v>3.5</v>
      </c>
      <c r="Z3311" s="2" t="str">
        <f>G3311</f>
        <v>f</v>
      </c>
      <c r="AA3311">
        <f>_xlfn.IFNA(VLOOKUP(X3311,'duo-out'!A$2:Q$5000,5,FALSE),E3311+10*(H3311-1)+1+_xlfn.IFNA(VLOOKUP(D3311,states!A$2:C$10,3,FALSE),1))</f>
        <v>52</v>
      </c>
      <c r="AB3311" t="str">
        <f>IF(V3311="","",V3311)</f>
        <v/>
      </c>
      <c r="AC3311" s="2" t="str">
        <f>_xlfn.IFNA(VLOOKUP(D3311,states!A$2:C$10,2,FALSE),"XX")</f>
        <v>A</v>
      </c>
      <c r="AD3311">
        <f>E3311</f>
        <v>0</v>
      </c>
      <c r="AE3311">
        <f>_xlfn.IFNA(VLOOKUP(D3311,states!A$2:D$10,4,FALSE),0)</f>
        <v>2</v>
      </c>
      <c r="AF3311">
        <v>0.5</v>
      </c>
      <c r="AG3311">
        <f>IF(AE3311=0,AF3311,IF(AE3311=1,IF(F3311=0.5,0.5,IF(H3311=1,0.5,1.5)),IF(F3311=0.5,0.5,IF(H3311=1,2.5,1.5))))</f>
        <v>1.5</v>
      </c>
      <c r="AH3311" s="7">
        <f>IF(AC3311="XX",0,1/C3311^(1/5)*IF(E3311=0,100,1)/(E3311+1)^(1/4))</f>
        <v>205.75105130554019</v>
      </c>
    </row>
    <row r="3312" spans="1:34">
      <c r="A3312">
        <v>846</v>
      </c>
      <c r="B3312" s="1">
        <v>23041.13</v>
      </c>
      <c r="C3312" s="6">
        <v>0.05</v>
      </c>
      <c r="D3312" t="s">
        <v>3</v>
      </c>
      <c r="E3312">
        <v>0</v>
      </c>
      <c r="F3312">
        <v>3.5</v>
      </c>
      <c r="G3312" t="s">
        <v>2</v>
      </c>
      <c r="H3312">
        <v>2</v>
      </c>
      <c r="I3312" t="s">
        <v>0</v>
      </c>
      <c r="J3312">
        <v>0</v>
      </c>
      <c r="K3312">
        <v>4.5</v>
      </c>
      <c r="L3312" t="s">
        <v>2</v>
      </c>
      <c r="M3312">
        <v>2</v>
      </c>
      <c r="N3312" t="s">
        <v>902</v>
      </c>
      <c r="O3312">
        <v>1</v>
      </c>
      <c r="P3312" t="str">
        <f>D3312&amp;"-"&amp;F3312&amp;"-"&amp;G3312&amp;"-"&amp;E3312&amp;"-"&amp;H3312</f>
        <v>A2Delta-3.5-f-0-2</v>
      </c>
      <c r="Q3312" t="str">
        <f>I3312&amp;"-"&amp;K3312&amp;"-"&amp;L3312&amp;"-"&amp;J3312&amp;"-"&amp;M3312</f>
        <v>X2Pi-4.5-f-0-2</v>
      </c>
      <c r="R3312">
        <f>B3312+S3312</f>
        <v>23450.567407914001</v>
      </c>
      <c r="S3312">
        <f>_xlfn.IFNA(VLOOKUP(Q3312,'MARVEL-X'!A$2:I$1400,7,FALSE),VLOOKUP(Q3312,MARVEL!A$2:J$1522,10,FALSE))</f>
        <v>409.437407914</v>
      </c>
      <c r="T3312">
        <f>IF(P3312=P3311,R3312+T3311,R3312)</f>
        <v>469011.83810328203</v>
      </c>
      <c r="U3312">
        <f>IF(P3312=P3311,1+U3311,1)</f>
        <v>20</v>
      </c>
      <c r="V3312" t="str">
        <f t="shared" si="51"/>
        <v/>
      </c>
      <c r="W3312" t="str">
        <f>IF(V3312="","",IF(ABS(V3312-R3312)&gt;W$1,ABS(V3312-R3312),""))</f>
        <v/>
      </c>
      <c r="X3312" t="str">
        <f>Y3312&amp;"-"&amp;Z3312&amp;"-"&amp;AC3312&amp;"-"&amp;AD3312&amp;"-"&amp;AG3312</f>
        <v>3.5-f-A-0-1.5</v>
      </c>
      <c r="Y3312">
        <f>F3312</f>
        <v>3.5</v>
      </c>
      <c r="Z3312" s="2" t="str">
        <f>G3312</f>
        <v>f</v>
      </c>
      <c r="AA3312">
        <f>_xlfn.IFNA(VLOOKUP(X3312,'duo-out'!A$2:Q$5000,5,FALSE),E3312+10*(H3312-1)+1+_xlfn.IFNA(VLOOKUP(D3312,states!A$2:C$10,3,FALSE),1))</f>
        <v>52</v>
      </c>
      <c r="AB3312" t="str">
        <f>IF(V3312="","",V3312)</f>
        <v/>
      </c>
      <c r="AC3312" s="2" t="str">
        <f>_xlfn.IFNA(VLOOKUP(D3312,states!A$2:C$10,2,FALSE),"XX")</f>
        <v>A</v>
      </c>
      <c r="AD3312">
        <f>E3312</f>
        <v>0</v>
      </c>
      <c r="AE3312">
        <f>_xlfn.IFNA(VLOOKUP(D3312,states!A$2:D$10,4,FALSE),0)</f>
        <v>2</v>
      </c>
      <c r="AF3312">
        <v>0.5</v>
      </c>
      <c r="AG3312">
        <f>IF(AE3312=0,AF3312,IF(AE3312=1,IF(F3312=0.5,0.5,IF(H3312=1,0.5,1.5)),IF(F3312=0.5,0.5,IF(H3312=1,2.5,1.5))))</f>
        <v>1.5</v>
      </c>
      <c r="AH3312" s="7">
        <f>IF(AC3312="XX",0,1/C3312^(1/5)*IF(E3312=0,100,1)/(E3312+1)^(1/4))</f>
        <v>182.05642030260799</v>
      </c>
    </row>
    <row r="3313" spans="1:34">
      <c r="A3313">
        <v>816</v>
      </c>
      <c r="B3313" s="1">
        <v>23183.74</v>
      </c>
      <c r="C3313" s="6">
        <v>0.05</v>
      </c>
      <c r="D3313" t="s">
        <v>3</v>
      </c>
      <c r="E3313">
        <v>0</v>
      </c>
      <c r="F3313">
        <v>3.5</v>
      </c>
      <c r="G3313" t="s">
        <v>2</v>
      </c>
      <c r="H3313">
        <v>2</v>
      </c>
      <c r="I3313" t="s">
        <v>0</v>
      </c>
      <c r="J3313">
        <v>0</v>
      </c>
      <c r="K3313">
        <v>3.5</v>
      </c>
      <c r="L3313" t="s">
        <v>1</v>
      </c>
      <c r="M3313">
        <v>2</v>
      </c>
      <c r="N3313" t="s">
        <v>872</v>
      </c>
      <c r="O3313">
        <v>1</v>
      </c>
      <c r="P3313" t="str">
        <f>D3313&amp;"-"&amp;F3313&amp;"-"&amp;G3313&amp;"-"&amp;E3313&amp;"-"&amp;H3313</f>
        <v>A2Delta-3.5-f-0-2</v>
      </c>
      <c r="Q3313" t="str">
        <f>I3313&amp;"-"&amp;K3313&amp;"-"&amp;L3313&amp;"-"&amp;J3313&amp;"-"&amp;M3313</f>
        <v>X2Pi-3.5-e-0-2</v>
      </c>
      <c r="R3313">
        <f>B3313+S3313</f>
        <v>23450.586577108003</v>
      </c>
      <c r="S3313">
        <f>_xlfn.IFNA(VLOOKUP(Q3313,'MARVEL-X'!A$2:I$1400,7,FALSE),VLOOKUP(Q3313,MARVEL!A$2:J$1522,10,FALSE))</f>
        <v>266.84657710800002</v>
      </c>
      <c r="T3313">
        <f>IF(P3313=P3312,R3313+T3312,R3313)</f>
        <v>492462.42468039005</v>
      </c>
      <c r="U3313">
        <f>IF(P3313=P3312,1+U3312,1)</f>
        <v>21</v>
      </c>
      <c r="V3313" t="str">
        <f t="shared" si="51"/>
        <v/>
      </c>
      <c r="W3313" t="str">
        <f>IF(V3313="","",IF(ABS(V3313-R3313)&gt;W$1,ABS(V3313-R3313),""))</f>
        <v/>
      </c>
      <c r="X3313" t="str">
        <f>Y3313&amp;"-"&amp;Z3313&amp;"-"&amp;AC3313&amp;"-"&amp;AD3313&amp;"-"&amp;AG3313</f>
        <v>3.5-f-A-0-1.5</v>
      </c>
      <c r="Y3313">
        <f>F3313</f>
        <v>3.5</v>
      </c>
      <c r="Z3313" s="2" t="str">
        <f>G3313</f>
        <v>f</v>
      </c>
      <c r="AA3313">
        <f>_xlfn.IFNA(VLOOKUP(X3313,'duo-out'!A$2:Q$5000,5,FALSE),E3313+10*(H3313-1)+1+_xlfn.IFNA(VLOOKUP(D3313,states!A$2:C$10,3,FALSE),1))</f>
        <v>52</v>
      </c>
      <c r="AB3313" t="str">
        <f>IF(V3313="","",V3313)</f>
        <v/>
      </c>
      <c r="AC3313" s="2" t="str">
        <f>_xlfn.IFNA(VLOOKUP(D3313,states!A$2:C$10,2,FALSE),"XX")</f>
        <v>A</v>
      </c>
      <c r="AD3313">
        <f>E3313</f>
        <v>0</v>
      </c>
      <c r="AE3313">
        <f>_xlfn.IFNA(VLOOKUP(D3313,states!A$2:D$10,4,FALSE),0)</f>
        <v>2</v>
      </c>
      <c r="AF3313">
        <v>0.5</v>
      </c>
      <c r="AG3313">
        <f>IF(AE3313=0,AF3313,IF(AE3313=1,IF(F3313=0.5,0.5,IF(H3313=1,0.5,1.5)),IF(F3313=0.5,0.5,IF(H3313=1,2.5,1.5))))</f>
        <v>1.5</v>
      </c>
      <c r="AH3313" s="7">
        <f>IF(AC3313="XX",0,1/C3313^(1/5)*IF(E3313=0,100,1)/(E3313+1)^(1/4))</f>
        <v>182.05642030260799</v>
      </c>
    </row>
    <row r="3314" spans="1:34">
      <c r="A3314">
        <v>730</v>
      </c>
      <c r="B3314" s="1">
        <v>23296.85</v>
      </c>
      <c r="C3314" s="6">
        <v>5.9950000000000003E-2</v>
      </c>
      <c r="D3314" t="s">
        <v>3</v>
      </c>
      <c r="E3314">
        <v>0</v>
      </c>
      <c r="F3314">
        <v>3.5</v>
      </c>
      <c r="G3314" t="s">
        <v>2</v>
      </c>
      <c r="H3314">
        <v>2</v>
      </c>
      <c r="I3314" t="s">
        <v>0</v>
      </c>
      <c r="J3314">
        <v>0</v>
      </c>
      <c r="K3314">
        <v>2.5</v>
      </c>
      <c r="L3314" t="s">
        <v>2</v>
      </c>
      <c r="M3314">
        <v>2</v>
      </c>
      <c r="N3314" t="s">
        <v>786</v>
      </c>
      <c r="O3314">
        <v>1</v>
      </c>
      <c r="P3314" t="str">
        <f>D3314&amp;"-"&amp;F3314&amp;"-"&amp;G3314&amp;"-"&amp;E3314&amp;"-"&amp;H3314</f>
        <v>A2Delta-3.5-f-0-2</v>
      </c>
      <c r="Q3314" t="str">
        <f>I3314&amp;"-"&amp;K3314&amp;"-"&amp;L3314&amp;"-"&amp;J3314&amp;"-"&amp;M3314</f>
        <v>X2Pi-2.5-f-0-2</v>
      </c>
      <c r="R3314">
        <f>B3314+S3314</f>
        <v>23450.537732624998</v>
      </c>
      <c r="S3314">
        <f>_xlfn.IFNA(VLOOKUP(Q3314,'MARVEL-X'!A$2:I$1400,7,FALSE),VLOOKUP(Q3314,MARVEL!A$2:J$1522,10,FALSE))</f>
        <v>153.687732625</v>
      </c>
      <c r="T3314">
        <f>IF(P3314=P3313,R3314+T3313,R3314)</f>
        <v>515912.96241301502</v>
      </c>
      <c r="U3314">
        <f>IF(P3314=P3313,1+U3313,1)</f>
        <v>22</v>
      </c>
      <c r="V3314" t="str">
        <f t="shared" si="51"/>
        <v/>
      </c>
      <c r="W3314" t="str">
        <f>IF(V3314="","",IF(ABS(V3314-R3314)&gt;W$1,ABS(V3314-R3314),""))</f>
        <v/>
      </c>
      <c r="X3314" t="str">
        <f>Y3314&amp;"-"&amp;Z3314&amp;"-"&amp;AC3314&amp;"-"&amp;AD3314&amp;"-"&amp;AG3314</f>
        <v>3.5-f-A-0-1.5</v>
      </c>
      <c r="Y3314">
        <f>F3314</f>
        <v>3.5</v>
      </c>
      <c r="Z3314" s="2" t="str">
        <f>G3314</f>
        <v>f</v>
      </c>
      <c r="AA3314">
        <f>_xlfn.IFNA(VLOOKUP(X3314,'duo-out'!A$2:Q$5000,5,FALSE),E3314+10*(H3314-1)+1+_xlfn.IFNA(VLOOKUP(D3314,states!A$2:C$10,3,FALSE),1))</f>
        <v>52</v>
      </c>
      <c r="AB3314" t="str">
        <f>IF(V3314="","",V3314)</f>
        <v/>
      </c>
      <c r="AC3314" s="2" t="str">
        <f>_xlfn.IFNA(VLOOKUP(D3314,states!A$2:C$10,2,FALSE),"XX")</f>
        <v>A</v>
      </c>
      <c r="AD3314">
        <f>E3314</f>
        <v>0</v>
      </c>
      <c r="AE3314">
        <f>_xlfn.IFNA(VLOOKUP(D3314,states!A$2:D$10,4,FALSE),0)</f>
        <v>2</v>
      </c>
      <c r="AF3314">
        <v>0.5</v>
      </c>
      <c r="AG3314">
        <f>IF(AE3314=0,AF3314,IF(AE3314=1,IF(F3314=0.5,0.5,IF(H3314=1,0.5,1.5)),IF(F3314=0.5,0.5,IF(H3314=1,2.5,1.5))))</f>
        <v>1.5</v>
      </c>
      <c r="AH3314" s="7">
        <f>IF(AC3314="XX",0,1/C3314^(1/5)*IF(E3314=0,100,1)/(E3314+1)^(1/4))</f>
        <v>175.56670663768492</v>
      </c>
    </row>
    <row r="3315" spans="1:34">
      <c r="A3315">
        <v>724</v>
      </c>
      <c r="B3315" s="1">
        <v>23293.17</v>
      </c>
      <c r="C3315" s="6">
        <v>0.38080000000000003</v>
      </c>
      <c r="D3315" t="s">
        <v>3</v>
      </c>
      <c r="E3315">
        <v>0</v>
      </c>
      <c r="F3315">
        <v>3.5</v>
      </c>
      <c r="G3315" t="s">
        <v>2</v>
      </c>
      <c r="H3315">
        <v>2</v>
      </c>
      <c r="I3315" t="s">
        <v>0</v>
      </c>
      <c r="J3315">
        <v>0</v>
      </c>
      <c r="K3315">
        <v>3.5</v>
      </c>
      <c r="L3315" t="s">
        <v>1</v>
      </c>
      <c r="M3315">
        <v>1</v>
      </c>
      <c r="N3315" t="s">
        <v>780</v>
      </c>
      <c r="O3315">
        <v>1</v>
      </c>
      <c r="P3315" t="str">
        <f>D3315&amp;"-"&amp;F3315&amp;"-"&amp;G3315&amp;"-"&amp;E3315&amp;"-"&amp;H3315</f>
        <v>A2Delta-3.5-f-0-2</v>
      </c>
      <c r="Q3315" t="str">
        <f>I3315&amp;"-"&amp;K3315&amp;"-"&amp;L3315&amp;"-"&amp;J3315&amp;"-"&amp;M3315</f>
        <v>X2Pi-3.5-e-0-1</v>
      </c>
      <c r="R3315">
        <f>B3315+S3315</f>
        <v>23450.938367636998</v>
      </c>
      <c r="S3315">
        <f>_xlfn.IFNA(VLOOKUP(Q3315,'MARVEL-X'!A$2:I$1400,7,FALSE),VLOOKUP(Q3315,MARVEL!A$2:J$1522,10,FALSE))</f>
        <v>157.76836763700001</v>
      </c>
      <c r="T3315">
        <f>IF(P3315=P3314,R3315+T3314,R3315)</f>
        <v>539363.90078065207</v>
      </c>
      <c r="U3315">
        <f>IF(P3315=P3314,1+U3314,1)</f>
        <v>23</v>
      </c>
      <c r="V3315">
        <f t="shared" si="51"/>
        <v>23450.60438176748</v>
      </c>
      <c r="W3315">
        <f>IF(V3315="","",IF(ABS(V3315-R3315)&gt;W$1,ABS(V3315-R3315),""))</f>
        <v>0.33398586951807374</v>
      </c>
      <c r="X3315" t="str">
        <f>Y3315&amp;"-"&amp;Z3315&amp;"-"&amp;AC3315&amp;"-"&amp;AD3315&amp;"-"&amp;AG3315</f>
        <v>3.5-f-A-0-1.5</v>
      </c>
      <c r="Y3315">
        <f>F3315</f>
        <v>3.5</v>
      </c>
      <c r="Z3315" s="2" t="str">
        <f>G3315</f>
        <v>f</v>
      </c>
      <c r="AA3315">
        <f>_xlfn.IFNA(VLOOKUP(X3315,'duo-out'!A$2:Q$5000,5,FALSE),E3315+10*(H3315-1)+1+_xlfn.IFNA(VLOOKUP(D3315,states!A$2:C$10,3,FALSE),1))</f>
        <v>52</v>
      </c>
      <c r="AB3315">
        <f>IF(V3315="","",V3315)</f>
        <v>23450.60438176748</v>
      </c>
      <c r="AC3315" s="2" t="str">
        <f>_xlfn.IFNA(VLOOKUP(D3315,states!A$2:C$10,2,FALSE),"XX")</f>
        <v>A</v>
      </c>
      <c r="AD3315">
        <f>E3315</f>
        <v>0</v>
      </c>
      <c r="AE3315">
        <f>_xlfn.IFNA(VLOOKUP(D3315,states!A$2:D$10,4,FALSE),0)</f>
        <v>2</v>
      </c>
      <c r="AF3315">
        <v>0.5</v>
      </c>
      <c r="AG3315">
        <f>IF(AE3315=0,AF3315,IF(AE3315=1,IF(F3315=0.5,0.5,IF(H3315=1,0.5,1.5)),IF(F3315=0.5,0.5,IF(H3315=1,2.5,1.5))))</f>
        <v>1.5</v>
      </c>
      <c r="AH3315" s="7">
        <f>IF(AC3315="XX",0,1/C3315^(1/5)*IF(E3315=0,100,1)/(E3315+1)^(1/4))</f>
        <v>121.29994726496653</v>
      </c>
    </row>
    <row r="3316" spans="1:34">
      <c r="A3316">
        <v>3993</v>
      </c>
      <c r="B3316" s="1">
        <v>20580.8478</v>
      </c>
      <c r="C3316" s="6">
        <v>7.2139999999999999E-3</v>
      </c>
      <c r="D3316" t="s">
        <v>3</v>
      </c>
      <c r="E3316">
        <v>1</v>
      </c>
      <c r="F3316">
        <v>3.5</v>
      </c>
      <c r="G3316" t="s">
        <v>2</v>
      </c>
      <c r="H3316">
        <v>1</v>
      </c>
      <c r="I3316" t="s">
        <v>0</v>
      </c>
      <c r="J3316">
        <v>2</v>
      </c>
      <c r="K3316">
        <v>3.5</v>
      </c>
      <c r="L3316" t="s">
        <v>1</v>
      </c>
      <c r="M3316">
        <v>1</v>
      </c>
      <c r="N3316" t="s">
        <v>4049</v>
      </c>
      <c r="O3316">
        <v>1</v>
      </c>
      <c r="P3316" t="str">
        <f>D3316&amp;"-"&amp;F3316&amp;"-"&amp;G3316&amp;"-"&amp;E3316&amp;"-"&amp;H3316</f>
        <v>A2Delta-3.5-f-1-1</v>
      </c>
      <c r="Q3316" t="str">
        <f>I3316&amp;"-"&amp;K3316&amp;"-"&amp;L3316&amp;"-"&amp;J3316&amp;"-"&amp;M3316</f>
        <v>X2Pi-3.5-e-2-1</v>
      </c>
      <c r="R3316">
        <f>B3316+S3316</f>
        <v>26065.689790156997</v>
      </c>
      <c r="S3316">
        <f>_xlfn.IFNA(VLOOKUP(Q3316,'MARVEL-X'!A$2:I$1400,7,FALSE),VLOOKUP(Q3316,MARVEL!A$2:J$1522,10,FALSE))</f>
        <v>5484.8419901569996</v>
      </c>
      <c r="T3316">
        <f>IF(P3316=P3315,R3316+T3315,R3316)</f>
        <v>26065.689790156997</v>
      </c>
      <c r="U3316">
        <f>IF(P3316=P3315,1+U3315,1)</f>
        <v>1</v>
      </c>
      <c r="V3316" t="str">
        <f t="shared" si="51"/>
        <v/>
      </c>
      <c r="W3316" t="str">
        <f>IF(V3316="","",IF(ABS(V3316-R3316)&gt;W$1,ABS(V3316-R3316),""))</f>
        <v/>
      </c>
      <c r="X3316" t="str">
        <f>Y3316&amp;"-"&amp;Z3316&amp;"-"&amp;AC3316&amp;"-"&amp;AD3316&amp;"-"&amp;AG3316</f>
        <v>3.5-f-A-1-2.5</v>
      </c>
      <c r="Y3316">
        <f>F3316</f>
        <v>3.5</v>
      </c>
      <c r="Z3316" s="2" t="str">
        <f>G3316</f>
        <v>f</v>
      </c>
      <c r="AA3316">
        <f>_xlfn.IFNA(VLOOKUP(X3316,'duo-out'!A$2:Q$5000,5,FALSE),E3316+10*(H3316-1)+1+_xlfn.IFNA(VLOOKUP(D3316,states!A$2:C$10,3,FALSE),1))</f>
        <v>65</v>
      </c>
      <c r="AB3316" t="str">
        <f>IF(V3316="","",V3316)</f>
        <v/>
      </c>
      <c r="AC3316" s="2" t="str">
        <f>_xlfn.IFNA(VLOOKUP(D3316,states!A$2:C$10,2,FALSE),"XX")</f>
        <v>A</v>
      </c>
      <c r="AD3316">
        <f>E3316</f>
        <v>1</v>
      </c>
      <c r="AE3316">
        <f>_xlfn.IFNA(VLOOKUP(D3316,states!A$2:D$10,4,FALSE),0)</f>
        <v>2</v>
      </c>
      <c r="AF3316">
        <v>0.5</v>
      </c>
      <c r="AG3316">
        <f>IF(AE3316=0,AF3316,IF(AE3316=1,IF(F3316=0.5,0.5,IF(H3316=1,0.5,1.5)),IF(F3316=0.5,0.5,IF(H3316=1,2.5,1.5))))</f>
        <v>2.5</v>
      </c>
      <c r="AH3316" s="7">
        <f>IF(AC3316="XX",0,1/C3316^(1/5)*IF(E3316=0,100,1)/(E3316+1)^(1/4))</f>
        <v>2.2547960922881733</v>
      </c>
    </row>
    <row r="3317" spans="1:34">
      <c r="A3317">
        <v>3986</v>
      </c>
      <c r="B3317" s="1">
        <v>20659.176200000002</v>
      </c>
      <c r="C3317" s="6">
        <v>2.0549999999999999E-2</v>
      </c>
      <c r="D3317" t="s">
        <v>3</v>
      </c>
      <c r="E3317">
        <v>1</v>
      </c>
      <c r="F3317">
        <v>3.5</v>
      </c>
      <c r="G3317" t="s">
        <v>2</v>
      </c>
      <c r="H3317">
        <v>1</v>
      </c>
      <c r="I3317" t="s">
        <v>0</v>
      </c>
      <c r="J3317">
        <v>2</v>
      </c>
      <c r="K3317">
        <v>2.5</v>
      </c>
      <c r="L3317" t="s">
        <v>2</v>
      </c>
      <c r="M3317">
        <v>1</v>
      </c>
      <c r="N3317" t="s">
        <v>4042</v>
      </c>
      <c r="O3317">
        <v>1</v>
      </c>
      <c r="P3317" t="str">
        <f>D3317&amp;"-"&amp;F3317&amp;"-"&amp;G3317&amp;"-"&amp;E3317&amp;"-"&amp;H3317</f>
        <v>A2Delta-3.5-f-1-1</v>
      </c>
      <c r="Q3317" t="str">
        <f>I3317&amp;"-"&amp;K3317&amp;"-"&amp;L3317&amp;"-"&amp;J3317&amp;"-"&amp;M3317</f>
        <v>X2Pi-2.5-f-2-1</v>
      </c>
      <c r="R3317">
        <f>B3317+S3317</f>
        <v>26065.704963383003</v>
      </c>
      <c r="S3317">
        <f>_xlfn.IFNA(VLOOKUP(Q3317,'MARVEL-X'!A$2:I$1400,7,FALSE),VLOOKUP(Q3317,MARVEL!A$2:J$1522,10,FALSE))</f>
        <v>5406.5287633830003</v>
      </c>
      <c r="T3317">
        <f>IF(P3317=P3316,R3317+T3316,R3317)</f>
        <v>52131.39475354</v>
      </c>
      <c r="U3317">
        <f>IF(P3317=P3316,1+U3316,1)</f>
        <v>2</v>
      </c>
      <c r="V3317" t="str">
        <f t="shared" si="51"/>
        <v/>
      </c>
      <c r="W3317" t="str">
        <f>IF(V3317="","",IF(ABS(V3317-R3317)&gt;W$1,ABS(V3317-R3317),""))</f>
        <v/>
      </c>
      <c r="X3317" t="str">
        <f>Y3317&amp;"-"&amp;Z3317&amp;"-"&amp;AC3317&amp;"-"&amp;AD3317&amp;"-"&amp;AG3317</f>
        <v>3.5-f-A-1-2.5</v>
      </c>
      <c r="Y3317">
        <f>F3317</f>
        <v>3.5</v>
      </c>
      <c r="Z3317" s="2" t="str">
        <f>G3317</f>
        <v>f</v>
      </c>
      <c r="AA3317">
        <f>_xlfn.IFNA(VLOOKUP(X3317,'duo-out'!A$2:Q$5000,5,FALSE),E3317+10*(H3317-1)+1+_xlfn.IFNA(VLOOKUP(D3317,states!A$2:C$10,3,FALSE),1))</f>
        <v>65</v>
      </c>
      <c r="AB3317" t="str">
        <f>IF(V3317="","",V3317)</f>
        <v/>
      </c>
      <c r="AC3317" s="2" t="str">
        <f>_xlfn.IFNA(VLOOKUP(D3317,states!A$2:C$10,2,FALSE),"XX")</f>
        <v>A</v>
      </c>
      <c r="AD3317">
        <f>E3317</f>
        <v>1</v>
      </c>
      <c r="AE3317">
        <f>_xlfn.IFNA(VLOOKUP(D3317,states!A$2:D$10,4,FALSE),0)</f>
        <v>2</v>
      </c>
      <c r="AF3317">
        <v>0.5</v>
      </c>
      <c r="AG3317">
        <f>IF(AE3317=0,AF3317,IF(AE3317=1,IF(F3317=0.5,0.5,IF(H3317=1,0.5,1.5)),IF(F3317=0.5,0.5,IF(H3317=1,2.5,1.5))))</f>
        <v>2.5</v>
      </c>
      <c r="AH3317" s="7">
        <f>IF(AC3317="XX",0,1/C3317^(1/5)*IF(E3317=0,100,1)/(E3317+1)^(1/4))</f>
        <v>1.8288586293592228</v>
      </c>
    </row>
    <row r="3318" spans="1:34">
      <c r="A3318">
        <v>3547</v>
      </c>
      <c r="B3318" s="1">
        <v>23076.385900000001</v>
      </c>
      <c r="C3318" s="6">
        <v>6.404E-3</v>
      </c>
      <c r="D3318" t="s">
        <v>3</v>
      </c>
      <c r="E3318">
        <v>1</v>
      </c>
      <c r="F3318">
        <v>3.5</v>
      </c>
      <c r="G3318" t="s">
        <v>2</v>
      </c>
      <c r="H3318">
        <v>1</v>
      </c>
      <c r="I3318" t="s">
        <v>0</v>
      </c>
      <c r="J3318">
        <v>1</v>
      </c>
      <c r="K3318">
        <v>3.5</v>
      </c>
      <c r="L3318" t="s">
        <v>1</v>
      </c>
      <c r="M3318">
        <v>2</v>
      </c>
      <c r="N3318" t="s">
        <v>3603</v>
      </c>
      <c r="O3318">
        <v>1</v>
      </c>
      <c r="P3318" t="str">
        <f>D3318&amp;"-"&amp;F3318&amp;"-"&amp;G3318&amp;"-"&amp;E3318&amp;"-"&amp;H3318</f>
        <v>A2Delta-3.5-f-1-1</v>
      </c>
      <c r="Q3318" t="str">
        <f>I3318&amp;"-"&amp;K3318&amp;"-"&amp;L3318&amp;"-"&amp;J3318&amp;"-"&amp;M3318</f>
        <v>X2Pi-3.5-e-1-2</v>
      </c>
      <c r="R3318">
        <f>B3318+S3318</f>
        <v>26065.691572927</v>
      </c>
      <c r="S3318">
        <f>_xlfn.IFNA(VLOOKUP(Q3318,'MARVEL-X'!A$2:I$1400,7,FALSE),VLOOKUP(Q3318,MARVEL!A$2:J$1522,10,FALSE))</f>
        <v>2989.3056729270002</v>
      </c>
      <c r="T3318">
        <f>IF(P3318=P3317,R3318+T3317,R3318)</f>
        <v>78197.086326467004</v>
      </c>
      <c r="U3318">
        <f>IF(P3318=P3317,1+U3317,1)</f>
        <v>3</v>
      </c>
      <c r="V3318" t="str">
        <f t="shared" si="51"/>
        <v/>
      </c>
      <c r="W3318" t="str">
        <f>IF(V3318="","",IF(ABS(V3318-R3318)&gt;W$1,ABS(V3318-R3318),""))</f>
        <v/>
      </c>
      <c r="X3318" t="str">
        <f>Y3318&amp;"-"&amp;Z3318&amp;"-"&amp;AC3318&amp;"-"&amp;AD3318&amp;"-"&amp;AG3318</f>
        <v>3.5-f-A-1-2.5</v>
      </c>
      <c r="Y3318">
        <f>F3318</f>
        <v>3.5</v>
      </c>
      <c r="Z3318" s="2" t="str">
        <f>G3318</f>
        <v>f</v>
      </c>
      <c r="AA3318">
        <f>_xlfn.IFNA(VLOOKUP(X3318,'duo-out'!A$2:Q$5000,5,FALSE),E3318+10*(H3318-1)+1+_xlfn.IFNA(VLOOKUP(D3318,states!A$2:C$10,3,FALSE),1))</f>
        <v>65</v>
      </c>
      <c r="AB3318" t="str">
        <f>IF(V3318="","",V3318)</f>
        <v/>
      </c>
      <c r="AC3318" s="2" t="str">
        <f>_xlfn.IFNA(VLOOKUP(D3318,states!A$2:C$10,2,FALSE),"XX")</f>
        <v>A</v>
      </c>
      <c r="AD3318">
        <f>E3318</f>
        <v>1</v>
      </c>
      <c r="AE3318">
        <f>_xlfn.IFNA(VLOOKUP(D3318,states!A$2:D$10,4,FALSE),0)</f>
        <v>2</v>
      </c>
      <c r="AF3318">
        <v>0.5</v>
      </c>
      <c r="AG3318">
        <f>IF(AE3318=0,AF3318,IF(AE3318=1,IF(F3318=0.5,0.5,IF(H3318=1,0.5,1.5)),IF(F3318=0.5,0.5,IF(H3318=1,2.5,1.5))))</f>
        <v>2.5</v>
      </c>
      <c r="AH3318" s="7">
        <f>IF(AC3318="XX",0,1/C3318^(1/5)*IF(E3318=0,100,1)/(E3318+1)^(1/4))</f>
        <v>2.3091504853364553</v>
      </c>
    </row>
    <row r="3319" spans="1:34">
      <c r="A3319">
        <v>3545</v>
      </c>
      <c r="B3319" s="1">
        <v>23185.297900000001</v>
      </c>
      <c r="C3319" s="6">
        <v>0.01</v>
      </c>
      <c r="D3319" t="s">
        <v>3</v>
      </c>
      <c r="E3319">
        <v>1</v>
      </c>
      <c r="F3319">
        <v>3.5</v>
      </c>
      <c r="G3319" t="s">
        <v>2</v>
      </c>
      <c r="H3319">
        <v>1</v>
      </c>
      <c r="I3319" t="s">
        <v>0</v>
      </c>
      <c r="J3319">
        <v>1</v>
      </c>
      <c r="K3319">
        <v>2.5</v>
      </c>
      <c r="L3319" t="s">
        <v>2</v>
      </c>
      <c r="M3319">
        <v>2</v>
      </c>
      <c r="N3319" t="s">
        <v>3601</v>
      </c>
      <c r="O3319">
        <v>1</v>
      </c>
      <c r="P3319" t="str">
        <f>D3319&amp;"-"&amp;F3319&amp;"-"&amp;G3319&amp;"-"&amp;E3319&amp;"-"&amp;H3319</f>
        <v>A2Delta-3.5-f-1-1</v>
      </c>
      <c r="Q3319" t="str">
        <f>I3319&amp;"-"&amp;K3319&amp;"-"&amp;L3319&amp;"-"&amp;J3319&amp;"-"&amp;M3319</f>
        <v>X2Pi-2.5-f-1-2</v>
      </c>
      <c r="R3319">
        <f>B3319+S3319</f>
        <v>26065.681889753003</v>
      </c>
      <c r="S3319">
        <f>_xlfn.IFNA(VLOOKUP(Q3319,'MARVEL-X'!A$2:I$1400,7,FALSE),VLOOKUP(Q3319,MARVEL!A$2:J$1522,10,FALSE))</f>
        <v>2880.3839897530002</v>
      </c>
      <c r="T3319">
        <f>IF(P3319=P3318,R3319+T3318,R3319)</f>
        <v>104262.76821622001</v>
      </c>
      <c r="U3319">
        <f>IF(P3319=P3318,1+U3318,1)</f>
        <v>4</v>
      </c>
      <c r="V3319" t="str">
        <f t="shared" si="51"/>
        <v/>
      </c>
      <c r="W3319" t="str">
        <f>IF(V3319="","",IF(ABS(V3319-R3319)&gt;W$1,ABS(V3319-R3319),""))</f>
        <v/>
      </c>
      <c r="X3319" t="str">
        <f>Y3319&amp;"-"&amp;Z3319&amp;"-"&amp;AC3319&amp;"-"&amp;AD3319&amp;"-"&amp;AG3319</f>
        <v>3.5-f-A-1-2.5</v>
      </c>
      <c r="Y3319">
        <f>F3319</f>
        <v>3.5</v>
      </c>
      <c r="Z3319" s="2" t="str">
        <f>G3319</f>
        <v>f</v>
      </c>
      <c r="AA3319">
        <f>_xlfn.IFNA(VLOOKUP(X3319,'duo-out'!A$2:Q$5000,5,FALSE),E3319+10*(H3319-1)+1+_xlfn.IFNA(VLOOKUP(D3319,states!A$2:C$10,3,FALSE),1))</f>
        <v>65</v>
      </c>
      <c r="AB3319" t="str">
        <f>IF(V3319="","",V3319)</f>
        <v/>
      </c>
      <c r="AC3319" s="2" t="str">
        <f>_xlfn.IFNA(VLOOKUP(D3319,states!A$2:C$10,2,FALSE),"XX")</f>
        <v>A</v>
      </c>
      <c r="AD3319">
        <f>E3319</f>
        <v>1</v>
      </c>
      <c r="AE3319">
        <f>_xlfn.IFNA(VLOOKUP(D3319,states!A$2:D$10,4,FALSE),0)</f>
        <v>2</v>
      </c>
      <c r="AF3319">
        <v>0.5</v>
      </c>
      <c r="AG3319">
        <f>IF(AE3319=0,AF3319,IF(AE3319=1,IF(F3319=0.5,0.5,IF(H3319=1,0.5,1.5)),IF(F3319=0.5,0.5,IF(H3319=1,2.5,1.5))))</f>
        <v>2.5</v>
      </c>
      <c r="AH3319" s="7">
        <f>IF(AC3319="XX",0,1/C3319^(1/5)*IF(E3319=0,100,1)/(E3319+1)^(1/4))</f>
        <v>2.1122362957808511</v>
      </c>
    </row>
    <row r="3320" spans="1:34">
      <c r="A3320">
        <v>3533</v>
      </c>
      <c r="B3320" s="1">
        <v>23073.316599999998</v>
      </c>
      <c r="C3320" s="6">
        <v>5.921E-3</v>
      </c>
      <c r="D3320" t="s">
        <v>3</v>
      </c>
      <c r="E3320">
        <v>1</v>
      </c>
      <c r="F3320">
        <v>3.5</v>
      </c>
      <c r="G3320" t="s">
        <v>2</v>
      </c>
      <c r="H3320">
        <v>1</v>
      </c>
      <c r="I3320" t="s">
        <v>0</v>
      </c>
      <c r="J3320">
        <v>1</v>
      </c>
      <c r="K3320">
        <v>4.5</v>
      </c>
      <c r="L3320" t="s">
        <v>2</v>
      </c>
      <c r="M3320">
        <v>1</v>
      </c>
      <c r="N3320" t="s">
        <v>3589</v>
      </c>
      <c r="O3320">
        <v>1</v>
      </c>
      <c r="P3320" t="str">
        <f>D3320&amp;"-"&amp;F3320&amp;"-"&amp;G3320&amp;"-"&amp;E3320&amp;"-"&amp;H3320</f>
        <v>A2Delta-3.5-f-1-1</v>
      </c>
      <c r="Q3320" t="str">
        <f>I3320&amp;"-"&amp;K3320&amp;"-"&amp;L3320&amp;"-"&amp;J3320&amp;"-"&amp;M3320</f>
        <v>X2Pi-4.5-f-1-1</v>
      </c>
      <c r="R3320">
        <f>B3320+S3320</f>
        <v>26065.682543551997</v>
      </c>
      <c r="S3320">
        <f>_xlfn.IFNA(VLOOKUP(Q3320,'MARVEL-X'!A$2:I$1400,7,FALSE),VLOOKUP(Q3320,MARVEL!A$2:J$1522,10,FALSE))</f>
        <v>2992.3659435519999</v>
      </c>
      <c r="T3320">
        <f>IF(P3320=P3319,R3320+T3319,R3320)</f>
        <v>130328.45075977201</v>
      </c>
      <c r="U3320">
        <f>IF(P3320=P3319,1+U3319,1)</f>
        <v>5</v>
      </c>
      <c r="V3320" t="str">
        <f t="shared" si="51"/>
        <v/>
      </c>
      <c r="W3320" t="str">
        <f>IF(V3320="","",IF(ABS(V3320-R3320)&gt;W$1,ABS(V3320-R3320),""))</f>
        <v/>
      </c>
      <c r="X3320" t="str">
        <f>Y3320&amp;"-"&amp;Z3320&amp;"-"&amp;AC3320&amp;"-"&amp;AD3320&amp;"-"&amp;AG3320</f>
        <v>3.5-f-A-1-2.5</v>
      </c>
      <c r="Y3320">
        <f>F3320</f>
        <v>3.5</v>
      </c>
      <c r="Z3320" s="2" t="str">
        <f>G3320</f>
        <v>f</v>
      </c>
      <c r="AA3320">
        <f>_xlfn.IFNA(VLOOKUP(X3320,'duo-out'!A$2:Q$5000,5,FALSE),E3320+10*(H3320-1)+1+_xlfn.IFNA(VLOOKUP(D3320,states!A$2:C$10,3,FALSE),1))</f>
        <v>65</v>
      </c>
      <c r="AB3320" t="str">
        <f>IF(V3320="","",V3320)</f>
        <v/>
      </c>
      <c r="AC3320" s="2" t="str">
        <f>_xlfn.IFNA(VLOOKUP(D3320,states!A$2:C$10,2,FALSE),"XX")</f>
        <v>A</v>
      </c>
      <c r="AD3320">
        <f>E3320</f>
        <v>1</v>
      </c>
      <c r="AE3320">
        <f>_xlfn.IFNA(VLOOKUP(D3320,states!A$2:D$10,4,FALSE),0)</f>
        <v>2</v>
      </c>
      <c r="AF3320">
        <v>0.5</v>
      </c>
      <c r="AG3320">
        <f>IF(AE3320=0,AF3320,IF(AE3320=1,IF(F3320=0.5,0.5,IF(H3320=1,0.5,1.5)),IF(F3320=0.5,0.5,IF(H3320=1,2.5,1.5))))</f>
        <v>2.5</v>
      </c>
      <c r="AH3320" s="7">
        <f>IF(AC3320="XX",0,1/C3320^(1/5)*IF(E3320=0,100,1)/(E3320+1)^(1/4))</f>
        <v>2.3456515034589427</v>
      </c>
    </row>
    <row r="3321" spans="1:34">
      <c r="A3321">
        <v>3475</v>
      </c>
      <c r="B3321" s="1">
        <v>23262.86</v>
      </c>
      <c r="C3321" s="6">
        <v>3.2099999999999997E-2</v>
      </c>
      <c r="D3321" t="s">
        <v>3</v>
      </c>
      <c r="E3321">
        <v>1</v>
      </c>
      <c r="F3321">
        <v>3.5</v>
      </c>
      <c r="G3321" t="s">
        <v>2</v>
      </c>
      <c r="H3321">
        <v>1</v>
      </c>
      <c r="I3321" t="s">
        <v>0</v>
      </c>
      <c r="J3321">
        <v>1</v>
      </c>
      <c r="K3321">
        <v>2.5</v>
      </c>
      <c r="L3321" t="s">
        <v>2</v>
      </c>
      <c r="M3321">
        <v>1</v>
      </c>
      <c r="N3321" t="s">
        <v>3531</v>
      </c>
      <c r="O3321">
        <v>1</v>
      </c>
      <c r="P3321" t="str">
        <f>D3321&amp;"-"&amp;F3321&amp;"-"&amp;G3321&amp;"-"&amp;E3321&amp;"-"&amp;H3321</f>
        <v>A2Delta-3.5-f-1-1</v>
      </c>
      <c r="Q3321" t="str">
        <f>I3321&amp;"-"&amp;K3321&amp;"-"&amp;L3321&amp;"-"&amp;J3321&amp;"-"&amp;M3321</f>
        <v>X2Pi-2.5-f-1-1</v>
      </c>
      <c r="R3321">
        <f>B3321+S3321</f>
        <v>26065.717231615999</v>
      </c>
      <c r="S3321">
        <f>_xlfn.IFNA(VLOOKUP(Q3321,'MARVEL-X'!A$2:I$1400,7,FALSE),VLOOKUP(Q3321,MARVEL!A$2:J$1522,10,FALSE))</f>
        <v>2802.8572316159998</v>
      </c>
      <c r="T3321">
        <f>IF(P3321=P3320,R3321+T3320,R3321)</f>
        <v>156394.16799138801</v>
      </c>
      <c r="U3321">
        <f>IF(P3321=P3320,1+U3320,1)</f>
        <v>6</v>
      </c>
      <c r="V3321" t="str">
        <f t="shared" si="51"/>
        <v/>
      </c>
      <c r="W3321" t="str">
        <f>IF(V3321="","",IF(ABS(V3321-R3321)&gt;W$1,ABS(V3321-R3321),""))</f>
        <v/>
      </c>
      <c r="X3321" t="str">
        <f>Y3321&amp;"-"&amp;Z3321&amp;"-"&amp;AC3321&amp;"-"&amp;AD3321&amp;"-"&amp;AG3321</f>
        <v>3.5-f-A-1-2.5</v>
      </c>
      <c r="Y3321">
        <f>F3321</f>
        <v>3.5</v>
      </c>
      <c r="Z3321" s="2" t="str">
        <f>G3321</f>
        <v>f</v>
      </c>
      <c r="AA3321">
        <f>_xlfn.IFNA(VLOOKUP(X3321,'duo-out'!A$2:Q$5000,5,FALSE),E3321+10*(H3321-1)+1+_xlfn.IFNA(VLOOKUP(D3321,states!A$2:C$10,3,FALSE),1))</f>
        <v>65</v>
      </c>
      <c r="AB3321" t="str">
        <f>IF(V3321="","",V3321)</f>
        <v/>
      </c>
      <c r="AC3321" s="2" t="str">
        <f>_xlfn.IFNA(VLOOKUP(D3321,states!A$2:C$10,2,FALSE),"XX")</f>
        <v>A</v>
      </c>
      <c r="AD3321">
        <f>E3321</f>
        <v>1</v>
      </c>
      <c r="AE3321">
        <f>_xlfn.IFNA(VLOOKUP(D3321,states!A$2:D$10,4,FALSE),0)</f>
        <v>2</v>
      </c>
      <c r="AF3321">
        <v>0.5</v>
      </c>
      <c r="AG3321">
        <f>IF(AE3321=0,AF3321,IF(AE3321=1,IF(F3321=0.5,0.5,IF(H3321=1,0.5,1.5)),IF(F3321=0.5,0.5,IF(H3321=1,2.5,1.5))))</f>
        <v>2.5</v>
      </c>
      <c r="AH3321" s="7">
        <f>IF(AC3321="XX",0,1/C3321^(1/5)*IF(E3321=0,100,1)/(E3321+1)^(1/4))</f>
        <v>1.6727902735275928</v>
      </c>
    </row>
    <row r="3322" spans="1:34">
      <c r="A3322">
        <v>2901</v>
      </c>
      <c r="B3322" s="1">
        <v>23073.311099999999</v>
      </c>
      <c r="C3322" s="6">
        <v>1.0240000000000001E-2</v>
      </c>
      <c r="D3322" t="s">
        <v>3</v>
      </c>
      <c r="E3322">
        <v>1</v>
      </c>
      <c r="F3322">
        <v>3.5</v>
      </c>
      <c r="G3322" t="s">
        <v>2</v>
      </c>
      <c r="H3322">
        <v>1</v>
      </c>
      <c r="I3322" t="s">
        <v>0</v>
      </c>
      <c r="J3322">
        <v>1</v>
      </c>
      <c r="K3322">
        <v>4.5</v>
      </c>
      <c r="L3322" t="s">
        <v>2</v>
      </c>
      <c r="M3322">
        <v>1</v>
      </c>
      <c r="N3322" t="s">
        <v>2957</v>
      </c>
      <c r="O3322">
        <v>1</v>
      </c>
      <c r="P3322" t="str">
        <f>D3322&amp;"-"&amp;F3322&amp;"-"&amp;G3322&amp;"-"&amp;E3322&amp;"-"&amp;H3322</f>
        <v>A2Delta-3.5-f-1-1</v>
      </c>
      <c r="Q3322" t="str">
        <f>I3322&amp;"-"&amp;K3322&amp;"-"&amp;L3322&amp;"-"&amp;J3322&amp;"-"&amp;M3322</f>
        <v>X2Pi-4.5-f-1-1</v>
      </c>
      <c r="R3322">
        <f>B3322+S3322</f>
        <v>26065.677043551997</v>
      </c>
      <c r="S3322">
        <f>_xlfn.IFNA(VLOOKUP(Q3322,'MARVEL-X'!A$2:I$1400,7,FALSE),VLOOKUP(Q3322,MARVEL!A$2:J$1522,10,FALSE))</f>
        <v>2992.3659435519999</v>
      </c>
      <c r="T3322">
        <f>IF(P3322=P3321,R3322+T3321,R3322)</f>
        <v>182459.84503493999</v>
      </c>
      <c r="U3322">
        <f>IF(P3322=P3321,1+U3321,1)</f>
        <v>7</v>
      </c>
      <c r="V3322" t="str">
        <f t="shared" si="51"/>
        <v/>
      </c>
      <c r="W3322" t="str">
        <f>IF(V3322="","",IF(ABS(V3322-R3322)&gt;W$1,ABS(V3322-R3322),""))</f>
        <v/>
      </c>
      <c r="X3322" t="str">
        <f>Y3322&amp;"-"&amp;Z3322&amp;"-"&amp;AC3322&amp;"-"&amp;AD3322&amp;"-"&amp;AG3322</f>
        <v>3.5-f-A-1-2.5</v>
      </c>
      <c r="Y3322">
        <f>F3322</f>
        <v>3.5</v>
      </c>
      <c r="Z3322" s="2" t="str">
        <f>G3322</f>
        <v>f</v>
      </c>
      <c r="AA3322">
        <f>_xlfn.IFNA(VLOOKUP(X3322,'duo-out'!A$2:Q$5000,5,FALSE),E3322+10*(H3322-1)+1+_xlfn.IFNA(VLOOKUP(D3322,states!A$2:C$10,3,FALSE),1))</f>
        <v>65</v>
      </c>
      <c r="AB3322" t="str">
        <f>IF(V3322="","",V3322)</f>
        <v/>
      </c>
      <c r="AC3322" s="2" t="str">
        <f>_xlfn.IFNA(VLOOKUP(D3322,states!A$2:C$10,2,FALSE),"XX")</f>
        <v>A</v>
      </c>
      <c r="AD3322">
        <f>E3322</f>
        <v>1</v>
      </c>
      <c r="AE3322">
        <f>_xlfn.IFNA(VLOOKUP(D3322,states!A$2:D$10,4,FALSE),0)</f>
        <v>2</v>
      </c>
      <c r="AF3322">
        <v>0.5</v>
      </c>
      <c r="AG3322">
        <f>IF(AE3322=0,AF3322,IF(AE3322=1,IF(F3322=0.5,0.5,IF(H3322=1,0.5,1.5)),IF(F3322=0.5,0.5,IF(H3322=1,2.5,1.5))))</f>
        <v>2.5</v>
      </c>
      <c r="AH3322" s="7">
        <f>IF(AC3322="XX",0,1/C3322^(1/5)*IF(E3322=0,100,1)/(E3322+1)^(1/4))</f>
        <v>2.1022410381342866</v>
      </c>
    </row>
    <row r="3323" spans="1:34">
      <c r="A3323">
        <v>2883</v>
      </c>
      <c r="B3323" s="1">
        <v>23262.832699999999</v>
      </c>
      <c r="C3323" s="6">
        <v>5.0000000000000001E-3</v>
      </c>
      <c r="D3323" t="s">
        <v>3</v>
      </c>
      <c r="E3323">
        <v>1</v>
      </c>
      <c r="F3323">
        <v>3.5</v>
      </c>
      <c r="G3323" t="s">
        <v>2</v>
      </c>
      <c r="H3323">
        <v>1</v>
      </c>
      <c r="I3323" t="s">
        <v>0</v>
      </c>
      <c r="J3323">
        <v>1</v>
      </c>
      <c r="K3323">
        <v>2.5</v>
      </c>
      <c r="L3323" t="s">
        <v>2</v>
      </c>
      <c r="M3323">
        <v>1</v>
      </c>
      <c r="N3323" t="s">
        <v>2939</v>
      </c>
      <c r="O3323">
        <v>1</v>
      </c>
      <c r="P3323" t="str">
        <f>D3323&amp;"-"&amp;F3323&amp;"-"&amp;G3323&amp;"-"&amp;E3323&amp;"-"&amp;H3323</f>
        <v>A2Delta-3.5-f-1-1</v>
      </c>
      <c r="Q3323" t="str">
        <f>I3323&amp;"-"&amp;K3323&amp;"-"&amp;L3323&amp;"-"&amp;J3323&amp;"-"&amp;M3323</f>
        <v>X2Pi-2.5-f-1-1</v>
      </c>
      <c r="R3323">
        <f>B3323+S3323</f>
        <v>26065.689931615998</v>
      </c>
      <c r="S3323">
        <f>_xlfn.IFNA(VLOOKUP(Q3323,'MARVEL-X'!A$2:I$1400,7,FALSE),VLOOKUP(Q3323,MARVEL!A$2:J$1522,10,FALSE))</f>
        <v>2802.8572316159998</v>
      </c>
      <c r="T3323">
        <f>IF(P3323=P3322,R3323+T3322,R3323)</f>
        <v>208525.53496655601</v>
      </c>
      <c r="U3323">
        <f>IF(P3323=P3322,1+U3322,1)</f>
        <v>8</v>
      </c>
      <c r="V3323" t="str">
        <f t="shared" si="51"/>
        <v/>
      </c>
      <c r="W3323" t="str">
        <f>IF(V3323="","",IF(ABS(V3323-R3323)&gt;W$1,ABS(V3323-R3323),""))</f>
        <v/>
      </c>
      <c r="X3323" t="str">
        <f>Y3323&amp;"-"&amp;Z3323&amp;"-"&amp;AC3323&amp;"-"&amp;AD3323&amp;"-"&amp;AG3323</f>
        <v>3.5-f-A-1-2.5</v>
      </c>
      <c r="Y3323">
        <f>F3323</f>
        <v>3.5</v>
      </c>
      <c r="Z3323" s="2" t="str">
        <f>G3323</f>
        <v>f</v>
      </c>
      <c r="AA3323">
        <f>_xlfn.IFNA(VLOOKUP(X3323,'duo-out'!A$2:Q$5000,5,FALSE),E3323+10*(H3323-1)+1+_xlfn.IFNA(VLOOKUP(D3323,states!A$2:C$10,3,FALSE),1))</f>
        <v>65</v>
      </c>
      <c r="AB3323" t="str">
        <f>IF(V3323="","",V3323)</f>
        <v/>
      </c>
      <c r="AC3323" s="2" t="str">
        <f>_xlfn.IFNA(VLOOKUP(D3323,states!A$2:C$10,2,FALSE),"XX")</f>
        <v>A</v>
      </c>
      <c r="AD3323">
        <f>E3323</f>
        <v>1</v>
      </c>
      <c r="AE3323">
        <f>_xlfn.IFNA(VLOOKUP(D3323,states!A$2:D$10,4,FALSE),0)</f>
        <v>2</v>
      </c>
      <c r="AF3323">
        <v>0.5</v>
      </c>
      <c r="AG3323">
        <f>IF(AE3323=0,AF3323,IF(AE3323=1,IF(F3323=0.5,0.5,IF(H3323=1,0.5,1.5)),IF(F3323=0.5,0.5,IF(H3323=1,2.5,1.5))))</f>
        <v>2.5</v>
      </c>
      <c r="AH3323" s="7">
        <f>IF(AC3323="XX",0,1/C3323^(1/5)*IF(E3323=0,100,1)/(E3323+1)^(1/4))</f>
        <v>2.4263223583284943</v>
      </c>
    </row>
    <row r="3324" spans="1:34">
      <c r="A3324">
        <v>2848</v>
      </c>
      <c r="B3324" s="1">
        <v>23181.372599999999</v>
      </c>
      <c r="C3324" s="6">
        <v>6.1190000000000003E-3</v>
      </c>
      <c r="D3324" t="s">
        <v>3</v>
      </c>
      <c r="E3324">
        <v>1</v>
      </c>
      <c r="F3324">
        <v>3.5</v>
      </c>
      <c r="G3324" t="s">
        <v>2</v>
      </c>
      <c r="H3324">
        <v>1</v>
      </c>
      <c r="I3324" t="s">
        <v>0</v>
      </c>
      <c r="J3324">
        <v>1</v>
      </c>
      <c r="K3324">
        <v>3.5</v>
      </c>
      <c r="L3324" t="s">
        <v>1</v>
      </c>
      <c r="M3324">
        <v>1</v>
      </c>
      <c r="N3324" t="s">
        <v>2904</v>
      </c>
      <c r="O3324">
        <v>1</v>
      </c>
      <c r="P3324" t="str">
        <f>D3324&amp;"-"&amp;F3324&amp;"-"&amp;G3324&amp;"-"&amp;E3324&amp;"-"&amp;H3324</f>
        <v>A2Delta-3.5-f-1-1</v>
      </c>
      <c r="Q3324" t="str">
        <f>I3324&amp;"-"&amp;K3324&amp;"-"&amp;L3324&amp;"-"&amp;J3324&amp;"-"&amp;M3324</f>
        <v>X2Pi-3.5-e-1-1</v>
      </c>
      <c r="R3324">
        <f>B3324+S3324</f>
        <v>26065.681402627997</v>
      </c>
      <c r="S3324">
        <f>_xlfn.IFNA(VLOOKUP(Q3324,'MARVEL-X'!A$2:I$1400,7,FALSE),VLOOKUP(Q3324,MARVEL!A$2:J$1522,10,FALSE))</f>
        <v>2884.3088026280002</v>
      </c>
      <c r="T3324">
        <f>IF(P3324=P3323,R3324+T3323,R3324)</f>
        <v>234591.216369184</v>
      </c>
      <c r="U3324">
        <f>IF(P3324=P3323,1+U3323,1)</f>
        <v>9</v>
      </c>
      <c r="V3324" t="str">
        <f t="shared" si="51"/>
        <v/>
      </c>
      <c r="W3324" t="str">
        <f>IF(V3324="","",IF(ABS(V3324-R3324)&gt;W$1,ABS(V3324-R3324),""))</f>
        <v/>
      </c>
      <c r="X3324" t="str">
        <f>Y3324&amp;"-"&amp;Z3324&amp;"-"&amp;AC3324&amp;"-"&amp;AD3324&amp;"-"&amp;AG3324</f>
        <v>3.5-f-A-1-2.5</v>
      </c>
      <c r="Y3324">
        <f>F3324</f>
        <v>3.5</v>
      </c>
      <c r="Z3324" s="2" t="str">
        <f>G3324</f>
        <v>f</v>
      </c>
      <c r="AA3324">
        <f>_xlfn.IFNA(VLOOKUP(X3324,'duo-out'!A$2:Q$5000,5,FALSE),E3324+10*(H3324-1)+1+_xlfn.IFNA(VLOOKUP(D3324,states!A$2:C$10,3,FALSE),1))</f>
        <v>65</v>
      </c>
      <c r="AB3324" t="str">
        <f>IF(V3324="","",V3324)</f>
        <v/>
      </c>
      <c r="AC3324" s="2" t="str">
        <f>_xlfn.IFNA(VLOOKUP(D3324,states!A$2:C$10,2,FALSE),"XX")</f>
        <v>A</v>
      </c>
      <c r="AD3324">
        <f>E3324</f>
        <v>1</v>
      </c>
      <c r="AE3324">
        <f>_xlfn.IFNA(VLOOKUP(D3324,states!A$2:D$10,4,FALSE),0)</f>
        <v>2</v>
      </c>
      <c r="AF3324">
        <v>0.5</v>
      </c>
      <c r="AG3324">
        <f>IF(AE3324=0,AF3324,IF(AE3324=1,IF(F3324=0.5,0.5,IF(H3324=1,0.5,1.5)),IF(F3324=0.5,0.5,IF(H3324=1,2.5,1.5))))</f>
        <v>2.5</v>
      </c>
      <c r="AH3324" s="7">
        <f>IF(AC3324="XX",0,1/C3324^(1/5)*IF(E3324=0,100,1)/(E3324+1)^(1/4))</f>
        <v>2.3302708926519777</v>
      </c>
    </row>
    <row r="3325" spans="1:34">
      <c r="A3325">
        <v>5568</v>
      </c>
      <c r="B3325" s="1">
        <v>23075.593000000001</v>
      </c>
      <c r="C3325" s="6">
        <v>0.05</v>
      </c>
      <c r="D3325" t="s">
        <v>3</v>
      </c>
      <c r="E3325">
        <v>1</v>
      </c>
      <c r="F3325">
        <v>3.5</v>
      </c>
      <c r="G3325" t="s">
        <v>2</v>
      </c>
      <c r="H3325">
        <v>1</v>
      </c>
      <c r="I3325" t="s">
        <v>0</v>
      </c>
      <c r="J3325">
        <v>1</v>
      </c>
      <c r="K3325">
        <v>3.5</v>
      </c>
      <c r="L3325" t="s">
        <v>2</v>
      </c>
      <c r="M3325">
        <v>2</v>
      </c>
      <c r="N3325" t="s">
        <v>5624</v>
      </c>
      <c r="O3325">
        <v>1</v>
      </c>
      <c r="P3325" t="str">
        <f>D3325&amp;"-"&amp;F3325&amp;"-"&amp;G3325&amp;"-"&amp;E3325&amp;"-"&amp;H3325</f>
        <v>A2Delta-3.5-f-1-1</v>
      </c>
      <c r="Q3325" t="str">
        <f>I3325&amp;"-"&amp;K3325&amp;"-"&amp;L3325&amp;"-"&amp;J3325&amp;"-"&amp;M3325</f>
        <v>X2Pi-3.5-f-1-2</v>
      </c>
      <c r="R3325">
        <f>B3325+S3325</f>
        <v>26065.680675551001</v>
      </c>
      <c r="S3325">
        <f>_xlfn.IFNA(VLOOKUP(Q3325,'MARVEL-X'!A$2:I$1400,7,FALSE),VLOOKUP(Q3325,MARVEL!A$2:J$1522,10,FALSE))</f>
        <v>2990.0876755509998</v>
      </c>
      <c r="T3325">
        <f>IF(P3325=P3324,R3325+T3324,R3325)</f>
        <v>260656.897044735</v>
      </c>
      <c r="U3325">
        <f>IF(P3325=P3324,1+U3324,1)</f>
        <v>10</v>
      </c>
      <c r="V3325" t="str">
        <f t="shared" si="51"/>
        <v/>
      </c>
      <c r="W3325" t="str">
        <f>IF(V3325="","",IF(ABS(V3325-R3325)&gt;W$1,ABS(V3325-R3325),""))</f>
        <v/>
      </c>
      <c r="X3325" t="str">
        <f>Y3325&amp;"-"&amp;Z3325&amp;"-"&amp;AC3325&amp;"-"&amp;AD3325&amp;"-"&amp;AG3325</f>
        <v>3.5-f-A-1-2.5</v>
      </c>
      <c r="Y3325">
        <f>F3325</f>
        <v>3.5</v>
      </c>
      <c r="Z3325" s="2" t="str">
        <f>G3325</f>
        <v>f</v>
      </c>
      <c r="AA3325">
        <f>_xlfn.IFNA(VLOOKUP(X3325,'duo-out'!A$2:Q$5000,5,FALSE),E3325+10*(H3325-1)+1+_xlfn.IFNA(VLOOKUP(D3325,states!A$2:C$10,3,FALSE),1))</f>
        <v>65</v>
      </c>
      <c r="AB3325" t="str">
        <f>IF(V3325="","",V3325)</f>
        <v/>
      </c>
      <c r="AC3325" s="2" t="str">
        <f>_xlfn.IFNA(VLOOKUP(D3325,states!A$2:C$10,2,FALSE),"XX")</f>
        <v>A</v>
      </c>
      <c r="AD3325">
        <f>E3325</f>
        <v>1</v>
      </c>
      <c r="AE3325">
        <f>_xlfn.IFNA(VLOOKUP(D3325,states!A$2:D$10,4,FALSE),0)</f>
        <v>2</v>
      </c>
      <c r="AF3325">
        <v>0.5</v>
      </c>
      <c r="AG3325">
        <f>IF(AE3325=0,AF3325,IF(AE3325=1,IF(F3325=0.5,0.5,IF(H3325=1,0.5,1.5)),IF(F3325=0.5,0.5,IF(H3325=1,2.5,1.5))))</f>
        <v>2.5</v>
      </c>
      <c r="AH3325" s="7">
        <f>IF(AC3325="XX",0,1/C3325^(1/5)*IF(E3325=0,100,1)/(E3325+1)^(1/4))</f>
        <v>1.5309059120638666</v>
      </c>
    </row>
    <row r="3326" spans="1:34">
      <c r="A3326">
        <v>5561</v>
      </c>
      <c r="B3326" s="1">
        <v>23185.343000000001</v>
      </c>
      <c r="C3326" s="6">
        <v>0.05</v>
      </c>
      <c r="D3326" t="s">
        <v>3</v>
      </c>
      <c r="E3326">
        <v>1</v>
      </c>
      <c r="F3326">
        <v>3.5</v>
      </c>
      <c r="G3326" t="s">
        <v>2</v>
      </c>
      <c r="H3326">
        <v>1</v>
      </c>
      <c r="I3326" t="s">
        <v>0</v>
      </c>
      <c r="J3326">
        <v>1</v>
      </c>
      <c r="K3326">
        <v>2.5</v>
      </c>
      <c r="L3326" t="s">
        <v>2</v>
      </c>
      <c r="M3326">
        <v>2</v>
      </c>
      <c r="N3326" t="s">
        <v>5617</v>
      </c>
      <c r="O3326">
        <v>1</v>
      </c>
      <c r="P3326" t="str">
        <f>D3326&amp;"-"&amp;F3326&amp;"-"&amp;G3326&amp;"-"&amp;E3326&amp;"-"&amp;H3326</f>
        <v>A2Delta-3.5-f-1-1</v>
      </c>
      <c r="Q3326" t="str">
        <f>I3326&amp;"-"&amp;K3326&amp;"-"&amp;L3326&amp;"-"&amp;J3326&amp;"-"&amp;M3326</f>
        <v>X2Pi-2.5-f-1-2</v>
      </c>
      <c r="R3326">
        <f>B3326+S3326</f>
        <v>26065.726989753002</v>
      </c>
      <c r="S3326">
        <f>_xlfn.IFNA(VLOOKUP(Q3326,'MARVEL-X'!A$2:I$1400,7,FALSE),VLOOKUP(Q3326,MARVEL!A$2:J$1522,10,FALSE))</f>
        <v>2880.3839897530002</v>
      </c>
      <c r="T3326">
        <f>IF(P3326=P3325,R3326+T3325,R3326)</f>
        <v>286722.62403448799</v>
      </c>
      <c r="U3326">
        <f>IF(P3326=P3325,1+U3325,1)</f>
        <v>11</v>
      </c>
      <c r="V3326" t="str">
        <f t="shared" si="51"/>
        <v/>
      </c>
      <c r="W3326" t="str">
        <f>IF(V3326="","",IF(ABS(V3326-R3326)&gt;W$1,ABS(V3326-R3326),""))</f>
        <v/>
      </c>
      <c r="X3326" t="str">
        <f>Y3326&amp;"-"&amp;Z3326&amp;"-"&amp;AC3326&amp;"-"&amp;AD3326&amp;"-"&amp;AG3326</f>
        <v>3.5-f-A-1-2.5</v>
      </c>
      <c r="Y3326">
        <f>F3326</f>
        <v>3.5</v>
      </c>
      <c r="Z3326" s="2" t="str">
        <f>G3326</f>
        <v>f</v>
      </c>
      <c r="AA3326">
        <f>_xlfn.IFNA(VLOOKUP(X3326,'duo-out'!A$2:Q$5000,5,FALSE),E3326+10*(H3326-1)+1+_xlfn.IFNA(VLOOKUP(D3326,states!A$2:C$10,3,FALSE),1))</f>
        <v>65</v>
      </c>
      <c r="AB3326" t="str">
        <f>IF(V3326="","",V3326)</f>
        <v/>
      </c>
      <c r="AC3326" s="2" t="str">
        <f>_xlfn.IFNA(VLOOKUP(D3326,states!A$2:C$10,2,FALSE),"XX")</f>
        <v>A</v>
      </c>
      <c r="AD3326">
        <f>E3326</f>
        <v>1</v>
      </c>
      <c r="AE3326">
        <f>_xlfn.IFNA(VLOOKUP(D3326,states!A$2:D$10,4,FALSE),0)</f>
        <v>2</v>
      </c>
      <c r="AF3326">
        <v>0.5</v>
      </c>
      <c r="AG3326">
        <f>IF(AE3326=0,AF3326,IF(AE3326=1,IF(F3326=0.5,0.5,IF(H3326=1,0.5,1.5)),IF(F3326=0.5,0.5,IF(H3326=1,2.5,1.5))))</f>
        <v>2.5</v>
      </c>
      <c r="AH3326" s="7">
        <f>IF(AC3326="XX",0,1/C3326^(1/5)*IF(E3326=0,100,1)/(E3326+1)^(1/4))</f>
        <v>1.5309059120638666</v>
      </c>
    </row>
    <row r="3327" spans="1:34">
      <c r="A3327">
        <v>5554</v>
      </c>
      <c r="B3327" s="1">
        <v>23073.315999999999</v>
      </c>
      <c r="C3327" s="6">
        <v>0.05</v>
      </c>
      <c r="D3327" t="s">
        <v>3</v>
      </c>
      <c r="E3327">
        <v>1</v>
      </c>
      <c r="F3327">
        <v>3.5</v>
      </c>
      <c r="G3327" t="s">
        <v>2</v>
      </c>
      <c r="H3327">
        <v>1</v>
      </c>
      <c r="I3327" t="s">
        <v>0</v>
      </c>
      <c r="J3327">
        <v>1</v>
      </c>
      <c r="K3327">
        <v>4.5</v>
      </c>
      <c r="L3327" t="s">
        <v>2</v>
      </c>
      <c r="M3327">
        <v>1</v>
      </c>
      <c r="N3327" t="s">
        <v>5610</v>
      </c>
      <c r="O3327">
        <v>1</v>
      </c>
      <c r="P3327" t="str">
        <f>D3327&amp;"-"&amp;F3327&amp;"-"&amp;G3327&amp;"-"&amp;E3327&amp;"-"&amp;H3327</f>
        <v>A2Delta-3.5-f-1-1</v>
      </c>
      <c r="Q3327" t="str">
        <f>I3327&amp;"-"&amp;K3327&amp;"-"&amp;L3327&amp;"-"&amp;J3327&amp;"-"&amp;M3327</f>
        <v>X2Pi-4.5-f-1-1</v>
      </c>
      <c r="R3327">
        <f>B3327+S3327</f>
        <v>26065.681943551997</v>
      </c>
      <c r="S3327">
        <f>_xlfn.IFNA(VLOOKUP(Q3327,'MARVEL-X'!A$2:I$1400,7,FALSE),VLOOKUP(Q3327,MARVEL!A$2:J$1522,10,FALSE))</f>
        <v>2992.3659435519999</v>
      </c>
      <c r="T3327">
        <f>IF(P3327=P3326,R3327+T3326,R3327)</f>
        <v>312788.30597803998</v>
      </c>
      <c r="U3327">
        <f>IF(P3327=P3326,1+U3326,1)</f>
        <v>12</v>
      </c>
      <c r="V3327" t="str">
        <f t="shared" si="51"/>
        <v/>
      </c>
      <c r="W3327" t="str">
        <f>IF(V3327="","",IF(ABS(V3327-R3327)&gt;W$1,ABS(V3327-R3327),""))</f>
        <v/>
      </c>
      <c r="X3327" t="str">
        <f>Y3327&amp;"-"&amp;Z3327&amp;"-"&amp;AC3327&amp;"-"&amp;AD3327&amp;"-"&amp;AG3327</f>
        <v>3.5-f-A-1-2.5</v>
      </c>
      <c r="Y3327">
        <f>F3327</f>
        <v>3.5</v>
      </c>
      <c r="Z3327" s="2" t="str">
        <f>G3327</f>
        <v>f</v>
      </c>
      <c r="AA3327">
        <f>_xlfn.IFNA(VLOOKUP(X3327,'duo-out'!A$2:Q$5000,5,FALSE),E3327+10*(H3327-1)+1+_xlfn.IFNA(VLOOKUP(D3327,states!A$2:C$10,3,FALSE),1))</f>
        <v>65</v>
      </c>
      <c r="AB3327" t="str">
        <f>IF(V3327="","",V3327)</f>
        <v/>
      </c>
      <c r="AC3327" s="2" t="str">
        <f>_xlfn.IFNA(VLOOKUP(D3327,states!A$2:C$10,2,FALSE),"XX")</f>
        <v>A</v>
      </c>
      <c r="AD3327">
        <f>E3327</f>
        <v>1</v>
      </c>
      <c r="AE3327">
        <f>_xlfn.IFNA(VLOOKUP(D3327,states!A$2:D$10,4,FALSE),0)</f>
        <v>2</v>
      </c>
      <c r="AF3327">
        <v>0.5</v>
      </c>
      <c r="AG3327">
        <f>IF(AE3327=0,AF3327,IF(AE3327=1,IF(F3327=0.5,0.5,IF(H3327=1,0.5,1.5)),IF(F3327=0.5,0.5,IF(H3327=1,2.5,1.5))))</f>
        <v>2.5</v>
      </c>
      <c r="AH3327" s="7">
        <f>IF(AC3327="XX",0,1/C3327^(1/5)*IF(E3327=0,100,1)/(E3327+1)^(1/4))</f>
        <v>1.5309059120638666</v>
      </c>
    </row>
    <row r="3328" spans="1:34">
      <c r="A3328">
        <v>5516</v>
      </c>
      <c r="B3328" s="1">
        <v>23181.360000000001</v>
      </c>
      <c r="C3328" s="6">
        <v>0.05</v>
      </c>
      <c r="D3328" t="s">
        <v>3</v>
      </c>
      <c r="E3328">
        <v>1</v>
      </c>
      <c r="F3328">
        <v>3.5</v>
      </c>
      <c r="G3328" t="s">
        <v>2</v>
      </c>
      <c r="H3328">
        <v>1</v>
      </c>
      <c r="I3328" t="s">
        <v>0</v>
      </c>
      <c r="J3328">
        <v>1</v>
      </c>
      <c r="K3328">
        <v>3.5</v>
      </c>
      <c r="L3328" t="s">
        <v>1</v>
      </c>
      <c r="M3328">
        <v>1</v>
      </c>
      <c r="N3328" t="s">
        <v>5572</v>
      </c>
      <c r="O3328">
        <v>1</v>
      </c>
      <c r="P3328" t="str">
        <f>D3328&amp;"-"&amp;F3328&amp;"-"&amp;G3328&amp;"-"&amp;E3328&amp;"-"&amp;H3328</f>
        <v>A2Delta-3.5-f-1-1</v>
      </c>
      <c r="Q3328" t="str">
        <f>I3328&amp;"-"&amp;K3328&amp;"-"&amp;L3328&amp;"-"&amp;J3328&amp;"-"&amp;M3328</f>
        <v>X2Pi-3.5-e-1-1</v>
      </c>
      <c r="R3328">
        <f>B3328+S3328</f>
        <v>26065.668802628003</v>
      </c>
      <c r="S3328">
        <f>_xlfn.IFNA(VLOOKUP(Q3328,'MARVEL-X'!A$2:I$1400,7,FALSE),VLOOKUP(Q3328,MARVEL!A$2:J$1522,10,FALSE))</f>
        <v>2884.3088026280002</v>
      </c>
      <c r="T3328">
        <f>IF(P3328=P3327,R3328+T3327,R3328)</f>
        <v>338853.97478066798</v>
      </c>
      <c r="U3328">
        <f>IF(P3328=P3327,1+U3327,1)</f>
        <v>13</v>
      </c>
      <c r="V3328" t="str">
        <f t="shared" si="51"/>
        <v/>
      </c>
      <c r="W3328" t="str">
        <f>IF(V3328="","",IF(ABS(V3328-R3328)&gt;W$1,ABS(V3328-R3328),""))</f>
        <v/>
      </c>
      <c r="X3328" t="str">
        <f>Y3328&amp;"-"&amp;Z3328&amp;"-"&amp;AC3328&amp;"-"&amp;AD3328&amp;"-"&amp;AG3328</f>
        <v>3.5-f-A-1-2.5</v>
      </c>
      <c r="Y3328">
        <f>F3328</f>
        <v>3.5</v>
      </c>
      <c r="Z3328" s="2" t="str">
        <f>G3328</f>
        <v>f</v>
      </c>
      <c r="AA3328">
        <f>_xlfn.IFNA(VLOOKUP(X3328,'duo-out'!A$2:Q$5000,5,FALSE),E3328+10*(H3328-1)+1+_xlfn.IFNA(VLOOKUP(D3328,states!A$2:C$10,3,FALSE),1))</f>
        <v>65</v>
      </c>
      <c r="AB3328" t="str">
        <f>IF(V3328="","",V3328)</f>
        <v/>
      </c>
      <c r="AC3328" s="2" t="str">
        <f>_xlfn.IFNA(VLOOKUP(D3328,states!A$2:C$10,2,FALSE),"XX")</f>
        <v>A</v>
      </c>
      <c r="AD3328">
        <f>E3328</f>
        <v>1</v>
      </c>
      <c r="AE3328">
        <f>_xlfn.IFNA(VLOOKUP(D3328,states!A$2:D$10,4,FALSE),0)</f>
        <v>2</v>
      </c>
      <c r="AF3328">
        <v>0.5</v>
      </c>
      <c r="AG3328">
        <f>IF(AE3328=0,AF3328,IF(AE3328=1,IF(F3328=0.5,0.5,IF(H3328=1,0.5,1.5)),IF(F3328=0.5,0.5,IF(H3328=1,2.5,1.5))))</f>
        <v>2.5</v>
      </c>
      <c r="AH3328" s="7">
        <f>IF(AC3328="XX",0,1/C3328^(1/5)*IF(E3328=0,100,1)/(E3328+1)^(1/4))</f>
        <v>1.5309059120638666</v>
      </c>
    </row>
    <row r="3329" spans="1:34">
      <c r="A3329">
        <v>5500</v>
      </c>
      <c r="B3329" s="1">
        <v>23262.831999999999</v>
      </c>
      <c r="C3329" s="6">
        <v>0.05</v>
      </c>
      <c r="D3329" t="s">
        <v>3</v>
      </c>
      <c r="E3329">
        <v>1</v>
      </c>
      <c r="F3329">
        <v>3.5</v>
      </c>
      <c r="G3329" t="s">
        <v>2</v>
      </c>
      <c r="H3329">
        <v>1</v>
      </c>
      <c r="I3329" t="s">
        <v>0</v>
      </c>
      <c r="J3329">
        <v>1</v>
      </c>
      <c r="K3329">
        <v>2.5</v>
      </c>
      <c r="L3329" t="s">
        <v>2</v>
      </c>
      <c r="M3329">
        <v>1</v>
      </c>
      <c r="N3329" t="s">
        <v>5556</v>
      </c>
      <c r="O3329">
        <v>1</v>
      </c>
      <c r="P3329" t="str">
        <f>D3329&amp;"-"&amp;F3329&amp;"-"&amp;G3329&amp;"-"&amp;E3329&amp;"-"&amp;H3329</f>
        <v>A2Delta-3.5-f-1-1</v>
      </c>
      <c r="Q3329" t="str">
        <f>I3329&amp;"-"&amp;K3329&amp;"-"&amp;L3329&amp;"-"&amp;J3329&amp;"-"&amp;M3329</f>
        <v>X2Pi-2.5-f-1-1</v>
      </c>
      <c r="R3329">
        <f>B3329+S3329</f>
        <v>26065.689231615997</v>
      </c>
      <c r="S3329">
        <f>_xlfn.IFNA(VLOOKUP(Q3329,'MARVEL-X'!A$2:I$1400,7,FALSE),VLOOKUP(Q3329,MARVEL!A$2:J$1522,10,FALSE))</f>
        <v>2802.8572316159998</v>
      </c>
      <c r="T3329">
        <f>IF(P3329=P3328,R3329+T3328,R3329)</f>
        <v>364919.66401228396</v>
      </c>
      <c r="U3329">
        <f>IF(P3329=P3328,1+U3328,1)</f>
        <v>14</v>
      </c>
      <c r="V3329" t="str">
        <f t="shared" si="51"/>
        <v/>
      </c>
      <c r="W3329" t="str">
        <f>IF(V3329="","",IF(ABS(V3329-R3329)&gt;W$1,ABS(V3329-R3329),""))</f>
        <v/>
      </c>
      <c r="X3329" t="str">
        <f>Y3329&amp;"-"&amp;Z3329&amp;"-"&amp;AC3329&amp;"-"&amp;AD3329&amp;"-"&amp;AG3329</f>
        <v>3.5-f-A-1-2.5</v>
      </c>
      <c r="Y3329">
        <f>F3329</f>
        <v>3.5</v>
      </c>
      <c r="Z3329" s="2" t="str">
        <f>G3329</f>
        <v>f</v>
      </c>
      <c r="AA3329">
        <f>_xlfn.IFNA(VLOOKUP(X3329,'duo-out'!A$2:Q$5000,5,FALSE),E3329+10*(H3329-1)+1+_xlfn.IFNA(VLOOKUP(D3329,states!A$2:C$10,3,FALSE),1))</f>
        <v>65</v>
      </c>
      <c r="AB3329" t="str">
        <f>IF(V3329="","",V3329)</f>
        <v/>
      </c>
      <c r="AC3329" s="2" t="str">
        <f>_xlfn.IFNA(VLOOKUP(D3329,states!A$2:C$10,2,FALSE),"XX")</f>
        <v>A</v>
      </c>
      <c r="AD3329">
        <f>E3329</f>
        <v>1</v>
      </c>
      <c r="AE3329">
        <f>_xlfn.IFNA(VLOOKUP(D3329,states!A$2:D$10,4,FALSE),0)</f>
        <v>2</v>
      </c>
      <c r="AF3329">
        <v>0.5</v>
      </c>
      <c r="AG3329">
        <f>IF(AE3329=0,AF3329,IF(AE3329=1,IF(F3329=0.5,0.5,IF(H3329=1,0.5,1.5)),IF(F3329=0.5,0.5,IF(H3329=1,2.5,1.5))))</f>
        <v>2.5</v>
      </c>
      <c r="AH3329" s="7">
        <f>IF(AC3329="XX",0,1/C3329^(1/5)*IF(E3329=0,100,1)/(E3329+1)^(1/4))</f>
        <v>1.5309059120638666</v>
      </c>
    </row>
    <row r="3330" spans="1:34">
      <c r="A3330">
        <v>1024</v>
      </c>
      <c r="B3330" s="1">
        <v>23073.37</v>
      </c>
      <c r="C3330" s="6">
        <v>0.05</v>
      </c>
      <c r="D3330" t="s">
        <v>3</v>
      </c>
      <c r="E3330">
        <v>1</v>
      </c>
      <c r="F3330">
        <v>3.5</v>
      </c>
      <c r="G3330" t="s">
        <v>2</v>
      </c>
      <c r="H3330">
        <v>1</v>
      </c>
      <c r="I3330" t="s">
        <v>0</v>
      </c>
      <c r="J3330">
        <v>1</v>
      </c>
      <c r="K3330">
        <v>4.5</v>
      </c>
      <c r="L3330" t="s">
        <v>2</v>
      </c>
      <c r="M3330">
        <v>1</v>
      </c>
      <c r="N3330" t="s">
        <v>1080</v>
      </c>
      <c r="O3330">
        <v>1</v>
      </c>
      <c r="P3330" t="str">
        <f>D3330&amp;"-"&amp;F3330&amp;"-"&amp;G3330&amp;"-"&amp;E3330&amp;"-"&amp;H3330</f>
        <v>A2Delta-3.5-f-1-1</v>
      </c>
      <c r="Q3330" t="str">
        <f>I3330&amp;"-"&amp;K3330&amp;"-"&amp;L3330&amp;"-"&amp;J3330&amp;"-"&amp;M3330</f>
        <v>X2Pi-4.5-f-1-1</v>
      </c>
      <c r="R3330">
        <f>B3330+S3330</f>
        <v>26065.735943551997</v>
      </c>
      <c r="S3330">
        <f>_xlfn.IFNA(VLOOKUP(Q3330,'MARVEL-X'!A$2:I$1400,7,FALSE),VLOOKUP(Q3330,MARVEL!A$2:J$1522,10,FALSE))</f>
        <v>2992.3659435519999</v>
      </c>
      <c r="T3330">
        <f>IF(P3330=P3329,R3330+T3329,R3330)</f>
        <v>390985.39995583595</v>
      </c>
      <c r="U3330">
        <f>IF(P3330=P3329,1+U3329,1)</f>
        <v>15</v>
      </c>
      <c r="V3330" t="str">
        <f t="shared" si="51"/>
        <v/>
      </c>
      <c r="W3330" t="str">
        <f>IF(V3330="","",IF(ABS(V3330-R3330)&gt;W$1,ABS(V3330-R3330),""))</f>
        <v/>
      </c>
      <c r="X3330" t="str">
        <f>Y3330&amp;"-"&amp;Z3330&amp;"-"&amp;AC3330&amp;"-"&amp;AD3330&amp;"-"&amp;AG3330</f>
        <v>3.5-f-A-1-2.5</v>
      </c>
      <c r="Y3330">
        <f>F3330</f>
        <v>3.5</v>
      </c>
      <c r="Z3330" s="2" t="str">
        <f>G3330</f>
        <v>f</v>
      </c>
      <c r="AA3330">
        <f>_xlfn.IFNA(VLOOKUP(X3330,'duo-out'!A$2:Q$5000,5,FALSE),E3330+10*(H3330-1)+1+_xlfn.IFNA(VLOOKUP(D3330,states!A$2:C$10,3,FALSE),1))</f>
        <v>65</v>
      </c>
      <c r="AB3330" t="str">
        <f>IF(V3330="","",V3330)</f>
        <v/>
      </c>
      <c r="AC3330" s="2" t="str">
        <f>_xlfn.IFNA(VLOOKUP(D3330,states!A$2:C$10,2,FALSE),"XX")</f>
        <v>A</v>
      </c>
      <c r="AD3330">
        <f>E3330</f>
        <v>1</v>
      </c>
      <c r="AE3330">
        <f>_xlfn.IFNA(VLOOKUP(D3330,states!A$2:D$10,4,FALSE),0)</f>
        <v>2</v>
      </c>
      <c r="AF3330">
        <v>0.5</v>
      </c>
      <c r="AG3330">
        <f>IF(AE3330=0,AF3330,IF(AE3330=1,IF(F3330=0.5,0.5,IF(H3330=1,0.5,1.5)),IF(F3330=0.5,0.5,IF(H3330=1,2.5,1.5))))</f>
        <v>2.5</v>
      </c>
      <c r="AH3330" s="7">
        <f>IF(AC3330="XX",0,1/C3330^(1/5)*IF(E3330=0,100,1)/(E3330+1)^(1/4))</f>
        <v>1.5309059120638666</v>
      </c>
    </row>
    <row r="3331" spans="1:34">
      <c r="A3331">
        <v>959</v>
      </c>
      <c r="B3331" s="1">
        <v>23181.39</v>
      </c>
      <c r="C3331" s="6">
        <v>0.05</v>
      </c>
      <c r="D3331" t="s">
        <v>3</v>
      </c>
      <c r="E3331">
        <v>1</v>
      </c>
      <c r="F3331">
        <v>3.5</v>
      </c>
      <c r="G3331" t="s">
        <v>2</v>
      </c>
      <c r="H3331">
        <v>1</v>
      </c>
      <c r="I3331" t="s">
        <v>0</v>
      </c>
      <c r="J3331">
        <v>1</v>
      </c>
      <c r="K3331">
        <v>3.5</v>
      </c>
      <c r="L3331" t="s">
        <v>1</v>
      </c>
      <c r="M3331">
        <v>1</v>
      </c>
      <c r="N3331" t="s">
        <v>1015</v>
      </c>
      <c r="O3331">
        <v>1</v>
      </c>
      <c r="P3331" t="str">
        <f>D3331&amp;"-"&amp;F3331&amp;"-"&amp;G3331&amp;"-"&amp;E3331&amp;"-"&amp;H3331</f>
        <v>A2Delta-3.5-f-1-1</v>
      </c>
      <c r="Q3331" t="str">
        <f>I3331&amp;"-"&amp;K3331&amp;"-"&amp;L3331&amp;"-"&amp;J3331&amp;"-"&amp;M3331</f>
        <v>X2Pi-3.5-e-1-1</v>
      </c>
      <c r="R3331">
        <f>B3331+S3331</f>
        <v>26065.698802628001</v>
      </c>
      <c r="S3331">
        <f>_xlfn.IFNA(VLOOKUP(Q3331,'MARVEL-X'!A$2:I$1400,7,FALSE),VLOOKUP(Q3331,MARVEL!A$2:J$1522,10,FALSE))</f>
        <v>2884.3088026280002</v>
      </c>
      <c r="T3331">
        <f>IF(P3331=P3330,R3331+T3330,R3331)</f>
        <v>417051.09875846398</v>
      </c>
      <c r="U3331">
        <f>IF(P3331=P3330,1+U3330,1)</f>
        <v>16</v>
      </c>
      <c r="V3331" t="str">
        <f t="shared" ref="V3331:V3394" si="52">IF(P3331=P3332,"",T3331/U3331)</f>
        <v/>
      </c>
      <c r="W3331" t="str">
        <f>IF(V3331="","",IF(ABS(V3331-R3331)&gt;W$1,ABS(V3331-R3331),""))</f>
        <v/>
      </c>
      <c r="X3331" t="str">
        <f>Y3331&amp;"-"&amp;Z3331&amp;"-"&amp;AC3331&amp;"-"&amp;AD3331&amp;"-"&amp;AG3331</f>
        <v>3.5-f-A-1-2.5</v>
      </c>
      <c r="Y3331">
        <f>F3331</f>
        <v>3.5</v>
      </c>
      <c r="Z3331" s="2" t="str">
        <f>G3331</f>
        <v>f</v>
      </c>
      <c r="AA3331">
        <f>_xlfn.IFNA(VLOOKUP(X3331,'duo-out'!A$2:Q$5000,5,FALSE),E3331+10*(H3331-1)+1+_xlfn.IFNA(VLOOKUP(D3331,states!A$2:C$10,3,FALSE),1))</f>
        <v>65</v>
      </c>
      <c r="AB3331" t="str">
        <f>IF(V3331="","",V3331)</f>
        <v/>
      </c>
      <c r="AC3331" s="2" t="str">
        <f>_xlfn.IFNA(VLOOKUP(D3331,states!A$2:C$10,2,FALSE),"XX")</f>
        <v>A</v>
      </c>
      <c r="AD3331">
        <f>E3331</f>
        <v>1</v>
      </c>
      <c r="AE3331">
        <f>_xlfn.IFNA(VLOOKUP(D3331,states!A$2:D$10,4,FALSE),0)</f>
        <v>2</v>
      </c>
      <c r="AF3331">
        <v>0.5</v>
      </c>
      <c r="AG3331">
        <f>IF(AE3331=0,AF3331,IF(AE3331=1,IF(F3331=0.5,0.5,IF(H3331=1,0.5,1.5)),IF(F3331=0.5,0.5,IF(H3331=1,2.5,1.5))))</f>
        <v>2.5</v>
      </c>
      <c r="AH3331" s="7">
        <f>IF(AC3331="XX",0,1/C3331^(1/5)*IF(E3331=0,100,1)/(E3331+1)^(1/4))</f>
        <v>1.5309059120638666</v>
      </c>
    </row>
    <row r="3332" spans="1:34">
      <c r="A3332">
        <v>936</v>
      </c>
      <c r="B3332" s="1">
        <v>23262.7</v>
      </c>
      <c r="C3332" s="6">
        <v>0.14199999999999999</v>
      </c>
      <c r="D3332" t="s">
        <v>3</v>
      </c>
      <c r="E3332">
        <v>1</v>
      </c>
      <c r="F3332">
        <v>3.5</v>
      </c>
      <c r="G3332" t="s">
        <v>2</v>
      </c>
      <c r="H3332">
        <v>1</v>
      </c>
      <c r="I3332" t="s">
        <v>0</v>
      </c>
      <c r="J3332">
        <v>1</v>
      </c>
      <c r="K3332">
        <v>2.5</v>
      </c>
      <c r="L3332" t="s">
        <v>2</v>
      </c>
      <c r="M3332">
        <v>1</v>
      </c>
      <c r="N3332" t="s">
        <v>992</v>
      </c>
      <c r="O3332">
        <v>1</v>
      </c>
      <c r="P3332" t="str">
        <f>D3332&amp;"-"&amp;F3332&amp;"-"&amp;G3332&amp;"-"&amp;E3332&amp;"-"&amp;H3332</f>
        <v>A2Delta-3.5-f-1-1</v>
      </c>
      <c r="Q3332" t="str">
        <f>I3332&amp;"-"&amp;K3332&amp;"-"&amp;L3332&amp;"-"&amp;J3332&amp;"-"&amp;M3332</f>
        <v>X2Pi-2.5-f-1-1</v>
      </c>
      <c r="R3332">
        <f>B3332+S3332</f>
        <v>26065.557231616</v>
      </c>
      <c r="S3332">
        <f>_xlfn.IFNA(VLOOKUP(Q3332,'MARVEL-X'!A$2:I$1400,7,FALSE),VLOOKUP(Q3332,MARVEL!A$2:J$1522,10,FALSE))</f>
        <v>2802.8572316159998</v>
      </c>
      <c r="T3332">
        <f>IF(P3332=P3331,R3332+T3331,R3332)</f>
        <v>443116.65599007998</v>
      </c>
      <c r="U3332">
        <f>IF(P3332=P3331,1+U3331,1)</f>
        <v>17</v>
      </c>
      <c r="V3332">
        <f t="shared" si="52"/>
        <v>26065.685646475293</v>
      </c>
      <c r="W3332">
        <f>IF(V3332="","",IF(ABS(V3332-R3332)&gt;W$1,ABS(V3332-R3332),""))</f>
        <v>0.12841485929311602</v>
      </c>
      <c r="X3332" t="str">
        <f>Y3332&amp;"-"&amp;Z3332&amp;"-"&amp;AC3332&amp;"-"&amp;AD3332&amp;"-"&amp;AG3332</f>
        <v>3.5-f-A-1-2.5</v>
      </c>
      <c r="Y3332">
        <f>F3332</f>
        <v>3.5</v>
      </c>
      <c r="Z3332" s="2" t="str">
        <f>G3332</f>
        <v>f</v>
      </c>
      <c r="AA3332">
        <f>_xlfn.IFNA(VLOOKUP(X3332,'duo-out'!A$2:Q$5000,5,FALSE),E3332+10*(H3332-1)+1+_xlfn.IFNA(VLOOKUP(D3332,states!A$2:C$10,3,FALSE),1))</f>
        <v>65</v>
      </c>
      <c r="AB3332">
        <f>IF(V3332="","",V3332)</f>
        <v>26065.685646475293</v>
      </c>
      <c r="AC3332" s="2" t="str">
        <f>_xlfn.IFNA(VLOOKUP(D3332,states!A$2:C$10,2,FALSE),"XX")</f>
        <v>A</v>
      </c>
      <c r="AD3332">
        <f>E3332</f>
        <v>1</v>
      </c>
      <c r="AE3332">
        <f>_xlfn.IFNA(VLOOKUP(D3332,states!A$2:D$10,4,FALSE),0)</f>
        <v>2</v>
      </c>
      <c r="AF3332">
        <v>0.5</v>
      </c>
      <c r="AG3332">
        <f>IF(AE3332=0,AF3332,IF(AE3332=1,IF(F3332=0.5,0.5,IF(H3332=1,0.5,1.5)),IF(F3332=0.5,0.5,IF(H3332=1,2.5,1.5))))</f>
        <v>2.5</v>
      </c>
      <c r="AH3332" s="7">
        <f>IF(AC3332="XX",0,1/C3332^(1/5)*IF(E3332=0,100,1)/(E3332+1)^(1/4))</f>
        <v>1.2424669128488763</v>
      </c>
    </row>
    <row r="3333" spans="1:34">
      <c r="A3333">
        <v>4065</v>
      </c>
      <c r="B3333" s="1">
        <v>20591.6682</v>
      </c>
      <c r="C3333" s="6">
        <v>1.6369999999999999E-2</v>
      </c>
      <c r="D3333" t="s">
        <v>3</v>
      </c>
      <c r="E3333">
        <v>1</v>
      </c>
      <c r="F3333">
        <v>3.5</v>
      </c>
      <c r="G3333" t="s">
        <v>2</v>
      </c>
      <c r="H3333">
        <v>2</v>
      </c>
      <c r="I3333" t="s">
        <v>0</v>
      </c>
      <c r="J3333">
        <v>2</v>
      </c>
      <c r="K3333">
        <v>3.5</v>
      </c>
      <c r="L3333" t="s">
        <v>1</v>
      </c>
      <c r="M3333">
        <v>2</v>
      </c>
      <c r="N3333" t="s">
        <v>4121</v>
      </c>
      <c r="O3333">
        <v>1</v>
      </c>
      <c r="P3333" t="str">
        <f>D3333&amp;"-"&amp;F3333&amp;"-"&amp;G3333&amp;"-"&amp;E3333&amp;"-"&amp;H3333</f>
        <v>A2Delta-3.5-f-1-2</v>
      </c>
      <c r="Q3333" t="str">
        <f>I3333&amp;"-"&amp;K3333&amp;"-"&amp;L3333&amp;"-"&amp;J3333&amp;"-"&amp;M3333</f>
        <v>X2Pi-3.5-e-2-2</v>
      </c>
      <c r="R3333">
        <f>B3333+S3333</f>
        <v>26177.477907214001</v>
      </c>
      <c r="S3333">
        <f>_xlfn.IFNA(VLOOKUP(Q3333,'MARVEL-X'!A$2:I$1400,7,FALSE),VLOOKUP(Q3333,MARVEL!A$2:J$1522,10,FALSE))</f>
        <v>5585.8097072139999</v>
      </c>
      <c r="T3333">
        <f>IF(P3333=P3332,R3333+T3332,R3333)</f>
        <v>26177.477907214001</v>
      </c>
      <c r="U3333">
        <f>IF(P3333=P3332,1+U3332,1)</f>
        <v>1</v>
      </c>
      <c r="V3333" t="str">
        <f t="shared" si="52"/>
        <v/>
      </c>
      <c r="W3333" t="str">
        <f>IF(V3333="","",IF(ABS(V3333-R3333)&gt;W$1,ABS(V3333-R3333),""))</f>
        <v/>
      </c>
      <c r="X3333" t="str">
        <f>Y3333&amp;"-"&amp;Z3333&amp;"-"&amp;AC3333&amp;"-"&amp;AD3333&amp;"-"&amp;AG3333</f>
        <v>3.5-f-A-1-1.5</v>
      </c>
      <c r="Y3333">
        <f>F3333</f>
        <v>3.5</v>
      </c>
      <c r="Z3333" s="2" t="str">
        <f>G3333</f>
        <v>f</v>
      </c>
      <c r="AA3333">
        <f>_xlfn.IFNA(VLOOKUP(X3333,'duo-out'!A$2:Q$5000,5,FALSE),E3333+10*(H3333-1)+1+_xlfn.IFNA(VLOOKUP(D3333,states!A$2:C$10,3,FALSE),1))</f>
        <v>68</v>
      </c>
      <c r="AB3333" t="str">
        <f>IF(V3333="","",V3333)</f>
        <v/>
      </c>
      <c r="AC3333" s="2" t="str">
        <f>_xlfn.IFNA(VLOOKUP(D3333,states!A$2:C$10,2,FALSE),"XX")</f>
        <v>A</v>
      </c>
      <c r="AD3333">
        <f>E3333</f>
        <v>1</v>
      </c>
      <c r="AE3333">
        <f>_xlfn.IFNA(VLOOKUP(D3333,states!A$2:D$10,4,FALSE),0)</f>
        <v>2</v>
      </c>
      <c r="AF3333">
        <v>0.5</v>
      </c>
      <c r="AG3333">
        <f>IF(AE3333=0,AF3333,IF(AE3333=1,IF(F3333=0.5,0.5,IF(H3333=1,0.5,1.5)),IF(F3333=0.5,0.5,IF(H3333=1,2.5,1.5))))</f>
        <v>1.5</v>
      </c>
      <c r="AH3333" s="7">
        <f>IF(AC3333="XX",0,1/C3333^(1/5)*IF(E3333=0,100,1)/(E3333+1)^(1/4))</f>
        <v>1.9139595946406134</v>
      </c>
    </row>
    <row r="3334" spans="1:34">
      <c r="A3334">
        <v>4041</v>
      </c>
      <c r="B3334" s="1">
        <v>20696.393499999998</v>
      </c>
      <c r="C3334" s="6">
        <v>5.0000000000000001E-3</v>
      </c>
      <c r="D3334" t="s">
        <v>3</v>
      </c>
      <c r="E3334">
        <v>1</v>
      </c>
      <c r="F3334">
        <v>3.5</v>
      </c>
      <c r="G3334" t="s">
        <v>2</v>
      </c>
      <c r="H3334">
        <v>2</v>
      </c>
      <c r="I3334" t="s">
        <v>0</v>
      </c>
      <c r="J3334">
        <v>2</v>
      </c>
      <c r="K3334">
        <v>2.5</v>
      </c>
      <c r="L3334" t="s">
        <v>2</v>
      </c>
      <c r="M3334">
        <v>2</v>
      </c>
      <c r="N3334" t="s">
        <v>4097</v>
      </c>
      <c r="O3334">
        <v>1</v>
      </c>
      <c r="P3334" t="str">
        <f>D3334&amp;"-"&amp;F3334&amp;"-"&amp;G3334&amp;"-"&amp;E3334&amp;"-"&amp;H3334</f>
        <v>A2Delta-3.5-f-1-2</v>
      </c>
      <c r="Q3334" t="str">
        <f>I3334&amp;"-"&amp;K3334&amp;"-"&amp;L3334&amp;"-"&amp;J3334&amp;"-"&amp;M3334</f>
        <v>X2Pi-2.5-f-2-2</v>
      </c>
      <c r="R3334">
        <f>B3334+S3334</f>
        <v>26177.487485802998</v>
      </c>
      <c r="S3334">
        <f>_xlfn.IFNA(VLOOKUP(Q3334,'MARVEL-X'!A$2:I$1400,7,FALSE),VLOOKUP(Q3334,MARVEL!A$2:J$1522,10,FALSE))</f>
        <v>5481.0939858029997</v>
      </c>
      <c r="T3334">
        <f>IF(P3334=P3333,R3334+T3333,R3334)</f>
        <v>52354.965393017002</v>
      </c>
      <c r="U3334">
        <f>IF(P3334=P3333,1+U3333,1)</f>
        <v>2</v>
      </c>
      <c r="V3334" t="str">
        <f t="shared" si="52"/>
        <v/>
      </c>
      <c r="W3334" t="str">
        <f>IF(V3334="","",IF(ABS(V3334-R3334)&gt;W$1,ABS(V3334-R3334),""))</f>
        <v/>
      </c>
      <c r="X3334" t="str">
        <f>Y3334&amp;"-"&amp;Z3334&amp;"-"&amp;AC3334&amp;"-"&amp;AD3334&amp;"-"&amp;AG3334</f>
        <v>3.5-f-A-1-1.5</v>
      </c>
      <c r="Y3334">
        <f>F3334</f>
        <v>3.5</v>
      </c>
      <c r="Z3334" s="2" t="str">
        <f>G3334</f>
        <v>f</v>
      </c>
      <c r="AA3334">
        <f>_xlfn.IFNA(VLOOKUP(X3334,'duo-out'!A$2:Q$5000,5,FALSE),E3334+10*(H3334-1)+1+_xlfn.IFNA(VLOOKUP(D3334,states!A$2:C$10,3,FALSE),1))</f>
        <v>68</v>
      </c>
      <c r="AB3334" t="str">
        <f>IF(V3334="","",V3334)</f>
        <v/>
      </c>
      <c r="AC3334" s="2" t="str">
        <f>_xlfn.IFNA(VLOOKUP(D3334,states!A$2:C$10,2,FALSE),"XX")</f>
        <v>A</v>
      </c>
      <c r="AD3334">
        <f>E3334</f>
        <v>1</v>
      </c>
      <c r="AE3334">
        <f>_xlfn.IFNA(VLOOKUP(D3334,states!A$2:D$10,4,FALSE),0)</f>
        <v>2</v>
      </c>
      <c r="AF3334">
        <v>0.5</v>
      </c>
      <c r="AG3334">
        <f>IF(AE3334=0,AF3334,IF(AE3334=1,IF(F3334=0.5,0.5,IF(H3334=1,0.5,1.5)),IF(F3334=0.5,0.5,IF(H3334=1,2.5,1.5))))</f>
        <v>1.5</v>
      </c>
      <c r="AH3334" s="7">
        <f>IF(AC3334="XX",0,1/C3334^(1/5)*IF(E3334=0,100,1)/(E3334+1)^(1/4))</f>
        <v>2.4263223583284943</v>
      </c>
    </row>
    <row r="3335" spans="1:34">
      <c r="A3335">
        <v>4038</v>
      </c>
      <c r="B3335" s="1">
        <v>20588.7444</v>
      </c>
      <c r="C3335" s="6">
        <v>8.9200000000000008E-3</v>
      </c>
      <c r="D3335" t="s">
        <v>3</v>
      </c>
      <c r="E3335">
        <v>1</v>
      </c>
      <c r="F3335">
        <v>3.5</v>
      </c>
      <c r="G3335" t="s">
        <v>2</v>
      </c>
      <c r="H3335">
        <v>2</v>
      </c>
      <c r="I3335" t="s">
        <v>0</v>
      </c>
      <c r="J3335">
        <v>2</v>
      </c>
      <c r="K3335">
        <v>4.5</v>
      </c>
      <c r="L3335" t="s">
        <v>2</v>
      </c>
      <c r="M3335">
        <v>1</v>
      </c>
      <c r="N3335" t="s">
        <v>4094</v>
      </c>
      <c r="O3335">
        <v>1</v>
      </c>
      <c r="P3335" t="str">
        <f>D3335&amp;"-"&amp;F3335&amp;"-"&amp;G3335&amp;"-"&amp;E3335&amp;"-"&amp;H3335</f>
        <v>A2Delta-3.5-f-1-2</v>
      </c>
      <c r="Q3335" t="str">
        <f>I3335&amp;"-"&amp;K3335&amp;"-"&amp;L3335&amp;"-"&amp;J3335&amp;"-"&amp;M3335</f>
        <v>X2Pi-4.5-f-2-1</v>
      </c>
      <c r="R3335">
        <f>B3335+S3335</f>
        <v>26177.479996701</v>
      </c>
      <c r="S3335">
        <f>_xlfn.IFNA(VLOOKUP(Q3335,'MARVEL-X'!A$2:I$1400,7,FALSE),VLOOKUP(Q3335,MARVEL!A$2:J$1522,10,FALSE))</f>
        <v>5588.7355967009998</v>
      </c>
      <c r="T3335">
        <f>IF(P3335=P3334,R3335+T3334,R3335)</f>
        <v>78532.445389718006</v>
      </c>
      <c r="U3335">
        <f>IF(P3335=P3334,1+U3334,1)</f>
        <v>3</v>
      </c>
      <c r="V3335" t="str">
        <f t="shared" si="52"/>
        <v/>
      </c>
      <c r="W3335" t="str">
        <f>IF(V3335="","",IF(ABS(V3335-R3335)&gt;W$1,ABS(V3335-R3335),""))</f>
        <v/>
      </c>
      <c r="X3335" t="str">
        <f>Y3335&amp;"-"&amp;Z3335&amp;"-"&amp;AC3335&amp;"-"&amp;AD3335&amp;"-"&amp;AG3335</f>
        <v>3.5-f-A-1-1.5</v>
      </c>
      <c r="Y3335">
        <f>F3335</f>
        <v>3.5</v>
      </c>
      <c r="Z3335" s="2" t="str">
        <f>G3335</f>
        <v>f</v>
      </c>
      <c r="AA3335">
        <f>_xlfn.IFNA(VLOOKUP(X3335,'duo-out'!A$2:Q$5000,5,FALSE),E3335+10*(H3335-1)+1+_xlfn.IFNA(VLOOKUP(D3335,states!A$2:C$10,3,FALSE),1))</f>
        <v>68</v>
      </c>
      <c r="AB3335" t="str">
        <f>IF(V3335="","",V3335)</f>
        <v/>
      </c>
      <c r="AC3335" s="2" t="str">
        <f>_xlfn.IFNA(VLOOKUP(D3335,states!A$2:C$10,2,FALSE),"XX")</f>
        <v>A</v>
      </c>
      <c r="AD3335">
        <f>E3335</f>
        <v>1</v>
      </c>
      <c r="AE3335">
        <f>_xlfn.IFNA(VLOOKUP(D3335,states!A$2:D$10,4,FALSE),0)</f>
        <v>2</v>
      </c>
      <c r="AF3335">
        <v>0.5</v>
      </c>
      <c r="AG3335">
        <f>IF(AE3335=0,AF3335,IF(AE3335=1,IF(F3335=0.5,0.5,IF(H3335=1,0.5,1.5)),IF(F3335=0.5,0.5,IF(H3335=1,2.5,1.5))))</f>
        <v>1.5</v>
      </c>
      <c r="AH3335" s="7">
        <f>IF(AC3335="XX",0,1/C3335^(1/5)*IF(E3335=0,100,1)/(E3335+1)^(1/4))</f>
        <v>2.1610734618791771</v>
      </c>
    </row>
    <row r="3336" spans="1:34">
      <c r="A3336">
        <v>3621</v>
      </c>
      <c r="B3336" s="1">
        <v>23050.942299999999</v>
      </c>
      <c r="C3336" s="6">
        <v>5.0000000000000001E-3</v>
      </c>
      <c r="D3336" t="s">
        <v>3</v>
      </c>
      <c r="E3336">
        <v>1</v>
      </c>
      <c r="F3336">
        <v>3.5</v>
      </c>
      <c r="G3336" t="s">
        <v>2</v>
      </c>
      <c r="H3336">
        <v>2</v>
      </c>
      <c r="I3336" t="s">
        <v>0</v>
      </c>
      <c r="J3336">
        <v>1</v>
      </c>
      <c r="K3336">
        <v>4.5</v>
      </c>
      <c r="L3336" t="s">
        <v>2</v>
      </c>
      <c r="M3336">
        <v>2</v>
      </c>
      <c r="N3336" t="s">
        <v>3677</v>
      </c>
      <c r="O3336">
        <v>1</v>
      </c>
      <c r="P3336" t="str">
        <f>D3336&amp;"-"&amp;F3336&amp;"-"&amp;G3336&amp;"-"&amp;E3336&amp;"-"&amp;H3336</f>
        <v>A2Delta-3.5-f-1-2</v>
      </c>
      <c r="Q3336" t="str">
        <f>I3336&amp;"-"&amp;K3336&amp;"-"&amp;L3336&amp;"-"&amp;J3336&amp;"-"&amp;M3336</f>
        <v>X2Pi-4.5-f-1-2</v>
      </c>
      <c r="R3336">
        <f>B3336+S3336</f>
        <v>26177.489171539</v>
      </c>
      <c r="S3336">
        <f>_xlfn.IFNA(VLOOKUP(Q3336,'MARVEL-X'!A$2:I$1400,7,FALSE),VLOOKUP(Q3336,MARVEL!A$2:J$1522,10,FALSE))</f>
        <v>3126.5468715390002</v>
      </c>
      <c r="T3336">
        <f>IF(P3336=P3335,R3336+T3335,R3336)</f>
        <v>104709.934561257</v>
      </c>
      <c r="U3336">
        <f>IF(P3336=P3335,1+U3335,1)</f>
        <v>4</v>
      </c>
      <c r="V3336" t="str">
        <f t="shared" si="52"/>
        <v/>
      </c>
      <c r="W3336" t="str">
        <f>IF(V3336="","",IF(ABS(V3336-R3336)&gt;W$1,ABS(V3336-R3336),""))</f>
        <v/>
      </c>
      <c r="X3336" t="str">
        <f>Y3336&amp;"-"&amp;Z3336&amp;"-"&amp;AC3336&amp;"-"&amp;AD3336&amp;"-"&amp;AG3336</f>
        <v>3.5-f-A-1-1.5</v>
      </c>
      <c r="Y3336">
        <f>F3336</f>
        <v>3.5</v>
      </c>
      <c r="Z3336" s="2" t="str">
        <f>G3336</f>
        <v>f</v>
      </c>
      <c r="AA3336">
        <f>_xlfn.IFNA(VLOOKUP(X3336,'duo-out'!A$2:Q$5000,5,FALSE),E3336+10*(H3336-1)+1+_xlfn.IFNA(VLOOKUP(D3336,states!A$2:C$10,3,FALSE),1))</f>
        <v>68</v>
      </c>
      <c r="AB3336" t="str">
        <f>IF(V3336="","",V3336)</f>
        <v/>
      </c>
      <c r="AC3336" s="2" t="str">
        <f>_xlfn.IFNA(VLOOKUP(D3336,states!A$2:C$10,2,FALSE),"XX")</f>
        <v>A</v>
      </c>
      <c r="AD3336">
        <f>E3336</f>
        <v>1</v>
      </c>
      <c r="AE3336">
        <f>_xlfn.IFNA(VLOOKUP(D3336,states!A$2:D$10,4,FALSE),0)</f>
        <v>2</v>
      </c>
      <c r="AF3336">
        <v>0.5</v>
      </c>
      <c r="AG3336">
        <f>IF(AE3336=0,AF3336,IF(AE3336=1,IF(F3336=0.5,0.5,IF(H3336=1,0.5,1.5)),IF(F3336=0.5,0.5,IF(H3336=1,2.5,1.5))))</f>
        <v>1.5</v>
      </c>
      <c r="AH3336" s="7">
        <f>IF(AC3336="XX",0,1/C3336^(1/5)*IF(E3336=0,100,1)/(E3336+1)^(1/4))</f>
        <v>2.4263223583284943</v>
      </c>
    </row>
    <row r="3337" spans="1:34">
      <c r="A3337">
        <v>3602</v>
      </c>
      <c r="B3337" s="1">
        <v>23188.1855</v>
      </c>
      <c r="C3337" s="6">
        <v>5.0000000000000001E-3</v>
      </c>
      <c r="D3337" t="s">
        <v>3</v>
      </c>
      <c r="E3337">
        <v>1</v>
      </c>
      <c r="F3337">
        <v>3.5</v>
      </c>
      <c r="G3337" t="s">
        <v>2</v>
      </c>
      <c r="H3337">
        <v>2</v>
      </c>
      <c r="I3337" t="s">
        <v>0</v>
      </c>
      <c r="J3337">
        <v>1</v>
      </c>
      <c r="K3337">
        <v>3.5</v>
      </c>
      <c r="L3337" t="s">
        <v>1</v>
      </c>
      <c r="M3337">
        <v>2</v>
      </c>
      <c r="N3337" t="s">
        <v>3658</v>
      </c>
      <c r="O3337">
        <v>1</v>
      </c>
      <c r="P3337" t="str">
        <f>D3337&amp;"-"&amp;F3337&amp;"-"&amp;G3337&amp;"-"&amp;E3337&amp;"-"&amp;H3337</f>
        <v>A2Delta-3.5-f-1-2</v>
      </c>
      <c r="Q3337" t="str">
        <f>I3337&amp;"-"&amp;K3337&amp;"-"&amp;L3337&amp;"-"&amp;J3337&amp;"-"&amp;M3337</f>
        <v>X2Pi-3.5-e-1-2</v>
      </c>
      <c r="R3337">
        <f>B3337+S3337</f>
        <v>26177.491172926999</v>
      </c>
      <c r="S3337">
        <f>_xlfn.IFNA(VLOOKUP(Q3337,'MARVEL-X'!A$2:I$1400,7,FALSE),VLOOKUP(Q3337,MARVEL!A$2:J$1522,10,FALSE))</f>
        <v>2989.3056729270002</v>
      </c>
      <c r="T3337">
        <f>IF(P3337=P3336,R3337+T3336,R3337)</f>
        <v>130887.425734184</v>
      </c>
      <c r="U3337">
        <f>IF(P3337=P3336,1+U3336,1)</f>
        <v>5</v>
      </c>
      <c r="V3337" t="str">
        <f t="shared" si="52"/>
        <v/>
      </c>
      <c r="W3337" t="str">
        <f>IF(V3337="","",IF(ABS(V3337-R3337)&gt;W$1,ABS(V3337-R3337),""))</f>
        <v/>
      </c>
      <c r="X3337" t="str">
        <f>Y3337&amp;"-"&amp;Z3337&amp;"-"&amp;AC3337&amp;"-"&amp;AD3337&amp;"-"&amp;AG3337</f>
        <v>3.5-f-A-1-1.5</v>
      </c>
      <c r="Y3337">
        <f>F3337</f>
        <v>3.5</v>
      </c>
      <c r="Z3337" s="2" t="str">
        <f>G3337</f>
        <v>f</v>
      </c>
      <c r="AA3337">
        <f>_xlfn.IFNA(VLOOKUP(X3337,'duo-out'!A$2:Q$5000,5,FALSE),E3337+10*(H3337-1)+1+_xlfn.IFNA(VLOOKUP(D3337,states!A$2:C$10,3,FALSE),1))</f>
        <v>68</v>
      </c>
      <c r="AB3337" t="str">
        <f>IF(V3337="","",V3337)</f>
        <v/>
      </c>
      <c r="AC3337" s="2" t="str">
        <f>_xlfn.IFNA(VLOOKUP(D3337,states!A$2:C$10,2,FALSE),"XX")</f>
        <v>A</v>
      </c>
      <c r="AD3337">
        <f>E3337</f>
        <v>1</v>
      </c>
      <c r="AE3337">
        <f>_xlfn.IFNA(VLOOKUP(D3337,states!A$2:D$10,4,FALSE),0)</f>
        <v>2</v>
      </c>
      <c r="AF3337">
        <v>0.5</v>
      </c>
      <c r="AG3337">
        <f>IF(AE3337=0,AF3337,IF(AE3337=1,IF(F3337=0.5,0.5,IF(H3337=1,0.5,1.5)),IF(F3337=0.5,0.5,IF(H3337=1,2.5,1.5))))</f>
        <v>1.5</v>
      </c>
      <c r="AH3337" s="7">
        <f>IF(AC3337="XX",0,1/C3337^(1/5)*IF(E3337=0,100,1)/(E3337+1)^(1/4))</f>
        <v>2.4263223583284943</v>
      </c>
    </row>
    <row r="3338" spans="1:34">
      <c r="A3338">
        <v>10</v>
      </c>
      <c r="B3338" s="1">
        <v>23297.169099999999</v>
      </c>
      <c r="C3338" s="6">
        <v>5.0000000000000001E-3</v>
      </c>
      <c r="D3338" t="s">
        <v>3</v>
      </c>
      <c r="E3338">
        <v>1</v>
      </c>
      <c r="F3338">
        <v>3.5</v>
      </c>
      <c r="G3338" t="s">
        <v>2</v>
      </c>
      <c r="H3338">
        <v>2</v>
      </c>
      <c r="I3338" t="s">
        <v>0</v>
      </c>
      <c r="J3338">
        <v>1</v>
      </c>
      <c r="K3338">
        <v>2.5</v>
      </c>
      <c r="L3338" t="s">
        <v>2</v>
      </c>
      <c r="M3338">
        <v>2</v>
      </c>
      <c r="N3338" t="s">
        <v>65</v>
      </c>
      <c r="O3338">
        <v>-1</v>
      </c>
      <c r="P3338" t="str">
        <f>D3338&amp;"-"&amp;F3338&amp;"-"&amp;G3338&amp;"-"&amp;E3338&amp;"-"&amp;H3338</f>
        <v>A2Delta-3.5-f-1-2</v>
      </c>
      <c r="Q3338" t="str">
        <f>I3338&amp;"-"&amp;K3338&amp;"-"&amp;L3338&amp;"-"&amp;J3338&amp;"-"&amp;M3338</f>
        <v>X2Pi-2.5-f-1-2</v>
      </c>
      <c r="R3338">
        <f>B3338+S3338</f>
        <v>26177.553089753001</v>
      </c>
      <c r="S3338">
        <f>_xlfn.IFNA(VLOOKUP(Q3338,'MARVEL-X'!A$2:I$1400,7,FALSE),VLOOKUP(Q3338,MARVEL!A$2:J$1522,10,FALSE))</f>
        <v>2880.3839897530002</v>
      </c>
      <c r="T3338">
        <f>IF(P3338=P3337,R3338+T3337,R3338)</f>
        <v>157064.97882393701</v>
      </c>
      <c r="U3338">
        <f>IF(P3338=P3337,1+U3337,1)</f>
        <v>6</v>
      </c>
      <c r="V3338" t="str">
        <f t="shared" si="52"/>
        <v/>
      </c>
      <c r="W3338" t="str">
        <f>IF(V3338="","",IF(ABS(V3338-R3338)&gt;W$1,ABS(V3338-R3338),""))</f>
        <v/>
      </c>
      <c r="X3338" t="str">
        <f>Y3338&amp;"-"&amp;Z3338&amp;"-"&amp;AC3338&amp;"-"&amp;AD3338&amp;"-"&amp;AG3338</f>
        <v>3.5-f-A-1-1.5</v>
      </c>
      <c r="Y3338">
        <f>F3338</f>
        <v>3.5</v>
      </c>
      <c r="Z3338" s="2" t="str">
        <f>G3338</f>
        <v>f</v>
      </c>
      <c r="AA3338">
        <f>_xlfn.IFNA(VLOOKUP(X3338,'duo-out'!A$2:Q$5000,5,FALSE),E3338+10*(H3338-1)+1+_xlfn.IFNA(VLOOKUP(D3338,states!A$2:C$10,3,FALSE),1))</f>
        <v>68</v>
      </c>
      <c r="AB3338" t="str">
        <f>IF(V3338="","",V3338)</f>
        <v/>
      </c>
      <c r="AC3338" s="2" t="str">
        <f>_xlfn.IFNA(VLOOKUP(D3338,states!A$2:C$10,2,FALSE),"XX")</f>
        <v>A</v>
      </c>
      <c r="AD3338">
        <f>E3338</f>
        <v>1</v>
      </c>
      <c r="AE3338">
        <f>_xlfn.IFNA(VLOOKUP(D3338,states!A$2:D$10,4,FALSE),0)</f>
        <v>2</v>
      </c>
      <c r="AF3338">
        <v>0.5</v>
      </c>
      <c r="AG3338">
        <f>IF(AE3338=0,AF3338,IF(AE3338=1,IF(F3338=0.5,0.5,IF(H3338=1,0.5,1.5)),IF(F3338=0.5,0.5,IF(H3338=1,2.5,1.5))))</f>
        <v>1.5</v>
      </c>
      <c r="AH3338" s="7">
        <f>IF(AC3338="XX",0,1/C3338^(1/5)*IF(E3338=0,100,1)/(E3338+1)^(1/4))</f>
        <v>2.4263223583284943</v>
      </c>
    </row>
    <row r="3339" spans="1:34">
      <c r="A3339">
        <v>9</v>
      </c>
      <c r="B3339" s="1">
        <v>23293.079600000001</v>
      </c>
      <c r="C3339" s="6">
        <v>5.0000000000000001E-3</v>
      </c>
      <c r="D3339" t="s">
        <v>3</v>
      </c>
      <c r="E3339">
        <v>1</v>
      </c>
      <c r="F3339">
        <v>3.5</v>
      </c>
      <c r="G3339" t="s">
        <v>2</v>
      </c>
      <c r="H3339">
        <v>2</v>
      </c>
      <c r="I3339" t="s">
        <v>0</v>
      </c>
      <c r="J3339">
        <v>1</v>
      </c>
      <c r="K3339">
        <v>3.5</v>
      </c>
      <c r="L3339" t="s">
        <v>1</v>
      </c>
      <c r="M3339">
        <v>1</v>
      </c>
      <c r="N3339" t="s">
        <v>64</v>
      </c>
      <c r="O3339">
        <v>-1</v>
      </c>
      <c r="P3339" t="str">
        <f>D3339&amp;"-"&amp;F3339&amp;"-"&amp;G3339&amp;"-"&amp;E3339&amp;"-"&amp;H3339</f>
        <v>A2Delta-3.5-f-1-2</v>
      </c>
      <c r="Q3339" t="str">
        <f>I3339&amp;"-"&amp;K3339&amp;"-"&amp;L3339&amp;"-"&amp;J3339&amp;"-"&amp;M3339</f>
        <v>X2Pi-3.5-e-1-1</v>
      </c>
      <c r="R3339">
        <f>B3339+S3339</f>
        <v>26177.388402627999</v>
      </c>
      <c r="S3339">
        <f>_xlfn.IFNA(VLOOKUP(Q3339,'MARVEL-X'!A$2:I$1400,7,FALSE),VLOOKUP(Q3339,MARVEL!A$2:J$1522,10,FALSE))</f>
        <v>2884.3088026280002</v>
      </c>
      <c r="T3339">
        <f>IF(P3339=P3338,R3339+T3338,R3339)</f>
        <v>183242.36722656502</v>
      </c>
      <c r="U3339">
        <f>IF(P3339=P3338,1+U3338,1)</f>
        <v>7</v>
      </c>
      <c r="V3339" t="str">
        <f t="shared" si="52"/>
        <v/>
      </c>
      <c r="W3339" t="str">
        <f>IF(V3339="","",IF(ABS(V3339-R3339)&gt;W$1,ABS(V3339-R3339),""))</f>
        <v/>
      </c>
      <c r="X3339" t="str">
        <f>Y3339&amp;"-"&amp;Z3339&amp;"-"&amp;AC3339&amp;"-"&amp;AD3339&amp;"-"&amp;AG3339</f>
        <v>3.5-f-A-1-1.5</v>
      </c>
      <c r="Y3339">
        <f>F3339</f>
        <v>3.5</v>
      </c>
      <c r="Z3339" s="2" t="str">
        <f>G3339</f>
        <v>f</v>
      </c>
      <c r="AA3339">
        <f>_xlfn.IFNA(VLOOKUP(X3339,'duo-out'!A$2:Q$5000,5,FALSE),E3339+10*(H3339-1)+1+_xlfn.IFNA(VLOOKUP(D3339,states!A$2:C$10,3,FALSE),1))</f>
        <v>68</v>
      </c>
      <c r="AB3339" t="str">
        <f>IF(V3339="","",V3339)</f>
        <v/>
      </c>
      <c r="AC3339" s="2" t="str">
        <f>_xlfn.IFNA(VLOOKUP(D3339,states!A$2:C$10,2,FALSE),"XX")</f>
        <v>A</v>
      </c>
      <c r="AD3339">
        <f>E3339</f>
        <v>1</v>
      </c>
      <c r="AE3339">
        <f>_xlfn.IFNA(VLOOKUP(D3339,states!A$2:D$10,4,FALSE),0)</f>
        <v>2</v>
      </c>
      <c r="AF3339">
        <v>0.5</v>
      </c>
      <c r="AG3339">
        <f>IF(AE3339=0,AF3339,IF(AE3339=1,IF(F3339=0.5,0.5,IF(H3339=1,0.5,1.5)),IF(F3339=0.5,0.5,IF(H3339=1,2.5,1.5))))</f>
        <v>1.5</v>
      </c>
      <c r="AH3339" s="7">
        <f>IF(AC3339="XX",0,1/C3339^(1/5)*IF(E3339=0,100,1)/(E3339+1)^(1/4))</f>
        <v>2.4263223583284943</v>
      </c>
    </row>
    <row r="3340" spans="1:34">
      <c r="A3340">
        <v>2953</v>
      </c>
      <c r="B3340" s="1">
        <v>23050.943800000001</v>
      </c>
      <c r="C3340" s="6">
        <v>5.0000000000000001E-3</v>
      </c>
      <c r="D3340" t="s">
        <v>3</v>
      </c>
      <c r="E3340">
        <v>1</v>
      </c>
      <c r="F3340">
        <v>3.5</v>
      </c>
      <c r="G3340" t="s">
        <v>2</v>
      </c>
      <c r="H3340">
        <v>2</v>
      </c>
      <c r="I3340" t="s">
        <v>0</v>
      </c>
      <c r="J3340">
        <v>1</v>
      </c>
      <c r="K3340">
        <v>4.5</v>
      </c>
      <c r="L3340" t="s">
        <v>2</v>
      </c>
      <c r="M3340">
        <v>2</v>
      </c>
      <c r="N3340" t="s">
        <v>3009</v>
      </c>
      <c r="O3340">
        <v>1</v>
      </c>
      <c r="P3340" t="str">
        <f>D3340&amp;"-"&amp;F3340&amp;"-"&amp;G3340&amp;"-"&amp;E3340&amp;"-"&amp;H3340</f>
        <v>A2Delta-3.5-f-1-2</v>
      </c>
      <c r="Q3340" t="str">
        <f>I3340&amp;"-"&amp;K3340&amp;"-"&amp;L3340&amp;"-"&amp;J3340&amp;"-"&amp;M3340</f>
        <v>X2Pi-4.5-f-1-2</v>
      </c>
      <c r="R3340">
        <f>B3340+S3340</f>
        <v>26177.490671539003</v>
      </c>
      <c r="S3340">
        <f>_xlfn.IFNA(VLOOKUP(Q3340,'MARVEL-X'!A$2:I$1400,7,FALSE),VLOOKUP(Q3340,MARVEL!A$2:J$1522,10,FALSE))</f>
        <v>3126.5468715390002</v>
      </c>
      <c r="T3340">
        <f>IF(P3340=P3339,R3340+T3339,R3340)</f>
        <v>209419.85789810403</v>
      </c>
      <c r="U3340">
        <f>IF(P3340=P3339,1+U3339,1)</f>
        <v>8</v>
      </c>
      <c r="V3340" t="str">
        <f t="shared" si="52"/>
        <v/>
      </c>
      <c r="W3340" t="str">
        <f>IF(V3340="","",IF(ABS(V3340-R3340)&gt;W$1,ABS(V3340-R3340),""))</f>
        <v/>
      </c>
      <c r="X3340" t="str">
        <f>Y3340&amp;"-"&amp;Z3340&amp;"-"&amp;AC3340&amp;"-"&amp;AD3340&amp;"-"&amp;AG3340</f>
        <v>3.5-f-A-1-1.5</v>
      </c>
      <c r="Y3340">
        <f>F3340</f>
        <v>3.5</v>
      </c>
      <c r="Z3340" s="2" t="str">
        <f>G3340</f>
        <v>f</v>
      </c>
      <c r="AA3340">
        <f>_xlfn.IFNA(VLOOKUP(X3340,'duo-out'!A$2:Q$5000,5,FALSE),E3340+10*(H3340-1)+1+_xlfn.IFNA(VLOOKUP(D3340,states!A$2:C$10,3,FALSE),1))</f>
        <v>68</v>
      </c>
      <c r="AB3340" t="str">
        <f>IF(V3340="","",V3340)</f>
        <v/>
      </c>
      <c r="AC3340" s="2" t="str">
        <f>_xlfn.IFNA(VLOOKUP(D3340,states!A$2:C$10,2,FALSE),"XX")</f>
        <v>A</v>
      </c>
      <c r="AD3340">
        <f>E3340</f>
        <v>1</v>
      </c>
      <c r="AE3340">
        <f>_xlfn.IFNA(VLOOKUP(D3340,states!A$2:D$10,4,FALSE),0)</f>
        <v>2</v>
      </c>
      <c r="AF3340">
        <v>0.5</v>
      </c>
      <c r="AG3340">
        <f>IF(AE3340=0,AF3340,IF(AE3340=1,IF(F3340=0.5,0.5,IF(H3340=1,0.5,1.5)),IF(F3340=0.5,0.5,IF(H3340=1,2.5,1.5))))</f>
        <v>1.5</v>
      </c>
      <c r="AH3340" s="7">
        <f>IF(AC3340="XX",0,1/C3340^(1/5)*IF(E3340=0,100,1)/(E3340+1)^(1/4))</f>
        <v>2.4263223583284943</v>
      </c>
    </row>
    <row r="3341" spans="1:34">
      <c r="A3341">
        <v>2942</v>
      </c>
      <c r="B3341" s="1">
        <v>23188.185799999999</v>
      </c>
      <c r="C3341" s="6">
        <v>5.0000000000000001E-3</v>
      </c>
      <c r="D3341" t="s">
        <v>3</v>
      </c>
      <c r="E3341">
        <v>1</v>
      </c>
      <c r="F3341">
        <v>3.5</v>
      </c>
      <c r="G3341" t="s">
        <v>2</v>
      </c>
      <c r="H3341">
        <v>2</v>
      </c>
      <c r="I3341" t="s">
        <v>0</v>
      </c>
      <c r="J3341">
        <v>1</v>
      </c>
      <c r="K3341">
        <v>3.5</v>
      </c>
      <c r="L3341" t="s">
        <v>1</v>
      </c>
      <c r="M3341">
        <v>2</v>
      </c>
      <c r="N3341" t="s">
        <v>2998</v>
      </c>
      <c r="O3341">
        <v>1</v>
      </c>
      <c r="P3341" t="str">
        <f>D3341&amp;"-"&amp;F3341&amp;"-"&amp;G3341&amp;"-"&amp;E3341&amp;"-"&amp;H3341</f>
        <v>A2Delta-3.5-f-1-2</v>
      </c>
      <c r="Q3341" t="str">
        <f>I3341&amp;"-"&amp;K3341&amp;"-"&amp;L3341&amp;"-"&amp;J3341&amp;"-"&amp;M3341</f>
        <v>X2Pi-3.5-e-1-2</v>
      </c>
      <c r="R3341">
        <f>B3341+S3341</f>
        <v>26177.491472926999</v>
      </c>
      <c r="S3341">
        <f>_xlfn.IFNA(VLOOKUP(Q3341,'MARVEL-X'!A$2:I$1400,7,FALSE),VLOOKUP(Q3341,MARVEL!A$2:J$1522,10,FALSE))</f>
        <v>2989.3056729270002</v>
      </c>
      <c r="T3341">
        <f>IF(P3341=P3340,R3341+T3340,R3341)</f>
        <v>235597.34937103104</v>
      </c>
      <c r="U3341">
        <f>IF(P3341=P3340,1+U3340,1)</f>
        <v>9</v>
      </c>
      <c r="V3341" t="str">
        <f t="shared" si="52"/>
        <v/>
      </c>
      <c r="W3341" t="str">
        <f>IF(V3341="","",IF(ABS(V3341-R3341)&gt;W$1,ABS(V3341-R3341),""))</f>
        <v/>
      </c>
      <c r="X3341" t="str">
        <f>Y3341&amp;"-"&amp;Z3341&amp;"-"&amp;AC3341&amp;"-"&amp;AD3341&amp;"-"&amp;AG3341</f>
        <v>3.5-f-A-1-1.5</v>
      </c>
      <c r="Y3341">
        <f>F3341</f>
        <v>3.5</v>
      </c>
      <c r="Z3341" s="2" t="str">
        <f>G3341</f>
        <v>f</v>
      </c>
      <c r="AA3341">
        <f>_xlfn.IFNA(VLOOKUP(X3341,'duo-out'!A$2:Q$5000,5,FALSE),E3341+10*(H3341-1)+1+_xlfn.IFNA(VLOOKUP(D3341,states!A$2:C$10,3,FALSE),1))</f>
        <v>68</v>
      </c>
      <c r="AB3341" t="str">
        <f>IF(V3341="","",V3341)</f>
        <v/>
      </c>
      <c r="AC3341" s="2" t="str">
        <f>_xlfn.IFNA(VLOOKUP(D3341,states!A$2:C$10,2,FALSE),"XX")</f>
        <v>A</v>
      </c>
      <c r="AD3341">
        <f>E3341</f>
        <v>1</v>
      </c>
      <c r="AE3341">
        <f>_xlfn.IFNA(VLOOKUP(D3341,states!A$2:D$10,4,FALSE),0)</f>
        <v>2</v>
      </c>
      <c r="AF3341">
        <v>0.5</v>
      </c>
      <c r="AG3341">
        <f>IF(AE3341=0,AF3341,IF(AE3341=1,IF(F3341=0.5,0.5,IF(H3341=1,0.5,1.5)),IF(F3341=0.5,0.5,IF(H3341=1,2.5,1.5))))</f>
        <v>1.5</v>
      </c>
      <c r="AH3341" s="7">
        <f>IF(AC3341="XX",0,1/C3341^(1/5)*IF(E3341=0,100,1)/(E3341+1)^(1/4))</f>
        <v>2.4263223583284943</v>
      </c>
    </row>
    <row r="3342" spans="1:34">
      <c r="A3342">
        <v>2908</v>
      </c>
      <c r="B3342" s="1">
        <v>23297.099900000001</v>
      </c>
      <c r="C3342" s="6">
        <v>5.0000000000000001E-3</v>
      </c>
      <c r="D3342" t="s">
        <v>3</v>
      </c>
      <c r="E3342">
        <v>1</v>
      </c>
      <c r="F3342">
        <v>3.5</v>
      </c>
      <c r="G3342" t="s">
        <v>2</v>
      </c>
      <c r="H3342">
        <v>2</v>
      </c>
      <c r="I3342" t="s">
        <v>0</v>
      </c>
      <c r="J3342">
        <v>1</v>
      </c>
      <c r="K3342">
        <v>2.5</v>
      </c>
      <c r="L3342" t="s">
        <v>2</v>
      </c>
      <c r="M3342">
        <v>2</v>
      </c>
      <c r="N3342" t="s">
        <v>2964</v>
      </c>
      <c r="O3342">
        <v>1</v>
      </c>
      <c r="P3342" t="str">
        <f>D3342&amp;"-"&amp;F3342&amp;"-"&amp;G3342&amp;"-"&amp;E3342&amp;"-"&amp;H3342</f>
        <v>A2Delta-3.5-f-1-2</v>
      </c>
      <c r="Q3342" t="str">
        <f>I3342&amp;"-"&amp;K3342&amp;"-"&amp;L3342&amp;"-"&amp;J3342&amp;"-"&amp;M3342</f>
        <v>X2Pi-2.5-f-1-2</v>
      </c>
      <c r="R3342">
        <f>B3342+S3342</f>
        <v>26177.483889753003</v>
      </c>
      <c r="S3342">
        <f>_xlfn.IFNA(VLOOKUP(Q3342,'MARVEL-X'!A$2:I$1400,7,FALSE),VLOOKUP(Q3342,MARVEL!A$2:J$1522,10,FALSE))</f>
        <v>2880.3839897530002</v>
      </c>
      <c r="T3342">
        <f>IF(P3342=P3341,R3342+T3341,R3342)</f>
        <v>261774.83326078404</v>
      </c>
      <c r="U3342">
        <f>IF(P3342=P3341,1+U3341,1)</f>
        <v>10</v>
      </c>
      <c r="V3342" t="str">
        <f t="shared" si="52"/>
        <v/>
      </c>
      <c r="W3342" t="str">
        <f>IF(V3342="","",IF(ABS(V3342-R3342)&gt;W$1,ABS(V3342-R3342),""))</f>
        <v/>
      </c>
      <c r="X3342" t="str">
        <f>Y3342&amp;"-"&amp;Z3342&amp;"-"&amp;AC3342&amp;"-"&amp;AD3342&amp;"-"&amp;AG3342</f>
        <v>3.5-f-A-1-1.5</v>
      </c>
      <c r="Y3342">
        <f>F3342</f>
        <v>3.5</v>
      </c>
      <c r="Z3342" s="2" t="str">
        <f>G3342</f>
        <v>f</v>
      </c>
      <c r="AA3342">
        <f>_xlfn.IFNA(VLOOKUP(X3342,'duo-out'!A$2:Q$5000,5,FALSE),E3342+10*(H3342-1)+1+_xlfn.IFNA(VLOOKUP(D3342,states!A$2:C$10,3,FALSE),1))</f>
        <v>68</v>
      </c>
      <c r="AB3342" t="str">
        <f>IF(V3342="","",V3342)</f>
        <v/>
      </c>
      <c r="AC3342" s="2" t="str">
        <f>_xlfn.IFNA(VLOOKUP(D3342,states!A$2:C$10,2,FALSE),"XX")</f>
        <v>A</v>
      </c>
      <c r="AD3342">
        <f>E3342</f>
        <v>1</v>
      </c>
      <c r="AE3342">
        <f>_xlfn.IFNA(VLOOKUP(D3342,states!A$2:D$10,4,FALSE),0)</f>
        <v>2</v>
      </c>
      <c r="AF3342">
        <v>0.5</v>
      </c>
      <c r="AG3342">
        <f>IF(AE3342=0,AF3342,IF(AE3342=1,IF(F3342=0.5,0.5,IF(H3342=1,0.5,1.5)),IF(F3342=0.5,0.5,IF(H3342=1,2.5,1.5))))</f>
        <v>1.5</v>
      </c>
      <c r="AH3342" s="7">
        <f>IF(AC3342="XX",0,1/C3342^(1/5)*IF(E3342=0,100,1)/(E3342+1)^(1/4))</f>
        <v>2.4263223583284943</v>
      </c>
    </row>
    <row r="3343" spans="1:34">
      <c r="A3343">
        <v>5640</v>
      </c>
      <c r="B3343" s="1">
        <v>23050.940999999999</v>
      </c>
      <c r="C3343" s="6">
        <v>0.05</v>
      </c>
      <c r="D3343" t="s">
        <v>3</v>
      </c>
      <c r="E3343">
        <v>1</v>
      </c>
      <c r="F3343">
        <v>3.5</v>
      </c>
      <c r="G3343" t="s">
        <v>2</v>
      </c>
      <c r="H3343">
        <v>2</v>
      </c>
      <c r="I3343" t="s">
        <v>0</v>
      </c>
      <c r="J3343">
        <v>1</v>
      </c>
      <c r="K3343">
        <v>4.5</v>
      </c>
      <c r="L3343" t="s">
        <v>2</v>
      </c>
      <c r="M3343">
        <v>2</v>
      </c>
      <c r="N3343" t="s">
        <v>5696</v>
      </c>
      <c r="O3343">
        <v>1</v>
      </c>
      <c r="P3343" t="str">
        <f>D3343&amp;"-"&amp;F3343&amp;"-"&amp;G3343&amp;"-"&amp;E3343&amp;"-"&amp;H3343</f>
        <v>A2Delta-3.5-f-1-2</v>
      </c>
      <c r="Q3343" t="str">
        <f>I3343&amp;"-"&amp;K3343&amp;"-"&amp;L3343&amp;"-"&amp;J3343&amp;"-"&amp;M3343</f>
        <v>X2Pi-4.5-f-1-2</v>
      </c>
      <c r="R3343">
        <f>B3343+S3343</f>
        <v>26177.487871539</v>
      </c>
      <c r="S3343">
        <f>_xlfn.IFNA(VLOOKUP(Q3343,'MARVEL-X'!A$2:I$1400,7,FALSE),VLOOKUP(Q3343,MARVEL!A$2:J$1522,10,FALSE))</f>
        <v>3126.5468715390002</v>
      </c>
      <c r="T3343">
        <f>IF(P3343=P3342,R3343+T3342,R3343)</f>
        <v>287952.32113232306</v>
      </c>
      <c r="U3343">
        <f>IF(P3343=P3342,1+U3342,1)</f>
        <v>11</v>
      </c>
      <c r="V3343" t="str">
        <f t="shared" si="52"/>
        <v/>
      </c>
      <c r="W3343" t="str">
        <f>IF(V3343="","",IF(ABS(V3343-R3343)&gt;W$1,ABS(V3343-R3343),""))</f>
        <v/>
      </c>
      <c r="X3343" t="str">
        <f>Y3343&amp;"-"&amp;Z3343&amp;"-"&amp;AC3343&amp;"-"&amp;AD3343&amp;"-"&amp;AG3343</f>
        <v>3.5-f-A-1-1.5</v>
      </c>
      <c r="Y3343">
        <f>F3343</f>
        <v>3.5</v>
      </c>
      <c r="Z3343" s="2" t="str">
        <f>G3343</f>
        <v>f</v>
      </c>
      <c r="AA3343">
        <f>_xlfn.IFNA(VLOOKUP(X3343,'duo-out'!A$2:Q$5000,5,FALSE),E3343+10*(H3343-1)+1+_xlfn.IFNA(VLOOKUP(D3343,states!A$2:C$10,3,FALSE),1))</f>
        <v>68</v>
      </c>
      <c r="AB3343" t="str">
        <f>IF(V3343="","",V3343)</f>
        <v/>
      </c>
      <c r="AC3343" s="2" t="str">
        <f>_xlfn.IFNA(VLOOKUP(D3343,states!A$2:C$10,2,FALSE),"XX")</f>
        <v>A</v>
      </c>
      <c r="AD3343">
        <f>E3343</f>
        <v>1</v>
      </c>
      <c r="AE3343">
        <f>_xlfn.IFNA(VLOOKUP(D3343,states!A$2:D$10,4,FALSE),0)</f>
        <v>2</v>
      </c>
      <c r="AF3343">
        <v>0.5</v>
      </c>
      <c r="AG3343">
        <f>IF(AE3343=0,AF3343,IF(AE3343=1,IF(F3343=0.5,0.5,IF(H3343=1,0.5,1.5)),IF(F3343=0.5,0.5,IF(H3343=1,2.5,1.5))))</f>
        <v>1.5</v>
      </c>
      <c r="AH3343" s="7">
        <f>IF(AC3343="XX",0,1/C3343^(1/5)*IF(E3343=0,100,1)/(E3343+1)^(1/4))</f>
        <v>1.5309059120638666</v>
      </c>
    </row>
    <row r="3344" spans="1:34">
      <c r="A3344">
        <v>5626</v>
      </c>
      <c r="B3344" s="1">
        <v>23188.204000000002</v>
      </c>
      <c r="C3344" s="6">
        <v>0.05</v>
      </c>
      <c r="D3344" t="s">
        <v>3</v>
      </c>
      <c r="E3344">
        <v>1</v>
      </c>
      <c r="F3344">
        <v>3.5</v>
      </c>
      <c r="G3344" t="s">
        <v>2</v>
      </c>
      <c r="H3344">
        <v>2</v>
      </c>
      <c r="I3344" t="s">
        <v>0</v>
      </c>
      <c r="J3344">
        <v>1</v>
      </c>
      <c r="K3344">
        <v>3.5</v>
      </c>
      <c r="L3344" t="s">
        <v>1</v>
      </c>
      <c r="M3344">
        <v>2</v>
      </c>
      <c r="N3344" t="s">
        <v>5682</v>
      </c>
      <c r="O3344">
        <v>1</v>
      </c>
      <c r="P3344" t="str">
        <f>D3344&amp;"-"&amp;F3344&amp;"-"&amp;G3344&amp;"-"&amp;E3344&amp;"-"&amp;H3344</f>
        <v>A2Delta-3.5-f-1-2</v>
      </c>
      <c r="Q3344" t="str">
        <f>I3344&amp;"-"&amp;K3344&amp;"-"&amp;L3344&amp;"-"&amp;J3344&amp;"-"&amp;M3344</f>
        <v>X2Pi-3.5-e-1-2</v>
      </c>
      <c r="R3344">
        <f>B3344+S3344</f>
        <v>26177.509672927001</v>
      </c>
      <c r="S3344">
        <f>_xlfn.IFNA(VLOOKUP(Q3344,'MARVEL-X'!A$2:I$1400,7,FALSE),VLOOKUP(Q3344,MARVEL!A$2:J$1522,10,FALSE))</f>
        <v>2989.3056729270002</v>
      </c>
      <c r="T3344">
        <f>IF(P3344=P3343,R3344+T3343,R3344)</f>
        <v>314129.83080525009</v>
      </c>
      <c r="U3344">
        <f>IF(P3344=P3343,1+U3343,1)</f>
        <v>12</v>
      </c>
      <c r="V3344" t="str">
        <f t="shared" si="52"/>
        <v/>
      </c>
      <c r="W3344" t="str">
        <f>IF(V3344="","",IF(ABS(V3344-R3344)&gt;W$1,ABS(V3344-R3344),""))</f>
        <v/>
      </c>
      <c r="X3344" t="str">
        <f>Y3344&amp;"-"&amp;Z3344&amp;"-"&amp;AC3344&amp;"-"&amp;AD3344&amp;"-"&amp;AG3344</f>
        <v>3.5-f-A-1-1.5</v>
      </c>
      <c r="Y3344">
        <f>F3344</f>
        <v>3.5</v>
      </c>
      <c r="Z3344" s="2" t="str">
        <f>G3344</f>
        <v>f</v>
      </c>
      <c r="AA3344">
        <f>_xlfn.IFNA(VLOOKUP(X3344,'duo-out'!A$2:Q$5000,5,FALSE),E3344+10*(H3344-1)+1+_xlfn.IFNA(VLOOKUP(D3344,states!A$2:C$10,3,FALSE),1))</f>
        <v>68</v>
      </c>
      <c r="AB3344" t="str">
        <f>IF(V3344="","",V3344)</f>
        <v/>
      </c>
      <c r="AC3344" s="2" t="str">
        <f>_xlfn.IFNA(VLOOKUP(D3344,states!A$2:C$10,2,FALSE),"XX")</f>
        <v>A</v>
      </c>
      <c r="AD3344">
        <f>E3344</f>
        <v>1</v>
      </c>
      <c r="AE3344">
        <f>_xlfn.IFNA(VLOOKUP(D3344,states!A$2:D$10,4,FALSE),0)</f>
        <v>2</v>
      </c>
      <c r="AF3344">
        <v>0.5</v>
      </c>
      <c r="AG3344">
        <f>IF(AE3344=0,AF3344,IF(AE3344=1,IF(F3344=0.5,0.5,IF(H3344=1,0.5,1.5)),IF(F3344=0.5,0.5,IF(H3344=1,2.5,1.5))))</f>
        <v>1.5</v>
      </c>
      <c r="AH3344" s="7">
        <f>IF(AC3344="XX",0,1/C3344^(1/5)*IF(E3344=0,100,1)/(E3344+1)^(1/4))</f>
        <v>1.5309059120638666</v>
      </c>
    </row>
    <row r="3345" spans="1:34">
      <c r="A3345">
        <v>5583</v>
      </c>
      <c r="B3345" s="1">
        <v>23297.081999999999</v>
      </c>
      <c r="C3345" s="6">
        <v>0.05</v>
      </c>
      <c r="D3345" t="s">
        <v>3</v>
      </c>
      <c r="E3345">
        <v>1</v>
      </c>
      <c r="F3345">
        <v>3.5</v>
      </c>
      <c r="G3345" t="s">
        <v>2</v>
      </c>
      <c r="H3345">
        <v>2</v>
      </c>
      <c r="I3345" t="s">
        <v>0</v>
      </c>
      <c r="J3345">
        <v>1</v>
      </c>
      <c r="K3345">
        <v>2.5</v>
      </c>
      <c r="L3345" t="s">
        <v>2</v>
      </c>
      <c r="M3345">
        <v>2</v>
      </c>
      <c r="N3345" t="s">
        <v>5639</v>
      </c>
      <c r="O3345">
        <v>1</v>
      </c>
      <c r="P3345" t="str">
        <f>D3345&amp;"-"&amp;F3345&amp;"-"&amp;G3345&amp;"-"&amp;E3345&amp;"-"&amp;H3345</f>
        <v>A2Delta-3.5-f-1-2</v>
      </c>
      <c r="Q3345" t="str">
        <f>I3345&amp;"-"&amp;K3345&amp;"-"&amp;L3345&amp;"-"&amp;J3345&amp;"-"&amp;M3345</f>
        <v>X2Pi-2.5-f-1-2</v>
      </c>
      <c r="R3345">
        <f>B3345+S3345</f>
        <v>26177.465989753</v>
      </c>
      <c r="S3345">
        <f>_xlfn.IFNA(VLOOKUP(Q3345,'MARVEL-X'!A$2:I$1400,7,FALSE),VLOOKUP(Q3345,MARVEL!A$2:J$1522,10,FALSE))</f>
        <v>2880.3839897530002</v>
      </c>
      <c r="T3345">
        <f>IF(P3345=P3344,R3345+T3344,R3345)</f>
        <v>340307.29679500312</v>
      </c>
      <c r="U3345">
        <f>IF(P3345=P3344,1+U3344,1)</f>
        <v>13</v>
      </c>
      <c r="V3345" t="str">
        <f t="shared" si="52"/>
        <v/>
      </c>
      <c r="W3345" t="str">
        <f>IF(V3345="","",IF(ABS(V3345-R3345)&gt;W$1,ABS(V3345-R3345),""))</f>
        <v/>
      </c>
      <c r="X3345" t="str">
        <f>Y3345&amp;"-"&amp;Z3345&amp;"-"&amp;AC3345&amp;"-"&amp;AD3345&amp;"-"&amp;AG3345</f>
        <v>3.5-f-A-1-1.5</v>
      </c>
      <c r="Y3345">
        <f>F3345</f>
        <v>3.5</v>
      </c>
      <c r="Z3345" s="2" t="str">
        <f>G3345</f>
        <v>f</v>
      </c>
      <c r="AA3345">
        <f>_xlfn.IFNA(VLOOKUP(X3345,'duo-out'!A$2:Q$5000,5,FALSE),E3345+10*(H3345-1)+1+_xlfn.IFNA(VLOOKUP(D3345,states!A$2:C$10,3,FALSE),1))</f>
        <v>68</v>
      </c>
      <c r="AB3345" t="str">
        <f>IF(V3345="","",V3345)</f>
        <v/>
      </c>
      <c r="AC3345" s="2" t="str">
        <f>_xlfn.IFNA(VLOOKUP(D3345,states!A$2:C$10,2,FALSE),"XX")</f>
        <v>A</v>
      </c>
      <c r="AD3345">
        <f>E3345</f>
        <v>1</v>
      </c>
      <c r="AE3345">
        <f>_xlfn.IFNA(VLOOKUP(D3345,states!A$2:D$10,4,FALSE),0)</f>
        <v>2</v>
      </c>
      <c r="AF3345">
        <v>0.5</v>
      </c>
      <c r="AG3345">
        <f>IF(AE3345=0,AF3345,IF(AE3345=1,IF(F3345=0.5,0.5,IF(H3345=1,0.5,1.5)),IF(F3345=0.5,0.5,IF(H3345=1,2.5,1.5))))</f>
        <v>1.5</v>
      </c>
      <c r="AH3345" s="7">
        <f>IF(AC3345="XX",0,1/C3345^(1/5)*IF(E3345=0,100,1)/(E3345+1)^(1/4))</f>
        <v>1.5309059120638666</v>
      </c>
    </row>
    <row r="3346" spans="1:34">
      <c r="A3346">
        <v>5578</v>
      </c>
      <c r="B3346" s="1">
        <v>23185.064999999999</v>
      </c>
      <c r="C3346" s="6">
        <v>6.8580000000000002E-2</v>
      </c>
      <c r="D3346" t="s">
        <v>3</v>
      </c>
      <c r="E3346">
        <v>1</v>
      </c>
      <c r="F3346">
        <v>3.5</v>
      </c>
      <c r="G3346" t="s">
        <v>2</v>
      </c>
      <c r="H3346">
        <v>2</v>
      </c>
      <c r="I3346" t="s">
        <v>0</v>
      </c>
      <c r="J3346">
        <v>1</v>
      </c>
      <c r="K3346">
        <v>4.5</v>
      </c>
      <c r="L3346" t="s">
        <v>2</v>
      </c>
      <c r="M3346">
        <v>1</v>
      </c>
      <c r="N3346" t="s">
        <v>5634</v>
      </c>
      <c r="O3346">
        <v>1</v>
      </c>
      <c r="P3346" t="str">
        <f>D3346&amp;"-"&amp;F3346&amp;"-"&amp;G3346&amp;"-"&amp;E3346&amp;"-"&amp;H3346</f>
        <v>A2Delta-3.5-f-1-2</v>
      </c>
      <c r="Q3346" t="str">
        <f>I3346&amp;"-"&amp;K3346&amp;"-"&amp;L3346&amp;"-"&amp;J3346&amp;"-"&amp;M3346</f>
        <v>X2Pi-4.5-f-1-1</v>
      </c>
      <c r="R3346">
        <f>B3346+S3346</f>
        <v>26177.430943551997</v>
      </c>
      <c r="S3346">
        <f>_xlfn.IFNA(VLOOKUP(Q3346,'MARVEL-X'!A$2:I$1400,7,FALSE),VLOOKUP(Q3346,MARVEL!A$2:J$1522,10,FALSE))</f>
        <v>2992.3659435519999</v>
      </c>
      <c r="T3346">
        <f>IF(P3346=P3345,R3346+T3345,R3346)</f>
        <v>366484.72773855511</v>
      </c>
      <c r="U3346">
        <f>IF(P3346=P3345,1+U3345,1)</f>
        <v>14</v>
      </c>
      <c r="V3346" t="str">
        <f t="shared" si="52"/>
        <v/>
      </c>
      <c r="W3346" t="str">
        <f>IF(V3346="","",IF(ABS(V3346-R3346)&gt;W$1,ABS(V3346-R3346),""))</f>
        <v/>
      </c>
      <c r="X3346" t="str">
        <f>Y3346&amp;"-"&amp;Z3346&amp;"-"&amp;AC3346&amp;"-"&amp;AD3346&amp;"-"&amp;AG3346</f>
        <v>3.5-f-A-1-1.5</v>
      </c>
      <c r="Y3346">
        <f>F3346</f>
        <v>3.5</v>
      </c>
      <c r="Z3346" s="2" t="str">
        <f>G3346</f>
        <v>f</v>
      </c>
      <c r="AA3346">
        <f>_xlfn.IFNA(VLOOKUP(X3346,'duo-out'!A$2:Q$5000,5,FALSE),E3346+10*(H3346-1)+1+_xlfn.IFNA(VLOOKUP(D3346,states!A$2:C$10,3,FALSE),1))</f>
        <v>68</v>
      </c>
      <c r="AB3346" t="str">
        <f>IF(V3346="","",V3346)</f>
        <v/>
      </c>
      <c r="AC3346" s="2" t="str">
        <f>_xlfn.IFNA(VLOOKUP(D3346,states!A$2:C$10,2,FALSE),"XX")</f>
        <v>A</v>
      </c>
      <c r="AD3346">
        <f>E3346</f>
        <v>1</v>
      </c>
      <c r="AE3346">
        <f>_xlfn.IFNA(VLOOKUP(D3346,states!A$2:D$10,4,FALSE),0)</f>
        <v>2</v>
      </c>
      <c r="AF3346">
        <v>0.5</v>
      </c>
      <c r="AG3346">
        <f>IF(AE3346=0,AF3346,IF(AE3346=1,IF(F3346=0.5,0.5,IF(H3346=1,0.5,1.5)),IF(F3346=0.5,0.5,IF(H3346=1,2.5,1.5))))</f>
        <v>1.5</v>
      </c>
      <c r="AH3346" s="7">
        <f>IF(AC3346="XX",0,1/C3346^(1/5)*IF(E3346=0,100,1)/(E3346+1)^(1/4))</f>
        <v>1.4371529971314945</v>
      </c>
    </row>
    <row r="3347" spans="1:34">
      <c r="A3347">
        <v>5575</v>
      </c>
      <c r="B3347" s="1">
        <v>23293.198</v>
      </c>
      <c r="C3347" s="6">
        <v>0.05</v>
      </c>
      <c r="D3347" t="s">
        <v>3</v>
      </c>
      <c r="E3347">
        <v>1</v>
      </c>
      <c r="F3347">
        <v>3.5</v>
      </c>
      <c r="G3347" t="s">
        <v>2</v>
      </c>
      <c r="H3347">
        <v>2</v>
      </c>
      <c r="I3347" t="s">
        <v>0</v>
      </c>
      <c r="J3347">
        <v>1</v>
      </c>
      <c r="K3347">
        <v>3.5</v>
      </c>
      <c r="L3347" t="s">
        <v>1</v>
      </c>
      <c r="M3347">
        <v>1</v>
      </c>
      <c r="N3347" t="s">
        <v>5631</v>
      </c>
      <c r="O3347">
        <v>1</v>
      </c>
      <c r="P3347" t="str">
        <f>D3347&amp;"-"&amp;F3347&amp;"-"&amp;G3347&amp;"-"&amp;E3347&amp;"-"&amp;H3347</f>
        <v>A2Delta-3.5-f-1-2</v>
      </c>
      <c r="Q3347" t="str">
        <f>I3347&amp;"-"&amp;K3347&amp;"-"&amp;L3347&amp;"-"&amp;J3347&amp;"-"&amp;M3347</f>
        <v>X2Pi-3.5-e-1-1</v>
      </c>
      <c r="R3347">
        <f>B3347+S3347</f>
        <v>26177.506802627999</v>
      </c>
      <c r="S3347">
        <f>_xlfn.IFNA(VLOOKUP(Q3347,'MARVEL-X'!A$2:I$1400,7,FALSE),VLOOKUP(Q3347,MARVEL!A$2:J$1522,10,FALSE))</f>
        <v>2884.3088026280002</v>
      </c>
      <c r="T3347">
        <f>IF(P3347=P3346,R3347+T3346,R3347)</f>
        <v>392662.2345411831</v>
      </c>
      <c r="U3347">
        <f>IF(P3347=P3346,1+U3346,1)</f>
        <v>15</v>
      </c>
      <c r="V3347" t="str">
        <f t="shared" si="52"/>
        <v/>
      </c>
      <c r="W3347" t="str">
        <f>IF(V3347="","",IF(ABS(V3347-R3347)&gt;W$1,ABS(V3347-R3347),""))</f>
        <v/>
      </c>
      <c r="X3347" t="str">
        <f>Y3347&amp;"-"&amp;Z3347&amp;"-"&amp;AC3347&amp;"-"&amp;AD3347&amp;"-"&amp;AG3347</f>
        <v>3.5-f-A-1-1.5</v>
      </c>
      <c r="Y3347">
        <f>F3347</f>
        <v>3.5</v>
      </c>
      <c r="Z3347" s="2" t="str">
        <f>G3347</f>
        <v>f</v>
      </c>
      <c r="AA3347">
        <f>_xlfn.IFNA(VLOOKUP(X3347,'duo-out'!A$2:Q$5000,5,FALSE),E3347+10*(H3347-1)+1+_xlfn.IFNA(VLOOKUP(D3347,states!A$2:C$10,3,FALSE),1))</f>
        <v>68</v>
      </c>
      <c r="AB3347" t="str">
        <f>IF(V3347="","",V3347)</f>
        <v/>
      </c>
      <c r="AC3347" s="2" t="str">
        <f>_xlfn.IFNA(VLOOKUP(D3347,states!A$2:C$10,2,FALSE),"XX")</f>
        <v>A</v>
      </c>
      <c r="AD3347">
        <f>E3347</f>
        <v>1</v>
      </c>
      <c r="AE3347">
        <f>_xlfn.IFNA(VLOOKUP(D3347,states!A$2:D$10,4,FALSE),0)</f>
        <v>2</v>
      </c>
      <c r="AF3347">
        <v>0.5</v>
      </c>
      <c r="AG3347">
        <f>IF(AE3347=0,AF3347,IF(AE3347=1,IF(F3347=0.5,0.5,IF(H3347=1,0.5,1.5)),IF(F3347=0.5,0.5,IF(H3347=1,2.5,1.5))))</f>
        <v>1.5</v>
      </c>
      <c r="AH3347" s="7">
        <f>IF(AC3347="XX",0,1/C3347^(1/5)*IF(E3347=0,100,1)/(E3347+1)^(1/4))</f>
        <v>1.5309059120638666</v>
      </c>
    </row>
    <row r="3348" spans="1:34">
      <c r="A3348">
        <v>1134</v>
      </c>
      <c r="B3348" s="1">
        <v>23050.92</v>
      </c>
      <c r="C3348" s="6">
        <v>0.05</v>
      </c>
      <c r="D3348" t="s">
        <v>3</v>
      </c>
      <c r="E3348">
        <v>1</v>
      </c>
      <c r="F3348">
        <v>3.5</v>
      </c>
      <c r="G3348" t="s">
        <v>2</v>
      </c>
      <c r="H3348">
        <v>2</v>
      </c>
      <c r="I3348" t="s">
        <v>0</v>
      </c>
      <c r="J3348">
        <v>1</v>
      </c>
      <c r="K3348">
        <v>4.5</v>
      </c>
      <c r="L3348" t="s">
        <v>2</v>
      </c>
      <c r="M3348">
        <v>2</v>
      </c>
      <c r="N3348" t="s">
        <v>1190</v>
      </c>
      <c r="O3348">
        <v>1</v>
      </c>
      <c r="P3348" t="str">
        <f>D3348&amp;"-"&amp;F3348&amp;"-"&amp;G3348&amp;"-"&amp;E3348&amp;"-"&amp;H3348</f>
        <v>A2Delta-3.5-f-1-2</v>
      </c>
      <c r="Q3348" t="str">
        <f>I3348&amp;"-"&amp;K3348&amp;"-"&amp;L3348&amp;"-"&amp;J3348&amp;"-"&amp;M3348</f>
        <v>X2Pi-4.5-f-1-2</v>
      </c>
      <c r="R3348">
        <f>B3348+S3348</f>
        <v>26177.466871539</v>
      </c>
      <c r="S3348">
        <f>_xlfn.IFNA(VLOOKUP(Q3348,'MARVEL-X'!A$2:I$1400,7,FALSE),VLOOKUP(Q3348,MARVEL!A$2:J$1522,10,FALSE))</f>
        <v>3126.5468715390002</v>
      </c>
      <c r="T3348">
        <f>IF(P3348=P3347,R3348+T3347,R3348)</f>
        <v>418839.70141272212</v>
      </c>
      <c r="U3348">
        <f>IF(P3348=P3347,1+U3347,1)</f>
        <v>16</v>
      </c>
      <c r="V3348" t="str">
        <f t="shared" si="52"/>
        <v/>
      </c>
      <c r="W3348" t="str">
        <f>IF(V3348="","",IF(ABS(V3348-R3348)&gt;W$1,ABS(V3348-R3348),""))</f>
        <v/>
      </c>
      <c r="X3348" t="str">
        <f>Y3348&amp;"-"&amp;Z3348&amp;"-"&amp;AC3348&amp;"-"&amp;AD3348&amp;"-"&amp;AG3348</f>
        <v>3.5-f-A-1-1.5</v>
      </c>
      <c r="Y3348">
        <f>F3348</f>
        <v>3.5</v>
      </c>
      <c r="Z3348" s="2" t="str">
        <f>G3348</f>
        <v>f</v>
      </c>
      <c r="AA3348">
        <f>_xlfn.IFNA(VLOOKUP(X3348,'duo-out'!A$2:Q$5000,5,FALSE),E3348+10*(H3348-1)+1+_xlfn.IFNA(VLOOKUP(D3348,states!A$2:C$10,3,FALSE),1))</f>
        <v>68</v>
      </c>
      <c r="AB3348" t="str">
        <f>IF(V3348="","",V3348)</f>
        <v/>
      </c>
      <c r="AC3348" s="2" t="str">
        <f>_xlfn.IFNA(VLOOKUP(D3348,states!A$2:C$10,2,FALSE),"XX")</f>
        <v>A</v>
      </c>
      <c r="AD3348">
        <f>E3348</f>
        <v>1</v>
      </c>
      <c r="AE3348">
        <f>_xlfn.IFNA(VLOOKUP(D3348,states!A$2:D$10,4,FALSE),0)</f>
        <v>2</v>
      </c>
      <c r="AF3348">
        <v>0.5</v>
      </c>
      <c r="AG3348">
        <f>IF(AE3348=0,AF3348,IF(AE3348=1,IF(F3348=0.5,0.5,IF(H3348=1,0.5,1.5)),IF(F3348=0.5,0.5,IF(H3348=1,2.5,1.5))))</f>
        <v>1.5</v>
      </c>
      <c r="AH3348" s="7">
        <f>IF(AC3348="XX",0,1/C3348^(1/5)*IF(E3348=0,100,1)/(E3348+1)^(1/4))</f>
        <v>1.5309059120638666</v>
      </c>
    </row>
    <row r="3349" spans="1:34">
      <c r="A3349">
        <v>1118</v>
      </c>
      <c r="B3349" s="1">
        <v>23188.26</v>
      </c>
      <c r="C3349" s="6">
        <v>8.4449999999999997E-2</v>
      </c>
      <c r="D3349" t="s">
        <v>3</v>
      </c>
      <c r="E3349">
        <v>1</v>
      </c>
      <c r="F3349">
        <v>3.5</v>
      </c>
      <c r="G3349" t="s">
        <v>2</v>
      </c>
      <c r="H3349">
        <v>2</v>
      </c>
      <c r="I3349" t="s">
        <v>0</v>
      </c>
      <c r="J3349">
        <v>1</v>
      </c>
      <c r="K3349">
        <v>3.5</v>
      </c>
      <c r="L3349" t="s">
        <v>1</v>
      </c>
      <c r="M3349">
        <v>2</v>
      </c>
      <c r="N3349" t="s">
        <v>1174</v>
      </c>
      <c r="O3349">
        <v>1</v>
      </c>
      <c r="P3349" t="str">
        <f>D3349&amp;"-"&amp;F3349&amp;"-"&amp;G3349&amp;"-"&amp;E3349&amp;"-"&amp;H3349</f>
        <v>A2Delta-3.5-f-1-2</v>
      </c>
      <c r="Q3349" t="str">
        <f>I3349&amp;"-"&amp;K3349&amp;"-"&amp;L3349&amp;"-"&amp;J3349&amp;"-"&amp;M3349</f>
        <v>X2Pi-3.5-e-1-2</v>
      </c>
      <c r="R3349">
        <f>B3349+S3349</f>
        <v>26177.565672926998</v>
      </c>
      <c r="S3349">
        <f>_xlfn.IFNA(VLOOKUP(Q3349,'MARVEL-X'!A$2:I$1400,7,FALSE),VLOOKUP(Q3349,MARVEL!A$2:J$1522,10,FALSE))</f>
        <v>2989.3056729270002</v>
      </c>
      <c r="T3349">
        <f>IF(P3349=P3348,R3349+T3348,R3349)</f>
        <v>445017.26708564913</v>
      </c>
      <c r="U3349">
        <f>IF(P3349=P3348,1+U3348,1)</f>
        <v>17</v>
      </c>
      <c r="V3349" t="str">
        <f t="shared" si="52"/>
        <v/>
      </c>
      <c r="W3349" t="str">
        <f>IF(V3349="","",IF(ABS(V3349-R3349)&gt;W$1,ABS(V3349-R3349),""))</f>
        <v/>
      </c>
      <c r="X3349" t="str">
        <f>Y3349&amp;"-"&amp;Z3349&amp;"-"&amp;AC3349&amp;"-"&amp;AD3349&amp;"-"&amp;AG3349</f>
        <v>3.5-f-A-1-1.5</v>
      </c>
      <c r="Y3349">
        <f>F3349</f>
        <v>3.5</v>
      </c>
      <c r="Z3349" s="2" t="str">
        <f>G3349</f>
        <v>f</v>
      </c>
      <c r="AA3349">
        <f>_xlfn.IFNA(VLOOKUP(X3349,'duo-out'!A$2:Q$5000,5,FALSE),E3349+10*(H3349-1)+1+_xlfn.IFNA(VLOOKUP(D3349,states!A$2:C$10,3,FALSE),1))</f>
        <v>68</v>
      </c>
      <c r="AB3349" t="str">
        <f>IF(V3349="","",V3349)</f>
        <v/>
      </c>
      <c r="AC3349" s="2" t="str">
        <f>_xlfn.IFNA(VLOOKUP(D3349,states!A$2:C$10,2,FALSE),"XX")</f>
        <v>A</v>
      </c>
      <c r="AD3349">
        <f>E3349</f>
        <v>1</v>
      </c>
      <c r="AE3349">
        <f>_xlfn.IFNA(VLOOKUP(D3349,states!A$2:D$10,4,FALSE),0)</f>
        <v>2</v>
      </c>
      <c r="AF3349">
        <v>0.5</v>
      </c>
      <c r="AG3349">
        <f>IF(AE3349=0,AF3349,IF(AE3349=1,IF(F3349=0.5,0.5,IF(H3349=1,0.5,1.5)),IF(F3349=0.5,0.5,IF(H3349=1,2.5,1.5))))</f>
        <v>1.5</v>
      </c>
      <c r="AH3349" s="7">
        <f>IF(AC3349="XX",0,1/C3349^(1/5)*IF(E3349=0,100,1)/(E3349+1)^(1/4))</f>
        <v>1.3785501514645486</v>
      </c>
    </row>
    <row r="3350" spans="1:34">
      <c r="A3350">
        <v>1048</v>
      </c>
      <c r="B3350" s="1">
        <v>23296.85</v>
      </c>
      <c r="C3350" s="6">
        <v>0.27910000000000001</v>
      </c>
      <c r="D3350" t="s">
        <v>3</v>
      </c>
      <c r="E3350">
        <v>1</v>
      </c>
      <c r="F3350">
        <v>3.5</v>
      </c>
      <c r="G3350" t="s">
        <v>2</v>
      </c>
      <c r="H3350">
        <v>2</v>
      </c>
      <c r="I3350" t="s">
        <v>0</v>
      </c>
      <c r="J3350">
        <v>1</v>
      </c>
      <c r="K3350">
        <v>2.5</v>
      </c>
      <c r="L3350" t="s">
        <v>2</v>
      </c>
      <c r="M3350">
        <v>2</v>
      </c>
      <c r="N3350" t="s">
        <v>1104</v>
      </c>
      <c r="O3350">
        <v>1</v>
      </c>
      <c r="P3350" t="str">
        <f>D3350&amp;"-"&amp;F3350&amp;"-"&amp;G3350&amp;"-"&amp;E3350&amp;"-"&amp;H3350</f>
        <v>A2Delta-3.5-f-1-2</v>
      </c>
      <c r="Q3350" t="str">
        <f>I3350&amp;"-"&amp;K3350&amp;"-"&amp;L3350&amp;"-"&amp;J3350&amp;"-"&amp;M3350</f>
        <v>X2Pi-2.5-f-1-2</v>
      </c>
      <c r="R3350">
        <f>B3350+S3350</f>
        <v>26177.233989753</v>
      </c>
      <c r="S3350">
        <f>_xlfn.IFNA(VLOOKUP(Q3350,'MARVEL-X'!A$2:I$1400,7,FALSE),VLOOKUP(Q3350,MARVEL!A$2:J$1522,10,FALSE))</f>
        <v>2880.3839897530002</v>
      </c>
      <c r="T3350">
        <f>IF(P3350=P3349,R3350+T3349,R3350)</f>
        <v>471194.50107540214</v>
      </c>
      <c r="U3350">
        <f>IF(P3350=P3349,1+U3349,1)</f>
        <v>18</v>
      </c>
      <c r="V3350">
        <f t="shared" si="52"/>
        <v>26177.472281966784</v>
      </c>
      <c r="W3350">
        <f>IF(V3350="","",IF(ABS(V3350-R3350)&gt;W$1,ABS(V3350-R3350),""))</f>
        <v>0.23829221378400689</v>
      </c>
      <c r="X3350" t="str">
        <f>Y3350&amp;"-"&amp;Z3350&amp;"-"&amp;AC3350&amp;"-"&amp;AD3350&amp;"-"&amp;AG3350</f>
        <v>3.5-f-A-1-1.5</v>
      </c>
      <c r="Y3350">
        <f>F3350</f>
        <v>3.5</v>
      </c>
      <c r="Z3350" s="2" t="str">
        <f>G3350</f>
        <v>f</v>
      </c>
      <c r="AA3350">
        <f>_xlfn.IFNA(VLOOKUP(X3350,'duo-out'!A$2:Q$5000,5,FALSE),E3350+10*(H3350-1)+1+_xlfn.IFNA(VLOOKUP(D3350,states!A$2:C$10,3,FALSE),1))</f>
        <v>68</v>
      </c>
      <c r="AB3350">
        <f>IF(V3350="","",V3350)</f>
        <v>26177.472281966784</v>
      </c>
      <c r="AC3350" s="2" t="str">
        <f>_xlfn.IFNA(VLOOKUP(D3350,states!A$2:C$10,2,FALSE),"XX")</f>
        <v>A</v>
      </c>
      <c r="AD3350">
        <f>E3350</f>
        <v>1</v>
      </c>
      <c r="AE3350">
        <f>_xlfn.IFNA(VLOOKUP(D3350,states!A$2:D$10,4,FALSE),0)</f>
        <v>2</v>
      </c>
      <c r="AF3350">
        <v>0.5</v>
      </c>
      <c r="AG3350">
        <f>IF(AE3350=0,AF3350,IF(AE3350=1,IF(F3350=0.5,0.5,IF(H3350=1,0.5,1.5)),IF(F3350=0.5,0.5,IF(H3350=1,2.5,1.5))))</f>
        <v>1.5</v>
      </c>
      <c r="AH3350" s="7">
        <f>IF(AC3350="XX",0,1/C3350^(1/5)*IF(E3350=0,100,1)/(E3350+1)^(1/4))</f>
        <v>1.0854017908038256</v>
      </c>
    </row>
    <row r="3351" spans="1:34">
      <c r="A3351">
        <v>4105</v>
      </c>
      <c r="B3351" s="1">
        <v>20543.393</v>
      </c>
      <c r="C3351" s="6">
        <v>4.3189999999999999E-2</v>
      </c>
      <c r="D3351" t="s">
        <v>3</v>
      </c>
      <c r="E3351">
        <v>2</v>
      </c>
      <c r="F3351">
        <v>3.5</v>
      </c>
      <c r="G3351" t="s">
        <v>2</v>
      </c>
      <c r="H3351">
        <v>1</v>
      </c>
      <c r="I3351" t="s">
        <v>0</v>
      </c>
      <c r="J3351">
        <v>3</v>
      </c>
      <c r="K3351">
        <v>4.5</v>
      </c>
      <c r="L3351" t="s">
        <v>2</v>
      </c>
      <c r="M3351">
        <v>1</v>
      </c>
      <c r="N3351" t="s">
        <v>4161</v>
      </c>
      <c r="O3351">
        <v>1</v>
      </c>
      <c r="P3351" t="str">
        <f>D3351&amp;"-"&amp;F3351&amp;"-"&amp;G3351&amp;"-"&amp;E3351&amp;"-"&amp;H3351</f>
        <v>A2Delta-3.5-f-2-1</v>
      </c>
      <c r="Q3351" t="str">
        <f>I3351&amp;"-"&amp;K3351&amp;"-"&amp;L3351&amp;"-"&amp;J3351&amp;"-"&amp;M3351</f>
        <v>X2Pi-4.5-f-3-1</v>
      </c>
      <c r="R3351">
        <f>B3351+S3351</f>
        <v>28603.956981308002</v>
      </c>
      <c r="S3351">
        <f>_xlfn.IFNA(VLOOKUP(Q3351,'MARVEL-X'!A$2:I$1400,7,FALSE),VLOOKUP(Q3351,MARVEL!A$2:J$1522,10,FALSE))</f>
        <v>8060.5639813079997</v>
      </c>
      <c r="T3351">
        <f>IF(P3351=P3350,R3351+T3350,R3351)</f>
        <v>28603.956981308002</v>
      </c>
      <c r="U3351">
        <f>IF(P3351=P3350,1+U3350,1)</f>
        <v>1</v>
      </c>
      <c r="V3351" t="str">
        <f t="shared" si="52"/>
        <v/>
      </c>
      <c r="W3351" t="str">
        <f>IF(V3351="","",IF(ABS(V3351-R3351)&gt;W$1,ABS(V3351-R3351),""))</f>
        <v/>
      </c>
      <c r="X3351" t="str">
        <f>Y3351&amp;"-"&amp;Z3351&amp;"-"&amp;AC3351&amp;"-"&amp;AD3351&amp;"-"&amp;AG3351</f>
        <v>3.5-f-A-2-2.5</v>
      </c>
      <c r="Y3351">
        <f>F3351</f>
        <v>3.5</v>
      </c>
      <c r="Z3351" s="2" t="str">
        <f>G3351</f>
        <v>f</v>
      </c>
      <c r="AA3351">
        <f>_xlfn.IFNA(VLOOKUP(X3351,'duo-out'!A$2:Q$5000,5,FALSE),E3351+10*(H3351-1)+1+_xlfn.IFNA(VLOOKUP(D3351,states!A$2:C$10,3,FALSE),1))</f>
        <v>83</v>
      </c>
      <c r="AB3351" t="str">
        <f>IF(V3351="","",V3351)</f>
        <v/>
      </c>
      <c r="AC3351" s="2" t="str">
        <f>_xlfn.IFNA(VLOOKUP(D3351,states!A$2:C$10,2,FALSE),"XX")</f>
        <v>A</v>
      </c>
      <c r="AD3351">
        <f>E3351</f>
        <v>2</v>
      </c>
      <c r="AE3351">
        <f>_xlfn.IFNA(VLOOKUP(D3351,states!A$2:D$10,4,FALSE),0)</f>
        <v>2</v>
      </c>
      <c r="AF3351">
        <v>0.5</v>
      </c>
      <c r="AG3351">
        <f>IF(AE3351=0,AF3351,IF(AE3351=1,IF(F3351=0.5,0.5,IF(H3351=1,0.5,1.5)),IF(F3351=0.5,0.5,IF(H3351=1,2.5,1.5))))</f>
        <v>2.5</v>
      </c>
      <c r="AH3351" s="7">
        <f>IF(AC3351="XX",0,1/C3351^(1/5)*IF(E3351=0,100,1)/(E3351+1)^(1/4))</f>
        <v>1.4244363423394097</v>
      </c>
    </row>
    <row r="3352" spans="1:34">
      <c r="A3352">
        <v>4097</v>
      </c>
      <c r="B3352" s="1">
        <v>20643.159</v>
      </c>
      <c r="C3352" s="6">
        <v>2.9430000000000001E-2</v>
      </c>
      <c r="D3352" t="s">
        <v>3</v>
      </c>
      <c r="E3352">
        <v>2</v>
      </c>
      <c r="F3352">
        <v>3.5</v>
      </c>
      <c r="G3352" t="s">
        <v>2</v>
      </c>
      <c r="H3352">
        <v>1</v>
      </c>
      <c r="I3352" t="s">
        <v>0</v>
      </c>
      <c r="J3352">
        <v>3</v>
      </c>
      <c r="K3352">
        <v>3.5</v>
      </c>
      <c r="L3352" t="s">
        <v>1</v>
      </c>
      <c r="M3352">
        <v>1</v>
      </c>
      <c r="N3352" t="s">
        <v>4153</v>
      </c>
      <c r="O3352">
        <v>1</v>
      </c>
      <c r="P3352" t="str">
        <f>D3352&amp;"-"&amp;F3352&amp;"-"&amp;G3352&amp;"-"&amp;E3352&amp;"-"&amp;H3352</f>
        <v>A2Delta-3.5-f-2-1</v>
      </c>
      <c r="Q3352" t="str">
        <f>I3352&amp;"-"&amp;K3352&amp;"-"&amp;L3352&amp;"-"&amp;J3352&amp;"-"&amp;M3352</f>
        <v>X2Pi-3.5-e-3-1</v>
      </c>
      <c r="R3352">
        <f>B3352+S3352</f>
        <v>28603.958458867</v>
      </c>
      <c r="S3352">
        <f>_xlfn.IFNA(VLOOKUP(Q3352,'MARVEL-X'!A$2:I$1400,7,FALSE),VLOOKUP(Q3352,MARVEL!A$2:J$1522,10,FALSE))</f>
        <v>7960.7994588669999</v>
      </c>
      <c r="T3352">
        <f>IF(P3352=P3351,R3352+T3351,R3352)</f>
        <v>57207.915440174998</v>
      </c>
      <c r="U3352">
        <f>IF(P3352=P3351,1+U3351,1)</f>
        <v>2</v>
      </c>
      <c r="V3352" t="str">
        <f t="shared" si="52"/>
        <v/>
      </c>
      <c r="W3352" t="str">
        <f>IF(V3352="","",IF(ABS(V3352-R3352)&gt;W$1,ABS(V3352-R3352),""))</f>
        <v/>
      </c>
      <c r="X3352" t="str">
        <f>Y3352&amp;"-"&amp;Z3352&amp;"-"&amp;AC3352&amp;"-"&amp;AD3352&amp;"-"&amp;AG3352</f>
        <v>3.5-f-A-2-2.5</v>
      </c>
      <c r="Y3352">
        <f>F3352</f>
        <v>3.5</v>
      </c>
      <c r="Z3352" s="2" t="str">
        <f>G3352</f>
        <v>f</v>
      </c>
      <c r="AA3352">
        <f>_xlfn.IFNA(VLOOKUP(X3352,'duo-out'!A$2:Q$5000,5,FALSE),E3352+10*(H3352-1)+1+_xlfn.IFNA(VLOOKUP(D3352,states!A$2:C$10,3,FALSE),1))</f>
        <v>83</v>
      </c>
      <c r="AB3352" t="str">
        <f>IF(V3352="","",V3352)</f>
        <v/>
      </c>
      <c r="AC3352" s="2" t="str">
        <f>_xlfn.IFNA(VLOOKUP(D3352,states!A$2:C$10,2,FALSE),"XX")</f>
        <v>A</v>
      </c>
      <c r="AD3352">
        <f>E3352</f>
        <v>2</v>
      </c>
      <c r="AE3352">
        <f>_xlfn.IFNA(VLOOKUP(D3352,states!A$2:D$10,4,FALSE),0)</f>
        <v>2</v>
      </c>
      <c r="AF3352">
        <v>0.5</v>
      </c>
      <c r="AG3352">
        <f>IF(AE3352=0,AF3352,IF(AE3352=1,IF(F3352=0.5,0.5,IF(H3352=1,0.5,1.5)),IF(F3352=0.5,0.5,IF(H3352=1,2.5,1.5))))</f>
        <v>2.5</v>
      </c>
      <c r="AH3352" s="7">
        <f>IF(AC3352="XX",0,1/C3352^(1/5)*IF(E3352=0,100,1)/(E3352+1)^(1/4))</f>
        <v>1.5380187638634486</v>
      </c>
    </row>
    <row r="3353" spans="1:34">
      <c r="A3353">
        <v>4093</v>
      </c>
      <c r="B3353" s="1">
        <v>20718.39</v>
      </c>
      <c r="C3353" s="6">
        <v>5.0000000000000001E-3</v>
      </c>
      <c r="D3353" t="s">
        <v>3</v>
      </c>
      <c r="E3353">
        <v>2</v>
      </c>
      <c r="F3353">
        <v>3.5</v>
      </c>
      <c r="G3353" t="s">
        <v>2</v>
      </c>
      <c r="H3353">
        <v>1</v>
      </c>
      <c r="I3353" t="s">
        <v>0</v>
      </c>
      <c r="J3353">
        <v>3</v>
      </c>
      <c r="K3353">
        <v>2.5</v>
      </c>
      <c r="L3353" t="s">
        <v>2</v>
      </c>
      <c r="M3353">
        <v>1</v>
      </c>
      <c r="N3353" t="s">
        <v>4149</v>
      </c>
      <c r="O3353">
        <v>1</v>
      </c>
      <c r="P3353" t="str">
        <f>D3353&amp;"-"&amp;F3353&amp;"-"&amp;G3353&amp;"-"&amp;E3353&amp;"-"&amp;H3353</f>
        <v>A2Delta-3.5-f-2-1</v>
      </c>
      <c r="Q3353" t="str">
        <f>I3353&amp;"-"&amp;K3353&amp;"-"&amp;L3353&amp;"-"&amp;J3353&amp;"-"&amp;M3353</f>
        <v>X2Pi-2.5-f-3-1</v>
      </c>
      <c r="R3353">
        <f>B3353+S3353</f>
        <v>28603.994928437998</v>
      </c>
      <c r="S3353">
        <f>_xlfn.IFNA(VLOOKUP(Q3353,'MARVEL-X'!A$2:I$1400,7,FALSE),VLOOKUP(Q3353,MARVEL!A$2:J$1522,10,FALSE))</f>
        <v>7885.6049284379997</v>
      </c>
      <c r="T3353">
        <f>IF(P3353=P3352,R3353+T3352,R3353)</f>
        <v>85811.910368612997</v>
      </c>
      <c r="U3353">
        <f>IF(P3353=P3352,1+U3352,1)</f>
        <v>3</v>
      </c>
      <c r="V3353" t="str">
        <f t="shared" si="52"/>
        <v/>
      </c>
      <c r="W3353" t="str">
        <f>IF(V3353="","",IF(ABS(V3353-R3353)&gt;W$1,ABS(V3353-R3353),""))</f>
        <v/>
      </c>
      <c r="X3353" t="str">
        <f>Y3353&amp;"-"&amp;Z3353&amp;"-"&amp;AC3353&amp;"-"&amp;AD3353&amp;"-"&amp;AG3353</f>
        <v>3.5-f-A-2-2.5</v>
      </c>
      <c r="Y3353">
        <f>F3353</f>
        <v>3.5</v>
      </c>
      <c r="Z3353" s="2" t="str">
        <f>G3353</f>
        <v>f</v>
      </c>
      <c r="AA3353">
        <f>_xlfn.IFNA(VLOOKUP(X3353,'duo-out'!A$2:Q$5000,5,FALSE),E3353+10*(H3353-1)+1+_xlfn.IFNA(VLOOKUP(D3353,states!A$2:C$10,3,FALSE),1))</f>
        <v>83</v>
      </c>
      <c r="AB3353" t="str">
        <f>IF(V3353="","",V3353)</f>
        <v/>
      </c>
      <c r="AC3353" s="2" t="str">
        <f>_xlfn.IFNA(VLOOKUP(D3353,states!A$2:C$10,2,FALSE),"XX")</f>
        <v>A</v>
      </c>
      <c r="AD3353">
        <f>E3353</f>
        <v>2</v>
      </c>
      <c r="AE3353">
        <f>_xlfn.IFNA(VLOOKUP(D3353,states!A$2:D$10,4,FALSE),0)</f>
        <v>2</v>
      </c>
      <c r="AF3353">
        <v>0.5</v>
      </c>
      <c r="AG3353">
        <f>IF(AE3353=0,AF3353,IF(AE3353=1,IF(F3353=0.5,0.5,IF(H3353=1,0.5,1.5)),IF(F3353=0.5,0.5,IF(H3353=1,2.5,1.5))))</f>
        <v>2.5</v>
      </c>
      <c r="AH3353" s="7">
        <f>IF(AC3353="XX",0,1/C3353^(1/5)*IF(E3353=0,100,1)/(E3353+1)^(1/4))</f>
        <v>2.1924297443889911</v>
      </c>
    </row>
    <row r="3354" spans="1:34">
      <c r="A3354">
        <v>3697</v>
      </c>
      <c r="B3354" s="1">
        <v>23122.877100000002</v>
      </c>
      <c r="C3354" s="6">
        <v>2.3570000000000001E-2</v>
      </c>
      <c r="D3354" t="s">
        <v>3</v>
      </c>
      <c r="E3354">
        <v>2</v>
      </c>
      <c r="F3354">
        <v>3.5</v>
      </c>
      <c r="G3354" t="s">
        <v>2</v>
      </c>
      <c r="H3354">
        <v>1</v>
      </c>
      <c r="I3354" t="s">
        <v>0</v>
      </c>
      <c r="J3354">
        <v>2</v>
      </c>
      <c r="K3354">
        <v>2.5</v>
      </c>
      <c r="L3354" t="s">
        <v>2</v>
      </c>
      <c r="M3354">
        <v>2</v>
      </c>
      <c r="N3354" t="s">
        <v>3753</v>
      </c>
      <c r="O3354">
        <v>1</v>
      </c>
      <c r="P3354" t="str">
        <f>D3354&amp;"-"&amp;F3354&amp;"-"&amp;G3354&amp;"-"&amp;E3354&amp;"-"&amp;H3354</f>
        <v>A2Delta-3.5-f-2-1</v>
      </c>
      <c r="Q3354" t="str">
        <f>I3354&amp;"-"&amp;K3354&amp;"-"&amp;L3354&amp;"-"&amp;J3354&amp;"-"&amp;M3354</f>
        <v>X2Pi-2.5-f-2-2</v>
      </c>
      <c r="R3354">
        <f>B3354+S3354</f>
        <v>28603.971085803001</v>
      </c>
      <c r="S3354">
        <f>_xlfn.IFNA(VLOOKUP(Q3354,'MARVEL-X'!A$2:I$1400,7,FALSE),VLOOKUP(Q3354,MARVEL!A$2:J$1522,10,FALSE))</f>
        <v>5481.0939858029997</v>
      </c>
      <c r="T3354">
        <f>IF(P3354=P3353,R3354+T3353,R3354)</f>
        <v>114415.881454416</v>
      </c>
      <c r="U3354">
        <f>IF(P3354=P3353,1+U3353,1)</f>
        <v>4</v>
      </c>
      <c r="V3354" t="str">
        <f t="shared" si="52"/>
        <v/>
      </c>
      <c r="W3354" t="str">
        <f>IF(V3354="","",IF(ABS(V3354-R3354)&gt;W$1,ABS(V3354-R3354),""))</f>
        <v/>
      </c>
      <c r="X3354" t="str">
        <f>Y3354&amp;"-"&amp;Z3354&amp;"-"&amp;AC3354&amp;"-"&amp;AD3354&amp;"-"&amp;AG3354</f>
        <v>3.5-f-A-2-2.5</v>
      </c>
      <c r="Y3354">
        <f>F3354</f>
        <v>3.5</v>
      </c>
      <c r="Z3354" s="2" t="str">
        <f>G3354</f>
        <v>f</v>
      </c>
      <c r="AA3354">
        <f>_xlfn.IFNA(VLOOKUP(X3354,'duo-out'!A$2:Q$5000,5,FALSE),E3354+10*(H3354-1)+1+_xlfn.IFNA(VLOOKUP(D3354,states!A$2:C$10,3,FALSE),1))</f>
        <v>83</v>
      </c>
      <c r="AB3354" t="str">
        <f>IF(V3354="","",V3354)</f>
        <v/>
      </c>
      <c r="AC3354" s="2" t="str">
        <f>_xlfn.IFNA(VLOOKUP(D3354,states!A$2:C$10,2,FALSE),"XX")</f>
        <v>A</v>
      </c>
      <c r="AD3354">
        <f>E3354</f>
        <v>2</v>
      </c>
      <c r="AE3354">
        <f>_xlfn.IFNA(VLOOKUP(D3354,states!A$2:D$10,4,FALSE),0)</f>
        <v>2</v>
      </c>
      <c r="AF3354">
        <v>0.5</v>
      </c>
      <c r="AG3354">
        <f>IF(AE3354=0,AF3354,IF(AE3354=1,IF(F3354=0.5,0.5,IF(H3354=1,0.5,1.5)),IF(F3354=0.5,0.5,IF(H3354=1,2.5,1.5))))</f>
        <v>2.5</v>
      </c>
      <c r="AH3354" s="7">
        <f>IF(AC3354="XX",0,1/C3354^(1/5)*IF(E3354=0,100,1)/(E3354+1)^(1/4))</f>
        <v>1.6078582923731668</v>
      </c>
    </row>
    <row r="3355" spans="1:34">
      <c r="A3355">
        <v>3685</v>
      </c>
      <c r="B3355" s="1">
        <v>23015.260200000001</v>
      </c>
      <c r="C3355" s="6">
        <v>1.18E-2</v>
      </c>
      <c r="D3355" t="s">
        <v>3</v>
      </c>
      <c r="E3355">
        <v>2</v>
      </c>
      <c r="F3355">
        <v>3.5</v>
      </c>
      <c r="G3355" t="s">
        <v>2</v>
      </c>
      <c r="H3355">
        <v>1</v>
      </c>
      <c r="I3355" t="s">
        <v>0</v>
      </c>
      <c r="J3355">
        <v>2</v>
      </c>
      <c r="K3355">
        <v>4.5</v>
      </c>
      <c r="L3355" t="s">
        <v>2</v>
      </c>
      <c r="M3355">
        <v>1</v>
      </c>
      <c r="N3355" t="s">
        <v>3741</v>
      </c>
      <c r="O3355">
        <v>1</v>
      </c>
      <c r="P3355" t="str">
        <f>D3355&amp;"-"&amp;F3355&amp;"-"&amp;G3355&amp;"-"&amp;E3355&amp;"-"&amp;H3355</f>
        <v>A2Delta-3.5-f-2-1</v>
      </c>
      <c r="Q3355" t="str">
        <f>I3355&amp;"-"&amp;K3355&amp;"-"&amp;L3355&amp;"-"&amp;J3355&amp;"-"&amp;M3355</f>
        <v>X2Pi-4.5-f-2-1</v>
      </c>
      <c r="R3355">
        <f>B3355+S3355</f>
        <v>28603.995796701001</v>
      </c>
      <c r="S3355">
        <f>_xlfn.IFNA(VLOOKUP(Q3355,'MARVEL-X'!A$2:I$1400,7,FALSE),VLOOKUP(Q3355,MARVEL!A$2:J$1522,10,FALSE))</f>
        <v>5588.7355967009998</v>
      </c>
      <c r="T3355">
        <f>IF(P3355=P3354,R3355+T3354,R3355)</f>
        <v>143019.877251117</v>
      </c>
      <c r="U3355">
        <f>IF(P3355=P3354,1+U3354,1)</f>
        <v>5</v>
      </c>
      <c r="V3355" t="str">
        <f t="shared" si="52"/>
        <v/>
      </c>
      <c r="W3355" t="str">
        <f>IF(V3355="","",IF(ABS(V3355-R3355)&gt;W$1,ABS(V3355-R3355),""))</f>
        <v/>
      </c>
      <c r="X3355" t="str">
        <f>Y3355&amp;"-"&amp;Z3355&amp;"-"&amp;AC3355&amp;"-"&amp;AD3355&amp;"-"&amp;AG3355</f>
        <v>3.5-f-A-2-2.5</v>
      </c>
      <c r="Y3355">
        <f>F3355</f>
        <v>3.5</v>
      </c>
      <c r="Z3355" s="2" t="str">
        <f>G3355</f>
        <v>f</v>
      </c>
      <c r="AA3355">
        <f>_xlfn.IFNA(VLOOKUP(X3355,'duo-out'!A$2:Q$5000,5,FALSE),E3355+10*(H3355-1)+1+_xlfn.IFNA(VLOOKUP(D3355,states!A$2:C$10,3,FALSE),1))</f>
        <v>83</v>
      </c>
      <c r="AB3355" t="str">
        <f>IF(V3355="","",V3355)</f>
        <v/>
      </c>
      <c r="AC3355" s="2" t="str">
        <f>_xlfn.IFNA(VLOOKUP(D3355,states!A$2:C$10,2,FALSE),"XX")</f>
        <v>A</v>
      </c>
      <c r="AD3355">
        <f>E3355</f>
        <v>2</v>
      </c>
      <c r="AE3355">
        <f>_xlfn.IFNA(VLOOKUP(D3355,states!A$2:D$10,4,FALSE),0)</f>
        <v>2</v>
      </c>
      <c r="AF3355">
        <v>0.5</v>
      </c>
      <c r="AG3355">
        <f>IF(AE3355=0,AF3355,IF(AE3355=1,IF(F3355=0.5,0.5,IF(H3355=1,0.5,1.5)),IF(F3355=0.5,0.5,IF(H3355=1,2.5,1.5))))</f>
        <v>2.5</v>
      </c>
      <c r="AH3355" s="7">
        <f>IF(AC3355="XX",0,1/C3355^(1/5)*IF(E3355=0,100,1)/(E3355+1)^(1/4))</f>
        <v>1.8464743744962304</v>
      </c>
    </row>
    <row r="3356" spans="1:34">
      <c r="A3356">
        <v>3661</v>
      </c>
      <c r="B3356" s="1">
        <v>23119.146000000001</v>
      </c>
      <c r="C3356" s="6">
        <v>7.4710000000000002E-3</v>
      </c>
      <c r="D3356" t="s">
        <v>3</v>
      </c>
      <c r="E3356">
        <v>2</v>
      </c>
      <c r="F3356">
        <v>3.5</v>
      </c>
      <c r="G3356" t="s">
        <v>2</v>
      </c>
      <c r="H3356">
        <v>1</v>
      </c>
      <c r="I3356" t="s">
        <v>0</v>
      </c>
      <c r="J3356">
        <v>2</v>
      </c>
      <c r="K3356">
        <v>3.5</v>
      </c>
      <c r="L3356" t="s">
        <v>1</v>
      </c>
      <c r="M3356">
        <v>1</v>
      </c>
      <c r="N3356" t="s">
        <v>3717</v>
      </c>
      <c r="O3356">
        <v>1</v>
      </c>
      <c r="P3356" t="str">
        <f>D3356&amp;"-"&amp;F3356&amp;"-"&amp;G3356&amp;"-"&amp;E3356&amp;"-"&amp;H3356</f>
        <v>A2Delta-3.5-f-2-1</v>
      </c>
      <c r="Q3356" t="str">
        <f>I3356&amp;"-"&amp;K3356&amp;"-"&amp;L3356&amp;"-"&amp;J3356&amp;"-"&amp;M3356</f>
        <v>X2Pi-3.5-e-2-1</v>
      </c>
      <c r="R3356">
        <f>B3356+S3356</f>
        <v>28603.987990157002</v>
      </c>
      <c r="S3356">
        <f>_xlfn.IFNA(VLOOKUP(Q3356,'MARVEL-X'!A$2:I$1400,7,FALSE),VLOOKUP(Q3356,MARVEL!A$2:J$1522,10,FALSE))</f>
        <v>5484.8419901569996</v>
      </c>
      <c r="T3356">
        <f>IF(P3356=P3355,R3356+T3355,R3356)</f>
        <v>171623.865241274</v>
      </c>
      <c r="U3356">
        <f>IF(P3356=P3355,1+U3355,1)</f>
        <v>6</v>
      </c>
      <c r="V3356" t="str">
        <f t="shared" si="52"/>
        <v/>
      </c>
      <c r="W3356" t="str">
        <f>IF(V3356="","",IF(ABS(V3356-R3356)&gt;W$1,ABS(V3356-R3356),""))</f>
        <v/>
      </c>
      <c r="X3356" t="str">
        <f>Y3356&amp;"-"&amp;Z3356&amp;"-"&amp;AC3356&amp;"-"&amp;AD3356&amp;"-"&amp;AG3356</f>
        <v>3.5-f-A-2-2.5</v>
      </c>
      <c r="Y3356">
        <f>F3356</f>
        <v>3.5</v>
      </c>
      <c r="Z3356" s="2" t="str">
        <f>G3356</f>
        <v>f</v>
      </c>
      <c r="AA3356">
        <f>_xlfn.IFNA(VLOOKUP(X3356,'duo-out'!A$2:Q$5000,5,FALSE),E3356+10*(H3356-1)+1+_xlfn.IFNA(VLOOKUP(D3356,states!A$2:C$10,3,FALSE),1))</f>
        <v>83</v>
      </c>
      <c r="AB3356" t="str">
        <f>IF(V3356="","",V3356)</f>
        <v/>
      </c>
      <c r="AC3356" s="2" t="str">
        <f>_xlfn.IFNA(VLOOKUP(D3356,states!A$2:C$10,2,FALSE),"XX")</f>
        <v>A</v>
      </c>
      <c r="AD3356">
        <f>E3356</f>
        <v>2</v>
      </c>
      <c r="AE3356">
        <f>_xlfn.IFNA(VLOOKUP(D3356,states!A$2:D$10,4,FALSE),0)</f>
        <v>2</v>
      </c>
      <c r="AF3356">
        <v>0.5</v>
      </c>
      <c r="AG3356">
        <f>IF(AE3356=0,AF3356,IF(AE3356=1,IF(F3356=0.5,0.5,IF(H3356=1,0.5,1.5)),IF(F3356=0.5,0.5,IF(H3356=1,2.5,1.5))))</f>
        <v>2.5</v>
      </c>
      <c r="AH3356" s="7">
        <f>IF(AC3356="XX",0,1/C3356^(1/5)*IF(E3356=0,100,1)/(E3356+1)^(1/4))</f>
        <v>2.0232238647094483</v>
      </c>
    </row>
    <row r="3357" spans="1:34">
      <c r="A3357">
        <v>3654</v>
      </c>
      <c r="B3357" s="1">
        <v>23197.4784</v>
      </c>
      <c r="C3357" s="6">
        <v>2.1919999999999999E-2</v>
      </c>
      <c r="D3357" t="s">
        <v>3</v>
      </c>
      <c r="E3357">
        <v>2</v>
      </c>
      <c r="F3357">
        <v>3.5</v>
      </c>
      <c r="G3357" t="s">
        <v>2</v>
      </c>
      <c r="H3357">
        <v>1</v>
      </c>
      <c r="I3357" t="s">
        <v>0</v>
      </c>
      <c r="J3357">
        <v>2</v>
      </c>
      <c r="K3357">
        <v>2.5</v>
      </c>
      <c r="L3357" t="s">
        <v>2</v>
      </c>
      <c r="M3357">
        <v>1</v>
      </c>
      <c r="N3357" t="s">
        <v>3710</v>
      </c>
      <c r="O3357">
        <v>1</v>
      </c>
      <c r="P3357" t="str">
        <f>D3357&amp;"-"&amp;F3357&amp;"-"&amp;G3357&amp;"-"&amp;E3357&amp;"-"&amp;H3357</f>
        <v>A2Delta-3.5-f-2-1</v>
      </c>
      <c r="Q3357" t="str">
        <f>I3357&amp;"-"&amp;K3357&amp;"-"&amp;L3357&amp;"-"&amp;J3357&amp;"-"&amp;M3357</f>
        <v>X2Pi-2.5-f-2-1</v>
      </c>
      <c r="R3357">
        <f>B3357+S3357</f>
        <v>28604.007163383001</v>
      </c>
      <c r="S3357">
        <f>_xlfn.IFNA(VLOOKUP(Q3357,'MARVEL-X'!A$2:I$1400,7,FALSE),VLOOKUP(Q3357,MARVEL!A$2:J$1522,10,FALSE))</f>
        <v>5406.5287633830003</v>
      </c>
      <c r="T3357">
        <f>IF(P3357=P3356,R3357+T3356,R3357)</f>
        <v>200227.87240465701</v>
      </c>
      <c r="U3357">
        <f>IF(P3357=P3356,1+U3356,1)</f>
        <v>7</v>
      </c>
      <c r="V3357" t="str">
        <f t="shared" si="52"/>
        <v/>
      </c>
      <c r="W3357" t="str">
        <f>IF(V3357="","",IF(ABS(V3357-R3357)&gt;W$1,ABS(V3357-R3357),""))</f>
        <v/>
      </c>
      <c r="X3357" t="str">
        <f>Y3357&amp;"-"&amp;Z3357&amp;"-"&amp;AC3357&amp;"-"&amp;AD3357&amp;"-"&amp;AG3357</f>
        <v>3.5-f-A-2-2.5</v>
      </c>
      <c r="Y3357">
        <f>F3357</f>
        <v>3.5</v>
      </c>
      <c r="Z3357" s="2" t="str">
        <f>G3357</f>
        <v>f</v>
      </c>
      <c r="AA3357">
        <f>_xlfn.IFNA(VLOOKUP(X3357,'duo-out'!A$2:Q$5000,5,FALSE),E3357+10*(H3357-1)+1+_xlfn.IFNA(VLOOKUP(D3357,states!A$2:C$10,3,FALSE),1))</f>
        <v>83</v>
      </c>
      <c r="AB3357" t="str">
        <f>IF(V3357="","",V3357)</f>
        <v/>
      </c>
      <c r="AC3357" s="2" t="str">
        <f>_xlfn.IFNA(VLOOKUP(D3357,states!A$2:C$10,2,FALSE),"XX")</f>
        <v>A</v>
      </c>
      <c r="AD3357">
        <f>E3357</f>
        <v>2</v>
      </c>
      <c r="AE3357">
        <f>_xlfn.IFNA(VLOOKUP(D3357,states!A$2:D$10,4,FALSE),0)</f>
        <v>2</v>
      </c>
      <c r="AF3357">
        <v>0.5</v>
      </c>
      <c r="AG3357">
        <f>IF(AE3357=0,AF3357,IF(AE3357=1,IF(F3357=0.5,0.5,IF(H3357=1,0.5,1.5)),IF(F3357=0.5,0.5,IF(H3357=1,2.5,1.5))))</f>
        <v>2.5</v>
      </c>
      <c r="AH3357" s="7">
        <f>IF(AC3357="XX",0,1/C3357^(1/5)*IF(E3357=0,100,1)/(E3357+1)^(1/4))</f>
        <v>1.631366637116632</v>
      </c>
    </row>
    <row r="3358" spans="1:34">
      <c r="A3358">
        <v>2994</v>
      </c>
      <c r="B3358" s="1">
        <v>23015.2572</v>
      </c>
      <c r="C3358" s="6">
        <v>5.0000000000000001E-3</v>
      </c>
      <c r="D3358" t="s">
        <v>3</v>
      </c>
      <c r="E3358">
        <v>2</v>
      </c>
      <c r="F3358">
        <v>3.5</v>
      </c>
      <c r="G3358" t="s">
        <v>2</v>
      </c>
      <c r="H3358">
        <v>1</v>
      </c>
      <c r="I3358" t="s">
        <v>0</v>
      </c>
      <c r="J3358">
        <v>2</v>
      </c>
      <c r="K3358">
        <v>4.5</v>
      </c>
      <c r="L3358" t="s">
        <v>2</v>
      </c>
      <c r="M3358">
        <v>1</v>
      </c>
      <c r="N3358" t="s">
        <v>3050</v>
      </c>
      <c r="O3358">
        <v>1</v>
      </c>
      <c r="P3358" t="str">
        <f>D3358&amp;"-"&amp;F3358&amp;"-"&amp;G3358&amp;"-"&amp;E3358&amp;"-"&amp;H3358</f>
        <v>A2Delta-3.5-f-2-1</v>
      </c>
      <c r="Q3358" t="str">
        <f>I3358&amp;"-"&amp;K3358&amp;"-"&amp;L3358&amp;"-"&amp;J3358&amp;"-"&amp;M3358</f>
        <v>X2Pi-4.5-f-2-1</v>
      </c>
      <c r="R3358">
        <f>B3358+S3358</f>
        <v>28603.992796701001</v>
      </c>
      <c r="S3358">
        <f>_xlfn.IFNA(VLOOKUP(Q3358,'MARVEL-X'!A$2:I$1400,7,FALSE),VLOOKUP(Q3358,MARVEL!A$2:J$1522,10,FALSE))</f>
        <v>5588.7355967009998</v>
      </c>
      <c r="T3358">
        <f>IF(P3358=P3357,R3358+T3357,R3358)</f>
        <v>228831.86520135801</v>
      </c>
      <c r="U3358">
        <f>IF(P3358=P3357,1+U3357,1)</f>
        <v>8</v>
      </c>
      <c r="V3358" t="str">
        <f t="shared" si="52"/>
        <v/>
      </c>
      <c r="W3358" t="str">
        <f>IF(V3358="","",IF(ABS(V3358-R3358)&gt;W$1,ABS(V3358-R3358),""))</f>
        <v/>
      </c>
      <c r="X3358" t="str">
        <f>Y3358&amp;"-"&amp;Z3358&amp;"-"&amp;AC3358&amp;"-"&amp;AD3358&amp;"-"&amp;AG3358</f>
        <v>3.5-f-A-2-2.5</v>
      </c>
      <c r="Y3358">
        <f>F3358</f>
        <v>3.5</v>
      </c>
      <c r="Z3358" s="2" t="str">
        <f>G3358</f>
        <v>f</v>
      </c>
      <c r="AA3358">
        <f>_xlfn.IFNA(VLOOKUP(X3358,'duo-out'!A$2:Q$5000,5,FALSE),E3358+10*(H3358-1)+1+_xlfn.IFNA(VLOOKUP(D3358,states!A$2:C$10,3,FALSE),1))</f>
        <v>83</v>
      </c>
      <c r="AB3358" t="str">
        <f>IF(V3358="","",V3358)</f>
        <v/>
      </c>
      <c r="AC3358" s="2" t="str">
        <f>_xlfn.IFNA(VLOOKUP(D3358,states!A$2:C$10,2,FALSE),"XX")</f>
        <v>A</v>
      </c>
      <c r="AD3358">
        <f>E3358</f>
        <v>2</v>
      </c>
      <c r="AE3358">
        <f>_xlfn.IFNA(VLOOKUP(D3358,states!A$2:D$10,4,FALSE),0)</f>
        <v>2</v>
      </c>
      <c r="AF3358">
        <v>0.5</v>
      </c>
      <c r="AG3358">
        <f>IF(AE3358=0,AF3358,IF(AE3358=1,IF(F3358=0.5,0.5,IF(H3358=1,0.5,1.5)),IF(F3358=0.5,0.5,IF(H3358=1,2.5,1.5))))</f>
        <v>2.5</v>
      </c>
      <c r="AH3358" s="7">
        <f>IF(AC3358="XX",0,1/C3358^(1/5)*IF(E3358=0,100,1)/(E3358+1)^(1/4))</f>
        <v>2.1924297443889911</v>
      </c>
    </row>
    <row r="3359" spans="1:34">
      <c r="A3359">
        <v>2984</v>
      </c>
      <c r="B3359" s="1">
        <v>23119.497599999999</v>
      </c>
      <c r="C3359" s="6">
        <v>5.0000000000000001E-3</v>
      </c>
      <c r="D3359" t="s">
        <v>3</v>
      </c>
      <c r="E3359">
        <v>2</v>
      </c>
      <c r="F3359">
        <v>3.5</v>
      </c>
      <c r="G3359" t="s">
        <v>2</v>
      </c>
      <c r="H3359">
        <v>1</v>
      </c>
      <c r="I3359" t="s">
        <v>0</v>
      </c>
      <c r="J3359">
        <v>2</v>
      </c>
      <c r="K3359">
        <v>3.5</v>
      </c>
      <c r="L3359" t="s">
        <v>2</v>
      </c>
      <c r="M3359">
        <v>1</v>
      </c>
      <c r="N3359" t="s">
        <v>3040</v>
      </c>
      <c r="O3359">
        <v>1</v>
      </c>
      <c r="P3359" t="str">
        <f>D3359&amp;"-"&amp;F3359&amp;"-"&amp;G3359&amp;"-"&amp;E3359&amp;"-"&amp;H3359</f>
        <v>A2Delta-3.5-f-2-1</v>
      </c>
      <c r="Q3359" t="str">
        <f>I3359&amp;"-"&amp;K3359&amp;"-"&amp;L3359&amp;"-"&amp;J3359&amp;"-"&amp;M3359</f>
        <v>X2Pi-3.5-f-2-1</v>
      </c>
      <c r="R3359">
        <f>B3359+S3359</f>
        <v>28603.996011711999</v>
      </c>
      <c r="S3359">
        <f>_xlfn.IFNA(VLOOKUP(Q3359,'MARVEL-X'!A$2:I$1400,7,FALSE),VLOOKUP(Q3359,MARVEL!A$2:J$1522,10,FALSE))</f>
        <v>5484.4984117120002</v>
      </c>
      <c r="T3359">
        <f>IF(P3359=P3358,R3359+T3358,R3359)</f>
        <v>257435.86121307002</v>
      </c>
      <c r="U3359">
        <f>IF(P3359=P3358,1+U3358,1)</f>
        <v>9</v>
      </c>
      <c r="V3359" t="str">
        <f t="shared" si="52"/>
        <v/>
      </c>
      <c r="W3359" t="str">
        <f>IF(V3359="","",IF(ABS(V3359-R3359)&gt;W$1,ABS(V3359-R3359),""))</f>
        <v/>
      </c>
      <c r="X3359" t="str">
        <f>Y3359&amp;"-"&amp;Z3359&amp;"-"&amp;AC3359&amp;"-"&amp;AD3359&amp;"-"&amp;AG3359</f>
        <v>3.5-f-A-2-2.5</v>
      </c>
      <c r="Y3359">
        <f>F3359</f>
        <v>3.5</v>
      </c>
      <c r="Z3359" s="2" t="str">
        <f>G3359</f>
        <v>f</v>
      </c>
      <c r="AA3359">
        <f>_xlfn.IFNA(VLOOKUP(X3359,'duo-out'!A$2:Q$5000,5,FALSE),E3359+10*(H3359-1)+1+_xlfn.IFNA(VLOOKUP(D3359,states!A$2:C$10,3,FALSE),1))</f>
        <v>83</v>
      </c>
      <c r="AB3359" t="str">
        <f>IF(V3359="","",V3359)</f>
        <v/>
      </c>
      <c r="AC3359" s="2" t="str">
        <f>_xlfn.IFNA(VLOOKUP(D3359,states!A$2:C$10,2,FALSE),"XX")</f>
        <v>A</v>
      </c>
      <c r="AD3359">
        <f>E3359</f>
        <v>2</v>
      </c>
      <c r="AE3359">
        <f>_xlfn.IFNA(VLOOKUP(D3359,states!A$2:D$10,4,FALSE),0)</f>
        <v>2</v>
      </c>
      <c r="AF3359">
        <v>0.5</v>
      </c>
      <c r="AG3359">
        <f>IF(AE3359=0,AF3359,IF(AE3359=1,IF(F3359=0.5,0.5,IF(H3359=1,0.5,1.5)),IF(F3359=0.5,0.5,IF(H3359=1,2.5,1.5))))</f>
        <v>2.5</v>
      </c>
      <c r="AH3359" s="7">
        <f>IF(AC3359="XX",0,1/C3359^(1/5)*IF(E3359=0,100,1)/(E3359+1)^(1/4))</f>
        <v>2.1924297443889911</v>
      </c>
    </row>
    <row r="3360" spans="1:34">
      <c r="A3360">
        <v>2973</v>
      </c>
      <c r="B3360" s="1">
        <v>23197.468199999999</v>
      </c>
      <c r="C3360" s="6">
        <v>5.0000000000000001E-3</v>
      </c>
      <c r="D3360" t="s">
        <v>3</v>
      </c>
      <c r="E3360">
        <v>2</v>
      </c>
      <c r="F3360">
        <v>3.5</v>
      </c>
      <c r="G3360" t="s">
        <v>2</v>
      </c>
      <c r="H3360">
        <v>1</v>
      </c>
      <c r="I3360" t="s">
        <v>0</v>
      </c>
      <c r="J3360">
        <v>2</v>
      </c>
      <c r="K3360">
        <v>2.5</v>
      </c>
      <c r="L3360" t="s">
        <v>2</v>
      </c>
      <c r="M3360">
        <v>1</v>
      </c>
      <c r="N3360" t="s">
        <v>3029</v>
      </c>
      <c r="O3360">
        <v>1</v>
      </c>
      <c r="P3360" t="str">
        <f>D3360&amp;"-"&amp;F3360&amp;"-"&amp;G3360&amp;"-"&amp;E3360&amp;"-"&amp;H3360</f>
        <v>A2Delta-3.5-f-2-1</v>
      </c>
      <c r="Q3360" t="str">
        <f>I3360&amp;"-"&amp;K3360&amp;"-"&amp;L3360&amp;"-"&amp;J3360&amp;"-"&amp;M3360</f>
        <v>X2Pi-2.5-f-2-1</v>
      </c>
      <c r="R3360">
        <f>B3360+S3360</f>
        <v>28603.996963383001</v>
      </c>
      <c r="S3360">
        <f>_xlfn.IFNA(VLOOKUP(Q3360,'MARVEL-X'!A$2:I$1400,7,FALSE),VLOOKUP(Q3360,MARVEL!A$2:J$1522,10,FALSE))</f>
        <v>5406.5287633830003</v>
      </c>
      <c r="T3360">
        <f>IF(P3360=P3359,R3360+T3359,R3360)</f>
        <v>286039.85817645304</v>
      </c>
      <c r="U3360">
        <f>IF(P3360=P3359,1+U3359,1)</f>
        <v>10</v>
      </c>
      <c r="V3360" t="str">
        <f t="shared" si="52"/>
        <v/>
      </c>
      <c r="W3360" t="str">
        <f>IF(V3360="","",IF(ABS(V3360-R3360)&gt;W$1,ABS(V3360-R3360),""))</f>
        <v/>
      </c>
      <c r="X3360" t="str">
        <f>Y3360&amp;"-"&amp;Z3360&amp;"-"&amp;AC3360&amp;"-"&amp;AD3360&amp;"-"&amp;AG3360</f>
        <v>3.5-f-A-2-2.5</v>
      </c>
      <c r="Y3360">
        <f>F3360</f>
        <v>3.5</v>
      </c>
      <c r="Z3360" s="2" t="str">
        <f>G3360</f>
        <v>f</v>
      </c>
      <c r="AA3360">
        <f>_xlfn.IFNA(VLOOKUP(X3360,'duo-out'!A$2:Q$5000,5,FALSE),E3360+10*(H3360-1)+1+_xlfn.IFNA(VLOOKUP(D3360,states!A$2:C$10,3,FALSE),1))</f>
        <v>83</v>
      </c>
      <c r="AB3360" t="str">
        <f>IF(V3360="","",V3360)</f>
        <v/>
      </c>
      <c r="AC3360" s="2" t="str">
        <f>_xlfn.IFNA(VLOOKUP(D3360,states!A$2:C$10,2,FALSE),"XX")</f>
        <v>A</v>
      </c>
      <c r="AD3360">
        <f>E3360</f>
        <v>2</v>
      </c>
      <c r="AE3360">
        <f>_xlfn.IFNA(VLOOKUP(D3360,states!A$2:D$10,4,FALSE),0)</f>
        <v>2</v>
      </c>
      <c r="AF3360">
        <v>0.5</v>
      </c>
      <c r="AG3360">
        <f>IF(AE3360=0,AF3360,IF(AE3360=1,IF(F3360=0.5,0.5,IF(H3360=1,0.5,1.5)),IF(F3360=0.5,0.5,IF(H3360=1,2.5,1.5))))</f>
        <v>2.5</v>
      </c>
      <c r="AH3360" s="7">
        <f>IF(AC3360="XX",0,1/C3360^(1/5)*IF(E3360=0,100,1)/(E3360+1)^(1/4))</f>
        <v>2.1924297443889911</v>
      </c>
    </row>
    <row r="3361" spans="1:34">
      <c r="A3361">
        <v>5698</v>
      </c>
      <c r="B3361" s="1">
        <v>23122.92</v>
      </c>
      <c r="C3361" s="6">
        <v>0.05</v>
      </c>
      <c r="D3361" t="s">
        <v>3</v>
      </c>
      <c r="E3361">
        <v>2</v>
      </c>
      <c r="F3361">
        <v>3.5</v>
      </c>
      <c r="G3361" t="s">
        <v>2</v>
      </c>
      <c r="H3361">
        <v>1</v>
      </c>
      <c r="I3361" t="s">
        <v>0</v>
      </c>
      <c r="J3361">
        <v>2</v>
      </c>
      <c r="K3361">
        <v>2.5</v>
      </c>
      <c r="L3361" t="s">
        <v>2</v>
      </c>
      <c r="M3361">
        <v>2</v>
      </c>
      <c r="N3361" t="s">
        <v>5754</v>
      </c>
      <c r="O3361">
        <v>1</v>
      </c>
      <c r="P3361" t="str">
        <f>D3361&amp;"-"&amp;F3361&amp;"-"&amp;G3361&amp;"-"&amp;E3361&amp;"-"&amp;H3361</f>
        <v>A2Delta-3.5-f-2-1</v>
      </c>
      <c r="Q3361" t="str">
        <f>I3361&amp;"-"&amp;K3361&amp;"-"&amp;L3361&amp;"-"&amp;J3361&amp;"-"&amp;M3361</f>
        <v>X2Pi-2.5-f-2-2</v>
      </c>
      <c r="R3361">
        <f>B3361+S3361</f>
        <v>28604.013985802998</v>
      </c>
      <c r="S3361">
        <f>_xlfn.IFNA(VLOOKUP(Q3361,'MARVEL-X'!A$2:I$1400,7,FALSE),VLOOKUP(Q3361,MARVEL!A$2:J$1522,10,FALSE))</f>
        <v>5481.0939858029997</v>
      </c>
      <c r="T3361">
        <f>IF(P3361=P3360,R3361+T3360,R3361)</f>
        <v>314643.87216225604</v>
      </c>
      <c r="U3361">
        <f>IF(P3361=P3360,1+U3360,1)</f>
        <v>11</v>
      </c>
      <c r="V3361" t="str">
        <f t="shared" si="52"/>
        <v/>
      </c>
      <c r="W3361" t="str">
        <f>IF(V3361="","",IF(ABS(V3361-R3361)&gt;W$1,ABS(V3361-R3361),""))</f>
        <v/>
      </c>
      <c r="X3361" t="str">
        <f>Y3361&amp;"-"&amp;Z3361&amp;"-"&amp;AC3361&amp;"-"&amp;AD3361&amp;"-"&amp;AG3361</f>
        <v>3.5-f-A-2-2.5</v>
      </c>
      <c r="Y3361">
        <f>F3361</f>
        <v>3.5</v>
      </c>
      <c r="Z3361" s="2" t="str">
        <f>G3361</f>
        <v>f</v>
      </c>
      <c r="AA3361">
        <f>_xlfn.IFNA(VLOOKUP(X3361,'duo-out'!A$2:Q$5000,5,FALSE),E3361+10*(H3361-1)+1+_xlfn.IFNA(VLOOKUP(D3361,states!A$2:C$10,3,FALSE),1))</f>
        <v>83</v>
      </c>
      <c r="AB3361" t="str">
        <f>IF(V3361="","",V3361)</f>
        <v/>
      </c>
      <c r="AC3361" s="2" t="str">
        <f>_xlfn.IFNA(VLOOKUP(D3361,states!A$2:C$10,2,FALSE),"XX")</f>
        <v>A</v>
      </c>
      <c r="AD3361">
        <f>E3361</f>
        <v>2</v>
      </c>
      <c r="AE3361">
        <f>_xlfn.IFNA(VLOOKUP(D3361,states!A$2:D$10,4,FALSE),0)</f>
        <v>2</v>
      </c>
      <c r="AF3361">
        <v>0.5</v>
      </c>
      <c r="AG3361">
        <f>IF(AE3361=0,AF3361,IF(AE3361=1,IF(F3361=0.5,0.5,IF(H3361=1,0.5,1.5)),IF(F3361=0.5,0.5,IF(H3361=1,2.5,1.5))))</f>
        <v>2.5</v>
      </c>
      <c r="AH3361" s="7">
        <f>IF(AC3361="XX",0,1/C3361^(1/5)*IF(E3361=0,100,1)/(E3361+1)^(1/4))</f>
        <v>1.3833296494790666</v>
      </c>
    </row>
    <row r="3362" spans="1:34">
      <c r="A3362">
        <v>5662</v>
      </c>
      <c r="B3362" s="1">
        <v>23119.124</v>
      </c>
      <c r="C3362" s="6">
        <v>0.05</v>
      </c>
      <c r="D3362" t="s">
        <v>3</v>
      </c>
      <c r="E3362">
        <v>2</v>
      </c>
      <c r="F3362">
        <v>3.5</v>
      </c>
      <c r="G3362" t="s">
        <v>2</v>
      </c>
      <c r="H3362">
        <v>1</v>
      </c>
      <c r="I3362" t="s">
        <v>0</v>
      </c>
      <c r="J3362">
        <v>2</v>
      </c>
      <c r="K3362">
        <v>3.5</v>
      </c>
      <c r="L3362" t="s">
        <v>1</v>
      </c>
      <c r="M3362">
        <v>1</v>
      </c>
      <c r="N3362" t="s">
        <v>5718</v>
      </c>
      <c r="O3362">
        <v>1</v>
      </c>
      <c r="P3362" t="str">
        <f>D3362&amp;"-"&amp;F3362&amp;"-"&amp;G3362&amp;"-"&amp;E3362&amp;"-"&amp;H3362</f>
        <v>A2Delta-3.5-f-2-1</v>
      </c>
      <c r="Q3362" t="str">
        <f>I3362&amp;"-"&amp;K3362&amp;"-"&amp;L3362&amp;"-"&amp;J3362&amp;"-"&amp;M3362</f>
        <v>X2Pi-3.5-e-2-1</v>
      </c>
      <c r="R3362">
        <f>B3362+S3362</f>
        <v>28603.965990156998</v>
      </c>
      <c r="S3362">
        <f>_xlfn.IFNA(VLOOKUP(Q3362,'MARVEL-X'!A$2:I$1400,7,FALSE),VLOOKUP(Q3362,MARVEL!A$2:J$1522,10,FALSE))</f>
        <v>5484.8419901569996</v>
      </c>
      <c r="T3362">
        <f>IF(P3362=P3361,R3362+T3361,R3362)</f>
        <v>343247.83815241302</v>
      </c>
      <c r="U3362">
        <f>IF(P3362=P3361,1+U3361,1)</f>
        <v>12</v>
      </c>
      <c r="V3362" t="str">
        <f t="shared" si="52"/>
        <v/>
      </c>
      <c r="W3362" t="str">
        <f>IF(V3362="","",IF(ABS(V3362-R3362)&gt;W$1,ABS(V3362-R3362),""))</f>
        <v/>
      </c>
      <c r="X3362" t="str">
        <f>Y3362&amp;"-"&amp;Z3362&amp;"-"&amp;AC3362&amp;"-"&amp;AD3362&amp;"-"&amp;AG3362</f>
        <v>3.5-f-A-2-2.5</v>
      </c>
      <c r="Y3362">
        <f>F3362</f>
        <v>3.5</v>
      </c>
      <c r="Z3362" s="2" t="str">
        <f>G3362</f>
        <v>f</v>
      </c>
      <c r="AA3362">
        <f>_xlfn.IFNA(VLOOKUP(X3362,'duo-out'!A$2:Q$5000,5,FALSE),E3362+10*(H3362-1)+1+_xlfn.IFNA(VLOOKUP(D3362,states!A$2:C$10,3,FALSE),1))</f>
        <v>83</v>
      </c>
      <c r="AB3362" t="str">
        <f>IF(V3362="","",V3362)</f>
        <v/>
      </c>
      <c r="AC3362" s="2" t="str">
        <f>_xlfn.IFNA(VLOOKUP(D3362,states!A$2:C$10,2,FALSE),"XX")</f>
        <v>A</v>
      </c>
      <c r="AD3362">
        <f>E3362</f>
        <v>2</v>
      </c>
      <c r="AE3362">
        <f>_xlfn.IFNA(VLOOKUP(D3362,states!A$2:D$10,4,FALSE),0)</f>
        <v>2</v>
      </c>
      <c r="AF3362">
        <v>0.5</v>
      </c>
      <c r="AG3362">
        <f>IF(AE3362=0,AF3362,IF(AE3362=1,IF(F3362=0.5,0.5,IF(H3362=1,0.5,1.5)),IF(F3362=0.5,0.5,IF(H3362=1,2.5,1.5))))</f>
        <v>2.5</v>
      </c>
      <c r="AH3362" s="7">
        <f>IF(AC3362="XX",0,1/C3362^(1/5)*IF(E3362=0,100,1)/(E3362+1)^(1/4))</f>
        <v>1.3833296494790666</v>
      </c>
    </row>
    <row r="3363" spans="1:34">
      <c r="A3363">
        <v>5654</v>
      </c>
      <c r="B3363" s="1">
        <v>23197.474999999999</v>
      </c>
      <c r="C3363" s="6">
        <v>0.05</v>
      </c>
      <c r="D3363" t="s">
        <v>3</v>
      </c>
      <c r="E3363">
        <v>2</v>
      </c>
      <c r="F3363">
        <v>3.5</v>
      </c>
      <c r="G3363" t="s">
        <v>2</v>
      </c>
      <c r="H3363">
        <v>1</v>
      </c>
      <c r="I3363" t="s">
        <v>0</v>
      </c>
      <c r="J3363">
        <v>2</v>
      </c>
      <c r="K3363">
        <v>2.5</v>
      </c>
      <c r="L3363" t="s">
        <v>2</v>
      </c>
      <c r="M3363">
        <v>1</v>
      </c>
      <c r="N3363" t="s">
        <v>5710</v>
      </c>
      <c r="O3363">
        <v>1</v>
      </c>
      <c r="P3363" t="str">
        <f>D3363&amp;"-"&amp;F3363&amp;"-"&amp;G3363&amp;"-"&amp;E3363&amp;"-"&amp;H3363</f>
        <v>A2Delta-3.5-f-2-1</v>
      </c>
      <c r="Q3363" t="str">
        <f>I3363&amp;"-"&amp;K3363&amp;"-"&amp;L3363&amp;"-"&amp;J3363&amp;"-"&amp;M3363</f>
        <v>X2Pi-2.5-f-2-1</v>
      </c>
      <c r="R3363">
        <f>B3363+S3363</f>
        <v>28604.003763383</v>
      </c>
      <c r="S3363">
        <f>_xlfn.IFNA(VLOOKUP(Q3363,'MARVEL-X'!A$2:I$1400,7,FALSE),VLOOKUP(Q3363,MARVEL!A$2:J$1522,10,FALSE))</f>
        <v>5406.5287633830003</v>
      </c>
      <c r="T3363">
        <f>IF(P3363=P3362,R3363+T3362,R3363)</f>
        <v>371851.84191579605</v>
      </c>
      <c r="U3363">
        <f>IF(P3363=P3362,1+U3362,1)</f>
        <v>13</v>
      </c>
      <c r="V3363" t="str">
        <f t="shared" si="52"/>
        <v/>
      </c>
      <c r="W3363" t="str">
        <f>IF(V3363="","",IF(ABS(V3363-R3363)&gt;W$1,ABS(V3363-R3363),""))</f>
        <v/>
      </c>
      <c r="X3363" t="str">
        <f>Y3363&amp;"-"&amp;Z3363&amp;"-"&amp;AC3363&amp;"-"&amp;AD3363&amp;"-"&amp;AG3363</f>
        <v>3.5-f-A-2-2.5</v>
      </c>
      <c r="Y3363">
        <f>F3363</f>
        <v>3.5</v>
      </c>
      <c r="Z3363" s="2" t="str">
        <f>G3363</f>
        <v>f</v>
      </c>
      <c r="AA3363">
        <f>_xlfn.IFNA(VLOOKUP(X3363,'duo-out'!A$2:Q$5000,5,FALSE),E3363+10*(H3363-1)+1+_xlfn.IFNA(VLOOKUP(D3363,states!A$2:C$10,3,FALSE),1))</f>
        <v>83</v>
      </c>
      <c r="AB3363" t="str">
        <f>IF(V3363="","",V3363)</f>
        <v/>
      </c>
      <c r="AC3363" s="2" t="str">
        <f>_xlfn.IFNA(VLOOKUP(D3363,states!A$2:C$10,2,FALSE),"XX")</f>
        <v>A</v>
      </c>
      <c r="AD3363">
        <f>E3363</f>
        <v>2</v>
      </c>
      <c r="AE3363">
        <f>_xlfn.IFNA(VLOOKUP(D3363,states!A$2:D$10,4,FALSE),0)</f>
        <v>2</v>
      </c>
      <c r="AF3363">
        <v>0.5</v>
      </c>
      <c r="AG3363">
        <f>IF(AE3363=0,AF3363,IF(AE3363=1,IF(F3363=0.5,0.5,IF(H3363=1,0.5,1.5)),IF(F3363=0.5,0.5,IF(H3363=1,2.5,1.5))))</f>
        <v>2.5</v>
      </c>
      <c r="AH3363" s="7">
        <f>IF(AC3363="XX",0,1/C3363^(1/5)*IF(E3363=0,100,1)/(E3363+1)^(1/4))</f>
        <v>1.3833296494790666</v>
      </c>
    </row>
    <row r="3364" spans="1:34">
      <c r="A3364">
        <v>1296</v>
      </c>
      <c r="B3364" s="1">
        <v>23015.42</v>
      </c>
      <c r="C3364" s="6">
        <v>0.17749999999999999</v>
      </c>
      <c r="D3364" t="s">
        <v>3</v>
      </c>
      <c r="E3364">
        <v>2</v>
      </c>
      <c r="F3364">
        <v>3.5</v>
      </c>
      <c r="G3364" t="s">
        <v>2</v>
      </c>
      <c r="H3364">
        <v>1</v>
      </c>
      <c r="I3364" t="s">
        <v>0</v>
      </c>
      <c r="J3364">
        <v>2</v>
      </c>
      <c r="K3364">
        <v>4.5</v>
      </c>
      <c r="L3364" t="s">
        <v>2</v>
      </c>
      <c r="M3364">
        <v>1</v>
      </c>
      <c r="N3364" t="s">
        <v>1352</v>
      </c>
      <c r="O3364">
        <v>1</v>
      </c>
      <c r="P3364" t="str">
        <f>D3364&amp;"-"&amp;F3364&amp;"-"&amp;G3364&amp;"-"&amp;E3364&amp;"-"&amp;H3364</f>
        <v>A2Delta-3.5-f-2-1</v>
      </c>
      <c r="Q3364" t="str">
        <f>I3364&amp;"-"&amp;K3364&amp;"-"&amp;L3364&amp;"-"&amp;J3364&amp;"-"&amp;M3364</f>
        <v>X2Pi-4.5-f-2-1</v>
      </c>
      <c r="R3364">
        <f>B3364+S3364</f>
        <v>28604.155596700999</v>
      </c>
      <c r="S3364">
        <f>_xlfn.IFNA(VLOOKUP(Q3364,'MARVEL-X'!A$2:I$1400,7,FALSE),VLOOKUP(Q3364,MARVEL!A$2:J$1522,10,FALSE))</f>
        <v>5588.7355967009998</v>
      </c>
      <c r="T3364">
        <f>IF(P3364=P3363,R3364+T3363,R3364)</f>
        <v>400455.99751249707</v>
      </c>
      <c r="U3364">
        <f>IF(P3364=P3363,1+U3363,1)</f>
        <v>14</v>
      </c>
      <c r="V3364" t="str">
        <f t="shared" si="52"/>
        <v/>
      </c>
      <c r="W3364" t="str">
        <f>IF(V3364="","",IF(ABS(V3364-R3364)&gt;W$1,ABS(V3364-R3364),""))</f>
        <v/>
      </c>
      <c r="X3364" t="str">
        <f>Y3364&amp;"-"&amp;Z3364&amp;"-"&amp;AC3364&amp;"-"&amp;AD3364&amp;"-"&amp;AG3364</f>
        <v>3.5-f-A-2-2.5</v>
      </c>
      <c r="Y3364">
        <f>F3364</f>
        <v>3.5</v>
      </c>
      <c r="Z3364" s="2" t="str">
        <f>G3364</f>
        <v>f</v>
      </c>
      <c r="AA3364">
        <f>_xlfn.IFNA(VLOOKUP(X3364,'duo-out'!A$2:Q$5000,5,FALSE),E3364+10*(H3364-1)+1+_xlfn.IFNA(VLOOKUP(D3364,states!A$2:C$10,3,FALSE),1))</f>
        <v>83</v>
      </c>
      <c r="AB3364" t="str">
        <f>IF(V3364="","",V3364)</f>
        <v/>
      </c>
      <c r="AC3364" s="2" t="str">
        <f>_xlfn.IFNA(VLOOKUP(D3364,states!A$2:C$10,2,FALSE),"XX")</f>
        <v>A</v>
      </c>
      <c r="AD3364">
        <f>E3364</f>
        <v>2</v>
      </c>
      <c r="AE3364">
        <f>_xlfn.IFNA(VLOOKUP(D3364,states!A$2:D$10,4,FALSE),0)</f>
        <v>2</v>
      </c>
      <c r="AF3364">
        <v>0.5</v>
      </c>
      <c r="AG3364">
        <f>IF(AE3364=0,AF3364,IF(AE3364=1,IF(F3364=0.5,0.5,IF(H3364=1,0.5,1.5)),IF(F3364=0.5,0.5,IF(H3364=1,2.5,1.5))))</f>
        <v>2.5</v>
      </c>
      <c r="AH3364" s="7">
        <f>IF(AC3364="XX",0,1/C3364^(1/5)*IF(E3364=0,100,1)/(E3364+1)^(1/4))</f>
        <v>1.073692735787348</v>
      </c>
    </row>
    <row r="3365" spans="1:34">
      <c r="A3365">
        <v>1229</v>
      </c>
      <c r="B3365" s="1">
        <v>23119.23</v>
      </c>
      <c r="C3365" s="6">
        <v>8.5639999999999994E-2</v>
      </c>
      <c r="D3365" t="s">
        <v>3</v>
      </c>
      <c r="E3365">
        <v>2</v>
      </c>
      <c r="F3365">
        <v>3.5</v>
      </c>
      <c r="G3365" t="s">
        <v>2</v>
      </c>
      <c r="H3365">
        <v>1</v>
      </c>
      <c r="I3365" t="s">
        <v>0</v>
      </c>
      <c r="J3365">
        <v>2</v>
      </c>
      <c r="K3365">
        <v>3.5</v>
      </c>
      <c r="L3365" t="s">
        <v>1</v>
      </c>
      <c r="M3365">
        <v>1</v>
      </c>
      <c r="N3365" t="s">
        <v>1285</v>
      </c>
      <c r="O3365">
        <v>1</v>
      </c>
      <c r="P3365" t="str">
        <f>D3365&amp;"-"&amp;F3365&amp;"-"&amp;G3365&amp;"-"&amp;E3365&amp;"-"&amp;H3365</f>
        <v>A2Delta-3.5-f-2-1</v>
      </c>
      <c r="Q3365" t="str">
        <f>I3365&amp;"-"&amp;K3365&amp;"-"&amp;L3365&amp;"-"&amp;J3365&amp;"-"&amp;M3365</f>
        <v>X2Pi-3.5-e-2-1</v>
      </c>
      <c r="R3365">
        <f>B3365+S3365</f>
        <v>28604.071990156997</v>
      </c>
      <c r="S3365">
        <f>_xlfn.IFNA(VLOOKUP(Q3365,'MARVEL-X'!A$2:I$1400,7,FALSE),VLOOKUP(Q3365,MARVEL!A$2:J$1522,10,FALSE))</f>
        <v>5484.8419901569996</v>
      </c>
      <c r="T3365">
        <f>IF(P3365=P3364,R3365+T3364,R3365)</f>
        <v>429060.06950265408</v>
      </c>
      <c r="U3365">
        <f>IF(P3365=P3364,1+U3364,1)</f>
        <v>15</v>
      </c>
      <c r="V3365" t="str">
        <f t="shared" si="52"/>
        <v/>
      </c>
      <c r="W3365" t="str">
        <f>IF(V3365="","",IF(ABS(V3365-R3365)&gt;W$1,ABS(V3365-R3365),""))</f>
        <v/>
      </c>
      <c r="X3365" t="str">
        <f>Y3365&amp;"-"&amp;Z3365&amp;"-"&amp;AC3365&amp;"-"&amp;AD3365&amp;"-"&amp;AG3365</f>
        <v>3.5-f-A-2-2.5</v>
      </c>
      <c r="Y3365">
        <f>F3365</f>
        <v>3.5</v>
      </c>
      <c r="Z3365" s="2" t="str">
        <f>G3365</f>
        <v>f</v>
      </c>
      <c r="AA3365">
        <f>_xlfn.IFNA(VLOOKUP(X3365,'duo-out'!A$2:Q$5000,5,FALSE),E3365+10*(H3365-1)+1+_xlfn.IFNA(VLOOKUP(D3365,states!A$2:C$10,3,FALSE),1))</f>
        <v>83</v>
      </c>
      <c r="AB3365" t="str">
        <f>IF(V3365="","",V3365)</f>
        <v/>
      </c>
      <c r="AC3365" s="2" t="str">
        <f>_xlfn.IFNA(VLOOKUP(D3365,states!A$2:C$10,2,FALSE),"XX")</f>
        <v>A</v>
      </c>
      <c r="AD3365">
        <f>E3365</f>
        <v>2</v>
      </c>
      <c r="AE3365">
        <f>_xlfn.IFNA(VLOOKUP(D3365,states!A$2:D$10,4,FALSE),0)</f>
        <v>2</v>
      </c>
      <c r="AF3365">
        <v>0.5</v>
      </c>
      <c r="AG3365">
        <f>IF(AE3365=0,AF3365,IF(AE3365=1,IF(F3365=0.5,0.5,IF(H3365=1,0.5,1.5)),IF(F3365=0.5,0.5,IF(H3365=1,2.5,1.5))))</f>
        <v>2.5</v>
      </c>
      <c r="AH3365" s="7">
        <f>IF(AC3365="XX",0,1/C3365^(1/5)*IF(E3365=0,100,1)/(E3365+1)^(1/4))</f>
        <v>1.2421794911268635</v>
      </c>
    </row>
    <row r="3366" spans="1:34">
      <c r="A3366">
        <v>1209</v>
      </c>
      <c r="B3366" s="1">
        <v>23197.31</v>
      </c>
      <c r="C3366" s="6">
        <v>0.17150000000000001</v>
      </c>
      <c r="D3366" t="s">
        <v>3</v>
      </c>
      <c r="E3366">
        <v>2</v>
      </c>
      <c r="F3366">
        <v>3.5</v>
      </c>
      <c r="G3366" t="s">
        <v>2</v>
      </c>
      <c r="H3366">
        <v>1</v>
      </c>
      <c r="I3366" t="s">
        <v>0</v>
      </c>
      <c r="J3366">
        <v>2</v>
      </c>
      <c r="K3366">
        <v>2.5</v>
      </c>
      <c r="L3366" t="s">
        <v>2</v>
      </c>
      <c r="M3366">
        <v>1</v>
      </c>
      <c r="N3366" t="s">
        <v>1265</v>
      </c>
      <c r="O3366">
        <v>1</v>
      </c>
      <c r="P3366" t="str">
        <f>D3366&amp;"-"&amp;F3366&amp;"-"&amp;G3366&amp;"-"&amp;E3366&amp;"-"&amp;H3366</f>
        <v>A2Delta-3.5-f-2-1</v>
      </c>
      <c r="Q3366" t="str">
        <f>I3366&amp;"-"&amp;K3366&amp;"-"&amp;L3366&amp;"-"&amp;J3366&amp;"-"&amp;M3366</f>
        <v>X2Pi-2.5-f-2-1</v>
      </c>
      <c r="R3366">
        <f>B3366+S3366</f>
        <v>28603.838763383003</v>
      </c>
      <c r="S3366">
        <f>_xlfn.IFNA(VLOOKUP(Q3366,'MARVEL-X'!A$2:I$1400,7,FALSE),VLOOKUP(Q3366,MARVEL!A$2:J$1522,10,FALSE))</f>
        <v>5406.5287633830003</v>
      </c>
      <c r="T3366">
        <f>IF(P3366=P3365,R3366+T3365,R3366)</f>
        <v>457663.90826603706</v>
      </c>
      <c r="U3366">
        <f>IF(P3366=P3365,1+U3365,1)</f>
        <v>16</v>
      </c>
      <c r="V3366">
        <f t="shared" si="52"/>
        <v>28603.994266627316</v>
      </c>
      <c r="W3366">
        <f>IF(V3366="","",IF(ABS(V3366-R3366)&gt;W$1,ABS(V3366-R3366),""))</f>
        <v>0.15550324431387708</v>
      </c>
      <c r="X3366" t="str">
        <f>Y3366&amp;"-"&amp;Z3366&amp;"-"&amp;AC3366&amp;"-"&amp;AD3366&amp;"-"&amp;AG3366</f>
        <v>3.5-f-A-2-2.5</v>
      </c>
      <c r="Y3366">
        <f>F3366</f>
        <v>3.5</v>
      </c>
      <c r="Z3366" s="2" t="str">
        <f>G3366</f>
        <v>f</v>
      </c>
      <c r="AA3366">
        <f>_xlfn.IFNA(VLOOKUP(X3366,'duo-out'!A$2:Q$5000,5,FALSE),E3366+10*(H3366-1)+1+_xlfn.IFNA(VLOOKUP(D3366,states!A$2:C$10,3,FALSE),1))</f>
        <v>83</v>
      </c>
      <c r="AB3366">
        <f>IF(V3366="","",V3366)</f>
        <v>28603.994266627316</v>
      </c>
      <c r="AC3366" s="2" t="str">
        <f>_xlfn.IFNA(VLOOKUP(D3366,states!A$2:C$10,2,FALSE),"XX")</f>
        <v>A</v>
      </c>
      <c r="AD3366">
        <f>E3366</f>
        <v>2</v>
      </c>
      <c r="AE3366">
        <f>_xlfn.IFNA(VLOOKUP(D3366,states!A$2:D$10,4,FALSE),0)</f>
        <v>2</v>
      </c>
      <c r="AF3366">
        <v>0.5</v>
      </c>
      <c r="AG3366">
        <f>IF(AE3366=0,AF3366,IF(AE3366=1,IF(F3366=0.5,0.5,IF(H3366=1,0.5,1.5)),IF(F3366=0.5,0.5,IF(H3366=1,2.5,1.5))))</f>
        <v>2.5</v>
      </c>
      <c r="AH3366" s="7">
        <f>IF(AC3366="XX",0,1/C3366^(1/5)*IF(E3366=0,100,1)/(E3366+1)^(1/4))</f>
        <v>1.0811024746316644</v>
      </c>
    </row>
    <row r="3367" spans="1:34">
      <c r="A3367">
        <v>4116</v>
      </c>
      <c r="B3367" s="1">
        <v>20749.144</v>
      </c>
      <c r="C3367" s="6">
        <v>0.01</v>
      </c>
      <c r="D3367" t="s">
        <v>3</v>
      </c>
      <c r="E3367">
        <v>2</v>
      </c>
      <c r="F3367">
        <v>3.5</v>
      </c>
      <c r="G3367" t="s">
        <v>2</v>
      </c>
      <c r="H3367">
        <v>2</v>
      </c>
      <c r="I3367" t="s">
        <v>0</v>
      </c>
      <c r="J3367">
        <v>3</v>
      </c>
      <c r="K3367">
        <v>3.5</v>
      </c>
      <c r="L3367" t="s">
        <v>1</v>
      </c>
      <c r="M3367">
        <v>1</v>
      </c>
      <c r="N3367" t="s">
        <v>4172</v>
      </c>
      <c r="O3367">
        <v>1</v>
      </c>
      <c r="P3367" t="str">
        <f>D3367&amp;"-"&amp;F3367&amp;"-"&amp;G3367&amp;"-"&amp;E3367&amp;"-"&amp;H3367</f>
        <v>A2Delta-3.5-f-2-2</v>
      </c>
      <c r="Q3367" t="str">
        <f>I3367&amp;"-"&amp;K3367&amp;"-"&amp;L3367&amp;"-"&amp;J3367&amp;"-"&amp;M3367</f>
        <v>X2Pi-3.5-e-3-1</v>
      </c>
      <c r="R3367">
        <f>B3367+S3367</f>
        <v>28709.943458867001</v>
      </c>
      <c r="S3367">
        <f>_xlfn.IFNA(VLOOKUP(Q3367,'MARVEL-X'!A$2:I$1400,7,FALSE),VLOOKUP(Q3367,MARVEL!A$2:J$1522,10,FALSE))</f>
        <v>7960.7994588669999</v>
      </c>
      <c r="T3367">
        <f>IF(P3367=P3366,R3367+T3366,R3367)</f>
        <v>28709.943458867001</v>
      </c>
      <c r="U3367">
        <f>IF(P3367=P3366,1+U3366,1)</f>
        <v>1</v>
      </c>
      <c r="V3367" t="str">
        <f t="shared" si="52"/>
        <v/>
      </c>
      <c r="W3367" t="str">
        <f>IF(V3367="","",IF(ABS(V3367-R3367)&gt;W$1,ABS(V3367-R3367),""))</f>
        <v/>
      </c>
      <c r="X3367" t="str">
        <f>Y3367&amp;"-"&amp;Z3367&amp;"-"&amp;AC3367&amp;"-"&amp;AD3367&amp;"-"&amp;AG3367</f>
        <v>3.5-f-A-2-1.5</v>
      </c>
      <c r="Y3367">
        <f>F3367</f>
        <v>3.5</v>
      </c>
      <c r="Z3367" s="2" t="str">
        <f>G3367</f>
        <v>f</v>
      </c>
      <c r="AA3367">
        <f>_xlfn.IFNA(VLOOKUP(X3367,'duo-out'!A$2:Q$5000,5,FALSE),E3367+10*(H3367-1)+1+_xlfn.IFNA(VLOOKUP(D3367,states!A$2:C$10,3,FALSE),1))</f>
        <v>86</v>
      </c>
      <c r="AB3367" t="str">
        <f>IF(V3367="","",V3367)</f>
        <v/>
      </c>
      <c r="AC3367" s="2" t="str">
        <f>_xlfn.IFNA(VLOOKUP(D3367,states!A$2:C$10,2,FALSE),"XX")</f>
        <v>A</v>
      </c>
      <c r="AD3367">
        <f>E3367</f>
        <v>2</v>
      </c>
      <c r="AE3367">
        <f>_xlfn.IFNA(VLOOKUP(D3367,states!A$2:D$10,4,FALSE),0)</f>
        <v>2</v>
      </c>
      <c r="AF3367">
        <v>0.5</v>
      </c>
      <c r="AG3367">
        <f>IF(AE3367=0,AF3367,IF(AE3367=1,IF(F3367=0.5,0.5,IF(H3367=1,0.5,1.5)),IF(F3367=0.5,0.5,IF(H3367=1,2.5,1.5))))</f>
        <v>1.5</v>
      </c>
      <c r="AH3367" s="7">
        <f>IF(AC3367="XX",0,1/C3367^(1/5)*IF(E3367=0,100,1)/(E3367+1)^(1/4))</f>
        <v>1.9086209489650137</v>
      </c>
    </row>
    <row r="3368" spans="1:34">
      <c r="A3368">
        <v>3730</v>
      </c>
      <c r="B3368" s="1">
        <v>22992.205000000002</v>
      </c>
      <c r="C3368" s="6">
        <v>7.0470000000000003E-3</v>
      </c>
      <c r="D3368" t="s">
        <v>3</v>
      </c>
      <c r="E3368">
        <v>2</v>
      </c>
      <c r="F3368">
        <v>3.5</v>
      </c>
      <c r="G3368" t="s">
        <v>2</v>
      </c>
      <c r="H3368">
        <v>2</v>
      </c>
      <c r="I3368" t="s">
        <v>0</v>
      </c>
      <c r="J3368">
        <v>2</v>
      </c>
      <c r="K3368">
        <v>4.5</v>
      </c>
      <c r="L3368" t="s">
        <v>2</v>
      </c>
      <c r="M3368">
        <v>2</v>
      </c>
      <c r="N3368" t="s">
        <v>3786</v>
      </c>
      <c r="O3368">
        <v>1</v>
      </c>
      <c r="P3368" t="str">
        <f>D3368&amp;"-"&amp;F3368&amp;"-"&amp;G3368&amp;"-"&amp;E3368&amp;"-"&amp;H3368</f>
        <v>A2Delta-3.5-f-2-2</v>
      </c>
      <c r="Q3368" t="str">
        <f>I3368&amp;"-"&amp;K3368&amp;"-"&amp;L3368&amp;"-"&amp;J3368&amp;"-"&amp;M3368</f>
        <v>X2Pi-4.5-f-2-2</v>
      </c>
      <c r="R3368">
        <f>B3368+S3368</f>
        <v>28709.954475368002</v>
      </c>
      <c r="S3368">
        <f>_xlfn.IFNA(VLOOKUP(Q3368,'MARVEL-X'!A$2:I$1400,7,FALSE),VLOOKUP(Q3368,MARVEL!A$2:J$1522,10,FALSE))</f>
        <v>5717.7494753680003</v>
      </c>
      <c r="T3368">
        <f>IF(P3368=P3367,R3368+T3367,R3368)</f>
        <v>57419.897934235007</v>
      </c>
      <c r="U3368">
        <f>IF(P3368=P3367,1+U3367,1)</f>
        <v>2</v>
      </c>
      <c r="V3368" t="str">
        <f t="shared" si="52"/>
        <v/>
      </c>
      <c r="W3368" t="str">
        <f>IF(V3368="","",IF(ABS(V3368-R3368)&gt;W$1,ABS(V3368-R3368),""))</f>
        <v/>
      </c>
      <c r="X3368" t="str">
        <f>Y3368&amp;"-"&amp;Z3368&amp;"-"&amp;AC3368&amp;"-"&amp;AD3368&amp;"-"&amp;AG3368</f>
        <v>3.5-f-A-2-1.5</v>
      </c>
      <c r="Y3368">
        <f>F3368</f>
        <v>3.5</v>
      </c>
      <c r="Z3368" s="2" t="str">
        <f>G3368</f>
        <v>f</v>
      </c>
      <c r="AA3368">
        <f>_xlfn.IFNA(VLOOKUP(X3368,'duo-out'!A$2:Q$5000,5,FALSE),E3368+10*(H3368-1)+1+_xlfn.IFNA(VLOOKUP(D3368,states!A$2:C$10,3,FALSE),1))</f>
        <v>86</v>
      </c>
      <c r="AB3368" t="str">
        <f>IF(V3368="","",V3368)</f>
        <v/>
      </c>
      <c r="AC3368" s="2" t="str">
        <f>_xlfn.IFNA(VLOOKUP(D3368,states!A$2:C$10,2,FALSE),"XX")</f>
        <v>A</v>
      </c>
      <c r="AD3368">
        <f>E3368</f>
        <v>2</v>
      </c>
      <c r="AE3368">
        <f>_xlfn.IFNA(VLOOKUP(D3368,states!A$2:D$10,4,FALSE),0)</f>
        <v>2</v>
      </c>
      <c r="AF3368">
        <v>0.5</v>
      </c>
      <c r="AG3368">
        <f>IF(AE3368=0,AF3368,IF(AE3368=1,IF(F3368=0.5,0.5,IF(H3368=1,0.5,1.5)),IF(F3368=0.5,0.5,IF(H3368=1,2.5,1.5))))</f>
        <v>1.5</v>
      </c>
      <c r="AH3368" s="7">
        <f>IF(AC3368="XX",0,1/C3368^(1/5)*IF(E3368=0,100,1)/(E3368+1)^(1/4))</f>
        <v>2.0470046632376722</v>
      </c>
    </row>
    <row r="3369" spans="1:34">
      <c r="A3369">
        <v>3723</v>
      </c>
      <c r="B3369" s="1">
        <v>23124.160400000001</v>
      </c>
      <c r="C3369" s="6">
        <v>1.44E-2</v>
      </c>
      <c r="D3369" t="s">
        <v>3</v>
      </c>
      <c r="E3369">
        <v>2</v>
      </c>
      <c r="F3369">
        <v>3.5</v>
      </c>
      <c r="G3369" t="s">
        <v>2</v>
      </c>
      <c r="H3369">
        <v>2</v>
      </c>
      <c r="I3369" t="s">
        <v>0</v>
      </c>
      <c r="J3369">
        <v>2</v>
      </c>
      <c r="K3369">
        <v>3.5</v>
      </c>
      <c r="L3369" t="s">
        <v>1</v>
      </c>
      <c r="M3369">
        <v>2</v>
      </c>
      <c r="N3369" t="s">
        <v>3779</v>
      </c>
      <c r="O3369">
        <v>1</v>
      </c>
      <c r="P3369" t="str">
        <f>D3369&amp;"-"&amp;F3369&amp;"-"&amp;G3369&amp;"-"&amp;E3369&amp;"-"&amp;H3369</f>
        <v>A2Delta-3.5-f-2-2</v>
      </c>
      <c r="Q3369" t="str">
        <f>I3369&amp;"-"&amp;K3369&amp;"-"&amp;L3369&amp;"-"&amp;J3369&amp;"-"&amp;M3369</f>
        <v>X2Pi-3.5-e-2-2</v>
      </c>
      <c r="R3369">
        <f>B3369+S3369</f>
        <v>28709.970107214001</v>
      </c>
      <c r="S3369">
        <f>_xlfn.IFNA(VLOOKUP(Q3369,'MARVEL-X'!A$2:I$1400,7,FALSE),VLOOKUP(Q3369,MARVEL!A$2:J$1522,10,FALSE))</f>
        <v>5585.8097072139999</v>
      </c>
      <c r="T3369">
        <f>IF(P3369=P3368,R3369+T3368,R3369)</f>
        <v>86129.868041449008</v>
      </c>
      <c r="U3369">
        <f>IF(P3369=P3368,1+U3368,1)</f>
        <v>3</v>
      </c>
      <c r="V3369" t="str">
        <f t="shared" si="52"/>
        <v/>
      </c>
      <c r="W3369" t="str">
        <f>IF(V3369="","",IF(ABS(V3369-R3369)&gt;W$1,ABS(V3369-R3369),""))</f>
        <v/>
      </c>
      <c r="X3369" t="str">
        <f>Y3369&amp;"-"&amp;Z3369&amp;"-"&amp;AC3369&amp;"-"&amp;AD3369&amp;"-"&amp;AG3369</f>
        <v>3.5-f-A-2-1.5</v>
      </c>
      <c r="Y3369">
        <f>F3369</f>
        <v>3.5</v>
      </c>
      <c r="Z3369" s="2" t="str">
        <f>G3369</f>
        <v>f</v>
      </c>
      <c r="AA3369">
        <f>_xlfn.IFNA(VLOOKUP(X3369,'duo-out'!A$2:Q$5000,5,FALSE),E3369+10*(H3369-1)+1+_xlfn.IFNA(VLOOKUP(D3369,states!A$2:C$10,3,FALSE),1))</f>
        <v>86</v>
      </c>
      <c r="AB3369" t="str">
        <f>IF(V3369="","",V3369)</f>
        <v/>
      </c>
      <c r="AC3369" s="2" t="str">
        <f>_xlfn.IFNA(VLOOKUP(D3369,states!A$2:C$10,2,FALSE),"XX")</f>
        <v>A</v>
      </c>
      <c r="AD3369">
        <f>E3369</f>
        <v>2</v>
      </c>
      <c r="AE3369">
        <f>_xlfn.IFNA(VLOOKUP(D3369,states!A$2:D$10,4,FALSE),0)</f>
        <v>2</v>
      </c>
      <c r="AF3369">
        <v>0.5</v>
      </c>
      <c r="AG3369">
        <f>IF(AE3369=0,AF3369,IF(AE3369=1,IF(F3369=0.5,0.5,IF(H3369=1,0.5,1.5)),IF(F3369=0.5,0.5,IF(H3369=1,2.5,1.5))))</f>
        <v>1.5</v>
      </c>
      <c r="AH3369" s="7">
        <f>IF(AC3369="XX",0,1/C3369^(1/5)*IF(E3369=0,100,1)/(E3369+1)^(1/4))</f>
        <v>1.7743822644266187</v>
      </c>
    </row>
    <row r="3370" spans="1:34">
      <c r="A3370">
        <v>3703</v>
      </c>
      <c r="B3370" s="1">
        <v>23228.867600000001</v>
      </c>
      <c r="C3370" s="6">
        <v>8.6529999999999992E-3</v>
      </c>
      <c r="D3370" t="s">
        <v>3</v>
      </c>
      <c r="E3370">
        <v>2</v>
      </c>
      <c r="F3370">
        <v>3.5</v>
      </c>
      <c r="G3370" t="s">
        <v>2</v>
      </c>
      <c r="H3370">
        <v>2</v>
      </c>
      <c r="I3370" t="s">
        <v>0</v>
      </c>
      <c r="J3370">
        <v>2</v>
      </c>
      <c r="K3370">
        <v>2.5</v>
      </c>
      <c r="L3370" t="s">
        <v>2</v>
      </c>
      <c r="M3370">
        <v>2</v>
      </c>
      <c r="N3370" t="s">
        <v>3759</v>
      </c>
      <c r="O3370">
        <v>1</v>
      </c>
      <c r="P3370" t="str">
        <f>D3370&amp;"-"&amp;F3370&amp;"-"&amp;G3370&amp;"-"&amp;E3370&amp;"-"&amp;H3370</f>
        <v>A2Delta-3.5-f-2-2</v>
      </c>
      <c r="Q3370" t="str">
        <f>I3370&amp;"-"&amp;K3370&amp;"-"&amp;L3370&amp;"-"&amp;J3370&amp;"-"&amp;M3370</f>
        <v>X2Pi-2.5-f-2-2</v>
      </c>
      <c r="R3370">
        <f>B3370+S3370</f>
        <v>28709.961585803001</v>
      </c>
      <c r="S3370">
        <f>_xlfn.IFNA(VLOOKUP(Q3370,'MARVEL-X'!A$2:I$1400,7,FALSE),VLOOKUP(Q3370,MARVEL!A$2:J$1522,10,FALSE))</f>
        <v>5481.0939858029997</v>
      </c>
      <c r="T3370">
        <f>IF(P3370=P3369,R3370+T3369,R3370)</f>
        <v>114839.82962725201</v>
      </c>
      <c r="U3370">
        <f>IF(P3370=P3369,1+U3369,1)</f>
        <v>4</v>
      </c>
      <c r="V3370" t="str">
        <f t="shared" si="52"/>
        <v/>
      </c>
      <c r="W3370" t="str">
        <f>IF(V3370="","",IF(ABS(V3370-R3370)&gt;W$1,ABS(V3370-R3370),""))</f>
        <v/>
      </c>
      <c r="X3370" t="str">
        <f>Y3370&amp;"-"&amp;Z3370&amp;"-"&amp;AC3370&amp;"-"&amp;AD3370&amp;"-"&amp;AG3370</f>
        <v>3.5-f-A-2-1.5</v>
      </c>
      <c r="Y3370">
        <f>F3370</f>
        <v>3.5</v>
      </c>
      <c r="Z3370" s="2" t="str">
        <f>G3370</f>
        <v>f</v>
      </c>
      <c r="AA3370">
        <f>_xlfn.IFNA(VLOOKUP(X3370,'duo-out'!A$2:Q$5000,5,FALSE),E3370+10*(H3370-1)+1+_xlfn.IFNA(VLOOKUP(D3370,states!A$2:C$10,3,FALSE),1))</f>
        <v>86</v>
      </c>
      <c r="AB3370" t="str">
        <f>IF(V3370="","",V3370)</f>
        <v/>
      </c>
      <c r="AC3370" s="2" t="str">
        <f>_xlfn.IFNA(VLOOKUP(D3370,states!A$2:C$10,2,FALSE),"XX")</f>
        <v>A</v>
      </c>
      <c r="AD3370">
        <f>E3370</f>
        <v>2</v>
      </c>
      <c r="AE3370">
        <f>_xlfn.IFNA(VLOOKUP(D3370,states!A$2:D$10,4,FALSE),0)</f>
        <v>2</v>
      </c>
      <c r="AF3370">
        <v>0.5</v>
      </c>
      <c r="AG3370">
        <f>IF(AE3370=0,AF3370,IF(AE3370=1,IF(F3370=0.5,0.5,IF(H3370=1,0.5,1.5)),IF(F3370=0.5,0.5,IF(H3370=1,2.5,1.5))))</f>
        <v>1.5</v>
      </c>
      <c r="AH3370" s="7">
        <f>IF(AC3370="XX",0,1/C3370^(1/5)*IF(E3370=0,100,1)/(E3370+1)^(1/4))</f>
        <v>1.9646552159489916</v>
      </c>
    </row>
    <row r="3371" spans="1:34">
      <c r="A3371">
        <v>33</v>
      </c>
      <c r="B3371" s="1">
        <v>20525.508000000002</v>
      </c>
      <c r="C3371" s="6">
        <v>5.0000000000000001E-3</v>
      </c>
      <c r="D3371" t="s">
        <v>3</v>
      </c>
      <c r="E3371">
        <v>2</v>
      </c>
      <c r="F3371">
        <v>3.5</v>
      </c>
      <c r="G3371" t="s">
        <v>2</v>
      </c>
      <c r="H3371">
        <v>2</v>
      </c>
      <c r="I3371" t="s">
        <v>0</v>
      </c>
      <c r="J3371">
        <v>3</v>
      </c>
      <c r="K3371">
        <v>4.5</v>
      </c>
      <c r="L3371" t="s">
        <v>2</v>
      </c>
      <c r="M3371">
        <v>2</v>
      </c>
      <c r="N3371" t="s">
        <v>88</v>
      </c>
      <c r="O3371">
        <v>-1</v>
      </c>
      <c r="P3371" t="str">
        <f>D3371&amp;"-"&amp;F3371&amp;"-"&amp;G3371&amp;"-"&amp;E3371&amp;"-"&amp;H3371</f>
        <v>A2Delta-3.5-f-2-2</v>
      </c>
      <c r="Q3371" t="str">
        <f>I3371&amp;"-"&amp;K3371&amp;"-"&amp;L3371&amp;"-"&amp;J3371&amp;"-"&amp;M3371</f>
        <v>X2Pi-4.5-f-3-2</v>
      </c>
      <c r="R3371">
        <f>B3371+S3371</f>
        <v>28709.959700727002</v>
      </c>
      <c r="S3371">
        <f>_xlfn.IFNA(VLOOKUP(Q3371,'MARVEL-X'!A$2:I$1400,7,FALSE),VLOOKUP(Q3371,MARVEL!A$2:J$1522,10,FALSE))</f>
        <v>8184.4517007269997</v>
      </c>
      <c r="T3371">
        <f>IF(P3371=P3370,R3371+T3370,R3371)</f>
        <v>143549.789327979</v>
      </c>
      <c r="U3371">
        <f>IF(P3371=P3370,1+U3370,1)</f>
        <v>5</v>
      </c>
      <c r="V3371" t="str">
        <f t="shared" si="52"/>
        <v/>
      </c>
      <c r="W3371" t="str">
        <f>IF(V3371="","",IF(ABS(V3371-R3371)&gt;W$1,ABS(V3371-R3371),""))</f>
        <v/>
      </c>
      <c r="X3371" t="str">
        <f>Y3371&amp;"-"&amp;Z3371&amp;"-"&amp;AC3371&amp;"-"&amp;AD3371&amp;"-"&amp;AG3371</f>
        <v>3.5-f-A-2-1.5</v>
      </c>
      <c r="Y3371">
        <f>F3371</f>
        <v>3.5</v>
      </c>
      <c r="Z3371" s="2" t="str">
        <f>G3371</f>
        <v>f</v>
      </c>
      <c r="AA3371">
        <f>_xlfn.IFNA(VLOOKUP(X3371,'duo-out'!A$2:Q$5000,5,FALSE),E3371+10*(H3371-1)+1+_xlfn.IFNA(VLOOKUP(D3371,states!A$2:C$10,3,FALSE),1))</f>
        <v>86</v>
      </c>
      <c r="AB3371" t="str">
        <f>IF(V3371="","",V3371)</f>
        <v/>
      </c>
      <c r="AC3371" s="2" t="str">
        <f>_xlfn.IFNA(VLOOKUP(D3371,states!A$2:C$10,2,FALSE),"XX")</f>
        <v>A</v>
      </c>
      <c r="AD3371">
        <f>E3371</f>
        <v>2</v>
      </c>
      <c r="AE3371">
        <f>_xlfn.IFNA(VLOOKUP(D3371,states!A$2:D$10,4,FALSE),0)</f>
        <v>2</v>
      </c>
      <c r="AF3371">
        <v>0.5</v>
      </c>
      <c r="AG3371">
        <f>IF(AE3371=0,AF3371,IF(AE3371=1,IF(F3371=0.5,0.5,IF(H3371=1,0.5,1.5)),IF(F3371=0.5,0.5,IF(H3371=1,2.5,1.5))))</f>
        <v>1.5</v>
      </c>
      <c r="AH3371" s="7">
        <f>IF(AC3371="XX",0,1/C3371^(1/5)*IF(E3371=0,100,1)/(E3371+1)^(1/4))</f>
        <v>2.1924297443889911</v>
      </c>
    </row>
    <row r="3372" spans="1:34">
      <c r="A3372">
        <v>29</v>
      </c>
      <c r="B3372" s="1">
        <v>20652.177</v>
      </c>
      <c r="C3372" s="6">
        <v>5.0000000000000001E-3</v>
      </c>
      <c r="D3372" t="s">
        <v>3</v>
      </c>
      <c r="E3372">
        <v>2</v>
      </c>
      <c r="F3372">
        <v>3.5</v>
      </c>
      <c r="G3372" t="s">
        <v>2</v>
      </c>
      <c r="H3372">
        <v>2</v>
      </c>
      <c r="I3372" t="s">
        <v>0</v>
      </c>
      <c r="J3372">
        <v>3</v>
      </c>
      <c r="K3372">
        <v>3.5</v>
      </c>
      <c r="L3372" t="s">
        <v>1</v>
      </c>
      <c r="M3372">
        <v>2</v>
      </c>
      <c r="N3372" t="s">
        <v>84</v>
      </c>
      <c r="O3372">
        <v>-1</v>
      </c>
      <c r="P3372" t="str">
        <f>D3372&amp;"-"&amp;F3372&amp;"-"&amp;G3372&amp;"-"&amp;E3372&amp;"-"&amp;H3372</f>
        <v>A2Delta-3.5-f-2-2</v>
      </c>
      <c r="Q3372" t="str">
        <f>I3372&amp;"-"&amp;K3372&amp;"-"&amp;L3372&amp;"-"&amp;J3372&amp;"-"&amp;M3372</f>
        <v>X2Pi-3.5-e-3-2</v>
      </c>
      <c r="R3372">
        <f>B3372+S3372</f>
        <v>28709.959455876</v>
      </c>
      <c r="S3372">
        <f>_xlfn.IFNA(VLOOKUP(Q3372,'MARVEL-X'!A$2:I$1400,7,FALSE),VLOOKUP(Q3372,MARVEL!A$2:J$1522,10,FALSE))</f>
        <v>8057.7824558760003</v>
      </c>
      <c r="T3372">
        <f>IF(P3372=P3371,R3372+T3371,R3372)</f>
        <v>172259.748783855</v>
      </c>
      <c r="U3372">
        <f>IF(P3372=P3371,1+U3371,1)</f>
        <v>6</v>
      </c>
      <c r="V3372" t="str">
        <f t="shared" si="52"/>
        <v/>
      </c>
      <c r="W3372" t="str">
        <f>IF(V3372="","",IF(ABS(V3372-R3372)&gt;W$1,ABS(V3372-R3372),""))</f>
        <v/>
      </c>
      <c r="X3372" t="str">
        <f>Y3372&amp;"-"&amp;Z3372&amp;"-"&amp;AC3372&amp;"-"&amp;AD3372&amp;"-"&amp;AG3372</f>
        <v>3.5-f-A-2-1.5</v>
      </c>
      <c r="Y3372">
        <f>F3372</f>
        <v>3.5</v>
      </c>
      <c r="Z3372" s="2" t="str">
        <f>G3372</f>
        <v>f</v>
      </c>
      <c r="AA3372">
        <f>_xlfn.IFNA(VLOOKUP(X3372,'duo-out'!A$2:Q$5000,5,FALSE),E3372+10*(H3372-1)+1+_xlfn.IFNA(VLOOKUP(D3372,states!A$2:C$10,3,FALSE),1))</f>
        <v>86</v>
      </c>
      <c r="AB3372" t="str">
        <f>IF(V3372="","",V3372)</f>
        <v/>
      </c>
      <c r="AC3372" s="2" t="str">
        <f>_xlfn.IFNA(VLOOKUP(D3372,states!A$2:C$10,2,FALSE),"XX")</f>
        <v>A</v>
      </c>
      <c r="AD3372">
        <f>E3372</f>
        <v>2</v>
      </c>
      <c r="AE3372">
        <f>_xlfn.IFNA(VLOOKUP(D3372,states!A$2:D$10,4,FALSE),0)</f>
        <v>2</v>
      </c>
      <c r="AF3372">
        <v>0.5</v>
      </c>
      <c r="AG3372">
        <f>IF(AE3372=0,AF3372,IF(AE3372=1,IF(F3372=0.5,0.5,IF(H3372=1,0.5,1.5)),IF(F3372=0.5,0.5,IF(H3372=1,2.5,1.5))))</f>
        <v>1.5</v>
      </c>
      <c r="AH3372" s="7">
        <f>IF(AC3372="XX",0,1/C3372^(1/5)*IF(E3372=0,100,1)/(E3372+1)^(1/4))</f>
        <v>2.1924297443889911</v>
      </c>
    </row>
    <row r="3373" spans="1:34">
      <c r="A3373">
        <v>3007</v>
      </c>
      <c r="B3373" s="1">
        <v>23123.393199999999</v>
      </c>
      <c r="C3373" s="6">
        <v>5.0000000000000001E-3</v>
      </c>
      <c r="D3373" t="s">
        <v>3</v>
      </c>
      <c r="E3373">
        <v>2</v>
      </c>
      <c r="F3373">
        <v>3.5</v>
      </c>
      <c r="G3373" t="s">
        <v>2</v>
      </c>
      <c r="H3373">
        <v>2</v>
      </c>
      <c r="I3373" t="s">
        <v>0</v>
      </c>
      <c r="J3373">
        <v>2</v>
      </c>
      <c r="K3373">
        <v>3.5</v>
      </c>
      <c r="L3373" t="s">
        <v>2</v>
      </c>
      <c r="M3373">
        <v>2</v>
      </c>
      <c r="N3373" t="s">
        <v>3063</v>
      </c>
      <c r="O3373">
        <v>1</v>
      </c>
      <c r="P3373" t="str">
        <f>D3373&amp;"-"&amp;F3373&amp;"-"&amp;G3373&amp;"-"&amp;E3373&amp;"-"&amp;H3373</f>
        <v>A2Delta-3.5-f-2-2</v>
      </c>
      <c r="Q3373" t="str">
        <f>I3373&amp;"-"&amp;K3373&amp;"-"&amp;L3373&amp;"-"&amp;J3373&amp;"-"&amp;M3373</f>
        <v>X2Pi-3.5-f-2-2</v>
      </c>
      <c r="R3373">
        <f>B3373+S3373</f>
        <v>28709.952124145999</v>
      </c>
      <c r="S3373">
        <f>_xlfn.IFNA(VLOOKUP(Q3373,'MARVEL-X'!A$2:I$1400,7,FALSE),VLOOKUP(Q3373,MARVEL!A$2:J$1522,10,FALSE))</f>
        <v>5586.5589241460002</v>
      </c>
      <c r="T3373">
        <f>IF(P3373=P3372,R3373+T3372,R3373)</f>
        <v>200969.70090800099</v>
      </c>
      <c r="U3373">
        <f>IF(P3373=P3372,1+U3372,1)</f>
        <v>7</v>
      </c>
      <c r="V3373" t="str">
        <f t="shared" si="52"/>
        <v/>
      </c>
      <c r="W3373" t="str">
        <f>IF(V3373="","",IF(ABS(V3373-R3373)&gt;W$1,ABS(V3373-R3373),""))</f>
        <v/>
      </c>
      <c r="X3373" t="str">
        <f>Y3373&amp;"-"&amp;Z3373&amp;"-"&amp;AC3373&amp;"-"&amp;AD3373&amp;"-"&amp;AG3373</f>
        <v>3.5-f-A-2-1.5</v>
      </c>
      <c r="Y3373">
        <f>F3373</f>
        <v>3.5</v>
      </c>
      <c r="Z3373" s="2" t="str">
        <f>G3373</f>
        <v>f</v>
      </c>
      <c r="AA3373">
        <f>_xlfn.IFNA(VLOOKUP(X3373,'duo-out'!A$2:Q$5000,5,FALSE),E3373+10*(H3373-1)+1+_xlfn.IFNA(VLOOKUP(D3373,states!A$2:C$10,3,FALSE),1))</f>
        <v>86</v>
      </c>
      <c r="AB3373" t="str">
        <f>IF(V3373="","",V3373)</f>
        <v/>
      </c>
      <c r="AC3373" s="2" t="str">
        <f>_xlfn.IFNA(VLOOKUP(D3373,states!A$2:C$10,2,FALSE),"XX")</f>
        <v>A</v>
      </c>
      <c r="AD3373">
        <f>E3373</f>
        <v>2</v>
      </c>
      <c r="AE3373">
        <f>_xlfn.IFNA(VLOOKUP(D3373,states!A$2:D$10,4,FALSE),0)</f>
        <v>2</v>
      </c>
      <c r="AF3373">
        <v>0.5</v>
      </c>
      <c r="AG3373">
        <f>IF(AE3373=0,AF3373,IF(AE3373=1,IF(F3373=0.5,0.5,IF(H3373=1,0.5,1.5)),IF(F3373=0.5,0.5,IF(H3373=1,2.5,1.5))))</f>
        <v>1.5</v>
      </c>
      <c r="AH3373" s="7">
        <f>IF(AC3373="XX",0,1/C3373^(1/5)*IF(E3373=0,100,1)/(E3373+1)^(1/4))</f>
        <v>2.1924297443889911</v>
      </c>
    </row>
    <row r="3374" spans="1:34">
      <c r="A3374">
        <v>2998</v>
      </c>
      <c r="B3374" s="1">
        <v>23228.847900000001</v>
      </c>
      <c r="C3374" s="6">
        <v>1.5180000000000001E-2</v>
      </c>
      <c r="D3374" t="s">
        <v>3</v>
      </c>
      <c r="E3374">
        <v>2</v>
      </c>
      <c r="F3374">
        <v>3.5</v>
      </c>
      <c r="G3374" t="s">
        <v>2</v>
      </c>
      <c r="H3374">
        <v>2</v>
      </c>
      <c r="I3374" t="s">
        <v>0</v>
      </c>
      <c r="J3374">
        <v>2</v>
      </c>
      <c r="K3374">
        <v>2.5</v>
      </c>
      <c r="L3374" t="s">
        <v>2</v>
      </c>
      <c r="M3374">
        <v>2</v>
      </c>
      <c r="N3374" t="s">
        <v>3054</v>
      </c>
      <c r="O3374">
        <v>1</v>
      </c>
      <c r="P3374" t="str">
        <f>D3374&amp;"-"&amp;F3374&amp;"-"&amp;G3374&amp;"-"&amp;E3374&amp;"-"&amp;H3374</f>
        <v>A2Delta-3.5-f-2-2</v>
      </c>
      <c r="Q3374" t="str">
        <f>I3374&amp;"-"&amp;K3374&amp;"-"&amp;L3374&amp;"-"&amp;J3374&amp;"-"&amp;M3374</f>
        <v>X2Pi-2.5-f-2-2</v>
      </c>
      <c r="R3374">
        <f>B3374+S3374</f>
        <v>28709.941885803</v>
      </c>
      <c r="S3374">
        <f>_xlfn.IFNA(VLOOKUP(Q3374,'MARVEL-X'!A$2:I$1400,7,FALSE),VLOOKUP(Q3374,MARVEL!A$2:J$1522,10,FALSE))</f>
        <v>5481.0939858029997</v>
      </c>
      <c r="T3374">
        <f>IF(P3374=P3373,R3374+T3373,R3374)</f>
        <v>229679.642793804</v>
      </c>
      <c r="U3374">
        <f>IF(P3374=P3373,1+U3373,1)</f>
        <v>8</v>
      </c>
      <c r="V3374" t="str">
        <f t="shared" si="52"/>
        <v/>
      </c>
      <c r="W3374" t="str">
        <f>IF(V3374="","",IF(ABS(V3374-R3374)&gt;W$1,ABS(V3374-R3374),""))</f>
        <v/>
      </c>
      <c r="X3374" t="str">
        <f>Y3374&amp;"-"&amp;Z3374&amp;"-"&amp;AC3374&amp;"-"&amp;AD3374&amp;"-"&amp;AG3374</f>
        <v>3.5-f-A-2-1.5</v>
      </c>
      <c r="Y3374">
        <f>F3374</f>
        <v>3.5</v>
      </c>
      <c r="Z3374" s="2" t="str">
        <f>G3374</f>
        <v>f</v>
      </c>
      <c r="AA3374">
        <f>_xlfn.IFNA(VLOOKUP(X3374,'duo-out'!A$2:Q$5000,5,FALSE),E3374+10*(H3374-1)+1+_xlfn.IFNA(VLOOKUP(D3374,states!A$2:C$10,3,FALSE),1))</f>
        <v>86</v>
      </c>
      <c r="AB3374" t="str">
        <f>IF(V3374="","",V3374)</f>
        <v/>
      </c>
      <c r="AC3374" s="2" t="str">
        <f>_xlfn.IFNA(VLOOKUP(D3374,states!A$2:C$10,2,FALSE),"XX")</f>
        <v>A</v>
      </c>
      <c r="AD3374">
        <f>E3374</f>
        <v>2</v>
      </c>
      <c r="AE3374">
        <f>_xlfn.IFNA(VLOOKUP(D3374,states!A$2:D$10,4,FALSE),0)</f>
        <v>2</v>
      </c>
      <c r="AF3374">
        <v>0.5</v>
      </c>
      <c r="AG3374">
        <f>IF(AE3374=0,AF3374,IF(AE3374=1,IF(F3374=0.5,0.5,IF(H3374=1,0.5,1.5)),IF(F3374=0.5,0.5,IF(H3374=1,2.5,1.5))))</f>
        <v>1.5</v>
      </c>
      <c r="AH3374" s="7">
        <f>IF(AC3374="XX",0,1/C3374^(1/5)*IF(E3374=0,100,1)/(E3374+1)^(1/4))</f>
        <v>1.7557607332466791</v>
      </c>
    </row>
    <row r="3375" spans="1:34">
      <c r="A3375">
        <v>5748</v>
      </c>
      <c r="B3375" s="1">
        <v>23124.161</v>
      </c>
      <c r="C3375" s="6">
        <v>0.05</v>
      </c>
      <c r="D3375" t="s">
        <v>3</v>
      </c>
      <c r="E3375">
        <v>2</v>
      </c>
      <c r="F3375">
        <v>3.5</v>
      </c>
      <c r="G3375" t="s">
        <v>2</v>
      </c>
      <c r="H3375">
        <v>2</v>
      </c>
      <c r="I3375" t="s">
        <v>0</v>
      </c>
      <c r="J3375">
        <v>2</v>
      </c>
      <c r="K3375">
        <v>3.5</v>
      </c>
      <c r="L3375" t="s">
        <v>1</v>
      </c>
      <c r="M3375">
        <v>2</v>
      </c>
      <c r="N3375" t="s">
        <v>5804</v>
      </c>
      <c r="O3375">
        <v>1</v>
      </c>
      <c r="P3375" t="str">
        <f>D3375&amp;"-"&amp;F3375&amp;"-"&amp;G3375&amp;"-"&amp;E3375&amp;"-"&amp;H3375</f>
        <v>A2Delta-3.5-f-2-2</v>
      </c>
      <c r="Q3375" t="str">
        <f>I3375&amp;"-"&amp;K3375&amp;"-"&amp;L3375&amp;"-"&amp;J3375&amp;"-"&amp;M3375</f>
        <v>X2Pi-3.5-e-2-2</v>
      </c>
      <c r="R3375">
        <f>B3375+S3375</f>
        <v>28709.970707214001</v>
      </c>
      <c r="S3375">
        <f>_xlfn.IFNA(VLOOKUP(Q3375,'MARVEL-X'!A$2:I$1400,7,FALSE),VLOOKUP(Q3375,MARVEL!A$2:J$1522,10,FALSE))</f>
        <v>5585.8097072139999</v>
      </c>
      <c r="T3375">
        <f>IF(P3375=P3374,R3375+T3374,R3375)</f>
        <v>258389.613501018</v>
      </c>
      <c r="U3375">
        <f>IF(P3375=P3374,1+U3374,1)</f>
        <v>9</v>
      </c>
      <c r="V3375" t="str">
        <f t="shared" si="52"/>
        <v/>
      </c>
      <c r="W3375" t="str">
        <f>IF(V3375="","",IF(ABS(V3375-R3375)&gt;W$1,ABS(V3375-R3375),""))</f>
        <v/>
      </c>
      <c r="X3375" t="str">
        <f>Y3375&amp;"-"&amp;Z3375&amp;"-"&amp;AC3375&amp;"-"&amp;AD3375&amp;"-"&amp;AG3375</f>
        <v>3.5-f-A-2-1.5</v>
      </c>
      <c r="Y3375">
        <f>F3375</f>
        <v>3.5</v>
      </c>
      <c r="Z3375" s="2" t="str">
        <f>G3375</f>
        <v>f</v>
      </c>
      <c r="AA3375">
        <f>_xlfn.IFNA(VLOOKUP(X3375,'duo-out'!A$2:Q$5000,5,FALSE),E3375+10*(H3375-1)+1+_xlfn.IFNA(VLOOKUP(D3375,states!A$2:C$10,3,FALSE),1))</f>
        <v>86</v>
      </c>
      <c r="AB3375" t="str">
        <f>IF(V3375="","",V3375)</f>
        <v/>
      </c>
      <c r="AC3375" s="2" t="str">
        <f>_xlfn.IFNA(VLOOKUP(D3375,states!A$2:C$10,2,FALSE),"XX")</f>
        <v>A</v>
      </c>
      <c r="AD3375">
        <f>E3375</f>
        <v>2</v>
      </c>
      <c r="AE3375">
        <f>_xlfn.IFNA(VLOOKUP(D3375,states!A$2:D$10,4,FALSE),0)</f>
        <v>2</v>
      </c>
      <c r="AF3375">
        <v>0.5</v>
      </c>
      <c r="AG3375">
        <f>IF(AE3375=0,AF3375,IF(AE3375=1,IF(F3375=0.5,0.5,IF(H3375=1,0.5,1.5)),IF(F3375=0.5,0.5,IF(H3375=1,2.5,1.5))))</f>
        <v>1.5</v>
      </c>
      <c r="AH3375" s="7">
        <f>IF(AC3375="XX",0,1/C3375^(1/5)*IF(E3375=0,100,1)/(E3375+1)^(1/4))</f>
        <v>1.3833296494790666</v>
      </c>
    </row>
    <row r="3376" spans="1:34">
      <c r="A3376">
        <v>5718</v>
      </c>
      <c r="B3376" s="1">
        <v>23228.866000000002</v>
      </c>
      <c r="C3376" s="6">
        <v>0.05</v>
      </c>
      <c r="D3376" t="s">
        <v>3</v>
      </c>
      <c r="E3376">
        <v>2</v>
      </c>
      <c r="F3376">
        <v>3.5</v>
      </c>
      <c r="G3376" t="s">
        <v>2</v>
      </c>
      <c r="H3376">
        <v>2</v>
      </c>
      <c r="I3376" t="s">
        <v>0</v>
      </c>
      <c r="J3376">
        <v>2</v>
      </c>
      <c r="K3376">
        <v>2.5</v>
      </c>
      <c r="L3376" t="s">
        <v>2</v>
      </c>
      <c r="M3376">
        <v>2</v>
      </c>
      <c r="N3376" t="s">
        <v>5774</v>
      </c>
      <c r="O3376">
        <v>1</v>
      </c>
      <c r="P3376" t="str">
        <f>D3376&amp;"-"&amp;F3376&amp;"-"&amp;G3376&amp;"-"&amp;E3376&amp;"-"&amp;H3376</f>
        <v>A2Delta-3.5-f-2-2</v>
      </c>
      <c r="Q3376" t="str">
        <f>I3376&amp;"-"&amp;K3376&amp;"-"&amp;L3376&amp;"-"&amp;J3376&amp;"-"&amp;M3376</f>
        <v>X2Pi-2.5-f-2-2</v>
      </c>
      <c r="R3376">
        <f>B3376+S3376</f>
        <v>28709.959985803001</v>
      </c>
      <c r="S3376">
        <f>_xlfn.IFNA(VLOOKUP(Q3376,'MARVEL-X'!A$2:I$1400,7,FALSE),VLOOKUP(Q3376,MARVEL!A$2:J$1522,10,FALSE))</f>
        <v>5481.0939858029997</v>
      </c>
      <c r="T3376">
        <f>IF(P3376=P3375,R3376+T3375,R3376)</f>
        <v>287099.57348682103</v>
      </c>
      <c r="U3376">
        <f>IF(P3376=P3375,1+U3375,1)</f>
        <v>10</v>
      </c>
      <c r="V3376" t="str">
        <f t="shared" si="52"/>
        <v/>
      </c>
      <c r="W3376" t="str">
        <f>IF(V3376="","",IF(ABS(V3376-R3376)&gt;W$1,ABS(V3376-R3376),""))</f>
        <v/>
      </c>
      <c r="X3376" t="str">
        <f>Y3376&amp;"-"&amp;Z3376&amp;"-"&amp;AC3376&amp;"-"&amp;AD3376&amp;"-"&amp;AG3376</f>
        <v>3.5-f-A-2-1.5</v>
      </c>
      <c r="Y3376">
        <f>F3376</f>
        <v>3.5</v>
      </c>
      <c r="Z3376" s="2" t="str">
        <f>G3376</f>
        <v>f</v>
      </c>
      <c r="AA3376">
        <f>_xlfn.IFNA(VLOOKUP(X3376,'duo-out'!A$2:Q$5000,5,FALSE),E3376+10*(H3376-1)+1+_xlfn.IFNA(VLOOKUP(D3376,states!A$2:C$10,3,FALSE),1))</f>
        <v>86</v>
      </c>
      <c r="AB3376" t="str">
        <f>IF(V3376="","",V3376)</f>
        <v/>
      </c>
      <c r="AC3376" s="2" t="str">
        <f>_xlfn.IFNA(VLOOKUP(D3376,states!A$2:C$10,2,FALSE),"XX")</f>
        <v>A</v>
      </c>
      <c r="AD3376">
        <f>E3376</f>
        <v>2</v>
      </c>
      <c r="AE3376">
        <f>_xlfn.IFNA(VLOOKUP(D3376,states!A$2:D$10,4,FALSE),0)</f>
        <v>2</v>
      </c>
      <c r="AF3376">
        <v>0.5</v>
      </c>
      <c r="AG3376">
        <f>IF(AE3376=0,AF3376,IF(AE3376=1,IF(F3376=0.5,0.5,IF(H3376=1,0.5,1.5)),IF(F3376=0.5,0.5,IF(H3376=1,2.5,1.5))))</f>
        <v>1.5</v>
      </c>
      <c r="AH3376" s="7">
        <f>IF(AC3376="XX",0,1/C3376^(1/5)*IF(E3376=0,100,1)/(E3376+1)^(1/4))</f>
        <v>1.3833296494790666</v>
      </c>
    </row>
    <row r="3377" spans="1:34">
      <c r="A3377">
        <v>5711</v>
      </c>
      <c r="B3377" s="1">
        <v>23121.271000000001</v>
      </c>
      <c r="C3377" s="6">
        <v>6.1519999999999998E-2</v>
      </c>
      <c r="D3377" t="s">
        <v>3</v>
      </c>
      <c r="E3377">
        <v>2</v>
      </c>
      <c r="F3377">
        <v>3.5</v>
      </c>
      <c r="G3377" t="s">
        <v>2</v>
      </c>
      <c r="H3377">
        <v>2</v>
      </c>
      <c r="I3377" t="s">
        <v>0</v>
      </c>
      <c r="J3377">
        <v>2</v>
      </c>
      <c r="K3377">
        <v>4.5</v>
      </c>
      <c r="L3377" t="s">
        <v>2</v>
      </c>
      <c r="M3377">
        <v>1</v>
      </c>
      <c r="N3377" t="s">
        <v>5767</v>
      </c>
      <c r="O3377">
        <v>1</v>
      </c>
      <c r="P3377" t="str">
        <f>D3377&amp;"-"&amp;F3377&amp;"-"&amp;G3377&amp;"-"&amp;E3377&amp;"-"&amp;H3377</f>
        <v>A2Delta-3.5-f-2-2</v>
      </c>
      <c r="Q3377" t="str">
        <f>I3377&amp;"-"&amp;K3377&amp;"-"&amp;L3377&amp;"-"&amp;J3377&amp;"-"&amp;M3377</f>
        <v>X2Pi-4.5-f-2-1</v>
      </c>
      <c r="R3377">
        <f>B3377+S3377</f>
        <v>28710.006596701001</v>
      </c>
      <c r="S3377">
        <f>_xlfn.IFNA(VLOOKUP(Q3377,'MARVEL-X'!A$2:I$1400,7,FALSE),VLOOKUP(Q3377,MARVEL!A$2:J$1522,10,FALSE))</f>
        <v>5588.7355967009998</v>
      </c>
      <c r="T3377">
        <f>IF(P3377=P3376,R3377+T3376,R3377)</f>
        <v>315809.58008352201</v>
      </c>
      <c r="U3377">
        <f>IF(P3377=P3376,1+U3376,1)</f>
        <v>11</v>
      </c>
      <c r="V3377" t="str">
        <f t="shared" si="52"/>
        <v/>
      </c>
      <c r="W3377" t="str">
        <f>IF(V3377="","",IF(ABS(V3377-R3377)&gt;W$1,ABS(V3377-R3377),""))</f>
        <v/>
      </c>
      <c r="X3377" t="str">
        <f>Y3377&amp;"-"&amp;Z3377&amp;"-"&amp;AC3377&amp;"-"&amp;AD3377&amp;"-"&amp;AG3377</f>
        <v>3.5-f-A-2-1.5</v>
      </c>
      <c r="Y3377">
        <f>F3377</f>
        <v>3.5</v>
      </c>
      <c r="Z3377" s="2" t="str">
        <f>G3377</f>
        <v>f</v>
      </c>
      <c r="AA3377">
        <f>_xlfn.IFNA(VLOOKUP(X3377,'duo-out'!A$2:Q$5000,5,FALSE),E3377+10*(H3377-1)+1+_xlfn.IFNA(VLOOKUP(D3377,states!A$2:C$10,3,FALSE),1))</f>
        <v>86</v>
      </c>
      <c r="AB3377" t="str">
        <f>IF(V3377="","",V3377)</f>
        <v/>
      </c>
      <c r="AC3377" s="2" t="str">
        <f>_xlfn.IFNA(VLOOKUP(D3377,states!A$2:C$10,2,FALSE),"XX")</f>
        <v>A</v>
      </c>
      <c r="AD3377">
        <f>E3377</f>
        <v>2</v>
      </c>
      <c r="AE3377">
        <f>_xlfn.IFNA(VLOOKUP(D3377,states!A$2:D$10,4,FALSE),0)</f>
        <v>2</v>
      </c>
      <c r="AF3377">
        <v>0.5</v>
      </c>
      <c r="AG3377">
        <f>IF(AE3377=0,AF3377,IF(AE3377=1,IF(F3377=0.5,0.5,IF(H3377=1,0.5,1.5)),IF(F3377=0.5,0.5,IF(H3377=1,2.5,1.5))))</f>
        <v>1.5</v>
      </c>
      <c r="AH3377" s="7">
        <f>IF(AC3377="XX",0,1/C3377^(1/5)*IF(E3377=0,100,1)/(E3377+1)^(1/4))</f>
        <v>1.3271390281016733</v>
      </c>
    </row>
    <row r="3378" spans="1:34">
      <c r="A3378">
        <v>1317</v>
      </c>
      <c r="B3378" s="1">
        <v>23228.59</v>
      </c>
      <c r="C3378" s="6">
        <v>0.29809999999999998</v>
      </c>
      <c r="D3378" t="s">
        <v>3</v>
      </c>
      <c r="E3378">
        <v>2</v>
      </c>
      <c r="F3378">
        <v>3.5</v>
      </c>
      <c r="G3378" t="s">
        <v>2</v>
      </c>
      <c r="H3378">
        <v>2</v>
      </c>
      <c r="I3378" t="s">
        <v>0</v>
      </c>
      <c r="J3378">
        <v>2</v>
      </c>
      <c r="K3378">
        <v>2.5</v>
      </c>
      <c r="L3378" t="s">
        <v>2</v>
      </c>
      <c r="M3378">
        <v>2</v>
      </c>
      <c r="N3378" t="s">
        <v>1373</v>
      </c>
      <c r="O3378">
        <v>1</v>
      </c>
      <c r="P3378" t="str">
        <f>D3378&amp;"-"&amp;F3378&amp;"-"&amp;G3378&amp;"-"&amp;E3378&amp;"-"&amp;H3378</f>
        <v>A2Delta-3.5-f-2-2</v>
      </c>
      <c r="Q3378" t="str">
        <f>I3378&amp;"-"&amp;K3378&amp;"-"&amp;L3378&amp;"-"&amp;J3378&amp;"-"&amp;M3378</f>
        <v>X2Pi-2.5-f-2-2</v>
      </c>
      <c r="R3378">
        <f>B3378+S3378</f>
        <v>28709.683985803</v>
      </c>
      <c r="S3378">
        <f>_xlfn.IFNA(VLOOKUP(Q3378,'MARVEL-X'!A$2:I$1400,7,FALSE),VLOOKUP(Q3378,MARVEL!A$2:J$1522,10,FALSE))</f>
        <v>5481.0939858029997</v>
      </c>
      <c r="T3378">
        <f>IF(P3378=P3377,R3378+T3377,R3378)</f>
        <v>344519.264069325</v>
      </c>
      <c r="U3378">
        <f>IF(P3378=P3377,1+U3377,1)</f>
        <v>12</v>
      </c>
      <c r="V3378" t="str">
        <f t="shared" si="52"/>
        <v/>
      </c>
      <c r="W3378" t="str">
        <f>IF(V3378="","",IF(ABS(V3378-R3378)&gt;W$1,ABS(V3378-R3378),""))</f>
        <v/>
      </c>
      <c r="X3378" t="str">
        <f>Y3378&amp;"-"&amp;Z3378&amp;"-"&amp;AC3378&amp;"-"&amp;AD3378&amp;"-"&amp;AG3378</f>
        <v>3.5-f-A-2-1.5</v>
      </c>
      <c r="Y3378">
        <f>F3378</f>
        <v>3.5</v>
      </c>
      <c r="Z3378" s="2" t="str">
        <f>G3378</f>
        <v>f</v>
      </c>
      <c r="AA3378">
        <f>_xlfn.IFNA(VLOOKUP(X3378,'duo-out'!A$2:Q$5000,5,FALSE),E3378+10*(H3378-1)+1+_xlfn.IFNA(VLOOKUP(D3378,states!A$2:C$10,3,FALSE),1))</f>
        <v>86</v>
      </c>
      <c r="AB3378" t="str">
        <f>IF(V3378="","",V3378)</f>
        <v/>
      </c>
      <c r="AC3378" s="2" t="str">
        <f>_xlfn.IFNA(VLOOKUP(D3378,states!A$2:C$10,2,FALSE),"XX")</f>
        <v>A</v>
      </c>
      <c r="AD3378">
        <f>E3378</f>
        <v>2</v>
      </c>
      <c r="AE3378">
        <f>_xlfn.IFNA(VLOOKUP(D3378,states!A$2:D$10,4,FALSE),0)</f>
        <v>2</v>
      </c>
      <c r="AF3378">
        <v>0.5</v>
      </c>
      <c r="AG3378">
        <f>IF(AE3378=0,AF3378,IF(AE3378=1,IF(F3378=0.5,0.5,IF(H3378=1,0.5,1.5)),IF(F3378=0.5,0.5,IF(H3378=1,2.5,1.5))))</f>
        <v>1.5</v>
      </c>
      <c r="AH3378" s="7">
        <f>IF(AC3378="XX",0,1/C3378^(1/5)*IF(E3378=0,100,1)/(E3378+1)^(1/4))</f>
        <v>0.96793744521313096</v>
      </c>
    </row>
    <row r="3379" spans="1:34">
      <c r="A3379">
        <v>1406</v>
      </c>
      <c r="B3379" s="1">
        <v>22992.02</v>
      </c>
      <c r="C3379" s="6">
        <v>0.2036</v>
      </c>
      <c r="D3379" t="s">
        <v>3</v>
      </c>
      <c r="E3379">
        <v>2</v>
      </c>
      <c r="F3379">
        <v>3.5</v>
      </c>
      <c r="G3379" t="s">
        <v>2</v>
      </c>
      <c r="H3379">
        <v>2</v>
      </c>
      <c r="I3379" t="s">
        <v>0</v>
      </c>
      <c r="J3379">
        <v>2</v>
      </c>
      <c r="K3379">
        <v>4.5</v>
      </c>
      <c r="L3379" t="s">
        <v>2</v>
      </c>
      <c r="M3379">
        <v>2</v>
      </c>
      <c r="N3379" t="s">
        <v>1462</v>
      </c>
      <c r="O3379">
        <v>1</v>
      </c>
      <c r="P3379" t="str">
        <f>D3379&amp;"-"&amp;F3379&amp;"-"&amp;G3379&amp;"-"&amp;E3379&amp;"-"&amp;H3379</f>
        <v>A2Delta-3.5-f-2-2</v>
      </c>
      <c r="Q3379" t="str">
        <f>I3379&amp;"-"&amp;K3379&amp;"-"&amp;L3379&amp;"-"&amp;J3379&amp;"-"&amp;M3379</f>
        <v>X2Pi-4.5-f-2-2</v>
      </c>
      <c r="R3379">
        <f>B3379+S3379</f>
        <v>28709.769475368001</v>
      </c>
      <c r="S3379">
        <f>_xlfn.IFNA(VLOOKUP(Q3379,'MARVEL-X'!A$2:I$1400,7,FALSE),VLOOKUP(Q3379,MARVEL!A$2:J$1522,10,FALSE))</f>
        <v>5717.7494753680003</v>
      </c>
      <c r="T3379">
        <f>IF(P3379=P3378,R3379+T3378,R3379)</f>
        <v>373229.03354469303</v>
      </c>
      <c r="U3379">
        <f>IF(P3379=P3378,1+U3378,1)</f>
        <v>13</v>
      </c>
      <c r="V3379" t="str">
        <f t="shared" si="52"/>
        <v/>
      </c>
      <c r="W3379" t="str">
        <f>IF(V3379="","",IF(ABS(V3379-R3379)&gt;W$1,ABS(V3379-R3379),""))</f>
        <v/>
      </c>
      <c r="X3379" t="str">
        <f>Y3379&amp;"-"&amp;Z3379&amp;"-"&amp;AC3379&amp;"-"&amp;AD3379&amp;"-"&amp;AG3379</f>
        <v>3.5-f-A-2-1.5</v>
      </c>
      <c r="Y3379">
        <f>F3379</f>
        <v>3.5</v>
      </c>
      <c r="Z3379" s="2" t="str">
        <f>G3379</f>
        <v>f</v>
      </c>
      <c r="AA3379">
        <f>_xlfn.IFNA(VLOOKUP(X3379,'duo-out'!A$2:Q$5000,5,FALSE),E3379+10*(H3379-1)+1+_xlfn.IFNA(VLOOKUP(D3379,states!A$2:C$10,3,FALSE),1))</f>
        <v>86</v>
      </c>
      <c r="AB3379" t="str">
        <f>IF(V3379="","",V3379)</f>
        <v/>
      </c>
      <c r="AC3379" s="2" t="str">
        <f>_xlfn.IFNA(VLOOKUP(D3379,states!A$2:C$10,2,FALSE),"XX")</f>
        <v>A</v>
      </c>
      <c r="AD3379">
        <f>E3379</f>
        <v>2</v>
      </c>
      <c r="AE3379">
        <f>_xlfn.IFNA(VLOOKUP(D3379,states!A$2:D$10,4,FALSE),0)</f>
        <v>2</v>
      </c>
      <c r="AF3379">
        <v>0.5</v>
      </c>
      <c r="AG3379">
        <f>IF(AE3379=0,AF3379,IF(AE3379=1,IF(F3379=0.5,0.5,IF(H3379=1,0.5,1.5)),IF(F3379=0.5,0.5,IF(H3379=1,2.5,1.5))))</f>
        <v>1.5</v>
      </c>
      <c r="AH3379" s="7">
        <f>IF(AC3379="XX",0,1/C3379^(1/5)*IF(E3379=0,100,1)/(E3379+1)^(1/4))</f>
        <v>1.0446339392648631</v>
      </c>
    </row>
    <row r="3380" spans="1:34">
      <c r="A3380">
        <v>1361</v>
      </c>
      <c r="B3380" s="1">
        <v>23122.98</v>
      </c>
      <c r="C3380" s="6">
        <v>0.45340000000000003</v>
      </c>
      <c r="D3380" t="s">
        <v>3</v>
      </c>
      <c r="E3380">
        <v>2</v>
      </c>
      <c r="F3380">
        <v>3.5</v>
      </c>
      <c r="G3380" t="s">
        <v>2</v>
      </c>
      <c r="H3380">
        <v>2</v>
      </c>
      <c r="I3380" t="s">
        <v>0</v>
      </c>
      <c r="J3380">
        <v>2</v>
      </c>
      <c r="K3380">
        <v>3.5</v>
      </c>
      <c r="L3380" t="s">
        <v>2</v>
      </c>
      <c r="M3380">
        <v>2</v>
      </c>
      <c r="N3380" t="s">
        <v>1417</v>
      </c>
      <c r="O3380">
        <v>1</v>
      </c>
      <c r="P3380" t="str">
        <f>D3380&amp;"-"&amp;F3380&amp;"-"&amp;G3380&amp;"-"&amp;E3380&amp;"-"&amp;H3380</f>
        <v>A2Delta-3.5-f-2-2</v>
      </c>
      <c r="Q3380" t="str">
        <f>I3380&amp;"-"&amp;K3380&amp;"-"&amp;L3380&amp;"-"&amp;J3380&amp;"-"&amp;M3380</f>
        <v>X2Pi-3.5-f-2-2</v>
      </c>
      <c r="R3380">
        <f>B3380+S3380</f>
        <v>28709.538924146</v>
      </c>
      <c r="S3380">
        <f>_xlfn.IFNA(VLOOKUP(Q3380,'MARVEL-X'!A$2:I$1400,7,FALSE),VLOOKUP(Q3380,MARVEL!A$2:J$1522,10,FALSE))</f>
        <v>5586.5589241460002</v>
      </c>
      <c r="T3380">
        <f>IF(P3380=P3379,R3380+T3379,R3380)</f>
        <v>401938.572468839</v>
      </c>
      <c r="U3380">
        <f>IF(P3380=P3379,1+U3379,1)</f>
        <v>14</v>
      </c>
      <c r="V3380">
        <f t="shared" si="52"/>
        <v>28709.898033488502</v>
      </c>
      <c r="W3380">
        <f>IF(V3380="","",IF(ABS(V3380-R3380)&gt;W$1,ABS(V3380-R3380),""))</f>
        <v>0.35910934250205173</v>
      </c>
      <c r="X3380" t="str">
        <f>Y3380&amp;"-"&amp;Z3380&amp;"-"&amp;AC3380&amp;"-"&amp;AD3380&amp;"-"&amp;AG3380</f>
        <v>3.5-f-A-2-1.5</v>
      </c>
      <c r="Y3380">
        <f>F3380</f>
        <v>3.5</v>
      </c>
      <c r="Z3380" s="2" t="str">
        <f>G3380</f>
        <v>f</v>
      </c>
      <c r="AA3380">
        <f>_xlfn.IFNA(VLOOKUP(X3380,'duo-out'!A$2:Q$5000,5,FALSE),E3380+10*(H3380-1)+1+_xlfn.IFNA(VLOOKUP(D3380,states!A$2:C$10,3,FALSE),1))</f>
        <v>86</v>
      </c>
      <c r="AB3380">
        <f>IF(V3380="","",V3380)</f>
        <v>28709.898033488502</v>
      </c>
      <c r="AC3380" s="2" t="str">
        <f>_xlfn.IFNA(VLOOKUP(D3380,states!A$2:C$10,2,FALSE),"XX")</f>
        <v>A</v>
      </c>
      <c r="AD3380">
        <f>E3380</f>
        <v>2</v>
      </c>
      <c r="AE3380">
        <f>_xlfn.IFNA(VLOOKUP(D3380,states!A$2:D$10,4,FALSE),0)</f>
        <v>2</v>
      </c>
      <c r="AF3380">
        <v>0.5</v>
      </c>
      <c r="AG3380">
        <f>IF(AE3380=0,AF3380,IF(AE3380=1,IF(F3380=0.5,0.5,IF(H3380=1,0.5,1.5)),IF(F3380=0.5,0.5,IF(H3380=1,2.5,1.5))))</f>
        <v>1.5</v>
      </c>
      <c r="AH3380" s="7">
        <f>IF(AC3380="XX",0,1/C3380^(1/5)*IF(E3380=0,100,1)/(E3380+1)^(1/4))</f>
        <v>0.89006840114925045</v>
      </c>
    </row>
    <row r="3381" spans="1:34">
      <c r="A3381">
        <v>3780</v>
      </c>
      <c r="B3381" s="1">
        <v>22867.142100000001</v>
      </c>
      <c r="C3381" s="6">
        <v>5.0000000000000001E-3</v>
      </c>
      <c r="D3381" t="s">
        <v>3</v>
      </c>
      <c r="E3381">
        <v>3</v>
      </c>
      <c r="F3381">
        <v>3.5</v>
      </c>
      <c r="G3381" t="s">
        <v>2</v>
      </c>
      <c r="H3381">
        <v>1</v>
      </c>
      <c r="I3381" t="s">
        <v>0</v>
      </c>
      <c r="J3381">
        <v>3</v>
      </c>
      <c r="K3381">
        <v>4.5</v>
      </c>
      <c r="L3381" t="s">
        <v>2</v>
      </c>
      <c r="M3381">
        <v>1</v>
      </c>
      <c r="N3381" t="s">
        <v>3836</v>
      </c>
      <c r="O3381">
        <v>1</v>
      </c>
      <c r="P3381" t="str">
        <f>D3381&amp;"-"&amp;F3381&amp;"-"&amp;G3381&amp;"-"&amp;E3381&amp;"-"&amp;H3381</f>
        <v>A2Delta-3.5-f-3-1</v>
      </c>
      <c r="Q3381" t="str">
        <f>I3381&amp;"-"&amp;K3381&amp;"-"&amp;L3381&amp;"-"&amp;J3381&amp;"-"&amp;M3381</f>
        <v>X2Pi-4.5-f-3-1</v>
      </c>
      <c r="R3381">
        <f>B3381+S3381</f>
        <v>30927.706081308002</v>
      </c>
      <c r="S3381">
        <f>_xlfn.IFNA(VLOOKUP(Q3381,'MARVEL-X'!A$2:I$1400,7,FALSE),VLOOKUP(Q3381,MARVEL!A$2:J$1522,10,FALSE))</f>
        <v>8060.5639813079997</v>
      </c>
      <c r="T3381">
        <f>IF(P3381=P3380,R3381+T3380,R3381)</f>
        <v>30927.706081308002</v>
      </c>
      <c r="U3381">
        <f>IF(P3381=P3380,1+U3380,1)</f>
        <v>1</v>
      </c>
      <c r="V3381" t="str">
        <f t="shared" si="52"/>
        <v/>
      </c>
      <c r="W3381" t="str">
        <f>IF(V3381="","",IF(ABS(V3381-R3381)&gt;W$1,ABS(V3381-R3381),""))</f>
        <v/>
      </c>
      <c r="X3381" t="str">
        <f>Y3381&amp;"-"&amp;Z3381&amp;"-"&amp;AC3381&amp;"-"&amp;AD3381&amp;"-"&amp;AG3381</f>
        <v>3.5-f-A-3-2.5</v>
      </c>
      <c r="Y3381">
        <f>F3381</f>
        <v>3.5</v>
      </c>
      <c r="Z3381" s="2" t="str">
        <f>G3381</f>
        <v>f</v>
      </c>
      <c r="AA3381">
        <f>_xlfn.IFNA(VLOOKUP(X3381,'duo-out'!A$2:Q$5000,5,FALSE),E3381+10*(H3381-1)+1+_xlfn.IFNA(VLOOKUP(D3381,states!A$2:C$10,3,FALSE),1))</f>
        <v>109</v>
      </c>
      <c r="AB3381" t="str">
        <f>IF(V3381="","",V3381)</f>
        <v/>
      </c>
      <c r="AC3381" s="2" t="str">
        <f>_xlfn.IFNA(VLOOKUP(D3381,states!A$2:C$10,2,FALSE),"XX")</f>
        <v>A</v>
      </c>
      <c r="AD3381">
        <f>E3381</f>
        <v>3</v>
      </c>
      <c r="AE3381">
        <f>_xlfn.IFNA(VLOOKUP(D3381,states!A$2:D$10,4,FALSE),0)</f>
        <v>2</v>
      </c>
      <c r="AF3381">
        <v>0.5</v>
      </c>
      <c r="AG3381">
        <f>IF(AE3381=0,AF3381,IF(AE3381=1,IF(F3381=0.5,0.5,IF(H3381=1,0.5,1.5)),IF(F3381=0.5,0.5,IF(H3381=1,2.5,1.5))))</f>
        <v>2.5</v>
      </c>
      <c r="AH3381" s="7">
        <f>IF(AC3381="XX",0,1/C3381^(1/5)*IF(E3381=0,100,1)/(E3381+1)^(1/4))</f>
        <v>2.0402857733683697</v>
      </c>
    </row>
    <row r="3382" spans="1:34">
      <c r="A3382">
        <v>3759</v>
      </c>
      <c r="B3382" s="1">
        <v>22966.8999</v>
      </c>
      <c r="C3382" s="6">
        <v>5.8050000000000003E-3</v>
      </c>
      <c r="D3382" t="s">
        <v>3</v>
      </c>
      <c r="E3382">
        <v>3</v>
      </c>
      <c r="F3382">
        <v>3.5</v>
      </c>
      <c r="G3382" t="s">
        <v>2</v>
      </c>
      <c r="H3382">
        <v>1</v>
      </c>
      <c r="I3382" t="s">
        <v>0</v>
      </c>
      <c r="J3382">
        <v>3</v>
      </c>
      <c r="K3382">
        <v>3.5</v>
      </c>
      <c r="L3382" t="s">
        <v>1</v>
      </c>
      <c r="M3382">
        <v>1</v>
      </c>
      <c r="N3382" t="s">
        <v>3815</v>
      </c>
      <c r="O3382">
        <v>1</v>
      </c>
      <c r="P3382" t="str">
        <f>D3382&amp;"-"&amp;F3382&amp;"-"&amp;G3382&amp;"-"&amp;E3382&amp;"-"&amp;H3382</f>
        <v>A2Delta-3.5-f-3-1</v>
      </c>
      <c r="Q3382" t="str">
        <f>I3382&amp;"-"&amp;K3382&amp;"-"&amp;L3382&amp;"-"&amp;J3382&amp;"-"&amp;M3382</f>
        <v>X2Pi-3.5-e-3-1</v>
      </c>
      <c r="R3382">
        <f>B3382+S3382</f>
        <v>30927.699358867001</v>
      </c>
      <c r="S3382">
        <f>_xlfn.IFNA(VLOOKUP(Q3382,'MARVEL-X'!A$2:I$1400,7,FALSE),VLOOKUP(Q3382,MARVEL!A$2:J$1522,10,FALSE))</f>
        <v>7960.7994588669999</v>
      </c>
      <c r="T3382">
        <f>IF(P3382=P3381,R3382+T3381,R3382)</f>
        <v>61855.405440175004</v>
      </c>
      <c r="U3382">
        <f>IF(P3382=P3381,1+U3381,1)</f>
        <v>2</v>
      </c>
      <c r="V3382" t="str">
        <f t="shared" si="52"/>
        <v/>
      </c>
      <c r="W3382" t="str">
        <f>IF(V3382="","",IF(ABS(V3382-R3382)&gt;W$1,ABS(V3382-R3382),""))</f>
        <v/>
      </c>
      <c r="X3382" t="str">
        <f>Y3382&amp;"-"&amp;Z3382&amp;"-"&amp;AC3382&amp;"-"&amp;AD3382&amp;"-"&amp;AG3382</f>
        <v>3.5-f-A-3-2.5</v>
      </c>
      <c r="Y3382">
        <f>F3382</f>
        <v>3.5</v>
      </c>
      <c r="Z3382" s="2" t="str">
        <f>G3382</f>
        <v>f</v>
      </c>
      <c r="AA3382">
        <f>_xlfn.IFNA(VLOOKUP(X3382,'duo-out'!A$2:Q$5000,5,FALSE),E3382+10*(H3382-1)+1+_xlfn.IFNA(VLOOKUP(D3382,states!A$2:C$10,3,FALSE),1))</f>
        <v>109</v>
      </c>
      <c r="AB3382" t="str">
        <f>IF(V3382="","",V3382)</f>
        <v/>
      </c>
      <c r="AC3382" s="2" t="str">
        <f>_xlfn.IFNA(VLOOKUP(D3382,states!A$2:C$10,2,FALSE),"XX")</f>
        <v>A</v>
      </c>
      <c r="AD3382">
        <f>E3382</f>
        <v>3</v>
      </c>
      <c r="AE3382">
        <f>_xlfn.IFNA(VLOOKUP(D3382,states!A$2:D$10,4,FALSE),0)</f>
        <v>2</v>
      </c>
      <c r="AF3382">
        <v>0.5</v>
      </c>
      <c r="AG3382">
        <f>IF(AE3382=0,AF3382,IF(AE3382=1,IF(F3382=0.5,0.5,IF(H3382=1,0.5,1.5)),IF(F3382=0.5,0.5,IF(H3382=1,2.5,1.5))))</f>
        <v>2.5</v>
      </c>
      <c r="AH3382" s="7">
        <f>IF(AC3382="XX",0,1/C3382^(1/5)*IF(E3382=0,100,1)/(E3382+1)^(1/4))</f>
        <v>1.9802706801047425</v>
      </c>
    </row>
    <row r="3383" spans="1:34">
      <c r="A3383">
        <v>3752</v>
      </c>
      <c r="B3383" s="1">
        <v>23042.1119</v>
      </c>
      <c r="C3383" s="6">
        <v>8.1740000000000007E-3</v>
      </c>
      <c r="D3383" t="s">
        <v>3</v>
      </c>
      <c r="E3383">
        <v>3</v>
      </c>
      <c r="F3383">
        <v>3.5</v>
      </c>
      <c r="G3383" t="s">
        <v>2</v>
      </c>
      <c r="H3383">
        <v>1</v>
      </c>
      <c r="I3383" t="s">
        <v>0</v>
      </c>
      <c r="J3383">
        <v>3</v>
      </c>
      <c r="K3383">
        <v>2.5</v>
      </c>
      <c r="L3383" t="s">
        <v>2</v>
      </c>
      <c r="M3383">
        <v>1</v>
      </c>
      <c r="N3383" t="s">
        <v>3808</v>
      </c>
      <c r="O3383">
        <v>1</v>
      </c>
      <c r="P3383" t="str">
        <f>D3383&amp;"-"&amp;F3383&amp;"-"&amp;G3383&amp;"-"&amp;E3383&amp;"-"&amp;H3383</f>
        <v>A2Delta-3.5-f-3-1</v>
      </c>
      <c r="Q3383" t="str">
        <f>I3383&amp;"-"&amp;K3383&amp;"-"&amp;L3383&amp;"-"&amp;J3383&amp;"-"&amp;M3383</f>
        <v>X2Pi-2.5-f-3-1</v>
      </c>
      <c r="R3383">
        <f>B3383+S3383</f>
        <v>30927.716828437999</v>
      </c>
      <c r="S3383">
        <f>_xlfn.IFNA(VLOOKUP(Q3383,'MARVEL-X'!A$2:I$1400,7,FALSE),VLOOKUP(Q3383,MARVEL!A$2:J$1522,10,FALSE))</f>
        <v>7885.6049284379997</v>
      </c>
      <c r="T3383">
        <f>IF(P3383=P3382,R3383+T3382,R3383)</f>
        <v>92783.122268613006</v>
      </c>
      <c r="U3383">
        <f>IF(P3383=P3382,1+U3382,1)</f>
        <v>3</v>
      </c>
      <c r="V3383">
        <f t="shared" si="52"/>
        <v>30927.707422871001</v>
      </c>
      <c r="W3383" t="str">
        <f>IF(V3383="","",IF(ABS(V3383-R3383)&gt;W$1,ABS(V3383-R3383),""))</f>
        <v/>
      </c>
      <c r="X3383" t="str">
        <f>Y3383&amp;"-"&amp;Z3383&amp;"-"&amp;AC3383&amp;"-"&amp;AD3383&amp;"-"&amp;AG3383</f>
        <v>3.5-f-A-3-2.5</v>
      </c>
      <c r="Y3383">
        <f>F3383</f>
        <v>3.5</v>
      </c>
      <c r="Z3383" s="2" t="str">
        <f>G3383</f>
        <v>f</v>
      </c>
      <c r="AA3383">
        <f>_xlfn.IFNA(VLOOKUP(X3383,'duo-out'!A$2:Q$5000,5,FALSE),E3383+10*(H3383-1)+1+_xlfn.IFNA(VLOOKUP(D3383,states!A$2:C$10,3,FALSE),1))</f>
        <v>109</v>
      </c>
      <c r="AB3383">
        <f>IF(V3383="","",V3383)</f>
        <v>30927.707422871001</v>
      </c>
      <c r="AC3383" s="2" t="str">
        <f>_xlfn.IFNA(VLOOKUP(D3383,states!A$2:C$10,2,FALSE),"XX")</f>
        <v>A</v>
      </c>
      <c r="AD3383">
        <f>E3383</f>
        <v>3</v>
      </c>
      <c r="AE3383">
        <f>_xlfn.IFNA(VLOOKUP(D3383,states!A$2:D$10,4,FALSE),0)</f>
        <v>2</v>
      </c>
      <c r="AF3383">
        <v>0.5</v>
      </c>
      <c r="AG3383">
        <f>IF(AE3383=0,AF3383,IF(AE3383=1,IF(F3383=0.5,0.5,IF(H3383=1,0.5,1.5)),IF(F3383=0.5,0.5,IF(H3383=1,2.5,1.5))))</f>
        <v>2.5</v>
      </c>
      <c r="AH3383" s="7">
        <f>IF(AC3383="XX",0,1/C3383^(1/5)*IF(E3383=0,100,1)/(E3383+1)^(1/4))</f>
        <v>1.8492604242556949</v>
      </c>
    </row>
    <row r="3384" spans="1:34">
      <c r="A3384">
        <v>3819</v>
      </c>
      <c r="B3384" s="1">
        <v>22842.7196</v>
      </c>
      <c r="C3384" s="6">
        <v>5.0000000000000001E-3</v>
      </c>
      <c r="D3384" t="s">
        <v>3</v>
      </c>
      <c r="E3384">
        <v>3</v>
      </c>
      <c r="F3384">
        <v>3.5</v>
      </c>
      <c r="G3384" t="s">
        <v>2</v>
      </c>
      <c r="H3384">
        <v>2</v>
      </c>
      <c r="I3384" t="s">
        <v>0</v>
      </c>
      <c r="J3384">
        <v>3</v>
      </c>
      <c r="K3384">
        <v>4.5</v>
      </c>
      <c r="L3384" t="s">
        <v>2</v>
      </c>
      <c r="M3384">
        <v>2</v>
      </c>
      <c r="N3384" t="s">
        <v>3875</v>
      </c>
      <c r="O3384">
        <v>1</v>
      </c>
      <c r="P3384" t="str">
        <f>D3384&amp;"-"&amp;F3384&amp;"-"&amp;G3384&amp;"-"&amp;E3384&amp;"-"&amp;H3384</f>
        <v>A2Delta-3.5-f-3-2</v>
      </c>
      <c r="Q3384" t="str">
        <f>I3384&amp;"-"&amp;K3384&amp;"-"&amp;L3384&amp;"-"&amp;J3384&amp;"-"&amp;M3384</f>
        <v>X2Pi-4.5-f-3-2</v>
      </c>
      <c r="R3384">
        <f>B3384+S3384</f>
        <v>31027.171300727001</v>
      </c>
      <c r="S3384">
        <f>_xlfn.IFNA(VLOOKUP(Q3384,'MARVEL-X'!A$2:I$1400,7,FALSE),VLOOKUP(Q3384,MARVEL!A$2:J$1522,10,FALSE))</f>
        <v>8184.4517007269997</v>
      </c>
      <c r="T3384">
        <f>IF(P3384=P3383,R3384+T3383,R3384)</f>
        <v>31027.171300727001</v>
      </c>
      <c r="U3384">
        <f>IF(P3384=P3383,1+U3383,1)</f>
        <v>1</v>
      </c>
      <c r="V3384" t="str">
        <f t="shared" si="52"/>
        <v/>
      </c>
      <c r="W3384" t="str">
        <f>IF(V3384="","",IF(ABS(V3384-R3384)&gt;W$1,ABS(V3384-R3384),""))</f>
        <v/>
      </c>
      <c r="X3384" t="str">
        <f>Y3384&amp;"-"&amp;Z3384&amp;"-"&amp;AC3384&amp;"-"&amp;AD3384&amp;"-"&amp;AG3384</f>
        <v>3.5-f-A-3-1.5</v>
      </c>
      <c r="Y3384">
        <f>F3384</f>
        <v>3.5</v>
      </c>
      <c r="Z3384" s="2" t="str">
        <f>G3384</f>
        <v>f</v>
      </c>
      <c r="AA3384">
        <f>_xlfn.IFNA(VLOOKUP(X3384,'duo-out'!A$2:Q$5000,5,FALSE),E3384+10*(H3384-1)+1+_xlfn.IFNA(VLOOKUP(D3384,states!A$2:C$10,3,FALSE),1))</f>
        <v>110</v>
      </c>
      <c r="AB3384" t="str">
        <f>IF(V3384="","",V3384)</f>
        <v/>
      </c>
      <c r="AC3384" s="2" t="str">
        <f>_xlfn.IFNA(VLOOKUP(D3384,states!A$2:C$10,2,FALSE),"XX")</f>
        <v>A</v>
      </c>
      <c r="AD3384">
        <f>E3384</f>
        <v>3</v>
      </c>
      <c r="AE3384">
        <f>_xlfn.IFNA(VLOOKUP(D3384,states!A$2:D$10,4,FALSE),0)</f>
        <v>2</v>
      </c>
      <c r="AF3384">
        <v>0.5</v>
      </c>
      <c r="AG3384">
        <f>IF(AE3384=0,AF3384,IF(AE3384=1,IF(F3384=0.5,0.5,IF(H3384=1,0.5,1.5)),IF(F3384=0.5,0.5,IF(H3384=1,2.5,1.5))))</f>
        <v>1.5</v>
      </c>
      <c r="AH3384" s="7">
        <f>IF(AC3384="XX",0,1/C3384^(1/5)*IF(E3384=0,100,1)/(E3384+1)^(1/4))</f>
        <v>2.0402857733683697</v>
      </c>
    </row>
    <row r="3385" spans="1:34">
      <c r="A3385">
        <v>3813</v>
      </c>
      <c r="B3385" s="1">
        <v>22969.384300000002</v>
      </c>
      <c r="C3385" s="6">
        <v>5.0000000000000001E-3</v>
      </c>
      <c r="D3385" t="s">
        <v>3</v>
      </c>
      <c r="E3385">
        <v>3</v>
      </c>
      <c r="F3385">
        <v>3.5</v>
      </c>
      <c r="G3385" t="s">
        <v>2</v>
      </c>
      <c r="H3385">
        <v>2</v>
      </c>
      <c r="I3385" t="s">
        <v>0</v>
      </c>
      <c r="J3385">
        <v>3</v>
      </c>
      <c r="K3385">
        <v>3.5</v>
      </c>
      <c r="L3385" t="s">
        <v>1</v>
      </c>
      <c r="M3385">
        <v>2</v>
      </c>
      <c r="N3385" t="s">
        <v>3869</v>
      </c>
      <c r="O3385">
        <v>1</v>
      </c>
      <c r="P3385" t="str">
        <f>D3385&amp;"-"&amp;F3385&amp;"-"&amp;G3385&amp;"-"&amp;E3385&amp;"-"&amp;H3385</f>
        <v>A2Delta-3.5-f-3-2</v>
      </c>
      <c r="Q3385" t="str">
        <f>I3385&amp;"-"&amp;K3385&amp;"-"&amp;L3385&amp;"-"&amp;J3385&amp;"-"&amp;M3385</f>
        <v>X2Pi-3.5-e-3-2</v>
      </c>
      <c r="R3385">
        <f>B3385+S3385</f>
        <v>31027.166755876002</v>
      </c>
      <c r="S3385">
        <f>_xlfn.IFNA(VLOOKUP(Q3385,'MARVEL-X'!A$2:I$1400,7,FALSE),VLOOKUP(Q3385,MARVEL!A$2:J$1522,10,FALSE))</f>
        <v>8057.7824558760003</v>
      </c>
      <c r="T3385">
        <f>IF(P3385=P3384,R3385+T3384,R3385)</f>
        <v>62054.338056603003</v>
      </c>
      <c r="U3385">
        <f>IF(P3385=P3384,1+U3384,1)</f>
        <v>2</v>
      </c>
      <c r="V3385" t="str">
        <f t="shared" si="52"/>
        <v/>
      </c>
      <c r="W3385" t="str">
        <f>IF(V3385="","",IF(ABS(V3385-R3385)&gt;W$1,ABS(V3385-R3385),""))</f>
        <v/>
      </c>
      <c r="X3385" t="str">
        <f>Y3385&amp;"-"&amp;Z3385&amp;"-"&amp;AC3385&amp;"-"&amp;AD3385&amp;"-"&amp;AG3385</f>
        <v>3.5-f-A-3-1.5</v>
      </c>
      <c r="Y3385">
        <f>F3385</f>
        <v>3.5</v>
      </c>
      <c r="Z3385" s="2" t="str">
        <f>G3385</f>
        <v>f</v>
      </c>
      <c r="AA3385">
        <f>_xlfn.IFNA(VLOOKUP(X3385,'duo-out'!A$2:Q$5000,5,FALSE),E3385+10*(H3385-1)+1+_xlfn.IFNA(VLOOKUP(D3385,states!A$2:C$10,3,FALSE),1))</f>
        <v>110</v>
      </c>
      <c r="AB3385" t="str">
        <f>IF(V3385="","",V3385)</f>
        <v/>
      </c>
      <c r="AC3385" s="2" t="str">
        <f>_xlfn.IFNA(VLOOKUP(D3385,states!A$2:C$10,2,FALSE),"XX")</f>
        <v>A</v>
      </c>
      <c r="AD3385">
        <f>E3385</f>
        <v>3</v>
      </c>
      <c r="AE3385">
        <f>_xlfn.IFNA(VLOOKUP(D3385,states!A$2:D$10,4,FALSE),0)</f>
        <v>2</v>
      </c>
      <c r="AF3385">
        <v>0.5</v>
      </c>
      <c r="AG3385">
        <f>IF(AE3385=0,AF3385,IF(AE3385=1,IF(F3385=0.5,0.5,IF(H3385=1,0.5,1.5)),IF(F3385=0.5,0.5,IF(H3385=1,2.5,1.5))))</f>
        <v>1.5</v>
      </c>
      <c r="AH3385" s="7">
        <f>IF(AC3385="XX",0,1/C3385^(1/5)*IF(E3385=0,100,1)/(E3385+1)^(1/4))</f>
        <v>2.0402857733683697</v>
      </c>
    </row>
    <row r="3386" spans="1:34">
      <c r="A3386">
        <v>3792</v>
      </c>
      <c r="B3386" s="1">
        <v>23069.926899999999</v>
      </c>
      <c r="C3386" s="6">
        <v>5.0000000000000001E-3</v>
      </c>
      <c r="D3386" t="s">
        <v>3</v>
      </c>
      <c r="E3386">
        <v>3</v>
      </c>
      <c r="F3386">
        <v>3.5</v>
      </c>
      <c r="G3386" t="s">
        <v>2</v>
      </c>
      <c r="H3386">
        <v>2</v>
      </c>
      <c r="I3386" t="s">
        <v>0</v>
      </c>
      <c r="J3386">
        <v>3</v>
      </c>
      <c r="K3386">
        <v>2.5</v>
      </c>
      <c r="L3386" t="s">
        <v>2</v>
      </c>
      <c r="M3386">
        <v>2</v>
      </c>
      <c r="N3386" t="s">
        <v>3848</v>
      </c>
      <c r="O3386">
        <v>1</v>
      </c>
      <c r="P3386" t="str">
        <f>D3386&amp;"-"&amp;F3386&amp;"-"&amp;G3386&amp;"-"&amp;E3386&amp;"-"&amp;H3386</f>
        <v>A2Delta-3.5-f-3-2</v>
      </c>
      <c r="Q3386" t="str">
        <f>I3386&amp;"-"&amp;K3386&amp;"-"&amp;L3386&amp;"-"&amp;J3386&amp;"-"&amp;M3386</f>
        <v>X2Pi-2.5-f-3-2</v>
      </c>
      <c r="R3386">
        <f>B3386+S3386</f>
        <v>31027.169318539</v>
      </c>
      <c r="S3386">
        <f>_xlfn.IFNA(VLOOKUP(Q3386,'MARVEL-X'!A$2:I$1400,7,FALSE),VLOOKUP(Q3386,MARVEL!A$2:J$1522,10,FALSE))</f>
        <v>7957.242418539</v>
      </c>
      <c r="T3386">
        <f>IF(P3386=P3385,R3386+T3385,R3386)</f>
        <v>93081.507375141999</v>
      </c>
      <c r="U3386">
        <f>IF(P3386=P3385,1+U3385,1)</f>
        <v>3</v>
      </c>
      <c r="V3386">
        <f t="shared" si="52"/>
        <v>31027.169125047334</v>
      </c>
      <c r="W3386" t="str">
        <f>IF(V3386="","",IF(ABS(V3386-R3386)&gt;W$1,ABS(V3386-R3386),""))</f>
        <v/>
      </c>
      <c r="X3386" t="str">
        <f>Y3386&amp;"-"&amp;Z3386&amp;"-"&amp;AC3386&amp;"-"&amp;AD3386&amp;"-"&amp;AG3386</f>
        <v>3.5-f-A-3-1.5</v>
      </c>
      <c r="Y3386">
        <f>F3386</f>
        <v>3.5</v>
      </c>
      <c r="Z3386" s="2" t="str">
        <f>G3386</f>
        <v>f</v>
      </c>
      <c r="AA3386">
        <f>_xlfn.IFNA(VLOOKUP(X3386,'duo-out'!A$2:Q$5000,5,FALSE),E3386+10*(H3386-1)+1+_xlfn.IFNA(VLOOKUP(D3386,states!A$2:C$10,3,FALSE),1))</f>
        <v>110</v>
      </c>
      <c r="AB3386">
        <f>IF(V3386="","",V3386)</f>
        <v>31027.169125047334</v>
      </c>
      <c r="AC3386" s="2" t="str">
        <f>_xlfn.IFNA(VLOOKUP(D3386,states!A$2:C$10,2,FALSE),"XX")</f>
        <v>A</v>
      </c>
      <c r="AD3386">
        <f>E3386</f>
        <v>3</v>
      </c>
      <c r="AE3386">
        <f>_xlfn.IFNA(VLOOKUP(D3386,states!A$2:D$10,4,FALSE),0)</f>
        <v>2</v>
      </c>
      <c r="AF3386">
        <v>0.5</v>
      </c>
      <c r="AG3386">
        <f>IF(AE3386=0,AF3386,IF(AE3386=1,IF(F3386=0.5,0.5,IF(H3386=1,0.5,1.5)),IF(F3386=0.5,0.5,IF(H3386=1,2.5,1.5))))</f>
        <v>1.5</v>
      </c>
      <c r="AH3386" s="7">
        <f>IF(AC3386="XX",0,1/C3386^(1/5)*IF(E3386=0,100,1)/(E3386+1)^(1/4))</f>
        <v>2.0402857733683697</v>
      </c>
    </row>
    <row r="3387" spans="1:34">
      <c r="A3387">
        <v>6066</v>
      </c>
      <c r="B3387" s="1">
        <v>22694.84</v>
      </c>
      <c r="C3387" s="6">
        <v>0.5</v>
      </c>
      <c r="D3387" t="s">
        <v>3</v>
      </c>
      <c r="E3387">
        <v>4</v>
      </c>
      <c r="F3387">
        <v>3.5</v>
      </c>
      <c r="G3387" t="s">
        <v>2</v>
      </c>
      <c r="H3387">
        <v>1</v>
      </c>
      <c r="I3387" t="s">
        <v>0</v>
      </c>
      <c r="J3387">
        <v>4</v>
      </c>
      <c r="K3387">
        <v>3.5</v>
      </c>
      <c r="L3387" t="s">
        <v>1</v>
      </c>
      <c r="M3387">
        <v>1</v>
      </c>
      <c r="N3387" t="s">
        <v>6122</v>
      </c>
      <c r="O3387">
        <v>1</v>
      </c>
      <c r="P3387" t="str">
        <f>D3387&amp;"-"&amp;F3387&amp;"-"&amp;G3387&amp;"-"&amp;E3387&amp;"-"&amp;H3387</f>
        <v>A2Delta-3.5-f-4-1</v>
      </c>
      <c r="Q3387" t="str">
        <f>I3387&amp;"-"&amp;K3387&amp;"-"&amp;L3387&amp;"-"&amp;J3387&amp;"-"&amp;M3387</f>
        <v>X2Pi-3.5-e-4-1</v>
      </c>
      <c r="R3387">
        <f>B3387+S3387</f>
        <v>33008.080688073998</v>
      </c>
      <c r="S3387">
        <f>_xlfn.IFNA(VLOOKUP(Q3387,'MARVEL-X'!A$2:I$1400,7,FALSE),VLOOKUP(Q3387,MARVEL!A$2:J$1522,10,FALSE))</f>
        <v>10313.240688074</v>
      </c>
      <c r="T3387">
        <f>IF(P3387=P3386,R3387+T3386,R3387)</f>
        <v>33008.080688073998</v>
      </c>
      <c r="U3387">
        <f>IF(P3387=P3386,1+U3386,1)</f>
        <v>1</v>
      </c>
      <c r="V3387" t="str">
        <f t="shared" si="52"/>
        <v/>
      </c>
      <c r="W3387" t="str">
        <f>IF(V3387="","",IF(ABS(V3387-R3387)&gt;W$1,ABS(V3387-R3387),""))</f>
        <v/>
      </c>
      <c r="X3387" t="str">
        <f>Y3387&amp;"-"&amp;Z3387&amp;"-"&amp;AC3387&amp;"-"&amp;AD3387&amp;"-"&amp;AG3387</f>
        <v>3.5-f-A-4-2.5</v>
      </c>
      <c r="Y3387">
        <f>F3387</f>
        <v>3.5</v>
      </c>
      <c r="Z3387" s="2" t="str">
        <f>G3387</f>
        <v>f</v>
      </c>
      <c r="AA3387">
        <f>_xlfn.IFNA(VLOOKUP(X3387,'duo-out'!A$2:Q$5000,5,FALSE),E3387+10*(H3387-1)+1+_xlfn.IFNA(VLOOKUP(D3387,states!A$2:C$10,3,FALSE),1))</f>
        <v>120</v>
      </c>
      <c r="AB3387" t="str">
        <f>IF(V3387="","",V3387)</f>
        <v/>
      </c>
      <c r="AC3387" s="2" t="str">
        <f>_xlfn.IFNA(VLOOKUP(D3387,states!A$2:C$10,2,FALSE),"XX")</f>
        <v>A</v>
      </c>
      <c r="AD3387">
        <f>E3387</f>
        <v>4</v>
      </c>
      <c r="AE3387">
        <f>_xlfn.IFNA(VLOOKUP(D3387,states!A$2:D$10,4,FALSE),0)</f>
        <v>2</v>
      </c>
      <c r="AF3387">
        <v>0.5</v>
      </c>
      <c r="AG3387">
        <f>IF(AE3387=0,AF3387,IF(AE3387=1,IF(F3387=0.5,0.5,IF(H3387=1,0.5,1.5)),IF(F3387=0.5,0.5,IF(H3387=1,2.5,1.5))))</f>
        <v>2.5</v>
      </c>
      <c r="AH3387" s="7">
        <f>IF(AC3387="XX",0,1/C3387^(1/5)*IF(E3387=0,100,1)/(E3387+1)^(1/4))</f>
        <v>0.76818088824663155</v>
      </c>
    </row>
    <row r="3388" spans="1:34">
      <c r="A3388">
        <v>6046</v>
      </c>
      <c r="B3388" s="1">
        <v>22766.84</v>
      </c>
      <c r="C3388" s="6">
        <v>0.5</v>
      </c>
      <c r="D3388" t="s">
        <v>3</v>
      </c>
      <c r="E3388">
        <v>4</v>
      </c>
      <c r="F3388">
        <v>3.5</v>
      </c>
      <c r="G3388" t="s">
        <v>2</v>
      </c>
      <c r="H3388">
        <v>1</v>
      </c>
      <c r="I3388" t="s">
        <v>0</v>
      </c>
      <c r="J3388">
        <v>4</v>
      </c>
      <c r="K3388">
        <v>2.5</v>
      </c>
      <c r="L3388" t="s">
        <v>2</v>
      </c>
      <c r="M3388">
        <v>1</v>
      </c>
      <c r="N3388" t="s">
        <v>6102</v>
      </c>
      <c r="O3388">
        <v>1</v>
      </c>
      <c r="P3388" t="str">
        <f>D3388&amp;"-"&amp;F3388&amp;"-"&amp;G3388&amp;"-"&amp;E3388&amp;"-"&amp;H3388</f>
        <v>A2Delta-3.5-f-4-1</v>
      </c>
      <c r="Q3388" t="str">
        <f>I3388&amp;"-"&amp;K3388&amp;"-"&amp;L3388&amp;"-"&amp;J3388&amp;"-"&amp;M3388</f>
        <v>X2Pi-2.5-f-4-1</v>
      </c>
      <c r="R3388">
        <f>B3388+S3388</f>
        <v>33007.980168419999</v>
      </c>
      <c r="S3388">
        <f>_xlfn.IFNA(VLOOKUP(Q3388,'MARVEL-X'!A$2:I$1400,7,FALSE),VLOOKUP(Q3388,MARVEL!A$2:J$1522,10,FALSE))</f>
        <v>10241.140168419999</v>
      </c>
      <c r="T3388">
        <f>IF(P3388=P3387,R3388+T3387,R3388)</f>
        <v>66016.060856494005</v>
      </c>
      <c r="U3388">
        <f>IF(P3388=P3387,1+U3387,1)</f>
        <v>2</v>
      </c>
      <c r="V3388">
        <f t="shared" si="52"/>
        <v>33008.030428247002</v>
      </c>
      <c r="W3388">
        <f>IF(V3388="","",IF(ABS(V3388-R3388)&gt;W$1,ABS(V3388-R3388),""))</f>
        <v>5.0259827003173996E-2</v>
      </c>
      <c r="X3388" t="str">
        <f>Y3388&amp;"-"&amp;Z3388&amp;"-"&amp;AC3388&amp;"-"&amp;AD3388&amp;"-"&amp;AG3388</f>
        <v>3.5-f-A-4-2.5</v>
      </c>
      <c r="Y3388">
        <f>F3388</f>
        <v>3.5</v>
      </c>
      <c r="Z3388" s="2" t="str">
        <f>G3388</f>
        <v>f</v>
      </c>
      <c r="AA3388">
        <f>_xlfn.IFNA(VLOOKUP(X3388,'duo-out'!A$2:Q$5000,5,FALSE),E3388+10*(H3388-1)+1+_xlfn.IFNA(VLOOKUP(D3388,states!A$2:C$10,3,FALSE),1))</f>
        <v>120</v>
      </c>
      <c r="AB3388">
        <f>IF(V3388="","",V3388)</f>
        <v>33008.030428247002</v>
      </c>
      <c r="AC3388" s="2" t="str">
        <f>_xlfn.IFNA(VLOOKUP(D3388,states!A$2:C$10,2,FALSE),"XX")</f>
        <v>A</v>
      </c>
      <c r="AD3388">
        <f>E3388</f>
        <v>4</v>
      </c>
      <c r="AE3388">
        <f>_xlfn.IFNA(VLOOKUP(D3388,states!A$2:D$10,4,FALSE),0)</f>
        <v>2</v>
      </c>
      <c r="AF3388">
        <v>0.5</v>
      </c>
      <c r="AG3388">
        <f>IF(AE3388=0,AF3388,IF(AE3388=1,IF(F3388=0.5,0.5,IF(H3388=1,0.5,1.5)),IF(F3388=0.5,0.5,IF(H3388=1,2.5,1.5))))</f>
        <v>2.5</v>
      </c>
      <c r="AH3388" s="7">
        <f>IF(AC3388="XX",0,1/C3388^(1/5)*IF(E3388=0,100,1)/(E3388+1)^(1/4))</f>
        <v>0.76818088824663155</v>
      </c>
    </row>
    <row r="3389" spans="1:34">
      <c r="A3389">
        <v>6108</v>
      </c>
      <c r="B3389" s="1">
        <v>22693.66</v>
      </c>
      <c r="C3389" s="6">
        <v>0.5</v>
      </c>
      <c r="D3389" t="s">
        <v>3</v>
      </c>
      <c r="E3389">
        <v>4</v>
      </c>
      <c r="F3389">
        <v>3.5</v>
      </c>
      <c r="G3389" t="s">
        <v>2</v>
      </c>
      <c r="H3389">
        <v>2</v>
      </c>
      <c r="I3389" t="s">
        <v>0</v>
      </c>
      <c r="J3389">
        <v>4</v>
      </c>
      <c r="K3389">
        <v>3.5</v>
      </c>
      <c r="L3389" t="s">
        <v>1</v>
      </c>
      <c r="M3389">
        <v>2</v>
      </c>
      <c r="N3389" t="s">
        <v>6164</v>
      </c>
      <c r="O3389">
        <v>1</v>
      </c>
      <c r="P3389" t="str">
        <f>D3389&amp;"-"&amp;F3389&amp;"-"&amp;G3389&amp;"-"&amp;E3389&amp;"-"&amp;H3389</f>
        <v>A2Delta-3.5-f-4-2</v>
      </c>
      <c r="Q3389" t="str">
        <f>I3389&amp;"-"&amp;K3389&amp;"-"&amp;L3389&amp;"-"&amp;J3389&amp;"-"&amp;M3389</f>
        <v>X2Pi-3.5-e-4-2</v>
      </c>
      <c r="R3389">
        <f>B3389+S3389</f>
        <v>33099.943067490996</v>
      </c>
      <c r="S3389">
        <f>_xlfn.IFNA(VLOOKUP(Q3389,'MARVEL-X'!A$2:I$1400,7,FALSE),VLOOKUP(Q3389,MARVEL!A$2:J$1522,10,FALSE))</f>
        <v>10406.283067491</v>
      </c>
      <c r="T3389">
        <f>IF(P3389=P3388,R3389+T3388,R3389)</f>
        <v>33099.943067490996</v>
      </c>
      <c r="U3389">
        <f>IF(P3389=P3388,1+U3388,1)</f>
        <v>1</v>
      </c>
      <c r="V3389">
        <f t="shared" si="52"/>
        <v>33099.943067490996</v>
      </c>
      <c r="W3389" t="str">
        <f>IF(V3389="","",IF(ABS(V3389-R3389)&gt;W$1,ABS(V3389-R3389),""))</f>
        <v/>
      </c>
      <c r="X3389" t="str">
        <f>Y3389&amp;"-"&amp;Z3389&amp;"-"&amp;AC3389&amp;"-"&amp;AD3389&amp;"-"&amp;AG3389</f>
        <v>3.5-f-A-4-1.5</v>
      </c>
      <c r="Y3389">
        <f>F3389</f>
        <v>3.5</v>
      </c>
      <c r="Z3389" s="2" t="str">
        <f>G3389</f>
        <v>f</v>
      </c>
      <c r="AA3389">
        <f>_xlfn.IFNA(VLOOKUP(X3389,'duo-out'!A$2:Q$5000,5,FALSE),E3389+10*(H3389-1)+1+_xlfn.IFNA(VLOOKUP(D3389,states!A$2:C$10,3,FALSE),1))</f>
        <v>122</v>
      </c>
      <c r="AB3389">
        <f>IF(V3389="","",V3389)</f>
        <v>33099.943067490996</v>
      </c>
      <c r="AC3389" s="2" t="str">
        <f>_xlfn.IFNA(VLOOKUP(D3389,states!A$2:C$10,2,FALSE),"XX")</f>
        <v>A</v>
      </c>
      <c r="AD3389">
        <f>E3389</f>
        <v>4</v>
      </c>
      <c r="AE3389">
        <f>_xlfn.IFNA(VLOOKUP(D3389,states!A$2:D$10,4,FALSE),0)</f>
        <v>2</v>
      </c>
      <c r="AF3389">
        <v>0.5</v>
      </c>
      <c r="AG3389">
        <f>IF(AE3389=0,AF3389,IF(AE3389=1,IF(F3389=0.5,0.5,IF(H3389=1,0.5,1.5)),IF(F3389=0.5,0.5,IF(H3389=1,2.5,1.5))))</f>
        <v>1.5</v>
      </c>
      <c r="AH3389" s="7">
        <f>IF(AC3389="XX",0,1/C3389^(1/5)*IF(E3389=0,100,1)/(E3389+1)^(1/4))</f>
        <v>0.76818088824663155</v>
      </c>
    </row>
    <row r="3390" spans="1:34">
      <c r="A3390">
        <v>6148</v>
      </c>
      <c r="B3390" s="1">
        <v>22261.95</v>
      </c>
      <c r="C3390" s="6">
        <v>0.5</v>
      </c>
      <c r="D3390" t="s">
        <v>3</v>
      </c>
      <c r="E3390">
        <v>5</v>
      </c>
      <c r="F3390">
        <v>3.5</v>
      </c>
      <c r="G3390" t="s">
        <v>2</v>
      </c>
      <c r="H3390">
        <v>1</v>
      </c>
      <c r="I3390" t="s">
        <v>0</v>
      </c>
      <c r="J3390">
        <v>5</v>
      </c>
      <c r="K3390">
        <v>3.5</v>
      </c>
      <c r="L3390" t="s">
        <v>1</v>
      </c>
      <c r="M3390">
        <v>1</v>
      </c>
      <c r="N3390" t="s">
        <v>6204</v>
      </c>
      <c r="O3390">
        <v>1</v>
      </c>
      <c r="P3390" t="str">
        <f>D3390&amp;"-"&amp;F3390&amp;"-"&amp;G3390&amp;"-"&amp;E3390&amp;"-"&amp;H3390</f>
        <v>A2Delta-3.5-f-5-1</v>
      </c>
      <c r="Q3390" t="str">
        <f>I3390&amp;"-"&amp;K3390&amp;"-"&amp;L3390&amp;"-"&amp;J3390&amp;"-"&amp;M3390</f>
        <v>X2Pi-3.5-e-5-1</v>
      </c>
      <c r="R3390" t="e">
        <f>B3390+S3390</f>
        <v>#N/A</v>
      </c>
      <c r="S3390" t="e">
        <f>_xlfn.IFNA(VLOOKUP(Q3390,'MARVEL-X'!A$2:I$1400,7,FALSE),VLOOKUP(Q3390,MARVEL!A$2:J$1522,10,FALSE))</f>
        <v>#N/A</v>
      </c>
      <c r="T3390" t="e">
        <f>IF(P3390=P3389,R3390+T3389,R3390)</f>
        <v>#N/A</v>
      </c>
      <c r="U3390">
        <f>IF(P3390=P3389,1+U3389,1)</f>
        <v>1</v>
      </c>
      <c r="V3390" t="str">
        <f t="shared" si="52"/>
        <v/>
      </c>
      <c r="W3390" t="str">
        <f>IF(V3390="","",IF(ABS(V3390-R3390)&gt;W$1,ABS(V3390-R3390),""))</f>
        <v/>
      </c>
      <c r="X3390" t="str">
        <f>Y3390&amp;"-"&amp;Z3390&amp;"-"&amp;AC3390&amp;"-"&amp;AD3390&amp;"-"&amp;AG3390</f>
        <v>3.5-f-A-5-2.5</v>
      </c>
      <c r="Y3390">
        <f>F3390</f>
        <v>3.5</v>
      </c>
      <c r="Z3390" s="2" t="str">
        <f>G3390</f>
        <v>f</v>
      </c>
      <c r="AA3390">
        <f>_xlfn.IFNA(VLOOKUP(X3390,'duo-out'!A$2:Q$5000,5,FALSE),E3390+10*(H3390-1)+1+_xlfn.IFNA(VLOOKUP(D3390,states!A$2:C$10,3,FALSE),1))</f>
        <v>256</v>
      </c>
      <c r="AB3390" t="str">
        <f>IF(V3390="","",V3390)</f>
        <v/>
      </c>
      <c r="AC3390" s="2" t="str">
        <f>_xlfn.IFNA(VLOOKUP(D3390,states!A$2:C$10,2,FALSE),"XX")</f>
        <v>A</v>
      </c>
      <c r="AD3390">
        <f>E3390</f>
        <v>5</v>
      </c>
      <c r="AE3390">
        <f>_xlfn.IFNA(VLOOKUP(D3390,states!A$2:D$10,4,FALSE),0)</f>
        <v>2</v>
      </c>
      <c r="AF3390">
        <v>0.5</v>
      </c>
      <c r="AG3390">
        <f>IF(AE3390=0,AF3390,IF(AE3390=1,IF(F3390=0.5,0.5,IF(H3390=1,0.5,1.5)),IF(F3390=0.5,0.5,IF(H3390=1,2.5,1.5))))</f>
        <v>2.5</v>
      </c>
      <c r="AH3390" s="7">
        <f>IF(AC3390="XX",0,1/C3390^(1/5)*IF(E3390=0,100,1)/(E3390+1)^(1/4))</f>
        <v>0.73395289278439235</v>
      </c>
    </row>
    <row r="3391" spans="1:34">
      <c r="A3391">
        <v>6121</v>
      </c>
      <c r="B3391" s="1">
        <v>22330.87</v>
      </c>
      <c r="C3391" s="6">
        <v>0.5</v>
      </c>
      <c r="D3391" t="s">
        <v>3</v>
      </c>
      <c r="E3391">
        <v>5</v>
      </c>
      <c r="F3391">
        <v>3.5</v>
      </c>
      <c r="G3391" t="s">
        <v>2</v>
      </c>
      <c r="H3391">
        <v>1</v>
      </c>
      <c r="I3391" t="s">
        <v>0</v>
      </c>
      <c r="J3391">
        <v>5</v>
      </c>
      <c r="K3391">
        <v>2.5</v>
      </c>
      <c r="L3391" t="s">
        <v>2</v>
      </c>
      <c r="M3391">
        <v>1</v>
      </c>
      <c r="N3391" t="s">
        <v>6177</v>
      </c>
      <c r="O3391">
        <v>1</v>
      </c>
      <c r="P3391" t="str">
        <f>D3391&amp;"-"&amp;F3391&amp;"-"&amp;G3391&amp;"-"&amp;E3391&amp;"-"&amp;H3391</f>
        <v>A2Delta-3.5-f-5-1</v>
      </c>
      <c r="Q3391" t="str">
        <f>I3391&amp;"-"&amp;K3391&amp;"-"&amp;L3391&amp;"-"&amp;J3391&amp;"-"&amp;M3391</f>
        <v>X2Pi-2.5-f-5-1</v>
      </c>
      <c r="R3391" t="e">
        <f>B3391+S3391</f>
        <v>#N/A</v>
      </c>
      <c r="S3391" t="e">
        <f>_xlfn.IFNA(VLOOKUP(Q3391,'MARVEL-X'!A$2:I$1400,7,FALSE),VLOOKUP(Q3391,MARVEL!A$2:J$1522,10,FALSE))</f>
        <v>#N/A</v>
      </c>
      <c r="T3391" t="e">
        <f>IF(P3391=P3390,R3391+T3390,R3391)</f>
        <v>#N/A</v>
      </c>
      <c r="U3391">
        <f>IF(P3391=P3390,1+U3390,1)</f>
        <v>2</v>
      </c>
      <c r="V3391" t="e">
        <f t="shared" si="52"/>
        <v>#N/A</v>
      </c>
      <c r="W3391" t="e">
        <f>IF(V3391="","",IF(ABS(V3391-R3391)&gt;W$1,ABS(V3391-R3391),""))</f>
        <v>#N/A</v>
      </c>
      <c r="X3391" t="str">
        <f>Y3391&amp;"-"&amp;Z3391&amp;"-"&amp;AC3391&amp;"-"&amp;AD3391&amp;"-"&amp;AG3391</f>
        <v>3.5-f-A-5-2.5</v>
      </c>
      <c r="Y3391">
        <f>F3391</f>
        <v>3.5</v>
      </c>
      <c r="Z3391" s="2" t="str">
        <f>G3391</f>
        <v>f</v>
      </c>
      <c r="AA3391">
        <f>_xlfn.IFNA(VLOOKUP(X3391,'duo-out'!A$2:Q$5000,5,FALSE),E3391+10*(H3391-1)+1+_xlfn.IFNA(VLOOKUP(D3391,states!A$2:C$10,3,FALSE),1))</f>
        <v>256</v>
      </c>
      <c r="AB3391" t="e">
        <f>IF(V3391="","",V3391)</f>
        <v>#N/A</v>
      </c>
      <c r="AC3391" s="2" t="str">
        <f>_xlfn.IFNA(VLOOKUP(D3391,states!A$2:C$10,2,FALSE),"XX")</f>
        <v>A</v>
      </c>
      <c r="AD3391">
        <f>E3391</f>
        <v>5</v>
      </c>
      <c r="AE3391">
        <f>_xlfn.IFNA(VLOOKUP(D3391,states!A$2:D$10,4,FALSE),0)</f>
        <v>2</v>
      </c>
      <c r="AF3391">
        <v>0.5</v>
      </c>
      <c r="AG3391">
        <f>IF(AE3391=0,AF3391,IF(AE3391=1,IF(F3391=0.5,0.5,IF(H3391=1,0.5,1.5)),IF(F3391=0.5,0.5,IF(H3391=1,2.5,1.5))))</f>
        <v>2.5</v>
      </c>
      <c r="AH3391" s="7">
        <f>IF(AC3391="XX",0,1/C3391^(1/5)*IF(E3391=0,100,1)/(E3391+1)^(1/4))</f>
        <v>0.73395289278439235</v>
      </c>
    </row>
    <row r="3392" spans="1:34">
      <c r="A3392">
        <v>3239</v>
      </c>
      <c r="B3392" s="1">
        <v>23037.958299999998</v>
      </c>
      <c r="C3392" s="6">
        <v>5.0000000000000001E-3</v>
      </c>
      <c r="D3392" t="s">
        <v>3</v>
      </c>
      <c r="E3392">
        <v>0</v>
      </c>
      <c r="F3392">
        <v>4.5</v>
      </c>
      <c r="G3392" t="s">
        <v>1</v>
      </c>
      <c r="H3392">
        <v>1</v>
      </c>
      <c r="I3392" t="s">
        <v>0</v>
      </c>
      <c r="J3392">
        <v>0</v>
      </c>
      <c r="K3392">
        <v>5.5</v>
      </c>
      <c r="L3392" t="s">
        <v>1</v>
      </c>
      <c r="M3392">
        <v>1</v>
      </c>
      <c r="N3392" t="s">
        <v>3295</v>
      </c>
      <c r="O3392">
        <v>1</v>
      </c>
      <c r="P3392" t="str">
        <f>D3392&amp;"-"&amp;F3392&amp;"-"&amp;G3392&amp;"-"&amp;E3392&amp;"-"&amp;H3392</f>
        <v>A2Delta-4.5-e-0-1</v>
      </c>
      <c r="Q3392" t="str">
        <f>I3392&amp;"-"&amp;K3392&amp;"-"&amp;L3392&amp;"-"&amp;J3392&amp;"-"&amp;M3392</f>
        <v>X2Pi-5.5-e-0-1</v>
      </c>
      <c r="R3392">
        <f>B3392+S3392</f>
        <v>23449.774726824999</v>
      </c>
      <c r="S3392">
        <f>_xlfn.IFNA(VLOOKUP(Q3392,'MARVEL-X'!A$2:I$1400,7,FALSE),VLOOKUP(Q3392,MARVEL!A$2:J$1522,10,FALSE))</f>
        <v>411.81642682500001</v>
      </c>
      <c r="T3392">
        <f>IF(P3392=P3391,R3392+T3391,R3392)</f>
        <v>23449.774726824999</v>
      </c>
      <c r="U3392">
        <f>IF(P3392=P3391,1+U3391,1)</f>
        <v>1</v>
      </c>
      <c r="V3392" t="str">
        <f t="shared" si="52"/>
        <v/>
      </c>
      <c r="W3392" t="str">
        <f>IF(V3392="","",IF(ABS(V3392-R3392)&gt;W$1,ABS(V3392-R3392),""))</f>
        <v/>
      </c>
      <c r="X3392" t="str">
        <f>Y3392&amp;"-"&amp;Z3392&amp;"-"&amp;AC3392&amp;"-"&amp;AD3392&amp;"-"&amp;AG3392</f>
        <v>4.5-e-A-0-2.5</v>
      </c>
      <c r="Y3392">
        <f>F3392</f>
        <v>4.5</v>
      </c>
      <c r="Z3392" s="2" t="str">
        <f>G3392</f>
        <v>e</v>
      </c>
      <c r="AA3392">
        <f>_xlfn.IFNA(VLOOKUP(X3392,'duo-out'!A$2:Q$5000,5,FALSE),E3392+10*(H3392-1)+1+_xlfn.IFNA(VLOOKUP(D3392,states!A$2:C$10,3,FALSE),1))</f>
        <v>51</v>
      </c>
      <c r="AB3392" t="str">
        <f>IF(V3392="","",V3392)</f>
        <v/>
      </c>
      <c r="AC3392" s="2" t="str">
        <f>_xlfn.IFNA(VLOOKUP(D3392,states!A$2:C$10,2,FALSE),"XX")</f>
        <v>A</v>
      </c>
      <c r="AD3392">
        <f>E3392</f>
        <v>0</v>
      </c>
      <c r="AE3392">
        <f>_xlfn.IFNA(VLOOKUP(D3392,states!A$2:D$10,4,FALSE),0)</f>
        <v>2</v>
      </c>
      <c r="AF3392">
        <v>0.5</v>
      </c>
      <c r="AG3392">
        <f>IF(AE3392=0,AF3392,IF(AE3392=1,IF(F3392=0.5,0.5,IF(H3392=1,0.5,1.5)),IF(F3392=0.5,0.5,IF(H3392=1,2.5,1.5))))</f>
        <v>2.5</v>
      </c>
      <c r="AH3392" s="7">
        <f>IF(AC3392="XX",0,1/C3392^(1/5)*IF(E3392=0,100,1)/(E3392+1)^(1/4))</f>
        <v>288.53998118144267</v>
      </c>
    </row>
    <row r="3393" spans="1:34">
      <c r="A3393">
        <v>3214</v>
      </c>
      <c r="B3393" s="1">
        <v>23179.741300000002</v>
      </c>
      <c r="C3393" s="6">
        <v>5.0000000000000001E-3</v>
      </c>
      <c r="D3393" t="s">
        <v>3</v>
      </c>
      <c r="E3393">
        <v>0</v>
      </c>
      <c r="F3393">
        <v>4.5</v>
      </c>
      <c r="G3393" t="s">
        <v>1</v>
      </c>
      <c r="H3393">
        <v>1</v>
      </c>
      <c r="I3393" t="s">
        <v>0</v>
      </c>
      <c r="J3393">
        <v>0</v>
      </c>
      <c r="K3393">
        <v>4.5</v>
      </c>
      <c r="L3393" t="s">
        <v>2</v>
      </c>
      <c r="M3393">
        <v>1</v>
      </c>
      <c r="N3393" t="s">
        <v>3270</v>
      </c>
      <c r="O3393">
        <v>1</v>
      </c>
      <c r="P3393" t="str">
        <f>D3393&amp;"-"&amp;F3393&amp;"-"&amp;G3393&amp;"-"&amp;E3393&amp;"-"&amp;H3393</f>
        <v>A2Delta-4.5-e-0-1</v>
      </c>
      <c r="Q3393" t="str">
        <f>I3393&amp;"-"&amp;K3393&amp;"-"&amp;L3393&amp;"-"&amp;J3393&amp;"-"&amp;M3393</f>
        <v>X2Pi-4.5-f-0-1</v>
      </c>
      <c r="R3393">
        <f>B3393+S3393</f>
        <v>23449.771933299002</v>
      </c>
      <c r="S3393">
        <f>_xlfn.IFNA(VLOOKUP(Q3393,'MARVEL-X'!A$2:I$1400,7,FALSE),VLOOKUP(Q3393,MARVEL!A$2:J$1522,10,FALSE))</f>
        <v>270.03063329899999</v>
      </c>
      <c r="T3393">
        <f>IF(P3393=P3392,R3393+T3392,R3393)</f>
        <v>46899.546660124004</v>
      </c>
      <c r="U3393">
        <f>IF(P3393=P3392,1+U3392,1)</f>
        <v>2</v>
      </c>
      <c r="V3393" t="str">
        <f t="shared" si="52"/>
        <v/>
      </c>
      <c r="W3393" t="str">
        <f>IF(V3393="","",IF(ABS(V3393-R3393)&gt;W$1,ABS(V3393-R3393),""))</f>
        <v/>
      </c>
      <c r="X3393" t="str">
        <f>Y3393&amp;"-"&amp;Z3393&amp;"-"&amp;AC3393&amp;"-"&amp;AD3393&amp;"-"&amp;AG3393</f>
        <v>4.5-e-A-0-2.5</v>
      </c>
      <c r="Y3393">
        <f>F3393</f>
        <v>4.5</v>
      </c>
      <c r="Z3393" s="2" t="str">
        <f>G3393</f>
        <v>e</v>
      </c>
      <c r="AA3393">
        <f>_xlfn.IFNA(VLOOKUP(X3393,'duo-out'!A$2:Q$5000,5,FALSE),E3393+10*(H3393-1)+1+_xlfn.IFNA(VLOOKUP(D3393,states!A$2:C$10,3,FALSE),1))</f>
        <v>51</v>
      </c>
      <c r="AB3393" t="str">
        <f>IF(V3393="","",V3393)</f>
        <v/>
      </c>
      <c r="AC3393" s="2" t="str">
        <f>_xlfn.IFNA(VLOOKUP(D3393,states!A$2:C$10,2,FALSE),"XX")</f>
        <v>A</v>
      </c>
      <c r="AD3393">
        <f>E3393</f>
        <v>0</v>
      </c>
      <c r="AE3393">
        <f>_xlfn.IFNA(VLOOKUP(D3393,states!A$2:D$10,4,FALSE),0)</f>
        <v>2</v>
      </c>
      <c r="AF3393">
        <v>0.5</v>
      </c>
      <c r="AG3393">
        <f>IF(AE3393=0,AF3393,IF(AE3393=1,IF(F3393=0.5,0.5,IF(H3393=1,0.5,1.5)),IF(F3393=0.5,0.5,IF(H3393=1,2.5,1.5))))</f>
        <v>2.5</v>
      </c>
      <c r="AH3393" s="7">
        <f>IF(AC3393="XX",0,1/C3393^(1/5)*IF(E3393=0,100,1)/(E3393+1)^(1/4))</f>
        <v>288.53998118144267</v>
      </c>
    </row>
    <row r="3394" spans="1:34">
      <c r="A3394">
        <v>3870</v>
      </c>
      <c r="B3394" s="1">
        <v>20320.939399999999</v>
      </c>
      <c r="C3394" s="6">
        <v>5.0000000000000001E-3</v>
      </c>
      <c r="D3394" t="s">
        <v>3</v>
      </c>
      <c r="E3394">
        <v>0</v>
      </c>
      <c r="F3394">
        <v>4.5</v>
      </c>
      <c r="G3394" t="s">
        <v>1</v>
      </c>
      <c r="H3394">
        <v>1</v>
      </c>
      <c r="I3394" t="s">
        <v>0</v>
      </c>
      <c r="J3394">
        <v>1</v>
      </c>
      <c r="K3394">
        <v>5.5</v>
      </c>
      <c r="L3394" t="s">
        <v>1</v>
      </c>
      <c r="M3394">
        <v>1</v>
      </c>
      <c r="N3394" t="s">
        <v>3926</v>
      </c>
      <c r="O3394">
        <v>1</v>
      </c>
      <c r="P3394" t="str">
        <f>D3394&amp;"-"&amp;F3394&amp;"-"&amp;G3394&amp;"-"&amp;E3394&amp;"-"&amp;H3394</f>
        <v>A2Delta-4.5-e-0-1</v>
      </c>
      <c r="Q3394" t="str">
        <f>I3394&amp;"-"&amp;K3394&amp;"-"&amp;L3394&amp;"-"&amp;J3394&amp;"-"&amp;M3394</f>
        <v>X2Pi-5.5-e-1-1</v>
      </c>
      <c r="R3394">
        <f>B3394+S3394</f>
        <v>23449.774624471</v>
      </c>
      <c r="S3394">
        <f>_xlfn.IFNA(VLOOKUP(Q3394,'MARVEL-X'!A$2:I$1400,7,FALSE),VLOOKUP(Q3394,MARVEL!A$2:J$1522,10,FALSE))</f>
        <v>3128.8352244709999</v>
      </c>
      <c r="T3394">
        <f>IF(P3394=P3393,R3394+T3393,R3394)</f>
        <v>70349.321284595004</v>
      </c>
      <c r="U3394">
        <f>IF(P3394=P3393,1+U3393,1)</f>
        <v>3</v>
      </c>
      <c r="V3394" t="str">
        <f t="shared" si="52"/>
        <v/>
      </c>
      <c r="W3394" t="str">
        <f>IF(V3394="","",IF(ABS(V3394-R3394)&gt;W$1,ABS(V3394-R3394),""))</f>
        <v/>
      </c>
      <c r="X3394" t="str">
        <f>Y3394&amp;"-"&amp;Z3394&amp;"-"&amp;AC3394&amp;"-"&amp;AD3394&amp;"-"&amp;AG3394</f>
        <v>4.5-e-A-0-2.5</v>
      </c>
      <c r="Y3394">
        <f>F3394</f>
        <v>4.5</v>
      </c>
      <c r="Z3394" s="2" t="str">
        <f>G3394</f>
        <v>e</v>
      </c>
      <c r="AA3394">
        <f>_xlfn.IFNA(VLOOKUP(X3394,'duo-out'!A$2:Q$5000,5,FALSE),E3394+10*(H3394-1)+1+_xlfn.IFNA(VLOOKUP(D3394,states!A$2:C$10,3,FALSE),1))</f>
        <v>51</v>
      </c>
      <c r="AB3394" t="str">
        <f>IF(V3394="","",V3394)</f>
        <v/>
      </c>
      <c r="AC3394" s="2" t="str">
        <f>_xlfn.IFNA(VLOOKUP(D3394,states!A$2:C$10,2,FALSE),"XX")</f>
        <v>A</v>
      </c>
      <c r="AD3394">
        <f>E3394</f>
        <v>0</v>
      </c>
      <c r="AE3394">
        <f>_xlfn.IFNA(VLOOKUP(D3394,states!A$2:D$10,4,FALSE),0)</f>
        <v>2</v>
      </c>
      <c r="AF3394">
        <v>0.5</v>
      </c>
      <c r="AG3394">
        <f>IF(AE3394=0,AF3394,IF(AE3394=1,IF(F3394=0.5,0.5,IF(H3394=1,0.5,1.5)),IF(F3394=0.5,0.5,IF(H3394=1,2.5,1.5))))</f>
        <v>2.5</v>
      </c>
      <c r="AH3394" s="7">
        <f>IF(AC3394="XX",0,1/C3394^(1/5)*IF(E3394=0,100,1)/(E3394+1)^(1/4))</f>
        <v>288.53998118144267</v>
      </c>
    </row>
    <row r="3395" spans="1:34">
      <c r="A3395">
        <v>3859</v>
      </c>
      <c r="B3395" s="1">
        <v>20457.4087</v>
      </c>
      <c r="C3395" s="6">
        <v>5.0000000000000001E-3</v>
      </c>
      <c r="D3395" t="s">
        <v>3</v>
      </c>
      <c r="E3395">
        <v>0</v>
      </c>
      <c r="F3395">
        <v>4.5</v>
      </c>
      <c r="G3395" t="s">
        <v>1</v>
      </c>
      <c r="H3395">
        <v>1</v>
      </c>
      <c r="I3395" t="s">
        <v>0</v>
      </c>
      <c r="J3395">
        <v>1</v>
      </c>
      <c r="K3395">
        <v>4.5</v>
      </c>
      <c r="L3395" t="s">
        <v>2</v>
      </c>
      <c r="M3395">
        <v>1</v>
      </c>
      <c r="N3395" t="s">
        <v>3915</v>
      </c>
      <c r="O3395">
        <v>1</v>
      </c>
      <c r="P3395" t="str">
        <f>D3395&amp;"-"&amp;F3395&amp;"-"&amp;G3395&amp;"-"&amp;E3395&amp;"-"&amp;H3395</f>
        <v>A2Delta-4.5-e-0-1</v>
      </c>
      <c r="Q3395" t="str">
        <f>I3395&amp;"-"&amp;K3395&amp;"-"&amp;L3395&amp;"-"&amp;J3395&amp;"-"&amp;M3395</f>
        <v>X2Pi-4.5-f-1-1</v>
      </c>
      <c r="R3395">
        <f>B3395+S3395</f>
        <v>23449.774643551998</v>
      </c>
      <c r="S3395">
        <f>_xlfn.IFNA(VLOOKUP(Q3395,'MARVEL-X'!A$2:I$1400,7,FALSE),VLOOKUP(Q3395,MARVEL!A$2:J$1522,10,FALSE))</f>
        <v>2992.3659435519999</v>
      </c>
      <c r="T3395">
        <f>IF(P3395=P3394,R3395+T3394,R3395)</f>
        <v>93799.095928146999</v>
      </c>
      <c r="U3395">
        <f>IF(P3395=P3394,1+U3394,1)</f>
        <v>4</v>
      </c>
      <c r="V3395" t="str">
        <f t="shared" ref="V3395:V3458" si="53">IF(P3395=P3396,"",T3395/U3395)</f>
        <v/>
      </c>
      <c r="W3395" t="str">
        <f>IF(V3395="","",IF(ABS(V3395-R3395)&gt;W$1,ABS(V3395-R3395),""))</f>
        <v/>
      </c>
      <c r="X3395" t="str">
        <f>Y3395&amp;"-"&amp;Z3395&amp;"-"&amp;AC3395&amp;"-"&amp;AD3395&amp;"-"&amp;AG3395</f>
        <v>4.5-e-A-0-2.5</v>
      </c>
      <c r="Y3395">
        <f>F3395</f>
        <v>4.5</v>
      </c>
      <c r="Z3395" s="2" t="str">
        <f>G3395</f>
        <v>e</v>
      </c>
      <c r="AA3395">
        <f>_xlfn.IFNA(VLOOKUP(X3395,'duo-out'!A$2:Q$5000,5,FALSE),E3395+10*(H3395-1)+1+_xlfn.IFNA(VLOOKUP(D3395,states!A$2:C$10,3,FALSE),1))</f>
        <v>51</v>
      </c>
      <c r="AB3395" t="str">
        <f>IF(V3395="","",V3395)</f>
        <v/>
      </c>
      <c r="AC3395" s="2" t="str">
        <f>_xlfn.IFNA(VLOOKUP(D3395,states!A$2:C$10,2,FALSE),"XX")</f>
        <v>A</v>
      </c>
      <c r="AD3395">
        <f>E3395</f>
        <v>0</v>
      </c>
      <c r="AE3395">
        <f>_xlfn.IFNA(VLOOKUP(D3395,states!A$2:D$10,4,FALSE),0)</f>
        <v>2</v>
      </c>
      <c r="AF3395">
        <v>0.5</v>
      </c>
      <c r="AG3395">
        <f>IF(AE3395=0,AF3395,IF(AE3395=1,IF(F3395=0.5,0.5,IF(H3395=1,0.5,1.5)),IF(F3395=0.5,0.5,IF(H3395=1,2.5,1.5))))</f>
        <v>2.5</v>
      </c>
      <c r="AH3395" s="7">
        <f>IF(AC3395="XX",0,1/C3395^(1/5)*IF(E3395=0,100,1)/(E3395+1)^(1/4))</f>
        <v>288.53998118144267</v>
      </c>
    </row>
    <row r="3396" spans="1:34">
      <c r="A3396">
        <v>3145</v>
      </c>
      <c r="B3396" s="1">
        <v>23292.004000000001</v>
      </c>
      <c r="C3396" s="6">
        <v>5.0000000000000001E-3</v>
      </c>
      <c r="D3396" t="s">
        <v>3</v>
      </c>
      <c r="E3396">
        <v>0</v>
      </c>
      <c r="F3396">
        <v>4.5</v>
      </c>
      <c r="G3396" t="s">
        <v>1</v>
      </c>
      <c r="H3396">
        <v>1</v>
      </c>
      <c r="I3396" t="s">
        <v>0</v>
      </c>
      <c r="J3396">
        <v>0</v>
      </c>
      <c r="K3396">
        <v>3.5</v>
      </c>
      <c r="L3396" t="s">
        <v>1</v>
      </c>
      <c r="M3396">
        <v>1</v>
      </c>
      <c r="N3396" t="s">
        <v>3201</v>
      </c>
      <c r="O3396">
        <v>1</v>
      </c>
      <c r="P3396" t="str">
        <f>D3396&amp;"-"&amp;F3396&amp;"-"&amp;G3396&amp;"-"&amp;E3396&amp;"-"&amp;H3396</f>
        <v>A2Delta-4.5-e-0-1</v>
      </c>
      <c r="Q3396" t="str">
        <f>I3396&amp;"-"&amp;K3396&amp;"-"&amp;L3396&amp;"-"&amp;J3396&amp;"-"&amp;M3396</f>
        <v>X2Pi-3.5-e-0-1</v>
      </c>
      <c r="R3396">
        <f>B3396+S3396</f>
        <v>23449.772367637001</v>
      </c>
      <c r="S3396">
        <f>_xlfn.IFNA(VLOOKUP(Q3396,'MARVEL-X'!A$2:I$1400,7,FALSE),VLOOKUP(Q3396,MARVEL!A$2:J$1522,10,FALSE))</f>
        <v>157.76836763700001</v>
      </c>
      <c r="T3396">
        <f>IF(P3396=P3395,R3396+T3395,R3396)</f>
        <v>117248.86829578399</v>
      </c>
      <c r="U3396">
        <f>IF(P3396=P3395,1+U3395,1)</f>
        <v>5</v>
      </c>
      <c r="V3396" t="str">
        <f t="shared" si="53"/>
        <v/>
      </c>
      <c r="W3396" t="str">
        <f>IF(V3396="","",IF(ABS(V3396-R3396)&gt;W$1,ABS(V3396-R3396),""))</f>
        <v/>
      </c>
      <c r="X3396" t="str">
        <f>Y3396&amp;"-"&amp;Z3396&amp;"-"&amp;AC3396&amp;"-"&amp;AD3396&amp;"-"&amp;AG3396</f>
        <v>4.5-e-A-0-2.5</v>
      </c>
      <c r="Y3396">
        <f>F3396</f>
        <v>4.5</v>
      </c>
      <c r="Z3396" s="2" t="str">
        <f>G3396</f>
        <v>e</v>
      </c>
      <c r="AA3396">
        <f>_xlfn.IFNA(VLOOKUP(X3396,'duo-out'!A$2:Q$5000,5,FALSE),E3396+10*(H3396-1)+1+_xlfn.IFNA(VLOOKUP(D3396,states!A$2:C$10,3,FALSE),1))</f>
        <v>51</v>
      </c>
      <c r="AB3396" t="str">
        <f>IF(V3396="","",V3396)</f>
        <v/>
      </c>
      <c r="AC3396" s="2" t="str">
        <f>_xlfn.IFNA(VLOOKUP(D3396,states!A$2:C$10,2,FALSE),"XX")</f>
        <v>A</v>
      </c>
      <c r="AD3396">
        <f>E3396</f>
        <v>0</v>
      </c>
      <c r="AE3396">
        <f>_xlfn.IFNA(VLOOKUP(D3396,states!A$2:D$10,4,FALSE),0)</f>
        <v>2</v>
      </c>
      <c r="AF3396">
        <v>0.5</v>
      </c>
      <c r="AG3396">
        <f>IF(AE3396=0,AF3396,IF(AE3396=1,IF(F3396=0.5,0.5,IF(H3396=1,0.5,1.5)),IF(F3396=0.5,0.5,IF(H3396=1,2.5,1.5))))</f>
        <v>2.5</v>
      </c>
      <c r="AH3396" s="7">
        <f>IF(AC3396="XX",0,1/C3396^(1/5)*IF(E3396=0,100,1)/(E3396+1)^(1/4))</f>
        <v>288.53998118144267</v>
      </c>
    </row>
    <row r="3397" spans="1:34">
      <c r="A3397">
        <v>3294</v>
      </c>
      <c r="B3397" s="1">
        <v>23040.340199999999</v>
      </c>
      <c r="C3397" s="6">
        <v>5.0000000000000001E-3</v>
      </c>
      <c r="D3397" t="s">
        <v>3</v>
      </c>
      <c r="E3397">
        <v>0</v>
      </c>
      <c r="F3397">
        <v>4.5</v>
      </c>
      <c r="G3397" t="s">
        <v>1</v>
      </c>
      <c r="H3397">
        <v>1</v>
      </c>
      <c r="I3397" t="s">
        <v>0</v>
      </c>
      <c r="J3397">
        <v>0</v>
      </c>
      <c r="K3397">
        <v>4.5</v>
      </c>
      <c r="L3397" t="s">
        <v>2</v>
      </c>
      <c r="M3397">
        <v>2</v>
      </c>
      <c r="N3397" t="s">
        <v>3350</v>
      </c>
      <c r="O3397">
        <v>1</v>
      </c>
      <c r="P3397" t="str">
        <f>D3397&amp;"-"&amp;F3397&amp;"-"&amp;G3397&amp;"-"&amp;E3397&amp;"-"&amp;H3397</f>
        <v>A2Delta-4.5-e-0-1</v>
      </c>
      <c r="Q3397" t="str">
        <f>I3397&amp;"-"&amp;K3397&amp;"-"&amp;L3397&amp;"-"&amp;J3397&amp;"-"&amp;M3397</f>
        <v>X2Pi-4.5-f-0-2</v>
      </c>
      <c r="R3397">
        <f>B3397+S3397</f>
        <v>23449.777607913999</v>
      </c>
      <c r="S3397">
        <f>_xlfn.IFNA(VLOOKUP(Q3397,'MARVEL-X'!A$2:I$1400,7,FALSE),VLOOKUP(Q3397,MARVEL!A$2:J$1522,10,FALSE))</f>
        <v>409.437407914</v>
      </c>
      <c r="T3397">
        <f>IF(P3397=P3396,R3397+T3396,R3397)</f>
        <v>140698.64590369799</v>
      </c>
      <c r="U3397">
        <f>IF(P3397=P3396,1+U3396,1)</f>
        <v>6</v>
      </c>
      <c r="V3397" t="str">
        <f t="shared" si="53"/>
        <v/>
      </c>
      <c r="W3397" t="str">
        <f>IF(V3397="","",IF(ABS(V3397-R3397)&gt;W$1,ABS(V3397-R3397),""))</f>
        <v/>
      </c>
      <c r="X3397" t="str">
        <f>Y3397&amp;"-"&amp;Z3397&amp;"-"&amp;AC3397&amp;"-"&amp;AD3397&amp;"-"&amp;AG3397</f>
        <v>4.5-e-A-0-2.5</v>
      </c>
      <c r="Y3397">
        <f>F3397</f>
        <v>4.5</v>
      </c>
      <c r="Z3397" s="2" t="str">
        <f>G3397</f>
        <v>e</v>
      </c>
      <c r="AA3397">
        <f>_xlfn.IFNA(VLOOKUP(X3397,'duo-out'!A$2:Q$5000,5,FALSE),E3397+10*(H3397-1)+1+_xlfn.IFNA(VLOOKUP(D3397,states!A$2:C$10,3,FALSE),1))</f>
        <v>51</v>
      </c>
      <c r="AB3397" t="str">
        <f>IF(V3397="","",V3397)</f>
        <v/>
      </c>
      <c r="AC3397" s="2" t="str">
        <f>_xlfn.IFNA(VLOOKUP(D3397,states!A$2:C$10,2,FALSE),"XX")</f>
        <v>A</v>
      </c>
      <c r="AD3397">
        <f>E3397</f>
        <v>0</v>
      </c>
      <c r="AE3397">
        <f>_xlfn.IFNA(VLOOKUP(D3397,states!A$2:D$10,4,FALSE),0)</f>
        <v>2</v>
      </c>
      <c r="AF3397">
        <v>0.5</v>
      </c>
      <c r="AG3397">
        <f>IF(AE3397=0,AF3397,IF(AE3397=1,IF(F3397=0.5,0.5,IF(H3397=1,0.5,1.5)),IF(F3397=0.5,0.5,IF(H3397=1,2.5,1.5))))</f>
        <v>2.5</v>
      </c>
      <c r="AH3397" s="7">
        <f>IF(AC3397="XX",0,1/C3397^(1/5)*IF(E3397=0,100,1)/(E3397+1)^(1/4))</f>
        <v>288.53998118144267</v>
      </c>
    </row>
    <row r="3398" spans="1:34">
      <c r="A3398">
        <v>2661</v>
      </c>
      <c r="B3398" s="1">
        <v>23292.008399999999</v>
      </c>
      <c r="C3398" s="6">
        <v>5.0000000000000001E-3</v>
      </c>
      <c r="D3398" t="s">
        <v>3</v>
      </c>
      <c r="E3398">
        <v>0</v>
      </c>
      <c r="F3398">
        <v>4.5</v>
      </c>
      <c r="G3398" t="s">
        <v>1</v>
      </c>
      <c r="H3398">
        <v>1</v>
      </c>
      <c r="I3398" t="s">
        <v>0</v>
      </c>
      <c r="J3398">
        <v>0</v>
      </c>
      <c r="K3398">
        <v>3.5</v>
      </c>
      <c r="L3398" t="s">
        <v>1</v>
      </c>
      <c r="M3398">
        <v>1</v>
      </c>
      <c r="N3398" t="s">
        <v>2717</v>
      </c>
      <c r="O3398">
        <v>1</v>
      </c>
      <c r="P3398" t="str">
        <f>D3398&amp;"-"&amp;F3398&amp;"-"&amp;G3398&amp;"-"&amp;E3398&amp;"-"&amp;H3398</f>
        <v>A2Delta-4.5-e-0-1</v>
      </c>
      <c r="Q3398" t="str">
        <f>I3398&amp;"-"&amp;K3398&amp;"-"&amp;L3398&amp;"-"&amp;J3398&amp;"-"&amp;M3398</f>
        <v>X2Pi-3.5-e-0-1</v>
      </c>
      <c r="R3398">
        <f>B3398+S3398</f>
        <v>23449.776767636999</v>
      </c>
      <c r="S3398">
        <f>_xlfn.IFNA(VLOOKUP(Q3398,'MARVEL-X'!A$2:I$1400,7,FALSE),VLOOKUP(Q3398,MARVEL!A$2:J$1522,10,FALSE))</f>
        <v>157.76836763700001</v>
      </c>
      <c r="T3398">
        <f>IF(P3398=P3397,R3398+T3397,R3398)</f>
        <v>164148.42267133499</v>
      </c>
      <c r="U3398">
        <f>IF(P3398=P3397,1+U3397,1)</f>
        <v>7</v>
      </c>
      <c r="V3398" t="str">
        <f t="shared" si="53"/>
        <v/>
      </c>
      <c r="W3398" t="str">
        <f>IF(V3398="","",IF(ABS(V3398-R3398)&gt;W$1,ABS(V3398-R3398),""))</f>
        <v/>
      </c>
      <c r="X3398" t="str">
        <f>Y3398&amp;"-"&amp;Z3398&amp;"-"&amp;AC3398&amp;"-"&amp;AD3398&amp;"-"&amp;AG3398</f>
        <v>4.5-e-A-0-2.5</v>
      </c>
      <c r="Y3398">
        <f>F3398</f>
        <v>4.5</v>
      </c>
      <c r="Z3398" s="2" t="str">
        <f>G3398</f>
        <v>e</v>
      </c>
      <c r="AA3398">
        <f>_xlfn.IFNA(VLOOKUP(X3398,'duo-out'!A$2:Q$5000,5,FALSE),E3398+10*(H3398-1)+1+_xlfn.IFNA(VLOOKUP(D3398,states!A$2:C$10,3,FALSE),1))</f>
        <v>51</v>
      </c>
      <c r="AB3398" t="str">
        <f>IF(V3398="","",V3398)</f>
        <v/>
      </c>
      <c r="AC3398" s="2" t="str">
        <f>_xlfn.IFNA(VLOOKUP(D3398,states!A$2:C$10,2,FALSE),"XX")</f>
        <v>A</v>
      </c>
      <c r="AD3398">
        <f>E3398</f>
        <v>0</v>
      </c>
      <c r="AE3398">
        <f>_xlfn.IFNA(VLOOKUP(D3398,states!A$2:D$10,4,FALSE),0)</f>
        <v>2</v>
      </c>
      <c r="AF3398">
        <v>0.5</v>
      </c>
      <c r="AG3398">
        <f>IF(AE3398=0,AF3398,IF(AE3398=1,IF(F3398=0.5,0.5,IF(H3398=1,0.5,1.5)),IF(F3398=0.5,0.5,IF(H3398=1,2.5,1.5))))</f>
        <v>2.5</v>
      </c>
      <c r="AH3398" s="7">
        <f>IF(AC3398="XX",0,1/C3398^(1/5)*IF(E3398=0,100,1)/(E3398+1)^(1/4))</f>
        <v>288.53998118144267</v>
      </c>
    </row>
    <row r="3399" spans="1:34">
      <c r="A3399">
        <v>2640</v>
      </c>
      <c r="B3399" s="1">
        <v>23179.7444</v>
      </c>
      <c r="C3399" s="6">
        <v>5.0000000000000001E-3</v>
      </c>
      <c r="D3399" t="s">
        <v>3</v>
      </c>
      <c r="E3399">
        <v>0</v>
      </c>
      <c r="F3399">
        <v>4.5</v>
      </c>
      <c r="G3399" t="s">
        <v>1</v>
      </c>
      <c r="H3399">
        <v>1</v>
      </c>
      <c r="I3399" t="s">
        <v>0</v>
      </c>
      <c r="J3399">
        <v>0</v>
      </c>
      <c r="K3399">
        <v>4.5</v>
      </c>
      <c r="L3399" t="s">
        <v>2</v>
      </c>
      <c r="M3399">
        <v>1</v>
      </c>
      <c r="N3399" t="s">
        <v>2696</v>
      </c>
      <c r="O3399">
        <v>1</v>
      </c>
      <c r="P3399" t="str">
        <f>D3399&amp;"-"&amp;F3399&amp;"-"&amp;G3399&amp;"-"&amp;E3399&amp;"-"&amp;H3399</f>
        <v>A2Delta-4.5-e-0-1</v>
      </c>
      <c r="Q3399" t="str">
        <f>I3399&amp;"-"&amp;K3399&amp;"-"&amp;L3399&amp;"-"&amp;J3399&amp;"-"&amp;M3399</f>
        <v>X2Pi-4.5-f-0-1</v>
      </c>
      <c r="R3399">
        <f>B3399+S3399</f>
        <v>23449.775033299</v>
      </c>
      <c r="S3399">
        <f>_xlfn.IFNA(VLOOKUP(Q3399,'MARVEL-X'!A$2:I$1400,7,FALSE),VLOOKUP(Q3399,MARVEL!A$2:J$1522,10,FALSE))</f>
        <v>270.03063329899999</v>
      </c>
      <c r="T3399">
        <f>IF(P3399=P3398,R3399+T3398,R3399)</f>
        <v>187598.19770463399</v>
      </c>
      <c r="U3399">
        <f>IF(P3399=P3398,1+U3398,1)</f>
        <v>8</v>
      </c>
      <c r="V3399" t="str">
        <f t="shared" si="53"/>
        <v/>
      </c>
      <c r="W3399" t="str">
        <f>IF(V3399="","",IF(ABS(V3399-R3399)&gt;W$1,ABS(V3399-R3399),""))</f>
        <v/>
      </c>
      <c r="X3399" t="str">
        <f>Y3399&amp;"-"&amp;Z3399&amp;"-"&amp;AC3399&amp;"-"&amp;AD3399&amp;"-"&amp;AG3399</f>
        <v>4.5-e-A-0-2.5</v>
      </c>
      <c r="Y3399">
        <f>F3399</f>
        <v>4.5</v>
      </c>
      <c r="Z3399" s="2" t="str">
        <f>G3399</f>
        <v>e</v>
      </c>
      <c r="AA3399">
        <f>_xlfn.IFNA(VLOOKUP(X3399,'duo-out'!A$2:Q$5000,5,FALSE),E3399+10*(H3399-1)+1+_xlfn.IFNA(VLOOKUP(D3399,states!A$2:C$10,3,FALSE),1))</f>
        <v>51</v>
      </c>
      <c r="AB3399" t="str">
        <f>IF(V3399="","",V3399)</f>
        <v/>
      </c>
      <c r="AC3399" s="2" t="str">
        <f>_xlfn.IFNA(VLOOKUP(D3399,states!A$2:C$10,2,FALSE),"XX")</f>
        <v>A</v>
      </c>
      <c r="AD3399">
        <f>E3399</f>
        <v>0</v>
      </c>
      <c r="AE3399">
        <f>_xlfn.IFNA(VLOOKUP(D3399,states!A$2:D$10,4,FALSE),0)</f>
        <v>2</v>
      </c>
      <c r="AF3399">
        <v>0.5</v>
      </c>
      <c r="AG3399">
        <f>IF(AE3399=0,AF3399,IF(AE3399=1,IF(F3399=0.5,0.5,IF(H3399=1,0.5,1.5)),IF(F3399=0.5,0.5,IF(H3399=1,2.5,1.5))))</f>
        <v>2.5</v>
      </c>
      <c r="AH3399" s="7">
        <f>IF(AC3399="XX",0,1/C3399^(1/5)*IF(E3399=0,100,1)/(E3399+1)^(1/4))</f>
        <v>288.53998118144267</v>
      </c>
    </row>
    <row r="3400" spans="1:34">
      <c r="A3400">
        <v>2700</v>
      </c>
      <c r="B3400" s="1">
        <v>23037.960800000001</v>
      </c>
      <c r="C3400" s="6">
        <v>5.0000000000000001E-3</v>
      </c>
      <c r="D3400" t="s">
        <v>3</v>
      </c>
      <c r="E3400">
        <v>0</v>
      </c>
      <c r="F3400">
        <v>4.5</v>
      </c>
      <c r="G3400" t="s">
        <v>1</v>
      </c>
      <c r="H3400">
        <v>1</v>
      </c>
      <c r="I3400" t="s">
        <v>0</v>
      </c>
      <c r="J3400">
        <v>0</v>
      </c>
      <c r="K3400">
        <v>5.5</v>
      </c>
      <c r="L3400" t="s">
        <v>1</v>
      </c>
      <c r="M3400">
        <v>1</v>
      </c>
      <c r="N3400" t="s">
        <v>2756</v>
      </c>
      <c r="O3400">
        <v>1</v>
      </c>
      <c r="P3400" t="str">
        <f>D3400&amp;"-"&amp;F3400&amp;"-"&amp;G3400&amp;"-"&amp;E3400&amp;"-"&amp;H3400</f>
        <v>A2Delta-4.5-e-0-1</v>
      </c>
      <c r="Q3400" t="str">
        <f>I3400&amp;"-"&amp;K3400&amp;"-"&amp;L3400&amp;"-"&amp;J3400&amp;"-"&amp;M3400</f>
        <v>X2Pi-5.5-e-0-1</v>
      </c>
      <c r="R3400">
        <f>B3400+S3400</f>
        <v>23449.777226825001</v>
      </c>
      <c r="S3400">
        <f>_xlfn.IFNA(VLOOKUP(Q3400,'MARVEL-X'!A$2:I$1400,7,FALSE),VLOOKUP(Q3400,MARVEL!A$2:J$1522,10,FALSE))</f>
        <v>411.81642682500001</v>
      </c>
      <c r="T3400">
        <f>IF(P3400=P3399,R3400+T3399,R3400)</f>
        <v>211047.974931459</v>
      </c>
      <c r="U3400">
        <f>IF(P3400=P3399,1+U3399,1)</f>
        <v>9</v>
      </c>
      <c r="V3400" t="str">
        <f t="shared" si="53"/>
        <v/>
      </c>
      <c r="W3400" t="str">
        <f>IF(V3400="","",IF(ABS(V3400-R3400)&gt;W$1,ABS(V3400-R3400),""))</f>
        <v/>
      </c>
      <c r="X3400" t="str">
        <f>Y3400&amp;"-"&amp;Z3400&amp;"-"&amp;AC3400&amp;"-"&amp;AD3400&amp;"-"&amp;AG3400</f>
        <v>4.5-e-A-0-2.5</v>
      </c>
      <c r="Y3400">
        <f>F3400</f>
        <v>4.5</v>
      </c>
      <c r="Z3400" s="2" t="str">
        <f>G3400</f>
        <v>e</v>
      </c>
      <c r="AA3400">
        <f>_xlfn.IFNA(VLOOKUP(X3400,'duo-out'!A$2:Q$5000,5,FALSE),E3400+10*(H3400-1)+1+_xlfn.IFNA(VLOOKUP(D3400,states!A$2:C$10,3,FALSE),1))</f>
        <v>51</v>
      </c>
      <c r="AB3400" t="str">
        <f>IF(V3400="","",V3400)</f>
        <v/>
      </c>
      <c r="AC3400" s="2" t="str">
        <f>_xlfn.IFNA(VLOOKUP(D3400,states!A$2:C$10,2,FALSE),"XX")</f>
        <v>A</v>
      </c>
      <c r="AD3400">
        <f>E3400</f>
        <v>0</v>
      </c>
      <c r="AE3400">
        <f>_xlfn.IFNA(VLOOKUP(D3400,states!A$2:D$10,4,FALSE),0)</f>
        <v>2</v>
      </c>
      <c r="AF3400">
        <v>0.5</v>
      </c>
      <c r="AG3400">
        <f>IF(AE3400=0,AF3400,IF(AE3400=1,IF(F3400=0.5,0.5,IF(H3400=1,0.5,1.5)),IF(F3400=0.5,0.5,IF(H3400=1,2.5,1.5))))</f>
        <v>2.5</v>
      </c>
      <c r="AH3400" s="7">
        <f>IF(AC3400="XX",0,1/C3400^(1/5)*IF(E3400=0,100,1)/(E3400+1)^(1/4))</f>
        <v>288.53998118144267</v>
      </c>
    </row>
    <row r="3401" spans="1:34">
      <c r="A3401">
        <v>5354</v>
      </c>
      <c r="B3401" s="1">
        <v>23182.922999999999</v>
      </c>
      <c r="C3401" s="6">
        <v>0.05</v>
      </c>
      <c r="D3401" t="s">
        <v>3</v>
      </c>
      <c r="E3401">
        <v>0</v>
      </c>
      <c r="F3401">
        <v>4.5</v>
      </c>
      <c r="G3401" t="s">
        <v>1</v>
      </c>
      <c r="H3401">
        <v>1</v>
      </c>
      <c r="I3401" t="s">
        <v>0</v>
      </c>
      <c r="J3401">
        <v>0</v>
      </c>
      <c r="K3401">
        <v>3.5</v>
      </c>
      <c r="L3401" t="s">
        <v>1</v>
      </c>
      <c r="M3401">
        <v>2</v>
      </c>
      <c r="N3401" t="s">
        <v>5410</v>
      </c>
      <c r="O3401">
        <v>1</v>
      </c>
      <c r="P3401" t="str">
        <f>D3401&amp;"-"&amp;F3401&amp;"-"&amp;G3401&amp;"-"&amp;E3401&amp;"-"&amp;H3401</f>
        <v>A2Delta-4.5-e-0-1</v>
      </c>
      <c r="Q3401" t="str">
        <f>I3401&amp;"-"&amp;K3401&amp;"-"&amp;L3401&amp;"-"&amp;J3401&amp;"-"&amp;M3401</f>
        <v>X2Pi-3.5-e-0-2</v>
      </c>
      <c r="R3401">
        <f>B3401+S3401</f>
        <v>23449.769577108</v>
      </c>
      <c r="S3401">
        <f>_xlfn.IFNA(VLOOKUP(Q3401,'MARVEL-X'!A$2:I$1400,7,FALSE),VLOOKUP(Q3401,MARVEL!A$2:J$1522,10,FALSE))</f>
        <v>266.84657710800002</v>
      </c>
      <c r="T3401">
        <f>IF(P3401=P3400,R3401+T3400,R3401)</f>
        <v>234497.744508567</v>
      </c>
      <c r="U3401">
        <f>IF(P3401=P3400,1+U3400,1)</f>
        <v>10</v>
      </c>
      <c r="V3401" t="str">
        <f t="shared" si="53"/>
        <v/>
      </c>
      <c r="W3401" t="str">
        <f>IF(V3401="","",IF(ABS(V3401-R3401)&gt;W$1,ABS(V3401-R3401),""))</f>
        <v/>
      </c>
      <c r="X3401" t="str">
        <f>Y3401&amp;"-"&amp;Z3401&amp;"-"&amp;AC3401&amp;"-"&amp;AD3401&amp;"-"&amp;AG3401</f>
        <v>4.5-e-A-0-2.5</v>
      </c>
      <c r="Y3401">
        <f>F3401</f>
        <v>4.5</v>
      </c>
      <c r="Z3401" s="2" t="str">
        <f>G3401</f>
        <v>e</v>
      </c>
      <c r="AA3401">
        <f>_xlfn.IFNA(VLOOKUP(X3401,'duo-out'!A$2:Q$5000,5,FALSE),E3401+10*(H3401-1)+1+_xlfn.IFNA(VLOOKUP(D3401,states!A$2:C$10,3,FALSE),1))</f>
        <v>51</v>
      </c>
      <c r="AB3401" t="str">
        <f>IF(V3401="","",V3401)</f>
        <v/>
      </c>
      <c r="AC3401" s="2" t="str">
        <f>_xlfn.IFNA(VLOOKUP(D3401,states!A$2:C$10,2,FALSE),"XX")</f>
        <v>A</v>
      </c>
      <c r="AD3401">
        <f>E3401</f>
        <v>0</v>
      </c>
      <c r="AE3401">
        <f>_xlfn.IFNA(VLOOKUP(D3401,states!A$2:D$10,4,FALSE),0)</f>
        <v>2</v>
      </c>
      <c r="AF3401">
        <v>0.5</v>
      </c>
      <c r="AG3401">
        <f>IF(AE3401=0,AF3401,IF(AE3401=1,IF(F3401=0.5,0.5,IF(H3401=1,0.5,1.5)),IF(F3401=0.5,0.5,IF(H3401=1,2.5,1.5))))</f>
        <v>2.5</v>
      </c>
      <c r="AH3401" s="7">
        <f>IF(AC3401="XX",0,1/C3401^(1/5)*IF(E3401=0,100,1)/(E3401+1)^(1/4))</f>
        <v>182.05642030260799</v>
      </c>
    </row>
    <row r="3402" spans="1:34">
      <c r="A3402">
        <v>5348</v>
      </c>
      <c r="B3402" s="1">
        <v>23037.983</v>
      </c>
      <c r="C3402" s="6">
        <v>0.05</v>
      </c>
      <c r="D3402" t="s">
        <v>3</v>
      </c>
      <c r="E3402">
        <v>0</v>
      </c>
      <c r="F3402">
        <v>4.5</v>
      </c>
      <c r="G3402" t="s">
        <v>1</v>
      </c>
      <c r="H3402">
        <v>1</v>
      </c>
      <c r="I3402" t="s">
        <v>0</v>
      </c>
      <c r="J3402">
        <v>0</v>
      </c>
      <c r="K3402">
        <v>5.5</v>
      </c>
      <c r="L3402" t="s">
        <v>1</v>
      </c>
      <c r="M3402">
        <v>1</v>
      </c>
      <c r="N3402" t="s">
        <v>5404</v>
      </c>
      <c r="O3402">
        <v>1</v>
      </c>
      <c r="P3402" t="str">
        <f>D3402&amp;"-"&amp;F3402&amp;"-"&amp;G3402&amp;"-"&amp;E3402&amp;"-"&amp;H3402</f>
        <v>A2Delta-4.5-e-0-1</v>
      </c>
      <c r="Q3402" t="str">
        <f>I3402&amp;"-"&amp;K3402&amp;"-"&amp;L3402&amp;"-"&amp;J3402&amp;"-"&amp;M3402</f>
        <v>X2Pi-5.5-e-0-1</v>
      </c>
      <c r="R3402">
        <f>B3402+S3402</f>
        <v>23449.799426825</v>
      </c>
      <c r="S3402">
        <f>_xlfn.IFNA(VLOOKUP(Q3402,'MARVEL-X'!A$2:I$1400,7,FALSE),VLOOKUP(Q3402,MARVEL!A$2:J$1522,10,FALSE))</f>
        <v>411.81642682500001</v>
      </c>
      <c r="T3402">
        <f>IF(P3402=P3401,R3402+T3401,R3402)</f>
        <v>257947.54393539199</v>
      </c>
      <c r="U3402">
        <f>IF(P3402=P3401,1+U3401,1)</f>
        <v>11</v>
      </c>
      <c r="V3402" t="str">
        <f t="shared" si="53"/>
        <v/>
      </c>
      <c r="W3402" t="str">
        <f>IF(V3402="","",IF(ABS(V3402-R3402)&gt;W$1,ABS(V3402-R3402),""))</f>
        <v/>
      </c>
      <c r="X3402" t="str">
        <f>Y3402&amp;"-"&amp;Z3402&amp;"-"&amp;AC3402&amp;"-"&amp;AD3402&amp;"-"&amp;AG3402</f>
        <v>4.5-e-A-0-2.5</v>
      </c>
      <c r="Y3402">
        <f>F3402</f>
        <v>4.5</v>
      </c>
      <c r="Z3402" s="2" t="str">
        <f>G3402</f>
        <v>e</v>
      </c>
      <c r="AA3402">
        <f>_xlfn.IFNA(VLOOKUP(X3402,'duo-out'!A$2:Q$5000,5,FALSE),E3402+10*(H3402-1)+1+_xlfn.IFNA(VLOOKUP(D3402,states!A$2:C$10,3,FALSE),1))</f>
        <v>51</v>
      </c>
      <c r="AB3402" t="str">
        <f>IF(V3402="","",V3402)</f>
        <v/>
      </c>
      <c r="AC3402" s="2" t="str">
        <f>_xlfn.IFNA(VLOOKUP(D3402,states!A$2:C$10,2,FALSE),"XX")</f>
        <v>A</v>
      </c>
      <c r="AD3402">
        <f>E3402</f>
        <v>0</v>
      </c>
      <c r="AE3402">
        <f>_xlfn.IFNA(VLOOKUP(D3402,states!A$2:D$10,4,FALSE),0)</f>
        <v>2</v>
      </c>
      <c r="AF3402">
        <v>0.5</v>
      </c>
      <c r="AG3402">
        <f>IF(AE3402=0,AF3402,IF(AE3402=1,IF(F3402=0.5,0.5,IF(H3402=1,0.5,1.5)),IF(F3402=0.5,0.5,IF(H3402=1,2.5,1.5))))</f>
        <v>2.5</v>
      </c>
      <c r="AH3402" s="7">
        <f>IF(AC3402="XX",0,1/C3402^(1/5)*IF(E3402=0,100,1)/(E3402+1)^(1/4))</f>
        <v>182.05642030260799</v>
      </c>
    </row>
    <row r="3403" spans="1:34">
      <c r="A3403">
        <v>5326</v>
      </c>
      <c r="B3403" s="1">
        <v>23179.741999999998</v>
      </c>
      <c r="C3403" s="6">
        <v>0.05</v>
      </c>
      <c r="D3403" t="s">
        <v>3</v>
      </c>
      <c r="E3403">
        <v>0</v>
      </c>
      <c r="F3403">
        <v>4.5</v>
      </c>
      <c r="G3403" t="s">
        <v>1</v>
      </c>
      <c r="H3403">
        <v>1</v>
      </c>
      <c r="I3403" t="s">
        <v>0</v>
      </c>
      <c r="J3403">
        <v>0</v>
      </c>
      <c r="K3403">
        <v>4.5</v>
      </c>
      <c r="L3403" t="s">
        <v>2</v>
      </c>
      <c r="M3403">
        <v>1</v>
      </c>
      <c r="N3403" t="s">
        <v>5382</v>
      </c>
      <c r="O3403">
        <v>1</v>
      </c>
      <c r="P3403" t="str">
        <f>D3403&amp;"-"&amp;F3403&amp;"-"&amp;G3403&amp;"-"&amp;E3403&amp;"-"&amp;H3403</f>
        <v>A2Delta-4.5-e-0-1</v>
      </c>
      <c r="Q3403" t="str">
        <f>I3403&amp;"-"&amp;K3403&amp;"-"&amp;L3403&amp;"-"&amp;J3403&amp;"-"&amp;M3403</f>
        <v>X2Pi-4.5-f-0-1</v>
      </c>
      <c r="R3403">
        <f>B3403+S3403</f>
        <v>23449.772633298999</v>
      </c>
      <c r="S3403">
        <f>_xlfn.IFNA(VLOOKUP(Q3403,'MARVEL-X'!A$2:I$1400,7,FALSE),VLOOKUP(Q3403,MARVEL!A$2:J$1522,10,FALSE))</f>
        <v>270.03063329899999</v>
      </c>
      <c r="T3403">
        <f>IF(P3403=P3402,R3403+T3402,R3403)</f>
        <v>281397.31656869099</v>
      </c>
      <c r="U3403">
        <f>IF(P3403=P3402,1+U3402,1)</f>
        <v>12</v>
      </c>
      <c r="V3403" t="str">
        <f t="shared" si="53"/>
        <v/>
      </c>
      <c r="W3403" t="str">
        <f>IF(V3403="","",IF(ABS(V3403-R3403)&gt;W$1,ABS(V3403-R3403),""))</f>
        <v/>
      </c>
      <c r="X3403" t="str">
        <f>Y3403&amp;"-"&amp;Z3403&amp;"-"&amp;AC3403&amp;"-"&amp;AD3403&amp;"-"&amp;AG3403</f>
        <v>4.5-e-A-0-2.5</v>
      </c>
      <c r="Y3403">
        <f>F3403</f>
        <v>4.5</v>
      </c>
      <c r="Z3403" s="2" t="str">
        <f>G3403</f>
        <v>e</v>
      </c>
      <c r="AA3403">
        <f>_xlfn.IFNA(VLOOKUP(X3403,'duo-out'!A$2:Q$5000,5,FALSE),E3403+10*(H3403-1)+1+_xlfn.IFNA(VLOOKUP(D3403,states!A$2:C$10,3,FALSE),1))</f>
        <v>51</v>
      </c>
      <c r="AB3403" t="str">
        <f>IF(V3403="","",V3403)</f>
        <v/>
      </c>
      <c r="AC3403" s="2" t="str">
        <f>_xlfn.IFNA(VLOOKUP(D3403,states!A$2:C$10,2,FALSE),"XX")</f>
        <v>A</v>
      </c>
      <c r="AD3403">
        <f>E3403</f>
        <v>0</v>
      </c>
      <c r="AE3403">
        <f>_xlfn.IFNA(VLOOKUP(D3403,states!A$2:D$10,4,FALSE),0)</f>
        <v>2</v>
      </c>
      <c r="AF3403">
        <v>0.5</v>
      </c>
      <c r="AG3403">
        <f>IF(AE3403=0,AF3403,IF(AE3403=1,IF(F3403=0.5,0.5,IF(H3403=1,0.5,1.5)),IF(F3403=0.5,0.5,IF(H3403=1,2.5,1.5))))</f>
        <v>2.5</v>
      </c>
      <c r="AH3403" s="7">
        <f>IF(AC3403="XX",0,1/C3403^(1/5)*IF(E3403=0,100,1)/(E3403+1)^(1/4))</f>
        <v>182.05642030260799</v>
      </c>
    </row>
    <row r="3404" spans="1:34">
      <c r="A3404">
        <v>5263</v>
      </c>
      <c r="B3404" s="1">
        <v>23291.99</v>
      </c>
      <c r="C3404" s="6">
        <v>0.05</v>
      </c>
      <c r="D3404" t="s">
        <v>3</v>
      </c>
      <c r="E3404">
        <v>0</v>
      </c>
      <c r="F3404">
        <v>4.5</v>
      </c>
      <c r="G3404" t="s">
        <v>1</v>
      </c>
      <c r="H3404">
        <v>1</v>
      </c>
      <c r="I3404" t="s">
        <v>0</v>
      </c>
      <c r="J3404">
        <v>0</v>
      </c>
      <c r="K3404">
        <v>3.5</v>
      </c>
      <c r="L3404" t="s">
        <v>1</v>
      </c>
      <c r="M3404">
        <v>1</v>
      </c>
      <c r="N3404" t="s">
        <v>5319</v>
      </c>
      <c r="O3404">
        <v>1</v>
      </c>
      <c r="P3404" t="str">
        <f>D3404&amp;"-"&amp;F3404&amp;"-"&amp;G3404&amp;"-"&amp;E3404&amp;"-"&amp;H3404</f>
        <v>A2Delta-4.5-e-0-1</v>
      </c>
      <c r="Q3404" t="str">
        <f>I3404&amp;"-"&amp;K3404&amp;"-"&amp;L3404&amp;"-"&amp;J3404&amp;"-"&amp;M3404</f>
        <v>X2Pi-3.5-e-0-1</v>
      </c>
      <c r="R3404">
        <f>B3404+S3404</f>
        <v>23449.758367637001</v>
      </c>
      <c r="S3404">
        <f>_xlfn.IFNA(VLOOKUP(Q3404,'MARVEL-X'!A$2:I$1400,7,FALSE),VLOOKUP(Q3404,MARVEL!A$2:J$1522,10,FALSE))</f>
        <v>157.76836763700001</v>
      </c>
      <c r="T3404">
        <f>IF(P3404=P3403,R3404+T3403,R3404)</f>
        <v>304847.07493632799</v>
      </c>
      <c r="U3404">
        <f>IF(P3404=P3403,1+U3403,1)</f>
        <v>13</v>
      </c>
      <c r="V3404" t="str">
        <f t="shared" si="53"/>
        <v/>
      </c>
      <c r="W3404" t="str">
        <f>IF(V3404="","",IF(ABS(V3404-R3404)&gt;W$1,ABS(V3404-R3404),""))</f>
        <v/>
      </c>
      <c r="X3404" t="str">
        <f>Y3404&amp;"-"&amp;Z3404&amp;"-"&amp;AC3404&amp;"-"&amp;AD3404&amp;"-"&amp;AG3404</f>
        <v>4.5-e-A-0-2.5</v>
      </c>
      <c r="Y3404">
        <f>F3404</f>
        <v>4.5</v>
      </c>
      <c r="Z3404" s="2" t="str">
        <f>G3404</f>
        <v>e</v>
      </c>
      <c r="AA3404">
        <f>_xlfn.IFNA(VLOOKUP(X3404,'duo-out'!A$2:Q$5000,5,FALSE),E3404+10*(H3404-1)+1+_xlfn.IFNA(VLOOKUP(D3404,states!A$2:C$10,3,FALSE),1))</f>
        <v>51</v>
      </c>
      <c r="AB3404" t="str">
        <f>IF(V3404="","",V3404)</f>
        <v/>
      </c>
      <c r="AC3404" s="2" t="str">
        <f>_xlfn.IFNA(VLOOKUP(D3404,states!A$2:C$10,2,FALSE),"XX")</f>
        <v>A</v>
      </c>
      <c r="AD3404">
        <f>E3404</f>
        <v>0</v>
      </c>
      <c r="AE3404">
        <f>_xlfn.IFNA(VLOOKUP(D3404,states!A$2:D$10,4,FALSE),0)</f>
        <v>2</v>
      </c>
      <c r="AF3404">
        <v>0.5</v>
      </c>
      <c r="AG3404">
        <f>IF(AE3404=0,AF3404,IF(AE3404=1,IF(F3404=0.5,0.5,IF(H3404=1,0.5,1.5)),IF(F3404=0.5,0.5,IF(H3404=1,2.5,1.5))))</f>
        <v>2.5</v>
      </c>
      <c r="AH3404" s="7">
        <f>IF(AC3404="XX",0,1/C3404^(1/5)*IF(E3404=0,100,1)/(E3404+1)^(1/4))</f>
        <v>182.05642030260799</v>
      </c>
    </row>
    <row r="3405" spans="1:34">
      <c r="A3405">
        <v>138</v>
      </c>
      <c r="B3405" s="1">
        <v>23040.246999999999</v>
      </c>
      <c r="C3405" s="6">
        <v>0.1095</v>
      </c>
      <c r="D3405" t="s">
        <v>3</v>
      </c>
      <c r="E3405">
        <v>0</v>
      </c>
      <c r="F3405">
        <v>4.5</v>
      </c>
      <c r="G3405" t="s">
        <v>1</v>
      </c>
      <c r="H3405">
        <v>1</v>
      </c>
      <c r="I3405" t="s">
        <v>0</v>
      </c>
      <c r="J3405">
        <v>0</v>
      </c>
      <c r="K3405">
        <v>4.5</v>
      </c>
      <c r="L3405" t="s">
        <v>2</v>
      </c>
      <c r="M3405">
        <v>2</v>
      </c>
      <c r="N3405" t="s">
        <v>193</v>
      </c>
      <c r="O3405">
        <v>-1</v>
      </c>
      <c r="P3405" t="str">
        <f>D3405&amp;"-"&amp;F3405&amp;"-"&amp;G3405&amp;"-"&amp;E3405&amp;"-"&amp;H3405</f>
        <v>A2Delta-4.5-e-0-1</v>
      </c>
      <c r="Q3405" t="str">
        <f>I3405&amp;"-"&amp;K3405&amp;"-"&amp;L3405&amp;"-"&amp;J3405&amp;"-"&amp;M3405</f>
        <v>X2Pi-4.5-f-0-2</v>
      </c>
      <c r="R3405">
        <f>B3405+S3405</f>
        <v>23449.684407913999</v>
      </c>
      <c r="S3405">
        <f>_xlfn.IFNA(VLOOKUP(Q3405,'MARVEL-X'!A$2:I$1400,7,FALSE),VLOOKUP(Q3405,MARVEL!A$2:J$1522,10,FALSE))</f>
        <v>409.437407914</v>
      </c>
      <c r="T3405">
        <f>IF(P3405=P3404,R3405+T3404,R3405)</f>
        <v>328296.75934424199</v>
      </c>
      <c r="U3405">
        <f>IF(P3405=P3404,1+U3404,1)</f>
        <v>14</v>
      </c>
      <c r="V3405" t="str">
        <f t="shared" si="53"/>
        <v/>
      </c>
      <c r="W3405" t="str">
        <f>IF(V3405="","",IF(ABS(V3405-R3405)&gt;W$1,ABS(V3405-R3405),""))</f>
        <v/>
      </c>
      <c r="X3405" t="str">
        <f>Y3405&amp;"-"&amp;Z3405&amp;"-"&amp;AC3405&amp;"-"&amp;AD3405&amp;"-"&amp;AG3405</f>
        <v>4.5-e-A-0-2.5</v>
      </c>
      <c r="Y3405">
        <f>F3405</f>
        <v>4.5</v>
      </c>
      <c r="Z3405" s="2" t="str">
        <f>G3405</f>
        <v>e</v>
      </c>
      <c r="AA3405">
        <f>_xlfn.IFNA(VLOOKUP(X3405,'duo-out'!A$2:Q$5000,5,FALSE),E3405+10*(H3405-1)+1+_xlfn.IFNA(VLOOKUP(D3405,states!A$2:C$10,3,FALSE),1))</f>
        <v>51</v>
      </c>
      <c r="AB3405" t="str">
        <f>IF(V3405="","",V3405)</f>
        <v/>
      </c>
      <c r="AC3405" s="2" t="str">
        <f>_xlfn.IFNA(VLOOKUP(D3405,states!A$2:C$10,2,FALSE),"XX")</f>
        <v>A</v>
      </c>
      <c r="AD3405">
        <f>E3405</f>
        <v>0</v>
      </c>
      <c r="AE3405">
        <f>_xlfn.IFNA(VLOOKUP(D3405,states!A$2:D$10,4,FALSE),0)</f>
        <v>2</v>
      </c>
      <c r="AF3405">
        <v>0.5</v>
      </c>
      <c r="AG3405">
        <f>IF(AE3405=0,AF3405,IF(AE3405=1,IF(F3405=0.5,0.5,IF(H3405=1,0.5,1.5)),IF(F3405=0.5,0.5,IF(H3405=1,2.5,1.5))))</f>
        <v>2.5</v>
      </c>
      <c r="AH3405" s="7">
        <f>IF(AC3405="XX",0,1/C3405^(1/5)*IF(E3405=0,100,1)/(E3405+1)^(1/4))</f>
        <v>155.63855003600935</v>
      </c>
    </row>
    <row r="3406" spans="1:34">
      <c r="A3406">
        <v>4168</v>
      </c>
      <c r="B3406" s="1">
        <v>23179.7608</v>
      </c>
      <c r="C3406" s="6">
        <v>1.9189999999999999E-2</v>
      </c>
      <c r="D3406" t="s">
        <v>3</v>
      </c>
      <c r="E3406">
        <v>0</v>
      </c>
      <c r="F3406">
        <v>4.5</v>
      </c>
      <c r="G3406" t="s">
        <v>1</v>
      </c>
      <c r="H3406">
        <v>1</v>
      </c>
      <c r="I3406" t="s">
        <v>0</v>
      </c>
      <c r="J3406">
        <v>0</v>
      </c>
      <c r="K3406">
        <v>4.5</v>
      </c>
      <c r="L3406" t="s">
        <v>2</v>
      </c>
      <c r="M3406">
        <v>1</v>
      </c>
      <c r="N3406" t="s">
        <v>4224</v>
      </c>
      <c r="O3406">
        <v>1</v>
      </c>
      <c r="P3406" t="str">
        <f>D3406&amp;"-"&amp;F3406&amp;"-"&amp;G3406&amp;"-"&amp;E3406&amp;"-"&amp;H3406</f>
        <v>A2Delta-4.5-e-0-1</v>
      </c>
      <c r="Q3406" t="str">
        <f>I3406&amp;"-"&amp;K3406&amp;"-"&amp;L3406&amp;"-"&amp;J3406&amp;"-"&amp;M3406</f>
        <v>X2Pi-4.5-f-0-1</v>
      </c>
      <c r="R3406">
        <f>B3406+S3406</f>
        <v>23449.791433299</v>
      </c>
      <c r="S3406">
        <f>_xlfn.IFNA(VLOOKUP(Q3406,'MARVEL-X'!A$2:I$1400,7,FALSE),VLOOKUP(Q3406,MARVEL!A$2:J$1522,10,FALSE))</f>
        <v>270.03063329899999</v>
      </c>
      <c r="T3406">
        <f>IF(P3406=P3405,R3406+T3405,R3406)</f>
        <v>351746.55077754101</v>
      </c>
      <c r="U3406">
        <f>IF(P3406=P3405,1+U3405,1)</f>
        <v>15</v>
      </c>
      <c r="V3406" t="str">
        <f t="shared" si="53"/>
        <v/>
      </c>
      <c r="W3406" t="str">
        <f>IF(V3406="","",IF(ABS(V3406-R3406)&gt;W$1,ABS(V3406-R3406),""))</f>
        <v/>
      </c>
      <c r="X3406" t="str">
        <f>Y3406&amp;"-"&amp;Z3406&amp;"-"&amp;AC3406&amp;"-"&amp;AD3406&amp;"-"&amp;AG3406</f>
        <v>4.5-e-A-0-2.5</v>
      </c>
      <c r="Y3406">
        <f>F3406</f>
        <v>4.5</v>
      </c>
      <c r="Z3406" s="2" t="str">
        <f>G3406</f>
        <v>e</v>
      </c>
      <c r="AA3406">
        <f>_xlfn.IFNA(VLOOKUP(X3406,'duo-out'!A$2:Q$5000,5,FALSE),E3406+10*(H3406-1)+1+_xlfn.IFNA(VLOOKUP(D3406,states!A$2:C$10,3,FALSE),1))</f>
        <v>51</v>
      </c>
      <c r="AB3406" t="str">
        <f>IF(V3406="","",V3406)</f>
        <v/>
      </c>
      <c r="AC3406" s="2" t="str">
        <f>_xlfn.IFNA(VLOOKUP(D3406,states!A$2:C$10,2,FALSE),"XX")</f>
        <v>A</v>
      </c>
      <c r="AD3406">
        <f>E3406</f>
        <v>0</v>
      </c>
      <c r="AE3406">
        <f>_xlfn.IFNA(VLOOKUP(D3406,states!A$2:D$10,4,FALSE),0)</f>
        <v>2</v>
      </c>
      <c r="AF3406">
        <v>0.5</v>
      </c>
      <c r="AG3406">
        <f>IF(AE3406=0,AF3406,IF(AE3406=1,IF(F3406=0.5,0.5,IF(H3406=1,0.5,1.5)),IF(F3406=0.5,0.5,IF(H3406=1,2.5,1.5))))</f>
        <v>2.5</v>
      </c>
      <c r="AH3406" s="7">
        <f>IF(AC3406="XX",0,1/C3406^(1/5)*IF(E3406=0,100,1)/(E3406+1)^(1/4))</f>
        <v>220.4880238443061</v>
      </c>
    </row>
    <row r="3407" spans="1:34">
      <c r="A3407">
        <v>4133</v>
      </c>
      <c r="B3407" s="1">
        <v>23037.954099999999</v>
      </c>
      <c r="C3407" s="6">
        <v>5.7869999999999996E-3</v>
      </c>
      <c r="D3407" t="s">
        <v>3</v>
      </c>
      <c r="E3407">
        <v>0</v>
      </c>
      <c r="F3407">
        <v>4.5</v>
      </c>
      <c r="G3407" t="s">
        <v>1</v>
      </c>
      <c r="H3407">
        <v>1</v>
      </c>
      <c r="I3407" t="s">
        <v>0</v>
      </c>
      <c r="J3407">
        <v>0</v>
      </c>
      <c r="K3407">
        <v>5.5</v>
      </c>
      <c r="L3407" t="s">
        <v>1</v>
      </c>
      <c r="M3407">
        <v>1</v>
      </c>
      <c r="N3407" t="s">
        <v>4189</v>
      </c>
      <c r="O3407">
        <v>1</v>
      </c>
      <c r="P3407" t="str">
        <f>D3407&amp;"-"&amp;F3407&amp;"-"&amp;G3407&amp;"-"&amp;E3407&amp;"-"&amp;H3407</f>
        <v>A2Delta-4.5-e-0-1</v>
      </c>
      <c r="Q3407" t="str">
        <f>I3407&amp;"-"&amp;K3407&amp;"-"&amp;L3407&amp;"-"&amp;J3407&amp;"-"&amp;M3407</f>
        <v>X2Pi-5.5-e-0-1</v>
      </c>
      <c r="R3407">
        <f>B3407+S3407</f>
        <v>23449.770526824999</v>
      </c>
      <c r="S3407">
        <f>_xlfn.IFNA(VLOOKUP(Q3407,'MARVEL-X'!A$2:I$1400,7,FALSE),VLOOKUP(Q3407,MARVEL!A$2:J$1522,10,FALSE))</f>
        <v>411.81642682500001</v>
      </c>
      <c r="T3407">
        <f>IF(P3407=P3406,R3407+T3406,R3407)</f>
        <v>375196.32130436599</v>
      </c>
      <c r="U3407">
        <f>IF(P3407=P3406,1+U3406,1)</f>
        <v>16</v>
      </c>
      <c r="V3407" t="str">
        <f t="shared" si="53"/>
        <v/>
      </c>
      <c r="W3407" t="str">
        <f>IF(V3407="","",IF(ABS(V3407-R3407)&gt;W$1,ABS(V3407-R3407),""))</f>
        <v/>
      </c>
      <c r="X3407" t="str">
        <f>Y3407&amp;"-"&amp;Z3407&amp;"-"&amp;AC3407&amp;"-"&amp;AD3407&amp;"-"&amp;AG3407</f>
        <v>4.5-e-A-0-2.5</v>
      </c>
      <c r="Y3407">
        <f>F3407</f>
        <v>4.5</v>
      </c>
      <c r="Z3407" s="2" t="str">
        <f>G3407</f>
        <v>e</v>
      </c>
      <c r="AA3407">
        <f>_xlfn.IFNA(VLOOKUP(X3407,'duo-out'!A$2:Q$5000,5,FALSE),E3407+10*(H3407-1)+1+_xlfn.IFNA(VLOOKUP(D3407,states!A$2:C$10,3,FALSE),1))</f>
        <v>51</v>
      </c>
      <c r="AB3407" t="str">
        <f>IF(V3407="","",V3407)</f>
        <v/>
      </c>
      <c r="AC3407" s="2" t="str">
        <f>_xlfn.IFNA(VLOOKUP(D3407,states!A$2:C$10,2,FALSE),"XX")</f>
        <v>A</v>
      </c>
      <c r="AD3407">
        <f>E3407</f>
        <v>0</v>
      </c>
      <c r="AE3407">
        <f>_xlfn.IFNA(VLOOKUP(D3407,states!A$2:D$10,4,FALSE),0)</f>
        <v>2</v>
      </c>
      <c r="AF3407">
        <v>0.5</v>
      </c>
      <c r="AG3407">
        <f>IF(AE3407=0,AF3407,IF(AE3407=1,IF(F3407=0.5,0.5,IF(H3407=1,0.5,1.5)),IF(F3407=0.5,0.5,IF(H3407=1,2.5,1.5))))</f>
        <v>2.5</v>
      </c>
      <c r="AH3407" s="7">
        <f>IF(AC3407="XX",0,1/C3407^(1/5)*IF(E3407=0,100,1)/(E3407+1)^(1/4))</f>
        <v>280.22656516160225</v>
      </c>
    </row>
    <row r="3408" spans="1:34">
      <c r="A3408">
        <v>4117</v>
      </c>
      <c r="B3408" s="1">
        <v>23292.021199999999</v>
      </c>
      <c r="C3408" s="6">
        <v>2.2100000000000002E-2</v>
      </c>
      <c r="D3408" t="s">
        <v>3</v>
      </c>
      <c r="E3408">
        <v>0</v>
      </c>
      <c r="F3408">
        <v>4.5</v>
      </c>
      <c r="G3408" t="s">
        <v>1</v>
      </c>
      <c r="H3408">
        <v>1</v>
      </c>
      <c r="I3408" t="s">
        <v>0</v>
      </c>
      <c r="J3408">
        <v>0</v>
      </c>
      <c r="K3408">
        <v>3.5</v>
      </c>
      <c r="L3408" t="s">
        <v>1</v>
      </c>
      <c r="M3408">
        <v>1</v>
      </c>
      <c r="N3408" t="s">
        <v>4173</v>
      </c>
      <c r="O3408">
        <v>1</v>
      </c>
      <c r="P3408" t="str">
        <f>D3408&amp;"-"&amp;F3408&amp;"-"&amp;G3408&amp;"-"&amp;E3408&amp;"-"&amp;H3408</f>
        <v>A2Delta-4.5-e-0-1</v>
      </c>
      <c r="Q3408" t="str">
        <f>I3408&amp;"-"&amp;K3408&amp;"-"&amp;L3408&amp;"-"&amp;J3408&amp;"-"&amp;M3408</f>
        <v>X2Pi-3.5-e-0-1</v>
      </c>
      <c r="R3408">
        <f>B3408+S3408</f>
        <v>23449.789567636999</v>
      </c>
      <c r="S3408">
        <f>_xlfn.IFNA(VLOOKUP(Q3408,'MARVEL-X'!A$2:I$1400,7,FALSE),VLOOKUP(Q3408,MARVEL!A$2:J$1522,10,FALSE))</f>
        <v>157.76836763700001</v>
      </c>
      <c r="T3408">
        <f>IF(P3408=P3407,R3408+T3407,R3408)</f>
        <v>398646.11087200302</v>
      </c>
      <c r="U3408">
        <f>IF(P3408=P3407,1+U3407,1)</f>
        <v>17</v>
      </c>
      <c r="V3408" t="str">
        <f t="shared" si="53"/>
        <v/>
      </c>
      <c r="W3408" t="str">
        <f>IF(V3408="","",IF(ABS(V3408-R3408)&gt;W$1,ABS(V3408-R3408),""))</f>
        <v/>
      </c>
      <c r="X3408" t="str">
        <f>Y3408&amp;"-"&amp;Z3408&amp;"-"&amp;AC3408&amp;"-"&amp;AD3408&amp;"-"&amp;AG3408</f>
        <v>4.5-e-A-0-2.5</v>
      </c>
      <c r="Y3408">
        <f>F3408</f>
        <v>4.5</v>
      </c>
      <c r="Z3408" s="2" t="str">
        <f>G3408</f>
        <v>e</v>
      </c>
      <c r="AA3408">
        <f>_xlfn.IFNA(VLOOKUP(X3408,'duo-out'!A$2:Q$5000,5,FALSE),E3408+10*(H3408-1)+1+_xlfn.IFNA(VLOOKUP(D3408,states!A$2:C$10,3,FALSE),1))</f>
        <v>51</v>
      </c>
      <c r="AB3408" t="str">
        <f>IF(V3408="","",V3408)</f>
        <v/>
      </c>
      <c r="AC3408" s="2" t="str">
        <f>_xlfn.IFNA(VLOOKUP(D3408,states!A$2:C$10,2,FALSE),"XX")</f>
        <v>A</v>
      </c>
      <c r="AD3408">
        <f>E3408</f>
        <v>0</v>
      </c>
      <c r="AE3408">
        <f>_xlfn.IFNA(VLOOKUP(D3408,states!A$2:D$10,4,FALSE),0)</f>
        <v>2</v>
      </c>
      <c r="AF3408">
        <v>0.5</v>
      </c>
      <c r="AG3408">
        <f>IF(AE3408=0,AF3408,IF(AE3408=1,IF(F3408=0.5,0.5,IF(H3408=1,0.5,1.5)),IF(F3408=0.5,0.5,IF(H3408=1,2.5,1.5))))</f>
        <v>2.5</v>
      </c>
      <c r="AH3408" s="7">
        <f>IF(AC3408="XX",0,1/C3408^(1/5)*IF(E3408=0,100,1)/(E3408+1)^(1/4))</f>
        <v>214.34904122226618</v>
      </c>
    </row>
    <row r="3409" spans="1:34">
      <c r="A3409">
        <v>692</v>
      </c>
      <c r="B3409" s="1">
        <v>23037.919999999998</v>
      </c>
      <c r="C3409" s="6">
        <v>0.05</v>
      </c>
      <c r="D3409" t="s">
        <v>3</v>
      </c>
      <c r="E3409">
        <v>0</v>
      </c>
      <c r="F3409">
        <v>4.5</v>
      </c>
      <c r="G3409" t="s">
        <v>1</v>
      </c>
      <c r="H3409">
        <v>1</v>
      </c>
      <c r="I3409" t="s">
        <v>0</v>
      </c>
      <c r="J3409">
        <v>0</v>
      </c>
      <c r="K3409">
        <v>5.5</v>
      </c>
      <c r="L3409" t="s">
        <v>1</v>
      </c>
      <c r="M3409">
        <v>1</v>
      </c>
      <c r="N3409" t="s">
        <v>748</v>
      </c>
      <c r="O3409">
        <v>1</v>
      </c>
      <c r="P3409" t="str">
        <f>D3409&amp;"-"&amp;F3409&amp;"-"&amp;G3409&amp;"-"&amp;E3409&amp;"-"&amp;H3409</f>
        <v>A2Delta-4.5-e-0-1</v>
      </c>
      <c r="Q3409" t="str">
        <f>I3409&amp;"-"&amp;K3409&amp;"-"&amp;L3409&amp;"-"&amp;J3409&amp;"-"&amp;M3409</f>
        <v>X2Pi-5.5-e-0-1</v>
      </c>
      <c r="R3409">
        <f>B3409+S3409</f>
        <v>23449.736426824998</v>
      </c>
      <c r="S3409">
        <f>_xlfn.IFNA(VLOOKUP(Q3409,'MARVEL-X'!A$2:I$1400,7,FALSE),VLOOKUP(Q3409,MARVEL!A$2:J$1522,10,FALSE))</f>
        <v>411.81642682500001</v>
      </c>
      <c r="T3409">
        <f>IF(P3409=P3408,R3409+T3408,R3409)</f>
        <v>422095.84729882801</v>
      </c>
      <c r="U3409">
        <f>IF(P3409=P3408,1+U3408,1)</f>
        <v>18</v>
      </c>
      <c r="V3409" t="str">
        <f t="shared" si="53"/>
        <v/>
      </c>
      <c r="W3409" t="str">
        <f>IF(V3409="","",IF(ABS(V3409-R3409)&gt;W$1,ABS(V3409-R3409),""))</f>
        <v/>
      </c>
      <c r="X3409" t="str">
        <f>Y3409&amp;"-"&amp;Z3409&amp;"-"&amp;AC3409&amp;"-"&amp;AD3409&amp;"-"&amp;AG3409</f>
        <v>4.5-e-A-0-2.5</v>
      </c>
      <c r="Y3409">
        <f>F3409</f>
        <v>4.5</v>
      </c>
      <c r="Z3409" s="2" t="str">
        <f>G3409</f>
        <v>e</v>
      </c>
      <c r="AA3409">
        <f>_xlfn.IFNA(VLOOKUP(X3409,'duo-out'!A$2:Q$5000,5,FALSE),E3409+10*(H3409-1)+1+_xlfn.IFNA(VLOOKUP(D3409,states!A$2:C$10,3,FALSE),1))</f>
        <v>51</v>
      </c>
      <c r="AB3409" t="str">
        <f>IF(V3409="","",V3409)</f>
        <v/>
      </c>
      <c r="AC3409" s="2" t="str">
        <f>_xlfn.IFNA(VLOOKUP(D3409,states!A$2:C$10,2,FALSE),"XX")</f>
        <v>A</v>
      </c>
      <c r="AD3409">
        <f>E3409</f>
        <v>0</v>
      </c>
      <c r="AE3409">
        <f>_xlfn.IFNA(VLOOKUP(D3409,states!A$2:D$10,4,FALSE),0)</f>
        <v>2</v>
      </c>
      <c r="AF3409">
        <v>0.5</v>
      </c>
      <c r="AG3409">
        <f>IF(AE3409=0,AF3409,IF(AE3409=1,IF(F3409=0.5,0.5,IF(H3409=1,0.5,1.5)),IF(F3409=0.5,0.5,IF(H3409=1,2.5,1.5))))</f>
        <v>2.5</v>
      </c>
      <c r="AH3409" s="7">
        <f>IF(AC3409="XX",0,1/C3409^(1/5)*IF(E3409=0,100,1)/(E3409+1)^(1/4))</f>
        <v>182.05642030260799</v>
      </c>
    </row>
    <row r="3410" spans="1:34">
      <c r="A3410">
        <v>663</v>
      </c>
      <c r="B3410" s="1">
        <v>23179.75</v>
      </c>
      <c r="C3410" s="6">
        <v>0.05</v>
      </c>
      <c r="D3410" t="s">
        <v>3</v>
      </c>
      <c r="E3410">
        <v>0</v>
      </c>
      <c r="F3410">
        <v>4.5</v>
      </c>
      <c r="G3410" t="s">
        <v>1</v>
      </c>
      <c r="H3410">
        <v>1</v>
      </c>
      <c r="I3410" t="s">
        <v>0</v>
      </c>
      <c r="J3410">
        <v>0</v>
      </c>
      <c r="K3410">
        <v>4.5</v>
      </c>
      <c r="L3410" t="s">
        <v>2</v>
      </c>
      <c r="M3410">
        <v>1</v>
      </c>
      <c r="N3410" t="s">
        <v>719</v>
      </c>
      <c r="O3410">
        <v>1</v>
      </c>
      <c r="P3410" t="str">
        <f>D3410&amp;"-"&amp;F3410&amp;"-"&amp;G3410&amp;"-"&amp;E3410&amp;"-"&amp;H3410</f>
        <v>A2Delta-4.5-e-0-1</v>
      </c>
      <c r="Q3410" t="str">
        <f>I3410&amp;"-"&amp;K3410&amp;"-"&amp;L3410&amp;"-"&amp;J3410&amp;"-"&amp;M3410</f>
        <v>X2Pi-4.5-f-0-1</v>
      </c>
      <c r="R3410">
        <f>B3410+S3410</f>
        <v>23449.780633299</v>
      </c>
      <c r="S3410">
        <f>_xlfn.IFNA(VLOOKUP(Q3410,'MARVEL-X'!A$2:I$1400,7,FALSE),VLOOKUP(Q3410,MARVEL!A$2:J$1522,10,FALSE))</f>
        <v>270.03063329899999</v>
      </c>
      <c r="T3410">
        <f>IF(P3410=P3409,R3410+T3409,R3410)</f>
        <v>445545.62793212698</v>
      </c>
      <c r="U3410">
        <f>IF(P3410=P3409,1+U3409,1)</f>
        <v>19</v>
      </c>
      <c r="V3410" t="str">
        <f t="shared" si="53"/>
        <v/>
      </c>
      <c r="W3410" t="str">
        <f>IF(V3410="","",IF(ABS(V3410-R3410)&gt;W$1,ABS(V3410-R3410),""))</f>
        <v/>
      </c>
      <c r="X3410" t="str">
        <f>Y3410&amp;"-"&amp;Z3410&amp;"-"&amp;AC3410&amp;"-"&amp;AD3410&amp;"-"&amp;AG3410</f>
        <v>4.5-e-A-0-2.5</v>
      </c>
      <c r="Y3410">
        <f>F3410</f>
        <v>4.5</v>
      </c>
      <c r="Z3410" s="2" t="str">
        <f>G3410</f>
        <v>e</v>
      </c>
      <c r="AA3410">
        <f>_xlfn.IFNA(VLOOKUP(X3410,'duo-out'!A$2:Q$5000,5,FALSE),E3410+10*(H3410-1)+1+_xlfn.IFNA(VLOOKUP(D3410,states!A$2:C$10,3,FALSE),1))</f>
        <v>51</v>
      </c>
      <c r="AB3410" t="str">
        <f>IF(V3410="","",V3410)</f>
        <v/>
      </c>
      <c r="AC3410" s="2" t="str">
        <f>_xlfn.IFNA(VLOOKUP(D3410,states!A$2:C$10,2,FALSE),"XX")</f>
        <v>A</v>
      </c>
      <c r="AD3410">
        <f>E3410</f>
        <v>0</v>
      </c>
      <c r="AE3410">
        <f>_xlfn.IFNA(VLOOKUP(D3410,states!A$2:D$10,4,FALSE),0)</f>
        <v>2</v>
      </c>
      <c r="AF3410">
        <v>0.5</v>
      </c>
      <c r="AG3410">
        <f>IF(AE3410=0,AF3410,IF(AE3410=1,IF(F3410=0.5,0.5,IF(H3410=1,0.5,1.5)),IF(F3410=0.5,0.5,IF(H3410=1,2.5,1.5))))</f>
        <v>2.5</v>
      </c>
      <c r="AH3410" s="7">
        <f>IF(AC3410="XX",0,1/C3410^(1/5)*IF(E3410=0,100,1)/(E3410+1)^(1/4))</f>
        <v>182.05642030260799</v>
      </c>
    </row>
    <row r="3411" spans="1:34">
      <c r="A3411">
        <v>577</v>
      </c>
      <c r="B3411" s="1">
        <v>23291.96</v>
      </c>
      <c r="C3411" s="6">
        <v>0.05</v>
      </c>
      <c r="D3411" t="s">
        <v>3</v>
      </c>
      <c r="E3411">
        <v>0</v>
      </c>
      <c r="F3411">
        <v>4.5</v>
      </c>
      <c r="G3411" t="s">
        <v>1</v>
      </c>
      <c r="H3411">
        <v>1</v>
      </c>
      <c r="I3411" t="s">
        <v>0</v>
      </c>
      <c r="J3411">
        <v>0</v>
      </c>
      <c r="K3411">
        <v>3.5</v>
      </c>
      <c r="L3411" t="s">
        <v>1</v>
      </c>
      <c r="M3411">
        <v>1</v>
      </c>
      <c r="N3411" t="s">
        <v>633</v>
      </c>
      <c r="O3411">
        <v>1</v>
      </c>
      <c r="P3411" t="str">
        <f>D3411&amp;"-"&amp;F3411&amp;"-"&amp;G3411&amp;"-"&amp;E3411&amp;"-"&amp;H3411</f>
        <v>A2Delta-4.5-e-0-1</v>
      </c>
      <c r="Q3411" t="str">
        <f>I3411&amp;"-"&amp;K3411&amp;"-"&amp;L3411&amp;"-"&amp;J3411&amp;"-"&amp;M3411</f>
        <v>X2Pi-3.5-e-0-1</v>
      </c>
      <c r="R3411">
        <f>B3411+S3411</f>
        <v>23449.728367636999</v>
      </c>
      <c r="S3411">
        <f>_xlfn.IFNA(VLOOKUP(Q3411,'MARVEL-X'!A$2:I$1400,7,FALSE),VLOOKUP(Q3411,MARVEL!A$2:J$1522,10,FALSE))</f>
        <v>157.76836763700001</v>
      </c>
      <c r="T3411">
        <f>IF(P3411=P3410,R3411+T3410,R3411)</f>
        <v>468995.35629976401</v>
      </c>
      <c r="U3411">
        <f>IF(P3411=P3410,1+U3410,1)</f>
        <v>20</v>
      </c>
      <c r="V3411">
        <f t="shared" si="53"/>
        <v>23449.767814988201</v>
      </c>
      <c r="W3411" t="str">
        <f>IF(V3411="","",IF(ABS(V3411-R3411)&gt;W$1,ABS(V3411-R3411),""))</f>
        <v/>
      </c>
      <c r="X3411" t="str">
        <f>Y3411&amp;"-"&amp;Z3411&amp;"-"&amp;AC3411&amp;"-"&amp;AD3411&amp;"-"&amp;AG3411</f>
        <v>4.5-e-A-0-2.5</v>
      </c>
      <c r="Y3411">
        <f>F3411</f>
        <v>4.5</v>
      </c>
      <c r="Z3411" s="2" t="str">
        <f>G3411</f>
        <v>e</v>
      </c>
      <c r="AA3411">
        <f>_xlfn.IFNA(VLOOKUP(X3411,'duo-out'!A$2:Q$5000,5,FALSE),E3411+10*(H3411-1)+1+_xlfn.IFNA(VLOOKUP(D3411,states!A$2:C$10,3,FALSE),1))</f>
        <v>51</v>
      </c>
      <c r="AB3411">
        <f>IF(V3411="","",V3411)</f>
        <v>23449.767814988201</v>
      </c>
      <c r="AC3411" s="2" t="str">
        <f>_xlfn.IFNA(VLOOKUP(D3411,states!A$2:C$10,2,FALSE),"XX")</f>
        <v>A</v>
      </c>
      <c r="AD3411">
        <f>E3411</f>
        <v>0</v>
      </c>
      <c r="AE3411">
        <f>_xlfn.IFNA(VLOOKUP(D3411,states!A$2:D$10,4,FALSE),0)</f>
        <v>2</v>
      </c>
      <c r="AF3411">
        <v>0.5</v>
      </c>
      <c r="AG3411">
        <f>IF(AE3411=0,AF3411,IF(AE3411=1,IF(F3411=0.5,0.5,IF(H3411=1,0.5,1.5)),IF(F3411=0.5,0.5,IF(H3411=1,2.5,1.5))))</f>
        <v>2.5</v>
      </c>
      <c r="AH3411" s="7">
        <f>IF(AC3411="XX",0,1/C3411^(1/5)*IF(E3411=0,100,1)/(E3411+1)^(1/4))</f>
        <v>182.05642030260799</v>
      </c>
    </row>
    <row r="3412" spans="1:34">
      <c r="A3412">
        <v>3971</v>
      </c>
      <c r="B3412" s="1">
        <v>20307.359199999999</v>
      </c>
      <c r="C3412" s="6">
        <v>5.0000000000000001E-3</v>
      </c>
      <c r="D3412" t="s">
        <v>3</v>
      </c>
      <c r="E3412">
        <v>0</v>
      </c>
      <c r="F3412">
        <v>4.5</v>
      </c>
      <c r="G3412" t="s">
        <v>1</v>
      </c>
      <c r="H3412">
        <v>2</v>
      </c>
      <c r="I3412" t="s">
        <v>0</v>
      </c>
      <c r="J3412">
        <v>1</v>
      </c>
      <c r="K3412">
        <v>5.5</v>
      </c>
      <c r="L3412" t="s">
        <v>1</v>
      </c>
      <c r="M3412">
        <v>2</v>
      </c>
      <c r="N3412" t="s">
        <v>4027</v>
      </c>
      <c r="O3412">
        <v>1</v>
      </c>
      <c r="P3412" t="str">
        <f>D3412&amp;"-"&amp;F3412&amp;"-"&amp;G3412&amp;"-"&amp;E3412&amp;"-"&amp;H3412</f>
        <v>A2Delta-4.5-e-0-2</v>
      </c>
      <c r="Q3412" t="str">
        <f>I3412&amp;"-"&amp;K3412&amp;"-"&amp;L3412&amp;"-"&amp;J3412&amp;"-"&amp;M3412</f>
        <v>X2Pi-5.5-e-1-2</v>
      </c>
      <c r="R3412">
        <f>B3412+S3412</f>
        <v>23595.469572312999</v>
      </c>
      <c r="S3412">
        <f>_xlfn.IFNA(VLOOKUP(Q3412,'MARVEL-X'!A$2:I$1400,7,FALSE),VLOOKUP(Q3412,MARVEL!A$2:J$1522,10,FALSE))</f>
        <v>3288.110372313</v>
      </c>
      <c r="T3412">
        <f>IF(P3412=P3411,R3412+T3411,R3412)</f>
        <v>23595.469572312999</v>
      </c>
      <c r="U3412">
        <f>IF(P3412=P3411,1+U3411,1)</f>
        <v>1</v>
      </c>
      <c r="V3412" t="str">
        <f t="shared" si="53"/>
        <v/>
      </c>
      <c r="W3412" t="str">
        <f>IF(V3412="","",IF(ABS(V3412-R3412)&gt;W$1,ABS(V3412-R3412),""))</f>
        <v/>
      </c>
      <c r="X3412" t="str">
        <f>Y3412&amp;"-"&amp;Z3412&amp;"-"&amp;AC3412&amp;"-"&amp;AD3412&amp;"-"&amp;AG3412</f>
        <v>4.5-e-A-0-1.5</v>
      </c>
      <c r="Y3412">
        <f>F3412</f>
        <v>4.5</v>
      </c>
      <c r="Z3412" s="2" t="str">
        <f>G3412</f>
        <v>e</v>
      </c>
      <c r="AA3412">
        <f>_xlfn.IFNA(VLOOKUP(X3412,'duo-out'!A$2:Q$5000,5,FALSE),E3412+10*(H3412-1)+1+_xlfn.IFNA(VLOOKUP(D3412,states!A$2:C$10,3,FALSE),1))</f>
        <v>52</v>
      </c>
      <c r="AB3412" t="str">
        <f>IF(V3412="","",V3412)</f>
        <v/>
      </c>
      <c r="AC3412" s="2" t="str">
        <f>_xlfn.IFNA(VLOOKUP(D3412,states!A$2:C$10,2,FALSE),"XX")</f>
        <v>A</v>
      </c>
      <c r="AD3412">
        <f>E3412</f>
        <v>0</v>
      </c>
      <c r="AE3412">
        <f>_xlfn.IFNA(VLOOKUP(D3412,states!A$2:D$10,4,FALSE),0)</f>
        <v>2</v>
      </c>
      <c r="AF3412">
        <v>0.5</v>
      </c>
      <c r="AG3412">
        <f>IF(AE3412=0,AF3412,IF(AE3412=1,IF(F3412=0.5,0.5,IF(H3412=1,0.5,1.5)),IF(F3412=0.5,0.5,IF(H3412=1,2.5,1.5))))</f>
        <v>1.5</v>
      </c>
      <c r="AH3412" s="7">
        <f>IF(AC3412="XX",0,1/C3412^(1/5)*IF(E3412=0,100,1)/(E3412+1)^(1/4))</f>
        <v>288.53998118144267</v>
      </c>
    </row>
    <row r="3413" spans="1:34">
      <c r="A3413">
        <v>3939</v>
      </c>
      <c r="B3413" s="1">
        <v>20468.922699999999</v>
      </c>
      <c r="C3413" s="6">
        <v>5.0000000000000001E-3</v>
      </c>
      <c r="D3413" t="s">
        <v>3</v>
      </c>
      <c r="E3413">
        <v>0</v>
      </c>
      <c r="F3413">
        <v>4.5</v>
      </c>
      <c r="G3413" t="s">
        <v>1</v>
      </c>
      <c r="H3413">
        <v>2</v>
      </c>
      <c r="I3413" t="s">
        <v>0</v>
      </c>
      <c r="J3413">
        <v>1</v>
      </c>
      <c r="K3413">
        <v>4.5</v>
      </c>
      <c r="L3413" t="s">
        <v>2</v>
      </c>
      <c r="M3413">
        <v>2</v>
      </c>
      <c r="N3413" t="s">
        <v>3995</v>
      </c>
      <c r="O3413">
        <v>1</v>
      </c>
      <c r="P3413" t="str">
        <f>D3413&amp;"-"&amp;F3413&amp;"-"&amp;G3413&amp;"-"&amp;E3413&amp;"-"&amp;H3413</f>
        <v>A2Delta-4.5-e-0-2</v>
      </c>
      <c r="Q3413" t="str">
        <f>I3413&amp;"-"&amp;K3413&amp;"-"&amp;L3413&amp;"-"&amp;J3413&amp;"-"&amp;M3413</f>
        <v>X2Pi-4.5-f-1-2</v>
      </c>
      <c r="R3413">
        <f>B3413+S3413</f>
        <v>23595.469571539001</v>
      </c>
      <c r="S3413">
        <f>_xlfn.IFNA(VLOOKUP(Q3413,'MARVEL-X'!A$2:I$1400,7,FALSE),VLOOKUP(Q3413,MARVEL!A$2:J$1522,10,FALSE))</f>
        <v>3126.5468715390002</v>
      </c>
      <c r="T3413">
        <f>IF(P3413=P3412,R3413+T3412,R3413)</f>
        <v>47190.939143851996</v>
      </c>
      <c r="U3413">
        <f>IF(P3413=P3412,1+U3412,1)</f>
        <v>2</v>
      </c>
      <c r="V3413" t="str">
        <f t="shared" si="53"/>
        <v/>
      </c>
      <c r="W3413" t="str">
        <f>IF(V3413="","",IF(ABS(V3413-R3413)&gt;W$1,ABS(V3413-R3413),""))</f>
        <v/>
      </c>
      <c r="X3413" t="str">
        <f>Y3413&amp;"-"&amp;Z3413&amp;"-"&amp;AC3413&amp;"-"&amp;AD3413&amp;"-"&amp;AG3413</f>
        <v>4.5-e-A-0-1.5</v>
      </c>
      <c r="Y3413">
        <f>F3413</f>
        <v>4.5</v>
      </c>
      <c r="Z3413" s="2" t="str">
        <f>G3413</f>
        <v>e</v>
      </c>
      <c r="AA3413">
        <f>_xlfn.IFNA(VLOOKUP(X3413,'duo-out'!A$2:Q$5000,5,FALSE),E3413+10*(H3413-1)+1+_xlfn.IFNA(VLOOKUP(D3413,states!A$2:C$10,3,FALSE),1))</f>
        <v>52</v>
      </c>
      <c r="AB3413" t="str">
        <f>IF(V3413="","",V3413)</f>
        <v/>
      </c>
      <c r="AC3413" s="2" t="str">
        <f>_xlfn.IFNA(VLOOKUP(D3413,states!A$2:C$10,2,FALSE),"XX")</f>
        <v>A</v>
      </c>
      <c r="AD3413">
        <f>E3413</f>
        <v>0</v>
      </c>
      <c r="AE3413">
        <f>_xlfn.IFNA(VLOOKUP(D3413,states!A$2:D$10,4,FALSE),0)</f>
        <v>2</v>
      </c>
      <c r="AF3413">
        <v>0.5</v>
      </c>
      <c r="AG3413">
        <f>IF(AE3413=0,AF3413,IF(AE3413=1,IF(F3413=0.5,0.5,IF(H3413=1,0.5,1.5)),IF(F3413=0.5,0.5,IF(H3413=1,2.5,1.5))))</f>
        <v>1.5</v>
      </c>
      <c r="AH3413" s="7">
        <f>IF(AC3413="XX",0,1/C3413^(1/5)*IF(E3413=0,100,1)/(E3413+1)^(1/4))</f>
        <v>288.53998118144267</v>
      </c>
    </row>
    <row r="3414" spans="1:34">
      <c r="A3414">
        <v>3928</v>
      </c>
      <c r="B3414" s="1">
        <v>20606.165000000001</v>
      </c>
      <c r="C3414" s="6">
        <v>5.0000000000000001E-3</v>
      </c>
      <c r="D3414" t="s">
        <v>3</v>
      </c>
      <c r="E3414">
        <v>0</v>
      </c>
      <c r="F3414">
        <v>4.5</v>
      </c>
      <c r="G3414" t="s">
        <v>1</v>
      </c>
      <c r="H3414">
        <v>2</v>
      </c>
      <c r="I3414" t="s">
        <v>0</v>
      </c>
      <c r="J3414">
        <v>1</v>
      </c>
      <c r="K3414">
        <v>3.5</v>
      </c>
      <c r="L3414" t="s">
        <v>1</v>
      </c>
      <c r="M3414">
        <v>2</v>
      </c>
      <c r="N3414" t="s">
        <v>3984</v>
      </c>
      <c r="O3414">
        <v>1</v>
      </c>
      <c r="P3414" t="str">
        <f>D3414&amp;"-"&amp;F3414&amp;"-"&amp;G3414&amp;"-"&amp;E3414&amp;"-"&amp;H3414</f>
        <v>A2Delta-4.5-e-0-2</v>
      </c>
      <c r="Q3414" t="str">
        <f>I3414&amp;"-"&amp;K3414&amp;"-"&amp;L3414&amp;"-"&amp;J3414&amp;"-"&amp;M3414</f>
        <v>X2Pi-3.5-e-1-2</v>
      </c>
      <c r="R3414">
        <f>B3414+S3414</f>
        <v>23595.470672927</v>
      </c>
      <c r="S3414">
        <f>_xlfn.IFNA(VLOOKUP(Q3414,'MARVEL-X'!A$2:I$1400,7,FALSE),VLOOKUP(Q3414,MARVEL!A$2:J$1522,10,FALSE))</f>
        <v>2989.3056729270002</v>
      </c>
      <c r="T3414">
        <f>IF(P3414=P3413,R3414+T3413,R3414)</f>
        <v>70786.409816778993</v>
      </c>
      <c r="U3414">
        <f>IF(P3414=P3413,1+U3413,1)</f>
        <v>3</v>
      </c>
      <c r="V3414" t="str">
        <f t="shared" si="53"/>
        <v/>
      </c>
      <c r="W3414" t="str">
        <f>IF(V3414="","",IF(ABS(V3414-R3414)&gt;W$1,ABS(V3414-R3414),""))</f>
        <v/>
      </c>
      <c r="X3414" t="str">
        <f>Y3414&amp;"-"&amp;Z3414&amp;"-"&amp;AC3414&amp;"-"&amp;AD3414&amp;"-"&amp;AG3414</f>
        <v>4.5-e-A-0-1.5</v>
      </c>
      <c r="Y3414">
        <f>F3414</f>
        <v>4.5</v>
      </c>
      <c r="Z3414" s="2" t="str">
        <f>G3414</f>
        <v>e</v>
      </c>
      <c r="AA3414">
        <f>_xlfn.IFNA(VLOOKUP(X3414,'duo-out'!A$2:Q$5000,5,FALSE),E3414+10*(H3414-1)+1+_xlfn.IFNA(VLOOKUP(D3414,states!A$2:C$10,3,FALSE),1))</f>
        <v>52</v>
      </c>
      <c r="AB3414" t="str">
        <f>IF(V3414="","",V3414)</f>
        <v/>
      </c>
      <c r="AC3414" s="2" t="str">
        <f>_xlfn.IFNA(VLOOKUP(D3414,states!A$2:C$10,2,FALSE),"XX")</f>
        <v>A</v>
      </c>
      <c r="AD3414">
        <f>E3414</f>
        <v>0</v>
      </c>
      <c r="AE3414">
        <f>_xlfn.IFNA(VLOOKUP(D3414,states!A$2:D$10,4,FALSE),0)</f>
        <v>2</v>
      </c>
      <c r="AF3414">
        <v>0.5</v>
      </c>
      <c r="AG3414">
        <f>IF(AE3414=0,AF3414,IF(AE3414=1,IF(F3414=0.5,0.5,IF(H3414=1,0.5,1.5)),IF(F3414=0.5,0.5,IF(H3414=1,2.5,1.5))))</f>
        <v>1.5</v>
      </c>
      <c r="AH3414" s="7">
        <f>IF(AC3414="XX",0,1/C3414^(1/5)*IF(E3414=0,100,1)/(E3414+1)^(1/4))</f>
        <v>288.53998118144267</v>
      </c>
    </row>
    <row r="3415" spans="1:34">
      <c r="A3415">
        <v>3914</v>
      </c>
      <c r="B3415" s="1">
        <v>20466.609700000001</v>
      </c>
      <c r="C3415" s="6">
        <v>3.1489999999999997E-2</v>
      </c>
      <c r="D3415" t="s">
        <v>3</v>
      </c>
      <c r="E3415">
        <v>0</v>
      </c>
      <c r="F3415">
        <v>4.5</v>
      </c>
      <c r="G3415" t="s">
        <v>1</v>
      </c>
      <c r="H3415">
        <v>2</v>
      </c>
      <c r="I3415" t="s">
        <v>0</v>
      </c>
      <c r="J3415">
        <v>1</v>
      </c>
      <c r="K3415">
        <v>5.5</v>
      </c>
      <c r="L3415" t="s">
        <v>1</v>
      </c>
      <c r="M3415">
        <v>1</v>
      </c>
      <c r="N3415" t="s">
        <v>3970</v>
      </c>
      <c r="O3415">
        <v>1</v>
      </c>
      <c r="P3415" t="str">
        <f>D3415&amp;"-"&amp;F3415&amp;"-"&amp;G3415&amp;"-"&amp;E3415&amp;"-"&amp;H3415</f>
        <v>A2Delta-4.5-e-0-2</v>
      </c>
      <c r="Q3415" t="str">
        <f>I3415&amp;"-"&amp;K3415&amp;"-"&amp;L3415&amp;"-"&amp;J3415&amp;"-"&amp;M3415</f>
        <v>X2Pi-5.5-e-1-1</v>
      </c>
      <c r="R3415">
        <f>B3415+S3415</f>
        <v>23595.444924471001</v>
      </c>
      <c r="S3415">
        <f>_xlfn.IFNA(VLOOKUP(Q3415,'MARVEL-X'!A$2:I$1400,7,FALSE),VLOOKUP(Q3415,MARVEL!A$2:J$1522,10,FALSE))</f>
        <v>3128.8352244709999</v>
      </c>
      <c r="T3415">
        <f>IF(P3415=P3414,R3415+T3414,R3415)</f>
        <v>94381.85474124999</v>
      </c>
      <c r="U3415">
        <f>IF(P3415=P3414,1+U3414,1)</f>
        <v>4</v>
      </c>
      <c r="V3415" t="str">
        <f t="shared" si="53"/>
        <v/>
      </c>
      <c r="W3415" t="str">
        <f>IF(V3415="","",IF(ABS(V3415-R3415)&gt;W$1,ABS(V3415-R3415),""))</f>
        <v/>
      </c>
      <c r="X3415" t="str">
        <f>Y3415&amp;"-"&amp;Z3415&amp;"-"&amp;AC3415&amp;"-"&amp;AD3415&amp;"-"&amp;AG3415</f>
        <v>4.5-e-A-0-1.5</v>
      </c>
      <c r="Y3415">
        <f>F3415</f>
        <v>4.5</v>
      </c>
      <c r="Z3415" s="2" t="str">
        <f>G3415</f>
        <v>e</v>
      </c>
      <c r="AA3415">
        <f>_xlfn.IFNA(VLOOKUP(X3415,'duo-out'!A$2:Q$5000,5,FALSE),E3415+10*(H3415-1)+1+_xlfn.IFNA(VLOOKUP(D3415,states!A$2:C$10,3,FALSE),1))</f>
        <v>52</v>
      </c>
      <c r="AB3415" t="str">
        <f>IF(V3415="","",V3415)</f>
        <v/>
      </c>
      <c r="AC3415" s="2" t="str">
        <f>_xlfn.IFNA(VLOOKUP(D3415,states!A$2:C$10,2,FALSE),"XX")</f>
        <v>A</v>
      </c>
      <c r="AD3415">
        <f>E3415</f>
        <v>0</v>
      </c>
      <c r="AE3415">
        <f>_xlfn.IFNA(VLOOKUP(D3415,states!A$2:D$10,4,FALSE),0)</f>
        <v>2</v>
      </c>
      <c r="AF3415">
        <v>0.5</v>
      </c>
      <c r="AG3415">
        <f>IF(AE3415=0,AF3415,IF(AE3415=1,IF(F3415=0.5,0.5,IF(H3415=1,0.5,1.5)),IF(F3415=0.5,0.5,IF(H3415=1,2.5,1.5))))</f>
        <v>1.5</v>
      </c>
      <c r="AH3415" s="7">
        <f>IF(AC3415="XX",0,1/C3415^(1/5)*IF(E3415=0,100,1)/(E3415+1)^(1/4))</f>
        <v>199.6942076537363</v>
      </c>
    </row>
    <row r="3416" spans="1:34">
      <c r="A3416">
        <v>3905</v>
      </c>
      <c r="B3416" s="1">
        <v>20603.084299999999</v>
      </c>
      <c r="C3416" s="6">
        <v>2.359E-2</v>
      </c>
      <c r="D3416" t="s">
        <v>3</v>
      </c>
      <c r="E3416">
        <v>0</v>
      </c>
      <c r="F3416">
        <v>4.5</v>
      </c>
      <c r="G3416" t="s">
        <v>1</v>
      </c>
      <c r="H3416">
        <v>2</v>
      </c>
      <c r="I3416" t="s">
        <v>0</v>
      </c>
      <c r="J3416">
        <v>1</v>
      </c>
      <c r="K3416">
        <v>4.5</v>
      </c>
      <c r="L3416" t="s">
        <v>2</v>
      </c>
      <c r="M3416">
        <v>1</v>
      </c>
      <c r="N3416" t="s">
        <v>3961</v>
      </c>
      <c r="O3416">
        <v>1</v>
      </c>
      <c r="P3416" t="str">
        <f>D3416&amp;"-"&amp;F3416&amp;"-"&amp;G3416&amp;"-"&amp;E3416&amp;"-"&amp;H3416</f>
        <v>A2Delta-4.5-e-0-2</v>
      </c>
      <c r="Q3416" t="str">
        <f>I3416&amp;"-"&amp;K3416&amp;"-"&amp;L3416&amp;"-"&amp;J3416&amp;"-"&amp;M3416</f>
        <v>X2Pi-4.5-f-1-1</v>
      </c>
      <c r="R3416">
        <f>B3416+S3416</f>
        <v>23595.450243551997</v>
      </c>
      <c r="S3416">
        <f>_xlfn.IFNA(VLOOKUP(Q3416,'MARVEL-X'!A$2:I$1400,7,FALSE),VLOOKUP(Q3416,MARVEL!A$2:J$1522,10,FALSE))</f>
        <v>2992.3659435519999</v>
      </c>
      <c r="T3416">
        <f>IF(P3416=P3415,R3416+T3415,R3416)</f>
        <v>117977.30498480199</v>
      </c>
      <c r="U3416">
        <f>IF(P3416=P3415,1+U3415,1)</f>
        <v>5</v>
      </c>
      <c r="V3416" t="str">
        <f t="shared" si="53"/>
        <v/>
      </c>
      <c r="W3416" t="str">
        <f>IF(V3416="","",IF(ABS(V3416-R3416)&gt;W$1,ABS(V3416-R3416),""))</f>
        <v/>
      </c>
      <c r="X3416" t="str">
        <f>Y3416&amp;"-"&amp;Z3416&amp;"-"&amp;AC3416&amp;"-"&amp;AD3416&amp;"-"&amp;AG3416</f>
        <v>4.5-e-A-0-1.5</v>
      </c>
      <c r="Y3416">
        <f>F3416</f>
        <v>4.5</v>
      </c>
      <c r="Z3416" s="2" t="str">
        <f>G3416</f>
        <v>e</v>
      </c>
      <c r="AA3416">
        <f>_xlfn.IFNA(VLOOKUP(X3416,'duo-out'!A$2:Q$5000,5,FALSE),E3416+10*(H3416-1)+1+_xlfn.IFNA(VLOOKUP(D3416,states!A$2:C$10,3,FALSE),1))</f>
        <v>52</v>
      </c>
      <c r="AB3416" t="str">
        <f>IF(V3416="","",V3416)</f>
        <v/>
      </c>
      <c r="AC3416" s="2" t="str">
        <f>_xlfn.IFNA(VLOOKUP(D3416,states!A$2:C$10,2,FALSE),"XX")</f>
        <v>A</v>
      </c>
      <c r="AD3416">
        <f>E3416</f>
        <v>0</v>
      </c>
      <c r="AE3416">
        <f>_xlfn.IFNA(VLOOKUP(D3416,states!A$2:D$10,4,FALSE),0)</f>
        <v>2</v>
      </c>
      <c r="AF3416">
        <v>0.5</v>
      </c>
      <c r="AG3416">
        <f>IF(AE3416=0,AF3416,IF(AE3416=1,IF(F3416=0.5,0.5,IF(H3416=1,0.5,1.5)),IF(F3416=0.5,0.5,IF(H3416=1,2.5,1.5))))</f>
        <v>1.5</v>
      </c>
      <c r="AH3416" s="7">
        <f>IF(AC3416="XX",0,1/C3416^(1/5)*IF(E3416=0,100,1)/(E3416+1)^(1/4))</f>
        <v>211.57015869985392</v>
      </c>
    </row>
    <row r="3417" spans="1:34">
      <c r="A3417">
        <v>3438</v>
      </c>
      <c r="B3417" s="1">
        <v>23018.169300000001</v>
      </c>
      <c r="C3417" s="6">
        <v>5.0000000000000001E-3</v>
      </c>
      <c r="D3417" t="s">
        <v>3</v>
      </c>
      <c r="E3417">
        <v>0</v>
      </c>
      <c r="F3417">
        <v>4.5</v>
      </c>
      <c r="G3417" t="s">
        <v>1</v>
      </c>
      <c r="H3417">
        <v>2</v>
      </c>
      <c r="I3417" t="s">
        <v>0</v>
      </c>
      <c r="J3417">
        <v>0</v>
      </c>
      <c r="K3417">
        <v>5.5</v>
      </c>
      <c r="L3417" t="s">
        <v>1</v>
      </c>
      <c r="M3417">
        <v>2</v>
      </c>
      <c r="N3417" t="s">
        <v>3494</v>
      </c>
      <c r="O3417">
        <v>1</v>
      </c>
      <c r="P3417" t="str">
        <f>D3417&amp;"-"&amp;F3417&amp;"-"&amp;G3417&amp;"-"&amp;E3417&amp;"-"&amp;H3417</f>
        <v>A2Delta-4.5-e-0-2</v>
      </c>
      <c r="Q3417" t="str">
        <f>I3417&amp;"-"&amp;K3417&amp;"-"&amp;L3417&amp;"-"&amp;J3417&amp;"-"&amp;M3417</f>
        <v>X2Pi-5.5-e-0-2</v>
      </c>
      <c r="R3417">
        <f>B3417+S3417</f>
        <v>23595.472007513003</v>
      </c>
      <c r="S3417">
        <f>_xlfn.IFNA(VLOOKUP(Q3417,'MARVEL-X'!A$2:I$1400,7,FALSE),VLOOKUP(Q3417,MARVEL!A$2:J$1522,10,FALSE))</f>
        <v>577.30270751299997</v>
      </c>
      <c r="T3417">
        <f>IF(P3417=P3416,R3417+T3416,R3417)</f>
        <v>141572.77699231499</v>
      </c>
      <c r="U3417">
        <f>IF(P3417=P3416,1+U3416,1)</f>
        <v>6</v>
      </c>
      <c r="V3417" t="str">
        <f t="shared" si="53"/>
        <v/>
      </c>
      <c r="W3417" t="str">
        <f>IF(V3417="","",IF(ABS(V3417-R3417)&gt;W$1,ABS(V3417-R3417),""))</f>
        <v/>
      </c>
      <c r="X3417" t="str">
        <f>Y3417&amp;"-"&amp;Z3417&amp;"-"&amp;AC3417&amp;"-"&amp;AD3417&amp;"-"&amp;AG3417</f>
        <v>4.5-e-A-0-1.5</v>
      </c>
      <c r="Y3417">
        <f>F3417</f>
        <v>4.5</v>
      </c>
      <c r="Z3417" s="2" t="str">
        <f>G3417</f>
        <v>e</v>
      </c>
      <c r="AA3417">
        <f>_xlfn.IFNA(VLOOKUP(X3417,'duo-out'!A$2:Q$5000,5,FALSE),E3417+10*(H3417-1)+1+_xlfn.IFNA(VLOOKUP(D3417,states!A$2:C$10,3,FALSE),1))</f>
        <v>52</v>
      </c>
      <c r="AB3417" t="str">
        <f>IF(V3417="","",V3417)</f>
        <v/>
      </c>
      <c r="AC3417" s="2" t="str">
        <f>_xlfn.IFNA(VLOOKUP(D3417,states!A$2:C$10,2,FALSE),"XX")</f>
        <v>A</v>
      </c>
      <c r="AD3417">
        <f>E3417</f>
        <v>0</v>
      </c>
      <c r="AE3417">
        <f>_xlfn.IFNA(VLOOKUP(D3417,states!A$2:D$10,4,FALSE),0)</f>
        <v>2</v>
      </c>
      <c r="AF3417">
        <v>0.5</v>
      </c>
      <c r="AG3417">
        <f>IF(AE3417=0,AF3417,IF(AE3417=1,IF(F3417=0.5,0.5,IF(H3417=1,0.5,1.5)),IF(F3417=0.5,0.5,IF(H3417=1,2.5,1.5))))</f>
        <v>1.5</v>
      </c>
      <c r="AH3417" s="7">
        <f>IF(AC3417="XX",0,1/C3417^(1/5)*IF(E3417=0,100,1)/(E3417+1)^(1/4))</f>
        <v>288.53998118144267</v>
      </c>
    </row>
    <row r="3418" spans="1:34">
      <c r="A3418">
        <v>3369</v>
      </c>
      <c r="B3418" s="1">
        <v>23186.033800000001</v>
      </c>
      <c r="C3418" s="6">
        <v>5.0000000000000001E-3</v>
      </c>
      <c r="D3418" t="s">
        <v>3</v>
      </c>
      <c r="E3418">
        <v>0</v>
      </c>
      <c r="F3418">
        <v>4.5</v>
      </c>
      <c r="G3418" t="s">
        <v>1</v>
      </c>
      <c r="H3418">
        <v>2</v>
      </c>
      <c r="I3418" t="s">
        <v>0</v>
      </c>
      <c r="J3418">
        <v>0</v>
      </c>
      <c r="K3418">
        <v>4.5</v>
      </c>
      <c r="L3418" t="s">
        <v>2</v>
      </c>
      <c r="M3418">
        <v>2</v>
      </c>
      <c r="N3418" t="s">
        <v>3425</v>
      </c>
      <c r="O3418">
        <v>1</v>
      </c>
      <c r="P3418" t="str">
        <f>D3418&amp;"-"&amp;F3418&amp;"-"&amp;G3418&amp;"-"&amp;E3418&amp;"-"&amp;H3418</f>
        <v>A2Delta-4.5-e-0-2</v>
      </c>
      <c r="Q3418" t="str">
        <f>I3418&amp;"-"&amp;K3418&amp;"-"&amp;L3418&amp;"-"&amp;J3418&amp;"-"&amp;M3418</f>
        <v>X2Pi-4.5-f-0-2</v>
      </c>
      <c r="R3418">
        <f>B3418+S3418</f>
        <v>23595.471207914001</v>
      </c>
      <c r="S3418">
        <f>_xlfn.IFNA(VLOOKUP(Q3418,'MARVEL-X'!A$2:I$1400,7,FALSE),VLOOKUP(Q3418,MARVEL!A$2:J$1522,10,FALSE))</f>
        <v>409.437407914</v>
      </c>
      <c r="T3418">
        <f>IF(P3418=P3417,R3418+T3417,R3418)</f>
        <v>165168.24820022899</v>
      </c>
      <c r="U3418">
        <f>IF(P3418=P3417,1+U3417,1)</f>
        <v>7</v>
      </c>
      <c r="V3418" t="str">
        <f t="shared" si="53"/>
        <v/>
      </c>
      <c r="W3418" t="str">
        <f>IF(V3418="","",IF(ABS(V3418-R3418)&gt;W$1,ABS(V3418-R3418),""))</f>
        <v/>
      </c>
      <c r="X3418" t="str">
        <f>Y3418&amp;"-"&amp;Z3418&amp;"-"&amp;AC3418&amp;"-"&amp;AD3418&amp;"-"&amp;AG3418</f>
        <v>4.5-e-A-0-1.5</v>
      </c>
      <c r="Y3418">
        <f>F3418</f>
        <v>4.5</v>
      </c>
      <c r="Z3418" s="2" t="str">
        <f>G3418</f>
        <v>e</v>
      </c>
      <c r="AA3418">
        <f>_xlfn.IFNA(VLOOKUP(X3418,'duo-out'!A$2:Q$5000,5,FALSE),E3418+10*(H3418-1)+1+_xlfn.IFNA(VLOOKUP(D3418,states!A$2:C$10,3,FALSE),1))</f>
        <v>52</v>
      </c>
      <c r="AB3418" t="str">
        <f>IF(V3418="","",V3418)</f>
        <v/>
      </c>
      <c r="AC3418" s="2" t="str">
        <f>_xlfn.IFNA(VLOOKUP(D3418,states!A$2:C$10,2,FALSE),"XX")</f>
        <v>A</v>
      </c>
      <c r="AD3418">
        <f>E3418</f>
        <v>0</v>
      </c>
      <c r="AE3418">
        <f>_xlfn.IFNA(VLOOKUP(D3418,states!A$2:D$10,4,FALSE),0)</f>
        <v>2</v>
      </c>
      <c r="AF3418">
        <v>0.5</v>
      </c>
      <c r="AG3418">
        <f>IF(AE3418=0,AF3418,IF(AE3418=1,IF(F3418=0.5,0.5,IF(H3418=1,0.5,1.5)),IF(F3418=0.5,0.5,IF(H3418=1,2.5,1.5))))</f>
        <v>1.5</v>
      </c>
      <c r="AH3418" s="7">
        <f>IF(AC3418="XX",0,1/C3418^(1/5)*IF(E3418=0,100,1)/(E3418+1)^(1/4))</f>
        <v>288.53998118144267</v>
      </c>
    </row>
    <row r="3419" spans="1:34">
      <c r="A3419">
        <v>3346</v>
      </c>
      <c r="B3419" s="1">
        <v>23328.623299999999</v>
      </c>
      <c r="C3419" s="6">
        <v>5.0000000000000001E-3</v>
      </c>
      <c r="D3419" t="s">
        <v>3</v>
      </c>
      <c r="E3419">
        <v>0</v>
      </c>
      <c r="F3419">
        <v>4.5</v>
      </c>
      <c r="G3419" t="s">
        <v>1</v>
      </c>
      <c r="H3419">
        <v>2</v>
      </c>
      <c r="I3419" t="s">
        <v>0</v>
      </c>
      <c r="J3419">
        <v>0</v>
      </c>
      <c r="K3419">
        <v>3.5</v>
      </c>
      <c r="L3419" t="s">
        <v>1</v>
      </c>
      <c r="M3419">
        <v>2</v>
      </c>
      <c r="N3419" t="s">
        <v>3402</v>
      </c>
      <c r="O3419">
        <v>1</v>
      </c>
      <c r="P3419" t="str">
        <f>D3419&amp;"-"&amp;F3419&amp;"-"&amp;G3419&amp;"-"&amp;E3419&amp;"-"&amp;H3419</f>
        <v>A2Delta-4.5-e-0-2</v>
      </c>
      <c r="Q3419" t="str">
        <f>I3419&amp;"-"&amp;K3419&amp;"-"&amp;L3419&amp;"-"&amp;J3419&amp;"-"&amp;M3419</f>
        <v>X2Pi-3.5-e-0-2</v>
      </c>
      <c r="R3419">
        <f>B3419+S3419</f>
        <v>23595.469877108</v>
      </c>
      <c r="S3419">
        <f>_xlfn.IFNA(VLOOKUP(Q3419,'MARVEL-X'!A$2:I$1400,7,FALSE),VLOOKUP(Q3419,MARVEL!A$2:J$1522,10,FALSE))</f>
        <v>266.84657710800002</v>
      </c>
      <c r="T3419">
        <f>IF(P3419=P3418,R3419+T3418,R3419)</f>
        <v>188763.71807733699</v>
      </c>
      <c r="U3419">
        <f>IF(P3419=P3418,1+U3418,1)</f>
        <v>8</v>
      </c>
      <c r="V3419" t="str">
        <f t="shared" si="53"/>
        <v/>
      </c>
      <c r="W3419" t="str">
        <f>IF(V3419="","",IF(ABS(V3419-R3419)&gt;W$1,ABS(V3419-R3419),""))</f>
        <v/>
      </c>
      <c r="X3419" t="str">
        <f>Y3419&amp;"-"&amp;Z3419&amp;"-"&amp;AC3419&amp;"-"&amp;AD3419&amp;"-"&amp;AG3419</f>
        <v>4.5-e-A-0-1.5</v>
      </c>
      <c r="Y3419">
        <f>F3419</f>
        <v>4.5</v>
      </c>
      <c r="Z3419" s="2" t="str">
        <f>G3419</f>
        <v>e</v>
      </c>
      <c r="AA3419">
        <f>_xlfn.IFNA(VLOOKUP(X3419,'duo-out'!A$2:Q$5000,5,FALSE),E3419+10*(H3419-1)+1+_xlfn.IFNA(VLOOKUP(D3419,states!A$2:C$10,3,FALSE),1))</f>
        <v>52</v>
      </c>
      <c r="AB3419" t="str">
        <f>IF(V3419="","",V3419)</f>
        <v/>
      </c>
      <c r="AC3419" s="2" t="str">
        <f>_xlfn.IFNA(VLOOKUP(D3419,states!A$2:C$10,2,FALSE),"XX")</f>
        <v>A</v>
      </c>
      <c r="AD3419">
        <f>E3419</f>
        <v>0</v>
      </c>
      <c r="AE3419">
        <f>_xlfn.IFNA(VLOOKUP(D3419,states!A$2:D$10,4,FALSE),0)</f>
        <v>2</v>
      </c>
      <c r="AF3419">
        <v>0.5</v>
      </c>
      <c r="AG3419">
        <f>IF(AE3419=0,AF3419,IF(AE3419=1,IF(F3419=0.5,0.5,IF(H3419=1,0.5,1.5)),IF(F3419=0.5,0.5,IF(H3419=1,2.5,1.5))))</f>
        <v>1.5</v>
      </c>
      <c r="AH3419" s="7">
        <f>IF(AC3419="XX",0,1/C3419^(1/5)*IF(E3419=0,100,1)/(E3419+1)^(1/4))</f>
        <v>288.53998118144267</v>
      </c>
    </row>
    <row r="3420" spans="1:34">
      <c r="A3420">
        <v>3308</v>
      </c>
      <c r="B3420" s="1">
        <v>23325.4797</v>
      </c>
      <c r="C3420" s="6">
        <v>5.5489999999999998E-2</v>
      </c>
      <c r="D3420" t="s">
        <v>3</v>
      </c>
      <c r="E3420">
        <v>0</v>
      </c>
      <c r="F3420">
        <v>4.5</v>
      </c>
      <c r="G3420" t="s">
        <v>1</v>
      </c>
      <c r="H3420">
        <v>2</v>
      </c>
      <c r="I3420" t="s">
        <v>0</v>
      </c>
      <c r="J3420">
        <v>0</v>
      </c>
      <c r="K3420">
        <v>4.5</v>
      </c>
      <c r="L3420" t="s">
        <v>2</v>
      </c>
      <c r="M3420">
        <v>1</v>
      </c>
      <c r="N3420" t="s">
        <v>3364</v>
      </c>
      <c r="O3420">
        <v>1</v>
      </c>
      <c r="P3420" t="str">
        <f>D3420&amp;"-"&amp;F3420&amp;"-"&amp;G3420&amp;"-"&amp;E3420&amp;"-"&amp;H3420</f>
        <v>A2Delta-4.5-e-0-2</v>
      </c>
      <c r="Q3420" t="str">
        <f>I3420&amp;"-"&amp;K3420&amp;"-"&amp;L3420&amp;"-"&amp;J3420&amp;"-"&amp;M3420</f>
        <v>X2Pi-4.5-f-0-1</v>
      </c>
      <c r="R3420">
        <f>B3420+S3420</f>
        <v>23595.510333299</v>
      </c>
      <c r="S3420">
        <f>_xlfn.IFNA(VLOOKUP(Q3420,'MARVEL-X'!A$2:I$1400,7,FALSE),VLOOKUP(Q3420,MARVEL!A$2:J$1522,10,FALSE))</f>
        <v>270.03063329899999</v>
      </c>
      <c r="T3420">
        <f>IF(P3420=P3419,R3420+T3419,R3420)</f>
        <v>212359.22841063599</v>
      </c>
      <c r="U3420">
        <f>IF(P3420=P3419,1+U3419,1)</f>
        <v>9</v>
      </c>
      <c r="V3420" t="str">
        <f t="shared" si="53"/>
        <v/>
      </c>
      <c r="W3420" t="str">
        <f>IF(V3420="","",IF(ABS(V3420-R3420)&gt;W$1,ABS(V3420-R3420),""))</f>
        <v/>
      </c>
      <c r="X3420" t="str">
        <f>Y3420&amp;"-"&amp;Z3420&amp;"-"&amp;AC3420&amp;"-"&amp;AD3420&amp;"-"&amp;AG3420</f>
        <v>4.5-e-A-0-1.5</v>
      </c>
      <c r="Y3420">
        <f>F3420</f>
        <v>4.5</v>
      </c>
      <c r="Z3420" s="2" t="str">
        <f>G3420</f>
        <v>e</v>
      </c>
      <c r="AA3420">
        <f>_xlfn.IFNA(VLOOKUP(X3420,'duo-out'!A$2:Q$5000,5,FALSE),E3420+10*(H3420-1)+1+_xlfn.IFNA(VLOOKUP(D3420,states!A$2:C$10,3,FALSE),1))</f>
        <v>52</v>
      </c>
      <c r="AB3420" t="str">
        <f>IF(V3420="","",V3420)</f>
        <v/>
      </c>
      <c r="AC3420" s="2" t="str">
        <f>_xlfn.IFNA(VLOOKUP(D3420,states!A$2:C$10,2,FALSE),"XX")</f>
        <v>A</v>
      </c>
      <c r="AD3420">
        <f>E3420</f>
        <v>0</v>
      </c>
      <c r="AE3420">
        <f>_xlfn.IFNA(VLOOKUP(D3420,states!A$2:D$10,4,FALSE),0)</f>
        <v>2</v>
      </c>
      <c r="AF3420">
        <v>0.5</v>
      </c>
      <c r="AG3420">
        <f>IF(AE3420=0,AF3420,IF(AE3420=1,IF(F3420=0.5,0.5,IF(H3420=1,0.5,1.5)),IF(F3420=0.5,0.5,IF(H3420=1,2.5,1.5))))</f>
        <v>1.5</v>
      </c>
      <c r="AH3420" s="7">
        <f>IF(AC3420="XX",0,1/C3420^(1/5)*IF(E3420=0,100,1)/(E3420+1)^(1/4))</f>
        <v>178.30234502555473</v>
      </c>
    </row>
    <row r="3421" spans="1:34">
      <c r="A3421">
        <v>3302</v>
      </c>
      <c r="B3421" s="1">
        <v>23437.678800000002</v>
      </c>
      <c r="C3421" s="6">
        <v>2.8989999999999998E-2</v>
      </c>
      <c r="D3421" t="s">
        <v>3</v>
      </c>
      <c r="E3421">
        <v>0</v>
      </c>
      <c r="F3421">
        <v>4.5</v>
      </c>
      <c r="G3421" t="s">
        <v>1</v>
      </c>
      <c r="H3421">
        <v>2</v>
      </c>
      <c r="I3421" t="s">
        <v>0</v>
      </c>
      <c r="J3421">
        <v>0</v>
      </c>
      <c r="K3421">
        <v>3.5</v>
      </c>
      <c r="L3421" t="s">
        <v>1</v>
      </c>
      <c r="M3421">
        <v>1</v>
      </c>
      <c r="N3421" t="s">
        <v>3358</v>
      </c>
      <c r="O3421">
        <v>1</v>
      </c>
      <c r="P3421" t="str">
        <f>D3421&amp;"-"&amp;F3421&amp;"-"&amp;G3421&amp;"-"&amp;E3421&amp;"-"&amp;H3421</f>
        <v>A2Delta-4.5-e-0-2</v>
      </c>
      <c r="Q3421" t="str">
        <f>I3421&amp;"-"&amp;K3421&amp;"-"&amp;L3421&amp;"-"&amp;J3421&amp;"-"&amp;M3421</f>
        <v>X2Pi-3.5-e-0-1</v>
      </c>
      <c r="R3421">
        <f>B3421+S3421</f>
        <v>23595.447167637001</v>
      </c>
      <c r="S3421">
        <f>_xlfn.IFNA(VLOOKUP(Q3421,'MARVEL-X'!A$2:I$1400,7,FALSE),VLOOKUP(Q3421,MARVEL!A$2:J$1522,10,FALSE))</f>
        <v>157.76836763700001</v>
      </c>
      <c r="T3421">
        <f>IF(P3421=P3420,R3421+T3420,R3421)</f>
        <v>235954.67557827299</v>
      </c>
      <c r="U3421">
        <f>IF(P3421=P3420,1+U3420,1)</f>
        <v>10</v>
      </c>
      <c r="V3421" t="str">
        <f t="shared" si="53"/>
        <v/>
      </c>
      <c r="W3421" t="str">
        <f>IF(V3421="","",IF(ABS(V3421-R3421)&gt;W$1,ABS(V3421-R3421),""))</f>
        <v/>
      </c>
      <c r="X3421" t="str">
        <f>Y3421&amp;"-"&amp;Z3421&amp;"-"&amp;AC3421&amp;"-"&amp;AD3421&amp;"-"&amp;AG3421</f>
        <v>4.5-e-A-0-1.5</v>
      </c>
      <c r="Y3421">
        <f>F3421</f>
        <v>4.5</v>
      </c>
      <c r="Z3421" s="2" t="str">
        <f>G3421</f>
        <v>e</v>
      </c>
      <c r="AA3421">
        <f>_xlfn.IFNA(VLOOKUP(X3421,'duo-out'!A$2:Q$5000,5,FALSE),E3421+10*(H3421-1)+1+_xlfn.IFNA(VLOOKUP(D3421,states!A$2:C$10,3,FALSE),1))</f>
        <v>52</v>
      </c>
      <c r="AB3421" t="str">
        <f>IF(V3421="","",V3421)</f>
        <v/>
      </c>
      <c r="AC3421" s="2" t="str">
        <f>_xlfn.IFNA(VLOOKUP(D3421,states!A$2:C$10,2,FALSE),"XX")</f>
        <v>A</v>
      </c>
      <c r="AD3421">
        <f>E3421</f>
        <v>0</v>
      </c>
      <c r="AE3421">
        <f>_xlfn.IFNA(VLOOKUP(D3421,states!A$2:D$10,4,FALSE),0)</f>
        <v>2</v>
      </c>
      <c r="AF3421">
        <v>0.5</v>
      </c>
      <c r="AG3421">
        <f>IF(AE3421=0,AF3421,IF(AE3421=1,IF(F3421=0.5,0.5,IF(H3421=1,0.5,1.5)),IF(F3421=0.5,0.5,IF(H3421=1,2.5,1.5))))</f>
        <v>1.5</v>
      </c>
      <c r="AH3421" s="7">
        <f>IF(AC3421="XX",0,1/C3421^(1/5)*IF(E3421=0,100,1)/(E3421+1)^(1/4))</f>
        <v>203.02539164155777</v>
      </c>
    </row>
    <row r="3422" spans="1:34">
      <c r="A3422">
        <v>2837</v>
      </c>
      <c r="B3422" s="1">
        <v>23018.171200000001</v>
      </c>
      <c r="C3422" s="6">
        <v>5.0000000000000001E-3</v>
      </c>
      <c r="D3422" t="s">
        <v>3</v>
      </c>
      <c r="E3422">
        <v>0</v>
      </c>
      <c r="F3422">
        <v>4.5</v>
      </c>
      <c r="G3422" t="s">
        <v>1</v>
      </c>
      <c r="H3422">
        <v>2</v>
      </c>
      <c r="I3422" t="s">
        <v>0</v>
      </c>
      <c r="J3422">
        <v>0</v>
      </c>
      <c r="K3422">
        <v>5.5</v>
      </c>
      <c r="L3422" t="s">
        <v>1</v>
      </c>
      <c r="M3422">
        <v>2</v>
      </c>
      <c r="N3422" t="s">
        <v>2893</v>
      </c>
      <c r="O3422">
        <v>1</v>
      </c>
      <c r="P3422" t="str">
        <f>D3422&amp;"-"&amp;F3422&amp;"-"&amp;G3422&amp;"-"&amp;E3422&amp;"-"&amp;H3422</f>
        <v>A2Delta-4.5-e-0-2</v>
      </c>
      <c r="Q3422" t="str">
        <f>I3422&amp;"-"&amp;K3422&amp;"-"&amp;L3422&amp;"-"&amp;J3422&amp;"-"&amp;M3422</f>
        <v>X2Pi-5.5-e-0-2</v>
      </c>
      <c r="R3422">
        <f>B3422+S3422</f>
        <v>23595.473907513002</v>
      </c>
      <c r="S3422">
        <f>_xlfn.IFNA(VLOOKUP(Q3422,'MARVEL-X'!A$2:I$1400,7,FALSE),VLOOKUP(Q3422,MARVEL!A$2:J$1522,10,FALSE))</f>
        <v>577.30270751299997</v>
      </c>
      <c r="T3422">
        <f>IF(P3422=P3421,R3422+T3421,R3422)</f>
        <v>259550.14948578598</v>
      </c>
      <c r="U3422">
        <f>IF(P3422=P3421,1+U3421,1)</f>
        <v>11</v>
      </c>
      <c r="V3422" t="str">
        <f t="shared" si="53"/>
        <v/>
      </c>
      <c r="W3422" t="str">
        <f>IF(V3422="","",IF(ABS(V3422-R3422)&gt;W$1,ABS(V3422-R3422),""))</f>
        <v/>
      </c>
      <c r="X3422" t="str">
        <f>Y3422&amp;"-"&amp;Z3422&amp;"-"&amp;AC3422&amp;"-"&amp;AD3422&amp;"-"&amp;AG3422</f>
        <v>4.5-e-A-0-1.5</v>
      </c>
      <c r="Y3422">
        <f>F3422</f>
        <v>4.5</v>
      </c>
      <c r="Z3422" s="2" t="str">
        <f>G3422</f>
        <v>e</v>
      </c>
      <c r="AA3422">
        <f>_xlfn.IFNA(VLOOKUP(X3422,'duo-out'!A$2:Q$5000,5,FALSE),E3422+10*(H3422-1)+1+_xlfn.IFNA(VLOOKUP(D3422,states!A$2:C$10,3,FALSE),1))</f>
        <v>52</v>
      </c>
      <c r="AB3422" t="str">
        <f>IF(V3422="","",V3422)</f>
        <v/>
      </c>
      <c r="AC3422" s="2" t="str">
        <f>_xlfn.IFNA(VLOOKUP(D3422,states!A$2:C$10,2,FALSE),"XX")</f>
        <v>A</v>
      </c>
      <c r="AD3422">
        <f>E3422</f>
        <v>0</v>
      </c>
      <c r="AE3422">
        <f>_xlfn.IFNA(VLOOKUP(D3422,states!A$2:D$10,4,FALSE),0)</f>
        <v>2</v>
      </c>
      <c r="AF3422">
        <v>0.5</v>
      </c>
      <c r="AG3422">
        <f>IF(AE3422=0,AF3422,IF(AE3422=1,IF(F3422=0.5,0.5,IF(H3422=1,0.5,1.5)),IF(F3422=0.5,0.5,IF(H3422=1,2.5,1.5))))</f>
        <v>1.5</v>
      </c>
      <c r="AH3422" s="7">
        <f>IF(AC3422="XX",0,1/C3422^(1/5)*IF(E3422=0,100,1)/(E3422+1)^(1/4))</f>
        <v>288.53998118144267</v>
      </c>
    </row>
    <row r="3423" spans="1:34">
      <c r="A3423">
        <v>2782</v>
      </c>
      <c r="B3423" s="1">
        <v>23186.033599999999</v>
      </c>
      <c r="C3423" s="6">
        <v>5.0000000000000001E-3</v>
      </c>
      <c r="D3423" t="s">
        <v>3</v>
      </c>
      <c r="E3423">
        <v>0</v>
      </c>
      <c r="F3423">
        <v>4.5</v>
      </c>
      <c r="G3423" t="s">
        <v>1</v>
      </c>
      <c r="H3423">
        <v>2</v>
      </c>
      <c r="I3423" t="s">
        <v>0</v>
      </c>
      <c r="J3423">
        <v>0</v>
      </c>
      <c r="K3423">
        <v>4.5</v>
      </c>
      <c r="L3423" t="s">
        <v>2</v>
      </c>
      <c r="M3423">
        <v>2</v>
      </c>
      <c r="N3423" t="s">
        <v>2838</v>
      </c>
      <c r="O3423">
        <v>1</v>
      </c>
      <c r="P3423" t="str">
        <f>D3423&amp;"-"&amp;F3423&amp;"-"&amp;G3423&amp;"-"&amp;E3423&amp;"-"&amp;H3423</f>
        <v>A2Delta-4.5-e-0-2</v>
      </c>
      <c r="Q3423" t="str">
        <f>I3423&amp;"-"&amp;K3423&amp;"-"&amp;L3423&amp;"-"&amp;J3423&amp;"-"&amp;M3423</f>
        <v>X2Pi-4.5-f-0-2</v>
      </c>
      <c r="R3423">
        <f>B3423+S3423</f>
        <v>23595.471007913999</v>
      </c>
      <c r="S3423">
        <f>_xlfn.IFNA(VLOOKUP(Q3423,'MARVEL-X'!A$2:I$1400,7,FALSE),VLOOKUP(Q3423,MARVEL!A$2:J$1522,10,FALSE))</f>
        <v>409.437407914</v>
      </c>
      <c r="T3423">
        <f>IF(P3423=P3422,R3423+T3422,R3423)</f>
        <v>283145.62049369997</v>
      </c>
      <c r="U3423">
        <f>IF(P3423=P3422,1+U3422,1)</f>
        <v>12</v>
      </c>
      <c r="V3423" t="str">
        <f t="shared" si="53"/>
        <v/>
      </c>
      <c r="W3423" t="str">
        <f>IF(V3423="","",IF(ABS(V3423-R3423)&gt;W$1,ABS(V3423-R3423),""))</f>
        <v/>
      </c>
      <c r="X3423" t="str">
        <f>Y3423&amp;"-"&amp;Z3423&amp;"-"&amp;AC3423&amp;"-"&amp;AD3423&amp;"-"&amp;AG3423</f>
        <v>4.5-e-A-0-1.5</v>
      </c>
      <c r="Y3423">
        <f>F3423</f>
        <v>4.5</v>
      </c>
      <c r="Z3423" s="2" t="str">
        <f>G3423</f>
        <v>e</v>
      </c>
      <c r="AA3423">
        <f>_xlfn.IFNA(VLOOKUP(X3423,'duo-out'!A$2:Q$5000,5,FALSE),E3423+10*(H3423-1)+1+_xlfn.IFNA(VLOOKUP(D3423,states!A$2:C$10,3,FALSE),1))</f>
        <v>52</v>
      </c>
      <c r="AB3423" t="str">
        <f>IF(V3423="","",V3423)</f>
        <v/>
      </c>
      <c r="AC3423" s="2" t="str">
        <f>_xlfn.IFNA(VLOOKUP(D3423,states!A$2:C$10,2,FALSE),"XX")</f>
        <v>A</v>
      </c>
      <c r="AD3423">
        <f>E3423</f>
        <v>0</v>
      </c>
      <c r="AE3423">
        <f>_xlfn.IFNA(VLOOKUP(D3423,states!A$2:D$10,4,FALSE),0)</f>
        <v>2</v>
      </c>
      <c r="AF3423">
        <v>0.5</v>
      </c>
      <c r="AG3423">
        <f>IF(AE3423=0,AF3423,IF(AE3423=1,IF(F3423=0.5,0.5,IF(H3423=1,0.5,1.5)),IF(F3423=0.5,0.5,IF(H3423=1,2.5,1.5))))</f>
        <v>1.5</v>
      </c>
      <c r="AH3423" s="7">
        <f>IF(AC3423="XX",0,1/C3423^(1/5)*IF(E3423=0,100,1)/(E3423+1)^(1/4))</f>
        <v>288.53998118144267</v>
      </c>
    </row>
    <row r="3424" spans="1:34">
      <c r="A3424">
        <v>2760</v>
      </c>
      <c r="B3424" s="1">
        <v>23328.625899999999</v>
      </c>
      <c r="C3424" s="6">
        <v>5.0000000000000001E-3</v>
      </c>
      <c r="D3424" t="s">
        <v>3</v>
      </c>
      <c r="E3424">
        <v>0</v>
      </c>
      <c r="F3424">
        <v>4.5</v>
      </c>
      <c r="G3424" t="s">
        <v>1</v>
      </c>
      <c r="H3424">
        <v>2</v>
      </c>
      <c r="I3424" t="s">
        <v>0</v>
      </c>
      <c r="J3424">
        <v>0</v>
      </c>
      <c r="K3424">
        <v>3.5</v>
      </c>
      <c r="L3424" t="s">
        <v>1</v>
      </c>
      <c r="M3424">
        <v>2</v>
      </c>
      <c r="N3424" t="s">
        <v>2816</v>
      </c>
      <c r="O3424">
        <v>1</v>
      </c>
      <c r="P3424" t="str">
        <f>D3424&amp;"-"&amp;F3424&amp;"-"&amp;G3424&amp;"-"&amp;E3424&amp;"-"&amp;H3424</f>
        <v>A2Delta-4.5-e-0-2</v>
      </c>
      <c r="Q3424" t="str">
        <f>I3424&amp;"-"&amp;K3424&amp;"-"&amp;L3424&amp;"-"&amp;J3424&amp;"-"&amp;M3424</f>
        <v>X2Pi-3.5-e-0-2</v>
      </c>
      <c r="R3424">
        <f>B3424+S3424</f>
        <v>23595.472477108</v>
      </c>
      <c r="S3424">
        <f>_xlfn.IFNA(VLOOKUP(Q3424,'MARVEL-X'!A$2:I$1400,7,FALSE),VLOOKUP(Q3424,MARVEL!A$2:J$1522,10,FALSE))</f>
        <v>266.84657710800002</v>
      </c>
      <c r="T3424">
        <f>IF(P3424=P3423,R3424+T3423,R3424)</f>
        <v>306741.09297080798</v>
      </c>
      <c r="U3424">
        <f>IF(P3424=P3423,1+U3423,1)</f>
        <v>13</v>
      </c>
      <c r="V3424" t="str">
        <f t="shared" si="53"/>
        <v/>
      </c>
      <c r="W3424" t="str">
        <f>IF(V3424="","",IF(ABS(V3424-R3424)&gt;W$1,ABS(V3424-R3424),""))</f>
        <v/>
      </c>
      <c r="X3424" t="str">
        <f>Y3424&amp;"-"&amp;Z3424&amp;"-"&amp;AC3424&amp;"-"&amp;AD3424&amp;"-"&amp;AG3424</f>
        <v>4.5-e-A-0-1.5</v>
      </c>
      <c r="Y3424">
        <f>F3424</f>
        <v>4.5</v>
      </c>
      <c r="Z3424" s="2" t="str">
        <f>G3424</f>
        <v>e</v>
      </c>
      <c r="AA3424">
        <f>_xlfn.IFNA(VLOOKUP(X3424,'duo-out'!A$2:Q$5000,5,FALSE),E3424+10*(H3424-1)+1+_xlfn.IFNA(VLOOKUP(D3424,states!A$2:C$10,3,FALSE),1))</f>
        <v>52</v>
      </c>
      <c r="AB3424" t="str">
        <f>IF(V3424="","",V3424)</f>
        <v/>
      </c>
      <c r="AC3424" s="2" t="str">
        <f>_xlfn.IFNA(VLOOKUP(D3424,states!A$2:C$10,2,FALSE),"XX")</f>
        <v>A</v>
      </c>
      <c r="AD3424">
        <f>E3424</f>
        <v>0</v>
      </c>
      <c r="AE3424">
        <f>_xlfn.IFNA(VLOOKUP(D3424,states!A$2:D$10,4,FALSE),0)</f>
        <v>2</v>
      </c>
      <c r="AF3424">
        <v>0.5</v>
      </c>
      <c r="AG3424">
        <f>IF(AE3424=0,AF3424,IF(AE3424=1,IF(F3424=0.5,0.5,IF(H3424=1,0.5,1.5)),IF(F3424=0.5,0.5,IF(H3424=1,2.5,1.5))))</f>
        <v>1.5</v>
      </c>
      <c r="AH3424" s="7">
        <f>IF(AC3424="XX",0,1/C3424^(1/5)*IF(E3424=0,100,1)/(E3424+1)^(1/4))</f>
        <v>288.53998118144267</v>
      </c>
    </row>
    <row r="3425" spans="1:34">
      <c r="A3425">
        <v>5438</v>
      </c>
      <c r="B3425" s="1">
        <v>23186.018</v>
      </c>
      <c r="C3425" s="6">
        <v>0.05</v>
      </c>
      <c r="D3425" t="s">
        <v>3</v>
      </c>
      <c r="E3425">
        <v>0</v>
      </c>
      <c r="F3425">
        <v>4.5</v>
      </c>
      <c r="G3425" t="s">
        <v>1</v>
      </c>
      <c r="H3425">
        <v>2</v>
      </c>
      <c r="I3425" t="s">
        <v>0</v>
      </c>
      <c r="J3425">
        <v>0</v>
      </c>
      <c r="K3425">
        <v>4.5</v>
      </c>
      <c r="L3425" t="s">
        <v>2</v>
      </c>
      <c r="M3425">
        <v>2</v>
      </c>
      <c r="N3425" t="s">
        <v>5494</v>
      </c>
      <c r="O3425">
        <v>1</v>
      </c>
      <c r="P3425" t="str">
        <f>D3425&amp;"-"&amp;F3425&amp;"-"&amp;G3425&amp;"-"&amp;E3425&amp;"-"&amp;H3425</f>
        <v>A2Delta-4.5-e-0-2</v>
      </c>
      <c r="Q3425" t="str">
        <f>I3425&amp;"-"&amp;K3425&amp;"-"&amp;L3425&amp;"-"&amp;J3425&amp;"-"&amp;M3425</f>
        <v>X2Pi-4.5-f-0-2</v>
      </c>
      <c r="R3425">
        <f>B3425+S3425</f>
        <v>23595.455407914</v>
      </c>
      <c r="S3425">
        <f>_xlfn.IFNA(VLOOKUP(Q3425,'MARVEL-X'!A$2:I$1400,7,FALSE),VLOOKUP(Q3425,MARVEL!A$2:J$1522,10,FALSE))</f>
        <v>409.437407914</v>
      </c>
      <c r="T3425">
        <f>IF(P3425=P3424,R3425+T3424,R3425)</f>
        <v>330336.54837872199</v>
      </c>
      <c r="U3425">
        <f>IF(P3425=P3424,1+U3424,1)</f>
        <v>14</v>
      </c>
      <c r="V3425" t="str">
        <f t="shared" si="53"/>
        <v/>
      </c>
      <c r="W3425" t="str">
        <f>IF(V3425="","",IF(ABS(V3425-R3425)&gt;W$1,ABS(V3425-R3425),""))</f>
        <v/>
      </c>
      <c r="X3425" t="str">
        <f>Y3425&amp;"-"&amp;Z3425&amp;"-"&amp;AC3425&amp;"-"&amp;AD3425&amp;"-"&amp;AG3425</f>
        <v>4.5-e-A-0-1.5</v>
      </c>
      <c r="Y3425">
        <f>F3425</f>
        <v>4.5</v>
      </c>
      <c r="Z3425" s="2" t="str">
        <f>G3425</f>
        <v>e</v>
      </c>
      <c r="AA3425">
        <f>_xlfn.IFNA(VLOOKUP(X3425,'duo-out'!A$2:Q$5000,5,FALSE),E3425+10*(H3425-1)+1+_xlfn.IFNA(VLOOKUP(D3425,states!A$2:C$10,3,FALSE),1))</f>
        <v>52</v>
      </c>
      <c r="AB3425" t="str">
        <f>IF(V3425="","",V3425)</f>
        <v/>
      </c>
      <c r="AC3425" s="2" t="str">
        <f>_xlfn.IFNA(VLOOKUP(D3425,states!A$2:C$10,2,FALSE),"XX")</f>
        <v>A</v>
      </c>
      <c r="AD3425">
        <f>E3425</f>
        <v>0</v>
      </c>
      <c r="AE3425">
        <f>_xlfn.IFNA(VLOOKUP(D3425,states!A$2:D$10,4,FALSE),0)</f>
        <v>2</v>
      </c>
      <c r="AF3425">
        <v>0.5</v>
      </c>
      <c r="AG3425">
        <f>IF(AE3425=0,AF3425,IF(AE3425=1,IF(F3425=0.5,0.5,IF(H3425=1,0.5,1.5)),IF(F3425=0.5,0.5,IF(H3425=1,2.5,1.5))))</f>
        <v>1.5</v>
      </c>
      <c r="AH3425" s="7">
        <f>IF(AC3425="XX",0,1/C3425^(1/5)*IF(E3425=0,100,1)/(E3425+1)^(1/4))</f>
        <v>182.05642030260799</v>
      </c>
    </row>
    <row r="3426" spans="1:34">
      <c r="A3426">
        <v>5418</v>
      </c>
      <c r="B3426" s="1">
        <v>23328.621999999999</v>
      </c>
      <c r="C3426" s="6">
        <v>0.05</v>
      </c>
      <c r="D3426" t="s">
        <v>3</v>
      </c>
      <c r="E3426">
        <v>0</v>
      </c>
      <c r="F3426">
        <v>4.5</v>
      </c>
      <c r="G3426" t="s">
        <v>1</v>
      </c>
      <c r="H3426">
        <v>2</v>
      </c>
      <c r="I3426" t="s">
        <v>0</v>
      </c>
      <c r="J3426">
        <v>0</v>
      </c>
      <c r="K3426">
        <v>3.5</v>
      </c>
      <c r="L3426" t="s">
        <v>1</v>
      </c>
      <c r="M3426">
        <v>2</v>
      </c>
      <c r="N3426" t="s">
        <v>5474</v>
      </c>
      <c r="O3426">
        <v>1</v>
      </c>
      <c r="P3426" t="str">
        <f>D3426&amp;"-"&amp;F3426&amp;"-"&amp;G3426&amp;"-"&amp;E3426&amp;"-"&amp;H3426</f>
        <v>A2Delta-4.5-e-0-2</v>
      </c>
      <c r="Q3426" t="str">
        <f>I3426&amp;"-"&amp;K3426&amp;"-"&amp;L3426&amp;"-"&amp;J3426&amp;"-"&amp;M3426</f>
        <v>X2Pi-3.5-e-0-2</v>
      </c>
      <c r="R3426">
        <f>B3426+S3426</f>
        <v>23595.468577108</v>
      </c>
      <c r="S3426">
        <f>_xlfn.IFNA(VLOOKUP(Q3426,'MARVEL-X'!A$2:I$1400,7,FALSE),VLOOKUP(Q3426,MARVEL!A$2:J$1522,10,FALSE))</f>
        <v>266.84657710800002</v>
      </c>
      <c r="T3426">
        <f>IF(P3426=P3425,R3426+T3425,R3426)</f>
        <v>353932.01695582998</v>
      </c>
      <c r="U3426">
        <f>IF(P3426=P3425,1+U3425,1)</f>
        <v>15</v>
      </c>
      <c r="V3426" t="str">
        <f t="shared" si="53"/>
        <v/>
      </c>
      <c r="W3426" t="str">
        <f>IF(V3426="","",IF(ABS(V3426-R3426)&gt;W$1,ABS(V3426-R3426),""))</f>
        <v/>
      </c>
      <c r="X3426" t="str">
        <f>Y3426&amp;"-"&amp;Z3426&amp;"-"&amp;AC3426&amp;"-"&amp;AD3426&amp;"-"&amp;AG3426</f>
        <v>4.5-e-A-0-1.5</v>
      </c>
      <c r="Y3426">
        <f>F3426</f>
        <v>4.5</v>
      </c>
      <c r="Z3426" s="2" t="str">
        <f>G3426</f>
        <v>e</v>
      </c>
      <c r="AA3426">
        <f>_xlfn.IFNA(VLOOKUP(X3426,'duo-out'!A$2:Q$5000,5,FALSE),E3426+10*(H3426-1)+1+_xlfn.IFNA(VLOOKUP(D3426,states!A$2:C$10,3,FALSE),1))</f>
        <v>52</v>
      </c>
      <c r="AB3426" t="str">
        <f>IF(V3426="","",V3426)</f>
        <v/>
      </c>
      <c r="AC3426" s="2" t="str">
        <f>_xlfn.IFNA(VLOOKUP(D3426,states!A$2:C$10,2,FALSE),"XX")</f>
        <v>A</v>
      </c>
      <c r="AD3426">
        <f>E3426</f>
        <v>0</v>
      </c>
      <c r="AE3426">
        <f>_xlfn.IFNA(VLOOKUP(D3426,states!A$2:D$10,4,FALSE),0)</f>
        <v>2</v>
      </c>
      <c r="AF3426">
        <v>0.5</v>
      </c>
      <c r="AG3426">
        <f>IF(AE3426=0,AF3426,IF(AE3426=1,IF(F3426=0.5,0.5,IF(H3426=1,0.5,1.5)),IF(F3426=0.5,0.5,IF(H3426=1,2.5,1.5))))</f>
        <v>1.5</v>
      </c>
      <c r="AH3426" s="7">
        <f>IF(AC3426="XX",0,1/C3426^(1/5)*IF(E3426=0,100,1)/(E3426+1)^(1/4))</f>
        <v>182.05642030260799</v>
      </c>
    </row>
    <row r="3427" spans="1:34">
      <c r="A3427">
        <v>139</v>
      </c>
      <c r="B3427" s="1">
        <v>23183.49</v>
      </c>
      <c r="C3427" s="6">
        <v>0.19800000000000001</v>
      </c>
      <c r="D3427" t="s">
        <v>3</v>
      </c>
      <c r="E3427">
        <v>0</v>
      </c>
      <c r="F3427">
        <v>4.5</v>
      </c>
      <c r="G3427" t="s">
        <v>1</v>
      </c>
      <c r="H3427">
        <v>2</v>
      </c>
      <c r="I3427" t="s">
        <v>0</v>
      </c>
      <c r="J3427">
        <v>0</v>
      </c>
      <c r="K3427">
        <v>5.5</v>
      </c>
      <c r="L3427" t="s">
        <v>1</v>
      </c>
      <c r="M3427">
        <v>1</v>
      </c>
      <c r="N3427" t="s">
        <v>194</v>
      </c>
      <c r="O3427">
        <v>-1</v>
      </c>
      <c r="P3427" t="str">
        <f>D3427&amp;"-"&amp;F3427&amp;"-"&amp;G3427&amp;"-"&amp;E3427&amp;"-"&amp;H3427</f>
        <v>A2Delta-4.5-e-0-2</v>
      </c>
      <c r="Q3427" t="str">
        <f>I3427&amp;"-"&amp;K3427&amp;"-"&amp;L3427&amp;"-"&amp;J3427&amp;"-"&amp;M3427</f>
        <v>X2Pi-5.5-e-0-1</v>
      </c>
      <c r="R3427">
        <f>B3427+S3427</f>
        <v>23595.306426825002</v>
      </c>
      <c r="S3427">
        <f>_xlfn.IFNA(VLOOKUP(Q3427,'MARVEL-X'!A$2:I$1400,7,FALSE),VLOOKUP(Q3427,MARVEL!A$2:J$1522,10,FALSE))</f>
        <v>411.81642682500001</v>
      </c>
      <c r="T3427">
        <f>IF(P3427=P3426,R3427+T3426,R3427)</f>
        <v>377527.32338265498</v>
      </c>
      <c r="U3427">
        <f>IF(P3427=P3426,1+U3426,1)</f>
        <v>16</v>
      </c>
      <c r="V3427" t="str">
        <f t="shared" si="53"/>
        <v/>
      </c>
      <c r="W3427" t="str">
        <f>IF(V3427="","",IF(ABS(V3427-R3427)&gt;W$1,ABS(V3427-R3427),""))</f>
        <v/>
      </c>
      <c r="X3427" t="str">
        <f>Y3427&amp;"-"&amp;Z3427&amp;"-"&amp;AC3427&amp;"-"&amp;AD3427&amp;"-"&amp;AG3427</f>
        <v>4.5-e-A-0-1.5</v>
      </c>
      <c r="Y3427">
        <f>F3427</f>
        <v>4.5</v>
      </c>
      <c r="Z3427" s="2" t="str">
        <f>G3427</f>
        <v>e</v>
      </c>
      <c r="AA3427">
        <f>_xlfn.IFNA(VLOOKUP(X3427,'duo-out'!A$2:Q$5000,5,FALSE),E3427+10*(H3427-1)+1+_xlfn.IFNA(VLOOKUP(D3427,states!A$2:C$10,3,FALSE),1))</f>
        <v>52</v>
      </c>
      <c r="AB3427" t="str">
        <f>IF(V3427="","",V3427)</f>
        <v/>
      </c>
      <c r="AC3427" s="2" t="str">
        <f>_xlfn.IFNA(VLOOKUP(D3427,states!A$2:C$10,2,FALSE),"XX")</f>
        <v>A</v>
      </c>
      <c r="AD3427">
        <f>E3427</f>
        <v>0</v>
      </c>
      <c r="AE3427">
        <f>_xlfn.IFNA(VLOOKUP(D3427,states!A$2:D$10,4,FALSE),0)</f>
        <v>2</v>
      </c>
      <c r="AF3427">
        <v>0.5</v>
      </c>
      <c r="AG3427">
        <f>IF(AE3427=0,AF3427,IF(AE3427=1,IF(F3427=0.5,0.5,IF(H3427=1,0.5,1.5)),IF(F3427=0.5,0.5,IF(H3427=1,2.5,1.5))))</f>
        <v>1.5</v>
      </c>
      <c r="AH3427" s="7">
        <f>IF(AC3427="XX",0,1/C3427^(1/5)*IF(E3427=0,100,1)/(E3427+1)^(1/4))</f>
        <v>138.25057999358452</v>
      </c>
    </row>
    <row r="3428" spans="1:34">
      <c r="A3428">
        <v>5371</v>
      </c>
      <c r="B3428" s="1">
        <v>23325.436000000002</v>
      </c>
      <c r="C3428" s="6">
        <v>0.05</v>
      </c>
      <c r="D3428" t="s">
        <v>3</v>
      </c>
      <c r="E3428">
        <v>0</v>
      </c>
      <c r="F3428">
        <v>4.5</v>
      </c>
      <c r="G3428" t="s">
        <v>1</v>
      </c>
      <c r="H3428">
        <v>2</v>
      </c>
      <c r="I3428" t="s">
        <v>0</v>
      </c>
      <c r="J3428">
        <v>0</v>
      </c>
      <c r="K3428">
        <v>4.5</v>
      </c>
      <c r="L3428" t="s">
        <v>2</v>
      </c>
      <c r="M3428">
        <v>1</v>
      </c>
      <c r="N3428" t="s">
        <v>5427</v>
      </c>
      <c r="O3428">
        <v>1</v>
      </c>
      <c r="P3428" t="str">
        <f>D3428&amp;"-"&amp;F3428&amp;"-"&amp;G3428&amp;"-"&amp;E3428&amp;"-"&amp;H3428</f>
        <v>A2Delta-4.5-e-0-2</v>
      </c>
      <c r="Q3428" t="str">
        <f>I3428&amp;"-"&amp;K3428&amp;"-"&amp;L3428&amp;"-"&amp;J3428&amp;"-"&amp;M3428</f>
        <v>X2Pi-4.5-f-0-1</v>
      </c>
      <c r="R3428">
        <f>B3428+S3428</f>
        <v>23595.466633299002</v>
      </c>
      <c r="S3428">
        <f>_xlfn.IFNA(VLOOKUP(Q3428,'MARVEL-X'!A$2:I$1400,7,FALSE),VLOOKUP(Q3428,MARVEL!A$2:J$1522,10,FALSE))</f>
        <v>270.03063329899999</v>
      </c>
      <c r="T3428">
        <f>IF(P3428=P3427,R3428+T3427,R3428)</f>
        <v>401122.790015954</v>
      </c>
      <c r="U3428">
        <f>IF(P3428=P3427,1+U3427,1)</f>
        <v>17</v>
      </c>
      <c r="V3428" t="str">
        <f t="shared" si="53"/>
        <v/>
      </c>
      <c r="W3428" t="str">
        <f>IF(V3428="","",IF(ABS(V3428-R3428)&gt;W$1,ABS(V3428-R3428),""))</f>
        <v/>
      </c>
      <c r="X3428" t="str">
        <f>Y3428&amp;"-"&amp;Z3428&amp;"-"&amp;AC3428&amp;"-"&amp;AD3428&amp;"-"&amp;AG3428</f>
        <v>4.5-e-A-0-1.5</v>
      </c>
      <c r="Y3428">
        <f>F3428</f>
        <v>4.5</v>
      </c>
      <c r="Z3428" s="2" t="str">
        <f>G3428</f>
        <v>e</v>
      </c>
      <c r="AA3428">
        <f>_xlfn.IFNA(VLOOKUP(X3428,'duo-out'!A$2:Q$5000,5,FALSE),E3428+10*(H3428-1)+1+_xlfn.IFNA(VLOOKUP(D3428,states!A$2:C$10,3,FALSE),1))</f>
        <v>52</v>
      </c>
      <c r="AB3428" t="str">
        <f>IF(V3428="","",V3428)</f>
        <v/>
      </c>
      <c r="AC3428" s="2" t="str">
        <f>_xlfn.IFNA(VLOOKUP(D3428,states!A$2:C$10,2,FALSE),"XX")</f>
        <v>A</v>
      </c>
      <c r="AD3428">
        <f>E3428</f>
        <v>0</v>
      </c>
      <c r="AE3428">
        <f>_xlfn.IFNA(VLOOKUP(D3428,states!A$2:D$10,4,FALSE),0)</f>
        <v>2</v>
      </c>
      <c r="AF3428">
        <v>0.5</v>
      </c>
      <c r="AG3428">
        <f>IF(AE3428=0,AF3428,IF(AE3428=1,IF(F3428=0.5,0.5,IF(H3428=1,0.5,1.5)),IF(F3428=0.5,0.5,IF(H3428=1,2.5,1.5))))</f>
        <v>1.5</v>
      </c>
      <c r="AH3428" s="7">
        <f>IF(AC3428="XX",0,1/C3428^(1/5)*IF(E3428=0,100,1)/(E3428+1)^(1/4))</f>
        <v>182.05642030260799</v>
      </c>
    </row>
    <row r="3429" spans="1:34">
      <c r="A3429">
        <v>4157</v>
      </c>
      <c r="B3429" s="1">
        <v>23018.169399999999</v>
      </c>
      <c r="C3429" s="6">
        <v>1E-3</v>
      </c>
      <c r="D3429" t="s">
        <v>3</v>
      </c>
      <c r="E3429">
        <v>0</v>
      </c>
      <c r="F3429">
        <v>4.5</v>
      </c>
      <c r="G3429" t="s">
        <v>1</v>
      </c>
      <c r="H3429">
        <v>2</v>
      </c>
      <c r="I3429" t="s">
        <v>0</v>
      </c>
      <c r="J3429">
        <v>0</v>
      </c>
      <c r="K3429">
        <v>5.5</v>
      </c>
      <c r="L3429" t="s">
        <v>1</v>
      </c>
      <c r="M3429">
        <v>2</v>
      </c>
      <c r="N3429" t="s">
        <v>4213</v>
      </c>
      <c r="O3429">
        <v>1</v>
      </c>
      <c r="P3429" t="str">
        <f>D3429&amp;"-"&amp;F3429&amp;"-"&amp;G3429&amp;"-"&amp;E3429&amp;"-"&amp;H3429</f>
        <v>A2Delta-4.5-e-0-2</v>
      </c>
      <c r="Q3429" t="str">
        <f>I3429&amp;"-"&amp;K3429&amp;"-"&amp;L3429&amp;"-"&amp;J3429&amp;"-"&amp;M3429</f>
        <v>X2Pi-5.5-e-0-2</v>
      </c>
      <c r="R3429">
        <f>B3429+S3429</f>
        <v>23595.472107513</v>
      </c>
      <c r="S3429">
        <f>_xlfn.IFNA(VLOOKUP(Q3429,'MARVEL-X'!A$2:I$1400,7,FALSE),VLOOKUP(Q3429,MARVEL!A$2:J$1522,10,FALSE))</f>
        <v>577.30270751299997</v>
      </c>
      <c r="T3429">
        <f>IF(P3429=P3428,R3429+T3428,R3429)</f>
        <v>424718.26212346699</v>
      </c>
      <c r="U3429">
        <f>IF(P3429=P3428,1+U3428,1)</f>
        <v>18</v>
      </c>
      <c r="V3429" t="str">
        <f t="shared" si="53"/>
        <v/>
      </c>
      <c r="W3429" t="str">
        <f>IF(V3429="","",IF(ABS(V3429-R3429)&gt;W$1,ABS(V3429-R3429),""))</f>
        <v/>
      </c>
      <c r="X3429" t="str">
        <f>Y3429&amp;"-"&amp;Z3429&amp;"-"&amp;AC3429&amp;"-"&amp;AD3429&amp;"-"&amp;AG3429</f>
        <v>4.5-e-A-0-1.5</v>
      </c>
      <c r="Y3429">
        <f>F3429</f>
        <v>4.5</v>
      </c>
      <c r="Z3429" s="2" t="str">
        <f>G3429</f>
        <v>e</v>
      </c>
      <c r="AA3429">
        <f>_xlfn.IFNA(VLOOKUP(X3429,'duo-out'!A$2:Q$5000,5,FALSE),E3429+10*(H3429-1)+1+_xlfn.IFNA(VLOOKUP(D3429,states!A$2:C$10,3,FALSE),1))</f>
        <v>52</v>
      </c>
      <c r="AB3429" t="str">
        <f>IF(V3429="","",V3429)</f>
        <v/>
      </c>
      <c r="AC3429" s="2" t="str">
        <f>_xlfn.IFNA(VLOOKUP(D3429,states!A$2:C$10,2,FALSE),"XX")</f>
        <v>A</v>
      </c>
      <c r="AD3429">
        <f>E3429</f>
        <v>0</v>
      </c>
      <c r="AE3429">
        <f>_xlfn.IFNA(VLOOKUP(D3429,states!A$2:D$10,4,FALSE),0)</f>
        <v>2</v>
      </c>
      <c r="AF3429">
        <v>0.5</v>
      </c>
      <c r="AG3429">
        <f>IF(AE3429=0,AF3429,IF(AE3429=1,IF(F3429=0.5,0.5,IF(H3429=1,0.5,1.5)),IF(F3429=0.5,0.5,IF(H3429=1,2.5,1.5))))</f>
        <v>1.5</v>
      </c>
      <c r="AH3429" s="7">
        <f>IF(AC3429="XX",0,1/C3429^(1/5)*IF(E3429=0,100,1)/(E3429+1)^(1/4))</f>
        <v>398.10717055349727</v>
      </c>
    </row>
    <row r="3430" spans="1:34">
      <c r="A3430">
        <v>4140</v>
      </c>
      <c r="B3430" s="1">
        <v>23328.6211</v>
      </c>
      <c r="C3430" s="6">
        <v>3.5000000000000001E-3</v>
      </c>
      <c r="D3430" t="s">
        <v>3</v>
      </c>
      <c r="E3430">
        <v>0</v>
      </c>
      <c r="F3430">
        <v>4.5</v>
      </c>
      <c r="G3430" t="s">
        <v>1</v>
      </c>
      <c r="H3430">
        <v>2</v>
      </c>
      <c r="I3430" t="s">
        <v>0</v>
      </c>
      <c r="J3430">
        <v>0</v>
      </c>
      <c r="K3430">
        <v>3.5</v>
      </c>
      <c r="L3430" t="s">
        <v>1</v>
      </c>
      <c r="M3430">
        <v>2</v>
      </c>
      <c r="N3430" t="s">
        <v>4196</v>
      </c>
      <c r="O3430">
        <v>1</v>
      </c>
      <c r="P3430" t="str">
        <f>D3430&amp;"-"&amp;F3430&amp;"-"&amp;G3430&amp;"-"&amp;E3430&amp;"-"&amp;H3430</f>
        <v>A2Delta-4.5-e-0-2</v>
      </c>
      <c r="Q3430" t="str">
        <f>I3430&amp;"-"&amp;K3430&amp;"-"&amp;L3430&amp;"-"&amp;J3430&amp;"-"&amp;M3430</f>
        <v>X2Pi-3.5-e-0-2</v>
      </c>
      <c r="R3430">
        <f>B3430+S3430</f>
        <v>23595.467677108001</v>
      </c>
      <c r="S3430">
        <f>_xlfn.IFNA(VLOOKUP(Q3430,'MARVEL-X'!A$2:I$1400,7,FALSE),VLOOKUP(Q3430,MARVEL!A$2:J$1522,10,FALSE))</f>
        <v>266.84657710800002</v>
      </c>
      <c r="T3430">
        <f>IF(P3430=P3429,R3430+T3429,R3430)</f>
        <v>448313.72980057501</v>
      </c>
      <c r="U3430">
        <f>IF(P3430=P3429,1+U3429,1)</f>
        <v>19</v>
      </c>
      <c r="V3430" t="str">
        <f t="shared" si="53"/>
        <v/>
      </c>
      <c r="W3430" t="str">
        <f>IF(V3430="","",IF(ABS(V3430-R3430)&gt;W$1,ABS(V3430-R3430),""))</f>
        <v/>
      </c>
      <c r="X3430" t="str">
        <f>Y3430&amp;"-"&amp;Z3430&amp;"-"&amp;AC3430&amp;"-"&amp;AD3430&amp;"-"&amp;AG3430</f>
        <v>4.5-e-A-0-1.5</v>
      </c>
      <c r="Y3430">
        <f>F3430</f>
        <v>4.5</v>
      </c>
      <c r="Z3430" s="2" t="str">
        <f>G3430</f>
        <v>e</v>
      </c>
      <c r="AA3430">
        <f>_xlfn.IFNA(VLOOKUP(X3430,'duo-out'!A$2:Q$5000,5,FALSE),E3430+10*(H3430-1)+1+_xlfn.IFNA(VLOOKUP(D3430,states!A$2:C$10,3,FALSE),1))</f>
        <v>52</v>
      </c>
      <c r="AB3430" t="str">
        <f>IF(V3430="","",V3430)</f>
        <v/>
      </c>
      <c r="AC3430" s="2" t="str">
        <f>_xlfn.IFNA(VLOOKUP(D3430,states!A$2:C$10,2,FALSE),"XX")</f>
        <v>A</v>
      </c>
      <c r="AD3430">
        <f>E3430</f>
        <v>0</v>
      </c>
      <c r="AE3430">
        <f>_xlfn.IFNA(VLOOKUP(D3430,states!A$2:D$10,4,FALSE),0)</f>
        <v>2</v>
      </c>
      <c r="AF3430">
        <v>0.5</v>
      </c>
      <c r="AG3430">
        <f>IF(AE3430=0,AF3430,IF(AE3430=1,IF(F3430=0.5,0.5,IF(H3430=1,0.5,1.5)),IF(F3430=0.5,0.5,IF(H3430=1,2.5,1.5))))</f>
        <v>1.5</v>
      </c>
      <c r="AH3430" s="7">
        <f>IF(AC3430="XX",0,1/C3430^(1/5)*IF(E3430=0,100,1)/(E3430+1)^(1/4))</f>
        <v>309.87489393913</v>
      </c>
    </row>
    <row r="3431" spans="1:34">
      <c r="A3431">
        <v>877</v>
      </c>
      <c r="B3431" s="1">
        <v>23018.16</v>
      </c>
      <c r="C3431" s="6">
        <v>0.05</v>
      </c>
      <c r="D3431" t="s">
        <v>3</v>
      </c>
      <c r="E3431">
        <v>0</v>
      </c>
      <c r="F3431">
        <v>4.5</v>
      </c>
      <c r="G3431" t="s">
        <v>1</v>
      </c>
      <c r="H3431">
        <v>2</v>
      </c>
      <c r="I3431" t="s">
        <v>0</v>
      </c>
      <c r="J3431">
        <v>0</v>
      </c>
      <c r="K3431">
        <v>5.5</v>
      </c>
      <c r="L3431" t="s">
        <v>1</v>
      </c>
      <c r="M3431">
        <v>2</v>
      </c>
      <c r="N3431" t="s">
        <v>933</v>
      </c>
      <c r="O3431">
        <v>1</v>
      </c>
      <c r="P3431" t="str">
        <f>D3431&amp;"-"&amp;F3431&amp;"-"&amp;G3431&amp;"-"&amp;E3431&amp;"-"&amp;H3431</f>
        <v>A2Delta-4.5-e-0-2</v>
      </c>
      <c r="Q3431" t="str">
        <f>I3431&amp;"-"&amp;K3431&amp;"-"&amp;L3431&amp;"-"&amp;J3431&amp;"-"&amp;M3431</f>
        <v>X2Pi-5.5-e-0-2</v>
      </c>
      <c r="R3431">
        <f>B3431+S3431</f>
        <v>23595.462707513001</v>
      </c>
      <c r="S3431">
        <f>_xlfn.IFNA(VLOOKUP(Q3431,'MARVEL-X'!A$2:I$1400,7,FALSE),VLOOKUP(Q3431,MARVEL!A$2:J$1522,10,FALSE))</f>
        <v>577.30270751299997</v>
      </c>
      <c r="T3431">
        <f>IF(P3431=P3430,R3431+T3430,R3431)</f>
        <v>471909.19250808802</v>
      </c>
      <c r="U3431">
        <f>IF(P3431=P3430,1+U3430,1)</f>
        <v>20</v>
      </c>
      <c r="V3431" t="str">
        <f t="shared" si="53"/>
        <v/>
      </c>
      <c r="W3431" t="str">
        <f>IF(V3431="","",IF(ABS(V3431-R3431)&gt;W$1,ABS(V3431-R3431),""))</f>
        <v/>
      </c>
      <c r="X3431" t="str">
        <f>Y3431&amp;"-"&amp;Z3431&amp;"-"&amp;AC3431&amp;"-"&amp;AD3431&amp;"-"&amp;AG3431</f>
        <v>4.5-e-A-0-1.5</v>
      </c>
      <c r="Y3431">
        <f>F3431</f>
        <v>4.5</v>
      </c>
      <c r="Z3431" s="2" t="str">
        <f>G3431</f>
        <v>e</v>
      </c>
      <c r="AA3431">
        <f>_xlfn.IFNA(VLOOKUP(X3431,'duo-out'!A$2:Q$5000,5,FALSE),E3431+10*(H3431-1)+1+_xlfn.IFNA(VLOOKUP(D3431,states!A$2:C$10,3,FALSE),1))</f>
        <v>52</v>
      </c>
      <c r="AB3431" t="str">
        <f>IF(V3431="","",V3431)</f>
        <v/>
      </c>
      <c r="AC3431" s="2" t="str">
        <f>_xlfn.IFNA(VLOOKUP(D3431,states!A$2:C$10,2,FALSE),"XX")</f>
        <v>A</v>
      </c>
      <c r="AD3431">
        <f>E3431</f>
        <v>0</v>
      </c>
      <c r="AE3431">
        <f>_xlfn.IFNA(VLOOKUP(D3431,states!A$2:D$10,4,FALSE),0)</f>
        <v>2</v>
      </c>
      <c r="AF3431">
        <v>0.5</v>
      </c>
      <c r="AG3431">
        <f>IF(AE3431=0,AF3431,IF(AE3431=1,IF(F3431=0.5,0.5,IF(H3431=1,0.5,1.5)),IF(F3431=0.5,0.5,IF(H3431=1,2.5,1.5))))</f>
        <v>1.5</v>
      </c>
      <c r="AH3431" s="7">
        <f>IF(AC3431="XX",0,1/C3431^(1/5)*IF(E3431=0,100,1)/(E3431+1)^(1/4))</f>
        <v>182.05642030260799</v>
      </c>
    </row>
    <row r="3432" spans="1:34">
      <c r="A3432">
        <v>791</v>
      </c>
      <c r="B3432" s="1">
        <v>23186.06</v>
      </c>
      <c r="C3432" s="6">
        <v>0.05</v>
      </c>
      <c r="D3432" t="s">
        <v>3</v>
      </c>
      <c r="E3432">
        <v>0</v>
      </c>
      <c r="F3432">
        <v>4.5</v>
      </c>
      <c r="G3432" t="s">
        <v>1</v>
      </c>
      <c r="H3432">
        <v>2</v>
      </c>
      <c r="I3432" t="s">
        <v>0</v>
      </c>
      <c r="J3432">
        <v>0</v>
      </c>
      <c r="K3432">
        <v>4.5</v>
      </c>
      <c r="L3432" t="s">
        <v>2</v>
      </c>
      <c r="M3432">
        <v>2</v>
      </c>
      <c r="N3432" t="s">
        <v>847</v>
      </c>
      <c r="O3432">
        <v>1</v>
      </c>
      <c r="P3432" t="str">
        <f>D3432&amp;"-"&amp;F3432&amp;"-"&amp;G3432&amp;"-"&amp;E3432&amp;"-"&amp;H3432</f>
        <v>A2Delta-4.5-e-0-2</v>
      </c>
      <c r="Q3432" t="str">
        <f>I3432&amp;"-"&amp;K3432&amp;"-"&amp;L3432&amp;"-"&amp;J3432&amp;"-"&amp;M3432</f>
        <v>X2Pi-4.5-f-0-2</v>
      </c>
      <c r="R3432">
        <f>B3432+S3432</f>
        <v>23595.497407914001</v>
      </c>
      <c r="S3432">
        <f>_xlfn.IFNA(VLOOKUP(Q3432,'MARVEL-X'!A$2:I$1400,7,FALSE),VLOOKUP(Q3432,MARVEL!A$2:J$1522,10,FALSE))</f>
        <v>409.437407914</v>
      </c>
      <c r="T3432">
        <f>IF(P3432=P3431,R3432+T3431,R3432)</f>
        <v>495504.68991600204</v>
      </c>
      <c r="U3432">
        <f>IF(P3432=P3431,1+U3431,1)</f>
        <v>21</v>
      </c>
      <c r="V3432" t="str">
        <f t="shared" si="53"/>
        <v/>
      </c>
      <c r="W3432" t="str">
        <f>IF(V3432="","",IF(ABS(V3432-R3432)&gt;W$1,ABS(V3432-R3432),""))</f>
        <v/>
      </c>
      <c r="X3432" t="str">
        <f>Y3432&amp;"-"&amp;Z3432&amp;"-"&amp;AC3432&amp;"-"&amp;AD3432&amp;"-"&amp;AG3432</f>
        <v>4.5-e-A-0-1.5</v>
      </c>
      <c r="Y3432">
        <f>F3432</f>
        <v>4.5</v>
      </c>
      <c r="Z3432" s="2" t="str">
        <f>G3432</f>
        <v>e</v>
      </c>
      <c r="AA3432">
        <f>_xlfn.IFNA(VLOOKUP(X3432,'duo-out'!A$2:Q$5000,5,FALSE),E3432+10*(H3432-1)+1+_xlfn.IFNA(VLOOKUP(D3432,states!A$2:C$10,3,FALSE),1))</f>
        <v>52</v>
      </c>
      <c r="AB3432" t="str">
        <f>IF(V3432="","",V3432)</f>
        <v/>
      </c>
      <c r="AC3432" s="2" t="str">
        <f>_xlfn.IFNA(VLOOKUP(D3432,states!A$2:C$10,2,FALSE),"XX")</f>
        <v>A</v>
      </c>
      <c r="AD3432">
        <f>E3432</f>
        <v>0</v>
      </c>
      <c r="AE3432">
        <f>_xlfn.IFNA(VLOOKUP(D3432,states!A$2:D$10,4,FALSE),0)</f>
        <v>2</v>
      </c>
      <c r="AF3432">
        <v>0.5</v>
      </c>
      <c r="AG3432">
        <f>IF(AE3432=0,AF3432,IF(AE3432=1,IF(F3432=0.5,0.5,IF(H3432=1,0.5,1.5)),IF(F3432=0.5,0.5,IF(H3432=1,2.5,1.5))))</f>
        <v>1.5</v>
      </c>
      <c r="AH3432" s="7">
        <f>IF(AC3432="XX",0,1/C3432^(1/5)*IF(E3432=0,100,1)/(E3432+1)^(1/4))</f>
        <v>182.05642030260799</v>
      </c>
    </row>
    <row r="3433" spans="1:34">
      <c r="A3433">
        <v>765</v>
      </c>
      <c r="B3433" s="1">
        <v>23328.63</v>
      </c>
      <c r="C3433" s="6">
        <v>0.05</v>
      </c>
      <c r="D3433" t="s">
        <v>3</v>
      </c>
      <c r="E3433">
        <v>0</v>
      </c>
      <c r="F3433">
        <v>4.5</v>
      </c>
      <c r="G3433" t="s">
        <v>1</v>
      </c>
      <c r="H3433">
        <v>2</v>
      </c>
      <c r="I3433" t="s">
        <v>0</v>
      </c>
      <c r="J3433">
        <v>0</v>
      </c>
      <c r="K3433">
        <v>3.5</v>
      </c>
      <c r="L3433" t="s">
        <v>1</v>
      </c>
      <c r="M3433">
        <v>2</v>
      </c>
      <c r="N3433" t="s">
        <v>821</v>
      </c>
      <c r="O3433">
        <v>1</v>
      </c>
      <c r="P3433" t="str">
        <f>D3433&amp;"-"&amp;F3433&amp;"-"&amp;G3433&amp;"-"&amp;E3433&amp;"-"&amp;H3433</f>
        <v>A2Delta-4.5-e-0-2</v>
      </c>
      <c r="Q3433" t="str">
        <f>I3433&amp;"-"&amp;K3433&amp;"-"&amp;L3433&amp;"-"&amp;J3433&amp;"-"&amp;M3433</f>
        <v>X2Pi-3.5-e-0-2</v>
      </c>
      <c r="R3433">
        <f>B3433+S3433</f>
        <v>23595.476577108002</v>
      </c>
      <c r="S3433">
        <f>_xlfn.IFNA(VLOOKUP(Q3433,'MARVEL-X'!A$2:I$1400,7,FALSE),VLOOKUP(Q3433,MARVEL!A$2:J$1522,10,FALSE))</f>
        <v>266.84657710800002</v>
      </c>
      <c r="T3433">
        <f>IF(P3433=P3432,R3433+T3432,R3433)</f>
        <v>519100.16649311007</v>
      </c>
      <c r="U3433">
        <f>IF(P3433=P3432,1+U3432,1)</f>
        <v>22</v>
      </c>
      <c r="V3433">
        <f t="shared" si="53"/>
        <v>23595.462113323185</v>
      </c>
      <c r="W3433" t="str">
        <f>IF(V3433="","",IF(ABS(V3433-R3433)&gt;W$1,ABS(V3433-R3433),""))</f>
        <v/>
      </c>
      <c r="X3433" t="str">
        <f>Y3433&amp;"-"&amp;Z3433&amp;"-"&amp;AC3433&amp;"-"&amp;AD3433&amp;"-"&amp;AG3433</f>
        <v>4.5-e-A-0-1.5</v>
      </c>
      <c r="Y3433">
        <f>F3433</f>
        <v>4.5</v>
      </c>
      <c r="Z3433" s="2" t="str">
        <f>G3433</f>
        <v>e</v>
      </c>
      <c r="AA3433">
        <f>_xlfn.IFNA(VLOOKUP(X3433,'duo-out'!A$2:Q$5000,5,FALSE),E3433+10*(H3433-1)+1+_xlfn.IFNA(VLOOKUP(D3433,states!A$2:C$10,3,FALSE),1))</f>
        <v>52</v>
      </c>
      <c r="AB3433">
        <f>IF(V3433="","",V3433)</f>
        <v>23595.462113323185</v>
      </c>
      <c r="AC3433" s="2" t="str">
        <f>_xlfn.IFNA(VLOOKUP(D3433,states!A$2:C$10,2,FALSE),"XX")</f>
        <v>A</v>
      </c>
      <c r="AD3433">
        <f>E3433</f>
        <v>0</v>
      </c>
      <c r="AE3433">
        <f>_xlfn.IFNA(VLOOKUP(D3433,states!A$2:D$10,4,FALSE),0)</f>
        <v>2</v>
      </c>
      <c r="AF3433">
        <v>0.5</v>
      </c>
      <c r="AG3433">
        <f>IF(AE3433=0,AF3433,IF(AE3433=1,IF(F3433=0.5,0.5,IF(H3433=1,0.5,1.5)),IF(F3433=0.5,0.5,IF(H3433=1,2.5,1.5))))</f>
        <v>1.5</v>
      </c>
      <c r="AH3433" s="7">
        <f>IF(AC3433="XX",0,1/C3433^(1/5)*IF(E3433=0,100,1)/(E3433+1)^(1/4))</f>
        <v>182.05642030260799</v>
      </c>
    </row>
    <row r="3434" spans="1:34">
      <c r="A3434">
        <v>4001</v>
      </c>
      <c r="B3434" s="1">
        <v>20587.9539</v>
      </c>
      <c r="C3434" s="6">
        <v>5.0000000000000001E-3</v>
      </c>
      <c r="D3434" t="s">
        <v>3</v>
      </c>
      <c r="E3434">
        <v>1</v>
      </c>
      <c r="F3434">
        <v>4.5</v>
      </c>
      <c r="G3434" t="s">
        <v>1</v>
      </c>
      <c r="H3434">
        <v>1</v>
      </c>
      <c r="I3434" t="s">
        <v>0</v>
      </c>
      <c r="J3434">
        <v>2</v>
      </c>
      <c r="K3434">
        <v>4.5</v>
      </c>
      <c r="L3434" t="s">
        <v>2</v>
      </c>
      <c r="M3434">
        <v>1</v>
      </c>
      <c r="N3434" t="s">
        <v>4057</v>
      </c>
      <c r="O3434">
        <v>1</v>
      </c>
      <c r="P3434" t="str">
        <f>D3434&amp;"-"&amp;F3434&amp;"-"&amp;G3434&amp;"-"&amp;E3434&amp;"-"&amp;H3434</f>
        <v>A2Delta-4.5-e-1-1</v>
      </c>
      <c r="Q3434" t="str">
        <f>I3434&amp;"-"&amp;K3434&amp;"-"&amp;L3434&amp;"-"&amp;J3434&amp;"-"&amp;M3434</f>
        <v>X2Pi-4.5-f-2-1</v>
      </c>
      <c r="R3434">
        <f>B3434+S3434</f>
        <v>26176.689496701001</v>
      </c>
      <c r="S3434">
        <f>_xlfn.IFNA(VLOOKUP(Q3434,'MARVEL-X'!A$2:I$1400,7,FALSE),VLOOKUP(Q3434,MARVEL!A$2:J$1522,10,FALSE))</f>
        <v>5588.7355967009998</v>
      </c>
      <c r="T3434">
        <f>IF(P3434=P3433,R3434+T3433,R3434)</f>
        <v>26176.689496701001</v>
      </c>
      <c r="U3434">
        <f>IF(P3434=P3433,1+U3433,1)</f>
        <v>1</v>
      </c>
      <c r="V3434" t="str">
        <f t="shared" si="53"/>
        <v/>
      </c>
      <c r="W3434" t="str">
        <f>IF(V3434="","",IF(ABS(V3434-R3434)&gt;W$1,ABS(V3434-R3434),""))</f>
        <v/>
      </c>
      <c r="X3434" t="str">
        <f>Y3434&amp;"-"&amp;Z3434&amp;"-"&amp;AC3434&amp;"-"&amp;AD3434&amp;"-"&amp;AG3434</f>
        <v>4.5-e-A-1-2.5</v>
      </c>
      <c r="Y3434">
        <f>F3434</f>
        <v>4.5</v>
      </c>
      <c r="Z3434" s="2" t="str">
        <f>G3434</f>
        <v>e</v>
      </c>
      <c r="AA3434">
        <f>_xlfn.IFNA(VLOOKUP(X3434,'duo-out'!A$2:Q$5000,5,FALSE),E3434+10*(H3434-1)+1+_xlfn.IFNA(VLOOKUP(D3434,states!A$2:C$10,3,FALSE),1))</f>
        <v>67</v>
      </c>
      <c r="AB3434" t="str">
        <f>IF(V3434="","",V3434)</f>
        <v/>
      </c>
      <c r="AC3434" s="2" t="str">
        <f>_xlfn.IFNA(VLOOKUP(D3434,states!A$2:C$10,2,FALSE),"XX")</f>
        <v>A</v>
      </c>
      <c r="AD3434">
        <f>E3434</f>
        <v>1</v>
      </c>
      <c r="AE3434">
        <f>_xlfn.IFNA(VLOOKUP(D3434,states!A$2:D$10,4,FALSE),0)</f>
        <v>2</v>
      </c>
      <c r="AF3434">
        <v>0.5</v>
      </c>
      <c r="AG3434">
        <f>IF(AE3434=0,AF3434,IF(AE3434=1,IF(F3434=0.5,0.5,IF(H3434=1,0.5,1.5)),IF(F3434=0.5,0.5,IF(H3434=1,2.5,1.5))))</f>
        <v>2.5</v>
      </c>
      <c r="AH3434" s="7">
        <f>IF(AC3434="XX",0,1/C3434^(1/5)*IF(E3434=0,100,1)/(E3434+1)^(1/4))</f>
        <v>2.4263223583284943</v>
      </c>
    </row>
    <row r="3435" spans="1:34">
      <c r="A3435">
        <v>3980</v>
      </c>
      <c r="B3435" s="1">
        <v>20691.858899999999</v>
      </c>
      <c r="C3435" s="6">
        <v>1.8710000000000001E-2</v>
      </c>
      <c r="D3435" t="s">
        <v>3</v>
      </c>
      <c r="E3435">
        <v>1</v>
      </c>
      <c r="F3435">
        <v>4.5</v>
      </c>
      <c r="G3435" t="s">
        <v>1</v>
      </c>
      <c r="H3435">
        <v>1</v>
      </c>
      <c r="I3435" t="s">
        <v>0</v>
      </c>
      <c r="J3435">
        <v>2</v>
      </c>
      <c r="K3435">
        <v>3.5</v>
      </c>
      <c r="L3435" t="s">
        <v>1</v>
      </c>
      <c r="M3435">
        <v>1</v>
      </c>
      <c r="N3435" t="s">
        <v>4036</v>
      </c>
      <c r="O3435">
        <v>1</v>
      </c>
      <c r="P3435" t="str">
        <f>D3435&amp;"-"&amp;F3435&amp;"-"&amp;G3435&amp;"-"&amp;E3435&amp;"-"&amp;H3435</f>
        <v>A2Delta-4.5-e-1-1</v>
      </c>
      <c r="Q3435" t="str">
        <f>I3435&amp;"-"&amp;K3435&amp;"-"&amp;L3435&amp;"-"&amp;J3435&amp;"-"&amp;M3435</f>
        <v>X2Pi-3.5-e-2-1</v>
      </c>
      <c r="R3435">
        <f>B3435+S3435</f>
        <v>26176.700890157001</v>
      </c>
      <c r="S3435">
        <f>_xlfn.IFNA(VLOOKUP(Q3435,'MARVEL-X'!A$2:I$1400,7,FALSE),VLOOKUP(Q3435,MARVEL!A$2:J$1522,10,FALSE))</f>
        <v>5484.8419901569996</v>
      </c>
      <c r="T3435">
        <f>IF(P3435=P3434,R3435+T3434,R3435)</f>
        <v>52353.390386858002</v>
      </c>
      <c r="U3435">
        <f>IF(P3435=P3434,1+U3434,1)</f>
        <v>2</v>
      </c>
      <c r="V3435" t="str">
        <f t="shared" si="53"/>
        <v/>
      </c>
      <c r="W3435" t="str">
        <f>IF(V3435="","",IF(ABS(V3435-R3435)&gt;W$1,ABS(V3435-R3435),""))</f>
        <v/>
      </c>
      <c r="X3435" t="str">
        <f>Y3435&amp;"-"&amp;Z3435&amp;"-"&amp;AC3435&amp;"-"&amp;AD3435&amp;"-"&amp;AG3435</f>
        <v>4.5-e-A-1-2.5</v>
      </c>
      <c r="Y3435">
        <f>F3435</f>
        <v>4.5</v>
      </c>
      <c r="Z3435" s="2" t="str">
        <f>G3435</f>
        <v>e</v>
      </c>
      <c r="AA3435">
        <f>_xlfn.IFNA(VLOOKUP(X3435,'duo-out'!A$2:Q$5000,5,FALSE),E3435+10*(H3435-1)+1+_xlfn.IFNA(VLOOKUP(D3435,states!A$2:C$10,3,FALSE),1))</f>
        <v>67</v>
      </c>
      <c r="AB3435" t="str">
        <f>IF(V3435="","",V3435)</f>
        <v/>
      </c>
      <c r="AC3435" s="2" t="str">
        <f>_xlfn.IFNA(VLOOKUP(D3435,states!A$2:C$10,2,FALSE),"XX")</f>
        <v>A</v>
      </c>
      <c r="AD3435">
        <f>E3435</f>
        <v>1</v>
      </c>
      <c r="AE3435">
        <f>_xlfn.IFNA(VLOOKUP(D3435,states!A$2:D$10,4,FALSE),0)</f>
        <v>2</v>
      </c>
      <c r="AF3435">
        <v>0.5</v>
      </c>
      <c r="AG3435">
        <f>IF(AE3435=0,AF3435,IF(AE3435=1,IF(F3435=0.5,0.5,IF(H3435=1,0.5,1.5)),IF(F3435=0.5,0.5,IF(H3435=1,2.5,1.5))))</f>
        <v>2.5</v>
      </c>
      <c r="AH3435" s="7">
        <f>IF(AC3435="XX",0,1/C3435^(1/5)*IF(E3435=0,100,1)/(E3435+1)^(1/4))</f>
        <v>1.8634929050392652</v>
      </c>
    </row>
    <row r="3436" spans="1:34">
      <c r="A3436">
        <v>3551</v>
      </c>
      <c r="B3436" s="1">
        <v>23050.140599999999</v>
      </c>
      <c r="C3436" s="6">
        <v>5.0000000000000001E-3</v>
      </c>
      <c r="D3436" t="s">
        <v>3</v>
      </c>
      <c r="E3436">
        <v>1</v>
      </c>
      <c r="F3436">
        <v>4.5</v>
      </c>
      <c r="G3436" t="s">
        <v>1</v>
      </c>
      <c r="H3436">
        <v>1</v>
      </c>
      <c r="I3436" t="s">
        <v>0</v>
      </c>
      <c r="J3436">
        <v>1</v>
      </c>
      <c r="K3436">
        <v>4.5</v>
      </c>
      <c r="L3436" t="s">
        <v>2</v>
      </c>
      <c r="M3436">
        <v>2</v>
      </c>
      <c r="N3436" t="s">
        <v>3607</v>
      </c>
      <c r="O3436">
        <v>1</v>
      </c>
      <c r="P3436" t="str">
        <f>D3436&amp;"-"&amp;F3436&amp;"-"&amp;G3436&amp;"-"&amp;E3436&amp;"-"&amp;H3436</f>
        <v>A2Delta-4.5-e-1-1</v>
      </c>
      <c r="Q3436" t="str">
        <f>I3436&amp;"-"&amp;K3436&amp;"-"&amp;L3436&amp;"-"&amp;J3436&amp;"-"&amp;M3436</f>
        <v>X2Pi-4.5-f-1-2</v>
      </c>
      <c r="R3436">
        <f>B3436+S3436</f>
        <v>26176.687471539</v>
      </c>
      <c r="S3436">
        <f>_xlfn.IFNA(VLOOKUP(Q3436,'MARVEL-X'!A$2:I$1400,7,FALSE),VLOOKUP(Q3436,MARVEL!A$2:J$1522,10,FALSE))</f>
        <v>3126.5468715390002</v>
      </c>
      <c r="T3436">
        <f>IF(P3436=P3435,R3436+T3435,R3436)</f>
        <v>78530.07785839701</v>
      </c>
      <c r="U3436">
        <f>IF(P3436=P3435,1+U3435,1)</f>
        <v>3</v>
      </c>
      <c r="V3436" t="str">
        <f t="shared" si="53"/>
        <v/>
      </c>
      <c r="W3436" t="str">
        <f>IF(V3436="","",IF(ABS(V3436-R3436)&gt;W$1,ABS(V3436-R3436),""))</f>
        <v/>
      </c>
      <c r="X3436" t="str">
        <f>Y3436&amp;"-"&amp;Z3436&amp;"-"&amp;AC3436&amp;"-"&amp;AD3436&amp;"-"&amp;AG3436</f>
        <v>4.5-e-A-1-2.5</v>
      </c>
      <c r="Y3436">
        <f>F3436</f>
        <v>4.5</v>
      </c>
      <c r="Z3436" s="2" t="str">
        <f>G3436</f>
        <v>e</v>
      </c>
      <c r="AA3436">
        <f>_xlfn.IFNA(VLOOKUP(X3436,'duo-out'!A$2:Q$5000,5,FALSE),E3436+10*(H3436-1)+1+_xlfn.IFNA(VLOOKUP(D3436,states!A$2:C$10,3,FALSE),1))</f>
        <v>67</v>
      </c>
      <c r="AB3436" t="str">
        <f>IF(V3436="","",V3436)</f>
        <v/>
      </c>
      <c r="AC3436" s="2" t="str">
        <f>_xlfn.IFNA(VLOOKUP(D3436,states!A$2:C$10,2,FALSE),"XX")</f>
        <v>A</v>
      </c>
      <c r="AD3436">
        <f>E3436</f>
        <v>1</v>
      </c>
      <c r="AE3436">
        <f>_xlfn.IFNA(VLOOKUP(D3436,states!A$2:D$10,4,FALSE),0)</f>
        <v>2</v>
      </c>
      <c r="AF3436">
        <v>0.5</v>
      </c>
      <c r="AG3436">
        <f>IF(AE3436=0,AF3436,IF(AE3436=1,IF(F3436=0.5,0.5,IF(H3436=1,0.5,1.5)),IF(F3436=0.5,0.5,IF(H3436=1,2.5,1.5))))</f>
        <v>2.5</v>
      </c>
      <c r="AH3436" s="7">
        <f>IF(AC3436="XX",0,1/C3436^(1/5)*IF(E3436=0,100,1)/(E3436+1)^(1/4))</f>
        <v>2.4263223583284943</v>
      </c>
    </row>
    <row r="3437" spans="1:34">
      <c r="A3437">
        <v>3521</v>
      </c>
      <c r="B3437" s="1">
        <v>23047.850999999999</v>
      </c>
      <c r="C3437" s="6">
        <v>5.0000000000000001E-3</v>
      </c>
      <c r="D3437" t="s">
        <v>3</v>
      </c>
      <c r="E3437">
        <v>1</v>
      </c>
      <c r="F3437">
        <v>4.5</v>
      </c>
      <c r="G3437" t="s">
        <v>1</v>
      </c>
      <c r="H3437">
        <v>1</v>
      </c>
      <c r="I3437" t="s">
        <v>0</v>
      </c>
      <c r="J3437">
        <v>1</v>
      </c>
      <c r="K3437">
        <v>5.5</v>
      </c>
      <c r="L3437" t="s">
        <v>1</v>
      </c>
      <c r="M3437">
        <v>1</v>
      </c>
      <c r="N3437" t="s">
        <v>3577</v>
      </c>
      <c r="O3437">
        <v>1</v>
      </c>
      <c r="P3437" t="str">
        <f>D3437&amp;"-"&amp;F3437&amp;"-"&amp;G3437&amp;"-"&amp;E3437&amp;"-"&amp;H3437</f>
        <v>A2Delta-4.5-e-1-1</v>
      </c>
      <c r="Q3437" t="str">
        <f>I3437&amp;"-"&amp;K3437&amp;"-"&amp;L3437&amp;"-"&amp;J3437&amp;"-"&amp;M3437</f>
        <v>X2Pi-5.5-e-1-1</v>
      </c>
      <c r="R3437">
        <f>B3437+S3437</f>
        <v>26176.686224470999</v>
      </c>
      <c r="S3437">
        <f>_xlfn.IFNA(VLOOKUP(Q3437,'MARVEL-X'!A$2:I$1400,7,FALSE),VLOOKUP(Q3437,MARVEL!A$2:J$1522,10,FALSE))</f>
        <v>3128.8352244709999</v>
      </c>
      <c r="T3437">
        <f>IF(P3437=P3436,R3437+T3436,R3437)</f>
        <v>104706.764082868</v>
      </c>
      <c r="U3437">
        <f>IF(P3437=P3436,1+U3436,1)</f>
        <v>4</v>
      </c>
      <c r="V3437" t="str">
        <f t="shared" si="53"/>
        <v/>
      </c>
      <c r="W3437" t="str">
        <f>IF(V3437="","",IF(ABS(V3437-R3437)&gt;W$1,ABS(V3437-R3437),""))</f>
        <v/>
      </c>
      <c r="X3437" t="str">
        <f>Y3437&amp;"-"&amp;Z3437&amp;"-"&amp;AC3437&amp;"-"&amp;AD3437&amp;"-"&amp;AG3437</f>
        <v>4.5-e-A-1-2.5</v>
      </c>
      <c r="Y3437">
        <f>F3437</f>
        <v>4.5</v>
      </c>
      <c r="Z3437" s="2" t="str">
        <f>G3437</f>
        <v>e</v>
      </c>
      <c r="AA3437">
        <f>_xlfn.IFNA(VLOOKUP(X3437,'duo-out'!A$2:Q$5000,5,FALSE),E3437+10*(H3437-1)+1+_xlfn.IFNA(VLOOKUP(D3437,states!A$2:C$10,3,FALSE),1))</f>
        <v>67</v>
      </c>
      <c r="AB3437" t="str">
        <f>IF(V3437="","",V3437)</f>
        <v/>
      </c>
      <c r="AC3437" s="2" t="str">
        <f>_xlfn.IFNA(VLOOKUP(D3437,states!A$2:C$10,2,FALSE),"XX")</f>
        <v>A</v>
      </c>
      <c r="AD3437">
        <f>E3437</f>
        <v>1</v>
      </c>
      <c r="AE3437">
        <f>_xlfn.IFNA(VLOOKUP(D3437,states!A$2:D$10,4,FALSE),0)</f>
        <v>2</v>
      </c>
      <c r="AF3437">
        <v>0.5</v>
      </c>
      <c r="AG3437">
        <f>IF(AE3437=0,AF3437,IF(AE3437=1,IF(F3437=0.5,0.5,IF(H3437=1,0.5,1.5)),IF(F3437=0.5,0.5,IF(H3437=1,2.5,1.5))))</f>
        <v>2.5</v>
      </c>
      <c r="AH3437" s="7">
        <f>IF(AC3437="XX",0,1/C3437^(1/5)*IF(E3437=0,100,1)/(E3437+1)^(1/4))</f>
        <v>2.4263223583284943</v>
      </c>
    </row>
    <row r="3438" spans="1:34">
      <c r="A3438">
        <v>3506</v>
      </c>
      <c r="B3438" s="1">
        <v>23184.323400000001</v>
      </c>
      <c r="C3438" s="6">
        <v>5.0000000000000001E-3</v>
      </c>
      <c r="D3438" t="s">
        <v>3</v>
      </c>
      <c r="E3438">
        <v>1</v>
      </c>
      <c r="F3438">
        <v>4.5</v>
      </c>
      <c r="G3438" t="s">
        <v>1</v>
      </c>
      <c r="H3438">
        <v>1</v>
      </c>
      <c r="I3438" t="s">
        <v>0</v>
      </c>
      <c r="J3438">
        <v>1</v>
      </c>
      <c r="K3438">
        <v>4.5</v>
      </c>
      <c r="L3438" t="s">
        <v>2</v>
      </c>
      <c r="M3438">
        <v>1</v>
      </c>
      <c r="N3438" t="s">
        <v>3562</v>
      </c>
      <c r="O3438">
        <v>1</v>
      </c>
      <c r="P3438" t="str">
        <f>D3438&amp;"-"&amp;F3438&amp;"-"&amp;G3438&amp;"-"&amp;E3438&amp;"-"&amp;H3438</f>
        <v>A2Delta-4.5-e-1-1</v>
      </c>
      <c r="Q3438" t="str">
        <f>I3438&amp;"-"&amp;K3438&amp;"-"&amp;L3438&amp;"-"&amp;J3438&amp;"-"&amp;M3438</f>
        <v>X2Pi-4.5-f-1-1</v>
      </c>
      <c r="R3438">
        <f>B3438+S3438</f>
        <v>26176.689343552</v>
      </c>
      <c r="S3438">
        <f>_xlfn.IFNA(VLOOKUP(Q3438,'MARVEL-X'!A$2:I$1400,7,FALSE),VLOOKUP(Q3438,MARVEL!A$2:J$1522,10,FALSE))</f>
        <v>2992.3659435519999</v>
      </c>
      <c r="T3438">
        <f>IF(P3438=P3437,R3438+T3437,R3438)</f>
        <v>130883.45342642</v>
      </c>
      <c r="U3438">
        <f>IF(P3438=P3437,1+U3437,1)</f>
        <v>5</v>
      </c>
      <c r="V3438" t="str">
        <f t="shared" si="53"/>
        <v/>
      </c>
      <c r="W3438" t="str">
        <f>IF(V3438="","",IF(ABS(V3438-R3438)&gt;W$1,ABS(V3438-R3438),""))</f>
        <v/>
      </c>
      <c r="X3438" t="str">
        <f>Y3438&amp;"-"&amp;Z3438&amp;"-"&amp;AC3438&amp;"-"&amp;AD3438&amp;"-"&amp;AG3438</f>
        <v>4.5-e-A-1-2.5</v>
      </c>
      <c r="Y3438">
        <f>F3438</f>
        <v>4.5</v>
      </c>
      <c r="Z3438" s="2" t="str">
        <f>G3438</f>
        <v>e</v>
      </c>
      <c r="AA3438">
        <f>_xlfn.IFNA(VLOOKUP(X3438,'duo-out'!A$2:Q$5000,5,FALSE),E3438+10*(H3438-1)+1+_xlfn.IFNA(VLOOKUP(D3438,states!A$2:C$10,3,FALSE),1))</f>
        <v>67</v>
      </c>
      <c r="AB3438" t="str">
        <f>IF(V3438="","",V3438)</f>
        <v/>
      </c>
      <c r="AC3438" s="2" t="str">
        <f>_xlfn.IFNA(VLOOKUP(D3438,states!A$2:C$10,2,FALSE),"XX")</f>
        <v>A</v>
      </c>
      <c r="AD3438">
        <f>E3438</f>
        <v>1</v>
      </c>
      <c r="AE3438">
        <f>_xlfn.IFNA(VLOOKUP(D3438,states!A$2:D$10,4,FALSE),0)</f>
        <v>2</v>
      </c>
      <c r="AF3438">
        <v>0.5</v>
      </c>
      <c r="AG3438">
        <f>IF(AE3438=0,AF3438,IF(AE3438=1,IF(F3438=0.5,0.5,IF(H3438=1,0.5,1.5)),IF(F3438=0.5,0.5,IF(H3438=1,2.5,1.5))))</f>
        <v>2.5</v>
      </c>
      <c r="AH3438" s="7">
        <f>IF(AC3438="XX",0,1/C3438^(1/5)*IF(E3438=0,100,1)/(E3438+1)^(1/4))</f>
        <v>2.4263223583284943</v>
      </c>
    </row>
    <row r="3439" spans="1:34">
      <c r="A3439">
        <v>3458</v>
      </c>
      <c r="B3439" s="1">
        <v>23292.3724</v>
      </c>
      <c r="C3439" s="6">
        <v>0.01</v>
      </c>
      <c r="D3439" t="s">
        <v>3</v>
      </c>
      <c r="E3439">
        <v>1</v>
      </c>
      <c r="F3439">
        <v>4.5</v>
      </c>
      <c r="G3439" t="s">
        <v>1</v>
      </c>
      <c r="H3439">
        <v>1</v>
      </c>
      <c r="I3439" t="s">
        <v>0</v>
      </c>
      <c r="J3439">
        <v>1</v>
      </c>
      <c r="K3439">
        <v>3.5</v>
      </c>
      <c r="L3439" t="s">
        <v>1</v>
      </c>
      <c r="M3439">
        <v>1</v>
      </c>
      <c r="N3439" t="s">
        <v>3514</v>
      </c>
      <c r="O3439">
        <v>1</v>
      </c>
      <c r="P3439" t="str">
        <f>D3439&amp;"-"&amp;F3439&amp;"-"&amp;G3439&amp;"-"&amp;E3439&amp;"-"&amp;H3439</f>
        <v>A2Delta-4.5-e-1-1</v>
      </c>
      <c r="Q3439" t="str">
        <f>I3439&amp;"-"&amp;K3439&amp;"-"&amp;L3439&amp;"-"&amp;J3439&amp;"-"&amp;M3439</f>
        <v>X2Pi-3.5-e-1-1</v>
      </c>
      <c r="R3439">
        <f>B3439+S3439</f>
        <v>26176.681202628002</v>
      </c>
      <c r="S3439">
        <f>_xlfn.IFNA(VLOOKUP(Q3439,'MARVEL-X'!A$2:I$1400,7,FALSE),VLOOKUP(Q3439,MARVEL!A$2:J$1522,10,FALSE))</f>
        <v>2884.3088026280002</v>
      </c>
      <c r="T3439">
        <f>IF(P3439=P3438,R3439+T3438,R3439)</f>
        <v>157060.134629048</v>
      </c>
      <c r="U3439">
        <f>IF(P3439=P3438,1+U3438,1)</f>
        <v>6</v>
      </c>
      <c r="V3439" t="str">
        <f t="shared" si="53"/>
        <v/>
      </c>
      <c r="W3439" t="str">
        <f>IF(V3439="","",IF(ABS(V3439-R3439)&gt;W$1,ABS(V3439-R3439),""))</f>
        <v/>
      </c>
      <c r="X3439" t="str">
        <f>Y3439&amp;"-"&amp;Z3439&amp;"-"&amp;AC3439&amp;"-"&amp;AD3439&amp;"-"&amp;AG3439</f>
        <v>4.5-e-A-1-2.5</v>
      </c>
      <c r="Y3439">
        <f>F3439</f>
        <v>4.5</v>
      </c>
      <c r="Z3439" s="2" t="str">
        <f>G3439</f>
        <v>e</v>
      </c>
      <c r="AA3439">
        <f>_xlfn.IFNA(VLOOKUP(X3439,'duo-out'!A$2:Q$5000,5,FALSE),E3439+10*(H3439-1)+1+_xlfn.IFNA(VLOOKUP(D3439,states!A$2:C$10,3,FALSE),1))</f>
        <v>67</v>
      </c>
      <c r="AB3439" t="str">
        <f>IF(V3439="","",V3439)</f>
        <v/>
      </c>
      <c r="AC3439" s="2" t="str">
        <f>_xlfn.IFNA(VLOOKUP(D3439,states!A$2:C$10,2,FALSE),"XX")</f>
        <v>A</v>
      </c>
      <c r="AD3439">
        <f>E3439</f>
        <v>1</v>
      </c>
      <c r="AE3439">
        <f>_xlfn.IFNA(VLOOKUP(D3439,states!A$2:D$10,4,FALSE),0)</f>
        <v>2</v>
      </c>
      <c r="AF3439">
        <v>0.5</v>
      </c>
      <c r="AG3439">
        <f>IF(AE3439=0,AF3439,IF(AE3439=1,IF(F3439=0.5,0.5,IF(H3439=1,0.5,1.5)),IF(F3439=0.5,0.5,IF(H3439=1,2.5,1.5))))</f>
        <v>2.5</v>
      </c>
      <c r="AH3439" s="7">
        <f>IF(AC3439="XX",0,1/C3439^(1/5)*IF(E3439=0,100,1)/(E3439+1)^(1/4))</f>
        <v>2.1122362957808511</v>
      </c>
    </row>
    <row r="3440" spans="1:34">
      <c r="A3440">
        <v>2895</v>
      </c>
      <c r="B3440" s="1">
        <v>23047.855899999999</v>
      </c>
      <c r="C3440" s="6">
        <v>5.0000000000000001E-3</v>
      </c>
      <c r="D3440" t="s">
        <v>3</v>
      </c>
      <c r="E3440">
        <v>1</v>
      </c>
      <c r="F3440">
        <v>4.5</v>
      </c>
      <c r="G3440" t="s">
        <v>1</v>
      </c>
      <c r="H3440">
        <v>1</v>
      </c>
      <c r="I3440" t="s">
        <v>0</v>
      </c>
      <c r="J3440">
        <v>1</v>
      </c>
      <c r="K3440">
        <v>5.5</v>
      </c>
      <c r="L3440" t="s">
        <v>1</v>
      </c>
      <c r="M3440">
        <v>1</v>
      </c>
      <c r="N3440" t="s">
        <v>2951</v>
      </c>
      <c r="O3440">
        <v>1</v>
      </c>
      <c r="P3440" t="str">
        <f>D3440&amp;"-"&amp;F3440&amp;"-"&amp;G3440&amp;"-"&amp;E3440&amp;"-"&amp;H3440</f>
        <v>A2Delta-4.5-e-1-1</v>
      </c>
      <c r="Q3440" t="str">
        <f>I3440&amp;"-"&amp;K3440&amp;"-"&amp;L3440&amp;"-"&amp;J3440&amp;"-"&amp;M3440</f>
        <v>X2Pi-5.5-e-1-1</v>
      </c>
      <c r="R3440">
        <f>B3440+S3440</f>
        <v>26176.691124470999</v>
      </c>
      <c r="S3440">
        <f>_xlfn.IFNA(VLOOKUP(Q3440,'MARVEL-X'!A$2:I$1400,7,FALSE),VLOOKUP(Q3440,MARVEL!A$2:J$1522,10,FALSE))</f>
        <v>3128.8352244709999</v>
      </c>
      <c r="T3440">
        <f>IF(P3440=P3439,R3440+T3439,R3440)</f>
        <v>183236.82575351899</v>
      </c>
      <c r="U3440">
        <f>IF(P3440=P3439,1+U3439,1)</f>
        <v>7</v>
      </c>
      <c r="V3440" t="str">
        <f t="shared" si="53"/>
        <v/>
      </c>
      <c r="W3440" t="str">
        <f>IF(V3440="","",IF(ABS(V3440-R3440)&gt;W$1,ABS(V3440-R3440),""))</f>
        <v/>
      </c>
      <c r="X3440" t="str">
        <f>Y3440&amp;"-"&amp;Z3440&amp;"-"&amp;AC3440&amp;"-"&amp;AD3440&amp;"-"&amp;AG3440</f>
        <v>4.5-e-A-1-2.5</v>
      </c>
      <c r="Y3440">
        <f>F3440</f>
        <v>4.5</v>
      </c>
      <c r="Z3440" s="2" t="str">
        <f>G3440</f>
        <v>e</v>
      </c>
      <c r="AA3440">
        <f>_xlfn.IFNA(VLOOKUP(X3440,'duo-out'!A$2:Q$5000,5,FALSE),E3440+10*(H3440-1)+1+_xlfn.IFNA(VLOOKUP(D3440,states!A$2:C$10,3,FALSE),1))</f>
        <v>67</v>
      </c>
      <c r="AB3440" t="str">
        <f>IF(V3440="","",V3440)</f>
        <v/>
      </c>
      <c r="AC3440" s="2" t="str">
        <f>_xlfn.IFNA(VLOOKUP(D3440,states!A$2:C$10,2,FALSE),"XX")</f>
        <v>A</v>
      </c>
      <c r="AD3440">
        <f>E3440</f>
        <v>1</v>
      </c>
      <c r="AE3440">
        <f>_xlfn.IFNA(VLOOKUP(D3440,states!A$2:D$10,4,FALSE),0)</f>
        <v>2</v>
      </c>
      <c r="AF3440">
        <v>0.5</v>
      </c>
      <c r="AG3440">
        <f>IF(AE3440=0,AF3440,IF(AE3440=1,IF(F3440=0.5,0.5,IF(H3440=1,0.5,1.5)),IF(F3440=0.5,0.5,IF(H3440=1,2.5,1.5))))</f>
        <v>2.5</v>
      </c>
      <c r="AH3440" s="7">
        <f>IF(AC3440="XX",0,1/C3440^(1/5)*IF(E3440=0,100,1)/(E3440+1)^(1/4))</f>
        <v>2.4263223583284943</v>
      </c>
    </row>
    <row r="3441" spans="1:34">
      <c r="A3441">
        <v>2873</v>
      </c>
      <c r="B3441" s="1">
        <v>23292.384099999999</v>
      </c>
      <c r="C3441" s="6">
        <v>5.0000000000000001E-3</v>
      </c>
      <c r="D3441" t="s">
        <v>3</v>
      </c>
      <c r="E3441">
        <v>1</v>
      </c>
      <c r="F3441">
        <v>4.5</v>
      </c>
      <c r="G3441" t="s">
        <v>1</v>
      </c>
      <c r="H3441">
        <v>1</v>
      </c>
      <c r="I3441" t="s">
        <v>0</v>
      </c>
      <c r="J3441">
        <v>1</v>
      </c>
      <c r="K3441">
        <v>3.5</v>
      </c>
      <c r="L3441" t="s">
        <v>1</v>
      </c>
      <c r="M3441">
        <v>1</v>
      </c>
      <c r="N3441" t="s">
        <v>2929</v>
      </c>
      <c r="O3441">
        <v>1</v>
      </c>
      <c r="P3441" t="str">
        <f>D3441&amp;"-"&amp;F3441&amp;"-"&amp;G3441&amp;"-"&amp;E3441&amp;"-"&amp;H3441</f>
        <v>A2Delta-4.5-e-1-1</v>
      </c>
      <c r="Q3441" t="str">
        <f>I3441&amp;"-"&amp;K3441&amp;"-"&amp;L3441&amp;"-"&amp;J3441&amp;"-"&amp;M3441</f>
        <v>X2Pi-3.5-e-1-1</v>
      </c>
      <c r="R3441">
        <f>B3441+S3441</f>
        <v>26176.692902627998</v>
      </c>
      <c r="S3441">
        <f>_xlfn.IFNA(VLOOKUP(Q3441,'MARVEL-X'!A$2:I$1400,7,FALSE),VLOOKUP(Q3441,MARVEL!A$2:J$1522,10,FALSE))</f>
        <v>2884.3088026280002</v>
      </c>
      <c r="T3441">
        <f>IF(P3441=P3440,R3441+T3440,R3441)</f>
        <v>209413.518656147</v>
      </c>
      <c r="U3441">
        <f>IF(P3441=P3440,1+U3440,1)</f>
        <v>8</v>
      </c>
      <c r="V3441" t="str">
        <f t="shared" si="53"/>
        <v/>
      </c>
      <c r="W3441" t="str">
        <f>IF(V3441="","",IF(ABS(V3441-R3441)&gt;W$1,ABS(V3441-R3441),""))</f>
        <v/>
      </c>
      <c r="X3441" t="str">
        <f>Y3441&amp;"-"&amp;Z3441&amp;"-"&amp;AC3441&amp;"-"&amp;AD3441&amp;"-"&amp;AG3441</f>
        <v>4.5-e-A-1-2.5</v>
      </c>
      <c r="Y3441">
        <f>F3441</f>
        <v>4.5</v>
      </c>
      <c r="Z3441" s="2" t="str">
        <f>G3441</f>
        <v>e</v>
      </c>
      <c r="AA3441">
        <f>_xlfn.IFNA(VLOOKUP(X3441,'duo-out'!A$2:Q$5000,5,FALSE),E3441+10*(H3441-1)+1+_xlfn.IFNA(VLOOKUP(D3441,states!A$2:C$10,3,FALSE),1))</f>
        <v>67</v>
      </c>
      <c r="AB3441" t="str">
        <f>IF(V3441="","",V3441)</f>
        <v/>
      </c>
      <c r="AC3441" s="2" t="str">
        <f>_xlfn.IFNA(VLOOKUP(D3441,states!A$2:C$10,2,FALSE),"XX")</f>
        <v>A</v>
      </c>
      <c r="AD3441">
        <f>E3441</f>
        <v>1</v>
      </c>
      <c r="AE3441">
        <f>_xlfn.IFNA(VLOOKUP(D3441,states!A$2:D$10,4,FALSE),0)</f>
        <v>2</v>
      </c>
      <c r="AF3441">
        <v>0.5</v>
      </c>
      <c r="AG3441">
        <f>IF(AE3441=0,AF3441,IF(AE3441=1,IF(F3441=0.5,0.5,IF(H3441=1,0.5,1.5)),IF(F3441=0.5,0.5,IF(H3441=1,2.5,1.5))))</f>
        <v>2.5</v>
      </c>
      <c r="AH3441" s="7">
        <f>IF(AC3441="XX",0,1/C3441^(1/5)*IF(E3441=0,100,1)/(E3441+1)^(1/4))</f>
        <v>2.4263223583284943</v>
      </c>
    </row>
    <row r="3442" spans="1:34">
      <c r="A3442">
        <v>2861</v>
      </c>
      <c r="B3442" s="1">
        <v>23184.322199999999</v>
      </c>
      <c r="C3442" s="6">
        <v>5.0000000000000001E-3</v>
      </c>
      <c r="D3442" t="s">
        <v>3</v>
      </c>
      <c r="E3442">
        <v>1</v>
      </c>
      <c r="F3442">
        <v>4.5</v>
      </c>
      <c r="G3442" t="s">
        <v>1</v>
      </c>
      <c r="H3442">
        <v>1</v>
      </c>
      <c r="I3442" t="s">
        <v>0</v>
      </c>
      <c r="J3442">
        <v>1</v>
      </c>
      <c r="K3442">
        <v>4.5</v>
      </c>
      <c r="L3442" t="s">
        <v>2</v>
      </c>
      <c r="M3442">
        <v>1</v>
      </c>
      <c r="N3442" t="s">
        <v>2917</v>
      </c>
      <c r="O3442">
        <v>1</v>
      </c>
      <c r="P3442" t="str">
        <f>D3442&amp;"-"&amp;F3442&amp;"-"&amp;G3442&amp;"-"&amp;E3442&amp;"-"&amp;H3442</f>
        <v>A2Delta-4.5-e-1-1</v>
      </c>
      <c r="Q3442" t="str">
        <f>I3442&amp;"-"&amp;K3442&amp;"-"&amp;L3442&amp;"-"&amp;J3442&amp;"-"&amp;M3442</f>
        <v>X2Pi-4.5-f-1-1</v>
      </c>
      <c r="R3442">
        <f>B3442+S3442</f>
        <v>26176.688143551997</v>
      </c>
      <c r="S3442">
        <f>_xlfn.IFNA(VLOOKUP(Q3442,'MARVEL-X'!A$2:I$1400,7,FALSE),VLOOKUP(Q3442,MARVEL!A$2:J$1522,10,FALSE))</f>
        <v>2992.3659435519999</v>
      </c>
      <c r="T3442">
        <f>IF(P3442=P3441,R3442+T3441,R3442)</f>
        <v>235590.20679969899</v>
      </c>
      <c r="U3442">
        <f>IF(P3442=P3441,1+U3441,1)</f>
        <v>9</v>
      </c>
      <c r="V3442" t="str">
        <f t="shared" si="53"/>
        <v/>
      </c>
      <c r="W3442" t="str">
        <f>IF(V3442="","",IF(ABS(V3442-R3442)&gt;W$1,ABS(V3442-R3442),""))</f>
        <v/>
      </c>
      <c r="X3442" t="str">
        <f>Y3442&amp;"-"&amp;Z3442&amp;"-"&amp;AC3442&amp;"-"&amp;AD3442&amp;"-"&amp;AG3442</f>
        <v>4.5-e-A-1-2.5</v>
      </c>
      <c r="Y3442">
        <f>F3442</f>
        <v>4.5</v>
      </c>
      <c r="Z3442" s="2" t="str">
        <f>G3442</f>
        <v>e</v>
      </c>
      <c r="AA3442">
        <f>_xlfn.IFNA(VLOOKUP(X3442,'duo-out'!A$2:Q$5000,5,FALSE),E3442+10*(H3442-1)+1+_xlfn.IFNA(VLOOKUP(D3442,states!A$2:C$10,3,FALSE),1))</f>
        <v>67</v>
      </c>
      <c r="AB3442" t="str">
        <f>IF(V3442="","",V3442)</f>
        <v/>
      </c>
      <c r="AC3442" s="2" t="str">
        <f>_xlfn.IFNA(VLOOKUP(D3442,states!A$2:C$10,2,FALSE),"XX")</f>
        <v>A</v>
      </c>
      <c r="AD3442">
        <f>E3442</f>
        <v>1</v>
      </c>
      <c r="AE3442">
        <f>_xlfn.IFNA(VLOOKUP(D3442,states!A$2:D$10,4,FALSE),0)</f>
        <v>2</v>
      </c>
      <c r="AF3442">
        <v>0.5</v>
      </c>
      <c r="AG3442">
        <f>IF(AE3442=0,AF3442,IF(AE3442=1,IF(F3442=0.5,0.5,IF(H3442=1,0.5,1.5)),IF(F3442=0.5,0.5,IF(H3442=1,2.5,1.5))))</f>
        <v>2.5</v>
      </c>
      <c r="AH3442" s="7">
        <f>IF(AC3442="XX",0,1/C3442^(1/5)*IF(E3442=0,100,1)/(E3442+1)^(1/4))</f>
        <v>2.4263223583284943</v>
      </c>
    </row>
    <row r="3443" spans="1:34">
      <c r="A3443">
        <v>5566</v>
      </c>
      <c r="B3443" s="1">
        <v>23051.296999999999</v>
      </c>
      <c r="C3443" s="6">
        <v>0.05</v>
      </c>
      <c r="D3443" t="s">
        <v>3</v>
      </c>
      <c r="E3443">
        <v>1</v>
      </c>
      <c r="F3443">
        <v>4.5</v>
      </c>
      <c r="G3443" t="s">
        <v>1</v>
      </c>
      <c r="H3443">
        <v>1</v>
      </c>
      <c r="I3443" t="s">
        <v>0</v>
      </c>
      <c r="J3443">
        <v>1</v>
      </c>
      <c r="K3443">
        <v>4.5</v>
      </c>
      <c r="L3443" t="s">
        <v>1</v>
      </c>
      <c r="M3443">
        <v>2</v>
      </c>
      <c r="N3443" t="s">
        <v>5622</v>
      </c>
      <c r="O3443">
        <v>1</v>
      </c>
      <c r="P3443" t="str">
        <f>D3443&amp;"-"&amp;F3443&amp;"-"&amp;G3443&amp;"-"&amp;E3443&amp;"-"&amp;H3443</f>
        <v>A2Delta-4.5-e-1-1</v>
      </c>
      <c r="Q3443" t="str">
        <f>I3443&amp;"-"&amp;K3443&amp;"-"&amp;L3443&amp;"-"&amp;J3443&amp;"-"&amp;M3443</f>
        <v>X2Pi-4.5-e-1-2</v>
      </c>
      <c r="R3443">
        <f>B3443+S3443</f>
        <v>26176.681578029998</v>
      </c>
      <c r="S3443">
        <f>_xlfn.IFNA(VLOOKUP(Q3443,'MARVEL-X'!A$2:I$1400,7,FALSE),VLOOKUP(Q3443,MARVEL!A$2:J$1522,10,FALSE))</f>
        <v>3125.3845780299998</v>
      </c>
      <c r="T3443">
        <f>IF(P3443=P3442,R3443+T3442,R3443)</f>
        <v>261766.88837772899</v>
      </c>
      <c r="U3443">
        <f>IF(P3443=P3442,1+U3442,1)</f>
        <v>10</v>
      </c>
      <c r="V3443" t="str">
        <f t="shared" si="53"/>
        <v/>
      </c>
      <c r="W3443" t="str">
        <f>IF(V3443="","",IF(ABS(V3443-R3443)&gt;W$1,ABS(V3443-R3443),""))</f>
        <v/>
      </c>
      <c r="X3443" t="str">
        <f>Y3443&amp;"-"&amp;Z3443&amp;"-"&amp;AC3443&amp;"-"&amp;AD3443&amp;"-"&amp;AG3443</f>
        <v>4.5-e-A-1-2.5</v>
      </c>
      <c r="Y3443">
        <f>F3443</f>
        <v>4.5</v>
      </c>
      <c r="Z3443" s="2" t="str">
        <f>G3443</f>
        <v>e</v>
      </c>
      <c r="AA3443">
        <f>_xlfn.IFNA(VLOOKUP(X3443,'duo-out'!A$2:Q$5000,5,FALSE),E3443+10*(H3443-1)+1+_xlfn.IFNA(VLOOKUP(D3443,states!A$2:C$10,3,FALSE),1))</f>
        <v>67</v>
      </c>
      <c r="AB3443" t="str">
        <f>IF(V3443="","",V3443)</f>
        <v/>
      </c>
      <c r="AC3443" s="2" t="str">
        <f>_xlfn.IFNA(VLOOKUP(D3443,states!A$2:C$10,2,FALSE),"XX")</f>
        <v>A</v>
      </c>
      <c r="AD3443">
        <f>E3443</f>
        <v>1</v>
      </c>
      <c r="AE3443">
        <f>_xlfn.IFNA(VLOOKUP(D3443,states!A$2:D$10,4,FALSE),0)</f>
        <v>2</v>
      </c>
      <c r="AF3443">
        <v>0.5</v>
      </c>
      <c r="AG3443">
        <f>IF(AE3443=0,AF3443,IF(AE3443=1,IF(F3443=0.5,0.5,IF(H3443=1,0.5,1.5)),IF(F3443=0.5,0.5,IF(H3443=1,2.5,1.5))))</f>
        <v>2.5</v>
      </c>
      <c r="AH3443" s="7">
        <f>IF(AC3443="XX",0,1/C3443^(1/5)*IF(E3443=0,100,1)/(E3443+1)^(1/4))</f>
        <v>1.5309059120638666</v>
      </c>
    </row>
    <row r="3444" spans="1:34">
      <c r="A3444">
        <v>5557</v>
      </c>
      <c r="B3444" s="1">
        <v>23187.348999999998</v>
      </c>
      <c r="C3444" s="6">
        <v>0.05</v>
      </c>
      <c r="D3444" t="s">
        <v>3</v>
      </c>
      <c r="E3444">
        <v>1</v>
      </c>
      <c r="F3444">
        <v>4.5</v>
      </c>
      <c r="G3444" t="s">
        <v>1</v>
      </c>
      <c r="H3444">
        <v>1</v>
      </c>
      <c r="I3444" t="s">
        <v>0</v>
      </c>
      <c r="J3444">
        <v>1</v>
      </c>
      <c r="K3444">
        <v>3.5</v>
      </c>
      <c r="L3444" t="s">
        <v>1</v>
      </c>
      <c r="M3444">
        <v>2</v>
      </c>
      <c r="N3444" t="s">
        <v>5613</v>
      </c>
      <c r="O3444">
        <v>1</v>
      </c>
      <c r="P3444" t="str">
        <f>D3444&amp;"-"&amp;F3444&amp;"-"&amp;G3444&amp;"-"&amp;E3444&amp;"-"&amp;H3444</f>
        <v>A2Delta-4.5-e-1-1</v>
      </c>
      <c r="Q3444" t="str">
        <f>I3444&amp;"-"&amp;K3444&amp;"-"&amp;L3444&amp;"-"&amp;J3444&amp;"-"&amp;M3444</f>
        <v>X2Pi-3.5-e-1-2</v>
      </c>
      <c r="R3444">
        <f>B3444+S3444</f>
        <v>26176.654672926998</v>
      </c>
      <c r="S3444">
        <f>_xlfn.IFNA(VLOOKUP(Q3444,'MARVEL-X'!A$2:I$1400,7,FALSE),VLOOKUP(Q3444,MARVEL!A$2:J$1522,10,FALSE))</f>
        <v>2989.3056729270002</v>
      </c>
      <c r="T3444">
        <f>IF(P3444=P3443,R3444+T3443,R3444)</f>
        <v>287943.54305065598</v>
      </c>
      <c r="U3444">
        <f>IF(P3444=P3443,1+U3443,1)</f>
        <v>11</v>
      </c>
      <c r="V3444" t="str">
        <f t="shared" si="53"/>
        <v/>
      </c>
      <c r="W3444" t="str">
        <f>IF(V3444="","",IF(ABS(V3444-R3444)&gt;W$1,ABS(V3444-R3444),""))</f>
        <v/>
      </c>
      <c r="X3444" t="str">
        <f>Y3444&amp;"-"&amp;Z3444&amp;"-"&amp;AC3444&amp;"-"&amp;AD3444&amp;"-"&amp;AG3444</f>
        <v>4.5-e-A-1-2.5</v>
      </c>
      <c r="Y3444">
        <f>F3444</f>
        <v>4.5</v>
      </c>
      <c r="Z3444" s="2" t="str">
        <f>G3444</f>
        <v>e</v>
      </c>
      <c r="AA3444">
        <f>_xlfn.IFNA(VLOOKUP(X3444,'duo-out'!A$2:Q$5000,5,FALSE),E3444+10*(H3444-1)+1+_xlfn.IFNA(VLOOKUP(D3444,states!A$2:C$10,3,FALSE),1))</f>
        <v>67</v>
      </c>
      <c r="AB3444" t="str">
        <f>IF(V3444="","",V3444)</f>
        <v/>
      </c>
      <c r="AC3444" s="2" t="str">
        <f>_xlfn.IFNA(VLOOKUP(D3444,states!A$2:C$10,2,FALSE),"XX")</f>
        <v>A</v>
      </c>
      <c r="AD3444">
        <f>E3444</f>
        <v>1</v>
      </c>
      <c r="AE3444">
        <f>_xlfn.IFNA(VLOOKUP(D3444,states!A$2:D$10,4,FALSE),0)</f>
        <v>2</v>
      </c>
      <c r="AF3444">
        <v>0.5</v>
      </c>
      <c r="AG3444">
        <f>IF(AE3444=0,AF3444,IF(AE3444=1,IF(F3444=0.5,0.5,IF(H3444=1,0.5,1.5)),IF(F3444=0.5,0.5,IF(H3444=1,2.5,1.5))))</f>
        <v>2.5</v>
      </c>
      <c r="AH3444" s="7">
        <f>IF(AC3444="XX",0,1/C3444^(1/5)*IF(E3444=0,100,1)/(E3444+1)^(1/4))</f>
        <v>1.5309059120638666</v>
      </c>
    </row>
    <row r="3445" spans="1:34">
      <c r="A3445">
        <v>5552</v>
      </c>
      <c r="B3445" s="1">
        <v>23047.848999999998</v>
      </c>
      <c r="C3445" s="6">
        <v>0.05</v>
      </c>
      <c r="D3445" t="s">
        <v>3</v>
      </c>
      <c r="E3445">
        <v>1</v>
      </c>
      <c r="F3445">
        <v>4.5</v>
      </c>
      <c r="G3445" t="s">
        <v>1</v>
      </c>
      <c r="H3445">
        <v>1</v>
      </c>
      <c r="I3445" t="s">
        <v>0</v>
      </c>
      <c r="J3445">
        <v>1</v>
      </c>
      <c r="K3445">
        <v>5.5</v>
      </c>
      <c r="L3445" t="s">
        <v>1</v>
      </c>
      <c r="M3445">
        <v>1</v>
      </c>
      <c r="N3445" t="s">
        <v>5608</v>
      </c>
      <c r="O3445">
        <v>1</v>
      </c>
      <c r="P3445" t="str">
        <f>D3445&amp;"-"&amp;F3445&amp;"-"&amp;G3445&amp;"-"&amp;E3445&amp;"-"&amp;H3445</f>
        <v>A2Delta-4.5-e-1-1</v>
      </c>
      <c r="Q3445" t="str">
        <f>I3445&amp;"-"&amp;K3445&amp;"-"&amp;L3445&amp;"-"&amp;J3445&amp;"-"&amp;M3445</f>
        <v>X2Pi-5.5-e-1-1</v>
      </c>
      <c r="R3445">
        <f>B3445+S3445</f>
        <v>26176.684224470999</v>
      </c>
      <c r="S3445">
        <f>_xlfn.IFNA(VLOOKUP(Q3445,'MARVEL-X'!A$2:I$1400,7,FALSE),VLOOKUP(Q3445,MARVEL!A$2:J$1522,10,FALSE))</f>
        <v>3128.8352244709999</v>
      </c>
      <c r="T3445">
        <f>IF(P3445=P3444,R3445+T3444,R3445)</f>
        <v>314120.22727512696</v>
      </c>
      <c r="U3445">
        <f>IF(P3445=P3444,1+U3444,1)</f>
        <v>12</v>
      </c>
      <c r="V3445" t="str">
        <f t="shared" si="53"/>
        <v/>
      </c>
      <c r="W3445" t="str">
        <f>IF(V3445="","",IF(ABS(V3445-R3445)&gt;W$1,ABS(V3445-R3445),""))</f>
        <v/>
      </c>
      <c r="X3445" t="str">
        <f>Y3445&amp;"-"&amp;Z3445&amp;"-"&amp;AC3445&amp;"-"&amp;AD3445&amp;"-"&amp;AG3445</f>
        <v>4.5-e-A-1-2.5</v>
      </c>
      <c r="Y3445">
        <f>F3445</f>
        <v>4.5</v>
      </c>
      <c r="Z3445" s="2" t="str">
        <f>G3445</f>
        <v>e</v>
      </c>
      <c r="AA3445">
        <f>_xlfn.IFNA(VLOOKUP(X3445,'duo-out'!A$2:Q$5000,5,FALSE),E3445+10*(H3445-1)+1+_xlfn.IFNA(VLOOKUP(D3445,states!A$2:C$10,3,FALSE),1))</f>
        <v>67</v>
      </c>
      <c r="AB3445" t="str">
        <f>IF(V3445="","",V3445)</f>
        <v/>
      </c>
      <c r="AC3445" s="2" t="str">
        <f>_xlfn.IFNA(VLOOKUP(D3445,states!A$2:C$10,2,FALSE),"XX")</f>
        <v>A</v>
      </c>
      <c r="AD3445">
        <f>E3445</f>
        <v>1</v>
      </c>
      <c r="AE3445">
        <f>_xlfn.IFNA(VLOOKUP(D3445,states!A$2:D$10,4,FALSE),0)</f>
        <v>2</v>
      </c>
      <c r="AF3445">
        <v>0.5</v>
      </c>
      <c r="AG3445">
        <f>IF(AE3445=0,AF3445,IF(AE3445=1,IF(F3445=0.5,0.5,IF(H3445=1,0.5,1.5)),IF(F3445=0.5,0.5,IF(H3445=1,2.5,1.5))))</f>
        <v>2.5</v>
      </c>
      <c r="AH3445" s="7">
        <f>IF(AC3445="XX",0,1/C3445^(1/5)*IF(E3445=0,100,1)/(E3445+1)^(1/4))</f>
        <v>1.5309059120638666</v>
      </c>
    </row>
    <row r="3446" spans="1:34">
      <c r="A3446">
        <v>5534</v>
      </c>
      <c r="B3446" s="1">
        <v>23184.316999999999</v>
      </c>
      <c r="C3446" s="6">
        <v>0.05</v>
      </c>
      <c r="D3446" t="s">
        <v>3</v>
      </c>
      <c r="E3446">
        <v>1</v>
      </c>
      <c r="F3446">
        <v>4.5</v>
      </c>
      <c r="G3446" t="s">
        <v>1</v>
      </c>
      <c r="H3446">
        <v>1</v>
      </c>
      <c r="I3446" t="s">
        <v>0</v>
      </c>
      <c r="J3446">
        <v>1</v>
      </c>
      <c r="K3446">
        <v>4.5</v>
      </c>
      <c r="L3446" t="s">
        <v>2</v>
      </c>
      <c r="M3446">
        <v>1</v>
      </c>
      <c r="N3446" t="s">
        <v>5590</v>
      </c>
      <c r="O3446">
        <v>1</v>
      </c>
      <c r="P3446" t="str">
        <f>D3446&amp;"-"&amp;F3446&amp;"-"&amp;G3446&amp;"-"&amp;E3446&amp;"-"&amp;H3446</f>
        <v>A2Delta-4.5-e-1-1</v>
      </c>
      <c r="Q3446" t="str">
        <f>I3446&amp;"-"&amp;K3446&amp;"-"&amp;L3446&amp;"-"&amp;J3446&amp;"-"&amp;M3446</f>
        <v>X2Pi-4.5-f-1-1</v>
      </c>
      <c r="R3446">
        <f>B3446+S3446</f>
        <v>26176.682943551998</v>
      </c>
      <c r="S3446">
        <f>_xlfn.IFNA(VLOOKUP(Q3446,'MARVEL-X'!A$2:I$1400,7,FALSE),VLOOKUP(Q3446,MARVEL!A$2:J$1522,10,FALSE))</f>
        <v>2992.3659435519999</v>
      </c>
      <c r="T3446">
        <f>IF(P3446=P3445,R3446+T3445,R3446)</f>
        <v>340296.91021867894</v>
      </c>
      <c r="U3446">
        <f>IF(P3446=P3445,1+U3445,1)</f>
        <v>13</v>
      </c>
      <c r="V3446" t="str">
        <f t="shared" si="53"/>
        <v/>
      </c>
      <c r="W3446" t="str">
        <f>IF(V3446="","",IF(ABS(V3446-R3446)&gt;W$1,ABS(V3446-R3446),""))</f>
        <v/>
      </c>
      <c r="X3446" t="str">
        <f>Y3446&amp;"-"&amp;Z3446&amp;"-"&amp;AC3446&amp;"-"&amp;AD3446&amp;"-"&amp;AG3446</f>
        <v>4.5-e-A-1-2.5</v>
      </c>
      <c r="Y3446">
        <f>F3446</f>
        <v>4.5</v>
      </c>
      <c r="Z3446" s="2" t="str">
        <f>G3446</f>
        <v>e</v>
      </c>
      <c r="AA3446">
        <f>_xlfn.IFNA(VLOOKUP(X3446,'duo-out'!A$2:Q$5000,5,FALSE),E3446+10*(H3446-1)+1+_xlfn.IFNA(VLOOKUP(D3446,states!A$2:C$10,3,FALSE),1))</f>
        <v>67</v>
      </c>
      <c r="AB3446" t="str">
        <f>IF(V3446="","",V3446)</f>
        <v/>
      </c>
      <c r="AC3446" s="2" t="str">
        <f>_xlfn.IFNA(VLOOKUP(D3446,states!A$2:C$10,2,FALSE),"XX")</f>
        <v>A</v>
      </c>
      <c r="AD3446">
        <f>E3446</f>
        <v>1</v>
      </c>
      <c r="AE3446">
        <f>_xlfn.IFNA(VLOOKUP(D3446,states!A$2:D$10,4,FALSE),0)</f>
        <v>2</v>
      </c>
      <c r="AF3446">
        <v>0.5</v>
      </c>
      <c r="AG3446">
        <f>IF(AE3446=0,AF3446,IF(AE3446=1,IF(F3446=0.5,0.5,IF(H3446=1,0.5,1.5)),IF(F3446=0.5,0.5,IF(H3446=1,2.5,1.5))))</f>
        <v>2.5</v>
      </c>
      <c r="AH3446" s="7">
        <f>IF(AC3446="XX",0,1/C3446^(1/5)*IF(E3446=0,100,1)/(E3446+1)^(1/4))</f>
        <v>1.5309059120638666</v>
      </c>
    </row>
    <row r="3447" spans="1:34">
      <c r="A3447">
        <v>5485</v>
      </c>
      <c r="B3447" s="1">
        <v>23292.383999999998</v>
      </c>
      <c r="C3447" s="6">
        <v>0.05</v>
      </c>
      <c r="D3447" t="s">
        <v>3</v>
      </c>
      <c r="E3447">
        <v>1</v>
      </c>
      <c r="F3447">
        <v>4.5</v>
      </c>
      <c r="G3447" t="s">
        <v>1</v>
      </c>
      <c r="H3447">
        <v>1</v>
      </c>
      <c r="I3447" t="s">
        <v>0</v>
      </c>
      <c r="J3447">
        <v>1</v>
      </c>
      <c r="K3447">
        <v>3.5</v>
      </c>
      <c r="L3447" t="s">
        <v>1</v>
      </c>
      <c r="M3447">
        <v>1</v>
      </c>
      <c r="N3447" t="s">
        <v>5541</v>
      </c>
      <c r="O3447">
        <v>1</v>
      </c>
      <c r="P3447" t="str">
        <f>D3447&amp;"-"&amp;F3447&amp;"-"&amp;G3447&amp;"-"&amp;E3447&amp;"-"&amp;H3447</f>
        <v>A2Delta-4.5-e-1-1</v>
      </c>
      <c r="Q3447" t="str">
        <f>I3447&amp;"-"&amp;K3447&amp;"-"&amp;L3447&amp;"-"&amp;J3447&amp;"-"&amp;M3447</f>
        <v>X2Pi-3.5-e-1-1</v>
      </c>
      <c r="R3447">
        <f>B3447+S3447</f>
        <v>26176.692802628</v>
      </c>
      <c r="S3447">
        <f>_xlfn.IFNA(VLOOKUP(Q3447,'MARVEL-X'!A$2:I$1400,7,FALSE),VLOOKUP(Q3447,MARVEL!A$2:J$1522,10,FALSE))</f>
        <v>2884.3088026280002</v>
      </c>
      <c r="T3447">
        <f>IF(P3447=P3446,R3447+T3446,R3447)</f>
        <v>366473.60302130692</v>
      </c>
      <c r="U3447">
        <f>IF(P3447=P3446,1+U3446,1)</f>
        <v>14</v>
      </c>
      <c r="V3447" t="str">
        <f t="shared" si="53"/>
        <v/>
      </c>
      <c r="W3447" t="str">
        <f>IF(V3447="","",IF(ABS(V3447-R3447)&gt;W$1,ABS(V3447-R3447),""))</f>
        <v/>
      </c>
      <c r="X3447" t="str">
        <f>Y3447&amp;"-"&amp;Z3447&amp;"-"&amp;AC3447&amp;"-"&amp;AD3447&amp;"-"&amp;AG3447</f>
        <v>4.5-e-A-1-2.5</v>
      </c>
      <c r="Y3447">
        <f>F3447</f>
        <v>4.5</v>
      </c>
      <c r="Z3447" s="2" t="str">
        <f>G3447</f>
        <v>e</v>
      </c>
      <c r="AA3447">
        <f>_xlfn.IFNA(VLOOKUP(X3447,'duo-out'!A$2:Q$5000,5,FALSE),E3447+10*(H3447-1)+1+_xlfn.IFNA(VLOOKUP(D3447,states!A$2:C$10,3,FALSE),1))</f>
        <v>67</v>
      </c>
      <c r="AB3447" t="str">
        <f>IF(V3447="","",V3447)</f>
        <v/>
      </c>
      <c r="AC3447" s="2" t="str">
        <f>_xlfn.IFNA(VLOOKUP(D3447,states!A$2:C$10,2,FALSE),"XX")</f>
        <v>A</v>
      </c>
      <c r="AD3447">
        <f>E3447</f>
        <v>1</v>
      </c>
      <c r="AE3447">
        <f>_xlfn.IFNA(VLOOKUP(D3447,states!A$2:D$10,4,FALSE),0)</f>
        <v>2</v>
      </c>
      <c r="AF3447">
        <v>0.5</v>
      </c>
      <c r="AG3447">
        <f>IF(AE3447=0,AF3447,IF(AE3447=1,IF(F3447=0.5,0.5,IF(H3447=1,0.5,1.5)),IF(F3447=0.5,0.5,IF(H3447=1,2.5,1.5))))</f>
        <v>2.5</v>
      </c>
      <c r="AH3447" s="7">
        <f>IF(AC3447="XX",0,1/C3447^(1/5)*IF(E3447=0,100,1)/(E3447+1)^(1/4))</f>
        <v>1.5309059120638666</v>
      </c>
    </row>
    <row r="3448" spans="1:34">
      <c r="A3448">
        <v>995</v>
      </c>
      <c r="B3448" s="1">
        <v>23047.87</v>
      </c>
      <c r="C3448" s="6">
        <v>0.05</v>
      </c>
      <c r="D3448" t="s">
        <v>3</v>
      </c>
      <c r="E3448">
        <v>1</v>
      </c>
      <c r="F3448">
        <v>4.5</v>
      </c>
      <c r="G3448" t="s">
        <v>1</v>
      </c>
      <c r="H3448">
        <v>1</v>
      </c>
      <c r="I3448" t="s">
        <v>0</v>
      </c>
      <c r="J3448">
        <v>1</v>
      </c>
      <c r="K3448">
        <v>5.5</v>
      </c>
      <c r="L3448" t="s">
        <v>1</v>
      </c>
      <c r="M3448">
        <v>1</v>
      </c>
      <c r="N3448" t="s">
        <v>1051</v>
      </c>
      <c r="O3448">
        <v>1</v>
      </c>
      <c r="P3448" t="str">
        <f>D3448&amp;"-"&amp;F3448&amp;"-"&amp;G3448&amp;"-"&amp;E3448&amp;"-"&amp;H3448</f>
        <v>A2Delta-4.5-e-1-1</v>
      </c>
      <c r="Q3448" t="str">
        <f>I3448&amp;"-"&amp;K3448&amp;"-"&amp;L3448&amp;"-"&amp;J3448&amp;"-"&amp;M3448</f>
        <v>X2Pi-5.5-e-1-1</v>
      </c>
      <c r="R3448">
        <f>B3448+S3448</f>
        <v>26176.705224470999</v>
      </c>
      <c r="S3448">
        <f>_xlfn.IFNA(VLOOKUP(Q3448,'MARVEL-X'!A$2:I$1400,7,FALSE),VLOOKUP(Q3448,MARVEL!A$2:J$1522,10,FALSE))</f>
        <v>3128.8352244709999</v>
      </c>
      <c r="T3448">
        <f>IF(P3448=P3447,R3448+T3447,R3448)</f>
        <v>392650.30824577791</v>
      </c>
      <c r="U3448">
        <f>IF(P3448=P3447,1+U3447,1)</f>
        <v>15</v>
      </c>
      <c r="V3448" t="str">
        <f t="shared" si="53"/>
        <v/>
      </c>
      <c r="W3448" t="str">
        <f>IF(V3448="","",IF(ABS(V3448-R3448)&gt;W$1,ABS(V3448-R3448),""))</f>
        <v/>
      </c>
      <c r="X3448" t="str">
        <f>Y3448&amp;"-"&amp;Z3448&amp;"-"&amp;AC3448&amp;"-"&amp;AD3448&amp;"-"&amp;AG3448</f>
        <v>4.5-e-A-1-2.5</v>
      </c>
      <c r="Y3448">
        <f>F3448</f>
        <v>4.5</v>
      </c>
      <c r="Z3448" s="2" t="str">
        <f>G3448</f>
        <v>e</v>
      </c>
      <c r="AA3448">
        <f>_xlfn.IFNA(VLOOKUP(X3448,'duo-out'!A$2:Q$5000,5,FALSE),E3448+10*(H3448-1)+1+_xlfn.IFNA(VLOOKUP(D3448,states!A$2:C$10,3,FALSE),1))</f>
        <v>67</v>
      </c>
      <c r="AB3448" t="str">
        <f>IF(V3448="","",V3448)</f>
        <v/>
      </c>
      <c r="AC3448" s="2" t="str">
        <f>_xlfn.IFNA(VLOOKUP(D3448,states!A$2:C$10,2,FALSE),"XX")</f>
        <v>A</v>
      </c>
      <c r="AD3448">
        <f>E3448</f>
        <v>1</v>
      </c>
      <c r="AE3448">
        <f>_xlfn.IFNA(VLOOKUP(D3448,states!A$2:D$10,4,FALSE),0)</f>
        <v>2</v>
      </c>
      <c r="AF3448">
        <v>0.5</v>
      </c>
      <c r="AG3448">
        <f>IF(AE3448=0,AF3448,IF(AE3448=1,IF(F3448=0.5,0.5,IF(H3448=1,0.5,1.5)),IF(F3448=0.5,0.5,IF(H3448=1,2.5,1.5))))</f>
        <v>2.5</v>
      </c>
      <c r="AH3448" s="7">
        <f>IF(AC3448="XX",0,1/C3448^(1/5)*IF(E3448=0,100,1)/(E3448+1)^(1/4))</f>
        <v>1.5309059120638666</v>
      </c>
    </row>
    <row r="3449" spans="1:34">
      <c r="A3449">
        <v>977</v>
      </c>
      <c r="B3449" s="1">
        <v>23184.15</v>
      </c>
      <c r="C3449" s="6">
        <v>0.1898</v>
      </c>
      <c r="D3449" t="s">
        <v>3</v>
      </c>
      <c r="E3449">
        <v>1</v>
      </c>
      <c r="F3449">
        <v>4.5</v>
      </c>
      <c r="G3449" t="s">
        <v>1</v>
      </c>
      <c r="H3449">
        <v>1</v>
      </c>
      <c r="I3449" t="s">
        <v>0</v>
      </c>
      <c r="J3449">
        <v>1</v>
      </c>
      <c r="K3449">
        <v>4.5</v>
      </c>
      <c r="L3449" t="s">
        <v>2</v>
      </c>
      <c r="M3449">
        <v>1</v>
      </c>
      <c r="N3449" t="s">
        <v>1033</v>
      </c>
      <c r="O3449">
        <v>1</v>
      </c>
      <c r="P3449" t="str">
        <f>D3449&amp;"-"&amp;F3449&amp;"-"&amp;G3449&amp;"-"&amp;E3449&amp;"-"&amp;H3449</f>
        <v>A2Delta-4.5-e-1-1</v>
      </c>
      <c r="Q3449" t="str">
        <f>I3449&amp;"-"&amp;K3449&amp;"-"&amp;L3449&amp;"-"&amp;J3449&amp;"-"&amp;M3449</f>
        <v>X2Pi-4.5-f-1-1</v>
      </c>
      <c r="R3449">
        <f>B3449+S3449</f>
        <v>26176.515943552</v>
      </c>
      <c r="S3449">
        <f>_xlfn.IFNA(VLOOKUP(Q3449,'MARVEL-X'!A$2:I$1400,7,FALSE),VLOOKUP(Q3449,MARVEL!A$2:J$1522,10,FALSE))</f>
        <v>2992.3659435519999</v>
      </c>
      <c r="T3449">
        <f>IF(P3449=P3448,R3449+T3448,R3449)</f>
        <v>418826.82418932993</v>
      </c>
      <c r="U3449">
        <f>IF(P3449=P3448,1+U3448,1)</f>
        <v>16</v>
      </c>
      <c r="V3449" t="str">
        <f t="shared" si="53"/>
        <v/>
      </c>
      <c r="W3449" t="str">
        <f>IF(V3449="","",IF(ABS(V3449-R3449)&gt;W$1,ABS(V3449-R3449),""))</f>
        <v/>
      </c>
      <c r="X3449" t="str">
        <f>Y3449&amp;"-"&amp;Z3449&amp;"-"&amp;AC3449&amp;"-"&amp;AD3449&amp;"-"&amp;AG3449</f>
        <v>4.5-e-A-1-2.5</v>
      </c>
      <c r="Y3449">
        <f>F3449</f>
        <v>4.5</v>
      </c>
      <c r="Z3449" s="2" t="str">
        <f>G3449</f>
        <v>e</v>
      </c>
      <c r="AA3449">
        <f>_xlfn.IFNA(VLOOKUP(X3449,'duo-out'!A$2:Q$5000,5,FALSE),E3449+10*(H3449-1)+1+_xlfn.IFNA(VLOOKUP(D3449,states!A$2:C$10,3,FALSE),1))</f>
        <v>67</v>
      </c>
      <c r="AB3449" t="str">
        <f>IF(V3449="","",V3449)</f>
        <v/>
      </c>
      <c r="AC3449" s="2" t="str">
        <f>_xlfn.IFNA(VLOOKUP(D3449,states!A$2:C$10,2,FALSE),"XX")</f>
        <v>A</v>
      </c>
      <c r="AD3449">
        <f>E3449</f>
        <v>1</v>
      </c>
      <c r="AE3449">
        <f>_xlfn.IFNA(VLOOKUP(D3449,states!A$2:D$10,4,FALSE),0)</f>
        <v>2</v>
      </c>
      <c r="AF3449">
        <v>0.5</v>
      </c>
      <c r="AG3449">
        <f>IF(AE3449=0,AF3449,IF(AE3449=1,IF(F3449=0.5,0.5,IF(H3449=1,0.5,1.5)),IF(F3449=0.5,0.5,IF(H3449=1,2.5,1.5))))</f>
        <v>2.5</v>
      </c>
      <c r="AH3449" s="7">
        <f>IF(AC3449="XX",0,1/C3449^(1/5)*IF(E3449=0,100,1)/(E3449+1)^(1/4))</f>
        <v>1.1724201110140575</v>
      </c>
    </row>
    <row r="3450" spans="1:34">
      <c r="A3450">
        <v>907</v>
      </c>
      <c r="B3450" s="1">
        <v>23292.36</v>
      </c>
      <c r="C3450" s="6">
        <v>0.05</v>
      </c>
      <c r="D3450" t="s">
        <v>3</v>
      </c>
      <c r="E3450">
        <v>1</v>
      </c>
      <c r="F3450">
        <v>4.5</v>
      </c>
      <c r="G3450" t="s">
        <v>1</v>
      </c>
      <c r="H3450">
        <v>1</v>
      </c>
      <c r="I3450" t="s">
        <v>0</v>
      </c>
      <c r="J3450">
        <v>1</v>
      </c>
      <c r="K3450">
        <v>3.5</v>
      </c>
      <c r="L3450" t="s">
        <v>1</v>
      </c>
      <c r="M3450">
        <v>1</v>
      </c>
      <c r="N3450" t="s">
        <v>963</v>
      </c>
      <c r="O3450">
        <v>1</v>
      </c>
      <c r="P3450" t="str">
        <f>D3450&amp;"-"&amp;F3450&amp;"-"&amp;G3450&amp;"-"&amp;E3450&amp;"-"&amp;H3450</f>
        <v>A2Delta-4.5-e-1-1</v>
      </c>
      <c r="Q3450" t="str">
        <f>I3450&amp;"-"&amp;K3450&amp;"-"&amp;L3450&amp;"-"&amp;J3450&amp;"-"&amp;M3450</f>
        <v>X2Pi-3.5-e-1-1</v>
      </c>
      <c r="R3450">
        <f>B3450+S3450</f>
        <v>26176.668802628003</v>
      </c>
      <c r="S3450">
        <f>_xlfn.IFNA(VLOOKUP(Q3450,'MARVEL-X'!A$2:I$1400,7,FALSE),VLOOKUP(Q3450,MARVEL!A$2:J$1522,10,FALSE))</f>
        <v>2884.3088026280002</v>
      </c>
      <c r="T3450">
        <f>IF(P3450=P3449,R3450+T3449,R3450)</f>
        <v>445003.49299195793</v>
      </c>
      <c r="U3450">
        <f>IF(P3450=P3449,1+U3449,1)</f>
        <v>17</v>
      </c>
      <c r="V3450">
        <f t="shared" si="53"/>
        <v>26176.676058350466</v>
      </c>
      <c r="W3450" t="str">
        <f>IF(V3450="","",IF(ABS(V3450-R3450)&gt;W$1,ABS(V3450-R3450),""))</f>
        <v/>
      </c>
      <c r="X3450" t="str">
        <f>Y3450&amp;"-"&amp;Z3450&amp;"-"&amp;AC3450&amp;"-"&amp;AD3450&amp;"-"&amp;AG3450</f>
        <v>4.5-e-A-1-2.5</v>
      </c>
      <c r="Y3450">
        <f>F3450</f>
        <v>4.5</v>
      </c>
      <c r="Z3450" s="2" t="str">
        <f>G3450</f>
        <v>e</v>
      </c>
      <c r="AA3450">
        <f>_xlfn.IFNA(VLOOKUP(X3450,'duo-out'!A$2:Q$5000,5,FALSE),E3450+10*(H3450-1)+1+_xlfn.IFNA(VLOOKUP(D3450,states!A$2:C$10,3,FALSE),1))</f>
        <v>67</v>
      </c>
      <c r="AB3450">
        <f>IF(V3450="","",V3450)</f>
        <v>26176.676058350466</v>
      </c>
      <c r="AC3450" s="2" t="str">
        <f>_xlfn.IFNA(VLOOKUP(D3450,states!A$2:C$10,2,FALSE),"XX")</f>
        <v>A</v>
      </c>
      <c r="AD3450">
        <f>E3450</f>
        <v>1</v>
      </c>
      <c r="AE3450">
        <f>_xlfn.IFNA(VLOOKUP(D3450,states!A$2:D$10,4,FALSE),0)</f>
        <v>2</v>
      </c>
      <c r="AF3450">
        <v>0.5</v>
      </c>
      <c r="AG3450">
        <f>IF(AE3450=0,AF3450,IF(AE3450=1,IF(F3450=0.5,0.5,IF(H3450=1,0.5,1.5)),IF(F3450=0.5,0.5,IF(H3450=1,2.5,1.5))))</f>
        <v>2.5</v>
      </c>
      <c r="AH3450" s="7">
        <f>IF(AC3450="XX",0,1/C3450^(1/5)*IF(E3450=0,100,1)/(E3450+1)^(1/4))</f>
        <v>1.5309059120638666</v>
      </c>
    </row>
    <row r="3451" spans="1:34">
      <c r="A3451">
        <v>4080</v>
      </c>
      <c r="B3451" s="1">
        <v>20442.61</v>
      </c>
      <c r="C3451" s="6">
        <v>5.0000000000000001E-3</v>
      </c>
      <c r="D3451" t="s">
        <v>3</v>
      </c>
      <c r="E3451">
        <v>1</v>
      </c>
      <c r="F3451">
        <v>4.5</v>
      </c>
      <c r="G3451" t="s">
        <v>1</v>
      </c>
      <c r="H3451">
        <v>2</v>
      </c>
      <c r="I3451" t="s">
        <v>0</v>
      </c>
      <c r="J3451">
        <v>2</v>
      </c>
      <c r="K3451">
        <v>5.5</v>
      </c>
      <c r="L3451" t="s">
        <v>1</v>
      </c>
      <c r="M3451">
        <v>2</v>
      </c>
      <c r="N3451" t="s">
        <v>4136</v>
      </c>
      <c r="O3451">
        <v>1</v>
      </c>
      <c r="P3451" t="str">
        <f>D3451&amp;"-"&amp;F3451&amp;"-"&amp;G3451&amp;"-"&amp;E3451&amp;"-"&amp;H3451</f>
        <v>A2Delta-4.5-e-1-2</v>
      </c>
      <c r="Q3451" t="str">
        <f>I3451&amp;"-"&amp;K3451&amp;"-"&amp;L3451&amp;"-"&amp;J3451&amp;"-"&amp;M3451</f>
        <v>X2Pi-5.5-e-2-2</v>
      </c>
      <c r="R3451">
        <f>B3451+S3451</f>
        <v>26315.672024834999</v>
      </c>
      <c r="S3451">
        <f>_xlfn.IFNA(VLOOKUP(Q3451,'MARVEL-X'!A$2:I$1400,7,FALSE),VLOOKUP(Q3451,MARVEL!A$2:J$1522,10,FALSE))</f>
        <v>5873.0620248349996</v>
      </c>
      <c r="T3451">
        <f>IF(P3451=P3450,R3451+T3450,R3451)</f>
        <v>26315.672024834999</v>
      </c>
      <c r="U3451">
        <f>IF(P3451=P3450,1+U3450,1)</f>
        <v>1</v>
      </c>
      <c r="V3451" t="str">
        <f t="shared" si="53"/>
        <v/>
      </c>
      <c r="W3451" t="str">
        <f>IF(V3451="","",IF(ABS(V3451-R3451)&gt;W$1,ABS(V3451-R3451),""))</f>
        <v/>
      </c>
      <c r="X3451" t="str">
        <f>Y3451&amp;"-"&amp;Z3451&amp;"-"&amp;AC3451&amp;"-"&amp;AD3451&amp;"-"&amp;AG3451</f>
        <v>4.5-e-A-1-1.5</v>
      </c>
      <c r="Y3451">
        <f>F3451</f>
        <v>4.5</v>
      </c>
      <c r="Z3451" s="2" t="str">
        <f>G3451</f>
        <v>e</v>
      </c>
      <c r="AA3451">
        <f>_xlfn.IFNA(VLOOKUP(X3451,'duo-out'!A$2:Q$5000,5,FALSE),E3451+10*(H3451-1)+1+_xlfn.IFNA(VLOOKUP(D3451,states!A$2:C$10,3,FALSE),1))</f>
        <v>69</v>
      </c>
      <c r="AB3451" t="str">
        <f>IF(V3451="","",V3451)</f>
        <v/>
      </c>
      <c r="AC3451" s="2" t="str">
        <f>_xlfn.IFNA(VLOOKUP(D3451,states!A$2:C$10,2,FALSE),"XX")</f>
        <v>A</v>
      </c>
      <c r="AD3451">
        <f>E3451</f>
        <v>1</v>
      </c>
      <c r="AE3451">
        <f>_xlfn.IFNA(VLOOKUP(D3451,states!A$2:D$10,4,FALSE),0)</f>
        <v>2</v>
      </c>
      <c r="AF3451">
        <v>0.5</v>
      </c>
      <c r="AG3451">
        <f>IF(AE3451=0,AF3451,IF(AE3451=1,IF(F3451=0.5,0.5,IF(H3451=1,0.5,1.5)),IF(F3451=0.5,0.5,IF(H3451=1,2.5,1.5))))</f>
        <v>1.5</v>
      </c>
      <c r="AH3451" s="7">
        <f>IF(AC3451="XX",0,1/C3451^(1/5)*IF(E3451=0,100,1)/(E3451+1)^(1/4))</f>
        <v>2.4263223583284943</v>
      </c>
    </row>
    <row r="3452" spans="1:34">
      <c r="A3452">
        <v>4056</v>
      </c>
      <c r="B3452" s="1">
        <v>20597.9231</v>
      </c>
      <c r="C3452" s="6">
        <v>5.0000000000000001E-3</v>
      </c>
      <c r="D3452" t="s">
        <v>3</v>
      </c>
      <c r="E3452">
        <v>1</v>
      </c>
      <c r="F3452">
        <v>4.5</v>
      </c>
      <c r="G3452" t="s">
        <v>1</v>
      </c>
      <c r="H3452">
        <v>2</v>
      </c>
      <c r="I3452" t="s">
        <v>0</v>
      </c>
      <c r="J3452">
        <v>2</v>
      </c>
      <c r="K3452">
        <v>4.5</v>
      </c>
      <c r="L3452" t="s">
        <v>2</v>
      </c>
      <c r="M3452">
        <v>2</v>
      </c>
      <c r="N3452" t="s">
        <v>4112</v>
      </c>
      <c r="O3452">
        <v>1</v>
      </c>
      <c r="P3452" t="str">
        <f>D3452&amp;"-"&amp;F3452&amp;"-"&amp;G3452&amp;"-"&amp;E3452&amp;"-"&amp;H3452</f>
        <v>A2Delta-4.5-e-1-2</v>
      </c>
      <c r="Q3452" t="str">
        <f>I3452&amp;"-"&amp;K3452&amp;"-"&amp;L3452&amp;"-"&amp;J3452&amp;"-"&amp;M3452</f>
        <v>X2Pi-4.5-f-2-2</v>
      </c>
      <c r="R3452">
        <f>B3452+S3452</f>
        <v>26315.672575368</v>
      </c>
      <c r="S3452">
        <f>_xlfn.IFNA(VLOOKUP(Q3452,'MARVEL-X'!A$2:I$1400,7,FALSE),VLOOKUP(Q3452,MARVEL!A$2:J$1522,10,FALSE))</f>
        <v>5717.7494753680003</v>
      </c>
      <c r="T3452">
        <f>IF(P3452=P3451,R3452+T3451,R3452)</f>
        <v>52631.344600202996</v>
      </c>
      <c r="U3452">
        <f>IF(P3452=P3451,1+U3451,1)</f>
        <v>2</v>
      </c>
      <c r="V3452" t="str">
        <f t="shared" si="53"/>
        <v/>
      </c>
      <c r="W3452" t="str">
        <f>IF(V3452="","",IF(ABS(V3452-R3452)&gt;W$1,ABS(V3452-R3452),""))</f>
        <v/>
      </c>
      <c r="X3452" t="str">
        <f>Y3452&amp;"-"&amp;Z3452&amp;"-"&amp;AC3452&amp;"-"&amp;AD3452&amp;"-"&amp;AG3452</f>
        <v>4.5-e-A-1-1.5</v>
      </c>
      <c r="Y3452">
        <f>F3452</f>
        <v>4.5</v>
      </c>
      <c r="Z3452" s="2" t="str">
        <f>G3452</f>
        <v>e</v>
      </c>
      <c r="AA3452">
        <f>_xlfn.IFNA(VLOOKUP(X3452,'duo-out'!A$2:Q$5000,5,FALSE),E3452+10*(H3452-1)+1+_xlfn.IFNA(VLOOKUP(D3452,states!A$2:C$10,3,FALSE),1))</f>
        <v>69</v>
      </c>
      <c r="AB3452" t="str">
        <f>IF(V3452="","",V3452)</f>
        <v/>
      </c>
      <c r="AC3452" s="2" t="str">
        <f>_xlfn.IFNA(VLOOKUP(D3452,states!A$2:C$10,2,FALSE),"XX")</f>
        <v>A</v>
      </c>
      <c r="AD3452">
        <f>E3452</f>
        <v>1</v>
      </c>
      <c r="AE3452">
        <f>_xlfn.IFNA(VLOOKUP(D3452,states!A$2:D$10,4,FALSE),0)</f>
        <v>2</v>
      </c>
      <c r="AF3452">
        <v>0.5</v>
      </c>
      <c r="AG3452">
        <f>IF(AE3452=0,AF3452,IF(AE3452=1,IF(F3452=0.5,0.5,IF(H3452=1,0.5,1.5)),IF(F3452=0.5,0.5,IF(H3452=1,2.5,1.5))))</f>
        <v>1.5</v>
      </c>
      <c r="AH3452" s="7">
        <f>IF(AC3452="XX",0,1/C3452^(1/5)*IF(E3452=0,100,1)/(E3452+1)^(1/4))</f>
        <v>2.4263223583284943</v>
      </c>
    </row>
    <row r="3453" spans="1:34">
      <c r="A3453">
        <v>4049</v>
      </c>
      <c r="B3453" s="1">
        <v>20729.8606</v>
      </c>
      <c r="C3453" s="6">
        <v>5.0000000000000001E-3</v>
      </c>
      <c r="D3453" t="s">
        <v>3</v>
      </c>
      <c r="E3453">
        <v>1</v>
      </c>
      <c r="F3453">
        <v>4.5</v>
      </c>
      <c r="G3453" t="s">
        <v>1</v>
      </c>
      <c r="H3453">
        <v>2</v>
      </c>
      <c r="I3453" t="s">
        <v>0</v>
      </c>
      <c r="J3453">
        <v>2</v>
      </c>
      <c r="K3453">
        <v>3.5</v>
      </c>
      <c r="L3453" t="s">
        <v>1</v>
      </c>
      <c r="M3453">
        <v>2</v>
      </c>
      <c r="N3453" t="s">
        <v>4105</v>
      </c>
      <c r="O3453">
        <v>1</v>
      </c>
      <c r="P3453" t="str">
        <f>D3453&amp;"-"&amp;F3453&amp;"-"&amp;G3453&amp;"-"&amp;E3453&amp;"-"&amp;H3453</f>
        <v>A2Delta-4.5-e-1-2</v>
      </c>
      <c r="Q3453" t="str">
        <f>I3453&amp;"-"&amp;K3453&amp;"-"&amp;L3453&amp;"-"&amp;J3453&amp;"-"&amp;M3453</f>
        <v>X2Pi-3.5-e-2-2</v>
      </c>
      <c r="R3453">
        <f>B3453+S3453</f>
        <v>26315.670307214001</v>
      </c>
      <c r="S3453">
        <f>_xlfn.IFNA(VLOOKUP(Q3453,'MARVEL-X'!A$2:I$1400,7,FALSE),VLOOKUP(Q3453,MARVEL!A$2:J$1522,10,FALSE))</f>
        <v>5585.8097072139999</v>
      </c>
      <c r="T3453">
        <f>IF(P3453=P3452,R3453+T3452,R3453)</f>
        <v>78947.014907417004</v>
      </c>
      <c r="U3453">
        <f>IF(P3453=P3452,1+U3452,1)</f>
        <v>3</v>
      </c>
      <c r="V3453" t="str">
        <f t="shared" si="53"/>
        <v/>
      </c>
      <c r="W3453" t="str">
        <f>IF(V3453="","",IF(ABS(V3453-R3453)&gt;W$1,ABS(V3453-R3453),""))</f>
        <v/>
      </c>
      <c r="X3453" t="str">
        <f>Y3453&amp;"-"&amp;Z3453&amp;"-"&amp;AC3453&amp;"-"&amp;AD3453&amp;"-"&amp;AG3453</f>
        <v>4.5-e-A-1-1.5</v>
      </c>
      <c r="Y3453">
        <f>F3453</f>
        <v>4.5</v>
      </c>
      <c r="Z3453" s="2" t="str">
        <f>G3453</f>
        <v>e</v>
      </c>
      <c r="AA3453">
        <f>_xlfn.IFNA(VLOOKUP(X3453,'duo-out'!A$2:Q$5000,5,FALSE),E3453+10*(H3453-1)+1+_xlfn.IFNA(VLOOKUP(D3453,states!A$2:C$10,3,FALSE),1))</f>
        <v>69</v>
      </c>
      <c r="AB3453" t="str">
        <f>IF(V3453="","",V3453)</f>
        <v/>
      </c>
      <c r="AC3453" s="2" t="str">
        <f>_xlfn.IFNA(VLOOKUP(D3453,states!A$2:C$10,2,FALSE),"XX")</f>
        <v>A</v>
      </c>
      <c r="AD3453">
        <f>E3453</f>
        <v>1</v>
      </c>
      <c r="AE3453">
        <f>_xlfn.IFNA(VLOOKUP(D3453,states!A$2:D$10,4,FALSE),0)</f>
        <v>2</v>
      </c>
      <c r="AF3453">
        <v>0.5</v>
      </c>
      <c r="AG3453">
        <f>IF(AE3453=0,AF3453,IF(AE3453=1,IF(F3453=0.5,0.5,IF(H3453=1,0.5,1.5)),IF(F3453=0.5,0.5,IF(H3453=1,2.5,1.5))))</f>
        <v>1.5</v>
      </c>
      <c r="AH3453" s="7">
        <f>IF(AC3453="XX",0,1/C3453^(1/5)*IF(E3453=0,100,1)/(E3453+1)^(1/4))</f>
        <v>2.4263223583284943</v>
      </c>
    </row>
    <row r="3454" spans="1:34">
      <c r="A3454">
        <v>4034</v>
      </c>
      <c r="B3454" s="1">
        <v>20726.927100000001</v>
      </c>
      <c r="C3454" s="6">
        <v>8.1960000000000002E-3</v>
      </c>
      <c r="D3454" t="s">
        <v>3</v>
      </c>
      <c r="E3454">
        <v>1</v>
      </c>
      <c r="F3454">
        <v>4.5</v>
      </c>
      <c r="G3454" t="s">
        <v>1</v>
      </c>
      <c r="H3454">
        <v>2</v>
      </c>
      <c r="I3454" t="s">
        <v>0</v>
      </c>
      <c r="J3454">
        <v>2</v>
      </c>
      <c r="K3454">
        <v>4.5</v>
      </c>
      <c r="L3454" t="s">
        <v>2</v>
      </c>
      <c r="M3454">
        <v>1</v>
      </c>
      <c r="N3454" t="s">
        <v>4090</v>
      </c>
      <c r="O3454">
        <v>1</v>
      </c>
      <c r="P3454" t="str">
        <f>D3454&amp;"-"&amp;F3454&amp;"-"&amp;G3454&amp;"-"&amp;E3454&amp;"-"&amp;H3454</f>
        <v>A2Delta-4.5-e-1-2</v>
      </c>
      <c r="Q3454" t="str">
        <f>I3454&amp;"-"&amp;K3454&amp;"-"&amp;L3454&amp;"-"&amp;J3454&amp;"-"&amp;M3454</f>
        <v>X2Pi-4.5-f-2-1</v>
      </c>
      <c r="R3454">
        <f>B3454+S3454</f>
        <v>26315.662696701002</v>
      </c>
      <c r="S3454">
        <f>_xlfn.IFNA(VLOOKUP(Q3454,'MARVEL-X'!A$2:I$1400,7,FALSE),VLOOKUP(Q3454,MARVEL!A$2:J$1522,10,FALSE))</f>
        <v>5588.7355967009998</v>
      </c>
      <c r="T3454">
        <f>IF(P3454=P3453,R3454+T3453,R3454)</f>
        <v>105262.67760411801</v>
      </c>
      <c r="U3454">
        <f>IF(P3454=P3453,1+U3453,1)</f>
        <v>4</v>
      </c>
      <c r="V3454" t="str">
        <f t="shared" si="53"/>
        <v/>
      </c>
      <c r="W3454" t="str">
        <f>IF(V3454="","",IF(ABS(V3454-R3454)&gt;W$1,ABS(V3454-R3454),""))</f>
        <v/>
      </c>
      <c r="X3454" t="str">
        <f>Y3454&amp;"-"&amp;Z3454&amp;"-"&amp;AC3454&amp;"-"&amp;AD3454&amp;"-"&amp;AG3454</f>
        <v>4.5-e-A-1-1.5</v>
      </c>
      <c r="Y3454">
        <f>F3454</f>
        <v>4.5</v>
      </c>
      <c r="Z3454" s="2" t="str">
        <f>G3454</f>
        <v>e</v>
      </c>
      <c r="AA3454">
        <f>_xlfn.IFNA(VLOOKUP(X3454,'duo-out'!A$2:Q$5000,5,FALSE),E3454+10*(H3454-1)+1+_xlfn.IFNA(VLOOKUP(D3454,states!A$2:C$10,3,FALSE),1))</f>
        <v>69</v>
      </c>
      <c r="AB3454" t="str">
        <f>IF(V3454="","",V3454)</f>
        <v/>
      </c>
      <c r="AC3454" s="2" t="str">
        <f>_xlfn.IFNA(VLOOKUP(D3454,states!A$2:C$10,2,FALSE),"XX")</f>
        <v>A</v>
      </c>
      <c r="AD3454">
        <f>E3454</f>
        <v>1</v>
      </c>
      <c r="AE3454">
        <f>_xlfn.IFNA(VLOOKUP(D3454,states!A$2:D$10,4,FALSE),0)</f>
        <v>2</v>
      </c>
      <c r="AF3454">
        <v>0.5</v>
      </c>
      <c r="AG3454">
        <f>IF(AE3454=0,AF3454,IF(AE3454=1,IF(F3454=0.5,0.5,IF(H3454=1,0.5,1.5)),IF(F3454=0.5,0.5,IF(H3454=1,2.5,1.5))))</f>
        <v>1.5</v>
      </c>
      <c r="AH3454" s="7">
        <f>IF(AC3454="XX",0,1/C3454^(1/5)*IF(E3454=0,100,1)/(E3454+1)^(1/4))</f>
        <v>2.1979717747833249</v>
      </c>
    </row>
    <row r="3455" spans="1:34">
      <c r="A3455">
        <v>3634</v>
      </c>
      <c r="B3455" s="1">
        <v>23027.558300000001</v>
      </c>
      <c r="C3455" s="6">
        <v>5.0000000000000001E-3</v>
      </c>
      <c r="D3455" t="s">
        <v>3</v>
      </c>
      <c r="E3455">
        <v>1</v>
      </c>
      <c r="F3455">
        <v>4.5</v>
      </c>
      <c r="G3455" t="s">
        <v>1</v>
      </c>
      <c r="H3455">
        <v>2</v>
      </c>
      <c r="I3455" t="s">
        <v>0</v>
      </c>
      <c r="J3455">
        <v>1</v>
      </c>
      <c r="K3455">
        <v>5.5</v>
      </c>
      <c r="L3455" t="s">
        <v>1</v>
      </c>
      <c r="M3455">
        <v>2</v>
      </c>
      <c r="N3455" t="s">
        <v>3690</v>
      </c>
      <c r="O3455">
        <v>1</v>
      </c>
      <c r="P3455" t="str">
        <f>D3455&amp;"-"&amp;F3455&amp;"-"&amp;G3455&amp;"-"&amp;E3455&amp;"-"&amp;H3455</f>
        <v>A2Delta-4.5-e-1-2</v>
      </c>
      <c r="Q3455" t="str">
        <f>I3455&amp;"-"&amp;K3455&amp;"-"&amp;L3455&amp;"-"&amp;J3455&amp;"-"&amp;M3455</f>
        <v>X2Pi-5.5-e-1-2</v>
      </c>
      <c r="R3455">
        <f>B3455+S3455</f>
        <v>26315.668672313001</v>
      </c>
      <c r="S3455">
        <f>_xlfn.IFNA(VLOOKUP(Q3455,'MARVEL-X'!A$2:I$1400,7,FALSE),VLOOKUP(Q3455,MARVEL!A$2:J$1522,10,FALSE))</f>
        <v>3288.110372313</v>
      </c>
      <c r="T3455">
        <f>IF(P3455=P3454,R3455+T3454,R3455)</f>
        <v>131578.34627643102</v>
      </c>
      <c r="U3455">
        <f>IF(P3455=P3454,1+U3454,1)</f>
        <v>5</v>
      </c>
      <c r="V3455" t="str">
        <f t="shared" si="53"/>
        <v/>
      </c>
      <c r="W3455" t="str">
        <f>IF(V3455="","",IF(ABS(V3455-R3455)&gt;W$1,ABS(V3455-R3455),""))</f>
        <v/>
      </c>
      <c r="X3455" t="str">
        <f>Y3455&amp;"-"&amp;Z3455&amp;"-"&amp;AC3455&amp;"-"&amp;AD3455&amp;"-"&amp;AG3455</f>
        <v>4.5-e-A-1-1.5</v>
      </c>
      <c r="Y3455">
        <f>F3455</f>
        <v>4.5</v>
      </c>
      <c r="Z3455" s="2" t="str">
        <f>G3455</f>
        <v>e</v>
      </c>
      <c r="AA3455">
        <f>_xlfn.IFNA(VLOOKUP(X3455,'duo-out'!A$2:Q$5000,5,FALSE),E3455+10*(H3455-1)+1+_xlfn.IFNA(VLOOKUP(D3455,states!A$2:C$10,3,FALSE),1))</f>
        <v>69</v>
      </c>
      <c r="AB3455" t="str">
        <f>IF(V3455="","",V3455)</f>
        <v/>
      </c>
      <c r="AC3455" s="2" t="str">
        <f>_xlfn.IFNA(VLOOKUP(D3455,states!A$2:C$10,2,FALSE),"XX")</f>
        <v>A</v>
      </c>
      <c r="AD3455">
        <f>E3455</f>
        <v>1</v>
      </c>
      <c r="AE3455">
        <f>_xlfn.IFNA(VLOOKUP(D3455,states!A$2:D$10,4,FALSE),0)</f>
        <v>2</v>
      </c>
      <c r="AF3455">
        <v>0.5</v>
      </c>
      <c r="AG3455">
        <f>IF(AE3455=0,AF3455,IF(AE3455=1,IF(F3455=0.5,0.5,IF(H3455=1,0.5,1.5)),IF(F3455=0.5,0.5,IF(H3455=1,2.5,1.5))))</f>
        <v>1.5</v>
      </c>
      <c r="AH3455" s="7">
        <f>IF(AC3455="XX",0,1/C3455^(1/5)*IF(E3455=0,100,1)/(E3455+1)^(1/4))</f>
        <v>2.4263223583284943</v>
      </c>
    </row>
    <row r="3456" spans="1:34">
      <c r="A3456">
        <v>3591</v>
      </c>
      <c r="B3456" s="1">
        <v>23189.124400000001</v>
      </c>
      <c r="C3456" s="6">
        <v>5.0000000000000001E-3</v>
      </c>
      <c r="D3456" t="s">
        <v>3</v>
      </c>
      <c r="E3456">
        <v>1</v>
      </c>
      <c r="F3456">
        <v>4.5</v>
      </c>
      <c r="G3456" t="s">
        <v>1</v>
      </c>
      <c r="H3456">
        <v>2</v>
      </c>
      <c r="I3456" t="s">
        <v>0</v>
      </c>
      <c r="J3456">
        <v>1</v>
      </c>
      <c r="K3456">
        <v>4.5</v>
      </c>
      <c r="L3456" t="s">
        <v>2</v>
      </c>
      <c r="M3456">
        <v>2</v>
      </c>
      <c r="N3456" t="s">
        <v>3647</v>
      </c>
      <c r="O3456">
        <v>1</v>
      </c>
      <c r="P3456" t="str">
        <f>D3456&amp;"-"&amp;F3456&amp;"-"&amp;G3456&amp;"-"&amp;E3456&amp;"-"&amp;H3456</f>
        <v>A2Delta-4.5-e-1-2</v>
      </c>
      <c r="Q3456" t="str">
        <f>I3456&amp;"-"&amp;K3456&amp;"-"&amp;L3456&amp;"-"&amp;J3456&amp;"-"&amp;M3456</f>
        <v>X2Pi-4.5-f-1-2</v>
      </c>
      <c r="R3456">
        <f>B3456+S3456</f>
        <v>26315.671271539002</v>
      </c>
      <c r="S3456">
        <f>_xlfn.IFNA(VLOOKUP(Q3456,'MARVEL-X'!A$2:I$1400,7,FALSE),VLOOKUP(Q3456,MARVEL!A$2:J$1522,10,FALSE))</f>
        <v>3126.5468715390002</v>
      </c>
      <c r="T3456">
        <f>IF(P3456=P3455,R3456+T3455,R3456)</f>
        <v>157894.01754797003</v>
      </c>
      <c r="U3456">
        <f>IF(P3456=P3455,1+U3455,1)</f>
        <v>6</v>
      </c>
      <c r="V3456" t="str">
        <f t="shared" si="53"/>
        <v/>
      </c>
      <c r="W3456" t="str">
        <f>IF(V3456="","",IF(ABS(V3456-R3456)&gt;W$1,ABS(V3456-R3456),""))</f>
        <v/>
      </c>
      <c r="X3456" t="str">
        <f>Y3456&amp;"-"&amp;Z3456&amp;"-"&amp;AC3456&amp;"-"&amp;AD3456&amp;"-"&amp;AG3456</f>
        <v>4.5-e-A-1-1.5</v>
      </c>
      <c r="Y3456">
        <f>F3456</f>
        <v>4.5</v>
      </c>
      <c r="Z3456" s="2" t="str">
        <f>G3456</f>
        <v>e</v>
      </c>
      <c r="AA3456">
        <f>_xlfn.IFNA(VLOOKUP(X3456,'duo-out'!A$2:Q$5000,5,FALSE),E3456+10*(H3456-1)+1+_xlfn.IFNA(VLOOKUP(D3456,states!A$2:C$10,3,FALSE),1))</f>
        <v>69</v>
      </c>
      <c r="AB3456" t="str">
        <f>IF(V3456="","",V3456)</f>
        <v/>
      </c>
      <c r="AC3456" s="2" t="str">
        <f>_xlfn.IFNA(VLOOKUP(D3456,states!A$2:C$10,2,FALSE),"XX")</f>
        <v>A</v>
      </c>
      <c r="AD3456">
        <f>E3456</f>
        <v>1</v>
      </c>
      <c r="AE3456">
        <f>_xlfn.IFNA(VLOOKUP(D3456,states!A$2:D$10,4,FALSE),0)</f>
        <v>2</v>
      </c>
      <c r="AF3456">
        <v>0.5</v>
      </c>
      <c r="AG3456">
        <f>IF(AE3456=0,AF3456,IF(AE3456=1,IF(F3456=0.5,0.5,IF(H3456=1,0.5,1.5)),IF(F3456=0.5,0.5,IF(H3456=1,2.5,1.5))))</f>
        <v>1.5</v>
      </c>
      <c r="AH3456" s="7">
        <f>IF(AC3456="XX",0,1/C3456^(1/5)*IF(E3456=0,100,1)/(E3456+1)^(1/4))</f>
        <v>2.4263223583284943</v>
      </c>
    </row>
    <row r="3457" spans="1:34">
      <c r="A3457">
        <v>3578</v>
      </c>
      <c r="B3457" s="1">
        <v>23326.3678</v>
      </c>
      <c r="C3457" s="6">
        <v>5.0000000000000001E-3</v>
      </c>
      <c r="D3457" t="s">
        <v>3</v>
      </c>
      <c r="E3457">
        <v>1</v>
      </c>
      <c r="F3457">
        <v>4.5</v>
      </c>
      <c r="G3457" t="s">
        <v>1</v>
      </c>
      <c r="H3457">
        <v>2</v>
      </c>
      <c r="I3457" t="s">
        <v>0</v>
      </c>
      <c r="J3457">
        <v>1</v>
      </c>
      <c r="K3457">
        <v>3.5</v>
      </c>
      <c r="L3457" t="s">
        <v>1</v>
      </c>
      <c r="M3457">
        <v>2</v>
      </c>
      <c r="N3457" t="s">
        <v>3634</v>
      </c>
      <c r="O3457">
        <v>1</v>
      </c>
      <c r="P3457" t="str">
        <f>D3457&amp;"-"&amp;F3457&amp;"-"&amp;G3457&amp;"-"&amp;E3457&amp;"-"&amp;H3457</f>
        <v>A2Delta-4.5-e-1-2</v>
      </c>
      <c r="Q3457" t="str">
        <f>I3457&amp;"-"&amp;K3457&amp;"-"&amp;L3457&amp;"-"&amp;J3457&amp;"-"&amp;M3457</f>
        <v>X2Pi-3.5-e-1-2</v>
      </c>
      <c r="R3457">
        <f>B3457+S3457</f>
        <v>26315.673472926999</v>
      </c>
      <c r="S3457">
        <f>_xlfn.IFNA(VLOOKUP(Q3457,'MARVEL-X'!A$2:I$1400,7,FALSE),VLOOKUP(Q3457,MARVEL!A$2:J$1522,10,FALSE))</f>
        <v>2989.3056729270002</v>
      </c>
      <c r="T3457">
        <f>IF(P3457=P3456,R3457+T3456,R3457)</f>
        <v>184209.69102089704</v>
      </c>
      <c r="U3457">
        <f>IF(P3457=P3456,1+U3456,1)</f>
        <v>7</v>
      </c>
      <c r="V3457" t="str">
        <f t="shared" si="53"/>
        <v/>
      </c>
      <c r="W3457" t="str">
        <f>IF(V3457="","",IF(ABS(V3457-R3457)&gt;W$1,ABS(V3457-R3457),""))</f>
        <v/>
      </c>
      <c r="X3457" t="str">
        <f>Y3457&amp;"-"&amp;Z3457&amp;"-"&amp;AC3457&amp;"-"&amp;AD3457&amp;"-"&amp;AG3457</f>
        <v>4.5-e-A-1-1.5</v>
      </c>
      <c r="Y3457">
        <f>F3457</f>
        <v>4.5</v>
      </c>
      <c r="Z3457" s="2" t="str">
        <f>G3457</f>
        <v>e</v>
      </c>
      <c r="AA3457">
        <f>_xlfn.IFNA(VLOOKUP(X3457,'duo-out'!A$2:Q$5000,5,FALSE),E3457+10*(H3457-1)+1+_xlfn.IFNA(VLOOKUP(D3457,states!A$2:C$10,3,FALSE),1))</f>
        <v>69</v>
      </c>
      <c r="AB3457" t="str">
        <f>IF(V3457="","",V3457)</f>
        <v/>
      </c>
      <c r="AC3457" s="2" t="str">
        <f>_xlfn.IFNA(VLOOKUP(D3457,states!A$2:C$10,2,FALSE),"XX")</f>
        <v>A</v>
      </c>
      <c r="AD3457">
        <f>E3457</f>
        <v>1</v>
      </c>
      <c r="AE3457">
        <f>_xlfn.IFNA(VLOOKUP(D3457,states!A$2:D$10,4,FALSE),0)</f>
        <v>2</v>
      </c>
      <c r="AF3457">
        <v>0.5</v>
      </c>
      <c r="AG3457">
        <f>IF(AE3457=0,AF3457,IF(AE3457=1,IF(F3457=0.5,0.5,IF(H3457=1,0.5,1.5)),IF(F3457=0.5,0.5,IF(H3457=1,2.5,1.5))))</f>
        <v>1.5</v>
      </c>
      <c r="AH3457" s="7">
        <f>IF(AC3457="XX",0,1/C3457^(1/5)*IF(E3457=0,100,1)/(E3457+1)^(1/4))</f>
        <v>2.4263223583284943</v>
      </c>
    </row>
    <row r="3458" spans="1:34">
      <c r="A3458">
        <v>3556</v>
      </c>
      <c r="B3458" s="1">
        <v>23323.322100000001</v>
      </c>
      <c r="C3458" s="6">
        <v>1.959E-2</v>
      </c>
      <c r="D3458" t="s">
        <v>3</v>
      </c>
      <c r="E3458">
        <v>1</v>
      </c>
      <c r="F3458">
        <v>4.5</v>
      </c>
      <c r="G3458" t="s">
        <v>1</v>
      </c>
      <c r="H3458">
        <v>2</v>
      </c>
      <c r="I3458" t="s">
        <v>0</v>
      </c>
      <c r="J3458">
        <v>1</v>
      </c>
      <c r="K3458">
        <v>4.5</v>
      </c>
      <c r="L3458" t="s">
        <v>2</v>
      </c>
      <c r="M3458">
        <v>1</v>
      </c>
      <c r="N3458" t="s">
        <v>3612</v>
      </c>
      <c r="O3458">
        <v>1</v>
      </c>
      <c r="P3458" t="str">
        <f>D3458&amp;"-"&amp;F3458&amp;"-"&amp;G3458&amp;"-"&amp;E3458&amp;"-"&amp;H3458</f>
        <v>A2Delta-4.5-e-1-2</v>
      </c>
      <c r="Q3458" t="str">
        <f>I3458&amp;"-"&amp;K3458&amp;"-"&amp;L3458&amp;"-"&amp;J3458&amp;"-"&amp;M3458</f>
        <v>X2Pi-4.5-f-1-1</v>
      </c>
      <c r="R3458">
        <f>B3458+S3458</f>
        <v>26315.688043552</v>
      </c>
      <c r="S3458">
        <f>_xlfn.IFNA(VLOOKUP(Q3458,'MARVEL-X'!A$2:I$1400,7,FALSE),VLOOKUP(Q3458,MARVEL!A$2:J$1522,10,FALSE))</f>
        <v>2992.3659435519999</v>
      </c>
      <c r="T3458">
        <f>IF(P3458=P3457,R3458+T3457,R3458)</f>
        <v>210525.37906444905</v>
      </c>
      <c r="U3458">
        <f>IF(P3458=P3457,1+U3457,1)</f>
        <v>8</v>
      </c>
      <c r="V3458" t="str">
        <f t="shared" si="53"/>
        <v/>
      </c>
      <c r="W3458" t="str">
        <f>IF(V3458="","",IF(ABS(V3458-R3458)&gt;W$1,ABS(V3458-R3458),""))</f>
        <v/>
      </c>
      <c r="X3458" t="str">
        <f>Y3458&amp;"-"&amp;Z3458&amp;"-"&amp;AC3458&amp;"-"&amp;AD3458&amp;"-"&amp;AG3458</f>
        <v>4.5-e-A-1-1.5</v>
      </c>
      <c r="Y3458">
        <f>F3458</f>
        <v>4.5</v>
      </c>
      <c r="Z3458" s="2" t="str">
        <f>G3458</f>
        <v>e</v>
      </c>
      <c r="AA3458">
        <f>_xlfn.IFNA(VLOOKUP(X3458,'duo-out'!A$2:Q$5000,5,FALSE),E3458+10*(H3458-1)+1+_xlfn.IFNA(VLOOKUP(D3458,states!A$2:C$10,3,FALSE),1))</f>
        <v>69</v>
      </c>
      <c r="AB3458" t="str">
        <f>IF(V3458="","",V3458)</f>
        <v/>
      </c>
      <c r="AC3458" s="2" t="str">
        <f>_xlfn.IFNA(VLOOKUP(D3458,states!A$2:C$10,2,FALSE),"XX")</f>
        <v>A</v>
      </c>
      <c r="AD3458">
        <f>E3458</f>
        <v>1</v>
      </c>
      <c r="AE3458">
        <f>_xlfn.IFNA(VLOOKUP(D3458,states!A$2:D$10,4,FALSE),0)</f>
        <v>2</v>
      </c>
      <c r="AF3458">
        <v>0.5</v>
      </c>
      <c r="AG3458">
        <f>IF(AE3458=0,AF3458,IF(AE3458=1,IF(F3458=0.5,0.5,IF(H3458=1,0.5,1.5)),IF(F3458=0.5,0.5,IF(H3458=1,2.5,1.5))))</f>
        <v>1.5</v>
      </c>
      <c r="AH3458" s="7">
        <f>IF(AC3458="XX",0,1/C3458^(1/5)*IF(E3458=0,100,1)/(E3458+1)^(1/4))</f>
        <v>1.846441760378273</v>
      </c>
    </row>
    <row r="3459" spans="1:34">
      <c r="A3459">
        <v>2963</v>
      </c>
      <c r="B3459" s="1">
        <v>23027.5628</v>
      </c>
      <c r="C3459" s="6">
        <v>5.0000000000000001E-3</v>
      </c>
      <c r="D3459" t="s">
        <v>3</v>
      </c>
      <c r="E3459">
        <v>1</v>
      </c>
      <c r="F3459">
        <v>4.5</v>
      </c>
      <c r="G3459" t="s">
        <v>1</v>
      </c>
      <c r="H3459">
        <v>2</v>
      </c>
      <c r="I3459" t="s">
        <v>0</v>
      </c>
      <c r="J3459">
        <v>1</v>
      </c>
      <c r="K3459">
        <v>5.5</v>
      </c>
      <c r="L3459" t="s">
        <v>1</v>
      </c>
      <c r="M3459">
        <v>2</v>
      </c>
      <c r="N3459" t="s">
        <v>3019</v>
      </c>
      <c r="O3459">
        <v>1</v>
      </c>
      <c r="P3459" t="str">
        <f>D3459&amp;"-"&amp;F3459&amp;"-"&amp;G3459&amp;"-"&amp;E3459&amp;"-"&amp;H3459</f>
        <v>A2Delta-4.5-e-1-2</v>
      </c>
      <c r="Q3459" t="str">
        <f>I3459&amp;"-"&amp;K3459&amp;"-"&amp;L3459&amp;"-"&amp;J3459&amp;"-"&amp;M3459</f>
        <v>X2Pi-5.5-e-1-2</v>
      </c>
      <c r="R3459">
        <f>B3459+S3459</f>
        <v>26315.673172313</v>
      </c>
      <c r="S3459">
        <f>_xlfn.IFNA(VLOOKUP(Q3459,'MARVEL-X'!A$2:I$1400,7,FALSE),VLOOKUP(Q3459,MARVEL!A$2:J$1522,10,FALSE))</f>
        <v>3288.110372313</v>
      </c>
      <c r="T3459">
        <f>IF(P3459=P3458,R3459+T3458,R3459)</f>
        <v>236841.05223676204</v>
      </c>
      <c r="U3459">
        <f>IF(P3459=P3458,1+U3458,1)</f>
        <v>9</v>
      </c>
      <c r="V3459" t="str">
        <f t="shared" ref="V3459:V3522" si="54">IF(P3459=P3460,"",T3459/U3459)</f>
        <v/>
      </c>
      <c r="W3459" t="str">
        <f>IF(V3459="","",IF(ABS(V3459-R3459)&gt;W$1,ABS(V3459-R3459),""))</f>
        <v/>
      </c>
      <c r="X3459" t="str">
        <f>Y3459&amp;"-"&amp;Z3459&amp;"-"&amp;AC3459&amp;"-"&amp;AD3459&amp;"-"&amp;AG3459</f>
        <v>4.5-e-A-1-1.5</v>
      </c>
      <c r="Y3459">
        <f>F3459</f>
        <v>4.5</v>
      </c>
      <c r="Z3459" s="2" t="str">
        <f>G3459</f>
        <v>e</v>
      </c>
      <c r="AA3459">
        <f>_xlfn.IFNA(VLOOKUP(X3459,'duo-out'!A$2:Q$5000,5,FALSE),E3459+10*(H3459-1)+1+_xlfn.IFNA(VLOOKUP(D3459,states!A$2:C$10,3,FALSE),1))</f>
        <v>69</v>
      </c>
      <c r="AB3459" t="str">
        <f>IF(V3459="","",V3459)</f>
        <v/>
      </c>
      <c r="AC3459" s="2" t="str">
        <f>_xlfn.IFNA(VLOOKUP(D3459,states!A$2:C$10,2,FALSE),"XX")</f>
        <v>A</v>
      </c>
      <c r="AD3459">
        <f>E3459</f>
        <v>1</v>
      </c>
      <c r="AE3459">
        <f>_xlfn.IFNA(VLOOKUP(D3459,states!A$2:D$10,4,FALSE),0)</f>
        <v>2</v>
      </c>
      <c r="AF3459">
        <v>0.5</v>
      </c>
      <c r="AG3459">
        <f>IF(AE3459=0,AF3459,IF(AE3459=1,IF(F3459=0.5,0.5,IF(H3459=1,0.5,1.5)),IF(F3459=0.5,0.5,IF(H3459=1,2.5,1.5))))</f>
        <v>1.5</v>
      </c>
      <c r="AH3459" s="7">
        <f>IF(AC3459="XX",0,1/C3459^(1/5)*IF(E3459=0,100,1)/(E3459+1)^(1/4))</f>
        <v>2.4263223583284943</v>
      </c>
    </row>
    <row r="3460" spans="1:34">
      <c r="A3460">
        <v>2932</v>
      </c>
      <c r="B3460" s="1">
        <v>23189.123500000002</v>
      </c>
      <c r="C3460" s="6">
        <v>5.0000000000000001E-3</v>
      </c>
      <c r="D3460" t="s">
        <v>3</v>
      </c>
      <c r="E3460">
        <v>1</v>
      </c>
      <c r="F3460">
        <v>4.5</v>
      </c>
      <c r="G3460" t="s">
        <v>1</v>
      </c>
      <c r="H3460">
        <v>2</v>
      </c>
      <c r="I3460" t="s">
        <v>0</v>
      </c>
      <c r="J3460">
        <v>1</v>
      </c>
      <c r="K3460">
        <v>4.5</v>
      </c>
      <c r="L3460" t="s">
        <v>2</v>
      </c>
      <c r="M3460">
        <v>2</v>
      </c>
      <c r="N3460" t="s">
        <v>2988</v>
      </c>
      <c r="O3460">
        <v>1</v>
      </c>
      <c r="P3460" t="str">
        <f>D3460&amp;"-"&amp;F3460&amp;"-"&amp;G3460&amp;"-"&amp;E3460&amp;"-"&amp;H3460</f>
        <v>A2Delta-4.5-e-1-2</v>
      </c>
      <c r="Q3460" t="str">
        <f>I3460&amp;"-"&amp;K3460&amp;"-"&amp;L3460&amp;"-"&amp;J3460&amp;"-"&amp;M3460</f>
        <v>X2Pi-4.5-f-1-2</v>
      </c>
      <c r="R3460">
        <f>B3460+S3460</f>
        <v>26315.670371539003</v>
      </c>
      <c r="S3460">
        <f>_xlfn.IFNA(VLOOKUP(Q3460,'MARVEL-X'!A$2:I$1400,7,FALSE),VLOOKUP(Q3460,MARVEL!A$2:J$1522,10,FALSE))</f>
        <v>3126.5468715390002</v>
      </c>
      <c r="T3460">
        <f>IF(P3460=P3459,R3460+T3459,R3460)</f>
        <v>263156.72260830103</v>
      </c>
      <c r="U3460">
        <f>IF(P3460=P3459,1+U3459,1)</f>
        <v>10</v>
      </c>
      <c r="V3460" t="str">
        <f t="shared" si="54"/>
        <v/>
      </c>
      <c r="W3460" t="str">
        <f>IF(V3460="","",IF(ABS(V3460-R3460)&gt;W$1,ABS(V3460-R3460),""))</f>
        <v/>
      </c>
      <c r="X3460" t="str">
        <f>Y3460&amp;"-"&amp;Z3460&amp;"-"&amp;AC3460&amp;"-"&amp;AD3460&amp;"-"&amp;AG3460</f>
        <v>4.5-e-A-1-1.5</v>
      </c>
      <c r="Y3460">
        <f>F3460</f>
        <v>4.5</v>
      </c>
      <c r="Z3460" s="2" t="str">
        <f>G3460</f>
        <v>e</v>
      </c>
      <c r="AA3460">
        <f>_xlfn.IFNA(VLOOKUP(X3460,'duo-out'!A$2:Q$5000,5,FALSE),E3460+10*(H3460-1)+1+_xlfn.IFNA(VLOOKUP(D3460,states!A$2:C$10,3,FALSE),1))</f>
        <v>69</v>
      </c>
      <c r="AB3460" t="str">
        <f>IF(V3460="","",V3460)</f>
        <v/>
      </c>
      <c r="AC3460" s="2" t="str">
        <f>_xlfn.IFNA(VLOOKUP(D3460,states!A$2:C$10,2,FALSE),"XX")</f>
        <v>A</v>
      </c>
      <c r="AD3460">
        <f>E3460</f>
        <v>1</v>
      </c>
      <c r="AE3460">
        <f>_xlfn.IFNA(VLOOKUP(D3460,states!A$2:D$10,4,FALSE),0)</f>
        <v>2</v>
      </c>
      <c r="AF3460">
        <v>0.5</v>
      </c>
      <c r="AG3460">
        <f>IF(AE3460=0,AF3460,IF(AE3460=1,IF(F3460=0.5,0.5,IF(H3460=1,0.5,1.5)),IF(F3460=0.5,0.5,IF(H3460=1,2.5,1.5))))</f>
        <v>1.5</v>
      </c>
      <c r="AH3460" s="7">
        <f>IF(AC3460="XX",0,1/C3460^(1/5)*IF(E3460=0,100,1)/(E3460+1)^(1/4))</f>
        <v>2.4263223583284943</v>
      </c>
    </row>
    <row r="3461" spans="1:34">
      <c r="A3461">
        <v>2919</v>
      </c>
      <c r="B3461" s="1">
        <v>23326.367699999999</v>
      </c>
      <c r="C3461" s="6">
        <v>5.0000000000000001E-3</v>
      </c>
      <c r="D3461" t="s">
        <v>3</v>
      </c>
      <c r="E3461">
        <v>1</v>
      </c>
      <c r="F3461">
        <v>4.5</v>
      </c>
      <c r="G3461" t="s">
        <v>1</v>
      </c>
      <c r="H3461">
        <v>2</v>
      </c>
      <c r="I3461" t="s">
        <v>0</v>
      </c>
      <c r="J3461">
        <v>1</v>
      </c>
      <c r="K3461">
        <v>3.5</v>
      </c>
      <c r="L3461" t="s">
        <v>1</v>
      </c>
      <c r="M3461">
        <v>2</v>
      </c>
      <c r="N3461" t="s">
        <v>2975</v>
      </c>
      <c r="O3461">
        <v>1</v>
      </c>
      <c r="P3461" t="str">
        <f>D3461&amp;"-"&amp;F3461&amp;"-"&amp;G3461&amp;"-"&amp;E3461&amp;"-"&amp;H3461</f>
        <v>A2Delta-4.5-e-1-2</v>
      </c>
      <c r="Q3461" t="str">
        <f>I3461&amp;"-"&amp;K3461&amp;"-"&amp;L3461&amp;"-"&amp;J3461&amp;"-"&amp;M3461</f>
        <v>X2Pi-3.5-e-1-2</v>
      </c>
      <c r="R3461">
        <f>B3461+S3461</f>
        <v>26315.673372926998</v>
      </c>
      <c r="S3461">
        <f>_xlfn.IFNA(VLOOKUP(Q3461,'MARVEL-X'!A$2:I$1400,7,FALSE),VLOOKUP(Q3461,MARVEL!A$2:J$1522,10,FALSE))</f>
        <v>2989.3056729270002</v>
      </c>
      <c r="T3461">
        <f>IF(P3461=P3460,R3461+T3460,R3461)</f>
        <v>289472.39598122804</v>
      </c>
      <c r="U3461">
        <f>IF(P3461=P3460,1+U3460,1)</f>
        <v>11</v>
      </c>
      <c r="V3461" t="str">
        <f t="shared" si="54"/>
        <v/>
      </c>
      <c r="W3461" t="str">
        <f>IF(V3461="","",IF(ABS(V3461-R3461)&gt;W$1,ABS(V3461-R3461),""))</f>
        <v/>
      </c>
      <c r="X3461" t="str">
        <f>Y3461&amp;"-"&amp;Z3461&amp;"-"&amp;AC3461&amp;"-"&amp;AD3461&amp;"-"&amp;AG3461</f>
        <v>4.5-e-A-1-1.5</v>
      </c>
      <c r="Y3461">
        <f>F3461</f>
        <v>4.5</v>
      </c>
      <c r="Z3461" s="2" t="str">
        <f>G3461</f>
        <v>e</v>
      </c>
      <c r="AA3461">
        <f>_xlfn.IFNA(VLOOKUP(X3461,'duo-out'!A$2:Q$5000,5,FALSE),E3461+10*(H3461-1)+1+_xlfn.IFNA(VLOOKUP(D3461,states!A$2:C$10,3,FALSE),1))</f>
        <v>69</v>
      </c>
      <c r="AB3461" t="str">
        <f>IF(V3461="","",V3461)</f>
        <v/>
      </c>
      <c r="AC3461" s="2" t="str">
        <f>_xlfn.IFNA(VLOOKUP(D3461,states!A$2:C$10,2,FALSE),"XX")</f>
        <v>A</v>
      </c>
      <c r="AD3461">
        <f>E3461</f>
        <v>1</v>
      </c>
      <c r="AE3461">
        <f>_xlfn.IFNA(VLOOKUP(D3461,states!A$2:D$10,4,FALSE),0)</f>
        <v>2</v>
      </c>
      <c r="AF3461">
        <v>0.5</v>
      </c>
      <c r="AG3461">
        <f>IF(AE3461=0,AF3461,IF(AE3461=1,IF(F3461=0.5,0.5,IF(H3461=1,0.5,1.5)),IF(F3461=0.5,0.5,IF(H3461=1,2.5,1.5))))</f>
        <v>1.5</v>
      </c>
      <c r="AH3461" s="7">
        <f>IF(AC3461="XX",0,1/C3461^(1/5)*IF(E3461=0,100,1)/(E3461+1)^(1/4))</f>
        <v>2.4263223583284943</v>
      </c>
    </row>
    <row r="3462" spans="1:34">
      <c r="A3462">
        <v>5613</v>
      </c>
      <c r="B3462" s="1">
        <v>23189.113000000001</v>
      </c>
      <c r="C3462" s="6">
        <v>0.05</v>
      </c>
      <c r="D3462" t="s">
        <v>3</v>
      </c>
      <c r="E3462">
        <v>1</v>
      </c>
      <c r="F3462">
        <v>4.5</v>
      </c>
      <c r="G3462" t="s">
        <v>1</v>
      </c>
      <c r="H3462">
        <v>2</v>
      </c>
      <c r="I3462" t="s">
        <v>0</v>
      </c>
      <c r="J3462">
        <v>1</v>
      </c>
      <c r="K3462">
        <v>4.5</v>
      </c>
      <c r="L3462" t="s">
        <v>2</v>
      </c>
      <c r="M3462">
        <v>2</v>
      </c>
      <c r="N3462" t="s">
        <v>5669</v>
      </c>
      <c r="O3462">
        <v>1</v>
      </c>
      <c r="P3462" t="str">
        <f>D3462&amp;"-"&amp;F3462&amp;"-"&amp;G3462&amp;"-"&amp;E3462&amp;"-"&amp;H3462</f>
        <v>A2Delta-4.5-e-1-2</v>
      </c>
      <c r="Q3462" t="str">
        <f>I3462&amp;"-"&amp;K3462&amp;"-"&amp;L3462&amp;"-"&amp;J3462&amp;"-"&amp;M3462</f>
        <v>X2Pi-4.5-f-1-2</v>
      </c>
      <c r="R3462">
        <f>B3462+S3462</f>
        <v>26315.659871539003</v>
      </c>
      <c r="S3462">
        <f>_xlfn.IFNA(VLOOKUP(Q3462,'MARVEL-X'!A$2:I$1400,7,FALSE),VLOOKUP(Q3462,MARVEL!A$2:J$1522,10,FALSE))</f>
        <v>3126.5468715390002</v>
      </c>
      <c r="T3462">
        <f>IF(P3462=P3461,R3462+T3461,R3462)</f>
        <v>315788.05585276702</v>
      </c>
      <c r="U3462">
        <f>IF(P3462=P3461,1+U3461,1)</f>
        <v>12</v>
      </c>
      <c r="V3462" t="str">
        <f t="shared" si="54"/>
        <v/>
      </c>
      <c r="W3462" t="str">
        <f>IF(V3462="","",IF(ABS(V3462-R3462)&gt;W$1,ABS(V3462-R3462),""))</f>
        <v/>
      </c>
      <c r="X3462" t="str">
        <f>Y3462&amp;"-"&amp;Z3462&amp;"-"&amp;AC3462&amp;"-"&amp;AD3462&amp;"-"&amp;AG3462</f>
        <v>4.5-e-A-1-1.5</v>
      </c>
      <c r="Y3462">
        <f>F3462</f>
        <v>4.5</v>
      </c>
      <c r="Z3462" s="2" t="str">
        <f>G3462</f>
        <v>e</v>
      </c>
      <c r="AA3462">
        <f>_xlfn.IFNA(VLOOKUP(X3462,'duo-out'!A$2:Q$5000,5,FALSE),E3462+10*(H3462-1)+1+_xlfn.IFNA(VLOOKUP(D3462,states!A$2:C$10,3,FALSE),1))</f>
        <v>69</v>
      </c>
      <c r="AB3462" t="str">
        <f>IF(V3462="","",V3462)</f>
        <v/>
      </c>
      <c r="AC3462" s="2" t="str">
        <f>_xlfn.IFNA(VLOOKUP(D3462,states!A$2:C$10,2,FALSE),"XX")</f>
        <v>A</v>
      </c>
      <c r="AD3462">
        <f>E3462</f>
        <v>1</v>
      </c>
      <c r="AE3462">
        <f>_xlfn.IFNA(VLOOKUP(D3462,states!A$2:D$10,4,FALSE),0)</f>
        <v>2</v>
      </c>
      <c r="AF3462">
        <v>0.5</v>
      </c>
      <c r="AG3462">
        <f>IF(AE3462=0,AF3462,IF(AE3462=1,IF(F3462=0.5,0.5,IF(H3462=1,0.5,1.5)),IF(F3462=0.5,0.5,IF(H3462=1,2.5,1.5))))</f>
        <v>1.5</v>
      </c>
      <c r="AH3462" s="7">
        <f>IF(AC3462="XX",0,1/C3462^(1/5)*IF(E3462=0,100,1)/(E3462+1)^(1/4))</f>
        <v>1.5309059120638666</v>
      </c>
    </row>
    <row r="3463" spans="1:34">
      <c r="A3463">
        <v>5597</v>
      </c>
      <c r="B3463" s="1">
        <v>23326.357</v>
      </c>
      <c r="C3463" s="6">
        <v>0.05</v>
      </c>
      <c r="D3463" t="s">
        <v>3</v>
      </c>
      <c r="E3463">
        <v>1</v>
      </c>
      <c r="F3463">
        <v>4.5</v>
      </c>
      <c r="G3463" t="s">
        <v>1</v>
      </c>
      <c r="H3463">
        <v>2</v>
      </c>
      <c r="I3463" t="s">
        <v>0</v>
      </c>
      <c r="J3463">
        <v>1</v>
      </c>
      <c r="K3463">
        <v>3.5</v>
      </c>
      <c r="L3463" t="s">
        <v>1</v>
      </c>
      <c r="M3463">
        <v>2</v>
      </c>
      <c r="N3463" t="s">
        <v>5653</v>
      </c>
      <c r="O3463">
        <v>1</v>
      </c>
      <c r="P3463" t="str">
        <f>D3463&amp;"-"&amp;F3463&amp;"-"&amp;G3463&amp;"-"&amp;E3463&amp;"-"&amp;H3463</f>
        <v>A2Delta-4.5-e-1-2</v>
      </c>
      <c r="Q3463" t="str">
        <f>I3463&amp;"-"&amp;K3463&amp;"-"&amp;L3463&amp;"-"&amp;J3463&amp;"-"&amp;M3463</f>
        <v>X2Pi-3.5-e-1-2</v>
      </c>
      <c r="R3463">
        <f>B3463+S3463</f>
        <v>26315.662672926999</v>
      </c>
      <c r="S3463">
        <f>_xlfn.IFNA(VLOOKUP(Q3463,'MARVEL-X'!A$2:I$1400,7,FALSE),VLOOKUP(Q3463,MARVEL!A$2:J$1522,10,FALSE))</f>
        <v>2989.3056729270002</v>
      </c>
      <c r="T3463">
        <f>IF(P3463=P3462,R3463+T3462,R3463)</f>
        <v>342103.71852569404</v>
      </c>
      <c r="U3463">
        <f>IF(P3463=P3462,1+U3462,1)</f>
        <v>13</v>
      </c>
      <c r="V3463" t="str">
        <f t="shared" si="54"/>
        <v/>
      </c>
      <c r="W3463" t="str">
        <f>IF(V3463="","",IF(ABS(V3463-R3463)&gt;W$1,ABS(V3463-R3463),""))</f>
        <v/>
      </c>
      <c r="X3463" t="str">
        <f>Y3463&amp;"-"&amp;Z3463&amp;"-"&amp;AC3463&amp;"-"&amp;AD3463&amp;"-"&amp;AG3463</f>
        <v>4.5-e-A-1-1.5</v>
      </c>
      <c r="Y3463">
        <f>F3463</f>
        <v>4.5</v>
      </c>
      <c r="Z3463" s="2" t="str">
        <f>G3463</f>
        <v>e</v>
      </c>
      <c r="AA3463">
        <f>_xlfn.IFNA(VLOOKUP(X3463,'duo-out'!A$2:Q$5000,5,FALSE),E3463+10*(H3463-1)+1+_xlfn.IFNA(VLOOKUP(D3463,states!A$2:C$10,3,FALSE),1))</f>
        <v>69</v>
      </c>
      <c r="AB3463" t="str">
        <f>IF(V3463="","",V3463)</f>
        <v/>
      </c>
      <c r="AC3463" s="2" t="str">
        <f>_xlfn.IFNA(VLOOKUP(D3463,states!A$2:C$10,2,FALSE),"XX")</f>
        <v>A</v>
      </c>
      <c r="AD3463">
        <f>E3463</f>
        <v>1</v>
      </c>
      <c r="AE3463">
        <f>_xlfn.IFNA(VLOOKUP(D3463,states!A$2:D$10,4,FALSE),0)</f>
        <v>2</v>
      </c>
      <c r="AF3463">
        <v>0.5</v>
      </c>
      <c r="AG3463">
        <f>IF(AE3463=0,AF3463,IF(AE3463=1,IF(F3463=0.5,0.5,IF(H3463=1,0.5,1.5)),IF(F3463=0.5,0.5,IF(H3463=1,2.5,1.5))))</f>
        <v>1.5</v>
      </c>
      <c r="AH3463" s="7">
        <f>IF(AC3463="XX",0,1/C3463^(1/5)*IF(E3463=0,100,1)/(E3463+1)^(1/4))</f>
        <v>1.5309059120638666</v>
      </c>
    </row>
    <row r="3464" spans="1:34">
      <c r="A3464">
        <v>5580</v>
      </c>
      <c r="B3464" s="1">
        <v>23186.811000000002</v>
      </c>
      <c r="C3464" s="6">
        <v>0.05</v>
      </c>
      <c r="D3464" t="s">
        <v>3</v>
      </c>
      <c r="E3464">
        <v>1</v>
      </c>
      <c r="F3464">
        <v>4.5</v>
      </c>
      <c r="G3464" t="s">
        <v>1</v>
      </c>
      <c r="H3464">
        <v>2</v>
      </c>
      <c r="I3464" t="s">
        <v>0</v>
      </c>
      <c r="J3464">
        <v>1</v>
      </c>
      <c r="K3464">
        <v>5.5</v>
      </c>
      <c r="L3464" t="s">
        <v>1</v>
      </c>
      <c r="M3464">
        <v>1</v>
      </c>
      <c r="N3464" t="s">
        <v>5636</v>
      </c>
      <c r="O3464">
        <v>1</v>
      </c>
      <c r="P3464" t="str">
        <f>D3464&amp;"-"&amp;F3464&amp;"-"&amp;G3464&amp;"-"&amp;E3464&amp;"-"&amp;H3464</f>
        <v>A2Delta-4.5-e-1-2</v>
      </c>
      <c r="Q3464" t="str">
        <f>I3464&amp;"-"&amp;K3464&amp;"-"&amp;L3464&amp;"-"&amp;J3464&amp;"-"&amp;M3464</f>
        <v>X2Pi-5.5-e-1-1</v>
      </c>
      <c r="R3464">
        <f>B3464+S3464</f>
        <v>26315.646224471002</v>
      </c>
      <c r="S3464">
        <f>_xlfn.IFNA(VLOOKUP(Q3464,'MARVEL-X'!A$2:I$1400,7,FALSE),VLOOKUP(Q3464,MARVEL!A$2:J$1522,10,FALSE))</f>
        <v>3128.8352244709999</v>
      </c>
      <c r="T3464">
        <f>IF(P3464=P3463,R3464+T3463,R3464)</f>
        <v>368419.36475016503</v>
      </c>
      <c r="U3464">
        <f>IF(P3464=P3463,1+U3463,1)</f>
        <v>14</v>
      </c>
      <c r="V3464" t="str">
        <f t="shared" si="54"/>
        <v/>
      </c>
      <c r="W3464" t="str">
        <f>IF(V3464="","",IF(ABS(V3464-R3464)&gt;W$1,ABS(V3464-R3464),""))</f>
        <v/>
      </c>
      <c r="X3464" t="str">
        <f>Y3464&amp;"-"&amp;Z3464&amp;"-"&amp;AC3464&amp;"-"&amp;AD3464&amp;"-"&amp;AG3464</f>
        <v>4.5-e-A-1-1.5</v>
      </c>
      <c r="Y3464">
        <f>F3464</f>
        <v>4.5</v>
      </c>
      <c r="Z3464" s="2" t="str">
        <f>G3464</f>
        <v>e</v>
      </c>
      <c r="AA3464">
        <f>_xlfn.IFNA(VLOOKUP(X3464,'duo-out'!A$2:Q$5000,5,FALSE),E3464+10*(H3464-1)+1+_xlfn.IFNA(VLOOKUP(D3464,states!A$2:C$10,3,FALSE),1))</f>
        <v>69</v>
      </c>
      <c r="AB3464" t="str">
        <f>IF(V3464="","",V3464)</f>
        <v/>
      </c>
      <c r="AC3464" s="2" t="str">
        <f>_xlfn.IFNA(VLOOKUP(D3464,states!A$2:C$10,2,FALSE),"XX")</f>
        <v>A</v>
      </c>
      <c r="AD3464">
        <f>E3464</f>
        <v>1</v>
      </c>
      <c r="AE3464">
        <f>_xlfn.IFNA(VLOOKUP(D3464,states!A$2:D$10,4,FALSE),0)</f>
        <v>2</v>
      </c>
      <c r="AF3464">
        <v>0.5</v>
      </c>
      <c r="AG3464">
        <f>IF(AE3464=0,AF3464,IF(AE3464=1,IF(F3464=0.5,0.5,IF(H3464=1,0.5,1.5)),IF(F3464=0.5,0.5,IF(H3464=1,2.5,1.5))))</f>
        <v>1.5</v>
      </c>
      <c r="AH3464" s="7">
        <f>IF(AC3464="XX",0,1/C3464^(1/5)*IF(E3464=0,100,1)/(E3464+1)^(1/4))</f>
        <v>1.5309059120638666</v>
      </c>
    </row>
    <row r="3465" spans="1:34">
      <c r="A3465">
        <v>5573</v>
      </c>
      <c r="B3465" s="1">
        <v>23323.278999999999</v>
      </c>
      <c r="C3465" s="6">
        <v>0.05</v>
      </c>
      <c r="D3465" t="s">
        <v>3</v>
      </c>
      <c r="E3465">
        <v>1</v>
      </c>
      <c r="F3465">
        <v>4.5</v>
      </c>
      <c r="G3465" t="s">
        <v>1</v>
      </c>
      <c r="H3465">
        <v>2</v>
      </c>
      <c r="I3465" t="s">
        <v>0</v>
      </c>
      <c r="J3465">
        <v>1</v>
      </c>
      <c r="K3465">
        <v>4.5</v>
      </c>
      <c r="L3465" t="s">
        <v>2</v>
      </c>
      <c r="M3465">
        <v>1</v>
      </c>
      <c r="N3465" t="s">
        <v>5629</v>
      </c>
      <c r="O3465">
        <v>1</v>
      </c>
      <c r="P3465" t="str">
        <f>D3465&amp;"-"&amp;F3465&amp;"-"&amp;G3465&amp;"-"&amp;E3465&amp;"-"&amp;H3465</f>
        <v>A2Delta-4.5-e-1-2</v>
      </c>
      <c r="Q3465" t="str">
        <f>I3465&amp;"-"&amp;K3465&amp;"-"&amp;L3465&amp;"-"&amp;J3465&amp;"-"&amp;M3465</f>
        <v>X2Pi-4.5-f-1-1</v>
      </c>
      <c r="R3465">
        <f>B3465+S3465</f>
        <v>26315.644943551997</v>
      </c>
      <c r="S3465">
        <f>_xlfn.IFNA(VLOOKUP(Q3465,'MARVEL-X'!A$2:I$1400,7,FALSE),VLOOKUP(Q3465,MARVEL!A$2:J$1522,10,FALSE))</f>
        <v>2992.3659435519999</v>
      </c>
      <c r="T3465">
        <f>IF(P3465=P3464,R3465+T3464,R3465)</f>
        <v>394735.009693717</v>
      </c>
      <c r="U3465">
        <f>IF(P3465=P3464,1+U3464,1)</f>
        <v>15</v>
      </c>
      <c r="V3465" t="str">
        <f t="shared" si="54"/>
        <v/>
      </c>
      <c r="W3465" t="str">
        <f>IF(V3465="","",IF(ABS(V3465-R3465)&gt;W$1,ABS(V3465-R3465),""))</f>
        <v/>
      </c>
      <c r="X3465" t="str">
        <f>Y3465&amp;"-"&amp;Z3465&amp;"-"&amp;AC3465&amp;"-"&amp;AD3465&amp;"-"&amp;AG3465</f>
        <v>4.5-e-A-1-1.5</v>
      </c>
      <c r="Y3465">
        <f>F3465</f>
        <v>4.5</v>
      </c>
      <c r="Z3465" s="2" t="str">
        <f>G3465</f>
        <v>e</v>
      </c>
      <c r="AA3465">
        <f>_xlfn.IFNA(VLOOKUP(X3465,'duo-out'!A$2:Q$5000,5,FALSE),E3465+10*(H3465-1)+1+_xlfn.IFNA(VLOOKUP(D3465,states!A$2:C$10,3,FALSE),1))</f>
        <v>69</v>
      </c>
      <c r="AB3465" t="str">
        <f>IF(V3465="","",V3465)</f>
        <v/>
      </c>
      <c r="AC3465" s="2" t="str">
        <f>_xlfn.IFNA(VLOOKUP(D3465,states!A$2:C$10,2,FALSE),"XX")</f>
        <v>A</v>
      </c>
      <c r="AD3465">
        <f>E3465</f>
        <v>1</v>
      </c>
      <c r="AE3465">
        <f>_xlfn.IFNA(VLOOKUP(D3465,states!A$2:D$10,4,FALSE),0)</f>
        <v>2</v>
      </c>
      <c r="AF3465">
        <v>0.5</v>
      </c>
      <c r="AG3465">
        <f>IF(AE3465=0,AF3465,IF(AE3465=1,IF(F3465=0.5,0.5,IF(H3465=1,0.5,1.5)),IF(F3465=0.5,0.5,IF(H3465=1,2.5,1.5))))</f>
        <v>1.5</v>
      </c>
      <c r="AH3465" s="7">
        <f>IF(AC3465="XX",0,1/C3465^(1/5)*IF(E3465=0,100,1)/(E3465+1)^(1/4))</f>
        <v>1.5309059120638666</v>
      </c>
    </row>
    <row r="3466" spans="1:34">
      <c r="A3466">
        <v>1164</v>
      </c>
      <c r="B3466" s="1">
        <v>23027.55</v>
      </c>
      <c r="C3466" s="6">
        <v>0.05</v>
      </c>
      <c r="D3466" t="s">
        <v>3</v>
      </c>
      <c r="E3466">
        <v>1</v>
      </c>
      <c r="F3466">
        <v>4.5</v>
      </c>
      <c r="G3466" t="s">
        <v>1</v>
      </c>
      <c r="H3466">
        <v>2</v>
      </c>
      <c r="I3466" t="s">
        <v>0</v>
      </c>
      <c r="J3466">
        <v>1</v>
      </c>
      <c r="K3466">
        <v>5.5</v>
      </c>
      <c r="L3466" t="s">
        <v>1</v>
      </c>
      <c r="M3466">
        <v>2</v>
      </c>
      <c r="N3466" t="s">
        <v>1220</v>
      </c>
      <c r="O3466">
        <v>1</v>
      </c>
      <c r="P3466" t="str">
        <f>D3466&amp;"-"&amp;F3466&amp;"-"&amp;G3466&amp;"-"&amp;E3466&amp;"-"&amp;H3466</f>
        <v>A2Delta-4.5-e-1-2</v>
      </c>
      <c r="Q3466" t="str">
        <f>I3466&amp;"-"&amp;K3466&amp;"-"&amp;L3466&amp;"-"&amp;J3466&amp;"-"&amp;M3466</f>
        <v>X2Pi-5.5-e-1-2</v>
      </c>
      <c r="R3466">
        <f>B3466+S3466</f>
        <v>26315.660372312999</v>
      </c>
      <c r="S3466">
        <f>_xlfn.IFNA(VLOOKUP(Q3466,'MARVEL-X'!A$2:I$1400,7,FALSE),VLOOKUP(Q3466,MARVEL!A$2:J$1522,10,FALSE))</f>
        <v>3288.110372313</v>
      </c>
      <c r="T3466">
        <f>IF(P3466=P3465,R3466+T3465,R3466)</f>
        <v>421050.67006603</v>
      </c>
      <c r="U3466">
        <f>IF(P3466=P3465,1+U3465,1)</f>
        <v>16</v>
      </c>
      <c r="V3466" t="str">
        <f t="shared" si="54"/>
        <v/>
      </c>
      <c r="W3466" t="str">
        <f>IF(V3466="","",IF(ABS(V3466-R3466)&gt;W$1,ABS(V3466-R3466),""))</f>
        <v/>
      </c>
      <c r="X3466" t="str">
        <f>Y3466&amp;"-"&amp;Z3466&amp;"-"&amp;AC3466&amp;"-"&amp;AD3466&amp;"-"&amp;AG3466</f>
        <v>4.5-e-A-1-1.5</v>
      </c>
      <c r="Y3466">
        <f>F3466</f>
        <v>4.5</v>
      </c>
      <c r="Z3466" s="2" t="str">
        <f>G3466</f>
        <v>e</v>
      </c>
      <c r="AA3466">
        <f>_xlfn.IFNA(VLOOKUP(X3466,'duo-out'!A$2:Q$5000,5,FALSE),E3466+10*(H3466-1)+1+_xlfn.IFNA(VLOOKUP(D3466,states!A$2:C$10,3,FALSE),1))</f>
        <v>69</v>
      </c>
      <c r="AB3466" t="str">
        <f>IF(V3466="","",V3466)</f>
        <v/>
      </c>
      <c r="AC3466" s="2" t="str">
        <f>_xlfn.IFNA(VLOOKUP(D3466,states!A$2:C$10,2,FALSE),"XX")</f>
        <v>A</v>
      </c>
      <c r="AD3466">
        <f>E3466</f>
        <v>1</v>
      </c>
      <c r="AE3466">
        <f>_xlfn.IFNA(VLOOKUP(D3466,states!A$2:D$10,4,FALSE),0)</f>
        <v>2</v>
      </c>
      <c r="AF3466">
        <v>0.5</v>
      </c>
      <c r="AG3466">
        <f>IF(AE3466=0,AF3466,IF(AE3466=1,IF(F3466=0.5,0.5,IF(H3466=1,0.5,1.5)),IF(F3466=0.5,0.5,IF(H3466=1,2.5,1.5))))</f>
        <v>1.5</v>
      </c>
      <c r="AH3466" s="7">
        <f>IF(AC3466="XX",0,1/C3466^(1/5)*IF(E3466=0,100,1)/(E3466+1)^(1/4))</f>
        <v>1.5309059120638666</v>
      </c>
    </row>
    <row r="3467" spans="1:34">
      <c r="A3467">
        <v>1101</v>
      </c>
      <c r="B3467" s="1">
        <v>23189.119999999999</v>
      </c>
      <c r="C3467" s="6">
        <v>0.05</v>
      </c>
      <c r="D3467" t="s">
        <v>3</v>
      </c>
      <c r="E3467">
        <v>1</v>
      </c>
      <c r="F3467">
        <v>4.5</v>
      </c>
      <c r="G3467" t="s">
        <v>1</v>
      </c>
      <c r="H3467">
        <v>2</v>
      </c>
      <c r="I3467" t="s">
        <v>0</v>
      </c>
      <c r="J3467">
        <v>1</v>
      </c>
      <c r="K3467">
        <v>4.5</v>
      </c>
      <c r="L3467" t="s">
        <v>2</v>
      </c>
      <c r="M3467">
        <v>2</v>
      </c>
      <c r="N3467" t="s">
        <v>1157</v>
      </c>
      <c r="O3467">
        <v>1</v>
      </c>
      <c r="P3467" t="str">
        <f>D3467&amp;"-"&amp;F3467&amp;"-"&amp;G3467&amp;"-"&amp;E3467&amp;"-"&amp;H3467</f>
        <v>A2Delta-4.5-e-1-2</v>
      </c>
      <c r="Q3467" t="str">
        <f>I3467&amp;"-"&amp;K3467&amp;"-"&amp;L3467&amp;"-"&amp;J3467&amp;"-"&amp;M3467</f>
        <v>X2Pi-4.5-f-1-2</v>
      </c>
      <c r="R3467">
        <f>B3467+S3467</f>
        <v>26315.666871539001</v>
      </c>
      <c r="S3467">
        <f>_xlfn.IFNA(VLOOKUP(Q3467,'MARVEL-X'!A$2:I$1400,7,FALSE),VLOOKUP(Q3467,MARVEL!A$2:J$1522,10,FALSE))</f>
        <v>3126.5468715390002</v>
      </c>
      <c r="T3467">
        <f>IF(P3467=P3466,R3467+T3466,R3467)</f>
        <v>447366.33693756902</v>
      </c>
      <c r="U3467">
        <f>IF(P3467=P3466,1+U3466,1)</f>
        <v>17</v>
      </c>
      <c r="V3467" t="str">
        <f t="shared" si="54"/>
        <v/>
      </c>
      <c r="W3467" t="str">
        <f>IF(V3467="","",IF(ABS(V3467-R3467)&gt;W$1,ABS(V3467-R3467),""))</f>
        <v/>
      </c>
      <c r="X3467" t="str">
        <f>Y3467&amp;"-"&amp;Z3467&amp;"-"&amp;AC3467&amp;"-"&amp;AD3467&amp;"-"&amp;AG3467</f>
        <v>4.5-e-A-1-1.5</v>
      </c>
      <c r="Y3467">
        <f>F3467</f>
        <v>4.5</v>
      </c>
      <c r="Z3467" s="2" t="str">
        <f>G3467</f>
        <v>e</v>
      </c>
      <c r="AA3467">
        <f>_xlfn.IFNA(VLOOKUP(X3467,'duo-out'!A$2:Q$5000,5,FALSE),E3467+10*(H3467-1)+1+_xlfn.IFNA(VLOOKUP(D3467,states!A$2:C$10,3,FALSE),1))</f>
        <v>69</v>
      </c>
      <c r="AB3467" t="str">
        <f>IF(V3467="","",V3467)</f>
        <v/>
      </c>
      <c r="AC3467" s="2" t="str">
        <f>_xlfn.IFNA(VLOOKUP(D3467,states!A$2:C$10,2,FALSE),"XX")</f>
        <v>A</v>
      </c>
      <c r="AD3467">
        <f>E3467</f>
        <v>1</v>
      </c>
      <c r="AE3467">
        <f>_xlfn.IFNA(VLOOKUP(D3467,states!A$2:D$10,4,FALSE),0)</f>
        <v>2</v>
      </c>
      <c r="AF3467">
        <v>0.5</v>
      </c>
      <c r="AG3467">
        <f>IF(AE3467=0,AF3467,IF(AE3467=1,IF(F3467=0.5,0.5,IF(H3467=1,0.5,1.5)),IF(F3467=0.5,0.5,IF(H3467=1,2.5,1.5))))</f>
        <v>1.5</v>
      </c>
      <c r="AH3467" s="7">
        <f>IF(AC3467="XX",0,1/C3467^(1/5)*IF(E3467=0,100,1)/(E3467+1)^(1/4))</f>
        <v>1.5309059120638666</v>
      </c>
    </row>
    <row r="3468" spans="1:34">
      <c r="A3468">
        <v>1078</v>
      </c>
      <c r="B3468" s="1">
        <v>23326.34</v>
      </c>
      <c r="C3468" s="6">
        <v>0.05</v>
      </c>
      <c r="D3468" t="s">
        <v>3</v>
      </c>
      <c r="E3468">
        <v>1</v>
      </c>
      <c r="F3468">
        <v>4.5</v>
      </c>
      <c r="G3468" t="s">
        <v>1</v>
      </c>
      <c r="H3468">
        <v>2</v>
      </c>
      <c r="I3468" t="s">
        <v>0</v>
      </c>
      <c r="J3468">
        <v>1</v>
      </c>
      <c r="K3468">
        <v>3.5</v>
      </c>
      <c r="L3468" t="s">
        <v>1</v>
      </c>
      <c r="M3468">
        <v>2</v>
      </c>
      <c r="N3468" t="s">
        <v>1134</v>
      </c>
      <c r="O3468">
        <v>1</v>
      </c>
      <c r="P3468" t="str">
        <f>D3468&amp;"-"&amp;F3468&amp;"-"&amp;G3468&amp;"-"&amp;E3468&amp;"-"&amp;H3468</f>
        <v>A2Delta-4.5-e-1-2</v>
      </c>
      <c r="Q3468" t="str">
        <f>I3468&amp;"-"&amp;K3468&amp;"-"&amp;L3468&amp;"-"&amp;J3468&amp;"-"&amp;M3468</f>
        <v>X2Pi-3.5-e-1-2</v>
      </c>
      <c r="R3468">
        <f>B3468+S3468</f>
        <v>26315.645672926999</v>
      </c>
      <c r="S3468">
        <f>_xlfn.IFNA(VLOOKUP(Q3468,'MARVEL-X'!A$2:I$1400,7,FALSE),VLOOKUP(Q3468,MARVEL!A$2:J$1522,10,FALSE))</f>
        <v>2989.3056729270002</v>
      </c>
      <c r="T3468">
        <f>IF(P3468=P3467,R3468+T3467,R3468)</f>
        <v>473681.98261049599</v>
      </c>
      <c r="U3468">
        <f>IF(P3468=P3467,1+U3467,1)</f>
        <v>18</v>
      </c>
      <c r="V3468">
        <f t="shared" si="54"/>
        <v>26315.665700583111</v>
      </c>
      <c r="W3468" t="str">
        <f>IF(V3468="","",IF(ABS(V3468-R3468)&gt;W$1,ABS(V3468-R3468),""))</f>
        <v/>
      </c>
      <c r="X3468" t="str">
        <f>Y3468&amp;"-"&amp;Z3468&amp;"-"&amp;AC3468&amp;"-"&amp;AD3468&amp;"-"&amp;AG3468</f>
        <v>4.5-e-A-1-1.5</v>
      </c>
      <c r="Y3468">
        <f>F3468</f>
        <v>4.5</v>
      </c>
      <c r="Z3468" s="2" t="str">
        <f>G3468</f>
        <v>e</v>
      </c>
      <c r="AA3468">
        <f>_xlfn.IFNA(VLOOKUP(X3468,'duo-out'!A$2:Q$5000,5,FALSE),E3468+10*(H3468-1)+1+_xlfn.IFNA(VLOOKUP(D3468,states!A$2:C$10,3,FALSE),1))</f>
        <v>69</v>
      </c>
      <c r="AB3468">
        <f>IF(V3468="","",V3468)</f>
        <v>26315.665700583111</v>
      </c>
      <c r="AC3468" s="2" t="str">
        <f>_xlfn.IFNA(VLOOKUP(D3468,states!A$2:C$10,2,FALSE),"XX")</f>
        <v>A</v>
      </c>
      <c r="AD3468">
        <f>E3468</f>
        <v>1</v>
      </c>
      <c r="AE3468">
        <f>_xlfn.IFNA(VLOOKUP(D3468,states!A$2:D$10,4,FALSE),0)</f>
        <v>2</v>
      </c>
      <c r="AF3468">
        <v>0.5</v>
      </c>
      <c r="AG3468">
        <f>IF(AE3468=0,AF3468,IF(AE3468=1,IF(F3468=0.5,0.5,IF(H3468=1,0.5,1.5)),IF(F3468=0.5,0.5,IF(H3468=1,2.5,1.5))))</f>
        <v>1.5</v>
      </c>
      <c r="AH3468" s="7">
        <f>IF(AC3468="XX",0,1/C3468^(1/5)*IF(E3468=0,100,1)/(E3468+1)^(1/4))</f>
        <v>1.5309059120638666</v>
      </c>
    </row>
    <row r="3469" spans="1:34">
      <c r="A3469">
        <v>4102</v>
      </c>
      <c r="B3469" s="1">
        <v>20522.683000000001</v>
      </c>
      <c r="C3469" s="6">
        <v>2.759E-2</v>
      </c>
      <c r="D3469" t="s">
        <v>3</v>
      </c>
      <c r="E3469">
        <v>2</v>
      </c>
      <c r="F3469">
        <v>4.5</v>
      </c>
      <c r="G3469" t="s">
        <v>1</v>
      </c>
      <c r="H3469">
        <v>1</v>
      </c>
      <c r="I3469" t="s">
        <v>0</v>
      </c>
      <c r="J3469">
        <v>3</v>
      </c>
      <c r="K3469">
        <v>5.5</v>
      </c>
      <c r="L3469" t="s">
        <v>1</v>
      </c>
      <c r="M3469">
        <v>1</v>
      </c>
      <c r="N3469" t="s">
        <v>4158</v>
      </c>
      <c r="O3469">
        <v>1</v>
      </c>
      <c r="P3469" t="str">
        <f>D3469&amp;"-"&amp;F3469&amp;"-"&amp;G3469&amp;"-"&amp;E3469&amp;"-"&amp;H3469</f>
        <v>A2Delta-4.5-e-2-1</v>
      </c>
      <c r="Q3469" t="str">
        <f>I3469&amp;"-"&amp;K3469&amp;"-"&amp;L3469&amp;"-"&amp;J3469&amp;"-"&amp;M3469</f>
        <v>X2Pi-5.5-e-3-1</v>
      </c>
      <c r="R3469">
        <f>B3469+S3469</f>
        <v>28709.208690268002</v>
      </c>
      <c r="S3469">
        <f>_xlfn.IFNA(VLOOKUP(Q3469,'MARVEL-X'!A$2:I$1400,7,FALSE),VLOOKUP(Q3469,MARVEL!A$2:J$1522,10,FALSE))</f>
        <v>8186.5256902680003</v>
      </c>
      <c r="T3469">
        <f>IF(P3469=P3468,R3469+T3468,R3469)</f>
        <v>28709.208690268002</v>
      </c>
      <c r="U3469">
        <f>IF(P3469=P3468,1+U3468,1)</f>
        <v>1</v>
      </c>
      <c r="V3469" t="str">
        <f t="shared" si="54"/>
        <v/>
      </c>
      <c r="W3469" t="str">
        <f>IF(V3469="","",IF(ABS(V3469-R3469)&gt;W$1,ABS(V3469-R3469),""))</f>
        <v/>
      </c>
      <c r="X3469" t="str">
        <f>Y3469&amp;"-"&amp;Z3469&amp;"-"&amp;AC3469&amp;"-"&amp;AD3469&amp;"-"&amp;AG3469</f>
        <v>4.5-e-A-2-2.5</v>
      </c>
      <c r="Y3469">
        <f>F3469</f>
        <v>4.5</v>
      </c>
      <c r="Z3469" s="2" t="str">
        <f>G3469</f>
        <v>e</v>
      </c>
      <c r="AA3469">
        <f>_xlfn.IFNA(VLOOKUP(X3469,'duo-out'!A$2:Q$5000,5,FALSE),E3469+10*(H3469-1)+1+_xlfn.IFNA(VLOOKUP(D3469,states!A$2:C$10,3,FALSE),1))</f>
        <v>84</v>
      </c>
      <c r="AB3469" t="str">
        <f>IF(V3469="","",V3469)</f>
        <v/>
      </c>
      <c r="AC3469" s="2" t="str">
        <f>_xlfn.IFNA(VLOOKUP(D3469,states!A$2:C$10,2,FALSE),"XX")</f>
        <v>A</v>
      </c>
      <c r="AD3469">
        <f>E3469</f>
        <v>2</v>
      </c>
      <c r="AE3469">
        <f>_xlfn.IFNA(VLOOKUP(D3469,states!A$2:D$10,4,FALSE),0)</f>
        <v>2</v>
      </c>
      <c r="AF3469">
        <v>0.5</v>
      </c>
      <c r="AG3469">
        <f>IF(AE3469=0,AF3469,IF(AE3469=1,IF(F3469=0.5,0.5,IF(H3469=1,0.5,1.5)),IF(F3469=0.5,0.5,IF(H3469=1,2.5,1.5))))</f>
        <v>2.5</v>
      </c>
      <c r="AH3469" s="7">
        <f>IF(AC3469="XX",0,1/C3469^(1/5)*IF(E3469=0,100,1)/(E3469+1)^(1/4))</f>
        <v>1.5580067906123356</v>
      </c>
    </row>
    <row r="3470" spans="1:34">
      <c r="A3470">
        <v>4087</v>
      </c>
      <c r="B3470" s="1">
        <v>20748.370999999999</v>
      </c>
      <c r="C3470" s="6">
        <v>6.7200000000000003E-3</v>
      </c>
      <c r="D3470" t="s">
        <v>3</v>
      </c>
      <c r="E3470">
        <v>2</v>
      </c>
      <c r="F3470">
        <v>4.5</v>
      </c>
      <c r="G3470" t="s">
        <v>1</v>
      </c>
      <c r="H3470">
        <v>1</v>
      </c>
      <c r="I3470" t="s">
        <v>0</v>
      </c>
      <c r="J3470">
        <v>3</v>
      </c>
      <c r="K3470">
        <v>3.5</v>
      </c>
      <c r="L3470" t="s">
        <v>1</v>
      </c>
      <c r="M3470">
        <v>1</v>
      </c>
      <c r="N3470" t="s">
        <v>4143</v>
      </c>
      <c r="O3470">
        <v>1</v>
      </c>
      <c r="P3470" t="str">
        <f>D3470&amp;"-"&amp;F3470&amp;"-"&amp;G3470&amp;"-"&amp;E3470&amp;"-"&amp;H3470</f>
        <v>A2Delta-4.5-e-2-1</v>
      </c>
      <c r="Q3470" t="str">
        <f>I3470&amp;"-"&amp;K3470&amp;"-"&amp;L3470&amp;"-"&amp;J3470&amp;"-"&amp;M3470</f>
        <v>X2Pi-3.5-e-3-1</v>
      </c>
      <c r="R3470">
        <f>B3470+S3470</f>
        <v>28709.170458867</v>
      </c>
      <c r="S3470">
        <f>_xlfn.IFNA(VLOOKUP(Q3470,'MARVEL-X'!A$2:I$1400,7,FALSE),VLOOKUP(Q3470,MARVEL!A$2:J$1522,10,FALSE))</f>
        <v>7960.7994588669999</v>
      </c>
      <c r="T3470">
        <f>IF(P3470=P3469,R3470+T3469,R3470)</f>
        <v>57418.379149134998</v>
      </c>
      <c r="U3470">
        <f>IF(P3470=P3469,1+U3469,1)</f>
        <v>2</v>
      </c>
      <c r="V3470" t="str">
        <f t="shared" si="54"/>
        <v/>
      </c>
      <c r="W3470" t="str">
        <f>IF(V3470="","",IF(ABS(V3470-R3470)&gt;W$1,ABS(V3470-R3470),""))</f>
        <v/>
      </c>
      <c r="X3470" t="str">
        <f>Y3470&amp;"-"&amp;Z3470&amp;"-"&amp;AC3470&amp;"-"&amp;AD3470&amp;"-"&amp;AG3470</f>
        <v>4.5-e-A-2-2.5</v>
      </c>
      <c r="Y3470">
        <f>F3470</f>
        <v>4.5</v>
      </c>
      <c r="Z3470" s="2" t="str">
        <f>G3470</f>
        <v>e</v>
      </c>
      <c r="AA3470">
        <f>_xlfn.IFNA(VLOOKUP(X3470,'duo-out'!A$2:Q$5000,5,FALSE),E3470+10*(H3470-1)+1+_xlfn.IFNA(VLOOKUP(D3470,states!A$2:C$10,3,FALSE),1))</f>
        <v>84</v>
      </c>
      <c r="AB3470" t="str">
        <f>IF(V3470="","",V3470)</f>
        <v/>
      </c>
      <c r="AC3470" s="2" t="str">
        <f>_xlfn.IFNA(VLOOKUP(D3470,states!A$2:C$10,2,FALSE),"XX")</f>
        <v>A</v>
      </c>
      <c r="AD3470">
        <f>E3470</f>
        <v>2</v>
      </c>
      <c r="AE3470">
        <f>_xlfn.IFNA(VLOOKUP(D3470,states!A$2:D$10,4,FALSE),0)</f>
        <v>2</v>
      </c>
      <c r="AF3470">
        <v>0.5</v>
      </c>
      <c r="AG3470">
        <f>IF(AE3470=0,AF3470,IF(AE3470=1,IF(F3470=0.5,0.5,IF(H3470=1,0.5,1.5)),IF(F3470=0.5,0.5,IF(H3470=1,2.5,1.5))))</f>
        <v>2.5</v>
      </c>
      <c r="AH3470" s="7">
        <f>IF(AC3470="XX",0,1/C3470^(1/5)*IF(E3470=0,100,1)/(E3470+1)^(1/4))</f>
        <v>2.066549591951079</v>
      </c>
    </row>
    <row r="3471" spans="1:34">
      <c r="A3471">
        <v>3678</v>
      </c>
      <c r="B3471" s="1">
        <v>22989.248800000001</v>
      </c>
      <c r="C3471" s="6">
        <v>5.0000000000000001E-3</v>
      </c>
      <c r="D3471" t="s">
        <v>3</v>
      </c>
      <c r="E3471">
        <v>2</v>
      </c>
      <c r="F3471">
        <v>4.5</v>
      </c>
      <c r="G3471" t="s">
        <v>1</v>
      </c>
      <c r="H3471">
        <v>1</v>
      </c>
      <c r="I3471" t="s">
        <v>0</v>
      </c>
      <c r="J3471">
        <v>2</v>
      </c>
      <c r="K3471">
        <v>5.5</v>
      </c>
      <c r="L3471" t="s">
        <v>1</v>
      </c>
      <c r="M3471">
        <v>1</v>
      </c>
      <c r="N3471" t="s">
        <v>3734</v>
      </c>
      <c r="O3471">
        <v>1</v>
      </c>
      <c r="P3471" t="str">
        <f>D3471&amp;"-"&amp;F3471&amp;"-"&amp;G3471&amp;"-"&amp;E3471&amp;"-"&amp;H3471</f>
        <v>A2Delta-4.5-e-2-1</v>
      </c>
      <c r="Q3471" t="str">
        <f>I3471&amp;"-"&amp;K3471&amp;"-"&amp;L3471&amp;"-"&amp;J3471&amp;"-"&amp;M3471</f>
        <v>X2Pi-5.5-e-2-1</v>
      </c>
      <c r="R3471">
        <f>B3471+S3471</f>
        <v>28709.183068007002</v>
      </c>
      <c r="S3471">
        <f>_xlfn.IFNA(VLOOKUP(Q3471,'MARVEL-X'!A$2:I$1400,7,FALSE),VLOOKUP(Q3471,MARVEL!A$2:J$1522,10,FALSE))</f>
        <v>5719.9342680070004</v>
      </c>
      <c r="T3471">
        <f>IF(P3471=P3470,R3471+T3470,R3471)</f>
        <v>86127.562217141996</v>
      </c>
      <c r="U3471">
        <f>IF(P3471=P3470,1+U3470,1)</f>
        <v>3</v>
      </c>
      <c r="V3471" t="str">
        <f t="shared" si="54"/>
        <v/>
      </c>
      <c r="W3471" t="str">
        <f>IF(V3471="","",IF(ABS(V3471-R3471)&gt;W$1,ABS(V3471-R3471),""))</f>
        <v/>
      </c>
      <c r="X3471" t="str">
        <f>Y3471&amp;"-"&amp;Z3471&amp;"-"&amp;AC3471&amp;"-"&amp;AD3471&amp;"-"&amp;AG3471</f>
        <v>4.5-e-A-2-2.5</v>
      </c>
      <c r="Y3471">
        <f>F3471</f>
        <v>4.5</v>
      </c>
      <c r="Z3471" s="2" t="str">
        <f>G3471</f>
        <v>e</v>
      </c>
      <c r="AA3471">
        <f>_xlfn.IFNA(VLOOKUP(X3471,'duo-out'!A$2:Q$5000,5,FALSE),E3471+10*(H3471-1)+1+_xlfn.IFNA(VLOOKUP(D3471,states!A$2:C$10,3,FALSE),1))</f>
        <v>84</v>
      </c>
      <c r="AB3471" t="str">
        <f>IF(V3471="","",V3471)</f>
        <v/>
      </c>
      <c r="AC3471" s="2" t="str">
        <f>_xlfn.IFNA(VLOOKUP(D3471,states!A$2:C$10,2,FALSE),"XX")</f>
        <v>A</v>
      </c>
      <c r="AD3471">
        <f>E3471</f>
        <v>2</v>
      </c>
      <c r="AE3471">
        <f>_xlfn.IFNA(VLOOKUP(D3471,states!A$2:D$10,4,FALSE),0)</f>
        <v>2</v>
      </c>
      <c r="AF3471">
        <v>0.5</v>
      </c>
      <c r="AG3471">
        <f>IF(AE3471=0,AF3471,IF(AE3471=1,IF(F3471=0.5,0.5,IF(H3471=1,0.5,1.5)),IF(F3471=0.5,0.5,IF(H3471=1,2.5,1.5))))</f>
        <v>2.5</v>
      </c>
      <c r="AH3471" s="7">
        <f>IF(AC3471="XX",0,1/C3471^(1/5)*IF(E3471=0,100,1)/(E3471+1)^(1/4))</f>
        <v>2.1924297443889911</v>
      </c>
    </row>
    <row r="3472" spans="1:34">
      <c r="A3472">
        <v>3671</v>
      </c>
      <c r="B3472" s="1">
        <v>23120.4545</v>
      </c>
      <c r="C3472" s="6">
        <v>7.8009999999999998E-3</v>
      </c>
      <c r="D3472" t="s">
        <v>3</v>
      </c>
      <c r="E3472">
        <v>2</v>
      </c>
      <c r="F3472">
        <v>4.5</v>
      </c>
      <c r="G3472" t="s">
        <v>1</v>
      </c>
      <c r="H3472">
        <v>1</v>
      </c>
      <c r="I3472" t="s">
        <v>0</v>
      </c>
      <c r="J3472">
        <v>2</v>
      </c>
      <c r="K3472">
        <v>4.5</v>
      </c>
      <c r="L3472" t="s">
        <v>2</v>
      </c>
      <c r="M3472">
        <v>1</v>
      </c>
      <c r="N3472" t="s">
        <v>3727</v>
      </c>
      <c r="O3472">
        <v>1</v>
      </c>
      <c r="P3472" t="str">
        <f>D3472&amp;"-"&amp;F3472&amp;"-"&amp;G3472&amp;"-"&amp;E3472&amp;"-"&amp;H3472</f>
        <v>A2Delta-4.5-e-2-1</v>
      </c>
      <c r="Q3472" t="str">
        <f>I3472&amp;"-"&amp;K3472&amp;"-"&amp;L3472&amp;"-"&amp;J3472&amp;"-"&amp;M3472</f>
        <v>X2Pi-4.5-f-2-1</v>
      </c>
      <c r="R3472">
        <f>B3472+S3472</f>
        <v>28709.190096701001</v>
      </c>
      <c r="S3472">
        <f>_xlfn.IFNA(VLOOKUP(Q3472,'MARVEL-X'!A$2:I$1400,7,FALSE),VLOOKUP(Q3472,MARVEL!A$2:J$1522,10,FALSE))</f>
        <v>5588.7355967009998</v>
      </c>
      <c r="T3472">
        <f>IF(P3472=P3471,R3472+T3471,R3472)</f>
        <v>114836.752313843</v>
      </c>
      <c r="U3472">
        <f>IF(P3472=P3471,1+U3471,1)</f>
        <v>4</v>
      </c>
      <c r="V3472" t="str">
        <f t="shared" si="54"/>
        <v/>
      </c>
      <c r="W3472" t="str">
        <f>IF(V3472="","",IF(ABS(V3472-R3472)&gt;W$1,ABS(V3472-R3472),""))</f>
        <v/>
      </c>
      <c r="X3472" t="str">
        <f>Y3472&amp;"-"&amp;Z3472&amp;"-"&amp;AC3472&amp;"-"&amp;AD3472&amp;"-"&amp;AG3472</f>
        <v>4.5-e-A-2-2.5</v>
      </c>
      <c r="Y3472">
        <f>F3472</f>
        <v>4.5</v>
      </c>
      <c r="Z3472" s="2" t="str">
        <f>G3472</f>
        <v>e</v>
      </c>
      <c r="AA3472">
        <f>_xlfn.IFNA(VLOOKUP(X3472,'duo-out'!A$2:Q$5000,5,FALSE),E3472+10*(H3472-1)+1+_xlfn.IFNA(VLOOKUP(D3472,states!A$2:C$10,3,FALSE),1))</f>
        <v>84</v>
      </c>
      <c r="AB3472" t="str">
        <f>IF(V3472="","",V3472)</f>
        <v/>
      </c>
      <c r="AC3472" s="2" t="str">
        <f>_xlfn.IFNA(VLOOKUP(D3472,states!A$2:C$10,2,FALSE),"XX")</f>
        <v>A</v>
      </c>
      <c r="AD3472">
        <f>E3472</f>
        <v>2</v>
      </c>
      <c r="AE3472">
        <f>_xlfn.IFNA(VLOOKUP(D3472,states!A$2:D$10,4,FALSE),0)</f>
        <v>2</v>
      </c>
      <c r="AF3472">
        <v>0.5</v>
      </c>
      <c r="AG3472">
        <f>IF(AE3472=0,AF3472,IF(AE3472=1,IF(F3472=0.5,0.5,IF(H3472=1,0.5,1.5)),IF(F3472=0.5,0.5,IF(H3472=1,2.5,1.5))))</f>
        <v>2.5</v>
      </c>
      <c r="AH3472" s="7">
        <f>IF(AC3472="XX",0,1/C3472^(1/5)*IF(E3472=0,100,1)/(E3472+1)^(1/4))</f>
        <v>2.0058092544539865</v>
      </c>
    </row>
    <row r="3473" spans="1:34">
      <c r="A3473">
        <v>3647</v>
      </c>
      <c r="B3473" s="1">
        <v>23224.340899999999</v>
      </c>
      <c r="C3473" s="6">
        <v>5.0000000000000001E-3</v>
      </c>
      <c r="D3473" t="s">
        <v>3</v>
      </c>
      <c r="E3473">
        <v>2</v>
      </c>
      <c r="F3473">
        <v>4.5</v>
      </c>
      <c r="G3473" t="s">
        <v>1</v>
      </c>
      <c r="H3473">
        <v>1</v>
      </c>
      <c r="I3473" t="s">
        <v>0</v>
      </c>
      <c r="J3473">
        <v>2</v>
      </c>
      <c r="K3473">
        <v>3.5</v>
      </c>
      <c r="L3473" t="s">
        <v>1</v>
      </c>
      <c r="M3473">
        <v>1</v>
      </c>
      <c r="N3473" t="s">
        <v>3703</v>
      </c>
      <c r="O3473">
        <v>1</v>
      </c>
      <c r="P3473" t="str">
        <f>D3473&amp;"-"&amp;F3473&amp;"-"&amp;G3473&amp;"-"&amp;E3473&amp;"-"&amp;H3473</f>
        <v>A2Delta-4.5-e-2-1</v>
      </c>
      <c r="Q3473" t="str">
        <f>I3473&amp;"-"&amp;K3473&amp;"-"&amp;L3473&amp;"-"&amp;J3473&amp;"-"&amp;M3473</f>
        <v>X2Pi-3.5-e-2-1</v>
      </c>
      <c r="R3473">
        <f>B3473+S3473</f>
        <v>28709.182890156997</v>
      </c>
      <c r="S3473">
        <f>_xlfn.IFNA(VLOOKUP(Q3473,'MARVEL-X'!A$2:I$1400,7,FALSE),VLOOKUP(Q3473,MARVEL!A$2:J$1522,10,FALSE))</f>
        <v>5484.8419901569996</v>
      </c>
      <c r="T3473">
        <f>IF(P3473=P3472,R3473+T3472,R3473)</f>
        <v>143545.93520399998</v>
      </c>
      <c r="U3473">
        <f>IF(P3473=P3472,1+U3472,1)</f>
        <v>5</v>
      </c>
      <c r="V3473" t="str">
        <f t="shared" si="54"/>
        <v/>
      </c>
      <c r="W3473" t="str">
        <f>IF(V3473="","",IF(ABS(V3473-R3473)&gt;W$1,ABS(V3473-R3473),""))</f>
        <v/>
      </c>
      <c r="X3473" t="str">
        <f>Y3473&amp;"-"&amp;Z3473&amp;"-"&amp;AC3473&amp;"-"&amp;AD3473&amp;"-"&amp;AG3473</f>
        <v>4.5-e-A-2-2.5</v>
      </c>
      <c r="Y3473">
        <f>F3473</f>
        <v>4.5</v>
      </c>
      <c r="Z3473" s="2" t="str">
        <f>G3473</f>
        <v>e</v>
      </c>
      <c r="AA3473">
        <f>_xlfn.IFNA(VLOOKUP(X3473,'duo-out'!A$2:Q$5000,5,FALSE),E3473+10*(H3473-1)+1+_xlfn.IFNA(VLOOKUP(D3473,states!A$2:C$10,3,FALSE),1))</f>
        <v>84</v>
      </c>
      <c r="AB3473" t="str">
        <f>IF(V3473="","",V3473)</f>
        <v/>
      </c>
      <c r="AC3473" s="2" t="str">
        <f>_xlfn.IFNA(VLOOKUP(D3473,states!A$2:C$10,2,FALSE),"XX")</f>
        <v>A</v>
      </c>
      <c r="AD3473">
        <f>E3473</f>
        <v>2</v>
      </c>
      <c r="AE3473">
        <f>_xlfn.IFNA(VLOOKUP(D3473,states!A$2:D$10,4,FALSE),0)</f>
        <v>2</v>
      </c>
      <c r="AF3473">
        <v>0.5</v>
      </c>
      <c r="AG3473">
        <f>IF(AE3473=0,AF3473,IF(AE3473=1,IF(F3473=0.5,0.5,IF(H3473=1,0.5,1.5)),IF(F3473=0.5,0.5,IF(H3473=1,2.5,1.5))))</f>
        <v>2.5</v>
      </c>
      <c r="AH3473" s="7">
        <f>IF(AC3473="XX",0,1/C3473^(1/5)*IF(E3473=0,100,1)/(E3473+1)^(1/4))</f>
        <v>2.1924297443889911</v>
      </c>
    </row>
    <row r="3474" spans="1:34">
      <c r="A3474">
        <v>2992</v>
      </c>
      <c r="B3474" s="1">
        <v>22989.254499999999</v>
      </c>
      <c r="C3474" s="6">
        <v>7.698E-3</v>
      </c>
      <c r="D3474" t="s">
        <v>3</v>
      </c>
      <c r="E3474">
        <v>2</v>
      </c>
      <c r="F3474">
        <v>4.5</v>
      </c>
      <c r="G3474" t="s">
        <v>1</v>
      </c>
      <c r="H3474">
        <v>1</v>
      </c>
      <c r="I3474" t="s">
        <v>0</v>
      </c>
      <c r="J3474">
        <v>2</v>
      </c>
      <c r="K3474">
        <v>5.5</v>
      </c>
      <c r="L3474" t="s">
        <v>1</v>
      </c>
      <c r="M3474">
        <v>1</v>
      </c>
      <c r="N3474" t="s">
        <v>3048</v>
      </c>
      <c r="O3474">
        <v>1</v>
      </c>
      <c r="P3474" t="str">
        <f>D3474&amp;"-"&amp;F3474&amp;"-"&amp;G3474&amp;"-"&amp;E3474&amp;"-"&amp;H3474</f>
        <v>A2Delta-4.5-e-2-1</v>
      </c>
      <c r="Q3474" t="str">
        <f>I3474&amp;"-"&amp;K3474&amp;"-"&amp;L3474&amp;"-"&amp;J3474&amp;"-"&amp;M3474</f>
        <v>X2Pi-5.5-e-2-1</v>
      </c>
      <c r="R3474">
        <f>B3474+S3474</f>
        <v>28709.188768006999</v>
      </c>
      <c r="S3474">
        <f>_xlfn.IFNA(VLOOKUP(Q3474,'MARVEL-X'!A$2:I$1400,7,FALSE),VLOOKUP(Q3474,MARVEL!A$2:J$1522,10,FALSE))</f>
        <v>5719.9342680070004</v>
      </c>
      <c r="T3474">
        <f>IF(P3474=P3473,R3474+T3473,R3474)</f>
        <v>172255.12397200699</v>
      </c>
      <c r="U3474">
        <f>IF(P3474=P3473,1+U3473,1)</f>
        <v>6</v>
      </c>
      <c r="V3474" t="str">
        <f t="shared" si="54"/>
        <v/>
      </c>
      <c r="W3474" t="str">
        <f>IF(V3474="","",IF(ABS(V3474-R3474)&gt;W$1,ABS(V3474-R3474),""))</f>
        <v/>
      </c>
      <c r="X3474" t="str">
        <f>Y3474&amp;"-"&amp;Z3474&amp;"-"&amp;AC3474&amp;"-"&amp;AD3474&amp;"-"&amp;AG3474</f>
        <v>4.5-e-A-2-2.5</v>
      </c>
      <c r="Y3474">
        <f>F3474</f>
        <v>4.5</v>
      </c>
      <c r="Z3474" s="2" t="str">
        <f>G3474</f>
        <v>e</v>
      </c>
      <c r="AA3474">
        <f>_xlfn.IFNA(VLOOKUP(X3474,'duo-out'!A$2:Q$5000,5,FALSE),E3474+10*(H3474-1)+1+_xlfn.IFNA(VLOOKUP(D3474,states!A$2:C$10,3,FALSE),1))</f>
        <v>84</v>
      </c>
      <c r="AB3474" t="str">
        <f>IF(V3474="","",V3474)</f>
        <v/>
      </c>
      <c r="AC3474" s="2" t="str">
        <f>_xlfn.IFNA(VLOOKUP(D3474,states!A$2:C$10,2,FALSE),"XX")</f>
        <v>A</v>
      </c>
      <c r="AD3474">
        <f>E3474</f>
        <v>2</v>
      </c>
      <c r="AE3474">
        <f>_xlfn.IFNA(VLOOKUP(D3474,states!A$2:D$10,4,FALSE),0)</f>
        <v>2</v>
      </c>
      <c r="AF3474">
        <v>0.5</v>
      </c>
      <c r="AG3474">
        <f>IF(AE3474=0,AF3474,IF(AE3474=1,IF(F3474=0.5,0.5,IF(H3474=1,0.5,1.5)),IF(F3474=0.5,0.5,IF(H3474=1,2.5,1.5))))</f>
        <v>2.5</v>
      </c>
      <c r="AH3474" s="7">
        <f>IF(AC3474="XX",0,1/C3474^(1/5)*IF(E3474=0,100,1)/(E3474+1)^(1/4))</f>
        <v>2.0111483405845525</v>
      </c>
    </row>
    <row r="3475" spans="1:34">
      <c r="A3475">
        <v>2978</v>
      </c>
      <c r="B3475" s="1">
        <v>23119.8357</v>
      </c>
      <c r="C3475" s="6">
        <v>5.0000000000000001E-3</v>
      </c>
      <c r="D3475" t="s">
        <v>3</v>
      </c>
      <c r="E3475">
        <v>2</v>
      </c>
      <c r="F3475">
        <v>4.5</v>
      </c>
      <c r="G3475" t="s">
        <v>1</v>
      </c>
      <c r="H3475">
        <v>1</v>
      </c>
      <c r="I3475" t="s">
        <v>0</v>
      </c>
      <c r="J3475">
        <v>2</v>
      </c>
      <c r="K3475">
        <v>4.5</v>
      </c>
      <c r="L3475" t="s">
        <v>1</v>
      </c>
      <c r="M3475">
        <v>1</v>
      </c>
      <c r="N3475" t="s">
        <v>3034</v>
      </c>
      <c r="O3475">
        <v>1</v>
      </c>
      <c r="P3475" t="str">
        <f>D3475&amp;"-"&amp;F3475&amp;"-"&amp;G3475&amp;"-"&amp;E3475&amp;"-"&amp;H3475</f>
        <v>A2Delta-4.5-e-2-1</v>
      </c>
      <c r="Q3475" t="str">
        <f>I3475&amp;"-"&amp;K3475&amp;"-"&amp;L3475&amp;"-"&amp;J3475&amp;"-"&amp;M3475</f>
        <v>X2Pi-4.5-e-2-1</v>
      </c>
      <c r="R3475">
        <f>B3475+S3475</f>
        <v>28709.186979638998</v>
      </c>
      <c r="S3475">
        <f>_xlfn.IFNA(VLOOKUP(Q3475,'MARVEL-X'!A$2:I$1400,7,FALSE),VLOOKUP(Q3475,MARVEL!A$2:J$1522,10,FALSE))</f>
        <v>5589.3512796389996</v>
      </c>
      <c r="T3475">
        <f>IF(P3475=P3474,R3475+T3474,R3475)</f>
        <v>200964.31095164598</v>
      </c>
      <c r="U3475">
        <f>IF(P3475=P3474,1+U3474,1)</f>
        <v>7</v>
      </c>
      <c r="V3475" t="str">
        <f t="shared" si="54"/>
        <v/>
      </c>
      <c r="W3475" t="str">
        <f>IF(V3475="","",IF(ABS(V3475-R3475)&gt;W$1,ABS(V3475-R3475),""))</f>
        <v/>
      </c>
      <c r="X3475" t="str">
        <f>Y3475&amp;"-"&amp;Z3475&amp;"-"&amp;AC3475&amp;"-"&amp;AD3475&amp;"-"&amp;AG3475</f>
        <v>4.5-e-A-2-2.5</v>
      </c>
      <c r="Y3475">
        <f>F3475</f>
        <v>4.5</v>
      </c>
      <c r="Z3475" s="2" t="str">
        <f>G3475</f>
        <v>e</v>
      </c>
      <c r="AA3475">
        <f>_xlfn.IFNA(VLOOKUP(X3475,'duo-out'!A$2:Q$5000,5,FALSE),E3475+10*(H3475-1)+1+_xlfn.IFNA(VLOOKUP(D3475,states!A$2:C$10,3,FALSE),1))</f>
        <v>84</v>
      </c>
      <c r="AB3475" t="str">
        <f>IF(V3475="","",V3475)</f>
        <v/>
      </c>
      <c r="AC3475" s="2" t="str">
        <f>_xlfn.IFNA(VLOOKUP(D3475,states!A$2:C$10,2,FALSE),"XX")</f>
        <v>A</v>
      </c>
      <c r="AD3475">
        <f>E3475</f>
        <v>2</v>
      </c>
      <c r="AE3475">
        <f>_xlfn.IFNA(VLOOKUP(D3475,states!A$2:D$10,4,FALSE),0)</f>
        <v>2</v>
      </c>
      <c r="AF3475">
        <v>0.5</v>
      </c>
      <c r="AG3475">
        <f>IF(AE3475=0,AF3475,IF(AE3475=1,IF(F3475=0.5,0.5,IF(H3475=1,0.5,1.5)),IF(F3475=0.5,0.5,IF(H3475=1,2.5,1.5))))</f>
        <v>2.5</v>
      </c>
      <c r="AH3475" s="7">
        <f>IF(AC3475="XX",0,1/C3475^(1/5)*IF(E3475=0,100,1)/(E3475+1)^(1/4))</f>
        <v>2.1924297443889911</v>
      </c>
    </row>
    <row r="3476" spans="1:34">
      <c r="A3476">
        <v>2969</v>
      </c>
      <c r="B3476" s="1">
        <v>23224.342100000002</v>
      </c>
      <c r="C3476" s="6">
        <v>5.0000000000000001E-3</v>
      </c>
      <c r="D3476" t="s">
        <v>3</v>
      </c>
      <c r="E3476">
        <v>2</v>
      </c>
      <c r="F3476">
        <v>4.5</v>
      </c>
      <c r="G3476" t="s">
        <v>1</v>
      </c>
      <c r="H3476">
        <v>1</v>
      </c>
      <c r="I3476" t="s">
        <v>0</v>
      </c>
      <c r="J3476">
        <v>2</v>
      </c>
      <c r="K3476">
        <v>3.5</v>
      </c>
      <c r="L3476" t="s">
        <v>1</v>
      </c>
      <c r="M3476">
        <v>1</v>
      </c>
      <c r="N3476" t="s">
        <v>3025</v>
      </c>
      <c r="O3476">
        <v>1</v>
      </c>
      <c r="P3476" t="str">
        <f>D3476&amp;"-"&amp;F3476&amp;"-"&amp;G3476&amp;"-"&amp;E3476&amp;"-"&amp;H3476</f>
        <v>A2Delta-4.5-e-2-1</v>
      </c>
      <c r="Q3476" t="str">
        <f>I3476&amp;"-"&amp;K3476&amp;"-"&amp;L3476&amp;"-"&amp;J3476&amp;"-"&amp;M3476</f>
        <v>X2Pi-3.5-e-2-1</v>
      </c>
      <c r="R3476">
        <f>B3476+S3476</f>
        <v>28709.184090157003</v>
      </c>
      <c r="S3476">
        <f>_xlfn.IFNA(VLOOKUP(Q3476,'MARVEL-X'!A$2:I$1400,7,FALSE),VLOOKUP(Q3476,MARVEL!A$2:J$1522,10,FALSE))</f>
        <v>5484.8419901569996</v>
      </c>
      <c r="T3476">
        <f>IF(P3476=P3475,R3476+T3475,R3476)</f>
        <v>229673.49504180299</v>
      </c>
      <c r="U3476">
        <f>IF(P3476=P3475,1+U3475,1)</f>
        <v>8</v>
      </c>
      <c r="V3476" t="str">
        <f t="shared" si="54"/>
        <v/>
      </c>
      <c r="W3476" t="str">
        <f>IF(V3476="","",IF(ABS(V3476-R3476)&gt;W$1,ABS(V3476-R3476),""))</f>
        <v/>
      </c>
      <c r="X3476" t="str">
        <f>Y3476&amp;"-"&amp;Z3476&amp;"-"&amp;AC3476&amp;"-"&amp;AD3476&amp;"-"&amp;AG3476</f>
        <v>4.5-e-A-2-2.5</v>
      </c>
      <c r="Y3476">
        <f>F3476</f>
        <v>4.5</v>
      </c>
      <c r="Z3476" s="2" t="str">
        <f>G3476</f>
        <v>e</v>
      </c>
      <c r="AA3476">
        <f>_xlfn.IFNA(VLOOKUP(X3476,'duo-out'!A$2:Q$5000,5,FALSE),E3476+10*(H3476-1)+1+_xlfn.IFNA(VLOOKUP(D3476,states!A$2:C$10,3,FALSE),1))</f>
        <v>84</v>
      </c>
      <c r="AB3476" t="str">
        <f>IF(V3476="","",V3476)</f>
        <v/>
      </c>
      <c r="AC3476" s="2" t="str">
        <f>_xlfn.IFNA(VLOOKUP(D3476,states!A$2:C$10,2,FALSE),"XX")</f>
        <v>A</v>
      </c>
      <c r="AD3476">
        <f>E3476</f>
        <v>2</v>
      </c>
      <c r="AE3476">
        <f>_xlfn.IFNA(VLOOKUP(D3476,states!A$2:D$10,4,FALSE),0)</f>
        <v>2</v>
      </c>
      <c r="AF3476">
        <v>0.5</v>
      </c>
      <c r="AG3476">
        <f>IF(AE3476=0,AF3476,IF(AE3476=1,IF(F3476=0.5,0.5,IF(H3476=1,0.5,1.5)),IF(F3476=0.5,0.5,IF(H3476=1,2.5,1.5))))</f>
        <v>2.5</v>
      </c>
      <c r="AH3476" s="7">
        <f>IF(AC3476="XX",0,1/C3476^(1/5)*IF(E3476=0,100,1)/(E3476+1)^(1/4))</f>
        <v>2.1924297443889911</v>
      </c>
    </row>
    <row r="3477" spans="1:34">
      <c r="A3477">
        <v>5690</v>
      </c>
      <c r="B3477" s="1">
        <v>23123.368999999999</v>
      </c>
      <c r="C3477" s="6">
        <v>0.05</v>
      </c>
      <c r="D3477" t="s">
        <v>3</v>
      </c>
      <c r="E3477">
        <v>2</v>
      </c>
      <c r="F3477">
        <v>4.5</v>
      </c>
      <c r="G3477" t="s">
        <v>1</v>
      </c>
      <c r="H3477">
        <v>1</v>
      </c>
      <c r="I3477" t="s">
        <v>0</v>
      </c>
      <c r="J3477">
        <v>2</v>
      </c>
      <c r="K3477">
        <v>3.5</v>
      </c>
      <c r="L3477" t="s">
        <v>1</v>
      </c>
      <c r="M3477">
        <v>2</v>
      </c>
      <c r="N3477" t="s">
        <v>5746</v>
      </c>
      <c r="O3477">
        <v>1</v>
      </c>
      <c r="P3477" t="str">
        <f>D3477&amp;"-"&amp;F3477&amp;"-"&amp;G3477&amp;"-"&amp;E3477&amp;"-"&amp;H3477</f>
        <v>A2Delta-4.5-e-2-1</v>
      </c>
      <c r="Q3477" t="str">
        <f>I3477&amp;"-"&amp;K3477&amp;"-"&amp;L3477&amp;"-"&amp;J3477&amp;"-"&amp;M3477</f>
        <v>X2Pi-3.5-e-2-2</v>
      </c>
      <c r="R3477">
        <f>B3477+S3477</f>
        <v>28709.178707214</v>
      </c>
      <c r="S3477">
        <f>_xlfn.IFNA(VLOOKUP(Q3477,'MARVEL-X'!A$2:I$1400,7,FALSE),VLOOKUP(Q3477,MARVEL!A$2:J$1522,10,FALSE))</f>
        <v>5585.8097072139999</v>
      </c>
      <c r="T3477">
        <f>IF(P3477=P3476,R3477+T3476,R3477)</f>
        <v>258382.67374901701</v>
      </c>
      <c r="U3477">
        <f>IF(P3477=P3476,1+U3476,1)</f>
        <v>9</v>
      </c>
      <c r="V3477" t="str">
        <f t="shared" si="54"/>
        <v/>
      </c>
      <c r="W3477" t="str">
        <f>IF(V3477="","",IF(ABS(V3477-R3477)&gt;W$1,ABS(V3477-R3477),""))</f>
        <v/>
      </c>
      <c r="X3477" t="str">
        <f>Y3477&amp;"-"&amp;Z3477&amp;"-"&amp;AC3477&amp;"-"&amp;AD3477&amp;"-"&amp;AG3477</f>
        <v>4.5-e-A-2-2.5</v>
      </c>
      <c r="Y3477">
        <f>F3477</f>
        <v>4.5</v>
      </c>
      <c r="Z3477" s="2" t="str">
        <f>G3477</f>
        <v>e</v>
      </c>
      <c r="AA3477">
        <f>_xlfn.IFNA(VLOOKUP(X3477,'duo-out'!A$2:Q$5000,5,FALSE),E3477+10*(H3477-1)+1+_xlfn.IFNA(VLOOKUP(D3477,states!A$2:C$10,3,FALSE),1))</f>
        <v>84</v>
      </c>
      <c r="AB3477" t="str">
        <f>IF(V3477="","",V3477)</f>
        <v/>
      </c>
      <c r="AC3477" s="2" t="str">
        <f>_xlfn.IFNA(VLOOKUP(D3477,states!A$2:C$10,2,FALSE),"XX")</f>
        <v>A</v>
      </c>
      <c r="AD3477">
        <f>E3477</f>
        <v>2</v>
      </c>
      <c r="AE3477">
        <f>_xlfn.IFNA(VLOOKUP(D3477,states!A$2:D$10,4,FALSE),0)</f>
        <v>2</v>
      </c>
      <c r="AF3477">
        <v>0.5</v>
      </c>
      <c r="AG3477">
        <f>IF(AE3477=0,AF3477,IF(AE3477=1,IF(F3477=0.5,0.5,IF(H3477=1,0.5,1.5)),IF(F3477=0.5,0.5,IF(H3477=1,2.5,1.5))))</f>
        <v>2.5</v>
      </c>
      <c r="AH3477" s="7">
        <f>IF(AC3477="XX",0,1/C3477^(1/5)*IF(E3477=0,100,1)/(E3477+1)^(1/4))</f>
        <v>1.3833296494790666</v>
      </c>
    </row>
    <row r="3478" spans="1:34">
      <c r="A3478">
        <v>5675</v>
      </c>
      <c r="B3478" s="1">
        <v>23120.383999999998</v>
      </c>
      <c r="C3478" s="6">
        <v>7.7829999999999996E-2</v>
      </c>
      <c r="D3478" t="s">
        <v>3</v>
      </c>
      <c r="E3478">
        <v>2</v>
      </c>
      <c r="F3478">
        <v>4.5</v>
      </c>
      <c r="G3478" t="s">
        <v>1</v>
      </c>
      <c r="H3478">
        <v>1</v>
      </c>
      <c r="I3478" t="s">
        <v>0</v>
      </c>
      <c r="J3478">
        <v>2</v>
      </c>
      <c r="K3478">
        <v>4.5</v>
      </c>
      <c r="L3478" t="s">
        <v>2</v>
      </c>
      <c r="M3478">
        <v>1</v>
      </c>
      <c r="N3478" t="s">
        <v>5731</v>
      </c>
      <c r="O3478">
        <v>1</v>
      </c>
      <c r="P3478" t="str">
        <f>D3478&amp;"-"&amp;F3478&amp;"-"&amp;G3478&amp;"-"&amp;E3478&amp;"-"&amp;H3478</f>
        <v>A2Delta-4.5-e-2-1</v>
      </c>
      <c r="Q3478" t="str">
        <f>I3478&amp;"-"&amp;K3478&amp;"-"&amp;L3478&amp;"-"&amp;J3478&amp;"-"&amp;M3478</f>
        <v>X2Pi-4.5-f-2-1</v>
      </c>
      <c r="R3478">
        <f>B3478+S3478</f>
        <v>28709.119596700999</v>
      </c>
      <c r="S3478">
        <f>_xlfn.IFNA(VLOOKUP(Q3478,'MARVEL-X'!A$2:I$1400,7,FALSE),VLOOKUP(Q3478,MARVEL!A$2:J$1522,10,FALSE))</f>
        <v>5588.7355967009998</v>
      </c>
      <c r="T3478">
        <f>IF(P3478=P3477,R3478+T3477,R3478)</f>
        <v>287091.793345718</v>
      </c>
      <c r="U3478">
        <f>IF(P3478=P3477,1+U3477,1)</f>
        <v>10</v>
      </c>
      <c r="V3478" t="str">
        <f t="shared" si="54"/>
        <v/>
      </c>
      <c r="W3478" t="str">
        <f>IF(V3478="","",IF(ABS(V3478-R3478)&gt;W$1,ABS(V3478-R3478),""))</f>
        <v/>
      </c>
      <c r="X3478" t="str">
        <f>Y3478&amp;"-"&amp;Z3478&amp;"-"&amp;AC3478&amp;"-"&amp;AD3478&amp;"-"&amp;AG3478</f>
        <v>4.5-e-A-2-2.5</v>
      </c>
      <c r="Y3478">
        <f>F3478</f>
        <v>4.5</v>
      </c>
      <c r="Z3478" s="2" t="str">
        <f>G3478</f>
        <v>e</v>
      </c>
      <c r="AA3478">
        <f>_xlfn.IFNA(VLOOKUP(X3478,'duo-out'!A$2:Q$5000,5,FALSE),E3478+10*(H3478-1)+1+_xlfn.IFNA(VLOOKUP(D3478,states!A$2:C$10,3,FALSE),1))</f>
        <v>84</v>
      </c>
      <c r="AB3478" t="str">
        <f>IF(V3478="","",V3478)</f>
        <v/>
      </c>
      <c r="AC3478" s="2" t="str">
        <f>_xlfn.IFNA(VLOOKUP(D3478,states!A$2:C$10,2,FALSE),"XX")</f>
        <v>A</v>
      </c>
      <c r="AD3478">
        <f>E3478</f>
        <v>2</v>
      </c>
      <c r="AE3478">
        <f>_xlfn.IFNA(VLOOKUP(D3478,states!A$2:D$10,4,FALSE),0)</f>
        <v>2</v>
      </c>
      <c r="AF3478">
        <v>0.5</v>
      </c>
      <c r="AG3478">
        <f>IF(AE3478=0,AF3478,IF(AE3478=1,IF(F3478=0.5,0.5,IF(H3478=1,0.5,1.5)),IF(F3478=0.5,0.5,IF(H3478=1,2.5,1.5))))</f>
        <v>2.5</v>
      </c>
      <c r="AH3478" s="7">
        <f>IF(AC3478="XX",0,1/C3478^(1/5)*IF(E3478=0,100,1)/(E3478+1)^(1/4))</f>
        <v>1.2661649296671278</v>
      </c>
    </row>
    <row r="3479" spans="1:34">
      <c r="A3479">
        <v>1272</v>
      </c>
      <c r="B3479" s="1">
        <v>22989.26</v>
      </c>
      <c r="C3479" s="6">
        <v>0.05</v>
      </c>
      <c r="D3479" t="s">
        <v>3</v>
      </c>
      <c r="E3479">
        <v>2</v>
      </c>
      <c r="F3479">
        <v>4.5</v>
      </c>
      <c r="G3479" t="s">
        <v>1</v>
      </c>
      <c r="H3479">
        <v>1</v>
      </c>
      <c r="I3479" t="s">
        <v>0</v>
      </c>
      <c r="J3479">
        <v>2</v>
      </c>
      <c r="K3479">
        <v>5.5</v>
      </c>
      <c r="L3479" t="s">
        <v>1</v>
      </c>
      <c r="M3479">
        <v>1</v>
      </c>
      <c r="N3479" t="s">
        <v>1328</v>
      </c>
      <c r="O3479">
        <v>1</v>
      </c>
      <c r="P3479" t="str">
        <f>D3479&amp;"-"&amp;F3479&amp;"-"&amp;G3479&amp;"-"&amp;E3479&amp;"-"&amp;H3479</f>
        <v>A2Delta-4.5-e-2-1</v>
      </c>
      <c r="Q3479" t="str">
        <f>I3479&amp;"-"&amp;K3479&amp;"-"&amp;L3479&amp;"-"&amp;J3479&amp;"-"&amp;M3479</f>
        <v>X2Pi-5.5-e-2-1</v>
      </c>
      <c r="R3479">
        <f>B3479+S3479</f>
        <v>28709.194268006999</v>
      </c>
      <c r="S3479">
        <f>_xlfn.IFNA(VLOOKUP(Q3479,'MARVEL-X'!A$2:I$1400,7,FALSE),VLOOKUP(Q3479,MARVEL!A$2:J$1522,10,FALSE))</f>
        <v>5719.9342680070004</v>
      </c>
      <c r="T3479">
        <f>IF(P3479=P3478,R3479+T3478,R3479)</f>
        <v>315800.98761372501</v>
      </c>
      <c r="U3479">
        <f>IF(P3479=P3478,1+U3478,1)</f>
        <v>11</v>
      </c>
      <c r="V3479" t="str">
        <f t="shared" si="54"/>
        <v/>
      </c>
      <c r="W3479" t="str">
        <f>IF(V3479="","",IF(ABS(V3479-R3479)&gt;W$1,ABS(V3479-R3479),""))</f>
        <v/>
      </c>
      <c r="X3479" t="str">
        <f>Y3479&amp;"-"&amp;Z3479&amp;"-"&amp;AC3479&amp;"-"&amp;AD3479&amp;"-"&amp;AG3479</f>
        <v>4.5-e-A-2-2.5</v>
      </c>
      <c r="Y3479">
        <f>F3479</f>
        <v>4.5</v>
      </c>
      <c r="Z3479" s="2" t="str">
        <f>G3479</f>
        <v>e</v>
      </c>
      <c r="AA3479">
        <f>_xlfn.IFNA(VLOOKUP(X3479,'duo-out'!A$2:Q$5000,5,FALSE),E3479+10*(H3479-1)+1+_xlfn.IFNA(VLOOKUP(D3479,states!A$2:C$10,3,FALSE),1))</f>
        <v>84</v>
      </c>
      <c r="AB3479" t="str">
        <f>IF(V3479="","",V3479)</f>
        <v/>
      </c>
      <c r="AC3479" s="2" t="str">
        <f>_xlfn.IFNA(VLOOKUP(D3479,states!A$2:C$10,2,FALSE),"XX")</f>
        <v>A</v>
      </c>
      <c r="AD3479">
        <f>E3479</f>
        <v>2</v>
      </c>
      <c r="AE3479">
        <f>_xlfn.IFNA(VLOOKUP(D3479,states!A$2:D$10,4,FALSE),0)</f>
        <v>2</v>
      </c>
      <c r="AF3479">
        <v>0.5</v>
      </c>
      <c r="AG3479">
        <f>IF(AE3479=0,AF3479,IF(AE3479=1,IF(F3479=0.5,0.5,IF(H3479=1,0.5,1.5)),IF(F3479=0.5,0.5,IF(H3479=1,2.5,1.5))))</f>
        <v>2.5</v>
      </c>
      <c r="AH3479" s="7">
        <f>IF(AC3479="XX",0,1/C3479^(1/5)*IF(E3479=0,100,1)/(E3479+1)^(1/4))</f>
        <v>1.3833296494790666</v>
      </c>
    </row>
    <row r="3480" spans="1:34">
      <c r="A3480">
        <v>1250</v>
      </c>
      <c r="B3480" s="1">
        <v>23120.47</v>
      </c>
      <c r="C3480" s="6">
        <v>0.05</v>
      </c>
      <c r="D3480" t="s">
        <v>3</v>
      </c>
      <c r="E3480">
        <v>2</v>
      </c>
      <c r="F3480">
        <v>4.5</v>
      </c>
      <c r="G3480" t="s">
        <v>1</v>
      </c>
      <c r="H3480">
        <v>1</v>
      </c>
      <c r="I3480" t="s">
        <v>0</v>
      </c>
      <c r="J3480">
        <v>2</v>
      </c>
      <c r="K3480">
        <v>4.5</v>
      </c>
      <c r="L3480" t="s">
        <v>2</v>
      </c>
      <c r="M3480">
        <v>1</v>
      </c>
      <c r="N3480" t="s">
        <v>1306</v>
      </c>
      <c r="O3480">
        <v>1</v>
      </c>
      <c r="P3480" t="str">
        <f>D3480&amp;"-"&amp;F3480&amp;"-"&amp;G3480&amp;"-"&amp;E3480&amp;"-"&amp;H3480</f>
        <v>A2Delta-4.5-e-2-1</v>
      </c>
      <c r="Q3480" t="str">
        <f>I3480&amp;"-"&amp;K3480&amp;"-"&amp;L3480&amp;"-"&amp;J3480&amp;"-"&amp;M3480</f>
        <v>X2Pi-4.5-f-2-1</v>
      </c>
      <c r="R3480">
        <f>B3480+S3480</f>
        <v>28709.205596701002</v>
      </c>
      <c r="S3480">
        <f>_xlfn.IFNA(VLOOKUP(Q3480,'MARVEL-X'!A$2:I$1400,7,FALSE),VLOOKUP(Q3480,MARVEL!A$2:J$1522,10,FALSE))</f>
        <v>5588.7355967009998</v>
      </c>
      <c r="T3480">
        <f>IF(P3480=P3479,R3480+T3479,R3480)</f>
        <v>344510.19321042602</v>
      </c>
      <c r="U3480">
        <f>IF(P3480=P3479,1+U3479,1)</f>
        <v>12</v>
      </c>
      <c r="V3480" t="str">
        <f t="shared" si="54"/>
        <v/>
      </c>
      <c r="W3480" t="str">
        <f>IF(V3480="","",IF(ABS(V3480-R3480)&gt;W$1,ABS(V3480-R3480),""))</f>
        <v/>
      </c>
      <c r="X3480" t="str">
        <f>Y3480&amp;"-"&amp;Z3480&amp;"-"&amp;AC3480&amp;"-"&amp;AD3480&amp;"-"&amp;AG3480</f>
        <v>4.5-e-A-2-2.5</v>
      </c>
      <c r="Y3480">
        <f>F3480</f>
        <v>4.5</v>
      </c>
      <c r="Z3480" s="2" t="str">
        <f>G3480</f>
        <v>e</v>
      </c>
      <c r="AA3480">
        <f>_xlfn.IFNA(VLOOKUP(X3480,'duo-out'!A$2:Q$5000,5,FALSE),E3480+10*(H3480-1)+1+_xlfn.IFNA(VLOOKUP(D3480,states!A$2:C$10,3,FALSE),1))</f>
        <v>84</v>
      </c>
      <c r="AB3480" t="str">
        <f>IF(V3480="","",V3480)</f>
        <v/>
      </c>
      <c r="AC3480" s="2" t="str">
        <f>_xlfn.IFNA(VLOOKUP(D3480,states!A$2:C$10,2,FALSE),"XX")</f>
        <v>A</v>
      </c>
      <c r="AD3480">
        <f>E3480</f>
        <v>2</v>
      </c>
      <c r="AE3480">
        <f>_xlfn.IFNA(VLOOKUP(D3480,states!A$2:D$10,4,FALSE),0)</f>
        <v>2</v>
      </c>
      <c r="AF3480">
        <v>0.5</v>
      </c>
      <c r="AG3480">
        <f>IF(AE3480=0,AF3480,IF(AE3480=1,IF(F3480=0.5,0.5,IF(H3480=1,0.5,1.5)),IF(F3480=0.5,0.5,IF(H3480=1,2.5,1.5))))</f>
        <v>2.5</v>
      </c>
      <c r="AH3480" s="7">
        <f>IF(AC3480="XX",0,1/C3480^(1/5)*IF(E3480=0,100,1)/(E3480+1)^(1/4))</f>
        <v>1.3833296494790666</v>
      </c>
    </row>
    <row r="3481" spans="1:34">
      <c r="A3481">
        <v>1186</v>
      </c>
      <c r="B3481" s="1">
        <v>23224.53</v>
      </c>
      <c r="C3481" s="6">
        <v>0.2056</v>
      </c>
      <c r="D3481" t="s">
        <v>3</v>
      </c>
      <c r="E3481">
        <v>2</v>
      </c>
      <c r="F3481">
        <v>4.5</v>
      </c>
      <c r="G3481" t="s">
        <v>1</v>
      </c>
      <c r="H3481">
        <v>1</v>
      </c>
      <c r="I3481" t="s">
        <v>0</v>
      </c>
      <c r="J3481">
        <v>2</v>
      </c>
      <c r="K3481">
        <v>3.5</v>
      </c>
      <c r="L3481" t="s">
        <v>1</v>
      </c>
      <c r="M3481">
        <v>1</v>
      </c>
      <c r="N3481" t="s">
        <v>1242</v>
      </c>
      <c r="O3481">
        <v>1</v>
      </c>
      <c r="P3481" t="str">
        <f>D3481&amp;"-"&amp;F3481&amp;"-"&amp;G3481&amp;"-"&amp;E3481&amp;"-"&amp;H3481</f>
        <v>A2Delta-4.5-e-2-1</v>
      </c>
      <c r="Q3481" t="str">
        <f>I3481&amp;"-"&amp;K3481&amp;"-"&amp;L3481&amp;"-"&amp;J3481&amp;"-"&amp;M3481</f>
        <v>X2Pi-3.5-e-2-1</v>
      </c>
      <c r="R3481">
        <f>B3481+S3481</f>
        <v>28709.371990157</v>
      </c>
      <c r="S3481">
        <f>_xlfn.IFNA(VLOOKUP(Q3481,'MARVEL-X'!A$2:I$1400,7,FALSE),VLOOKUP(Q3481,MARVEL!A$2:J$1522,10,FALSE))</f>
        <v>5484.8419901569996</v>
      </c>
      <c r="T3481">
        <f>IF(P3481=P3480,R3481+T3480,R3481)</f>
        <v>373219.56520058302</v>
      </c>
      <c r="U3481">
        <f>IF(P3481=P3480,1+U3480,1)</f>
        <v>13</v>
      </c>
      <c r="V3481">
        <f t="shared" si="54"/>
        <v>28709.197323121771</v>
      </c>
      <c r="W3481">
        <f>IF(V3481="","",IF(ABS(V3481-R3481)&gt;W$1,ABS(V3481-R3481),""))</f>
        <v>0.17466703522950411</v>
      </c>
      <c r="X3481" t="str">
        <f>Y3481&amp;"-"&amp;Z3481&amp;"-"&amp;AC3481&amp;"-"&amp;AD3481&amp;"-"&amp;AG3481</f>
        <v>4.5-e-A-2-2.5</v>
      </c>
      <c r="Y3481">
        <f>F3481</f>
        <v>4.5</v>
      </c>
      <c r="Z3481" s="2" t="str">
        <f>G3481</f>
        <v>e</v>
      </c>
      <c r="AA3481">
        <f>_xlfn.IFNA(VLOOKUP(X3481,'duo-out'!A$2:Q$5000,5,FALSE),E3481+10*(H3481-1)+1+_xlfn.IFNA(VLOOKUP(D3481,states!A$2:C$10,3,FALSE),1))</f>
        <v>84</v>
      </c>
      <c r="AB3481">
        <f>IF(V3481="","",V3481)</f>
        <v>28709.197323121771</v>
      </c>
      <c r="AC3481" s="2" t="str">
        <f>_xlfn.IFNA(VLOOKUP(D3481,states!A$2:C$10,2,FALSE),"XX")</f>
        <v>A</v>
      </c>
      <c r="AD3481">
        <f>E3481</f>
        <v>2</v>
      </c>
      <c r="AE3481">
        <f>_xlfn.IFNA(VLOOKUP(D3481,states!A$2:D$10,4,FALSE),0)</f>
        <v>2</v>
      </c>
      <c r="AF3481">
        <v>0.5</v>
      </c>
      <c r="AG3481">
        <f>IF(AE3481=0,AF3481,IF(AE3481=1,IF(F3481=0.5,0.5,IF(H3481=1,0.5,1.5)),IF(F3481=0.5,0.5,IF(H3481=1,2.5,1.5))))</f>
        <v>2.5</v>
      </c>
      <c r="AH3481" s="7">
        <f>IF(AC3481="XX",0,1/C3481^(1/5)*IF(E3481=0,100,1)/(E3481+1)^(1/4))</f>
        <v>1.0425936230205444</v>
      </c>
    </row>
    <row r="3482" spans="1:34">
      <c r="A3482">
        <v>3739</v>
      </c>
      <c r="B3482" s="1">
        <v>22967.8226</v>
      </c>
      <c r="C3482" s="6">
        <v>2.2530000000000001E-2</v>
      </c>
      <c r="D3482" t="s">
        <v>3</v>
      </c>
      <c r="E3482">
        <v>2</v>
      </c>
      <c r="F3482">
        <v>4.5</v>
      </c>
      <c r="G3482" t="s">
        <v>1</v>
      </c>
      <c r="H3482">
        <v>2</v>
      </c>
      <c r="I3482" t="s">
        <v>0</v>
      </c>
      <c r="J3482">
        <v>2</v>
      </c>
      <c r="K3482">
        <v>5.5</v>
      </c>
      <c r="L3482" t="s">
        <v>1</v>
      </c>
      <c r="M3482">
        <v>2</v>
      </c>
      <c r="N3482" t="s">
        <v>3795</v>
      </c>
      <c r="O3482">
        <v>1</v>
      </c>
      <c r="P3482" t="str">
        <f>D3482&amp;"-"&amp;F3482&amp;"-"&amp;G3482&amp;"-"&amp;E3482&amp;"-"&amp;H3482</f>
        <v>A2Delta-4.5-e-2-2</v>
      </c>
      <c r="Q3482" t="str">
        <f>I3482&amp;"-"&amp;K3482&amp;"-"&amp;L3482&amp;"-"&amp;J3482&amp;"-"&amp;M3482</f>
        <v>X2Pi-5.5-e-2-2</v>
      </c>
      <c r="R3482">
        <f>B3482+S3482</f>
        <v>28840.884624834998</v>
      </c>
      <c r="S3482">
        <f>_xlfn.IFNA(VLOOKUP(Q3482,'MARVEL-X'!A$2:I$1400,7,FALSE),VLOOKUP(Q3482,MARVEL!A$2:J$1522,10,FALSE))</f>
        <v>5873.0620248349996</v>
      </c>
      <c r="T3482">
        <f>IF(P3482=P3481,R3482+T3481,R3482)</f>
        <v>28840.884624834998</v>
      </c>
      <c r="U3482">
        <f>IF(P3482=P3481,1+U3481,1)</f>
        <v>1</v>
      </c>
      <c r="V3482" t="str">
        <f t="shared" si="54"/>
        <v/>
      </c>
      <c r="W3482" t="str">
        <f>IF(V3482="","",IF(ABS(V3482-R3482)&gt;W$1,ABS(V3482-R3482),""))</f>
        <v/>
      </c>
      <c r="X3482" t="str">
        <f>Y3482&amp;"-"&amp;Z3482&amp;"-"&amp;AC3482&amp;"-"&amp;AD3482&amp;"-"&amp;AG3482</f>
        <v>4.5-e-A-2-1.5</v>
      </c>
      <c r="Y3482">
        <f>F3482</f>
        <v>4.5</v>
      </c>
      <c r="Z3482" s="2" t="str">
        <f>G3482</f>
        <v>e</v>
      </c>
      <c r="AA3482">
        <f>_xlfn.IFNA(VLOOKUP(X3482,'duo-out'!A$2:Q$5000,5,FALSE),E3482+10*(H3482-1)+1+_xlfn.IFNA(VLOOKUP(D3482,states!A$2:C$10,3,FALSE),1))</f>
        <v>86</v>
      </c>
      <c r="AB3482" t="str">
        <f>IF(V3482="","",V3482)</f>
        <v/>
      </c>
      <c r="AC3482" s="2" t="str">
        <f>_xlfn.IFNA(VLOOKUP(D3482,states!A$2:C$10,2,FALSE),"XX")</f>
        <v>A</v>
      </c>
      <c r="AD3482">
        <f>E3482</f>
        <v>2</v>
      </c>
      <c r="AE3482">
        <f>_xlfn.IFNA(VLOOKUP(D3482,states!A$2:D$10,4,FALSE),0)</f>
        <v>2</v>
      </c>
      <c r="AF3482">
        <v>0.5</v>
      </c>
      <c r="AG3482">
        <f>IF(AE3482=0,AF3482,IF(AE3482=1,IF(F3482=0.5,0.5,IF(H3482=1,0.5,1.5)),IF(F3482=0.5,0.5,IF(H3482=1,2.5,1.5))))</f>
        <v>1.5</v>
      </c>
      <c r="AH3482" s="7">
        <f>IF(AC3482="XX",0,1/C3482^(1/5)*IF(E3482=0,100,1)/(E3482+1)^(1/4))</f>
        <v>1.6224355282328493</v>
      </c>
    </row>
    <row r="3483" spans="1:34">
      <c r="A3483">
        <v>3717</v>
      </c>
      <c r="B3483" s="1">
        <v>23123.1158</v>
      </c>
      <c r="C3483" s="6">
        <v>5.8450000000000004E-3</v>
      </c>
      <c r="D3483" t="s">
        <v>3</v>
      </c>
      <c r="E3483">
        <v>2</v>
      </c>
      <c r="F3483">
        <v>4.5</v>
      </c>
      <c r="G3483" t="s">
        <v>1</v>
      </c>
      <c r="H3483">
        <v>2</v>
      </c>
      <c r="I3483" t="s">
        <v>0</v>
      </c>
      <c r="J3483">
        <v>2</v>
      </c>
      <c r="K3483">
        <v>4.5</v>
      </c>
      <c r="L3483" t="s">
        <v>2</v>
      </c>
      <c r="M3483">
        <v>2</v>
      </c>
      <c r="N3483" t="s">
        <v>3773</v>
      </c>
      <c r="O3483">
        <v>1</v>
      </c>
      <c r="P3483" t="str">
        <f>D3483&amp;"-"&amp;F3483&amp;"-"&amp;G3483&amp;"-"&amp;E3483&amp;"-"&amp;H3483</f>
        <v>A2Delta-4.5-e-2-2</v>
      </c>
      <c r="Q3483" t="str">
        <f>I3483&amp;"-"&amp;K3483&amp;"-"&amp;L3483&amp;"-"&amp;J3483&amp;"-"&amp;M3483</f>
        <v>X2Pi-4.5-f-2-2</v>
      </c>
      <c r="R3483">
        <f>B3483+S3483</f>
        <v>28840.865275368</v>
      </c>
      <c r="S3483">
        <f>_xlfn.IFNA(VLOOKUP(Q3483,'MARVEL-X'!A$2:I$1400,7,FALSE),VLOOKUP(Q3483,MARVEL!A$2:J$1522,10,FALSE))</f>
        <v>5717.7494753680003</v>
      </c>
      <c r="T3483">
        <f>IF(P3483=P3482,R3483+T3482,R3483)</f>
        <v>57681.749900202994</v>
      </c>
      <c r="U3483">
        <f>IF(P3483=P3482,1+U3482,1)</f>
        <v>2</v>
      </c>
      <c r="V3483" t="str">
        <f t="shared" si="54"/>
        <v/>
      </c>
      <c r="W3483" t="str">
        <f>IF(V3483="","",IF(ABS(V3483-R3483)&gt;W$1,ABS(V3483-R3483),""))</f>
        <v/>
      </c>
      <c r="X3483" t="str">
        <f>Y3483&amp;"-"&amp;Z3483&amp;"-"&amp;AC3483&amp;"-"&amp;AD3483&amp;"-"&amp;AG3483</f>
        <v>4.5-e-A-2-1.5</v>
      </c>
      <c r="Y3483">
        <f>F3483</f>
        <v>4.5</v>
      </c>
      <c r="Z3483" s="2" t="str">
        <f>G3483</f>
        <v>e</v>
      </c>
      <c r="AA3483">
        <f>_xlfn.IFNA(VLOOKUP(X3483,'duo-out'!A$2:Q$5000,5,FALSE),E3483+10*(H3483-1)+1+_xlfn.IFNA(VLOOKUP(D3483,states!A$2:C$10,3,FALSE),1))</f>
        <v>86</v>
      </c>
      <c r="AB3483" t="str">
        <f>IF(V3483="","",V3483)</f>
        <v/>
      </c>
      <c r="AC3483" s="2" t="str">
        <f>_xlfn.IFNA(VLOOKUP(D3483,states!A$2:C$10,2,FALSE),"XX")</f>
        <v>A</v>
      </c>
      <c r="AD3483">
        <f>E3483</f>
        <v>2</v>
      </c>
      <c r="AE3483">
        <f>_xlfn.IFNA(VLOOKUP(D3483,states!A$2:D$10,4,FALSE),0)</f>
        <v>2</v>
      </c>
      <c r="AF3483">
        <v>0.5</v>
      </c>
      <c r="AG3483">
        <f>IF(AE3483=0,AF3483,IF(AE3483=1,IF(F3483=0.5,0.5,IF(H3483=1,0.5,1.5)),IF(F3483=0.5,0.5,IF(H3483=1,2.5,1.5))))</f>
        <v>1.5</v>
      </c>
      <c r="AH3483" s="7">
        <f>IF(AC3483="XX",0,1/C3483^(1/5)*IF(E3483=0,100,1)/(E3483+1)^(1/4))</f>
        <v>2.1250188324034021</v>
      </c>
    </row>
    <row r="3484" spans="1:34">
      <c r="A3484">
        <v>3711</v>
      </c>
      <c r="B3484" s="1">
        <v>23255.058499999999</v>
      </c>
      <c r="C3484" s="6">
        <v>5.0000000000000001E-3</v>
      </c>
      <c r="D3484" t="s">
        <v>3</v>
      </c>
      <c r="E3484">
        <v>2</v>
      </c>
      <c r="F3484">
        <v>4.5</v>
      </c>
      <c r="G3484" t="s">
        <v>1</v>
      </c>
      <c r="H3484">
        <v>2</v>
      </c>
      <c r="I3484" t="s">
        <v>0</v>
      </c>
      <c r="J3484">
        <v>2</v>
      </c>
      <c r="K3484">
        <v>3.5</v>
      </c>
      <c r="L3484" t="s">
        <v>1</v>
      </c>
      <c r="M3484">
        <v>2</v>
      </c>
      <c r="N3484" t="s">
        <v>3767</v>
      </c>
      <c r="O3484">
        <v>1</v>
      </c>
      <c r="P3484" t="str">
        <f>D3484&amp;"-"&amp;F3484&amp;"-"&amp;G3484&amp;"-"&amp;E3484&amp;"-"&amp;H3484</f>
        <v>A2Delta-4.5-e-2-2</v>
      </c>
      <c r="Q3484" t="str">
        <f>I3484&amp;"-"&amp;K3484&amp;"-"&amp;L3484&amp;"-"&amp;J3484&amp;"-"&amp;M3484</f>
        <v>X2Pi-3.5-e-2-2</v>
      </c>
      <c r="R3484">
        <f>B3484+S3484</f>
        <v>28840.868207214</v>
      </c>
      <c r="S3484">
        <f>_xlfn.IFNA(VLOOKUP(Q3484,'MARVEL-X'!A$2:I$1400,7,FALSE),VLOOKUP(Q3484,MARVEL!A$2:J$1522,10,FALSE))</f>
        <v>5585.8097072139999</v>
      </c>
      <c r="T3484">
        <f>IF(P3484=P3483,R3484+T3483,R3484)</f>
        <v>86522.618107416987</v>
      </c>
      <c r="U3484">
        <f>IF(P3484=P3483,1+U3483,1)</f>
        <v>3</v>
      </c>
      <c r="V3484" t="str">
        <f t="shared" si="54"/>
        <v/>
      </c>
      <c r="W3484" t="str">
        <f>IF(V3484="","",IF(ABS(V3484-R3484)&gt;W$1,ABS(V3484-R3484),""))</f>
        <v/>
      </c>
      <c r="X3484" t="str">
        <f>Y3484&amp;"-"&amp;Z3484&amp;"-"&amp;AC3484&amp;"-"&amp;AD3484&amp;"-"&amp;AG3484</f>
        <v>4.5-e-A-2-1.5</v>
      </c>
      <c r="Y3484">
        <f>F3484</f>
        <v>4.5</v>
      </c>
      <c r="Z3484" s="2" t="str">
        <f>G3484</f>
        <v>e</v>
      </c>
      <c r="AA3484">
        <f>_xlfn.IFNA(VLOOKUP(X3484,'duo-out'!A$2:Q$5000,5,FALSE),E3484+10*(H3484-1)+1+_xlfn.IFNA(VLOOKUP(D3484,states!A$2:C$10,3,FALSE),1))</f>
        <v>86</v>
      </c>
      <c r="AB3484" t="str">
        <f>IF(V3484="","",V3484)</f>
        <v/>
      </c>
      <c r="AC3484" s="2" t="str">
        <f>_xlfn.IFNA(VLOOKUP(D3484,states!A$2:C$10,2,FALSE),"XX")</f>
        <v>A</v>
      </c>
      <c r="AD3484">
        <f>E3484</f>
        <v>2</v>
      </c>
      <c r="AE3484">
        <f>_xlfn.IFNA(VLOOKUP(D3484,states!A$2:D$10,4,FALSE),0)</f>
        <v>2</v>
      </c>
      <c r="AF3484">
        <v>0.5</v>
      </c>
      <c r="AG3484">
        <f>IF(AE3484=0,AF3484,IF(AE3484=1,IF(F3484=0.5,0.5,IF(H3484=1,0.5,1.5)),IF(F3484=0.5,0.5,IF(H3484=1,2.5,1.5))))</f>
        <v>1.5</v>
      </c>
      <c r="AH3484" s="7">
        <f>IF(AC3484="XX",0,1/C3484^(1/5)*IF(E3484=0,100,1)/(E3484+1)^(1/4))</f>
        <v>2.1924297443889911</v>
      </c>
    </row>
    <row r="3485" spans="1:34">
      <c r="A3485">
        <v>39</v>
      </c>
      <c r="B3485" s="1">
        <v>20507.312000000002</v>
      </c>
      <c r="C3485" s="6">
        <v>5.0000000000000001E-3</v>
      </c>
      <c r="D3485" t="s">
        <v>3</v>
      </c>
      <c r="E3485">
        <v>2</v>
      </c>
      <c r="F3485">
        <v>4.5</v>
      </c>
      <c r="G3485" t="s">
        <v>1</v>
      </c>
      <c r="H3485">
        <v>2</v>
      </c>
      <c r="I3485" t="s">
        <v>0</v>
      </c>
      <c r="J3485">
        <v>3</v>
      </c>
      <c r="K3485">
        <v>5.5</v>
      </c>
      <c r="L3485" t="s">
        <v>1</v>
      </c>
      <c r="M3485">
        <v>2</v>
      </c>
      <c r="N3485" t="s">
        <v>94</v>
      </c>
      <c r="O3485">
        <v>-1</v>
      </c>
      <c r="P3485" t="str">
        <f>D3485&amp;"-"&amp;F3485&amp;"-"&amp;G3485&amp;"-"&amp;E3485&amp;"-"&amp;H3485</f>
        <v>A2Delta-4.5-e-2-2</v>
      </c>
      <c r="Q3485" t="str">
        <f>I3485&amp;"-"&amp;K3485&amp;"-"&amp;L3485&amp;"-"&amp;J3485&amp;"-"&amp;M3485</f>
        <v>X2Pi-5.5-e-3-2</v>
      </c>
      <c r="R3485">
        <f>B3485+S3485</f>
        <v>28840.862167692001</v>
      </c>
      <c r="S3485">
        <f>_xlfn.IFNA(VLOOKUP(Q3485,'MARVEL-X'!A$2:I$1400,7,FALSE),VLOOKUP(Q3485,MARVEL!A$2:J$1522,10,FALSE))</f>
        <v>8333.5501676919994</v>
      </c>
      <c r="T3485">
        <f>IF(P3485=P3484,R3485+T3484,R3485)</f>
        <v>115363.48027510899</v>
      </c>
      <c r="U3485">
        <f>IF(P3485=P3484,1+U3484,1)</f>
        <v>4</v>
      </c>
      <c r="V3485" t="str">
        <f t="shared" si="54"/>
        <v/>
      </c>
      <c r="W3485" t="str">
        <f>IF(V3485="","",IF(ABS(V3485-R3485)&gt;W$1,ABS(V3485-R3485),""))</f>
        <v/>
      </c>
      <c r="X3485" t="str">
        <f>Y3485&amp;"-"&amp;Z3485&amp;"-"&amp;AC3485&amp;"-"&amp;AD3485&amp;"-"&amp;AG3485</f>
        <v>4.5-e-A-2-1.5</v>
      </c>
      <c r="Y3485">
        <f>F3485</f>
        <v>4.5</v>
      </c>
      <c r="Z3485" s="2" t="str">
        <f>G3485</f>
        <v>e</v>
      </c>
      <c r="AA3485">
        <f>_xlfn.IFNA(VLOOKUP(X3485,'duo-out'!A$2:Q$5000,5,FALSE),E3485+10*(H3485-1)+1+_xlfn.IFNA(VLOOKUP(D3485,states!A$2:C$10,3,FALSE),1))</f>
        <v>86</v>
      </c>
      <c r="AB3485" t="str">
        <f>IF(V3485="","",V3485)</f>
        <v/>
      </c>
      <c r="AC3485" s="2" t="str">
        <f>_xlfn.IFNA(VLOOKUP(D3485,states!A$2:C$10,2,FALSE),"XX")</f>
        <v>A</v>
      </c>
      <c r="AD3485">
        <f>E3485</f>
        <v>2</v>
      </c>
      <c r="AE3485">
        <f>_xlfn.IFNA(VLOOKUP(D3485,states!A$2:D$10,4,FALSE),0)</f>
        <v>2</v>
      </c>
      <c r="AF3485">
        <v>0.5</v>
      </c>
      <c r="AG3485">
        <f>IF(AE3485=0,AF3485,IF(AE3485=1,IF(F3485=0.5,0.5,IF(H3485=1,0.5,1.5)),IF(F3485=0.5,0.5,IF(H3485=1,2.5,1.5))))</f>
        <v>1.5</v>
      </c>
      <c r="AH3485" s="7">
        <f>IF(AC3485="XX",0,1/C3485^(1/5)*IF(E3485=0,100,1)/(E3485+1)^(1/4))</f>
        <v>2.1924297443889911</v>
      </c>
    </row>
    <row r="3486" spans="1:34">
      <c r="A3486">
        <v>26</v>
      </c>
      <c r="B3486" s="1">
        <v>20656.393</v>
      </c>
      <c r="C3486" s="6">
        <v>5.0000000000000001E-3</v>
      </c>
      <c r="D3486" t="s">
        <v>3</v>
      </c>
      <c r="E3486">
        <v>2</v>
      </c>
      <c r="F3486">
        <v>4.5</v>
      </c>
      <c r="G3486" t="s">
        <v>1</v>
      </c>
      <c r="H3486">
        <v>2</v>
      </c>
      <c r="I3486" t="s">
        <v>0</v>
      </c>
      <c r="J3486">
        <v>3</v>
      </c>
      <c r="K3486">
        <v>4.5</v>
      </c>
      <c r="L3486" t="s">
        <v>2</v>
      </c>
      <c r="M3486">
        <v>2</v>
      </c>
      <c r="N3486" t="s">
        <v>81</v>
      </c>
      <c r="O3486">
        <v>-1</v>
      </c>
      <c r="P3486" t="str">
        <f>D3486&amp;"-"&amp;F3486&amp;"-"&amp;G3486&amp;"-"&amp;E3486&amp;"-"&amp;H3486</f>
        <v>A2Delta-4.5-e-2-2</v>
      </c>
      <c r="Q3486" t="str">
        <f>I3486&amp;"-"&amp;K3486&amp;"-"&amp;L3486&amp;"-"&amp;J3486&amp;"-"&amp;M3486</f>
        <v>X2Pi-4.5-f-3-2</v>
      </c>
      <c r="R3486">
        <f>B3486+S3486</f>
        <v>28840.844700727001</v>
      </c>
      <c r="S3486">
        <f>_xlfn.IFNA(VLOOKUP(Q3486,'MARVEL-X'!A$2:I$1400,7,FALSE),VLOOKUP(Q3486,MARVEL!A$2:J$1522,10,FALSE))</f>
        <v>8184.4517007269997</v>
      </c>
      <c r="T3486">
        <f>IF(P3486=P3485,R3486+T3485,R3486)</f>
        <v>144204.32497583597</v>
      </c>
      <c r="U3486">
        <f>IF(P3486=P3485,1+U3485,1)</f>
        <v>5</v>
      </c>
      <c r="V3486" t="str">
        <f t="shared" si="54"/>
        <v/>
      </c>
      <c r="W3486" t="str">
        <f>IF(V3486="","",IF(ABS(V3486-R3486)&gt;W$1,ABS(V3486-R3486),""))</f>
        <v/>
      </c>
      <c r="X3486" t="str">
        <f>Y3486&amp;"-"&amp;Z3486&amp;"-"&amp;AC3486&amp;"-"&amp;AD3486&amp;"-"&amp;AG3486</f>
        <v>4.5-e-A-2-1.5</v>
      </c>
      <c r="Y3486">
        <f>F3486</f>
        <v>4.5</v>
      </c>
      <c r="Z3486" s="2" t="str">
        <f>G3486</f>
        <v>e</v>
      </c>
      <c r="AA3486">
        <f>_xlfn.IFNA(VLOOKUP(X3486,'duo-out'!A$2:Q$5000,5,FALSE),E3486+10*(H3486-1)+1+_xlfn.IFNA(VLOOKUP(D3486,states!A$2:C$10,3,FALSE),1))</f>
        <v>86</v>
      </c>
      <c r="AB3486" t="str">
        <f>IF(V3486="","",V3486)</f>
        <v/>
      </c>
      <c r="AC3486" s="2" t="str">
        <f>_xlfn.IFNA(VLOOKUP(D3486,states!A$2:C$10,2,FALSE),"XX")</f>
        <v>A</v>
      </c>
      <c r="AD3486">
        <f>E3486</f>
        <v>2</v>
      </c>
      <c r="AE3486">
        <f>_xlfn.IFNA(VLOOKUP(D3486,states!A$2:D$10,4,FALSE),0)</f>
        <v>2</v>
      </c>
      <c r="AF3486">
        <v>0.5</v>
      </c>
      <c r="AG3486">
        <f>IF(AE3486=0,AF3486,IF(AE3486=1,IF(F3486=0.5,0.5,IF(H3486=1,0.5,1.5)),IF(F3486=0.5,0.5,IF(H3486=1,2.5,1.5))))</f>
        <v>1.5</v>
      </c>
      <c r="AH3486" s="7">
        <f>IF(AC3486="XX",0,1/C3486^(1/5)*IF(E3486=0,100,1)/(E3486+1)^(1/4))</f>
        <v>2.1924297443889911</v>
      </c>
    </row>
    <row r="3487" spans="1:34">
      <c r="A3487">
        <v>3014</v>
      </c>
      <c r="B3487" s="1">
        <v>23124.218700000001</v>
      </c>
      <c r="C3487" s="6">
        <v>2.368E-2</v>
      </c>
      <c r="D3487" t="s">
        <v>3</v>
      </c>
      <c r="E3487">
        <v>2</v>
      </c>
      <c r="F3487">
        <v>4.5</v>
      </c>
      <c r="G3487" t="s">
        <v>1</v>
      </c>
      <c r="H3487">
        <v>2</v>
      </c>
      <c r="I3487" t="s">
        <v>0</v>
      </c>
      <c r="J3487">
        <v>2</v>
      </c>
      <c r="K3487">
        <v>4.5</v>
      </c>
      <c r="L3487" t="s">
        <v>1</v>
      </c>
      <c r="M3487">
        <v>2</v>
      </c>
      <c r="N3487" t="s">
        <v>3070</v>
      </c>
      <c r="O3487">
        <v>1</v>
      </c>
      <c r="P3487" t="str">
        <f>D3487&amp;"-"&amp;F3487&amp;"-"&amp;G3487&amp;"-"&amp;E3487&amp;"-"&amp;H3487</f>
        <v>A2Delta-4.5-e-2-2</v>
      </c>
      <c r="Q3487" t="str">
        <f>I3487&amp;"-"&amp;K3487&amp;"-"&amp;L3487&amp;"-"&amp;J3487&amp;"-"&amp;M3487</f>
        <v>X2Pi-4.5-e-2-2</v>
      </c>
      <c r="R3487">
        <f>B3487+S3487</f>
        <v>28840.846841270002</v>
      </c>
      <c r="S3487">
        <f>_xlfn.IFNA(VLOOKUP(Q3487,'MARVEL-X'!A$2:I$1400,7,FALSE),VLOOKUP(Q3487,MARVEL!A$2:J$1522,10,FALSE))</f>
        <v>5716.62814127</v>
      </c>
      <c r="T3487">
        <f>IF(P3487=P3486,R3487+T3486,R3487)</f>
        <v>173045.17181710596</v>
      </c>
      <c r="U3487">
        <f>IF(P3487=P3486,1+U3486,1)</f>
        <v>6</v>
      </c>
      <c r="V3487" t="str">
        <f t="shared" si="54"/>
        <v/>
      </c>
      <c r="W3487" t="str">
        <f>IF(V3487="","",IF(ABS(V3487-R3487)&gt;W$1,ABS(V3487-R3487),""))</f>
        <v/>
      </c>
      <c r="X3487" t="str">
        <f>Y3487&amp;"-"&amp;Z3487&amp;"-"&amp;AC3487&amp;"-"&amp;AD3487&amp;"-"&amp;AG3487</f>
        <v>4.5-e-A-2-1.5</v>
      </c>
      <c r="Y3487">
        <f>F3487</f>
        <v>4.5</v>
      </c>
      <c r="Z3487" s="2" t="str">
        <f>G3487</f>
        <v>e</v>
      </c>
      <c r="AA3487">
        <f>_xlfn.IFNA(VLOOKUP(X3487,'duo-out'!A$2:Q$5000,5,FALSE),E3487+10*(H3487-1)+1+_xlfn.IFNA(VLOOKUP(D3487,states!A$2:C$10,3,FALSE),1))</f>
        <v>86</v>
      </c>
      <c r="AB3487" t="str">
        <f>IF(V3487="","",V3487)</f>
        <v/>
      </c>
      <c r="AC3487" s="2" t="str">
        <f>_xlfn.IFNA(VLOOKUP(D3487,states!A$2:C$10,2,FALSE),"XX")</f>
        <v>A</v>
      </c>
      <c r="AD3487">
        <f>E3487</f>
        <v>2</v>
      </c>
      <c r="AE3487">
        <f>_xlfn.IFNA(VLOOKUP(D3487,states!A$2:D$10,4,FALSE),0)</f>
        <v>2</v>
      </c>
      <c r="AF3487">
        <v>0.5</v>
      </c>
      <c r="AG3487">
        <f>IF(AE3487=0,AF3487,IF(AE3487=1,IF(F3487=0.5,0.5,IF(H3487=1,0.5,1.5)),IF(F3487=0.5,0.5,IF(H3487=1,2.5,1.5))))</f>
        <v>1.5</v>
      </c>
      <c r="AH3487" s="7">
        <f>IF(AC3487="XX",0,1/C3487^(1/5)*IF(E3487=0,100,1)/(E3487+1)^(1/4))</f>
        <v>1.6063617217287216</v>
      </c>
    </row>
    <row r="3488" spans="1:34">
      <c r="A3488">
        <v>3004</v>
      </c>
      <c r="B3488" s="1">
        <v>23255.080600000001</v>
      </c>
      <c r="C3488" s="6">
        <v>2.4309999999999998E-2</v>
      </c>
      <c r="D3488" t="s">
        <v>3</v>
      </c>
      <c r="E3488">
        <v>2</v>
      </c>
      <c r="F3488">
        <v>4.5</v>
      </c>
      <c r="G3488" t="s">
        <v>1</v>
      </c>
      <c r="H3488">
        <v>2</v>
      </c>
      <c r="I3488" t="s">
        <v>0</v>
      </c>
      <c r="J3488">
        <v>2</v>
      </c>
      <c r="K3488">
        <v>3.5</v>
      </c>
      <c r="L3488" t="s">
        <v>1</v>
      </c>
      <c r="M3488">
        <v>2</v>
      </c>
      <c r="N3488" t="s">
        <v>3060</v>
      </c>
      <c r="O3488">
        <v>1</v>
      </c>
      <c r="P3488" t="str">
        <f>D3488&amp;"-"&amp;F3488&amp;"-"&amp;G3488&amp;"-"&amp;E3488&amp;"-"&amp;H3488</f>
        <v>A2Delta-4.5-e-2-2</v>
      </c>
      <c r="Q3488" t="str">
        <f>I3488&amp;"-"&amp;K3488&amp;"-"&amp;L3488&amp;"-"&amp;J3488&amp;"-"&amp;M3488</f>
        <v>X2Pi-3.5-e-2-2</v>
      </c>
      <c r="R3488">
        <f>B3488+S3488</f>
        <v>28840.890307214002</v>
      </c>
      <c r="S3488">
        <f>_xlfn.IFNA(VLOOKUP(Q3488,'MARVEL-X'!A$2:I$1400,7,FALSE),VLOOKUP(Q3488,MARVEL!A$2:J$1522,10,FALSE))</f>
        <v>5585.8097072139999</v>
      </c>
      <c r="T3488">
        <f>IF(P3488=P3487,R3488+T3487,R3488)</f>
        <v>201886.06212431996</v>
      </c>
      <c r="U3488">
        <f>IF(P3488=P3487,1+U3487,1)</f>
        <v>7</v>
      </c>
      <c r="V3488" t="str">
        <f t="shared" si="54"/>
        <v/>
      </c>
      <c r="W3488" t="str">
        <f>IF(V3488="","",IF(ABS(V3488-R3488)&gt;W$1,ABS(V3488-R3488),""))</f>
        <v/>
      </c>
      <c r="X3488" t="str">
        <f>Y3488&amp;"-"&amp;Z3488&amp;"-"&amp;AC3488&amp;"-"&amp;AD3488&amp;"-"&amp;AG3488</f>
        <v>4.5-e-A-2-1.5</v>
      </c>
      <c r="Y3488">
        <f>F3488</f>
        <v>4.5</v>
      </c>
      <c r="Z3488" s="2" t="str">
        <f>G3488</f>
        <v>e</v>
      </c>
      <c r="AA3488">
        <f>_xlfn.IFNA(VLOOKUP(X3488,'duo-out'!A$2:Q$5000,5,FALSE),E3488+10*(H3488-1)+1+_xlfn.IFNA(VLOOKUP(D3488,states!A$2:C$10,3,FALSE),1))</f>
        <v>86</v>
      </c>
      <c r="AB3488" t="str">
        <f>IF(V3488="","",V3488)</f>
        <v/>
      </c>
      <c r="AC3488" s="2" t="str">
        <f>_xlfn.IFNA(VLOOKUP(D3488,states!A$2:C$10,2,FALSE),"XX")</f>
        <v>A</v>
      </c>
      <c r="AD3488">
        <f>E3488</f>
        <v>2</v>
      </c>
      <c r="AE3488">
        <f>_xlfn.IFNA(VLOOKUP(D3488,states!A$2:D$10,4,FALSE),0)</f>
        <v>2</v>
      </c>
      <c r="AF3488">
        <v>0.5</v>
      </c>
      <c r="AG3488">
        <f>IF(AE3488=0,AF3488,IF(AE3488=1,IF(F3488=0.5,0.5,IF(H3488=1,0.5,1.5)),IF(F3488=0.5,0.5,IF(H3488=1,2.5,1.5))))</f>
        <v>1.5</v>
      </c>
      <c r="AH3488" s="7">
        <f>IF(AC3488="XX",0,1/C3488^(1/5)*IF(E3488=0,100,1)/(E3488+1)^(1/4))</f>
        <v>1.5979481914741542</v>
      </c>
    </row>
    <row r="3489" spans="1:34">
      <c r="A3489">
        <v>5737</v>
      </c>
      <c r="B3489" s="1">
        <v>23123.116000000002</v>
      </c>
      <c r="C3489" s="6">
        <v>0.05</v>
      </c>
      <c r="D3489" t="s">
        <v>3</v>
      </c>
      <c r="E3489">
        <v>2</v>
      </c>
      <c r="F3489">
        <v>4.5</v>
      </c>
      <c r="G3489" t="s">
        <v>1</v>
      </c>
      <c r="H3489">
        <v>2</v>
      </c>
      <c r="I3489" t="s">
        <v>0</v>
      </c>
      <c r="J3489">
        <v>2</v>
      </c>
      <c r="K3489">
        <v>4.5</v>
      </c>
      <c r="L3489" t="s">
        <v>2</v>
      </c>
      <c r="M3489">
        <v>2</v>
      </c>
      <c r="N3489" t="s">
        <v>5793</v>
      </c>
      <c r="O3489">
        <v>1</v>
      </c>
      <c r="P3489" t="str">
        <f>D3489&amp;"-"&amp;F3489&amp;"-"&amp;G3489&amp;"-"&amp;E3489&amp;"-"&amp;H3489</f>
        <v>A2Delta-4.5-e-2-2</v>
      </c>
      <c r="Q3489" t="str">
        <f>I3489&amp;"-"&amp;K3489&amp;"-"&amp;L3489&amp;"-"&amp;J3489&amp;"-"&amp;M3489</f>
        <v>X2Pi-4.5-f-2-2</v>
      </c>
      <c r="R3489">
        <f>B3489+S3489</f>
        <v>28840.865475368002</v>
      </c>
      <c r="S3489">
        <f>_xlfn.IFNA(VLOOKUP(Q3489,'MARVEL-X'!A$2:I$1400,7,FALSE),VLOOKUP(Q3489,MARVEL!A$2:J$1522,10,FALSE))</f>
        <v>5717.7494753680003</v>
      </c>
      <c r="T3489">
        <f>IF(P3489=P3488,R3489+T3488,R3489)</f>
        <v>230726.92759968794</v>
      </c>
      <c r="U3489">
        <f>IF(P3489=P3488,1+U3488,1)</f>
        <v>8</v>
      </c>
      <c r="V3489" t="str">
        <f t="shared" si="54"/>
        <v/>
      </c>
      <c r="W3489" t="str">
        <f>IF(V3489="","",IF(ABS(V3489-R3489)&gt;W$1,ABS(V3489-R3489),""))</f>
        <v/>
      </c>
      <c r="X3489" t="str">
        <f>Y3489&amp;"-"&amp;Z3489&amp;"-"&amp;AC3489&amp;"-"&amp;AD3489&amp;"-"&amp;AG3489</f>
        <v>4.5-e-A-2-1.5</v>
      </c>
      <c r="Y3489">
        <f>F3489</f>
        <v>4.5</v>
      </c>
      <c r="Z3489" s="2" t="str">
        <f>G3489</f>
        <v>e</v>
      </c>
      <c r="AA3489">
        <f>_xlfn.IFNA(VLOOKUP(X3489,'duo-out'!A$2:Q$5000,5,FALSE),E3489+10*(H3489-1)+1+_xlfn.IFNA(VLOOKUP(D3489,states!A$2:C$10,3,FALSE),1))</f>
        <v>86</v>
      </c>
      <c r="AB3489" t="str">
        <f>IF(V3489="","",V3489)</f>
        <v/>
      </c>
      <c r="AC3489" s="2" t="str">
        <f>_xlfn.IFNA(VLOOKUP(D3489,states!A$2:C$10,2,FALSE),"XX")</f>
        <v>A</v>
      </c>
      <c r="AD3489">
        <f>E3489</f>
        <v>2</v>
      </c>
      <c r="AE3489">
        <f>_xlfn.IFNA(VLOOKUP(D3489,states!A$2:D$10,4,FALSE),0)</f>
        <v>2</v>
      </c>
      <c r="AF3489">
        <v>0.5</v>
      </c>
      <c r="AG3489">
        <f>IF(AE3489=0,AF3489,IF(AE3489=1,IF(F3489=0.5,0.5,IF(H3489=1,0.5,1.5)),IF(F3489=0.5,0.5,IF(H3489=1,2.5,1.5))))</f>
        <v>1.5</v>
      </c>
      <c r="AH3489" s="7">
        <f>IF(AC3489="XX",0,1/C3489^(1/5)*IF(E3489=0,100,1)/(E3489+1)^(1/4))</f>
        <v>1.3833296494790666</v>
      </c>
    </row>
    <row r="3490" spans="1:34">
      <c r="A3490">
        <v>5727</v>
      </c>
      <c r="B3490" s="1">
        <v>23255.075000000001</v>
      </c>
      <c r="C3490" s="6">
        <v>0.05</v>
      </c>
      <c r="D3490" t="s">
        <v>3</v>
      </c>
      <c r="E3490">
        <v>2</v>
      </c>
      <c r="F3490">
        <v>4.5</v>
      </c>
      <c r="G3490" t="s">
        <v>1</v>
      </c>
      <c r="H3490">
        <v>2</v>
      </c>
      <c r="I3490" t="s">
        <v>0</v>
      </c>
      <c r="J3490">
        <v>2</v>
      </c>
      <c r="K3490">
        <v>3.5</v>
      </c>
      <c r="L3490" t="s">
        <v>1</v>
      </c>
      <c r="M3490">
        <v>2</v>
      </c>
      <c r="N3490" t="s">
        <v>5783</v>
      </c>
      <c r="O3490">
        <v>1</v>
      </c>
      <c r="P3490" t="str">
        <f>D3490&amp;"-"&amp;F3490&amp;"-"&amp;G3490&amp;"-"&amp;E3490&amp;"-"&amp;H3490</f>
        <v>A2Delta-4.5-e-2-2</v>
      </c>
      <c r="Q3490" t="str">
        <f>I3490&amp;"-"&amp;K3490&amp;"-"&amp;L3490&amp;"-"&amp;J3490&amp;"-"&amp;M3490</f>
        <v>X2Pi-3.5-e-2-2</v>
      </c>
      <c r="R3490">
        <f>B3490+S3490</f>
        <v>28840.884707214002</v>
      </c>
      <c r="S3490">
        <f>_xlfn.IFNA(VLOOKUP(Q3490,'MARVEL-X'!A$2:I$1400,7,FALSE),VLOOKUP(Q3490,MARVEL!A$2:J$1522,10,FALSE))</f>
        <v>5585.8097072139999</v>
      </c>
      <c r="T3490">
        <f>IF(P3490=P3489,R3490+T3489,R3490)</f>
        <v>259567.81230690193</v>
      </c>
      <c r="U3490">
        <f>IF(P3490=P3489,1+U3489,1)</f>
        <v>9</v>
      </c>
      <c r="V3490" t="str">
        <f t="shared" si="54"/>
        <v/>
      </c>
      <c r="W3490" t="str">
        <f>IF(V3490="","",IF(ABS(V3490-R3490)&gt;W$1,ABS(V3490-R3490),""))</f>
        <v/>
      </c>
      <c r="X3490" t="str">
        <f>Y3490&amp;"-"&amp;Z3490&amp;"-"&amp;AC3490&amp;"-"&amp;AD3490&amp;"-"&amp;AG3490</f>
        <v>4.5-e-A-2-1.5</v>
      </c>
      <c r="Y3490">
        <f>F3490</f>
        <v>4.5</v>
      </c>
      <c r="Z3490" s="2" t="str">
        <f>G3490</f>
        <v>e</v>
      </c>
      <c r="AA3490">
        <f>_xlfn.IFNA(VLOOKUP(X3490,'duo-out'!A$2:Q$5000,5,FALSE),E3490+10*(H3490-1)+1+_xlfn.IFNA(VLOOKUP(D3490,states!A$2:C$10,3,FALSE),1))</f>
        <v>86</v>
      </c>
      <c r="AB3490" t="str">
        <f>IF(V3490="","",V3490)</f>
        <v/>
      </c>
      <c r="AC3490" s="2" t="str">
        <f>_xlfn.IFNA(VLOOKUP(D3490,states!A$2:C$10,2,FALSE),"XX")</f>
        <v>A</v>
      </c>
      <c r="AD3490">
        <f>E3490</f>
        <v>2</v>
      </c>
      <c r="AE3490">
        <f>_xlfn.IFNA(VLOOKUP(D3490,states!A$2:D$10,4,FALSE),0)</f>
        <v>2</v>
      </c>
      <c r="AF3490">
        <v>0.5</v>
      </c>
      <c r="AG3490">
        <f>IF(AE3490=0,AF3490,IF(AE3490=1,IF(F3490=0.5,0.5,IF(H3490=1,0.5,1.5)),IF(F3490=0.5,0.5,IF(H3490=1,2.5,1.5))))</f>
        <v>1.5</v>
      </c>
      <c r="AH3490" s="7">
        <f>IF(AC3490="XX",0,1/C3490^(1/5)*IF(E3490=0,100,1)/(E3490+1)^(1/4))</f>
        <v>1.3833296494790666</v>
      </c>
    </row>
    <row r="3491" spans="1:34">
      <c r="A3491">
        <v>5717</v>
      </c>
      <c r="B3491" s="1">
        <v>23121.001</v>
      </c>
      <c r="C3491" s="6">
        <v>8.3519999999999997E-2</v>
      </c>
      <c r="D3491" t="s">
        <v>3</v>
      </c>
      <c r="E3491">
        <v>2</v>
      </c>
      <c r="F3491">
        <v>4.5</v>
      </c>
      <c r="G3491" t="s">
        <v>1</v>
      </c>
      <c r="H3491">
        <v>2</v>
      </c>
      <c r="I3491" t="s">
        <v>0</v>
      </c>
      <c r="J3491">
        <v>2</v>
      </c>
      <c r="K3491">
        <v>5.5</v>
      </c>
      <c r="L3491" t="s">
        <v>1</v>
      </c>
      <c r="M3491">
        <v>1</v>
      </c>
      <c r="N3491" t="s">
        <v>5773</v>
      </c>
      <c r="O3491">
        <v>1</v>
      </c>
      <c r="P3491" t="str">
        <f>D3491&amp;"-"&amp;F3491&amp;"-"&amp;G3491&amp;"-"&amp;E3491&amp;"-"&amp;H3491</f>
        <v>A2Delta-4.5-e-2-2</v>
      </c>
      <c r="Q3491" t="str">
        <f>I3491&amp;"-"&amp;K3491&amp;"-"&amp;L3491&amp;"-"&amp;J3491&amp;"-"&amp;M3491</f>
        <v>X2Pi-5.5-e-2-1</v>
      </c>
      <c r="R3491">
        <f>B3491+S3491</f>
        <v>28840.935268007001</v>
      </c>
      <c r="S3491">
        <f>_xlfn.IFNA(VLOOKUP(Q3491,'MARVEL-X'!A$2:I$1400,7,FALSE),VLOOKUP(Q3491,MARVEL!A$2:J$1522,10,FALSE))</f>
        <v>5719.9342680070004</v>
      </c>
      <c r="T3491">
        <f>IF(P3491=P3490,R3491+T3490,R3491)</f>
        <v>288408.74757490895</v>
      </c>
      <c r="U3491">
        <f>IF(P3491=P3490,1+U3490,1)</f>
        <v>10</v>
      </c>
      <c r="V3491" t="str">
        <f t="shared" si="54"/>
        <v/>
      </c>
      <c r="W3491" t="str">
        <f>IF(V3491="","",IF(ABS(V3491-R3491)&gt;W$1,ABS(V3491-R3491),""))</f>
        <v/>
      </c>
      <c r="X3491" t="str">
        <f>Y3491&amp;"-"&amp;Z3491&amp;"-"&amp;AC3491&amp;"-"&amp;AD3491&amp;"-"&amp;AG3491</f>
        <v>4.5-e-A-2-1.5</v>
      </c>
      <c r="Y3491">
        <f>F3491</f>
        <v>4.5</v>
      </c>
      <c r="Z3491" s="2" t="str">
        <f>G3491</f>
        <v>e</v>
      </c>
      <c r="AA3491">
        <f>_xlfn.IFNA(VLOOKUP(X3491,'duo-out'!A$2:Q$5000,5,FALSE),E3491+10*(H3491-1)+1+_xlfn.IFNA(VLOOKUP(D3491,states!A$2:C$10,3,FALSE),1))</f>
        <v>86</v>
      </c>
      <c r="AB3491" t="str">
        <f>IF(V3491="","",V3491)</f>
        <v/>
      </c>
      <c r="AC3491" s="2" t="str">
        <f>_xlfn.IFNA(VLOOKUP(D3491,states!A$2:C$10,2,FALSE),"XX")</f>
        <v>A</v>
      </c>
      <c r="AD3491">
        <f>E3491</f>
        <v>2</v>
      </c>
      <c r="AE3491">
        <f>_xlfn.IFNA(VLOOKUP(D3491,states!A$2:D$10,4,FALSE),0)</f>
        <v>2</v>
      </c>
      <c r="AF3491">
        <v>0.5</v>
      </c>
      <c r="AG3491">
        <f>IF(AE3491=0,AF3491,IF(AE3491=1,IF(F3491=0.5,0.5,IF(H3491=1,0.5,1.5)),IF(F3491=0.5,0.5,IF(H3491=1,2.5,1.5))))</f>
        <v>1.5</v>
      </c>
      <c r="AH3491" s="7">
        <f>IF(AC3491="XX",0,1/C3491^(1/5)*IF(E3491=0,100,1)/(E3491+1)^(1/4))</f>
        <v>1.2484225055940958</v>
      </c>
    </row>
    <row r="3492" spans="1:34">
      <c r="A3492">
        <v>172</v>
      </c>
      <c r="B3492" s="1">
        <v>23252.021000000001</v>
      </c>
      <c r="C3492" s="6">
        <v>0.1338</v>
      </c>
      <c r="D3492" t="s">
        <v>3</v>
      </c>
      <c r="E3492">
        <v>2</v>
      </c>
      <c r="F3492">
        <v>4.5</v>
      </c>
      <c r="G3492" t="s">
        <v>1</v>
      </c>
      <c r="H3492">
        <v>2</v>
      </c>
      <c r="I3492" t="s">
        <v>0</v>
      </c>
      <c r="J3492">
        <v>2</v>
      </c>
      <c r="K3492">
        <v>4.5</v>
      </c>
      <c r="L3492" t="s">
        <v>2</v>
      </c>
      <c r="M3492">
        <v>1</v>
      </c>
      <c r="N3492" t="s">
        <v>227</v>
      </c>
      <c r="O3492">
        <v>-1</v>
      </c>
      <c r="P3492" t="str">
        <f>D3492&amp;"-"&amp;F3492&amp;"-"&amp;G3492&amp;"-"&amp;E3492&amp;"-"&amp;H3492</f>
        <v>A2Delta-4.5-e-2-2</v>
      </c>
      <c r="Q3492" t="str">
        <f>I3492&amp;"-"&amp;K3492&amp;"-"&amp;L3492&amp;"-"&amp;J3492&amp;"-"&amp;M3492</f>
        <v>X2Pi-4.5-f-2-1</v>
      </c>
      <c r="R3492">
        <f>B3492+S3492</f>
        <v>28840.756596701001</v>
      </c>
      <c r="S3492">
        <f>_xlfn.IFNA(VLOOKUP(Q3492,'MARVEL-X'!A$2:I$1400,7,FALSE),VLOOKUP(Q3492,MARVEL!A$2:J$1522,10,FALSE))</f>
        <v>5588.7355967009998</v>
      </c>
      <c r="T3492">
        <f>IF(P3492=P3491,R3492+T3491,R3492)</f>
        <v>317249.50417160994</v>
      </c>
      <c r="U3492">
        <f>IF(P3492=P3491,1+U3491,1)</f>
        <v>11</v>
      </c>
      <c r="V3492" t="str">
        <f t="shared" si="54"/>
        <v/>
      </c>
      <c r="W3492" t="str">
        <f>IF(V3492="","",IF(ABS(V3492-R3492)&gt;W$1,ABS(V3492-R3492),""))</f>
        <v/>
      </c>
      <c r="X3492" t="str">
        <f>Y3492&amp;"-"&amp;Z3492&amp;"-"&amp;AC3492&amp;"-"&amp;AD3492&amp;"-"&amp;AG3492</f>
        <v>4.5-e-A-2-1.5</v>
      </c>
      <c r="Y3492">
        <f>F3492</f>
        <v>4.5</v>
      </c>
      <c r="Z3492" s="2" t="str">
        <f>G3492</f>
        <v>e</v>
      </c>
      <c r="AA3492">
        <f>_xlfn.IFNA(VLOOKUP(X3492,'duo-out'!A$2:Q$5000,5,FALSE),E3492+10*(H3492-1)+1+_xlfn.IFNA(VLOOKUP(D3492,states!A$2:C$10,3,FALSE),1))</f>
        <v>86</v>
      </c>
      <c r="AB3492" t="str">
        <f>IF(V3492="","",V3492)</f>
        <v/>
      </c>
      <c r="AC3492" s="2" t="str">
        <f>_xlfn.IFNA(VLOOKUP(D3492,states!A$2:C$10,2,FALSE),"XX")</f>
        <v>A</v>
      </c>
      <c r="AD3492">
        <f>E3492</f>
        <v>2</v>
      </c>
      <c r="AE3492">
        <f>_xlfn.IFNA(VLOOKUP(D3492,states!A$2:D$10,4,FALSE),0)</f>
        <v>2</v>
      </c>
      <c r="AF3492">
        <v>0.5</v>
      </c>
      <c r="AG3492">
        <f>IF(AE3492=0,AF3492,IF(AE3492=1,IF(F3492=0.5,0.5,IF(H3492=1,0.5,1.5)),IF(F3492=0.5,0.5,IF(H3492=1,2.5,1.5))))</f>
        <v>1.5</v>
      </c>
      <c r="AH3492" s="7">
        <f>IF(AC3492="XX",0,1/C3492^(1/5)*IF(E3492=0,100,1)/(E3492+1)^(1/4))</f>
        <v>1.1361311403561427</v>
      </c>
    </row>
    <row r="3493" spans="1:34">
      <c r="A3493">
        <v>1432</v>
      </c>
      <c r="B3493" s="1">
        <v>22967.77</v>
      </c>
      <c r="C3493" s="6">
        <v>0.05</v>
      </c>
      <c r="D3493" t="s">
        <v>3</v>
      </c>
      <c r="E3493">
        <v>2</v>
      </c>
      <c r="F3493">
        <v>4.5</v>
      </c>
      <c r="G3493" t="s">
        <v>1</v>
      </c>
      <c r="H3493">
        <v>2</v>
      </c>
      <c r="I3493" t="s">
        <v>0</v>
      </c>
      <c r="J3493">
        <v>2</v>
      </c>
      <c r="K3493">
        <v>5.5</v>
      </c>
      <c r="L3493" t="s">
        <v>1</v>
      </c>
      <c r="M3493">
        <v>2</v>
      </c>
      <c r="N3493" t="s">
        <v>1488</v>
      </c>
      <c r="O3493">
        <v>1</v>
      </c>
      <c r="P3493" t="str">
        <f>D3493&amp;"-"&amp;F3493&amp;"-"&amp;G3493&amp;"-"&amp;E3493&amp;"-"&amp;H3493</f>
        <v>A2Delta-4.5-e-2-2</v>
      </c>
      <c r="Q3493" t="str">
        <f>I3493&amp;"-"&amp;K3493&amp;"-"&amp;L3493&amp;"-"&amp;J3493&amp;"-"&amp;M3493</f>
        <v>X2Pi-5.5-e-2-2</v>
      </c>
      <c r="R3493">
        <f>B3493+S3493</f>
        <v>28840.832024834999</v>
      </c>
      <c r="S3493">
        <f>_xlfn.IFNA(VLOOKUP(Q3493,'MARVEL-X'!A$2:I$1400,7,FALSE),VLOOKUP(Q3493,MARVEL!A$2:J$1522,10,FALSE))</f>
        <v>5873.0620248349996</v>
      </c>
      <c r="T3493">
        <f>IF(P3493=P3492,R3493+T3492,R3493)</f>
        <v>346090.33619644493</v>
      </c>
      <c r="U3493">
        <f>IF(P3493=P3492,1+U3492,1)</f>
        <v>12</v>
      </c>
      <c r="V3493" t="str">
        <f t="shared" si="54"/>
        <v/>
      </c>
      <c r="W3493" t="str">
        <f>IF(V3493="","",IF(ABS(V3493-R3493)&gt;W$1,ABS(V3493-R3493),""))</f>
        <v/>
      </c>
      <c r="X3493" t="str">
        <f>Y3493&amp;"-"&amp;Z3493&amp;"-"&amp;AC3493&amp;"-"&amp;AD3493&amp;"-"&amp;AG3493</f>
        <v>4.5-e-A-2-1.5</v>
      </c>
      <c r="Y3493">
        <f>F3493</f>
        <v>4.5</v>
      </c>
      <c r="Z3493" s="2" t="str">
        <f>G3493</f>
        <v>e</v>
      </c>
      <c r="AA3493">
        <f>_xlfn.IFNA(VLOOKUP(X3493,'duo-out'!A$2:Q$5000,5,FALSE),E3493+10*(H3493-1)+1+_xlfn.IFNA(VLOOKUP(D3493,states!A$2:C$10,3,FALSE),1))</f>
        <v>86</v>
      </c>
      <c r="AB3493" t="str">
        <f>IF(V3493="","",V3493)</f>
        <v/>
      </c>
      <c r="AC3493" s="2" t="str">
        <f>_xlfn.IFNA(VLOOKUP(D3493,states!A$2:C$10,2,FALSE),"XX")</f>
        <v>A</v>
      </c>
      <c r="AD3493">
        <f>E3493</f>
        <v>2</v>
      </c>
      <c r="AE3493">
        <f>_xlfn.IFNA(VLOOKUP(D3493,states!A$2:D$10,4,FALSE),0)</f>
        <v>2</v>
      </c>
      <c r="AF3493">
        <v>0.5</v>
      </c>
      <c r="AG3493">
        <f>IF(AE3493=0,AF3493,IF(AE3493=1,IF(F3493=0.5,0.5,IF(H3493=1,0.5,1.5)),IF(F3493=0.5,0.5,IF(H3493=1,2.5,1.5))))</f>
        <v>1.5</v>
      </c>
      <c r="AH3493" s="7">
        <f>IF(AC3493="XX",0,1/C3493^(1/5)*IF(E3493=0,100,1)/(E3493+1)^(1/4))</f>
        <v>1.3833296494790666</v>
      </c>
    </row>
    <row r="3494" spans="1:34">
      <c r="A3494">
        <v>1382</v>
      </c>
      <c r="B3494" s="1">
        <v>23124.49</v>
      </c>
      <c r="C3494" s="6">
        <v>0.27229999999999999</v>
      </c>
      <c r="D3494" t="s">
        <v>3</v>
      </c>
      <c r="E3494">
        <v>2</v>
      </c>
      <c r="F3494">
        <v>4.5</v>
      </c>
      <c r="G3494" t="s">
        <v>1</v>
      </c>
      <c r="H3494">
        <v>2</v>
      </c>
      <c r="I3494" t="s">
        <v>0</v>
      </c>
      <c r="J3494">
        <v>2</v>
      </c>
      <c r="K3494">
        <v>4.5</v>
      </c>
      <c r="L3494" t="s">
        <v>1</v>
      </c>
      <c r="M3494">
        <v>2</v>
      </c>
      <c r="N3494" t="s">
        <v>1438</v>
      </c>
      <c r="O3494">
        <v>1</v>
      </c>
      <c r="P3494" t="str">
        <f>D3494&amp;"-"&amp;F3494&amp;"-"&amp;G3494&amp;"-"&amp;E3494&amp;"-"&amp;H3494</f>
        <v>A2Delta-4.5-e-2-2</v>
      </c>
      <c r="Q3494" t="str">
        <f>I3494&amp;"-"&amp;K3494&amp;"-"&amp;L3494&amp;"-"&amp;J3494&amp;"-"&amp;M3494</f>
        <v>X2Pi-4.5-e-2-2</v>
      </c>
      <c r="R3494">
        <f>B3494+S3494</f>
        <v>28841.118141270003</v>
      </c>
      <c r="S3494">
        <f>_xlfn.IFNA(VLOOKUP(Q3494,'MARVEL-X'!A$2:I$1400,7,FALSE),VLOOKUP(Q3494,MARVEL!A$2:J$1522,10,FALSE))</f>
        <v>5716.62814127</v>
      </c>
      <c r="T3494">
        <f>IF(P3494=P3493,R3494+T3493,R3494)</f>
        <v>374931.45433771494</v>
      </c>
      <c r="U3494">
        <f>IF(P3494=P3493,1+U3493,1)</f>
        <v>13</v>
      </c>
      <c r="V3494" t="str">
        <f t="shared" si="54"/>
        <v/>
      </c>
      <c r="W3494" t="str">
        <f>IF(V3494="","",IF(ABS(V3494-R3494)&gt;W$1,ABS(V3494-R3494),""))</f>
        <v/>
      </c>
      <c r="X3494" t="str">
        <f>Y3494&amp;"-"&amp;Z3494&amp;"-"&amp;AC3494&amp;"-"&amp;AD3494&amp;"-"&amp;AG3494</f>
        <v>4.5-e-A-2-1.5</v>
      </c>
      <c r="Y3494">
        <f>F3494</f>
        <v>4.5</v>
      </c>
      <c r="Z3494" s="2" t="str">
        <f>G3494</f>
        <v>e</v>
      </c>
      <c r="AA3494">
        <f>_xlfn.IFNA(VLOOKUP(X3494,'duo-out'!A$2:Q$5000,5,FALSE),E3494+10*(H3494-1)+1+_xlfn.IFNA(VLOOKUP(D3494,states!A$2:C$10,3,FALSE),1))</f>
        <v>86</v>
      </c>
      <c r="AB3494" t="str">
        <f>IF(V3494="","",V3494)</f>
        <v/>
      </c>
      <c r="AC3494" s="2" t="str">
        <f>_xlfn.IFNA(VLOOKUP(D3494,states!A$2:C$10,2,FALSE),"XX")</f>
        <v>A</v>
      </c>
      <c r="AD3494">
        <f>E3494</f>
        <v>2</v>
      </c>
      <c r="AE3494">
        <f>_xlfn.IFNA(VLOOKUP(D3494,states!A$2:D$10,4,FALSE),0)</f>
        <v>2</v>
      </c>
      <c r="AF3494">
        <v>0.5</v>
      </c>
      <c r="AG3494">
        <f>IF(AE3494=0,AF3494,IF(AE3494=1,IF(F3494=0.5,0.5,IF(H3494=1,0.5,1.5)),IF(F3494=0.5,0.5,IF(H3494=1,2.5,1.5))))</f>
        <v>1.5</v>
      </c>
      <c r="AH3494" s="7">
        <f>IF(AC3494="XX",0,1/C3494^(1/5)*IF(E3494=0,100,1)/(E3494+1)^(1/4))</f>
        <v>0.98562147635581454</v>
      </c>
    </row>
    <row r="3495" spans="1:34">
      <c r="A3495">
        <v>1343</v>
      </c>
      <c r="B3495" s="1">
        <v>23254.959999999999</v>
      </c>
      <c r="C3495" s="6">
        <v>0.1074</v>
      </c>
      <c r="D3495" t="s">
        <v>3</v>
      </c>
      <c r="E3495">
        <v>2</v>
      </c>
      <c r="F3495">
        <v>4.5</v>
      </c>
      <c r="G3495" t="s">
        <v>1</v>
      </c>
      <c r="H3495">
        <v>2</v>
      </c>
      <c r="I3495" t="s">
        <v>0</v>
      </c>
      <c r="J3495">
        <v>2</v>
      </c>
      <c r="K3495">
        <v>3.5</v>
      </c>
      <c r="L3495" t="s">
        <v>1</v>
      </c>
      <c r="M3495">
        <v>2</v>
      </c>
      <c r="N3495" t="s">
        <v>1399</v>
      </c>
      <c r="O3495">
        <v>1</v>
      </c>
      <c r="P3495" t="str">
        <f>D3495&amp;"-"&amp;F3495&amp;"-"&amp;G3495&amp;"-"&amp;E3495&amp;"-"&amp;H3495</f>
        <v>A2Delta-4.5-e-2-2</v>
      </c>
      <c r="Q3495" t="str">
        <f>I3495&amp;"-"&amp;K3495&amp;"-"&amp;L3495&amp;"-"&amp;J3495&amp;"-"&amp;M3495</f>
        <v>X2Pi-3.5-e-2-2</v>
      </c>
      <c r="R3495">
        <f>B3495+S3495</f>
        <v>28840.769707214</v>
      </c>
      <c r="S3495">
        <f>_xlfn.IFNA(VLOOKUP(Q3495,'MARVEL-X'!A$2:I$1400,7,FALSE),VLOOKUP(Q3495,MARVEL!A$2:J$1522,10,FALSE))</f>
        <v>5585.8097072139999</v>
      </c>
      <c r="T3495">
        <f>IF(P3495=P3494,R3495+T3494,R3495)</f>
        <v>403772.22404492891</v>
      </c>
      <c r="U3495">
        <f>IF(P3495=P3494,1+U3494,1)</f>
        <v>14</v>
      </c>
      <c r="V3495" t="str">
        <f t="shared" si="54"/>
        <v/>
      </c>
      <c r="W3495" t="str">
        <f>IF(V3495="","",IF(ABS(V3495-R3495)&gt;W$1,ABS(V3495-R3495),""))</f>
        <v/>
      </c>
      <c r="X3495" t="str">
        <f>Y3495&amp;"-"&amp;Z3495&amp;"-"&amp;AC3495&amp;"-"&amp;AD3495&amp;"-"&amp;AG3495</f>
        <v>4.5-e-A-2-1.5</v>
      </c>
      <c r="Y3495">
        <f>F3495</f>
        <v>4.5</v>
      </c>
      <c r="Z3495" s="2" t="str">
        <f>G3495</f>
        <v>e</v>
      </c>
      <c r="AA3495">
        <f>_xlfn.IFNA(VLOOKUP(X3495,'duo-out'!A$2:Q$5000,5,FALSE),E3495+10*(H3495-1)+1+_xlfn.IFNA(VLOOKUP(D3495,states!A$2:C$10,3,FALSE),1))</f>
        <v>86</v>
      </c>
      <c r="AB3495" t="str">
        <f>IF(V3495="","",V3495)</f>
        <v/>
      </c>
      <c r="AC3495" s="2" t="str">
        <f>_xlfn.IFNA(VLOOKUP(D3495,states!A$2:C$10,2,FALSE),"XX")</f>
        <v>A</v>
      </c>
      <c r="AD3495">
        <f>E3495</f>
        <v>2</v>
      </c>
      <c r="AE3495">
        <f>_xlfn.IFNA(VLOOKUP(D3495,states!A$2:D$10,4,FALSE),0)</f>
        <v>2</v>
      </c>
      <c r="AF3495">
        <v>0.5</v>
      </c>
      <c r="AG3495">
        <f>IF(AE3495=0,AF3495,IF(AE3495=1,IF(F3495=0.5,0.5,IF(H3495=1,0.5,1.5)),IF(F3495=0.5,0.5,IF(H3495=1,2.5,1.5))))</f>
        <v>1.5</v>
      </c>
      <c r="AH3495" s="7">
        <f>IF(AC3495="XX",0,1/C3495^(1/5)*IF(E3495=0,100,1)/(E3495+1)^(1/4))</f>
        <v>1.1871861736922455</v>
      </c>
    </row>
    <row r="3496" spans="1:34">
      <c r="A3496">
        <v>22</v>
      </c>
      <c r="B3496" s="1">
        <v>20783.078000000001</v>
      </c>
      <c r="C3496" s="6">
        <v>5.0000000000000001E-3</v>
      </c>
      <c r="D3496" t="s">
        <v>3</v>
      </c>
      <c r="E3496">
        <v>2</v>
      </c>
      <c r="F3496">
        <v>4.5</v>
      </c>
      <c r="G3496" t="s">
        <v>1</v>
      </c>
      <c r="H3496">
        <v>2</v>
      </c>
      <c r="I3496" t="s">
        <v>0</v>
      </c>
      <c r="J3496">
        <v>3</v>
      </c>
      <c r="K3496">
        <v>3.5</v>
      </c>
      <c r="L3496" t="s">
        <v>1</v>
      </c>
      <c r="M3496">
        <v>2</v>
      </c>
      <c r="N3496" t="s">
        <v>77</v>
      </c>
      <c r="O3496">
        <v>-1</v>
      </c>
      <c r="P3496" t="str">
        <f>D3496&amp;"-"&amp;F3496&amp;"-"&amp;G3496&amp;"-"&amp;E3496&amp;"-"&amp;H3496</f>
        <v>A2Delta-4.5-e-2-2</v>
      </c>
      <c r="Q3496" t="str">
        <f>I3496&amp;"-"&amp;K3496&amp;"-"&amp;L3496&amp;"-"&amp;J3496&amp;"-"&amp;M3496</f>
        <v>X2Pi-3.5-e-3-2</v>
      </c>
      <c r="R3496">
        <f>B3496+S3496</f>
        <v>28840.860455876002</v>
      </c>
      <c r="S3496">
        <f>_xlfn.IFNA(VLOOKUP(Q3496,'MARVEL-X'!A$2:I$1400,7,FALSE),VLOOKUP(Q3496,MARVEL!A$2:J$1522,10,FALSE))</f>
        <v>8057.7824558760003</v>
      </c>
      <c r="T3496">
        <f>IF(P3496=P3495,R3496+T3495,R3496)</f>
        <v>432613.08450080489</v>
      </c>
      <c r="U3496">
        <f>IF(P3496=P3495,1+U3495,1)</f>
        <v>15</v>
      </c>
      <c r="V3496">
        <f t="shared" si="54"/>
        <v>28840.872300053659</v>
      </c>
      <c r="W3496" t="str">
        <f>IF(V3496="","",IF(ABS(V3496-R3496)&gt;W$1,ABS(V3496-R3496),""))</f>
        <v/>
      </c>
      <c r="X3496" t="str">
        <f>Y3496&amp;"-"&amp;Z3496&amp;"-"&amp;AC3496&amp;"-"&amp;AD3496&amp;"-"&amp;AG3496</f>
        <v>4.5-e-A-2-1.5</v>
      </c>
      <c r="Y3496">
        <f>F3496</f>
        <v>4.5</v>
      </c>
      <c r="Z3496" s="2" t="str">
        <f>G3496</f>
        <v>e</v>
      </c>
      <c r="AA3496">
        <f>_xlfn.IFNA(VLOOKUP(X3496,'duo-out'!A$2:Q$5000,5,FALSE),E3496+10*(H3496-1)+1+_xlfn.IFNA(VLOOKUP(D3496,states!A$2:C$10,3,FALSE),1))</f>
        <v>86</v>
      </c>
      <c r="AB3496">
        <f>IF(V3496="","",V3496)</f>
        <v>28840.872300053659</v>
      </c>
      <c r="AC3496" s="2" t="str">
        <f>_xlfn.IFNA(VLOOKUP(D3496,states!A$2:C$10,2,FALSE),"XX")</f>
        <v>A</v>
      </c>
      <c r="AD3496">
        <f>E3496</f>
        <v>2</v>
      </c>
      <c r="AE3496">
        <f>_xlfn.IFNA(VLOOKUP(D3496,states!A$2:D$10,4,FALSE),0)</f>
        <v>2</v>
      </c>
      <c r="AF3496">
        <v>0.5</v>
      </c>
      <c r="AG3496">
        <f>IF(AE3496=0,AF3496,IF(AE3496=1,IF(F3496=0.5,0.5,IF(H3496=1,0.5,1.5)),IF(F3496=0.5,0.5,IF(H3496=1,2.5,1.5))))</f>
        <v>1.5</v>
      </c>
      <c r="AH3496" s="7">
        <f>IF(AC3496="XX",0,1/C3496^(1/5)*IF(E3496=0,100,1)/(E3496+1)^(1/4))</f>
        <v>2.1924297443889911</v>
      </c>
    </row>
    <row r="3497" spans="1:34">
      <c r="A3497">
        <v>3786</v>
      </c>
      <c r="B3497" s="1">
        <v>22842.002499999999</v>
      </c>
      <c r="C3497" s="6">
        <v>4.6559999999999997E-2</v>
      </c>
      <c r="D3497" t="s">
        <v>3</v>
      </c>
      <c r="E3497">
        <v>3</v>
      </c>
      <c r="F3497">
        <v>4.5</v>
      </c>
      <c r="G3497" t="s">
        <v>1</v>
      </c>
      <c r="H3497">
        <v>1</v>
      </c>
      <c r="I3497" t="s">
        <v>0</v>
      </c>
      <c r="J3497">
        <v>3</v>
      </c>
      <c r="K3497">
        <v>4.5</v>
      </c>
      <c r="L3497" t="s">
        <v>2</v>
      </c>
      <c r="M3497">
        <v>2</v>
      </c>
      <c r="N3497" t="s">
        <v>3842</v>
      </c>
      <c r="O3497">
        <v>1</v>
      </c>
      <c r="P3497" t="str">
        <f>D3497&amp;"-"&amp;F3497&amp;"-"&amp;G3497&amp;"-"&amp;E3497&amp;"-"&amp;H3497</f>
        <v>A2Delta-4.5-e-3-1</v>
      </c>
      <c r="Q3497" t="str">
        <f>I3497&amp;"-"&amp;K3497&amp;"-"&amp;L3497&amp;"-"&amp;J3497&amp;"-"&amp;M3497</f>
        <v>X2Pi-4.5-f-3-2</v>
      </c>
      <c r="R3497">
        <f>B3497+S3497</f>
        <v>31026.454200726999</v>
      </c>
      <c r="S3497">
        <f>_xlfn.IFNA(VLOOKUP(Q3497,'MARVEL-X'!A$2:I$1400,7,FALSE),VLOOKUP(Q3497,MARVEL!A$2:J$1522,10,FALSE))</f>
        <v>8184.4517007269997</v>
      </c>
      <c r="T3497">
        <f>IF(P3497=P3496,R3497+T3496,R3497)</f>
        <v>31026.454200726999</v>
      </c>
      <c r="U3497">
        <f>IF(P3497=P3496,1+U3496,1)</f>
        <v>1</v>
      </c>
      <c r="V3497" t="str">
        <f t="shared" si="54"/>
        <v/>
      </c>
      <c r="W3497" t="str">
        <f>IF(V3497="","",IF(ABS(V3497-R3497)&gt;W$1,ABS(V3497-R3497),""))</f>
        <v/>
      </c>
      <c r="X3497" t="str">
        <f>Y3497&amp;"-"&amp;Z3497&amp;"-"&amp;AC3497&amp;"-"&amp;AD3497&amp;"-"&amp;AG3497</f>
        <v>4.5-e-A-3-2.5</v>
      </c>
      <c r="Y3497">
        <f>F3497</f>
        <v>4.5</v>
      </c>
      <c r="Z3497" s="2" t="str">
        <f>G3497</f>
        <v>e</v>
      </c>
      <c r="AA3497">
        <f>_xlfn.IFNA(VLOOKUP(X3497,'duo-out'!A$2:Q$5000,5,FALSE),E3497+10*(H3497-1)+1+_xlfn.IFNA(VLOOKUP(D3497,states!A$2:C$10,3,FALSE),1))</f>
        <v>109</v>
      </c>
      <c r="AB3497" t="str">
        <f>IF(V3497="","",V3497)</f>
        <v/>
      </c>
      <c r="AC3497" s="2" t="str">
        <f>_xlfn.IFNA(VLOOKUP(D3497,states!A$2:C$10,2,FALSE),"XX")</f>
        <v>A</v>
      </c>
      <c r="AD3497">
        <f>E3497</f>
        <v>3</v>
      </c>
      <c r="AE3497">
        <f>_xlfn.IFNA(VLOOKUP(D3497,states!A$2:D$10,4,FALSE),0)</f>
        <v>2</v>
      </c>
      <c r="AF3497">
        <v>0.5</v>
      </c>
      <c r="AG3497">
        <f>IF(AE3497=0,AF3497,IF(AE3497=1,IF(F3497=0.5,0.5,IF(H3497=1,0.5,1.5)),IF(F3497=0.5,0.5,IF(H3497=1,2.5,1.5))))</f>
        <v>2.5</v>
      </c>
      <c r="AH3497" s="7">
        <f>IF(AC3497="XX",0,1/C3497^(1/5)*IF(E3497=0,100,1)/(E3497+1)^(1/4))</f>
        <v>1.3058172693993997</v>
      </c>
    </row>
    <row r="3498" spans="1:34">
      <c r="A3498">
        <v>3775</v>
      </c>
      <c r="B3498" s="1">
        <v>22839.905599999998</v>
      </c>
      <c r="C3498" s="6">
        <v>1.7440000000000001E-2</v>
      </c>
      <c r="D3498" t="s">
        <v>3</v>
      </c>
      <c r="E3498">
        <v>3</v>
      </c>
      <c r="F3498">
        <v>4.5</v>
      </c>
      <c r="G3498" t="s">
        <v>1</v>
      </c>
      <c r="H3498">
        <v>1</v>
      </c>
      <c r="I3498" t="s">
        <v>0</v>
      </c>
      <c r="J3498">
        <v>3</v>
      </c>
      <c r="K3498">
        <v>5.5</v>
      </c>
      <c r="L3498" t="s">
        <v>1</v>
      </c>
      <c r="M3498">
        <v>1</v>
      </c>
      <c r="N3498" t="s">
        <v>3831</v>
      </c>
      <c r="O3498">
        <v>1</v>
      </c>
      <c r="P3498" t="str">
        <f>D3498&amp;"-"&amp;F3498&amp;"-"&amp;G3498&amp;"-"&amp;E3498&amp;"-"&amp;H3498</f>
        <v>A2Delta-4.5-e-3-1</v>
      </c>
      <c r="Q3498" t="str">
        <f>I3498&amp;"-"&amp;K3498&amp;"-"&amp;L3498&amp;"-"&amp;J3498&amp;"-"&amp;M3498</f>
        <v>X2Pi-5.5-e-3-1</v>
      </c>
      <c r="R3498">
        <f>B3498+S3498</f>
        <v>31026.431290267999</v>
      </c>
      <c r="S3498">
        <f>_xlfn.IFNA(VLOOKUP(Q3498,'MARVEL-X'!A$2:I$1400,7,FALSE),VLOOKUP(Q3498,MARVEL!A$2:J$1522,10,FALSE))</f>
        <v>8186.5256902680003</v>
      </c>
      <c r="T3498">
        <f>IF(P3498=P3497,R3498+T3497,R3498)</f>
        <v>62052.885490995002</v>
      </c>
      <c r="U3498">
        <f>IF(P3498=P3497,1+U3497,1)</f>
        <v>2</v>
      </c>
      <c r="V3498" t="str">
        <f t="shared" si="54"/>
        <v/>
      </c>
      <c r="W3498" t="str">
        <f>IF(V3498="","",IF(ABS(V3498-R3498)&gt;W$1,ABS(V3498-R3498),""))</f>
        <v/>
      </c>
      <c r="X3498" t="str">
        <f>Y3498&amp;"-"&amp;Z3498&amp;"-"&amp;AC3498&amp;"-"&amp;AD3498&amp;"-"&amp;AG3498</f>
        <v>4.5-e-A-3-2.5</v>
      </c>
      <c r="Y3498">
        <f>F3498</f>
        <v>4.5</v>
      </c>
      <c r="Z3498" s="2" t="str">
        <f>G3498</f>
        <v>e</v>
      </c>
      <c r="AA3498">
        <f>_xlfn.IFNA(VLOOKUP(X3498,'duo-out'!A$2:Q$5000,5,FALSE),E3498+10*(H3498-1)+1+_xlfn.IFNA(VLOOKUP(D3498,states!A$2:C$10,3,FALSE),1))</f>
        <v>109</v>
      </c>
      <c r="AB3498" t="str">
        <f>IF(V3498="","",V3498)</f>
        <v/>
      </c>
      <c r="AC3498" s="2" t="str">
        <f>_xlfn.IFNA(VLOOKUP(D3498,states!A$2:C$10,2,FALSE),"XX")</f>
        <v>A</v>
      </c>
      <c r="AD3498">
        <f>E3498</f>
        <v>3</v>
      </c>
      <c r="AE3498">
        <f>_xlfn.IFNA(VLOOKUP(D3498,states!A$2:D$10,4,FALSE),0)</f>
        <v>2</v>
      </c>
      <c r="AF3498">
        <v>0.5</v>
      </c>
      <c r="AG3498">
        <f>IF(AE3498=0,AF3498,IF(AE3498=1,IF(F3498=0.5,0.5,IF(H3498=1,0.5,1.5)),IF(F3498=0.5,0.5,IF(H3498=1,2.5,1.5))))</f>
        <v>2.5</v>
      </c>
      <c r="AH3498" s="7">
        <f>IF(AC3498="XX",0,1/C3498^(1/5)*IF(E3498=0,100,1)/(E3498+1)^(1/4))</f>
        <v>1.5891895698952876</v>
      </c>
    </row>
    <row r="3499" spans="1:34">
      <c r="A3499">
        <v>3768</v>
      </c>
      <c r="B3499" s="1">
        <v>22965.853200000001</v>
      </c>
      <c r="C3499" s="6">
        <v>5.0000000000000001E-3</v>
      </c>
      <c r="D3499" t="s">
        <v>3</v>
      </c>
      <c r="E3499">
        <v>3</v>
      </c>
      <c r="F3499">
        <v>4.5</v>
      </c>
      <c r="G3499" t="s">
        <v>1</v>
      </c>
      <c r="H3499">
        <v>1</v>
      </c>
      <c r="I3499" t="s">
        <v>0</v>
      </c>
      <c r="J3499">
        <v>3</v>
      </c>
      <c r="K3499">
        <v>4.5</v>
      </c>
      <c r="L3499" t="s">
        <v>2</v>
      </c>
      <c r="M3499">
        <v>1</v>
      </c>
      <c r="N3499" t="s">
        <v>3824</v>
      </c>
      <c r="O3499">
        <v>1</v>
      </c>
      <c r="P3499" t="str">
        <f>D3499&amp;"-"&amp;F3499&amp;"-"&amp;G3499&amp;"-"&amp;E3499&amp;"-"&amp;H3499</f>
        <v>A2Delta-4.5-e-3-1</v>
      </c>
      <c r="Q3499" t="str">
        <f>I3499&amp;"-"&amp;K3499&amp;"-"&amp;L3499&amp;"-"&amp;J3499&amp;"-"&amp;M3499</f>
        <v>X2Pi-4.5-f-3-1</v>
      </c>
      <c r="R3499">
        <f>B3499+S3499</f>
        <v>31026.417181308003</v>
      </c>
      <c r="S3499">
        <f>_xlfn.IFNA(VLOOKUP(Q3499,'MARVEL-X'!A$2:I$1400,7,FALSE),VLOOKUP(Q3499,MARVEL!A$2:J$1522,10,FALSE))</f>
        <v>8060.5639813079997</v>
      </c>
      <c r="T3499">
        <f>IF(P3499=P3498,R3499+T3498,R3499)</f>
        <v>93079.302672303005</v>
      </c>
      <c r="U3499">
        <f>IF(P3499=P3498,1+U3498,1)</f>
        <v>3</v>
      </c>
      <c r="V3499" t="str">
        <f t="shared" si="54"/>
        <v/>
      </c>
      <c r="W3499" t="str">
        <f>IF(V3499="","",IF(ABS(V3499-R3499)&gt;W$1,ABS(V3499-R3499),""))</f>
        <v/>
      </c>
      <c r="X3499" t="str">
        <f>Y3499&amp;"-"&amp;Z3499&amp;"-"&amp;AC3499&amp;"-"&amp;AD3499&amp;"-"&amp;AG3499</f>
        <v>4.5-e-A-3-2.5</v>
      </c>
      <c r="Y3499">
        <f>F3499</f>
        <v>4.5</v>
      </c>
      <c r="Z3499" s="2" t="str">
        <f>G3499</f>
        <v>e</v>
      </c>
      <c r="AA3499">
        <f>_xlfn.IFNA(VLOOKUP(X3499,'duo-out'!A$2:Q$5000,5,FALSE),E3499+10*(H3499-1)+1+_xlfn.IFNA(VLOOKUP(D3499,states!A$2:C$10,3,FALSE),1))</f>
        <v>109</v>
      </c>
      <c r="AB3499" t="str">
        <f>IF(V3499="","",V3499)</f>
        <v/>
      </c>
      <c r="AC3499" s="2" t="str">
        <f>_xlfn.IFNA(VLOOKUP(D3499,states!A$2:C$10,2,FALSE),"XX")</f>
        <v>A</v>
      </c>
      <c r="AD3499">
        <f>E3499</f>
        <v>3</v>
      </c>
      <c r="AE3499">
        <f>_xlfn.IFNA(VLOOKUP(D3499,states!A$2:D$10,4,FALSE),0)</f>
        <v>2</v>
      </c>
      <c r="AF3499">
        <v>0.5</v>
      </c>
      <c r="AG3499">
        <f>IF(AE3499=0,AF3499,IF(AE3499=1,IF(F3499=0.5,0.5,IF(H3499=1,0.5,1.5)),IF(F3499=0.5,0.5,IF(H3499=1,2.5,1.5))))</f>
        <v>2.5</v>
      </c>
      <c r="AH3499" s="7">
        <f>IF(AC3499="XX",0,1/C3499^(1/5)*IF(E3499=0,100,1)/(E3499+1)^(1/4))</f>
        <v>2.0402857733683697</v>
      </c>
    </row>
    <row r="3500" spans="1:34">
      <c r="A3500">
        <v>3746</v>
      </c>
      <c r="B3500" s="1">
        <v>23065.602900000002</v>
      </c>
      <c r="C3500" s="6">
        <v>5.0000000000000001E-3</v>
      </c>
      <c r="D3500" t="s">
        <v>3</v>
      </c>
      <c r="E3500">
        <v>3</v>
      </c>
      <c r="F3500">
        <v>4.5</v>
      </c>
      <c r="G3500" t="s">
        <v>1</v>
      </c>
      <c r="H3500">
        <v>1</v>
      </c>
      <c r="I3500" t="s">
        <v>0</v>
      </c>
      <c r="J3500">
        <v>3</v>
      </c>
      <c r="K3500">
        <v>3.5</v>
      </c>
      <c r="L3500" t="s">
        <v>1</v>
      </c>
      <c r="M3500">
        <v>1</v>
      </c>
      <c r="N3500" t="s">
        <v>3802</v>
      </c>
      <c r="O3500">
        <v>1</v>
      </c>
      <c r="P3500" t="str">
        <f>D3500&amp;"-"&amp;F3500&amp;"-"&amp;G3500&amp;"-"&amp;E3500&amp;"-"&amp;H3500</f>
        <v>A2Delta-4.5-e-3-1</v>
      </c>
      <c r="Q3500" t="str">
        <f>I3500&amp;"-"&amp;K3500&amp;"-"&amp;L3500&amp;"-"&amp;J3500&amp;"-"&amp;M3500</f>
        <v>X2Pi-3.5-e-3-1</v>
      </c>
      <c r="R3500">
        <f>B3500+S3500</f>
        <v>31026.402358867002</v>
      </c>
      <c r="S3500">
        <f>_xlfn.IFNA(VLOOKUP(Q3500,'MARVEL-X'!A$2:I$1400,7,FALSE),VLOOKUP(Q3500,MARVEL!A$2:J$1522,10,FALSE))</f>
        <v>7960.7994588669999</v>
      </c>
      <c r="T3500">
        <f>IF(P3500=P3499,R3500+T3499,R3500)</f>
        <v>124105.70503117001</v>
      </c>
      <c r="U3500">
        <f>IF(P3500=P3499,1+U3499,1)</f>
        <v>4</v>
      </c>
      <c r="V3500">
        <f t="shared" si="54"/>
        <v>31026.426257792504</v>
      </c>
      <c r="W3500" t="str">
        <f>IF(V3500="","",IF(ABS(V3500-R3500)&gt;W$1,ABS(V3500-R3500),""))</f>
        <v/>
      </c>
      <c r="X3500" t="str">
        <f>Y3500&amp;"-"&amp;Z3500&amp;"-"&amp;AC3500&amp;"-"&amp;AD3500&amp;"-"&amp;AG3500</f>
        <v>4.5-e-A-3-2.5</v>
      </c>
      <c r="Y3500">
        <f>F3500</f>
        <v>4.5</v>
      </c>
      <c r="Z3500" s="2" t="str">
        <f>G3500</f>
        <v>e</v>
      </c>
      <c r="AA3500">
        <f>_xlfn.IFNA(VLOOKUP(X3500,'duo-out'!A$2:Q$5000,5,FALSE),E3500+10*(H3500-1)+1+_xlfn.IFNA(VLOOKUP(D3500,states!A$2:C$10,3,FALSE),1))</f>
        <v>109</v>
      </c>
      <c r="AB3500">
        <f>IF(V3500="","",V3500)</f>
        <v>31026.426257792504</v>
      </c>
      <c r="AC3500" s="2" t="str">
        <f>_xlfn.IFNA(VLOOKUP(D3500,states!A$2:C$10,2,FALSE),"XX")</f>
        <v>A</v>
      </c>
      <c r="AD3500">
        <f>E3500</f>
        <v>3</v>
      </c>
      <c r="AE3500">
        <f>_xlfn.IFNA(VLOOKUP(D3500,states!A$2:D$10,4,FALSE),0)</f>
        <v>2</v>
      </c>
      <c r="AF3500">
        <v>0.5</v>
      </c>
      <c r="AG3500">
        <f>IF(AE3500=0,AF3500,IF(AE3500=1,IF(F3500=0.5,0.5,IF(H3500=1,0.5,1.5)),IF(F3500=0.5,0.5,IF(H3500=1,2.5,1.5))))</f>
        <v>2.5</v>
      </c>
      <c r="AH3500" s="7">
        <f>IF(AC3500="XX",0,1/C3500^(1/5)*IF(E3500=0,100,1)/(E3500+1)^(1/4))</f>
        <v>2.0402857733683697</v>
      </c>
    </row>
    <row r="3501" spans="1:34">
      <c r="A3501">
        <v>3825</v>
      </c>
      <c r="B3501" s="1">
        <v>22816.438900000001</v>
      </c>
      <c r="C3501" s="6">
        <v>0.01</v>
      </c>
      <c r="D3501" t="s">
        <v>3</v>
      </c>
      <c r="E3501">
        <v>3</v>
      </c>
      <c r="F3501">
        <v>4.5</v>
      </c>
      <c r="G3501" t="s">
        <v>1</v>
      </c>
      <c r="H3501">
        <v>2</v>
      </c>
      <c r="I3501" t="s">
        <v>0</v>
      </c>
      <c r="J3501">
        <v>3</v>
      </c>
      <c r="K3501">
        <v>5.5</v>
      </c>
      <c r="L3501" t="s">
        <v>1</v>
      </c>
      <c r="M3501">
        <v>2</v>
      </c>
      <c r="N3501" t="s">
        <v>3881</v>
      </c>
      <c r="O3501">
        <v>1</v>
      </c>
      <c r="P3501" t="str">
        <f>D3501&amp;"-"&amp;F3501&amp;"-"&amp;G3501&amp;"-"&amp;E3501&amp;"-"&amp;H3501</f>
        <v>A2Delta-4.5-e-3-2</v>
      </c>
      <c r="Q3501" t="str">
        <f>I3501&amp;"-"&amp;K3501&amp;"-"&amp;L3501&amp;"-"&amp;J3501&amp;"-"&amp;M3501</f>
        <v>X2Pi-5.5-e-3-2</v>
      </c>
      <c r="R3501">
        <f>B3501+S3501</f>
        <v>31149.989067692</v>
      </c>
      <c r="S3501">
        <f>_xlfn.IFNA(VLOOKUP(Q3501,'MARVEL-X'!A$2:I$1400,7,FALSE),VLOOKUP(Q3501,MARVEL!A$2:J$1522,10,FALSE))</f>
        <v>8333.5501676919994</v>
      </c>
      <c r="T3501">
        <f>IF(P3501=P3500,R3501+T3500,R3501)</f>
        <v>31149.989067692</v>
      </c>
      <c r="U3501">
        <f>IF(P3501=P3500,1+U3500,1)</f>
        <v>1</v>
      </c>
      <c r="V3501" t="str">
        <f t="shared" si="54"/>
        <v/>
      </c>
      <c r="W3501" t="str">
        <f>IF(V3501="","",IF(ABS(V3501-R3501)&gt;W$1,ABS(V3501-R3501),""))</f>
        <v/>
      </c>
      <c r="X3501" t="str">
        <f>Y3501&amp;"-"&amp;Z3501&amp;"-"&amp;AC3501&amp;"-"&amp;AD3501&amp;"-"&amp;AG3501</f>
        <v>4.5-e-A-3-1.5</v>
      </c>
      <c r="Y3501">
        <f>F3501</f>
        <v>4.5</v>
      </c>
      <c r="Z3501" s="2" t="str">
        <f>G3501</f>
        <v>e</v>
      </c>
      <c r="AA3501">
        <f>_xlfn.IFNA(VLOOKUP(X3501,'duo-out'!A$2:Q$5000,5,FALSE),E3501+10*(H3501-1)+1+_xlfn.IFNA(VLOOKUP(D3501,states!A$2:C$10,3,FALSE),1))</f>
        <v>110</v>
      </c>
      <c r="AB3501" t="str">
        <f>IF(V3501="","",V3501)</f>
        <v/>
      </c>
      <c r="AC3501" s="2" t="str">
        <f>_xlfn.IFNA(VLOOKUP(D3501,states!A$2:C$10,2,FALSE),"XX")</f>
        <v>A</v>
      </c>
      <c r="AD3501">
        <f>E3501</f>
        <v>3</v>
      </c>
      <c r="AE3501">
        <f>_xlfn.IFNA(VLOOKUP(D3501,states!A$2:D$10,4,FALSE),0)</f>
        <v>2</v>
      </c>
      <c r="AF3501">
        <v>0.5</v>
      </c>
      <c r="AG3501">
        <f>IF(AE3501=0,AF3501,IF(AE3501=1,IF(F3501=0.5,0.5,IF(H3501=1,0.5,1.5)),IF(F3501=0.5,0.5,IF(H3501=1,2.5,1.5))))</f>
        <v>1.5</v>
      </c>
      <c r="AH3501" s="7">
        <f>IF(AC3501="XX",0,1/C3501^(1/5)*IF(E3501=0,100,1)/(E3501+1)^(1/4))</f>
        <v>1.7761719292909026</v>
      </c>
    </row>
    <row r="3502" spans="1:34">
      <c r="A3502">
        <v>3807</v>
      </c>
      <c r="B3502" s="1">
        <v>22965.527399999999</v>
      </c>
      <c r="C3502" s="6">
        <v>5.0000000000000001E-3</v>
      </c>
      <c r="D3502" t="s">
        <v>3</v>
      </c>
      <c r="E3502">
        <v>3</v>
      </c>
      <c r="F3502">
        <v>4.5</v>
      </c>
      <c r="G3502" t="s">
        <v>1</v>
      </c>
      <c r="H3502">
        <v>2</v>
      </c>
      <c r="I3502" t="s">
        <v>0</v>
      </c>
      <c r="J3502">
        <v>3</v>
      </c>
      <c r="K3502">
        <v>4.5</v>
      </c>
      <c r="L3502" t="s">
        <v>2</v>
      </c>
      <c r="M3502">
        <v>2</v>
      </c>
      <c r="N3502" t="s">
        <v>3863</v>
      </c>
      <c r="O3502">
        <v>1</v>
      </c>
      <c r="P3502" t="str">
        <f>D3502&amp;"-"&amp;F3502&amp;"-"&amp;G3502&amp;"-"&amp;E3502&amp;"-"&amp;H3502</f>
        <v>A2Delta-4.5-e-3-2</v>
      </c>
      <c r="Q3502" t="str">
        <f>I3502&amp;"-"&amp;K3502&amp;"-"&amp;L3502&amp;"-"&amp;J3502&amp;"-"&amp;M3502</f>
        <v>X2Pi-4.5-f-3-2</v>
      </c>
      <c r="R3502">
        <f>B3502+S3502</f>
        <v>31149.979100727</v>
      </c>
      <c r="S3502">
        <f>_xlfn.IFNA(VLOOKUP(Q3502,'MARVEL-X'!A$2:I$1400,7,FALSE),VLOOKUP(Q3502,MARVEL!A$2:J$1522,10,FALSE))</f>
        <v>8184.4517007269997</v>
      </c>
      <c r="T3502">
        <f>IF(P3502=P3501,R3502+T3501,R3502)</f>
        <v>62299.968168419</v>
      </c>
      <c r="U3502">
        <f>IF(P3502=P3501,1+U3501,1)</f>
        <v>2</v>
      </c>
      <c r="V3502" t="str">
        <f t="shared" si="54"/>
        <v/>
      </c>
      <c r="W3502" t="str">
        <f>IF(V3502="","",IF(ABS(V3502-R3502)&gt;W$1,ABS(V3502-R3502),""))</f>
        <v/>
      </c>
      <c r="X3502" t="str">
        <f>Y3502&amp;"-"&amp;Z3502&amp;"-"&amp;AC3502&amp;"-"&amp;AD3502&amp;"-"&amp;AG3502</f>
        <v>4.5-e-A-3-1.5</v>
      </c>
      <c r="Y3502">
        <f>F3502</f>
        <v>4.5</v>
      </c>
      <c r="Z3502" s="2" t="str">
        <f>G3502</f>
        <v>e</v>
      </c>
      <c r="AA3502">
        <f>_xlfn.IFNA(VLOOKUP(X3502,'duo-out'!A$2:Q$5000,5,FALSE),E3502+10*(H3502-1)+1+_xlfn.IFNA(VLOOKUP(D3502,states!A$2:C$10,3,FALSE),1))</f>
        <v>110</v>
      </c>
      <c r="AB3502" t="str">
        <f>IF(V3502="","",V3502)</f>
        <v/>
      </c>
      <c r="AC3502" s="2" t="str">
        <f>_xlfn.IFNA(VLOOKUP(D3502,states!A$2:C$10,2,FALSE),"XX")</f>
        <v>A</v>
      </c>
      <c r="AD3502">
        <f>E3502</f>
        <v>3</v>
      </c>
      <c r="AE3502">
        <f>_xlfn.IFNA(VLOOKUP(D3502,states!A$2:D$10,4,FALSE),0)</f>
        <v>2</v>
      </c>
      <c r="AF3502">
        <v>0.5</v>
      </c>
      <c r="AG3502">
        <f>IF(AE3502=0,AF3502,IF(AE3502=1,IF(F3502=0.5,0.5,IF(H3502=1,0.5,1.5)),IF(F3502=0.5,0.5,IF(H3502=1,2.5,1.5))))</f>
        <v>1.5</v>
      </c>
      <c r="AH3502" s="7">
        <f>IF(AC3502="XX",0,1/C3502^(1/5)*IF(E3502=0,100,1)/(E3502+1)^(1/4))</f>
        <v>2.0402857733683697</v>
      </c>
    </row>
    <row r="3503" spans="1:34">
      <c r="A3503">
        <v>3788</v>
      </c>
      <c r="B3503" s="1">
        <v>23089.390800000001</v>
      </c>
      <c r="C3503" s="6">
        <v>2.716E-2</v>
      </c>
      <c r="D3503" t="s">
        <v>3</v>
      </c>
      <c r="E3503">
        <v>3</v>
      </c>
      <c r="F3503">
        <v>4.5</v>
      </c>
      <c r="G3503" t="s">
        <v>1</v>
      </c>
      <c r="H3503">
        <v>2</v>
      </c>
      <c r="I3503" t="s">
        <v>0</v>
      </c>
      <c r="J3503">
        <v>3</v>
      </c>
      <c r="K3503">
        <v>4.5</v>
      </c>
      <c r="L3503" t="s">
        <v>2</v>
      </c>
      <c r="M3503">
        <v>1</v>
      </c>
      <c r="N3503" t="s">
        <v>3844</v>
      </c>
      <c r="O3503">
        <v>1</v>
      </c>
      <c r="P3503" t="str">
        <f>D3503&amp;"-"&amp;F3503&amp;"-"&amp;G3503&amp;"-"&amp;E3503&amp;"-"&amp;H3503</f>
        <v>A2Delta-4.5-e-3-2</v>
      </c>
      <c r="Q3503" t="str">
        <f>I3503&amp;"-"&amp;K3503&amp;"-"&amp;L3503&amp;"-"&amp;J3503&amp;"-"&amp;M3503</f>
        <v>X2Pi-4.5-f-3-1</v>
      </c>
      <c r="R3503">
        <f>B3503+S3503</f>
        <v>31149.954781307999</v>
      </c>
      <c r="S3503">
        <f>_xlfn.IFNA(VLOOKUP(Q3503,'MARVEL-X'!A$2:I$1400,7,FALSE),VLOOKUP(Q3503,MARVEL!A$2:J$1522,10,FALSE))</f>
        <v>8060.5639813079997</v>
      </c>
      <c r="T3503">
        <f>IF(P3503=P3502,R3503+T3502,R3503)</f>
        <v>93449.922949726999</v>
      </c>
      <c r="U3503">
        <f>IF(P3503=P3502,1+U3502,1)</f>
        <v>3</v>
      </c>
      <c r="V3503">
        <f t="shared" si="54"/>
        <v>31149.974316575666</v>
      </c>
      <c r="W3503" t="str">
        <f>IF(V3503="","",IF(ABS(V3503-R3503)&gt;W$1,ABS(V3503-R3503),""))</f>
        <v/>
      </c>
      <c r="X3503" t="str">
        <f>Y3503&amp;"-"&amp;Z3503&amp;"-"&amp;AC3503&amp;"-"&amp;AD3503&amp;"-"&amp;AG3503</f>
        <v>4.5-e-A-3-1.5</v>
      </c>
      <c r="Y3503">
        <f>F3503</f>
        <v>4.5</v>
      </c>
      <c r="Z3503" s="2" t="str">
        <f>G3503</f>
        <v>e</v>
      </c>
      <c r="AA3503">
        <f>_xlfn.IFNA(VLOOKUP(X3503,'duo-out'!A$2:Q$5000,5,FALSE),E3503+10*(H3503-1)+1+_xlfn.IFNA(VLOOKUP(D3503,states!A$2:C$10,3,FALSE),1))</f>
        <v>110</v>
      </c>
      <c r="AB3503">
        <f>IF(V3503="","",V3503)</f>
        <v>31149.974316575666</v>
      </c>
      <c r="AC3503" s="2" t="str">
        <f>_xlfn.IFNA(VLOOKUP(D3503,states!A$2:C$10,2,FALSE),"XX")</f>
        <v>A</v>
      </c>
      <c r="AD3503">
        <f>E3503</f>
        <v>3</v>
      </c>
      <c r="AE3503">
        <f>_xlfn.IFNA(VLOOKUP(D3503,states!A$2:D$10,4,FALSE),0)</f>
        <v>2</v>
      </c>
      <c r="AF3503">
        <v>0.5</v>
      </c>
      <c r="AG3503">
        <f>IF(AE3503=0,AF3503,IF(AE3503=1,IF(F3503=0.5,0.5,IF(H3503=1,0.5,1.5)),IF(F3503=0.5,0.5,IF(H3503=1,2.5,1.5))))</f>
        <v>1.5</v>
      </c>
      <c r="AH3503" s="7">
        <f>IF(AC3503="XX",0,1/C3503^(1/5)*IF(E3503=0,100,1)/(E3503+1)^(1/4))</f>
        <v>1.4544508474942406</v>
      </c>
    </row>
    <row r="3504" spans="1:34">
      <c r="A3504">
        <v>6082</v>
      </c>
      <c r="B3504" s="1">
        <v>22569.68</v>
      </c>
      <c r="C3504" s="6">
        <v>0.5</v>
      </c>
      <c r="D3504" t="s">
        <v>3</v>
      </c>
      <c r="E3504">
        <v>4</v>
      </c>
      <c r="F3504">
        <v>4.5</v>
      </c>
      <c r="G3504" t="s">
        <v>1</v>
      </c>
      <c r="H3504">
        <v>1</v>
      </c>
      <c r="I3504" t="s">
        <v>0</v>
      </c>
      <c r="J3504">
        <v>4</v>
      </c>
      <c r="K3504">
        <v>5.5</v>
      </c>
      <c r="L3504" t="s">
        <v>1</v>
      </c>
      <c r="M3504">
        <v>1</v>
      </c>
      <c r="N3504" t="s">
        <v>6138</v>
      </c>
      <c r="O3504">
        <v>1</v>
      </c>
      <c r="P3504" t="str">
        <f>D3504&amp;"-"&amp;F3504&amp;"-"&amp;G3504&amp;"-"&amp;E3504&amp;"-"&amp;H3504</f>
        <v>A2Delta-4.5-e-4-1</v>
      </c>
      <c r="Q3504" t="str">
        <f>I3504&amp;"-"&amp;K3504&amp;"-"&amp;L3504&amp;"-"&amp;J3504&amp;"-"&amp;M3504</f>
        <v>X2Pi-5.5-e-4-1</v>
      </c>
      <c r="R3504">
        <f>B3504+S3504</f>
        <v>33099.305100548998</v>
      </c>
      <c r="S3504">
        <f>_xlfn.IFNA(VLOOKUP(Q3504,'MARVEL-X'!A$2:I$1400,7,FALSE),VLOOKUP(Q3504,MARVEL!A$2:J$1522,10,FALSE))</f>
        <v>10529.625100548999</v>
      </c>
      <c r="T3504">
        <f>IF(P3504=P3503,R3504+T3503,R3504)</f>
        <v>33099.305100548998</v>
      </c>
      <c r="U3504">
        <f>IF(P3504=P3503,1+U3503,1)</f>
        <v>1</v>
      </c>
      <c r="V3504">
        <f t="shared" si="54"/>
        <v>33099.305100548998</v>
      </c>
      <c r="W3504" t="str">
        <f>IF(V3504="","",IF(ABS(V3504-R3504)&gt;W$1,ABS(V3504-R3504),""))</f>
        <v/>
      </c>
      <c r="X3504" t="str">
        <f>Y3504&amp;"-"&amp;Z3504&amp;"-"&amp;AC3504&amp;"-"&amp;AD3504&amp;"-"&amp;AG3504</f>
        <v>4.5-e-A-4-2.5</v>
      </c>
      <c r="Y3504">
        <f>F3504</f>
        <v>4.5</v>
      </c>
      <c r="Z3504" s="2" t="str">
        <f>G3504</f>
        <v>e</v>
      </c>
      <c r="AA3504">
        <f>_xlfn.IFNA(VLOOKUP(X3504,'duo-out'!A$2:Q$5000,5,FALSE),E3504+10*(H3504-1)+1+_xlfn.IFNA(VLOOKUP(D3504,states!A$2:C$10,3,FALSE),1))</f>
        <v>120</v>
      </c>
      <c r="AB3504">
        <f>IF(V3504="","",V3504)</f>
        <v>33099.305100548998</v>
      </c>
      <c r="AC3504" s="2" t="str">
        <f>_xlfn.IFNA(VLOOKUP(D3504,states!A$2:C$10,2,FALSE),"XX")</f>
        <v>A</v>
      </c>
      <c r="AD3504">
        <f>E3504</f>
        <v>4</v>
      </c>
      <c r="AE3504">
        <f>_xlfn.IFNA(VLOOKUP(D3504,states!A$2:D$10,4,FALSE),0)</f>
        <v>2</v>
      </c>
      <c r="AF3504">
        <v>0.5</v>
      </c>
      <c r="AG3504">
        <f>IF(AE3504=0,AF3504,IF(AE3504=1,IF(F3504=0.5,0.5,IF(H3504=1,0.5,1.5)),IF(F3504=0.5,0.5,IF(H3504=1,2.5,1.5))))</f>
        <v>2.5</v>
      </c>
      <c r="AH3504" s="7">
        <f>IF(AC3504="XX",0,1/C3504^(1/5)*IF(E3504=0,100,1)/(E3504+1)^(1/4))</f>
        <v>0.76818088824663155</v>
      </c>
    </row>
    <row r="3505" spans="1:34">
      <c r="A3505">
        <v>6098</v>
      </c>
      <c r="B3505" s="1">
        <v>22685.83</v>
      </c>
      <c r="C3505" s="6">
        <v>0.5</v>
      </c>
      <c r="D3505" t="s">
        <v>3</v>
      </c>
      <c r="E3505">
        <v>4</v>
      </c>
      <c r="F3505">
        <v>4.5</v>
      </c>
      <c r="G3505" t="s">
        <v>1</v>
      </c>
      <c r="H3505">
        <v>2</v>
      </c>
      <c r="I3505" t="s">
        <v>0</v>
      </c>
      <c r="J3505">
        <v>4</v>
      </c>
      <c r="K3505">
        <v>4.5</v>
      </c>
      <c r="L3505" t="s">
        <v>2</v>
      </c>
      <c r="M3505">
        <v>2</v>
      </c>
      <c r="N3505" t="s">
        <v>6154</v>
      </c>
      <c r="O3505">
        <v>1</v>
      </c>
      <c r="P3505" t="str">
        <f>D3505&amp;"-"&amp;F3505&amp;"-"&amp;G3505&amp;"-"&amp;E3505&amp;"-"&amp;H3505</f>
        <v>A2Delta-4.5-e-4-2</v>
      </c>
      <c r="Q3505" t="str">
        <f>I3505&amp;"-"&amp;K3505&amp;"-"&amp;L3505&amp;"-"&amp;J3505&amp;"-"&amp;M3505</f>
        <v>X2Pi-4.5-f-4-2</v>
      </c>
      <c r="R3505">
        <f>B3505+S3505</f>
        <v>33213.513968519001</v>
      </c>
      <c r="S3505">
        <f>_xlfn.IFNA(VLOOKUP(Q3505,'MARVEL-X'!A$2:I$1400,7,FALSE),VLOOKUP(Q3505,MARVEL!A$2:J$1522,10,FALSE))</f>
        <v>10527.683968519001</v>
      </c>
      <c r="T3505">
        <f>IF(P3505=P3504,R3505+T3504,R3505)</f>
        <v>33213.513968519001</v>
      </c>
      <c r="U3505">
        <f>IF(P3505=P3504,1+U3504,1)</f>
        <v>1</v>
      </c>
      <c r="V3505">
        <f t="shared" si="54"/>
        <v>33213.513968519001</v>
      </c>
      <c r="W3505" t="str">
        <f>IF(V3505="","",IF(ABS(V3505-R3505)&gt;W$1,ABS(V3505-R3505),""))</f>
        <v/>
      </c>
      <c r="X3505" t="str">
        <f>Y3505&amp;"-"&amp;Z3505&amp;"-"&amp;AC3505&amp;"-"&amp;AD3505&amp;"-"&amp;AG3505</f>
        <v>4.5-e-A-4-1.5</v>
      </c>
      <c r="Y3505">
        <f>F3505</f>
        <v>4.5</v>
      </c>
      <c r="Z3505" s="2" t="str">
        <f>G3505</f>
        <v>e</v>
      </c>
      <c r="AA3505">
        <f>_xlfn.IFNA(VLOOKUP(X3505,'duo-out'!A$2:Q$5000,5,FALSE),E3505+10*(H3505-1)+1+_xlfn.IFNA(VLOOKUP(D3505,states!A$2:C$10,3,FALSE),1))</f>
        <v>122</v>
      </c>
      <c r="AB3505">
        <f>IF(V3505="","",V3505)</f>
        <v>33213.513968519001</v>
      </c>
      <c r="AC3505" s="2" t="str">
        <f>_xlfn.IFNA(VLOOKUP(D3505,states!A$2:C$10,2,FALSE),"XX")</f>
        <v>A</v>
      </c>
      <c r="AD3505">
        <f>E3505</f>
        <v>4</v>
      </c>
      <c r="AE3505">
        <f>_xlfn.IFNA(VLOOKUP(D3505,states!A$2:D$10,4,FALSE),0)</f>
        <v>2</v>
      </c>
      <c r="AF3505">
        <v>0.5</v>
      </c>
      <c r="AG3505">
        <f>IF(AE3505=0,AF3505,IF(AE3505=1,IF(F3505=0.5,0.5,IF(H3505=1,0.5,1.5)),IF(F3505=0.5,0.5,IF(H3505=1,2.5,1.5))))</f>
        <v>1.5</v>
      </c>
      <c r="AH3505" s="7">
        <f>IF(AC3505="XX",0,1/C3505^(1/5)*IF(E3505=0,100,1)/(E3505+1)^(1/4))</f>
        <v>0.76818088824663155</v>
      </c>
    </row>
    <row r="3506" spans="1:34">
      <c r="A3506">
        <v>6138</v>
      </c>
      <c r="B3506" s="1">
        <v>22252.58</v>
      </c>
      <c r="C3506" s="6">
        <v>0.5</v>
      </c>
      <c r="D3506" t="s">
        <v>3</v>
      </c>
      <c r="E3506">
        <v>5</v>
      </c>
      <c r="F3506">
        <v>4.5</v>
      </c>
      <c r="G3506" t="s">
        <v>1</v>
      </c>
      <c r="H3506">
        <v>1</v>
      </c>
      <c r="I3506" t="s">
        <v>0</v>
      </c>
      <c r="J3506">
        <v>5</v>
      </c>
      <c r="K3506">
        <v>4.5</v>
      </c>
      <c r="L3506" t="s">
        <v>2</v>
      </c>
      <c r="M3506">
        <v>1</v>
      </c>
      <c r="N3506" t="s">
        <v>6194</v>
      </c>
      <c r="O3506">
        <v>1</v>
      </c>
      <c r="P3506" t="str">
        <f>D3506&amp;"-"&amp;F3506&amp;"-"&amp;G3506&amp;"-"&amp;E3506&amp;"-"&amp;H3506</f>
        <v>A2Delta-4.5-e-5-1</v>
      </c>
      <c r="Q3506" t="str">
        <f>I3506&amp;"-"&amp;K3506&amp;"-"&amp;L3506&amp;"-"&amp;J3506&amp;"-"&amp;M3506</f>
        <v>X2Pi-4.5-f-5-1</v>
      </c>
      <c r="R3506" t="e">
        <f>B3506+S3506</f>
        <v>#N/A</v>
      </c>
      <c r="S3506" t="e">
        <f>_xlfn.IFNA(VLOOKUP(Q3506,'MARVEL-X'!A$2:I$1400,7,FALSE),VLOOKUP(Q3506,MARVEL!A$2:J$1522,10,FALSE))</f>
        <v>#N/A</v>
      </c>
      <c r="T3506" t="e">
        <f>IF(P3506=P3505,R3506+T3505,R3506)</f>
        <v>#N/A</v>
      </c>
      <c r="U3506">
        <f>IF(P3506=P3505,1+U3505,1)</f>
        <v>1</v>
      </c>
      <c r="V3506" t="str">
        <f t="shared" si="54"/>
        <v/>
      </c>
      <c r="W3506" t="str">
        <f>IF(V3506="","",IF(ABS(V3506-R3506)&gt;W$1,ABS(V3506-R3506),""))</f>
        <v/>
      </c>
      <c r="X3506" t="str">
        <f>Y3506&amp;"-"&amp;Z3506&amp;"-"&amp;AC3506&amp;"-"&amp;AD3506&amp;"-"&amp;AG3506</f>
        <v>4.5-e-A-5-2.5</v>
      </c>
      <c r="Y3506">
        <f>F3506</f>
        <v>4.5</v>
      </c>
      <c r="Z3506" s="2" t="str">
        <f>G3506</f>
        <v>e</v>
      </c>
      <c r="AA3506">
        <f>_xlfn.IFNA(VLOOKUP(X3506,'duo-out'!A$2:Q$5000,5,FALSE),E3506+10*(H3506-1)+1+_xlfn.IFNA(VLOOKUP(D3506,states!A$2:C$10,3,FALSE),1))</f>
        <v>256</v>
      </c>
      <c r="AB3506" t="str">
        <f>IF(V3506="","",V3506)</f>
        <v/>
      </c>
      <c r="AC3506" s="2" t="str">
        <f>_xlfn.IFNA(VLOOKUP(D3506,states!A$2:C$10,2,FALSE),"XX")</f>
        <v>A</v>
      </c>
      <c r="AD3506">
        <f>E3506</f>
        <v>5</v>
      </c>
      <c r="AE3506">
        <f>_xlfn.IFNA(VLOOKUP(D3506,states!A$2:D$10,4,FALSE),0)</f>
        <v>2</v>
      </c>
      <c r="AF3506">
        <v>0.5</v>
      </c>
      <c r="AG3506">
        <f>IF(AE3506=0,AF3506,IF(AE3506=1,IF(F3506=0.5,0.5,IF(H3506=1,0.5,1.5)),IF(F3506=0.5,0.5,IF(H3506=1,2.5,1.5))))</f>
        <v>2.5</v>
      </c>
      <c r="AH3506" s="7">
        <f>IF(AC3506="XX",0,1/C3506^(1/5)*IF(E3506=0,100,1)/(E3506+1)^(1/4))</f>
        <v>0.73395289278439235</v>
      </c>
    </row>
    <row r="3507" spans="1:34">
      <c r="A3507">
        <v>6133</v>
      </c>
      <c r="B3507" s="1">
        <v>22344.29</v>
      </c>
      <c r="C3507" s="6">
        <v>0.5</v>
      </c>
      <c r="D3507" t="s">
        <v>3</v>
      </c>
      <c r="E3507">
        <v>5</v>
      </c>
      <c r="F3507">
        <v>4.5</v>
      </c>
      <c r="G3507" t="s">
        <v>1</v>
      </c>
      <c r="H3507">
        <v>1</v>
      </c>
      <c r="I3507" t="s">
        <v>0</v>
      </c>
      <c r="J3507">
        <v>5</v>
      </c>
      <c r="K3507">
        <v>3.5</v>
      </c>
      <c r="L3507" t="s">
        <v>1</v>
      </c>
      <c r="M3507">
        <v>1</v>
      </c>
      <c r="N3507" t="s">
        <v>6189</v>
      </c>
      <c r="O3507">
        <v>1</v>
      </c>
      <c r="P3507" t="str">
        <f>D3507&amp;"-"&amp;F3507&amp;"-"&amp;G3507&amp;"-"&amp;E3507&amp;"-"&amp;H3507</f>
        <v>A2Delta-4.5-e-5-1</v>
      </c>
      <c r="Q3507" t="str">
        <f>I3507&amp;"-"&amp;K3507&amp;"-"&amp;L3507&amp;"-"&amp;J3507&amp;"-"&amp;M3507</f>
        <v>X2Pi-3.5-e-5-1</v>
      </c>
      <c r="R3507" t="e">
        <f>B3507+S3507</f>
        <v>#N/A</v>
      </c>
      <c r="S3507" t="e">
        <f>_xlfn.IFNA(VLOOKUP(Q3507,'MARVEL-X'!A$2:I$1400,7,FALSE),VLOOKUP(Q3507,MARVEL!A$2:J$1522,10,FALSE))</f>
        <v>#N/A</v>
      </c>
      <c r="T3507" t="e">
        <f>IF(P3507=P3506,R3507+T3506,R3507)</f>
        <v>#N/A</v>
      </c>
      <c r="U3507">
        <f>IF(P3507=P3506,1+U3506,1)</f>
        <v>2</v>
      </c>
      <c r="V3507" t="e">
        <f t="shared" si="54"/>
        <v>#N/A</v>
      </c>
      <c r="W3507" t="e">
        <f>IF(V3507="","",IF(ABS(V3507-R3507)&gt;W$1,ABS(V3507-R3507),""))</f>
        <v>#N/A</v>
      </c>
      <c r="X3507" t="str">
        <f>Y3507&amp;"-"&amp;Z3507&amp;"-"&amp;AC3507&amp;"-"&amp;AD3507&amp;"-"&amp;AG3507</f>
        <v>4.5-e-A-5-2.5</v>
      </c>
      <c r="Y3507">
        <f>F3507</f>
        <v>4.5</v>
      </c>
      <c r="Z3507" s="2" t="str">
        <f>G3507</f>
        <v>e</v>
      </c>
      <c r="AA3507">
        <f>_xlfn.IFNA(VLOOKUP(X3507,'duo-out'!A$2:Q$5000,5,FALSE),E3507+10*(H3507-1)+1+_xlfn.IFNA(VLOOKUP(D3507,states!A$2:C$10,3,FALSE),1))</f>
        <v>256</v>
      </c>
      <c r="AB3507" t="e">
        <f>IF(V3507="","",V3507)</f>
        <v>#N/A</v>
      </c>
      <c r="AC3507" s="2" t="str">
        <f>_xlfn.IFNA(VLOOKUP(D3507,states!A$2:C$10,2,FALSE),"XX")</f>
        <v>A</v>
      </c>
      <c r="AD3507">
        <f>E3507</f>
        <v>5</v>
      </c>
      <c r="AE3507">
        <f>_xlfn.IFNA(VLOOKUP(D3507,states!A$2:D$10,4,FALSE),0)</f>
        <v>2</v>
      </c>
      <c r="AF3507">
        <v>0.5</v>
      </c>
      <c r="AG3507">
        <f>IF(AE3507=0,AF3507,IF(AE3507=1,IF(F3507=0.5,0.5,IF(H3507=1,0.5,1.5)),IF(F3507=0.5,0.5,IF(H3507=1,2.5,1.5))))</f>
        <v>2.5</v>
      </c>
      <c r="AH3507" s="7">
        <f>IF(AC3507="XX",0,1/C3507^(1/5)*IF(E3507=0,100,1)/(E3507+1)^(1/4))</f>
        <v>0.73395289278439235</v>
      </c>
    </row>
    <row r="3508" spans="1:34">
      <c r="A3508">
        <v>3900</v>
      </c>
      <c r="B3508" s="1">
        <v>20324.3959</v>
      </c>
      <c r="C3508" s="6">
        <v>0.01</v>
      </c>
      <c r="D3508" t="s">
        <v>3</v>
      </c>
      <c r="E3508">
        <v>0</v>
      </c>
      <c r="F3508">
        <v>4.5</v>
      </c>
      <c r="G3508" t="s">
        <v>2</v>
      </c>
      <c r="H3508">
        <v>1</v>
      </c>
      <c r="I3508" t="s">
        <v>0</v>
      </c>
      <c r="J3508">
        <v>1</v>
      </c>
      <c r="K3508">
        <v>4.5</v>
      </c>
      <c r="L3508" t="s">
        <v>1</v>
      </c>
      <c r="M3508">
        <v>2</v>
      </c>
      <c r="N3508" t="s">
        <v>3956</v>
      </c>
      <c r="O3508">
        <v>1</v>
      </c>
      <c r="P3508" t="str">
        <f>D3508&amp;"-"&amp;F3508&amp;"-"&amp;G3508&amp;"-"&amp;E3508&amp;"-"&amp;H3508</f>
        <v>A2Delta-4.5-f-0-1</v>
      </c>
      <c r="Q3508" t="str">
        <f>I3508&amp;"-"&amp;K3508&amp;"-"&amp;L3508&amp;"-"&amp;J3508&amp;"-"&amp;M3508</f>
        <v>X2Pi-4.5-e-1-2</v>
      </c>
      <c r="R3508">
        <f>B3508+S3508</f>
        <v>23449.780478029999</v>
      </c>
      <c r="S3508">
        <f>_xlfn.IFNA(VLOOKUP(Q3508,'MARVEL-X'!A$2:I$1400,7,FALSE),VLOOKUP(Q3508,MARVEL!A$2:J$1522,10,FALSE))</f>
        <v>3125.3845780299998</v>
      </c>
      <c r="T3508">
        <f>IF(P3508=P3507,R3508+T3507,R3508)</f>
        <v>23449.780478029999</v>
      </c>
      <c r="U3508">
        <f>IF(P3508=P3507,1+U3507,1)</f>
        <v>1</v>
      </c>
      <c r="V3508" t="str">
        <f t="shared" si="54"/>
        <v/>
      </c>
      <c r="W3508" t="str">
        <f>IF(V3508="","",IF(ABS(V3508-R3508)&gt;W$1,ABS(V3508-R3508),""))</f>
        <v/>
      </c>
      <c r="X3508" t="str">
        <f>Y3508&amp;"-"&amp;Z3508&amp;"-"&amp;AC3508&amp;"-"&amp;AD3508&amp;"-"&amp;AG3508</f>
        <v>4.5-f-A-0-2.5</v>
      </c>
      <c r="Y3508">
        <f>F3508</f>
        <v>4.5</v>
      </c>
      <c r="Z3508" s="2" t="str">
        <f>G3508</f>
        <v>f</v>
      </c>
      <c r="AA3508">
        <f>_xlfn.IFNA(VLOOKUP(X3508,'duo-out'!A$2:Q$5000,5,FALSE),E3508+10*(H3508-1)+1+_xlfn.IFNA(VLOOKUP(D3508,states!A$2:C$10,3,FALSE),1))</f>
        <v>51</v>
      </c>
      <c r="AB3508" t="str">
        <f>IF(V3508="","",V3508)</f>
        <v/>
      </c>
      <c r="AC3508" s="2" t="str">
        <f>_xlfn.IFNA(VLOOKUP(D3508,states!A$2:C$10,2,FALSE),"XX")</f>
        <v>A</v>
      </c>
      <c r="AD3508">
        <f>E3508</f>
        <v>0</v>
      </c>
      <c r="AE3508">
        <f>_xlfn.IFNA(VLOOKUP(D3508,states!A$2:D$10,4,FALSE),0)</f>
        <v>2</v>
      </c>
      <c r="AF3508">
        <v>0.5</v>
      </c>
      <c r="AG3508">
        <f>IF(AE3508=0,AF3508,IF(AE3508=1,IF(F3508=0.5,0.5,IF(H3508=1,0.5,1.5)),IF(F3508=0.5,0.5,IF(H3508=1,2.5,1.5))))</f>
        <v>2.5</v>
      </c>
      <c r="AH3508" s="7">
        <f>IF(AC3508="XX",0,1/C3508^(1/5)*IF(E3508=0,100,1)/(E3508+1)^(1/4))</f>
        <v>251.188643150958</v>
      </c>
    </row>
    <row r="3509" spans="1:34">
      <c r="A3509">
        <v>3883</v>
      </c>
      <c r="B3509" s="1">
        <v>20321.931700000001</v>
      </c>
      <c r="C3509" s="6">
        <v>5.0000000000000001E-3</v>
      </c>
      <c r="D3509" t="s">
        <v>3</v>
      </c>
      <c r="E3509">
        <v>0</v>
      </c>
      <c r="F3509">
        <v>4.5</v>
      </c>
      <c r="G3509" t="s">
        <v>2</v>
      </c>
      <c r="H3509">
        <v>1</v>
      </c>
      <c r="I3509" t="s">
        <v>0</v>
      </c>
      <c r="J3509">
        <v>1</v>
      </c>
      <c r="K3509">
        <v>5.5</v>
      </c>
      <c r="L3509" t="s">
        <v>2</v>
      </c>
      <c r="M3509">
        <v>1</v>
      </c>
      <c r="N3509" t="s">
        <v>3939</v>
      </c>
      <c r="O3509">
        <v>1</v>
      </c>
      <c r="P3509" t="str">
        <f>D3509&amp;"-"&amp;F3509&amp;"-"&amp;G3509&amp;"-"&amp;E3509&amp;"-"&amp;H3509</f>
        <v>A2Delta-4.5-f-0-1</v>
      </c>
      <c r="Q3509" t="str">
        <f>I3509&amp;"-"&amp;K3509&amp;"-"&amp;L3509&amp;"-"&amp;J3509&amp;"-"&amp;M3509</f>
        <v>X2Pi-5.5-f-1-1</v>
      </c>
      <c r="R3509">
        <f>B3509+S3509</f>
        <v>23449.777026846001</v>
      </c>
      <c r="S3509">
        <f>_xlfn.IFNA(VLOOKUP(Q3509,'MARVEL-X'!A$2:I$1400,7,FALSE),VLOOKUP(Q3509,MARVEL!A$2:J$1522,10,FALSE))</f>
        <v>3127.8453268459998</v>
      </c>
      <c r="T3509">
        <f>IF(P3509=P3508,R3509+T3508,R3509)</f>
        <v>46899.557504876</v>
      </c>
      <c r="U3509">
        <f>IF(P3509=P3508,1+U3508,1)</f>
        <v>2</v>
      </c>
      <c r="V3509" t="str">
        <f t="shared" si="54"/>
        <v/>
      </c>
      <c r="W3509" t="str">
        <f>IF(V3509="","",IF(ABS(V3509-R3509)&gt;W$1,ABS(V3509-R3509),""))</f>
        <v/>
      </c>
      <c r="X3509" t="str">
        <f>Y3509&amp;"-"&amp;Z3509&amp;"-"&amp;AC3509&amp;"-"&amp;AD3509&amp;"-"&amp;AG3509</f>
        <v>4.5-f-A-0-2.5</v>
      </c>
      <c r="Y3509">
        <f>F3509</f>
        <v>4.5</v>
      </c>
      <c r="Z3509" s="2" t="str">
        <f>G3509</f>
        <v>f</v>
      </c>
      <c r="AA3509">
        <f>_xlfn.IFNA(VLOOKUP(X3509,'duo-out'!A$2:Q$5000,5,FALSE),E3509+10*(H3509-1)+1+_xlfn.IFNA(VLOOKUP(D3509,states!A$2:C$10,3,FALSE),1))</f>
        <v>51</v>
      </c>
      <c r="AB3509" t="str">
        <f>IF(V3509="","",V3509)</f>
        <v/>
      </c>
      <c r="AC3509" s="2" t="str">
        <f>_xlfn.IFNA(VLOOKUP(D3509,states!A$2:C$10,2,FALSE),"XX")</f>
        <v>A</v>
      </c>
      <c r="AD3509">
        <f>E3509</f>
        <v>0</v>
      </c>
      <c r="AE3509">
        <f>_xlfn.IFNA(VLOOKUP(D3509,states!A$2:D$10,4,FALSE),0)</f>
        <v>2</v>
      </c>
      <c r="AF3509">
        <v>0.5</v>
      </c>
      <c r="AG3509">
        <f>IF(AE3509=0,AF3509,IF(AE3509=1,IF(F3509=0.5,0.5,IF(H3509=1,0.5,1.5)),IF(F3509=0.5,0.5,IF(H3509=1,2.5,1.5))))</f>
        <v>2.5</v>
      </c>
      <c r="AH3509" s="7">
        <f>IF(AC3509="XX",0,1/C3509^(1/5)*IF(E3509=0,100,1)/(E3509+1)^(1/4))</f>
        <v>288.53998118144267</v>
      </c>
    </row>
    <row r="3510" spans="1:34">
      <c r="A3510">
        <v>3848</v>
      </c>
      <c r="B3510" s="1">
        <v>20456.764899999998</v>
      </c>
      <c r="C3510" s="6">
        <v>5.0000000000000001E-3</v>
      </c>
      <c r="D3510" t="s">
        <v>3</v>
      </c>
      <c r="E3510">
        <v>0</v>
      </c>
      <c r="F3510">
        <v>4.5</v>
      </c>
      <c r="G3510" t="s">
        <v>2</v>
      </c>
      <c r="H3510">
        <v>1</v>
      </c>
      <c r="I3510" t="s">
        <v>0</v>
      </c>
      <c r="J3510">
        <v>1</v>
      </c>
      <c r="K3510">
        <v>4.5</v>
      </c>
      <c r="L3510" t="s">
        <v>1</v>
      </c>
      <c r="M3510">
        <v>1</v>
      </c>
      <c r="N3510" t="s">
        <v>3904</v>
      </c>
      <c r="O3510">
        <v>1</v>
      </c>
      <c r="P3510" t="str">
        <f>D3510&amp;"-"&amp;F3510&amp;"-"&amp;G3510&amp;"-"&amp;E3510&amp;"-"&amp;H3510</f>
        <v>A2Delta-4.5-f-0-1</v>
      </c>
      <c r="Q3510" t="str">
        <f>I3510&amp;"-"&amp;K3510&amp;"-"&amp;L3510&amp;"-"&amp;J3510&amp;"-"&amp;M3510</f>
        <v>X2Pi-4.5-e-1-1</v>
      </c>
      <c r="R3510">
        <f>B3510+S3510</f>
        <v>23449.770526392997</v>
      </c>
      <c r="S3510">
        <f>_xlfn.IFNA(VLOOKUP(Q3510,'MARVEL-X'!A$2:I$1400,7,FALSE),VLOOKUP(Q3510,MARVEL!A$2:J$1522,10,FALSE))</f>
        <v>2993.0056263930001</v>
      </c>
      <c r="T3510">
        <f>IF(P3510=P3509,R3510+T3509,R3510)</f>
        <v>70349.328031268989</v>
      </c>
      <c r="U3510">
        <f>IF(P3510=P3509,1+U3509,1)</f>
        <v>3</v>
      </c>
      <c r="V3510" t="str">
        <f t="shared" si="54"/>
        <v/>
      </c>
      <c r="W3510" t="str">
        <f>IF(V3510="","",IF(ABS(V3510-R3510)&gt;W$1,ABS(V3510-R3510),""))</f>
        <v/>
      </c>
      <c r="X3510" t="str">
        <f>Y3510&amp;"-"&amp;Z3510&amp;"-"&amp;AC3510&amp;"-"&amp;AD3510&amp;"-"&amp;AG3510</f>
        <v>4.5-f-A-0-2.5</v>
      </c>
      <c r="Y3510">
        <f>F3510</f>
        <v>4.5</v>
      </c>
      <c r="Z3510" s="2" t="str">
        <f>G3510</f>
        <v>f</v>
      </c>
      <c r="AA3510">
        <f>_xlfn.IFNA(VLOOKUP(X3510,'duo-out'!A$2:Q$5000,5,FALSE),E3510+10*(H3510-1)+1+_xlfn.IFNA(VLOOKUP(D3510,states!A$2:C$10,3,FALSE),1))</f>
        <v>51</v>
      </c>
      <c r="AB3510" t="str">
        <f>IF(V3510="","",V3510)</f>
        <v/>
      </c>
      <c r="AC3510" s="2" t="str">
        <f>_xlfn.IFNA(VLOOKUP(D3510,states!A$2:C$10,2,FALSE),"XX")</f>
        <v>A</v>
      </c>
      <c r="AD3510">
        <f>E3510</f>
        <v>0</v>
      </c>
      <c r="AE3510">
        <f>_xlfn.IFNA(VLOOKUP(D3510,states!A$2:D$10,4,FALSE),0)</f>
        <v>2</v>
      </c>
      <c r="AF3510">
        <v>0.5</v>
      </c>
      <c r="AG3510">
        <f>IF(AE3510=0,AF3510,IF(AE3510=1,IF(F3510=0.5,0.5,IF(H3510=1,0.5,1.5)),IF(F3510=0.5,0.5,IF(H3510=1,2.5,1.5))))</f>
        <v>2.5</v>
      </c>
      <c r="AH3510" s="7">
        <f>IF(AC3510="XX",0,1/C3510^(1/5)*IF(E3510=0,100,1)/(E3510+1)^(1/4))</f>
        <v>288.53998118144267</v>
      </c>
    </row>
    <row r="3511" spans="1:34">
      <c r="A3511">
        <v>3192</v>
      </c>
      <c r="B3511" s="1">
        <v>23179.0484</v>
      </c>
      <c r="C3511" s="6">
        <v>3.3169999999999998E-2</v>
      </c>
      <c r="D3511" t="s">
        <v>3</v>
      </c>
      <c r="E3511">
        <v>0</v>
      </c>
      <c r="F3511">
        <v>4.5</v>
      </c>
      <c r="G3511" t="s">
        <v>2</v>
      </c>
      <c r="H3511">
        <v>1</v>
      </c>
      <c r="I3511" t="s">
        <v>0</v>
      </c>
      <c r="J3511">
        <v>0</v>
      </c>
      <c r="K3511">
        <v>4.5</v>
      </c>
      <c r="L3511" t="s">
        <v>1</v>
      </c>
      <c r="M3511">
        <v>1</v>
      </c>
      <c r="N3511" t="s">
        <v>3248</v>
      </c>
      <c r="O3511">
        <v>1</v>
      </c>
      <c r="P3511" t="str">
        <f>D3511&amp;"-"&amp;F3511&amp;"-"&amp;G3511&amp;"-"&amp;E3511&amp;"-"&amp;H3511</f>
        <v>A2Delta-4.5-f-0-1</v>
      </c>
      <c r="Q3511" t="str">
        <f>I3511&amp;"-"&amp;K3511&amp;"-"&amp;L3511&amp;"-"&amp;J3511&amp;"-"&amp;M3511</f>
        <v>X2Pi-4.5-e-0-1</v>
      </c>
      <c r="R3511">
        <f>B3511+S3511</f>
        <v>23449.743586173001</v>
      </c>
      <c r="S3511">
        <f>_xlfn.IFNA(VLOOKUP(Q3511,'MARVEL-X'!A$2:I$1400,7,FALSE),VLOOKUP(Q3511,MARVEL!A$2:J$1522,10,FALSE))</f>
        <v>270.69518617300002</v>
      </c>
      <c r="T3511">
        <f>IF(P3511=P3510,R3511+T3510,R3511)</f>
        <v>93799.071617441994</v>
      </c>
      <c r="U3511">
        <f>IF(P3511=P3510,1+U3510,1)</f>
        <v>4</v>
      </c>
      <c r="V3511" t="str">
        <f t="shared" si="54"/>
        <v/>
      </c>
      <c r="W3511" t="str">
        <f>IF(V3511="","",IF(ABS(V3511-R3511)&gt;W$1,ABS(V3511-R3511),""))</f>
        <v/>
      </c>
      <c r="X3511" t="str">
        <f>Y3511&amp;"-"&amp;Z3511&amp;"-"&amp;AC3511&amp;"-"&amp;AD3511&amp;"-"&amp;AG3511</f>
        <v>4.5-f-A-0-2.5</v>
      </c>
      <c r="Y3511">
        <f>F3511</f>
        <v>4.5</v>
      </c>
      <c r="Z3511" s="2" t="str">
        <f>G3511</f>
        <v>f</v>
      </c>
      <c r="AA3511">
        <f>_xlfn.IFNA(VLOOKUP(X3511,'duo-out'!A$2:Q$5000,5,FALSE),E3511+10*(H3511-1)+1+_xlfn.IFNA(VLOOKUP(D3511,states!A$2:C$10,3,FALSE),1))</f>
        <v>51</v>
      </c>
      <c r="AB3511" t="str">
        <f>IF(V3511="","",V3511)</f>
        <v/>
      </c>
      <c r="AC3511" s="2" t="str">
        <f>_xlfn.IFNA(VLOOKUP(D3511,states!A$2:C$10,2,FALSE),"XX")</f>
        <v>A</v>
      </c>
      <c r="AD3511">
        <f>E3511</f>
        <v>0</v>
      </c>
      <c r="AE3511">
        <f>_xlfn.IFNA(VLOOKUP(D3511,states!A$2:D$10,4,FALSE),0)</f>
        <v>2</v>
      </c>
      <c r="AF3511">
        <v>0.5</v>
      </c>
      <c r="AG3511">
        <f>IF(AE3511=0,AF3511,IF(AE3511=1,IF(F3511=0.5,0.5,IF(H3511=1,0.5,1.5)),IF(F3511=0.5,0.5,IF(H3511=1,2.5,1.5))))</f>
        <v>2.5</v>
      </c>
      <c r="AH3511" s="7">
        <f>IF(AC3511="XX",0,1/C3511^(1/5)*IF(E3511=0,100,1)/(E3511+1)^(1/4))</f>
        <v>197.62910583306882</v>
      </c>
    </row>
    <row r="3512" spans="1:34">
      <c r="A3512">
        <v>3168</v>
      </c>
      <c r="B3512" s="1">
        <v>23292.373899999999</v>
      </c>
      <c r="C3512" s="6">
        <v>0.01</v>
      </c>
      <c r="D3512" t="s">
        <v>3</v>
      </c>
      <c r="E3512">
        <v>0</v>
      </c>
      <c r="F3512">
        <v>4.5</v>
      </c>
      <c r="G3512" t="s">
        <v>2</v>
      </c>
      <c r="H3512">
        <v>1</v>
      </c>
      <c r="I3512" t="s">
        <v>0</v>
      </c>
      <c r="J3512">
        <v>0</v>
      </c>
      <c r="K3512">
        <v>3.5</v>
      </c>
      <c r="L3512" t="s">
        <v>2</v>
      </c>
      <c r="M3512">
        <v>1</v>
      </c>
      <c r="N3512" t="s">
        <v>3224</v>
      </c>
      <c r="O3512">
        <v>1</v>
      </c>
      <c r="P3512" t="str">
        <f>D3512&amp;"-"&amp;F3512&amp;"-"&amp;G3512&amp;"-"&amp;E3512&amp;"-"&amp;H3512</f>
        <v>A2Delta-4.5-f-0-1</v>
      </c>
      <c r="Q3512" t="str">
        <f>I3512&amp;"-"&amp;K3512&amp;"-"&amp;L3512&amp;"-"&amp;J3512&amp;"-"&amp;M3512</f>
        <v>X2Pi-3.5-f-0-1</v>
      </c>
      <c r="R3512">
        <f>B3512+S3512</f>
        <v>23449.766151850999</v>
      </c>
      <c r="S3512">
        <f>_xlfn.IFNA(VLOOKUP(Q3512,'MARVEL-X'!A$2:I$1400,7,FALSE),VLOOKUP(Q3512,MARVEL!A$2:J$1522,10,FALSE))</f>
        <v>157.392251851</v>
      </c>
      <c r="T3512">
        <f>IF(P3512=P3511,R3512+T3511,R3512)</f>
        <v>117248.83776929299</v>
      </c>
      <c r="U3512">
        <f>IF(P3512=P3511,1+U3511,1)</f>
        <v>5</v>
      </c>
      <c r="V3512" t="str">
        <f t="shared" si="54"/>
        <v/>
      </c>
      <c r="W3512" t="str">
        <f>IF(V3512="","",IF(ABS(V3512-R3512)&gt;W$1,ABS(V3512-R3512),""))</f>
        <v/>
      </c>
      <c r="X3512" t="str">
        <f>Y3512&amp;"-"&amp;Z3512&amp;"-"&amp;AC3512&amp;"-"&amp;AD3512&amp;"-"&amp;AG3512</f>
        <v>4.5-f-A-0-2.5</v>
      </c>
      <c r="Y3512">
        <f>F3512</f>
        <v>4.5</v>
      </c>
      <c r="Z3512" s="2" t="str">
        <f>G3512</f>
        <v>f</v>
      </c>
      <c r="AA3512">
        <f>_xlfn.IFNA(VLOOKUP(X3512,'duo-out'!A$2:Q$5000,5,FALSE),E3512+10*(H3512-1)+1+_xlfn.IFNA(VLOOKUP(D3512,states!A$2:C$10,3,FALSE),1))</f>
        <v>51</v>
      </c>
      <c r="AB3512" t="str">
        <f>IF(V3512="","",V3512)</f>
        <v/>
      </c>
      <c r="AC3512" s="2" t="str">
        <f>_xlfn.IFNA(VLOOKUP(D3512,states!A$2:C$10,2,FALSE),"XX")</f>
        <v>A</v>
      </c>
      <c r="AD3512">
        <f>E3512</f>
        <v>0</v>
      </c>
      <c r="AE3512">
        <f>_xlfn.IFNA(VLOOKUP(D3512,states!A$2:D$10,4,FALSE),0)</f>
        <v>2</v>
      </c>
      <c r="AF3512">
        <v>0.5</v>
      </c>
      <c r="AG3512">
        <f>IF(AE3512=0,AF3512,IF(AE3512=1,IF(F3512=0.5,0.5,IF(H3512=1,0.5,1.5)),IF(F3512=0.5,0.5,IF(H3512=1,2.5,1.5))))</f>
        <v>2.5</v>
      </c>
      <c r="AH3512" s="7">
        <f>IF(AC3512="XX",0,1/C3512^(1/5)*IF(E3512=0,100,1)/(E3512+1)^(1/4))</f>
        <v>251.188643150958</v>
      </c>
    </row>
    <row r="3513" spans="1:34">
      <c r="A3513">
        <v>3289</v>
      </c>
      <c r="B3513" s="1">
        <v>23041.541499999999</v>
      </c>
      <c r="C3513" s="6">
        <v>0.01</v>
      </c>
      <c r="D3513" t="s">
        <v>3</v>
      </c>
      <c r="E3513">
        <v>0</v>
      </c>
      <c r="F3513">
        <v>4.5</v>
      </c>
      <c r="G3513" t="s">
        <v>2</v>
      </c>
      <c r="H3513">
        <v>1</v>
      </c>
      <c r="I3513" t="s">
        <v>0</v>
      </c>
      <c r="J3513">
        <v>0</v>
      </c>
      <c r="K3513">
        <v>4.5</v>
      </c>
      <c r="L3513" t="s">
        <v>1</v>
      </c>
      <c r="M3513">
        <v>2</v>
      </c>
      <c r="N3513" t="s">
        <v>3345</v>
      </c>
      <c r="O3513">
        <v>1</v>
      </c>
      <c r="P3513" t="str">
        <f>D3513&amp;"-"&amp;F3513&amp;"-"&amp;G3513&amp;"-"&amp;E3513&amp;"-"&amp;H3513</f>
        <v>A2Delta-4.5-f-0-1</v>
      </c>
      <c r="Q3513" t="str">
        <f>I3513&amp;"-"&amp;K3513&amp;"-"&amp;L3513&amp;"-"&amp;J3513&amp;"-"&amp;M3513</f>
        <v>X2Pi-4.5-e-0-2</v>
      </c>
      <c r="R3513">
        <f>B3513+S3513</f>
        <v>23449.769453531</v>
      </c>
      <c r="S3513">
        <f>_xlfn.IFNA(VLOOKUP(Q3513,'MARVEL-X'!A$2:I$1400,7,FALSE),VLOOKUP(Q3513,MARVEL!A$2:J$1522,10,FALSE))</f>
        <v>408.22795353100003</v>
      </c>
      <c r="T3513">
        <f>IF(P3513=P3512,R3513+T3512,R3513)</f>
        <v>140698.60722282401</v>
      </c>
      <c r="U3513">
        <f>IF(P3513=P3512,1+U3512,1)</f>
        <v>6</v>
      </c>
      <c r="V3513" t="str">
        <f t="shared" si="54"/>
        <v/>
      </c>
      <c r="W3513" t="str">
        <f>IF(V3513="","",IF(ABS(V3513-R3513)&gt;W$1,ABS(V3513-R3513),""))</f>
        <v/>
      </c>
      <c r="X3513" t="str">
        <f>Y3513&amp;"-"&amp;Z3513&amp;"-"&amp;AC3513&amp;"-"&amp;AD3513&amp;"-"&amp;AG3513</f>
        <v>4.5-f-A-0-2.5</v>
      </c>
      <c r="Y3513">
        <f>F3513</f>
        <v>4.5</v>
      </c>
      <c r="Z3513" s="2" t="str">
        <f>G3513</f>
        <v>f</v>
      </c>
      <c r="AA3513">
        <f>_xlfn.IFNA(VLOOKUP(X3513,'duo-out'!A$2:Q$5000,5,FALSE),E3513+10*(H3513-1)+1+_xlfn.IFNA(VLOOKUP(D3513,states!A$2:C$10,3,FALSE),1))</f>
        <v>51</v>
      </c>
      <c r="AB3513" t="str">
        <f>IF(V3513="","",V3513)</f>
        <v/>
      </c>
      <c r="AC3513" s="2" t="str">
        <f>_xlfn.IFNA(VLOOKUP(D3513,states!A$2:C$10,2,FALSE),"XX")</f>
        <v>A</v>
      </c>
      <c r="AD3513">
        <f>E3513</f>
        <v>0</v>
      </c>
      <c r="AE3513">
        <f>_xlfn.IFNA(VLOOKUP(D3513,states!A$2:D$10,4,FALSE),0)</f>
        <v>2</v>
      </c>
      <c r="AF3513">
        <v>0.5</v>
      </c>
      <c r="AG3513">
        <f>IF(AE3513=0,AF3513,IF(AE3513=1,IF(F3513=0.5,0.5,IF(H3513=1,0.5,1.5)),IF(F3513=0.5,0.5,IF(H3513=1,2.5,1.5))))</f>
        <v>2.5</v>
      </c>
      <c r="AH3513" s="7">
        <f>IF(AC3513="XX",0,1/C3513^(1/5)*IF(E3513=0,100,1)/(E3513+1)^(1/4))</f>
        <v>251.188643150958</v>
      </c>
    </row>
    <row r="3514" spans="1:34">
      <c r="A3514">
        <v>3284</v>
      </c>
      <c r="B3514" s="1">
        <v>23182.117300000002</v>
      </c>
      <c r="C3514" s="6">
        <v>5.0000000000000001E-3</v>
      </c>
      <c r="D3514" t="s">
        <v>3</v>
      </c>
      <c r="E3514">
        <v>0</v>
      </c>
      <c r="F3514">
        <v>4.5</v>
      </c>
      <c r="G3514" t="s">
        <v>2</v>
      </c>
      <c r="H3514">
        <v>1</v>
      </c>
      <c r="I3514" t="s">
        <v>0</v>
      </c>
      <c r="J3514">
        <v>0</v>
      </c>
      <c r="K3514">
        <v>3.5</v>
      </c>
      <c r="L3514" t="s">
        <v>2</v>
      </c>
      <c r="M3514">
        <v>2</v>
      </c>
      <c r="N3514" t="s">
        <v>3340</v>
      </c>
      <c r="O3514">
        <v>1</v>
      </c>
      <c r="P3514" t="str">
        <f>D3514&amp;"-"&amp;F3514&amp;"-"&amp;G3514&amp;"-"&amp;E3514&amp;"-"&amp;H3514</f>
        <v>A2Delta-4.5-f-0-1</v>
      </c>
      <c r="Q3514" t="str">
        <f>I3514&amp;"-"&amp;K3514&amp;"-"&amp;L3514&amp;"-"&amp;J3514&amp;"-"&amp;M3514</f>
        <v>X2Pi-3.5-f-0-2</v>
      </c>
      <c r="R3514">
        <f>B3514+S3514</f>
        <v>23449.778233924</v>
      </c>
      <c r="S3514">
        <f>_xlfn.IFNA(VLOOKUP(Q3514,'MARVEL-X'!A$2:I$1400,7,FALSE),VLOOKUP(Q3514,MARVEL!A$2:J$1522,10,FALSE))</f>
        <v>267.66093392400001</v>
      </c>
      <c r="T3514">
        <f>IF(P3514=P3513,R3514+T3513,R3514)</f>
        <v>164148.38545674802</v>
      </c>
      <c r="U3514">
        <f>IF(P3514=P3513,1+U3513,1)</f>
        <v>7</v>
      </c>
      <c r="V3514" t="str">
        <f t="shared" si="54"/>
        <v/>
      </c>
      <c r="W3514" t="str">
        <f>IF(V3514="","",IF(ABS(V3514-R3514)&gt;W$1,ABS(V3514-R3514),""))</f>
        <v/>
      </c>
      <c r="X3514" t="str">
        <f>Y3514&amp;"-"&amp;Z3514&amp;"-"&amp;AC3514&amp;"-"&amp;AD3514&amp;"-"&amp;AG3514</f>
        <v>4.5-f-A-0-2.5</v>
      </c>
      <c r="Y3514">
        <f>F3514</f>
        <v>4.5</v>
      </c>
      <c r="Z3514" s="2" t="str">
        <f>G3514</f>
        <v>f</v>
      </c>
      <c r="AA3514">
        <f>_xlfn.IFNA(VLOOKUP(X3514,'duo-out'!A$2:Q$5000,5,FALSE),E3514+10*(H3514-1)+1+_xlfn.IFNA(VLOOKUP(D3514,states!A$2:C$10,3,FALSE),1))</f>
        <v>51</v>
      </c>
      <c r="AB3514" t="str">
        <f>IF(V3514="","",V3514)</f>
        <v/>
      </c>
      <c r="AC3514" s="2" t="str">
        <f>_xlfn.IFNA(VLOOKUP(D3514,states!A$2:C$10,2,FALSE),"XX")</f>
        <v>A</v>
      </c>
      <c r="AD3514">
        <f>E3514</f>
        <v>0</v>
      </c>
      <c r="AE3514">
        <f>_xlfn.IFNA(VLOOKUP(D3514,states!A$2:D$10,4,FALSE),0)</f>
        <v>2</v>
      </c>
      <c r="AF3514">
        <v>0.5</v>
      </c>
      <c r="AG3514">
        <f>IF(AE3514=0,AF3514,IF(AE3514=1,IF(F3514=0.5,0.5,IF(H3514=1,0.5,1.5)),IF(F3514=0.5,0.5,IF(H3514=1,2.5,1.5))))</f>
        <v>2.5</v>
      </c>
      <c r="AH3514" s="7">
        <f>IF(AC3514="XX",0,1/C3514^(1/5)*IF(E3514=0,100,1)/(E3514+1)^(1/4))</f>
        <v>288.53998118144267</v>
      </c>
    </row>
    <row r="3515" spans="1:34">
      <c r="A3515">
        <v>3261</v>
      </c>
      <c r="B3515" s="1">
        <v>23038.983700000001</v>
      </c>
      <c r="C3515" s="6">
        <v>5.0000000000000001E-3</v>
      </c>
      <c r="D3515" t="s">
        <v>3</v>
      </c>
      <c r="E3515">
        <v>0</v>
      </c>
      <c r="F3515">
        <v>4.5</v>
      </c>
      <c r="G3515" t="s">
        <v>2</v>
      </c>
      <c r="H3515">
        <v>1</v>
      </c>
      <c r="I3515" t="s">
        <v>0</v>
      </c>
      <c r="J3515">
        <v>0</v>
      </c>
      <c r="K3515">
        <v>5.5</v>
      </c>
      <c r="L3515" t="s">
        <v>2</v>
      </c>
      <c r="M3515">
        <v>1</v>
      </c>
      <c r="N3515" t="s">
        <v>3317</v>
      </c>
      <c r="O3515">
        <v>1</v>
      </c>
      <c r="P3515" t="str">
        <f>D3515&amp;"-"&amp;F3515&amp;"-"&amp;G3515&amp;"-"&amp;E3515&amp;"-"&amp;H3515</f>
        <v>A2Delta-4.5-f-0-1</v>
      </c>
      <c r="Q3515" t="str">
        <f>I3515&amp;"-"&amp;K3515&amp;"-"&amp;L3515&amp;"-"&amp;J3515&amp;"-"&amp;M3515</f>
        <v>X2Pi-5.5-f-0-1</v>
      </c>
      <c r="R3515">
        <f>B3515+S3515</f>
        <v>23449.769710875</v>
      </c>
      <c r="S3515">
        <f>_xlfn.IFNA(VLOOKUP(Q3515,'MARVEL-X'!A$2:I$1400,7,FALSE),VLOOKUP(Q3515,MARVEL!A$2:J$1522,10,FALSE))</f>
        <v>410.78601087499999</v>
      </c>
      <c r="T3515">
        <f>IF(P3515=P3514,R3515+T3514,R3515)</f>
        <v>187598.15516762302</v>
      </c>
      <c r="U3515">
        <f>IF(P3515=P3514,1+U3514,1)</f>
        <v>8</v>
      </c>
      <c r="V3515" t="str">
        <f t="shared" si="54"/>
        <v/>
      </c>
      <c r="W3515" t="str">
        <f>IF(V3515="","",IF(ABS(V3515-R3515)&gt;W$1,ABS(V3515-R3515),""))</f>
        <v/>
      </c>
      <c r="X3515" t="str">
        <f>Y3515&amp;"-"&amp;Z3515&amp;"-"&amp;AC3515&amp;"-"&amp;AD3515&amp;"-"&amp;AG3515</f>
        <v>4.5-f-A-0-2.5</v>
      </c>
      <c r="Y3515">
        <f>F3515</f>
        <v>4.5</v>
      </c>
      <c r="Z3515" s="2" t="str">
        <f>G3515</f>
        <v>f</v>
      </c>
      <c r="AA3515">
        <f>_xlfn.IFNA(VLOOKUP(X3515,'duo-out'!A$2:Q$5000,5,FALSE),E3515+10*(H3515-1)+1+_xlfn.IFNA(VLOOKUP(D3515,states!A$2:C$10,3,FALSE),1))</f>
        <v>51</v>
      </c>
      <c r="AB3515" t="str">
        <f>IF(V3515="","",V3515)</f>
        <v/>
      </c>
      <c r="AC3515" s="2" t="str">
        <f>_xlfn.IFNA(VLOOKUP(D3515,states!A$2:C$10,2,FALSE),"XX")</f>
        <v>A</v>
      </c>
      <c r="AD3515">
        <f>E3515</f>
        <v>0</v>
      </c>
      <c r="AE3515">
        <f>_xlfn.IFNA(VLOOKUP(D3515,states!A$2:D$10,4,FALSE),0)</f>
        <v>2</v>
      </c>
      <c r="AF3515">
        <v>0.5</v>
      </c>
      <c r="AG3515">
        <f>IF(AE3515=0,AF3515,IF(AE3515=1,IF(F3515=0.5,0.5,IF(H3515=1,0.5,1.5)),IF(F3515=0.5,0.5,IF(H3515=1,2.5,1.5))))</f>
        <v>2.5</v>
      </c>
      <c r="AH3515" s="7">
        <f>IF(AC3515="XX",0,1/C3515^(1/5)*IF(E3515=0,100,1)/(E3515+1)^(1/4))</f>
        <v>288.53998118144267</v>
      </c>
    </row>
    <row r="3516" spans="1:34">
      <c r="A3516">
        <v>2619</v>
      </c>
      <c r="B3516" s="1">
        <v>23179.075099999998</v>
      </c>
      <c r="C3516" s="6">
        <v>5.0000000000000001E-3</v>
      </c>
      <c r="D3516" t="s">
        <v>3</v>
      </c>
      <c r="E3516">
        <v>0</v>
      </c>
      <c r="F3516">
        <v>4.5</v>
      </c>
      <c r="G3516" t="s">
        <v>2</v>
      </c>
      <c r="H3516">
        <v>1</v>
      </c>
      <c r="I3516" t="s">
        <v>0</v>
      </c>
      <c r="J3516">
        <v>0</v>
      </c>
      <c r="K3516">
        <v>4.5</v>
      </c>
      <c r="L3516" t="s">
        <v>1</v>
      </c>
      <c r="M3516">
        <v>1</v>
      </c>
      <c r="N3516" t="s">
        <v>2675</v>
      </c>
      <c r="O3516">
        <v>1</v>
      </c>
      <c r="P3516" t="str">
        <f>D3516&amp;"-"&amp;F3516&amp;"-"&amp;G3516&amp;"-"&amp;E3516&amp;"-"&amp;H3516</f>
        <v>A2Delta-4.5-f-0-1</v>
      </c>
      <c r="Q3516" t="str">
        <f>I3516&amp;"-"&amp;K3516&amp;"-"&amp;L3516&amp;"-"&amp;J3516&amp;"-"&amp;M3516</f>
        <v>X2Pi-4.5-e-0-1</v>
      </c>
      <c r="R3516">
        <f>B3516+S3516</f>
        <v>23449.770286172999</v>
      </c>
      <c r="S3516">
        <f>_xlfn.IFNA(VLOOKUP(Q3516,'MARVEL-X'!A$2:I$1400,7,FALSE),VLOOKUP(Q3516,MARVEL!A$2:J$1522,10,FALSE))</f>
        <v>270.69518617300002</v>
      </c>
      <c r="T3516">
        <f>IF(P3516=P3515,R3516+T3515,R3516)</f>
        <v>211047.92545379602</v>
      </c>
      <c r="U3516">
        <f>IF(P3516=P3515,1+U3515,1)</f>
        <v>9</v>
      </c>
      <c r="V3516" t="str">
        <f t="shared" si="54"/>
        <v/>
      </c>
      <c r="W3516" t="str">
        <f>IF(V3516="","",IF(ABS(V3516-R3516)&gt;W$1,ABS(V3516-R3516),""))</f>
        <v/>
      </c>
      <c r="X3516" t="str">
        <f>Y3516&amp;"-"&amp;Z3516&amp;"-"&amp;AC3516&amp;"-"&amp;AD3516&amp;"-"&amp;AG3516</f>
        <v>4.5-f-A-0-2.5</v>
      </c>
      <c r="Y3516">
        <f>F3516</f>
        <v>4.5</v>
      </c>
      <c r="Z3516" s="2" t="str">
        <f>G3516</f>
        <v>f</v>
      </c>
      <c r="AA3516">
        <f>_xlfn.IFNA(VLOOKUP(X3516,'duo-out'!A$2:Q$5000,5,FALSE),E3516+10*(H3516-1)+1+_xlfn.IFNA(VLOOKUP(D3516,states!A$2:C$10,3,FALSE),1))</f>
        <v>51</v>
      </c>
      <c r="AB3516" t="str">
        <f>IF(V3516="","",V3516)</f>
        <v/>
      </c>
      <c r="AC3516" s="2" t="str">
        <f>_xlfn.IFNA(VLOOKUP(D3516,states!A$2:C$10,2,FALSE),"XX")</f>
        <v>A</v>
      </c>
      <c r="AD3516">
        <f>E3516</f>
        <v>0</v>
      </c>
      <c r="AE3516">
        <f>_xlfn.IFNA(VLOOKUP(D3516,states!A$2:D$10,4,FALSE),0)</f>
        <v>2</v>
      </c>
      <c r="AF3516">
        <v>0.5</v>
      </c>
      <c r="AG3516">
        <f>IF(AE3516=0,AF3516,IF(AE3516=1,IF(F3516=0.5,0.5,IF(H3516=1,0.5,1.5)),IF(F3516=0.5,0.5,IF(H3516=1,2.5,1.5))))</f>
        <v>2.5</v>
      </c>
      <c r="AH3516" s="7">
        <f>IF(AC3516="XX",0,1/C3516^(1/5)*IF(E3516=0,100,1)/(E3516+1)^(1/4))</f>
        <v>288.53998118144267</v>
      </c>
    </row>
    <row r="3517" spans="1:34">
      <c r="A3517">
        <v>2717</v>
      </c>
      <c r="B3517" s="1">
        <v>23038.989399999999</v>
      </c>
      <c r="C3517" s="6">
        <v>5.0000000000000001E-3</v>
      </c>
      <c r="D3517" t="s">
        <v>3</v>
      </c>
      <c r="E3517">
        <v>0</v>
      </c>
      <c r="F3517">
        <v>4.5</v>
      </c>
      <c r="G3517" t="s">
        <v>2</v>
      </c>
      <c r="H3517">
        <v>1</v>
      </c>
      <c r="I3517" t="s">
        <v>0</v>
      </c>
      <c r="J3517">
        <v>0</v>
      </c>
      <c r="K3517">
        <v>5.5</v>
      </c>
      <c r="L3517" t="s">
        <v>2</v>
      </c>
      <c r="M3517">
        <v>1</v>
      </c>
      <c r="N3517" t="s">
        <v>2773</v>
      </c>
      <c r="O3517">
        <v>1</v>
      </c>
      <c r="P3517" t="str">
        <f>D3517&amp;"-"&amp;F3517&amp;"-"&amp;G3517&amp;"-"&amp;E3517&amp;"-"&amp;H3517</f>
        <v>A2Delta-4.5-f-0-1</v>
      </c>
      <c r="Q3517" t="str">
        <f>I3517&amp;"-"&amp;K3517&amp;"-"&amp;L3517&amp;"-"&amp;J3517&amp;"-"&amp;M3517</f>
        <v>X2Pi-5.5-f-0-1</v>
      </c>
      <c r="R3517">
        <f>B3517+S3517</f>
        <v>23449.775410874998</v>
      </c>
      <c r="S3517">
        <f>_xlfn.IFNA(VLOOKUP(Q3517,'MARVEL-X'!A$2:I$1400,7,FALSE),VLOOKUP(Q3517,MARVEL!A$2:J$1522,10,FALSE))</f>
        <v>410.78601087499999</v>
      </c>
      <c r="T3517">
        <f>IF(P3517=P3516,R3517+T3516,R3517)</f>
        <v>234497.70086467103</v>
      </c>
      <c r="U3517">
        <f>IF(P3517=P3516,1+U3516,1)</f>
        <v>10</v>
      </c>
      <c r="V3517" t="str">
        <f t="shared" si="54"/>
        <v/>
      </c>
      <c r="W3517" t="str">
        <f>IF(V3517="","",IF(ABS(V3517-R3517)&gt;W$1,ABS(V3517-R3517),""))</f>
        <v/>
      </c>
      <c r="X3517" t="str">
        <f>Y3517&amp;"-"&amp;Z3517&amp;"-"&amp;AC3517&amp;"-"&amp;AD3517&amp;"-"&amp;AG3517</f>
        <v>4.5-f-A-0-2.5</v>
      </c>
      <c r="Y3517">
        <f>F3517</f>
        <v>4.5</v>
      </c>
      <c r="Z3517" s="2" t="str">
        <f>G3517</f>
        <v>f</v>
      </c>
      <c r="AA3517">
        <f>_xlfn.IFNA(VLOOKUP(X3517,'duo-out'!A$2:Q$5000,5,FALSE),E3517+10*(H3517-1)+1+_xlfn.IFNA(VLOOKUP(D3517,states!A$2:C$10,3,FALSE),1))</f>
        <v>51</v>
      </c>
      <c r="AB3517" t="str">
        <f>IF(V3517="","",V3517)</f>
        <v/>
      </c>
      <c r="AC3517" s="2" t="str">
        <f>_xlfn.IFNA(VLOOKUP(D3517,states!A$2:C$10,2,FALSE),"XX")</f>
        <v>A</v>
      </c>
      <c r="AD3517">
        <f>E3517</f>
        <v>0</v>
      </c>
      <c r="AE3517">
        <f>_xlfn.IFNA(VLOOKUP(D3517,states!A$2:D$10,4,FALSE),0)</f>
        <v>2</v>
      </c>
      <c r="AF3517">
        <v>0.5</v>
      </c>
      <c r="AG3517">
        <f>IF(AE3517=0,AF3517,IF(AE3517=1,IF(F3517=0.5,0.5,IF(H3517=1,0.5,1.5)),IF(F3517=0.5,0.5,IF(H3517=1,2.5,1.5))))</f>
        <v>2.5</v>
      </c>
      <c r="AH3517" s="7">
        <f>IF(AC3517="XX",0,1/C3517^(1/5)*IF(E3517=0,100,1)/(E3517+1)^(1/4))</f>
        <v>288.53998118144267</v>
      </c>
    </row>
    <row r="3518" spans="1:34">
      <c r="A3518">
        <v>2680</v>
      </c>
      <c r="B3518" s="1">
        <v>23292.383900000001</v>
      </c>
      <c r="C3518" s="6">
        <v>5.0000000000000001E-3</v>
      </c>
      <c r="D3518" t="s">
        <v>3</v>
      </c>
      <c r="E3518">
        <v>0</v>
      </c>
      <c r="F3518">
        <v>4.5</v>
      </c>
      <c r="G3518" t="s">
        <v>2</v>
      </c>
      <c r="H3518">
        <v>1</v>
      </c>
      <c r="I3518" t="s">
        <v>0</v>
      </c>
      <c r="J3518">
        <v>0</v>
      </c>
      <c r="K3518">
        <v>3.5</v>
      </c>
      <c r="L3518" t="s">
        <v>2</v>
      </c>
      <c r="M3518">
        <v>1</v>
      </c>
      <c r="N3518" t="s">
        <v>2736</v>
      </c>
      <c r="O3518">
        <v>1</v>
      </c>
      <c r="P3518" t="str">
        <f>D3518&amp;"-"&amp;F3518&amp;"-"&amp;G3518&amp;"-"&amp;E3518&amp;"-"&amp;H3518</f>
        <v>A2Delta-4.5-f-0-1</v>
      </c>
      <c r="Q3518" t="str">
        <f>I3518&amp;"-"&amp;K3518&amp;"-"&amp;L3518&amp;"-"&amp;J3518&amp;"-"&amp;M3518</f>
        <v>X2Pi-3.5-f-0-1</v>
      </c>
      <c r="R3518">
        <f>B3518+S3518</f>
        <v>23449.776151851001</v>
      </c>
      <c r="S3518">
        <f>_xlfn.IFNA(VLOOKUP(Q3518,'MARVEL-X'!A$2:I$1400,7,FALSE),VLOOKUP(Q3518,MARVEL!A$2:J$1522,10,FALSE))</f>
        <v>157.392251851</v>
      </c>
      <c r="T3518">
        <f>IF(P3518=P3517,R3518+T3517,R3518)</f>
        <v>257947.47701652203</v>
      </c>
      <c r="U3518">
        <f>IF(P3518=P3517,1+U3517,1)</f>
        <v>11</v>
      </c>
      <c r="V3518" t="str">
        <f t="shared" si="54"/>
        <v/>
      </c>
      <c r="W3518" t="str">
        <f>IF(V3518="","",IF(ABS(V3518-R3518)&gt;W$1,ABS(V3518-R3518),""))</f>
        <v/>
      </c>
      <c r="X3518" t="str">
        <f>Y3518&amp;"-"&amp;Z3518&amp;"-"&amp;AC3518&amp;"-"&amp;AD3518&amp;"-"&amp;AG3518</f>
        <v>4.5-f-A-0-2.5</v>
      </c>
      <c r="Y3518">
        <f>F3518</f>
        <v>4.5</v>
      </c>
      <c r="Z3518" s="2" t="str">
        <f>G3518</f>
        <v>f</v>
      </c>
      <c r="AA3518">
        <f>_xlfn.IFNA(VLOOKUP(X3518,'duo-out'!A$2:Q$5000,5,FALSE),E3518+10*(H3518-1)+1+_xlfn.IFNA(VLOOKUP(D3518,states!A$2:C$10,3,FALSE),1))</f>
        <v>51</v>
      </c>
      <c r="AB3518" t="str">
        <f>IF(V3518="","",V3518)</f>
        <v/>
      </c>
      <c r="AC3518" s="2" t="str">
        <f>_xlfn.IFNA(VLOOKUP(D3518,states!A$2:C$10,2,FALSE),"XX")</f>
        <v>A</v>
      </c>
      <c r="AD3518">
        <f>E3518</f>
        <v>0</v>
      </c>
      <c r="AE3518">
        <f>_xlfn.IFNA(VLOOKUP(D3518,states!A$2:D$10,4,FALSE),0)</f>
        <v>2</v>
      </c>
      <c r="AF3518">
        <v>0.5</v>
      </c>
      <c r="AG3518">
        <f>IF(AE3518=0,AF3518,IF(AE3518=1,IF(F3518=0.5,0.5,IF(H3518=1,0.5,1.5)),IF(F3518=0.5,0.5,IF(H3518=1,2.5,1.5))))</f>
        <v>2.5</v>
      </c>
      <c r="AH3518" s="7">
        <f>IF(AC3518="XX",0,1/C3518^(1/5)*IF(E3518=0,100,1)/(E3518+1)^(1/4))</f>
        <v>288.53998118144267</v>
      </c>
    </row>
    <row r="3519" spans="1:34">
      <c r="A3519">
        <v>5351</v>
      </c>
      <c r="B3519" s="1">
        <v>23039.073</v>
      </c>
      <c r="C3519" s="6">
        <v>0.10349999999999999</v>
      </c>
      <c r="D3519" t="s">
        <v>3</v>
      </c>
      <c r="E3519">
        <v>0</v>
      </c>
      <c r="F3519">
        <v>4.5</v>
      </c>
      <c r="G3519" t="s">
        <v>2</v>
      </c>
      <c r="H3519">
        <v>1</v>
      </c>
      <c r="I3519" t="s">
        <v>0</v>
      </c>
      <c r="J3519">
        <v>0</v>
      </c>
      <c r="K3519">
        <v>5.5</v>
      </c>
      <c r="L3519" t="s">
        <v>2</v>
      </c>
      <c r="M3519">
        <v>1</v>
      </c>
      <c r="N3519" t="s">
        <v>5407</v>
      </c>
      <c r="O3519">
        <v>1</v>
      </c>
      <c r="P3519" t="str">
        <f>D3519&amp;"-"&amp;F3519&amp;"-"&amp;G3519&amp;"-"&amp;E3519&amp;"-"&amp;H3519</f>
        <v>A2Delta-4.5-f-0-1</v>
      </c>
      <c r="Q3519" t="str">
        <f>I3519&amp;"-"&amp;K3519&amp;"-"&amp;L3519&amp;"-"&amp;J3519&amp;"-"&amp;M3519</f>
        <v>X2Pi-5.5-f-0-1</v>
      </c>
      <c r="R3519">
        <f>B3519+S3519</f>
        <v>23449.859010875</v>
      </c>
      <c r="S3519">
        <f>_xlfn.IFNA(VLOOKUP(Q3519,'MARVEL-X'!A$2:I$1400,7,FALSE),VLOOKUP(Q3519,MARVEL!A$2:J$1522,10,FALSE))</f>
        <v>410.78601087499999</v>
      </c>
      <c r="T3519">
        <f>IF(P3519=P3518,R3519+T3518,R3519)</f>
        <v>281397.33602739702</v>
      </c>
      <c r="U3519">
        <f>IF(P3519=P3518,1+U3518,1)</f>
        <v>12</v>
      </c>
      <c r="V3519" t="str">
        <f t="shared" si="54"/>
        <v/>
      </c>
      <c r="W3519" t="str">
        <f>IF(V3519="","",IF(ABS(V3519-R3519)&gt;W$1,ABS(V3519-R3519),""))</f>
        <v/>
      </c>
      <c r="X3519" t="str">
        <f>Y3519&amp;"-"&amp;Z3519&amp;"-"&amp;AC3519&amp;"-"&amp;AD3519&amp;"-"&amp;AG3519</f>
        <v>4.5-f-A-0-2.5</v>
      </c>
      <c r="Y3519">
        <f>F3519</f>
        <v>4.5</v>
      </c>
      <c r="Z3519" s="2" t="str">
        <f>G3519</f>
        <v>f</v>
      </c>
      <c r="AA3519">
        <f>_xlfn.IFNA(VLOOKUP(X3519,'duo-out'!A$2:Q$5000,5,FALSE),E3519+10*(H3519-1)+1+_xlfn.IFNA(VLOOKUP(D3519,states!A$2:C$10,3,FALSE),1))</f>
        <v>51</v>
      </c>
      <c r="AB3519" t="str">
        <f>IF(V3519="","",V3519)</f>
        <v/>
      </c>
      <c r="AC3519" s="2" t="str">
        <f>_xlfn.IFNA(VLOOKUP(D3519,states!A$2:C$10,2,FALSE),"XX")</f>
        <v>A</v>
      </c>
      <c r="AD3519">
        <f>E3519</f>
        <v>0</v>
      </c>
      <c r="AE3519">
        <f>_xlfn.IFNA(VLOOKUP(D3519,states!A$2:D$10,4,FALSE),0)</f>
        <v>2</v>
      </c>
      <c r="AF3519">
        <v>0.5</v>
      </c>
      <c r="AG3519">
        <f>IF(AE3519=0,AF3519,IF(AE3519=1,IF(F3519=0.5,0.5,IF(H3519=1,0.5,1.5)),IF(F3519=0.5,0.5,IF(H3519=1,2.5,1.5))))</f>
        <v>2.5</v>
      </c>
      <c r="AH3519" s="7">
        <f>IF(AC3519="XX",0,1/C3519^(1/5)*IF(E3519=0,100,1)/(E3519+1)^(1/4))</f>
        <v>157.40261022678763</v>
      </c>
    </row>
    <row r="3520" spans="1:34">
      <c r="A3520">
        <v>5303</v>
      </c>
      <c r="B3520" s="1">
        <v>23179.081999999999</v>
      </c>
      <c r="C3520" s="6">
        <v>0.05</v>
      </c>
      <c r="D3520" t="s">
        <v>3</v>
      </c>
      <c r="E3520">
        <v>0</v>
      </c>
      <c r="F3520">
        <v>4.5</v>
      </c>
      <c r="G3520" t="s">
        <v>2</v>
      </c>
      <c r="H3520">
        <v>1</v>
      </c>
      <c r="I3520" t="s">
        <v>0</v>
      </c>
      <c r="J3520">
        <v>0</v>
      </c>
      <c r="K3520">
        <v>4.5</v>
      </c>
      <c r="L3520" t="s">
        <v>1</v>
      </c>
      <c r="M3520">
        <v>1</v>
      </c>
      <c r="N3520" t="s">
        <v>5359</v>
      </c>
      <c r="O3520">
        <v>1</v>
      </c>
      <c r="P3520" t="str">
        <f>D3520&amp;"-"&amp;F3520&amp;"-"&amp;G3520&amp;"-"&amp;E3520&amp;"-"&amp;H3520</f>
        <v>A2Delta-4.5-f-0-1</v>
      </c>
      <c r="Q3520" t="str">
        <f>I3520&amp;"-"&amp;K3520&amp;"-"&amp;L3520&amp;"-"&amp;J3520&amp;"-"&amp;M3520</f>
        <v>X2Pi-4.5-e-0-1</v>
      </c>
      <c r="R3520">
        <f>B3520+S3520</f>
        <v>23449.777186173</v>
      </c>
      <c r="S3520">
        <f>_xlfn.IFNA(VLOOKUP(Q3520,'MARVEL-X'!A$2:I$1400,7,FALSE),VLOOKUP(Q3520,MARVEL!A$2:J$1522,10,FALSE))</f>
        <v>270.69518617300002</v>
      </c>
      <c r="T3520">
        <f>IF(P3520=P3519,R3520+T3519,R3520)</f>
        <v>304847.11321357003</v>
      </c>
      <c r="U3520">
        <f>IF(P3520=P3519,1+U3519,1)</f>
        <v>13</v>
      </c>
      <c r="V3520" t="str">
        <f t="shared" si="54"/>
        <v/>
      </c>
      <c r="W3520" t="str">
        <f>IF(V3520="","",IF(ABS(V3520-R3520)&gt;W$1,ABS(V3520-R3520),""))</f>
        <v/>
      </c>
      <c r="X3520" t="str">
        <f>Y3520&amp;"-"&amp;Z3520&amp;"-"&amp;AC3520&amp;"-"&amp;AD3520&amp;"-"&amp;AG3520</f>
        <v>4.5-f-A-0-2.5</v>
      </c>
      <c r="Y3520">
        <f>F3520</f>
        <v>4.5</v>
      </c>
      <c r="Z3520" s="2" t="str">
        <f>G3520</f>
        <v>f</v>
      </c>
      <c r="AA3520">
        <f>_xlfn.IFNA(VLOOKUP(X3520,'duo-out'!A$2:Q$5000,5,FALSE),E3520+10*(H3520-1)+1+_xlfn.IFNA(VLOOKUP(D3520,states!A$2:C$10,3,FALSE),1))</f>
        <v>51</v>
      </c>
      <c r="AB3520" t="str">
        <f>IF(V3520="","",V3520)</f>
        <v/>
      </c>
      <c r="AC3520" s="2" t="str">
        <f>_xlfn.IFNA(VLOOKUP(D3520,states!A$2:C$10,2,FALSE),"XX")</f>
        <v>A</v>
      </c>
      <c r="AD3520">
        <f>E3520</f>
        <v>0</v>
      </c>
      <c r="AE3520">
        <f>_xlfn.IFNA(VLOOKUP(D3520,states!A$2:D$10,4,FALSE),0)</f>
        <v>2</v>
      </c>
      <c r="AF3520">
        <v>0.5</v>
      </c>
      <c r="AG3520">
        <f>IF(AE3520=0,AF3520,IF(AE3520=1,IF(F3520=0.5,0.5,IF(H3520=1,0.5,1.5)),IF(F3520=0.5,0.5,IF(H3520=1,2.5,1.5))))</f>
        <v>2.5</v>
      </c>
      <c r="AH3520" s="7">
        <f>IF(AC3520="XX",0,1/C3520^(1/5)*IF(E3520=0,100,1)/(E3520+1)^(1/4))</f>
        <v>182.05642030260799</v>
      </c>
    </row>
    <row r="3521" spans="1:34">
      <c r="A3521">
        <v>5283</v>
      </c>
      <c r="B3521" s="1">
        <v>23292.383999999998</v>
      </c>
      <c r="C3521" s="6">
        <v>0.05</v>
      </c>
      <c r="D3521" t="s">
        <v>3</v>
      </c>
      <c r="E3521">
        <v>0</v>
      </c>
      <c r="F3521">
        <v>4.5</v>
      </c>
      <c r="G3521" t="s">
        <v>2</v>
      </c>
      <c r="H3521">
        <v>1</v>
      </c>
      <c r="I3521" t="s">
        <v>0</v>
      </c>
      <c r="J3521">
        <v>0</v>
      </c>
      <c r="K3521">
        <v>3.5</v>
      </c>
      <c r="L3521" t="s">
        <v>2</v>
      </c>
      <c r="M3521">
        <v>1</v>
      </c>
      <c r="N3521" t="s">
        <v>5339</v>
      </c>
      <c r="O3521">
        <v>1</v>
      </c>
      <c r="P3521" t="str">
        <f>D3521&amp;"-"&amp;F3521&amp;"-"&amp;G3521&amp;"-"&amp;E3521&amp;"-"&amp;H3521</f>
        <v>A2Delta-4.5-f-0-1</v>
      </c>
      <c r="Q3521" t="str">
        <f>I3521&amp;"-"&amp;K3521&amp;"-"&amp;L3521&amp;"-"&amp;J3521&amp;"-"&amp;M3521</f>
        <v>X2Pi-3.5-f-0-1</v>
      </c>
      <c r="R3521">
        <f>B3521+S3521</f>
        <v>23449.776251850999</v>
      </c>
      <c r="S3521">
        <f>_xlfn.IFNA(VLOOKUP(Q3521,'MARVEL-X'!A$2:I$1400,7,FALSE),VLOOKUP(Q3521,MARVEL!A$2:J$1522,10,FALSE))</f>
        <v>157.392251851</v>
      </c>
      <c r="T3521">
        <f>IF(P3521=P3520,R3521+T3520,R3521)</f>
        <v>328296.88946542103</v>
      </c>
      <c r="U3521">
        <f>IF(P3521=P3520,1+U3520,1)</f>
        <v>14</v>
      </c>
      <c r="V3521" t="str">
        <f t="shared" si="54"/>
        <v/>
      </c>
      <c r="W3521" t="str">
        <f>IF(V3521="","",IF(ABS(V3521-R3521)&gt;W$1,ABS(V3521-R3521),""))</f>
        <v/>
      </c>
      <c r="X3521" t="str">
        <f>Y3521&amp;"-"&amp;Z3521&amp;"-"&amp;AC3521&amp;"-"&amp;AD3521&amp;"-"&amp;AG3521</f>
        <v>4.5-f-A-0-2.5</v>
      </c>
      <c r="Y3521">
        <f>F3521</f>
        <v>4.5</v>
      </c>
      <c r="Z3521" s="2" t="str">
        <f>G3521</f>
        <v>f</v>
      </c>
      <c r="AA3521">
        <f>_xlfn.IFNA(VLOOKUP(X3521,'duo-out'!A$2:Q$5000,5,FALSE),E3521+10*(H3521-1)+1+_xlfn.IFNA(VLOOKUP(D3521,states!A$2:C$10,3,FALSE),1))</f>
        <v>51</v>
      </c>
      <c r="AB3521" t="str">
        <f>IF(V3521="","",V3521)</f>
        <v/>
      </c>
      <c r="AC3521" s="2" t="str">
        <f>_xlfn.IFNA(VLOOKUP(D3521,states!A$2:C$10,2,FALSE),"XX")</f>
        <v>A</v>
      </c>
      <c r="AD3521">
        <f>E3521</f>
        <v>0</v>
      </c>
      <c r="AE3521">
        <f>_xlfn.IFNA(VLOOKUP(D3521,states!A$2:D$10,4,FALSE),0)</f>
        <v>2</v>
      </c>
      <c r="AF3521">
        <v>0.5</v>
      </c>
      <c r="AG3521">
        <f>IF(AE3521=0,AF3521,IF(AE3521=1,IF(F3521=0.5,0.5,IF(H3521=1,0.5,1.5)),IF(F3521=0.5,0.5,IF(H3521=1,2.5,1.5))))</f>
        <v>2.5</v>
      </c>
      <c r="AH3521" s="7">
        <f>IF(AC3521="XX",0,1/C3521^(1/5)*IF(E3521=0,100,1)/(E3521+1)^(1/4))</f>
        <v>182.05642030260799</v>
      </c>
    </row>
    <row r="3522" spans="1:34">
      <c r="A3522">
        <v>137</v>
      </c>
      <c r="B3522" s="1">
        <v>23041.718000000001</v>
      </c>
      <c r="C3522" s="6">
        <v>0.20630000000000001</v>
      </c>
      <c r="D3522" t="s">
        <v>3</v>
      </c>
      <c r="E3522">
        <v>0</v>
      </c>
      <c r="F3522">
        <v>4.5</v>
      </c>
      <c r="G3522" t="s">
        <v>2</v>
      </c>
      <c r="H3522">
        <v>1</v>
      </c>
      <c r="I3522" t="s">
        <v>0</v>
      </c>
      <c r="J3522">
        <v>0</v>
      </c>
      <c r="K3522">
        <v>4.5</v>
      </c>
      <c r="L3522" t="s">
        <v>1</v>
      </c>
      <c r="M3522">
        <v>2</v>
      </c>
      <c r="N3522" t="s">
        <v>192</v>
      </c>
      <c r="O3522">
        <v>-1</v>
      </c>
      <c r="P3522" t="str">
        <f>D3522&amp;"-"&amp;F3522&amp;"-"&amp;G3522&amp;"-"&amp;E3522&amp;"-"&amp;H3522</f>
        <v>A2Delta-4.5-f-0-1</v>
      </c>
      <c r="Q3522" t="str">
        <f>I3522&amp;"-"&amp;K3522&amp;"-"&amp;L3522&amp;"-"&amp;J3522&amp;"-"&amp;M3522</f>
        <v>X2Pi-4.5-e-0-2</v>
      </c>
      <c r="R3522">
        <f>B3522+S3522</f>
        <v>23449.945953531002</v>
      </c>
      <c r="S3522">
        <f>_xlfn.IFNA(VLOOKUP(Q3522,'MARVEL-X'!A$2:I$1400,7,FALSE),VLOOKUP(Q3522,MARVEL!A$2:J$1522,10,FALSE))</f>
        <v>408.22795353100003</v>
      </c>
      <c r="T3522">
        <f>IF(P3522=P3521,R3522+T3521,R3522)</f>
        <v>351746.83541895205</v>
      </c>
      <c r="U3522">
        <f>IF(P3522=P3521,1+U3521,1)</f>
        <v>15</v>
      </c>
      <c r="V3522" t="str">
        <f t="shared" si="54"/>
        <v/>
      </c>
      <c r="W3522" t="str">
        <f>IF(V3522="","",IF(ABS(V3522-R3522)&gt;W$1,ABS(V3522-R3522),""))</f>
        <v/>
      </c>
      <c r="X3522" t="str">
        <f>Y3522&amp;"-"&amp;Z3522&amp;"-"&amp;AC3522&amp;"-"&amp;AD3522&amp;"-"&amp;AG3522</f>
        <v>4.5-f-A-0-2.5</v>
      </c>
      <c r="Y3522">
        <f>F3522</f>
        <v>4.5</v>
      </c>
      <c r="Z3522" s="2" t="str">
        <f>G3522</f>
        <v>f</v>
      </c>
      <c r="AA3522">
        <f>_xlfn.IFNA(VLOOKUP(X3522,'duo-out'!A$2:Q$5000,5,FALSE),E3522+10*(H3522-1)+1+_xlfn.IFNA(VLOOKUP(D3522,states!A$2:C$10,3,FALSE),1))</f>
        <v>51</v>
      </c>
      <c r="AB3522" t="str">
        <f>IF(V3522="","",V3522)</f>
        <v/>
      </c>
      <c r="AC3522" s="2" t="str">
        <f>_xlfn.IFNA(VLOOKUP(D3522,states!A$2:C$10,2,FALSE),"XX")</f>
        <v>A</v>
      </c>
      <c r="AD3522">
        <f>E3522</f>
        <v>0</v>
      </c>
      <c r="AE3522">
        <f>_xlfn.IFNA(VLOOKUP(D3522,states!A$2:D$10,4,FALSE),0)</f>
        <v>2</v>
      </c>
      <c r="AF3522">
        <v>0.5</v>
      </c>
      <c r="AG3522">
        <f>IF(AE3522=0,AF3522,IF(AE3522=1,IF(F3522=0.5,0.5,IF(H3522=1,0.5,1.5)),IF(F3522=0.5,0.5,IF(H3522=1,2.5,1.5))))</f>
        <v>2.5</v>
      </c>
      <c r="AH3522" s="7">
        <f>IF(AC3522="XX",0,1/C3522^(1/5)*IF(E3522=0,100,1)/(E3522+1)^(1/4))</f>
        <v>137.11979472049029</v>
      </c>
    </row>
    <row r="3523" spans="1:34">
      <c r="A3523">
        <v>5358</v>
      </c>
      <c r="B3523" s="1">
        <v>23182.116000000002</v>
      </c>
      <c r="C3523" s="6">
        <v>0.05</v>
      </c>
      <c r="D3523" t="s">
        <v>3</v>
      </c>
      <c r="E3523">
        <v>0</v>
      </c>
      <c r="F3523">
        <v>4.5</v>
      </c>
      <c r="G3523" t="s">
        <v>2</v>
      </c>
      <c r="H3523">
        <v>1</v>
      </c>
      <c r="I3523" t="s">
        <v>0</v>
      </c>
      <c r="J3523">
        <v>0</v>
      </c>
      <c r="K3523">
        <v>3.5</v>
      </c>
      <c r="L3523" t="s">
        <v>2</v>
      </c>
      <c r="M3523">
        <v>2</v>
      </c>
      <c r="N3523" t="s">
        <v>5414</v>
      </c>
      <c r="O3523">
        <v>1</v>
      </c>
      <c r="P3523" t="str">
        <f>D3523&amp;"-"&amp;F3523&amp;"-"&amp;G3523&amp;"-"&amp;E3523&amp;"-"&amp;H3523</f>
        <v>A2Delta-4.5-f-0-1</v>
      </c>
      <c r="Q3523" t="str">
        <f>I3523&amp;"-"&amp;K3523&amp;"-"&amp;L3523&amp;"-"&amp;J3523&amp;"-"&amp;M3523</f>
        <v>X2Pi-3.5-f-0-2</v>
      </c>
      <c r="R3523">
        <f>B3523+S3523</f>
        <v>23449.776933924</v>
      </c>
      <c r="S3523">
        <f>_xlfn.IFNA(VLOOKUP(Q3523,'MARVEL-X'!A$2:I$1400,7,FALSE),VLOOKUP(Q3523,MARVEL!A$2:J$1522,10,FALSE))</f>
        <v>267.66093392400001</v>
      </c>
      <c r="T3523">
        <f>IF(P3523=P3522,R3523+T3522,R3523)</f>
        <v>375196.61235287605</v>
      </c>
      <c r="U3523">
        <f>IF(P3523=P3522,1+U3522,1)</f>
        <v>16</v>
      </c>
      <c r="V3523" t="str">
        <f t="shared" ref="V3523:V3586" si="55">IF(P3523=P3524,"",T3523/U3523)</f>
        <v/>
      </c>
      <c r="W3523" t="str">
        <f>IF(V3523="","",IF(ABS(V3523-R3523)&gt;W$1,ABS(V3523-R3523),""))</f>
        <v/>
      </c>
      <c r="X3523" t="str">
        <f>Y3523&amp;"-"&amp;Z3523&amp;"-"&amp;AC3523&amp;"-"&amp;AD3523&amp;"-"&amp;AG3523</f>
        <v>4.5-f-A-0-2.5</v>
      </c>
      <c r="Y3523">
        <f>F3523</f>
        <v>4.5</v>
      </c>
      <c r="Z3523" s="2" t="str">
        <f>G3523</f>
        <v>f</v>
      </c>
      <c r="AA3523">
        <f>_xlfn.IFNA(VLOOKUP(X3523,'duo-out'!A$2:Q$5000,5,FALSE),E3523+10*(H3523-1)+1+_xlfn.IFNA(VLOOKUP(D3523,states!A$2:C$10,3,FALSE),1))</f>
        <v>51</v>
      </c>
      <c r="AB3523" t="str">
        <f>IF(V3523="","",V3523)</f>
        <v/>
      </c>
      <c r="AC3523" s="2" t="str">
        <f>_xlfn.IFNA(VLOOKUP(D3523,states!A$2:C$10,2,FALSE),"XX")</f>
        <v>A</v>
      </c>
      <c r="AD3523">
        <f>E3523</f>
        <v>0</v>
      </c>
      <c r="AE3523">
        <f>_xlfn.IFNA(VLOOKUP(D3523,states!A$2:D$10,4,FALSE),0)</f>
        <v>2</v>
      </c>
      <c r="AF3523">
        <v>0.5</v>
      </c>
      <c r="AG3523">
        <f>IF(AE3523=0,AF3523,IF(AE3523=1,IF(F3523=0.5,0.5,IF(H3523=1,0.5,1.5)),IF(F3523=0.5,0.5,IF(H3523=1,2.5,1.5))))</f>
        <v>2.5</v>
      </c>
      <c r="AH3523" s="7">
        <f>IF(AC3523="XX",0,1/C3523^(1/5)*IF(E3523=0,100,1)/(E3523+1)^(1/4))</f>
        <v>182.05642030260799</v>
      </c>
    </row>
    <row r="3524" spans="1:34">
      <c r="A3524">
        <v>637</v>
      </c>
      <c r="B3524" s="1">
        <v>23179.05</v>
      </c>
      <c r="C3524" s="6">
        <v>0.05</v>
      </c>
      <c r="D3524" t="s">
        <v>3</v>
      </c>
      <c r="E3524">
        <v>0</v>
      </c>
      <c r="F3524">
        <v>4.5</v>
      </c>
      <c r="G3524" t="s">
        <v>2</v>
      </c>
      <c r="H3524">
        <v>1</v>
      </c>
      <c r="I3524" t="s">
        <v>0</v>
      </c>
      <c r="J3524">
        <v>0</v>
      </c>
      <c r="K3524">
        <v>4.5</v>
      </c>
      <c r="L3524" t="s">
        <v>1</v>
      </c>
      <c r="M3524">
        <v>1</v>
      </c>
      <c r="N3524" t="s">
        <v>693</v>
      </c>
      <c r="O3524">
        <v>1</v>
      </c>
      <c r="P3524" t="str">
        <f>D3524&amp;"-"&amp;F3524&amp;"-"&amp;G3524&amp;"-"&amp;E3524&amp;"-"&amp;H3524</f>
        <v>A2Delta-4.5-f-0-1</v>
      </c>
      <c r="Q3524" t="str">
        <f>I3524&amp;"-"&amp;K3524&amp;"-"&amp;L3524&amp;"-"&amp;J3524&amp;"-"&amp;M3524</f>
        <v>X2Pi-4.5-e-0-1</v>
      </c>
      <c r="R3524">
        <f>B3524+S3524</f>
        <v>23449.745186173001</v>
      </c>
      <c r="S3524">
        <f>_xlfn.IFNA(VLOOKUP(Q3524,'MARVEL-X'!A$2:I$1400,7,FALSE),VLOOKUP(Q3524,MARVEL!A$2:J$1522,10,FALSE))</f>
        <v>270.69518617300002</v>
      </c>
      <c r="T3524">
        <f>IF(P3524=P3523,R3524+T3523,R3524)</f>
        <v>398646.35753904906</v>
      </c>
      <c r="U3524">
        <f>IF(P3524=P3523,1+U3523,1)</f>
        <v>17</v>
      </c>
      <c r="V3524" t="str">
        <f t="shared" si="55"/>
        <v/>
      </c>
      <c r="W3524" t="str">
        <f>IF(V3524="","",IF(ABS(V3524-R3524)&gt;W$1,ABS(V3524-R3524),""))</f>
        <v/>
      </c>
      <c r="X3524" t="str">
        <f>Y3524&amp;"-"&amp;Z3524&amp;"-"&amp;AC3524&amp;"-"&amp;AD3524&amp;"-"&amp;AG3524</f>
        <v>4.5-f-A-0-2.5</v>
      </c>
      <c r="Y3524">
        <f>F3524</f>
        <v>4.5</v>
      </c>
      <c r="Z3524" s="2" t="str">
        <f>G3524</f>
        <v>f</v>
      </c>
      <c r="AA3524">
        <f>_xlfn.IFNA(VLOOKUP(X3524,'duo-out'!A$2:Q$5000,5,FALSE),E3524+10*(H3524-1)+1+_xlfn.IFNA(VLOOKUP(D3524,states!A$2:C$10,3,FALSE),1))</f>
        <v>51</v>
      </c>
      <c r="AB3524" t="str">
        <f>IF(V3524="","",V3524)</f>
        <v/>
      </c>
      <c r="AC3524" s="2" t="str">
        <f>_xlfn.IFNA(VLOOKUP(D3524,states!A$2:C$10,2,FALSE),"XX")</f>
        <v>A</v>
      </c>
      <c r="AD3524">
        <f>E3524</f>
        <v>0</v>
      </c>
      <c r="AE3524">
        <f>_xlfn.IFNA(VLOOKUP(D3524,states!A$2:D$10,4,FALSE),0)</f>
        <v>2</v>
      </c>
      <c r="AF3524">
        <v>0.5</v>
      </c>
      <c r="AG3524">
        <f>IF(AE3524=0,AF3524,IF(AE3524=1,IF(F3524=0.5,0.5,IF(H3524=1,0.5,1.5)),IF(F3524=0.5,0.5,IF(H3524=1,2.5,1.5))))</f>
        <v>2.5</v>
      </c>
      <c r="AH3524" s="7">
        <f>IF(AC3524="XX",0,1/C3524^(1/5)*IF(E3524=0,100,1)/(E3524+1)^(1/4))</f>
        <v>182.05642030260799</v>
      </c>
    </row>
    <row r="3525" spans="1:34">
      <c r="A3525">
        <v>610</v>
      </c>
      <c r="B3525" s="1">
        <v>23292.36</v>
      </c>
      <c r="C3525" s="6">
        <v>0.05</v>
      </c>
      <c r="D3525" t="s">
        <v>3</v>
      </c>
      <c r="E3525">
        <v>0</v>
      </c>
      <c r="F3525">
        <v>4.5</v>
      </c>
      <c r="G3525" t="s">
        <v>2</v>
      </c>
      <c r="H3525">
        <v>1</v>
      </c>
      <c r="I3525" t="s">
        <v>0</v>
      </c>
      <c r="J3525">
        <v>0</v>
      </c>
      <c r="K3525">
        <v>3.5</v>
      </c>
      <c r="L3525" t="s">
        <v>2</v>
      </c>
      <c r="M3525">
        <v>1</v>
      </c>
      <c r="N3525" t="s">
        <v>666</v>
      </c>
      <c r="O3525">
        <v>1</v>
      </c>
      <c r="P3525" t="str">
        <f>D3525&amp;"-"&amp;F3525&amp;"-"&amp;G3525&amp;"-"&amp;E3525&amp;"-"&amp;H3525</f>
        <v>A2Delta-4.5-f-0-1</v>
      </c>
      <c r="Q3525" t="str">
        <f>I3525&amp;"-"&amp;K3525&amp;"-"&amp;L3525&amp;"-"&amp;J3525&amp;"-"&amp;M3525</f>
        <v>X2Pi-3.5-f-0-1</v>
      </c>
      <c r="R3525">
        <f>B3525+S3525</f>
        <v>23449.752251851001</v>
      </c>
      <c r="S3525">
        <f>_xlfn.IFNA(VLOOKUP(Q3525,'MARVEL-X'!A$2:I$1400,7,FALSE),VLOOKUP(Q3525,MARVEL!A$2:J$1522,10,FALSE))</f>
        <v>157.392251851</v>
      </c>
      <c r="T3525">
        <f>IF(P3525=P3524,R3525+T3524,R3525)</f>
        <v>422096.10979090008</v>
      </c>
      <c r="U3525">
        <f>IF(P3525=P3524,1+U3524,1)</f>
        <v>18</v>
      </c>
      <c r="V3525">
        <f t="shared" si="55"/>
        <v>23449.783877272228</v>
      </c>
      <c r="W3525" t="str">
        <f>IF(V3525="","",IF(ABS(V3525-R3525)&gt;W$1,ABS(V3525-R3525),""))</f>
        <v/>
      </c>
      <c r="X3525" t="str">
        <f>Y3525&amp;"-"&amp;Z3525&amp;"-"&amp;AC3525&amp;"-"&amp;AD3525&amp;"-"&amp;AG3525</f>
        <v>4.5-f-A-0-2.5</v>
      </c>
      <c r="Y3525">
        <f>F3525</f>
        <v>4.5</v>
      </c>
      <c r="Z3525" s="2" t="str">
        <f>G3525</f>
        <v>f</v>
      </c>
      <c r="AA3525">
        <f>_xlfn.IFNA(VLOOKUP(X3525,'duo-out'!A$2:Q$5000,5,FALSE),E3525+10*(H3525-1)+1+_xlfn.IFNA(VLOOKUP(D3525,states!A$2:C$10,3,FALSE),1))</f>
        <v>51</v>
      </c>
      <c r="AB3525">
        <f>IF(V3525="","",V3525)</f>
        <v>23449.783877272228</v>
      </c>
      <c r="AC3525" s="2" t="str">
        <f>_xlfn.IFNA(VLOOKUP(D3525,states!A$2:C$10,2,FALSE),"XX")</f>
        <v>A</v>
      </c>
      <c r="AD3525">
        <f>E3525</f>
        <v>0</v>
      </c>
      <c r="AE3525">
        <f>_xlfn.IFNA(VLOOKUP(D3525,states!A$2:D$10,4,FALSE),0)</f>
        <v>2</v>
      </c>
      <c r="AF3525">
        <v>0.5</v>
      </c>
      <c r="AG3525">
        <f>IF(AE3525=0,AF3525,IF(AE3525=1,IF(F3525=0.5,0.5,IF(H3525=1,0.5,1.5)),IF(F3525=0.5,0.5,IF(H3525=1,2.5,1.5))))</f>
        <v>2.5</v>
      </c>
      <c r="AH3525" s="7">
        <f>IF(AC3525="XX",0,1/C3525^(1/5)*IF(E3525=0,100,1)/(E3525+1)^(1/4))</f>
        <v>182.05642030260799</v>
      </c>
    </row>
    <row r="3526" spans="1:34">
      <c r="A3526">
        <v>3959</v>
      </c>
      <c r="B3526" s="1">
        <v>20305.740699999998</v>
      </c>
      <c r="C3526" s="6">
        <v>9.3980000000000001E-3</v>
      </c>
      <c r="D3526" t="s">
        <v>3</v>
      </c>
      <c r="E3526">
        <v>0</v>
      </c>
      <c r="F3526">
        <v>4.5</v>
      </c>
      <c r="G3526" t="s">
        <v>2</v>
      </c>
      <c r="H3526">
        <v>2</v>
      </c>
      <c r="I3526" t="s">
        <v>0</v>
      </c>
      <c r="J3526">
        <v>1</v>
      </c>
      <c r="K3526">
        <v>5.5</v>
      </c>
      <c r="L3526" t="s">
        <v>2</v>
      </c>
      <c r="M3526">
        <v>2</v>
      </c>
      <c r="N3526" t="s">
        <v>4015</v>
      </c>
      <c r="O3526">
        <v>1</v>
      </c>
      <c r="P3526" t="str">
        <f>D3526&amp;"-"&amp;F3526&amp;"-"&amp;G3526&amp;"-"&amp;E3526&amp;"-"&amp;H3526</f>
        <v>A2Delta-4.5-f-0-2</v>
      </c>
      <c r="Q3526" t="str">
        <f>I3526&amp;"-"&amp;K3526&amp;"-"&amp;L3526&amp;"-"&amp;J3526&amp;"-"&amp;M3526</f>
        <v>X2Pi-5.5-f-1-2</v>
      </c>
      <c r="R3526">
        <f>B3526+S3526</f>
        <v>23595.463475201999</v>
      </c>
      <c r="S3526">
        <f>_xlfn.IFNA(VLOOKUP(Q3526,'MARVEL-X'!A$2:I$1400,7,FALSE),VLOOKUP(Q3526,MARVEL!A$2:J$1522,10,FALSE))</f>
        <v>3289.7227752019999</v>
      </c>
      <c r="T3526">
        <f>IF(P3526=P3525,R3526+T3525,R3526)</f>
        <v>23595.463475201999</v>
      </c>
      <c r="U3526">
        <f>IF(P3526=P3525,1+U3525,1)</f>
        <v>1</v>
      </c>
      <c r="V3526" t="str">
        <f t="shared" si="55"/>
        <v/>
      </c>
      <c r="W3526" t="str">
        <f>IF(V3526="","",IF(ABS(V3526-R3526)&gt;W$1,ABS(V3526-R3526),""))</f>
        <v/>
      </c>
      <c r="X3526" t="str">
        <f>Y3526&amp;"-"&amp;Z3526&amp;"-"&amp;AC3526&amp;"-"&amp;AD3526&amp;"-"&amp;AG3526</f>
        <v>4.5-f-A-0-1.5</v>
      </c>
      <c r="Y3526">
        <f>F3526</f>
        <v>4.5</v>
      </c>
      <c r="Z3526" s="2" t="str">
        <f>G3526</f>
        <v>f</v>
      </c>
      <c r="AA3526">
        <f>_xlfn.IFNA(VLOOKUP(X3526,'duo-out'!A$2:Q$5000,5,FALSE),E3526+10*(H3526-1)+1+_xlfn.IFNA(VLOOKUP(D3526,states!A$2:C$10,3,FALSE),1))</f>
        <v>52</v>
      </c>
      <c r="AB3526" t="str">
        <f>IF(V3526="","",V3526)</f>
        <v/>
      </c>
      <c r="AC3526" s="2" t="str">
        <f>_xlfn.IFNA(VLOOKUP(D3526,states!A$2:C$10,2,FALSE),"XX")</f>
        <v>A</v>
      </c>
      <c r="AD3526">
        <f>E3526</f>
        <v>0</v>
      </c>
      <c r="AE3526">
        <f>_xlfn.IFNA(VLOOKUP(D3526,states!A$2:D$10,4,FALSE),0)</f>
        <v>2</v>
      </c>
      <c r="AF3526">
        <v>0.5</v>
      </c>
      <c r="AG3526">
        <f>IF(AE3526=0,AF3526,IF(AE3526=1,IF(F3526=0.5,0.5,IF(H3526=1,0.5,1.5)),IF(F3526=0.5,0.5,IF(H3526=1,2.5,1.5))))</f>
        <v>1.5</v>
      </c>
      <c r="AH3526" s="7">
        <f>IF(AC3526="XX",0,1/C3526^(1/5)*IF(E3526=0,100,1)/(E3526+1)^(1/4))</f>
        <v>254.3272596796732</v>
      </c>
    </row>
    <row r="3527" spans="1:34">
      <c r="A3527">
        <v>3918</v>
      </c>
      <c r="B3527" s="1">
        <v>20605.3832</v>
      </c>
      <c r="C3527" s="6">
        <v>5.0000000000000001E-3</v>
      </c>
      <c r="D3527" t="s">
        <v>3</v>
      </c>
      <c r="E3527">
        <v>0</v>
      </c>
      <c r="F3527">
        <v>4.5</v>
      </c>
      <c r="G3527" t="s">
        <v>2</v>
      </c>
      <c r="H3527">
        <v>2</v>
      </c>
      <c r="I3527" t="s">
        <v>0</v>
      </c>
      <c r="J3527">
        <v>1</v>
      </c>
      <c r="K3527">
        <v>3.5</v>
      </c>
      <c r="L3527" t="s">
        <v>2</v>
      </c>
      <c r="M3527">
        <v>2</v>
      </c>
      <c r="N3527" t="s">
        <v>3974</v>
      </c>
      <c r="O3527">
        <v>1</v>
      </c>
      <c r="P3527" t="str">
        <f>D3527&amp;"-"&amp;F3527&amp;"-"&amp;G3527&amp;"-"&amp;E3527&amp;"-"&amp;H3527</f>
        <v>A2Delta-4.5-f-0-2</v>
      </c>
      <c r="Q3527" t="str">
        <f>I3527&amp;"-"&amp;K3527&amp;"-"&amp;L3527&amp;"-"&amp;J3527&amp;"-"&amp;M3527</f>
        <v>X2Pi-3.5-f-1-2</v>
      </c>
      <c r="R3527">
        <f>B3527+S3527</f>
        <v>23595.470875551</v>
      </c>
      <c r="S3527">
        <f>_xlfn.IFNA(VLOOKUP(Q3527,'MARVEL-X'!A$2:I$1400,7,FALSE),VLOOKUP(Q3527,MARVEL!A$2:J$1522,10,FALSE))</f>
        <v>2990.0876755509998</v>
      </c>
      <c r="T3527">
        <f>IF(P3527=P3526,R3527+T3526,R3527)</f>
        <v>47190.934350752999</v>
      </c>
      <c r="U3527">
        <f>IF(P3527=P3526,1+U3526,1)</f>
        <v>2</v>
      </c>
      <c r="V3527" t="str">
        <f t="shared" si="55"/>
        <v/>
      </c>
      <c r="W3527" t="str">
        <f>IF(V3527="","",IF(ABS(V3527-R3527)&gt;W$1,ABS(V3527-R3527),""))</f>
        <v/>
      </c>
      <c r="X3527" t="str">
        <f>Y3527&amp;"-"&amp;Z3527&amp;"-"&amp;AC3527&amp;"-"&amp;AD3527&amp;"-"&amp;AG3527</f>
        <v>4.5-f-A-0-1.5</v>
      </c>
      <c r="Y3527">
        <f>F3527</f>
        <v>4.5</v>
      </c>
      <c r="Z3527" s="2" t="str">
        <f>G3527</f>
        <v>f</v>
      </c>
      <c r="AA3527">
        <f>_xlfn.IFNA(VLOOKUP(X3527,'duo-out'!A$2:Q$5000,5,FALSE),E3527+10*(H3527-1)+1+_xlfn.IFNA(VLOOKUP(D3527,states!A$2:C$10,3,FALSE),1))</f>
        <v>52</v>
      </c>
      <c r="AB3527" t="str">
        <f>IF(V3527="","",V3527)</f>
        <v/>
      </c>
      <c r="AC3527" s="2" t="str">
        <f>_xlfn.IFNA(VLOOKUP(D3527,states!A$2:C$10,2,FALSE),"XX")</f>
        <v>A</v>
      </c>
      <c r="AD3527">
        <f>E3527</f>
        <v>0</v>
      </c>
      <c r="AE3527">
        <f>_xlfn.IFNA(VLOOKUP(D3527,states!A$2:D$10,4,FALSE),0)</f>
        <v>2</v>
      </c>
      <c r="AF3527">
        <v>0.5</v>
      </c>
      <c r="AG3527">
        <f>IF(AE3527=0,AF3527,IF(AE3527=1,IF(F3527=0.5,0.5,IF(H3527=1,0.5,1.5)),IF(F3527=0.5,0.5,IF(H3527=1,2.5,1.5))))</f>
        <v>1.5</v>
      </c>
      <c r="AH3527" s="7">
        <f>IF(AC3527="XX",0,1/C3527^(1/5)*IF(E3527=0,100,1)/(E3527+1)^(1/4))</f>
        <v>288.53998118144267</v>
      </c>
    </row>
    <row r="3528" spans="1:34">
      <c r="A3528">
        <v>3911</v>
      </c>
      <c r="B3528" s="1">
        <v>20467.616999999998</v>
      </c>
      <c r="C3528" s="6">
        <v>0.01</v>
      </c>
      <c r="D3528" t="s">
        <v>3</v>
      </c>
      <c r="E3528">
        <v>0</v>
      </c>
      <c r="F3528">
        <v>4.5</v>
      </c>
      <c r="G3528" t="s">
        <v>2</v>
      </c>
      <c r="H3528">
        <v>2</v>
      </c>
      <c r="I3528" t="s">
        <v>0</v>
      </c>
      <c r="J3528">
        <v>1</v>
      </c>
      <c r="K3528">
        <v>5.5</v>
      </c>
      <c r="L3528" t="s">
        <v>2</v>
      </c>
      <c r="M3528">
        <v>1</v>
      </c>
      <c r="N3528" t="s">
        <v>3967</v>
      </c>
      <c r="O3528">
        <v>1</v>
      </c>
      <c r="P3528" t="str">
        <f>D3528&amp;"-"&amp;F3528&amp;"-"&amp;G3528&amp;"-"&amp;E3528&amp;"-"&amp;H3528</f>
        <v>A2Delta-4.5-f-0-2</v>
      </c>
      <c r="Q3528" t="str">
        <f>I3528&amp;"-"&amp;K3528&amp;"-"&amp;L3528&amp;"-"&amp;J3528&amp;"-"&amp;M3528</f>
        <v>X2Pi-5.5-f-1-1</v>
      </c>
      <c r="R3528">
        <f>B3528+S3528</f>
        <v>23595.462326845998</v>
      </c>
      <c r="S3528">
        <f>_xlfn.IFNA(VLOOKUP(Q3528,'MARVEL-X'!A$2:I$1400,7,FALSE),VLOOKUP(Q3528,MARVEL!A$2:J$1522,10,FALSE))</f>
        <v>3127.8453268459998</v>
      </c>
      <c r="T3528">
        <f>IF(P3528=P3527,R3528+T3527,R3528)</f>
        <v>70786.396677598997</v>
      </c>
      <c r="U3528">
        <f>IF(P3528=P3527,1+U3527,1)</f>
        <v>3</v>
      </c>
      <c r="V3528" t="str">
        <f t="shared" si="55"/>
        <v/>
      </c>
      <c r="W3528" t="str">
        <f>IF(V3528="","",IF(ABS(V3528-R3528)&gt;W$1,ABS(V3528-R3528),""))</f>
        <v/>
      </c>
      <c r="X3528" t="str">
        <f>Y3528&amp;"-"&amp;Z3528&amp;"-"&amp;AC3528&amp;"-"&amp;AD3528&amp;"-"&amp;AG3528</f>
        <v>4.5-f-A-0-1.5</v>
      </c>
      <c r="Y3528">
        <f>F3528</f>
        <v>4.5</v>
      </c>
      <c r="Z3528" s="2" t="str">
        <f>G3528</f>
        <v>f</v>
      </c>
      <c r="AA3528">
        <f>_xlfn.IFNA(VLOOKUP(X3528,'duo-out'!A$2:Q$5000,5,FALSE),E3528+10*(H3528-1)+1+_xlfn.IFNA(VLOOKUP(D3528,states!A$2:C$10,3,FALSE),1))</f>
        <v>52</v>
      </c>
      <c r="AB3528" t="str">
        <f>IF(V3528="","",V3528)</f>
        <v/>
      </c>
      <c r="AC3528" s="2" t="str">
        <f>_xlfn.IFNA(VLOOKUP(D3528,states!A$2:C$10,2,FALSE),"XX")</f>
        <v>A</v>
      </c>
      <c r="AD3528">
        <f>E3528</f>
        <v>0</v>
      </c>
      <c r="AE3528">
        <f>_xlfn.IFNA(VLOOKUP(D3528,states!A$2:D$10,4,FALSE),0)</f>
        <v>2</v>
      </c>
      <c r="AF3528">
        <v>0.5</v>
      </c>
      <c r="AG3528">
        <f>IF(AE3528=0,AF3528,IF(AE3528=1,IF(F3528=0.5,0.5,IF(H3528=1,0.5,1.5)),IF(F3528=0.5,0.5,IF(H3528=1,2.5,1.5))))</f>
        <v>1.5</v>
      </c>
      <c r="AH3528" s="7">
        <f>IF(AC3528="XX",0,1/C3528^(1/5)*IF(E3528=0,100,1)/(E3528+1)^(1/4))</f>
        <v>251.188643150958</v>
      </c>
    </row>
    <row r="3529" spans="1:34">
      <c r="A3529">
        <v>3417</v>
      </c>
      <c r="B3529" s="1">
        <v>23016.49</v>
      </c>
      <c r="C3529" s="6">
        <v>5.0000000000000001E-3</v>
      </c>
      <c r="D3529" t="s">
        <v>3</v>
      </c>
      <c r="E3529">
        <v>0</v>
      </c>
      <c r="F3529">
        <v>4.5</v>
      </c>
      <c r="G3529" t="s">
        <v>2</v>
      </c>
      <c r="H3529">
        <v>2</v>
      </c>
      <c r="I3529" t="s">
        <v>0</v>
      </c>
      <c r="J3529">
        <v>0</v>
      </c>
      <c r="K3529">
        <v>5.5</v>
      </c>
      <c r="L3529" t="s">
        <v>2</v>
      </c>
      <c r="M3529">
        <v>2</v>
      </c>
      <c r="N3529" t="s">
        <v>3473</v>
      </c>
      <c r="O3529">
        <v>1</v>
      </c>
      <c r="P3529" t="str">
        <f>D3529&amp;"-"&amp;F3529&amp;"-"&amp;G3529&amp;"-"&amp;E3529&amp;"-"&amp;H3529</f>
        <v>A2Delta-4.5-f-0-2</v>
      </c>
      <c r="Q3529" t="str">
        <f>I3529&amp;"-"&amp;K3529&amp;"-"&amp;L3529&amp;"-"&amp;J3529&amp;"-"&amp;M3529</f>
        <v>X2Pi-5.5-f-0-2</v>
      </c>
      <c r="R3529">
        <f>B3529+S3529</f>
        <v>23595.470885584</v>
      </c>
      <c r="S3529">
        <f>_xlfn.IFNA(VLOOKUP(Q3529,'MARVEL-X'!A$2:I$1400,7,FALSE),VLOOKUP(Q3529,MARVEL!A$2:J$1522,10,FALSE))</f>
        <v>578.98088558400002</v>
      </c>
      <c r="T3529">
        <f>IF(P3529=P3528,R3529+T3528,R3529)</f>
        <v>94381.867563182997</v>
      </c>
      <c r="U3529">
        <f>IF(P3529=P3528,1+U3528,1)</f>
        <v>4</v>
      </c>
      <c r="V3529" t="str">
        <f t="shared" si="55"/>
        <v/>
      </c>
      <c r="W3529" t="str">
        <f>IF(V3529="","",IF(ABS(V3529-R3529)&gt;W$1,ABS(V3529-R3529),""))</f>
        <v/>
      </c>
      <c r="X3529" t="str">
        <f>Y3529&amp;"-"&amp;Z3529&amp;"-"&amp;AC3529&amp;"-"&amp;AD3529&amp;"-"&amp;AG3529</f>
        <v>4.5-f-A-0-1.5</v>
      </c>
      <c r="Y3529">
        <f>F3529</f>
        <v>4.5</v>
      </c>
      <c r="Z3529" s="2" t="str">
        <f>G3529</f>
        <v>f</v>
      </c>
      <c r="AA3529">
        <f>_xlfn.IFNA(VLOOKUP(X3529,'duo-out'!A$2:Q$5000,5,FALSE),E3529+10*(H3529-1)+1+_xlfn.IFNA(VLOOKUP(D3529,states!A$2:C$10,3,FALSE),1))</f>
        <v>52</v>
      </c>
      <c r="AB3529" t="str">
        <f>IF(V3529="","",V3529)</f>
        <v/>
      </c>
      <c r="AC3529" s="2" t="str">
        <f>_xlfn.IFNA(VLOOKUP(D3529,states!A$2:C$10,2,FALSE),"XX")</f>
        <v>A</v>
      </c>
      <c r="AD3529">
        <f>E3529</f>
        <v>0</v>
      </c>
      <c r="AE3529">
        <f>_xlfn.IFNA(VLOOKUP(D3529,states!A$2:D$10,4,FALSE),0)</f>
        <v>2</v>
      </c>
      <c r="AF3529">
        <v>0.5</v>
      </c>
      <c r="AG3529">
        <f>IF(AE3529=0,AF3529,IF(AE3529=1,IF(F3529=0.5,0.5,IF(H3529=1,0.5,1.5)),IF(F3529=0.5,0.5,IF(H3529=1,2.5,1.5))))</f>
        <v>1.5</v>
      </c>
      <c r="AH3529" s="7">
        <f>IF(AC3529="XX",0,1/C3529^(1/5)*IF(E3529=0,100,1)/(E3529+1)^(1/4))</f>
        <v>288.53998118144267</v>
      </c>
    </row>
    <row r="3530" spans="1:34">
      <c r="A3530">
        <v>3393</v>
      </c>
      <c r="B3530" s="1">
        <v>23187.2425</v>
      </c>
      <c r="C3530" s="6">
        <v>5.0000000000000001E-3</v>
      </c>
      <c r="D3530" t="s">
        <v>3</v>
      </c>
      <c r="E3530">
        <v>0</v>
      </c>
      <c r="F3530">
        <v>4.5</v>
      </c>
      <c r="G3530" t="s">
        <v>2</v>
      </c>
      <c r="H3530">
        <v>2</v>
      </c>
      <c r="I3530" t="s">
        <v>0</v>
      </c>
      <c r="J3530">
        <v>0</v>
      </c>
      <c r="K3530">
        <v>4.5</v>
      </c>
      <c r="L3530" t="s">
        <v>1</v>
      </c>
      <c r="M3530">
        <v>2</v>
      </c>
      <c r="N3530" t="s">
        <v>3449</v>
      </c>
      <c r="O3530">
        <v>1</v>
      </c>
      <c r="P3530" t="str">
        <f>D3530&amp;"-"&amp;F3530&amp;"-"&amp;G3530&amp;"-"&amp;E3530&amp;"-"&amp;H3530</f>
        <v>A2Delta-4.5-f-0-2</v>
      </c>
      <c r="Q3530" t="str">
        <f>I3530&amp;"-"&amp;K3530&amp;"-"&amp;L3530&amp;"-"&amp;J3530&amp;"-"&amp;M3530</f>
        <v>X2Pi-4.5-e-0-2</v>
      </c>
      <c r="R3530">
        <f>B3530+S3530</f>
        <v>23595.470453531001</v>
      </c>
      <c r="S3530">
        <f>_xlfn.IFNA(VLOOKUP(Q3530,'MARVEL-X'!A$2:I$1400,7,FALSE),VLOOKUP(Q3530,MARVEL!A$2:J$1522,10,FALSE))</f>
        <v>408.22795353100003</v>
      </c>
      <c r="T3530">
        <f>IF(P3530=P3529,R3530+T3529,R3530)</f>
        <v>117977.338016714</v>
      </c>
      <c r="U3530">
        <f>IF(P3530=P3529,1+U3529,1)</f>
        <v>5</v>
      </c>
      <c r="V3530" t="str">
        <f t="shared" si="55"/>
        <v/>
      </c>
      <c r="W3530" t="str">
        <f>IF(V3530="","",IF(ABS(V3530-R3530)&gt;W$1,ABS(V3530-R3530),""))</f>
        <v/>
      </c>
      <c r="X3530" t="str">
        <f>Y3530&amp;"-"&amp;Z3530&amp;"-"&amp;AC3530&amp;"-"&amp;AD3530&amp;"-"&amp;AG3530</f>
        <v>4.5-f-A-0-1.5</v>
      </c>
      <c r="Y3530">
        <f>F3530</f>
        <v>4.5</v>
      </c>
      <c r="Z3530" s="2" t="str">
        <f>G3530</f>
        <v>f</v>
      </c>
      <c r="AA3530">
        <f>_xlfn.IFNA(VLOOKUP(X3530,'duo-out'!A$2:Q$5000,5,FALSE),E3530+10*(H3530-1)+1+_xlfn.IFNA(VLOOKUP(D3530,states!A$2:C$10,3,FALSE),1))</f>
        <v>52</v>
      </c>
      <c r="AB3530" t="str">
        <f>IF(V3530="","",V3530)</f>
        <v/>
      </c>
      <c r="AC3530" s="2" t="str">
        <f>_xlfn.IFNA(VLOOKUP(D3530,states!A$2:C$10,2,FALSE),"XX")</f>
        <v>A</v>
      </c>
      <c r="AD3530">
        <f>E3530</f>
        <v>0</v>
      </c>
      <c r="AE3530">
        <f>_xlfn.IFNA(VLOOKUP(D3530,states!A$2:D$10,4,FALSE),0)</f>
        <v>2</v>
      </c>
      <c r="AF3530">
        <v>0.5</v>
      </c>
      <c r="AG3530">
        <f>IF(AE3530=0,AF3530,IF(AE3530=1,IF(F3530=0.5,0.5,IF(H3530=1,0.5,1.5)),IF(F3530=0.5,0.5,IF(H3530=1,2.5,1.5))))</f>
        <v>1.5</v>
      </c>
      <c r="AH3530" s="7">
        <f>IF(AC3530="XX",0,1/C3530^(1/5)*IF(E3530=0,100,1)/(E3530+1)^(1/4))</f>
        <v>288.53998118144267</v>
      </c>
    </row>
    <row r="3531" spans="1:34">
      <c r="A3531">
        <v>3322</v>
      </c>
      <c r="B3531" s="1">
        <v>23327.81</v>
      </c>
      <c r="C3531" s="6">
        <v>5.0000000000000001E-3</v>
      </c>
      <c r="D3531" t="s">
        <v>3</v>
      </c>
      <c r="E3531">
        <v>0</v>
      </c>
      <c r="F3531">
        <v>4.5</v>
      </c>
      <c r="G3531" t="s">
        <v>2</v>
      </c>
      <c r="H3531">
        <v>2</v>
      </c>
      <c r="I3531" t="s">
        <v>0</v>
      </c>
      <c r="J3531">
        <v>0</v>
      </c>
      <c r="K3531">
        <v>3.5</v>
      </c>
      <c r="L3531" t="s">
        <v>2</v>
      </c>
      <c r="M3531">
        <v>2</v>
      </c>
      <c r="N3531" t="s">
        <v>3378</v>
      </c>
      <c r="O3531">
        <v>1</v>
      </c>
      <c r="P3531" t="str">
        <f>D3531&amp;"-"&amp;F3531&amp;"-"&amp;G3531&amp;"-"&amp;E3531&amp;"-"&amp;H3531</f>
        <v>A2Delta-4.5-f-0-2</v>
      </c>
      <c r="Q3531" t="str">
        <f>I3531&amp;"-"&amp;K3531&amp;"-"&amp;L3531&amp;"-"&amp;J3531&amp;"-"&amp;M3531</f>
        <v>X2Pi-3.5-f-0-2</v>
      </c>
      <c r="R3531">
        <f>B3531+S3531</f>
        <v>23595.470933924</v>
      </c>
      <c r="S3531">
        <f>_xlfn.IFNA(VLOOKUP(Q3531,'MARVEL-X'!A$2:I$1400,7,FALSE),VLOOKUP(Q3531,MARVEL!A$2:J$1522,10,FALSE))</f>
        <v>267.66093392400001</v>
      </c>
      <c r="T3531">
        <f>IF(P3531=P3530,R3531+T3530,R3531)</f>
        <v>141572.80895063799</v>
      </c>
      <c r="U3531">
        <f>IF(P3531=P3530,1+U3530,1)</f>
        <v>6</v>
      </c>
      <c r="V3531" t="str">
        <f t="shared" si="55"/>
        <v/>
      </c>
      <c r="W3531" t="str">
        <f>IF(V3531="","",IF(ABS(V3531-R3531)&gt;W$1,ABS(V3531-R3531),""))</f>
        <v/>
      </c>
      <c r="X3531" t="str">
        <f>Y3531&amp;"-"&amp;Z3531&amp;"-"&amp;AC3531&amp;"-"&amp;AD3531&amp;"-"&amp;AG3531</f>
        <v>4.5-f-A-0-1.5</v>
      </c>
      <c r="Y3531">
        <f>F3531</f>
        <v>4.5</v>
      </c>
      <c r="Z3531" s="2" t="str">
        <f>G3531</f>
        <v>f</v>
      </c>
      <c r="AA3531">
        <f>_xlfn.IFNA(VLOOKUP(X3531,'duo-out'!A$2:Q$5000,5,FALSE),E3531+10*(H3531-1)+1+_xlfn.IFNA(VLOOKUP(D3531,states!A$2:C$10,3,FALSE),1))</f>
        <v>52</v>
      </c>
      <c r="AB3531" t="str">
        <f>IF(V3531="","",V3531)</f>
        <v/>
      </c>
      <c r="AC3531" s="2" t="str">
        <f>_xlfn.IFNA(VLOOKUP(D3531,states!A$2:C$10,2,FALSE),"XX")</f>
        <v>A</v>
      </c>
      <c r="AD3531">
        <f>E3531</f>
        <v>0</v>
      </c>
      <c r="AE3531">
        <f>_xlfn.IFNA(VLOOKUP(D3531,states!A$2:D$10,4,FALSE),0)</f>
        <v>2</v>
      </c>
      <c r="AF3531">
        <v>0.5</v>
      </c>
      <c r="AG3531">
        <f>IF(AE3531=0,AF3531,IF(AE3531=1,IF(F3531=0.5,0.5,IF(H3531=1,0.5,1.5)),IF(F3531=0.5,0.5,IF(H3531=1,2.5,1.5))))</f>
        <v>1.5</v>
      </c>
      <c r="AH3531" s="7">
        <f>IF(AC3531="XX",0,1/C3531^(1/5)*IF(E3531=0,100,1)/(E3531+1)^(1/4))</f>
        <v>288.53998118144267</v>
      </c>
    </row>
    <row r="3532" spans="1:34">
      <c r="A3532">
        <v>3315</v>
      </c>
      <c r="B3532" s="1">
        <v>23184.676100000001</v>
      </c>
      <c r="C3532" s="6">
        <v>0.01</v>
      </c>
      <c r="D3532" t="s">
        <v>3</v>
      </c>
      <c r="E3532">
        <v>0</v>
      </c>
      <c r="F3532">
        <v>4.5</v>
      </c>
      <c r="G3532" t="s">
        <v>2</v>
      </c>
      <c r="H3532">
        <v>2</v>
      </c>
      <c r="I3532" t="s">
        <v>0</v>
      </c>
      <c r="J3532">
        <v>0</v>
      </c>
      <c r="K3532">
        <v>5.5</v>
      </c>
      <c r="L3532" t="s">
        <v>2</v>
      </c>
      <c r="M3532">
        <v>1</v>
      </c>
      <c r="N3532" t="s">
        <v>3371</v>
      </c>
      <c r="O3532">
        <v>1</v>
      </c>
      <c r="P3532" t="str">
        <f>D3532&amp;"-"&amp;F3532&amp;"-"&amp;G3532&amp;"-"&amp;E3532&amp;"-"&amp;H3532</f>
        <v>A2Delta-4.5-f-0-2</v>
      </c>
      <c r="Q3532" t="str">
        <f>I3532&amp;"-"&amp;K3532&amp;"-"&amp;L3532&amp;"-"&amp;J3532&amp;"-"&amp;M3532</f>
        <v>X2Pi-5.5-f-0-1</v>
      </c>
      <c r="R3532">
        <f>B3532+S3532</f>
        <v>23595.462110875</v>
      </c>
      <c r="S3532">
        <f>_xlfn.IFNA(VLOOKUP(Q3532,'MARVEL-X'!A$2:I$1400,7,FALSE),VLOOKUP(Q3532,MARVEL!A$2:J$1522,10,FALSE))</f>
        <v>410.78601087499999</v>
      </c>
      <c r="T3532">
        <f>IF(P3532=P3531,R3532+T3531,R3532)</f>
        <v>165168.27106151299</v>
      </c>
      <c r="U3532">
        <f>IF(P3532=P3531,1+U3531,1)</f>
        <v>7</v>
      </c>
      <c r="V3532" t="str">
        <f t="shared" si="55"/>
        <v/>
      </c>
      <c r="W3532" t="str">
        <f>IF(V3532="","",IF(ABS(V3532-R3532)&gt;W$1,ABS(V3532-R3532),""))</f>
        <v/>
      </c>
      <c r="X3532" t="str">
        <f>Y3532&amp;"-"&amp;Z3532&amp;"-"&amp;AC3532&amp;"-"&amp;AD3532&amp;"-"&amp;AG3532</f>
        <v>4.5-f-A-0-1.5</v>
      </c>
      <c r="Y3532">
        <f>F3532</f>
        <v>4.5</v>
      </c>
      <c r="Z3532" s="2" t="str">
        <f>G3532</f>
        <v>f</v>
      </c>
      <c r="AA3532">
        <f>_xlfn.IFNA(VLOOKUP(X3532,'duo-out'!A$2:Q$5000,5,FALSE),E3532+10*(H3532-1)+1+_xlfn.IFNA(VLOOKUP(D3532,states!A$2:C$10,3,FALSE),1))</f>
        <v>52</v>
      </c>
      <c r="AB3532" t="str">
        <f>IF(V3532="","",V3532)</f>
        <v/>
      </c>
      <c r="AC3532" s="2" t="str">
        <f>_xlfn.IFNA(VLOOKUP(D3532,states!A$2:C$10,2,FALSE),"XX")</f>
        <v>A</v>
      </c>
      <c r="AD3532">
        <f>E3532</f>
        <v>0</v>
      </c>
      <c r="AE3532">
        <f>_xlfn.IFNA(VLOOKUP(D3532,states!A$2:D$10,4,FALSE),0)</f>
        <v>2</v>
      </c>
      <c r="AF3532">
        <v>0.5</v>
      </c>
      <c r="AG3532">
        <f>IF(AE3532=0,AF3532,IF(AE3532=1,IF(F3532=0.5,0.5,IF(H3532=1,0.5,1.5)),IF(F3532=0.5,0.5,IF(H3532=1,2.5,1.5))))</f>
        <v>1.5</v>
      </c>
      <c r="AH3532" s="7">
        <f>IF(AC3532="XX",0,1/C3532^(1/5)*IF(E3532=0,100,1)/(E3532+1)^(1/4))</f>
        <v>251.188643150958</v>
      </c>
    </row>
    <row r="3533" spans="1:34">
      <c r="A3533">
        <v>3311</v>
      </c>
      <c r="B3533" s="1">
        <v>23324.7817</v>
      </c>
      <c r="C3533" s="6">
        <v>1.106E-2</v>
      </c>
      <c r="D3533" t="s">
        <v>3</v>
      </c>
      <c r="E3533">
        <v>0</v>
      </c>
      <c r="F3533">
        <v>4.5</v>
      </c>
      <c r="G3533" t="s">
        <v>2</v>
      </c>
      <c r="H3533">
        <v>2</v>
      </c>
      <c r="I3533" t="s">
        <v>0</v>
      </c>
      <c r="J3533">
        <v>0</v>
      </c>
      <c r="K3533">
        <v>4.5</v>
      </c>
      <c r="L3533" t="s">
        <v>1</v>
      </c>
      <c r="M3533">
        <v>1</v>
      </c>
      <c r="N3533" t="s">
        <v>3367</v>
      </c>
      <c r="O3533">
        <v>1</v>
      </c>
      <c r="P3533" t="str">
        <f>D3533&amp;"-"&amp;F3533&amp;"-"&amp;G3533&amp;"-"&amp;E3533&amp;"-"&amp;H3533</f>
        <v>A2Delta-4.5-f-0-2</v>
      </c>
      <c r="Q3533" t="str">
        <f>I3533&amp;"-"&amp;K3533&amp;"-"&amp;L3533&amp;"-"&amp;J3533&amp;"-"&amp;M3533</f>
        <v>X2Pi-4.5-e-0-1</v>
      </c>
      <c r="R3533">
        <f>B3533+S3533</f>
        <v>23595.476886173001</v>
      </c>
      <c r="S3533">
        <f>_xlfn.IFNA(VLOOKUP(Q3533,'MARVEL-X'!A$2:I$1400,7,FALSE),VLOOKUP(Q3533,MARVEL!A$2:J$1522,10,FALSE))</f>
        <v>270.69518617300002</v>
      </c>
      <c r="T3533">
        <f>IF(P3533=P3532,R3533+T3532,R3533)</f>
        <v>188763.747947686</v>
      </c>
      <c r="U3533">
        <f>IF(P3533=P3532,1+U3532,1)</f>
        <v>8</v>
      </c>
      <c r="V3533" t="str">
        <f t="shared" si="55"/>
        <v/>
      </c>
      <c r="W3533" t="str">
        <f>IF(V3533="","",IF(ABS(V3533-R3533)&gt;W$1,ABS(V3533-R3533),""))</f>
        <v/>
      </c>
      <c r="X3533" t="str">
        <f>Y3533&amp;"-"&amp;Z3533&amp;"-"&amp;AC3533&amp;"-"&amp;AD3533&amp;"-"&amp;AG3533</f>
        <v>4.5-f-A-0-1.5</v>
      </c>
      <c r="Y3533">
        <f>F3533</f>
        <v>4.5</v>
      </c>
      <c r="Z3533" s="2" t="str">
        <f>G3533</f>
        <v>f</v>
      </c>
      <c r="AA3533">
        <f>_xlfn.IFNA(VLOOKUP(X3533,'duo-out'!A$2:Q$5000,5,FALSE),E3533+10*(H3533-1)+1+_xlfn.IFNA(VLOOKUP(D3533,states!A$2:C$10,3,FALSE),1))</f>
        <v>52</v>
      </c>
      <c r="AB3533" t="str">
        <f>IF(V3533="","",V3533)</f>
        <v/>
      </c>
      <c r="AC3533" s="2" t="str">
        <f>_xlfn.IFNA(VLOOKUP(D3533,states!A$2:C$10,2,FALSE),"XX")</f>
        <v>A</v>
      </c>
      <c r="AD3533">
        <f>E3533</f>
        <v>0</v>
      </c>
      <c r="AE3533">
        <f>_xlfn.IFNA(VLOOKUP(D3533,states!A$2:D$10,4,FALSE),0)</f>
        <v>2</v>
      </c>
      <c r="AF3533">
        <v>0.5</v>
      </c>
      <c r="AG3533">
        <f>IF(AE3533=0,AF3533,IF(AE3533=1,IF(F3533=0.5,0.5,IF(H3533=1,0.5,1.5)),IF(F3533=0.5,0.5,IF(H3533=1,2.5,1.5))))</f>
        <v>1.5</v>
      </c>
      <c r="AH3533" s="7">
        <f>IF(AC3533="XX",0,1/C3533^(1/5)*IF(E3533=0,100,1)/(E3533+1)^(1/4))</f>
        <v>246.17785009077545</v>
      </c>
    </row>
    <row r="3534" spans="1:34">
      <c r="A3534">
        <v>3305</v>
      </c>
      <c r="B3534" s="1">
        <v>23438.101999999999</v>
      </c>
      <c r="C3534" s="6">
        <v>3.0599999999999999E-2</v>
      </c>
      <c r="D3534" t="s">
        <v>3</v>
      </c>
      <c r="E3534">
        <v>0</v>
      </c>
      <c r="F3534">
        <v>4.5</v>
      </c>
      <c r="G3534" t="s">
        <v>2</v>
      </c>
      <c r="H3534">
        <v>2</v>
      </c>
      <c r="I3534" t="s">
        <v>0</v>
      </c>
      <c r="J3534">
        <v>0</v>
      </c>
      <c r="K3534">
        <v>3.5</v>
      </c>
      <c r="L3534" t="s">
        <v>2</v>
      </c>
      <c r="M3534">
        <v>1</v>
      </c>
      <c r="N3534" t="s">
        <v>3361</v>
      </c>
      <c r="O3534">
        <v>1</v>
      </c>
      <c r="P3534" t="str">
        <f>D3534&amp;"-"&amp;F3534&amp;"-"&amp;G3534&amp;"-"&amp;E3534&amp;"-"&amp;H3534</f>
        <v>A2Delta-4.5-f-0-2</v>
      </c>
      <c r="Q3534" t="str">
        <f>I3534&amp;"-"&amp;K3534&amp;"-"&amp;L3534&amp;"-"&amp;J3534&amp;"-"&amp;M3534</f>
        <v>X2Pi-3.5-f-0-1</v>
      </c>
      <c r="R3534">
        <f>B3534+S3534</f>
        <v>23595.494251851</v>
      </c>
      <c r="S3534">
        <f>_xlfn.IFNA(VLOOKUP(Q3534,'MARVEL-X'!A$2:I$1400,7,FALSE),VLOOKUP(Q3534,MARVEL!A$2:J$1522,10,FALSE))</f>
        <v>157.392251851</v>
      </c>
      <c r="T3534">
        <f>IF(P3534=P3533,R3534+T3533,R3534)</f>
        <v>212359.242199537</v>
      </c>
      <c r="U3534">
        <f>IF(P3534=P3533,1+U3533,1)</f>
        <v>9</v>
      </c>
      <c r="V3534" t="str">
        <f t="shared" si="55"/>
        <v/>
      </c>
      <c r="W3534" t="str">
        <f>IF(V3534="","",IF(ABS(V3534-R3534)&gt;W$1,ABS(V3534-R3534),""))</f>
        <v/>
      </c>
      <c r="X3534" t="str">
        <f>Y3534&amp;"-"&amp;Z3534&amp;"-"&amp;AC3534&amp;"-"&amp;AD3534&amp;"-"&amp;AG3534</f>
        <v>4.5-f-A-0-1.5</v>
      </c>
      <c r="Y3534">
        <f>F3534</f>
        <v>4.5</v>
      </c>
      <c r="Z3534" s="2" t="str">
        <f>G3534</f>
        <v>f</v>
      </c>
      <c r="AA3534">
        <f>_xlfn.IFNA(VLOOKUP(X3534,'duo-out'!A$2:Q$5000,5,FALSE),E3534+10*(H3534-1)+1+_xlfn.IFNA(VLOOKUP(D3534,states!A$2:C$10,3,FALSE),1))</f>
        <v>52</v>
      </c>
      <c r="AB3534" t="str">
        <f>IF(V3534="","",V3534)</f>
        <v/>
      </c>
      <c r="AC3534" s="2" t="str">
        <f>_xlfn.IFNA(VLOOKUP(D3534,states!A$2:C$10,2,FALSE),"XX")</f>
        <v>A</v>
      </c>
      <c r="AD3534">
        <f>E3534</f>
        <v>0</v>
      </c>
      <c r="AE3534">
        <f>_xlfn.IFNA(VLOOKUP(D3534,states!A$2:D$10,4,FALSE),0)</f>
        <v>2</v>
      </c>
      <c r="AF3534">
        <v>0.5</v>
      </c>
      <c r="AG3534">
        <f>IF(AE3534=0,AF3534,IF(AE3534=1,IF(F3534=0.5,0.5,IF(H3534=1,0.5,1.5)),IF(F3534=0.5,0.5,IF(H3534=1,2.5,1.5))))</f>
        <v>1.5</v>
      </c>
      <c r="AH3534" s="7">
        <f>IF(AC3534="XX",0,1/C3534^(1/5)*IF(E3534=0,100,1)/(E3534+1)^(1/4))</f>
        <v>200.84254442320093</v>
      </c>
    </row>
    <row r="3535" spans="1:34">
      <c r="A3535">
        <v>2820</v>
      </c>
      <c r="B3535" s="1">
        <v>23016.4928</v>
      </c>
      <c r="C3535" s="6">
        <v>5.0000000000000001E-3</v>
      </c>
      <c r="D3535" t="s">
        <v>3</v>
      </c>
      <c r="E3535">
        <v>0</v>
      </c>
      <c r="F3535">
        <v>4.5</v>
      </c>
      <c r="G3535" t="s">
        <v>2</v>
      </c>
      <c r="H3535">
        <v>2</v>
      </c>
      <c r="I3535" t="s">
        <v>0</v>
      </c>
      <c r="J3535">
        <v>0</v>
      </c>
      <c r="K3535">
        <v>5.5</v>
      </c>
      <c r="L3535" t="s">
        <v>2</v>
      </c>
      <c r="M3535">
        <v>2</v>
      </c>
      <c r="N3535" t="s">
        <v>2876</v>
      </c>
      <c r="O3535">
        <v>1</v>
      </c>
      <c r="P3535" t="str">
        <f>D3535&amp;"-"&amp;F3535&amp;"-"&amp;G3535&amp;"-"&amp;E3535&amp;"-"&amp;H3535</f>
        <v>A2Delta-4.5-f-0-2</v>
      </c>
      <c r="Q3535" t="str">
        <f>I3535&amp;"-"&amp;K3535&amp;"-"&amp;L3535&amp;"-"&amp;J3535&amp;"-"&amp;M3535</f>
        <v>X2Pi-5.5-f-0-2</v>
      </c>
      <c r="R3535">
        <f>B3535+S3535</f>
        <v>23595.473685583998</v>
      </c>
      <c r="S3535">
        <f>_xlfn.IFNA(VLOOKUP(Q3535,'MARVEL-X'!A$2:I$1400,7,FALSE),VLOOKUP(Q3535,MARVEL!A$2:J$1522,10,FALSE))</f>
        <v>578.98088558400002</v>
      </c>
      <c r="T3535">
        <f>IF(P3535=P3534,R3535+T3534,R3535)</f>
        <v>235954.715885121</v>
      </c>
      <c r="U3535">
        <f>IF(P3535=P3534,1+U3534,1)</f>
        <v>10</v>
      </c>
      <c r="V3535" t="str">
        <f t="shared" si="55"/>
        <v/>
      </c>
      <c r="W3535" t="str">
        <f>IF(V3535="","",IF(ABS(V3535-R3535)&gt;W$1,ABS(V3535-R3535),""))</f>
        <v/>
      </c>
      <c r="X3535" t="str">
        <f>Y3535&amp;"-"&amp;Z3535&amp;"-"&amp;AC3535&amp;"-"&amp;AD3535&amp;"-"&amp;AG3535</f>
        <v>4.5-f-A-0-1.5</v>
      </c>
      <c r="Y3535">
        <f>F3535</f>
        <v>4.5</v>
      </c>
      <c r="Z3535" s="2" t="str">
        <f>G3535</f>
        <v>f</v>
      </c>
      <c r="AA3535">
        <f>_xlfn.IFNA(VLOOKUP(X3535,'duo-out'!A$2:Q$5000,5,FALSE),E3535+10*(H3535-1)+1+_xlfn.IFNA(VLOOKUP(D3535,states!A$2:C$10,3,FALSE),1))</f>
        <v>52</v>
      </c>
      <c r="AB3535" t="str">
        <f>IF(V3535="","",V3535)</f>
        <v/>
      </c>
      <c r="AC3535" s="2" t="str">
        <f>_xlfn.IFNA(VLOOKUP(D3535,states!A$2:C$10,2,FALSE),"XX")</f>
        <v>A</v>
      </c>
      <c r="AD3535">
        <f>E3535</f>
        <v>0</v>
      </c>
      <c r="AE3535">
        <f>_xlfn.IFNA(VLOOKUP(D3535,states!A$2:D$10,4,FALSE),0)</f>
        <v>2</v>
      </c>
      <c r="AF3535">
        <v>0.5</v>
      </c>
      <c r="AG3535">
        <f>IF(AE3535=0,AF3535,IF(AE3535=1,IF(F3535=0.5,0.5,IF(H3535=1,0.5,1.5)),IF(F3535=0.5,0.5,IF(H3535=1,2.5,1.5))))</f>
        <v>1.5</v>
      </c>
      <c r="AH3535" s="7">
        <f>IF(AC3535="XX",0,1/C3535^(1/5)*IF(E3535=0,100,1)/(E3535+1)^(1/4))</f>
        <v>288.53998118144267</v>
      </c>
    </row>
    <row r="3536" spans="1:34">
      <c r="A3536">
        <v>2799</v>
      </c>
      <c r="B3536" s="1">
        <v>23187.248100000001</v>
      </c>
      <c r="C3536" s="6">
        <v>5.0000000000000001E-3</v>
      </c>
      <c r="D3536" t="s">
        <v>3</v>
      </c>
      <c r="E3536">
        <v>0</v>
      </c>
      <c r="F3536">
        <v>4.5</v>
      </c>
      <c r="G3536" t="s">
        <v>2</v>
      </c>
      <c r="H3536">
        <v>2</v>
      </c>
      <c r="I3536" t="s">
        <v>0</v>
      </c>
      <c r="J3536">
        <v>0</v>
      </c>
      <c r="K3536">
        <v>4.5</v>
      </c>
      <c r="L3536" t="s">
        <v>1</v>
      </c>
      <c r="M3536">
        <v>2</v>
      </c>
      <c r="N3536" t="s">
        <v>2855</v>
      </c>
      <c r="O3536">
        <v>1</v>
      </c>
      <c r="P3536" t="str">
        <f>D3536&amp;"-"&amp;F3536&amp;"-"&amp;G3536&amp;"-"&amp;E3536&amp;"-"&amp;H3536</f>
        <v>A2Delta-4.5-f-0-2</v>
      </c>
      <c r="Q3536" t="str">
        <f>I3536&amp;"-"&amp;K3536&amp;"-"&amp;L3536&amp;"-"&amp;J3536&amp;"-"&amp;M3536</f>
        <v>X2Pi-4.5-e-0-2</v>
      </c>
      <c r="R3536">
        <f>B3536+S3536</f>
        <v>23595.476053531002</v>
      </c>
      <c r="S3536">
        <f>_xlfn.IFNA(VLOOKUP(Q3536,'MARVEL-X'!A$2:I$1400,7,FALSE),VLOOKUP(Q3536,MARVEL!A$2:J$1522,10,FALSE))</f>
        <v>408.22795353100003</v>
      </c>
      <c r="T3536">
        <f>IF(P3536=P3535,R3536+T3535,R3536)</f>
        <v>259550.19193865199</v>
      </c>
      <c r="U3536">
        <f>IF(P3536=P3535,1+U3535,1)</f>
        <v>11</v>
      </c>
      <c r="V3536" t="str">
        <f t="shared" si="55"/>
        <v/>
      </c>
      <c r="W3536" t="str">
        <f>IF(V3536="","",IF(ABS(V3536-R3536)&gt;W$1,ABS(V3536-R3536),""))</f>
        <v/>
      </c>
      <c r="X3536" t="str">
        <f>Y3536&amp;"-"&amp;Z3536&amp;"-"&amp;AC3536&amp;"-"&amp;AD3536&amp;"-"&amp;AG3536</f>
        <v>4.5-f-A-0-1.5</v>
      </c>
      <c r="Y3536">
        <f>F3536</f>
        <v>4.5</v>
      </c>
      <c r="Z3536" s="2" t="str">
        <f>G3536</f>
        <v>f</v>
      </c>
      <c r="AA3536">
        <f>_xlfn.IFNA(VLOOKUP(X3536,'duo-out'!A$2:Q$5000,5,FALSE),E3536+10*(H3536-1)+1+_xlfn.IFNA(VLOOKUP(D3536,states!A$2:C$10,3,FALSE),1))</f>
        <v>52</v>
      </c>
      <c r="AB3536" t="str">
        <f>IF(V3536="","",V3536)</f>
        <v/>
      </c>
      <c r="AC3536" s="2" t="str">
        <f>_xlfn.IFNA(VLOOKUP(D3536,states!A$2:C$10,2,FALSE),"XX")</f>
        <v>A</v>
      </c>
      <c r="AD3536">
        <f>E3536</f>
        <v>0</v>
      </c>
      <c r="AE3536">
        <f>_xlfn.IFNA(VLOOKUP(D3536,states!A$2:D$10,4,FALSE),0)</f>
        <v>2</v>
      </c>
      <c r="AF3536">
        <v>0.5</v>
      </c>
      <c r="AG3536">
        <f>IF(AE3536=0,AF3536,IF(AE3536=1,IF(F3536=0.5,0.5,IF(H3536=1,0.5,1.5)),IF(F3536=0.5,0.5,IF(H3536=1,2.5,1.5))))</f>
        <v>1.5</v>
      </c>
      <c r="AH3536" s="7">
        <f>IF(AC3536="XX",0,1/C3536^(1/5)*IF(E3536=0,100,1)/(E3536+1)^(1/4))</f>
        <v>288.53998118144267</v>
      </c>
    </row>
    <row r="3537" spans="1:34">
      <c r="A3537">
        <v>2737</v>
      </c>
      <c r="B3537" s="1">
        <v>23327.810300000001</v>
      </c>
      <c r="C3537" s="6">
        <v>5.0000000000000001E-3</v>
      </c>
      <c r="D3537" t="s">
        <v>3</v>
      </c>
      <c r="E3537">
        <v>0</v>
      </c>
      <c r="F3537">
        <v>4.5</v>
      </c>
      <c r="G3537" t="s">
        <v>2</v>
      </c>
      <c r="H3537">
        <v>2</v>
      </c>
      <c r="I3537" t="s">
        <v>0</v>
      </c>
      <c r="J3537">
        <v>0</v>
      </c>
      <c r="K3537">
        <v>3.5</v>
      </c>
      <c r="L3537" t="s">
        <v>2</v>
      </c>
      <c r="M3537">
        <v>2</v>
      </c>
      <c r="N3537" t="s">
        <v>2793</v>
      </c>
      <c r="O3537">
        <v>1</v>
      </c>
      <c r="P3537" t="str">
        <f>D3537&amp;"-"&amp;F3537&amp;"-"&amp;G3537&amp;"-"&amp;E3537&amp;"-"&amp;H3537</f>
        <v>A2Delta-4.5-f-0-2</v>
      </c>
      <c r="Q3537" t="str">
        <f>I3537&amp;"-"&amp;K3537&amp;"-"&amp;L3537&amp;"-"&amp;J3537&amp;"-"&amp;M3537</f>
        <v>X2Pi-3.5-f-0-2</v>
      </c>
      <c r="R3537">
        <f>B3537+S3537</f>
        <v>23595.471233924</v>
      </c>
      <c r="S3537">
        <f>_xlfn.IFNA(VLOOKUP(Q3537,'MARVEL-X'!A$2:I$1400,7,FALSE),VLOOKUP(Q3537,MARVEL!A$2:J$1522,10,FALSE))</f>
        <v>267.66093392400001</v>
      </c>
      <c r="T3537">
        <f>IF(P3537=P3536,R3537+T3536,R3537)</f>
        <v>283145.66317257599</v>
      </c>
      <c r="U3537">
        <f>IF(P3537=P3536,1+U3536,1)</f>
        <v>12</v>
      </c>
      <c r="V3537" t="str">
        <f t="shared" si="55"/>
        <v/>
      </c>
      <c r="W3537" t="str">
        <f>IF(V3537="","",IF(ABS(V3537-R3537)&gt;W$1,ABS(V3537-R3537),""))</f>
        <v/>
      </c>
      <c r="X3537" t="str">
        <f>Y3537&amp;"-"&amp;Z3537&amp;"-"&amp;AC3537&amp;"-"&amp;AD3537&amp;"-"&amp;AG3537</f>
        <v>4.5-f-A-0-1.5</v>
      </c>
      <c r="Y3537">
        <f>F3537</f>
        <v>4.5</v>
      </c>
      <c r="Z3537" s="2" t="str">
        <f>G3537</f>
        <v>f</v>
      </c>
      <c r="AA3537">
        <f>_xlfn.IFNA(VLOOKUP(X3537,'duo-out'!A$2:Q$5000,5,FALSE),E3537+10*(H3537-1)+1+_xlfn.IFNA(VLOOKUP(D3537,states!A$2:C$10,3,FALSE),1))</f>
        <v>52</v>
      </c>
      <c r="AB3537" t="str">
        <f>IF(V3537="","",V3537)</f>
        <v/>
      </c>
      <c r="AC3537" s="2" t="str">
        <f>_xlfn.IFNA(VLOOKUP(D3537,states!A$2:C$10,2,FALSE),"XX")</f>
        <v>A</v>
      </c>
      <c r="AD3537">
        <f>E3537</f>
        <v>0</v>
      </c>
      <c r="AE3537">
        <f>_xlfn.IFNA(VLOOKUP(D3537,states!A$2:D$10,4,FALSE),0)</f>
        <v>2</v>
      </c>
      <c r="AF3537">
        <v>0.5</v>
      </c>
      <c r="AG3537">
        <f>IF(AE3537=0,AF3537,IF(AE3537=1,IF(F3537=0.5,0.5,IF(H3537=1,0.5,1.5)),IF(F3537=0.5,0.5,IF(H3537=1,2.5,1.5))))</f>
        <v>1.5</v>
      </c>
      <c r="AH3537" s="7">
        <f>IF(AC3537="XX",0,1/C3537^(1/5)*IF(E3537=0,100,1)/(E3537+1)^(1/4))</f>
        <v>288.53998118144267</v>
      </c>
    </row>
    <row r="3538" spans="1:34">
      <c r="A3538">
        <v>5461</v>
      </c>
      <c r="B3538" s="1">
        <v>23187.237000000001</v>
      </c>
      <c r="C3538" s="6">
        <v>0.05</v>
      </c>
      <c r="D3538" t="s">
        <v>3</v>
      </c>
      <c r="E3538">
        <v>0</v>
      </c>
      <c r="F3538">
        <v>4.5</v>
      </c>
      <c r="G3538" t="s">
        <v>2</v>
      </c>
      <c r="H3538">
        <v>2</v>
      </c>
      <c r="I3538" t="s">
        <v>0</v>
      </c>
      <c r="J3538">
        <v>0</v>
      </c>
      <c r="K3538">
        <v>4.5</v>
      </c>
      <c r="L3538" t="s">
        <v>1</v>
      </c>
      <c r="M3538">
        <v>2</v>
      </c>
      <c r="N3538" t="s">
        <v>5517</v>
      </c>
      <c r="O3538">
        <v>1</v>
      </c>
      <c r="P3538" t="str">
        <f>D3538&amp;"-"&amp;F3538&amp;"-"&amp;G3538&amp;"-"&amp;E3538&amp;"-"&amp;H3538</f>
        <v>A2Delta-4.5-f-0-2</v>
      </c>
      <c r="Q3538" t="str">
        <f>I3538&amp;"-"&amp;K3538&amp;"-"&amp;L3538&amp;"-"&amp;J3538&amp;"-"&amp;M3538</f>
        <v>X2Pi-4.5-e-0-2</v>
      </c>
      <c r="R3538">
        <f>B3538+S3538</f>
        <v>23595.464953531002</v>
      </c>
      <c r="S3538">
        <f>_xlfn.IFNA(VLOOKUP(Q3538,'MARVEL-X'!A$2:I$1400,7,FALSE),VLOOKUP(Q3538,MARVEL!A$2:J$1522,10,FALSE))</f>
        <v>408.22795353100003</v>
      </c>
      <c r="T3538">
        <f>IF(P3538=P3537,R3538+T3537,R3538)</f>
        <v>306741.12812610698</v>
      </c>
      <c r="U3538">
        <f>IF(P3538=P3537,1+U3537,1)</f>
        <v>13</v>
      </c>
      <c r="V3538" t="str">
        <f t="shared" si="55"/>
        <v/>
      </c>
      <c r="W3538" t="str">
        <f>IF(V3538="","",IF(ABS(V3538-R3538)&gt;W$1,ABS(V3538-R3538),""))</f>
        <v/>
      </c>
      <c r="X3538" t="str">
        <f>Y3538&amp;"-"&amp;Z3538&amp;"-"&amp;AC3538&amp;"-"&amp;AD3538&amp;"-"&amp;AG3538</f>
        <v>4.5-f-A-0-1.5</v>
      </c>
      <c r="Y3538">
        <f>F3538</f>
        <v>4.5</v>
      </c>
      <c r="Z3538" s="2" t="str">
        <f>G3538</f>
        <v>f</v>
      </c>
      <c r="AA3538">
        <f>_xlfn.IFNA(VLOOKUP(X3538,'duo-out'!A$2:Q$5000,5,FALSE),E3538+10*(H3538-1)+1+_xlfn.IFNA(VLOOKUP(D3538,states!A$2:C$10,3,FALSE),1))</f>
        <v>52</v>
      </c>
      <c r="AB3538" t="str">
        <f>IF(V3538="","",V3538)</f>
        <v/>
      </c>
      <c r="AC3538" s="2" t="str">
        <f>_xlfn.IFNA(VLOOKUP(D3538,states!A$2:C$10,2,FALSE),"XX")</f>
        <v>A</v>
      </c>
      <c r="AD3538">
        <f>E3538</f>
        <v>0</v>
      </c>
      <c r="AE3538">
        <f>_xlfn.IFNA(VLOOKUP(D3538,states!A$2:D$10,4,FALSE),0)</f>
        <v>2</v>
      </c>
      <c r="AF3538">
        <v>0.5</v>
      </c>
      <c r="AG3538">
        <f>IF(AE3538=0,AF3538,IF(AE3538=1,IF(F3538=0.5,0.5,IF(H3538=1,0.5,1.5)),IF(F3538=0.5,0.5,IF(H3538=1,2.5,1.5))))</f>
        <v>1.5</v>
      </c>
      <c r="AH3538" s="7">
        <f>IF(AC3538="XX",0,1/C3538^(1/5)*IF(E3538=0,100,1)/(E3538+1)^(1/4))</f>
        <v>182.05642030260799</v>
      </c>
    </row>
    <row r="3539" spans="1:34">
      <c r="A3539">
        <v>5399</v>
      </c>
      <c r="B3539" s="1">
        <v>23327.807000000001</v>
      </c>
      <c r="C3539" s="6">
        <v>0.05</v>
      </c>
      <c r="D3539" t="s">
        <v>3</v>
      </c>
      <c r="E3539">
        <v>0</v>
      </c>
      <c r="F3539">
        <v>4.5</v>
      </c>
      <c r="G3539" t="s">
        <v>2</v>
      </c>
      <c r="H3539">
        <v>2</v>
      </c>
      <c r="I3539" t="s">
        <v>0</v>
      </c>
      <c r="J3539">
        <v>0</v>
      </c>
      <c r="K3539">
        <v>3.5</v>
      </c>
      <c r="L3539" t="s">
        <v>2</v>
      </c>
      <c r="M3539">
        <v>2</v>
      </c>
      <c r="N3539" t="s">
        <v>5455</v>
      </c>
      <c r="O3539">
        <v>1</v>
      </c>
      <c r="P3539" t="str">
        <f>D3539&amp;"-"&amp;F3539&amp;"-"&amp;G3539&amp;"-"&amp;E3539&amp;"-"&amp;H3539</f>
        <v>A2Delta-4.5-f-0-2</v>
      </c>
      <c r="Q3539" t="str">
        <f>I3539&amp;"-"&amp;K3539&amp;"-"&amp;L3539&amp;"-"&amp;J3539&amp;"-"&amp;M3539</f>
        <v>X2Pi-3.5-f-0-2</v>
      </c>
      <c r="R3539">
        <f>B3539+S3539</f>
        <v>23595.467933923999</v>
      </c>
      <c r="S3539">
        <f>_xlfn.IFNA(VLOOKUP(Q3539,'MARVEL-X'!A$2:I$1400,7,FALSE),VLOOKUP(Q3539,MARVEL!A$2:J$1522,10,FALSE))</f>
        <v>267.66093392400001</v>
      </c>
      <c r="T3539">
        <f>IF(P3539=P3538,R3539+T3538,R3539)</f>
        <v>330336.59606003098</v>
      </c>
      <c r="U3539">
        <f>IF(P3539=P3538,1+U3538,1)</f>
        <v>14</v>
      </c>
      <c r="V3539" t="str">
        <f t="shared" si="55"/>
        <v/>
      </c>
      <c r="W3539" t="str">
        <f>IF(V3539="","",IF(ABS(V3539-R3539)&gt;W$1,ABS(V3539-R3539),""))</f>
        <v/>
      </c>
      <c r="X3539" t="str">
        <f>Y3539&amp;"-"&amp;Z3539&amp;"-"&amp;AC3539&amp;"-"&amp;AD3539&amp;"-"&amp;AG3539</f>
        <v>4.5-f-A-0-1.5</v>
      </c>
      <c r="Y3539">
        <f>F3539</f>
        <v>4.5</v>
      </c>
      <c r="Z3539" s="2" t="str">
        <f>G3539</f>
        <v>f</v>
      </c>
      <c r="AA3539">
        <f>_xlfn.IFNA(VLOOKUP(X3539,'duo-out'!A$2:Q$5000,5,FALSE),E3539+10*(H3539-1)+1+_xlfn.IFNA(VLOOKUP(D3539,states!A$2:C$10,3,FALSE),1))</f>
        <v>52</v>
      </c>
      <c r="AB3539" t="str">
        <f>IF(V3539="","",V3539)</f>
        <v/>
      </c>
      <c r="AC3539" s="2" t="str">
        <f>_xlfn.IFNA(VLOOKUP(D3539,states!A$2:C$10,2,FALSE),"XX")</f>
        <v>A</v>
      </c>
      <c r="AD3539">
        <f>E3539</f>
        <v>0</v>
      </c>
      <c r="AE3539">
        <f>_xlfn.IFNA(VLOOKUP(D3539,states!A$2:D$10,4,FALSE),0)</f>
        <v>2</v>
      </c>
      <c r="AF3539">
        <v>0.5</v>
      </c>
      <c r="AG3539">
        <f>IF(AE3539=0,AF3539,IF(AE3539=1,IF(F3539=0.5,0.5,IF(H3539=1,0.5,1.5)),IF(F3539=0.5,0.5,IF(H3539=1,2.5,1.5))))</f>
        <v>1.5</v>
      </c>
      <c r="AH3539" s="7">
        <f>IF(AC3539="XX",0,1/C3539^(1/5)*IF(E3539=0,100,1)/(E3539+1)^(1/4))</f>
        <v>182.05642030260799</v>
      </c>
    </row>
    <row r="3540" spans="1:34">
      <c r="A3540">
        <v>5387</v>
      </c>
      <c r="B3540" s="1">
        <v>23184.684000000001</v>
      </c>
      <c r="C3540" s="6">
        <v>0.05</v>
      </c>
      <c r="D3540" t="s">
        <v>3</v>
      </c>
      <c r="E3540">
        <v>0</v>
      </c>
      <c r="F3540">
        <v>4.5</v>
      </c>
      <c r="G3540" t="s">
        <v>2</v>
      </c>
      <c r="H3540">
        <v>2</v>
      </c>
      <c r="I3540" t="s">
        <v>0</v>
      </c>
      <c r="J3540">
        <v>0</v>
      </c>
      <c r="K3540">
        <v>5.5</v>
      </c>
      <c r="L3540" t="s">
        <v>2</v>
      </c>
      <c r="M3540">
        <v>1</v>
      </c>
      <c r="N3540" t="s">
        <v>5443</v>
      </c>
      <c r="O3540">
        <v>1</v>
      </c>
      <c r="P3540" t="str">
        <f>D3540&amp;"-"&amp;F3540&amp;"-"&amp;G3540&amp;"-"&amp;E3540&amp;"-"&amp;H3540</f>
        <v>A2Delta-4.5-f-0-2</v>
      </c>
      <c r="Q3540" t="str">
        <f>I3540&amp;"-"&amp;K3540&amp;"-"&amp;L3540&amp;"-"&amp;J3540&amp;"-"&amp;M3540</f>
        <v>X2Pi-5.5-f-0-1</v>
      </c>
      <c r="R3540">
        <f>B3540+S3540</f>
        <v>23595.470010875</v>
      </c>
      <c r="S3540">
        <f>_xlfn.IFNA(VLOOKUP(Q3540,'MARVEL-X'!A$2:I$1400,7,FALSE),VLOOKUP(Q3540,MARVEL!A$2:J$1522,10,FALSE))</f>
        <v>410.78601087499999</v>
      </c>
      <c r="T3540">
        <f>IF(P3540=P3539,R3540+T3539,R3540)</f>
        <v>353932.066070906</v>
      </c>
      <c r="U3540">
        <f>IF(P3540=P3539,1+U3539,1)</f>
        <v>15</v>
      </c>
      <c r="V3540" t="str">
        <f t="shared" si="55"/>
        <v/>
      </c>
      <c r="W3540" t="str">
        <f>IF(V3540="","",IF(ABS(V3540-R3540)&gt;W$1,ABS(V3540-R3540),""))</f>
        <v/>
      </c>
      <c r="X3540" t="str">
        <f>Y3540&amp;"-"&amp;Z3540&amp;"-"&amp;AC3540&amp;"-"&amp;AD3540&amp;"-"&amp;AG3540</f>
        <v>4.5-f-A-0-1.5</v>
      </c>
      <c r="Y3540">
        <f>F3540</f>
        <v>4.5</v>
      </c>
      <c r="Z3540" s="2" t="str">
        <f>G3540</f>
        <v>f</v>
      </c>
      <c r="AA3540">
        <f>_xlfn.IFNA(VLOOKUP(X3540,'duo-out'!A$2:Q$5000,5,FALSE),E3540+10*(H3540-1)+1+_xlfn.IFNA(VLOOKUP(D3540,states!A$2:C$10,3,FALSE),1))</f>
        <v>52</v>
      </c>
      <c r="AB3540" t="str">
        <f>IF(V3540="","",V3540)</f>
        <v/>
      </c>
      <c r="AC3540" s="2" t="str">
        <f>_xlfn.IFNA(VLOOKUP(D3540,states!A$2:C$10,2,FALSE),"XX")</f>
        <v>A</v>
      </c>
      <c r="AD3540">
        <f>E3540</f>
        <v>0</v>
      </c>
      <c r="AE3540">
        <f>_xlfn.IFNA(VLOOKUP(D3540,states!A$2:D$10,4,FALSE),0)</f>
        <v>2</v>
      </c>
      <c r="AF3540">
        <v>0.5</v>
      </c>
      <c r="AG3540">
        <f>IF(AE3540=0,AF3540,IF(AE3540=1,IF(F3540=0.5,0.5,IF(H3540=1,0.5,1.5)),IF(F3540=0.5,0.5,IF(H3540=1,2.5,1.5))))</f>
        <v>1.5</v>
      </c>
      <c r="AH3540" s="7">
        <f>IF(AC3540="XX",0,1/C3540^(1/5)*IF(E3540=0,100,1)/(E3540+1)^(1/4))</f>
        <v>182.05642030260799</v>
      </c>
    </row>
    <row r="3541" spans="1:34">
      <c r="A3541">
        <v>5378</v>
      </c>
      <c r="B3541" s="1">
        <v>23324.833999999999</v>
      </c>
      <c r="C3541" s="6">
        <v>6.9819999999999993E-2</v>
      </c>
      <c r="D3541" t="s">
        <v>3</v>
      </c>
      <c r="E3541">
        <v>0</v>
      </c>
      <c r="F3541">
        <v>4.5</v>
      </c>
      <c r="G3541" t="s">
        <v>2</v>
      </c>
      <c r="H3541">
        <v>2</v>
      </c>
      <c r="I3541" t="s">
        <v>0</v>
      </c>
      <c r="J3541">
        <v>0</v>
      </c>
      <c r="K3541">
        <v>4.5</v>
      </c>
      <c r="L3541" t="s">
        <v>1</v>
      </c>
      <c r="M3541">
        <v>1</v>
      </c>
      <c r="N3541" t="s">
        <v>5434</v>
      </c>
      <c r="O3541">
        <v>1</v>
      </c>
      <c r="P3541" t="str">
        <f>D3541&amp;"-"&amp;F3541&amp;"-"&amp;G3541&amp;"-"&amp;E3541&amp;"-"&amp;H3541</f>
        <v>A2Delta-4.5-f-0-2</v>
      </c>
      <c r="Q3541" t="str">
        <f>I3541&amp;"-"&amp;K3541&amp;"-"&amp;L3541&amp;"-"&amp;J3541&amp;"-"&amp;M3541</f>
        <v>X2Pi-4.5-e-0-1</v>
      </c>
      <c r="R3541">
        <f>B3541+S3541</f>
        <v>23595.529186173</v>
      </c>
      <c r="S3541">
        <f>_xlfn.IFNA(VLOOKUP(Q3541,'MARVEL-X'!A$2:I$1400,7,FALSE),VLOOKUP(Q3541,MARVEL!A$2:J$1522,10,FALSE))</f>
        <v>270.69518617300002</v>
      </c>
      <c r="T3541">
        <f>IF(P3541=P3540,R3541+T3540,R3541)</f>
        <v>377527.595257079</v>
      </c>
      <c r="U3541">
        <f>IF(P3541=P3540,1+U3540,1)</f>
        <v>16</v>
      </c>
      <c r="V3541" t="str">
        <f t="shared" si="55"/>
        <v/>
      </c>
      <c r="W3541" t="str">
        <f>IF(V3541="","",IF(ABS(V3541-R3541)&gt;W$1,ABS(V3541-R3541),""))</f>
        <v/>
      </c>
      <c r="X3541" t="str">
        <f>Y3541&amp;"-"&amp;Z3541&amp;"-"&amp;AC3541&amp;"-"&amp;AD3541&amp;"-"&amp;AG3541</f>
        <v>4.5-f-A-0-1.5</v>
      </c>
      <c r="Y3541">
        <f>F3541</f>
        <v>4.5</v>
      </c>
      <c r="Z3541" s="2" t="str">
        <f>G3541</f>
        <v>f</v>
      </c>
      <c r="AA3541">
        <f>_xlfn.IFNA(VLOOKUP(X3541,'duo-out'!A$2:Q$5000,5,FALSE),E3541+10*(H3541-1)+1+_xlfn.IFNA(VLOOKUP(D3541,states!A$2:C$10,3,FALSE),1))</f>
        <v>52</v>
      </c>
      <c r="AB3541" t="str">
        <f>IF(V3541="","",V3541)</f>
        <v/>
      </c>
      <c r="AC3541" s="2" t="str">
        <f>_xlfn.IFNA(VLOOKUP(D3541,states!A$2:C$10,2,FALSE),"XX")</f>
        <v>A</v>
      </c>
      <c r="AD3541">
        <f>E3541</f>
        <v>0</v>
      </c>
      <c r="AE3541">
        <f>_xlfn.IFNA(VLOOKUP(D3541,states!A$2:D$10,4,FALSE),0)</f>
        <v>2</v>
      </c>
      <c r="AF3541">
        <v>0.5</v>
      </c>
      <c r="AG3541">
        <f>IF(AE3541=0,AF3541,IF(AE3541=1,IF(F3541=0.5,0.5,IF(H3541=1,0.5,1.5)),IF(F3541=0.5,0.5,IF(H3541=1,2.5,1.5))))</f>
        <v>1.5</v>
      </c>
      <c r="AH3541" s="7">
        <f>IF(AC3541="XX",0,1/C3541^(1/5)*IF(E3541=0,100,1)/(E3541+1)^(1/4))</f>
        <v>170.29583685970556</v>
      </c>
    </row>
    <row r="3542" spans="1:34">
      <c r="A3542">
        <v>45</v>
      </c>
      <c r="B3542" s="1">
        <v>23016.4087</v>
      </c>
      <c r="C3542" s="6">
        <v>1.32E-2</v>
      </c>
      <c r="D3542" t="s">
        <v>3</v>
      </c>
      <c r="E3542">
        <v>0</v>
      </c>
      <c r="F3542">
        <v>4.5</v>
      </c>
      <c r="G3542" t="s">
        <v>2</v>
      </c>
      <c r="H3542">
        <v>2</v>
      </c>
      <c r="I3542" t="s">
        <v>0</v>
      </c>
      <c r="J3542">
        <v>0</v>
      </c>
      <c r="K3542">
        <v>5.5</v>
      </c>
      <c r="L3542" t="s">
        <v>2</v>
      </c>
      <c r="M3542">
        <v>2</v>
      </c>
      <c r="N3542" t="s">
        <v>100</v>
      </c>
      <c r="O3542">
        <v>-1</v>
      </c>
      <c r="P3542" t="str">
        <f>D3542&amp;"-"&amp;F3542&amp;"-"&amp;G3542&amp;"-"&amp;E3542&amp;"-"&amp;H3542</f>
        <v>A2Delta-4.5-f-0-2</v>
      </c>
      <c r="Q3542" t="str">
        <f>I3542&amp;"-"&amp;K3542&amp;"-"&amp;L3542&amp;"-"&amp;J3542&amp;"-"&amp;M3542</f>
        <v>X2Pi-5.5-f-0-2</v>
      </c>
      <c r="R3542">
        <f>B3542+S3542</f>
        <v>23595.389585583998</v>
      </c>
      <c r="S3542">
        <f>_xlfn.IFNA(VLOOKUP(Q3542,'MARVEL-X'!A$2:I$1400,7,FALSE),VLOOKUP(Q3542,MARVEL!A$2:J$1522,10,FALSE))</f>
        <v>578.98088558400002</v>
      </c>
      <c r="T3542">
        <f>IF(P3542=P3541,R3542+T3541,R3542)</f>
        <v>401122.98484266299</v>
      </c>
      <c r="U3542">
        <f>IF(P3542=P3541,1+U3541,1)</f>
        <v>17</v>
      </c>
      <c r="V3542" t="str">
        <f t="shared" si="55"/>
        <v/>
      </c>
      <c r="W3542" t="str">
        <f>IF(V3542="","",IF(ABS(V3542-R3542)&gt;W$1,ABS(V3542-R3542),""))</f>
        <v/>
      </c>
      <c r="X3542" t="str">
        <f>Y3542&amp;"-"&amp;Z3542&amp;"-"&amp;AC3542&amp;"-"&amp;AD3542&amp;"-"&amp;AG3542</f>
        <v>4.5-f-A-0-1.5</v>
      </c>
      <c r="Y3542">
        <f>F3542</f>
        <v>4.5</v>
      </c>
      <c r="Z3542" s="2" t="str">
        <f>G3542</f>
        <v>f</v>
      </c>
      <c r="AA3542">
        <f>_xlfn.IFNA(VLOOKUP(X3542,'duo-out'!A$2:Q$5000,5,FALSE),E3542+10*(H3542-1)+1+_xlfn.IFNA(VLOOKUP(D3542,states!A$2:C$10,3,FALSE),1))</f>
        <v>52</v>
      </c>
      <c r="AB3542" t="str">
        <f>IF(V3542="","",V3542)</f>
        <v/>
      </c>
      <c r="AC3542" s="2" t="str">
        <f>_xlfn.IFNA(VLOOKUP(D3542,states!A$2:C$10,2,FALSE),"XX")</f>
        <v>A</v>
      </c>
      <c r="AD3542">
        <f>E3542</f>
        <v>0</v>
      </c>
      <c r="AE3542">
        <f>_xlfn.IFNA(VLOOKUP(D3542,states!A$2:D$10,4,FALSE),0)</f>
        <v>2</v>
      </c>
      <c r="AF3542">
        <v>0.5</v>
      </c>
      <c r="AG3542">
        <f>IF(AE3542=0,AF3542,IF(AE3542=1,IF(F3542=0.5,0.5,IF(H3542=1,0.5,1.5)),IF(F3542=0.5,0.5,IF(H3542=1,2.5,1.5))))</f>
        <v>1.5</v>
      </c>
      <c r="AH3542" s="7">
        <f>IF(AC3542="XX",0,1/C3542^(1/5)*IF(E3542=0,100,1)/(E3542+1)^(1/4))</f>
        <v>237.62121586566019</v>
      </c>
    </row>
    <row r="3543" spans="1:34">
      <c r="A3543">
        <v>4180</v>
      </c>
      <c r="B3543" s="1">
        <v>23327.801800000001</v>
      </c>
      <c r="C3543" s="6">
        <v>1.0580000000000001E-2</v>
      </c>
      <c r="D3543" t="s">
        <v>3</v>
      </c>
      <c r="E3543">
        <v>0</v>
      </c>
      <c r="F3543">
        <v>4.5</v>
      </c>
      <c r="G3543" t="s">
        <v>2</v>
      </c>
      <c r="H3543">
        <v>2</v>
      </c>
      <c r="I3543" t="s">
        <v>0</v>
      </c>
      <c r="J3543">
        <v>0</v>
      </c>
      <c r="K3543">
        <v>3.5</v>
      </c>
      <c r="L3543" t="s">
        <v>2</v>
      </c>
      <c r="M3543">
        <v>2</v>
      </c>
      <c r="N3543" t="s">
        <v>4236</v>
      </c>
      <c r="O3543">
        <v>1</v>
      </c>
      <c r="P3543" t="str">
        <f>D3543&amp;"-"&amp;F3543&amp;"-"&amp;G3543&amp;"-"&amp;E3543&amp;"-"&amp;H3543</f>
        <v>A2Delta-4.5-f-0-2</v>
      </c>
      <c r="Q3543" t="str">
        <f>I3543&amp;"-"&amp;K3543&amp;"-"&amp;L3543&amp;"-"&amp;J3543&amp;"-"&amp;M3543</f>
        <v>X2Pi-3.5-f-0-2</v>
      </c>
      <c r="R3543">
        <f>B3543+S3543</f>
        <v>23595.462733924</v>
      </c>
      <c r="S3543">
        <f>_xlfn.IFNA(VLOOKUP(Q3543,'MARVEL-X'!A$2:I$1400,7,FALSE),VLOOKUP(Q3543,MARVEL!A$2:J$1522,10,FALSE))</f>
        <v>267.66093392400001</v>
      </c>
      <c r="T3543">
        <f>IF(P3543=P3542,R3543+T3542,R3543)</f>
        <v>424718.44757658697</v>
      </c>
      <c r="U3543">
        <f>IF(P3543=P3542,1+U3542,1)</f>
        <v>18</v>
      </c>
      <c r="V3543" t="str">
        <f t="shared" si="55"/>
        <v/>
      </c>
      <c r="W3543" t="str">
        <f>IF(V3543="","",IF(ABS(V3543-R3543)&gt;W$1,ABS(V3543-R3543),""))</f>
        <v/>
      </c>
      <c r="X3543" t="str">
        <f>Y3543&amp;"-"&amp;Z3543&amp;"-"&amp;AC3543&amp;"-"&amp;AD3543&amp;"-"&amp;AG3543</f>
        <v>4.5-f-A-0-1.5</v>
      </c>
      <c r="Y3543">
        <f>F3543</f>
        <v>4.5</v>
      </c>
      <c r="Z3543" s="2" t="str">
        <f>G3543</f>
        <v>f</v>
      </c>
      <c r="AA3543">
        <f>_xlfn.IFNA(VLOOKUP(X3543,'duo-out'!A$2:Q$5000,5,FALSE),E3543+10*(H3543-1)+1+_xlfn.IFNA(VLOOKUP(D3543,states!A$2:C$10,3,FALSE),1))</f>
        <v>52</v>
      </c>
      <c r="AB3543" t="str">
        <f>IF(V3543="","",V3543)</f>
        <v/>
      </c>
      <c r="AC3543" s="2" t="str">
        <f>_xlfn.IFNA(VLOOKUP(D3543,states!A$2:C$10,2,FALSE),"XX")</f>
        <v>A</v>
      </c>
      <c r="AD3543">
        <f>E3543</f>
        <v>0</v>
      </c>
      <c r="AE3543">
        <f>_xlfn.IFNA(VLOOKUP(D3543,states!A$2:D$10,4,FALSE),0)</f>
        <v>2</v>
      </c>
      <c r="AF3543">
        <v>0.5</v>
      </c>
      <c r="AG3543">
        <f>IF(AE3543=0,AF3543,IF(AE3543=1,IF(F3543=0.5,0.5,IF(H3543=1,0.5,1.5)),IF(F3543=0.5,0.5,IF(H3543=1,2.5,1.5))))</f>
        <v>1.5</v>
      </c>
      <c r="AH3543" s="7">
        <f>IF(AC3543="XX",0,1/C3543^(1/5)*IF(E3543=0,100,1)/(E3543+1)^(1/4))</f>
        <v>248.3721326827845</v>
      </c>
    </row>
    <row r="3544" spans="1:34">
      <c r="A3544">
        <v>4148</v>
      </c>
      <c r="B3544" s="1">
        <v>23187.245200000001</v>
      </c>
      <c r="C3544" s="6">
        <v>1.1999999999999999E-3</v>
      </c>
      <c r="D3544" t="s">
        <v>3</v>
      </c>
      <c r="E3544">
        <v>0</v>
      </c>
      <c r="F3544">
        <v>4.5</v>
      </c>
      <c r="G3544" t="s">
        <v>2</v>
      </c>
      <c r="H3544">
        <v>2</v>
      </c>
      <c r="I3544" t="s">
        <v>0</v>
      </c>
      <c r="J3544">
        <v>0</v>
      </c>
      <c r="K3544">
        <v>4.5</v>
      </c>
      <c r="L3544" t="s">
        <v>1</v>
      </c>
      <c r="M3544">
        <v>2</v>
      </c>
      <c r="N3544" t="s">
        <v>4204</v>
      </c>
      <c r="O3544">
        <v>1</v>
      </c>
      <c r="P3544" t="str">
        <f>D3544&amp;"-"&amp;F3544&amp;"-"&amp;G3544&amp;"-"&amp;E3544&amp;"-"&amp;H3544</f>
        <v>A2Delta-4.5-f-0-2</v>
      </c>
      <c r="Q3544" t="str">
        <f>I3544&amp;"-"&amp;K3544&amp;"-"&amp;L3544&amp;"-"&amp;J3544&amp;"-"&amp;M3544</f>
        <v>X2Pi-4.5-e-0-2</v>
      </c>
      <c r="R3544">
        <f>B3544+S3544</f>
        <v>23595.473153531002</v>
      </c>
      <c r="S3544">
        <f>_xlfn.IFNA(VLOOKUP(Q3544,'MARVEL-X'!A$2:I$1400,7,FALSE),VLOOKUP(Q3544,MARVEL!A$2:J$1522,10,FALSE))</f>
        <v>408.22795353100003</v>
      </c>
      <c r="T3544">
        <f>IF(P3544=P3543,R3544+T3543,R3544)</f>
        <v>448313.920730118</v>
      </c>
      <c r="U3544">
        <f>IF(P3544=P3543,1+U3543,1)</f>
        <v>19</v>
      </c>
      <c r="V3544" t="str">
        <f t="shared" si="55"/>
        <v/>
      </c>
      <c r="W3544" t="str">
        <f>IF(V3544="","",IF(ABS(V3544-R3544)&gt;W$1,ABS(V3544-R3544),""))</f>
        <v/>
      </c>
      <c r="X3544" t="str">
        <f>Y3544&amp;"-"&amp;Z3544&amp;"-"&amp;AC3544&amp;"-"&amp;AD3544&amp;"-"&amp;AG3544</f>
        <v>4.5-f-A-0-1.5</v>
      </c>
      <c r="Y3544">
        <f>F3544</f>
        <v>4.5</v>
      </c>
      <c r="Z3544" s="2" t="str">
        <f>G3544</f>
        <v>f</v>
      </c>
      <c r="AA3544">
        <f>_xlfn.IFNA(VLOOKUP(X3544,'duo-out'!A$2:Q$5000,5,FALSE),E3544+10*(H3544-1)+1+_xlfn.IFNA(VLOOKUP(D3544,states!A$2:C$10,3,FALSE),1))</f>
        <v>52</v>
      </c>
      <c r="AB3544" t="str">
        <f>IF(V3544="","",V3544)</f>
        <v/>
      </c>
      <c r="AC3544" s="2" t="str">
        <f>_xlfn.IFNA(VLOOKUP(D3544,states!A$2:C$10,2,FALSE),"XX")</f>
        <v>A</v>
      </c>
      <c r="AD3544">
        <f>E3544</f>
        <v>0</v>
      </c>
      <c r="AE3544">
        <f>_xlfn.IFNA(VLOOKUP(D3544,states!A$2:D$10,4,FALSE),0)</f>
        <v>2</v>
      </c>
      <c r="AF3544">
        <v>0.5</v>
      </c>
      <c r="AG3544">
        <f>IF(AE3544=0,AF3544,IF(AE3544=1,IF(F3544=0.5,0.5,IF(H3544=1,0.5,1.5)),IF(F3544=0.5,0.5,IF(H3544=1,2.5,1.5))))</f>
        <v>1.5</v>
      </c>
      <c r="AH3544" s="7">
        <f>IF(AC3544="XX",0,1/C3544^(1/5)*IF(E3544=0,100,1)/(E3544+1)^(1/4))</f>
        <v>383.85194963737757</v>
      </c>
    </row>
    <row r="3545" spans="1:34">
      <c r="A3545">
        <v>847</v>
      </c>
      <c r="B3545" s="1">
        <v>23016.49</v>
      </c>
      <c r="C3545" s="6">
        <v>0.05</v>
      </c>
      <c r="D3545" t="s">
        <v>3</v>
      </c>
      <c r="E3545">
        <v>0</v>
      </c>
      <c r="F3545">
        <v>4.5</v>
      </c>
      <c r="G3545" t="s">
        <v>2</v>
      </c>
      <c r="H3545">
        <v>2</v>
      </c>
      <c r="I3545" t="s">
        <v>0</v>
      </c>
      <c r="J3545">
        <v>0</v>
      </c>
      <c r="K3545">
        <v>5.5</v>
      </c>
      <c r="L3545" t="s">
        <v>2</v>
      </c>
      <c r="M3545">
        <v>2</v>
      </c>
      <c r="N3545" t="s">
        <v>903</v>
      </c>
      <c r="O3545">
        <v>1</v>
      </c>
      <c r="P3545" t="str">
        <f>D3545&amp;"-"&amp;F3545&amp;"-"&amp;G3545&amp;"-"&amp;E3545&amp;"-"&amp;H3545</f>
        <v>A2Delta-4.5-f-0-2</v>
      </c>
      <c r="Q3545" t="str">
        <f>I3545&amp;"-"&amp;K3545&amp;"-"&amp;L3545&amp;"-"&amp;J3545&amp;"-"&amp;M3545</f>
        <v>X2Pi-5.5-f-0-2</v>
      </c>
      <c r="R3545">
        <f>B3545+S3545</f>
        <v>23595.470885584</v>
      </c>
      <c r="S3545">
        <f>_xlfn.IFNA(VLOOKUP(Q3545,'MARVEL-X'!A$2:I$1400,7,FALSE),VLOOKUP(Q3545,MARVEL!A$2:J$1522,10,FALSE))</f>
        <v>578.98088558400002</v>
      </c>
      <c r="T3545">
        <f>IF(P3545=P3544,R3545+T3544,R3545)</f>
        <v>471909.39161570201</v>
      </c>
      <c r="U3545">
        <f>IF(P3545=P3544,1+U3544,1)</f>
        <v>20</v>
      </c>
      <c r="V3545" t="str">
        <f t="shared" si="55"/>
        <v/>
      </c>
      <c r="W3545" t="str">
        <f>IF(V3545="","",IF(ABS(V3545-R3545)&gt;W$1,ABS(V3545-R3545),""))</f>
        <v/>
      </c>
      <c r="X3545" t="str">
        <f>Y3545&amp;"-"&amp;Z3545&amp;"-"&amp;AC3545&amp;"-"&amp;AD3545&amp;"-"&amp;AG3545</f>
        <v>4.5-f-A-0-1.5</v>
      </c>
      <c r="Y3545">
        <f>F3545</f>
        <v>4.5</v>
      </c>
      <c r="Z3545" s="2" t="str">
        <f>G3545</f>
        <v>f</v>
      </c>
      <c r="AA3545">
        <f>_xlfn.IFNA(VLOOKUP(X3545,'duo-out'!A$2:Q$5000,5,FALSE),E3545+10*(H3545-1)+1+_xlfn.IFNA(VLOOKUP(D3545,states!A$2:C$10,3,FALSE),1))</f>
        <v>52</v>
      </c>
      <c r="AB3545" t="str">
        <f>IF(V3545="","",V3545)</f>
        <v/>
      </c>
      <c r="AC3545" s="2" t="str">
        <f>_xlfn.IFNA(VLOOKUP(D3545,states!A$2:C$10,2,FALSE),"XX")</f>
        <v>A</v>
      </c>
      <c r="AD3545">
        <f>E3545</f>
        <v>0</v>
      </c>
      <c r="AE3545">
        <f>_xlfn.IFNA(VLOOKUP(D3545,states!A$2:D$10,4,FALSE),0)</f>
        <v>2</v>
      </c>
      <c r="AF3545">
        <v>0.5</v>
      </c>
      <c r="AG3545">
        <f>IF(AE3545=0,AF3545,IF(AE3545=1,IF(F3545=0.5,0.5,IF(H3545=1,0.5,1.5)),IF(F3545=0.5,0.5,IF(H3545=1,2.5,1.5))))</f>
        <v>1.5</v>
      </c>
      <c r="AH3545" s="7">
        <f>IF(AC3545="XX",0,1/C3545^(1/5)*IF(E3545=0,100,1)/(E3545+1)^(1/4))</f>
        <v>182.05642030260799</v>
      </c>
    </row>
    <row r="3546" spans="1:34">
      <c r="A3546">
        <v>817</v>
      </c>
      <c r="B3546" s="1">
        <v>23187.27</v>
      </c>
      <c r="C3546" s="6">
        <v>0.05</v>
      </c>
      <c r="D3546" t="s">
        <v>3</v>
      </c>
      <c r="E3546">
        <v>0</v>
      </c>
      <c r="F3546">
        <v>4.5</v>
      </c>
      <c r="G3546" t="s">
        <v>2</v>
      </c>
      <c r="H3546">
        <v>2</v>
      </c>
      <c r="I3546" t="s">
        <v>0</v>
      </c>
      <c r="J3546">
        <v>0</v>
      </c>
      <c r="K3546">
        <v>4.5</v>
      </c>
      <c r="L3546" t="s">
        <v>1</v>
      </c>
      <c r="M3546">
        <v>2</v>
      </c>
      <c r="N3546" t="s">
        <v>873</v>
      </c>
      <c r="O3546">
        <v>1</v>
      </c>
      <c r="P3546" t="str">
        <f>D3546&amp;"-"&amp;F3546&amp;"-"&amp;G3546&amp;"-"&amp;E3546&amp;"-"&amp;H3546</f>
        <v>A2Delta-4.5-f-0-2</v>
      </c>
      <c r="Q3546" t="str">
        <f>I3546&amp;"-"&amp;K3546&amp;"-"&amp;L3546&amp;"-"&amp;J3546&amp;"-"&amp;M3546</f>
        <v>X2Pi-4.5-e-0-2</v>
      </c>
      <c r="R3546">
        <f>B3546+S3546</f>
        <v>23595.497953531001</v>
      </c>
      <c r="S3546">
        <f>_xlfn.IFNA(VLOOKUP(Q3546,'MARVEL-X'!A$2:I$1400,7,FALSE),VLOOKUP(Q3546,MARVEL!A$2:J$1522,10,FALSE))</f>
        <v>408.22795353100003</v>
      </c>
      <c r="T3546">
        <f>IF(P3546=P3545,R3546+T3545,R3546)</f>
        <v>495504.889569233</v>
      </c>
      <c r="U3546">
        <f>IF(P3546=P3545,1+U3545,1)</f>
        <v>21</v>
      </c>
      <c r="V3546" t="str">
        <f t="shared" si="55"/>
        <v/>
      </c>
      <c r="W3546" t="str">
        <f>IF(V3546="","",IF(ABS(V3546-R3546)&gt;W$1,ABS(V3546-R3546),""))</f>
        <v/>
      </c>
      <c r="X3546" t="str">
        <f>Y3546&amp;"-"&amp;Z3546&amp;"-"&amp;AC3546&amp;"-"&amp;AD3546&amp;"-"&amp;AG3546</f>
        <v>4.5-f-A-0-1.5</v>
      </c>
      <c r="Y3546">
        <f>F3546</f>
        <v>4.5</v>
      </c>
      <c r="Z3546" s="2" t="str">
        <f>G3546</f>
        <v>f</v>
      </c>
      <c r="AA3546">
        <f>_xlfn.IFNA(VLOOKUP(X3546,'duo-out'!A$2:Q$5000,5,FALSE),E3546+10*(H3546-1)+1+_xlfn.IFNA(VLOOKUP(D3546,states!A$2:C$10,3,FALSE),1))</f>
        <v>52</v>
      </c>
      <c r="AB3546" t="str">
        <f>IF(V3546="","",V3546)</f>
        <v/>
      </c>
      <c r="AC3546" s="2" t="str">
        <f>_xlfn.IFNA(VLOOKUP(D3546,states!A$2:C$10,2,FALSE),"XX")</f>
        <v>A</v>
      </c>
      <c r="AD3546">
        <f>E3546</f>
        <v>0</v>
      </c>
      <c r="AE3546">
        <f>_xlfn.IFNA(VLOOKUP(D3546,states!A$2:D$10,4,FALSE),0)</f>
        <v>2</v>
      </c>
      <c r="AF3546">
        <v>0.5</v>
      </c>
      <c r="AG3546">
        <f>IF(AE3546=0,AF3546,IF(AE3546=1,IF(F3546=0.5,0.5,IF(H3546=1,0.5,1.5)),IF(F3546=0.5,0.5,IF(H3546=1,2.5,1.5))))</f>
        <v>1.5</v>
      </c>
      <c r="AH3546" s="7">
        <f>IF(AC3546="XX",0,1/C3546^(1/5)*IF(E3546=0,100,1)/(E3546+1)^(1/4))</f>
        <v>182.05642030260799</v>
      </c>
    </row>
    <row r="3547" spans="1:34">
      <c r="A3547">
        <v>731</v>
      </c>
      <c r="B3547" s="1">
        <v>23327.79</v>
      </c>
      <c r="C3547" s="6">
        <v>0.05</v>
      </c>
      <c r="D3547" t="s">
        <v>3</v>
      </c>
      <c r="E3547">
        <v>0</v>
      </c>
      <c r="F3547">
        <v>4.5</v>
      </c>
      <c r="G3547" t="s">
        <v>2</v>
      </c>
      <c r="H3547">
        <v>2</v>
      </c>
      <c r="I3547" t="s">
        <v>0</v>
      </c>
      <c r="J3547">
        <v>0</v>
      </c>
      <c r="K3547">
        <v>3.5</v>
      </c>
      <c r="L3547" t="s">
        <v>2</v>
      </c>
      <c r="M3547">
        <v>2</v>
      </c>
      <c r="N3547" t="s">
        <v>787</v>
      </c>
      <c r="O3547">
        <v>1</v>
      </c>
      <c r="P3547" t="str">
        <f>D3547&amp;"-"&amp;F3547&amp;"-"&amp;G3547&amp;"-"&amp;E3547&amp;"-"&amp;H3547</f>
        <v>A2Delta-4.5-f-0-2</v>
      </c>
      <c r="Q3547" t="str">
        <f>I3547&amp;"-"&amp;K3547&amp;"-"&amp;L3547&amp;"-"&amp;J3547&amp;"-"&amp;M3547</f>
        <v>X2Pi-3.5-f-0-2</v>
      </c>
      <c r="R3547">
        <f>B3547+S3547</f>
        <v>23595.450933923999</v>
      </c>
      <c r="S3547">
        <f>_xlfn.IFNA(VLOOKUP(Q3547,'MARVEL-X'!A$2:I$1400,7,FALSE),VLOOKUP(Q3547,MARVEL!A$2:J$1522,10,FALSE))</f>
        <v>267.66093392400001</v>
      </c>
      <c r="T3547">
        <f>IF(P3547=P3546,R3547+T3546,R3547)</f>
        <v>519100.340503157</v>
      </c>
      <c r="U3547">
        <f>IF(P3547=P3546,1+U3546,1)</f>
        <v>22</v>
      </c>
      <c r="V3547">
        <f t="shared" si="55"/>
        <v>23595.470022870773</v>
      </c>
      <c r="W3547" t="str">
        <f>IF(V3547="","",IF(ABS(V3547-R3547)&gt;W$1,ABS(V3547-R3547),""))</f>
        <v/>
      </c>
      <c r="X3547" t="str">
        <f>Y3547&amp;"-"&amp;Z3547&amp;"-"&amp;AC3547&amp;"-"&amp;AD3547&amp;"-"&amp;AG3547</f>
        <v>4.5-f-A-0-1.5</v>
      </c>
      <c r="Y3547">
        <f>F3547</f>
        <v>4.5</v>
      </c>
      <c r="Z3547" s="2" t="str">
        <f>G3547</f>
        <v>f</v>
      </c>
      <c r="AA3547">
        <f>_xlfn.IFNA(VLOOKUP(X3547,'duo-out'!A$2:Q$5000,5,FALSE),E3547+10*(H3547-1)+1+_xlfn.IFNA(VLOOKUP(D3547,states!A$2:C$10,3,FALSE),1))</f>
        <v>52</v>
      </c>
      <c r="AB3547">
        <f>IF(V3547="","",V3547)</f>
        <v>23595.470022870773</v>
      </c>
      <c r="AC3547" s="2" t="str">
        <f>_xlfn.IFNA(VLOOKUP(D3547,states!A$2:C$10,2,FALSE),"XX")</f>
        <v>A</v>
      </c>
      <c r="AD3547">
        <f>E3547</f>
        <v>0</v>
      </c>
      <c r="AE3547">
        <f>_xlfn.IFNA(VLOOKUP(D3547,states!A$2:D$10,4,FALSE),0)</f>
        <v>2</v>
      </c>
      <c r="AF3547">
        <v>0.5</v>
      </c>
      <c r="AG3547">
        <f>IF(AE3547=0,AF3547,IF(AE3547=1,IF(F3547=0.5,0.5,IF(H3547=1,0.5,1.5)),IF(F3547=0.5,0.5,IF(H3547=1,2.5,1.5))))</f>
        <v>1.5</v>
      </c>
      <c r="AH3547" s="7">
        <f>IF(AC3547="XX",0,1/C3547^(1/5)*IF(E3547=0,100,1)/(E3547+1)^(1/4))</f>
        <v>182.05642030260799</v>
      </c>
    </row>
    <row r="3548" spans="1:34">
      <c r="A3548">
        <v>4028</v>
      </c>
      <c r="B3548" s="1">
        <v>20460.032200000001</v>
      </c>
      <c r="C3548" s="6">
        <v>3.7830000000000003E-2</v>
      </c>
      <c r="D3548" t="s">
        <v>3</v>
      </c>
      <c r="E3548">
        <v>1</v>
      </c>
      <c r="F3548">
        <v>4.5</v>
      </c>
      <c r="G3548" t="s">
        <v>2</v>
      </c>
      <c r="H3548">
        <v>1</v>
      </c>
      <c r="I3548" t="s">
        <v>0</v>
      </c>
      <c r="J3548">
        <v>2</v>
      </c>
      <c r="K3548">
        <v>4.5</v>
      </c>
      <c r="L3548" t="s">
        <v>1</v>
      </c>
      <c r="M3548">
        <v>2</v>
      </c>
      <c r="N3548" t="s">
        <v>4084</v>
      </c>
      <c r="O3548">
        <v>1</v>
      </c>
      <c r="P3548" t="str">
        <f>D3548&amp;"-"&amp;F3548&amp;"-"&amp;G3548&amp;"-"&amp;E3548&amp;"-"&amp;H3548</f>
        <v>A2Delta-4.5-f-1-1</v>
      </c>
      <c r="Q3548" t="str">
        <f>I3548&amp;"-"&amp;K3548&amp;"-"&amp;L3548&amp;"-"&amp;J3548&amp;"-"&amp;M3548</f>
        <v>X2Pi-4.5-e-2-2</v>
      </c>
      <c r="R3548">
        <f>B3548+S3548</f>
        <v>26176.660341270002</v>
      </c>
      <c r="S3548">
        <f>_xlfn.IFNA(VLOOKUP(Q3548,'MARVEL-X'!A$2:I$1400,7,FALSE),VLOOKUP(Q3548,MARVEL!A$2:J$1522,10,FALSE))</f>
        <v>5716.62814127</v>
      </c>
      <c r="T3548">
        <f>IF(P3548=P3547,R3548+T3547,R3548)</f>
        <v>26176.660341270002</v>
      </c>
      <c r="U3548">
        <f>IF(P3548=P3547,1+U3547,1)</f>
        <v>1</v>
      </c>
      <c r="V3548" t="str">
        <f t="shared" si="55"/>
        <v/>
      </c>
      <c r="W3548" t="str">
        <f>IF(V3548="","",IF(ABS(V3548-R3548)&gt;W$1,ABS(V3548-R3548),""))</f>
        <v/>
      </c>
      <c r="X3548" t="str">
        <f>Y3548&amp;"-"&amp;Z3548&amp;"-"&amp;AC3548&amp;"-"&amp;AD3548&amp;"-"&amp;AG3548</f>
        <v>4.5-f-A-1-2.5</v>
      </c>
      <c r="Y3548">
        <f>F3548</f>
        <v>4.5</v>
      </c>
      <c r="Z3548" s="2" t="str">
        <f>G3548</f>
        <v>f</v>
      </c>
      <c r="AA3548">
        <f>_xlfn.IFNA(VLOOKUP(X3548,'duo-out'!A$2:Q$5000,5,FALSE),E3548+10*(H3548-1)+1+_xlfn.IFNA(VLOOKUP(D3548,states!A$2:C$10,3,FALSE),1))</f>
        <v>66</v>
      </c>
      <c r="AB3548" t="str">
        <f>IF(V3548="","",V3548)</f>
        <v/>
      </c>
      <c r="AC3548" s="2" t="str">
        <f>_xlfn.IFNA(VLOOKUP(D3548,states!A$2:C$10,2,FALSE),"XX")</f>
        <v>A</v>
      </c>
      <c r="AD3548">
        <f>E3548</f>
        <v>1</v>
      </c>
      <c r="AE3548">
        <f>_xlfn.IFNA(VLOOKUP(D3548,states!A$2:D$10,4,FALSE),0)</f>
        <v>2</v>
      </c>
      <c r="AF3548">
        <v>0.5</v>
      </c>
      <c r="AG3548">
        <f>IF(AE3548=0,AF3548,IF(AE3548=1,IF(F3548=0.5,0.5,IF(H3548=1,0.5,1.5)),IF(F3548=0.5,0.5,IF(H3548=1,2.5,1.5))))</f>
        <v>2.5</v>
      </c>
      <c r="AH3548" s="7">
        <f>IF(AC3548="XX",0,1/C3548^(1/5)*IF(E3548=0,100,1)/(E3548+1)^(1/4))</f>
        <v>1.6187330460487301</v>
      </c>
    </row>
    <row r="3549" spans="1:34">
      <c r="A3549">
        <v>4017</v>
      </c>
      <c r="B3549" s="1">
        <v>20457.747200000002</v>
      </c>
      <c r="C3549" s="6">
        <v>5.6809999999999999E-2</v>
      </c>
      <c r="D3549" t="s">
        <v>3</v>
      </c>
      <c r="E3549">
        <v>1</v>
      </c>
      <c r="F3549">
        <v>4.5</v>
      </c>
      <c r="G3549" t="s">
        <v>2</v>
      </c>
      <c r="H3549">
        <v>1</v>
      </c>
      <c r="I3549" t="s">
        <v>0</v>
      </c>
      <c r="J3549">
        <v>2</v>
      </c>
      <c r="K3549">
        <v>5.5</v>
      </c>
      <c r="L3549" t="s">
        <v>2</v>
      </c>
      <c r="M3549">
        <v>1</v>
      </c>
      <c r="N3549" t="s">
        <v>4073</v>
      </c>
      <c r="O3549">
        <v>1</v>
      </c>
      <c r="P3549" t="str">
        <f>D3549&amp;"-"&amp;F3549&amp;"-"&amp;G3549&amp;"-"&amp;E3549&amp;"-"&amp;H3549</f>
        <v>A2Delta-4.5-f-1-1</v>
      </c>
      <c r="Q3549" t="str">
        <f>I3549&amp;"-"&amp;K3549&amp;"-"&amp;L3549&amp;"-"&amp;J3549&amp;"-"&amp;M3549</f>
        <v>X2Pi-5.5-f-2-1</v>
      </c>
      <c r="R3549">
        <f>B3549+S3549</f>
        <v>26176.732398061002</v>
      </c>
      <c r="S3549">
        <f>_xlfn.IFNA(VLOOKUP(Q3549,'MARVEL-X'!A$2:I$1400,7,FALSE),VLOOKUP(Q3549,MARVEL!A$2:J$1522,10,FALSE))</f>
        <v>5718.9851980610001</v>
      </c>
      <c r="T3549">
        <f>IF(P3549=P3548,R3549+T3548,R3549)</f>
        <v>52353.392739331</v>
      </c>
      <c r="U3549">
        <f>IF(P3549=P3548,1+U3548,1)</f>
        <v>2</v>
      </c>
      <c r="V3549" t="str">
        <f t="shared" si="55"/>
        <v/>
      </c>
      <c r="W3549" t="str">
        <f>IF(V3549="","",IF(ABS(V3549-R3549)&gt;W$1,ABS(V3549-R3549),""))</f>
        <v/>
      </c>
      <c r="X3549" t="str">
        <f>Y3549&amp;"-"&amp;Z3549&amp;"-"&amp;AC3549&amp;"-"&amp;AD3549&amp;"-"&amp;AG3549</f>
        <v>4.5-f-A-1-2.5</v>
      </c>
      <c r="Y3549">
        <f>F3549</f>
        <v>4.5</v>
      </c>
      <c r="Z3549" s="2" t="str">
        <f>G3549</f>
        <v>f</v>
      </c>
      <c r="AA3549">
        <f>_xlfn.IFNA(VLOOKUP(X3549,'duo-out'!A$2:Q$5000,5,FALSE),E3549+10*(H3549-1)+1+_xlfn.IFNA(VLOOKUP(D3549,states!A$2:C$10,3,FALSE),1))</f>
        <v>66</v>
      </c>
      <c r="AB3549" t="str">
        <f>IF(V3549="","",V3549)</f>
        <v/>
      </c>
      <c r="AC3549" s="2" t="str">
        <f>_xlfn.IFNA(VLOOKUP(D3549,states!A$2:C$10,2,FALSE),"XX")</f>
        <v>A</v>
      </c>
      <c r="AD3549">
        <f>E3549</f>
        <v>1</v>
      </c>
      <c r="AE3549">
        <f>_xlfn.IFNA(VLOOKUP(D3549,states!A$2:D$10,4,FALSE),0)</f>
        <v>2</v>
      </c>
      <c r="AF3549">
        <v>0.5</v>
      </c>
      <c r="AG3549">
        <f>IF(AE3549=0,AF3549,IF(AE3549=1,IF(F3549=0.5,0.5,IF(H3549=1,0.5,1.5)),IF(F3549=0.5,0.5,IF(H3549=1,2.5,1.5))))</f>
        <v>2.5</v>
      </c>
      <c r="AH3549" s="7">
        <f>IF(AC3549="XX",0,1/C3549^(1/5)*IF(E3549=0,100,1)/(E3549+1)^(1/4))</f>
        <v>1.4923048251917415</v>
      </c>
    </row>
    <row r="3550" spans="1:34">
      <c r="A3550">
        <v>3994</v>
      </c>
      <c r="B3550" s="1">
        <v>20587.336500000001</v>
      </c>
      <c r="C3550" s="6">
        <v>7.7229999999999998E-3</v>
      </c>
      <c r="D3550" t="s">
        <v>3</v>
      </c>
      <c r="E3550">
        <v>1</v>
      </c>
      <c r="F3550">
        <v>4.5</v>
      </c>
      <c r="G3550" t="s">
        <v>2</v>
      </c>
      <c r="H3550">
        <v>1</v>
      </c>
      <c r="I3550" t="s">
        <v>0</v>
      </c>
      <c r="J3550">
        <v>2</v>
      </c>
      <c r="K3550">
        <v>4.5</v>
      </c>
      <c r="L3550" t="s">
        <v>1</v>
      </c>
      <c r="M3550">
        <v>1</v>
      </c>
      <c r="N3550" t="s">
        <v>4050</v>
      </c>
      <c r="O3550">
        <v>1</v>
      </c>
      <c r="P3550" t="str">
        <f>D3550&amp;"-"&amp;F3550&amp;"-"&amp;G3550&amp;"-"&amp;E3550&amp;"-"&amp;H3550</f>
        <v>A2Delta-4.5-f-1-1</v>
      </c>
      <c r="Q3550" t="str">
        <f>I3550&amp;"-"&amp;K3550&amp;"-"&amp;L3550&amp;"-"&amp;J3550&amp;"-"&amp;M3550</f>
        <v>X2Pi-4.5-e-2-1</v>
      </c>
      <c r="R3550">
        <f>B3550+S3550</f>
        <v>26176.687779639</v>
      </c>
      <c r="S3550">
        <f>_xlfn.IFNA(VLOOKUP(Q3550,'MARVEL-X'!A$2:I$1400,7,FALSE),VLOOKUP(Q3550,MARVEL!A$2:J$1522,10,FALSE))</f>
        <v>5589.3512796389996</v>
      </c>
      <c r="T3550">
        <f>IF(P3550=P3549,R3550+T3549,R3550)</f>
        <v>78530.080518970004</v>
      </c>
      <c r="U3550">
        <f>IF(P3550=P3549,1+U3549,1)</f>
        <v>3</v>
      </c>
      <c r="V3550" t="str">
        <f t="shared" si="55"/>
        <v/>
      </c>
      <c r="W3550" t="str">
        <f>IF(V3550="","",IF(ABS(V3550-R3550)&gt;W$1,ABS(V3550-R3550),""))</f>
        <v/>
      </c>
      <c r="X3550" t="str">
        <f>Y3550&amp;"-"&amp;Z3550&amp;"-"&amp;AC3550&amp;"-"&amp;AD3550&amp;"-"&amp;AG3550</f>
        <v>4.5-f-A-1-2.5</v>
      </c>
      <c r="Y3550">
        <f>F3550</f>
        <v>4.5</v>
      </c>
      <c r="Z3550" s="2" t="str">
        <f>G3550</f>
        <v>f</v>
      </c>
      <c r="AA3550">
        <f>_xlfn.IFNA(VLOOKUP(X3550,'duo-out'!A$2:Q$5000,5,FALSE),E3550+10*(H3550-1)+1+_xlfn.IFNA(VLOOKUP(D3550,states!A$2:C$10,3,FALSE),1))</f>
        <v>66</v>
      </c>
      <c r="AB3550" t="str">
        <f>IF(V3550="","",V3550)</f>
        <v/>
      </c>
      <c r="AC3550" s="2" t="str">
        <f>_xlfn.IFNA(VLOOKUP(D3550,states!A$2:C$10,2,FALSE),"XX")</f>
        <v>A</v>
      </c>
      <c r="AD3550">
        <f>E3550</f>
        <v>1</v>
      </c>
      <c r="AE3550">
        <f>_xlfn.IFNA(VLOOKUP(D3550,states!A$2:D$10,4,FALSE),0)</f>
        <v>2</v>
      </c>
      <c r="AF3550">
        <v>0.5</v>
      </c>
      <c r="AG3550">
        <f>IF(AE3550=0,AF3550,IF(AE3550=1,IF(F3550=0.5,0.5,IF(H3550=1,0.5,1.5)),IF(F3550=0.5,0.5,IF(H3550=1,2.5,1.5))))</f>
        <v>2.5</v>
      </c>
      <c r="AH3550" s="7">
        <f>IF(AC3550="XX",0,1/C3550^(1/5)*IF(E3550=0,100,1)/(E3550+1)^(1/4))</f>
        <v>2.224258680366705</v>
      </c>
    </row>
    <row r="3551" spans="1:34">
      <c r="A3551">
        <v>3987</v>
      </c>
      <c r="B3551" s="1">
        <v>20692.1862</v>
      </c>
      <c r="C3551" s="6">
        <v>9.2630000000000004E-3</v>
      </c>
      <c r="D3551" t="s">
        <v>3</v>
      </c>
      <c r="E3551">
        <v>1</v>
      </c>
      <c r="F3551">
        <v>4.5</v>
      </c>
      <c r="G3551" t="s">
        <v>2</v>
      </c>
      <c r="H3551">
        <v>1</v>
      </c>
      <c r="I3551" t="s">
        <v>0</v>
      </c>
      <c r="J3551">
        <v>2</v>
      </c>
      <c r="K3551">
        <v>3.5</v>
      </c>
      <c r="L3551" t="s">
        <v>2</v>
      </c>
      <c r="M3551">
        <v>1</v>
      </c>
      <c r="N3551" t="s">
        <v>4043</v>
      </c>
      <c r="O3551">
        <v>1</v>
      </c>
      <c r="P3551" t="str">
        <f>D3551&amp;"-"&amp;F3551&amp;"-"&amp;G3551&amp;"-"&amp;E3551&amp;"-"&amp;H3551</f>
        <v>A2Delta-4.5-f-1-1</v>
      </c>
      <c r="Q3551" t="str">
        <f>I3551&amp;"-"&amp;K3551&amp;"-"&amp;L3551&amp;"-"&amp;J3551&amp;"-"&amp;M3551</f>
        <v>X2Pi-3.5-f-2-1</v>
      </c>
      <c r="R3551">
        <f>B3551+S3551</f>
        <v>26176.684611712</v>
      </c>
      <c r="S3551">
        <f>_xlfn.IFNA(VLOOKUP(Q3551,'MARVEL-X'!A$2:I$1400,7,FALSE),VLOOKUP(Q3551,MARVEL!A$2:J$1522,10,FALSE))</f>
        <v>5484.4984117120002</v>
      </c>
      <c r="T3551">
        <f>IF(P3551=P3550,R3551+T3550,R3551)</f>
        <v>104706.765130682</v>
      </c>
      <c r="U3551">
        <f>IF(P3551=P3550,1+U3550,1)</f>
        <v>4</v>
      </c>
      <c r="V3551" t="str">
        <f t="shared" si="55"/>
        <v/>
      </c>
      <c r="W3551" t="str">
        <f>IF(V3551="","",IF(ABS(V3551-R3551)&gt;W$1,ABS(V3551-R3551),""))</f>
        <v/>
      </c>
      <c r="X3551" t="str">
        <f>Y3551&amp;"-"&amp;Z3551&amp;"-"&amp;AC3551&amp;"-"&amp;AD3551&amp;"-"&amp;AG3551</f>
        <v>4.5-f-A-1-2.5</v>
      </c>
      <c r="Y3551">
        <f>F3551</f>
        <v>4.5</v>
      </c>
      <c r="Z3551" s="2" t="str">
        <f>G3551</f>
        <v>f</v>
      </c>
      <c r="AA3551">
        <f>_xlfn.IFNA(VLOOKUP(X3551,'duo-out'!A$2:Q$5000,5,FALSE),E3551+10*(H3551-1)+1+_xlfn.IFNA(VLOOKUP(D3551,states!A$2:C$10,3,FALSE),1))</f>
        <v>66</v>
      </c>
      <c r="AB3551" t="str">
        <f>IF(V3551="","",V3551)</f>
        <v/>
      </c>
      <c r="AC3551" s="2" t="str">
        <f>_xlfn.IFNA(VLOOKUP(D3551,states!A$2:C$10,2,FALSE),"XX")</f>
        <v>A</v>
      </c>
      <c r="AD3551">
        <f>E3551</f>
        <v>1</v>
      </c>
      <c r="AE3551">
        <f>_xlfn.IFNA(VLOOKUP(D3551,states!A$2:D$10,4,FALSE),0)</f>
        <v>2</v>
      </c>
      <c r="AF3551">
        <v>0.5</v>
      </c>
      <c r="AG3551">
        <f>IF(AE3551=0,AF3551,IF(AE3551=1,IF(F3551=0.5,0.5,IF(H3551=1,0.5,1.5)),IF(F3551=0.5,0.5,IF(H3551=1,2.5,1.5))))</f>
        <v>2.5</v>
      </c>
      <c r="AH3551" s="7">
        <f>IF(AC3551="XX",0,1/C3551^(1/5)*IF(E3551=0,100,1)/(E3551+1)^(1/4))</f>
        <v>2.1448265070230188</v>
      </c>
    </row>
    <row r="3552" spans="1:34">
      <c r="A3552">
        <v>3548</v>
      </c>
      <c r="B3552" s="1">
        <v>23051.312900000001</v>
      </c>
      <c r="C3552" s="6">
        <v>0.01</v>
      </c>
      <c r="D3552" t="s">
        <v>3</v>
      </c>
      <c r="E3552">
        <v>1</v>
      </c>
      <c r="F3552">
        <v>4.5</v>
      </c>
      <c r="G3552" t="s">
        <v>2</v>
      </c>
      <c r="H3552">
        <v>1</v>
      </c>
      <c r="I3552" t="s">
        <v>0</v>
      </c>
      <c r="J3552">
        <v>1</v>
      </c>
      <c r="K3552">
        <v>4.5</v>
      </c>
      <c r="L3552" t="s">
        <v>1</v>
      </c>
      <c r="M3552">
        <v>2</v>
      </c>
      <c r="N3552" t="s">
        <v>3604</v>
      </c>
      <c r="O3552">
        <v>1</v>
      </c>
      <c r="P3552" t="str">
        <f>D3552&amp;"-"&amp;F3552&amp;"-"&amp;G3552&amp;"-"&amp;E3552&amp;"-"&amp;H3552</f>
        <v>A2Delta-4.5-f-1-1</v>
      </c>
      <c r="Q3552" t="str">
        <f>I3552&amp;"-"&amp;K3552&amp;"-"&amp;L3552&amp;"-"&amp;J3552&amp;"-"&amp;M3552</f>
        <v>X2Pi-4.5-e-1-2</v>
      </c>
      <c r="R3552">
        <f>B3552+S3552</f>
        <v>26176.697478030001</v>
      </c>
      <c r="S3552">
        <f>_xlfn.IFNA(VLOOKUP(Q3552,'MARVEL-X'!A$2:I$1400,7,FALSE),VLOOKUP(Q3552,MARVEL!A$2:J$1522,10,FALSE))</f>
        <v>3125.3845780299998</v>
      </c>
      <c r="T3552">
        <f>IF(P3552=P3551,R3552+T3551,R3552)</f>
        <v>130883.462608712</v>
      </c>
      <c r="U3552">
        <f>IF(P3552=P3551,1+U3551,1)</f>
        <v>5</v>
      </c>
      <c r="V3552" t="str">
        <f t="shared" si="55"/>
        <v/>
      </c>
      <c r="W3552" t="str">
        <f>IF(V3552="","",IF(ABS(V3552-R3552)&gt;W$1,ABS(V3552-R3552),""))</f>
        <v/>
      </c>
      <c r="X3552" t="str">
        <f>Y3552&amp;"-"&amp;Z3552&amp;"-"&amp;AC3552&amp;"-"&amp;AD3552&amp;"-"&amp;AG3552</f>
        <v>4.5-f-A-1-2.5</v>
      </c>
      <c r="Y3552">
        <f>F3552</f>
        <v>4.5</v>
      </c>
      <c r="Z3552" s="2" t="str">
        <f>G3552</f>
        <v>f</v>
      </c>
      <c r="AA3552">
        <f>_xlfn.IFNA(VLOOKUP(X3552,'duo-out'!A$2:Q$5000,5,FALSE),E3552+10*(H3552-1)+1+_xlfn.IFNA(VLOOKUP(D3552,states!A$2:C$10,3,FALSE),1))</f>
        <v>66</v>
      </c>
      <c r="AB3552" t="str">
        <f>IF(V3552="","",V3552)</f>
        <v/>
      </c>
      <c r="AC3552" s="2" t="str">
        <f>_xlfn.IFNA(VLOOKUP(D3552,states!A$2:C$10,2,FALSE),"XX")</f>
        <v>A</v>
      </c>
      <c r="AD3552">
        <f>E3552</f>
        <v>1</v>
      </c>
      <c r="AE3552">
        <f>_xlfn.IFNA(VLOOKUP(D3552,states!A$2:D$10,4,FALSE),0)</f>
        <v>2</v>
      </c>
      <c r="AF3552">
        <v>0.5</v>
      </c>
      <c r="AG3552">
        <f>IF(AE3552=0,AF3552,IF(AE3552=1,IF(F3552=0.5,0.5,IF(H3552=1,0.5,1.5)),IF(F3552=0.5,0.5,IF(H3552=1,2.5,1.5))))</f>
        <v>2.5</v>
      </c>
      <c r="AH3552" s="7">
        <f>IF(AC3552="XX",0,1/C3552^(1/5)*IF(E3552=0,100,1)/(E3552+1)^(1/4))</f>
        <v>2.1122362957808511</v>
      </c>
    </row>
    <row r="3553" spans="1:34">
      <c r="A3553">
        <v>3534</v>
      </c>
      <c r="B3553" s="1">
        <v>23048.843499999999</v>
      </c>
      <c r="C3553" s="6">
        <v>5.0000000000000001E-3</v>
      </c>
      <c r="D3553" t="s">
        <v>3</v>
      </c>
      <c r="E3553">
        <v>1</v>
      </c>
      <c r="F3553">
        <v>4.5</v>
      </c>
      <c r="G3553" t="s">
        <v>2</v>
      </c>
      <c r="H3553">
        <v>1</v>
      </c>
      <c r="I3553" t="s">
        <v>0</v>
      </c>
      <c r="J3553">
        <v>1</v>
      </c>
      <c r="K3553">
        <v>5.5</v>
      </c>
      <c r="L3553" t="s">
        <v>2</v>
      </c>
      <c r="M3553">
        <v>1</v>
      </c>
      <c r="N3553" t="s">
        <v>3590</v>
      </c>
      <c r="O3553">
        <v>1</v>
      </c>
      <c r="P3553" t="str">
        <f>D3553&amp;"-"&amp;F3553&amp;"-"&amp;G3553&amp;"-"&amp;E3553&amp;"-"&amp;H3553</f>
        <v>A2Delta-4.5-f-1-1</v>
      </c>
      <c r="Q3553" t="str">
        <f>I3553&amp;"-"&amp;K3553&amp;"-"&amp;L3553&amp;"-"&amp;J3553&amp;"-"&amp;M3553</f>
        <v>X2Pi-5.5-f-1-1</v>
      </c>
      <c r="R3553">
        <f>B3553+S3553</f>
        <v>26176.688826845999</v>
      </c>
      <c r="S3553">
        <f>_xlfn.IFNA(VLOOKUP(Q3553,'MARVEL-X'!A$2:I$1400,7,FALSE),VLOOKUP(Q3553,MARVEL!A$2:J$1522,10,FALSE))</f>
        <v>3127.8453268459998</v>
      </c>
      <c r="T3553">
        <f>IF(P3553=P3552,R3553+T3552,R3553)</f>
        <v>157060.15143555799</v>
      </c>
      <c r="U3553">
        <f>IF(P3553=P3552,1+U3552,1)</f>
        <v>6</v>
      </c>
      <c r="V3553" t="str">
        <f t="shared" si="55"/>
        <v/>
      </c>
      <c r="W3553" t="str">
        <f>IF(V3553="","",IF(ABS(V3553-R3553)&gt;W$1,ABS(V3553-R3553),""))</f>
        <v/>
      </c>
      <c r="X3553" t="str">
        <f>Y3553&amp;"-"&amp;Z3553&amp;"-"&amp;AC3553&amp;"-"&amp;AD3553&amp;"-"&amp;AG3553</f>
        <v>4.5-f-A-1-2.5</v>
      </c>
      <c r="Y3553">
        <f>F3553</f>
        <v>4.5</v>
      </c>
      <c r="Z3553" s="2" t="str">
        <f>G3553</f>
        <v>f</v>
      </c>
      <c r="AA3553">
        <f>_xlfn.IFNA(VLOOKUP(X3553,'duo-out'!A$2:Q$5000,5,FALSE),E3553+10*(H3553-1)+1+_xlfn.IFNA(VLOOKUP(D3553,states!A$2:C$10,3,FALSE),1))</f>
        <v>66</v>
      </c>
      <c r="AB3553" t="str">
        <f>IF(V3553="","",V3553)</f>
        <v/>
      </c>
      <c r="AC3553" s="2" t="str">
        <f>_xlfn.IFNA(VLOOKUP(D3553,states!A$2:C$10,2,FALSE),"XX")</f>
        <v>A</v>
      </c>
      <c r="AD3553">
        <f>E3553</f>
        <v>1</v>
      </c>
      <c r="AE3553">
        <f>_xlfn.IFNA(VLOOKUP(D3553,states!A$2:D$10,4,FALSE),0)</f>
        <v>2</v>
      </c>
      <c r="AF3553">
        <v>0.5</v>
      </c>
      <c r="AG3553">
        <f>IF(AE3553=0,AF3553,IF(AE3553=1,IF(F3553=0.5,0.5,IF(H3553=1,0.5,1.5)),IF(F3553=0.5,0.5,IF(H3553=1,2.5,1.5))))</f>
        <v>2.5</v>
      </c>
      <c r="AH3553" s="7">
        <f>IF(AC3553="XX",0,1/C3553^(1/5)*IF(E3553=0,100,1)/(E3553+1)^(1/4))</f>
        <v>2.4263223583284943</v>
      </c>
    </row>
    <row r="3554" spans="1:34">
      <c r="A3554">
        <v>3492</v>
      </c>
      <c r="B3554" s="1">
        <v>23183.643899999999</v>
      </c>
      <c r="C3554" s="6">
        <v>5.1270000000000003E-2</v>
      </c>
      <c r="D3554" t="s">
        <v>3</v>
      </c>
      <c r="E3554">
        <v>1</v>
      </c>
      <c r="F3554">
        <v>4.5</v>
      </c>
      <c r="G3554" t="s">
        <v>2</v>
      </c>
      <c r="H3554">
        <v>1</v>
      </c>
      <c r="I3554" t="s">
        <v>0</v>
      </c>
      <c r="J3554">
        <v>1</v>
      </c>
      <c r="K3554">
        <v>4.5</v>
      </c>
      <c r="L3554" t="s">
        <v>1</v>
      </c>
      <c r="M3554">
        <v>1</v>
      </c>
      <c r="N3554" t="s">
        <v>3548</v>
      </c>
      <c r="O3554">
        <v>1</v>
      </c>
      <c r="P3554" t="str">
        <f>D3554&amp;"-"&amp;F3554&amp;"-"&amp;G3554&amp;"-"&amp;E3554&amp;"-"&amp;H3554</f>
        <v>A2Delta-4.5-f-1-1</v>
      </c>
      <c r="Q3554" t="str">
        <f>I3554&amp;"-"&amp;K3554&amp;"-"&amp;L3554&amp;"-"&amp;J3554&amp;"-"&amp;M3554</f>
        <v>X2Pi-4.5-e-1-1</v>
      </c>
      <c r="R3554">
        <f>B3554+S3554</f>
        <v>26176.649526392997</v>
      </c>
      <c r="S3554">
        <f>_xlfn.IFNA(VLOOKUP(Q3554,'MARVEL-X'!A$2:I$1400,7,FALSE),VLOOKUP(Q3554,MARVEL!A$2:J$1522,10,FALSE))</f>
        <v>2993.0056263930001</v>
      </c>
      <c r="T3554">
        <f>IF(P3554=P3553,R3554+T3553,R3554)</f>
        <v>183236.80096195097</v>
      </c>
      <c r="U3554">
        <f>IF(P3554=P3553,1+U3553,1)</f>
        <v>7</v>
      </c>
      <c r="V3554" t="str">
        <f t="shared" si="55"/>
        <v/>
      </c>
      <c r="W3554" t="str">
        <f>IF(V3554="","",IF(ABS(V3554-R3554)&gt;W$1,ABS(V3554-R3554),""))</f>
        <v/>
      </c>
      <c r="X3554" t="str">
        <f>Y3554&amp;"-"&amp;Z3554&amp;"-"&amp;AC3554&amp;"-"&amp;AD3554&amp;"-"&amp;AG3554</f>
        <v>4.5-f-A-1-2.5</v>
      </c>
      <c r="Y3554">
        <f>F3554</f>
        <v>4.5</v>
      </c>
      <c r="Z3554" s="2" t="str">
        <f>G3554</f>
        <v>f</v>
      </c>
      <c r="AA3554">
        <f>_xlfn.IFNA(VLOOKUP(X3554,'duo-out'!A$2:Q$5000,5,FALSE),E3554+10*(H3554-1)+1+_xlfn.IFNA(VLOOKUP(D3554,states!A$2:C$10,3,FALSE),1))</f>
        <v>66</v>
      </c>
      <c r="AB3554" t="str">
        <f>IF(V3554="","",V3554)</f>
        <v/>
      </c>
      <c r="AC3554" s="2" t="str">
        <f>_xlfn.IFNA(VLOOKUP(D3554,states!A$2:C$10,2,FALSE),"XX")</f>
        <v>A</v>
      </c>
      <c r="AD3554">
        <f>E3554</f>
        <v>1</v>
      </c>
      <c r="AE3554">
        <f>_xlfn.IFNA(VLOOKUP(D3554,states!A$2:D$10,4,FALSE),0)</f>
        <v>2</v>
      </c>
      <c r="AF3554">
        <v>0.5</v>
      </c>
      <c r="AG3554">
        <f>IF(AE3554=0,AF3554,IF(AE3554=1,IF(F3554=0.5,0.5,IF(H3554=1,0.5,1.5)),IF(F3554=0.5,0.5,IF(H3554=1,2.5,1.5))))</f>
        <v>2.5</v>
      </c>
      <c r="AH3554" s="7">
        <f>IF(AC3554="XX",0,1/C3554^(1/5)*IF(E3554=0,100,1)/(E3554+1)^(1/4))</f>
        <v>1.5232452678040371</v>
      </c>
    </row>
    <row r="3555" spans="1:34">
      <c r="A3555">
        <v>3476</v>
      </c>
      <c r="B3555" s="1">
        <v>23292.750700000001</v>
      </c>
      <c r="C3555" s="6">
        <v>1.081E-2</v>
      </c>
      <c r="D3555" t="s">
        <v>3</v>
      </c>
      <c r="E3555">
        <v>1</v>
      </c>
      <c r="F3555">
        <v>4.5</v>
      </c>
      <c r="G3555" t="s">
        <v>2</v>
      </c>
      <c r="H3555">
        <v>1</v>
      </c>
      <c r="I3555" t="s">
        <v>0</v>
      </c>
      <c r="J3555">
        <v>1</v>
      </c>
      <c r="K3555">
        <v>3.5</v>
      </c>
      <c r="L3555" t="s">
        <v>2</v>
      </c>
      <c r="M3555">
        <v>1</v>
      </c>
      <c r="N3555" t="s">
        <v>3532</v>
      </c>
      <c r="O3555">
        <v>1</v>
      </c>
      <c r="P3555" t="str">
        <f>D3555&amp;"-"&amp;F3555&amp;"-"&amp;G3555&amp;"-"&amp;E3555&amp;"-"&amp;H3555</f>
        <v>A2Delta-4.5-f-1-1</v>
      </c>
      <c r="Q3555" t="str">
        <f>I3555&amp;"-"&amp;K3555&amp;"-"&amp;L3555&amp;"-"&amp;J3555&amp;"-"&amp;M3555</f>
        <v>X2Pi-3.5-f-1-1</v>
      </c>
      <c r="R3555">
        <f>B3555+S3555</f>
        <v>26176.698405153002</v>
      </c>
      <c r="S3555">
        <f>_xlfn.IFNA(VLOOKUP(Q3555,'MARVEL-X'!A$2:I$1400,7,FALSE),VLOOKUP(Q3555,MARVEL!A$2:J$1522,10,FALSE))</f>
        <v>2883.9477051529998</v>
      </c>
      <c r="T3555">
        <f>IF(P3555=P3554,R3555+T3554,R3555)</f>
        <v>209413.49936710397</v>
      </c>
      <c r="U3555">
        <f>IF(P3555=P3554,1+U3554,1)</f>
        <v>8</v>
      </c>
      <c r="V3555" t="str">
        <f t="shared" si="55"/>
        <v/>
      </c>
      <c r="W3555" t="str">
        <f>IF(V3555="","",IF(ABS(V3555-R3555)&gt;W$1,ABS(V3555-R3555),""))</f>
        <v/>
      </c>
      <c r="X3555" t="str">
        <f>Y3555&amp;"-"&amp;Z3555&amp;"-"&amp;AC3555&amp;"-"&amp;AD3555&amp;"-"&amp;AG3555</f>
        <v>4.5-f-A-1-2.5</v>
      </c>
      <c r="Y3555">
        <f>F3555</f>
        <v>4.5</v>
      </c>
      <c r="Z3555" s="2" t="str">
        <f>G3555</f>
        <v>f</v>
      </c>
      <c r="AA3555">
        <f>_xlfn.IFNA(VLOOKUP(X3555,'duo-out'!A$2:Q$5000,5,FALSE),E3555+10*(H3555-1)+1+_xlfn.IFNA(VLOOKUP(D3555,states!A$2:C$10,3,FALSE),1))</f>
        <v>66</v>
      </c>
      <c r="AB3555" t="str">
        <f>IF(V3555="","",V3555)</f>
        <v/>
      </c>
      <c r="AC3555" s="2" t="str">
        <f>_xlfn.IFNA(VLOOKUP(D3555,states!A$2:C$10,2,FALSE),"XX")</f>
        <v>A</v>
      </c>
      <c r="AD3555">
        <f>E3555</f>
        <v>1</v>
      </c>
      <c r="AE3555">
        <f>_xlfn.IFNA(VLOOKUP(D3555,states!A$2:D$10,4,FALSE),0)</f>
        <v>2</v>
      </c>
      <c r="AF3555">
        <v>0.5</v>
      </c>
      <c r="AG3555">
        <f>IF(AE3555=0,AF3555,IF(AE3555=1,IF(F3555=0.5,0.5,IF(H3555=1,0.5,1.5)),IF(F3555=0.5,0.5,IF(H3555=1,2.5,1.5))))</f>
        <v>2.5</v>
      </c>
      <c r="AH3555" s="7">
        <f>IF(AC3555="XX",0,1/C3555^(1/5)*IF(E3555=0,100,1)/(E3555+1)^(1/4))</f>
        <v>2.0795882852277683</v>
      </c>
    </row>
    <row r="3556" spans="1:34">
      <c r="A3556">
        <v>2902</v>
      </c>
      <c r="B3556" s="1">
        <v>23048.843799999999</v>
      </c>
      <c r="C3556" s="6">
        <v>5.0000000000000001E-3</v>
      </c>
      <c r="D3556" t="s">
        <v>3</v>
      </c>
      <c r="E3556">
        <v>1</v>
      </c>
      <c r="F3556">
        <v>4.5</v>
      </c>
      <c r="G3556" t="s">
        <v>2</v>
      </c>
      <c r="H3556">
        <v>1</v>
      </c>
      <c r="I3556" t="s">
        <v>0</v>
      </c>
      <c r="J3556">
        <v>1</v>
      </c>
      <c r="K3556">
        <v>5.5</v>
      </c>
      <c r="L3556" t="s">
        <v>2</v>
      </c>
      <c r="M3556">
        <v>1</v>
      </c>
      <c r="N3556" t="s">
        <v>2958</v>
      </c>
      <c r="O3556">
        <v>1</v>
      </c>
      <c r="P3556" t="str">
        <f>D3556&amp;"-"&amp;F3556&amp;"-"&amp;G3556&amp;"-"&amp;E3556&amp;"-"&amp;H3556</f>
        <v>A2Delta-4.5-f-1-1</v>
      </c>
      <c r="Q3556" t="str">
        <f>I3556&amp;"-"&amp;K3556&amp;"-"&amp;L3556&amp;"-"&amp;J3556&amp;"-"&amp;M3556</f>
        <v>X2Pi-5.5-f-1-1</v>
      </c>
      <c r="R3556">
        <f>B3556+S3556</f>
        <v>26176.689126845999</v>
      </c>
      <c r="S3556">
        <f>_xlfn.IFNA(VLOOKUP(Q3556,'MARVEL-X'!A$2:I$1400,7,FALSE),VLOOKUP(Q3556,MARVEL!A$2:J$1522,10,FALSE))</f>
        <v>3127.8453268459998</v>
      </c>
      <c r="T3556">
        <f>IF(P3556=P3555,R3556+T3555,R3556)</f>
        <v>235590.18849394997</v>
      </c>
      <c r="U3556">
        <f>IF(P3556=P3555,1+U3555,1)</f>
        <v>9</v>
      </c>
      <c r="V3556" t="str">
        <f t="shared" si="55"/>
        <v/>
      </c>
      <c r="W3556" t="str">
        <f>IF(V3556="","",IF(ABS(V3556-R3556)&gt;W$1,ABS(V3556-R3556),""))</f>
        <v/>
      </c>
      <c r="X3556" t="str">
        <f>Y3556&amp;"-"&amp;Z3556&amp;"-"&amp;AC3556&amp;"-"&amp;AD3556&amp;"-"&amp;AG3556</f>
        <v>4.5-f-A-1-2.5</v>
      </c>
      <c r="Y3556">
        <f>F3556</f>
        <v>4.5</v>
      </c>
      <c r="Z3556" s="2" t="str">
        <f>G3556</f>
        <v>f</v>
      </c>
      <c r="AA3556">
        <f>_xlfn.IFNA(VLOOKUP(X3556,'duo-out'!A$2:Q$5000,5,FALSE),E3556+10*(H3556-1)+1+_xlfn.IFNA(VLOOKUP(D3556,states!A$2:C$10,3,FALSE),1))</f>
        <v>66</v>
      </c>
      <c r="AB3556" t="str">
        <f>IF(V3556="","",V3556)</f>
        <v/>
      </c>
      <c r="AC3556" s="2" t="str">
        <f>_xlfn.IFNA(VLOOKUP(D3556,states!A$2:C$10,2,FALSE),"XX")</f>
        <v>A</v>
      </c>
      <c r="AD3556">
        <f>E3556</f>
        <v>1</v>
      </c>
      <c r="AE3556">
        <f>_xlfn.IFNA(VLOOKUP(D3556,states!A$2:D$10,4,FALSE),0)</f>
        <v>2</v>
      </c>
      <c r="AF3556">
        <v>0.5</v>
      </c>
      <c r="AG3556">
        <f>IF(AE3556=0,AF3556,IF(AE3556=1,IF(F3556=0.5,0.5,IF(H3556=1,0.5,1.5)),IF(F3556=0.5,0.5,IF(H3556=1,2.5,1.5))))</f>
        <v>2.5</v>
      </c>
      <c r="AH3556" s="7">
        <f>IF(AC3556="XX",0,1/C3556^(1/5)*IF(E3556=0,100,1)/(E3556+1)^(1/4))</f>
        <v>2.4263223583284943</v>
      </c>
    </row>
    <row r="3557" spans="1:34">
      <c r="A3557">
        <v>2884</v>
      </c>
      <c r="B3557" s="1">
        <v>23292.746599999999</v>
      </c>
      <c r="C3557" s="6">
        <v>5.0000000000000001E-3</v>
      </c>
      <c r="D3557" t="s">
        <v>3</v>
      </c>
      <c r="E3557">
        <v>1</v>
      </c>
      <c r="F3557">
        <v>4.5</v>
      </c>
      <c r="G3557" t="s">
        <v>2</v>
      </c>
      <c r="H3557">
        <v>1</v>
      </c>
      <c r="I3557" t="s">
        <v>0</v>
      </c>
      <c r="J3557">
        <v>1</v>
      </c>
      <c r="K3557">
        <v>3.5</v>
      </c>
      <c r="L3557" t="s">
        <v>2</v>
      </c>
      <c r="M3557">
        <v>1</v>
      </c>
      <c r="N3557" t="s">
        <v>2940</v>
      </c>
      <c r="O3557">
        <v>1</v>
      </c>
      <c r="P3557" t="str">
        <f>D3557&amp;"-"&amp;F3557&amp;"-"&amp;G3557&amp;"-"&amp;E3557&amp;"-"&amp;H3557</f>
        <v>A2Delta-4.5-f-1-1</v>
      </c>
      <c r="Q3557" t="str">
        <f>I3557&amp;"-"&amp;K3557&amp;"-"&amp;L3557&amp;"-"&amp;J3557&amp;"-"&amp;M3557</f>
        <v>X2Pi-3.5-f-1-1</v>
      </c>
      <c r="R3557">
        <f>B3557+S3557</f>
        <v>26176.694305153</v>
      </c>
      <c r="S3557">
        <f>_xlfn.IFNA(VLOOKUP(Q3557,'MARVEL-X'!A$2:I$1400,7,FALSE),VLOOKUP(Q3557,MARVEL!A$2:J$1522,10,FALSE))</f>
        <v>2883.9477051529998</v>
      </c>
      <c r="T3557">
        <f>IF(P3557=P3556,R3557+T3556,R3557)</f>
        <v>261766.88279910298</v>
      </c>
      <c r="U3557">
        <f>IF(P3557=P3556,1+U3556,1)</f>
        <v>10</v>
      </c>
      <c r="V3557" t="str">
        <f t="shared" si="55"/>
        <v/>
      </c>
      <c r="W3557" t="str">
        <f>IF(V3557="","",IF(ABS(V3557-R3557)&gt;W$1,ABS(V3557-R3557),""))</f>
        <v/>
      </c>
      <c r="X3557" t="str">
        <f>Y3557&amp;"-"&amp;Z3557&amp;"-"&amp;AC3557&amp;"-"&amp;AD3557&amp;"-"&amp;AG3557</f>
        <v>4.5-f-A-1-2.5</v>
      </c>
      <c r="Y3557">
        <f>F3557</f>
        <v>4.5</v>
      </c>
      <c r="Z3557" s="2" t="str">
        <f>G3557</f>
        <v>f</v>
      </c>
      <c r="AA3557">
        <f>_xlfn.IFNA(VLOOKUP(X3557,'duo-out'!A$2:Q$5000,5,FALSE),E3557+10*(H3557-1)+1+_xlfn.IFNA(VLOOKUP(D3557,states!A$2:C$10,3,FALSE),1))</f>
        <v>66</v>
      </c>
      <c r="AB3557" t="str">
        <f>IF(V3557="","",V3557)</f>
        <v/>
      </c>
      <c r="AC3557" s="2" t="str">
        <f>_xlfn.IFNA(VLOOKUP(D3557,states!A$2:C$10,2,FALSE),"XX")</f>
        <v>A</v>
      </c>
      <c r="AD3557">
        <f>E3557</f>
        <v>1</v>
      </c>
      <c r="AE3557">
        <f>_xlfn.IFNA(VLOOKUP(D3557,states!A$2:D$10,4,FALSE),0)</f>
        <v>2</v>
      </c>
      <c r="AF3557">
        <v>0.5</v>
      </c>
      <c r="AG3557">
        <f>IF(AE3557=0,AF3557,IF(AE3557=1,IF(F3557=0.5,0.5,IF(H3557=1,0.5,1.5)),IF(F3557=0.5,0.5,IF(H3557=1,2.5,1.5))))</f>
        <v>2.5</v>
      </c>
      <c r="AH3557" s="7">
        <f>IF(AC3557="XX",0,1/C3557^(1/5)*IF(E3557=0,100,1)/(E3557+1)^(1/4))</f>
        <v>2.4263223583284943</v>
      </c>
    </row>
    <row r="3558" spans="1:34">
      <c r="A3558">
        <v>2849</v>
      </c>
      <c r="B3558" s="1">
        <v>23183.6986</v>
      </c>
      <c r="C3558" s="6">
        <v>1.4919999999999999E-2</v>
      </c>
      <c r="D3558" t="s">
        <v>3</v>
      </c>
      <c r="E3558">
        <v>1</v>
      </c>
      <c r="F3558">
        <v>4.5</v>
      </c>
      <c r="G3558" t="s">
        <v>2</v>
      </c>
      <c r="H3558">
        <v>1</v>
      </c>
      <c r="I3558" t="s">
        <v>0</v>
      </c>
      <c r="J3558">
        <v>1</v>
      </c>
      <c r="K3558">
        <v>4.5</v>
      </c>
      <c r="L3558" t="s">
        <v>1</v>
      </c>
      <c r="M3558">
        <v>1</v>
      </c>
      <c r="N3558" t="s">
        <v>2905</v>
      </c>
      <c r="O3558">
        <v>1</v>
      </c>
      <c r="P3558" t="str">
        <f>D3558&amp;"-"&amp;F3558&amp;"-"&amp;G3558&amp;"-"&amp;E3558&amp;"-"&amp;H3558</f>
        <v>A2Delta-4.5-f-1-1</v>
      </c>
      <c r="Q3558" t="str">
        <f>I3558&amp;"-"&amp;K3558&amp;"-"&amp;L3558&amp;"-"&amp;J3558&amp;"-"&amp;M3558</f>
        <v>X2Pi-4.5-e-1-1</v>
      </c>
      <c r="R3558">
        <f>B3558+S3558</f>
        <v>26176.704226392998</v>
      </c>
      <c r="S3558">
        <f>_xlfn.IFNA(VLOOKUP(Q3558,'MARVEL-X'!A$2:I$1400,7,FALSE),VLOOKUP(Q3558,MARVEL!A$2:J$1522,10,FALSE))</f>
        <v>2993.0056263930001</v>
      </c>
      <c r="T3558">
        <f>IF(P3558=P3557,R3558+T3557,R3558)</f>
        <v>287943.587025496</v>
      </c>
      <c r="U3558">
        <f>IF(P3558=P3557,1+U3557,1)</f>
        <v>11</v>
      </c>
      <c r="V3558" t="str">
        <f t="shared" si="55"/>
        <v/>
      </c>
      <c r="W3558" t="str">
        <f>IF(V3558="","",IF(ABS(V3558-R3558)&gt;W$1,ABS(V3558-R3558),""))</f>
        <v/>
      </c>
      <c r="X3558" t="str">
        <f>Y3558&amp;"-"&amp;Z3558&amp;"-"&amp;AC3558&amp;"-"&amp;AD3558&amp;"-"&amp;AG3558</f>
        <v>4.5-f-A-1-2.5</v>
      </c>
      <c r="Y3558">
        <f>F3558</f>
        <v>4.5</v>
      </c>
      <c r="Z3558" s="2" t="str">
        <f>G3558</f>
        <v>f</v>
      </c>
      <c r="AA3558">
        <f>_xlfn.IFNA(VLOOKUP(X3558,'duo-out'!A$2:Q$5000,5,FALSE),E3558+10*(H3558-1)+1+_xlfn.IFNA(VLOOKUP(D3558,states!A$2:C$10,3,FALSE),1))</f>
        <v>66</v>
      </c>
      <c r="AB3558" t="str">
        <f>IF(V3558="","",V3558)</f>
        <v/>
      </c>
      <c r="AC3558" s="2" t="str">
        <f>_xlfn.IFNA(VLOOKUP(D3558,states!A$2:C$10,2,FALSE),"XX")</f>
        <v>A</v>
      </c>
      <c r="AD3558">
        <f>E3558</f>
        <v>1</v>
      </c>
      <c r="AE3558">
        <f>_xlfn.IFNA(VLOOKUP(D3558,states!A$2:D$10,4,FALSE),0)</f>
        <v>2</v>
      </c>
      <c r="AF3558">
        <v>0.5</v>
      </c>
      <c r="AG3558">
        <f>IF(AE3558=0,AF3558,IF(AE3558=1,IF(F3558=0.5,0.5,IF(H3558=1,0.5,1.5)),IF(F3558=0.5,0.5,IF(H3558=1,2.5,1.5))))</f>
        <v>2.5</v>
      </c>
      <c r="AH3558" s="7">
        <f>IF(AC3558="XX",0,1/C3558^(1/5)*IF(E3558=0,100,1)/(E3558+1)^(1/4))</f>
        <v>1.9497940306735937</v>
      </c>
    </row>
    <row r="3559" spans="1:34">
      <c r="A3559">
        <v>5569</v>
      </c>
      <c r="B3559" s="1">
        <v>23050.117999999999</v>
      </c>
      <c r="C3559" s="6">
        <v>0.05</v>
      </c>
      <c r="D3559" t="s">
        <v>3</v>
      </c>
      <c r="E3559">
        <v>1</v>
      </c>
      <c r="F3559">
        <v>4.5</v>
      </c>
      <c r="G3559" t="s">
        <v>2</v>
      </c>
      <c r="H3559">
        <v>1</v>
      </c>
      <c r="I3559" t="s">
        <v>0</v>
      </c>
      <c r="J3559">
        <v>1</v>
      </c>
      <c r="K3559">
        <v>4.5</v>
      </c>
      <c r="L3559" t="s">
        <v>2</v>
      </c>
      <c r="M3559">
        <v>2</v>
      </c>
      <c r="N3559" t="s">
        <v>5625</v>
      </c>
      <c r="O3559">
        <v>1</v>
      </c>
      <c r="P3559" t="str">
        <f>D3559&amp;"-"&amp;F3559&amp;"-"&amp;G3559&amp;"-"&amp;E3559&amp;"-"&amp;H3559</f>
        <v>A2Delta-4.5-f-1-1</v>
      </c>
      <c r="Q3559" t="str">
        <f>I3559&amp;"-"&amp;K3559&amp;"-"&amp;L3559&amp;"-"&amp;J3559&amp;"-"&amp;M3559</f>
        <v>X2Pi-4.5-f-1-2</v>
      </c>
      <c r="R3559">
        <f>B3559+S3559</f>
        <v>26176.664871539</v>
      </c>
      <c r="S3559">
        <f>_xlfn.IFNA(VLOOKUP(Q3559,'MARVEL-X'!A$2:I$1400,7,FALSE),VLOOKUP(Q3559,MARVEL!A$2:J$1522,10,FALSE))</f>
        <v>3126.5468715390002</v>
      </c>
      <c r="T3559">
        <f>IF(P3559=P3558,R3559+T3558,R3559)</f>
        <v>314120.25189703499</v>
      </c>
      <c r="U3559">
        <f>IF(P3559=P3558,1+U3558,1)</f>
        <v>12</v>
      </c>
      <c r="V3559" t="str">
        <f t="shared" si="55"/>
        <v/>
      </c>
      <c r="W3559" t="str">
        <f>IF(V3559="","",IF(ABS(V3559-R3559)&gt;W$1,ABS(V3559-R3559),""))</f>
        <v/>
      </c>
      <c r="X3559" t="str">
        <f>Y3559&amp;"-"&amp;Z3559&amp;"-"&amp;AC3559&amp;"-"&amp;AD3559&amp;"-"&amp;AG3559</f>
        <v>4.5-f-A-1-2.5</v>
      </c>
      <c r="Y3559">
        <f>F3559</f>
        <v>4.5</v>
      </c>
      <c r="Z3559" s="2" t="str">
        <f>G3559</f>
        <v>f</v>
      </c>
      <c r="AA3559">
        <f>_xlfn.IFNA(VLOOKUP(X3559,'duo-out'!A$2:Q$5000,5,FALSE),E3559+10*(H3559-1)+1+_xlfn.IFNA(VLOOKUP(D3559,states!A$2:C$10,3,FALSE),1))</f>
        <v>66</v>
      </c>
      <c r="AB3559" t="str">
        <f>IF(V3559="","",V3559)</f>
        <v/>
      </c>
      <c r="AC3559" s="2" t="str">
        <f>_xlfn.IFNA(VLOOKUP(D3559,states!A$2:C$10,2,FALSE),"XX")</f>
        <v>A</v>
      </c>
      <c r="AD3559">
        <f>E3559</f>
        <v>1</v>
      </c>
      <c r="AE3559">
        <f>_xlfn.IFNA(VLOOKUP(D3559,states!A$2:D$10,4,FALSE),0)</f>
        <v>2</v>
      </c>
      <c r="AF3559">
        <v>0.5</v>
      </c>
      <c r="AG3559">
        <f>IF(AE3559=0,AF3559,IF(AE3559=1,IF(F3559=0.5,0.5,IF(H3559=1,0.5,1.5)),IF(F3559=0.5,0.5,IF(H3559=1,2.5,1.5))))</f>
        <v>2.5</v>
      </c>
      <c r="AH3559" s="7">
        <f>IF(AC3559="XX",0,1/C3559^(1/5)*IF(E3559=0,100,1)/(E3559+1)^(1/4))</f>
        <v>1.5309059120638666</v>
      </c>
    </row>
    <row r="3560" spans="1:34">
      <c r="A3560">
        <v>5562</v>
      </c>
      <c r="B3560" s="1">
        <v>23186.679</v>
      </c>
      <c r="C3560" s="6">
        <v>9.1219999999999996E-2</v>
      </c>
      <c r="D3560" t="s">
        <v>3</v>
      </c>
      <c r="E3560">
        <v>1</v>
      </c>
      <c r="F3560">
        <v>4.5</v>
      </c>
      <c r="G3560" t="s">
        <v>2</v>
      </c>
      <c r="H3560">
        <v>1</v>
      </c>
      <c r="I3560" t="s">
        <v>0</v>
      </c>
      <c r="J3560">
        <v>1</v>
      </c>
      <c r="K3560">
        <v>3.5</v>
      </c>
      <c r="L3560" t="s">
        <v>2</v>
      </c>
      <c r="M3560">
        <v>2</v>
      </c>
      <c r="N3560" t="s">
        <v>5618</v>
      </c>
      <c r="O3560">
        <v>1</v>
      </c>
      <c r="P3560" t="str">
        <f>D3560&amp;"-"&amp;F3560&amp;"-"&amp;G3560&amp;"-"&amp;E3560&amp;"-"&amp;H3560</f>
        <v>A2Delta-4.5-f-1-1</v>
      </c>
      <c r="Q3560" t="str">
        <f>I3560&amp;"-"&amp;K3560&amp;"-"&amp;L3560&amp;"-"&amp;J3560&amp;"-"&amp;M3560</f>
        <v>X2Pi-3.5-f-1-2</v>
      </c>
      <c r="R3560">
        <f>B3560+S3560</f>
        <v>26176.766675551</v>
      </c>
      <c r="S3560">
        <f>_xlfn.IFNA(VLOOKUP(Q3560,'MARVEL-X'!A$2:I$1400,7,FALSE),VLOOKUP(Q3560,MARVEL!A$2:J$1522,10,FALSE))</f>
        <v>2990.0876755509998</v>
      </c>
      <c r="T3560">
        <f>IF(P3560=P3559,R3560+T3559,R3560)</f>
        <v>340297.01857258601</v>
      </c>
      <c r="U3560">
        <f>IF(P3560=P3559,1+U3559,1)</f>
        <v>13</v>
      </c>
      <c r="V3560" t="str">
        <f t="shared" si="55"/>
        <v/>
      </c>
      <c r="W3560" t="str">
        <f>IF(V3560="","",IF(ABS(V3560-R3560)&gt;W$1,ABS(V3560-R3560),""))</f>
        <v/>
      </c>
      <c r="X3560" t="str">
        <f>Y3560&amp;"-"&amp;Z3560&amp;"-"&amp;AC3560&amp;"-"&amp;AD3560&amp;"-"&amp;AG3560</f>
        <v>4.5-f-A-1-2.5</v>
      </c>
      <c r="Y3560">
        <f>F3560</f>
        <v>4.5</v>
      </c>
      <c r="Z3560" s="2" t="str">
        <f>G3560</f>
        <v>f</v>
      </c>
      <c r="AA3560">
        <f>_xlfn.IFNA(VLOOKUP(X3560,'duo-out'!A$2:Q$5000,5,FALSE),E3560+10*(H3560-1)+1+_xlfn.IFNA(VLOOKUP(D3560,states!A$2:C$10,3,FALSE),1))</f>
        <v>66</v>
      </c>
      <c r="AB3560" t="str">
        <f>IF(V3560="","",V3560)</f>
        <v/>
      </c>
      <c r="AC3560" s="2" t="str">
        <f>_xlfn.IFNA(VLOOKUP(D3560,states!A$2:C$10,2,FALSE),"XX")</f>
        <v>A</v>
      </c>
      <c r="AD3560">
        <f>E3560</f>
        <v>1</v>
      </c>
      <c r="AE3560">
        <f>_xlfn.IFNA(VLOOKUP(D3560,states!A$2:D$10,4,FALSE),0)</f>
        <v>2</v>
      </c>
      <c r="AF3560">
        <v>0.5</v>
      </c>
      <c r="AG3560">
        <f>IF(AE3560=0,AF3560,IF(AE3560=1,IF(F3560=0.5,0.5,IF(H3560=1,0.5,1.5)),IF(F3560=0.5,0.5,IF(H3560=1,2.5,1.5))))</f>
        <v>2.5</v>
      </c>
      <c r="AH3560" s="7">
        <f>IF(AC3560="XX",0,1/C3560^(1/5)*IF(E3560=0,100,1)/(E3560+1)^(1/4))</f>
        <v>1.3574520180744016</v>
      </c>
    </row>
    <row r="3561" spans="1:34">
      <c r="A3561">
        <v>5555</v>
      </c>
      <c r="B3561" s="1">
        <v>23048.832999999999</v>
      </c>
      <c r="C3561" s="6">
        <v>0.05</v>
      </c>
      <c r="D3561" t="s">
        <v>3</v>
      </c>
      <c r="E3561">
        <v>1</v>
      </c>
      <c r="F3561">
        <v>4.5</v>
      </c>
      <c r="G3561" t="s">
        <v>2</v>
      </c>
      <c r="H3561">
        <v>1</v>
      </c>
      <c r="I3561" t="s">
        <v>0</v>
      </c>
      <c r="J3561">
        <v>1</v>
      </c>
      <c r="K3561">
        <v>5.5</v>
      </c>
      <c r="L3561" t="s">
        <v>2</v>
      </c>
      <c r="M3561">
        <v>1</v>
      </c>
      <c r="N3561" t="s">
        <v>5611</v>
      </c>
      <c r="O3561">
        <v>1</v>
      </c>
      <c r="P3561" t="str">
        <f>D3561&amp;"-"&amp;F3561&amp;"-"&amp;G3561&amp;"-"&amp;E3561&amp;"-"&amp;H3561</f>
        <v>A2Delta-4.5-f-1-1</v>
      </c>
      <c r="Q3561" t="str">
        <f>I3561&amp;"-"&amp;K3561&amp;"-"&amp;L3561&amp;"-"&amp;J3561&amp;"-"&amp;M3561</f>
        <v>X2Pi-5.5-f-1-1</v>
      </c>
      <c r="R3561">
        <f>B3561+S3561</f>
        <v>26176.678326845999</v>
      </c>
      <c r="S3561">
        <f>_xlfn.IFNA(VLOOKUP(Q3561,'MARVEL-X'!A$2:I$1400,7,FALSE),VLOOKUP(Q3561,MARVEL!A$2:J$1522,10,FALSE))</f>
        <v>3127.8453268459998</v>
      </c>
      <c r="T3561">
        <f>IF(P3561=P3560,R3561+T3560,R3561)</f>
        <v>366473.69689943199</v>
      </c>
      <c r="U3561">
        <f>IF(P3561=P3560,1+U3560,1)</f>
        <v>14</v>
      </c>
      <c r="V3561" t="str">
        <f t="shared" si="55"/>
        <v/>
      </c>
      <c r="W3561" t="str">
        <f>IF(V3561="","",IF(ABS(V3561-R3561)&gt;W$1,ABS(V3561-R3561),""))</f>
        <v/>
      </c>
      <c r="X3561" t="str">
        <f>Y3561&amp;"-"&amp;Z3561&amp;"-"&amp;AC3561&amp;"-"&amp;AD3561&amp;"-"&amp;AG3561</f>
        <v>4.5-f-A-1-2.5</v>
      </c>
      <c r="Y3561">
        <f>F3561</f>
        <v>4.5</v>
      </c>
      <c r="Z3561" s="2" t="str">
        <f>G3561</f>
        <v>f</v>
      </c>
      <c r="AA3561">
        <f>_xlfn.IFNA(VLOOKUP(X3561,'duo-out'!A$2:Q$5000,5,FALSE),E3561+10*(H3561-1)+1+_xlfn.IFNA(VLOOKUP(D3561,states!A$2:C$10,3,FALSE),1))</f>
        <v>66</v>
      </c>
      <c r="AB3561" t="str">
        <f>IF(V3561="","",V3561)</f>
        <v/>
      </c>
      <c r="AC3561" s="2" t="str">
        <f>_xlfn.IFNA(VLOOKUP(D3561,states!A$2:C$10,2,FALSE),"XX")</f>
        <v>A</v>
      </c>
      <c r="AD3561">
        <f>E3561</f>
        <v>1</v>
      </c>
      <c r="AE3561">
        <f>_xlfn.IFNA(VLOOKUP(D3561,states!A$2:D$10,4,FALSE),0)</f>
        <v>2</v>
      </c>
      <c r="AF3561">
        <v>0.5</v>
      </c>
      <c r="AG3561">
        <f>IF(AE3561=0,AF3561,IF(AE3561=1,IF(F3561=0.5,0.5,IF(H3561=1,0.5,1.5)),IF(F3561=0.5,0.5,IF(H3561=1,2.5,1.5))))</f>
        <v>2.5</v>
      </c>
      <c r="AH3561" s="7">
        <f>IF(AC3561="XX",0,1/C3561^(1/5)*IF(E3561=0,100,1)/(E3561+1)^(1/4))</f>
        <v>1.5309059120638666</v>
      </c>
    </row>
    <row r="3562" spans="1:34">
      <c r="A3562">
        <v>5517</v>
      </c>
      <c r="B3562" s="1">
        <v>23183.717000000001</v>
      </c>
      <c r="C3562" s="6">
        <v>0.05</v>
      </c>
      <c r="D3562" t="s">
        <v>3</v>
      </c>
      <c r="E3562">
        <v>1</v>
      </c>
      <c r="F3562">
        <v>4.5</v>
      </c>
      <c r="G3562" t="s">
        <v>2</v>
      </c>
      <c r="H3562">
        <v>1</v>
      </c>
      <c r="I3562" t="s">
        <v>0</v>
      </c>
      <c r="J3562">
        <v>1</v>
      </c>
      <c r="K3562">
        <v>4.5</v>
      </c>
      <c r="L3562" t="s">
        <v>1</v>
      </c>
      <c r="M3562">
        <v>1</v>
      </c>
      <c r="N3562" t="s">
        <v>5573</v>
      </c>
      <c r="O3562">
        <v>1</v>
      </c>
      <c r="P3562" t="str">
        <f>D3562&amp;"-"&amp;F3562&amp;"-"&amp;G3562&amp;"-"&amp;E3562&amp;"-"&amp;H3562</f>
        <v>A2Delta-4.5-f-1-1</v>
      </c>
      <c r="Q3562" t="str">
        <f>I3562&amp;"-"&amp;K3562&amp;"-"&amp;L3562&amp;"-"&amp;J3562&amp;"-"&amp;M3562</f>
        <v>X2Pi-4.5-e-1-1</v>
      </c>
      <c r="R3562">
        <f>B3562+S3562</f>
        <v>26176.722626392999</v>
      </c>
      <c r="S3562">
        <f>_xlfn.IFNA(VLOOKUP(Q3562,'MARVEL-X'!A$2:I$1400,7,FALSE),VLOOKUP(Q3562,MARVEL!A$2:J$1522,10,FALSE))</f>
        <v>2993.0056263930001</v>
      </c>
      <c r="T3562">
        <f>IF(P3562=P3561,R3562+T3561,R3562)</f>
        <v>392650.41952582501</v>
      </c>
      <c r="U3562">
        <f>IF(P3562=P3561,1+U3561,1)</f>
        <v>15</v>
      </c>
      <c r="V3562" t="str">
        <f t="shared" si="55"/>
        <v/>
      </c>
      <c r="W3562" t="str">
        <f>IF(V3562="","",IF(ABS(V3562-R3562)&gt;W$1,ABS(V3562-R3562),""))</f>
        <v/>
      </c>
      <c r="X3562" t="str">
        <f>Y3562&amp;"-"&amp;Z3562&amp;"-"&amp;AC3562&amp;"-"&amp;AD3562&amp;"-"&amp;AG3562</f>
        <v>4.5-f-A-1-2.5</v>
      </c>
      <c r="Y3562">
        <f>F3562</f>
        <v>4.5</v>
      </c>
      <c r="Z3562" s="2" t="str">
        <f>G3562</f>
        <v>f</v>
      </c>
      <c r="AA3562">
        <f>_xlfn.IFNA(VLOOKUP(X3562,'duo-out'!A$2:Q$5000,5,FALSE),E3562+10*(H3562-1)+1+_xlfn.IFNA(VLOOKUP(D3562,states!A$2:C$10,3,FALSE),1))</f>
        <v>66</v>
      </c>
      <c r="AB3562" t="str">
        <f>IF(V3562="","",V3562)</f>
        <v/>
      </c>
      <c r="AC3562" s="2" t="str">
        <f>_xlfn.IFNA(VLOOKUP(D3562,states!A$2:C$10,2,FALSE),"XX")</f>
        <v>A</v>
      </c>
      <c r="AD3562">
        <f>E3562</f>
        <v>1</v>
      </c>
      <c r="AE3562">
        <f>_xlfn.IFNA(VLOOKUP(D3562,states!A$2:D$10,4,FALSE),0)</f>
        <v>2</v>
      </c>
      <c r="AF3562">
        <v>0.5</v>
      </c>
      <c r="AG3562">
        <f>IF(AE3562=0,AF3562,IF(AE3562=1,IF(F3562=0.5,0.5,IF(H3562=1,0.5,1.5)),IF(F3562=0.5,0.5,IF(H3562=1,2.5,1.5))))</f>
        <v>2.5</v>
      </c>
      <c r="AH3562" s="7">
        <f>IF(AC3562="XX",0,1/C3562^(1/5)*IF(E3562=0,100,1)/(E3562+1)^(1/4))</f>
        <v>1.5309059120638666</v>
      </c>
    </row>
    <row r="3563" spans="1:34">
      <c r="A3563">
        <v>5501</v>
      </c>
      <c r="B3563" s="1">
        <v>23292.760999999999</v>
      </c>
      <c r="C3563" s="6">
        <v>0.05</v>
      </c>
      <c r="D3563" t="s">
        <v>3</v>
      </c>
      <c r="E3563">
        <v>1</v>
      </c>
      <c r="F3563">
        <v>4.5</v>
      </c>
      <c r="G3563" t="s">
        <v>2</v>
      </c>
      <c r="H3563">
        <v>1</v>
      </c>
      <c r="I3563" t="s">
        <v>0</v>
      </c>
      <c r="J3563">
        <v>1</v>
      </c>
      <c r="K3563">
        <v>3.5</v>
      </c>
      <c r="L3563" t="s">
        <v>2</v>
      </c>
      <c r="M3563">
        <v>1</v>
      </c>
      <c r="N3563" t="s">
        <v>5557</v>
      </c>
      <c r="O3563">
        <v>1</v>
      </c>
      <c r="P3563" t="str">
        <f>D3563&amp;"-"&amp;F3563&amp;"-"&amp;G3563&amp;"-"&amp;E3563&amp;"-"&amp;H3563</f>
        <v>A2Delta-4.5-f-1-1</v>
      </c>
      <c r="Q3563" t="str">
        <f>I3563&amp;"-"&amp;K3563&amp;"-"&amp;L3563&amp;"-"&amp;J3563&amp;"-"&amp;M3563</f>
        <v>X2Pi-3.5-f-1-1</v>
      </c>
      <c r="R3563">
        <f>B3563+S3563</f>
        <v>26176.708705153</v>
      </c>
      <c r="S3563">
        <f>_xlfn.IFNA(VLOOKUP(Q3563,'MARVEL-X'!A$2:I$1400,7,FALSE),VLOOKUP(Q3563,MARVEL!A$2:J$1522,10,FALSE))</f>
        <v>2883.9477051529998</v>
      </c>
      <c r="T3563">
        <f>IF(P3563=P3562,R3563+T3562,R3563)</f>
        <v>418827.12823097804</v>
      </c>
      <c r="U3563">
        <f>IF(P3563=P3562,1+U3562,1)</f>
        <v>16</v>
      </c>
      <c r="V3563" t="str">
        <f t="shared" si="55"/>
        <v/>
      </c>
      <c r="W3563" t="str">
        <f>IF(V3563="","",IF(ABS(V3563-R3563)&gt;W$1,ABS(V3563-R3563),""))</f>
        <v/>
      </c>
      <c r="X3563" t="str">
        <f>Y3563&amp;"-"&amp;Z3563&amp;"-"&amp;AC3563&amp;"-"&amp;AD3563&amp;"-"&amp;AG3563</f>
        <v>4.5-f-A-1-2.5</v>
      </c>
      <c r="Y3563">
        <f>F3563</f>
        <v>4.5</v>
      </c>
      <c r="Z3563" s="2" t="str">
        <f>G3563</f>
        <v>f</v>
      </c>
      <c r="AA3563">
        <f>_xlfn.IFNA(VLOOKUP(X3563,'duo-out'!A$2:Q$5000,5,FALSE),E3563+10*(H3563-1)+1+_xlfn.IFNA(VLOOKUP(D3563,states!A$2:C$10,3,FALSE),1))</f>
        <v>66</v>
      </c>
      <c r="AB3563" t="str">
        <f>IF(V3563="","",V3563)</f>
        <v/>
      </c>
      <c r="AC3563" s="2" t="str">
        <f>_xlfn.IFNA(VLOOKUP(D3563,states!A$2:C$10,2,FALSE),"XX")</f>
        <v>A</v>
      </c>
      <c r="AD3563">
        <f>E3563</f>
        <v>1</v>
      </c>
      <c r="AE3563">
        <f>_xlfn.IFNA(VLOOKUP(D3563,states!A$2:D$10,4,FALSE),0)</f>
        <v>2</v>
      </c>
      <c r="AF3563">
        <v>0.5</v>
      </c>
      <c r="AG3563">
        <f>IF(AE3563=0,AF3563,IF(AE3563=1,IF(F3563=0.5,0.5,IF(H3563=1,0.5,1.5)),IF(F3563=0.5,0.5,IF(H3563=1,2.5,1.5))))</f>
        <v>2.5</v>
      </c>
      <c r="AH3563" s="7">
        <f>IF(AC3563="XX",0,1/C3563^(1/5)*IF(E3563=0,100,1)/(E3563+1)^(1/4))</f>
        <v>1.5309059120638666</v>
      </c>
    </row>
    <row r="3564" spans="1:34">
      <c r="A3564">
        <v>1025</v>
      </c>
      <c r="B3564" s="1">
        <v>23048.79</v>
      </c>
      <c r="C3564" s="6">
        <v>6.0789999999999997E-2</v>
      </c>
      <c r="D3564" t="s">
        <v>3</v>
      </c>
      <c r="E3564">
        <v>1</v>
      </c>
      <c r="F3564">
        <v>4.5</v>
      </c>
      <c r="G3564" t="s">
        <v>2</v>
      </c>
      <c r="H3564">
        <v>1</v>
      </c>
      <c r="I3564" t="s">
        <v>0</v>
      </c>
      <c r="J3564">
        <v>1</v>
      </c>
      <c r="K3564">
        <v>5.5</v>
      </c>
      <c r="L3564" t="s">
        <v>2</v>
      </c>
      <c r="M3564">
        <v>1</v>
      </c>
      <c r="N3564" t="s">
        <v>1081</v>
      </c>
      <c r="O3564">
        <v>1</v>
      </c>
      <c r="P3564" t="str">
        <f>D3564&amp;"-"&amp;F3564&amp;"-"&amp;G3564&amp;"-"&amp;E3564&amp;"-"&amp;H3564</f>
        <v>A2Delta-4.5-f-1-1</v>
      </c>
      <c r="Q3564" t="str">
        <f>I3564&amp;"-"&amp;K3564&amp;"-"&amp;L3564&amp;"-"&amp;J3564&amp;"-"&amp;M3564</f>
        <v>X2Pi-5.5-f-1-1</v>
      </c>
      <c r="R3564">
        <f>B3564+S3564</f>
        <v>26176.635326846001</v>
      </c>
      <c r="S3564">
        <f>_xlfn.IFNA(VLOOKUP(Q3564,'MARVEL-X'!A$2:I$1400,7,FALSE),VLOOKUP(Q3564,MARVEL!A$2:J$1522,10,FALSE))</f>
        <v>3127.8453268459998</v>
      </c>
      <c r="T3564">
        <f>IF(P3564=P3563,R3564+T3563,R3564)</f>
        <v>445003.76355782402</v>
      </c>
      <c r="U3564">
        <f>IF(P3564=P3563,1+U3563,1)</f>
        <v>17</v>
      </c>
      <c r="V3564" t="str">
        <f t="shared" si="55"/>
        <v/>
      </c>
      <c r="W3564" t="str">
        <f>IF(V3564="","",IF(ABS(V3564-R3564)&gt;W$1,ABS(V3564-R3564),""))</f>
        <v/>
      </c>
      <c r="X3564" t="str">
        <f>Y3564&amp;"-"&amp;Z3564&amp;"-"&amp;AC3564&amp;"-"&amp;AD3564&amp;"-"&amp;AG3564</f>
        <v>4.5-f-A-1-2.5</v>
      </c>
      <c r="Y3564">
        <f>F3564</f>
        <v>4.5</v>
      </c>
      <c r="Z3564" s="2" t="str">
        <f>G3564</f>
        <v>f</v>
      </c>
      <c r="AA3564">
        <f>_xlfn.IFNA(VLOOKUP(X3564,'duo-out'!A$2:Q$5000,5,FALSE),E3564+10*(H3564-1)+1+_xlfn.IFNA(VLOOKUP(D3564,states!A$2:C$10,3,FALSE),1))</f>
        <v>66</v>
      </c>
      <c r="AB3564" t="str">
        <f>IF(V3564="","",V3564)</f>
        <v/>
      </c>
      <c r="AC3564" s="2" t="str">
        <f>_xlfn.IFNA(VLOOKUP(D3564,states!A$2:C$10,2,FALSE),"XX")</f>
        <v>A</v>
      </c>
      <c r="AD3564">
        <f>E3564</f>
        <v>1</v>
      </c>
      <c r="AE3564">
        <f>_xlfn.IFNA(VLOOKUP(D3564,states!A$2:D$10,4,FALSE),0)</f>
        <v>2</v>
      </c>
      <c r="AF3564">
        <v>0.5</v>
      </c>
      <c r="AG3564">
        <f>IF(AE3564=0,AF3564,IF(AE3564=1,IF(F3564=0.5,0.5,IF(H3564=1,0.5,1.5)),IF(F3564=0.5,0.5,IF(H3564=1,2.5,1.5))))</f>
        <v>2.5</v>
      </c>
      <c r="AH3564" s="7">
        <f>IF(AC3564="XX",0,1/C3564^(1/5)*IF(E3564=0,100,1)/(E3564+1)^(1/4))</f>
        <v>1.4722313871407509</v>
      </c>
    </row>
    <row r="3565" spans="1:34">
      <c r="A3565">
        <v>960</v>
      </c>
      <c r="B3565" s="1">
        <v>23183.74</v>
      </c>
      <c r="C3565" s="6">
        <v>0.06</v>
      </c>
      <c r="D3565" t="s">
        <v>3</v>
      </c>
      <c r="E3565">
        <v>1</v>
      </c>
      <c r="F3565">
        <v>4.5</v>
      </c>
      <c r="G3565" t="s">
        <v>2</v>
      </c>
      <c r="H3565">
        <v>1</v>
      </c>
      <c r="I3565" t="s">
        <v>0</v>
      </c>
      <c r="J3565">
        <v>1</v>
      </c>
      <c r="K3565">
        <v>4.5</v>
      </c>
      <c r="L3565" t="s">
        <v>1</v>
      </c>
      <c r="M3565">
        <v>1</v>
      </c>
      <c r="N3565" t="s">
        <v>1016</v>
      </c>
      <c r="O3565">
        <v>1</v>
      </c>
      <c r="P3565" t="str">
        <f>D3565&amp;"-"&amp;F3565&amp;"-"&amp;G3565&amp;"-"&amp;E3565&amp;"-"&amp;H3565</f>
        <v>A2Delta-4.5-f-1-1</v>
      </c>
      <c r="Q3565" t="str">
        <f>I3565&amp;"-"&amp;K3565&amp;"-"&amp;L3565&amp;"-"&amp;J3565&amp;"-"&amp;M3565</f>
        <v>X2Pi-4.5-e-1-1</v>
      </c>
      <c r="R3565">
        <f>B3565+S3565</f>
        <v>26176.745626393</v>
      </c>
      <c r="S3565">
        <f>_xlfn.IFNA(VLOOKUP(Q3565,'MARVEL-X'!A$2:I$1400,7,FALSE),VLOOKUP(Q3565,MARVEL!A$2:J$1522,10,FALSE))</f>
        <v>2993.0056263930001</v>
      </c>
      <c r="T3565">
        <f>IF(P3565=P3564,R3565+T3564,R3565)</f>
        <v>471180.50918421702</v>
      </c>
      <c r="U3565">
        <f>IF(P3565=P3564,1+U3564,1)</f>
        <v>18</v>
      </c>
      <c r="V3565" t="str">
        <f t="shared" si="55"/>
        <v/>
      </c>
      <c r="W3565" t="str">
        <f>IF(V3565="","",IF(ABS(V3565-R3565)&gt;W$1,ABS(V3565-R3565),""))</f>
        <v/>
      </c>
      <c r="X3565" t="str">
        <f>Y3565&amp;"-"&amp;Z3565&amp;"-"&amp;AC3565&amp;"-"&amp;AD3565&amp;"-"&amp;AG3565</f>
        <v>4.5-f-A-1-2.5</v>
      </c>
      <c r="Y3565">
        <f>F3565</f>
        <v>4.5</v>
      </c>
      <c r="Z3565" s="2" t="str">
        <f>G3565</f>
        <v>f</v>
      </c>
      <c r="AA3565">
        <f>_xlfn.IFNA(VLOOKUP(X3565,'duo-out'!A$2:Q$5000,5,FALSE),E3565+10*(H3565-1)+1+_xlfn.IFNA(VLOOKUP(D3565,states!A$2:C$10,3,FALSE),1))</f>
        <v>66</v>
      </c>
      <c r="AB3565" t="str">
        <f>IF(V3565="","",V3565)</f>
        <v/>
      </c>
      <c r="AC3565" s="2" t="str">
        <f>_xlfn.IFNA(VLOOKUP(D3565,states!A$2:C$10,2,FALSE),"XX")</f>
        <v>A</v>
      </c>
      <c r="AD3565">
        <f>E3565</f>
        <v>1</v>
      </c>
      <c r="AE3565">
        <f>_xlfn.IFNA(VLOOKUP(D3565,states!A$2:D$10,4,FALSE),0)</f>
        <v>2</v>
      </c>
      <c r="AF3565">
        <v>0.5</v>
      </c>
      <c r="AG3565">
        <f>IF(AE3565=0,AF3565,IF(AE3565=1,IF(F3565=0.5,0.5,IF(H3565=1,0.5,1.5)),IF(F3565=0.5,0.5,IF(H3565=1,2.5,1.5))))</f>
        <v>2.5</v>
      </c>
      <c r="AH3565" s="7">
        <f>IF(AC3565="XX",0,1/C3565^(1/5)*IF(E3565=0,100,1)/(E3565+1)^(1/4))</f>
        <v>1.4760880047452853</v>
      </c>
    </row>
    <row r="3566" spans="1:34">
      <c r="A3566">
        <v>937</v>
      </c>
      <c r="B3566" s="1">
        <v>23292.69</v>
      </c>
      <c r="C3566" s="6">
        <v>5.8520000000000003E-2</v>
      </c>
      <c r="D3566" t="s">
        <v>3</v>
      </c>
      <c r="E3566">
        <v>1</v>
      </c>
      <c r="F3566">
        <v>4.5</v>
      </c>
      <c r="G3566" t="s">
        <v>2</v>
      </c>
      <c r="H3566">
        <v>1</v>
      </c>
      <c r="I3566" t="s">
        <v>0</v>
      </c>
      <c r="J3566">
        <v>1</v>
      </c>
      <c r="K3566">
        <v>3.5</v>
      </c>
      <c r="L3566" t="s">
        <v>2</v>
      </c>
      <c r="M3566">
        <v>1</v>
      </c>
      <c r="N3566" t="s">
        <v>993</v>
      </c>
      <c r="O3566">
        <v>1</v>
      </c>
      <c r="P3566" t="str">
        <f>D3566&amp;"-"&amp;F3566&amp;"-"&amp;G3566&amp;"-"&amp;E3566&amp;"-"&amp;H3566</f>
        <v>A2Delta-4.5-f-1-1</v>
      </c>
      <c r="Q3566" t="str">
        <f>I3566&amp;"-"&amp;K3566&amp;"-"&amp;L3566&amp;"-"&amp;J3566&amp;"-"&amp;M3566</f>
        <v>X2Pi-3.5-f-1-1</v>
      </c>
      <c r="R3566">
        <f>B3566+S3566</f>
        <v>26176.637705153</v>
      </c>
      <c r="S3566">
        <f>_xlfn.IFNA(VLOOKUP(Q3566,'MARVEL-X'!A$2:I$1400,7,FALSE),VLOOKUP(Q3566,MARVEL!A$2:J$1522,10,FALSE))</f>
        <v>2883.9477051529998</v>
      </c>
      <c r="T3566">
        <f>IF(P3566=P3565,R3566+T3565,R3566)</f>
        <v>497357.14688937005</v>
      </c>
      <c r="U3566">
        <f>IF(P3566=P3565,1+U3565,1)</f>
        <v>19</v>
      </c>
      <c r="V3566">
        <f t="shared" si="55"/>
        <v>26176.691941545792</v>
      </c>
      <c r="W3566">
        <f>IF(V3566="","",IF(ABS(V3566-R3566)&gt;W$1,ABS(V3566-R3566),""))</f>
        <v>5.4236392792518018E-2</v>
      </c>
      <c r="X3566" t="str">
        <f>Y3566&amp;"-"&amp;Z3566&amp;"-"&amp;AC3566&amp;"-"&amp;AD3566&amp;"-"&amp;AG3566</f>
        <v>4.5-f-A-1-2.5</v>
      </c>
      <c r="Y3566">
        <f>F3566</f>
        <v>4.5</v>
      </c>
      <c r="Z3566" s="2" t="str">
        <f>G3566</f>
        <v>f</v>
      </c>
      <c r="AA3566">
        <f>_xlfn.IFNA(VLOOKUP(X3566,'duo-out'!A$2:Q$5000,5,FALSE),E3566+10*(H3566-1)+1+_xlfn.IFNA(VLOOKUP(D3566,states!A$2:C$10,3,FALSE),1))</f>
        <v>66</v>
      </c>
      <c r="AB3566">
        <f>IF(V3566="","",V3566)</f>
        <v>26176.691941545792</v>
      </c>
      <c r="AC3566" s="2" t="str">
        <f>_xlfn.IFNA(VLOOKUP(D3566,states!A$2:C$10,2,FALSE),"XX")</f>
        <v>A</v>
      </c>
      <c r="AD3566">
        <f>E3566</f>
        <v>1</v>
      </c>
      <c r="AE3566">
        <f>_xlfn.IFNA(VLOOKUP(D3566,states!A$2:D$10,4,FALSE),0)</f>
        <v>2</v>
      </c>
      <c r="AF3566">
        <v>0.5</v>
      </c>
      <c r="AG3566">
        <f>IF(AE3566=0,AF3566,IF(AE3566=1,IF(F3566=0.5,0.5,IF(H3566=1,0.5,1.5)),IF(F3566=0.5,0.5,IF(H3566=1,2.5,1.5))))</f>
        <v>2.5</v>
      </c>
      <c r="AH3566" s="7">
        <f>IF(AC3566="XX",0,1/C3566^(1/5)*IF(E3566=0,100,1)/(E3566+1)^(1/4))</f>
        <v>1.4834798018063022</v>
      </c>
    </row>
    <row r="3567" spans="1:34">
      <c r="A3567">
        <v>4073</v>
      </c>
      <c r="B3567" s="1">
        <v>20441.059000000001</v>
      </c>
      <c r="C3567" s="6">
        <v>5.0000000000000001E-3</v>
      </c>
      <c r="D3567" t="s">
        <v>3</v>
      </c>
      <c r="E3567">
        <v>1</v>
      </c>
      <c r="F3567">
        <v>4.5</v>
      </c>
      <c r="G3567" t="s">
        <v>2</v>
      </c>
      <c r="H3567">
        <v>2</v>
      </c>
      <c r="I3567" t="s">
        <v>0</v>
      </c>
      <c r="J3567">
        <v>2</v>
      </c>
      <c r="K3567">
        <v>5.5</v>
      </c>
      <c r="L3567" t="s">
        <v>2</v>
      </c>
      <c r="M3567">
        <v>2</v>
      </c>
      <c r="N3567" t="s">
        <v>4129</v>
      </c>
      <c r="O3567">
        <v>1</v>
      </c>
      <c r="P3567" t="str">
        <f>D3567&amp;"-"&amp;F3567&amp;"-"&amp;G3567&amp;"-"&amp;E3567&amp;"-"&amp;H3567</f>
        <v>A2Delta-4.5-f-1-2</v>
      </c>
      <c r="Q3567" t="str">
        <f>I3567&amp;"-"&amp;K3567&amp;"-"&amp;L3567&amp;"-"&amp;J3567&amp;"-"&amp;M3567</f>
        <v>X2Pi-5.5-f-2-2</v>
      </c>
      <c r="R3567">
        <f>B3567+S3567</f>
        <v>26315.672590261001</v>
      </c>
      <c r="S3567">
        <f>_xlfn.IFNA(VLOOKUP(Q3567,'MARVEL-X'!A$2:I$1400,7,FALSE),VLOOKUP(Q3567,MARVEL!A$2:J$1522,10,FALSE))</f>
        <v>5874.6135902610004</v>
      </c>
      <c r="T3567">
        <f>IF(P3567=P3566,R3567+T3566,R3567)</f>
        <v>26315.672590261001</v>
      </c>
      <c r="U3567">
        <f>IF(P3567=P3566,1+U3566,1)</f>
        <v>1</v>
      </c>
      <c r="V3567" t="str">
        <f t="shared" si="55"/>
        <v/>
      </c>
      <c r="W3567" t="str">
        <f>IF(V3567="","",IF(ABS(V3567-R3567)&gt;W$1,ABS(V3567-R3567),""))</f>
        <v/>
      </c>
      <c r="X3567" t="str">
        <f>Y3567&amp;"-"&amp;Z3567&amp;"-"&amp;AC3567&amp;"-"&amp;AD3567&amp;"-"&amp;AG3567</f>
        <v>4.5-f-A-1-1.5</v>
      </c>
      <c r="Y3567">
        <f>F3567</f>
        <v>4.5</v>
      </c>
      <c r="Z3567" s="2" t="str">
        <f>G3567</f>
        <v>f</v>
      </c>
      <c r="AA3567">
        <f>_xlfn.IFNA(VLOOKUP(X3567,'duo-out'!A$2:Q$5000,5,FALSE),E3567+10*(H3567-1)+1+_xlfn.IFNA(VLOOKUP(D3567,states!A$2:C$10,3,FALSE),1))</f>
        <v>68</v>
      </c>
      <c r="AB3567" t="str">
        <f>IF(V3567="","",V3567)</f>
        <v/>
      </c>
      <c r="AC3567" s="2" t="str">
        <f>_xlfn.IFNA(VLOOKUP(D3567,states!A$2:C$10,2,FALSE),"XX")</f>
        <v>A</v>
      </c>
      <c r="AD3567">
        <f>E3567</f>
        <v>1</v>
      </c>
      <c r="AE3567">
        <f>_xlfn.IFNA(VLOOKUP(D3567,states!A$2:D$10,4,FALSE),0)</f>
        <v>2</v>
      </c>
      <c r="AF3567">
        <v>0.5</v>
      </c>
      <c r="AG3567">
        <f>IF(AE3567=0,AF3567,IF(AE3567=1,IF(F3567=0.5,0.5,IF(H3567=1,0.5,1.5)),IF(F3567=0.5,0.5,IF(H3567=1,2.5,1.5))))</f>
        <v>1.5</v>
      </c>
      <c r="AH3567" s="7">
        <f>IF(AC3567="XX",0,1/C3567^(1/5)*IF(E3567=0,100,1)/(E3567+1)^(1/4))</f>
        <v>2.4263223583284943</v>
      </c>
    </row>
    <row r="3568" spans="1:34">
      <c r="A3568">
        <v>4066</v>
      </c>
      <c r="B3568" s="1">
        <v>20599.0452</v>
      </c>
      <c r="C3568" s="6">
        <v>5.0000000000000001E-3</v>
      </c>
      <c r="D3568" t="s">
        <v>3</v>
      </c>
      <c r="E3568">
        <v>1</v>
      </c>
      <c r="F3568">
        <v>4.5</v>
      </c>
      <c r="G3568" t="s">
        <v>2</v>
      </c>
      <c r="H3568">
        <v>2</v>
      </c>
      <c r="I3568" t="s">
        <v>0</v>
      </c>
      <c r="J3568">
        <v>2</v>
      </c>
      <c r="K3568">
        <v>4.5</v>
      </c>
      <c r="L3568" t="s">
        <v>1</v>
      </c>
      <c r="M3568">
        <v>2</v>
      </c>
      <c r="N3568" t="s">
        <v>4122</v>
      </c>
      <c r="O3568">
        <v>1</v>
      </c>
      <c r="P3568" t="str">
        <f>D3568&amp;"-"&amp;F3568&amp;"-"&amp;G3568&amp;"-"&amp;E3568&amp;"-"&amp;H3568</f>
        <v>A2Delta-4.5-f-1-2</v>
      </c>
      <c r="Q3568" t="str">
        <f>I3568&amp;"-"&amp;K3568&amp;"-"&amp;L3568&amp;"-"&amp;J3568&amp;"-"&amp;M3568</f>
        <v>X2Pi-4.5-e-2-2</v>
      </c>
      <c r="R3568">
        <f>B3568+S3568</f>
        <v>26315.673341270001</v>
      </c>
      <c r="S3568">
        <f>_xlfn.IFNA(VLOOKUP(Q3568,'MARVEL-X'!A$2:I$1400,7,FALSE),VLOOKUP(Q3568,MARVEL!A$2:J$1522,10,FALSE))</f>
        <v>5716.62814127</v>
      </c>
      <c r="T3568">
        <f>IF(P3568=P3567,R3568+T3567,R3568)</f>
        <v>52631.345931531003</v>
      </c>
      <c r="U3568">
        <f>IF(P3568=P3567,1+U3567,1)</f>
        <v>2</v>
      </c>
      <c r="V3568" t="str">
        <f t="shared" si="55"/>
        <v/>
      </c>
      <c r="W3568" t="str">
        <f>IF(V3568="","",IF(ABS(V3568-R3568)&gt;W$1,ABS(V3568-R3568),""))</f>
        <v/>
      </c>
      <c r="X3568" t="str">
        <f>Y3568&amp;"-"&amp;Z3568&amp;"-"&amp;AC3568&amp;"-"&amp;AD3568&amp;"-"&amp;AG3568</f>
        <v>4.5-f-A-1-1.5</v>
      </c>
      <c r="Y3568">
        <f>F3568</f>
        <v>4.5</v>
      </c>
      <c r="Z3568" s="2" t="str">
        <f>G3568</f>
        <v>f</v>
      </c>
      <c r="AA3568">
        <f>_xlfn.IFNA(VLOOKUP(X3568,'duo-out'!A$2:Q$5000,5,FALSE),E3568+10*(H3568-1)+1+_xlfn.IFNA(VLOOKUP(D3568,states!A$2:C$10,3,FALSE),1))</f>
        <v>68</v>
      </c>
      <c r="AB3568" t="str">
        <f>IF(V3568="","",V3568)</f>
        <v/>
      </c>
      <c r="AC3568" s="2" t="str">
        <f>_xlfn.IFNA(VLOOKUP(D3568,states!A$2:C$10,2,FALSE),"XX")</f>
        <v>A</v>
      </c>
      <c r="AD3568">
        <f>E3568</f>
        <v>1</v>
      </c>
      <c r="AE3568">
        <f>_xlfn.IFNA(VLOOKUP(D3568,states!A$2:D$10,4,FALSE),0)</f>
        <v>2</v>
      </c>
      <c r="AF3568">
        <v>0.5</v>
      </c>
      <c r="AG3568">
        <f>IF(AE3568=0,AF3568,IF(AE3568=1,IF(F3568=0.5,0.5,IF(H3568=1,0.5,1.5)),IF(F3568=0.5,0.5,IF(H3568=1,2.5,1.5))))</f>
        <v>1.5</v>
      </c>
      <c r="AH3568" s="7">
        <f>IF(AC3568="XX",0,1/C3568^(1/5)*IF(E3568=0,100,1)/(E3568+1)^(1/4))</f>
        <v>2.4263223583284943</v>
      </c>
    </row>
    <row r="3569" spans="1:34">
      <c r="A3569">
        <v>4042</v>
      </c>
      <c r="B3569" s="1">
        <v>20729.103800000001</v>
      </c>
      <c r="C3569" s="6">
        <v>8.2310000000000005E-3</v>
      </c>
      <c r="D3569" t="s">
        <v>3</v>
      </c>
      <c r="E3569">
        <v>1</v>
      </c>
      <c r="F3569">
        <v>4.5</v>
      </c>
      <c r="G3569" t="s">
        <v>2</v>
      </c>
      <c r="H3569">
        <v>2</v>
      </c>
      <c r="I3569" t="s">
        <v>0</v>
      </c>
      <c r="J3569">
        <v>2</v>
      </c>
      <c r="K3569">
        <v>3.5</v>
      </c>
      <c r="L3569" t="s">
        <v>2</v>
      </c>
      <c r="M3569">
        <v>2</v>
      </c>
      <c r="N3569" t="s">
        <v>4098</v>
      </c>
      <c r="O3569">
        <v>1</v>
      </c>
      <c r="P3569" t="str">
        <f>D3569&amp;"-"&amp;F3569&amp;"-"&amp;G3569&amp;"-"&amp;E3569&amp;"-"&amp;H3569</f>
        <v>A2Delta-4.5-f-1-2</v>
      </c>
      <c r="Q3569" t="str">
        <f>I3569&amp;"-"&amp;K3569&amp;"-"&amp;L3569&amp;"-"&amp;J3569&amp;"-"&amp;M3569</f>
        <v>X2Pi-3.5-f-2-2</v>
      </c>
      <c r="R3569">
        <f>B3569+S3569</f>
        <v>26315.662724146001</v>
      </c>
      <c r="S3569">
        <f>_xlfn.IFNA(VLOOKUP(Q3569,'MARVEL-X'!A$2:I$1400,7,FALSE),VLOOKUP(Q3569,MARVEL!A$2:J$1522,10,FALSE))</f>
        <v>5586.5589241460002</v>
      </c>
      <c r="T3569">
        <f>IF(P3569=P3568,R3569+T3568,R3569)</f>
        <v>78947.008655676997</v>
      </c>
      <c r="U3569">
        <f>IF(P3569=P3568,1+U3568,1)</f>
        <v>3</v>
      </c>
      <c r="V3569" t="str">
        <f t="shared" si="55"/>
        <v/>
      </c>
      <c r="W3569" t="str">
        <f>IF(V3569="","",IF(ABS(V3569-R3569)&gt;W$1,ABS(V3569-R3569),""))</f>
        <v/>
      </c>
      <c r="X3569" t="str">
        <f>Y3569&amp;"-"&amp;Z3569&amp;"-"&amp;AC3569&amp;"-"&amp;AD3569&amp;"-"&amp;AG3569</f>
        <v>4.5-f-A-1-1.5</v>
      </c>
      <c r="Y3569">
        <f>F3569</f>
        <v>4.5</v>
      </c>
      <c r="Z3569" s="2" t="str">
        <f>G3569</f>
        <v>f</v>
      </c>
      <c r="AA3569">
        <f>_xlfn.IFNA(VLOOKUP(X3569,'duo-out'!A$2:Q$5000,5,FALSE),E3569+10*(H3569-1)+1+_xlfn.IFNA(VLOOKUP(D3569,states!A$2:C$10,3,FALSE),1))</f>
        <v>68</v>
      </c>
      <c r="AB3569" t="str">
        <f>IF(V3569="","",V3569)</f>
        <v/>
      </c>
      <c r="AC3569" s="2" t="str">
        <f>_xlfn.IFNA(VLOOKUP(D3569,states!A$2:C$10,2,FALSE),"XX")</f>
        <v>A</v>
      </c>
      <c r="AD3569">
        <f>E3569</f>
        <v>1</v>
      </c>
      <c r="AE3569">
        <f>_xlfn.IFNA(VLOOKUP(D3569,states!A$2:D$10,4,FALSE),0)</f>
        <v>2</v>
      </c>
      <c r="AF3569">
        <v>0.5</v>
      </c>
      <c r="AG3569">
        <f>IF(AE3569=0,AF3569,IF(AE3569=1,IF(F3569=0.5,0.5,IF(H3569=1,0.5,1.5)),IF(F3569=0.5,0.5,IF(H3569=1,2.5,1.5))))</f>
        <v>1.5</v>
      </c>
      <c r="AH3569" s="7">
        <f>IF(AC3569="XX",0,1/C3569^(1/5)*IF(E3569=0,100,1)/(E3569+1)^(1/4))</f>
        <v>2.1960993365741666</v>
      </c>
    </row>
    <row r="3570" spans="1:34">
      <c r="A3570">
        <v>3622</v>
      </c>
      <c r="B3570" s="1">
        <v>23025.9565</v>
      </c>
      <c r="C3570" s="6">
        <v>0.01</v>
      </c>
      <c r="D3570" t="s">
        <v>3</v>
      </c>
      <c r="E3570">
        <v>1</v>
      </c>
      <c r="F3570">
        <v>4.5</v>
      </c>
      <c r="G3570" t="s">
        <v>2</v>
      </c>
      <c r="H3570">
        <v>2</v>
      </c>
      <c r="I3570" t="s">
        <v>0</v>
      </c>
      <c r="J3570">
        <v>1</v>
      </c>
      <c r="K3570">
        <v>5.5</v>
      </c>
      <c r="L3570" t="s">
        <v>2</v>
      </c>
      <c r="M3570">
        <v>2</v>
      </c>
      <c r="N3570" t="s">
        <v>3678</v>
      </c>
      <c r="O3570">
        <v>1</v>
      </c>
      <c r="P3570" t="str">
        <f>D3570&amp;"-"&amp;F3570&amp;"-"&amp;G3570&amp;"-"&amp;E3570&amp;"-"&amp;H3570</f>
        <v>A2Delta-4.5-f-1-2</v>
      </c>
      <c r="Q3570" t="str">
        <f>I3570&amp;"-"&amp;K3570&amp;"-"&amp;L3570&amp;"-"&amp;J3570&amp;"-"&amp;M3570</f>
        <v>X2Pi-5.5-f-1-2</v>
      </c>
      <c r="R3570">
        <f>B3570+S3570</f>
        <v>26315.679275202001</v>
      </c>
      <c r="S3570">
        <f>_xlfn.IFNA(VLOOKUP(Q3570,'MARVEL-X'!A$2:I$1400,7,FALSE),VLOOKUP(Q3570,MARVEL!A$2:J$1522,10,FALSE))</f>
        <v>3289.7227752019999</v>
      </c>
      <c r="T3570">
        <f>IF(P3570=P3569,R3570+T3569,R3570)</f>
        <v>105262.68793087899</v>
      </c>
      <c r="U3570">
        <f>IF(P3570=P3569,1+U3569,1)</f>
        <v>4</v>
      </c>
      <c r="V3570" t="str">
        <f t="shared" si="55"/>
        <v/>
      </c>
      <c r="W3570" t="str">
        <f>IF(V3570="","",IF(ABS(V3570-R3570)&gt;W$1,ABS(V3570-R3570),""))</f>
        <v/>
      </c>
      <c r="X3570" t="str">
        <f>Y3570&amp;"-"&amp;Z3570&amp;"-"&amp;AC3570&amp;"-"&amp;AD3570&amp;"-"&amp;AG3570</f>
        <v>4.5-f-A-1-1.5</v>
      </c>
      <c r="Y3570">
        <f>F3570</f>
        <v>4.5</v>
      </c>
      <c r="Z3570" s="2" t="str">
        <f>G3570</f>
        <v>f</v>
      </c>
      <c r="AA3570">
        <f>_xlfn.IFNA(VLOOKUP(X3570,'duo-out'!A$2:Q$5000,5,FALSE),E3570+10*(H3570-1)+1+_xlfn.IFNA(VLOOKUP(D3570,states!A$2:C$10,3,FALSE),1))</f>
        <v>68</v>
      </c>
      <c r="AB3570" t="str">
        <f>IF(V3570="","",V3570)</f>
        <v/>
      </c>
      <c r="AC3570" s="2" t="str">
        <f>_xlfn.IFNA(VLOOKUP(D3570,states!A$2:C$10,2,FALSE),"XX")</f>
        <v>A</v>
      </c>
      <c r="AD3570">
        <f>E3570</f>
        <v>1</v>
      </c>
      <c r="AE3570">
        <f>_xlfn.IFNA(VLOOKUP(D3570,states!A$2:D$10,4,FALSE),0)</f>
        <v>2</v>
      </c>
      <c r="AF3570">
        <v>0.5</v>
      </c>
      <c r="AG3570">
        <f>IF(AE3570=0,AF3570,IF(AE3570=1,IF(F3570=0.5,0.5,IF(H3570=1,0.5,1.5)),IF(F3570=0.5,0.5,IF(H3570=1,2.5,1.5))))</f>
        <v>1.5</v>
      </c>
      <c r="AH3570" s="7">
        <f>IF(AC3570="XX",0,1/C3570^(1/5)*IF(E3570=0,100,1)/(E3570+1)^(1/4))</f>
        <v>2.1122362957808511</v>
      </c>
    </row>
    <row r="3571" spans="1:34">
      <c r="A3571">
        <v>3603</v>
      </c>
      <c r="B3571" s="1">
        <v>23190.288100000002</v>
      </c>
      <c r="C3571" s="6">
        <v>5.0000000000000001E-3</v>
      </c>
      <c r="D3571" t="s">
        <v>3</v>
      </c>
      <c r="E3571">
        <v>1</v>
      </c>
      <c r="F3571">
        <v>4.5</v>
      </c>
      <c r="G3571" t="s">
        <v>2</v>
      </c>
      <c r="H3571">
        <v>2</v>
      </c>
      <c r="I3571" t="s">
        <v>0</v>
      </c>
      <c r="J3571">
        <v>1</v>
      </c>
      <c r="K3571">
        <v>4.5</v>
      </c>
      <c r="L3571" t="s">
        <v>1</v>
      </c>
      <c r="M3571">
        <v>2</v>
      </c>
      <c r="N3571" t="s">
        <v>3659</v>
      </c>
      <c r="O3571">
        <v>1</v>
      </c>
      <c r="P3571" t="str">
        <f>D3571&amp;"-"&amp;F3571&amp;"-"&amp;G3571&amp;"-"&amp;E3571&amp;"-"&amp;H3571</f>
        <v>A2Delta-4.5-f-1-2</v>
      </c>
      <c r="Q3571" t="str">
        <f>I3571&amp;"-"&amp;K3571&amp;"-"&amp;L3571&amp;"-"&amp;J3571&amp;"-"&amp;M3571</f>
        <v>X2Pi-4.5-e-1-2</v>
      </c>
      <c r="R3571">
        <f>B3571+S3571</f>
        <v>26315.672678030001</v>
      </c>
      <c r="S3571">
        <f>_xlfn.IFNA(VLOOKUP(Q3571,'MARVEL-X'!A$2:I$1400,7,FALSE),VLOOKUP(Q3571,MARVEL!A$2:J$1522,10,FALSE))</f>
        <v>3125.3845780299998</v>
      </c>
      <c r="T3571">
        <f>IF(P3571=P3570,R3571+T3570,R3571)</f>
        <v>131578.36060890899</v>
      </c>
      <c r="U3571">
        <f>IF(P3571=P3570,1+U3570,1)</f>
        <v>5</v>
      </c>
      <c r="V3571" t="str">
        <f t="shared" si="55"/>
        <v/>
      </c>
      <c r="W3571" t="str">
        <f>IF(V3571="","",IF(ABS(V3571-R3571)&gt;W$1,ABS(V3571-R3571),""))</f>
        <v/>
      </c>
      <c r="X3571" t="str">
        <f>Y3571&amp;"-"&amp;Z3571&amp;"-"&amp;AC3571&amp;"-"&amp;AD3571&amp;"-"&amp;AG3571</f>
        <v>4.5-f-A-1-1.5</v>
      </c>
      <c r="Y3571">
        <f>F3571</f>
        <v>4.5</v>
      </c>
      <c r="Z3571" s="2" t="str">
        <f>G3571</f>
        <v>f</v>
      </c>
      <c r="AA3571">
        <f>_xlfn.IFNA(VLOOKUP(X3571,'duo-out'!A$2:Q$5000,5,FALSE),E3571+10*(H3571-1)+1+_xlfn.IFNA(VLOOKUP(D3571,states!A$2:C$10,3,FALSE),1))</f>
        <v>68</v>
      </c>
      <c r="AB3571" t="str">
        <f>IF(V3571="","",V3571)</f>
        <v/>
      </c>
      <c r="AC3571" s="2" t="str">
        <f>_xlfn.IFNA(VLOOKUP(D3571,states!A$2:C$10,2,FALSE),"XX")</f>
        <v>A</v>
      </c>
      <c r="AD3571">
        <f>E3571</f>
        <v>1</v>
      </c>
      <c r="AE3571">
        <f>_xlfn.IFNA(VLOOKUP(D3571,states!A$2:D$10,4,FALSE),0)</f>
        <v>2</v>
      </c>
      <c r="AF3571">
        <v>0.5</v>
      </c>
      <c r="AG3571">
        <f>IF(AE3571=0,AF3571,IF(AE3571=1,IF(F3571=0.5,0.5,IF(H3571=1,0.5,1.5)),IF(F3571=0.5,0.5,IF(H3571=1,2.5,1.5))))</f>
        <v>1.5</v>
      </c>
      <c r="AH3571" s="7">
        <f>IF(AC3571="XX",0,1/C3571^(1/5)*IF(E3571=0,100,1)/(E3571+1)^(1/4))</f>
        <v>2.4263223583284943</v>
      </c>
    </row>
    <row r="3572" spans="1:34">
      <c r="A3572">
        <v>3562</v>
      </c>
      <c r="B3572" s="1">
        <v>23325.6119</v>
      </c>
      <c r="C3572" s="6">
        <v>3.252E-2</v>
      </c>
      <c r="D3572" t="s">
        <v>3</v>
      </c>
      <c r="E3572">
        <v>1</v>
      </c>
      <c r="F3572">
        <v>4.5</v>
      </c>
      <c r="G3572" t="s">
        <v>2</v>
      </c>
      <c r="H3572">
        <v>2</v>
      </c>
      <c r="I3572" t="s">
        <v>0</v>
      </c>
      <c r="J3572">
        <v>1</v>
      </c>
      <c r="K3572">
        <v>3.5</v>
      </c>
      <c r="L3572" t="s">
        <v>2</v>
      </c>
      <c r="M3572">
        <v>2</v>
      </c>
      <c r="N3572" t="s">
        <v>3618</v>
      </c>
      <c r="O3572">
        <v>1</v>
      </c>
      <c r="P3572" t="str">
        <f>D3572&amp;"-"&amp;F3572&amp;"-"&amp;G3572&amp;"-"&amp;E3572&amp;"-"&amp;H3572</f>
        <v>A2Delta-4.5-f-1-2</v>
      </c>
      <c r="Q3572" t="str">
        <f>I3572&amp;"-"&amp;K3572&amp;"-"&amp;L3572&amp;"-"&amp;J3572&amp;"-"&amp;M3572</f>
        <v>X2Pi-3.5-f-1-2</v>
      </c>
      <c r="R3572">
        <f>B3572+S3572</f>
        <v>26315.699575551</v>
      </c>
      <c r="S3572">
        <f>_xlfn.IFNA(VLOOKUP(Q3572,'MARVEL-X'!A$2:I$1400,7,FALSE),VLOOKUP(Q3572,MARVEL!A$2:J$1522,10,FALSE))</f>
        <v>2990.0876755509998</v>
      </c>
      <c r="T3572">
        <f>IF(P3572=P3571,R3572+T3571,R3572)</f>
        <v>157894.06018445999</v>
      </c>
      <c r="U3572">
        <f>IF(P3572=P3571,1+U3571,1)</f>
        <v>6</v>
      </c>
      <c r="V3572" t="str">
        <f t="shared" si="55"/>
        <v/>
      </c>
      <c r="W3572" t="str">
        <f>IF(V3572="","",IF(ABS(V3572-R3572)&gt;W$1,ABS(V3572-R3572),""))</f>
        <v/>
      </c>
      <c r="X3572" t="str">
        <f>Y3572&amp;"-"&amp;Z3572&amp;"-"&amp;AC3572&amp;"-"&amp;AD3572&amp;"-"&amp;AG3572</f>
        <v>4.5-f-A-1-1.5</v>
      </c>
      <c r="Y3572">
        <f>F3572</f>
        <v>4.5</v>
      </c>
      <c r="Z3572" s="2" t="str">
        <f>G3572</f>
        <v>f</v>
      </c>
      <c r="AA3572">
        <f>_xlfn.IFNA(VLOOKUP(X3572,'duo-out'!A$2:Q$5000,5,FALSE),E3572+10*(H3572-1)+1+_xlfn.IFNA(VLOOKUP(D3572,states!A$2:C$10,3,FALSE),1))</f>
        <v>68</v>
      </c>
      <c r="AB3572" t="str">
        <f>IF(V3572="","",V3572)</f>
        <v/>
      </c>
      <c r="AC3572" s="2" t="str">
        <f>_xlfn.IFNA(VLOOKUP(D3572,states!A$2:C$10,2,FALSE),"XX")</f>
        <v>A</v>
      </c>
      <c r="AD3572">
        <f>E3572</f>
        <v>1</v>
      </c>
      <c r="AE3572">
        <f>_xlfn.IFNA(VLOOKUP(D3572,states!A$2:D$10,4,FALSE),0)</f>
        <v>2</v>
      </c>
      <c r="AF3572">
        <v>0.5</v>
      </c>
      <c r="AG3572">
        <f>IF(AE3572=0,AF3572,IF(AE3572=1,IF(F3572=0.5,0.5,IF(H3572=1,0.5,1.5)),IF(F3572=0.5,0.5,IF(H3572=1,2.5,1.5))))</f>
        <v>1.5</v>
      </c>
      <c r="AH3572" s="7">
        <f>IF(AC3572="XX",0,1/C3572^(1/5)*IF(E3572=0,100,1)/(E3572+1)^(1/4))</f>
        <v>1.6684469167014233</v>
      </c>
    </row>
    <row r="3573" spans="1:34">
      <c r="A3573">
        <v>2954</v>
      </c>
      <c r="B3573" s="1">
        <v>23025.949000000001</v>
      </c>
      <c r="C3573" s="6">
        <v>5.0000000000000001E-3</v>
      </c>
      <c r="D3573" t="s">
        <v>3</v>
      </c>
      <c r="E3573">
        <v>1</v>
      </c>
      <c r="F3573">
        <v>4.5</v>
      </c>
      <c r="G3573" t="s">
        <v>2</v>
      </c>
      <c r="H3573">
        <v>2</v>
      </c>
      <c r="I3573" t="s">
        <v>0</v>
      </c>
      <c r="J3573">
        <v>1</v>
      </c>
      <c r="K3573">
        <v>5.5</v>
      </c>
      <c r="L3573" t="s">
        <v>2</v>
      </c>
      <c r="M3573">
        <v>2</v>
      </c>
      <c r="N3573" t="s">
        <v>3010</v>
      </c>
      <c r="O3573">
        <v>1</v>
      </c>
      <c r="P3573" t="str">
        <f>D3573&amp;"-"&amp;F3573&amp;"-"&amp;G3573&amp;"-"&amp;E3573&amp;"-"&amp;H3573</f>
        <v>A2Delta-4.5-f-1-2</v>
      </c>
      <c r="Q3573" t="str">
        <f>I3573&amp;"-"&amp;K3573&amp;"-"&amp;L3573&amp;"-"&amp;J3573&amp;"-"&amp;M3573</f>
        <v>X2Pi-5.5-f-1-2</v>
      </c>
      <c r="R3573">
        <f>B3573+S3573</f>
        <v>26315.671775202001</v>
      </c>
      <c r="S3573">
        <f>_xlfn.IFNA(VLOOKUP(Q3573,'MARVEL-X'!A$2:I$1400,7,FALSE),VLOOKUP(Q3573,MARVEL!A$2:J$1522,10,FALSE))</f>
        <v>3289.7227752019999</v>
      </c>
      <c r="T3573">
        <f>IF(P3573=P3572,R3573+T3572,R3573)</f>
        <v>184209.73195966199</v>
      </c>
      <c r="U3573">
        <f>IF(P3573=P3572,1+U3572,1)</f>
        <v>7</v>
      </c>
      <c r="V3573" t="str">
        <f t="shared" si="55"/>
        <v/>
      </c>
      <c r="W3573" t="str">
        <f>IF(V3573="","",IF(ABS(V3573-R3573)&gt;W$1,ABS(V3573-R3573),""))</f>
        <v/>
      </c>
      <c r="X3573" t="str">
        <f>Y3573&amp;"-"&amp;Z3573&amp;"-"&amp;AC3573&amp;"-"&amp;AD3573&amp;"-"&amp;AG3573</f>
        <v>4.5-f-A-1-1.5</v>
      </c>
      <c r="Y3573">
        <f>F3573</f>
        <v>4.5</v>
      </c>
      <c r="Z3573" s="2" t="str">
        <f>G3573</f>
        <v>f</v>
      </c>
      <c r="AA3573">
        <f>_xlfn.IFNA(VLOOKUP(X3573,'duo-out'!A$2:Q$5000,5,FALSE),E3573+10*(H3573-1)+1+_xlfn.IFNA(VLOOKUP(D3573,states!A$2:C$10,3,FALSE),1))</f>
        <v>68</v>
      </c>
      <c r="AB3573" t="str">
        <f>IF(V3573="","",V3573)</f>
        <v/>
      </c>
      <c r="AC3573" s="2" t="str">
        <f>_xlfn.IFNA(VLOOKUP(D3573,states!A$2:C$10,2,FALSE),"XX")</f>
        <v>A</v>
      </c>
      <c r="AD3573">
        <f>E3573</f>
        <v>1</v>
      </c>
      <c r="AE3573">
        <f>_xlfn.IFNA(VLOOKUP(D3573,states!A$2:D$10,4,FALSE),0)</f>
        <v>2</v>
      </c>
      <c r="AF3573">
        <v>0.5</v>
      </c>
      <c r="AG3573">
        <f>IF(AE3573=0,AF3573,IF(AE3573=1,IF(F3573=0.5,0.5,IF(H3573=1,0.5,1.5)),IF(F3573=0.5,0.5,IF(H3573=1,2.5,1.5))))</f>
        <v>1.5</v>
      </c>
      <c r="AH3573" s="7">
        <f>IF(AC3573="XX",0,1/C3573^(1/5)*IF(E3573=0,100,1)/(E3573+1)^(1/4))</f>
        <v>2.4263223583284943</v>
      </c>
    </row>
    <row r="3574" spans="1:34">
      <c r="A3574">
        <v>2943</v>
      </c>
      <c r="B3574" s="1">
        <v>23190.291399999998</v>
      </c>
      <c r="C3574" s="6">
        <v>5.0000000000000001E-3</v>
      </c>
      <c r="D3574" t="s">
        <v>3</v>
      </c>
      <c r="E3574">
        <v>1</v>
      </c>
      <c r="F3574">
        <v>4.5</v>
      </c>
      <c r="G3574" t="s">
        <v>2</v>
      </c>
      <c r="H3574">
        <v>2</v>
      </c>
      <c r="I3574" t="s">
        <v>0</v>
      </c>
      <c r="J3574">
        <v>1</v>
      </c>
      <c r="K3574">
        <v>4.5</v>
      </c>
      <c r="L3574" t="s">
        <v>1</v>
      </c>
      <c r="M3574">
        <v>2</v>
      </c>
      <c r="N3574" t="s">
        <v>2999</v>
      </c>
      <c r="O3574">
        <v>1</v>
      </c>
      <c r="P3574" t="str">
        <f>D3574&amp;"-"&amp;F3574&amp;"-"&amp;G3574&amp;"-"&amp;E3574&amp;"-"&amp;H3574</f>
        <v>A2Delta-4.5-f-1-2</v>
      </c>
      <c r="Q3574" t="str">
        <f>I3574&amp;"-"&amp;K3574&amp;"-"&amp;L3574&amp;"-"&amp;J3574&amp;"-"&amp;M3574</f>
        <v>X2Pi-4.5-e-1-2</v>
      </c>
      <c r="R3574">
        <f>B3574+S3574</f>
        <v>26315.675978029998</v>
      </c>
      <c r="S3574">
        <f>_xlfn.IFNA(VLOOKUP(Q3574,'MARVEL-X'!A$2:I$1400,7,FALSE),VLOOKUP(Q3574,MARVEL!A$2:J$1522,10,FALSE))</f>
        <v>3125.3845780299998</v>
      </c>
      <c r="T3574">
        <f>IF(P3574=P3573,R3574+T3573,R3574)</f>
        <v>210525.40793769198</v>
      </c>
      <c r="U3574">
        <f>IF(P3574=P3573,1+U3573,1)</f>
        <v>8</v>
      </c>
      <c r="V3574" t="str">
        <f t="shared" si="55"/>
        <v/>
      </c>
      <c r="W3574" t="str">
        <f>IF(V3574="","",IF(ABS(V3574-R3574)&gt;W$1,ABS(V3574-R3574),""))</f>
        <v/>
      </c>
      <c r="X3574" t="str">
        <f>Y3574&amp;"-"&amp;Z3574&amp;"-"&amp;AC3574&amp;"-"&amp;AD3574&amp;"-"&amp;AG3574</f>
        <v>4.5-f-A-1-1.5</v>
      </c>
      <c r="Y3574">
        <f>F3574</f>
        <v>4.5</v>
      </c>
      <c r="Z3574" s="2" t="str">
        <f>G3574</f>
        <v>f</v>
      </c>
      <c r="AA3574">
        <f>_xlfn.IFNA(VLOOKUP(X3574,'duo-out'!A$2:Q$5000,5,FALSE),E3574+10*(H3574-1)+1+_xlfn.IFNA(VLOOKUP(D3574,states!A$2:C$10,3,FALSE),1))</f>
        <v>68</v>
      </c>
      <c r="AB3574" t="str">
        <f>IF(V3574="","",V3574)</f>
        <v/>
      </c>
      <c r="AC3574" s="2" t="str">
        <f>_xlfn.IFNA(VLOOKUP(D3574,states!A$2:C$10,2,FALSE),"XX")</f>
        <v>A</v>
      </c>
      <c r="AD3574">
        <f>E3574</f>
        <v>1</v>
      </c>
      <c r="AE3574">
        <f>_xlfn.IFNA(VLOOKUP(D3574,states!A$2:D$10,4,FALSE),0)</f>
        <v>2</v>
      </c>
      <c r="AF3574">
        <v>0.5</v>
      </c>
      <c r="AG3574">
        <f>IF(AE3574=0,AF3574,IF(AE3574=1,IF(F3574=0.5,0.5,IF(H3574=1,0.5,1.5)),IF(F3574=0.5,0.5,IF(H3574=1,2.5,1.5))))</f>
        <v>1.5</v>
      </c>
      <c r="AH3574" s="7">
        <f>IF(AC3574="XX",0,1/C3574^(1/5)*IF(E3574=0,100,1)/(E3574+1)^(1/4))</f>
        <v>2.4263223583284943</v>
      </c>
    </row>
    <row r="3575" spans="1:34">
      <c r="A3575">
        <v>2909</v>
      </c>
      <c r="B3575" s="1">
        <v>23325.589599999999</v>
      </c>
      <c r="C3575" s="6">
        <v>5.0000000000000001E-3</v>
      </c>
      <c r="D3575" t="s">
        <v>3</v>
      </c>
      <c r="E3575">
        <v>1</v>
      </c>
      <c r="F3575">
        <v>4.5</v>
      </c>
      <c r="G3575" t="s">
        <v>2</v>
      </c>
      <c r="H3575">
        <v>2</v>
      </c>
      <c r="I3575" t="s">
        <v>0</v>
      </c>
      <c r="J3575">
        <v>1</v>
      </c>
      <c r="K3575">
        <v>3.5</v>
      </c>
      <c r="L3575" t="s">
        <v>2</v>
      </c>
      <c r="M3575">
        <v>2</v>
      </c>
      <c r="N3575" t="s">
        <v>2965</v>
      </c>
      <c r="O3575">
        <v>1</v>
      </c>
      <c r="P3575" t="str">
        <f>D3575&amp;"-"&amp;F3575&amp;"-"&amp;G3575&amp;"-"&amp;E3575&amp;"-"&amp;H3575</f>
        <v>A2Delta-4.5-f-1-2</v>
      </c>
      <c r="Q3575" t="str">
        <f>I3575&amp;"-"&amp;K3575&amp;"-"&amp;L3575&amp;"-"&amp;J3575&amp;"-"&amp;M3575</f>
        <v>X2Pi-3.5-f-1-2</v>
      </c>
      <c r="R3575">
        <f>B3575+S3575</f>
        <v>26315.677275550999</v>
      </c>
      <c r="S3575">
        <f>_xlfn.IFNA(VLOOKUP(Q3575,'MARVEL-X'!A$2:I$1400,7,FALSE),VLOOKUP(Q3575,MARVEL!A$2:J$1522,10,FALSE))</f>
        <v>2990.0876755509998</v>
      </c>
      <c r="T3575">
        <f>IF(P3575=P3574,R3575+T3574,R3575)</f>
        <v>236841.08521324297</v>
      </c>
      <c r="U3575">
        <f>IF(P3575=P3574,1+U3574,1)</f>
        <v>9</v>
      </c>
      <c r="V3575" t="str">
        <f t="shared" si="55"/>
        <v/>
      </c>
      <c r="W3575" t="str">
        <f>IF(V3575="","",IF(ABS(V3575-R3575)&gt;W$1,ABS(V3575-R3575),""))</f>
        <v/>
      </c>
      <c r="X3575" t="str">
        <f>Y3575&amp;"-"&amp;Z3575&amp;"-"&amp;AC3575&amp;"-"&amp;AD3575&amp;"-"&amp;AG3575</f>
        <v>4.5-f-A-1-1.5</v>
      </c>
      <c r="Y3575">
        <f>F3575</f>
        <v>4.5</v>
      </c>
      <c r="Z3575" s="2" t="str">
        <f>G3575</f>
        <v>f</v>
      </c>
      <c r="AA3575">
        <f>_xlfn.IFNA(VLOOKUP(X3575,'duo-out'!A$2:Q$5000,5,FALSE),E3575+10*(H3575-1)+1+_xlfn.IFNA(VLOOKUP(D3575,states!A$2:C$10,3,FALSE),1))</f>
        <v>68</v>
      </c>
      <c r="AB3575" t="str">
        <f>IF(V3575="","",V3575)</f>
        <v/>
      </c>
      <c r="AC3575" s="2" t="str">
        <f>_xlfn.IFNA(VLOOKUP(D3575,states!A$2:C$10,2,FALSE),"XX")</f>
        <v>A</v>
      </c>
      <c r="AD3575">
        <f>E3575</f>
        <v>1</v>
      </c>
      <c r="AE3575">
        <f>_xlfn.IFNA(VLOOKUP(D3575,states!A$2:D$10,4,FALSE),0)</f>
        <v>2</v>
      </c>
      <c r="AF3575">
        <v>0.5</v>
      </c>
      <c r="AG3575">
        <f>IF(AE3575=0,AF3575,IF(AE3575=1,IF(F3575=0.5,0.5,IF(H3575=1,0.5,1.5)),IF(F3575=0.5,0.5,IF(H3575=1,2.5,1.5))))</f>
        <v>1.5</v>
      </c>
      <c r="AH3575" s="7">
        <f>IF(AC3575="XX",0,1/C3575^(1/5)*IF(E3575=0,100,1)/(E3575+1)^(1/4))</f>
        <v>2.4263223583284943</v>
      </c>
    </row>
    <row r="3576" spans="1:34">
      <c r="A3576">
        <v>5627</v>
      </c>
      <c r="B3576" s="1">
        <v>23190.287</v>
      </c>
      <c r="C3576" s="6">
        <v>0.05</v>
      </c>
      <c r="D3576" t="s">
        <v>3</v>
      </c>
      <c r="E3576">
        <v>1</v>
      </c>
      <c r="F3576">
        <v>4.5</v>
      </c>
      <c r="G3576" t="s">
        <v>2</v>
      </c>
      <c r="H3576">
        <v>2</v>
      </c>
      <c r="I3576" t="s">
        <v>0</v>
      </c>
      <c r="J3576">
        <v>1</v>
      </c>
      <c r="K3576">
        <v>4.5</v>
      </c>
      <c r="L3576" t="s">
        <v>1</v>
      </c>
      <c r="M3576">
        <v>2</v>
      </c>
      <c r="N3576" t="s">
        <v>5683</v>
      </c>
      <c r="O3576">
        <v>1</v>
      </c>
      <c r="P3576" t="str">
        <f>D3576&amp;"-"&amp;F3576&amp;"-"&amp;G3576&amp;"-"&amp;E3576&amp;"-"&amp;H3576</f>
        <v>A2Delta-4.5-f-1-2</v>
      </c>
      <c r="Q3576" t="str">
        <f>I3576&amp;"-"&amp;K3576&amp;"-"&amp;L3576&amp;"-"&amp;J3576&amp;"-"&amp;M3576</f>
        <v>X2Pi-4.5-e-1-2</v>
      </c>
      <c r="R3576">
        <f>B3576+S3576</f>
        <v>26315.67157803</v>
      </c>
      <c r="S3576">
        <f>_xlfn.IFNA(VLOOKUP(Q3576,'MARVEL-X'!A$2:I$1400,7,FALSE),VLOOKUP(Q3576,MARVEL!A$2:J$1522,10,FALSE))</f>
        <v>3125.3845780299998</v>
      </c>
      <c r="T3576">
        <f>IF(P3576=P3575,R3576+T3575,R3576)</f>
        <v>263156.75679127296</v>
      </c>
      <c r="U3576">
        <f>IF(P3576=P3575,1+U3575,1)</f>
        <v>10</v>
      </c>
      <c r="V3576" t="str">
        <f t="shared" si="55"/>
        <v/>
      </c>
      <c r="W3576" t="str">
        <f>IF(V3576="","",IF(ABS(V3576-R3576)&gt;W$1,ABS(V3576-R3576),""))</f>
        <v/>
      </c>
      <c r="X3576" t="str">
        <f>Y3576&amp;"-"&amp;Z3576&amp;"-"&amp;AC3576&amp;"-"&amp;AD3576&amp;"-"&amp;AG3576</f>
        <v>4.5-f-A-1-1.5</v>
      </c>
      <c r="Y3576">
        <f>F3576</f>
        <v>4.5</v>
      </c>
      <c r="Z3576" s="2" t="str">
        <f>G3576</f>
        <v>f</v>
      </c>
      <c r="AA3576">
        <f>_xlfn.IFNA(VLOOKUP(X3576,'duo-out'!A$2:Q$5000,5,FALSE),E3576+10*(H3576-1)+1+_xlfn.IFNA(VLOOKUP(D3576,states!A$2:C$10,3,FALSE),1))</f>
        <v>68</v>
      </c>
      <c r="AB3576" t="str">
        <f>IF(V3576="","",V3576)</f>
        <v/>
      </c>
      <c r="AC3576" s="2" t="str">
        <f>_xlfn.IFNA(VLOOKUP(D3576,states!A$2:C$10,2,FALSE),"XX")</f>
        <v>A</v>
      </c>
      <c r="AD3576">
        <f>E3576</f>
        <v>1</v>
      </c>
      <c r="AE3576">
        <f>_xlfn.IFNA(VLOOKUP(D3576,states!A$2:D$10,4,FALSE),0)</f>
        <v>2</v>
      </c>
      <c r="AF3576">
        <v>0.5</v>
      </c>
      <c r="AG3576">
        <f>IF(AE3576=0,AF3576,IF(AE3576=1,IF(F3576=0.5,0.5,IF(H3576=1,0.5,1.5)),IF(F3576=0.5,0.5,IF(H3576=1,2.5,1.5))))</f>
        <v>1.5</v>
      </c>
      <c r="AH3576" s="7">
        <f>IF(AC3576="XX",0,1/C3576^(1/5)*IF(E3576=0,100,1)/(E3576+1)^(1/4))</f>
        <v>1.5309059120638666</v>
      </c>
    </row>
    <row r="3577" spans="1:34">
      <c r="A3577">
        <v>5584</v>
      </c>
      <c r="B3577" s="1">
        <v>23325.593000000001</v>
      </c>
      <c r="C3577" s="6">
        <v>0.05</v>
      </c>
      <c r="D3577" t="s">
        <v>3</v>
      </c>
      <c r="E3577">
        <v>1</v>
      </c>
      <c r="F3577">
        <v>4.5</v>
      </c>
      <c r="G3577" t="s">
        <v>2</v>
      </c>
      <c r="H3577">
        <v>2</v>
      </c>
      <c r="I3577" t="s">
        <v>0</v>
      </c>
      <c r="J3577">
        <v>1</v>
      </c>
      <c r="K3577">
        <v>3.5</v>
      </c>
      <c r="L3577" t="s">
        <v>2</v>
      </c>
      <c r="M3577">
        <v>2</v>
      </c>
      <c r="N3577" t="s">
        <v>5640</v>
      </c>
      <c r="O3577">
        <v>1</v>
      </c>
      <c r="P3577" t="str">
        <f>D3577&amp;"-"&amp;F3577&amp;"-"&amp;G3577&amp;"-"&amp;E3577&amp;"-"&amp;H3577</f>
        <v>A2Delta-4.5-f-1-2</v>
      </c>
      <c r="Q3577" t="str">
        <f>I3577&amp;"-"&amp;K3577&amp;"-"&amp;L3577&amp;"-"&amp;J3577&amp;"-"&amp;M3577</f>
        <v>X2Pi-3.5-f-1-2</v>
      </c>
      <c r="R3577">
        <f>B3577+S3577</f>
        <v>26315.680675551001</v>
      </c>
      <c r="S3577">
        <f>_xlfn.IFNA(VLOOKUP(Q3577,'MARVEL-X'!A$2:I$1400,7,FALSE),VLOOKUP(Q3577,MARVEL!A$2:J$1522,10,FALSE))</f>
        <v>2990.0876755509998</v>
      </c>
      <c r="T3577">
        <f>IF(P3577=P3576,R3577+T3576,R3577)</f>
        <v>289472.43746682396</v>
      </c>
      <c r="U3577">
        <f>IF(P3577=P3576,1+U3576,1)</f>
        <v>11</v>
      </c>
      <c r="V3577" t="str">
        <f t="shared" si="55"/>
        <v/>
      </c>
      <c r="W3577" t="str">
        <f>IF(V3577="","",IF(ABS(V3577-R3577)&gt;W$1,ABS(V3577-R3577),""))</f>
        <v/>
      </c>
      <c r="X3577" t="str">
        <f>Y3577&amp;"-"&amp;Z3577&amp;"-"&amp;AC3577&amp;"-"&amp;AD3577&amp;"-"&amp;AG3577</f>
        <v>4.5-f-A-1-1.5</v>
      </c>
      <c r="Y3577">
        <f>F3577</f>
        <v>4.5</v>
      </c>
      <c r="Z3577" s="2" t="str">
        <f>G3577</f>
        <v>f</v>
      </c>
      <c r="AA3577">
        <f>_xlfn.IFNA(VLOOKUP(X3577,'duo-out'!A$2:Q$5000,5,FALSE),E3577+10*(H3577-1)+1+_xlfn.IFNA(VLOOKUP(D3577,states!A$2:C$10,3,FALSE),1))</f>
        <v>68</v>
      </c>
      <c r="AB3577" t="str">
        <f>IF(V3577="","",V3577)</f>
        <v/>
      </c>
      <c r="AC3577" s="2" t="str">
        <f>_xlfn.IFNA(VLOOKUP(D3577,states!A$2:C$10,2,FALSE),"XX")</f>
        <v>A</v>
      </c>
      <c r="AD3577">
        <f>E3577</f>
        <v>1</v>
      </c>
      <c r="AE3577">
        <f>_xlfn.IFNA(VLOOKUP(D3577,states!A$2:D$10,4,FALSE),0)</f>
        <v>2</v>
      </c>
      <c r="AF3577">
        <v>0.5</v>
      </c>
      <c r="AG3577">
        <f>IF(AE3577=0,AF3577,IF(AE3577=1,IF(F3577=0.5,0.5,IF(H3577=1,0.5,1.5)),IF(F3577=0.5,0.5,IF(H3577=1,2.5,1.5))))</f>
        <v>1.5</v>
      </c>
      <c r="AH3577" s="7">
        <f>IF(AC3577="XX",0,1/C3577^(1/5)*IF(E3577=0,100,1)/(E3577+1)^(1/4))</f>
        <v>1.5309059120638666</v>
      </c>
    </row>
    <row r="3578" spans="1:34">
      <c r="A3578">
        <v>150</v>
      </c>
      <c r="B3578" s="1">
        <v>23187.66</v>
      </c>
      <c r="C3578" s="6">
        <v>0.20219999999999999</v>
      </c>
      <c r="D3578" t="s">
        <v>3</v>
      </c>
      <c r="E3578">
        <v>1</v>
      </c>
      <c r="F3578">
        <v>4.5</v>
      </c>
      <c r="G3578" t="s">
        <v>2</v>
      </c>
      <c r="H3578">
        <v>2</v>
      </c>
      <c r="I3578" t="s">
        <v>0</v>
      </c>
      <c r="J3578">
        <v>1</v>
      </c>
      <c r="K3578">
        <v>5.5</v>
      </c>
      <c r="L3578" t="s">
        <v>2</v>
      </c>
      <c r="M3578">
        <v>1</v>
      </c>
      <c r="N3578" t="s">
        <v>205</v>
      </c>
      <c r="O3578">
        <v>-1</v>
      </c>
      <c r="P3578" t="str">
        <f>D3578&amp;"-"&amp;F3578&amp;"-"&amp;G3578&amp;"-"&amp;E3578&amp;"-"&amp;H3578</f>
        <v>A2Delta-4.5-f-1-2</v>
      </c>
      <c r="Q3578" t="str">
        <f>I3578&amp;"-"&amp;K3578&amp;"-"&amp;L3578&amp;"-"&amp;J3578&amp;"-"&amp;M3578</f>
        <v>X2Pi-5.5-f-1-1</v>
      </c>
      <c r="R3578">
        <f>B3578+S3578</f>
        <v>26315.505326846</v>
      </c>
      <c r="S3578">
        <f>_xlfn.IFNA(VLOOKUP(Q3578,'MARVEL-X'!A$2:I$1400,7,FALSE),VLOOKUP(Q3578,MARVEL!A$2:J$1522,10,FALSE))</f>
        <v>3127.8453268459998</v>
      </c>
      <c r="T3578">
        <f>IF(P3578=P3577,R3578+T3577,R3578)</f>
        <v>315787.94279366994</v>
      </c>
      <c r="U3578">
        <f>IF(P3578=P3577,1+U3577,1)</f>
        <v>12</v>
      </c>
      <c r="V3578" t="str">
        <f t="shared" si="55"/>
        <v/>
      </c>
      <c r="W3578" t="str">
        <f>IF(V3578="","",IF(ABS(V3578-R3578)&gt;W$1,ABS(V3578-R3578),""))</f>
        <v/>
      </c>
      <c r="X3578" t="str">
        <f>Y3578&amp;"-"&amp;Z3578&amp;"-"&amp;AC3578&amp;"-"&amp;AD3578&amp;"-"&amp;AG3578</f>
        <v>4.5-f-A-1-1.5</v>
      </c>
      <c r="Y3578">
        <f>F3578</f>
        <v>4.5</v>
      </c>
      <c r="Z3578" s="2" t="str">
        <f>G3578</f>
        <v>f</v>
      </c>
      <c r="AA3578">
        <f>_xlfn.IFNA(VLOOKUP(X3578,'duo-out'!A$2:Q$5000,5,FALSE),E3578+10*(H3578-1)+1+_xlfn.IFNA(VLOOKUP(D3578,states!A$2:C$10,3,FALSE),1))</f>
        <v>68</v>
      </c>
      <c r="AB3578" t="str">
        <f>IF(V3578="","",V3578)</f>
        <v/>
      </c>
      <c r="AC3578" s="2" t="str">
        <f>_xlfn.IFNA(VLOOKUP(D3578,states!A$2:C$10,2,FALSE),"XX")</f>
        <v>A</v>
      </c>
      <c r="AD3578">
        <f>E3578</f>
        <v>1</v>
      </c>
      <c r="AE3578">
        <f>_xlfn.IFNA(VLOOKUP(D3578,states!A$2:D$10,4,FALSE),0)</f>
        <v>2</v>
      </c>
      <c r="AF3578">
        <v>0.5</v>
      </c>
      <c r="AG3578">
        <f>IF(AE3578=0,AF3578,IF(AE3578=1,IF(F3578=0.5,0.5,IF(H3578=1,0.5,1.5)),IF(F3578=0.5,0.5,IF(H3578=1,2.5,1.5))))</f>
        <v>1.5</v>
      </c>
      <c r="AH3578" s="7">
        <f>IF(AC3578="XX",0,1/C3578^(1/5)*IF(E3578=0,100,1)/(E3578+1)^(1/4))</f>
        <v>1.1576739764810995</v>
      </c>
    </row>
    <row r="3579" spans="1:34">
      <c r="A3579">
        <v>5576</v>
      </c>
      <c r="B3579" s="1">
        <v>23322.707999999999</v>
      </c>
      <c r="C3579" s="6">
        <v>0.05</v>
      </c>
      <c r="D3579" t="s">
        <v>3</v>
      </c>
      <c r="E3579">
        <v>1</v>
      </c>
      <c r="F3579">
        <v>4.5</v>
      </c>
      <c r="G3579" t="s">
        <v>2</v>
      </c>
      <c r="H3579">
        <v>2</v>
      </c>
      <c r="I3579" t="s">
        <v>0</v>
      </c>
      <c r="J3579">
        <v>1</v>
      </c>
      <c r="K3579">
        <v>4.5</v>
      </c>
      <c r="L3579" t="s">
        <v>1</v>
      </c>
      <c r="M3579">
        <v>1</v>
      </c>
      <c r="N3579" t="s">
        <v>5632</v>
      </c>
      <c r="O3579">
        <v>1</v>
      </c>
      <c r="P3579" t="str">
        <f>D3579&amp;"-"&amp;F3579&amp;"-"&amp;G3579&amp;"-"&amp;E3579&amp;"-"&amp;H3579</f>
        <v>A2Delta-4.5-f-1-2</v>
      </c>
      <c r="Q3579" t="str">
        <f>I3579&amp;"-"&amp;K3579&amp;"-"&amp;L3579&amp;"-"&amp;J3579&amp;"-"&amp;M3579</f>
        <v>X2Pi-4.5-e-1-1</v>
      </c>
      <c r="R3579">
        <f>B3579+S3579</f>
        <v>26315.713626393001</v>
      </c>
      <c r="S3579">
        <f>_xlfn.IFNA(VLOOKUP(Q3579,'MARVEL-X'!A$2:I$1400,7,FALSE),VLOOKUP(Q3579,MARVEL!A$2:J$1522,10,FALSE))</f>
        <v>2993.0056263930001</v>
      </c>
      <c r="T3579">
        <f>IF(P3579=P3578,R3579+T3578,R3579)</f>
        <v>342103.65642006294</v>
      </c>
      <c r="U3579">
        <f>IF(P3579=P3578,1+U3578,1)</f>
        <v>13</v>
      </c>
      <c r="V3579" t="str">
        <f t="shared" si="55"/>
        <v/>
      </c>
      <c r="W3579" t="str">
        <f>IF(V3579="","",IF(ABS(V3579-R3579)&gt;W$1,ABS(V3579-R3579),""))</f>
        <v/>
      </c>
      <c r="X3579" t="str">
        <f>Y3579&amp;"-"&amp;Z3579&amp;"-"&amp;AC3579&amp;"-"&amp;AD3579&amp;"-"&amp;AG3579</f>
        <v>4.5-f-A-1-1.5</v>
      </c>
      <c r="Y3579">
        <f>F3579</f>
        <v>4.5</v>
      </c>
      <c r="Z3579" s="2" t="str">
        <f>G3579</f>
        <v>f</v>
      </c>
      <c r="AA3579">
        <f>_xlfn.IFNA(VLOOKUP(X3579,'duo-out'!A$2:Q$5000,5,FALSE),E3579+10*(H3579-1)+1+_xlfn.IFNA(VLOOKUP(D3579,states!A$2:C$10,3,FALSE),1))</f>
        <v>68</v>
      </c>
      <c r="AB3579" t="str">
        <f>IF(V3579="","",V3579)</f>
        <v/>
      </c>
      <c r="AC3579" s="2" t="str">
        <f>_xlfn.IFNA(VLOOKUP(D3579,states!A$2:C$10,2,FALSE),"XX")</f>
        <v>A</v>
      </c>
      <c r="AD3579">
        <f>E3579</f>
        <v>1</v>
      </c>
      <c r="AE3579">
        <f>_xlfn.IFNA(VLOOKUP(D3579,states!A$2:D$10,4,FALSE),0)</f>
        <v>2</v>
      </c>
      <c r="AF3579">
        <v>0.5</v>
      </c>
      <c r="AG3579">
        <f>IF(AE3579=0,AF3579,IF(AE3579=1,IF(F3579=0.5,0.5,IF(H3579=1,0.5,1.5)),IF(F3579=0.5,0.5,IF(H3579=1,2.5,1.5))))</f>
        <v>1.5</v>
      </c>
      <c r="AH3579" s="7">
        <f>IF(AC3579="XX",0,1/C3579^(1/5)*IF(E3579=0,100,1)/(E3579+1)^(1/4))</f>
        <v>1.5309059120638666</v>
      </c>
    </row>
    <row r="3580" spans="1:34">
      <c r="A3580">
        <v>1135</v>
      </c>
      <c r="B3580" s="1">
        <v>23025.95</v>
      </c>
      <c r="C3580" s="6">
        <v>0.05</v>
      </c>
      <c r="D3580" t="s">
        <v>3</v>
      </c>
      <c r="E3580">
        <v>1</v>
      </c>
      <c r="F3580">
        <v>4.5</v>
      </c>
      <c r="G3580" t="s">
        <v>2</v>
      </c>
      <c r="H3580">
        <v>2</v>
      </c>
      <c r="I3580" t="s">
        <v>0</v>
      </c>
      <c r="J3580">
        <v>1</v>
      </c>
      <c r="K3580">
        <v>5.5</v>
      </c>
      <c r="L3580" t="s">
        <v>2</v>
      </c>
      <c r="M3580">
        <v>2</v>
      </c>
      <c r="N3580" t="s">
        <v>1191</v>
      </c>
      <c r="O3580">
        <v>1</v>
      </c>
      <c r="P3580" t="str">
        <f>D3580&amp;"-"&amp;F3580&amp;"-"&amp;G3580&amp;"-"&amp;E3580&amp;"-"&amp;H3580</f>
        <v>A2Delta-4.5-f-1-2</v>
      </c>
      <c r="Q3580" t="str">
        <f>I3580&amp;"-"&amp;K3580&amp;"-"&amp;L3580&amp;"-"&amp;J3580&amp;"-"&amp;M3580</f>
        <v>X2Pi-5.5-f-1-2</v>
      </c>
      <c r="R3580">
        <f>B3580+S3580</f>
        <v>26315.672775202002</v>
      </c>
      <c r="S3580">
        <f>_xlfn.IFNA(VLOOKUP(Q3580,'MARVEL-X'!A$2:I$1400,7,FALSE),VLOOKUP(Q3580,MARVEL!A$2:J$1522,10,FALSE))</f>
        <v>3289.7227752019999</v>
      </c>
      <c r="T3580">
        <f>IF(P3580=P3579,R3580+T3579,R3580)</f>
        <v>368419.32919526496</v>
      </c>
      <c r="U3580">
        <f>IF(P3580=P3579,1+U3579,1)</f>
        <v>14</v>
      </c>
      <c r="V3580" t="str">
        <f t="shared" si="55"/>
        <v/>
      </c>
      <c r="W3580" t="str">
        <f>IF(V3580="","",IF(ABS(V3580-R3580)&gt;W$1,ABS(V3580-R3580),""))</f>
        <v/>
      </c>
      <c r="X3580" t="str">
        <f>Y3580&amp;"-"&amp;Z3580&amp;"-"&amp;AC3580&amp;"-"&amp;AD3580&amp;"-"&amp;AG3580</f>
        <v>4.5-f-A-1-1.5</v>
      </c>
      <c r="Y3580">
        <f>F3580</f>
        <v>4.5</v>
      </c>
      <c r="Z3580" s="2" t="str">
        <f>G3580</f>
        <v>f</v>
      </c>
      <c r="AA3580">
        <f>_xlfn.IFNA(VLOOKUP(X3580,'duo-out'!A$2:Q$5000,5,FALSE),E3580+10*(H3580-1)+1+_xlfn.IFNA(VLOOKUP(D3580,states!A$2:C$10,3,FALSE),1))</f>
        <v>68</v>
      </c>
      <c r="AB3580" t="str">
        <f>IF(V3580="","",V3580)</f>
        <v/>
      </c>
      <c r="AC3580" s="2" t="str">
        <f>_xlfn.IFNA(VLOOKUP(D3580,states!A$2:C$10,2,FALSE),"XX")</f>
        <v>A</v>
      </c>
      <c r="AD3580">
        <f>E3580</f>
        <v>1</v>
      </c>
      <c r="AE3580">
        <f>_xlfn.IFNA(VLOOKUP(D3580,states!A$2:D$10,4,FALSE),0)</f>
        <v>2</v>
      </c>
      <c r="AF3580">
        <v>0.5</v>
      </c>
      <c r="AG3580">
        <f>IF(AE3580=0,AF3580,IF(AE3580=1,IF(F3580=0.5,0.5,IF(H3580=1,0.5,1.5)),IF(F3580=0.5,0.5,IF(H3580=1,2.5,1.5))))</f>
        <v>1.5</v>
      </c>
      <c r="AH3580" s="7">
        <f>IF(AC3580="XX",0,1/C3580^(1/5)*IF(E3580=0,100,1)/(E3580+1)^(1/4))</f>
        <v>1.5309059120638666</v>
      </c>
    </row>
    <row r="3581" spans="1:34">
      <c r="A3581">
        <v>1119</v>
      </c>
      <c r="B3581" s="1">
        <v>23190.560000000001</v>
      </c>
      <c r="C3581" s="6">
        <v>0.29780000000000001</v>
      </c>
      <c r="D3581" t="s">
        <v>3</v>
      </c>
      <c r="E3581">
        <v>1</v>
      </c>
      <c r="F3581">
        <v>4.5</v>
      </c>
      <c r="G3581" t="s">
        <v>2</v>
      </c>
      <c r="H3581">
        <v>2</v>
      </c>
      <c r="I3581" t="s">
        <v>0</v>
      </c>
      <c r="J3581">
        <v>1</v>
      </c>
      <c r="K3581">
        <v>4.5</v>
      </c>
      <c r="L3581" t="s">
        <v>1</v>
      </c>
      <c r="M3581">
        <v>2</v>
      </c>
      <c r="N3581" t="s">
        <v>1175</v>
      </c>
      <c r="O3581">
        <v>1</v>
      </c>
      <c r="P3581" t="str">
        <f>D3581&amp;"-"&amp;F3581&amp;"-"&amp;G3581&amp;"-"&amp;E3581&amp;"-"&amp;H3581</f>
        <v>A2Delta-4.5-f-1-2</v>
      </c>
      <c r="Q3581" t="str">
        <f>I3581&amp;"-"&amp;K3581&amp;"-"&amp;L3581&amp;"-"&amp;J3581&amp;"-"&amp;M3581</f>
        <v>X2Pi-4.5-e-1-2</v>
      </c>
      <c r="R3581">
        <f>B3581+S3581</f>
        <v>26315.944578030001</v>
      </c>
      <c r="S3581">
        <f>_xlfn.IFNA(VLOOKUP(Q3581,'MARVEL-X'!A$2:I$1400,7,FALSE),VLOOKUP(Q3581,MARVEL!A$2:J$1522,10,FALSE))</f>
        <v>3125.3845780299998</v>
      </c>
      <c r="T3581">
        <f>IF(P3581=P3580,R3581+T3580,R3581)</f>
        <v>394735.27377329499</v>
      </c>
      <c r="U3581">
        <f>IF(P3581=P3580,1+U3580,1)</f>
        <v>15</v>
      </c>
      <c r="V3581" t="str">
        <f t="shared" si="55"/>
        <v/>
      </c>
      <c r="W3581" t="str">
        <f>IF(V3581="","",IF(ABS(V3581-R3581)&gt;W$1,ABS(V3581-R3581),""))</f>
        <v/>
      </c>
      <c r="X3581" t="str">
        <f>Y3581&amp;"-"&amp;Z3581&amp;"-"&amp;AC3581&amp;"-"&amp;AD3581&amp;"-"&amp;AG3581</f>
        <v>4.5-f-A-1-1.5</v>
      </c>
      <c r="Y3581">
        <f>F3581</f>
        <v>4.5</v>
      </c>
      <c r="Z3581" s="2" t="str">
        <f>G3581</f>
        <v>f</v>
      </c>
      <c r="AA3581">
        <f>_xlfn.IFNA(VLOOKUP(X3581,'duo-out'!A$2:Q$5000,5,FALSE),E3581+10*(H3581-1)+1+_xlfn.IFNA(VLOOKUP(D3581,states!A$2:C$10,3,FALSE),1))</f>
        <v>68</v>
      </c>
      <c r="AB3581" t="str">
        <f>IF(V3581="","",V3581)</f>
        <v/>
      </c>
      <c r="AC3581" s="2" t="str">
        <f>_xlfn.IFNA(VLOOKUP(D3581,states!A$2:C$10,2,FALSE),"XX")</f>
        <v>A</v>
      </c>
      <c r="AD3581">
        <f>E3581</f>
        <v>1</v>
      </c>
      <c r="AE3581">
        <f>_xlfn.IFNA(VLOOKUP(D3581,states!A$2:D$10,4,FALSE),0)</f>
        <v>2</v>
      </c>
      <c r="AF3581">
        <v>0.5</v>
      </c>
      <c r="AG3581">
        <f>IF(AE3581=0,AF3581,IF(AE3581=1,IF(F3581=0.5,0.5,IF(H3581=1,0.5,1.5)),IF(F3581=0.5,0.5,IF(H3581=1,2.5,1.5))))</f>
        <v>1.5</v>
      </c>
      <c r="AH3581" s="7">
        <f>IF(AC3581="XX",0,1/C3581^(1/5)*IF(E3581=0,100,1)/(E3581+1)^(1/4))</f>
        <v>1.0714146055762088</v>
      </c>
    </row>
    <row r="3582" spans="1:34">
      <c r="A3582">
        <v>1049</v>
      </c>
      <c r="B3582" s="1">
        <v>23325.56</v>
      </c>
      <c r="C3582" s="6">
        <v>0.05</v>
      </c>
      <c r="D3582" t="s">
        <v>3</v>
      </c>
      <c r="E3582">
        <v>1</v>
      </c>
      <c r="F3582">
        <v>4.5</v>
      </c>
      <c r="G3582" t="s">
        <v>2</v>
      </c>
      <c r="H3582">
        <v>2</v>
      </c>
      <c r="I3582" t="s">
        <v>0</v>
      </c>
      <c r="J3582">
        <v>1</v>
      </c>
      <c r="K3582">
        <v>3.5</v>
      </c>
      <c r="L3582" t="s">
        <v>2</v>
      </c>
      <c r="M3582">
        <v>2</v>
      </c>
      <c r="N3582" t="s">
        <v>1105</v>
      </c>
      <c r="O3582">
        <v>1</v>
      </c>
      <c r="P3582" t="str">
        <f>D3582&amp;"-"&amp;F3582&amp;"-"&amp;G3582&amp;"-"&amp;E3582&amp;"-"&amp;H3582</f>
        <v>A2Delta-4.5-f-1-2</v>
      </c>
      <c r="Q3582" t="str">
        <f>I3582&amp;"-"&amp;K3582&amp;"-"&amp;L3582&amp;"-"&amp;J3582&amp;"-"&amp;M3582</f>
        <v>X2Pi-3.5-f-1-2</v>
      </c>
      <c r="R3582">
        <f>B3582+S3582</f>
        <v>26315.647675551001</v>
      </c>
      <c r="S3582">
        <f>_xlfn.IFNA(VLOOKUP(Q3582,'MARVEL-X'!A$2:I$1400,7,FALSE),VLOOKUP(Q3582,MARVEL!A$2:J$1522,10,FALSE))</f>
        <v>2990.0876755509998</v>
      </c>
      <c r="T3582">
        <f>IF(P3582=P3581,R3582+T3581,R3582)</f>
        <v>421050.921448846</v>
      </c>
      <c r="U3582">
        <f>IF(P3582=P3581,1+U3581,1)</f>
        <v>16</v>
      </c>
      <c r="V3582">
        <f t="shared" si="55"/>
        <v>26315.682590552875</v>
      </c>
      <c r="W3582" t="str">
        <f>IF(V3582="","",IF(ABS(V3582-R3582)&gt;W$1,ABS(V3582-R3582),""))</f>
        <v/>
      </c>
      <c r="X3582" t="str">
        <f>Y3582&amp;"-"&amp;Z3582&amp;"-"&amp;AC3582&amp;"-"&amp;AD3582&amp;"-"&amp;AG3582</f>
        <v>4.5-f-A-1-1.5</v>
      </c>
      <c r="Y3582">
        <f>F3582</f>
        <v>4.5</v>
      </c>
      <c r="Z3582" s="2" t="str">
        <f>G3582</f>
        <v>f</v>
      </c>
      <c r="AA3582">
        <f>_xlfn.IFNA(VLOOKUP(X3582,'duo-out'!A$2:Q$5000,5,FALSE),E3582+10*(H3582-1)+1+_xlfn.IFNA(VLOOKUP(D3582,states!A$2:C$10,3,FALSE),1))</f>
        <v>68</v>
      </c>
      <c r="AB3582">
        <f>IF(V3582="","",V3582)</f>
        <v>26315.682590552875</v>
      </c>
      <c r="AC3582" s="2" t="str">
        <f>_xlfn.IFNA(VLOOKUP(D3582,states!A$2:C$10,2,FALSE),"XX")</f>
        <v>A</v>
      </c>
      <c r="AD3582">
        <f>E3582</f>
        <v>1</v>
      </c>
      <c r="AE3582">
        <f>_xlfn.IFNA(VLOOKUP(D3582,states!A$2:D$10,4,FALSE),0)</f>
        <v>2</v>
      </c>
      <c r="AF3582">
        <v>0.5</v>
      </c>
      <c r="AG3582">
        <f>IF(AE3582=0,AF3582,IF(AE3582=1,IF(F3582=0.5,0.5,IF(H3582=1,0.5,1.5)),IF(F3582=0.5,0.5,IF(H3582=1,2.5,1.5))))</f>
        <v>1.5</v>
      </c>
      <c r="AH3582" s="7">
        <f>IF(AC3582="XX",0,1/C3582^(1/5)*IF(E3582=0,100,1)/(E3582+1)^(1/4))</f>
        <v>1.5309059120638666</v>
      </c>
    </row>
    <row r="3583" spans="1:34">
      <c r="A3583">
        <v>4106</v>
      </c>
      <c r="B3583" s="1">
        <v>20523.55</v>
      </c>
      <c r="C3583" s="6">
        <v>1.736E-2</v>
      </c>
      <c r="D3583" t="s">
        <v>3</v>
      </c>
      <c r="E3583">
        <v>2</v>
      </c>
      <c r="F3583">
        <v>4.5</v>
      </c>
      <c r="G3583" t="s">
        <v>2</v>
      </c>
      <c r="H3583">
        <v>1</v>
      </c>
      <c r="I3583" t="s">
        <v>0</v>
      </c>
      <c r="J3583">
        <v>3</v>
      </c>
      <c r="K3583">
        <v>5.5</v>
      </c>
      <c r="L3583" t="s">
        <v>2</v>
      </c>
      <c r="M3583">
        <v>1</v>
      </c>
      <c r="N3583" t="s">
        <v>4162</v>
      </c>
      <c r="O3583">
        <v>1</v>
      </c>
      <c r="P3583" t="str">
        <f>D3583&amp;"-"&amp;F3583&amp;"-"&amp;G3583&amp;"-"&amp;E3583&amp;"-"&amp;H3583</f>
        <v>A2Delta-4.5-f-2-1</v>
      </c>
      <c r="Q3583" t="str">
        <f>I3583&amp;"-"&amp;K3583&amp;"-"&amp;L3583&amp;"-"&amp;J3583&amp;"-"&amp;M3583</f>
        <v>X2Pi-5.5-f-3-1</v>
      </c>
      <c r="R3583">
        <f>B3583+S3583</f>
        <v>28709.162486216999</v>
      </c>
      <c r="S3583">
        <f>_xlfn.IFNA(VLOOKUP(Q3583,'MARVEL-X'!A$2:I$1400,7,FALSE),VLOOKUP(Q3583,MARVEL!A$2:J$1522,10,FALSE))</f>
        <v>8185.612486217</v>
      </c>
      <c r="T3583">
        <f>IF(P3583=P3582,R3583+T3582,R3583)</f>
        <v>28709.162486216999</v>
      </c>
      <c r="U3583">
        <f>IF(P3583=P3582,1+U3582,1)</f>
        <v>1</v>
      </c>
      <c r="V3583" t="str">
        <f t="shared" si="55"/>
        <v/>
      </c>
      <c r="W3583" t="str">
        <f>IF(V3583="","",IF(ABS(V3583-R3583)&gt;W$1,ABS(V3583-R3583),""))</f>
        <v/>
      </c>
      <c r="X3583" t="str">
        <f>Y3583&amp;"-"&amp;Z3583&amp;"-"&amp;AC3583&amp;"-"&amp;AD3583&amp;"-"&amp;AG3583</f>
        <v>4.5-f-A-2-2.5</v>
      </c>
      <c r="Y3583">
        <f>F3583</f>
        <v>4.5</v>
      </c>
      <c r="Z3583" s="2" t="str">
        <f>G3583</f>
        <v>f</v>
      </c>
      <c r="AA3583">
        <f>_xlfn.IFNA(VLOOKUP(X3583,'duo-out'!A$2:Q$5000,5,FALSE),E3583+10*(H3583-1)+1+_xlfn.IFNA(VLOOKUP(D3583,states!A$2:C$10,3,FALSE),1))</f>
        <v>84</v>
      </c>
      <c r="AB3583" t="str">
        <f>IF(V3583="","",V3583)</f>
        <v/>
      </c>
      <c r="AC3583" s="2" t="str">
        <f>_xlfn.IFNA(VLOOKUP(D3583,states!A$2:C$10,2,FALSE),"XX")</f>
        <v>A</v>
      </c>
      <c r="AD3583">
        <f>E3583</f>
        <v>2</v>
      </c>
      <c r="AE3583">
        <f>_xlfn.IFNA(VLOOKUP(D3583,states!A$2:D$10,4,FALSE),0)</f>
        <v>2</v>
      </c>
      <c r="AF3583">
        <v>0.5</v>
      </c>
      <c r="AG3583">
        <f>IF(AE3583=0,AF3583,IF(AE3583=1,IF(F3583=0.5,0.5,IF(H3583=1,0.5,1.5)),IF(F3583=0.5,0.5,IF(H3583=1,2.5,1.5))))</f>
        <v>2.5</v>
      </c>
      <c r="AH3583" s="7">
        <f>IF(AC3583="XX",0,1/C3583^(1/5)*IF(E3583=0,100,1)/(E3583+1)^(1/4))</f>
        <v>1.7092663472959335</v>
      </c>
    </row>
    <row r="3584" spans="1:34">
      <c r="A3584">
        <v>13</v>
      </c>
      <c r="B3584" s="1">
        <v>20648.599999999999</v>
      </c>
      <c r="C3584" s="6">
        <v>5.0000000000000001E-3</v>
      </c>
      <c r="D3584" t="s">
        <v>3</v>
      </c>
      <c r="E3584">
        <v>2</v>
      </c>
      <c r="F3584">
        <v>4.5</v>
      </c>
      <c r="G3584" t="s">
        <v>2</v>
      </c>
      <c r="H3584">
        <v>1</v>
      </c>
      <c r="I3584" t="s">
        <v>0</v>
      </c>
      <c r="J3584">
        <v>3</v>
      </c>
      <c r="K3584">
        <v>4.5</v>
      </c>
      <c r="L3584" t="s">
        <v>1</v>
      </c>
      <c r="M3584">
        <v>1</v>
      </c>
      <c r="N3584" t="s">
        <v>68</v>
      </c>
      <c r="O3584">
        <v>-1</v>
      </c>
      <c r="P3584" t="str">
        <f>D3584&amp;"-"&amp;F3584&amp;"-"&amp;G3584&amp;"-"&amp;E3584&amp;"-"&amp;H3584</f>
        <v>A2Delta-4.5-f-2-1</v>
      </c>
      <c r="Q3584" t="str">
        <f>I3584&amp;"-"&amp;K3584&amp;"-"&amp;L3584&amp;"-"&amp;J3584&amp;"-"&amp;M3584</f>
        <v>X2Pi-4.5-e-3-1</v>
      </c>
      <c r="R3584">
        <f>B3584+S3584</f>
        <v>28709.745678503001</v>
      </c>
      <c r="S3584">
        <f>_xlfn.IFNA(VLOOKUP(Q3584,'MARVEL-X'!A$2:I$1400,7,FALSE),VLOOKUP(Q3584,MARVEL!A$2:J$1522,10,FALSE))</f>
        <v>8061.1456785030005</v>
      </c>
      <c r="T3584">
        <f>IF(P3584=P3583,R3584+T3583,R3584)</f>
        <v>57418.90816472</v>
      </c>
      <c r="U3584">
        <f>IF(P3584=P3583,1+U3583,1)</f>
        <v>2</v>
      </c>
      <c r="V3584" t="str">
        <f t="shared" si="55"/>
        <v/>
      </c>
      <c r="W3584" t="str">
        <f>IF(V3584="","",IF(ABS(V3584-R3584)&gt;W$1,ABS(V3584-R3584),""))</f>
        <v/>
      </c>
      <c r="X3584" t="str">
        <f>Y3584&amp;"-"&amp;Z3584&amp;"-"&amp;AC3584&amp;"-"&amp;AD3584&amp;"-"&amp;AG3584</f>
        <v>4.5-f-A-2-2.5</v>
      </c>
      <c r="Y3584">
        <f>F3584</f>
        <v>4.5</v>
      </c>
      <c r="Z3584" s="2" t="str">
        <f>G3584</f>
        <v>f</v>
      </c>
      <c r="AA3584">
        <f>_xlfn.IFNA(VLOOKUP(X3584,'duo-out'!A$2:Q$5000,5,FALSE),E3584+10*(H3584-1)+1+_xlfn.IFNA(VLOOKUP(D3584,states!A$2:C$10,3,FALSE),1))</f>
        <v>84</v>
      </c>
      <c r="AB3584" t="str">
        <f>IF(V3584="","",V3584)</f>
        <v/>
      </c>
      <c r="AC3584" s="2" t="str">
        <f>_xlfn.IFNA(VLOOKUP(D3584,states!A$2:C$10,2,FALSE),"XX")</f>
        <v>A</v>
      </c>
      <c r="AD3584">
        <f>E3584</f>
        <v>2</v>
      </c>
      <c r="AE3584">
        <f>_xlfn.IFNA(VLOOKUP(D3584,states!A$2:D$10,4,FALSE),0)</f>
        <v>2</v>
      </c>
      <c r="AF3584">
        <v>0.5</v>
      </c>
      <c r="AG3584">
        <f>IF(AE3584=0,AF3584,IF(AE3584=1,IF(F3584=0.5,0.5,IF(H3584=1,0.5,1.5)),IF(F3584=0.5,0.5,IF(H3584=1,2.5,1.5))))</f>
        <v>2.5</v>
      </c>
      <c r="AH3584" s="7">
        <f>IF(AC3584="XX",0,1/C3584^(1/5)*IF(E3584=0,100,1)/(E3584+1)^(1/4))</f>
        <v>2.1924297443889911</v>
      </c>
    </row>
    <row r="3585" spans="1:34">
      <c r="A3585">
        <v>4098</v>
      </c>
      <c r="B3585" s="1">
        <v>20648.022000000001</v>
      </c>
      <c r="C3585" s="6">
        <v>5.0000000000000001E-3</v>
      </c>
      <c r="D3585" t="s">
        <v>3</v>
      </c>
      <c r="E3585">
        <v>2</v>
      </c>
      <c r="F3585">
        <v>4.5</v>
      </c>
      <c r="G3585" t="s">
        <v>2</v>
      </c>
      <c r="H3585">
        <v>1</v>
      </c>
      <c r="I3585" t="s">
        <v>0</v>
      </c>
      <c r="J3585">
        <v>3</v>
      </c>
      <c r="K3585">
        <v>4.5</v>
      </c>
      <c r="L3585" t="s">
        <v>1</v>
      </c>
      <c r="M3585">
        <v>1</v>
      </c>
      <c r="N3585" t="s">
        <v>4154</v>
      </c>
      <c r="O3585">
        <v>1</v>
      </c>
      <c r="P3585" t="str">
        <f>D3585&amp;"-"&amp;F3585&amp;"-"&amp;G3585&amp;"-"&amp;E3585&amp;"-"&amp;H3585</f>
        <v>A2Delta-4.5-f-2-1</v>
      </c>
      <c r="Q3585" t="str">
        <f>I3585&amp;"-"&amp;K3585&amp;"-"&amp;L3585&amp;"-"&amp;J3585&amp;"-"&amp;M3585</f>
        <v>X2Pi-4.5-e-3-1</v>
      </c>
      <c r="R3585">
        <f>B3585+S3585</f>
        <v>28709.167678502999</v>
      </c>
      <c r="S3585">
        <f>_xlfn.IFNA(VLOOKUP(Q3585,'MARVEL-X'!A$2:I$1400,7,FALSE),VLOOKUP(Q3585,MARVEL!A$2:J$1522,10,FALSE))</f>
        <v>8061.1456785030005</v>
      </c>
      <c r="T3585">
        <f>IF(P3585=P3584,R3585+T3584,R3585)</f>
        <v>86128.075843222992</v>
      </c>
      <c r="U3585">
        <f>IF(P3585=P3584,1+U3584,1)</f>
        <v>3</v>
      </c>
      <c r="V3585" t="str">
        <f t="shared" si="55"/>
        <v/>
      </c>
      <c r="W3585" t="str">
        <f>IF(V3585="","",IF(ABS(V3585-R3585)&gt;W$1,ABS(V3585-R3585),""))</f>
        <v/>
      </c>
      <c r="X3585" t="str">
        <f>Y3585&amp;"-"&amp;Z3585&amp;"-"&amp;AC3585&amp;"-"&amp;AD3585&amp;"-"&amp;AG3585</f>
        <v>4.5-f-A-2-2.5</v>
      </c>
      <c r="Y3585">
        <f>F3585</f>
        <v>4.5</v>
      </c>
      <c r="Z3585" s="2" t="str">
        <f>G3585</f>
        <v>f</v>
      </c>
      <c r="AA3585">
        <f>_xlfn.IFNA(VLOOKUP(X3585,'duo-out'!A$2:Q$5000,5,FALSE),E3585+10*(H3585-1)+1+_xlfn.IFNA(VLOOKUP(D3585,states!A$2:C$10,3,FALSE),1))</f>
        <v>84</v>
      </c>
      <c r="AB3585" t="str">
        <f>IF(V3585="","",V3585)</f>
        <v/>
      </c>
      <c r="AC3585" s="2" t="str">
        <f>_xlfn.IFNA(VLOOKUP(D3585,states!A$2:C$10,2,FALSE),"XX")</f>
        <v>A</v>
      </c>
      <c r="AD3585">
        <f>E3585</f>
        <v>2</v>
      </c>
      <c r="AE3585">
        <f>_xlfn.IFNA(VLOOKUP(D3585,states!A$2:D$10,4,FALSE),0)</f>
        <v>2</v>
      </c>
      <c r="AF3585">
        <v>0.5</v>
      </c>
      <c r="AG3585">
        <f>IF(AE3585=0,AF3585,IF(AE3585=1,IF(F3585=0.5,0.5,IF(H3585=1,0.5,1.5)),IF(F3585=0.5,0.5,IF(H3585=1,2.5,1.5))))</f>
        <v>2.5</v>
      </c>
      <c r="AH3585" s="7">
        <f>IF(AC3585="XX",0,1/C3585^(1/5)*IF(E3585=0,100,1)/(E3585+1)^(1/4))</f>
        <v>2.1924297443889911</v>
      </c>
    </row>
    <row r="3586" spans="1:34">
      <c r="A3586">
        <v>4094</v>
      </c>
      <c r="B3586" s="1">
        <v>20748.706999999999</v>
      </c>
      <c r="C3586" s="6">
        <v>5.0000000000000001E-3</v>
      </c>
      <c r="D3586" t="s">
        <v>3</v>
      </c>
      <c r="E3586">
        <v>2</v>
      </c>
      <c r="F3586">
        <v>4.5</v>
      </c>
      <c r="G3586" t="s">
        <v>2</v>
      </c>
      <c r="H3586">
        <v>1</v>
      </c>
      <c r="I3586" t="s">
        <v>0</v>
      </c>
      <c r="J3586">
        <v>3</v>
      </c>
      <c r="K3586">
        <v>3.5</v>
      </c>
      <c r="L3586" t="s">
        <v>2</v>
      </c>
      <c r="M3586">
        <v>1</v>
      </c>
      <c r="N3586" t="s">
        <v>4150</v>
      </c>
      <c r="O3586">
        <v>1</v>
      </c>
      <c r="P3586" t="str">
        <f>D3586&amp;"-"&amp;F3586&amp;"-"&amp;G3586&amp;"-"&amp;E3586&amp;"-"&amp;H3586</f>
        <v>A2Delta-4.5-f-2-1</v>
      </c>
      <c r="Q3586" t="str">
        <f>I3586&amp;"-"&amp;K3586&amp;"-"&amp;L3586&amp;"-"&amp;J3586&amp;"-"&amp;M3586</f>
        <v>X2Pi-3.5-f-3-1</v>
      </c>
      <c r="R3586">
        <f>B3586+S3586</f>
        <v>28709.178736620997</v>
      </c>
      <c r="S3586">
        <f>_xlfn.IFNA(VLOOKUP(Q3586,'MARVEL-X'!A$2:I$1400,7,FALSE),VLOOKUP(Q3586,MARVEL!A$2:J$1522,10,FALSE))</f>
        <v>7960.4717366209998</v>
      </c>
      <c r="T3586">
        <f>IF(P3586=P3585,R3586+T3585,R3586)</f>
        <v>114837.25457984398</v>
      </c>
      <c r="U3586">
        <f>IF(P3586=P3585,1+U3585,1)</f>
        <v>4</v>
      </c>
      <c r="V3586" t="str">
        <f t="shared" si="55"/>
        <v/>
      </c>
      <c r="W3586" t="str">
        <f>IF(V3586="","",IF(ABS(V3586-R3586)&gt;W$1,ABS(V3586-R3586),""))</f>
        <v/>
      </c>
      <c r="X3586" t="str">
        <f>Y3586&amp;"-"&amp;Z3586&amp;"-"&amp;AC3586&amp;"-"&amp;AD3586&amp;"-"&amp;AG3586</f>
        <v>4.5-f-A-2-2.5</v>
      </c>
      <c r="Y3586">
        <f>F3586</f>
        <v>4.5</v>
      </c>
      <c r="Z3586" s="2" t="str">
        <f>G3586</f>
        <v>f</v>
      </c>
      <c r="AA3586">
        <f>_xlfn.IFNA(VLOOKUP(X3586,'duo-out'!A$2:Q$5000,5,FALSE),E3586+10*(H3586-1)+1+_xlfn.IFNA(VLOOKUP(D3586,states!A$2:C$10,3,FALSE),1))</f>
        <v>84</v>
      </c>
      <c r="AB3586" t="str">
        <f>IF(V3586="","",V3586)</f>
        <v/>
      </c>
      <c r="AC3586" s="2" t="str">
        <f>_xlfn.IFNA(VLOOKUP(D3586,states!A$2:C$10,2,FALSE),"XX")</f>
        <v>A</v>
      </c>
      <c r="AD3586">
        <f>E3586</f>
        <v>2</v>
      </c>
      <c r="AE3586">
        <f>_xlfn.IFNA(VLOOKUP(D3586,states!A$2:D$10,4,FALSE),0)</f>
        <v>2</v>
      </c>
      <c r="AF3586">
        <v>0.5</v>
      </c>
      <c r="AG3586">
        <f>IF(AE3586=0,AF3586,IF(AE3586=1,IF(F3586=0.5,0.5,IF(H3586=1,0.5,1.5)),IF(F3586=0.5,0.5,IF(H3586=1,2.5,1.5))))</f>
        <v>2.5</v>
      </c>
      <c r="AH3586" s="7">
        <f>IF(AC3586="XX",0,1/C3586^(1/5)*IF(E3586=0,100,1)/(E3586+1)^(1/4))</f>
        <v>2.1924297443889911</v>
      </c>
    </row>
    <row r="3587" spans="1:34">
      <c r="A3587">
        <v>3686</v>
      </c>
      <c r="B3587" s="1">
        <v>22990.1986</v>
      </c>
      <c r="C3587" s="6">
        <v>1.089E-2</v>
      </c>
      <c r="D3587" t="s">
        <v>3</v>
      </c>
      <c r="E3587">
        <v>2</v>
      </c>
      <c r="F3587">
        <v>4.5</v>
      </c>
      <c r="G3587" t="s">
        <v>2</v>
      </c>
      <c r="H3587">
        <v>1</v>
      </c>
      <c r="I3587" t="s">
        <v>0</v>
      </c>
      <c r="J3587">
        <v>2</v>
      </c>
      <c r="K3587">
        <v>5.5</v>
      </c>
      <c r="L3587" t="s">
        <v>2</v>
      </c>
      <c r="M3587">
        <v>1</v>
      </c>
      <c r="N3587" t="s">
        <v>3742</v>
      </c>
      <c r="O3587">
        <v>1</v>
      </c>
      <c r="P3587" t="str">
        <f>D3587&amp;"-"&amp;F3587&amp;"-"&amp;G3587&amp;"-"&amp;E3587&amp;"-"&amp;H3587</f>
        <v>A2Delta-4.5-f-2-1</v>
      </c>
      <c r="Q3587" t="str">
        <f>I3587&amp;"-"&amp;K3587&amp;"-"&amp;L3587&amp;"-"&amp;J3587&amp;"-"&amp;M3587</f>
        <v>X2Pi-5.5-f-2-1</v>
      </c>
      <c r="R3587">
        <f>B3587+S3587</f>
        <v>28709.183798061</v>
      </c>
      <c r="S3587">
        <f>_xlfn.IFNA(VLOOKUP(Q3587,'MARVEL-X'!A$2:I$1400,7,FALSE),VLOOKUP(Q3587,MARVEL!A$2:J$1522,10,FALSE))</f>
        <v>5718.9851980610001</v>
      </c>
      <c r="T3587">
        <f>IF(P3587=P3586,R3587+T3586,R3587)</f>
        <v>143546.438377905</v>
      </c>
      <c r="U3587">
        <f>IF(P3587=P3586,1+U3586,1)</f>
        <v>5</v>
      </c>
      <c r="V3587" t="str">
        <f t="shared" ref="V3587:V3650" si="56">IF(P3587=P3588,"",T3587/U3587)</f>
        <v/>
      </c>
      <c r="W3587" t="str">
        <f>IF(V3587="","",IF(ABS(V3587-R3587)&gt;W$1,ABS(V3587-R3587),""))</f>
        <v/>
      </c>
      <c r="X3587" t="str">
        <f>Y3587&amp;"-"&amp;Z3587&amp;"-"&amp;AC3587&amp;"-"&amp;AD3587&amp;"-"&amp;AG3587</f>
        <v>4.5-f-A-2-2.5</v>
      </c>
      <c r="Y3587">
        <f>F3587</f>
        <v>4.5</v>
      </c>
      <c r="Z3587" s="2" t="str">
        <f>G3587</f>
        <v>f</v>
      </c>
      <c r="AA3587">
        <f>_xlfn.IFNA(VLOOKUP(X3587,'duo-out'!A$2:Q$5000,5,FALSE),E3587+10*(H3587-1)+1+_xlfn.IFNA(VLOOKUP(D3587,states!A$2:C$10,3,FALSE),1))</f>
        <v>84</v>
      </c>
      <c r="AB3587" t="str">
        <f>IF(V3587="","",V3587)</f>
        <v/>
      </c>
      <c r="AC3587" s="2" t="str">
        <f>_xlfn.IFNA(VLOOKUP(D3587,states!A$2:C$10,2,FALSE),"XX")</f>
        <v>A</v>
      </c>
      <c r="AD3587">
        <f>E3587</f>
        <v>2</v>
      </c>
      <c r="AE3587">
        <f>_xlfn.IFNA(VLOOKUP(D3587,states!A$2:D$10,4,FALSE),0)</f>
        <v>2</v>
      </c>
      <c r="AF3587">
        <v>0.5</v>
      </c>
      <c r="AG3587">
        <f>IF(AE3587=0,AF3587,IF(AE3587=1,IF(F3587=0.5,0.5,IF(H3587=1,0.5,1.5)),IF(F3587=0.5,0.5,IF(H3587=1,2.5,1.5))))</f>
        <v>2.5</v>
      </c>
      <c r="AH3587" s="7">
        <f>IF(AC3587="XX",0,1/C3587^(1/5)*IF(E3587=0,100,1)/(E3587+1)^(1/4))</f>
        <v>1.8763511181054828</v>
      </c>
    </row>
    <row r="3588" spans="1:34">
      <c r="A3588">
        <v>3662</v>
      </c>
      <c r="B3588" s="1">
        <v>23119.827700000002</v>
      </c>
      <c r="C3588" s="6">
        <v>5.0000000000000001E-3</v>
      </c>
      <c r="D3588" t="s">
        <v>3</v>
      </c>
      <c r="E3588">
        <v>2</v>
      </c>
      <c r="F3588">
        <v>4.5</v>
      </c>
      <c r="G3588" t="s">
        <v>2</v>
      </c>
      <c r="H3588">
        <v>1</v>
      </c>
      <c r="I3588" t="s">
        <v>0</v>
      </c>
      <c r="J3588">
        <v>2</v>
      </c>
      <c r="K3588">
        <v>4.5</v>
      </c>
      <c r="L3588" t="s">
        <v>1</v>
      </c>
      <c r="M3588">
        <v>1</v>
      </c>
      <c r="N3588" t="s">
        <v>3718</v>
      </c>
      <c r="O3588">
        <v>1</v>
      </c>
      <c r="P3588" t="str">
        <f>D3588&amp;"-"&amp;F3588&amp;"-"&amp;G3588&amp;"-"&amp;E3588&amp;"-"&amp;H3588</f>
        <v>A2Delta-4.5-f-2-1</v>
      </c>
      <c r="Q3588" t="str">
        <f>I3588&amp;"-"&amp;K3588&amp;"-"&amp;L3588&amp;"-"&amp;J3588&amp;"-"&amp;M3588</f>
        <v>X2Pi-4.5-e-2-1</v>
      </c>
      <c r="R3588">
        <f>B3588+S3588</f>
        <v>28709.178979639</v>
      </c>
      <c r="S3588">
        <f>_xlfn.IFNA(VLOOKUP(Q3588,'MARVEL-X'!A$2:I$1400,7,FALSE),VLOOKUP(Q3588,MARVEL!A$2:J$1522,10,FALSE))</f>
        <v>5589.3512796389996</v>
      </c>
      <c r="T3588">
        <f>IF(P3588=P3587,R3588+T3587,R3588)</f>
        <v>172255.61735754399</v>
      </c>
      <c r="U3588">
        <f>IF(P3588=P3587,1+U3587,1)</f>
        <v>6</v>
      </c>
      <c r="V3588" t="str">
        <f t="shared" si="56"/>
        <v/>
      </c>
      <c r="W3588" t="str">
        <f>IF(V3588="","",IF(ABS(V3588-R3588)&gt;W$1,ABS(V3588-R3588),""))</f>
        <v/>
      </c>
      <c r="X3588" t="str">
        <f>Y3588&amp;"-"&amp;Z3588&amp;"-"&amp;AC3588&amp;"-"&amp;AD3588&amp;"-"&amp;AG3588</f>
        <v>4.5-f-A-2-2.5</v>
      </c>
      <c r="Y3588">
        <f>F3588</f>
        <v>4.5</v>
      </c>
      <c r="Z3588" s="2" t="str">
        <f>G3588</f>
        <v>f</v>
      </c>
      <c r="AA3588">
        <f>_xlfn.IFNA(VLOOKUP(X3588,'duo-out'!A$2:Q$5000,5,FALSE),E3588+10*(H3588-1)+1+_xlfn.IFNA(VLOOKUP(D3588,states!A$2:C$10,3,FALSE),1))</f>
        <v>84</v>
      </c>
      <c r="AB3588" t="str">
        <f>IF(V3588="","",V3588)</f>
        <v/>
      </c>
      <c r="AC3588" s="2" t="str">
        <f>_xlfn.IFNA(VLOOKUP(D3588,states!A$2:C$10,2,FALSE),"XX")</f>
        <v>A</v>
      </c>
      <c r="AD3588">
        <f>E3588</f>
        <v>2</v>
      </c>
      <c r="AE3588">
        <f>_xlfn.IFNA(VLOOKUP(D3588,states!A$2:D$10,4,FALSE),0)</f>
        <v>2</v>
      </c>
      <c r="AF3588">
        <v>0.5</v>
      </c>
      <c r="AG3588">
        <f>IF(AE3588=0,AF3588,IF(AE3588=1,IF(F3588=0.5,0.5,IF(H3588=1,0.5,1.5)),IF(F3588=0.5,0.5,IF(H3588=1,2.5,1.5))))</f>
        <v>2.5</v>
      </c>
      <c r="AH3588" s="7">
        <f>IF(AC3588="XX",0,1/C3588^(1/5)*IF(E3588=0,100,1)/(E3588+1)^(1/4))</f>
        <v>2.1924297443889911</v>
      </c>
    </row>
    <row r="3589" spans="1:34">
      <c r="A3589">
        <v>3655</v>
      </c>
      <c r="B3589" s="1">
        <v>23224.690200000001</v>
      </c>
      <c r="C3589" s="6">
        <v>1.7059999999999999E-2</v>
      </c>
      <c r="D3589" t="s">
        <v>3</v>
      </c>
      <c r="E3589">
        <v>2</v>
      </c>
      <c r="F3589">
        <v>4.5</v>
      </c>
      <c r="G3589" t="s">
        <v>2</v>
      </c>
      <c r="H3589">
        <v>1</v>
      </c>
      <c r="I3589" t="s">
        <v>0</v>
      </c>
      <c r="J3589">
        <v>2</v>
      </c>
      <c r="K3589">
        <v>3.5</v>
      </c>
      <c r="L3589" t="s">
        <v>2</v>
      </c>
      <c r="M3589">
        <v>1</v>
      </c>
      <c r="N3589" t="s">
        <v>3711</v>
      </c>
      <c r="O3589">
        <v>1</v>
      </c>
      <c r="P3589" t="str">
        <f>D3589&amp;"-"&amp;F3589&amp;"-"&amp;G3589&amp;"-"&amp;E3589&amp;"-"&amp;H3589</f>
        <v>A2Delta-4.5-f-2-1</v>
      </c>
      <c r="Q3589" t="str">
        <f>I3589&amp;"-"&amp;K3589&amp;"-"&amp;L3589&amp;"-"&amp;J3589&amp;"-"&amp;M3589</f>
        <v>X2Pi-3.5-f-2-1</v>
      </c>
      <c r="R3589">
        <f>B3589+S3589</f>
        <v>28709.188611712001</v>
      </c>
      <c r="S3589">
        <f>_xlfn.IFNA(VLOOKUP(Q3589,'MARVEL-X'!A$2:I$1400,7,FALSE),VLOOKUP(Q3589,MARVEL!A$2:J$1522,10,FALSE))</f>
        <v>5484.4984117120002</v>
      </c>
      <c r="T3589">
        <f>IF(P3589=P3588,R3589+T3588,R3589)</f>
        <v>200964.80596925598</v>
      </c>
      <c r="U3589">
        <f>IF(P3589=P3588,1+U3588,1)</f>
        <v>7</v>
      </c>
      <c r="V3589" t="str">
        <f t="shared" si="56"/>
        <v/>
      </c>
      <c r="W3589" t="str">
        <f>IF(V3589="","",IF(ABS(V3589-R3589)&gt;W$1,ABS(V3589-R3589),""))</f>
        <v/>
      </c>
      <c r="X3589" t="str">
        <f>Y3589&amp;"-"&amp;Z3589&amp;"-"&amp;AC3589&amp;"-"&amp;AD3589&amp;"-"&amp;AG3589</f>
        <v>4.5-f-A-2-2.5</v>
      </c>
      <c r="Y3589">
        <f>F3589</f>
        <v>4.5</v>
      </c>
      <c r="Z3589" s="2" t="str">
        <f>G3589</f>
        <v>f</v>
      </c>
      <c r="AA3589">
        <f>_xlfn.IFNA(VLOOKUP(X3589,'duo-out'!A$2:Q$5000,5,FALSE),E3589+10*(H3589-1)+1+_xlfn.IFNA(VLOOKUP(D3589,states!A$2:C$10,3,FALSE),1))</f>
        <v>84</v>
      </c>
      <c r="AB3589" t="str">
        <f>IF(V3589="","",V3589)</f>
        <v/>
      </c>
      <c r="AC3589" s="2" t="str">
        <f>_xlfn.IFNA(VLOOKUP(D3589,states!A$2:C$10,2,FALSE),"XX")</f>
        <v>A</v>
      </c>
      <c r="AD3589">
        <f>E3589</f>
        <v>2</v>
      </c>
      <c r="AE3589">
        <f>_xlfn.IFNA(VLOOKUP(D3589,states!A$2:D$10,4,FALSE),0)</f>
        <v>2</v>
      </c>
      <c r="AF3589">
        <v>0.5</v>
      </c>
      <c r="AG3589">
        <f>IF(AE3589=0,AF3589,IF(AE3589=1,IF(F3589=0.5,0.5,IF(H3589=1,0.5,1.5)),IF(F3589=0.5,0.5,IF(H3589=1,2.5,1.5))))</f>
        <v>2.5</v>
      </c>
      <c r="AH3589" s="7">
        <f>IF(AC3589="XX",0,1/C3589^(1/5)*IF(E3589=0,100,1)/(E3589+1)^(1/4))</f>
        <v>1.7152359909720942</v>
      </c>
    </row>
    <row r="3590" spans="1:34">
      <c r="A3590">
        <v>2995</v>
      </c>
      <c r="B3590" s="1">
        <v>22990.189299999998</v>
      </c>
      <c r="C3590" s="6">
        <v>5.0000000000000001E-3</v>
      </c>
      <c r="D3590" t="s">
        <v>3</v>
      </c>
      <c r="E3590">
        <v>2</v>
      </c>
      <c r="F3590">
        <v>4.5</v>
      </c>
      <c r="G3590" t="s">
        <v>2</v>
      </c>
      <c r="H3590">
        <v>1</v>
      </c>
      <c r="I3590" t="s">
        <v>0</v>
      </c>
      <c r="J3590">
        <v>2</v>
      </c>
      <c r="K3590">
        <v>5.5</v>
      </c>
      <c r="L3590" t="s">
        <v>2</v>
      </c>
      <c r="M3590">
        <v>1</v>
      </c>
      <c r="N3590" t="s">
        <v>3051</v>
      </c>
      <c r="O3590">
        <v>1</v>
      </c>
      <c r="P3590" t="str">
        <f>D3590&amp;"-"&amp;F3590&amp;"-"&amp;G3590&amp;"-"&amp;E3590&amp;"-"&amp;H3590</f>
        <v>A2Delta-4.5-f-2-1</v>
      </c>
      <c r="Q3590" t="str">
        <f>I3590&amp;"-"&amp;K3590&amp;"-"&amp;L3590&amp;"-"&amp;J3590&amp;"-"&amp;M3590</f>
        <v>X2Pi-5.5-f-2-1</v>
      </c>
      <c r="R3590">
        <f>B3590+S3590</f>
        <v>28709.174498060998</v>
      </c>
      <c r="S3590">
        <f>_xlfn.IFNA(VLOOKUP(Q3590,'MARVEL-X'!A$2:I$1400,7,FALSE),VLOOKUP(Q3590,MARVEL!A$2:J$1522,10,FALSE))</f>
        <v>5718.9851980610001</v>
      </c>
      <c r="T3590">
        <f>IF(P3590=P3589,R3590+T3589,R3590)</f>
        <v>229673.98046731699</v>
      </c>
      <c r="U3590">
        <f>IF(P3590=P3589,1+U3589,1)</f>
        <v>8</v>
      </c>
      <c r="V3590" t="str">
        <f t="shared" si="56"/>
        <v/>
      </c>
      <c r="W3590" t="str">
        <f>IF(V3590="","",IF(ABS(V3590-R3590)&gt;W$1,ABS(V3590-R3590),""))</f>
        <v/>
      </c>
      <c r="X3590" t="str">
        <f>Y3590&amp;"-"&amp;Z3590&amp;"-"&amp;AC3590&amp;"-"&amp;AD3590&amp;"-"&amp;AG3590</f>
        <v>4.5-f-A-2-2.5</v>
      </c>
      <c r="Y3590">
        <f>F3590</f>
        <v>4.5</v>
      </c>
      <c r="Z3590" s="2" t="str">
        <f>G3590</f>
        <v>f</v>
      </c>
      <c r="AA3590">
        <f>_xlfn.IFNA(VLOOKUP(X3590,'duo-out'!A$2:Q$5000,5,FALSE),E3590+10*(H3590-1)+1+_xlfn.IFNA(VLOOKUP(D3590,states!A$2:C$10,3,FALSE),1))</f>
        <v>84</v>
      </c>
      <c r="AB3590" t="str">
        <f>IF(V3590="","",V3590)</f>
        <v/>
      </c>
      <c r="AC3590" s="2" t="str">
        <f>_xlfn.IFNA(VLOOKUP(D3590,states!A$2:C$10,2,FALSE),"XX")</f>
        <v>A</v>
      </c>
      <c r="AD3590">
        <f>E3590</f>
        <v>2</v>
      </c>
      <c r="AE3590">
        <f>_xlfn.IFNA(VLOOKUP(D3590,states!A$2:D$10,4,FALSE),0)</f>
        <v>2</v>
      </c>
      <c r="AF3590">
        <v>0.5</v>
      </c>
      <c r="AG3590">
        <f>IF(AE3590=0,AF3590,IF(AE3590=1,IF(F3590=0.5,0.5,IF(H3590=1,0.5,1.5)),IF(F3590=0.5,0.5,IF(H3590=1,2.5,1.5))))</f>
        <v>2.5</v>
      </c>
      <c r="AH3590" s="7">
        <f>IF(AC3590="XX",0,1/C3590^(1/5)*IF(E3590=0,100,1)/(E3590+1)^(1/4))</f>
        <v>2.1924297443889911</v>
      </c>
    </row>
    <row r="3591" spans="1:34">
      <c r="A3591">
        <v>2985</v>
      </c>
      <c r="B3591" s="1">
        <v>23120.425599999999</v>
      </c>
      <c r="C3591" s="6">
        <v>1.2460000000000001E-2</v>
      </c>
      <c r="D3591" t="s">
        <v>3</v>
      </c>
      <c r="E3591">
        <v>2</v>
      </c>
      <c r="F3591">
        <v>4.5</v>
      </c>
      <c r="G3591" t="s">
        <v>2</v>
      </c>
      <c r="H3591">
        <v>1</v>
      </c>
      <c r="I3591" t="s">
        <v>0</v>
      </c>
      <c r="J3591">
        <v>2</v>
      </c>
      <c r="K3591">
        <v>4.5</v>
      </c>
      <c r="L3591" t="s">
        <v>2</v>
      </c>
      <c r="M3591">
        <v>1</v>
      </c>
      <c r="N3591" t="s">
        <v>3041</v>
      </c>
      <c r="O3591">
        <v>1</v>
      </c>
      <c r="P3591" t="str">
        <f>D3591&amp;"-"&amp;F3591&amp;"-"&amp;G3591&amp;"-"&amp;E3591&amp;"-"&amp;H3591</f>
        <v>A2Delta-4.5-f-2-1</v>
      </c>
      <c r="Q3591" t="str">
        <f>I3591&amp;"-"&amp;K3591&amp;"-"&amp;L3591&amp;"-"&amp;J3591&amp;"-"&amp;M3591</f>
        <v>X2Pi-4.5-f-2-1</v>
      </c>
      <c r="R3591">
        <f>B3591+S3591</f>
        <v>28709.161196700999</v>
      </c>
      <c r="S3591">
        <f>_xlfn.IFNA(VLOOKUP(Q3591,'MARVEL-X'!A$2:I$1400,7,FALSE),VLOOKUP(Q3591,MARVEL!A$2:J$1522,10,FALSE))</f>
        <v>5588.7355967009998</v>
      </c>
      <c r="T3591">
        <f>IF(P3591=P3590,R3591+T3590,R3591)</f>
        <v>258383.14166401798</v>
      </c>
      <c r="U3591">
        <f>IF(P3591=P3590,1+U3590,1)</f>
        <v>9</v>
      </c>
      <c r="V3591" t="str">
        <f t="shared" si="56"/>
        <v/>
      </c>
      <c r="W3591" t="str">
        <f>IF(V3591="","",IF(ABS(V3591-R3591)&gt;W$1,ABS(V3591-R3591),""))</f>
        <v/>
      </c>
      <c r="X3591" t="str">
        <f>Y3591&amp;"-"&amp;Z3591&amp;"-"&amp;AC3591&amp;"-"&amp;AD3591&amp;"-"&amp;AG3591</f>
        <v>4.5-f-A-2-2.5</v>
      </c>
      <c r="Y3591">
        <f>F3591</f>
        <v>4.5</v>
      </c>
      <c r="Z3591" s="2" t="str">
        <f>G3591</f>
        <v>f</v>
      </c>
      <c r="AA3591">
        <f>_xlfn.IFNA(VLOOKUP(X3591,'duo-out'!A$2:Q$5000,5,FALSE),E3591+10*(H3591-1)+1+_xlfn.IFNA(VLOOKUP(D3591,states!A$2:C$10,3,FALSE),1))</f>
        <v>84</v>
      </c>
      <c r="AB3591" t="str">
        <f>IF(V3591="","",V3591)</f>
        <v/>
      </c>
      <c r="AC3591" s="2" t="str">
        <f>_xlfn.IFNA(VLOOKUP(D3591,states!A$2:C$10,2,FALSE),"XX")</f>
        <v>A</v>
      </c>
      <c r="AD3591">
        <f>E3591</f>
        <v>2</v>
      </c>
      <c r="AE3591">
        <f>_xlfn.IFNA(VLOOKUP(D3591,states!A$2:D$10,4,FALSE),0)</f>
        <v>2</v>
      </c>
      <c r="AF3591">
        <v>0.5</v>
      </c>
      <c r="AG3591">
        <f>IF(AE3591=0,AF3591,IF(AE3591=1,IF(F3591=0.5,0.5,IF(H3591=1,0.5,1.5)),IF(F3591=0.5,0.5,IF(H3591=1,2.5,1.5))))</f>
        <v>2.5</v>
      </c>
      <c r="AH3591" s="7">
        <f>IF(AC3591="XX",0,1/C3591^(1/5)*IF(E3591=0,100,1)/(E3591+1)^(1/4))</f>
        <v>1.82648486514368</v>
      </c>
    </row>
    <row r="3592" spans="1:34">
      <c r="A3592">
        <v>2974</v>
      </c>
      <c r="B3592" s="1">
        <v>23224.671200000001</v>
      </c>
      <c r="C3592" s="6">
        <v>5.0000000000000001E-3</v>
      </c>
      <c r="D3592" t="s">
        <v>3</v>
      </c>
      <c r="E3592">
        <v>2</v>
      </c>
      <c r="F3592">
        <v>4.5</v>
      </c>
      <c r="G3592" t="s">
        <v>2</v>
      </c>
      <c r="H3592">
        <v>1</v>
      </c>
      <c r="I3592" t="s">
        <v>0</v>
      </c>
      <c r="J3592">
        <v>2</v>
      </c>
      <c r="K3592">
        <v>3.5</v>
      </c>
      <c r="L3592" t="s">
        <v>2</v>
      </c>
      <c r="M3592">
        <v>1</v>
      </c>
      <c r="N3592" t="s">
        <v>3030</v>
      </c>
      <c r="O3592">
        <v>1</v>
      </c>
      <c r="P3592" t="str">
        <f>D3592&amp;"-"&amp;F3592&amp;"-"&amp;G3592&amp;"-"&amp;E3592&amp;"-"&amp;H3592</f>
        <v>A2Delta-4.5-f-2-1</v>
      </c>
      <c r="Q3592" t="str">
        <f>I3592&amp;"-"&amp;K3592&amp;"-"&amp;L3592&amp;"-"&amp;J3592&amp;"-"&amp;M3592</f>
        <v>X2Pi-3.5-f-2-1</v>
      </c>
      <c r="R3592">
        <f>B3592+S3592</f>
        <v>28709.169611712001</v>
      </c>
      <c r="S3592">
        <f>_xlfn.IFNA(VLOOKUP(Q3592,'MARVEL-X'!A$2:I$1400,7,FALSE),VLOOKUP(Q3592,MARVEL!A$2:J$1522,10,FALSE))</f>
        <v>5484.4984117120002</v>
      </c>
      <c r="T3592">
        <f>IF(P3592=P3591,R3592+T3591,R3592)</f>
        <v>287092.31127572997</v>
      </c>
      <c r="U3592">
        <f>IF(P3592=P3591,1+U3591,1)</f>
        <v>10</v>
      </c>
      <c r="V3592" t="str">
        <f t="shared" si="56"/>
        <v/>
      </c>
      <c r="W3592" t="str">
        <f>IF(V3592="","",IF(ABS(V3592-R3592)&gt;W$1,ABS(V3592-R3592),""))</f>
        <v/>
      </c>
      <c r="X3592" t="str">
        <f>Y3592&amp;"-"&amp;Z3592&amp;"-"&amp;AC3592&amp;"-"&amp;AD3592&amp;"-"&amp;AG3592</f>
        <v>4.5-f-A-2-2.5</v>
      </c>
      <c r="Y3592">
        <f>F3592</f>
        <v>4.5</v>
      </c>
      <c r="Z3592" s="2" t="str">
        <f>G3592</f>
        <v>f</v>
      </c>
      <c r="AA3592">
        <f>_xlfn.IFNA(VLOOKUP(X3592,'duo-out'!A$2:Q$5000,5,FALSE),E3592+10*(H3592-1)+1+_xlfn.IFNA(VLOOKUP(D3592,states!A$2:C$10,3,FALSE),1))</f>
        <v>84</v>
      </c>
      <c r="AB3592" t="str">
        <f>IF(V3592="","",V3592)</f>
        <v/>
      </c>
      <c r="AC3592" s="2" t="str">
        <f>_xlfn.IFNA(VLOOKUP(D3592,states!A$2:C$10,2,FALSE),"XX")</f>
        <v>A</v>
      </c>
      <c r="AD3592">
        <f>E3592</f>
        <v>2</v>
      </c>
      <c r="AE3592">
        <f>_xlfn.IFNA(VLOOKUP(D3592,states!A$2:D$10,4,FALSE),0)</f>
        <v>2</v>
      </c>
      <c r="AF3592">
        <v>0.5</v>
      </c>
      <c r="AG3592">
        <f>IF(AE3592=0,AF3592,IF(AE3592=1,IF(F3592=0.5,0.5,IF(H3592=1,0.5,1.5)),IF(F3592=0.5,0.5,IF(H3592=1,2.5,1.5))))</f>
        <v>2.5</v>
      </c>
      <c r="AH3592" s="7">
        <f>IF(AC3592="XX",0,1/C3592^(1/5)*IF(E3592=0,100,1)/(E3592+1)^(1/4))</f>
        <v>2.1924297443889911</v>
      </c>
    </row>
    <row r="3593" spans="1:34">
      <c r="A3593">
        <v>5699</v>
      </c>
      <c r="B3593" s="1">
        <v>23122.616000000002</v>
      </c>
      <c r="C3593" s="6">
        <v>0.05</v>
      </c>
      <c r="D3593" t="s">
        <v>3</v>
      </c>
      <c r="E3593">
        <v>2</v>
      </c>
      <c r="F3593">
        <v>4.5</v>
      </c>
      <c r="G3593" t="s">
        <v>2</v>
      </c>
      <c r="H3593">
        <v>1</v>
      </c>
      <c r="I3593" t="s">
        <v>0</v>
      </c>
      <c r="J3593">
        <v>2</v>
      </c>
      <c r="K3593">
        <v>3.5</v>
      </c>
      <c r="L3593" t="s">
        <v>2</v>
      </c>
      <c r="M3593">
        <v>2</v>
      </c>
      <c r="N3593" t="s">
        <v>5755</v>
      </c>
      <c r="O3593">
        <v>1</v>
      </c>
      <c r="P3593" t="str">
        <f>D3593&amp;"-"&amp;F3593&amp;"-"&amp;G3593&amp;"-"&amp;E3593&amp;"-"&amp;H3593</f>
        <v>A2Delta-4.5-f-2-1</v>
      </c>
      <c r="Q3593" t="str">
        <f>I3593&amp;"-"&amp;K3593&amp;"-"&amp;L3593&amp;"-"&amp;J3593&amp;"-"&amp;M3593</f>
        <v>X2Pi-3.5-f-2-2</v>
      </c>
      <c r="R3593">
        <f>B3593+S3593</f>
        <v>28709.174924146002</v>
      </c>
      <c r="S3593">
        <f>_xlfn.IFNA(VLOOKUP(Q3593,'MARVEL-X'!A$2:I$1400,7,FALSE),VLOOKUP(Q3593,MARVEL!A$2:J$1522,10,FALSE))</f>
        <v>5586.5589241460002</v>
      </c>
      <c r="T3593">
        <f>IF(P3593=P3592,R3593+T3592,R3593)</f>
        <v>315801.48619987594</v>
      </c>
      <c r="U3593">
        <f>IF(P3593=P3592,1+U3592,1)</f>
        <v>11</v>
      </c>
      <c r="V3593" t="str">
        <f t="shared" si="56"/>
        <v/>
      </c>
      <c r="W3593" t="str">
        <f>IF(V3593="","",IF(ABS(V3593-R3593)&gt;W$1,ABS(V3593-R3593),""))</f>
        <v/>
      </c>
      <c r="X3593" t="str">
        <f>Y3593&amp;"-"&amp;Z3593&amp;"-"&amp;AC3593&amp;"-"&amp;AD3593&amp;"-"&amp;AG3593</f>
        <v>4.5-f-A-2-2.5</v>
      </c>
      <c r="Y3593">
        <f>F3593</f>
        <v>4.5</v>
      </c>
      <c r="Z3593" s="2" t="str">
        <f>G3593</f>
        <v>f</v>
      </c>
      <c r="AA3593">
        <f>_xlfn.IFNA(VLOOKUP(X3593,'duo-out'!A$2:Q$5000,5,FALSE),E3593+10*(H3593-1)+1+_xlfn.IFNA(VLOOKUP(D3593,states!A$2:C$10,3,FALSE),1))</f>
        <v>84</v>
      </c>
      <c r="AB3593" t="str">
        <f>IF(V3593="","",V3593)</f>
        <v/>
      </c>
      <c r="AC3593" s="2" t="str">
        <f>_xlfn.IFNA(VLOOKUP(D3593,states!A$2:C$10,2,FALSE),"XX")</f>
        <v>A</v>
      </c>
      <c r="AD3593">
        <f>E3593</f>
        <v>2</v>
      </c>
      <c r="AE3593">
        <f>_xlfn.IFNA(VLOOKUP(D3593,states!A$2:D$10,4,FALSE),0)</f>
        <v>2</v>
      </c>
      <c r="AF3593">
        <v>0.5</v>
      </c>
      <c r="AG3593">
        <f>IF(AE3593=0,AF3593,IF(AE3593=1,IF(F3593=0.5,0.5,IF(H3593=1,0.5,1.5)),IF(F3593=0.5,0.5,IF(H3593=1,2.5,1.5))))</f>
        <v>2.5</v>
      </c>
      <c r="AH3593" s="7">
        <f>IF(AC3593="XX",0,1/C3593^(1/5)*IF(E3593=0,100,1)/(E3593+1)^(1/4))</f>
        <v>1.3833296494790666</v>
      </c>
    </row>
    <row r="3594" spans="1:34">
      <c r="A3594">
        <v>5663</v>
      </c>
      <c r="B3594" s="1">
        <v>23119.850999999999</v>
      </c>
      <c r="C3594" s="6">
        <v>0.05</v>
      </c>
      <c r="D3594" t="s">
        <v>3</v>
      </c>
      <c r="E3594">
        <v>2</v>
      </c>
      <c r="F3594">
        <v>4.5</v>
      </c>
      <c r="G3594" t="s">
        <v>2</v>
      </c>
      <c r="H3594">
        <v>1</v>
      </c>
      <c r="I3594" t="s">
        <v>0</v>
      </c>
      <c r="J3594">
        <v>2</v>
      </c>
      <c r="K3594">
        <v>4.5</v>
      </c>
      <c r="L3594" t="s">
        <v>1</v>
      </c>
      <c r="M3594">
        <v>1</v>
      </c>
      <c r="N3594" t="s">
        <v>5719</v>
      </c>
      <c r="O3594">
        <v>1</v>
      </c>
      <c r="P3594" t="str">
        <f>D3594&amp;"-"&amp;F3594&amp;"-"&amp;G3594&amp;"-"&amp;E3594&amp;"-"&amp;H3594</f>
        <v>A2Delta-4.5-f-2-1</v>
      </c>
      <c r="Q3594" t="str">
        <f>I3594&amp;"-"&amp;K3594&amp;"-"&amp;L3594&amp;"-"&amp;J3594&amp;"-"&amp;M3594</f>
        <v>X2Pi-4.5-e-2-1</v>
      </c>
      <c r="R3594">
        <f>B3594+S3594</f>
        <v>28709.202279638997</v>
      </c>
      <c r="S3594">
        <f>_xlfn.IFNA(VLOOKUP(Q3594,'MARVEL-X'!A$2:I$1400,7,FALSE),VLOOKUP(Q3594,MARVEL!A$2:J$1522,10,FALSE))</f>
        <v>5589.3512796389996</v>
      </c>
      <c r="T3594">
        <f>IF(P3594=P3593,R3594+T3593,R3594)</f>
        <v>344510.68847951497</v>
      </c>
      <c r="U3594">
        <f>IF(P3594=P3593,1+U3593,1)</f>
        <v>12</v>
      </c>
      <c r="V3594" t="str">
        <f t="shared" si="56"/>
        <v/>
      </c>
      <c r="W3594" t="str">
        <f>IF(V3594="","",IF(ABS(V3594-R3594)&gt;W$1,ABS(V3594-R3594),""))</f>
        <v/>
      </c>
      <c r="X3594" t="str">
        <f>Y3594&amp;"-"&amp;Z3594&amp;"-"&amp;AC3594&amp;"-"&amp;AD3594&amp;"-"&amp;AG3594</f>
        <v>4.5-f-A-2-2.5</v>
      </c>
      <c r="Y3594">
        <f>F3594</f>
        <v>4.5</v>
      </c>
      <c r="Z3594" s="2" t="str">
        <f>G3594</f>
        <v>f</v>
      </c>
      <c r="AA3594">
        <f>_xlfn.IFNA(VLOOKUP(X3594,'duo-out'!A$2:Q$5000,5,FALSE),E3594+10*(H3594-1)+1+_xlfn.IFNA(VLOOKUP(D3594,states!A$2:C$10,3,FALSE),1))</f>
        <v>84</v>
      </c>
      <c r="AB3594" t="str">
        <f>IF(V3594="","",V3594)</f>
        <v/>
      </c>
      <c r="AC3594" s="2" t="str">
        <f>_xlfn.IFNA(VLOOKUP(D3594,states!A$2:C$10,2,FALSE),"XX")</f>
        <v>A</v>
      </c>
      <c r="AD3594">
        <f>E3594</f>
        <v>2</v>
      </c>
      <c r="AE3594">
        <f>_xlfn.IFNA(VLOOKUP(D3594,states!A$2:D$10,4,FALSE),0)</f>
        <v>2</v>
      </c>
      <c r="AF3594">
        <v>0.5</v>
      </c>
      <c r="AG3594">
        <f>IF(AE3594=0,AF3594,IF(AE3594=1,IF(F3594=0.5,0.5,IF(H3594=1,0.5,1.5)),IF(F3594=0.5,0.5,IF(H3594=1,2.5,1.5))))</f>
        <v>2.5</v>
      </c>
      <c r="AH3594" s="7">
        <f>IF(AC3594="XX",0,1/C3594^(1/5)*IF(E3594=0,100,1)/(E3594+1)^(1/4))</f>
        <v>1.3833296494790666</v>
      </c>
    </row>
    <row r="3595" spans="1:34">
      <c r="A3595">
        <v>163</v>
      </c>
      <c r="B3595" s="1">
        <v>23224.556</v>
      </c>
      <c r="C3595" s="6">
        <v>0.1444</v>
      </c>
      <c r="D3595" t="s">
        <v>3</v>
      </c>
      <c r="E3595">
        <v>2</v>
      </c>
      <c r="F3595">
        <v>4.5</v>
      </c>
      <c r="G3595" t="s">
        <v>2</v>
      </c>
      <c r="H3595">
        <v>1</v>
      </c>
      <c r="I3595" t="s">
        <v>0</v>
      </c>
      <c r="J3595">
        <v>2</v>
      </c>
      <c r="K3595">
        <v>3.5</v>
      </c>
      <c r="L3595" t="s">
        <v>2</v>
      </c>
      <c r="M3595">
        <v>1</v>
      </c>
      <c r="N3595" t="s">
        <v>218</v>
      </c>
      <c r="O3595">
        <v>-1</v>
      </c>
      <c r="P3595" t="str">
        <f>D3595&amp;"-"&amp;F3595&amp;"-"&amp;G3595&amp;"-"&amp;E3595&amp;"-"&amp;H3595</f>
        <v>A2Delta-4.5-f-2-1</v>
      </c>
      <c r="Q3595" t="str">
        <f>I3595&amp;"-"&amp;K3595&amp;"-"&amp;L3595&amp;"-"&amp;J3595&amp;"-"&amp;M3595</f>
        <v>X2Pi-3.5-f-2-1</v>
      </c>
      <c r="R3595">
        <f>B3595+S3595</f>
        <v>28709.054411712001</v>
      </c>
      <c r="S3595">
        <f>_xlfn.IFNA(VLOOKUP(Q3595,'MARVEL-X'!A$2:I$1400,7,FALSE),VLOOKUP(Q3595,MARVEL!A$2:J$1522,10,FALSE))</f>
        <v>5484.4984117120002</v>
      </c>
      <c r="T3595">
        <f>IF(P3595=P3594,R3595+T3594,R3595)</f>
        <v>373219.74289122695</v>
      </c>
      <c r="U3595">
        <f>IF(P3595=P3594,1+U3594,1)</f>
        <v>13</v>
      </c>
      <c r="V3595" t="str">
        <f t="shared" si="56"/>
        <v/>
      </c>
      <c r="W3595" t="str">
        <f>IF(V3595="","",IF(ABS(V3595-R3595)&gt;W$1,ABS(V3595-R3595),""))</f>
        <v/>
      </c>
      <c r="X3595" t="str">
        <f>Y3595&amp;"-"&amp;Z3595&amp;"-"&amp;AC3595&amp;"-"&amp;AD3595&amp;"-"&amp;AG3595</f>
        <v>4.5-f-A-2-2.5</v>
      </c>
      <c r="Y3595">
        <f>F3595</f>
        <v>4.5</v>
      </c>
      <c r="Z3595" s="2" t="str">
        <f>G3595</f>
        <v>f</v>
      </c>
      <c r="AA3595">
        <f>_xlfn.IFNA(VLOOKUP(X3595,'duo-out'!A$2:Q$5000,5,FALSE),E3595+10*(H3595-1)+1+_xlfn.IFNA(VLOOKUP(D3595,states!A$2:C$10,3,FALSE),1))</f>
        <v>84</v>
      </c>
      <c r="AB3595" t="str">
        <f>IF(V3595="","",V3595)</f>
        <v/>
      </c>
      <c r="AC3595" s="2" t="str">
        <f>_xlfn.IFNA(VLOOKUP(D3595,states!A$2:C$10,2,FALSE),"XX")</f>
        <v>A</v>
      </c>
      <c r="AD3595">
        <f>E3595</f>
        <v>2</v>
      </c>
      <c r="AE3595">
        <f>_xlfn.IFNA(VLOOKUP(D3595,states!A$2:D$10,4,FALSE),0)</f>
        <v>2</v>
      </c>
      <c r="AF3595">
        <v>0.5</v>
      </c>
      <c r="AG3595">
        <f>IF(AE3595=0,AF3595,IF(AE3595=1,IF(F3595=0.5,0.5,IF(H3595=1,0.5,1.5)),IF(F3595=0.5,0.5,IF(H3595=1,2.5,1.5))))</f>
        <v>2.5</v>
      </c>
      <c r="AH3595" s="7">
        <f>IF(AC3595="XX",0,1/C3595^(1/5)*IF(E3595=0,100,1)/(E3595+1)^(1/4))</f>
        <v>1.118938578665557</v>
      </c>
    </row>
    <row r="3596" spans="1:34">
      <c r="A3596">
        <v>1297</v>
      </c>
      <c r="B3596" s="1">
        <v>22990.15</v>
      </c>
      <c r="C3596" s="6">
        <v>0.05</v>
      </c>
      <c r="D3596" t="s">
        <v>3</v>
      </c>
      <c r="E3596">
        <v>2</v>
      </c>
      <c r="F3596">
        <v>4.5</v>
      </c>
      <c r="G3596" t="s">
        <v>2</v>
      </c>
      <c r="H3596">
        <v>1</v>
      </c>
      <c r="I3596" t="s">
        <v>0</v>
      </c>
      <c r="J3596">
        <v>2</v>
      </c>
      <c r="K3596">
        <v>5.5</v>
      </c>
      <c r="L3596" t="s">
        <v>2</v>
      </c>
      <c r="M3596">
        <v>1</v>
      </c>
      <c r="N3596" t="s">
        <v>1353</v>
      </c>
      <c r="O3596">
        <v>1</v>
      </c>
      <c r="P3596" t="str">
        <f>D3596&amp;"-"&amp;F3596&amp;"-"&amp;G3596&amp;"-"&amp;E3596&amp;"-"&amp;H3596</f>
        <v>A2Delta-4.5-f-2-1</v>
      </c>
      <c r="Q3596" t="str">
        <f>I3596&amp;"-"&amp;K3596&amp;"-"&amp;L3596&amp;"-"&amp;J3596&amp;"-"&amp;M3596</f>
        <v>X2Pi-5.5-f-2-1</v>
      </c>
      <c r="R3596">
        <f>B3596+S3596</f>
        <v>28709.135198061002</v>
      </c>
      <c r="S3596">
        <f>_xlfn.IFNA(VLOOKUP(Q3596,'MARVEL-X'!A$2:I$1400,7,FALSE),VLOOKUP(Q3596,MARVEL!A$2:J$1522,10,FALSE))</f>
        <v>5718.9851980610001</v>
      </c>
      <c r="T3596">
        <f>IF(P3596=P3595,R3596+T3595,R3596)</f>
        <v>401928.87808928796</v>
      </c>
      <c r="U3596">
        <f>IF(P3596=P3595,1+U3595,1)</f>
        <v>14</v>
      </c>
      <c r="V3596" t="str">
        <f t="shared" si="56"/>
        <v/>
      </c>
      <c r="W3596" t="str">
        <f>IF(V3596="","",IF(ABS(V3596-R3596)&gt;W$1,ABS(V3596-R3596),""))</f>
        <v/>
      </c>
      <c r="X3596" t="str">
        <f>Y3596&amp;"-"&amp;Z3596&amp;"-"&amp;AC3596&amp;"-"&amp;AD3596&amp;"-"&amp;AG3596</f>
        <v>4.5-f-A-2-2.5</v>
      </c>
      <c r="Y3596">
        <f>F3596</f>
        <v>4.5</v>
      </c>
      <c r="Z3596" s="2" t="str">
        <f>G3596</f>
        <v>f</v>
      </c>
      <c r="AA3596">
        <f>_xlfn.IFNA(VLOOKUP(X3596,'duo-out'!A$2:Q$5000,5,FALSE),E3596+10*(H3596-1)+1+_xlfn.IFNA(VLOOKUP(D3596,states!A$2:C$10,3,FALSE),1))</f>
        <v>84</v>
      </c>
      <c r="AB3596" t="str">
        <f>IF(V3596="","",V3596)</f>
        <v/>
      </c>
      <c r="AC3596" s="2" t="str">
        <f>_xlfn.IFNA(VLOOKUP(D3596,states!A$2:C$10,2,FALSE),"XX")</f>
        <v>A</v>
      </c>
      <c r="AD3596">
        <f>E3596</f>
        <v>2</v>
      </c>
      <c r="AE3596">
        <f>_xlfn.IFNA(VLOOKUP(D3596,states!A$2:D$10,4,FALSE),0)</f>
        <v>2</v>
      </c>
      <c r="AF3596">
        <v>0.5</v>
      </c>
      <c r="AG3596">
        <f>IF(AE3596=0,AF3596,IF(AE3596=1,IF(F3596=0.5,0.5,IF(H3596=1,0.5,1.5)),IF(F3596=0.5,0.5,IF(H3596=1,2.5,1.5))))</f>
        <v>2.5</v>
      </c>
      <c r="AH3596" s="7">
        <f>IF(AC3596="XX",0,1/C3596^(1/5)*IF(E3596=0,100,1)/(E3596+1)^(1/4))</f>
        <v>1.3833296494790666</v>
      </c>
    </row>
    <row r="3597" spans="1:34">
      <c r="A3597">
        <v>1230</v>
      </c>
      <c r="B3597" s="1">
        <v>23119.78</v>
      </c>
      <c r="C3597" s="6">
        <v>0.05</v>
      </c>
      <c r="D3597" t="s">
        <v>3</v>
      </c>
      <c r="E3597">
        <v>2</v>
      </c>
      <c r="F3597">
        <v>4.5</v>
      </c>
      <c r="G3597" t="s">
        <v>2</v>
      </c>
      <c r="H3597">
        <v>1</v>
      </c>
      <c r="I3597" t="s">
        <v>0</v>
      </c>
      <c r="J3597">
        <v>2</v>
      </c>
      <c r="K3597">
        <v>4.5</v>
      </c>
      <c r="L3597" t="s">
        <v>1</v>
      </c>
      <c r="M3597">
        <v>1</v>
      </c>
      <c r="N3597" t="s">
        <v>1286</v>
      </c>
      <c r="O3597">
        <v>1</v>
      </c>
      <c r="P3597" t="str">
        <f>D3597&amp;"-"&amp;F3597&amp;"-"&amp;G3597&amp;"-"&amp;E3597&amp;"-"&amp;H3597</f>
        <v>A2Delta-4.5-f-2-1</v>
      </c>
      <c r="Q3597" t="str">
        <f>I3597&amp;"-"&amp;K3597&amp;"-"&amp;L3597&amp;"-"&amp;J3597&amp;"-"&amp;M3597</f>
        <v>X2Pi-4.5-e-2-1</v>
      </c>
      <c r="R3597">
        <f>B3597+S3597</f>
        <v>28709.131279638998</v>
      </c>
      <c r="S3597">
        <f>_xlfn.IFNA(VLOOKUP(Q3597,'MARVEL-X'!A$2:I$1400,7,FALSE),VLOOKUP(Q3597,MARVEL!A$2:J$1522,10,FALSE))</f>
        <v>5589.3512796389996</v>
      </c>
      <c r="T3597">
        <f>IF(P3597=P3596,R3597+T3596,R3597)</f>
        <v>430638.00936892699</v>
      </c>
      <c r="U3597">
        <f>IF(P3597=P3596,1+U3596,1)</f>
        <v>15</v>
      </c>
      <c r="V3597" t="str">
        <f t="shared" si="56"/>
        <v/>
      </c>
      <c r="W3597" t="str">
        <f>IF(V3597="","",IF(ABS(V3597-R3597)&gt;W$1,ABS(V3597-R3597),""))</f>
        <v/>
      </c>
      <c r="X3597" t="str">
        <f>Y3597&amp;"-"&amp;Z3597&amp;"-"&amp;AC3597&amp;"-"&amp;AD3597&amp;"-"&amp;AG3597</f>
        <v>4.5-f-A-2-2.5</v>
      </c>
      <c r="Y3597">
        <f>F3597</f>
        <v>4.5</v>
      </c>
      <c r="Z3597" s="2" t="str">
        <f>G3597</f>
        <v>f</v>
      </c>
      <c r="AA3597">
        <f>_xlfn.IFNA(VLOOKUP(X3597,'duo-out'!A$2:Q$5000,5,FALSE),E3597+10*(H3597-1)+1+_xlfn.IFNA(VLOOKUP(D3597,states!A$2:C$10,3,FALSE),1))</f>
        <v>84</v>
      </c>
      <c r="AB3597" t="str">
        <f>IF(V3597="","",V3597)</f>
        <v/>
      </c>
      <c r="AC3597" s="2" t="str">
        <f>_xlfn.IFNA(VLOOKUP(D3597,states!A$2:C$10,2,FALSE),"XX")</f>
        <v>A</v>
      </c>
      <c r="AD3597">
        <f>E3597</f>
        <v>2</v>
      </c>
      <c r="AE3597">
        <f>_xlfn.IFNA(VLOOKUP(D3597,states!A$2:D$10,4,FALSE),0)</f>
        <v>2</v>
      </c>
      <c r="AF3597">
        <v>0.5</v>
      </c>
      <c r="AG3597">
        <f>IF(AE3597=0,AF3597,IF(AE3597=1,IF(F3597=0.5,0.5,IF(H3597=1,0.5,1.5)),IF(F3597=0.5,0.5,IF(H3597=1,2.5,1.5))))</f>
        <v>2.5</v>
      </c>
      <c r="AH3597" s="7">
        <f>IF(AC3597="XX",0,1/C3597^(1/5)*IF(E3597=0,100,1)/(E3597+1)^(1/4))</f>
        <v>1.3833296494790666</v>
      </c>
    </row>
    <row r="3598" spans="1:34">
      <c r="A3598">
        <v>1210</v>
      </c>
      <c r="B3598" s="1">
        <v>23224.53</v>
      </c>
      <c r="C3598" s="6">
        <v>0.15959999999999999</v>
      </c>
      <c r="D3598" t="s">
        <v>3</v>
      </c>
      <c r="E3598">
        <v>2</v>
      </c>
      <c r="F3598">
        <v>4.5</v>
      </c>
      <c r="G3598" t="s">
        <v>2</v>
      </c>
      <c r="H3598">
        <v>1</v>
      </c>
      <c r="I3598" t="s">
        <v>0</v>
      </c>
      <c r="J3598">
        <v>2</v>
      </c>
      <c r="K3598">
        <v>3.5</v>
      </c>
      <c r="L3598" t="s">
        <v>2</v>
      </c>
      <c r="M3598">
        <v>1</v>
      </c>
      <c r="N3598" t="s">
        <v>1266</v>
      </c>
      <c r="O3598">
        <v>1</v>
      </c>
      <c r="P3598" t="str">
        <f>D3598&amp;"-"&amp;F3598&amp;"-"&amp;G3598&amp;"-"&amp;E3598&amp;"-"&amp;H3598</f>
        <v>A2Delta-4.5-f-2-1</v>
      </c>
      <c r="Q3598" t="str">
        <f>I3598&amp;"-"&amp;K3598&amp;"-"&amp;L3598&amp;"-"&amp;J3598&amp;"-"&amp;M3598</f>
        <v>X2Pi-3.5-f-2-1</v>
      </c>
      <c r="R3598">
        <f>B3598+S3598</f>
        <v>28709.028411711999</v>
      </c>
      <c r="S3598">
        <f>_xlfn.IFNA(VLOOKUP(Q3598,'MARVEL-X'!A$2:I$1400,7,FALSE),VLOOKUP(Q3598,MARVEL!A$2:J$1522,10,FALSE))</f>
        <v>5484.4984117120002</v>
      </c>
      <c r="T3598">
        <f>IF(P3598=P3597,R3598+T3597,R3598)</f>
        <v>459347.03778063896</v>
      </c>
      <c r="U3598">
        <f>IF(P3598=P3597,1+U3597,1)</f>
        <v>16</v>
      </c>
      <c r="V3598">
        <f t="shared" si="56"/>
        <v>28709.189861289935</v>
      </c>
      <c r="W3598">
        <f>IF(V3598="","",IF(ABS(V3598-R3598)&gt;W$1,ABS(V3598-R3598),""))</f>
        <v>0.1614495779358549</v>
      </c>
      <c r="X3598" t="str">
        <f>Y3598&amp;"-"&amp;Z3598&amp;"-"&amp;AC3598&amp;"-"&amp;AD3598&amp;"-"&amp;AG3598</f>
        <v>4.5-f-A-2-2.5</v>
      </c>
      <c r="Y3598">
        <f>F3598</f>
        <v>4.5</v>
      </c>
      <c r="Z3598" s="2" t="str">
        <f>G3598</f>
        <v>f</v>
      </c>
      <c r="AA3598">
        <f>_xlfn.IFNA(VLOOKUP(X3598,'duo-out'!A$2:Q$5000,5,FALSE),E3598+10*(H3598-1)+1+_xlfn.IFNA(VLOOKUP(D3598,states!A$2:C$10,3,FALSE),1))</f>
        <v>84</v>
      </c>
      <c r="AB3598">
        <f>IF(V3598="","",V3598)</f>
        <v>28709.189861289935</v>
      </c>
      <c r="AC3598" s="2" t="str">
        <f>_xlfn.IFNA(VLOOKUP(D3598,states!A$2:C$10,2,FALSE),"XX")</f>
        <v>A</v>
      </c>
      <c r="AD3598">
        <f>E3598</f>
        <v>2</v>
      </c>
      <c r="AE3598">
        <f>_xlfn.IFNA(VLOOKUP(D3598,states!A$2:D$10,4,FALSE),0)</f>
        <v>2</v>
      </c>
      <c r="AF3598">
        <v>0.5</v>
      </c>
      <c r="AG3598">
        <f>IF(AE3598=0,AF3598,IF(AE3598=1,IF(F3598=0.5,0.5,IF(H3598=1,0.5,1.5)),IF(F3598=0.5,0.5,IF(H3598=1,2.5,1.5))))</f>
        <v>2.5</v>
      </c>
      <c r="AH3598" s="7">
        <f>IF(AC3598="XX",0,1/C3598^(1/5)*IF(E3598=0,100,1)/(E3598+1)^(1/4))</f>
        <v>1.0967638033020635</v>
      </c>
    </row>
    <row r="3599" spans="1:34">
      <c r="A3599">
        <v>3731</v>
      </c>
      <c r="B3599" s="1">
        <v>22966.2775</v>
      </c>
      <c r="C3599" s="6">
        <v>1.975E-2</v>
      </c>
      <c r="D3599" t="s">
        <v>3</v>
      </c>
      <c r="E3599">
        <v>2</v>
      </c>
      <c r="F3599">
        <v>4.5</v>
      </c>
      <c r="G3599" t="s">
        <v>2</v>
      </c>
      <c r="H3599">
        <v>2</v>
      </c>
      <c r="I3599" t="s">
        <v>0</v>
      </c>
      <c r="J3599">
        <v>2</v>
      </c>
      <c r="K3599">
        <v>5.5</v>
      </c>
      <c r="L3599" t="s">
        <v>2</v>
      </c>
      <c r="M3599">
        <v>2</v>
      </c>
      <c r="N3599" t="s">
        <v>3787</v>
      </c>
      <c r="O3599">
        <v>1</v>
      </c>
      <c r="P3599" t="str">
        <f>D3599&amp;"-"&amp;F3599&amp;"-"&amp;G3599&amp;"-"&amp;E3599&amp;"-"&amp;H3599</f>
        <v>A2Delta-4.5-f-2-2</v>
      </c>
      <c r="Q3599" t="str">
        <f>I3599&amp;"-"&amp;K3599&amp;"-"&amp;L3599&amp;"-"&amp;J3599&amp;"-"&amp;M3599</f>
        <v>X2Pi-5.5-f-2-2</v>
      </c>
      <c r="R3599">
        <f>B3599+S3599</f>
        <v>28840.891090261</v>
      </c>
      <c r="S3599">
        <f>_xlfn.IFNA(VLOOKUP(Q3599,'MARVEL-X'!A$2:I$1400,7,FALSE),VLOOKUP(Q3599,MARVEL!A$2:J$1522,10,FALSE))</f>
        <v>5874.6135902610004</v>
      </c>
      <c r="T3599">
        <f>IF(P3599=P3598,R3599+T3598,R3599)</f>
        <v>28840.891090261</v>
      </c>
      <c r="U3599">
        <f>IF(P3599=P3598,1+U3598,1)</f>
        <v>1</v>
      </c>
      <c r="V3599" t="str">
        <f t="shared" si="56"/>
        <v/>
      </c>
      <c r="W3599" t="str">
        <f>IF(V3599="","",IF(ABS(V3599-R3599)&gt;W$1,ABS(V3599-R3599),""))</f>
        <v/>
      </c>
      <c r="X3599" t="str">
        <f>Y3599&amp;"-"&amp;Z3599&amp;"-"&amp;AC3599&amp;"-"&amp;AD3599&amp;"-"&amp;AG3599</f>
        <v>4.5-f-A-2-1.5</v>
      </c>
      <c r="Y3599">
        <f>F3599</f>
        <v>4.5</v>
      </c>
      <c r="Z3599" s="2" t="str">
        <f>G3599</f>
        <v>f</v>
      </c>
      <c r="AA3599">
        <f>_xlfn.IFNA(VLOOKUP(X3599,'duo-out'!A$2:Q$5000,5,FALSE),E3599+10*(H3599-1)+1+_xlfn.IFNA(VLOOKUP(D3599,states!A$2:C$10,3,FALSE),1))</f>
        <v>86</v>
      </c>
      <c r="AB3599" t="str">
        <f>IF(V3599="","",V3599)</f>
        <v/>
      </c>
      <c r="AC3599" s="2" t="str">
        <f>_xlfn.IFNA(VLOOKUP(D3599,states!A$2:C$10,2,FALSE),"XX")</f>
        <v>A</v>
      </c>
      <c r="AD3599">
        <f>E3599</f>
        <v>2</v>
      </c>
      <c r="AE3599">
        <f>_xlfn.IFNA(VLOOKUP(D3599,states!A$2:D$10,4,FALSE),0)</f>
        <v>2</v>
      </c>
      <c r="AF3599">
        <v>0.5</v>
      </c>
      <c r="AG3599">
        <f>IF(AE3599=0,AF3599,IF(AE3599=1,IF(F3599=0.5,0.5,IF(H3599=1,0.5,1.5)),IF(F3599=0.5,0.5,IF(H3599=1,2.5,1.5))))</f>
        <v>1.5</v>
      </c>
      <c r="AH3599" s="7">
        <f>IF(AC3599="XX",0,1/C3599^(1/5)*IF(E3599=0,100,1)/(E3599+1)^(1/4))</f>
        <v>1.665736362393109</v>
      </c>
    </row>
    <row r="3600" spans="1:34">
      <c r="A3600">
        <v>3724</v>
      </c>
      <c r="B3600" s="1">
        <v>23124.254400000002</v>
      </c>
      <c r="C3600" s="6">
        <v>1.0540000000000001E-2</v>
      </c>
      <c r="D3600" t="s">
        <v>3</v>
      </c>
      <c r="E3600">
        <v>2</v>
      </c>
      <c r="F3600">
        <v>4.5</v>
      </c>
      <c r="G3600" t="s">
        <v>2</v>
      </c>
      <c r="H3600">
        <v>2</v>
      </c>
      <c r="I3600" t="s">
        <v>0</v>
      </c>
      <c r="J3600">
        <v>2</v>
      </c>
      <c r="K3600">
        <v>4.5</v>
      </c>
      <c r="L3600" t="s">
        <v>1</v>
      </c>
      <c r="M3600">
        <v>2</v>
      </c>
      <c r="N3600" t="s">
        <v>3780</v>
      </c>
      <c r="O3600">
        <v>1</v>
      </c>
      <c r="P3600" t="str">
        <f>D3600&amp;"-"&amp;F3600&amp;"-"&amp;G3600&amp;"-"&amp;E3600&amp;"-"&amp;H3600</f>
        <v>A2Delta-4.5-f-2-2</v>
      </c>
      <c r="Q3600" t="str">
        <f>I3600&amp;"-"&amp;K3600&amp;"-"&amp;L3600&amp;"-"&amp;J3600&amp;"-"&amp;M3600</f>
        <v>X2Pi-4.5-e-2-2</v>
      </c>
      <c r="R3600">
        <f>B3600+S3600</f>
        <v>28840.882541270003</v>
      </c>
      <c r="S3600">
        <f>_xlfn.IFNA(VLOOKUP(Q3600,'MARVEL-X'!A$2:I$1400,7,FALSE),VLOOKUP(Q3600,MARVEL!A$2:J$1522,10,FALSE))</f>
        <v>5716.62814127</v>
      </c>
      <c r="T3600">
        <f>IF(P3600=P3599,R3600+T3599,R3600)</f>
        <v>57681.773631531003</v>
      </c>
      <c r="U3600">
        <f>IF(P3600=P3599,1+U3599,1)</f>
        <v>2</v>
      </c>
      <c r="V3600" t="str">
        <f t="shared" si="56"/>
        <v/>
      </c>
      <c r="W3600" t="str">
        <f>IF(V3600="","",IF(ABS(V3600-R3600)&gt;W$1,ABS(V3600-R3600),""))</f>
        <v/>
      </c>
      <c r="X3600" t="str">
        <f>Y3600&amp;"-"&amp;Z3600&amp;"-"&amp;AC3600&amp;"-"&amp;AD3600&amp;"-"&amp;AG3600</f>
        <v>4.5-f-A-2-1.5</v>
      </c>
      <c r="Y3600">
        <f>F3600</f>
        <v>4.5</v>
      </c>
      <c r="Z3600" s="2" t="str">
        <f>G3600</f>
        <v>f</v>
      </c>
      <c r="AA3600">
        <f>_xlfn.IFNA(VLOOKUP(X3600,'duo-out'!A$2:Q$5000,5,FALSE),E3600+10*(H3600-1)+1+_xlfn.IFNA(VLOOKUP(D3600,states!A$2:C$10,3,FALSE),1))</f>
        <v>86</v>
      </c>
      <c r="AB3600" t="str">
        <f>IF(V3600="","",V3600)</f>
        <v/>
      </c>
      <c r="AC3600" s="2" t="str">
        <f>_xlfn.IFNA(VLOOKUP(D3600,states!A$2:C$10,2,FALSE),"XX")</f>
        <v>A</v>
      </c>
      <c r="AD3600">
        <f>E3600</f>
        <v>2</v>
      </c>
      <c r="AE3600">
        <f>_xlfn.IFNA(VLOOKUP(D3600,states!A$2:D$10,4,FALSE),0)</f>
        <v>2</v>
      </c>
      <c r="AF3600">
        <v>0.5</v>
      </c>
      <c r="AG3600">
        <f>IF(AE3600=0,AF3600,IF(AE3600=1,IF(F3600=0.5,0.5,IF(H3600=1,0.5,1.5)),IF(F3600=0.5,0.5,IF(H3600=1,2.5,1.5))))</f>
        <v>1.5</v>
      </c>
      <c r="AH3600" s="7">
        <f>IF(AC3600="XX",0,1/C3600^(1/5)*IF(E3600=0,100,1)/(E3600+1)^(1/4))</f>
        <v>1.8886503529378651</v>
      </c>
    </row>
    <row r="3601" spans="1:34">
      <c r="A3601">
        <v>3704</v>
      </c>
      <c r="B3601" s="1">
        <v>23254.3089</v>
      </c>
      <c r="C3601" s="6">
        <v>8.1799999999999998E-3</v>
      </c>
      <c r="D3601" t="s">
        <v>3</v>
      </c>
      <c r="E3601">
        <v>2</v>
      </c>
      <c r="F3601">
        <v>4.5</v>
      </c>
      <c r="G3601" t="s">
        <v>2</v>
      </c>
      <c r="H3601">
        <v>2</v>
      </c>
      <c r="I3601" t="s">
        <v>0</v>
      </c>
      <c r="J3601">
        <v>2</v>
      </c>
      <c r="K3601">
        <v>3.5</v>
      </c>
      <c r="L3601" t="s">
        <v>2</v>
      </c>
      <c r="M3601">
        <v>2</v>
      </c>
      <c r="N3601" t="s">
        <v>3760</v>
      </c>
      <c r="O3601">
        <v>1</v>
      </c>
      <c r="P3601" t="str">
        <f>D3601&amp;"-"&amp;F3601&amp;"-"&amp;G3601&amp;"-"&amp;E3601&amp;"-"&amp;H3601</f>
        <v>A2Delta-4.5-f-2-2</v>
      </c>
      <c r="Q3601" t="str">
        <f>I3601&amp;"-"&amp;K3601&amp;"-"&amp;L3601&amp;"-"&amp;J3601&amp;"-"&amp;M3601</f>
        <v>X2Pi-3.5-f-2-2</v>
      </c>
      <c r="R3601">
        <f>B3601+S3601</f>
        <v>28840.867824146</v>
      </c>
      <c r="S3601">
        <f>_xlfn.IFNA(VLOOKUP(Q3601,'MARVEL-X'!A$2:I$1400,7,FALSE),VLOOKUP(Q3601,MARVEL!A$2:J$1522,10,FALSE))</f>
        <v>5586.5589241460002</v>
      </c>
      <c r="T3601">
        <f>IF(P3601=P3600,R3601+T3600,R3601)</f>
        <v>86522.641455677003</v>
      </c>
      <c r="U3601">
        <f>IF(P3601=P3600,1+U3600,1)</f>
        <v>3</v>
      </c>
      <c r="V3601" t="str">
        <f t="shared" si="56"/>
        <v/>
      </c>
      <c r="W3601" t="str">
        <f>IF(V3601="","",IF(ABS(V3601-R3601)&gt;W$1,ABS(V3601-R3601),""))</f>
        <v/>
      </c>
      <c r="X3601" t="str">
        <f>Y3601&amp;"-"&amp;Z3601&amp;"-"&amp;AC3601&amp;"-"&amp;AD3601&amp;"-"&amp;AG3601</f>
        <v>4.5-f-A-2-1.5</v>
      </c>
      <c r="Y3601">
        <f>F3601</f>
        <v>4.5</v>
      </c>
      <c r="Z3601" s="2" t="str">
        <f>G3601</f>
        <v>f</v>
      </c>
      <c r="AA3601">
        <f>_xlfn.IFNA(VLOOKUP(X3601,'duo-out'!A$2:Q$5000,5,FALSE),E3601+10*(H3601-1)+1+_xlfn.IFNA(VLOOKUP(D3601,states!A$2:C$10,3,FALSE),1))</f>
        <v>86</v>
      </c>
      <c r="AB3601" t="str">
        <f>IF(V3601="","",V3601)</f>
        <v/>
      </c>
      <c r="AC3601" s="2" t="str">
        <f>_xlfn.IFNA(VLOOKUP(D3601,states!A$2:C$10,2,FALSE),"XX")</f>
        <v>A</v>
      </c>
      <c r="AD3601">
        <f>E3601</f>
        <v>2</v>
      </c>
      <c r="AE3601">
        <f>_xlfn.IFNA(VLOOKUP(D3601,states!A$2:D$10,4,FALSE),0)</f>
        <v>2</v>
      </c>
      <c r="AF3601">
        <v>0.5</v>
      </c>
      <c r="AG3601">
        <f>IF(AE3601=0,AF3601,IF(AE3601=1,IF(F3601=0.5,0.5,IF(H3601=1,0.5,1.5)),IF(F3601=0.5,0.5,IF(H3601=1,2.5,1.5))))</f>
        <v>1.5</v>
      </c>
      <c r="AH3601" s="7">
        <f>IF(AC3601="XX",0,1/C3601^(1/5)*IF(E3601=0,100,1)/(E3601+1)^(1/4))</f>
        <v>1.9868680475859322</v>
      </c>
    </row>
    <row r="3602" spans="1:34">
      <c r="A3602">
        <v>34</v>
      </c>
      <c r="B3602" s="1">
        <v>20505.833999999999</v>
      </c>
      <c r="C3602" s="6">
        <v>5.0000000000000001E-3</v>
      </c>
      <c r="D3602" t="s">
        <v>3</v>
      </c>
      <c r="E3602">
        <v>2</v>
      </c>
      <c r="F3602">
        <v>4.5</v>
      </c>
      <c r="G3602" t="s">
        <v>2</v>
      </c>
      <c r="H3602">
        <v>2</v>
      </c>
      <c r="I3602" t="s">
        <v>0</v>
      </c>
      <c r="J3602">
        <v>3</v>
      </c>
      <c r="K3602">
        <v>5.5</v>
      </c>
      <c r="L3602" t="s">
        <v>2</v>
      </c>
      <c r="M3602">
        <v>2</v>
      </c>
      <c r="N3602" t="s">
        <v>89</v>
      </c>
      <c r="O3602">
        <v>-1</v>
      </c>
      <c r="P3602" t="str">
        <f>D3602&amp;"-"&amp;F3602&amp;"-"&amp;G3602&amp;"-"&amp;E3602&amp;"-"&amp;H3602</f>
        <v>A2Delta-4.5-f-2-2</v>
      </c>
      <c r="Q3602" t="str">
        <f>I3602&amp;"-"&amp;K3602&amp;"-"&amp;L3602&amp;"-"&amp;J3602&amp;"-"&amp;M3602</f>
        <v>X2Pi-5.5-f-3-2</v>
      </c>
      <c r="R3602">
        <f>B3602+S3602</f>
        <v>28840.878336260001</v>
      </c>
      <c r="S3602">
        <f>_xlfn.IFNA(VLOOKUP(Q3602,'MARVEL-X'!A$2:I$1400,7,FALSE),VLOOKUP(Q3602,MARVEL!A$2:J$1522,10,FALSE))</f>
        <v>8335.0443362599999</v>
      </c>
      <c r="T3602">
        <f>IF(P3602=P3601,R3602+T3601,R3602)</f>
        <v>115363.519791937</v>
      </c>
      <c r="U3602">
        <f>IF(P3602=P3601,1+U3601,1)</f>
        <v>4</v>
      </c>
      <c r="V3602" t="str">
        <f t="shared" si="56"/>
        <v/>
      </c>
      <c r="W3602" t="str">
        <f>IF(V3602="","",IF(ABS(V3602-R3602)&gt;W$1,ABS(V3602-R3602),""))</f>
        <v/>
      </c>
      <c r="X3602" t="str">
        <f>Y3602&amp;"-"&amp;Z3602&amp;"-"&amp;AC3602&amp;"-"&amp;AD3602&amp;"-"&amp;AG3602</f>
        <v>4.5-f-A-2-1.5</v>
      </c>
      <c r="Y3602">
        <f>F3602</f>
        <v>4.5</v>
      </c>
      <c r="Z3602" s="2" t="str">
        <f>G3602</f>
        <v>f</v>
      </c>
      <c r="AA3602">
        <f>_xlfn.IFNA(VLOOKUP(X3602,'duo-out'!A$2:Q$5000,5,FALSE),E3602+10*(H3602-1)+1+_xlfn.IFNA(VLOOKUP(D3602,states!A$2:C$10,3,FALSE),1))</f>
        <v>86</v>
      </c>
      <c r="AB3602" t="str">
        <f>IF(V3602="","",V3602)</f>
        <v/>
      </c>
      <c r="AC3602" s="2" t="str">
        <f>_xlfn.IFNA(VLOOKUP(D3602,states!A$2:C$10,2,FALSE),"XX")</f>
        <v>A</v>
      </c>
      <c r="AD3602">
        <f>E3602</f>
        <v>2</v>
      </c>
      <c r="AE3602">
        <f>_xlfn.IFNA(VLOOKUP(D3602,states!A$2:D$10,4,FALSE),0)</f>
        <v>2</v>
      </c>
      <c r="AF3602">
        <v>0.5</v>
      </c>
      <c r="AG3602">
        <f>IF(AE3602=0,AF3602,IF(AE3602=1,IF(F3602=0.5,0.5,IF(H3602=1,0.5,1.5)),IF(F3602=0.5,0.5,IF(H3602=1,2.5,1.5))))</f>
        <v>1.5</v>
      </c>
      <c r="AH3602" s="7">
        <f>IF(AC3602="XX",0,1/C3602^(1/5)*IF(E3602=0,100,1)/(E3602+1)^(1/4))</f>
        <v>2.1924297443889911</v>
      </c>
    </row>
    <row r="3603" spans="1:34">
      <c r="A3603">
        <v>30</v>
      </c>
      <c r="B3603" s="1">
        <v>20657.514999999999</v>
      </c>
      <c r="C3603" s="6">
        <v>5.0000000000000001E-3</v>
      </c>
      <c r="D3603" t="s">
        <v>3</v>
      </c>
      <c r="E3603">
        <v>2</v>
      </c>
      <c r="F3603">
        <v>4.5</v>
      </c>
      <c r="G3603" t="s">
        <v>2</v>
      </c>
      <c r="H3603">
        <v>2</v>
      </c>
      <c r="I3603" t="s">
        <v>0</v>
      </c>
      <c r="J3603">
        <v>3</v>
      </c>
      <c r="K3603">
        <v>4.5</v>
      </c>
      <c r="L3603" t="s">
        <v>1</v>
      </c>
      <c r="M3603">
        <v>2</v>
      </c>
      <c r="N3603" t="s">
        <v>85</v>
      </c>
      <c r="O3603">
        <v>-1</v>
      </c>
      <c r="P3603" t="str">
        <f>D3603&amp;"-"&amp;F3603&amp;"-"&amp;G3603&amp;"-"&amp;E3603&amp;"-"&amp;H3603</f>
        <v>A2Delta-4.5-f-2-2</v>
      </c>
      <c r="Q3603" t="str">
        <f>I3603&amp;"-"&amp;K3603&amp;"-"&amp;L3603&amp;"-"&amp;J3603&amp;"-"&amp;M3603</f>
        <v>X2Pi-4.5-e-3-2</v>
      </c>
      <c r="R3603">
        <f>B3603+S3603</f>
        <v>28840.893788914</v>
      </c>
      <c r="S3603">
        <f>_xlfn.IFNA(VLOOKUP(Q3603,'MARVEL-X'!A$2:I$1400,7,FALSE),VLOOKUP(Q3603,MARVEL!A$2:J$1522,10,FALSE))</f>
        <v>8183.3787889140003</v>
      </c>
      <c r="T3603">
        <f>IF(P3603=P3602,R3603+T3602,R3603)</f>
        <v>144204.41358085099</v>
      </c>
      <c r="U3603">
        <f>IF(P3603=P3602,1+U3602,1)</f>
        <v>5</v>
      </c>
      <c r="V3603" t="str">
        <f t="shared" si="56"/>
        <v/>
      </c>
      <c r="W3603" t="str">
        <f>IF(V3603="","",IF(ABS(V3603-R3603)&gt;W$1,ABS(V3603-R3603),""))</f>
        <v/>
      </c>
      <c r="X3603" t="str">
        <f>Y3603&amp;"-"&amp;Z3603&amp;"-"&amp;AC3603&amp;"-"&amp;AD3603&amp;"-"&amp;AG3603</f>
        <v>4.5-f-A-2-1.5</v>
      </c>
      <c r="Y3603">
        <f>F3603</f>
        <v>4.5</v>
      </c>
      <c r="Z3603" s="2" t="str">
        <f>G3603</f>
        <v>f</v>
      </c>
      <c r="AA3603">
        <f>_xlfn.IFNA(VLOOKUP(X3603,'duo-out'!A$2:Q$5000,5,FALSE),E3603+10*(H3603-1)+1+_xlfn.IFNA(VLOOKUP(D3603,states!A$2:C$10,3,FALSE),1))</f>
        <v>86</v>
      </c>
      <c r="AB3603" t="str">
        <f>IF(V3603="","",V3603)</f>
        <v/>
      </c>
      <c r="AC3603" s="2" t="str">
        <f>_xlfn.IFNA(VLOOKUP(D3603,states!A$2:C$10,2,FALSE),"XX")</f>
        <v>A</v>
      </c>
      <c r="AD3603">
        <f>E3603</f>
        <v>2</v>
      </c>
      <c r="AE3603">
        <f>_xlfn.IFNA(VLOOKUP(D3603,states!A$2:D$10,4,FALSE),0)</f>
        <v>2</v>
      </c>
      <c r="AF3603">
        <v>0.5</v>
      </c>
      <c r="AG3603">
        <f>IF(AE3603=0,AF3603,IF(AE3603=1,IF(F3603=0.5,0.5,IF(H3603=1,0.5,1.5)),IF(F3603=0.5,0.5,IF(H3603=1,2.5,1.5))))</f>
        <v>1.5</v>
      </c>
      <c r="AH3603" s="7">
        <f>IF(AC3603="XX",0,1/C3603^(1/5)*IF(E3603=0,100,1)/(E3603+1)^(1/4))</f>
        <v>2.1924297443889911</v>
      </c>
    </row>
    <row r="3604" spans="1:34">
      <c r="A3604">
        <v>3008</v>
      </c>
      <c r="B3604" s="1">
        <v>23123.1067</v>
      </c>
      <c r="C3604" s="6">
        <v>2.0930000000000001E-2</v>
      </c>
      <c r="D3604" t="s">
        <v>3</v>
      </c>
      <c r="E3604">
        <v>2</v>
      </c>
      <c r="F3604">
        <v>4.5</v>
      </c>
      <c r="G3604" t="s">
        <v>2</v>
      </c>
      <c r="H3604">
        <v>2</v>
      </c>
      <c r="I3604" t="s">
        <v>0</v>
      </c>
      <c r="J3604">
        <v>2</v>
      </c>
      <c r="K3604">
        <v>4.5</v>
      </c>
      <c r="L3604" t="s">
        <v>2</v>
      </c>
      <c r="M3604">
        <v>2</v>
      </c>
      <c r="N3604" t="s">
        <v>3064</v>
      </c>
      <c r="O3604">
        <v>1</v>
      </c>
      <c r="P3604" t="str">
        <f>D3604&amp;"-"&amp;F3604&amp;"-"&amp;G3604&amp;"-"&amp;E3604&amp;"-"&amp;H3604</f>
        <v>A2Delta-4.5-f-2-2</v>
      </c>
      <c r="Q3604" t="str">
        <f>I3604&amp;"-"&amp;K3604&amp;"-"&amp;L3604&amp;"-"&amp;J3604&amp;"-"&amp;M3604</f>
        <v>X2Pi-4.5-f-2-2</v>
      </c>
      <c r="R3604">
        <f>B3604+S3604</f>
        <v>28840.856175368001</v>
      </c>
      <c r="S3604">
        <f>_xlfn.IFNA(VLOOKUP(Q3604,'MARVEL-X'!A$2:I$1400,7,FALSE),VLOOKUP(Q3604,MARVEL!A$2:J$1522,10,FALSE))</f>
        <v>5717.7494753680003</v>
      </c>
      <c r="T3604">
        <f>IF(P3604=P3603,R3604+T3603,R3604)</f>
        <v>173045.269756219</v>
      </c>
      <c r="U3604">
        <f>IF(P3604=P3603,1+U3603,1)</f>
        <v>6</v>
      </c>
      <c r="V3604" t="str">
        <f t="shared" si="56"/>
        <v/>
      </c>
      <c r="W3604" t="str">
        <f>IF(V3604="","",IF(ABS(V3604-R3604)&gt;W$1,ABS(V3604-R3604),""))</f>
        <v/>
      </c>
      <c r="X3604" t="str">
        <f>Y3604&amp;"-"&amp;Z3604&amp;"-"&amp;AC3604&amp;"-"&amp;AD3604&amp;"-"&amp;AG3604</f>
        <v>4.5-f-A-2-1.5</v>
      </c>
      <c r="Y3604">
        <f>F3604</f>
        <v>4.5</v>
      </c>
      <c r="Z3604" s="2" t="str">
        <f>G3604</f>
        <v>f</v>
      </c>
      <c r="AA3604">
        <f>_xlfn.IFNA(VLOOKUP(X3604,'duo-out'!A$2:Q$5000,5,FALSE),E3604+10*(H3604-1)+1+_xlfn.IFNA(VLOOKUP(D3604,states!A$2:C$10,3,FALSE),1))</f>
        <v>86</v>
      </c>
      <c r="AB3604" t="str">
        <f>IF(V3604="","",V3604)</f>
        <v/>
      </c>
      <c r="AC3604" s="2" t="str">
        <f>_xlfn.IFNA(VLOOKUP(D3604,states!A$2:C$10,2,FALSE),"XX")</f>
        <v>A</v>
      </c>
      <c r="AD3604">
        <f>E3604</f>
        <v>2</v>
      </c>
      <c r="AE3604">
        <f>_xlfn.IFNA(VLOOKUP(D3604,states!A$2:D$10,4,FALSE),0)</f>
        <v>2</v>
      </c>
      <c r="AF3604">
        <v>0.5</v>
      </c>
      <c r="AG3604">
        <f>IF(AE3604=0,AF3604,IF(AE3604=1,IF(F3604=0.5,0.5,IF(H3604=1,0.5,1.5)),IF(F3604=0.5,0.5,IF(H3604=1,2.5,1.5))))</f>
        <v>1.5</v>
      </c>
      <c r="AH3604" s="7">
        <f>IF(AC3604="XX",0,1/C3604^(1/5)*IF(E3604=0,100,1)/(E3604+1)^(1/4))</f>
        <v>1.6465155652671459</v>
      </c>
    </row>
    <row r="3605" spans="1:34">
      <c r="A3605">
        <v>2999</v>
      </c>
      <c r="B3605" s="1">
        <v>23254.316599999998</v>
      </c>
      <c r="C3605" s="6">
        <v>6.5050000000000004E-3</v>
      </c>
      <c r="D3605" t="s">
        <v>3</v>
      </c>
      <c r="E3605">
        <v>2</v>
      </c>
      <c r="F3605">
        <v>4.5</v>
      </c>
      <c r="G3605" t="s">
        <v>2</v>
      </c>
      <c r="H3605">
        <v>2</v>
      </c>
      <c r="I3605" t="s">
        <v>0</v>
      </c>
      <c r="J3605">
        <v>2</v>
      </c>
      <c r="K3605">
        <v>3.5</v>
      </c>
      <c r="L3605" t="s">
        <v>2</v>
      </c>
      <c r="M3605">
        <v>2</v>
      </c>
      <c r="N3605" t="s">
        <v>3055</v>
      </c>
      <c r="O3605">
        <v>1</v>
      </c>
      <c r="P3605" t="str">
        <f>D3605&amp;"-"&amp;F3605&amp;"-"&amp;G3605&amp;"-"&amp;E3605&amp;"-"&amp;H3605</f>
        <v>A2Delta-4.5-f-2-2</v>
      </c>
      <c r="Q3605" t="str">
        <f>I3605&amp;"-"&amp;K3605&amp;"-"&amp;L3605&amp;"-"&amp;J3605&amp;"-"&amp;M3605</f>
        <v>X2Pi-3.5-f-2-2</v>
      </c>
      <c r="R3605">
        <f>B3605+S3605</f>
        <v>28840.875524145998</v>
      </c>
      <c r="S3605">
        <f>_xlfn.IFNA(VLOOKUP(Q3605,'MARVEL-X'!A$2:I$1400,7,FALSE),VLOOKUP(Q3605,MARVEL!A$2:J$1522,10,FALSE))</f>
        <v>5586.5589241460002</v>
      </c>
      <c r="T3605">
        <f>IF(P3605=P3604,R3605+T3604,R3605)</f>
        <v>201886.14528036499</v>
      </c>
      <c r="U3605">
        <f>IF(P3605=P3604,1+U3604,1)</f>
        <v>7</v>
      </c>
      <c r="V3605" t="str">
        <f t="shared" si="56"/>
        <v/>
      </c>
      <c r="W3605" t="str">
        <f>IF(V3605="","",IF(ABS(V3605-R3605)&gt;W$1,ABS(V3605-R3605),""))</f>
        <v/>
      </c>
      <c r="X3605" t="str">
        <f>Y3605&amp;"-"&amp;Z3605&amp;"-"&amp;AC3605&amp;"-"&amp;AD3605&amp;"-"&amp;AG3605</f>
        <v>4.5-f-A-2-1.5</v>
      </c>
      <c r="Y3605">
        <f>F3605</f>
        <v>4.5</v>
      </c>
      <c r="Z3605" s="2" t="str">
        <f>G3605</f>
        <v>f</v>
      </c>
      <c r="AA3605">
        <f>_xlfn.IFNA(VLOOKUP(X3605,'duo-out'!A$2:Q$5000,5,FALSE),E3605+10*(H3605-1)+1+_xlfn.IFNA(VLOOKUP(D3605,states!A$2:C$10,3,FALSE),1))</f>
        <v>86</v>
      </c>
      <c r="AB3605" t="str">
        <f>IF(V3605="","",V3605)</f>
        <v/>
      </c>
      <c r="AC3605" s="2" t="str">
        <f>_xlfn.IFNA(VLOOKUP(D3605,states!A$2:C$10,2,FALSE),"XX")</f>
        <v>A</v>
      </c>
      <c r="AD3605">
        <f>E3605</f>
        <v>2</v>
      </c>
      <c r="AE3605">
        <f>_xlfn.IFNA(VLOOKUP(D3605,states!A$2:D$10,4,FALSE),0)</f>
        <v>2</v>
      </c>
      <c r="AF3605">
        <v>0.5</v>
      </c>
      <c r="AG3605">
        <f>IF(AE3605=0,AF3605,IF(AE3605=1,IF(F3605=0.5,0.5,IF(H3605=1,0.5,1.5)),IF(F3605=0.5,0.5,IF(H3605=1,2.5,1.5))))</f>
        <v>1.5</v>
      </c>
      <c r="AH3605" s="7">
        <f>IF(AC3605="XX",0,1/C3605^(1/5)*IF(E3605=0,100,1)/(E3605+1)^(1/4))</f>
        <v>2.0800330047102724</v>
      </c>
    </row>
    <row r="3606" spans="1:34">
      <c r="A3606">
        <v>5749</v>
      </c>
      <c r="B3606" s="1">
        <v>23124.242999999999</v>
      </c>
      <c r="C3606" s="6">
        <v>0.05</v>
      </c>
      <c r="D3606" t="s">
        <v>3</v>
      </c>
      <c r="E3606">
        <v>2</v>
      </c>
      <c r="F3606">
        <v>4.5</v>
      </c>
      <c r="G3606" t="s">
        <v>2</v>
      </c>
      <c r="H3606">
        <v>2</v>
      </c>
      <c r="I3606" t="s">
        <v>0</v>
      </c>
      <c r="J3606">
        <v>2</v>
      </c>
      <c r="K3606">
        <v>4.5</v>
      </c>
      <c r="L3606" t="s">
        <v>1</v>
      </c>
      <c r="M3606">
        <v>2</v>
      </c>
      <c r="N3606" t="s">
        <v>5805</v>
      </c>
      <c r="O3606">
        <v>1</v>
      </c>
      <c r="P3606" t="str">
        <f>D3606&amp;"-"&amp;F3606&amp;"-"&amp;G3606&amp;"-"&amp;E3606&amp;"-"&amp;H3606</f>
        <v>A2Delta-4.5-f-2-2</v>
      </c>
      <c r="Q3606" t="str">
        <f>I3606&amp;"-"&amp;K3606&amp;"-"&amp;L3606&amp;"-"&amp;J3606&amp;"-"&amp;M3606</f>
        <v>X2Pi-4.5-e-2-2</v>
      </c>
      <c r="R3606">
        <f>B3606+S3606</f>
        <v>28840.871141269999</v>
      </c>
      <c r="S3606">
        <f>_xlfn.IFNA(VLOOKUP(Q3606,'MARVEL-X'!A$2:I$1400,7,FALSE),VLOOKUP(Q3606,MARVEL!A$2:J$1522,10,FALSE))</f>
        <v>5716.62814127</v>
      </c>
      <c r="T3606">
        <f>IF(P3606=P3605,R3606+T3605,R3606)</f>
        <v>230727.01642163499</v>
      </c>
      <c r="U3606">
        <f>IF(P3606=P3605,1+U3605,1)</f>
        <v>8</v>
      </c>
      <c r="V3606" t="str">
        <f t="shared" si="56"/>
        <v/>
      </c>
      <c r="W3606" t="str">
        <f>IF(V3606="","",IF(ABS(V3606-R3606)&gt;W$1,ABS(V3606-R3606),""))</f>
        <v/>
      </c>
      <c r="X3606" t="str">
        <f>Y3606&amp;"-"&amp;Z3606&amp;"-"&amp;AC3606&amp;"-"&amp;AD3606&amp;"-"&amp;AG3606</f>
        <v>4.5-f-A-2-1.5</v>
      </c>
      <c r="Y3606">
        <f>F3606</f>
        <v>4.5</v>
      </c>
      <c r="Z3606" s="2" t="str">
        <f>G3606</f>
        <v>f</v>
      </c>
      <c r="AA3606">
        <f>_xlfn.IFNA(VLOOKUP(X3606,'duo-out'!A$2:Q$5000,5,FALSE),E3606+10*(H3606-1)+1+_xlfn.IFNA(VLOOKUP(D3606,states!A$2:C$10,3,FALSE),1))</f>
        <v>86</v>
      </c>
      <c r="AB3606" t="str">
        <f>IF(V3606="","",V3606)</f>
        <v/>
      </c>
      <c r="AC3606" s="2" t="str">
        <f>_xlfn.IFNA(VLOOKUP(D3606,states!A$2:C$10,2,FALSE),"XX")</f>
        <v>A</v>
      </c>
      <c r="AD3606">
        <f>E3606</f>
        <v>2</v>
      </c>
      <c r="AE3606">
        <f>_xlfn.IFNA(VLOOKUP(D3606,states!A$2:D$10,4,FALSE),0)</f>
        <v>2</v>
      </c>
      <c r="AF3606">
        <v>0.5</v>
      </c>
      <c r="AG3606">
        <f>IF(AE3606=0,AF3606,IF(AE3606=1,IF(F3606=0.5,0.5,IF(H3606=1,0.5,1.5)),IF(F3606=0.5,0.5,IF(H3606=1,2.5,1.5))))</f>
        <v>1.5</v>
      </c>
      <c r="AH3606" s="7">
        <f>IF(AC3606="XX",0,1/C3606^(1/5)*IF(E3606=0,100,1)/(E3606+1)^(1/4))</f>
        <v>1.3833296494790666</v>
      </c>
    </row>
    <row r="3607" spans="1:34">
      <c r="A3607">
        <v>5719</v>
      </c>
      <c r="B3607" s="1">
        <v>23254.280999999999</v>
      </c>
      <c r="C3607" s="6">
        <v>0.05</v>
      </c>
      <c r="D3607" t="s">
        <v>3</v>
      </c>
      <c r="E3607">
        <v>2</v>
      </c>
      <c r="F3607">
        <v>4.5</v>
      </c>
      <c r="G3607" t="s">
        <v>2</v>
      </c>
      <c r="H3607">
        <v>2</v>
      </c>
      <c r="I3607" t="s">
        <v>0</v>
      </c>
      <c r="J3607">
        <v>2</v>
      </c>
      <c r="K3607">
        <v>3.5</v>
      </c>
      <c r="L3607" t="s">
        <v>2</v>
      </c>
      <c r="M3607">
        <v>2</v>
      </c>
      <c r="N3607" t="s">
        <v>5775</v>
      </c>
      <c r="O3607">
        <v>1</v>
      </c>
      <c r="P3607" t="str">
        <f>D3607&amp;"-"&amp;F3607&amp;"-"&amp;G3607&amp;"-"&amp;E3607&amp;"-"&amp;H3607</f>
        <v>A2Delta-4.5-f-2-2</v>
      </c>
      <c r="Q3607" t="str">
        <f>I3607&amp;"-"&amp;K3607&amp;"-"&amp;L3607&amp;"-"&amp;J3607&amp;"-"&amp;M3607</f>
        <v>X2Pi-3.5-f-2-2</v>
      </c>
      <c r="R3607">
        <f>B3607+S3607</f>
        <v>28840.839924145999</v>
      </c>
      <c r="S3607">
        <f>_xlfn.IFNA(VLOOKUP(Q3607,'MARVEL-X'!A$2:I$1400,7,FALSE),VLOOKUP(Q3607,MARVEL!A$2:J$1522,10,FALSE))</f>
        <v>5586.5589241460002</v>
      </c>
      <c r="T3607">
        <f>IF(P3607=P3606,R3607+T3606,R3607)</f>
        <v>259567.85634578101</v>
      </c>
      <c r="U3607">
        <f>IF(P3607=P3606,1+U3606,1)</f>
        <v>9</v>
      </c>
      <c r="V3607" t="str">
        <f t="shared" si="56"/>
        <v/>
      </c>
      <c r="W3607" t="str">
        <f>IF(V3607="","",IF(ABS(V3607-R3607)&gt;W$1,ABS(V3607-R3607),""))</f>
        <v/>
      </c>
      <c r="X3607" t="str">
        <f>Y3607&amp;"-"&amp;Z3607&amp;"-"&amp;AC3607&amp;"-"&amp;AD3607&amp;"-"&amp;AG3607</f>
        <v>4.5-f-A-2-1.5</v>
      </c>
      <c r="Y3607">
        <f>F3607</f>
        <v>4.5</v>
      </c>
      <c r="Z3607" s="2" t="str">
        <f>G3607</f>
        <v>f</v>
      </c>
      <c r="AA3607">
        <f>_xlfn.IFNA(VLOOKUP(X3607,'duo-out'!A$2:Q$5000,5,FALSE),E3607+10*(H3607-1)+1+_xlfn.IFNA(VLOOKUP(D3607,states!A$2:C$10,3,FALSE),1))</f>
        <v>86</v>
      </c>
      <c r="AB3607" t="str">
        <f>IF(V3607="","",V3607)</f>
        <v/>
      </c>
      <c r="AC3607" s="2" t="str">
        <f>_xlfn.IFNA(VLOOKUP(D3607,states!A$2:C$10,2,FALSE),"XX")</f>
        <v>A</v>
      </c>
      <c r="AD3607">
        <f>E3607</f>
        <v>2</v>
      </c>
      <c r="AE3607">
        <f>_xlfn.IFNA(VLOOKUP(D3607,states!A$2:D$10,4,FALSE),0)</f>
        <v>2</v>
      </c>
      <c r="AF3607">
        <v>0.5</v>
      </c>
      <c r="AG3607">
        <f>IF(AE3607=0,AF3607,IF(AE3607=1,IF(F3607=0.5,0.5,IF(H3607=1,0.5,1.5)),IF(F3607=0.5,0.5,IF(H3607=1,2.5,1.5))))</f>
        <v>1.5</v>
      </c>
      <c r="AH3607" s="7">
        <f>IF(AC3607="XX",0,1/C3607^(1/5)*IF(E3607=0,100,1)/(E3607+1)^(1/4))</f>
        <v>1.3833296494790666</v>
      </c>
    </row>
    <row r="3608" spans="1:34">
      <c r="A3608">
        <v>5712</v>
      </c>
      <c r="B3608" s="1">
        <v>23121.824000000001</v>
      </c>
      <c r="C3608" s="6">
        <v>8.0949999999999994E-2</v>
      </c>
      <c r="D3608" t="s">
        <v>3</v>
      </c>
      <c r="E3608">
        <v>2</v>
      </c>
      <c r="F3608">
        <v>4.5</v>
      </c>
      <c r="G3608" t="s">
        <v>2</v>
      </c>
      <c r="H3608">
        <v>2</v>
      </c>
      <c r="I3608" t="s">
        <v>0</v>
      </c>
      <c r="J3608">
        <v>2</v>
      </c>
      <c r="K3608">
        <v>5.5</v>
      </c>
      <c r="L3608" t="s">
        <v>2</v>
      </c>
      <c r="M3608">
        <v>1</v>
      </c>
      <c r="N3608" t="s">
        <v>5768</v>
      </c>
      <c r="O3608">
        <v>1</v>
      </c>
      <c r="P3608" t="str">
        <f>D3608&amp;"-"&amp;F3608&amp;"-"&amp;G3608&amp;"-"&amp;E3608&amp;"-"&amp;H3608</f>
        <v>A2Delta-4.5-f-2-2</v>
      </c>
      <c r="Q3608" t="str">
        <f>I3608&amp;"-"&amp;K3608&amp;"-"&amp;L3608&amp;"-"&amp;J3608&amp;"-"&amp;M3608</f>
        <v>X2Pi-5.5-f-2-1</v>
      </c>
      <c r="R3608">
        <f>B3608+S3608</f>
        <v>28840.809198061001</v>
      </c>
      <c r="S3608">
        <f>_xlfn.IFNA(VLOOKUP(Q3608,'MARVEL-X'!A$2:I$1400,7,FALSE),VLOOKUP(Q3608,MARVEL!A$2:J$1522,10,FALSE))</f>
        <v>5718.9851980610001</v>
      </c>
      <c r="T3608">
        <f>IF(P3608=P3607,R3608+T3607,R3608)</f>
        <v>288408.66554384201</v>
      </c>
      <c r="U3608">
        <f>IF(P3608=P3607,1+U3607,1)</f>
        <v>10</v>
      </c>
      <c r="V3608" t="str">
        <f t="shared" si="56"/>
        <v/>
      </c>
      <c r="W3608" t="str">
        <f>IF(V3608="","",IF(ABS(V3608-R3608)&gt;W$1,ABS(V3608-R3608),""))</f>
        <v/>
      </c>
      <c r="X3608" t="str">
        <f>Y3608&amp;"-"&amp;Z3608&amp;"-"&amp;AC3608&amp;"-"&amp;AD3608&amp;"-"&amp;AG3608</f>
        <v>4.5-f-A-2-1.5</v>
      </c>
      <c r="Y3608">
        <f>F3608</f>
        <v>4.5</v>
      </c>
      <c r="Z3608" s="2" t="str">
        <f>G3608</f>
        <v>f</v>
      </c>
      <c r="AA3608">
        <f>_xlfn.IFNA(VLOOKUP(X3608,'duo-out'!A$2:Q$5000,5,FALSE),E3608+10*(H3608-1)+1+_xlfn.IFNA(VLOOKUP(D3608,states!A$2:C$10,3,FALSE),1))</f>
        <v>86</v>
      </c>
      <c r="AB3608" t="str">
        <f>IF(V3608="","",V3608)</f>
        <v/>
      </c>
      <c r="AC3608" s="2" t="str">
        <f>_xlfn.IFNA(VLOOKUP(D3608,states!A$2:C$10,2,FALSE),"XX")</f>
        <v>A</v>
      </c>
      <c r="AD3608">
        <f>E3608</f>
        <v>2</v>
      </c>
      <c r="AE3608">
        <f>_xlfn.IFNA(VLOOKUP(D3608,states!A$2:D$10,4,FALSE),0)</f>
        <v>2</v>
      </c>
      <c r="AF3608">
        <v>0.5</v>
      </c>
      <c r="AG3608">
        <f>IF(AE3608=0,AF3608,IF(AE3608=1,IF(F3608=0.5,0.5,IF(H3608=1,0.5,1.5)),IF(F3608=0.5,0.5,IF(H3608=1,2.5,1.5))))</f>
        <v>1.5</v>
      </c>
      <c r="AH3608" s="7">
        <f>IF(AC3608="XX",0,1/C3608^(1/5)*IF(E3608=0,100,1)/(E3608+1)^(1/4))</f>
        <v>1.2562506969418425</v>
      </c>
    </row>
    <row r="3609" spans="1:34">
      <c r="A3609">
        <v>5708</v>
      </c>
      <c r="B3609" s="1">
        <v>23251.552</v>
      </c>
      <c r="C3609" s="6">
        <v>0.05</v>
      </c>
      <c r="D3609" t="s">
        <v>3</v>
      </c>
      <c r="E3609">
        <v>2</v>
      </c>
      <c r="F3609">
        <v>4.5</v>
      </c>
      <c r="G3609" t="s">
        <v>2</v>
      </c>
      <c r="H3609">
        <v>2</v>
      </c>
      <c r="I3609" t="s">
        <v>0</v>
      </c>
      <c r="J3609">
        <v>2</v>
      </c>
      <c r="K3609">
        <v>4.5</v>
      </c>
      <c r="L3609" t="s">
        <v>1</v>
      </c>
      <c r="M3609">
        <v>1</v>
      </c>
      <c r="N3609" t="s">
        <v>5764</v>
      </c>
      <c r="O3609">
        <v>1</v>
      </c>
      <c r="P3609" t="str">
        <f>D3609&amp;"-"&amp;F3609&amp;"-"&amp;G3609&amp;"-"&amp;E3609&amp;"-"&amp;H3609</f>
        <v>A2Delta-4.5-f-2-2</v>
      </c>
      <c r="Q3609" t="str">
        <f>I3609&amp;"-"&amp;K3609&amp;"-"&amp;L3609&amp;"-"&amp;J3609&amp;"-"&amp;M3609</f>
        <v>X2Pi-4.5-e-2-1</v>
      </c>
      <c r="R3609">
        <f>B3609+S3609</f>
        <v>28840.903279638998</v>
      </c>
      <c r="S3609">
        <f>_xlfn.IFNA(VLOOKUP(Q3609,'MARVEL-X'!A$2:I$1400,7,FALSE),VLOOKUP(Q3609,MARVEL!A$2:J$1522,10,FALSE))</f>
        <v>5589.3512796389996</v>
      </c>
      <c r="T3609">
        <f>IF(P3609=P3608,R3609+T3608,R3609)</f>
        <v>317249.56882348104</v>
      </c>
      <c r="U3609">
        <f>IF(P3609=P3608,1+U3608,1)</f>
        <v>11</v>
      </c>
      <c r="V3609" t="str">
        <f t="shared" si="56"/>
        <v/>
      </c>
      <c r="W3609" t="str">
        <f>IF(V3609="","",IF(ABS(V3609-R3609)&gt;W$1,ABS(V3609-R3609),""))</f>
        <v/>
      </c>
      <c r="X3609" t="str">
        <f>Y3609&amp;"-"&amp;Z3609&amp;"-"&amp;AC3609&amp;"-"&amp;AD3609&amp;"-"&amp;AG3609</f>
        <v>4.5-f-A-2-1.5</v>
      </c>
      <c r="Y3609">
        <f>F3609</f>
        <v>4.5</v>
      </c>
      <c r="Z3609" s="2" t="str">
        <f>G3609</f>
        <v>f</v>
      </c>
      <c r="AA3609">
        <f>_xlfn.IFNA(VLOOKUP(X3609,'duo-out'!A$2:Q$5000,5,FALSE),E3609+10*(H3609-1)+1+_xlfn.IFNA(VLOOKUP(D3609,states!A$2:C$10,3,FALSE),1))</f>
        <v>86</v>
      </c>
      <c r="AB3609" t="str">
        <f>IF(V3609="","",V3609)</f>
        <v/>
      </c>
      <c r="AC3609" s="2" t="str">
        <f>_xlfn.IFNA(VLOOKUP(D3609,states!A$2:C$10,2,FALSE),"XX")</f>
        <v>A</v>
      </c>
      <c r="AD3609">
        <f>E3609</f>
        <v>2</v>
      </c>
      <c r="AE3609">
        <f>_xlfn.IFNA(VLOOKUP(D3609,states!A$2:D$10,4,FALSE),0)</f>
        <v>2</v>
      </c>
      <c r="AF3609">
        <v>0.5</v>
      </c>
      <c r="AG3609">
        <f>IF(AE3609=0,AF3609,IF(AE3609=1,IF(F3609=0.5,0.5,IF(H3609=1,0.5,1.5)),IF(F3609=0.5,0.5,IF(H3609=1,2.5,1.5))))</f>
        <v>1.5</v>
      </c>
      <c r="AH3609" s="7">
        <f>IF(AC3609="XX",0,1/C3609^(1/5)*IF(E3609=0,100,1)/(E3609+1)^(1/4))</f>
        <v>1.3833296494790666</v>
      </c>
    </row>
    <row r="3610" spans="1:34">
      <c r="A3610">
        <v>1318</v>
      </c>
      <c r="B3610" s="1">
        <v>23253.88</v>
      </c>
      <c r="C3610" s="6">
        <v>0.47399999999999998</v>
      </c>
      <c r="D3610" t="s">
        <v>3</v>
      </c>
      <c r="E3610">
        <v>2</v>
      </c>
      <c r="F3610">
        <v>4.5</v>
      </c>
      <c r="G3610" t="s">
        <v>2</v>
      </c>
      <c r="H3610">
        <v>2</v>
      </c>
      <c r="I3610" t="s">
        <v>0</v>
      </c>
      <c r="J3610">
        <v>2</v>
      </c>
      <c r="K3610">
        <v>3.5</v>
      </c>
      <c r="L3610" t="s">
        <v>2</v>
      </c>
      <c r="M3610">
        <v>2</v>
      </c>
      <c r="N3610" t="s">
        <v>1374</v>
      </c>
      <c r="O3610">
        <v>1</v>
      </c>
      <c r="P3610" t="str">
        <f>D3610&amp;"-"&amp;F3610&amp;"-"&amp;G3610&amp;"-"&amp;E3610&amp;"-"&amp;H3610</f>
        <v>A2Delta-4.5-f-2-2</v>
      </c>
      <c r="Q3610" t="str">
        <f>I3610&amp;"-"&amp;K3610&amp;"-"&amp;L3610&amp;"-"&amp;J3610&amp;"-"&amp;M3610</f>
        <v>X2Pi-3.5-f-2-2</v>
      </c>
      <c r="R3610">
        <f>B3610+S3610</f>
        <v>28840.438924146001</v>
      </c>
      <c r="S3610">
        <f>_xlfn.IFNA(VLOOKUP(Q3610,'MARVEL-X'!A$2:I$1400,7,FALSE),VLOOKUP(Q3610,MARVEL!A$2:J$1522,10,FALSE))</f>
        <v>5586.5589241460002</v>
      </c>
      <c r="T3610">
        <f>IF(P3610=P3609,R3610+T3609,R3610)</f>
        <v>346090.00774762704</v>
      </c>
      <c r="U3610">
        <f>IF(P3610=P3609,1+U3609,1)</f>
        <v>12</v>
      </c>
      <c r="V3610" t="str">
        <f t="shared" si="56"/>
        <v/>
      </c>
      <c r="W3610" t="str">
        <f>IF(V3610="","",IF(ABS(V3610-R3610)&gt;W$1,ABS(V3610-R3610),""))</f>
        <v/>
      </c>
      <c r="X3610" t="str">
        <f>Y3610&amp;"-"&amp;Z3610&amp;"-"&amp;AC3610&amp;"-"&amp;AD3610&amp;"-"&amp;AG3610</f>
        <v>4.5-f-A-2-1.5</v>
      </c>
      <c r="Y3610">
        <f>F3610</f>
        <v>4.5</v>
      </c>
      <c r="Z3610" s="2" t="str">
        <f>G3610</f>
        <v>f</v>
      </c>
      <c r="AA3610">
        <f>_xlfn.IFNA(VLOOKUP(X3610,'duo-out'!A$2:Q$5000,5,FALSE),E3610+10*(H3610-1)+1+_xlfn.IFNA(VLOOKUP(D3610,states!A$2:C$10,3,FALSE),1))</f>
        <v>86</v>
      </c>
      <c r="AB3610" t="str">
        <f>IF(V3610="","",V3610)</f>
        <v/>
      </c>
      <c r="AC3610" s="2" t="str">
        <f>_xlfn.IFNA(VLOOKUP(D3610,states!A$2:C$10,2,FALSE),"XX")</f>
        <v>A</v>
      </c>
      <c r="AD3610">
        <f>E3610</f>
        <v>2</v>
      </c>
      <c r="AE3610">
        <f>_xlfn.IFNA(VLOOKUP(D3610,states!A$2:D$10,4,FALSE),0)</f>
        <v>2</v>
      </c>
      <c r="AF3610">
        <v>0.5</v>
      </c>
      <c r="AG3610">
        <f>IF(AE3610=0,AF3610,IF(AE3610=1,IF(F3610=0.5,0.5,IF(H3610=1,0.5,1.5)),IF(F3610=0.5,0.5,IF(H3610=1,2.5,1.5))))</f>
        <v>1.5</v>
      </c>
      <c r="AH3610" s="7">
        <f>IF(AC3610="XX",0,1/C3610^(1/5)*IF(E3610=0,100,1)/(E3610+1)^(1/4))</f>
        <v>0.88219383397435258</v>
      </c>
    </row>
    <row r="3611" spans="1:34">
      <c r="A3611">
        <v>1407</v>
      </c>
      <c r="B3611" s="1">
        <v>22965.78</v>
      </c>
      <c r="C3611" s="6">
        <v>0.52790000000000004</v>
      </c>
      <c r="D3611" t="s">
        <v>3</v>
      </c>
      <c r="E3611">
        <v>2</v>
      </c>
      <c r="F3611">
        <v>4.5</v>
      </c>
      <c r="G3611" t="s">
        <v>2</v>
      </c>
      <c r="H3611">
        <v>2</v>
      </c>
      <c r="I3611" t="s">
        <v>0</v>
      </c>
      <c r="J3611">
        <v>2</v>
      </c>
      <c r="K3611">
        <v>5.5</v>
      </c>
      <c r="L3611" t="s">
        <v>2</v>
      </c>
      <c r="M3611">
        <v>2</v>
      </c>
      <c r="N3611" t="s">
        <v>1463</v>
      </c>
      <c r="O3611">
        <v>1</v>
      </c>
      <c r="P3611" t="str">
        <f>D3611&amp;"-"&amp;F3611&amp;"-"&amp;G3611&amp;"-"&amp;E3611&amp;"-"&amp;H3611</f>
        <v>A2Delta-4.5-f-2-2</v>
      </c>
      <c r="Q3611" t="str">
        <f>I3611&amp;"-"&amp;K3611&amp;"-"&amp;L3611&amp;"-"&amp;J3611&amp;"-"&amp;M3611</f>
        <v>X2Pi-5.5-f-2-2</v>
      </c>
      <c r="R3611">
        <f>B3611+S3611</f>
        <v>28840.393590260999</v>
      </c>
      <c r="S3611">
        <f>_xlfn.IFNA(VLOOKUP(Q3611,'MARVEL-X'!A$2:I$1400,7,FALSE),VLOOKUP(Q3611,MARVEL!A$2:J$1522,10,FALSE))</f>
        <v>5874.6135902610004</v>
      </c>
      <c r="T3611">
        <f>IF(P3611=P3610,R3611+T3610,R3611)</f>
        <v>374930.40133788803</v>
      </c>
      <c r="U3611">
        <f>IF(P3611=P3610,1+U3610,1)</f>
        <v>13</v>
      </c>
      <c r="V3611" t="str">
        <f t="shared" si="56"/>
        <v/>
      </c>
      <c r="W3611" t="str">
        <f>IF(V3611="","",IF(ABS(V3611-R3611)&gt;W$1,ABS(V3611-R3611),""))</f>
        <v/>
      </c>
      <c r="X3611" t="str">
        <f>Y3611&amp;"-"&amp;Z3611&amp;"-"&amp;AC3611&amp;"-"&amp;AD3611&amp;"-"&amp;AG3611</f>
        <v>4.5-f-A-2-1.5</v>
      </c>
      <c r="Y3611">
        <f>F3611</f>
        <v>4.5</v>
      </c>
      <c r="Z3611" s="2" t="str">
        <f>G3611</f>
        <v>f</v>
      </c>
      <c r="AA3611">
        <f>_xlfn.IFNA(VLOOKUP(X3611,'duo-out'!A$2:Q$5000,5,FALSE),E3611+10*(H3611-1)+1+_xlfn.IFNA(VLOOKUP(D3611,states!A$2:C$10,3,FALSE),1))</f>
        <v>86</v>
      </c>
      <c r="AB3611" t="str">
        <f>IF(V3611="","",V3611)</f>
        <v/>
      </c>
      <c r="AC3611" s="2" t="str">
        <f>_xlfn.IFNA(VLOOKUP(D3611,states!A$2:C$10,2,FALSE),"XX")</f>
        <v>A</v>
      </c>
      <c r="AD3611">
        <f>E3611</f>
        <v>2</v>
      </c>
      <c r="AE3611">
        <f>_xlfn.IFNA(VLOOKUP(D3611,states!A$2:D$10,4,FALSE),0)</f>
        <v>2</v>
      </c>
      <c r="AF3611">
        <v>0.5</v>
      </c>
      <c r="AG3611">
        <f>IF(AE3611=0,AF3611,IF(AE3611=1,IF(F3611=0.5,0.5,IF(H3611=1,0.5,1.5)),IF(F3611=0.5,0.5,IF(H3611=1,2.5,1.5))))</f>
        <v>1.5</v>
      </c>
      <c r="AH3611" s="7">
        <f>IF(AC3611="XX",0,1/C3611^(1/5)*IF(E3611=0,100,1)/(E3611+1)^(1/4))</f>
        <v>0.86339465136084081</v>
      </c>
    </row>
    <row r="3612" spans="1:34">
      <c r="A3612">
        <v>1362</v>
      </c>
      <c r="B3612" s="1">
        <v>23122.98</v>
      </c>
      <c r="C3612" s="6">
        <v>0.15959999999999999</v>
      </c>
      <c r="D3612" t="s">
        <v>3</v>
      </c>
      <c r="E3612">
        <v>2</v>
      </c>
      <c r="F3612">
        <v>4.5</v>
      </c>
      <c r="G3612" t="s">
        <v>2</v>
      </c>
      <c r="H3612">
        <v>2</v>
      </c>
      <c r="I3612" t="s">
        <v>0</v>
      </c>
      <c r="J3612">
        <v>2</v>
      </c>
      <c r="K3612">
        <v>4.5</v>
      </c>
      <c r="L3612" t="s">
        <v>2</v>
      </c>
      <c r="M3612">
        <v>2</v>
      </c>
      <c r="N3612" t="s">
        <v>1418</v>
      </c>
      <c r="O3612">
        <v>1</v>
      </c>
      <c r="P3612" t="str">
        <f>D3612&amp;"-"&amp;F3612&amp;"-"&amp;G3612&amp;"-"&amp;E3612&amp;"-"&amp;H3612</f>
        <v>A2Delta-4.5-f-2-2</v>
      </c>
      <c r="Q3612" t="str">
        <f>I3612&amp;"-"&amp;K3612&amp;"-"&amp;L3612&amp;"-"&amp;J3612&amp;"-"&amp;M3612</f>
        <v>X2Pi-4.5-f-2-2</v>
      </c>
      <c r="R3612">
        <f>B3612+S3612</f>
        <v>28840.729475368</v>
      </c>
      <c r="S3612">
        <f>_xlfn.IFNA(VLOOKUP(Q3612,'MARVEL-X'!A$2:I$1400,7,FALSE),VLOOKUP(Q3612,MARVEL!A$2:J$1522,10,FALSE))</f>
        <v>5717.7494753680003</v>
      </c>
      <c r="T3612">
        <f>IF(P3612=P3611,R3612+T3611,R3612)</f>
        <v>403771.13081325602</v>
      </c>
      <c r="U3612">
        <f>IF(P3612=P3611,1+U3611,1)</f>
        <v>14</v>
      </c>
      <c r="V3612" t="str">
        <f t="shared" si="56"/>
        <v/>
      </c>
      <c r="W3612" t="str">
        <f>IF(V3612="","",IF(ABS(V3612-R3612)&gt;W$1,ABS(V3612-R3612),""))</f>
        <v/>
      </c>
      <c r="X3612" t="str">
        <f>Y3612&amp;"-"&amp;Z3612&amp;"-"&amp;AC3612&amp;"-"&amp;AD3612&amp;"-"&amp;AG3612</f>
        <v>4.5-f-A-2-1.5</v>
      </c>
      <c r="Y3612">
        <f>F3612</f>
        <v>4.5</v>
      </c>
      <c r="Z3612" s="2" t="str">
        <f>G3612</f>
        <v>f</v>
      </c>
      <c r="AA3612">
        <f>_xlfn.IFNA(VLOOKUP(X3612,'duo-out'!A$2:Q$5000,5,FALSE),E3612+10*(H3612-1)+1+_xlfn.IFNA(VLOOKUP(D3612,states!A$2:C$10,3,FALSE),1))</f>
        <v>86</v>
      </c>
      <c r="AB3612" t="str">
        <f>IF(V3612="","",V3612)</f>
        <v/>
      </c>
      <c r="AC3612" s="2" t="str">
        <f>_xlfn.IFNA(VLOOKUP(D3612,states!A$2:C$10,2,FALSE),"XX")</f>
        <v>A</v>
      </c>
      <c r="AD3612">
        <f>E3612</f>
        <v>2</v>
      </c>
      <c r="AE3612">
        <f>_xlfn.IFNA(VLOOKUP(D3612,states!A$2:D$10,4,FALSE),0)</f>
        <v>2</v>
      </c>
      <c r="AF3612">
        <v>0.5</v>
      </c>
      <c r="AG3612">
        <f>IF(AE3612=0,AF3612,IF(AE3612=1,IF(F3612=0.5,0.5,IF(H3612=1,0.5,1.5)),IF(F3612=0.5,0.5,IF(H3612=1,2.5,1.5))))</f>
        <v>1.5</v>
      </c>
      <c r="AH3612" s="7">
        <f>IF(AC3612="XX",0,1/C3612^(1/5)*IF(E3612=0,100,1)/(E3612+1)^(1/4))</f>
        <v>1.0967638033020635</v>
      </c>
    </row>
    <row r="3613" spans="1:34">
      <c r="A3613">
        <v>19</v>
      </c>
      <c r="B3613" s="1">
        <v>20782.350999999999</v>
      </c>
      <c r="C3613" s="6">
        <v>5.0000000000000001E-3</v>
      </c>
      <c r="D3613" t="s">
        <v>3</v>
      </c>
      <c r="E3613">
        <v>2</v>
      </c>
      <c r="F3613">
        <v>4.5</v>
      </c>
      <c r="G3613" t="s">
        <v>2</v>
      </c>
      <c r="H3613">
        <v>2</v>
      </c>
      <c r="I3613" t="s">
        <v>0</v>
      </c>
      <c r="J3613">
        <v>3</v>
      </c>
      <c r="K3613">
        <v>3.5</v>
      </c>
      <c r="L3613" t="s">
        <v>2</v>
      </c>
      <c r="M3613">
        <v>2</v>
      </c>
      <c r="N3613" t="s">
        <v>74</v>
      </c>
      <c r="O3613">
        <v>-1</v>
      </c>
      <c r="P3613" t="str">
        <f>D3613&amp;"-"&amp;F3613&amp;"-"&amp;G3613&amp;"-"&amp;E3613&amp;"-"&amp;H3613</f>
        <v>A2Delta-4.5-f-2-2</v>
      </c>
      <c r="Q3613" t="str">
        <f>I3613&amp;"-"&amp;K3613&amp;"-"&amp;L3613&amp;"-"&amp;J3613&amp;"-"&amp;M3613</f>
        <v>X2Pi-3.5-f-3-2</v>
      </c>
      <c r="R3613">
        <f>B3613+S3613</f>
        <v>28840.85568465</v>
      </c>
      <c r="S3613">
        <f>_xlfn.IFNA(VLOOKUP(Q3613,'MARVEL-X'!A$2:I$1400,7,FALSE),VLOOKUP(Q3613,MARVEL!A$2:J$1522,10,FALSE))</f>
        <v>8058.5046846499999</v>
      </c>
      <c r="T3613">
        <f>IF(P3613=P3612,R3613+T3612,R3613)</f>
        <v>432611.98649790604</v>
      </c>
      <c r="U3613">
        <f>IF(P3613=P3612,1+U3612,1)</f>
        <v>15</v>
      </c>
      <c r="V3613">
        <f t="shared" si="56"/>
        <v>28840.799099860404</v>
      </c>
      <c r="W3613">
        <f>IF(V3613="","",IF(ABS(V3613-R3613)&gt;W$1,ABS(V3613-R3613),""))</f>
        <v>5.658478959594504E-2</v>
      </c>
      <c r="X3613" t="str">
        <f>Y3613&amp;"-"&amp;Z3613&amp;"-"&amp;AC3613&amp;"-"&amp;AD3613&amp;"-"&amp;AG3613</f>
        <v>4.5-f-A-2-1.5</v>
      </c>
      <c r="Y3613">
        <f>F3613</f>
        <v>4.5</v>
      </c>
      <c r="Z3613" s="2" t="str">
        <f>G3613</f>
        <v>f</v>
      </c>
      <c r="AA3613">
        <f>_xlfn.IFNA(VLOOKUP(X3613,'duo-out'!A$2:Q$5000,5,FALSE),E3613+10*(H3613-1)+1+_xlfn.IFNA(VLOOKUP(D3613,states!A$2:C$10,3,FALSE),1))</f>
        <v>86</v>
      </c>
      <c r="AB3613">
        <f>IF(V3613="","",V3613)</f>
        <v>28840.799099860404</v>
      </c>
      <c r="AC3613" s="2" t="str">
        <f>_xlfn.IFNA(VLOOKUP(D3613,states!A$2:C$10,2,FALSE),"XX")</f>
        <v>A</v>
      </c>
      <c r="AD3613">
        <f>E3613</f>
        <v>2</v>
      </c>
      <c r="AE3613">
        <f>_xlfn.IFNA(VLOOKUP(D3613,states!A$2:D$10,4,FALSE),0)</f>
        <v>2</v>
      </c>
      <c r="AF3613">
        <v>0.5</v>
      </c>
      <c r="AG3613">
        <f>IF(AE3613=0,AF3613,IF(AE3613=1,IF(F3613=0.5,0.5,IF(H3613=1,0.5,1.5)),IF(F3613=0.5,0.5,IF(H3613=1,2.5,1.5))))</f>
        <v>1.5</v>
      </c>
      <c r="AH3613" s="7">
        <f>IF(AC3613="XX",0,1/C3613^(1/5)*IF(E3613=0,100,1)/(E3613+1)^(1/4))</f>
        <v>2.1924297443889911</v>
      </c>
    </row>
    <row r="3614" spans="1:34">
      <c r="A3614">
        <v>3781</v>
      </c>
      <c r="B3614" s="1">
        <v>22840.799200000001</v>
      </c>
      <c r="C3614" s="6">
        <v>5.0000000000000001E-3</v>
      </c>
      <c r="D3614" t="s">
        <v>3</v>
      </c>
      <c r="E3614">
        <v>3</v>
      </c>
      <c r="F3614">
        <v>4.5</v>
      </c>
      <c r="G3614" t="s">
        <v>2</v>
      </c>
      <c r="H3614">
        <v>1</v>
      </c>
      <c r="I3614" t="s">
        <v>0</v>
      </c>
      <c r="J3614">
        <v>3</v>
      </c>
      <c r="K3614">
        <v>5.5</v>
      </c>
      <c r="L3614" t="s">
        <v>2</v>
      </c>
      <c r="M3614">
        <v>1</v>
      </c>
      <c r="N3614" t="s">
        <v>3837</v>
      </c>
      <c r="O3614">
        <v>1</v>
      </c>
      <c r="P3614" t="str">
        <f>D3614&amp;"-"&amp;F3614&amp;"-"&amp;G3614&amp;"-"&amp;E3614&amp;"-"&amp;H3614</f>
        <v>A2Delta-4.5-f-3-1</v>
      </c>
      <c r="Q3614" t="str">
        <f>I3614&amp;"-"&amp;K3614&amp;"-"&amp;L3614&amp;"-"&amp;J3614&amp;"-"&amp;M3614</f>
        <v>X2Pi-5.5-f-3-1</v>
      </c>
      <c r="R3614">
        <f>B3614+S3614</f>
        <v>31026.411686217001</v>
      </c>
      <c r="S3614">
        <f>_xlfn.IFNA(VLOOKUP(Q3614,'MARVEL-X'!A$2:I$1400,7,FALSE),VLOOKUP(Q3614,MARVEL!A$2:J$1522,10,FALSE))</f>
        <v>8185.612486217</v>
      </c>
      <c r="T3614">
        <f>IF(P3614=P3613,R3614+T3613,R3614)</f>
        <v>31026.411686217001</v>
      </c>
      <c r="U3614">
        <f>IF(P3614=P3613,1+U3613,1)</f>
        <v>1</v>
      </c>
      <c r="V3614" t="str">
        <f t="shared" si="56"/>
        <v/>
      </c>
      <c r="W3614" t="str">
        <f>IF(V3614="","",IF(ABS(V3614-R3614)&gt;W$1,ABS(V3614-R3614),""))</f>
        <v/>
      </c>
      <c r="X3614" t="str">
        <f>Y3614&amp;"-"&amp;Z3614&amp;"-"&amp;AC3614&amp;"-"&amp;AD3614&amp;"-"&amp;AG3614</f>
        <v>4.5-f-A-3-2.5</v>
      </c>
      <c r="Y3614">
        <f>F3614</f>
        <v>4.5</v>
      </c>
      <c r="Z3614" s="2" t="str">
        <f>G3614</f>
        <v>f</v>
      </c>
      <c r="AA3614">
        <f>_xlfn.IFNA(VLOOKUP(X3614,'duo-out'!A$2:Q$5000,5,FALSE),E3614+10*(H3614-1)+1+_xlfn.IFNA(VLOOKUP(D3614,states!A$2:C$10,3,FALSE),1))</f>
        <v>109</v>
      </c>
      <c r="AB3614" t="str">
        <f>IF(V3614="","",V3614)</f>
        <v/>
      </c>
      <c r="AC3614" s="2" t="str">
        <f>_xlfn.IFNA(VLOOKUP(D3614,states!A$2:C$10,2,FALSE),"XX")</f>
        <v>A</v>
      </c>
      <c r="AD3614">
        <f>E3614</f>
        <v>3</v>
      </c>
      <c r="AE3614">
        <f>_xlfn.IFNA(VLOOKUP(D3614,states!A$2:D$10,4,FALSE),0)</f>
        <v>2</v>
      </c>
      <c r="AF3614">
        <v>0.5</v>
      </c>
      <c r="AG3614">
        <f>IF(AE3614=0,AF3614,IF(AE3614=1,IF(F3614=0.5,0.5,IF(H3614=1,0.5,1.5)),IF(F3614=0.5,0.5,IF(H3614=1,2.5,1.5))))</f>
        <v>2.5</v>
      </c>
      <c r="AH3614" s="7">
        <f>IF(AC3614="XX",0,1/C3614^(1/5)*IF(E3614=0,100,1)/(E3614+1)^(1/4))</f>
        <v>2.0402857733683697</v>
      </c>
    </row>
    <row r="3615" spans="1:34">
      <c r="A3615">
        <v>3760</v>
      </c>
      <c r="B3615" s="1">
        <v>22965.258600000001</v>
      </c>
      <c r="C3615" s="6">
        <v>5.0000000000000001E-3</v>
      </c>
      <c r="D3615" t="s">
        <v>3</v>
      </c>
      <c r="E3615">
        <v>3</v>
      </c>
      <c r="F3615">
        <v>4.5</v>
      </c>
      <c r="G3615" t="s">
        <v>2</v>
      </c>
      <c r="H3615">
        <v>1</v>
      </c>
      <c r="I3615" t="s">
        <v>0</v>
      </c>
      <c r="J3615">
        <v>3</v>
      </c>
      <c r="K3615">
        <v>4.5</v>
      </c>
      <c r="L3615" t="s">
        <v>1</v>
      </c>
      <c r="M3615">
        <v>1</v>
      </c>
      <c r="N3615" t="s">
        <v>3816</v>
      </c>
      <c r="O3615">
        <v>1</v>
      </c>
      <c r="P3615" t="str">
        <f>D3615&amp;"-"&amp;F3615&amp;"-"&amp;G3615&amp;"-"&amp;E3615&amp;"-"&amp;H3615</f>
        <v>A2Delta-4.5-f-3-1</v>
      </c>
      <c r="Q3615" t="str">
        <f>I3615&amp;"-"&amp;K3615&amp;"-"&amp;L3615&amp;"-"&amp;J3615&amp;"-"&amp;M3615</f>
        <v>X2Pi-4.5-e-3-1</v>
      </c>
      <c r="R3615">
        <f>B3615+S3615</f>
        <v>31026.404278503003</v>
      </c>
      <c r="S3615">
        <f>_xlfn.IFNA(VLOOKUP(Q3615,'MARVEL-X'!A$2:I$1400,7,FALSE),VLOOKUP(Q3615,MARVEL!A$2:J$1522,10,FALSE))</f>
        <v>8061.1456785030005</v>
      </c>
      <c r="T3615">
        <f>IF(P3615=P3614,R3615+T3614,R3615)</f>
        <v>62052.815964720008</v>
      </c>
      <c r="U3615">
        <f>IF(P3615=P3614,1+U3614,1)</f>
        <v>2</v>
      </c>
      <c r="V3615" t="str">
        <f t="shared" si="56"/>
        <v/>
      </c>
      <c r="W3615" t="str">
        <f>IF(V3615="","",IF(ABS(V3615-R3615)&gt;W$1,ABS(V3615-R3615),""))</f>
        <v/>
      </c>
      <c r="X3615" t="str">
        <f>Y3615&amp;"-"&amp;Z3615&amp;"-"&amp;AC3615&amp;"-"&amp;AD3615&amp;"-"&amp;AG3615</f>
        <v>4.5-f-A-3-2.5</v>
      </c>
      <c r="Y3615">
        <f>F3615</f>
        <v>4.5</v>
      </c>
      <c r="Z3615" s="2" t="str">
        <f>G3615</f>
        <v>f</v>
      </c>
      <c r="AA3615">
        <f>_xlfn.IFNA(VLOOKUP(X3615,'duo-out'!A$2:Q$5000,5,FALSE),E3615+10*(H3615-1)+1+_xlfn.IFNA(VLOOKUP(D3615,states!A$2:C$10,3,FALSE),1))</f>
        <v>109</v>
      </c>
      <c r="AB3615" t="str">
        <f>IF(V3615="","",V3615)</f>
        <v/>
      </c>
      <c r="AC3615" s="2" t="str">
        <f>_xlfn.IFNA(VLOOKUP(D3615,states!A$2:C$10,2,FALSE),"XX")</f>
        <v>A</v>
      </c>
      <c r="AD3615">
        <f>E3615</f>
        <v>3</v>
      </c>
      <c r="AE3615">
        <f>_xlfn.IFNA(VLOOKUP(D3615,states!A$2:D$10,4,FALSE),0)</f>
        <v>2</v>
      </c>
      <c r="AF3615">
        <v>0.5</v>
      </c>
      <c r="AG3615">
        <f>IF(AE3615=0,AF3615,IF(AE3615=1,IF(F3615=0.5,0.5,IF(H3615=1,0.5,1.5)),IF(F3615=0.5,0.5,IF(H3615=1,2.5,1.5))))</f>
        <v>2.5</v>
      </c>
      <c r="AH3615" s="7">
        <f>IF(AC3615="XX",0,1/C3615^(1/5)*IF(E3615=0,100,1)/(E3615+1)^(1/4))</f>
        <v>2.0402857733683697</v>
      </c>
    </row>
    <row r="3616" spans="1:34">
      <c r="A3616">
        <v>3753</v>
      </c>
      <c r="B3616" s="1">
        <v>23065.943500000001</v>
      </c>
      <c r="C3616" s="6">
        <v>5.0000000000000001E-3</v>
      </c>
      <c r="D3616" t="s">
        <v>3</v>
      </c>
      <c r="E3616">
        <v>3</v>
      </c>
      <c r="F3616">
        <v>4.5</v>
      </c>
      <c r="G3616" t="s">
        <v>2</v>
      </c>
      <c r="H3616">
        <v>1</v>
      </c>
      <c r="I3616" t="s">
        <v>0</v>
      </c>
      <c r="J3616">
        <v>3</v>
      </c>
      <c r="K3616">
        <v>3.5</v>
      </c>
      <c r="L3616" t="s">
        <v>2</v>
      </c>
      <c r="M3616">
        <v>1</v>
      </c>
      <c r="N3616" t="s">
        <v>3809</v>
      </c>
      <c r="O3616">
        <v>1</v>
      </c>
      <c r="P3616" t="str">
        <f>D3616&amp;"-"&amp;F3616&amp;"-"&amp;G3616&amp;"-"&amp;E3616&amp;"-"&amp;H3616</f>
        <v>A2Delta-4.5-f-3-1</v>
      </c>
      <c r="Q3616" t="str">
        <f>I3616&amp;"-"&amp;K3616&amp;"-"&amp;L3616&amp;"-"&amp;J3616&amp;"-"&amp;M3616</f>
        <v>X2Pi-3.5-f-3-1</v>
      </c>
      <c r="R3616">
        <f>B3616+S3616</f>
        <v>31026.415236621</v>
      </c>
      <c r="S3616">
        <f>_xlfn.IFNA(VLOOKUP(Q3616,'MARVEL-X'!A$2:I$1400,7,FALSE),VLOOKUP(Q3616,MARVEL!A$2:J$1522,10,FALSE))</f>
        <v>7960.4717366209998</v>
      </c>
      <c r="T3616">
        <f>IF(P3616=P3615,R3616+T3615,R3616)</f>
        <v>93079.231201341012</v>
      </c>
      <c r="U3616">
        <f>IF(P3616=P3615,1+U3615,1)</f>
        <v>3</v>
      </c>
      <c r="V3616">
        <f t="shared" si="56"/>
        <v>31026.410400447003</v>
      </c>
      <c r="W3616" t="str">
        <f>IF(V3616="","",IF(ABS(V3616-R3616)&gt;W$1,ABS(V3616-R3616),""))</f>
        <v/>
      </c>
      <c r="X3616" t="str">
        <f>Y3616&amp;"-"&amp;Z3616&amp;"-"&amp;AC3616&amp;"-"&amp;AD3616&amp;"-"&amp;AG3616</f>
        <v>4.5-f-A-3-2.5</v>
      </c>
      <c r="Y3616">
        <f>F3616</f>
        <v>4.5</v>
      </c>
      <c r="Z3616" s="2" t="str">
        <f>G3616</f>
        <v>f</v>
      </c>
      <c r="AA3616">
        <f>_xlfn.IFNA(VLOOKUP(X3616,'duo-out'!A$2:Q$5000,5,FALSE),E3616+10*(H3616-1)+1+_xlfn.IFNA(VLOOKUP(D3616,states!A$2:C$10,3,FALSE),1))</f>
        <v>109</v>
      </c>
      <c r="AB3616">
        <f>IF(V3616="","",V3616)</f>
        <v>31026.410400447003</v>
      </c>
      <c r="AC3616" s="2" t="str">
        <f>_xlfn.IFNA(VLOOKUP(D3616,states!A$2:C$10,2,FALSE),"XX")</f>
        <v>A</v>
      </c>
      <c r="AD3616">
        <f>E3616</f>
        <v>3</v>
      </c>
      <c r="AE3616">
        <f>_xlfn.IFNA(VLOOKUP(D3616,states!A$2:D$10,4,FALSE),0)</f>
        <v>2</v>
      </c>
      <c r="AF3616">
        <v>0.5</v>
      </c>
      <c r="AG3616">
        <f>IF(AE3616=0,AF3616,IF(AE3616=1,IF(F3616=0.5,0.5,IF(H3616=1,0.5,1.5)),IF(F3616=0.5,0.5,IF(H3616=1,2.5,1.5))))</f>
        <v>2.5</v>
      </c>
      <c r="AH3616" s="7">
        <f>IF(AC3616="XX",0,1/C3616^(1/5)*IF(E3616=0,100,1)/(E3616+1)^(1/4))</f>
        <v>2.0402857733683697</v>
      </c>
    </row>
    <row r="3617" spans="1:34">
      <c r="A3617">
        <v>3820</v>
      </c>
      <c r="B3617" s="1">
        <v>22814.920099999999</v>
      </c>
      <c r="C3617" s="6">
        <v>5.0000000000000001E-3</v>
      </c>
      <c r="D3617" t="s">
        <v>3</v>
      </c>
      <c r="E3617">
        <v>3</v>
      </c>
      <c r="F3617">
        <v>4.5</v>
      </c>
      <c r="G3617" t="s">
        <v>2</v>
      </c>
      <c r="H3617">
        <v>2</v>
      </c>
      <c r="I3617" t="s">
        <v>0</v>
      </c>
      <c r="J3617">
        <v>3</v>
      </c>
      <c r="K3617">
        <v>5.5</v>
      </c>
      <c r="L3617" t="s">
        <v>2</v>
      </c>
      <c r="M3617">
        <v>2</v>
      </c>
      <c r="N3617" t="s">
        <v>3876</v>
      </c>
      <c r="O3617">
        <v>1</v>
      </c>
      <c r="P3617" t="str">
        <f>D3617&amp;"-"&amp;F3617&amp;"-"&amp;G3617&amp;"-"&amp;E3617&amp;"-"&amp;H3617</f>
        <v>A2Delta-4.5-f-3-2</v>
      </c>
      <c r="Q3617" t="str">
        <f>I3617&amp;"-"&amp;K3617&amp;"-"&amp;L3617&amp;"-"&amp;J3617&amp;"-"&amp;M3617</f>
        <v>X2Pi-5.5-f-3-2</v>
      </c>
      <c r="R3617">
        <f>B3617+S3617</f>
        <v>31149.964436260001</v>
      </c>
      <c r="S3617">
        <f>_xlfn.IFNA(VLOOKUP(Q3617,'MARVEL-X'!A$2:I$1400,7,FALSE),VLOOKUP(Q3617,MARVEL!A$2:J$1522,10,FALSE))</f>
        <v>8335.0443362599999</v>
      </c>
      <c r="T3617">
        <f>IF(P3617=P3616,R3617+T3616,R3617)</f>
        <v>31149.964436260001</v>
      </c>
      <c r="U3617">
        <f>IF(P3617=P3616,1+U3616,1)</f>
        <v>1</v>
      </c>
      <c r="V3617" t="str">
        <f t="shared" si="56"/>
        <v/>
      </c>
      <c r="W3617" t="str">
        <f>IF(V3617="","",IF(ABS(V3617-R3617)&gt;W$1,ABS(V3617-R3617),""))</f>
        <v/>
      </c>
      <c r="X3617" t="str">
        <f>Y3617&amp;"-"&amp;Z3617&amp;"-"&amp;AC3617&amp;"-"&amp;AD3617&amp;"-"&amp;AG3617</f>
        <v>4.5-f-A-3-1.5</v>
      </c>
      <c r="Y3617">
        <f>F3617</f>
        <v>4.5</v>
      </c>
      <c r="Z3617" s="2" t="str">
        <f>G3617</f>
        <v>f</v>
      </c>
      <c r="AA3617">
        <f>_xlfn.IFNA(VLOOKUP(X3617,'duo-out'!A$2:Q$5000,5,FALSE),E3617+10*(H3617-1)+1+_xlfn.IFNA(VLOOKUP(D3617,states!A$2:C$10,3,FALSE),1))</f>
        <v>110</v>
      </c>
      <c r="AB3617" t="str">
        <f>IF(V3617="","",V3617)</f>
        <v/>
      </c>
      <c r="AC3617" s="2" t="str">
        <f>_xlfn.IFNA(VLOOKUP(D3617,states!A$2:C$10,2,FALSE),"XX")</f>
        <v>A</v>
      </c>
      <c r="AD3617">
        <f>E3617</f>
        <v>3</v>
      </c>
      <c r="AE3617">
        <f>_xlfn.IFNA(VLOOKUP(D3617,states!A$2:D$10,4,FALSE),0)</f>
        <v>2</v>
      </c>
      <c r="AF3617">
        <v>0.5</v>
      </c>
      <c r="AG3617">
        <f>IF(AE3617=0,AF3617,IF(AE3617=1,IF(F3617=0.5,0.5,IF(H3617=1,0.5,1.5)),IF(F3617=0.5,0.5,IF(H3617=1,2.5,1.5))))</f>
        <v>1.5</v>
      </c>
      <c r="AH3617" s="7">
        <f>IF(AC3617="XX",0,1/C3617^(1/5)*IF(E3617=0,100,1)/(E3617+1)^(1/4))</f>
        <v>2.0402857733683697</v>
      </c>
    </row>
    <row r="3618" spans="1:34">
      <c r="A3618">
        <v>3814</v>
      </c>
      <c r="B3618" s="1">
        <v>22966.582999999999</v>
      </c>
      <c r="C3618" s="6">
        <v>5.0000000000000001E-3</v>
      </c>
      <c r="D3618" t="s">
        <v>3</v>
      </c>
      <c r="E3618">
        <v>3</v>
      </c>
      <c r="F3618">
        <v>4.5</v>
      </c>
      <c r="G3618" t="s">
        <v>2</v>
      </c>
      <c r="H3618">
        <v>2</v>
      </c>
      <c r="I3618" t="s">
        <v>0</v>
      </c>
      <c r="J3618">
        <v>3</v>
      </c>
      <c r="K3618">
        <v>4.5</v>
      </c>
      <c r="L3618" t="s">
        <v>1</v>
      </c>
      <c r="M3618">
        <v>2</v>
      </c>
      <c r="N3618" t="s">
        <v>3870</v>
      </c>
      <c r="O3618">
        <v>1</v>
      </c>
      <c r="P3618" t="str">
        <f>D3618&amp;"-"&amp;F3618&amp;"-"&amp;G3618&amp;"-"&amp;E3618&amp;"-"&amp;H3618</f>
        <v>A2Delta-4.5-f-3-2</v>
      </c>
      <c r="Q3618" t="str">
        <f>I3618&amp;"-"&amp;K3618&amp;"-"&amp;L3618&amp;"-"&amp;J3618&amp;"-"&amp;M3618</f>
        <v>X2Pi-4.5-e-3-2</v>
      </c>
      <c r="R3618">
        <f>B3618+S3618</f>
        <v>31149.961788913999</v>
      </c>
      <c r="S3618">
        <f>_xlfn.IFNA(VLOOKUP(Q3618,'MARVEL-X'!A$2:I$1400,7,FALSE),VLOOKUP(Q3618,MARVEL!A$2:J$1522,10,FALSE))</f>
        <v>8183.3787889140003</v>
      </c>
      <c r="T3618">
        <f>IF(P3618=P3617,R3618+T3617,R3618)</f>
        <v>62299.926225174</v>
      </c>
      <c r="U3618">
        <f>IF(P3618=P3617,1+U3617,1)</f>
        <v>2</v>
      </c>
      <c r="V3618" t="str">
        <f t="shared" si="56"/>
        <v/>
      </c>
      <c r="W3618" t="str">
        <f>IF(V3618="","",IF(ABS(V3618-R3618)&gt;W$1,ABS(V3618-R3618),""))</f>
        <v/>
      </c>
      <c r="X3618" t="str">
        <f>Y3618&amp;"-"&amp;Z3618&amp;"-"&amp;AC3618&amp;"-"&amp;AD3618&amp;"-"&amp;AG3618</f>
        <v>4.5-f-A-3-1.5</v>
      </c>
      <c r="Y3618">
        <f>F3618</f>
        <v>4.5</v>
      </c>
      <c r="Z3618" s="2" t="str">
        <f>G3618</f>
        <v>f</v>
      </c>
      <c r="AA3618">
        <f>_xlfn.IFNA(VLOOKUP(X3618,'duo-out'!A$2:Q$5000,5,FALSE),E3618+10*(H3618-1)+1+_xlfn.IFNA(VLOOKUP(D3618,states!A$2:C$10,3,FALSE),1))</f>
        <v>110</v>
      </c>
      <c r="AB3618" t="str">
        <f>IF(V3618="","",V3618)</f>
        <v/>
      </c>
      <c r="AC3618" s="2" t="str">
        <f>_xlfn.IFNA(VLOOKUP(D3618,states!A$2:C$10,2,FALSE),"XX")</f>
        <v>A</v>
      </c>
      <c r="AD3618">
        <f>E3618</f>
        <v>3</v>
      </c>
      <c r="AE3618">
        <f>_xlfn.IFNA(VLOOKUP(D3618,states!A$2:D$10,4,FALSE),0)</f>
        <v>2</v>
      </c>
      <c r="AF3618">
        <v>0.5</v>
      </c>
      <c r="AG3618">
        <f>IF(AE3618=0,AF3618,IF(AE3618=1,IF(F3618=0.5,0.5,IF(H3618=1,0.5,1.5)),IF(F3618=0.5,0.5,IF(H3618=1,2.5,1.5))))</f>
        <v>1.5</v>
      </c>
      <c r="AH3618" s="7">
        <f>IF(AC3618="XX",0,1/C3618^(1/5)*IF(E3618=0,100,1)/(E3618+1)^(1/4))</f>
        <v>2.0402857733683697</v>
      </c>
    </row>
    <row r="3619" spans="1:34">
      <c r="A3619">
        <v>3793</v>
      </c>
      <c r="B3619" s="1">
        <v>23091.463800000001</v>
      </c>
      <c r="C3619" s="6">
        <v>5.0000000000000001E-3</v>
      </c>
      <c r="D3619" t="s">
        <v>3</v>
      </c>
      <c r="E3619">
        <v>3</v>
      </c>
      <c r="F3619">
        <v>4.5</v>
      </c>
      <c r="G3619" t="s">
        <v>2</v>
      </c>
      <c r="H3619">
        <v>2</v>
      </c>
      <c r="I3619" t="s">
        <v>0</v>
      </c>
      <c r="J3619">
        <v>3</v>
      </c>
      <c r="K3619">
        <v>3.5</v>
      </c>
      <c r="L3619" t="s">
        <v>2</v>
      </c>
      <c r="M3619">
        <v>2</v>
      </c>
      <c r="N3619" t="s">
        <v>3849</v>
      </c>
      <c r="O3619">
        <v>1</v>
      </c>
      <c r="P3619" t="str">
        <f>D3619&amp;"-"&amp;F3619&amp;"-"&amp;G3619&amp;"-"&amp;E3619&amp;"-"&amp;H3619</f>
        <v>A2Delta-4.5-f-3-2</v>
      </c>
      <c r="Q3619" t="str">
        <f>I3619&amp;"-"&amp;K3619&amp;"-"&amp;L3619&amp;"-"&amp;J3619&amp;"-"&amp;M3619</f>
        <v>X2Pi-3.5-f-3-2</v>
      </c>
      <c r="R3619">
        <f>B3619+S3619</f>
        <v>31149.968484650002</v>
      </c>
      <c r="S3619">
        <f>_xlfn.IFNA(VLOOKUP(Q3619,'MARVEL-X'!A$2:I$1400,7,FALSE),VLOOKUP(Q3619,MARVEL!A$2:J$1522,10,FALSE))</f>
        <v>8058.5046846499999</v>
      </c>
      <c r="T3619">
        <f>IF(P3619=P3618,R3619+T3618,R3619)</f>
        <v>93449.894709824002</v>
      </c>
      <c r="U3619">
        <f>IF(P3619=P3618,1+U3618,1)</f>
        <v>3</v>
      </c>
      <c r="V3619">
        <f t="shared" si="56"/>
        <v>31149.964903274667</v>
      </c>
      <c r="W3619" t="str">
        <f>IF(V3619="","",IF(ABS(V3619-R3619)&gt;W$1,ABS(V3619-R3619),""))</f>
        <v/>
      </c>
      <c r="X3619" t="str">
        <f>Y3619&amp;"-"&amp;Z3619&amp;"-"&amp;AC3619&amp;"-"&amp;AD3619&amp;"-"&amp;AG3619</f>
        <v>4.5-f-A-3-1.5</v>
      </c>
      <c r="Y3619">
        <f>F3619</f>
        <v>4.5</v>
      </c>
      <c r="Z3619" s="2" t="str">
        <f>G3619</f>
        <v>f</v>
      </c>
      <c r="AA3619">
        <f>_xlfn.IFNA(VLOOKUP(X3619,'duo-out'!A$2:Q$5000,5,FALSE),E3619+10*(H3619-1)+1+_xlfn.IFNA(VLOOKUP(D3619,states!A$2:C$10,3,FALSE),1))</f>
        <v>110</v>
      </c>
      <c r="AB3619">
        <f>IF(V3619="","",V3619)</f>
        <v>31149.964903274667</v>
      </c>
      <c r="AC3619" s="2" t="str">
        <f>_xlfn.IFNA(VLOOKUP(D3619,states!A$2:C$10,2,FALSE),"XX")</f>
        <v>A</v>
      </c>
      <c r="AD3619">
        <f>E3619</f>
        <v>3</v>
      </c>
      <c r="AE3619">
        <f>_xlfn.IFNA(VLOOKUP(D3619,states!A$2:D$10,4,FALSE),0)</f>
        <v>2</v>
      </c>
      <c r="AF3619">
        <v>0.5</v>
      </c>
      <c r="AG3619">
        <f>IF(AE3619=0,AF3619,IF(AE3619=1,IF(F3619=0.5,0.5,IF(H3619=1,0.5,1.5)),IF(F3619=0.5,0.5,IF(H3619=1,2.5,1.5))))</f>
        <v>1.5</v>
      </c>
      <c r="AH3619" s="7">
        <f>IF(AC3619="XX",0,1/C3619^(1/5)*IF(E3619=0,100,1)/(E3619+1)^(1/4))</f>
        <v>2.0402857733683697</v>
      </c>
    </row>
    <row r="3620" spans="1:34">
      <c r="A3620">
        <v>6149</v>
      </c>
      <c r="B3620" s="1">
        <v>22252.58</v>
      </c>
      <c r="C3620" s="6">
        <v>0.5</v>
      </c>
      <c r="D3620" t="s">
        <v>3</v>
      </c>
      <c r="E3620">
        <v>5</v>
      </c>
      <c r="F3620">
        <v>4.5</v>
      </c>
      <c r="G3620" t="s">
        <v>2</v>
      </c>
      <c r="H3620">
        <v>1</v>
      </c>
      <c r="I3620" t="s">
        <v>0</v>
      </c>
      <c r="J3620">
        <v>5</v>
      </c>
      <c r="K3620">
        <v>4.5</v>
      </c>
      <c r="L3620" t="s">
        <v>1</v>
      </c>
      <c r="M3620">
        <v>1</v>
      </c>
      <c r="N3620" t="s">
        <v>6205</v>
      </c>
      <c r="O3620">
        <v>1</v>
      </c>
      <c r="P3620" t="str">
        <f>D3620&amp;"-"&amp;F3620&amp;"-"&amp;G3620&amp;"-"&amp;E3620&amp;"-"&amp;H3620</f>
        <v>A2Delta-4.5-f-5-1</v>
      </c>
      <c r="Q3620" t="str">
        <f>I3620&amp;"-"&amp;K3620&amp;"-"&amp;L3620&amp;"-"&amp;J3620&amp;"-"&amp;M3620</f>
        <v>X2Pi-4.5-e-5-1</v>
      </c>
      <c r="R3620" t="e">
        <f>B3620+S3620</f>
        <v>#N/A</v>
      </c>
      <c r="S3620" t="e">
        <f>_xlfn.IFNA(VLOOKUP(Q3620,'MARVEL-X'!A$2:I$1400,7,FALSE),VLOOKUP(Q3620,MARVEL!A$2:J$1522,10,FALSE))</f>
        <v>#N/A</v>
      </c>
      <c r="T3620" t="e">
        <f>IF(P3620=P3619,R3620+T3619,R3620)</f>
        <v>#N/A</v>
      </c>
      <c r="U3620">
        <f>IF(P3620=P3619,1+U3619,1)</f>
        <v>1</v>
      </c>
      <c r="V3620" t="str">
        <f t="shared" si="56"/>
        <v/>
      </c>
      <c r="W3620" t="str">
        <f>IF(V3620="","",IF(ABS(V3620-R3620)&gt;W$1,ABS(V3620-R3620),""))</f>
        <v/>
      </c>
      <c r="X3620" t="str">
        <f>Y3620&amp;"-"&amp;Z3620&amp;"-"&amp;AC3620&amp;"-"&amp;AD3620&amp;"-"&amp;AG3620</f>
        <v>4.5-f-A-5-2.5</v>
      </c>
      <c r="Y3620">
        <f>F3620</f>
        <v>4.5</v>
      </c>
      <c r="Z3620" s="2" t="str">
        <f>G3620</f>
        <v>f</v>
      </c>
      <c r="AA3620">
        <f>_xlfn.IFNA(VLOOKUP(X3620,'duo-out'!A$2:Q$5000,5,FALSE),E3620+10*(H3620-1)+1+_xlfn.IFNA(VLOOKUP(D3620,states!A$2:C$10,3,FALSE),1))</f>
        <v>256</v>
      </c>
      <c r="AB3620" t="str">
        <f>IF(V3620="","",V3620)</f>
        <v/>
      </c>
      <c r="AC3620" s="2" t="str">
        <f>_xlfn.IFNA(VLOOKUP(D3620,states!A$2:C$10,2,FALSE),"XX")</f>
        <v>A</v>
      </c>
      <c r="AD3620">
        <f>E3620</f>
        <v>5</v>
      </c>
      <c r="AE3620">
        <f>_xlfn.IFNA(VLOOKUP(D3620,states!A$2:D$10,4,FALSE),0)</f>
        <v>2</v>
      </c>
      <c r="AF3620">
        <v>0.5</v>
      </c>
      <c r="AG3620">
        <f>IF(AE3620=0,AF3620,IF(AE3620=1,IF(F3620=0.5,0.5,IF(H3620=1,0.5,1.5)),IF(F3620=0.5,0.5,IF(H3620=1,2.5,1.5))))</f>
        <v>2.5</v>
      </c>
      <c r="AH3620" s="7">
        <f>IF(AC3620="XX",0,1/C3620^(1/5)*IF(E3620=0,100,1)/(E3620+1)^(1/4))</f>
        <v>0.73395289278439235</v>
      </c>
    </row>
    <row r="3621" spans="1:34">
      <c r="A3621">
        <v>6122</v>
      </c>
      <c r="B3621" s="1">
        <v>22344.29</v>
      </c>
      <c r="C3621" s="6">
        <v>0.5</v>
      </c>
      <c r="D3621" t="s">
        <v>3</v>
      </c>
      <c r="E3621">
        <v>5</v>
      </c>
      <c r="F3621">
        <v>4.5</v>
      </c>
      <c r="G3621" t="s">
        <v>2</v>
      </c>
      <c r="H3621">
        <v>1</v>
      </c>
      <c r="I3621" t="s">
        <v>0</v>
      </c>
      <c r="J3621">
        <v>5</v>
      </c>
      <c r="K3621">
        <v>3.5</v>
      </c>
      <c r="L3621" t="s">
        <v>2</v>
      </c>
      <c r="M3621">
        <v>1</v>
      </c>
      <c r="N3621" t="s">
        <v>6178</v>
      </c>
      <c r="O3621">
        <v>1</v>
      </c>
      <c r="P3621" t="str">
        <f>D3621&amp;"-"&amp;F3621&amp;"-"&amp;G3621&amp;"-"&amp;E3621&amp;"-"&amp;H3621</f>
        <v>A2Delta-4.5-f-5-1</v>
      </c>
      <c r="Q3621" t="str">
        <f>I3621&amp;"-"&amp;K3621&amp;"-"&amp;L3621&amp;"-"&amp;J3621&amp;"-"&amp;M3621</f>
        <v>X2Pi-3.5-f-5-1</v>
      </c>
      <c r="R3621" t="e">
        <f>B3621+S3621</f>
        <v>#N/A</v>
      </c>
      <c r="S3621" t="e">
        <f>_xlfn.IFNA(VLOOKUP(Q3621,'MARVEL-X'!A$2:I$1400,7,FALSE),VLOOKUP(Q3621,MARVEL!A$2:J$1522,10,FALSE))</f>
        <v>#N/A</v>
      </c>
      <c r="T3621" t="e">
        <f>IF(P3621=P3620,R3621+T3620,R3621)</f>
        <v>#N/A</v>
      </c>
      <c r="U3621">
        <f>IF(P3621=P3620,1+U3620,1)</f>
        <v>2</v>
      </c>
      <c r="V3621" t="e">
        <f t="shared" si="56"/>
        <v>#N/A</v>
      </c>
      <c r="W3621" t="e">
        <f>IF(V3621="","",IF(ABS(V3621-R3621)&gt;W$1,ABS(V3621-R3621),""))</f>
        <v>#N/A</v>
      </c>
      <c r="X3621" t="str">
        <f>Y3621&amp;"-"&amp;Z3621&amp;"-"&amp;AC3621&amp;"-"&amp;AD3621&amp;"-"&amp;AG3621</f>
        <v>4.5-f-A-5-2.5</v>
      </c>
      <c r="Y3621">
        <f>F3621</f>
        <v>4.5</v>
      </c>
      <c r="Z3621" s="2" t="str">
        <f>G3621</f>
        <v>f</v>
      </c>
      <c r="AA3621">
        <f>_xlfn.IFNA(VLOOKUP(X3621,'duo-out'!A$2:Q$5000,5,FALSE),E3621+10*(H3621-1)+1+_xlfn.IFNA(VLOOKUP(D3621,states!A$2:C$10,3,FALSE),1))</f>
        <v>256</v>
      </c>
      <c r="AB3621" t="e">
        <f>IF(V3621="","",V3621)</f>
        <v>#N/A</v>
      </c>
      <c r="AC3621" s="2" t="str">
        <f>_xlfn.IFNA(VLOOKUP(D3621,states!A$2:C$10,2,FALSE),"XX")</f>
        <v>A</v>
      </c>
      <c r="AD3621">
        <f>E3621</f>
        <v>5</v>
      </c>
      <c r="AE3621">
        <f>_xlfn.IFNA(VLOOKUP(D3621,states!A$2:D$10,4,FALSE),0)</f>
        <v>2</v>
      </c>
      <c r="AF3621">
        <v>0.5</v>
      </c>
      <c r="AG3621">
        <f>IF(AE3621=0,AF3621,IF(AE3621=1,IF(F3621=0.5,0.5,IF(H3621=1,0.5,1.5)),IF(F3621=0.5,0.5,IF(H3621=1,2.5,1.5))))</f>
        <v>2.5</v>
      </c>
      <c r="AH3621" s="7">
        <f>IF(AC3621="XX",0,1/C3621^(1/5)*IF(E3621=0,100,1)/(E3621+1)^(1/4))</f>
        <v>0.73395289278439235</v>
      </c>
    </row>
    <row r="3622" spans="1:34">
      <c r="A3622">
        <v>3894</v>
      </c>
      <c r="B3622" s="1">
        <v>20469.477999999999</v>
      </c>
      <c r="C3622" s="6">
        <v>1.9900000000000001E-2</v>
      </c>
      <c r="D3622" t="s">
        <v>3</v>
      </c>
      <c r="E3622">
        <v>0</v>
      </c>
      <c r="F3622">
        <v>5.5</v>
      </c>
      <c r="G3622" t="s">
        <v>1</v>
      </c>
      <c r="H3622">
        <v>1</v>
      </c>
      <c r="I3622" t="s">
        <v>0</v>
      </c>
      <c r="J3622">
        <v>1</v>
      </c>
      <c r="K3622">
        <v>4.5</v>
      </c>
      <c r="L3622" t="s">
        <v>1</v>
      </c>
      <c r="M3622">
        <v>2</v>
      </c>
      <c r="N3622" t="s">
        <v>3950</v>
      </c>
      <c r="O3622">
        <v>1</v>
      </c>
      <c r="P3622" t="str">
        <f>D3622&amp;"-"&amp;F3622&amp;"-"&amp;G3622&amp;"-"&amp;E3622&amp;"-"&amp;H3622</f>
        <v>A2Delta-5.5-e-0-1</v>
      </c>
      <c r="Q3622" t="str">
        <f>I3622&amp;"-"&amp;K3622&amp;"-"&amp;L3622&amp;"-"&amp;J3622&amp;"-"&amp;M3622</f>
        <v>X2Pi-4.5-e-1-2</v>
      </c>
      <c r="R3622">
        <f>B3622+S3622</f>
        <v>23594.862578029999</v>
      </c>
      <c r="S3622">
        <f>_xlfn.IFNA(VLOOKUP(Q3622,'MARVEL-X'!A$2:I$1400,7,FALSE),VLOOKUP(Q3622,MARVEL!A$2:J$1522,10,FALSE))</f>
        <v>3125.3845780299998</v>
      </c>
      <c r="T3622">
        <f>IF(P3622=P3621,R3622+T3621,R3622)</f>
        <v>23594.862578029999</v>
      </c>
      <c r="U3622">
        <f>IF(P3622=P3621,1+U3621,1)</f>
        <v>1</v>
      </c>
      <c r="V3622" t="str">
        <f t="shared" si="56"/>
        <v/>
      </c>
      <c r="W3622" t="str">
        <f>IF(V3622="","",IF(ABS(V3622-R3622)&gt;W$1,ABS(V3622-R3622),""))</f>
        <v/>
      </c>
      <c r="X3622" t="str">
        <f>Y3622&amp;"-"&amp;Z3622&amp;"-"&amp;AC3622&amp;"-"&amp;AD3622&amp;"-"&amp;AG3622</f>
        <v>5.5-e-A-0-2.5</v>
      </c>
      <c r="Y3622">
        <f>F3622</f>
        <v>5.5</v>
      </c>
      <c r="Z3622" s="2" t="str">
        <f>G3622</f>
        <v>e</v>
      </c>
      <c r="AA3622">
        <f>_xlfn.IFNA(VLOOKUP(X3622,'duo-out'!A$2:Q$5000,5,FALSE),E3622+10*(H3622-1)+1+_xlfn.IFNA(VLOOKUP(D3622,states!A$2:C$10,3,FALSE),1))</f>
        <v>51</v>
      </c>
      <c r="AB3622" t="str">
        <f>IF(V3622="","",V3622)</f>
        <v/>
      </c>
      <c r="AC3622" s="2" t="str">
        <f>_xlfn.IFNA(VLOOKUP(D3622,states!A$2:C$10,2,FALSE),"XX")</f>
        <v>A</v>
      </c>
      <c r="AD3622">
        <f>E3622</f>
        <v>0</v>
      </c>
      <c r="AE3622">
        <f>_xlfn.IFNA(VLOOKUP(D3622,states!A$2:D$10,4,FALSE),0)</f>
        <v>2</v>
      </c>
      <c r="AF3622">
        <v>0.5</v>
      </c>
      <c r="AG3622">
        <f>IF(AE3622=0,AF3622,IF(AE3622=1,IF(F3622=0.5,0.5,IF(H3622=1,0.5,1.5)),IF(F3622=0.5,0.5,IF(H3622=1,2.5,1.5))))</f>
        <v>2.5</v>
      </c>
      <c r="AH3622" s="7">
        <f>IF(AC3622="XX",0,1/C3622^(1/5)*IF(E3622=0,100,1)/(E3622+1)^(1/4))</f>
        <v>218.89174563574736</v>
      </c>
    </row>
    <row r="3623" spans="1:34">
      <c r="A3623">
        <v>3215</v>
      </c>
      <c r="B3623" s="1">
        <v>23184.0906</v>
      </c>
      <c r="C3623" s="6">
        <v>5.0000000000000001E-3</v>
      </c>
      <c r="D3623" t="s">
        <v>3</v>
      </c>
      <c r="E3623">
        <v>0</v>
      </c>
      <c r="F3623">
        <v>5.5</v>
      </c>
      <c r="G3623" t="s">
        <v>1</v>
      </c>
      <c r="H3623">
        <v>1</v>
      </c>
      <c r="I3623" t="s">
        <v>0</v>
      </c>
      <c r="J3623">
        <v>0</v>
      </c>
      <c r="K3623">
        <v>5.5</v>
      </c>
      <c r="L3623" t="s">
        <v>2</v>
      </c>
      <c r="M3623">
        <v>1</v>
      </c>
      <c r="N3623" t="s">
        <v>3271</v>
      </c>
      <c r="O3623">
        <v>1</v>
      </c>
      <c r="P3623" t="str">
        <f>D3623&amp;"-"&amp;F3623&amp;"-"&amp;G3623&amp;"-"&amp;E3623&amp;"-"&amp;H3623</f>
        <v>A2Delta-5.5-e-0-1</v>
      </c>
      <c r="Q3623" t="str">
        <f>I3623&amp;"-"&amp;K3623&amp;"-"&amp;L3623&amp;"-"&amp;J3623&amp;"-"&amp;M3623</f>
        <v>X2Pi-5.5-f-0-1</v>
      </c>
      <c r="R3623">
        <f>B3623+S3623</f>
        <v>23594.876610874999</v>
      </c>
      <c r="S3623">
        <f>_xlfn.IFNA(VLOOKUP(Q3623,'MARVEL-X'!A$2:I$1400,7,FALSE),VLOOKUP(Q3623,MARVEL!A$2:J$1522,10,FALSE))</f>
        <v>410.78601087499999</v>
      </c>
      <c r="T3623">
        <f>IF(P3623=P3622,R3623+T3622,R3623)</f>
        <v>47189.739188904998</v>
      </c>
      <c r="U3623">
        <f>IF(P3623=P3622,1+U3622,1)</f>
        <v>2</v>
      </c>
      <c r="V3623" t="str">
        <f t="shared" si="56"/>
        <v/>
      </c>
      <c r="W3623" t="str">
        <f>IF(V3623="","",IF(ABS(V3623-R3623)&gt;W$1,ABS(V3623-R3623),""))</f>
        <v/>
      </c>
      <c r="X3623" t="str">
        <f>Y3623&amp;"-"&amp;Z3623&amp;"-"&amp;AC3623&amp;"-"&amp;AD3623&amp;"-"&amp;AG3623</f>
        <v>5.5-e-A-0-2.5</v>
      </c>
      <c r="Y3623">
        <f>F3623</f>
        <v>5.5</v>
      </c>
      <c r="Z3623" s="2" t="str">
        <f>G3623</f>
        <v>e</v>
      </c>
      <c r="AA3623">
        <f>_xlfn.IFNA(VLOOKUP(X3623,'duo-out'!A$2:Q$5000,5,FALSE),E3623+10*(H3623-1)+1+_xlfn.IFNA(VLOOKUP(D3623,states!A$2:C$10,3,FALSE),1))</f>
        <v>51</v>
      </c>
      <c r="AB3623" t="str">
        <f>IF(V3623="","",V3623)</f>
        <v/>
      </c>
      <c r="AC3623" s="2" t="str">
        <f>_xlfn.IFNA(VLOOKUP(D3623,states!A$2:C$10,2,FALSE),"XX")</f>
        <v>A</v>
      </c>
      <c r="AD3623">
        <f>E3623</f>
        <v>0</v>
      </c>
      <c r="AE3623">
        <f>_xlfn.IFNA(VLOOKUP(D3623,states!A$2:D$10,4,FALSE),0)</f>
        <v>2</v>
      </c>
      <c r="AF3623">
        <v>0.5</v>
      </c>
      <c r="AG3623">
        <f>IF(AE3623=0,AF3623,IF(AE3623=1,IF(F3623=0.5,0.5,IF(H3623=1,0.5,1.5)),IF(F3623=0.5,0.5,IF(H3623=1,2.5,1.5))))</f>
        <v>2.5</v>
      </c>
      <c r="AH3623" s="7">
        <f>IF(AC3623="XX",0,1/C3623^(1/5)*IF(E3623=0,100,1)/(E3623+1)^(1/4))</f>
        <v>288.53998118144267</v>
      </c>
    </row>
    <row r="3624" spans="1:34">
      <c r="A3624">
        <v>3871</v>
      </c>
      <c r="B3624" s="1">
        <v>20303.302</v>
      </c>
      <c r="C3624" s="6">
        <v>7.9480000000000002E-3</v>
      </c>
      <c r="D3624" t="s">
        <v>3</v>
      </c>
      <c r="E3624">
        <v>0</v>
      </c>
      <c r="F3624">
        <v>5.5</v>
      </c>
      <c r="G3624" t="s">
        <v>1</v>
      </c>
      <c r="H3624">
        <v>1</v>
      </c>
      <c r="I3624" t="s">
        <v>0</v>
      </c>
      <c r="J3624">
        <v>1</v>
      </c>
      <c r="K3624">
        <v>6.5</v>
      </c>
      <c r="L3624" t="s">
        <v>1</v>
      </c>
      <c r="M3624">
        <v>1</v>
      </c>
      <c r="N3624" t="s">
        <v>3927</v>
      </c>
      <c r="O3624">
        <v>1</v>
      </c>
      <c r="P3624" t="str">
        <f>D3624&amp;"-"&amp;F3624&amp;"-"&amp;G3624&amp;"-"&amp;E3624&amp;"-"&amp;H3624</f>
        <v>A2Delta-5.5-e-0-1</v>
      </c>
      <c r="Q3624" t="str">
        <f>I3624&amp;"-"&amp;K3624&amp;"-"&amp;L3624&amp;"-"&amp;J3624&amp;"-"&amp;M3624</f>
        <v>X2Pi-6.5-e-1-1</v>
      </c>
      <c r="R3624">
        <f>B3624+S3624</f>
        <v>23594.873373651</v>
      </c>
      <c r="S3624">
        <f>_xlfn.IFNA(VLOOKUP(Q3624,'MARVEL-X'!A$2:I$1400,7,FALSE),VLOOKUP(Q3624,MARVEL!A$2:J$1522,10,FALSE))</f>
        <v>3291.5713736510002</v>
      </c>
      <c r="T3624">
        <f>IF(P3624=P3623,R3624+T3623,R3624)</f>
        <v>70784.612562555994</v>
      </c>
      <c r="U3624">
        <f>IF(P3624=P3623,1+U3623,1)</f>
        <v>3</v>
      </c>
      <c r="V3624" t="str">
        <f t="shared" si="56"/>
        <v/>
      </c>
      <c r="W3624" t="str">
        <f>IF(V3624="","",IF(ABS(V3624-R3624)&gt;W$1,ABS(V3624-R3624),""))</f>
        <v/>
      </c>
      <c r="X3624" t="str">
        <f>Y3624&amp;"-"&amp;Z3624&amp;"-"&amp;AC3624&amp;"-"&amp;AD3624&amp;"-"&amp;AG3624</f>
        <v>5.5-e-A-0-2.5</v>
      </c>
      <c r="Y3624">
        <f>F3624</f>
        <v>5.5</v>
      </c>
      <c r="Z3624" s="2" t="str">
        <f>G3624</f>
        <v>e</v>
      </c>
      <c r="AA3624">
        <f>_xlfn.IFNA(VLOOKUP(X3624,'duo-out'!A$2:Q$5000,5,FALSE),E3624+10*(H3624-1)+1+_xlfn.IFNA(VLOOKUP(D3624,states!A$2:C$10,3,FALSE),1))</f>
        <v>51</v>
      </c>
      <c r="AB3624" t="str">
        <f>IF(V3624="","",V3624)</f>
        <v/>
      </c>
      <c r="AC3624" s="2" t="str">
        <f>_xlfn.IFNA(VLOOKUP(D3624,states!A$2:C$10,2,FALSE),"XX")</f>
        <v>A</v>
      </c>
      <c r="AD3624">
        <f>E3624</f>
        <v>0</v>
      </c>
      <c r="AE3624">
        <f>_xlfn.IFNA(VLOOKUP(D3624,states!A$2:D$10,4,FALSE),0)</f>
        <v>2</v>
      </c>
      <c r="AF3624">
        <v>0.5</v>
      </c>
      <c r="AG3624">
        <f>IF(AE3624=0,AF3624,IF(AE3624=1,IF(F3624=0.5,0.5,IF(H3624=1,0.5,1.5)),IF(F3624=0.5,0.5,IF(H3624=1,2.5,1.5))))</f>
        <v>2.5</v>
      </c>
      <c r="AH3624" s="7">
        <f>IF(AC3624="XX",0,1/C3624^(1/5)*IF(E3624=0,100,1)/(E3624+1)^(1/4))</f>
        <v>262.99556708526416</v>
      </c>
    </row>
    <row r="3625" spans="1:34">
      <c r="A3625">
        <v>3860</v>
      </c>
      <c r="B3625" s="1">
        <v>20467.030299999999</v>
      </c>
      <c r="C3625" s="6">
        <v>5.0000000000000001E-3</v>
      </c>
      <c r="D3625" t="s">
        <v>3</v>
      </c>
      <c r="E3625">
        <v>0</v>
      </c>
      <c r="F3625">
        <v>5.5</v>
      </c>
      <c r="G3625" t="s">
        <v>1</v>
      </c>
      <c r="H3625">
        <v>1</v>
      </c>
      <c r="I3625" t="s">
        <v>0</v>
      </c>
      <c r="J3625">
        <v>1</v>
      </c>
      <c r="K3625">
        <v>5.5</v>
      </c>
      <c r="L3625" t="s">
        <v>2</v>
      </c>
      <c r="M3625">
        <v>1</v>
      </c>
      <c r="N3625" t="s">
        <v>3916</v>
      </c>
      <c r="O3625">
        <v>1</v>
      </c>
      <c r="P3625" t="str">
        <f>D3625&amp;"-"&amp;F3625&amp;"-"&amp;G3625&amp;"-"&amp;E3625&amp;"-"&amp;H3625</f>
        <v>A2Delta-5.5-e-0-1</v>
      </c>
      <c r="Q3625" t="str">
        <f>I3625&amp;"-"&amp;K3625&amp;"-"&amp;L3625&amp;"-"&amp;J3625&amp;"-"&amp;M3625</f>
        <v>X2Pi-5.5-f-1-1</v>
      </c>
      <c r="R3625">
        <f>B3625+S3625</f>
        <v>23594.875626845998</v>
      </c>
      <c r="S3625">
        <f>_xlfn.IFNA(VLOOKUP(Q3625,'MARVEL-X'!A$2:I$1400,7,FALSE),VLOOKUP(Q3625,MARVEL!A$2:J$1522,10,FALSE))</f>
        <v>3127.8453268459998</v>
      </c>
      <c r="T3625">
        <f>IF(P3625=P3624,R3625+T3624,R3625)</f>
        <v>94379.488189401993</v>
      </c>
      <c r="U3625">
        <f>IF(P3625=P3624,1+U3624,1)</f>
        <v>4</v>
      </c>
      <c r="V3625" t="str">
        <f t="shared" si="56"/>
        <v/>
      </c>
      <c r="W3625" t="str">
        <f>IF(V3625="","",IF(ABS(V3625-R3625)&gt;W$1,ABS(V3625-R3625),""))</f>
        <v/>
      </c>
      <c r="X3625" t="str">
        <f>Y3625&amp;"-"&amp;Z3625&amp;"-"&amp;AC3625&amp;"-"&amp;AD3625&amp;"-"&amp;AG3625</f>
        <v>5.5-e-A-0-2.5</v>
      </c>
      <c r="Y3625">
        <f>F3625</f>
        <v>5.5</v>
      </c>
      <c r="Z3625" s="2" t="str">
        <f>G3625</f>
        <v>e</v>
      </c>
      <c r="AA3625">
        <f>_xlfn.IFNA(VLOOKUP(X3625,'duo-out'!A$2:Q$5000,5,FALSE),E3625+10*(H3625-1)+1+_xlfn.IFNA(VLOOKUP(D3625,states!A$2:C$10,3,FALSE),1))</f>
        <v>51</v>
      </c>
      <c r="AB3625" t="str">
        <f>IF(V3625="","",V3625)</f>
        <v/>
      </c>
      <c r="AC3625" s="2" t="str">
        <f>_xlfn.IFNA(VLOOKUP(D3625,states!A$2:C$10,2,FALSE),"XX")</f>
        <v>A</v>
      </c>
      <c r="AD3625">
        <f>E3625</f>
        <v>0</v>
      </c>
      <c r="AE3625">
        <f>_xlfn.IFNA(VLOOKUP(D3625,states!A$2:D$10,4,FALSE),0)</f>
        <v>2</v>
      </c>
      <c r="AF3625">
        <v>0.5</v>
      </c>
      <c r="AG3625">
        <f>IF(AE3625=0,AF3625,IF(AE3625=1,IF(F3625=0.5,0.5,IF(H3625=1,0.5,1.5)),IF(F3625=0.5,0.5,IF(H3625=1,2.5,1.5))))</f>
        <v>2.5</v>
      </c>
      <c r="AH3625" s="7">
        <f>IF(AC3625="XX",0,1/C3625^(1/5)*IF(E3625=0,100,1)/(E3625+1)^(1/4))</f>
        <v>288.53998118144267</v>
      </c>
    </row>
    <row r="3626" spans="1:34">
      <c r="A3626">
        <v>3830</v>
      </c>
      <c r="B3626" s="1">
        <v>20601.870299999999</v>
      </c>
      <c r="C3626" s="6">
        <v>5.0000000000000001E-3</v>
      </c>
      <c r="D3626" t="s">
        <v>3</v>
      </c>
      <c r="E3626">
        <v>0</v>
      </c>
      <c r="F3626">
        <v>5.5</v>
      </c>
      <c r="G3626" t="s">
        <v>1</v>
      </c>
      <c r="H3626">
        <v>1</v>
      </c>
      <c r="I3626" t="s">
        <v>0</v>
      </c>
      <c r="J3626">
        <v>1</v>
      </c>
      <c r="K3626">
        <v>4.5</v>
      </c>
      <c r="L3626" t="s">
        <v>1</v>
      </c>
      <c r="M3626">
        <v>1</v>
      </c>
      <c r="N3626" t="s">
        <v>3886</v>
      </c>
      <c r="O3626">
        <v>1</v>
      </c>
      <c r="P3626" t="str">
        <f>D3626&amp;"-"&amp;F3626&amp;"-"&amp;G3626&amp;"-"&amp;E3626&amp;"-"&amp;H3626</f>
        <v>A2Delta-5.5-e-0-1</v>
      </c>
      <c r="Q3626" t="str">
        <f>I3626&amp;"-"&amp;K3626&amp;"-"&amp;L3626&amp;"-"&amp;J3626&amp;"-"&amp;M3626</f>
        <v>X2Pi-4.5-e-1-1</v>
      </c>
      <c r="R3626">
        <f>B3626+S3626</f>
        <v>23594.875926392997</v>
      </c>
      <c r="S3626">
        <f>_xlfn.IFNA(VLOOKUP(Q3626,'MARVEL-X'!A$2:I$1400,7,FALSE),VLOOKUP(Q3626,MARVEL!A$2:J$1522,10,FALSE))</f>
        <v>2993.0056263930001</v>
      </c>
      <c r="T3626">
        <f>IF(P3626=P3625,R3626+T3625,R3626)</f>
        <v>117974.36411579499</v>
      </c>
      <c r="U3626">
        <f>IF(P3626=P3625,1+U3625,1)</f>
        <v>5</v>
      </c>
      <c r="V3626" t="str">
        <f t="shared" si="56"/>
        <v/>
      </c>
      <c r="W3626" t="str">
        <f>IF(V3626="","",IF(ABS(V3626-R3626)&gt;W$1,ABS(V3626-R3626),""))</f>
        <v/>
      </c>
      <c r="X3626" t="str">
        <f>Y3626&amp;"-"&amp;Z3626&amp;"-"&amp;AC3626&amp;"-"&amp;AD3626&amp;"-"&amp;AG3626</f>
        <v>5.5-e-A-0-2.5</v>
      </c>
      <c r="Y3626">
        <f>F3626</f>
        <v>5.5</v>
      </c>
      <c r="Z3626" s="2" t="str">
        <f>G3626</f>
        <v>e</v>
      </c>
      <c r="AA3626">
        <f>_xlfn.IFNA(VLOOKUP(X3626,'duo-out'!A$2:Q$5000,5,FALSE),E3626+10*(H3626-1)+1+_xlfn.IFNA(VLOOKUP(D3626,states!A$2:C$10,3,FALSE),1))</f>
        <v>51</v>
      </c>
      <c r="AB3626" t="str">
        <f>IF(V3626="","",V3626)</f>
        <v/>
      </c>
      <c r="AC3626" s="2" t="str">
        <f>_xlfn.IFNA(VLOOKUP(D3626,states!A$2:C$10,2,FALSE),"XX")</f>
        <v>A</v>
      </c>
      <c r="AD3626">
        <f>E3626</f>
        <v>0</v>
      </c>
      <c r="AE3626">
        <f>_xlfn.IFNA(VLOOKUP(D3626,states!A$2:D$10,4,FALSE),0)</f>
        <v>2</v>
      </c>
      <c r="AF3626">
        <v>0.5</v>
      </c>
      <c r="AG3626">
        <f>IF(AE3626=0,AF3626,IF(AE3626=1,IF(F3626=0.5,0.5,IF(H3626=1,0.5,1.5)),IF(F3626=0.5,0.5,IF(H3626=1,2.5,1.5))))</f>
        <v>2.5</v>
      </c>
      <c r="AH3626" s="7">
        <f>IF(AC3626="XX",0,1/C3626^(1/5)*IF(E3626=0,100,1)/(E3626+1)^(1/4))</f>
        <v>288.53998118144267</v>
      </c>
    </row>
    <row r="3627" spans="1:34">
      <c r="A3627">
        <v>3146</v>
      </c>
      <c r="B3627" s="1">
        <v>23324.183000000001</v>
      </c>
      <c r="C3627" s="6">
        <v>5.0000000000000001E-3</v>
      </c>
      <c r="D3627" t="s">
        <v>3</v>
      </c>
      <c r="E3627">
        <v>0</v>
      </c>
      <c r="F3627">
        <v>5.5</v>
      </c>
      <c r="G3627" t="s">
        <v>1</v>
      </c>
      <c r="H3627">
        <v>1</v>
      </c>
      <c r="I3627" t="s">
        <v>0</v>
      </c>
      <c r="J3627">
        <v>0</v>
      </c>
      <c r="K3627">
        <v>4.5</v>
      </c>
      <c r="L3627" t="s">
        <v>1</v>
      </c>
      <c r="M3627">
        <v>1</v>
      </c>
      <c r="N3627" t="s">
        <v>3202</v>
      </c>
      <c r="O3627">
        <v>1</v>
      </c>
      <c r="P3627" t="str">
        <f>D3627&amp;"-"&amp;F3627&amp;"-"&amp;G3627&amp;"-"&amp;E3627&amp;"-"&amp;H3627</f>
        <v>A2Delta-5.5-e-0-1</v>
      </c>
      <c r="Q3627" t="str">
        <f>I3627&amp;"-"&amp;K3627&amp;"-"&amp;L3627&amp;"-"&amp;J3627&amp;"-"&amp;M3627</f>
        <v>X2Pi-4.5-e-0-1</v>
      </c>
      <c r="R3627">
        <f>B3627+S3627</f>
        <v>23594.878186173002</v>
      </c>
      <c r="S3627">
        <f>_xlfn.IFNA(VLOOKUP(Q3627,'MARVEL-X'!A$2:I$1400,7,FALSE),VLOOKUP(Q3627,MARVEL!A$2:J$1522,10,FALSE))</f>
        <v>270.69518617300002</v>
      </c>
      <c r="T3627">
        <f>IF(P3627=P3626,R3627+T3626,R3627)</f>
        <v>141569.24230196798</v>
      </c>
      <c r="U3627">
        <f>IF(P3627=P3626,1+U3626,1)</f>
        <v>6</v>
      </c>
      <c r="V3627" t="str">
        <f t="shared" si="56"/>
        <v/>
      </c>
      <c r="W3627" t="str">
        <f>IF(V3627="","",IF(ABS(V3627-R3627)&gt;W$1,ABS(V3627-R3627),""))</f>
        <v/>
      </c>
      <c r="X3627" t="str">
        <f>Y3627&amp;"-"&amp;Z3627&amp;"-"&amp;AC3627&amp;"-"&amp;AD3627&amp;"-"&amp;AG3627</f>
        <v>5.5-e-A-0-2.5</v>
      </c>
      <c r="Y3627">
        <f>F3627</f>
        <v>5.5</v>
      </c>
      <c r="Z3627" s="2" t="str">
        <f>G3627</f>
        <v>e</v>
      </c>
      <c r="AA3627">
        <f>_xlfn.IFNA(VLOOKUP(X3627,'duo-out'!A$2:Q$5000,5,FALSE),E3627+10*(H3627-1)+1+_xlfn.IFNA(VLOOKUP(D3627,states!A$2:C$10,3,FALSE),1))</f>
        <v>51</v>
      </c>
      <c r="AB3627" t="str">
        <f>IF(V3627="","",V3627)</f>
        <v/>
      </c>
      <c r="AC3627" s="2" t="str">
        <f>_xlfn.IFNA(VLOOKUP(D3627,states!A$2:C$10,2,FALSE),"XX")</f>
        <v>A</v>
      </c>
      <c r="AD3627">
        <f>E3627</f>
        <v>0</v>
      </c>
      <c r="AE3627">
        <f>_xlfn.IFNA(VLOOKUP(D3627,states!A$2:D$10,4,FALSE),0)</f>
        <v>2</v>
      </c>
      <c r="AF3627">
        <v>0.5</v>
      </c>
      <c r="AG3627">
        <f>IF(AE3627=0,AF3627,IF(AE3627=1,IF(F3627=0.5,0.5,IF(H3627=1,0.5,1.5)),IF(F3627=0.5,0.5,IF(H3627=1,2.5,1.5))))</f>
        <v>2.5</v>
      </c>
      <c r="AH3627" s="7">
        <f>IF(AC3627="XX",0,1/C3627^(1/5)*IF(E3627=0,100,1)/(E3627+1)^(1/4))</f>
        <v>288.53998118144267</v>
      </c>
    </row>
    <row r="3628" spans="1:34">
      <c r="A3628">
        <v>3295</v>
      </c>
      <c r="B3628" s="1">
        <v>23015.9094</v>
      </c>
      <c r="C3628" s="6">
        <v>1.2789999999999999E-2</v>
      </c>
      <c r="D3628" t="s">
        <v>3</v>
      </c>
      <c r="E3628">
        <v>0</v>
      </c>
      <c r="F3628">
        <v>5.5</v>
      </c>
      <c r="G3628" t="s">
        <v>1</v>
      </c>
      <c r="H3628">
        <v>1</v>
      </c>
      <c r="I3628" t="s">
        <v>0</v>
      </c>
      <c r="J3628">
        <v>0</v>
      </c>
      <c r="K3628">
        <v>5.5</v>
      </c>
      <c r="L3628" t="s">
        <v>2</v>
      </c>
      <c r="M3628">
        <v>2</v>
      </c>
      <c r="N3628" t="s">
        <v>3351</v>
      </c>
      <c r="O3628">
        <v>1</v>
      </c>
      <c r="P3628" t="str">
        <f>D3628&amp;"-"&amp;F3628&amp;"-"&amp;G3628&amp;"-"&amp;E3628&amp;"-"&amp;H3628</f>
        <v>A2Delta-5.5-e-0-1</v>
      </c>
      <c r="Q3628" t="str">
        <f>I3628&amp;"-"&amp;K3628&amp;"-"&amp;L3628&amp;"-"&amp;J3628&amp;"-"&amp;M3628</f>
        <v>X2Pi-5.5-f-0-2</v>
      </c>
      <c r="R3628">
        <f>B3628+S3628</f>
        <v>23594.890285583999</v>
      </c>
      <c r="S3628">
        <f>_xlfn.IFNA(VLOOKUP(Q3628,'MARVEL-X'!A$2:I$1400,7,FALSE),VLOOKUP(Q3628,MARVEL!A$2:J$1522,10,FALSE))</f>
        <v>578.98088558400002</v>
      </c>
      <c r="T3628">
        <f>IF(P3628=P3627,R3628+T3627,R3628)</f>
        <v>165164.13258755198</v>
      </c>
      <c r="U3628">
        <f>IF(P3628=P3627,1+U3627,1)</f>
        <v>7</v>
      </c>
      <c r="V3628" t="str">
        <f t="shared" si="56"/>
        <v/>
      </c>
      <c r="W3628" t="str">
        <f>IF(V3628="","",IF(ABS(V3628-R3628)&gt;W$1,ABS(V3628-R3628),""))</f>
        <v/>
      </c>
      <c r="X3628" t="str">
        <f>Y3628&amp;"-"&amp;Z3628&amp;"-"&amp;AC3628&amp;"-"&amp;AD3628&amp;"-"&amp;AG3628</f>
        <v>5.5-e-A-0-2.5</v>
      </c>
      <c r="Y3628">
        <f>F3628</f>
        <v>5.5</v>
      </c>
      <c r="Z3628" s="2" t="str">
        <f>G3628</f>
        <v>e</v>
      </c>
      <c r="AA3628">
        <f>_xlfn.IFNA(VLOOKUP(X3628,'duo-out'!A$2:Q$5000,5,FALSE),E3628+10*(H3628-1)+1+_xlfn.IFNA(VLOOKUP(D3628,states!A$2:C$10,3,FALSE),1))</f>
        <v>51</v>
      </c>
      <c r="AB3628" t="str">
        <f>IF(V3628="","",V3628)</f>
        <v/>
      </c>
      <c r="AC3628" s="2" t="str">
        <f>_xlfn.IFNA(VLOOKUP(D3628,states!A$2:C$10,2,FALSE),"XX")</f>
        <v>A</v>
      </c>
      <c r="AD3628">
        <f>E3628</f>
        <v>0</v>
      </c>
      <c r="AE3628">
        <f>_xlfn.IFNA(VLOOKUP(D3628,states!A$2:D$10,4,FALSE),0)</f>
        <v>2</v>
      </c>
      <c r="AF3628">
        <v>0.5</v>
      </c>
      <c r="AG3628">
        <f>IF(AE3628=0,AF3628,IF(AE3628=1,IF(F3628=0.5,0.5,IF(H3628=1,0.5,1.5)),IF(F3628=0.5,0.5,IF(H3628=1,2.5,1.5))))</f>
        <v>2.5</v>
      </c>
      <c r="AH3628" s="7">
        <f>IF(AC3628="XX",0,1/C3628^(1/5)*IF(E3628=0,100,1)/(E3628+1)^(1/4))</f>
        <v>239.12549998840839</v>
      </c>
    </row>
    <row r="3629" spans="1:34">
      <c r="A3629">
        <v>3240</v>
      </c>
      <c r="B3629" s="1">
        <v>23013.982</v>
      </c>
      <c r="C3629" s="6">
        <v>5.0000000000000001E-3</v>
      </c>
      <c r="D3629" t="s">
        <v>3</v>
      </c>
      <c r="E3629">
        <v>0</v>
      </c>
      <c r="F3629">
        <v>5.5</v>
      </c>
      <c r="G3629" t="s">
        <v>1</v>
      </c>
      <c r="H3629">
        <v>1</v>
      </c>
      <c r="I3629" t="s">
        <v>0</v>
      </c>
      <c r="J3629">
        <v>0</v>
      </c>
      <c r="K3629">
        <v>6.5</v>
      </c>
      <c r="L3629" t="s">
        <v>1</v>
      </c>
      <c r="M3629">
        <v>1</v>
      </c>
      <c r="N3629" t="s">
        <v>3296</v>
      </c>
      <c r="O3629">
        <v>1</v>
      </c>
      <c r="P3629" t="str">
        <f>D3629&amp;"-"&amp;F3629&amp;"-"&amp;G3629&amp;"-"&amp;E3629&amp;"-"&amp;H3629</f>
        <v>A2Delta-5.5-e-0-1</v>
      </c>
      <c r="Q3629" t="str">
        <f>I3629&amp;"-"&amp;K3629&amp;"-"&amp;L3629&amp;"-"&amp;J3629&amp;"-"&amp;M3629</f>
        <v>X2Pi-6.5-e-0-1</v>
      </c>
      <c r="R3629">
        <f>B3629+S3629</f>
        <v>23594.879048014998</v>
      </c>
      <c r="S3629">
        <f>_xlfn.IFNA(VLOOKUP(Q3629,'MARVEL-X'!A$2:I$1400,7,FALSE),VLOOKUP(Q3629,MARVEL!A$2:J$1522,10,FALSE))</f>
        <v>580.897048015</v>
      </c>
      <c r="T3629">
        <f>IF(P3629=P3628,R3629+T3628,R3629)</f>
        <v>188759.01163556697</v>
      </c>
      <c r="U3629">
        <f>IF(P3629=P3628,1+U3628,1)</f>
        <v>8</v>
      </c>
      <c r="V3629" t="str">
        <f t="shared" si="56"/>
        <v/>
      </c>
      <c r="W3629" t="str">
        <f>IF(V3629="","",IF(ABS(V3629-R3629)&gt;W$1,ABS(V3629-R3629),""))</f>
        <v/>
      </c>
      <c r="X3629" t="str">
        <f>Y3629&amp;"-"&amp;Z3629&amp;"-"&amp;AC3629&amp;"-"&amp;AD3629&amp;"-"&amp;AG3629</f>
        <v>5.5-e-A-0-2.5</v>
      </c>
      <c r="Y3629">
        <f>F3629</f>
        <v>5.5</v>
      </c>
      <c r="Z3629" s="2" t="str">
        <f>G3629</f>
        <v>e</v>
      </c>
      <c r="AA3629">
        <f>_xlfn.IFNA(VLOOKUP(X3629,'duo-out'!A$2:Q$5000,5,FALSE),E3629+10*(H3629-1)+1+_xlfn.IFNA(VLOOKUP(D3629,states!A$2:C$10,3,FALSE),1))</f>
        <v>51</v>
      </c>
      <c r="AB3629" t="str">
        <f>IF(V3629="","",V3629)</f>
        <v/>
      </c>
      <c r="AC3629" s="2" t="str">
        <f>_xlfn.IFNA(VLOOKUP(D3629,states!A$2:C$10,2,FALSE),"XX")</f>
        <v>A</v>
      </c>
      <c r="AD3629">
        <f>E3629</f>
        <v>0</v>
      </c>
      <c r="AE3629">
        <f>_xlfn.IFNA(VLOOKUP(D3629,states!A$2:D$10,4,FALSE),0)</f>
        <v>2</v>
      </c>
      <c r="AF3629">
        <v>0.5</v>
      </c>
      <c r="AG3629">
        <f>IF(AE3629=0,AF3629,IF(AE3629=1,IF(F3629=0.5,0.5,IF(H3629=1,0.5,1.5)),IF(F3629=0.5,0.5,IF(H3629=1,2.5,1.5))))</f>
        <v>2.5</v>
      </c>
      <c r="AH3629" s="7">
        <f>IF(AC3629="XX",0,1/C3629^(1/5)*IF(E3629=0,100,1)/(E3629+1)^(1/4))</f>
        <v>288.53998118144267</v>
      </c>
    </row>
    <row r="3630" spans="1:34">
      <c r="A3630">
        <v>2662</v>
      </c>
      <c r="B3630" s="1">
        <v>23324.1842</v>
      </c>
      <c r="C3630" s="6">
        <v>5.0000000000000001E-3</v>
      </c>
      <c r="D3630" t="s">
        <v>3</v>
      </c>
      <c r="E3630">
        <v>0</v>
      </c>
      <c r="F3630">
        <v>5.5</v>
      </c>
      <c r="G3630" t="s">
        <v>1</v>
      </c>
      <c r="H3630">
        <v>1</v>
      </c>
      <c r="I3630" t="s">
        <v>0</v>
      </c>
      <c r="J3630">
        <v>0</v>
      </c>
      <c r="K3630">
        <v>4.5</v>
      </c>
      <c r="L3630" t="s">
        <v>1</v>
      </c>
      <c r="M3630">
        <v>1</v>
      </c>
      <c r="N3630" t="s">
        <v>2718</v>
      </c>
      <c r="O3630">
        <v>1</v>
      </c>
      <c r="P3630" t="str">
        <f>D3630&amp;"-"&amp;F3630&amp;"-"&amp;G3630&amp;"-"&amp;E3630&amp;"-"&amp;H3630</f>
        <v>A2Delta-5.5-e-0-1</v>
      </c>
      <c r="Q3630" t="str">
        <f>I3630&amp;"-"&amp;K3630&amp;"-"&amp;L3630&amp;"-"&amp;J3630&amp;"-"&amp;M3630</f>
        <v>X2Pi-4.5-e-0-1</v>
      </c>
      <c r="R3630">
        <f>B3630+S3630</f>
        <v>23594.879386173001</v>
      </c>
      <c r="S3630">
        <f>_xlfn.IFNA(VLOOKUP(Q3630,'MARVEL-X'!A$2:I$1400,7,FALSE),VLOOKUP(Q3630,MARVEL!A$2:J$1522,10,FALSE))</f>
        <v>270.69518617300002</v>
      </c>
      <c r="T3630">
        <f>IF(P3630=P3629,R3630+T3629,R3630)</f>
        <v>212353.89102173998</v>
      </c>
      <c r="U3630">
        <f>IF(P3630=P3629,1+U3629,1)</f>
        <v>9</v>
      </c>
      <c r="V3630" t="str">
        <f t="shared" si="56"/>
        <v/>
      </c>
      <c r="W3630" t="str">
        <f>IF(V3630="","",IF(ABS(V3630-R3630)&gt;W$1,ABS(V3630-R3630),""))</f>
        <v/>
      </c>
      <c r="X3630" t="str">
        <f>Y3630&amp;"-"&amp;Z3630&amp;"-"&amp;AC3630&amp;"-"&amp;AD3630&amp;"-"&amp;AG3630</f>
        <v>5.5-e-A-0-2.5</v>
      </c>
      <c r="Y3630">
        <f>F3630</f>
        <v>5.5</v>
      </c>
      <c r="Z3630" s="2" t="str">
        <f>G3630</f>
        <v>e</v>
      </c>
      <c r="AA3630">
        <f>_xlfn.IFNA(VLOOKUP(X3630,'duo-out'!A$2:Q$5000,5,FALSE),E3630+10*(H3630-1)+1+_xlfn.IFNA(VLOOKUP(D3630,states!A$2:C$10,3,FALSE),1))</f>
        <v>51</v>
      </c>
      <c r="AB3630" t="str">
        <f>IF(V3630="","",V3630)</f>
        <v/>
      </c>
      <c r="AC3630" s="2" t="str">
        <f>_xlfn.IFNA(VLOOKUP(D3630,states!A$2:C$10,2,FALSE),"XX")</f>
        <v>A</v>
      </c>
      <c r="AD3630">
        <f>E3630</f>
        <v>0</v>
      </c>
      <c r="AE3630">
        <f>_xlfn.IFNA(VLOOKUP(D3630,states!A$2:D$10,4,FALSE),0)</f>
        <v>2</v>
      </c>
      <c r="AF3630">
        <v>0.5</v>
      </c>
      <c r="AG3630">
        <f>IF(AE3630=0,AF3630,IF(AE3630=1,IF(F3630=0.5,0.5,IF(H3630=1,0.5,1.5)),IF(F3630=0.5,0.5,IF(H3630=1,2.5,1.5))))</f>
        <v>2.5</v>
      </c>
      <c r="AH3630" s="7">
        <f>IF(AC3630="XX",0,1/C3630^(1/5)*IF(E3630=0,100,1)/(E3630+1)^(1/4))</f>
        <v>288.53998118144267</v>
      </c>
    </row>
    <row r="3631" spans="1:34">
      <c r="A3631">
        <v>2641</v>
      </c>
      <c r="B3631" s="1">
        <v>23184.0952</v>
      </c>
      <c r="C3631" s="6">
        <v>5.0000000000000001E-3</v>
      </c>
      <c r="D3631" t="s">
        <v>3</v>
      </c>
      <c r="E3631">
        <v>0</v>
      </c>
      <c r="F3631">
        <v>5.5</v>
      </c>
      <c r="G3631" t="s">
        <v>1</v>
      </c>
      <c r="H3631">
        <v>1</v>
      </c>
      <c r="I3631" t="s">
        <v>0</v>
      </c>
      <c r="J3631">
        <v>0</v>
      </c>
      <c r="K3631">
        <v>5.5</v>
      </c>
      <c r="L3631" t="s">
        <v>2</v>
      </c>
      <c r="M3631">
        <v>1</v>
      </c>
      <c r="N3631" t="s">
        <v>2697</v>
      </c>
      <c r="O3631">
        <v>1</v>
      </c>
      <c r="P3631" t="str">
        <f>D3631&amp;"-"&amp;F3631&amp;"-"&amp;G3631&amp;"-"&amp;E3631&amp;"-"&amp;H3631</f>
        <v>A2Delta-5.5-e-0-1</v>
      </c>
      <c r="Q3631" t="str">
        <f>I3631&amp;"-"&amp;K3631&amp;"-"&amp;L3631&amp;"-"&amp;J3631&amp;"-"&amp;M3631</f>
        <v>X2Pi-5.5-f-0-1</v>
      </c>
      <c r="R3631">
        <f>B3631+S3631</f>
        <v>23594.881210874999</v>
      </c>
      <c r="S3631">
        <f>_xlfn.IFNA(VLOOKUP(Q3631,'MARVEL-X'!A$2:I$1400,7,FALSE),VLOOKUP(Q3631,MARVEL!A$2:J$1522,10,FALSE))</f>
        <v>410.78601087499999</v>
      </c>
      <c r="T3631">
        <f>IF(P3631=P3630,R3631+T3630,R3631)</f>
        <v>235948.77223261498</v>
      </c>
      <c r="U3631">
        <f>IF(P3631=P3630,1+U3630,1)</f>
        <v>10</v>
      </c>
      <c r="V3631" t="str">
        <f t="shared" si="56"/>
        <v/>
      </c>
      <c r="W3631" t="str">
        <f>IF(V3631="","",IF(ABS(V3631-R3631)&gt;W$1,ABS(V3631-R3631),""))</f>
        <v/>
      </c>
      <c r="X3631" t="str">
        <f>Y3631&amp;"-"&amp;Z3631&amp;"-"&amp;AC3631&amp;"-"&amp;AD3631&amp;"-"&amp;AG3631</f>
        <v>5.5-e-A-0-2.5</v>
      </c>
      <c r="Y3631">
        <f>F3631</f>
        <v>5.5</v>
      </c>
      <c r="Z3631" s="2" t="str">
        <f>G3631</f>
        <v>e</v>
      </c>
      <c r="AA3631">
        <f>_xlfn.IFNA(VLOOKUP(X3631,'duo-out'!A$2:Q$5000,5,FALSE),E3631+10*(H3631-1)+1+_xlfn.IFNA(VLOOKUP(D3631,states!A$2:C$10,3,FALSE),1))</f>
        <v>51</v>
      </c>
      <c r="AB3631" t="str">
        <f>IF(V3631="","",V3631)</f>
        <v/>
      </c>
      <c r="AC3631" s="2" t="str">
        <f>_xlfn.IFNA(VLOOKUP(D3631,states!A$2:C$10,2,FALSE),"XX")</f>
        <v>A</v>
      </c>
      <c r="AD3631">
        <f>E3631</f>
        <v>0</v>
      </c>
      <c r="AE3631">
        <f>_xlfn.IFNA(VLOOKUP(D3631,states!A$2:D$10,4,FALSE),0)</f>
        <v>2</v>
      </c>
      <c r="AF3631">
        <v>0.5</v>
      </c>
      <c r="AG3631">
        <f>IF(AE3631=0,AF3631,IF(AE3631=1,IF(F3631=0.5,0.5,IF(H3631=1,0.5,1.5)),IF(F3631=0.5,0.5,IF(H3631=1,2.5,1.5))))</f>
        <v>2.5</v>
      </c>
      <c r="AH3631" s="7">
        <f>IF(AC3631="XX",0,1/C3631^(1/5)*IF(E3631=0,100,1)/(E3631+1)^(1/4))</f>
        <v>288.53998118144267</v>
      </c>
    </row>
    <row r="3632" spans="1:34">
      <c r="A3632">
        <v>2701</v>
      </c>
      <c r="B3632" s="1">
        <v>23013.982</v>
      </c>
      <c r="C3632" s="6">
        <v>5.0000000000000001E-3</v>
      </c>
      <c r="D3632" t="s">
        <v>3</v>
      </c>
      <c r="E3632">
        <v>0</v>
      </c>
      <c r="F3632">
        <v>5.5</v>
      </c>
      <c r="G3632" t="s">
        <v>1</v>
      </c>
      <c r="H3632">
        <v>1</v>
      </c>
      <c r="I3632" t="s">
        <v>0</v>
      </c>
      <c r="J3632">
        <v>0</v>
      </c>
      <c r="K3632">
        <v>6.5</v>
      </c>
      <c r="L3632" t="s">
        <v>1</v>
      </c>
      <c r="M3632">
        <v>1</v>
      </c>
      <c r="N3632" t="s">
        <v>2757</v>
      </c>
      <c r="O3632">
        <v>1</v>
      </c>
      <c r="P3632" t="str">
        <f>D3632&amp;"-"&amp;F3632&amp;"-"&amp;G3632&amp;"-"&amp;E3632&amp;"-"&amp;H3632</f>
        <v>A2Delta-5.5-e-0-1</v>
      </c>
      <c r="Q3632" t="str">
        <f>I3632&amp;"-"&amp;K3632&amp;"-"&amp;L3632&amp;"-"&amp;J3632&amp;"-"&amp;M3632</f>
        <v>X2Pi-6.5-e-0-1</v>
      </c>
      <c r="R3632">
        <f>B3632+S3632</f>
        <v>23594.879048014998</v>
      </c>
      <c r="S3632">
        <f>_xlfn.IFNA(VLOOKUP(Q3632,'MARVEL-X'!A$2:I$1400,7,FALSE),VLOOKUP(Q3632,MARVEL!A$2:J$1522,10,FALSE))</f>
        <v>580.897048015</v>
      </c>
      <c r="T3632">
        <f>IF(P3632=P3631,R3632+T3631,R3632)</f>
        <v>259543.65128062997</v>
      </c>
      <c r="U3632">
        <f>IF(P3632=P3631,1+U3631,1)</f>
        <v>11</v>
      </c>
      <c r="V3632" t="str">
        <f t="shared" si="56"/>
        <v/>
      </c>
      <c r="W3632" t="str">
        <f>IF(V3632="","",IF(ABS(V3632-R3632)&gt;W$1,ABS(V3632-R3632),""))</f>
        <v/>
      </c>
      <c r="X3632" t="str">
        <f>Y3632&amp;"-"&amp;Z3632&amp;"-"&amp;AC3632&amp;"-"&amp;AD3632&amp;"-"&amp;AG3632</f>
        <v>5.5-e-A-0-2.5</v>
      </c>
      <c r="Y3632">
        <f>F3632</f>
        <v>5.5</v>
      </c>
      <c r="Z3632" s="2" t="str">
        <f>G3632</f>
        <v>e</v>
      </c>
      <c r="AA3632">
        <f>_xlfn.IFNA(VLOOKUP(X3632,'duo-out'!A$2:Q$5000,5,FALSE),E3632+10*(H3632-1)+1+_xlfn.IFNA(VLOOKUP(D3632,states!A$2:C$10,3,FALSE),1))</f>
        <v>51</v>
      </c>
      <c r="AB3632" t="str">
        <f>IF(V3632="","",V3632)</f>
        <v/>
      </c>
      <c r="AC3632" s="2" t="str">
        <f>_xlfn.IFNA(VLOOKUP(D3632,states!A$2:C$10,2,FALSE),"XX")</f>
        <v>A</v>
      </c>
      <c r="AD3632">
        <f>E3632</f>
        <v>0</v>
      </c>
      <c r="AE3632">
        <f>_xlfn.IFNA(VLOOKUP(D3632,states!A$2:D$10,4,FALSE),0)</f>
        <v>2</v>
      </c>
      <c r="AF3632">
        <v>0.5</v>
      </c>
      <c r="AG3632">
        <f>IF(AE3632=0,AF3632,IF(AE3632=1,IF(F3632=0.5,0.5,IF(H3632=1,0.5,1.5)),IF(F3632=0.5,0.5,IF(H3632=1,2.5,1.5))))</f>
        <v>2.5</v>
      </c>
      <c r="AH3632" s="7">
        <f>IF(AC3632="XX",0,1/C3632^(1/5)*IF(E3632=0,100,1)/(E3632+1)^(1/4))</f>
        <v>288.53998118144267</v>
      </c>
    </row>
    <row r="3633" spans="1:34">
      <c r="A3633">
        <v>5355</v>
      </c>
      <c r="B3633" s="1">
        <v>23186.679</v>
      </c>
      <c r="C3633" s="6">
        <v>0.05</v>
      </c>
      <c r="D3633" t="s">
        <v>3</v>
      </c>
      <c r="E3633">
        <v>0</v>
      </c>
      <c r="F3633">
        <v>5.5</v>
      </c>
      <c r="G3633" t="s">
        <v>1</v>
      </c>
      <c r="H3633">
        <v>1</v>
      </c>
      <c r="I3633" t="s">
        <v>0</v>
      </c>
      <c r="J3633">
        <v>0</v>
      </c>
      <c r="K3633">
        <v>4.5</v>
      </c>
      <c r="L3633" t="s">
        <v>1</v>
      </c>
      <c r="M3633">
        <v>2</v>
      </c>
      <c r="N3633" t="s">
        <v>5411</v>
      </c>
      <c r="O3633">
        <v>1</v>
      </c>
      <c r="P3633" t="str">
        <f>D3633&amp;"-"&amp;F3633&amp;"-"&amp;G3633&amp;"-"&amp;E3633&amp;"-"&amp;H3633</f>
        <v>A2Delta-5.5-e-0-1</v>
      </c>
      <c r="Q3633" t="str">
        <f>I3633&amp;"-"&amp;K3633&amp;"-"&amp;L3633&amp;"-"&amp;J3633&amp;"-"&amp;M3633</f>
        <v>X2Pi-4.5-e-0-2</v>
      </c>
      <c r="R3633">
        <f>B3633+S3633</f>
        <v>23594.906953531001</v>
      </c>
      <c r="S3633">
        <f>_xlfn.IFNA(VLOOKUP(Q3633,'MARVEL-X'!A$2:I$1400,7,FALSE),VLOOKUP(Q3633,MARVEL!A$2:J$1522,10,FALSE))</f>
        <v>408.22795353100003</v>
      </c>
      <c r="T3633">
        <f>IF(P3633=P3632,R3633+T3632,R3633)</f>
        <v>283138.558234161</v>
      </c>
      <c r="U3633">
        <f>IF(P3633=P3632,1+U3632,1)</f>
        <v>12</v>
      </c>
      <c r="V3633" t="str">
        <f t="shared" si="56"/>
        <v/>
      </c>
      <c r="W3633" t="str">
        <f>IF(V3633="","",IF(ABS(V3633-R3633)&gt;W$1,ABS(V3633-R3633),""))</f>
        <v/>
      </c>
      <c r="X3633" t="str">
        <f>Y3633&amp;"-"&amp;Z3633&amp;"-"&amp;AC3633&amp;"-"&amp;AD3633&amp;"-"&amp;AG3633</f>
        <v>5.5-e-A-0-2.5</v>
      </c>
      <c r="Y3633">
        <f>F3633</f>
        <v>5.5</v>
      </c>
      <c r="Z3633" s="2" t="str">
        <f>G3633</f>
        <v>e</v>
      </c>
      <c r="AA3633">
        <f>_xlfn.IFNA(VLOOKUP(X3633,'duo-out'!A$2:Q$5000,5,FALSE),E3633+10*(H3633-1)+1+_xlfn.IFNA(VLOOKUP(D3633,states!A$2:C$10,3,FALSE),1))</f>
        <v>51</v>
      </c>
      <c r="AB3633" t="str">
        <f>IF(V3633="","",V3633)</f>
        <v/>
      </c>
      <c r="AC3633" s="2" t="str">
        <f>_xlfn.IFNA(VLOOKUP(D3633,states!A$2:C$10,2,FALSE),"XX")</f>
        <v>A</v>
      </c>
      <c r="AD3633">
        <f>E3633</f>
        <v>0</v>
      </c>
      <c r="AE3633">
        <f>_xlfn.IFNA(VLOOKUP(D3633,states!A$2:D$10,4,FALSE),0)</f>
        <v>2</v>
      </c>
      <c r="AF3633">
        <v>0.5</v>
      </c>
      <c r="AG3633">
        <f>IF(AE3633=0,AF3633,IF(AE3633=1,IF(F3633=0.5,0.5,IF(H3633=1,0.5,1.5)),IF(F3633=0.5,0.5,IF(H3633=1,2.5,1.5))))</f>
        <v>2.5</v>
      </c>
      <c r="AH3633" s="7">
        <f>IF(AC3633="XX",0,1/C3633^(1/5)*IF(E3633=0,100,1)/(E3633+1)^(1/4))</f>
        <v>182.05642030260799</v>
      </c>
    </row>
    <row r="3634" spans="1:34">
      <c r="A3634">
        <v>5327</v>
      </c>
      <c r="B3634" s="1">
        <v>23184.097000000002</v>
      </c>
      <c r="C3634" s="6">
        <v>0.05</v>
      </c>
      <c r="D3634" t="s">
        <v>3</v>
      </c>
      <c r="E3634">
        <v>0</v>
      </c>
      <c r="F3634">
        <v>5.5</v>
      </c>
      <c r="G3634" t="s">
        <v>1</v>
      </c>
      <c r="H3634">
        <v>1</v>
      </c>
      <c r="I3634" t="s">
        <v>0</v>
      </c>
      <c r="J3634">
        <v>0</v>
      </c>
      <c r="K3634">
        <v>5.5</v>
      </c>
      <c r="L3634" t="s">
        <v>2</v>
      </c>
      <c r="M3634">
        <v>1</v>
      </c>
      <c r="N3634" t="s">
        <v>5383</v>
      </c>
      <c r="O3634">
        <v>1</v>
      </c>
      <c r="P3634" t="str">
        <f>D3634&amp;"-"&amp;F3634&amp;"-"&amp;G3634&amp;"-"&amp;E3634&amp;"-"&amp;H3634</f>
        <v>A2Delta-5.5-e-0-1</v>
      </c>
      <c r="Q3634" t="str">
        <f>I3634&amp;"-"&amp;K3634&amp;"-"&amp;L3634&amp;"-"&amp;J3634&amp;"-"&amp;M3634</f>
        <v>X2Pi-5.5-f-0-1</v>
      </c>
      <c r="R3634">
        <f>B3634+S3634</f>
        <v>23594.883010875001</v>
      </c>
      <c r="S3634">
        <f>_xlfn.IFNA(VLOOKUP(Q3634,'MARVEL-X'!A$2:I$1400,7,FALSE),VLOOKUP(Q3634,MARVEL!A$2:J$1522,10,FALSE))</f>
        <v>410.78601087499999</v>
      </c>
      <c r="T3634">
        <f>IF(P3634=P3633,R3634+T3633,R3634)</f>
        <v>306733.44124503603</v>
      </c>
      <c r="U3634">
        <f>IF(P3634=P3633,1+U3633,1)</f>
        <v>13</v>
      </c>
      <c r="V3634" t="str">
        <f t="shared" si="56"/>
        <v/>
      </c>
      <c r="W3634" t="str">
        <f>IF(V3634="","",IF(ABS(V3634-R3634)&gt;W$1,ABS(V3634-R3634),""))</f>
        <v/>
      </c>
      <c r="X3634" t="str">
        <f>Y3634&amp;"-"&amp;Z3634&amp;"-"&amp;AC3634&amp;"-"&amp;AD3634&amp;"-"&amp;AG3634</f>
        <v>5.5-e-A-0-2.5</v>
      </c>
      <c r="Y3634">
        <f>F3634</f>
        <v>5.5</v>
      </c>
      <c r="Z3634" s="2" t="str">
        <f>G3634</f>
        <v>e</v>
      </c>
      <c r="AA3634">
        <f>_xlfn.IFNA(VLOOKUP(X3634,'duo-out'!A$2:Q$5000,5,FALSE),E3634+10*(H3634-1)+1+_xlfn.IFNA(VLOOKUP(D3634,states!A$2:C$10,3,FALSE),1))</f>
        <v>51</v>
      </c>
      <c r="AB3634" t="str">
        <f>IF(V3634="","",V3634)</f>
        <v/>
      </c>
      <c r="AC3634" s="2" t="str">
        <f>_xlfn.IFNA(VLOOKUP(D3634,states!A$2:C$10,2,FALSE),"XX")</f>
        <v>A</v>
      </c>
      <c r="AD3634">
        <f>E3634</f>
        <v>0</v>
      </c>
      <c r="AE3634">
        <f>_xlfn.IFNA(VLOOKUP(D3634,states!A$2:D$10,4,FALSE),0)</f>
        <v>2</v>
      </c>
      <c r="AF3634">
        <v>0.5</v>
      </c>
      <c r="AG3634">
        <f>IF(AE3634=0,AF3634,IF(AE3634=1,IF(F3634=0.5,0.5,IF(H3634=1,0.5,1.5)),IF(F3634=0.5,0.5,IF(H3634=1,2.5,1.5))))</f>
        <v>2.5</v>
      </c>
      <c r="AH3634" s="7">
        <f>IF(AC3634="XX",0,1/C3634^(1/5)*IF(E3634=0,100,1)/(E3634+1)^(1/4))</f>
        <v>182.05642030260799</v>
      </c>
    </row>
    <row r="3635" spans="1:34">
      <c r="A3635">
        <v>5264</v>
      </c>
      <c r="B3635" s="1">
        <v>23324.173999999999</v>
      </c>
      <c r="C3635" s="6">
        <v>0.05</v>
      </c>
      <c r="D3635" t="s">
        <v>3</v>
      </c>
      <c r="E3635">
        <v>0</v>
      </c>
      <c r="F3635">
        <v>5.5</v>
      </c>
      <c r="G3635" t="s">
        <v>1</v>
      </c>
      <c r="H3635">
        <v>1</v>
      </c>
      <c r="I3635" t="s">
        <v>0</v>
      </c>
      <c r="J3635">
        <v>0</v>
      </c>
      <c r="K3635">
        <v>4.5</v>
      </c>
      <c r="L3635" t="s">
        <v>1</v>
      </c>
      <c r="M3635">
        <v>1</v>
      </c>
      <c r="N3635" t="s">
        <v>5320</v>
      </c>
      <c r="O3635">
        <v>1</v>
      </c>
      <c r="P3635" t="str">
        <f>D3635&amp;"-"&amp;F3635&amp;"-"&amp;G3635&amp;"-"&amp;E3635&amp;"-"&amp;H3635</f>
        <v>A2Delta-5.5-e-0-1</v>
      </c>
      <c r="Q3635" t="str">
        <f>I3635&amp;"-"&amp;K3635&amp;"-"&amp;L3635&amp;"-"&amp;J3635&amp;"-"&amp;M3635</f>
        <v>X2Pi-4.5-e-0-1</v>
      </c>
      <c r="R3635">
        <f>B3635+S3635</f>
        <v>23594.869186173</v>
      </c>
      <c r="S3635">
        <f>_xlfn.IFNA(VLOOKUP(Q3635,'MARVEL-X'!A$2:I$1400,7,FALSE),VLOOKUP(Q3635,MARVEL!A$2:J$1522,10,FALSE))</f>
        <v>270.69518617300002</v>
      </c>
      <c r="T3635">
        <f>IF(P3635=P3634,R3635+T3634,R3635)</f>
        <v>330328.31043120904</v>
      </c>
      <c r="U3635">
        <f>IF(P3635=P3634,1+U3634,1)</f>
        <v>14</v>
      </c>
      <c r="V3635" t="str">
        <f t="shared" si="56"/>
        <v/>
      </c>
      <c r="W3635" t="str">
        <f>IF(V3635="","",IF(ABS(V3635-R3635)&gt;W$1,ABS(V3635-R3635),""))</f>
        <v/>
      </c>
      <c r="X3635" t="str">
        <f>Y3635&amp;"-"&amp;Z3635&amp;"-"&amp;AC3635&amp;"-"&amp;AD3635&amp;"-"&amp;AG3635</f>
        <v>5.5-e-A-0-2.5</v>
      </c>
      <c r="Y3635">
        <f>F3635</f>
        <v>5.5</v>
      </c>
      <c r="Z3635" s="2" t="str">
        <f>G3635</f>
        <v>e</v>
      </c>
      <c r="AA3635">
        <f>_xlfn.IFNA(VLOOKUP(X3635,'duo-out'!A$2:Q$5000,5,FALSE),E3635+10*(H3635-1)+1+_xlfn.IFNA(VLOOKUP(D3635,states!A$2:C$10,3,FALSE),1))</f>
        <v>51</v>
      </c>
      <c r="AB3635" t="str">
        <f>IF(V3635="","",V3635)</f>
        <v/>
      </c>
      <c r="AC3635" s="2" t="str">
        <f>_xlfn.IFNA(VLOOKUP(D3635,states!A$2:C$10,2,FALSE),"XX")</f>
        <v>A</v>
      </c>
      <c r="AD3635">
        <f>E3635</f>
        <v>0</v>
      </c>
      <c r="AE3635">
        <f>_xlfn.IFNA(VLOOKUP(D3635,states!A$2:D$10,4,FALSE),0)</f>
        <v>2</v>
      </c>
      <c r="AF3635">
        <v>0.5</v>
      </c>
      <c r="AG3635">
        <f>IF(AE3635=0,AF3635,IF(AE3635=1,IF(F3635=0.5,0.5,IF(H3635=1,0.5,1.5)),IF(F3635=0.5,0.5,IF(H3635=1,2.5,1.5))))</f>
        <v>2.5</v>
      </c>
      <c r="AH3635" s="7">
        <f>IF(AC3635="XX",0,1/C3635^(1/5)*IF(E3635=0,100,1)/(E3635+1)^(1/4))</f>
        <v>182.05642030260799</v>
      </c>
    </row>
    <row r="3636" spans="1:34">
      <c r="A3636">
        <v>4118</v>
      </c>
      <c r="B3636" s="1">
        <v>23324.186399999999</v>
      </c>
      <c r="C3636" s="6">
        <v>4.8999999999999998E-3</v>
      </c>
      <c r="D3636" t="s">
        <v>3</v>
      </c>
      <c r="E3636">
        <v>0</v>
      </c>
      <c r="F3636">
        <v>5.5</v>
      </c>
      <c r="G3636" t="s">
        <v>1</v>
      </c>
      <c r="H3636">
        <v>1</v>
      </c>
      <c r="I3636" t="s">
        <v>0</v>
      </c>
      <c r="J3636">
        <v>0</v>
      </c>
      <c r="K3636">
        <v>4.5</v>
      </c>
      <c r="L3636" t="s">
        <v>1</v>
      </c>
      <c r="M3636">
        <v>1</v>
      </c>
      <c r="N3636" t="s">
        <v>4174</v>
      </c>
      <c r="O3636">
        <v>1</v>
      </c>
      <c r="P3636" t="str">
        <f>D3636&amp;"-"&amp;F3636&amp;"-"&amp;G3636&amp;"-"&amp;E3636&amp;"-"&amp;H3636</f>
        <v>A2Delta-5.5-e-0-1</v>
      </c>
      <c r="Q3636" t="str">
        <f>I3636&amp;"-"&amp;K3636&amp;"-"&amp;L3636&amp;"-"&amp;J3636&amp;"-"&amp;M3636</f>
        <v>X2Pi-4.5-e-0-1</v>
      </c>
      <c r="R3636">
        <f>B3636+S3636</f>
        <v>23594.881586173</v>
      </c>
      <c r="S3636">
        <f>_xlfn.IFNA(VLOOKUP(Q3636,'MARVEL-X'!A$2:I$1400,7,FALSE),VLOOKUP(Q3636,MARVEL!A$2:J$1522,10,FALSE))</f>
        <v>270.69518617300002</v>
      </c>
      <c r="T3636">
        <f>IF(P3636=P3635,R3636+T3635,R3636)</f>
        <v>353923.19201738207</v>
      </c>
      <c r="U3636">
        <f>IF(P3636=P3635,1+U3635,1)</f>
        <v>15</v>
      </c>
      <c r="V3636" t="str">
        <f t="shared" si="56"/>
        <v/>
      </c>
      <c r="W3636" t="str">
        <f>IF(V3636="","",IF(ABS(V3636-R3636)&gt;W$1,ABS(V3636-R3636),""))</f>
        <v/>
      </c>
      <c r="X3636" t="str">
        <f>Y3636&amp;"-"&amp;Z3636&amp;"-"&amp;AC3636&amp;"-"&amp;AD3636&amp;"-"&amp;AG3636</f>
        <v>5.5-e-A-0-2.5</v>
      </c>
      <c r="Y3636">
        <f>F3636</f>
        <v>5.5</v>
      </c>
      <c r="Z3636" s="2" t="str">
        <f>G3636</f>
        <v>e</v>
      </c>
      <c r="AA3636">
        <f>_xlfn.IFNA(VLOOKUP(X3636,'duo-out'!A$2:Q$5000,5,FALSE),E3636+10*(H3636-1)+1+_xlfn.IFNA(VLOOKUP(D3636,states!A$2:C$10,3,FALSE),1))</f>
        <v>51</v>
      </c>
      <c r="AB3636" t="str">
        <f>IF(V3636="","",V3636)</f>
        <v/>
      </c>
      <c r="AC3636" s="2" t="str">
        <f>_xlfn.IFNA(VLOOKUP(D3636,states!A$2:C$10,2,FALSE),"XX")</f>
        <v>A</v>
      </c>
      <c r="AD3636">
        <f>E3636</f>
        <v>0</v>
      </c>
      <c r="AE3636">
        <f>_xlfn.IFNA(VLOOKUP(D3636,states!A$2:D$10,4,FALSE),0)</f>
        <v>2</v>
      </c>
      <c r="AF3636">
        <v>0.5</v>
      </c>
      <c r="AG3636">
        <f>IF(AE3636=0,AF3636,IF(AE3636=1,IF(F3636=0.5,0.5,IF(H3636=1,0.5,1.5)),IF(F3636=0.5,0.5,IF(H3636=1,2.5,1.5))))</f>
        <v>2.5</v>
      </c>
      <c r="AH3636" s="7">
        <f>IF(AC3636="XX",0,1/C3636^(1/5)*IF(E3636=0,100,1)/(E3636+1)^(1/4))</f>
        <v>289.70819746309172</v>
      </c>
    </row>
    <row r="3637" spans="1:34">
      <c r="A3637">
        <v>4134</v>
      </c>
      <c r="B3637" s="1">
        <v>23013.995800000001</v>
      </c>
      <c r="C3637" s="6">
        <v>1.6320000000000001E-2</v>
      </c>
      <c r="D3637" t="s">
        <v>3</v>
      </c>
      <c r="E3637">
        <v>0</v>
      </c>
      <c r="F3637">
        <v>5.5</v>
      </c>
      <c r="G3637" t="s">
        <v>1</v>
      </c>
      <c r="H3637">
        <v>1</v>
      </c>
      <c r="I3637" t="s">
        <v>0</v>
      </c>
      <c r="J3637">
        <v>0</v>
      </c>
      <c r="K3637">
        <v>6.5</v>
      </c>
      <c r="L3637" t="s">
        <v>1</v>
      </c>
      <c r="M3637">
        <v>1</v>
      </c>
      <c r="N3637" t="s">
        <v>4190</v>
      </c>
      <c r="O3637">
        <v>1</v>
      </c>
      <c r="P3637" t="str">
        <f>D3637&amp;"-"&amp;F3637&amp;"-"&amp;G3637&amp;"-"&amp;E3637&amp;"-"&amp;H3637</f>
        <v>A2Delta-5.5-e-0-1</v>
      </c>
      <c r="Q3637" t="str">
        <f>I3637&amp;"-"&amp;K3637&amp;"-"&amp;L3637&amp;"-"&amp;J3637&amp;"-"&amp;M3637</f>
        <v>X2Pi-6.5-e-0-1</v>
      </c>
      <c r="R3637">
        <f>B3637+S3637</f>
        <v>23594.892848014999</v>
      </c>
      <c r="S3637">
        <f>_xlfn.IFNA(VLOOKUP(Q3637,'MARVEL-X'!A$2:I$1400,7,FALSE),VLOOKUP(Q3637,MARVEL!A$2:J$1522,10,FALSE))</f>
        <v>580.897048015</v>
      </c>
      <c r="T3637">
        <f>IF(P3637=P3636,R3637+T3636,R3637)</f>
        <v>377518.08486539708</v>
      </c>
      <c r="U3637">
        <f>IF(P3637=P3636,1+U3636,1)</f>
        <v>16</v>
      </c>
      <c r="V3637" t="str">
        <f t="shared" si="56"/>
        <v/>
      </c>
      <c r="W3637" t="str">
        <f>IF(V3637="","",IF(ABS(V3637-R3637)&gt;W$1,ABS(V3637-R3637),""))</f>
        <v/>
      </c>
      <c r="X3637" t="str">
        <f>Y3637&amp;"-"&amp;Z3637&amp;"-"&amp;AC3637&amp;"-"&amp;AD3637&amp;"-"&amp;AG3637</f>
        <v>5.5-e-A-0-2.5</v>
      </c>
      <c r="Y3637">
        <f>F3637</f>
        <v>5.5</v>
      </c>
      <c r="Z3637" s="2" t="str">
        <f>G3637</f>
        <v>e</v>
      </c>
      <c r="AA3637">
        <f>_xlfn.IFNA(VLOOKUP(X3637,'duo-out'!A$2:Q$5000,5,FALSE),E3637+10*(H3637-1)+1+_xlfn.IFNA(VLOOKUP(D3637,states!A$2:C$10,3,FALSE),1))</f>
        <v>51</v>
      </c>
      <c r="AB3637" t="str">
        <f>IF(V3637="","",V3637)</f>
        <v/>
      </c>
      <c r="AC3637" s="2" t="str">
        <f>_xlfn.IFNA(VLOOKUP(D3637,states!A$2:C$10,2,FALSE),"XX")</f>
        <v>A</v>
      </c>
      <c r="AD3637">
        <f>E3637</f>
        <v>0</v>
      </c>
      <c r="AE3637">
        <f>_xlfn.IFNA(VLOOKUP(D3637,states!A$2:D$10,4,FALSE),0)</f>
        <v>2</v>
      </c>
      <c r="AF3637">
        <v>0.5</v>
      </c>
      <c r="AG3637">
        <f>IF(AE3637=0,AF3637,IF(AE3637=1,IF(F3637=0.5,0.5,IF(H3637=1,0.5,1.5)),IF(F3637=0.5,0.5,IF(H3637=1,2.5,1.5))))</f>
        <v>2.5</v>
      </c>
      <c r="AH3637" s="7">
        <f>IF(AC3637="XX",0,1/C3637^(1/5)*IF(E3637=0,100,1)/(E3637+1)^(1/4))</f>
        <v>227.7487327426864</v>
      </c>
    </row>
    <row r="3638" spans="1:34">
      <c r="A3638">
        <v>693</v>
      </c>
      <c r="B3638" s="1">
        <v>23013.97</v>
      </c>
      <c r="C3638" s="6">
        <v>0.05</v>
      </c>
      <c r="D3638" t="s">
        <v>3</v>
      </c>
      <c r="E3638">
        <v>0</v>
      </c>
      <c r="F3638">
        <v>5.5</v>
      </c>
      <c r="G3638" t="s">
        <v>1</v>
      </c>
      <c r="H3638">
        <v>1</v>
      </c>
      <c r="I3638" t="s">
        <v>0</v>
      </c>
      <c r="J3638">
        <v>0</v>
      </c>
      <c r="K3638">
        <v>6.5</v>
      </c>
      <c r="L3638" t="s">
        <v>1</v>
      </c>
      <c r="M3638">
        <v>1</v>
      </c>
      <c r="N3638" t="s">
        <v>749</v>
      </c>
      <c r="O3638">
        <v>1</v>
      </c>
      <c r="P3638" t="str">
        <f>D3638&amp;"-"&amp;F3638&amp;"-"&amp;G3638&amp;"-"&amp;E3638&amp;"-"&amp;H3638</f>
        <v>A2Delta-5.5-e-0-1</v>
      </c>
      <c r="Q3638" t="str">
        <f>I3638&amp;"-"&amp;K3638&amp;"-"&amp;L3638&amp;"-"&amp;J3638&amp;"-"&amp;M3638</f>
        <v>X2Pi-6.5-e-0-1</v>
      </c>
      <c r="R3638">
        <f>B3638+S3638</f>
        <v>23594.867048014999</v>
      </c>
      <c r="S3638">
        <f>_xlfn.IFNA(VLOOKUP(Q3638,'MARVEL-X'!A$2:I$1400,7,FALSE),VLOOKUP(Q3638,MARVEL!A$2:J$1522,10,FALSE))</f>
        <v>580.897048015</v>
      </c>
      <c r="T3638">
        <f>IF(P3638=P3637,R3638+T3637,R3638)</f>
        <v>401112.95191341208</v>
      </c>
      <c r="U3638">
        <f>IF(P3638=P3637,1+U3637,1)</f>
        <v>17</v>
      </c>
      <c r="V3638" t="str">
        <f t="shared" si="56"/>
        <v/>
      </c>
      <c r="W3638" t="str">
        <f>IF(V3638="","",IF(ABS(V3638-R3638)&gt;W$1,ABS(V3638-R3638),""))</f>
        <v/>
      </c>
      <c r="X3638" t="str">
        <f>Y3638&amp;"-"&amp;Z3638&amp;"-"&amp;AC3638&amp;"-"&amp;AD3638&amp;"-"&amp;AG3638</f>
        <v>5.5-e-A-0-2.5</v>
      </c>
      <c r="Y3638">
        <f>F3638</f>
        <v>5.5</v>
      </c>
      <c r="Z3638" s="2" t="str">
        <f>G3638</f>
        <v>e</v>
      </c>
      <c r="AA3638">
        <f>_xlfn.IFNA(VLOOKUP(X3638,'duo-out'!A$2:Q$5000,5,FALSE),E3638+10*(H3638-1)+1+_xlfn.IFNA(VLOOKUP(D3638,states!A$2:C$10,3,FALSE),1))</f>
        <v>51</v>
      </c>
      <c r="AB3638" t="str">
        <f>IF(V3638="","",V3638)</f>
        <v/>
      </c>
      <c r="AC3638" s="2" t="str">
        <f>_xlfn.IFNA(VLOOKUP(D3638,states!A$2:C$10,2,FALSE),"XX")</f>
        <v>A</v>
      </c>
      <c r="AD3638">
        <f>E3638</f>
        <v>0</v>
      </c>
      <c r="AE3638">
        <f>_xlfn.IFNA(VLOOKUP(D3638,states!A$2:D$10,4,FALSE),0)</f>
        <v>2</v>
      </c>
      <c r="AF3638">
        <v>0.5</v>
      </c>
      <c r="AG3638">
        <f>IF(AE3638=0,AF3638,IF(AE3638=1,IF(F3638=0.5,0.5,IF(H3638=1,0.5,1.5)),IF(F3638=0.5,0.5,IF(H3638=1,2.5,1.5))))</f>
        <v>2.5</v>
      </c>
      <c r="AH3638" s="7">
        <f>IF(AC3638="XX",0,1/C3638^(1/5)*IF(E3638=0,100,1)/(E3638+1)^(1/4))</f>
        <v>182.05642030260799</v>
      </c>
    </row>
    <row r="3639" spans="1:34">
      <c r="A3639">
        <v>664</v>
      </c>
      <c r="B3639" s="1">
        <v>23184.15</v>
      </c>
      <c r="C3639" s="6">
        <v>6.3579999999999998E-2</v>
      </c>
      <c r="D3639" t="s">
        <v>3</v>
      </c>
      <c r="E3639">
        <v>0</v>
      </c>
      <c r="F3639">
        <v>5.5</v>
      </c>
      <c r="G3639" t="s">
        <v>1</v>
      </c>
      <c r="H3639">
        <v>1</v>
      </c>
      <c r="I3639" t="s">
        <v>0</v>
      </c>
      <c r="J3639">
        <v>0</v>
      </c>
      <c r="K3639">
        <v>5.5</v>
      </c>
      <c r="L3639" t="s">
        <v>2</v>
      </c>
      <c r="M3639">
        <v>1</v>
      </c>
      <c r="N3639" t="s">
        <v>720</v>
      </c>
      <c r="O3639">
        <v>1</v>
      </c>
      <c r="P3639" t="str">
        <f>D3639&amp;"-"&amp;F3639&amp;"-"&amp;G3639&amp;"-"&amp;E3639&amp;"-"&amp;H3639</f>
        <v>A2Delta-5.5-e-0-1</v>
      </c>
      <c r="Q3639" t="str">
        <f>I3639&amp;"-"&amp;K3639&amp;"-"&amp;L3639&amp;"-"&amp;J3639&amp;"-"&amp;M3639</f>
        <v>X2Pi-5.5-f-0-1</v>
      </c>
      <c r="R3639">
        <f>B3639+S3639</f>
        <v>23594.936010875001</v>
      </c>
      <c r="S3639">
        <f>_xlfn.IFNA(VLOOKUP(Q3639,'MARVEL-X'!A$2:I$1400,7,FALSE),VLOOKUP(Q3639,MARVEL!A$2:J$1522,10,FALSE))</f>
        <v>410.78601087499999</v>
      </c>
      <c r="T3639">
        <f>IF(P3639=P3638,R3639+T3638,R3639)</f>
        <v>424707.88792428706</v>
      </c>
      <c r="U3639">
        <f>IF(P3639=P3638,1+U3638,1)</f>
        <v>18</v>
      </c>
      <c r="V3639" t="str">
        <f t="shared" si="56"/>
        <v/>
      </c>
      <c r="W3639" t="str">
        <f>IF(V3639="","",IF(ABS(V3639-R3639)&gt;W$1,ABS(V3639-R3639),""))</f>
        <v/>
      </c>
      <c r="X3639" t="str">
        <f>Y3639&amp;"-"&amp;Z3639&amp;"-"&amp;AC3639&amp;"-"&amp;AD3639&amp;"-"&amp;AG3639</f>
        <v>5.5-e-A-0-2.5</v>
      </c>
      <c r="Y3639">
        <f>F3639</f>
        <v>5.5</v>
      </c>
      <c r="Z3639" s="2" t="str">
        <f>G3639</f>
        <v>e</v>
      </c>
      <c r="AA3639">
        <f>_xlfn.IFNA(VLOOKUP(X3639,'duo-out'!A$2:Q$5000,5,FALSE),E3639+10*(H3639-1)+1+_xlfn.IFNA(VLOOKUP(D3639,states!A$2:C$10,3,FALSE),1))</f>
        <v>51</v>
      </c>
      <c r="AB3639" t="str">
        <f>IF(V3639="","",V3639)</f>
        <v/>
      </c>
      <c r="AC3639" s="2" t="str">
        <f>_xlfn.IFNA(VLOOKUP(D3639,states!A$2:C$10,2,FALSE),"XX")</f>
        <v>A</v>
      </c>
      <c r="AD3639">
        <f>E3639</f>
        <v>0</v>
      </c>
      <c r="AE3639">
        <f>_xlfn.IFNA(VLOOKUP(D3639,states!A$2:D$10,4,FALSE),0)</f>
        <v>2</v>
      </c>
      <c r="AF3639">
        <v>0.5</v>
      </c>
      <c r="AG3639">
        <f>IF(AE3639=0,AF3639,IF(AE3639=1,IF(F3639=0.5,0.5,IF(H3639=1,0.5,1.5)),IF(F3639=0.5,0.5,IF(H3639=1,2.5,1.5))))</f>
        <v>2.5</v>
      </c>
      <c r="AH3639" s="7">
        <f>IF(AC3639="XX",0,1/C3639^(1/5)*IF(E3639=0,100,1)/(E3639+1)^(1/4))</f>
        <v>173.51454881069611</v>
      </c>
    </row>
    <row r="3640" spans="1:34">
      <c r="A3640">
        <v>578</v>
      </c>
      <c r="B3640" s="1">
        <v>23324.15</v>
      </c>
      <c r="C3640" s="6">
        <v>0.05</v>
      </c>
      <c r="D3640" t="s">
        <v>3</v>
      </c>
      <c r="E3640">
        <v>0</v>
      </c>
      <c r="F3640">
        <v>5.5</v>
      </c>
      <c r="G3640" t="s">
        <v>1</v>
      </c>
      <c r="H3640">
        <v>1</v>
      </c>
      <c r="I3640" t="s">
        <v>0</v>
      </c>
      <c r="J3640">
        <v>0</v>
      </c>
      <c r="K3640">
        <v>4.5</v>
      </c>
      <c r="L3640" t="s">
        <v>1</v>
      </c>
      <c r="M3640">
        <v>1</v>
      </c>
      <c r="N3640" t="s">
        <v>634</v>
      </c>
      <c r="O3640">
        <v>1</v>
      </c>
      <c r="P3640" t="str">
        <f>D3640&amp;"-"&amp;F3640&amp;"-"&amp;G3640&amp;"-"&amp;E3640&amp;"-"&amp;H3640</f>
        <v>A2Delta-5.5-e-0-1</v>
      </c>
      <c r="Q3640" t="str">
        <f>I3640&amp;"-"&amp;K3640&amp;"-"&amp;L3640&amp;"-"&amp;J3640&amp;"-"&amp;M3640</f>
        <v>X2Pi-4.5-e-0-1</v>
      </c>
      <c r="R3640">
        <f>B3640+S3640</f>
        <v>23594.845186173003</v>
      </c>
      <c r="S3640">
        <f>_xlfn.IFNA(VLOOKUP(Q3640,'MARVEL-X'!A$2:I$1400,7,FALSE),VLOOKUP(Q3640,MARVEL!A$2:J$1522,10,FALSE))</f>
        <v>270.69518617300002</v>
      </c>
      <c r="T3640">
        <f>IF(P3640=P3639,R3640+T3639,R3640)</f>
        <v>448302.73311046005</v>
      </c>
      <c r="U3640">
        <f>IF(P3640=P3639,1+U3639,1)</f>
        <v>19</v>
      </c>
      <c r="V3640">
        <f t="shared" si="56"/>
        <v>23594.880690024213</v>
      </c>
      <c r="W3640" t="str">
        <f>IF(V3640="","",IF(ABS(V3640-R3640)&gt;W$1,ABS(V3640-R3640),""))</f>
        <v/>
      </c>
      <c r="X3640" t="str">
        <f>Y3640&amp;"-"&amp;Z3640&amp;"-"&amp;AC3640&amp;"-"&amp;AD3640&amp;"-"&amp;AG3640</f>
        <v>5.5-e-A-0-2.5</v>
      </c>
      <c r="Y3640">
        <f>F3640</f>
        <v>5.5</v>
      </c>
      <c r="Z3640" s="2" t="str">
        <f>G3640</f>
        <v>e</v>
      </c>
      <c r="AA3640">
        <f>_xlfn.IFNA(VLOOKUP(X3640,'duo-out'!A$2:Q$5000,5,FALSE),E3640+10*(H3640-1)+1+_xlfn.IFNA(VLOOKUP(D3640,states!A$2:C$10,3,FALSE),1))</f>
        <v>51</v>
      </c>
      <c r="AB3640">
        <f>IF(V3640="","",V3640)</f>
        <v>23594.880690024213</v>
      </c>
      <c r="AC3640" s="2" t="str">
        <f>_xlfn.IFNA(VLOOKUP(D3640,states!A$2:C$10,2,FALSE),"XX")</f>
        <v>A</v>
      </c>
      <c r="AD3640">
        <f>E3640</f>
        <v>0</v>
      </c>
      <c r="AE3640">
        <f>_xlfn.IFNA(VLOOKUP(D3640,states!A$2:D$10,4,FALSE),0)</f>
        <v>2</v>
      </c>
      <c r="AF3640">
        <v>0.5</v>
      </c>
      <c r="AG3640">
        <f>IF(AE3640=0,AF3640,IF(AE3640=1,IF(F3640=0.5,0.5,IF(H3640=1,0.5,1.5)),IF(F3640=0.5,0.5,IF(H3640=1,2.5,1.5))))</f>
        <v>2.5</v>
      </c>
      <c r="AH3640" s="7">
        <f>IF(AC3640="XX",0,1/C3640^(1/5)*IF(E3640=0,100,1)/(E3640+1)^(1/4))</f>
        <v>182.05642030260799</v>
      </c>
    </row>
    <row r="3641" spans="1:34">
      <c r="A3641">
        <v>3972</v>
      </c>
      <c r="B3641" s="1">
        <v>20291.640500000001</v>
      </c>
      <c r="C3641" s="6">
        <v>5.0000000000000001E-3</v>
      </c>
      <c r="D3641" t="s">
        <v>3</v>
      </c>
      <c r="E3641">
        <v>0</v>
      </c>
      <c r="F3641">
        <v>5.5</v>
      </c>
      <c r="G3641" t="s">
        <v>1</v>
      </c>
      <c r="H3641">
        <v>2</v>
      </c>
      <c r="I3641" t="s">
        <v>0</v>
      </c>
      <c r="J3641">
        <v>1</v>
      </c>
      <c r="K3641">
        <v>6.5</v>
      </c>
      <c r="L3641" t="s">
        <v>1</v>
      </c>
      <c r="M3641">
        <v>2</v>
      </c>
      <c r="N3641" t="s">
        <v>4028</v>
      </c>
      <c r="O3641">
        <v>1</v>
      </c>
      <c r="P3641" t="str">
        <f>D3641&amp;"-"&amp;F3641&amp;"-"&amp;G3641&amp;"-"&amp;E3641&amp;"-"&amp;H3641</f>
        <v>A2Delta-5.5-e-0-2</v>
      </c>
      <c r="Q3641" t="str">
        <f>I3641&amp;"-"&amp;K3641&amp;"-"&amp;L3641&amp;"-"&amp;J3641&amp;"-"&amp;M3641</f>
        <v>X2Pi-6.5-e-1-2</v>
      </c>
      <c r="R3641">
        <f>B3641+S3641</f>
        <v>23768.974983962002</v>
      </c>
      <c r="S3641">
        <f>_xlfn.IFNA(VLOOKUP(Q3641,'MARVEL-X'!A$2:I$1400,7,FALSE),VLOOKUP(Q3641,MARVEL!A$2:J$1522,10,FALSE))</f>
        <v>3477.3344839619999</v>
      </c>
      <c r="T3641">
        <f>IF(P3641=P3640,R3641+T3640,R3641)</f>
        <v>23768.974983962002</v>
      </c>
      <c r="U3641">
        <f>IF(P3641=P3640,1+U3640,1)</f>
        <v>1</v>
      </c>
      <c r="V3641" t="str">
        <f t="shared" si="56"/>
        <v/>
      </c>
      <c r="W3641" t="str">
        <f>IF(V3641="","",IF(ABS(V3641-R3641)&gt;W$1,ABS(V3641-R3641),""))</f>
        <v/>
      </c>
      <c r="X3641" t="str">
        <f>Y3641&amp;"-"&amp;Z3641&amp;"-"&amp;AC3641&amp;"-"&amp;AD3641&amp;"-"&amp;AG3641</f>
        <v>5.5-e-A-0-1.5</v>
      </c>
      <c r="Y3641">
        <f>F3641</f>
        <v>5.5</v>
      </c>
      <c r="Z3641" s="2" t="str">
        <f>G3641</f>
        <v>e</v>
      </c>
      <c r="AA3641">
        <f>_xlfn.IFNA(VLOOKUP(X3641,'duo-out'!A$2:Q$5000,5,FALSE),E3641+10*(H3641-1)+1+_xlfn.IFNA(VLOOKUP(D3641,states!A$2:C$10,3,FALSE),1))</f>
        <v>53</v>
      </c>
      <c r="AB3641" t="str">
        <f>IF(V3641="","",V3641)</f>
        <v/>
      </c>
      <c r="AC3641" s="2" t="str">
        <f>_xlfn.IFNA(VLOOKUP(D3641,states!A$2:C$10,2,FALSE),"XX")</f>
        <v>A</v>
      </c>
      <c r="AD3641">
        <f>E3641</f>
        <v>0</v>
      </c>
      <c r="AE3641">
        <f>_xlfn.IFNA(VLOOKUP(D3641,states!A$2:D$10,4,FALSE),0)</f>
        <v>2</v>
      </c>
      <c r="AF3641">
        <v>0.5</v>
      </c>
      <c r="AG3641">
        <f>IF(AE3641=0,AF3641,IF(AE3641=1,IF(F3641=0.5,0.5,IF(H3641=1,0.5,1.5)),IF(F3641=0.5,0.5,IF(H3641=1,2.5,1.5))))</f>
        <v>1.5</v>
      </c>
      <c r="AH3641" s="7">
        <f>IF(AC3641="XX",0,1/C3641^(1/5)*IF(E3641=0,100,1)/(E3641+1)^(1/4))</f>
        <v>288.53998118144267</v>
      </c>
    </row>
    <row r="3642" spans="1:34">
      <c r="A3642">
        <v>3940</v>
      </c>
      <c r="B3642" s="1">
        <v>20479.254099999998</v>
      </c>
      <c r="C3642" s="6">
        <v>5.0000000000000001E-3</v>
      </c>
      <c r="D3642" t="s">
        <v>3</v>
      </c>
      <c r="E3642">
        <v>0</v>
      </c>
      <c r="F3642">
        <v>5.5</v>
      </c>
      <c r="G3642" t="s">
        <v>1</v>
      </c>
      <c r="H3642">
        <v>2</v>
      </c>
      <c r="I3642" t="s">
        <v>0</v>
      </c>
      <c r="J3642">
        <v>1</v>
      </c>
      <c r="K3642">
        <v>5.5</v>
      </c>
      <c r="L3642" t="s">
        <v>2</v>
      </c>
      <c r="M3642">
        <v>2</v>
      </c>
      <c r="N3642" t="s">
        <v>3996</v>
      </c>
      <c r="O3642">
        <v>1</v>
      </c>
      <c r="P3642" t="str">
        <f>D3642&amp;"-"&amp;F3642&amp;"-"&amp;G3642&amp;"-"&amp;E3642&amp;"-"&amp;H3642</f>
        <v>A2Delta-5.5-e-0-2</v>
      </c>
      <c r="Q3642" t="str">
        <f>I3642&amp;"-"&amp;K3642&amp;"-"&amp;L3642&amp;"-"&amp;J3642&amp;"-"&amp;M3642</f>
        <v>X2Pi-5.5-f-1-2</v>
      </c>
      <c r="R3642">
        <f>B3642+S3642</f>
        <v>23768.976875201999</v>
      </c>
      <c r="S3642">
        <f>_xlfn.IFNA(VLOOKUP(Q3642,'MARVEL-X'!A$2:I$1400,7,FALSE),VLOOKUP(Q3642,MARVEL!A$2:J$1522,10,FALSE))</f>
        <v>3289.7227752019999</v>
      </c>
      <c r="T3642">
        <f>IF(P3642=P3641,R3642+T3641,R3642)</f>
        <v>47537.951859164001</v>
      </c>
      <c r="U3642">
        <f>IF(P3642=P3641,1+U3641,1)</f>
        <v>2</v>
      </c>
      <c r="V3642" t="str">
        <f t="shared" si="56"/>
        <v/>
      </c>
      <c r="W3642" t="str">
        <f>IF(V3642="","",IF(ABS(V3642-R3642)&gt;W$1,ABS(V3642-R3642),""))</f>
        <v/>
      </c>
      <c r="X3642" t="str">
        <f>Y3642&amp;"-"&amp;Z3642&amp;"-"&amp;AC3642&amp;"-"&amp;AD3642&amp;"-"&amp;AG3642</f>
        <v>5.5-e-A-0-1.5</v>
      </c>
      <c r="Y3642">
        <f>F3642</f>
        <v>5.5</v>
      </c>
      <c r="Z3642" s="2" t="str">
        <f>G3642</f>
        <v>e</v>
      </c>
      <c r="AA3642">
        <f>_xlfn.IFNA(VLOOKUP(X3642,'duo-out'!A$2:Q$5000,5,FALSE),E3642+10*(H3642-1)+1+_xlfn.IFNA(VLOOKUP(D3642,states!A$2:C$10,3,FALSE),1))</f>
        <v>53</v>
      </c>
      <c r="AB3642" t="str">
        <f>IF(V3642="","",V3642)</f>
        <v/>
      </c>
      <c r="AC3642" s="2" t="str">
        <f>_xlfn.IFNA(VLOOKUP(D3642,states!A$2:C$10,2,FALSE),"XX")</f>
        <v>A</v>
      </c>
      <c r="AD3642">
        <f>E3642</f>
        <v>0</v>
      </c>
      <c r="AE3642">
        <f>_xlfn.IFNA(VLOOKUP(D3642,states!A$2:D$10,4,FALSE),0)</f>
        <v>2</v>
      </c>
      <c r="AF3642">
        <v>0.5</v>
      </c>
      <c r="AG3642">
        <f>IF(AE3642=0,AF3642,IF(AE3642=1,IF(F3642=0.5,0.5,IF(H3642=1,0.5,1.5)),IF(F3642=0.5,0.5,IF(H3642=1,2.5,1.5))))</f>
        <v>1.5</v>
      </c>
      <c r="AH3642" s="7">
        <f>IF(AC3642="XX",0,1/C3642^(1/5)*IF(E3642=0,100,1)/(E3642+1)^(1/4))</f>
        <v>288.53998118144267</v>
      </c>
    </row>
    <row r="3643" spans="1:34">
      <c r="A3643">
        <v>3929</v>
      </c>
      <c r="B3643" s="1">
        <v>20643.5861</v>
      </c>
      <c r="C3643" s="6">
        <v>5.5710000000000004E-3</v>
      </c>
      <c r="D3643" t="s">
        <v>3</v>
      </c>
      <c r="E3643">
        <v>0</v>
      </c>
      <c r="F3643">
        <v>5.5</v>
      </c>
      <c r="G3643" t="s">
        <v>1</v>
      </c>
      <c r="H3643">
        <v>2</v>
      </c>
      <c r="I3643" t="s">
        <v>0</v>
      </c>
      <c r="J3643">
        <v>1</v>
      </c>
      <c r="K3643">
        <v>4.5</v>
      </c>
      <c r="L3643" t="s">
        <v>1</v>
      </c>
      <c r="M3643">
        <v>2</v>
      </c>
      <c r="N3643" t="s">
        <v>3985</v>
      </c>
      <c r="O3643">
        <v>1</v>
      </c>
      <c r="P3643" t="str">
        <f>D3643&amp;"-"&amp;F3643&amp;"-"&amp;G3643&amp;"-"&amp;E3643&amp;"-"&amp;H3643</f>
        <v>A2Delta-5.5-e-0-2</v>
      </c>
      <c r="Q3643" t="str">
        <f>I3643&amp;"-"&amp;K3643&amp;"-"&amp;L3643&amp;"-"&amp;J3643&amp;"-"&amp;M3643</f>
        <v>X2Pi-4.5-e-1-2</v>
      </c>
      <c r="R3643">
        <f>B3643+S3643</f>
        <v>23768.97067803</v>
      </c>
      <c r="S3643">
        <f>_xlfn.IFNA(VLOOKUP(Q3643,'MARVEL-X'!A$2:I$1400,7,FALSE),VLOOKUP(Q3643,MARVEL!A$2:J$1522,10,FALSE))</f>
        <v>3125.3845780299998</v>
      </c>
      <c r="T3643">
        <f>IF(P3643=P3642,R3643+T3642,R3643)</f>
        <v>71306.922537193997</v>
      </c>
      <c r="U3643">
        <f>IF(P3643=P3642,1+U3642,1)</f>
        <v>3</v>
      </c>
      <c r="V3643" t="str">
        <f t="shared" si="56"/>
        <v/>
      </c>
      <c r="W3643" t="str">
        <f>IF(V3643="","",IF(ABS(V3643-R3643)&gt;W$1,ABS(V3643-R3643),""))</f>
        <v/>
      </c>
      <c r="X3643" t="str">
        <f>Y3643&amp;"-"&amp;Z3643&amp;"-"&amp;AC3643&amp;"-"&amp;AD3643&amp;"-"&amp;AG3643</f>
        <v>5.5-e-A-0-1.5</v>
      </c>
      <c r="Y3643">
        <f>F3643</f>
        <v>5.5</v>
      </c>
      <c r="Z3643" s="2" t="str">
        <f>G3643</f>
        <v>e</v>
      </c>
      <c r="AA3643">
        <f>_xlfn.IFNA(VLOOKUP(X3643,'duo-out'!A$2:Q$5000,5,FALSE),E3643+10*(H3643-1)+1+_xlfn.IFNA(VLOOKUP(D3643,states!A$2:C$10,3,FALSE),1))</f>
        <v>53</v>
      </c>
      <c r="AB3643" t="str">
        <f>IF(V3643="","",V3643)</f>
        <v/>
      </c>
      <c r="AC3643" s="2" t="str">
        <f>_xlfn.IFNA(VLOOKUP(D3643,states!A$2:C$10,2,FALSE),"XX")</f>
        <v>A</v>
      </c>
      <c r="AD3643">
        <f>E3643</f>
        <v>0</v>
      </c>
      <c r="AE3643">
        <f>_xlfn.IFNA(VLOOKUP(D3643,states!A$2:D$10,4,FALSE),0)</f>
        <v>2</v>
      </c>
      <c r="AF3643">
        <v>0.5</v>
      </c>
      <c r="AG3643">
        <f>IF(AE3643=0,AF3643,IF(AE3643=1,IF(F3643=0.5,0.5,IF(H3643=1,0.5,1.5)),IF(F3643=0.5,0.5,IF(H3643=1,2.5,1.5))))</f>
        <v>1.5</v>
      </c>
      <c r="AH3643" s="7">
        <f>IF(AC3643="XX",0,1/C3643^(1/5)*IF(E3643=0,100,1)/(E3643+1)^(1/4))</f>
        <v>282.36662849278184</v>
      </c>
    </row>
    <row r="3644" spans="1:34">
      <c r="A3644">
        <v>3439</v>
      </c>
      <c r="B3644" s="1">
        <v>22995.058700000001</v>
      </c>
      <c r="C3644" s="6">
        <v>5.0000000000000001E-3</v>
      </c>
      <c r="D3644" t="s">
        <v>3</v>
      </c>
      <c r="E3644">
        <v>0</v>
      </c>
      <c r="F3644">
        <v>5.5</v>
      </c>
      <c r="G3644" t="s">
        <v>1</v>
      </c>
      <c r="H3644">
        <v>2</v>
      </c>
      <c r="I3644" t="s">
        <v>0</v>
      </c>
      <c r="J3644">
        <v>0</v>
      </c>
      <c r="K3644">
        <v>6.5</v>
      </c>
      <c r="L3644" t="s">
        <v>1</v>
      </c>
      <c r="M3644">
        <v>2</v>
      </c>
      <c r="N3644" t="s">
        <v>3495</v>
      </c>
      <c r="O3644">
        <v>1</v>
      </c>
      <c r="P3644" t="str">
        <f>D3644&amp;"-"&amp;F3644&amp;"-"&amp;G3644&amp;"-"&amp;E3644&amp;"-"&amp;H3644</f>
        <v>A2Delta-5.5-e-0-2</v>
      </c>
      <c r="Q3644" t="str">
        <f>I3644&amp;"-"&amp;K3644&amp;"-"&amp;L3644&amp;"-"&amp;J3644&amp;"-"&amp;M3644</f>
        <v>X2Pi-6.5-e-0-2</v>
      </c>
      <c r="R3644">
        <f>B3644+S3644</f>
        <v>23768.978372902002</v>
      </c>
      <c r="S3644">
        <f>_xlfn.IFNA(VLOOKUP(Q3644,'MARVEL-X'!A$2:I$1400,7,FALSE),VLOOKUP(Q3644,MARVEL!A$2:J$1522,10,FALSE))</f>
        <v>773.919672902</v>
      </c>
      <c r="T3644">
        <f>IF(P3644=P3643,R3644+T3643,R3644)</f>
        <v>95075.900910095996</v>
      </c>
      <c r="U3644">
        <f>IF(P3644=P3643,1+U3643,1)</f>
        <v>4</v>
      </c>
      <c r="V3644" t="str">
        <f t="shared" si="56"/>
        <v/>
      </c>
      <c r="W3644" t="str">
        <f>IF(V3644="","",IF(ABS(V3644-R3644)&gt;W$1,ABS(V3644-R3644),""))</f>
        <v/>
      </c>
      <c r="X3644" t="str">
        <f>Y3644&amp;"-"&amp;Z3644&amp;"-"&amp;AC3644&amp;"-"&amp;AD3644&amp;"-"&amp;AG3644</f>
        <v>5.5-e-A-0-1.5</v>
      </c>
      <c r="Y3644">
        <f>F3644</f>
        <v>5.5</v>
      </c>
      <c r="Z3644" s="2" t="str">
        <f>G3644</f>
        <v>e</v>
      </c>
      <c r="AA3644">
        <f>_xlfn.IFNA(VLOOKUP(X3644,'duo-out'!A$2:Q$5000,5,FALSE),E3644+10*(H3644-1)+1+_xlfn.IFNA(VLOOKUP(D3644,states!A$2:C$10,3,FALSE),1))</f>
        <v>53</v>
      </c>
      <c r="AB3644" t="str">
        <f>IF(V3644="","",V3644)</f>
        <v/>
      </c>
      <c r="AC3644" s="2" t="str">
        <f>_xlfn.IFNA(VLOOKUP(D3644,states!A$2:C$10,2,FALSE),"XX")</f>
        <v>A</v>
      </c>
      <c r="AD3644">
        <f>E3644</f>
        <v>0</v>
      </c>
      <c r="AE3644">
        <f>_xlfn.IFNA(VLOOKUP(D3644,states!A$2:D$10,4,FALSE),0)</f>
        <v>2</v>
      </c>
      <c r="AF3644">
        <v>0.5</v>
      </c>
      <c r="AG3644">
        <f>IF(AE3644=0,AF3644,IF(AE3644=1,IF(F3644=0.5,0.5,IF(H3644=1,0.5,1.5)),IF(F3644=0.5,0.5,IF(H3644=1,2.5,1.5))))</f>
        <v>1.5</v>
      </c>
      <c r="AH3644" s="7">
        <f>IF(AC3644="XX",0,1/C3644^(1/5)*IF(E3644=0,100,1)/(E3644+1)^(1/4))</f>
        <v>288.53998118144267</v>
      </c>
    </row>
    <row r="3645" spans="1:34">
      <c r="A3645">
        <v>3370</v>
      </c>
      <c r="B3645" s="1">
        <v>23189.993900000001</v>
      </c>
      <c r="C3645" s="6">
        <v>5.0000000000000001E-3</v>
      </c>
      <c r="D3645" t="s">
        <v>3</v>
      </c>
      <c r="E3645">
        <v>0</v>
      </c>
      <c r="F3645">
        <v>5.5</v>
      </c>
      <c r="G3645" t="s">
        <v>1</v>
      </c>
      <c r="H3645">
        <v>2</v>
      </c>
      <c r="I3645" t="s">
        <v>0</v>
      </c>
      <c r="J3645">
        <v>0</v>
      </c>
      <c r="K3645">
        <v>5.5</v>
      </c>
      <c r="L3645" t="s">
        <v>2</v>
      </c>
      <c r="M3645">
        <v>2</v>
      </c>
      <c r="N3645" t="s">
        <v>3426</v>
      </c>
      <c r="O3645">
        <v>1</v>
      </c>
      <c r="P3645" t="str">
        <f>D3645&amp;"-"&amp;F3645&amp;"-"&amp;G3645&amp;"-"&amp;E3645&amp;"-"&amp;H3645</f>
        <v>A2Delta-5.5-e-0-2</v>
      </c>
      <c r="Q3645" t="str">
        <f>I3645&amp;"-"&amp;K3645&amp;"-"&amp;L3645&amp;"-"&amp;J3645&amp;"-"&amp;M3645</f>
        <v>X2Pi-5.5-f-0-2</v>
      </c>
      <c r="R3645">
        <f>B3645+S3645</f>
        <v>23768.974785584</v>
      </c>
      <c r="S3645">
        <f>_xlfn.IFNA(VLOOKUP(Q3645,'MARVEL-X'!A$2:I$1400,7,FALSE),VLOOKUP(Q3645,MARVEL!A$2:J$1522,10,FALSE))</f>
        <v>578.98088558400002</v>
      </c>
      <c r="T3645">
        <f>IF(P3645=P3644,R3645+T3644,R3645)</f>
        <v>118844.87569567999</v>
      </c>
      <c r="U3645">
        <f>IF(P3645=P3644,1+U3644,1)</f>
        <v>5</v>
      </c>
      <c r="V3645" t="str">
        <f t="shared" si="56"/>
        <v/>
      </c>
      <c r="W3645" t="str">
        <f>IF(V3645="","",IF(ABS(V3645-R3645)&gt;W$1,ABS(V3645-R3645),""))</f>
        <v/>
      </c>
      <c r="X3645" t="str">
        <f>Y3645&amp;"-"&amp;Z3645&amp;"-"&amp;AC3645&amp;"-"&amp;AD3645&amp;"-"&amp;AG3645</f>
        <v>5.5-e-A-0-1.5</v>
      </c>
      <c r="Y3645">
        <f>F3645</f>
        <v>5.5</v>
      </c>
      <c r="Z3645" s="2" t="str">
        <f>G3645</f>
        <v>e</v>
      </c>
      <c r="AA3645">
        <f>_xlfn.IFNA(VLOOKUP(X3645,'duo-out'!A$2:Q$5000,5,FALSE),E3645+10*(H3645-1)+1+_xlfn.IFNA(VLOOKUP(D3645,states!A$2:C$10,3,FALSE),1))</f>
        <v>53</v>
      </c>
      <c r="AB3645" t="str">
        <f>IF(V3645="","",V3645)</f>
        <v/>
      </c>
      <c r="AC3645" s="2" t="str">
        <f>_xlfn.IFNA(VLOOKUP(D3645,states!A$2:C$10,2,FALSE),"XX")</f>
        <v>A</v>
      </c>
      <c r="AD3645">
        <f>E3645</f>
        <v>0</v>
      </c>
      <c r="AE3645">
        <f>_xlfn.IFNA(VLOOKUP(D3645,states!A$2:D$10,4,FALSE),0)</f>
        <v>2</v>
      </c>
      <c r="AF3645">
        <v>0.5</v>
      </c>
      <c r="AG3645">
        <f>IF(AE3645=0,AF3645,IF(AE3645=1,IF(F3645=0.5,0.5,IF(H3645=1,0.5,1.5)),IF(F3645=0.5,0.5,IF(H3645=1,2.5,1.5))))</f>
        <v>1.5</v>
      </c>
      <c r="AH3645" s="7">
        <f>IF(AC3645="XX",0,1/C3645^(1/5)*IF(E3645=0,100,1)/(E3645+1)^(1/4))</f>
        <v>288.53998118144267</v>
      </c>
    </row>
    <row r="3646" spans="1:34">
      <c r="A3646">
        <v>3347</v>
      </c>
      <c r="B3646" s="1">
        <v>23360.748200000002</v>
      </c>
      <c r="C3646" s="6">
        <v>5.0000000000000001E-3</v>
      </c>
      <c r="D3646" t="s">
        <v>3</v>
      </c>
      <c r="E3646">
        <v>0</v>
      </c>
      <c r="F3646">
        <v>5.5</v>
      </c>
      <c r="G3646" t="s">
        <v>1</v>
      </c>
      <c r="H3646">
        <v>2</v>
      </c>
      <c r="I3646" t="s">
        <v>0</v>
      </c>
      <c r="J3646">
        <v>0</v>
      </c>
      <c r="K3646">
        <v>4.5</v>
      </c>
      <c r="L3646" t="s">
        <v>1</v>
      </c>
      <c r="M3646">
        <v>2</v>
      </c>
      <c r="N3646" t="s">
        <v>3403</v>
      </c>
      <c r="O3646">
        <v>1</v>
      </c>
      <c r="P3646" t="str">
        <f>D3646&amp;"-"&amp;F3646&amp;"-"&amp;G3646&amp;"-"&amp;E3646&amp;"-"&amp;H3646</f>
        <v>A2Delta-5.5-e-0-2</v>
      </c>
      <c r="Q3646" t="str">
        <f>I3646&amp;"-"&amp;K3646&amp;"-"&amp;L3646&amp;"-"&amp;J3646&amp;"-"&amp;M3646</f>
        <v>X2Pi-4.5-e-0-2</v>
      </c>
      <c r="R3646">
        <f>B3646+S3646</f>
        <v>23768.976153531003</v>
      </c>
      <c r="S3646">
        <f>_xlfn.IFNA(VLOOKUP(Q3646,'MARVEL-X'!A$2:I$1400,7,FALSE),VLOOKUP(Q3646,MARVEL!A$2:J$1522,10,FALSE))</f>
        <v>408.22795353100003</v>
      </c>
      <c r="T3646">
        <f>IF(P3646=P3645,R3646+T3645,R3646)</f>
        <v>142613.851849211</v>
      </c>
      <c r="U3646">
        <f>IF(P3646=P3645,1+U3645,1)</f>
        <v>6</v>
      </c>
      <c r="V3646" t="str">
        <f t="shared" si="56"/>
        <v/>
      </c>
      <c r="W3646" t="str">
        <f>IF(V3646="","",IF(ABS(V3646-R3646)&gt;W$1,ABS(V3646-R3646),""))</f>
        <v/>
      </c>
      <c r="X3646" t="str">
        <f>Y3646&amp;"-"&amp;Z3646&amp;"-"&amp;AC3646&amp;"-"&amp;AD3646&amp;"-"&amp;AG3646</f>
        <v>5.5-e-A-0-1.5</v>
      </c>
      <c r="Y3646">
        <f>F3646</f>
        <v>5.5</v>
      </c>
      <c r="Z3646" s="2" t="str">
        <f>G3646</f>
        <v>e</v>
      </c>
      <c r="AA3646">
        <f>_xlfn.IFNA(VLOOKUP(X3646,'duo-out'!A$2:Q$5000,5,FALSE),E3646+10*(H3646-1)+1+_xlfn.IFNA(VLOOKUP(D3646,states!A$2:C$10,3,FALSE),1))</f>
        <v>53</v>
      </c>
      <c r="AB3646" t="str">
        <f>IF(V3646="","",V3646)</f>
        <v/>
      </c>
      <c r="AC3646" s="2" t="str">
        <f>_xlfn.IFNA(VLOOKUP(D3646,states!A$2:C$10,2,FALSE),"XX")</f>
        <v>A</v>
      </c>
      <c r="AD3646">
        <f>E3646</f>
        <v>0</v>
      </c>
      <c r="AE3646">
        <f>_xlfn.IFNA(VLOOKUP(D3646,states!A$2:D$10,4,FALSE),0)</f>
        <v>2</v>
      </c>
      <c r="AF3646">
        <v>0.5</v>
      </c>
      <c r="AG3646">
        <f>IF(AE3646=0,AF3646,IF(AE3646=1,IF(F3646=0.5,0.5,IF(H3646=1,0.5,1.5)),IF(F3646=0.5,0.5,IF(H3646=1,2.5,1.5))))</f>
        <v>1.5</v>
      </c>
      <c r="AH3646" s="7">
        <f>IF(AC3646="XX",0,1/C3646^(1/5)*IF(E3646=0,100,1)/(E3646+1)^(1/4))</f>
        <v>288.53998118144267</v>
      </c>
    </row>
    <row r="3647" spans="1:34">
      <c r="A3647">
        <v>3309</v>
      </c>
      <c r="B3647" s="1">
        <v>23358.172200000001</v>
      </c>
      <c r="C3647" s="6">
        <v>1.8419999999999999E-2</v>
      </c>
      <c r="D3647" t="s">
        <v>3</v>
      </c>
      <c r="E3647">
        <v>0</v>
      </c>
      <c r="F3647">
        <v>5.5</v>
      </c>
      <c r="G3647" t="s">
        <v>1</v>
      </c>
      <c r="H3647">
        <v>2</v>
      </c>
      <c r="I3647" t="s">
        <v>0</v>
      </c>
      <c r="J3647">
        <v>0</v>
      </c>
      <c r="K3647">
        <v>5.5</v>
      </c>
      <c r="L3647" t="s">
        <v>2</v>
      </c>
      <c r="M3647">
        <v>1</v>
      </c>
      <c r="N3647" t="s">
        <v>3365</v>
      </c>
      <c r="O3647">
        <v>1</v>
      </c>
      <c r="P3647" t="str">
        <f>D3647&amp;"-"&amp;F3647&amp;"-"&amp;G3647&amp;"-"&amp;E3647&amp;"-"&amp;H3647</f>
        <v>A2Delta-5.5-e-0-2</v>
      </c>
      <c r="Q3647" t="str">
        <f>I3647&amp;"-"&amp;K3647&amp;"-"&amp;L3647&amp;"-"&amp;J3647&amp;"-"&amp;M3647</f>
        <v>X2Pi-5.5-f-0-1</v>
      </c>
      <c r="R3647">
        <f>B3647+S3647</f>
        <v>23768.958210875</v>
      </c>
      <c r="S3647">
        <f>_xlfn.IFNA(VLOOKUP(Q3647,'MARVEL-X'!A$2:I$1400,7,FALSE),VLOOKUP(Q3647,MARVEL!A$2:J$1522,10,FALSE))</f>
        <v>410.78601087499999</v>
      </c>
      <c r="T3647">
        <f>IF(P3647=P3646,R3647+T3646,R3647)</f>
        <v>166382.81006008599</v>
      </c>
      <c r="U3647">
        <f>IF(P3647=P3646,1+U3646,1)</f>
        <v>7</v>
      </c>
      <c r="V3647" t="str">
        <f t="shared" si="56"/>
        <v/>
      </c>
      <c r="W3647" t="str">
        <f>IF(V3647="","",IF(ABS(V3647-R3647)&gt;W$1,ABS(V3647-R3647),""))</f>
        <v/>
      </c>
      <c r="X3647" t="str">
        <f>Y3647&amp;"-"&amp;Z3647&amp;"-"&amp;AC3647&amp;"-"&amp;AD3647&amp;"-"&amp;AG3647</f>
        <v>5.5-e-A-0-1.5</v>
      </c>
      <c r="Y3647">
        <f>F3647</f>
        <v>5.5</v>
      </c>
      <c r="Z3647" s="2" t="str">
        <f>G3647</f>
        <v>e</v>
      </c>
      <c r="AA3647">
        <f>_xlfn.IFNA(VLOOKUP(X3647,'duo-out'!A$2:Q$5000,5,FALSE),E3647+10*(H3647-1)+1+_xlfn.IFNA(VLOOKUP(D3647,states!A$2:C$10,3,FALSE),1))</f>
        <v>53</v>
      </c>
      <c r="AB3647" t="str">
        <f>IF(V3647="","",V3647)</f>
        <v/>
      </c>
      <c r="AC3647" s="2" t="str">
        <f>_xlfn.IFNA(VLOOKUP(D3647,states!A$2:C$10,2,FALSE),"XX")</f>
        <v>A</v>
      </c>
      <c r="AD3647">
        <f>E3647</f>
        <v>0</v>
      </c>
      <c r="AE3647">
        <f>_xlfn.IFNA(VLOOKUP(D3647,states!A$2:D$10,4,FALSE),0)</f>
        <v>2</v>
      </c>
      <c r="AF3647">
        <v>0.5</v>
      </c>
      <c r="AG3647">
        <f>IF(AE3647=0,AF3647,IF(AE3647=1,IF(F3647=0.5,0.5,IF(H3647=1,0.5,1.5)),IF(F3647=0.5,0.5,IF(H3647=1,2.5,1.5))))</f>
        <v>1.5</v>
      </c>
      <c r="AH3647" s="7">
        <f>IF(AC3647="XX",0,1/C3647^(1/5)*IF(E3647=0,100,1)/(E3647+1)^(1/4))</f>
        <v>222.3013370604794</v>
      </c>
    </row>
    <row r="3648" spans="1:34">
      <c r="A3648">
        <v>2838</v>
      </c>
      <c r="B3648" s="1">
        <v>22995.057199999999</v>
      </c>
      <c r="C3648" s="6">
        <v>5.0000000000000001E-3</v>
      </c>
      <c r="D3648" t="s">
        <v>3</v>
      </c>
      <c r="E3648">
        <v>0</v>
      </c>
      <c r="F3648">
        <v>5.5</v>
      </c>
      <c r="G3648" t="s">
        <v>1</v>
      </c>
      <c r="H3648">
        <v>2</v>
      </c>
      <c r="I3648" t="s">
        <v>0</v>
      </c>
      <c r="J3648">
        <v>0</v>
      </c>
      <c r="K3648">
        <v>6.5</v>
      </c>
      <c r="L3648" t="s">
        <v>1</v>
      </c>
      <c r="M3648">
        <v>2</v>
      </c>
      <c r="N3648" t="s">
        <v>2894</v>
      </c>
      <c r="O3648">
        <v>1</v>
      </c>
      <c r="P3648" t="str">
        <f>D3648&amp;"-"&amp;F3648&amp;"-"&amp;G3648&amp;"-"&amp;E3648&amp;"-"&amp;H3648</f>
        <v>A2Delta-5.5-e-0-2</v>
      </c>
      <c r="Q3648" t="str">
        <f>I3648&amp;"-"&amp;K3648&amp;"-"&amp;L3648&amp;"-"&amp;J3648&amp;"-"&amp;M3648</f>
        <v>X2Pi-6.5-e-0-2</v>
      </c>
      <c r="R3648">
        <f>B3648+S3648</f>
        <v>23768.976872902</v>
      </c>
      <c r="S3648">
        <f>_xlfn.IFNA(VLOOKUP(Q3648,'MARVEL-X'!A$2:I$1400,7,FALSE),VLOOKUP(Q3648,MARVEL!A$2:J$1522,10,FALSE))</f>
        <v>773.919672902</v>
      </c>
      <c r="T3648">
        <f>IF(P3648=P3647,R3648+T3647,R3648)</f>
        <v>190151.78693298798</v>
      </c>
      <c r="U3648">
        <f>IF(P3648=P3647,1+U3647,1)</f>
        <v>8</v>
      </c>
      <c r="V3648" t="str">
        <f t="shared" si="56"/>
        <v/>
      </c>
      <c r="W3648" t="str">
        <f>IF(V3648="","",IF(ABS(V3648-R3648)&gt;W$1,ABS(V3648-R3648),""))</f>
        <v/>
      </c>
      <c r="X3648" t="str">
        <f>Y3648&amp;"-"&amp;Z3648&amp;"-"&amp;AC3648&amp;"-"&amp;AD3648&amp;"-"&amp;AG3648</f>
        <v>5.5-e-A-0-1.5</v>
      </c>
      <c r="Y3648">
        <f>F3648</f>
        <v>5.5</v>
      </c>
      <c r="Z3648" s="2" t="str">
        <f>G3648</f>
        <v>e</v>
      </c>
      <c r="AA3648">
        <f>_xlfn.IFNA(VLOOKUP(X3648,'duo-out'!A$2:Q$5000,5,FALSE),E3648+10*(H3648-1)+1+_xlfn.IFNA(VLOOKUP(D3648,states!A$2:C$10,3,FALSE),1))</f>
        <v>53</v>
      </c>
      <c r="AB3648" t="str">
        <f>IF(V3648="","",V3648)</f>
        <v/>
      </c>
      <c r="AC3648" s="2" t="str">
        <f>_xlfn.IFNA(VLOOKUP(D3648,states!A$2:C$10,2,FALSE),"XX")</f>
        <v>A</v>
      </c>
      <c r="AD3648">
        <f>E3648</f>
        <v>0</v>
      </c>
      <c r="AE3648">
        <f>_xlfn.IFNA(VLOOKUP(D3648,states!A$2:D$10,4,FALSE),0)</f>
        <v>2</v>
      </c>
      <c r="AF3648">
        <v>0.5</v>
      </c>
      <c r="AG3648">
        <f>IF(AE3648=0,AF3648,IF(AE3648=1,IF(F3648=0.5,0.5,IF(H3648=1,0.5,1.5)),IF(F3648=0.5,0.5,IF(H3648=1,2.5,1.5))))</f>
        <v>1.5</v>
      </c>
      <c r="AH3648" s="7">
        <f>IF(AC3648="XX",0,1/C3648^(1/5)*IF(E3648=0,100,1)/(E3648+1)^(1/4))</f>
        <v>288.53998118144267</v>
      </c>
    </row>
    <row r="3649" spans="1:34">
      <c r="A3649">
        <v>2783</v>
      </c>
      <c r="B3649" s="1">
        <v>23189.9974</v>
      </c>
      <c r="C3649" s="6">
        <v>5.0000000000000001E-3</v>
      </c>
      <c r="D3649" t="s">
        <v>3</v>
      </c>
      <c r="E3649">
        <v>0</v>
      </c>
      <c r="F3649">
        <v>5.5</v>
      </c>
      <c r="G3649" t="s">
        <v>1</v>
      </c>
      <c r="H3649">
        <v>2</v>
      </c>
      <c r="I3649" t="s">
        <v>0</v>
      </c>
      <c r="J3649">
        <v>0</v>
      </c>
      <c r="K3649">
        <v>5.5</v>
      </c>
      <c r="L3649" t="s">
        <v>2</v>
      </c>
      <c r="M3649">
        <v>2</v>
      </c>
      <c r="N3649" t="s">
        <v>2839</v>
      </c>
      <c r="O3649">
        <v>1</v>
      </c>
      <c r="P3649" t="str">
        <f>D3649&amp;"-"&amp;F3649&amp;"-"&amp;G3649&amp;"-"&amp;E3649&amp;"-"&amp;H3649</f>
        <v>A2Delta-5.5-e-0-2</v>
      </c>
      <c r="Q3649" t="str">
        <f>I3649&amp;"-"&amp;K3649&amp;"-"&amp;L3649&amp;"-"&amp;J3649&amp;"-"&amp;M3649</f>
        <v>X2Pi-5.5-f-0-2</v>
      </c>
      <c r="R3649">
        <f>B3649+S3649</f>
        <v>23768.978285583999</v>
      </c>
      <c r="S3649">
        <f>_xlfn.IFNA(VLOOKUP(Q3649,'MARVEL-X'!A$2:I$1400,7,FALSE),VLOOKUP(Q3649,MARVEL!A$2:J$1522,10,FALSE))</f>
        <v>578.98088558400002</v>
      </c>
      <c r="T3649">
        <f>IF(P3649=P3648,R3649+T3648,R3649)</f>
        <v>213920.76521857196</v>
      </c>
      <c r="U3649">
        <f>IF(P3649=P3648,1+U3648,1)</f>
        <v>9</v>
      </c>
      <c r="V3649" t="str">
        <f t="shared" si="56"/>
        <v/>
      </c>
      <c r="W3649" t="str">
        <f>IF(V3649="","",IF(ABS(V3649-R3649)&gt;W$1,ABS(V3649-R3649),""))</f>
        <v/>
      </c>
      <c r="X3649" t="str">
        <f>Y3649&amp;"-"&amp;Z3649&amp;"-"&amp;AC3649&amp;"-"&amp;AD3649&amp;"-"&amp;AG3649</f>
        <v>5.5-e-A-0-1.5</v>
      </c>
      <c r="Y3649">
        <f>F3649</f>
        <v>5.5</v>
      </c>
      <c r="Z3649" s="2" t="str">
        <f>G3649</f>
        <v>e</v>
      </c>
      <c r="AA3649">
        <f>_xlfn.IFNA(VLOOKUP(X3649,'duo-out'!A$2:Q$5000,5,FALSE),E3649+10*(H3649-1)+1+_xlfn.IFNA(VLOOKUP(D3649,states!A$2:C$10,3,FALSE),1))</f>
        <v>53</v>
      </c>
      <c r="AB3649" t="str">
        <f>IF(V3649="","",V3649)</f>
        <v/>
      </c>
      <c r="AC3649" s="2" t="str">
        <f>_xlfn.IFNA(VLOOKUP(D3649,states!A$2:C$10,2,FALSE),"XX")</f>
        <v>A</v>
      </c>
      <c r="AD3649">
        <f>E3649</f>
        <v>0</v>
      </c>
      <c r="AE3649">
        <f>_xlfn.IFNA(VLOOKUP(D3649,states!A$2:D$10,4,FALSE),0)</f>
        <v>2</v>
      </c>
      <c r="AF3649">
        <v>0.5</v>
      </c>
      <c r="AG3649">
        <f>IF(AE3649=0,AF3649,IF(AE3649=1,IF(F3649=0.5,0.5,IF(H3649=1,0.5,1.5)),IF(F3649=0.5,0.5,IF(H3649=1,2.5,1.5))))</f>
        <v>1.5</v>
      </c>
      <c r="AH3649" s="7">
        <f>IF(AC3649="XX",0,1/C3649^(1/5)*IF(E3649=0,100,1)/(E3649+1)^(1/4))</f>
        <v>288.53998118144267</v>
      </c>
    </row>
    <row r="3650" spans="1:34">
      <c r="A3650">
        <v>2761</v>
      </c>
      <c r="B3650" s="1">
        <v>23360.751199999999</v>
      </c>
      <c r="C3650" s="6">
        <v>5.0000000000000001E-3</v>
      </c>
      <c r="D3650" t="s">
        <v>3</v>
      </c>
      <c r="E3650">
        <v>0</v>
      </c>
      <c r="F3650">
        <v>5.5</v>
      </c>
      <c r="G3650" t="s">
        <v>1</v>
      </c>
      <c r="H3650">
        <v>2</v>
      </c>
      <c r="I3650" t="s">
        <v>0</v>
      </c>
      <c r="J3650">
        <v>0</v>
      </c>
      <c r="K3650">
        <v>4.5</v>
      </c>
      <c r="L3650" t="s">
        <v>1</v>
      </c>
      <c r="M3650">
        <v>2</v>
      </c>
      <c r="N3650" t="s">
        <v>2817</v>
      </c>
      <c r="O3650">
        <v>1</v>
      </c>
      <c r="P3650" t="str">
        <f>D3650&amp;"-"&amp;F3650&amp;"-"&amp;G3650&amp;"-"&amp;E3650&amp;"-"&amp;H3650</f>
        <v>A2Delta-5.5-e-0-2</v>
      </c>
      <c r="Q3650" t="str">
        <f>I3650&amp;"-"&amp;K3650&amp;"-"&amp;L3650&amp;"-"&amp;J3650&amp;"-"&amp;M3650</f>
        <v>X2Pi-4.5-e-0-2</v>
      </c>
      <c r="R3650">
        <f>B3650+S3650</f>
        <v>23768.979153531</v>
      </c>
      <c r="S3650">
        <f>_xlfn.IFNA(VLOOKUP(Q3650,'MARVEL-X'!A$2:I$1400,7,FALSE),VLOOKUP(Q3650,MARVEL!A$2:J$1522,10,FALSE))</f>
        <v>408.22795353100003</v>
      </c>
      <c r="T3650">
        <f>IF(P3650=P3649,R3650+T3649,R3650)</f>
        <v>237689.74437210296</v>
      </c>
      <c r="U3650">
        <f>IF(P3650=P3649,1+U3649,1)</f>
        <v>10</v>
      </c>
      <c r="V3650" t="str">
        <f t="shared" si="56"/>
        <v/>
      </c>
      <c r="W3650" t="str">
        <f>IF(V3650="","",IF(ABS(V3650-R3650)&gt;W$1,ABS(V3650-R3650),""))</f>
        <v/>
      </c>
      <c r="X3650" t="str">
        <f>Y3650&amp;"-"&amp;Z3650&amp;"-"&amp;AC3650&amp;"-"&amp;AD3650&amp;"-"&amp;AG3650</f>
        <v>5.5-e-A-0-1.5</v>
      </c>
      <c r="Y3650">
        <f>F3650</f>
        <v>5.5</v>
      </c>
      <c r="Z3650" s="2" t="str">
        <f>G3650</f>
        <v>e</v>
      </c>
      <c r="AA3650">
        <f>_xlfn.IFNA(VLOOKUP(X3650,'duo-out'!A$2:Q$5000,5,FALSE),E3650+10*(H3650-1)+1+_xlfn.IFNA(VLOOKUP(D3650,states!A$2:C$10,3,FALSE),1))</f>
        <v>53</v>
      </c>
      <c r="AB3650" t="str">
        <f>IF(V3650="","",V3650)</f>
        <v/>
      </c>
      <c r="AC3650" s="2" t="str">
        <f>_xlfn.IFNA(VLOOKUP(D3650,states!A$2:C$10,2,FALSE),"XX")</f>
        <v>A</v>
      </c>
      <c r="AD3650">
        <f>E3650</f>
        <v>0</v>
      </c>
      <c r="AE3650">
        <f>_xlfn.IFNA(VLOOKUP(D3650,states!A$2:D$10,4,FALSE),0)</f>
        <v>2</v>
      </c>
      <c r="AF3650">
        <v>0.5</v>
      </c>
      <c r="AG3650">
        <f>IF(AE3650=0,AF3650,IF(AE3650=1,IF(F3650=0.5,0.5,IF(H3650=1,0.5,1.5)),IF(F3650=0.5,0.5,IF(H3650=1,2.5,1.5))))</f>
        <v>1.5</v>
      </c>
      <c r="AH3650" s="7">
        <f>IF(AC3650="XX",0,1/C3650^(1/5)*IF(E3650=0,100,1)/(E3650+1)^(1/4))</f>
        <v>288.53998118144267</v>
      </c>
    </row>
    <row r="3651" spans="1:34">
      <c r="A3651">
        <v>5439</v>
      </c>
      <c r="B3651" s="1">
        <v>23189.991999999998</v>
      </c>
      <c r="C3651" s="6">
        <v>0.05</v>
      </c>
      <c r="D3651" t="s">
        <v>3</v>
      </c>
      <c r="E3651">
        <v>0</v>
      </c>
      <c r="F3651">
        <v>5.5</v>
      </c>
      <c r="G3651" t="s">
        <v>1</v>
      </c>
      <c r="H3651">
        <v>2</v>
      </c>
      <c r="I3651" t="s">
        <v>0</v>
      </c>
      <c r="J3651">
        <v>0</v>
      </c>
      <c r="K3651">
        <v>5.5</v>
      </c>
      <c r="L3651" t="s">
        <v>2</v>
      </c>
      <c r="M3651">
        <v>2</v>
      </c>
      <c r="N3651" t="s">
        <v>5495</v>
      </c>
      <c r="O3651">
        <v>1</v>
      </c>
      <c r="P3651" t="str">
        <f>D3651&amp;"-"&amp;F3651&amp;"-"&amp;G3651&amp;"-"&amp;E3651&amp;"-"&amp;H3651</f>
        <v>A2Delta-5.5-e-0-2</v>
      </c>
      <c r="Q3651" t="str">
        <f>I3651&amp;"-"&amp;K3651&amp;"-"&amp;L3651&amp;"-"&amp;J3651&amp;"-"&amp;M3651</f>
        <v>X2Pi-5.5-f-0-2</v>
      </c>
      <c r="R3651">
        <f>B3651+S3651</f>
        <v>23768.972885583997</v>
      </c>
      <c r="S3651">
        <f>_xlfn.IFNA(VLOOKUP(Q3651,'MARVEL-X'!A$2:I$1400,7,FALSE),VLOOKUP(Q3651,MARVEL!A$2:J$1522,10,FALSE))</f>
        <v>578.98088558400002</v>
      </c>
      <c r="T3651">
        <f>IF(P3651=P3650,R3651+T3650,R3651)</f>
        <v>261458.71725768695</v>
      </c>
      <c r="U3651">
        <f>IF(P3651=P3650,1+U3650,1)</f>
        <v>11</v>
      </c>
      <c r="V3651" t="str">
        <f t="shared" ref="V3651:V3714" si="57">IF(P3651=P3652,"",T3651/U3651)</f>
        <v/>
      </c>
      <c r="W3651" t="str">
        <f>IF(V3651="","",IF(ABS(V3651-R3651)&gt;W$1,ABS(V3651-R3651),""))</f>
        <v/>
      </c>
      <c r="X3651" t="str">
        <f>Y3651&amp;"-"&amp;Z3651&amp;"-"&amp;AC3651&amp;"-"&amp;AD3651&amp;"-"&amp;AG3651</f>
        <v>5.5-e-A-0-1.5</v>
      </c>
      <c r="Y3651">
        <f>F3651</f>
        <v>5.5</v>
      </c>
      <c r="Z3651" s="2" t="str">
        <f>G3651</f>
        <v>e</v>
      </c>
      <c r="AA3651">
        <f>_xlfn.IFNA(VLOOKUP(X3651,'duo-out'!A$2:Q$5000,5,FALSE),E3651+10*(H3651-1)+1+_xlfn.IFNA(VLOOKUP(D3651,states!A$2:C$10,3,FALSE),1))</f>
        <v>53</v>
      </c>
      <c r="AB3651" t="str">
        <f>IF(V3651="","",V3651)</f>
        <v/>
      </c>
      <c r="AC3651" s="2" t="str">
        <f>_xlfn.IFNA(VLOOKUP(D3651,states!A$2:C$10,2,FALSE),"XX")</f>
        <v>A</v>
      </c>
      <c r="AD3651">
        <f>E3651</f>
        <v>0</v>
      </c>
      <c r="AE3651">
        <f>_xlfn.IFNA(VLOOKUP(D3651,states!A$2:D$10,4,FALSE),0)</f>
        <v>2</v>
      </c>
      <c r="AF3651">
        <v>0.5</v>
      </c>
      <c r="AG3651">
        <f>IF(AE3651=0,AF3651,IF(AE3651=1,IF(F3651=0.5,0.5,IF(H3651=1,0.5,1.5)),IF(F3651=0.5,0.5,IF(H3651=1,2.5,1.5))))</f>
        <v>1.5</v>
      </c>
      <c r="AH3651" s="7">
        <f>IF(AC3651="XX",0,1/C3651^(1/5)*IF(E3651=0,100,1)/(E3651+1)^(1/4))</f>
        <v>182.05642030260799</v>
      </c>
    </row>
    <row r="3652" spans="1:34">
      <c r="A3652">
        <v>5419</v>
      </c>
      <c r="B3652" s="1">
        <v>23360.743999999999</v>
      </c>
      <c r="C3652" s="6">
        <v>0.05</v>
      </c>
      <c r="D3652" t="s">
        <v>3</v>
      </c>
      <c r="E3652">
        <v>0</v>
      </c>
      <c r="F3652">
        <v>5.5</v>
      </c>
      <c r="G3652" t="s">
        <v>1</v>
      </c>
      <c r="H3652">
        <v>2</v>
      </c>
      <c r="I3652" t="s">
        <v>0</v>
      </c>
      <c r="J3652">
        <v>0</v>
      </c>
      <c r="K3652">
        <v>4.5</v>
      </c>
      <c r="L3652" t="s">
        <v>1</v>
      </c>
      <c r="M3652">
        <v>2</v>
      </c>
      <c r="N3652" t="s">
        <v>5475</v>
      </c>
      <c r="O3652">
        <v>1</v>
      </c>
      <c r="P3652" t="str">
        <f>D3652&amp;"-"&amp;F3652&amp;"-"&amp;G3652&amp;"-"&amp;E3652&amp;"-"&amp;H3652</f>
        <v>A2Delta-5.5-e-0-2</v>
      </c>
      <c r="Q3652" t="str">
        <f>I3652&amp;"-"&amp;K3652&amp;"-"&amp;L3652&amp;"-"&amp;J3652&amp;"-"&amp;M3652</f>
        <v>X2Pi-4.5-e-0-2</v>
      </c>
      <c r="R3652">
        <f>B3652+S3652</f>
        <v>23768.971953531</v>
      </c>
      <c r="S3652">
        <f>_xlfn.IFNA(VLOOKUP(Q3652,'MARVEL-X'!A$2:I$1400,7,FALSE),VLOOKUP(Q3652,MARVEL!A$2:J$1522,10,FALSE))</f>
        <v>408.22795353100003</v>
      </c>
      <c r="T3652">
        <f>IF(P3652=P3651,R3652+T3651,R3652)</f>
        <v>285227.68921121792</v>
      </c>
      <c r="U3652">
        <f>IF(P3652=P3651,1+U3651,1)</f>
        <v>12</v>
      </c>
      <c r="V3652" t="str">
        <f t="shared" si="57"/>
        <v/>
      </c>
      <c r="W3652" t="str">
        <f>IF(V3652="","",IF(ABS(V3652-R3652)&gt;W$1,ABS(V3652-R3652),""))</f>
        <v/>
      </c>
      <c r="X3652" t="str">
        <f>Y3652&amp;"-"&amp;Z3652&amp;"-"&amp;AC3652&amp;"-"&amp;AD3652&amp;"-"&amp;AG3652</f>
        <v>5.5-e-A-0-1.5</v>
      </c>
      <c r="Y3652">
        <f>F3652</f>
        <v>5.5</v>
      </c>
      <c r="Z3652" s="2" t="str">
        <f>G3652</f>
        <v>e</v>
      </c>
      <c r="AA3652">
        <f>_xlfn.IFNA(VLOOKUP(X3652,'duo-out'!A$2:Q$5000,5,FALSE),E3652+10*(H3652-1)+1+_xlfn.IFNA(VLOOKUP(D3652,states!A$2:C$10,3,FALSE),1))</f>
        <v>53</v>
      </c>
      <c r="AB3652" t="str">
        <f>IF(V3652="","",V3652)</f>
        <v/>
      </c>
      <c r="AC3652" s="2" t="str">
        <f>_xlfn.IFNA(VLOOKUP(D3652,states!A$2:C$10,2,FALSE),"XX")</f>
        <v>A</v>
      </c>
      <c r="AD3652">
        <f>E3652</f>
        <v>0</v>
      </c>
      <c r="AE3652">
        <f>_xlfn.IFNA(VLOOKUP(D3652,states!A$2:D$10,4,FALSE),0)</f>
        <v>2</v>
      </c>
      <c r="AF3652">
        <v>0.5</v>
      </c>
      <c r="AG3652">
        <f>IF(AE3652=0,AF3652,IF(AE3652=1,IF(F3652=0.5,0.5,IF(H3652=1,0.5,1.5)),IF(F3652=0.5,0.5,IF(H3652=1,2.5,1.5))))</f>
        <v>1.5</v>
      </c>
      <c r="AH3652" s="7">
        <f>IF(AC3652="XX",0,1/C3652^(1/5)*IF(E3652=0,100,1)/(E3652+1)^(1/4))</f>
        <v>182.05642030260799</v>
      </c>
    </row>
    <row r="3653" spans="1:34">
      <c r="A3653">
        <v>5392</v>
      </c>
      <c r="B3653" s="1">
        <v>23188.030999999999</v>
      </c>
      <c r="C3653" s="6">
        <v>0.05</v>
      </c>
      <c r="D3653" t="s">
        <v>3</v>
      </c>
      <c r="E3653">
        <v>0</v>
      </c>
      <c r="F3653">
        <v>5.5</v>
      </c>
      <c r="G3653" t="s">
        <v>1</v>
      </c>
      <c r="H3653">
        <v>2</v>
      </c>
      <c r="I3653" t="s">
        <v>0</v>
      </c>
      <c r="J3653">
        <v>0</v>
      </c>
      <c r="K3653">
        <v>6.5</v>
      </c>
      <c r="L3653" t="s">
        <v>1</v>
      </c>
      <c r="M3653">
        <v>1</v>
      </c>
      <c r="N3653" t="s">
        <v>5448</v>
      </c>
      <c r="O3653">
        <v>1</v>
      </c>
      <c r="P3653" t="str">
        <f>D3653&amp;"-"&amp;F3653&amp;"-"&amp;G3653&amp;"-"&amp;E3653&amp;"-"&amp;H3653</f>
        <v>A2Delta-5.5-e-0-2</v>
      </c>
      <c r="Q3653" t="str">
        <f>I3653&amp;"-"&amp;K3653&amp;"-"&amp;L3653&amp;"-"&amp;J3653&amp;"-"&amp;M3653</f>
        <v>X2Pi-6.5-e-0-1</v>
      </c>
      <c r="R3653">
        <f>B3653+S3653</f>
        <v>23768.928048014997</v>
      </c>
      <c r="S3653">
        <f>_xlfn.IFNA(VLOOKUP(Q3653,'MARVEL-X'!A$2:I$1400,7,FALSE),VLOOKUP(Q3653,MARVEL!A$2:J$1522,10,FALSE))</f>
        <v>580.897048015</v>
      </c>
      <c r="T3653">
        <f>IF(P3653=P3652,R3653+T3652,R3653)</f>
        <v>308996.61725923291</v>
      </c>
      <c r="U3653">
        <f>IF(P3653=P3652,1+U3652,1)</f>
        <v>13</v>
      </c>
      <c r="V3653" t="str">
        <f t="shared" si="57"/>
        <v/>
      </c>
      <c r="W3653" t="str">
        <f>IF(V3653="","",IF(ABS(V3653-R3653)&gt;W$1,ABS(V3653-R3653),""))</f>
        <v/>
      </c>
      <c r="X3653" t="str">
        <f>Y3653&amp;"-"&amp;Z3653&amp;"-"&amp;AC3653&amp;"-"&amp;AD3653&amp;"-"&amp;AG3653</f>
        <v>5.5-e-A-0-1.5</v>
      </c>
      <c r="Y3653">
        <f>F3653</f>
        <v>5.5</v>
      </c>
      <c r="Z3653" s="2" t="str">
        <f>G3653</f>
        <v>e</v>
      </c>
      <c r="AA3653">
        <f>_xlfn.IFNA(VLOOKUP(X3653,'duo-out'!A$2:Q$5000,5,FALSE),E3653+10*(H3653-1)+1+_xlfn.IFNA(VLOOKUP(D3653,states!A$2:C$10,3,FALSE),1))</f>
        <v>53</v>
      </c>
      <c r="AB3653" t="str">
        <f>IF(V3653="","",V3653)</f>
        <v/>
      </c>
      <c r="AC3653" s="2" t="str">
        <f>_xlfn.IFNA(VLOOKUP(D3653,states!A$2:C$10,2,FALSE),"XX")</f>
        <v>A</v>
      </c>
      <c r="AD3653">
        <f>E3653</f>
        <v>0</v>
      </c>
      <c r="AE3653">
        <f>_xlfn.IFNA(VLOOKUP(D3653,states!A$2:D$10,4,FALSE),0)</f>
        <v>2</v>
      </c>
      <c r="AF3653">
        <v>0.5</v>
      </c>
      <c r="AG3653">
        <f>IF(AE3653=0,AF3653,IF(AE3653=1,IF(F3653=0.5,0.5,IF(H3653=1,0.5,1.5)),IF(F3653=0.5,0.5,IF(H3653=1,2.5,1.5))))</f>
        <v>1.5</v>
      </c>
      <c r="AH3653" s="7">
        <f>IF(AC3653="XX",0,1/C3653^(1/5)*IF(E3653=0,100,1)/(E3653+1)^(1/4))</f>
        <v>182.05642030260799</v>
      </c>
    </row>
    <row r="3654" spans="1:34">
      <c r="A3654">
        <v>5372</v>
      </c>
      <c r="B3654" s="1">
        <v>23358.155999999999</v>
      </c>
      <c r="C3654" s="6">
        <v>0.05</v>
      </c>
      <c r="D3654" t="s">
        <v>3</v>
      </c>
      <c r="E3654">
        <v>0</v>
      </c>
      <c r="F3654">
        <v>5.5</v>
      </c>
      <c r="G3654" t="s">
        <v>1</v>
      </c>
      <c r="H3654">
        <v>2</v>
      </c>
      <c r="I3654" t="s">
        <v>0</v>
      </c>
      <c r="J3654">
        <v>0</v>
      </c>
      <c r="K3654">
        <v>5.5</v>
      </c>
      <c r="L3654" t="s">
        <v>2</v>
      </c>
      <c r="M3654">
        <v>1</v>
      </c>
      <c r="N3654" t="s">
        <v>5428</v>
      </c>
      <c r="O3654">
        <v>1</v>
      </c>
      <c r="P3654" t="str">
        <f>D3654&amp;"-"&amp;F3654&amp;"-"&amp;G3654&amp;"-"&amp;E3654&amp;"-"&amp;H3654</f>
        <v>A2Delta-5.5-e-0-2</v>
      </c>
      <c r="Q3654" t="str">
        <f>I3654&amp;"-"&amp;K3654&amp;"-"&amp;L3654&amp;"-"&amp;J3654&amp;"-"&amp;M3654</f>
        <v>X2Pi-5.5-f-0-1</v>
      </c>
      <c r="R3654">
        <f>B3654+S3654</f>
        <v>23768.942010874998</v>
      </c>
      <c r="S3654">
        <f>_xlfn.IFNA(VLOOKUP(Q3654,'MARVEL-X'!A$2:I$1400,7,FALSE),VLOOKUP(Q3654,MARVEL!A$2:J$1522,10,FALSE))</f>
        <v>410.78601087499999</v>
      </c>
      <c r="T3654">
        <f>IF(P3654=P3653,R3654+T3653,R3654)</f>
        <v>332765.55927010789</v>
      </c>
      <c r="U3654">
        <f>IF(P3654=P3653,1+U3653,1)</f>
        <v>14</v>
      </c>
      <c r="V3654" t="str">
        <f t="shared" si="57"/>
        <v/>
      </c>
      <c r="W3654" t="str">
        <f>IF(V3654="","",IF(ABS(V3654-R3654)&gt;W$1,ABS(V3654-R3654),""))</f>
        <v/>
      </c>
      <c r="X3654" t="str">
        <f>Y3654&amp;"-"&amp;Z3654&amp;"-"&amp;AC3654&amp;"-"&amp;AD3654&amp;"-"&amp;AG3654</f>
        <v>5.5-e-A-0-1.5</v>
      </c>
      <c r="Y3654">
        <f>F3654</f>
        <v>5.5</v>
      </c>
      <c r="Z3654" s="2" t="str">
        <f>G3654</f>
        <v>e</v>
      </c>
      <c r="AA3654">
        <f>_xlfn.IFNA(VLOOKUP(X3654,'duo-out'!A$2:Q$5000,5,FALSE),E3654+10*(H3654-1)+1+_xlfn.IFNA(VLOOKUP(D3654,states!A$2:C$10,3,FALSE),1))</f>
        <v>53</v>
      </c>
      <c r="AB3654" t="str">
        <f>IF(V3654="","",V3654)</f>
        <v/>
      </c>
      <c r="AC3654" s="2" t="str">
        <f>_xlfn.IFNA(VLOOKUP(D3654,states!A$2:C$10,2,FALSE),"XX")</f>
        <v>A</v>
      </c>
      <c r="AD3654">
        <f>E3654</f>
        <v>0</v>
      </c>
      <c r="AE3654">
        <f>_xlfn.IFNA(VLOOKUP(D3654,states!A$2:D$10,4,FALSE),0)</f>
        <v>2</v>
      </c>
      <c r="AF3654">
        <v>0.5</v>
      </c>
      <c r="AG3654">
        <f>IF(AE3654=0,AF3654,IF(AE3654=1,IF(F3654=0.5,0.5,IF(H3654=1,0.5,1.5)),IF(F3654=0.5,0.5,IF(H3654=1,2.5,1.5))))</f>
        <v>1.5</v>
      </c>
      <c r="AH3654" s="7">
        <f>IF(AC3654="XX",0,1/C3654^(1/5)*IF(E3654=0,100,1)/(E3654+1)^(1/4))</f>
        <v>182.05642030260799</v>
      </c>
    </row>
    <row r="3655" spans="1:34">
      <c r="A3655">
        <v>4158</v>
      </c>
      <c r="B3655" s="1">
        <v>22995.056199999999</v>
      </c>
      <c r="C3655" s="6">
        <v>1.8E-3</v>
      </c>
      <c r="D3655" t="s">
        <v>3</v>
      </c>
      <c r="E3655">
        <v>0</v>
      </c>
      <c r="F3655">
        <v>5.5</v>
      </c>
      <c r="G3655" t="s">
        <v>1</v>
      </c>
      <c r="H3655">
        <v>2</v>
      </c>
      <c r="I3655" t="s">
        <v>0</v>
      </c>
      <c r="J3655">
        <v>0</v>
      </c>
      <c r="K3655">
        <v>6.5</v>
      </c>
      <c r="L3655" t="s">
        <v>1</v>
      </c>
      <c r="M3655">
        <v>2</v>
      </c>
      <c r="N3655" t="s">
        <v>4214</v>
      </c>
      <c r="O3655">
        <v>1</v>
      </c>
      <c r="P3655" t="str">
        <f>D3655&amp;"-"&amp;F3655&amp;"-"&amp;G3655&amp;"-"&amp;E3655&amp;"-"&amp;H3655</f>
        <v>A2Delta-5.5-e-0-2</v>
      </c>
      <c r="Q3655" t="str">
        <f>I3655&amp;"-"&amp;K3655&amp;"-"&amp;L3655&amp;"-"&amp;J3655&amp;"-"&amp;M3655</f>
        <v>X2Pi-6.5-e-0-2</v>
      </c>
      <c r="R3655">
        <f>B3655+S3655</f>
        <v>23768.975872902</v>
      </c>
      <c r="S3655">
        <f>_xlfn.IFNA(VLOOKUP(Q3655,'MARVEL-X'!A$2:I$1400,7,FALSE),VLOOKUP(Q3655,MARVEL!A$2:J$1522,10,FALSE))</f>
        <v>773.919672902</v>
      </c>
      <c r="T3655">
        <f>IF(P3655=P3654,R3655+T3654,R3655)</f>
        <v>356534.53514300991</v>
      </c>
      <c r="U3655">
        <f>IF(P3655=P3654,1+U3654,1)</f>
        <v>15</v>
      </c>
      <c r="V3655" t="str">
        <f t="shared" si="57"/>
        <v/>
      </c>
      <c r="W3655" t="str">
        <f>IF(V3655="","",IF(ABS(V3655-R3655)&gt;W$1,ABS(V3655-R3655),""))</f>
        <v/>
      </c>
      <c r="X3655" t="str">
        <f>Y3655&amp;"-"&amp;Z3655&amp;"-"&amp;AC3655&amp;"-"&amp;AD3655&amp;"-"&amp;AG3655</f>
        <v>5.5-e-A-0-1.5</v>
      </c>
      <c r="Y3655">
        <f>F3655</f>
        <v>5.5</v>
      </c>
      <c r="Z3655" s="2" t="str">
        <f>G3655</f>
        <v>e</v>
      </c>
      <c r="AA3655">
        <f>_xlfn.IFNA(VLOOKUP(X3655,'duo-out'!A$2:Q$5000,5,FALSE),E3655+10*(H3655-1)+1+_xlfn.IFNA(VLOOKUP(D3655,states!A$2:C$10,3,FALSE),1))</f>
        <v>53</v>
      </c>
      <c r="AB3655" t="str">
        <f>IF(V3655="","",V3655)</f>
        <v/>
      </c>
      <c r="AC3655" s="2" t="str">
        <f>_xlfn.IFNA(VLOOKUP(D3655,states!A$2:C$10,2,FALSE),"XX")</f>
        <v>A</v>
      </c>
      <c r="AD3655">
        <f>E3655</f>
        <v>0</v>
      </c>
      <c r="AE3655">
        <f>_xlfn.IFNA(VLOOKUP(D3655,states!A$2:D$10,4,FALSE),0)</f>
        <v>2</v>
      </c>
      <c r="AF3655">
        <v>0.5</v>
      </c>
      <c r="AG3655">
        <f>IF(AE3655=0,AF3655,IF(AE3655=1,IF(F3655=0.5,0.5,IF(H3655=1,0.5,1.5)),IF(F3655=0.5,0.5,IF(H3655=1,2.5,1.5))))</f>
        <v>1.5</v>
      </c>
      <c r="AH3655" s="7">
        <f>IF(AC3655="XX",0,1/C3655^(1/5)*IF(E3655=0,100,1)/(E3655+1)^(1/4))</f>
        <v>353.9529195983115</v>
      </c>
    </row>
    <row r="3656" spans="1:34">
      <c r="A3656">
        <v>4141</v>
      </c>
      <c r="B3656" s="1">
        <v>23360.764899999998</v>
      </c>
      <c r="C3656" s="6">
        <v>1.8870000000000001E-2</v>
      </c>
      <c r="D3656" t="s">
        <v>3</v>
      </c>
      <c r="E3656">
        <v>0</v>
      </c>
      <c r="F3656">
        <v>5.5</v>
      </c>
      <c r="G3656" t="s">
        <v>1</v>
      </c>
      <c r="H3656">
        <v>2</v>
      </c>
      <c r="I3656" t="s">
        <v>0</v>
      </c>
      <c r="J3656">
        <v>0</v>
      </c>
      <c r="K3656">
        <v>4.5</v>
      </c>
      <c r="L3656" t="s">
        <v>1</v>
      </c>
      <c r="M3656">
        <v>2</v>
      </c>
      <c r="N3656" t="s">
        <v>4197</v>
      </c>
      <c r="O3656">
        <v>1</v>
      </c>
      <c r="P3656" t="str">
        <f>D3656&amp;"-"&amp;F3656&amp;"-"&amp;G3656&amp;"-"&amp;E3656&amp;"-"&amp;H3656</f>
        <v>A2Delta-5.5-e-0-2</v>
      </c>
      <c r="Q3656" t="str">
        <f>I3656&amp;"-"&amp;K3656&amp;"-"&amp;L3656&amp;"-"&amp;J3656&amp;"-"&amp;M3656</f>
        <v>X2Pi-4.5-e-0-2</v>
      </c>
      <c r="R3656">
        <f>B3656+S3656</f>
        <v>23768.992853530999</v>
      </c>
      <c r="S3656">
        <f>_xlfn.IFNA(VLOOKUP(Q3656,'MARVEL-X'!A$2:I$1400,7,FALSE),VLOOKUP(Q3656,MARVEL!A$2:J$1522,10,FALSE))</f>
        <v>408.22795353100003</v>
      </c>
      <c r="T3656">
        <f>IF(P3656=P3655,R3656+T3655,R3656)</f>
        <v>380303.52799654088</v>
      </c>
      <c r="U3656">
        <f>IF(P3656=P3655,1+U3655,1)</f>
        <v>16</v>
      </c>
      <c r="V3656" t="str">
        <f t="shared" si="57"/>
        <v/>
      </c>
      <c r="W3656" t="str">
        <f>IF(V3656="","",IF(ABS(V3656-R3656)&gt;W$1,ABS(V3656-R3656),""))</f>
        <v/>
      </c>
      <c r="X3656" t="str">
        <f>Y3656&amp;"-"&amp;Z3656&amp;"-"&amp;AC3656&amp;"-"&amp;AD3656&amp;"-"&amp;AG3656</f>
        <v>5.5-e-A-0-1.5</v>
      </c>
      <c r="Y3656">
        <f>F3656</f>
        <v>5.5</v>
      </c>
      <c r="Z3656" s="2" t="str">
        <f>G3656</f>
        <v>e</v>
      </c>
      <c r="AA3656">
        <f>_xlfn.IFNA(VLOOKUP(X3656,'duo-out'!A$2:Q$5000,5,FALSE),E3656+10*(H3656-1)+1+_xlfn.IFNA(VLOOKUP(D3656,states!A$2:C$10,3,FALSE),1))</f>
        <v>53</v>
      </c>
      <c r="AB3656" t="str">
        <f>IF(V3656="","",V3656)</f>
        <v/>
      </c>
      <c r="AC3656" s="2" t="str">
        <f>_xlfn.IFNA(VLOOKUP(D3656,states!A$2:C$10,2,FALSE),"XX")</f>
        <v>A</v>
      </c>
      <c r="AD3656">
        <f>E3656</f>
        <v>0</v>
      </c>
      <c r="AE3656">
        <f>_xlfn.IFNA(VLOOKUP(D3656,states!A$2:D$10,4,FALSE),0)</f>
        <v>2</v>
      </c>
      <c r="AF3656">
        <v>0.5</v>
      </c>
      <c r="AG3656">
        <f>IF(AE3656=0,AF3656,IF(AE3656=1,IF(F3656=0.5,0.5,IF(H3656=1,0.5,1.5)),IF(F3656=0.5,0.5,IF(H3656=1,2.5,1.5))))</f>
        <v>1.5</v>
      </c>
      <c r="AH3656" s="7">
        <f>IF(AC3656="XX",0,1/C3656^(1/5)*IF(E3656=0,100,1)/(E3656+1)^(1/4))</f>
        <v>221.23081536381099</v>
      </c>
    </row>
    <row r="3657" spans="1:34">
      <c r="A3657">
        <v>878</v>
      </c>
      <c r="B3657" s="1">
        <v>22995.119999999999</v>
      </c>
      <c r="C3657" s="6">
        <v>6.9409999999999999E-2</v>
      </c>
      <c r="D3657" t="s">
        <v>3</v>
      </c>
      <c r="E3657">
        <v>0</v>
      </c>
      <c r="F3657">
        <v>5.5</v>
      </c>
      <c r="G3657" t="s">
        <v>1</v>
      </c>
      <c r="H3657">
        <v>2</v>
      </c>
      <c r="I3657" t="s">
        <v>0</v>
      </c>
      <c r="J3657">
        <v>0</v>
      </c>
      <c r="K3657">
        <v>6.5</v>
      </c>
      <c r="L3657" t="s">
        <v>1</v>
      </c>
      <c r="M3657">
        <v>2</v>
      </c>
      <c r="N3657" t="s">
        <v>934</v>
      </c>
      <c r="O3657">
        <v>1</v>
      </c>
      <c r="P3657" t="str">
        <f>D3657&amp;"-"&amp;F3657&amp;"-"&amp;G3657&amp;"-"&amp;E3657&amp;"-"&amp;H3657</f>
        <v>A2Delta-5.5-e-0-2</v>
      </c>
      <c r="Q3657" t="str">
        <f>I3657&amp;"-"&amp;K3657&amp;"-"&amp;L3657&amp;"-"&amp;J3657&amp;"-"&amp;M3657</f>
        <v>X2Pi-6.5-e-0-2</v>
      </c>
      <c r="R3657">
        <f>B3657+S3657</f>
        <v>23769.039672901999</v>
      </c>
      <c r="S3657">
        <f>_xlfn.IFNA(VLOOKUP(Q3657,'MARVEL-X'!A$2:I$1400,7,FALSE),VLOOKUP(Q3657,MARVEL!A$2:J$1522,10,FALSE))</f>
        <v>773.919672902</v>
      </c>
      <c r="T3657">
        <f>IF(P3657=P3656,R3657+T3656,R3657)</f>
        <v>404072.56766944285</v>
      </c>
      <c r="U3657">
        <f>IF(P3657=P3656,1+U3656,1)</f>
        <v>17</v>
      </c>
      <c r="V3657" t="str">
        <f t="shared" si="57"/>
        <v/>
      </c>
      <c r="W3657" t="str">
        <f>IF(V3657="","",IF(ABS(V3657-R3657)&gt;W$1,ABS(V3657-R3657),""))</f>
        <v/>
      </c>
      <c r="X3657" t="str">
        <f>Y3657&amp;"-"&amp;Z3657&amp;"-"&amp;AC3657&amp;"-"&amp;AD3657&amp;"-"&amp;AG3657</f>
        <v>5.5-e-A-0-1.5</v>
      </c>
      <c r="Y3657">
        <f>F3657</f>
        <v>5.5</v>
      </c>
      <c r="Z3657" s="2" t="str">
        <f>G3657</f>
        <v>e</v>
      </c>
      <c r="AA3657">
        <f>_xlfn.IFNA(VLOOKUP(X3657,'duo-out'!A$2:Q$5000,5,FALSE),E3657+10*(H3657-1)+1+_xlfn.IFNA(VLOOKUP(D3657,states!A$2:C$10,3,FALSE),1))</f>
        <v>53</v>
      </c>
      <c r="AB3657" t="str">
        <f>IF(V3657="","",V3657)</f>
        <v/>
      </c>
      <c r="AC3657" s="2" t="str">
        <f>_xlfn.IFNA(VLOOKUP(D3657,states!A$2:C$10,2,FALSE),"XX")</f>
        <v>A</v>
      </c>
      <c r="AD3657">
        <f>E3657</f>
        <v>0</v>
      </c>
      <c r="AE3657">
        <f>_xlfn.IFNA(VLOOKUP(D3657,states!A$2:D$10,4,FALSE),0)</f>
        <v>2</v>
      </c>
      <c r="AF3657">
        <v>0.5</v>
      </c>
      <c r="AG3657">
        <f>IF(AE3657=0,AF3657,IF(AE3657=1,IF(F3657=0.5,0.5,IF(H3657=1,0.5,1.5)),IF(F3657=0.5,0.5,IF(H3657=1,2.5,1.5))))</f>
        <v>1.5</v>
      </c>
      <c r="AH3657" s="7">
        <f>IF(AC3657="XX",0,1/C3657^(1/5)*IF(E3657=0,100,1)/(E3657+1)^(1/4))</f>
        <v>170.49654829494528</v>
      </c>
    </row>
    <row r="3658" spans="1:34">
      <c r="A3658">
        <v>792</v>
      </c>
      <c r="B3658" s="1">
        <v>23190.01</v>
      </c>
      <c r="C3658" s="6">
        <v>0.05</v>
      </c>
      <c r="D3658" t="s">
        <v>3</v>
      </c>
      <c r="E3658">
        <v>0</v>
      </c>
      <c r="F3658">
        <v>5.5</v>
      </c>
      <c r="G3658" t="s">
        <v>1</v>
      </c>
      <c r="H3658">
        <v>2</v>
      </c>
      <c r="I3658" t="s">
        <v>0</v>
      </c>
      <c r="J3658">
        <v>0</v>
      </c>
      <c r="K3658">
        <v>5.5</v>
      </c>
      <c r="L3658" t="s">
        <v>2</v>
      </c>
      <c r="M3658">
        <v>2</v>
      </c>
      <c r="N3658" t="s">
        <v>848</v>
      </c>
      <c r="O3658">
        <v>1</v>
      </c>
      <c r="P3658" t="str">
        <f>D3658&amp;"-"&amp;F3658&amp;"-"&amp;G3658&amp;"-"&amp;E3658&amp;"-"&amp;H3658</f>
        <v>A2Delta-5.5-e-0-2</v>
      </c>
      <c r="Q3658" t="str">
        <f>I3658&amp;"-"&amp;K3658&amp;"-"&amp;L3658&amp;"-"&amp;J3658&amp;"-"&amp;M3658</f>
        <v>X2Pi-5.5-f-0-2</v>
      </c>
      <c r="R3658">
        <f>B3658+S3658</f>
        <v>23768.990885583997</v>
      </c>
      <c r="S3658">
        <f>_xlfn.IFNA(VLOOKUP(Q3658,'MARVEL-X'!A$2:I$1400,7,FALSE),VLOOKUP(Q3658,MARVEL!A$2:J$1522,10,FALSE))</f>
        <v>578.98088558400002</v>
      </c>
      <c r="T3658">
        <f>IF(P3658=P3657,R3658+T3657,R3658)</f>
        <v>427841.55855502683</v>
      </c>
      <c r="U3658">
        <f>IF(P3658=P3657,1+U3657,1)</f>
        <v>18</v>
      </c>
      <c r="V3658" t="str">
        <f t="shared" si="57"/>
        <v/>
      </c>
      <c r="W3658" t="str">
        <f>IF(V3658="","",IF(ABS(V3658-R3658)&gt;W$1,ABS(V3658-R3658),""))</f>
        <v/>
      </c>
      <c r="X3658" t="str">
        <f>Y3658&amp;"-"&amp;Z3658&amp;"-"&amp;AC3658&amp;"-"&amp;AD3658&amp;"-"&amp;AG3658</f>
        <v>5.5-e-A-0-1.5</v>
      </c>
      <c r="Y3658">
        <f>F3658</f>
        <v>5.5</v>
      </c>
      <c r="Z3658" s="2" t="str">
        <f>G3658</f>
        <v>e</v>
      </c>
      <c r="AA3658">
        <f>_xlfn.IFNA(VLOOKUP(X3658,'duo-out'!A$2:Q$5000,5,FALSE),E3658+10*(H3658-1)+1+_xlfn.IFNA(VLOOKUP(D3658,states!A$2:C$10,3,FALSE),1))</f>
        <v>53</v>
      </c>
      <c r="AB3658" t="str">
        <f>IF(V3658="","",V3658)</f>
        <v/>
      </c>
      <c r="AC3658" s="2" t="str">
        <f>_xlfn.IFNA(VLOOKUP(D3658,states!A$2:C$10,2,FALSE),"XX")</f>
        <v>A</v>
      </c>
      <c r="AD3658">
        <f>E3658</f>
        <v>0</v>
      </c>
      <c r="AE3658">
        <f>_xlfn.IFNA(VLOOKUP(D3658,states!A$2:D$10,4,FALSE),0)</f>
        <v>2</v>
      </c>
      <c r="AF3658">
        <v>0.5</v>
      </c>
      <c r="AG3658">
        <f>IF(AE3658=0,AF3658,IF(AE3658=1,IF(F3658=0.5,0.5,IF(H3658=1,0.5,1.5)),IF(F3658=0.5,0.5,IF(H3658=1,2.5,1.5))))</f>
        <v>1.5</v>
      </c>
      <c r="AH3658" s="7">
        <f>IF(AC3658="XX",0,1/C3658^(1/5)*IF(E3658=0,100,1)/(E3658+1)^(1/4))</f>
        <v>182.05642030260799</v>
      </c>
    </row>
    <row r="3659" spans="1:34">
      <c r="A3659">
        <v>766</v>
      </c>
      <c r="B3659" s="1">
        <v>23360.76</v>
      </c>
      <c r="C3659" s="6">
        <v>0.05</v>
      </c>
      <c r="D3659" t="s">
        <v>3</v>
      </c>
      <c r="E3659">
        <v>0</v>
      </c>
      <c r="F3659">
        <v>5.5</v>
      </c>
      <c r="G3659" t="s">
        <v>1</v>
      </c>
      <c r="H3659">
        <v>2</v>
      </c>
      <c r="I3659" t="s">
        <v>0</v>
      </c>
      <c r="J3659">
        <v>0</v>
      </c>
      <c r="K3659">
        <v>4.5</v>
      </c>
      <c r="L3659" t="s">
        <v>1</v>
      </c>
      <c r="M3659">
        <v>2</v>
      </c>
      <c r="N3659" t="s">
        <v>822</v>
      </c>
      <c r="O3659">
        <v>1</v>
      </c>
      <c r="P3659" t="str">
        <f>D3659&amp;"-"&amp;F3659&amp;"-"&amp;G3659&amp;"-"&amp;E3659&amp;"-"&amp;H3659</f>
        <v>A2Delta-5.5-e-0-2</v>
      </c>
      <c r="Q3659" t="str">
        <f>I3659&amp;"-"&amp;K3659&amp;"-"&amp;L3659&amp;"-"&amp;J3659&amp;"-"&amp;M3659</f>
        <v>X2Pi-4.5-e-0-2</v>
      </c>
      <c r="R3659">
        <f>B3659+S3659</f>
        <v>23768.987953530999</v>
      </c>
      <c r="S3659">
        <f>_xlfn.IFNA(VLOOKUP(Q3659,'MARVEL-X'!A$2:I$1400,7,FALSE),VLOOKUP(Q3659,MARVEL!A$2:J$1522,10,FALSE))</f>
        <v>408.22795353100003</v>
      </c>
      <c r="T3659">
        <f>IF(P3659=P3658,R3659+T3658,R3659)</f>
        <v>451610.5465085578</v>
      </c>
      <c r="U3659">
        <f>IF(P3659=P3658,1+U3658,1)</f>
        <v>19</v>
      </c>
      <c r="V3659">
        <f t="shared" si="57"/>
        <v>23768.976132029358</v>
      </c>
      <c r="W3659" t="str">
        <f>IF(V3659="","",IF(ABS(V3659-R3659)&gt;W$1,ABS(V3659-R3659),""))</f>
        <v/>
      </c>
      <c r="X3659" t="str">
        <f>Y3659&amp;"-"&amp;Z3659&amp;"-"&amp;AC3659&amp;"-"&amp;AD3659&amp;"-"&amp;AG3659</f>
        <v>5.5-e-A-0-1.5</v>
      </c>
      <c r="Y3659">
        <f>F3659</f>
        <v>5.5</v>
      </c>
      <c r="Z3659" s="2" t="str">
        <f>G3659</f>
        <v>e</v>
      </c>
      <c r="AA3659">
        <f>_xlfn.IFNA(VLOOKUP(X3659,'duo-out'!A$2:Q$5000,5,FALSE),E3659+10*(H3659-1)+1+_xlfn.IFNA(VLOOKUP(D3659,states!A$2:C$10,3,FALSE),1))</f>
        <v>53</v>
      </c>
      <c r="AB3659">
        <f>IF(V3659="","",V3659)</f>
        <v>23768.976132029358</v>
      </c>
      <c r="AC3659" s="2" t="str">
        <f>_xlfn.IFNA(VLOOKUP(D3659,states!A$2:C$10,2,FALSE),"XX")</f>
        <v>A</v>
      </c>
      <c r="AD3659">
        <f>E3659</f>
        <v>0</v>
      </c>
      <c r="AE3659">
        <f>_xlfn.IFNA(VLOOKUP(D3659,states!A$2:D$10,4,FALSE),0)</f>
        <v>2</v>
      </c>
      <c r="AF3659">
        <v>0.5</v>
      </c>
      <c r="AG3659">
        <f>IF(AE3659=0,AF3659,IF(AE3659=1,IF(F3659=0.5,0.5,IF(H3659=1,0.5,1.5)),IF(F3659=0.5,0.5,IF(H3659=1,2.5,1.5))))</f>
        <v>1.5</v>
      </c>
      <c r="AH3659" s="7">
        <f>IF(AC3659="XX",0,1/C3659^(1/5)*IF(E3659=0,100,1)/(E3659+1)^(1/4))</f>
        <v>182.05642030260799</v>
      </c>
    </row>
    <row r="3660" spans="1:34">
      <c r="A3660">
        <v>4011</v>
      </c>
      <c r="B3660" s="1">
        <v>20438.700099999998</v>
      </c>
      <c r="C3660" s="6">
        <v>1.536E-2</v>
      </c>
      <c r="D3660" t="s">
        <v>3</v>
      </c>
      <c r="E3660">
        <v>1</v>
      </c>
      <c r="F3660">
        <v>5.5</v>
      </c>
      <c r="G3660" t="s">
        <v>1</v>
      </c>
      <c r="H3660">
        <v>1</v>
      </c>
      <c r="I3660" t="s">
        <v>0</v>
      </c>
      <c r="J3660">
        <v>2</v>
      </c>
      <c r="K3660">
        <v>6.5</v>
      </c>
      <c r="L3660" t="s">
        <v>1</v>
      </c>
      <c r="M3660">
        <v>1</v>
      </c>
      <c r="N3660" t="s">
        <v>4067</v>
      </c>
      <c r="O3660">
        <v>1</v>
      </c>
      <c r="P3660" t="str">
        <f>D3660&amp;"-"&amp;F3660&amp;"-"&amp;G3660&amp;"-"&amp;E3660&amp;"-"&amp;H3660</f>
        <v>A2Delta-5.5-e-1-1</v>
      </c>
      <c r="Q3660" t="str">
        <f>I3660&amp;"-"&amp;K3660&amp;"-"&amp;L3660&amp;"-"&amp;J3660&amp;"-"&amp;M3660</f>
        <v>X2Pi-6.5-e-2-1</v>
      </c>
      <c r="R3660">
        <f>B3660+S3660</f>
        <v>26315.078879851997</v>
      </c>
      <c r="S3660">
        <f>_xlfn.IFNA(VLOOKUP(Q3660,'MARVEL-X'!A$2:I$1400,7,FALSE),VLOOKUP(Q3660,MARVEL!A$2:J$1522,10,FALSE))</f>
        <v>5876.3787798519998</v>
      </c>
      <c r="T3660">
        <f>IF(P3660=P3659,R3660+T3659,R3660)</f>
        <v>26315.078879851997</v>
      </c>
      <c r="U3660">
        <f>IF(P3660=P3659,1+U3659,1)</f>
        <v>1</v>
      </c>
      <c r="V3660" t="str">
        <f t="shared" si="57"/>
        <v/>
      </c>
      <c r="W3660" t="str">
        <f>IF(V3660="","",IF(ABS(V3660-R3660)&gt;W$1,ABS(V3660-R3660),""))</f>
        <v/>
      </c>
      <c r="X3660" t="str">
        <f>Y3660&amp;"-"&amp;Z3660&amp;"-"&amp;AC3660&amp;"-"&amp;AD3660&amp;"-"&amp;AG3660</f>
        <v>5.5-e-A-1-2.5</v>
      </c>
      <c r="Y3660">
        <f>F3660</f>
        <v>5.5</v>
      </c>
      <c r="Z3660" s="2" t="str">
        <f>G3660</f>
        <v>e</v>
      </c>
      <c r="AA3660">
        <f>_xlfn.IFNA(VLOOKUP(X3660,'duo-out'!A$2:Q$5000,5,FALSE),E3660+10*(H3660-1)+1+_xlfn.IFNA(VLOOKUP(D3660,states!A$2:C$10,3,FALSE),1))</f>
        <v>67</v>
      </c>
      <c r="AB3660" t="str">
        <f>IF(V3660="","",V3660)</f>
        <v/>
      </c>
      <c r="AC3660" s="2" t="str">
        <f>_xlfn.IFNA(VLOOKUP(D3660,states!A$2:C$10,2,FALSE),"XX")</f>
        <v>A</v>
      </c>
      <c r="AD3660">
        <f>E3660</f>
        <v>1</v>
      </c>
      <c r="AE3660">
        <f>_xlfn.IFNA(VLOOKUP(D3660,states!A$2:D$10,4,FALSE),0)</f>
        <v>2</v>
      </c>
      <c r="AF3660">
        <v>0.5</v>
      </c>
      <c r="AG3660">
        <f>IF(AE3660=0,AF3660,IF(AE3660=1,IF(F3660=0.5,0.5,IF(H3660=1,0.5,1.5)),IF(F3660=0.5,0.5,IF(H3660=1,2.5,1.5))))</f>
        <v>2.5</v>
      </c>
      <c r="AH3660" s="7">
        <f>IF(AC3660="XX",0,1/C3660^(1/5)*IF(E3660=0,100,1)/(E3660+1)^(1/4))</f>
        <v>1.9384930931051862</v>
      </c>
    </row>
    <row r="3661" spans="1:34">
      <c r="A3661">
        <v>4002</v>
      </c>
      <c r="B3661" s="1">
        <v>20596.108899999999</v>
      </c>
      <c r="C3661" s="6">
        <v>5.0000000000000001E-3</v>
      </c>
      <c r="D3661" t="s">
        <v>3</v>
      </c>
      <c r="E3661">
        <v>1</v>
      </c>
      <c r="F3661">
        <v>5.5</v>
      </c>
      <c r="G3661" t="s">
        <v>1</v>
      </c>
      <c r="H3661">
        <v>1</v>
      </c>
      <c r="I3661" t="s">
        <v>0</v>
      </c>
      <c r="J3661">
        <v>2</v>
      </c>
      <c r="K3661">
        <v>5.5</v>
      </c>
      <c r="L3661" t="s">
        <v>2</v>
      </c>
      <c r="M3661">
        <v>1</v>
      </c>
      <c r="N3661" t="s">
        <v>4058</v>
      </c>
      <c r="O3661">
        <v>1</v>
      </c>
      <c r="P3661" t="str">
        <f>D3661&amp;"-"&amp;F3661&amp;"-"&amp;G3661&amp;"-"&amp;E3661&amp;"-"&amp;H3661</f>
        <v>A2Delta-5.5-e-1-1</v>
      </c>
      <c r="Q3661" t="str">
        <f>I3661&amp;"-"&amp;K3661&amp;"-"&amp;L3661&amp;"-"&amp;J3661&amp;"-"&amp;M3661</f>
        <v>X2Pi-5.5-f-2-1</v>
      </c>
      <c r="R3661">
        <f>B3661+S3661</f>
        <v>26315.094098060999</v>
      </c>
      <c r="S3661">
        <f>_xlfn.IFNA(VLOOKUP(Q3661,'MARVEL-X'!A$2:I$1400,7,FALSE),VLOOKUP(Q3661,MARVEL!A$2:J$1522,10,FALSE))</f>
        <v>5718.9851980610001</v>
      </c>
      <c r="T3661">
        <f>IF(P3661=P3660,R3661+T3660,R3661)</f>
        <v>52630.172977912996</v>
      </c>
      <c r="U3661">
        <f>IF(P3661=P3660,1+U3660,1)</f>
        <v>2</v>
      </c>
      <c r="V3661" t="str">
        <f t="shared" si="57"/>
        <v/>
      </c>
      <c r="W3661" t="str">
        <f>IF(V3661="","",IF(ABS(V3661-R3661)&gt;W$1,ABS(V3661-R3661),""))</f>
        <v/>
      </c>
      <c r="X3661" t="str">
        <f>Y3661&amp;"-"&amp;Z3661&amp;"-"&amp;AC3661&amp;"-"&amp;AD3661&amp;"-"&amp;AG3661</f>
        <v>5.5-e-A-1-2.5</v>
      </c>
      <c r="Y3661">
        <f>F3661</f>
        <v>5.5</v>
      </c>
      <c r="Z3661" s="2" t="str">
        <f>G3661</f>
        <v>e</v>
      </c>
      <c r="AA3661">
        <f>_xlfn.IFNA(VLOOKUP(X3661,'duo-out'!A$2:Q$5000,5,FALSE),E3661+10*(H3661-1)+1+_xlfn.IFNA(VLOOKUP(D3661,states!A$2:C$10,3,FALSE),1))</f>
        <v>67</v>
      </c>
      <c r="AB3661" t="str">
        <f>IF(V3661="","",V3661)</f>
        <v/>
      </c>
      <c r="AC3661" s="2" t="str">
        <f>_xlfn.IFNA(VLOOKUP(D3661,states!A$2:C$10,2,FALSE),"XX")</f>
        <v>A</v>
      </c>
      <c r="AD3661">
        <f>E3661</f>
        <v>1</v>
      </c>
      <c r="AE3661">
        <f>_xlfn.IFNA(VLOOKUP(D3661,states!A$2:D$10,4,FALSE),0)</f>
        <v>2</v>
      </c>
      <c r="AF3661">
        <v>0.5</v>
      </c>
      <c r="AG3661">
        <f>IF(AE3661=0,AF3661,IF(AE3661=1,IF(F3661=0.5,0.5,IF(H3661=1,0.5,1.5)),IF(F3661=0.5,0.5,IF(H3661=1,2.5,1.5))))</f>
        <v>2.5</v>
      </c>
      <c r="AH3661" s="7">
        <f>IF(AC3661="XX",0,1/C3661^(1/5)*IF(E3661=0,100,1)/(E3661+1)^(1/4))</f>
        <v>2.4263223583284943</v>
      </c>
    </row>
    <row r="3662" spans="1:34">
      <c r="A3662">
        <v>3981</v>
      </c>
      <c r="B3662" s="1">
        <v>20725.744200000001</v>
      </c>
      <c r="C3662" s="6">
        <v>5.0000000000000001E-3</v>
      </c>
      <c r="D3662" t="s">
        <v>3</v>
      </c>
      <c r="E3662">
        <v>1</v>
      </c>
      <c r="F3662">
        <v>5.5</v>
      </c>
      <c r="G3662" t="s">
        <v>1</v>
      </c>
      <c r="H3662">
        <v>1</v>
      </c>
      <c r="I3662" t="s">
        <v>0</v>
      </c>
      <c r="J3662">
        <v>2</v>
      </c>
      <c r="K3662">
        <v>4.5</v>
      </c>
      <c r="L3662" t="s">
        <v>1</v>
      </c>
      <c r="M3662">
        <v>1</v>
      </c>
      <c r="N3662" t="s">
        <v>4037</v>
      </c>
      <c r="O3662">
        <v>1</v>
      </c>
      <c r="P3662" t="str">
        <f>D3662&amp;"-"&amp;F3662&amp;"-"&amp;G3662&amp;"-"&amp;E3662&amp;"-"&amp;H3662</f>
        <v>A2Delta-5.5-e-1-1</v>
      </c>
      <c r="Q3662" t="str">
        <f>I3662&amp;"-"&amp;K3662&amp;"-"&amp;L3662&amp;"-"&amp;J3662&amp;"-"&amp;M3662</f>
        <v>X2Pi-4.5-e-2-1</v>
      </c>
      <c r="R3662">
        <f>B3662+S3662</f>
        <v>26315.095479639</v>
      </c>
      <c r="S3662">
        <f>_xlfn.IFNA(VLOOKUP(Q3662,'MARVEL-X'!A$2:I$1400,7,FALSE),VLOOKUP(Q3662,MARVEL!A$2:J$1522,10,FALSE))</f>
        <v>5589.3512796389996</v>
      </c>
      <c r="T3662">
        <f>IF(P3662=P3661,R3662+T3661,R3662)</f>
        <v>78945.268457551996</v>
      </c>
      <c r="U3662">
        <f>IF(P3662=P3661,1+U3661,1)</f>
        <v>3</v>
      </c>
      <c r="V3662" t="str">
        <f t="shared" si="57"/>
        <v/>
      </c>
      <c r="W3662" t="str">
        <f>IF(V3662="","",IF(ABS(V3662-R3662)&gt;W$1,ABS(V3662-R3662),""))</f>
        <v/>
      </c>
      <c r="X3662" t="str">
        <f>Y3662&amp;"-"&amp;Z3662&amp;"-"&amp;AC3662&amp;"-"&amp;AD3662&amp;"-"&amp;AG3662</f>
        <v>5.5-e-A-1-2.5</v>
      </c>
      <c r="Y3662">
        <f>F3662</f>
        <v>5.5</v>
      </c>
      <c r="Z3662" s="2" t="str">
        <f>G3662</f>
        <v>e</v>
      </c>
      <c r="AA3662">
        <f>_xlfn.IFNA(VLOOKUP(X3662,'duo-out'!A$2:Q$5000,5,FALSE),E3662+10*(H3662-1)+1+_xlfn.IFNA(VLOOKUP(D3662,states!A$2:C$10,3,FALSE),1))</f>
        <v>67</v>
      </c>
      <c r="AB3662" t="str">
        <f>IF(V3662="","",V3662)</f>
        <v/>
      </c>
      <c r="AC3662" s="2" t="str">
        <f>_xlfn.IFNA(VLOOKUP(D3662,states!A$2:C$10,2,FALSE),"XX")</f>
        <v>A</v>
      </c>
      <c r="AD3662">
        <f>E3662</f>
        <v>1</v>
      </c>
      <c r="AE3662">
        <f>_xlfn.IFNA(VLOOKUP(D3662,states!A$2:D$10,4,FALSE),0)</f>
        <v>2</v>
      </c>
      <c r="AF3662">
        <v>0.5</v>
      </c>
      <c r="AG3662">
        <f>IF(AE3662=0,AF3662,IF(AE3662=1,IF(F3662=0.5,0.5,IF(H3662=1,0.5,1.5)),IF(F3662=0.5,0.5,IF(H3662=1,2.5,1.5))))</f>
        <v>2.5</v>
      </c>
      <c r="AH3662" s="7">
        <f>IF(AC3662="XX",0,1/C3662^(1/5)*IF(E3662=0,100,1)/(E3662+1)^(1/4))</f>
        <v>2.4263223583284943</v>
      </c>
    </row>
    <row r="3663" spans="1:34">
      <c r="A3663">
        <v>3522</v>
      </c>
      <c r="B3663" s="1">
        <v>23023.518</v>
      </c>
      <c r="C3663" s="6">
        <v>5.0000000000000001E-3</v>
      </c>
      <c r="D3663" t="s">
        <v>3</v>
      </c>
      <c r="E3663">
        <v>1</v>
      </c>
      <c r="F3663">
        <v>5.5</v>
      </c>
      <c r="G3663" t="s">
        <v>1</v>
      </c>
      <c r="H3663">
        <v>1</v>
      </c>
      <c r="I3663" t="s">
        <v>0</v>
      </c>
      <c r="J3663">
        <v>1</v>
      </c>
      <c r="K3663">
        <v>6.5</v>
      </c>
      <c r="L3663" t="s">
        <v>1</v>
      </c>
      <c r="M3663">
        <v>1</v>
      </c>
      <c r="N3663" t="s">
        <v>3578</v>
      </c>
      <c r="O3663">
        <v>1</v>
      </c>
      <c r="P3663" t="str">
        <f>D3663&amp;"-"&amp;F3663&amp;"-"&amp;G3663&amp;"-"&amp;E3663&amp;"-"&amp;H3663</f>
        <v>A2Delta-5.5-e-1-1</v>
      </c>
      <c r="Q3663" t="str">
        <f>I3663&amp;"-"&amp;K3663&amp;"-"&amp;L3663&amp;"-"&amp;J3663&amp;"-"&amp;M3663</f>
        <v>X2Pi-6.5-e-1-1</v>
      </c>
      <c r="R3663">
        <f>B3663+S3663</f>
        <v>26315.089373651001</v>
      </c>
      <c r="S3663">
        <f>_xlfn.IFNA(VLOOKUP(Q3663,'MARVEL-X'!A$2:I$1400,7,FALSE),VLOOKUP(Q3663,MARVEL!A$2:J$1522,10,FALSE))</f>
        <v>3291.5713736510002</v>
      </c>
      <c r="T3663">
        <f>IF(P3663=P3662,R3663+T3662,R3663)</f>
        <v>105260.357831203</v>
      </c>
      <c r="U3663">
        <f>IF(P3663=P3662,1+U3662,1)</f>
        <v>4</v>
      </c>
      <c r="V3663" t="str">
        <f t="shared" si="57"/>
        <v/>
      </c>
      <c r="W3663" t="str">
        <f>IF(V3663="","",IF(ABS(V3663-R3663)&gt;W$1,ABS(V3663-R3663),""))</f>
        <v/>
      </c>
      <c r="X3663" t="str">
        <f>Y3663&amp;"-"&amp;Z3663&amp;"-"&amp;AC3663&amp;"-"&amp;AD3663&amp;"-"&amp;AG3663</f>
        <v>5.5-e-A-1-2.5</v>
      </c>
      <c r="Y3663">
        <f>F3663</f>
        <v>5.5</v>
      </c>
      <c r="Z3663" s="2" t="str">
        <f>G3663</f>
        <v>e</v>
      </c>
      <c r="AA3663">
        <f>_xlfn.IFNA(VLOOKUP(X3663,'duo-out'!A$2:Q$5000,5,FALSE),E3663+10*(H3663-1)+1+_xlfn.IFNA(VLOOKUP(D3663,states!A$2:C$10,3,FALSE),1))</f>
        <v>67</v>
      </c>
      <c r="AB3663" t="str">
        <f>IF(V3663="","",V3663)</f>
        <v/>
      </c>
      <c r="AC3663" s="2" t="str">
        <f>_xlfn.IFNA(VLOOKUP(D3663,states!A$2:C$10,2,FALSE),"XX")</f>
        <v>A</v>
      </c>
      <c r="AD3663">
        <f>E3663</f>
        <v>1</v>
      </c>
      <c r="AE3663">
        <f>_xlfn.IFNA(VLOOKUP(D3663,states!A$2:D$10,4,FALSE),0)</f>
        <v>2</v>
      </c>
      <c r="AF3663">
        <v>0.5</v>
      </c>
      <c r="AG3663">
        <f>IF(AE3663=0,AF3663,IF(AE3663=1,IF(F3663=0.5,0.5,IF(H3663=1,0.5,1.5)),IF(F3663=0.5,0.5,IF(H3663=1,2.5,1.5))))</f>
        <v>2.5</v>
      </c>
      <c r="AH3663" s="7">
        <f>IF(AC3663="XX",0,1/C3663^(1/5)*IF(E3663=0,100,1)/(E3663+1)^(1/4))</f>
        <v>2.4263223583284943</v>
      </c>
    </row>
    <row r="3664" spans="1:34">
      <c r="A3664">
        <v>3459</v>
      </c>
      <c r="B3664" s="1">
        <v>23322.082299999998</v>
      </c>
      <c r="C3664" s="6">
        <v>5.0000000000000001E-3</v>
      </c>
      <c r="D3664" t="s">
        <v>3</v>
      </c>
      <c r="E3664">
        <v>1</v>
      </c>
      <c r="F3664">
        <v>5.5</v>
      </c>
      <c r="G3664" t="s">
        <v>1</v>
      </c>
      <c r="H3664">
        <v>1</v>
      </c>
      <c r="I3664" t="s">
        <v>0</v>
      </c>
      <c r="J3664">
        <v>1</v>
      </c>
      <c r="K3664">
        <v>4.5</v>
      </c>
      <c r="L3664" t="s">
        <v>1</v>
      </c>
      <c r="M3664">
        <v>1</v>
      </c>
      <c r="N3664" t="s">
        <v>3515</v>
      </c>
      <c r="O3664">
        <v>1</v>
      </c>
      <c r="P3664" t="str">
        <f>D3664&amp;"-"&amp;F3664&amp;"-"&amp;G3664&amp;"-"&amp;E3664&amp;"-"&amp;H3664</f>
        <v>A2Delta-5.5-e-1-1</v>
      </c>
      <c r="Q3664" t="str">
        <f>I3664&amp;"-"&amp;K3664&amp;"-"&amp;L3664&amp;"-"&amp;J3664&amp;"-"&amp;M3664</f>
        <v>X2Pi-4.5-e-1-1</v>
      </c>
      <c r="R3664">
        <f>B3664+S3664</f>
        <v>26315.087926392996</v>
      </c>
      <c r="S3664">
        <f>_xlfn.IFNA(VLOOKUP(Q3664,'MARVEL-X'!A$2:I$1400,7,FALSE),VLOOKUP(Q3664,MARVEL!A$2:J$1522,10,FALSE))</f>
        <v>2993.0056263930001</v>
      </c>
      <c r="T3664">
        <f>IF(P3664=P3663,R3664+T3663,R3664)</f>
        <v>131575.445757596</v>
      </c>
      <c r="U3664">
        <f>IF(P3664=P3663,1+U3663,1)</f>
        <v>5</v>
      </c>
      <c r="V3664" t="str">
        <f t="shared" si="57"/>
        <v/>
      </c>
      <c r="W3664" t="str">
        <f>IF(V3664="","",IF(ABS(V3664-R3664)&gt;W$1,ABS(V3664-R3664),""))</f>
        <v/>
      </c>
      <c r="X3664" t="str">
        <f>Y3664&amp;"-"&amp;Z3664&amp;"-"&amp;AC3664&amp;"-"&amp;AD3664&amp;"-"&amp;AG3664</f>
        <v>5.5-e-A-1-2.5</v>
      </c>
      <c r="Y3664">
        <f>F3664</f>
        <v>5.5</v>
      </c>
      <c r="Z3664" s="2" t="str">
        <f>G3664</f>
        <v>e</v>
      </c>
      <c r="AA3664">
        <f>_xlfn.IFNA(VLOOKUP(X3664,'duo-out'!A$2:Q$5000,5,FALSE),E3664+10*(H3664-1)+1+_xlfn.IFNA(VLOOKUP(D3664,states!A$2:C$10,3,FALSE),1))</f>
        <v>67</v>
      </c>
      <c r="AB3664" t="str">
        <f>IF(V3664="","",V3664)</f>
        <v/>
      </c>
      <c r="AC3664" s="2" t="str">
        <f>_xlfn.IFNA(VLOOKUP(D3664,states!A$2:C$10,2,FALSE),"XX")</f>
        <v>A</v>
      </c>
      <c r="AD3664">
        <f>E3664</f>
        <v>1</v>
      </c>
      <c r="AE3664">
        <f>_xlfn.IFNA(VLOOKUP(D3664,states!A$2:D$10,4,FALSE),0)</f>
        <v>2</v>
      </c>
      <c r="AF3664">
        <v>0.5</v>
      </c>
      <c r="AG3664">
        <f>IF(AE3664=0,AF3664,IF(AE3664=1,IF(F3664=0.5,0.5,IF(H3664=1,0.5,1.5)),IF(F3664=0.5,0.5,IF(H3664=1,2.5,1.5))))</f>
        <v>2.5</v>
      </c>
      <c r="AH3664" s="7">
        <f>IF(AC3664="XX",0,1/C3664^(1/5)*IF(E3664=0,100,1)/(E3664+1)^(1/4))</f>
        <v>2.4263223583284943</v>
      </c>
    </row>
    <row r="3665" spans="1:34">
      <c r="A3665">
        <v>2896</v>
      </c>
      <c r="B3665" s="1">
        <v>23023.513500000001</v>
      </c>
      <c r="C3665" s="6">
        <v>6.1669999999999997E-3</v>
      </c>
      <c r="D3665" t="s">
        <v>3</v>
      </c>
      <c r="E3665">
        <v>1</v>
      </c>
      <c r="F3665">
        <v>5.5</v>
      </c>
      <c r="G3665" t="s">
        <v>1</v>
      </c>
      <c r="H3665">
        <v>1</v>
      </c>
      <c r="I3665" t="s">
        <v>0</v>
      </c>
      <c r="J3665">
        <v>1</v>
      </c>
      <c r="K3665">
        <v>6.5</v>
      </c>
      <c r="L3665" t="s">
        <v>1</v>
      </c>
      <c r="M3665">
        <v>1</v>
      </c>
      <c r="N3665" t="s">
        <v>2952</v>
      </c>
      <c r="O3665">
        <v>1</v>
      </c>
      <c r="P3665" t="str">
        <f>D3665&amp;"-"&amp;F3665&amp;"-"&amp;G3665&amp;"-"&amp;E3665&amp;"-"&amp;H3665</f>
        <v>A2Delta-5.5-e-1-1</v>
      </c>
      <c r="Q3665" t="str">
        <f>I3665&amp;"-"&amp;K3665&amp;"-"&amp;L3665&amp;"-"&amp;J3665&amp;"-"&amp;M3665</f>
        <v>X2Pi-6.5-e-1-1</v>
      </c>
      <c r="R3665">
        <f>B3665+S3665</f>
        <v>26315.084873651002</v>
      </c>
      <c r="S3665">
        <f>_xlfn.IFNA(VLOOKUP(Q3665,'MARVEL-X'!A$2:I$1400,7,FALSE),VLOOKUP(Q3665,MARVEL!A$2:J$1522,10,FALSE))</f>
        <v>3291.5713736510002</v>
      </c>
      <c r="T3665">
        <f>IF(P3665=P3664,R3665+T3664,R3665)</f>
        <v>157890.53063124701</v>
      </c>
      <c r="U3665">
        <f>IF(P3665=P3664,1+U3664,1)</f>
        <v>6</v>
      </c>
      <c r="V3665" t="str">
        <f t="shared" si="57"/>
        <v/>
      </c>
      <c r="W3665" t="str">
        <f>IF(V3665="","",IF(ABS(V3665-R3665)&gt;W$1,ABS(V3665-R3665),""))</f>
        <v/>
      </c>
      <c r="X3665" t="str">
        <f>Y3665&amp;"-"&amp;Z3665&amp;"-"&amp;AC3665&amp;"-"&amp;AD3665&amp;"-"&amp;AG3665</f>
        <v>5.5-e-A-1-2.5</v>
      </c>
      <c r="Y3665">
        <f>F3665</f>
        <v>5.5</v>
      </c>
      <c r="Z3665" s="2" t="str">
        <f>G3665</f>
        <v>e</v>
      </c>
      <c r="AA3665">
        <f>_xlfn.IFNA(VLOOKUP(X3665,'duo-out'!A$2:Q$5000,5,FALSE),E3665+10*(H3665-1)+1+_xlfn.IFNA(VLOOKUP(D3665,states!A$2:C$10,3,FALSE),1))</f>
        <v>67</v>
      </c>
      <c r="AB3665" t="str">
        <f>IF(V3665="","",V3665)</f>
        <v/>
      </c>
      <c r="AC3665" s="2" t="str">
        <f>_xlfn.IFNA(VLOOKUP(D3665,states!A$2:C$10,2,FALSE),"XX")</f>
        <v>A</v>
      </c>
      <c r="AD3665">
        <f>E3665</f>
        <v>1</v>
      </c>
      <c r="AE3665">
        <f>_xlfn.IFNA(VLOOKUP(D3665,states!A$2:D$10,4,FALSE),0)</f>
        <v>2</v>
      </c>
      <c r="AF3665">
        <v>0.5</v>
      </c>
      <c r="AG3665">
        <f>IF(AE3665=0,AF3665,IF(AE3665=1,IF(F3665=0.5,0.5,IF(H3665=1,0.5,1.5)),IF(F3665=0.5,0.5,IF(H3665=1,2.5,1.5))))</f>
        <v>2.5</v>
      </c>
      <c r="AH3665" s="7">
        <f>IF(AC3665="XX",0,1/C3665^(1/5)*IF(E3665=0,100,1)/(E3665+1)^(1/4))</f>
        <v>2.3266320771810562</v>
      </c>
    </row>
    <row r="3666" spans="1:34">
      <c r="A3666">
        <v>2874</v>
      </c>
      <c r="B3666" s="1">
        <v>23322.0821</v>
      </c>
      <c r="C3666" s="6">
        <v>5.0000000000000001E-3</v>
      </c>
      <c r="D3666" t="s">
        <v>3</v>
      </c>
      <c r="E3666">
        <v>1</v>
      </c>
      <c r="F3666">
        <v>5.5</v>
      </c>
      <c r="G3666" t="s">
        <v>1</v>
      </c>
      <c r="H3666">
        <v>1</v>
      </c>
      <c r="I3666" t="s">
        <v>0</v>
      </c>
      <c r="J3666">
        <v>1</v>
      </c>
      <c r="K3666">
        <v>4.5</v>
      </c>
      <c r="L3666" t="s">
        <v>1</v>
      </c>
      <c r="M3666">
        <v>1</v>
      </c>
      <c r="N3666" t="s">
        <v>2930</v>
      </c>
      <c r="O3666">
        <v>1</v>
      </c>
      <c r="P3666" t="str">
        <f>D3666&amp;"-"&amp;F3666&amp;"-"&amp;G3666&amp;"-"&amp;E3666&amp;"-"&amp;H3666</f>
        <v>A2Delta-5.5-e-1-1</v>
      </c>
      <c r="Q3666" t="str">
        <f>I3666&amp;"-"&amp;K3666&amp;"-"&amp;L3666&amp;"-"&amp;J3666&amp;"-"&amp;M3666</f>
        <v>X2Pi-4.5-e-1-1</v>
      </c>
      <c r="R3666">
        <f>B3666+S3666</f>
        <v>26315.087726393002</v>
      </c>
      <c r="S3666">
        <f>_xlfn.IFNA(VLOOKUP(Q3666,'MARVEL-X'!A$2:I$1400,7,FALSE),VLOOKUP(Q3666,MARVEL!A$2:J$1522,10,FALSE))</f>
        <v>2993.0056263930001</v>
      </c>
      <c r="T3666">
        <f>IF(P3666=P3665,R3666+T3665,R3666)</f>
        <v>184205.61835763999</v>
      </c>
      <c r="U3666">
        <f>IF(P3666=P3665,1+U3665,1)</f>
        <v>7</v>
      </c>
      <c r="V3666" t="str">
        <f t="shared" si="57"/>
        <v/>
      </c>
      <c r="W3666" t="str">
        <f>IF(V3666="","",IF(ABS(V3666-R3666)&gt;W$1,ABS(V3666-R3666),""))</f>
        <v/>
      </c>
      <c r="X3666" t="str">
        <f>Y3666&amp;"-"&amp;Z3666&amp;"-"&amp;AC3666&amp;"-"&amp;AD3666&amp;"-"&amp;AG3666</f>
        <v>5.5-e-A-1-2.5</v>
      </c>
      <c r="Y3666">
        <f>F3666</f>
        <v>5.5</v>
      </c>
      <c r="Z3666" s="2" t="str">
        <f>G3666</f>
        <v>e</v>
      </c>
      <c r="AA3666">
        <f>_xlfn.IFNA(VLOOKUP(X3666,'duo-out'!A$2:Q$5000,5,FALSE),E3666+10*(H3666-1)+1+_xlfn.IFNA(VLOOKUP(D3666,states!A$2:C$10,3,FALSE),1))</f>
        <v>67</v>
      </c>
      <c r="AB3666" t="str">
        <f>IF(V3666="","",V3666)</f>
        <v/>
      </c>
      <c r="AC3666" s="2" t="str">
        <f>_xlfn.IFNA(VLOOKUP(D3666,states!A$2:C$10,2,FALSE),"XX")</f>
        <v>A</v>
      </c>
      <c r="AD3666">
        <f>E3666</f>
        <v>1</v>
      </c>
      <c r="AE3666">
        <f>_xlfn.IFNA(VLOOKUP(D3666,states!A$2:D$10,4,FALSE),0)</f>
        <v>2</v>
      </c>
      <c r="AF3666">
        <v>0.5</v>
      </c>
      <c r="AG3666">
        <f>IF(AE3666=0,AF3666,IF(AE3666=1,IF(F3666=0.5,0.5,IF(H3666=1,0.5,1.5)),IF(F3666=0.5,0.5,IF(H3666=1,2.5,1.5))))</f>
        <v>2.5</v>
      </c>
      <c r="AH3666" s="7">
        <f>IF(AC3666="XX",0,1/C3666^(1/5)*IF(E3666=0,100,1)/(E3666+1)^(1/4))</f>
        <v>2.4263223583284943</v>
      </c>
    </row>
    <row r="3667" spans="1:34">
      <c r="A3667">
        <v>2862</v>
      </c>
      <c r="B3667" s="1">
        <v>23187.244500000001</v>
      </c>
      <c r="C3667" s="6">
        <v>5.0000000000000001E-3</v>
      </c>
      <c r="D3667" t="s">
        <v>3</v>
      </c>
      <c r="E3667">
        <v>1</v>
      </c>
      <c r="F3667">
        <v>5.5</v>
      </c>
      <c r="G3667" t="s">
        <v>1</v>
      </c>
      <c r="H3667">
        <v>1</v>
      </c>
      <c r="I3667" t="s">
        <v>0</v>
      </c>
      <c r="J3667">
        <v>1</v>
      </c>
      <c r="K3667">
        <v>5.5</v>
      </c>
      <c r="L3667" t="s">
        <v>2</v>
      </c>
      <c r="M3667">
        <v>1</v>
      </c>
      <c r="N3667" t="s">
        <v>2918</v>
      </c>
      <c r="O3667">
        <v>1</v>
      </c>
      <c r="P3667" t="str">
        <f>D3667&amp;"-"&amp;F3667&amp;"-"&amp;G3667&amp;"-"&amp;E3667&amp;"-"&amp;H3667</f>
        <v>A2Delta-5.5-e-1-1</v>
      </c>
      <c r="Q3667" t="str">
        <f>I3667&amp;"-"&amp;K3667&amp;"-"&amp;L3667&amp;"-"&amp;J3667&amp;"-"&amp;M3667</f>
        <v>X2Pi-5.5-f-1-1</v>
      </c>
      <c r="R3667">
        <f>B3667+S3667</f>
        <v>26315.089826846001</v>
      </c>
      <c r="S3667">
        <f>_xlfn.IFNA(VLOOKUP(Q3667,'MARVEL-X'!A$2:I$1400,7,FALSE),VLOOKUP(Q3667,MARVEL!A$2:J$1522,10,FALSE))</f>
        <v>3127.8453268459998</v>
      </c>
      <c r="T3667">
        <f>IF(P3667=P3666,R3667+T3666,R3667)</f>
        <v>210520.70818448599</v>
      </c>
      <c r="U3667">
        <f>IF(P3667=P3666,1+U3666,1)</f>
        <v>8</v>
      </c>
      <c r="V3667" t="str">
        <f t="shared" si="57"/>
        <v/>
      </c>
      <c r="W3667" t="str">
        <f>IF(V3667="","",IF(ABS(V3667-R3667)&gt;W$1,ABS(V3667-R3667),""))</f>
        <v/>
      </c>
      <c r="X3667" t="str">
        <f>Y3667&amp;"-"&amp;Z3667&amp;"-"&amp;AC3667&amp;"-"&amp;AD3667&amp;"-"&amp;AG3667</f>
        <v>5.5-e-A-1-2.5</v>
      </c>
      <c r="Y3667">
        <f>F3667</f>
        <v>5.5</v>
      </c>
      <c r="Z3667" s="2" t="str">
        <f>G3667</f>
        <v>e</v>
      </c>
      <c r="AA3667">
        <f>_xlfn.IFNA(VLOOKUP(X3667,'duo-out'!A$2:Q$5000,5,FALSE),E3667+10*(H3667-1)+1+_xlfn.IFNA(VLOOKUP(D3667,states!A$2:C$10,3,FALSE),1))</f>
        <v>67</v>
      </c>
      <c r="AB3667" t="str">
        <f>IF(V3667="","",V3667)</f>
        <v/>
      </c>
      <c r="AC3667" s="2" t="str">
        <f>_xlfn.IFNA(VLOOKUP(D3667,states!A$2:C$10,2,FALSE),"XX")</f>
        <v>A</v>
      </c>
      <c r="AD3667">
        <f>E3667</f>
        <v>1</v>
      </c>
      <c r="AE3667">
        <f>_xlfn.IFNA(VLOOKUP(D3667,states!A$2:D$10,4,FALSE),0)</f>
        <v>2</v>
      </c>
      <c r="AF3667">
        <v>0.5</v>
      </c>
      <c r="AG3667">
        <f>IF(AE3667=0,AF3667,IF(AE3667=1,IF(F3667=0.5,0.5,IF(H3667=1,0.5,1.5)),IF(F3667=0.5,0.5,IF(H3667=1,2.5,1.5))))</f>
        <v>2.5</v>
      </c>
      <c r="AH3667" s="7">
        <f>IF(AC3667="XX",0,1/C3667^(1/5)*IF(E3667=0,100,1)/(E3667+1)^(1/4))</f>
        <v>2.4263223583284943</v>
      </c>
    </row>
    <row r="3668" spans="1:34">
      <c r="A3668">
        <v>5558</v>
      </c>
      <c r="B3668" s="1">
        <v>23189.649000000001</v>
      </c>
      <c r="C3668" s="6">
        <v>6.8180000000000004E-2</v>
      </c>
      <c r="D3668" t="s">
        <v>3</v>
      </c>
      <c r="E3668">
        <v>1</v>
      </c>
      <c r="F3668">
        <v>5.5</v>
      </c>
      <c r="G3668" t="s">
        <v>1</v>
      </c>
      <c r="H3668">
        <v>1</v>
      </c>
      <c r="I3668" t="s">
        <v>0</v>
      </c>
      <c r="J3668">
        <v>1</v>
      </c>
      <c r="K3668">
        <v>4.5</v>
      </c>
      <c r="L3668" t="s">
        <v>1</v>
      </c>
      <c r="M3668">
        <v>2</v>
      </c>
      <c r="N3668" t="s">
        <v>5614</v>
      </c>
      <c r="O3668">
        <v>1</v>
      </c>
      <c r="P3668" t="str">
        <f>D3668&amp;"-"&amp;F3668&amp;"-"&amp;G3668&amp;"-"&amp;E3668&amp;"-"&amp;H3668</f>
        <v>A2Delta-5.5-e-1-1</v>
      </c>
      <c r="Q3668" t="str">
        <f>I3668&amp;"-"&amp;K3668&amp;"-"&amp;L3668&amp;"-"&amp;J3668&amp;"-"&amp;M3668</f>
        <v>X2Pi-4.5-e-1-2</v>
      </c>
      <c r="R3668">
        <f>B3668+S3668</f>
        <v>26315.033578030001</v>
      </c>
      <c r="S3668">
        <f>_xlfn.IFNA(VLOOKUP(Q3668,'MARVEL-X'!A$2:I$1400,7,FALSE),VLOOKUP(Q3668,MARVEL!A$2:J$1522,10,FALSE))</f>
        <v>3125.3845780299998</v>
      </c>
      <c r="T3668">
        <f>IF(P3668=P3667,R3668+T3667,R3668)</f>
        <v>236835.741762516</v>
      </c>
      <c r="U3668">
        <f>IF(P3668=P3667,1+U3667,1)</f>
        <v>9</v>
      </c>
      <c r="V3668" t="str">
        <f t="shared" si="57"/>
        <v/>
      </c>
      <c r="W3668" t="str">
        <f>IF(V3668="","",IF(ABS(V3668-R3668)&gt;W$1,ABS(V3668-R3668),""))</f>
        <v/>
      </c>
      <c r="X3668" t="str">
        <f>Y3668&amp;"-"&amp;Z3668&amp;"-"&amp;AC3668&amp;"-"&amp;AD3668&amp;"-"&amp;AG3668</f>
        <v>5.5-e-A-1-2.5</v>
      </c>
      <c r="Y3668">
        <f>F3668</f>
        <v>5.5</v>
      </c>
      <c r="Z3668" s="2" t="str">
        <f>G3668</f>
        <v>e</v>
      </c>
      <c r="AA3668">
        <f>_xlfn.IFNA(VLOOKUP(X3668,'duo-out'!A$2:Q$5000,5,FALSE),E3668+10*(H3668-1)+1+_xlfn.IFNA(VLOOKUP(D3668,states!A$2:C$10,3,FALSE),1))</f>
        <v>67</v>
      </c>
      <c r="AB3668" t="str">
        <f>IF(V3668="","",V3668)</f>
        <v/>
      </c>
      <c r="AC3668" s="2" t="str">
        <f>_xlfn.IFNA(VLOOKUP(D3668,states!A$2:C$10,2,FALSE),"XX")</f>
        <v>A</v>
      </c>
      <c r="AD3668">
        <f>E3668</f>
        <v>1</v>
      </c>
      <c r="AE3668">
        <f>_xlfn.IFNA(VLOOKUP(D3668,states!A$2:D$10,4,FALSE),0)</f>
        <v>2</v>
      </c>
      <c r="AF3668">
        <v>0.5</v>
      </c>
      <c r="AG3668">
        <f>IF(AE3668=0,AF3668,IF(AE3668=1,IF(F3668=0.5,0.5,IF(H3668=1,0.5,1.5)),IF(F3668=0.5,0.5,IF(H3668=1,2.5,1.5))))</f>
        <v>2.5</v>
      </c>
      <c r="AH3668" s="7">
        <f>IF(AC3668="XX",0,1/C3668^(1/5)*IF(E3668=0,100,1)/(E3668+1)^(1/4))</f>
        <v>1.4388353581893099</v>
      </c>
    </row>
    <row r="3669" spans="1:34">
      <c r="A3669">
        <v>5535</v>
      </c>
      <c r="B3669" s="1">
        <v>23187.234</v>
      </c>
      <c r="C3669" s="6">
        <v>0.05</v>
      </c>
      <c r="D3669" t="s">
        <v>3</v>
      </c>
      <c r="E3669">
        <v>1</v>
      </c>
      <c r="F3669">
        <v>5.5</v>
      </c>
      <c r="G3669" t="s">
        <v>1</v>
      </c>
      <c r="H3669">
        <v>1</v>
      </c>
      <c r="I3669" t="s">
        <v>0</v>
      </c>
      <c r="J3669">
        <v>1</v>
      </c>
      <c r="K3669">
        <v>5.5</v>
      </c>
      <c r="L3669" t="s">
        <v>2</v>
      </c>
      <c r="M3669">
        <v>1</v>
      </c>
      <c r="N3669" t="s">
        <v>5591</v>
      </c>
      <c r="O3669">
        <v>1</v>
      </c>
      <c r="P3669" t="str">
        <f>D3669&amp;"-"&amp;F3669&amp;"-"&amp;G3669&amp;"-"&amp;E3669&amp;"-"&amp;H3669</f>
        <v>A2Delta-5.5-e-1-1</v>
      </c>
      <c r="Q3669" t="str">
        <f>I3669&amp;"-"&amp;K3669&amp;"-"&amp;L3669&amp;"-"&amp;J3669&amp;"-"&amp;M3669</f>
        <v>X2Pi-5.5-f-1-1</v>
      </c>
      <c r="R3669">
        <f>B3669+S3669</f>
        <v>26315.079326846</v>
      </c>
      <c r="S3669">
        <f>_xlfn.IFNA(VLOOKUP(Q3669,'MARVEL-X'!A$2:I$1400,7,FALSE),VLOOKUP(Q3669,MARVEL!A$2:J$1522,10,FALSE))</f>
        <v>3127.8453268459998</v>
      </c>
      <c r="T3669">
        <f>IF(P3669=P3668,R3669+T3668,R3669)</f>
        <v>263150.82108936203</v>
      </c>
      <c r="U3669">
        <f>IF(P3669=P3668,1+U3668,1)</f>
        <v>10</v>
      </c>
      <c r="V3669" t="str">
        <f t="shared" si="57"/>
        <v/>
      </c>
      <c r="W3669" t="str">
        <f>IF(V3669="","",IF(ABS(V3669-R3669)&gt;W$1,ABS(V3669-R3669),""))</f>
        <v/>
      </c>
      <c r="X3669" t="str">
        <f>Y3669&amp;"-"&amp;Z3669&amp;"-"&amp;AC3669&amp;"-"&amp;AD3669&amp;"-"&amp;AG3669</f>
        <v>5.5-e-A-1-2.5</v>
      </c>
      <c r="Y3669">
        <f>F3669</f>
        <v>5.5</v>
      </c>
      <c r="Z3669" s="2" t="str">
        <f>G3669</f>
        <v>e</v>
      </c>
      <c r="AA3669">
        <f>_xlfn.IFNA(VLOOKUP(X3669,'duo-out'!A$2:Q$5000,5,FALSE),E3669+10*(H3669-1)+1+_xlfn.IFNA(VLOOKUP(D3669,states!A$2:C$10,3,FALSE),1))</f>
        <v>67</v>
      </c>
      <c r="AB3669" t="str">
        <f>IF(V3669="","",V3669)</f>
        <v/>
      </c>
      <c r="AC3669" s="2" t="str">
        <f>_xlfn.IFNA(VLOOKUP(D3669,states!A$2:C$10,2,FALSE),"XX")</f>
        <v>A</v>
      </c>
      <c r="AD3669">
        <f>E3669</f>
        <v>1</v>
      </c>
      <c r="AE3669">
        <f>_xlfn.IFNA(VLOOKUP(D3669,states!A$2:D$10,4,FALSE),0)</f>
        <v>2</v>
      </c>
      <c r="AF3669">
        <v>0.5</v>
      </c>
      <c r="AG3669">
        <f>IF(AE3669=0,AF3669,IF(AE3669=1,IF(F3669=0.5,0.5,IF(H3669=1,0.5,1.5)),IF(F3669=0.5,0.5,IF(H3669=1,2.5,1.5))))</f>
        <v>2.5</v>
      </c>
      <c r="AH3669" s="7">
        <f>IF(AC3669="XX",0,1/C3669^(1/5)*IF(E3669=0,100,1)/(E3669+1)^(1/4))</f>
        <v>1.5309059120638666</v>
      </c>
    </row>
    <row r="3670" spans="1:34">
      <c r="A3670">
        <v>5486</v>
      </c>
      <c r="B3670" s="1">
        <v>23322.076000000001</v>
      </c>
      <c r="C3670" s="6">
        <v>0.05</v>
      </c>
      <c r="D3670" t="s">
        <v>3</v>
      </c>
      <c r="E3670">
        <v>1</v>
      </c>
      <c r="F3670">
        <v>5.5</v>
      </c>
      <c r="G3670" t="s">
        <v>1</v>
      </c>
      <c r="H3670">
        <v>1</v>
      </c>
      <c r="I3670" t="s">
        <v>0</v>
      </c>
      <c r="J3670">
        <v>1</v>
      </c>
      <c r="K3670">
        <v>4.5</v>
      </c>
      <c r="L3670" t="s">
        <v>1</v>
      </c>
      <c r="M3670">
        <v>1</v>
      </c>
      <c r="N3670" t="s">
        <v>5542</v>
      </c>
      <c r="O3670">
        <v>1</v>
      </c>
      <c r="P3670" t="str">
        <f>D3670&amp;"-"&amp;F3670&amp;"-"&amp;G3670&amp;"-"&amp;E3670&amp;"-"&amp;H3670</f>
        <v>A2Delta-5.5-e-1-1</v>
      </c>
      <c r="Q3670" t="str">
        <f>I3670&amp;"-"&amp;K3670&amp;"-"&amp;L3670&amp;"-"&amp;J3670&amp;"-"&amp;M3670</f>
        <v>X2Pi-4.5-e-1-1</v>
      </c>
      <c r="R3670">
        <f>B3670+S3670</f>
        <v>26315.081626393003</v>
      </c>
      <c r="S3670">
        <f>_xlfn.IFNA(VLOOKUP(Q3670,'MARVEL-X'!A$2:I$1400,7,FALSE),VLOOKUP(Q3670,MARVEL!A$2:J$1522,10,FALSE))</f>
        <v>2993.0056263930001</v>
      </c>
      <c r="T3670">
        <f>IF(P3670=P3669,R3670+T3669,R3670)</f>
        <v>289465.90271575504</v>
      </c>
      <c r="U3670">
        <f>IF(P3670=P3669,1+U3669,1)</f>
        <v>11</v>
      </c>
      <c r="V3670" t="str">
        <f t="shared" si="57"/>
        <v/>
      </c>
      <c r="W3670" t="str">
        <f>IF(V3670="","",IF(ABS(V3670-R3670)&gt;W$1,ABS(V3670-R3670),""))</f>
        <v/>
      </c>
      <c r="X3670" t="str">
        <f>Y3670&amp;"-"&amp;Z3670&amp;"-"&amp;AC3670&amp;"-"&amp;AD3670&amp;"-"&amp;AG3670</f>
        <v>5.5-e-A-1-2.5</v>
      </c>
      <c r="Y3670">
        <f>F3670</f>
        <v>5.5</v>
      </c>
      <c r="Z3670" s="2" t="str">
        <f>G3670</f>
        <v>e</v>
      </c>
      <c r="AA3670">
        <f>_xlfn.IFNA(VLOOKUP(X3670,'duo-out'!A$2:Q$5000,5,FALSE),E3670+10*(H3670-1)+1+_xlfn.IFNA(VLOOKUP(D3670,states!A$2:C$10,3,FALSE),1))</f>
        <v>67</v>
      </c>
      <c r="AB3670" t="str">
        <f>IF(V3670="","",V3670)</f>
        <v/>
      </c>
      <c r="AC3670" s="2" t="str">
        <f>_xlfn.IFNA(VLOOKUP(D3670,states!A$2:C$10,2,FALSE),"XX")</f>
        <v>A</v>
      </c>
      <c r="AD3670">
        <f>E3670</f>
        <v>1</v>
      </c>
      <c r="AE3670">
        <f>_xlfn.IFNA(VLOOKUP(D3670,states!A$2:D$10,4,FALSE),0)</f>
        <v>2</v>
      </c>
      <c r="AF3670">
        <v>0.5</v>
      </c>
      <c r="AG3670">
        <f>IF(AE3670=0,AF3670,IF(AE3670=1,IF(F3670=0.5,0.5,IF(H3670=1,0.5,1.5)),IF(F3670=0.5,0.5,IF(H3670=1,2.5,1.5))))</f>
        <v>2.5</v>
      </c>
      <c r="AH3670" s="7">
        <f>IF(AC3670="XX",0,1/C3670^(1/5)*IF(E3670=0,100,1)/(E3670+1)^(1/4))</f>
        <v>1.5309059120638666</v>
      </c>
    </row>
    <row r="3671" spans="1:34">
      <c r="A3671">
        <v>996</v>
      </c>
      <c r="B3671" s="1">
        <v>23023.5</v>
      </c>
      <c r="C3671" s="6">
        <v>0.05</v>
      </c>
      <c r="D3671" t="s">
        <v>3</v>
      </c>
      <c r="E3671">
        <v>1</v>
      </c>
      <c r="F3671">
        <v>5.5</v>
      </c>
      <c r="G3671" t="s">
        <v>1</v>
      </c>
      <c r="H3671">
        <v>1</v>
      </c>
      <c r="I3671" t="s">
        <v>0</v>
      </c>
      <c r="J3671">
        <v>1</v>
      </c>
      <c r="K3671">
        <v>6.5</v>
      </c>
      <c r="L3671" t="s">
        <v>1</v>
      </c>
      <c r="M3671">
        <v>1</v>
      </c>
      <c r="N3671" t="s">
        <v>1052</v>
      </c>
      <c r="O3671">
        <v>1</v>
      </c>
      <c r="P3671" t="str">
        <f>D3671&amp;"-"&amp;F3671&amp;"-"&amp;G3671&amp;"-"&amp;E3671&amp;"-"&amp;H3671</f>
        <v>A2Delta-5.5-e-1-1</v>
      </c>
      <c r="Q3671" t="str">
        <f>I3671&amp;"-"&amp;K3671&amp;"-"&amp;L3671&amp;"-"&amp;J3671&amp;"-"&amp;M3671</f>
        <v>X2Pi-6.5-e-1-1</v>
      </c>
      <c r="R3671">
        <f>B3671+S3671</f>
        <v>26315.071373651001</v>
      </c>
      <c r="S3671">
        <f>_xlfn.IFNA(VLOOKUP(Q3671,'MARVEL-X'!A$2:I$1400,7,FALSE),VLOOKUP(Q3671,MARVEL!A$2:J$1522,10,FALSE))</f>
        <v>3291.5713736510002</v>
      </c>
      <c r="T3671">
        <f>IF(P3671=P3670,R3671+T3670,R3671)</f>
        <v>315780.97408940602</v>
      </c>
      <c r="U3671">
        <f>IF(P3671=P3670,1+U3670,1)</f>
        <v>12</v>
      </c>
      <c r="V3671" t="str">
        <f t="shared" si="57"/>
        <v/>
      </c>
      <c r="W3671" t="str">
        <f>IF(V3671="","",IF(ABS(V3671-R3671)&gt;W$1,ABS(V3671-R3671),""))</f>
        <v/>
      </c>
      <c r="X3671" t="str">
        <f>Y3671&amp;"-"&amp;Z3671&amp;"-"&amp;AC3671&amp;"-"&amp;AD3671&amp;"-"&amp;AG3671</f>
        <v>5.5-e-A-1-2.5</v>
      </c>
      <c r="Y3671">
        <f>F3671</f>
        <v>5.5</v>
      </c>
      <c r="Z3671" s="2" t="str">
        <f>G3671</f>
        <v>e</v>
      </c>
      <c r="AA3671">
        <f>_xlfn.IFNA(VLOOKUP(X3671,'duo-out'!A$2:Q$5000,5,FALSE),E3671+10*(H3671-1)+1+_xlfn.IFNA(VLOOKUP(D3671,states!A$2:C$10,3,FALSE),1))</f>
        <v>67</v>
      </c>
      <c r="AB3671" t="str">
        <f>IF(V3671="","",V3671)</f>
        <v/>
      </c>
      <c r="AC3671" s="2" t="str">
        <f>_xlfn.IFNA(VLOOKUP(D3671,states!A$2:C$10,2,FALSE),"XX")</f>
        <v>A</v>
      </c>
      <c r="AD3671">
        <f>E3671</f>
        <v>1</v>
      </c>
      <c r="AE3671">
        <f>_xlfn.IFNA(VLOOKUP(D3671,states!A$2:D$10,4,FALSE),0)</f>
        <v>2</v>
      </c>
      <c r="AF3671">
        <v>0.5</v>
      </c>
      <c r="AG3671">
        <f>IF(AE3671=0,AF3671,IF(AE3671=1,IF(F3671=0.5,0.5,IF(H3671=1,0.5,1.5)),IF(F3671=0.5,0.5,IF(H3671=1,2.5,1.5))))</f>
        <v>2.5</v>
      </c>
      <c r="AH3671" s="7">
        <f>IF(AC3671="XX",0,1/C3671^(1/5)*IF(E3671=0,100,1)/(E3671+1)^(1/4))</f>
        <v>1.5309059120638666</v>
      </c>
    </row>
    <row r="3672" spans="1:34">
      <c r="A3672">
        <v>978</v>
      </c>
      <c r="B3672" s="1">
        <v>23187.27</v>
      </c>
      <c r="C3672" s="6">
        <v>0.05</v>
      </c>
      <c r="D3672" t="s">
        <v>3</v>
      </c>
      <c r="E3672">
        <v>1</v>
      </c>
      <c r="F3672">
        <v>5.5</v>
      </c>
      <c r="G3672" t="s">
        <v>1</v>
      </c>
      <c r="H3672">
        <v>1</v>
      </c>
      <c r="I3672" t="s">
        <v>0</v>
      </c>
      <c r="J3672">
        <v>1</v>
      </c>
      <c r="K3672">
        <v>5.5</v>
      </c>
      <c r="L3672" t="s">
        <v>2</v>
      </c>
      <c r="M3672">
        <v>1</v>
      </c>
      <c r="N3672" t="s">
        <v>1034</v>
      </c>
      <c r="O3672">
        <v>1</v>
      </c>
      <c r="P3672" t="str">
        <f>D3672&amp;"-"&amp;F3672&amp;"-"&amp;G3672&amp;"-"&amp;E3672&amp;"-"&amp;H3672</f>
        <v>A2Delta-5.5-e-1-1</v>
      </c>
      <c r="Q3672" t="str">
        <f>I3672&amp;"-"&amp;K3672&amp;"-"&amp;L3672&amp;"-"&amp;J3672&amp;"-"&amp;M3672</f>
        <v>X2Pi-5.5-f-1-1</v>
      </c>
      <c r="R3672">
        <f>B3672+S3672</f>
        <v>26315.115326846</v>
      </c>
      <c r="S3672">
        <f>_xlfn.IFNA(VLOOKUP(Q3672,'MARVEL-X'!A$2:I$1400,7,FALSE),VLOOKUP(Q3672,MARVEL!A$2:J$1522,10,FALSE))</f>
        <v>3127.8453268459998</v>
      </c>
      <c r="T3672">
        <f>IF(P3672=P3671,R3672+T3671,R3672)</f>
        <v>342096.08941625204</v>
      </c>
      <c r="U3672">
        <f>IF(P3672=P3671,1+U3671,1)</f>
        <v>13</v>
      </c>
      <c r="V3672" t="str">
        <f t="shared" si="57"/>
        <v/>
      </c>
      <c r="W3672" t="str">
        <f>IF(V3672="","",IF(ABS(V3672-R3672)&gt;W$1,ABS(V3672-R3672),""))</f>
        <v/>
      </c>
      <c r="X3672" t="str">
        <f>Y3672&amp;"-"&amp;Z3672&amp;"-"&amp;AC3672&amp;"-"&amp;AD3672&amp;"-"&amp;AG3672</f>
        <v>5.5-e-A-1-2.5</v>
      </c>
      <c r="Y3672">
        <f>F3672</f>
        <v>5.5</v>
      </c>
      <c r="Z3672" s="2" t="str">
        <f>G3672</f>
        <v>e</v>
      </c>
      <c r="AA3672">
        <f>_xlfn.IFNA(VLOOKUP(X3672,'duo-out'!A$2:Q$5000,5,FALSE),E3672+10*(H3672-1)+1+_xlfn.IFNA(VLOOKUP(D3672,states!A$2:C$10,3,FALSE),1))</f>
        <v>67</v>
      </c>
      <c r="AB3672" t="str">
        <f>IF(V3672="","",V3672)</f>
        <v/>
      </c>
      <c r="AC3672" s="2" t="str">
        <f>_xlfn.IFNA(VLOOKUP(D3672,states!A$2:C$10,2,FALSE),"XX")</f>
        <v>A</v>
      </c>
      <c r="AD3672">
        <f>E3672</f>
        <v>1</v>
      </c>
      <c r="AE3672">
        <f>_xlfn.IFNA(VLOOKUP(D3672,states!A$2:D$10,4,FALSE),0)</f>
        <v>2</v>
      </c>
      <c r="AF3672">
        <v>0.5</v>
      </c>
      <c r="AG3672">
        <f>IF(AE3672=0,AF3672,IF(AE3672=1,IF(F3672=0.5,0.5,IF(H3672=1,0.5,1.5)),IF(F3672=0.5,0.5,IF(H3672=1,2.5,1.5))))</f>
        <v>2.5</v>
      </c>
      <c r="AH3672" s="7">
        <f>IF(AC3672="XX",0,1/C3672^(1/5)*IF(E3672=0,100,1)/(E3672+1)^(1/4))</f>
        <v>1.5309059120638666</v>
      </c>
    </row>
    <row r="3673" spans="1:34">
      <c r="A3673">
        <v>908</v>
      </c>
      <c r="B3673" s="1">
        <v>23322.080000000002</v>
      </c>
      <c r="C3673" s="6">
        <v>0.05</v>
      </c>
      <c r="D3673" t="s">
        <v>3</v>
      </c>
      <c r="E3673">
        <v>1</v>
      </c>
      <c r="F3673">
        <v>5.5</v>
      </c>
      <c r="G3673" t="s">
        <v>1</v>
      </c>
      <c r="H3673">
        <v>1</v>
      </c>
      <c r="I3673" t="s">
        <v>0</v>
      </c>
      <c r="J3673">
        <v>1</v>
      </c>
      <c r="K3673">
        <v>4.5</v>
      </c>
      <c r="L3673" t="s">
        <v>1</v>
      </c>
      <c r="M3673">
        <v>1</v>
      </c>
      <c r="N3673" t="s">
        <v>964</v>
      </c>
      <c r="O3673">
        <v>1</v>
      </c>
      <c r="P3673" t="str">
        <f>D3673&amp;"-"&amp;F3673&amp;"-"&amp;G3673&amp;"-"&amp;E3673&amp;"-"&amp;H3673</f>
        <v>A2Delta-5.5-e-1-1</v>
      </c>
      <c r="Q3673" t="str">
        <f>I3673&amp;"-"&amp;K3673&amp;"-"&amp;L3673&amp;"-"&amp;J3673&amp;"-"&amp;M3673</f>
        <v>X2Pi-4.5-e-1-1</v>
      </c>
      <c r="R3673">
        <f>B3673+S3673</f>
        <v>26315.085626393004</v>
      </c>
      <c r="S3673">
        <f>_xlfn.IFNA(VLOOKUP(Q3673,'MARVEL-X'!A$2:I$1400,7,FALSE),VLOOKUP(Q3673,MARVEL!A$2:J$1522,10,FALSE))</f>
        <v>2993.0056263930001</v>
      </c>
      <c r="T3673">
        <f>IF(P3673=P3672,R3673+T3672,R3673)</f>
        <v>368411.17504264507</v>
      </c>
      <c r="U3673">
        <f>IF(P3673=P3672,1+U3672,1)</f>
        <v>14</v>
      </c>
      <c r="V3673">
        <f t="shared" si="57"/>
        <v>26315.083931617504</v>
      </c>
      <c r="W3673" t="str">
        <f>IF(V3673="","",IF(ABS(V3673-R3673)&gt;W$1,ABS(V3673-R3673),""))</f>
        <v/>
      </c>
      <c r="X3673" t="str">
        <f>Y3673&amp;"-"&amp;Z3673&amp;"-"&amp;AC3673&amp;"-"&amp;AD3673&amp;"-"&amp;AG3673</f>
        <v>5.5-e-A-1-2.5</v>
      </c>
      <c r="Y3673">
        <f>F3673</f>
        <v>5.5</v>
      </c>
      <c r="Z3673" s="2" t="str">
        <f>G3673</f>
        <v>e</v>
      </c>
      <c r="AA3673">
        <f>_xlfn.IFNA(VLOOKUP(X3673,'duo-out'!A$2:Q$5000,5,FALSE),E3673+10*(H3673-1)+1+_xlfn.IFNA(VLOOKUP(D3673,states!A$2:C$10,3,FALSE),1))</f>
        <v>67</v>
      </c>
      <c r="AB3673">
        <f>IF(V3673="","",V3673)</f>
        <v>26315.083931617504</v>
      </c>
      <c r="AC3673" s="2" t="str">
        <f>_xlfn.IFNA(VLOOKUP(D3673,states!A$2:C$10,2,FALSE),"XX")</f>
        <v>A</v>
      </c>
      <c r="AD3673">
        <f>E3673</f>
        <v>1</v>
      </c>
      <c r="AE3673">
        <f>_xlfn.IFNA(VLOOKUP(D3673,states!A$2:D$10,4,FALSE),0)</f>
        <v>2</v>
      </c>
      <c r="AF3673">
        <v>0.5</v>
      </c>
      <c r="AG3673">
        <f>IF(AE3673=0,AF3673,IF(AE3673=1,IF(F3673=0.5,0.5,IF(H3673=1,0.5,1.5)),IF(F3673=0.5,0.5,IF(H3673=1,2.5,1.5))))</f>
        <v>2.5</v>
      </c>
      <c r="AH3673" s="7">
        <f>IF(AC3673="XX",0,1/C3673^(1/5)*IF(E3673=0,100,1)/(E3673+1)^(1/4))</f>
        <v>1.5309059120638666</v>
      </c>
    </row>
    <row r="3674" spans="1:34">
      <c r="A3674">
        <v>4081</v>
      </c>
      <c r="B3674" s="1">
        <v>20426.1656</v>
      </c>
      <c r="C3674" s="6">
        <v>1.585E-2</v>
      </c>
      <c r="D3674" t="s">
        <v>3</v>
      </c>
      <c r="E3674">
        <v>1</v>
      </c>
      <c r="F3674">
        <v>5.5</v>
      </c>
      <c r="G3674" t="s">
        <v>1</v>
      </c>
      <c r="H3674">
        <v>2</v>
      </c>
      <c r="I3674" t="s">
        <v>0</v>
      </c>
      <c r="J3674">
        <v>2</v>
      </c>
      <c r="K3674">
        <v>6.5</v>
      </c>
      <c r="L3674" t="s">
        <v>1</v>
      </c>
      <c r="M3674">
        <v>2</v>
      </c>
      <c r="N3674" t="s">
        <v>4137</v>
      </c>
      <c r="O3674">
        <v>1</v>
      </c>
      <c r="P3674" t="str">
        <f>D3674&amp;"-"&amp;F3674&amp;"-"&amp;G3674&amp;"-"&amp;E3674&amp;"-"&amp;H3674</f>
        <v>A2Delta-5.5-e-1-2</v>
      </c>
      <c r="Q3674" t="str">
        <f>I3674&amp;"-"&amp;K3674&amp;"-"&amp;L3674&amp;"-"&amp;J3674&amp;"-"&amp;M3674</f>
        <v>X2Pi-6.5-e-2-2</v>
      </c>
      <c r="R3674">
        <f>B3674+S3674</f>
        <v>26481.114559009999</v>
      </c>
      <c r="S3674">
        <f>_xlfn.IFNA(VLOOKUP(Q3674,'MARVEL-X'!A$2:I$1400,7,FALSE),VLOOKUP(Q3674,MARVEL!A$2:J$1522,10,FALSE))</f>
        <v>6054.9489590100002</v>
      </c>
      <c r="T3674">
        <f>IF(P3674=P3673,R3674+T3673,R3674)</f>
        <v>26481.114559009999</v>
      </c>
      <c r="U3674">
        <f>IF(P3674=P3673,1+U3673,1)</f>
        <v>1</v>
      </c>
      <c r="V3674" t="str">
        <f t="shared" si="57"/>
        <v/>
      </c>
      <c r="W3674" t="str">
        <f>IF(V3674="","",IF(ABS(V3674-R3674)&gt;W$1,ABS(V3674-R3674),""))</f>
        <v/>
      </c>
      <c r="X3674" t="str">
        <f>Y3674&amp;"-"&amp;Z3674&amp;"-"&amp;AC3674&amp;"-"&amp;AD3674&amp;"-"&amp;AG3674</f>
        <v>5.5-e-A-1-1.5</v>
      </c>
      <c r="Y3674">
        <f>F3674</f>
        <v>5.5</v>
      </c>
      <c r="Z3674" s="2" t="str">
        <f>G3674</f>
        <v>e</v>
      </c>
      <c r="AA3674">
        <f>_xlfn.IFNA(VLOOKUP(X3674,'duo-out'!A$2:Q$5000,5,FALSE),E3674+10*(H3674-1)+1+_xlfn.IFNA(VLOOKUP(D3674,states!A$2:C$10,3,FALSE),1))</f>
        <v>69</v>
      </c>
      <c r="AB3674" t="str">
        <f>IF(V3674="","",V3674)</f>
        <v/>
      </c>
      <c r="AC3674" s="2" t="str">
        <f>_xlfn.IFNA(VLOOKUP(D3674,states!A$2:C$10,2,FALSE),"XX")</f>
        <v>A</v>
      </c>
      <c r="AD3674">
        <f>E3674</f>
        <v>1</v>
      </c>
      <c r="AE3674">
        <f>_xlfn.IFNA(VLOOKUP(D3674,states!A$2:D$10,4,FALSE),0)</f>
        <v>2</v>
      </c>
      <c r="AF3674">
        <v>0.5</v>
      </c>
      <c r="AG3674">
        <f>IF(AE3674=0,AF3674,IF(AE3674=1,IF(F3674=0.5,0.5,IF(H3674=1,0.5,1.5)),IF(F3674=0.5,0.5,IF(H3674=1,2.5,1.5))))</f>
        <v>1.5</v>
      </c>
      <c r="AH3674" s="7">
        <f>IF(AC3674="XX",0,1/C3674^(1/5)*IF(E3674=0,100,1)/(E3674+1)^(1/4))</f>
        <v>1.926356433915261</v>
      </c>
    </row>
    <row r="3675" spans="1:34">
      <c r="A3675">
        <v>4057</v>
      </c>
      <c r="B3675" s="1">
        <v>20606.5206</v>
      </c>
      <c r="C3675" s="6">
        <v>5.0000000000000001E-3</v>
      </c>
      <c r="D3675" t="s">
        <v>3</v>
      </c>
      <c r="E3675">
        <v>1</v>
      </c>
      <c r="F3675">
        <v>5.5</v>
      </c>
      <c r="G3675" t="s">
        <v>1</v>
      </c>
      <c r="H3675">
        <v>2</v>
      </c>
      <c r="I3675" t="s">
        <v>0</v>
      </c>
      <c r="J3675">
        <v>2</v>
      </c>
      <c r="K3675">
        <v>5.5</v>
      </c>
      <c r="L3675" t="s">
        <v>2</v>
      </c>
      <c r="M3675">
        <v>2</v>
      </c>
      <c r="N3675" t="s">
        <v>4113</v>
      </c>
      <c r="O3675">
        <v>1</v>
      </c>
      <c r="P3675" t="str">
        <f>D3675&amp;"-"&amp;F3675&amp;"-"&amp;G3675&amp;"-"&amp;E3675&amp;"-"&amp;H3675</f>
        <v>A2Delta-5.5-e-1-2</v>
      </c>
      <c r="Q3675" t="str">
        <f>I3675&amp;"-"&amp;K3675&amp;"-"&amp;L3675&amp;"-"&amp;J3675&amp;"-"&amp;M3675</f>
        <v>X2Pi-5.5-f-2-2</v>
      </c>
      <c r="R3675">
        <f>B3675+S3675</f>
        <v>26481.134190261</v>
      </c>
      <c r="S3675">
        <f>_xlfn.IFNA(VLOOKUP(Q3675,'MARVEL-X'!A$2:I$1400,7,FALSE),VLOOKUP(Q3675,MARVEL!A$2:J$1522,10,FALSE))</f>
        <v>5874.6135902610004</v>
      </c>
      <c r="T3675">
        <f>IF(P3675=P3674,R3675+T3674,R3675)</f>
        <v>52962.248749270999</v>
      </c>
      <c r="U3675">
        <f>IF(P3675=P3674,1+U3674,1)</f>
        <v>2</v>
      </c>
      <c r="V3675" t="str">
        <f t="shared" si="57"/>
        <v/>
      </c>
      <c r="W3675" t="str">
        <f>IF(V3675="","",IF(ABS(V3675-R3675)&gt;W$1,ABS(V3675-R3675),""))</f>
        <v/>
      </c>
      <c r="X3675" t="str">
        <f>Y3675&amp;"-"&amp;Z3675&amp;"-"&amp;AC3675&amp;"-"&amp;AD3675&amp;"-"&amp;AG3675</f>
        <v>5.5-e-A-1-1.5</v>
      </c>
      <c r="Y3675">
        <f>F3675</f>
        <v>5.5</v>
      </c>
      <c r="Z3675" s="2" t="str">
        <f>G3675</f>
        <v>e</v>
      </c>
      <c r="AA3675">
        <f>_xlfn.IFNA(VLOOKUP(X3675,'duo-out'!A$2:Q$5000,5,FALSE),E3675+10*(H3675-1)+1+_xlfn.IFNA(VLOOKUP(D3675,states!A$2:C$10,3,FALSE),1))</f>
        <v>69</v>
      </c>
      <c r="AB3675" t="str">
        <f>IF(V3675="","",V3675)</f>
        <v/>
      </c>
      <c r="AC3675" s="2" t="str">
        <f>_xlfn.IFNA(VLOOKUP(D3675,states!A$2:C$10,2,FALSE),"XX")</f>
        <v>A</v>
      </c>
      <c r="AD3675">
        <f>E3675</f>
        <v>1</v>
      </c>
      <c r="AE3675">
        <f>_xlfn.IFNA(VLOOKUP(D3675,states!A$2:D$10,4,FALSE),0)</f>
        <v>2</v>
      </c>
      <c r="AF3675">
        <v>0.5</v>
      </c>
      <c r="AG3675">
        <f>IF(AE3675=0,AF3675,IF(AE3675=1,IF(F3675=0.5,0.5,IF(H3675=1,0.5,1.5)),IF(F3675=0.5,0.5,IF(H3675=1,2.5,1.5))))</f>
        <v>1.5</v>
      </c>
      <c r="AH3675" s="7">
        <f>IF(AC3675="XX",0,1/C3675^(1/5)*IF(E3675=0,100,1)/(E3675+1)^(1/4))</f>
        <v>2.4263223583284943</v>
      </c>
    </row>
    <row r="3676" spans="1:34">
      <c r="A3676">
        <v>4050</v>
      </c>
      <c r="B3676" s="1">
        <v>20764.504499999999</v>
      </c>
      <c r="C3676" s="6">
        <v>5.0000000000000001E-3</v>
      </c>
      <c r="D3676" t="s">
        <v>3</v>
      </c>
      <c r="E3676">
        <v>1</v>
      </c>
      <c r="F3676">
        <v>5.5</v>
      </c>
      <c r="G3676" t="s">
        <v>1</v>
      </c>
      <c r="H3676">
        <v>2</v>
      </c>
      <c r="I3676" t="s">
        <v>0</v>
      </c>
      <c r="J3676">
        <v>2</v>
      </c>
      <c r="K3676">
        <v>4.5</v>
      </c>
      <c r="L3676" t="s">
        <v>1</v>
      </c>
      <c r="M3676">
        <v>2</v>
      </c>
      <c r="N3676" t="s">
        <v>4106</v>
      </c>
      <c r="O3676">
        <v>1</v>
      </c>
      <c r="P3676" t="str">
        <f>D3676&amp;"-"&amp;F3676&amp;"-"&amp;G3676&amp;"-"&amp;E3676&amp;"-"&amp;H3676</f>
        <v>A2Delta-5.5-e-1-2</v>
      </c>
      <c r="Q3676" t="str">
        <f>I3676&amp;"-"&amp;K3676&amp;"-"&amp;L3676&amp;"-"&amp;J3676&amp;"-"&amp;M3676</f>
        <v>X2Pi-4.5-e-2-2</v>
      </c>
      <c r="R3676">
        <f>B3676+S3676</f>
        <v>26481.13264127</v>
      </c>
      <c r="S3676">
        <f>_xlfn.IFNA(VLOOKUP(Q3676,'MARVEL-X'!A$2:I$1400,7,FALSE),VLOOKUP(Q3676,MARVEL!A$2:J$1522,10,FALSE))</f>
        <v>5716.62814127</v>
      </c>
      <c r="T3676">
        <f>IF(P3676=P3675,R3676+T3675,R3676)</f>
        <v>79443.381390541006</v>
      </c>
      <c r="U3676">
        <f>IF(P3676=P3675,1+U3675,1)</f>
        <v>3</v>
      </c>
      <c r="V3676" t="str">
        <f t="shared" si="57"/>
        <v/>
      </c>
      <c r="W3676" t="str">
        <f>IF(V3676="","",IF(ABS(V3676-R3676)&gt;W$1,ABS(V3676-R3676),""))</f>
        <v/>
      </c>
      <c r="X3676" t="str">
        <f>Y3676&amp;"-"&amp;Z3676&amp;"-"&amp;AC3676&amp;"-"&amp;AD3676&amp;"-"&amp;AG3676</f>
        <v>5.5-e-A-1-1.5</v>
      </c>
      <c r="Y3676">
        <f>F3676</f>
        <v>5.5</v>
      </c>
      <c r="Z3676" s="2" t="str">
        <f>G3676</f>
        <v>e</v>
      </c>
      <c r="AA3676">
        <f>_xlfn.IFNA(VLOOKUP(X3676,'duo-out'!A$2:Q$5000,5,FALSE),E3676+10*(H3676-1)+1+_xlfn.IFNA(VLOOKUP(D3676,states!A$2:C$10,3,FALSE),1))</f>
        <v>69</v>
      </c>
      <c r="AB3676" t="str">
        <f>IF(V3676="","",V3676)</f>
        <v/>
      </c>
      <c r="AC3676" s="2" t="str">
        <f>_xlfn.IFNA(VLOOKUP(D3676,states!A$2:C$10,2,FALSE),"XX")</f>
        <v>A</v>
      </c>
      <c r="AD3676">
        <f>E3676</f>
        <v>1</v>
      </c>
      <c r="AE3676">
        <f>_xlfn.IFNA(VLOOKUP(D3676,states!A$2:D$10,4,FALSE),0)</f>
        <v>2</v>
      </c>
      <c r="AF3676">
        <v>0.5</v>
      </c>
      <c r="AG3676">
        <f>IF(AE3676=0,AF3676,IF(AE3676=1,IF(F3676=0.5,0.5,IF(H3676=1,0.5,1.5)),IF(F3676=0.5,0.5,IF(H3676=1,2.5,1.5))))</f>
        <v>1.5</v>
      </c>
      <c r="AH3676" s="7">
        <f>IF(AC3676="XX",0,1/C3676^(1/5)*IF(E3676=0,100,1)/(E3676+1)^(1/4))</f>
        <v>2.4263223583284943</v>
      </c>
    </row>
    <row r="3677" spans="1:34">
      <c r="A3677">
        <v>3635</v>
      </c>
      <c r="B3677" s="1">
        <v>23003.7925</v>
      </c>
      <c r="C3677" s="6">
        <v>5.0000000000000001E-3</v>
      </c>
      <c r="D3677" t="s">
        <v>3</v>
      </c>
      <c r="E3677">
        <v>1</v>
      </c>
      <c r="F3677">
        <v>5.5</v>
      </c>
      <c r="G3677" t="s">
        <v>1</v>
      </c>
      <c r="H3677">
        <v>2</v>
      </c>
      <c r="I3677" t="s">
        <v>0</v>
      </c>
      <c r="J3677">
        <v>1</v>
      </c>
      <c r="K3677">
        <v>6.5</v>
      </c>
      <c r="L3677" t="s">
        <v>1</v>
      </c>
      <c r="M3677">
        <v>2</v>
      </c>
      <c r="N3677" t="s">
        <v>3691</v>
      </c>
      <c r="O3677">
        <v>1</v>
      </c>
      <c r="P3677" t="str">
        <f>D3677&amp;"-"&amp;F3677&amp;"-"&amp;G3677&amp;"-"&amp;E3677&amp;"-"&amp;H3677</f>
        <v>A2Delta-5.5-e-1-2</v>
      </c>
      <c r="Q3677" t="str">
        <f>I3677&amp;"-"&amp;K3677&amp;"-"&amp;L3677&amp;"-"&amp;J3677&amp;"-"&amp;M3677</f>
        <v>X2Pi-6.5-e-1-2</v>
      </c>
      <c r="R3677">
        <f>B3677+S3677</f>
        <v>26481.126983962</v>
      </c>
      <c r="S3677">
        <f>_xlfn.IFNA(VLOOKUP(Q3677,'MARVEL-X'!A$2:I$1400,7,FALSE),VLOOKUP(Q3677,MARVEL!A$2:J$1522,10,FALSE))</f>
        <v>3477.3344839619999</v>
      </c>
      <c r="T3677">
        <f>IF(P3677=P3676,R3677+T3676,R3677)</f>
        <v>105924.508374503</v>
      </c>
      <c r="U3677">
        <f>IF(P3677=P3676,1+U3676,1)</f>
        <v>4</v>
      </c>
      <c r="V3677" t="str">
        <f t="shared" si="57"/>
        <v/>
      </c>
      <c r="W3677" t="str">
        <f>IF(V3677="","",IF(ABS(V3677-R3677)&gt;W$1,ABS(V3677-R3677),""))</f>
        <v/>
      </c>
      <c r="X3677" t="str">
        <f>Y3677&amp;"-"&amp;Z3677&amp;"-"&amp;AC3677&amp;"-"&amp;AD3677&amp;"-"&amp;AG3677</f>
        <v>5.5-e-A-1-1.5</v>
      </c>
      <c r="Y3677">
        <f>F3677</f>
        <v>5.5</v>
      </c>
      <c r="Z3677" s="2" t="str">
        <f>G3677</f>
        <v>e</v>
      </c>
      <c r="AA3677">
        <f>_xlfn.IFNA(VLOOKUP(X3677,'duo-out'!A$2:Q$5000,5,FALSE),E3677+10*(H3677-1)+1+_xlfn.IFNA(VLOOKUP(D3677,states!A$2:C$10,3,FALSE),1))</f>
        <v>69</v>
      </c>
      <c r="AB3677" t="str">
        <f>IF(V3677="","",V3677)</f>
        <v/>
      </c>
      <c r="AC3677" s="2" t="str">
        <f>_xlfn.IFNA(VLOOKUP(D3677,states!A$2:C$10,2,FALSE),"XX")</f>
        <v>A</v>
      </c>
      <c r="AD3677">
        <f>E3677</f>
        <v>1</v>
      </c>
      <c r="AE3677">
        <f>_xlfn.IFNA(VLOOKUP(D3677,states!A$2:D$10,4,FALSE),0)</f>
        <v>2</v>
      </c>
      <c r="AF3677">
        <v>0.5</v>
      </c>
      <c r="AG3677">
        <f>IF(AE3677=0,AF3677,IF(AE3677=1,IF(F3677=0.5,0.5,IF(H3677=1,0.5,1.5)),IF(F3677=0.5,0.5,IF(H3677=1,2.5,1.5))))</f>
        <v>1.5</v>
      </c>
      <c r="AH3677" s="7">
        <f>IF(AC3677="XX",0,1/C3677^(1/5)*IF(E3677=0,100,1)/(E3677+1)^(1/4))</f>
        <v>2.4263223583284943</v>
      </c>
    </row>
    <row r="3678" spans="1:34">
      <c r="A3678">
        <v>3592</v>
      </c>
      <c r="B3678" s="1">
        <v>23191.409100000001</v>
      </c>
      <c r="C3678" s="6">
        <v>5.0000000000000001E-3</v>
      </c>
      <c r="D3678" t="s">
        <v>3</v>
      </c>
      <c r="E3678">
        <v>1</v>
      </c>
      <c r="F3678">
        <v>5.5</v>
      </c>
      <c r="G3678" t="s">
        <v>1</v>
      </c>
      <c r="H3678">
        <v>2</v>
      </c>
      <c r="I3678" t="s">
        <v>0</v>
      </c>
      <c r="J3678">
        <v>1</v>
      </c>
      <c r="K3678">
        <v>5.5</v>
      </c>
      <c r="L3678" t="s">
        <v>2</v>
      </c>
      <c r="M3678">
        <v>2</v>
      </c>
      <c r="N3678" t="s">
        <v>3648</v>
      </c>
      <c r="O3678">
        <v>1</v>
      </c>
      <c r="P3678" t="str">
        <f>D3678&amp;"-"&amp;F3678&amp;"-"&amp;G3678&amp;"-"&amp;E3678&amp;"-"&amp;H3678</f>
        <v>A2Delta-5.5-e-1-2</v>
      </c>
      <c r="Q3678" t="str">
        <f>I3678&amp;"-"&amp;K3678&amp;"-"&amp;L3678&amp;"-"&amp;J3678&amp;"-"&amp;M3678</f>
        <v>X2Pi-5.5-f-1-2</v>
      </c>
      <c r="R3678">
        <f>B3678+S3678</f>
        <v>26481.131875202002</v>
      </c>
      <c r="S3678">
        <f>_xlfn.IFNA(VLOOKUP(Q3678,'MARVEL-X'!A$2:I$1400,7,FALSE),VLOOKUP(Q3678,MARVEL!A$2:J$1522,10,FALSE))</f>
        <v>3289.7227752019999</v>
      </c>
      <c r="T3678">
        <f>IF(P3678=P3677,R3678+T3677,R3678)</f>
        <v>132405.640249705</v>
      </c>
      <c r="U3678">
        <f>IF(P3678=P3677,1+U3677,1)</f>
        <v>5</v>
      </c>
      <c r="V3678" t="str">
        <f t="shared" si="57"/>
        <v/>
      </c>
      <c r="W3678" t="str">
        <f>IF(V3678="","",IF(ABS(V3678-R3678)&gt;W$1,ABS(V3678-R3678),""))</f>
        <v/>
      </c>
      <c r="X3678" t="str">
        <f>Y3678&amp;"-"&amp;Z3678&amp;"-"&amp;AC3678&amp;"-"&amp;AD3678&amp;"-"&amp;AG3678</f>
        <v>5.5-e-A-1-1.5</v>
      </c>
      <c r="Y3678">
        <f>F3678</f>
        <v>5.5</v>
      </c>
      <c r="Z3678" s="2" t="str">
        <f>G3678</f>
        <v>e</v>
      </c>
      <c r="AA3678">
        <f>_xlfn.IFNA(VLOOKUP(X3678,'duo-out'!A$2:Q$5000,5,FALSE),E3678+10*(H3678-1)+1+_xlfn.IFNA(VLOOKUP(D3678,states!A$2:C$10,3,FALSE),1))</f>
        <v>69</v>
      </c>
      <c r="AB3678" t="str">
        <f>IF(V3678="","",V3678)</f>
        <v/>
      </c>
      <c r="AC3678" s="2" t="str">
        <f>_xlfn.IFNA(VLOOKUP(D3678,states!A$2:C$10,2,FALSE),"XX")</f>
        <v>A</v>
      </c>
      <c r="AD3678">
        <f>E3678</f>
        <v>1</v>
      </c>
      <c r="AE3678">
        <f>_xlfn.IFNA(VLOOKUP(D3678,states!A$2:D$10,4,FALSE),0)</f>
        <v>2</v>
      </c>
      <c r="AF3678">
        <v>0.5</v>
      </c>
      <c r="AG3678">
        <f>IF(AE3678=0,AF3678,IF(AE3678=1,IF(F3678=0.5,0.5,IF(H3678=1,0.5,1.5)),IF(F3678=0.5,0.5,IF(H3678=1,2.5,1.5))))</f>
        <v>1.5</v>
      </c>
      <c r="AH3678" s="7">
        <f>IF(AC3678="XX",0,1/C3678^(1/5)*IF(E3678=0,100,1)/(E3678+1)^(1/4))</f>
        <v>2.4263223583284943</v>
      </c>
    </row>
    <row r="3679" spans="1:34">
      <c r="A3679">
        <v>3579</v>
      </c>
      <c r="B3679" s="1">
        <v>23355.731400000001</v>
      </c>
      <c r="C3679" s="6">
        <v>1.6400000000000001E-2</v>
      </c>
      <c r="D3679" t="s">
        <v>3</v>
      </c>
      <c r="E3679">
        <v>1</v>
      </c>
      <c r="F3679">
        <v>5.5</v>
      </c>
      <c r="G3679" t="s">
        <v>1</v>
      </c>
      <c r="H3679">
        <v>2</v>
      </c>
      <c r="I3679" t="s">
        <v>0</v>
      </c>
      <c r="J3679">
        <v>1</v>
      </c>
      <c r="K3679">
        <v>4.5</v>
      </c>
      <c r="L3679" t="s">
        <v>1</v>
      </c>
      <c r="M3679">
        <v>2</v>
      </c>
      <c r="N3679" t="s">
        <v>3635</v>
      </c>
      <c r="O3679">
        <v>1</v>
      </c>
      <c r="P3679" t="str">
        <f>D3679&amp;"-"&amp;F3679&amp;"-"&amp;G3679&amp;"-"&amp;E3679&amp;"-"&amp;H3679</f>
        <v>A2Delta-5.5-e-1-2</v>
      </c>
      <c r="Q3679" t="str">
        <f>I3679&amp;"-"&amp;K3679&amp;"-"&amp;L3679&amp;"-"&amp;J3679&amp;"-"&amp;M3679</f>
        <v>X2Pi-4.5-e-1-2</v>
      </c>
      <c r="R3679">
        <f>B3679+S3679</f>
        <v>26481.11597803</v>
      </c>
      <c r="S3679">
        <f>_xlfn.IFNA(VLOOKUP(Q3679,'MARVEL-X'!A$2:I$1400,7,FALSE),VLOOKUP(Q3679,MARVEL!A$2:J$1522,10,FALSE))</f>
        <v>3125.3845780299998</v>
      </c>
      <c r="T3679">
        <f>IF(P3679=P3678,R3679+T3678,R3679)</f>
        <v>158886.75622773499</v>
      </c>
      <c r="U3679">
        <f>IF(P3679=P3678,1+U3678,1)</f>
        <v>6</v>
      </c>
      <c r="V3679" t="str">
        <f t="shared" si="57"/>
        <v/>
      </c>
      <c r="W3679" t="str">
        <f>IF(V3679="","",IF(ABS(V3679-R3679)&gt;W$1,ABS(V3679-R3679),""))</f>
        <v/>
      </c>
      <c r="X3679" t="str">
        <f>Y3679&amp;"-"&amp;Z3679&amp;"-"&amp;AC3679&amp;"-"&amp;AD3679&amp;"-"&amp;AG3679</f>
        <v>5.5-e-A-1-1.5</v>
      </c>
      <c r="Y3679">
        <f>F3679</f>
        <v>5.5</v>
      </c>
      <c r="Z3679" s="2" t="str">
        <f>G3679</f>
        <v>e</v>
      </c>
      <c r="AA3679">
        <f>_xlfn.IFNA(VLOOKUP(X3679,'duo-out'!A$2:Q$5000,5,FALSE),E3679+10*(H3679-1)+1+_xlfn.IFNA(VLOOKUP(D3679,states!A$2:C$10,3,FALSE),1))</f>
        <v>69</v>
      </c>
      <c r="AB3679" t="str">
        <f>IF(V3679="","",V3679)</f>
        <v/>
      </c>
      <c r="AC3679" s="2" t="str">
        <f>_xlfn.IFNA(VLOOKUP(D3679,states!A$2:C$10,2,FALSE),"XX")</f>
        <v>A</v>
      </c>
      <c r="AD3679">
        <f>E3679</f>
        <v>1</v>
      </c>
      <c r="AE3679">
        <f>_xlfn.IFNA(VLOOKUP(D3679,states!A$2:D$10,4,FALSE),0)</f>
        <v>2</v>
      </c>
      <c r="AF3679">
        <v>0.5</v>
      </c>
      <c r="AG3679">
        <f>IF(AE3679=0,AF3679,IF(AE3679=1,IF(F3679=0.5,0.5,IF(H3679=1,0.5,1.5)),IF(F3679=0.5,0.5,IF(H3679=1,2.5,1.5))))</f>
        <v>1.5</v>
      </c>
      <c r="AH3679" s="7">
        <f>IF(AC3679="XX",0,1/C3679^(1/5)*IF(E3679=0,100,1)/(E3679+1)^(1/4))</f>
        <v>1.9132588525947813</v>
      </c>
    </row>
    <row r="3680" spans="1:34">
      <c r="A3680">
        <v>2964</v>
      </c>
      <c r="B3680" s="1">
        <v>23003.791099999999</v>
      </c>
      <c r="C3680" s="6">
        <v>5.0000000000000001E-3</v>
      </c>
      <c r="D3680" t="s">
        <v>3</v>
      </c>
      <c r="E3680">
        <v>1</v>
      </c>
      <c r="F3680">
        <v>5.5</v>
      </c>
      <c r="G3680" t="s">
        <v>1</v>
      </c>
      <c r="H3680">
        <v>2</v>
      </c>
      <c r="I3680" t="s">
        <v>0</v>
      </c>
      <c r="J3680">
        <v>1</v>
      </c>
      <c r="K3680">
        <v>6.5</v>
      </c>
      <c r="L3680" t="s">
        <v>1</v>
      </c>
      <c r="M3680">
        <v>2</v>
      </c>
      <c r="N3680" t="s">
        <v>3020</v>
      </c>
      <c r="O3680">
        <v>1</v>
      </c>
      <c r="P3680" t="str">
        <f>D3680&amp;"-"&amp;F3680&amp;"-"&amp;G3680&amp;"-"&amp;E3680&amp;"-"&amp;H3680</f>
        <v>A2Delta-5.5-e-1-2</v>
      </c>
      <c r="Q3680" t="str">
        <f>I3680&amp;"-"&amp;K3680&amp;"-"&amp;L3680&amp;"-"&amp;J3680&amp;"-"&amp;M3680</f>
        <v>X2Pi-6.5-e-1-2</v>
      </c>
      <c r="R3680">
        <f>B3680+S3680</f>
        <v>26481.125583961999</v>
      </c>
      <c r="S3680">
        <f>_xlfn.IFNA(VLOOKUP(Q3680,'MARVEL-X'!A$2:I$1400,7,FALSE),VLOOKUP(Q3680,MARVEL!A$2:J$1522,10,FALSE))</f>
        <v>3477.3344839619999</v>
      </c>
      <c r="T3680">
        <f>IF(P3680=P3679,R3680+T3679,R3680)</f>
        <v>185367.88181169698</v>
      </c>
      <c r="U3680">
        <f>IF(P3680=P3679,1+U3679,1)</f>
        <v>7</v>
      </c>
      <c r="V3680" t="str">
        <f t="shared" si="57"/>
        <v/>
      </c>
      <c r="W3680" t="str">
        <f>IF(V3680="","",IF(ABS(V3680-R3680)&gt;W$1,ABS(V3680-R3680),""))</f>
        <v/>
      </c>
      <c r="X3680" t="str">
        <f>Y3680&amp;"-"&amp;Z3680&amp;"-"&amp;AC3680&amp;"-"&amp;AD3680&amp;"-"&amp;AG3680</f>
        <v>5.5-e-A-1-1.5</v>
      </c>
      <c r="Y3680">
        <f>F3680</f>
        <v>5.5</v>
      </c>
      <c r="Z3680" s="2" t="str">
        <f>G3680</f>
        <v>e</v>
      </c>
      <c r="AA3680">
        <f>_xlfn.IFNA(VLOOKUP(X3680,'duo-out'!A$2:Q$5000,5,FALSE),E3680+10*(H3680-1)+1+_xlfn.IFNA(VLOOKUP(D3680,states!A$2:C$10,3,FALSE),1))</f>
        <v>69</v>
      </c>
      <c r="AB3680" t="str">
        <f>IF(V3680="","",V3680)</f>
        <v/>
      </c>
      <c r="AC3680" s="2" t="str">
        <f>_xlfn.IFNA(VLOOKUP(D3680,states!A$2:C$10,2,FALSE),"XX")</f>
        <v>A</v>
      </c>
      <c r="AD3680">
        <f>E3680</f>
        <v>1</v>
      </c>
      <c r="AE3680">
        <f>_xlfn.IFNA(VLOOKUP(D3680,states!A$2:D$10,4,FALSE),0)</f>
        <v>2</v>
      </c>
      <c r="AF3680">
        <v>0.5</v>
      </c>
      <c r="AG3680">
        <f>IF(AE3680=0,AF3680,IF(AE3680=1,IF(F3680=0.5,0.5,IF(H3680=1,0.5,1.5)),IF(F3680=0.5,0.5,IF(H3680=1,2.5,1.5))))</f>
        <v>1.5</v>
      </c>
      <c r="AH3680" s="7">
        <f>IF(AC3680="XX",0,1/C3680^(1/5)*IF(E3680=0,100,1)/(E3680+1)^(1/4))</f>
        <v>2.4263223583284943</v>
      </c>
    </row>
    <row r="3681" spans="1:34">
      <c r="A3681">
        <v>2933</v>
      </c>
      <c r="B3681" s="1">
        <v>23191.407599999999</v>
      </c>
      <c r="C3681" s="6">
        <v>5.0000000000000001E-3</v>
      </c>
      <c r="D3681" t="s">
        <v>3</v>
      </c>
      <c r="E3681">
        <v>1</v>
      </c>
      <c r="F3681">
        <v>5.5</v>
      </c>
      <c r="G3681" t="s">
        <v>1</v>
      </c>
      <c r="H3681">
        <v>2</v>
      </c>
      <c r="I3681" t="s">
        <v>0</v>
      </c>
      <c r="J3681">
        <v>1</v>
      </c>
      <c r="K3681">
        <v>5.5</v>
      </c>
      <c r="L3681" t="s">
        <v>2</v>
      </c>
      <c r="M3681">
        <v>2</v>
      </c>
      <c r="N3681" t="s">
        <v>2989</v>
      </c>
      <c r="O3681">
        <v>1</v>
      </c>
      <c r="P3681" t="str">
        <f>D3681&amp;"-"&amp;F3681&amp;"-"&amp;G3681&amp;"-"&amp;E3681&amp;"-"&amp;H3681</f>
        <v>A2Delta-5.5-e-1-2</v>
      </c>
      <c r="Q3681" t="str">
        <f>I3681&amp;"-"&amp;K3681&amp;"-"&amp;L3681&amp;"-"&amp;J3681&amp;"-"&amp;M3681</f>
        <v>X2Pi-5.5-f-1-2</v>
      </c>
      <c r="R3681">
        <f>B3681+S3681</f>
        <v>26481.130375201999</v>
      </c>
      <c r="S3681">
        <f>_xlfn.IFNA(VLOOKUP(Q3681,'MARVEL-X'!A$2:I$1400,7,FALSE),VLOOKUP(Q3681,MARVEL!A$2:J$1522,10,FALSE))</f>
        <v>3289.7227752019999</v>
      </c>
      <c r="T3681">
        <f>IF(P3681=P3680,R3681+T3680,R3681)</f>
        <v>211849.01218689897</v>
      </c>
      <c r="U3681">
        <f>IF(P3681=P3680,1+U3680,1)</f>
        <v>8</v>
      </c>
      <c r="V3681" t="str">
        <f t="shared" si="57"/>
        <v/>
      </c>
      <c r="W3681" t="str">
        <f>IF(V3681="","",IF(ABS(V3681-R3681)&gt;W$1,ABS(V3681-R3681),""))</f>
        <v/>
      </c>
      <c r="X3681" t="str">
        <f>Y3681&amp;"-"&amp;Z3681&amp;"-"&amp;AC3681&amp;"-"&amp;AD3681&amp;"-"&amp;AG3681</f>
        <v>5.5-e-A-1-1.5</v>
      </c>
      <c r="Y3681">
        <f>F3681</f>
        <v>5.5</v>
      </c>
      <c r="Z3681" s="2" t="str">
        <f>G3681</f>
        <v>e</v>
      </c>
      <c r="AA3681">
        <f>_xlfn.IFNA(VLOOKUP(X3681,'duo-out'!A$2:Q$5000,5,FALSE),E3681+10*(H3681-1)+1+_xlfn.IFNA(VLOOKUP(D3681,states!A$2:C$10,3,FALSE),1))</f>
        <v>69</v>
      </c>
      <c r="AB3681" t="str">
        <f>IF(V3681="","",V3681)</f>
        <v/>
      </c>
      <c r="AC3681" s="2" t="str">
        <f>_xlfn.IFNA(VLOOKUP(D3681,states!A$2:C$10,2,FALSE),"XX")</f>
        <v>A</v>
      </c>
      <c r="AD3681">
        <f>E3681</f>
        <v>1</v>
      </c>
      <c r="AE3681">
        <f>_xlfn.IFNA(VLOOKUP(D3681,states!A$2:D$10,4,FALSE),0)</f>
        <v>2</v>
      </c>
      <c r="AF3681">
        <v>0.5</v>
      </c>
      <c r="AG3681">
        <f>IF(AE3681=0,AF3681,IF(AE3681=1,IF(F3681=0.5,0.5,IF(H3681=1,0.5,1.5)),IF(F3681=0.5,0.5,IF(H3681=1,2.5,1.5))))</f>
        <v>1.5</v>
      </c>
      <c r="AH3681" s="7">
        <f>IF(AC3681="XX",0,1/C3681^(1/5)*IF(E3681=0,100,1)/(E3681+1)^(1/4))</f>
        <v>2.4263223583284943</v>
      </c>
    </row>
    <row r="3682" spans="1:34">
      <c r="A3682">
        <v>2920</v>
      </c>
      <c r="B3682" s="1">
        <v>23355.7454</v>
      </c>
      <c r="C3682" s="6">
        <v>5.0000000000000001E-3</v>
      </c>
      <c r="D3682" t="s">
        <v>3</v>
      </c>
      <c r="E3682">
        <v>1</v>
      </c>
      <c r="F3682">
        <v>5.5</v>
      </c>
      <c r="G3682" t="s">
        <v>1</v>
      </c>
      <c r="H3682">
        <v>2</v>
      </c>
      <c r="I3682" t="s">
        <v>0</v>
      </c>
      <c r="J3682">
        <v>1</v>
      </c>
      <c r="K3682">
        <v>4.5</v>
      </c>
      <c r="L3682" t="s">
        <v>1</v>
      </c>
      <c r="M3682">
        <v>2</v>
      </c>
      <c r="N3682" t="s">
        <v>2976</v>
      </c>
      <c r="O3682">
        <v>1</v>
      </c>
      <c r="P3682" t="str">
        <f>D3682&amp;"-"&amp;F3682&amp;"-"&amp;G3682&amp;"-"&amp;E3682&amp;"-"&amp;H3682</f>
        <v>A2Delta-5.5-e-1-2</v>
      </c>
      <c r="Q3682" t="str">
        <f>I3682&amp;"-"&amp;K3682&amp;"-"&amp;L3682&amp;"-"&amp;J3682&amp;"-"&amp;M3682</f>
        <v>X2Pi-4.5-e-1-2</v>
      </c>
      <c r="R3682">
        <f>B3682+S3682</f>
        <v>26481.12997803</v>
      </c>
      <c r="S3682">
        <f>_xlfn.IFNA(VLOOKUP(Q3682,'MARVEL-X'!A$2:I$1400,7,FALSE),VLOOKUP(Q3682,MARVEL!A$2:J$1522,10,FALSE))</f>
        <v>3125.3845780299998</v>
      </c>
      <c r="T3682">
        <f>IF(P3682=P3681,R3682+T3681,R3682)</f>
        <v>238330.14216492896</v>
      </c>
      <c r="U3682">
        <f>IF(P3682=P3681,1+U3681,1)</f>
        <v>9</v>
      </c>
      <c r="V3682" t="str">
        <f t="shared" si="57"/>
        <v/>
      </c>
      <c r="W3682" t="str">
        <f>IF(V3682="","",IF(ABS(V3682-R3682)&gt;W$1,ABS(V3682-R3682),""))</f>
        <v/>
      </c>
      <c r="X3682" t="str">
        <f>Y3682&amp;"-"&amp;Z3682&amp;"-"&amp;AC3682&amp;"-"&amp;AD3682&amp;"-"&amp;AG3682</f>
        <v>5.5-e-A-1-1.5</v>
      </c>
      <c r="Y3682">
        <f>F3682</f>
        <v>5.5</v>
      </c>
      <c r="Z3682" s="2" t="str">
        <f>G3682</f>
        <v>e</v>
      </c>
      <c r="AA3682">
        <f>_xlfn.IFNA(VLOOKUP(X3682,'duo-out'!A$2:Q$5000,5,FALSE),E3682+10*(H3682-1)+1+_xlfn.IFNA(VLOOKUP(D3682,states!A$2:C$10,3,FALSE),1))</f>
        <v>69</v>
      </c>
      <c r="AB3682" t="str">
        <f>IF(V3682="","",V3682)</f>
        <v/>
      </c>
      <c r="AC3682" s="2" t="str">
        <f>_xlfn.IFNA(VLOOKUP(D3682,states!A$2:C$10,2,FALSE),"XX")</f>
        <v>A</v>
      </c>
      <c r="AD3682">
        <f>E3682</f>
        <v>1</v>
      </c>
      <c r="AE3682">
        <f>_xlfn.IFNA(VLOOKUP(D3682,states!A$2:D$10,4,FALSE),0)</f>
        <v>2</v>
      </c>
      <c r="AF3682">
        <v>0.5</v>
      </c>
      <c r="AG3682">
        <f>IF(AE3682=0,AF3682,IF(AE3682=1,IF(F3682=0.5,0.5,IF(H3682=1,0.5,1.5)),IF(F3682=0.5,0.5,IF(H3682=1,2.5,1.5))))</f>
        <v>1.5</v>
      </c>
      <c r="AH3682" s="7">
        <f>IF(AC3682="XX",0,1/C3682^(1/5)*IF(E3682=0,100,1)/(E3682+1)^(1/4))</f>
        <v>2.4263223583284943</v>
      </c>
    </row>
    <row r="3683" spans="1:34">
      <c r="A3683">
        <v>5614</v>
      </c>
      <c r="B3683" s="1">
        <v>23191.38</v>
      </c>
      <c r="C3683" s="6">
        <v>0.05</v>
      </c>
      <c r="D3683" t="s">
        <v>3</v>
      </c>
      <c r="E3683">
        <v>1</v>
      </c>
      <c r="F3683">
        <v>5.5</v>
      </c>
      <c r="G3683" t="s">
        <v>1</v>
      </c>
      <c r="H3683">
        <v>2</v>
      </c>
      <c r="I3683" t="s">
        <v>0</v>
      </c>
      <c r="J3683">
        <v>1</v>
      </c>
      <c r="K3683">
        <v>5.5</v>
      </c>
      <c r="L3683" t="s">
        <v>2</v>
      </c>
      <c r="M3683">
        <v>2</v>
      </c>
      <c r="N3683" t="s">
        <v>5670</v>
      </c>
      <c r="O3683">
        <v>1</v>
      </c>
      <c r="P3683" t="str">
        <f>D3683&amp;"-"&amp;F3683&amp;"-"&amp;G3683&amp;"-"&amp;E3683&amp;"-"&amp;H3683</f>
        <v>A2Delta-5.5-e-1-2</v>
      </c>
      <c r="Q3683" t="str">
        <f>I3683&amp;"-"&amp;K3683&amp;"-"&amp;L3683&amp;"-"&amp;J3683&amp;"-"&amp;M3683</f>
        <v>X2Pi-5.5-f-1-2</v>
      </c>
      <c r="R3683">
        <f>B3683+S3683</f>
        <v>26481.102775202002</v>
      </c>
      <c r="S3683">
        <f>_xlfn.IFNA(VLOOKUP(Q3683,'MARVEL-X'!A$2:I$1400,7,FALSE),VLOOKUP(Q3683,MARVEL!A$2:J$1522,10,FALSE))</f>
        <v>3289.7227752019999</v>
      </c>
      <c r="T3683">
        <f>IF(P3683=P3682,R3683+T3682,R3683)</f>
        <v>264811.24494013097</v>
      </c>
      <c r="U3683">
        <f>IF(P3683=P3682,1+U3682,1)</f>
        <v>10</v>
      </c>
      <c r="V3683" t="str">
        <f t="shared" si="57"/>
        <v/>
      </c>
      <c r="W3683" t="str">
        <f>IF(V3683="","",IF(ABS(V3683-R3683)&gt;W$1,ABS(V3683-R3683),""))</f>
        <v/>
      </c>
      <c r="X3683" t="str">
        <f>Y3683&amp;"-"&amp;Z3683&amp;"-"&amp;AC3683&amp;"-"&amp;AD3683&amp;"-"&amp;AG3683</f>
        <v>5.5-e-A-1-1.5</v>
      </c>
      <c r="Y3683">
        <f>F3683</f>
        <v>5.5</v>
      </c>
      <c r="Z3683" s="2" t="str">
        <f>G3683</f>
        <v>e</v>
      </c>
      <c r="AA3683">
        <f>_xlfn.IFNA(VLOOKUP(X3683,'duo-out'!A$2:Q$5000,5,FALSE),E3683+10*(H3683-1)+1+_xlfn.IFNA(VLOOKUP(D3683,states!A$2:C$10,3,FALSE),1))</f>
        <v>69</v>
      </c>
      <c r="AB3683" t="str">
        <f>IF(V3683="","",V3683)</f>
        <v/>
      </c>
      <c r="AC3683" s="2" t="str">
        <f>_xlfn.IFNA(VLOOKUP(D3683,states!A$2:C$10,2,FALSE),"XX")</f>
        <v>A</v>
      </c>
      <c r="AD3683">
        <f>E3683</f>
        <v>1</v>
      </c>
      <c r="AE3683">
        <f>_xlfn.IFNA(VLOOKUP(D3683,states!A$2:D$10,4,FALSE),0)</f>
        <v>2</v>
      </c>
      <c r="AF3683">
        <v>0.5</v>
      </c>
      <c r="AG3683">
        <f>IF(AE3683=0,AF3683,IF(AE3683=1,IF(F3683=0.5,0.5,IF(H3683=1,0.5,1.5)),IF(F3683=0.5,0.5,IF(H3683=1,2.5,1.5))))</f>
        <v>1.5</v>
      </c>
      <c r="AH3683" s="7">
        <f>IF(AC3683="XX",0,1/C3683^(1/5)*IF(E3683=0,100,1)/(E3683+1)^(1/4))</f>
        <v>1.5309059120638666</v>
      </c>
    </row>
    <row r="3684" spans="1:34">
      <c r="A3684">
        <v>5598</v>
      </c>
      <c r="B3684" s="1">
        <v>23355.735000000001</v>
      </c>
      <c r="C3684" s="6">
        <v>0.05</v>
      </c>
      <c r="D3684" t="s">
        <v>3</v>
      </c>
      <c r="E3684">
        <v>1</v>
      </c>
      <c r="F3684">
        <v>5.5</v>
      </c>
      <c r="G3684" t="s">
        <v>1</v>
      </c>
      <c r="H3684">
        <v>2</v>
      </c>
      <c r="I3684" t="s">
        <v>0</v>
      </c>
      <c r="J3684">
        <v>1</v>
      </c>
      <c r="K3684">
        <v>4.5</v>
      </c>
      <c r="L3684" t="s">
        <v>1</v>
      </c>
      <c r="M3684">
        <v>2</v>
      </c>
      <c r="N3684" t="s">
        <v>5654</v>
      </c>
      <c r="O3684">
        <v>1</v>
      </c>
      <c r="P3684" t="str">
        <f>D3684&amp;"-"&amp;F3684&amp;"-"&amp;G3684&amp;"-"&amp;E3684&amp;"-"&amp;H3684</f>
        <v>A2Delta-5.5-e-1-2</v>
      </c>
      <c r="Q3684" t="str">
        <f>I3684&amp;"-"&amp;K3684&amp;"-"&amp;L3684&amp;"-"&amp;J3684&amp;"-"&amp;M3684</f>
        <v>X2Pi-4.5-e-1-2</v>
      </c>
      <c r="R3684">
        <f>B3684+S3684</f>
        <v>26481.11957803</v>
      </c>
      <c r="S3684">
        <f>_xlfn.IFNA(VLOOKUP(Q3684,'MARVEL-X'!A$2:I$1400,7,FALSE),VLOOKUP(Q3684,MARVEL!A$2:J$1522,10,FALSE))</f>
        <v>3125.3845780299998</v>
      </c>
      <c r="T3684">
        <f>IF(P3684=P3683,R3684+T3683,R3684)</f>
        <v>291292.36451816099</v>
      </c>
      <c r="U3684">
        <f>IF(P3684=P3683,1+U3683,1)</f>
        <v>11</v>
      </c>
      <c r="V3684" t="str">
        <f t="shared" si="57"/>
        <v/>
      </c>
      <c r="W3684" t="str">
        <f>IF(V3684="","",IF(ABS(V3684-R3684)&gt;W$1,ABS(V3684-R3684),""))</f>
        <v/>
      </c>
      <c r="X3684" t="str">
        <f>Y3684&amp;"-"&amp;Z3684&amp;"-"&amp;AC3684&amp;"-"&amp;AD3684&amp;"-"&amp;AG3684</f>
        <v>5.5-e-A-1-1.5</v>
      </c>
      <c r="Y3684">
        <f>F3684</f>
        <v>5.5</v>
      </c>
      <c r="Z3684" s="2" t="str">
        <f>G3684</f>
        <v>e</v>
      </c>
      <c r="AA3684">
        <f>_xlfn.IFNA(VLOOKUP(X3684,'duo-out'!A$2:Q$5000,5,FALSE),E3684+10*(H3684-1)+1+_xlfn.IFNA(VLOOKUP(D3684,states!A$2:C$10,3,FALSE),1))</f>
        <v>69</v>
      </c>
      <c r="AB3684" t="str">
        <f>IF(V3684="","",V3684)</f>
        <v/>
      </c>
      <c r="AC3684" s="2" t="str">
        <f>_xlfn.IFNA(VLOOKUP(D3684,states!A$2:C$10,2,FALSE),"XX")</f>
        <v>A</v>
      </c>
      <c r="AD3684">
        <f>E3684</f>
        <v>1</v>
      </c>
      <c r="AE3684">
        <f>_xlfn.IFNA(VLOOKUP(D3684,states!A$2:D$10,4,FALSE),0)</f>
        <v>2</v>
      </c>
      <c r="AF3684">
        <v>0.5</v>
      </c>
      <c r="AG3684">
        <f>IF(AE3684=0,AF3684,IF(AE3684=1,IF(F3684=0.5,0.5,IF(H3684=1,0.5,1.5)),IF(F3684=0.5,0.5,IF(H3684=1,2.5,1.5))))</f>
        <v>1.5</v>
      </c>
      <c r="AH3684" s="7">
        <f>IF(AC3684="XX",0,1/C3684^(1/5)*IF(E3684=0,100,1)/(E3684+1)^(1/4))</f>
        <v>1.5309059120638666</v>
      </c>
    </row>
    <row r="3685" spans="1:34">
      <c r="A3685">
        <v>5581</v>
      </c>
      <c r="B3685" s="1">
        <v>23189.526999999998</v>
      </c>
      <c r="C3685" s="6">
        <v>0.05</v>
      </c>
      <c r="D3685" t="s">
        <v>3</v>
      </c>
      <c r="E3685">
        <v>1</v>
      </c>
      <c r="F3685">
        <v>5.5</v>
      </c>
      <c r="G3685" t="s">
        <v>1</v>
      </c>
      <c r="H3685">
        <v>2</v>
      </c>
      <c r="I3685" t="s">
        <v>0</v>
      </c>
      <c r="J3685">
        <v>1</v>
      </c>
      <c r="K3685">
        <v>6.5</v>
      </c>
      <c r="L3685" t="s">
        <v>1</v>
      </c>
      <c r="M3685">
        <v>1</v>
      </c>
      <c r="N3685" t="s">
        <v>5637</v>
      </c>
      <c r="O3685">
        <v>1</v>
      </c>
      <c r="P3685" t="str">
        <f>D3685&amp;"-"&amp;F3685&amp;"-"&amp;G3685&amp;"-"&amp;E3685&amp;"-"&amp;H3685</f>
        <v>A2Delta-5.5-e-1-2</v>
      </c>
      <c r="Q3685" t="str">
        <f>I3685&amp;"-"&amp;K3685&amp;"-"&amp;L3685&amp;"-"&amp;J3685&amp;"-"&amp;M3685</f>
        <v>X2Pi-6.5-e-1-1</v>
      </c>
      <c r="R3685">
        <f>B3685+S3685</f>
        <v>26481.098373650999</v>
      </c>
      <c r="S3685">
        <f>_xlfn.IFNA(VLOOKUP(Q3685,'MARVEL-X'!A$2:I$1400,7,FALSE),VLOOKUP(Q3685,MARVEL!A$2:J$1522,10,FALSE))</f>
        <v>3291.5713736510002</v>
      </c>
      <c r="T3685">
        <f>IF(P3685=P3684,R3685+T3684,R3685)</f>
        <v>317773.46289181197</v>
      </c>
      <c r="U3685">
        <f>IF(P3685=P3684,1+U3684,1)</f>
        <v>12</v>
      </c>
      <c r="V3685" t="str">
        <f t="shared" si="57"/>
        <v/>
      </c>
      <c r="W3685" t="str">
        <f>IF(V3685="","",IF(ABS(V3685-R3685)&gt;W$1,ABS(V3685-R3685),""))</f>
        <v/>
      </c>
      <c r="X3685" t="str">
        <f>Y3685&amp;"-"&amp;Z3685&amp;"-"&amp;AC3685&amp;"-"&amp;AD3685&amp;"-"&amp;AG3685</f>
        <v>5.5-e-A-1-1.5</v>
      </c>
      <c r="Y3685">
        <f>F3685</f>
        <v>5.5</v>
      </c>
      <c r="Z3685" s="2" t="str">
        <f>G3685</f>
        <v>e</v>
      </c>
      <c r="AA3685">
        <f>_xlfn.IFNA(VLOOKUP(X3685,'duo-out'!A$2:Q$5000,5,FALSE),E3685+10*(H3685-1)+1+_xlfn.IFNA(VLOOKUP(D3685,states!A$2:C$10,3,FALSE),1))</f>
        <v>69</v>
      </c>
      <c r="AB3685" t="str">
        <f>IF(V3685="","",V3685)</f>
        <v/>
      </c>
      <c r="AC3685" s="2" t="str">
        <f>_xlfn.IFNA(VLOOKUP(D3685,states!A$2:C$10,2,FALSE),"XX")</f>
        <v>A</v>
      </c>
      <c r="AD3685">
        <f>E3685</f>
        <v>1</v>
      </c>
      <c r="AE3685">
        <f>_xlfn.IFNA(VLOOKUP(D3685,states!A$2:D$10,4,FALSE),0)</f>
        <v>2</v>
      </c>
      <c r="AF3685">
        <v>0.5</v>
      </c>
      <c r="AG3685">
        <f>IF(AE3685=0,AF3685,IF(AE3685=1,IF(F3685=0.5,0.5,IF(H3685=1,0.5,1.5)),IF(F3685=0.5,0.5,IF(H3685=1,2.5,1.5))))</f>
        <v>1.5</v>
      </c>
      <c r="AH3685" s="7">
        <f>IF(AC3685="XX",0,1/C3685^(1/5)*IF(E3685=0,100,1)/(E3685+1)^(1/4))</f>
        <v>1.5309059120638666</v>
      </c>
    </row>
    <row r="3686" spans="1:34">
      <c r="A3686">
        <v>1165</v>
      </c>
      <c r="B3686" s="1">
        <v>23003.77</v>
      </c>
      <c r="C3686" s="6">
        <v>0.05</v>
      </c>
      <c r="D3686" t="s">
        <v>3</v>
      </c>
      <c r="E3686">
        <v>1</v>
      </c>
      <c r="F3686">
        <v>5.5</v>
      </c>
      <c r="G3686" t="s">
        <v>1</v>
      </c>
      <c r="H3686">
        <v>2</v>
      </c>
      <c r="I3686" t="s">
        <v>0</v>
      </c>
      <c r="J3686">
        <v>1</v>
      </c>
      <c r="K3686">
        <v>6.5</v>
      </c>
      <c r="L3686" t="s">
        <v>1</v>
      </c>
      <c r="M3686">
        <v>2</v>
      </c>
      <c r="N3686" t="s">
        <v>1221</v>
      </c>
      <c r="O3686">
        <v>1</v>
      </c>
      <c r="P3686" t="str">
        <f>D3686&amp;"-"&amp;F3686&amp;"-"&amp;G3686&amp;"-"&amp;E3686&amp;"-"&amp;H3686</f>
        <v>A2Delta-5.5-e-1-2</v>
      </c>
      <c r="Q3686" t="str">
        <f>I3686&amp;"-"&amp;K3686&amp;"-"&amp;L3686&amp;"-"&amp;J3686&amp;"-"&amp;M3686</f>
        <v>X2Pi-6.5-e-1-2</v>
      </c>
      <c r="R3686">
        <f>B3686+S3686</f>
        <v>26481.104483962001</v>
      </c>
      <c r="S3686">
        <f>_xlfn.IFNA(VLOOKUP(Q3686,'MARVEL-X'!A$2:I$1400,7,FALSE),VLOOKUP(Q3686,MARVEL!A$2:J$1522,10,FALSE))</f>
        <v>3477.3344839619999</v>
      </c>
      <c r="T3686">
        <f>IF(P3686=P3685,R3686+T3685,R3686)</f>
        <v>344254.56737577397</v>
      </c>
      <c r="U3686">
        <f>IF(P3686=P3685,1+U3685,1)</f>
        <v>13</v>
      </c>
      <c r="V3686" t="str">
        <f t="shared" si="57"/>
        <v/>
      </c>
      <c r="W3686" t="str">
        <f>IF(V3686="","",IF(ABS(V3686-R3686)&gt;W$1,ABS(V3686-R3686),""))</f>
        <v/>
      </c>
      <c r="X3686" t="str">
        <f>Y3686&amp;"-"&amp;Z3686&amp;"-"&amp;AC3686&amp;"-"&amp;AD3686&amp;"-"&amp;AG3686</f>
        <v>5.5-e-A-1-1.5</v>
      </c>
      <c r="Y3686">
        <f>F3686</f>
        <v>5.5</v>
      </c>
      <c r="Z3686" s="2" t="str">
        <f>G3686</f>
        <v>e</v>
      </c>
      <c r="AA3686">
        <f>_xlfn.IFNA(VLOOKUP(X3686,'duo-out'!A$2:Q$5000,5,FALSE),E3686+10*(H3686-1)+1+_xlfn.IFNA(VLOOKUP(D3686,states!A$2:C$10,3,FALSE),1))</f>
        <v>69</v>
      </c>
      <c r="AB3686" t="str">
        <f>IF(V3686="","",V3686)</f>
        <v/>
      </c>
      <c r="AC3686" s="2" t="str">
        <f>_xlfn.IFNA(VLOOKUP(D3686,states!A$2:C$10,2,FALSE),"XX")</f>
        <v>A</v>
      </c>
      <c r="AD3686">
        <f>E3686</f>
        <v>1</v>
      </c>
      <c r="AE3686">
        <f>_xlfn.IFNA(VLOOKUP(D3686,states!A$2:D$10,4,FALSE),0)</f>
        <v>2</v>
      </c>
      <c r="AF3686">
        <v>0.5</v>
      </c>
      <c r="AG3686">
        <f>IF(AE3686=0,AF3686,IF(AE3686=1,IF(F3686=0.5,0.5,IF(H3686=1,0.5,1.5)),IF(F3686=0.5,0.5,IF(H3686=1,2.5,1.5))))</f>
        <v>1.5</v>
      </c>
      <c r="AH3686" s="7">
        <f>IF(AC3686="XX",0,1/C3686^(1/5)*IF(E3686=0,100,1)/(E3686+1)^(1/4))</f>
        <v>1.5309059120638666</v>
      </c>
    </row>
    <row r="3687" spans="1:34">
      <c r="A3687">
        <v>1102</v>
      </c>
      <c r="B3687" s="1">
        <v>23191.64</v>
      </c>
      <c r="C3687" s="6">
        <v>0.25659999999999999</v>
      </c>
      <c r="D3687" t="s">
        <v>3</v>
      </c>
      <c r="E3687">
        <v>1</v>
      </c>
      <c r="F3687">
        <v>5.5</v>
      </c>
      <c r="G3687" t="s">
        <v>1</v>
      </c>
      <c r="H3687">
        <v>2</v>
      </c>
      <c r="I3687" t="s">
        <v>0</v>
      </c>
      <c r="J3687">
        <v>1</v>
      </c>
      <c r="K3687">
        <v>5.5</v>
      </c>
      <c r="L3687" t="s">
        <v>2</v>
      </c>
      <c r="M3687">
        <v>2</v>
      </c>
      <c r="N3687" t="s">
        <v>1158</v>
      </c>
      <c r="O3687">
        <v>1</v>
      </c>
      <c r="P3687" t="str">
        <f>D3687&amp;"-"&amp;F3687&amp;"-"&amp;G3687&amp;"-"&amp;E3687&amp;"-"&amp;H3687</f>
        <v>A2Delta-5.5-e-1-2</v>
      </c>
      <c r="Q3687" t="str">
        <f>I3687&amp;"-"&amp;K3687&amp;"-"&amp;L3687&amp;"-"&amp;J3687&amp;"-"&amp;M3687</f>
        <v>X2Pi-5.5-f-1-2</v>
      </c>
      <c r="R3687">
        <f>B3687+S3687</f>
        <v>26481.362775202</v>
      </c>
      <c r="S3687">
        <f>_xlfn.IFNA(VLOOKUP(Q3687,'MARVEL-X'!A$2:I$1400,7,FALSE),VLOOKUP(Q3687,MARVEL!A$2:J$1522,10,FALSE))</f>
        <v>3289.7227752019999</v>
      </c>
      <c r="T3687">
        <f>IF(P3687=P3686,R3687+T3686,R3687)</f>
        <v>370735.930150976</v>
      </c>
      <c r="U3687">
        <f>IF(P3687=P3686,1+U3686,1)</f>
        <v>14</v>
      </c>
      <c r="V3687" t="str">
        <f t="shared" si="57"/>
        <v/>
      </c>
      <c r="W3687" t="str">
        <f>IF(V3687="","",IF(ABS(V3687-R3687)&gt;W$1,ABS(V3687-R3687),""))</f>
        <v/>
      </c>
      <c r="X3687" t="str">
        <f>Y3687&amp;"-"&amp;Z3687&amp;"-"&amp;AC3687&amp;"-"&amp;AD3687&amp;"-"&amp;AG3687</f>
        <v>5.5-e-A-1-1.5</v>
      </c>
      <c r="Y3687">
        <f>F3687</f>
        <v>5.5</v>
      </c>
      <c r="Z3687" s="2" t="str">
        <f>G3687</f>
        <v>e</v>
      </c>
      <c r="AA3687">
        <f>_xlfn.IFNA(VLOOKUP(X3687,'duo-out'!A$2:Q$5000,5,FALSE),E3687+10*(H3687-1)+1+_xlfn.IFNA(VLOOKUP(D3687,states!A$2:C$10,3,FALSE),1))</f>
        <v>69</v>
      </c>
      <c r="AB3687" t="str">
        <f>IF(V3687="","",V3687)</f>
        <v/>
      </c>
      <c r="AC3687" s="2" t="str">
        <f>_xlfn.IFNA(VLOOKUP(D3687,states!A$2:C$10,2,FALSE),"XX")</f>
        <v>A</v>
      </c>
      <c r="AD3687">
        <f>E3687</f>
        <v>1</v>
      </c>
      <c r="AE3687">
        <f>_xlfn.IFNA(VLOOKUP(D3687,states!A$2:D$10,4,FALSE),0)</f>
        <v>2</v>
      </c>
      <c r="AF3687">
        <v>0.5</v>
      </c>
      <c r="AG3687">
        <f>IF(AE3687=0,AF3687,IF(AE3687=1,IF(F3687=0.5,0.5,IF(H3687=1,0.5,1.5)),IF(F3687=0.5,0.5,IF(H3687=1,2.5,1.5))))</f>
        <v>1.5</v>
      </c>
      <c r="AH3687" s="7">
        <f>IF(AC3687="XX",0,1/C3687^(1/5)*IF(E3687=0,100,1)/(E3687+1)^(1/4))</f>
        <v>1.1038019848514899</v>
      </c>
    </row>
    <row r="3688" spans="1:34">
      <c r="A3688">
        <v>1079</v>
      </c>
      <c r="B3688" s="1">
        <v>23355.75</v>
      </c>
      <c r="C3688" s="6">
        <v>0.05</v>
      </c>
      <c r="D3688" t="s">
        <v>3</v>
      </c>
      <c r="E3688">
        <v>1</v>
      </c>
      <c r="F3688">
        <v>5.5</v>
      </c>
      <c r="G3688" t="s">
        <v>1</v>
      </c>
      <c r="H3688">
        <v>2</v>
      </c>
      <c r="I3688" t="s">
        <v>0</v>
      </c>
      <c r="J3688">
        <v>1</v>
      </c>
      <c r="K3688">
        <v>4.5</v>
      </c>
      <c r="L3688" t="s">
        <v>1</v>
      </c>
      <c r="M3688">
        <v>2</v>
      </c>
      <c r="N3688" t="s">
        <v>1135</v>
      </c>
      <c r="O3688">
        <v>1</v>
      </c>
      <c r="P3688" t="str">
        <f>D3688&amp;"-"&amp;F3688&amp;"-"&amp;G3688&amp;"-"&amp;E3688&amp;"-"&amp;H3688</f>
        <v>A2Delta-5.5-e-1-2</v>
      </c>
      <c r="Q3688" t="str">
        <f>I3688&amp;"-"&amp;K3688&amp;"-"&amp;L3688&amp;"-"&amp;J3688&amp;"-"&amp;M3688</f>
        <v>X2Pi-4.5-e-1-2</v>
      </c>
      <c r="R3688">
        <f>B3688+S3688</f>
        <v>26481.13457803</v>
      </c>
      <c r="S3688">
        <f>_xlfn.IFNA(VLOOKUP(Q3688,'MARVEL-X'!A$2:I$1400,7,FALSE),VLOOKUP(Q3688,MARVEL!A$2:J$1522,10,FALSE))</f>
        <v>3125.3845780299998</v>
      </c>
      <c r="T3688">
        <f>IF(P3688=P3687,R3688+T3687,R3688)</f>
        <v>397217.06472900597</v>
      </c>
      <c r="U3688">
        <f>IF(P3688=P3687,1+U3687,1)</f>
        <v>15</v>
      </c>
      <c r="V3688">
        <f t="shared" si="57"/>
        <v>26481.137648600397</v>
      </c>
      <c r="W3688" t="str">
        <f>IF(V3688="","",IF(ABS(V3688-R3688)&gt;W$1,ABS(V3688-R3688),""))</f>
        <v/>
      </c>
      <c r="X3688" t="str">
        <f>Y3688&amp;"-"&amp;Z3688&amp;"-"&amp;AC3688&amp;"-"&amp;AD3688&amp;"-"&amp;AG3688</f>
        <v>5.5-e-A-1-1.5</v>
      </c>
      <c r="Y3688">
        <f>F3688</f>
        <v>5.5</v>
      </c>
      <c r="Z3688" s="2" t="str">
        <f>G3688</f>
        <v>e</v>
      </c>
      <c r="AA3688">
        <f>_xlfn.IFNA(VLOOKUP(X3688,'duo-out'!A$2:Q$5000,5,FALSE),E3688+10*(H3688-1)+1+_xlfn.IFNA(VLOOKUP(D3688,states!A$2:C$10,3,FALSE),1))</f>
        <v>69</v>
      </c>
      <c r="AB3688">
        <f>IF(V3688="","",V3688)</f>
        <v>26481.137648600397</v>
      </c>
      <c r="AC3688" s="2" t="str">
        <f>_xlfn.IFNA(VLOOKUP(D3688,states!A$2:C$10,2,FALSE),"XX")</f>
        <v>A</v>
      </c>
      <c r="AD3688">
        <f>E3688</f>
        <v>1</v>
      </c>
      <c r="AE3688">
        <f>_xlfn.IFNA(VLOOKUP(D3688,states!A$2:D$10,4,FALSE),0)</f>
        <v>2</v>
      </c>
      <c r="AF3688">
        <v>0.5</v>
      </c>
      <c r="AG3688">
        <f>IF(AE3688=0,AF3688,IF(AE3688=1,IF(F3688=0.5,0.5,IF(H3688=1,0.5,1.5)),IF(F3688=0.5,0.5,IF(H3688=1,2.5,1.5))))</f>
        <v>1.5</v>
      </c>
      <c r="AH3688" s="7">
        <f>IF(AC3688="XX",0,1/C3688^(1/5)*IF(E3688=0,100,1)/(E3688+1)^(1/4))</f>
        <v>1.5309059120638666</v>
      </c>
    </row>
    <row r="3689" spans="1:34">
      <c r="A3689">
        <v>4088</v>
      </c>
      <c r="B3689" s="1">
        <v>20779.183000000001</v>
      </c>
      <c r="C3689" s="6">
        <v>4.8570000000000002E-2</v>
      </c>
      <c r="D3689" t="s">
        <v>3</v>
      </c>
      <c r="E3689">
        <v>2</v>
      </c>
      <c r="F3689">
        <v>5.5</v>
      </c>
      <c r="G3689" t="s">
        <v>1</v>
      </c>
      <c r="H3689">
        <v>1</v>
      </c>
      <c r="I3689" t="s">
        <v>0</v>
      </c>
      <c r="J3689">
        <v>3</v>
      </c>
      <c r="K3689">
        <v>4.5</v>
      </c>
      <c r="L3689" t="s">
        <v>1</v>
      </c>
      <c r="M3689">
        <v>1</v>
      </c>
      <c r="N3689" t="s">
        <v>4144</v>
      </c>
      <c r="O3689">
        <v>1</v>
      </c>
      <c r="P3689" t="str">
        <f>D3689&amp;"-"&amp;F3689&amp;"-"&amp;G3689&amp;"-"&amp;E3689&amp;"-"&amp;H3689</f>
        <v>A2Delta-5.5-e-2-1</v>
      </c>
      <c r="Q3689" t="str">
        <f>I3689&amp;"-"&amp;K3689&amp;"-"&amp;L3689&amp;"-"&amp;J3689&amp;"-"&amp;M3689</f>
        <v>X2Pi-4.5-e-3-1</v>
      </c>
      <c r="R3689">
        <f>B3689+S3689</f>
        <v>28840.328678503</v>
      </c>
      <c r="S3689">
        <f>_xlfn.IFNA(VLOOKUP(Q3689,'MARVEL-X'!A$2:I$1400,7,FALSE),VLOOKUP(Q3689,MARVEL!A$2:J$1522,10,FALSE))</f>
        <v>8061.1456785030005</v>
      </c>
      <c r="T3689">
        <f>IF(P3689=P3688,R3689+T3688,R3689)</f>
        <v>28840.328678503</v>
      </c>
      <c r="U3689">
        <f>IF(P3689=P3688,1+U3688,1)</f>
        <v>1</v>
      </c>
      <c r="V3689" t="str">
        <f t="shared" si="57"/>
        <v/>
      </c>
      <c r="W3689" t="str">
        <f>IF(V3689="","",IF(ABS(V3689-R3689)&gt;W$1,ABS(V3689-R3689),""))</f>
        <v/>
      </c>
      <c r="X3689" t="str">
        <f>Y3689&amp;"-"&amp;Z3689&amp;"-"&amp;AC3689&amp;"-"&amp;AD3689&amp;"-"&amp;AG3689</f>
        <v>5.5-e-A-2-2.5</v>
      </c>
      <c r="Y3689">
        <f>F3689</f>
        <v>5.5</v>
      </c>
      <c r="Z3689" s="2" t="str">
        <f>G3689</f>
        <v>e</v>
      </c>
      <c r="AA3689">
        <f>_xlfn.IFNA(VLOOKUP(X3689,'duo-out'!A$2:Q$5000,5,FALSE),E3689+10*(H3689-1)+1+_xlfn.IFNA(VLOOKUP(D3689,states!A$2:C$10,3,FALSE),1))</f>
        <v>85</v>
      </c>
      <c r="AB3689" t="str">
        <f>IF(V3689="","",V3689)</f>
        <v/>
      </c>
      <c r="AC3689" s="2" t="str">
        <f>_xlfn.IFNA(VLOOKUP(D3689,states!A$2:C$10,2,FALSE),"XX")</f>
        <v>A</v>
      </c>
      <c r="AD3689">
        <f>E3689</f>
        <v>2</v>
      </c>
      <c r="AE3689">
        <f>_xlfn.IFNA(VLOOKUP(D3689,states!A$2:D$10,4,FALSE),0)</f>
        <v>2</v>
      </c>
      <c r="AF3689">
        <v>0.5</v>
      </c>
      <c r="AG3689">
        <f>IF(AE3689=0,AF3689,IF(AE3689=1,IF(F3689=0.5,0.5,IF(H3689=1,0.5,1.5)),IF(F3689=0.5,0.5,IF(H3689=1,2.5,1.5))))</f>
        <v>2.5</v>
      </c>
      <c r="AH3689" s="7">
        <f>IF(AC3689="XX",0,1/C3689^(1/5)*IF(E3689=0,100,1)/(E3689+1)^(1/4))</f>
        <v>1.3913809906149923</v>
      </c>
    </row>
    <row r="3690" spans="1:34">
      <c r="A3690">
        <v>3679</v>
      </c>
      <c r="B3690" s="1">
        <v>22963.918900000001</v>
      </c>
      <c r="C3690" s="6">
        <v>8.5579999999999996E-3</v>
      </c>
      <c r="D3690" t="s">
        <v>3</v>
      </c>
      <c r="E3690">
        <v>2</v>
      </c>
      <c r="F3690">
        <v>5.5</v>
      </c>
      <c r="G3690" t="s">
        <v>1</v>
      </c>
      <c r="H3690">
        <v>1</v>
      </c>
      <c r="I3690" t="s">
        <v>0</v>
      </c>
      <c r="J3690">
        <v>2</v>
      </c>
      <c r="K3690">
        <v>6.5</v>
      </c>
      <c r="L3690" t="s">
        <v>1</v>
      </c>
      <c r="M3690">
        <v>1</v>
      </c>
      <c r="N3690" t="s">
        <v>3735</v>
      </c>
      <c r="O3690">
        <v>1</v>
      </c>
      <c r="P3690" t="str">
        <f>D3690&amp;"-"&amp;F3690&amp;"-"&amp;G3690&amp;"-"&amp;E3690&amp;"-"&amp;H3690</f>
        <v>A2Delta-5.5-e-2-1</v>
      </c>
      <c r="Q3690" t="str">
        <f>I3690&amp;"-"&amp;K3690&amp;"-"&amp;L3690&amp;"-"&amp;J3690&amp;"-"&amp;M3690</f>
        <v>X2Pi-6.5-e-2-1</v>
      </c>
      <c r="R3690">
        <f>B3690+S3690</f>
        <v>28840.297679851999</v>
      </c>
      <c r="S3690">
        <f>_xlfn.IFNA(VLOOKUP(Q3690,'MARVEL-X'!A$2:I$1400,7,FALSE),VLOOKUP(Q3690,MARVEL!A$2:J$1522,10,FALSE))</f>
        <v>5876.3787798519998</v>
      </c>
      <c r="T3690">
        <f>IF(P3690=P3689,R3690+T3689,R3690)</f>
        <v>57680.626358355003</v>
      </c>
      <c r="U3690">
        <f>IF(P3690=P3689,1+U3689,1)</f>
        <v>2</v>
      </c>
      <c r="V3690" t="str">
        <f t="shared" si="57"/>
        <v/>
      </c>
      <c r="W3690" t="str">
        <f>IF(V3690="","",IF(ABS(V3690-R3690)&gt;W$1,ABS(V3690-R3690),""))</f>
        <v/>
      </c>
      <c r="X3690" t="str">
        <f>Y3690&amp;"-"&amp;Z3690&amp;"-"&amp;AC3690&amp;"-"&amp;AD3690&amp;"-"&amp;AG3690</f>
        <v>5.5-e-A-2-2.5</v>
      </c>
      <c r="Y3690">
        <f>F3690</f>
        <v>5.5</v>
      </c>
      <c r="Z3690" s="2" t="str">
        <f>G3690</f>
        <v>e</v>
      </c>
      <c r="AA3690">
        <f>_xlfn.IFNA(VLOOKUP(X3690,'duo-out'!A$2:Q$5000,5,FALSE),E3690+10*(H3690-1)+1+_xlfn.IFNA(VLOOKUP(D3690,states!A$2:C$10,3,FALSE),1))</f>
        <v>85</v>
      </c>
      <c r="AB3690" t="str">
        <f>IF(V3690="","",V3690)</f>
        <v/>
      </c>
      <c r="AC3690" s="2" t="str">
        <f>_xlfn.IFNA(VLOOKUP(D3690,states!A$2:C$10,2,FALSE),"XX")</f>
        <v>A</v>
      </c>
      <c r="AD3690">
        <f>E3690</f>
        <v>2</v>
      </c>
      <c r="AE3690">
        <f>_xlfn.IFNA(VLOOKUP(D3690,states!A$2:D$10,4,FALSE),0)</f>
        <v>2</v>
      </c>
      <c r="AF3690">
        <v>0.5</v>
      </c>
      <c r="AG3690">
        <f>IF(AE3690=0,AF3690,IF(AE3690=1,IF(F3690=0.5,0.5,IF(H3690=1,0.5,1.5)),IF(F3690=0.5,0.5,IF(H3690=1,2.5,1.5))))</f>
        <v>2.5</v>
      </c>
      <c r="AH3690" s="7">
        <f>IF(AC3690="XX",0,1/C3690^(1/5)*IF(E3690=0,100,1)/(E3690+1)^(1/4))</f>
        <v>1.9689977954566289</v>
      </c>
    </row>
    <row r="3691" spans="1:34">
      <c r="A3691">
        <v>3672</v>
      </c>
      <c r="B3691" s="1">
        <v>23121.327000000001</v>
      </c>
      <c r="C3691" s="6">
        <v>2.2530000000000001E-2</v>
      </c>
      <c r="D3691" t="s">
        <v>3</v>
      </c>
      <c r="E3691">
        <v>2</v>
      </c>
      <c r="F3691">
        <v>5.5</v>
      </c>
      <c r="G3691" t="s">
        <v>1</v>
      </c>
      <c r="H3691">
        <v>1</v>
      </c>
      <c r="I3691" t="s">
        <v>0</v>
      </c>
      <c r="J3691">
        <v>2</v>
      </c>
      <c r="K3691">
        <v>5.5</v>
      </c>
      <c r="L3691" t="s">
        <v>2</v>
      </c>
      <c r="M3691">
        <v>1</v>
      </c>
      <c r="N3691" t="s">
        <v>3728</v>
      </c>
      <c r="O3691">
        <v>1</v>
      </c>
      <c r="P3691" t="str">
        <f>D3691&amp;"-"&amp;F3691&amp;"-"&amp;G3691&amp;"-"&amp;E3691&amp;"-"&amp;H3691</f>
        <v>A2Delta-5.5-e-2-1</v>
      </c>
      <c r="Q3691" t="str">
        <f>I3691&amp;"-"&amp;K3691&amp;"-"&amp;L3691&amp;"-"&amp;J3691&amp;"-"&amp;M3691</f>
        <v>X2Pi-5.5-f-2-1</v>
      </c>
      <c r="R3691">
        <f>B3691+S3691</f>
        <v>28840.312198061001</v>
      </c>
      <c r="S3691">
        <f>_xlfn.IFNA(VLOOKUP(Q3691,'MARVEL-X'!A$2:I$1400,7,FALSE),VLOOKUP(Q3691,MARVEL!A$2:J$1522,10,FALSE))</f>
        <v>5718.9851980610001</v>
      </c>
      <c r="T3691">
        <f>IF(P3691=P3690,R3691+T3690,R3691)</f>
        <v>86520.938556416004</v>
      </c>
      <c r="U3691">
        <f>IF(P3691=P3690,1+U3690,1)</f>
        <v>3</v>
      </c>
      <c r="V3691" t="str">
        <f t="shared" si="57"/>
        <v/>
      </c>
      <c r="W3691" t="str">
        <f>IF(V3691="","",IF(ABS(V3691-R3691)&gt;W$1,ABS(V3691-R3691),""))</f>
        <v/>
      </c>
      <c r="X3691" t="str">
        <f>Y3691&amp;"-"&amp;Z3691&amp;"-"&amp;AC3691&amp;"-"&amp;AD3691&amp;"-"&amp;AG3691</f>
        <v>5.5-e-A-2-2.5</v>
      </c>
      <c r="Y3691">
        <f>F3691</f>
        <v>5.5</v>
      </c>
      <c r="Z3691" s="2" t="str">
        <f>G3691</f>
        <v>e</v>
      </c>
      <c r="AA3691">
        <f>_xlfn.IFNA(VLOOKUP(X3691,'duo-out'!A$2:Q$5000,5,FALSE),E3691+10*(H3691-1)+1+_xlfn.IFNA(VLOOKUP(D3691,states!A$2:C$10,3,FALSE),1))</f>
        <v>85</v>
      </c>
      <c r="AB3691" t="str">
        <f>IF(V3691="","",V3691)</f>
        <v/>
      </c>
      <c r="AC3691" s="2" t="str">
        <f>_xlfn.IFNA(VLOOKUP(D3691,states!A$2:C$10,2,FALSE),"XX")</f>
        <v>A</v>
      </c>
      <c r="AD3691">
        <f>E3691</f>
        <v>2</v>
      </c>
      <c r="AE3691">
        <f>_xlfn.IFNA(VLOOKUP(D3691,states!A$2:D$10,4,FALSE),0)</f>
        <v>2</v>
      </c>
      <c r="AF3691">
        <v>0.5</v>
      </c>
      <c r="AG3691">
        <f>IF(AE3691=0,AF3691,IF(AE3691=1,IF(F3691=0.5,0.5,IF(H3691=1,0.5,1.5)),IF(F3691=0.5,0.5,IF(H3691=1,2.5,1.5))))</f>
        <v>2.5</v>
      </c>
      <c r="AH3691" s="7">
        <f>IF(AC3691="XX",0,1/C3691^(1/5)*IF(E3691=0,100,1)/(E3691+1)^(1/4))</f>
        <v>1.6224355282328493</v>
      </c>
    </row>
    <row r="3692" spans="1:34">
      <c r="A3692">
        <v>3648</v>
      </c>
      <c r="B3692" s="1">
        <v>23250.9516</v>
      </c>
      <c r="C3692" s="6">
        <v>9.2999999999999992E-3</v>
      </c>
      <c r="D3692" t="s">
        <v>3</v>
      </c>
      <c r="E3692">
        <v>2</v>
      </c>
      <c r="F3692">
        <v>5.5</v>
      </c>
      <c r="G3692" t="s">
        <v>1</v>
      </c>
      <c r="H3692">
        <v>1</v>
      </c>
      <c r="I3692" t="s">
        <v>0</v>
      </c>
      <c r="J3692">
        <v>2</v>
      </c>
      <c r="K3692">
        <v>4.5</v>
      </c>
      <c r="L3692" t="s">
        <v>1</v>
      </c>
      <c r="M3692">
        <v>1</v>
      </c>
      <c r="N3692" t="s">
        <v>3704</v>
      </c>
      <c r="O3692">
        <v>1</v>
      </c>
      <c r="P3692" t="str">
        <f>D3692&amp;"-"&amp;F3692&amp;"-"&amp;G3692&amp;"-"&amp;E3692&amp;"-"&amp;H3692</f>
        <v>A2Delta-5.5-e-2-1</v>
      </c>
      <c r="Q3692" t="str">
        <f>I3692&amp;"-"&amp;K3692&amp;"-"&amp;L3692&amp;"-"&amp;J3692&amp;"-"&amp;M3692</f>
        <v>X2Pi-4.5-e-2-1</v>
      </c>
      <c r="R3692">
        <f>B3692+S3692</f>
        <v>28840.302879638999</v>
      </c>
      <c r="S3692">
        <f>_xlfn.IFNA(VLOOKUP(Q3692,'MARVEL-X'!A$2:I$1400,7,FALSE),VLOOKUP(Q3692,MARVEL!A$2:J$1522,10,FALSE))</f>
        <v>5589.3512796389996</v>
      </c>
      <c r="T3692">
        <f>IF(P3692=P3691,R3692+T3691,R3692)</f>
        <v>115361.241436055</v>
      </c>
      <c r="U3692">
        <f>IF(P3692=P3691,1+U3691,1)</f>
        <v>4</v>
      </c>
      <c r="V3692" t="str">
        <f t="shared" si="57"/>
        <v/>
      </c>
      <c r="W3692" t="str">
        <f>IF(V3692="","",IF(ABS(V3692-R3692)&gt;W$1,ABS(V3692-R3692),""))</f>
        <v/>
      </c>
      <c r="X3692" t="str">
        <f>Y3692&amp;"-"&amp;Z3692&amp;"-"&amp;AC3692&amp;"-"&amp;AD3692&amp;"-"&amp;AG3692</f>
        <v>5.5-e-A-2-2.5</v>
      </c>
      <c r="Y3692">
        <f>F3692</f>
        <v>5.5</v>
      </c>
      <c r="Z3692" s="2" t="str">
        <f>G3692</f>
        <v>e</v>
      </c>
      <c r="AA3692">
        <f>_xlfn.IFNA(VLOOKUP(X3692,'duo-out'!A$2:Q$5000,5,FALSE),E3692+10*(H3692-1)+1+_xlfn.IFNA(VLOOKUP(D3692,states!A$2:C$10,3,FALSE),1))</f>
        <v>85</v>
      </c>
      <c r="AB3692" t="str">
        <f>IF(V3692="","",V3692)</f>
        <v/>
      </c>
      <c r="AC3692" s="2" t="str">
        <f>_xlfn.IFNA(VLOOKUP(D3692,states!A$2:C$10,2,FALSE),"XX")</f>
        <v>A</v>
      </c>
      <c r="AD3692">
        <f>E3692</f>
        <v>2</v>
      </c>
      <c r="AE3692">
        <f>_xlfn.IFNA(VLOOKUP(D3692,states!A$2:D$10,4,FALSE),0)</f>
        <v>2</v>
      </c>
      <c r="AF3692">
        <v>0.5</v>
      </c>
      <c r="AG3692">
        <f>IF(AE3692=0,AF3692,IF(AE3692=1,IF(F3692=0.5,0.5,IF(H3692=1,0.5,1.5)),IF(F3692=0.5,0.5,IF(H3692=1,2.5,1.5))))</f>
        <v>2.5</v>
      </c>
      <c r="AH3692" s="7">
        <f>IF(AC3692="XX",0,1/C3692^(1/5)*IF(E3692=0,100,1)/(E3692+1)^(1/4))</f>
        <v>1.9365249493003143</v>
      </c>
    </row>
    <row r="3693" spans="1:34">
      <c r="A3693">
        <v>3</v>
      </c>
      <c r="B3693" s="1">
        <v>22963.988700000002</v>
      </c>
      <c r="C3693" s="6">
        <v>5.0000000000000001E-3</v>
      </c>
      <c r="D3693" t="s">
        <v>3</v>
      </c>
      <c r="E3693">
        <v>2</v>
      </c>
      <c r="F3693">
        <v>5.5</v>
      </c>
      <c r="G3693" t="s">
        <v>1</v>
      </c>
      <c r="H3693">
        <v>1</v>
      </c>
      <c r="I3693" t="s">
        <v>0</v>
      </c>
      <c r="J3693">
        <v>2</v>
      </c>
      <c r="K3693">
        <v>6.5</v>
      </c>
      <c r="L3693" t="s">
        <v>1</v>
      </c>
      <c r="M3693">
        <v>1</v>
      </c>
      <c r="N3693" t="s">
        <v>58</v>
      </c>
      <c r="O3693">
        <v>-1</v>
      </c>
      <c r="P3693" t="str">
        <f>D3693&amp;"-"&amp;F3693&amp;"-"&amp;G3693&amp;"-"&amp;E3693&amp;"-"&amp;H3693</f>
        <v>A2Delta-5.5-e-2-1</v>
      </c>
      <c r="Q3693" t="str">
        <f>I3693&amp;"-"&amp;K3693&amp;"-"&amp;L3693&amp;"-"&amp;J3693&amp;"-"&amp;M3693</f>
        <v>X2Pi-6.5-e-2-1</v>
      </c>
      <c r="R3693">
        <f>B3693+S3693</f>
        <v>28840.367479852001</v>
      </c>
      <c r="S3693">
        <f>_xlfn.IFNA(VLOOKUP(Q3693,'MARVEL-X'!A$2:I$1400,7,FALSE),VLOOKUP(Q3693,MARVEL!A$2:J$1522,10,FALSE))</f>
        <v>5876.3787798519998</v>
      </c>
      <c r="T3693">
        <f>IF(P3693=P3692,R3693+T3692,R3693)</f>
        <v>144201.60891590701</v>
      </c>
      <c r="U3693">
        <f>IF(P3693=P3692,1+U3692,1)</f>
        <v>5</v>
      </c>
      <c r="V3693" t="str">
        <f t="shared" si="57"/>
        <v/>
      </c>
      <c r="W3693" t="str">
        <f>IF(V3693="","",IF(ABS(V3693-R3693)&gt;W$1,ABS(V3693-R3693),""))</f>
        <v/>
      </c>
      <c r="X3693" t="str">
        <f>Y3693&amp;"-"&amp;Z3693&amp;"-"&amp;AC3693&amp;"-"&amp;AD3693&amp;"-"&amp;AG3693</f>
        <v>5.5-e-A-2-2.5</v>
      </c>
      <c r="Y3693">
        <f>F3693</f>
        <v>5.5</v>
      </c>
      <c r="Z3693" s="2" t="str">
        <f>G3693</f>
        <v>e</v>
      </c>
      <c r="AA3693">
        <f>_xlfn.IFNA(VLOOKUP(X3693,'duo-out'!A$2:Q$5000,5,FALSE),E3693+10*(H3693-1)+1+_xlfn.IFNA(VLOOKUP(D3693,states!A$2:C$10,3,FALSE),1))</f>
        <v>85</v>
      </c>
      <c r="AB3693" t="str">
        <f>IF(V3693="","",V3693)</f>
        <v/>
      </c>
      <c r="AC3693" s="2" t="str">
        <f>_xlfn.IFNA(VLOOKUP(D3693,states!A$2:C$10,2,FALSE),"XX")</f>
        <v>A</v>
      </c>
      <c r="AD3693">
        <f>E3693</f>
        <v>2</v>
      </c>
      <c r="AE3693">
        <f>_xlfn.IFNA(VLOOKUP(D3693,states!A$2:D$10,4,FALSE),0)</f>
        <v>2</v>
      </c>
      <c r="AF3693">
        <v>0.5</v>
      </c>
      <c r="AG3693">
        <f>IF(AE3693=0,AF3693,IF(AE3693=1,IF(F3693=0.5,0.5,IF(H3693=1,0.5,1.5)),IF(F3693=0.5,0.5,IF(H3693=1,2.5,1.5))))</f>
        <v>2.5</v>
      </c>
      <c r="AH3693" s="7">
        <f>IF(AC3693="XX",0,1/C3693^(1/5)*IF(E3693=0,100,1)/(E3693+1)^(1/4))</f>
        <v>2.1924297443889911</v>
      </c>
    </row>
    <row r="3694" spans="1:34">
      <c r="A3694">
        <v>2979</v>
      </c>
      <c r="B3694" s="1">
        <v>23120.330300000001</v>
      </c>
      <c r="C3694" s="6">
        <v>4.0030000000000003E-2</v>
      </c>
      <c r="D3694" t="s">
        <v>3</v>
      </c>
      <c r="E3694">
        <v>2</v>
      </c>
      <c r="F3694">
        <v>5.5</v>
      </c>
      <c r="G3694" t="s">
        <v>1</v>
      </c>
      <c r="H3694">
        <v>1</v>
      </c>
      <c r="I3694" t="s">
        <v>0</v>
      </c>
      <c r="J3694">
        <v>2</v>
      </c>
      <c r="K3694">
        <v>5.5</v>
      </c>
      <c r="L3694" t="s">
        <v>1</v>
      </c>
      <c r="M3694">
        <v>1</v>
      </c>
      <c r="N3694" t="s">
        <v>3035</v>
      </c>
      <c r="O3694">
        <v>1</v>
      </c>
      <c r="P3694" t="str">
        <f>D3694&amp;"-"&amp;F3694&amp;"-"&amp;G3694&amp;"-"&amp;E3694&amp;"-"&amp;H3694</f>
        <v>A2Delta-5.5-e-2-1</v>
      </c>
      <c r="Q3694" t="str">
        <f>I3694&amp;"-"&amp;K3694&amp;"-"&amp;L3694&amp;"-"&amp;J3694&amp;"-"&amp;M3694</f>
        <v>X2Pi-5.5-e-2-1</v>
      </c>
      <c r="R3694">
        <f>B3694+S3694</f>
        <v>28840.264568007002</v>
      </c>
      <c r="S3694">
        <f>_xlfn.IFNA(VLOOKUP(Q3694,'MARVEL-X'!A$2:I$1400,7,FALSE),VLOOKUP(Q3694,MARVEL!A$2:J$1522,10,FALSE))</f>
        <v>5719.9342680070004</v>
      </c>
      <c r="T3694">
        <f>IF(P3694=P3693,R3694+T3693,R3694)</f>
        <v>173041.87348391401</v>
      </c>
      <c r="U3694">
        <f>IF(P3694=P3693,1+U3693,1)</f>
        <v>6</v>
      </c>
      <c r="V3694" t="str">
        <f t="shared" si="57"/>
        <v/>
      </c>
      <c r="W3694" t="str">
        <f>IF(V3694="","",IF(ABS(V3694-R3694)&gt;W$1,ABS(V3694-R3694),""))</f>
        <v/>
      </c>
      <c r="X3694" t="str">
        <f>Y3694&amp;"-"&amp;Z3694&amp;"-"&amp;AC3694&amp;"-"&amp;AD3694&amp;"-"&amp;AG3694</f>
        <v>5.5-e-A-2-2.5</v>
      </c>
      <c r="Y3694">
        <f>F3694</f>
        <v>5.5</v>
      </c>
      <c r="Z3694" s="2" t="str">
        <f>G3694</f>
        <v>e</v>
      </c>
      <c r="AA3694">
        <f>_xlfn.IFNA(VLOOKUP(X3694,'duo-out'!A$2:Q$5000,5,FALSE),E3694+10*(H3694-1)+1+_xlfn.IFNA(VLOOKUP(D3694,states!A$2:C$10,3,FALSE),1))</f>
        <v>85</v>
      </c>
      <c r="AB3694" t="str">
        <f>IF(V3694="","",V3694)</f>
        <v/>
      </c>
      <c r="AC3694" s="2" t="str">
        <f>_xlfn.IFNA(VLOOKUP(D3694,states!A$2:C$10,2,FALSE),"XX")</f>
        <v>A</v>
      </c>
      <c r="AD3694">
        <f>E3694</f>
        <v>2</v>
      </c>
      <c r="AE3694">
        <f>_xlfn.IFNA(VLOOKUP(D3694,states!A$2:D$10,4,FALSE),0)</f>
        <v>2</v>
      </c>
      <c r="AF3694">
        <v>0.5</v>
      </c>
      <c r="AG3694">
        <f>IF(AE3694=0,AF3694,IF(AE3694=1,IF(F3694=0.5,0.5,IF(H3694=1,0.5,1.5)),IF(F3694=0.5,0.5,IF(H3694=1,2.5,1.5))))</f>
        <v>2.5</v>
      </c>
      <c r="AH3694" s="7">
        <f>IF(AC3694="XX",0,1/C3694^(1/5)*IF(E3694=0,100,1)/(E3694+1)^(1/4))</f>
        <v>1.4462473237208346</v>
      </c>
    </row>
    <row r="3695" spans="1:34">
      <c r="A3695">
        <v>2970</v>
      </c>
      <c r="B3695" s="1">
        <v>23250.953399999999</v>
      </c>
      <c r="C3695" s="6">
        <v>1.1480000000000001E-2</v>
      </c>
      <c r="D3695" t="s">
        <v>3</v>
      </c>
      <c r="E3695">
        <v>2</v>
      </c>
      <c r="F3695">
        <v>5.5</v>
      </c>
      <c r="G3695" t="s">
        <v>1</v>
      </c>
      <c r="H3695">
        <v>1</v>
      </c>
      <c r="I3695" t="s">
        <v>0</v>
      </c>
      <c r="J3695">
        <v>2</v>
      </c>
      <c r="K3695">
        <v>4.5</v>
      </c>
      <c r="L3695" t="s">
        <v>1</v>
      </c>
      <c r="M3695">
        <v>1</v>
      </c>
      <c r="N3695" t="s">
        <v>3026</v>
      </c>
      <c r="O3695">
        <v>1</v>
      </c>
      <c r="P3695" t="str">
        <f>D3695&amp;"-"&amp;F3695&amp;"-"&amp;G3695&amp;"-"&amp;E3695&amp;"-"&amp;H3695</f>
        <v>A2Delta-5.5-e-2-1</v>
      </c>
      <c r="Q3695" t="str">
        <f>I3695&amp;"-"&amp;K3695&amp;"-"&amp;L3695&amp;"-"&amp;J3695&amp;"-"&amp;M3695</f>
        <v>X2Pi-4.5-e-2-1</v>
      </c>
      <c r="R3695">
        <f>B3695+S3695</f>
        <v>28840.304679638997</v>
      </c>
      <c r="S3695">
        <f>_xlfn.IFNA(VLOOKUP(Q3695,'MARVEL-X'!A$2:I$1400,7,FALSE),VLOOKUP(Q3695,MARVEL!A$2:J$1522,10,FALSE))</f>
        <v>5589.3512796389996</v>
      </c>
      <c r="T3695">
        <f>IF(P3695=P3694,R3695+T3694,R3695)</f>
        <v>201882.17816355301</v>
      </c>
      <c r="U3695">
        <f>IF(P3695=P3694,1+U3694,1)</f>
        <v>7</v>
      </c>
      <c r="V3695" t="str">
        <f t="shared" si="57"/>
        <v/>
      </c>
      <c r="W3695" t="str">
        <f>IF(V3695="","",IF(ABS(V3695-R3695)&gt;W$1,ABS(V3695-R3695),""))</f>
        <v/>
      </c>
      <c r="X3695" t="str">
        <f>Y3695&amp;"-"&amp;Z3695&amp;"-"&amp;AC3695&amp;"-"&amp;AD3695&amp;"-"&amp;AG3695</f>
        <v>5.5-e-A-2-2.5</v>
      </c>
      <c r="Y3695">
        <f>F3695</f>
        <v>5.5</v>
      </c>
      <c r="Z3695" s="2" t="str">
        <f>G3695</f>
        <v>e</v>
      </c>
      <c r="AA3695">
        <f>_xlfn.IFNA(VLOOKUP(X3695,'duo-out'!A$2:Q$5000,5,FALSE),E3695+10*(H3695-1)+1+_xlfn.IFNA(VLOOKUP(D3695,states!A$2:C$10,3,FALSE),1))</f>
        <v>85</v>
      </c>
      <c r="AB3695" t="str">
        <f>IF(V3695="","",V3695)</f>
        <v/>
      </c>
      <c r="AC3695" s="2" t="str">
        <f>_xlfn.IFNA(VLOOKUP(D3695,states!A$2:C$10,2,FALSE),"XX")</f>
        <v>A</v>
      </c>
      <c r="AD3695">
        <f>E3695</f>
        <v>2</v>
      </c>
      <c r="AE3695">
        <f>_xlfn.IFNA(VLOOKUP(D3695,states!A$2:D$10,4,FALSE),0)</f>
        <v>2</v>
      </c>
      <c r="AF3695">
        <v>0.5</v>
      </c>
      <c r="AG3695">
        <f>IF(AE3695=0,AF3695,IF(AE3695=1,IF(F3695=0.5,0.5,IF(H3695=1,0.5,1.5)),IF(F3695=0.5,0.5,IF(H3695=1,2.5,1.5))))</f>
        <v>2.5</v>
      </c>
      <c r="AH3695" s="7">
        <f>IF(AC3695="XX",0,1/C3695^(1/5)*IF(E3695=0,100,1)/(E3695+1)^(1/4))</f>
        <v>1.8566554156350172</v>
      </c>
    </row>
    <row r="3696" spans="1:34">
      <c r="A3696">
        <v>5691</v>
      </c>
      <c r="B3696" s="1">
        <v>23123.600999999999</v>
      </c>
      <c r="C3696" s="6">
        <v>8.5809999999999997E-2</v>
      </c>
      <c r="D3696" t="s">
        <v>3</v>
      </c>
      <c r="E3696">
        <v>2</v>
      </c>
      <c r="F3696">
        <v>5.5</v>
      </c>
      <c r="G3696" t="s">
        <v>1</v>
      </c>
      <c r="H3696">
        <v>1</v>
      </c>
      <c r="I3696" t="s">
        <v>0</v>
      </c>
      <c r="J3696">
        <v>2</v>
      </c>
      <c r="K3696">
        <v>4.5</v>
      </c>
      <c r="L3696" t="s">
        <v>1</v>
      </c>
      <c r="M3696">
        <v>2</v>
      </c>
      <c r="N3696" t="s">
        <v>5747</v>
      </c>
      <c r="O3696">
        <v>1</v>
      </c>
      <c r="P3696" t="str">
        <f>D3696&amp;"-"&amp;F3696&amp;"-"&amp;G3696&amp;"-"&amp;E3696&amp;"-"&amp;H3696</f>
        <v>A2Delta-5.5-e-2-1</v>
      </c>
      <c r="Q3696" t="str">
        <f>I3696&amp;"-"&amp;K3696&amp;"-"&amp;L3696&amp;"-"&amp;J3696&amp;"-"&amp;M3696</f>
        <v>X2Pi-4.5-e-2-2</v>
      </c>
      <c r="R3696">
        <f>B3696+S3696</f>
        <v>28840.22914127</v>
      </c>
      <c r="S3696">
        <f>_xlfn.IFNA(VLOOKUP(Q3696,'MARVEL-X'!A$2:I$1400,7,FALSE),VLOOKUP(Q3696,MARVEL!A$2:J$1522,10,FALSE))</f>
        <v>5716.62814127</v>
      </c>
      <c r="T3696">
        <f>IF(P3696=P3695,R3696+T3695,R3696)</f>
        <v>230722.40730482299</v>
      </c>
      <c r="U3696">
        <f>IF(P3696=P3695,1+U3695,1)</f>
        <v>8</v>
      </c>
      <c r="V3696" t="str">
        <f t="shared" si="57"/>
        <v/>
      </c>
      <c r="W3696" t="str">
        <f>IF(V3696="","",IF(ABS(V3696-R3696)&gt;W$1,ABS(V3696-R3696),""))</f>
        <v/>
      </c>
      <c r="X3696" t="str">
        <f>Y3696&amp;"-"&amp;Z3696&amp;"-"&amp;AC3696&amp;"-"&amp;AD3696&amp;"-"&amp;AG3696</f>
        <v>5.5-e-A-2-2.5</v>
      </c>
      <c r="Y3696">
        <f>F3696</f>
        <v>5.5</v>
      </c>
      <c r="Z3696" s="2" t="str">
        <f>G3696</f>
        <v>e</v>
      </c>
      <c r="AA3696">
        <f>_xlfn.IFNA(VLOOKUP(X3696,'duo-out'!A$2:Q$5000,5,FALSE),E3696+10*(H3696-1)+1+_xlfn.IFNA(VLOOKUP(D3696,states!A$2:C$10,3,FALSE),1))</f>
        <v>85</v>
      </c>
      <c r="AB3696" t="str">
        <f>IF(V3696="","",V3696)</f>
        <v/>
      </c>
      <c r="AC3696" s="2" t="str">
        <f>_xlfn.IFNA(VLOOKUP(D3696,states!A$2:C$10,2,FALSE),"XX")</f>
        <v>A</v>
      </c>
      <c r="AD3696">
        <f>E3696</f>
        <v>2</v>
      </c>
      <c r="AE3696">
        <f>_xlfn.IFNA(VLOOKUP(D3696,states!A$2:D$10,4,FALSE),0)</f>
        <v>2</v>
      </c>
      <c r="AF3696">
        <v>0.5</v>
      </c>
      <c r="AG3696">
        <f>IF(AE3696=0,AF3696,IF(AE3696=1,IF(F3696=0.5,0.5,IF(H3696=1,0.5,1.5)),IF(F3696=0.5,0.5,IF(H3696=1,2.5,1.5))))</f>
        <v>2.5</v>
      </c>
      <c r="AH3696" s="7">
        <f>IF(AC3696="XX",0,1/C3696^(1/5)*IF(E3696=0,100,1)/(E3696+1)^(1/4))</f>
        <v>1.2416869190387039</v>
      </c>
    </row>
    <row r="3697" spans="1:34">
      <c r="A3697">
        <v>5676</v>
      </c>
      <c r="B3697" s="1">
        <v>23121.271000000001</v>
      </c>
      <c r="C3697" s="6">
        <v>0.05</v>
      </c>
      <c r="D3697" t="s">
        <v>3</v>
      </c>
      <c r="E3697">
        <v>2</v>
      </c>
      <c r="F3697">
        <v>5.5</v>
      </c>
      <c r="G3697" t="s">
        <v>1</v>
      </c>
      <c r="H3697">
        <v>1</v>
      </c>
      <c r="I3697" t="s">
        <v>0</v>
      </c>
      <c r="J3697">
        <v>2</v>
      </c>
      <c r="K3697">
        <v>5.5</v>
      </c>
      <c r="L3697" t="s">
        <v>2</v>
      </c>
      <c r="M3697">
        <v>1</v>
      </c>
      <c r="N3697" t="s">
        <v>5732</v>
      </c>
      <c r="O3697">
        <v>1</v>
      </c>
      <c r="P3697" t="str">
        <f>D3697&amp;"-"&amp;F3697&amp;"-"&amp;G3697&amp;"-"&amp;E3697&amp;"-"&amp;H3697</f>
        <v>A2Delta-5.5-e-2-1</v>
      </c>
      <c r="Q3697" t="str">
        <f>I3697&amp;"-"&amp;K3697&amp;"-"&amp;L3697&amp;"-"&amp;J3697&amp;"-"&amp;M3697</f>
        <v>X2Pi-5.5-f-2-1</v>
      </c>
      <c r="R3697">
        <f>B3697+S3697</f>
        <v>28840.256198061001</v>
      </c>
      <c r="S3697">
        <f>_xlfn.IFNA(VLOOKUP(Q3697,'MARVEL-X'!A$2:I$1400,7,FALSE),VLOOKUP(Q3697,MARVEL!A$2:J$1522,10,FALSE))</f>
        <v>5718.9851980610001</v>
      </c>
      <c r="T3697">
        <f>IF(P3697=P3696,R3697+T3696,R3697)</f>
        <v>259562.66350288398</v>
      </c>
      <c r="U3697">
        <f>IF(P3697=P3696,1+U3696,1)</f>
        <v>9</v>
      </c>
      <c r="V3697" t="str">
        <f t="shared" si="57"/>
        <v/>
      </c>
      <c r="W3697" t="str">
        <f>IF(V3697="","",IF(ABS(V3697-R3697)&gt;W$1,ABS(V3697-R3697),""))</f>
        <v/>
      </c>
      <c r="X3697" t="str">
        <f>Y3697&amp;"-"&amp;Z3697&amp;"-"&amp;AC3697&amp;"-"&amp;AD3697&amp;"-"&amp;AG3697</f>
        <v>5.5-e-A-2-2.5</v>
      </c>
      <c r="Y3697">
        <f>F3697</f>
        <v>5.5</v>
      </c>
      <c r="Z3697" s="2" t="str">
        <f>G3697</f>
        <v>e</v>
      </c>
      <c r="AA3697">
        <f>_xlfn.IFNA(VLOOKUP(X3697,'duo-out'!A$2:Q$5000,5,FALSE),E3697+10*(H3697-1)+1+_xlfn.IFNA(VLOOKUP(D3697,states!A$2:C$10,3,FALSE),1))</f>
        <v>85</v>
      </c>
      <c r="AB3697" t="str">
        <f>IF(V3697="","",V3697)</f>
        <v/>
      </c>
      <c r="AC3697" s="2" t="str">
        <f>_xlfn.IFNA(VLOOKUP(D3697,states!A$2:C$10,2,FALSE),"XX")</f>
        <v>A</v>
      </c>
      <c r="AD3697">
        <f>E3697</f>
        <v>2</v>
      </c>
      <c r="AE3697">
        <f>_xlfn.IFNA(VLOOKUP(D3697,states!A$2:D$10,4,FALSE),0)</f>
        <v>2</v>
      </c>
      <c r="AF3697">
        <v>0.5</v>
      </c>
      <c r="AG3697">
        <f>IF(AE3697=0,AF3697,IF(AE3697=1,IF(F3697=0.5,0.5,IF(H3697=1,0.5,1.5)),IF(F3697=0.5,0.5,IF(H3697=1,2.5,1.5))))</f>
        <v>2.5</v>
      </c>
      <c r="AH3697" s="7">
        <f>IF(AC3697="XX",0,1/C3697^(1/5)*IF(E3697=0,100,1)/(E3697+1)^(1/4))</f>
        <v>1.3833296494790666</v>
      </c>
    </row>
    <row r="3698" spans="1:34">
      <c r="A3698">
        <v>5646</v>
      </c>
      <c r="B3698" s="1">
        <v>23250.967000000001</v>
      </c>
      <c r="C3698" s="6">
        <v>0.05</v>
      </c>
      <c r="D3698" t="s">
        <v>3</v>
      </c>
      <c r="E3698">
        <v>2</v>
      </c>
      <c r="F3698">
        <v>5.5</v>
      </c>
      <c r="G3698" t="s">
        <v>1</v>
      </c>
      <c r="H3698">
        <v>1</v>
      </c>
      <c r="I3698" t="s">
        <v>0</v>
      </c>
      <c r="J3698">
        <v>2</v>
      </c>
      <c r="K3698">
        <v>4.5</v>
      </c>
      <c r="L3698" t="s">
        <v>1</v>
      </c>
      <c r="M3698">
        <v>1</v>
      </c>
      <c r="N3698" t="s">
        <v>5702</v>
      </c>
      <c r="O3698">
        <v>1</v>
      </c>
      <c r="P3698" t="str">
        <f>D3698&amp;"-"&amp;F3698&amp;"-"&amp;G3698&amp;"-"&amp;E3698&amp;"-"&amp;H3698</f>
        <v>A2Delta-5.5-e-2-1</v>
      </c>
      <c r="Q3698" t="str">
        <f>I3698&amp;"-"&amp;K3698&amp;"-"&amp;L3698&amp;"-"&amp;J3698&amp;"-"&amp;M3698</f>
        <v>X2Pi-4.5-e-2-1</v>
      </c>
      <c r="R3698">
        <f>B3698+S3698</f>
        <v>28840.318279638999</v>
      </c>
      <c r="S3698">
        <f>_xlfn.IFNA(VLOOKUP(Q3698,'MARVEL-X'!A$2:I$1400,7,FALSE),VLOOKUP(Q3698,MARVEL!A$2:J$1522,10,FALSE))</f>
        <v>5589.3512796389996</v>
      </c>
      <c r="T3698">
        <f>IF(P3698=P3697,R3698+T3697,R3698)</f>
        <v>288402.98178252298</v>
      </c>
      <c r="U3698">
        <f>IF(P3698=P3697,1+U3697,1)</f>
        <v>10</v>
      </c>
      <c r="V3698" t="str">
        <f t="shared" si="57"/>
        <v/>
      </c>
      <c r="W3698" t="str">
        <f>IF(V3698="","",IF(ABS(V3698-R3698)&gt;W$1,ABS(V3698-R3698),""))</f>
        <v/>
      </c>
      <c r="X3698" t="str">
        <f>Y3698&amp;"-"&amp;Z3698&amp;"-"&amp;AC3698&amp;"-"&amp;AD3698&amp;"-"&amp;AG3698</f>
        <v>5.5-e-A-2-2.5</v>
      </c>
      <c r="Y3698">
        <f>F3698</f>
        <v>5.5</v>
      </c>
      <c r="Z3698" s="2" t="str">
        <f>G3698</f>
        <v>e</v>
      </c>
      <c r="AA3698">
        <f>_xlfn.IFNA(VLOOKUP(X3698,'duo-out'!A$2:Q$5000,5,FALSE),E3698+10*(H3698-1)+1+_xlfn.IFNA(VLOOKUP(D3698,states!A$2:C$10,3,FALSE),1))</f>
        <v>85</v>
      </c>
      <c r="AB3698" t="str">
        <f>IF(V3698="","",V3698)</f>
        <v/>
      </c>
      <c r="AC3698" s="2" t="str">
        <f>_xlfn.IFNA(VLOOKUP(D3698,states!A$2:C$10,2,FALSE),"XX")</f>
        <v>A</v>
      </c>
      <c r="AD3698">
        <f>E3698</f>
        <v>2</v>
      </c>
      <c r="AE3698">
        <f>_xlfn.IFNA(VLOOKUP(D3698,states!A$2:D$10,4,FALSE),0)</f>
        <v>2</v>
      </c>
      <c r="AF3698">
        <v>0.5</v>
      </c>
      <c r="AG3698">
        <f>IF(AE3698=0,AF3698,IF(AE3698=1,IF(F3698=0.5,0.5,IF(H3698=1,0.5,1.5)),IF(F3698=0.5,0.5,IF(H3698=1,2.5,1.5))))</f>
        <v>2.5</v>
      </c>
      <c r="AH3698" s="7">
        <f>IF(AC3698="XX",0,1/C3698^(1/5)*IF(E3698=0,100,1)/(E3698+1)^(1/4))</f>
        <v>1.3833296494790666</v>
      </c>
    </row>
    <row r="3699" spans="1:34">
      <c r="A3699">
        <v>1273</v>
      </c>
      <c r="B3699" s="1">
        <v>22963.88</v>
      </c>
      <c r="C3699" s="6">
        <v>0.05</v>
      </c>
      <c r="D3699" t="s">
        <v>3</v>
      </c>
      <c r="E3699">
        <v>2</v>
      </c>
      <c r="F3699">
        <v>5.5</v>
      </c>
      <c r="G3699" t="s">
        <v>1</v>
      </c>
      <c r="H3699">
        <v>1</v>
      </c>
      <c r="I3699" t="s">
        <v>0</v>
      </c>
      <c r="J3699">
        <v>2</v>
      </c>
      <c r="K3699">
        <v>6.5</v>
      </c>
      <c r="L3699" t="s">
        <v>1</v>
      </c>
      <c r="M3699">
        <v>1</v>
      </c>
      <c r="N3699" t="s">
        <v>1329</v>
      </c>
      <c r="O3699">
        <v>1</v>
      </c>
      <c r="P3699" t="str">
        <f>D3699&amp;"-"&amp;F3699&amp;"-"&amp;G3699&amp;"-"&amp;E3699&amp;"-"&amp;H3699</f>
        <v>A2Delta-5.5-e-2-1</v>
      </c>
      <c r="Q3699" t="str">
        <f>I3699&amp;"-"&amp;K3699&amp;"-"&amp;L3699&amp;"-"&amp;J3699&amp;"-"&amp;M3699</f>
        <v>X2Pi-6.5-e-2-1</v>
      </c>
      <c r="R3699">
        <f>B3699+S3699</f>
        <v>28840.258779852</v>
      </c>
      <c r="S3699">
        <f>_xlfn.IFNA(VLOOKUP(Q3699,'MARVEL-X'!A$2:I$1400,7,FALSE),VLOOKUP(Q3699,MARVEL!A$2:J$1522,10,FALSE))</f>
        <v>5876.3787798519998</v>
      </c>
      <c r="T3699">
        <f>IF(P3699=P3698,R3699+T3698,R3699)</f>
        <v>317243.24056237499</v>
      </c>
      <c r="U3699">
        <f>IF(P3699=P3698,1+U3698,1)</f>
        <v>11</v>
      </c>
      <c r="V3699" t="str">
        <f t="shared" si="57"/>
        <v/>
      </c>
      <c r="W3699" t="str">
        <f>IF(V3699="","",IF(ABS(V3699-R3699)&gt;W$1,ABS(V3699-R3699),""))</f>
        <v/>
      </c>
      <c r="X3699" t="str">
        <f>Y3699&amp;"-"&amp;Z3699&amp;"-"&amp;AC3699&amp;"-"&amp;AD3699&amp;"-"&amp;AG3699</f>
        <v>5.5-e-A-2-2.5</v>
      </c>
      <c r="Y3699">
        <f>F3699</f>
        <v>5.5</v>
      </c>
      <c r="Z3699" s="2" t="str">
        <f>G3699</f>
        <v>e</v>
      </c>
      <c r="AA3699">
        <f>_xlfn.IFNA(VLOOKUP(X3699,'duo-out'!A$2:Q$5000,5,FALSE),E3699+10*(H3699-1)+1+_xlfn.IFNA(VLOOKUP(D3699,states!A$2:C$10,3,FALSE),1))</f>
        <v>85</v>
      </c>
      <c r="AB3699" t="str">
        <f>IF(V3699="","",V3699)</f>
        <v/>
      </c>
      <c r="AC3699" s="2" t="str">
        <f>_xlfn.IFNA(VLOOKUP(D3699,states!A$2:C$10,2,FALSE),"XX")</f>
        <v>A</v>
      </c>
      <c r="AD3699">
        <f>E3699</f>
        <v>2</v>
      </c>
      <c r="AE3699">
        <f>_xlfn.IFNA(VLOOKUP(D3699,states!A$2:D$10,4,FALSE),0)</f>
        <v>2</v>
      </c>
      <c r="AF3699">
        <v>0.5</v>
      </c>
      <c r="AG3699">
        <f>IF(AE3699=0,AF3699,IF(AE3699=1,IF(F3699=0.5,0.5,IF(H3699=1,0.5,1.5)),IF(F3699=0.5,0.5,IF(H3699=1,2.5,1.5))))</f>
        <v>2.5</v>
      </c>
      <c r="AH3699" s="7">
        <f>IF(AC3699="XX",0,1/C3699^(1/5)*IF(E3699=0,100,1)/(E3699+1)^(1/4))</f>
        <v>1.3833296494790666</v>
      </c>
    </row>
    <row r="3700" spans="1:34">
      <c r="A3700">
        <v>1251</v>
      </c>
      <c r="B3700" s="1">
        <v>23121.14</v>
      </c>
      <c r="C3700" s="6">
        <v>0.19009999999999999</v>
      </c>
      <c r="D3700" t="s">
        <v>3</v>
      </c>
      <c r="E3700">
        <v>2</v>
      </c>
      <c r="F3700">
        <v>5.5</v>
      </c>
      <c r="G3700" t="s">
        <v>1</v>
      </c>
      <c r="H3700">
        <v>1</v>
      </c>
      <c r="I3700" t="s">
        <v>0</v>
      </c>
      <c r="J3700">
        <v>2</v>
      </c>
      <c r="K3700">
        <v>5.5</v>
      </c>
      <c r="L3700" t="s">
        <v>2</v>
      </c>
      <c r="M3700">
        <v>1</v>
      </c>
      <c r="N3700" t="s">
        <v>1307</v>
      </c>
      <c r="O3700">
        <v>1</v>
      </c>
      <c r="P3700" t="str">
        <f>D3700&amp;"-"&amp;F3700&amp;"-"&amp;G3700&amp;"-"&amp;E3700&amp;"-"&amp;H3700</f>
        <v>A2Delta-5.5-e-2-1</v>
      </c>
      <c r="Q3700" t="str">
        <f>I3700&amp;"-"&amp;K3700&amp;"-"&amp;L3700&amp;"-"&amp;J3700&amp;"-"&amp;M3700</f>
        <v>X2Pi-5.5-f-2-1</v>
      </c>
      <c r="R3700">
        <f>B3700+S3700</f>
        <v>28840.125198061</v>
      </c>
      <c r="S3700">
        <f>_xlfn.IFNA(VLOOKUP(Q3700,'MARVEL-X'!A$2:I$1400,7,FALSE),VLOOKUP(Q3700,MARVEL!A$2:J$1522,10,FALSE))</f>
        <v>5718.9851980610001</v>
      </c>
      <c r="T3700">
        <f>IF(P3700=P3699,R3700+T3699,R3700)</f>
        <v>346083.36576043599</v>
      </c>
      <c r="U3700">
        <f>IF(P3700=P3699,1+U3699,1)</f>
        <v>12</v>
      </c>
      <c r="V3700" t="str">
        <f t="shared" si="57"/>
        <v/>
      </c>
      <c r="W3700" t="str">
        <f>IF(V3700="","",IF(ABS(V3700-R3700)&gt;W$1,ABS(V3700-R3700),""))</f>
        <v/>
      </c>
      <c r="X3700" t="str">
        <f>Y3700&amp;"-"&amp;Z3700&amp;"-"&amp;AC3700&amp;"-"&amp;AD3700&amp;"-"&amp;AG3700</f>
        <v>5.5-e-A-2-2.5</v>
      </c>
      <c r="Y3700">
        <f>F3700</f>
        <v>5.5</v>
      </c>
      <c r="Z3700" s="2" t="str">
        <f>G3700</f>
        <v>e</v>
      </c>
      <c r="AA3700">
        <f>_xlfn.IFNA(VLOOKUP(X3700,'duo-out'!A$2:Q$5000,5,FALSE),E3700+10*(H3700-1)+1+_xlfn.IFNA(VLOOKUP(D3700,states!A$2:C$10,3,FALSE),1))</f>
        <v>85</v>
      </c>
      <c r="AB3700" t="str">
        <f>IF(V3700="","",V3700)</f>
        <v/>
      </c>
      <c r="AC3700" s="2" t="str">
        <f>_xlfn.IFNA(VLOOKUP(D3700,states!A$2:C$10,2,FALSE),"XX")</f>
        <v>A</v>
      </c>
      <c r="AD3700">
        <f>E3700</f>
        <v>2</v>
      </c>
      <c r="AE3700">
        <f>_xlfn.IFNA(VLOOKUP(D3700,states!A$2:D$10,4,FALSE),0)</f>
        <v>2</v>
      </c>
      <c r="AF3700">
        <v>0.5</v>
      </c>
      <c r="AG3700">
        <f>IF(AE3700=0,AF3700,IF(AE3700=1,IF(F3700=0.5,0.5,IF(H3700=1,0.5,1.5)),IF(F3700=0.5,0.5,IF(H3700=1,2.5,1.5))))</f>
        <v>2.5</v>
      </c>
      <c r="AH3700" s="7">
        <f>IF(AC3700="XX",0,1/C3700^(1/5)*IF(E3700=0,100,1)/(E3700+1)^(1/4))</f>
        <v>1.0590665783635906</v>
      </c>
    </row>
    <row r="3701" spans="1:34">
      <c r="A3701">
        <v>1187</v>
      </c>
      <c r="B3701" s="1">
        <v>23250.98</v>
      </c>
      <c r="C3701" s="6">
        <v>0.05</v>
      </c>
      <c r="D3701" t="s">
        <v>3</v>
      </c>
      <c r="E3701">
        <v>2</v>
      </c>
      <c r="F3701">
        <v>5.5</v>
      </c>
      <c r="G3701" t="s">
        <v>1</v>
      </c>
      <c r="H3701">
        <v>1</v>
      </c>
      <c r="I3701" t="s">
        <v>0</v>
      </c>
      <c r="J3701">
        <v>2</v>
      </c>
      <c r="K3701">
        <v>4.5</v>
      </c>
      <c r="L3701" t="s">
        <v>1</v>
      </c>
      <c r="M3701">
        <v>1</v>
      </c>
      <c r="N3701" t="s">
        <v>1243</v>
      </c>
      <c r="O3701">
        <v>1</v>
      </c>
      <c r="P3701" t="str">
        <f>D3701&amp;"-"&amp;F3701&amp;"-"&amp;G3701&amp;"-"&amp;E3701&amp;"-"&amp;H3701</f>
        <v>A2Delta-5.5-e-2-1</v>
      </c>
      <c r="Q3701" t="str">
        <f>I3701&amp;"-"&amp;K3701&amp;"-"&amp;L3701&amp;"-"&amp;J3701&amp;"-"&amp;M3701</f>
        <v>X2Pi-4.5-e-2-1</v>
      </c>
      <c r="R3701">
        <f>B3701+S3701</f>
        <v>28840.331279638998</v>
      </c>
      <c r="S3701">
        <f>_xlfn.IFNA(VLOOKUP(Q3701,'MARVEL-X'!A$2:I$1400,7,FALSE),VLOOKUP(Q3701,MARVEL!A$2:J$1522,10,FALSE))</f>
        <v>5589.3512796389996</v>
      </c>
      <c r="T3701">
        <f>IF(P3701=P3700,R3701+T3700,R3701)</f>
        <v>374923.69704007497</v>
      </c>
      <c r="U3701">
        <f>IF(P3701=P3700,1+U3700,1)</f>
        <v>13</v>
      </c>
      <c r="V3701">
        <f t="shared" si="57"/>
        <v>28840.284387698073</v>
      </c>
      <c r="W3701" t="str">
        <f>IF(V3701="","",IF(ABS(V3701-R3701)&gt;W$1,ABS(V3701-R3701),""))</f>
        <v/>
      </c>
      <c r="X3701" t="str">
        <f>Y3701&amp;"-"&amp;Z3701&amp;"-"&amp;AC3701&amp;"-"&amp;AD3701&amp;"-"&amp;AG3701</f>
        <v>5.5-e-A-2-2.5</v>
      </c>
      <c r="Y3701">
        <f>F3701</f>
        <v>5.5</v>
      </c>
      <c r="Z3701" s="2" t="str">
        <f>G3701</f>
        <v>e</v>
      </c>
      <c r="AA3701">
        <f>_xlfn.IFNA(VLOOKUP(X3701,'duo-out'!A$2:Q$5000,5,FALSE),E3701+10*(H3701-1)+1+_xlfn.IFNA(VLOOKUP(D3701,states!A$2:C$10,3,FALSE),1))</f>
        <v>85</v>
      </c>
      <c r="AB3701">
        <f>IF(V3701="","",V3701)</f>
        <v>28840.284387698073</v>
      </c>
      <c r="AC3701" s="2" t="str">
        <f>_xlfn.IFNA(VLOOKUP(D3701,states!A$2:C$10,2,FALSE),"XX")</f>
        <v>A</v>
      </c>
      <c r="AD3701">
        <f>E3701</f>
        <v>2</v>
      </c>
      <c r="AE3701">
        <f>_xlfn.IFNA(VLOOKUP(D3701,states!A$2:D$10,4,FALSE),0)</f>
        <v>2</v>
      </c>
      <c r="AF3701">
        <v>0.5</v>
      </c>
      <c r="AG3701">
        <f>IF(AE3701=0,AF3701,IF(AE3701=1,IF(F3701=0.5,0.5,IF(H3701=1,0.5,1.5)),IF(F3701=0.5,0.5,IF(H3701=1,2.5,1.5))))</f>
        <v>2.5</v>
      </c>
      <c r="AH3701" s="7">
        <f>IF(AC3701="XX",0,1/C3701^(1/5)*IF(E3701=0,100,1)/(E3701+1)^(1/4))</f>
        <v>1.3833296494790666</v>
      </c>
    </row>
    <row r="3702" spans="1:34">
      <c r="A3702">
        <v>3740</v>
      </c>
      <c r="B3702" s="1">
        <v>22942.644400000001</v>
      </c>
      <c r="C3702" s="6">
        <v>4.5569999999999999E-2</v>
      </c>
      <c r="D3702" t="s">
        <v>3</v>
      </c>
      <c r="E3702">
        <v>2</v>
      </c>
      <c r="F3702">
        <v>5.5</v>
      </c>
      <c r="G3702" t="s">
        <v>1</v>
      </c>
      <c r="H3702">
        <v>2</v>
      </c>
      <c r="I3702" t="s">
        <v>0</v>
      </c>
      <c r="J3702">
        <v>2</v>
      </c>
      <c r="K3702">
        <v>6.5</v>
      </c>
      <c r="L3702" t="s">
        <v>1</v>
      </c>
      <c r="M3702">
        <v>2</v>
      </c>
      <c r="N3702" t="s">
        <v>3796</v>
      </c>
      <c r="O3702">
        <v>1</v>
      </c>
      <c r="P3702" t="str">
        <f>D3702&amp;"-"&amp;F3702&amp;"-"&amp;G3702&amp;"-"&amp;E3702&amp;"-"&amp;H3702</f>
        <v>A2Delta-5.5-e-2-2</v>
      </c>
      <c r="Q3702" t="str">
        <f>I3702&amp;"-"&amp;K3702&amp;"-"&amp;L3702&amp;"-"&amp;J3702&amp;"-"&amp;M3702</f>
        <v>X2Pi-6.5-e-2-2</v>
      </c>
      <c r="R3702">
        <f>B3702+S3702</f>
        <v>28997.593359010003</v>
      </c>
      <c r="S3702">
        <f>_xlfn.IFNA(VLOOKUP(Q3702,'MARVEL-X'!A$2:I$1400,7,FALSE),VLOOKUP(Q3702,MARVEL!A$2:J$1522,10,FALSE))</f>
        <v>6054.9489590100002</v>
      </c>
      <c r="T3702">
        <f>IF(P3702=P3701,R3702+T3701,R3702)</f>
        <v>28997.593359010003</v>
      </c>
      <c r="U3702">
        <f>IF(P3702=P3701,1+U3701,1)</f>
        <v>1</v>
      </c>
      <c r="V3702" t="str">
        <f t="shared" si="57"/>
        <v/>
      </c>
      <c r="W3702" t="str">
        <f>IF(V3702="","",IF(ABS(V3702-R3702)&gt;W$1,ABS(V3702-R3702),""))</f>
        <v/>
      </c>
      <c r="X3702" t="str">
        <f>Y3702&amp;"-"&amp;Z3702&amp;"-"&amp;AC3702&amp;"-"&amp;AD3702&amp;"-"&amp;AG3702</f>
        <v>5.5-e-A-2-1.5</v>
      </c>
      <c r="Y3702">
        <f>F3702</f>
        <v>5.5</v>
      </c>
      <c r="Z3702" s="2" t="str">
        <f>G3702</f>
        <v>e</v>
      </c>
      <c r="AA3702">
        <f>_xlfn.IFNA(VLOOKUP(X3702,'duo-out'!A$2:Q$5000,5,FALSE),E3702+10*(H3702-1)+1+_xlfn.IFNA(VLOOKUP(D3702,states!A$2:C$10,3,FALSE),1))</f>
        <v>86</v>
      </c>
      <c r="AB3702" t="str">
        <f>IF(V3702="","",V3702)</f>
        <v/>
      </c>
      <c r="AC3702" s="2" t="str">
        <f>_xlfn.IFNA(VLOOKUP(D3702,states!A$2:C$10,2,FALSE),"XX")</f>
        <v>A</v>
      </c>
      <c r="AD3702">
        <f>E3702</f>
        <v>2</v>
      </c>
      <c r="AE3702">
        <f>_xlfn.IFNA(VLOOKUP(D3702,states!A$2:D$10,4,FALSE),0)</f>
        <v>2</v>
      </c>
      <c r="AF3702">
        <v>0.5</v>
      </c>
      <c r="AG3702">
        <f>IF(AE3702=0,AF3702,IF(AE3702=1,IF(F3702=0.5,0.5,IF(H3702=1,0.5,1.5)),IF(F3702=0.5,0.5,IF(H3702=1,2.5,1.5))))</f>
        <v>1.5</v>
      </c>
      <c r="AH3702" s="7">
        <f>IF(AC3702="XX",0,1/C3702^(1/5)*IF(E3702=0,100,1)/(E3702+1)^(1/4))</f>
        <v>1.4092364918323137</v>
      </c>
    </row>
    <row r="3703" spans="1:34">
      <c r="A3703">
        <v>3718</v>
      </c>
      <c r="B3703" s="1">
        <v>23122.975900000001</v>
      </c>
      <c r="C3703" s="6">
        <v>3.7190000000000001E-2</v>
      </c>
      <c r="D3703" t="s">
        <v>3</v>
      </c>
      <c r="E3703">
        <v>2</v>
      </c>
      <c r="F3703">
        <v>5.5</v>
      </c>
      <c r="G3703" t="s">
        <v>1</v>
      </c>
      <c r="H3703">
        <v>2</v>
      </c>
      <c r="I3703" t="s">
        <v>0</v>
      </c>
      <c r="J3703">
        <v>2</v>
      </c>
      <c r="K3703">
        <v>5.5</v>
      </c>
      <c r="L3703" t="s">
        <v>2</v>
      </c>
      <c r="M3703">
        <v>2</v>
      </c>
      <c r="N3703" t="s">
        <v>3774</v>
      </c>
      <c r="O3703">
        <v>1</v>
      </c>
      <c r="P3703" t="str">
        <f>D3703&amp;"-"&amp;F3703&amp;"-"&amp;G3703&amp;"-"&amp;E3703&amp;"-"&amp;H3703</f>
        <v>A2Delta-5.5-e-2-2</v>
      </c>
      <c r="Q3703" t="str">
        <f>I3703&amp;"-"&amp;K3703&amp;"-"&amp;L3703&amp;"-"&amp;J3703&amp;"-"&amp;M3703</f>
        <v>X2Pi-5.5-f-2-2</v>
      </c>
      <c r="R3703">
        <f>B3703+S3703</f>
        <v>28997.589490261002</v>
      </c>
      <c r="S3703">
        <f>_xlfn.IFNA(VLOOKUP(Q3703,'MARVEL-X'!A$2:I$1400,7,FALSE),VLOOKUP(Q3703,MARVEL!A$2:J$1522,10,FALSE))</f>
        <v>5874.6135902610004</v>
      </c>
      <c r="T3703">
        <f>IF(P3703=P3702,R3703+T3702,R3703)</f>
        <v>57995.182849271005</v>
      </c>
      <c r="U3703">
        <f>IF(P3703=P3702,1+U3702,1)</f>
        <v>2</v>
      </c>
      <c r="V3703" t="str">
        <f t="shared" si="57"/>
        <v/>
      </c>
      <c r="W3703" t="str">
        <f>IF(V3703="","",IF(ABS(V3703-R3703)&gt;W$1,ABS(V3703-R3703),""))</f>
        <v/>
      </c>
      <c r="X3703" t="str">
        <f>Y3703&amp;"-"&amp;Z3703&amp;"-"&amp;AC3703&amp;"-"&amp;AD3703&amp;"-"&amp;AG3703</f>
        <v>5.5-e-A-2-1.5</v>
      </c>
      <c r="Y3703">
        <f>F3703</f>
        <v>5.5</v>
      </c>
      <c r="Z3703" s="2" t="str">
        <f>G3703</f>
        <v>e</v>
      </c>
      <c r="AA3703">
        <f>_xlfn.IFNA(VLOOKUP(X3703,'duo-out'!A$2:Q$5000,5,FALSE),E3703+10*(H3703-1)+1+_xlfn.IFNA(VLOOKUP(D3703,states!A$2:C$10,3,FALSE),1))</f>
        <v>86</v>
      </c>
      <c r="AB3703" t="str">
        <f>IF(V3703="","",V3703)</f>
        <v/>
      </c>
      <c r="AC3703" s="2" t="str">
        <f>_xlfn.IFNA(VLOOKUP(D3703,states!A$2:C$10,2,FALSE),"XX")</f>
        <v>A</v>
      </c>
      <c r="AD3703">
        <f>E3703</f>
        <v>2</v>
      </c>
      <c r="AE3703">
        <f>_xlfn.IFNA(VLOOKUP(D3703,states!A$2:D$10,4,FALSE),0)</f>
        <v>2</v>
      </c>
      <c r="AF3703">
        <v>0.5</v>
      </c>
      <c r="AG3703">
        <f>IF(AE3703=0,AF3703,IF(AE3703=1,IF(F3703=0.5,0.5,IF(H3703=1,0.5,1.5)),IF(F3703=0.5,0.5,IF(H3703=1,2.5,1.5))))</f>
        <v>1.5</v>
      </c>
      <c r="AH3703" s="7">
        <f>IF(AC3703="XX",0,1/C3703^(1/5)*IF(E3703=0,100,1)/(E3703+1)^(1/4))</f>
        <v>1.4676903901291973</v>
      </c>
    </row>
    <row r="3704" spans="1:34">
      <c r="A3704">
        <v>3712</v>
      </c>
      <c r="B3704" s="1">
        <v>23280.941999999999</v>
      </c>
      <c r="C3704" s="6">
        <v>2.0150000000000001E-2</v>
      </c>
      <c r="D3704" t="s">
        <v>3</v>
      </c>
      <c r="E3704">
        <v>2</v>
      </c>
      <c r="F3704">
        <v>5.5</v>
      </c>
      <c r="G3704" t="s">
        <v>1</v>
      </c>
      <c r="H3704">
        <v>2</v>
      </c>
      <c r="I3704" t="s">
        <v>0</v>
      </c>
      <c r="J3704">
        <v>2</v>
      </c>
      <c r="K3704">
        <v>4.5</v>
      </c>
      <c r="L3704" t="s">
        <v>1</v>
      </c>
      <c r="M3704">
        <v>2</v>
      </c>
      <c r="N3704" t="s">
        <v>3768</v>
      </c>
      <c r="O3704">
        <v>1</v>
      </c>
      <c r="P3704" t="str">
        <f>D3704&amp;"-"&amp;F3704&amp;"-"&amp;G3704&amp;"-"&amp;E3704&amp;"-"&amp;H3704</f>
        <v>A2Delta-5.5-e-2-2</v>
      </c>
      <c r="Q3704" t="str">
        <f>I3704&amp;"-"&amp;K3704&amp;"-"&amp;L3704&amp;"-"&amp;J3704&amp;"-"&amp;M3704</f>
        <v>X2Pi-4.5-e-2-2</v>
      </c>
      <c r="R3704">
        <f>B3704+S3704</f>
        <v>28997.57014127</v>
      </c>
      <c r="S3704">
        <f>_xlfn.IFNA(VLOOKUP(Q3704,'MARVEL-X'!A$2:I$1400,7,FALSE),VLOOKUP(Q3704,MARVEL!A$2:J$1522,10,FALSE))</f>
        <v>5716.62814127</v>
      </c>
      <c r="T3704">
        <f>IF(P3704=P3703,R3704+T3703,R3704)</f>
        <v>86992.752990541005</v>
      </c>
      <c r="U3704">
        <f>IF(P3704=P3703,1+U3703,1)</f>
        <v>3</v>
      </c>
      <c r="V3704" t="str">
        <f t="shared" si="57"/>
        <v/>
      </c>
      <c r="W3704" t="str">
        <f>IF(V3704="","",IF(ABS(V3704-R3704)&gt;W$1,ABS(V3704-R3704),""))</f>
        <v/>
      </c>
      <c r="X3704" t="str">
        <f>Y3704&amp;"-"&amp;Z3704&amp;"-"&amp;AC3704&amp;"-"&amp;AD3704&amp;"-"&amp;AG3704</f>
        <v>5.5-e-A-2-1.5</v>
      </c>
      <c r="Y3704">
        <f>F3704</f>
        <v>5.5</v>
      </c>
      <c r="Z3704" s="2" t="str">
        <f>G3704</f>
        <v>e</v>
      </c>
      <c r="AA3704">
        <f>_xlfn.IFNA(VLOOKUP(X3704,'duo-out'!A$2:Q$5000,5,FALSE),E3704+10*(H3704-1)+1+_xlfn.IFNA(VLOOKUP(D3704,states!A$2:C$10,3,FALSE),1))</f>
        <v>86</v>
      </c>
      <c r="AB3704" t="str">
        <f>IF(V3704="","",V3704)</f>
        <v/>
      </c>
      <c r="AC3704" s="2" t="str">
        <f>_xlfn.IFNA(VLOOKUP(D3704,states!A$2:C$10,2,FALSE),"XX")</f>
        <v>A</v>
      </c>
      <c r="AD3704">
        <f>E3704</f>
        <v>2</v>
      </c>
      <c r="AE3704">
        <f>_xlfn.IFNA(VLOOKUP(D3704,states!A$2:D$10,4,FALSE),0)</f>
        <v>2</v>
      </c>
      <c r="AF3704">
        <v>0.5</v>
      </c>
      <c r="AG3704">
        <f>IF(AE3704=0,AF3704,IF(AE3704=1,IF(F3704=0.5,0.5,IF(H3704=1,0.5,1.5)),IF(F3704=0.5,0.5,IF(H3704=1,2.5,1.5))))</f>
        <v>1.5</v>
      </c>
      <c r="AH3704" s="7">
        <f>IF(AC3704="XX",0,1/C3704^(1/5)*IF(E3704=0,100,1)/(E3704+1)^(1/4))</f>
        <v>1.6590698698291622</v>
      </c>
    </row>
    <row r="3705" spans="1:34">
      <c r="A3705">
        <v>3015</v>
      </c>
      <c r="B3705" s="1">
        <v>23124.458299999998</v>
      </c>
      <c r="C3705" s="6">
        <v>7.306E-2</v>
      </c>
      <c r="D3705" t="s">
        <v>3</v>
      </c>
      <c r="E3705">
        <v>2</v>
      </c>
      <c r="F3705">
        <v>5.5</v>
      </c>
      <c r="G3705" t="s">
        <v>1</v>
      </c>
      <c r="H3705">
        <v>2</v>
      </c>
      <c r="I3705" t="s">
        <v>0</v>
      </c>
      <c r="J3705">
        <v>2</v>
      </c>
      <c r="K3705">
        <v>5.5</v>
      </c>
      <c r="L3705" t="s">
        <v>1</v>
      </c>
      <c r="M3705">
        <v>2</v>
      </c>
      <c r="N3705" t="s">
        <v>3071</v>
      </c>
      <c r="O3705">
        <v>1</v>
      </c>
      <c r="P3705" t="str">
        <f>D3705&amp;"-"&amp;F3705&amp;"-"&amp;G3705&amp;"-"&amp;E3705&amp;"-"&amp;H3705</f>
        <v>A2Delta-5.5-e-2-2</v>
      </c>
      <c r="Q3705" t="str">
        <f>I3705&amp;"-"&amp;K3705&amp;"-"&amp;L3705&amp;"-"&amp;J3705&amp;"-"&amp;M3705</f>
        <v>X2Pi-5.5-e-2-2</v>
      </c>
      <c r="R3705">
        <f>B3705+S3705</f>
        <v>28997.520324834997</v>
      </c>
      <c r="S3705">
        <f>_xlfn.IFNA(VLOOKUP(Q3705,'MARVEL-X'!A$2:I$1400,7,FALSE),VLOOKUP(Q3705,MARVEL!A$2:J$1522,10,FALSE))</f>
        <v>5873.0620248349996</v>
      </c>
      <c r="T3705">
        <f>IF(P3705=P3704,R3705+T3704,R3705)</f>
        <v>115990.27331537601</v>
      </c>
      <c r="U3705">
        <f>IF(P3705=P3704,1+U3704,1)</f>
        <v>4</v>
      </c>
      <c r="V3705" t="str">
        <f t="shared" si="57"/>
        <v/>
      </c>
      <c r="W3705" t="str">
        <f>IF(V3705="","",IF(ABS(V3705-R3705)&gt;W$1,ABS(V3705-R3705),""))</f>
        <v/>
      </c>
      <c r="X3705" t="str">
        <f>Y3705&amp;"-"&amp;Z3705&amp;"-"&amp;AC3705&amp;"-"&amp;AD3705&amp;"-"&amp;AG3705</f>
        <v>5.5-e-A-2-1.5</v>
      </c>
      <c r="Y3705">
        <f>F3705</f>
        <v>5.5</v>
      </c>
      <c r="Z3705" s="2" t="str">
        <f>G3705</f>
        <v>e</v>
      </c>
      <c r="AA3705">
        <f>_xlfn.IFNA(VLOOKUP(X3705,'duo-out'!A$2:Q$5000,5,FALSE),E3705+10*(H3705-1)+1+_xlfn.IFNA(VLOOKUP(D3705,states!A$2:C$10,3,FALSE),1))</f>
        <v>86</v>
      </c>
      <c r="AB3705" t="str">
        <f>IF(V3705="","",V3705)</f>
        <v/>
      </c>
      <c r="AC3705" s="2" t="str">
        <f>_xlfn.IFNA(VLOOKUP(D3705,states!A$2:C$10,2,FALSE),"XX")</f>
        <v>A</v>
      </c>
      <c r="AD3705">
        <f>E3705</f>
        <v>2</v>
      </c>
      <c r="AE3705">
        <f>_xlfn.IFNA(VLOOKUP(D3705,states!A$2:D$10,4,FALSE),0)</f>
        <v>2</v>
      </c>
      <c r="AF3705">
        <v>0.5</v>
      </c>
      <c r="AG3705">
        <f>IF(AE3705=0,AF3705,IF(AE3705=1,IF(F3705=0.5,0.5,IF(H3705=1,0.5,1.5)),IF(F3705=0.5,0.5,IF(H3705=1,2.5,1.5))))</f>
        <v>1.5</v>
      </c>
      <c r="AH3705" s="7">
        <f>IF(AC3705="XX",0,1/C3705^(1/5)*IF(E3705=0,100,1)/(E3705+1)^(1/4))</f>
        <v>1.2822826106848082</v>
      </c>
    </row>
    <row r="3706" spans="1:34">
      <c r="A3706">
        <v>5738</v>
      </c>
      <c r="B3706" s="1">
        <v>23122.954000000002</v>
      </c>
      <c r="C3706" s="6">
        <v>0.05</v>
      </c>
      <c r="D3706" t="s">
        <v>3</v>
      </c>
      <c r="E3706">
        <v>2</v>
      </c>
      <c r="F3706">
        <v>5.5</v>
      </c>
      <c r="G3706" t="s">
        <v>1</v>
      </c>
      <c r="H3706">
        <v>2</v>
      </c>
      <c r="I3706" t="s">
        <v>0</v>
      </c>
      <c r="J3706">
        <v>2</v>
      </c>
      <c r="K3706">
        <v>5.5</v>
      </c>
      <c r="L3706" t="s">
        <v>2</v>
      </c>
      <c r="M3706">
        <v>2</v>
      </c>
      <c r="N3706" t="s">
        <v>5794</v>
      </c>
      <c r="O3706">
        <v>1</v>
      </c>
      <c r="P3706" t="str">
        <f>D3706&amp;"-"&amp;F3706&amp;"-"&amp;G3706&amp;"-"&amp;E3706&amp;"-"&amp;H3706</f>
        <v>A2Delta-5.5-e-2-2</v>
      </c>
      <c r="Q3706" t="str">
        <f>I3706&amp;"-"&amp;K3706&amp;"-"&amp;L3706&amp;"-"&amp;J3706&amp;"-"&amp;M3706</f>
        <v>X2Pi-5.5-f-2-2</v>
      </c>
      <c r="R3706">
        <f>B3706+S3706</f>
        <v>28997.567590261002</v>
      </c>
      <c r="S3706">
        <f>_xlfn.IFNA(VLOOKUP(Q3706,'MARVEL-X'!A$2:I$1400,7,FALSE),VLOOKUP(Q3706,MARVEL!A$2:J$1522,10,FALSE))</f>
        <v>5874.6135902610004</v>
      </c>
      <c r="T3706">
        <f>IF(P3706=P3705,R3706+T3705,R3706)</f>
        <v>144987.84090563701</v>
      </c>
      <c r="U3706">
        <f>IF(P3706=P3705,1+U3705,1)</f>
        <v>5</v>
      </c>
      <c r="V3706" t="str">
        <f t="shared" si="57"/>
        <v/>
      </c>
      <c r="W3706" t="str">
        <f>IF(V3706="","",IF(ABS(V3706-R3706)&gt;W$1,ABS(V3706-R3706),""))</f>
        <v/>
      </c>
      <c r="X3706" t="str">
        <f>Y3706&amp;"-"&amp;Z3706&amp;"-"&amp;AC3706&amp;"-"&amp;AD3706&amp;"-"&amp;AG3706</f>
        <v>5.5-e-A-2-1.5</v>
      </c>
      <c r="Y3706">
        <f>F3706</f>
        <v>5.5</v>
      </c>
      <c r="Z3706" s="2" t="str">
        <f>G3706</f>
        <v>e</v>
      </c>
      <c r="AA3706">
        <f>_xlfn.IFNA(VLOOKUP(X3706,'duo-out'!A$2:Q$5000,5,FALSE),E3706+10*(H3706-1)+1+_xlfn.IFNA(VLOOKUP(D3706,states!A$2:C$10,3,FALSE),1))</f>
        <v>86</v>
      </c>
      <c r="AB3706" t="str">
        <f>IF(V3706="","",V3706)</f>
        <v/>
      </c>
      <c r="AC3706" s="2" t="str">
        <f>_xlfn.IFNA(VLOOKUP(D3706,states!A$2:C$10,2,FALSE),"XX")</f>
        <v>A</v>
      </c>
      <c r="AD3706">
        <f>E3706</f>
        <v>2</v>
      </c>
      <c r="AE3706">
        <f>_xlfn.IFNA(VLOOKUP(D3706,states!A$2:D$10,4,FALSE),0)</f>
        <v>2</v>
      </c>
      <c r="AF3706">
        <v>0.5</v>
      </c>
      <c r="AG3706">
        <f>IF(AE3706=0,AF3706,IF(AE3706=1,IF(F3706=0.5,0.5,IF(H3706=1,0.5,1.5)),IF(F3706=0.5,0.5,IF(H3706=1,2.5,1.5))))</f>
        <v>1.5</v>
      </c>
      <c r="AH3706" s="7">
        <f>IF(AC3706="XX",0,1/C3706^(1/5)*IF(E3706=0,100,1)/(E3706+1)^(1/4))</f>
        <v>1.3833296494790666</v>
      </c>
    </row>
    <row r="3707" spans="1:34">
      <c r="A3707">
        <v>5728</v>
      </c>
      <c r="B3707" s="1">
        <v>23280.982</v>
      </c>
      <c r="C3707" s="6">
        <v>0.05</v>
      </c>
      <c r="D3707" t="s">
        <v>3</v>
      </c>
      <c r="E3707">
        <v>2</v>
      </c>
      <c r="F3707">
        <v>5.5</v>
      </c>
      <c r="G3707" t="s">
        <v>1</v>
      </c>
      <c r="H3707">
        <v>2</v>
      </c>
      <c r="I3707" t="s">
        <v>0</v>
      </c>
      <c r="J3707">
        <v>2</v>
      </c>
      <c r="K3707">
        <v>4.5</v>
      </c>
      <c r="L3707" t="s">
        <v>1</v>
      </c>
      <c r="M3707">
        <v>2</v>
      </c>
      <c r="N3707" t="s">
        <v>5784</v>
      </c>
      <c r="O3707">
        <v>1</v>
      </c>
      <c r="P3707" t="str">
        <f>D3707&amp;"-"&amp;F3707&amp;"-"&amp;G3707&amp;"-"&amp;E3707&amp;"-"&amp;H3707</f>
        <v>A2Delta-5.5-e-2-2</v>
      </c>
      <c r="Q3707" t="str">
        <f>I3707&amp;"-"&amp;K3707&amp;"-"&amp;L3707&amp;"-"&amp;J3707&amp;"-"&amp;M3707</f>
        <v>X2Pi-4.5-e-2-2</v>
      </c>
      <c r="R3707">
        <f>B3707+S3707</f>
        <v>28997.610141270001</v>
      </c>
      <c r="S3707">
        <f>_xlfn.IFNA(VLOOKUP(Q3707,'MARVEL-X'!A$2:I$1400,7,FALSE),VLOOKUP(Q3707,MARVEL!A$2:J$1522,10,FALSE))</f>
        <v>5716.62814127</v>
      </c>
      <c r="T3707">
        <f>IF(P3707=P3706,R3707+T3706,R3707)</f>
        <v>173985.45104690702</v>
      </c>
      <c r="U3707">
        <f>IF(P3707=P3706,1+U3706,1)</f>
        <v>6</v>
      </c>
      <c r="V3707" t="str">
        <f t="shared" si="57"/>
        <v/>
      </c>
      <c r="W3707" t="str">
        <f>IF(V3707="","",IF(ABS(V3707-R3707)&gt;W$1,ABS(V3707-R3707),""))</f>
        <v/>
      </c>
      <c r="X3707" t="str">
        <f>Y3707&amp;"-"&amp;Z3707&amp;"-"&amp;AC3707&amp;"-"&amp;AD3707&amp;"-"&amp;AG3707</f>
        <v>5.5-e-A-2-1.5</v>
      </c>
      <c r="Y3707">
        <f>F3707</f>
        <v>5.5</v>
      </c>
      <c r="Z3707" s="2" t="str">
        <f>G3707</f>
        <v>e</v>
      </c>
      <c r="AA3707">
        <f>_xlfn.IFNA(VLOOKUP(X3707,'duo-out'!A$2:Q$5000,5,FALSE),E3707+10*(H3707-1)+1+_xlfn.IFNA(VLOOKUP(D3707,states!A$2:C$10,3,FALSE),1))</f>
        <v>86</v>
      </c>
      <c r="AB3707" t="str">
        <f>IF(V3707="","",V3707)</f>
        <v/>
      </c>
      <c r="AC3707" s="2" t="str">
        <f>_xlfn.IFNA(VLOOKUP(D3707,states!A$2:C$10,2,FALSE),"XX")</f>
        <v>A</v>
      </c>
      <c r="AD3707">
        <f>E3707</f>
        <v>2</v>
      </c>
      <c r="AE3707">
        <f>_xlfn.IFNA(VLOOKUP(D3707,states!A$2:D$10,4,FALSE),0)</f>
        <v>2</v>
      </c>
      <c r="AF3707">
        <v>0.5</v>
      </c>
      <c r="AG3707">
        <f>IF(AE3707=0,AF3707,IF(AE3707=1,IF(F3707=0.5,0.5,IF(H3707=1,0.5,1.5)),IF(F3707=0.5,0.5,IF(H3707=1,2.5,1.5))))</f>
        <v>1.5</v>
      </c>
      <c r="AH3707" s="7">
        <f>IF(AC3707="XX",0,1/C3707^(1/5)*IF(E3707=0,100,1)/(E3707+1)^(1/4))</f>
        <v>1.3833296494790666</v>
      </c>
    </row>
    <row r="3708" spans="1:34">
      <c r="A3708">
        <v>178</v>
      </c>
      <c r="B3708" s="1">
        <v>23121.271000000001</v>
      </c>
      <c r="C3708" s="6">
        <v>8.3320000000000005E-2</v>
      </c>
      <c r="D3708" t="s">
        <v>3</v>
      </c>
      <c r="E3708">
        <v>2</v>
      </c>
      <c r="F3708">
        <v>5.5</v>
      </c>
      <c r="G3708" t="s">
        <v>1</v>
      </c>
      <c r="H3708">
        <v>2</v>
      </c>
      <c r="I3708" t="s">
        <v>0</v>
      </c>
      <c r="J3708">
        <v>2</v>
      </c>
      <c r="K3708">
        <v>6.5</v>
      </c>
      <c r="L3708" t="s">
        <v>1</v>
      </c>
      <c r="M3708">
        <v>1</v>
      </c>
      <c r="N3708" t="s">
        <v>233</v>
      </c>
      <c r="O3708">
        <v>-1</v>
      </c>
      <c r="P3708" t="str">
        <f>D3708&amp;"-"&amp;F3708&amp;"-"&amp;G3708&amp;"-"&amp;E3708&amp;"-"&amp;H3708</f>
        <v>A2Delta-5.5-e-2-2</v>
      </c>
      <c r="Q3708" t="str">
        <f>I3708&amp;"-"&amp;K3708&amp;"-"&amp;L3708&amp;"-"&amp;J3708&amp;"-"&amp;M3708</f>
        <v>X2Pi-6.5-e-2-1</v>
      </c>
      <c r="R3708">
        <f>B3708+S3708</f>
        <v>28997.649779851999</v>
      </c>
      <c r="S3708">
        <f>_xlfn.IFNA(VLOOKUP(Q3708,'MARVEL-X'!A$2:I$1400,7,FALSE),VLOOKUP(Q3708,MARVEL!A$2:J$1522,10,FALSE))</f>
        <v>5876.3787798519998</v>
      </c>
      <c r="T3708">
        <f>IF(P3708=P3707,R3708+T3707,R3708)</f>
        <v>202983.10082675901</v>
      </c>
      <c r="U3708">
        <f>IF(P3708=P3707,1+U3707,1)</f>
        <v>7</v>
      </c>
      <c r="V3708" t="str">
        <f t="shared" si="57"/>
        <v/>
      </c>
      <c r="W3708" t="str">
        <f>IF(V3708="","",IF(ABS(V3708-R3708)&gt;W$1,ABS(V3708-R3708),""))</f>
        <v/>
      </c>
      <c r="X3708" t="str">
        <f>Y3708&amp;"-"&amp;Z3708&amp;"-"&amp;AC3708&amp;"-"&amp;AD3708&amp;"-"&amp;AG3708</f>
        <v>5.5-e-A-2-1.5</v>
      </c>
      <c r="Y3708">
        <f>F3708</f>
        <v>5.5</v>
      </c>
      <c r="Z3708" s="2" t="str">
        <f>G3708</f>
        <v>e</v>
      </c>
      <c r="AA3708">
        <f>_xlfn.IFNA(VLOOKUP(X3708,'duo-out'!A$2:Q$5000,5,FALSE),E3708+10*(H3708-1)+1+_xlfn.IFNA(VLOOKUP(D3708,states!A$2:C$10,3,FALSE),1))</f>
        <v>86</v>
      </c>
      <c r="AB3708" t="str">
        <f>IF(V3708="","",V3708)</f>
        <v/>
      </c>
      <c r="AC3708" s="2" t="str">
        <f>_xlfn.IFNA(VLOOKUP(D3708,states!A$2:C$10,2,FALSE),"XX")</f>
        <v>A</v>
      </c>
      <c r="AD3708">
        <f>E3708</f>
        <v>2</v>
      </c>
      <c r="AE3708">
        <f>_xlfn.IFNA(VLOOKUP(D3708,states!A$2:D$10,4,FALSE),0)</f>
        <v>2</v>
      </c>
      <c r="AF3708">
        <v>0.5</v>
      </c>
      <c r="AG3708">
        <f>IF(AE3708=0,AF3708,IF(AE3708=1,IF(F3708=0.5,0.5,IF(H3708=1,0.5,1.5)),IF(F3708=0.5,0.5,IF(H3708=1,2.5,1.5))))</f>
        <v>1.5</v>
      </c>
      <c r="AH3708" s="7">
        <f>IF(AC3708="XX",0,1/C3708^(1/5)*IF(E3708=0,100,1)/(E3708+1)^(1/4))</f>
        <v>1.2490212696611511</v>
      </c>
    </row>
    <row r="3709" spans="1:34">
      <c r="A3709">
        <v>1433</v>
      </c>
      <c r="B3709" s="1">
        <v>22942.48</v>
      </c>
      <c r="C3709" s="6">
        <v>0.14410000000000001</v>
      </c>
      <c r="D3709" t="s">
        <v>3</v>
      </c>
      <c r="E3709">
        <v>2</v>
      </c>
      <c r="F3709">
        <v>5.5</v>
      </c>
      <c r="G3709" t="s">
        <v>1</v>
      </c>
      <c r="H3709">
        <v>2</v>
      </c>
      <c r="I3709" t="s">
        <v>0</v>
      </c>
      <c r="J3709">
        <v>2</v>
      </c>
      <c r="K3709">
        <v>6.5</v>
      </c>
      <c r="L3709" t="s">
        <v>1</v>
      </c>
      <c r="M3709">
        <v>2</v>
      </c>
      <c r="N3709" t="s">
        <v>1489</v>
      </c>
      <c r="O3709">
        <v>1</v>
      </c>
      <c r="P3709" t="str">
        <f>D3709&amp;"-"&amp;F3709&amp;"-"&amp;G3709&amp;"-"&amp;E3709&amp;"-"&amp;H3709</f>
        <v>A2Delta-5.5-e-2-2</v>
      </c>
      <c r="Q3709" t="str">
        <f>I3709&amp;"-"&amp;K3709&amp;"-"&amp;L3709&amp;"-"&amp;J3709&amp;"-"&amp;M3709</f>
        <v>X2Pi-6.5-e-2-2</v>
      </c>
      <c r="R3709">
        <f>B3709+S3709</f>
        <v>28997.428959010002</v>
      </c>
      <c r="S3709">
        <f>_xlfn.IFNA(VLOOKUP(Q3709,'MARVEL-X'!A$2:I$1400,7,FALSE),VLOOKUP(Q3709,MARVEL!A$2:J$1522,10,FALSE))</f>
        <v>6054.9489590100002</v>
      </c>
      <c r="T3709">
        <f>IF(P3709=P3708,R3709+T3708,R3709)</f>
        <v>231980.529785769</v>
      </c>
      <c r="U3709">
        <f>IF(P3709=P3708,1+U3708,1)</f>
        <v>8</v>
      </c>
      <c r="V3709" t="str">
        <f t="shared" si="57"/>
        <v/>
      </c>
      <c r="W3709" t="str">
        <f>IF(V3709="","",IF(ABS(V3709-R3709)&gt;W$1,ABS(V3709-R3709),""))</f>
        <v/>
      </c>
      <c r="X3709" t="str">
        <f>Y3709&amp;"-"&amp;Z3709&amp;"-"&amp;AC3709&amp;"-"&amp;AD3709&amp;"-"&amp;AG3709</f>
        <v>5.5-e-A-2-1.5</v>
      </c>
      <c r="Y3709">
        <f>F3709</f>
        <v>5.5</v>
      </c>
      <c r="Z3709" s="2" t="str">
        <f>G3709</f>
        <v>e</v>
      </c>
      <c r="AA3709">
        <f>_xlfn.IFNA(VLOOKUP(X3709,'duo-out'!A$2:Q$5000,5,FALSE),E3709+10*(H3709-1)+1+_xlfn.IFNA(VLOOKUP(D3709,states!A$2:C$10,3,FALSE),1))</f>
        <v>86</v>
      </c>
      <c r="AB3709" t="str">
        <f>IF(V3709="","",V3709)</f>
        <v/>
      </c>
      <c r="AC3709" s="2" t="str">
        <f>_xlfn.IFNA(VLOOKUP(D3709,states!A$2:C$10,2,FALSE),"XX")</f>
        <v>A</v>
      </c>
      <c r="AD3709">
        <f>E3709</f>
        <v>2</v>
      </c>
      <c r="AE3709">
        <f>_xlfn.IFNA(VLOOKUP(D3709,states!A$2:D$10,4,FALSE),0)</f>
        <v>2</v>
      </c>
      <c r="AF3709">
        <v>0.5</v>
      </c>
      <c r="AG3709">
        <f>IF(AE3709=0,AF3709,IF(AE3709=1,IF(F3709=0.5,0.5,IF(H3709=1,0.5,1.5)),IF(F3709=0.5,0.5,IF(H3709=1,2.5,1.5))))</f>
        <v>1.5</v>
      </c>
      <c r="AH3709" s="7">
        <f>IF(AC3709="XX",0,1/C3709^(1/5)*IF(E3709=0,100,1)/(E3709+1)^(1/4))</f>
        <v>1.1194040920337118</v>
      </c>
    </row>
    <row r="3710" spans="1:34">
      <c r="A3710">
        <v>1383</v>
      </c>
      <c r="B3710" s="1">
        <v>23124.49</v>
      </c>
      <c r="C3710" s="6">
        <v>0.05</v>
      </c>
      <c r="D3710" t="s">
        <v>3</v>
      </c>
      <c r="E3710">
        <v>2</v>
      </c>
      <c r="F3710">
        <v>5.5</v>
      </c>
      <c r="G3710" t="s">
        <v>1</v>
      </c>
      <c r="H3710">
        <v>2</v>
      </c>
      <c r="I3710" t="s">
        <v>0</v>
      </c>
      <c r="J3710">
        <v>2</v>
      </c>
      <c r="K3710">
        <v>5.5</v>
      </c>
      <c r="L3710" t="s">
        <v>1</v>
      </c>
      <c r="M3710">
        <v>2</v>
      </c>
      <c r="N3710" t="s">
        <v>1439</v>
      </c>
      <c r="O3710">
        <v>1</v>
      </c>
      <c r="P3710" t="str">
        <f>D3710&amp;"-"&amp;F3710&amp;"-"&amp;G3710&amp;"-"&amp;E3710&amp;"-"&amp;H3710</f>
        <v>A2Delta-5.5-e-2-2</v>
      </c>
      <c r="Q3710" t="str">
        <f>I3710&amp;"-"&amp;K3710&amp;"-"&amp;L3710&amp;"-"&amp;J3710&amp;"-"&amp;M3710</f>
        <v>X2Pi-5.5-e-2-2</v>
      </c>
      <c r="R3710">
        <f>B3710+S3710</f>
        <v>28997.552024835</v>
      </c>
      <c r="S3710">
        <f>_xlfn.IFNA(VLOOKUP(Q3710,'MARVEL-X'!A$2:I$1400,7,FALSE),VLOOKUP(Q3710,MARVEL!A$2:J$1522,10,FALSE))</f>
        <v>5873.0620248349996</v>
      </c>
      <c r="T3710">
        <f>IF(P3710=P3709,R3710+T3709,R3710)</f>
        <v>260978.081810604</v>
      </c>
      <c r="U3710">
        <f>IF(P3710=P3709,1+U3709,1)</f>
        <v>9</v>
      </c>
      <c r="V3710" t="str">
        <f t="shared" si="57"/>
        <v/>
      </c>
      <c r="W3710" t="str">
        <f>IF(V3710="","",IF(ABS(V3710-R3710)&gt;W$1,ABS(V3710-R3710),""))</f>
        <v/>
      </c>
      <c r="X3710" t="str">
        <f>Y3710&amp;"-"&amp;Z3710&amp;"-"&amp;AC3710&amp;"-"&amp;AD3710&amp;"-"&amp;AG3710</f>
        <v>5.5-e-A-2-1.5</v>
      </c>
      <c r="Y3710">
        <f>F3710</f>
        <v>5.5</v>
      </c>
      <c r="Z3710" s="2" t="str">
        <f>G3710</f>
        <v>e</v>
      </c>
      <c r="AA3710">
        <f>_xlfn.IFNA(VLOOKUP(X3710,'duo-out'!A$2:Q$5000,5,FALSE),E3710+10*(H3710-1)+1+_xlfn.IFNA(VLOOKUP(D3710,states!A$2:C$10,3,FALSE),1))</f>
        <v>86</v>
      </c>
      <c r="AB3710" t="str">
        <f>IF(V3710="","",V3710)</f>
        <v/>
      </c>
      <c r="AC3710" s="2" t="str">
        <f>_xlfn.IFNA(VLOOKUP(D3710,states!A$2:C$10,2,FALSE),"XX")</f>
        <v>A</v>
      </c>
      <c r="AD3710">
        <f>E3710</f>
        <v>2</v>
      </c>
      <c r="AE3710">
        <f>_xlfn.IFNA(VLOOKUP(D3710,states!A$2:D$10,4,FALSE),0)</f>
        <v>2</v>
      </c>
      <c r="AF3710">
        <v>0.5</v>
      </c>
      <c r="AG3710">
        <f>IF(AE3710=0,AF3710,IF(AE3710=1,IF(F3710=0.5,0.5,IF(H3710=1,0.5,1.5)),IF(F3710=0.5,0.5,IF(H3710=1,2.5,1.5))))</f>
        <v>1.5</v>
      </c>
      <c r="AH3710" s="7">
        <f>IF(AC3710="XX",0,1/C3710^(1/5)*IF(E3710=0,100,1)/(E3710+1)^(1/4))</f>
        <v>1.3833296494790666</v>
      </c>
    </row>
    <row r="3711" spans="1:34">
      <c r="A3711">
        <v>1344</v>
      </c>
      <c r="B3711" s="1">
        <v>23280.93</v>
      </c>
      <c r="C3711" s="6">
        <v>0.05</v>
      </c>
      <c r="D3711" t="s">
        <v>3</v>
      </c>
      <c r="E3711">
        <v>2</v>
      </c>
      <c r="F3711">
        <v>5.5</v>
      </c>
      <c r="G3711" t="s">
        <v>1</v>
      </c>
      <c r="H3711">
        <v>2</v>
      </c>
      <c r="I3711" t="s">
        <v>0</v>
      </c>
      <c r="J3711">
        <v>2</v>
      </c>
      <c r="K3711">
        <v>4.5</v>
      </c>
      <c r="L3711" t="s">
        <v>1</v>
      </c>
      <c r="M3711">
        <v>2</v>
      </c>
      <c r="N3711" t="s">
        <v>1400</v>
      </c>
      <c r="O3711">
        <v>1</v>
      </c>
      <c r="P3711" t="str">
        <f>D3711&amp;"-"&amp;F3711&amp;"-"&amp;G3711&amp;"-"&amp;E3711&amp;"-"&amp;H3711</f>
        <v>A2Delta-5.5-e-2-2</v>
      </c>
      <c r="Q3711" t="str">
        <f>I3711&amp;"-"&amp;K3711&amp;"-"&amp;L3711&amp;"-"&amp;J3711&amp;"-"&amp;M3711</f>
        <v>X2Pi-4.5-e-2-2</v>
      </c>
      <c r="R3711">
        <f>B3711+S3711</f>
        <v>28997.558141270001</v>
      </c>
      <c r="S3711">
        <f>_xlfn.IFNA(VLOOKUP(Q3711,'MARVEL-X'!A$2:I$1400,7,FALSE),VLOOKUP(Q3711,MARVEL!A$2:J$1522,10,FALSE))</f>
        <v>5716.62814127</v>
      </c>
      <c r="T3711">
        <f>IF(P3711=P3710,R3711+T3710,R3711)</f>
        <v>289975.63995187398</v>
      </c>
      <c r="U3711">
        <f>IF(P3711=P3710,1+U3710,1)</f>
        <v>10</v>
      </c>
      <c r="V3711" t="str">
        <f t="shared" si="57"/>
        <v/>
      </c>
      <c r="W3711" t="str">
        <f>IF(V3711="","",IF(ABS(V3711-R3711)&gt;W$1,ABS(V3711-R3711),""))</f>
        <v/>
      </c>
      <c r="X3711" t="str">
        <f>Y3711&amp;"-"&amp;Z3711&amp;"-"&amp;AC3711&amp;"-"&amp;AD3711&amp;"-"&amp;AG3711</f>
        <v>5.5-e-A-2-1.5</v>
      </c>
      <c r="Y3711">
        <f>F3711</f>
        <v>5.5</v>
      </c>
      <c r="Z3711" s="2" t="str">
        <f>G3711</f>
        <v>e</v>
      </c>
      <c r="AA3711">
        <f>_xlfn.IFNA(VLOOKUP(X3711,'duo-out'!A$2:Q$5000,5,FALSE),E3711+10*(H3711-1)+1+_xlfn.IFNA(VLOOKUP(D3711,states!A$2:C$10,3,FALSE),1))</f>
        <v>86</v>
      </c>
      <c r="AB3711" t="str">
        <f>IF(V3711="","",V3711)</f>
        <v/>
      </c>
      <c r="AC3711" s="2" t="str">
        <f>_xlfn.IFNA(VLOOKUP(D3711,states!A$2:C$10,2,FALSE),"XX")</f>
        <v>A</v>
      </c>
      <c r="AD3711">
        <f>E3711</f>
        <v>2</v>
      </c>
      <c r="AE3711">
        <f>_xlfn.IFNA(VLOOKUP(D3711,states!A$2:D$10,4,FALSE),0)</f>
        <v>2</v>
      </c>
      <c r="AF3711">
        <v>0.5</v>
      </c>
      <c r="AG3711">
        <f>IF(AE3711=0,AF3711,IF(AE3711=1,IF(F3711=0.5,0.5,IF(H3711=1,0.5,1.5)),IF(F3711=0.5,0.5,IF(H3711=1,2.5,1.5))))</f>
        <v>1.5</v>
      </c>
      <c r="AH3711" s="7">
        <f>IF(AC3711="XX",0,1/C3711^(1/5)*IF(E3711=0,100,1)/(E3711+1)^(1/4))</f>
        <v>1.3833296494790666</v>
      </c>
    </row>
    <row r="3712" spans="1:34">
      <c r="A3712">
        <v>23</v>
      </c>
      <c r="B3712" s="1">
        <v>20814.177</v>
      </c>
      <c r="C3712" s="6">
        <v>5.0000000000000001E-3</v>
      </c>
      <c r="D3712" t="s">
        <v>3</v>
      </c>
      <c r="E3712">
        <v>2</v>
      </c>
      <c r="F3712">
        <v>5.5</v>
      </c>
      <c r="G3712" t="s">
        <v>1</v>
      </c>
      <c r="H3712">
        <v>2</v>
      </c>
      <c r="I3712" t="s">
        <v>0</v>
      </c>
      <c r="J3712">
        <v>3</v>
      </c>
      <c r="K3712">
        <v>4.5</v>
      </c>
      <c r="L3712" t="s">
        <v>1</v>
      </c>
      <c r="M3712">
        <v>2</v>
      </c>
      <c r="N3712" t="s">
        <v>78</v>
      </c>
      <c r="O3712">
        <v>-1</v>
      </c>
      <c r="P3712" t="str">
        <f>D3712&amp;"-"&amp;F3712&amp;"-"&amp;G3712&amp;"-"&amp;E3712&amp;"-"&amp;H3712</f>
        <v>A2Delta-5.5-e-2-2</v>
      </c>
      <c r="Q3712" t="str">
        <f>I3712&amp;"-"&amp;K3712&amp;"-"&amp;L3712&amp;"-"&amp;J3712&amp;"-"&amp;M3712</f>
        <v>X2Pi-4.5-e-3-2</v>
      </c>
      <c r="R3712">
        <f>B3712+S3712</f>
        <v>28997.555788914</v>
      </c>
      <c r="S3712">
        <f>_xlfn.IFNA(VLOOKUP(Q3712,'MARVEL-X'!A$2:I$1400,7,FALSE),VLOOKUP(Q3712,MARVEL!A$2:J$1522,10,FALSE))</f>
        <v>8183.3787889140003</v>
      </c>
      <c r="T3712">
        <f>IF(P3712='95Zachwiej'!P138,R3712+'95Zachwiej'!T138,R3712)</f>
        <v>28997.555788914</v>
      </c>
      <c r="U3712">
        <f>IF(P3712='95Zachwiej'!P138,1+'95Zachwiej'!U138,1)</f>
        <v>1</v>
      </c>
      <c r="V3712">
        <f t="shared" si="57"/>
        <v>28997.555788914</v>
      </c>
      <c r="W3712" t="str">
        <f>IF(V3712="","",IF(ABS(V3712-R3712)&gt;W$1,ABS(V3712-R3712),""))</f>
        <v/>
      </c>
      <c r="X3712" t="str">
        <f>Y3712&amp;"-"&amp;Z3712&amp;"-"&amp;AC3712&amp;"-"&amp;AD3712&amp;"-"&amp;AG3712</f>
        <v>5.5-e-A-2-1.5</v>
      </c>
      <c r="Y3712">
        <f>F3712</f>
        <v>5.5</v>
      </c>
      <c r="Z3712" s="2" t="str">
        <f>G3712</f>
        <v>e</v>
      </c>
      <c r="AA3712">
        <f>_xlfn.IFNA(VLOOKUP(X3712,'duo-out'!A$2:Q$5000,5,FALSE),E3712+10*(H3712-1)+1+_xlfn.IFNA(VLOOKUP(D3712,states!A$2:C$10,3,FALSE),1))</f>
        <v>86</v>
      </c>
      <c r="AB3712">
        <f>IF(V3712="","",V3712)</f>
        <v>28997.555788914</v>
      </c>
      <c r="AC3712" s="2" t="str">
        <f>_xlfn.IFNA(VLOOKUP(D3712,states!A$2:C$10,2,FALSE),"XX")</f>
        <v>A</v>
      </c>
      <c r="AD3712">
        <f>E3712</f>
        <v>2</v>
      </c>
      <c r="AE3712">
        <f>_xlfn.IFNA(VLOOKUP(D3712,states!A$2:D$10,4,FALSE),0)</f>
        <v>2</v>
      </c>
      <c r="AF3712">
        <v>0.5</v>
      </c>
      <c r="AG3712">
        <f>IF(AE3712=0,AF3712,IF(AE3712=1,IF(F3712=0.5,0.5,IF(H3712=1,0.5,1.5)),IF(F3712=0.5,0.5,IF(H3712=1,2.5,1.5))))</f>
        <v>1.5</v>
      </c>
      <c r="AH3712" s="7">
        <f>IF(AC3712="XX",0,1/C3712^(1/5)*IF(E3712=0,100,1)/(E3712+1)^(1/4))</f>
        <v>2.1924297443889911</v>
      </c>
    </row>
    <row r="3713" spans="1:34">
      <c r="A3713">
        <v>3776</v>
      </c>
      <c r="B3713" s="1">
        <v>22812.700199999999</v>
      </c>
      <c r="C3713" s="6">
        <v>5.0000000000000001E-3</v>
      </c>
      <c r="D3713" t="s">
        <v>3</v>
      </c>
      <c r="E3713">
        <v>3</v>
      </c>
      <c r="F3713">
        <v>5.5</v>
      </c>
      <c r="G3713" t="s">
        <v>1</v>
      </c>
      <c r="H3713">
        <v>1</v>
      </c>
      <c r="I3713" t="s">
        <v>0</v>
      </c>
      <c r="J3713">
        <v>3</v>
      </c>
      <c r="K3713">
        <v>6.5</v>
      </c>
      <c r="L3713" t="s">
        <v>1</v>
      </c>
      <c r="M3713">
        <v>1</v>
      </c>
      <c r="N3713" t="s">
        <v>3832</v>
      </c>
      <c r="O3713">
        <v>1</v>
      </c>
      <c r="P3713" t="str">
        <f>D3713&amp;"-"&amp;F3713&amp;"-"&amp;G3713&amp;"-"&amp;E3713&amp;"-"&amp;H3713</f>
        <v>A2Delta-5.5-e-3-1</v>
      </c>
      <c r="Q3713" t="str">
        <f>I3713&amp;"-"&amp;K3713&amp;"-"&amp;L3713&amp;"-"&amp;J3713&amp;"-"&amp;M3713</f>
        <v>X2Pi-6.5-e-3-1</v>
      </c>
      <c r="R3713">
        <f>B3713+S3713</f>
        <v>31149.414122595001</v>
      </c>
      <c r="S3713">
        <f>_xlfn.IFNA(VLOOKUP(Q3713,'MARVEL-X'!A$2:I$1400,7,FALSE),VLOOKUP(Q3713,MARVEL!A$2:J$1522,10,FALSE))</f>
        <v>8336.7139225949995</v>
      </c>
      <c r="T3713">
        <f>IF(P3713=P3712,R3713+T3712,R3713)</f>
        <v>31149.414122595001</v>
      </c>
      <c r="U3713">
        <f>IF(P3713=P3712,1+U3712,1)</f>
        <v>1</v>
      </c>
      <c r="V3713" t="str">
        <f t="shared" si="57"/>
        <v/>
      </c>
      <c r="W3713" t="str">
        <f>IF(V3713="","",IF(ABS(V3713-R3713)&gt;W$1,ABS(V3713-R3713),""))</f>
        <v/>
      </c>
      <c r="X3713" t="str">
        <f>Y3713&amp;"-"&amp;Z3713&amp;"-"&amp;AC3713&amp;"-"&amp;AD3713&amp;"-"&amp;AG3713</f>
        <v>5.5-e-A-3-2.5</v>
      </c>
      <c r="Y3713">
        <f>F3713</f>
        <v>5.5</v>
      </c>
      <c r="Z3713" s="2" t="str">
        <f>G3713</f>
        <v>e</v>
      </c>
      <c r="AA3713">
        <f>_xlfn.IFNA(VLOOKUP(X3713,'duo-out'!A$2:Q$5000,5,FALSE),E3713+10*(H3713-1)+1+_xlfn.IFNA(VLOOKUP(D3713,states!A$2:C$10,3,FALSE),1))</f>
        <v>109</v>
      </c>
      <c r="AB3713" t="str">
        <f>IF(V3713="","",V3713)</f>
        <v/>
      </c>
      <c r="AC3713" s="2" t="str">
        <f>_xlfn.IFNA(VLOOKUP(D3713,states!A$2:C$10,2,FALSE),"XX")</f>
        <v>A</v>
      </c>
      <c r="AD3713">
        <f>E3713</f>
        <v>3</v>
      </c>
      <c r="AE3713">
        <f>_xlfn.IFNA(VLOOKUP(D3713,states!A$2:D$10,4,FALSE),0)</f>
        <v>2</v>
      </c>
      <c r="AF3713">
        <v>0.5</v>
      </c>
      <c r="AG3713">
        <f>IF(AE3713=0,AF3713,IF(AE3713=1,IF(F3713=0.5,0.5,IF(H3713=1,0.5,1.5)),IF(F3713=0.5,0.5,IF(H3713=1,2.5,1.5))))</f>
        <v>2.5</v>
      </c>
      <c r="AH3713" s="7">
        <f>IF(AC3713="XX",0,1/C3713^(1/5)*IF(E3713=0,100,1)/(E3713+1)^(1/4))</f>
        <v>2.0402857733683697</v>
      </c>
    </row>
    <row r="3714" spans="1:34">
      <c r="A3714">
        <v>3769</v>
      </c>
      <c r="B3714" s="1">
        <v>22963.799800000001</v>
      </c>
      <c r="C3714" s="6">
        <v>5.0000000000000001E-3</v>
      </c>
      <c r="D3714" t="s">
        <v>3</v>
      </c>
      <c r="E3714">
        <v>3</v>
      </c>
      <c r="F3714">
        <v>5.5</v>
      </c>
      <c r="G3714" t="s">
        <v>1</v>
      </c>
      <c r="H3714">
        <v>1</v>
      </c>
      <c r="I3714" t="s">
        <v>0</v>
      </c>
      <c r="J3714">
        <v>3</v>
      </c>
      <c r="K3714">
        <v>5.5</v>
      </c>
      <c r="L3714" t="s">
        <v>2</v>
      </c>
      <c r="M3714">
        <v>1</v>
      </c>
      <c r="N3714" t="s">
        <v>3825</v>
      </c>
      <c r="O3714">
        <v>1</v>
      </c>
      <c r="P3714" t="str">
        <f>D3714&amp;"-"&amp;F3714&amp;"-"&amp;G3714&amp;"-"&amp;E3714&amp;"-"&amp;H3714</f>
        <v>A2Delta-5.5-e-3-1</v>
      </c>
      <c r="Q3714" t="str">
        <f>I3714&amp;"-"&amp;K3714&amp;"-"&amp;L3714&amp;"-"&amp;J3714&amp;"-"&amp;M3714</f>
        <v>X2Pi-5.5-f-3-1</v>
      </c>
      <c r="R3714">
        <f>B3714+S3714</f>
        <v>31149.412286217001</v>
      </c>
      <c r="S3714">
        <f>_xlfn.IFNA(VLOOKUP(Q3714,'MARVEL-X'!A$2:I$1400,7,FALSE),VLOOKUP(Q3714,MARVEL!A$2:J$1522,10,FALSE))</f>
        <v>8185.612486217</v>
      </c>
      <c r="T3714">
        <f>IF(P3714=P3713,R3714+T3713,R3714)</f>
        <v>62298.826408812005</v>
      </c>
      <c r="U3714">
        <f>IF(P3714=P3713,1+U3713,1)</f>
        <v>2</v>
      </c>
      <c r="V3714">
        <f t="shared" si="57"/>
        <v>31149.413204406002</v>
      </c>
      <c r="W3714" t="str">
        <f>IF(V3714="","",IF(ABS(V3714-R3714)&gt;W$1,ABS(V3714-R3714),""))</f>
        <v/>
      </c>
      <c r="X3714" t="str">
        <f>Y3714&amp;"-"&amp;Z3714&amp;"-"&amp;AC3714&amp;"-"&amp;AD3714&amp;"-"&amp;AG3714</f>
        <v>5.5-e-A-3-2.5</v>
      </c>
      <c r="Y3714">
        <f>F3714</f>
        <v>5.5</v>
      </c>
      <c r="Z3714" s="2" t="str">
        <f>G3714</f>
        <v>e</v>
      </c>
      <c r="AA3714">
        <f>_xlfn.IFNA(VLOOKUP(X3714,'duo-out'!A$2:Q$5000,5,FALSE),E3714+10*(H3714-1)+1+_xlfn.IFNA(VLOOKUP(D3714,states!A$2:C$10,3,FALSE),1))</f>
        <v>109</v>
      </c>
      <c r="AB3714">
        <f>IF(V3714="","",V3714)</f>
        <v>31149.413204406002</v>
      </c>
      <c r="AC3714" s="2" t="str">
        <f>_xlfn.IFNA(VLOOKUP(D3714,states!A$2:C$10,2,FALSE),"XX")</f>
        <v>A</v>
      </c>
      <c r="AD3714">
        <f>E3714</f>
        <v>3</v>
      </c>
      <c r="AE3714">
        <f>_xlfn.IFNA(VLOOKUP(D3714,states!A$2:D$10,4,FALSE),0)</f>
        <v>2</v>
      </c>
      <c r="AF3714">
        <v>0.5</v>
      </c>
      <c r="AG3714">
        <f>IF(AE3714=0,AF3714,IF(AE3714=1,IF(F3714=0.5,0.5,IF(H3714=1,0.5,1.5)),IF(F3714=0.5,0.5,IF(H3714=1,2.5,1.5))))</f>
        <v>2.5</v>
      </c>
      <c r="AH3714" s="7">
        <f>IF(AC3714="XX",0,1/C3714^(1/5)*IF(E3714=0,100,1)/(E3714+1)^(1/4))</f>
        <v>2.0402857733683697</v>
      </c>
    </row>
    <row r="3715" spans="1:34">
      <c r="A3715">
        <v>3826</v>
      </c>
      <c r="B3715" s="1">
        <v>22788.718099999998</v>
      </c>
      <c r="C3715" s="6">
        <v>2.6839999999999999E-2</v>
      </c>
      <c r="D3715" t="s">
        <v>3</v>
      </c>
      <c r="E3715">
        <v>3</v>
      </c>
      <c r="F3715">
        <v>5.5</v>
      </c>
      <c r="G3715" t="s">
        <v>1</v>
      </c>
      <c r="H3715">
        <v>2</v>
      </c>
      <c r="I3715" t="s">
        <v>0</v>
      </c>
      <c r="J3715">
        <v>3</v>
      </c>
      <c r="K3715">
        <v>6.5</v>
      </c>
      <c r="L3715" t="s">
        <v>1</v>
      </c>
      <c r="M3715">
        <v>2</v>
      </c>
      <c r="N3715" t="s">
        <v>3882</v>
      </c>
      <c r="O3715">
        <v>1</v>
      </c>
      <c r="P3715" t="str">
        <f>D3715&amp;"-"&amp;F3715&amp;"-"&amp;G3715&amp;"-"&amp;E3715&amp;"-"&amp;H3715</f>
        <v>A2Delta-5.5-e-3-2</v>
      </c>
      <c r="Q3715" t="str">
        <f>I3715&amp;"-"&amp;K3715&amp;"-"&amp;L3715&amp;"-"&amp;J3715&amp;"-"&amp;M3715</f>
        <v>X2Pi-6.5-e-3-2</v>
      </c>
      <c r="R3715">
        <f>B3715+S3715</f>
        <v>31296.871366469</v>
      </c>
      <c r="S3715">
        <f>_xlfn.IFNA(VLOOKUP(Q3715,'MARVEL-X'!A$2:I$1400,7,FALSE),VLOOKUP(Q3715,MARVEL!A$2:J$1522,10,FALSE))</f>
        <v>8508.1532664690003</v>
      </c>
      <c r="T3715">
        <f>IF(P3715=P3714,R3715+T3714,R3715)</f>
        <v>31296.871366469</v>
      </c>
      <c r="U3715">
        <f>IF(P3715=P3714,1+U3714,1)</f>
        <v>1</v>
      </c>
      <c r="V3715" t="str">
        <f t="shared" ref="V3715:V3778" si="58">IF(P3715=P3716,"",T3715/U3715)</f>
        <v/>
      </c>
      <c r="W3715" t="str">
        <f>IF(V3715="","",IF(ABS(V3715-R3715)&gt;W$1,ABS(V3715-R3715),""))</f>
        <v/>
      </c>
      <c r="X3715" t="str">
        <f>Y3715&amp;"-"&amp;Z3715&amp;"-"&amp;AC3715&amp;"-"&amp;AD3715&amp;"-"&amp;AG3715</f>
        <v>5.5-e-A-3-1.5</v>
      </c>
      <c r="Y3715">
        <f>F3715</f>
        <v>5.5</v>
      </c>
      <c r="Z3715" s="2" t="str">
        <f>G3715</f>
        <v>e</v>
      </c>
      <c r="AA3715">
        <f>_xlfn.IFNA(VLOOKUP(X3715,'duo-out'!A$2:Q$5000,5,FALSE),E3715+10*(H3715-1)+1+_xlfn.IFNA(VLOOKUP(D3715,states!A$2:C$10,3,FALSE),1))</f>
        <v>110</v>
      </c>
      <c r="AB3715" t="str">
        <f>IF(V3715="","",V3715)</f>
        <v/>
      </c>
      <c r="AC3715" s="2" t="str">
        <f>_xlfn.IFNA(VLOOKUP(D3715,states!A$2:C$10,2,FALSE),"XX")</f>
        <v>A</v>
      </c>
      <c r="AD3715">
        <f>E3715</f>
        <v>3</v>
      </c>
      <c r="AE3715">
        <f>_xlfn.IFNA(VLOOKUP(D3715,states!A$2:D$10,4,FALSE),0)</f>
        <v>2</v>
      </c>
      <c r="AF3715">
        <v>0.5</v>
      </c>
      <c r="AG3715">
        <f>IF(AE3715=0,AF3715,IF(AE3715=1,IF(F3715=0.5,0.5,IF(H3715=1,0.5,1.5)),IF(F3715=0.5,0.5,IF(H3715=1,2.5,1.5))))</f>
        <v>1.5</v>
      </c>
      <c r="AH3715" s="7">
        <f>IF(AC3715="XX",0,1/C3715^(1/5)*IF(E3715=0,100,1)/(E3715+1)^(1/4))</f>
        <v>1.4579025644004189</v>
      </c>
    </row>
    <row r="3716" spans="1:34">
      <c r="A3716">
        <v>3808</v>
      </c>
      <c r="B3716" s="1">
        <v>22961.8531</v>
      </c>
      <c r="C3716" s="6">
        <v>5.0000000000000001E-3</v>
      </c>
      <c r="D3716" t="s">
        <v>3</v>
      </c>
      <c r="E3716">
        <v>3</v>
      </c>
      <c r="F3716">
        <v>5.5</v>
      </c>
      <c r="G3716" t="s">
        <v>1</v>
      </c>
      <c r="H3716">
        <v>2</v>
      </c>
      <c r="I3716" t="s">
        <v>0</v>
      </c>
      <c r="J3716">
        <v>3</v>
      </c>
      <c r="K3716">
        <v>5.5</v>
      </c>
      <c r="L3716" t="s">
        <v>2</v>
      </c>
      <c r="M3716">
        <v>2</v>
      </c>
      <c r="N3716" t="s">
        <v>3864</v>
      </c>
      <c r="O3716">
        <v>1</v>
      </c>
      <c r="P3716" t="str">
        <f>D3716&amp;"-"&amp;F3716&amp;"-"&amp;G3716&amp;"-"&amp;E3716&amp;"-"&amp;H3716</f>
        <v>A2Delta-5.5-e-3-2</v>
      </c>
      <c r="Q3716" t="str">
        <f>I3716&amp;"-"&amp;K3716&amp;"-"&amp;L3716&amp;"-"&amp;J3716&amp;"-"&amp;M3716</f>
        <v>X2Pi-5.5-f-3-2</v>
      </c>
      <c r="R3716">
        <f>B3716+S3716</f>
        <v>31296.897436259998</v>
      </c>
      <c r="S3716">
        <f>_xlfn.IFNA(VLOOKUP(Q3716,'MARVEL-X'!A$2:I$1400,7,FALSE),VLOOKUP(Q3716,MARVEL!A$2:J$1522,10,FALSE))</f>
        <v>8335.0443362599999</v>
      </c>
      <c r="T3716">
        <f>IF(P3716=P3715,R3716+T3715,R3716)</f>
        <v>62593.768802728999</v>
      </c>
      <c r="U3716">
        <f>IF(P3716=P3715,1+U3715,1)</f>
        <v>2</v>
      </c>
      <c r="V3716" t="str">
        <f t="shared" si="58"/>
        <v/>
      </c>
      <c r="W3716" t="str">
        <f>IF(V3716="","",IF(ABS(V3716-R3716)&gt;W$1,ABS(V3716-R3716),""))</f>
        <v/>
      </c>
      <c r="X3716" t="str">
        <f>Y3716&amp;"-"&amp;Z3716&amp;"-"&amp;AC3716&amp;"-"&amp;AD3716&amp;"-"&amp;AG3716</f>
        <v>5.5-e-A-3-1.5</v>
      </c>
      <c r="Y3716">
        <f>F3716</f>
        <v>5.5</v>
      </c>
      <c r="Z3716" s="2" t="str">
        <f>G3716</f>
        <v>e</v>
      </c>
      <c r="AA3716">
        <f>_xlfn.IFNA(VLOOKUP(X3716,'duo-out'!A$2:Q$5000,5,FALSE),E3716+10*(H3716-1)+1+_xlfn.IFNA(VLOOKUP(D3716,states!A$2:C$10,3,FALSE),1))</f>
        <v>110</v>
      </c>
      <c r="AB3716" t="str">
        <f>IF(V3716="","",V3716)</f>
        <v/>
      </c>
      <c r="AC3716" s="2" t="str">
        <f>_xlfn.IFNA(VLOOKUP(D3716,states!A$2:C$10,2,FALSE),"XX")</f>
        <v>A</v>
      </c>
      <c r="AD3716">
        <f>E3716</f>
        <v>3</v>
      </c>
      <c r="AE3716">
        <f>_xlfn.IFNA(VLOOKUP(D3716,states!A$2:D$10,4,FALSE),0)</f>
        <v>2</v>
      </c>
      <c r="AF3716">
        <v>0.5</v>
      </c>
      <c r="AG3716">
        <f>IF(AE3716=0,AF3716,IF(AE3716=1,IF(F3716=0.5,0.5,IF(H3716=1,0.5,1.5)),IF(F3716=0.5,0.5,IF(H3716=1,2.5,1.5))))</f>
        <v>1.5</v>
      </c>
      <c r="AH3716" s="7">
        <f>IF(AC3716="XX",0,1/C3716^(1/5)*IF(E3716=0,100,1)/(E3716+1)^(1/4))</f>
        <v>2.0402857733683697</v>
      </c>
    </row>
    <row r="3717" spans="1:34">
      <c r="A3717">
        <v>3801</v>
      </c>
      <c r="B3717" s="1">
        <v>23113.5173</v>
      </c>
      <c r="C3717" s="6">
        <v>5.0000000000000001E-3</v>
      </c>
      <c r="D3717" t="s">
        <v>3</v>
      </c>
      <c r="E3717">
        <v>3</v>
      </c>
      <c r="F3717">
        <v>5.5</v>
      </c>
      <c r="G3717" t="s">
        <v>1</v>
      </c>
      <c r="H3717">
        <v>2</v>
      </c>
      <c r="I3717" t="s">
        <v>0</v>
      </c>
      <c r="J3717">
        <v>3</v>
      </c>
      <c r="K3717">
        <v>4.5</v>
      </c>
      <c r="L3717" t="s">
        <v>1</v>
      </c>
      <c r="M3717">
        <v>2</v>
      </c>
      <c r="N3717" t="s">
        <v>3857</v>
      </c>
      <c r="O3717">
        <v>1</v>
      </c>
      <c r="P3717" t="str">
        <f>D3717&amp;"-"&amp;F3717&amp;"-"&amp;G3717&amp;"-"&amp;E3717&amp;"-"&amp;H3717</f>
        <v>A2Delta-5.5-e-3-2</v>
      </c>
      <c r="Q3717" t="str">
        <f>I3717&amp;"-"&amp;K3717&amp;"-"&amp;L3717&amp;"-"&amp;J3717&amp;"-"&amp;M3717</f>
        <v>X2Pi-4.5-e-3-2</v>
      </c>
      <c r="R3717">
        <f>B3717+S3717</f>
        <v>31296.896088914</v>
      </c>
      <c r="S3717">
        <f>_xlfn.IFNA(VLOOKUP(Q3717,'MARVEL-X'!A$2:I$1400,7,FALSE),VLOOKUP(Q3717,MARVEL!A$2:J$1522,10,FALSE))</f>
        <v>8183.3787889140003</v>
      </c>
      <c r="T3717">
        <f>IF(P3717=P3716,R3717+T3716,R3717)</f>
        <v>93890.664891642999</v>
      </c>
      <c r="U3717">
        <f>IF(P3717=P3716,1+U3716,1)</f>
        <v>3</v>
      </c>
      <c r="V3717">
        <f t="shared" si="58"/>
        <v>31296.888297214333</v>
      </c>
      <c r="W3717" t="str">
        <f>IF(V3717="","",IF(ABS(V3717-R3717)&gt;W$1,ABS(V3717-R3717),""))</f>
        <v/>
      </c>
      <c r="X3717" t="str">
        <f>Y3717&amp;"-"&amp;Z3717&amp;"-"&amp;AC3717&amp;"-"&amp;AD3717&amp;"-"&amp;AG3717</f>
        <v>5.5-e-A-3-1.5</v>
      </c>
      <c r="Y3717">
        <f>F3717</f>
        <v>5.5</v>
      </c>
      <c r="Z3717" s="2" t="str">
        <f>G3717</f>
        <v>e</v>
      </c>
      <c r="AA3717">
        <f>_xlfn.IFNA(VLOOKUP(X3717,'duo-out'!A$2:Q$5000,5,FALSE),E3717+10*(H3717-1)+1+_xlfn.IFNA(VLOOKUP(D3717,states!A$2:C$10,3,FALSE),1))</f>
        <v>110</v>
      </c>
      <c r="AB3717">
        <f>IF(V3717="","",V3717)</f>
        <v>31296.888297214333</v>
      </c>
      <c r="AC3717" s="2" t="str">
        <f>_xlfn.IFNA(VLOOKUP(D3717,states!A$2:C$10,2,FALSE),"XX")</f>
        <v>A</v>
      </c>
      <c r="AD3717">
        <f>E3717</f>
        <v>3</v>
      </c>
      <c r="AE3717">
        <f>_xlfn.IFNA(VLOOKUP(D3717,states!A$2:D$10,4,FALSE),0)</f>
        <v>2</v>
      </c>
      <c r="AF3717">
        <v>0.5</v>
      </c>
      <c r="AG3717">
        <f>IF(AE3717=0,AF3717,IF(AE3717=1,IF(F3717=0.5,0.5,IF(H3717=1,0.5,1.5)),IF(F3717=0.5,0.5,IF(H3717=1,2.5,1.5))))</f>
        <v>1.5</v>
      </c>
      <c r="AH3717" s="7">
        <f>IF(AC3717="XX",0,1/C3717^(1/5)*IF(E3717=0,100,1)/(E3717+1)^(1/4))</f>
        <v>2.0402857733683697</v>
      </c>
    </row>
    <row r="3718" spans="1:34">
      <c r="A3718">
        <v>6053</v>
      </c>
      <c r="B3718" s="1">
        <v>22684.18</v>
      </c>
      <c r="C3718" s="6">
        <v>0.5</v>
      </c>
      <c r="D3718" t="s">
        <v>3</v>
      </c>
      <c r="E3718">
        <v>4</v>
      </c>
      <c r="F3718">
        <v>5.5</v>
      </c>
      <c r="G3718" t="s">
        <v>1</v>
      </c>
      <c r="H3718">
        <v>1</v>
      </c>
      <c r="I3718" t="s">
        <v>0</v>
      </c>
      <c r="J3718">
        <v>4</v>
      </c>
      <c r="K3718">
        <v>5.5</v>
      </c>
      <c r="L3718" t="s">
        <v>2</v>
      </c>
      <c r="M3718">
        <v>1</v>
      </c>
      <c r="N3718" t="s">
        <v>6109</v>
      </c>
      <c r="O3718">
        <v>1</v>
      </c>
      <c r="P3718" t="str">
        <f>D3718&amp;"-"&amp;F3718&amp;"-"&amp;G3718&amp;"-"&amp;E3718&amp;"-"&amp;H3718</f>
        <v>A2Delta-5.5-e-4-1</v>
      </c>
      <c r="Q3718" t="str">
        <f>I3718&amp;"-"&amp;K3718&amp;"-"&amp;L3718&amp;"-"&amp;J3718&amp;"-"&amp;M3718</f>
        <v>X2Pi-5.5-f-4-1</v>
      </c>
      <c r="R3718">
        <f>B3718+S3718</f>
        <v>33212.941540772001</v>
      </c>
      <c r="S3718">
        <f>_xlfn.IFNA(VLOOKUP(Q3718,'MARVEL-X'!A$2:I$1400,7,FALSE),VLOOKUP(Q3718,MARVEL!A$2:J$1522,10,FALSE))</f>
        <v>10528.761540772</v>
      </c>
      <c r="T3718">
        <f>IF(P3718=P3717,R3718+T3717,R3718)</f>
        <v>33212.941540772001</v>
      </c>
      <c r="U3718">
        <f>IF(P3718=P3717,1+U3717,1)</f>
        <v>1</v>
      </c>
      <c r="V3718">
        <f t="shared" si="58"/>
        <v>33212.941540772001</v>
      </c>
      <c r="W3718" t="str">
        <f>IF(V3718="","",IF(ABS(V3718-R3718)&gt;W$1,ABS(V3718-R3718),""))</f>
        <v/>
      </c>
      <c r="X3718" t="str">
        <f>Y3718&amp;"-"&amp;Z3718&amp;"-"&amp;AC3718&amp;"-"&amp;AD3718&amp;"-"&amp;AG3718</f>
        <v>5.5-e-A-4-2.5</v>
      </c>
      <c r="Y3718">
        <f>F3718</f>
        <v>5.5</v>
      </c>
      <c r="Z3718" s="2" t="str">
        <f>G3718</f>
        <v>e</v>
      </c>
      <c r="AA3718">
        <f>_xlfn.IFNA(VLOOKUP(X3718,'duo-out'!A$2:Q$5000,5,FALSE),E3718+10*(H3718-1)+1+_xlfn.IFNA(VLOOKUP(D3718,states!A$2:C$10,3,FALSE),1))</f>
        <v>120</v>
      </c>
      <c r="AB3718">
        <f>IF(V3718="","",V3718)</f>
        <v>33212.941540772001</v>
      </c>
      <c r="AC3718" s="2" t="str">
        <f>_xlfn.IFNA(VLOOKUP(D3718,states!A$2:C$10,2,FALSE),"XX")</f>
        <v>A</v>
      </c>
      <c r="AD3718">
        <f>E3718</f>
        <v>4</v>
      </c>
      <c r="AE3718">
        <f>_xlfn.IFNA(VLOOKUP(D3718,states!A$2:D$10,4,FALSE),0)</f>
        <v>2</v>
      </c>
      <c r="AF3718">
        <v>0.5</v>
      </c>
      <c r="AG3718">
        <f>IF(AE3718=0,AF3718,IF(AE3718=1,IF(F3718=0.5,0.5,IF(H3718=1,0.5,1.5)),IF(F3718=0.5,0.5,IF(H3718=1,2.5,1.5))))</f>
        <v>2.5</v>
      </c>
      <c r="AH3718" s="7">
        <f>IF(AC3718="XX",0,1/C3718^(1/5)*IF(E3718=0,100,1)/(E3718+1)^(1/4))</f>
        <v>0.76818088824663155</v>
      </c>
    </row>
    <row r="3719" spans="1:34">
      <c r="A3719">
        <v>6120</v>
      </c>
      <c r="B3719" s="1">
        <v>22509.21</v>
      </c>
      <c r="C3719" s="6">
        <v>0.5</v>
      </c>
      <c r="D3719" t="s">
        <v>3</v>
      </c>
      <c r="E3719">
        <v>4</v>
      </c>
      <c r="F3719">
        <v>5.5</v>
      </c>
      <c r="G3719" t="s">
        <v>1</v>
      </c>
      <c r="H3719">
        <v>2</v>
      </c>
      <c r="I3719" t="s">
        <v>0</v>
      </c>
      <c r="J3719">
        <v>4</v>
      </c>
      <c r="K3719">
        <v>6.5</v>
      </c>
      <c r="L3719" t="s">
        <v>1</v>
      </c>
      <c r="M3719">
        <v>2</v>
      </c>
      <c r="N3719" t="s">
        <v>6176</v>
      </c>
      <c r="O3719">
        <v>1</v>
      </c>
      <c r="P3719" t="str">
        <f>D3719&amp;"-"&amp;F3719&amp;"-"&amp;G3719&amp;"-"&amp;E3719&amp;"-"&amp;H3719</f>
        <v>A2Delta-5.5-e-4-2</v>
      </c>
      <c r="Q3719" t="str">
        <f>I3719&amp;"-"&amp;K3719&amp;"-"&amp;L3719&amp;"-"&amp;J3719&amp;"-"&amp;M3719</f>
        <v>X2Pi-6.5-e-4-2</v>
      </c>
      <c r="R3719">
        <f>B3719+S3719</f>
        <v>33347.150611653997</v>
      </c>
      <c r="S3719">
        <f>_xlfn.IFNA(VLOOKUP(Q3719,'MARVEL-X'!A$2:I$1400,7,FALSE),VLOOKUP(Q3719,MARVEL!A$2:J$1522,10,FALSE))</f>
        <v>10837.940611653999</v>
      </c>
      <c r="T3719">
        <f>IF(P3719=P3718,R3719+T3718,R3719)</f>
        <v>33347.150611653997</v>
      </c>
      <c r="U3719">
        <f>IF(P3719=P3718,1+U3718,1)</f>
        <v>1</v>
      </c>
      <c r="V3719">
        <f t="shared" si="58"/>
        <v>33347.150611653997</v>
      </c>
      <c r="W3719" t="str">
        <f>IF(V3719="","",IF(ABS(V3719-R3719)&gt;W$1,ABS(V3719-R3719),""))</f>
        <v/>
      </c>
      <c r="X3719" t="str">
        <f>Y3719&amp;"-"&amp;Z3719&amp;"-"&amp;AC3719&amp;"-"&amp;AD3719&amp;"-"&amp;AG3719</f>
        <v>5.5-e-A-4-1.5</v>
      </c>
      <c r="Y3719">
        <f>F3719</f>
        <v>5.5</v>
      </c>
      <c r="Z3719" s="2" t="str">
        <f>G3719</f>
        <v>e</v>
      </c>
      <c r="AA3719">
        <f>_xlfn.IFNA(VLOOKUP(X3719,'duo-out'!A$2:Q$5000,5,FALSE),E3719+10*(H3719-1)+1+_xlfn.IFNA(VLOOKUP(D3719,states!A$2:C$10,3,FALSE),1))</f>
        <v>124</v>
      </c>
      <c r="AB3719">
        <f>IF(V3719="","",V3719)</f>
        <v>33347.150611653997</v>
      </c>
      <c r="AC3719" s="2" t="str">
        <f>_xlfn.IFNA(VLOOKUP(D3719,states!A$2:C$10,2,FALSE),"XX")</f>
        <v>A</v>
      </c>
      <c r="AD3719">
        <f>E3719</f>
        <v>4</v>
      </c>
      <c r="AE3719">
        <f>_xlfn.IFNA(VLOOKUP(D3719,states!A$2:D$10,4,FALSE),0)</f>
        <v>2</v>
      </c>
      <c r="AF3719">
        <v>0.5</v>
      </c>
      <c r="AG3719">
        <f>IF(AE3719=0,AF3719,IF(AE3719=1,IF(F3719=0.5,0.5,IF(H3719=1,0.5,1.5)),IF(F3719=0.5,0.5,IF(H3719=1,2.5,1.5))))</f>
        <v>1.5</v>
      </c>
      <c r="AH3719" s="7">
        <f>IF(AC3719="XX",0,1/C3719^(1/5)*IF(E3719=0,100,1)/(E3719+1)^(1/4))</f>
        <v>0.76818088824663155</v>
      </c>
    </row>
    <row r="3720" spans="1:34">
      <c r="A3720">
        <v>6134</v>
      </c>
      <c r="B3720" s="1">
        <v>22354.240000000002</v>
      </c>
      <c r="C3720" s="6">
        <v>0.5</v>
      </c>
      <c r="D3720" t="s">
        <v>3</v>
      </c>
      <c r="E3720">
        <v>5</v>
      </c>
      <c r="F3720">
        <v>5.5</v>
      </c>
      <c r="G3720" t="s">
        <v>1</v>
      </c>
      <c r="H3720">
        <v>1</v>
      </c>
      <c r="I3720" t="s">
        <v>0</v>
      </c>
      <c r="J3720">
        <v>5</v>
      </c>
      <c r="K3720">
        <v>4.5</v>
      </c>
      <c r="L3720" t="s">
        <v>1</v>
      </c>
      <c r="M3720">
        <v>1</v>
      </c>
      <c r="N3720" t="s">
        <v>6190</v>
      </c>
      <c r="O3720">
        <v>1</v>
      </c>
      <c r="P3720" t="str">
        <f>D3720&amp;"-"&amp;F3720&amp;"-"&amp;G3720&amp;"-"&amp;E3720&amp;"-"&amp;H3720</f>
        <v>A2Delta-5.5-e-5-1</v>
      </c>
      <c r="Q3720" t="str">
        <f>I3720&amp;"-"&amp;K3720&amp;"-"&amp;L3720&amp;"-"&amp;J3720&amp;"-"&amp;M3720</f>
        <v>X2Pi-4.5-e-5-1</v>
      </c>
      <c r="R3720" t="e">
        <f>B3720+S3720</f>
        <v>#N/A</v>
      </c>
      <c r="S3720" t="e">
        <f>_xlfn.IFNA(VLOOKUP(Q3720,'MARVEL-X'!A$2:I$1400,7,FALSE),VLOOKUP(Q3720,MARVEL!A$2:J$1522,10,FALSE))</f>
        <v>#N/A</v>
      </c>
      <c r="T3720" t="e">
        <f>IF(P3720=P3719,R3720+T3719,R3720)</f>
        <v>#N/A</v>
      </c>
      <c r="U3720">
        <f>IF(P3720=P3719,1+U3719,1)</f>
        <v>1</v>
      </c>
      <c r="V3720" t="e">
        <f t="shared" si="58"/>
        <v>#N/A</v>
      </c>
      <c r="W3720" t="e">
        <f>IF(V3720="","",IF(ABS(V3720-R3720)&gt;W$1,ABS(V3720-R3720),""))</f>
        <v>#N/A</v>
      </c>
      <c r="X3720" t="str">
        <f>Y3720&amp;"-"&amp;Z3720&amp;"-"&amp;AC3720&amp;"-"&amp;AD3720&amp;"-"&amp;AG3720</f>
        <v>5.5-e-A-5-2.5</v>
      </c>
      <c r="Y3720">
        <f>F3720</f>
        <v>5.5</v>
      </c>
      <c r="Z3720" s="2" t="str">
        <f>G3720</f>
        <v>e</v>
      </c>
      <c r="AA3720">
        <f>_xlfn.IFNA(VLOOKUP(X3720,'duo-out'!A$2:Q$5000,5,FALSE),E3720+10*(H3720-1)+1+_xlfn.IFNA(VLOOKUP(D3720,states!A$2:C$10,3,FALSE),1))</f>
        <v>256</v>
      </c>
      <c r="AB3720" t="e">
        <f>IF(V3720="","",V3720)</f>
        <v>#N/A</v>
      </c>
      <c r="AC3720" s="2" t="str">
        <f>_xlfn.IFNA(VLOOKUP(D3720,states!A$2:C$10,2,FALSE),"XX")</f>
        <v>A</v>
      </c>
      <c r="AD3720">
        <f>E3720</f>
        <v>5</v>
      </c>
      <c r="AE3720">
        <f>_xlfn.IFNA(VLOOKUP(D3720,states!A$2:D$10,4,FALSE),0)</f>
        <v>2</v>
      </c>
      <c r="AF3720">
        <v>0.5</v>
      </c>
      <c r="AG3720">
        <f>IF(AE3720=0,AF3720,IF(AE3720=1,IF(F3720=0.5,0.5,IF(H3720=1,0.5,1.5)),IF(F3720=0.5,0.5,IF(H3720=1,2.5,1.5))))</f>
        <v>2.5</v>
      </c>
      <c r="AH3720" s="7">
        <f>IF(AC3720="XX",0,1/C3720^(1/5)*IF(E3720=0,100,1)/(E3720+1)^(1/4))</f>
        <v>0.73395289278439235</v>
      </c>
    </row>
    <row r="3721" spans="1:34">
      <c r="A3721">
        <v>3898</v>
      </c>
      <c r="B3721" s="1">
        <v>20468.317800000001</v>
      </c>
      <c r="C3721" s="6">
        <v>1.6930000000000001E-2</v>
      </c>
      <c r="D3721" t="s">
        <v>3</v>
      </c>
      <c r="E3721">
        <v>0</v>
      </c>
      <c r="F3721">
        <v>5.5</v>
      </c>
      <c r="G3721" t="s">
        <v>2</v>
      </c>
      <c r="H3721">
        <v>1</v>
      </c>
      <c r="I3721" t="s">
        <v>0</v>
      </c>
      <c r="J3721">
        <v>1</v>
      </c>
      <c r="K3721">
        <v>4.5</v>
      </c>
      <c r="L3721" t="s">
        <v>2</v>
      </c>
      <c r="M3721">
        <v>2</v>
      </c>
      <c r="N3721" t="s">
        <v>3954</v>
      </c>
      <c r="O3721">
        <v>1</v>
      </c>
      <c r="P3721" t="str">
        <f>D3721&amp;"-"&amp;F3721&amp;"-"&amp;G3721&amp;"-"&amp;E3721&amp;"-"&amp;H3721</f>
        <v>A2Delta-5.5-f-0-1</v>
      </c>
      <c r="Q3721" t="str">
        <f>I3721&amp;"-"&amp;K3721&amp;"-"&amp;L3721&amp;"-"&amp;J3721&amp;"-"&amp;M3721</f>
        <v>X2Pi-4.5-f-1-2</v>
      </c>
      <c r="R3721">
        <f>B3721+S3721</f>
        <v>23594.864671539002</v>
      </c>
      <c r="S3721">
        <f>_xlfn.IFNA(VLOOKUP(Q3721,'MARVEL-X'!A$2:I$1400,7,FALSE),VLOOKUP(Q3721,MARVEL!A$2:J$1522,10,FALSE))</f>
        <v>3126.5468715390002</v>
      </c>
      <c r="T3721">
        <f>IF(P3721=P3720,R3721+T3720,R3721)</f>
        <v>23594.864671539002</v>
      </c>
      <c r="U3721">
        <f>IF(P3721=P3720,1+U3720,1)</f>
        <v>1</v>
      </c>
      <c r="V3721" t="str">
        <f t="shared" si="58"/>
        <v/>
      </c>
      <c r="W3721" t="str">
        <f>IF(V3721="","",IF(ABS(V3721-R3721)&gt;W$1,ABS(V3721-R3721),""))</f>
        <v/>
      </c>
      <c r="X3721" t="str">
        <f>Y3721&amp;"-"&amp;Z3721&amp;"-"&amp;AC3721&amp;"-"&amp;AD3721&amp;"-"&amp;AG3721</f>
        <v>5.5-f-A-0-2.5</v>
      </c>
      <c r="Y3721">
        <f>F3721</f>
        <v>5.5</v>
      </c>
      <c r="Z3721" s="2" t="str">
        <f>G3721</f>
        <v>f</v>
      </c>
      <c r="AA3721">
        <f>_xlfn.IFNA(VLOOKUP(X3721,'duo-out'!A$2:Q$5000,5,FALSE),E3721+10*(H3721-1)+1+_xlfn.IFNA(VLOOKUP(D3721,states!A$2:C$10,3,FALSE),1))</f>
        <v>51</v>
      </c>
      <c r="AB3721" t="str">
        <f>IF(V3721="","",V3721)</f>
        <v/>
      </c>
      <c r="AC3721" s="2" t="str">
        <f>_xlfn.IFNA(VLOOKUP(D3721,states!A$2:C$10,2,FALSE),"XX")</f>
        <v>A</v>
      </c>
      <c r="AD3721">
        <f>E3721</f>
        <v>0</v>
      </c>
      <c r="AE3721">
        <f>_xlfn.IFNA(VLOOKUP(D3721,states!A$2:D$10,4,FALSE),0)</f>
        <v>2</v>
      </c>
      <c r="AF3721">
        <v>0.5</v>
      </c>
      <c r="AG3721">
        <f>IF(AE3721=0,AF3721,IF(AE3721=1,IF(F3721=0.5,0.5,IF(H3721=1,0.5,1.5)),IF(F3721=0.5,0.5,IF(H3721=1,2.5,1.5))))</f>
        <v>2.5</v>
      </c>
      <c r="AH3721" s="7">
        <f>IF(AC3721="XX",0,1/C3721^(1/5)*IF(E3721=0,100,1)/(E3721+1)^(1/4))</f>
        <v>226.08336491369067</v>
      </c>
    </row>
    <row r="3722" spans="1:34">
      <c r="A3722">
        <v>3884</v>
      </c>
      <c r="B3722" s="1">
        <v>20304.713599999999</v>
      </c>
      <c r="C3722" s="6">
        <v>5.0000000000000001E-3</v>
      </c>
      <c r="D3722" t="s">
        <v>3</v>
      </c>
      <c r="E3722">
        <v>0</v>
      </c>
      <c r="F3722">
        <v>5.5</v>
      </c>
      <c r="G3722" t="s">
        <v>2</v>
      </c>
      <c r="H3722">
        <v>1</v>
      </c>
      <c r="I3722" t="s">
        <v>0</v>
      </c>
      <c r="J3722">
        <v>1</v>
      </c>
      <c r="K3722">
        <v>6.5</v>
      </c>
      <c r="L3722" t="s">
        <v>2</v>
      </c>
      <c r="M3722">
        <v>1</v>
      </c>
      <c r="N3722" t="s">
        <v>3940</v>
      </c>
      <c r="O3722">
        <v>1</v>
      </c>
      <c r="P3722" t="str">
        <f>D3722&amp;"-"&amp;F3722&amp;"-"&amp;G3722&amp;"-"&amp;E3722&amp;"-"&amp;H3722</f>
        <v>A2Delta-5.5-f-0-1</v>
      </c>
      <c r="Q3722" t="str">
        <f>I3722&amp;"-"&amp;K3722&amp;"-"&amp;L3722&amp;"-"&amp;J3722&amp;"-"&amp;M3722</f>
        <v>X2Pi-6.5-f-1-1</v>
      </c>
      <c r="R3722">
        <f>B3722+S3722</f>
        <v>23594.873876721998</v>
      </c>
      <c r="S3722">
        <f>_xlfn.IFNA(VLOOKUP(Q3722,'MARVEL-X'!A$2:I$1400,7,FALSE),VLOOKUP(Q3722,MARVEL!A$2:J$1522,10,FALSE))</f>
        <v>3290.1602767220002</v>
      </c>
      <c r="T3722">
        <f>IF(P3722=P3721,R3722+T3721,R3722)</f>
        <v>47189.738548260997</v>
      </c>
      <c r="U3722">
        <f>IF(P3722=P3721,1+U3721,1)</f>
        <v>2</v>
      </c>
      <c r="V3722" t="str">
        <f t="shared" si="58"/>
        <v/>
      </c>
      <c r="W3722" t="str">
        <f>IF(V3722="","",IF(ABS(V3722-R3722)&gt;W$1,ABS(V3722-R3722),""))</f>
        <v/>
      </c>
      <c r="X3722" t="str">
        <f>Y3722&amp;"-"&amp;Z3722&amp;"-"&amp;AC3722&amp;"-"&amp;AD3722&amp;"-"&amp;AG3722</f>
        <v>5.5-f-A-0-2.5</v>
      </c>
      <c r="Y3722">
        <f>F3722</f>
        <v>5.5</v>
      </c>
      <c r="Z3722" s="2" t="str">
        <f>G3722</f>
        <v>f</v>
      </c>
      <c r="AA3722">
        <f>_xlfn.IFNA(VLOOKUP(X3722,'duo-out'!A$2:Q$5000,5,FALSE),E3722+10*(H3722-1)+1+_xlfn.IFNA(VLOOKUP(D3722,states!A$2:C$10,3,FALSE),1))</f>
        <v>51</v>
      </c>
      <c r="AB3722" t="str">
        <f>IF(V3722="","",V3722)</f>
        <v/>
      </c>
      <c r="AC3722" s="2" t="str">
        <f>_xlfn.IFNA(VLOOKUP(D3722,states!A$2:C$10,2,FALSE),"XX")</f>
        <v>A</v>
      </c>
      <c r="AD3722">
        <f>E3722</f>
        <v>0</v>
      </c>
      <c r="AE3722">
        <f>_xlfn.IFNA(VLOOKUP(D3722,states!A$2:D$10,4,FALSE),0)</f>
        <v>2</v>
      </c>
      <c r="AF3722">
        <v>0.5</v>
      </c>
      <c r="AG3722">
        <f>IF(AE3722=0,AF3722,IF(AE3722=1,IF(F3722=0.5,0.5,IF(H3722=1,0.5,1.5)),IF(F3722=0.5,0.5,IF(H3722=1,2.5,1.5))))</f>
        <v>2.5</v>
      </c>
      <c r="AH3722" s="7">
        <f>IF(AC3722="XX",0,1/C3722^(1/5)*IF(E3722=0,100,1)/(E3722+1)^(1/4))</f>
        <v>288.53998118144267</v>
      </c>
    </row>
    <row r="3723" spans="1:34">
      <c r="A3723">
        <v>3849</v>
      </c>
      <c r="B3723" s="1">
        <v>20466.040099999998</v>
      </c>
      <c r="C3723" s="6">
        <v>5.0000000000000001E-3</v>
      </c>
      <c r="D3723" t="s">
        <v>3</v>
      </c>
      <c r="E3723">
        <v>0</v>
      </c>
      <c r="F3723">
        <v>5.5</v>
      </c>
      <c r="G3723" t="s">
        <v>2</v>
      </c>
      <c r="H3723">
        <v>1</v>
      </c>
      <c r="I3723" t="s">
        <v>0</v>
      </c>
      <c r="J3723">
        <v>1</v>
      </c>
      <c r="K3723">
        <v>5.5</v>
      </c>
      <c r="L3723" t="s">
        <v>1</v>
      </c>
      <c r="M3723">
        <v>1</v>
      </c>
      <c r="N3723" t="s">
        <v>3905</v>
      </c>
      <c r="O3723">
        <v>1</v>
      </c>
      <c r="P3723" t="str">
        <f>D3723&amp;"-"&amp;F3723&amp;"-"&amp;G3723&amp;"-"&amp;E3723&amp;"-"&amp;H3723</f>
        <v>A2Delta-5.5-f-0-1</v>
      </c>
      <c r="Q3723" t="str">
        <f>I3723&amp;"-"&amp;K3723&amp;"-"&amp;L3723&amp;"-"&amp;J3723&amp;"-"&amp;M3723</f>
        <v>X2Pi-5.5-e-1-1</v>
      </c>
      <c r="R3723">
        <f>B3723+S3723</f>
        <v>23594.875324470999</v>
      </c>
      <c r="S3723">
        <f>_xlfn.IFNA(VLOOKUP(Q3723,'MARVEL-X'!A$2:I$1400,7,FALSE),VLOOKUP(Q3723,MARVEL!A$2:J$1522,10,FALSE))</f>
        <v>3128.8352244709999</v>
      </c>
      <c r="T3723">
        <f>IF(P3723=P3722,R3723+T3722,R3723)</f>
        <v>70784.613872731992</v>
      </c>
      <c r="U3723">
        <f>IF(P3723=P3722,1+U3722,1)</f>
        <v>3</v>
      </c>
      <c r="V3723" t="str">
        <f t="shared" si="58"/>
        <v/>
      </c>
      <c r="W3723" t="str">
        <f>IF(V3723="","",IF(ABS(V3723-R3723)&gt;W$1,ABS(V3723-R3723),""))</f>
        <v/>
      </c>
      <c r="X3723" t="str">
        <f>Y3723&amp;"-"&amp;Z3723&amp;"-"&amp;AC3723&amp;"-"&amp;AD3723&amp;"-"&amp;AG3723</f>
        <v>5.5-f-A-0-2.5</v>
      </c>
      <c r="Y3723">
        <f>F3723</f>
        <v>5.5</v>
      </c>
      <c r="Z3723" s="2" t="str">
        <f>G3723</f>
        <v>f</v>
      </c>
      <c r="AA3723">
        <f>_xlfn.IFNA(VLOOKUP(X3723,'duo-out'!A$2:Q$5000,5,FALSE),E3723+10*(H3723-1)+1+_xlfn.IFNA(VLOOKUP(D3723,states!A$2:C$10,3,FALSE),1))</f>
        <v>51</v>
      </c>
      <c r="AB3723" t="str">
        <f>IF(V3723="","",V3723)</f>
        <v/>
      </c>
      <c r="AC3723" s="2" t="str">
        <f>_xlfn.IFNA(VLOOKUP(D3723,states!A$2:C$10,2,FALSE),"XX")</f>
        <v>A</v>
      </c>
      <c r="AD3723">
        <f>E3723</f>
        <v>0</v>
      </c>
      <c r="AE3723">
        <f>_xlfn.IFNA(VLOOKUP(D3723,states!A$2:D$10,4,FALSE),0)</f>
        <v>2</v>
      </c>
      <c r="AF3723">
        <v>0.5</v>
      </c>
      <c r="AG3723">
        <f>IF(AE3723=0,AF3723,IF(AE3723=1,IF(F3723=0.5,0.5,IF(H3723=1,0.5,1.5)),IF(F3723=0.5,0.5,IF(H3723=1,2.5,1.5))))</f>
        <v>2.5</v>
      </c>
      <c r="AH3723" s="7">
        <f>IF(AC3723="XX",0,1/C3723^(1/5)*IF(E3723=0,100,1)/(E3723+1)^(1/4))</f>
        <v>288.53998118144267</v>
      </c>
    </row>
    <row r="3724" spans="1:34">
      <c r="A3724">
        <v>3839</v>
      </c>
      <c r="B3724" s="1">
        <v>20602.508999999998</v>
      </c>
      <c r="C3724" s="6">
        <v>5.0000000000000001E-3</v>
      </c>
      <c r="D3724" t="s">
        <v>3</v>
      </c>
      <c r="E3724">
        <v>0</v>
      </c>
      <c r="F3724">
        <v>5.5</v>
      </c>
      <c r="G3724" t="s">
        <v>2</v>
      </c>
      <c r="H3724">
        <v>1</v>
      </c>
      <c r="I3724" t="s">
        <v>0</v>
      </c>
      <c r="J3724">
        <v>1</v>
      </c>
      <c r="K3724">
        <v>4.5</v>
      </c>
      <c r="L3724" t="s">
        <v>2</v>
      </c>
      <c r="M3724">
        <v>1</v>
      </c>
      <c r="N3724" t="s">
        <v>3895</v>
      </c>
      <c r="O3724">
        <v>1</v>
      </c>
      <c r="P3724" t="str">
        <f>D3724&amp;"-"&amp;F3724&amp;"-"&amp;G3724&amp;"-"&amp;E3724&amp;"-"&amp;H3724</f>
        <v>A2Delta-5.5-f-0-1</v>
      </c>
      <c r="Q3724" t="str">
        <f>I3724&amp;"-"&amp;K3724&amp;"-"&amp;L3724&amp;"-"&amp;J3724&amp;"-"&amp;M3724</f>
        <v>X2Pi-4.5-f-1-1</v>
      </c>
      <c r="R3724">
        <f>B3724+S3724</f>
        <v>23594.874943551997</v>
      </c>
      <c r="S3724">
        <f>_xlfn.IFNA(VLOOKUP(Q3724,'MARVEL-X'!A$2:I$1400,7,FALSE),VLOOKUP(Q3724,MARVEL!A$2:J$1522,10,FALSE))</f>
        <v>2992.3659435519999</v>
      </c>
      <c r="T3724">
        <f>IF(P3724=P3723,R3724+T3723,R3724)</f>
        <v>94379.488816283992</v>
      </c>
      <c r="U3724">
        <f>IF(P3724=P3723,1+U3723,1)</f>
        <v>4</v>
      </c>
      <c r="V3724" t="str">
        <f t="shared" si="58"/>
        <v/>
      </c>
      <c r="W3724" t="str">
        <f>IF(V3724="","",IF(ABS(V3724-R3724)&gt;W$1,ABS(V3724-R3724),""))</f>
        <v/>
      </c>
      <c r="X3724" t="str">
        <f>Y3724&amp;"-"&amp;Z3724&amp;"-"&amp;AC3724&amp;"-"&amp;AD3724&amp;"-"&amp;AG3724</f>
        <v>5.5-f-A-0-2.5</v>
      </c>
      <c r="Y3724">
        <f>F3724</f>
        <v>5.5</v>
      </c>
      <c r="Z3724" s="2" t="str">
        <f>G3724</f>
        <v>f</v>
      </c>
      <c r="AA3724">
        <f>_xlfn.IFNA(VLOOKUP(X3724,'duo-out'!A$2:Q$5000,5,FALSE),E3724+10*(H3724-1)+1+_xlfn.IFNA(VLOOKUP(D3724,states!A$2:C$10,3,FALSE),1))</f>
        <v>51</v>
      </c>
      <c r="AB3724" t="str">
        <f>IF(V3724="","",V3724)</f>
        <v/>
      </c>
      <c r="AC3724" s="2" t="str">
        <f>_xlfn.IFNA(VLOOKUP(D3724,states!A$2:C$10,2,FALSE),"XX")</f>
        <v>A</v>
      </c>
      <c r="AD3724">
        <f>E3724</f>
        <v>0</v>
      </c>
      <c r="AE3724">
        <f>_xlfn.IFNA(VLOOKUP(D3724,states!A$2:D$10,4,FALSE),0)</f>
        <v>2</v>
      </c>
      <c r="AF3724">
        <v>0.5</v>
      </c>
      <c r="AG3724">
        <f>IF(AE3724=0,AF3724,IF(AE3724=1,IF(F3724=0.5,0.5,IF(H3724=1,0.5,1.5)),IF(F3724=0.5,0.5,IF(H3724=1,2.5,1.5))))</f>
        <v>2.5</v>
      </c>
      <c r="AH3724" s="7">
        <f>IF(AC3724="XX",0,1/C3724^(1/5)*IF(E3724=0,100,1)/(E3724+1)^(1/4))</f>
        <v>288.53998118144267</v>
      </c>
    </row>
    <row r="3725" spans="1:34">
      <c r="A3725">
        <v>5</v>
      </c>
      <c r="B3725" s="1">
        <v>23183.1394</v>
      </c>
      <c r="C3725" s="6">
        <v>5.5E-2</v>
      </c>
      <c r="D3725" t="s">
        <v>3</v>
      </c>
      <c r="E3725">
        <v>0</v>
      </c>
      <c r="F3725">
        <v>5.5</v>
      </c>
      <c r="G3725" t="s">
        <v>2</v>
      </c>
      <c r="H3725">
        <v>1</v>
      </c>
      <c r="I3725" t="s">
        <v>0</v>
      </c>
      <c r="J3725">
        <v>0</v>
      </c>
      <c r="K3725">
        <v>5.5</v>
      </c>
      <c r="L3725" t="s">
        <v>1</v>
      </c>
      <c r="M3725">
        <v>1</v>
      </c>
      <c r="N3725" t="s">
        <v>60</v>
      </c>
      <c r="O3725">
        <v>-1</v>
      </c>
      <c r="P3725" t="str">
        <f>D3725&amp;"-"&amp;F3725&amp;"-"&amp;G3725&amp;"-"&amp;E3725&amp;"-"&amp;H3725</f>
        <v>A2Delta-5.5-f-0-1</v>
      </c>
      <c r="Q3725" t="str">
        <f>I3725&amp;"-"&amp;K3725&amp;"-"&amp;L3725&amp;"-"&amp;J3725&amp;"-"&amp;M3725</f>
        <v>X2Pi-5.5-e-0-1</v>
      </c>
      <c r="R3725">
        <f>B3725+S3725</f>
        <v>23594.955826825</v>
      </c>
      <c r="S3725">
        <f>_xlfn.IFNA(VLOOKUP(Q3725,'MARVEL-X'!A$2:I$1400,7,FALSE),VLOOKUP(Q3725,MARVEL!A$2:J$1522,10,FALSE))</f>
        <v>411.81642682500001</v>
      </c>
      <c r="T3725">
        <f>IF(P3725=P3724,R3725+T3724,R3725)</f>
        <v>117974.44464310899</v>
      </c>
      <c r="U3725">
        <f>IF(P3725=P3724,1+U3724,1)</f>
        <v>5</v>
      </c>
      <c r="V3725" t="str">
        <f t="shared" si="58"/>
        <v/>
      </c>
      <c r="W3725" t="str">
        <f>IF(V3725="","",IF(ABS(V3725-R3725)&gt;W$1,ABS(V3725-R3725),""))</f>
        <v/>
      </c>
      <c r="X3725" t="str">
        <f>Y3725&amp;"-"&amp;Z3725&amp;"-"&amp;AC3725&amp;"-"&amp;AD3725&amp;"-"&amp;AG3725</f>
        <v>5.5-f-A-0-2.5</v>
      </c>
      <c r="Y3725">
        <f>F3725</f>
        <v>5.5</v>
      </c>
      <c r="Z3725" s="2" t="str">
        <f>G3725</f>
        <v>f</v>
      </c>
      <c r="AA3725">
        <f>_xlfn.IFNA(VLOOKUP(X3725,'duo-out'!A$2:Q$5000,5,FALSE),E3725+10*(H3725-1)+1+_xlfn.IFNA(VLOOKUP(D3725,states!A$2:C$10,3,FALSE),1))</f>
        <v>51</v>
      </c>
      <c r="AB3725" t="str">
        <f>IF(V3725="","",V3725)</f>
        <v/>
      </c>
      <c r="AC3725" s="2" t="str">
        <f>_xlfn.IFNA(VLOOKUP(D3725,states!A$2:C$10,2,FALSE),"XX")</f>
        <v>A</v>
      </c>
      <c r="AD3725">
        <f>E3725</f>
        <v>0</v>
      </c>
      <c r="AE3725">
        <f>_xlfn.IFNA(VLOOKUP(D3725,states!A$2:D$10,4,FALSE),0)</f>
        <v>2</v>
      </c>
      <c r="AF3725">
        <v>0.5</v>
      </c>
      <c r="AG3725">
        <f>IF(AE3725=0,AF3725,IF(AE3725=1,IF(F3725=0.5,0.5,IF(H3725=1,0.5,1.5)),IF(F3725=0.5,0.5,IF(H3725=1,2.5,1.5))))</f>
        <v>2.5</v>
      </c>
      <c r="AH3725" s="7">
        <f>IF(AC3725="XX",0,1/C3725^(1/5)*IF(E3725=0,100,1)/(E3725+1)^(1/4))</f>
        <v>178.6189212246033</v>
      </c>
    </row>
    <row r="3726" spans="1:34">
      <c r="A3726">
        <v>3169</v>
      </c>
      <c r="B3726" s="1">
        <v>23324.846399999999</v>
      </c>
      <c r="C3726" s="6">
        <v>6.0600000000000003E-3</v>
      </c>
      <c r="D3726" t="s">
        <v>3</v>
      </c>
      <c r="E3726">
        <v>0</v>
      </c>
      <c r="F3726">
        <v>5.5</v>
      </c>
      <c r="G3726" t="s">
        <v>2</v>
      </c>
      <c r="H3726">
        <v>1</v>
      </c>
      <c r="I3726" t="s">
        <v>0</v>
      </c>
      <c r="J3726">
        <v>0</v>
      </c>
      <c r="K3726">
        <v>4.5</v>
      </c>
      <c r="L3726" t="s">
        <v>2</v>
      </c>
      <c r="M3726">
        <v>1</v>
      </c>
      <c r="N3726" t="s">
        <v>3225</v>
      </c>
      <c r="O3726">
        <v>1</v>
      </c>
      <c r="P3726" t="str">
        <f>D3726&amp;"-"&amp;F3726&amp;"-"&amp;G3726&amp;"-"&amp;E3726&amp;"-"&amp;H3726</f>
        <v>A2Delta-5.5-f-0-1</v>
      </c>
      <c r="Q3726" t="str">
        <f>I3726&amp;"-"&amp;K3726&amp;"-"&amp;L3726&amp;"-"&amp;J3726&amp;"-"&amp;M3726</f>
        <v>X2Pi-4.5-f-0-1</v>
      </c>
      <c r="R3726">
        <f>B3726+S3726</f>
        <v>23594.877033298999</v>
      </c>
      <c r="S3726">
        <f>_xlfn.IFNA(VLOOKUP(Q3726,'MARVEL-X'!A$2:I$1400,7,FALSE),VLOOKUP(Q3726,MARVEL!A$2:J$1522,10,FALSE))</f>
        <v>270.03063329899999</v>
      </c>
      <c r="T3726">
        <f>IF(P3726=P3725,R3726+T3725,R3726)</f>
        <v>141569.321676408</v>
      </c>
      <c r="U3726">
        <f>IF(P3726=P3725,1+U3725,1)</f>
        <v>6</v>
      </c>
      <c r="V3726" t="str">
        <f t="shared" si="58"/>
        <v/>
      </c>
      <c r="W3726" t="str">
        <f>IF(V3726="","",IF(ABS(V3726-R3726)&gt;W$1,ABS(V3726-R3726),""))</f>
        <v/>
      </c>
      <c r="X3726" t="str">
        <f>Y3726&amp;"-"&amp;Z3726&amp;"-"&amp;AC3726&amp;"-"&amp;AD3726&amp;"-"&amp;AG3726</f>
        <v>5.5-f-A-0-2.5</v>
      </c>
      <c r="Y3726">
        <f>F3726</f>
        <v>5.5</v>
      </c>
      <c r="Z3726" s="2" t="str">
        <f>G3726</f>
        <v>f</v>
      </c>
      <c r="AA3726">
        <f>_xlfn.IFNA(VLOOKUP(X3726,'duo-out'!A$2:Q$5000,5,FALSE),E3726+10*(H3726-1)+1+_xlfn.IFNA(VLOOKUP(D3726,states!A$2:C$10,3,FALSE),1))</f>
        <v>51</v>
      </c>
      <c r="AB3726" t="str">
        <f>IF(V3726="","",V3726)</f>
        <v/>
      </c>
      <c r="AC3726" s="2" t="str">
        <f>_xlfn.IFNA(VLOOKUP(D3726,states!A$2:C$10,2,FALSE),"XX")</f>
        <v>A</v>
      </c>
      <c r="AD3726">
        <f>E3726</f>
        <v>0</v>
      </c>
      <c r="AE3726">
        <f>_xlfn.IFNA(VLOOKUP(D3726,states!A$2:D$10,4,FALSE),0)</f>
        <v>2</v>
      </c>
      <c r="AF3726">
        <v>0.5</v>
      </c>
      <c r="AG3726">
        <f>IF(AE3726=0,AF3726,IF(AE3726=1,IF(F3726=0.5,0.5,IF(H3726=1,0.5,1.5)),IF(F3726=0.5,0.5,IF(H3726=1,2.5,1.5))))</f>
        <v>2.5</v>
      </c>
      <c r="AH3726" s="7">
        <f>IF(AC3726="XX",0,1/C3726^(1/5)*IF(E3726=0,100,1)/(E3726+1)^(1/4))</f>
        <v>277.65498499524506</v>
      </c>
    </row>
    <row r="3727" spans="1:34">
      <c r="A3727">
        <v>3299</v>
      </c>
      <c r="B3727" s="1">
        <v>22818.753700000001</v>
      </c>
      <c r="C3727" s="6">
        <v>1.537E-2</v>
      </c>
      <c r="D3727" t="s">
        <v>3</v>
      </c>
      <c r="E3727">
        <v>0</v>
      </c>
      <c r="F3727">
        <v>5.5</v>
      </c>
      <c r="G3727" t="s">
        <v>2</v>
      </c>
      <c r="H3727">
        <v>1</v>
      </c>
      <c r="I3727" t="s">
        <v>0</v>
      </c>
      <c r="J3727">
        <v>0</v>
      </c>
      <c r="K3727">
        <v>6.5</v>
      </c>
      <c r="L3727" t="s">
        <v>2</v>
      </c>
      <c r="M3727">
        <v>2</v>
      </c>
      <c r="N3727" t="s">
        <v>3355</v>
      </c>
      <c r="O3727">
        <v>1</v>
      </c>
      <c r="P3727" t="str">
        <f>D3727&amp;"-"&amp;F3727&amp;"-"&amp;G3727&amp;"-"&amp;E3727&amp;"-"&amp;H3727</f>
        <v>A2Delta-5.5-f-0-1</v>
      </c>
      <c r="Q3727" t="str">
        <f>I3727&amp;"-"&amp;K3727&amp;"-"&amp;L3727&amp;"-"&amp;J3727&amp;"-"&amp;M3727</f>
        <v>X2Pi-6.5-f-0-2</v>
      </c>
      <c r="R3727">
        <f>B3727+S3727</f>
        <v>23594.888598136</v>
      </c>
      <c r="S3727">
        <f>_xlfn.IFNA(VLOOKUP(Q3727,'MARVEL-X'!A$2:I$1400,7,FALSE),VLOOKUP(Q3727,MARVEL!A$2:J$1522,10,FALSE))</f>
        <v>776.13489813599995</v>
      </c>
      <c r="T3727">
        <f>IF(P3727=P3726,R3727+T3726,R3727)</f>
        <v>165164.21027454399</v>
      </c>
      <c r="U3727">
        <f>IF(P3727=P3726,1+U3726,1)</f>
        <v>7</v>
      </c>
      <c r="V3727" t="str">
        <f t="shared" si="58"/>
        <v/>
      </c>
      <c r="W3727" t="str">
        <f>IF(V3727="","",IF(ABS(V3727-R3727)&gt;W$1,ABS(V3727-R3727),""))</f>
        <v/>
      </c>
      <c r="X3727" t="str">
        <f>Y3727&amp;"-"&amp;Z3727&amp;"-"&amp;AC3727&amp;"-"&amp;AD3727&amp;"-"&amp;AG3727</f>
        <v>5.5-f-A-0-2.5</v>
      </c>
      <c r="Y3727">
        <f>F3727</f>
        <v>5.5</v>
      </c>
      <c r="Z3727" s="2" t="str">
        <f>G3727</f>
        <v>f</v>
      </c>
      <c r="AA3727">
        <f>_xlfn.IFNA(VLOOKUP(X3727,'duo-out'!A$2:Q$5000,5,FALSE),E3727+10*(H3727-1)+1+_xlfn.IFNA(VLOOKUP(D3727,states!A$2:C$10,3,FALSE),1))</f>
        <v>51</v>
      </c>
      <c r="AB3727" t="str">
        <f>IF(V3727="","",V3727)</f>
        <v/>
      </c>
      <c r="AC3727" s="2" t="str">
        <f>_xlfn.IFNA(VLOOKUP(D3727,states!A$2:C$10,2,FALSE),"XX")</f>
        <v>A</v>
      </c>
      <c r="AD3727">
        <f>E3727</f>
        <v>0</v>
      </c>
      <c r="AE3727">
        <f>_xlfn.IFNA(VLOOKUP(D3727,states!A$2:D$10,4,FALSE),0)</f>
        <v>2</v>
      </c>
      <c r="AF3727">
        <v>0.5</v>
      </c>
      <c r="AG3727">
        <f>IF(AE3727=0,AF3727,IF(AE3727=1,IF(F3727=0.5,0.5,IF(H3727=1,0.5,1.5)),IF(F3727=0.5,0.5,IF(H3727=1,2.5,1.5))))</f>
        <v>2.5</v>
      </c>
      <c r="AH3727" s="7">
        <f>IF(AC3727="XX",0,1/C3727^(1/5)*IF(E3727=0,100,1)/(E3727+1)^(1/4))</f>
        <v>230.49697305646842</v>
      </c>
    </row>
    <row r="3728" spans="1:34">
      <c r="A3728">
        <v>3290</v>
      </c>
      <c r="B3728" s="1">
        <v>23017.573499999999</v>
      </c>
      <c r="C3728" s="6">
        <v>0.01</v>
      </c>
      <c r="D3728" t="s">
        <v>3</v>
      </c>
      <c r="E3728">
        <v>0</v>
      </c>
      <c r="F3728">
        <v>5.5</v>
      </c>
      <c r="G3728" t="s">
        <v>2</v>
      </c>
      <c r="H3728">
        <v>1</v>
      </c>
      <c r="I3728" t="s">
        <v>0</v>
      </c>
      <c r="J3728">
        <v>0</v>
      </c>
      <c r="K3728">
        <v>5.5</v>
      </c>
      <c r="L3728" t="s">
        <v>1</v>
      </c>
      <c r="M3728">
        <v>2</v>
      </c>
      <c r="N3728" t="s">
        <v>3346</v>
      </c>
      <c r="O3728">
        <v>1</v>
      </c>
      <c r="P3728" t="str">
        <f>D3728&amp;"-"&amp;F3728&amp;"-"&amp;G3728&amp;"-"&amp;E3728&amp;"-"&amp;H3728</f>
        <v>A2Delta-5.5-f-0-1</v>
      </c>
      <c r="Q3728" t="str">
        <f>I3728&amp;"-"&amp;K3728&amp;"-"&amp;L3728&amp;"-"&amp;J3728&amp;"-"&amp;M3728</f>
        <v>X2Pi-5.5-e-0-2</v>
      </c>
      <c r="R3728">
        <f>B3728+S3728</f>
        <v>23594.876207513</v>
      </c>
      <c r="S3728">
        <f>_xlfn.IFNA(VLOOKUP(Q3728,'MARVEL-X'!A$2:I$1400,7,FALSE),VLOOKUP(Q3728,MARVEL!A$2:J$1522,10,FALSE))</f>
        <v>577.30270751299997</v>
      </c>
      <c r="T3728">
        <f>IF(P3728=P3727,R3728+T3727,R3728)</f>
        <v>188759.086482057</v>
      </c>
      <c r="U3728">
        <f>IF(P3728=P3727,1+U3727,1)</f>
        <v>8</v>
      </c>
      <c r="V3728" t="str">
        <f t="shared" si="58"/>
        <v/>
      </c>
      <c r="W3728" t="str">
        <f>IF(V3728="","",IF(ABS(V3728-R3728)&gt;W$1,ABS(V3728-R3728),""))</f>
        <v/>
      </c>
      <c r="X3728" t="str">
        <f>Y3728&amp;"-"&amp;Z3728&amp;"-"&amp;AC3728&amp;"-"&amp;AD3728&amp;"-"&amp;AG3728</f>
        <v>5.5-f-A-0-2.5</v>
      </c>
      <c r="Y3728">
        <f>F3728</f>
        <v>5.5</v>
      </c>
      <c r="Z3728" s="2" t="str">
        <f>G3728</f>
        <v>f</v>
      </c>
      <c r="AA3728">
        <f>_xlfn.IFNA(VLOOKUP(X3728,'duo-out'!A$2:Q$5000,5,FALSE),E3728+10*(H3728-1)+1+_xlfn.IFNA(VLOOKUP(D3728,states!A$2:C$10,3,FALSE),1))</f>
        <v>51</v>
      </c>
      <c r="AB3728" t="str">
        <f>IF(V3728="","",V3728)</f>
        <v/>
      </c>
      <c r="AC3728" s="2" t="str">
        <f>_xlfn.IFNA(VLOOKUP(D3728,states!A$2:C$10,2,FALSE),"XX")</f>
        <v>A</v>
      </c>
      <c r="AD3728">
        <f>E3728</f>
        <v>0</v>
      </c>
      <c r="AE3728">
        <f>_xlfn.IFNA(VLOOKUP(D3728,states!A$2:D$10,4,FALSE),0)</f>
        <v>2</v>
      </c>
      <c r="AF3728">
        <v>0.5</v>
      </c>
      <c r="AG3728">
        <f>IF(AE3728=0,AF3728,IF(AE3728=1,IF(F3728=0.5,0.5,IF(H3728=1,0.5,1.5)),IF(F3728=0.5,0.5,IF(H3728=1,2.5,1.5))))</f>
        <v>2.5</v>
      </c>
      <c r="AH3728" s="7">
        <f>IF(AC3728="XX",0,1/C3728^(1/5)*IF(E3728=0,100,1)/(E3728+1)^(1/4))</f>
        <v>251.188643150958</v>
      </c>
    </row>
    <row r="3729" spans="1:34">
      <c r="A3729">
        <v>3285</v>
      </c>
      <c r="B3729" s="1">
        <v>23185.429400000001</v>
      </c>
      <c r="C3729" s="6">
        <v>1.4290000000000001E-2</v>
      </c>
      <c r="D3729" t="s">
        <v>3</v>
      </c>
      <c r="E3729">
        <v>0</v>
      </c>
      <c r="F3729">
        <v>5.5</v>
      </c>
      <c r="G3729" t="s">
        <v>2</v>
      </c>
      <c r="H3729">
        <v>1</v>
      </c>
      <c r="I3729" t="s">
        <v>0</v>
      </c>
      <c r="J3729">
        <v>0</v>
      </c>
      <c r="K3729">
        <v>4.5</v>
      </c>
      <c r="L3729" t="s">
        <v>2</v>
      </c>
      <c r="M3729">
        <v>2</v>
      </c>
      <c r="N3729" t="s">
        <v>3341</v>
      </c>
      <c r="O3729">
        <v>1</v>
      </c>
      <c r="P3729" t="str">
        <f>D3729&amp;"-"&amp;F3729&amp;"-"&amp;G3729&amp;"-"&amp;E3729&amp;"-"&amp;H3729</f>
        <v>A2Delta-5.5-f-0-1</v>
      </c>
      <c r="Q3729" t="str">
        <f>I3729&amp;"-"&amp;K3729&amp;"-"&amp;L3729&amp;"-"&amp;J3729&amp;"-"&amp;M3729</f>
        <v>X2Pi-4.5-f-0-2</v>
      </c>
      <c r="R3729">
        <f>B3729+S3729</f>
        <v>23594.866807914001</v>
      </c>
      <c r="S3729">
        <f>_xlfn.IFNA(VLOOKUP(Q3729,'MARVEL-X'!A$2:I$1400,7,FALSE),VLOOKUP(Q3729,MARVEL!A$2:J$1522,10,FALSE))</f>
        <v>409.437407914</v>
      </c>
      <c r="T3729">
        <f>IF(P3729=P3728,R3729+T3728,R3729)</f>
        <v>212353.95328997099</v>
      </c>
      <c r="U3729">
        <f>IF(P3729=P3728,1+U3728,1)</f>
        <v>9</v>
      </c>
      <c r="V3729" t="str">
        <f t="shared" si="58"/>
        <v/>
      </c>
      <c r="W3729" t="str">
        <f>IF(V3729="","",IF(ABS(V3729-R3729)&gt;W$1,ABS(V3729-R3729),""))</f>
        <v/>
      </c>
      <c r="X3729" t="str">
        <f>Y3729&amp;"-"&amp;Z3729&amp;"-"&amp;AC3729&amp;"-"&amp;AD3729&amp;"-"&amp;AG3729</f>
        <v>5.5-f-A-0-2.5</v>
      </c>
      <c r="Y3729">
        <f>F3729</f>
        <v>5.5</v>
      </c>
      <c r="Z3729" s="2" t="str">
        <f>G3729</f>
        <v>f</v>
      </c>
      <c r="AA3729">
        <f>_xlfn.IFNA(VLOOKUP(X3729,'duo-out'!A$2:Q$5000,5,FALSE),E3729+10*(H3729-1)+1+_xlfn.IFNA(VLOOKUP(D3729,states!A$2:C$10,3,FALSE),1))</f>
        <v>51</v>
      </c>
      <c r="AB3729" t="str">
        <f>IF(V3729="","",V3729)</f>
        <v/>
      </c>
      <c r="AC3729" s="2" t="str">
        <f>_xlfn.IFNA(VLOOKUP(D3729,states!A$2:C$10,2,FALSE),"XX")</f>
        <v>A</v>
      </c>
      <c r="AD3729">
        <f>E3729</f>
        <v>0</v>
      </c>
      <c r="AE3729">
        <f>_xlfn.IFNA(VLOOKUP(D3729,states!A$2:D$10,4,FALSE),0)</f>
        <v>2</v>
      </c>
      <c r="AF3729">
        <v>0.5</v>
      </c>
      <c r="AG3729">
        <f>IF(AE3729=0,AF3729,IF(AE3729=1,IF(F3729=0.5,0.5,IF(H3729=1,0.5,1.5)),IF(F3729=0.5,0.5,IF(H3729=1,2.5,1.5))))</f>
        <v>2.5</v>
      </c>
      <c r="AH3729" s="7">
        <f>IF(AC3729="XX",0,1/C3729^(1/5)*IF(E3729=0,100,1)/(E3729+1)^(1/4))</f>
        <v>233.88025261128016</v>
      </c>
    </row>
    <row r="3730" spans="1:34">
      <c r="A3730">
        <v>3262</v>
      </c>
      <c r="B3730" s="1">
        <v>23015.443599999999</v>
      </c>
      <c r="C3730" s="6">
        <v>5.0000000000000001E-3</v>
      </c>
      <c r="D3730" t="s">
        <v>3</v>
      </c>
      <c r="E3730">
        <v>0</v>
      </c>
      <c r="F3730">
        <v>5.5</v>
      </c>
      <c r="G3730" t="s">
        <v>2</v>
      </c>
      <c r="H3730">
        <v>1</v>
      </c>
      <c r="I3730" t="s">
        <v>0</v>
      </c>
      <c r="J3730">
        <v>0</v>
      </c>
      <c r="K3730">
        <v>6.5</v>
      </c>
      <c r="L3730" t="s">
        <v>2</v>
      </c>
      <c r="M3730">
        <v>1</v>
      </c>
      <c r="N3730" t="s">
        <v>3318</v>
      </c>
      <c r="O3730">
        <v>1</v>
      </c>
      <c r="P3730" t="str">
        <f>D3730&amp;"-"&amp;F3730&amp;"-"&amp;G3730&amp;"-"&amp;E3730&amp;"-"&amp;H3730</f>
        <v>A2Delta-5.5-f-0-1</v>
      </c>
      <c r="Q3730" t="str">
        <f>I3730&amp;"-"&amp;K3730&amp;"-"&amp;L3730&amp;"-"&amp;J3730&amp;"-"&amp;M3730</f>
        <v>X2Pi-6.5-f-0-1</v>
      </c>
      <c r="R3730">
        <f>B3730+S3730</f>
        <v>23594.877575577997</v>
      </c>
      <c r="S3730">
        <f>_xlfn.IFNA(VLOOKUP(Q3730,'MARVEL-X'!A$2:I$1400,7,FALSE),VLOOKUP(Q3730,MARVEL!A$2:J$1522,10,FALSE))</f>
        <v>579.43397557799995</v>
      </c>
      <c r="T3730">
        <f>IF(P3730=P3729,R3730+T3729,R3730)</f>
        <v>235948.83086554898</v>
      </c>
      <c r="U3730">
        <f>IF(P3730=P3729,1+U3729,1)</f>
        <v>10</v>
      </c>
      <c r="V3730" t="str">
        <f t="shared" si="58"/>
        <v/>
      </c>
      <c r="W3730" t="str">
        <f>IF(V3730="","",IF(ABS(V3730-R3730)&gt;W$1,ABS(V3730-R3730),""))</f>
        <v/>
      </c>
      <c r="X3730" t="str">
        <f>Y3730&amp;"-"&amp;Z3730&amp;"-"&amp;AC3730&amp;"-"&amp;AD3730&amp;"-"&amp;AG3730</f>
        <v>5.5-f-A-0-2.5</v>
      </c>
      <c r="Y3730">
        <f>F3730</f>
        <v>5.5</v>
      </c>
      <c r="Z3730" s="2" t="str">
        <f>G3730</f>
        <v>f</v>
      </c>
      <c r="AA3730">
        <f>_xlfn.IFNA(VLOOKUP(X3730,'duo-out'!A$2:Q$5000,5,FALSE),E3730+10*(H3730-1)+1+_xlfn.IFNA(VLOOKUP(D3730,states!A$2:C$10,3,FALSE),1))</f>
        <v>51</v>
      </c>
      <c r="AB3730" t="str">
        <f>IF(V3730="","",V3730)</f>
        <v/>
      </c>
      <c r="AC3730" s="2" t="str">
        <f>_xlfn.IFNA(VLOOKUP(D3730,states!A$2:C$10,2,FALSE),"XX")</f>
        <v>A</v>
      </c>
      <c r="AD3730">
        <f>E3730</f>
        <v>0</v>
      </c>
      <c r="AE3730">
        <f>_xlfn.IFNA(VLOOKUP(D3730,states!A$2:D$10,4,FALSE),0)</f>
        <v>2</v>
      </c>
      <c r="AF3730">
        <v>0.5</v>
      </c>
      <c r="AG3730">
        <f>IF(AE3730=0,AF3730,IF(AE3730=1,IF(F3730=0.5,0.5,IF(H3730=1,0.5,1.5)),IF(F3730=0.5,0.5,IF(H3730=1,2.5,1.5))))</f>
        <v>2.5</v>
      </c>
      <c r="AH3730" s="7">
        <f>IF(AC3730="XX",0,1/C3730^(1/5)*IF(E3730=0,100,1)/(E3730+1)^(1/4))</f>
        <v>288.53998118144267</v>
      </c>
    </row>
    <row r="3731" spans="1:34">
      <c r="A3731">
        <v>2620</v>
      </c>
      <c r="B3731" s="1">
        <v>23183.069800000001</v>
      </c>
      <c r="C3731" s="6">
        <v>8.5529999999999998E-3</v>
      </c>
      <c r="D3731" t="s">
        <v>3</v>
      </c>
      <c r="E3731">
        <v>0</v>
      </c>
      <c r="F3731">
        <v>5.5</v>
      </c>
      <c r="G3731" t="s">
        <v>2</v>
      </c>
      <c r="H3731">
        <v>1</v>
      </c>
      <c r="I3731" t="s">
        <v>0</v>
      </c>
      <c r="J3731">
        <v>0</v>
      </c>
      <c r="K3731">
        <v>5.5</v>
      </c>
      <c r="L3731" t="s">
        <v>1</v>
      </c>
      <c r="M3731">
        <v>1</v>
      </c>
      <c r="N3731" t="s">
        <v>2676</v>
      </c>
      <c r="O3731">
        <v>1</v>
      </c>
      <c r="P3731" t="str">
        <f>D3731&amp;"-"&amp;F3731&amp;"-"&amp;G3731&amp;"-"&amp;E3731&amp;"-"&amp;H3731</f>
        <v>A2Delta-5.5-f-0-1</v>
      </c>
      <c r="Q3731" t="str">
        <f>I3731&amp;"-"&amp;K3731&amp;"-"&amp;L3731&amp;"-"&amp;J3731&amp;"-"&amp;M3731</f>
        <v>X2Pi-5.5-e-0-1</v>
      </c>
      <c r="R3731">
        <f>B3731+S3731</f>
        <v>23594.886226825001</v>
      </c>
      <c r="S3731">
        <f>_xlfn.IFNA(VLOOKUP(Q3731,'MARVEL-X'!A$2:I$1400,7,FALSE),VLOOKUP(Q3731,MARVEL!A$2:J$1522,10,FALSE))</f>
        <v>411.81642682500001</v>
      </c>
      <c r="T3731">
        <f>IF(P3731=P3730,R3731+T3730,R3731)</f>
        <v>259543.71709237399</v>
      </c>
      <c r="U3731">
        <f>IF(P3731=P3730,1+U3730,1)</f>
        <v>11</v>
      </c>
      <c r="V3731" t="str">
        <f t="shared" si="58"/>
        <v/>
      </c>
      <c r="W3731" t="str">
        <f>IF(V3731="","",IF(ABS(V3731-R3731)&gt;W$1,ABS(V3731-R3731),""))</f>
        <v/>
      </c>
      <c r="X3731" t="str">
        <f>Y3731&amp;"-"&amp;Z3731&amp;"-"&amp;AC3731&amp;"-"&amp;AD3731&amp;"-"&amp;AG3731</f>
        <v>5.5-f-A-0-2.5</v>
      </c>
      <c r="Y3731">
        <f>F3731</f>
        <v>5.5</v>
      </c>
      <c r="Z3731" s="2" t="str">
        <f>G3731</f>
        <v>f</v>
      </c>
      <c r="AA3731">
        <f>_xlfn.IFNA(VLOOKUP(X3731,'duo-out'!A$2:Q$5000,5,FALSE),E3731+10*(H3731-1)+1+_xlfn.IFNA(VLOOKUP(D3731,states!A$2:C$10,3,FALSE),1))</f>
        <v>51</v>
      </c>
      <c r="AB3731" t="str">
        <f>IF(V3731="","",V3731)</f>
        <v/>
      </c>
      <c r="AC3731" s="2" t="str">
        <f>_xlfn.IFNA(VLOOKUP(D3731,states!A$2:C$10,2,FALSE),"XX")</f>
        <v>A</v>
      </c>
      <c r="AD3731">
        <f>E3731</f>
        <v>0</v>
      </c>
      <c r="AE3731">
        <f>_xlfn.IFNA(VLOOKUP(D3731,states!A$2:D$10,4,FALSE),0)</f>
        <v>2</v>
      </c>
      <c r="AF3731">
        <v>0.5</v>
      </c>
      <c r="AG3731">
        <f>IF(AE3731=0,AF3731,IF(AE3731=1,IF(F3731=0.5,0.5,IF(H3731=1,0.5,1.5)),IF(F3731=0.5,0.5,IF(H3731=1,2.5,1.5))))</f>
        <v>2.5</v>
      </c>
      <c r="AH3731" s="7">
        <f>IF(AC3731="XX",0,1/C3731^(1/5)*IF(E3731=0,100,1)/(E3731+1)^(1/4))</f>
        <v>259.16497345330424</v>
      </c>
    </row>
    <row r="3732" spans="1:34">
      <c r="A3732">
        <v>2718</v>
      </c>
      <c r="B3732" s="1">
        <v>23015.4457</v>
      </c>
      <c r="C3732" s="6">
        <v>5.0000000000000001E-3</v>
      </c>
      <c r="D3732" t="s">
        <v>3</v>
      </c>
      <c r="E3732">
        <v>0</v>
      </c>
      <c r="F3732">
        <v>5.5</v>
      </c>
      <c r="G3732" t="s">
        <v>2</v>
      </c>
      <c r="H3732">
        <v>1</v>
      </c>
      <c r="I3732" t="s">
        <v>0</v>
      </c>
      <c r="J3732">
        <v>0</v>
      </c>
      <c r="K3732">
        <v>6.5</v>
      </c>
      <c r="L3732" t="s">
        <v>2</v>
      </c>
      <c r="M3732">
        <v>1</v>
      </c>
      <c r="N3732" t="s">
        <v>2774</v>
      </c>
      <c r="O3732">
        <v>1</v>
      </c>
      <c r="P3732" t="str">
        <f>D3732&amp;"-"&amp;F3732&amp;"-"&amp;G3732&amp;"-"&amp;E3732&amp;"-"&amp;H3732</f>
        <v>A2Delta-5.5-f-0-1</v>
      </c>
      <c r="Q3732" t="str">
        <f>I3732&amp;"-"&amp;K3732&amp;"-"&amp;L3732&amp;"-"&amp;J3732&amp;"-"&amp;M3732</f>
        <v>X2Pi-6.5-f-0-1</v>
      </c>
      <c r="R3732">
        <f>B3732+S3732</f>
        <v>23594.879675577999</v>
      </c>
      <c r="S3732">
        <f>_xlfn.IFNA(VLOOKUP(Q3732,'MARVEL-X'!A$2:I$1400,7,FALSE),VLOOKUP(Q3732,MARVEL!A$2:J$1522,10,FALSE))</f>
        <v>579.43397557799995</v>
      </c>
      <c r="T3732">
        <f>IF(P3732=P3731,R3732+T3731,R3732)</f>
        <v>283138.59676795197</v>
      </c>
      <c r="U3732">
        <f>IF(P3732=P3731,1+U3731,1)</f>
        <v>12</v>
      </c>
      <c r="V3732" t="str">
        <f t="shared" si="58"/>
        <v/>
      </c>
      <c r="W3732" t="str">
        <f>IF(V3732="","",IF(ABS(V3732-R3732)&gt;W$1,ABS(V3732-R3732),""))</f>
        <v/>
      </c>
      <c r="X3732" t="str">
        <f>Y3732&amp;"-"&amp;Z3732&amp;"-"&amp;AC3732&amp;"-"&amp;AD3732&amp;"-"&amp;AG3732</f>
        <v>5.5-f-A-0-2.5</v>
      </c>
      <c r="Y3732">
        <f>F3732</f>
        <v>5.5</v>
      </c>
      <c r="Z3732" s="2" t="str">
        <f>G3732</f>
        <v>f</v>
      </c>
      <c r="AA3732">
        <f>_xlfn.IFNA(VLOOKUP(X3732,'duo-out'!A$2:Q$5000,5,FALSE),E3732+10*(H3732-1)+1+_xlfn.IFNA(VLOOKUP(D3732,states!A$2:C$10,3,FALSE),1))</f>
        <v>51</v>
      </c>
      <c r="AB3732" t="str">
        <f>IF(V3732="","",V3732)</f>
        <v/>
      </c>
      <c r="AC3732" s="2" t="str">
        <f>_xlfn.IFNA(VLOOKUP(D3732,states!A$2:C$10,2,FALSE),"XX")</f>
        <v>A</v>
      </c>
      <c r="AD3732">
        <f>E3732</f>
        <v>0</v>
      </c>
      <c r="AE3732">
        <f>_xlfn.IFNA(VLOOKUP(D3732,states!A$2:D$10,4,FALSE),0)</f>
        <v>2</v>
      </c>
      <c r="AF3732">
        <v>0.5</v>
      </c>
      <c r="AG3732">
        <f>IF(AE3732=0,AF3732,IF(AE3732=1,IF(F3732=0.5,0.5,IF(H3732=1,0.5,1.5)),IF(F3732=0.5,0.5,IF(H3732=1,2.5,1.5))))</f>
        <v>2.5</v>
      </c>
      <c r="AH3732" s="7">
        <f>IF(AC3732="XX",0,1/C3732^(1/5)*IF(E3732=0,100,1)/(E3732+1)^(1/4))</f>
        <v>288.53998118144267</v>
      </c>
    </row>
    <row r="3733" spans="1:34">
      <c r="A3733">
        <v>2681</v>
      </c>
      <c r="B3733" s="1">
        <v>23324.848000000002</v>
      </c>
      <c r="C3733" s="6">
        <v>5.0000000000000001E-3</v>
      </c>
      <c r="D3733" t="s">
        <v>3</v>
      </c>
      <c r="E3733">
        <v>0</v>
      </c>
      <c r="F3733">
        <v>5.5</v>
      </c>
      <c r="G3733" t="s">
        <v>2</v>
      </c>
      <c r="H3733">
        <v>1</v>
      </c>
      <c r="I3733" t="s">
        <v>0</v>
      </c>
      <c r="J3733">
        <v>0</v>
      </c>
      <c r="K3733">
        <v>4.5</v>
      </c>
      <c r="L3733" t="s">
        <v>2</v>
      </c>
      <c r="M3733">
        <v>1</v>
      </c>
      <c r="N3733" t="s">
        <v>2737</v>
      </c>
      <c r="O3733">
        <v>1</v>
      </c>
      <c r="P3733" t="str">
        <f>D3733&amp;"-"&amp;F3733&amp;"-"&amp;G3733&amp;"-"&amp;E3733&amp;"-"&amp;H3733</f>
        <v>A2Delta-5.5-f-0-1</v>
      </c>
      <c r="Q3733" t="str">
        <f>I3733&amp;"-"&amp;K3733&amp;"-"&amp;L3733&amp;"-"&amp;J3733&amp;"-"&amp;M3733</f>
        <v>X2Pi-4.5-f-0-1</v>
      </c>
      <c r="R3733">
        <f>B3733+S3733</f>
        <v>23594.878633299002</v>
      </c>
      <c r="S3733">
        <f>_xlfn.IFNA(VLOOKUP(Q3733,'MARVEL-X'!A$2:I$1400,7,FALSE),VLOOKUP(Q3733,MARVEL!A$2:J$1522,10,FALSE))</f>
        <v>270.03063329899999</v>
      </c>
      <c r="T3733">
        <f>IF(P3733=P3732,R3733+T3732,R3733)</f>
        <v>306733.47540125099</v>
      </c>
      <c r="U3733">
        <f>IF(P3733=P3732,1+U3732,1)</f>
        <v>13</v>
      </c>
      <c r="V3733" t="str">
        <f t="shared" si="58"/>
        <v/>
      </c>
      <c r="W3733" t="str">
        <f>IF(V3733="","",IF(ABS(V3733-R3733)&gt;W$1,ABS(V3733-R3733),""))</f>
        <v/>
      </c>
      <c r="X3733" t="str">
        <f>Y3733&amp;"-"&amp;Z3733&amp;"-"&amp;AC3733&amp;"-"&amp;AD3733&amp;"-"&amp;AG3733</f>
        <v>5.5-f-A-0-2.5</v>
      </c>
      <c r="Y3733">
        <f>F3733</f>
        <v>5.5</v>
      </c>
      <c r="Z3733" s="2" t="str">
        <f>G3733</f>
        <v>f</v>
      </c>
      <c r="AA3733">
        <f>_xlfn.IFNA(VLOOKUP(X3733,'duo-out'!A$2:Q$5000,5,FALSE),E3733+10*(H3733-1)+1+_xlfn.IFNA(VLOOKUP(D3733,states!A$2:C$10,3,FALSE),1))</f>
        <v>51</v>
      </c>
      <c r="AB3733" t="str">
        <f>IF(V3733="","",V3733)</f>
        <v/>
      </c>
      <c r="AC3733" s="2" t="str">
        <f>_xlfn.IFNA(VLOOKUP(D3733,states!A$2:C$10,2,FALSE),"XX")</f>
        <v>A</v>
      </c>
      <c r="AD3733">
        <f>E3733</f>
        <v>0</v>
      </c>
      <c r="AE3733">
        <f>_xlfn.IFNA(VLOOKUP(D3733,states!A$2:D$10,4,FALSE),0)</f>
        <v>2</v>
      </c>
      <c r="AF3733">
        <v>0.5</v>
      </c>
      <c r="AG3733">
        <f>IF(AE3733=0,AF3733,IF(AE3733=1,IF(F3733=0.5,0.5,IF(H3733=1,0.5,1.5)),IF(F3733=0.5,0.5,IF(H3733=1,2.5,1.5))))</f>
        <v>2.5</v>
      </c>
      <c r="AH3733" s="7">
        <f>IF(AC3733="XX",0,1/C3733^(1/5)*IF(E3733=0,100,1)/(E3733+1)^(1/4))</f>
        <v>288.53998118144267</v>
      </c>
    </row>
    <row r="3734" spans="1:34">
      <c r="A3734">
        <v>5304</v>
      </c>
      <c r="B3734" s="1">
        <v>23183.097000000002</v>
      </c>
      <c r="C3734" s="6">
        <v>0.05</v>
      </c>
      <c r="D3734" t="s">
        <v>3</v>
      </c>
      <c r="E3734">
        <v>0</v>
      </c>
      <c r="F3734">
        <v>5.5</v>
      </c>
      <c r="G3734" t="s">
        <v>2</v>
      </c>
      <c r="H3734">
        <v>1</v>
      </c>
      <c r="I3734" t="s">
        <v>0</v>
      </c>
      <c r="J3734">
        <v>0</v>
      </c>
      <c r="K3734">
        <v>5.5</v>
      </c>
      <c r="L3734" t="s">
        <v>1</v>
      </c>
      <c r="M3734">
        <v>1</v>
      </c>
      <c r="N3734" t="s">
        <v>5360</v>
      </c>
      <c r="O3734">
        <v>1</v>
      </c>
      <c r="P3734" t="str">
        <f>D3734&amp;"-"&amp;F3734&amp;"-"&amp;G3734&amp;"-"&amp;E3734&amp;"-"&amp;H3734</f>
        <v>A2Delta-5.5-f-0-1</v>
      </c>
      <c r="Q3734" t="str">
        <f>I3734&amp;"-"&amp;K3734&amp;"-"&amp;L3734&amp;"-"&amp;J3734&amp;"-"&amp;M3734</f>
        <v>X2Pi-5.5-e-0-1</v>
      </c>
      <c r="R3734">
        <f>B3734+S3734</f>
        <v>23594.913426825002</v>
      </c>
      <c r="S3734">
        <f>_xlfn.IFNA(VLOOKUP(Q3734,'MARVEL-X'!A$2:I$1400,7,FALSE),VLOOKUP(Q3734,MARVEL!A$2:J$1522,10,FALSE))</f>
        <v>411.81642682500001</v>
      </c>
      <c r="T3734">
        <f>IF(P3734=P3733,R3734+T3733,R3734)</f>
        <v>330328.38882807601</v>
      </c>
      <c r="U3734">
        <f>IF(P3734=P3733,1+U3733,1)</f>
        <v>14</v>
      </c>
      <c r="V3734" t="str">
        <f t="shared" si="58"/>
        <v/>
      </c>
      <c r="W3734" t="str">
        <f>IF(V3734="","",IF(ABS(V3734-R3734)&gt;W$1,ABS(V3734-R3734),""))</f>
        <v/>
      </c>
      <c r="X3734" t="str">
        <f>Y3734&amp;"-"&amp;Z3734&amp;"-"&amp;AC3734&amp;"-"&amp;AD3734&amp;"-"&amp;AG3734</f>
        <v>5.5-f-A-0-2.5</v>
      </c>
      <c r="Y3734">
        <f>F3734</f>
        <v>5.5</v>
      </c>
      <c r="Z3734" s="2" t="str">
        <f>G3734</f>
        <v>f</v>
      </c>
      <c r="AA3734">
        <f>_xlfn.IFNA(VLOOKUP(X3734,'duo-out'!A$2:Q$5000,5,FALSE),E3734+10*(H3734-1)+1+_xlfn.IFNA(VLOOKUP(D3734,states!A$2:C$10,3,FALSE),1))</f>
        <v>51</v>
      </c>
      <c r="AB3734" t="str">
        <f>IF(V3734="","",V3734)</f>
        <v/>
      </c>
      <c r="AC3734" s="2" t="str">
        <f>_xlfn.IFNA(VLOOKUP(D3734,states!A$2:C$10,2,FALSE),"XX")</f>
        <v>A</v>
      </c>
      <c r="AD3734">
        <f>E3734</f>
        <v>0</v>
      </c>
      <c r="AE3734">
        <f>_xlfn.IFNA(VLOOKUP(D3734,states!A$2:D$10,4,FALSE),0)</f>
        <v>2</v>
      </c>
      <c r="AF3734">
        <v>0.5</v>
      </c>
      <c r="AG3734">
        <f>IF(AE3734=0,AF3734,IF(AE3734=1,IF(F3734=0.5,0.5,IF(H3734=1,0.5,1.5)),IF(F3734=0.5,0.5,IF(H3734=1,2.5,1.5))))</f>
        <v>2.5</v>
      </c>
      <c r="AH3734" s="7">
        <f>IF(AC3734="XX",0,1/C3734^(1/5)*IF(E3734=0,100,1)/(E3734+1)^(1/4))</f>
        <v>182.05642030260799</v>
      </c>
    </row>
    <row r="3735" spans="1:34">
      <c r="A3735">
        <v>5284</v>
      </c>
      <c r="B3735" s="1">
        <v>23324.833999999999</v>
      </c>
      <c r="C3735" s="6">
        <v>0.05</v>
      </c>
      <c r="D3735" t="s">
        <v>3</v>
      </c>
      <c r="E3735">
        <v>0</v>
      </c>
      <c r="F3735">
        <v>5.5</v>
      </c>
      <c r="G3735" t="s">
        <v>2</v>
      </c>
      <c r="H3735">
        <v>1</v>
      </c>
      <c r="I3735" t="s">
        <v>0</v>
      </c>
      <c r="J3735">
        <v>0</v>
      </c>
      <c r="K3735">
        <v>4.5</v>
      </c>
      <c r="L3735" t="s">
        <v>2</v>
      </c>
      <c r="M3735">
        <v>1</v>
      </c>
      <c r="N3735" t="s">
        <v>5340</v>
      </c>
      <c r="O3735">
        <v>1</v>
      </c>
      <c r="P3735" t="str">
        <f>D3735&amp;"-"&amp;F3735&amp;"-"&amp;G3735&amp;"-"&amp;E3735&amp;"-"&amp;H3735</f>
        <v>A2Delta-5.5-f-0-1</v>
      </c>
      <c r="Q3735" t="str">
        <f>I3735&amp;"-"&amp;K3735&amp;"-"&amp;L3735&amp;"-"&amp;J3735&amp;"-"&amp;M3735</f>
        <v>X2Pi-4.5-f-0-1</v>
      </c>
      <c r="R3735">
        <f>B3735+S3735</f>
        <v>23594.864633298999</v>
      </c>
      <c r="S3735">
        <f>_xlfn.IFNA(VLOOKUP(Q3735,'MARVEL-X'!A$2:I$1400,7,FALSE),VLOOKUP(Q3735,MARVEL!A$2:J$1522,10,FALSE))</f>
        <v>270.03063329899999</v>
      </c>
      <c r="T3735">
        <f>IF(P3735=P3734,R3735+T3734,R3735)</f>
        <v>353923.25346137502</v>
      </c>
      <c r="U3735">
        <f>IF(P3735=P3734,1+U3734,1)</f>
        <v>15</v>
      </c>
      <c r="V3735" t="str">
        <f t="shared" si="58"/>
        <v/>
      </c>
      <c r="W3735" t="str">
        <f>IF(V3735="","",IF(ABS(V3735-R3735)&gt;W$1,ABS(V3735-R3735),""))</f>
        <v/>
      </c>
      <c r="X3735" t="str">
        <f>Y3735&amp;"-"&amp;Z3735&amp;"-"&amp;AC3735&amp;"-"&amp;AD3735&amp;"-"&amp;AG3735</f>
        <v>5.5-f-A-0-2.5</v>
      </c>
      <c r="Y3735">
        <f>F3735</f>
        <v>5.5</v>
      </c>
      <c r="Z3735" s="2" t="str">
        <f>G3735</f>
        <v>f</v>
      </c>
      <c r="AA3735">
        <f>_xlfn.IFNA(VLOOKUP(X3735,'duo-out'!A$2:Q$5000,5,FALSE),E3735+10*(H3735-1)+1+_xlfn.IFNA(VLOOKUP(D3735,states!A$2:C$10,3,FALSE),1))</f>
        <v>51</v>
      </c>
      <c r="AB3735" t="str">
        <f>IF(V3735="","",V3735)</f>
        <v/>
      </c>
      <c r="AC3735" s="2" t="str">
        <f>_xlfn.IFNA(VLOOKUP(D3735,states!A$2:C$10,2,FALSE),"XX")</f>
        <v>A</v>
      </c>
      <c r="AD3735">
        <f>E3735</f>
        <v>0</v>
      </c>
      <c r="AE3735">
        <f>_xlfn.IFNA(VLOOKUP(D3735,states!A$2:D$10,4,FALSE),0)</f>
        <v>2</v>
      </c>
      <c r="AF3735">
        <v>0.5</v>
      </c>
      <c r="AG3735">
        <f>IF(AE3735=0,AF3735,IF(AE3735=1,IF(F3735=0.5,0.5,IF(H3735=1,0.5,1.5)),IF(F3735=0.5,0.5,IF(H3735=1,2.5,1.5))))</f>
        <v>2.5</v>
      </c>
      <c r="AH3735" s="7">
        <f>IF(AC3735="XX",0,1/C3735^(1/5)*IF(E3735=0,100,1)/(E3735+1)^(1/4))</f>
        <v>182.05642030260799</v>
      </c>
    </row>
    <row r="3736" spans="1:34">
      <c r="A3736">
        <v>5359</v>
      </c>
      <c r="B3736" s="1">
        <v>23185.420999999998</v>
      </c>
      <c r="C3736" s="6">
        <v>0.05</v>
      </c>
      <c r="D3736" t="s">
        <v>3</v>
      </c>
      <c r="E3736">
        <v>0</v>
      </c>
      <c r="F3736">
        <v>5.5</v>
      </c>
      <c r="G3736" t="s">
        <v>2</v>
      </c>
      <c r="H3736">
        <v>1</v>
      </c>
      <c r="I3736" t="s">
        <v>0</v>
      </c>
      <c r="J3736">
        <v>0</v>
      </c>
      <c r="K3736">
        <v>4.5</v>
      </c>
      <c r="L3736" t="s">
        <v>2</v>
      </c>
      <c r="M3736">
        <v>2</v>
      </c>
      <c r="N3736" t="s">
        <v>5415</v>
      </c>
      <c r="O3736">
        <v>1</v>
      </c>
      <c r="P3736" t="str">
        <f>D3736&amp;"-"&amp;F3736&amp;"-"&amp;G3736&amp;"-"&amp;E3736&amp;"-"&amp;H3736</f>
        <v>A2Delta-5.5-f-0-1</v>
      </c>
      <c r="Q3736" t="str">
        <f>I3736&amp;"-"&amp;K3736&amp;"-"&amp;L3736&amp;"-"&amp;J3736&amp;"-"&amp;M3736</f>
        <v>X2Pi-4.5-f-0-2</v>
      </c>
      <c r="R3736">
        <f>B3736+S3736</f>
        <v>23594.858407913998</v>
      </c>
      <c r="S3736">
        <f>_xlfn.IFNA(VLOOKUP(Q3736,'MARVEL-X'!A$2:I$1400,7,FALSE),VLOOKUP(Q3736,MARVEL!A$2:J$1522,10,FALSE))</f>
        <v>409.437407914</v>
      </c>
      <c r="T3736">
        <f>IF(P3736=P3735,R3736+T3735,R3736)</f>
        <v>377518.11186928902</v>
      </c>
      <c r="U3736">
        <f>IF(P3736=P3735,1+U3735,1)</f>
        <v>16</v>
      </c>
      <c r="V3736" t="str">
        <f t="shared" si="58"/>
        <v/>
      </c>
      <c r="W3736" t="str">
        <f>IF(V3736="","",IF(ABS(V3736-R3736)&gt;W$1,ABS(V3736-R3736),""))</f>
        <v/>
      </c>
      <c r="X3736" t="str">
        <f>Y3736&amp;"-"&amp;Z3736&amp;"-"&amp;AC3736&amp;"-"&amp;AD3736&amp;"-"&amp;AG3736</f>
        <v>5.5-f-A-0-2.5</v>
      </c>
      <c r="Y3736">
        <f>F3736</f>
        <v>5.5</v>
      </c>
      <c r="Z3736" s="2" t="str">
        <f>G3736</f>
        <v>f</v>
      </c>
      <c r="AA3736">
        <f>_xlfn.IFNA(VLOOKUP(X3736,'duo-out'!A$2:Q$5000,5,FALSE),E3736+10*(H3736-1)+1+_xlfn.IFNA(VLOOKUP(D3736,states!A$2:C$10,3,FALSE),1))</f>
        <v>51</v>
      </c>
      <c r="AB3736" t="str">
        <f>IF(V3736="","",V3736)</f>
        <v/>
      </c>
      <c r="AC3736" s="2" t="str">
        <f>_xlfn.IFNA(VLOOKUP(D3736,states!A$2:C$10,2,FALSE),"XX")</f>
        <v>A</v>
      </c>
      <c r="AD3736">
        <f>E3736</f>
        <v>0</v>
      </c>
      <c r="AE3736">
        <f>_xlfn.IFNA(VLOOKUP(D3736,states!A$2:D$10,4,FALSE),0)</f>
        <v>2</v>
      </c>
      <c r="AF3736">
        <v>0.5</v>
      </c>
      <c r="AG3736">
        <f>IF(AE3736=0,AF3736,IF(AE3736=1,IF(F3736=0.5,0.5,IF(H3736=1,0.5,1.5)),IF(F3736=0.5,0.5,IF(H3736=1,2.5,1.5))))</f>
        <v>2.5</v>
      </c>
      <c r="AH3736" s="7">
        <f>IF(AC3736="XX",0,1/C3736^(1/5)*IF(E3736=0,100,1)/(E3736+1)^(1/4))</f>
        <v>182.05642030260799</v>
      </c>
    </row>
    <row r="3737" spans="1:34">
      <c r="A3737">
        <v>4175</v>
      </c>
      <c r="B3737" s="1">
        <v>23015.446800000002</v>
      </c>
      <c r="C3737" s="6">
        <v>2.47E-3</v>
      </c>
      <c r="D3737" t="s">
        <v>3</v>
      </c>
      <c r="E3737">
        <v>0</v>
      </c>
      <c r="F3737">
        <v>5.5</v>
      </c>
      <c r="G3737" t="s">
        <v>2</v>
      </c>
      <c r="H3737">
        <v>1</v>
      </c>
      <c r="I3737" t="s">
        <v>0</v>
      </c>
      <c r="J3737">
        <v>0</v>
      </c>
      <c r="K3737">
        <v>6.5</v>
      </c>
      <c r="L3737" t="s">
        <v>2</v>
      </c>
      <c r="M3737">
        <v>1</v>
      </c>
      <c r="N3737" t="s">
        <v>4231</v>
      </c>
      <c r="O3737">
        <v>1</v>
      </c>
      <c r="P3737" t="str">
        <f>D3737&amp;"-"&amp;F3737&amp;"-"&amp;G3737&amp;"-"&amp;E3737&amp;"-"&amp;H3737</f>
        <v>A2Delta-5.5-f-0-1</v>
      </c>
      <c r="Q3737" t="str">
        <f>I3737&amp;"-"&amp;K3737&amp;"-"&amp;L3737&amp;"-"&amp;J3737&amp;"-"&amp;M3737</f>
        <v>X2Pi-6.5-f-0-1</v>
      </c>
      <c r="R3737">
        <f>B3737+S3737</f>
        <v>23594.880775578</v>
      </c>
      <c r="S3737">
        <f>_xlfn.IFNA(VLOOKUP(Q3737,'MARVEL-X'!A$2:I$1400,7,FALSE),VLOOKUP(Q3737,MARVEL!A$2:J$1522,10,FALSE))</f>
        <v>579.43397557799995</v>
      </c>
      <c r="T3737">
        <f>IF(P3737=P3736,R3737+T3736,R3737)</f>
        <v>401112.99264486704</v>
      </c>
      <c r="U3737">
        <f>IF(P3737=P3736,1+U3736,1)</f>
        <v>17</v>
      </c>
      <c r="V3737" t="str">
        <f t="shared" si="58"/>
        <v/>
      </c>
      <c r="W3737" t="str">
        <f>IF(V3737="","",IF(ABS(V3737-R3737)&gt;W$1,ABS(V3737-R3737),""))</f>
        <v/>
      </c>
      <c r="X3737" t="str">
        <f>Y3737&amp;"-"&amp;Z3737&amp;"-"&amp;AC3737&amp;"-"&amp;AD3737&amp;"-"&amp;AG3737</f>
        <v>5.5-f-A-0-2.5</v>
      </c>
      <c r="Y3737">
        <f>F3737</f>
        <v>5.5</v>
      </c>
      <c r="Z3737" s="2" t="str">
        <f>G3737</f>
        <v>f</v>
      </c>
      <c r="AA3737">
        <f>_xlfn.IFNA(VLOOKUP(X3737,'duo-out'!A$2:Q$5000,5,FALSE),E3737+10*(H3737-1)+1+_xlfn.IFNA(VLOOKUP(D3737,states!A$2:C$10,3,FALSE),1))</f>
        <v>51</v>
      </c>
      <c r="AB3737" t="str">
        <f>IF(V3737="","",V3737)</f>
        <v/>
      </c>
      <c r="AC3737" s="2" t="str">
        <f>_xlfn.IFNA(VLOOKUP(D3737,states!A$2:C$10,2,FALSE),"XX")</f>
        <v>A</v>
      </c>
      <c r="AD3737">
        <f>E3737</f>
        <v>0</v>
      </c>
      <c r="AE3737">
        <f>_xlfn.IFNA(VLOOKUP(D3737,states!A$2:D$10,4,FALSE),0)</f>
        <v>2</v>
      </c>
      <c r="AF3737">
        <v>0.5</v>
      </c>
      <c r="AG3737">
        <f>IF(AE3737=0,AF3737,IF(AE3737=1,IF(F3737=0.5,0.5,IF(H3737=1,0.5,1.5)),IF(F3737=0.5,0.5,IF(H3737=1,2.5,1.5))))</f>
        <v>2.5</v>
      </c>
      <c r="AH3737" s="7">
        <f>IF(AC3737="XX",0,1/C3737^(1/5)*IF(E3737=0,100,1)/(E3737+1)^(1/4))</f>
        <v>332.24664896439305</v>
      </c>
    </row>
    <row r="3738" spans="1:34">
      <c r="A3738">
        <v>4161</v>
      </c>
      <c r="B3738" s="1">
        <v>23324.8482</v>
      </c>
      <c r="C3738" s="6">
        <v>1.8E-3</v>
      </c>
      <c r="D3738" t="s">
        <v>3</v>
      </c>
      <c r="E3738">
        <v>0</v>
      </c>
      <c r="F3738">
        <v>5.5</v>
      </c>
      <c r="G3738" t="s">
        <v>2</v>
      </c>
      <c r="H3738">
        <v>1</v>
      </c>
      <c r="I3738" t="s">
        <v>0</v>
      </c>
      <c r="J3738">
        <v>0</v>
      </c>
      <c r="K3738">
        <v>4.5</v>
      </c>
      <c r="L3738" t="s">
        <v>2</v>
      </c>
      <c r="M3738">
        <v>1</v>
      </c>
      <c r="N3738" t="s">
        <v>4217</v>
      </c>
      <c r="O3738">
        <v>1</v>
      </c>
      <c r="P3738" t="str">
        <f>D3738&amp;"-"&amp;F3738&amp;"-"&amp;G3738&amp;"-"&amp;E3738&amp;"-"&amp;H3738</f>
        <v>A2Delta-5.5-f-0-1</v>
      </c>
      <c r="Q3738" t="str">
        <f>I3738&amp;"-"&amp;K3738&amp;"-"&amp;L3738&amp;"-"&amp;J3738&amp;"-"&amp;M3738</f>
        <v>X2Pi-4.5-f-0-1</v>
      </c>
      <c r="R3738">
        <f>B3738+S3738</f>
        <v>23594.878833299001</v>
      </c>
      <c r="S3738">
        <f>_xlfn.IFNA(VLOOKUP(Q3738,'MARVEL-X'!A$2:I$1400,7,FALSE),VLOOKUP(Q3738,MARVEL!A$2:J$1522,10,FALSE))</f>
        <v>270.03063329899999</v>
      </c>
      <c r="T3738">
        <f>IF(P3738=P3737,R3738+T3737,R3738)</f>
        <v>424707.87147816602</v>
      </c>
      <c r="U3738">
        <f>IF(P3738=P3737,1+U3737,1)</f>
        <v>18</v>
      </c>
      <c r="V3738" t="str">
        <f t="shared" si="58"/>
        <v/>
      </c>
      <c r="W3738" t="str">
        <f>IF(V3738="","",IF(ABS(V3738-R3738)&gt;W$1,ABS(V3738-R3738),""))</f>
        <v/>
      </c>
      <c r="X3738" t="str">
        <f>Y3738&amp;"-"&amp;Z3738&amp;"-"&amp;AC3738&amp;"-"&amp;AD3738&amp;"-"&amp;AG3738</f>
        <v>5.5-f-A-0-2.5</v>
      </c>
      <c r="Y3738">
        <f>F3738</f>
        <v>5.5</v>
      </c>
      <c r="Z3738" s="2" t="str">
        <f>G3738</f>
        <v>f</v>
      </c>
      <c r="AA3738">
        <f>_xlfn.IFNA(VLOOKUP(X3738,'duo-out'!A$2:Q$5000,5,FALSE),E3738+10*(H3738-1)+1+_xlfn.IFNA(VLOOKUP(D3738,states!A$2:C$10,3,FALSE),1))</f>
        <v>51</v>
      </c>
      <c r="AB3738" t="str">
        <f>IF(V3738="","",V3738)</f>
        <v/>
      </c>
      <c r="AC3738" s="2" t="str">
        <f>_xlfn.IFNA(VLOOKUP(D3738,states!A$2:C$10,2,FALSE),"XX")</f>
        <v>A</v>
      </c>
      <c r="AD3738">
        <f>E3738</f>
        <v>0</v>
      </c>
      <c r="AE3738">
        <f>_xlfn.IFNA(VLOOKUP(D3738,states!A$2:D$10,4,FALSE),0)</f>
        <v>2</v>
      </c>
      <c r="AF3738">
        <v>0.5</v>
      </c>
      <c r="AG3738">
        <f>IF(AE3738=0,AF3738,IF(AE3738=1,IF(F3738=0.5,0.5,IF(H3738=1,0.5,1.5)),IF(F3738=0.5,0.5,IF(H3738=1,2.5,1.5))))</f>
        <v>2.5</v>
      </c>
      <c r="AH3738" s="7">
        <f>IF(AC3738="XX",0,1/C3738^(1/5)*IF(E3738=0,100,1)/(E3738+1)^(1/4))</f>
        <v>353.9529195983115</v>
      </c>
    </row>
    <row r="3739" spans="1:34">
      <c r="A3739">
        <v>4126</v>
      </c>
      <c r="B3739" s="1">
        <v>23183.084599999998</v>
      </c>
      <c r="C3739" s="6">
        <v>2.6460000000000001E-2</v>
      </c>
      <c r="D3739" t="s">
        <v>3</v>
      </c>
      <c r="E3739">
        <v>0</v>
      </c>
      <c r="F3739">
        <v>5.5</v>
      </c>
      <c r="G3739" t="s">
        <v>2</v>
      </c>
      <c r="H3739">
        <v>1</v>
      </c>
      <c r="I3739" t="s">
        <v>0</v>
      </c>
      <c r="J3739">
        <v>0</v>
      </c>
      <c r="K3739">
        <v>5.5</v>
      </c>
      <c r="L3739" t="s">
        <v>1</v>
      </c>
      <c r="M3739">
        <v>1</v>
      </c>
      <c r="N3739" t="s">
        <v>4182</v>
      </c>
      <c r="O3739">
        <v>1</v>
      </c>
      <c r="P3739" t="str">
        <f>D3739&amp;"-"&amp;F3739&amp;"-"&amp;G3739&amp;"-"&amp;E3739&amp;"-"&amp;H3739</f>
        <v>A2Delta-5.5-f-0-1</v>
      </c>
      <c r="Q3739" t="str">
        <f>I3739&amp;"-"&amp;K3739&amp;"-"&amp;L3739&amp;"-"&amp;J3739&amp;"-"&amp;M3739</f>
        <v>X2Pi-5.5-e-0-1</v>
      </c>
      <c r="R3739">
        <f>B3739+S3739</f>
        <v>23594.901026824999</v>
      </c>
      <c r="S3739">
        <f>_xlfn.IFNA(VLOOKUP(Q3739,'MARVEL-X'!A$2:I$1400,7,FALSE),VLOOKUP(Q3739,MARVEL!A$2:J$1522,10,FALSE))</f>
        <v>411.81642682500001</v>
      </c>
      <c r="T3739">
        <f>IF(P3739=P3738,R3739+T3738,R3739)</f>
        <v>448302.77250499104</v>
      </c>
      <c r="U3739">
        <f>IF(P3739=P3738,1+U3738,1)</f>
        <v>19</v>
      </c>
      <c r="V3739" t="str">
        <f t="shared" si="58"/>
        <v/>
      </c>
      <c r="W3739" t="str">
        <f>IF(V3739="","",IF(ABS(V3739-R3739)&gt;W$1,ABS(V3739-R3739),""))</f>
        <v/>
      </c>
      <c r="X3739" t="str">
        <f>Y3739&amp;"-"&amp;Z3739&amp;"-"&amp;AC3739&amp;"-"&amp;AD3739&amp;"-"&amp;AG3739</f>
        <v>5.5-f-A-0-2.5</v>
      </c>
      <c r="Y3739">
        <f>F3739</f>
        <v>5.5</v>
      </c>
      <c r="Z3739" s="2" t="str">
        <f>G3739</f>
        <v>f</v>
      </c>
      <c r="AA3739">
        <f>_xlfn.IFNA(VLOOKUP(X3739,'duo-out'!A$2:Q$5000,5,FALSE),E3739+10*(H3739-1)+1+_xlfn.IFNA(VLOOKUP(D3739,states!A$2:C$10,3,FALSE),1))</f>
        <v>51</v>
      </c>
      <c r="AB3739" t="str">
        <f>IF(V3739="","",V3739)</f>
        <v/>
      </c>
      <c r="AC3739" s="2" t="str">
        <f>_xlfn.IFNA(VLOOKUP(D3739,states!A$2:C$10,2,FALSE),"XX")</f>
        <v>A</v>
      </c>
      <c r="AD3739">
        <f>E3739</f>
        <v>0</v>
      </c>
      <c r="AE3739">
        <f>_xlfn.IFNA(VLOOKUP(D3739,states!A$2:D$10,4,FALSE),0)</f>
        <v>2</v>
      </c>
      <c r="AF3739">
        <v>0.5</v>
      </c>
      <c r="AG3739">
        <f>IF(AE3739=0,AF3739,IF(AE3739=1,IF(F3739=0.5,0.5,IF(H3739=1,0.5,1.5)),IF(F3739=0.5,0.5,IF(H3739=1,2.5,1.5))))</f>
        <v>2.5</v>
      </c>
      <c r="AH3739" s="7">
        <f>IF(AC3739="XX",0,1/C3739^(1/5)*IF(E3739=0,100,1)/(E3739+1)^(1/4))</f>
        <v>206.76738347339634</v>
      </c>
    </row>
    <row r="3740" spans="1:34">
      <c r="A3740">
        <v>638</v>
      </c>
      <c r="B3740" s="1">
        <v>23183</v>
      </c>
      <c r="C3740" s="6">
        <v>6.8570000000000006E-2</v>
      </c>
      <c r="D3740" t="s">
        <v>3</v>
      </c>
      <c r="E3740">
        <v>0</v>
      </c>
      <c r="F3740">
        <v>5.5</v>
      </c>
      <c r="G3740" t="s">
        <v>2</v>
      </c>
      <c r="H3740">
        <v>1</v>
      </c>
      <c r="I3740" t="s">
        <v>0</v>
      </c>
      <c r="J3740">
        <v>0</v>
      </c>
      <c r="K3740">
        <v>5.5</v>
      </c>
      <c r="L3740" t="s">
        <v>1</v>
      </c>
      <c r="M3740">
        <v>1</v>
      </c>
      <c r="N3740" t="s">
        <v>694</v>
      </c>
      <c r="O3740">
        <v>1</v>
      </c>
      <c r="P3740" t="str">
        <f>D3740&amp;"-"&amp;F3740&amp;"-"&amp;G3740&amp;"-"&amp;E3740&amp;"-"&amp;H3740</f>
        <v>A2Delta-5.5-f-0-1</v>
      </c>
      <c r="Q3740" t="str">
        <f>I3740&amp;"-"&amp;K3740&amp;"-"&amp;L3740&amp;"-"&amp;J3740&amp;"-"&amp;M3740</f>
        <v>X2Pi-5.5-e-0-1</v>
      </c>
      <c r="R3740">
        <f>B3740+S3740</f>
        <v>23594.816426825</v>
      </c>
      <c r="S3740">
        <f>_xlfn.IFNA(VLOOKUP(Q3740,'MARVEL-X'!A$2:I$1400,7,FALSE),VLOOKUP(Q3740,MARVEL!A$2:J$1522,10,FALSE))</f>
        <v>411.81642682500001</v>
      </c>
      <c r="T3740">
        <f>IF(P3740=P3739,R3740+T3739,R3740)</f>
        <v>471897.58893181605</v>
      </c>
      <c r="U3740">
        <f>IF(P3740=P3739,1+U3739,1)</f>
        <v>20</v>
      </c>
      <c r="V3740" t="str">
        <f t="shared" si="58"/>
        <v/>
      </c>
      <c r="W3740" t="str">
        <f>IF(V3740="","",IF(ABS(V3740-R3740)&gt;W$1,ABS(V3740-R3740),""))</f>
        <v/>
      </c>
      <c r="X3740" t="str">
        <f>Y3740&amp;"-"&amp;Z3740&amp;"-"&amp;AC3740&amp;"-"&amp;AD3740&amp;"-"&amp;AG3740</f>
        <v>5.5-f-A-0-2.5</v>
      </c>
      <c r="Y3740">
        <f>F3740</f>
        <v>5.5</v>
      </c>
      <c r="Z3740" s="2" t="str">
        <f>G3740</f>
        <v>f</v>
      </c>
      <c r="AA3740">
        <f>_xlfn.IFNA(VLOOKUP(X3740,'duo-out'!A$2:Q$5000,5,FALSE),E3740+10*(H3740-1)+1+_xlfn.IFNA(VLOOKUP(D3740,states!A$2:C$10,3,FALSE),1))</f>
        <v>51</v>
      </c>
      <c r="AB3740" t="str">
        <f>IF(V3740="","",V3740)</f>
        <v/>
      </c>
      <c r="AC3740" s="2" t="str">
        <f>_xlfn.IFNA(VLOOKUP(D3740,states!A$2:C$10,2,FALSE),"XX")</f>
        <v>A</v>
      </c>
      <c r="AD3740">
        <f>E3740</f>
        <v>0</v>
      </c>
      <c r="AE3740">
        <f>_xlfn.IFNA(VLOOKUP(D3740,states!A$2:D$10,4,FALSE),0)</f>
        <v>2</v>
      </c>
      <c r="AF3740">
        <v>0.5</v>
      </c>
      <c r="AG3740">
        <f>IF(AE3740=0,AF3740,IF(AE3740=1,IF(F3740=0.5,0.5,IF(H3740=1,0.5,1.5)),IF(F3740=0.5,0.5,IF(H3740=1,2.5,1.5))))</f>
        <v>2.5</v>
      </c>
      <c r="AH3740" s="7">
        <f>IF(AC3740="XX",0,1/C3740^(1/5)*IF(E3740=0,100,1)/(E3740+1)^(1/4))</f>
        <v>170.91224156170597</v>
      </c>
    </row>
    <row r="3741" spans="1:34">
      <c r="A3741">
        <v>611</v>
      </c>
      <c r="B3741" s="1">
        <v>23324.82</v>
      </c>
      <c r="C3741" s="6">
        <v>0.05</v>
      </c>
      <c r="D3741" t="s">
        <v>3</v>
      </c>
      <c r="E3741">
        <v>0</v>
      </c>
      <c r="F3741">
        <v>5.5</v>
      </c>
      <c r="G3741" t="s">
        <v>2</v>
      </c>
      <c r="H3741">
        <v>1</v>
      </c>
      <c r="I3741" t="s">
        <v>0</v>
      </c>
      <c r="J3741">
        <v>0</v>
      </c>
      <c r="K3741">
        <v>4.5</v>
      </c>
      <c r="L3741" t="s">
        <v>2</v>
      </c>
      <c r="M3741">
        <v>1</v>
      </c>
      <c r="N3741" t="s">
        <v>667</v>
      </c>
      <c r="O3741">
        <v>1</v>
      </c>
      <c r="P3741" t="str">
        <f>D3741&amp;"-"&amp;F3741&amp;"-"&amp;G3741&amp;"-"&amp;E3741&amp;"-"&amp;H3741</f>
        <v>A2Delta-5.5-f-0-1</v>
      </c>
      <c r="Q3741" t="str">
        <f>I3741&amp;"-"&amp;K3741&amp;"-"&amp;L3741&amp;"-"&amp;J3741&amp;"-"&amp;M3741</f>
        <v>X2Pi-4.5-f-0-1</v>
      </c>
      <c r="R3741">
        <f>B3741+S3741</f>
        <v>23594.850633299</v>
      </c>
      <c r="S3741">
        <f>_xlfn.IFNA(VLOOKUP(Q3741,'MARVEL-X'!A$2:I$1400,7,FALSE),VLOOKUP(Q3741,MARVEL!A$2:J$1522,10,FALSE))</f>
        <v>270.03063329899999</v>
      </c>
      <c r="T3741">
        <f>IF(P3741=P3740,R3741+T3740,R3741)</f>
        <v>495492.43956511503</v>
      </c>
      <c r="U3741">
        <f>IF(P3741=P3740,1+U3740,1)</f>
        <v>21</v>
      </c>
      <c r="V3741">
        <f t="shared" si="58"/>
        <v>23594.878074529286</v>
      </c>
      <c r="W3741" t="str">
        <f>IF(V3741="","",IF(ABS(V3741-R3741)&gt;W$1,ABS(V3741-R3741),""))</f>
        <v/>
      </c>
      <c r="X3741" t="str">
        <f>Y3741&amp;"-"&amp;Z3741&amp;"-"&amp;AC3741&amp;"-"&amp;AD3741&amp;"-"&amp;AG3741</f>
        <v>5.5-f-A-0-2.5</v>
      </c>
      <c r="Y3741">
        <f>F3741</f>
        <v>5.5</v>
      </c>
      <c r="Z3741" s="2" t="str">
        <f>G3741</f>
        <v>f</v>
      </c>
      <c r="AA3741">
        <f>_xlfn.IFNA(VLOOKUP(X3741,'duo-out'!A$2:Q$5000,5,FALSE),E3741+10*(H3741-1)+1+_xlfn.IFNA(VLOOKUP(D3741,states!A$2:C$10,3,FALSE),1))</f>
        <v>51</v>
      </c>
      <c r="AB3741">
        <f>IF(V3741="","",V3741)</f>
        <v>23594.878074529286</v>
      </c>
      <c r="AC3741" s="2" t="str">
        <f>_xlfn.IFNA(VLOOKUP(D3741,states!A$2:C$10,2,FALSE),"XX")</f>
        <v>A</v>
      </c>
      <c r="AD3741">
        <f>E3741</f>
        <v>0</v>
      </c>
      <c r="AE3741">
        <f>_xlfn.IFNA(VLOOKUP(D3741,states!A$2:D$10,4,FALSE),0)</f>
        <v>2</v>
      </c>
      <c r="AF3741">
        <v>0.5</v>
      </c>
      <c r="AG3741">
        <f>IF(AE3741=0,AF3741,IF(AE3741=1,IF(F3741=0.5,0.5,IF(H3741=1,0.5,1.5)),IF(F3741=0.5,0.5,IF(H3741=1,2.5,1.5))))</f>
        <v>2.5</v>
      </c>
      <c r="AH3741" s="7">
        <f>IF(AC3741="XX",0,1/C3741^(1/5)*IF(E3741=0,100,1)/(E3741+1)^(1/4))</f>
        <v>182.05642030260799</v>
      </c>
    </row>
    <row r="3742" spans="1:34">
      <c r="A3742">
        <v>3960</v>
      </c>
      <c r="B3742" s="1">
        <v>20289.509399999999</v>
      </c>
      <c r="C3742" s="6">
        <v>5.0000000000000001E-3</v>
      </c>
      <c r="D3742" t="s">
        <v>3</v>
      </c>
      <c r="E3742">
        <v>0</v>
      </c>
      <c r="F3742">
        <v>5.5</v>
      </c>
      <c r="G3742" t="s">
        <v>2</v>
      </c>
      <c r="H3742">
        <v>2</v>
      </c>
      <c r="I3742" t="s">
        <v>0</v>
      </c>
      <c r="J3742">
        <v>1</v>
      </c>
      <c r="K3742">
        <v>6.5</v>
      </c>
      <c r="L3742" t="s">
        <v>2</v>
      </c>
      <c r="M3742">
        <v>2</v>
      </c>
      <c r="N3742" t="s">
        <v>4016</v>
      </c>
      <c r="O3742">
        <v>1</v>
      </c>
      <c r="P3742" t="str">
        <f>D3742&amp;"-"&amp;F3742&amp;"-"&amp;G3742&amp;"-"&amp;E3742&amp;"-"&amp;H3742</f>
        <v>A2Delta-5.5-f-0-2</v>
      </c>
      <c r="Q3742" t="str">
        <f>I3742&amp;"-"&amp;K3742&amp;"-"&amp;L3742&amp;"-"&amp;J3742&amp;"-"&amp;M3742</f>
        <v>X2Pi-6.5-f-1-2</v>
      </c>
      <c r="R3742">
        <f>B3742+S3742</f>
        <v>23768.975544261</v>
      </c>
      <c r="S3742">
        <f>_xlfn.IFNA(VLOOKUP(Q3742,'MARVEL-X'!A$2:I$1400,7,FALSE),VLOOKUP(Q3742,MARVEL!A$2:J$1522,10,FALSE))</f>
        <v>3479.466144261</v>
      </c>
      <c r="T3742">
        <f>IF(P3742=P3741,R3742+T3741,R3742)</f>
        <v>23768.975544261</v>
      </c>
      <c r="U3742">
        <f>IF(P3742=P3741,1+U3741,1)</f>
        <v>1</v>
      </c>
      <c r="V3742" t="str">
        <f t="shared" si="58"/>
        <v/>
      </c>
      <c r="W3742" t="str">
        <f>IF(V3742="","",IF(ABS(V3742-R3742)&gt;W$1,ABS(V3742-R3742),""))</f>
        <v/>
      </c>
      <c r="X3742" t="str">
        <f>Y3742&amp;"-"&amp;Z3742&amp;"-"&amp;AC3742&amp;"-"&amp;AD3742&amp;"-"&amp;AG3742</f>
        <v>5.5-f-A-0-1.5</v>
      </c>
      <c r="Y3742">
        <f>F3742</f>
        <v>5.5</v>
      </c>
      <c r="Z3742" s="2" t="str">
        <f>G3742</f>
        <v>f</v>
      </c>
      <c r="AA3742">
        <f>_xlfn.IFNA(VLOOKUP(X3742,'duo-out'!A$2:Q$5000,5,FALSE),E3742+10*(H3742-1)+1+_xlfn.IFNA(VLOOKUP(D3742,states!A$2:C$10,3,FALSE),1))</f>
        <v>52</v>
      </c>
      <c r="AB3742" t="str">
        <f>IF(V3742="","",V3742)</f>
        <v/>
      </c>
      <c r="AC3742" s="2" t="str">
        <f>_xlfn.IFNA(VLOOKUP(D3742,states!A$2:C$10,2,FALSE),"XX")</f>
        <v>A</v>
      </c>
      <c r="AD3742">
        <f>E3742</f>
        <v>0</v>
      </c>
      <c r="AE3742">
        <f>_xlfn.IFNA(VLOOKUP(D3742,states!A$2:D$10,4,FALSE),0)</f>
        <v>2</v>
      </c>
      <c r="AF3742">
        <v>0.5</v>
      </c>
      <c r="AG3742">
        <f>IF(AE3742=0,AF3742,IF(AE3742=1,IF(F3742=0.5,0.5,IF(H3742=1,0.5,1.5)),IF(F3742=0.5,0.5,IF(H3742=1,2.5,1.5))))</f>
        <v>1.5</v>
      </c>
      <c r="AH3742" s="7">
        <f>IF(AC3742="XX",0,1/C3742^(1/5)*IF(E3742=0,100,1)/(E3742+1)^(1/4))</f>
        <v>288.53998118144267</v>
      </c>
    </row>
    <row r="3743" spans="1:34">
      <c r="A3743">
        <v>3949</v>
      </c>
      <c r="B3743" s="1">
        <v>20480.867200000001</v>
      </c>
      <c r="C3743" s="6">
        <v>5.0000000000000001E-3</v>
      </c>
      <c r="D3743" t="s">
        <v>3</v>
      </c>
      <c r="E3743">
        <v>0</v>
      </c>
      <c r="F3743">
        <v>5.5</v>
      </c>
      <c r="G3743" t="s">
        <v>2</v>
      </c>
      <c r="H3743">
        <v>2</v>
      </c>
      <c r="I3743" t="s">
        <v>0</v>
      </c>
      <c r="J3743">
        <v>1</v>
      </c>
      <c r="K3743">
        <v>5.5</v>
      </c>
      <c r="L3743" t="s">
        <v>1</v>
      </c>
      <c r="M3743">
        <v>2</v>
      </c>
      <c r="N3743" t="s">
        <v>4005</v>
      </c>
      <c r="O3743">
        <v>1</v>
      </c>
      <c r="P3743" t="str">
        <f>D3743&amp;"-"&amp;F3743&amp;"-"&amp;G3743&amp;"-"&amp;E3743&amp;"-"&amp;H3743</f>
        <v>A2Delta-5.5-f-0-2</v>
      </c>
      <c r="Q3743" t="str">
        <f>I3743&amp;"-"&amp;K3743&amp;"-"&amp;L3743&amp;"-"&amp;J3743&amp;"-"&amp;M3743</f>
        <v>X2Pi-5.5-e-1-2</v>
      </c>
      <c r="R3743">
        <f>B3743+S3743</f>
        <v>23768.977572313001</v>
      </c>
      <c r="S3743">
        <f>_xlfn.IFNA(VLOOKUP(Q3743,'MARVEL-X'!A$2:I$1400,7,FALSE),VLOOKUP(Q3743,MARVEL!A$2:J$1522,10,FALSE))</f>
        <v>3288.110372313</v>
      </c>
      <c r="T3743">
        <f>IF(P3743=P3742,R3743+T3742,R3743)</f>
        <v>47537.953116574005</v>
      </c>
      <c r="U3743">
        <f>IF(P3743=P3742,1+U3742,1)</f>
        <v>2</v>
      </c>
      <c r="V3743" t="str">
        <f t="shared" si="58"/>
        <v/>
      </c>
      <c r="W3743" t="str">
        <f>IF(V3743="","",IF(ABS(V3743-R3743)&gt;W$1,ABS(V3743-R3743),""))</f>
        <v/>
      </c>
      <c r="X3743" t="str">
        <f>Y3743&amp;"-"&amp;Z3743&amp;"-"&amp;AC3743&amp;"-"&amp;AD3743&amp;"-"&amp;AG3743</f>
        <v>5.5-f-A-0-1.5</v>
      </c>
      <c r="Y3743">
        <f>F3743</f>
        <v>5.5</v>
      </c>
      <c r="Z3743" s="2" t="str">
        <f>G3743</f>
        <v>f</v>
      </c>
      <c r="AA3743">
        <f>_xlfn.IFNA(VLOOKUP(X3743,'duo-out'!A$2:Q$5000,5,FALSE),E3743+10*(H3743-1)+1+_xlfn.IFNA(VLOOKUP(D3743,states!A$2:C$10,3,FALSE),1))</f>
        <v>52</v>
      </c>
      <c r="AB3743" t="str">
        <f>IF(V3743="","",V3743)</f>
        <v/>
      </c>
      <c r="AC3743" s="2" t="str">
        <f>_xlfn.IFNA(VLOOKUP(D3743,states!A$2:C$10,2,FALSE),"XX")</f>
        <v>A</v>
      </c>
      <c r="AD3743">
        <f>E3743</f>
        <v>0</v>
      </c>
      <c r="AE3743">
        <f>_xlfn.IFNA(VLOOKUP(D3743,states!A$2:D$10,4,FALSE),0)</f>
        <v>2</v>
      </c>
      <c r="AF3743">
        <v>0.5</v>
      </c>
      <c r="AG3743">
        <f>IF(AE3743=0,AF3743,IF(AE3743=1,IF(F3743=0.5,0.5,IF(H3743=1,0.5,1.5)),IF(F3743=0.5,0.5,IF(H3743=1,2.5,1.5))))</f>
        <v>1.5</v>
      </c>
      <c r="AH3743" s="7">
        <f>IF(AC3743="XX",0,1/C3743^(1/5)*IF(E3743=0,100,1)/(E3743+1)^(1/4))</f>
        <v>288.53998118144267</v>
      </c>
    </row>
    <row r="3744" spans="1:34">
      <c r="A3744">
        <v>3919</v>
      </c>
      <c r="B3744" s="1">
        <v>20642.430700000001</v>
      </c>
      <c r="C3744" s="6">
        <v>5.0000000000000001E-3</v>
      </c>
      <c r="D3744" t="s">
        <v>3</v>
      </c>
      <c r="E3744">
        <v>0</v>
      </c>
      <c r="F3744">
        <v>5.5</v>
      </c>
      <c r="G3744" t="s">
        <v>2</v>
      </c>
      <c r="H3744">
        <v>2</v>
      </c>
      <c r="I3744" t="s">
        <v>0</v>
      </c>
      <c r="J3744">
        <v>1</v>
      </c>
      <c r="K3744">
        <v>4.5</v>
      </c>
      <c r="L3744" t="s">
        <v>2</v>
      </c>
      <c r="M3744">
        <v>2</v>
      </c>
      <c r="N3744" t="s">
        <v>3975</v>
      </c>
      <c r="O3744">
        <v>1</v>
      </c>
      <c r="P3744" t="str">
        <f>D3744&amp;"-"&amp;F3744&amp;"-"&amp;G3744&amp;"-"&amp;E3744&amp;"-"&amp;H3744</f>
        <v>A2Delta-5.5-f-0-2</v>
      </c>
      <c r="Q3744" t="str">
        <f>I3744&amp;"-"&amp;K3744&amp;"-"&amp;L3744&amp;"-"&amp;J3744&amp;"-"&amp;M3744</f>
        <v>X2Pi-4.5-f-1-2</v>
      </c>
      <c r="R3744">
        <f>B3744+S3744</f>
        <v>23768.977571539002</v>
      </c>
      <c r="S3744">
        <f>_xlfn.IFNA(VLOOKUP(Q3744,'MARVEL-X'!A$2:I$1400,7,FALSE),VLOOKUP(Q3744,MARVEL!A$2:J$1522,10,FALSE))</f>
        <v>3126.5468715390002</v>
      </c>
      <c r="T3744">
        <f>IF(P3744=P3743,R3744+T3743,R3744)</f>
        <v>71306.930688113003</v>
      </c>
      <c r="U3744">
        <f>IF(P3744=P3743,1+U3743,1)</f>
        <v>3</v>
      </c>
      <c r="V3744" t="str">
        <f t="shared" si="58"/>
        <v/>
      </c>
      <c r="W3744" t="str">
        <f>IF(V3744="","",IF(ABS(V3744-R3744)&gt;W$1,ABS(V3744-R3744),""))</f>
        <v/>
      </c>
      <c r="X3744" t="str">
        <f>Y3744&amp;"-"&amp;Z3744&amp;"-"&amp;AC3744&amp;"-"&amp;AD3744&amp;"-"&amp;AG3744</f>
        <v>5.5-f-A-0-1.5</v>
      </c>
      <c r="Y3744">
        <f>F3744</f>
        <v>5.5</v>
      </c>
      <c r="Z3744" s="2" t="str">
        <f>G3744</f>
        <v>f</v>
      </c>
      <c r="AA3744">
        <f>_xlfn.IFNA(VLOOKUP(X3744,'duo-out'!A$2:Q$5000,5,FALSE),E3744+10*(H3744-1)+1+_xlfn.IFNA(VLOOKUP(D3744,states!A$2:C$10,3,FALSE),1))</f>
        <v>52</v>
      </c>
      <c r="AB3744" t="str">
        <f>IF(V3744="","",V3744)</f>
        <v/>
      </c>
      <c r="AC3744" s="2" t="str">
        <f>_xlfn.IFNA(VLOOKUP(D3744,states!A$2:C$10,2,FALSE),"XX")</f>
        <v>A</v>
      </c>
      <c r="AD3744">
        <f>E3744</f>
        <v>0</v>
      </c>
      <c r="AE3744">
        <f>_xlfn.IFNA(VLOOKUP(D3744,states!A$2:D$10,4,FALSE),0)</f>
        <v>2</v>
      </c>
      <c r="AF3744">
        <v>0.5</v>
      </c>
      <c r="AG3744">
        <f>IF(AE3744=0,AF3744,IF(AE3744=1,IF(F3744=0.5,0.5,IF(H3744=1,0.5,1.5)),IF(F3744=0.5,0.5,IF(H3744=1,2.5,1.5))))</f>
        <v>1.5</v>
      </c>
      <c r="AH3744" s="7">
        <f>IF(AC3744="XX",0,1/C3744^(1/5)*IF(E3744=0,100,1)/(E3744+1)^(1/4))</f>
        <v>288.53998118144267</v>
      </c>
    </row>
    <row r="3745" spans="1:34">
      <c r="A3745">
        <v>3418</v>
      </c>
      <c r="B3745" s="1">
        <v>22992.892899999999</v>
      </c>
      <c r="C3745" s="6">
        <v>5.5620000000000003E-2</v>
      </c>
      <c r="D3745" t="s">
        <v>3</v>
      </c>
      <c r="E3745">
        <v>0</v>
      </c>
      <c r="F3745">
        <v>5.5</v>
      </c>
      <c r="G3745" t="s">
        <v>2</v>
      </c>
      <c r="H3745">
        <v>2</v>
      </c>
      <c r="I3745" t="s">
        <v>0</v>
      </c>
      <c r="J3745">
        <v>0</v>
      </c>
      <c r="K3745">
        <v>6.5</v>
      </c>
      <c r="L3745" t="s">
        <v>2</v>
      </c>
      <c r="M3745">
        <v>2</v>
      </c>
      <c r="N3745" t="s">
        <v>3474</v>
      </c>
      <c r="O3745">
        <v>1</v>
      </c>
      <c r="P3745" t="str">
        <f>D3745&amp;"-"&amp;F3745&amp;"-"&amp;G3745&amp;"-"&amp;E3745&amp;"-"&amp;H3745</f>
        <v>A2Delta-5.5-f-0-2</v>
      </c>
      <c r="Q3745" t="str">
        <f>I3745&amp;"-"&amp;K3745&amp;"-"&amp;L3745&amp;"-"&amp;J3745&amp;"-"&amp;M3745</f>
        <v>X2Pi-6.5-f-0-2</v>
      </c>
      <c r="R3745">
        <f>B3745+S3745</f>
        <v>23769.027798135998</v>
      </c>
      <c r="S3745">
        <f>_xlfn.IFNA(VLOOKUP(Q3745,'MARVEL-X'!A$2:I$1400,7,FALSE),VLOOKUP(Q3745,MARVEL!A$2:J$1522,10,FALSE))</f>
        <v>776.13489813599995</v>
      </c>
      <c r="T3745">
        <f>IF(P3745=P3744,R3745+T3744,R3745)</f>
        <v>95075.958486249001</v>
      </c>
      <c r="U3745">
        <f>IF(P3745=P3744,1+U3744,1)</f>
        <v>4</v>
      </c>
      <c r="V3745" t="str">
        <f t="shared" si="58"/>
        <v/>
      </c>
      <c r="W3745" t="str">
        <f>IF(V3745="","",IF(ABS(V3745-R3745)&gt;W$1,ABS(V3745-R3745),""))</f>
        <v/>
      </c>
      <c r="X3745" t="str">
        <f>Y3745&amp;"-"&amp;Z3745&amp;"-"&amp;AC3745&amp;"-"&amp;AD3745&amp;"-"&amp;AG3745</f>
        <v>5.5-f-A-0-1.5</v>
      </c>
      <c r="Y3745">
        <f>F3745</f>
        <v>5.5</v>
      </c>
      <c r="Z3745" s="2" t="str">
        <f>G3745</f>
        <v>f</v>
      </c>
      <c r="AA3745">
        <f>_xlfn.IFNA(VLOOKUP(X3745,'duo-out'!A$2:Q$5000,5,FALSE),E3745+10*(H3745-1)+1+_xlfn.IFNA(VLOOKUP(D3745,states!A$2:C$10,3,FALSE),1))</f>
        <v>52</v>
      </c>
      <c r="AB3745" t="str">
        <f>IF(V3745="","",V3745)</f>
        <v/>
      </c>
      <c r="AC3745" s="2" t="str">
        <f>_xlfn.IFNA(VLOOKUP(D3745,states!A$2:C$10,2,FALSE),"XX")</f>
        <v>A</v>
      </c>
      <c r="AD3745">
        <f>E3745</f>
        <v>0</v>
      </c>
      <c r="AE3745">
        <f>_xlfn.IFNA(VLOOKUP(D3745,states!A$2:D$10,4,FALSE),0)</f>
        <v>2</v>
      </c>
      <c r="AF3745">
        <v>0.5</v>
      </c>
      <c r="AG3745">
        <f>IF(AE3745=0,AF3745,IF(AE3745=1,IF(F3745=0.5,0.5,IF(H3745=1,0.5,1.5)),IF(F3745=0.5,0.5,IF(H3745=1,2.5,1.5))))</f>
        <v>1.5</v>
      </c>
      <c r="AH3745" s="7">
        <f>IF(AC3745="XX",0,1/C3745^(1/5)*IF(E3745=0,100,1)/(E3745+1)^(1/4))</f>
        <v>178.21891817915102</v>
      </c>
    </row>
    <row r="3746" spans="1:34">
      <c r="A3746">
        <v>3394</v>
      </c>
      <c r="B3746" s="1">
        <v>23191.671699999999</v>
      </c>
      <c r="C3746" s="6">
        <v>6.4460000000000003E-3</v>
      </c>
      <c r="D3746" t="s">
        <v>3</v>
      </c>
      <c r="E3746">
        <v>0</v>
      </c>
      <c r="F3746">
        <v>5.5</v>
      </c>
      <c r="G3746" t="s">
        <v>2</v>
      </c>
      <c r="H3746">
        <v>2</v>
      </c>
      <c r="I3746" t="s">
        <v>0</v>
      </c>
      <c r="J3746">
        <v>0</v>
      </c>
      <c r="K3746">
        <v>5.5</v>
      </c>
      <c r="L3746" t="s">
        <v>1</v>
      </c>
      <c r="M3746">
        <v>2</v>
      </c>
      <c r="N3746" t="s">
        <v>3450</v>
      </c>
      <c r="O3746">
        <v>1</v>
      </c>
      <c r="P3746" t="str">
        <f>D3746&amp;"-"&amp;F3746&amp;"-"&amp;G3746&amp;"-"&amp;E3746&amp;"-"&amp;H3746</f>
        <v>A2Delta-5.5-f-0-2</v>
      </c>
      <c r="Q3746" t="str">
        <f>I3746&amp;"-"&amp;K3746&amp;"-"&amp;L3746&amp;"-"&amp;J3746&amp;"-"&amp;M3746</f>
        <v>X2Pi-5.5-e-0-2</v>
      </c>
      <c r="R3746">
        <f>B3746+S3746</f>
        <v>23768.974407513</v>
      </c>
      <c r="S3746">
        <f>_xlfn.IFNA(VLOOKUP(Q3746,'MARVEL-X'!A$2:I$1400,7,FALSE),VLOOKUP(Q3746,MARVEL!A$2:J$1522,10,FALSE))</f>
        <v>577.30270751299997</v>
      </c>
      <c r="T3746">
        <f>IF(P3746=P3745,R3746+T3745,R3746)</f>
        <v>118844.932893762</v>
      </c>
      <c r="U3746">
        <f>IF(P3746=P3745,1+U3745,1)</f>
        <v>5</v>
      </c>
      <c r="V3746" t="str">
        <f t="shared" si="58"/>
        <v/>
      </c>
      <c r="W3746" t="str">
        <f>IF(V3746="","",IF(ABS(V3746-R3746)&gt;W$1,ABS(V3746-R3746),""))</f>
        <v/>
      </c>
      <c r="X3746" t="str">
        <f>Y3746&amp;"-"&amp;Z3746&amp;"-"&amp;AC3746&amp;"-"&amp;AD3746&amp;"-"&amp;AG3746</f>
        <v>5.5-f-A-0-1.5</v>
      </c>
      <c r="Y3746">
        <f>F3746</f>
        <v>5.5</v>
      </c>
      <c r="Z3746" s="2" t="str">
        <f>G3746</f>
        <v>f</v>
      </c>
      <c r="AA3746">
        <f>_xlfn.IFNA(VLOOKUP(X3746,'duo-out'!A$2:Q$5000,5,FALSE),E3746+10*(H3746-1)+1+_xlfn.IFNA(VLOOKUP(D3746,states!A$2:C$10,3,FALSE),1))</f>
        <v>52</v>
      </c>
      <c r="AB3746" t="str">
        <f>IF(V3746="","",V3746)</f>
        <v/>
      </c>
      <c r="AC3746" s="2" t="str">
        <f>_xlfn.IFNA(VLOOKUP(D3746,states!A$2:C$10,2,FALSE),"XX")</f>
        <v>A</v>
      </c>
      <c r="AD3746">
        <f>E3746</f>
        <v>0</v>
      </c>
      <c r="AE3746">
        <f>_xlfn.IFNA(VLOOKUP(D3746,states!A$2:D$10,4,FALSE),0)</f>
        <v>2</v>
      </c>
      <c r="AF3746">
        <v>0.5</v>
      </c>
      <c r="AG3746">
        <f>IF(AE3746=0,AF3746,IF(AE3746=1,IF(F3746=0.5,0.5,IF(H3746=1,0.5,1.5)),IF(F3746=0.5,0.5,IF(H3746=1,2.5,1.5))))</f>
        <v>1.5</v>
      </c>
      <c r="AH3746" s="7">
        <f>IF(AC3746="XX",0,1/C3746^(1/5)*IF(E3746=0,100,1)/(E3746+1)^(1/4))</f>
        <v>274.24703426296861</v>
      </c>
    </row>
    <row r="3747" spans="1:34">
      <c r="A3747">
        <v>3323</v>
      </c>
      <c r="B3747" s="1">
        <v>23359.539400000001</v>
      </c>
      <c r="C3747" s="6">
        <v>5.0000000000000001E-3</v>
      </c>
      <c r="D3747" t="s">
        <v>3</v>
      </c>
      <c r="E3747">
        <v>0</v>
      </c>
      <c r="F3747">
        <v>5.5</v>
      </c>
      <c r="G3747" t="s">
        <v>2</v>
      </c>
      <c r="H3747">
        <v>2</v>
      </c>
      <c r="I3747" t="s">
        <v>0</v>
      </c>
      <c r="J3747">
        <v>0</v>
      </c>
      <c r="K3747">
        <v>4.5</v>
      </c>
      <c r="L3747" t="s">
        <v>2</v>
      </c>
      <c r="M3747">
        <v>2</v>
      </c>
      <c r="N3747" t="s">
        <v>3379</v>
      </c>
      <c r="O3747">
        <v>1</v>
      </c>
      <c r="P3747" t="str">
        <f>D3747&amp;"-"&amp;F3747&amp;"-"&amp;G3747&amp;"-"&amp;E3747&amp;"-"&amp;H3747</f>
        <v>A2Delta-5.5-f-0-2</v>
      </c>
      <c r="Q3747" t="str">
        <f>I3747&amp;"-"&amp;K3747&amp;"-"&amp;L3747&amp;"-"&amp;J3747&amp;"-"&amp;M3747</f>
        <v>X2Pi-4.5-f-0-2</v>
      </c>
      <c r="R3747">
        <f>B3747+S3747</f>
        <v>23768.976807914001</v>
      </c>
      <c r="S3747">
        <f>_xlfn.IFNA(VLOOKUP(Q3747,'MARVEL-X'!A$2:I$1400,7,FALSE),VLOOKUP(Q3747,MARVEL!A$2:J$1522,10,FALSE))</f>
        <v>409.437407914</v>
      </c>
      <c r="T3747">
        <f>IF(P3747=P3746,R3747+T3746,R3747)</f>
        <v>142613.90970167599</v>
      </c>
      <c r="U3747">
        <f>IF(P3747=P3746,1+U3746,1)</f>
        <v>6</v>
      </c>
      <c r="V3747" t="str">
        <f t="shared" si="58"/>
        <v/>
      </c>
      <c r="W3747" t="str">
        <f>IF(V3747="","",IF(ABS(V3747-R3747)&gt;W$1,ABS(V3747-R3747),""))</f>
        <v/>
      </c>
      <c r="X3747" t="str">
        <f>Y3747&amp;"-"&amp;Z3747&amp;"-"&amp;AC3747&amp;"-"&amp;AD3747&amp;"-"&amp;AG3747</f>
        <v>5.5-f-A-0-1.5</v>
      </c>
      <c r="Y3747">
        <f>F3747</f>
        <v>5.5</v>
      </c>
      <c r="Z3747" s="2" t="str">
        <f>G3747</f>
        <v>f</v>
      </c>
      <c r="AA3747">
        <f>_xlfn.IFNA(VLOOKUP(X3747,'duo-out'!A$2:Q$5000,5,FALSE),E3747+10*(H3747-1)+1+_xlfn.IFNA(VLOOKUP(D3747,states!A$2:C$10,3,FALSE),1))</f>
        <v>52</v>
      </c>
      <c r="AB3747" t="str">
        <f>IF(V3747="","",V3747)</f>
        <v/>
      </c>
      <c r="AC3747" s="2" t="str">
        <f>_xlfn.IFNA(VLOOKUP(D3747,states!A$2:C$10,2,FALSE),"XX")</f>
        <v>A</v>
      </c>
      <c r="AD3747">
        <f>E3747</f>
        <v>0</v>
      </c>
      <c r="AE3747">
        <f>_xlfn.IFNA(VLOOKUP(D3747,states!A$2:D$10,4,FALSE),0)</f>
        <v>2</v>
      </c>
      <c r="AF3747">
        <v>0.5</v>
      </c>
      <c r="AG3747">
        <f>IF(AE3747=0,AF3747,IF(AE3747=1,IF(F3747=0.5,0.5,IF(H3747=1,0.5,1.5)),IF(F3747=0.5,0.5,IF(H3747=1,2.5,1.5))))</f>
        <v>1.5</v>
      </c>
      <c r="AH3747" s="7">
        <f>IF(AC3747="XX",0,1/C3747^(1/5)*IF(E3747=0,100,1)/(E3747+1)^(1/4))</f>
        <v>288.53998118144267</v>
      </c>
    </row>
    <row r="3748" spans="1:34">
      <c r="A3748">
        <v>3316</v>
      </c>
      <c r="B3748" s="1">
        <v>23189.5501</v>
      </c>
      <c r="C3748" s="6">
        <v>0.01</v>
      </c>
      <c r="D3748" t="s">
        <v>3</v>
      </c>
      <c r="E3748">
        <v>0</v>
      </c>
      <c r="F3748">
        <v>5.5</v>
      </c>
      <c r="G3748" t="s">
        <v>2</v>
      </c>
      <c r="H3748">
        <v>2</v>
      </c>
      <c r="I3748" t="s">
        <v>0</v>
      </c>
      <c r="J3748">
        <v>0</v>
      </c>
      <c r="K3748">
        <v>6.5</v>
      </c>
      <c r="L3748" t="s">
        <v>2</v>
      </c>
      <c r="M3748">
        <v>1</v>
      </c>
      <c r="N3748" t="s">
        <v>3372</v>
      </c>
      <c r="O3748">
        <v>1</v>
      </c>
      <c r="P3748" t="str">
        <f>D3748&amp;"-"&amp;F3748&amp;"-"&amp;G3748&amp;"-"&amp;E3748&amp;"-"&amp;H3748</f>
        <v>A2Delta-5.5-f-0-2</v>
      </c>
      <c r="Q3748" t="str">
        <f>I3748&amp;"-"&amp;K3748&amp;"-"&amp;L3748&amp;"-"&amp;J3748&amp;"-"&amp;M3748</f>
        <v>X2Pi-6.5-f-0-1</v>
      </c>
      <c r="R3748">
        <f>B3748+S3748</f>
        <v>23768.984075577999</v>
      </c>
      <c r="S3748">
        <f>_xlfn.IFNA(VLOOKUP(Q3748,'MARVEL-X'!A$2:I$1400,7,FALSE),VLOOKUP(Q3748,MARVEL!A$2:J$1522,10,FALSE))</f>
        <v>579.43397557799995</v>
      </c>
      <c r="T3748">
        <f>IF(P3748=P3747,R3748+T3747,R3748)</f>
        <v>166382.89377725398</v>
      </c>
      <c r="U3748">
        <f>IF(P3748=P3747,1+U3747,1)</f>
        <v>7</v>
      </c>
      <c r="V3748" t="str">
        <f t="shared" si="58"/>
        <v/>
      </c>
      <c r="W3748" t="str">
        <f>IF(V3748="","",IF(ABS(V3748-R3748)&gt;W$1,ABS(V3748-R3748),""))</f>
        <v/>
      </c>
      <c r="X3748" t="str">
        <f>Y3748&amp;"-"&amp;Z3748&amp;"-"&amp;AC3748&amp;"-"&amp;AD3748&amp;"-"&amp;AG3748</f>
        <v>5.5-f-A-0-1.5</v>
      </c>
      <c r="Y3748">
        <f>F3748</f>
        <v>5.5</v>
      </c>
      <c r="Z3748" s="2" t="str">
        <f>G3748</f>
        <v>f</v>
      </c>
      <c r="AA3748">
        <f>_xlfn.IFNA(VLOOKUP(X3748,'duo-out'!A$2:Q$5000,5,FALSE),E3748+10*(H3748-1)+1+_xlfn.IFNA(VLOOKUP(D3748,states!A$2:C$10,3,FALSE),1))</f>
        <v>52</v>
      </c>
      <c r="AB3748" t="str">
        <f>IF(V3748="","",V3748)</f>
        <v/>
      </c>
      <c r="AC3748" s="2" t="str">
        <f>_xlfn.IFNA(VLOOKUP(D3748,states!A$2:C$10,2,FALSE),"XX")</f>
        <v>A</v>
      </c>
      <c r="AD3748">
        <f>E3748</f>
        <v>0</v>
      </c>
      <c r="AE3748">
        <f>_xlfn.IFNA(VLOOKUP(D3748,states!A$2:D$10,4,FALSE),0)</f>
        <v>2</v>
      </c>
      <c r="AF3748">
        <v>0.5</v>
      </c>
      <c r="AG3748">
        <f>IF(AE3748=0,AF3748,IF(AE3748=1,IF(F3748=0.5,0.5,IF(H3748=1,0.5,1.5)),IF(F3748=0.5,0.5,IF(H3748=1,2.5,1.5))))</f>
        <v>1.5</v>
      </c>
      <c r="AH3748" s="7">
        <f>IF(AC3748="XX",0,1/C3748^(1/5)*IF(E3748=0,100,1)/(E3748+1)^(1/4))</f>
        <v>251.188643150958</v>
      </c>
    </row>
    <row r="3749" spans="1:34">
      <c r="A3749">
        <v>3312</v>
      </c>
      <c r="B3749" s="1">
        <v>23357.166399999998</v>
      </c>
      <c r="C3749" s="6">
        <v>0.01</v>
      </c>
      <c r="D3749" t="s">
        <v>3</v>
      </c>
      <c r="E3749">
        <v>0</v>
      </c>
      <c r="F3749">
        <v>5.5</v>
      </c>
      <c r="G3749" t="s">
        <v>2</v>
      </c>
      <c r="H3749">
        <v>2</v>
      </c>
      <c r="I3749" t="s">
        <v>0</v>
      </c>
      <c r="J3749">
        <v>0</v>
      </c>
      <c r="K3749">
        <v>5.5</v>
      </c>
      <c r="L3749" t="s">
        <v>1</v>
      </c>
      <c r="M3749">
        <v>1</v>
      </c>
      <c r="N3749" t="s">
        <v>3368</v>
      </c>
      <c r="O3749">
        <v>1</v>
      </c>
      <c r="P3749" t="str">
        <f>D3749&amp;"-"&amp;F3749&amp;"-"&amp;G3749&amp;"-"&amp;E3749&amp;"-"&amp;H3749</f>
        <v>A2Delta-5.5-f-0-2</v>
      </c>
      <c r="Q3749" t="str">
        <f>I3749&amp;"-"&amp;K3749&amp;"-"&amp;L3749&amp;"-"&amp;J3749&amp;"-"&amp;M3749</f>
        <v>X2Pi-5.5-e-0-1</v>
      </c>
      <c r="R3749">
        <f>B3749+S3749</f>
        <v>23768.982826824998</v>
      </c>
      <c r="S3749">
        <f>_xlfn.IFNA(VLOOKUP(Q3749,'MARVEL-X'!A$2:I$1400,7,FALSE),VLOOKUP(Q3749,MARVEL!A$2:J$1522,10,FALSE))</f>
        <v>411.81642682500001</v>
      </c>
      <c r="T3749">
        <f>IF(P3749=P3748,R3749+T3748,R3749)</f>
        <v>190151.87660407898</v>
      </c>
      <c r="U3749">
        <f>IF(P3749=P3748,1+U3748,1)</f>
        <v>8</v>
      </c>
      <c r="V3749" t="str">
        <f t="shared" si="58"/>
        <v/>
      </c>
      <c r="W3749" t="str">
        <f>IF(V3749="","",IF(ABS(V3749-R3749)&gt;W$1,ABS(V3749-R3749),""))</f>
        <v/>
      </c>
      <c r="X3749" t="str">
        <f>Y3749&amp;"-"&amp;Z3749&amp;"-"&amp;AC3749&amp;"-"&amp;AD3749&amp;"-"&amp;AG3749</f>
        <v>5.5-f-A-0-1.5</v>
      </c>
      <c r="Y3749">
        <f>F3749</f>
        <v>5.5</v>
      </c>
      <c r="Z3749" s="2" t="str">
        <f>G3749</f>
        <v>f</v>
      </c>
      <c r="AA3749">
        <f>_xlfn.IFNA(VLOOKUP(X3749,'duo-out'!A$2:Q$5000,5,FALSE),E3749+10*(H3749-1)+1+_xlfn.IFNA(VLOOKUP(D3749,states!A$2:C$10,3,FALSE),1))</f>
        <v>52</v>
      </c>
      <c r="AB3749" t="str">
        <f>IF(V3749="","",V3749)</f>
        <v/>
      </c>
      <c r="AC3749" s="2" t="str">
        <f>_xlfn.IFNA(VLOOKUP(D3749,states!A$2:C$10,2,FALSE),"XX")</f>
        <v>A</v>
      </c>
      <c r="AD3749">
        <f>E3749</f>
        <v>0</v>
      </c>
      <c r="AE3749">
        <f>_xlfn.IFNA(VLOOKUP(D3749,states!A$2:D$10,4,FALSE),0)</f>
        <v>2</v>
      </c>
      <c r="AF3749">
        <v>0.5</v>
      </c>
      <c r="AG3749">
        <f>IF(AE3749=0,AF3749,IF(AE3749=1,IF(F3749=0.5,0.5,IF(H3749=1,0.5,1.5)),IF(F3749=0.5,0.5,IF(H3749=1,2.5,1.5))))</f>
        <v>1.5</v>
      </c>
      <c r="AH3749" s="7">
        <f>IF(AC3749="XX",0,1/C3749^(1/5)*IF(E3749=0,100,1)/(E3749+1)^(1/4))</f>
        <v>251.188643150958</v>
      </c>
    </row>
    <row r="3750" spans="1:34">
      <c r="A3750">
        <v>2821</v>
      </c>
      <c r="B3750" s="1">
        <v>22992.827300000001</v>
      </c>
      <c r="C3750" s="6">
        <v>1.83E-2</v>
      </c>
      <c r="D3750" t="s">
        <v>3</v>
      </c>
      <c r="E3750">
        <v>0</v>
      </c>
      <c r="F3750">
        <v>5.5</v>
      </c>
      <c r="G3750" t="s">
        <v>2</v>
      </c>
      <c r="H3750">
        <v>2</v>
      </c>
      <c r="I3750" t="s">
        <v>0</v>
      </c>
      <c r="J3750">
        <v>0</v>
      </c>
      <c r="K3750">
        <v>6.5</v>
      </c>
      <c r="L3750" t="s">
        <v>2</v>
      </c>
      <c r="M3750">
        <v>2</v>
      </c>
      <c r="N3750" t="s">
        <v>2877</v>
      </c>
      <c r="O3750">
        <v>1</v>
      </c>
      <c r="P3750" t="str">
        <f>D3750&amp;"-"&amp;F3750&amp;"-"&amp;G3750&amp;"-"&amp;E3750&amp;"-"&amp;H3750</f>
        <v>A2Delta-5.5-f-0-2</v>
      </c>
      <c r="Q3750" t="str">
        <f>I3750&amp;"-"&amp;K3750&amp;"-"&amp;L3750&amp;"-"&amp;J3750&amp;"-"&amp;M3750</f>
        <v>X2Pi-6.5-f-0-2</v>
      </c>
      <c r="R3750">
        <f>B3750+S3750</f>
        <v>23768.962198136</v>
      </c>
      <c r="S3750">
        <f>_xlfn.IFNA(VLOOKUP(Q3750,'MARVEL-X'!A$2:I$1400,7,FALSE),VLOOKUP(Q3750,MARVEL!A$2:J$1522,10,FALSE))</f>
        <v>776.13489813599995</v>
      </c>
      <c r="T3750">
        <f>IF(P3750=P3749,R3750+T3749,R3750)</f>
        <v>213920.83880221497</v>
      </c>
      <c r="U3750">
        <f>IF(P3750=P3749,1+U3749,1)</f>
        <v>9</v>
      </c>
      <c r="V3750" t="str">
        <f t="shared" si="58"/>
        <v/>
      </c>
      <c r="W3750" t="str">
        <f>IF(V3750="","",IF(ABS(V3750-R3750)&gt;W$1,ABS(V3750-R3750),""))</f>
        <v/>
      </c>
      <c r="X3750" t="str">
        <f>Y3750&amp;"-"&amp;Z3750&amp;"-"&amp;AC3750&amp;"-"&amp;AD3750&amp;"-"&amp;AG3750</f>
        <v>5.5-f-A-0-1.5</v>
      </c>
      <c r="Y3750">
        <f>F3750</f>
        <v>5.5</v>
      </c>
      <c r="Z3750" s="2" t="str">
        <f>G3750</f>
        <v>f</v>
      </c>
      <c r="AA3750">
        <f>_xlfn.IFNA(VLOOKUP(X3750,'duo-out'!A$2:Q$5000,5,FALSE),E3750+10*(H3750-1)+1+_xlfn.IFNA(VLOOKUP(D3750,states!A$2:C$10,3,FALSE),1))</f>
        <v>52</v>
      </c>
      <c r="AB3750" t="str">
        <f>IF(V3750="","",V3750)</f>
        <v/>
      </c>
      <c r="AC3750" s="2" t="str">
        <f>_xlfn.IFNA(VLOOKUP(D3750,states!A$2:C$10,2,FALSE),"XX")</f>
        <v>A</v>
      </c>
      <c r="AD3750">
        <f>E3750</f>
        <v>0</v>
      </c>
      <c r="AE3750">
        <f>_xlfn.IFNA(VLOOKUP(D3750,states!A$2:D$10,4,FALSE),0)</f>
        <v>2</v>
      </c>
      <c r="AF3750">
        <v>0.5</v>
      </c>
      <c r="AG3750">
        <f>IF(AE3750=0,AF3750,IF(AE3750=1,IF(F3750=0.5,0.5,IF(H3750=1,0.5,1.5)),IF(F3750=0.5,0.5,IF(H3750=1,2.5,1.5))))</f>
        <v>1.5</v>
      </c>
      <c r="AH3750" s="7">
        <f>IF(AC3750="XX",0,1/C3750^(1/5)*IF(E3750=0,100,1)/(E3750+1)^(1/4))</f>
        <v>222.59211809026937</v>
      </c>
    </row>
    <row r="3751" spans="1:34">
      <c r="A3751">
        <v>2800</v>
      </c>
      <c r="B3751" s="1">
        <v>23191.6754</v>
      </c>
      <c r="C3751" s="6">
        <v>5.0000000000000001E-3</v>
      </c>
      <c r="D3751" t="s">
        <v>3</v>
      </c>
      <c r="E3751">
        <v>0</v>
      </c>
      <c r="F3751">
        <v>5.5</v>
      </c>
      <c r="G3751" t="s">
        <v>2</v>
      </c>
      <c r="H3751">
        <v>2</v>
      </c>
      <c r="I3751" t="s">
        <v>0</v>
      </c>
      <c r="J3751">
        <v>0</v>
      </c>
      <c r="K3751">
        <v>5.5</v>
      </c>
      <c r="L3751" t="s">
        <v>1</v>
      </c>
      <c r="M3751">
        <v>2</v>
      </c>
      <c r="N3751" t="s">
        <v>2856</v>
      </c>
      <c r="O3751">
        <v>1</v>
      </c>
      <c r="P3751" t="str">
        <f>D3751&amp;"-"&amp;F3751&amp;"-"&amp;G3751&amp;"-"&amp;E3751&amp;"-"&amp;H3751</f>
        <v>A2Delta-5.5-f-0-2</v>
      </c>
      <c r="Q3751" t="str">
        <f>I3751&amp;"-"&amp;K3751&amp;"-"&amp;L3751&amp;"-"&amp;J3751&amp;"-"&amp;M3751</f>
        <v>X2Pi-5.5-e-0-2</v>
      </c>
      <c r="R3751">
        <f>B3751+S3751</f>
        <v>23768.978107513001</v>
      </c>
      <c r="S3751">
        <f>_xlfn.IFNA(VLOOKUP(Q3751,'MARVEL-X'!A$2:I$1400,7,FALSE),VLOOKUP(Q3751,MARVEL!A$2:J$1522,10,FALSE))</f>
        <v>577.30270751299997</v>
      </c>
      <c r="T3751">
        <f>IF(P3751=P3750,R3751+T3750,R3751)</f>
        <v>237689.81690972799</v>
      </c>
      <c r="U3751">
        <f>IF(P3751=P3750,1+U3750,1)</f>
        <v>10</v>
      </c>
      <c r="V3751" t="str">
        <f t="shared" si="58"/>
        <v/>
      </c>
      <c r="W3751" t="str">
        <f>IF(V3751="","",IF(ABS(V3751-R3751)&gt;W$1,ABS(V3751-R3751),""))</f>
        <v/>
      </c>
      <c r="X3751" t="str">
        <f>Y3751&amp;"-"&amp;Z3751&amp;"-"&amp;AC3751&amp;"-"&amp;AD3751&amp;"-"&amp;AG3751</f>
        <v>5.5-f-A-0-1.5</v>
      </c>
      <c r="Y3751">
        <f>F3751</f>
        <v>5.5</v>
      </c>
      <c r="Z3751" s="2" t="str">
        <f>G3751</f>
        <v>f</v>
      </c>
      <c r="AA3751">
        <f>_xlfn.IFNA(VLOOKUP(X3751,'duo-out'!A$2:Q$5000,5,FALSE),E3751+10*(H3751-1)+1+_xlfn.IFNA(VLOOKUP(D3751,states!A$2:C$10,3,FALSE),1))</f>
        <v>52</v>
      </c>
      <c r="AB3751" t="str">
        <f>IF(V3751="","",V3751)</f>
        <v/>
      </c>
      <c r="AC3751" s="2" t="str">
        <f>_xlfn.IFNA(VLOOKUP(D3751,states!A$2:C$10,2,FALSE),"XX")</f>
        <v>A</v>
      </c>
      <c r="AD3751">
        <f>E3751</f>
        <v>0</v>
      </c>
      <c r="AE3751">
        <f>_xlfn.IFNA(VLOOKUP(D3751,states!A$2:D$10,4,FALSE),0)</f>
        <v>2</v>
      </c>
      <c r="AF3751">
        <v>0.5</v>
      </c>
      <c r="AG3751">
        <f>IF(AE3751=0,AF3751,IF(AE3751=1,IF(F3751=0.5,0.5,IF(H3751=1,0.5,1.5)),IF(F3751=0.5,0.5,IF(H3751=1,2.5,1.5))))</f>
        <v>1.5</v>
      </c>
      <c r="AH3751" s="7">
        <f>IF(AC3751="XX",0,1/C3751^(1/5)*IF(E3751=0,100,1)/(E3751+1)^(1/4))</f>
        <v>288.53998118144267</v>
      </c>
    </row>
    <row r="3752" spans="1:34">
      <c r="A3752">
        <v>2738</v>
      </c>
      <c r="B3752" s="1">
        <v>23359.5419</v>
      </c>
      <c r="C3752" s="6">
        <v>5.0000000000000001E-3</v>
      </c>
      <c r="D3752" t="s">
        <v>3</v>
      </c>
      <c r="E3752">
        <v>0</v>
      </c>
      <c r="F3752">
        <v>5.5</v>
      </c>
      <c r="G3752" t="s">
        <v>2</v>
      </c>
      <c r="H3752">
        <v>2</v>
      </c>
      <c r="I3752" t="s">
        <v>0</v>
      </c>
      <c r="J3752">
        <v>0</v>
      </c>
      <c r="K3752">
        <v>4.5</v>
      </c>
      <c r="L3752" t="s">
        <v>2</v>
      </c>
      <c r="M3752">
        <v>2</v>
      </c>
      <c r="N3752" t="s">
        <v>2794</v>
      </c>
      <c r="O3752">
        <v>1</v>
      </c>
      <c r="P3752" t="str">
        <f>D3752&amp;"-"&amp;F3752&amp;"-"&amp;G3752&amp;"-"&amp;E3752&amp;"-"&amp;H3752</f>
        <v>A2Delta-5.5-f-0-2</v>
      </c>
      <c r="Q3752" t="str">
        <f>I3752&amp;"-"&amp;K3752&amp;"-"&amp;L3752&amp;"-"&amp;J3752&amp;"-"&amp;M3752</f>
        <v>X2Pi-4.5-f-0-2</v>
      </c>
      <c r="R3752">
        <f>B3752+S3752</f>
        <v>23768.979307914</v>
      </c>
      <c r="S3752">
        <f>_xlfn.IFNA(VLOOKUP(Q3752,'MARVEL-X'!A$2:I$1400,7,FALSE),VLOOKUP(Q3752,MARVEL!A$2:J$1522,10,FALSE))</f>
        <v>409.437407914</v>
      </c>
      <c r="T3752">
        <f>IF(P3752=P3751,R3752+T3751,R3752)</f>
        <v>261458.796217642</v>
      </c>
      <c r="U3752">
        <f>IF(P3752=P3751,1+U3751,1)</f>
        <v>11</v>
      </c>
      <c r="V3752" t="str">
        <f t="shared" si="58"/>
        <v/>
      </c>
      <c r="W3752" t="str">
        <f>IF(V3752="","",IF(ABS(V3752-R3752)&gt;W$1,ABS(V3752-R3752),""))</f>
        <v/>
      </c>
      <c r="X3752" t="str">
        <f>Y3752&amp;"-"&amp;Z3752&amp;"-"&amp;AC3752&amp;"-"&amp;AD3752&amp;"-"&amp;AG3752</f>
        <v>5.5-f-A-0-1.5</v>
      </c>
      <c r="Y3752">
        <f>F3752</f>
        <v>5.5</v>
      </c>
      <c r="Z3752" s="2" t="str">
        <f>G3752</f>
        <v>f</v>
      </c>
      <c r="AA3752">
        <f>_xlfn.IFNA(VLOOKUP(X3752,'duo-out'!A$2:Q$5000,5,FALSE),E3752+10*(H3752-1)+1+_xlfn.IFNA(VLOOKUP(D3752,states!A$2:C$10,3,FALSE),1))</f>
        <v>52</v>
      </c>
      <c r="AB3752" t="str">
        <f>IF(V3752="","",V3752)</f>
        <v/>
      </c>
      <c r="AC3752" s="2" t="str">
        <f>_xlfn.IFNA(VLOOKUP(D3752,states!A$2:C$10,2,FALSE),"XX")</f>
        <v>A</v>
      </c>
      <c r="AD3752">
        <f>E3752</f>
        <v>0</v>
      </c>
      <c r="AE3752">
        <f>_xlfn.IFNA(VLOOKUP(D3752,states!A$2:D$10,4,FALSE),0)</f>
        <v>2</v>
      </c>
      <c r="AF3752">
        <v>0.5</v>
      </c>
      <c r="AG3752">
        <f>IF(AE3752=0,AF3752,IF(AE3752=1,IF(F3752=0.5,0.5,IF(H3752=1,0.5,1.5)),IF(F3752=0.5,0.5,IF(H3752=1,2.5,1.5))))</f>
        <v>1.5</v>
      </c>
      <c r="AH3752" s="7">
        <f>IF(AC3752="XX",0,1/C3752^(1/5)*IF(E3752=0,100,1)/(E3752+1)^(1/4))</f>
        <v>288.53998118144267</v>
      </c>
    </row>
    <row r="3753" spans="1:34">
      <c r="A3753">
        <v>5462</v>
      </c>
      <c r="B3753" s="1">
        <v>23191.675999999999</v>
      </c>
      <c r="C3753" s="6">
        <v>0.05</v>
      </c>
      <c r="D3753" t="s">
        <v>3</v>
      </c>
      <c r="E3753">
        <v>0</v>
      </c>
      <c r="F3753">
        <v>5.5</v>
      </c>
      <c r="G3753" t="s">
        <v>2</v>
      </c>
      <c r="H3753">
        <v>2</v>
      </c>
      <c r="I3753" t="s">
        <v>0</v>
      </c>
      <c r="J3753">
        <v>0</v>
      </c>
      <c r="K3753">
        <v>5.5</v>
      </c>
      <c r="L3753" t="s">
        <v>1</v>
      </c>
      <c r="M3753">
        <v>2</v>
      </c>
      <c r="N3753" t="s">
        <v>5518</v>
      </c>
      <c r="O3753">
        <v>1</v>
      </c>
      <c r="P3753" t="str">
        <f>D3753&amp;"-"&amp;F3753&amp;"-"&amp;G3753&amp;"-"&amp;E3753&amp;"-"&amp;H3753</f>
        <v>A2Delta-5.5-f-0-2</v>
      </c>
      <c r="Q3753" t="str">
        <f>I3753&amp;"-"&amp;K3753&amp;"-"&amp;L3753&amp;"-"&amp;J3753&amp;"-"&amp;M3753</f>
        <v>X2Pi-5.5-e-0-2</v>
      </c>
      <c r="R3753">
        <f>B3753+S3753</f>
        <v>23768.978707513001</v>
      </c>
      <c r="S3753">
        <f>_xlfn.IFNA(VLOOKUP(Q3753,'MARVEL-X'!A$2:I$1400,7,FALSE),VLOOKUP(Q3753,MARVEL!A$2:J$1522,10,FALSE))</f>
        <v>577.30270751299997</v>
      </c>
      <c r="T3753">
        <f>IF(P3753=P3752,R3753+T3752,R3753)</f>
        <v>285227.77492515498</v>
      </c>
      <c r="U3753">
        <f>IF(P3753=P3752,1+U3752,1)</f>
        <v>12</v>
      </c>
      <c r="V3753" t="str">
        <f t="shared" si="58"/>
        <v/>
      </c>
      <c r="W3753" t="str">
        <f>IF(V3753="","",IF(ABS(V3753-R3753)&gt;W$1,ABS(V3753-R3753),""))</f>
        <v/>
      </c>
      <c r="X3753" t="str">
        <f>Y3753&amp;"-"&amp;Z3753&amp;"-"&amp;AC3753&amp;"-"&amp;AD3753&amp;"-"&amp;AG3753</f>
        <v>5.5-f-A-0-1.5</v>
      </c>
      <c r="Y3753">
        <f>F3753</f>
        <v>5.5</v>
      </c>
      <c r="Z3753" s="2" t="str">
        <f>G3753</f>
        <v>f</v>
      </c>
      <c r="AA3753">
        <f>_xlfn.IFNA(VLOOKUP(X3753,'duo-out'!A$2:Q$5000,5,FALSE),E3753+10*(H3753-1)+1+_xlfn.IFNA(VLOOKUP(D3753,states!A$2:C$10,3,FALSE),1))</f>
        <v>52</v>
      </c>
      <c r="AB3753" t="str">
        <f>IF(V3753="","",V3753)</f>
        <v/>
      </c>
      <c r="AC3753" s="2" t="str">
        <f>_xlfn.IFNA(VLOOKUP(D3753,states!A$2:C$10,2,FALSE),"XX")</f>
        <v>A</v>
      </c>
      <c r="AD3753">
        <f>E3753</f>
        <v>0</v>
      </c>
      <c r="AE3753">
        <f>_xlfn.IFNA(VLOOKUP(D3753,states!A$2:D$10,4,FALSE),0)</f>
        <v>2</v>
      </c>
      <c r="AF3753">
        <v>0.5</v>
      </c>
      <c r="AG3753">
        <f>IF(AE3753=0,AF3753,IF(AE3753=1,IF(F3753=0.5,0.5,IF(H3753=1,0.5,1.5)),IF(F3753=0.5,0.5,IF(H3753=1,2.5,1.5))))</f>
        <v>1.5</v>
      </c>
      <c r="AH3753" s="7">
        <f>IF(AC3753="XX",0,1/C3753^(1/5)*IF(E3753=0,100,1)/(E3753+1)^(1/4))</f>
        <v>182.05642030260799</v>
      </c>
    </row>
    <row r="3754" spans="1:34">
      <c r="A3754">
        <v>5400</v>
      </c>
      <c r="B3754" s="1">
        <v>23359.531999999999</v>
      </c>
      <c r="C3754" s="6">
        <v>0.05</v>
      </c>
      <c r="D3754" t="s">
        <v>3</v>
      </c>
      <c r="E3754">
        <v>0</v>
      </c>
      <c r="F3754">
        <v>5.5</v>
      </c>
      <c r="G3754" t="s">
        <v>2</v>
      </c>
      <c r="H3754">
        <v>2</v>
      </c>
      <c r="I3754" t="s">
        <v>0</v>
      </c>
      <c r="J3754">
        <v>0</v>
      </c>
      <c r="K3754">
        <v>4.5</v>
      </c>
      <c r="L3754" t="s">
        <v>2</v>
      </c>
      <c r="M3754">
        <v>2</v>
      </c>
      <c r="N3754" t="s">
        <v>5456</v>
      </c>
      <c r="O3754">
        <v>1</v>
      </c>
      <c r="P3754" t="str">
        <f>D3754&amp;"-"&amp;F3754&amp;"-"&amp;G3754&amp;"-"&amp;E3754&amp;"-"&amp;H3754</f>
        <v>A2Delta-5.5-f-0-2</v>
      </c>
      <c r="Q3754" t="str">
        <f>I3754&amp;"-"&amp;K3754&amp;"-"&amp;L3754&amp;"-"&amp;J3754&amp;"-"&amp;M3754</f>
        <v>X2Pi-4.5-f-0-2</v>
      </c>
      <c r="R3754">
        <f>B3754+S3754</f>
        <v>23768.969407913999</v>
      </c>
      <c r="S3754">
        <f>_xlfn.IFNA(VLOOKUP(Q3754,'MARVEL-X'!A$2:I$1400,7,FALSE),VLOOKUP(Q3754,MARVEL!A$2:J$1522,10,FALSE))</f>
        <v>409.437407914</v>
      </c>
      <c r="T3754">
        <f>IF(P3754=P3753,R3754+T3753,R3754)</f>
        <v>308996.74433306896</v>
      </c>
      <c r="U3754">
        <f>IF(P3754=P3753,1+U3753,1)</f>
        <v>13</v>
      </c>
      <c r="V3754" t="str">
        <f t="shared" si="58"/>
        <v/>
      </c>
      <c r="W3754" t="str">
        <f>IF(V3754="","",IF(ABS(V3754-R3754)&gt;W$1,ABS(V3754-R3754),""))</f>
        <v/>
      </c>
      <c r="X3754" t="str">
        <f>Y3754&amp;"-"&amp;Z3754&amp;"-"&amp;AC3754&amp;"-"&amp;AD3754&amp;"-"&amp;AG3754</f>
        <v>5.5-f-A-0-1.5</v>
      </c>
      <c r="Y3754">
        <f>F3754</f>
        <v>5.5</v>
      </c>
      <c r="Z3754" s="2" t="str">
        <f>G3754</f>
        <v>f</v>
      </c>
      <c r="AA3754">
        <f>_xlfn.IFNA(VLOOKUP(X3754,'duo-out'!A$2:Q$5000,5,FALSE),E3754+10*(H3754-1)+1+_xlfn.IFNA(VLOOKUP(D3754,states!A$2:C$10,3,FALSE),1))</f>
        <v>52</v>
      </c>
      <c r="AB3754" t="str">
        <f>IF(V3754="","",V3754)</f>
        <v/>
      </c>
      <c r="AC3754" s="2" t="str">
        <f>_xlfn.IFNA(VLOOKUP(D3754,states!A$2:C$10,2,FALSE),"XX")</f>
        <v>A</v>
      </c>
      <c r="AD3754">
        <f>E3754</f>
        <v>0</v>
      </c>
      <c r="AE3754">
        <f>_xlfn.IFNA(VLOOKUP(D3754,states!A$2:D$10,4,FALSE),0)</f>
        <v>2</v>
      </c>
      <c r="AF3754">
        <v>0.5</v>
      </c>
      <c r="AG3754">
        <f>IF(AE3754=0,AF3754,IF(AE3754=1,IF(F3754=0.5,0.5,IF(H3754=1,0.5,1.5)),IF(F3754=0.5,0.5,IF(H3754=1,2.5,1.5))))</f>
        <v>1.5</v>
      </c>
      <c r="AH3754" s="7">
        <f>IF(AC3754="XX",0,1/C3754^(1/5)*IF(E3754=0,100,1)/(E3754+1)^(1/4))</f>
        <v>182.05642030260799</v>
      </c>
    </row>
    <row r="3755" spans="1:34">
      <c r="A3755">
        <v>5388</v>
      </c>
      <c r="B3755" s="1">
        <v>23189.536</v>
      </c>
      <c r="C3755" s="6">
        <v>0.05</v>
      </c>
      <c r="D3755" t="s">
        <v>3</v>
      </c>
      <c r="E3755">
        <v>0</v>
      </c>
      <c r="F3755">
        <v>5.5</v>
      </c>
      <c r="G3755" t="s">
        <v>2</v>
      </c>
      <c r="H3755">
        <v>2</v>
      </c>
      <c r="I3755" t="s">
        <v>0</v>
      </c>
      <c r="J3755">
        <v>0</v>
      </c>
      <c r="K3755">
        <v>6.5</v>
      </c>
      <c r="L3755" t="s">
        <v>2</v>
      </c>
      <c r="M3755">
        <v>1</v>
      </c>
      <c r="N3755" t="s">
        <v>5444</v>
      </c>
      <c r="O3755">
        <v>1</v>
      </c>
      <c r="P3755" t="str">
        <f>D3755&amp;"-"&amp;F3755&amp;"-"&amp;G3755&amp;"-"&amp;E3755&amp;"-"&amp;H3755</f>
        <v>A2Delta-5.5-f-0-2</v>
      </c>
      <c r="Q3755" t="str">
        <f>I3755&amp;"-"&amp;K3755&amp;"-"&amp;L3755&amp;"-"&amp;J3755&amp;"-"&amp;M3755</f>
        <v>X2Pi-6.5-f-0-1</v>
      </c>
      <c r="R3755">
        <f>B3755+S3755</f>
        <v>23768.969975577998</v>
      </c>
      <c r="S3755">
        <f>_xlfn.IFNA(VLOOKUP(Q3755,'MARVEL-X'!A$2:I$1400,7,FALSE),VLOOKUP(Q3755,MARVEL!A$2:J$1522,10,FALSE))</f>
        <v>579.43397557799995</v>
      </c>
      <c r="T3755">
        <f>IF(P3755=P3754,R3755+T3754,R3755)</f>
        <v>332765.71430864697</v>
      </c>
      <c r="U3755">
        <f>IF(P3755=P3754,1+U3754,1)</f>
        <v>14</v>
      </c>
      <c r="V3755" t="str">
        <f t="shared" si="58"/>
        <v/>
      </c>
      <c r="W3755" t="str">
        <f>IF(V3755="","",IF(ABS(V3755-R3755)&gt;W$1,ABS(V3755-R3755),""))</f>
        <v/>
      </c>
      <c r="X3755" t="str">
        <f>Y3755&amp;"-"&amp;Z3755&amp;"-"&amp;AC3755&amp;"-"&amp;AD3755&amp;"-"&amp;AG3755</f>
        <v>5.5-f-A-0-1.5</v>
      </c>
      <c r="Y3755">
        <f>F3755</f>
        <v>5.5</v>
      </c>
      <c r="Z3755" s="2" t="str">
        <f>G3755</f>
        <v>f</v>
      </c>
      <c r="AA3755">
        <f>_xlfn.IFNA(VLOOKUP(X3755,'duo-out'!A$2:Q$5000,5,FALSE),E3755+10*(H3755-1)+1+_xlfn.IFNA(VLOOKUP(D3755,states!A$2:C$10,3,FALSE),1))</f>
        <v>52</v>
      </c>
      <c r="AB3755" t="str">
        <f>IF(V3755="","",V3755)</f>
        <v/>
      </c>
      <c r="AC3755" s="2" t="str">
        <f>_xlfn.IFNA(VLOOKUP(D3755,states!A$2:C$10,2,FALSE),"XX")</f>
        <v>A</v>
      </c>
      <c r="AD3755">
        <f>E3755</f>
        <v>0</v>
      </c>
      <c r="AE3755">
        <f>_xlfn.IFNA(VLOOKUP(D3755,states!A$2:D$10,4,FALSE),0)</f>
        <v>2</v>
      </c>
      <c r="AF3755">
        <v>0.5</v>
      </c>
      <c r="AG3755">
        <f>IF(AE3755=0,AF3755,IF(AE3755=1,IF(F3755=0.5,0.5,IF(H3755=1,0.5,1.5)),IF(F3755=0.5,0.5,IF(H3755=1,2.5,1.5))))</f>
        <v>1.5</v>
      </c>
      <c r="AH3755" s="7">
        <f>IF(AC3755="XX",0,1/C3755^(1/5)*IF(E3755=0,100,1)/(E3755+1)^(1/4))</f>
        <v>182.05642030260799</v>
      </c>
    </row>
    <row r="3756" spans="1:34">
      <c r="A3756">
        <v>5379</v>
      </c>
      <c r="B3756" s="1">
        <v>23357.103999999999</v>
      </c>
      <c r="C3756" s="6">
        <v>6.8239999999999995E-2</v>
      </c>
      <c r="D3756" t="s">
        <v>3</v>
      </c>
      <c r="E3756">
        <v>0</v>
      </c>
      <c r="F3756">
        <v>5.5</v>
      </c>
      <c r="G3756" t="s">
        <v>2</v>
      </c>
      <c r="H3756">
        <v>2</v>
      </c>
      <c r="I3756" t="s">
        <v>0</v>
      </c>
      <c r="J3756">
        <v>0</v>
      </c>
      <c r="K3756">
        <v>5.5</v>
      </c>
      <c r="L3756" t="s">
        <v>1</v>
      </c>
      <c r="M3756">
        <v>1</v>
      </c>
      <c r="N3756" t="s">
        <v>5435</v>
      </c>
      <c r="O3756">
        <v>1</v>
      </c>
      <c r="P3756" t="str">
        <f>D3756&amp;"-"&amp;F3756&amp;"-"&amp;G3756&amp;"-"&amp;E3756&amp;"-"&amp;H3756</f>
        <v>A2Delta-5.5-f-0-2</v>
      </c>
      <c r="Q3756" t="str">
        <f>I3756&amp;"-"&amp;K3756&amp;"-"&amp;L3756&amp;"-"&amp;J3756&amp;"-"&amp;M3756</f>
        <v>X2Pi-5.5-e-0-1</v>
      </c>
      <c r="R3756">
        <f>B3756+S3756</f>
        <v>23768.920426825</v>
      </c>
      <c r="S3756">
        <f>_xlfn.IFNA(VLOOKUP(Q3756,'MARVEL-X'!A$2:I$1400,7,FALSE),VLOOKUP(Q3756,MARVEL!A$2:J$1522,10,FALSE))</f>
        <v>411.81642682500001</v>
      </c>
      <c r="T3756">
        <f>IF(P3756=P3755,R3756+T3755,R3756)</f>
        <v>356534.63473547198</v>
      </c>
      <c r="U3756">
        <f>IF(P3756=P3755,1+U3755,1)</f>
        <v>15</v>
      </c>
      <c r="V3756" t="str">
        <f t="shared" si="58"/>
        <v/>
      </c>
      <c r="W3756" t="str">
        <f>IF(V3756="","",IF(ABS(V3756-R3756)&gt;W$1,ABS(V3756-R3756),""))</f>
        <v/>
      </c>
      <c r="X3756" t="str">
        <f>Y3756&amp;"-"&amp;Z3756&amp;"-"&amp;AC3756&amp;"-"&amp;AD3756&amp;"-"&amp;AG3756</f>
        <v>5.5-f-A-0-1.5</v>
      </c>
      <c r="Y3756">
        <f>F3756</f>
        <v>5.5</v>
      </c>
      <c r="Z3756" s="2" t="str">
        <f>G3756</f>
        <v>f</v>
      </c>
      <c r="AA3756">
        <f>_xlfn.IFNA(VLOOKUP(X3756,'duo-out'!A$2:Q$5000,5,FALSE),E3756+10*(H3756-1)+1+_xlfn.IFNA(VLOOKUP(D3756,states!A$2:C$10,3,FALSE),1))</f>
        <v>52</v>
      </c>
      <c r="AB3756" t="str">
        <f>IF(V3756="","",V3756)</f>
        <v/>
      </c>
      <c r="AC3756" s="2" t="str">
        <f>_xlfn.IFNA(VLOOKUP(D3756,states!A$2:C$10,2,FALSE),"XX")</f>
        <v>A</v>
      </c>
      <c r="AD3756">
        <f>E3756</f>
        <v>0</v>
      </c>
      <c r="AE3756">
        <f>_xlfn.IFNA(VLOOKUP(D3756,states!A$2:D$10,4,FALSE),0)</f>
        <v>2</v>
      </c>
      <c r="AF3756">
        <v>0.5</v>
      </c>
      <c r="AG3756">
        <f>IF(AE3756=0,AF3756,IF(AE3756=1,IF(F3756=0.5,0.5,IF(H3756=1,0.5,1.5)),IF(F3756=0.5,0.5,IF(H3756=1,2.5,1.5))))</f>
        <v>1.5</v>
      </c>
      <c r="AH3756" s="7">
        <f>IF(AC3756="XX",0,1/C3756^(1/5)*IF(E3756=0,100,1)/(E3756+1)^(1/4))</f>
        <v>171.07722472667433</v>
      </c>
    </row>
    <row r="3757" spans="1:34">
      <c r="A3757">
        <v>4181</v>
      </c>
      <c r="B3757" s="1">
        <v>23359.547299999998</v>
      </c>
      <c r="C3757" s="6">
        <v>1.0019999999999999E-2</v>
      </c>
      <c r="D3757" t="s">
        <v>3</v>
      </c>
      <c r="E3757">
        <v>0</v>
      </c>
      <c r="F3757">
        <v>5.5</v>
      </c>
      <c r="G3757" t="s">
        <v>2</v>
      </c>
      <c r="H3757">
        <v>2</v>
      </c>
      <c r="I3757" t="s">
        <v>0</v>
      </c>
      <c r="J3757">
        <v>0</v>
      </c>
      <c r="K3757">
        <v>4.5</v>
      </c>
      <c r="L3757" t="s">
        <v>2</v>
      </c>
      <c r="M3757">
        <v>2</v>
      </c>
      <c r="N3757" t="s">
        <v>4237</v>
      </c>
      <c r="O3757">
        <v>1</v>
      </c>
      <c r="P3757" t="str">
        <f>D3757&amp;"-"&amp;F3757&amp;"-"&amp;G3757&amp;"-"&amp;E3757&amp;"-"&amp;H3757</f>
        <v>A2Delta-5.5-f-0-2</v>
      </c>
      <c r="Q3757" t="str">
        <f>I3757&amp;"-"&amp;K3757&amp;"-"&amp;L3757&amp;"-"&amp;J3757&amp;"-"&amp;M3757</f>
        <v>X2Pi-4.5-f-0-2</v>
      </c>
      <c r="R3757">
        <f>B3757+S3757</f>
        <v>23768.984707913998</v>
      </c>
      <c r="S3757">
        <f>_xlfn.IFNA(VLOOKUP(Q3757,'MARVEL-X'!A$2:I$1400,7,FALSE),VLOOKUP(Q3757,MARVEL!A$2:J$1522,10,FALSE))</f>
        <v>409.437407914</v>
      </c>
      <c r="T3757">
        <f>IF(P3757=P3756,R3757+T3756,R3757)</f>
        <v>380303.61944338598</v>
      </c>
      <c r="U3757">
        <f>IF(P3757=P3756,1+U3756,1)</f>
        <v>16</v>
      </c>
      <c r="V3757" t="str">
        <f t="shared" si="58"/>
        <v/>
      </c>
      <c r="W3757" t="str">
        <f>IF(V3757="","",IF(ABS(V3757-R3757)&gt;W$1,ABS(V3757-R3757),""))</f>
        <v/>
      </c>
      <c r="X3757" t="str">
        <f>Y3757&amp;"-"&amp;Z3757&amp;"-"&amp;AC3757&amp;"-"&amp;AD3757&amp;"-"&amp;AG3757</f>
        <v>5.5-f-A-0-1.5</v>
      </c>
      <c r="Y3757">
        <f>F3757</f>
        <v>5.5</v>
      </c>
      <c r="Z3757" s="2" t="str">
        <f>G3757</f>
        <v>f</v>
      </c>
      <c r="AA3757">
        <f>_xlfn.IFNA(VLOOKUP(X3757,'duo-out'!A$2:Q$5000,5,FALSE),E3757+10*(H3757-1)+1+_xlfn.IFNA(VLOOKUP(D3757,states!A$2:C$10,3,FALSE),1))</f>
        <v>52</v>
      </c>
      <c r="AB3757" t="str">
        <f>IF(V3757="","",V3757)</f>
        <v/>
      </c>
      <c r="AC3757" s="2" t="str">
        <f>_xlfn.IFNA(VLOOKUP(D3757,states!A$2:C$10,2,FALSE),"XX")</f>
        <v>A</v>
      </c>
      <c r="AD3757">
        <f>E3757</f>
        <v>0</v>
      </c>
      <c r="AE3757">
        <f>_xlfn.IFNA(VLOOKUP(D3757,states!A$2:D$10,4,FALSE),0)</f>
        <v>2</v>
      </c>
      <c r="AF3757">
        <v>0.5</v>
      </c>
      <c r="AG3757">
        <f>IF(AE3757=0,AF3757,IF(AE3757=1,IF(F3757=0.5,0.5,IF(H3757=1,0.5,1.5)),IF(F3757=0.5,0.5,IF(H3757=1,2.5,1.5))))</f>
        <v>1.5</v>
      </c>
      <c r="AH3757" s="7">
        <f>IF(AC3757="XX",0,1/C3757^(1/5)*IF(E3757=0,100,1)/(E3757+1)^(1/4))</f>
        <v>251.08828808769204</v>
      </c>
    </row>
    <row r="3758" spans="1:34">
      <c r="A3758">
        <v>848</v>
      </c>
      <c r="B3758" s="1">
        <v>22992.82</v>
      </c>
      <c r="C3758" s="6">
        <v>0.05</v>
      </c>
      <c r="D3758" t="s">
        <v>3</v>
      </c>
      <c r="E3758">
        <v>0</v>
      </c>
      <c r="F3758">
        <v>5.5</v>
      </c>
      <c r="G3758" t="s">
        <v>2</v>
      </c>
      <c r="H3758">
        <v>2</v>
      </c>
      <c r="I3758" t="s">
        <v>0</v>
      </c>
      <c r="J3758">
        <v>0</v>
      </c>
      <c r="K3758">
        <v>6.5</v>
      </c>
      <c r="L3758" t="s">
        <v>2</v>
      </c>
      <c r="M3758">
        <v>2</v>
      </c>
      <c r="N3758" t="s">
        <v>904</v>
      </c>
      <c r="O3758">
        <v>1</v>
      </c>
      <c r="P3758" t="str">
        <f>D3758&amp;"-"&amp;F3758&amp;"-"&amp;G3758&amp;"-"&amp;E3758&amp;"-"&amp;H3758</f>
        <v>A2Delta-5.5-f-0-2</v>
      </c>
      <c r="Q3758" t="str">
        <f>I3758&amp;"-"&amp;K3758&amp;"-"&amp;L3758&amp;"-"&amp;J3758&amp;"-"&amp;M3758</f>
        <v>X2Pi-6.5-f-0-2</v>
      </c>
      <c r="R3758">
        <f>B3758+S3758</f>
        <v>23768.954898135999</v>
      </c>
      <c r="S3758">
        <f>_xlfn.IFNA(VLOOKUP(Q3758,'MARVEL-X'!A$2:I$1400,7,FALSE),VLOOKUP(Q3758,MARVEL!A$2:J$1522,10,FALSE))</f>
        <v>776.13489813599995</v>
      </c>
      <c r="T3758">
        <f>IF(P3758=P3757,R3758+T3757,R3758)</f>
        <v>404072.57434152195</v>
      </c>
      <c r="U3758">
        <f>IF(P3758=P3757,1+U3757,1)</f>
        <v>17</v>
      </c>
      <c r="V3758" t="str">
        <f t="shared" si="58"/>
        <v/>
      </c>
      <c r="W3758" t="str">
        <f>IF(V3758="","",IF(ABS(V3758-R3758)&gt;W$1,ABS(V3758-R3758),""))</f>
        <v/>
      </c>
      <c r="X3758" t="str">
        <f>Y3758&amp;"-"&amp;Z3758&amp;"-"&amp;AC3758&amp;"-"&amp;AD3758&amp;"-"&amp;AG3758</f>
        <v>5.5-f-A-0-1.5</v>
      </c>
      <c r="Y3758">
        <f>F3758</f>
        <v>5.5</v>
      </c>
      <c r="Z3758" s="2" t="str">
        <f>G3758</f>
        <v>f</v>
      </c>
      <c r="AA3758">
        <f>_xlfn.IFNA(VLOOKUP(X3758,'duo-out'!A$2:Q$5000,5,FALSE),E3758+10*(H3758-1)+1+_xlfn.IFNA(VLOOKUP(D3758,states!A$2:C$10,3,FALSE),1))</f>
        <v>52</v>
      </c>
      <c r="AB3758" t="str">
        <f>IF(V3758="","",V3758)</f>
        <v/>
      </c>
      <c r="AC3758" s="2" t="str">
        <f>_xlfn.IFNA(VLOOKUP(D3758,states!A$2:C$10,2,FALSE),"XX")</f>
        <v>A</v>
      </c>
      <c r="AD3758">
        <f>E3758</f>
        <v>0</v>
      </c>
      <c r="AE3758">
        <f>_xlfn.IFNA(VLOOKUP(D3758,states!A$2:D$10,4,FALSE),0)</f>
        <v>2</v>
      </c>
      <c r="AF3758">
        <v>0.5</v>
      </c>
      <c r="AG3758">
        <f>IF(AE3758=0,AF3758,IF(AE3758=1,IF(F3758=0.5,0.5,IF(H3758=1,0.5,1.5)),IF(F3758=0.5,0.5,IF(H3758=1,2.5,1.5))))</f>
        <v>1.5</v>
      </c>
      <c r="AH3758" s="7">
        <f>IF(AC3758="XX",0,1/C3758^(1/5)*IF(E3758=0,100,1)/(E3758+1)^(1/4))</f>
        <v>182.05642030260799</v>
      </c>
    </row>
    <row r="3759" spans="1:34">
      <c r="A3759">
        <v>818</v>
      </c>
      <c r="B3759" s="1">
        <v>23191.64</v>
      </c>
      <c r="C3759" s="6">
        <v>0.05</v>
      </c>
      <c r="D3759" t="s">
        <v>3</v>
      </c>
      <c r="E3759">
        <v>0</v>
      </c>
      <c r="F3759">
        <v>5.5</v>
      </c>
      <c r="G3759" t="s">
        <v>2</v>
      </c>
      <c r="H3759">
        <v>2</v>
      </c>
      <c r="I3759" t="s">
        <v>0</v>
      </c>
      <c r="J3759">
        <v>0</v>
      </c>
      <c r="K3759">
        <v>5.5</v>
      </c>
      <c r="L3759" t="s">
        <v>1</v>
      </c>
      <c r="M3759">
        <v>2</v>
      </c>
      <c r="N3759" t="s">
        <v>874</v>
      </c>
      <c r="O3759">
        <v>1</v>
      </c>
      <c r="P3759" t="str">
        <f>D3759&amp;"-"&amp;F3759&amp;"-"&amp;G3759&amp;"-"&amp;E3759&amp;"-"&amp;H3759</f>
        <v>A2Delta-5.5-f-0-2</v>
      </c>
      <c r="Q3759" t="str">
        <f>I3759&amp;"-"&amp;K3759&amp;"-"&amp;L3759&amp;"-"&amp;J3759&amp;"-"&amp;M3759</f>
        <v>X2Pi-5.5-e-0-2</v>
      </c>
      <c r="R3759">
        <f>B3759+S3759</f>
        <v>23768.942707513001</v>
      </c>
      <c r="S3759">
        <f>_xlfn.IFNA(VLOOKUP(Q3759,'MARVEL-X'!A$2:I$1400,7,FALSE),VLOOKUP(Q3759,MARVEL!A$2:J$1522,10,FALSE))</f>
        <v>577.30270751299997</v>
      </c>
      <c r="T3759">
        <f>IF(P3759=P3758,R3759+T3758,R3759)</f>
        <v>427841.51704903494</v>
      </c>
      <c r="U3759">
        <f>IF(P3759=P3758,1+U3758,1)</f>
        <v>18</v>
      </c>
      <c r="V3759" t="str">
        <f t="shared" si="58"/>
        <v/>
      </c>
      <c r="W3759" t="str">
        <f>IF(V3759="","",IF(ABS(V3759-R3759)&gt;W$1,ABS(V3759-R3759),""))</f>
        <v/>
      </c>
      <c r="X3759" t="str">
        <f>Y3759&amp;"-"&amp;Z3759&amp;"-"&amp;AC3759&amp;"-"&amp;AD3759&amp;"-"&amp;AG3759</f>
        <v>5.5-f-A-0-1.5</v>
      </c>
      <c r="Y3759">
        <f>F3759</f>
        <v>5.5</v>
      </c>
      <c r="Z3759" s="2" t="str">
        <f>G3759</f>
        <v>f</v>
      </c>
      <c r="AA3759">
        <f>_xlfn.IFNA(VLOOKUP(X3759,'duo-out'!A$2:Q$5000,5,FALSE),E3759+10*(H3759-1)+1+_xlfn.IFNA(VLOOKUP(D3759,states!A$2:C$10,3,FALSE),1))</f>
        <v>52</v>
      </c>
      <c r="AB3759" t="str">
        <f>IF(V3759="","",V3759)</f>
        <v/>
      </c>
      <c r="AC3759" s="2" t="str">
        <f>_xlfn.IFNA(VLOOKUP(D3759,states!A$2:C$10,2,FALSE),"XX")</f>
        <v>A</v>
      </c>
      <c r="AD3759">
        <f>E3759</f>
        <v>0</v>
      </c>
      <c r="AE3759">
        <f>_xlfn.IFNA(VLOOKUP(D3759,states!A$2:D$10,4,FALSE),0)</f>
        <v>2</v>
      </c>
      <c r="AF3759">
        <v>0.5</v>
      </c>
      <c r="AG3759">
        <f>IF(AE3759=0,AF3759,IF(AE3759=1,IF(F3759=0.5,0.5,IF(H3759=1,0.5,1.5)),IF(F3759=0.5,0.5,IF(H3759=1,2.5,1.5))))</f>
        <v>1.5</v>
      </c>
      <c r="AH3759" s="7">
        <f>IF(AC3759="XX",0,1/C3759^(1/5)*IF(E3759=0,100,1)/(E3759+1)^(1/4))</f>
        <v>182.05642030260799</v>
      </c>
    </row>
    <row r="3760" spans="1:34">
      <c r="A3760">
        <v>732</v>
      </c>
      <c r="B3760" s="1">
        <v>23359.51</v>
      </c>
      <c r="C3760" s="6">
        <v>0.05</v>
      </c>
      <c r="D3760" t="s">
        <v>3</v>
      </c>
      <c r="E3760">
        <v>0</v>
      </c>
      <c r="F3760">
        <v>5.5</v>
      </c>
      <c r="G3760" t="s">
        <v>2</v>
      </c>
      <c r="H3760">
        <v>2</v>
      </c>
      <c r="I3760" t="s">
        <v>0</v>
      </c>
      <c r="J3760">
        <v>0</v>
      </c>
      <c r="K3760">
        <v>4.5</v>
      </c>
      <c r="L3760" t="s">
        <v>2</v>
      </c>
      <c r="M3760">
        <v>2</v>
      </c>
      <c r="N3760" t="s">
        <v>788</v>
      </c>
      <c r="O3760">
        <v>1</v>
      </c>
      <c r="P3760" t="str">
        <f>D3760&amp;"-"&amp;F3760&amp;"-"&amp;G3760&amp;"-"&amp;E3760&amp;"-"&amp;H3760</f>
        <v>A2Delta-5.5-f-0-2</v>
      </c>
      <c r="Q3760" t="str">
        <f>I3760&amp;"-"&amp;K3760&amp;"-"&amp;L3760&amp;"-"&amp;J3760&amp;"-"&amp;M3760</f>
        <v>X2Pi-4.5-f-0-2</v>
      </c>
      <c r="R3760">
        <f>B3760+S3760</f>
        <v>23768.947407913998</v>
      </c>
      <c r="S3760">
        <f>_xlfn.IFNA(VLOOKUP(Q3760,'MARVEL-X'!A$2:I$1400,7,FALSE),VLOOKUP(Q3760,MARVEL!A$2:J$1522,10,FALSE))</f>
        <v>409.437407914</v>
      </c>
      <c r="T3760">
        <f>IF(P3760=P3759,R3760+T3759,R3760)</f>
        <v>451610.46445694892</v>
      </c>
      <c r="U3760">
        <f>IF(P3760=P3759,1+U3759,1)</f>
        <v>19</v>
      </c>
      <c r="V3760">
        <f t="shared" si="58"/>
        <v>23768.971813523629</v>
      </c>
      <c r="W3760" t="str">
        <f>IF(V3760="","",IF(ABS(V3760-R3760)&gt;W$1,ABS(V3760-R3760),""))</f>
        <v/>
      </c>
      <c r="X3760" t="str">
        <f>Y3760&amp;"-"&amp;Z3760&amp;"-"&amp;AC3760&amp;"-"&amp;AD3760&amp;"-"&amp;AG3760</f>
        <v>5.5-f-A-0-1.5</v>
      </c>
      <c r="Y3760">
        <f>F3760</f>
        <v>5.5</v>
      </c>
      <c r="Z3760" s="2" t="str">
        <f>G3760</f>
        <v>f</v>
      </c>
      <c r="AA3760">
        <f>_xlfn.IFNA(VLOOKUP(X3760,'duo-out'!A$2:Q$5000,5,FALSE),E3760+10*(H3760-1)+1+_xlfn.IFNA(VLOOKUP(D3760,states!A$2:C$10,3,FALSE),1))</f>
        <v>52</v>
      </c>
      <c r="AB3760">
        <f>IF(V3760="","",V3760)</f>
        <v>23768.971813523629</v>
      </c>
      <c r="AC3760" s="2" t="str">
        <f>_xlfn.IFNA(VLOOKUP(D3760,states!A$2:C$10,2,FALSE),"XX")</f>
        <v>A</v>
      </c>
      <c r="AD3760">
        <f>E3760</f>
        <v>0</v>
      </c>
      <c r="AE3760">
        <f>_xlfn.IFNA(VLOOKUP(D3760,states!A$2:D$10,4,FALSE),0)</f>
        <v>2</v>
      </c>
      <c r="AF3760">
        <v>0.5</v>
      </c>
      <c r="AG3760">
        <f>IF(AE3760=0,AF3760,IF(AE3760=1,IF(F3760=0.5,0.5,IF(H3760=1,0.5,1.5)),IF(F3760=0.5,0.5,IF(H3760=1,2.5,1.5))))</f>
        <v>1.5</v>
      </c>
      <c r="AH3760" s="7">
        <f>IF(AC3760="XX",0,1/C3760^(1/5)*IF(E3760=0,100,1)/(E3760+1)^(1/4))</f>
        <v>182.05642030260799</v>
      </c>
    </row>
    <row r="3761" spans="1:34">
      <c r="A3761">
        <v>4026</v>
      </c>
      <c r="B3761" s="1">
        <v>20597.332600000002</v>
      </c>
      <c r="C3761" s="6">
        <v>0.01</v>
      </c>
      <c r="D3761" t="s">
        <v>3</v>
      </c>
      <c r="E3761">
        <v>1</v>
      </c>
      <c r="F3761">
        <v>5.5</v>
      </c>
      <c r="G3761" t="s">
        <v>2</v>
      </c>
      <c r="H3761">
        <v>1</v>
      </c>
      <c r="I3761" t="s">
        <v>0</v>
      </c>
      <c r="J3761">
        <v>2</v>
      </c>
      <c r="K3761">
        <v>4.5</v>
      </c>
      <c r="L3761" t="s">
        <v>2</v>
      </c>
      <c r="M3761">
        <v>2</v>
      </c>
      <c r="N3761" t="s">
        <v>4082</v>
      </c>
      <c r="O3761">
        <v>1</v>
      </c>
      <c r="P3761" t="str">
        <f>D3761&amp;"-"&amp;F3761&amp;"-"&amp;G3761&amp;"-"&amp;E3761&amp;"-"&amp;H3761</f>
        <v>A2Delta-5.5-f-1-1</v>
      </c>
      <c r="Q3761" t="str">
        <f>I3761&amp;"-"&amp;K3761&amp;"-"&amp;L3761&amp;"-"&amp;J3761&amp;"-"&amp;M3761</f>
        <v>X2Pi-4.5-f-2-2</v>
      </c>
      <c r="R3761">
        <f>B3761+S3761</f>
        <v>26315.082075368002</v>
      </c>
      <c r="S3761">
        <f>_xlfn.IFNA(VLOOKUP(Q3761,'MARVEL-X'!A$2:I$1400,7,FALSE),VLOOKUP(Q3761,MARVEL!A$2:J$1522,10,FALSE))</f>
        <v>5717.7494753680003</v>
      </c>
      <c r="T3761">
        <f>IF(P3761=P3760,R3761+T3760,R3761)</f>
        <v>26315.082075368002</v>
      </c>
      <c r="U3761">
        <f>IF(P3761=P3760,1+U3760,1)</f>
        <v>1</v>
      </c>
      <c r="V3761" t="str">
        <f t="shared" si="58"/>
        <v/>
      </c>
      <c r="W3761" t="str">
        <f>IF(V3761="","",IF(ABS(V3761-R3761)&gt;W$1,ABS(V3761-R3761),""))</f>
        <v/>
      </c>
      <c r="X3761" t="str">
        <f>Y3761&amp;"-"&amp;Z3761&amp;"-"&amp;AC3761&amp;"-"&amp;AD3761&amp;"-"&amp;AG3761</f>
        <v>5.5-f-A-1-2.5</v>
      </c>
      <c r="Y3761">
        <f>F3761</f>
        <v>5.5</v>
      </c>
      <c r="Z3761" s="2" t="str">
        <f>G3761</f>
        <v>f</v>
      </c>
      <c r="AA3761">
        <f>_xlfn.IFNA(VLOOKUP(X3761,'duo-out'!A$2:Q$5000,5,FALSE),E3761+10*(H3761-1)+1+_xlfn.IFNA(VLOOKUP(D3761,states!A$2:C$10,3,FALSE),1))</f>
        <v>67</v>
      </c>
      <c r="AB3761" t="str">
        <f>IF(V3761="","",V3761)</f>
        <v/>
      </c>
      <c r="AC3761" s="2" t="str">
        <f>_xlfn.IFNA(VLOOKUP(D3761,states!A$2:C$10,2,FALSE),"XX")</f>
        <v>A</v>
      </c>
      <c r="AD3761">
        <f>E3761</f>
        <v>1</v>
      </c>
      <c r="AE3761">
        <f>_xlfn.IFNA(VLOOKUP(D3761,states!A$2:D$10,4,FALSE),0)</f>
        <v>2</v>
      </c>
      <c r="AF3761">
        <v>0.5</v>
      </c>
      <c r="AG3761">
        <f>IF(AE3761=0,AF3761,IF(AE3761=1,IF(F3761=0.5,0.5,IF(H3761=1,0.5,1.5)),IF(F3761=0.5,0.5,IF(H3761=1,2.5,1.5))))</f>
        <v>2.5</v>
      </c>
      <c r="AH3761" s="7">
        <f>IF(AC3761="XX",0,1/C3761^(1/5)*IF(E3761=0,100,1)/(E3761+1)^(1/4))</f>
        <v>2.1122362957808511</v>
      </c>
    </row>
    <row r="3762" spans="1:34">
      <c r="A3762">
        <v>4018</v>
      </c>
      <c r="B3762" s="1">
        <v>20440.0579</v>
      </c>
      <c r="C3762" s="6">
        <v>6.6239999999999997E-3</v>
      </c>
      <c r="D3762" t="s">
        <v>3</v>
      </c>
      <c r="E3762">
        <v>1</v>
      </c>
      <c r="F3762">
        <v>5.5</v>
      </c>
      <c r="G3762" t="s">
        <v>2</v>
      </c>
      <c r="H3762">
        <v>1</v>
      </c>
      <c r="I3762" t="s">
        <v>0</v>
      </c>
      <c r="J3762">
        <v>2</v>
      </c>
      <c r="K3762">
        <v>6.5</v>
      </c>
      <c r="L3762" t="s">
        <v>2</v>
      </c>
      <c r="M3762">
        <v>1</v>
      </c>
      <c r="N3762" t="s">
        <v>4074</v>
      </c>
      <c r="O3762">
        <v>1</v>
      </c>
      <c r="P3762" t="str">
        <f>D3762&amp;"-"&amp;F3762&amp;"-"&amp;G3762&amp;"-"&amp;E3762&amp;"-"&amp;H3762</f>
        <v>A2Delta-5.5-f-1-1</v>
      </c>
      <c r="Q3762" t="str">
        <f>I3762&amp;"-"&amp;K3762&amp;"-"&amp;L3762&amp;"-"&amp;J3762&amp;"-"&amp;M3762</f>
        <v>X2Pi-6.5-f-2-1</v>
      </c>
      <c r="R3762">
        <f>B3762+S3762</f>
        <v>26315.083134242999</v>
      </c>
      <c r="S3762">
        <f>_xlfn.IFNA(VLOOKUP(Q3762,'MARVEL-X'!A$2:I$1400,7,FALSE),VLOOKUP(Q3762,MARVEL!A$2:J$1522,10,FALSE))</f>
        <v>5875.0252342430003</v>
      </c>
      <c r="T3762">
        <f>IF(P3762=P3761,R3762+T3761,R3762)</f>
        <v>52630.165209611005</v>
      </c>
      <c r="U3762">
        <f>IF(P3762=P3761,1+U3761,1)</f>
        <v>2</v>
      </c>
      <c r="V3762" t="str">
        <f t="shared" si="58"/>
        <v/>
      </c>
      <c r="W3762" t="str">
        <f>IF(V3762="","",IF(ABS(V3762-R3762)&gt;W$1,ABS(V3762-R3762),""))</f>
        <v/>
      </c>
      <c r="X3762" t="str">
        <f>Y3762&amp;"-"&amp;Z3762&amp;"-"&amp;AC3762&amp;"-"&amp;AD3762&amp;"-"&amp;AG3762</f>
        <v>5.5-f-A-1-2.5</v>
      </c>
      <c r="Y3762">
        <f>F3762</f>
        <v>5.5</v>
      </c>
      <c r="Z3762" s="2" t="str">
        <f>G3762</f>
        <v>f</v>
      </c>
      <c r="AA3762">
        <f>_xlfn.IFNA(VLOOKUP(X3762,'duo-out'!A$2:Q$5000,5,FALSE),E3762+10*(H3762-1)+1+_xlfn.IFNA(VLOOKUP(D3762,states!A$2:C$10,3,FALSE),1))</f>
        <v>67</v>
      </c>
      <c r="AB3762" t="str">
        <f>IF(V3762="","",V3762)</f>
        <v/>
      </c>
      <c r="AC3762" s="2" t="str">
        <f>_xlfn.IFNA(VLOOKUP(D3762,states!A$2:C$10,2,FALSE),"XX")</f>
        <v>A</v>
      </c>
      <c r="AD3762">
        <f>E3762</f>
        <v>1</v>
      </c>
      <c r="AE3762">
        <f>_xlfn.IFNA(VLOOKUP(D3762,states!A$2:D$10,4,FALSE),0)</f>
        <v>2</v>
      </c>
      <c r="AF3762">
        <v>0.5</v>
      </c>
      <c r="AG3762">
        <f>IF(AE3762=0,AF3762,IF(AE3762=1,IF(F3762=0.5,0.5,IF(H3762=1,0.5,1.5)),IF(F3762=0.5,0.5,IF(H3762=1,2.5,1.5))))</f>
        <v>2.5</v>
      </c>
      <c r="AH3762" s="7">
        <f>IF(AC3762="XX",0,1/C3762^(1/5)*IF(E3762=0,100,1)/(E3762+1)^(1/4))</f>
        <v>2.293603994658401</v>
      </c>
    </row>
    <row r="3763" spans="1:34">
      <c r="A3763">
        <v>3995</v>
      </c>
      <c r="B3763" s="1">
        <v>20595.154500000001</v>
      </c>
      <c r="C3763" s="6">
        <v>6.1939999999999999E-3</v>
      </c>
      <c r="D3763" t="s">
        <v>3</v>
      </c>
      <c r="E3763">
        <v>1</v>
      </c>
      <c r="F3763">
        <v>5.5</v>
      </c>
      <c r="G3763" t="s">
        <v>2</v>
      </c>
      <c r="H3763">
        <v>1</v>
      </c>
      <c r="I3763" t="s">
        <v>0</v>
      </c>
      <c r="J3763">
        <v>2</v>
      </c>
      <c r="K3763">
        <v>5.5</v>
      </c>
      <c r="L3763" t="s">
        <v>1</v>
      </c>
      <c r="M3763">
        <v>1</v>
      </c>
      <c r="N3763" t="s">
        <v>4051</v>
      </c>
      <c r="O3763">
        <v>1</v>
      </c>
      <c r="P3763" t="str">
        <f>D3763&amp;"-"&amp;F3763&amp;"-"&amp;G3763&amp;"-"&amp;E3763&amp;"-"&amp;H3763</f>
        <v>A2Delta-5.5-f-1-1</v>
      </c>
      <c r="Q3763" t="str">
        <f>I3763&amp;"-"&amp;K3763&amp;"-"&amp;L3763&amp;"-"&amp;J3763&amp;"-"&amp;M3763</f>
        <v>X2Pi-5.5-e-2-1</v>
      </c>
      <c r="R3763">
        <f>B3763+S3763</f>
        <v>26315.088768007001</v>
      </c>
      <c r="S3763">
        <f>_xlfn.IFNA(VLOOKUP(Q3763,'MARVEL-X'!A$2:I$1400,7,FALSE),VLOOKUP(Q3763,MARVEL!A$2:J$1522,10,FALSE))</f>
        <v>5719.9342680070004</v>
      </c>
      <c r="T3763">
        <f>IF(P3763=P3762,R3763+T3762,R3763)</f>
        <v>78945.253977618006</v>
      </c>
      <c r="U3763">
        <f>IF(P3763=P3762,1+U3762,1)</f>
        <v>3</v>
      </c>
      <c r="V3763" t="str">
        <f t="shared" si="58"/>
        <v/>
      </c>
      <c r="W3763" t="str">
        <f>IF(V3763="","",IF(ABS(V3763-R3763)&gt;W$1,ABS(V3763-R3763),""))</f>
        <v/>
      </c>
      <c r="X3763" t="str">
        <f>Y3763&amp;"-"&amp;Z3763&amp;"-"&amp;AC3763&amp;"-"&amp;AD3763&amp;"-"&amp;AG3763</f>
        <v>5.5-f-A-1-2.5</v>
      </c>
      <c r="Y3763">
        <f>F3763</f>
        <v>5.5</v>
      </c>
      <c r="Z3763" s="2" t="str">
        <f>G3763</f>
        <v>f</v>
      </c>
      <c r="AA3763">
        <f>_xlfn.IFNA(VLOOKUP(X3763,'duo-out'!A$2:Q$5000,5,FALSE),E3763+10*(H3763-1)+1+_xlfn.IFNA(VLOOKUP(D3763,states!A$2:C$10,3,FALSE),1))</f>
        <v>67</v>
      </c>
      <c r="AB3763" t="str">
        <f>IF(V3763="","",V3763)</f>
        <v/>
      </c>
      <c r="AC3763" s="2" t="str">
        <f>_xlfn.IFNA(VLOOKUP(D3763,states!A$2:C$10,2,FALSE),"XX")</f>
        <v>A</v>
      </c>
      <c r="AD3763">
        <f>E3763</f>
        <v>1</v>
      </c>
      <c r="AE3763">
        <f>_xlfn.IFNA(VLOOKUP(D3763,states!A$2:D$10,4,FALSE),0)</f>
        <v>2</v>
      </c>
      <c r="AF3763">
        <v>0.5</v>
      </c>
      <c r="AG3763">
        <f>IF(AE3763=0,AF3763,IF(AE3763=1,IF(F3763=0.5,0.5,IF(H3763=1,0.5,1.5)),IF(F3763=0.5,0.5,IF(H3763=1,2.5,1.5))))</f>
        <v>2.5</v>
      </c>
      <c r="AH3763" s="7">
        <f>IF(AC3763="XX",0,1/C3763^(1/5)*IF(E3763=0,100,1)/(E3763+1)^(1/4))</f>
        <v>2.3246001467258939</v>
      </c>
    </row>
    <row r="3764" spans="1:34">
      <c r="A3764">
        <v>3988</v>
      </c>
      <c r="B3764" s="1">
        <v>20726.352699999999</v>
      </c>
      <c r="C3764" s="6">
        <v>5.0000000000000001E-3</v>
      </c>
      <c r="D3764" t="s">
        <v>3</v>
      </c>
      <c r="E3764">
        <v>1</v>
      </c>
      <c r="F3764">
        <v>5.5</v>
      </c>
      <c r="G3764" t="s">
        <v>2</v>
      </c>
      <c r="H3764">
        <v>1</v>
      </c>
      <c r="I3764" t="s">
        <v>0</v>
      </c>
      <c r="J3764">
        <v>2</v>
      </c>
      <c r="K3764">
        <v>4.5</v>
      </c>
      <c r="L3764" t="s">
        <v>2</v>
      </c>
      <c r="M3764">
        <v>1</v>
      </c>
      <c r="N3764" t="s">
        <v>4044</v>
      </c>
      <c r="O3764">
        <v>1</v>
      </c>
      <c r="P3764" t="str">
        <f>D3764&amp;"-"&amp;F3764&amp;"-"&amp;G3764&amp;"-"&amp;E3764&amp;"-"&amp;H3764</f>
        <v>A2Delta-5.5-f-1-1</v>
      </c>
      <c r="Q3764" t="str">
        <f>I3764&amp;"-"&amp;K3764&amp;"-"&amp;L3764&amp;"-"&amp;J3764&amp;"-"&amp;M3764</f>
        <v>X2Pi-4.5-f-2-1</v>
      </c>
      <c r="R3764">
        <f>B3764+S3764</f>
        <v>26315.088296701</v>
      </c>
      <c r="S3764">
        <f>_xlfn.IFNA(VLOOKUP(Q3764,'MARVEL-X'!A$2:I$1400,7,FALSE),VLOOKUP(Q3764,MARVEL!A$2:J$1522,10,FALSE))</f>
        <v>5588.7355967009998</v>
      </c>
      <c r="T3764">
        <f>IF(P3764=P3763,R3764+T3763,R3764)</f>
        <v>105260.342274319</v>
      </c>
      <c r="U3764">
        <f>IF(P3764=P3763,1+U3763,1)</f>
        <v>4</v>
      </c>
      <c r="V3764" t="str">
        <f t="shared" si="58"/>
        <v/>
      </c>
      <c r="W3764" t="str">
        <f>IF(V3764="","",IF(ABS(V3764-R3764)&gt;W$1,ABS(V3764-R3764),""))</f>
        <v/>
      </c>
      <c r="X3764" t="str">
        <f>Y3764&amp;"-"&amp;Z3764&amp;"-"&amp;AC3764&amp;"-"&amp;AD3764&amp;"-"&amp;AG3764</f>
        <v>5.5-f-A-1-2.5</v>
      </c>
      <c r="Y3764">
        <f>F3764</f>
        <v>5.5</v>
      </c>
      <c r="Z3764" s="2" t="str">
        <f>G3764</f>
        <v>f</v>
      </c>
      <c r="AA3764">
        <f>_xlfn.IFNA(VLOOKUP(X3764,'duo-out'!A$2:Q$5000,5,FALSE),E3764+10*(H3764-1)+1+_xlfn.IFNA(VLOOKUP(D3764,states!A$2:C$10,3,FALSE),1))</f>
        <v>67</v>
      </c>
      <c r="AB3764" t="str">
        <f>IF(V3764="","",V3764)</f>
        <v/>
      </c>
      <c r="AC3764" s="2" t="str">
        <f>_xlfn.IFNA(VLOOKUP(D3764,states!A$2:C$10,2,FALSE),"XX")</f>
        <v>A</v>
      </c>
      <c r="AD3764">
        <f>E3764</f>
        <v>1</v>
      </c>
      <c r="AE3764">
        <f>_xlfn.IFNA(VLOOKUP(D3764,states!A$2:D$10,4,FALSE),0)</f>
        <v>2</v>
      </c>
      <c r="AF3764">
        <v>0.5</v>
      </c>
      <c r="AG3764">
        <f>IF(AE3764=0,AF3764,IF(AE3764=1,IF(F3764=0.5,0.5,IF(H3764=1,0.5,1.5)),IF(F3764=0.5,0.5,IF(H3764=1,2.5,1.5))))</f>
        <v>2.5</v>
      </c>
      <c r="AH3764" s="7">
        <f>IF(AC3764="XX",0,1/C3764^(1/5)*IF(E3764=0,100,1)/(E3764+1)^(1/4))</f>
        <v>2.4263223583284943</v>
      </c>
    </row>
    <row r="3765" spans="1:34">
      <c r="A3765">
        <v>3535</v>
      </c>
      <c r="B3765" s="1">
        <v>23024.929599999999</v>
      </c>
      <c r="C3765" s="6">
        <v>5.0000000000000001E-3</v>
      </c>
      <c r="D3765" t="s">
        <v>3</v>
      </c>
      <c r="E3765">
        <v>1</v>
      </c>
      <c r="F3765">
        <v>5.5</v>
      </c>
      <c r="G3765" t="s">
        <v>2</v>
      </c>
      <c r="H3765">
        <v>1</v>
      </c>
      <c r="I3765" t="s">
        <v>0</v>
      </c>
      <c r="J3765">
        <v>1</v>
      </c>
      <c r="K3765">
        <v>6.5</v>
      </c>
      <c r="L3765" t="s">
        <v>2</v>
      </c>
      <c r="M3765">
        <v>1</v>
      </c>
      <c r="N3765" t="s">
        <v>3591</v>
      </c>
      <c r="O3765">
        <v>1</v>
      </c>
      <c r="P3765" t="str">
        <f>D3765&amp;"-"&amp;F3765&amp;"-"&amp;G3765&amp;"-"&amp;E3765&amp;"-"&amp;H3765</f>
        <v>A2Delta-5.5-f-1-1</v>
      </c>
      <c r="Q3765" t="str">
        <f>I3765&amp;"-"&amp;K3765&amp;"-"&amp;L3765&amp;"-"&amp;J3765&amp;"-"&amp;M3765</f>
        <v>X2Pi-6.5-f-1-1</v>
      </c>
      <c r="R3765">
        <f>B3765+S3765</f>
        <v>26315.089876721999</v>
      </c>
      <c r="S3765">
        <f>_xlfn.IFNA(VLOOKUP(Q3765,'MARVEL-X'!A$2:I$1400,7,FALSE),VLOOKUP(Q3765,MARVEL!A$2:J$1522,10,FALSE))</f>
        <v>3290.1602767220002</v>
      </c>
      <c r="T3765">
        <f>IF(P3765=P3764,R3765+T3764,R3765)</f>
        <v>131575.43215104099</v>
      </c>
      <c r="U3765">
        <f>IF(P3765=P3764,1+U3764,1)</f>
        <v>5</v>
      </c>
      <c r="V3765" t="str">
        <f t="shared" si="58"/>
        <v/>
      </c>
      <c r="W3765" t="str">
        <f>IF(V3765="","",IF(ABS(V3765-R3765)&gt;W$1,ABS(V3765-R3765),""))</f>
        <v/>
      </c>
      <c r="X3765" t="str">
        <f>Y3765&amp;"-"&amp;Z3765&amp;"-"&amp;AC3765&amp;"-"&amp;AD3765&amp;"-"&amp;AG3765</f>
        <v>5.5-f-A-1-2.5</v>
      </c>
      <c r="Y3765">
        <f>F3765</f>
        <v>5.5</v>
      </c>
      <c r="Z3765" s="2" t="str">
        <f>G3765</f>
        <v>f</v>
      </c>
      <c r="AA3765">
        <f>_xlfn.IFNA(VLOOKUP(X3765,'duo-out'!A$2:Q$5000,5,FALSE),E3765+10*(H3765-1)+1+_xlfn.IFNA(VLOOKUP(D3765,states!A$2:C$10,3,FALSE),1))</f>
        <v>67</v>
      </c>
      <c r="AB3765" t="str">
        <f>IF(V3765="","",V3765)</f>
        <v/>
      </c>
      <c r="AC3765" s="2" t="str">
        <f>_xlfn.IFNA(VLOOKUP(D3765,states!A$2:C$10,2,FALSE),"XX")</f>
        <v>A</v>
      </c>
      <c r="AD3765">
        <f>E3765</f>
        <v>1</v>
      </c>
      <c r="AE3765">
        <f>_xlfn.IFNA(VLOOKUP(D3765,states!A$2:D$10,4,FALSE),0)</f>
        <v>2</v>
      </c>
      <c r="AF3765">
        <v>0.5</v>
      </c>
      <c r="AG3765">
        <f>IF(AE3765=0,AF3765,IF(AE3765=1,IF(F3765=0.5,0.5,IF(H3765=1,0.5,1.5)),IF(F3765=0.5,0.5,IF(H3765=1,2.5,1.5))))</f>
        <v>2.5</v>
      </c>
      <c r="AH3765" s="7">
        <f>IF(AC3765="XX",0,1/C3765^(1/5)*IF(E3765=0,100,1)/(E3765+1)^(1/4))</f>
        <v>2.4263223583284943</v>
      </c>
    </row>
    <row r="3766" spans="1:34">
      <c r="A3766">
        <v>3493</v>
      </c>
      <c r="B3766" s="1">
        <v>23186.2575</v>
      </c>
      <c r="C3766" s="6">
        <v>0.01</v>
      </c>
      <c r="D3766" t="s">
        <v>3</v>
      </c>
      <c r="E3766">
        <v>1</v>
      </c>
      <c r="F3766">
        <v>5.5</v>
      </c>
      <c r="G3766" t="s">
        <v>2</v>
      </c>
      <c r="H3766">
        <v>1</v>
      </c>
      <c r="I3766" t="s">
        <v>0</v>
      </c>
      <c r="J3766">
        <v>1</v>
      </c>
      <c r="K3766">
        <v>5.5</v>
      </c>
      <c r="L3766" t="s">
        <v>1</v>
      </c>
      <c r="M3766">
        <v>1</v>
      </c>
      <c r="N3766" t="s">
        <v>3549</v>
      </c>
      <c r="O3766">
        <v>1</v>
      </c>
      <c r="P3766" t="str">
        <f>D3766&amp;"-"&amp;F3766&amp;"-"&amp;G3766&amp;"-"&amp;E3766&amp;"-"&amp;H3766</f>
        <v>A2Delta-5.5-f-1-1</v>
      </c>
      <c r="Q3766" t="str">
        <f>I3766&amp;"-"&amp;K3766&amp;"-"&amp;L3766&amp;"-"&amp;J3766&amp;"-"&amp;M3766</f>
        <v>X2Pi-5.5-e-1-1</v>
      </c>
      <c r="R3766">
        <f>B3766+S3766</f>
        <v>26315.092724471</v>
      </c>
      <c r="S3766">
        <f>_xlfn.IFNA(VLOOKUP(Q3766,'MARVEL-X'!A$2:I$1400,7,FALSE),VLOOKUP(Q3766,MARVEL!A$2:J$1522,10,FALSE))</f>
        <v>3128.8352244709999</v>
      </c>
      <c r="T3766">
        <f>IF(P3766=P3765,R3766+T3765,R3766)</f>
        <v>157890.524875512</v>
      </c>
      <c r="U3766">
        <f>IF(P3766=P3765,1+U3765,1)</f>
        <v>6</v>
      </c>
      <c r="V3766" t="str">
        <f t="shared" si="58"/>
        <v/>
      </c>
      <c r="W3766" t="str">
        <f>IF(V3766="","",IF(ABS(V3766-R3766)&gt;W$1,ABS(V3766-R3766),""))</f>
        <v/>
      </c>
      <c r="X3766" t="str">
        <f>Y3766&amp;"-"&amp;Z3766&amp;"-"&amp;AC3766&amp;"-"&amp;AD3766&amp;"-"&amp;AG3766</f>
        <v>5.5-f-A-1-2.5</v>
      </c>
      <c r="Y3766">
        <f>F3766</f>
        <v>5.5</v>
      </c>
      <c r="Z3766" s="2" t="str">
        <f>G3766</f>
        <v>f</v>
      </c>
      <c r="AA3766">
        <f>_xlfn.IFNA(VLOOKUP(X3766,'duo-out'!A$2:Q$5000,5,FALSE),E3766+10*(H3766-1)+1+_xlfn.IFNA(VLOOKUP(D3766,states!A$2:C$10,3,FALSE),1))</f>
        <v>67</v>
      </c>
      <c r="AB3766" t="str">
        <f>IF(V3766="","",V3766)</f>
        <v/>
      </c>
      <c r="AC3766" s="2" t="str">
        <f>_xlfn.IFNA(VLOOKUP(D3766,states!A$2:C$10,2,FALSE),"XX")</f>
        <v>A</v>
      </c>
      <c r="AD3766">
        <f>E3766</f>
        <v>1</v>
      </c>
      <c r="AE3766">
        <f>_xlfn.IFNA(VLOOKUP(D3766,states!A$2:D$10,4,FALSE),0)</f>
        <v>2</v>
      </c>
      <c r="AF3766">
        <v>0.5</v>
      </c>
      <c r="AG3766">
        <f>IF(AE3766=0,AF3766,IF(AE3766=1,IF(F3766=0.5,0.5,IF(H3766=1,0.5,1.5)),IF(F3766=0.5,0.5,IF(H3766=1,2.5,1.5))))</f>
        <v>2.5</v>
      </c>
      <c r="AH3766" s="7">
        <f>IF(AC3766="XX",0,1/C3766^(1/5)*IF(E3766=0,100,1)/(E3766+1)^(1/4))</f>
        <v>2.1122362957808511</v>
      </c>
    </row>
    <row r="3767" spans="1:34">
      <c r="A3767">
        <v>3477</v>
      </c>
      <c r="B3767" s="1">
        <v>23322.752</v>
      </c>
      <c r="C3767" s="6">
        <v>3.8920000000000003E-2</v>
      </c>
      <c r="D3767" t="s">
        <v>3</v>
      </c>
      <c r="E3767">
        <v>1</v>
      </c>
      <c r="F3767">
        <v>5.5</v>
      </c>
      <c r="G3767" t="s">
        <v>2</v>
      </c>
      <c r="H3767">
        <v>1</v>
      </c>
      <c r="I3767" t="s">
        <v>0</v>
      </c>
      <c r="J3767">
        <v>1</v>
      </c>
      <c r="K3767">
        <v>4.5</v>
      </c>
      <c r="L3767" t="s">
        <v>2</v>
      </c>
      <c r="M3767">
        <v>1</v>
      </c>
      <c r="N3767" t="s">
        <v>3533</v>
      </c>
      <c r="O3767">
        <v>1</v>
      </c>
      <c r="P3767" t="str">
        <f>D3767&amp;"-"&amp;F3767&amp;"-"&amp;G3767&amp;"-"&amp;E3767&amp;"-"&amp;H3767</f>
        <v>A2Delta-5.5-f-1-1</v>
      </c>
      <c r="Q3767" t="str">
        <f>I3767&amp;"-"&amp;K3767&amp;"-"&amp;L3767&amp;"-"&amp;J3767&amp;"-"&amp;M3767</f>
        <v>X2Pi-4.5-f-1-1</v>
      </c>
      <c r="R3767">
        <f>B3767+S3767</f>
        <v>26315.117943551999</v>
      </c>
      <c r="S3767">
        <f>_xlfn.IFNA(VLOOKUP(Q3767,'MARVEL-X'!A$2:I$1400,7,FALSE),VLOOKUP(Q3767,MARVEL!A$2:J$1522,10,FALSE))</f>
        <v>2992.3659435519999</v>
      </c>
      <c r="T3767">
        <f>IF(P3767=P3766,R3767+T3766,R3767)</f>
        <v>184205.642819064</v>
      </c>
      <c r="U3767">
        <f>IF(P3767=P3766,1+U3766,1)</f>
        <v>7</v>
      </c>
      <c r="V3767" t="str">
        <f t="shared" si="58"/>
        <v/>
      </c>
      <c r="W3767" t="str">
        <f>IF(V3767="","",IF(ABS(V3767-R3767)&gt;W$1,ABS(V3767-R3767),""))</f>
        <v/>
      </c>
      <c r="X3767" t="str">
        <f>Y3767&amp;"-"&amp;Z3767&amp;"-"&amp;AC3767&amp;"-"&amp;AD3767&amp;"-"&amp;AG3767</f>
        <v>5.5-f-A-1-2.5</v>
      </c>
      <c r="Y3767">
        <f>F3767</f>
        <v>5.5</v>
      </c>
      <c r="Z3767" s="2" t="str">
        <f>G3767</f>
        <v>f</v>
      </c>
      <c r="AA3767">
        <f>_xlfn.IFNA(VLOOKUP(X3767,'duo-out'!A$2:Q$5000,5,FALSE),E3767+10*(H3767-1)+1+_xlfn.IFNA(VLOOKUP(D3767,states!A$2:C$10,3,FALSE),1))</f>
        <v>67</v>
      </c>
      <c r="AB3767" t="str">
        <f>IF(V3767="","",V3767)</f>
        <v/>
      </c>
      <c r="AC3767" s="2" t="str">
        <f>_xlfn.IFNA(VLOOKUP(D3767,states!A$2:C$10,2,FALSE),"XX")</f>
        <v>A</v>
      </c>
      <c r="AD3767">
        <f>E3767</f>
        <v>1</v>
      </c>
      <c r="AE3767">
        <f>_xlfn.IFNA(VLOOKUP(D3767,states!A$2:D$10,4,FALSE),0)</f>
        <v>2</v>
      </c>
      <c r="AF3767">
        <v>0.5</v>
      </c>
      <c r="AG3767">
        <f>IF(AE3767=0,AF3767,IF(AE3767=1,IF(F3767=0.5,0.5,IF(H3767=1,0.5,1.5)),IF(F3767=0.5,0.5,IF(H3767=1,2.5,1.5))))</f>
        <v>2.5</v>
      </c>
      <c r="AH3767" s="7">
        <f>IF(AC3767="XX",0,1/C3767^(1/5)*IF(E3767=0,100,1)/(E3767+1)^(1/4))</f>
        <v>1.6095628319798823</v>
      </c>
    </row>
    <row r="3768" spans="1:34">
      <c r="A3768">
        <v>2903</v>
      </c>
      <c r="B3768" s="1">
        <v>23024.9202</v>
      </c>
      <c r="C3768" s="6">
        <v>6.0860000000000003E-3</v>
      </c>
      <c r="D3768" t="s">
        <v>3</v>
      </c>
      <c r="E3768">
        <v>1</v>
      </c>
      <c r="F3768">
        <v>5.5</v>
      </c>
      <c r="G3768" t="s">
        <v>2</v>
      </c>
      <c r="H3768">
        <v>1</v>
      </c>
      <c r="I3768" t="s">
        <v>0</v>
      </c>
      <c r="J3768">
        <v>1</v>
      </c>
      <c r="K3768">
        <v>6.5</v>
      </c>
      <c r="L3768" t="s">
        <v>2</v>
      </c>
      <c r="M3768">
        <v>1</v>
      </c>
      <c r="N3768" t="s">
        <v>2959</v>
      </c>
      <c r="O3768">
        <v>1</v>
      </c>
      <c r="P3768" t="str">
        <f>D3768&amp;"-"&amp;F3768&amp;"-"&amp;G3768&amp;"-"&amp;E3768&amp;"-"&amp;H3768</f>
        <v>A2Delta-5.5-f-1-1</v>
      </c>
      <c r="Q3768" t="str">
        <f>I3768&amp;"-"&amp;K3768&amp;"-"&amp;L3768&amp;"-"&amp;J3768&amp;"-"&amp;M3768</f>
        <v>X2Pi-6.5-f-1-1</v>
      </c>
      <c r="R3768">
        <f>B3768+S3768</f>
        <v>26315.080476722</v>
      </c>
      <c r="S3768">
        <f>_xlfn.IFNA(VLOOKUP(Q3768,'MARVEL-X'!A$2:I$1400,7,FALSE),VLOOKUP(Q3768,MARVEL!A$2:J$1522,10,FALSE))</f>
        <v>3290.1602767220002</v>
      </c>
      <c r="T3768">
        <f>IF(P3768=P3767,R3768+T3767,R3768)</f>
        <v>210520.72329578601</v>
      </c>
      <c r="U3768">
        <f>IF(P3768=P3767,1+U3767,1)</f>
        <v>8</v>
      </c>
      <c r="V3768" t="str">
        <f t="shared" si="58"/>
        <v/>
      </c>
      <c r="W3768" t="str">
        <f>IF(V3768="","",IF(ABS(V3768-R3768)&gt;W$1,ABS(V3768-R3768),""))</f>
        <v/>
      </c>
      <c r="X3768" t="str">
        <f>Y3768&amp;"-"&amp;Z3768&amp;"-"&amp;AC3768&amp;"-"&amp;AD3768&amp;"-"&amp;AG3768</f>
        <v>5.5-f-A-1-2.5</v>
      </c>
      <c r="Y3768">
        <f>F3768</f>
        <v>5.5</v>
      </c>
      <c r="Z3768" s="2" t="str">
        <f>G3768</f>
        <v>f</v>
      </c>
      <c r="AA3768">
        <f>_xlfn.IFNA(VLOOKUP(X3768,'duo-out'!A$2:Q$5000,5,FALSE),E3768+10*(H3768-1)+1+_xlfn.IFNA(VLOOKUP(D3768,states!A$2:C$10,3,FALSE),1))</f>
        <v>67</v>
      </c>
      <c r="AB3768" t="str">
        <f>IF(V3768="","",V3768)</f>
        <v/>
      </c>
      <c r="AC3768" s="2" t="str">
        <f>_xlfn.IFNA(VLOOKUP(D3768,states!A$2:C$10,2,FALSE),"XX")</f>
        <v>A</v>
      </c>
      <c r="AD3768">
        <f>E3768</f>
        <v>1</v>
      </c>
      <c r="AE3768">
        <f>_xlfn.IFNA(VLOOKUP(D3768,states!A$2:D$10,4,FALSE),0)</f>
        <v>2</v>
      </c>
      <c r="AF3768">
        <v>0.5</v>
      </c>
      <c r="AG3768">
        <f>IF(AE3768=0,AF3768,IF(AE3768=1,IF(F3768=0.5,0.5,IF(H3768=1,0.5,1.5)),IF(F3768=0.5,0.5,IF(H3768=1,2.5,1.5))))</f>
        <v>2.5</v>
      </c>
      <c r="AH3768" s="7">
        <f>IF(AC3768="XX",0,1/C3768^(1/5)*IF(E3768=0,100,1)/(E3768+1)^(1/4))</f>
        <v>2.3327925059603496</v>
      </c>
    </row>
    <row r="3769" spans="1:34">
      <c r="A3769">
        <v>2885</v>
      </c>
      <c r="B3769" s="1">
        <v>23322.7166</v>
      </c>
      <c r="C3769" s="6">
        <v>5.0000000000000001E-3</v>
      </c>
      <c r="D3769" t="s">
        <v>3</v>
      </c>
      <c r="E3769">
        <v>1</v>
      </c>
      <c r="F3769">
        <v>5.5</v>
      </c>
      <c r="G3769" t="s">
        <v>2</v>
      </c>
      <c r="H3769">
        <v>1</v>
      </c>
      <c r="I3769" t="s">
        <v>0</v>
      </c>
      <c r="J3769">
        <v>1</v>
      </c>
      <c r="K3769">
        <v>4.5</v>
      </c>
      <c r="L3769" t="s">
        <v>2</v>
      </c>
      <c r="M3769">
        <v>1</v>
      </c>
      <c r="N3769" t="s">
        <v>2941</v>
      </c>
      <c r="O3769">
        <v>1</v>
      </c>
      <c r="P3769" t="str">
        <f>D3769&amp;"-"&amp;F3769&amp;"-"&amp;G3769&amp;"-"&amp;E3769&amp;"-"&amp;H3769</f>
        <v>A2Delta-5.5-f-1-1</v>
      </c>
      <c r="Q3769" t="str">
        <f>I3769&amp;"-"&amp;K3769&amp;"-"&amp;L3769&amp;"-"&amp;J3769&amp;"-"&amp;M3769</f>
        <v>X2Pi-4.5-f-1-1</v>
      </c>
      <c r="R3769">
        <f>B3769+S3769</f>
        <v>26315.082543551998</v>
      </c>
      <c r="S3769">
        <f>_xlfn.IFNA(VLOOKUP(Q3769,'MARVEL-X'!A$2:I$1400,7,FALSE),VLOOKUP(Q3769,MARVEL!A$2:J$1522,10,FALSE))</f>
        <v>2992.3659435519999</v>
      </c>
      <c r="T3769">
        <f>IF(P3769=P3768,R3769+T3768,R3769)</f>
        <v>236835.80583933802</v>
      </c>
      <c r="U3769">
        <f>IF(P3769=P3768,1+U3768,1)</f>
        <v>9</v>
      </c>
      <c r="V3769" t="str">
        <f t="shared" si="58"/>
        <v/>
      </c>
      <c r="W3769" t="str">
        <f>IF(V3769="","",IF(ABS(V3769-R3769)&gt;W$1,ABS(V3769-R3769),""))</f>
        <v/>
      </c>
      <c r="X3769" t="str">
        <f>Y3769&amp;"-"&amp;Z3769&amp;"-"&amp;AC3769&amp;"-"&amp;AD3769&amp;"-"&amp;AG3769</f>
        <v>5.5-f-A-1-2.5</v>
      </c>
      <c r="Y3769">
        <f>F3769</f>
        <v>5.5</v>
      </c>
      <c r="Z3769" s="2" t="str">
        <f>G3769</f>
        <v>f</v>
      </c>
      <c r="AA3769">
        <f>_xlfn.IFNA(VLOOKUP(X3769,'duo-out'!A$2:Q$5000,5,FALSE),E3769+10*(H3769-1)+1+_xlfn.IFNA(VLOOKUP(D3769,states!A$2:C$10,3,FALSE),1))</f>
        <v>67</v>
      </c>
      <c r="AB3769" t="str">
        <f>IF(V3769="","",V3769)</f>
        <v/>
      </c>
      <c r="AC3769" s="2" t="str">
        <f>_xlfn.IFNA(VLOOKUP(D3769,states!A$2:C$10,2,FALSE),"XX")</f>
        <v>A</v>
      </c>
      <c r="AD3769">
        <f>E3769</f>
        <v>1</v>
      </c>
      <c r="AE3769">
        <f>_xlfn.IFNA(VLOOKUP(D3769,states!A$2:D$10,4,FALSE),0)</f>
        <v>2</v>
      </c>
      <c r="AF3769">
        <v>0.5</v>
      </c>
      <c r="AG3769">
        <f>IF(AE3769=0,AF3769,IF(AE3769=1,IF(F3769=0.5,0.5,IF(H3769=1,0.5,1.5)),IF(F3769=0.5,0.5,IF(H3769=1,2.5,1.5))))</f>
        <v>2.5</v>
      </c>
      <c r="AH3769" s="7">
        <f>IF(AC3769="XX",0,1/C3769^(1/5)*IF(E3769=0,100,1)/(E3769+1)^(1/4))</f>
        <v>2.4263223583284943</v>
      </c>
    </row>
    <row r="3770" spans="1:34">
      <c r="A3770">
        <v>2850</v>
      </c>
      <c r="B3770" s="1">
        <v>23186.249500000002</v>
      </c>
      <c r="C3770" s="6">
        <v>5.0000000000000001E-3</v>
      </c>
      <c r="D3770" t="s">
        <v>3</v>
      </c>
      <c r="E3770">
        <v>1</v>
      </c>
      <c r="F3770">
        <v>5.5</v>
      </c>
      <c r="G3770" t="s">
        <v>2</v>
      </c>
      <c r="H3770">
        <v>1</v>
      </c>
      <c r="I3770" t="s">
        <v>0</v>
      </c>
      <c r="J3770">
        <v>1</v>
      </c>
      <c r="K3770">
        <v>5.5</v>
      </c>
      <c r="L3770" t="s">
        <v>1</v>
      </c>
      <c r="M3770">
        <v>1</v>
      </c>
      <c r="N3770" t="s">
        <v>2906</v>
      </c>
      <c r="O3770">
        <v>1</v>
      </c>
      <c r="P3770" t="str">
        <f>D3770&amp;"-"&amp;F3770&amp;"-"&amp;G3770&amp;"-"&amp;E3770&amp;"-"&amp;H3770</f>
        <v>A2Delta-5.5-f-1-1</v>
      </c>
      <c r="Q3770" t="str">
        <f>I3770&amp;"-"&amp;K3770&amp;"-"&amp;L3770&amp;"-"&amp;J3770&amp;"-"&amp;M3770</f>
        <v>X2Pi-5.5-e-1-1</v>
      </c>
      <c r="R3770">
        <f>B3770+S3770</f>
        <v>26315.084724471002</v>
      </c>
      <c r="S3770">
        <f>_xlfn.IFNA(VLOOKUP(Q3770,'MARVEL-X'!A$2:I$1400,7,FALSE),VLOOKUP(Q3770,MARVEL!A$2:J$1522,10,FALSE))</f>
        <v>3128.8352244709999</v>
      </c>
      <c r="T3770">
        <f>IF(P3770=P3769,R3770+T3769,R3770)</f>
        <v>263150.89056380902</v>
      </c>
      <c r="U3770">
        <f>IF(P3770=P3769,1+U3769,1)</f>
        <v>10</v>
      </c>
      <c r="V3770" t="str">
        <f t="shared" si="58"/>
        <v/>
      </c>
      <c r="W3770" t="str">
        <f>IF(V3770="","",IF(ABS(V3770-R3770)&gt;W$1,ABS(V3770-R3770),""))</f>
        <v/>
      </c>
      <c r="X3770" t="str">
        <f>Y3770&amp;"-"&amp;Z3770&amp;"-"&amp;AC3770&amp;"-"&amp;AD3770&amp;"-"&amp;AG3770</f>
        <v>5.5-f-A-1-2.5</v>
      </c>
      <c r="Y3770">
        <f>F3770</f>
        <v>5.5</v>
      </c>
      <c r="Z3770" s="2" t="str">
        <f>G3770</f>
        <v>f</v>
      </c>
      <c r="AA3770">
        <f>_xlfn.IFNA(VLOOKUP(X3770,'duo-out'!A$2:Q$5000,5,FALSE),E3770+10*(H3770-1)+1+_xlfn.IFNA(VLOOKUP(D3770,states!A$2:C$10,3,FALSE),1))</f>
        <v>67</v>
      </c>
      <c r="AB3770" t="str">
        <f>IF(V3770="","",V3770)</f>
        <v/>
      </c>
      <c r="AC3770" s="2" t="str">
        <f>_xlfn.IFNA(VLOOKUP(D3770,states!A$2:C$10,2,FALSE),"XX")</f>
        <v>A</v>
      </c>
      <c r="AD3770">
        <f>E3770</f>
        <v>1</v>
      </c>
      <c r="AE3770">
        <f>_xlfn.IFNA(VLOOKUP(D3770,states!A$2:D$10,4,FALSE),0)</f>
        <v>2</v>
      </c>
      <c r="AF3770">
        <v>0.5</v>
      </c>
      <c r="AG3770">
        <f>IF(AE3770=0,AF3770,IF(AE3770=1,IF(F3770=0.5,0.5,IF(H3770=1,0.5,1.5)),IF(F3770=0.5,0.5,IF(H3770=1,2.5,1.5))))</f>
        <v>2.5</v>
      </c>
      <c r="AH3770" s="7">
        <f>IF(AC3770="XX",0,1/C3770^(1/5)*IF(E3770=0,100,1)/(E3770+1)^(1/4))</f>
        <v>2.4263223583284943</v>
      </c>
    </row>
    <row r="3771" spans="1:34">
      <c r="A3771">
        <v>5563</v>
      </c>
      <c r="B3771" s="1">
        <v>23188.538</v>
      </c>
      <c r="C3771" s="6">
        <v>0.05</v>
      </c>
      <c r="D3771" t="s">
        <v>3</v>
      </c>
      <c r="E3771">
        <v>1</v>
      </c>
      <c r="F3771">
        <v>5.5</v>
      </c>
      <c r="G3771" t="s">
        <v>2</v>
      </c>
      <c r="H3771">
        <v>1</v>
      </c>
      <c r="I3771" t="s">
        <v>0</v>
      </c>
      <c r="J3771">
        <v>1</v>
      </c>
      <c r="K3771">
        <v>4.5</v>
      </c>
      <c r="L3771" t="s">
        <v>2</v>
      </c>
      <c r="M3771">
        <v>2</v>
      </c>
      <c r="N3771" t="s">
        <v>5619</v>
      </c>
      <c r="O3771">
        <v>1</v>
      </c>
      <c r="P3771" t="str">
        <f>D3771&amp;"-"&amp;F3771&amp;"-"&amp;G3771&amp;"-"&amp;E3771&amp;"-"&amp;H3771</f>
        <v>A2Delta-5.5-f-1-1</v>
      </c>
      <c r="Q3771" t="str">
        <f>I3771&amp;"-"&amp;K3771&amp;"-"&amp;L3771&amp;"-"&amp;J3771&amp;"-"&amp;M3771</f>
        <v>X2Pi-4.5-f-1-2</v>
      </c>
      <c r="R3771">
        <f>B3771+S3771</f>
        <v>26315.084871539002</v>
      </c>
      <c r="S3771">
        <f>_xlfn.IFNA(VLOOKUP(Q3771,'MARVEL-X'!A$2:I$1400,7,FALSE),VLOOKUP(Q3771,MARVEL!A$2:J$1522,10,FALSE))</f>
        <v>3126.5468715390002</v>
      </c>
      <c r="T3771">
        <f>IF(P3771=P3770,R3771+T3770,R3771)</f>
        <v>289465.97543534799</v>
      </c>
      <c r="U3771">
        <f>IF(P3771=P3770,1+U3770,1)</f>
        <v>11</v>
      </c>
      <c r="V3771" t="str">
        <f t="shared" si="58"/>
        <v/>
      </c>
      <c r="W3771" t="str">
        <f>IF(V3771="","",IF(ABS(V3771-R3771)&gt;W$1,ABS(V3771-R3771),""))</f>
        <v/>
      </c>
      <c r="X3771" t="str">
        <f>Y3771&amp;"-"&amp;Z3771&amp;"-"&amp;AC3771&amp;"-"&amp;AD3771&amp;"-"&amp;AG3771</f>
        <v>5.5-f-A-1-2.5</v>
      </c>
      <c r="Y3771">
        <f>F3771</f>
        <v>5.5</v>
      </c>
      <c r="Z3771" s="2" t="str">
        <f>G3771</f>
        <v>f</v>
      </c>
      <c r="AA3771">
        <f>_xlfn.IFNA(VLOOKUP(X3771,'duo-out'!A$2:Q$5000,5,FALSE),E3771+10*(H3771-1)+1+_xlfn.IFNA(VLOOKUP(D3771,states!A$2:C$10,3,FALSE),1))</f>
        <v>67</v>
      </c>
      <c r="AB3771" t="str">
        <f>IF(V3771="","",V3771)</f>
        <v/>
      </c>
      <c r="AC3771" s="2" t="str">
        <f>_xlfn.IFNA(VLOOKUP(D3771,states!A$2:C$10,2,FALSE),"XX")</f>
        <v>A</v>
      </c>
      <c r="AD3771">
        <f>E3771</f>
        <v>1</v>
      </c>
      <c r="AE3771">
        <f>_xlfn.IFNA(VLOOKUP(D3771,states!A$2:D$10,4,FALSE),0)</f>
        <v>2</v>
      </c>
      <c r="AF3771">
        <v>0.5</v>
      </c>
      <c r="AG3771">
        <f>IF(AE3771=0,AF3771,IF(AE3771=1,IF(F3771=0.5,0.5,IF(H3771=1,0.5,1.5)),IF(F3771=0.5,0.5,IF(H3771=1,2.5,1.5))))</f>
        <v>2.5</v>
      </c>
      <c r="AH3771" s="7">
        <f>IF(AC3771="XX",0,1/C3771^(1/5)*IF(E3771=0,100,1)/(E3771+1)^(1/4))</f>
        <v>1.5309059120638666</v>
      </c>
    </row>
    <row r="3772" spans="1:34">
      <c r="A3772">
        <v>5518</v>
      </c>
      <c r="B3772" s="1">
        <v>23186.215</v>
      </c>
      <c r="C3772" s="6">
        <v>0.05</v>
      </c>
      <c r="D3772" t="s">
        <v>3</v>
      </c>
      <c r="E3772">
        <v>1</v>
      </c>
      <c r="F3772">
        <v>5.5</v>
      </c>
      <c r="G3772" t="s">
        <v>2</v>
      </c>
      <c r="H3772">
        <v>1</v>
      </c>
      <c r="I3772" t="s">
        <v>0</v>
      </c>
      <c r="J3772">
        <v>1</v>
      </c>
      <c r="K3772">
        <v>5.5</v>
      </c>
      <c r="L3772" t="s">
        <v>1</v>
      </c>
      <c r="M3772">
        <v>1</v>
      </c>
      <c r="N3772" t="s">
        <v>5574</v>
      </c>
      <c r="O3772">
        <v>1</v>
      </c>
      <c r="P3772" t="str">
        <f>D3772&amp;"-"&amp;F3772&amp;"-"&amp;G3772&amp;"-"&amp;E3772&amp;"-"&amp;H3772</f>
        <v>A2Delta-5.5-f-1-1</v>
      </c>
      <c r="Q3772" t="str">
        <f>I3772&amp;"-"&amp;K3772&amp;"-"&amp;L3772&amp;"-"&amp;J3772&amp;"-"&amp;M3772</f>
        <v>X2Pi-5.5-e-1-1</v>
      </c>
      <c r="R3772">
        <f>B3772+S3772</f>
        <v>26315.050224471001</v>
      </c>
      <c r="S3772">
        <f>_xlfn.IFNA(VLOOKUP(Q3772,'MARVEL-X'!A$2:I$1400,7,FALSE),VLOOKUP(Q3772,MARVEL!A$2:J$1522,10,FALSE))</f>
        <v>3128.8352244709999</v>
      </c>
      <c r="T3772">
        <f>IF(P3772=P3771,R3772+T3771,R3772)</f>
        <v>315781.02565981902</v>
      </c>
      <c r="U3772">
        <f>IF(P3772=P3771,1+U3771,1)</f>
        <v>12</v>
      </c>
      <c r="V3772" t="str">
        <f t="shared" si="58"/>
        <v/>
      </c>
      <c r="W3772" t="str">
        <f>IF(V3772="","",IF(ABS(V3772-R3772)&gt;W$1,ABS(V3772-R3772),""))</f>
        <v/>
      </c>
      <c r="X3772" t="str">
        <f>Y3772&amp;"-"&amp;Z3772&amp;"-"&amp;AC3772&amp;"-"&amp;AD3772&amp;"-"&amp;AG3772</f>
        <v>5.5-f-A-1-2.5</v>
      </c>
      <c r="Y3772">
        <f>F3772</f>
        <v>5.5</v>
      </c>
      <c r="Z3772" s="2" t="str">
        <f>G3772</f>
        <v>f</v>
      </c>
      <c r="AA3772">
        <f>_xlfn.IFNA(VLOOKUP(X3772,'duo-out'!A$2:Q$5000,5,FALSE),E3772+10*(H3772-1)+1+_xlfn.IFNA(VLOOKUP(D3772,states!A$2:C$10,3,FALSE),1))</f>
        <v>67</v>
      </c>
      <c r="AB3772" t="str">
        <f>IF(V3772="","",V3772)</f>
        <v/>
      </c>
      <c r="AC3772" s="2" t="str">
        <f>_xlfn.IFNA(VLOOKUP(D3772,states!A$2:C$10,2,FALSE),"XX")</f>
        <v>A</v>
      </c>
      <c r="AD3772">
        <f>E3772</f>
        <v>1</v>
      </c>
      <c r="AE3772">
        <f>_xlfn.IFNA(VLOOKUP(D3772,states!A$2:D$10,4,FALSE),0)</f>
        <v>2</v>
      </c>
      <c r="AF3772">
        <v>0.5</v>
      </c>
      <c r="AG3772">
        <f>IF(AE3772=0,AF3772,IF(AE3772=1,IF(F3772=0.5,0.5,IF(H3772=1,0.5,1.5)),IF(F3772=0.5,0.5,IF(H3772=1,2.5,1.5))))</f>
        <v>2.5</v>
      </c>
      <c r="AH3772" s="7">
        <f>IF(AC3772="XX",0,1/C3772^(1/5)*IF(E3772=0,100,1)/(E3772+1)^(1/4))</f>
        <v>1.5309059120638666</v>
      </c>
    </row>
    <row r="3773" spans="1:34">
      <c r="A3773">
        <v>5502</v>
      </c>
      <c r="B3773" s="1">
        <v>23322.707999999999</v>
      </c>
      <c r="C3773" s="6">
        <v>0.05</v>
      </c>
      <c r="D3773" t="s">
        <v>3</v>
      </c>
      <c r="E3773">
        <v>1</v>
      </c>
      <c r="F3773">
        <v>5.5</v>
      </c>
      <c r="G3773" t="s">
        <v>2</v>
      </c>
      <c r="H3773">
        <v>1</v>
      </c>
      <c r="I3773" t="s">
        <v>0</v>
      </c>
      <c r="J3773">
        <v>1</v>
      </c>
      <c r="K3773">
        <v>4.5</v>
      </c>
      <c r="L3773" t="s">
        <v>2</v>
      </c>
      <c r="M3773">
        <v>1</v>
      </c>
      <c r="N3773" t="s">
        <v>5558</v>
      </c>
      <c r="O3773">
        <v>1</v>
      </c>
      <c r="P3773" t="str">
        <f>D3773&amp;"-"&amp;F3773&amp;"-"&amp;G3773&amp;"-"&amp;E3773&amp;"-"&amp;H3773</f>
        <v>A2Delta-5.5-f-1-1</v>
      </c>
      <c r="Q3773" t="str">
        <f>I3773&amp;"-"&amp;K3773&amp;"-"&amp;L3773&amp;"-"&amp;J3773&amp;"-"&amp;M3773</f>
        <v>X2Pi-4.5-f-1-1</v>
      </c>
      <c r="R3773">
        <f>B3773+S3773</f>
        <v>26315.073943551997</v>
      </c>
      <c r="S3773">
        <f>_xlfn.IFNA(VLOOKUP(Q3773,'MARVEL-X'!A$2:I$1400,7,FALSE),VLOOKUP(Q3773,MARVEL!A$2:J$1522,10,FALSE))</f>
        <v>2992.3659435519999</v>
      </c>
      <c r="T3773">
        <f>IF(P3773=P3772,R3773+T3772,R3773)</f>
        <v>342096.099603371</v>
      </c>
      <c r="U3773">
        <f>IF(P3773=P3772,1+U3772,1)</f>
        <v>13</v>
      </c>
      <c r="V3773" t="str">
        <f t="shared" si="58"/>
        <v/>
      </c>
      <c r="W3773" t="str">
        <f>IF(V3773="","",IF(ABS(V3773-R3773)&gt;W$1,ABS(V3773-R3773),""))</f>
        <v/>
      </c>
      <c r="X3773" t="str">
        <f>Y3773&amp;"-"&amp;Z3773&amp;"-"&amp;AC3773&amp;"-"&amp;AD3773&amp;"-"&amp;AG3773</f>
        <v>5.5-f-A-1-2.5</v>
      </c>
      <c r="Y3773">
        <f>F3773</f>
        <v>5.5</v>
      </c>
      <c r="Z3773" s="2" t="str">
        <f>G3773</f>
        <v>f</v>
      </c>
      <c r="AA3773">
        <f>_xlfn.IFNA(VLOOKUP(X3773,'duo-out'!A$2:Q$5000,5,FALSE),E3773+10*(H3773-1)+1+_xlfn.IFNA(VLOOKUP(D3773,states!A$2:C$10,3,FALSE),1))</f>
        <v>67</v>
      </c>
      <c r="AB3773" t="str">
        <f>IF(V3773="","",V3773)</f>
        <v/>
      </c>
      <c r="AC3773" s="2" t="str">
        <f>_xlfn.IFNA(VLOOKUP(D3773,states!A$2:C$10,2,FALSE),"XX")</f>
        <v>A</v>
      </c>
      <c r="AD3773">
        <f>E3773</f>
        <v>1</v>
      </c>
      <c r="AE3773">
        <f>_xlfn.IFNA(VLOOKUP(D3773,states!A$2:D$10,4,FALSE),0)</f>
        <v>2</v>
      </c>
      <c r="AF3773">
        <v>0.5</v>
      </c>
      <c r="AG3773">
        <f>IF(AE3773=0,AF3773,IF(AE3773=1,IF(F3773=0.5,0.5,IF(H3773=1,0.5,1.5)),IF(F3773=0.5,0.5,IF(H3773=1,2.5,1.5))))</f>
        <v>2.5</v>
      </c>
      <c r="AH3773" s="7">
        <f>IF(AC3773="XX",0,1/C3773^(1/5)*IF(E3773=0,100,1)/(E3773+1)^(1/4))</f>
        <v>1.5309059120638666</v>
      </c>
    </row>
    <row r="3774" spans="1:34">
      <c r="A3774">
        <v>1026</v>
      </c>
      <c r="B3774" s="1">
        <v>23024.93</v>
      </c>
      <c r="C3774" s="6">
        <v>0.05</v>
      </c>
      <c r="D3774" t="s">
        <v>3</v>
      </c>
      <c r="E3774">
        <v>1</v>
      </c>
      <c r="F3774">
        <v>5.5</v>
      </c>
      <c r="G3774" t="s">
        <v>2</v>
      </c>
      <c r="H3774">
        <v>1</v>
      </c>
      <c r="I3774" t="s">
        <v>0</v>
      </c>
      <c r="J3774">
        <v>1</v>
      </c>
      <c r="K3774">
        <v>6.5</v>
      </c>
      <c r="L3774" t="s">
        <v>2</v>
      </c>
      <c r="M3774">
        <v>1</v>
      </c>
      <c r="N3774" t="s">
        <v>1082</v>
      </c>
      <c r="O3774">
        <v>1</v>
      </c>
      <c r="P3774" t="str">
        <f>D3774&amp;"-"&amp;F3774&amp;"-"&amp;G3774&amp;"-"&amp;E3774&amp;"-"&amp;H3774</f>
        <v>A2Delta-5.5-f-1-1</v>
      </c>
      <c r="Q3774" t="str">
        <f>I3774&amp;"-"&amp;K3774&amp;"-"&amp;L3774&amp;"-"&amp;J3774&amp;"-"&amp;M3774</f>
        <v>X2Pi-6.5-f-1-1</v>
      </c>
      <c r="R3774">
        <f>B3774+S3774</f>
        <v>26315.090276722</v>
      </c>
      <c r="S3774">
        <f>_xlfn.IFNA(VLOOKUP(Q3774,'MARVEL-X'!A$2:I$1400,7,FALSE),VLOOKUP(Q3774,MARVEL!A$2:J$1522,10,FALSE))</f>
        <v>3290.1602767220002</v>
      </c>
      <c r="T3774">
        <f>IF(P3774=P3773,R3774+T3773,R3774)</f>
        <v>368411.18988009298</v>
      </c>
      <c r="U3774">
        <f>IF(P3774=P3773,1+U3773,1)</f>
        <v>14</v>
      </c>
      <c r="V3774" t="str">
        <f t="shared" si="58"/>
        <v/>
      </c>
      <c r="W3774" t="str">
        <f>IF(V3774="","",IF(ABS(V3774-R3774)&gt;W$1,ABS(V3774-R3774),""))</f>
        <v/>
      </c>
      <c r="X3774" t="str">
        <f>Y3774&amp;"-"&amp;Z3774&amp;"-"&amp;AC3774&amp;"-"&amp;AD3774&amp;"-"&amp;AG3774</f>
        <v>5.5-f-A-1-2.5</v>
      </c>
      <c r="Y3774">
        <f>F3774</f>
        <v>5.5</v>
      </c>
      <c r="Z3774" s="2" t="str">
        <f>G3774</f>
        <v>f</v>
      </c>
      <c r="AA3774">
        <f>_xlfn.IFNA(VLOOKUP(X3774,'duo-out'!A$2:Q$5000,5,FALSE),E3774+10*(H3774-1)+1+_xlfn.IFNA(VLOOKUP(D3774,states!A$2:C$10,3,FALSE),1))</f>
        <v>67</v>
      </c>
      <c r="AB3774" t="str">
        <f>IF(V3774="","",V3774)</f>
        <v/>
      </c>
      <c r="AC3774" s="2" t="str">
        <f>_xlfn.IFNA(VLOOKUP(D3774,states!A$2:C$10,2,FALSE),"XX")</f>
        <v>A</v>
      </c>
      <c r="AD3774">
        <f>E3774</f>
        <v>1</v>
      </c>
      <c r="AE3774">
        <f>_xlfn.IFNA(VLOOKUP(D3774,states!A$2:D$10,4,FALSE),0)</f>
        <v>2</v>
      </c>
      <c r="AF3774">
        <v>0.5</v>
      </c>
      <c r="AG3774">
        <f>IF(AE3774=0,AF3774,IF(AE3774=1,IF(F3774=0.5,0.5,IF(H3774=1,0.5,1.5)),IF(F3774=0.5,0.5,IF(H3774=1,2.5,1.5))))</f>
        <v>2.5</v>
      </c>
      <c r="AH3774" s="7">
        <f>IF(AC3774="XX",0,1/C3774^(1/5)*IF(E3774=0,100,1)/(E3774+1)^(1/4))</f>
        <v>1.5309059120638666</v>
      </c>
    </row>
    <row r="3775" spans="1:34">
      <c r="A3775">
        <v>961</v>
      </c>
      <c r="B3775" s="1">
        <v>23186.06</v>
      </c>
      <c r="C3775" s="6">
        <v>0.2097</v>
      </c>
      <c r="D3775" t="s">
        <v>3</v>
      </c>
      <c r="E3775">
        <v>1</v>
      </c>
      <c r="F3775">
        <v>5.5</v>
      </c>
      <c r="G3775" t="s">
        <v>2</v>
      </c>
      <c r="H3775">
        <v>1</v>
      </c>
      <c r="I3775" t="s">
        <v>0</v>
      </c>
      <c r="J3775">
        <v>1</v>
      </c>
      <c r="K3775">
        <v>5.5</v>
      </c>
      <c r="L3775" t="s">
        <v>1</v>
      </c>
      <c r="M3775">
        <v>1</v>
      </c>
      <c r="N3775" t="s">
        <v>1017</v>
      </c>
      <c r="O3775">
        <v>1</v>
      </c>
      <c r="P3775" t="str">
        <f>D3775&amp;"-"&amp;F3775&amp;"-"&amp;G3775&amp;"-"&amp;E3775&amp;"-"&amp;H3775</f>
        <v>A2Delta-5.5-f-1-1</v>
      </c>
      <c r="Q3775" t="str">
        <f>I3775&amp;"-"&amp;K3775&amp;"-"&amp;L3775&amp;"-"&amp;J3775&amp;"-"&amp;M3775</f>
        <v>X2Pi-5.5-e-1-1</v>
      </c>
      <c r="R3775">
        <f>B3775+S3775</f>
        <v>26314.895224471002</v>
      </c>
      <c r="S3775">
        <f>_xlfn.IFNA(VLOOKUP(Q3775,'MARVEL-X'!A$2:I$1400,7,FALSE),VLOOKUP(Q3775,MARVEL!A$2:J$1522,10,FALSE))</f>
        <v>3128.8352244709999</v>
      </c>
      <c r="T3775">
        <f>IF(P3775=P3774,R3775+T3774,R3775)</f>
        <v>394726.08510456397</v>
      </c>
      <c r="U3775">
        <f>IF(P3775=P3774,1+U3774,1)</f>
        <v>15</v>
      </c>
      <c r="V3775" t="str">
        <f t="shared" si="58"/>
        <v/>
      </c>
      <c r="W3775" t="str">
        <f>IF(V3775="","",IF(ABS(V3775-R3775)&gt;W$1,ABS(V3775-R3775),""))</f>
        <v/>
      </c>
      <c r="X3775" t="str">
        <f>Y3775&amp;"-"&amp;Z3775&amp;"-"&amp;AC3775&amp;"-"&amp;AD3775&amp;"-"&amp;AG3775</f>
        <v>5.5-f-A-1-2.5</v>
      </c>
      <c r="Y3775">
        <f>F3775</f>
        <v>5.5</v>
      </c>
      <c r="Z3775" s="2" t="str">
        <f>G3775</f>
        <v>f</v>
      </c>
      <c r="AA3775">
        <f>_xlfn.IFNA(VLOOKUP(X3775,'duo-out'!A$2:Q$5000,5,FALSE),E3775+10*(H3775-1)+1+_xlfn.IFNA(VLOOKUP(D3775,states!A$2:C$10,3,FALSE),1))</f>
        <v>67</v>
      </c>
      <c r="AB3775" t="str">
        <f>IF(V3775="","",V3775)</f>
        <v/>
      </c>
      <c r="AC3775" s="2" t="str">
        <f>_xlfn.IFNA(VLOOKUP(D3775,states!A$2:C$10,2,FALSE),"XX")</f>
        <v>A</v>
      </c>
      <c r="AD3775">
        <f>E3775</f>
        <v>1</v>
      </c>
      <c r="AE3775">
        <f>_xlfn.IFNA(VLOOKUP(D3775,states!A$2:D$10,4,FALSE),0)</f>
        <v>2</v>
      </c>
      <c r="AF3775">
        <v>0.5</v>
      </c>
      <c r="AG3775">
        <f>IF(AE3775=0,AF3775,IF(AE3775=1,IF(F3775=0.5,0.5,IF(H3775=1,0.5,1.5)),IF(F3775=0.5,0.5,IF(H3775=1,2.5,1.5))))</f>
        <v>2.5</v>
      </c>
      <c r="AH3775" s="7">
        <f>IF(AC3775="XX",0,1/C3775^(1/5)*IF(E3775=0,100,1)/(E3775+1)^(1/4))</f>
        <v>1.1492719708482495</v>
      </c>
    </row>
    <row r="3776" spans="1:34">
      <c r="A3776">
        <v>938</v>
      </c>
      <c r="B3776" s="1">
        <v>23322.560000000001</v>
      </c>
      <c r="C3776" s="6">
        <v>0.17549999999999999</v>
      </c>
      <c r="D3776" t="s">
        <v>3</v>
      </c>
      <c r="E3776">
        <v>1</v>
      </c>
      <c r="F3776">
        <v>5.5</v>
      </c>
      <c r="G3776" t="s">
        <v>2</v>
      </c>
      <c r="H3776">
        <v>1</v>
      </c>
      <c r="I3776" t="s">
        <v>0</v>
      </c>
      <c r="J3776">
        <v>1</v>
      </c>
      <c r="K3776">
        <v>4.5</v>
      </c>
      <c r="L3776" t="s">
        <v>2</v>
      </c>
      <c r="M3776">
        <v>1</v>
      </c>
      <c r="N3776" t="s">
        <v>994</v>
      </c>
      <c r="O3776">
        <v>1</v>
      </c>
      <c r="P3776" t="str">
        <f>D3776&amp;"-"&amp;F3776&amp;"-"&amp;G3776&amp;"-"&amp;E3776&amp;"-"&amp;H3776</f>
        <v>A2Delta-5.5-f-1-1</v>
      </c>
      <c r="Q3776" t="str">
        <f>I3776&amp;"-"&amp;K3776&amp;"-"&amp;L3776&amp;"-"&amp;J3776&amp;"-"&amp;M3776</f>
        <v>X2Pi-4.5-f-1-1</v>
      </c>
      <c r="R3776">
        <f>B3776+S3776</f>
        <v>26314.925943552</v>
      </c>
      <c r="S3776">
        <f>_xlfn.IFNA(VLOOKUP(Q3776,'MARVEL-X'!A$2:I$1400,7,FALSE),VLOOKUP(Q3776,MARVEL!A$2:J$1522,10,FALSE))</f>
        <v>2992.3659435519999</v>
      </c>
      <c r="T3776">
        <f>IF(P3776=P3775,R3776+T3775,R3776)</f>
        <v>421041.01104811596</v>
      </c>
      <c r="U3776">
        <f>IF(P3776=P3775,1+U3775,1)</f>
        <v>16</v>
      </c>
      <c r="V3776">
        <f t="shared" si="58"/>
        <v>26315.063190507248</v>
      </c>
      <c r="W3776">
        <f>IF(V3776="","",IF(ABS(V3776-R3776)&gt;W$1,ABS(V3776-R3776),""))</f>
        <v>0.13724695524797426</v>
      </c>
      <c r="X3776" t="str">
        <f>Y3776&amp;"-"&amp;Z3776&amp;"-"&amp;AC3776&amp;"-"&amp;AD3776&amp;"-"&amp;AG3776</f>
        <v>5.5-f-A-1-2.5</v>
      </c>
      <c r="Y3776">
        <f>F3776</f>
        <v>5.5</v>
      </c>
      <c r="Z3776" s="2" t="str">
        <f>G3776</f>
        <v>f</v>
      </c>
      <c r="AA3776">
        <f>_xlfn.IFNA(VLOOKUP(X3776,'duo-out'!A$2:Q$5000,5,FALSE),E3776+10*(H3776-1)+1+_xlfn.IFNA(VLOOKUP(D3776,states!A$2:C$10,3,FALSE),1))</f>
        <v>67</v>
      </c>
      <c r="AB3776">
        <f>IF(V3776="","",V3776)</f>
        <v>26315.063190507248</v>
      </c>
      <c r="AC3776" s="2" t="str">
        <f>_xlfn.IFNA(VLOOKUP(D3776,states!A$2:C$10,2,FALSE),"XX")</f>
        <v>A</v>
      </c>
      <c r="AD3776">
        <f>E3776</f>
        <v>1</v>
      </c>
      <c r="AE3776">
        <f>_xlfn.IFNA(VLOOKUP(D3776,states!A$2:D$10,4,FALSE),0)</f>
        <v>2</v>
      </c>
      <c r="AF3776">
        <v>0.5</v>
      </c>
      <c r="AG3776">
        <f>IF(AE3776=0,AF3776,IF(AE3776=1,IF(F3776=0.5,0.5,IF(H3776=1,0.5,1.5)),IF(F3776=0.5,0.5,IF(H3776=1,2.5,1.5))))</f>
        <v>2.5</v>
      </c>
      <c r="AH3776" s="7">
        <f>IF(AC3776="XX",0,1/C3776^(1/5)*IF(E3776=0,100,1)/(E3776+1)^(1/4))</f>
        <v>1.1909323075109752</v>
      </c>
    </row>
    <row r="3777" spans="1:34">
      <c r="A3777">
        <v>4074</v>
      </c>
      <c r="B3777" s="1">
        <v>20424.101600000002</v>
      </c>
      <c r="C3777" s="6">
        <v>3.005E-2</v>
      </c>
      <c r="D3777" t="s">
        <v>3</v>
      </c>
      <c r="E3777">
        <v>1</v>
      </c>
      <c r="F3777">
        <v>5.5</v>
      </c>
      <c r="G3777" t="s">
        <v>2</v>
      </c>
      <c r="H3777">
        <v>2</v>
      </c>
      <c r="I3777" t="s">
        <v>0</v>
      </c>
      <c r="J3777">
        <v>2</v>
      </c>
      <c r="K3777">
        <v>6.5</v>
      </c>
      <c r="L3777" t="s">
        <v>2</v>
      </c>
      <c r="M3777">
        <v>2</v>
      </c>
      <c r="N3777" t="s">
        <v>4130</v>
      </c>
      <c r="O3777">
        <v>1</v>
      </c>
      <c r="P3777" t="str">
        <f>D3777&amp;"-"&amp;F3777&amp;"-"&amp;G3777&amp;"-"&amp;E3777&amp;"-"&amp;H3777</f>
        <v>A2Delta-5.5-f-1-2</v>
      </c>
      <c r="Q3777" t="str">
        <f>I3777&amp;"-"&amp;K3777&amp;"-"&amp;L3777&amp;"-"&amp;J3777&amp;"-"&amp;M3777</f>
        <v>X2Pi-6.5-f-2-2</v>
      </c>
      <c r="R3777">
        <f>B3777+S3777</f>
        <v>26481.100305816002</v>
      </c>
      <c r="S3777">
        <f>_xlfn.IFNA(VLOOKUP(Q3777,'MARVEL-X'!A$2:I$1400,7,FALSE),VLOOKUP(Q3777,MARVEL!A$2:J$1522,10,FALSE))</f>
        <v>6056.9987058160004</v>
      </c>
      <c r="T3777">
        <f>IF(P3777=P3776,R3777+T3776,R3777)</f>
        <v>26481.100305816002</v>
      </c>
      <c r="U3777">
        <f>IF(P3777=P3776,1+U3776,1)</f>
        <v>1</v>
      </c>
      <c r="V3777" t="str">
        <f t="shared" si="58"/>
        <v/>
      </c>
      <c r="W3777" t="str">
        <f>IF(V3777="","",IF(ABS(V3777-R3777)&gt;W$1,ABS(V3777-R3777),""))</f>
        <v/>
      </c>
      <c r="X3777" t="str">
        <f>Y3777&amp;"-"&amp;Z3777&amp;"-"&amp;AC3777&amp;"-"&amp;AD3777&amp;"-"&amp;AG3777</f>
        <v>5.5-f-A-1-1.5</v>
      </c>
      <c r="Y3777">
        <f>F3777</f>
        <v>5.5</v>
      </c>
      <c r="Z3777" s="2" t="str">
        <f>G3777</f>
        <v>f</v>
      </c>
      <c r="AA3777">
        <f>_xlfn.IFNA(VLOOKUP(X3777,'duo-out'!A$2:Q$5000,5,FALSE),E3777+10*(H3777-1)+1+_xlfn.IFNA(VLOOKUP(D3777,states!A$2:C$10,3,FALSE),1))</f>
        <v>68</v>
      </c>
      <c r="AB3777" t="str">
        <f>IF(V3777="","",V3777)</f>
        <v/>
      </c>
      <c r="AC3777" s="2" t="str">
        <f>_xlfn.IFNA(VLOOKUP(D3777,states!A$2:C$10,2,FALSE),"XX")</f>
        <v>A</v>
      </c>
      <c r="AD3777">
        <f>E3777</f>
        <v>1</v>
      </c>
      <c r="AE3777">
        <f>_xlfn.IFNA(VLOOKUP(D3777,states!A$2:D$10,4,FALSE),0)</f>
        <v>2</v>
      </c>
      <c r="AF3777">
        <v>0.5</v>
      </c>
      <c r="AG3777">
        <f>IF(AE3777=0,AF3777,IF(AE3777=1,IF(F3777=0.5,0.5,IF(H3777=1,0.5,1.5)),IF(F3777=0.5,0.5,IF(H3777=1,2.5,1.5))))</f>
        <v>1.5</v>
      </c>
      <c r="AH3777" s="7">
        <f>IF(AC3777="XX",0,1/C3777^(1/5)*IF(E3777=0,100,1)/(E3777+1)^(1/4))</f>
        <v>1.6950152340975533</v>
      </c>
    </row>
    <row r="3778" spans="1:34">
      <c r="A3778">
        <v>4067</v>
      </c>
      <c r="B3778" s="1">
        <v>20608.061799999999</v>
      </c>
      <c r="C3778" s="6">
        <v>7.1390000000000004E-3</v>
      </c>
      <c r="D3778" t="s">
        <v>3</v>
      </c>
      <c r="E3778">
        <v>1</v>
      </c>
      <c r="F3778">
        <v>5.5</v>
      </c>
      <c r="G3778" t="s">
        <v>2</v>
      </c>
      <c r="H3778">
        <v>2</v>
      </c>
      <c r="I3778" t="s">
        <v>0</v>
      </c>
      <c r="J3778">
        <v>2</v>
      </c>
      <c r="K3778">
        <v>5.5</v>
      </c>
      <c r="L3778" t="s">
        <v>1</v>
      </c>
      <c r="M3778">
        <v>2</v>
      </c>
      <c r="N3778" t="s">
        <v>4123</v>
      </c>
      <c r="O3778">
        <v>1</v>
      </c>
      <c r="P3778" t="str">
        <f>D3778&amp;"-"&amp;F3778&amp;"-"&amp;G3778&amp;"-"&amp;E3778&amp;"-"&amp;H3778</f>
        <v>A2Delta-5.5-f-1-2</v>
      </c>
      <c r="Q3778" t="str">
        <f>I3778&amp;"-"&amp;K3778&amp;"-"&amp;L3778&amp;"-"&amp;J3778&amp;"-"&amp;M3778</f>
        <v>X2Pi-5.5-e-2-2</v>
      </c>
      <c r="R3778">
        <f>B3778+S3778</f>
        <v>26481.123824834998</v>
      </c>
      <c r="S3778">
        <f>_xlfn.IFNA(VLOOKUP(Q3778,'MARVEL-X'!A$2:I$1400,7,FALSE),VLOOKUP(Q3778,MARVEL!A$2:J$1522,10,FALSE))</f>
        <v>5873.0620248349996</v>
      </c>
      <c r="T3778">
        <f>IF(P3778=P3777,R3778+T3777,R3778)</f>
        <v>52962.224130650997</v>
      </c>
      <c r="U3778">
        <f>IF(P3778=P3777,1+U3777,1)</f>
        <v>2</v>
      </c>
      <c r="V3778" t="str">
        <f t="shared" si="58"/>
        <v/>
      </c>
      <c r="W3778" t="str">
        <f>IF(V3778="","",IF(ABS(V3778-R3778)&gt;W$1,ABS(V3778-R3778),""))</f>
        <v/>
      </c>
      <c r="X3778" t="str">
        <f>Y3778&amp;"-"&amp;Z3778&amp;"-"&amp;AC3778&amp;"-"&amp;AD3778&amp;"-"&amp;AG3778</f>
        <v>5.5-f-A-1-1.5</v>
      </c>
      <c r="Y3778">
        <f>F3778</f>
        <v>5.5</v>
      </c>
      <c r="Z3778" s="2" t="str">
        <f>G3778</f>
        <v>f</v>
      </c>
      <c r="AA3778">
        <f>_xlfn.IFNA(VLOOKUP(X3778,'duo-out'!A$2:Q$5000,5,FALSE),E3778+10*(H3778-1)+1+_xlfn.IFNA(VLOOKUP(D3778,states!A$2:C$10,3,FALSE),1))</f>
        <v>68</v>
      </c>
      <c r="AB3778" t="str">
        <f>IF(V3778="","",V3778)</f>
        <v/>
      </c>
      <c r="AC3778" s="2" t="str">
        <f>_xlfn.IFNA(VLOOKUP(D3778,states!A$2:C$10,2,FALSE),"XX")</f>
        <v>A</v>
      </c>
      <c r="AD3778">
        <f>E3778</f>
        <v>1</v>
      </c>
      <c r="AE3778">
        <f>_xlfn.IFNA(VLOOKUP(D3778,states!A$2:D$10,4,FALSE),0)</f>
        <v>2</v>
      </c>
      <c r="AF3778">
        <v>0.5</v>
      </c>
      <c r="AG3778">
        <f>IF(AE3778=0,AF3778,IF(AE3778=1,IF(F3778=0.5,0.5,IF(H3778=1,0.5,1.5)),IF(F3778=0.5,0.5,IF(H3778=1,2.5,1.5))))</f>
        <v>1.5</v>
      </c>
      <c r="AH3778" s="7">
        <f>IF(AC3778="XX",0,1/C3778^(1/5)*IF(E3778=0,100,1)/(E3778+1)^(1/4))</f>
        <v>2.2595139381826335</v>
      </c>
    </row>
    <row r="3779" spans="1:34">
      <c r="A3779">
        <v>4043</v>
      </c>
      <c r="B3779" s="1">
        <v>20763.384300000002</v>
      </c>
      <c r="C3779" s="6">
        <v>8.456E-3</v>
      </c>
      <c r="D3779" t="s">
        <v>3</v>
      </c>
      <c r="E3779">
        <v>1</v>
      </c>
      <c r="F3779">
        <v>5.5</v>
      </c>
      <c r="G3779" t="s">
        <v>2</v>
      </c>
      <c r="H3779">
        <v>2</v>
      </c>
      <c r="I3779" t="s">
        <v>0</v>
      </c>
      <c r="J3779">
        <v>2</v>
      </c>
      <c r="K3779">
        <v>4.5</v>
      </c>
      <c r="L3779" t="s">
        <v>2</v>
      </c>
      <c r="M3779">
        <v>2</v>
      </c>
      <c r="N3779" t="s">
        <v>4099</v>
      </c>
      <c r="O3779">
        <v>1</v>
      </c>
      <c r="P3779" t="str">
        <f>D3779&amp;"-"&amp;F3779&amp;"-"&amp;G3779&amp;"-"&amp;E3779&amp;"-"&amp;H3779</f>
        <v>A2Delta-5.5-f-1-2</v>
      </c>
      <c r="Q3779" t="str">
        <f>I3779&amp;"-"&amp;K3779&amp;"-"&amp;L3779&amp;"-"&amp;J3779&amp;"-"&amp;M3779</f>
        <v>X2Pi-4.5-f-2-2</v>
      </c>
      <c r="R3779">
        <f>B3779+S3779</f>
        <v>26481.133775368002</v>
      </c>
      <c r="S3779">
        <f>_xlfn.IFNA(VLOOKUP(Q3779,'MARVEL-X'!A$2:I$1400,7,FALSE),VLOOKUP(Q3779,MARVEL!A$2:J$1522,10,FALSE))</f>
        <v>5717.7494753680003</v>
      </c>
      <c r="T3779">
        <f>IF(P3779=P3778,R3779+T3778,R3779)</f>
        <v>79443.357906018995</v>
      </c>
      <c r="U3779">
        <f>IF(P3779=P3778,1+U3778,1)</f>
        <v>3</v>
      </c>
      <c r="V3779" t="str">
        <f t="shared" ref="V3779:V3842" si="59">IF(P3779=P3780,"",T3779/U3779)</f>
        <v/>
      </c>
      <c r="W3779" t="str">
        <f>IF(V3779="","",IF(ABS(V3779-R3779)&gt;W$1,ABS(V3779-R3779),""))</f>
        <v/>
      </c>
      <c r="X3779" t="str">
        <f>Y3779&amp;"-"&amp;Z3779&amp;"-"&amp;AC3779&amp;"-"&amp;AD3779&amp;"-"&amp;AG3779</f>
        <v>5.5-f-A-1-1.5</v>
      </c>
      <c r="Y3779">
        <f>F3779</f>
        <v>5.5</v>
      </c>
      <c r="Z3779" s="2" t="str">
        <f>G3779</f>
        <v>f</v>
      </c>
      <c r="AA3779">
        <f>_xlfn.IFNA(VLOOKUP(X3779,'duo-out'!A$2:Q$5000,5,FALSE),E3779+10*(H3779-1)+1+_xlfn.IFNA(VLOOKUP(D3779,states!A$2:C$10,3,FALSE),1))</f>
        <v>68</v>
      </c>
      <c r="AB3779" t="str">
        <f>IF(V3779="","",V3779)</f>
        <v/>
      </c>
      <c r="AC3779" s="2" t="str">
        <f>_xlfn.IFNA(VLOOKUP(D3779,states!A$2:C$10,2,FALSE),"XX")</f>
        <v>A</v>
      </c>
      <c r="AD3779">
        <f>E3779</f>
        <v>1</v>
      </c>
      <c r="AE3779">
        <f>_xlfn.IFNA(VLOOKUP(D3779,states!A$2:D$10,4,FALSE),0)</f>
        <v>2</v>
      </c>
      <c r="AF3779">
        <v>0.5</v>
      </c>
      <c r="AG3779">
        <f>IF(AE3779=0,AF3779,IF(AE3779=1,IF(F3779=0.5,0.5,IF(H3779=1,0.5,1.5)),IF(F3779=0.5,0.5,IF(H3779=1,2.5,1.5))))</f>
        <v>1.5</v>
      </c>
      <c r="AH3779" s="7">
        <f>IF(AC3779="XX",0,1/C3779^(1/5)*IF(E3779=0,100,1)/(E3779+1)^(1/4))</f>
        <v>2.1842860202106684</v>
      </c>
    </row>
    <row r="3780" spans="1:34">
      <c r="A3780">
        <v>3623</v>
      </c>
      <c r="B3780" s="1">
        <v>23001.6636</v>
      </c>
      <c r="C3780" s="6">
        <v>5.0000000000000001E-3</v>
      </c>
      <c r="D3780" t="s">
        <v>3</v>
      </c>
      <c r="E3780">
        <v>1</v>
      </c>
      <c r="F3780">
        <v>5.5</v>
      </c>
      <c r="G3780" t="s">
        <v>2</v>
      </c>
      <c r="H3780">
        <v>2</v>
      </c>
      <c r="I3780" t="s">
        <v>0</v>
      </c>
      <c r="J3780">
        <v>1</v>
      </c>
      <c r="K3780">
        <v>6.5</v>
      </c>
      <c r="L3780" t="s">
        <v>2</v>
      </c>
      <c r="M3780">
        <v>2</v>
      </c>
      <c r="N3780" t="s">
        <v>3679</v>
      </c>
      <c r="O3780">
        <v>1</v>
      </c>
      <c r="P3780" t="str">
        <f>D3780&amp;"-"&amp;F3780&amp;"-"&amp;G3780&amp;"-"&amp;E3780&amp;"-"&amp;H3780</f>
        <v>A2Delta-5.5-f-1-2</v>
      </c>
      <c r="Q3780" t="str">
        <f>I3780&amp;"-"&amp;K3780&amp;"-"&amp;L3780&amp;"-"&amp;J3780&amp;"-"&amp;M3780</f>
        <v>X2Pi-6.5-f-1-2</v>
      </c>
      <c r="R3780">
        <f>B3780+S3780</f>
        <v>26481.129744261001</v>
      </c>
      <c r="S3780">
        <f>_xlfn.IFNA(VLOOKUP(Q3780,'MARVEL-X'!A$2:I$1400,7,FALSE),VLOOKUP(Q3780,MARVEL!A$2:J$1522,10,FALSE))</f>
        <v>3479.466144261</v>
      </c>
      <c r="T3780">
        <f>IF(P3780=P3779,R3780+T3779,R3780)</f>
        <v>105924.48765028</v>
      </c>
      <c r="U3780">
        <f>IF(P3780=P3779,1+U3779,1)</f>
        <v>4</v>
      </c>
      <c r="V3780" t="str">
        <f t="shared" si="59"/>
        <v/>
      </c>
      <c r="W3780" t="str">
        <f>IF(V3780="","",IF(ABS(V3780-R3780)&gt;W$1,ABS(V3780-R3780),""))</f>
        <v/>
      </c>
      <c r="X3780" t="str">
        <f>Y3780&amp;"-"&amp;Z3780&amp;"-"&amp;AC3780&amp;"-"&amp;AD3780&amp;"-"&amp;AG3780</f>
        <v>5.5-f-A-1-1.5</v>
      </c>
      <c r="Y3780">
        <f>F3780</f>
        <v>5.5</v>
      </c>
      <c r="Z3780" s="2" t="str">
        <f>G3780</f>
        <v>f</v>
      </c>
      <c r="AA3780">
        <f>_xlfn.IFNA(VLOOKUP(X3780,'duo-out'!A$2:Q$5000,5,FALSE),E3780+10*(H3780-1)+1+_xlfn.IFNA(VLOOKUP(D3780,states!A$2:C$10,3,FALSE),1))</f>
        <v>68</v>
      </c>
      <c r="AB3780" t="str">
        <f>IF(V3780="","",V3780)</f>
        <v/>
      </c>
      <c r="AC3780" s="2" t="str">
        <f>_xlfn.IFNA(VLOOKUP(D3780,states!A$2:C$10,2,FALSE),"XX")</f>
        <v>A</v>
      </c>
      <c r="AD3780">
        <f>E3780</f>
        <v>1</v>
      </c>
      <c r="AE3780">
        <f>_xlfn.IFNA(VLOOKUP(D3780,states!A$2:D$10,4,FALSE),0)</f>
        <v>2</v>
      </c>
      <c r="AF3780">
        <v>0.5</v>
      </c>
      <c r="AG3780">
        <f>IF(AE3780=0,AF3780,IF(AE3780=1,IF(F3780=0.5,0.5,IF(H3780=1,0.5,1.5)),IF(F3780=0.5,0.5,IF(H3780=1,2.5,1.5))))</f>
        <v>1.5</v>
      </c>
      <c r="AH3780" s="7">
        <f>IF(AC3780="XX",0,1/C3780^(1/5)*IF(E3780=0,100,1)/(E3780+1)^(1/4))</f>
        <v>2.4263223583284943</v>
      </c>
    </row>
    <row r="3781" spans="1:34">
      <c r="A3781">
        <v>3604</v>
      </c>
      <c r="B3781" s="1">
        <v>23193.051200000002</v>
      </c>
      <c r="C3781" s="6">
        <v>3.4380000000000001E-2</v>
      </c>
      <c r="D3781" t="s">
        <v>3</v>
      </c>
      <c r="E3781">
        <v>1</v>
      </c>
      <c r="F3781">
        <v>5.5</v>
      </c>
      <c r="G3781" t="s">
        <v>2</v>
      </c>
      <c r="H3781">
        <v>2</v>
      </c>
      <c r="I3781" t="s">
        <v>0</v>
      </c>
      <c r="J3781">
        <v>1</v>
      </c>
      <c r="K3781">
        <v>5.5</v>
      </c>
      <c r="L3781" t="s">
        <v>1</v>
      </c>
      <c r="M3781">
        <v>2</v>
      </c>
      <c r="N3781" t="s">
        <v>3660</v>
      </c>
      <c r="O3781">
        <v>1</v>
      </c>
      <c r="P3781" t="str">
        <f>D3781&amp;"-"&amp;F3781&amp;"-"&amp;G3781&amp;"-"&amp;E3781&amp;"-"&amp;H3781</f>
        <v>A2Delta-5.5-f-1-2</v>
      </c>
      <c r="Q3781" t="str">
        <f>I3781&amp;"-"&amp;K3781&amp;"-"&amp;L3781&amp;"-"&amp;J3781&amp;"-"&amp;M3781</f>
        <v>X2Pi-5.5-e-1-2</v>
      </c>
      <c r="R3781">
        <f>B3781+S3781</f>
        <v>26481.161572313002</v>
      </c>
      <c r="S3781">
        <f>_xlfn.IFNA(VLOOKUP(Q3781,'MARVEL-X'!A$2:I$1400,7,FALSE),VLOOKUP(Q3781,MARVEL!A$2:J$1522,10,FALSE))</f>
        <v>3288.110372313</v>
      </c>
      <c r="T3781">
        <f>IF(P3781=P3780,R3781+T3780,R3781)</f>
        <v>132405.649222593</v>
      </c>
      <c r="U3781">
        <f>IF(P3781=P3780,1+U3780,1)</f>
        <v>5</v>
      </c>
      <c r="V3781" t="str">
        <f t="shared" si="59"/>
        <v/>
      </c>
      <c r="W3781" t="str">
        <f>IF(V3781="","",IF(ABS(V3781-R3781)&gt;W$1,ABS(V3781-R3781),""))</f>
        <v/>
      </c>
      <c r="X3781" t="str">
        <f>Y3781&amp;"-"&amp;Z3781&amp;"-"&amp;AC3781&amp;"-"&amp;AD3781&amp;"-"&amp;AG3781</f>
        <v>5.5-f-A-1-1.5</v>
      </c>
      <c r="Y3781">
        <f>F3781</f>
        <v>5.5</v>
      </c>
      <c r="Z3781" s="2" t="str">
        <f>G3781</f>
        <v>f</v>
      </c>
      <c r="AA3781">
        <f>_xlfn.IFNA(VLOOKUP(X3781,'duo-out'!A$2:Q$5000,5,FALSE),E3781+10*(H3781-1)+1+_xlfn.IFNA(VLOOKUP(D3781,states!A$2:C$10,3,FALSE),1))</f>
        <v>68</v>
      </c>
      <c r="AB3781" t="str">
        <f>IF(V3781="","",V3781)</f>
        <v/>
      </c>
      <c r="AC3781" s="2" t="str">
        <f>_xlfn.IFNA(VLOOKUP(D3781,states!A$2:C$10,2,FALSE),"XX")</f>
        <v>A</v>
      </c>
      <c r="AD3781">
        <f>E3781</f>
        <v>1</v>
      </c>
      <c r="AE3781">
        <f>_xlfn.IFNA(VLOOKUP(D3781,states!A$2:D$10,4,FALSE),0)</f>
        <v>2</v>
      </c>
      <c r="AF3781">
        <v>0.5</v>
      </c>
      <c r="AG3781">
        <f>IF(AE3781=0,AF3781,IF(AE3781=1,IF(F3781=0.5,0.5,IF(H3781=1,0.5,1.5)),IF(F3781=0.5,0.5,IF(H3781=1,2.5,1.5))))</f>
        <v>1.5</v>
      </c>
      <c r="AH3781" s="7">
        <f>IF(AC3781="XX",0,1/C3781^(1/5)*IF(E3781=0,100,1)/(E3781+1)^(1/4))</f>
        <v>1.6499900550724387</v>
      </c>
    </row>
    <row r="3782" spans="1:34">
      <c r="A3782">
        <v>3563</v>
      </c>
      <c r="B3782" s="1">
        <v>23354.575099999998</v>
      </c>
      <c r="C3782" s="6">
        <v>1.123E-2</v>
      </c>
      <c r="D3782" t="s">
        <v>3</v>
      </c>
      <c r="E3782">
        <v>1</v>
      </c>
      <c r="F3782">
        <v>5.5</v>
      </c>
      <c r="G3782" t="s">
        <v>2</v>
      </c>
      <c r="H3782">
        <v>2</v>
      </c>
      <c r="I3782" t="s">
        <v>0</v>
      </c>
      <c r="J3782">
        <v>1</v>
      </c>
      <c r="K3782">
        <v>4.5</v>
      </c>
      <c r="L3782" t="s">
        <v>2</v>
      </c>
      <c r="M3782">
        <v>2</v>
      </c>
      <c r="N3782" t="s">
        <v>3619</v>
      </c>
      <c r="O3782">
        <v>1</v>
      </c>
      <c r="P3782" t="str">
        <f>D3782&amp;"-"&amp;F3782&amp;"-"&amp;G3782&amp;"-"&amp;E3782&amp;"-"&amp;H3782</f>
        <v>A2Delta-5.5-f-1-2</v>
      </c>
      <c r="Q3782" t="str">
        <f>I3782&amp;"-"&amp;K3782&amp;"-"&amp;L3782&amp;"-"&amp;J3782&amp;"-"&amp;M3782</f>
        <v>X2Pi-4.5-f-1-2</v>
      </c>
      <c r="R3782">
        <f>B3782+S3782</f>
        <v>26481.121971539</v>
      </c>
      <c r="S3782">
        <f>_xlfn.IFNA(VLOOKUP(Q3782,'MARVEL-X'!A$2:I$1400,7,FALSE),VLOOKUP(Q3782,MARVEL!A$2:J$1522,10,FALSE))</f>
        <v>3126.5468715390002</v>
      </c>
      <c r="T3782">
        <f>IF(P3782=P3781,R3782+T3781,R3782)</f>
        <v>158886.77119413199</v>
      </c>
      <c r="U3782">
        <f>IF(P3782=P3781,1+U3781,1)</f>
        <v>6</v>
      </c>
      <c r="V3782" t="str">
        <f t="shared" si="59"/>
        <v/>
      </c>
      <c r="W3782" t="str">
        <f>IF(V3782="","",IF(ABS(V3782-R3782)&gt;W$1,ABS(V3782-R3782),""))</f>
        <v/>
      </c>
      <c r="X3782" t="str">
        <f>Y3782&amp;"-"&amp;Z3782&amp;"-"&amp;AC3782&amp;"-"&amp;AD3782&amp;"-"&amp;AG3782</f>
        <v>5.5-f-A-1-1.5</v>
      </c>
      <c r="Y3782">
        <f>F3782</f>
        <v>5.5</v>
      </c>
      <c r="Z3782" s="2" t="str">
        <f>G3782</f>
        <v>f</v>
      </c>
      <c r="AA3782">
        <f>_xlfn.IFNA(VLOOKUP(X3782,'duo-out'!A$2:Q$5000,5,FALSE),E3782+10*(H3782-1)+1+_xlfn.IFNA(VLOOKUP(D3782,states!A$2:C$10,3,FALSE),1))</f>
        <v>68</v>
      </c>
      <c r="AB3782" t="str">
        <f>IF(V3782="","",V3782)</f>
        <v/>
      </c>
      <c r="AC3782" s="2" t="str">
        <f>_xlfn.IFNA(VLOOKUP(D3782,states!A$2:C$10,2,FALSE),"XX")</f>
        <v>A</v>
      </c>
      <c r="AD3782">
        <f>E3782</f>
        <v>1</v>
      </c>
      <c r="AE3782">
        <f>_xlfn.IFNA(VLOOKUP(D3782,states!A$2:D$10,4,FALSE),0)</f>
        <v>2</v>
      </c>
      <c r="AF3782">
        <v>0.5</v>
      </c>
      <c r="AG3782">
        <f>IF(AE3782=0,AF3782,IF(AE3782=1,IF(F3782=0.5,0.5,IF(H3782=1,0.5,1.5)),IF(F3782=0.5,0.5,IF(H3782=1,2.5,1.5))))</f>
        <v>1.5</v>
      </c>
      <c r="AH3782" s="7">
        <f>IF(AC3782="XX",0,1/C3782^(1/5)*IF(E3782=0,100,1)/(E3782+1)^(1/4))</f>
        <v>2.063794970952515</v>
      </c>
    </row>
    <row r="3783" spans="1:34">
      <c r="A3783">
        <v>3558</v>
      </c>
      <c r="B3783" s="1">
        <v>23352.313099999999</v>
      </c>
      <c r="C3783" s="6">
        <v>2.7349999999999999E-2</v>
      </c>
      <c r="D3783" t="s">
        <v>3</v>
      </c>
      <c r="E3783">
        <v>1</v>
      </c>
      <c r="F3783">
        <v>5.5</v>
      </c>
      <c r="G3783" t="s">
        <v>2</v>
      </c>
      <c r="H3783">
        <v>2</v>
      </c>
      <c r="I3783" t="s">
        <v>0</v>
      </c>
      <c r="J3783">
        <v>1</v>
      </c>
      <c r="K3783">
        <v>5.5</v>
      </c>
      <c r="L3783" t="s">
        <v>1</v>
      </c>
      <c r="M3783">
        <v>1</v>
      </c>
      <c r="N3783" t="s">
        <v>3614</v>
      </c>
      <c r="O3783">
        <v>1</v>
      </c>
      <c r="P3783" t="str">
        <f>D3783&amp;"-"&amp;F3783&amp;"-"&amp;G3783&amp;"-"&amp;E3783&amp;"-"&amp;H3783</f>
        <v>A2Delta-5.5-f-1-2</v>
      </c>
      <c r="Q3783" t="str">
        <f>I3783&amp;"-"&amp;K3783&amp;"-"&amp;L3783&amp;"-"&amp;J3783&amp;"-"&amp;M3783</f>
        <v>X2Pi-5.5-e-1-1</v>
      </c>
      <c r="R3783">
        <f>B3783+S3783</f>
        <v>26481.148324471</v>
      </c>
      <c r="S3783">
        <f>_xlfn.IFNA(VLOOKUP(Q3783,'MARVEL-X'!A$2:I$1400,7,FALSE),VLOOKUP(Q3783,MARVEL!A$2:J$1522,10,FALSE))</f>
        <v>3128.8352244709999</v>
      </c>
      <c r="T3783">
        <f>IF(P3783=P3782,R3783+T3782,R3783)</f>
        <v>185367.91951860298</v>
      </c>
      <c r="U3783">
        <f>IF(P3783=P3782,1+U3782,1)</f>
        <v>7</v>
      </c>
      <c r="V3783" t="str">
        <f t="shared" si="59"/>
        <v/>
      </c>
      <c r="W3783" t="str">
        <f>IF(V3783="","",IF(ABS(V3783-R3783)&gt;W$1,ABS(V3783-R3783),""))</f>
        <v/>
      </c>
      <c r="X3783" t="str">
        <f>Y3783&amp;"-"&amp;Z3783&amp;"-"&amp;AC3783&amp;"-"&amp;AD3783&amp;"-"&amp;AG3783</f>
        <v>5.5-f-A-1-1.5</v>
      </c>
      <c r="Y3783">
        <f>F3783</f>
        <v>5.5</v>
      </c>
      <c r="Z3783" s="2" t="str">
        <f>G3783</f>
        <v>f</v>
      </c>
      <c r="AA3783">
        <f>_xlfn.IFNA(VLOOKUP(X3783,'duo-out'!A$2:Q$5000,5,FALSE),E3783+10*(H3783-1)+1+_xlfn.IFNA(VLOOKUP(D3783,states!A$2:C$10,3,FALSE),1))</f>
        <v>68</v>
      </c>
      <c r="AB3783" t="str">
        <f>IF(V3783="","",V3783)</f>
        <v/>
      </c>
      <c r="AC3783" s="2" t="str">
        <f>_xlfn.IFNA(VLOOKUP(D3783,states!A$2:C$10,2,FALSE),"XX")</f>
        <v>A</v>
      </c>
      <c r="AD3783">
        <f>E3783</f>
        <v>1</v>
      </c>
      <c r="AE3783">
        <f>_xlfn.IFNA(VLOOKUP(D3783,states!A$2:D$10,4,FALSE),0)</f>
        <v>2</v>
      </c>
      <c r="AF3783">
        <v>0.5</v>
      </c>
      <c r="AG3783">
        <f>IF(AE3783=0,AF3783,IF(AE3783=1,IF(F3783=0.5,0.5,IF(H3783=1,0.5,1.5)),IF(F3783=0.5,0.5,IF(H3783=1,2.5,1.5))))</f>
        <v>1.5</v>
      </c>
      <c r="AH3783" s="7">
        <f>IF(AC3783="XX",0,1/C3783^(1/5)*IF(E3783=0,100,1)/(E3783+1)^(1/4))</f>
        <v>1.7272334296998311</v>
      </c>
    </row>
    <row r="3784" spans="1:34">
      <c r="A3784">
        <v>2955</v>
      </c>
      <c r="B3784" s="1">
        <v>23001.641</v>
      </c>
      <c r="C3784" s="6">
        <v>2.7199999999999998E-2</v>
      </c>
      <c r="D3784" t="s">
        <v>3</v>
      </c>
      <c r="E3784">
        <v>1</v>
      </c>
      <c r="F3784">
        <v>5.5</v>
      </c>
      <c r="G3784" t="s">
        <v>2</v>
      </c>
      <c r="H3784">
        <v>2</v>
      </c>
      <c r="I3784" t="s">
        <v>0</v>
      </c>
      <c r="J3784">
        <v>1</v>
      </c>
      <c r="K3784">
        <v>6.5</v>
      </c>
      <c r="L3784" t="s">
        <v>2</v>
      </c>
      <c r="M3784">
        <v>2</v>
      </c>
      <c r="N3784" t="s">
        <v>3011</v>
      </c>
      <c r="O3784">
        <v>1</v>
      </c>
      <c r="P3784" t="str">
        <f>D3784&amp;"-"&amp;F3784&amp;"-"&amp;G3784&amp;"-"&amp;E3784&amp;"-"&amp;H3784</f>
        <v>A2Delta-5.5-f-1-2</v>
      </c>
      <c r="Q3784" t="str">
        <f>I3784&amp;"-"&amp;K3784&amp;"-"&amp;L3784&amp;"-"&amp;J3784&amp;"-"&amp;M3784</f>
        <v>X2Pi-6.5-f-1-2</v>
      </c>
      <c r="R3784">
        <f>B3784+S3784</f>
        <v>26481.107144261001</v>
      </c>
      <c r="S3784">
        <f>_xlfn.IFNA(VLOOKUP(Q3784,'MARVEL-X'!A$2:I$1400,7,FALSE),VLOOKUP(Q3784,MARVEL!A$2:J$1522,10,FALSE))</f>
        <v>3479.466144261</v>
      </c>
      <c r="T3784">
        <f>IF(P3784=P3783,R3784+T3783,R3784)</f>
        <v>211849.02666286399</v>
      </c>
      <c r="U3784">
        <f>IF(P3784=P3783,1+U3783,1)</f>
        <v>8</v>
      </c>
      <c r="V3784" t="str">
        <f t="shared" si="59"/>
        <v/>
      </c>
      <c r="W3784" t="str">
        <f>IF(V3784="","",IF(ABS(V3784-R3784)&gt;W$1,ABS(V3784-R3784),""))</f>
        <v/>
      </c>
      <c r="X3784" t="str">
        <f>Y3784&amp;"-"&amp;Z3784&amp;"-"&amp;AC3784&amp;"-"&amp;AD3784&amp;"-"&amp;AG3784</f>
        <v>5.5-f-A-1-1.5</v>
      </c>
      <c r="Y3784">
        <f>F3784</f>
        <v>5.5</v>
      </c>
      <c r="Z3784" s="2" t="str">
        <f>G3784</f>
        <v>f</v>
      </c>
      <c r="AA3784">
        <f>_xlfn.IFNA(VLOOKUP(X3784,'duo-out'!A$2:Q$5000,5,FALSE),E3784+10*(H3784-1)+1+_xlfn.IFNA(VLOOKUP(D3784,states!A$2:C$10,3,FALSE),1))</f>
        <v>68</v>
      </c>
      <c r="AB3784" t="str">
        <f>IF(V3784="","",V3784)</f>
        <v/>
      </c>
      <c r="AC3784" s="2" t="str">
        <f>_xlfn.IFNA(VLOOKUP(D3784,states!A$2:C$10,2,FALSE),"XX")</f>
        <v>A</v>
      </c>
      <c r="AD3784">
        <f>E3784</f>
        <v>1</v>
      </c>
      <c r="AE3784">
        <f>_xlfn.IFNA(VLOOKUP(D3784,states!A$2:D$10,4,FALSE),0)</f>
        <v>2</v>
      </c>
      <c r="AF3784">
        <v>0.5</v>
      </c>
      <c r="AG3784">
        <f>IF(AE3784=0,AF3784,IF(AE3784=1,IF(F3784=0.5,0.5,IF(H3784=1,0.5,1.5)),IF(F3784=0.5,0.5,IF(H3784=1,2.5,1.5))))</f>
        <v>1.5</v>
      </c>
      <c r="AH3784" s="7">
        <f>IF(AC3784="XX",0,1/C3784^(1/5)*IF(E3784=0,100,1)/(E3784+1)^(1/4))</f>
        <v>1.7291342781347825</v>
      </c>
    </row>
    <row r="3785" spans="1:34">
      <c r="A3785">
        <v>2944</v>
      </c>
      <c r="B3785" s="1">
        <v>23193.027099999999</v>
      </c>
      <c r="C3785" s="6">
        <v>1.162E-2</v>
      </c>
      <c r="D3785" t="s">
        <v>3</v>
      </c>
      <c r="E3785">
        <v>1</v>
      </c>
      <c r="F3785">
        <v>5.5</v>
      </c>
      <c r="G3785" t="s">
        <v>2</v>
      </c>
      <c r="H3785">
        <v>2</v>
      </c>
      <c r="I3785" t="s">
        <v>0</v>
      </c>
      <c r="J3785">
        <v>1</v>
      </c>
      <c r="K3785">
        <v>5.5</v>
      </c>
      <c r="L3785" t="s">
        <v>1</v>
      </c>
      <c r="M3785">
        <v>2</v>
      </c>
      <c r="N3785" t="s">
        <v>3000</v>
      </c>
      <c r="O3785">
        <v>1</v>
      </c>
      <c r="P3785" t="str">
        <f>D3785&amp;"-"&amp;F3785&amp;"-"&amp;G3785&amp;"-"&amp;E3785&amp;"-"&amp;H3785</f>
        <v>A2Delta-5.5-f-1-2</v>
      </c>
      <c r="Q3785" t="str">
        <f>I3785&amp;"-"&amp;K3785&amp;"-"&amp;L3785&amp;"-"&amp;J3785&amp;"-"&amp;M3785</f>
        <v>X2Pi-5.5-e-1-2</v>
      </c>
      <c r="R3785">
        <f>B3785+S3785</f>
        <v>26481.137472312999</v>
      </c>
      <c r="S3785">
        <f>_xlfn.IFNA(VLOOKUP(Q3785,'MARVEL-X'!A$2:I$1400,7,FALSE),VLOOKUP(Q3785,MARVEL!A$2:J$1522,10,FALSE))</f>
        <v>3288.110372313</v>
      </c>
      <c r="T3785">
        <f>IF(P3785=P3784,R3785+T3784,R3785)</f>
        <v>238330.16413517698</v>
      </c>
      <c r="U3785">
        <f>IF(P3785=P3784,1+U3784,1)</f>
        <v>9</v>
      </c>
      <c r="V3785" t="str">
        <f t="shared" si="59"/>
        <v/>
      </c>
      <c r="W3785" t="str">
        <f>IF(V3785="","",IF(ABS(V3785-R3785)&gt;W$1,ABS(V3785-R3785),""))</f>
        <v/>
      </c>
      <c r="X3785" t="str">
        <f>Y3785&amp;"-"&amp;Z3785&amp;"-"&amp;AC3785&amp;"-"&amp;AD3785&amp;"-"&amp;AG3785</f>
        <v>5.5-f-A-1-1.5</v>
      </c>
      <c r="Y3785">
        <f>F3785</f>
        <v>5.5</v>
      </c>
      <c r="Z3785" s="2" t="str">
        <f>G3785</f>
        <v>f</v>
      </c>
      <c r="AA3785">
        <f>_xlfn.IFNA(VLOOKUP(X3785,'duo-out'!A$2:Q$5000,5,FALSE),E3785+10*(H3785-1)+1+_xlfn.IFNA(VLOOKUP(D3785,states!A$2:C$10,3,FALSE),1))</f>
        <v>68</v>
      </c>
      <c r="AB3785" t="str">
        <f>IF(V3785="","",V3785)</f>
        <v/>
      </c>
      <c r="AC3785" s="2" t="str">
        <f>_xlfn.IFNA(VLOOKUP(D3785,states!A$2:C$10,2,FALSE),"XX")</f>
        <v>A</v>
      </c>
      <c r="AD3785">
        <f>E3785</f>
        <v>1</v>
      </c>
      <c r="AE3785">
        <f>_xlfn.IFNA(VLOOKUP(D3785,states!A$2:D$10,4,FALSE),0)</f>
        <v>2</v>
      </c>
      <c r="AF3785">
        <v>0.5</v>
      </c>
      <c r="AG3785">
        <f>IF(AE3785=0,AF3785,IF(AE3785=1,IF(F3785=0.5,0.5,IF(H3785=1,0.5,1.5)),IF(F3785=0.5,0.5,IF(H3785=1,2.5,1.5))))</f>
        <v>1.5</v>
      </c>
      <c r="AH3785" s="7">
        <f>IF(AC3785="XX",0,1/C3785^(1/5)*IF(E3785=0,100,1)/(E3785+1)^(1/4))</f>
        <v>2.0497517953307698</v>
      </c>
    </row>
    <row r="3786" spans="1:34">
      <c r="A3786">
        <v>2910</v>
      </c>
      <c r="B3786" s="1">
        <v>23354.581699999999</v>
      </c>
      <c r="C3786" s="6">
        <v>5.0000000000000001E-3</v>
      </c>
      <c r="D3786" t="s">
        <v>3</v>
      </c>
      <c r="E3786">
        <v>1</v>
      </c>
      <c r="F3786">
        <v>5.5</v>
      </c>
      <c r="G3786" t="s">
        <v>2</v>
      </c>
      <c r="H3786">
        <v>2</v>
      </c>
      <c r="I3786" t="s">
        <v>0</v>
      </c>
      <c r="J3786">
        <v>1</v>
      </c>
      <c r="K3786">
        <v>4.5</v>
      </c>
      <c r="L3786" t="s">
        <v>2</v>
      </c>
      <c r="M3786">
        <v>2</v>
      </c>
      <c r="N3786" t="s">
        <v>2966</v>
      </c>
      <c r="O3786">
        <v>1</v>
      </c>
      <c r="P3786" t="str">
        <f>D3786&amp;"-"&amp;F3786&amp;"-"&amp;G3786&amp;"-"&amp;E3786&amp;"-"&amp;H3786</f>
        <v>A2Delta-5.5-f-1-2</v>
      </c>
      <c r="Q3786" t="str">
        <f>I3786&amp;"-"&amp;K3786&amp;"-"&amp;L3786&amp;"-"&amp;J3786&amp;"-"&amp;M3786</f>
        <v>X2Pi-4.5-f-1-2</v>
      </c>
      <c r="R3786">
        <f>B3786+S3786</f>
        <v>26481.128571539</v>
      </c>
      <c r="S3786">
        <f>_xlfn.IFNA(VLOOKUP(Q3786,'MARVEL-X'!A$2:I$1400,7,FALSE),VLOOKUP(Q3786,MARVEL!A$2:J$1522,10,FALSE))</f>
        <v>3126.5468715390002</v>
      </c>
      <c r="T3786">
        <f>IF(P3786=P3785,R3786+T3785,R3786)</f>
        <v>264811.29270671599</v>
      </c>
      <c r="U3786">
        <f>IF(P3786=P3785,1+U3785,1)</f>
        <v>10</v>
      </c>
      <c r="V3786" t="str">
        <f t="shared" si="59"/>
        <v/>
      </c>
      <c r="W3786" t="str">
        <f>IF(V3786="","",IF(ABS(V3786-R3786)&gt;W$1,ABS(V3786-R3786),""))</f>
        <v/>
      </c>
      <c r="X3786" t="str">
        <f>Y3786&amp;"-"&amp;Z3786&amp;"-"&amp;AC3786&amp;"-"&amp;AD3786&amp;"-"&amp;AG3786</f>
        <v>5.5-f-A-1-1.5</v>
      </c>
      <c r="Y3786">
        <f>F3786</f>
        <v>5.5</v>
      </c>
      <c r="Z3786" s="2" t="str">
        <f>G3786</f>
        <v>f</v>
      </c>
      <c r="AA3786">
        <f>_xlfn.IFNA(VLOOKUP(X3786,'duo-out'!A$2:Q$5000,5,FALSE),E3786+10*(H3786-1)+1+_xlfn.IFNA(VLOOKUP(D3786,states!A$2:C$10,3,FALSE),1))</f>
        <v>68</v>
      </c>
      <c r="AB3786" t="str">
        <f>IF(V3786="","",V3786)</f>
        <v/>
      </c>
      <c r="AC3786" s="2" t="str">
        <f>_xlfn.IFNA(VLOOKUP(D3786,states!A$2:C$10,2,FALSE),"XX")</f>
        <v>A</v>
      </c>
      <c r="AD3786">
        <f>E3786</f>
        <v>1</v>
      </c>
      <c r="AE3786">
        <f>_xlfn.IFNA(VLOOKUP(D3786,states!A$2:D$10,4,FALSE),0)</f>
        <v>2</v>
      </c>
      <c r="AF3786">
        <v>0.5</v>
      </c>
      <c r="AG3786">
        <f>IF(AE3786=0,AF3786,IF(AE3786=1,IF(F3786=0.5,0.5,IF(H3786=1,0.5,1.5)),IF(F3786=0.5,0.5,IF(H3786=1,2.5,1.5))))</f>
        <v>1.5</v>
      </c>
      <c r="AH3786" s="7">
        <f>IF(AC3786="XX",0,1/C3786^(1/5)*IF(E3786=0,100,1)/(E3786+1)^(1/4))</f>
        <v>2.4263223583284943</v>
      </c>
    </row>
    <row r="3787" spans="1:34">
      <c r="A3787">
        <v>5628</v>
      </c>
      <c r="B3787" s="1">
        <v>23193.045999999998</v>
      </c>
      <c r="C3787" s="6">
        <v>0.05</v>
      </c>
      <c r="D3787" t="s">
        <v>3</v>
      </c>
      <c r="E3787">
        <v>1</v>
      </c>
      <c r="F3787">
        <v>5.5</v>
      </c>
      <c r="G3787" t="s">
        <v>2</v>
      </c>
      <c r="H3787">
        <v>2</v>
      </c>
      <c r="I3787" t="s">
        <v>0</v>
      </c>
      <c r="J3787">
        <v>1</v>
      </c>
      <c r="K3787">
        <v>5.5</v>
      </c>
      <c r="L3787" t="s">
        <v>1</v>
      </c>
      <c r="M3787">
        <v>2</v>
      </c>
      <c r="N3787" t="s">
        <v>5684</v>
      </c>
      <c r="O3787">
        <v>1</v>
      </c>
      <c r="P3787" t="str">
        <f>D3787&amp;"-"&amp;F3787&amp;"-"&amp;G3787&amp;"-"&amp;E3787&amp;"-"&amp;H3787</f>
        <v>A2Delta-5.5-f-1-2</v>
      </c>
      <c r="Q3787" t="str">
        <f>I3787&amp;"-"&amp;K3787&amp;"-"&amp;L3787&amp;"-"&amp;J3787&amp;"-"&amp;M3787</f>
        <v>X2Pi-5.5-e-1-2</v>
      </c>
      <c r="R3787">
        <f>B3787+S3787</f>
        <v>26481.156372312998</v>
      </c>
      <c r="S3787">
        <f>_xlfn.IFNA(VLOOKUP(Q3787,'MARVEL-X'!A$2:I$1400,7,FALSE),VLOOKUP(Q3787,MARVEL!A$2:J$1522,10,FALSE))</f>
        <v>3288.110372313</v>
      </c>
      <c r="T3787">
        <f>IF(P3787=P3786,R3787+T3786,R3787)</f>
        <v>291292.44907902897</v>
      </c>
      <c r="U3787">
        <f>IF(P3787=P3786,1+U3786,1)</f>
        <v>11</v>
      </c>
      <c r="V3787" t="str">
        <f t="shared" si="59"/>
        <v/>
      </c>
      <c r="W3787" t="str">
        <f>IF(V3787="","",IF(ABS(V3787-R3787)&gt;W$1,ABS(V3787-R3787),""))</f>
        <v/>
      </c>
      <c r="X3787" t="str">
        <f>Y3787&amp;"-"&amp;Z3787&amp;"-"&amp;AC3787&amp;"-"&amp;AD3787&amp;"-"&amp;AG3787</f>
        <v>5.5-f-A-1-1.5</v>
      </c>
      <c r="Y3787">
        <f>F3787</f>
        <v>5.5</v>
      </c>
      <c r="Z3787" s="2" t="str">
        <f>G3787</f>
        <v>f</v>
      </c>
      <c r="AA3787">
        <f>_xlfn.IFNA(VLOOKUP(X3787,'duo-out'!A$2:Q$5000,5,FALSE),E3787+10*(H3787-1)+1+_xlfn.IFNA(VLOOKUP(D3787,states!A$2:C$10,3,FALSE),1))</f>
        <v>68</v>
      </c>
      <c r="AB3787" t="str">
        <f>IF(V3787="","",V3787)</f>
        <v/>
      </c>
      <c r="AC3787" s="2" t="str">
        <f>_xlfn.IFNA(VLOOKUP(D3787,states!A$2:C$10,2,FALSE),"XX")</f>
        <v>A</v>
      </c>
      <c r="AD3787">
        <f>E3787</f>
        <v>1</v>
      </c>
      <c r="AE3787">
        <f>_xlfn.IFNA(VLOOKUP(D3787,states!A$2:D$10,4,FALSE),0)</f>
        <v>2</v>
      </c>
      <c r="AF3787">
        <v>0.5</v>
      </c>
      <c r="AG3787">
        <f>IF(AE3787=0,AF3787,IF(AE3787=1,IF(F3787=0.5,0.5,IF(H3787=1,0.5,1.5)),IF(F3787=0.5,0.5,IF(H3787=1,2.5,1.5))))</f>
        <v>1.5</v>
      </c>
      <c r="AH3787" s="7">
        <f>IF(AC3787="XX",0,1/C3787^(1/5)*IF(E3787=0,100,1)/(E3787+1)^(1/4))</f>
        <v>1.5309059120638666</v>
      </c>
    </row>
    <row r="3788" spans="1:34">
      <c r="A3788">
        <v>5585</v>
      </c>
      <c r="B3788" s="1">
        <v>23354.574000000001</v>
      </c>
      <c r="C3788" s="6">
        <v>0.05</v>
      </c>
      <c r="D3788" t="s">
        <v>3</v>
      </c>
      <c r="E3788">
        <v>1</v>
      </c>
      <c r="F3788">
        <v>5.5</v>
      </c>
      <c r="G3788" t="s">
        <v>2</v>
      </c>
      <c r="H3788">
        <v>2</v>
      </c>
      <c r="I3788" t="s">
        <v>0</v>
      </c>
      <c r="J3788">
        <v>1</v>
      </c>
      <c r="K3788">
        <v>4.5</v>
      </c>
      <c r="L3788" t="s">
        <v>2</v>
      </c>
      <c r="M3788">
        <v>2</v>
      </c>
      <c r="N3788" t="s">
        <v>5641</v>
      </c>
      <c r="O3788">
        <v>1</v>
      </c>
      <c r="P3788" t="str">
        <f>D3788&amp;"-"&amp;F3788&amp;"-"&amp;G3788&amp;"-"&amp;E3788&amp;"-"&amp;H3788</f>
        <v>A2Delta-5.5-f-1-2</v>
      </c>
      <c r="Q3788" t="str">
        <f>I3788&amp;"-"&amp;K3788&amp;"-"&amp;L3788&amp;"-"&amp;J3788&amp;"-"&amp;M3788</f>
        <v>X2Pi-4.5-f-1-2</v>
      </c>
      <c r="R3788">
        <f>B3788+S3788</f>
        <v>26481.120871539002</v>
      </c>
      <c r="S3788">
        <f>_xlfn.IFNA(VLOOKUP(Q3788,'MARVEL-X'!A$2:I$1400,7,FALSE),VLOOKUP(Q3788,MARVEL!A$2:J$1522,10,FALSE))</f>
        <v>3126.5468715390002</v>
      </c>
      <c r="T3788">
        <f>IF(P3788=P3787,R3788+T3787,R3788)</f>
        <v>317773.56995056797</v>
      </c>
      <c r="U3788">
        <f>IF(P3788=P3787,1+U3787,1)</f>
        <v>12</v>
      </c>
      <c r="V3788" t="str">
        <f t="shared" si="59"/>
        <v/>
      </c>
      <c r="W3788" t="str">
        <f>IF(V3788="","",IF(ABS(V3788-R3788)&gt;W$1,ABS(V3788-R3788),""))</f>
        <v/>
      </c>
      <c r="X3788" t="str">
        <f>Y3788&amp;"-"&amp;Z3788&amp;"-"&amp;AC3788&amp;"-"&amp;AD3788&amp;"-"&amp;AG3788</f>
        <v>5.5-f-A-1-1.5</v>
      </c>
      <c r="Y3788">
        <f>F3788</f>
        <v>5.5</v>
      </c>
      <c r="Z3788" s="2" t="str">
        <f>G3788</f>
        <v>f</v>
      </c>
      <c r="AA3788">
        <f>_xlfn.IFNA(VLOOKUP(X3788,'duo-out'!A$2:Q$5000,5,FALSE),E3788+10*(H3788-1)+1+_xlfn.IFNA(VLOOKUP(D3788,states!A$2:C$10,3,FALSE),1))</f>
        <v>68</v>
      </c>
      <c r="AB3788" t="str">
        <f>IF(V3788="","",V3788)</f>
        <v/>
      </c>
      <c r="AC3788" s="2" t="str">
        <f>_xlfn.IFNA(VLOOKUP(D3788,states!A$2:C$10,2,FALSE),"XX")</f>
        <v>A</v>
      </c>
      <c r="AD3788">
        <f>E3788</f>
        <v>1</v>
      </c>
      <c r="AE3788">
        <f>_xlfn.IFNA(VLOOKUP(D3788,states!A$2:D$10,4,FALSE),0)</f>
        <v>2</v>
      </c>
      <c r="AF3788">
        <v>0.5</v>
      </c>
      <c r="AG3788">
        <f>IF(AE3788=0,AF3788,IF(AE3788=1,IF(F3788=0.5,0.5,IF(H3788=1,0.5,1.5)),IF(F3788=0.5,0.5,IF(H3788=1,2.5,1.5))))</f>
        <v>1.5</v>
      </c>
      <c r="AH3788" s="7">
        <f>IF(AC3788="XX",0,1/C3788^(1/5)*IF(E3788=0,100,1)/(E3788+1)^(1/4))</f>
        <v>1.5309059120638666</v>
      </c>
    </row>
    <row r="3789" spans="1:34">
      <c r="A3789">
        <v>1136</v>
      </c>
      <c r="B3789" s="1">
        <v>23001.62</v>
      </c>
      <c r="C3789" s="6">
        <v>0.05</v>
      </c>
      <c r="D3789" t="s">
        <v>3</v>
      </c>
      <c r="E3789">
        <v>1</v>
      </c>
      <c r="F3789">
        <v>5.5</v>
      </c>
      <c r="G3789" t="s">
        <v>2</v>
      </c>
      <c r="H3789">
        <v>2</v>
      </c>
      <c r="I3789" t="s">
        <v>0</v>
      </c>
      <c r="J3789">
        <v>1</v>
      </c>
      <c r="K3789">
        <v>6.5</v>
      </c>
      <c r="L3789" t="s">
        <v>2</v>
      </c>
      <c r="M3789">
        <v>2</v>
      </c>
      <c r="N3789" t="s">
        <v>1192</v>
      </c>
      <c r="O3789">
        <v>1</v>
      </c>
      <c r="P3789" t="str">
        <f>D3789&amp;"-"&amp;F3789&amp;"-"&amp;G3789&amp;"-"&amp;E3789&amp;"-"&amp;H3789</f>
        <v>A2Delta-5.5-f-1-2</v>
      </c>
      <c r="Q3789" t="str">
        <f>I3789&amp;"-"&amp;K3789&amp;"-"&amp;L3789&amp;"-"&amp;J3789&amp;"-"&amp;M3789</f>
        <v>X2Pi-6.5-f-1-2</v>
      </c>
      <c r="R3789">
        <f>B3789+S3789</f>
        <v>26481.086144261</v>
      </c>
      <c r="S3789">
        <f>_xlfn.IFNA(VLOOKUP(Q3789,'MARVEL-X'!A$2:I$1400,7,FALSE),VLOOKUP(Q3789,MARVEL!A$2:J$1522,10,FALSE))</f>
        <v>3479.466144261</v>
      </c>
      <c r="T3789">
        <f>IF(P3789=P3788,R3789+T3788,R3789)</f>
        <v>344254.65609482897</v>
      </c>
      <c r="U3789">
        <f>IF(P3789=P3788,1+U3788,1)</f>
        <v>13</v>
      </c>
      <c r="V3789" t="str">
        <f t="shared" si="59"/>
        <v/>
      </c>
      <c r="W3789" t="str">
        <f>IF(V3789="","",IF(ABS(V3789-R3789)&gt;W$1,ABS(V3789-R3789),""))</f>
        <v/>
      </c>
      <c r="X3789" t="str">
        <f>Y3789&amp;"-"&amp;Z3789&amp;"-"&amp;AC3789&amp;"-"&amp;AD3789&amp;"-"&amp;AG3789</f>
        <v>5.5-f-A-1-1.5</v>
      </c>
      <c r="Y3789">
        <f>F3789</f>
        <v>5.5</v>
      </c>
      <c r="Z3789" s="2" t="str">
        <f>G3789</f>
        <v>f</v>
      </c>
      <c r="AA3789">
        <f>_xlfn.IFNA(VLOOKUP(X3789,'duo-out'!A$2:Q$5000,5,FALSE),E3789+10*(H3789-1)+1+_xlfn.IFNA(VLOOKUP(D3789,states!A$2:C$10,3,FALSE),1))</f>
        <v>68</v>
      </c>
      <c r="AB3789" t="str">
        <f>IF(V3789="","",V3789)</f>
        <v/>
      </c>
      <c r="AC3789" s="2" t="str">
        <f>_xlfn.IFNA(VLOOKUP(D3789,states!A$2:C$10,2,FALSE),"XX")</f>
        <v>A</v>
      </c>
      <c r="AD3789">
        <f>E3789</f>
        <v>1</v>
      </c>
      <c r="AE3789">
        <f>_xlfn.IFNA(VLOOKUP(D3789,states!A$2:D$10,4,FALSE),0)</f>
        <v>2</v>
      </c>
      <c r="AF3789">
        <v>0.5</v>
      </c>
      <c r="AG3789">
        <f>IF(AE3789=0,AF3789,IF(AE3789=1,IF(F3789=0.5,0.5,IF(H3789=1,0.5,1.5)),IF(F3789=0.5,0.5,IF(H3789=1,2.5,1.5))))</f>
        <v>1.5</v>
      </c>
      <c r="AH3789" s="7">
        <f>IF(AC3789="XX",0,1/C3789^(1/5)*IF(E3789=0,100,1)/(E3789+1)^(1/4))</f>
        <v>1.5309059120638666</v>
      </c>
    </row>
    <row r="3790" spans="1:34">
      <c r="A3790">
        <v>1120</v>
      </c>
      <c r="B3790" s="1">
        <v>23192.87</v>
      </c>
      <c r="C3790" s="6">
        <v>0.16350000000000001</v>
      </c>
      <c r="D3790" t="s">
        <v>3</v>
      </c>
      <c r="E3790">
        <v>1</v>
      </c>
      <c r="F3790">
        <v>5.5</v>
      </c>
      <c r="G3790" t="s">
        <v>2</v>
      </c>
      <c r="H3790">
        <v>2</v>
      </c>
      <c r="I3790" t="s">
        <v>0</v>
      </c>
      <c r="J3790">
        <v>1</v>
      </c>
      <c r="K3790">
        <v>5.5</v>
      </c>
      <c r="L3790" t="s">
        <v>1</v>
      </c>
      <c r="M3790">
        <v>2</v>
      </c>
      <c r="N3790" t="s">
        <v>1176</v>
      </c>
      <c r="O3790">
        <v>1</v>
      </c>
      <c r="P3790" t="str">
        <f>D3790&amp;"-"&amp;F3790&amp;"-"&amp;G3790&amp;"-"&amp;E3790&amp;"-"&amp;H3790</f>
        <v>A2Delta-5.5-f-1-2</v>
      </c>
      <c r="Q3790" t="str">
        <f>I3790&amp;"-"&amp;K3790&amp;"-"&amp;L3790&amp;"-"&amp;J3790&amp;"-"&amp;M3790</f>
        <v>X2Pi-5.5-e-1-2</v>
      </c>
      <c r="R3790">
        <f>B3790+S3790</f>
        <v>26480.980372312999</v>
      </c>
      <c r="S3790">
        <f>_xlfn.IFNA(VLOOKUP(Q3790,'MARVEL-X'!A$2:I$1400,7,FALSE),VLOOKUP(Q3790,MARVEL!A$2:J$1522,10,FALSE))</f>
        <v>3288.110372313</v>
      </c>
      <c r="T3790">
        <f>IF(P3790=P3789,R3790+T3789,R3790)</f>
        <v>370735.63646714197</v>
      </c>
      <c r="U3790">
        <f>IF(P3790=P3789,1+U3789,1)</f>
        <v>14</v>
      </c>
      <c r="V3790" t="str">
        <f t="shared" si="59"/>
        <v/>
      </c>
      <c r="W3790" t="str">
        <f>IF(V3790="","",IF(ABS(V3790-R3790)&gt;W$1,ABS(V3790-R3790),""))</f>
        <v/>
      </c>
      <c r="X3790" t="str">
        <f>Y3790&amp;"-"&amp;Z3790&amp;"-"&amp;AC3790&amp;"-"&amp;AD3790&amp;"-"&amp;AG3790</f>
        <v>5.5-f-A-1-1.5</v>
      </c>
      <c r="Y3790">
        <f>F3790</f>
        <v>5.5</v>
      </c>
      <c r="Z3790" s="2" t="str">
        <f>G3790</f>
        <v>f</v>
      </c>
      <c r="AA3790">
        <f>_xlfn.IFNA(VLOOKUP(X3790,'duo-out'!A$2:Q$5000,5,FALSE),E3790+10*(H3790-1)+1+_xlfn.IFNA(VLOOKUP(D3790,states!A$2:C$10,3,FALSE),1))</f>
        <v>68</v>
      </c>
      <c r="AB3790" t="str">
        <f>IF(V3790="","",V3790)</f>
        <v/>
      </c>
      <c r="AC3790" s="2" t="str">
        <f>_xlfn.IFNA(VLOOKUP(D3790,states!A$2:C$10,2,FALSE),"XX")</f>
        <v>A</v>
      </c>
      <c r="AD3790">
        <f>E3790</f>
        <v>1</v>
      </c>
      <c r="AE3790">
        <f>_xlfn.IFNA(VLOOKUP(D3790,states!A$2:D$10,4,FALSE),0)</f>
        <v>2</v>
      </c>
      <c r="AF3790">
        <v>0.5</v>
      </c>
      <c r="AG3790">
        <f>IF(AE3790=0,AF3790,IF(AE3790=1,IF(F3790=0.5,0.5,IF(H3790=1,0.5,1.5)),IF(F3790=0.5,0.5,IF(H3790=1,2.5,1.5))))</f>
        <v>1.5</v>
      </c>
      <c r="AH3790" s="7">
        <f>IF(AC3790="XX",0,1/C3790^(1/5)*IF(E3790=0,100,1)/(E3790+1)^(1/4))</f>
        <v>1.2079221627040633</v>
      </c>
    </row>
    <row r="3791" spans="1:34">
      <c r="A3791">
        <v>1050</v>
      </c>
      <c r="B3791" s="1">
        <v>23354.59</v>
      </c>
      <c r="C3791" s="6">
        <v>0.05</v>
      </c>
      <c r="D3791" t="s">
        <v>3</v>
      </c>
      <c r="E3791">
        <v>1</v>
      </c>
      <c r="F3791">
        <v>5.5</v>
      </c>
      <c r="G3791" t="s">
        <v>2</v>
      </c>
      <c r="H3791">
        <v>2</v>
      </c>
      <c r="I3791" t="s">
        <v>0</v>
      </c>
      <c r="J3791">
        <v>1</v>
      </c>
      <c r="K3791">
        <v>4.5</v>
      </c>
      <c r="L3791" t="s">
        <v>2</v>
      </c>
      <c r="M3791">
        <v>2</v>
      </c>
      <c r="N3791" t="s">
        <v>1106</v>
      </c>
      <c r="O3791">
        <v>1</v>
      </c>
      <c r="P3791" t="str">
        <f>D3791&amp;"-"&amp;F3791&amp;"-"&amp;G3791&amp;"-"&amp;E3791&amp;"-"&amp;H3791</f>
        <v>A2Delta-5.5-f-1-2</v>
      </c>
      <c r="Q3791" t="str">
        <f>I3791&amp;"-"&amp;K3791&amp;"-"&amp;L3791&amp;"-"&amp;J3791&amp;"-"&amp;M3791</f>
        <v>X2Pi-4.5-f-1-2</v>
      </c>
      <c r="R3791">
        <f>B3791+S3791</f>
        <v>26481.136871539002</v>
      </c>
      <c r="S3791">
        <f>_xlfn.IFNA(VLOOKUP(Q3791,'MARVEL-X'!A$2:I$1400,7,FALSE),VLOOKUP(Q3791,MARVEL!A$2:J$1522,10,FALSE))</f>
        <v>3126.5468715390002</v>
      </c>
      <c r="T3791">
        <f>IF(P3791=P3790,R3791+T3790,R3791)</f>
        <v>397216.77333868097</v>
      </c>
      <c r="U3791">
        <f>IF(P3791=P3790,1+U3790,1)</f>
        <v>15</v>
      </c>
      <c r="V3791">
        <f t="shared" si="59"/>
        <v>26481.118222578731</v>
      </c>
      <c r="W3791" t="str">
        <f>IF(V3791="","",IF(ABS(V3791-R3791)&gt;W$1,ABS(V3791-R3791),""))</f>
        <v/>
      </c>
      <c r="X3791" t="str">
        <f>Y3791&amp;"-"&amp;Z3791&amp;"-"&amp;AC3791&amp;"-"&amp;AD3791&amp;"-"&amp;AG3791</f>
        <v>5.5-f-A-1-1.5</v>
      </c>
      <c r="Y3791">
        <f>F3791</f>
        <v>5.5</v>
      </c>
      <c r="Z3791" s="2" t="str">
        <f>G3791</f>
        <v>f</v>
      </c>
      <c r="AA3791">
        <f>_xlfn.IFNA(VLOOKUP(X3791,'duo-out'!A$2:Q$5000,5,FALSE),E3791+10*(H3791-1)+1+_xlfn.IFNA(VLOOKUP(D3791,states!A$2:C$10,3,FALSE),1))</f>
        <v>68</v>
      </c>
      <c r="AB3791">
        <f>IF(V3791="","",V3791)</f>
        <v>26481.118222578731</v>
      </c>
      <c r="AC3791" s="2" t="str">
        <f>_xlfn.IFNA(VLOOKUP(D3791,states!A$2:C$10,2,FALSE),"XX")</f>
        <v>A</v>
      </c>
      <c r="AD3791">
        <f>E3791</f>
        <v>1</v>
      </c>
      <c r="AE3791">
        <f>_xlfn.IFNA(VLOOKUP(D3791,states!A$2:D$10,4,FALSE),0)</f>
        <v>2</v>
      </c>
      <c r="AF3791">
        <v>0.5</v>
      </c>
      <c r="AG3791">
        <f>IF(AE3791=0,AF3791,IF(AE3791=1,IF(F3791=0.5,0.5,IF(H3791=1,0.5,1.5)),IF(F3791=0.5,0.5,IF(H3791=1,2.5,1.5))))</f>
        <v>1.5</v>
      </c>
      <c r="AH3791" s="7">
        <f>IF(AC3791="XX",0,1/C3791^(1/5)*IF(E3791=0,100,1)/(E3791+1)^(1/4))</f>
        <v>1.5309059120638666</v>
      </c>
    </row>
    <row r="3792" spans="1:34">
      <c r="A3792">
        <v>4107</v>
      </c>
      <c r="B3792" s="1">
        <v>20504.894</v>
      </c>
      <c r="C3792" s="6">
        <v>1.3140000000000001E-2</v>
      </c>
      <c r="D3792" t="s">
        <v>3</v>
      </c>
      <c r="E3792">
        <v>2</v>
      </c>
      <c r="F3792">
        <v>5.5</v>
      </c>
      <c r="G3792" t="s">
        <v>2</v>
      </c>
      <c r="H3792">
        <v>1</v>
      </c>
      <c r="I3792" t="s">
        <v>0</v>
      </c>
      <c r="J3792">
        <v>3</v>
      </c>
      <c r="K3792">
        <v>6.5</v>
      </c>
      <c r="L3792" t="s">
        <v>2</v>
      </c>
      <c r="M3792">
        <v>1</v>
      </c>
      <c r="N3792" t="s">
        <v>4163</v>
      </c>
      <c r="O3792">
        <v>1</v>
      </c>
      <c r="P3792" t="str">
        <f>D3792&amp;"-"&amp;F3792&amp;"-"&amp;G3792&amp;"-"&amp;E3792&amp;"-"&amp;H3792</f>
        <v>A2Delta-5.5-f-2-1</v>
      </c>
      <c r="Q3792" t="str">
        <f>I3792&amp;"-"&amp;K3792&amp;"-"&amp;L3792&amp;"-"&amp;J3792&amp;"-"&amp;M3792</f>
        <v>X2Pi-6.5-f-3-1</v>
      </c>
      <c r="R3792">
        <f>B3792+S3792</f>
        <v>28840.310092195003</v>
      </c>
      <c r="S3792">
        <f>_xlfn.IFNA(VLOOKUP(Q3792,'MARVEL-X'!A$2:I$1400,7,FALSE),VLOOKUP(Q3792,MARVEL!A$2:J$1522,10,FALSE))</f>
        <v>8335.4160921950006</v>
      </c>
      <c r="T3792">
        <f>IF(P3792=P3791,R3792+T3791,R3792)</f>
        <v>28840.310092195003</v>
      </c>
      <c r="U3792">
        <f>IF(P3792=P3791,1+U3791,1)</f>
        <v>1</v>
      </c>
      <c r="V3792" t="str">
        <f t="shared" si="59"/>
        <v/>
      </c>
      <c r="W3792" t="str">
        <f>IF(V3792="","",IF(ABS(V3792-R3792)&gt;W$1,ABS(V3792-R3792),""))</f>
        <v/>
      </c>
      <c r="X3792" t="str">
        <f>Y3792&amp;"-"&amp;Z3792&amp;"-"&amp;AC3792&amp;"-"&amp;AD3792&amp;"-"&amp;AG3792</f>
        <v>5.5-f-A-2-2.5</v>
      </c>
      <c r="Y3792">
        <f>F3792</f>
        <v>5.5</v>
      </c>
      <c r="Z3792" s="2" t="str">
        <f>G3792</f>
        <v>f</v>
      </c>
      <c r="AA3792">
        <f>_xlfn.IFNA(VLOOKUP(X3792,'duo-out'!A$2:Q$5000,5,FALSE),E3792+10*(H3792-1)+1+_xlfn.IFNA(VLOOKUP(D3792,states!A$2:C$10,3,FALSE),1))</f>
        <v>85</v>
      </c>
      <c r="AB3792" t="str">
        <f>IF(V3792="","",V3792)</f>
        <v/>
      </c>
      <c r="AC3792" s="2" t="str">
        <f>_xlfn.IFNA(VLOOKUP(D3792,states!A$2:C$10,2,FALSE),"XX")</f>
        <v>A</v>
      </c>
      <c r="AD3792">
        <f>E3792</f>
        <v>2</v>
      </c>
      <c r="AE3792">
        <f>_xlfn.IFNA(VLOOKUP(D3792,states!A$2:D$10,4,FALSE),0)</f>
        <v>2</v>
      </c>
      <c r="AF3792">
        <v>0.5</v>
      </c>
      <c r="AG3792">
        <f>IF(AE3792=0,AF3792,IF(AE3792=1,IF(F3792=0.5,0.5,IF(H3792=1,0.5,1.5)),IF(F3792=0.5,0.5,IF(H3792=1,2.5,1.5))))</f>
        <v>2.5</v>
      </c>
      <c r="AH3792" s="7">
        <f>IF(AC3792="XX",0,1/C3792^(1/5)*IF(E3792=0,100,1)/(E3792+1)^(1/4))</f>
        <v>1.8071766779569927</v>
      </c>
    </row>
    <row r="3793" spans="1:34">
      <c r="A3793">
        <v>14</v>
      </c>
      <c r="B3793" s="1">
        <v>20654.697</v>
      </c>
      <c r="C3793" s="6">
        <v>5.0000000000000001E-3</v>
      </c>
      <c r="D3793" t="s">
        <v>3</v>
      </c>
      <c r="E3793">
        <v>2</v>
      </c>
      <c r="F3793">
        <v>5.5</v>
      </c>
      <c r="G3793" t="s">
        <v>2</v>
      </c>
      <c r="H3793">
        <v>1</v>
      </c>
      <c r="I3793" t="s">
        <v>0</v>
      </c>
      <c r="J3793">
        <v>3</v>
      </c>
      <c r="K3793">
        <v>5.5</v>
      </c>
      <c r="L3793" t="s">
        <v>1</v>
      </c>
      <c r="M3793">
        <v>1</v>
      </c>
      <c r="N3793" t="s">
        <v>69</v>
      </c>
      <c r="O3793">
        <v>-1</v>
      </c>
      <c r="P3793" t="str">
        <f>D3793&amp;"-"&amp;F3793&amp;"-"&amp;G3793&amp;"-"&amp;E3793&amp;"-"&amp;H3793</f>
        <v>A2Delta-5.5-f-2-1</v>
      </c>
      <c r="Q3793" t="str">
        <f>I3793&amp;"-"&amp;K3793&amp;"-"&amp;L3793&amp;"-"&amp;J3793&amp;"-"&amp;M3793</f>
        <v>X2Pi-5.5-e-3-1</v>
      </c>
      <c r="R3793">
        <f>B3793+S3793</f>
        <v>28841.222690268001</v>
      </c>
      <c r="S3793">
        <f>_xlfn.IFNA(VLOOKUP(Q3793,'MARVEL-X'!A$2:I$1400,7,FALSE),VLOOKUP(Q3793,MARVEL!A$2:J$1522,10,FALSE))</f>
        <v>8186.5256902680003</v>
      </c>
      <c r="T3793">
        <f>IF(P3793=P3792,R3793+T3792,R3793)</f>
        <v>57681.532782463008</v>
      </c>
      <c r="U3793">
        <f>IF(P3793=P3792,1+U3792,1)</f>
        <v>2</v>
      </c>
      <c r="V3793" t="str">
        <f t="shared" si="59"/>
        <v/>
      </c>
      <c r="W3793" t="str">
        <f>IF(V3793="","",IF(ABS(V3793-R3793)&gt;W$1,ABS(V3793-R3793),""))</f>
        <v/>
      </c>
      <c r="X3793" t="str">
        <f>Y3793&amp;"-"&amp;Z3793&amp;"-"&amp;AC3793&amp;"-"&amp;AD3793&amp;"-"&amp;AG3793</f>
        <v>5.5-f-A-2-2.5</v>
      </c>
      <c r="Y3793">
        <f>F3793</f>
        <v>5.5</v>
      </c>
      <c r="Z3793" s="2" t="str">
        <f>G3793</f>
        <v>f</v>
      </c>
      <c r="AA3793">
        <f>_xlfn.IFNA(VLOOKUP(X3793,'duo-out'!A$2:Q$5000,5,FALSE),E3793+10*(H3793-1)+1+_xlfn.IFNA(VLOOKUP(D3793,states!A$2:C$10,3,FALSE),1))</f>
        <v>85</v>
      </c>
      <c r="AB3793" t="str">
        <f>IF(V3793="","",V3793)</f>
        <v/>
      </c>
      <c r="AC3793" s="2" t="str">
        <f>_xlfn.IFNA(VLOOKUP(D3793,states!A$2:C$10,2,FALSE),"XX")</f>
        <v>A</v>
      </c>
      <c r="AD3793">
        <f>E3793</f>
        <v>2</v>
      </c>
      <c r="AE3793">
        <f>_xlfn.IFNA(VLOOKUP(D3793,states!A$2:D$10,4,FALSE),0)</f>
        <v>2</v>
      </c>
      <c r="AF3793">
        <v>0.5</v>
      </c>
      <c r="AG3793">
        <f>IF(AE3793=0,AF3793,IF(AE3793=1,IF(F3793=0.5,0.5,IF(H3793=1,0.5,1.5)),IF(F3793=0.5,0.5,IF(H3793=1,2.5,1.5))))</f>
        <v>2.5</v>
      </c>
      <c r="AH3793" s="7">
        <f>IF(AC3793="XX",0,1/C3793^(1/5)*IF(E3793=0,100,1)/(E3793+1)^(1/4))</f>
        <v>2.1924297443889911</v>
      </c>
    </row>
    <row r="3794" spans="1:34">
      <c r="A3794">
        <v>4099</v>
      </c>
      <c r="B3794" s="1">
        <v>20653.723999999998</v>
      </c>
      <c r="C3794" s="6">
        <v>6.1539999999999997E-2</v>
      </c>
      <c r="D3794" t="s">
        <v>3</v>
      </c>
      <c r="E3794">
        <v>2</v>
      </c>
      <c r="F3794">
        <v>5.5</v>
      </c>
      <c r="G3794" t="s">
        <v>2</v>
      </c>
      <c r="H3794">
        <v>1</v>
      </c>
      <c r="I3794" t="s">
        <v>0</v>
      </c>
      <c r="J3794">
        <v>3</v>
      </c>
      <c r="K3794">
        <v>5.5</v>
      </c>
      <c r="L3794" t="s">
        <v>1</v>
      </c>
      <c r="M3794">
        <v>1</v>
      </c>
      <c r="N3794" t="s">
        <v>4155</v>
      </c>
      <c r="O3794">
        <v>1</v>
      </c>
      <c r="P3794" t="str">
        <f>D3794&amp;"-"&amp;F3794&amp;"-"&amp;G3794&amp;"-"&amp;E3794&amp;"-"&amp;H3794</f>
        <v>A2Delta-5.5-f-2-1</v>
      </c>
      <c r="Q3794" t="str">
        <f>I3794&amp;"-"&amp;K3794&amp;"-"&amp;L3794&amp;"-"&amp;J3794&amp;"-"&amp;M3794</f>
        <v>X2Pi-5.5-e-3-1</v>
      </c>
      <c r="R3794">
        <f>B3794+S3794</f>
        <v>28840.249690268</v>
      </c>
      <c r="S3794">
        <f>_xlfn.IFNA(VLOOKUP(Q3794,'MARVEL-X'!A$2:I$1400,7,FALSE),VLOOKUP(Q3794,MARVEL!A$2:J$1522,10,FALSE))</f>
        <v>8186.5256902680003</v>
      </c>
      <c r="T3794">
        <f>IF(P3794=P3793,R3794+T3793,R3794)</f>
        <v>86521.782472731007</v>
      </c>
      <c r="U3794">
        <f>IF(P3794=P3793,1+U3793,1)</f>
        <v>3</v>
      </c>
      <c r="V3794" t="str">
        <f t="shared" si="59"/>
        <v/>
      </c>
      <c r="W3794" t="str">
        <f>IF(V3794="","",IF(ABS(V3794-R3794)&gt;W$1,ABS(V3794-R3794),""))</f>
        <v/>
      </c>
      <c r="X3794" t="str">
        <f>Y3794&amp;"-"&amp;Z3794&amp;"-"&amp;AC3794&amp;"-"&amp;AD3794&amp;"-"&amp;AG3794</f>
        <v>5.5-f-A-2-2.5</v>
      </c>
      <c r="Y3794">
        <f>F3794</f>
        <v>5.5</v>
      </c>
      <c r="Z3794" s="2" t="str">
        <f>G3794</f>
        <v>f</v>
      </c>
      <c r="AA3794">
        <f>_xlfn.IFNA(VLOOKUP(X3794,'duo-out'!A$2:Q$5000,5,FALSE),E3794+10*(H3794-1)+1+_xlfn.IFNA(VLOOKUP(D3794,states!A$2:C$10,3,FALSE),1))</f>
        <v>85</v>
      </c>
      <c r="AB3794" t="str">
        <f>IF(V3794="","",V3794)</f>
        <v/>
      </c>
      <c r="AC3794" s="2" t="str">
        <f>_xlfn.IFNA(VLOOKUP(D3794,states!A$2:C$10,2,FALSE),"XX")</f>
        <v>A</v>
      </c>
      <c r="AD3794">
        <f>E3794</f>
        <v>2</v>
      </c>
      <c r="AE3794">
        <f>_xlfn.IFNA(VLOOKUP(D3794,states!A$2:D$10,4,FALSE),0)</f>
        <v>2</v>
      </c>
      <c r="AF3794">
        <v>0.5</v>
      </c>
      <c r="AG3794">
        <f>IF(AE3794=0,AF3794,IF(AE3794=1,IF(F3794=0.5,0.5,IF(H3794=1,0.5,1.5)),IF(F3794=0.5,0.5,IF(H3794=1,2.5,1.5))))</f>
        <v>2.5</v>
      </c>
      <c r="AH3794" s="7">
        <f>IF(AC3794="XX",0,1/C3794^(1/5)*IF(E3794=0,100,1)/(E3794+1)^(1/4))</f>
        <v>1.3270527550054427</v>
      </c>
    </row>
    <row r="3795" spans="1:34">
      <c r="A3795">
        <v>4095</v>
      </c>
      <c r="B3795" s="1">
        <v>20779.738000000001</v>
      </c>
      <c r="C3795" s="6">
        <v>5.0000000000000001E-3</v>
      </c>
      <c r="D3795" t="s">
        <v>3</v>
      </c>
      <c r="E3795">
        <v>2</v>
      </c>
      <c r="F3795">
        <v>5.5</v>
      </c>
      <c r="G3795" t="s">
        <v>2</v>
      </c>
      <c r="H3795">
        <v>1</v>
      </c>
      <c r="I3795" t="s">
        <v>0</v>
      </c>
      <c r="J3795">
        <v>3</v>
      </c>
      <c r="K3795">
        <v>4.5</v>
      </c>
      <c r="L3795" t="s">
        <v>2</v>
      </c>
      <c r="M3795">
        <v>1</v>
      </c>
      <c r="N3795" t="s">
        <v>4151</v>
      </c>
      <c r="O3795">
        <v>1</v>
      </c>
      <c r="P3795" t="str">
        <f>D3795&amp;"-"&amp;F3795&amp;"-"&amp;G3795&amp;"-"&amp;E3795&amp;"-"&amp;H3795</f>
        <v>A2Delta-5.5-f-2-1</v>
      </c>
      <c r="Q3795" t="str">
        <f>I3795&amp;"-"&amp;K3795&amp;"-"&amp;L3795&amp;"-"&amp;J3795&amp;"-"&amp;M3795</f>
        <v>X2Pi-4.5-f-3-1</v>
      </c>
      <c r="R3795">
        <f>B3795+S3795</f>
        <v>28840.301981308003</v>
      </c>
      <c r="S3795">
        <f>_xlfn.IFNA(VLOOKUP(Q3795,'MARVEL-X'!A$2:I$1400,7,FALSE),VLOOKUP(Q3795,MARVEL!A$2:J$1522,10,FALSE))</f>
        <v>8060.5639813079997</v>
      </c>
      <c r="T3795">
        <f>IF(P3795=P3794,R3795+T3794,R3795)</f>
        <v>115362.08445403901</v>
      </c>
      <c r="U3795">
        <f>IF(P3795=P3794,1+U3794,1)</f>
        <v>4</v>
      </c>
      <c r="V3795" t="str">
        <f t="shared" si="59"/>
        <v/>
      </c>
      <c r="W3795" t="str">
        <f>IF(V3795="","",IF(ABS(V3795-R3795)&gt;W$1,ABS(V3795-R3795),""))</f>
        <v/>
      </c>
      <c r="X3795" t="str">
        <f>Y3795&amp;"-"&amp;Z3795&amp;"-"&amp;AC3795&amp;"-"&amp;AD3795&amp;"-"&amp;AG3795</f>
        <v>5.5-f-A-2-2.5</v>
      </c>
      <c r="Y3795">
        <f>F3795</f>
        <v>5.5</v>
      </c>
      <c r="Z3795" s="2" t="str">
        <f>G3795</f>
        <v>f</v>
      </c>
      <c r="AA3795">
        <f>_xlfn.IFNA(VLOOKUP(X3795,'duo-out'!A$2:Q$5000,5,FALSE),E3795+10*(H3795-1)+1+_xlfn.IFNA(VLOOKUP(D3795,states!A$2:C$10,3,FALSE),1))</f>
        <v>85</v>
      </c>
      <c r="AB3795" t="str">
        <f>IF(V3795="","",V3795)</f>
        <v/>
      </c>
      <c r="AC3795" s="2" t="str">
        <f>_xlfn.IFNA(VLOOKUP(D3795,states!A$2:C$10,2,FALSE),"XX")</f>
        <v>A</v>
      </c>
      <c r="AD3795">
        <f>E3795</f>
        <v>2</v>
      </c>
      <c r="AE3795">
        <f>_xlfn.IFNA(VLOOKUP(D3795,states!A$2:D$10,4,FALSE),0)</f>
        <v>2</v>
      </c>
      <c r="AF3795">
        <v>0.5</v>
      </c>
      <c r="AG3795">
        <f>IF(AE3795=0,AF3795,IF(AE3795=1,IF(F3795=0.5,0.5,IF(H3795=1,0.5,1.5)),IF(F3795=0.5,0.5,IF(H3795=1,2.5,1.5))))</f>
        <v>2.5</v>
      </c>
      <c r="AH3795" s="7">
        <f>IF(AC3795="XX",0,1/C3795^(1/5)*IF(E3795=0,100,1)/(E3795+1)^(1/4))</f>
        <v>2.1924297443889911</v>
      </c>
    </row>
    <row r="3796" spans="1:34">
      <c r="A3796">
        <v>3698</v>
      </c>
      <c r="B3796" s="1">
        <v>23122.539100000002</v>
      </c>
      <c r="C3796" s="6">
        <v>1.8710000000000001E-2</v>
      </c>
      <c r="D3796" t="s">
        <v>3</v>
      </c>
      <c r="E3796">
        <v>2</v>
      </c>
      <c r="F3796">
        <v>5.5</v>
      </c>
      <c r="G3796" t="s">
        <v>2</v>
      </c>
      <c r="H3796">
        <v>1</v>
      </c>
      <c r="I3796" t="s">
        <v>0</v>
      </c>
      <c r="J3796">
        <v>2</v>
      </c>
      <c r="K3796">
        <v>4.5</v>
      </c>
      <c r="L3796" t="s">
        <v>2</v>
      </c>
      <c r="M3796">
        <v>2</v>
      </c>
      <c r="N3796" t="s">
        <v>3754</v>
      </c>
      <c r="O3796">
        <v>1</v>
      </c>
      <c r="P3796" t="str">
        <f>D3796&amp;"-"&amp;F3796&amp;"-"&amp;G3796&amp;"-"&amp;E3796&amp;"-"&amp;H3796</f>
        <v>A2Delta-5.5-f-2-1</v>
      </c>
      <c r="Q3796" t="str">
        <f>I3796&amp;"-"&amp;K3796&amp;"-"&amp;L3796&amp;"-"&amp;J3796&amp;"-"&amp;M3796</f>
        <v>X2Pi-4.5-f-2-2</v>
      </c>
      <c r="R3796">
        <f>B3796+S3796</f>
        <v>28840.288575368002</v>
      </c>
      <c r="S3796">
        <f>_xlfn.IFNA(VLOOKUP(Q3796,'MARVEL-X'!A$2:I$1400,7,FALSE),VLOOKUP(Q3796,MARVEL!A$2:J$1522,10,FALSE))</f>
        <v>5717.7494753680003</v>
      </c>
      <c r="T3796">
        <f>IF(P3796=P3795,R3796+T3795,R3796)</f>
        <v>144202.373029407</v>
      </c>
      <c r="U3796">
        <f>IF(P3796=P3795,1+U3795,1)</f>
        <v>5</v>
      </c>
      <c r="V3796" t="str">
        <f t="shared" si="59"/>
        <v/>
      </c>
      <c r="W3796" t="str">
        <f>IF(V3796="","",IF(ABS(V3796-R3796)&gt;W$1,ABS(V3796-R3796),""))</f>
        <v/>
      </c>
      <c r="X3796" t="str">
        <f>Y3796&amp;"-"&amp;Z3796&amp;"-"&amp;AC3796&amp;"-"&amp;AD3796&amp;"-"&amp;AG3796</f>
        <v>5.5-f-A-2-2.5</v>
      </c>
      <c r="Y3796">
        <f>F3796</f>
        <v>5.5</v>
      </c>
      <c r="Z3796" s="2" t="str">
        <f>G3796</f>
        <v>f</v>
      </c>
      <c r="AA3796">
        <f>_xlfn.IFNA(VLOOKUP(X3796,'duo-out'!A$2:Q$5000,5,FALSE),E3796+10*(H3796-1)+1+_xlfn.IFNA(VLOOKUP(D3796,states!A$2:C$10,3,FALSE),1))</f>
        <v>85</v>
      </c>
      <c r="AB3796" t="str">
        <f>IF(V3796="","",V3796)</f>
        <v/>
      </c>
      <c r="AC3796" s="2" t="str">
        <f>_xlfn.IFNA(VLOOKUP(D3796,states!A$2:C$10,2,FALSE),"XX")</f>
        <v>A</v>
      </c>
      <c r="AD3796">
        <f>E3796</f>
        <v>2</v>
      </c>
      <c r="AE3796">
        <f>_xlfn.IFNA(VLOOKUP(D3796,states!A$2:D$10,4,FALSE),0)</f>
        <v>2</v>
      </c>
      <c r="AF3796">
        <v>0.5</v>
      </c>
      <c r="AG3796">
        <f>IF(AE3796=0,AF3796,IF(AE3796=1,IF(F3796=0.5,0.5,IF(H3796=1,0.5,1.5)),IF(F3796=0.5,0.5,IF(H3796=1,2.5,1.5))))</f>
        <v>2.5</v>
      </c>
      <c r="AH3796" s="7">
        <f>IF(AC3796="XX",0,1/C3796^(1/5)*IF(E3796=0,100,1)/(E3796+1)^(1/4))</f>
        <v>1.6838559227062102</v>
      </c>
    </row>
    <row r="3797" spans="1:34">
      <c r="A3797">
        <v>3687</v>
      </c>
      <c r="B3797" s="1">
        <v>22965.305400000001</v>
      </c>
      <c r="C3797" s="6">
        <v>3.4689999999999999E-2</v>
      </c>
      <c r="D3797" t="s">
        <v>3</v>
      </c>
      <c r="E3797">
        <v>2</v>
      </c>
      <c r="F3797">
        <v>5.5</v>
      </c>
      <c r="G3797" t="s">
        <v>2</v>
      </c>
      <c r="H3797">
        <v>1</v>
      </c>
      <c r="I3797" t="s">
        <v>0</v>
      </c>
      <c r="J3797">
        <v>2</v>
      </c>
      <c r="K3797">
        <v>6.5</v>
      </c>
      <c r="L3797" t="s">
        <v>2</v>
      </c>
      <c r="M3797">
        <v>1</v>
      </c>
      <c r="N3797" t="s">
        <v>3743</v>
      </c>
      <c r="O3797">
        <v>1</v>
      </c>
      <c r="P3797" t="str">
        <f>D3797&amp;"-"&amp;F3797&amp;"-"&amp;G3797&amp;"-"&amp;E3797&amp;"-"&amp;H3797</f>
        <v>A2Delta-5.5-f-2-1</v>
      </c>
      <c r="Q3797" t="str">
        <f>I3797&amp;"-"&amp;K3797&amp;"-"&amp;L3797&amp;"-"&amp;J3797&amp;"-"&amp;M3797</f>
        <v>X2Pi-6.5-f-2-1</v>
      </c>
      <c r="R3797">
        <f>B3797+S3797</f>
        <v>28840.330634243001</v>
      </c>
      <c r="S3797">
        <f>_xlfn.IFNA(VLOOKUP(Q3797,'MARVEL-X'!A$2:I$1400,7,FALSE),VLOOKUP(Q3797,MARVEL!A$2:J$1522,10,FALSE))</f>
        <v>5875.0252342430003</v>
      </c>
      <c r="T3797">
        <f>IF(P3797=P3796,R3797+T3796,R3797)</f>
        <v>173042.70366365</v>
      </c>
      <c r="U3797">
        <f>IF(P3797=P3796,1+U3796,1)</f>
        <v>6</v>
      </c>
      <c r="V3797" t="str">
        <f t="shared" si="59"/>
        <v/>
      </c>
      <c r="W3797" t="str">
        <f>IF(V3797="","",IF(ABS(V3797-R3797)&gt;W$1,ABS(V3797-R3797),""))</f>
        <v/>
      </c>
      <c r="X3797" t="str">
        <f>Y3797&amp;"-"&amp;Z3797&amp;"-"&amp;AC3797&amp;"-"&amp;AD3797&amp;"-"&amp;AG3797</f>
        <v>5.5-f-A-2-2.5</v>
      </c>
      <c r="Y3797">
        <f>F3797</f>
        <v>5.5</v>
      </c>
      <c r="Z3797" s="2" t="str">
        <f>G3797</f>
        <v>f</v>
      </c>
      <c r="AA3797">
        <f>_xlfn.IFNA(VLOOKUP(X3797,'duo-out'!A$2:Q$5000,5,FALSE),E3797+10*(H3797-1)+1+_xlfn.IFNA(VLOOKUP(D3797,states!A$2:C$10,3,FALSE),1))</f>
        <v>85</v>
      </c>
      <c r="AB3797" t="str">
        <f>IF(V3797="","",V3797)</f>
        <v/>
      </c>
      <c r="AC3797" s="2" t="str">
        <f>_xlfn.IFNA(VLOOKUP(D3797,states!A$2:C$10,2,FALSE),"XX")</f>
        <v>A</v>
      </c>
      <c r="AD3797">
        <f>E3797</f>
        <v>2</v>
      </c>
      <c r="AE3797">
        <f>_xlfn.IFNA(VLOOKUP(D3797,states!A$2:D$10,4,FALSE),0)</f>
        <v>2</v>
      </c>
      <c r="AF3797">
        <v>0.5</v>
      </c>
      <c r="AG3797">
        <f>IF(AE3797=0,AF3797,IF(AE3797=1,IF(F3797=0.5,0.5,IF(H3797=1,0.5,1.5)),IF(F3797=0.5,0.5,IF(H3797=1,2.5,1.5))))</f>
        <v>2.5</v>
      </c>
      <c r="AH3797" s="7">
        <f>IF(AC3797="XX",0,1/C3797^(1/5)*IF(E3797=0,100,1)/(E3797+1)^(1/4))</f>
        <v>1.4882600581955623</v>
      </c>
    </row>
    <row r="3798" spans="1:34">
      <c r="A3798">
        <v>3663</v>
      </c>
      <c r="B3798" s="1">
        <v>23120.363700000002</v>
      </c>
      <c r="C3798" s="6">
        <v>5.0000000000000001E-3</v>
      </c>
      <c r="D3798" t="s">
        <v>3</v>
      </c>
      <c r="E3798">
        <v>2</v>
      </c>
      <c r="F3798">
        <v>5.5</v>
      </c>
      <c r="G3798" t="s">
        <v>2</v>
      </c>
      <c r="H3798">
        <v>1</v>
      </c>
      <c r="I3798" t="s">
        <v>0</v>
      </c>
      <c r="J3798">
        <v>2</v>
      </c>
      <c r="K3798">
        <v>5.5</v>
      </c>
      <c r="L3798" t="s">
        <v>1</v>
      </c>
      <c r="M3798">
        <v>1</v>
      </c>
      <c r="N3798" t="s">
        <v>3719</v>
      </c>
      <c r="O3798">
        <v>1</v>
      </c>
      <c r="P3798" t="str">
        <f>D3798&amp;"-"&amp;F3798&amp;"-"&amp;G3798&amp;"-"&amp;E3798&amp;"-"&amp;H3798</f>
        <v>A2Delta-5.5-f-2-1</v>
      </c>
      <c r="Q3798" t="str">
        <f>I3798&amp;"-"&amp;K3798&amp;"-"&amp;L3798&amp;"-"&amp;J3798&amp;"-"&amp;M3798</f>
        <v>X2Pi-5.5-e-2-1</v>
      </c>
      <c r="R3798">
        <f>B3798+S3798</f>
        <v>28840.297968007002</v>
      </c>
      <c r="S3798">
        <f>_xlfn.IFNA(VLOOKUP(Q3798,'MARVEL-X'!A$2:I$1400,7,FALSE),VLOOKUP(Q3798,MARVEL!A$2:J$1522,10,FALSE))</f>
        <v>5719.9342680070004</v>
      </c>
      <c r="T3798">
        <f>IF(P3798=P3797,R3798+T3797,R3798)</f>
        <v>201883.00163165701</v>
      </c>
      <c r="U3798">
        <f>IF(P3798=P3797,1+U3797,1)</f>
        <v>7</v>
      </c>
      <c r="V3798" t="str">
        <f t="shared" si="59"/>
        <v/>
      </c>
      <c r="W3798" t="str">
        <f>IF(V3798="","",IF(ABS(V3798-R3798)&gt;W$1,ABS(V3798-R3798),""))</f>
        <v/>
      </c>
      <c r="X3798" t="str">
        <f>Y3798&amp;"-"&amp;Z3798&amp;"-"&amp;AC3798&amp;"-"&amp;AD3798&amp;"-"&amp;AG3798</f>
        <v>5.5-f-A-2-2.5</v>
      </c>
      <c r="Y3798">
        <f>F3798</f>
        <v>5.5</v>
      </c>
      <c r="Z3798" s="2" t="str">
        <f>G3798</f>
        <v>f</v>
      </c>
      <c r="AA3798">
        <f>_xlfn.IFNA(VLOOKUP(X3798,'duo-out'!A$2:Q$5000,5,FALSE),E3798+10*(H3798-1)+1+_xlfn.IFNA(VLOOKUP(D3798,states!A$2:C$10,3,FALSE),1))</f>
        <v>85</v>
      </c>
      <c r="AB3798" t="str">
        <f>IF(V3798="","",V3798)</f>
        <v/>
      </c>
      <c r="AC3798" s="2" t="str">
        <f>_xlfn.IFNA(VLOOKUP(D3798,states!A$2:C$10,2,FALSE),"XX")</f>
        <v>A</v>
      </c>
      <c r="AD3798">
        <f>E3798</f>
        <v>2</v>
      </c>
      <c r="AE3798">
        <f>_xlfn.IFNA(VLOOKUP(D3798,states!A$2:D$10,4,FALSE),0)</f>
        <v>2</v>
      </c>
      <c r="AF3798">
        <v>0.5</v>
      </c>
      <c r="AG3798">
        <f>IF(AE3798=0,AF3798,IF(AE3798=1,IF(F3798=0.5,0.5,IF(H3798=1,0.5,1.5)),IF(F3798=0.5,0.5,IF(H3798=1,2.5,1.5))))</f>
        <v>2.5</v>
      </c>
      <c r="AH3798" s="7">
        <f>IF(AC3798="XX",0,1/C3798^(1/5)*IF(E3798=0,100,1)/(E3798+1)^(1/4))</f>
        <v>2.1924297443889911</v>
      </c>
    </row>
    <row r="3799" spans="1:34">
      <c r="A3799">
        <v>3656</v>
      </c>
      <c r="B3799" s="1">
        <v>23251.568599999999</v>
      </c>
      <c r="C3799" s="6">
        <v>7.7260000000000002E-3</v>
      </c>
      <c r="D3799" t="s">
        <v>3</v>
      </c>
      <c r="E3799">
        <v>2</v>
      </c>
      <c r="F3799">
        <v>5.5</v>
      </c>
      <c r="G3799" t="s">
        <v>2</v>
      </c>
      <c r="H3799">
        <v>1</v>
      </c>
      <c r="I3799" t="s">
        <v>0</v>
      </c>
      <c r="J3799">
        <v>2</v>
      </c>
      <c r="K3799">
        <v>4.5</v>
      </c>
      <c r="L3799" t="s">
        <v>2</v>
      </c>
      <c r="M3799">
        <v>1</v>
      </c>
      <c r="N3799" t="s">
        <v>3712</v>
      </c>
      <c r="O3799">
        <v>1</v>
      </c>
      <c r="P3799" t="str">
        <f>D3799&amp;"-"&amp;F3799&amp;"-"&amp;G3799&amp;"-"&amp;E3799&amp;"-"&amp;H3799</f>
        <v>A2Delta-5.5-f-2-1</v>
      </c>
      <c r="Q3799" t="str">
        <f>I3799&amp;"-"&amp;K3799&amp;"-"&amp;L3799&amp;"-"&amp;J3799&amp;"-"&amp;M3799</f>
        <v>X2Pi-4.5-f-2-1</v>
      </c>
      <c r="R3799">
        <f>B3799+S3799</f>
        <v>28840.304196700999</v>
      </c>
      <c r="S3799">
        <f>_xlfn.IFNA(VLOOKUP(Q3799,'MARVEL-X'!A$2:I$1400,7,FALSE),VLOOKUP(Q3799,MARVEL!A$2:J$1522,10,FALSE))</f>
        <v>5588.7355967009998</v>
      </c>
      <c r="T3799">
        <f>IF(P3799=P3798,R3799+T3798,R3799)</f>
        <v>230723.30582835802</v>
      </c>
      <c r="U3799">
        <f>IF(P3799=P3798,1+U3798,1)</f>
        <v>8</v>
      </c>
      <c r="V3799" t="str">
        <f t="shared" si="59"/>
        <v/>
      </c>
      <c r="W3799" t="str">
        <f>IF(V3799="","",IF(ABS(V3799-R3799)&gt;W$1,ABS(V3799-R3799),""))</f>
        <v/>
      </c>
      <c r="X3799" t="str">
        <f>Y3799&amp;"-"&amp;Z3799&amp;"-"&amp;AC3799&amp;"-"&amp;AD3799&amp;"-"&amp;AG3799</f>
        <v>5.5-f-A-2-2.5</v>
      </c>
      <c r="Y3799">
        <f>F3799</f>
        <v>5.5</v>
      </c>
      <c r="Z3799" s="2" t="str">
        <f>G3799</f>
        <v>f</v>
      </c>
      <c r="AA3799">
        <f>_xlfn.IFNA(VLOOKUP(X3799,'duo-out'!A$2:Q$5000,5,FALSE),E3799+10*(H3799-1)+1+_xlfn.IFNA(VLOOKUP(D3799,states!A$2:C$10,3,FALSE),1))</f>
        <v>85</v>
      </c>
      <c r="AB3799" t="str">
        <f>IF(V3799="","",V3799)</f>
        <v/>
      </c>
      <c r="AC3799" s="2" t="str">
        <f>_xlfn.IFNA(VLOOKUP(D3799,states!A$2:C$10,2,FALSE),"XX")</f>
        <v>A</v>
      </c>
      <c r="AD3799">
        <f>E3799</f>
        <v>2</v>
      </c>
      <c r="AE3799">
        <f>_xlfn.IFNA(VLOOKUP(D3799,states!A$2:D$10,4,FALSE),0)</f>
        <v>2</v>
      </c>
      <c r="AF3799">
        <v>0.5</v>
      </c>
      <c r="AG3799">
        <f>IF(AE3799=0,AF3799,IF(AE3799=1,IF(F3799=0.5,0.5,IF(H3799=1,0.5,1.5)),IF(F3799=0.5,0.5,IF(H3799=1,2.5,1.5))))</f>
        <v>2.5</v>
      </c>
      <c r="AH3799" s="7">
        <f>IF(AC3799="XX",0,1/C3799^(1/5)*IF(E3799=0,100,1)/(E3799+1)^(1/4))</f>
        <v>2.0096884916474553</v>
      </c>
    </row>
    <row r="3800" spans="1:34">
      <c r="A3800">
        <v>2986</v>
      </c>
      <c r="B3800" s="1">
        <v>23121.306499999999</v>
      </c>
      <c r="C3800" s="6">
        <v>1.1390000000000001E-2</v>
      </c>
      <c r="D3800" t="s">
        <v>3</v>
      </c>
      <c r="E3800">
        <v>2</v>
      </c>
      <c r="F3800">
        <v>5.5</v>
      </c>
      <c r="G3800" t="s">
        <v>2</v>
      </c>
      <c r="H3800">
        <v>1</v>
      </c>
      <c r="I3800" t="s">
        <v>0</v>
      </c>
      <c r="J3800">
        <v>2</v>
      </c>
      <c r="K3800">
        <v>5.5</v>
      </c>
      <c r="L3800" t="s">
        <v>2</v>
      </c>
      <c r="M3800">
        <v>1</v>
      </c>
      <c r="N3800" t="s">
        <v>3042</v>
      </c>
      <c r="O3800">
        <v>1</v>
      </c>
      <c r="P3800" t="str">
        <f>D3800&amp;"-"&amp;F3800&amp;"-"&amp;G3800&amp;"-"&amp;E3800&amp;"-"&amp;H3800</f>
        <v>A2Delta-5.5-f-2-1</v>
      </c>
      <c r="Q3800" t="str">
        <f>I3800&amp;"-"&amp;K3800&amp;"-"&amp;L3800&amp;"-"&amp;J3800&amp;"-"&amp;M3800</f>
        <v>X2Pi-5.5-f-2-1</v>
      </c>
      <c r="R3800">
        <f>B3800+S3800</f>
        <v>28840.291698060999</v>
      </c>
      <c r="S3800">
        <f>_xlfn.IFNA(VLOOKUP(Q3800,'MARVEL-X'!A$2:I$1400,7,FALSE),VLOOKUP(Q3800,MARVEL!A$2:J$1522,10,FALSE))</f>
        <v>5718.9851980610001</v>
      </c>
      <c r="T3800">
        <f>IF(P3800=P3799,R3800+T3799,R3800)</f>
        <v>259563.59752641901</v>
      </c>
      <c r="U3800">
        <f>IF(P3800=P3799,1+U3799,1)</f>
        <v>9</v>
      </c>
      <c r="V3800" t="str">
        <f t="shared" si="59"/>
        <v/>
      </c>
      <c r="W3800" t="str">
        <f>IF(V3800="","",IF(ABS(V3800-R3800)&gt;W$1,ABS(V3800-R3800),""))</f>
        <v/>
      </c>
      <c r="X3800" t="str">
        <f>Y3800&amp;"-"&amp;Z3800&amp;"-"&amp;AC3800&amp;"-"&amp;AD3800&amp;"-"&amp;AG3800</f>
        <v>5.5-f-A-2-2.5</v>
      </c>
      <c r="Y3800">
        <f>F3800</f>
        <v>5.5</v>
      </c>
      <c r="Z3800" s="2" t="str">
        <f>G3800</f>
        <v>f</v>
      </c>
      <c r="AA3800">
        <f>_xlfn.IFNA(VLOOKUP(X3800,'duo-out'!A$2:Q$5000,5,FALSE),E3800+10*(H3800-1)+1+_xlfn.IFNA(VLOOKUP(D3800,states!A$2:C$10,3,FALSE),1))</f>
        <v>85</v>
      </c>
      <c r="AB3800" t="str">
        <f>IF(V3800="","",V3800)</f>
        <v/>
      </c>
      <c r="AC3800" s="2" t="str">
        <f>_xlfn.IFNA(VLOOKUP(D3800,states!A$2:C$10,2,FALSE),"XX")</f>
        <v>A</v>
      </c>
      <c r="AD3800">
        <f>E3800</f>
        <v>2</v>
      </c>
      <c r="AE3800">
        <f>_xlfn.IFNA(VLOOKUP(D3800,states!A$2:D$10,4,FALSE),0)</f>
        <v>2</v>
      </c>
      <c r="AF3800">
        <v>0.5</v>
      </c>
      <c r="AG3800">
        <f>IF(AE3800=0,AF3800,IF(AE3800=1,IF(F3800=0.5,0.5,IF(H3800=1,0.5,1.5)),IF(F3800=0.5,0.5,IF(H3800=1,2.5,1.5))))</f>
        <v>2.5</v>
      </c>
      <c r="AH3800" s="7">
        <f>IF(AC3800="XX",0,1/C3800^(1/5)*IF(E3800=0,100,1)/(E3800+1)^(1/4))</f>
        <v>1.8595803205213275</v>
      </c>
    </row>
    <row r="3801" spans="1:34">
      <c r="A3801">
        <v>2975</v>
      </c>
      <c r="B3801" s="1">
        <v>23251.553100000001</v>
      </c>
      <c r="C3801" s="6">
        <v>1.353E-2</v>
      </c>
      <c r="D3801" t="s">
        <v>3</v>
      </c>
      <c r="E3801">
        <v>2</v>
      </c>
      <c r="F3801">
        <v>5.5</v>
      </c>
      <c r="G3801" t="s">
        <v>2</v>
      </c>
      <c r="H3801">
        <v>1</v>
      </c>
      <c r="I3801" t="s">
        <v>0</v>
      </c>
      <c r="J3801">
        <v>2</v>
      </c>
      <c r="K3801">
        <v>4.5</v>
      </c>
      <c r="L3801" t="s">
        <v>2</v>
      </c>
      <c r="M3801">
        <v>1</v>
      </c>
      <c r="N3801" t="s">
        <v>3031</v>
      </c>
      <c r="O3801">
        <v>1</v>
      </c>
      <c r="P3801" t="str">
        <f>D3801&amp;"-"&amp;F3801&amp;"-"&amp;G3801&amp;"-"&amp;E3801&amp;"-"&amp;H3801</f>
        <v>A2Delta-5.5-f-2-1</v>
      </c>
      <c r="Q3801" t="str">
        <f>I3801&amp;"-"&amp;K3801&amp;"-"&amp;L3801&amp;"-"&amp;J3801&amp;"-"&amp;M3801</f>
        <v>X2Pi-4.5-f-2-1</v>
      </c>
      <c r="R3801">
        <f>B3801+S3801</f>
        <v>28840.288696701002</v>
      </c>
      <c r="S3801">
        <f>_xlfn.IFNA(VLOOKUP(Q3801,'MARVEL-X'!A$2:I$1400,7,FALSE),VLOOKUP(Q3801,MARVEL!A$2:J$1522,10,FALSE))</f>
        <v>5588.7355967009998</v>
      </c>
      <c r="T3801">
        <f>IF(P3801=P3800,R3801+T3800,R3801)</f>
        <v>288403.88622312003</v>
      </c>
      <c r="U3801">
        <f>IF(P3801=P3800,1+U3800,1)</f>
        <v>10</v>
      </c>
      <c r="V3801" t="str">
        <f t="shared" si="59"/>
        <v/>
      </c>
      <c r="W3801" t="str">
        <f>IF(V3801="","",IF(ABS(V3801-R3801)&gt;W$1,ABS(V3801-R3801),""))</f>
        <v/>
      </c>
      <c r="X3801" t="str">
        <f>Y3801&amp;"-"&amp;Z3801&amp;"-"&amp;AC3801&amp;"-"&amp;AD3801&amp;"-"&amp;AG3801</f>
        <v>5.5-f-A-2-2.5</v>
      </c>
      <c r="Y3801">
        <f>F3801</f>
        <v>5.5</v>
      </c>
      <c r="Z3801" s="2" t="str">
        <f>G3801</f>
        <v>f</v>
      </c>
      <c r="AA3801">
        <f>_xlfn.IFNA(VLOOKUP(X3801,'duo-out'!A$2:Q$5000,5,FALSE),E3801+10*(H3801-1)+1+_xlfn.IFNA(VLOOKUP(D3801,states!A$2:C$10,3,FALSE),1))</f>
        <v>85</v>
      </c>
      <c r="AB3801" t="str">
        <f>IF(V3801="","",V3801)</f>
        <v/>
      </c>
      <c r="AC3801" s="2" t="str">
        <f>_xlfn.IFNA(VLOOKUP(D3801,states!A$2:C$10,2,FALSE),"XX")</f>
        <v>A</v>
      </c>
      <c r="AD3801">
        <f>E3801</f>
        <v>2</v>
      </c>
      <c r="AE3801">
        <f>_xlfn.IFNA(VLOOKUP(D3801,states!A$2:D$10,4,FALSE),0)</f>
        <v>2</v>
      </c>
      <c r="AF3801">
        <v>0.5</v>
      </c>
      <c r="AG3801">
        <f>IF(AE3801=0,AF3801,IF(AE3801=1,IF(F3801=0.5,0.5,IF(H3801=1,0.5,1.5)),IF(F3801=0.5,0.5,IF(H3801=1,2.5,1.5))))</f>
        <v>2.5</v>
      </c>
      <c r="AH3801" s="7">
        <f>IF(AC3801="XX",0,1/C3801^(1/5)*IF(E3801=0,100,1)/(E3801+1)^(1/4))</f>
        <v>1.796636121688632</v>
      </c>
    </row>
    <row r="3802" spans="1:34">
      <c r="A3802">
        <v>5700</v>
      </c>
      <c r="B3802" s="1">
        <v>23122.53</v>
      </c>
      <c r="C3802" s="6">
        <v>0.05</v>
      </c>
      <c r="D3802" t="s">
        <v>3</v>
      </c>
      <c r="E3802">
        <v>2</v>
      </c>
      <c r="F3802">
        <v>5.5</v>
      </c>
      <c r="G3802" t="s">
        <v>2</v>
      </c>
      <c r="H3802">
        <v>1</v>
      </c>
      <c r="I3802" t="s">
        <v>0</v>
      </c>
      <c r="J3802">
        <v>2</v>
      </c>
      <c r="K3802">
        <v>4.5</v>
      </c>
      <c r="L3802" t="s">
        <v>2</v>
      </c>
      <c r="M3802">
        <v>2</v>
      </c>
      <c r="N3802" t="s">
        <v>5756</v>
      </c>
      <c r="O3802">
        <v>1</v>
      </c>
      <c r="P3802" t="str">
        <f>D3802&amp;"-"&amp;F3802&amp;"-"&amp;G3802&amp;"-"&amp;E3802&amp;"-"&amp;H3802</f>
        <v>A2Delta-5.5-f-2-1</v>
      </c>
      <c r="Q3802" t="str">
        <f>I3802&amp;"-"&amp;K3802&amp;"-"&amp;L3802&amp;"-"&amp;J3802&amp;"-"&amp;M3802</f>
        <v>X2Pi-4.5-f-2-2</v>
      </c>
      <c r="R3802">
        <f>B3802+S3802</f>
        <v>28840.279475367999</v>
      </c>
      <c r="S3802">
        <f>_xlfn.IFNA(VLOOKUP(Q3802,'MARVEL-X'!A$2:I$1400,7,FALSE),VLOOKUP(Q3802,MARVEL!A$2:J$1522,10,FALSE))</f>
        <v>5717.7494753680003</v>
      </c>
      <c r="T3802">
        <f>IF(P3802=P3801,R3802+T3801,R3802)</f>
        <v>317244.16569848801</v>
      </c>
      <c r="U3802">
        <f>IF(P3802=P3801,1+U3801,1)</f>
        <v>11</v>
      </c>
      <c r="V3802" t="str">
        <f t="shared" si="59"/>
        <v/>
      </c>
      <c r="W3802" t="str">
        <f>IF(V3802="","",IF(ABS(V3802-R3802)&gt;W$1,ABS(V3802-R3802),""))</f>
        <v/>
      </c>
      <c r="X3802" t="str">
        <f>Y3802&amp;"-"&amp;Z3802&amp;"-"&amp;AC3802&amp;"-"&amp;AD3802&amp;"-"&amp;AG3802</f>
        <v>5.5-f-A-2-2.5</v>
      </c>
      <c r="Y3802">
        <f>F3802</f>
        <v>5.5</v>
      </c>
      <c r="Z3802" s="2" t="str">
        <f>G3802</f>
        <v>f</v>
      </c>
      <c r="AA3802">
        <f>_xlfn.IFNA(VLOOKUP(X3802,'duo-out'!A$2:Q$5000,5,FALSE),E3802+10*(H3802-1)+1+_xlfn.IFNA(VLOOKUP(D3802,states!A$2:C$10,3,FALSE),1))</f>
        <v>85</v>
      </c>
      <c r="AB3802" t="str">
        <f>IF(V3802="","",V3802)</f>
        <v/>
      </c>
      <c r="AC3802" s="2" t="str">
        <f>_xlfn.IFNA(VLOOKUP(D3802,states!A$2:C$10,2,FALSE),"XX")</f>
        <v>A</v>
      </c>
      <c r="AD3802">
        <f>E3802</f>
        <v>2</v>
      </c>
      <c r="AE3802">
        <f>_xlfn.IFNA(VLOOKUP(D3802,states!A$2:D$10,4,FALSE),0)</f>
        <v>2</v>
      </c>
      <c r="AF3802">
        <v>0.5</v>
      </c>
      <c r="AG3802">
        <f>IF(AE3802=0,AF3802,IF(AE3802=1,IF(F3802=0.5,0.5,IF(H3802=1,0.5,1.5)),IF(F3802=0.5,0.5,IF(H3802=1,2.5,1.5))))</f>
        <v>2.5</v>
      </c>
      <c r="AH3802" s="7">
        <f>IF(AC3802="XX",0,1/C3802^(1/5)*IF(E3802=0,100,1)/(E3802+1)^(1/4))</f>
        <v>1.3833296494790666</v>
      </c>
    </row>
    <row r="3803" spans="1:34">
      <c r="A3803">
        <v>5664</v>
      </c>
      <c r="B3803" s="1">
        <v>23120.383999999998</v>
      </c>
      <c r="C3803" s="6">
        <v>0.05</v>
      </c>
      <c r="D3803" t="s">
        <v>3</v>
      </c>
      <c r="E3803">
        <v>2</v>
      </c>
      <c r="F3803">
        <v>5.5</v>
      </c>
      <c r="G3803" t="s">
        <v>2</v>
      </c>
      <c r="H3803">
        <v>1</v>
      </c>
      <c r="I3803" t="s">
        <v>0</v>
      </c>
      <c r="J3803">
        <v>2</v>
      </c>
      <c r="K3803">
        <v>5.5</v>
      </c>
      <c r="L3803" t="s">
        <v>1</v>
      </c>
      <c r="M3803">
        <v>1</v>
      </c>
      <c r="N3803" t="s">
        <v>5720</v>
      </c>
      <c r="O3803">
        <v>1</v>
      </c>
      <c r="P3803" t="str">
        <f>D3803&amp;"-"&amp;F3803&amp;"-"&amp;G3803&amp;"-"&amp;E3803&amp;"-"&amp;H3803</f>
        <v>A2Delta-5.5-f-2-1</v>
      </c>
      <c r="Q3803" t="str">
        <f>I3803&amp;"-"&amp;K3803&amp;"-"&amp;L3803&amp;"-"&amp;J3803&amp;"-"&amp;M3803</f>
        <v>X2Pi-5.5-e-2-1</v>
      </c>
      <c r="R3803">
        <f>B3803+S3803</f>
        <v>28840.318268006999</v>
      </c>
      <c r="S3803">
        <f>_xlfn.IFNA(VLOOKUP(Q3803,'MARVEL-X'!A$2:I$1400,7,FALSE),VLOOKUP(Q3803,MARVEL!A$2:J$1522,10,FALSE))</f>
        <v>5719.9342680070004</v>
      </c>
      <c r="T3803">
        <f>IF(P3803=P3802,R3803+T3802,R3803)</f>
        <v>346084.48396649503</v>
      </c>
      <c r="U3803">
        <f>IF(P3803=P3802,1+U3802,1)</f>
        <v>12</v>
      </c>
      <c r="V3803" t="str">
        <f t="shared" si="59"/>
        <v/>
      </c>
      <c r="W3803" t="str">
        <f>IF(V3803="","",IF(ABS(V3803-R3803)&gt;W$1,ABS(V3803-R3803),""))</f>
        <v/>
      </c>
      <c r="X3803" t="str">
        <f>Y3803&amp;"-"&amp;Z3803&amp;"-"&amp;AC3803&amp;"-"&amp;AD3803&amp;"-"&amp;AG3803</f>
        <v>5.5-f-A-2-2.5</v>
      </c>
      <c r="Y3803">
        <f>F3803</f>
        <v>5.5</v>
      </c>
      <c r="Z3803" s="2" t="str">
        <f>G3803</f>
        <v>f</v>
      </c>
      <c r="AA3803">
        <f>_xlfn.IFNA(VLOOKUP(X3803,'duo-out'!A$2:Q$5000,5,FALSE),E3803+10*(H3803-1)+1+_xlfn.IFNA(VLOOKUP(D3803,states!A$2:C$10,3,FALSE),1))</f>
        <v>85</v>
      </c>
      <c r="AB3803" t="str">
        <f>IF(V3803="","",V3803)</f>
        <v/>
      </c>
      <c r="AC3803" s="2" t="str">
        <f>_xlfn.IFNA(VLOOKUP(D3803,states!A$2:C$10,2,FALSE),"XX")</f>
        <v>A</v>
      </c>
      <c r="AD3803">
        <f>E3803</f>
        <v>2</v>
      </c>
      <c r="AE3803">
        <f>_xlfn.IFNA(VLOOKUP(D3803,states!A$2:D$10,4,FALSE),0)</f>
        <v>2</v>
      </c>
      <c r="AF3803">
        <v>0.5</v>
      </c>
      <c r="AG3803">
        <f>IF(AE3803=0,AF3803,IF(AE3803=1,IF(F3803=0.5,0.5,IF(H3803=1,0.5,1.5)),IF(F3803=0.5,0.5,IF(H3803=1,2.5,1.5))))</f>
        <v>2.5</v>
      </c>
      <c r="AH3803" s="7">
        <f>IF(AC3803="XX",0,1/C3803^(1/5)*IF(E3803=0,100,1)/(E3803+1)^(1/4))</f>
        <v>1.3833296494790666</v>
      </c>
    </row>
    <row r="3804" spans="1:34">
      <c r="A3804">
        <v>5655</v>
      </c>
      <c r="B3804" s="1">
        <v>23251.552</v>
      </c>
      <c r="C3804" s="6">
        <v>0.05</v>
      </c>
      <c r="D3804" t="s">
        <v>3</v>
      </c>
      <c r="E3804">
        <v>2</v>
      </c>
      <c r="F3804">
        <v>5.5</v>
      </c>
      <c r="G3804" t="s">
        <v>2</v>
      </c>
      <c r="H3804">
        <v>1</v>
      </c>
      <c r="I3804" t="s">
        <v>0</v>
      </c>
      <c r="J3804">
        <v>2</v>
      </c>
      <c r="K3804">
        <v>4.5</v>
      </c>
      <c r="L3804" t="s">
        <v>2</v>
      </c>
      <c r="M3804">
        <v>1</v>
      </c>
      <c r="N3804" t="s">
        <v>5711</v>
      </c>
      <c r="O3804">
        <v>1</v>
      </c>
      <c r="P3804" t="str">
        <f>D3804&amp;"-"&amp;F3804&amp;"-"&amp;G3804&amp;"-"&amp;E3804&amp;"-"&amp;H3804</f>
        <v>A2Delta-5.5-f-2-1</v>
      </c>
      <c r="Q3804" t="str">
        <f>I3804&amp;"-"&amp;K3804&amp;"-"&amp;L3804&amp;"-"&amp;J3804&amp;"-"&amp;M3804</f>
        <v>X2Pi-4.5-f-2-1</v>
      </c>
      <c r="R3804">
        <f>B3804+S3804</f>
        <v>28840.287596701</v>
      </c>
      <c r="S3804">
        <f>_xlfn.IFNA(VLOOKUP(Q3804,'MARVEL-X'!A$2:I$1400,7,FALSE),VLOOKUP(Q3804,MARVEL!A$2:J$1522,10,FALSE))</f>
        <v>5588.7355967009998</v>
      </c>
      <c r="T3804">
        <f>IF(P3804=P3803,R3804+T3803,R3804)</f>
        <v>374924.77156319603</v>
      </c>
      <c r="U3804">
        <f>IF(P3804=P3803,1+U3803,1)</f>
        <v>13</v>
      </c>
      <c r="V3804" t="str">
        <f t="shared" si="59"/>
        <v/>
      </c>
      <c r="W3804" t="str">
        <f>IF(V3804="","",IF(ABS(V3804-R3804)&gt;W$1,ABS(V3804-R3804),""))</f>
        <v/>
      </c>
      <c r="X3804" t="str">
        <f>Y3804&amp;"-"&amp;Z3804&amp;"-"&amp;AC3804&amp;"-"&amp;AD3804&amp;"-"&amp;AG3804</f>
        <v>5.5-f-A-2-2.5</v>
      </c>
      <c r="Y3804">
        <f>F3804</f>
        <v>5.5</v>
      </c>
      <c r="Z3804" s="2" t="str">
        <f>G3804</f>
        <v>f</v>
      </c>
      <c r="AA3804">
        <f>_xlfn.IFNA(VLOOKUP(X3804,'duo-out'!A$2:Q$5000,5,FALSE),E3804+10*(H3804-1)+1+_xlfn.IFNA(VLOOKUP(D3804,states!A$2:C$10,3,FALSE),1))</f>
        <v>85</v>
      </c>
      <c r="AB3804" t="str">
        <f>IF(V3804="","",V3804)</f>
        <v/>
      </c>
      <c r="AC3804" s="2" t="str">
        <f>_xlfn.IFNA(VLOOKUP(D3804,states!A$2:C$10,2,FALSE),"XX")</f>
        <v>A</v>
      </c>
      <c r="AD3804">
        <f>E3804</f>
        <v>2</v>
      </c>
      <c r="AE3804">
        <f>_xlfn.IFNA(VLOOKUP(D3804,states!A$2:D$10,4,FALSE),0)</f>
        <v>2</v>
      </c>
      <c r="AF3804">
        <v>0.5</v>
      </c>
      <c r="AG3804">
        <f>IF(AE3804=0,AF3804,IF(AE3804=1,IF(F3804=0.5,0.5,IF(H3804=1,0.5,1.5)),IF(F3804=0.5,0.5,IF(H3804=1,2.5,1.5))))</f>
        <v>2.5</v>
      </c>
      <c r="AH3804" s="7">
        <f>IF(AC3804="XX",0,1/C3804^(1/5)*IF(E3804=0,100,1)/(E3804+1)^(1/4))</f>
        <v>1.3833296494790666</v>
      </c>
    </row>
    <row r="3805" spans="1:34">
      <c r="A3805">
        <v>1298</v>
      </c>
      <c r="B3805" s="1">
        <v>22965.27</v>
      </c>
      <c r="C3805" s="6">
        <v>0.05</v>
      </c>
      <c r="D3805" t="s">
        <v>3</v>
      </c>
      <c r="E3805">
        <v>2</v>
      </c>
      <c r="F3805">
        <v>5.5</v>
      </c>
      <c r="G3805" t="s">
        <v>2</v>
      </c>
      <c r="H3805">
        <v>1</v>
      </c>
      <c r="I3805" t="s">
        <v>0</v>
      </c>
      <c r="J3805">
        <v>2</v>
      </c>
      <c r="K3805">
        <v>6.5</v>
      </c>
      <c r="L3805" t="s">
        <v>2</v>
      </c>
      <c r="M3805">
        <v>1</v>
      </c>
      <c r="N3805" t="s">
        <v>1354</v>
      </c>
      <c r="O3805">
        <v>1</v>
      </c>
      <c r="P3805" t="str">
        <f>D3805&amp;"-"&amp;F3805&amp;"-"&amp;G3805&amp;"-"&amp;E3805&amp;"-"&amp;H3805</f>
        <v>A2Delta-5.5-f-2-1</v>
      </c>
      <c r="Q3805" t="str">
        <f>I3805&amp;"-"&amp;K3805&amp;"-"&amp;L3805&amp;"-"&amp;J3805&amp;"-"&amp;M3805</f>
        <v>X2Pi-6.5-f-2-1</v>
      </c>
      <c r="R3805">
        <f>B3805+S3805</f>
        <v>28840.295234243</v>
      </c>
      <c r="S3805">
        <f>_xlfn.IFNA(VLOOKUP(Q3805,'MARVEL-X'!A$2:I$1400,7,FALSE),VLOOKUP(Q3805,MARVEL!A$2:J$1522,10,FALSE))</f>
        <v>5875.0252342430003</v>
      </c>
      <c r="T3805">
        <f>IF(P3805=P3804,R3805+T3804,R3805)</f>
        <v>403765.06679743901</v>
      </c>
      <c r="U3805">
        <f>IF(P3805=P3804,1+U3804,1)</f>
        <v>14</v>
      </c>
      <c r="V3805" t="str">
        <f t="shared" si="59"/>
        <v/>
      </c>
      <c r="W3805" t="str">
        <f>IF(V3805="","",IF(ABS(V3805-R3805)&gt;W$1,ABS(V3805-R3805),""))</f>
        <v/>
      </c>
      <c r="X3805" t="str">
        <f>Y3805&amp;"-"&amp;Z3805&amp;"-"&amp;AC3805&amp;"-"&amp;AD3805&amp;"-"&amp;AG3805</f>
        <v>5.5-f-A-2-2.5</v>
      </c>
      <c r="Y3805">
        <f>F3805</f>
        <v>5.5</v>
      </c>
      <c r="Z3805" s="2" t="str">
        <f>G3805</f>
        <v>f</v>
      </c>
      <c r="AA3805">
        <f>_xlfn.IFNA(VLOOKUP(X3805,'duo-out'!A$2:Q$5000,5,FALSE),E3805+10*(H3805-1)+1+_xlfn.IFNA(VLOOKUP(D3805,states!A$2:C$10,3,FALSE),1))</f>
        <v>85</v>
      </c>
      <c r="AB3805" t="str">
        <f>IF(V3805="","",V3805)</f>
        <v/>
      </c>
      <c r="AC3805" s="2" t="str">
        <f>_xlfn.IFNA(VLOOKUP(D3805,states!A$2:C$10,2,FALSE),"XX")</f>
        <v>A</v>
      </c>
      <c r="AD3805">
        <f>E3805</f>
        <v>2</v>
      </c>
      <c r="AE3805">
        <f>_xlfn.IFNA(VLOOKUP(D3805,states!A$2:D$10,4,FALSE),0)</f>
        <v>2</v>
      </c>
      <c r="AF3805">
        <v>0.5</v>
      </c>
      <c r="AG3805">
        <f>IF(AE3805=0,AF3805,IF(AE3805=1,IF(F3805=0.5,0.5,IF(H3805=1,0.5,1.5)),IF(F3805=0.5,0.5,IF(H3805=1,2.5,1.5))))</f>
        <v>2.5</v>
      </c>
      <c r="AH3805" s="7">
        <f>IF(AC3805="XX",0,1/C3805^(1/5)*IF(E3805=0,100,1)/(E3805+1)^(1/4))</f>
        <v>1.3833296494790666</v>
      </c>
    </row>
    <row r="3806" spans="1:34">
      <c r="A3806">
        <v>1231</v>
      </c>
      <c r="B3806" s="1">
        <v>23120.47</v>
      </c>
      <c r="C3806" s="6">
        <v>0.1154</v>
      </c>
      <c r="D3806" t="s">
        <v>3</v>
      </c>
      <c r="E3806">
        <v>2</v>
      </c>
      <c r="F3806">
        <v>5.5</v>
      </c>
      <c r="G3806" t="s">
        <v>2</v>
      </c>
      <c r="H3806">
        <v>1</v>
      </c>
      <c r="I3806" t="s">
        <v>0</v>
      </c>
      <c r="J3806">
        <v>2</v>
      </c>
      <c r="K3806">
        <v>5.5</v>
      </c>
      <c r="L3806" t="s">
        <v>1</v>
      </c>
      <c r="M3806">
        <v>1</v>
      </c>
      <c r="N3806" t="s">
        <v>1287</v>
      </c>
      <c r="O3806">
        <v>1</v>
      </c>
      <c r="P3806" t="str">
        <f>D3806&amp;"-"&amp;F3806&amp;"-"&amp;G3806&amp;"-"&amp;E3806&amp;"-"&amp;H3806</f>
        <v>A2Delta-5.5-f-2-1</v>
      </c>
      <c r="Q3806" t="str">
        <f>I3806&amp;"-"&amp;K3806&amp;"-"&amp;L3806&amp;"-"&amp;J3806&amp;"-"&amp;M3806</f>
        <v>X2Pi-5.5-e-2-1</v>
      </c>
      <c r="R3806">
        <f>B3806+S3806</f>
        <v>28840.404268007002</v>
      </c>
      <c r="S3806">
        <f>_xlfn.IFNA(VLOOKUP(Q3806,'MARVEL-X'!A$2:I$1400,7,FALSE),VLOOKUP(Q3806,MARVEL!A$2:J$1522,10,FALSE))</f>
        <v>5719.9342680070004</v>
      </c>
      <c r="T3806">
        <f>IF(P3806=P3805,R3806+T3805,R3806)</f>
        <v>432605.47106544604</v>
      </c>
      <c r="U3806">
        <f>IF(P3806=P3805,1+U3805,1)</f>
        <v>15</v>
      </c>
      <c r="V3806" t="str">
        <f t="shared" si="59"/>
        <v/>
      </c>
      <c r="W3806" t="str">
        <f>IF(V3806="","",IF(ABS(V3806-R3806)&gt;W$1,ABS(V3806-R3806),""))</f>
        <v/>
      </c>
      <c r="X3806" t="str">
        <f>Y3806&amp;"-"&amp;Z3806&amp;"-"&amp;AC3806&amp;"-"&amp;AD3806&amp;"-"&amp;AG3806</f>
        <v>5.5-f-A-2-2.5</v>
      </c>
      <c r="Y3806">
        <f>F3806</f>
        <v>5.5</v>
      </c>
      <c r="Z3806" s="2" t="str">
        <f>G3806</f>
        <v>f</v>
      </c>
      <c r="AA3806">
        <f>_xlfn.IFNA(VLOOKUP(X3806,'duo-out'!A$2:Q$5000,5,FALSE),E3806+10*(H3806-1)+1+_xlfn.IFNA(VLOOKUP(D3806,states!A$2:C$10,3,FALSE),1))</f>
        <v>85</v>
      </c>
      <c r="AB3806" t="str">
        <f>IF(V3806="","",V3806)</f>
        <v/>
      </c>
      <c r="AC3806" s="2" t="str">
        <f>_xlfn.IFNA(VLOOKUP(D3806,states!A$2:C$10,2,FALSE),"XX")</f>
        <v>A</v>
      </c>
      <c r="AD3806">
        <f>E3806</f>
        <v>2</v>
      </c>
      <c r="AE3806">
        <f>_xlfn.IFNA(VLOOKUP(D3806,states!A$2:D$10,4,FALSE),0)</f>
        <v>2</v>
      </c>
      <c r="AF3806">
        <v>0.5</v>
      </c>
      <c r="AG3806">
        <f>IF(AE3806=0,AF3806,IF(AE3806=1,IF(F3806=0.5,0.5,IF(H3806=1,0.5,1.5)),IF(F3806=0.5,0.5,IF(H3806=1,2.5,1.5))))</f>
        <v>2.5</v>
      </c>
      <c r="AH3806" s="7">
        <f>IF(AC3806="XX",0,1/C3806^(1/5)*IF(E3806=0,100,1)/(E3806+1)^(1/4))</f>
        <v>1.1702496625193246</v>
      </c>
    </row>
    <row r="3807" spans="1:34">
      <c r="A3807">
        <v>1211</v>
      </c>
      <c r="B3807" s="1">
        <v>23251.7</v>
      </c>
      <c r="C3807" s="6">
        <v>0.1484</v>
      </c>
      <c r="D3807" t="s">
        <v>3</v>
      </c>
      <c r="E3807">
        <v>2</v>
      </c>
      <c r="F3807">
        <v>5.5</v>
      </c>
      <c r="G3807" t="s">
        <v>2</v>
      </c>
      <c r="H3807">
        <v>1</v>
      </c>
      <c r="I3807" t="s">
        <v>0</v>
      </c>
      <c r="J3807">
        <v>2</v>
      </c>
      <c r="K3807">
        <v>4.5</v>
      </c>
      <c r="L3807" t="s">
        <v>2</v>
      </c>
      <c r="M3807">
        <v>1</v>
      </c>
      <c r="N3807" t="s">
        <v>1267</v>
      </c>
      <c r="O3807">
        <v>1</v>
      </c>
      <c r="P3807" t="str">
        <f>D3807&amp;"-"&amp;F3807&amp;"-"&amp;G3807&amp;"-"&amp;E3807&amp;"-"&amp;H3807</f>
        <v>A2Delta-5.5-f-2-1</v>
      </c>
      <c r="Q3807" t="str">
        <f>I3807&amp;"-"&amp;K3807&amp;"-"&amp;L3807&amp;"-"&amp;J3807&amp;"-"&amp;M3807</f>
        <v>X2Pi-4.5-f-2-1</v>
      </c>
      <c r="R3807">
        <f>B3807+S3807</f>
        <v>28840.435596701001</v>
      </c>
      <c r="S3807">
        <f>_xlfn.IFNA(VLOOKUP(Q3807,'MARVEL-X'!A$2:I$1400,7,FALSE),VLOOKUP(Q3807,MARVEL!A$2:J$1522,10,FALSE))</f>
        <v>5588.7355967009998</v>
      </c>
      <c r="T3807">
        <f>IF(P3807=P3806,R3807+T3806,R3807)</f>
        <v>461445.90666214703</v>
      </c>
      <c r="U3807">
        <f>IF(P3807=P3806,1+U3806,1)</f>
        <v>16</v>
      </c>
      <c r="V3807">
        <f t="shared" si="59"/>
        <v>28840.369166384189</v>
      </c>
      <c r="W3807">
        <f>IF(V3807="","",IF(ABS(V3807-R3807)&gt;W$1,ABS(V3807-R3807),""))</f>
        <v>6.6430316812329693E-2</v>
      </c>
      <c r="X3807" t="str">
        <f>Y3807&amp;"-"&amp;Z3807&amp;"-"&amp;AC3807&amp;"-"&amp;AD3807&amp;"-"&amp;AG3807</f>
        <v>5.5-f-A-2-2.5</v>
      </c>
      <c r="Y3807">
        <f>F3807</f>
        <v>5.5</v>
      </c>
      <c r="Z3807" s="2" t="str">
        <f>G3807</f>
        <v>f</v>
      </c>
      <c r="AA3807">
        <f>_xlfn.IFNA(VLOOKUP(X3807,'duo-out'!A$2:Q$5000,5,FALSE),E3807+10*(H3807-1)+1+_xlfn.IFNA(VLOOKUP(D3807,states!A$2:C$10,3,FALSE),1))</f>
        <v>85</v>
      </c>
      <c r="AB3807">
        <f>IF(V3807="","",V3807)</f>
        <v>28840.369166384189</v>
      </c>
      <c r="AC3807" s="2" t="str">
        <f>_xlfn.IFNA(VLOOKUP(D3807,states!A$2:C$10,2,FALSE),"XX")</f>
        <v>A</v>
      </c>
      <c r="AD3807">
        <f>E3807</f>
        <v>2</v>
      </c>
      <c r="AE3807">
        <f>_xlfn.IFNA(VLOOKUP(D3807,states!A$2:D$10,4,FALSE),0)</f>
        <v>2</v>
      </c>
      <c r="AF3807">
        <v>0.5</v>
      </c>
      <c r="AG3807">
        <f>IF(AE3807=0,AF3807,IF(AE3807=1,IF(F3807=0.5,0.5,IF(H3807=1,0.5,1.5)),IF(F3807=0.5,0.5,IF(H3807=1,2.5,1.5))))</f>
        <v>2.5</v>
      </c>
      <c r="AH3807" s="7">
        <f>IF(AC3807="XX",0,1/C3807^(1/5)*IF(E3807=0,100,1)/(E3807+1)^(1/4))</f>
        <v>1.1128404575315944</v>
      </c>
    </row>
    <row r="3808" spans="1:34">
      <c r="A3808">
        <v>3732</v>
      </c>
      <c r="B3808" s="1">
        <v>22940.602999999999</v>
      </c>
      <c r="C3808" s="6">
        <v>4.3709999999999999E-2</v>
      </c>
      <c r="D3808" t="s">
        <v>3</v>
      </c>
      <c r="E3808">
        <v>2</v>
      </c>
      <c r="F3808">
        <v>5.5</v>
      </c>
      <c r="G3808" t="s">
        <v>2</v>
      </c>
      <c r="H3808">
        <v>2</v>
      </c>
      <c r="I3808" t="s">
        <v>0</v>
      </c>
      <c r="J3808">
        <v>2</v>
      </c>
      <c r="K3808">
        <v>6.5</v>
      </c>
      <c r="L3808" t="s">
        <v>2</v>
      </c>
      <c r="M3808">
        <v>2</v>
      </c>
      <c r="N3808" t="s">
        <v>3788</v>
      </c>
      <c r="O3808">
        <v>1</v>
      </c>
      <c r="P3808" t="str">
        <f>D3808&amp;"-"&amp;F3808&amp;"-"&amp;G3808&amp;"-"&amp;E3808&amp;"-"&amp;H3808</f>
        <v>A2Delta-5.5-f-2-2</v>
      </c>
      <c r="Q3808" t="str">
        <f>I3808&amp;"-"&amp;K3808&amp;"-"&amp;L3808&amp;"-"&amp;J3808&amp;"-"&amp;M3808</f>
        <v>X2Pi-6.5-f-2-2</v>
      </c>
      <c r="R3808">
        <f>B3808+S3808</f>
        <v>28997.601705816</v>
      </c>
      <c r="S3808">
        <f>_xlfn.IFNA(VLOOKUP(Q3808,'MARVEL-X'!A$2:I$1400,7,FALSE),VLOOKUP(Q3808,MARVEL!A$2:J$1522,10,FALSE))</f>
        <v>6056.9987058160004</v>
      </c>
      <c r="T3808">
        <f>IF(P3808=P3807,R3808+T3807,R3808)</f>
        <v>28997.601705816</v>
      </c>
      <c r="U3808">
        <f>IF(P3808=P3807,1+U3807,1)</f>
        <v>1</v>
      </c>
      <c r="V3808" t="str">
        <f t="shared" si="59"/>
        <v/>
      </c>
      <c r="W3808" t="str">
        <f>IF(V3808="","",IF(ABS(V3808-R3808)&gt;W$1,ABS(V3808-R3808),""))</f>
        <v/>
      </c>
      <c r="X3808" t="str">
        <f>Y3808&amp;"-"&amp;Z3808&amp;"-"&amp;AC3808&amp;"-"&amp;AD3808&amp;"-"&amp;AG3808</f>
        <v>5.5-f-A-2-1.5</v>
      </c>
      <c r="Y3808">
        <f>F3808</f>
        <v>5.5</v>
      </c>
      <c r="Z3808" s="2" t="str">
        <f>G3808</f>
        <v>f</v>
      </c>
      <c r="AA3808">
        <f>_xlfn.IFNA(VLOOKUP(X3808,'duo-out'!A$2:Q$5000,5,FALSE),E3808+10*(H3808-1)+1+_xlfn.IFNA(VLOOKUP(D3808,states!A$2:C$10,3,FALSE),1))</f>
        <v>87</v>
      </c>
      <c r="AB3808" t="str">
        <f>IF(V3808="","",V3808)</f>
        <v/>
      </c>
      <c r="AC3808" s="2" t="str">
        <f>_xlfn.IFNA(VLOOKUP(D3808,states!A$2:C$10,2,FALSE),"XX")</f>
        <v>A</v>
      </c>
      <c r="AD3808">
        <f>E3808</f>
        <v>2</v>
      </c>
      <c r="AE3808">
        <f>_xlfn.IFNA(VLOOKUP(D3808,states!A$2:D$10,4,FALSE),0)</f>
        <v>2</v>
      </c>
      <c r="AF3808">
        <v>0.5</v>
      </c>
      <c r="AG3808">
        <f>IF(AE3808=0,AF3808,IF(AE3808=1,IF(F3808=0.5,0.5,IF(H3808=1,0.5,1.5)),IF(F3808=0.5,0.5,IF(H3808=1,2.5,1.5))))</f>
        <v>1.5</v>
      </c>
      <c r="AH3808" s="7">
        <f>IF(AC3808="XX",0,1/C3808^(1/5)*IF(E3808=0,100,1)/(E3808+1)^(1/4))</f>
        <v>1.4210309109788737</v>
      </c>
    </row>
    <row r="3809" spans="1:34">
      <c r="A3809">
        <v>3725</v>
      </c>
      <c r="B3809" s="1">
        <v>23124.525900000001</v>
      </c>
      <c r="C3809" s="6">
        <v>2.2360000000000001E-2</v>
      </c>
      <c r="D3809" t="s">
        <v>3</v>
      </c>
      <c r="E3809">
        <v>2</v>
      </c>
      <c r="F3809">
        <v>5.5</v>
      </c>
      <c r="G3809" t="s">
        <v>2</v>
      </c>
      <c r="H3809">
        <v>2</v>
      </c>
      <c r="I3809" t="s">
        <v>0</v>
      </c>
      <c r="J3809">
        <v>2</v>
      </c>
      <c r="K3809">
        <v>5.5</v>
      </c>
      <c r="L3809" t="s">
        <v>1</v>
      </c>
      <c r="M3809">
        <v>2</v>
      </c>
      <c r="N3809" t="s">
        <v>3781</v>
      </c>
      <c r="O3809">
        <v>1</v>
      </c>
      <c r="P3809" t="str">
        <f>D3809&amp;"-"&amp;F3809&amp;"-"&amp;G3809&amp;"-"&amp;E3809&amp;"-"&amp;H3809</f>
        <v>A2Delta-5.5-f-2-2</v>
      </c>
      <c r="Q3809" t="str">
        <f>I3809&amp;"-"&amp;K3809&amp;"-"&amp;L3809&amp;"-"&amp;J3809&amp;"-"&amp;M3809</f>
        <v>X2Pi-5.5-e-2-2</v>
      </c>
      <c r="R3809">
        <f>B3809+S3809</f>
        <v>28997.587924834999</v>
      </c>
      <c r="S3809">
        <f>_xlfn.IFNA(VLOOKUP(Q3809,'MARVEL-X'!A$2:I$1400,7,FALSE),VLOOKUP(Q3809,MARVEL!A$2:J$1522,10,FALSE))</f>
        <v>5873.0620248349996</v>
      </c>
      <c r="T3809">
        <f>IF(P3809=P3808,R3809+T3808,R3809)</f>
        <v>57995.189630651003</v>
      </c>
      <c r="U3809">
        <f>IF(P3809=P3808,1+U3808,1)</f>
        <v>2</v>
      </c>
      <c r="V3809" t="str">
        <f t="shared" si="59"/>
        <v/>
      </c>
      <c r="W3809" t="str">
        <f>IF(V3809="","",IF(ABS(V3809-R3809)&gt;W$1,ABS(V3809-R3809),""))</f>
        <v/>
      </c>
      <c r="X3809" t="str">
        <f>Y3809&amp;"-"&amp;Z3809&amp;"-"&amp;AC3809&amp;"-"&amp;AD3809&amp;"-"&amp;AG3809</f>
        <v>5.5-f-A-2-1.5</v>
      </c>
      <c r="Y3809">
        <f>F3809</f>
        <v>5.5</v>
      </c>
      <c r="Z3809" s="2" t="str">
        <f>G3809</f>
        <v>f</v>
      </c>
      <c r="AA3809">
        <f>_xlfn.IFNA(VLOOKUP(X3809,'duo-out'!A$2:Q$5000,5,FALSE),E3809+10*(H3809-1)+1+_xlfn.IFNA(VLOOKUP(D3809,states!A$2:C$10,3,FALSE),1))</f>
        <v>87</v>
      </c>
      <c r="AB3809" t="str">
        <f>IF(V3809="","",V3809)</f>
        <v/>
      </c>
      <c r="AC3809" s="2" t="str">
        <f>_xlfn.IFNA(VLOOKUP(D3809,states!A$2:C$10,2,FALSE),"XX")</f>
        <v>A</v>
      </c>
      <c r="AD3809">
        <f>E3809</f>
        <v>2</v>
      </c>
      <c r="AE3809">
        <f>_xlfn.IFNA(VLOOKUP(D3809,states!A$2:D$10,4,FALSE),0)</f>
        <v>2</v>
      </c>
      <c r="AF3809">
        <v>0.5</v>
      </c>
      <c r="AG3809">
        <f>IF(AE3809=0,AF3809,IF(AE3809=1,IF(F3809=0.5,0.5,IF(H3809=1,0.5,1.5)),IF(F3809=0.5,0.5,IF(H3809=1,2.5,1.5))))</f>
        <v>1.5</v>
      </c>
      <c r="AH3809" s="7">
        <f>IF(AC3809="XX",0,1/C3809^(1/5)*IF(E3809=0,100,1)/(E3809+1)^(1/4))</f>
        <v>1.624895090445881</v>
      </c>
    </row>
    <row r="3810" spans="1:34">
      <c r="A3810">
        <v>3705</v>
      </c>
      <c r="B3810" s="1">
        <v>23279.827399999998</v>
      </c>
      <c r="C3810" s="6">
        <v>8.9289999999999994E-3</v>
      </c>
      <c r="D3810" t="s">
        <v>3</v>
      </c>
      <c r="E3810">
        <v>2</v>
      </c>
      <c r="F3810">
        <v>5.5</v>
      </c>
      <c r="G3810" t="s">
        <v>2</v>
      </c>
      <c r="H3810">
        <v>2</v>
      </c>
      <c r="I3810" t="s">
        <v>0</v>
      </c>
      <c r="J3810">
        <v>2</v>
      </c>
      <c r="K3810">
        <v>4.5</v>
      </c>
      <c r="L3810" t="s">
        <v>2</v>
      </c>
      <c r="M3810">
        <v>2</v>
      </c>
      <c r="N3810" t="s">
        <v>3761</v>
      </c>
      <c r="O3810">
        <v>1</v>
      </c>
      <c r="P3810" t="str">
        <f>D3810&amp;"-"&amp;F3810&amp;"-"&amp;G3810&amp;"-"&amp;E3810&amp;"-"&amp;H3810</f>
        <v>A2Delta-5.5-f-2-2</v>
      </c>
      <c r="Q3810" t="str">
        <f>I3810&amp;"-"&amp;K3810&amp;"-"&amp;L3810&amp;"-"&amp;J3810&amp;"-"&amp;M3810</f>
        <v>X2Pi-4.5-f-2-2</v>
      </c>
      <c r="R3810">
        <f>B3810+S3810</f>
        <v>28997.576875367999</v>
      </c>
      <c r="S3810">
        <f>_xlfn.IFNA(VLOOKUP(Q3810,'MARVEL-X'!A$2:I$1400,7,FALSE),VLOOKUP(Q3810,MARVEL!A$2:J$1522,10,FALSE))</f>
        <v>5717.7494753680003</v>
      </c>
      <c r="T3810">
        <f>IF(P3810=P3809,R3810+T3809,R3810)</f>
        <v>86992.766506019005</v>
      </c>
      <c r="U3810">
        <f>IF(P3810=P3809,1+U3809,1)</f>
        <v>3</v>
      </c>
      <c r="V3810" t="str">
        <f t="shared" si="59"/>
        <v/>
      </c>
      <c r="W3810" t="str">
        <f>IF(V3810="","",IF(ABS(V3810-R3810)&gt;W$1,ABS(V3810-R3810),""))</f>
        <v/>
      </c>
      <c r="X3810" t="str">
        <f>Y3810&amp;"-"&amp;Z3810&amp;"-"&amp;AC3810&amp;"-"&amp;AD3810&amp;"-"&amp;AG3810</f>
        <v>5.5-f-A-2-1.5</v>
      </c>
      <c r="Y3810">
        <f>F3810</f>
        <v>5.5</v>
      </c>
      <c r="Z3810" s="2" t="str">
        <f>G3810</f>
        <v>f</v>
      </c>
      <c r="AA3810">
        <f>_xlfn.IFNA(VLOOKUP(X3810,'duo-out'!A$2:Q$5000,5,FALSE),E3810+10*(H3810-1)+1+_xlfn.IFNA(VLOOKUP(D3810,states!A$2:C$10,3,FALSE),1))</f>
        <v>87</v>
      </c>
      <c r="AB3810" t="str">
        <f>IF(V3810="","",V3810)</f>
        <v/>
      </c>
      <c r="AC3810" s="2" t="str">
        <f>_xlfn.IFNA(VLOOKUP(D3810,states!A$2:C$10,2,FALSE),"XX")</f>
        <v>A</v>
      </c>
      <c r="AD3810">
        <f>E3810</f>
        <v>2</v>
      </c>
      <c r="AE3810">
        <f>_xlfn.IFNA(VLOOKUP(D3810,states!A$2:D$10,4,FALSE),0)</f>
        <v>2</v>
      </c>
      <c r="AF3810">
        <v>0.5</v>
      </c>
      <c r="AG3810">
        <f>IF(AE3810=0,AF3810,IF(AE3810=1,IF(F3810=0.5,0.5,IF(H3810=1,0.5,1.5)),IF(F3810=0.5,0.5,IF(H3810=1,2.5,1.5))))</f>
        <v>1.5</v>
      </c>
      <c r="AH3810" s="7">
        <f>IF(AC3810="XX",0,1/C3810^(1/5)*IF(E3810=0,100,1)/(E3810+1)^(1/4))</f>
        <v>1.9523564957246791</v>
      </c>
    </row>
    <row r="3811" spans="1:34">
      <c r="A3811">
        <v>35</v>
      </c>
      <c r="B3811" s="1">
        <v>20487.440999999999</v>
      </c>
      <c r="C3811" s="6">
        <v>5.0000000000000001E-3</v>
      </c>
      <c r="D3811" t="s">
        <v>3</v>
      </c>
      <c r="E3811">
        <v>2</v>
      </c>
      <c r="F3811">
        <v>5.5</v>
      </c>
      <c r="G3811" t="s">
        <v>2</v>
      </c>
      <c r="H3811">
        <v>2</v>
      </c>
      <c r="I3811" t="s">
        <v>0</v>
      </c>
      <c r="J3811">
        <v>3</v>
      </c>
      <c r="K3811">
        <v>6.5</v>
      </c>
      <c r="L3811" t="s">
        <v>2</v>
      </c>
      <c r="M3811">
        <v>2</v>
      </c>
      <c r="N3811" t="s">
        <v>90</v>
      </c>
      <c r="O3811">
        <v>-1</v>
      </c>
      <c r="P3811" t="str">
        <f>D3811&amp;"-"&amp;F3811&amp;"-"&amp;G3811&amp;"-"&amp;E3811&amp;"-"&amp;H3811</f>
        <v>A2Delta-5.5-f-2-2</v>
      </c>
      <c r="Q3811" t="str">
        <f>I3811&amp;"-"&amp;K3811&amp;"-"&amp;L3811&amp;"-"&amp;J3811&amp;"-"&amp;M3811</f>
        <v>X2Pi-6.5-f-3-2</v>
      </c>
      <c r="R3811">
        <f>B3811+S3811</f>
        <v>28997.569858427996</v>
      </c>
      <c r="S3811">
        <f>_xlfn.IFNA(VLOOKUP(Q3811,'MARVEL-X'!A$2:I$1400,7,FALSE),VLOOKUP(Q3811,MARVEL!A$2:J$1522,10,FALSE))</f>
        <v>8510.1288584279991</v>
      </c>
      <c r="T3811">
        <f>IF(P3811=P3810,R3811+T3810,R3811)</f>
        <v>115990.33636444699</v>
      </c>
      <c r="U3811">
        <f>IF(P3811=P3810,1+U3810,1)</f>
        <v>4</v>
      </c>
      <c r="V3811" t="str">
        <f t="shared" si="59"/>
        <v/>
      </c>
      <c r="W3811" t="str">
        <f>IF(V3811="","",IF(ABS(V3811-R3811)&gt;W$1,ABS(V3811-R3811),""))</f>
        <v/>
      </c>
      <c r="X3811" t="str">
        <f>Y3811&amp;"-"&amp;Z3811&amp;"-"&amp;AC3811&amp;"-"&amp;AD3811&amp;"-"&amp;AG3811</f>
        <v>5.5-f-A-2-1.5</v>
      </c>
      <c r="Y3811">
        <f>F3811</f>
        <v>5.5</v>
      </c>
      <c r="Z3811" s="2" t="str">
        <f>G3811</f>
        <v>f</v>
      </c>
      <c r="AA3811">
        <f>_xlfn.IFNA(VLOOKUP(X3811,'duo-out'!A$2:Q$5000,5,FALSE),E3811+10*(H3811-1)+1+_xlfn.IFNA(VLOOKUP(D3811,states!A$2:C$10,3,FALSE),1))</f>
        <v>87</v>
      </c>
      <c r="AB3811" t="str">
        <f>IF(V3811="","",V3811)</f>
        <v/>
      </c>
      <c r="AC3811" s="2" t="str">
        <f>_xlfn.IFNA(VLOOKUP(D3811,states!A$2:C$10,2,FALSE),"XX")</f>
        <v>A</v>
      </c>
      <c r="AD3811">
        <f>E3811</f>
        <v>2</v>
      </c>
      <c r="AE3811">
        <f>_xlfn.IFNA(VLOOKUP(D3811,states!A$2:D$10,4,FALSE),0)</f>
        <v>2</v>
      </c>
      <c r="AF3811">
        <v>0.5</v>
      </c>
      <c r="AG3811">
        <f>IF(AE3811=0,AF3811,IF(AE3811=1,IF(F3811=0.5,0.5,IF(H3811=1,0.5,1.5)),IF(F3811=0.5,0.5,IF(H3811=1,2.5,1.5))))</f>
        <v>1.5</v>
      </c>
      <c r="AH3811" s="7">
        <f>IF(AC3811="XX",0,1/C3811^(1/5)*IF(E3811=0,100,1)/(E3811+1)^(1/4))</f>
        <v>2.1924297443889911</v>
      </c>
    </row>
    <row r="3812" spans="1:34">
      <c r="A3812">
        <v>31</v>
      </c>
      <c r="B3812" s="1">
        <v>20664.038</v>
      </c>
      <c r="C3812" s="6">
        <v>5.0000000000000001E-3</v>
      </c>
      <c r="D3812" t="s">
        <v>3</v>
      </c>
      <c r="E3812">
        <v>2</v>
      </c>
      <c r="F3812">
        <v>5.5</v>
      </c>
      <c r="G3812" t="s">
        <v>2</v>
      </c>
      <c r="H3812">
        <v>2</v>
      </c>
      <c r="I3812" t="s">
        <v>0</v>
      </c>
      <c r="J3812">
        <v>3</v>
      </c>
      <c r="K3812">
        <v>5.5</v>
      </c>
      <c r="L3812" t="s">
        <v>1</v>
      </c>
      <c r="M3812">
        <v>2</v>
      </c>
      <c r="N3812" t="s">
        <v>86</v>
      </c>
      <c r="O3812">
        <v>-1</v>
      </c>
      <c r="P3812" t="str">
        <f>D3812&amp;"-"&amp;F3812&amp;"-"&amp;G3812&amp;"-"&amp;E3812&amp;"-"&amp;H3812</f>
        <v>A2Delta-5.5-f-2-2</v>
      </c>
      <c r="Q3812" t="str">
        <f>I3812&amp;"-"&amp;K3812&amp;"-"&amp;L3812&amp;"-"&amp;J3812&amp;"-"&amp;M3812</f>
        <v>X2Pi-5.5-e-3-2</v>
      </c>
      <c r="R3812">
        <f>B3812+S3812</f>
        <v>28997.588167692</v>
      </c>
      <c r="S3812">
        <f>_xlfn.IFNA(VLOOKUP(Q3812,'MARVEL-X'!A$2:I$1400,7,FALSE),VLOOKUP(Q3812,MARVEL!A$2:J$1522,10,FALSE))</f>
        <v>8333.5501676919994</v>
      </c>
      <c r="T3812">
        <f>IF(P3812=P3811,R3812+T3811,R3812)</f>
        <v>144987.924532139</v>
      </c>
      <c r="U3812">
        <f>IF(P3812=P3811,1+U3811,1)</f>
        <v>5</v>
      </c>
      <c r="V3812" t="str">
        <f t="shared" si="59"/>
        <v/>
      </c>
      <c r="W3812" t="str">
        <f>IF(V3812="","",IF(ABS(V3812-R3812)&gt;W$1,ABS(V3812-R3812),""))</f>
        <v/>
      </c>
      <c r="X3812" t="str">
        <f>Y3812&amp;"-"&amp;Z3812&amp;"-"&amp;AC3812&amp;"-"&amp;AD3812&amp;"-"&amp;AG3812</f>
        <v>5.5-f-A-2-1.5</v>
      </c>
      <c r="Y3812">
        <f>F3812</f>
        <v>5.5</v>
      </c>
      <c r="Z3812" s="2" t="str">
        <f>G3812</f>
        <v>f</v>
      </c>
      <c r="AA3812">
        <f>_xlfn.IFNA(VLOOKUP(X3812,'duo-out'!A$2:Q$5000,5,FALSE),E3812+10*(H3812-1)+1+_xlfn.IFNA(VLOOKUP(D3812,states!A$2:C$10,3,FALSE),1))</f>
        <v>87</v>
      </c>
      <c r="AB3812" t="str">
        <f>IF(V3812="","",V3812)</f>
        <v/>
      </c>
      <c r="AC3812" s="2" t="str">
        <f>_xlfn.IFNA(VLOOKUP(D3812,states!A$2:C$10,2,FALSE),"XX")</f>
        <v>A</v>
      </c>
      <c r="AD3812">
        <f>E3812</f>
        <v>2</v>
      </c>
      <c r="AE3812">
        <f>_xlfn.IFNA(VLOOKUP(D3812,states!A$2:D$10,4,FALSE),0)</f>
        <v>2</v>
      </c>
      <c r="AF3812">
        <v>0.5</v>
      </c>
      <c r="AG3812">
        <f>IF(AE3812=0,AF3812,IF(AE3812=1,IF(F3812=0.5,0.5,IF(H3812=1,0.5,1.5)),IF(F3812=0.5,0.5,IF(H3812=1,2.5,1.5))))</f>
        <v>1.5</v>
      </c>
      <c r="AH3812" s="7">
        <f>IF(AC3812="XX",0,1/C3812^(1/5)*IF(E3812=0,100,1)/(E3812+1)^(1/4))</f>
        <v>2.1924297443889911</v>
      </c>
    </row>
    <row r="3813" spans="1:34">
      <c r="A3813">
        <v>3009</v>
      </c>
      <c r="B3813" s="1">
        <v>23122.920300000002</v>
      </c>
      <c r="C3813" s="6">
        <v>5.6070000000000002E-2</v>
      </c>
      <c r="D3813" t="s">
        <v>3</v>
      </c>
      <c r="E3813">
        <v>2</v>
      </c>
      <c r="F3813">
        <v>5.5</v>
      </c>
      <c r="G3813" t="s">
        <v>2</v>
      </c>
      <c r="H3813">
        <v>2</v>
      </c>
      <c r="I3813" t="s">
        <v>0</v>
      </c>
      <c r="J3813">
        <v>2</v>
      </c>
      <c r="K3813">
        <v>5.5</v>
      </c>
      <c r="L3813" t="s">
        <v>2</v>
      </c>
      <c r="M3813">
        <v>2</v>
      </c>
      <c r="N3813" t="s">
        <v>3065</v>
      </c>
      <c r="O3813">
        <v>1</v>
      </c>
      <c r="P3813" t="str">
        <f>D3813&amp;"-"&amp;F3813&amp;"-"&amp;G3813&amp;"-"&amp;E3813&amp;"-"&amp;H3813</f>
        <v>A2Delta-5.5-f-2-2</v>
      </c>
      <c r="Q3813" t="str">
        <f>I3813&amp;"-"&amp;K3813&amp;"-"&amp;L3813&amp;"-"&amp;J3813&amp;"-"&amp;M3813</f>
        <v>X2Pi-5.5-f-2-2</v>
      </c>
      <c r="R3813">
        <f>B3813+S3813</f>
        <v>28997.533890261002</v>
      </c>
      <c r="S3813">
        <f>_xlfn.IFNA(VLOOKUP(Q3813,'MARVEL-X'!A$2:I$1400,7,FALSE),VLOOKUP(Q3813,MARVEL!A$2:J$1522,10,FALSE))</f>
        <v>5874.6135902610004</v>
      </c>
      <c r="T3813">
        <f>IF(P3813=P3812,R3813+T3812,R3813)</f>
        <v>173985.4584224</v>
      </c>
      <c r="U3813">
        <f>IF(P3813=P3812,1+U3812,1)</f>
        <v>6</v>
      </c>
      <c r="V3813" t="str">
        <f t="shared" si="59"/>
        <v/>
      </c>
      <c r="W3813" t="str">
        <f>IF(V3813="","",IF(ABS(V3813-R3813)&gt;W$1,ABS(V3813-R3813),""))</f>
        <v/>
      </c>
      <c r="X3813" t="str">
        <f>Y3813&amp;"-"&amp;Z3813&amp;"-"&amp;AC3813&amp;"-"&amp;AD3813&amp;"-"&amp;AG3813</f>
        <v>5.5-f-A-2-1.5</v>
      </c>
      <c r="Y3813">
        <f>F3813</f>
        <v>5.5</v>
      </c>
      <c r="Z3813" s="2" t="str">
        <f>G3813</f>
        <v>f</v>
      </c>
      <c r="AA3813">
        <f>_xlfn.IFNA(VLOOKUP(X3813,'duo-out'!A$2:Q$5000,5,FALSE),E3813+10*(H3813-1)+1+_xlfn.IFNA(VLOOKUP(D3813,states!A$2:C$10,3,FALSE),1))</f>
        <v>87</v>
      </c>
      <c r="AB3813" t="str">
        <f>IF(V3813="","",V3813)</f>
        <v/>
      </c>
      <c r="AC3813" s="2" t="str">
        <f>_xlfn.IFNA(VLOOKUP(D3813,states!A$2:C$10,2,FALSE),"XX")</f>
        <v>A</v>
      </c>
      <c r="AD3813">
        <f>E3813</f>
        <v>2</v>
      </c>
      <c r="AE3813">
        <f>_xlfn.IFNA(VLOOKUP(D3813,states!A$2:D$10,4,FALSE),0)</f>
        <v>2</v>
      </c>
      <c r="AF3813">
        <v>0.5</v>
      </c>
      <c r="AG3813">
        <f>IF(AE3813=0,AF3813,IF(AE3813=1,IF(F3813=0.5,0.5,IF(H3813=1,0.5,1.5)),IF(F3813=0.5,0.5,IF(H3813=1,2.5,1.5))))</f>
        <v>1.5</v>
      </c>
      <c r="AH3813" s="7">
        <f>IF(AC3813="XX",0,1/C3813^(1/5)*IF(E3813=0,100,1)/(E3813+1)^(1/4))</f>
        <v>1.351990298057814</v>
      </c>
    </row>
    <row r="3814" spans="1:34">
      <c r="A3814">
        <v>3000</v>
      </c>
      <c r="B3814" s="1">
        <v>23279.8292</v>
      </c>
      <c r="C3814" s="6">
        <v>1.111E-2</v>
      </c>
      <c r="D3814" t="s">
        <v>3</v>
      </c>
      <c r="E3814">
        <v>2</v>
      </c>
      <c r="F3814">
        <v>5.5</v>
      </c>
      <c r="G3814" t="s">
        <v>2</v>
      </c>
      <c r="H3814">
        <v>2</v>
      </c>
      <c r="I3814" t="s">
        <v>0</v>
      </c>
      <c r="J3814">
        <v>2</v>
      </c>
      <c r="K3814">
        <v>4.5</v>
      </c>
      <c r="L3814" t="s">
        <v>2</v>
      </c>
      <c r="M3814">
        <v>2</v>
      </c>
      <c r="N3814" t="s">
        <v>3056</v>
      </c>
      <c r="O3814">
        <v>1</v>
      </c>
      <c r="P3814" t="str">
        <f>D3814&amp;"-"&amp;F3814&amp;"-"&amp;G3814&amp;"-"&amp;E3814&amp;"-"&amp;H3814</f>
        <v>A2Delta-5.5-f-2-2</v>
      </c>
      <c r="Q3814" t="str">
        <f>I3814&amp;"-"&amp;K3814&amp;"-"&amp;L3814&amp;"-"&amp;J3814&amp;"-"&amp;M3814</f>
        <v>X2Pi-4.5-f-2-2</v>
      </c>
      <c r="R3814">
        <f>B3814+S3814</f>
        <v>28997.578675368</v>
      </c>
      <c r="S3814">
        <f>_xlfn.IFNA(VLOOKUP(Q3814,'MARVEL-X'!A$2:I$1400,7,FALSE),VLOOKUP(Q3814,MARVEL!A$2:J$1522,10,FALSE))</f>
        <v>5717.7494753680003</v>
      </c>
      <c r="T3814">
        <f>IF(P3814=P3813,R3814+T3813,R3814)</f>
        <v>202983.03709776798</v>
      </c>
      <c r="U3814">
        <f>IF(P3814=P3813,1+U3813,1)</f>
        <v>7</v>
      </c>
      <c r="V3814" t="str">
        <f t="shared" si="59"/>
        <v/>
      </c>
      <c r="W3814" t="str">
        <f>IF(V3814="","",IF(ABS(V3814-R3814)&gt;W$1,ABS(V3814-R3814),""))</f>
        <v/>
      </c>
      <c r="X3814" t="str">
        <f>Y3814&amp;"-"&amp;Z3814&amp;"-"&amp;AC3814&amp;"-"&amp;AD3814&amp;"-"&amp;AG3814</f>
        <v>5.5-f-A-2-1.5</v>
      </c>
      <c r="Y3814">
        <f>F3814</f>
        <v>5.5</v>
      </c>
      <c r="Z3814" s="2" t="str">
        <f>G3814</f>
        <v>f</v>
      </c>
      <c r="AA3814">
        <f>_xlfn.IFNA(VLOOKUP(X3814,'duo-out'!A$2:Q$5000,5,FALSE),E3814+10*(H3814-1)+1+_xlfn.IFNA(VLOOKUP(D3814,states!A$2:C$10,3,FALSE),1))</f>
        <v>87</v>
      </c>
      <c r="AB3814" t="str">
        <f>IF(V3814="","",V3814)</f>
        <v/>
      </c>
      <c r="AC3814" s="2" t="str">
        <f>_xlfn.IFNA(VLOOKUP(D3814,states!A$2:C$10,2,FALSE),"XX")</f>
        <v>A</v>
      </c>
      <c r="AD3814">
        <f>E3814</f>
        <v>2</v>
      </c>
      <c r="AE3814">
        <f>_xlfn.IFNA(VLOOKUP(D3814,states!A$2:D$10,4,FALSE),0)</f>
        <v>2</v>
      </c>
      <c r="AF3814">
        <v>0.5</v>
      </c>
      <c r="AG3814">
        <f>IF(AE3814=0,AF3814,IF(AE3814=1,IF(F3814=0.5,0.5,IF(H3814=1,0.5,1.5)),IF(F3814=0.5,0.5,IF(H3814=1,2.5,1.5))))</f>
        <v>1.5</v>
      </c>
      <c r="AH3814" s="7">
        <f>IF(AC3814="XX",0,1/C3814^(1/5)*IF(E3814=0,100,1)/(E3814+1)^(1/4))</f>
        <v>1.8688604552512296</v>
      </c>
    </row>
    <row r="3815" spans="1:34">
      <c r="A3815">
        <v>5750</v>
      </c>
      <c r="B3815" s="1">
        <v>23124.496999999999</v>
      </c>
      <c r="C3815" s="6">
        <v>0.05</v>
      </c>
      <c r="D3815" t="s">
        <v>3</v>
      </c>
      <c r="E3815">
        <v>2</v>
      </c>
      <c r="F3815">
        <v>5.5</v>
      </c>
      <c r="G3815" t="s">
        <v>2</v>
      </c>
      <c r="H3815">
        <v>2</v>
      </c>
      <c r="I3815" t="s">
        <v>0</v>
      </c>
      <c r="J3815">
        <v>2</v>
      </c>
      <c r="K3815">
        <v>5.5</v>
      </c>
      <c r="L3815" t="s">
        <v>1</v>
      </c>
      <c r="M3815">
        <v>2</v>
      </c>
      <c r="N3815" t="s">
        <v>5806</v>
      </c>
      <c r="O3815">
        <v>1</v>
      </c>
      <c r="P3815" t="str">
        <f>D3815&amp;"-"&amp;F3815&amp;"-"&amp;G3815&amp;"-"&amp;E3815&amp;"-"&amp;H3815</f>
        <v>A2Delta-5.5-f-2-2</v>
      </c>
      <c r="Q3815" t="str">
        <f>I3815&amp;"-"&amp;K3815&amp;"-"&amp;L3815&amp;"-"&amp;J3815&amp;"-"&amp;M3815</f>
        <v>X2Pi-5.5-e-2-2</v>
      </c>
      <c r="R3815">
        <f>B3815+S3815</f>
        <v>28997.559024834998</v>
      </c>
      <c r="S3815">
        <f>_xlfn.IFNA(VLOOKUP(Q3815,'MARVEL-X'!A$2:I$1400,7,FALSE),VLOOKUP(Q3815,MARVEL!A$2:J$1522,10,FALSE))</f>
        <v>5873.0620248349996</v>
      </c>
      <c r="T3815">
        <f>IF(P3815=P3814,R3815+T3814,R3815)</f>
        <v>231980.59612260299</v>
      </c>
      <c r="U3815">
        <f>IF(P3815=P3814,1+U3814,1)</f>
        <v>8</v>
      </c>
      <c r="V3815" t="str">
        <f t="shared" si="59"/>
        <v/>
      </c>
      <c r="W3815" t="str">
        <f>IF(V3815="","",IF(ABS(V3815-R3815)&gt;W$1,ABS(V3815-R3815),""))</f>
        <v/>
      </c>
      <c r="X3815" t="str">
        <f>Y3815&amp;"-"&amp;Z3815&amp;"-"&amp;AC3815&amp;"-"&amp;AD3815&amp;"-"&amp;AG3815</f>
        <v>5.5-f-A-2-1.5</v>
      </c>
      <c r="Y3815">
        <f>F3815</f>
        <v>5.5</v>
      </c>
      <c r="Z3815" s="2" t="str">
        <f>G3815</f>
        <v>f</v>
      </c>
      <c r="AA3815">
        <f>_xlfn.IFNA(VLOOKUP(X3815,'duo-out'!A$2:Q$5000,5,FALSE),E3815+10*(H3815-1)+1+_xlfn.IFNA(VLOOKUP(D3815,states!A$2:C$10,3,FALSE),1))</f>
        <v>87</v>
      </c>
      <c r="AB3815" t="str">
        <f>IF(V3815="","",V3815)</f>
        <v/>
      </c>
      <c r="AC3815" s="2" t="str">
        <f>_xlfn.IFNA(VLOOKUP(D3815,states!A$2:C$10,2,FALSE),"XX")</f>
        <v>A</v>
      </c>
      <c r="AD3815">
        <f>E3815</f>
        <v>2</v>
      </c>
      <c r="AE3815">
        <f>_xlfn.IFNA(VLOOKUP(D3815,states!A$2:D$10,4,FALSE),0)</f>
        <v>2</v>
      </c>
      <c r="AF3815">
        <v>0.5</v>
      </c>
      <c r="AG3815">
        <f>IF(AE3815=0,AF3815,IF(AE3815=1,IF(F3815=0.5,0.5,IF(H3815=1,0.5,1.5)),IF(F3815=0.5,0.5,IF(H3815=1,2.5,1.5))))</f>
        <v>1.5</v>
      </c>
      <c r="AH3815" s="7">
        <f>IF(AC3815="XX",0,1/C3815^(1/5)*IF(E3815=0,100,1)/(E3815+1)^(1/4))</f>
        <v>1.3833296494790666</v>
      </c>
    </row>
    <row r="3816" spans="1:34">
      <c r="A3816">
        <v>5720</v>
      </c>
      <c r="B3816" s="1">
        <v>23279.833999999999</v>
      </c>
      <c r="C3816" s="6">
        <v>0.05</v>
      </c>
      <c r="D3816" t="s">
        <v>3</v>
      </c>
      <c r="E3816">
        <v>2</v>
      </c>
      <c r="F3816">
        <v>5.5</v>
      </c>
      <c r="G3816" t="s">
        <v>2</v>
      </c>
      <c r="H3816">
        <v>2</v>
      </c>
      <c r="I3816" t="s">
        <v>0</v>
      </c>
      <c r="J3816">
        <v>2</v>
      </c>
      <c r="K3816">
        <v>4.5</v>
      </c>
      <c r="L3816" t="s">
        <v>2</v>
      </c>
      <c r="M3816">
        <v>2</v>
      </c>
      <c r="N3816" t="s">
        <v>5776</v>
      </c>
      <c r="O3816">
        <v>1</v>
      </c>
      <c r="P3816" t="str">
        <f>D3816&amp;"-"&amp;F3816&amp;"-"&amp;G3816&amp;"-"&amp;E3816&amp;"-"&amp;H3816</f>
        <v>A2Delta-5.5-f-2-2</v>
      </c>
      <c r="Q3816" t="str">
        <f>I3816&amp;"-"&amp;K3816&amp;"-"&amp;L3816&amp;"-"&amp;J3816&amp;"-"&amp;M3816</f>
        <v>X2Pi-4.5-f-2-2</v>
      </c>
      <c r="R3816">
        <f>B3816+S3816</f>
        <v>28997.583475367999</v>
      </c>
      <c r="S3816">
        <f>_xlfn.IFNA(VLOOKUP(Q3816,'MARVEL-X'!A$2:I$1400,7,FALSE),VLOOKUP(Q3816,MARVEL!A$2:J$1522,10,FALSE))</f>
        <v>5717.7494753680003</v>
      </c>
      <c r="T3816">
        <f>IF(P3816=P3815,R3816+T3815,R3816)</f>
        <v>260978.179597971</v>
      </c>
      <c r="U3816">
        <f>IF(P3816=P3815,1+U3815,1)</f>
        <v>9</v>
      </c>
      <c r="V3816" t="str">
        <f t="shared" si="59"/>
        <v/>
      </c>
      <c r="W3816" t="str">
        <f>IF(V3816="","",IF(ABS(V3816-R3816)&gt;W$1,ABS(V3816-R3816),""))</f>
        <v/>
      </c>
      <c r="X3816" t="str">
        <f>Y3816&amp;"-"&amp;Z3816&amp;"-"&amp;AC3816&amp;"-"&amp;AD3816&amp;"-"&amp;AG3816</f>
        <v>5.5-f-A-2-1.5</v>
      </c>
      <c r="Y3816">
        <f>F3816</f>
        <v>5.5</v>
      </c>
      <c r="Z3816" s="2" t="str">
        <f>G3816</f>
        <v>f</v>
      </c>
      <c r="AA3816">
        <f>_xlfn.IFNA(VLOOKUP(X3816,'duo-out'!A$2:Q$5000,5,FALSE),E3816+10*(H3816-1)+1+_xlfn.IFNA(VLOOKUP(D3816,states!A$2:C$10,3,FALSE),1))</f>
        <v>87</v>
      </c>
      <c r="AB3816" t="str">
        <f>IF(V3816="","",V3816)</f>
        <v/>
      </c>
      <c r="AC3816" s="2" t="str">
        <f>_xlfn.IFNA(VLOOKUP(D3816,states!A$2:C$10,2,FALSE),"XX")</f>
        <v>A</v>
      </c>
      <c r="AD3816">
        <f>E3816</f>
        <v>2</v>
      </c>
      <c r="AE3816">
        <f>_xlfn.IFNA(VLOOKUP(D3816,states!A$2:D$10,4,FALSE),0)</f>
        <v>2</v>
      </c>
      <c r="AF3816">
        <v>0.5</v>
      </c>
      <c r="AG3816">
        <f>IF(AE3816=0,AF3816,IF(AE3816=1,IF(F3816=0.5,0.5,IF(H3816=1,0.5,1.5)),IF(F3816=0.5,0.5,IF(H3816=1,2.5,1.5))))</f>
        <v>1.5</v>
      </c>
      <c r="AH3816" s="7">
        <f>IF(AC3816="XX",0,1/C3816^(1/5)*IF(E3816=0,100,1)/(E3816+1)^(1/4))</f>
        <v>1.3833296494790666</v>
      </c>
    </row>
    <row r="3817" spans="1:34">
      <c r="A3817">
        <v>5713</v>
      </c>
      <c r="B3817" s="1">
        <v>23122.53</v>
      </c>
      <c r="C3817" s="6">
        <v>0.05</v>
      </c>
      <c r="D3817" t="s">
        <v>3</v>
      </c>
      <c r="E3817">
        <v>2</v>
      </c>
      <c r="F3817">
        <v>5.5</v>
      </c>
      <c r="G3817" t="s">
        <v>2</v>
      </c>
      <c r="H3817">
        <v>2</v>
      </c>
      <c r="I3817" t="s">
        <v>0</v>
      </c>
      <c r="J3817">
        <v>2</v>
      </c>
      <c r="K3817">
        <v>6.5</v>
      </c>
      <c r="L3817" t="s">
        <v>2</v>
      </c>
      <c r="M3817">
        <v>1</v>
      </c>
      <c r="N3817" t="s">
        <v>5769</v>
      </c>
      <c r="O3817">
        <v>1</v>
      </c>
      <c r="P3817" t="str">
        <f>D3817&amp;"-"&amp;F3817&amp;"-"&amp;G3817&amp;"-"&amp;E3817&amp;"-"&amp;H3817</f>
        <v>A2Delta-5.5-f-2-2</v>
      </c>
      <c r="Q3817" t="str">
        <f>I3817&amp;"-"&amp;K3817&amp;"-"&amp;L3817&amp;"-"&amp;J3817&amp;"-"&amp;M3817</f>
        <v>X2Pi-6.5-f-2-1</v>
      </c>
      <c r="R3817">
        <f>B3817+S3817</f>
        <v>28997.555234242998</v>
      </c>
      <c r="S3817">
        <f>_xlfn.IFNA(VLOOKUP(Q3817,'MARVEL-X'!A$2:I$1400,7,FALSE),VLOOKUP(Q3817,MARVEL!A$2:J$1522,10,FALSE))</f>
        <v>5875.0252342430003</v>
      </c>
      <c r="T3817">
        <f>IF(P3817=P3816,R3817+T3816,R3817)</f>
        <v>289975.73483221402</v>
      </c>
      <c r="U3817">
        <f>IF(P3817=P3816,1+U3816,1)</f>
        <v>10</v>
      </c>
      <c r="V3817" t="str">
        <f t="shared" si="59"/>
        <v/>
      </c>
      <c r="W3817" t="str">
        <f>IF(V3817="","",IF(ABS(V3817-R3817)&gt;W$1,ABS(V3817-R3817),""))</f>
        <v/>
      </c>
      <c r="X3817" t="str">
        <f>Y3817&amp;"-"&amp;Z3817&amp;"-"&amp;AC3817&amp;"-"&amp;AD3817&amp;"-"&amp;AG3817</f>
        <v>5.5-f-A-2-1.5</v>
      </c>
      <c r="Y3817">
        <f>F3817</f>
        <v>5.5</v>
      </c>
      <c r="Z3817" s="2" t="str">
        <f>G3817</f>
        <v>f</v>
      </c>
      <c r="AA3817">
        <f>_xlfn.IFNA(VLOOKUP(X3817,'duo-out'!A$2:Q$5000,5,FALSE),E3817+10*(H3817-1)+1+_xlfn.IFNA(VLOOKUP(D3817,states!A$2:C$10,3,FALSE),1))</f>
        <v>87</v>
      </c>
      <c r="AB3817" t="str">
        <f>IF(V3817="","",V3817)</f>
        <v/>
      </c>
      <c r="AC3817" s="2" t="str">
        <f>_xlfn.IFNA(VLOOKUP(D3817,states!A$2:C$10,2,FALSE),"XX")</f>
        <v>A</v>
      </c>
      <c r="AD3817">
        <f>E3817</f>
        <v>2</v>
      </c>
      <c r="AE3817">
        <f>_xlfn.IFNA(VLOOKUP(D3817,states!A$2:D$10,4,FALSE),0)</f>
        <v>2</v>
      </c>
      <c r="AF3817">
        <v>0.5</v>
      </c>
      <c r="AG3817">
        <f>IF(AE3817=0,AF3817,IF(AE3817=1,IF(F3817=0.5,0.5,IF(H3817=1,0.5,1.5)),IF(F3817=0.5,0.5,IF(H3817=1,2.5,1.5))))</f>
        <v>1.5</v>
      </c>
      <c r="AH3817" s="7">
        <f>IF(AC3817="XX",0,1/C3817^(1/5)*IF(E3817=0,100,1)/(E3817+1)^(1/4))</f>
        <v>1.3833296494790666</v>
      </c>
    </row>
    <row r="3818" spans="1:34">
      <c r="A3818">
        <v>1319</v>
      </c>
      <c r="B3818" s="1">
        <v>23279.84</v>
      </c>
      <c r="C3818" s="6">
        <v>0.05</v>
      </c>
      <c r="D3818" t="s">
        <v>3</v>
      </c>
      <c r="E3818">
        <v>2</v>
      </c>
      <c r="F3818">
        <v>5.5</v>
      </c>
      <c r="G3818" t="s">
        <v>2</v>
      </c>
      <c r="H3818">
        <v>2</v>
      </c>
      <c r="I3818" t="s">
        <v>0</v>
      </c>
      <c r="J3818">
        <v>2</v>
      </c>
      <c r="K3818">
        <v>4.5</v>
      </c>
      <c r="L3818" t="s">
        <v>2</v>
      </c>
      <c r="M3818">
        <v>2</v>
      </c>
      <c r="N3818" t="s">
        <v>1375</v>
      </c>
      <c r="O3818">
        <v>1</v>
      </c>
      <c r="P3818" t="str">
        <f>D3818&amp;"-"&amp;F3818&amp;"-"&amp;G3818&amp;"-"&amp;E3818&amp;"-"&amp;H3818</f>
        <v>A2Delta-5.5-f-2-2</v>
      </c>
      <c r="Q3818" t="str">
        <f>I3818&amp;"-"&amp;K3818&amp;"-"&amp;L3818&amp;"-"&amp;J3818&amp;"-"&amp;M3818</f>
        <v>X2Pi-4.5-f-2-2</v>
      </c>
      <c r="R3818">
        <f>B3818+S3818</f>
        <v>28997.589475368</v>
      </c>
      <c r="S3818">
        <f>_xlfn.IFNA(VLOOKUP(Q3818,'MARVEL-X'!A$2:I$1400,7,FALSE),VLOOKUP(Q3818,MARVEL!A$2:J$1522,10,FALSE))</f>
        <v>5717.7494753680003</v>
      </c>
      <c r="T3818">
        <f>IF(P3818=P3817,R3818+T3817,R3818)</f>
        <v>318973.32430758199</v>
      </c>
      <c r="U3818">
        <f>IF(P3818=P3817,1+U3817,1)</f>
        <v>11</v>
      </c>
      <c r="V3818" t="str">
        <f t="shared" si="59"/>
        <v/>
      </c>
      <c r="W3818" t="str">
        <f>IF(V3818="","",IF(ABS(V3818-R3818)&gt;W$1,ABS(V3818-R3818),""))</f>
        <v/>
      </c>
      <c r="X3818" t="str">
        <f>Y3818&amp;"-"&amp;Z3818&amp;"-"&amp;AC3818&amp;"-"&amp;AD3818&amp;"-"&amp;AG3818</f>
        <v>5.5-f-A-2-1.5</v>
      </c>
      <c r="Y3818">
        <f>F3818</f>
        <v>5.5</v>
      </c>
      <c r="Z3818" s="2" t="str">
        <f>G3818</f>
        <v>f</v>
      </c>
      <c r="AA3818">
        <f>_xlfn.IFNA(VLOOKUP(X3818,'duo-out'!A$2:Q$5000,5,FALSE),E3818+10*(H3818-1)+1+_xlfn.IFNA(VLOOKUP(D3818,states!A$2:C$10,3,FALSE),1))</f>
        <v>87</v>
      </c>
      <c r="AB3818" t="str">
        <f>IF(V3818="","",V3818)</f>
        <v/>
      </c>
      <c r="AC3818" s="2" t="str">
        <f>_xlfn.IFNA(VLOOKUP(D3818,states!A$2:C$10,2,FALSE),"XX")</f>
        <v>A</v>
      </c>
      <c r="AD3818">
        <f>E3818</f>
        <v>2</v>
      </c>
      <c r="AE3818">
        <f>_xlfn.IFNA(VLOOKUP(D3818,states!A$2:D$10,4,FALSE),0)</f>
        <v>2</v>
      </c>
      <c r="AF3818">
        <v>0.5</v>
      </c>
      <c r="AG3818">
        <f>IF(AE3818=0,AF3818,IF(AE3818=1,IF(F3818=0.5,0.5,IF(H3818=1,0.5,1.5)),IF(F3818=0.5,0.5,IF(H3818=1,2.5,1.5))))</f>
        <v>1.5</v>
      </c>
      <c r="AH3818" s="7">
        <f>IF(AC3818="XX",0,1/C3818^(1/5)*IF(E3818=0,100,1)/(E3818+1)^(1/4))</f>
        <v>1.3833296494790666</v>
      </c>
    </row>
    <row r="3819" spans="1:34">
      <c r="A3819">
        <v>1408</v>
      </c>
      <c r="B3819" s="1">
        <v>22940.47</v>
      </c>
      <c r="C3819" s="6">
        <v>0.1144</v>
      </c>
      <c r="D3819" t="s">
        <v>3</v>
      </c>
      <c r="E3819">
        <v>2</v>
      </c>
      <c r="F3819">
        <v>5.5</v>
      </c>
      <c r="G3819" t="s">
        <v>2</v>
      </c>
      <c r="H3819">
        <v>2</v>
      </c>
      <c r="I3819" t="s">
        <v>0</v>
      </c>
      <c r="J3819">
        <v>2</v>
      </c>
      <c r="K3819">
        <v>6.5</v>
      </c>
      <c r="L3819" t="s">
        <v>2</v>
      </c>
      <c r="M3819">
        <v>2</v>
      </c>
      <c r="N3819" t="s">
        <v>1464</v>
      </c>
      <c r="O3819">
        <v>1</v>
      </c>
      <c r="P3819" t="str">
        <f>D3819&amp;"-"&amp;F3819&amp;"-"&amp;G3819&amp;"-"&amp;E3819&amp;"-"&amp;H3819</f>
        <v>A2Delta-5.5-f-2-2</v>
      </c>
      <c r="Q3819" t="str">
        <f>I3819&amp;"-"&amp;K3819&amp;"-"&amp;L3819&amp;"-"&amp;J3819&amp;"-"&amp;M3819</f>
        <v>X2Pi-6.5-f-2-2</v>
      </c>
      <c r="R3819">
        <f>B3819+S3819</f>
        <v>28997.468705816002</v>
      </c>
      <c r="S3819">
        <f>_xlfn.IFNA(VLOOKUP(Q3819,'MARVEL-X'!A$2:I$1400,7,FALSE),VLOOKUP(Q3819,MARVEL!A$2:J$1522,10,FALSE))</f>
        <v>6056.9987058160004</v>
      </c>
      <c r="T3819">
        <f>IF(P3819=P3818,R3819+T3818,R3819)</f>
        <v>347970.79301339801</v>
      </c>
      <c r="U3819">
        <f>IF(P3819=P3818,1+U3818,1)</f>
        <v>12</v>
      </c>
      <c r="V3819" t="str">
        <f t="shared" si="59"/>
        <v/>
      </c>
      <c r="W3819" t="str">
        <f>IF(V3819="","",IF(ABS(V3819-R3819)&gt;W$1,ABS(V3819-R3819),""))</f>
        <v/>
      </c>
      <c r="X3819" t="str">
        <f>Y3819&amp;"-"&amp;Z3819&amp;"-"&amp;AC3819&amp;"-"&amp;AD3819&amp;"-"&amp;AG3819</f>
        <v>5.5-f-A-2-1.5</v>
      </c>
      <c r="Y3819">
        <f>F3819</f>
        <v>5.5</v>
      </c>
      <c r="Z3819" s="2" t="str">
        <f>G3819</f>
        <v>f</v>
      </c>
      <c r="AA3819">
        <f>_xlfn.IFNA(VLOOKUP(X3819,'duo-out'!A$2:Q$5000,5,FALSE),E3819+10*(H3819-1)+1+_xlfn.IFNA(VLOOKUP(D3819,states!A$2:C$10,3,FALSE),1))</f>
        <v>87</v>
      </c>
      <c r="AB3819" t="str">
        <f>IF(V3819="","",V3819)</f>
        <v/>
      </c>
      <c r="AC3819" s="2" t="str">
        <f>_xlfn.IFNA(VLOOKUP(D3819,states!A$2:C$10,2,FALSE),"XX")</f>
        <v>A</v>
      </c>
      <c r="AD3819">
        <f>E3819</f>
        <v>2</v>
      </c>
      <c r="AE3819">
        <f>_xlfn.IFNA(VLOOKUP(D3819,states!A$2:D$10,4,FALSE),0)</f>
        <v>2</v>
      </c>
      <c r="AF3819">
        <v>0.5</v>
      </c>
      <c r="AG3819">
        <f>IF(AE3819=0,AF3819,IF(AE3819=1,IF(F3819=0.5,0.5,IF(H3819=1,0.5,1.5)),IF(F3819=0.5,0.5,IF(H3819=1,2.5,1.5))))</f>
        <v>1.5</v>
      </c>
      <c r="AH3819" s="7">
        <f>IF(AC3819="XX",0,1/C3819^(1/5)*IF(E3819=0,100,1)/(E3819+1)^(1/4))</f>
        <v>1.1722884373627347</v>
      </c>
    </row>
    <row r="3820" spans="1:34">
      <c r="A3820">
        <v>1363</v>
      </c>
      <c r="B3820" s="1">
        <v>23122.98</v>
      </c>
      <c r="C3820" s="6">
        <v>0.05</v>
      </c>
      <c r="D3820" t="s">
        <v>3</v>
      </c>
      <c r="E3820">
        <v>2</v>
      </c>
      <c r="F3820">
        <v>5.5</v>
      </c>
      <c r="G3820" t="s">
        <v>2</v>
      </c>
      <c r="H3820">
        <v>2</v>
      </c>
      <c r="I3820" t="s">
        <v>0</v>
      </c>
      <c r="J3820">
        <v>2</v>
      </c>
      <c r="K3820">
        <v>5.5</v>
      </c>
      <c r="L3820" t="s">
        <v>2</v>
      </c>
      <c r="M3820">
        <v>2</v>
      </c>
      <c r="N3820" t="s">
        <v>1419</v>
      </c>
      <c r="O3820">
        <v>1</v>
      </c>
      <c r="P3820" t="str">
        <f>D3820&amp;"-"&amp;F3820&amp;"-"&amp;G3820&amp;"-"&amp;E3820&amp;"-"&amp;H3820</f>
        <v>A2Delta-5.5-f-2-2</v>
      </c>
      <c r="Q3820" t="str">
        <f>I3820&amp;"-"&amp;K3820&amp;"-"&amp;L3820&amp;"-"&amp;J3820&amp;"-"&amp;M3820</f>
        <v>X2Pi-5.5-f-2-2</v>
      </c>
      <c r="R3820">
        <f>B3820+S3820</f>
        <v>28997.593590261</v>
      </c>
      <c r="S3820">
        <f>_xlfn.IFNA(VLOOKUP(Q3820,'MARVEL-X'!A$2:I$1400,7,FALSE),VLOOKUP(Q3820,MARVEL!A$2:J$1522,10,FALSE))</f>
        <v>5874.6135902610004</v>
      </c>
      <c r="T3820">
        <f>IF(P3820=P3819,R3820+T3819,R3820)</f>
        <v>376968.38660365902</v>
      </c>
      <c r="U3820">
        <f>IF(P3820=P3819,1+U3819,1)</f>
        <v>13</v>
      </c>
      <c r="V3820" t="str">
        <f t="shared" si="59"/>
        <v/>
      </c>
      <c r="W3820" t="str">
        <f>IF(V3820="","",IF(ABS(V3820-R3820)&gt;W$1,ABS(V3820-R3820),""))</f>
        <v/>
      </c>
      <c r="X3820" t="str">
        <f>Y3820&amp;"-"&amp;Z3820&amp;"-"&amp;AC3820&amp;"-"&amp;AD3820&amp;"-"&amp;AG3820</f>
        <v>5.5-f-A-2-1.5</v>
      </c>
      <c r="Y3820">
        <f>F3820</f>
        <v>5.5</v>
      </c>
      <c r="Z3820" s="2" t="str">
        <f>G3820</f>
        <v>f</v>
      </c>
      <c r="AA3820">
        <f>_xlfn.IFNA(VLOOKUP(X3820,'duo-out'!A$2:Q$5000,5,FALSE),E3820+10*(H3820-1)+1+_xlfn.IFNA(VLOOKUP(D3820,states!A$2:C$10,3,FALSE),1))</f>
        <v>87</v>
      </c>
      <c r="AB3820" t="str">
        <f>IF(V3820="","",V3820)</f>
        <v/>
      </c>
      <c r="AC3820" s="2" t="str">
        <f>_xlfn.IFNA(VLOOKUP(D3820,states!A$2:C$10,2,FALSE),"XX")</f>
        <v>A</v>
      </c>
      <c r="AD3820">
        <f>E3820</f>
        <v>2</v>
      </c>
      <c r="AE3820">
        <f>_xlfn.IFNA(VLOOKUP(D3820,states!A$2:D$10,4,FALSE),0)</f>
        <v>2</v>
      </c>
      <c r="AF3820">
        <v>0.5</v>
      </c>
      <c r="AG3820">
        <f>IF(AE3820=0,AF3820,IF(AE3820=1,IF(F3820=0.5,0.5,IF(H3820=1,0.5,1.5)),IF(F3820=0.5,0.5,IF(H3820=1,2.5,1.5))))</f>
        <v>1.5</v>
      </c>
      <c r="AH3820" s="7">
        <f>IF(AC3820="XX",0,1/C3820^(1/5)*IF(E3820=0,100,1)/(E3820+1)^(1/4))</f>
        <v>1.3833296494790666</v>
      </c>
    </row>
    <row r="3821" spans="1:34">
      <c r="A3821">
        <v>20</v>
      </c>
      <c r="B3821" s="1">
        <v>20813.108</v>
      </c>
      <c r="C3821" s="6">
        <v>5.0000000000000001E-3</v>
      </c>
      <c r="D3821" t="s">
        <v>3</v>
      </c>
      <c r="E3821">
        <v>2</v>
      </c>
      <c r="F3821">
        <v>5.5</v>
      </c>
      <c r="G3821" t="s">
        <v>2</v>
      </c>
      <c r="H3821">
        <v>2</v>
      </c>
      <c r="I3821" t="s">
        <v>0</v>
      </c>
      <c r="J3821">
        <v>3</v>
      </c>
      <c r="K3821">
        <v>4.5</v>
      </c>
      <c r="L3821" t="s">
        <v>2</v>
      </c>
      <c r="M3821">
        <v>2</v>
      </c>
      <c r="N3821" t="s">
        <v>75</v>
      </c>
      <c r="O3821">
        <v>-1</v>
      </c>
      <c r="P3821" t="str">
        <f>D3821&amp;"-"&amp;F3821&amp;"-"&amp;G3821&amp;"-"&amp;E3821&amp;"-"&amp;H3821</f>
        <v>A2Delta-5.5-f-2-2</v>
      </c>
      <c r="Q3821" t="str">
        <f>I3821&amp;"-"&amp;K3821&amp;"-"&amp;L3821&amp;"-"&amp;J3821&amp;"-"&amp;M3821</f>
        <v>X2Pi-4.5-f-3-2</v>
      </c>
      <c r="R3821">
        <f>B3821+S3821</f>
        <v>28997.559700727001</v>
      </c>
      <c r="S3821">
        <f>_xlfn.IFNA(VLOOKUP(Q3821,'MARVEL-X'!A$2:I$1400,7,FALSE),VLOOKUP(Q3821,MARVEL!A$2:J$1522,10,FALSE))</f>
        <v>8184.4517007269997</v>
      </c>
      <c r="T3821">
        <f>IF(P3821=P3820,R3821+T3820,R3821)</f>
        <v>405965.94630438602</v>
      </c>
      <c r="U3821">
        <f>IF(P3821=P3820,1+U3820,1)</f>
        <v>14</v>
      </c>
      <c r="V3821">
        <f t="shared" si="59"/>
        <v>28997.567593170428</v>
      </c>
      <c r="W3821" t="str">
        <f>IF(V3821="","",IF(ABS(V3821-R3821)&gt;W$1,ABS(V3821-R3821),""))</f>
        <v/>
      </c>
      <c r="X3821" t="str">
        <f>Y3821&amp;"-"&amp;Z3821&amp;"-"&amp;AC3821&amp;"-"&amp;AD3821&amp;"-"&amp;AG3821</f>
        <v>5.5-f-A-2-1.5</v>
      </c>
      <c r="Y3821">
        <f>F3821</f>
        <v>5.5</v>
      </c>
      <c r="Z3821" s="2" t="str">
        <f>G3821</f>
        <v>f</v>
      </c>
      <c r="AA3821">
        <f>_xlfn.IFNA(VLOOKUP(X3821,'duo-out'!A$2:Q$5000,5,FALSE),E3821+10*(H3821-1)+1+_xlfn.IFNA(VLOOKUP(D3821,states!A$2:C$10,3,FALSE),1))</f>
        <v>87</v>
      </c>
      <c r="AB3821">
        <f>IF(V3821="","",V3821)</f>
        <v>28997.567593170428</v>
      </c>
      <c r="AC3821" s="2" t="str">
        <f>_xlfn.IFNA(VLOOKUP(D3821,states!A$2:C$10,2,FALSE),"XX")</f>
        <v>A</v>
      </c>
      <c r="AD3821">
        <f>E3821</f>
        <v>2</v>
      </c>
      <c r="AE3821">
        <f>_xlfn.IFNA(VLOOKUP(D3821,states!A$2:D$10,4,FALSE),0)</f>
        <v>2</v>
      </c>
      <c r="AF3821">
        <v>0.5</v>
      </c>
      <c r="AG3821">
        <f>IF(AE3821=0,AF3821,IF(AE3821=1,IF(F3821=0.5,0.5,IF(H3821=1,0.5,1.5)),IF(F3821=0.5,0.5,IF(H3821=1,2.5,1.5))))</f>
        <v>1.5</v>
      </c>
      <c r="AH3821" s="7">
        <f>IF(AC3821="XX",0,1/C3821^(1/5)*IF(E3821=0,100,1)/(E3821+1)^(1/4))</f>
        <v>2.1924297443889911</v>
      </c>
    </row>
    <row r="3822" spans="1:34">
      <c r="A3822">
        <v>3782</v>
      </c>
      <c r="B3822" s="1">
        <v>22814.0101</v>
      </c>
      <c r="C3822" s="6">
        <v>0.01</v>
      </c>
      <c r="D3822" t="s">
        <v>3</v>
      </c>
      <c r="E3822">
        <v>3</v>
      </c>
      <c r="F3822">
        <v>5.5</v>
      </c>
      <c r="G3822" t="s">
        <v>2</v>
      </c>
      <c r="H3822">
        <v>1</v>
      </c>
      <c r="I3822" t="s">
        <v>0</v>
      </c>
      <c r="J3822">
        <v>3</v>
      </c>
      <c r="K3822">
        <v>6.5</v>
      </c>
      <c r="L3822" t="s">
        <v>2</v>
      </c>
      <c r="M3822">
        <v>1</v>
      </c>
      <c r="N3822" t="s">
        <v>3838</v>
      </c>
      <c r="O3822">
        <v>1</v>
      </c>
      <c r="P3822" t="str">
        <f>D3822&amp;"-"&amp;F3822&amp;"-"&amp;G3822&amp;"-"&amp;E3822&amp;"-"&amp;H3822</f>
        <v>A2Delta-5.5-f-3-1</v>
      </c>
      <c r="Q3822" t="str">
        <f>I3822&amp;"-"&amp;K3822&amp;"-"&amp;L3822&amp;"-"&amp;J3822&amp;"-"&amp;M3822</f>
        <v>X2Pi-6.5-f-3-1</v>
      </c>
      <c r="R3822">
        <f>B3822+S3822</f>
        <v>31149.426192195002</v>
      </c>
      <c r="S3822">
        <f>_xlfn.IFNA(VLOOKUP(Q3822,'MARVEL-X'!A$2:I$1400,7,FALSE),VLOOKUP(Q3822,MARVEL!A$2:J$1522,10,FALSE))</f>
        <v>8335.4160921950006</v>
      </c>
      <c r="T3822">
        <f>IF(P3822=P3821,R3822+T3821,R3822)</f>
        <v>31149.426192195002</v>
      </c>
      <c r="U3822">
        <f>IF(P3822=P3821,1+U3821,1)</f>
        <v>1</v>
      </c>
      <c r="V3822" t="str">
        <f t="shared" si="59"/>
        <v/>
      </c>
      <c r="W3822" t="str">
        <f>IF(V3822="","",IF(ABS(V3822-R3822)&gt;W$1,ABS(V3822-R3822),""))</f>
        <v/>
      </c>
      <c r="X3822" t="str">
        <f>Y3822&amp;"-"&amp;Z3822&amp;"-"&amp;AC3822&amp;"-"&amp;AD3822&amp;"-"&amp;AG3822</f>
        <v>5.5-f-A-3-2.5</v>
      </c>
      <c r="Y3822">
        <f>F3822</f>
        <v>5.5</v>
      </c>
      <c r="Z3822" s="2" t="str">
        <f>G3822</f>
        <v>f</v>
      </c>
      <c r="AA3822">
        <f>_xlfn.IFNA(VLOOKUP(X3822,'duo-out'!A$2:Q$5000,5,FALSE),E3822+10*(H3822-1)+1+_xlfn.IFNA(VLOOKUP(D3822,states!A$2:C$10,3,FALSE),1))</f>
        <v>109</v>
      </c>
      <c r="AB3822" t="str">
        <f>IF(V3822="","",V3822)</f>
        <v/>
      </c>
      <c r="AC3822" s="2" t="str">
        <f>_xlfn.IFNA(VLOOKUP(D3822,states!A$2:C$10,2,FALSE),"XX")</f>
        <v>A</v>
      </c>
      <c r="AD3822">
        <f>E3822</f>
        <v>3</v>
      </c>
      <c r="AE3822">
        <f>_xlfn.IFNA(VLOOKUP(D3822,states!A$2:D$10,4,FALSE),0)</f>
        <v>2</v>
      </c>
      <c r="AF3822">
        <v>0.5</v>
      </c>
      <c r="AG3822">
        <f>IF(AE3822=0,AF3822,IF(AE3822=1,IF(F3822=0.5,0.5,IF(H3822=1,0.5,1.5)),IF(F3822=0.5,0.5,IF(H3822=1,2.5,1.5))))</f>
        <v>2.5</v>
      </c>
      <c r="AH3822" s="7">
        <f>IF(AC3822="XX",0,1/C3822^(1/5)*IF(E3822=0,100,1)/(E3822+1)^(1/4))</f>
        <v>1.7761719292909026</v>
      </c>
    </row>
    <row r="3823" spans="1:34">
      <c r="A3823">
        <v>3761</v>
      </c>
      <c r="B3823" s="1">
        <v>22962.893700000001</v>
      </c>
      <c r="C3823" s="6">
        <v>5.0000000000000001E-3</v>
      </c>
      <c r="D3823" t="s">
        <v>3</v>
      </c>
      <c r="E3823">
        <v>3</v>
      </c>
      <c r="F3823">
        <v>5.5</v>
      </c>
      <c r="G3823" t="s">
        <v>2</v>
      </c>
      <c r="H3823">
        <v>1</v>
      </c>
      <c r="I3823" t="s">
        <v>0</v>
      </c>
      <c r="J3823">
        <v>3</v>
      </c>
      <c r="K3823">
        <v>5.5</v>
      </c>
      <c r="L3823" t="s">
        <v>1</v>
      </c>
      <c r="M3823">
        <v>1</v>
      </c>
      <c r="N3823" t="s">
        <v>3817</v>
      </c>
      <c r="O3823">
        <v>1</v>
      </c>
      <c r="P3823" t="str">
        <f>D3823&amp;"-"&amp;F3823&amp;"-"&amp;G3823&amp;"-"&amp;E3823&amp;"-"&amp;H3823</f>
        <v>A2Delta-5.5-f-3-1</v>
      </c>
      <c r="Q3823" t="str">
        <f>I3823&amp;"-"&amp;K3823&amp;"-"&amp;L3823&amp;"-"&amp;J3823&amp;"-"&amp;M3823</f>
        <v>X2Pi-5.5-e-3-1</v>
      </c>
      <c r="R3823">
        <f>B3823+S3823</f>
        <v>31149.419390268002</v>
      </c>
      <c r="S3823">
        <f>_xlfn.IFNA(VLOOKUP(Q3823,'MARVEL-X'!A$2:I$1400,7,FALSE),VLOOKUP(Q3823,MARVEL!A$2:J$1522,10,FALSE))</f>
        <v>8186.5256902680003</v>
      </c>
      <c r="T3823">
        <f>IF(P3823=P3822,R3823+T3822,R3823)</f>
        <v>62298.845582463007</v>
      </c>
      <c r="U3823">
        <f>IF(P3823=P3822,1+U3822,1)</f>
        <v>2</v>
      </c>
      <c r="V3823" t="str">
        <f t="shared" si="59"/>
        <v/>
      </c>
      <c r="W3823" t="str">
        <f>IF(V3823="","",IF(ABS(V3823-R3823)&gt;W$1,ABS(V3823-R3823),""))</f>
        <v/>
      </c>
      <c r="X3823" t="str">
        <f>Y3823&amp;"-"&amp;Z3823&amp;"-"&amp;AC3823&amp;"-"&amp;AD3823&amp;"-"&amp;AG3823</f>
        <v>5.5-f-A-3-2.5</v>
      </c>
      <c r="Y3823">
        <f>F3823</f>
        <v>5.5</v>
      </c>
      <c r="Z3823" s="2" t="str">
        <f>G3823</f>
        <v>f</v>
      </c>
      <c r="AA3823">
        <f>_xlfn.IFNA(VLOOKUP(X3823,'duo-out'!A$2:Q$5000,5,FALSE),E3823+10*(H3823-1)+1+_xlfn.IFNA(VLOOKUP(D3823,states!A$2:C$10,3,FALSE),1))</f>
        <v>109</v>
      </c>
      <c r="AB3823" t="str">
        <f>IF(V3823="","",V3823)</f>
        <v/>
      </c>
      <c r="AC3823" s="2" t="str">
        <f>_xlfn.IFNA(VLOOKUP(D3823,states!A$2:C$10,2,FALSE),"XX")</f>
        <v>A</v>
      </c>
      <c r="AD3823">
        <f>E3823</f>
        <v>3</v>
      </c>
      <c r="AE3823">
        <f>_xlfn.IFNA(VLOOKUP(D3823,states!A$2:D$10,4,FALSE),0)</f>
        <v>2</v>
      </c>
      <c r="AF3823">
        <v>0.5</v>
      </c>
      <c r="AG3823">
        <f>IF(AE3823=0,AF3823,IF(AE3823=1,IF(F3823=0.5,0.5,IF(H3823=1,0.5,1.5)),IF(F3823=0.5,0.5,IF(H3823=1,2.5,1.5))))</f>
        <v>2.5</v>
      </c>
      <c r="AH3823" s="7">
        <f>IF(AC3823="XX",0,1/C3823^(1/5)*IF(E3823=0,100,1)/(E3823+1)^(1/4))</f>
        <v>2.0402857733683697</v>
      </c>
    </row>
    <row r="3824" spans="1:34">
      <c r="A3824">
        <v>3754</v>
      </c>
      <c r="B3824" s="1">
        <v>23088.8681</v>
      </c>
      <c r="C3824" s="6">
        <v>1.5910000000000001E-2</v>
      </c>
      <c r="D3824" t="s">
        <v>3</v>
      </c>
      <c r="E3824">
        <v>3</v>
      </c>
      <c r="F3824">
        <v>5.5</v>
      </c>
      <c r="G3824" t="s">
        <v>2</v>
      </c>
      <c r="H3824">
        <v>1</v>
      </c>
      <c r="I3824" t="s">
        <v>0</v>
      </c>
      <c r="J3824">
        <v>3</v>
      </c>
      <c r="K3824">
        <v>4.5</v>
      </c>
      <c r="L3824" t="s">
        <v>2</v>
      </c>
      <c r="M3824">
        <v>1</v>
      </c>
      <c r="N3824" t="s">
        <v>3810</v>
      </c>
      <c r="O3824">
        <v>1</v>
      </c>
      <c r="P3824" t="str">
        <f>D3824&amp;"-"&amp;F3824&amp;"-"&amp;G3824&amp;"-"&amp;E3824&amp;"-"&amp;H3824</f>
        <v>A2Delta-5.5-f-3-1</v>
      </c>
      <c r="Q3824" t="str">
        <f>I3824&amp;"-"&amp;K3824&amp;"-"&amp;L3824&amp;"-"&amp;J3824&amp;"-"&amp;M3824</f>
        <v>X2Pi-4.5-f-3-1</v>
      </c>
      <c r="R3824">
        <f>B3824+S3824</f>
        <v>31149.432081307998</v>
      </c>
      <c r="S3824">
        <f>_xlfn.IFNA(VLOOKUP(Q3824,'MARVEL-X'!A$2:I$1400,7,FALSE),VLOOKUP(Q3824,MARVEL!A$2:J$1522,10,FALSE))</f>
        <v>8060.5639813079997</v>
      </c>
      <c r="T3824">
        <f>IF(P3824=P3823,R3824+T3823,R3824)</f>
        <v>93448.277663771005</v>
      </c>
      <c r="U3824">
        <f>IF(P3824=P3823,1+U3823,1)</f>
        <v>3</v>
      </c>
      <c r="V3824">
        <f t="shared" si="59"/>
        <v>31149.42588792367</v>
      </c>
      <c r="W3824" t="str">
        <f>IF(V3824="","",IF(ABS(V3824-R3824)&gt;W$1,ABS(V3824-R3824),""))</f>
        <v/>
      </c>
      <c r="X3824" t="str">
        <f>Y3824&amp;"-"&amp;Z3824&amp;"-"&amp;AC3824&amp;"-"&amp;AD3824&amp;"-"&amp;AG3824</f>
        <v>5.5-f-A-3-2.5</v>
      </c>
      <c r="Y3824">
        <f>F3824</f>
        <v>5.5</v>
      </c>
      <c r="Z3824" s="2" t="str">
        <f>G3824</f>
        <v>f</v>
      </c>
      <c r="AA3824">
        <f>_xlfn.IFNA(VLOOKUP(X3824,'duo-out'!A$2:Q$5000,5,FALSE),E3824+10*(H3824-1)+1+_xlfn.IFNA(VLOOKUP(D3824,states!A$2:C$10,3,FALSE),1))</f>
        <v>109</v>
      </c>
      <c r="AB3824">
        <f>IF(V3824="","",V3824)</f>
        <v>31149.42588792367</v>
      </c>
      <c r="AC3824" s="2" t="str">
        <f>_xlfn.IFNA(VLOOKUP(D3824,states!A$2:C$10,2,FALSE),"XX")</f>
        <v>A</v>
      </c>
      <c r="AD3824">
        <f>E3824</f>
        <v>3</v>
      </c>
      <c r="AE3824">
        <f>_xlfn.IFNA(VLOOKUP(D3824,states!A$2:D$10,4,FALSE),0)</f>
        <v>2</v>
      </c>
      <c r="AF3824">
        <v>0.5</v>
      </c>
      <c r="AG3824">
        <f>IF(AE3824=0,AF3824,IF(AE3824=1,IF(F3824=0.5,0.5,IF(H3824=1,0.5,1.5)),IF(F3824=0.5,0.5,IF(H3824=1,2.5,1.5))))</f>
        <v>2.5</v>
      </c>
      <c r="AH3824" s="7">
        <f>IF(AC3824="XX",0,1/C3824^(1/5)*IF(E3824=0,100,1)/(E3824+1)^(1/4))</f>
        <v>1.6186426004406669</v>
      </c>
    </row>
    <row r="3825" spans="1:34">
      <c r="A3825">
        <v>3821</v>
      </c>
      <c r="B3825" s="1">
        <v>22786.768800000002</v>
      </c>
      <c r="C3825" s="6">
        <v>5.0000000000000001E-3</v>
      </c>
      <c r="D3825" t="s">
        <v>3</v>
      </c>
      <c r="E3825">
        <v>3</v>
      </c>
      <c r="F3825">
        <v>5.5</v>
      </c>
      <c r="G3825" t="s">
        <v>2</v>
      </c>
      <c r="H3825">
        <v>2</v>
      </c>
      <c r="I3825" t="s">
        <v>0</v>
      </c>
      <c r="J3825">
        <v>3</v>
      </c>
      <c r="K3825">
        <v>6.5</v>
      </c>
      <c r="L3825" t="s">
        <v>2</v>
      </c>
      <c r="M3825">
        <v>2</v>
      </c>
      <c r="N3825" t="s">
        <v>3877</v>
      </c>
      <c r="O3825">
        <v>1</v>
      </c>
      <c r="P3825" t="str">
        <f>D3825&amp;"-"&amp;F3825&amp;"-"&amp;G3825&amp;"-"&amp;E3825&amp;"-"&amp;H3825</f>
        <v>A2Delta-5.5-f-3-2</v>
      </c>
      <c r="Q3825" t="str">
        <f>I3825&amp;"-"&amp;K3825&amp;"-"&amp;L3825&amp;"-"&amp;J3825&amp;"-"&amp;M3825</f>
        <v>X2Pi-6.5-f-3-2</v>
      </c>
      <c r="R3825">
        <f>B3825+S3825</f>
        <v>31296.897658428003</v>
      </c>
      <c r="S3825">
        <f>_xlfn.IFNA(VLOOKUP(Q3825,'MARVEL-X'!A$2:I$1400,7,FALSE),VLOOKUP(Q3825,MARVEL!A$2:J$1522,10,FALSE))</f>
        <v>8510.1288584279991</v>
      </c>
      <c r="T3825">
        <f>IF(P3825=P3824,R3825+T3824,R3825)</f>
        <v>31296.897658428003</v>
      </c>
      <c r="U3825">
        <f>IF(P3825=P3824,1+U3824,1)</f>
        <v>1</v>
      </c>
      <c r="V3825" t="str">
        <f t="shared" si="59"/>
        <v/>
      </c>
      <c r="W3825" t="str">
        <f>IF(V3825="","",IF(ABS(V3825-R3825)&gt;W$1,ABS(V3825-R3825),""))</f>
        <v/>
      </c>
      <c r="X3825" t="str">
        <f>Y3825&amp;"-"&amp;Z3825&amp;"-"&amp;AC3825&amp;"-"&amp;AD3825&amp;"-"&amp;AG3825</f>
        <v>5.5-f-A-3-1.5</v>
      </c>
      <c r="Y3825">
        <f>F3825</f>
        <v>5.5</v>
      </c>
      <c r="Z3825" s="2" t="str">
        <f>G3825</f>
        <v>f</v>
      </c>
      <c r="AA3825">
        <f>_xlfn.IFNA(VLOOKUP(X3825,'duo-out'!A$2:Q$5000,5,FALSE),E3825+10*(H3825-1)+1+_xlfn.IFNA(VLOOKUP(D3825,states!A$2:C$10,3,FALSE),1))</f>
        <v>110</v>
      </c>
      <c r="AB3825" t="str">
        <f>IF(V3825="","",V3825)</f>
        <v/>
      </c>
      <c r="AC3825" s="2" t="str">
        <f>_xlfn.IFNA(VLOOKUP(D3825,states!A$2:C$10,2,FALSE),"XX")</f>
        <v>A</v>
      </c>
      <c r="AD3825">
        <f>E3825</f>
        <v>3</v>
      </c>
      <c r="AE3825">
        <f>_xlfn.IFNA(VLOOKUP(D3825,states!A$2:D$10,4,FALSE),0)</f>
        <v>2</v>
      </c>
      <c r="AF3825">
        <v>0.5</v>
      </c>
      <c r="AG3825">
        <f>IF(AE3825=0,AF3825,IF(AE3825=1,IF(F3825=0.5,0.5,IF(H3825=1,0.5,1.5)),IF(F3825=0.5,0.5,IF(H3825=1,2.5,1.5))))</f>
        <v>1.5</v>
      </c>
      <c r="AH3825" s="7">
        <f>IF(AC3825="XX",0,1/C3825^(1/5)*IF(E3825=0,100,1)/(E3825+1)^(1/4))</f>
        <v>2.0402857733683697</v>
      </c>
    </row>
    <row r="3826" spans="1:34">
      <c r="A3826">
        <v>3815</v>
      </c>
      <c r="B3826" s="1">
        <v>22963.345399999998</v>
      </c>
      <c r="C3826" s="6">
        <v>5.0000000000000001E-3</v>
      </c>
      <c r="D3826" t="s">
        <v>3</v>
      </c>
      <c r="E3826">
        <v>3</v>
      </c>
      <c r="F3826">
        <v>5.5</v>
      </c>
      <c r="G3826" t="s">
        <v>2</v>
      </c>
      <c r="H3826">
        <v>2</v>
      </c>
      <c r="I3826" t="s">
        <v>0</v>
      </c>
      <c r="J3826">
        <v>3</v>
      </c>
      <c r="K3826">
        <v>5.5</v>
      </c>
      <c r="L3826" t="s">
        <v>1</v>
      </c>
      <c r="M3826">
        <v>2</v>
      </c>
      <c r="N3826" t="s">
        <v>3871</v>
      </c>
      <c r="O3826">
        <v>1</v>
      </c>
      <c r="P3826" t="str">
        <f>D3826&amp;"-"&amp;F3826&amp;"-"&amp;G3826&amp;"-"&amp;E3826&amp;"-"&amp;H3826</f>
        <v>A2Delta-5.5-f-3-2</v>
      </c>
      <c r="Q3826" t="str">
        <f>I3826&amp;"-"&amp;K3826&amp;"-"&amp;L3826&amp;"-"&amp;J3826&amp;"-"&amp;M3826</f>
        <v>X2Pi-5.5-e-3-2</v>
      </c>
      <c r="R3826">
        <f>B3826+S3826</f>
        <v>31296.895567691998</v>
      </c>
      <c r="S3826">
        <f>_xlfn.IFNA(VLOOKUP(Q3826,'MARVEL-X'!A$2:I$1400,7,FALSE),VLOOKUP(Q3826,MARVEL!A$2:J$1522,10,FALSE))</f>
        <v>8333.5501676919994</v>
      </c>
      <c r="T3826">
        <f>IF(P3826=P3825,R3826+T3825,R3826)</f>
        <v>62593.793226120004</v>
      </c>
      <c r="U3826">
        <f>IF(P3826=P3825,1+U3825,1)</f>
        <v>2</v>
      </c>
      <c r="V3826" t="str">
        <f t="shared" si="59"/>
        <v/>
      </c>
      <c r="W3826" t="str">
        <f>IF(V3826="","",IF(ABS(V3826-R3826)&gt;W$1,ABS(V3826-R3826),""))</f>
        <v/>
      </c>
      <c r="X3826" t="str">
        <f>Y3826&amp;"-"&amp;Z3826&amp;"-"&amp;AC3826&amp;"-"&amp;AD3826&amp;"-"&amp;AG3826</f>
        <v>5.5-f-A-3-1.5</v>
      </c>
      <c r="Y3826">
        <f>F3826</f>
        <v>5.5</v>
      </c>
      <c r="Z3826" s="2" t="str">
        <f>G3826</f>
        <v>f</v>
      </c>
      <c r="AA3826">
        <f>_xlfn.IFNA(VLOOKUP(X3826,'duo-out'!A$2:Q$5000,5,FALSE),E3826+10*(H3826-1)+1+_xlfn.IFNA(VLOOKUP(D3826,states!A$2:C$10,3,FALSE),1))</f>
        <v>110</v>
      </c>
      <c r="AB3826" t="str">
        <f>IF(V3826="","",V3826)</f>
        <v/>
      </c>
      <c r="AC3826" s="2" t="str">
        <f>_xlfn.IFNA(VLOOKUP(D3826,states!A$2:C$10,2,FALSE),"XX")</f>
        <v>A</v>
      </c>
      <c r="AD3826">
        <f>E3826</f>
        <v>3</v>
      </c>
      <c r="AE3826">
        <f>_xlfn.IFNA(VLOOKUP(D3826,states!A$2:D$10,4,FALSE),0)</f>
        <v>2</v>
      </c>
      <c r="AF3826">
        <v>0.5</v>
      </c>
      <c r="AG3826">
        <f>IF(AE3826=0,AF3826,IF(AE3826=1,IF(F3826=0.5,0.5,IF(H3826=1,0.5,1.5)),IF(F3826=0.5,0.5,IF(H3826=1,2.5,1.5))))</f>
        <v>1.5</v>
      </c>
      <c r="AH3826" s="7">
        <f>IF(AC3826="XX",0,1/C3826^(1/5)*IF(E3826=0,100,1)/(E3826+1)^(1/4))</f>
        <v>2.0402857733683697</v>
      </c>
    </row>
    <row r="3827" spans="1:34">
      <c r="A3827">
        <v>3794</v>
      </c>
      <c r="B3827" s="1">
        <v>23112.4385</v>
      </c>
      <c r="C3827" s="6">
        <v>5.0000000000000001E-3</v>
      </c>
      <c r="D3827" t="s">
        <v>3</v>
      </c>
      <c r="E3827">
        <v>3</v>
      </c>
      <c r="F3827">
        <v>5.5</v>
      </c>
      <c r="G3827" t="s">
        <v>2</v>
      </c>
      <c r="H3827">
        <v>2</v>
      </c>
      <c r="I3827" t="s">
        <v>0</v>
      </c>
      <c r="J3827">
        <v>3</v>
      </c>
      <c r="K3827">
        <v>4.5</v>
      </c>
      <c r="L3827" t="s">
        <v>2</v>
      </c>
      <c r="M3827">
        <v>2</v>
      </c>
      <c r="N3827" t="s">
        <v>3850</v>
      </c>
      <c r="O3827">
        <v>1</v>
      </c>
      <c r="P3827" t="str">
        <f>D3827&amp;"-"&amp;F3827&amp;"-"&amp;G3827&amp;"-"&amp;E3827&amp;"-"&amp;H3827</f>
        <v>A2Delta-5.5-f-3-2</v>
      </c>
      <c r="Q3827" t="str">
        <f>I3827&amp;"-"&amp;K3827&amp;"-"&amp;L3827&amp;"-"&amp;J3827&amp;"-"&amp;M3827</f>
        <v>X2Pi-4.5-f-3-2</v>
      </c>
      <c r="R3827">
        <f>B3827+S3827</f>
        <v>31296.890200727001</v>
      </c>
      <c r="S3827">
        <f>_xlfn.IFNA(VLOOKUP(Q3827,'MARVEL-X'!A$2:I$1400,7,FALSE),VLOOKUP(Q3827,MARVEL!A$2:J$1522,10,FALSE))</f>
        <v>8184.4517007269997</v>
      </c>
      <c r="T3827">
        <f>IF(P3827=P3826,R3827+T3826,R3827)</f>
        <v>93890.683426847012</v>
      </c>
      <c r="U3827">
        <f>IF(P3827=P3826,1+U3826,1)</f>
        <v>3</v>
      </c>
      <c r="V3827">
        <f t="shared" si="59"/>
        <v>31296.894475615671</v>
      </c>
      <c r="W3827" t="str">
        <f>IF(V3827="","",IF(ABS(V3827-R3827)&gt;W$1,ABS(V3827-R3827),""))</f>
        <v/>
      </c>
      <c r="X3827" t="str">
        <f>Y3827&amp;"-"&amp;Z3827&amp;"-"&amp;AC3827&amp;"-"&amp;AD3827&amp;"-"&amp;AG3827</f>
        <v>5.5-f-A-3-1.5</v>
      </c>
      <c r="Y3827">
        <f>F3827</f>
        <v>5.5</v>
      </c>
      <c r="Z3827" s="2" t="str">
        <f>G3827</f>
        <v>f</v>
      </c>
      <c r="AA3827">
        <f>_xlfn.IFNA(VLOOKUP(X3827,'duo-out'!A$2:Q$5000,5,FALSE),E3827+10*(H3827-1)+1+_xlfn.IFNA(VLOOKUP(D3827,states!A$2:C$10,3,FALSE),1))</f>
        <v>110</v>
      </c>
      <c r="AB3827">
        <f>IF(V3827="","",V3827)</f>
        <v>31296.894475615671</v>
      </c>
      <c r="AC3827" s="2" t="str">
        <f>_xlfn.IFNA(VLOOKUP(D3827,states!A$2:C$10,2,FALSE),"XX")</f>
        <v>A</v>
      </c>
      <c r="AD3827">
        <f>E3827</f>
        <v>3</v>
      </c>
      <c r="AE3827">
        <f>_xlfn.IFNA(VLOOKUP(D3827,states!A$2:D$10,4,FALSE),0)</f>
        <v>2</v>
      </c>
      <c r="AF3827">
        <v>0.5</v>
      </c>
      <c r="AG3827">
        <f>IF(AE3827=0,AF3827,IF(AE3827=1,IF(F3827=0.5,0.5,IF(H3827=1,0.5,1.5)),IF(F3827=0.5,0.5,IF(H3827=1,2.5,1.5))))</f>
        <v>1.5</v>
      </c>
      <c r="AH3827" s="7">
        <f>IF(AC3827="XX",0,1/C3827^(1/5)*IF(E3827=0,100,1)/(E3827+1)^(1/4))</f>
        <v>2.0402857733683697</v>
      </c>
    </row>
    <row r="3828" spans="1:34">
      <c r="A3828">
        <v>6109</v>
      </c>
      <c r="B3828" s="1">
        <v>22678.37</v>
      </c>
      <c r="C3828" s="6">
        <v>0.5</v>
      </c>
      <c r="D3828" t="s">
        <v>3</v>
      </c>
      <c r="E3828">
        <v>4</v>
      </c>
      <c r="F3828">
        <v>5.5</v>
      </c>
      <c r="G3828" t="s">
        <v>2</v>
      </c>
      <c r="H3828">
        <v>2</v>
      </c>
      <c r="I3828" t="s">
        <v>0</v>
      </c>
      <c r="J3828">
        <v>4</v>
      </c>
      <c r="K3828">
        <v>5.5</v>
      </c>
      <c r="L3828" t="s">
        <v>1</v>
      </c>
      <c r="M3828">
        <v>2</v>
      </c>
      <c r="N3828" t="s">
        <v>6165</v>
      </c>
      <c r="O3828">
        <v>1</v>
      </c>
      <c r="P3828" t="str">
        <f>D3828&amp;"-"&amp;F3828&amp;"-"&amp;G3828&amp;"-"&amp;E3828&amp;"-"&amp;H3828</f>
        <v>A2Delta-5.5-f-4-2</v>
      </c>
      <c r="Q3828" t="str">
        <f>I3828&amp;"-"&amp;K3828&amp;"-"&amp;L3828&amp;"-"&amp;J3828&amp;"-"&amp;M3828</f>
        <v>X2Pi-5.5-e-4-2</v>
      </c>
      <c r="R3828">
        <f>B3828+S3828</f>
        <v>33348.954027690997</v>
      </c>
      <c r="S3828">
        <f>_xlfn.IFNA(VLOOKUP(Q3828,'MARVEL-X'!A$2:I$1400,7,FALSE),VLOOKUP(Q3828,MARVEL!A$2:J$1522,10,FALSE))</f>
        <v>10670.584027691</v>
      </c>
      <c r="T3828">
        <f>IF(P3828=P3827,R3828+T3827,R3828)</f>
        <v>33348.954027690997</v>
      </c>
      <c r="U3828">
        <f>IF(P3828=P3827,1+U3827,1)</f>
        <v>1</v>
      </c>
      <c r="V3828">
        <f t="shared" si="59"/>
        <v>33348.954027690997</v>
      </c>
      <c r="W3828" t="str">
        <f>IF(V3828="","",IF(ABS(V3828-R3828)&gt;W$1,ABS(V3828-R3828),""))</f>
        <v/>
      </c>
      <c r="X3828" t="str">
        <f>Y3828&amp;"-"&amp;Z3828&amp;"-"&amp;AC3828&amp;"-"&amp;AD3828&amp;"-"&amp;AG3828</f>
        <v>5.5-f-A-4-1.5</v>
      </c>
      <c r="Y3828">
        <f>F3828</f>
        <v>5.5</v>
      </c>
      <c r="Z3828" s="2" t="str">
        <f>G3828</f>
        <v>f</v>
      </c>
      <c r="AA3828">
        <f>_xlfn.IFNA(VLOOKUP(X3828,'duo-out'!A$2:Q$5000,5,FALSE),E3828+10*(H3828-1)+1+_xlfn.IFNA(VLOOKUP(D3828,states!A$2:C$10,3,FALSE),1))</f>
        <v>124</v>
      </c>
      <c r="AB3828">
        <f>IF(V3828="","",V3828)</f>
        <v>33348.954027690997</v>
      </c>
      <c r="AC3828" s="2" t="str">
        <f>_xlfn.IFNA(VLOOKUP(D3828,states!A$2:C$10,2,FALSE),"XX")</f>
        <v>A</v>
      </c>
      <c r="AD3828">
        <f>E3828</f>
        <v>4</v>
      </c>
      <c r="AE3828">
        <f>_xlfn.IFNA(VLOOKUP(D3828,states!A$2:D$10,4,FALSE),0)</f>
        <v>2</v>
      </c>
      <c r="AF3828">
        <v>0.5</v>
      </c>
      <c r="AG3828">
        <f>IF(AE3828=0,AF3828,IF(AE3828=1,IF(F3828=0.5,0.5,IF(H3828=1,0.5,1.5)),IF(F3828=0.5,0.5,IF(H3828=1,2.5,1.5))))</f>
        <v>1.5</v>
      </c>
      <c r="AH3828" s="7">
        <f>IF(AC3828="XX",0,1/C3828^(1/5)*IF(E3828=0,100,1)/(E3828+1)^(1/4))</f>
        <v>0.76818088824663155</v>
      </c>
    </row>
    <row r="3829" spans="1:34">
      <c r="A3829">
        <v>6123</v>
      </c>
      <c r="B3829" s="1">
        <v>22354.89</v>
      </c>
      <c r="C3829" s="6">
        <v>0.5</v>
      </c>
      <c r="D3829" t="s">
        <v>3</v>
      </c>
      <c r="E3829">
        <v>5</v>
      </c>
      <c r="F3829">
        <v>5.5</v>
      </c>
      <c r="G3829" t="s">
        <v>2</v>
      </c>
      <c r="H3829">
        <v>1</v>
      </c>
      <c r="I3829" t="s">
        <v>0</v>
      </c>
      <c r="J3829">
        <v>5</v>
      </c>
      <c r="K3829">
        <v>4.5</v>
      </c>
      <c r="L3829" t="s">
        <v>2</v>
      </c>
      <c r="M3829">
        <v>1</v>
      </c>
      <c r="N3829" t="s">
        <v>6179</v>
      </c>
      <c r="O3829">
        <v>1</v>
      </c>
      <c r="P3829" t="str">
        <f>D3829&amp;"-"&amp;F3829&amp;"-"&amp;G3829&amp;"-"&amp;E3829&amp;"-"&amp;H3829</f>
        <v>A2Delta-5.5-f-5-1</v>
      </c>
      <c r="Q3829" t="str">
        <f>I3829&amp;"-"&amp;K3829&amp;"-"&amp;L3829&amp;"-"&amp;J3829&amp;"-"&amp;M3829</f>
        <v>X2Pi-4.5-f-5-1</v>
      </c>
      <c r="R3829" t="e">
        <f>B3829+S3829</f>
        <v>#N/A</v>
      </c>
      <c r="S3829" t="e">
        <f>_xlfn.IFNA(VLOOKUP(Q3829,'MARVEL-X'!A$2:I$1400,7,FALSE),VLOOKUP(Q3829,MARVEL!A$2:J$1522,10,FALSE))</f>
        <v>#N/A</v>
      </c>
      <c r="T3829" t="e">
        <f>IF(P3829=P3828,R3829+T3828,R3829)</f>
        <v>#N/A</v>
      </c>
      <c r="U3829">
        <f>IF(P3829=P3828,1+U3828,1)</f>
        <v>1</v>
      </c>
      <c r="V3829" t="e">
        <f t="shared" si="59"/>
        <v>#N/A</v>
      </c>
      <c r="W3829" t="e">
        <f>IF(V3829="","",IF(ABS(V3829-R3829)&gt;W$1,ABS(V3829-R3829),""))</f>
        <v>#N/A</v>
      </c>
      <c r="X3829" t="str">
        <f>Y3829&amp;"-"&amp;Z3829&amp;"-"&amp;AC3829&amp;"-"&amp;AD3829&amp;"-"&amp;AG3829</f>
        <v>5.5-f-A-5-2.5</v>
      </c>
      <c r="Y3829">
        <f>F3829</f>
        <v>5.5</v>
      </c>
      <c r="Z3829" s="2" t="str">
        <f>G3829</f>
        <v>f</v>
      </c>
      <c r="AA3829">
        <f>_xlfn.IFNA(VLOOKUP(X3829,'duo-out'!A$2:Q$5000,5,FALSE),E3829+10*(H3829-1)+1+_xlfn.IFNA(VLOOKUP(D3829,states!A$2:C$10,3,FALSE),1))</f>
        <v>256</v>
      </c>
      <c r="AB3829" t="e">
        <f>IF(V3829="","",V3829)</f>
        <v>#N/A</v>
      </c>
      <c r="AC3829" s="2" t="str">
        <f>_xlfn.IFNA(VLOOKUP(D3829,states!A$2:C$10,2,FALSE),"XX")</f>
        <v>A</v>
      </c>
      <c r="AD3829">
        <f>E3829</f>
        <v>5</v>
      </c>
      <c r="AE3829">
        <f>_xlfn.IFNA(VLOOKUP(D3829,states!A$2:D$10,4,FALSE),0)</f>
        <v>2</v>
      </c>
      <c r="AF3829">
        <v>0.5</v>
      </c>
      <c r="AG3829">
        <f>IF(AE3829=0,AF3829,IF(AE3829=1,IF(F3829=0.5,0.5,IF(H3829=1,0.5,1.5)),IF(F3829=0.5,0.5,IF(H3829=1,2.5,1.5))))</f>
        <v>2.5</v>
      </c>
      <c r="AH3829" s="7">
        <f>IF(AC3829="XX",0,1/C3829^(1/5)*IF(E3829=0,100,1)/(E3829+1)^(1/4))</f>
        <v>0.73395289278439235</v>
      </c>
    </row>
    <row r="3830" spans="1:34">
      <c r="A3830">
        <v>3895</v>
      </c>
      <c r="B3830" s="1">
        <v>20480.428400000001</v>
      </c>
      <c r="C3830" s="6">
        <v>1.7909999999999999E-2</v>
      </c>
      <c r="D3830" t="s">
        <v>3</v>
      </c>
      <c r="E3830">
        <v>0</v>
      </c>
      <c r="F3830">
        <v>6.5</v>
      </c>
      <c r="G3830" t="s">
        <v>1</v>
      </c>
      <c r="H3830">
        <v>1</v>
      </c>
      <c r="I3830" t="s">
        <v>0</v>
      </c>
      <c r="J3830">
        <v>1</v>
      </c>
      <c r="K3830">
        <v>5.5</v>
      </c>
      <c r="L3830" t="s">
        <v>1</v>
      </c>
      <c r="M3830">
        <v>2</v>
      </c>
      <c r="N3830" t="s">
        <v>3951</v>
      </c>
      <c r="O3830">
        <v>1</v>
      </c>
      <c r="P3830" t="str">
        <f>D3830&amp;"-"&amp;F3830&amp;"-"&amp;G3830&amp;"-"&amp;E3830&amp;"-"&amp;H3830</f>
        <v>A2Delta-6.5-e-0-1</v>
      </c>
      <c r="Q3830" t="str">
        <f>I3830&amp;"-"&amp;K3830&amp;"-"&amp;L3830&amp;"-"&amp;J3830&amp;"-"&amp;M3830</f>
        <v>X2Pi-5.5-e-1-2</v>
      </c>
      <c r="R3830">
        <f>B3830+S3830</f>
        <v>23768.538772313001</v>
      </c>
      <c r="S3830">
        <f>_xlfn.IFNA(VLOOKUP(Q3830,'MARVEL-X'!A$2:I$1400,7,FALSE),VLOOKUP(Q3830,MARVEL!A$2:J$1522,10,FALSE))</f>
        <v>3288.110372313</v>
      </c>
      <c r="T3830">
        <f>IF(P3830=P3829,R3830+T3829,R3830)</f>
        <v>23768.538772313001</v>
      </c>
      <c r="U3830">
        <f>IF(P3830=P3829,1+U3829,1)</f>
        <v>1</v>
      </c>
      <c r="V3830" t="str">
        <f t="shared" si="59"/>
        <v/>
      </c>
      <c r="W3830" t="str">
        <f>IF(V3830="","",IF(ABS(V3830-R3830)&gt;W$1,ABS(V3830-R3830),""))</f>
        <v/>
      </c>
      <c r="X3830" t="str">
        <f>Y3830&amp;"-"&amp;Z3830&amp;"-"&amp;AC3830&amp;"-"&amp;AD3830&amp;"-"&amp;AG3830</f>
        <v>6.5-e-A-0-2.5</v>
      </c>
      <c r="Y3830">
        <f>F3830</f>
        <v>6.5</v>
      </c>
      <c r="Z3830" s="2" t="str">
        <f>G3830</f>
        <v>e</v>
      </c>
      <c r="AA3830">
        <f>_xlfn.IFNA(VLOOKUP(X3830,'duo-out'!A$2:Q$5000,5,FALSE),E3830+10*(H3830-1)+1+_xlfn.IFNA(VLOOKUP(D3830,states!A$2:C$10,3,FALSE),1))</f>
        <v>51</v>
      </c>
      <c r="AB3830" t="str">
        <f>IF(V3830="","",V3830)</f>
        <v/>
      </c>
      <c r="AC3830" s="2" t="str">
        <f>_xlfn.IFNA(VLOOKUP(D3830,states!A$2:C$10,2,FALSE),"XX")</f>
        <v>A</v>
      </c>
      <c r="AD3830">
        <f>E3830</f>
        <v>0</v>
      </c>
      <c r="AE3830">
        <f>_xlfn.IFNA(VLOOKUP(D3830,states!A$2:D$10,4,FALSE),0)</f>
        <v>2</v>
      </c>
      <c r="AF3830">
        <v>0.5</v>
      </c>
      <c r="AG3830">
        <f>IF(AE3830=0,AF3830,IF(AE3830=1,IF(F3830=0.5,0.5,IF(H3830=1,0.5,1.5)),IF(F3830=0.5,0.5,IF(H3830=1,2.5,1.5))))</f>
        <v>2.5</v>
      </c>
      <c r="AH3830" s="7">
        <f>IF(AC3830="XX",0,1/C3830^(1/5)*IF(E3830=0,100,1)/(E3830+1)^(1/4))</f>
        <v>223.55319586905446</v>
      </c>
    </row>
    <row r="3831" spans="1:34">
      <c r="A3831">
        <v>3216</v>
      </c>
      <c r="B3831" s="1">
        <v>23189.117399999999</v>
      </c>
      <c r="C3831" s="6">
        <v>5.0000000000000001E-3</v>
      </c>
      <c r="D3831" t="s">
        <v>3</v>
      </c>
      <c r="E3831">
        <v>0</v>
      </c>
      <c r="F3831">
        <v>6.5</v>
      </c>
      <c r="G3831" t="s">
        <v>1</v>
      </c>
      <c r="H3831">
        <v>1</v>
      </c>
      <c r="I3831" t="s">
        <v>0</v>
      </c>
      <c r="J3831">
        <v>0</v>
      </c>
      <c r="K3831">
        <v>6.5</v>
      </c>
      <c r="L3831" t="s">
        <v>2</v>
      </c>
      <c r="M3831">
        <v>1</v>
      </c>
      <c r="N3831" t="s">
        <v>3272</v>
      </c>
      <c r="O3831">
        <v>1</v>
      </c>
      <c r="P3831" t="str">
        <f>D3831&amp;"-"&amp;F3831&amp;"-"&amp;G3831&amp;"-"&amp;E3831&amp;"-"&amp;H3831</f>
        <v>A2Delta-6.5-e-0-1</v>
      </c>
      <c r="Q3831" t="str">
        <f>I3831&amp;"-"&amp;K3831&amp;"-"&amp;L3831&amp;"-"&amp;J3831&amp;"-"&amp;M3831</f>
        <v>X2Pi-6.5-f-0-1</v>
      </c>
      <c r="R3831">
        <f>B3831+S3831</f>
        <v>23768.551375577998</v>
      </c>
      <c r="S3831">
        <f>_xlfn.IFNA(VLOOKUP(Q3831,'MARVEL-X'!A$2:I$1400,7,FALSE),VLOOKUP(Q3831,MARVEL!A$2:J$1522,10,FALSE))</f>
        <v>579.43397557799995</v>
      </c>
      <c r="T3831">
        <f>IF(P3831=P3830,R3831+T3830,R3831)</f>
        <v>47537.090147890995</v>
      </c>
      <c r="U3831">
        <f>IF(P3831=P3830,1+U3830,1)</f>
        <v>2</v>
      </c>
      <c r="V3831" t="str">
        <f t="shared" si="59"/>
        <v/>
      </c>
      <c r="W3831" t="str">
        <f>IF(V3831="","",IF(ABS(V3831-R3831)&gt;W$1,ABS(V3831-R3831),""))</f>
        <v/>
      </c>
      <c r="X3831" t="str">
        <f>Y3831&amp;"-"&amp;Z3831&amp;"-"&amp;AC3831&amp;"-"&amp;AD3831&amp;"-"&amp;AG3831</f>
        <v>6.5-e-A-0-2.5</v>
      </c>
      <c r="Y3831">
        <f>F3831</f>
        <v>6.5</v>
      </c>
      <c r="Z3831" s="2" t="str">
        <f>G3831</f>
        <v>e</v>
      </c>
      <c r="AA3831">
        <f>_xlfn.IFNA(VLOOKUP(X3831,'duo-out'!A$2:Q$5000,5,FALSE),E3831+10*(H3831-1)+1+_xlfn.IFNA(VLOOKUP(D3831,states!A$2:C$10,3,FALSE),1))</f>
        <v>51</v>
      </c>
      <c r="AB3831" t="str">
        <f>IF(V3831="","",V3831)</f>
        <v/>
      </c>
      <c r="AC3831" s="2" t="str">
        <f>_xlfn.IFNA(VLOOKUP(D3831,states!A$2:C$10,2,FALSE),"XX")</f>
        <v>A</v>
      </c>
      <c r="AD3831">
        <f>E3831</f>
        <v>0</v>
      </c>
      <c r="AE3831">
        <f>_xlfn.IFNA(VLOOKUP(D3831,states!A$2:D$10,4,FALSE),0)</f>
        <v>2</v>
      </c>
      <c r="AF3831">
        <v>0.5</v>
      </c>
      <c r="AG3831">
        <f>IF(AE3831=0,AF3831,IF(AE3831=1,IF(F3831=0.5,0.5,IF(H3831=1,0.5,1.5)),IF(F3831=0.5,0.5,IF(H3831=1,2.5,1.5))))</f>
        <v>2.5</v>
      </c>
      <c r="AH3831" s="7">
        <f>IF(AC3831="XX",0,1/C3831^(1/5)*IF(E3831=0,100,1)/(E3831+1)^(1/4))</f>
        <v>288.53998118144267</v>
      </c>
    </row>
    <row r="3832" spans="1:34">
      <c r="A3832">
        <v>3872</v>
      </c>
      <c r="B3832" s="1">
        <v>20287.5726</v>
      </c>
      <c r="C3832" s="6">
        <v>5.0000000000000001E-3</v>
      </c>
      <c r="D3832" t="s">
        <v>3</v>
      </c>
      <c r="E3832">
        <v>0</v>
      </c>
      <c r="F3832">
        <v>6.5</v>
      </c>
      <c r="G3832" t="s">
        <v>1</v>
      </c>
      <c r="H3832">
        <v>1</v>
      </c>
      <c r="I3832" t="s">
        <v>0</v>
      </c>
      <c r="J3832">
        <v>1</v>
      </c>
      <c r="K3832">
        <v>7.5</v>
      </c>
      <c r="L3832" t="s">
        <v>1</v>
      </c>
      <c r="M3832">
        <v>1</v>
      </c>
      <c r="N3832" t="s">
        <v>3928</v>
      </c>
      <c r="O3832">
        <v>1</v>
      </c>
      <c r="P3832" t="str">
        <f>D3832&amp;"-"&amp;F3832&amp;"-"&amp;G3832&amp;"-"&amp;E3832&amp;"-"&amp;H3832</f>
        <v>A2Delta-6.5-e-0-1</v>
      </c>
      <c r="Q3832" t="str">
        <f>I3832&amp;"-"&amp;K3832&amp;"-"&amp;L3832&amp;"-"&amp;J3832&amp;"-"&amp;M3832</f>
        <v>X2Pi-7.5-e-1-1</v>
      </c>
      <c r="R3832">
        <f>B3832+S3832</f>
        <v>23768.552061663999</v>
      </c>
      <c r="S3832">
        <f>_xlfn.IFNA(VLOOKUP(Q3832,'MARVEL-X'!A$2:I$1400,7,FALSE),VLOOKUP(Q3832,MARVEL!A$2:J$1522,10,FALSE))</f>
        <v>3480.9794616640002</v>
      </c>
      <c r="T3832">
        <f>IF(P3832=P3831,R3832+T3831,R3832)</f>
        <v>71305.642209554993</v>
      </c>
      <c r="U3832">
        <f>IF(P3832=P3831,1+U3831,1)</f>
        <v>3</v>
      </c>
      <c r="V3832" t="str">
        <f t="shared" si="59"/>
        <v/>
      </c>
      <c r="W3832" t="str">
        <f>IF(V3832="","",IF(ABS(V3832-R3832)&gt;W$1,ABS(V3832-R3832),""))</f>
        <v/>
      </c>
      <c r="X3832" t="str">
        <f>Y3832&amp;"-"&amp;Z3832&amp;"-"&amp;AC3832&amp;"-"&amp;AD3832&amp;"-"&amp;AG3832</f>
        <v>6.5-e-A-0-2.5</v>
      </c>
      <c r="Y3832">
        <f>F3832</f>
        <v>6.5</v>
      </c>
      <c r="Z3832" s="2" t="str">
        <f>G3832</f>
        <v>e</v>
      </c>
      <c r="AA3832">
        <f>_xlfn.IFNA(VLOOKUP(X3832,'duo-out'!A$2:Q$5000,5,FALSE),E3832+10*(H3832-1)+1+_xlfn.IFNA(VLOOKUP(D3832,states!A$2:C$10,3,FALSE),1))</f>
        <v>51</v>
      </c>
      <c r="AB3832" t="str">
        <f>IF(V3832="","",V3832)</f>
        <v/>
      </c>
      <c r="AC3832" s="2" t="str">
        <f>_xlfn.IFNA(VLOOKUP(D3832,states!A$2:C$10,2,FALSE),"XX")</f>
        <v>A</v>
      </c>
      <c r="AD3832">
        <f>E3832</f>
        <v>0</v>
      </c>
      <c r="AE3832">
        <f>_xlfn.IFNA(VLOOKUP(D3832,states!A$2:D$10,4,FALSE),0)</f>
        <v>2</v>
      </c>
      <c r="AF3832">
        <v>0.5</v>
      </c>
      <c r="AG3832">
        <f>IF(AE3832=0,AF3832,IF(AE3832=1,IF(F3832=0.5,0.5,IF(H3832=1,0.5,1.5)),IF(F3832=0.5,0.5,IF(H3832=1,2.5,1.5))))</f>
        <v>2.5</v>
      </c>
      <c r="AH3832" s="7">
        <f>IF(AC3832="XX",0,1/C3832^(1/5)*IF(E3832=0,100,1)/(E3832+1)^(1/4))</f>
        <v>288.53998118144267</v>
      </c>
    </row>
    <row r="3833" spans="1:34">
      <c r="A3833">
        <v>3861</v>
      </c>
      <c r="B3833" s="1">
        <v>20478.392400000001</v>
      </c>
      <c r="C3833" s="6">
        <v>5.0000000000000001E-3</v>
      </c>
      <c r="D3833" t="s">
        <v>3</v>
      </c>
      <c r="E3833">
        <v>0</v>
      </c>
      <c r="F3833">
        <v>6.5</v>
      </c>
      <c r="G3833" t="s">
        <v>1</v>
      </c>
      <c r="H3833">
        <v>1</v>
      </c>
      <c r="I3833" t="s">
        <v>0</v>
      </c>
      <c r="J3833">
        <v>1</v>
      </c>
      <c r="K3833">
        <v>6.5</v>
      </c>
      <c r="L3833" t="s">
        <v>2</v>
      </c>
      <c r="M3833">
        <v>1</v>
      </c>
      <c r="N3833" t="s">
        <v>3917</v>
      </c>
      <c r="O3833">
        <v>1</v>
      </c>
      <c r="P3833" t="str">
        <f>D3833&amp;"-"&amp;F3833&amp;"-"&amp;G3833&amp;"-"&amp;E3833&amp;"-"&amp;H3833</f>
        <v>A2Delta-6.5-e-0-1</v>
      </c>
      <c r="Q3833" t="str">
        <f>I3833&amp;"-"&amp;K3833&amp;"-"&amp;L3833&amp;"-"&amp;J3833&amp;"-"&amp;M3833</f>
        <v>X2Pi-6.5-f-1-1</v>
      </c>
      <c r="R3833">
        <f>B3833+S3833</f>
        <v>23768.552676722</v>
      </c>
      <c r="S3833">
        <f>_xlfn.IFNA(VLOOKUP(Q3833,'MARVEL-X'!A$2:I$1400,7,FALSE),VLOOKUP(Q3833,MARVEL!A$2:J$1522,10,FALSE))</f>
        <v>3290.1602767220002</v>
      </c>
      <c r="T3833">
        <f>IF(P3833=P3832,R3833+T3832,R3833)</f>
        <v>95074.194886276993</v>
      </c>
      <c r="U3833">
        <f>IF(P3833=P3832,1+U3832,1)</f>
        <v>4</v>
      </c>
      <c r="V3833" t="str">
        <f t="shared" si="59"/>
        <v/>
      </c>
      <c r="W3833" t="str">
        <f>IF(V3833="","",IF(ABS(V3833-R3833)&gt;W$1,ABS(V3833-R3833),""))</f>
        <v/>
      </c>
      <c r="X3833" t="str">
        <f>Y3833&amp;"-"&amp;Z3833&amp;"-"&amp;AC3833&amp;"-"&amp;AD3833&amp;"-"&amp;AG3833</f>
        <v>6.5-e-A-0-2.5</v>
      </c>
      <c r="Y3833">
        <f>F3833</f>
        <v>6.5</v>
      </c>
      <c r="Z3833" s="2" t="str">
        <f>G3833</f>
        <v>e</v>
      </c>
      <c r="AA3833">
        <f>_xlfn.IFNA(VLOOKUP(X3833,'duo-out'!A$2:Q$5000,5,FALSE),E3833+10*(H3833-1)+1+_xlfn.IFNA(VLOOKUP(D3833,states!A$2:C$10,3,FALSE),1))</f>
        <v>51</v>
      </c>
      <c r="AB3833" t="str">
        <f>IF(V3833="","",V3833)</f>
        <v/>
      </c>
      <c r="AC3833" s="2" t="str">
        <f>_xlfn.IFNA(VLOOKUP(D3833,states!A$2:C$10,2,FALSE),"XX")</f>
        <v>A</v>
      </c>
      <c r="AD3833">
        <f>E3833</f>
        <v>0</v>
      </c>
      <c r="AE3833">
        <f>_xlfn.IFNA(VLOOKUP(D3833,states!A$2:D$10,4,FALSE),0)</f>
        <v>2</v>
      </c>
      <c r="AF3833">
        <v>0.5</v>
      </c>
      <c r="AG3833">
        <f>IF(AE3833=0,AF3833,IF(AE3833=1,IF(F3833=0.5,0.5,IF(H3833=1,0.5,1.5)),IF(F3833=0.5,0.5,IF(H3833=1,2.5,1.5))))</f>
        <v>2.5</v>
      </c>
      <c r="AH3833" s="7">
        <f>IF(AC3833="XX",0,1/C3833^(1/5)*IF(E3833=0,100,1)/(E3833+1)^(1/4))</f>
        <v>288.53998118144267</v>
      </c>
    </row>
    <row r="3834" spans="1:34">
      <c r="A3834">
        <v>3831</v>
      </c>
      <c r="B3834" s="1">
        <v>20639.722300000001</v>
      </c>
      <c r="C3834" s="6">
        <v>5.0000000000000001E-3</v>
      </c>
      <c r="D3834" t="s">
        <v>3</v>
      </c>
      <c r="E3834">
        <v>0</v>
      </c>
      <c r="F3834">
        <v>6.5</v>
      </c>
      <c r="G3834" t="s">
        <v>1</v>
      </c>
      <c r="H3834">
        <v>1</v>
      </c>
      <c r="I3834" t="s">
        <v>0</v>
      </c>
      <c r="J3834">
        <v>1</v>
      </c>
      <c r="K3834">
        <v>5.5</v>
      </c>
      <c r="L3834" t="s">
        <v>1</v>
      </c>
      <c r="M3834">
        <v>1</v>
      </c>
      <c r="N3834" t="s">
        <v>3887</v>
      </c>
      <c r="O3834">
        <v>1</v>
      </c>
      <c r="P3834" t="str">
        <f>D3834&amp;"-"&amp;F3834&amp;"-"&amp;G3834&amp;"-"&amp;E3834&amp;"-"&amp;H3834</f>
        <v>A2Delta-6.5-e-0-1</v>
      </c>
      <c r="Q3834" t="str">
        <f>I3834&amp;"-"&amp;K3834&amp;"-"&amp;L3834&amp;"-"&amp;J3834&amp;"-"&amp;M3834</f>
        <v>X2Pi-5.5-e-1-1</v>
      </c>
      <c r="R3834">
        <f>B3834+S3834</f>
        <v>23768.557524471002</v>
      </c>
      <c r="S3834">
        <f>_xlfn.IFNA(VLOOKUP(Q3834,'MARVEL-X'!A$2:I$1400,7,FALSE),VLOOKUP(Q3834,MARVEL!A$2:J$1522,10,FALSE))</f>
        <v>3128.8352244709999</v>
      </c>
      <c r="T3834">
        <f>IF(P3834=P3833,R3834+T3833,R3834)</f>
        <v>118842.752410748</v>
      </c>
      <c r="U3834">
        <f>IF(P3834=P3833,1+U3833,1)</f>
        <v>5</v>
      </c>
      <c r="V3834" t="str">
        <f t="shared" si="59"/>
        <v/>
      </c>
      <c r="W3834" t="str">
        <f>IF(V3834="","",IF(ABS(V3834-R3834)&gt;W$1,ABS(V3834-R3834),""))</f>
        <v/>
      </c>
      <c r="X3834" t="str">
        <f>Y3834&amp;"-"&amp;Z3834&amp;"-"&amp;AC3834&amp;"-"&amp;AD3834&amp;"-"&amp;AG3834</f>
        <v>6.5-e-A-0-2.5</v>
      </c>
      <c r="Y3834">
        <f>F3834</f>
        <v>6.5</v>
      </c>
      <c r="Z3834" s="2" t="str">
        <f>G3834</f>
        <v>e</v>
      </c>
      <c r="AA3834">
        <f>_xlfn.IFNA(VLOOKUP(X3834,'duo-out'!A$2:Q$5000,5,FALSE),E3834+10*(H3834-1)+1+_xlfn.IFNA(VLOOKUP(D3834,states!A$2:C$10,3,FALSE),1))</f>
        <v>51</v>
      </c>
      <c r="AB3834" t="str">
        <f>IF(V3834="","",V3834)</f>
        <v/>
      </c>
      <c r="AC3834" s="2" t="str">
        <f>_xlfn.IFNA(VLOOKUP(D3834,states!A$2:C$10,2,FALSE),"XX")</f>
        <v>A</v>
      </c>
      <c r="AD3834">
        <f>E3834</f>
        <v>0</v>
      </c>
      <c r="AE3834">
        <f>_xlfn.IFNA(VLOOKUP(D3834,states!A$2:D$10,4,FALSE),0)</f>
        <v>2</v>
      </c>
      <c r="AF3834">
        <v>0.5</v>
      </c>
      <c r="AG3834">
        <f>IF(AE3834=0,AF3834,IF(AE3834=1,IF(F3834=0.5,0.5,IF(H3834=1,0.5,1.5)),IF(F3834=0.5,0.5,IF(H3834=1,2.5,1.5))))</f>
        <v>2.5</v>
      </c>
      <c r="AH3834" s="7">
        <f>IF(AC3834="XX",0,1/C3834^(1/5)*IF(E3834=0,100,1)/(E3834+1)^(1/4))</f>
        <v>288.53998118144267</v>
      </c>
    </row>
    <row r="3835" spans="1:34">
      <c r="A3835">
        <v>3147</v>
      </c>
      <c r="B3835" s="1">
        <v>23356.737799999999</v>
      </c>
      <c r="C3835" s="6">
        <v>5.0000000000000001E-3</v>
      </c>
      <c r="D3835" t="s">
        <v>3</v>
      </c>
      <c r="E3835">
        <v>0</v>
      </c>
      <c r="F3835">
        <v>6.5</v>
      </c>
      <c r="G3835" t="s">
        <v>1</v>
      </c>
      <c r="H3835">
        <v>1</v>
      </c>
      <c r="I3835" t="s">
        <v>0</v>
      </c>
      <c r="J3835">
        <v>0</v>
      </c>
      <c r="K3835">
        <v>5.5</v>
      </c>
      <c r="L3835" t="s">
        <v>1</v>
      </c>
      <c r="M3835">
        <v>1</v>
      </c>
      <c r="N3835" t="s">
        <v>3203</v>
      </c>
      <c r="O3835">
        <v>1</v>
      </c>
      <c r="P3835" t="str">
        <f>D3835&amp;"-"&amp;F3835&amp;"-"&amp;G3835&amp;"-"&amp;E3835&amp;"-"&amp;H3835</f>
        <v>A2Delta-6.5-e-0-1</v>
      </c>
      <c r="Q3835" t="str">
        <f>I3835&amp;"-"&amp;K3835&amp;"-"&amp;L3835&amp;"-"&amp;J3835&amp;"-"&amp;M3835</f>
        <v>X2Pi-5.5-e-0-1</v>
      </c>
      <c r="R3835">
        <f>B3835+S3835</f>
        <v>23768.554226824999</v>
      </c>
      <c r="S3835">
        <f>_xlfn.IFNA(VLOOKUP(Q3835,'MARVEL-X'!A$2:I$1400,7,FALSE),VLOOKUP(Q3835,MARVEL!A$2:J$1522,10,FALSE))</f>
        <v>411.81642682500001</v>
      </c>
      <c r="T3835">
        <f>IF(P3835=P3834,R3835+T3834,R3835)</f>
        <v>142611.306637573</v>
      </c>
      <c r="U3835">
        <f>IF(P3835=P3834,1+U3834,1)</f>
        <v>6</v>
      </c>
      <c r="V3835" t="str">
        <f t="shared" si="59"/>
        <v/>
      </c>
      <c r="W3835" t="str">
        <f>IF(V3835="","",IF(ABS(V3835-R3835)&gt;W$1,ABS(V3835-R3835),""))</f>
        <v/>
      </c>
      <c r="X3835" t="str">
        <f>Y3835&amp;"-"&amp;Z3835&amp;"-"&amp;AC3835&amp;"-"&amp;AD3835&amp;"-"&amp;AG3835</f>
        <v>6.5-e-A-0-2.5</v>
      </c>
      <c r="Y3835">
        <f>F3835</f>
        <v>6.5</v>
      </c>
      <c r="Z3835" s="2" t="str">
        <f>G3835</f>
        <v>e</v>
      </c>
      <c r="AA3835">
        <f>_xlfn.IFNA(VLOOKUP(X3835,'duo-out'!A$2:Q$5000,5,FALSE),E3835+10*(H3835-1)+1+_xlfn.IFNA(VLOOKUP(D3835,states!A$2:C$10,3,FALSE),1))</f>
        <v>51</v>
      </c>
      <c r="AB3835" t="str">
        <f>IF(V3835="","",V3835)</f>
        <v/>
      </c>
      <c r="AC3835" s="2" t="str">
        <f>_xlfn.IFNA(VLOOKUP(D3835,states!A$2:C$10,2,FALSE),"XX")</f>
        <v>A</v>
      </c>
      <c r="AD3835">
        <f>E3835</f>
        <v>0</v>
      </c>
      <c r="AE3835">
        <f>_xlfn.IFNA(VLOOKUP(D3835,states!A$2:D$10,4,FALSE),0)</f>
        <v>2</v>
      </c>
      <c r="AF3835">
        <v>0.5</v>
      </c>
      <c r="AG3835">
        <f>IF(AE3835=0,AF3835,IF(AE3835=1,IF(F3835=0.5,0.5,IF(H3835=1,0.5,1.5)),IF(F3835=0.5,0.5,IF(H3835=1,2.5,1.5))))</f>
        <v>2.5</v>
      </c>
      <c r="AH3835" s="7">
        <f>IF(AC3835="XX",0,1/C3835^(1/5)*IF(E3835=0,100,1)/(E3835+1)^(1/4))</f>
        <v>288.53998118144267</v>
      </c>
    </row>
    <row r="3836" spans="1:34">
      <c r="A3836">
        <v>3241</v>
      </c>
      <c r="B3836" s="1">
        <v>22990.842799999999</v>
      </c>
      <c r="C3836" s="6">
        <v>5.0000000000000001E-3</v>
      </c>
      <c r="D3836" t="s">
        <v>3</v>
      </c>
      <c r="E3836">
        <v>0</v>
      </c>
      <c r="F3836">
        <v>6.5</v>
      </c>
      <c r="G3836" t="s">
        <v>1</v>
      </c>
      <c r="H3836">
        <v>1</v>
      </c>
      <c r="I3836" t="s">
        <v>0</v>
      </c>
      <c r="J3836">
        <v>0</v>
      </c>
      <c r="K3836">
        <v>7.5</v>
      </c>
      <c r="L3836" t="s">
        <v>1</v>
      </c>
      <c r="M3836">
        <v>1</v>
      </c>
      <c r="N3836" t="s">
        <v>3297</v>
      </c>
      <c r="O3836">
        <v>1</v>
      </c>
      <c r="P3836" t="str">
        <f>D3836&amp;"-"&amp;F3836&amp;"-"&amp;G3836&amp;"-"&amp;E3836&amp;"-"&amp;H3836</f>
        <v>A2Delta-6.5-e-0-1</v>
      </c>
      <c r="Q3836" t="str">
        <f>I3836&amp;"-"&amp;K3836&amp;"-"&amp;L3836&amp;"-"&amp;J3836&amp;"-"&amp;M3836</f>
        <v>X2Pi-7.5-e-0-1</v>
      </c>
      <c r="R3836">
        <f>B3836+S3836</f>
        <v>23768.551755362998</v>
      </c>
      <c r="S3836">
        <f>_xlfn.IFNA(VLOOKUP(Q3836,'MARVEL-X'!A$2:I$1400,7,FALSE),VLOOKUP(Q3836,MARVEL!A$2:J$1522,10,FALSE))</f>
        <v>777.70895536299997</v>
      </c>
      <c r="T3836">
        <f>IF(P3836=P3835,R3836+T3835,R3836)</f>
        <v>166379.858392936</v>
      </c>
      <c r="U3836">
        <f>IF(P3836=P3835,1+U3835,1)</f>
        <v>7</v>
      </c>
      <c r="V3836" t="str">
        <f t="shared" si="59"/>
        <v/>
      </c>
      <c r="W3836" t="str">
        <f>IF(V3836="","",IF(ABS(V3836-R3836)&gt;W$1,ABS(V3836-R3836),""))</f>
        <v/>
      </c>
      <c r="X3836" t="str">
        <f>Y3836&amp;"-"&amp;Z3836&amp;"-"&amp;AC3836&amp;"-"&amp;AD3836&amp;"-"&amp;AG3836</f>
        <v>6.5-e-A-0-2.5</v>
      </c>
      <c r="Y3836">
        <f>F3836</f>
        <v>6.5</v>
      </c>
      <c r="Z3836" s="2" t="str">
        <f>G3836</f>
        <v>e</v>
      </c>
      <c r="AA3836">
        <f>_xlfn.IFNA(VLOOKUP(X3836,'duo-out'!A$2:Q$5000,5,FALSE),E3836+10*(H3836-1)+1+_xlfn.IFNA(VLOOKUP(D3836,states!A$2:C$10,3,FALSE),1))</f>
        <v>51</v>
      </c>
      <c r="AB3836" t="str">
        <f>IF(V3836="","",V3836)</f>
        <v/>
      </c>
      <c r="AC3836" s="2" t="str">
        <f>_xlfn.IFNA(VLOOKUP(D3836,states!A$2:C$10,2,FALSE),"XX")</f>
        <v>A</v>
      </c>
      <c r="AD3836">
        <f>E3836</f>
        <v>0</v>
      </c>
      <c r="AE3836">
        <f>_xlfn.IFNA(VLOOKUP(D3836,states!A$2:D$10,4,FALSE),0)</f>
        <v>2</v>
      </c>
      <c r="AF3836">
        <v>0.5</v>
      </c>
      <c r="AG3836">
        <f>IF(AE3836=0,AF3836,IF(AE3836=1,IF(F3836=0.5,0.5,IF(H3836=1,0.5,1.5)),IF(F3836=0.5,0.5,IF(H3836=1,2.5,1.5))))</f>
        <v>2.5</v>
      </c>
      <c r="AH3836" s="7">
        <f>IF(AC3836="XX",0,1/C3836^(1/5)*IF(E3836=0,100,1)/(E3836+1)^(1/4))</f>
        <v>288.53998118144267</v>
      </c>
    </row>
    <row r="3837" spans="1:34">
      <c r="A3837">
        <v>2663</v>
      </c>
      <c r="B3837" s="1">
        <v>23356.738799999999</v>
      </c>
      <c r="C3837" s="6">
        <v>5.0000000000000001E-3</v>
      </c>
      <c r="D3837" t="s">
        <v>3</v>
      </c>
      <c r="E3837">
        <v>0</v>
      </c>
      <c r="F3837">
        <v>6.5</v>
      </c>
      <c r="G3837" t="s">
        <v>1</v>
      </c>
      <c r="H3837">
        <v>1</v>
      </c>
      <c r="I3837" t="s">
        <v>0</v>
      </c>
      <c r="J3837">
        <v>0</v>
      </c>
      <c r="K3837">
        <v>5.5</v>
      </c>
      <c r="L3837" t="s">
        <v>1</v>
      </c>
      <c r="M3837">
        <v>1</v>
      </c>
      <c r="N3837" t="s">
        <v>2719</v>
      </c>
      <c r="O3837">
        <v>1</v>
      </c>
      <c r="P3837" t="str">
        <f>D3837&amp;"-"&amp;F3837&amp;"-"&amp;G3837&amp;"-"&amp;E3837&amp;"-"&amp;H3837</f>
        <v>A2Delta-6.5-e-0-1</v>
      </c>
      <c r="Q3837" t="str">
        <f>I3837&amp;"-"&amp;K3837&amp;"-"&amp;L3837&amp;"-"&amp;J3837&amp;"-"&amp;M3837</f>
        <v>X2Pi-5.5-e-0-1</v>
      </c>
      <c r="R3837">
        <f>B3837+S3837</f>
        <v>23768.555226824999</v>
      </c>
      <c r="S3837">
        <f>_xlfn.IFNA(VLOOKUP(Q3837,'MARVEL-X'!A$2:I$1400,7,FALSE),VLOOKUP(Q3837,MARVEL!A$2:J$1522,10,FALSE))</f>
        <v>411.81642682500001</v>
      </c>
      <c r="T3837">
        <f>IF(P3837=P3836,R3837+T3836,R3837)</f>
        <v>190148.41361976101</v>
      </c>
      <c r="U3837">
        <f>IF(P3837=P3836,1+U3836,1)</f>
        <v>8</v>
      </c>
      <c r="V3837" t="str">
        <f t="shared" si="59"/>
        <v/>
      </c>
      <c r="W3837" t="str">
        <f>IF(V3837="","",IF(ABS(V3837-R3837)&gt;W$1,ABS(V3837-R3837),""))</f>
        <v/>
      </c>
      <c r="X3837" t="str">
        <f>Y3837&amp;"-"&amp;Z3837&amp;"-"&amp;AC3837&amp;"-"&amp;AD3837&amp;"-"&amp;AG3837</f>
        <v>6.5-e-A-0-2.5</v>
      </c>
      <c r="Y3837">
        <f>F3837</f>
        <v>6.5</v>
      </c>
      <c r="Z3837" s="2" t="str">
        <f>G3837</f>
        <v>e</v>
      </c>
      <c r="AA3837">
        <f>_xlfn.IFNA(VLOOKUP(X3837,'duo-out'!A$2:Q$5000,5,FALSE),E3837+10*(H3837-1)+1+_xlfn.IFNA(VLOOKUP(D3837,states!A$2:C$10,3,FALSE),1))</f>
        <v>51</v>
      </c>
      <c r="AB3837" t="str">
        <f>IF(V3837="","",V3837)</f>
        <v/>
      </c>
      <c r="AC3837" s="2" t="str">
        <f>_xlfn.IFNA(VLOOKUP(D3837,states!A$2:C$10,2,FALSE),"XX")</f>
        <v>A</v>
      </c>
      <c r="AD3837">
        <f>E3837</f>
        <v>0</v>
      </c>
      <c r="AE3837">
        <f>_xlfn.IFNA(VLOOKUP(D3837,states!A$2:D$10,4,FALSE),0)</f>
        <v>2</v>
      </c>
      <c r="AF3837">
        <v>0.5</v>
      </c>
      <c r="AG3837">
        <f>IF(AE3837=0,AF3837,IF(AE3837=1,IF(F3837=0.5,0.5,IF(H3837=1,0.5,1.5)),IF(F3837=0.5,0.5,IF(H3837=1,2.5,1.5))))</f>
        <v>2.5</v>
      </c>
      <c r="AH3837" s="7">
        <f>IF(AC3837="XX",0,1/C3837^(1/5)*IF(E3837=0,100,1)/(E3837+1)^(1/4))</f>
        <v>288.53998118144267</v>
      </c>
    </row>
    <row r="3838" spans="1:34">
      <c r="A3838">
        <v>2642</v>
      </c>
      <c r="B3838" s="1">
        <v>23189.123500000002</v>
      </c>
      <c r="C3838" s="6">
        <v>5.0000000000000001E-3</v>
      </c>
      <c r="D3838" t="s">
        <v>3</v>
      </c>
      <c r="E3838">
        <v>0</v>
      </c>
      <c r="F3838">
        <v>6.5</v>
      </c>
      <c r="G3838" t="s">
        <v>1</v>
      </c>
      <c r="H3838">
        <v>1</v>
      </c>
      <c r="I3838" t="s">
        <v>0</v>
      </c>
      <c r="J3838">
        <v>0</v>
      </c>
      <c r="K3838">
        <v>6.5</v>
      </c>
      <c r="L3838" t="s">
        <v>2</v>
      </c>
      <c r="M3838">
        <v>1</v>
      </c>
      <c r="N3838" t="s">
        <v>2698</v>
      </c>
      <c r="O3838">
        <v>1</v>
      </c>
      <c r="P3838" t="str">
        <f>D3838&amp;"-"&amp;F3838&amp;"-"&amp;G3838&amp;"-"&amp;E3838&amp;"-"&amp;H3838</f>
        <v>A2Delta-6.5-e-0-1</v>
      </c>
      <c r="Q3838" t="str">
        <f>I3838&amp;"-"&amp;K3838&amp;"-"&amp;L3838&amp;"-"&amp;J3838&amp;"-"&amp;M3838</f>
        <v>X2Pi-6.5-f-0-1</v>
      </c>
      <c r="R3838">
        <f>B3838+S3838</f>
        <v>23768.557475578</v>
      </c>
      <c r="S3838">
        <f>_xlfn.IFNA(VLOOKUP(Q3838,'MARVEL-X'!A$2:I$1400,7,FALSE),VLOOKUP(Q3838,MARVEL!A$2:J$1522,10,FALSE))</f>
        <v>579.43397557799995</v>
      </c>
      <c r="T3838">
        <f>IF(P3838=P3837,R3838+T3837,R3838)</f>
        <v>213916.97109533902</v>
      </c>
      <c r="U3838">
        <f>IF(P3838=P3837,1+U3837,1)</f>
        <v>9</v>
      </c>
      <c r="V3838" t="str">
        <f t="shared" si="59"/>
        <v/>
      </c>
      <c r="W3838" t="str">
        <f>IF(V3838="","",IF(ABS(V3838-R3838)&gt;W$1,ABS(V3838-R3838),""))</f>
        <v/>
      </c>
      <c r="X3838" t="str">
        <f>Y3838&amp;"-"&amp;Z3838&amp;"-"&amp;AC3838&amp;"-"&amp;AD3838&amp;"-"&amp;AG3838</f>
        <v>6.5-e-A-0-2.5</v>
      </c>
      <c r="Y3838">
        <f>F3838</f>
        <v>6.5</v>
      </c>
      <c r="Z3838" s="2" t="str">
        <f>G3838</f>
        <v>e</v>
      </c>
      <c r="AA3838">
        <f>_xlfn.IFNA(VLOOKUP(X3838,'duo-out'!A$2:Q$5000,5,FALSE),E3838+10*(H3838-1)+1+_xlfn.IFNA(VLOOKUP(D3838,states!A$2:C$10,3,FALSE),1))</f>
        <v>51</v>
      </c>
      <c r="AB3838" t="str">
        <f>IF(V3838="","",V3838)</f>
        <v/>
      </c>
      <c r="AC3838" s="2" t="str">
        <f>_xlfn.IFNA(VLOOKUP(D3838,states!A$2:C$10,2,FALSE),"XX")</f>
        <v>A</v>
      </c>
      <c r="AD3838">
        <f>E3838</f>
        <v>0</v>
      </c>
      <c r="AE3838">
        <f>_xlfn.IFNA(VLOOKUP(D3838,states!A$2:D$10,4,FALSE),0)</f>
        <v>2</v>
      </c>
      <c r="AF3838">
        <v>0.5</v>
      </c>
      <c r="AG3838">
        <f>IF(AE3838=0,AF3838,IF(AE3838=1,IF(F3838=0.5,0.5,IF(H3838=1,0.5,1.5)),IF(F3838=0.5,0.5,IF(H3838=1,2.5,1.5))))</f>
        <v>2.5</v>
      </c>
      <c r="AH3838" s="7">
        <f>IF(AC3838="XX",0,1/C3838^(1/5)*IF(E3838=0,100,1)/(E3838+1)^(1/4))</f>
        <v>288.53998118144267</v>
      </c>
    </row>
    <row r="3839" spans="1:34">
      <c r="A3839">
        <v>2702</v>
      </c>
      <c r="B3839" s="1">
        <v>22990.8426</v>
      </c>
      <c r="C3839" s="6">
        <v>5.0000000000000001E-3</v>
      </c>
      <c r="D3839" t="s">
        <v>3</v>
      </c>
      <c r="E3839">
        <v>0</v>
      </c>
      <c r="F3839">
        <v>6.5</v>
      </c>
      <c r="G3839" t="s">
        <v>1</v>
      </c>
      <c r="H3839">
        <v>1</v>
      </c>
      <c r="I3839" t="s">
        <v>0</v>
      </c>
      <c r="J3839">
        <v>0</v>
      </c>
      <c r="K3839">
        <v>7.5</v>
      </c>
      <c r="L3839" t="s">
        <v>1</v>
      </c>
      <c r="M3839">
        <v>1</v>
      </c>
      <c r="N3839" t="s">
        <v>2758</v>
      </c>
      <c r="O3839">
        <v>1</v>
      </c>
      <c r="P3839" t="str">
        <f>D3839&amp;"-"&amp;F3839&amp;"-"&amp;G3839&amp;"-"&amp;E3839&amp;"-"&amp;H3839</f>
        <v>A2Delta-6.5-e-0-1</v>
      </c>
      <c r="Q3839" t="str">
        <f>I3839&amp;"-"&amp;K3839&amp;"-"&amp;L3839&amp;"-"&amp;J3839&amp;"-"&amp;M3839</f>
        <v>X2Pi-7.5-e-0-1</v>
      </c>
      <c r="R3839">
        <f>B3839+S3839</f>
        <v>23768.551555362999</v>
      </c>
      <c r="S3839">
        <f>_xlfn.IFNA(VLOOKUP(Q3839,'MARVEL-X'!A$2:I$1400,7,FALSE),VLOOKUP(Q3839,MARVEL!A$2:J$1522,10,FALSE))</f>
        <v>777.70895536299997</v>
      </c>
      <c r="T3839">
        <f>IF(P3839=P3838,R3839+T3838,R3839)</f>
        <v>237685.52265070201</v>
      </c>
      <c r="U3839">
        <f>IF(P3839=P3838,1+U3838,1)</f>
        <v>10</v>
      </c>
      <c r="V3839" t="str">
        <f t="shared" si="59"/>
        <v/>
      </c>
      <c r="W3839" t="str">
        <f>IF(V3839="","",IF(ABS(V3839-R3839)&gt;W$1,ABS(V3839-R3839),""))</f>
        <v/>
      </c>
      <c r="X3839" t="str">
        <f>Y3839&amp;"-"&amp;Z3839&amp;"-"&amp;AC3839&amp;"-"&amp;AD3839&amp;"-"&amp;AG3839</f>
        <v>6.5-e-A-0-2.5</v>
      </c>
      <c r="Y3839">
        <f>F3839</f>
        <v>6.5</v>
      </c>
      <c r="Z3839" s="2" t="str">
        <f>G3839</f>
        <v>e</v>
      </c>
      <c r="AA3839">
        <f>_xlfn.IFNA(VLOOKUP(X3839,'duo-out'!A$2:Q$5000,5,FALSE),E3839+10*(H3839-1)+1+_xlfn.IFNA(VLOOKUP(D3839,states!A$2:C$10,3,FALSE),1))</f>
        <v>51</v>
      </c>
      <c r="AB3839" t="str">
        <f>IF(V3839="","",V3839)</f>
        <v/>
      </c>
      <c r="AC3839" s="2" t="str">
        <f>_xlfn.IFNA(VLOOKUP(D3839,states!A$2:C$10,2,FALSE),"XX")</f>
        <v>A</v>
      </c>
      <c r="AD3839">
        <f>E3839</f>
        <v>0</v>
      </c>
      <c r="AE3839">
        <f>_xlfn.IFNA(VLOOKUP(D3839,states!A$2:D$10,4,FALSE),0)</f>
        <v>2</v>
      </c>
      <c r="AF3839">
        <v>0.5</v>
      </c>
      <c r="AG3839">
        <f>IF(AE3839=0,AF3839,IF(AE3839=1,IF(F3839=0.5,0.5,IF(H3839=1,0.5,1.5)),IF(F3839=0.5,0.5,IF(H3839=1,2.5,1.5))))</f>
        <v>2.5</v>
      </c>
      <c r="AH3839" s="7">
        <f>IF(AC3839="XX",0,1/C3839^(1/5)*IF(E3839=0,100,1)/(E3839+1)^(1/4))</f>
        <v>288.53998118144267</v>
      </c>
    </row>
    <row r="3840" spans="1:34">
      <c r="A3840">
        <v>134</v>
      </c>
      <c r="B3840" s="1">
        <v>23191.382000000001</v>
      </c>
      <c r="C3840" s="6">
        <v>0.15559999999999999</v>
      </c>
      <c r="D3840" t="s">
        <v>3</v>
      </c>
      <c r="E3840">
        <v>0</v>
      </c>
      <c r="F3840">
        <v>6.5</v>
      </c>
      <c r="G3840" t="s">
        <v>1</v>
      </c>
      <c r="H3840">
        <v>1</v>
      </c>
      <c r="I3840" t="s">
        <v>0</v>
      </c>
      <c r="J3840">
        <v>0</v>
      </c>
      <c r="K3840">
        <v>5.5</v>
      </c>
      <c r="L3840" t="s">
        <v>1</v>
      </c>
      <c r="M3840">
        <v>2</v>
      </c>
      <c r="N3840" t="s">
        <v>189</v>
      </c>
      <c r="O3840">
        <v>-1</v>
      </c>
      <c r="P3840" t="str">
        <f>D3840&amp;"-"&amp;F3840&amp;"-"&amp;G3840&amp;"-"&amp;E3840&amp;"-"&amp;H3840</f>
        <v>A2Delta-6.5-e-0-1</v>
      </c>
      <c r="Q3840" t="str">
        <f>I3840&amp;"-"&amp;K3840&amp;"-"&amp;L3840&amp;"-"&amp;J3840&amp;"-"&amp;M3840</f>
        <v>X2Pi-5.5-e-0-2</v>
      </c>
      <c r="R3840">
        <f>B3840+S3840</f>
        <v>23768.684707513003</v>
      </c>
      <c r="S3840">
        <f>_xlfn.IFNA(VLOOKUP(Q3840,'MARVEL-X'!A$2:I$1400,7,FALSE),VLOOKUP(Q3840,MARVEL!A$2:J$1522,10,FALSE))</f>
        <v>577.30270751299997</v>
      </c>
      <c r="T3840">
        <f>IF(P3840=P3839,R3840+T3839,R3840)</f>
        <v>261454.207358215</v>
      </c>
      <c r="U3840">
        <f>IF(P3840=P3839,1+U3839,1)</f>
        <v>11</v>
      </c>
      <c r="V3840" t="str">
        <f t="shared" si="59"/>
        <v/>
      </c>
      <c r="W3840" t="str">
        <f>IF(V3840="","",IF(ABS(V3840-R3840)&gt;W$1,ABS(V3840-R3840),""))</f>
        <v/>
      </c>
      <c r="X3840" t="str">
        <f>Y3840&amp;"-"&amp;Z3840&amp;"-"&amp;AC3840&amp;"-"&amp;AD3840&amp;"-"&amp;AG3840</f>
        <v>6.5-e-A-0-2.5</v>
      </c>
      <c r="Y3840">
        <f>F3840</f>
        <v>6.5</v>
      </c>
      <c r="Z3840" s="2" t="str">
        <f>G3840</f>
        <v>e</v>
      </c>
      <c r="AA3840">
        <f>_xlfn.IFNA(VLOOKUP(X3840,'duo-out'!A$2:Q$5000,5,FALSE),E3840+10*(H3840-1)+1+_xlfn.IFNA(VLOOKUP(D3840,states!A$2:C$10,3,FALSE),1))</f>
        <v>51</v>
      </c>
      <c r="AB3840" t="str">
        <f>IF(V3840="","",V3840)</f>
        <v/>
      </c>
      <c r="AC3840" s="2" t="str">
        <f>_xlfn.IFNA(VLOOKUP(D3840,states!A$2:C$10,2,FALSE),"XX")</f>
        <v>A</v>
      </c>
      <c r="AD3840">
        <f>E3840</f>
        <v>0</v>
      </c>
      <c r="AE3840">
        <f>_xlfn.IFNA(VLOOKUP(D3840,states!A$2:D$10,4,FALSE),0)</f>
        <v>2</v>
      </c>
      <c r="AF3840">
        <v>0.5</v>
      </c>
      <c r="AG3840">
        <f>IF(AE3840=0,AF3840,IF(AE3840=1,IF(F3840=0.5,0.5,IF(H3840=1,0.5,1.5)),IF(F3840=0.5,0.5,IF(H3840=1,2.5,1.5))))</f>
        <v>2.5</v>
      </c>
      <c r="AH3840" s="7">
        <f>IF(AC3840="XX",0,1/C3840^(1/5)*IF(E3840=0,100,1)/(E3840+1)^(1/4))</f>
        <v>145.07683801889851</v>
      </c>
    </row>
    <row r="3841" spans="1:34">
      <c r="A3841">
        <v>5328</v>
      </c>
      <c r="B3841" s="1">
        <v>23189.113000000001</v>
      </c>
      <c r="C3841" s="6">
        <v>0.05</v>
      </c>
      <c r="D3841" t="s">
        <v>3</v>
      </c>
      <c r="E3841">
        <v>0</v>
      </c>
      <c r="F3841">
        <v>6.5</v>
      </c>
      <c r="G3841" t="s">
        <v>1</v>
      </c>
      <c r="H3841">
        <v>1</v>
      </c>
      <c r="I3841" t="s">
        <v>0</v>
      </c>
      <c r="J3841">
        <v>0</v>
      </c>
      <c r="K3841">
        <v>6.5</v>
      </c>
      <c r="L3841" t="s">
        <v>2</v>
      </c>
      <c r="M3841">
        <v>1</v>
      </c>
      <c r="N3841" t="s">
        <v>5384</v>
      </c>
      <c r="O3841">
        <v>1</v>
      </c>
      <c r="P3841" t="str">
        <f>D3841&amp;"-"&amp;F3841&amp;"-"&amp;G3841&amp;"-"&amp;E3841&amp;"-"&amp;H3841</f>
        <v>A2Delta-6.5-e-0-1</v>
      </c>
      <c r="Q3841" t="str">
        <f>I3841&amp;"-"&amp;K3841&amp;"-"&amp;L3841&amp;"-"&amp;J3841&amp;"-"&amp;M3841</f>
        <v>X2Pi-6.5-f-0-1</v>
      </c>
      <c r="R3841">
        <f>B3841+S3841</f>
        <v>23768.546975578</v>
      </c>
      <c r="S3841">
        <f>_xlfn.IFNA(VLOOKUP(Q3841,'MARVEL-X'!A$2:I$1400,7,FALSE),VLOOKUP(Q3841,MARVEL!A$2:J$1522,10,FALSE))</f>
        <v>579.43397557799995</v>
      </c>
      <c r="T3841">
        <f>IF(P3841=P3840,R3841+T3840,R3841)</f>
        <v>285222.75433379301</v>
      </c>
      <c r="U3841">
        <f>IF(P3841=P3840,1+U3840,1)</f>
        <v>12</v>
      </c>
      <c r="V3841" t="str">
        <f t="shared" si="59"/>
        <v/>
      </c>
      <c r="W3841" t="str">
        <f>IF(V3841="","",IF(ABS(V3841-R3841)&gt;W$1,ABS(V3841-R3841),""))</f>
        <v/>
      </c>
      <c r="X3841" t="str">
        <f>Y3841&amp;"-"&amp;Z3841&amp;"-"&amp;AC3841&amp;"-"&amp;AD3841&amp;"-"&amp;AG3841</f>
        <v>6.5-e-A-0-2.5</v>
      </c>
      <c r="Y3841">
        <f>F3841</f>
        <v>6.5</v>
      </c>
      <c r="Z3841" s="2" t="str">
        <f>G3841</f>
        <v>e</v>
      </c>
      <c r="AA3841">
        <f>_xlfn.IFNA(VLOOKUP(X3841,'duo-out'!A$2:Q$5000,5,FALSE),E3841+10*(H3841-1)+1+_xlfn.IFNA(VLOOKUP(D3841,states!A$2:C$10,3,FALSE),1))</f>
        <v>51</v>
      </c>
      <c r="AB3841" t="str">
        <f>IF(V3841="","",V3841)</f>
        <v/>
      </c>
      <c r="AC3841" s="2" t="str">
        <f>_xlfn.IFNA(VLOOKUP(D3841,states!A$2:C$10,2,FALSE),"XX")</f>
        <v>A</v>
      </c>
      <c r="AD3841">
        <f>E3841</f>
        <v>0</v>
      </c>
      <c r="AE3841">
        <f>_xlfn.IFNA(VLOOKUP(D3841,states!A$2:D$10,4,FALSE),0)</f>
        <v>2</v>
      </c>
      <c r="AF3841">
        <v>0.5</v>
      </c>
      <c r="AG3841">
        <f>IF(AE3841=0,AF3841,IF(AE3841=1,IF(F3841=0.5,0.5,IF(H3841=1,0.5,1.5)),IF(F3841=0.5,0.5,IF(H3841=1,2.5,1.5))))</f>
        <v>2.5</v>
      </c>
      <c r="AH3841" s="7">
        <f>IF(AC3841="XX",0,1/C3841^(1/5)*IF(E3841=0,100,1)/(E3841+1)^(1/4))</f>
        <v>182.05642030260799</v>
      </c>
    </row>
    <row r="3842" spans="1:34">
      <c r="A3842">
        <v>5265</v>
      </c>
      <c r="B3842" s="1">
        <v>23356.724999999999</v>
      </c>
      <c r="C3842" s="6">
        <v>0.05</v>
      </c>
      <c r="D3842" t="s">
        <v>3</v>
      </c>
      <c r="E3842">
        <v>0</v>
      </c>
      <c r="F3842">
        <v>6.5</v>
      </c>
      <c r="G3842" t="s">
        <v>1</v>
      </c>
      <c r="H3842">
        <v>1</v>
      </c>
      <c r="I3842" t="s">
        <v>0</v>
      </c>
      <c r="J3842">
        <v>0</v>
      </c>
      <c r="K3842">
        <v>5.5</v>
      </c>
      <c r="L3842" t="s">
        <v>1</v>
      </c>
      <c r="M3842">
        <v>1</v>
      </c>
      <c r="N3842" t="s">
        <v>5321</v>
      </c>
      <c r="O3842">
        <v>1</v>
      </c>
      <c r="P3842" t="str">
        <f>D3842&amp;"-"&amp;F3842&amp;"-"&amp;G3842&amp;"-"&amp;E3842&amp;"-"&amp;H3842</f>
        <v>A2Delta-6.5-e-0-1</v>
      </c>
      <c r="Q3842" t="str">
        <f>I3842&amp;"-"&amp;K3842&amp;"-"&amp;L3842&amp;"-"&amp;J3842&amp;"-"&amp;M3842</f>
        <v>X2Pi-5.5-e-0-1</v>
      </c>
      <c r="R3842">
        <f>B3842+S3842</f>
        <v>23768.541426824999</v>
      </c>
      <c r="S3842">
        <f>_xlfn.IFNA(VLOOKUP(Q3842,'MARVEL-X'!A$2:I$1400,7,FALSE),VLOOKUP(Q3842,MARVEL!A$2:J$1522,10,FALSE))</f>
        <v>411.81642682500001</v>
      </c>
      <c r="T3842">
        <f>IF(P3842=P3841,R3842+T3841,R3842)</f>
        <v>308991.295760618</v>
      </c>
      <c r="U3842">
        <f>IF(P3842=P3841,1+U3841,1)</f>
        <v>13</v>
      </c>
      <c r="V3842" t="str">
        <f t="shared" si="59"/>
        <v/>
      </c>
      <c r="W3842" t="str">
        <f>IF(V3842="","",IF(ABS(V3842-R3842)&gt;W$1,ABS(V3842-R3842),""))</f>
        <v/>
      </c>
      <c r="X3842" t="str">
        <f>Y3842&amp;"-"&amp;Z3842&amp;"-"&amp;AC3842&amp;"-"&amp;AD3842&amp;"-"&amp;AG3842</f>
        <v>6.5-e-A-0-2.5</v>
      </c>
      <c r="Y3842">
        <f>F3842</f>
        <v>6.5</v>
      </c>
      <c r="Z3842" s="2" t="str">
        <f>G3842</f>
        <v>e</v>
      </c>
      <c r="AA3842">
        <f>_xlfn.IFNA(VLOOKUP(X3842,'duo-out'!A$2:Q$5000,5,FALSE),E3842+10*(H3842-1)+1+_xlfn.IFNA(VLOOKUP(D3842,states!A$2:C$10,3,FALSE),1))</f>
        <v>51</v>
      </c>
      <c r="AB3842" t="str">
        <f>IF(V3842="","",V3842)</f>
        <v/>
      </c>
      <c r="AC3842" s="2" t="str">
        <f>_xlfn.IFNA(VLOOKUP(D3842,states!A$2:C$10,2,FALSE),"XX")</f>
        <v>A</v>
      </c>
      <c r="AD3842">
        <f>E3842</f>
        <v>0</v>
      </c>
      <c r="AE3842">
        <f>_xlfn.IFNA(VLOOKUP(D3842,states!A$2:D$10,4,FALSE),0)</f>
        <v>2</v>
      </c>
      <c r="AF3842">
        <v>0.5</v>
      </c>
      <c r="AG3842">
        <f>IF(AE3842=0,AF3842,IF(AE3842=1,IF(F3842=0.5,0.5,IF(H3842=1,0.5,1.5)),IF(F3842=0.5,0.5,IF(H3842=1,2.5,1.5))))</f>
        <v>2.5</v>
      </c>
      <c r="AH3842" s="7">
        <f>IF(AC3842="XX",0,1/C3842^(1/5)*IF(E3842=0,100,1)/(E3842+1)^(1/4))</f>
        <v>182.05642030260799</v>
      </c>
    </row>
    <row r="3843" spans="1:34">
      <c r="A3843">
        <v>4169</v>
      </c>
      <c r="B3843" s="1">
        <v>23189.126199999999</v>
      </c>
      <c r="C3843" s="6">
        <v>8.9999999999999993E-3</v>
      </c>
      <c r="D3843" t="s">
        <v>3</v>
      </c>
      <c r="E3843">
        <v>0</v>
      </c>
      <c r="F3843">
        <v>6.5</v>
      </c>
      <c r="G3843" t="s">
        <v>1</v>
      </c>
      <c r="H3843">
        <v>1</v>
      </c>
      <c r="I3843" t="s">
        <v>0</v>
      </c>
      <c r="J3843">
        <v>0</v>
      </c>
      <c r="K3843">
        <v>6.5</v>
      </c>
      <c r="L3843" t="s">
        <v>2</v>
      </c>
      <c r="M3843">
        <v>1</v>
      </c>
      <c r="N3843" t="s">
        <v>4225</v>
      </c>
      <c r="O3843">
        <v>1</v>
      </c>
      <c r="P3843" t="str">
        <f>D3843&amp;"-"&amp;F3843&amp;"-"&amp;G3843&amp;"-"&amp;E3843&amp;"-"&amp;H3843</f>
        <v>A2Delta-6.5-e-0-1</v>
      </c>
      <c r="Q3843" t="str">
        <f>I3843&amp;"-"&amp;K3843&amp;"-"&amp;L3843&amp;"-"&amp;J3843&amp;"-"&amp;M3843</f>
        <v>X2Pi-6.5-f-0-1</v>
      </c>
      <c r="R3843">
        <f>B3843+S3843</f>
        <v>23768.560175577997</v>
      </c>
      <c r="S3843">
        <f>_xlfn.IFNA(VLOOKUP(Q3843,'MARVEL-X'!A$2:I$1400,7,FALSE),VLOOKUP(Q3843,MARVEL!A$2:J$1522,10,FALSE))</f>
        <v>579.43397557799995</v>
      </c>
      <c r="T3843">
        <f>IF(P3843=P3842,R3843+T3842,R3843)</f>
        <v>332759.85593619599</v>
      </c>
      <c r="U3843">
        <f>IF(P3843=P3842,1+U3842,1)</f>
        <v>14</v>
      </c>
      <c r="V3843" t="str">
        <f t="shared" ref="V3843:V3906" si="60">IF(P3843=P3844,"",T3843/U3843)</f>
        <v/>
      </c>
      <c r="W3843" t="str">
        <f>IF(V3843="","",IF(ABS(V3843-R3843)&gt;W$1,ABS(V3843-R3843),""))</f>
        <v/>
      </c>
      <c r="X3843" t="str">
        <f>Y3843&amp;"-"&amp;Z3843&amp;"-"&amp;AC3843&amp;"-"&amp;AD3843&amp;"-"&amp;AG3843</f>
        <v>6.5-e-A-0-2.5</v>
      </c>
      <c r="Y3843">
        <f>F3843</f>
        <v>6.5</v>
      </c>
      <c r="Z3843" s="2" t="str">
        <f>G3843</f>
        <v>e</v>
      </c>
      <c r="AA3843">
        <f>_xlfn.IFNA(VLOOKUP(X3843,'duo-out'!A$2:Q$5000,5,FALSE),E3843+10*(H3843-1)+1+_xlfn.IFNA(VLOOKUP(D3843,states!A$2:C$10,3,FALSE),1))</f>
        <v>51</v>
      </c>
      <c r="AB3843" t="str">
        <f>IF(V3843="","",V3843)</f>
        <v/>
      </c>
      <c r="AC3843" s="2" t="str">
        <f>_xlfn.IFNA(VLOOKUP(D3843,states!A$2:C$10,2,FALSE),"XX")</f>
        <v>A</v>
      </c>
      <c r="AD3843">
        <f>E3843</f>
        <v>0</v>
      </c>
      <c r="AE3843">
        <f>_xlfn.IFNA(VLOOKUP(D3843,states!A$2:D$10,4,FALSE),0)</f>
        <v>2</v>
      </c>
      <c r="AF3843">
        <v>0.5</v>
      </c>
      <c r="AG3843">
        <f>IF(AE3843=0,AF3843,IF(AE3843=1,IF(F3843=0.5,0.5,IF(H3843=1,0.5,1.5)),IF(F3843=0.5,0.5,IF(H3843=1,2.5,1.5))))</f>
        <v>2.5</v>
      </c>
      <c r="AH3843" s="7">
        <f>IF(AC3843="XX",0,1/C3843^(1/5)*IF(E3843=0,100,1)/(E3843+1)^(1/4))</f>
        <v>256.53787802420266</v>
      </c>
    </row>
    <row r="3844" spans="1:34">
      <c r="A3844">
        <v>4135</v>
      </c>
      <c r="B3844" s="1">
        <v>22990.851900000001</v>
      </c>
      <c r="C3844" s="6">
        <v>8.9999999999999993E-3</v>
      </c>
      <c r="D3844" t="s">
        <v>3</v>
      </c>
      <c r="E3844">
        <v>0</v>
      </c>
      <c r="F3844">
        <v>6.5</v>
      </c>
      <c r="G3844" t="s">
        <v>1</v>
      </c>
      <c r="H3844">
        <v>1</v>
      </c>
      <c r="I3844" t="s">
        <v>0</v>
      </c>
      <c r="J3844">
        <v>0</v>
      </c>
      <c r="K3844">
        <v>7.5</v>
      </c>
      <c r="L3844" t="s">
        <v>1</v>
      </c>
      <c r="M3844">
        <v>1</v>
      </c>
      <c r="N3844" t="s">
        <v>4191</v>
      </c>
      <c r="O3844">
        <v>1</v>
      </c>
      <c r="P3844" t="str">
        <f>D3844&amp;"-"&amp;F3844&amp;"-"&amp;G3844&amp;"-"&amp;E3844&amp;"-"&amp;H3844</f>
        <v>A2Delta-6.5-e-0-1</v>
      </c>
      <c r="Q3844" t="str">
        <f>I3844&amp;"-"&amp;K3844&amp;"-"&amp;L3844&amp;"-"&amp;J3844&amp;"-"&amp;M3844</f>
        <v>X2Pi-7.5-e-0-1</v>
      </c>
      <c r="R3844">
        <f>B3844+S3844</f>
        <v>23768.560855363001</v>
      </c>
      <c r="S3844">
        <f>_xlfn.IFNA(VLOOKUP(Q3844,'MARVEL-X'!A$2:I$1400,7,FALSE),VLOOKUP(Q3844,MARVEL!A$2:J$1522,10,FALSE))</f>
        <v>777.70895536299997</v>
      </c>
      <c r="T3844">
        <f>IF(P3844=P3843,R3844+T3843,R3844)</f>
        <v>356528.41679155896</v>
      </c>
      <c r="U3844">
        <f>IF(P3844=P3843,1+U3843,1)</f>
        <v>15</v>
      </c>
      <c r="V3844" t="str">
        <f t="shared" si="60"/>
        <v/>
      </c>
      <c r="W3844" t="str">
        <f>IF(V3844="","",IF(ABS(V3844-R3844)&gt;W$1,ABS(V3844-R3844),""))</f>
        <v/>
      </c>
      <c r="X3844" t="str">
        <f>Y3844&amp;"-"&amp;Z3844&amp;"-"&amp;AC3844&amp;"-"&amp;AD3844&amp;"-"&amp;AG3844</f>
        <v>6.5-e-A-0-2.5</v>
      </c>
      <c r="Y3844">
        <f>F3844</f>
        <v>6.5</v>
      </c>
      <c r="Z3844" s="2" t="str">
        <f>G3844</f>
        <v>e</v>
      </c>
      <c r="AA3844">
        <f>_xlfn.IFNA(VLOOKUP(X3844,'duo-out'!A$2:Q$5000,5,FALSE),E3844+10*(H3844-1)+1+_xlfn.IFNA(VLOOKUP(D3844,states!A$2:C$10,3,FALSE),1))</f>
        <v>51</v>
      </c>
      <c r="AB3844" t="str">
        <f>IF(V3844="","",V3844)</f>
        <v/>
      </c>
      <c r="AC3844" s="2" t="str">
        <f>_xlfn.IFNA(VLOOKUP(D3844,states!A$2:C$10,2,FALSE),"XX")</f>
        <v>A</v>
      </c>
      <c r="AD3844">
        <f>E3844</f>
        <v>0</v>
      </c>
      <c r="AE3844">
        <f>_xlfn.IFNA(VLOOKUP(D3844,states!A$2:D$10,4,FALSE),0)</f>
        <v>2</v>
      </c>
      <c r="AF3844">
        <v>0.5</v>
      </c>
      <c r="AG3844">
        <f>IF(AE3844=0,AF3844,IF(AE3844=1,IF(F3844=0.5,0.5,IF(H3844=1,0.5,1.5)),IF(F3844=0.5,0.5,IF(H3844=1,2.5,1.5))))</f>
        <v>2.5</v>
      </c>
      <c r="AH3844" s="7">
        <f>IF(AC3844="XX",0,1/C3844^(1/5)*IF(E3844=0,100,1)/(E3844+1)^(1/4))</f>
        <v>256.53787802420266</v>
      </c>
    </row>
    <row r="3845" spans="1:34">
      <c r="A3845">
        <v>694</v>
      </c>
      <c r="B3845" s="1">
        <v>22990.84</v>
      </c>
      <c r="C3845" s="6">
        <v>0.05</v>
      </c>
      <c r="D3845" t="s">
        <v>3</v>
      </c>
      <c r="E3845">
        <v>0</v>
      </c>
      <c r="F3845">
        <v>6.5</v>
      </c>
      <c r="G3845" t="s">
        <v>1</v>
      </c>
      <c r="H3845">
        <v>1</v>
      </c>
      <c r="I3845" t="s">
        <v>0</v>
      </c>
      <c r="J3845">
        <v>0</v>
      </c>
      <c r="K3845">
        <v>7.5</v>
      </c>
      <c r="L3845" t="s">
        <v>1</v>
      </c>
      <c r="M3845">
        <v>1</v>
      </c>
      <c r="N3845" t="s">
        <v>750</v>
      </c>
      <c r="O3845">
        <v>1</v>
      </c>
      <c r="P3845" t="str">
        <f>D3845&amp;"-"&amp;F3845&amp;"-"&amp;G3845&amp;"-"&amp;E3845&amp;"-"&amp;H3845</f>
        <v>A2Delta-6.5-e-0-1</v>
      </c>
      <c r="Q3845" t="str">
        <f>I3845&amp;"-"&amp;K3845&amp;"-"&amp;L3845&amp;"-"&amp;J3845&amp;"-"&amp;M3845</f>
        <v>X2Pi-7.5-e-0-1</v>
      </c>
      <c r="R3845">
        <f>B3845+S3845</f>
        <v>23768.548955363</v>
      </c>
      <c r="S3845">
        <f>_xlfn.IFNA(VLOOKUP(Q3845,'MARVEL-X'!A$2:I$1400,7,FALSE),VLOOKUP(Q3845,MARVEL!A$2:J$1522,10,FALSE))</f>
        <v>777.70895536299997</v>
      </c>
      <c r="T3845">
        <f>IF(P3845=P3844,R3845+T3844,R3845)</f>
        <v>380296.96574692195</v>
      </c>
      <c r="U3845">
        <f>IF(P3845=P3844,1+U3844,1)</f>
        <v>16</v>
      </c>
      <c r="V3845" t="str">
        <f t="shared" si="60"/>
        <v/>
      </c>
      <c r="W3845" t="str">
        <f>IF(V3845="","",IF(ABS(V3845-R3845)&gt;W$1,ABS(V3845-R3845),""))</f>
        <v/>
      </c>
      <c r="X3845" t="str">
        <f>Y3845&amp;"-"&amp;Z3845&amp;"-"&amp;AC3845&amp;"-"&amp;AD3845&amp;"-"&amp;AG3845</f>
        <v>6.5-e-A-0-2.5</v>
      </c>
      <c r="Y3845">
        <f>F3845</f>
        <v>6.5</v>
      </c>
      <c r="Z3845" s="2" t="str">
        <f>G3845</f>
        <v>e</v>
      </c>
      <c r="AA3845">
        <f>_xlfn.IFNA(VLOOKUP(X3845,'duo-out'!A$2:Q$5000,5,FALSE),E3845+10*(H3845-1)+1+_xlfn.IFNA(VLOOKUP(D3845,states!A$2:C$10,3,FALSE),1))</f>
        <v>51</v>
      </c>
      <c r="AB3845" t="str">
        <f>IF(V3845="","",V3845)</f>
        <v/>
      </c>
      <c r="AC3845" s="2" t="str">
        <f>_xlfn.IFNA(VLOOKUP(D3845,states!A$2:C$10,2,FALSE),"XX")</f>
        <v>A</v>
      </c>
      <c r="AD3845">
        <f>E3845</f>
        <v>0</v>
      </c>
      <c r="AE3845">
        <f>_xlfn.IFNA(VLOOKUP(D3845,states!A$2:D$10,4,FALSE),0)</f>
        <v>2</v>
      </c>
      <c r="AF3845">
        <v>0.5</v>
      </c>
      <c r="AG3845">
        <f>IF(AE3845=0,AF3845,IF(AE3845=1,IF(F3845=0.5,0.5,IF(H3845=1,0.5,1.5)),IF(F3845=0.5,0.5,IF(H3845=1,2.5,1.5))))</f>
        <v>2.5</v>
      </c>
      <c r="AH3845" s="7">
        <f>IF(AC3845="XX",0,1/C3845^(1/5)*IF(E3845=0,100,1)/(E3845+1)^(1/4))</f>
        <v>182.05642030260799</v>
      </c>
    </row>
    <row r="3846" spans="1:34">
      <c r="A3846">
        <v>665</v>
      </c>
      <c r="B3846" s="1">
        <v>23189.119999999999</v>
      </c>
      <c r="C3846" s="6">
        <v>0.05</v>
      </c>
      <c r="D3846" t="s">
        <v>3</v>
      </c>
      <c r="E3846">
        <v>0</v>
      </c>
      <c r="F3846">
        <v>6.5</v>
      </c>
      <c r="G3846" t="s">
        <v>1</v>
      </c>
      <c r="H3846">
        <v>1</v>
      </c>
      <c r="I3846" t="s">
        <v>0</v>
      </c>
      <c r="J3846">
        <v>0</v>
      </c>
      <c r="K3846">
        <v>6.5</v>
      </c>
      <c r="L3846" t="s">
        <v>2</v>
      </c>
      <c r="M3846">
        <v>1</v>
      </c>
      <c r="N3846" t="s">
        <v>721</v>
      </c>
      <c r="O3846">
        <v>1</v>
      </c>
      <c r="P3846" t="str">
        <f>D3846&amp;"-"&amp;F3846&amp;"-"&amp;G3846&amp;"-"&amp;E3846&amp;"-"&amp;H3846</f>
        <v>A2Delta-6.5-e-0-1</v>
      </c>
      <c r="Q3846" t="str">
        <f>I3846&amp;"-"&amp;K3846&amp;"-"&amp;L3846&amp;"-"&amp;J3846&amp;"-"&amp;M3846</f>
        <v>X2Pi-6.5-f-0-1</v>
      </c>
      <c r="R3846">
        <f>B3846+S3846</f>
        <v>23768.553975577997</v>
      </c>
      <c r="S3846">
        <f>_xlfn.IFNA(VLOOKUP(Q3846,'MARVEL-X'!A$2:I$1400,7,FALSE),VLOOKUP(Q3846,MARVEL!A$2:J$1522,10,FALSE))</f>
        <v>579.43397557799995</v>
      </c>
      <c r="T3846">
        <f>IF(P3846=P3845,R3846+T3845,R3846)</f>
        <v>404065.51972249994</v>
      </c>
      <c r="U3846">
        <f>IF(P3846=P3845,1+U3845,1)</f>
        <v>17</v>
      </c>
      <c r="V3846" t="str">
        <f t="shared" si="60"/>
        <v/>
      </c>
      <c r="W3846" t="str">
        <f>IF(V3846="","",IF(ABS(V3846-R3846)&gt;W$1,ABS(V3846-R3846),""))</f>
        <v/>
      </c>
      <c r="X3846" t="str">
        <f>Y3846&amp;"-"&amp;Z3846&amp;"-"&amp;AC3846&amp;"-"&amp;AD3846&amp;"-"&amp;AG3846</f>
        <v>6.5-e-A-0-2.5</v>
      </c>
      <c r="Y3846">
        <f>F3846</f>
        <v>6.5</v>
      </c>
      <c r="Z3846" s="2" t="str">
        <f>G3846</f>
        <v>e</v>
      </c>
      <c r="AA3846">
        <f>_xlfn.IFNA(VLOOKUP(X3846,'duo-out'!A$2:Q$5000,5,FALSE),E3846+10*(H3846-1)+1+_xlfn.IFNA(VLOOKUP(D3846,states!A$2:C$10,3,FALSE),1))</f>
        <v>51</v>
      </c>
      <c r="AB3846" t="str">
        <f>IF(V3846="","",V3846)</f>
        <v/>
      </c>
      <c r="AC3846" s="2" t="str">
        <f>_xlfn.IFNA(VLOOKUP(D3846,states!A$2:C$10,2,FALSE),"XX")</f>
        <v>A</v>
      </c>
      <c r="AD3846">
        <f>E3846</f>
        <v>0</v>
      </c>
      <c r="AE3846">
        <f>_xlfn.IFNA(VLOOKUP(D3846,states!A$2:D$10,4,FALSE),0)</f>
        <v>2</v>
      </c>
      <c r="AF3846">
        <v>0.5</v>
      </c>
      <c r="AG3846">
        <f>IF(AE3846=0,AF3846,IF(AE3846=1,IF(F3846=0.5,0.5,IF(H3846=1,0.5,1.5)),IF(F3846=0.5,0.5,IF(H3846=1,2.5,1.5))))</f>
        <v>2.5</v>
      </c>
      <c r="AH3846" s="7">
        <f>IF(AC3846="XX",0,1/C3846^(1/5)*IF(E3846=0,100,1)/(E3846+1)^(1/4))</f>
        <v>182.05642030260799</v>
      </c>
    </row>
    <row r="3847" spans="1:34">
      <c r="A3847">
        <v>579</v>
      </c>
      <c r="B3847" s="1">
        <v>23356.73</v>
      </c>
      <c r="C3847" s="6">
        <v>0.05</v>
      </c>
      <c r="D3847" t="s">
        <v>3</v>
      </c>
      <c r="E3847">
        <v>0</v>
      </c>
      <c r="F3847">
        <v>6.5</v>
      </c>
      <c r="G3847" t="s">
        <v>1</v>
      </c>
      <c r="H3847">
        <v>1</v>
      </c>
      <c r="I3847" t="s">
        <v>0</v>
      </c>
      <c r="J3847">
        <v>0</v>
      </c>
      <c r="K3847">
        <v>5.5</v>
      </c>
      <c r="L3847" t="s">
        <v>1</v>
      </c>
      <c r="M3847">
        <v>1</v>
      </c>
      <c r="N3847" t="s">
        <v>635</v>
      </c>
      <c r="O3847">
        <v>1</v>
      </c>
      <c r="P3847" t="str">
        <f>D3847&amp;"-"&amp;F3847&amp;"-"&amp;G3847&amp;"-"&amp;E3847&amp;"-"&amp;H3847</f>
        <v>A2Delta-6.5-e-0-1</v>
      </c>
      <c r="Q3847" t="str">
        <f>I3847&amp;"-"&amp;K3847&amp;"-"&amp;L3847&amp;"-"&amp;J3847&amp;"-"&amp;M3847</f>
        <v>X2Pi-5.5-e-0-1</v>
      </c>
      <c r="R3847">
        <f>B3847+S3847</f>
        <v>23768.546426825</v>
      </c>
      <c r="S3847">
        <f>_xlfn.IFNA(VLOOKUP(Q3847,'MARVEL-X'!A$2:I$1400,7,FALSE),VLOOKUP(Q3847,MARVEL!A$2:J$1522,10,FALSE))</f>
        <v>411.81642682500001</v>
      </c>
      <c r="T3847">
        <f>IF(P3847=P3846,R3847+T3846,R3847)</f>
        <v>427834.06614932494</v>
      </c>
      <c r="U3847">
        <f>IF(P3847=P3846,1+U3846,1)</f>
        <v>18</v>
      </c>
      <c r="V3847">
        <f t="shared" si="60"/>
        <v>23768.559230518051</v>
      </c>
      <c r="W3847" t="str">
        <f>IF(V3847="","",IF(ABS(V3847-R3847)&gt;W$1,ABS(V3847-R3847),""))</f>
        <v/>
      </c>
      <c r="X3847" t="str">
        <f>Y3847&amp;"-"&amp;Z3847&amp;"-"&amp;AC3847&amp;"-"&amp;AD3847&amp;"-"&amp;AG3847</f>
        <v>6.5-e-A-0-2.5</v>
      </c>
      <c r="Y3847">
        <f>F3847</f>
        <v>6.5</v>
      </c>
      <c r="Z3847" s="2" t="str">
        <f>G3847</f>
        <v>e</v>
      </c>
      <c r="AA3847">
        <f>_xlfn.IFNA(VLOOKUP(X3847,'duo-out'!A$2:Q$5000,5,FALSE),E3847+10*(H3847-1)+1+_xlfn.IFNA(VLOOKUP(D3847,states!A$2:C$10,3,FALSE),1))</f>
        <v>51</v>
      </c>
      <c r="AB3847">
        <f>IF(V3847="","",V3847)</f>
        <v>23768.559230518051</v>
      </c>
      <c r="AC3847" s="2" t="str">
        <f>_xlfn.IFNA(VLOOKUP(D3847,states!A$2:C$10,2,FALSE),"XX")</f>
        <v>A</v>
      </c>
      <c r="AD3847">
        <f>E3847</f>
        <v>0</v>
      </c>
      <c r="AE3847">
        <f>_xlfn.IFNA(VLOOKUP(D3847,states!A$2:D$10,4,FALSE),0)</f>
        <v>2</v>
      </c>
      <c r="AF3847">
        <v>0.5</v>
      </c>
      <c r="AG3847">
        <f>IF(AE3847=0,AF3847,IF(AE3847=1,IF(F3847=0.5,0.5,IF(H3847=1,0.5,1.5)),IF(F3847=0.5,0.5,IF(H3847=1,2.5,1.5))))</f>
        <v>2.5</v>
      </c>
      <c r="AH3847" s="7">
        <f>IF(AC3847="XX",0,1/C3847^(1/5)*IF(E3847=0,100,1)/(E3847+1)^(1/4))</f>
        <v>182.05642030260799</v>
      </c>
    </row>
    <row r="3848" spans="1:34">
      <c r="A3848">
        <v>3973</v>
      </c>
      <c r="B3848" s="1">
        <v>20278.015299999999</v>
      </c>
      <c r="C3848" s="6">
        <v>1.5900000000000001E-2</v>
      </c>
      <c r="D3848" t="s">
        <v>3</v>
      </c>
      <c r="E3848">
        <v>0</v>
      </c>
      <c r="F3848">
        <v>6.5</v>
      </c>
      <c r="G3848" t="s">
        <v>1</v>
      </c>
      <c r="H3848">
        <v>2</v>
      </c>
      <c r="I3848" t="s">
        <v>0</v>
      </c>
      <c r="J3848">
        <v>1</v>
      </c>
      <c r="K3848">
        <v>7.5</v>
      </c>
      <c r="L3848" t="s">
        <v>1</v>
      </c>
      <c r="M3848">
        <v>2</v>
      </c>
      <c r="N3848" t="s">
        <v>4029</v>
      </c>
      <c r="O3848">
        <v>1</v>
      </c>
      <c r="P3848" t="str">
        <f>D3848&amp;"-"&amp;F3848&amp;"-"&amp;G3848&amp;"-"&amp;E3848&amp;"-"&amp;H3848</f>
        <v>A2Delta-6.5-e-0-2</v>
      </c>
      <c r="Q3848" t="str">
        <f>I3848&amp;"-"&amp;K3848&amp;"-"&amp;L3848&amp;"-"&amp;J3848&amp;"-"&amp;M3848</f>
        <v>X2Pi-7.5-e-1-2</v>
      </c>
      <c r="R3848">
        <f>B3848+S3848</f>
        <v>23970.860106117998</v>
      </c>
      <c r="S3848">
        <f>_xlfn.IFNA(VLOOKUP(Q3848,'MARVEL-X'!A$2:I$1400,7,FALSE),VLOOKUP(Q3848,MARVEL!A$2:J$1522,10,FALSE))</f>
        <v>3692.8448061180002</v>
      </c>
      <c r="T3848">
        <f>IF(P3848=P3847,R3848+T3847,R3848)</f>
        <v>23970.860106117998</v>
      </c>
      <c r="U3848">
        <f>IF(P3848=P3847,1+U3847,1)</f>
        <v>1</v>
      </c>
      <c r="V3848" t="str">
        <f t="shared" si="60"/>
        <v/>
      </c>
      <c r="W3848" t="str">
        <f>IF(V3848="","",IF(ABS(V3848-R3848)&gt;W$1,ABS(V3848-R3848),""))</f>
        <v/>
      </c>
      <c r="X3848" t="str">
        <f>Y3848&amp;"-"&amp;Z3848&amp;"-"&amp;AC3848&amp;"-"&amp;AD3848&amp;"-"&amp;AG3848</f>
        <v>6.5-e-A-0-1.5</v>
      </c>
      <c r="Y3848">
        <f>F3848</f>
        <v>6.5</v>
      </c>
      <c r="Z3848" s="2" t="str">
        <f>G3848</f>
        <v>e</v>
      </c>
      <c r="AA3848">
        <f>_xlfn.IFNA(VLOOKUP(X3848,'duo-out'!A$2:Q$5000,5,FALSE),E3848+10*(H3848-1)+1+_xlfn.IFNA(VLOOKUP(D3848,states!A$2:C$10,3,FALSE),1))</f>
        <v>53</v>
      </c>
      <c r="AB3848" t="str">
        <f>IF(V3848="","",V3848)</f>
        <v/>
      </c>
      <c r="AC3848" s="2" t="str">
        <f>_xlfn.IFNA(VLOOKUP(D3848,states!A$2:C$10,2,FALSE),"XX")</f>
        <v>A</v>
      </c>
      <c r="AD3848">
        <f>E3848</f>
        <v>0</v>
      </c>
      <c r="AE3848">
        <f>_xlfn.IFNA(VLOOKUP(D3848,states!A$2:D$10,4,FALSE),0)</f>
        <v>2</v>
      </c>
      <c r="AF3848">
        <v>0.5</v>
      </c>
      <c r="AG3848">
        <f>IF(AE3848=0,AF3848,IF(AE3848=1,IF(F3848=0.5,0.5,IF(H3848=1,0.5,1.5)),IF(F3848=0.5,0.5,IF(H3848=1,2.5,1.5))))</f>
        <v>1.5</v>
      </c>
      <c r="AH3848" s="7">
        <f>IF(AC3848="XX",0,1/C3848^(1/5)*IF(E3848=0,100,1)/(E3848+1)^(1/4))</f>
        <v>228.93941836698178</v>
      </c>
    </row>
    <row r="3849" spans="1:34">
      <c r="A3849">
        <v>3941</v>
      </c>
      <c r="B3849" s="1">
        <v>20491.377799999998</v>
      </c>
      <c r="C3849" s="6">
        <v>3.2129999999999999E-2</v>
      </c>
      <c r="D3849" t="s">
        <v>3</v>
      </c>
      <c r="E3849">
        <v>0</v>
      </c>
      <c r="F3849">
        <v>6.5</v>
      </c>
      <c r="G3849" t="s">
        <v>1</v>
      </c>
      <c r="H3849">
        <v>2</v>
      </c>
      <c r="I3849" t="s">
        <v>0</v>
      </c>
      <c r="J3849">
        <v>1</v>
      </c>
      <c r="K3849">
        <v>6.5</v>
      </c>
      <c r="L3849" t="s">
        <v>2</v>
      </c>
      <c r="M3849">
        <v>2</v>
      </c>
      <c r="N3849" t="s">
        <v>3997</v>
      </c>
      <c r="O3849">
        <v>1</v>
      </c>
      <c r="P3849" t="str">
        <f>D3849&amp;"-"&amp;F3849&amp;"-"&amp;G3849&amp;"-"&amp;E3849&amp;"-"&amp;H3849</f>
        <v>A2Delta-6.5-e-0-2</v>
      </c>
      <c r="Q3849" t="str">
        <f>I3849&amp;"-"&amp;K3849&amp;"-"&amp;L3849&amp;"-"&amp;J3849&amp;"-"&amp;M3849</f>
        <v>X2Pi-6.5-f-1-2</v>
      </c>
      <c r="R3849">
        <f>B3849+S3849</f>
        <v>23970.843944261</v>
      </c>
      <c r="S3849">
        <f>_xlfn.IFNA(VLOOKUP(Q3849,'MARVEL-X'!A$2:I$1400,7,FALSE),VLOOKUP(Q3849,MARVEL!A$2:J$1522,10,FALSE))</f>
        <v>3479.466144261</v>
      </c>
      <c r="T3849">
        <f>IF(P3849=P3848,R3849+T3848,R3849)</f>
        <v>47941.704050378998</v>
      </c>
      <c r="U3849">
        <f>IF(P3849=P3848,1+U3848,1)</f>
        <v>2</v>
      </c>
      <c r="V3849" t="str">
        <f t="shared" si="60"/>
        <v/>
      </c>
      <c r="W3849" t="str">
        <f>IF(V3849="","",IF(ABS(V3849-R3849)&gt;W$1,ABS(V3849-R3849),""))</f>
        <v/>
      </c>
      <c r="X3849" t="str">
        <f>Y3849&amp;"-"&amp;Z3849&amp;"-"&amp;AC3849&amp;"-"&amp;AD3849&amp;"-"&amp;AG3849</f>
        <v>6.5-e-A-0-1.5</v>
      </c>
      <c r="Y3849">
        <f>F3849</f>
        <v>6.5</v>
      </c>
      <c r="Z3849" s="2" t="str">
        <f>G3849</f>
        <v>e</v>
      </c>
      <c r="AA3849">
        <f>_xlfn.IFNA(VLOOKUP(X3849,'duo-out'!A$2:Q$5000,5,FALSE),E3849+10*(H3849-1)+1+_xlfn.IFNA(VLOOKUP(D3849,states!A$2:C$10,3,FALSE),1))</f>
        <v>53</v>
      </c>
      <c r="AB3849" t="str">
        <f>IF(V3849="","",V3849)</f>
        <v/>
      </c>
      <c r="AC3849" s="2" t="str">
        <f>_xlfn.IFNA(VLOOKUP(D3849,states!A$2:C$10,2,FALSE),"XX")</f>
        <v>A</v>
      </c>
      <c r="AD3849">
        <f>E3849</f>
        <v>0</v>
      </c>
      <c r="AE3849">
        <f>_xlfn.IFNA(VLOOKUP(D3849,states!A$2:D$10,4,FALSE),0)</f>
        <v>2</v>
      </c>
      <c r="AF3849">
        <v>0.5</v>
      </c>
      <c r="AG3849">
        <f>IF(AE3849=0,AF3849,IF(AE3849=1,IF(F3849=0.5,0.5,IF(H3849=1,0.5,1.5)),IF(F3849=0.5,0.5,IF(H3849=1,2.5,1.5))))</f>
        <v>1.5</v>
      </c>
      <c r="AH3849" s="7">
        <f>IF(AC3849="XX",0,1/C3849^(1/5)*IF(E3849=0,100,1)/(E3849+1)^(1/4))</f>
        <v>198.89224728747513</v>
      </c>
    </row>
    <row r="3850" spans="1:34">
      <c r="A3850">
        <v>3930</v>
      </c>
      <c r="B3850" s="1">
        <v>20682.761299999998</v>
      </c>
      <c r="C3850" s="6">
        <v>5.0000000000000001E-3</v>
      </c>
      <c r="D3850" t="s">
        <v>3</v>
      </c>
      <c r="E3850">
        <v>0</v>
      </c>
      <c r="F3850">
        <v>6.5</v>
      </c>
      <c r="G3850" t="s">
        <v>1</v>
      </c>
      <c r="H3850">
        <v>2</v>
      </c>
      <c r="I3850" t="s">
        <v>0</v>
      </c>
      <c r="J3850">
        <v>1</v>
      </c>
      <c r="K3850">
        <v>5.5</v>
      </c>
      <c r="L3850" t="s">
        <v>1</v>
      </c>
      <c r="M3850">
        <v>2</v>
      </c>
      <c r="N3850" t="s">
        <v>3986</v>
      </c>
      <c r="O3850">
        <v>1</v>
      </c>
      <c r="P3850" t="str">
        <f>D3850&amp;"-"&amp;F3850&amp;"-"&amp;G3850&amp;"-"&amp;E3850&amp;"-"&amp;H3850</f>
        <v>A2Delta-6.5-e-0-2</v>
      </c>
      <c r="Q3850" t="str">
        <f>I3850&amp;"-"&amp;K3850&amp;"-"&amp;L3850&amp;"-"&amp;J3850&amp;"-"&amp;M3850</f>
        <v>X2Pi-5.5-e-1-2</v>
      </c>
      <c r="R3850">
        <f>B3850+S3850</f>
        <v>23970.871672312998</v>
      </c>
      <c r="S3850">
        <f>_xlfn.IFNA(VLOOKUP(Q3850,'MARVEL-X'!A$2:I$1400,7,FALSE),VLOOKUP(Q3850,MARVEL!A$2:J$1522,10,FALSE))</f>
        <v>3288.110372313</v>
      </c>
      <c r="T3850">
        <f>IF(P3850=P3849,R3850+T3849,R3850)</f>
        <v>71912.575722691996</v>
      </c>
      <c r="U3850">
        <f>IF(P3850=P3849,1+U3849,1)</f>
        <v>3</v>
      </c>
      <c r="V3850" t="str">
        <f t="shared" si="60"/>
        <v/>
      </c>
      <c r="W3850" t="str">
        <f>IF(V3850="","",IF(ABS(V3850-R3850)&gt;W$1,ABS(V3850-R3850),""))</f>
        <v/>
      </c>
      <c r="X3850" t="str">
        <f>Y3850&amp;"-"&amp;Z3850&amp;"-"&amp;AC3850&amp;"-"&amp;AD3850&amp;"-"&amp;AG3850</f>
        <v>6.5-e-A-0-1.5</v>
      </c>
      <c r="Y3850">
        <f>F3850</f>
        <v>6.5</v>
      </c>
      <c r="Z3850" s="2" t="str">
        <f>G3850</f>
        <v>e</v>
      </c>
      <c r="AA3850">
        <f>_xlfn.IFNA(VLOOKUP(X3850,'duo-out'!A$2:Q$5000,5,FALSE),E3850+10*(H3850-1)+1+_xlfn.IFNA(VLOOKUP(D3850,states!A$2:C$10,3,FALSE),1))</f>
        <v>53</v>
      </c>
      <c r="AB3850" t="str">
        <f>IF(V3850="","",V3850)</f>
        <v/>
      </c>
      <c r="AC3850" s="2" t="str">
        <f>_xlfn.IFNA(VLOOKUP(D3850,states!A$2:C$10,2,FALSE),"XX")</f>
        <v>A</v>
      </c>
      <c r="AD3850">
        <f>E3850</f>
        <v>0</v>
      </c>
      <c r="AE3850">
        <f>_xlfn.IFNA(VLOOKUP(D3850,states!A$2:D$10,4,FALSE),0)</f>
        <v>2</v>
      </c>
      <c r="AF3850">
        <v>0.5</v>
      </c>
      <c r="AG3850">
        <f>IF(AE3850=0,AF3850,IF(AE3850=1,IF(F3850=0.5,0.5,IF(H3850=1,0.5,1.5)),IF(F3850=0.5,0.5,IF(H3850=1,2.5,1.5))))</f>
        <v>1.5</v>
      </c>
      <c r="AH3850" s="7">
        <f>IF(AC3850="XX",0,1/C3850^(1/5)*IF(E3850=0,100,1)/(E3850+1)^(1/4))</f>
        <v>288.53998118144267</v>
      </c>
    </row>
    <row r="3851" spans="1:34">
      <c r="A3851">
        <v>3440</v>
      </c>
      <c r="B3851" s="1">
        <v>22973.007699999998</v>
      </c>
      <c r="C3851" s="6">
        <v>5.0000000000000001E-3</v>
      </c>
      <c r="D3851" t="s">
        <v>3</v>
      </c>
      <c r="E3851">
        <v>0</v>
      </c>
      <c r="F3851">
        <v>6.5</v>
      </c>
      <c r="G3851" t="s">
        <v>1</v>
      </c>
      <c r="H3851">
        <v>2</v>
      </c>
      <c r="I3851" t="s">
        <v>0</v>
      </c>
      <c r="J3851">
        <v>0</v>
      </c>
      <c r="K3851">
        <v>7.5</v>
      </c>
      <c r="L3851" t="s">
        <v>1</v>
      </c>
      <c r="M3851">
        <v>2</v>
      </c>
      <c r="N3851" t="s">
        <v>3496</v>
      </c>
      <c r="O3851">
        <v>1</v>
      </c>
      <c r="P3851" t="str">
        <f>D3851&amp;"-"&amp;F3851&amp;"-"&amp;G3851&amp;"-"&amp;E3851&amp;"-"&amp;H3851</f>
        <v>A2Delta-6.5-e-0-2</v>
      </c>
      <c r="Q3851" t="str">
        <f>I3851&amp;"-"&amp;K3851&amp;"-"&amp;L3851&amp;"-"&amp;J3851&amp;"-"&amp;M3851</f>
        <v>X2Pi-7.5-e-0-2</v>
      </c>
      <c r="R3851">
        <f>B3851+S3851</f>
        <v>23970.872083962</v>
      </c>
      <c r="S3851">
        <f>_xlfn.IFNA(VLOOKUP(Q3851,'MARVEL-X'!A$2:I$1400,7,FALSE),VLOOKUP(Q3851,MARVEL!A$2:J$1522,10,FALSE))</f>
        <v>997.86438396200003</v>
      </c>
      <c r="T3851">
        <f>IF(P3851=P3850,R3851+T3850,R3851)</f>
        <v>95883.447806654003</v>
      </c>
      <c r="U3851">
        <f>IF(P3851=P3850,1+U3850,1)</f>
        <v>4</v>
      </c>
      <c r="V3851" t="str">
        <f t="shared" si="60"/>
        <v/>
      </c>
      <c r="W3851" t="str">
        <f>IF(V3851="","",IF(ABS(V3851-R3851)&gt;W$1,ABS(V3851-R3851),""))</f>
        <v/>
      </c>
      <c r="X3851" t="str">
        <f>Y3851&amp;"-"&amp;Z3851&amp;"-"&amp;AC3851&amp;"-"&amp;AD3851&amp;"-"&amp;AG3851</f>
        <v>6.5-e-A-0-1.5</v>
      </c>
      <c r="Y3851">
        <f>F3851</f>
        <v>6.5</v>
      </c>
      <c r="Z3851" s="2" t="str">
        <f>G3851</f>
        <v>e</v>
      </c>
      <c r="AA3851">
        <f>_xlfn.IFNA(VLOOKUP(X3851,'duo-out'!A$2:Q$5000,5,FALSE),E3851+10*(H3851-1)+1+_xlfn.IFNA(VLOOKUP(D3851,states!A$2:C$10,3,FALSE),1))</f>
        <v>53</v>
      </c>
      <c r="AB3851" t="str">
        <f>IF(V3851="","",V3851)</f>
        <v/>
      </c>
      <c r="AC3851" s="2" t="str">
        <f>_xlfn.IFNA(VLOOKUP(D3851,states!A$2:C$10,2,FALSE),"XX")</f>
        <v>A</v>
      </c>
      <c r="AD3851">
        <f>E3851</f>
        <v>0</v>
      </c>
      <c r="AE3851">
        <f>_xlfn.IFNA(VLOOKUP(D3851,states!A$2:D$10,4,FALSE),0)</f>
        <v>2</v>
      </c>
      <c r="AF3851">
        <v>0.5</v>
      </c>
      <c r="AG3851">
        <f>IF(AE3851=0,AF3851,IF(AE3851=1,IF(F3851=0.5,0.5,IF(H3851=1,0.5,1.5)),IF(F3851=0.5,0.5,IF(H3851=1,2.5,1.5))))</f>
        <v>1.5</v>
      </c>
      <c r="AH3851" s="7">
        <f>IF(AC3851="XX",0,1/C3851^(1/5)*IF(E3851=0,100,1)/(E3851+1)^(1/4))</f>
        <v>288.53998118144267</v>
      </c>
    </row>
    <row r="3852" spans="1:34">
      <c r="A3852">
        <v>3371</v>
      </c>
      <c r="B3852" s="1">
        <v>23194.733499999998</v>
      </c>
      <c r="C3852" s="6">
        <v>6.0819999999999997E-3</v>
      </c>
      <c r="D3852" t="s">
        <v>3</v>
      </c>
      <c r="E3852">
        <v>0</v>
      </c>
      <c r="F3852">
        <v>6.5</v>
      </c>
      <c r="G3852" t="s">
        <v>1</v>
      </c>
      <c r="H3852">
        <v>2</v>
      </c>
      <c r="I3852" t="s">
        <v>0</v>
      </c>
      <c r="J3852">
        <v>0</v>
      </c>
      <c r="K3852">
        <v>6.5</v>
      </c>
      <c r="L3852" t="s">
        <v>2</v>
      </c>
      <c r="M3852">
        <v>2</v>
      </c>
      <c r="N3852" t="s">
        <v>3427</v>
      </c>
      <c r="O3852">
        <v>1</v>
      </c>
      <c r="P3852" t="str">
        <f>D3852&amp;"-"&amp;F3852&amp;"-"&amp;G3852&amp;"-"&amp;E3852&amp;"-"&amp;H3852</f>
        <v>A2Delta-6.5-e-0-2</v>
      </c>
      <c r="Q3852" t="str">
        <f>I3852&amp;"-"&amp;K3852&amp;"-"&amp;L3852&amp;"-"&amp;J3852&amp;"-"&amp;M3852</f>
        <v>X2Pi-6.5-f-0-2</v>
      </c>
      <c r="R3852">
        <f>B3852+S3852</f>
        <v>23970.868398135997</v>
      </c>
      <c r="S3852">
        <f>_xlfn.IFNA(VLOOKUP(Q3852,'MARVEL-X'!A$2:I$1400,7,FALSE),VLOOKUP(Q3852,MARVEL!A$2:J$1522,10,FALSE))</f>
        <v>776.13489813599995</v>
      </c>
      <c r="T3852">
        <f>IF(P3852=P3851,R3852+T3851,R3852)</f>
        <v>119854.31620479</v>
      </c>
      <c r="U3852">
        <f>IF(P3852=P3851,1+U3851,1)</f>
        <v>5</v>
      </c>
      <c r="V3852" t="str">
        <f t="shared" si="60"/>
        <v/>
      </c>
      <c r="W3852" t="str">
        <f>IF(V3852="","",IF(ABS(V3852-R3852)&gt;W$1,ABS(V3852-R3852),""))</f>
        <v/>
      </c>
      <c r="X3852" t="str">
        <f>Y3852&amp;"-"&amp;Z3852&amp;"-"&amp;AC3852&amp;"-"&amp;AD3852&amp;"-"&amp;AG3852</f>
        <v>6.5-e-A-0-1.5</v>
      </c>
      <c r="Y3852">
        <f>F3852</f>
        <v>6.5</v>
      </c>
      <c r="Z3852" s="2" t="str">
        <f>G3852</f>
        <v>e</v>
      </c>
      <c r="AA3852">
        <f>_xlfn.IFNA(VLOOKUP(X3852,'duo-out'!A$2:Q$5000,5,FALSE),E3852+10*(H3852-1)+1+_xlfn.IFNA(VLOOKUP(D3852,states!A$2:C$10,3,FALSE),1))</f>
        <v>53</v>
      </c>
      <c r="AB3852" t="str">
        <f>IF(V3852="","",V3852)</f>
        <v/>
      </c>
      <c r="AC3852" s="2" t="str">
        <f>_xlfn.IFNA(VLOOKUP(D3852,states!A$2:C$10,2,FALSE),"XX")</f>
        <v>A</v>
      </c>
      <c r="AD3852">
        <f>E3852</f>
        <v>0</v>
      </c>
      <c r="AE3852">
        <f>_xlfn.IFNA(VLOOKUP(D3852,states!A$2:D$10,4,FALSE),0)</f>
        <v>2</v>
      </c>
      <c r="AF3852">
        <v>0.5</v>
      </c>
      <c r="AG3852">
        <f>IF(AE3852=0,AF3852,IF(AE3852=1,IF(F3852=0.5,0.5,IF(H3852=1,0.5,1.5)),IF(F3852=0.5,0.5,IF(H3852=1,2.5,1.5))))</f>
        <v>1.5</v>
      </c>
      <c r="AH3852" s="7">
        <f>IF(AC3852="XX",0,1/C3852^(1/5)*IF(E3852=0,100,1)/(E3852+1)^(1/4))</f>
        <v>277.4538252743485</v>
      </c>
    </row>
    <row r="3853" spans="1:34">
      <c r="A3853">
        <v>3348</v>
      </c>
      <c r="B3853" s="1">
        <v>23393.573799999998</v>
      </c>
      <c r="C3853" s="6">
        <v>5.0000000000000001E-3</v>
      </c>
      <c r="D3853" t="s">
        <v>3</v>
      </c>
      <c r="E3853">
        <v>0</v>
      </c>
      <c r="F3853">
        <v>6.5</v>
      </c>
      <c r="G3853" t="s">
        <v>1</v>
      </c>
      <c r="H3853">
        <v>2</v>
      </c>
      <c r="I3853" t="s">
        <v>0</v>
      </c>
      <c r="J3853">
        <v>0</v>
      </c>
      <c r="K3853">
        <v>5.5</v>
      </c>
      <c r="L3853" t="s">
        <v>1</v>
      </c>
      <c r="M3853">
        <v>2</v>
      </c>
      <c r="N3853" t="s">
        <v>3404</v>
      </c>
      <c r="O3853">
        <v>1</v>
      </c>
      <c r="P3853" t="str">
        <f>D3853&amp;"-"&amp;F3853&amp;"-"&amp;G3853&amp;"-"&amp;E3853&amp;"-"&amp;H3853</f>
        <v>A2Delta-6.5-e-0-2</v>
      </c>
      <c r="Q3853" t="str">
        <f>I3853&amp;"-"&amp;K3853&amp;"-"&amp;L3853&amp;"-"&amp;J3853&amp;"-"&amp;M3853</f>
        <v>X2Pi-5.5-e-0-2</v>
      </c>
      <c r="R3853">
        <f>B3853+S3853</f>
        <v>23970.876507513</v>
      </c>
      <c r="S3853">
        <f>_xlfn.IFNA(VLOOKUP(Q3853,'MARVEL-X'!A$2:I$1400,7,FALSE),VLOOKUP(Q3853,MARVEL!A$2:J$1522,10,FALSE))</f>
        <v>577.30270751299997</v>
      </c>
      <c r="T3853">
        <f>IF(P3853=P3852,R3853+T3852,R3853)</f>
        <v>143825.19271230299</v>
      </c>
      <c r="U3853">
        <f>IF(P3853=P3852,1+U3852,1)</f>
        <v>6</v>
      </c>
      <c r="V3853" t="str">
        <f t="shared" si="60"/>
        <v/>
      </c>
      <c r="W3853" t="str">
        <f>IF(V3853="","",IF(ABS(V3853-R3853)&gt;W$1,ABS(V3853-R3853),""))</f>
        <v/>
      </c>
      <c r="X3853" t="str">
        <f>Y3853&amp;"-"&amp;Z3853&amp;"-"&amp;AC3853&amp;"-"&amp;AD3853&amp;"-"&amp;AG3853</f>
        <v>6.5-e-A-0-1.5</v>
      </c>
      <c r="Y3853">
        <f>F3853</f>
        <v>6.5</v>
      </c>
      <c r="Z3853" s="2" t="str">
        <f>G3853</f>
        <v>e</v>
      </c>
      <c r="AA3853">
        <f>_xlfn.IFNA(VLOOKUP(X3853,'duo-out'!A$2:Q$5000,5,FALSE),E3853+10*(H3853-1)+1+_xlfn.IFNA(VLOOKUP(D3853,states!A$2:C$10,3,FALSE),1))</f>
        <v>53</v>
      </c>
      <c r="AB3853" t="str">
        <f>IF(V3853="","",V3853)</f>
        <v/>
      </c>
      <c r="AC3853" s="2" t="str">
        <f>_xlfn.IFNA(VLOOKUP(D3853,states!A$2:C$10,2,FALSE),"XX")</f>
        <v>A</v>
      </c>
      <c r="AD3853">
        <f>E3853</f>
        <v>0</v>
      </c>
      <c r="AE3853">
        <f>_xlfn.IFNA(VLOOKUP(D3853,states!A$2:D$10,4,FALSE),0)</f>
        <v>2</v>
      </c>
      <c r="AF3853">
        <v>0.5</v>
      </c>
      <c r="AG3853">
        <f>IF(AE3853=0,AF3853,IF(AE3853=1,IF(F3853=0.5,0.5,IF(H3853=1,0.5,1.5)),IF(F3853=0.5,0.5,IF(H3853=1,2.5,1.5))))</f>
        <v>1.5</v>
      </c>
      <c r="AH3853" s="7">
        <f>IF(AC3853="XX",0,1/C3853^(1/5)*IF(E3853=0,100,1)/(E3853+1)^(1/4))</f>
        <v>288.53998118144267</v>
      </c>
    </row>
    <row r="3854" spans="1:34">
      <c r="A3854">
        <v>2839</v>
      </c>
      <c r="B3854" s="1">
        <v>22973.0062</v>
      </c>
      <c r="C3854" s="6">
        <v>5.0000000000000001E-3</v>
      </c>
      <c r="D3854" t="s">
        <v>3</v>
      </c>
      <c r="E3854">
        <v>0</v>
      </c>
      <c r="F3854">
        <v>6.5</v>
      </c>
      <c r="G3854" t="s">
        <v>1</v>
      </c>
      <c r="H3854">
        <v>2</v>
      </c>
      <c r="I3854" t="s">
        <v>0</v>
      </c>
      <c r="J3854">
        <v>0</v>
      </c>
      <c r="K3854">
        <v>7.5</v>
      </c>
      <c r="L3854" t="s">
        <v>1</v>
      </c>
      <c r="M3854">
        <v>2</v>
      </c>
      <c r="N3854" t="s">
        <v>2895</v>
      </c>
      <c r="O3854">
        <v>1</v>
      </c>
      <c r="P3854" t="str">
        <f>D3854&amp;"-"&amp;F3854&amp;"-"&amp;G3854&amp;"-"&amp;E3854&amp;"-"&amp;H3854</f>
        <v>A2Delta-6.5-e-0-2</v>
      </c>
      <c r="Q3854" t="str">
        <f>I3854&amp;"-"&amp;K3854&amp;"-"&amp;L3854&amp;"-"&amp;J3854&amp;"-"&amp;M3854</f>
        <v>X2Pi-7.5-e-0-2</v>
      </c>
      <c r="R3854">
        <f>B3854+S3854</f>
        <v>23970.870583962002</v>
      </c>
      <c r="S3854">
        <f>_xlfn.IFNA(VLOOKUP(Q3854,'MARVEL-X'!A$2:I$1400,7,FALSE),VLOOKUP(Q3854,MARVEL!A$2:J$1522,10,FALSE))</f>
        <v>997.86438396200003</v>
      </c>
      <c r="T3854">
        <f>IF(P3854=P3853,R3854+T3853,R3854)</f>
        <v>167796.063296265</v>
      </c>
      <c r="U3854">
        <f>IF(P3854=P3853,1+U3853,1)</f>
        <v>7</v>
      </c>
      <c r="V3854" t="str">
        <f t="shared" si="60"/>
        <v/>
      </c>
      <c r="W3854" t="str">
        <f>IF(V3854="","",IF(ABS(V3854-R3854)&gt;W$1,ABS(V3854-R3854),""))</f>
        <v/>
      </c>
      <c r="X3854" t="str">
        <f>Y3854&amp;"-"&amp;Z3854&amp;"-"&amp;AC3854&amp;"-"&amp;AD3854&amp;"-"&amp;AG3854</f>
        <v>6.5-e-A-0-1.5</v>
      </c>
      <c r="Y3854">
        <f>F3854</f>
        <v>6.5</v>
      </c>
      <c r="Z3854" s="2" t="str">
        <f>G3854</f>
        <v>e</v>
      </c>
      <c r="AA3854">
        <f>_xlfn.IFNA(VLOOKUP(X3854,'duo-out'!A$2:Q$5000,5,FALSE),E3854+10*(H3854-1)+1+_xlfn.IFNA(VLOOKUP(D3854,states!A$2:C$10,3,FALSE),1))</f>
        <v>53</v>
      </c>
      <c r="AB3854" t="str">
        <f>IF(V3854="","",V3854)</f>
        <v/>
      </c>
      <c r="AC3854" s="2" t="str">
        <f>_xlfn.IFNA(VLOOKUP(D3854,states!A$2:C$10,2,FALSE),"XX")</f>
        <v>A</v>
      </c>
      <c r="AD3854">
        <f>E3854</f>
        <v>0</v>
      </c>
      <c r="AE3854">
        <f>_xlfn.IFNA(VLOOKUP(D3854,states!A$2:D$10,4,FALSE),0)</f>
        <v>2</v>
      </c>
      <c r="AF3854">
        <v>0.5</v>
      </c>
      <c r="AG3854">
        <f>IF(AE3854=0,AF3854,IF(AE3854=1,IF(F3854=0.5,0.5,IF(H3854=1,0.5,1.5)),IF(F3854=0.5,0.5,IF(H3854=1,2.5,1.5))))</f>
        <v>1.5</v>
      </c>
      <c r="AH3854" s="7">
        <f>IF(AC3854="XX",0,1/C3854^(1/5)*IF(E3854=0,100,1)/(E3854+1)^(1/4))</f>
        <v>288.53998118144267</v>
      </c>
    </row>
    <row r="3855" spans="1:34">
      <c r="A3855">
        <v>2</v>
      </c>
      <c r="B3855" s="1">
        <v>23194.796200000001</v>
      </c>
      <c r="C3855" s="6">
        <v>5.0000000000000001E-3</v>
      </c>
      <c r="D3855" t="s">
        <v>3</v>
      </c>
      <c r="E3855">
        <v>0</v>
      </c>
      <c r="F3855">
        <v>6.5</v>
      </c>
      <c r="G3855" t="s">
        <v>1</v>
      </c>
      <c r="H3855">
        <v>2</v>
      </c>
      <c r="I3855" t="s">
        <v>0</v>
      </c>
      <c r="J3855">
        <v>0</v>
      </c>
      <c r="K3855">
        <v>6.5</v>
      </c>
      <c r="L3855" t="s">
        <v>2</v>
      </c>
      <c r="M3855">
        <v>2</v>
      </c>
      <c r="N3855" t="s">
        <v>57</v>
      </c>
      <c r="O3855">
        <v>-1</v>
      </c>
      <c r="P3855" t="str">
        <f>D3855&amp;"-"&amp;F3855&amp;"-"&amp;G3855&amp;"-"&amp;E3855&amp;"-"&amp;H3855</f>
        <v>A2Delta-6.5-e-0-2</v>
      </c>
      <c r="Q3855" t="str">
        <f>I3855&amp;"-"&amp;K3855&amp;"-"&amp;L3855&amp;"-"&amp;J3855&amp;"-"&amp;M3855</f>
        <v>X2Pi-6.5-f-0-2</v>
      </c>
      <c r="R3855">
        <f>B3855+S3855</f>
        <v>23970.931098135999</v>
      </c>
      <c r="S3855">
        <f>_xlfn.IFNA(VLOOKUP(Q3855,'MARVEL-X'!A$2:I$1400,7,FALSE),VLOOKUP(Q3855,MARVEL!A$2:J$1522,10,FALSE))</f>
        <v>776.13489813599995</v>
      </c>
      <c r="T3855">
        <f>IF(P3855=P3854,R3855+T3854,R3855)</f>
        <v>191766.994394401</v>
      </c>
      <c r="U3855">
        <f>IF(P3855=P3854,1+U3854,1)</f>
        <v>8</v>
      </c>
      <c r="V3855" t="str">
        <f t="shared" si="60"/>
        <v/>
      </c>
      <c r="W3855" t="str">
        <f>IF(V3855="","",IF(ABS(V3855-R3855)&gt;W$1,ABS(V3855-R3855),""))</f>
        <v/>
      </c>
      <c r="X3855" t="str">
        <f>Y3855&amp;"-"&amp;Z3855&amp;"-"&amp;AC3855&amp;"-"&amp;AD3855&amp;"-"&amp;AG3855</f>
        <v>6.5-e-A-0-1.5</v>
      </c>
      <c r="Y3855">
        <f>F3855</f>
        <v>6.5</v>
      </c>
      <c r="Z3855" s="2" t="str">
        <f>G3855</f>
        <v>e</v>
      </c>
      <c r="AA3855">
        <f>_xlfn.IFNA(VLOOKUP(X3855,'duo-out'!A$2:Q$5000,5,FALSE),E3855+10*(H3855-1)+1+_xlfn.IFNA(VLOOKUP(D3855,states!A$2:C$10,3,FALSE),1))</f>
        <v>53</v>
      </c>
      <c r="AB3855" t="str">
        <f>IF(V3855="","",V3855)</f>
        <v/>
      </c>
      <c r="AC3855" s="2" t="str">
        <f>_xlfn.IFNA(VLOOKUP(D3855,states!A$2:C$10,2,FALSE),"XX")</f>
        <v>A</v>
      </c>
      <c r="AD3855">
        <f>E3855</f>
        <v>0</v>
      </c>
      <c r="AE3855">
        <f>_xlfn.IFNA(VLOOKUP(D3855,states!A$2:D$10,4,FALSE),0)</f>
        <v>2</v>
      </c>
      <c r="AF3855">
        <v>0.5</v>
      </c>
      <c r="AG3855">
        <f>IF(AE3855=0,AF3855,IF(AE3855=1,IF(F3855=0.5,0.5,IF(H3855=1,0.5,1.5)),IF(F3855=0.5,0.5,IF(H3855=1,2.5,1.5))))</f>
        <v>1.5</v>
      </c>
      <c r="AH3855" s="7">
        <f>IF(AC3855="XX",0,1/C3855^(1/5)*IF(E3855=0,100,1)/(E3855+1)^(1/4))</f>
        <v>288.53998118144267</v>
      </c>
    </row>
    <row r="3856" spans="1:34">
      <c r="A3856">
        <v>2762</v>
      </c>
      <c r="B3856" s="1">
        <v>23393.574199999999</v>
      </c>
      <c r="C3856" s="6">
        <v>5.0000000000000001E-3</v>
      </c>
      <c r="D3856" t="s">
        <v>3</v>
      </c>
      <c r="E3856">
        <v>0</v>
      </c>
      <c r="F3856">
        <v>6.5</v>
      </c>
      <c r="G3856" t="s">
        <v>1</v>
      </c>
      <c r="H3856">
        <v>2</v>
      </c>
      <c r="I3856" t="s">
        <v>0</v>
      </c>
      <c r="J3856">
        <v>0</v>
      </c>
      <c r="K3856">
        <v>5.5</v>
      </c>
      <c r="L3856" t="s">
        <v>1</v>
      </c>
      <c r="M3856">
        <v>2</v>
      </c>
      <c r="N3856" t="s">
        <v>2818</v>
      </c>
      <c r="O3856">
        <v>1</v>
      </c>
      <c r="P3856" t="str">
        <f>D3856&amp;"-"&amp;F3856&amp;"-"&amp;G3856&amp;"-"&amp;E3856&amp;"-"&amp;H3856</f>
        <v>A2Delta-6.5-e-0-2</v>
      </c>
      <c r="Q3856" t="str">
        <f>I3856&amp;"-"&amp;K3856&amp;"-"&amp;L3856&amp;"-"&amp;J3856&amp;"-"&amp;M3856</f>
        <v>X2Pi-5.5-e-0-2</v>
      </c>
      <c r="R3856">
        <f>B3856+S3856</f>
        <v>23970.876907513</v>
      </c>
      <c r="S3856">
        <f>_xlfn.IFNA(VLOOKUP(Q3856,'MARVEL-X'!A$2:I$1400,7,FALSE),VLOOKUP(Q3856,MARVEL!A$2:J$1522,10,FALSE))</f>
        <v>577.30270751299997</v>
      </c>
      <c r="T3856">
        <f>IF(P3856=P3855,R3856+T3855,R3856)</f>
        <v>215737.87130191401</v>
      </c>
      <c r="U3856">
        <f>IF(P3856=P3855,1+U3855,1)</f>
        <v>9</v>
      </c>
      <c r="V3856" t="str">
        <f t="shared" si="60"/>
        <v/>
      </c>
      <c r="W3856" t="str">
        <f>IF(V3856="","",IF(ABS(V3856-R3856)&gt;W$1,ABS(V3856-R3856),""))</f>
        <v/>
      </c>
      <c r="X3856" t="str">
        <f>Y3856&amp;"-"&amp;Z3856&amp;"-"&amp;AC3856&amp;"-"&amp;AD3856&amp;"-"&amp;AG3856</f>
        <v>6.5-e-A-0-1.5</v>
      </c>
      <c r="Y3856">
        <f>F3856</f>
        <v>6.5</v>
      </c>
      <c r="Z3856" s="2" t="str">
        <f>G3856</f>
        <v>e</v>
      </c>
      <c r="AA3856">
        <f>_xlfn.IFNA(VLOOKUP(X3856,'duo-out'!A$2:Q$5000,5,FALSE),E3856+10*(H3856-1)+1+_xlfn.IFNA(VLOOKUP(D3856,states!A$2:C$10,3,FALSE),1))</f>
        <v>53</v>
      </c>
      <c r="AB3856" t="str">
        <f>IF(V3856="","",V3856)</f>
        <v/>
      </c>
      <c r="AC3856" s="2" t="str">
        <f>_xlfn.IFNA(VLOOKUP(D3856,states!A$2:C$10,2,FALSE),"XX")</f>
        <v>A</v>
      </c>
      <c r="AD3856">
        <f>E3856</f>
        <v>0</v>
      </c>
      <c r="AE3856">
        <f>_xlfn.IFNA(VLOOKUP(D3856,states!A$2:D$10,4,FALSE),0)</f>
        <v>2</v>
      </c>
      <c r="AF3856">
        <v>0.5</v>
      </c>
      <c r="AG3856">
        <f>IF(AE3856=0,AF3856,IF(AE3856=1,IF(F3856=0.5,0.5,IF(H3856=1,0.5,1.5)),IF(F3856=0.5,0.5,IF(H3856=1,2.5,1.5))))</f>
        <v>1.5</v>
      </c>
      <c r="AH3856" s="7">
        <f>IF(AC3856="XX",0,1/C3856^(1/5)*IF(E3856=0,100,1)/(E3856+1)^(1/4))</f>
        <v>288.53998118144267</v>
      </c>
    </row>
    <row r="3857" spans="1:34">
      <c r="A3857">
        <v>5440</v>
      </c>
      <c r="B3857" s="1">
        <v>23194.690999999999</v>
      </c>
      <c r="C3857" s="6">
        <v>0.05</v>
      </c>
      <c r="D3857" t="s">
        <v>3</v>
      </c>
      <c r="E3857">
        <v>0</v>
      </c>
      <c r="F3857">
        <v>6.5</v>
      </c>
      <c r="G3857" t="s">
        <v>1</v>
      </c>
      <c r="H3857">
        <v>2</v>
      </c>
      <c r="I3857" t="s">
        <v>0</v>
      </c>
      <c r="J3857">
        <v>0</v>
      </c>
      <c r="K3857">
        <v>6.5</v>
      </c>
      <c r="L3857" t="s">
        <v>2</v>
      </c>
      <c r="M3857">
        <v>2</v>
      </c>
      <c r="N3857" t="s">
        <v>5496</v>
      </c>
      <c r="O3857">
        <v>1</v>
      </c>
      <c r="P3857" t="str">
        <f>D3857&amp;"-"&amp;F3857&amp;"-"&amp;G3857&amp;"-"&amp;E3857&amp;"-"&amp;H3857</f>
        <v>A2Delta-6.5-e-0-2</v>
      </c>
      <c r="Q3857" t="str">
        <f>I3857&amp;"-"&amp;K3857&amp;"-"&amp;L3857&amp;"-"&amp;J3857&amp;"-"&amp;M3857</f>
        <v>X2Pi-6.5-f-0-2</v>
      </c>
      <c r="R3857">
        <f>B3857+S3857</f>
        <v>23970.825898135998</v>
      </c>
      <c r="S3857">
        <f>_xlfn.IFNA(VLOOKUP(Q3857,'MARVEL-X'!A$2:I$1400,7,FALSE),VLOOKUP(Q3857,MARVEL!A$2:J$1522,10,FALSE))</f>
        <v>776.13489813599995</v>
      </c>
      <c r="T3857">
        <f>IF(P3857=P3856,R3857+T3856,R3857)</f>
        <v>239708.69720005</v>
      </c>
      <c r="U3857">
        <f>IF(P3857=P3856,1+U3856,1)</f>
        <v>10</v>
      </c>
      <c r="V3857" t="str">
        <f t="shared" si="60"/>
        <v/>
      </c>
      <c r="W3857" t="str">
        <f>IF(V3857="","",IF(ABS(V3857-R3857)&gt;W$1,ABS(V3857-R3857),""))</f>
        <v/>
      </c>
      <c r="X3857" t="str">
        <f>Y3857&amp;"-"&amp;Z3857&amp;"-"&amp;AC3857&amp;"-"&amp;AD3857&amp;"-"&amp;AG3857</f>
        <v>6.5-e-A-0-1.5</v>
      </c>
      <c r="Y3857">
        <f>F3857</f>
        <v>6.5</v>
      </c>
      <c r="Z3857" s="2" t="str">
        <f>G3857</f>
        <v>e</v>
      </c>
      <c r="AA3857">
        <f>_xlfn.IFNA(VLOOKUP(X3857,'duo-out'!A$2:Q$5000,5,FALSE),E3857+10*(H3857-1)+1+_xlfn.IFNA(VLOOKUP(D3857,states!A$2:C$10,3,FALSE),1))</f>
        <v>53</v>
      </c>
      <c r="AB3857" t="str">
        <f>IF(V3857="","",V3857)</f>
        <v/>
      </c>
      <c r="AC3857" s="2" t="str">
        <f>_xlfn.IFNA(VLOOKUP(D3857,states!A$2:C$10,2,FALSE),"XX")</f>
        <v>A</v>
      </c>
      <c r="AD3857">
        <f>E3857</f>
        <v>0</v>
      </c>
      <c r="AE3857">
        <f>_xlfn.IFNA(VLOOKUP(D3857,states!A$2:D$10,4,FALSE),0)</f>
        <v>2</v>
      </c>
      <c r="AF3857">
        <v>0.5</v>
      </c>
      <c r="AG3857">
        <f>IF(AE3857=0,AF3857,IF(AE3857=1,IF(F3857=0.5,0.5,IF(H3857=1,0.5,1.5)),IF(F3857=0.5,0.5,IF(H3857=1,2.5,1.5))))</f>
        <v>1.5</v>
      </c>
      <c r="AH3857" s="7">
        <f>IF(AC3857="XX",0,1/C3857^(1/5)*IF(E3857=0,100,1)/(E3857+1)^(1/4))</f>
        <v>182.05642030260799</v>
      </c>
    </row>
    <row r="3858" spans="1:34">
      <c r="A3858">
        <v>5420</v>
      </c>
      <c r="B3858" s="1">
        <v>23393.562999999998</v>
      </c>
      <c r="C3858" s="6">
        <v>0.05</v>
      </c>
      <c r="D3858" t="s">
        <v>3</v>
      </c>
      <c r="E3858">
        <v>0</v>
      </c>
      <c r="F3858">
        <v>6.5</v>
      </c>
      <c r="G3858" t="s">
        <v>1</v>
      </c>
      <c r="H3858">
        <v>2</v>
      </c>
      <c r="I3858" t="s">
        <v>0</v>
      </c>
      <c r="J3858">
        <v>0</v>
      </c>
      <c r="K3858">
        <v>5.5</v>
      </c>
      <c r="L3858" t="s">
        <v>1</v>
      </c>
      <c r="M3858">
        <v>2</v>
      </c>
      <c r="N3858" t="s">
        <v>5476</v>
      </c>
      <c r="O3858">
        <v>1</v>
      </c>
      <c r="P3858" t="str">
        <f>D3858&amp;"-"&amp;F3858&amp;"-"&amp;G3858&amp;"-"&amp;E3858&amp;"-"&amp;H3858</f>
        <v>A2Delta-6.5-e-0-2</v>
      </c>
      <c r="Q3858" t="str">
        <f>I3858&amp;"-"&amp;K3858&amp;"-"&amp;L3858&amp;"-"&amp;J3858&amp;"-"&amp;M3858</f>
        <v>X2Pi-5.5-e-0-2</v>
      </c>
      <c r="R3858">
        <f>B3858+S3858</f>
        <v>23970.865707513</v>
      </c>
      <c r="S3858">
        <f>_xlfn.IFNA(VLOOKUP(Q3858,'MARVEL-X'!A$2:I$1400,7,FALSE),VLOOKUP(Q3858,MARVEL!A$2:J$1522,10,FALSE))</f>
        <v>577.30270751299997</v>
      </c>
      <c r="T3858">
        <f>IF(P3858=P3857,R3858+T3857,R3858)</f>
        <v>263679.562907563</v>
      </c>
      <c r="U3858">
        <f>IF(P3858=P3857,1+U3857,1)</f>
        <v>11</v>
      </c>
      <c r="V3858" t="str">
        <f t="shared" si="60"/>
        <v/>
      </c>
      <c r="W3858" t="str">
        <f>IF(V3858="","",IF(ABS(V3858-R3858)&gt;W$1,ABS(V3858-R3858),""))</f>
        <v/>
      </c>
      <c r="X3858" t="str">
        <f>Y3858&amp;"-"&amp;Z3858&amp;"-"&amp;AC3858&amp;"-"&amp;AD3858&amp;"-"&amp;AG3858</f>
        <v>6.5-e-A-0-1.5</v>
      </c>
      <c r="Y3858">
        <f>F3858</f>
        <v>6.5</v>
      </c>
      <c r="Z3858" s="2" t="str">
        <f>G3858</f>
        <v>e</v>
      </c>
      <c r="AA3858">
        <f>_xlfn.IFNA(VLOOKUP(X3858,'duo-out'!A$2:Q$5000,5,FALSE),E3858+10*(H3858-1)+1+_xlfn.IFNA(VLOOKUP(D3858,states!A$2:C$10,3,FALSE),1))</f>
        <v>53</v>
      </c>
      <c r="AB3858" t="str">
        <f>IF(V3858="","",V3858)</f>
        <v/>
      </c>
      <c r="AC3858" s="2" t="str">
        <f>_xlfn.IFNA(VLOOKUP(D3858,states!A$2:C$10,2,FALSE),"XX")</f>
        <v>A</v>
      </c>
      <c r="AD3858">
        <f>E3858</f>
        <v>0</v>
      </c>
      <c r="AE3858">
        <f>_xlfn.IFNA(VLOOKUP(D3858,states!A$2:D$10,4,FALSE),0)</f>
        <v>2</v>
      </c>
      <c r="AF3858">
        <v>0.5</v>
      </c>
      <c r="AG3858">
        <f>IF(AE3858=0,AF3858,IF(AE3858=1,IF(F3858=0.5,0.5,IF(H3858=1,0.5,1.5)),IF(F3858=0.5,0.5,IF(H3858=1,2.5,1.5))))</f>
        <v>1.5</v>
      </c>
      <c r="AH3858" s="7">
        <f>IF(AC3858="XX",0,1/C3858^(1/5)*IF(E3858=0,100,1)/(E3858+1)^(1/4))</f>
        <v>182.05642030260799</v>
      </c>
    </row>
    <row r="3859" spans="1:34">
      <c r="A3859">
        <v>140</v>
      </c>
      <c r="B3859" s="1">
        <v>23193.045999999998</v>
      </c>
      <c r="C3859" s="6">
        <v>0.14130000000000001</v>
      </c>
      <c r="D3859" t="s">
        <v>3</v>
      </c>
      <c r="E3859">
        <v>0</v>
      </c>
      <c r="F3859">
        <v>6.5</v>
      </c>
      <c r="G3859" t="s">
        <v>1</v>
      </c>
      <c r="H3859">
        <v>2</v>
      </c>
      <c r="I3859" t="s">
        <v>0</v>
      </c>
      <c r="J3859">
        <v>0</v>
      </c>
      <c r="K3859">
        <v>7.5</v>
      </c>
      <c r="L3859" t="s">
        <v>1</v>
      </c>
      <c r="M3859">
        <v>1</v>
      </c>
      <c r="N3859" t="s">
        <v>195</v>
      </c>
      <c r="O3859">
        <v>-1</v>
      </c>
      <c r="P3859" t="str">
        <f>D3859&amp;"-"&amp;F3859&amp;"-"&amp;G3859&amp;"-"&amp;E3859&amp;"-"&amp;H3859</f>
        <v>A2Delta-6.5-e-0-2</v>
      </c>
      <c r="Q3859" t="str">
        <f>I3859&amp;"-"&amp;K3859&amp;"-"&amp;L3859&amp;"-"&amp;J3859&amp;"-"&amp;M3859</f>
        <v>X2Pi-7.5-e-0-1</v>
      </c>
      <c r="R3859">
        <f>B3859+S3859</f>
        <v>23970.754955362998</v>
      </c>
      <c r="S3859">
        <f>_xlfn.IFNA(VLOOKUP(Q3859,'MARVEL-X'!A$2:I$1400,7,FALSE),VLOOKUP(Q3859,MARVEL!A$2:J$1522,10,FALSE))</f>
        <v>777.70895536299997</v>
      </c>
      <c r="T3859">
        <f>IF(P3859=P3858,R3859+T3858,R3859)</f>
        <v>287650.31786292599</v>
      </c>
      <c r="U3859">
        <f>IF(P3859=P3858,1+U3858,1)</f>
        <v>12</v>
      </c>
      <c r="V3859" t="str">
        <f t="shared" si="60"/>
        <v/>
      </c>
      <c r="W3859" t="str">
        <f>IF(V3859="","",IF(ABS(V3859-R3859)&gt;W$1,ABS(V3859-R3859),""))</f>
        <v/>
      </c>
      <c r="X3859" t="str">
        <f>Y3859&amp;"-"&amp;Z3859&amp;"-"&amp;AC3859&amp;"-"&amp;AD3859&amp;"-"&amp;AG3859</f>
        <v>6.5-e-A-0-1.5</v>
      </c>
      <c r="Y3859">
        <f>F3859</f>
        <v>6.5</v>
      </c>
      <c r="Z3859" s="2" t="str">
        <f>G3859</f>
        <v>e</v>
      </c>
      <c r="AA3859">
        <f>_xlfn.IFNA(VLOOKUP(X3859,'duo-out'!A$2:Q$5000,5,FALSE),E3859+10*(H3859-1)+1+_xlfn.IFNA(VLOOKUP(D3859,states!A$2:C$10,3,FALSE),1))</f>
        <v>53</v>
      </c>
      <c r="AB3859" t="str">
        <f>IF(V3859="","",V3859)</f>
        <v/>
      </c>
      <c r="AC3859" s="2" t="str">
        <f>_xlfn.IFNA(VLOOKUP(D3859,states!A$2:C$10,2,FALSE),"XX")</f>
        <v>A</v>
      </c>
      <c r="AD3859">
        <f>E3859</f>
        <v>0</v>
      </c>
      <c r="AE3859">
        <f>_xlfn.IFNA(VLOOKUP(D3859,states!A$2:D$10,4,FALSE),0)</f>
        <v>2</v>
      </c>
      <c r="AF3859">
        <v>0.5</v>
      </c>
      <c r="AG3859">
        <f>IF(AE3859=0,AF3859,IF(AE3859=1,IF(F3859=0.5,0.5,IF(H3859=1,0.5,1.5)),IF(F3859=0.5,0.5,IF(H3859=1,2.5,1.5))))</f>
        <v>1.5</v>
      </c>
      <c r="AH3859" s="7">
        <f>IF(AC3859="XX",0,1/C3859^(1/5)*IF(E3859=0,100,1)/(E3859+1)^(1/4))</f>
        <v>147.9011557142934</v>
      </c>
    </row>
    <row r="3860" spans="1:34">
      <c r="A3860">
        <v>5373</v>
      </c>
      <c r="B3860" s="1">
        <v>23391.383000000002</v>
      </c>
      <c r="C3860" s="6">
        <v>6.5210000000000004E-2</v>
      </c>
      <c r="D3860" t="s">
        <v>3</v>
      </c>
      <c r="E3860">
        <v>0</v>
      </c>
      <c r="F3860">
        <v>6.5</v>
      </c>
      <c r="G3860" t="s">
        <v>1</v>
      </c>
      <c r="H3860">
        <v>2</v>
      </c>
      <c r="I3860" t="s">
        <v>0</v>
      </c>
      <c r="J3860">
        <v>0</v>
      </c>
      <c r="K3860">
        <v>6.5</v>
      </c>
      <c r="L3860" t="s">
        <v>2</v>
      </c>
      <c r="M3860">
        <v>1</v>
      </c>
      <c r="N3860" t="s">
        <v>5429</v>
      </c>
      <c r="O3860">
        <v>1</v>
      </c>
      <c r="P3860" t="str">
        <f>D3860&amp;"-"&amp;F3860&amp;"-"&amp;G3860&amp;"-"&amp;E3860&amp;"-"&amp;H3860</f>
        <v>A2Delta-6.5-e-0-2</v>
      </c>
      <c r="Q3860" t="str">
        <f>I3860&amp;"-"&amp;K3860&amp;"-"&amp;L3860&amp;"-"&amp;J3860&amp;"-"&amp;M3860</f>
        <v>X2Pi-6.5-f-0-1</v>
      </c>
      <c r="R3860">
        <f>B3860+S3860</f>
        <v>23970.816975578</v>
      </c>
      <c r="S3860">
        <f>_xlfn.IFNA(VLOOKUP(Q3860,'MARVEL-X'!A$2:I$1400,7,FALSE),VLOOKUP(Q3860,MARVEL!A$2:J$1522,10,FALSE))</f>
        <v>579.43397557799995</v>
      </c>
      <c r="T3860">
        <f>IF(P3860=P3859,R3860+T3859,R3860)</f>
        <v>311621.13483850402</v>
      </c>
      <c r="U3860">
        <f>IF(P3860=P3859,1+U3859,1)</f>
        <v>13</v>
      </c>
      <c r="V3860" t="str">
        <f t="shared" si="60"/>
        <v/>
      </c>
      <c r="W3860" t="str">
        <f>IF(V3860="","",IF(ABS(V3860-R3860)&gt;W$1,ABS(V3860-R3860),""))</f>
        <v/>
      </c>
      <c r="X3860" t="str">
        <f>Y3860&amp;"-"&amp;Z3860&amp;"-"&amp;AC3860&amp;"-"&amp;AD3860&amp;"-"&amp;AG3860</f>
        <v>6.5-e-A-0-1.5</v>
      </c>
      <c r="Y3860">
        <f>F3860</f>
        <v>6.5</v>
      </c>
      <c r="Z3860" s="2" t="str">
        <f>G3860</f>
        <v>e</v>
      </c>
      <c r="AA3860">
        <f>_xlfn.IFNA(VLOOKUP(X3860,'duo-out'!A$2:Q$5000,5,FALSE),E3860+10*(H3860-1)+1+_xlfn.IFNA(VLOOKUP(D3860,states!A$2:C$10,3,FALSE),1))</f>
        <v>53</v>
      </c>
      <c r="AB3860" t="str">
        <f>IF(V3860="","",V3860)</f>
        <v/>
      </c>
      <c r="AC3860" s="2" t="str">
        <f>_xlfn.IFNA(VLOOKUP(D3860,states!A$2:C$10,2,FALSE),"XX")</f>
        <v>A</v>
      </c>
      <c r="AD3860">
        <f>E3860</f>
        <v>0</v>
      </c>
      <c r="AE3860">
        <f>_xlfn.IFNA(VLOOKUP(D3860,states!A$2:D$10,4,FALSE),0)</f>
        <v>2</v>
      </c>
      <c r="AF3860">
        <v>0.5</v>
      </c>
      <c r="AG3860">
        <f>IF(AE3860=0,AF3860,IF(AE3860=1,IF(F3860=0.5,0.5,IF(H3860=1,0.5,1.5)),IF(F3860=0.5,0.5,IF(H3860=1,2.5,1.5))))</f>
        <v>1.5</v>
      </c>
      <c r="AH3860" s="7">
        <f>IF(AC3860="XX",0,1/C3860^(1/5)*IF(E3860=0,100,1)/(E3860+1)^(1/4))</f>
        <v>172.63830364660174</v>
      </c>
    </row>
    <row r="3861" spans="1:34">
      <c r="A3861">
        <v>4187</v>
      </c>
      <c r="B3861" s="1">
        <v>23194.7395</v>
      </c>
      <c r="C3861" s="6">
        <v>1E-3</v>
      </c>
      <c r="D3861" t="s">
        <v>3</v>
      </c>
      <c r="E3861">
        <v>0</v>
      </c>
      <c r="F3861">
        <v>6.5</v>
      </c>
      <c r="G3861" t="s">
        <v>1</v>
      </c>
      <c r="H3861">
        <v>2</v>
      </c>
      <c r="I3861" t="s">
        <v>0</v>
      </c>
      <c r="J3861">
        <v>0</v>
      </c>
      <c r="K3861">
        <v>6.5</v>
      </c>
      <c r="L3861" t="s">
        <v>2</v>
      </c>
      <c r="M3861">
        <v>2</v>
      </c>
      <c r="N3861" t="s">
        <v>4243</v>
      </c>
      <c r="O3861">
        <v>1</v>
      </c>
      <c r="P3861" t="str">
        <f>D3861&amp;"-"&amp;F3861&amp;"-"&amp;G3861&amp;"-"&amp;E3861&amp;"-"&amp;H3861</f>
        <v>A2Delta-6.5-e-0-2</v>
      </c>
      <c r="Q3861" t="str">
        <f>I3861&amp;"-"&amp;K3861&amp;"-"&amp;L3861&amp;"-"&amp;J3861&amp;"-"&amp;M3861</f>
        <v>X2Pi-6.5-f-0-2</v>
      </c>
      <c r="R3861">
        <f>B3861+S3861</f>
        <v>23970.874398135998</v>
      </c>
      <c r="S3861">
        <f>_xlfn.IFNA(VLOOKUP(Q3861,'MARVEL-X'!A$2:I$1400,7,FALSE),VLOOKUP(Q3861,MARVEL!A$2:J$1522,10,FALSE))</f>
        <v>776.13489813599995</v>
      </c>
      <c r="T3861">
        <f>IF(P3861=P3860,R3861+T3860,R3861)</f>
        <v>335592.00923664001</v>
      </c>
      <c r="U3861">
        <f>IF(P3861=P3860,1+U3860,1)</f>
        <v>14</v>
      </c>
      <c r="V3861" t="str">
        <f t="shared" si="60"/>
        <v/>
      </c>
      <c r="W3861" t="str">
        <f>IF(V3861="","",IF(ABS(V3861-R3861)&gt;W$1,ABS(V3861-R3861),""))</f>
        <v/>
      </c>
      <c r="X3861" t="str">
        <f>Y3861&amp;"-"&amp;Z3861&amp;"-"&amp;AC3861&amp;"-"&amp;AD3861&amp;"-"&amp;AG3861</f>
        <v>6.5-e-A-0-1.5</v>
      </c>
      <c r="Y3861">
        <f>F3861</f>
        <v>6.5</v>
      </c>
      <c r="Z3861" s="2" t="str">
        <f>G3861</f>
        <v>e</v>
      </c>
      <c r="AA3861">
        <f>_xlfn.IFNA(VLOOKUP(X3861,'duo-out'!A$2:Q$5000,5,FALSE),E3861+10*(H3861-1)+1+_xlfn.IFNA(VLOOKUP(D3861,states!A$2:C$10,3,FALSE),1))</f>
        <v>53</v>
      </c>
      <c r="AB3861" t="str">
        <f>IF(V3861="","",V3861)</f>
        <v/>
      </c>
      <c r="AC3861" s="2" t="str">
        <f>_xlfn.IFNA(VLOOKUP(D3861,states!A$2:C$10,2,FALSE),"XX")</f>
        <v>A</v>
      </c>
      <c r="AD3861">
        <f>E3861</f>
        <v>0</v>
      </c>
      <c r="AE3861">
        <f>_xlfn.IFNA(VLOOKUP(D3861,states!A$2:D$10,4,FALSE),0)</f>
        <v>2</v>
      </c>
      <c r="AF3861">
        <v>0.5</v>
      </c>
      <c r="AG3861">
        <f>IF(AE3861=0,AF3861,IF(AE3861=1,IF(F3861=0.5,0.5,IF(H3861=1,0.5,1.5)),IF(F3861=0.5,0.5,IF(H3861=1,2.5,1.5))))</f>
        <v>1.5</v>
      </c>
      <c r="AH3861" s="7">
        <f>IF(AC3861="XX",0,1/C3861^(1/5)*IF(E3861=0,100,1)/(E3861+1)^(1/4))</f>
        <v>398.10717055349727</v>
      </c>
    </row>
    <row r="3862" spans="1:34">
      <c r="A3862">
        <v>4159</v>
      </c>
      <c r="B3862" s="1">
        <v>22972.999500000002</v>
      </c>
      <c r="C3862" s="6">
        <v>9.9229999999999995E-3</v>
      </c>
      <c r="D3862" t="s">
        <v>3</v>
      </c>
      <c r="E3862">
        <v>0</v>
      </c>
      <c r="F3862">
        <v>6.5</v>
      </c>
      <c r="G3862" t="s">
        <v>1</v>
      </c>
      <c r="H3862">
        <v>2</v>
      </c>
      <c r="I3862" t="s">
        <v>0</v>
      </c>
      <c r="J3862">
        <v>0</v>
      </c>
      <c r="K3862">
        <v>7.5</v>
      </c>
      <c r="L3862" t="s">
        <v>1</v>
      </c>
      <c r="M3862">
        <v>2</v>
      </c>
      <c r="N3862" t="s">
        <v>4215</v>
      </c>
      <c r="O3862">
        <v>1</v>
      </c>
      <c r="P3862" t="str">
        <f>D3862&amp;"-"&amp;F3862&amp;"-"&amp;G3862&amp;"-"&amp;E3862&amp;"-"&amp;H3862</f>
        <v>A2Delta-6.5-e-0-2</v>
      </c>
      <c r="Q3862" t="str">
        <f>I3862&amp;"-"&amp;K3862&amp;"-"&amp;L3862&amp;"-"&amp;J3862&amp;"-"&amp;M3862</f>
        <v>X2Pi-7.5-e-0-2</v>
      </c>
      <c r="R3862">
        <f>B3862+S3862</f>
        <v>23970.863883962003</v>
      </c>
      <c r="S3862">
        <f>_xlfn.IFNA(VLOOKUP(Q3862,'MARVEL-X'!A$2:I$1400,7,FALSE),VLOOKUP(Q3862,MARVEL!A$2:J$1522,10,FALSE))</f>
        <v>997.86438396200003</v>
      </c>
      <c r="T3862">
        <f>IF(P3862=P3861,R3862+T3861,R3862)</f>
        <v>359562.87312060199</v>
      </c>
      <c r="U3862">
        <f>IF(P3862=P3861,1+U3861,1)</f>
        <v>15</v>
      </c>
      <c r="V3862" t="str">
        <f t="shared" si="60"/>
        <v/>
      </c>
      <c r="W3862" t="str">
        <f>IF(V3862="","",IF(ABS(V3862-R3862)&gt;W$1,ABS(V3862-R3862),""))</f>
        <v/>
      </c>
      <c r="X3862" t="str">
        <f>Y3862&amp;"-"&amp;Z3862&amp;"-"&amp;AC3862&amp;"-"&amp;AD3862&amp;"-"&amp;AG3862</f>
        <v>6.5-e-A-0-1.5</v>
      </c>
      <c r="Y3862">
        <f>F3862</f>
        <v>6.5</v>
      </c>
      <c r="Z3862" s="2" t="str">
        <f>G3862</f>
        <v>e</v>
      </c>
      <c r="AA3862">
        <f>_xlfn.IFNA(VLOOKUP(X3862,'duo-out'!A$2:Q$5000,5,FALSE),E3862+10*(H3862-1)+1+_xlfn.IFNA(VLOOKUP(D3862,states!A$2:C$10,3,FALSE),1))</f>
        <v>53</v>
      </c>
      <c r="AB3862" t="str">
        <f>IF(V3862="","",V3862)</f>
        <v/>
      </c>
      <c r="AC3862" s="2" t="str">
        <f>_xlfn.IFNA(VLOOKUP(D3862,states!A$2:C$10,2,FALSE),"XX")</f>
        <v>A</v>
      </c>
      <c r="AD3862">
        <f>E3862</f>
        <v>0</v>
      </c>
      <c r="AE3862">
        <f>_xlfn.IFNA(VLOOKUP(D3862,states!A$2:D$10,4,FALSE),0)</f>
        <v>2</v>
      </c>
      <c r="AF3862">
        <v>0.5</v>
      </c>
      <c r="AG3862">
        <f>IF(AE3862=0,AF3862,IF(AE3862=1,IF(F3862=0.5,0.5,IF(H3862=1,0.5,1.5)),IF(F3862=0.5,0.5,IF(H3862=1,2.5,1.5))))</f>
        <v>1.5</v>
      </c>
      <c r="AH3862" s="7">
        <f>IF(AC3862="XX",0,1/C3862^(1/5)*IF(E3862=0,100,1)/(E3862+1)^(1/4))</f>
        <v>251.57727097241667</v>
      </c>
    </row>
    <row r="3863" spans="1:34">
      <c r="A3863">
        <v>4142</v>
      </c>
      <c r="B3863" s="1">
        <v>23393.569899999999</v>
      </c>
      <c r="C3863" s="6">
        <v>1E-3</v>
      </c>
      <c r="D3863" t="s">
        <v>3</v>
      </c>
      <c r="E3863">
        <v>0</v>
      </c>
      <c r="F3863">
        <v>6.5</v>
      </c>
      <c r="G3863" t="s">
        <v>1</v>
      </c>
      <c r="H3863">
        <v>2</v>
      </c>
      <c r="I3863" t="s">
        <v>0</v>
      </c>
      <c r="J3863">
        <v>0</v>
      </c>
      <c r="K3863">
        <v>5.5</v>
      </c>
      <c r="L3863" t="s">
        <v>1</v>
      </c>
      <c r="M3863">
        <v>2</v>
      </c>
      <c r="N3863" t="s">
        <v>4198</v>
      </c>
      <c r="O3863">
        <v>1</v>
      </c>
      <c r="P3863" t="str">
        <f>D3863&amp;"-"&amp;F3863&amp;"-"&amp;G3863&amp;"-"&amp;E3863&amp;"-"&amp;H3863</f>
        <v>A2Delta-6.5-e-0-2</v>
      </c>
      <c r="Q3863" t="str">
        <f>I3863&amp;"-"&amp;K3863&amp;"-"&amp;L3863&amp;"-"&amp;J3863&amp;"-"&amp;M3863</f>
        <v>X2Pi-5.5-e-0-2</v>
      </c>
      <c r="R3863">
        <f>B3863+S3863</f>
        <v>23970.872607513</v>
      </c>
      <c r="S3863">
        <f>_xlfn.IFNA(VLOOKUP(Q3863,'MARVEL-X'!A$2:I$1400,7,FALSE),VLOOKUP(Q3863,MARVEL!A$2:J$1522,10,FALSE))</f>
        <v>577.30270751299997</v>
      </c>
      <c r="T3863">
        <f>IF(P3863=P3862,R3863+T3862,R3863)</f>
        <v>383533.74572811497</v>
      </c>
      <c r="U3863">
        <f>IF(P3863=P3862,1+U3862,1)</f>
        <v>16</v>
      </c>
      <c r="V3863" t="str">
        <f t="shared" si="60"/>
        <v/>
      </c>
      <c r="W3863" t="str">
        <f>IF(V3863="","",IF(ABS(V3863-R3863)&gt;W$1,ABS(V3863-R3863),""))</f>
        <v/>
      </c>
      <c r="X3863" t="str">
        <f>Y3863&amp;"-"&amp;Z3863&amp;"-"&amp;AC3863&amp;"-"&amp;AD3863&amp;"-"&amp;AG3863</f>
        <v>6.5-e-A-0-1.5</v>
      </c>
      <c r="Y3863">
        <f>F3863</f>
        <v>6.5</v>
      </c>
      <c r="Z3863" s="2" t="str">
        <f>G3863</f>
        <v>e</v>
      </c>
      <c r="AA3863">
        <f>_xlfn.IFNA(VLOOKUP(X3863,'duo-out'!A$2:Q$5000,5,FALSE),E3863+10*(H3863-1)+1+_xlfn.IFNA(VLOOKUP(D3863,states!A$2:C$10,3,FALSE),1))</f>
        <v>53</v>
      </c>
      <c r="AB3863" t="str">
        <f>IF(V3863="","",V3863)</f>
        <v/>
      </c>
      <c r="AC3863" s="2" t="str">
        <f>_xlfn.IFNA(VLOOKUP(D3863,states!A$2:C$10,2,FALSE),"XX")</f>
        <v>A</v>
      </c>
      <c r="AD3863">
        <f>E3863</f>
        <v>0</v>
      </c>
      <c r="AE3863">
        <f>_xlfn.IFNA(VLOOKUP(D3863,states!A$2:D$10,4,FALSE),0)</f>
        <v>2</v>
      </c>
      <c r="AF3863">
        <v>0.5</v>
      </c>
      <c r="AG3863">
        <f>IF(AE3863=0,AF3863,IF(AE3863=1,IF(F3863=0.5,0.5,IF(H3863=1,0.5,1.5)),IF(F3863=0.5,0.5,IF(H3863=1,2.5,1.5))))</f>
        <v>1.5</v>
      </c>
      <c r="AH3863" s="7">
        <f>IF(AC3863="XX",0,1/C3863^(1/5)*IF(E3863=0,100,1)/(E3863+1)^(1/4))</f>
        <v>398.10717055349727</v>
      </c>
    </row>
    <row r="3864" spans="1:34">
      <c r="A3864">
        <v>879</v>
      </c>
      <c r="B3864" s="1">
        <v>22972.959999999999</v>
      </c>
      <c r="C3864" s="6">
        <v>0.05</v>
      </c>
      <c r="D3864" t="s">
        <v>3</v>
      </c>
      <c r="E3864">
        <v>0</v>
      </c>
      <c r="F3864">
        <v>6.5</v>
      </c>
      <c r="G3864" t="s">
        <v>1</v>
      </c>
      <c r="H3864">
        <v>2</v>
      </c>
      <c r="I3864" t="s">
        <v>0</v>
      </c>
      <c r="J3864">
        <v>0</v>
      </c>
      <c r="K3864">
        <v>7.5</v>
      </c>
      <c r="L3864" t="s">
        <v>1</v>
      </c>
      <c r="M3864">
        <v>2</v>
      </c>
      <c r="N3864" t="s">
        <v>935</v>
      </c>
      <c r="O3864">
        <v>1</v>
      </c>
      <c r="P3864" t="str">
        <f>D3864&amp;"-"&amp;F3864&amp;"-"&amp;G3864&amp;"-"&amp;E3864&amp;"-"&amp;H3864</f>
        <v>A2Delta-6.5-e-0-2</v>
      </c>
      <c r="Q3864" t="str">
        <f>I3864&amp;"-"&amp;K3864&amp;"-"&amp;L3864&amp;"-"&amp;J3864&amp;"-"&amp;M3864</f>
        <v>X2Pi-7.5-e-0-2</v>
      </c>
      <c r="R3864">
        <f>B3864+S3864</f>
        <v>23970.824383962001</v>
      </c>
      <c r="S3864">
        <f>_xlfn.IFNA(VLOOKUP(Q3864,'MARVEL-X'!A$2:I$1400,7,FALSE),VLOOKUP(Q3864,MARVEL!A$2:J$1522,10,FALSE))</f>
        <v>997.86438396200003</v>
      </c>
      <c r="T3864">
        <f>IF(P3864=P3863,R3864+T3863,R3864)</f>
        <v>407504.570112077</v>
      </c>
      <c r="U3864">
        <f>IF(P3864=P3863,1+U3863,1)</f>
        <v>17</v>
      </c>
      <c r="V3864" t="str">
        <f t="shared" si="60"/>
        <v/>
      </c>
      <c r="W3864" t="str">
        <f>IF(V3864="","",IF(ABS(V3864-R3864)&gt;W$1,ABS(V3864-R3864),""))</f>
        <v/>
      </c>
      <c r="X3864" t="str">
        <f>Y3864&amp;"-"&amp;Z3864&amp;"-"&amp;AC3864&amp;"-"&amp;AD3864&amp;"-"&amp;AG3864</f>
        <v>6.5-e-A-0-1.5</v>
      </c>
      <c r="Y3864">
        <f>F3864</f>
        <v>6.5</v>
      </c>
      <c r="Z3864" s="2" t="str">
        <f>G3864</f>
        <v>e</v>
      </c>
      <c r="AA3864">
        <f>_xlfn.IFNA(VLOOKUP(X3864,'duo-out'!A$2:Q$5000,5,FALSE),E3864+10*(H3864-1)+1+_xlfn.IFNA(VLOOKUP(D3864,states!A$2:C$10,3,FALSE),1))</f>
        <v>53</v>
      </c>
      <c r="AB3864" t="str">
        <f>IF(V3864="","",V3864)</f>
        <v/>
      </c>
      <c r="AC3864" s="2" t="str">
        <f>_xlfn.IFNA(VLOOKUP(D3864,states!A$2:C$10,2,FALSE),"XX")</f>
        <v>A</v>
      </c>
      <c r="AD3864">
        <f>E3864</f>
        <v>0</v>
      </c>
      <c r="AE3864">
        <f>_xlfn.IFNA(VLOOKUP(D3864,states!A$2:D$10,4,FALSE),0)</f>
        <v>2</v>
      </c>
      <c r="AF3864">
        <v>0.5</v>
      </c>
      <c r="AG3864">
        <f>IF(AE3864=0,AF3864,IF(AE3864=1,IF(F3864=0.5,0.5,IF(H3864=1,0.5,1.5)),IF(F3864=0.5,0.5,IF(H3864=1,2.5,1.5))))</f>
        <v>1.5</v>
      </c>
      <c r="AH3864" s="7">
        <f>IF(AC3864="XX",0,1/C3864^(1/5)*IF(E3864=0,100,1)/(E3864+1)^(1/4))</f>
        <v>182.05642030260799</v>
      </c>
    </row>
    <row r="3865" spans="1:34">
      <c r="A3865">
        <v>793</v>
      </c>
      <c r="B3865" s="1">
        <v>23194.83</v>
      </c>
      <c r="C3865" s="6">
        <v>0.1003</v>
      </c>
      <c r="D3865" t="s">
        <v>3</v>
      </c>
      <c r="E3865">
        <v>0</v>
      </c>
      <c r="F3865">
        <v>6.5</v>
      </c>
      <c r="G3865" t="s">
        <v>1</v>
      </c>
      <c r="H3865">
        <v>2</v>
      </c>
      <c r="I3865" t="s">
        <v>0</v>
      </c>
      <c r="J3865">
        <v>0</v>
      </c>
      <c r="K3865">
        <v>6.5</v>
      </c>
      <c r="L3865" t="s">
        <v>2</v>
      </c>
      <c r="M3865">
        <v>2</v>
      </c>
      <c r="N3865" t="s">
        <v>849</v>
      </c>
      <c r="O3865">
        <v>1</v>
      </c>
      <c r="P3865" t="str">
        <f>D3865&amp;"-"&amp;F3865&amp;"-"&amp;G3865&amp;"-"&amp;E3865&amp;"-"&amp;H3865</f>
        <v>A2Delta-6.5-e-0-2</v>
      </c>
      <c r="Q3865" t="str">
        <f>I3865&amp;"-"&amp;K3865&amp;"-"&amp;L3865&amp;"-"&amp;J3865&amp;"-"&amp;M3865</f>
        <v>X2Pi-6.5-f-0-2</v>
      </c>
      <c r="R3865">
        <f>B3865+S3865</f>
        <v>23970.964898136001</v>
      </c>
      <c r="S3865">
        <f>_xlfn.IFNA(VLOOKUP(Q3865,'MARVEL-X'!A$2:I$1400,7,FALSE),VLOOKUP(Q3865,MARVEL!A$2:J$1522,10,FALSE))</f>
        <v>776.13489813599995</v>
      </c>
      <c r="T3865">
        <f>IF(P3865=P3864,R3865+T3864,R3865)</f>
        <v>431475.53501021297</v>
      </c>
      <c r="U3865">
        <f>IF(P3865=P3864,1+U3864,1)</f>
        <v>18</v>
      </c>
      <c r="V3865" t="str">
        <f t="shared" si="60"/>
        <v/>
      </c>
      <c r="W3865" t="str">
        <f>IF(V3865="","",IF(ABS(V3865-R3865)&gt;W$1,ABS(V3865-R3865),""))</f>
        <v/>
      </c>
      <c r="X3865" t="str">
        <f>Y3865&amp;"-"&amp;Z3865&amp;"-"&amp;AC3865&amp;"-"&amp;AD3865&amp;"-"&amp;AG3865</f>
        <v>6.5-e-A-0-1.5</v>
      </c>
      <c r="Y3865">
        <f>F3865</f>
        <v>6.5</v>
      </c>
      <c r="Z3865" s="2" t="str">
        <f>G3865</f>
        <v>e</v>
      </c>
      <c r="AA3865">
        <f>_xlfn.IFNA(VLOOKUP(X3865,'duo-out'!A$2:Q$5000,5,FALSE),E3865+10*(H3865-1)+1+_xlfn.IFNA(VLOOKUP(D3865,states!A$2:C$10,3,FALSE),1))</f>
        <v>53</v>
      </c>
      <c r="AB3865" t="str">
        <f>IF(V3865="","",V3865)</f>
        <v/>
      </c>
      <c r="AC3865" s="2" t="str">
        <f>_xlfn.IFNA(VLOOKUP(D3865,states!A$2:C$10,2,FALSE),"XX")</f>
        <v>A</v>
      </c>
      <c r="AD3865">
        <f>E3865</f>
        <v>0</v>
      </c>
      <c r="AE3865">
        <f>_xlfn.IFNA(VLOOKUP(D3865,states!A$2:D$10,4,FALSE),0)</f>
        <v>2</v>
      </c>
      <c r="AF3865">
        <v>0.5</v>
      </c>
      <c r="AG3865">
        <f>IF(AE3865=0,AF3865,IF(AE3865=1,IF(F3865=0.5,0.5,IF(H3865=1,0.5,1.5)),IF(F3865=0.5,0.5,IF(H3865=1,2.5,1.5))))</f>
        <v>1.5</v>
      </c>
      <c r="AH3865" s="7">
        <f>IF(AC3865="XX",0,1/C3865^(1/5)*IF(E3865=0,100,1)/(E3865+1)^(1/4))</f>
        <v>158.39439644735936</v>
      </c>
    </row>
    <row r="3866" spans="1:34">
      <c r="A3866">
        <v>767</v>
      </c>
      <c r="B3866" s="1">
        <v>23393.53</v>
      </c>
      <c r="C3866" s="6">
        <v>0.05</v>
      </c>
      <c r="D3866" t="s">
        <v>3</v>
      </c>
      <c r="E3866">
        <v>0</v>
      </c>
      <c r="F3866">
        <v>6.5</v>
      </c>
      <c r="G3866" t="s">
        <v>1</v>
      </c>
      <c r="H3866">
        <v>2</v>
      </c>
      <c r="I3866" t="s">
        <v>0</v>
      </c>
      <c r="J3866">
        <v>0</v>
      </c>
      <c r="K3866">
        <v>5.5</v>
      </c>
      <c r="L3866" t="s">
        <v>1</v>
      </c>
      <c r="M3866">
        <v>2</v>
      </c>
      <c r="N3866" t="s">
        <v>823</v>
      </c>
      <c r="O3866">
        <v>1</v>
      </c>
      <c r="P3866" t="str">
        <f>D3866&amp;"-"&amp;F3866&amp;"-"&amp;G3866&amp;"-"&amp;E3866&amp;"-"&amp;H3866</f>
        <v>A2Delta-6.5-e-0-2</v>
      </c>
      <c r="Q3866" t="str">
        <f>I3866&amp;"-"&amp;K3866&amp;"-"&amp;L3866&amp;"-"&amp;J3866&amp;"-"&amp;M3866</f>
        <v>X2Pi-5.5-e-0-2</v>
      </c>
      <c r="R3866">
        <f>B3866+S3866</f>
        <v>23970.832707513</v>
      </c>
      <c r="S3866">
        <f>_xlfn.IFNA(VLOOKUP(Q3866,'MARVEL-X'!A$2:I$1400,7,FALSE),VLOOKUP(Q3866,MARVEL!A$2:J$1522,10,FALSE))</f>
        <v>577.30270751299997</v>
      </c>
      <c r="T3866">
        <f>IF(P3866=P3865,R3866+T3865,R3866)</f>
        <v>455446.36771772598</v>
      </c>
      <c r="U3866">
        <f>IF(P3866=P3865,1+U3865,1)</f>
        <v>19</v>
      </c>
      <c r="V3866">
        <f t="shared" si="60"/>
        <v>23970.861458827683</v>
      </c>
      <c r="W3866" t="str">
        <f>IF(V3866="","",IF(ABS(V3866-R3866)&gt;W$1,ABS(V3866-R3866),""))</f>
        <v/>
      </c>
      <c r="X3866" t="str">
        <f>Y3866&amp;"-"&amp;Z3866&amp;"-"&amp;AC3866&amp;"-"&amp;AD3866&amp;"-"&amp;AG3866</f>
        <v>6.5-e-A-0-1.5</v>
      </c>
      <c r="Y3866">
        <f>F3866</f>
        <v>6.5</v>
      </c>
      <c r="Z3866" s="2" t="str">
        <f>G3866</f>
        <v>e</v>
      </c>
      <c r="AA3866">
        <f>_xlfn.IFNA(VLOOKUP(X3866,'duo-out'!A$2:Q$5000,5,FALSE),E3866+10*(H3866-1)+1+_xlfn.IFNA(VLOOKUP(D3866,states!A$2:C$10,3,FALSE),1))</f>
        <v>53</v>
      </c>
      <c r="AB3866">
        <f>IF(V3866="","",V3866)</f>
        <v>23970.861458827683</v>
      </c>
      <c r="AC3866" s="2" t="str">
        <f>_xlfn.IFNA(VLOOKUP(D3866,states!A$2:C$10,2,FALSE),"XX")</f>
        <v>A</v>
      </c>
      <c r="AD3866">
        <f>E3866</f>
        <v>0</v>
      </c>
      <c r="AE3866">
        <f>_xlfn.IFNA(VLOOKUP(D3866,states!A$2:D$10,4,FALSE),0)</f>
        <v>2</v>
      </c>
      <c r="AF3866">
        <v>0.5</v>
      </c>
      <c r="AG3866">
        <f>IF(AE3866=0,AF3866,IF(AE3866=1,IF(F3866=0.5,0.5,IF(H3866=1,0.5,1.5)),IF(F3866=0.5,0.5,IF(H3866=1,2.5,1.5))))</f>
        <v>1.5</v>
      </c>
      <c r="AH3866" s="7">
        <f>IF(AC3866="XX",0,1/C3866^(1/5)*IF(E3866=0,100,1)/(E3866+1)^(1/4))</f>
        <v>182.05642030260799</v>
      </c>
    </row>
    <row r="3867" spans="1:34">
      <c r="A3867">
        <v>4012</v>
      </c>
      <c r="B3867" s="1">
        <v>20422.2435</v>
      </c>
      <c r="C3867" s="6">
        <v>2.0410000000000001E-2</v>
      </c>
      <c r="D3867" t="s">
        <v>3</v>
      </c>
      <c r="E3867">
        <v>1</v>
      </c>
      <c r="F3867">
        <v>6.5</v>
      </c>
      <c r="G3867" t="s">
        <v>1</v>
      </c>
      <c r="H3867">
        <v>1</v>
      </c>
      <c r="I3867" t="s">
        <v>0</v>
      </c>
      <c r="J3867">
        <v>2</v>
      </c>
      <c r="K3867">
        <v>7.5</v>
      </c>
      <c r="L3867" t="s">
        <v>1</v>
      </c>
      <c r="M3867">
        <v>1</v>
      </c>
      <c r="N3867" t="s">
        <v>4068</v>
      </c>
      <c r="O3867">
        <v>1</v>
      </c>
      <c r="P3867" t="str">
        <f>D3867&amp;"-"&amp;F3867&amp;"-"&amp;G3867&amp;"-"&amp;E3867&amp;"-"&amp;H3867</f>
        <v>A2Delta-6.5-e-1-1</v>
      </c>
      <c r="Q3867" t="str">
        <f>I3867&amp;"-"&amp;K3867&amp;"-"&amp;L3867&amp;"-"&amp;J3867&amp;"-"&amp;M3867</f>
        <v>X2Pi-7.5-e-2-1</v>
      </c>
      <c r="R3867">
        <f>B3867+S3867</f>
        <v>26480.696390005</v>
      </c>
      <c r="S3867">
        <f>_xlfn.IFNA(VLOOKUP(Q3867,'MARVEL-X'!A$2:I$1400,7,FALSE),VLOOKUP(Q3867,MARVEL!A$2:J$1522,10,FALSE))</f>
        <v>6058.452890005</v>
      </c>
      <c r="T3867">
        <f>IF(P3867=P3866,R3867+T3866,R3867)</f>
        <v>26480.696390005</v>
      </c>
      <c r="U3867">
        <f>IF(P3867=P3866,1+U3866,1)</f>
        <v>1</v>
      </c>
      <c r="V3867" t="str">
        <f t="shared" si="60"/>
        <v/>
      </c>
      <c r="W3867" t="str">
        <f>IF(V3867="","",IF(ABS(V3867-R3867)&gt;W$1,ABS(V3867-R3867),""))</f>
        <v/>
      </c>
      <c r="X3867" t="str">
        <f>Y3867&amp;"-"&amp;Z3867&amp;"-"&amp;AC3867&amp;"-"&amp;AD3867&amp;"-"&amp;AG3867</f>
        <v>6.5-e-A-1-2.5</v>
      </c>
      <c r="Y3867">
        <f>F3867</f>
        <v>6.5</v>
      </c>
      <c r="Z3867" s="2" t="str">
        <f>G3867</f>
        <v>e</v>
      </c>
      <c r="AA3867">
        <f>_xlfn.IFNA(VLOOKUP(X3867,'duo-out'!A$2:Q$5000,5,FALSE),E3867+10*(H3867-1)+1+_xlfn.IFNA(VLOOKUP(D3867,states!A$2:C$10,3,FALSE),1))</f>
        <v>67</v>
      </c>
      <c r="AB3867" t="str">
        <f>IF(V3867="","",V3867)</f>
        <v/>
      </c>
      <c r="AC3867" s="2" t="str">
        <f>_xlfn.IFNA(VLOOKUP(D3867,states!A$2:C$10,2,FALSE),"XX")</f>
        <v>A</v>
      </c>
      <c r="AD3867">
        <f>E3867</f>
        <v>1</v>
      </c>
      <c r="AE3867">
        <f>_xlfn.IFNA(VLOOKUP(D3867,states!A$2:D$10,4,FALSE),0)</f>
        <v>2</v>
      </c>
      <c r="AF3867">
        <v>0.5</v>
      </c>
      <c r="AG3867">
        <f>IF(AE3867=0,AF3867,IF(AE3867=1,IF(F3867=0.5,0.5,IF(H3867=1,0.5,1.5)),IF(F3867=0.5,0.5,IF(H3867=1,2.5,1.5))))</f>
        <v>2.5</v>
      </c>
      <c r="AH3867" s="7">
        <f>IF(AC3867="XX",0,1/C3867^(1/5)*IF(E3867=0,100,1)/(E3867+1)^(1/4))</f>
        <v>1.83136074179891</v>
      </c>
    </row>
    <row r="3868" spans="1:34">
      <c r="A3868">
        <v>4003</v>
      </c>
      <c r="B3868" s="1">
        <v>20605.688900000001</v>
      </c>
      <c r="C3868" s="6">
        <v>9.75E-3</v>
      </c>
      <c r="D3868" t="s">
        <v>3</v>
      </c>
      <c r="E3868">
        <v>1</v>
      </c>
      <c r="F3868">
        <v>6.5</v>
      </c>
      <c r="G3868" t="s">
        <v>1</v>
      </c>
      <c r="H3868">
        <v>1</v>
      </c>
      <c r="I3868" t="s">
        <v>0</v>
      </c>
      <c r="J3868">
        <v>2</v>
      </c>
      <c r="K3868">
        <v>6.5</v>
      </c>
      <c r="L3868" t="s">
        <v>2</v>
      </c>
      <c r="M3868">
        <v>1</v>
      </c>
      <c r="N3868" t="s">
        <v>4059</v>
      </c>
      <c r="O3868">
        <v>1</v>
      </c>
      <c r="P3868" t="str">
        <f>D3868&amp;"-"&amp;F3868&amp;"-"&amp;G3868&amp;"-"&amp;E3868&amp;"-"&amp;H3868</f>
        <v>A2Delta-6.5-e-1-1</v>
      </c>
      <c r="Q3868" t="str">
        <f>I3868&amp;"-"&amp;K3868&amp;"-"&amp;L3868&amp;"-"&amp;J3868&amp;"-"&amp;M3868</f>
        <v>X2Pi-6.5-f-2-1</v>
      </c>
      <c r="R3868">
        <f>B3868+S3868</f>
        <v>26480.714134243</v>
      </c>
      <c r="S3868">
        <f>_xlfn.IFNA(VLOOKUP(Q3868,'MARVEL-X'!A$2:I$1400,7,FALSE),VLOOKUP(Q3868,MARVEL!A$2:J$1522,10,FALSE))</f>
        <v>5875.0252342430003</v>
      </c>
      <c r="T3868">
        <f>IF(P3868=P3867,R3868+T3867,R3868)</f>
        <v>52961.410524248</v>
      </c>
      <c r="U3868">
        <f>IF(P3868=P3867,1+U3867,1)</f>
        <v>2</v>
      </c>
      <c r="V3868" t="str">
        <f t="shared" si="60"/>
        <v/>
      </c>
      <c r="W3868" t="str">
        <f>IF(V3868="","",IF(ABS(V3868-R3868)&gt;W$1,ABS(V3868-R3868),""))</f>
        <v/>
      </c>
      <c r="X3868" t="str">
        <f>Y3868&amp;"-"&amp;Z3868&amp;"-"&amp;AC3868&amp;"-"&amp;AD3868&amp;"-"&amp;AG3868</f>
        <v>6.5-e-A-1-2.5</v>
      </c>
      <c r="Y3868">
        <f>F3868</f>
        <v>6.5</v>
      </c>
      <c r="Z3868" s="2" t="str">
        <f>G3868</f>
        <v>e</v>
      </c>
      <c r="AA3868">
        <f>_xlfn.IFNA(VLOOKUP(X3868,'duo-out'!A$2:Q$5000,5,FALSE),E3868+10*(H3868-1)+1+_xlfn.IFNA(VLOOKUP(D3868,states!A$2:C$10,3,FALSE),1))</f>
        <v>67</v>
      </c>
      <c r="AB3868" t="str">
        <f>IF(V3868="","",V3868)</f>
        <v/>
      </c>
      <c r="AC3868" s="2" t="str">
        <f>_xlfn.IFNA(VLOOKUP(D3868,states!A$2:C$10,2,FALSE),"XX")</f>
        <v>A</v>
      </c>
      <c r="AD3868">
        <f>E3868</f>
        <v>1</v>
      </c>
      <c r="AE3868">
        <f>_xlfn.IFNA(VLOOKUP(D3868,states!A$2:D$10,4,FALSE),0)</f>
        <v>2</v>
      </c>
      <c r="AF3868">
        <v>0.5</v>
      </c>
      <c r="AG3868">
        <f>IF(AE3868=0,AF3868,IF(AE3868=1,IF(F3868=0.5,0.5,IF(H3868=1,0.5,1.5)),IF(F3868=0.5,0.5,IF(H3868=1,2.5,1.5))))</f>
        <v>2.5</v>
      </c>
      <c r="AH3868" s="7">
        <f>IF(AC3868="XX",0,1/C3868^(1/5)*IF(E3868=0,100,1)/(E3868+1)^(1/4))</f>
        <v>2.1229588586401884</v>
      </c>
    </row>
    <row r="3869" spans="1:34">
      <c r="A3869">
        <v>3982</v>
      </c>
      <c r="B3869" s="1">
        <v>20760.764500000001</v>
      </c>
      <c r="C3869" s="6">
        <v>7.0299999999999998E-3</v>
      </c>
      <c r="D3869" t="s">
        <v>3</v>
      </c>
      <c r="E3869">
        <v>1</v>
      </c>
      <c r="F3869">
        <v>6.5</v>
      </c>
      <c r="G3869" t="s">
        <v>1</v>
      </c>
      <c r="H3869">
        <v>1</v>
      </c>
      <c r="I3869" t="s">
        <v>0</v>
      </c>
      <c r="J3869">
        <v>2</v>
      </c>
      <c r="K3869">
        <v>5.5</v>
      </c>
      <c r="L3869" t="s">
        <v>1</v>
      </c>
      <c r="M3869">
        <v>1</v>
      </c>
      <c r="N3869" t="s">
        <v>4038</v>
      </c>
      <c r="O3869">
        <v>1</v>
      </c>
      <c r="P3869" t="str">
        <f>D3869&amp;"-"&amp;F3869&amp;"-"&amp;G3869&amp;"-"&amp;E3869&amp;"-"&amp;H3869</f>
        <v>A2Delta-6.5-e-1-1</v>
      </c>
      <c r="Q3869" t="str">
        <f>I3869&amp;"-"&amp;K3869&amp;"-"&amp;L3869&amp;"-"&amp;J3869&amp;"-"&amp;M3869</f>
        <v>X2Pi-5.5-e-2-1</v>
      </c>
      <c r="R3869">
        <f>B3869+S3869</f>
        <v>26480.698768007001</v>
      </c>
      <c r="S3869">
        <f>_xlfn.IFNA(VLOOKUP(Q3869,'MARVEL-X'!A$2:I$1400,7,FALSE),VLOOKUP(Q3869,MARVEL!A$2:J$1522,10,FALSE))</f>
        <v>5719.9342680070004</v>
      </c>
      <c r="T3869">
        <f>IF(P3869=P3868,R3869+T3868,R3869)</f>
        <v>79442.109292255001</v>
      </c>
      <c r="U3869">
        <f>IF(P3869=P3868,1+U3868,1)</f>
        <v>3</v>
      </c>
      <c r="V3869" t="str">
        <f t="shared" si="60"/>
        <v/>
      </c>
      <c r="W3869" t="str">
        <f>IF(V3869="","",IF(ABS(V3869-R3869)&gt;W$1,ABS(V3869-R3869),""))</f>
        <v/>
      </c>
      <c r="X3869" t="str">
        <f>Y3869&amp;"-"&amp;Z3869&amp;"-"&amp;AC3869&amp;"-"&amp;AD3869&amp;"-"&amp;AG3869</f>
        <v>6.5-e-A-1-2.5</v>
      </c>
      <c r="Y3869">
        <f>F3869</f>
        <v>6.5</v>
      </c>
      <c r="Z3869" s="2" t="str">
        <f>G3869</f>
        <v>e</v>
      </c>
      <c r="AA3869">
        <f>_xlfn.IFNA(VLOOKUP(X3869,'duo-out'!A$2:Q$5000,5,FALSE),E3869+10*(H3869-1)+1+_xlfn.IFNA(VLOOKUP(D3869,states!A$2:C$10,3,FALSE),1))</f>
        <v>67</v>
      </c>
      <c r="AB3869" t="str">
        <f>IF(V3869="","",V3869)</f>
        <v/>
      </c>
      <c r="AC3869" s="2" t="str">
        <f>_xlfn.IFNA(VLOOKUP(D3869,states!A$2:C$10,2,FALSE),"XX")</f>
        <v>A</v>
      </c>
      <c r="AD3869">
        <f>E3869</f>
        <v>1</v>
      </c>
      <c r="AE3869">
        <f>_xlfn.IFNA(VLOOKUP(D3869,states!A$2:D$10,4,FALSE),0)</f>
        <v>2</v>
      </c>
      <c r="AF3869">
        <v>0.5</v>
      </c>
      <c r="AG3869">
        <f>IF(AE3869=0,AF3869,IF(AE3869=1,IF(F3869=0.5,0.5,IF(H3869=1,0.5,1.5)),IF(F3869=0.5,0.5,IF(H3869=1,2.5,1.5))))</f>
        <v>2.5</v>
      </c>
      <c r="AH3869" s="7">
        <f>IF(AC3869="XX",0,1/C3869^(1/5)*IF(E3869=0,100,1)/(E3869+1)^(1/4))</f>
        <v>2.2664776254335863</v>
      </c>
    </row>
    <row r="3870" spans="1:34">
      <c r="A3870">
        <v>3523</v>
      </c>
      <c r="B3870" s="1">
        <v>22999.7274</v>
      </c>
      <c r="C3870" s="6">
        <v>5.0000000000000001E-3</v>
      </c>
      <c r="D3870" t="s">
        <v>3</v>
      </c>
      <c r="E3870">
        <v>1</v>
      </c>
      <c r="F3870">
        <v>6.5</v>
      </c>
      <c r="G3870" t="s">
        <v>1</v>
      </c>
      <c r="H3870">
        <v>1</v>
      </c>
      <c r="I3870" t="s">
        <v>0</v>
      </c>
      <c r="J3870">
        <v>1</v>
      </c>
      <c r="K3870">
        <v>7.5</v>
      </c>
      <c r="L3870" t="s">
        <v>1</v>
      </c>
      <c r="M3870">
        <v>1</v>
      </c>
      <c r="N3870" t="s">
        <v>3579</v>
      </c>
      <c r="O3870">
        <v>1</v>
      </c>
      <c r="P3870" t="str">
        <f>D3870&amp;"-"&amp;F3870&amp;"-"&amp;G3870&amp;"-"&amp;E3870&amp;"-"&amp;H3870</f>
        <v>A2Delta-6.5-e-1-1</v>
      </c>
      <c r="Q3870" t="str">
        <f>I3870&amp;"-"&amp;K3870&amp;"-"&amp;L3870&amp;"-"&amp;J3870&amp;"-"&amp;M3870</f>
        <v>X2Pi-7.5-e-1-1</v>
      </c>
      <c r="R3870">
        <f>B3870+S3870</f>
        <v>26480.706861663999</v>
      </c>
      <c r="S3870">
        <f>_xlfn.IFNA(VLOOKUP(Q3870,'MARVEL-X'!A$2:I$1400,7,FALSE),VLOOKUP(Q3870,MARVEL!A$2:J$1522,10,FALSE))</f>
        <v>3480.9794616640002</v>
      </c>
      <c r="T3870">
        <f>IF(P3870=P3869,R3870+T3869,R3870)</f>
        <v>105922.816153919</v>
      </c>
      <c r="U3870">
        <f>IF(P3870=P3869,1+U3869,1)</f>
        <v>4</v>
      </c>
      <c r="V3870" t="str">
        <f t="shared" si="60"/>
        <v/>
      </c>
      <c r="W3870" t="str">
        <f>IF(V3870="","",IF(ABS(V3870-R3870)&gt;W$1,ABS(V3870-R3870),""))</f>
        <v/>
      </c>
      <c r="X3870" t="str">
        <f>Y3870&amp;"-"&amp;Z3870&amp;"-"&amp;AC3870&amp;"-"&amp;AD3870&amp;"-"&amp;AG3870</f>
        <v>6.5-e-A-1-2.5</v>
      </c>
      <c r="Y3870">
        <f>F3870</f>
        <v>6.5</v>
      </c>
      <c r="Z3870" s="2" t="str">
        <f>G3870</f>
        <v>e</v>
      </c>
      <c r="AA3870">
        <f>_xlfn.IFNA(VLOOKUP(X3870,'duo-out'!A$2:Q$5000,5,FALSE),E3870+10*(H3870-1)+1+_xlfn.IFNA(VLOOKUP(D3870,states!A$2:C$10,3,FALSE),1))</f>
        <v>67</v>
      </c>
      <c r="AB3870" t="str">
        <f>IF(V3870="","",V3870)</f>
        <v/>
      </c>
      <c r="AC3870" s="2" t="str">
        <f>_xlfn.IFNA(VLOOKUP(D3870,states!A$2:C$10,2,FALSE),"XX")</f>
        <v>A</v>
      </c>
      <c r="AD3870">
        <f>E3870</f>
        <v>1</v>
      </c>
      <c r="AE3870">
        <f>_xlfn.IFNA(VLOOKUP(D3870,states!A$2:D$10,4,FALSE),0)</f>
        <v>2</v>
      </c>
      <c r="AF3870">
        <v>0.5</v>
      </c>
      <c r="AG3870">
        <f>IF(AE3870=0,AF3870,IF(AE3870=1,IF(F3870=0.5,0.5,IF(H3870=1,0.5,1.5)),IF(F3870=0.5,0.5,IF(H3870=1,2.5,1.5))))</f>
        <v>2.5</v>
      </c>
      <c r="AH3870" s="7">
        <f>IF(AC3870="XX",0,1/C3870^(1/5)*IF(E3870=0,100,1)/(E3870+1)^(1/4))</f>
        <v>2.4263223583284943</v>
      </c>
    </row>
    <row r="3871" spans="1:34">
      <c r="A3871">
        <v>3507</v>
      </c>
      <c r="B3871" s="1">
        <v>23190.545099999999</v>
      </c>
      <c r="C3871" s="6">
        <v>5.0000000000000001E-3</v>
      </c>
      <c r="D3871" t="s">
        <v>3</v>
      </c>
      <c r="E3871">
        <v>1</v>
      </c>
      <c r="F3871">
        <v>6.5</v>
      </c>
      <c r="G3871" t="s">
        <v>1</v>
      </c>
      <c r="H3871">
        <v>1</v>
      </c>
      <c r="I3871" t="s">
        <v>0</v>
      </c>
      <c r="J3871">
        <v>1</v>
      </c>
      <c r="K3871">
        <v>6.5</v>
      </c>
      <c r="L3871" t="s">
        <v>2</v>
      </c>
      <c r="M3871">
        <v>1</v>
      </c>
      <c r="N3871" t="s">
        <v>3563</v>
      </c>
      <c r="O3871">
        <v>1</v>
      </c>
      <c r="P3871" t="str">
        <f>D3871&amp;"-"&amp;F3871&amp;"-"&amp;G3871&amp;"-"&amp;E3871&amp;"-"&amp;H3871</f>
        <v>A2Delta-6.5-e-1-1</v>
      </c>
      <c r="Q3871" t="str">
        <f>I3871&amp;"-"&amp;K3871&amp;"-"&amp;L3871&amp;"-"&amp;J3871&amp;"-"&amp;M3871</f>
        <v>X2Pi-6.5-f-1-1</v>
      </c>
      <c r="R3871">
        <f>B3871+S3871</f>
        <v>26480.705376721999</v>
      </c>
      <c r="S3871">
        <f>_xlfn.IFNA(VLOOKUP(Q3871,'MARVEL-X'!A$2:I$1400,7,FALSE),VLOOKUP(Q3871,MARVEL!A$2:J$1522,10,FALSE))</f>
        <v>3290.1602767220002</v>
      </c>
      <c r="T3871">
        <f>IF(P3871=P3870,R3871+T3870,R3871)</f>
        <v>132403.52153064101</v>
      </c>
      <c r="U3871">
        <f>IF(P3871=P3870,1+U3870,1)</f>
        <v>5</v>
      </c>
      <c r="V3871" t="str">
        <f t="shared" si="60"/>
        <v/>
      </c>
      <c r="W3871" t="str">
        <f>IF(V3871="","",IF(ABS(V3871-R3871)&gt;W$1,ABS(V3871-R3871),""))</f>
        <v/>
      </c>
      <c r="X3871" t="str">
        <f>Y3871&amp;"-"&amp;Z3871&amp;"-"&amp;AC3871&amp;"-"&amp;AD3871&amp;"-"&amp;AG3871</f>
        <v>6.5-e-A-1-2.5</v>
      </c>
      <c r="Y3871">
        <f>F3871</f>
        <v>6.5</v>
      </c>
      <c r="Z3871" s="2" t="str">
        <f>G3871</f>
        <v>e</v>
      </c>
      <c r="AA3871">
        <f>_xlfn.IFNA(VLOOKUP(X3871,'duo-out'!A$2:Q$5000,5,FALSE),E3871+10*(H3871-1)+1+_xlfn.IFNA(VLOOKUP(D3871,states!A$2:C$10,3,FALSE),1))</f>
        <v>67</v>
      </c>
      <c r="AB3871" t="str">
        <f>IF(V3871="","",V3871)</f>
        <v/>
      </c>
      <c r="AC3871" s="2" t="str">
        <f>_xlfn.IFNA(VLOOKUP(D3871,states!A$2:C$10,2,FALSE),"XX")</f>
        <v>A</v>
      </c>
      <c r="AD3871">
        <f>E3871</f>
        <v>1</v>
      </c>
      <c r="AE3871">
        <f>_xlfn.IFNA(VLOOKUP(D3871,states!A$2:D$10,4,FALSE),0)</f>
        <v>2</v>
      </c>
      <c r="AF3871">
        <v>0.5</v>
      </c>
      <c r="AG3871">
        <f>IF(AE3871=0,AF3871,IF(AE3871=1,IF(F3871=0.5,0.5,IF(H3871=1,0.5,1.5)),IF(F3871=0.5,0.5,IF(H3871=1,2.5,1.5))))</f>
        <v>2.5</v>
      </c>
      <c r="AH3871" s="7">
        <f>IF(AC3871="XX",0,1/C3871^(1/5)*IF(E3871=0,100,1)/(E3871+1)^(1/4))</f>
        <v>2.4263223583284943</v>
      </c>
    </row>
    <row r="3872" spans="1:34">
      <c r="A3872">
        <v>3460</v>
      </c>
      <c r="B3872" s="1">
        <v>23351.867399999999</v>
      </c>
      <c r="C3872" s="6">
        <v>5.0000000000000001E-3</v>
      </c>
      <c r="D3872" t="s">
        <v>3</v>
      </c>
      <c r="E3872">
        <v>1</v>
      </c>
      <c r="F3872">
        <v>6.5</v>
      </c>
      <c r="G3872" t="s">
        <v>1</v>
      </c>
      <c r="H3872">
        <v>1</v>
      </c>
      <c r="I3872" t="s">
        <v>0</v>
      </c>
      <c r="J3872">
        <v>1</v>
      </c>
      <c r="K3872">
        <v>5.5</v>
      </c>
      <c r="L3872" t="s">
        <v>1</v>
      </c>
      <c r="M3872">
        <v>1</v>
      </c>
      <c r="N3872" t="s">
        <v>3516</v>
      </c>
      <c r="O3872">
        <v>1</v>
      </c>
      <c r="P3872" t="str">
        <f>D3872&amp;"-"&amp;F3872&amp;"-"&amp;G3872&amp;"-"&amp;E3872&amp;"-"&amp;H3872</f>
        <v>A2Delta-6.5-e-1-1</v>
      </c>
      <c r="Q3872" t="str">
        <f>I3872&amp;"-"&amp;K3872&amp;"-"&amp;L3872&amp;"-"&amp;J3872&amp;"-"&amp;M3872</f>
        <v>X2Pi-5.5-e-1-1</v>
      </c>
      <c r="R3872">
        <f>B3872+S3872</f>
        <v>26480.702624471</v>
      </c>
      <c r="S3872">
        <f>_xlfn.IFNA(VLOOKUP(Q3872,'MARVEL-X'!A$2:I$1400,7,FALSE),VLOOKUP(Q3872,MARVEL!A$2:J$1522,10,FALSE))</f>
        <v>3128.8352244709999</v>
      </c>
      <c r="T3872">
        <f>IF(P3872=P3871,R3872+T3871,R3872)</f>
        <v>158884.224155112</v>
      </c>
      <c r="U3872">
        <f>IF(P3872=P3871,1+U3871,1)</f>
        <v>6</v>
      </c>
      <c r="V3872" t="str">
        <f t="shared" si="60"/>
        <v/>
      </c>
      <c r="W3872" t="str">
        <f>IF(V3872="","",IF(ABS(V3872-R3872)&gt;W$1,ABS(V3872-R3872),""))</f>
        <v/>
      </c>
      <c r="X3872" t="str">
        <f>Y3872&amp;"-"&amp;Z3872&amp;"-"&amp;AC3872&amp;"-"&amp;AD3872&amp;"-"&amp;AG3872</f>
        <v>6.5-e-A-1-2.5</v>
      </c>
      <c r="Y3872">
        <f>F3872</f>
        <v>6.5</v>
      </c>
      <c r="Z3872" s="2" t="str">
        <f>G3872</f>
        <v>e</v>
      </c>
      <c r="AA3872">
        <f>_xlfn.IFNA(VLOOKUP(X3872,'duo-out'!A$2:Q$5000,5,FALSE),E3872+10*(H3872-1)+1+_xlfn.IFNA(VLOOKUP(D3872,states!A$2:C$10,3,FALSE),1))</f>
        <v>67</v>
      </c>
      <c r="AB3872" t="str">
        <f>IF(V3872="","",V3872)</f>
        <v/>
      </c>
      <c r="AC3872" s="2" t="str">
        <f>_xlfn.IFNA(VLOOKUP(D3872,states!A$2:C$10,2,FALSE),"XX")</f>
        <v>A</v>
      </c>
      <c r="AD3872">
        <f>E3872</f>
        <v>1</v>
      </c>
      <c r="AE3872">
        <f>_xlfn.IFNA(VLOOKUP(D3872,states!A$2:D$10,4,FALSE),0)</f>
        <v>2</v>
      </c>
      <c r="AF3872">
        <v>0.5</v>
      </c>
      <c r="AG3872">
        <f>IF(AE3872=0,AF3872,IF(AE3872=1,IF(F3872=0.5,0.5,IF(H3872=1,0.5,1.5)),IF(F3872=0.5,0.5,IF(H3872=1,2.5,1.5))))</f>
        <v>2.5</v>
      </c>
      <c r="AH3872" s="7">
        <f>IF(AC3872="XX",0,1/C3872^(1/5)*IF(E3872=0,100,1)/(E3872+1)^(1/4))</f>
        <v>2.4263223583284943</v>
      </c>
    </row>
    <row r="3873" spans="1:34">
      <c r="A3873">
        <v>2897</v>
      </c>
      <c r="B3873" s="1">
        <v>22999.732100000001</v>
      </c>
      <c r="C3873" s="6">
        <v>6.2550000000000001E-3</v>
      </c>
      <c r="D3873" t="s">
        <v>3</v>
      </c>
      <c r="E3873">
        <v>1</v>
      </c>
      <c r="F3873">
        <v>6.5</v>
      </c>
      <c r="G3873" t="s">
        <v>1</v>
      </c>
      <c r="H3873">
        <v>1</v>
      </c>
      <c r="I3873" t="s">
        <v>0</v>
      </c>
      <c r="J3873">
        <v>1</v>
      </c>
      <c r="K3873">
        <v>7.5</v>
      </c>
      <c r="L3873" t="s">
        <v>1</v>
      </c>
      <c r="M3873">
        <v>1</v>
      </c>
      <c r="N3873" t="s">
        <v>2953</v>
      </c>
      <c r="O3873">
        <v>1</v>
      </c>
      <c r="P3873" t="str">
        <f>D3873&amp;"-"&amp;F3873&amp;"-"&amp;G3873&amp;"-"&amp;E3873&amp;"-"&amp;H3873</f>
        <v>A2Delta-6.5-e-1-1</v>
      </c>
      <c r="Q3873" t="str">
        <f>I3873&amp;"-"&amp;K3873&amp;"-"&amp;L3873&amp;"-"&amp;J3873&amp;"-"&amp;M3873</f>
        <v>X2Pi-7.5-e-1-1</v>
      </c>
      <c r="R3873">
        <f>B3873+S3873</f>
        <v>26480.711561664</v>
      </c>
      <c r="S3873">
        <f>_xlfn.IFNA(VLOOKUP(Q3873,'MARVEL-X'!A$2:I$1400,7,FALSE),VLOOKUP(Q3873,MARVEL!A$2:J$1522,10,FALSE))</f>
        <v>3480.9794616640002</v>
      </c>
      <c r="T3873">
        <f>IF(P3873=P3872,R3873+T3872,R3873)</f>
        <v>185364.935716776</v>
      </c>
      <c r="U3873">
        <f>IF(P3873=P3872,1+U3872,1)</f>
        <v>7</v>
      </c>
      <c r="V3873" t="str">
        <f t="shared" si="60"/>
        <v/>
      </c>
      <c r="W3873" t="str">
        <f>IF(V3873="","",IF(ABS(V3873-R3873)&gt;W$1,ABS(V3873-R3873),""))</f>
        <v/>
      </c>
      <c r="X3873" t="str">
        <f>Y3873&amp;"-"&amp;Z3873&amp;"-"&amp;AC3873&amp;"-"&amp;AD3873&amp;"-"&amp;AG3873</f>
        <v>6.5-e-A-1-2.5</v>
      </c>
      <c r="Y3873">
        <f>F3873</f>
        <v>6.5</v>
      </c>
      <c r="Z3873" s="2" t="str">
        <f>G3873</f>
        <v>e</v>
      </c>
      <c r="AA3873">
        <f>_xlfn.IFNA(VLOOKUP(X3873,'duo-out'!A$2:Q$5000,5,FALSE),E3873+10*(H3873-1)+1+_xlfn.IFNA(VLOOKUP(D3873,states!A$2:C$10,3,FALSE),1))</f>
        <v>67</v>
      </c>
      <c r="AB3873" t="str">
        <f>IF(V3873="","",V3873)</f>
        <v/>
      </c>
      <c r="AC3873" s="2" t="str">
        <f>_xlfn.IFNA(VLOOKUP(D3873,states!A$2:C$10,2,FALSE),"XX")</f>
        <v>A</v>
      </c>
      <c r="AD3873">
        <f>E3873</f>
        <v>1</v>
      </c>
      <c r="AE3873">
        <f>_xlfn.IFNA(VLOOKUP(D3873,states!A$2:D$10,4,FALSE),0)</f>
        <v>2</v>
      </c>
      <c r="AF3873">
        <v>0.5</v>
      </c>
      <c r="AG3873">
        <f>IF(AE3873=0,AF3873,IF(AE3873=1,IF(F3873=0.5,0.5,IF(H3873=1,0.5,1.5)),IF(F3873=0.5,0.5,IF(H3873=1,2.5,1.5))))</f>
        <v>2.5</v>
      </c>
      <c r="AH3873" s="7">
        <f>IF(AC3873="XX",0,1/C3873^(1/5)*IF(E3873=0,100,1)/(E3873+1)^(1/4))</f>
        <v>2.3200483636752161</v>
      </c>
    </row>
    <row r="3874" spans="1:34">
      <c r="A3874">
        <v>2875</v>
      </c>
      <c r="B3874" s="1">
        <v>23351.875499999998</v>
      </c>
      <c r="C3874" s="6">
        <v>5.0000000000000001E-3</v>
      </c>
      <c r="D3874" t="s">
        <v>3</v>
      </c>
      <c r="E3874">
        <v>1</v>
      </c>
      <c r="F3874">
        <v>6.5</v>
      </c>
      <c r="G3874" t="s">
        <v>1</v>
      </c>
      <c r="H3874">
        <v>1</v>
      </c>
      <c r="I3874" t="s">
        <v>0</v>
      </c>
      <c r="J3874">
        <v>1</v>
      </c>
      <c r="K3874">
        <v>5.5</v>
      </c>
      <c r="L3874" t="s">
        <v>1</v>
      </c>
      <c r="M3874">
        <v>1</v>
      </c>
      <c r="N3874" t="s">
        <v>2931</v>
      </c>
      <c r="O3874">
        <v>1</v>
      </c>
      <c r="P3874" t="str">
        <f>D3874&amp;"-"&amp;F3874&amp;"-"&amp;G3874&amp;"-"&amp;E3874&amp;"-"&amp;H3874</f>
        <v>A2Delta-6.5-e-1-1</v>
      </c>
      <c r="Q3874" t="str">
        <f>I3874&amp;"-"&amp;K3874&amp;"-"&amp;L3874&amp;"-"&amp;J3874&amp;"-"&amp;M3874</f>
        <v>X2Pi-5.5-e-1-1</v>
      </c>
      <c r="R3874">
        <f>B3874+S3874</f>
        <v>26480.710724470999</v>
      </c>
      <c r="S3874">
        <f>_xlfn.IFNA(VLOOKUP(Q3874,'MARVEL-X'!A$2:I$1400,7,FALSE),VLOOKUP(Q3874,MARVEL!A$2:J$1522,10,FALSE))</f>
        <v>3128.8352244709999</v>
      </c>
      <c r="T3874">
        <f>IF(P3874=P3873,R3874+T3873,R3874)</f>
        <v>211845.64644124699</v>
      </c>
      <c r="U3874">
        <f>IF(P3874=P3873,1+U3873,1)</f>
        <v>8</v>
      </c>
      <c r="V3874" t="str">
        <f t="shared" si="60"/>
        <v/>
      </c>
      <c r="W3874" t="str">
        <f>IF(V3874="","",IF(ABS(V3874-R3874)&gt;W$1,ABS(V3874-R3874),""))</f>
        <v/>
      </c>
      <c r="X3874" t="str">
        <f>Y3874&amp;"-"&amp;Z3874&amp;"-"&amp;AC3874&amp;"-"&amp;AD3874&amp;"-"&amp;AG3874</f>
        <v>6.5-e-A-1-2.5</v>
      </c>
      <c r="Y3874">
        <f>F3874</f>
        <v>6.5</v>
      </c>
      <c r="Z3874" s="2" t="str">
        <f>G3874</f>
        <v>e</v>
      </c>
      <c r="AA3874">
        <f>_xlfn.IFNA(VLOOKUP(X3874,'duo-out'!A$2:Q$5000,5,FALSE),E3874+10*(H3874-1)+1+_xlfn.IFNA(VLOOKUP(D3874,states!A$2:C$10,3,FALSE),1))</f>
        <v>67</v>
      </c>
      <c r="AB3874" t="str">
        <f>IF(V3874="","",V3874)</f>
        <v/>
      </c>
      <c r="AC3874" s="2" t="str">
        <f>_xlfn.IFNA(VLOOKUP(D3874,states!A$2:C$10,2,FALSE),"XX")</f>
        <v>A</v>
      </c>
      <c r="AD3874">
        <f>E3874</f>
        <v>1</v>
      </c>
      <c r="AE3874">
        <f>_xlfn.IFNA(VLOOKUP(D3874,states!A$2:D$10,4,FALSE),0)</f>
        <v>2</v>
      </c>
      <c r="AF3874">
        <v>0.5</v>
      </c>
      <c r="AG3874">
        <f>IF(AE3874=0,AF3874,IF(AE3874=1,IF(F3874=0.5,0.5,IF(H3874=1,0.5,1.5)),IF(F3874=0.5,0.5,IF(H3874=1,2.5,1.5))))</f>
        <v>2.5</v>
      </c>
      <c r="AH3874" s="7">
        <f>IF(AC3874="XX",0,1/C3874^(1/5)*IF(E3874=0,100,1)/(E3874+1)^(1/4))</f>
        <v>2.4263223583284943</v>
      </c>
    </row>
    <row r="3875" spans="1:34">
      <c r="A3875">
        <v>2863</v>
      </c>
      <c r="B3875" s="1">
        <v>23190.5458</v>
      </c>
      <c r="C3875" s="6">
        <v>5.0000000000000001E-3</v>
      </c>
      <c r="D3875" t="s">
        <v>3</v>
      </c>
      <c r="E3875">
        <v>1</v>
      </c>
      <c r="F3875">
        <v>6.5</v>
      </c>
      <c r="G3875" t="s">
        <v>1</v>
      </c>
      <c r="H3875">
        <v>1</v>
      </c>
      <c r="I3875" t="s">
        <v>0</v>
      </c>
      <c r="J3875">
        <v>1</v>
      </c>
      <c r="K3875">
        <v>6.5</v>
      </c>
      <c r="L3875" t="s">
        <v>2</v>
      </c>
      <c r="M3875">
        <v>1</v>
      </c>
      <c r="N3875" t="s">
        <v>2919</v>
      </c>
      <c r="O3875">
        <v>1</v>
      </c>
      <c r="P3875" t="str">
        <f>D3875&amp;"-"&amp;F3875&amp;"-"&amp;G3875&amp;"-"&amp;E3875&amp;"-"&amp;H3875</f>
        <v>A2Delta-6.5-e-1-1</v>
      </c>
      <c r="Q3875" t="str">
        <f>I3875&amp;"-"&amp;K3875&amp;"-"&amp;L3875&amp;"-"&amp;J3875&amp;"-"&amp;M3875</f>
        <v>X2Pi-6.5-f-1-1</v>
      </c>
      <c r="R3875">
        <f>B3875+S3875</f>
        <v>26480.706076721999</v>
      </c>
      <c r="S3875">
        <f>_xlfn.IFNA(VLOOKUP(Q3875,'MARVEL-X'!A$2:I$1400,7,FALSE),VLOOKUP(Q3875,MARVEL!A$2:J$1522,10,FALSE))</f>
        <v>3290.1602767220002</v>
      </c>
      <c r="T3875">
        <f>IF(P3875=P3874,R3875+T3874,R3875)</f>
        <v>238326.352517969</v>
      </c>
      <c r="U3875">
        <f>IF(P3875=P3874,1+U3874,1)</f>
        <v>9</v>
      </c>
      <c r="V3875" t="str">
        <f t="shared" si="60"/>
        <v/>
      </c>
      <c r="W3875" t="str">
        <f>IF(V3875="","",IF(ABS(V3875-R3875)&gt;W$1,ABS(V3875-R3875),""))</f>
        <v/>
      </c>
      <c r="X3875" t="str">
        <f>Y3875&amp;"-"&amp;Z3875&amp;"-"&amp;AC3875&amp;"-"&amp;AD3875&amp;"-"&amp;AG3875</f>
        <v>6.5-e-A-1-2.5</v>
      </c>
      <c r="Y3875">
        <f>F3875</f>
        <v>6.5</v>
      </c>
      <c r="Z3875" s="2" t="str">
        <f>G3875</f>
        <v>e</v>
      </c>
      <c r="AA3875">
        <f>_xlfn.IFNA(VLOOKUP(X3875,'duo-out'!A$2:Q$5000,5,FALSE),E3875+10*(H3875-1)+1+_xlfn.IFNA(VLOOKUP(D3875,states!A$2:C$10,3,FALSE),1))</f>
        <v>67</v>
      </c>
      <c r="AB3875" t="str">
        <f>IF(V3875="","",V3875)</f>
        <v/>
      </c>
      <c r="AC3875" s="2" t="str">
        <f>_xlfn.IFNA(VLOOKUP(D3875,states!A$2:C$10,2,FALSE),"XX")</f>
        <v>A</v>
      </c>
      <c r="AD3875">
        <f>E3875</f>
        <v>1</v>
      </c>
      <c r="AE3875">
        <f>_xlfn.IFNA(VLOOKUP(D3875,states!A$2:D$10,4,FALSE),0)</f>
        <v>2</v>
      </c>
      <c r="AF3875">
        <v>0.5</v>
      </c>
      <c r="AG3875">
        <f>IF(AE3875=0,AF3875,IF(AE3875=1,IF(F3875=0.5,0.5,IF(H3875=1,0.5,1.5)),IF(F3875=0.5,0.5,IF(H3875=1,2.5,1.5))))</f>
        <v>2.5</v>
      </c>
      <c r="AH3875" s="7">
        <f>IF(AC3875="XX",0,1/C3875^(1/5)*IF(E3875=0,100,1)/(E3875+1)^(1/4))</f>
        <v>2.4263223583284943</v>
      </c>
    </row>
    <row r="3876" spans="1:34">
      <c r="A3876">
        <v>5559</v>
      </c>
      <c r="B3876" s="1">
        <v>23192.594000000001</v>
      </c>
      <c r="C3876" s="6">
        <v>0.05</v>
      </c>
      <c r="D3876" t="s">
        <v>3</v>
      </c>
      <c r="E3876">
        <v>1</v>
      </c>
      <c r="F3876">
        <v>6.5</v>
      </c>
      <c r="G3876" t="s">
        <v>1</v>
      </c>
      <c r="H3876">
        <v>1</v>
      </c>
      <c r="I3876" t="s">
        <v>0</v>
      </c>
      <c r="J3876">
        <v>1</v>
      </c>
      <c r="K3876">
        <v>5.5</v>
      </c>
      <c r="L3876" t="s">
        <v>1</v>
      </c>
      <c r="M3876">
        <v>2</v>
      </c>
      <c r="N3876" t="s">
        <v>5615</v>
      </c>
      <c r="O3876">
        <v>1</v>
      </c>
      <c r="P3876" t="str">
        <f>D3876&amp;"-"&amp;F3876&amp;"-"&amp;G3876&amp;"-"&amp;E3876&amp;"-"&amp;H3876</f>
        <v>A2Delta-6.5-e-1-1</v>
      </c>
      <c r="Q3876" t="str">
        <f>I3876&amp;"-"&amp;K3876&amp;"-"&amp;L3876&amp;"-"&amp;J3876&amp;"-"&amp;M3876</f>
        <v>X2Pi-5.5-e-1-2</v>
      </c>
      <c r="R3876">
        <f>B3876+S3876</f>
        <v>26480.704372313001</v>
      </c>
      <c r="S3876">
        <f>_xlfn.IFNA(VLOOKUP(Q3876,'MARVEL-X'!A$2:I$1400,7,FALSE),VLOOKUP(Q3876,MARVEL!A$2:J$1522,10,FALSE))</f>
        <v>3288.110372313</v>
      </c>
      <c r="T3876">
        <f>IF(P3876=P3875,R3876+T3875,R3876)</f>
        <v>264807.05689028202</v>
      </c>
      <c r="U3876">
        <f>IF(P3876=P3875,1+U3875,1)</f>
        <v>10</v>
      </c>
      <c r="V3876" t="str">
        <f t="shared" si="60"/>
        <v/>
      </c>
      <c r="W3876" t="str">
        <f>IF(V3876="","",IF(ABS(V3876-R3876)&gt;W$1,ABS(V3876-R3876),""))</f>
        <v/>
      </c>
      <c r="X3876" t="str">
        <f>Y3876&amp;"-"&amp;Z3876&amp;"-"&amp;AC3876&amp;"-"&amp;AD3876&amp;"-"&amp;AG3876</f>
        <v>6.5-e-A-1-2.5</v>
      </c>
      <c r="Y3876">
        <f>F3876</f>
        <v>6.5</v>
      </c>
      <c r="Z3876" s="2" t="str">
        <f>G3876</f>
        <v>e</v>
      </c>
      <c r="AA3876">
        <f>_xlfn.IFNA(VLOOKUP(X3876,'duo-out'!A$2:Q$5000,5,FALSE),E3876+10*(H3876-1)+1+_xlfn.IFNA(VLOOKUP(D3876,states!A$2:C$10,3,FALSE),1))</f>
        <v>67</v>
      </c>
      <c r="AB3876" t="str">
        <f>IF(V3876="","",V3876)</f>
        <v/>
      </c>
      <c r="AC3876" s="2" t="str">
        <f>_xlfn.IFNA(VLOOKUP(D3876,states!A$2:C$10,2,FALSE),"XX")</f>
        <v>A</v>
      </c>
      <c r="AD3876">
        <f>E3876</f>
        <v>1</v>
      </c>
      <c r="AE3876">
        <f>_xlfn.IFNA(VLOOKUP(D3876,states!A$2:D$10,4,FALSE),0)</f>
        <v>2</v>
      </c>
      <c r="AF3876">
        <v>0.5</v>
      </c>
      <c r="AG3876">
        <f>IF(AE3876=0,AF3876,IF(AE3876=1,IF(F3876=0.5,0.5,IF(H3876=1,0.5,1.5)),IF(F3876=0.5,0.5,IF(H3876=1,2.5,1.5))))</f>
        <v>2.5</v>
      </c>
      <c r="AH3876" s="7">
        <f>IF(AC3876="XX",0,1/C3876^(1/5)*IF(E3876=0,100,1)/(E3876+1)^(1/4))</f>
        <v>1.5309059120638666</v>
      </c>
    </row>
    <row r="3877" spans="1:34">
      <c r="A3877">
        <v>5536</v>
      </c>
      <c r="B3877" s="1">
        <v>23190.545999999998</v>
      </c>
      <c r="C3877" s="6">
        <v>0.05</v>
      </c>
      <c r="D3877" t="s">
        <v>3</v>
      </c>
      <c r="E3877">
        <v>1</v>
      </c>
      <c r="F3877">
        <v>6.5</v>
      </c>
      <c r="G3877" t="s">
        <v>1</v>
      </c>
      <c r="H3877">
        <v>1</v>
      </c>
      <c r="I3877" t="s">
        <v>0</v>
      </c>
      <c r="J3877">
        <v>1</v>
      </c>
      <c r="K3877">
        <v>6.5</v>
      </c>
      <c r="L3877" t="s">
        <v>2</v>
      </c>
      <c r="M3877">
        <v>1</v>
      </c>
      <c r="N3877" t="s">
        <v>5592</v>
      </c>
      <c r="O3877">
        <v>1</v>
      </c>
      <c r="P3877" t="str">
        <f>D3877&amp;"-"&amp;F3877&amp;"-"&amp;G3877&amp;"-"&amp;E3877&amp;"-"&amp;H3877</f>
        <v>A2Delta-6.5-e-1-1</v>
      </c>
      <c r="Q3877" t="str">
        <f>I3877&amp;"-"&amp;K3877&amp;"-"&amp;L3877&amp;"-"&amp;J3877&amp;"-"&amp;M3877</f>
        <v>X2Pi-6.5-f-1-1</v>
      </c>
      <c r="R3877">
        <f>B3877+S3877</f>
        <v>26480.706276721998</v>
      </c>
      <c r="S3877">
        <f>_xlfn.IFNA(VLOOKUP(Q3877,'MARVEL-X'!A$2:I$1400,7,FALSE),VLOOKUP(Q3877,MARVEL!A$2:J$1522,10,FALSE))</f>
        <v>3290.1602767220002</v>
      </c>
      <c r="T3877">
        <f>IF(P3877=P3876,R3877+T3876,R3877)</f>
        <v>291287.76316700404</v>
      </c>
      <c r="U3877">
        <f>IF(P3877=P3876,1+U3876,1)</f>
        <v>11</v>
      </c>
      <c r="V3877" t="str">
        <f t="shared" si="60"/>
        <v/>
      </c>
      <c r="W3877" t="str">
        <f>IF(V3877="","",IF(ABS(V3877-R3877)&gt;W$1,ABS(V3877-R3877),""))</f>
        <v/>
      </c>
      <c r="X3877" t="str">
        <f>Y3877&amp;"-"&amp;Z3877&amp;"-"&amp;AC3877&amp;"-"&amp;AD3877&amp;"-"&amp;AG3877</f>
        <v>6.5-e-A-1-2.5</v>
      </c>
      <c r="Y3877">
        <f>F3877</f>
        <v>6.5</v>
      </c>
      <c r="Z3877" s="2" t="str">
        <f>G3877</f>
        <v>e</v>
      </c>
      <c r="AA3877">
        <f>_xlfn.IFNA(VLOOKUP(X3877,'duo-out'!A$2:Q$5000,5,FALSE),E3877+10*(H3877-1)+1+_xlfn.IFNA(VLOOKUP(D3877,states!A$2:C$10,3,FALSE),1))</f>
        <v>67</v>
      </c>
      <c r="AB3877" t="str">
        <f>IF(V3877="","",V3877)</f>
        <v/>
      </c>
      <c r="AC3877" s="2" t="str">
        <f>_xlfn.IFNA(VLOOKUP(D3877,states!A$2:C$10,2,FALSE),"XX")</f>
        <v>A</v>
      </c>
      <c r="AD3877">
        <f>E3877</f>
        <v>1</v>
      </c>
      <c r="AE3877">
        <f>_xlfn.IFNA(VLOOKUP(D3877,states!A$2:D$10,4,FALSE),0)</f>
        <v>2</v>
      </c>
      <c r="AF3877">
        <v>0.5</v>
      </c>
      <c r="AG3877">
        <f>IF(AE3877=0,AF3877,IF(AE3877=1,IF(F3877=0.5,0.5,IF(H3877=1,0.5,1.5)),IF(F3877=0.5,0.5,IF(H3877=1,2.5,1.5))))</f>
        <v>2.5</v>
      </c>
      <c r="AH3877" s="7">
        <f>IF(AC3877="XX",0,1/C3877^(1/5)*IF(E3877=0,100,1)/(E3877+1)^(1/4))</f>
        <v>1.5309059120638666</v>
      </c>
    </row>
    <row r="3878" spans="1:34">
      <c r="A3878">
        <v>5487</v>
      </c>
      <c r="B3878" s="1">
        <v>23351.867999999999</v>
      </c>
      <c r="C3878" s="6">
        <v>0.05</v>
      </c>
      <c r="D3878" t="s">
        <v>3</v>
      </c>
      <c r="E3878">
        <v>1</v>
      </c>
      <c r="F3878">
        <v>6.5</v>
      </c>
      <c r="G3878" t="s">
        <v>1</v>
      </c>
      <c r="H3878">
        <v>1</v>
      </c>
      <c r="I3878" t="s">
        <v>0</v>
      </c>
      <c r="J3878">
        <v>1</v>
      </c>
      <c r="K3878">
        <v>5.5</v>
      </c>
      <c r="L3878" t="s">
        <v>1</v>
      </c>
      <c r="M3878">
        <v>1</v>
      </c>
      <c r="N3878" t="s">
        <v>5543</v>
      </c>
      <c r="O3878">
        <v>1</v>
      </c>
      <c r="P3878" t="str">
        <f>D3878&amp;"-"&amp;F3878&amp;"-"&amp;G3878&amp;"-"&amp;E3878&amp;"-"&amp;H3878</f>
        <v>A2Delta-6.5-e-1-1</v>
      </c>
      <c r="Q3878" t="str">
        <f>I3878&amp;"-"&amp;K3878&amp;"-"&amp;L3878&amp;"-"&amp;J3878&amp;"-"&amp;M3878</f>
        <v>X2Pi-5.5-e-1-1</v>
      </c>
      <c r="R3878">
        <f>B3878+S3878</f>
        <v>26480.703224470999</v>
      </c>
      <c r="S3878">
        <f>_xlfn.IFNA(VLOOKUP(Q3878,'MARVEL-X'!A$2:I$1400,7,FALSE),VLOOKUP(Q3878,MARVEL!A$2:J$1522,10,FALSE))</f>
        <v>3128.8352244709999</v>
      </c>
      <c r="T3878">
        <f>IF(P3878=P3877,R3878+T3877,R3878)</f>
        <v>317768.46639147506</v>
      </c>
      <c r="U3878">
        <f>IF(P3878=P3877,1+U3877,1)</f>
        <v>12</v>
      </c>
      <c r="V3878" t="str">
        <f t="shared" si="60"/>
        <v/>
      </c>
      <c r="W3878" t="str">
        <f>IF(V3878="","",IF(ABS(V3878-R3878)&gt;W$1,ABS(V3878-R3878),""))</f>
        <v/>
      </c>
      <c r="X3878" t="str">
        <f>Y3878&amp;"-"&amp;Z3878&amp;"-"&amp;AC3878&amp;"-"&amp;AD3878&amp;"-"&amp;AG3878</f>
        <v>6.5-e-A-1-2.5</v>
      </c>
      <c r="Y3878">
        <f>F3878</f>
        <v>6.5</v>
      </c>
      <c r="Z3878" s="2" t="str">
        <f>G3878</f>
        <v>e</v>
      </c>
      <c r="AA3878">
        <f>_xlfn.IFNA(VLOOKUP(X3878,'duo-out'!A$2:Q$5000,5,FALSE),E3878+10*(H3878-1)+1+_xlfn.IFNA(VLOOKUP(D3878,states!A$2:C$10,3,FALSE),1))</f>
        <v>67</v>
      </c>
      <c r="AB3878" t="str">
        <f>IF(V3878="","",V3878)</f>
        <v/>
      </c>
      <c r="AC3878" s="2" t="str">
        <f>_xlfn.IFNA(VLOOKUP(D3878,states!A$2:C$10,2,FALSE),"XX")</f>
        <v>A</v>
      </c>
      <c r="AD3878">
        <f>E3878</f>
        <v>1</v>
      </c>
      <c r="AE3878">
        <f>_xlfn.IFNA(VLOOKUP(D3878,states!A$2:D$10,4,FALSE),0)</f>
        <v>2</v>
      </c>
      <c r="AF3878">
        <v>0.5</v>
      </c>
      <c r="AG3878">
        <f>IF(AE3878=0,AF3878,IF(AE3878=1,IF(F3878=0.5,0.5,IF(H3878=1,0.5,1.5)),IF(F3878=0.5,0.5,IF(H3878=1,2.5,1.5))))</f>
        <v>2.5</v>
      </c>
      <c r="AH3878" s="7">
        <f>IF(AC3878="XX",0,1/C3878^(1/5)*IF(E3878=0,100,1)/(E3878+1)^(1/4))</f>
        <v>1.5309059120638666</v>
      </c>
    </row>
    <row r="3879" spans="1:34">
      <c r="A3879">
        <v>997</v>
      </c>
      <c r="B3879" s="1">
        <v>22999.68</v>
      </c>
      <c r="C3879" s="6">
        <v>0.05</v>
      </c>
      <c r="D3879" t="s">
        <v>3</v>
      </c>
      <c r="E3879">
        <v>1</v>
      </c>
      <c r="F3879">
        <v>6.5</v>
      </c>
      <c r="G3879" t="s">
        <v>1</v>
      </c>
      <c r="H3879">
        <v>1</v>
      </c>
      <c r="I3879" t="s">
        <v>0</v>
      </c>
      <c r="J3879">
        <v>1</v>
      </c>
      <c r="K3879">
        <v>7.5</v>
      </c>
      <c r="L3879" t="s">
        <v>1</v>
      </c>
      <c r="M3879">
        <v>1</v>
      </c>
      <c r="N3879" t="s">
        <v>1053</v>
      </c>
      <c r="O3879">
        <v>1</v>
      </c>
      <c r="P3879" t="str">
        <f>D3879&amp;"-"&amp;F3879&amp;"-"&amp;G3879&amp;"-"&amp;E3879&amp;"-"&amp;H3879</f>
        <v>A2Delta-6.5-e-1-1</v>
      </c>
      <c r="Q3879" t="str">
        <f>I3879&amp;"-"&amp;K3879&amp;"-"&amp;L3879&amp;"-"&amp;J3879&amp;"-"&amp;M3879</f>
        <v>X2Pi-7.5-e-1-1</v>
      </c>
      <c r="R3879">
        <f>B3879+S3879</f>
        <v>26480.659461664</v>
      </c>
      <c r="S3879">
        <f>_xlfn.IFNA(VLOOKUP(Q3879,'MARVEL-X'!A$2:I$1400,7,FALSE),VLOOKUP(Q3879,MARVEL!A$2:J$1522,10,FALSE))</f>
        <v>3480.9794616640002</v>
      </c>
      <c r="T3879">
        <f>IF(P3879=P3878,R3879+T3878,R3879)</f>
        <v>344249.12585313903</v>
      </c>
      <c r="U3879">
        <f>IF(P3879=P3878,1+U3878,1)</f>
        <v>13</v>
      </c>
      <c r="V3879" t="str">
        <f t="shared" si="60"/>
        <v/>
      </c>
      <c r="W3879" t="str">
        <f>IF(V3879="","",IF(ABS(V3879-R3879)&gt;W$1,ABS(V3879-R3879),""))</f>
        <v/>
      </c>
      <c r="X3879" t="str">
        <f>Y3879&amp;"-"&amp;Z3879&amp;"-"&amp;AC3879&amp;"-"&amp;AD3879&amp;"-"&amp;AG3879</f>
        <v>6.5-e-A-1-2.5</v>
      </c>
      <c r="Y3879">
        <f>F3879</f>
        <v>6.5</v>
      </c>
      <c r="Z3879" s="2" t="str">
        <f>G3879</f>
        <v>e</v>
      </c>
      <c r="AA3879">
        <f>_xlfn.IFNA(VLOOKUP(X3879,'duo-out'!A$2:Q$5000,5,FALSE),E3879+10*(H3879-1)+1+_xlfn.IFNA(VLOOKUP(D3879,states!A$2:C$10,3,FALSE),1))</f>
        <v>67</v>
      </c>
      <c r="AB3879" t="str">
        <f>IF(V3879="","",V3879)</f>
        <v/>
      </c>
      <c r="AC3879" s="2" t="str">
        <f>_xlfn.IFNA(VLOOKUP(D3879,states!A$2:C$10,2,FALSE),"XX")</f>
        <v>A</v>
      </c>
      <c r="AD3879">
        <f>E3879</f>
        <v>1</v>
      </c>
      <c r="AE3879">
        <f>_xlfn.IFNA(VLOOKUP(D3879,states!A$2:D$10,4,FALSE),0)</f>
        <v>2</v>
      </c>
      <c r="AF3879">
        <v>0.5</v>
      </c>
      <c r="AG3879">
        <f>IF(AE3879=0,AF3879,IF(AE3879=1,IF(F3879=0.5,0.5,IF(H3879=1,0.5,1.5)),IF(F3879=0.5,0.5,IF(H3879=1,2.5,1.5))))</f>
        <v>2.5</v>
      </c>
      <c r="AH3879" s="7">
        <f>IF(AC3879="XX",0,1/C3879^(1/5)*IF(E3879=0,100,1)/(E3879+1)^(1/4))</f>
        <v>1.5309059120638666</v>
      </c>
    </row>
    <row r="3880" spans="1:34">
      <c r="A3880">
        <v>979</v>
      </c>
      <c r="B3880" s="1">
        <v>23190.560000000001</v>
      </c>
      <c r="C3880" s="6">
        <v>0.05</v>
      </c>
      <c r="D3880" t="s">
        <v>3</v>
      </c>
      <c r="E3880">
        <v>1</v>
      </c>
      <c r="F3880">
        <v>6.5</v>
      </c>
      <c r="G3880" t="s">
        <v>1</v>
      </c>
      <c r="H3880">
        <v>1</v>
      </c>
      <c r="I3880" t="s">
        <v>0</v>
      </c>
      <c r="J3880">
        <v>1</v>
      </c>
      <c r="K3880">
        <v>6.5</v>
      </c>
      <c r="L3880" t="s">
        <v>2</v>
      </c>
      <c r="M3880">
        <v>1</v>
      </c>
      <c r="N3880" t="s">
        <v>1035</v>
      </c>
      <c r="O3880">
        <v>1</v>
      </c>
      <c r="P3880" t="str">
        <f>D3880&amp;"-"&amp;F3880&amp;"-"&amp;G3880&amp;"-"&amp;E3880&amp;"-"&amp;H3880</f>
        <v>A2Delta-6.5-e-1-1</v>
      </c>
      <c r="Q3880" t="str">
        <f>I3880&amp;"-"&amp;K3880&amp;"-"&amp;L3880&amp;"-"&amp;J3880&amp;"-"&amp;M3880</f>
        <v>X2Pi-6.5-f-1-1</v>
      </c>
      <c r="R3880">
        <f>B3880+S3880</f>
        <v>26480.720276722001</v>
      </c>
      <c r="S3880">
        <f>_xlfn.IFNA(VLOOKUP(Q3880,'MARVEL-X'!A$2:I$1400,7,FALSE),VLOOKUP(Q3880,MARVEL!A$2:J$1522,10,FALSE))</f>
        <v>3290.1602767220002</v>
      </c>
      <c r="T3880">
        <f>IF(P3880=P3879,R3880+T3879,R3880)</f>
        <v>370729.84612986102</v>
      </c>
      <c r="U3880">
        <f>IF(P3880=P3879,1+U3879,1)</f>
        <v>14</v>
      </c>
      <c r="V3880" t="str">
        <f t="shared" si="60"/>
        <v/>
      </c>
      <c r="W3880" t="str">
        <f>IF(V3880="","",IF(ABS(V3880-R3880)&gt;W$1,ABS(V3880-R3880),""))</f>
        <v/>
      </c>
      <c r="X3880" t="str">
        <f>Y3880&amp;"-"&amp;Z3880&amp;"-"&amp;AC3880&amp;"-"&amp;AD3880&amp;"-"&amp;AG3880</f>
        <v>6.5-e-A-1-2.5</v>
      </c>
      <c r="Y3880">
        <f>F3880</f>
        <v>6.5</v>
      </c>
      <c r="Z3880" s="2" t="str">
        <f>G3880</f>
        <v>e</v>
      </c>
      <c r="AA3880">
        <f>_xlfn.IFNA(VLOOKUP(X3880,'duo-out'!A$2:Q$5000,5,FALSE),E3880+10*(H3880-1)+1+_xlfn.IFNA(VLOOKUP(D3880,states!A$2:C$10,3,FALSE),1))</f>
        <v>67</v>
      </c>
      <c r="AB3880" t="str">
        <f>IF(V3880="","",V3880)</f>
        <v/>
      </c>
      <c r="AC3880" s="2" t="str">
        <f>_xlfn.IFNA(VLOOKUP(D3880,states!A$2:C$10,2,FALSE),"XX")</f>
        <v>A</v>
      </c>
      <c r="AD3880">
        <f>E3880</f>
        <v>1</v>
      </c>
      <c r="AE3880">
        <f>_xlfn.IFNA(VLOOKUP(D3880,states!A$2:D$10,4,FALSE),0)</f>
        <v>2</v>
      </c>
      <c r="AF3880">
        <v>0.5</v>
      </c>
      <c r="AG3880">
        <f>IF(AE3880=0,AF3880,IF(AE3880=1,IF(F3880=0.5,0.5,IF(H3880=1,0.5,1.5)),IF(F3880=0.5,0.5,IF(H3880=1,2.5,1.5))))</f>
        <v>2.5</v>
      </c>
      <c r="AH3880" s="7">
        <f>IF(AC3880="XX",0,1/C3880^(1/5)*IF(E3880=0,100,1)/(E3880+1)^(1/4))</f>
        <v>1.5309059120638666</v>
      </c>
    </row>
    <row r="3881" spans="1:34">
      <c r="A3881">
        <v>909</v>
      </c>
      <c r="B3881" s="1">
        <v>23351.87</v>
      </c>
      <c r="C3881" s="6">
        <v>0.05</v>
      </c>
      <c r="D3881" t="s">
        <v>3</v>
      </c>
      <c r="E3881">
        <v>1</v>
      </c>
      <c r="F3881">
        <v>6.5</v>
      </c>
      <c r="G3881" t="s">
        <v>1</v>
      </c>
      <c r="H3881">
        <v>1</v>
      </c>
      <c r="I3881" t="s">
        <v>0</v>
      </c>
      <c r="J3881">
        <v>1</v>
      </c>
      <c r="K3881">
        <v>5.5</v>
      </c>
      <c r="L3881" t="s">
        <v>1</v>
      </c>
      <c r="M3881">
        <v>1</v>
      </c>
      <c r="N3881" t="s">
        <v>965</v>
      </c>
      <c r="O3881">
        <v>1</v>
      </c>
      <c r="P3881" t="str">
        <f>D3881&amp;"-"&amp;F3881&amp;"-"&amp;G3881&amp;"-"&amp;E3881&amp;"-"&amp;H3881</f>
        <v>A2Delta-6.5-e-1-1</v>
      </c>
      <c r="Q3881" t="str">
        <f>I3881&amp;"-"&amp;K3881&amp;"-"&amp;L3881&amp;"-"&amp;J3881&amp;"-"&amp;M3881</f>
        <v>X2Pi-5.5-e-1-1</v>
      </c>
      <c r="R3881">
        <f>B3881+S3881</f>
        <v>26480.705224470999</v>
      </c>
      <c r="S3881">
        <f>_xlfn.IFNA(VLOOKUP(Q3881,'MARVEL-X'!A$2:I$1400,7,FALSE),VLOOKUP(Q3881,MARVEL!A$2:J$1522,10,FALSE))</f>
        <v>3128.8352244709999</v>
      </c>
      <c r="T3881">
        <f>IF(P3881=P3880,R3881+T3880,R3881)</f>
        <v>397210.55135433201</v>
      </c>
      <c r="U3881">
        <f>IF(P3881=P3880,1+U3880,1)</f>
        <v>15</v>
      </c>
      <c r="V3881">
        <f t="shared" si="60"/>
        <v>26480.703423622133</v>
      </c>
      <c r="W3881" t="str">
        <f>IF(V3881="","",IF(ABS(V3881-R3881)&gt;W$1,ABS(V3881-R3881),""))</f>
        <v/>
      </c>
      <c r="X3881" t="str">
        <f>Y3881&amp;"-"&amp;Z3881&amp;"-"&amp;AC3881&amp;"-"&amp;AD3881&amp;"-"&amp;AG3881</f>
        <v>6.5-e-A-1-2.5</v>
      </c>
      <c r="Y3881">
        <f>F3881</f>
        <v>6.5</v>
      </c>
      <c r="Z3881" s="2" t="str">
        <f>G3881</f>
        <v>e</v>
      </c>
      <c r="AA3881">
        <f>_xlfn.IFNA(VLOOKUP(X3881,'duo-out'!A$2:Q$5000,5,FALSE),E3881+10*(H3881-1)+1+_xlfn.IFNA(VLOOKUP(D3881,states!A$2:C$10,3,FALSE),1))</f>
        <v>67</v>
      </c>
      <c r="AB3881">
        <f>IF(V3881="","",V3881)</f>
        <v>26480.703423622133</v>
      </c>
      <c r="AC3881" s="2" t="str">
        <f>_xlfn.IFNA(VLOOKUP(D3881,states!A$2:C$10,2,FALSE),"XX")</f>
        <v>A</v>
      </c>
      <c r="AD3881">
        <f>E3881</f>
        <v>1</v>
      </c>
      <c r="AE3881">
        <f>_xlfn.IFNA(VLOOKUP(D3881,states!A$2:D$10,4,FALSE),0)</f>
        <v>2</v>
      </c>
      <c r="AF3881">
        <v>0.5</v>
      </c>
      <c r="AG3881">
        <f>IF(AE3881=0,AF3881,IF(AE3881=1,IF(F3881=0.5,0.5,IF(H3881=1,0.5,1.5)),IF(F3881=0.5,0.5,IF(H3881=1,2.5,1.5))))</f>
        <v>2.5</v>
      </c>
      <c r="AH3881" s="7">
        <f>IF(AC3881="XX",0,1/C3881^(1/5)*IF(E3881=0,100,1)/(E3881+1)^(1/4))</f>
        <v>1.5309059120638666</v>
      </c>
    </row>
    <row r="3882" spans="1:34">
      <c r="A3882">
        <v>4082</v>
      </c>
      <c r="B3882" s="1">
        <v>20411.5085</v>
      </c>
      <c r="C3882" s="6">
        <v>5.0000000000000001E-3</v>
      </c>
      <c r="D3882" t="s">
        <v>3</v>
      </c>
      <c r="E3882">
        <v>1</v>
      </c>
      <c r="F3882">
        <v>6.5</v>
      </c>
      <c r="G3882" t="s">
        <v>1</v>
      </c>
      <c r="H3882">
        <v>2</v>
      </c>
      <c r="I3882" t="s">
        <v>0</v>
      </c>
      <c r="J3882">
        <v>2</v>
      </c>
      <c r="K3882">
        <v>7.5</v>
      </c>
      <c r="L3882" t="s">
        <v>1</v>
      </c>
      <c r="M3882">
        <v>2</v>
      </c>
      <c r="N3882" t="s">
        <v>4138</v>
      </c>
      <c r="O3882">
        <v>1</v>
      </c>
      <c r="P3882" t="str">
        <f>D3882&amp;"-"&amp;F3882&amp;"-"&amp;G3882&amp;"-"&amp;E3882&amp;"-"&amp;H3882</f>
        <v>A2Delta-6.5-e-1-2</v>
      </c>
      <c r="Q3882" t="str">
        <f>I3882&amp;"-"&amp;K3882&amp;"-"&amp;L3882&amp;"-"&amp;J3882&amp;"-"&amp;M3882</f>
        <v>X2Pi-7.5-e-2-2</v>
      </c>
      <c r="R3882">
        <f>B3882+S3882</f>
        <v>26673.605742362</v>
      </c>
      <c r="S3882">
        <f>_xlfn.IFNA(VLOOKUP(Q3882,'MARVEL-X'!A$2:I$1400,7,FALSE),VLOOKUP(Q3882,MARVEL!A$2:J$1522,10,FALSE))</f>
        <v>6262.0972423619996</v>
      </c>
      <c r="T3882">
        <f>IF(P3882=P3881,R3882+T3881,R3882)</f>
        <v>26673.605742362</v>
      </c>
      <c r="U3882">
        <f>IF(P3882=P3881,1+U3881,1)</f>
        <v>1</v>
      </c>
      <c r="V3882" t="str">
        <f t="shared" si="60"/>
        <v/>
      </c>
      <c r="W3882" t="str">
        <f>IF(V3882="","",IF(ABS(V3882-R3882)&gt;W$1,ABS(V3882-R3882),""))</f>
        <v/>
      </c>
      <c r="X3882" t="str">
        <f>Y3882&amp;"-"&amp;Z3882&amp;"-"&amp;AC3882&amp;"-"&amp;AD3882&amp;"-"&amp;AG3882</f>
        <v>6.5-e-A-1-1.5</v>
      </c>
      <c r="Y3882">
        <f>F3882</f>
        <v>6.5</v>
      </c>
      <c r="Z3882" s="2" t="str">
        <f>G3882</f>
        <v>e</v>
      </c>
      <c r="AA3882">
        <f>_xlfn.IFNA(VLOOKUP(X3882,'duo-out'!A$2:Q$5000,5,FALSE),E3882+10*(H3882-1)+1+_xlfn.IFNA(VLOOKUP(D3882,states!A$2:C$10,3,FALSE),1))</f>
        <v>69</v>
      </c>
      <c r="AB3882" t="str">
        <f>IF(V3882="","",V3882)</f>
        <v/>
      </c>
      <c r="AC3882" s="2" t="str">
        <f>_xlfn.IFNA(VLOOKUP(D3882,states!A$2:C$10,2,FALSE),"XX")</f>
        <v>A</v>
      </c>
      <c r="AD3882">
        <f>E3882</f>
        <v>1</v>
      </c>
      <c r="AE3882">
        <f>_xlfn.IFNA(VLOOKUP(D3882,states!A$2:D$10,4,FALSE),0)</f>
        <v>2</v>
      </c>
      <c r="AF3882">
        <v>0.5</v>
      </c>
      <c r="AG3882">
        <f>IF(AE3882=0,AF3882,IF(AE3882=1,IF(F3882=0.5,0.5,IF(H3882=1,0.5,1.5)),IF(F3882=0.5,0.5,IF(H3882=1,2.5,1.5))))</f>
        <v>1.5</v>
      </c>
      <c r="AH3882" s="7">
        <f>IF(AC3882="XX",0,1/C3882^(1/5)*IF(E3882=0,100,1)/(E3882+1)^(1/4))</f>
        <v>2.4263223583284943</v>
      </c>
    </row>
    <row r="3883" spans="1:34">
      <c r="A3883">
        <v>4058</v>
      </c>
      <c r="B3883" s="1">
        <v>20616.591899999999</v>
      </c>
      <c r="C3883" s="6">
        <v>2.196E-2</v>
      </c>
      <c r="D3883" t="s">
        <v>3</v>
      </c>
      <c r="E3883">
        <v>1</v>
      </c>
      <c r="F3883">
        <v>6.5</v>
      </c>
      <c r="G3883" t="s">
        <v>1</v>
      </c>
      <c r="H3883">
        <v>2</v>
      </c>
      <c r="I3883" t="s">
        <v>0</v>
      </c>
      <c r="J3883">
        <v>2</v>
      </c>
      <c r="K3883">
        <v>6.5</v>
      </c>
      <c r="L3883" t="s">
        <v>2</v>
      </c>
      <c r="M3883">
        <v>2</v>
      </c>
      <c r="N3883" t="s">
        <v>4114</v>
      </c>
      <c r="O3883">
        <v>1</v>
      </c>
      <c r="P3883" t="str">
        <f>D3883&amp;"-"&amp;F3883&amp;"-"&amp;G3883&amp;"-"&amp;E3883&amp;"-"&amp;H3883</f>
        <v>A2Delta-6.5-e-1-2</v>
      </c>
      <c r="Q3883" t="str">
        <f>I3883&amp;"-"&amp;K3883&amp;"-"&amp;L3883&amp;"-"&amp;J3883&amp;"-"&amp;M3883</f>
        <v>X2Pi-6.5-f-2-2</v>
      </c>
      <c r="R3883">
        <f>B3883+S3883</f>
        <v>26673.590605816</v>
      </c>
      <c r="S3883">
        <f>_xlfn.IFNA(VLOOKUP(Q3883,'MARVEL-X'!A$2:I$1400,7,FALSE),VLOOKUP(Q3883,MARVEL!A$2:J$1522,10,FALSE))</f>
        <v>6056.9987058160004</v>
      </c>
      <c r="T3883">
        <f>IF(P3883=P3882,R3883+T3882,R3883)</f>
        <v>53347.196348177997</v>
      </c>
      <c r="U3883">
        <f>IF(P3883=P3882,1+U3882,1)</f>
        <v>2</v>
      </c>
      <c r="V3883" t="str">
        <f t="shared" si="60"/>
        <v/>
      </c>
      <c r="W3883" t="str">
        <f>IF(V3883="","",IF(ABS(V3883-R3883)&gt;W$1,ABS(V3883-R3883),""))</f>
        <v/>
      </c>
      <c r="X3883" t="str">
        <f>Y3883&amp;"-"&amp;Z3883&amp;"-"&amp;AC3883&amp;"-"&amp;AD3883&amp;"-"&amp;AG3883</f>
        <v>6.5-e-A-1-1.5</v>
      </c>
      <c r="Y3883">
        <f>F3883</f>
        <v>6.5</v>
      </c>
      <c r="Z3883" s="2" t="str">
        <f>G3883</f>
        <v>e</v>
      </c>
      <c r="AA3883">
        <f>_xlfn.IFNA(VLOOKUP(X3883,'duo-out'!A$2:Q$5000,5,FALSE),E3883+10*(H3883-1)+1+_xlfn.IFNA(VLOOKUP(D3883,states!A$2:C$10,3,FALSE),1))</f>
        <v>69</v>
      </c>
      <c r="AB3883" t="str">
        <f>IF(V3883="","",V3883)</f>
        <v/>
      </c>
      <c r="AC3883" s="2" t="str">
        <f>_xlfn.IFNA(VLOOKUP(D3883,states!A$2:C$10,2,FALSE),"XX")</f>
        <v>A</v>
      </c>
      <c r="AD3883">
        <f>E3883</f>
        <v>1</v>
      </c>
      <c r="AE3883">
        <f>_xlfn.IFNA(VLOOKUP(D3883,states!A$2:D$10,4,FALSE),0)</f>
        <v>2</v>
      </c>
      <c r="AF3883">
        <v>0.5</v>
      </c>
      <c r="AG3883">
        <f>IF(AE3883=0,AF3883,IF(AE3883=1,IF(F3883=0.5,0.5,IF(H3883=1,0.5,1.5)),IF(F3883=0.5,0.5,IF(H3883=1,2.5,1.5))))</f>
        <v>1.5</v>
      </c>
      <c r="AH3883" s="7">
        <f>IF(AC3883="XX",0,1/C3883^(1/5)*IF(E3883=0,100,1)/(E3883+1)^(1/4))</f>
        <v>1.8047457756104519</v>
      </c>
    </row>
    <row r="3884" spans="1:34">
      <c r="A3884">
        <v>4051</v>
      </c>
      <c r="B3884" s="1">
        <v>20800.552599999999</v>
      </c>
      <c r="C3884" s="6">
        <v>8.7419999999999998E-3</v>
      </c>
      <c r="D3884" t="s">
        <v>3</v>
      </c>
      <c r="E3884">
        <v>1</v>
      </c>
      <c r="F3884">
        <v>6.5</v>
      </c>
      <c r="G3884" t="s">
        <v>1</v>
      </c>
      <c r="H3884">
        <v>2</v>
      </c>
      <c r="I3884" t="s">
        <v>0</v>
      </c>
      <c r="J3884">
        <v>2</v>
      </c>
      <c r="K3884">
        <v>5.5</v>
      </c>
      <c r="L3884" t="s">
        <v>1</v>
      </c>
      <c r="M3884">
        <v>2</v>
      </c>
      <c r="N3884" t="s">
        <v>4107</v>
      </c>
      <c r="O3884">
        <v>1</v>
      </c>
      <c r="P3884" t="str">
        <f>D3884&amp;"-"&amp;F3884&amp;"-"&amp;G3884&amp;"-"&amp;E3884&amp;"-"&amp;H3884</f>
        <v>A2Delta-6.5-e-1-2</v>
      </c>
      <c r="Q3884" t="str">
        <f>I3884&amp;"-"&amp;K3884&amp;"-"&amp;L3884&amp;"-"&amp;J3884&amp;"-"&amp;M3884</f>
        <v>X2Pi-5.5-e-2-2</v>
      </c>
      <c r="R3884">
        <f>B3884+S3884</f>
        <v>26673.614624834998</v>
      </c>
      <c r="S3884">
        <f>_xlfn.IFNA(VLOOKUP(Q3884,'MARVEL-X'!A$2:I$1400,7,FALSE),VLOOKUP(Q3884,MARVEL!A$2:J$1522,10,FALSE))</f>
        <v>5873.0620248349996</v>
      </c>
      <c r="T3884">
        <f>IF(P3884=P3883,R3884+T3883,R3884)</f>
        <v>80020.810973012995</v>
      </c>
      <c r="U3884">
        <f>IF(P3884=P3883,1+U3883,1)</f>
        <v>3</v>
      </c>
      <c r="V3884" t="str">
        <f t="shared" si="60"/>
        <v/>
      </c>
      <c r="W3884" t="str">
        <f>IF(V3884="","",IF(ABS(V3884-R3884)&gt;W$1,ABS(V3884-R3884),""))</f>
        <v/>
      </c>
      <c r="X3884" t="str">
        <f>Y3884&amp;"-"&amp;Z3884&amp;"-"&amp;AC3884&amp;"-"&amp;AD3884&amp;"-"&amp;AG3884</f>
        <v>6.5-e-A-1-1.5</v>
      </c>
      <c r="Y3884">
        <f>F3884</f>
        <v>6.5</v>
      </c>
      <c r="Z3884" s="2" t="str">
        <f>G3884</f>
        <v>e</v>
      </c>
      <c r="AA3884">
        <f>_xlfn.IFNA(VLOOKUP(X3884,'duo-out'!A$2:Q$5000,5,FALSE),E3884+10*(H3884-1)+1+_xlfn.IFNA(VLOOKUP(D3884,states!A$2:C$10,3,FALSE),1))</f>
        <v>69</v>
      </c>
      <c r="AB3884" t="str">
        <f>IF(V3884="","",V3884)</f>
        <v/>
      </c>
      <c r="AC3884" s="2" t="str">
        <f>_xlfn.IFNA(VLOOKUP(D3884,states!A$2:C$10,2,FALSE),"XX")</f>
        <v>A</v>
      </c>
      <c r="AD3884">
        <f>E3884</f>
        <v>1</v>
      </c>
      <c r="AE3884">
        <f>_xlfn.IFNA(VLOOKUP(D3884,states!A$2:D$10,4,FALSE),0)</f>
        <v>2</v>
      </c>
      <c r="AF3884">
        <v>0.5</v>
      </c>
      <c r="AG3884">
        <f>IF(AE3884=0,AF3884,IF(AE3884=1,IF(F3884=0.5,0.5,IF(H3884=1,0.5,1.5)),IF(F3884=0.5,0.5,IF(H3884=1,2.5,1.5))))</f>
        <v>1.5</v>
      </c>
      <c r="AH3884" s="7">
        <f>IF(AC3884="XX",0,1/C3884^(1/5)*IF(E3884=0,100,1)/(E3884+1)^(1/4))</f>
        <v>2.16980317650708</v>
      </c>
    </row>
    <row r="3885" spans="1:34">
      <c r="A3885">
        <v>3636</v>
      </c>
      <c r="B3885" s="1">
        <v>22980.771799999999</v>
      </c>
      <c r="C3885" s="6">
        <v>1.031E-2</v>
      </c>
      <c r="D3885" t="s">
        <v>3</v>
      </c>
      <c r="E3885">
        <v>1</v>
      </c>
      <c r="F3885">
        <v>6.5</v>
      </c>
      <c r="G3885" t="s">
        <v>1</v>
      </c>
      <c r="H3885">
        <v>2</v>
      </c>
      <c r="I3885" t="s">
        <v>0</v>
      </c>
      <c r="J3885">
        <v>1</v>
      </c>
      <c r="K3885">
        <v>7.5</v>
      </c>
      <c r="L3885" t="s">
        <v>1</v>
      </c>
      <c r="M3885">
        <v>2</v>
      </c>
      <c r="N3885" t="s">
        <v>3692</v>
      </c>
      <c r="O3885">
        <v>1</v>
      </c>
      <c r="P3885" t="str">
        <f>D3885&amp;"-"&amp;F3885&amp;"-"&amp;G3885&amp;"-"&amp;E3885&amp;"-"&amp;H3885</f>
        <v>A2Delta-6.5-e-1-2</v>
      </c>
      <c r="Q3885" t="str">
        <f>I3885&amp;"-"&amp;K3885&amp;"-"&amp;L3885&amp;"-"&amp;J3885&amp;"-"&amp;M3885</f>
        <v>X2Pi-7.5-e-1-2</v>
      </c>
      <c r="R3885">
        <f>B3885+S3885</f>
        <v>26673.616606117997</v>
      </c>
      <c r="S3885">
        <f>_xlfn.IFNA(VLOOKUP(Q3885,'MARVEL-X'!A$2:I$1400,7,FALSE),VLOOKUP(Q3885,MARVEL!A$2:J$1522,10,FALSE))</f>
        <v>3692.8448061180002</v>
      </c>
      <c r="T3885">
        <f>IF(P3885=P3884,R3885+T3884,R3885)</f>
        <v>106694.42757913099</v>
      </c>
      <c r="U3885">
        <f>IF(P3885=P3884,1+U3884,1)</f>
        <v>4</v>
      </c>
      <c r="V3885" t="str">
        <f t="shared" si="60"/>
        <v/>
      </c>
      <c r="W3885" t="str">
        <f>IF(V3885="","",IF(ABS(V3885-R3885)&gt;W$1,ABS(V3885-R3885),""))</f>
        <v/>
      </c>
      <c r="X3885" t="str">
        <f>Y3885&amp;"-"&amp;Z3885&amp;"-"&amp;AC3885&amp;"-"&amp;AD3885&amp;"-"&amp;AG3885</f>
        <v>6.5-e-A-1-1.5</v>
      </c>
      <c r="Y3885">
        <f>F3885</f>
        <v>6.5</v>
      </c>
      <c r="Z3885" s="2" t="str">
        <f>G3885</f>
        <v>e</v>
      </c>
      <c r="AA3885">
        <f>_xlfn.IFNA(VLOOKUP(X3885,'duo-out'!A$2:Q$5000,5,FALSE),E3885+10*(H3885-1)+1+_xlfn.IFNA(VLOOKUP(D3885,states!A$2:C$10,3,FALSE),1))</f>
        <v>69</v>
      </c>
      <c r="AB3885" t="str">
        <f>IF(V3885="","",V3885)</f>
        <v/>
      </c>
      <c r="AC3885" s="2" t="str">
        <f>_xlfn.IFNA(VLOOKUP(D3885,states!A$2:C$10,2,FALSE),"XX")</f>
        <v>A</v>
      </c>
      <c r="AD3885">
        <f>E3885</f>
        <v>1</v>
      </c>
      <c r="AE3885">
        <f>_xlfn.IFNA(VLOOKUP(D3885,states!A$2:D$10,4,FALSE),0)</f>
        <v>2</v>
      </c>
      <c r="AF3885">
        <v>0.5</v>
      </c>
      <c r="AG3885">
        <f>IF(AE3885=0,AF3885,IF(AE3885=1,IF(F3885=0.5,0.5,IF(H3885=1,0.5,1.5)),IF(F3885=0.5,0.5,IF(H3885=1,2.5,1.5))))</f>
        <v>1.5</v>
      </c>
      <c r="AH3885" s="7">
        <f>IF(AC3885="XX",0,1/C3885^(1/5)*IF(E3885=0,100,1)/(E3885+1)^(1/4))</f>
        <v>2.0993786102274319</v>
      </c>
    </row>
    <row r="3886" spans="1:34">
      <c r="A3886">
        <v>3593</v>
      </c>
      <c r="B3886" s="1">
        <v>23194.151900000001</v>
      </c>
      <c r="C3886" s="6">
        <v>1.32E-2</v>
      </c>
      <c r="D3886" t="s">
        <v>3</v>
      </c>
      <c r="E3886">
        <v>1</v>
      </c>
      <c r="F3886">
        <v>6.5</v>
      </c>
      <c r="G3886" t="s">
        <v>1</v>
      </c>
      <c r="H3886">
        <v>2</v>
      </c>
      <c r="I3886" t="s">
        <v>0</v>
      </c>
      <c r="J3886">
        <v>1</v>
      </c>
      <c r="K3886">
        <v>6.5</v>
      </c>
      <c r="L3886" t="s">
        <v>2</v>
      </c>
      <c r="M3886">
        <v>2</v>
      </c>
      <c r="N3886" t="s">
        <v>3649</v>
      </c>
      <c r="O3886">
        <v>1</v>
      </c>
      <c r="P3886" t="str">
        <f>D3886&amp;"-"&amp;F3886&amp;"-"&amp;G3886&amp;"-"&amp;E3886&amp;"-"&amp;H3886</f>
        <v>A2Delta-6.5-e-1-2</v>
      </c>
      <c r="Q3886" t="str">
        <f>I3886&amp;"-"&amp;K3886&amp;"-"&amp;L3886&amp;"-"&amp;J3886&amp;"-"&amp;M3886</f>
        <v>X2Pi-6.5-f-1-2</v>
      </c>
      <c r="R3886">
        <f>B3886+S3886</f>
        <v>26673.618044261002</v>
      </c>
      <c r="S3886">
        <f>_xlfn.IFNA(VLOOKUP(Q3886,'MARVEL-X'!A$2:I$1400,7,FALSE),VLOOKUP(Q3886,MARVEL!A$2:J$1522,10,FALSE))</f>
        <v>3479.466144261</v>
      </c>
      <c r="T3886">
        <f>IF(P3886=P3885,R3886+T3885,R3886)</f>
        <v>133368.04562339198</v>
      </c>
      <c r="U3886">
        <f>IF(P3886=P3885,1+U3885,1)</f>
        <v>5</v>
      </c>
      <c r="V3886" t="str">
        <f t="shared" si="60"/>
        <v/>
      </c>
      <c r="W3886" t="str">
        <f>IF(V3886="","",IF(ABS(V3886-R3886)&gt;W$1,ABS(V3886-R3886),""))</f>
        <v/>
      </c>
      <c r="X3886" t="str">
        <f>Y3886&amp;"-"&amp;Z3886&amp;"-"&amp;AC3886&amp;"-"&amp;AD3886&amp;"-"&amp;AG3886</f>
        <v>6.5-e-A-1-1.5</v>
      </c>
      <c r="Y3886">
        <f>F3886</f>
        <v>6.5</v>
      </c>
      <c r="Z3886" s="2" t="str">
        <f>G3886</f>
        <v>e</v>
      </c>
      <c r="AA3886">
        <f>_xlfn.IFNA(VLOOKUP(X3886,'duo-out'!A$2:Q$5000,5,FALSE),E3886+10*(H3886-1)+1+_xlfn.IFNA(VLOOKUP(D3886,states!A$2:C$10,3,FALSE),1))</f>
        <v>69</v>
      </c>
      <c r="AB3886" t="str">
        <f>IF(V3886="","",V3886)</f>
        <v/>
      </c>
      <c r="AC3886" s="2" t="str">
        <f>_xlfn.IFNA(VLOOKUP(D3886,states!A$2:C$10,2,FALSE),"XX")</f>
        <v>A</v>
      </c>
      <c r="AD3886">
        <f>E3886</f>
        <v>1</v>
      </c>
      <c r="AE3886">
        <f>_xlfn.IFNA(VLOOKUP(D3886,states!A$2:D$10,4,FALSE),0)</f>
        <v>2</v>
      </c>
      <c r="AF3886">
        <v>0.5</v>
      </c>
      <c r="AG3886">
        <f>IF(AE3886=0,AF3886,IF(AE3886=1,IF(F3886=0.5,0.5,IF(H3886=1,0.5,1.5)),IF(F3886=0.5,0.5,IF(H3886=1,2.5,1.5))))</f>
        <v>1.5</v>
      </c>
      <c r="AH3886" s="7">
        <f>IF(AC3886="XX",0,1/C3886^(1/5)*IF(E3886=0,100,1)/(E3886+1)^(1/4))</f>
        <v>1.9981482860966273</v>
      </c>
    </row>
    <row r="3887" spans="1:34">
      <c r="A3887">
        <v>3580</v>
      </c>
      <c r="B3887" s="1">
        <v>23385.503000000001</v>
      </c>
      <c r="C3887" s="6">
        <v>5.0000000000000001E-3</v>
      </c>
      <c r="D3887" t="s">
        <v>3</v>
      </c>
      <c r="E3887">
        <v>1</v>
      </c>
      <c r="F3887">
        <v>6.5</v>
      </c>
      <c r="G3887" t="s">
        <v>1</v>
      </c>
      <c r="H3887">
        <v>2</v>
      </c>
      <c r="I3887" t="s">
        <v>0</v>
      </c>
      <c r="J3887">
        <v>1</v>
      </c>
      <c r="K3887">
        <v>5.5</v>
      </c>
      <c r="L3887" t="s">
        <v>1</v>
      </c>
      <c r="M3887">
        <v>2</v>
      </c>
      <c r="N3887" t="s">
        <v>3636</v>
      </c>
      <c r="O3887">
        <v>1</v>
      </c>
      <c r="P3887" t="str">
        <f>D3887&amp;"-"&amp;F3887&amp;"-"&amp;G3887&amp;"-"&amp;E3887&amp;"-"&amp;H3887</f>
        <v>A2Delta-6.5-e-1-2</v>
      </c>
      <c r="Q3887" t="str">
        <f>I3887&amp;"-"&amp;K3887&amp;"-"&amp;L3887&amp;"-"&amp;J3887&amp;"-"&amp;M3887</f>
        <v>X2Pi-5.5-e-1-2</v>
      </c>
      <c r="R3887">
        <f>B3887+S3887</f>
        <v>26673.613372313001</v>
      </c>
      <c r="S3887">
        <f>_xlfn.IFNA(VLOOKUP(Q3887,'MARVEL-X'!A$2:I$1400,7,FALSE),VLOOKUP(Q3887,MARVEL!A$2:J$1522,10,FALSE))</f>
        <v>3288.110372313</v>
      </c>
      <c r="T3887">
        <f>IF(P3887=P3886,R3887+T3886,R3887)</f>
        <v>160041.65899570499</v>
      </c>
      <c r="U3887">
        <f>IF(P3887=P3886,1+U3886,1)</f>
        <v>6</v>
      </c>
      <c r="V3887" t="str">
        <f t="shared" si="60"/>
        <v/>
      </c>
      <c r="W3887" t="str">
        <f>IF(V3887="","",IF(ABS(V3887-R3887)&gt;W$1,ABS(V3887-R3887),""))</f>
        <v/>
      </c>
      <c r="X3887" t="str">
        <f>Y3887&amp;"-"&amp;Z3887&amp;"-"&amp;AC3887&amp;"-"&amp;AD3887&amp;"-"&amp;AG3887</f>
        <v>6.5-e-A-1-1.5</v>
      </c>
      <c r="Y3887">
        <f>F3887</f>
        <v>6.5</v>
      </c>
      <c r="Z3887" s="2" t="str">
        <f>G3887</f>
        <v>e</v>
      </c>
      <c r="AA3887">
        <f>_xlfn.IFNA(VLOOKUP(X3887,'duo-out'!A$2:Q$5000,5,FALSE),E3887+10*(H3887-1)+1+_xlfn.IFNA(VLOOKUP(D3887,states!A$2:C$10,3,FALSE),1))</f>
        <v>69</v>
      </c>
      <c r="AB3887" t="str">
        <f>IF(V3887="","",V3887)</f>
        <v/>
      </c>
      <c r="AC3887" s="2" t="str">
        <f>_xlfn.IFNA(VLOOKUP(D3887,states!A$2:C$10,2,FALSE),"XX")</f>
        <v>A</v>
      </c>
      <c r="AD3887">
        <f>E3887</f>
        <v>1</v>
      </c>
      <c r="AE3887">
        <f>_xlfn.IFNA(VLOOKUP(D3887,states!A$2:D$10,4,FALSE),0)</f>
        <v>2</v>
      </c>
      <c r="AF3887">
        <v>0.5</v>
      </c>
      <c r="AG3887">
        <f>IF(AE3887=0,AF3887,IF(AE3887=1,IF(F3887=0.5,0.5,IF(H3887=1,0.5,1.5)),IF(F3887=0.5,0.5,IF(H3887=1,2.5,1.5))))</f>
        <v>1.5</v>
      </c>
      <c r="AH3887" s="7">
        <f>IF(AC3887="XX",0,1/C3887^(1/5)*IF(E3887=0,100,1)/(E3887+1)^(1/4))</f>
        <v>2.4263223583284943</v>
      </c>
    </row>
    <row r="3888" spans="1:34">
      <c r="A3888">
        <v>2965</v>
      </c>
      <c r="B3888" s="1">
        <v>22980.745200000001</v>
      </c>
      <c r="C3888" s="6">
        <v>2.6859999999999998E-2</v>
      </c>
      <c r="D3888" t="s">
        <v>3</v>
      </c>
      <c r="E3888">
        <v>1</v>
      </c>
      <c r="F3888">
        <v>6.5</v>
      </c>
      <c r="G3888" t="s">
        <v>1</v>
      </c>
      <c r="H3888">
        <v>2</v>
      </c>
      <c r="I3888" t="s">
        <v>0</v>
      </c>
      <c r="J3888">
        <v>1</v>
      </c>
      <c r="K3888">
        <v>7.5</v>
      </c>
      <c r="L3888" t="s">
        <v>1</v>
      </c>
      <c r="M3888">
        <v>2</v>
      </c>
      <c r="N3888" t="s">
        <v>3021</v>
      </c>
      <c r="O3888">
        <v>1</v>
      </c>
      <c r="P3888" t="str">
        <f>D3888&amp;"-"&amp;F3888&amp;"-"&amp;G3888&amp;"-"&amp;E3888&amp;"-"&amp;H3888</f>
        <v>A2Delta-6.5-e-1-2</v>
      </c>
      <c r="Q3888" t="str">
        <f>I3888&amp;"-"&amp;K3888&amp;"-"&amp;L3888&amp;"-"&amp;J3888&amp;"-"&amp;M3888</f>
        <v>X2Pi-7.5-e-1-2</v>
      </c>
      <c r="R3888">
        <f>B3888+S3888</f>
        <v>26673.590006118</v>
      </c>
      <c r="S3888">
        <f>_xlfn.IFNA(VLOOKUP(Q3888,'MARVEL-X'!A$2:I$1400,7,FALSE),VLOOKUP(Q3888,MARVEL!A$2:J$1522,10,FALSE))</f>
        <v>3692.8448061180002</v>
      </c>
      <c r="T3888">
        <f>IF(P3888=P3887,R3888+T3887,R3888)</f>
        <v>186715.24900182299</v>
      </c>
      <c r="U3888">
        <f>IF(P3888=P3887,1+U3887,1)</f>
        <v>7</v>
      </c>
      <c r="V3888" t="str">
        <f t="shared" si="60"/>
        <v/>
      </c>
      <c r="W3888" t="str">
        <f>IF(V3888="","",IF(ABS(V3888-R3888)&gt;W$1,ABS(V3888-R3888),""))</f>
        <v/>
      </c>
      <c r="X3888" t="str">
        <f>Y3888&amp;"-"&amp;Z3888&amp;"-"&amp;AC3888&amp;"-"&amp;AD3888&amp;"-"&amp;AG3888</f>
        <v>6.5-e-A-1-1.5</v>
      </c>
      <c r="Y3888">
        <f>F3888</f>
        <v>6.5</v>
      </c>
      <c r="Z3888" s="2" t="str">
        <f>G3888</f>
        <v>e</v>
      </c>
      <c r="AA3888">
        <f>_xlfn.IFNA(VLOOKUP(X3888,'duo-out'!A$2:Q$5000,5,FALSE),E3888+10*(H3888-1)+1+_xlfn.IFNA(VLOOKUP(D3888,states!A$2:C$10,3,FALSE),1))</f>
        <v>69</v>
      </c>
      <c r="AB3888" t="str">
        <f>IF(V3888="","",V3888)</f>
        <v/>
      </c>
      <c r="AC3888" s="2" t="str">
        <f>_xlfn.IFNA(VLOOKUP(D3888,states!A$2:C$10,2,FALSE),"XX")</f>
        <v>A</v>
      </c>
      <c r="AD3888">
        <f>E3888</f>
        <v>1</v>
      </c>
      <c r="AE3888">
        <f>_xlfn.IFNA(VLOOKUP(D3888,states!A$2:D$10,4,FALSE),0)</f>
        <v>2</v>
      </c>
      <c r="AF3888">
        <v>0.5</v>
      </c>
      <c r="AG3888">
        <f>IF(AE3888=0,AF3888,IF(AE3888=1,IF(F3888=0.5,0.5,IF(H3888=1,0.5,1.5)),IF(F3888=0.5,0.5,IF(H3888=1,2.5,1.5))))</f>
        <v>1.5</v>
      </c>
      <c r="AH3888" s="7">
        <f>IF(AC3888="XX",0,1/C3888^(1/5)*IF(E3888=0,100,1)/(E3888+1)^(1/4))</f>
        <v>1.7334898352962855</v>
      </c>
    </row>
    <row r="3889" spans="1:34">
      <c r="A3889">
        <v>2934</v>
      </c>
      <c r="B3889" s="1">
        <v>23194.125899999999</v>
      </c>
      <c r="C3889" s="6">
        <v>2.3189999999999999E-2</v>
      </c>
      <c r="D3889" t="s">
        <v>3</v>
      </c>
      <c r="E3889">
        <v>1</v>
      </c>
      <c r="F3889">
        <v>6.5</v>
      </c>
      <c r="G3889" t="s">
        <v>1</v>
      </c>
      <c r="H3889">
        <v>2</v>
      </c>
      <c r="I3889" t="s">
        <v>0</v>
      </c>
      <c r="J3889">
        <v>1</v>
      </c>
      <c r="K3889">
        <v>6.5</v>
      </c>
      <c r="L3889" t="s">
        <v>2</v>
      </c>
      <c r="M3889">
        <v>2</v>
      </c>
      <c r="N3889" t="s">
        <v>2990</v>
      </c>
      <c r="O3889">
        <v>1</v>
      </c>
      <c r="P3889" t="str">
        <f>D3889&amp;"-"&amp;F3889&amp;"-"&amp;G3889&amp;"-"&amp;E3889&amp;"-"&amp;H3889</f>
        <v>A2Delta-6.5-e-1-2</v>
      </c>
      <c r="Q3889" t="str">
        <f>I3889&amp;"-"&amp;K3889&amp;"-"&amp;L3889&amp;"-"&amp;J3889&amp;"-"&amp;M3889</f>
        <v>X2Pi-6.5-f-1-2</v>
      </c>
      <c r="R3889">
        <f>B3889+S3889</f>
        <v>26673.592044261</v>
      </c>
      <c r="S3889">
        <f>_xlfn.IFNA(VLOOKUP(Q3889,'MARVEL-X'!A$2:I$1400,7,FALSE),VLOOKUP(Q3889,MARVEL!A$2:J$1522,10,FALSE))</f>
        <v>3479.466144261</v>
      </c>
      <c r="T3889">
        <f>IF(P3889=P3888,R3889+T3888,R3889)</f>
        <v>213388.84104608398</v>
      </c>
      <c r="U3889">
        <f>IF(P3889=P3888,1+U3888,1)</f>
        <v>8</v>
      </c>
      <c r="V3889" t="str">
        <f t="shared" si="60"/>
        <v/>
      </c>
      <c r="W3889" t="str">
        <f>IF(V3889="","",IF(ABS(V3889-R3889)&gt;W$1,ABS(V3889-R3889),""))</f>
        <v/>
      </c>
      <c r="X3889" t="str">
        <f>Y3889&amp;"-"&amp;Z3889&amp;"-"&amp;AC3889&amp;"-"&amp;AD3889&amp;"-"&amp;AG3889</f>
        <v>6.5-e-A-1-1.5</v>
      </c>
      <c r="Y3889">
        <f>F3889</f>
        <v>6.5</v>
      </c>
      <c r="Z3889" s="2" t="str">
        <f>G3889</f>
        <v>e</v>
      </c>
      <c r="AA3889">
        <f>_xlfn.IFNA(VLOOKUP(X3889,'duo-out'!A$2:Q$5000,5,FALSE),E3889+10*(H3889-1)+1+_xlfn.IFNA(VLOOKUP(D3889,states!A$2:C$10,3,FALSE),1))</f>
        <v>69</v>
      </c>
      <c r="AB3889" t="str">
        <f>IF(V3889="","",V3889)</f>
        <v/>
      </c>
      <c r="AC3889" s="2" t="str">
        <f>_xlfn.IFNA(VLOOKUP(D3889,states!A$2:C$10,2,FALSE),"XX")</f>
        <v>A</v>
      </c>
      <c r="AD3889">
        <f>E3889</f>
        <v>1</v>
      </c>
      <c r="AE3889">
        <f>_xlfn.IFNA(VLOOKUP(D3889,states!A$2:D$10,4,FALSE),0)</f>
        <v>2</v>
      </c>
      <c r="AF3889">
        <v>0.5</v>
      </c>
      <c r="AG3889">
        <f>IF(AE3889=0,AF3889,IF(AE3889=1,IF(F3889=0.5,0.5,IF(H3889=1,0.5,1.5)),IF(F3889=0.5,0.5,IF(H3889=1,2.5,1.5))))</f>
        <v>1.5</v>
      </c>
      <c r="AH3889" s="7">
        <f>IF(AC3889="XX",0,1/C3889^(1/5)*IF(E3889=0,100,1)/(E3889+1)^(1/4))</f>
        <v>1.7851813922968096</v>
      </c>
    </row>
    <row r="3890" spans="1:34">
      <c r="A3890">
        <v>2921</v>
      </c>
      <c r="B3890" s="1">
        <v>23385.506600000001</v>
      </c>
      <c r="C3890" s="6">
        <v>9.2490000000000003E-3</v>
      </c>
      <c r="D3890" t="s">
        <v>3</v>
      </c>
      <c r="E3890">
        <v>1</v>
      </c>
      <c r="F3890">
        <v>6.5</v>
      </c>
      <c r="G3890" t="s">
        <v>1</v>
      </c>
      <c r="H3890">
        <v>2</v>
      </c>
      <c r="I3890" t="s">
        <v>0</v>
      </c>
      <c r="J3890">
        <v>1</v>
      </c>
      <c r="K3890">
        <v>5.5</v>
      </c>
      <c r="L3890" t="s">
        <v>1</v>
      </c>
      <c r="M3890">
        <v>2</v>
      </c>
      <c r="N3890" t="s">
        <v>2977</v>
      </c>
      <c r="O3890">
        <v>1</v>
      </c>
      <c r="P3890" t="str">
        <f>D3890&amp;"-"&amp;F3890&amp;"-"&amp;G3890&amp;"-"&amp;E3890&amp;"-"&amp;H3890</f>
        <v>A2Delta-6.5-e-1-2</v>
      </c>
      <c r="Q3890" t="str">
        <f>I3890&amp;"-"&amp;K3890&amp;"-"&amp;L3890&amp;"-"&amp;J3890&amp;"-"&amp;M3890</f>
        <v>X2Pi-5.5-e-1-2</v>
      </c>
      <c r="R3890">
        <f>B3890+S3890</f>
        <v>26673.616972313001</v>
      </c>
      <c r="S3890">
        <f>_xlfn.IFNA(VLOOKUP(Q3890,'MARVEL-X'!A$2:I$1400,7,FALSE),VLOOKUP(Q3890,MARVEL!A$2:J$1522,10,FALSE))</f>
        <v>3288.110372313</v>
      </c>
      <c r="T3890">
        <f>IF(P3890=P3889,R3890+T3889,R3890)</f>
        <v>240062.45801839698</v>
      </c>
      <c r="U3890">
        <f>IF(P3890=P3889,1+U3889,1)</f>
        <v>9</v>
      </c>
      <c r="V3890" t="str">
        <f t="shared" si="60"/>
        <v/>
      </c>
      <c r="W3890" t="str">
        <f>IF(V3890="","",IF(ABS(V3890-R3890)&gt;W$1,ABS(V3890-R3890),""))</f>
        <v/>
      </c>
      <c r="X3890" t="str">
        <f>Y3890&amp;"-"&amp;Z3890&amp;"-"&amp;AC3890&amp;"-"&amp;AD3890&amp;"-"&amp;AG3890</f>
        <v>6.5-e-A-1-1.5</v>
      </c>
      <c r="Y3890">
        <f>F3890</f>
        <v>6.5</v>
      </c>
      <c r="Z3890" s="2" t="str">
        <f>G3890</f>
        <v>e</v>
      </c>
      <c r="AA3890">
        <f>_xlfn.IFNA(VLOOKUP(X3890,'duo-out'!A$2:Q$5000,5,FALSE),E3890+10*(H3890-1)+1+_xlfn.IFNA(VLOOKUP(D3890,states!A$2:C$10,3,FALSE),1))</f>
        <v>69</v>
      </c>
      <c r="AB3890" t="str">
        <f>IF(V3890="","",V3890)</f>
        <v/>
      </c>
      <c r="AC3890" s="2" t="str">
        <f>_xlfn.IFNA(VLOOKUP(D3890,states!A$2:C$10,2,FALSE),"XX")</f>
        <v>A</v>
      </c>
      <c r="AD3890">
        <f>E3890</f>
        <v>1</v>
      </c>
      <c r="AE3890">
        <f>_xlfn.IFNA(VLOOKUP(D3890,states!A$2:D$10,4,FALSE),0)</f>
        <v>2</v>
      </c>
      <c r="AF3890">
        <v>0.5</v>
      </c>
      <c r="AG3890">
        <f>IF(AE3890=0,AF3890,IF(AE3890=1,IF(F3890=0.5,0.5,IF(H3890=1,0.5,1.5)),IF(F3890=0.5,0.5,IF(H3890=1,2.5,1.5))))</f>
        <v>1.5</v>
      </c>
      <c r="AH3890" s="7">
        <f>IF(AC3890="XX",0,1/C3890^(1/5)*IF(E3890=0,100,1)/(E3890+1)^(1/4))</f>
        <v>2.1454754292151144</v>
      </c>
    </row>
    <row r="3891" spans="1:34">
      <c r="A3891">
        <v>5615</v>
      </c>
      <c r="B3891" s="1">
        <v>23194.183000000001</v>
      </c>
      <c r="C3891" s="6">
        <v>0.05</v>
      </c>
      <c r="D3891" t="s">
        <v>3</v>
      </c>
      <c r="E3891">
        <v>1</v>
      </c>
      <c r="F3891">
        <v>6.5</v>
      </c>
      <c r="G3891" t="s">
        <v>1</v>
      </c>
      <c r="H3891">
        <v>2</v>
      </c>
      <c r="I3891" t="s">
        <v>0</v>
      </c>
      <c r="J3891">
        <v>1</v>
      </c>
      <c r="K3891">
        <v>6.5</v>
      </c>
      <c r="L3891" t="s">
        <v>2</v>
      </c>
      <c r="M3891">
        <v>2</v>
      </c>
      <c r="N3891" t="s">
        <v>5671</v>
      </c>
      <c r="O3891">
        <v>1</v>
      </c>
      <c r="P3891" t="str">
        <f>D3891&amp;"-"&amp;F3891&amp;"-"&amp;G3891&amp;"-"&amp;E3891&amp;"-"&amp;H3891</f>
        <v>A2Delta-6.5-e-1-2</v>
      </c>
      <c r="Q3891" t="str">
        <f>I3891&amp;"-"&amp;K3891&amp;"-"&amp;L3891&amp;"-"&amp;J3891&amp;"-"&amp;M3891</f>
        <v>X2Pi-6.5-f-1-2</v>
      </c>
      <c r="R3891">
        <f>B3891+S3891</f>
        <v>26673.649144261002</v>
      </c>
      <c r="S3891">
        <f>_xlfn.IFNA(VLOOKUP(Q3891,'MARVEL-X'!A$2:I$1400,7,FALSE),VLOOKUP(Q3891,MARVEL!A$2:J$1522,10,FALSE))</f>
        <v>3479.466144261</v>
      </c>
      <c r="T3891">
        <f>IF(P3891=P3890,R3891+T3890,R3891)</f>
        <v>266736.10716265801</v>
      </c>
      <c r="U3891">
        <f>IF(P3891=P3890,1+U3890,1)</f>
        <v>10</v>
      </c>
      <c r="V3891" t="str">
        <f t="shared" si="60"/>
        <v/>
      </c>
      <c r="W3891" t="str">
        <f>IF(V3891="","",IF(ABS(V3891-R3891)&gt;W$1,ABS(V3891-R3891),""))</f>
        <v/>
      </c>
      <c r="X3891" t="str">
        <f>Y3891&amp;"-"&amp;Z3891&amp;"-"&amp;AC3891&amp;"-"&amp;AD3891&amp;"-"&amp;AG3891</f>
        <v>6.5-e-A-1-1.5</v>
      </c>
      <c r="Y3891">
        <f>F3891</f>
        <v>6.5</v>
      </c>
      <c r="Z3891" s="2" t="str">
        <f>G3891</f>
        <v>e</v>
      </c>
      <c r="AA3891">
        <f>_xlfn.IFNA(VLOOKUP(X3891,'duo-out'!A$2:Q$5000,5,FALSE),E3891+10*(H3891-1)+1+_xlfn.IFNA(VLOOKUP(D3891,states!A$2:C$10,3,FALSE),1))</f>
        <v>69</v>
      </c>
      <c r="AB3891" t="str">
        <f>IF(V3891="","",V3891)</f>
        <v/>
      </c>
      <c r="AC3891" s="2" t="str">
        <f>_xlfn.IFNA(VLOOKUP(D3891,states!A$2:C$10,2,FALSE),"XX")</f>
        <v>A</v>
      </c>
      <c r="AD3891">
        <f>E3891</f>
        <v>1</v>
      </c>
      <c r="AE3891">
        <f>_xlfn.IFNA(VLOOKUP(D3891,states!A$2:D$10,4,FALSE),0)</f>
        <v>2</v>
      </c>
      <c r="AF3891">
        <v>0.5</v>
      </c>
      <c r="AG3891">
        <f>IF(AE3891=0,AF3891,IF(AE3891=1,IF(F3891=0.5,0.5,IF(H3891=1,0.5,1.5)),IF(F3891=0.5,0.5,IF(H3891=1,2.5,1.5))))</f>
        <v>1.5</v>
      </c>
      <c r="AH3891" s="7">
        <f>IF(AC3891="XX",0,1/C3891^(1/5)*IF(E3891=0,100,1)/(E3891+1)^(1/4))</f>
        <v>1.5309059120638666</v>
      </c>
    </row>
    <row r="3892" spans="1:34">
      <c r="A3892">
        <v>5599</v>
      </c>
      <c r="B3892" s="1">
        <v>23385.496999999999</v>
      </c>
      <c r="C3892" s="6">
        <v>0.05</v>
      </c>
      <c r="D3892" t="s">
        <v>3</v>
      </c>
      <c r="E3892">
        <v>1</v>
      </c>
      <c r="F3892">
        <v>6.5</v>
      </c>
      <c r="G3892" t="s">
        <v>1</v>
      </c>
      <c r="H3892">
        <v>2</v>
      </c>
      <c r="I3892" t="s">
        <v>0</v>
      </c>
      <c r="J3892">
        <v>1</v>
      </c>
      <c r="K3892">
        <v>5.5</v>
      </c>
      <c r="L3892" t="s">
        <v>1</v>
      </c>
      <c r="M3892">
        <v>2</v>
      </c>
      <c r="N3892" t="s">
        <v>5655</v>
      </c>
      <c r="O3892">
        <v>1</v>
      </c>
      <c r="P3892" t="str">
        <f>D3892&amp;"-"&amp;F3892&amp;"-"&amp;G3892&amp;"-"&amp;E3892&amp;"-"&amp;H3892</f>
        <v>A2Delta-6.5-e-1-2</v>
      </c>
      <c r="Q3892" t="str">
        <f>I3892&amp;"-"&amp;K3892&amp;"-"&amp;L3892&amp;"-"&amp;J3892&amp;"-"&amp;M3892</f>
        <v>X2Pi-5.5-e-1-2</v>
      </c>
      <c r="R3892">
        <f>B3892+S3892</f>
        <v>26673.607372312999</v>
      </c>
      <c r="S3892">
        <f>_xlfn.IFNA(VLOOKUP(Q3892,'MARVEL-X'!A$2:I$1400,7,FALSE),VLOOKUP(Q3892,MARVEL!A$2:J$1522,10,FALSE))</f>
        <v>3288.110372313</v>
      </c>
      <c r="T3892">
        <f>IF(P3892=P3891,R3892+T3891,R3892)</f>
        <v>293409.71453497099</v>
      </c>
      <c r="U3892">
        <f>IF(P3892=P3891,1+U3891,1)</f>
        <v>11</v>
      </c>
      <c r="V3892" t="str">
        <f t="shared" si="60"/>
        <v/>
      </c>
      <c r="W3892" t="str">
        <f>IF(V3892="","",IF(ABS(V3892-R3892)&gt;W$1,ABS(V3892-R3892),""))</f>
        <v/>
      </c>
      <c r="X3892" t="str">
        <f>Y3892&amp;"-"&amp;Z3892&amp;"-"&amp;AC3892&amp;"-"&amp;AD3892&amp;"-"&amp;AG3892</f>
        <v>6.5-e-A-1-1.5</v>
      </c>
      <c r="Y3892">
        <f>F3892</f>
        <v>6.5</v>
      </c>
      <c r="Z3892" s="2" t="str">
        <f>G3892</f>
        <v>e</v>
      </c>
      <c r="AA3892">
        <f>_xlfn.IFNA(VLOOKUP(X3892,'duo-out'!A$2:Q$5000,5,FALSE),E3892+10*(H3892-1)+1+_xlfn.IFNA(VLOOKUP(D3892,states!A$2:C$10,3,FALSE),1))</f>
        <v>69</v>
      </c>
      <c r="AB3892" t="str">
        <f>IF(V3892="","",V3892)</f>
        <v/>
      </c>
      <c r="AC3892" s="2" t="str">
        <f>_xlfn.IFNA(VLOOKUP(D3892,states!A$2:C$10,2,FALSE),"XX")</f>
        <v>A</v>
      </c>
      <c r="AD3892">
        <f>E3892</f>
        <v>1</v>
      </c>
      <c r="AE3892">
        <f>_xlfn.IFNA(VLOOKUP(D3892,states!A$2:D$10,4,FALSE),0)</f>
        <v>2</v>
      </c>
      <c r="AF3892">
        <v>0.5</v>
      </c>
      <c r="AG3892">
        <f>IF(AE3892=0,AF3892,IF(AE3892=1,IF(F3892=0.5,0.5,IF(H3892=1,0.5,1.5)),IF(F3892=0.5,0.5,IF(H3892=1,2.5,1.5))))</f>
        <v>1.5</v>
      </c>
      <c r="AH3892" s="7">
        <f>IF(AC3892="XX",0,1/C3892^(1/5)*IF(E3892=0,100,1)/(E3892+1)^(1/4))</f>
        <v>1.5309059120638666</v>
      </c>
    </row>
    <row r="3893" spans="1:34">
      <c r="A3893">
        <v>1166</v>
      </c>
      <c r="B3893" s="1">
        <v>22980.73</v>
      </c>
      <c r="C3893" s="6">
        <v>0.05</v>
      </c>
      <c r="D3893" t="s">
        <v>3</v>
      </c>
      <c r="E3893">
        <v>1</v>
      </c>
      <c r="F3893">
        <v>6.5</v>
      </c>
      <c r="G3893" t="s">
        <v>1</v>
      </c>
      <c r="H3893">
        <v>2</v>
      </c>
      <c r="I3893" t="s">
        <v>0</v>
      </c>
      <c r="J3893">
        <v>1</v>
      </c>
      <c r="K3893">
        <v>7.5</v>
      </c>
      <c r="L3893" t="s">
        <v>1</v>
      </c>
      <c r="M3893">
        <v>2</v>
      </c>
      <c r="N3893" t="s">
        <v>1222</v>
      </c>
      <c r="O3893">
        <v>1</v>
      </c>
      <c r="P3893" t="str">
        <f>D3893&amp;"-"&amp;F3893&amp;"-"&amp;G3893&amp;"-"&amp;E3893&amp;"-"&amp;H3893</f>
        <v>A2Delta-6.5-e-1-2</v>
      </c>
      <c r="Q3893" t="str">
        <f>I3893&amp;"-"&amp;K3893&amp;"-"&amp;L3893&amp;"-"&amp;J3893&amp;"-"&amp;M3893</f>
        <v>X2Pi-7.5-e-1-2</v>
      </c>
      <c r="R3893">
        <f>B3893+S3893</f>
        <v>26673.574806117998</v>
      </c>
      <c r="S3893">
        <f>_xlfn.IFNA(VLOOKUP(Q3893,'MARVEL-X'!A$2:I$1400,7,FALSE),VLOOKUP(Q3893,MARVEL!A$2:J$1522,10,FALSE))</f>
        <v>3692.8448061180002</v>
      </c>
      <c r="T3893">
        <f>IF(P3893=P3892,R3893+T3892,R3893)</f>
        <v>320083.28934108897</v>
      </c>
      <c r="U3893">
        <f>IF(P3893=P3892,1+U3892,1)</f>
        <v>12</v>
      </c>
      <c r="V3893" t="str">
        <f t="shared" si="60"/>
        <v/>
      </c>
      <c r="W3893" t="str">
        <f>IF(V3893="","",IF(ABS(V3893-R3893)&gt;W$1,ABS(V3893-R3893),""))</f>
        <v/>
      </c>
      <c r="X3893" t="str">
        <f>Y3893&amp;"-"&amp;Z3893&amp;"-"&amp;AC3893&amp;"-"&amp;AD3893&amp;"-"&amp;AG3893</f>
        <v>6.5-e-A-1-1.5</v>
      </c>
      <c r="Y3893">
        <f>F3893</f>
        <v>6.5</v>
      </c>
      <c r="Z3893" s="2" t="str">
        <f>G3893</f>
        <v>e</v>
      </c>
      <c r="AA3893">
        <f>_xlfn.IFNA(VLOOKUP(X3893,'duo-out'!A$2:Q$5000,5,FALSE),E3893+10*(H3893-1)+1+_xlfn.IFNA(VLOOKUP(D3893,states!A$2:C$10,3,FALSE),1))</f>
        <v>69</v>
      </c>
      <c r="AB3893" t="str">
        <f>IF(V3893="","",V3893)</f>
        <v/>
      </c>
      <c r="AC3893" s="2" t="str">
        <f>_xlfn.IFNA(VLOOKUP(D3893,states!A$2:C$10,2,FALSE),"XX")</f>
        <v>A</v>
      </c>
      <c r="AD3893">
        <f>E3893</f>
        <v>1</v>
      </c>
      <c r="AE3893">
        <f>_xlfn.IFNA(VLOOKUP(D3893,states!A$2:D$10,4,FALSE),0)</f>
        <v>2</v>
      </c>
      <c r="AF3893">
        <v>0.5</v>
      </c>
      <c r="AG3893">
        <f>IF(AE3893=0,AF3893,IF(AE3893=1,IF(F3893=0.5,0.5,IF(H3893=1,0.5,1.5)),IF(F3893=0.5,0.5,IF(H3893=1,2.5,1.5))))</f>
        <v>1.5</v>
      </c>
      <c r="AH3893" s="7">
        <f>IF(AC3893="XX",0,1/C3893^(1/5)*IF(E3893=0,100,1)/(E3893+1)^(1/4))</f>
        <v>1.5309059120638666</v>
      </c>
    </row>
    <row r="3894" spans="1:34">
      <c r="A3894">
        <v>1103</v>
      </c>
      <c r="B3894" s="1">
        <v>23194.19</v>
      </c>
      <c r="C3894" s="6">
        <v>0.05</v>
      </c>
      <c r="D3894" t="s">
        <v>3</v>
      </c>
      <c r="E3894">
        <v>1</v>
      </c>
      <c r="F3894">
        <v>6.5</v>
      </c>
      <c r="G3894" t="s">
        <v>1</v>
      </c>
      <c r="H3894">
        <v>2</v>
      </c>
      <c r="I3894" t="s">
        <v>0</v>
      </c>
      <c r="J3894">
        <v>1</v>
      </c>
      <c r="K3894">
        <v>6.5</v>
      </c>
      <c r="L3894" t="s">
        <v>2</v>
      </c>
      <c r="M3894">
        <v>2</v>
      </c>
      <c r="N3894" t="s">
        <v>1159</v>
      </c>
      <c r="O3894">
        <v>1</v>
      </c>
      <c r="P3894" t="str">
        <f>D3894&amp;"-"&amp;F3894&amp;"-"&amp;G3894&amp;"-"&amp;E3894&amp;"-"&amp;H3894</f>
        <v>A2Delta-6.5-e-1-2</v>
      </c>
      <c r="Q3894" t="str">
        <f>I3894&amp;"-"&amp;K3894&amp;"-"&amp;L3894&amp;"-"&amp;J3894&amp;"-"&amp;M3894</f>
        <v>X2Pi-6.5-f-1-2</v>
      </c>
      <c r="R3894">
        <f>B3894+S3894</f>
        <v>26673.656144261</v>
      </c>
      <c r="S3894">
        <f>_xlfn.IFNA(VLOOKUP(Q3894,'MARVEL-X'!A$2:I$1400,7,FALSE),VLOOKUP(Q3894,MARVEL!A$2:J$1522,10,FALSE))</f>
        <v>3479.466144261</v>
      </c>
      <c r="T3894">
        <f>IF(P3894=P3893,R3894+T3893,R3894)</f>
        <v>346756.94548534998</v>
      </c>
      <c r="U3894">
        <f>IF(P3894=P3893,1+U3893,1)</f>
        <v>13</v>
      </c>
      <c r="V3894" t="str">
        <f t="shared" si="60"/>
        <v/>
      </c>
      <c r="W3894" t="str">
        <f>IF(V3894="","",IF(ABS(V3894-R3894)&gt;W$1,ABS(V3894-R3894),""))</f>
        <v/>
      </c>
      <c r="X3894" t="str">
        <f>Y3894&amp;"-"&amp;Z3894&amp;"-"&amp;AC3894&amp;"-"&amp;AD3894&amp;"-"&amp;AG3894</f>
        <v>6.5-e-A-1-1.5</v>
      </c>
      <c r="Y3894">
        <f>F3894</f>
        <v>6.5</v>
      </c>
      <c r="Z3894" s="2" t="str">
        <f>G3894</f>
        <v>e</v>
      </c>
      <c r="AA3894">
        <f>_xlfn.IFNA(VLOOKUP(X3894,'duo-out'!A$2:Q$5000,5,FALSE),E3894+10*(H3894-1)+1+_xlfn.IFNA(VLOOKUP(D3894,states!A$2:C$10,3,FALSE),1))</f>
        <v>69</v>
      </c>
      <c r="AB3894" t="str">
        <f>IF(V3894="","",V3894)</f>
        <v/>
      </c>
      <c r="AC3894" s="2" t="str">
        <f>_xlfn.IFNA(VLOOKUP(D3894,states!A$2:C$10,2,FALSE),"XX")</f>
        <v>A</v>
      </c>
      <c r="AD3894">
        <f>E3894</f>
        <v>1</v>
      </c>
      <c r="AE3894">
        <f>_xlfn.IFNA(VLOOKUP(D3894,states!A$2:D$10,4,FALSE),0)</f>
        <v>2</v>
      </c>
      <c r="AF3894">
        <v>0.5</v>
      </c>
      <c r="AG3894">
        <f>IF(AE3894=0,AF3894,IF(AE3894=1,IF(F3894=0.5,0.5,IF(H3894=1,0.5,1.5)),IF(F3894=0.5,0.5,IF(H3894=1,2.5,1.5))))</f>
        <v>1.5</v>
      </c>
      <c r="AH3894" s="7">
        <f>IF(AC3894="XX",0,1/C3894^(1/5)*IF(E3894=0,100,1)/(E3894+1)^(1/4))</f>
        <v>1.5309059120638666</v>
      </c>
    </row>
    <row r="3895" spans="1:34">
      <c r="A3895">
        <v>1080</v>
      </c>
      <c r="B3895" s="1">
        <v>23385.46</v>
      </c>
      <c r="C3895" s="6">
        <v>0.05</v>
      </c>
      <c r="D3895" t="s">
        <v>3</v>
      </c>
      <c r="E3895">
        <v>1</v>
      </c>
      <c r="F3895">
        <v>6.5</v>
      </c>
      <c r="G3895" t="s">
        <v>1</v>
      </c>
      <c r="H3895">
        <v>2</v>
      </c>
      <c r="I3895" t="s">
        <v>0</v>
      </c>
      <c r="J3895">
        <v>1</v>
      </c>
      <c r="K3895">
        <v>5.5</v>
      </c>
      <c r="L3895" t="s">
        <v>1</v>
      </c>
      <c r="M3895">
        <v>2</v>
      </c>
      <c r="N3895" t="s">
        <v>1136</v>
      </c>
      <c r="O3895">
        <v>1</v>
      </c>
      <c r="P3895" t="str">
        <f>D3895&amp;"-"&amp;F3895&amp;"-"&amp;G3895&amp;"-"&amp;E3895&amp;"-"&amp;H3895</f>
        <v>A2Delta-6.5-e-1-2</v>
      </c>
      <c r="Q3895" t="str">
        <f>I3895&amp;"-"&amp;K3895&amp;"-"&amp;L3895&amp;"-"&amp;J3895&amp;"-"&amp;M3895</f>
        <v>X2Pi-5.5-e-1-2</v>
      </c>
      <c r="R3895">
        <f>B3895+S3895</f>
        <v>26673.570372312999</v>
      </c>
      <c r="S3895">
        <f>_xlfn.IFNA(VLOOKUP(Q3895,'MARVEL-X'!A$2:I$1400,7,FALSE),VLOOKUP(Q3895,MARVEL!A$2:J$1522,10,FALSE))</f>
        <v>3288.110372313</v>
      </c>
      <c r="T3895">
        <f>IF(P3895=P3894,R3895+T3894,R3895)</f>
        <v>373430.51585766301</v>
      </c>
      <c r="U3895">
        <f>IF(P3895=P3894,1+U3894,1)</f>
        <v>14</v>
      </c>
      <c r="V3895">
        <f t="shared" si="60"/>
        <v>26673.608275547358</v>
      </c>
      <c r="W3895" t="str">
        <f>IF(V3895="","",IF(ABS(V3895-R3895)&gt;W$1,ABS(V3895-R3895),""))</f>
        <v/>
      </c>
      <c r="X3895" t="str">
        <f>Y3895&amp;"-"&amp;Z3895&amp;"-"&amp;AC3895&amp;"-"&amp;AD3895&amp;"-"&amp;AG3895</f>
        <v>6.5-e-A-1-1.5</v>
      </c>
      <c r="Y3895">
        <f>F3895</f>
        <v>6.5</v>
      </c>
      <c r="Z3895" s="2" t="str">
        <f>G3895</f>
        <v>e</v>
      </c>
      <c r="AA3895">
        <f>_xlfn.IFNA(VLOOKUP(X3895,'duo-out'!A$2:Q$5000,5,FALSE),E3895+10*(H3895-1)+1+_xlfn.IFNA(VLOOKUP(D3895,states!A$2:C$10,3,FALSE),1))</f>
        <v>69</v>
      </c>
      <c r="AB3895">
        <f>IF(V3895="","",V3895)</f>
        <v>26673.608275547358</v>
      </c>
      <c r="AC3895" s="2" t="str">
        <f>_xlfn.IFNA(VLOOKUP(D3895,states!A$2:C$10,2,FALSE),"XX")</f>
        <v>A</v>
      </c>
      <c r="AD3895">
        <f>E3895</f>
        <v>1</v>
      </c>
      <c r="AE3895">
        <f>_xlfn.IFNA(VLOOKUP(D3895,states!A$2:D$10,4,FALSE),0)</f>
        <v>2</v>
      </c>
      <c r="AF3895">
        <v>0.5</v>
      </c>
      <c r="AG3895">
        <f>IF(AE3895=0,AF3895,IF(AE3895=1,IF(F3895=0.5,0.5,IF(H3895=1,0.5,1.5)),IF(F3895=0.5,0.5,IF(H3895=1,2.5,1.5))))</f>
        <v>1.5</v>
      </c>
      <c r="AH3895" s="7">
        <f>IF(AC3895="XX",0,1/C3895^(1/5)*IF(E3895=0,100,1)/(E3895+1)^(1/4))</f>
        <v>1.5309059120638666</v>
      </c>
    </row>
    <row r="3896" spans="1:34">
      <c r="A3896">
        <v>4103</v>
      </c>
      <c r="B3896" s="1">
        <v>20485.694</v>
      </c>
      <c r="C3896" s="6">
        <v>2.001E-2</v>
      </c>
      <c r="D3896" t="s">
        <v>3</v>
      </c>
      <c r="E3896">
        <v>2</v>
      </c>
      <c r="F3896">
        <v>6.5</v>
      </c>
      <c r="G3896" t="s">
        <v>1</v>
      </c>
      <c r="H3896">
        <v>1</v>
      </c>
      <c r="I3896" t="s">
        <v>0</v>
      </c>
      <c r="J3896">
        <v>3</v>
      </c>
      <c r="K3896">
        <v>7.5</v>
      </c>
      <c r="L3896" t="s">
        <v>1</v>
      </c>
      <c r="M3896">
        <v>1</v>
      </c>
      <c r="N3896" t="s">
        <v>4159</v>
      </c>
      <c r="O3896">
        <v>1</v>
      </c>
      <c r="P3896" t="str">
        <f>D3896&amp;"-"&amp;F3896&amp;"-"&amp;G3896&amp;"-"&amp;E3896&amp;"-"&amp;H3896</f>
        <v>A2Delta-6.5-e-2-1</v>
      </c>
      <c r="Q3896" t="str">
        <f>I3896&amp;"-"&amp;K3896&amp;"-"&amp;L3896&amp;"-"&amp;J3896&amp;"-"&amp;M3896</f>
        <v>X2Pi-7.5-e-3-1</v>
      </c>
      <c r="R3896">
        <f>B3896+S3896</f>
        <v>28997.189348779</v>
      </c>
      <c r="S3896">
        <f>_xlfn.IFNA(VLOOKUP(Q3896,'MARVEL-X'!A$2:I$1400,7,FALSE),VLOOKUP(Q3896,MARVEL!A$2:J$1522,10,FALSE))</f>
        <v>8511.4953487790008</v>
      </c>
      <c r="T3896">
        <f>IF(P3896=P3895,R3896+T3895,R3896)</f>
        <v>28997.189348779</v>
      </c>
      <c r="U3896">
        <f>IF(P3896=P3895,1+U3895,1)</f>
        <v>1</v>
      </c>
      <c r="V3896" t="str">
        <f t="shared" si="60"/>
        <v/>
      </c>
      <c r="W3896" t="str">
        <f>IF(V3896="","",IF(ABS(V3896-R3896)&gt;W$1,ABS(V3896-R3896),""))</f>
        <v/>
      </c>
      <c r="X3896" t="str">
        <f>Y3896&amp;"-"&amp;Z3896&amp;"-"&amp;AC3896&amp;"-"&amp;AD3896&amp;"-"&amp;AG3896</f>
        <v>6.5-e-A-2-2.5</v>
      </c>
      <c r="Y3896">
        <f>F3896</f>
        <v>6.5</v>
      </c>
      <c r="Z3896" s="2" t="str">
        <f>G3896</f>
        <v>e</v>
      </c>
      <c r="AA3896">
        <f>_xlfn.IFNA(VLOOKUP(X3896,'duo-out'!A$2:Q$5000,5,FALSE),E3896+10*(H3896-1)+1+_xlfn.IFNA(VLOOKUP(D3896,states!A$2:C$10,3,FALSE),1))</f>
        <v>85</v>
      </c>
      <c r="AB3896" t="str">
        <f>IF(V3896="","",V3896)</f>
        <v/>
      </c>
      <c r="AC3896" s="2" t="str">
        <f>_xlfn.IFNA(VLOOKUP(D3896,states!A$2:C$10,2,FALSE),"XX")</f>
        <v>A</v>
      </c>
      <c r="AD3896">
        <f>E3896</f>
        <v>2</v>
      </c>
      <c r="AE3896">
        <f>_xlfn.IFNA(VLOOKUP(D3896,states!A$2:D$10,4,FALSE),0)</f>
        <v>2</v>
      </c>
      <c r="AF3896">
        <v>0.5</v>
      </c>
      <c r="AG3896">
        <f>IF(AE3896=0,AF3896,IF(AE3896=1,IF(F3896=0.5,0.5,IF(H3896=1,0.5,1.5)),IF(F3896=0.5,0.5,IF(H3896=1,2.5,1.5))))</f>
        <v>2.5</v>
      </c>
      <c r="AH3896" s="7">
        <f>IF(AC3896="XX",0,1/C3896^(1/5)*IF(E3896=0,100,1)/(E3896+1)^(1/4))</f>
        <v>1.661384936964313</v>
      </c>
    </row>
    <row r="3897" spans="1:34">
      <c r="A3897">
        <v>4089</v>
      </c>
      <c r="B3897" s="1">
        <v>20810.625</v>
      </c>
      <c r="C3897" s="6">
        <v>2.4750000000000001E-2</v>
      </c>
      <c r="D3897" t="s">
        <v>3</v>
      </c>
      <c r="E3897">
        <v>2</v>
      </c>
      <c r="F3897">
        <v>6.5</v>
      </c>
      <c r="G3897" t="s">
        <v>1</v>
      </c>
      <c r="H3897">
        <v>1</v>
      </c>
      <c r="I3897" t="s">
        <v>0</v>
      </c>
      <c r="J3897">
        <v>3</v>
      </c>
      <c r="K3897">
        <v>5.5</v>
      </c>
      <c r="L3897" t="s">
        <v>1</v>
      </c>
      <c r="M3897">
        <v>1</v>
      </c>
      <c r="N3897" t="s">
        <v>4145</v>
      </c>
      <c r="O3897">
        <v>1</v>
      </c>
      <c r="P3897" t="str">
        <f>D3897&amp;"-"&amp;F3897&amp;"-"&amp;G3897&amp;"-"&amp;E3897&amp;"-"&amp;H3897</f>
        <v>A2Delta-6.5-e-2-1</v>
      </c>
      <c r="Q3897" t="str">
        <f>I3897&amp;"-"&amp;K3897&amp;"-"&amp;L3897&amp;"-"&amp;J3897&amp;"-"&amp;M3897</f>
        <v>X2Pi-5.5-e-3-1</v>
      </c>
      <c r="R3897">
        <f>B3897+S3897</f>
        <v>28997.150690268001</v>
      </c>
      <c r="S3897">
        <f>_xlfn.IFNA(VLOOKUP(Q3897,'MARVEL-X'!A$2:I$1400,7,FALSE),VLOOKUP(Q3897,MARVEL!A$2:J$1522,10,FALSE))</f>
        <v>8186.5256902680003</v>
      </c>
      <c r="T3897">
        <f>IF(P3897=P3896,R3897+T3896,R3897)</f>
        <v>57994.340039047005</v>
      </c>
      <c r="U3897">
        <f>IF(P3897=P3896,1+U3896,1)</f>
        <v>2</v>
      </c>
      <c r="V3897" t="str">
        <f t="shared" si="60"/>
        <v/>
      </c>
      <c r="W3897" t="str">
        <f>IF(V3897="","",IF(ABS(V3897-R3897)&gt;W$1,ABS(V3897-R3897),""))</f>
        <v/>
      </c>
      <c r="X3897" t="str">
        <f>Y3897&amp;"-"&amp;Z3897&amp;"-"&amp;AC3897&amp;"-"&amp;AD3897&amp;"-"&amp;AG3897</f>
        <v>6.5-e-A-2-2.5</v>
      </c>
      <c r="Y3897">
        <f>F3897</f>
        <v>6.5</v>
      </c>
      <c r="Z3897" s="2" t="str">
        <f>G3897</f>
        <v>e</v>
      </c>
      <c r="AA3897">
        <f>_xlfn.IFNA(VLOOKUP(X3897,'duo-out'!A$2:Q$5000,5,FALSE),E3897+10*(H3897-1)+1+_xlfn.IFNA(VLOOKUP(D3897,states!A$2:C$10,3,FALSE),1))</f>
        <v>85</v>
      </c>
      <c r="AB3897" t="str">
        <f>IF(V3897="","",V3897)</f>
        <v/>
      </c>
      <c r="AC3897" s="2" t="str">
        <f>_xlfn.IFNA(VLOOKUP(D3897,states!A$2:C$10,2,FALSE),"XX")</f>
        <v>A</v>
      </c>
      <c r="AD3897">
        <f>E3897</f>
        <v>2</v>
      </c>
      <c r="AE3897">
        <f>_xlfn.IFNA(VLOOKUP(D3897,states!A$2:D$10,4,FALSE),0)</f>
        <v>2</v>
      </c>
      <c r="AF3897">
        <v>0.5</v>
      </c>
      <c r="AG3897">
        <f>IF(AE3897=0,AF3897,IF(AE3897=1,IF(F3897=0.5,0.5,IF(H3897=1,0.5,1.5)),IF(F3897=0.5,0.5,IF(H3897=1,2.5,1.5))))</f>
        <v>2.5</v>
      </c>
      <c r="AH3897" s="7">
        <f>IF(AC3897="XX",0,1/C3897^(1/5)*IF(E3897=0,100,1)/(E3897+1)^(1/4))</f>
        <v>1.5922257590653552</v>
      </c>
    </row>
    <row r="3898" spans="1:34">
      <c r="A3898">
        <v>3680</v>
      </c>
      <c r="B3898" s="1">
        <v>22938.7412</v>
      </c>
      <c r="C3898" s="6">
        <v>2.29E-2</v>
      </c>
      <c r="D3898" t="s">
        <v>3</v>
      </c>
      <c r="E3898">
        <v>2</v>
      </c>
      <c r="F3898">
        <v>6.5</v>
      </c>
      <c r="G3898" t="s">
        <v>1</v>
      </c>
      <c r="H3898">
        <v>1</v>
      </c>
      <c r="I3898" t="s">
        <v>0</v>
      </c>
      <c r="J3898">
        <v>2</v>
      </c>
      <c r="K3898">
        <v>7.5</v>
      </c>
      <c r="L3898" t="s">
        <v>1</v>
      </c>
      <c r="M3898">
        <v>1</v>
      </c>
      <c r="N3898" t="s">
        <v>3736</v>
      </c>
      <c r="O3898">
        <v>1</v>
      </c>
      <c r="P3898" t="str">
        <f>D3898&amp;"-"&amp;F3898&amp;"-"&amp;G3898&amp;"-"&amp;E3898&amp;"-"&amp;H3898</f>
        <v>A2Delta-6.5-e-2-1</v>
      </c>
      <c r="Q3898" t="str">
        <f>I3898&amp;"-"&amp;K3898&amp;"-"&amp;L3898&amp;"-"&amp;J3898&amp;"-"&amp;M3898</f>
        <v>X2Pi-7.5-e-2-1</v>
      </c>
      <c r="R3898">
        <f>B3898+S3898</f>
        <v>28997.194090004999</v>
      </c>
      <c r="S3898">
        <f>_xlfn.IFNA(VLOOKUP(Q3898,'MARVEL-X'!A$2:I$1400,7,FALSE),VLOOKUP(Q3898,MARVEL!A$2:J$1522,10,FALSE))</f>
        <v>6058.452890005</v>
      </c>
      <c r="T3898">
        <f>IF(P3898=P3897,R3898+T3897,R3898)</f>
        <v>86991.534129052001</v>
      </c>
      <c r="U3898">
        <f>IF(P3898=P3897,1+U3897,1)</f>
        <v>3</v>
      </c>
      <c r="V3898" t="str">
        <f t="shared" si="60"/>
        <v/>
      </c>
      <c r="W3898" t="str">
        <f>IF(V3898="","",IF(ABS(V3898-R3898)&gt;W$1,ABS(V3898-R3898),""))</f>
        <v/>
      </c>
      <c r="X3898" t="str">
        <f>Y3898&amp;"-"&amp;Z3898&amp;"-"&amp;AC3898&amp;"-"&amp;AD3898&amp;"-"&amp;AG3898</f>
        <v>6.5-e-A-2-2.5</v>
      </c>
      <c r="Y3898">
        <f>F3898</f>
        <v>6.5</v>
      </c>
      <c r="Z3898" s="2" t="str">
        <f>G3898</f>
        <v>e</v>
      </c>
      <c r="AA3898">
        <f>_xlfn.IFNA(VLOOKUP(X3898,'duo-out'!A$2:Q$5000,5,FALSE),E3898+10*(H3898-1)+1+_xlfn.IFNA(VLOOKUP(D3898,states!A$2:C$10,3,FALSE),1))</f>
        <v>85</v>
      </c>
      <c r="AB3898" t="str">
        <f>IF(V3898="","",V3898)</f>
        <v/>
      </c>
      <c r="AC3898" s="2" t="str">
        <f>_xlfn.IFNA(VLOOKUP(D3898,states!A$2:C$10,2,FALSE),"XX")</f>
        <v>A</v>
      </c>
      <c r="AD3898">
        <f>E3898</f>
        <v>2</v>
      </c>
      <c r="AE3898">
        <f>_xlfn.IFNA(VLOOKUP(D3898,states!A$2:D$10,4,FALSE),0)</f>
        <v>2</v>
      </c>
      <c r="AF3898">
        <v>0.5</v>
      </c>
      <c r="AG3898">
        <f>IF(AE3898=0,AF3898,IF(AE3898=1,IF(F3898=0.5,0.5,IF(H3898=1,0.5,1.5)),IF(F3898=0.5,0.5,IF(H3898=1,2.5,1.5))))</f>
        <v>2.5</v>
      </c>
      <c r="AH3898" s="7">
        <f>IF(AC3898="XX",0,1/C3898^(1/5)*IF(E3898=0,100,1)/(E3898+1)^(1/4))</f>
        <v>1.6171585075999104</v>
      </c>
    </row>
    <row r="3899" spans="1:34">
      <c r="A3899">
        <v>3673</v>
      </c>
      <c r="B3899" s="1">
        <v>23122.146400000001</v>
      </c>
      <c r="C3899" s="6">
        <v>5.0000000000000001E-3</v>
      </c>
      <c r="D3899" t="s">
        <v>3</v>
      </c>
      <c r="E3899">
        <v>2</v>
      </c>
      <c r="F3899">
        <v>6.5</v>
      </c>
      <c r="G3899" t="s">
        <v>1</v>
      </c>
      <c r="H3899">
        <v>1</v>
      </c>
      <c r="I3899" t="s">
        <v>0</v>
      </c>
      <c r="J3899">
        <v>2</v>
      </c>
      <c r="K3899">
        <v>6.5</v>
      </c>
      <c r="L3899" t="s">
        <v>2</v>
      </c>
      <c r="M3899">
        <v>1</v>
      </c>
      <c r="N3899" t="s">
        <v>3729</v>
      </c>
      <c r="O3899">
        <v>1</v>
      </c>
      <c r="P3899" t="str">
        <f>D3899&amp;"-"&amp;F3899&amp;"-"&amp;G3899&amp;"-"&amp;E3899&amp;"-"&amp;H3899</f>
        <v>A2Delta-6.5-e-2-1</v>
      </c>
      <c r="Q3899" t="str">
        <f>I3899&amp;"-"&amp;K3899&amp;"-"&amp;L3899&amp;"-"&amp;J3899&amp;"-"&amp;M3899</f>
        <v>X2Pi-6.5-f-2-1</v>
      </c>
      <c r="R3899">
        <f>B3899+S3899</f>
        <v>28997.171634243001</v>
      </c>
      <c r="S3899">
        <f>_xlfn.IFNA(VLOOKUP(Q3899,'MARVEL-X'!A$2:I$1400,7,FALSE),VLOOKUP(Q3899,MARVEL!A$2:J$1522,10,FALSE))</f>
        <v>5875.0252342430003</v>
      </c>
      <c r="T3899">
        <f>IF(P3899=P3898,R3899+T3898,R3899)</f>
        <v>115988.705763295</v>
      </c>
      <c r="U3899">
        <f>IF(P3899=P3898,1+U3898,1)</f>
        <v>4</v>
      </c>
      <c r="V3899" t="str">
        <f t="shared" si="60"/>
        <v/>
      </c>
      <c r="W3899" t="str">
        <f>IF(V3899="","",IF(ABS(V3899-R3899)&gt;W$1,ABS(V3899-R3899),""))</f>
        <v/>
      </c>
      <c r="X3899" t="str">
        <f>Y3899&amp;"-"&amp;Z3899&amp;"-"&amp;AC3899&amp;"-"&amp;AD3899&amp;"-"&amp;AG3899</f>
        <v>6.5-e-A-2-2.5</v>
      </c>
      <c r="Y3899">
        <f>F3899</f>
        <v>6.5</v>
      </c>
      <c r="Z3899" s="2" t="str">
        <f>G3899</f>
        <v>e</v>
      </c>
      <c r="AA3899">
        <f>_xlfn.IFNA(VLOOKUP(X3899,'duo-out'!A$2:Q$5000,5,FALSE),E3899+10*(H3899-1)+1+_xlfn.IFNA(VLOOKUP(D3899,states!A$2:C$10,3,FALSE),1))</f>
        <v>85</v>
      </c>
      <c r="AB3899" t="str">
        <f>IF(V3899="","",V3899)</f>
        <v/>
      </c>
      <c r="AC3899" s="2" t="str">
        <f>_xlfn.IFNA(VLOOKUP(D3899,states!A$2:C$10,2,FALSE),"XX")</f>
        <v>A</v>
      </c>
      <c r="AD3899">
        <f>E3899</f>
        <v>2</v>
      </c>
      <c r="AE3899">
        <f>_xlfn.IFNA(VLOOKUP(D3899,states!A$2:D$10,4,FALSE),0)</f>
        <v>2</v>
      </c>
      <c r="AF3899">
        <v>0.5</v>
      </c>
      <c r="AG3899">
        <f>IF(AE3899=0,AF3899,IF(AE3899=1,IF(F3899=0.5,0.5,IF(H3899=1,0.5,1.5)),IF(F3899=0.5,0.5,IF(H3899=1,2.5,1.5))))</f>
        <v>2.5</v>
      </c>
      <c r="AH3899" s="7">
        <f>IF(AC3899="XX",0,1/C3899^(1/5)*IF(E3899=0,100,1)/(E3899+1)^(1/4))</f>
        <v>2.1924297443889911</v>
      </c>
    </row>
    <row r="3900" spans="1:34">
      <c r="A3900">
        <v>3649</v>
      </c>
      <c r="B3900" s="1">
        <v>23277.227299999999</v>
      </c>
      <c r="C3900" s="6">
        <v>8.2229999999999994E-3</v>
      </c>
      <c r="D3900" t="s">
        <v>3</v>
      </c>
      <c r="E3900">
        <v>2</v>
      </c>
      <c r="F3900">
        <v>6.5</v>
      </c>
      <c r="G3900" t="s">
        <v>1</v>
      </c>
      <c r="H3900">
        <v>1</v>
      </c>
      <c r="I3900" t="s">
        <v>0</v>
      </c>
      <c r="J3900">
        <v>2</v>
      </c>
      <c r="K3900">
        <v>5.5</v>
      </c>
      <c r="L3900" t="s">
        <v>1</v>
      </c>
      <c r="M3900">
        <v>1</v>
      </c>
      <c r="N3900" t="s">
        <v>3705</v>
      </c>
      <c r="O3900">
        <v>1</v>
      </c>
      <c r="P3900" t="str">
        <f>D3900&amp;"-"&amp;F3900&amp;"-"&amp;G3900&amp;"-"&amp;E3900&amp;"-"&amp;H3900</f>
        <v>A2Delta-6.5-e-2-1</v>
      </c>
      <c r="Q3900" t="str">
        <f>I3900&amp;"-"&amp;K3900&amp;"-"&amp;L3900&amp;"-"&amp;J3900&amp;"-"&amp;M3900</f>
        <v>X2Pi-5.5-e-2-1</v>
      </c>
      <c r="R3900">
        <f>B3900+S3900</f>
        <v>28997.161568006999</v>
      </c>
      <c r="S3900">
        <f>_xlfn.IFNA(VLOOKUP(Q3900,'MARVEL-X'!A$2:I$1400,7,FALSE),VLOOKUP(Q3900,MARVEL!A$2:J$1522,10,FALSE))</f>
        <v>5719.9342680070004</v>
      </c>
      <c r="T3900">
        <f>IF(P3900=P3899,R3900+T3899,R3900)</f>
        <v>144985.867331302</v>
      </c>
      <c r="U3900">
        <f>IF(P3900=P3899,1+U3899,1)</f>
        <v>5</v>
      </c>
      <c r="V3900" t="str">
        <f t="shared" si="60"/>
        <v/>
      </c>
      <c r="W3900" t="str">
        <f>IF(V3900="","",IF(ABS(V3900-R3900)&gt;W$1,ABS(V3900-R3900),""))</f>
        <v/>
      </c>
      <c r="X3900" t="str">
        <f>Y3900&amp;"-"&amp;Z3900&amp;"-"&amp;AC3900&amp;"-"&amp;AD3900&amp;"-"&amp;AG3900</f>
        <v>6.5-e-A-2-2.5</v>
      </c>
      <c r="Y3900">
        <f>F3900</f>
        <v>6.5</v>
      </c>
      <c r="Z3900" s="2" t="str">
        <f>G3900</f>
        <v>e</v>
      </c>
      <c r="AA3900">
        <f>_xlfn.IFNA(VLOOKUP(X3900,'duo-out'!A$2:Q$5000,5,FALSE),E3900+10*(H3900-1)+1+_xlfn.IFNA(VLOOKUP(D3900,states!A$2:C$10,3,FALSE),1))</f>
        <v>85</v>
      </c>
      <c r="AB3900" t="str">
        <f>IF(V3900="","",V3900)</f>
        <v/>
      </c>
      <c r="AC3900" s="2" t="str">
        <f>_xlfn.IFNA(VLOOKUP(D3900,states!A$2:C$10,2,FALSE),"XX")</f>
        <v>A</v>
      </c>
      <c r="AD3900">
        <f>E3900</f>
        <v>2</v>
      </c>
      <c r="AE3900">
        <f>_xlfn.IFNA(VLOOKUP(D3900,states!A$2:D$10,4,FALSE),0)</f>
        <v>2</v>
      </c>
      <c r="AF3900">
        <v>0.5</v>
      </c>
      <c r="AG3900">
        <f>IF(AE3900=0,AF3900,IF(AE3900=1,IF(F3900=0.5,0.5,IF(H3900=1,0.5,1.5)),IF(F3900=0.5,0.5,IF(H3900=1,2.5,1.5))))</f>
        <v>2.5</v>
      </c>
      <c r="AH3900" s="7">
        <f>IF(AC3900="XX",0,1/C3900^(1/5)*IF(E3900=0,100,1)/(E3900+1)^(1/4))</f>
        <v>1.9847857274263545</v>
      </c>
    </row>
    <row r="3901" spans="1:34">
      <c r="A3901">
        <v>2993</v>
      </c>
      <c r="B3901" s="1">
        <v>22938.724399999999</v>
      </c>
      <c r="C3901" s="6">
        <v>5.0000000000000001E-3</v>
      </c>
      <c r="D3901" t="s">
        <v>3</v>
      </c>
      <c r="E3901">
        <v>2</v>
      </c>
      <c r="F3901">
        <v>6.5</v>
      </c>
      <c r="G3901" t="s">
        <v>1</v>
      </c>
      <c r="H3901">
        <v>1</v>
      </c>
      <c r="I3901" t="s">
        <v>0</v>
      </c>
      <c r="J3901">
        <v>2</v>
      </c>
      <c r="K3901">
        <v>7.5</v>
      </c>
      <c r="L3901" t="s">
        <v>1</v>
      </c>
      <c r="M3901">
        <v>1</v>
      </c>
      <c r="N3901" t="s">
        <v>3049</v>
      </c>
      <c r="O3901">
        <v>1</v>
      </c>
      <c r="P3901" t="str">
        <f>D3901&amp;"-"&amp;F3901&amp;"-"&amp;G3901&amp;"-"&amp;E3901&amp;"-"&amp;H3901</f>
        <v>A2Delta-6.5-e-2-1</v>
      </c>
      <c r="Q3901" t="str">
        <f>I3901&amp;"-"&amp;K3901&amp;"-"&amp;L3901&amp;"-"&amp;J3901&amp;"-"&amp;M3901</f>
        <v>X2Pi-7.5-e-2-1</v>
      </c>
      <c r="R3901">
        <f>B3901+S3901</f>
        <v>28997.177290004998</v>
      </c>
      <c r="S3901">
        <f>_xlfn.IFNA(VLOOKUP(Q3901,'MARVEL-X'!A$2:I$1400,7,FALSE),VLOOKUP(Q3901,MARVEL!A$2:J$1522,10,FALSE))</f>
        <v>6058.452890005</v>
      </c>
      <c r="T3901">
        <f>IF(P3901=P3900,R3901+T3900,R3901)</f>
        <v>173983.044621307</v>
      </c>
      <c r="U3901">
        <f>IF(P3901=P3900,1+U3900,1)</f>
        <v>6</v>
      </c>
      <c r="V3901" t="str">
        <f t="shared" si="60"/>
        <v/>
      </c>
      <c r="W3901" t="str">
        <f>IF(V3901="","",IF(ABS(V3901-R3901)&gt;W$1,ABS(V3901-R3901),""))</f>
        <v/>
      </c>
      <c r="X3901" t="str">
        <f>Y3901&amp;"-"&amp;Z3901&amp;"-"&amp;AC3901&amp;"-"&amp;AD3901&amp;"-"&amp;AG3901</f>
        <v>6.5-e-A-2-2.5</v>
      </c>
      <c r="Y3901">
        <f>F3901</f>
        <v>6.5</v>
      </c>
      <c r="Z3901" s="2" t="str">
        <f>G3901</f>
        <v>e</v>
      </c>
      <c r="AA3901">
        <f>_xlfn.IFNA(VLOOKUP(X3901,'duo-out'!A$2:Q$5000,5,FALSE),E3901+10*(H3901-1)+1+_xlfn.IFNA(VLOOKUP(D3901,states!A$2:C$10,3,FALSE),1))</f>
        <v>85</v>
      </c>
      <c r="AB3901" t="str">
        <f>IF(V3901="","",V3901)</f>
        <v/>
      </c>
      <c r="AC3901" s="2" t="str">
        <f>_xlfn.IFNA(VLOOKUP(D3901,states!A$2:C$10,2,FALSE),"XX")</f>
        <v>A</v>
      </c>
      <c r="AD3901">
        <f>E3901</f>
        <v>2</v>
      </c>
      <c r="AE3901">
        <f>_xlfn.IFNA(VLOOKUP(D3901,states!A$2:D$10,4,FALSE),0)</f>
        <v>2</v>
      </c>
      <c r="AF3901">
        <v>0.5</v>
      </c>
      <c r="AG3901">
        <f>IF(AE3901=0,AF3901,IF(AE3901=1,IF(F3901=0.5,0.5,IF(H3901=1,0.5,1.5)),IF(F3901=0.5,0.5,IF(H3901=1,2.5,1.5))))</f>
        <v>2.5</v>
      </c>
      <c r="AH3901" s="7">
        <f>IF(AC3901="XX",0,1/C3901^(1/5)*IF(E3901=0,100,1)/(E3901+1)^(1/4))</f>
        <v>2.1924297443889911</v>
      </c>
    </row>
    <row r="3902" spans="1:34">
      <c r="A3902">
        <v>2980</v>
      </c>
      <c r="B3902" s="1">
        <v>23120.771100000002</v>
      </c>
      <c r="C3902" s="6">
        <v>2.4479999999999998E-2</v>
      </c>
      <c r="D3902" t="s">
        <v>3</v>
      </c>
      <c r="E3902">
        <v>2</v>
      </c>
      <c r="F3902">
        <v>6.5</v>
      </c>
      <c r="G3902" t="s">
        <v>1</v>
      </c>
      <c r="H3902">
        <v>1</v>
      </c>
      <c r="I3902" t="s">
        <v>0</v>
      </c>
      <c r="J3902">
        <v>2</v>
      </c>
      <c r="K3902">
        <v>6.5</v>
      </c>
      <c r="L3902" t="s">
        <v>1</v>
      </c>
      <c r="M3902">
        <v>1</v>
      </c>
      <c r="N3902" t="s">
        <v>3036</v>
      </c>
      <c r="O3902">
        <v>1</v>
      </c>
      <c r="P3902" t="str">
        <f>D3902&amp;"-"&amp;F3902&amp;"-"&amp;G3902&amp;"-"&amp;E3902&amp;"-"&amp;H3902</f>
        <v>A2Delta-6.5-e-2-1</v>
      </c>
      <c r="Q3902" t="str">
        <f>I3902&amp;"-"&amp;K3902&amp;"-"&amp;L3902&amp;"-"&amp;J3902&amp;"-"&amp;M3902</f>
        <v>X2Pi-6.5-e-2-1</v>
      </c>
      <c r="R3902">
        <f>B3902+S3902</f>
        <v>28997.149879852001</v>
      </c>
      <c r="S3902">
        <f>_xlfn.IFNA(VLOOKUP(Q3902,'MARVEL-X'!A$2:I$1400,7,FALSE),VLOOKUP(Q3902,MARVEL!A$2:J$1522,10,FALSE))</f>
        <v>5876.3787798519998</v>
      </c>
      <c r="T3902">
        <f>IF(P3902=P3901,R3902+T3901,R3902)</f>
        <v>202980.19450115899</v>
      </c>
      <c r="U3902">
        <f>IF(P3902=P3901,1+U3901,1)</f>
        <v>7</v>
      </c>
      <c r="V3902" t="str">
        <f t="shared" si="60"/>
        <v/>
      </c>
      <c r="W3902" t="str">
        <f>IF(V3902="","",IF(ABS(V3902-R3902)&gt;W$1,ABS(V3902-R3902),""))</f>
        <v/>
      </c>
      <c r="X3902" t="str">
        <f>Y3902&amp;"-"&amp;Z3902&amp;"-"&amp;AC3902&amp;"-"&amp;AD3902&amp;"-"&amp;AG3902</f>
        <v>6.5-e-A-2-2.5</v>
      </c>
      <c r="Y3902">
        <f>F3902</f>
        <v>6.5</v>
      </c>
      <c r="Z3902" s="2" t="str">
        <f>G3902</f>
        <v>e</v>
      </c>
      <c r="AA3902">
        <f>_xlfn.IFNA(VLOOKUP(X3902,'duo-out'!A$2:Q$5000,5,FALSE),E3902+10*(H3902-1)+1+_xlfn.IFNA(VLOOKUP(D3902,states!A$2:C$10,3,FALSE),1))</f>
        <v>85</v>
      </c>
      <c r="AB3902" t="str">
        <f>IF(V3902="","",V3902)</f>
        <v/>
      </c>
      <c r="AC3902" s="2" t="str">
        <f>_xlfn.IFNA(VLOOKUP(D3902,states!A$2:C$10,2,FALSE),"XX")</f>
        <v>A</v>
      </c>
      <c r="AD3902">
        <f>E3902</f>
        <v>2</v>
      </c>
      <c r="AE3902">
        <f>_xlfn.IFNA(VLOOKUP(D3902,states!A$2:D$10,4,FALSE),0)</f>
        <v>2</v>
      </c>
      <c r="AF3902">
        <v>0.5</v>
      </c>
      <c r="AG3902">
        <f>IF(AE3902=0,AF3902,IF(AE3902=1,IF(F3902=0.5,0.5,IF(H3902=1,0.5,1.5)),IF(F3902=0.5,0.5,IF(H3902=1,2.5,1.5))))</f>
        <v>2.5</v>
      </c>
      <c r="AH3902" s="7">
        <f>IF(AC3902="XX",0,1/C3902^(1/5)*IF(E3902=0,100,1)/(E3902+1)^(1/4))</f>
        <v>1.5957226282497046</v>
      </c>
    </row>
    <row r="3903" spans="1:34">
      <c r="A3903">
        <v>2971</v>
      </c>
      <c r="B3903" s="1">
        <v>23277.236499999999</v>
      </c>
      <c r="C3903" s="6">
        <v>8.8570000000000003E-3</v>
      </c>
      <c r="D3903" t="s">
        <v>3</v>
      </c>
      <c r="E3903">
        <v>2</v>
      </c>
      <c r="F3903">
        <v>6.5</v>
      </c>
      <c r="G3903" t="s">
        <v>1</v>
      </c>
      <c r="H3903">
        <v>1</v>
      </c>
      <c r="I3903" t="s">
        <v>0</v>
      </c>
      <c r="J3903">
        <v>2</v>
      </c>
      <c r="K3903">
        <v>5.5</v>
      </c>
      <c r="L3903" t="s">
        <v>1</v>
      </c>
      <c r="M3903">
        <v>1</v>
      </c>
      <c r="N3903" t="s">
        <v>3027</v>
      </c>
      <c r="O3903">
        <v>1</v>
      </c>
      <c r="P3903" t="str">
        <f>D3903&amp;"-"&amp;F3903&amp;"-"&amp;G3903&amp;"-"&amp;E3903&amp;"-"&amp;H3903</f>
        <v>A2Delta-6.5-e-2-1</v>
      </c>
      <c r="Q3903" t="str">
        <f>I3903&amp;"-"&amp;K3903&amp;"-"&amp;L3903&amp;"-"&amp;J3903&amp;"-"&amp;M3903</f>
        <v>X2Pi-5.5-e-2-1</v>
      </c>
      <c r="R3903">
        <f>B3903+S3903</f>
        <v>28997.170768006999</v>
      </c>
      <c r="S3903">
        <f>_xlfn.IFNA(VLOOKUP(Q3903,'MARVEL-X'!A$2:I$1400,7,FALSE),VLOOKUP(Q3903,MARVEL!A$2:J$1522,10,FALSE))</f>
        <v>5719.9342680070004</v>
      </c>
      <c r="T3903">
        <f>IF(P3903=P3902,R3903+T3902,R3903)</f>
        <v>231977.36526916598</v>
      </c>
      <c r="U3903">
        <f>IF(P3903=P3902,1+U3902,1)</f>
        <v>8</v>
      </c>
      <c r="V3903" t="str">
        <f t="shared" si="60"/>
        <v/>
      </c>
      <c r="W3903" t="str">
        <f>IF(V3903="","",IF(ABS(V3903-R3903)&gt;W$1,ABS(V3903-R3903),""))</f>
        <v/>
      </c>
      <c r="X3903" t="str">
        <f>Y3903&amp;"-"&amp;Z3903&amp;"-"&amp;AC3903&amp;"-"&amp;AD3903&amp;"-"&amp;AG3903</f>
        <v>6.5-e-A-2-2.5</v>
      </c>
      <c r="Y3903">
        <f>F3903</f>
        <v>6.5</v>
      </c>
      <c r="Z3903" s="2" t="str">
        <f>G3903</f>
        <v>e</v>
      </c>
      <c r="AA3903">
        <f>_xlfn.IFNA(VLOOKUP(X3903,'duo-out'!A$2:Q$5000,5,FALSE),E3903+10*(H3903-1)+1+_xlfn.IFNA(VLOOKUP(D3903,states!A$2:C$10,3,FALSE),1))</f>
        <v>85</v>
      </c>
      <c r="AB3903" t="str">
        <f>IF(V3903="","",V3903)</f>
        <v/>
      </c>
      <c r="AC3903" s="2" t="str">
        <f>_xlfn.IFNA(VLOOKUP(D3903,states!A$2:C$10,2,FALSE),"XX")</f>
        <v>A</v>
      </c>
      <c r="AD3903">
        <f>E3903</f>
        <v>2</v>
      </c>
      <c r="AE3903">
        <f>_xlfn.IFNA(VLOOKUP(D3903,states!A$2:D$10,4,FALSE),0)</f>
        <v>2</v>
      </c>
      <c r="AF3903">
        <v>0.5</v>
      </c>
      <c r="AG3903">
        <f>IF(AE3903=0,AF3903,IF(AE3903=1,IF(F3903=0.5,0.5,IF(H3903=1,0.5,1.5)),IF(F3903=0.5,0.5,IF(H3903=1,2.5,1.5))))</f>
        <v>2.5</v>
      </c>
      <c r="AH3903" s="7">
        <f>IF(AC3903="XX",0,1/C3903^(1/5)*IF(E3903=0,100,1)/(E3903+1)^(1/4))</f>
        <v>1.9555204293139246</v>
      </c>
    </row>
    <row r="3904" spans="1:34">
      <c r="A3904">
        <v>5692</v>
      </c>
      <c r="B3904" s="1">
        <v>23124.161</v>
      </c>
      <c r="C3904" s="6">
        <v>6.2810000000000005E-2</v>
      </c>
      <c r="D3904" t="s">
        <v>3</v>
      </c>
      <c r="E3904">
        <v>2</v>
      </c>
      <c r="F3904">
        <v>6.5</v>
      </c>
      <c r="G3904" t="s">
        <v>1</v>
      </c>
      <c r="H3904">
        <v>1</v>
      </c>
      <c r="I3904" t="s">
        <v>0</v>
      </c>
      <c r="J3904">
        <v>2</v>
      </c>
      <c r="K3904">
        <v>5.5</v>
      </c>
      <c r="L3904" t="s">
        <v>1</v>
      </c>
      <c r="M3904">
        <v>2</v>
      </c>
      <c r="N3904" t="s">
        <v>5748</v>
      </c>
      <c r="O3904">
        <v>1</v>
      </c>
      <c r="P3904" t="str">
        <f>D3904&amp;"-"&amp;F3904&amp;"-"&amp;G3904&amp;"-"&amp;E3904&amp;"-"&amp;H3904</f>
        <v>A2Delta-6.5-e-2-1</v>
      </c>
      <c r="Q3904" t="str">
        <f>I3904&amp;"-"&amp;K3904&amp;"-"&amp;L3904&amp;"-"&amp;J3904&amp;"-"&amp;M3904</f>
        <v>X2Pi-5.5-e-2-2</v>
      </c>
      <c r="R3904">
        <f>B3904+S3904</f>
        <v>28997.223024834999</v>
      </c>
      <c r="S3904">
        <f>_xlfn.IFNA(VLOOKUP(Q3904,'MARVEL-X'!A$2:I$1400,7,FALSE),VLOOKUP(Q3904,MARVEL!A$2:J$1522,10,FALSE))</f>
        <v>5873.0620248349996</v>
      </c>
      <c r="T3904">
        <f>IF(P3904=P3903,R3904+T3903,R3904)</f>
        <v>260974.58829400098</v>
      </c>
      <c r="U3904">
        <f>IF(P3904=P3903,1+U3903,1)</f>
        <v>9</v>
      </c>
      <c r="V3904" t="str">
        <f t="shared" si="60"/>
        <v/>
      </c>
      <c r="W3904" t="str">
        <f>IF(V3904="","",IF(ABS(V3904-R3904)&gt;W$1,ABS(V3904-R3904),""))</f>
        <v/>
      </c>
      <c r="X3904" t="str">
        <f>Y3904&amp;"-"&amp;Z3904&amp;"-"&amp;AC3904&amp;"-"&amp;AD3904&amp;"-"&amp;AG3904</f>
        <v>6.5-e-A-2-2.5</v>
      </c>
      <c r="Y3904">
        <f>F3904</f>
        <v>6.5</v>
      </c>
      <c r="Z3904" s="2" t="str">
        <f>G3904</f>
        <v>e</v>
      </c>
      <c r="AA3904">
        <f>_xlfn.IFNA(VLOOKUP(X3904,'duo-out'!A$2:Q$5000,5,FALSE),E3904+10*(H3904-1)+1+_xlfn.IFNA(VLOOKUP(D3904,states!A$2:C$10,3,FALSE),1))</f>
        <v>85</v>
      </c>
      <c r="AB3904" t="str">
        <f>IF(V3904="","",V3904)</f>
        <v/>
      </c>
      <c r="AC3904" s="2" t="str">
        <f>_xlfn.IFNA(VLOOKUP(D3904,states!A$2:C$10,2,FALSE),"XX")</f>
        <v>A</v>
      </c>
      <c r="AD3904">
        <f>E3904</f>
        <v>2</v>
      </c>
      <c r="AE3904">
        <f>_xlfn.IFNA(VLOOKUP(D3904,states!A$2:D$10,4,FALSE),0)</f>
        <v>2</v>
      </c>
      <c r="AF3904">
        <v>0.5</v>
      </c>
      <c r="AG3904">
        <f>IF(AE3904=0,AF3904,IF(AE3904=1,IF(F3904=0.5,0.5,IF(H3904=1,0.5,1.5)),IF(F3904=0.5,0.5,IF(H3904=1,2.5,1.5))))</f>
        <v>2.5</v>
      </c>
      <c r="AH3904" s="7">
        <f>IF(AC3904="XX",0,1/C3904^(1/5)*IF(E3904=0,100,1)/(E3904+1)^(1/4))</f>
        <v>1.3216422926056386</v>
      </c>
    </row>
    <row r="3905" spans="1:34">
      <c r="A3905">
        <v>5677</v>
      </c>
      <c r="B3905" s="1">
        <v>23122.142</v>
      </c>
      <c r="C3905" s="6">
        <v>0.05</v>
      </c>
      <c r="D3905" t="s">
        <v>3</v>
      </c>
      <c r="E3905">
        <v>2</v>
      </c>
      <c r="F3905">
        <v>6.5</v>
      </c>
      <c r="G3905" t="s">
        <v>1</v>
      </c>
      <c r="H3905">
        <v>1</v>
      </c>
      <c r="I3905" t="s">
        <v>0</v>
      </c>
      <c r="J3905">
        <v>2</v>
      </c>
      <c r="K3905">
        <v>6.5</v>
      </c>
      <c r="L3905" t="s">
        <v>2</v>
      </c>
      <c r="M3905">
        <v>1</v>
      </c>
      <c r="N3905" t="s">
        <v>5733</v>
      </c>
      <c r="O3905">
        <v>1</v>
      </c>
      <c r="P3905" t="str">
        <f>D3905&amp;"-"&amp;F3905&amp;"-"&amp;G3905&amp;"-"&amp;E3905&amp;"-"&amp;H3905</f>
        <v>A2Delta-6.5-e-2-1</v>
      </c>
      <c r="Q3905" t="str">
        <f>I3905&amp;"-"&amp;K3905&amp;"-"&amp;L3905&amp;"-"&amp;J3905&amp;"-"&amp;M3905</f>
        <v>X2Pi-6.5-f-2-1</v>
      </c>
      <c r="R3905">
        <f>B3905+S3905</f>
        <v>28997.167234242999</v>
      </c>
      <c r="S3905">
        <f>_xlfn.IFNA(VLOOKUP(Q3905,'MARVEL-X'!A$2:I$1400,7,FALSE),VLOOKUP(Q3905,MARVEL!A$2:J$1522,10,FALSE))</f>
        <v>5875.0252342430003</v>
      </c>
      <c r="T3905">
        <f>IF(P3905=P3904,R3905+T3904,R3905)</f>
        <v>289971.75552824396</v>
      </c>
      <c r="U3905">
        <f>IF(P3905=P3904,1+U3904,1)</f>
        <v>10</v>
      </c>
      <c r="V3905" t="str">
        <f t="shared" si="60"/>
        <v/>
      </c>
      <c r="W3905" t="str">
        <f>IF(V3905="","",IF(ABS(V3905-R3905)&gt;W$1,ABS(V3905-R3905),""))</f>
        <v/>
      </c>
      <c r="X3905" t="str">
        <f>Y3905&amp;"-"&amp;Z3905&amp;"-"&amp;AC3905&amp;"-"&amp;AD3905&amp;"-"&amp;AG3905</f>
        <v>6.5-e-A-2-2.5</v>
      </c>
      <c r="Y3905">
        <f>F3905</f>
        <v>6.5</v>
      </c>
      <c r="Z3905" s="2" t="str">
        <f>G3905</f>
        <v>e</v>
      </c>
      <c r="AA3905">
        <f>_xlfn.IFNA(VLOOKUP(X3905,'duo-out'!A$2:Q$5000,5,FALSE),E3905+10*(H3905-1)+1+_xlfn.IFNA(VLOOKUP(D3905,states!A$2:C$10,3,FALSE),1))</f>
        <v>85</v>
      </c>
      <c r="AB3905" t="str">
        <f>IF(V3905="","",V3905)</f>
        <v/>
      </c>
      <c r="AC3905" s="2" t="str">
        <f>_xlfn.IFNA(VLOOKUP(D3905,states!A$2:C$10,2,FALSE),"XX")</f>
        <v>A</v>
      </c>
      <c r="AD3905">
        <f>E3905</f>
        <v>2</v>
      </c>
      <c r="AE3905">
        <f>_xlfn.IFNA(VLOOKUP(D3905,states!A$2:D$10,4,FALSE),0)</f>
        <v>2</v>
      </c>
      <c r="AF3905">
        <v>0.5</v>
      </c>
      <c r="AG3905">
        <f>IF(AE3905=0,AF3905,IF(AE3905=1,IF(F3905=0.5,0.5,IF(H3905=1,0.5,1.5)),IF(F3905=0.5,0.5,IF(H3905=1,2.5,1.5))))</f>
        <v>2.5</v>
      </c>
      <c r="AH3905" s="7">
        <f>IF(AC3905="XX",0,1/C3905^(1/5)*IF(E3905=0,100,1)/(E3905+1)^(1/4))</f>
        <v>1.3833296494790666</v>
      </c>
    </row>
    <row r="3906" spans="1:34">
      <c r="A3906">
        <v>5647</v>
      </c>
      <c r="B3906" s="1">
        <v>23277.243999999999</v>
      </c>
      <c r="C3906" s="6">
        <v>0.05</v>
      </c>
      <c r="D3906" t="s">
        <v>3</v>
      </c>
      <c r="E3906">
        <v>2</v>
      </c>
      <c r="F3906">
        <v>6.5</v>
      </c>
      <c r="G3906" t="s">
        <v>1</v>
      </c>
      <c r="H3906">
        <v>1</v>
      </c>
      <c r="I3906" t="s">
        <v>0</v>
      </c>
      <c r="J3906">
        <v>2</v>
      </c>
      <c r="K3906">
        <v>5.5</v>
      </c>
      <c r="L3906" t="s">
        <v>1</v>
      </c>
      <c r="M3906">
        <v>1</v>
      </c>
      <c r="N3906" t="s">
        <v>5703</v>
      </c>
      <c r="O3906">
        <v>1</v>
      </c>
      <c r="P3906" t="str">
        <f>D3906&amp;"-"&amp;F3906&amp;"-"&amp;G3906&amp;"-"&amp;E3906&amp;"-"&amp;H3906</f>
        <v>A2Delta-6.5-e-2-1</v>
      </c>
      <c r="Q3906" t="str">
        <f>I3906&amp;"-"&amp;K3906&amp;"-"&amp;L3906&amp;"-"&amp;J3906&amp;"-"&amp;M3906</f>
        <v>X2Pi-5.5-e-2-1</v>
      </c>
      <c r="R3906">
        <f>B3906+S3906</f>
        <v>28997.178268006999</v>
      </c>
      <c r="S3906">
        <f>_xlfn.IFNA(VLOOKUP(Q3906,'MARVEL-X'!A$2:I$1400,7,FALSE),VLOOKUP(Q3906,MARVEL!A$2:J$1522,10,FALSE))</f>
        <v>5719.9342680070004</v>
      </c>
      <c r="T3906">
        <f>IF(P3906=P3905,R3906+T3905,R3906)</f>
        <v>318968.93379625096</v>
      </c>
      <c r="U3906">
        <f>IF(P3906=P3905,1+U3905,1)</f>
        <v>11</v>
      </c>
      <c r="V3906" t="str">
        <f t="shared" si="60"/>
        <v/>
      </c>
      <c r="W3906" t="str">
        <f>IF(V3906="","",IF(ABS(V3906-R3906)&gt;W$1,ABS(V3906-R3906),""))</f>
        <v/>
      </c>
      <c r="X3906" t="str">
        <f>Y3906&amp;"-"&amp;Z3906&amp;"-"&amp;AC3906&amp;"-"&amp;AD3906&amp;"-"&amp;AG3906</f>
        <v>6.5-e-A-2-2.5</v>
      </c>
      <c r="Y3906">
        <f>F3906</f>
        <v>6.5</v>
      </c>
      <c r="Z3906" s="2" t="str">
        <f>G3906</f>
        <v>e</v>
      </c>
      <c r="AA3906">
        <f>_xlfn.IFNA(VLOOKUP(X3906,'duo-out'!A$2:Q$5000,5,FALSE),E3906+10*(H3906-1)+1+_xlfn.IFNA(VLOOKUP(D3906,states!A$2:C$10,3,FALSE),1))</f>
        <v>85</v>
      </c>
      <c r="AB3906" t="str">
        <f>IF(V3906="","",V3906)</f>
        <v/>
      </c>
      <c r="AC3906" s="2" t="str">
        <f>_xlfn.IFNA(VLOOKUP(D3906,states!A$2:C$10,2,FALSE),"XX")</f>
        <v>A</v>
      </c>
      <c r="AD3906">
        <f>E3906</f>
        <v>2</v>
      </c>
      <c r="AE3906">
        <f>_xlfn.IFNA(VLOOKUP(D3906,states!A$2:D$10,4,FALSE),0)</f>
        <v>2</v>
      </c>
      <c r="AF3906">
        <v>0.5</v>
      </c>
      <c r="AG3906">
        <f>IF(AE3906=0,AF3906,IF(AE3906=1,IF(F3906=0.5,0.5,IF(H3906=1,0.5,1.5)),IF(F3906=0.5,0.5,IF(H3906=1,2.5,1.5))))</f>
        <v>2.5</v>
      </c>
      <c r="AH3906" s="7">
        <f>IF(AC3906="XX",0,1/C3906^(1/5)*IF(E3906=0,100,1)/(E3906+1)^(1/4))</f>
        <v>1.3833296494790666</v>
      </c>
    </row>
    <row r="3907" spans="1:34">
      <c r="A3907">
        <v>1274</v>
      </c>
      <c r="B3907" s="1">
        <v>22938.68</v>
      </c>
      <c r="C3907" s="6">
        <v>0.05</v>
      </c>
      <c r="D3907" t="s">
        <v>3</v>
      </c>
      <c r="E3907">
        <v>2</v>
      </c>
      <c r="F3907">
        <v>6.5</v>
      </c>
      <c r="G3907" t="s">
        <v>1</v>
      </c>
      <c r="H3907">
        <v>1</v>
      </c>
      <c r="I3907" t="s">
        <v>0</v>
      </c>
      <c r="J3907">
        <v>2</v>
      </c>
      <c r="K3907">
        <v>7.5</v>
      </c>
      <c r="L3907" t="s">
        <v>1</v>
      </c>
      <c r="M3907">
        <v>1</v>
      </c>
      <c r="N3907" t="s">
        <v>1330</v>
      </c>
      <c r="O3907">
        <v>1</v>
      </c>
      <c r="P3907" t="str">
        <f>D3907&amp;"-"&amp;F3907&amp;"-"&amp;G3907&amp;"-"&amp;E3907&amp;"-"&amp;H3907</f>
        <v>A2Delta-6.5-e-2-1</v>
      </c>
      <c r="Q3907" t="str">
        <f>I3907&amp;"-"&amp;K3907&amp;"-"&amp;L3907&amp;"-"&amp;J3907&amp;"-"&amp;M3907</f>
        <v>X2Pi-7.5-e-2-1</v>
      </c>
      <c r="R3907">
        <f>B3907+S3907</f>
        <v>28997.132890004999</v>
      </c>
      <c r="S3907">
        <f>_xlfn.IFNA(VLOOKUP(Q3907,'MARVEL-X'!A$2:I$1400,7,FALSE),VLOOKUP(Q3907,MARVEL!A$2:J$1522,10,FALSE))</f>
        <v>6058.452890005</v>
      </c>
      <c r="T3907">
        <f>IF(P3907=P3906,R3907+T3906,R3907)</f>
        <v>347966.06668625597</v>
      </c>
      <c r="U3907">
        <f>IF(P3907=P3906,1+U3906,1)</f>
        <v>12</v>
      </c>
      <c r="V3907" t="str">
        <f t="shared" ref="V3907:V3970" si="61">IF(P3907=P3908,"",T3907/U3907)</f>
        <v/>
      </c>
      <c r="W3907" t="str">
        <f>IF(V3907="","",IF(ABS(V3907-R3907)&gt;W$1,ABS(V3907-R3907),""))</f>
        <v/>
      </c>
      <c r="X3907" t="str">
        <f>Y3907&amp;"-"&amp;Z3907&amp;"-"&amp;AC3907&amp;"-"&amp;AD3907&amp;"-"&amp;AG3907</f>
        <v>6.5-e-A-2-2.5</v>
      </c>
      <c r="Y3907">
        <f>F3907</f>
        <v>6.5</v>
      </c>
      <c r="Z3907" s="2" t="str">
        <f>G3907</f>
        <v>e</v>
      </c>
      <c r="AA3907">
        <f>_xlfn.IFNA(VLOOKUP(X3907,'duo-out'!A$2:Q$5000,5,FALSE),E3907+10*(H3907-1)+1+_xlfn.IFNA(VLOOKUP(D3907,states!A$2:C$10,3,FALSE),1))</f>
        <v>85</v>
      </c>
      <c r="AB3907" t="str">
        <f>IF(V3907="","",V3907)</f>
        <v/>
      </c>
      <c r="AC3907" s="2" t="str">
        <f>_xlfn.IFNA(VLOOKUP(D3907,states!A$2:C$10,2,FALSE),"XX")</f>
        <v>A</v>
      </c>
      <c r="AD3907">
        <f>E3907</f>
        <v>2</v>
      </c>
      <c r="AE3907">
        <f>_xlfn.IFNA(VLOOKUP(D3907,states!A$2:D$10,4,FALSE),0)</f>
        <v>2</v>
      </c>
      <c r="AF3907">
        <v>0.5</v>
      </c>
      <c r="AG3907">
        <f>IF(AE3907=0,AF3907,IF(AE3907=1,IF(F3907=0.5,0.5,IF(H3907=1,0.5,1.5)),IF(F3907=0.5,0.5,IF(H3907=1,2.5,1.5))))</f>
        <v>2.5</v>
      </c>
      <c r="AH3907" s="7">
        <f>IF(AC3907="XX",0,1/C3907^(1/5)*IF(E3907=0,100,1)/(E3907+1)^(1/4))</f>
        <v>1.3833296494790666</v>
      </c>
    </row>
    <row r="3908" spans="1:34">
      <c r="A3908">
        <v>1252</v>
      </c>
      <c r="B3908" s="1">
        <v>23122.25</v>
      </c>
      <c r="C3908" s="6">
        <v>0.1137</v>
      </c>
      <c r="D3908" t="s">
        <v>3</v>
      </c>
      <c r="E3908">
        <v>2</v>
      </c>
      <c r="F3908">
        <v>6.5</v>
      </c>
      <c r="G3908" t="s">
        <v>1</v>
      </c>
      <c r="H3908">
        <v>1</v>
      </c>
      <c r="I3908" t="s">
        <v>0</v>
      </c>
      <c r="J3908">
        <v>2</v>
      </c>
      <c r="K3908">
        <v>6.5</v>
      </c>
      <c r="L3908" t="s">
        <v>2</v>
      </c>
      <c r="M3908">
        <v>1</v>
      </c>
      <c r="N3908" t="s">
        <v>1308</v>
      </c>
      <c r="O3908">
        <v>1</v>
      </c>
      <c r="P3908" t="str">
        <f>D3908&amp;"-"&amp;F3908&amp;"-"&amp;G3908&amp;"-"&amp;E3908&amp;"-"&amp;H3908</f>
        <v>A2Delta-6.5-e-2-1</v>
      </c>
      <c r="Q3908" t="str">
        <f>I3908&amp;"-"&amp;K3908&amp;"-"&amp;L3908&amp;"-"&amp;J3908&amp;"-"&amp;M3908</f>
        <v>X2Pi-6.5-f-2-1</v>
      </c>
      <c r="R3908">
        <f>B3908+S3908</f>
        <v>28997.275234242999</v>
      </c>
      <c r="S3908">
        <f>_xlfn.IFNA(VLOOKUP(Q3908,'MARVEL-X'!A$2:I$1400,7,FALSE),VLOOKUP(Q3908,MARVEL!A$2:J$1522,10,FALSE))</f>
        <v>5875.0252342430003</v>
      </c>
      <c r="T3908">
        <f>IF(P3908=P3907,R3908+T3907,R3908)</f>
        <v>376963.34192049899</v>
      </c>
      <c r="U3908">
        <f>IF(P3908=P3907,1+U3907,1)</f>
        <v>13</v>
      </c>
      <c r="V3908" t="str">
        <f t="shared" si="61"/>
        <v/>
      </c>
      <c r="W3908" t="str">
        <f>IF(V3908="","",IF(ABS(V3908-R3908)&gt;W$1,ABS(V3908-R3908),""))</f>
        <v/>
      </c>
      <c r="X3908" t="str">
        <f>Y3908&amp;"-"&amp;Z3908&amp;"-"&amp;AC3908&amp;"-"&amp;AD3908&amp;"-"&amp;AG3908</f>
        <v>6.5-e-A-2-2.5</v>
      </c>
      <c r="Y3908">
        <f>F3908</f>
        <v>6.5</v>
      </c>
      <c r="Z3908" s="2" t="str">
        <f>G3908</f>
        <v>e</v>
      </c>
      <c r="AA3908">
        <f>_xlfn.IFNA(VLOOKUP(X3908,'duo-out'!A$2:Q$5000,5,FALSE),E3908+10*(H3908-1)+1+_xlfn.IFNA(VLOOKUP(D3908,states!A$2:C$10,3,FALSE),1))</f>
        <v>85</v>
      </c>
      <c r="AB3908" t="str">
        <f>IF(V3908="","",V3908)</f>
        <v/>
      </c>
      <c r="AC3908" s="2" t="str">
        <f>_xlfn.IFNA(VLOOKUP(D3908,states!A$2:C$10,2,FALSE),"XX")</f>
        <v>A</v>
      </c>
      <c r="AD3908">
        <f>E3908</f>
        <v>2</v>
      </c>
      <c r="AE3908">
        <f>_xlfn.IFNA(VLOOKUP(D3908,states!A$2:D$10,4,FALSE),0)</f>
        <v>2</v>
      </c>
      <c r="AF3908">
        <v>0.5</v>
      </c>
      <c r="AG3908">
        <f>IF(AE3908=0,AF3908,IF(AE3908=1,IF(F3908=0.5,0.5,IF(H3908=1,0.5,1.5)),IF(F3908=0.5,0.5,IF(H3908=1,2.5,1.5))))</f>
        <v>2.5</v>
      </c>
      <c r="AH3908" s="7">
        <f>IF(AC3908="XX",0,1/C3908^(1/5)*IF(E3908=0,100,1)/(E3908+1)^(1/4))</f>
        <v>1.1737283467866837</v>
      </c>
    </row>
    <row r="3909" spans="1:34">
      <c r="A3909">
        <v>1188</v>
      </c>
      <c r="B3909" s="1">
        <v>23277.23</v>
      </c>
      <c r="C3909" s="6">
        <v>0.05</v>
      </c>
      <c r="D3909" t="s">
        <v>3</v>
      </c>
      <c r="E3909">
        <v>2</v>
      </c>
      <c r="F3909">
        <v>6.5</v>
      </c>
      <c r="G3909" t="s">
        <v>1</v>
      </c>
      <c r="H3909">
        <v>1</v>
      </c>
      <c r="I3909" t="s">
        <v>0</v>
      </c>
      <c r="J3909">
        <v>2</v>
      </c>
      <c r="K3909">
        <v>5.5</v>
      </c>
      <c r="L3909" t="s">
        <v>1</v>
      </c>
      <c r="M3909">
        <v>1</v>
      </c>
      <c r="N3909" t="s">
        <v>1244</v>
      </c>
      <c r="O3909">
        <v>1</v>
      </c>
      <c r="P3909" t="str">
        <f>D3909&amp;"-"&amp;F3909&amp;"-"&amp;G3909&amp;"-"&amp;E3909&amp;"-"&amp;H3909</f>
        <v>A2Delta-6.5-e-2-1</v>
      </c>
      <c r="Q3909" t="str">
        <f>I3909&amp;"-"&amp;K3909&amp;"-"&amp;L3909&amp;"-"&amp;J3909&amp;"-"&amp;M3909</f>
        <v>X2Pi-5.5-e-2-1</v>
      </c>
      <c r="R3909">
        <f>B3909+S3909</f>
        <v>28997.164268007</v>
      </c>
      <c r="S3909">
        <f>_xlfn.IFNA(VLOOKUP(Q3909,'MARVEL-X'!A$2:I$1400,7,FALSE),VLOOKUP(Q3909,MARVEL!A$2:J$1522,10,FALSE))</f>
        <v>5719.9342680070004</v>
      </c>
      <c r="T3909">
        <f>IF(P3909=P3908,R3909+T3908,R3909)</f>
        <v>405960.50618850597</v>
      </c>
      <c r="U3909">
        <f>IF(P3909=P3908,1+U3908,1)</f>
        <v>14</v>
      </c>
      <c r="V3909">
        <f t="shared" si="61"/>
        <v>28997.179013464713</v>
      </c>
      <c r="W3909" t="str">
        <f>IF(V3909="","",IF(ABS(V3909-R3909)&gt;W$1,ABS(V3909-R3909),""))</f>
        <v/>
      </c>
      <c r="X3909" t="str">
        <f>Y3909&amp;"-"&amp;Z3909&amp;"-"&amp;AC3909&amp;"-"&amp;AD3909&amp;"-"&amp;AG3909</f>
        <v>6.5-e-A-2-2.5</v>
      </c>
      <c r="Y3909">
        <f>F3909</f>
        <v>6.5</v>
      </c>
      <c r="Z3909" s="2" t="str">
        <f>G3909</f>
        <v>e</v>
      </c>
      <c r="AA3909">
        <f>_xlfn.IFNA(VLOOKUP(X3909,'duo-out'!A$2:Q$5000,5,FALSE),E3909+10*(H3909-1)+1+_xlfn.IFNA(VLOOKUP(D3909,states!A$2:C$10,3,FALSE),1))</f>
        <v>85</v>
      </c>
      <c r="AB3909">
        <f>IF(V3909="","",V3909)</f>
        <v>28997.179013464713</v>
      </c>
      <c r="AC3909" s="2" t="str">
        <f>_xlfn.IFNA(VLOOKUP(D3909,states!A$2:C$10,2,FALSE),"XX")</f>
        <v>A</v>
      </c>
      <c r="AD3909">
        <f>E3909</f>
        <v>2</v>
      </c>
      <c r="AE3909">
        <f>_xlfn.IFNA(VLOOKUP(D3909,states!A$2:D$10,4,FALSE),0)</f>
        <v>2</v>
      </c>
      <c r="AF3909">
        <v>0.5</v>
      </c>
      <c r="AG3909">
        <f>IF(AE3909=0,AF3909,IF(AE3909=1,IF(F3909=0.5,0.5,IF(H3909=1,0.5,1.5)),IF(F3909=0.5,0.5,IF(H3909=1,2.5,1.5))))</f>
        <v>2.5</v>
      </c>
      <c r="AH3909" s="7">
        <f>IF(AC3909="XX",0,1/C3909^(1/5)*IF(E3909=0,100,1)/(E3909+1)^(1/4))</f>
        <v>1.3833296494790666</v>
      </c>
    </row>
    <row r="3910" spans="1:34">
      <c r="A3910">
        <v>3741</v>
      </c>
      <c r="B3910" s="1">
        <v>22917.743399999999</v>
      </c>
      <c r="C3910" s="6">
        <v>5.0000000000000001E-3</v>
      </c>
      <c r="D3910" t="s">
        <v>3</v>
      </c>
      <c r="E3910">
        <v>2</v>
      </c>
      <c r="F3910">
        <v>6.5</v>
      </c>
      <c r="G3910" t="s">
        <v>1</v>
      </c>
      <c r="H3910">
        <v>2</v>
      </c>
      <c r="I3910" t="s">
        <v>0</v>
      </c>
      <c r="J3910">
        <v>2</v>
      </c>
      <c r="K3910">
        <v>7.5</v>
      </c>
      <c r="L3910" t="s">
        <v>1</v>
      </c>
      <c r="M3910">
        <v>2</v>
      </c>
      <c r="N3910" t="s">
        <v>3797</v>
      </c>
      <c r="O3910">
        <v>1</v>
      </c>
      <c r="P3910" t="str">
        <f>D3910&amp;"-"&amp;F3910&amp;"-"&amp;G3910&amp;"-"&amp;E3910&amp;"-"&amp;H3910</f>
        <v>A2Delta-6.5-e-2-2</v>
      </c>
      <c r="Q3910" t="str">
        <f>I3910&amp;"-"&amp;K3910&amp;"-"&amp;L3910&amp;"-"&amp;J3910&amp;"-"&amp;M3910</f>
        <v>X2Pi-7.5-e-2-2</v>
      </c>
      <c r="R3910">
        <f>B3910+S3910</f>
        <v>29179.840642362</v>
      </c>
      <c r="S3910">
        <f>_xlfn.IFNA(VLOOKUP(Q3910,'MARVEL-X'!A$2:I$1400,7,FALSE),VLOOKUP(Q3910,MARVEL!A$2:J$1522,10,FALSE))</f>
        <v>6262.0972423619996</v>
      </c>
      <c r="T3910">
        <f>IF(P3910=P3909,R3910+T3909,R3910)</f>
        <v>29179.840642362</v>
      </c>
      <c r="U3910">
        <f>IF(P3910=P3909,1+U3909,1)</f>
        <v>1</v>
      </c>
      <c r="V3910" t="str">
        <f t="shared" si="61"/>
        <v/>
      </c>
      <c r="W3910" t="str">
        <f>IF(V3910="","",IF(ABS(V3910-R3910)&gt;W$1,ABS(V3910-R3910),""))</f>
        <v/>
      </c>
      <c r="X3910" t="str">
        <f>Y3910&amp;"-"&amp;Z3910&amp;"-"&amp;AC3910&amp;"-"&amp;AD3910&amp;"-"&amp;AG3910</f>
        <v>6.5-e-A-2-1.5</v>
      </c>
      <c r="Y3910">
        <f>F3910</f>
        <v>6.5</v>
      </c>
      <c r="Z3910" s="2" t="str">
        <f>G3910</f>
        <v>e</v>
      </c>
      <c r="AA3910">
        <f>_xlfn.IFNA(VLOOKUP(X3910,'duo-out'!A$2:Q$5000,5,FALSE),E3910+10*(H3910-1)+1+_xlfn.IFNA(VLOOKUP(D3910,states!A$2:C$10,3,FALSE),1))</f>
        <v>86</v>
      </c>
      <c r="AB3910" t="str">
        <f>IF(V3910="","",V3910)</f>
        <v/>
      </c>
      <c r="AC3910" s="2" t="str">
        <f>_xlfn.IFNA(VLOOKUP(D3910,states!A$2:C$10,2,FALSE),"XX")</f>
        <v>A</v>
      </c>
      <c r="AD3910">
        <f>E3910</f>
        <v>2</v>
      </c>
      <c r="AE3910">
        <f>_xlfn.IFNA(VLOOKUP(D3910,states!A$2:D$10,4,FALSE),0)</f>
        <v>2</v>
      </c>
      <c r="AF3910">
        <v>0.5</v>
      </c>
      <c r="AG3910">
        <f>IF(AE3910=0,AF3910,IF(AE3910=1,IF(F3910=0.5,0.5,IF(H3910=1,0.5,1.5)),IF(F3910=0.5,0.5,IF(H3910=1,2.5,1.5))))</f>
        <v>1.5</v>
      </c>
      <c r="AH3910" s="7">
        <f>IF(AC3910="XX",0,1/C3910^(1/5)*IF(E3910=0,100,1)/(E3910+1)^(1/4))</f>
        <v>2.1924297443889911</v>
      </c>
    </row>
    <row r="3911" spans="1:34">
      <c r="A3911">
        <v>3719</v>
      </c>
      <c r="B3911" s="1">
        <v>23122.764200000001</v>
      </c>
      <c r="C3911" s="6">
        <v>8.7580000000000005E-2</v>
      </c>
      <c r="D3911" t="s">
        <v>3</v>
      </c>
      <c r="E3911">
        <v>2</v>
      </c>
      <c r="F3911">
        <v>6.5</v>
      </c>
      <c r="G3911" t="s">
        <v>1</v>
      </c>
      <c r="H3911">
        <v>2</v>
      </c>
      <c r="I3911" t="s">
        <v>0</v>
      </c>
      <c r="J3911">
        <v>2</v>
      </c>
      <c r="K3911">
        <v>6.5</v>
      </c>
      <c r="L3911" t="s">
        <v>2</v>
      </c>
      <c r="M3911">
        <v>2</v>
      </c>
      <c r="N3911" t="s">
        <v>3775</v>
      </c>
      <c r="O3911">
        <v>1</v>
      </c>
      <c r="P3911" t="str">
        <f>D3911&amp;"-"&amp;F3911&amp;"-"&amp;G3911&amp;"-"&amp;E3911&amp;"-"&amp;H3911</f>
        <v>A2Delta-6.5-e-2-2</v>
      </c>
      <c r="Q3911" t="str">
        <f>I3911&amp;"-"&amp;K3911&amp;"-"&amp;L3911&amp;"-"&amp;J3911&amp;"-"&amp;M3911</f>
        <v>X2Pi-6.5-f-2-2</v>
      </c>
      <c r="R3911">
        <f>B3911+S3911</f>
        <v>29179.762905816002</v>
      </c>
      <c r="S3911">
        <f>_xlfn.IFNA(VLOOKUP(Q3911,'MARVEL-X'!A$2:I$1400,7,FALSE),VLOOKUP(Q3911,MARVEL!A$2:J$1522,10,FALSE))</f>
        <v>6056.9987058160004</v>
      </c>
      <c r="T3911">
        <f>IF(P3911=P3910,R3911+T3910,R3911)</f>
        <v>58359.603548177998</v>
      </c>
      <c r="U3911">
        <f>IF(P3911=P3910,1+U3910,1)</f>
        <v>2</v>
      </c>
      <c r="V3911" t="str">
        <f t="shared" si="61"/>
        <v/>
      </c>
      <c r="W3911" t="str">
        <f>IF(V3911="","",IF(ABS(V3911-R3911)&gt;W$1,ABS(V3911-R3911),""))</f>
        <v/>
      </c>
      <c r="X3911" t="str">
        <f>Y3911&amp;"-"&amp;Z3911&amp;"-"&amp;AC3911&amp;"-"&amp;AD3911&amp;"-"&amp;AG3911</f>
        <v>6.5-e-A-2-1.5</v>
      </c>
      <c r="Y3911">
        <f>F3911</f>
        <v>6.5</v>
      </c>
      <c r="Z3911" s="2" t="str">
        <f>G3911</f>
        <v>e</v>
      </c>
      <c r="AA3911">
        <f>_xlfn.IFNA(VLOOKUP(X3911,'duo-out'!A$2:Q$5000,5,FALSE),E3911+10*(H3911-1)+1+_xlfn.IFNA(VLOOKUP(D3911,states!A$2:C$10,3,FALSE),1))</f>
        <v>86</v>
      </c>
      <c r="AB3911" t="str">
        <f>IF(V3911="","",V3911)</f>
        <v/>
      </c>
      <c r="AC3911" s="2" t="str">
        <f>_xlfn.IFNA(VLOOKUP(D3911,states!A$2:C$10,2,FALSE),"XX")</f>
        <v>A</v>
      </c>
      <c r="AD3911">
        <f>E3911</f>
        <v>2</v>
      </c>
      <c r="AE3911">
        <f>_xlfn.IFNA(VLOOKUP(D3911,states!A$2:D$10,4,FALSE),0)</f>
        <v>2</v>
      </c>
      <c r="AF3911">
        <v>0.5</v>
      </c>
      <c r="AG3911">
        <f>IF(AE3911=0,AF3911,IF(AE3911=1,IF(F3911=0.5,0.5,IF(H3911=1,0.5,1.5)),IF(F3911=0.5,0.5,IF(H3911=1,2.5,1.5))))</f>
        <v>1.5</v>
      </c>
      <c r="AH3911" s="7">
        <f>IF(AC3911="XX",0,1/C3911^(1/5)*IF(E3911=0,100,1)/(E3911+1)^(1/4))</f>
        <v>1.2366269250475976</v>
      </c>
    </row>
    <row r="3912" spans="1:34">
      <c r="A3912">
        <v>3713</v>
      </c>
      <c r="B3912" s="1">
        <v>23306.786599999999</v>
      </c>
      <c r="C3912" s="6">
        <v>1.6039999999999999E-2</v>
      </c>
      <c r="D3912" t="s">
        <v>3</v>
      </c>
      <c r="E3912">
        <v>2</v>
      </c>
      <c r="F3912">
        <v>6.5</v>
      </c>
      <c r="G3912" t="s">
        <v>1</v>
      </c>
      <c r="H3912">
        <v>2</v>
      </c>
      <c r="I3912" t="s">
        <v>0</v>
      </c>
      <c r="J3912">
        <v>2</v>
      </c>
      <c r="K3912">
        <v>5.5</v>
      </c>
      <c r="L3912" t="s">
        <v>1</v>
      </c>
      <c r="M3912">
        <v>2</v>
      </c>
      <c r="N3912" t="s">
        <v>3769</v>
      </c>
      <c r="O3912">
        <v>1</v>
      </c>
      <c r="P3912" t="str">
        <f>D3912&amp;"-"&amp;F3912&amp;"-"&amp;G3912&amp;"-"&amp;E3912&amp;"-"&amp;H3912</f>
        <v>A2Delta-6.5-e-2-2</v>
      </c>
      <c r="Q3912" t="str">
        <f>I3912&amp;"-"&amp;K3912&amp;"-"&amp;L3912&amp;"-"&amp;J3912&amp;"-"&amp;M3912</f>
        <v>X2Pi-5.5-e-2-2</v>
      </c>
      <c r="R3912">
        <f>B3912+S3912</f>
        <v>29179.848624834998</v>
      </c>
      <c r="S3912">
        <f>_xlfn.IFNA(VLOOKUP(Q3912,'MARVEL-X'!A$2:I$1400,7,FALSE),VLOOKUP(Q3912,MARVEL!A$2:J$1522,10,FALSE))</f>
        <v>5873.0620248349996</v>
      </c>
      <c r="T3912">
        <f>IF(P3912=P3911,R3912+T3911,R3912)</f>
        <v>87539.452173012993</v>
      </c>
      <c r="U3912">
        <f>IF(P3912=P3911,1+U3911,1)</f>
        <v>3</v>
      </c>
      <c r="V3912" t="str">
        <f t="shared" si="61"/>
        <v/>
      </c>
      <c r="W3912" t="str">
        <f>IF(V3912="","",IF(ABS(V3912-R3912)&gt;W$1,ABS(V3912-R3912),""))</f>
        <v/>
      </c>
      <c r="X3912" t="str">
        <f>Y3912&amp;"-"&amp;Z3912&amp;"-"&amp;AC3912&amp;"-"&amp;AD3912&amp;"-"&amp;AG3912</f>
        <v>6.5-e-A-2-1.5</v>
      </c>
      <c r="Y3912">
        <f>F3912</f>
        <v>6.5</v>
      </c>
      <c r="Z3912" s="2" t="str">
        <f>G3912</f>
        <v>e</v>
      </c>
      <c r="AA3912">
        <f>_xlfn.IFNA(VLOOKUP(X3912,'duo-out'!A$2:Q$5000,5,FALSE),E3912+10*(H3912-1)+1+_xlfn.IFNA(VLOOKUP(D3912,states!A$2:C$10,3,FALSE),1))</f>
        <v>86</v>
      </c>
      <c r="AB3912" t="str">
        <f>IF(V3912="","",V3912)</f>
        <v/>
      </c>
      <c r="AC3912" s="2" t="str">
        <f>_xlfn.IFNA(VLOOKUP(D3912,states!A$2:C$10,2,FALSE),"XX")</f>
        <v>A</v>
      </c>
      <c r="AD3912">
        <f>E3912</f>
        <v>2</v>
      </c>
      <c r="AE3912">
        <f>_xlfn.IFNA(VLOOKUP(D3912,states!A$2:D$10,4,FALSE),0)</f>
        <v>2</v>
      </c>
      <c r="AF3912">
        <v>0.5</v>
      </c>
      <c r="AG3912">
        <f>IF(AE3912=0,AF3912,IF(AE3912=1,IF(F3912=0.5,0.5,IF(H3912=1,0.5,1.5)),IF(F3912=0.5,0.5,IF(H3912=1,2.5,1.5))))</f>
        <v>1.5</v>
      </c>
      <c r="AH3912" s="7">
        <f>IF(AC3912="XX",0,1/C3912^(1/5)*IF(E3912=0,100,1)/(E3912+1)^(1/4))</f>
        <v>1.7365160973249594</v>
      </c>
    </row>
    <row r="3913" spans="1:34">
      <c r="A3913">
        <v>3016</v>
      </c>
      <c r="B3913" s="1">
        <v>23124.8773</v>
      </c>
      <c r="C3913" s="6">
        <v>1.192E-2</v>
      </c>
      <c r="D3913" t="s">
        <v>3</v>
      </c>
      <c r="E3913">
        <v>2</v>
      </c>
      <c r="F3913">
        <v>6.5</v>
      </c>
      <c r="G3913" t="s">
        <v>1</v>
      </c>
      <c r="H3913">
        <v>2</v>
      </c>
      <c r="I3913" t="s">
        <v>0</v>
      </c>
      <c r="J3913">
        <v>2</v>
      </c>
      <c r="K3913">
        <v>6.5</v>
      </c>
      <c r="L3913" t="s">
        <v>1</v>
      </c>
      <c r="M3913">
        <v>2</v>
      </c>
      <c r="N3913" t="s">
        <v>3072</v>
      </c>
      <c r="O3913">
        <v>1</v>
      </c>
      <c r="P3913" t="str">
        <f>D3913&amp;"-"&amp;F3913&amp;"-"&amp;G3913&amp;"-"&amp;E3913&amp;"-"&amp;H3913</f>
        <v>A2Delta-6.5-e-2-2</v>
      </c>
      <c r="Q3913" t="str">
        <f>I3913&amp;"-"&amp;K3913&amp;"-"&amp;L3913&amp;"-"&amp;J3913&amp;"-"&amp;M3913</f>
        <v>X2Pi-6.5-e-2-2</v>
      </c>
      <c r="R3913">
        <f>B3913+S3913</f>
        <v>29179.826259009998</v>
      </c>
      <c r="S3913">
        <f>_xlfn.IFNA(VLOOKUP(Q3913,'MARVEL-X'!A$2:I$1400,7,FALSE),VLOOKUP(Q3913,MARVEL!A$2:J$1522,10,FALSE))</f>
        <v>6054.9489590100002</v>
      </c>
      <c r="T3913">
        <f>IF(P3913=P3912,R3913+T3912,R3913)</f>
        <v>116719.27843202298</v>
      </c>
      <c r="U3913">
        <f>IF(P3913=P3912,1+U3912,1)</f>
        <v>4</v>
      </c>
      <c r="V3913" t="str">
        <f t="shared" si="61"/>
        <v/>
      </c>
      <c r="W3913" t="str">
        <f>IF(V3913="","",IF(ABS(V3913-R3913)&gt;W$1,ABS(V3913-R3913),""))</f>
        <v/>
      </c>
      <c r="X3913" t="str">
        <f>Y3913&amp;"-"&amp;Z3913&amp;"-"&amp;AC3913&amp;"-"&amp;AD3913&amp;"-"&amp;AG3913</f>
        <v>6.5-e-A-2-1.5</v>
      </c>
      <c r="Y3913">
        <f>F3913</f>
        <v>6.5</v>
      </c>
      <c r="Z3913" s="2" t="str">
        <f>G3913</f>
        <v>e</v>
      </c>
      <c r="AA3913">
        <f>_xlfn.IFNA(VLOOKUP(X3913,'duo-out'!A$2:Q$5000,5,FALSE),E3913+10*(H3913-1)+1+_xlfn.IFNA(VLOOKUP(D3913,states!A$2:C$10,3,FALSE),1))</f>
        <v>86</v>
      </c>
      <c r="AB3913" t="str">
        <f>IF(V3913="","",V3913)</f>
        <v/>
      </c>
      <c r="AC3913" s="2" t="str">
        <f>_xlfn.IFNA(VLOOKUP(D3913,states!A$2:C$10,2,FALSE),"XX")</f>
        <v>A</v>
      </c>
      <c r="AD3913">
        <f>E3913</f>
        <v>2</v>
      </c>
      <c r="AE3913">
        <f>_xlfn.IFNA(VLOOKUP(D3913,states!A$2:D$10,4,FALSE),0)</f>
        <v>2</v>
      </c>
      <c r="AF3913">
        <v>0.5</v>
      </c>
      <c r="AG3913">
        <f>IF(AE3913=0,AF3913,IF(AE3913=1,IF(F3913=0.5,0.5,IF(H3913=1,0.5,1.5)),IF(F3913=0.5,0.5,IF(H3913=1,2.5,1.5))))</f>
        <v>1.5</v>
      </c>
      <c r="AH3913" s="7">
        <f>IF(AC3913="XX",0,1/C3913^(1/5)*IF(E3913=0,100,1)/(E3913+1)^(1/4))</f>
        <v>1.842741579047376</v>
      </c>
    </row>
    <row r="3914" spans="1:34">
      <c r="A3914">
        <v>5739</v>
      </c>
      <c r="B3914" s="1">
        <v>23122.803</v>
      </c>
      <c r="C3914" s="6">
        <v>0.05</v>
      </c>
      <c r="D3914" t="s">
        <v>3</v>
      </c>
      <c r="E3914">
        <v>2</v>
      </c>
      <c r="F3914">
        <v>6.5</v>
      </c>
      <c r="G3914" t="s">
        <v>1</v>
      </c>
      <c r="H3914">
        <v>2</v>
      </c>
      <c r="I3914" t="s">
        <v>0</v>
      </c>
      <c r="J3914">
        <v>2</v>
      </c>
      <c r="K3914">
        <v>6.5</v>
      </c>
      <c r="L3914" t="s">
        <v>2</v>
      </c>
      <c r="M3914">
        <v>2</v>
      </c>
      <c r="N3914" t="s">
        <v>5795</v>
      </c>
      <c r="O3914">
        <v>1</v>
      </c>
      <c r="P3914" t="str">
        <f>D3914&amp;"-"&amp;F3914&amp;"-"&amp;G3914&amp;"-"&amp;E3914&amp;"-"&amp;H3914</f>
        <v>A2Delta-6.5-e-2-2</v>
      </c>
      <c r="Q3914" t="str">
        <f>I3914&amp;"-"&amp;K3914&amp;"-"&amp;L3914&amp;"-"&amp;J3914&amp;"-"&amp;M3914</f>
        <v>X2Pi-6.5-f-2-2</v>
      </c>
      <c r="R3914">
        <f>B3914+S3914</f>
        <v>29179.801705816</v>
      </c>
      <c r="S3914">
        <f>_xlfn.IFNA(VLOOKUP(Q3914,'MARVEL-X'!A$2:I$1400,7,FALSE),VLOOKUP(Q3914,MARVEL!A$2:J$1522,10,FALSE))</f>
        <v>6056.9987058160004</v>
      </c>
      <c r="T3914">
        <f>IF(P3914=P3913,R3914+T3913,R3914)</f>
        <v>145899.08013783899</v>
      </c>
      <c r="U3914">
        <f>IF(P3914=P3913,1+U3913,1)</f>
        <v>5</v>
      </c>
      <c r="V3914" t="str">
        <f t="shared" si="61"/>
        <v/>
      </c>
      <c r="W3914" t="str">
        <f>IF(V3914="","",IF(ABS(V3914-R3914)&gt;W$1,ABS(V3914-R3914),""))</f>
        <v/>
      </c>
      <c r="X3914" t="str">
        <f>Y3914&amp;"-"&amp;Z3914&amp;"-"&amp;AC3914&amp;"-"&amp;AD3914&amp;"-"&amp;AG3914</f>
        <v>6.5-e-A-2-1.5</v>
      </c>
      <c r="Y3914">
        <f>F3914</f>
        <v>6.5</v>
      </c>
      <c r="Z3914" s="2" t="str">
        <f>G3914</f>
        <v>e</v>
      </c>
      <c r="AA3914">
        <f>_xlfn.IFNA(VLOOKUP(X3914,'duo-out'!A$2:Q$5000,5,FALSE),E3914+10*(H3914-1)+1+_xlfn.IFNA(VLOOKUP(D3914,states!A$2:C$10,3,FALSE),1))</f>
        <v>86</v>
      </c>
      <c r="AB3914" t="str">
        <f>IF(V3914="","",V3914)</f>
        <v/>
      </c>
      <c r="AC3914" s="2" t="str">
        <f>_xlfn.IFNA(VLOOKUP(D3914,states!A$2:C$10,2,FALSE),"XX")</f>
        <v>A</v>
      </c>
      <c r="AD3914">
        <f>E3914</f>
        <v>2</v>
      </c>
      <c r="AE3914">
        <f>_xlfn.IFNA(VLOOKUP(D3914,states!A$2:D$10,4,FALSE),0)</f>
        <v>2</v>
      </c>
      <c r="AF3914">
        <v>0.5</v>
      </c>
      <c r="AG3914">
        <f>IF(AE3914=0,AF3914,IF(AE3914=1,IF(F3914=0.5,0.5,IF(H3914=1,0.5,1.5)),IF(F3914=0.5,0.5,IF(H3914=1,2.5,1.5))))</f>
        <v>1.5</v>
      </c>
      <c r="AH3914" s="7">
        <f>IF(AC3914="XX",0,1/C3914^(1/5)*IF(E3914=0,100,1)/(E3914+1)^(1/4))</f>
        <v>1.3833296494790666</v>
      </c>
    </row>
    <row r="3915" spans="1:34">
      <c r="A3915">
        <v>5729</v>
      </c>
      <c r="B3915" s="1">
        <v>23306.772000000001</v>
      </c>
      <c r="C3915" s="6">
        <v>0.05</v>
      </c>
      <c r="D3915" t="s">
        <v>3</v>
      </c>
      <c r="E3915">
        <v>2</v>
      </c>
      <c r="F3915">
        <v>6.5</v>
      </c>
      <c r="G3915" t="s">
        <v>1</v>
      </c>
      <c r="H3915">
        <v>2</v>
      </c>
      <c r="I3915" t="s">
        <v>0</v>
      </c>
      <c r="J3915">
        <v>2</v>
      </c>
      <c r="K3915">
        <v>5.5</v>
      </c>
      <c r="L3915" t="s">
        <v>1</v>
      </c>
      <c r="M3915">
        <v>2</v>
      </c>
      <c r="N3915" t="s">
        <v>5785</v>
      </c>
      <c r="O3915">
        <v>1</v>
      </c>
      <c r="P3915" t="str">
        <f>D3915&amp;"-"&amp;F3915&amp;"-"&amp;G3915&amp;"-"&amp;E3915&amp;"-"&amp;H3915</f>
        <v>A2Delta-6.5-e-2-2</v>
      </c>
      <c r="Q3915" t="str">
        <f>I3915&amp;"-"&amp;K3915&amp;"-"&amp;L3915&amp;"-"&amp;J3915&amp;"-"&amp;M3915</f>
        <v>X2Pi-5.5-e-2-2</v>
      </c>
      <c r="R3915">
        <f>B3915+S3915</f>
        <v>29179.834024835</v>
      </c>
      <c r="S3915">
        <f>_xlfn.IFNA(VLOOKUP(Q3915,'MARVEL-X'!A$2:I$1400,7,FALSE),VLOOKUP(Q3915,MARVEL!A$2:J$1522,10,FALSE))</f>
        <v>5873.0620248349996</v>
      </c>
      <c r="T3915">
        <f>IF(P3915=P3914,R3915+T3914,R3915)</f>
        <v>175078.91416267399</v>
      </c>
      <c r="U3915">
        <f>IF(P3915=P3914,1+U3914,1)</f>
        <v>6</v>
      </c>
      <c r="V3915" t="str">
        <f t="shared" si="61"/>
        <v/>
      </c>
      <c r="W3915" t="str">
        <f>IF(V3915="","",IF(ABS(V3915-R3915)&gt;W$1,ABS(V3915-R3915),""))</f>
        <v/>
      </c>
      <c r="X3915" t="str">
        <f>Y3915&amp;"-"&amp;Z3915&amp;"-"&amp;AC3915&amp;"-"&amp;AD3915&amp;"-"&amp;AG3915</f>
        <v>6.5-e-A-2-1.5</v>
      </c>
      <c r="Y3915">
        <f>F3915</f>
        <v>6.5</v>
      </c>
      <c r="Z3915" s="2" t="str">
        <f>G3915</f>
        <v>e</v>
      </c>
      <c r="AA3915">
        <f>_xlfn.IFNA(VLOOKUP(X3915,'duo-out'!A$2:Q$5000,5,FALSE),E3915+10*(H3915-1)+1+_xlfn.IFNA(VLOOKUP(D3915,states!A$2:C$10,3,FALSE),1))</f>
        <v>86</v>
      </c>
      <c r="AB3915" t="str">
        <f>IF(V3915="","",V3915)</f>
        <v/>
      </c>
      <c r="AC3915" s="2" t="str">
        <f>_xlfn.IFNA(VLOOKUP(D3915,states!A$2:C$10,2,FALSE),"XX")</f>
        <v>A</v>
      </c>
      <c r="AD3915">
        <f>E3915</f>
        <v>2</v>
      </c>
      <c r="AE3915">
        <f>_xlfn.IFNA(VLOOKUP(D3915,states!A$2:D$10,4,FALSE),0)</f>
        <v>2</v>
      </c>
      <c r="AF3915">
        <v>0.5</v>
      </c>
      <c r="AG3915">
        <f>IF(AE3915=0,AF3915,IF(AE3915=1,IF(F3915=0.5,0.5,IF(H3915=1,0.5,1.5)),IF(F3915=0.5,0.5,IF(H3915=1,2.5,1.5))))</f>
        <v>1.5</v>
      </c>
      <c r="AH3915" s="7">
        <f>IF(AC3915="XX",0,1/C3915^(1/5)*IF(E3915=0,100,1)/(E3915+1)^(1/4))</f>
        <v>1.3833296494790666</v>
      </c>
    </row>
    <row r="3916" spans="1:34">
      <c r="A3916">
        <v>5706</v>
      </c>
      <c r="B3916" s="1">
        <v>23304.859</v>
      </c>
      <c r="C3916" s="6">
        <v>0.05</v>
      </c>
      <c r="D3916" t="s">
        <v>3</v>
      </c>
      <c r="E3916">
        <v>2</v>
      </c>
      <c r="F3916">
        <v>6.5</v>
      </c>
      <c r="G3916" t="s">
        <v>1</v>
      </c>
      <c r="H3916">
        <v>2</v>
      </c>
      <c r="I3916" t="s">
        <v>0</v>
      </c>
      <c r="J3916">
        <v>2</v>
      </c>
      <c r="K3916">
        <v>6.5</v>
      </c>
      <c r="L3916" t="s">
        <v>2</v>
      </c>
      <c r="M3916">
        <v>1</v>
      </c>
      <c r="N3916" t="s">
        <v>5762</v>
      </c>
      <c r="O3916">
        <v>1</v>
      </c>
      <c r="P3916" t="str">
        <f>D3916&amp;"-"&amp;F3916&amp;"-"&amp;G3916&amp;"-"&amp;E3916&amp;"-"&amp;H3916</f>
        <v>A2Delta-6.5-e-2-2</v>
      </c>
      <c r="Q3916" t="str">
        <f>I3916&amp;"-"&amp;K3916&amp;"-"&amp;L3916&amp;"-"&amp;J3916&amp;"-"&amp;M3916</f>
        <v>X2Pi-6.5-f-2-1</v>
      </c>
      <c r="R3916">
        <f>B3916+S3916</f>
        <v>29179.884234243</v>
      </c>
      <c r="S3916">
        <f>_xlfn.IFNA(VLOOKUP(Q3916,'MARVEL-X'!A$2:I$1400,7,FALSE),VLOOKUP(Q3916,MARVEL!A$2:J$1522,10,FALSE))</f>
        <v>5875.0252342430003</v>
      </c>
      <c r="T3916">
        <f>IF(P3916=P3915,R3916+T3915,R3916)</f>
        <v>204258.798396917</v>
      </c>
      <c r="U3916">
        <f>IF(P3916=P3915,1+U3915,1)</f>
        <v>7</v>
      </c>
      <c r="V3916" t="str">
        <f t="shared" si="61"/>
        <v/>
      </c>
      <c r="W3916" t="str">
        <f>IF(V3916="","",IF(ABS(V3916-R3916)&gt;W$1,ABS(V3916-R3916),""))</f>
        <v/>
      </c>
      <c r="X3916" t="str">
        <f>Y3916&amp;"-"&amp;Z3916&amp;"-"&amp;AC3916&amp;"-"&amp;AD3916&amp;"-"&amp;AG3916</f>
        <v>6.5-e-A-2-1.5</v>
      </c>
      <c r="Y3916">
        <f>F3916</f>
        <v>6.5</v>
      </c>
      <c r="Z3916" s="2" t="str">
        <f>G3916</f>
        <v>e</v>
      </c>
      <c r="AA3916">
        <f>_xlfn.IFNA(VLOOKUP(X3916,'duo-out'!A$2:Q$5000,5,FALSE),E3916+10*(H3916-1)+1+_xlfn.IFNA(VLOOKUP(D3916,states!A$2:C$10,3,FALSE),1))</f>
        <v>86</v>
      </c>
      <c r="AB3916" t="str">
        <f>IF(V3916="","",V3916)</f>
        <v/>
      </c>
      <c r="AC3916" s="2" t="str">
        <f>_xlfn.IFNA(VLOOKUP(D3916,states!A$2:C$10,2,FALSE),"XX")</f>
        <v>A</v>
      </c>
      <c r="AD3916">
        <f>E3916</f>
        <v>2</v>
      </c>
      <c r="AE3916">
        <f>_xlfn.IFNA(VLOOKUP(D3916,states!A$2:D$10,4,FALSE),0)</f>
        <v>2</v>
      </c>
      <c r="AF3916">
        <v>0.5</v>
      </c>
      <c r="AG3916">
        <f>IF(AE3916=0,AF3916,IF(AE3916=1,IF(F3916=0.5,0.5,IF(H3916=1,0.5,1.5)),IF(F3916=0.5,0.5,IF(H3916=1,2.5,1.5))))</f>
        <v>1.5</v>
      </c>
      <c r="AH3916" s="7">
        <f>IF(AC3916="XX",0,1/C3916^(1/5)*IF(E3916=0,100,1)/(E3916+1)^(1/4))</f>
        <v>1.3833296494790666</v>
      </c>
    </row>
    <row r="3917" spans="1:34">
      <c r="A3917">
        <v>1434</v>
      </c>
      <c r="B3917" s="1">
        <v>22917.66</v>
      </c>
      <c r="C3917" s="6">
        <v>8.9440000000000006E-2</v>
      </c>
      <c r="D3917" t="s">
        <v>3</v>
      </c>
      <c r="E3917">
        <v>2</v>
      </c>
      <c r="F3917">
        <v>6.5</v>
      </c>
      <c r="G3917" t="s">
        <v>1</v>
      </c>
      <c r="H3917">
        <v>2</v>
      </c>
      <c r="I3917" t="s">
        <v>0</v>
      </c>
      <c r="J3917">
        <v>2</v>
      </c>
      <c r="K3917">
        <v>7.5</v>
      </c>
      <c r="L3917" t="s">
        <v>1</v>
      </c>
      <c r="M3917">
        <v>2</v>
      </c>
      <c r="N3917" t="s">
        <v>1490</v>
      </c>
      <c r="O3917">
        <v>1</v>
      </c>
      <c r="P3917" t="str">
        <f>D3917&amp;"-"&amp;F3917&amp;"-"&amp;G3917&amp;"-"&amp;E3917&amp;"-"&amp;H3917</f>
        <v>A2Delta-6.5-e-2-2</v>
      </c>
      <c r="Q3917" t="str">
        <f>I3917&amp;"-"&amp;K3917&amp;"-"&amp;L3917&amp;"-"&amp;J3917&amp;"-"&amp;M3917</f>
        <v>X2Pi-7.5-e-2-2</v>
      </c>
      <c r="R3917">
        <f>B3917+S3917</f>
        <v>29179.757242362</v>
      </c>
      <c r="S3917">
        <f>_xlfn.IFNA(VLOOKUP(Q3917,'MARVEL-X'!A$2:I$1400,7,FALSE),VLOOKUP(Q3917,MARVEL!A$2:J$1522,10,FALSE))</f>
        <v>6262.0972423619996</v>
      </c>
      <c r="T3917">
        <f>IF(P3917=P3916,R3917+T3916,R3917)</f>
        <v>233438.55563927902</v>
      </c>
      <c r="U3917">
        <f>IF(P3917=P3916,1+U3916,1)</f>
        <v>8</v>
      </c>
      <c r="V3917" t="str">
        <f t="shared" si="61"/>
        <v/>
      </c>
      <c r="W3917" t="str">
        <f>IF(V3917="","",IF(ABS(V3917-R3917)&gt;W$1,ABS(V3917-R3917),""))</f>
        <v/>
      </c>
      <c r="X3917" t="str">
        <f>Y3917&amp;"-"&amp;Z3917&amp;"-"&amp;AC3917&amp;"-"&amp;AD3917&amp;"-"&amp;AG3917</f>
        <v>6.5-e-A-2-1.5</v>
      </c>
      <c r="Y3917">
        <f>F3917</f>
        <v>6.5</v>
      </c>
      <c r="Z3917" s="2" t="str">
        <f>G3917</f>
        <v>e</v>
      </c>
      <c r="AA3917">
        <f>_xlfn.IFNA(VLOOKUP(X3917,'duo-out'!A$2:Q$5000,5,FALSE),E3917+10*(H3917-1)+1+_xlfn.IFNA(VLOOKUP(D3917,states!A$2:C$10,3,FALSE),1))</f>
        <v>86</v>
      </c>
      <c r="AB3917" t="str">
        <f>IF(V3917="","",V3917)</f>
        <v/>
      </c>
      <c r="AC3917" s="2" t="str">
        <f>_xlfn.IFNA(VLOOKUP(D3917,states!A$2:C$10,2,FALSE),"XX")</f>
        <v>A</v>
      </c>
      <c r="AD3917">
        <f>E3917</f>
        <v>2</v>
      </c>
      <c r="AE3917">
        <f>_xlfn.IFNA(VLOOKUP(D3917,states!A$2:D$10,4,FALSE),0)</f>
        <v>2</v>
      </c>
      <c r="AF3917">
        <v>0.5</v>
      </c>
      <c r="AG3917">
        <f>IF(AE3917=0,AF3917,IF(AE3917=1,IF(F3917=0.5,0.5,IF(H3917=1,0.5,1.5)),IF(F3917=0.5,0.5,IF(H3917=1,2.5,1.5))))</f>
        <v>1.5</v>
      </c>
      <c r="AH3917" s="7">
        <f>IF(AC3917="XX",0,1/C3917^(1/5)*IF(E3917=0,100,1)/(E3917+1)^(1/4))</f>
        <v>1.2314402037151166</v>
      </c>
    </row>
    <row r="3918" spans="1:34">
      <c r="A3918">
        <v>1384</v>
      </c>
      <c r="B3918" s="1">
        <v>23125.26</v>
      </c>
      <c r="C3918" s="6">
        <v>0.40529999999999999</v>
      </c>
      <c r="D3918" t="s">
        <v>3</v>
      </c>
      <c r="E3918">
        <v>2</v>
      </c>
      <c r="F3918">
        <v>6.5</v>
      </c>
      <c r="G3918" t="s">
        <v>1</v>
      </c>
      <c r="H3918">
        <v>2</v>
      </c>
      <c r="I3918" t="s">
        <v>0</v>
      </c>
      <c r="J3918">
        <v>2</v>
      </c>
      <c r="K3918">
        <v>6.5</v>
      </c>
      <c r="L3918" t="s">
        <v>1</v>
      </c>
      <c r="M3918">
        <v>2</v>
      </c>
      <c r="N3918" t="s">
        <v>1440</v>
      </c>
      <c r="O3918">
        <v>1</v>
      </c>
      <c r="P3918" t="str">
        <f>D3918&amp;"-"&amp;F3918&amp;"-"&amp;G3918&amp;"-"&amp;E3918&amp;"-"&amp;H3918</f>
        <v>A2Delta-6.5-e-2-2</v>
      </c>
      <c r="Q3918" t="str">
        <f>I3918&amp;"-"&amp;K3918&amp;"-"&amp;L3918&amp;"-"&amp;J3918&amp;"-"&amp;M3918</f>
        <v>X2Pi-6.5-e-2-2</v>
      </c>
      <c r="R3918">
        <f>B3918+S3918</f>
        <v>29180.20895901</v>
      </c>
      <c r="S3918">
        <f>_xlfn.IFNA(VLOOKUP(Q3918,'MARVEL-X'!A$2:I$1400,7,FALSE),VLOOKUP(Q3918,MARVEL!A$2:J$1522,10,FALSE))</f>
        <v>6054.9489590100002</v>
      </c>
      <c r="T3918">
        <f>IF(P3918=P3917,R3918+T3917,R3918)</f>
        <v>262618.76459828904</v>
      </c>
      <c r="U3918">
        <f>IF(P3918=P3917,1+U3917,1)</f>
        <v>9</v>
      </c>
      <c r="V3918" t="str">
        <f t="shared" si="61"/>
        <v/>
      </c>
      <c r="W3918" t="str">
        <f>IF(V3918="","",IF(ABS(V3918-R3918)&gt;W$1,ABS(V3918-R3918),""))</f>
        <v/>
      </c>
      <c r="X3918" t="str">
        <f>Y3918&amp;"-"&amp;Z3918&amp;"-"&amp;AC3918&amp;"-"&amp;AD3918&amp;"-"&amp;AG3918</f>
        <v>6.5-e-A-2-1.5</v>
      </c>
      <c r="Y3918">
        <f>F3918</f>
        <v>6.5</v>
      </c>
      <c r="Z3918" s="2" t="str">
        <f>G3918</f>
        <v>e</v>
      </c>
      <c r="AA3918">
        <f>_xlfn.IFNA(VLOOKUP(X3918,'duo-out'!A$2:Q$5000,5,FALSE),E3918+10*(H3918-1)+1+_xlfn.IFNA(VLOOKUP(D3918,states!A$2:C$10,3,FALSE),1))</f>
        <v>86</v>
      </c>
      <c r="AB3918" t="str">
        <f>IF(V3918="","",V3918)</f>
        <v/>
      </c>
      <c r="AC3918" s="2" t="str">
        <f>_xlfn.IFNA(VLOOKUP(D3918,states!A$2:C$10,2,FALSE),"XX")</f>
        <v>A</v>
      </c>
      <c r="AD3918">
        <f>E3918</f>
        <v>2</v>
      </c>
      <c r="AE3918">
        <f>_xlfn.IFNA(VLOOKUP(D3918,states!A$2:D$10,4,FALSE),0)</f>
        <v>2</v>
      </c>
      <c r="AF3918">
        <v>0.5</v>
      </c>
      <c r="AG3918">
        <f>IF(AE3918=0,AF3918,IF(AE3918=1,IF(F3918=0.5,0.5,IF(H3918=1,0.5,1.5)),IF(F3918=0.5,0.5,IF(H3918=1,2.5,1.5))))</f>
        <v>1.5</v>
      </c>
      <c r="AH3918" s="7">
        <f>IF(AC3918="XX",0,1/C3918^(1/5)*IF(E3918=0,100,1)/(E3918+1)^(1/4))</f>
        <v>0.91025770878436818</v>
      </c>
    </row>
    <row r="3919" spans="1:34">
      <c r="A3919">
        <v>1345</v>
      </c>
      <c r="B3919" s="1">
        <v>23306.74</v>
      </c>
      <c r="C3919" s="6">
        <v>0.05</v>
      </c>
      <c r="D3919" t="s">
        <v>3</v>
      </c>
      <c r="E3919">
        <v>2</v>
      </c>
      <c r="F3919">
        <v>6.5</v>
      </c>
      <c r="G3919" t="s">
        <v>1</v>
      </c>
      <c r="H3919">
        <v>2</v>
      </c>
      <c r="I3919" t="s">
        <v>0</v>
      </c>
      <c r="J3919">
        <v>2</v>
      </c>
      <c r="K3919">
        <v>5.5</v>
      </c>
      <c r="L3919" t="s">
        <v>1</v>
      </c>
      <c r="M3919">
        <v>2</v>
      </c>
      <c r="N3919" t="s">
        <v>1401</v>
      </c>
      <c r="O3919">
        <v>1</v>
      </c>
      <c r="P3919" t="str">
        <f>D3919&amp;"-"&amp;F3919&amp;"-"&amp;G3919&amp;"-"&amp;E3919&amp;"-"&amp;H3919</f>
        <v>A2Delta-6.5-e-2-2</v>
      </c>
      <c r="Q3919" t="str">
        <f>I3919&amp;"-"&amp;K3919&amp;"-"&amp;L3919&amp;"-"&amp;J3919&amp;"-"&amp;M3919</f>
        <v>X2Pi-5.5-e-2-2</v>
      </c>
      <c r="R3919">
        <f>B3919+S3919</f>
        <v>29179.802024835</v>
      </c>
      <c r="S3919">
        <f>_xlfn.IFNA(VLOOKUP(Q3919,'MARVEL-X'!A$2:I$1400,7,FALSE),VLOOKUP(Q3919,MARVEL!A$2:J$1522,10,FALSE))</f>
        <v>5873.0620248349996</v>
      </c>
      <c r="T3919">
        <f>IF(P3919=P3918,R3919+T3918,R3919)</f>
        <v>291798.56662312406</v>
      </c>
      <c r="U3919">
        <f>IF(P3919=P3918,1+U3918,1)</f>
        <v>10</v>
      </c>
      <c r="V3919">
        <f t="shared" si="61"/>
        <v>29179.856662312406</v>
      </c>
      <c r="W3919">
        <f>IF(V3919="","",IF(ABS(V3919-R3919)&gt;W$1,ABS(V3919-R3919),""))</f>
        <v>5.4637477405776735E-2</v>
      </c>
      <c r="X3919" t="str">
        <f>Y3919&amp;"-"&amp;Z3919&amp;"-"&amp;AC3919&amp;"-"&amp;AD3919&amp;"-"&amp;AG3919</f>
        <v>6.5-e-A-2-1.5</v>
      </c>
      <c r="Y3919">
        <f>F3919</f>
        <v>6.5</v>
      </c>
      <c r="Z3919" s="2" t="str">
        <f>G3919</f>
        <v>e</v>
      </c>
      <c r="AA3919">
        <f>_xlfn.IFNA(VLOOKUP(X3919,'duo-out'!A$2:Q$5000,5,FALSE),E3919+10*(H3919-1)+1+_xlfn.IFNA(VLOOKUP(D3919,states!A$2:C$10,3,FALSE),1))</f>
        <v>86</v>
      </c>
      <c r="AB3919">
        <f>IF(V3919="","",V3919)</f>
        <v>29179.856662312406</v>
      </c>
      <c r="AC3919" s="2" t="str">
        <f>_xlfn.IFNA(VLOOKUP(D3919,states!A$2:C$10,2,FALSE),"XX")</f>
        <v>A</v>
      </c>
      <c r="AD3919">
        <f>E3919</f>
        <v>2</v>
      </c>
      <c r="AE3919">
        <f>_xlfn.IFNA(VLOOKUP(D3919,states!A$2:D$10,4,FALSE),0)</f>
        <v>2</v>
      </c>
      <c r="AF3919">
        <v>0.5</v>
      </c>
      <c r="AG3919">
        <f>IF(AE3919=0,AF3919,IF(AE3919=1,IF(F3919=0.5,0.5,IF(H3919=1,0.5,1.5)),IF(F3919=0.5,0.5,IF(H3919=1,2.5,1.5))))</f>
        <v>1.5</v>
      </c>
      <c r="AH3919" s="7">
        <f>IF(AC3919="XX",0,1/C3919^(1/5)*IF(E3919=0,100,1)/(E3919+1)^(1/4))</f>
        <v>1.3833296494790666</v>
      </c>
    </row>
    <row r="3920" spans="1:34">
      <c r="A3920">
        <v>3777</v>
      </c>
      <c r="B3920" s="1">
        <v>22785.011600000002</v>
      </c>
      <c r="C3920" s="6">
        <v>1.541E-2</v>
      </c>
      <c r="D3920" t="s">
        <v>3</v>
      </c>
      <c r="E3920">
        <v>3</v>
      </c>
      <c r="F3920">
        <v>6.5</v>
      </c>
      <c r="G3920" t="s">
        <v>1</v>
      </c>
      <c r="H3920">
        <v>1</v>
      </c>
      <c r="I3920" t="s">
        <v>0</v>
      </c>
      <c r="J3920">
        <v>3</v>
      </c>
      <c r="K3920">
        <v>7.5</v>
      </c>
      <c r="L3920" t="s">
        <v>1</v>
      </c>
      <c r="M3920">
        <v>1</v>
      </c>
      <c r="N3920" t="s">
        <v>3833</v>
      </c>
      <c r="O3920">
        <v>1</v>
      </c>
      <c r="P3920" t="str">
        <f>D3920&amp;"-"&amp;F3920&amp;"-"&amp;G3920&amp;"-"&amp;E3920&amp;"-"&amp;H3920</f>
        <v>A2Delta-6.5-e-3-1</v>
      </c>
      <c r="Q3920" t="str">
        <f>I3920&amp;"-"&amp;K3920&amp;"-"&amp;L3920&amp;"-"&amp;J3920&amp;"-"&amp;M3920</f>
        <v>X2Pi-7.5-e-3-1</v>
      </c>
      <c r="R3920">
        <f>B3920+S3920</f>
        <v>31296.506948779002</v>
      </c>
      <c r="S3920">
        <f>_xlfn.IFNA(VLOOKUP(Q3920,'MARVEL-X'!A$2:I$1400,7,FALSE),VLOOKUP(Q3920,MARVEL!A$2:J$1522,10,FALSE))</f>
        <v>8511.4953487790008</v>
      </c>
      <c r="T3920">
        <f>IF(P3920=P3919,R3920+T3919,R3920)</f>
        <v>31296.506948779002</v>
      </c>
      <c r="U3920">
        <f>IF(P3920=P3919,1+U3919,1)</f>
        <v>1</v>
      </c>
      <c r="V3920" t="str">
        <f t="shared" si="61"/>
        <v/>
      </c>
      <c r="W3920" t="str">
        <f>IF(V3920="","",IF(ABS(V3920-R3920)&gt;W$1,ABS(V3920-R3920),""))</f>
        <v/>
      </c>
      <c r="X3920" t="str">
        <f>Y3920&amp;"-"&amp;Z3920&amp;"-"&amp;AC3920&amp;"-"&amp;AD3920&amp;"-"&amp;AG3920</f>
        <v>6.5-e-A-3-2.5</v>
      </c>
      <c r="Y3920">
        <f>F3920</f>
        <v>6.5</v>
      </c>
      <c r="Z3920" s="2" t="str">
        <f>G3920</f>
        <v>e</v>
      </c>
      <c r="AA3920">
        <f>_xlfn.IFNA(VLOOKUP(X3920,'duo-out'!A$2:Q$5000,5,FALSE),E3920+10*(H3920-1)+1+_xlfn.IFNA(VLOOKUP(D3920,states!A$2:C$10,3,FALSE),1))</f>
        <v>109</v>
      </c>
      <c r="AB3920" t="str">
        <f>IF(V3920="","",V3920)</f>
        <v/>
      </c>
      <c r="AC3920" s="2" t="str">
        <f>_xlfn.IFNA(VLOOKUP(D3920,states!A$2:C$10,2,FALSE),"XX")</f>
        <v>A</v>
      </c>
      <c r="AD3920">
        <f>E3920</f>
        <v>3</v>
      </c>
      <c r="AE3920">
        <f>_xlfn.IFNA(VLOOKUP(D3920,states!A$2:D$10,4,FALSE),0)</f>
        <v>2</v>
      </c>
      <c r="AF3920">
        <v>0.5</v>
      </c>
      <c r="AG3920">
        <f>IF(AE3920=0,AF3920,IF(AE3920=1,IF(F3920=0.5,0.5,IF(H3920=1,0.5,1.5)),IF(F3920=0.5,0.5,IF(H3920=1,2.5,1.5))))</f>
        <v>2.5</v>
      </c>
      <c r="AH3920" s="7">
        <f>IF(AC3920="XX",0,1/C3920^(1/5)*IF(E3920=0,100,1)/(E3920+1)^(1/4))</f>
        <v>1.6290127160727319</v>
      </c>
    </row>
    <row r="3921" spans="1:34">
      <c r="A3921">
        <v>3770</v>
      </c>
      <c r="B3921" s="1">
        <v>22961.067599999998</v>
      </c>
      <c r="C3921" s="6">
        <v>5.914E-3</v>
      </c>
      <c r="D3921" t="s">
        <v>3</v>
      </c>
      <c r="E3921">
        <v>3</v>
      </c>
      <c r="F3921">
        <v>6.5</v>
      </c>
      <c r="G3921" t="s">
        <v>1</v>
      </c>
      <c r="H3921">
        <v>1</v>
      </c>
      <c r="I3921" t="s">
        <v>0</v>
      </c>
      <c r="J3921">
        <v>3</v>
      </c>
      <c r="K3921">
        <v>6.5</v>
      </c>
      <c r="L3921" t="s">
        <v>2</v>
      </c>
      <c r="M3921">
        <v>1</v>
      </c>
      <c r="N3921" t="s">
        <v>3826</v>
      </c>
      <c r="O3921">
        <v>1</v>
      </c>
      <c r="P3921" t="str">
        <f>D3921&amp;"-"&amp;F3921&amp;"-"&amp;G3921&amp;"-"&amp;E3921&amp;"-"&amp;H3921</f>
        <v>A2Delta-6.5-e-3-1</v>
      </c>
      <c r="Q3921" t="str">
        <f>I3921&amp;"-"&amp;K3921&amp;"-"&amp;L3921&amp;"-"&amp;J3921&amp;"-"&amp;M3921</f>
        <v>X2Pi-6.5-f-3-1</v>
      </c>
      <c r="R3921">
        <f>B3921+S3921</f>
        <v>31296.483692194997</v>
      </c>
      <c r="S3921">
        <f>_xlfn.IFNA(VLOOKUP(Q3921,'MARVEL-X'!A$2:I$1400,7,FALSE),VLOOKUP(Q3921,MARVEL!A$2:J$1522,10,FALSE))</f>
        <v>8335.4160921950006</v>
      </c>
      <c r="T3921">
        <f>IF(P3921=P3920,R3921+T3920,R3921)</f>
        <v>62592.990640974</v>
      </c>
      <c r="U3921">
        <f>IF(P3921=P3920,1+U3920,1)</f>
        <v>2</v>
      </c>
      <c r="V3921" t="str">
        <f t="shared" si="61"/>
        <v/>
      </c>
      <c r="W3921" t="str">
        <f>IF(V3921="","",IF(ABS(V3921-R3921)&gt;W$1,ABS(V3921-R3921),""))</f>
        <v/>
      </c>
      <c r="X3921" t="str">
        <f>Y3921&amp;"-"&amp;Z3921&amp;"-"&amp;AC3921&amp;"-"&amp;AD3921&amp;"-"&amp;AG3921</f>
        <v>6.5-e-A-3-2.5</v>
      </c>
      <c r="Y3921">
        <f>F3921</f>
        <v>6.5</v>
      </c>
      <c r="Z3921" s="2" t="str">
        <f>G3921</f>
        <v>e</v>
      </c>
      <c r="AA3921">
        <f>_xlfn.IFNA(VLOOKUP(X3921,'duo-out'!A$2:Q$5000,5,FALSE),E3921+10*(H3921-1)+1+_xlfn.IFNA(VLOOKUP(D3921,states!A$2:C$10,3,FALSE),1))</f>
        <v>109</v>
      </c>
      <c r="AB3921" t="str">
        <f>IF(V3921="","",V3921)</f>
        <v/>
      </c>
      <c r="AC3921" s="2" t="str">
        <f>_xlfn.IFNA(VLOOKUP(D3921,states!A$2:C$10,2,FALSE),"XX")</f>
        <v>A</v>
      </c>
      <c r="AD3921">
        <f>E3921</f>
        <v>3</v>
      </c>
      <c r="AE3921">
        <f>_xlfn.IFNA(VLOOKUP(D3921,states!A$2:D$10,4,FALSE),0)</f>
        <v>2</v>
      </c>
      <c r="AF3921">
        <v>0.5</v>
      </c>
      <c r="AG3921">
        <f>IF(AE3921=0,AF3921,IF(AE3921=1,IF(F3921=0.5,0.5,IF(H3921=1,0.5,1.5)),IF(F3921=0.5,0.5,IF(H3921=1,2.5,1.5))))</f>
        <v>2.5</v>
      </c>
      <c r="AH3921" s="7">
        <f>IF(AC3921="XX",0,1/C3921^(1/5)*IF(E3921=0,100,1)/(E3921+1)^(1/4))</f>
        <v>1.9729166507773015</v>
      </c>
    </row>
    <row r="3922" spans="1:34">
      <c r="A3922">
        <v>3747</v>
      </c>
      <c r="B3922" s="1">
        <v>23109.964400000001</v>
      </c>
      <c r="C3922" s="6">
        <v>5.0000000000000001E-3</v>
      </c>
      <c r="D3922" t="s">
        <v>3</v>
      </c>
      <c r="E3922">
        <v>3</v>
      </c>
      <c r="F3922">
        <v>6.5</v>
      </c>
      <c r="G3922" t="s">
        <v>1</v>
      </c>
      <c r="H3922">
        <v>1</v>
      </c>
      <c r="I3922" t="s">
        <v>0</v>
      </c>
      <c r="J3922">
        <v>3</v>
      </c>
      <c r="K3922">
        <v>5.5</v>
      </c>
      <c r="L3922" t="s">
        <v>1</v>
      </c>
      <c r="M3922">
        <v>1</v>
      </c>
      <c r="N3922" t="s">
        <v>3803</v>
      </c>
      <c r="O3922">
        <v>1</v>
      </c>
      <c r="P3922" t="str">
        <f>D3922&amp;"-"&amp;F3922&amp;"-"&amp;G3922&amp;"-"&amp;E3922&amp;"-"&amp;H3922</f>
        <v>A2Delta-6.5-e-3-1</v>
      </c>
      <c r="Q3922" t="str">
        <f>I3922&amp;"-"&amp;K3922&amp;"-"&amp;L3922&amp;"-"&amp;J3922&amp;"-"&amp;M3922</f>
        <v>X2Pi-5.5-e-3-1</v>
      </c>
      <c r="R3922">
        <f>B3922+S3922</f>
        <v>31296.490090268002</v>
      </c>
      <c r="S3922">
        <f>_xlfn.IFNA(VLOOKUP(Q3922,'MARVEL-X'!A$2:I$1400,7,FALSE),VLOOKUP(Q3922,MARVEL!A$2:J$1522,10,FALSE))</f>
        <v>8186.5256902680003</v>
      </c>
      <c r="T3922">
        <f>IF(P3922=P3921,R3922+T3921,R3922)</f>
        <v>93889.480731242002</v>
      </c>
      <c r="U3922">
        <f>IF(P3922=P3921,1+U3921,1)</f>
        <v>3</v>
      </c>
      <c r="V3922">
        <f t="shared" si="61"/>
        <v>31296.493577080666</v>
      </c>
      <c r="W3922" t="str">
        <f>IF(V3922="","",IF(ABS(V3922-R3922)&gt;W$1,ABS(V3922-R3922),""))</f>
        <v/>
      </c>
      <c r="X3922" t="str">
        <f>Y3922&amp;"-"&amp;Z3922&amp;"-"&amp;AC3922&amp;"-"&amp;AD3922&amp;"-"&amp;AG3922</f>
        <v>6.5-e-A-3-2.5</v>
      </c>
      <c r="Y3922">
        <f>F3922</f>
        <v>6.5</v>
      </c>
      <c r="Z3922" s="2" t="str">
        <f>G3922</f>
        <v>e</v>
      </c>
      <c r="AA3922">
        <f>_xlfn.IFNA(VLOOKUP(X3922,'duo-out'!A$2:Q$5000,5,FALSE),E3922+10*(H3922-1)+1+_xlfn.IFNA(VLOOKUP(D3922,states!A$2:C$10,3,FALSE),1))</f>
        <v>109</v>
      </c>
      <c r="AB3922">
        <f>IF(V3922="","",V3922)</f>
        <v>31296.493577080666</v>
      </c>
      <c r="AC3922" s="2" t="str">
        <f>_xlfn.IFNA(VLOOKUP(D3922,states!A$2:C$10,2,FALSE),"XX")</f>
        <v>A</v>
      </c>
      <c r="AD3922">
        <f>E3922</f>
        <v>3</v>
      </c>
      <c r="AE3922">
        <f>_xlfn.IFNA(VLOOKUP(D3922,states!A$2:D$10,4,FALSE),0)</f>
        <v>2</v>
      </c>
      <c r="AF3922">
        <v>0.5</v>
      </c>
      <c r="AG3922">
        <f>IF(AE3922=0,AF3922,IF(AE3922=1,IF(F3922=0.5,0.5,IF(H3922=1,0.5,1.5)),IF(F3922=0.5,0.5,IF(H3922=1,2.5,1.5))))</f>
        <v>2.5</v>
      </c>
      <c r="AH3922" s="7">
        <f>IF(AC3922="XX",0,1/C3922^(1/5)*IF(E3922=0,100,1)/(E3922+1)^(1/4))</f>
        <v>2.0402857733683697</v>
      </c>
    </row>
    <row r="3923" spans="1:34">
      <c r="A3923">
        <v>11</v>
      </c>
      <c r="B3923" s="1">
        <v>22760.6937</v>
      </c>
      <c r="C3923" s="6">
        <v>5.0000000000000001E-3</v>
      </c>
      <c r="D3923" t="s">
        <v>3</v>
      </c>
      <c r="E3923">
        <v>3</v>
      </c>
      <c r="F3923">
        <v>6.5</v>
      </c>
      <c r="G3923" t="s">
        <v>1</v>
      </c>
      <c r="H3923">
        <v>2</v>
      </c>
      <c r="I3923" t="s">
        <v>0</v>
      </c>
      <c r="J3923">
        <v>3</v>
      </c>
      <c r="K3923">
        <v>7.5</v>
      </c>
      <c r="L3923" t="s">
        <v>1</v>
      </c>
      <c r="M3923">
        <v>2</v>
      </c>
      <c r="N3923" t="s">
        <v>66</v>
      </c>
      <c r="O3923">
        <v>-1</v>
      </c>
      <c r="P3923" t="str">
        <f>D3923&amp;"-"&amp;F3923&amp;"-"&amp;G3923&amp;"-"&amp;E3923&amp;"-"&amp;H3923</f>
        <v>A2Delta-6.5-e-3-2</v>
      </c>
      <c r="Q3923" t="str">
        <f>I3923&amp;"-"&amp;K3923&amp;"-"&amp;L3923&amp;"-"&amp;J3923&amp;"-"&amp;M3923</f>
        <v>X2Pi-7.5-e-3-2</v>
      </c>
      <c r="R3923">
        <f>B3923+S3923</f>
        <v>31467.681615048001</v>
      </c>
      <c r="S3923">
        <f>_xlfn.IFNA(VLOOKUP(Q3923,'MARVEL-X'!A$2:I$1400,7,FALSE),VLOOKUP(Q3923,MARVEL!A$2:J$1522,10,FALSE))</f>
        <v>8706.9879150479992</v>
      </c>
      <c r="T3923">
        <f>IF(P3923=P3922,R3923+T3922,R3923)</f>
        <v>31467.681615048001</v>
      </c>
      <c r="U3923">
        <f>IF(P3923=P3922,1+U3922,1)</f>
        <v>1</v>
      </c>
      <c r="V3923" t="str">
        <f t="shared" si="61"/>
        <v/>
      </c>
      <c r="W3923" t="str">
        <f>IF(V3923="","",IF(ABS(V3923-R3923)&gt;W$1,ABS(V3923-R3923),""))</f>
        <v/>
      </c>
      <c r="X3923" t="str">
        <f>Y3923&amp;"-"&amp;Z3923&amp;"-"&amp;AC3923&amp;"-"&amp;AD3923&amp;"-"&amp;AG3923</f>
        <v>6.5-e-A-3-1.5</v>
      </c>
      <c r="Y3923">
        <f>F3923</f>
        <v>6.5</v>
      </c>
      <c r="Z3923" s="2" t="str">
        <f>G3923</f>
        <v>e</v>
      </c>
      <c r="AA3923">
        <f>_xlfn.IFNA(VLOOKUP(X3923,'duo-out'!A$2:Q$5000,5,FALSE),E3923+10*(H3923-1)+1+_xlfn.IFNA(VLOOKUP(D3923,states!A$2:C$10,3,FALSE),1))</f>
        <v>111</v>
      </c>
      <c r="AB3923" t="str">
        <f>IF(V3923="","",V3923)</f>
        <v/>
      </c>
      <c r="AC3923" s="2" t="str">
        <f>_xlfn.IFNA(VLOOKUP(D3923,states!A$2:C$10,2,FALSE),"XX")</f>
        <v>A</v>
      </c>
      <c r="AD3923">
        <f>E3923</f>
        <v>3</v>
      </c>
      <c r="AE3923">
        <f>_xlfn.IFNA(VLOOKUP(D3923,states!A$2:D$10,4,FALSE),0)</f>
        <v>2</v>
      </c>
      <c r="AF3923">
        <v>0.5</v>
      </c>
      <c r="AG3923">
        <f>IF(AE3923=0,AF3923,IF(AE3923=1,IF(F3923=0.5,0.5,IF(H3923=1,0.5,1.5)),IF(F3923=0.5,0.5,IF(H3923=1,2.5,1.5))))</f>
        <v>1.5</v>
      </c>
      <c r="AH3923" s="7">
        <f>IF(AC3923="XX",0,1/C3923^(1/5)*IF(E3923=0,100,1)/(E3923+1)^(1/4))</f>
        <v>2.0402857733683697</v>
      </c>
    </row>
    <row r="3924" spans="1:34">
      <c r="A3924">
        <v>3809</v>
      </c>
      <c r="B3924" s="1">
        <v>22957.567299999999</v>
      </c>
      <c r="C3924" s="6">
        <v>7.1089999999999999E-3</v>
      </c>
      <c r="D3924" t="s">
        <v>3</v>
      </c>
      <c r="E3924">
        <v>3</v>
      </c>
      <c r="F3924">
        <v>6.5</v>
      </c>
      <c r="G3924" t="s">
        <v>1</v>
      </c>
      <c r="H3924">
        <v>2</v>
      </c>
      <c r="I3924" t="s">
        <v>0</v>
      </c>
      <c r="J3924">
        <v>3</v>
      </c>
      <c r="K3924">
        <v>6.5</v>
      </c>
      <c r="L3924" t="s">
        <v>2</v>
      </c>
      <c r="M3924">
        <v>2</v>
      </c>
      <c r="N3924" t="s">
        <v>3865</v>
      </c>
      <c r="O3924">
        <v>1</v>
      </c>
      <c r="P3924" t="str">
        <f>D3924&amp;"-"&amp;F3924&amp;"-"&amp;G3924&amp;"-"&amp;E3924&amp;"-"&amp;H3924</f>
        <v>A2Delta-6.5-e-3-2</v>
      </c>
      <c r="Q3924" t="str">
        <f>I3924&amp;"-"&amp;K3924&amp;"-"&amp;L3924&amp;"-"&amp;J3924&amp;"-"&amp;M3924</f>
        <v>X2Pi-6.5-f-3-2</v>
      </c>
      <c r="R3924">
        <f>B3924+S3924</f>
        <v>31467.696158428</v>
      </c>
      <c r="S3924">
        <f>_xlfn.IFNA(VLOOKUP(Q3924,'MARVEL-X'!A$2:I$1400,7,FALSE),VLOOKUP(Q3924,MARVEL!A$2:J$1522,10,FALSE))</f>
        <v>8510.1288584279991</v>
      </c>
      <c r="T3924">
        <f>IF(P3924=P3923,R3924+T3923,R3924)</f>
        <v>62935.377773476001</v>
      </c>
      <c r="U3924">
        <f>IF(P3924=P3923,1+U3923,1)</f>
        <v>2</v>
      </c>
      <c r="V3924" t="str">
        <f t="shared" si="61"/>
        <v/>
      </c>
      <c r="W3924" t="str">
        <f>IF(V3924="","",IF(ABS(V3924-R3924)&gt;W$1,ABS(V3924-R3924),""))</f>
        <v/>
      </c>
      <c r="X3924" t="str">
        <f>Y3924&amp;"-"&amp;Z3924&amp;"-"&amp;AC3924&amp;"-"&amp;AD3924&amp;"-"&amp;AG3924</f>
        <v>6.5-e-A-3-1.5</v>
      </c>
      <c r="Y3924">
        <f>F3924</f>
        <v>6.5</v>
      </c>
      <c r="Z3924" s="2" t="str">
        <f>G3924</f>
        <v>e</v>
      </c>
      <c r="AA3924">
        <f>_xlfn.IFNA(VLOOKUP(X3924,'duo-out'!A$2:Q$5000,5,FALSE),E3924+10*(H3924-1)+1+_xlfn.IFNA(VLOOKUP(D3924,states!A$2:C$10,3,FALSE),1))</f>
        <v>111</v>
      </c>
      <c r="AB3924" t="str">
        <f>IF(V3924="","",V3924)</f>
        <v/>
      </c>
      <c r="AC3924" s="2" t="str">
        <f>_xlfn.IFNA(VLOOKUP(D3924,states!A$2:C$10,2,FALSE),"XX")</f>
        <v>A</v>
      </c>
      <c r="AD3924">
        <f>E3924</f>
        <v>3</v>
      </c>
      <c r="AE3924">
        <f>_xlfn.IFNA(VLOOKUP(D3924,states!A$2:D$10,4,FALSE),0)</f>
        <v>2</v>
      </c>
      <c r="AF3924">
        <v>0.5</v>
      </c>
      <c r="AG3924">
        <f>IF(AE3924=0,AF3924,IF(AE3924=1,IF(F3924=0.5,0.5,IF(H3924=1,0.5,1.5)),IF(F3924=0.5,0.5,IF(H3924=1,2.5,1.5))))</f>
        <v>1.5</v>
      </c>
      <c r="AH3924" s="7">
        <f>IF(AC3924="XX",0,1/C3924^(1/5)*IF(E3924=0,100,1)/(E3924+1)^(1/4))</f>
        <v>1.901618086323674</v>
      </c>
    </row>
    <row r="3925" spans="1:34">
      <c r="A3925">
        <v>3802</v>
      </c>
      <c r="B3925" s="1">
        <v>23134.1299</v>
      </c>
      <c r="C3925" s="6">
        <v>7.1089999999999999E-3</v>
      </c>
      <c r="D3925" t="s">
        <v>3</v>
      </c>
      <c r="E3925">
        <v>3</v>
      </c>
      <c r="F3925">
        <v>6.5</v>
      </c>
      <c r="G3925" t="s">
        <v>1</v>
      </c>
      <c r="H3925">
        <v>2</v>
      </c>
      <c r="I3925" t="s">
        <v>0</v>
      </c>
      <c r="J3925">
        <v>3</v>
      </c>
      <c r="K3925">
        <v>5.5</v>
      </c>
      <c r="L3925" t="s">
        <v>1</v>
      </c>
      <c r="M3925">
        <v>2</v>
      </c>
      <c r="N3925" t="s">
        <v>3858</v>
      </c>
      <c r="O3925">
        <v>1</v>
      </c>
      <c r="P3925" t="str">
        <f>D3925&amp;"-"&amp;F3925&amp;"-"&amp;G3925&amp;"-"&amp;E3925&amp;"-"&amp;H3925</f>
        <v>A2Delta-6.5-e-3-2</v>
      </c>
      <c r="Q3925" t="str">
        <f>I3925&amp;"-"&amp;K3925&amp;"-"&amp;L3925&amp;"-"&amp;J3925&amp;"-"&amp;M3925</f>
        <v>X2Pi-5.5-e-3-2</v>
      </c>
      <c r="R3925">
        <f>B3925+S3925</f>
        <v>31467.680067691999</v>
      </c>
      <c r="S3925">
        <f>_xlfn.IFNA(VLOOKUP(Q3925,'MARVEL-X'!A$2:I$1400,7,FALSE),VLOOKUP(Q3925,MARVEL!A$2:J$1522,10,FALSE))</f>
        <v>8333.5501676919994</v>
      </c>
      <c r="T3925">
        <f>IF(P3925=P3924,R3925+T3924,R3925)</f>
        <v>94403.057841168004</v>
      </c>
      <c r="U3925">
        <f>IF(P3925=P3924,1+U3924,1)</f>
        <v>3</v>
      </c>
      <c r="V3925">
        <f t="shared" si="61"/>
        <v>31467.685947056001</v>
      </c>
      <c r="W3925" t="str">
        <f>IF(V3925="","",IF(ABS(V3925-R3925)&gt;W$1,ABS(V3925-R3925),""))</f>
        <v/>
      </c>
      <c r="X3925" t="str">
        <f>Y3925&amp;"-"&amp;Z3925&amp;"-"&amp;AC3925&amp;"-"&amp;AD3925&amp;"-"&amp;AG3925</f>
        <v>6.5-e-A-3-1.5</v>
      </c>
      <c r="Y3925">
        <f>F3925</f>
        <v>6.5</v>
      </c>
      <c r="Z3925" s="2" t="str">
        <f>G3925</f>
        <v>e</v>
      </c>
      <c r="AA3925">
        <f>_xlfn.IFNA(VLOOKUP(X3925,'duo-out'!A$2:Q$5000,5,FALSE),E3925+10*(H3925-1)+1+_xlfn.IFNA(VLOOKUP(D3925,states!A$2:C$10,3,FALSE),1))</f>
        <v>111</v>
      </c>
      <c r="AB3925">
        <f>IF(V3925="","",V3925)</f>
        <v>31467.685947056001</v>
      </c>
      <c r="AC3925" s="2" t="str">
        <f>_xlfn.IFNA(VLOOKUP(D3925,states!A$2:C$10,2,FALSE),"XX")</f>
        <v>A</v>
      </c>
      <c r="AD3925">
        <f>E3925</f>
        <v>3</v>
      </c>
      <c r="AE3925">
        <f>_xlfn.IFNA(VLOOKUP(D3925,states!A$2:D$10,4,FALSE),0)</f>
        <v>2</v>
      </c>
      <c r="AF3925">
        <v>0.5</v>
      </c>
      <c r="AG3925">
        <f>IF(AE3925=0,AF3925,IF(AE3925=1,IF(F3925=0.5,0.5,IF(H3925=1,0.5,1.5)),IF(F3925=0.5,0.5,IF(H3925=1,2.5,1.5))))</f>
        <v>1.5</v>
      </c>
      <c r="AH3925" s="7">
        <f>IF(AC3925="XX",0,1/C3925^(1/5)*IF(E3925=0,100,1)/(E3925+1)^(1/4))</f>
        <v>1.901618086323674</v>
      </c>
    </row>
    <row r="3926" spans="1:34">
      <c r="A3926">
        <v>6099</v>
      </c>
      <c r="B3926" s="1">
        <v>22666.75</v>
      </c>
      <c r="C3926" s="6">
        <v>0.5</v>
      </c>
      <c r="D3926" t="s">
        <v>3</v>
      </c>
      <c r="E3926">
        <v>4</v>
      </c>
      <c r="F3926">
        <v>6.5</v>
      </c>
      <c r="G3926" t="s">
        <v>1</v>
      </c>
      <c r="H3926">
        <v>2</v>
      </c>
      <c r="I3926" t="s">
        <v>0</v>
      </c>
      <c r="J3926">
        <v>4</v>
      </c>
      <c r="K3926">
        <v>6.5</v>
      </c>
      <c r="L3926" t="s">
        <v>2</v>
      </c>
      <c r="M3926">
        <v>2</v>
      </c>
      <c r="N3926" t="s">
        <v>6155</v>
      </c>
      <c r="O3926">
        <v>1</v>
      </c>
      <c r="P3926" t="str">
        <f>D3926&amp;"-"&amp;F3926&amp;"-"&amp;G3926&amp;"-"&amp;E3926&amp;"-"&amp;H3926</f>
        <v>A2Delta-6.5-e-4-2</v>
      </c>
      <c r="Q3926" t="str">
        <f>I3926&amp;"-"&amp;K3926&amp;"-"&amp;L3926&amp;"-"&amp;J3926&amp;"-"&amp;M3926</f>
        <v>X2Pi-6.5-f-4-2</v>
      </c>
      <c r="R3926">
        <f>B3926+S3926</f>
        <v>33506.567305821001</v>
      </c>
      <c r="S3926">
        <f>_xlfn.IFNA(VLOOKUP(Q3926,'MARVEL-X'!A$2:I$1400,7,FALSE),VLOOKUP(Q3926,MARVEL!A$2:J$1522,10,FALSE))</f>
        <v>10839.817305821</v>
      </c>
      <c r="T3926">
        <f>IF(P3926=P3925,R3926+T3925,R3926)</f>
        <v>33506.567305821001</v>
      </c>
      <c r="U3926">
        <f>IF(P3926=P3925,1+U3925,1)</f>
        <v>1</v>
      </c>
      <c r="V3926">
        <f t="shared" si="61"/>
        <v>33506.567305821001</v>
      </c>
      <c r="W3926" t="str">
        <f>IF(V3926="","",IF(ABS(V3926-R3926)&gt;W$1,ABS(V3926-R3926),""))</f>
        <v/>
      </c>
      <c r="X3926" t="str">
        <f>Y3926&amp;"-"&amp;Z3926&amp;"-"&amp;AC3926&amp;"-"&amp;AD3926&amp;"-"&amp;AG3926</f>
        <v>6.5-e-A-4-1.5</v>
      </c>
      <c r="Y3926">
        <f>F3926</f>
        <v>6.5</v>
      </c>
      <c r="Z3926" s="2" t="str">
        <f>G3926</f>
        <v>e</v>
      </c>
      <c r="AA3926">
        <f>_xlfn.IFNA(VLOOKUP(X3926,'duo-out'!A$2:Q$5000,5,FALSE),E3926+10*(H3926-1)+1+_xlfn.IFNA(VLOOKUP(D3926,states!A$2:C$10,3,FALSE),1))</f>
        <v>126</v>
      </c>
      <c r="AB3926">
        <f>IF(V3926="","",V3926)</f>
        <v>33506.567305821001</v>
      </c>
      <c r="AC3926" s="2" t="str">
        <f>_xlfn.IFNA(VLOOKUP(D3926,states!A$2:C$10,2,FALSE),"XX")</f>
        <v>A</v>
      </c>
      <c r="AD3926">
        <f>E3926</f>
        <v>4</v>
      </c>
      <c r="AE3926">
        <f>_xlfn.IFNA(VLOOKUP(D3926,states!A$2:D$10,4,FALSE),0)</f>
        <v>2</v>
      </c>
      <c r="AF3926">
        <v>0.5</v>
      </c>
      <c r="AG3926">
        <f>IF(AE3926=0,AF3926,IF(AE3926=1,IF(F3926=0.5,0.5,IF(H3926=1,0.5,1.5)),IF(F3926=0.5,0.5,IF(H3926=1,2.5,1.5))))</f>
        <v>1.5</v>
      </c>
      <c r="AH3926" s="7">
        <f>IF(AC3926="XX",0,1/C3926^(1/5)*IF(E3926=0,100,1)/(E3926+1)^(1/4))</f>
        <v>0.76818088824663155</v>
      </c>
    </row>
    <row r="3927" spans="1:34">
      <c r="A3927">
        <v>6139</v>
      </c>
      <c r="B3927" s="1">
        <v>22225.42</v>
      </c>
      <c r="C3927" s="6">
        <v>0.5</v>
      </c>
      <c r="D3927" t="s">
        <v>3</v>
      </c>
      <c r="E3927">
        <v>5</v>
      </c>
      <c r="F3927">
        <v>6.5</v>
      </c>
      <c r="G3927" t="s">
        <v>1</v>
      </c>
      <c r="H3927">
        <v>1</v>
      </c>
      <c r="I3927" t="s">
        <v>0</v>
      </c>
      <c r="J3927">
        <v>5</v>
      </c>
      <c r="K3927">
        <v>6.5</v>
      </c>
      <c r="L3927" t="s">
        <v>2</v>
      </c>
      <c r="M3927">
        <v>1</v>
      </c>
      <c r="N3927" t="s">
        <v>6195</v>
      </c>
      <c r="O3927">
        <v>1</v>
      </c>
      <c r="P3927" t="str">
        <f>D3927&amp;"-"&amp;F3927&amp;"-"&amp;G3927&amp;"-"&amp;E3927&amp;"-"&amp;H3927</f>
        <v>A2Delta-6.5-e-5-1</v>
      </c>
      <c r="Q3927" t="str">
        <f>I3927&amp;"-"&amp;K3927&amp;"-"&amp;L3927&amp;"-"&amp;J3927&amp;"-"&amp;M3927</f>
        <v>X2Pi-6.5-f-5-1</v>
      </c>
      <c r="R3927">
        <f>B3927+S3927</f>
        <v>35111.709540771997</v>
      </c>
      <c r="S3927">
        <f>_xlfn.IFNA(VLOOKUP(Q3927,'MARVEL-X'!A$2:I$1400,7,FALSE),VLOOKUP(Q3927,MARVEL!A$2:J$1522,10,FALSE))</f>
        <v>12886.289540772001</v>
      </c>
      <c r="T3927">
        <f>IF(P3927=P3926,R3927+T3926,R3927)</f>
        <v>35111.709540771997</v>
      </c>
      <c r="U3927">
        <f>IF(P3927=P3926,1+U3926,1)</f>
        <v>1</v>
      </c>
      <c r="V3927">
        <f t="shared" si="61"/>
        <v>35111.709540771997</v>
      </c>
      <c r="W3927" t="str">
        <f>IF(V3927="","",IF(ABS(V3927-R3927)&gt;W$1,ABS(V3927-R3927),""))</f>
        <v/>
      </c>
      <c r="X3927" t="str">
        <f>Y3927&amp;"-"&amp;Z3927&amp;"-"&amp;AC3927&amp;"-"&amp;AD3927&amp;"-"&amp;AG3927</f>
        <v>6.5-e-A-5-2.5</v>
      </c>
      <c r="Y3927">
        <f>F3927</f>
        <v>6.5</v>
      </c>
      <c r="Z3927" s="2" t="str">
        <f>G3927</f>
        <v>e</v>
      </c>
      <c r="AA3927">
        <f>_xlfn.IFNA(VLOOKUP(X3927,'duo-out'!A$2:Q$5000,5,FALSE),E3927+10*(H3927-1)+1+_xlfn.IFNA(VLOOKUP(D3927,states!A$2:C$10,3,FALSE),1))</f>
        <v>134</v>
      </c>
      <c r="AB3927">
        <f>IF(V3927="","",V3927)</f>
        <v>35111.709540771997</v>
      </c>
      <c r="AC3927" s="2" t="str">
        <f>_xlfn.IFNA(VLOOKUP(D3927,states!A$2:C$10,2,FALSE),"XX")</f>
        <v>A</v>
      </c>
      <c r="AD3927">
        <f>E3927</f>
        <v>5</v>
      </c>
      <c r="AE3927">
        <f>_xlfn.IFNA(VLOOKUP(D3927,states!A$2:D$10,4,FALSE),0)</f>
        <v>2</v>
      </c>
      <c r="AF3927">
        <v>0.5</v>
      </c>
      <c r="AG3927">
        <f>IF(AE3927=0,AF3927,IF(AE3927=1,IF(F3927=0.5,0.5,IF(H3927=1,0.5,1.5)),IF(F3927=0.5,0.5,IF(H3927=1,2.5,1.5))))</f>
        <v>2.5</v>
      </c>
      <c r="AH3927" s="7">
        <f>IF(AC3927="XX",0,1/C3927^(1/5)*IF(E3927=0,100,1)/(E3927+1)^(1/4))</f>
        <v>0.73395289278439235</v>
      </c>
    </row>
    <row r="3928" spans="1:34">
      <c r="A3928">
        <v>6167</v>
      </c>
      <c r="B3928" s="1">
        <v>22206.17</v>
      </c>
      <c r="C3928" s="6">
        <v>0.5</v>
      </c>
      <c r="D3928" t="s">
        <v>3</v>
      </c>
      <c r="E3928">
        <v>5</v>
      </c>
      <c r="F3928">
        <v>6.5</v>
      </c>
      <c r="G3928" t="s">
        <v>1</v>
      </c>
      <c r="H3928">
        <v>2</v>
      </c>
      <c r="I3928" t="s">
        <v>0</v>
      </c>
      <c r="J3928">
        <v>5</v>
      </c>
      <c r="K3928">
        <v>6.5</v>
      </c>
      <c r="L3928" t="s">
        <v>2</v>
      </c>
      <c r="M3928">
        <v>2</v>
      </c>
      <c r="N3928" t="s">
        <v>6223</v>
      </c>
      <c r="O3928">
        <v>1</v>
      </c>
      <c r="P3928" t="str">
        <f>D3928&amp;"-"&amp;F3928&amp;"-"&amp;G3928&amp;"-"&amp;E3928&amp;"-"&amp;H3928</f>
        <v>A2Delta-6.5-e-5-2</v>
      </c>
      <c r="Q3928" t="str">
        <f>I3928&amp;"-"&amp;K3928&amp;"-"&amp;L3928&amp;"-"&amp;J3928&amp;"-"&amp;M3928</f>
        <v>X2Pi-6.5-f-5-2</v>
      </c>
      <c r="R3928">
        <f>B3928+S3928</f>
        <v>35252.696704780996</v>
      </c>
      <c r="S3928">
        <f>_xlfn.IFNA(VLOOKUP(Q3928,'MARVEL-X'!A$2:I$1400,7,FALSE),VLOOKUP(Q3928,MARVEL!A$2:J$1522,10,FALSE))</f>
        <v>13046.526704780999</v>
      </c>
      <c r="T3928">
        <f>IF(P3928=P3927,R3928+T3927,R3928)</f>
        <v>35252.696704780996</v>
      </c>
      <c r="U3928">
        <f>IF(P3928=P3927,1+U3927,1)</f>
        <v>1</v>
      </c>
      <c r="V3928">
        <f t="shared" si="61"/>
        <v>35252.696704780996</v>
      </c>
      <c r="W3928" t="str">
        <f>IF(V3928="","",IF(ABS(V3928-R3928)&gt;W$1,ABS(V3928-R3928),""))</f>
        <v/>
      </c>
      <c r="X3928" t="str">
        <f>Y3928&amp;"-"&amp;Z3928&amp;"-"&amp;AC3928&amp;"-"&amp;AD3928&amp;"-"&amp;AG3928</f>
        <v>6.5-e-A-5-1.5</v>
      </c>
      <c r="Y3928">
        <f>F3928</f>
        <v>6.5</v>
      </c>
      <c r="Z3928" s="2" t="str">
        <f>G3928</f>
        <v>e</v>
      </c>
      <c r="AA3928">
        <f>_xlfn.IFNA(VLOOKUP(X3928,'duo-out'!A$2:Q$5000,5,FALSE),E3928+10*(H3928-1)+1+_xlfn.IFNA(VLOOKUP(D3928,states!A$2:C$10,3,FALSE),1))</f>
        <v>136</v>
      </c>
      <c r="AB3928">
        <f>IF(V3928="","",V3928)</f>
        <v>35252.696704780996</v>
      </c>
      <c r="AC3928" s="2" t="str">
        <f>_xlfn.IFNA(VLOOKUP(D3928,states!A$2:C$10,2,FALSE),"XX")</f>
        <v>A</v>
      </c>
      <c r="AD3928">
        <f>E3928</f>
        <v>5</v>
      </c>
      <c r="AE3928">
        <f>_xlfn.IFNA(VLOOKUP(D3928,states!A$2:D$10,4,FALSE),0)</f>
        <v>2</v>
      </c>
      <c r="AF3928">
        <v>0.5</v>
      </c>
      <c r="AG3928">
        <f>IF(AE3928=0,AF3928,IF(AE3928=1,IF(F3928=0.5,0.5,IF(H3928=1,0.5,1.5)),IF(F3928=0.5,0.5,IF(H3928=1,2.5,1.5))))</f>
        <v>1.5</v>
      </c>
      <c r="AH3928" s="7">
        <f>IF(AC3928="XX",0,1/C3928^(1/5)*IF(E3928=0,100,1)/(E3928+1)^(1/4))</f>
        <v>0.73395289278439235</v>
      </c>
    </row>
    <row r="3929" spans="1:34">
      <c r="A3929">
        <v>3899</v>
      </c>
      <c r="B3929" s="1">
        <v>20478.819899999999</v>
      </c>
      <c r="C3929" s="6">
        <v>1.3429999999999999E-2</v>
      </c>
      <c r="D3929" t="s">
        <v>3</v>
      </c>
      <c r="E3929">
        <v>0</v>
      </c>
      <c r="F3929">
        <v>6.5</v>
      </c>
      <c r="G3929" t="s">
        <v>2</v>
      </c>
      <c r="H3929">
        <v>1</v>
      </c>
      <c r="I3929" t="s">
        <v>0</v>
      </c>
      <c r="J3929">
        <v>1</v>
      </c>
      <c r="K3929">
        <v>5.5</v>
      </c>
      <c r="L3929" t="s">
        <v>2</v>
      </c>
      <c r="M3929">
        <v>2</v>
      </c>
      <c r="N3929" t="s">
        <v>3955</v>
      </c>
      <c r="O3929">
        <v>1</v>
      </c>
      <c r="P3929" t="str">
        <f>D3929&amp;"-"&amp;F3929&amp;"-"&amp;G3929&amp;"-"&amp;E3929&amp;"-"&amp;H3929</f>
        <v>A2Delta-6.5-f-0-1</v>
      </c>
      <c r="Q3929" t="str">
        <f>I3929&amp;"-"&amp;K3929&amp;"-"&amp;L3929&amp;"-"&amp;J3929&amp;"-"&amp;M3929</f>
        <v>X2Pi-5.5-f-1-2</v>
      </c>
      <c r="R3929">
        <f>B3929+S3929</f>
        <v>23768.542675201999</v>
      </c>
      <c r="S3929">
        <f>_xlfn.IFNA(VLOOKUP(Q3929,'MARVEL-X'!A$2:I$1400,7,FALSE),VLOOKUP(Q3929,MARVEL!A$2:J$1522,10,FALSE))</f>
        <v>3289.7227752019999</v>
      </c>
      <c r="T3929">
        <f>IF(P3929=P3928,R3929+T3928,R3929)</f>
        <v>23768.542675201999</v>
      </c>
      <c r="U3929">
        <f>IF(P3929=P3928,1+U3928,1)</f>
        <v>1</v>
      </c>
      <c r="V3929" t="str">
        <f t="shared" si="61"/>
        <v/>
      </c>
      <c r="W3929" t="str">
        <f>IF(V3929="","",IF(ABS(V3929-R3929)&gt;W$1,ABS(V3929-R3929),""))</f>
        <v/>
      </c>
      <c r="X3929" t="str">
        <f>Y3929&amp;"-"&amp;Z3929&amp;"-"&amp;AC3929&amp;"-"&amp;AD3929&amp;"-"&amp;AG3929</f>
        <v>6.5-f-A-0-2.5</v>
      </c>
      <c r="Y3929">
        <f>F3929</f>
        <v>6.5</v>
      </c>
      <c r="Z3929" s="2" t="str">
        <f>G3929</f>
        <v>f</v>
      </c>
      <c r="AA3929">
        <f>_xlfn.IFNA(VLOOKUP(X3929,'duo-out'!A$2:Q$5000,5,FALSE),E3929+10*(H3929-1)+1+_xlfn.IFNA(VLOOKUP(D3929,states!A$2:C$10,3,FALSE),1))</f>
        <v>51</v>
      </c>
      <c r="AB3929" t="str">
        <f>IF(V3929="","",V3929)</f>
        <v/>
      </c>
      <c r="AC3929" s="2" t="str">
        <f>_xlfn.IFNA(VLOOKUP(D3929,states!A$2:C$10,2,FALSE),"XX")</f>
        <v>A</v>
      </c>
      <c r="AD3929">
        <f>E3929</f>
        <v>0</v>
      </c>
      <c r="AE3929">
        <f>_xlfn.IFNA(VLOOKUP(D3929,states!A$2:D$10,4,FALSE),0)</f>
        <v>2</v>
      </c>
      <c r="AF3929">
        <v>0.5</v>
      </c>
      <c r="AG3929">
        <f>IF(AE3929=0,AF3929,IF(AE3929=1,IF(F3929=0.5,0.5,IF(H3929=1,0.5,1.5)),IF(F3929=0.5,0.5,IF(H3929=1,2.5,1.5))))</f>
        <v>2.5</v>
      </c>
      <c r="AH3929" s="7">
        <f>IF(AC3929="XX",0,1/C3929^(1/5)*IF(E3929=0,100,1)/(E3929+1)^(1/4))</f>
        <v>236.80168996892726</v>
      </c>
    </row>
    <row r="3930" spans="1:34">
      <c r="A3930">
        <v>3885</v>
      </c>
      <c r="B3930" s="1">
        <v>20289.4679</v>
      </c>
      <c r="C3930" s="6">
        <v>5.0000000000000001E-3</v>
      </c>
      <c r="D3930" t="s">
        <v>3</v>
      </c>
      <c r="E3930">
        <v>0</v>
      </c>
      <c r="F3930">
        <v>6.5</v>
      </c>
      <c r="G3930" t="s">
        <v>2</v>
      </c>
      <c r="H3930">
        <v>1</v>
      </c>
      <c r="I3930" t="s">
        <v>0</v>
      </c>
      <c r="J3930">
        <v>1</v>
      </c>
      <c r="K3930">
        <v>7.5</v>
      </c>
      <c r="L3930" t="s">
        <v>2</v>
      </c>
      <c r="M3930">
        <v>1</v>
      </c>
      <c r="N3930" t="s">
        <v>3941</v>
      </c>
      <c r="O3930">
        <v>1</v>
      </c>
      <c r="P3930" t="str">
        <f>D3930&amp;"-"&amp;F3930&amp;"-"&amp;G3930&amp;"-"&amp;E3930&amp;"-"&amp;H3930</f>
        <v>A2Delta-6.5-f-0-1</v>
      </c>
      <c r="Q3930" t="str">
        <f>I3930&amp;"-"&amp;K3930&amp;"-"&amp;L3930&amp;"-"&amp;J3930&amp;"-"&amp;M3930</f>
        <v>X2Pi-7.5-f-1-1</v>
      </c>
      <c r="R3930">
        <f>B3930+S3930</f>
        <v>23768.552395896</v>
      </c>
      <c r="S3930">
        <f>_xlfn.IFNA(VLOOKUP(Q3930,'MARVEL-X'!A$2:I$1400,7,FALSE),VLOOKUP(Q3930,MARVEL!A$2:J$1522,10,FALSE))</f>
        <v>3479.0844958960001</v>
      </c>
      <c r="T3930">
        <f>IF(P3930=P3929,R3930+T3929,R3930)</f>
        <v>47537.095071097996</v>
      </c>
      <c r="U3930">
        <f>IF(P3930=P3929,1+U3929,1)</f>
        <v>2</v>
      </c>
      <c r="V3930" t="str">
        <f t="shared" si="61"/>
        <v/>
      </c>
      <c r="W3930" t="str">
        <f>IF(V3930="","",IF(ABS(V3930-R3930)&gt;W$1,ABS(V3930-R3930),""))</f>
        <v/>
      </c>
      <c r="X3930" t="str">
        <f>Y3930&amp;"-"&amp;Z3930&amp;"-"&amp;AC3930&amp;"-"&amp;AD3930&amp;"-"&amp;AG3930</f>
        <v>6.5-f-A-0-2.5</v>
      </c>
      <c r="Y3930">
        <f>F3930</f>
        <v>6.5</v>
      </c>
      <c r="Z3930" s="2" t="str">
        <f>G3930</f>
        <v>f</v>
      </c>
      <c r="AA3930">
        <f>_xlfn.IFNA(VLOOKUP(X3930,'duo-out'!A$2:Q$5000,5,FALSE),E3930+10*(H3930-1)+1+_xlfn.IFNA(VLOOKUP(D3930,states!A$2:C$10,3,FALSE),1))</f>
        <v>51</v>
      </c>
      <c r="AB3930" t="str">
        <f>IF(V3930="","",V3930)</f>
        <v/>
      </c>
      <c r="AC3930" s="2" t="str">
        <f>_xlfn.IFNA(VLOOKUP(D3930,states!A$2:C$10,2,FALSE),"XX")</f>
        <v>A</v>
      </c>
      <c r="AD3930">
        <f>E3930</f>
        <v>0</v>
      </c>
      <c r="AE3930">
        <f>_xlfn.IFNA(VLOOKUP(D3930,states!A$2:D$10,4,FALSE),0)</f>
        <v>2</v>
      </c>
      <c r="AF3930">
        <v>0.5</v>
      </c>
      <c r="AG3930">
        <f>IF(AE3930=0,AF3930,IF(AE3930=1,IF(F3930=0.5,0.5,IF(H3930=1,0.5,1.5)),IF(F3930=0.5,0.5,IF(H3930=1,2.5,1.5))))</f>
        <v>2.5</v>
      </c>
      <c r="AH3930" s="7">
        <f>IF(AC3930="XX",0,1/C3930^(1/5)*IF(E3930=0,100,1)/(E3930+1)^(1/4))</f>
        <v>288.53998118144267</v>
      </c>
    </row>
    <row r="3931" spans="1:34">
      <c r="A3931">
        <v>3850</v>
      </c>
      <c r="B3931" s="1">
        <v>20476.980800000001</v>
      </c>
      <c r="C3931" s="6">
        <v>5.0000000000000001E-3</v>
      </c>
      <c r="D3931" t="s">
        <v>3</v>
      </c>
      <c r="E3931">
        <v>0</v>
      </c>
      <c r="F3931">
        <v>6.5</v>
      </c>
      <c r="G3931" t="s">
        <v>2</v>
      </c>
      <c r="H3931">
        <v>1</v>
      </c>
      <c r="I3931" t="s">
        <v>0</v>
      </c>
      <c r="J3931">
        <v>1</v>
      </c>
      <c r="K3931">
        <v>6.5</v>
      </c>
      <c r="L3931" t="s">
        <v>1</v>
      </c>
      <c r="M3931">
        <v>1</v>
      </c>
      <c r="N3931" t="s">
        <v>3906</v>
      </c>
      <c r="O3931">
        <v>1</v>
      </c>
      <c r="P3931" t="str">
        <f>D3931&amp;"-"&amp;F3931&amp;"-"&amp;G3931&amp;"-"&amp;E3931&amp;"-"&amp;H3931</f>
        <v>A2Delta-6.5-f-0-1</v>
      </c>
      <c r="Q3931" t="str">
        <f>I3931&amp;"-"&amp;K3931&amp;"-"&amp;L3931&amp;"-"&amp;J3931&amp;"-"&amp;M3931</f>
        <v>X2Pi-6.5-e-1-1</v>
      </c>
      <c r="R3931">
        <f>B3931+S3931</f>
        <v>23768.552173651002</v>
      </c>
      <c r="S3931">
        <f>_xlfn.IFNA(VLOOKUP(Q3931,'MARVEL-X'!A$2:I$1400,7,FALSE),VLOOKUP(Q3931,MARVEL!A$2:J$1522,10,FALSE))</f>
        <v>3291.5713736510002</v>
      </c>
      <c r="T3931">
        <f>IF(P3931=P3930,R3931+T3930,R3931)</f>
        <v>71305.647244748994</v>
      </c>
      <c r="U3931">
        <f>IF(P3931=P3930,1+U3930,1)</f>
        <v>3</v>
      </c>
      <c r="V3931" t="str">
        <f t="shared" si="61"/>
        <v/>
      </c>
      <c r="W3931" t="str">
        <f>IF(V3931="","",IF(ABS(V3931-R3931)&gt;W$1,ABS(V3931-R3931),""))</f>
        <v/>
      </c>
      <c r="X3931" t="str">
        <f>Y3931&amp;"-"&amp;Z3931&amp;"-"&amp;AC3931&amp;"-"&amp;AD3931&amp;"-"&amp;AG3931</f>
        <v>6.5-f-A-0-2.5</v>
      </c>
      <c r="Y3931">
        <f>F3931</f>
        <v>6.5</v>
      </c>
      <c r="Z3931" s="2" t="str">
        <f>G3931</f>
        <v>f</v>
      </c>
      <c r="AA3931">
        <f>_xlfn.IFNA(VLOOKUP(X3931,'duo-out'!A$2:Q$5000,5,FALSE),E3931+10*(H3931-1)+1+_xlfn.IFNA(VLOOKUP(D3931,states!A$2:C$10,3,FALSE),1))</f>
        <v>51</v>
      </c>
      <c r="AB3931" t="str">
        <f>IF(V3931="","",V3931)</f>
        <v/>
      </c>
      <c r="AC3931" s="2" t="str">
        <f>_xlfn.IFNA(VLOOKUP(D3931,states!A$2:C$10,2,FALSE),"XX")</f>
        <v>A</v>
      </c>
      <c r="AD3931">
        <f>E3931</f>
        <v>0</v>
      </c>
      <c r="AE3931">
        <f>_xlfn.IFNA(VLOOKUP(D3931,states!A$2:D$10,4,FALSE),0)</f>
        <v>2</v>
      </c>
      <c r="AF3931">
        <v>0.5</v>
      </c>
      <c r="AG3931">
        <f>IF(AE3931=0,AF3931,IF(AE3931=1,IF(F3931=0.5,0.5,IF(H3931=1,0.5,1.5)),IF(F3931=0.5,0.5,IF(H3931=1,2.5,1.5))))</f>
        <v>2.5</v>
      </c>
      <c r="AH3931" s="7">
        <f>IF(AC3931="XX",0,1/C3931^(1/5)*IF(E3931=0,100,1)/(E3931+1)^(1/4))</f>
        <v>288.53998118144267</v>
      </c>
    </row>
    <row r="3932" spans="1:34">
      <c r="A3932">
        <v>3840</v>
      </c>
      <c r="B3932" s="1">
        <v>20640.7048</v>
      </c>
      <c r="C3932" s="6">
        <v>5.0000000000000001E-3</v>
      </c>
      <c r="D3932" t="s">
        <v>3</v>
      </c>
      <c r="E3932">
        <v>0</v>
      </c>
      <c r="F3932">
        <v>6.5</v>
      </c>
      <c r="G3932" t="s">
        <v>2</v>
      </c>
      <c r="H3932">
        <v>1</v>
      </c>
      <c r="I3932" t="s">
        <v>0</v>
      </c>
      <c r="J3932">
        <v>1</v>
      </c>
      <c r="K3932">
        <v>5.5</v>
      </c>
      <c r="L3932" t="s">
        <v>2</v>
      </c>
      <c r="M3932">
        <v>1</v>
      </c>
      <c r="N3932" t="s">
        <v>3896</v>
      </c>
      <c r="O3932">
        <v>1</v>
      </c>
      <c r="P3932" t="str">
        <f>D3932&amp;"-"&amp;F3932&amp;"-"&amp;G3932&amp;"-"&amp;E3932&amp;"-"&amp;H3932</f>
        <v>A2Delta-6.5-f-0-1</v>
      </c>
      <c r="Q3932" t="str">
        <f>I3932&amp;"-"&amp;K3932&amp;"-"&amp;L3932&amp;"-"&amp;J3932&amp;"-"&amp;M3932</f>
        <v>X2Pi-5.5-f-1-1</v>
      </c>
      <c r="R3932">
        <f>B3932+S3932</f>
        <v>23768.550126845999</v>
      </c>
      <c r="S3932">
        <f>_xlfn.IFNA(VLOOKUP(Q3932,'MARVEL-X'!A$2:I$1400,7,FALSE),VLOOKUP(Q3932,MARVEL!A$2:J$1522,10,FALSE))</f>
        <v>3127.8453268459998</v>
      </c>
      <c r="T3932">
        <f>IF(P3932=P3931,R3932+T3931,R3932)</f>
        <v>95074.197371594986</v>
      </c>
      <c r="U3932">
        <f>IF(P3932=P3931,1+U3931,1)</f>
        <v>4</v>
      </c>
      <c r="V3932" t="str">
        <f t="shared" si="61"/>
        <v/>
      </c>
      <c r="W3932" t="str">
        <f>IF(V3932="","",IF(ABS(V3932-R3932)&gt;W$1,ABS(V3932-R3932),""))</f>
        <v/>
      </c>
      <c r="X3932" t="str">
        <f>Y3932&amp;"-"&amp;Z3932&amp;"-"&amp;AC3932&amp;"-"&amp;AD3932&amp;"-"&amp;AG3932</f>
        <v>6.5-f-A-0-2.5</v>
      </c>
      <c r="Y3932">
        <f>F3932</f>
        <v>6.5</v>
      </c>
      <c r="Z3932" s="2" t="str">
        <f>G3932</f>
        <v>f</v>
      </c>
      <c r="AA3932">
        <f>_xlfn.IFNA(VLOOKUP(X3932,'duo-out'!A$2:Q$5000,5,FALSE),E3932+10*(H3932-1)+1+_xlfn.IFNA(VLOOKUP(D3932,states!A$2:C$10,3,FALSE),1))</f>
        <v>51</v>
      </c>
      <c r="AB3932" t="str">
        <f>IF(V3932="","",V3932)</f>
        <v/>
      </c>
      <c r="AC3932" s="2" t="str">
        <f>_xlfn.IFNA(VLOOKUP(D3932,states!A$2:C$10,2,FALSE),"XX")</f>
        <v>A</v>
      </c>
      <c r="AD3932">
        <f>E3932</f>
        <v>0</v>
      </c>
      <c r="AE3932">
        <f>_xlfn.IFNA(VLOOKUP(D3932,states!A$2:D$10,4,FALSE),0)</f>
        <v>2</v>
      </c>
      <c r="AF3932">
        <v>0.5</v>
      </c>
      <c r="AG3932">
        <f>IF(AE3932=0,AF3932,IF(AE3932=1,IF(F3932=0.5,0.5,IF(H3932=1,0.5,1.5)),IF(F3932=0.5,0.5,IF(H3932=1,2.5,1.5))))</f>
        <v>2.5</v>
      </c>
      <c r="AH3932" s="7">
        <f>IF(AC3932="XX",0,1/C3932^(1/5)*IF(E3932=0,100,1)/(E3932+1)^(1/4))</f>
        <v>288.53998118144267</v>
      </c>
    </row>
    <row r="3933" spans="1:34">
      <c r="A3933">
        <v>3193</v>
      </c>
      <c r="B3933" s="1">
        <v>23187.648499999999</v>
      </c>
      <c r="C3933" s="6">
        <v>0.01</v>
      </c>
      <c r="D3933" t="s">
        <v>3</v>
      </c>
      <c r="E3933">
        <v>0</v>
      </c>
      <c r="F3933">
        <v>6.5</v>
      </c>
      <c r="G3933" t="s">
        <v>2</v>
      </c>
      <c r="H3933">
        <v>1</v>
      </c>
      <c r="I3933" t="s">
        <v>0</v>
      </c>
      <c r="J3933">
        <v>0</v>
      </c>
      <c r="K3933">
        <v>6.5</v>
      </c>
      <c r="L3933" t="s">
        <v>1</v>
      </c>
      <c r="M3933">
        <v>1</v>
      </c>
      <c r="N3933" t="s">
        <v>3249</v>
      </c>
      <c r="O3933">
        <v>1</v>
      </c>
      <c r="P3933" t="str">
        <f>D3933&amp;"-"&amp;F3933&amp;"-"&amp;G3933&amp;"-"&amp;E3933&amp;"-"&amp;H3933</f>
        <v>A2Delta-6.5-f-0-1</v>
      </c>
      <c r="Q3933" t="str">
        <f>I3933&amp;"-"&amp;K3933&amp;"-"&amp;L3933&amp;"-"&amp;J3933&amp;"-"&amp;M3933</f>
        <v>X2Pi-6.5-e-0-1</v>
      </c>
      <c r="R3933">
        <f>B3933+S3933</f>
        <v>23768.545548014998</v>
      </c>
      <c r="S3933">
        <f>_xlfn.IFNA(VLOOKUP(Q3933,'MARVEL-X'!A$2:I$1400,7,FALSE),VLOOKUP(Q3933,MARVEL!A$2:J$1522,10,FALSE))</f>
        <v>580.897048015</v>
      </c>
      <c r="T3933">
        <f>IF(P3933=P3932,R3933+T3932,R3933)</f>
        <v>118842.74291960998</v>
      </c>
      <c r="U3933">
        <f>IF(P3933=P3932,1+U3932,1)</f>
        <v>5</v>
      </c>
      <c r="V3933" t="str">
        <f t="shared" si="61"/>
        <v/>
      </c>
      <c r="W3933" t="str">
        <f>IF(V3933="","",IF(ABS(V3933-R3933)&gt;W$1,ABS(V3933-R3933),""))</f>
        <v/>
      </c>
      <c r="X3933" t="str">
        <f>Y3933&amp;"-"&amp;Z3933&amp;"-"&amp;AC3933&amp;"-"&amp;AD3933&amp;"-"&amp;AG3933</f>
        <v>6.5-f-A-0-2.5</v>
      </c>
      <c r="Y3933">
        <f>F3933</f>
        <v>6.5</v>
      </c>
      <c r="Z3933" s="2" t="str">
        <f>G3933</f>
        <v>f</v>
      </c>
      <c r="AA3933">
        <f>_xlfn.IFNA(VLOOKUP(X3933,'duo-out'!A$2:Q$5000,5,FALSE),E3933+10*(H3933-1)+1+_xlfn.IFNA(VLOOKUP(D3933,states!A$2:C$10,3,FALSE),1))</f>
        <v>51</v>
      </c>
      <c r="AB3933" t="str">
        <f>IF(V3933="","",V3933)</f>
        <v/>
      </c>
      <c r="AC3933" s="2" t="str">
        <f>_xlfn.IFNA(VLOOKUP(D3933,states!A$2:C$10,2,FALSE),"XX")</f>
        <v>A</v>
      </c>
      <c r="AD3933">
        <f>E3933</f>
        <v>0</v>
      </c>
      <c r="AE3933">
        <f>_xlfn.IFNA(VLOOKUP(D3933,states!A$2:D$10,4,FALSE),0)</f>
        <v>2</v>
      </c>
      <c r="AF3933">
        <v>0.5</v>
      </c>
      <c r="AG3933">
        <f>IF(AE3933=0,AF3933,IF(AE3933=1,IF(F3933=0.5,0.5,IF(H3933=1,0.5,1.5)),IF(F3933=0.5,0.5,IF(H3933=1,2.5,1.5))))</f>
        <v>2.5</v>
      </c>
      <c r="AH3933" s="7">
        <f>IF(AC3933="XX",0,1/C3933^(1/5)*IF(E3933=0,100,1)/(E3933+1)^(1/4))</f>
        <v>251.188643150958</v>
      </c>
    </row>
    <row r="3934" spans="1:34">
      <c r="A3934">
        <v>3170</v>
      </c>
      <c r="B3934" s="1">
        <v>23357.767500000002</v>
      </c>
      <c r="C3934" s="6">
        <v>5.0000000000000001E-3</v>
      </c>
      <c r="D3934" t="s">
        <v>3</v>
      </c>
      <c r="E3934">
        <v>0</v>
      </c>
      <c r="F3934">
        <v>6.5</v>
      </c>
      <c r="G3934" t="s">
        <v>2</v>
      </c>
      <c r="H3934">
        <v>1</v>
      </c>
      <c r="I3934" t="s">
        <v>0</v>
      </c>
      <c r="J3934">
        <v>0</v>
      </c>
      <c r="K3934">
        <v>5.5</v>
      </c>
      <c r="L3934" t="s">
        <v>2</v>
      </c>
      <c r="M3934">
        <v>1</v>
      </c>
      <c r="N3934" t="s">
        <v>3226</v>
      </c>
      <c r="O3934">
        <v>1</v>
      </c>
      <c r="P3934" t="str">
        <f>D3934&amp;"-"&amp;F3934&amp;"-"&amp;G3934&amp;"-"&amp;E3934&amp;"-"&amp;H3934</f>
        <v>A2Delta-6.5-f-0-1</v>
      </c>
      <c r="Q3934" t="str">
        <f>I3934&amp;"-"&amp;K3934&amp;"-"&amp;L3934&amp;"-"&amp;J3934&amp;"-"&amp;M3934</f>
        <v>X2Pi-5.5-f-0-1</v>
      </c>
      <c r="R3934">
        <f>B3934+S3934</f>
        <v>23768.553510875001</v>
      </c>
      <c r="S3934">
        <f>_xlfn.IFNA(VLOOKUP(Q3934,'MARVEL-X'!A$2:I$1400,7,FALSE),VLOOKUP(Q3934,MARVEL!A$2:J$1522,10,FALSE))</f>
        <v>410.78601087499999</v>
      </c>
      <c r="T3934">
        <f>IF(P3934=P3933,R3934+T3933,R3934)</f>
        <v>142611.29643048497</v>
      </c>
      <c r="U3934">
        <f>IF(P3934=P3933,1+U3933,1)</f>
        <v>6</v>
      </c>
      <c r="V3934" t="str">
        <f t="shared" si="61"/>
        <v/>
      </c>
      <c r="W3934" t="str">
        <f>IF(V3934="","",IF(ABS(V3934-R3934)&gt;W$1,ABS(V3934-R3934),""))</f>
        <v/>
      </c>
      <c r="X3934" t="str">
        <f>Y3934&amp;"-"&amp;Z3934&amp;"-"&amp;AC3934&amp;"-"&amp;AD3934&amp;"-"&amp;AG3934</f>
        <v>6.5-f-A-0-2.5</v>
      </c>
      <c r="Y3934">
        <f>F3934</f>
        <v>6.5</v>
      </c>
      <c r="Z3934" s="2" t="str">
        <f>G3934</f>
        <v>f</v>
      </c>
      <c r="AA3934">
        <f>_xlfn.IFNA(VLOOKUP(X3934,'duo-out'!A$2:Q$5000,5,FALSE),E3934+10*(H3934-1)+1+_xlfn.IFNA(VLOOKUP(D3934,states!A$2:C$10,3,FALSE),1))</f>
        <v>51</v>
      </c>
      <c r="AB3934" t="str">
        <f>IF(V3934="","",V3934)</f>
        <v/>
      </c>
      <c r="AC3934" s="2" t="str">
        <f>_xlfn.IFNA(VLOOKUP(D3934,states!A$2:C$10,2,FALSE),"XX")</f>
        <v>A</v>
      </c>
      <c r="AD3934">
        <f>E3934</f>
        <v>0</v>
      </c>
      <c r="AE3934">
        <f>_xlfn.IFNA(VLOOKUP(D3934,states!A$2:D$10,4,FALSE),0)</f>
        <v>2</v>
      </c>
      <c r="AF3934">
        <v>0.5</v>
      </c>
      <c r="AG3934">
        <f>IF(AE3934=0,AF3934,IF(AE3934=1,IF(F3934=0.5,0.5,IF(H3934=1,0.5,1.5)),IF(F3934=0.5,0.5,IF(H3934=1,2.5,1.5))))</f>
        <v>2.5</v>
      </c>
      <c r="AH3934" s="7">
        <f>IF(AC3934="XX",0,1/C3934^(1/5)*IF(E3934=0,100,1)/(E3934+1)^(1/4))</f>
        <v>288.53998118144267</v>
      </c>
    </row>
    <row r="3935" spans="1:34">
      <c r="A3935">
        <v>3291</v>
      </c>
      <c r="B3935" s="1">
        <v>22994.6459</v>
      </c>
      <c r="C3935" s="6">
        <v>1.55E-2</v>
      </c>
      <c r="D3935" t="s">
        <v>3</v>
      </c>
      <c r="E3935">
        <v>0</v>
      </c>
      <c r="F3935">
        <v>6.5</v>
      </c>
      <c r="G3935" t="s">
        <v>2</v>
      </c>
      <c r="H3935">
        <v>1</v>
      </c>
      <c r="I3935" t="s">
        <v>0</v>
      </c>
      <c r="J3935">
        <v>0</v>
      </c>
      <c r="K3935">
        <v>6.5</v>
      </c>
      <c r="L3935" t="s">
        <v>1</v>
      </c>
      <c r="M3935">
        <v>2</v>
      </c>
      <c r="N3935" t="s">
        <v>3347</v>
      </c>
      <c r="O3935">
        <v>1</v>
      </c>
      <c r="P3935" t="str">
        <f>D3935&amp;"-"&amp;F3935&amp;"-"&amp;G3935&amp;"-"&amp;E3935&amp;"-"&amp;H3935</f>
        <v>A2Delta-6.5-f-0-1</v>
      </c>
      <c r="Q3935" t="str">
        <f>I3935&amp;"-"&amp;K3935&amp;"-"&amp;L3935&amp;"-"&amp;J3935&amp;"-"&amp;M3935</f>
        <v>X2Pi-6.5-e-0-2</v>
      </c>
      <c r="R3935">
        <f>B3935+S3935</f>
        <v>23768.565572902</v>
      </c>
      <c r="S3935">
        <f>_xlfn.IFNA(VLOOKUP(Q3935,'MARVEL-X'!A$2:I$1400,7,FALSE),VLOOKUP(Q3935,MARVEL!A$2:J$1522,10,FALSE))</f>
        <v>773.919672902</v>
      </c>
      <c r="T3935">
        <f>IF(P3935=P3934,R3935+T3934,R3935)</f>
        <v>166379.86200338698</v>
      </c>
      <c r="U3935">
        <f>IF(P3935=P3934,1+U3934,1)</f>
        <v>7</v>
      </c>
      <c r="V3935" t="str">
        <f t="shared" si="61"/>
        <v/>
      </c>
      <c r="W3935" t="str">
        <f>IF(V3935="","",IF(ABS(V3935-R3935)&gt;W$1,ABS(V3935-R3935),""))</f>
        <v/>
      </c>
      <c r="X3935" t="str">
        <f>Y3935&amp;"-"&amp;Z3935&amp;"-"&amp;AC3935&amp;"-"&amp;AD3935&amp;"-"&amp;AG3935</f>
        <v>6.5-f-A-0-2.5</v>
      </c>
      <c r="Y3935">
        <f>F3935</f>
        <v>6.5</v>
      </c>
      <c r="Z3935" s="2" t="str">
        <f>G3935</f>
        <v>f</v>
      </c>
      <c r="AA3935">
        <f>_xlfn.IFNA(VLOOKUP(X3935,'duo-out'!A$2:Q$5000,5,FALSE),E3935+10*(H3935-1)+1+_xlfn.IFNA(VLOOKUP(D3935,states!A$2:C$10,3,FALSE),1))</f>
        <v>51</v>
      </c>
      <c r="AB3935" t="str">
        <f>IF(V3935="","",V3935)</f>
        <v/>
      </c>
      <c r="AC3935" s="2" t="str">
        <f>_xlfn.IFNA(VLOOKUP(D3935,states!A$2:C$10,2,FALSE),"XX")</f>
        <v>A</v>
      </c>
      <c r="AD3935">
        <f>E3935</f>
        <v>0</v>
      </c>
      <c r="AE3935">
        <f>_xlfn.IFNA(VLOOKUP(D3935,states!A$2:D$10,4,FALSE),0)</f>
        <v>2</v>
      </c>
      <c r="AF3935">
        <v>0.5</v>
      </c>
      <c r="AG3935">
        <f>IF(AE3935=0,AF3935,IF(AE3935=1,IF(F3935=0.5,0.5,IF(H3935=1,0.5,1.5)),IF(F3935=0.5,0.5,IF(H3935=1,2.5,1.5))))</f>
        <v>2.5</v>
      </c>
      <c r="AH3935" s="7">
        <f>IF(AC3935="XX",0,1/C3935^(1/5)*IF(E3935=0,100,1)/(E3935+1)^(1/4))</f>
        <v>230.10902929152559</v>
      </c>
    </row>
    <row r="3936" spans="1:34">
      <c r="A3936">
        <v>3286</v>
      </c>
      <c r="B3936" s="1">
        <v>23189.605200000002</v>
      </c>
      <c r="C3936" s="6">
        <v>4.0930000000000001E-2</v>
      </c>
      <c r="D3936" t="s">
        <v>3</v>
      </c>
      <c r="E3936">
        <v>0</v>
      </c>
      <c r="F3936">
        <v>6.5</v>
      </c>
      <c r="G3936" t="s">
        <v>2</v>
      </c>
      <c r="H3936">
        <v>1</v>
      </c>
      <c r="I3936" t="s">
        <v>0</v>
      </c>
      <c r="J3936">
        <v>0</v>
      </c>
      <c r="K3936">
        <v>5.5</v>
      </c>
      <c r="L3936" t="s">
        <v>2</v>
      </c>
      <c r="M3936">
        <v>2</v>
      </c>
      <c r="N3936" t="s">
        <v>3342</v>
      </c>
      <c r="O3936">
        <v>1</v>
      </c>
      <c r="P3936" t="str">
        <f>D3936&amp;"-"&amp;F3936&amp;"-"&amp;G3936&amp;"-"&amp;E3936&amp;"-"&amp;H3936</f>
        <v>A2Delta-6.5-f-0-1</v>
      </c>
      <c r="Q3936" t="str">
        <f>I3936&amp;"-"&amp;K3936&amp;"-"&amp;L3936&amp;"-"&amp;J3936&amp;"-"&amp;M3936</f>
        <v>X2Pi-5.5-f-0-2</v>
      </c>
      <c r="R3936">
        <f>B3936+S3936</f>
        <v>23768.586085584</v>
      </c>
      <c r="S3936">
        <f>_xlfn.IFNA(VLOOKUP(Q3936,'MARVEL-X'!A$2:I$1400,7,FALSE),VLOOKUP(Q3936,MARVEL!A$2:J$1522,10,FALSE))</f>
        <v>578.98088558400002</v>
      </c>
      <c r="T3936">
        <f>IF(P3936=P3935,R3936+T3935,R3936)</f>
        <v>190148.44808897097</v>
      </c>
      <c r="U3936">
        <f>IF(P3936=P3935,1+U3935,1)</f>
        <v>8</v>
      </c>
      <c r="V3936" t="str">
        <f t="shared" si="61"/>
        <v/>
      </c>
      <c r="W3936" t="str">
        <f>IF(V3936="","",IF(ABS(V3936-R3936)&gt;W$1,ABS(V3936-R3936),""))</f>
        <v/>
      </c>
      <c r="X3936" t="str">
        <f>Y3936&amp;"-"&amp;Z3936&amp;"-"&amp;AC3936&amp;"-"&amp;AD3936&amp;"-"&amp;AG3936</f>
        <v>6.5-f-A-0-2.5</v>
      </c>
      <c r="Y3936">
        <f>F3936</f>
        <v>6.5</v>
      </c>
      <c r="Z3936" s="2" t="str">
        <f>G3936</f>
        <v>f</v>
      </c>
      <c r="AA3936">
        <f>_xlfn.IFNA(VLOOKUP(X3936,'duo-out'!A$2:Q$5000,5,FALSE),E3936+10*(H3936-1)+1+_xlfn.IFNA(VLOOKUP(D3936,states!A$2:C$10,3,FALSE),1))</f>
        <v>51</v>
      </c>
      <c r="AB3936" t="str">
        <f>IF(V3936="","",V3936)</f>
        <v/>
      </c>
      <c r="AC3936" s="2" t="str">
        <f>_xlfn.IFNA(VLOOKUP(D3936,states!A$2:C$10,2,FALSE),"XX")</f>
        <v>A</v>
      </c>
      <c r="AD3936">
        <f>E3936</f>
        <v>0</v>
      </c>
      <c r="AE3936">
        <f>_xlfn.IFNA(VLOOKUP(D3936,states!A$2:D$10,4,FALSE),0)</f>
        <v>2</v>
      </c>
      <c r="AF3936">
        <v>0.5</v>
      </c>
      <c r="AG3936">
        <f>IF(AE3936=0,AF3936,IF(AE3936=1,IF(F3936=0.5,0.5,IF(H3936=1,0.5,1.5)),IF(F3936=0.5,0.5,IF(H3936=1,2.5,1.5))))</f>
        <v>2.5</v>
      </c>
      <c r="AH3936" s="7">
        <f>IF(AC3936="XX",0,1/C3936^(1/5)*IF(E3936=0,100,1)/(E3936+1)^(1/4))</f>
        <v>189.49233661600064</v>
      </c>
    </row>
    <row r="3937" spans="1:34">
      <c r="A3937">
        <v>3263</v>
      </c>
      <c r="B3937" s="1">
        <v>22992.780200000001</v>
      </c>
      <c r="C3937" s="6">
        <v>3.8739999999999997E-2</v>
      </c>
      <c r="D3937" t="s">
        <v>3</v>
      </c>
      <c r="E3937">
        <v>0</v>
      </c>
      <c r="F3937">
        <v>6.5</v>
      </c>
      <c r="G3937" t="s">
        <v>2</v>
      </c>
      <c r="H3937">
        <v>1</v>
      </c>
      <c r="I3937" t="s">
        <v>0</v>
      </c>
      <c r="J3937">
        <v>0</v>
      </c>
      <c r="K3937">
        <v>7.5</v>
      </c>
      <c r="L3937" t="s">
        <v>2</v>
      </c>
      <c r="M3937">
        <v>1</v>
      </c>
      <c r="N3937" t="s">
        <v>3319</v>
      </c>
      <c r="O3937">
        <v>1</v>
      </c>
      <c r="P3937" t="str">
        <f>D3937&amp;"-"&amp;F3937&amp;"-"&amp;G3937&amp;"-"&amp;E3937&amp;"-"&amp;H3937</f>
        <v>A2Delta-6.5-f-0-1</v>
      </c>
      <c r="Q3937" t="str">
        <f>I3937&amp;"-"&amp;K3937&amp;"-"&amp;L3937&amp;"-"&amp;J3937&amp;"-"&amp;M3937</f>
        <v>X2Pi-7.5-f-0-1</v>
      </c>
      <c r="R3937">
        <f>B3937+S3937</f>
        <v>23768.521215448</v>
      </c>
      <c r="S3937">
        <f>_xlfn.IFNA(VLOOKUP(Q3937,'MARVEL-X'!A$2:I$1400,7,FALSE),VLOOKUP(Q3937,MARVEL!A$2:J$1522,10,FALSE))</f>
        <v>775.74101544799998</v>
      </c>
      <c r="T3937">
        <f>IF(P3937=P3936,R3937+T3936,R3937)</f>
        <v>213916.96930441898</v>
      </c>
      <c r="U3937">
        <f>IF(P3937=P3936,1+U3936,1)</f>
        <v>9</v>
      </c>
      <c r="V3937" t="str">
        <f t="shared" si="61"/>
        <v/>
      </c>
      <c r="W3937" t="str">
        <f>IF(V3937="","",IF(ABS(V3937-R3937)&gt;W$1,ABS(V3937-R3937),""))</f>
        <v/>
      </c>
      <c r="X3937" t="str">
        <f>Y3937&amp;"-"&amp;Z3937&amp;"-"&amp;AC3937&amp;"-"&amp;AD3937&amp;"-"&amp;AG3937</f>
        <v>6.5-f-A-0-2.5</v>
      </c>
      <c r="Y3937">
        <f>F3937</f>
        <v>6.5</v>
      </c>
      <c r="Z3937" s="2" t="str">
        <f>G3937</f>
        <v>f</v>
      </c>
      <c r="AA3937">
        <f>_xlfn.IFNA(VLOOKUP(X3937,'duo-out'!A$2:Q$5000,5,FALSE),E3937+10*(H3937-1)+1+_xlfn.IFNA(VLOOKUP(D3937,states!A$2:C$10,3,FALSE),1))</f>
        <v>51</v>
      </c>
      <c r="AB3937" t="str">
        <f>IF(V3937="","",V3937)</f>
        <v/>
      </c>
      <c r="AC3937" s="2" t="str">
        <f>_xlfn.IFNA(VLOOKUP(D3937,states!A$2:C$10,2,FALSE),"XX")</f>
        <v>A</v>
      </c>
      <c r="AD3937">
        <f>E3937</f>
        <v>0</v>
      </c>
      <c r="AE3937">
        <f>_xlfn.IFNA(VLOOKUP(D3937,states!A$2:D$10,4,FALSE),0)</f>
        <v>2</v>
      </c>
      <c r="AF3937">
        <v>0.5</v>
      </c>
      <c r="AG3937">
        <f>IF(AE3937=0,AF3937,IF(AE3937=1,IF(F3937=0.5,0.5,IF(H3937=1,0.5,1.5)),IF(F3937=0.5,0.5,IF(H3937=1,2.5,1.5))))</f>
        <v>2.5</v>
      </c>
      <c r="AH3937" s="7">
        <f>IF(AC3937="XX",0,1/C3937^(1/5)*IF(E3937=0,100,1)/(E3937+1)^(1/4))</f>
        <v>191.58789981742069</v>
      </c>
    </row>
    <row r="3938" spans="1:34">
      <c r="A3938">
        <v>2621</v>
      </c>
      <c r="B3938" s="1">
        <v>23187.6531</v>
      </c>
      <c r="C3938" s="6">
        <v>5.0000000000000001E-3</v>
      </c>
      <c r="D3938" t="s">
        <v>3</v>
      </c>
      <c r="E3938">
        <v>0</v>
      </c>
      <c r="F3938">
        <v>6.5</v>
      </c>
      <c r="G3938" t="s">
        <v>2</v>
      </c>
      <c r="H3938">
        <v>1</v>
      </c>
      <c r="I3938" t="s">
        <v>0</v>
      </c>
      <c r="J3938">
        <v>0</v>
      </c>
      <c r="K3938">
        <v>6.5</v>
      </c>
      <c r="L3938" t="s">
        <v>1</v>
      </c>
      <c r="M3938">
        <v>1</v>
      </c>
      <c r="N3938" t="s">
        <v>2677</v>
      </c>
      <c r="O3938">
        <v>1</v>
      </c>
      <c r="P3938" t="str">
        <f>D3938&amp;"-"&amp;F3938&amp;"-"&amp;G3938&amp;"-"&amp;E3938&amp;"-"&amp;H3938</f>
        <v>A2Delta-6.5-f-0-1</v>
      </c>
      <c r="Q3938" t="str">
        <f>I3938&amp;"-"&amp;K3938&amp;"-"&amp;L3938&amp;"-"&amp;J3938&amp;"-"&amp;M3938</f>
        <v>X2Pi-6.5-e-0-1</v>
      </c>
      <c r="R3938">
        <f>B3938+S3938</f>
        <v>23768.550148014998</v>
      </c>
      <c r="S3938">
        <f>_xlfn.IFNA(VLOOKUP(Q3938,'MARVEL-X'!A$2:I$1400,7,FALSE),VLOOKUP(Q3938,MARVEL!A$2:J$1522,10,FALSE))</f>
        <v>580.897048015</v>
      </c>
      <c r="T3938">
        <f>IF(P3938=P3937,R3938+T3937,R3938)</f>
        <v>237685.51945243397</v>
      </c>
      <c r="U3938">
        <f>IF(P3938=P3937,1+U3937,1)</f>
        <v>10</v>
      </c>
      <c r="V3938" t="str">
        <f t="shared" si="61"/>
        <v/>
      </c>
      <c r="W3938" t="str">
        <f>IF(V3938="","",IF(ABS(V3938-R3938)&gt;W$1,ABS(V3938-R3938),""))</f>
        <v/>
      </c>
      <c r="X3938" t="str">
        <f>Y3938&amp;"-"&amp;Z3938&amp;"-"&amp;AC3938&amp;"-"&amp;AD3938&amp;"-"&amp;AG3938</f>
        <v>6.5-f-A-0-2.5</v>
      </c>
      <c r="Y3938">
        <f>F3938</f>
        <v>6.5</v>
      </c>
      <c r="Z3938" s="2" t="str">
        <f>G3938</f>
        <v>f</v>
      </c>
      <c r="AA3938">
        <f>_xlfn.IFNA(VLOOKUP(X3938,'duo-out'!A$2:Q$5000,5,FALSE),E3938+10*(H3938-1)+1+_xlfn.IFNA(VLOOKUP(D3938,states!A$2:C$10,3,FALSE),1))</f>
        <v>51</v>
      </c>
      <c r="AB3938" t="str">
        <f>IF(V3938="","",V3938)</f>
        <v/>
      </c>
      <c r="AC3938" s="2" t="str">
        <f>_xlfn.IFNA(VLOOKUP(D3938,states!A$2:C$10,2,FALSE),"XX")</f>
        <v>A</v>
      </c>
      <c r="AD3938">
        <f>E3938</f>
        <v>0</v>
      </c>
      <c r="AE3938">
        <f>_xlfn.IFNA(VLOOKUP(D3938,states!A$2:D$10,4,FALSE),0)</f>
        <v>2</v>
      </c>
      <c r="AF3938">
        <v>0.5</v>
      </c>
      <c r="AG3938">
        <f>IF(AE3938=0,AF3938,IF(AE3938=1,IF(F3938=0.5,0.5,IF(H3938=1,0.5,1.5)),IF(F3938=0.5,0.5,IF(H3938=1,2.5,1.5))))</f>
        <v>2.5</v>
      </c>
      <c r="AH3938" s="7">
        <f>IF(AC3938="XX",0,1/C3938^(1/5)*IF(E3938=0,100,1)/(E3938+1)^(1/4))</f>
        <v>288.53998118144267</v>
      </c>
    </row>
    <row r="3939" spans="1:34">
      <c r="A3939">
        <v>2719</v>
      </c>
      <c r="B3939" s="1">
        <v>22992.797600000002</v>
      </c>
      <c r="C3939" s="6">
        <v>1.6750000000000001E-2</v>
      </c>
      <c r="D3939" t="s">
        <v>3</v>
      </c>
      <c r="E3939">
        <v>0</v>
      </c>
      <c r="F3939">
        <v>6.5</v>
      </c>
      <c r="G3939" t="s">
        <v>2</v>
      </c>
      <c r="H3939">
        <v>1</v>
      </c>
      <c r="I3939" t="s">
        <v>0</v>
      </c>
      <c r="J3939">
        <v>0</v>
      </c>
      <c r="K3939">
        <v>7.5</v>
      </c>
      <c r="L3939" t="s">
        <v>2</v>
      </c>
      <c r="M3939">
        <v>1</v>
      </c>
      <c r="N3939" t="s">
        <v>2775</v>
      </c>
      <c r="O3939">
        <v>1</v>
      </c>
      <c r="P3939" t="str">
        <f>D3939&amp;"-"&amp;F3939&amp;"-"&amp;G3939&amp;"-"&amp;E3939&amp;"-"&amp;H3939</f>
        <v>A2Delta-6.5-f-0-1</v>
      </c>
      <c r="Q3939" t="str">
        <f>I3939&amp;"-"&amp;K3939&amp;"-"&amp;L3939&amp;"-"&amp;J3939&amp;"-"&amp;M3939</f>
        <v>X2Pi-7.5-f-0-1</v>
      </c>
      <c r="R3939">
        <f>B3939+S3939</f>
        <v>23768.538615448</v>
      </c>
      <c r="S3939">
        <f>_xlfn.IFNA(VLOOKUP(Q3939,'MARVEL-X'!A$2:I$1400,7,FALSE),VLOOKUP(Q3939,MARVEL!A$2:J$1522,10,FALSE))</f>
        <v>775.74101544799998</v>
      </c>
      <c r="T3939">
        <f>IF(P3939=P3938,R3939+T3938,R3939)</f>
        <v>261454.05806788197</v>
      </c>
      <c r="U3939">
        <f>IF(P3939=P3938,1+U3938,1)</f>
        <v>11</v>
      </c>
      <c r="V3939" t="str">
        <f t="shared" si="61"/>
        <v/>
      </c>
      <c r="W3939" t="str">
        <f>IF(V3939="","",IF(ABS(V3939-R3939)&gt;W$1,ABS(V3939-R3939),""))</f>
        <v/>
      </c>
      <c r="X3939" t="str">
        <f>Y3939&amp;"-"&amp;Z3939&amp;"-"&amp;AC3939&amp;"-"&amp;AD3939&amp;"-"&amp;AG3939</f>
        <v>6.5-f-A-0-2.5</v>
      </c>
      <c r="Y3939">
        <f>F3939</f>
        <v>6.5</v>
      </c>
      <c r="Z3939" s="2" t="str">
        <f>G3939</f>
        <v>f</v>
      </c>
      <c r="AA3939">
        <f>_xlfn.IFNA(VLOOKUP(X3939,'duo-out'!A$2:Q$5000,5,FALSE),E3939+10*(H3939-1)+1+_xlfn.IFNA(VLOOKUP(D3939,states!A$2:C$10,3,FALSE),1))</f>
        <v>51</v>
      </c>
      <c r="AB3939" t="str">
        <f>IF(V3939="","",V3939)</f>
        <v/>
      </c>
      <c r="AC3939" s="2" t="str">
        <f>_xlfn.IFNA(VLOOKUP(D3939,states!A$2:C$10,2,FALSE),"XX")</f>
        <v>A</v>
      </c>
      <c r="AD3939">
        <f>E3939</f>
        <v>0</v>
      </c>
      <c r="AE3939">
        <f>_xlfn.IFNA(VLOOKUP(D3939,states!A$2:D$10,4,FALSE),0)</f>
        <v>2</v>
      </c>
      <c r="AF3939">
        <v>0.5</v>
      </c>
      <c r="AG3939">
        <f>IF(AE3939=0,AF3939,IF(AE3939=1,IF(F3939=0.5,0.5,IF(H3939=1,0.5,1.5)),IF(F3939=0.5,0.5,IF(H3939=1,2.5,1.5))))</f>
        <v>2.5</v>
      </c>
      <c r="AH3939" s="7">
        <f>IF(AC3939="XX",0,1/C3939^(1/5)*IF(E3939=0,100,1)/(E3939+1)^(1/4))</f>
        <v>226.56720010623616</v>
      </c>
    </row>
    <row r="3940" spans="1:34">
      <c r="A3940">
        <v>2682</v>
      </c>
      <c r="B3940" s="1">
        <v>23357.767400000001</v>
      </c>
      <c r="C3940" s="6">
        <v>5.0000000000000001E-3</v>
      </c>
      <c r="D3940" t="s">
        <v>3</v>
      </c>
      <c r="E3940">
        <v>0</v>
      </c>
      <c r="F3940">
        <v>6.5</v>
      </c>
      <c r="G3940" t="s">
        <v>2</v>
      </c>
      <c r="H3940">
        <v>1</v>
      </c>
      <c r="I3940" t="s">
        <v>0</v>
      </c>
      <c r="J3940">
        <v>0</v>
      </c>
      <c r="K3940">
        <v>5.5</v>
      </c>
      <c r="L3940" t="s">
        <v>2</v>
      </c>
      <c r="M3940">
        <v>1</v>
      </c>
      <c r="N3940" t="s">
        <v>2738</v>
      </c>
      <c r="O3940">
        <v>1</v>
      </c>
      <c r="P3940" t="str">
        <f>D3940&amp;"-"&amp;F3940&amp;"-"&amp;G3940&amp;"-"&amp;E3940&amp;"-"&amp;H3940</f>
        <v>A2Delta-6.5-f-0-1</v>
      </c>
      <c r="Q3940" t="str">
        <f>I3940&amp;"-"&amp;K3940&amp;"-"&amp;L3940&amp;"-"&amp;J3940&amp;"-"&amp;M3940</f>
        <v>X2Pi-5.5-f-0-1</v>
      </c>
      <c r="R3940">
        <f>B3940+S3940</f>
        <v>23768.553410875</v>
      </c>
      <c r="S3940">
        <f>_xlfn.IFNA(VLOOKUP(Q3940,'MARVEL-X'!A$2:I$1400,7,FALSE),VLOOKUP(Q3940,MARVEL!A$2:J$1522,10,FALSE))</f>
        <v>410.78601087499999</v>
      </c>
      <c r="T3940">
        <f>IF(P3940=P3939,R3940+T3939,R3940)</f>
        <v>285222.611478757</v>
      </c>
      <c r="U3940">
        <f>IF(P3940=P3939,1+U3939,1)</f>
        <v>12</v>
      </c>
      <c r="V3940" t="str">
        <f t="shared" si="61"/>
        <v/>
      </c>
      <c r="W3940" t="str">
        <f>IF(V3940="","",IF(ABS(V3940-R3940)&gt;W$1,ABS(V3940-R3940),""))</f>
        <v/>
      </c>
      <c r="X3940" t="str">
        <f>Y3940&amp;"-"&amp;Z3940&amp;"-"&amp;AC3940&amp;"-"&amp;AD3940&amp;"-"&amp;AG3940</f>
        <v>6.5-f-A-0-2.5</v>
      </c>
      <c r="Y3940">
        <f>F3940</f>
        <v>6.5</v>
      </c>
      <c r="Z3940" s="2" t="str">
        <f>G3940</f>
        <v>f</v>
      </c>
      <c r="AA3940">
        <f>_xlfn.IFNA(VLOOKUP(X3940,'duo-out'!A$2:Q$5000,5,FALSE),E3940+10*(H3940-1)+1+_xlfn.IFNA(VLOOKUP(D3940,states!A$2:C$10,3,FALSE),1))</f>
        <v>51</v>
      </c>
      <c r="AB3940" t="str">
        <f>IF(V3940="","",V3940)</f>
        <v/>
      </c>
      <c r="AC3940" s="2" t="str">
        <f>_xlfn.IFNA(VLOOKUP(D3940,states!A$2:C$10,2,FALSE),"XX")</f>
        <v>A</v>
      </c>
      <c r="AD3940">
        <f>E3940</f>
        <v>0</v>
      </c>
      <c r="AE3940">
        <f>_xlfn.IFNA(VLOOKUP(D3940,states!A$2:D$10,4,FALSE),0)</f>
        <v>2</v>
      </c>
      <c r="AF3940">
        <v>0.5</v>
      </c>
      <c r="AG3940">
        <f>IF(AE3940=0,AF3940,IF(AE3940=1,IF(F3940=0.5,0.5,IF(H3940=1,0.5,1.5)),IF(F3940=0.5,0.5,IF(H3940=1,2.5,1.5))))</f>
        <v>2.5</v>
      </c>
      <c r="AH3940" s="7">
        <f>IF(AC3940="XX",0,1/C3940^(1/5)*IF(E3940=0,100,1)/(E3940+1)^(1/4))</f>
        <v>288.53998118144267</v>
      </c>
    </row>
    <row r="3941" spans="1:34">
      <c r="A3941">
        <v>5305</v>
      </c>
      <c r="B3941" s="1">
        <v>23187.654999999999</v>
      </c>
      <c r="C3941" s="6">
        <v>0.05</v>
      </c>
      <c r="D3941" t="s">
        <v>3</v>
      </c>
      <c r="E3941">
        <v>0</v>
      </c>
      <c r="F3941">
        <v>6.5</v>
      </c>
      <c r="G3941" t="s">
        <v>2</v>
      </c>
      <c r="H3941">
        <v>1</v>
      </c>
      <c r="I3941" t="s">
        <v>0</v>
      </c>
      <c r="J3941">
        <v>0</v>
      </c>
      <c r="K3941">
        <v>6.5</v>
      </c>
      <c r="L3941" t="s">
        <v>1</v>
      </c>
      <c r="M3941">
        <v>1</v>
      </c>
      <c r="N3941" t="s">
        <v>5361</v>
      </c>
      <c r="O3941">
        <v>1</v>
      </c>
      <c r="P3941" t="str">
        <f>D3941&amp;"-"&amp;F3941&amp;"-"&amp;G3941&amp;"-"&amp;E3941&amp;"-"&amp;H3941</f>
        <v>A2Delta-6.5-f-0-1</v>
      </c>
      <c r="Q3941" t="str">
        <f>I3941&amp;"-"&amp;K3941&amp;"-"&amp;L3941&amp;"-"&amp;J3941&amp;"-"&amp;M3941</f>
        <v>X2Pi-6.5-e-0-1</v>
      </c>
      <c r="R3941">
        <f>B3941+S3941</f>
        <v>23768.552048014997</v>
      </c>
      <c r="S3941">
        <f>_xlfn.IFNA(VLOOKUP(Q3941,'MARVEL-X'!A$2:I$1400,7,FALSE),VLOOKUP(Q3941,MARVEL!A$2:J$1522,10,FALSE))</f>
        <v>580.897048015</v>
      </c>
      <c r="T3941">
        <f>IF(P3941=P3940,R3941+T3940,R3941)</f>
        <v>308991.163526772</v>
      </c>
      <c r="U3941">
        <f>IF(P3941=P3940,1+U3940,1)</f>
        <v>13</v>
      </c>
      <c r="V3941" t="str">
        <f t="shared" si="61"/>
        <v/>
      </c>
      <c r="W3941" t="str">
        <f>IF(V3941="","",IF(ABS(V3941-R3941)&gt;W$1,ABS(V3941-R3941),""))</f>
        <v/>
      </c>
      <c r="X3941" t="str">
        <f>Y3941&amp;"-"&amp;Z3941&amp;"-"&amp;AC3941&amp;"-"&amp;AD3941&amp;"-"&amp;AG3941</f>
        <v>6.5-f-A-0-2.5</v>
      </c>
      <c r="Y3941">
        <f>F3941</f>
        <v>6.5</v>
      </c>
      <c r="Z3941" s="2" t="str">
        <f>G3941</f>
        <v>f</v>
      </c>
      <c r="AA3941">
        <f>_xlfn.IFNA(VLOOKUP(X3941,'duo-out'!A$2:Q$5000,5,FALSE),E3941+10*(H3941-1)+1+_xlfn.IFNA(VLOOKUP(D3941,states!A$2:C$10,3,FALSE),1))</f>
        <v>51</v>
      </c>
      <c r="AB3941" t="str">
        <f>IF(V3941="","",V3941)</f>
        <v/>
      </c>
      <c r="AC3941" s="2" t="str">
        <f>_xlfn.IFNA(VLOOKUP(D3941,states!A$2:C$10,2,FALSE),"XX")</f>
        <v>A</v>
      </c>
      <c r="AD3941">
        <f>E3941</f>
        <v>0</v>
      </c>
      <c r="AE3941">
        <f>_xlfn.IFNA(VLOOKUP(D3941,states!A$2:D$10,4,FALSE),0)</f>
        <v>2</v>
      </c>
      <c r="AF3941">
        <v>0.5</v>
      </c>
      <c r="AG3941">
        <f>IF(AE3941=0,AF3941,IF(AE3941=1,IF(F3941=0.5,0.5,IF(H3941=1,0.5,1.5)),IF(F3941=0.5,0.5,IF(H3941=1,2.5,1.5))))</f>
        <v>2.5</v>
      </c>
      <c r="AH3941" s="7">
        <f>IF(AC3941="XX",0,1/C3941^(1/5)*IF(E3941=0,100,1)/(E3941+1)^(1/4))</f>
        <v>182.05642030260799</v>
      </c>
    </row>
    <row r="3942" spans="1:34">
      <c r="A3942">
        <v>5285</v>
      </c>
      <c r="B3942" s="1">
        <v>23357.754000000001</v>
      </c>
      <c r="C3942" s="6">
        <v>0.05</v>
      </c>
      <c r="D3942" t="s">
        <v>3</v>
      </c>
      <c r="E3942">
        <v>0</v>
      </c>
      <c r="F3942">
        <v>6.5</v>
      </c>
      <c r="G3942" t="s">
        <v>2</v>
      </c>
      <c r="H3942">
        <v>1</v>
      </c>
      <c r="I3942" t="s">
        <v>0</v>
      </c>
      <c r="J3942">
        <v>0</v>
      </c>
      <c r="K3942">
        <v>5.5</v>
      </c>
      <c r="L3942" t="s">
        <v>2</v>
      </c>
      <c r="M3942">
        <v>1</v>
      </c>
      <c r="N3942" t="s">
        <v>5341</v>
      </c>
      <c r="O3942">
        <v>1</v>
      </c>
      <c r="P3942" t="str">
        <f>D3942&amp;"-"&amp;F3942&amp;"-"&amp;G3942&amp;"-"&amp;E3942&amp;"-"&amp;H3942</f>
        <v>A2Delta-6.5-f-0-1</v>
      </c>
      <c r="Q3942" t="str">
        <f>I3942&amp;"-"&amp;K3942&amp;"-"&amp;L3942&amp;"-"&amp;J3942&amp;"-"&amp;M3942</f>
        <v>X2Pi-5.5-f-0-1</v>
      </c>
      <c r="R3942">
        <f>B3942+S3942</f>
        <v>23768.540010875</v>
      </c>
      <c r="S3942">
        <f>_xlfn.IFNA(VLOOKUP(Q3942,'MARVEL-X'!A$2:I$1400,7,FALSE),VLOOKUP(Q3942,MARVEL!A$2:J$1522,10,FALSE))</f>
        <v>410.78601087499999</v>
      </c>
      <c r="T3942">
        <f>IF(P3942=P3941,R3942+T3941,R3942)</f>
        <v>332759.70353764697</v>
      </c>
      <c r="U3942">
        <f>IF(P3942=P3941,1+U3941,1)</f>
        <v>14</v>
      </c>
      <c r="V3942" t="str">
        <f t="shared" si="61"/>
        <v/>
      </c>
      <c r="W3942" t="str">
        <f>IF(V3942="","",IF(ABS(V3942-R3942)&gt;W$1,ABS(V3942-R3942),""))</f>
        <v/>
      </c>
      <c r="X3942" t="str">
        <f>Y3942&amp;"-"&amp;Z3942&amp;"-"&amp;AC3942&amp;"-"&amp;AD3942&amp;"-"&amp;AG3942</f>
        <v>6.5-f-A-0-2.5</v>
      </c>
      <c r="Y3942">
        <f>F3942</f>
        <v>6.5</v>
      </c>
      <c r="Z3942" s="2" t="str">
        <f>G3942</f>
        <v>f</v>
      </c>
      <c r="AA3942">
        <f>_xlfn.IFNA(VLOOKUP(X3942,'duo-out'!A$2:Q$5000,5,FALSE),E3942+10*(H3942-1)+1+_xlfn.IFNA(VLOOKUP(D3942,states!A$2:C$10,3,FALSE),1))</f>
        <v>51</v>
      </c>
      <c r="AB3942" t="str">
        <f>IF(V3942="","",V3942)</f>
        <v/>
      </c>
      <c r="AC3942" s="2" t="str">
        <f>_xlfn.IFNA(VLOOKUP(D3942,states!A$2:C$10,2,FALSE),"XX")</f>
        <v>A</v>
      </c>
      <c r="AD3942">
        <f>E3942</f>
        <v>0</v>
      </c>
      <c r="AE3942">
        <f>_xlfn.IFNA(VLOOKUP(D3942,states!A$2:D$10,4,FALSE),0)</f>
        <v>2</v>
      </c>
      <c r="AF3942">
        <v>0.5</v>
      </c>
      <c r="AG3942">
        <f>IF(AE3942=0,AF3942,IF(AE3942=1,IF(F3942=0.5,0.5,IF(H3942=1,0.5,1.5)),IF(F3942=0.5,0.5,IF(H3942=1,2.5,1.5))))</f>
        <v>2.5</v>
      </c>
      <c r="AH3942" s="7">
        <f>IF(AC3942="XX",0,1/C3942^(1/5)*IF(E3942=0,100,1)/(E3942+1)^(1/4))</f>
        <v>182.05642030260799</v>
      </c>
    </row>
    <row r="3943" spans="1:34">
      <c r="A3943">
        <v>5360</v>
      </c>
      <c r="B3943" s="1">
        <v>23189.526999999998</v>
      </c>
      <c r="C3943" s="6">
        <v>0.05</v>
      </c>
      <c r="D3943" t="s">
        <v>3</v>
      </c>
      <c r="E3943">
        <v>0</v>
      </c>
      <c r="F3943">
        <v>6.5</v>
      </c>
      <c r="G3943" t="s">
        <v>2</v>
      </c>
      <c r="H3943">
        <v>1</v>
      </c>
      <c r="I3943" t="s">
        <v>0</v>
      </c>
      <c r="J3943">
        <v>0</v>
      </c>
      <c r="K3943">
        <v>5.5</v>
      </c>
      <c r="L3943" t="s">
        <v>2</v>
      </c>
      <c r="M3943">
        <v>2</v>
      </c>
      <c r="N3943" t="s">
        <v>5416</v>
      </c>
      <c r="O3943">
        <v>1</v>
      </c>
      <c r="P3943" t="str">
        <f>D3943&amp;"-"&amp;F3943&amp;"-"&amp;G3943&amp;"-"&amp;E3943&amp;"-"&amp;H3943</f>
        <v>A2Delta-6.5-f-0-1</v>
      </c>
      <c r="Q3943" t="str">
        <f>I3943&amp;"-"&amp;K3943&amp;"-"&amp;L3943&amp;"-"&amp;J3943&amp;"-"&amp;M3943</f>
        <v>X2Pi-5.5-f-0-2</v>
      </c>
      <c r="R3943">
        <f>B3943+S3943</f>
        <v>23768.507885583997</v>
      </c>
      <c r="S3943">
        <f>_xlfn.IFNA(VLOOKUP(Q3943,'MARVEL-X'!A$2:I$1400,7,FALSE),VLOOKUP(Q3943,MARVEL!A$2:J$1522,10,FALSE))</f>
        <v>578.98088558400002</v>
      </c>
      <c r="T3943">
        <f>IF(P3943=P3942,R3943+T3942,R3943)</f>
        <v>356528.21142323094</v>
      </c>
      <c r="U3943">
        <f>IF(P3943=P3942,1+U3942,1)</f>
        <v>15</v>
      </c>
      <c r="V3943" t="str">
        <f t="shared" si="61"/>
        <v/>
      </c>
      <c r="W3943" t="str">
        <f>IF(V3943="","",IF(ABS(V3943-R3943)&gt;W$1,ABS(V3943-R3943),""))</f>
        <v/>
      </c>
      <c r="X3943" t="str">
        <f>Y3943&amp;"-"&amp;Z3943&amp;"-"&amp;AC3943&amp;"-"&amp;AD3943&amp;"-"&amp;AG3943</f>
        <v>6.5-f-A-0-2.5</v>
      </c>
      <c r="Y3943">
        <f>F3943</f>
        <v>6.5</v>
      </c>
      <c r="Z3943" s="2" t="str">
        <f>G3943</f>
        <v>f</v>
      </c>
      <c r="AA3943">
        <f>_xlfn.IFNA(VLOOKUP(X3943,'duo-out'!A$2:Q$5000,5,FALSE),E3943+10*(H3943-1)+1+_xlfn.IFNA(VLOOKUP(D3943,states!A$2:C$10,3,FALSE),1))</f>
        <v>51</v>
      </c>
      <c r="AB3943" t="str">
        <f>IF(V3943="","",V3943)</f>
        <v/>
      </c>
      <c r="AC3943" s="2" t="str">
        <f>_xlfn.IFNA(VLOOKUP(D3943,states!A$2:C$10,2,FALSE),"XX")</f>
        <v>A</v>
      </c>
      <c r="AD3943">
        <f>E3943</f>
        <v>0</v>
      </c>
      <c r="AE3943">
        <f>_xlfn.IFNA(VLOOKUP(D3943,states!A$2:D$10,4,FALSE),0)</f>
        <v>2</v>
      </c>
      <c r="AF3943">
        <v>0.5</v>
      </c>
      <c r="AG3943">
        <f>IF(AE3943=0,AF3943,IF(AE3943=1,IF(F3943=0.5,0.5,IF(H3943=1,0.5,1.5)),IF(F3943=0.5,0.5,IF(H3943=1,2.5,1.5))))</f>
        <v>2.5</v>
      </c>
      <c r="AH3943" s="7">
        <f>IF(AC3943="XX",0,1/C3943^(1/5)*IF(E3943=0,100,1)/(E3943+1)^(1/4))</f>
        <v>182.05642030260799</v>
      </c>
    </row>
    <row r="3944" spans="1:34">
      <c r="A3944">
        <v>4127</v>
      </c>
      <c r="B3944" s="1">
        <v>23187.668000000001</v>
      </c>
      <c r="C3944" s="6">
        <v>1.5900000000000001E-2</v>
      </c>
      <c r="D3944" t="s">
        <v>3</v>
      </c>
      <c r="E3944">
        <v>0</v>
      </c>
      <c r="F3944">
        <v>6.5</v>
      </c>
      <c r="G3944" t="s">
        <v>2</v>
      </c>
      <c r="H3944">
        <v>1</v>
      </c>
      <c r="I3944" t="s">
        <v>0</v>
      </c>
      <c r="J3944">
        <v>0</v>
      </c>
      <c r="K3944">
        <v>6.5</v>
      </c>
      <c r="L3944" t="s">
        <v>1</v>
      </c>
      <c r="M3944">
        <v>1</v>
      </c>
      <c r="N3944" t="s">
        <v>4183</v>
      </c>
      <c r="O3944">
        <v>1</v>
      </c>
      <c r="P3944" t="str">
        <f>D3944&amp;"-"&amp;F3944&amp;"-"&amp;G3944&amp;"-"&amp;E3944&amp;"-"&amp;H3944</f>
        <v>A2Delta-6.5-f-0-1</v>
      </c>
      <c r="Q3944" t="str">
        <f>I3944&amp;"-"&amp;K3944&amp;"-"&amp;L3944&amp;"-"&amp;J3944&amp;"-"&amp;M3944</f>
        <v>X2Pi-6.5-e-0-1</v>
      </c>
      <c r="R3944">
        <f>B3944+S3944</f>
        <v>23768.565048015</v>
      </c>
      <c r="S3944">
        <f>_xlfn.IFNA(VLOOKUP(Q3944,'MARVEL-X'!A$2:I$1400,7,FALSE),VLOOKUP(Q3944,MARVEL!A$2:J$1522,10,FALSE))</f>
        <v>580.897048015</v>
      </c>
      <c r="T3944">
        <f>IF(P3944=P3943,R3944+T3943,R3944)</f>
        <v>380296.77647124592</v>
      </c>
      <c r="U3944">
        <f>IF(P3944=P3943,1+U3943,1)</f>
        <v>16</v>
      </c>
      <c r="V3944" t="str">
        <f t="shared" si="61"/>
        <v/>
      </c>
      <c r="W3944" t="str">
        <f>IF(V3944="","",IF(ABS(V3944-R3944)&gt;W$1,ABS(V3944-R3944),""))</f>
        <v/>
      </c>
      <c r="X3944" t="str">
        <f>Y3944&amp;"-"&amp;Z3944&amp;"-"&amp;AC3944&amp;"-"&amp;AD3944&amp;"-"&amp;AG3944</f>
        <v>6.5-f-A-0-2.5</v>
      </c>
      <c r="Y3944">
        <f>F3944</f>
        <v>6.5</v>
      </c>
      <c r="Z3944" s="2" t="str">
        <f>G3944</f>
        <v>f</v>
      </c>
      <c r="AA3944">
        <f>_xlfn.IFNA(VLOOKUP(X3944,'duo-out'!A$2:Q$5000,5,FALSE),E3944+10*(H3944-1)+1+_xlfn.IFNA(VLOOKUP(D3944,states!A$2:C$10,3,FALSE),1))</f>
        <v>51</v>
      </c>
      <c r="AB3944" t="str">
        <f>IF(V3944="","",V3944)</f>
        <v/>
      </c>
      <c r="AC3944" s="2" t="str">
        <f>_xlfn.IFNA(VLOOKUP(D3944,states!A$2:C$10,2,FALSE),"XX")</f>
        <v>A</v>
      </c>
      <c r="AD3944">
        <f>E3944</f>
        <v>0</v>
      </c>
      <c r="AE3944">
        <f>_xlfn.IFNA(VLOOKUP(D3944,states!A$2:D$10,4,FALSE),0)</f>
        <v>2</v>
      </c>
      <c r="AF3944">
        <v>0.5</v>
      </c>
      <c r="AG3944">
        <f>IF(AE3944=0,AF3944,IF(AE3944=1,IF(F3944=0.5,0.5,IF(H3944=1,0.5,1.5)),IF(F3944=0.5,0.5,IF(H3944=1,2.5,1.5))))</f>
        <v>2.5</v>
      </c>
      <c r="AH3944" s="7">
        <f>IF(AC3944="XX",0,1/C3944^(1/5)*IF(E3944=0,100,1)/(E3944+1)^(1/4))</f>
        <v>228.93941836698178</v>
      </c>
    </row>
    <row r="3945" spans="1:34">
      <c r="A3945">
        <v>639</v>
      </c>
      <c r="B3945" s="1">
        <v>23187.62</v>
      </c>
      <c r="C3945" s="6">
        <v>0.05</v>
      </c>
      <c r="D3945" t="s">
        <v>3</v>
      </c>
      <c r="E3945">
        <v>0</v>
      </c>
      <c r="F3945">
        <v>6.5</v>
      </c>
      <c r="G3945" t="s">
        <v>2</v>
      </c>
      <c r="H3945">
        <v>1</v>
      </c>
      <c r="I3945" t="s">
        <v>0</v>
      </c>
      <c r="J3945">
        <v>0</v>
      </c>
      <c r="K3945">
        <v>6.5</v>
      </c>
      <c r="L3945" t="s">
        <v>1</v>
      </c>
      <c r="M3945">
        <v>1</v>
      </c>
      <c r="N3945" t="s">
        <v>695</v>
      </c>
      <c r="O3945">
        <v>1</v>
      </c>
      <c r="P3945" t="str">
        <f>D3945&amp;"-"&amp;F3945&amp;"-"&amp;G3945&amp;"-"&amp;E3945&amp;"-"&amp;H3945</f>
        <v>A2Delta-6.5-f-0-1</v>
      </c>
      <c r="Q3945" t="str">
        <f>I3945&amp;"-"&amp;K3945&amp;"-"&amp;L3945&amp;"-"&amp;J3945&amp;"-"&amp;M3945</f>
        <v>X2Pi-6.5-e-0-1</v>
      </c>
      <c r="R3945">
        <f>B3945+S3945</f>
        <v>23768.517048014997</v>
      </c>
      <c r="S3945">
        <f>_xlfn.IFNA(VLOOKUP(Q3945,'MARVEL-X'!A$2:I$1400,7,FALSE),VLOOKUP(Q3945,MARVEL!A$2:J$1522,10,FALSE))</f>
        <v>580.897048015</v>
      </c>
      <c r="T3945">
        <f>IF(P3945=P3944,R3945+T3944,R3945)</f>
        <v>404065.29351926094</v>
      </c>
      <c r="U3945">
        <f>IF(P3945=P3944,1+U3944,1)</f>
        <v>17</v>
      </c>
      <c r="V3945" t="str">
        <f t="shared" si="61"/>
        <v/>
      </c>
      <c r="W3945" t="str">
        <f>IF(V3945="","",IF(ABS(V3945-R3945)&gt;W$1,ABS(V3945-R3945),""))</f>
        <v/>
      </c>
      <c r="X3945" t="str">
        <f>Y3945&amp;"-"&amp;Z3945&amp;"-"&amp;AC3945&amp;"-"&amp;AD3945&amp;"-"&amp;AG3945</f>
        <v>6.5-f-A-0-2.5</v>
      </c>
      <c r="Y3945">
        <f>F3945</f>
        <v>6.5</v>
      </c>
      <c r="Z3945" s="2" t="str">
        <f>G3945</f>
        <v>f</v>
      </c>
      <c r="AA3945">
        <f>_xlfn.IFNA(VLOOKUP(X3945,'duo-out'!A$2:Q$5000,5,FALSE),E3945+10*(H3945-1)+1+_xlfn.IFNA(VLOOKUP(D3945,states!A$2:C$10,3,FALSE),1))</f>
        <v>51</v>
      </c>
      <c r="AB3945" t="str">
        <f>IF(V3945="","",V3945)</f>
        <v/>
      </c>
      <c r="AC3945" s="2" t="str">
        <f>_xlfn.IFNA(VLOOKUP(D3945,states!A$2:C$10,2,FALSE),"XX")</f>
        <v>A</v>
      </c>
      <c r="AD3945">
        <f>E3945</f>
        <v>0</v>
      </c>
      <c r="AE3945">
        <f>_xlfn.IFNA(VLOOKUP(D3945,states!A$2:D$10,4,FALSE),0)</f>
        <v>2</v>
      </c>
      <c r="AF3945">
        <v>0.5</v>
      </c>
      <c r="AG3945">
        <f>IF(AE3945=0,AF3945,IF(AE3945=1,IF(F3945=0.5,0.5,IF(H3945=1,0.5,1.5)),IF(F3945=0.5,0.5,IF(H3945=1,2.5,1.5))))</f>
        <v>2.5</v>
      </c>
      <c r="AH3945" s="7">
        <f>IF(AC3945="XX",0,1/C3945^(1/5)*IF(E3945=0,100,1)/(E3945+1)^(1/4))</f>
        <v>182.05642030260799</v>
      </c>
    </row>
    <row r="3946" spans="1:34">
      <c r="A3946">
        <v>612</v>
      </c>
      <c r="B3946" s="1">
        <v>23357.759999999998</v>
      </c>
      <c r="C3946" s="6">
        <v>0.05</v>
      </c>
      <c r="D3946" t="s">
        <v>3</v>
      </c>
      <c r="E3946">
        <v>0</v>
      </c>
      <c r="F3946">
        <v>6.5</v>
      </c>
      <c r="G3946" t="s">
        <v>2</v>
      </c>
      <c r="H3946">
        <v>1</v>
      </c>
      <c r="I3946" t="s">
        <v>0</v>
      </c>
      <c r="J3946">
        <v>0</v>
      </c>
      <c r="K3946">
        <v>5.5</v>
      </c>
      <c r="L3946" t="s">
        <v>2</v>
      </c>
      <c r="M3946">
        <v>1</v>
      </c>
      <c r="N3946" t="s">
        <v>668</v>
      </c>
      <c r="O3946">
        <v>1</v>
      </c>
      <c r="P3946" t="str">
        <f>D3946&amp;"-"&amp;F3946&amp;"-"&amp;G3946&amp;"-"&amp;E3946&amp;"-"&amp;H3946</f>
        <v>A2Delta-6.5-f-0-1</v>
      </c>
      <c r="Q3946" t="str">
        <f>I3946&amp;"-"&amp;K3946&amp;"-"&amp;L3946&amp;"-"&amp;J3946&amp;"-"&amp;M3946</f>
        <v>X2Pi-5.5-f-0-1</v>
      </c>
      <c r="R3946">
        <f>B3946+S3946</f>
        <v>23768.546010874998</v>
      </c>
      <c r="S3946">
        <f>_xlfn.IFNA(VLOOKUP(Q3946,'MARVEL-X'!A$2:I$1400,7,FALSE),VLOOKUP(Q3946,MARVEL!A$2:J$1522,10,FALSE))</f>
        <v>410.78601087499999</v>
      </c>
      <c r="T3946">
        <f>IF(P3946=P3945,R3946+T3945,R3946)</f>
        <v>427833.83953013597</v>
      </c>
      <c r="U3946">
        <f>IF(P3946=P3945,1+U3945,1)</f>
        <v>18</v>
      </c>
      <c r="V3946">
        <f t="shared" si="61"/>
        <v>23768.546640563109</v>
      </c>
      <c r="W3946" t="str">
        <f>IF(V3946="","",IF(ABS(V3946-R3946)&gt;W$1,ABS(V3946-R3946),""))</f>
        <v/>
      </c>
      <c r="X3946" t="str">
        <f>Y3946&amp;"-"&amp;Z3946&amp;"-"&amp;AC3946&amp;"-"&amp;AD3946&amp;"-"&amp;AG3946</f>
        <v>6.5-f-A-0-2.5</v>
      </c>
      <c r="Y3946">
        <f>F3946</f>
        <v>6.5</v>
      </c>
      <c r="Z3946" s="2" t="str">
        <f>G3946</f>
        <v>f</v>
      </c>
      <c r="AA3946">
        <f>_xlfn.IFNA(VLOOKUP(X3946,'duo-out'!A$2:Q$5000,5,FALSE),E3946+10*(H3946-1)+1+_xlfn.IFNA(VLOOKUP(D3946,states!A$2:C$10,3,FALSE),1))</f>
        <v>51</v>
      </c>
      <c r="AB3946">
        <f>IF(V3946="","",V3946)</f>
        <v>23768.546640563109</v>
      </c>
      <c r="AC3946" s="2" t="str">
        <f>_xlfn.IFNA(VLOOKUP(D3946,states!A$2:C$10,2,FALSE),"XX")</f>
        <v>A</v>
      </c>
      <c r="AD3946">
        <f>E3946</f>
        <v>0</v>
      </c>
      <c r="AE3946">
        <f>_xlfn.IFNA(VLOOKUP(D3946,states!A$2:D$10,4,FALSE),0)</f>
        <v>2</v>
      </c>
      <c r="AF3946">
        <v>0.5</v>
      </c>
      <c r="AG3946">
        <f>IF(AE3946=0,AF3946,IF(AE3946=1,IF(F3946=0.5,0.5,IF(H3946=1,0.5,1.5)),IF(F3946=0.5,0.5,IF(H3946=1,2.5,1.5))))</f>
        <v>2.5</v>
      </c>
      <c r="AH3946" s="7">
        <f>IF(AC3946="XX",0,1/C3946^(1/5)*IF(E3946=0,100,1)/(E3946+1)^(1/4))</f>
        <v>182.05642030260799</v>
      </c>
    </row>
    <row r="3947" spans="1:34">
      <c r="A3947">
        <v>3961</v>
      </c>
      <c r="B3947" s="1">
        <v>20275.3158</v>
      </c>
      <c r="C3947" s="6">
        <v>5.0000000000000001E-3</v>
      </c>
      <c r="D3947" t="s">
        <v>3</v>
      </c>
      <c r="E3947">
        <v>0</v>
      </c>
      <c r="F3947">
        <v>6.5</v>
      </c>
      <c r="G3947" t="s">
        <v>2</v>
      </c>
      <c r="H3947">
        <v>2</v>
      </c>
      <c r="I3947" t="s">
        <v>0</v>
      </c>
      <c r="J3947">
        <v>1</v>
      </c>
      <c r="K3947">
        <v>7.5</v>
      </c>
      <c r="L3947" t="s">
        <v>2</v>
      </c>
      <c r="M3947">
        <v>2</v>
      </c>
      <c r="N3947" t="s">
        <v>4017</v>
      </c>
      <c r="O3947">
        <v>1</v>
      </c>
      <c r="P3947" t="str">
        <f>D3947&amp;"-"&amp;F3947&amp;"-"&amp;G3947&amp;"-"&amp;E3947&amp;"-"&amp;H3947</f>
        <v>A2Delta-6.5-f-0-2</v>
      </c>
      <c r="Q3947" t="str">
        <f>I3947&amp;"-"&amp;K3947&amp;"-"&amp;L3947&amp;"-"&amp;J3947&amp;"-"&amp;M3947</f>
        <v>X2Pi-7.5-f-1-2</v>
      </c>
      <c r="R3947">
        <f>B3947+S3947</f>
        <v>23970.874644602001</v>
      </c>
      <c r="S3947">
        <f>_xlfn.IFNA(VLOOKUP(Q3947,'MARVEL-X'!A$2:I$1400,7,FALSE),VLOOKUP(Q3947,MARVEL!A$2:J$1522,10,FALSE))</f>
        <v>3695.5588446020001</v>
      </c>
      <c r="T3947">
        <f>IF(P3947=P3946,R3947+T3946,R3947)</f>
        <v>23970.874644602001</v>
      </c>
      <c r="U3947">
        <f>IF(P3947=P3946,1+U3946,1)</f>
        <v>1</v>
      </c>
      <c r="V3947" t="str">
        <f t="shared" si="61"/>
        <v/>
      </c>
      <c r="W3947" t="str">
        <f>IF(V3947="","",IF(ABS(V3947-R3947)&gt;W$1,ABS(V3947-R3947),""))</f>
        <v/>
      </c>
      <c r="X3947" t="str">
        <f>Y3947&amp;"-"&amp;Z3947&amp;"-"&amp;AC3947&amp;"-"&amp;AD3947&amp;"-"&amp;AG3947</f>
        <v>6.5-f-A-0-1.5</v>
      </c>
      <c r="Y3947">
        <f>F3947</f>
        <v>6.5</v>
      </c>
      <c r="Z3947" s="2" t="str">
        <f>G3947</f>
        <v>f</v>
      </c>
      <c r="AA3947">
        <f>_xlfn.IFNA(VLOOKUP(X3947,'duo-out'!A$2:Q$5000,5,FALSE),E3947+10*(H3947-1)+1+_xlfn.IFNA(VLOOKUP(D3947,states!A$2:C$10,3,FALSE),1))</f>
        <v>53</v>
      </c>
      <c r="AB3947" t="str">
        <f>IF(V3947="","",V3947)</f>
        <v/>
      </c>
      <c r="AC3947" s="2" t="str">
        <f>_xlfn.IFNA(VLOOKUP(D3947,states!A$2:C$10,2,FALSE),"XX")</f>
        <v>A</v>
      </c>
      <c r="AD3947">
        <f>E3947</f>
        <v>0</v>
      </c>
      <c r="AE3947">
        <f>_xlfn.IFNA(VLOOKUP(D3947,states!A$2:D$10,4,FALSE),0)</f>
        <v>2</v>
      </c>
      <c r="AF3947">
        <v>0.5</v>
      </c>
      <c r="AG3947">
        <f>IF(AE3947=0,AF3947,IF(AE3947=1,IF(F3947=0.5,0.5,IF(H3947=1,0.5,1.5)),IF(F3947=0.5,0.5,IF(H3947=1,2.5,1.5))))</f>
        <v>1.5</v>
      </c>
      <c r="AH3947" s="7">
        <f>IF(AC3947="XX",0,1/C3947^(1/5)*IF(E3947=0,100,1)/(E3947+1)^(1/4))</f>
        <v>288.53998118144267</v>
      </c>
    </row>
    <row r="3948" spans="1:34">
      <c r="A3948">
        <v>3950</v>
      </c>
      <c r="B3948" s="1">
        <v>20493.537400000001</v>
      </c>
      <c r="C3948" s="6">
        <v>5.0000000000000001E-3</v>
      </c>
      <c r="D3948" t="s">
        <v>3</v>
      </c>
      <c r="E3948">
        <v>0</v>
      </c>
      <c r="F3948">
        <v>6.5</v>
      </c>
      <c r="G3948" t="s">
        <v>2</v>
      </c>
      <c r="H3948">
        <v>2</v>
      </c>
      <c r="I3948" t="s">
        <v>0</v>
      </c>
      <c r="J3948">
        <v>1</v>
      </c>
      <c r="K3948">
        <v>6.5</v>
      </c>
      <c r="L3948" t="s">
        <v>1</v>
      </c>
      <c r="M3948">
        <v>2</v>
      </c>
      <c r="N3948" t="s">
        <v>4006</v>
      </c>
      <c r="O3948">
        <v>1</v>
      </c>
      <c r="P3948" t="str">
        <f>D3948&amp;"-"&amp;F3948&amp;"-"&amp;G3948&amp;"-"&amp;E3948&amp;"-"&amp;H3948</f>
        <v>A2Delta-6.5-f-0-2</v>
      </c>
      <c r="Q3948" t="str">
        <f>I3948&amp;"-"&amp;K3948&amp;"-"&amp;L3948&amp;"-"&amp;J3948&amp;"-"&amp;M3948</f>
        <v>X2Pi-6.5-e-1-2</v>
      </c>
      <c r="R3948">
        <f>B3948+S3948</f>
        <v>23970.871883962001</v>
      </c>
      <c r="S3948">
        <f>_xlfn.IFNA(VLOOKUP(Q3948,'MARVEL-X'!A$2:I$1400,7,FALSE),VLOOKUP(Q3948,MARVEL!A$2:J$1522,10,FALSE))</f>
        <v>3477.3344839619999</v>
      </c>
      <c r="T3948">
        <f>IF(P3948=P3947,R3948+T3947,R3948)</f>
        <v>47941.746528564006</v>
      </c>
      <c r="U3948">
        <f>IF(P3948=P3947,1+U3947,1)</f>
        <v>2</v>
      </c>
      <c r="V3948" t="str">
        <f t="shared" si="61"/>
        <v/>
      </c>
      <c r="W3948" t="str">
        <f>IF(V3948="","",IF(ABS(V3948-R3948)&gt;W$1,ABS(V3948-R3948),""))</f>
        <v/>
      </c>
      <c r="X3948" t="str">
        <f>Y3948&amp;"-"&amp;Z3948&amp;"-"&amp;AC3948&amp;"-"&amp;AD3948&amp;"-"&amp;AG3948</f>
        <v>6.5-f-A-0-1.5</v>
      </c>
      <c r="Y3948">
        <f>F3948</f>
        <v>6.5</v>
      </c>
      <c r="Z3948" s="2" t="str">
        <f>G3948</f>
        <v>f</v>
      </c>
      <c r="AA3948">
        <f>_xlfn.IFNA(VLOOKUP(X3948,'duo-out'!A$2:Q$5000,5,FALSE),E3948+10*(H3948-1)+1+_xlfn.IFNA(VLOOKUP(D3948,states!A$2:C$10,3,FALSE),1))</f>
        <v>53</v>
      </c>
      <c r="AB3948" t="str">
        <f>IF(V3948="","",V3948)</f>
        <v/>
      </c>
      <c r="AC3948" s="2" t="str">
        <f>_xlfn.IFNA(VLOOKUP(D3948,states!A$2:C$10,2,FALSE),"XX")</f>
        <v>A</v>
      </c>
      <c r="AD3948">
        <f>E3948</f>
        <v>0</v>
      </c>
      <c r="AE3948">
        <f>_xlfn.IFNA(VLOOKUP(D3948,states!A$2:D$10,4,FALSE),0)</f>
        <v>2</v>
      </c>
      <c r="AF3948">
        <v>0.5</v>
      </c>
      <c r="AG3948">
        <f>IF(AE3948=0,AF3948,IF(AE3948=1,IF(F3948=0.5,0.5,IF(H3948=1,0.5,1.5)),IF(F3948=0.5,0.5,IF(H3948=1,2.5,1.5))))</f>
        <v>1.5</v>
      </c>
      <c r="AH3948" s="7">
        <f>IF(AC3948="XX",0,1/C3948^(1/5)*IF(E3948=0,100,1)/(E3948+1)^(1/4))</f>
        <v>288.53998118144267</v>
      </c>
    </row>
    <row r="3949" spans="1:34">
      <c r="A3949">
        <v>3920</v>
      </c>
      <c r="B3949" s="1">
        <v>20681.146499999999</v>
      </c>
      <c r="C3949" s="6">
        <v>6.8230000000000001E-3</v>
      </c>
      <c r="D3949" t="s">
        <v>3</v>
      </c>
      <c r="E3949">
        <v>0</v>
      </c>
      <c r="F3949">
        <v>6.5</v>
      </c>
      <c r="G3949" t="s">
        <v>2</v>
      </c>
      <c r="H3949">
        <v>2</v>
      </c>
      <c r="I3949" t="s">
        <v>0</v>
      </c>
      <c r="J3949">
        <v>1</v>
      </c>
      <c r="K3949">
        <v>5.5</v>
      </c>
      <c r="L3949" t="s">
        <v>2</v>
      </c>
      <c r="M3949">
        <v>2</v>
      </c>
      <c r="N3949" t="s">
        <v>3976</v>
      </c>
      <c r="O3949">
        <v>1</v>
      </c>
      <c r="P3949" t="str">
        <f>D3949&amp;"-"&amp;F3949&amp;"-"&amp;G3949&amp;"-"&amp;E3949&amp;"-"&amp;H3949</f>
        <v>A2Delta-6.5-f-0-2</v>
      </c>
      <c r="Q3949" t="str">
        <f>I3949&amp;"-"&amp;K3949&amp;"-"&amp;L3949&amp;"-"&amp;J3949&amp;"-"&amp;M3949</f>
        <v>X2Pi-5.5-f-1-2</v>
      </c>
      <c r="R3949">
        <f>B3949+S3949</f>
        <v>23970.869275202</v>
      </c>
      <c r="S3949">
        <f>_xlfn.IFNA(VLOOKUP(Q3949,'MARVEL-X'!A$2:I$1400,7,FALSE),VLOOKUP(Q3949,MARVEL!A$2:J$1522,10,FALSE))</f>
        <v>3289.7227752019999</v>
      </c>
      <c r="T3949">
        <f>IF(P3949=P3948,R3949+T3948,R3949)</f>
        <v>71912.615803766006</v>
      </c>
      <c r="U3949">
        <f>IF(P3949=P3948,1+U3948,1)</f>
        <v>3</v>
      </c>
      <c r="V3949" t="str">
        <f t="shared" si="61"/>
        <v/>
      </c>
      <c r="W3949" t="str">
        <f>IF(V3949="","",IF(ABS(V3949-R3949)&gt;W$1,ABS(V3949-R3949),""))</f>
        <v/>
      </c>
      <c r="X3949" t="str">
        <f>Y3949&amp;"-"&amp;Z3949&amp;"-"&amp;AC3949&amp;"-"&amp;AD3949&amp;"-"&amp;AG3949</f>
        <v>6.5-f-A-0-1.5</v>
      </c>
      <c r="Y3949">
        <f>F3949</f>
        <v>6.5</v>
      </c>
      <c r="Z3949" s="2" t="str">
        <f>G3949</f>
        <v>f</v>
      </c>
      <c r="AA3949">
        <f>_xlfn.IFNA(VLOOKUP(X3949,'duo-out'!A$2:Q$5000,5,FALSE),E3949+10*(H3949-1)+1+_xlfn.IFNA(VLOOKUP(D3949,states!A$2:C$10,3,FALSE),1))</f>
        <v>53</v>
      </c>
      <c r="AB3949" t="str">
        <f>IF(V3949="","",V3949)</f>
        <v/>
      </c>
      <c r="AC3949" s="2" t="str">
        <f>_xlfn.IFNA(VLOOKUP(D3949,states!A$2:C$10,2,FALSE),"XX")</f>
        <v>A</v>
      </c>
      <c r="AD3949">
        <f>E3949</f>
        <v>0</v>
      </c>
      <c r="AE3949">
        <f>_xlfn.IFNA(VLOOKUP(D3949,states!A$2:D$10,4,FALSE),0)</f>
        <v>2</v>
      </c>
      <c r="AF3949">
        <v>0.5</v>
      </c>
      <c r="AG3949">
        <f>IF(AE3949=0,AF3949,IF(AE3949=1,IF(F3949=0.5,0.5,IF(H3949=1,0.5,1.5)),IF(F3949=0.5,0.5,IF(H3949=1,2.5,1.5))))</f>
        <v>1.5</v>
      </c>
      <c r="AH3949" s="7">
        <f>IF(AC3949="XX",0,1/C3949^(1/5)*IF(E3949=0,100,1)/(E3949+1)^(1/4))</f>
        <v>271.14707618654808</v>
      </c>
    </row>
    <row r="3950" spans="1:34">
      <c r="A3950">
        <v>3419</v>
      </c>
      <c r="B3950" s="1">
        <v>22970.187399999999</v>
      </c>
      <c r="C3950" s="6">
        <v>5.0000000000000001E-3</v>
      </c>
      <c r="D3950" t="s">
        <v>3</v>
      </c>
      <c r="E3950">
        <v>0</v>
      </c>
      <c r="F3950">
        <v>6.5</v>
      </c>
      <c r="G3950" t="s">
        <v>2</v>
      </c>
      <c r="H3950">
        <v>2</v>
      </c>
      <c r="I3950" t="s">
        <v>0</v>
      </c>
      <c r="J3950">
        <v>0</v>
      </c>
      <c r="K3950">
        <v>7.5</v>
      </c>
      <c r="L3950" t="s">
        <v>2</v>
      </c>
      <c r="M3950">
        <v>2</v>
      </c>
      <c r="N3950" t="s">
        <v>3475</v>
      </c>
      <c r="O3950">
        <v>1</v>
      </c>
      <c r="P3950" t="str">
        <f>D3950&amp;"-"&amp;F3950&amp;"-"&amp;G3950&amp;"-"&amp;E3950&amp;"-"&amp;H3950</f>
        <v>A2Delta-6.5-f-0-2</v>
      </c>
      <c r="Q3950" t="str">
        <f>I3950&amp;"-"&amp;K3950&amp;"-"&amp;L3950&amp;"-"&amp;J3950&amp;"-"&amp;M3950</f>
        <v>X2Pi-7.5-f-0-2</v>
      </c>
      <c r="R3950">
        <f>B3950+S3950</f>
        <v>23970.874144260997</v>
      </c>
      <c r="S3950">
        <f>_xlfn.IFNA(VLOOKUP(Q3950,'MARVEL-X'!A$2:I$1400,7,FALSE),VLOOKUP(Q3950,MARVEL!A$2:J$1522,10,FALSE))</f>
        <v>1000.6867442609999</v>
      </c>
      <c r="T3950">
        <f>IF(P3950=P3949,R3950+T3949,R3950)</f>
        <v>95883.489948027011</v>
      </c>
      <c r="U3950">
        <f>IF(P3950=P3949,1+U3949,1)</f>
        <v>4</v>
      </c>
      <c r="V3950" t="str">
        <f t="shared" si="61"/>
        <v/>
      </c>
      <c r="W3950" t="str">
        <f>IF(V3950="","",IF(ABS(V3950-R3950)&gt;W$1,ABS(V3950-R3950),""))</f>
        <v/>
      </c>
      <c r="X3950" t="str">
        <f>Y3950&amp;"-"&amp;Z3950&amp;"-"&amp;AC3950&amp;"-"&amp;AD3950&amp;"-"&amp;AG3950</f>
        <v>6.5-f-A-0-1.5</v>
      </c>
      <c r="Y3950">
        <f>F3950</f>
        <v>6.5</v>
      </c>
      <c r="Z3950" s="2" t="str">
        <f>G3950</f>
        <v>f</v>
      </c>
      <c r="AA3950">
        <f>_xlfn.IFNA(VLOOKUP(X3950,'duo-out'!A$2:Q$5000,5,FALSE),E3950+10*(H3950-1)+1+_xlfn.IFNA(VLOOKUP(D3950,states!A$2:C$10,3,FALSE),1))</f>
        <v>53</v>
      </c>
      <c r="AB3950" t="str">
        <f>IF(V3950="","",V3950)</f>
        <v/>
      </c>
      <c r="AC3950" s="2" t="str">
        <f>_xlfn.IFNA(VLOOKUP(D3950,states!A$2:C$10,2,FALSE),"XX")</f>
        <v>A</v>
      </c>
      <c r="AD3950">
        <f>E3950</f>
        <v>0</v>
      </c>
      <c r="AE3950">
        <f>_xlfn.IFNA(VLOOKUP(D3950,states!A$2:D$10,4,FALSE),0)</f>
        <v>2</v>
      </c>
      <c r="AF3950">
        <v>0.5</v>
      </c>
      <c r="AG3950">
        <f>IF(AE3950=0,AF3950,IF(AE3950=1,IF(F3950=0.5,0.5,IF(H3950=1,0.5,1.5)),IF(F3950=0.5,0.5,IF(H3950=1,2.5,1.5))))</f>
        <v>1.5</v>
      </c>
      <c r="AH3950" s="7">
        <f>IF(AC3950="XX",0,1/C3950^(1/5)*IF(E3950=0,100,1)/(E3950+1)^(1/4))</f>
        <v>288.53998118144267</v>
      </c>
    </row>
    <row r="3951" spans="1:34">
      <c r="A3951">
        <v>3395</v>
      </c>
      <c r="B3951" s="1">
        <v>23196.949400000001</v>
      </c>
      <c r="C3951" s="6">
        <v>8.1180000000000002E-3</v>
      </c>
      <c r="D3951" t="s">
        <v>3</v>
      </c>
      <c r="E3951">
        <v>0</v>
      </c>
      <c r="F3951">
        <v>6.5</v>
      </c>
      <c r="G3951" t="s">
        <v>2</v>
      </c>
      <c r="H3951">
        <v>2</v>
      </c>
      <c r="I3951" t="s">
        <v>0</v>
      </c>
      <c r="J3951">
        <v>0</v>
      </c>
      <c r="K3951">
        <v>6.5</v>
      </c>
      <c r="L3951" t="s">
        <v>1</v>
      </c>
      <c r="M3951">
        <v>2</v>
      </c>
      <c r="N3951" t="s">
        <v>3451</v>
      </c>
      <c r="O3951">
        <v>1</v>
      </c>
      <c r="P3951" t="str">
        <f>D3951&amp;"-"&amp;F3951&amp;"-"&amp;G3951&amp;"-"&amp;E3951&amp;"-"&amp;H3951</f>
        <v>A2Delta-6.5-f-0-2</v>
      </c>
      <c r="Q3951" t="str">
        <f>I3951&amp;"-"&amp;K3951&amp;"-"&amp;L3951&amp;"-"&amp;J3951&amp;"-"&amp;M3951</f>
        <v>X2Pi-6.5-e-0-2</v>
      </c>
      <c r="R3951">
        <f>B3951+S3951</f>
        <v>23970.869072902002</v>
      </c>
      <c r="S3951">
        <f>_xlfn.IFNA(VLOOKUP(Q3951,'MARVEL-X'!A$2:I$1400,7,FALSE),VLOOKUP(Q3951,MARVEL!A$2:J$1522,10,FALSE))</f>
        <v>773.919672902</v>
      </c>
      <c r="T3951">
        <f>IF(P3951=P3950,R3951+T3950,R3951)</f>
        <v>119854.35902092901</v>
      </c>
      <c r="U3951">
        <f>IF(P3951=P3950,1+U3950,1)</f>
        <v>5</v>
      </c>
      <c r="V3951" t="str">
        <f t="shared" si="61"/>
        <v/>
      </c>
      <c r="W3951" t="str">
        <f>IF(V3951="","",IF(ABS(V3951-R3951)&gt;W$1,ABS(V3951-R3951),""))</f>
        <v/>
      </c>
      <c r="X3951" t="str">
        <f>Y3951&amp;"-"&amp;Z3951&amp;"-"&amp;AC3951&amp;"-"&amp;AD3951&amp;"-"&amp;AG3951</f>
        <v>6.5-f-A-0-1.5</v>
      </c>
      <c r="Y3951">
        <f>F3951</f>
        <v>6.5</v>
      </c>
      <c r="Z3951" s="2" t="str">
        <f>G3951</f>
        <v>f</v>
      </c>
      <c r="AA3951">
        <f>_xlfn.IFNA(VLOOKUP(X3951,'duo-out'!A$2:Q$5000,5,FALSE),E3951+10*(H3951-1)+1+_xlfn.IFNA(VLOOKUP(D3951,states!A$2:C$10,3,FALSE),1))</f>
        <v>53</v>
      </c>
      <c r="AB3951" t="str">
        <f>IF(V3951="","",V3951)</f>
        <v/>
      </c>
      <c r="AC3951" s="2" t="str">
        <f>_xlfn.IFNA(VLOOKUP(D3951,states!A$2:C$10,2,FALSE),"XX")</f>
        <v>A</v>
      </c>
      <c r="AD3951">
        <f>E3951</f>
        <v>0</v>
      </c>
      <c r="AE3951">
        <f>_xlfn.IFNA(VLOOKUP(D3951,states!A$2:D$10,4,FALSE),0)</f>
        <v>2</v>
      </c>
      <c r="AF3951">
        <v>0.5</v>
      </c>
      <c r="AG3951">
        <f>IF(AE3951=0,AF3951,IF(AE3951=1,IF(F3951=0.5,0.5,IF(H3951=1,0.5,1.5)),IF(F3951=0.5,0.5,IF(H3951=1,2.5,1.5))))</f>
        <v>1.5</v>
      </c>
      <c r="AH3951" s="7">
        <f>IF(AC3951="XX",0,1/C3951^(1/5)*IF(E3951=0,100,1)/(E3951+1)^(1/4))</f>
        <v>261.88473863793939</v>
      </c>
    </row>
    <row r="3952" spans="1:34">
      <c r="A3952">
        <v>3324</v>
      </c>
      <c r="B3952" s="1">
        <v>23391.895</v>
      </c>
      <c r="C3952" s="6">
        <v>5.0000000000000001E-3</v>
      </c>
      <c r="D3952" t="s">
        <v>3</v>
      </c>
      <c r="E3952">
        <v>0</v>
      </c>
      <c r="F3952">
        <v>6.5</v>
      </c>
      <c r="G3952" t="s">
        <v>2</v>
      </c>
      <c r="H3952">
        <v>2</v>
      </c>
      <c r="I3952" t="s">
        <v>0</v>
      </c>
      <c r="J3952">
        <v>0</v>
      </c>
      <c r="K3952">
        <v>5.5</v>
      </c>
      <c r="L3952" t="s">
        <v>2</v>
      </c>
      <c r="M3952">
        <v>2</v>
      </c>
      <c r="N3952" t="s">
        <v>3380</v>
      </c>
      <c r="O3952">
        <v>1</v>
      </c>
      <c r="P3952" t="str">
        <f>D3952&amp;"-"&amp;F3952&amp;"-"&amp;G3952&amp;"-"&amp;E3952&amp;"-"&amp;H3952</f>
        <v>A2Delta-6.5-f-0-2</v>
      </c>
      <c r="Q3952" t="str">
        <f>I3952&amp;"-"&amp;K3952&amp;"-"&amp;L3952&amp;"-"&amp;J3952&amp;"-"&amp;M3952</f>
        <v>X2Pi-5.5-f-0-2</v>
      </c>
      <c r="R3952">
        <f>B3952+S3952</f>
        <v>23970.875885583999</v>
      </c>
      <c r="S3952">
        <f>_xlfn.IFNA(VLOOKUP(Q3952,'MARVEL-X'!A$2:I$1400,7,FALSE),VLOOKUP(Q3952,MARVEL!A$2:J$1522,10,FALSE))</f>
        <v>578.98088558400002</v>
      </c>
      <c r="T3952">
        <f>IF(P3952=P3951,R3952+T3951,R3952)</f>
        <v>143825.23490651301</v>
      </c>
      <c r="U3952">
        <f>IF(P3952=P3951,1+U3951,1)</f>
        <v>6</v>
      </c>
      <c r="V3952" t="str">
        <f t="shared" si="61"/>
        <v/>
      </c>
      <c r="W3952" t="str">
        <f>IF(V3952="","",IF(ABS(V3952-R3952)&gt;W$1,ABS(V3952-R3952),""))</f>
        <v/>
      </c>
      <c r="X3952" t="str">
        <f>Y3952&amp;"-"&amp;Z3952&amp;"-"&amp;AC3952&amp;"-"&amp;AD3952&amp;"-"&amp;AG3952</f>
        <v>6.5-f-A-0-1.5</v>
      </c>
      <c r="Y3952">
        <f>F3952</f>
        <v>6.5</v>
      </c>
      <c r="Z3952" s="2" t="str">
        <f>G3952</f>
        <v>f</v>
      </c>
      <c r="AA3952">
        <f>_xlfn.IFNA(VLOOKUP(X3952,'duo-out'!A$2:Q$5000,5,FALSE),E3952+10*(H3952-1)+1+_xlfn.IFNA(VLOOKUP(D3952,states!A$2:C$10,3,FALSE),1))</f>
        <v>53</v>
      </c>
      <c r="AB3952" t="str">
        <f>IF(V3952="","",V3952)</f>
        <v/>
      </c>
      <c r="AC3952" s="2" t="str">
        <f>_xlfn.IFNA(VLOOKUP(D3952,states!A$2:C$10,2,FALSE),"XX")</f>
        <v>A</v>
      </c>
      <c r="AD3952">
        <f>E3952</f>
        <v>0</v>
      </c>
      <c r="AE3952">
        <f>_xlfn.IFNA(VLOOKUP(D3952,states!A$2:D$10,4,FALSE),0)</f>
        <v>2</v>
      </c>
      <c r="AF3952">
        <v>0.5</v>
      </c>
      <c r="AG3952">
        <f>IF(AE3952=0,AF3952,IF(AE3952=1,IF(F3952=0.5,0.5,IF(H3952=1,0.5,1.5)),IF(F3952=0.5,0.5,IF(H3952=1,2.5,1.5))))</f>
        <v>1.5</v>
      </c>
      <c r="AH3952" s="7">
        <f>IF(AC3952="XX",0,1/C3952^(1/5)*IF(E3952=0,100,1)/(E3952+1)^(1/4))</f>
        <v>288.53998118144267</v>
      </c>
    </row>
    <row r="3953" spans="1:34">
      <c r="A3953">
        <v>2822</v>
      </c>
      <c r="B3953" s="1">
        <v>22970.191900000002</v>
      </c>
      <c r="C3953" s="6">
        <v>5.0000000000000001E-3</v>
      </c>
      <c r="D3953" t="s">
        <v>3</v>
      </c>
      <c r="E3953">
        <v>0</v>
      </c>
      <c r="F3953">
        <v>6.5</v>
      </c>
      <c r="G3953" t="s">
        <v>2</v>
      </c>
      <c r="H3953">
        <v>2</v>
      </c>
      <c r="I3953" t="s">
        <v>0</v>
      </c>
      <c r="J3953">
        <v>0</v>
      </c>
      <c r="K3953">
        <v>7.5</v>
      </c>
      <c r="L3953" t="s">
        <v>2</v>
      </c>
      <c r="M3953">
        <v>2</v>
      </c>
      <c r="N3953" t="s">
        <v>2878</v>
      </c>
      <c r="O3953">
        <v>1</v>
      </c>
      <c r="P3953" t="str">
        <f>D3953&amp;"-"&amp;F3953&amp;"-"&amp;G3953&amp;"-"&amp;E3953&amp;"-"&amp;H3953</f>
        <v>A2Delta-6.5-f-0-2</v>
      </c>
      <c r="Q3953" t="str">
        <f>I3953&amp;"-"&amp;K3953&amp;"-"&amp;L3953&amp;"-"&amp;J3953&amp;"-"&amp;M3953</f>
        <v>X2Pi-7.5-f-0-2</v>
      </c>
      <c r="R3953">
        <f>B3953+S3953</f>
        <v>23970.878644261</v>
      </c>
      <c r="S3953">
        <f>_xlfn.IFNA(VLOOKUP(Q3953,'MARVEL-X'!A$2:I$1400,7,FALSE),VLOOKUP(Q3953,MARVEL!A$2:J$1522,10,FALSE))</f>
        <v>1000.6867442609999</v>
      </c>
      <c r="T3953">
        <f>IF(P3953=P3952,R3953+T3952,R3953)</f>
        <v>167796.113550774</v>
      </c>
      <c r="U3953">
        <f>IF(P3953=P3952,1+U3952,1)</f>
        <v>7</v>
      </c>
      <c r="V3953" t="str">
        <f t="shared" si="61"/>
        <v/>
      </c>
      <c r="W3953" t="str">
        <f>IF(V3953="","",IF(ABS(V3953-R3953)&gt;W$1,ABS(V3953-R3953),""))</f>
        <v/>
      </c>
      <c r="X3953" t="str">
        <f>Y3953&amp;"-"&amp;Z3953&amp;"-"&amp;AC3953&amp;"-"&amp;AD3953&amp;"-"&amp;AG3953</f>
        <v>6.5-f-A-0-1.5</v>
      </c>
      <c r="Y3953">
        <f>F3953</f>
        <v>6.5</v>
      </c>
      <c r="Z3953" s="2" t="str">
        <f>G3953</f>
        <v>f</v>
      </c>
      <c r="AA3953">
        <f>_xlfn.IFNA(VLOOKUP(X3953,'duo-out'!A$2:Q$5000,5,FALSE),E3953+10*(H3953-1)+1+_xlfn.IFNA(VLOOKUP(D3953,states!A$2:C$10,3,FALSE),1))</f>
        <v>53</v>
      </c>
      <c r="AB3953" t="str">
        <f>IF(V3953="","",V3953)</f>
        <v/>
      </c>
      <c r="AC3953" s="2" t="str">
        <f>_xlfn.IFNA(VLOOKUP(D3953,states!A$2:C$10,2,FALSE),"XX")</f>
        <v>A</v>
      </c>
      <c r="AD3953">
        <f>E3953</f>
        <v>0</v>
      </c>
      <c r="AE3953">
        <f>_xlfn.IFNA(VLOOKUP(D3953,states!A$2:D$10,4,FALSE),0)</f>
        <v>2</v>
      </c>
      <c r="AF3953">
        <v>0.5</v>
      </c>
      <c r="AG3953">
        <f>IF(AE3953=0,AF3953,IF(AE3953=1,IF(F3953=0.5,0.5,IF(H3953=1,0.5,1.5)),IF(F3953=0.5,0.5,IF(H3953=1,2.5,1.5))))</f>
        <v>1.5</v>
      </c>
      <c r="AH3953" s="7">
        <f>IF(AC3953="XX",0,1/C3953^(1/5)*IF(E3953=0,100,1)/(E3953+1)^(1/4))</f>
        <v>288.53998118144267</v>
      </c>
    </row>
    <row r="3954" spans="1:34">
      <c r="A3954">
        <v>2801</v>
      </c>
      <c r="B3954" s="1">
        <v>23196.953600000001</v>
      </c>
      <c r="C3954" s="6">
        <v>5.0000000000000001E-3</v>
      </c>
      <c r="D3954" t="s">
        <v>3</v>
      </c>
      <c r="E3954">
        <v>0</v>
      </c>
      <c r="F3954">
        <v>6.5</v>
      </c>
      <c r="G3954" t="s">
        <v>2</v>
      </c>
      <c r="H3954">
        <v>2</v>
      </c>
      <c r="I3954" t="s">
        <v>0</v>
      </c>
      <c r="J3954">
        <v>0</v>
      </c>
      <c r="K3954">
        <v>6.5</v>
      </c>
      <c r="L3954" t="s">
        <v>1</v>
      </c>
      <c r="M3954">
        <v>2</v>
      </c>
      <c r="N3954" t="s">
        <v>2857</v>
      </c>
      <c r="O3954">
        <v>1</v>
      </c>
      <c r="P3954" t="str">
        <f>D3954&amp;"-"&amp;F3954&amp;"-"&amp;G3954&amp;"-"&amp;E3954&amp;"-"&amp;H3954</f>
        <v>A2Delta-6.5-f-0-2</v>
      </c>
      <c r="Q3954" t="str">
        <f>I3954&amp;"-"&amp;K3954&amp;"-"&amp;L3954&amp;"-"&amp;J3954&amp;"-"&amp;M3954</f>
        <v>X2Pi-6.5-e-0-2</v>
      </c>
      <c r="R3954">
        <f>B3954+S3954</f>
        <v>23970.873272902001</v>
      </c>
      <c r="S3954">
        <f>_xlfn.IFNA(VLOOKUP(Q3954,'MARVEL-X'!A$2:I$1400,7,FALSE),VLOOKUP(Q3954,MARVEL!A$2:J$1522,10,FALSE))</f>
        <v>773.919672902</v>
      </c>
      <c r="T3954">
        <f>IF(P3954=P3953,R3954+T3953,R3954)</f>
        <v>191766.98682367601</v>
      </c>
      <c r="U3954">
        <f>IF(P3954=P3953,1+U3953,1)</f>
        <v>8</v>
      </c>
      <c r="V3954" t="str">
        <f t="shared" si="61"/>
        <v/>
      </c>
      <c r="W3954" t="str">
        <f>IF(V3954="","",IF(ABS(V3954-R3954)&gt;W$1,ABS(V3954-R3954),""))</f>
        <v/>
      </c>
      <c r="X3954" t="str">
        <f>Y3954&amp;"-"&amp;Z3954&amp;"-"&amp;AC3954&amp;"-"&amp;AD3954&amp;"-"&amp;AG3954</f>
        <v>6.5-f-A-0-1.5</v>
      </c>
      <c r="Y3954">
        <f>F3954</f>
        <v>6.5</v>
      </c>
      <c r="Z3954" s="2" t="str">
        <f>G3954</f>
        <v>f</v>
      </c>
      <c r="AA3954">
        <f>_xlfn.IFNA(VLOOKUP(X3954,'duo-out'!A$2:Q$5000,5,FALSE),E3954+10*(H3954-1)+1+_xlfn.IFNA(VLOOKUP(D3954,states!A$2:C$10,3,FALSE),1))</f>
        <v>53</v>
      </c>
      <c r="AB3954" t="str">
        <f>IF(V3954="","",V3954)</f>
        <v/>
      </c>
      <c r="AC3954" s="2" t="str">
        <f>_xlfn.IFNA(VLOOKUP(D3954,states!A$2:C$10,2,FALSE),"XX")</f>
        <v>A</v>
      </c>
      <c r="AD3954">
        <f>E3954</f>
        <v>0</v>
      </c>
      <c r="AE3954">
        <f>_xlfn.IFNA(VLOOKUP(D3954,states!A$2:D$10,4,FALSE),0)</f>
        <v>2</v>
      </c>
      <c r="AF3954">
        <v>0.5</v>
      </c>
      <c r="AG3954">
        <f>IF(AE3954=0,AF3954,IF(AE3954=1,IF(F3954=0.5,0.5,IF(H3954=1,0.5,1.5)),IF(F3954=0.5,0.5,IF(H3954=1,2.5,1.5))))</f>
        <v>1.5</v>
      </c>
      <c r="AH3954" s="7">
        <f>IF(AC3954="XX",0,1/C3954^(1/5)*IF(E3954=0,100,1)/(E3954+1)^(1/4))</f>
        <v>288.53998118144267</v>
      </c>
    </row>
    <row r="3955" spans="1:34">
      <c r="A3955">
        <v>2739</v>
      </c>
      <c r="B3955" s="1">
        <v>23391.892100000001</v>
      </c>
      <c r="C3955" s="6">
        <v>5.0000000000000001E-3</v>
      </c>
      <c r="D3955" t="s">
        <v>3</v>
      </c>
      <c r="E3955">
        <v>0</v>
      </c>
      <c r="F3955">
        <v>6.5</v>
      </c>
      <c r="G3955" t="s">
        <v>2</v>
      </c>
      <c r="H3955">
        <v>2</v>
      </c>
      <c r="I3955" t="s">
        <v>0</v>
      </c>
      <c r="J3955">
        <v>0</v>
      </c>
      <c r="K3955">
        <v>5.5</v>
      </c>
      <c r="L3955" t="s">
        <v>2</v>
      </c>
      <c r="M3955">
        <v>2</v>
      </c>
      <c r="N3955" t="s">
        <v>2795</v>
      </c>
      <c r="O3955">
        <v>1</v>
      </c>
      <c r="P3955" t="str">
        <f>D3955&amp;"-"&amp;F3955&amp;"-"&amp;G3955&amp;"-"&amp;E3955&amp;"-"&amp;H3955</f>
        <v>A2Delta-6.5-f-0-2</v>
      </c>
      <c r="Q3955" t="str">
        <f>I3955&amp;"-"&amp;K3955&amp;"-"&amp;L3955&amp;"-"&amp;J3955&amp;"-"&amp;M3955</f>
        <v>X2Pi-5.5-f-0-2</v>
      </c>
      <c r="R3955">
        <f>B3955+S3955</f>
        <v>23970.872985583999</v>
      </c>
      <c r="S3955">
        <f>_xlfn.IFNA(VLOOKUP(Q3955,'MARVEL-X'!A$2:I$1400,7,FALSE),VLOOKUP(Q3955,MARVEL!A$2:J$1522,10,FALSE))</f>
        <v>578.98088558400002</v>
      </c>
      <c r="T3955">
        <f>IF(P3955=P3954,R3955+T3954,R3955)</f>
        <v>215737.85980926</v>
      </c>
      <c r="U3955">
        <f>IF(P3955=P3954,1+U3954,1)</f>
        <v>9</v>
      </c>
      <c r="V3955" t="str">
        <f t="shared" si="61"/>
        <v/>
      </c>
      <c r="W3955" t="str">
        <f>IF(V3955="","",IF(ABS(V3955-R3955)&gt;W$1,ABS(V3955-R3955),""))</f>
        <v/>
      </c>
      <c r="X3955" t="str">
        <f>Y3955&amp;"-"&amp;Z3955&amp;"-"&amp;AC3955&amp;"-"&amp;AD3955&amp;"-"&amp;AG3955</f>
        <v>6.5-f-A-0-1.5</v>
      </c>
      <c r="Y3955">
        <f>F3955</f>
        <v>6.5</v>
      </c>
      <c r="Z3955" s="2" t="str">
        <f>G3955</f>
        <v>f</v>
      </c>
      <c r="AA3955">
        <f>_xlfn.IFNA(VLOOKUP(X3955,'duo-out'!A$2:Q$5000,5,FALSE),E3955+10*(H3955-1)+1+_xlfn.IFNA(VLOOKUP(D3955,states!A$2:C$10,3,FALSE),1))</f>
        <v>53</v>
      </c>
      <c r="AB3955" t="str">
        <f>IF(V3955="","",V3955)</f>
        <v/>
      </c>
      <c r="AC3955" s="2" t="str">
        <f>_xlfn.IFNA(VLOOKUP(D3955,states!A$2:C$10,2,FALSE),"XX")</f>
        <v>A</v>
      </c>
      <c r="AD3955">
        <f>E3955</f>
        <v>0</v>
      </c>
      <c r="AE3955">
        <f>_xlfn.IFNA(VLOOKUP(D3955,states!A$2:D$10,4,FALSE),0)</f>
        <v>2</v>
      </c>
      <c r="AF3955">
        <v>0.5</v>
      </c>
      <c r="AG3955">
        <f>IF(AE3955=0,AF3955,IF(AE3955=1,IF(F3955=0.5,0.5,IF(H3955=1,0.5,1.5)),IF(F3955=0.5,0.5,IF(H3955=1,2.5,1.5))))</f>
        <v>1.5</v>
      </c>
      <c r="AH3955" s="7">
        <f>IF(AC3955="XX",0,1/C3955^(1/5)*IF(E3955=0,100,1)/(E3955+1)^(1/4))</f>
        <v>288.53998118144267</v>
      </c>
    </row>
    <row r="3956" spans="1:34">
      <c r="A3956">
        <v>5463</v>
      </c>
      <c r="B3956" s="1">
        <v>23196.949000000001</v>
      </c>
      <c r="C3956" s="6">
        <v>0.05</v>
      </c>
      <c r="D3956" t="s">
        <v>3</v>
      </c>
      <c r="E3956">
        <v>0</v>
      </c>
      <c r="F3956">
        <v>6.5</v>
      </c>
      <c r="G3956" t="s">
        <v>2</v>
      </c>
      <c r="H3956">
        <v>2</v>
      </c>
      <c r="I3956" t="s">
        <v>0</v>
      </c>
      <c r="J3956">
        <v>0</v>
      </c>
      <c r="K3956">
        <v>6.5</v>
      </c>
      <c r="L3956" t="s">
        <v>1</v>
      </c>
      <c r="M3956">
        <v>2</v>
      </c>
      <c r="N3956" t="s">
        <v>5519</v>
      </c>
      <c r="O3956">
        <v>1</v>
      </c>
      <c r="P3956" t="str">
        <f>D3956&amp;"-"&amp;F3956&amp;"-"&amp;G3956&amp;"-"&amp;E3956&amp;"-"&amp;H3956</f>
        <v>A2Delta-6.5-f-0-2</v>
      </c>
      <c r="Q3956" t="str">
        <f>I3956&amp;"-"&amp;K3956&amp;"-"&amp;L3956&amp;"-"&amp;J3956&amp;"-"&amp;M3956</f>
        <v>X2Pi-6.5-e-0-2</v>
      </c>
      <c r="R3956">
        <f>B3956+S3956</f>
        <v>23970.868672902001</v>
      </c>
      <c r="S3956">
        <f>_xlfn.IFNA(VLOOKUP(Q3956,'MARVEL-X'!A$2:I$1400,7,FALSE),VLOOKUP(Q3956,MARVEL!A$2:J$1522,10,FALSE))</f>
        <v>773.919672902</v>
      </c>
      <c r="T3956">
        <f>IF(P3956=P3955,R3956+T3955,R3956)</f>
        <v>239708.728482162</v>
      </c>
      <c r="U3956">
        <f>IF(P3956=P3955,1+U3955,1)</f>
        <v>10</v>
      </c>
      <c r="V3956" t="str">
        <f t="shared" si="61"/>
        <v/>
      </c>
      <c r="W3956" t="str">
        <f>IF(V3956="","",IF(ABS(V3956-R3956)&gt;W$1,ABS(V3956-R3956),""))</f>
        <v/>
      </c>
      <c r="X3956" t="str">
        <f>Y3956&amp;"-"&amp;Z3956&amp;"-"&amp;AC3956&amp;"-"&amp;AD3956&amp;"-"&amp;AG3956</f>
        <v>6.5-f-A-0-1.5</v>
      </c>
      <c r="Y3956">
        <f>F3956</f>
        <v>6.5</v>
      </c>
      <c r="Z3956" s="2" t="str">
        <f>G3956</f>
        <v>f</v>
      </c>
      <c r="AA3956">
        <f>_xlfn.IFNA(VLOOKUP(X3956,'duo-out'!A$2:Q$5000,5,FALSE),E3956+10*(H3956-1)+1+_xlfn.IFNA(VLOOKUP(D3956,states!A$2:C$10,3,FALSE),1))</f>
        <v>53</v>
      </c>
      <c r="AB3956" t="str">
        <f>IF(V3956="","",V3956)</f>
        <v/>
      </c>
      <c r="AC3956" s="2" t="str">
        <f>_xlfn.IFNA(VLOOKUP(D3956,states!A$2:C$10,2,FALSE),"XX")</f>
        <v>A</v>
      </c>
      <c r="AD3956">
        <f>E3956</f>
        <v>0</v>
      </c>
      <c r="AE3956">
        <f>_xlfn.IFNA(VLOOKUP(D3956,states!A$2:D$10,4,FALSE),0)</f>
        <v>2</v>
      </c>
      <c r="AF3956">
        <v>0.5</v>
      </c>
      <c r="AG3956">
        <f>IF(AE3956=0,AF3956,IF(AE3956=1,IF(F3956=0.5,0.5,IF(H3956=1,0.5,1.5)),IF(F3956=0.5,0.5,IF(H3956=1,2.5,1.5))))</f>
        <v>1.5</v>
      </c>
      <c r="AH3956" s="7">
        <f>IF(AC3956="XX",0,1/C3956^(1/5)*IF(E3956=0,100,1)/(E3956+1)^(1/4))</f>
        <v>182.05642030260799</v>
      </c>
    </row>
    <row r="3957" spans="1:34">
      <c r="A3957">
        <v>5401</v>
      </c>
      <c r="B3957" s="1">
        <v>23391.882000000001</v>
      </c>
      <c r="C3957" s="6">
        <v>0.05</v>
      </c>
      <c r="D3957" t="s">
        <v>3</v>
      </c>
      <c r="E3957">
        <v>0</v>
      </c>
      <c r="F3957">
        <v>6.5</v>
      </c>
      <c r="G3957" t="s">
        <v>2</v>
      </c>
      <c r="H3957">
        <v>2</v>
      </c>
      <c r="I3957" t="s">
        <v>0</v>
      </c>
      <c r="J3957">
        <v>0</v>
      </c>
      <c r="K3957">
        <v>5.5</v>
      </c>
      <c r="L3957" t="s">
        <v>2</v>
      </c>
      <c r="M3957">
        <v>2</v>
      </c>
      <c r="N3957" t="s">
        <v>5457</v>
      </c>
      <c r="O3957">
        <v>1</v>
      </c>
      <c r="P3957" t="str">
        <f>D3957&amp;"-"&amp;F3957&amp;"-"&amp;G3957&amp;"-"&amp;E3957&amp;"-"&amp;H3957</f>
        <v>A2Delta-6.5-f-0-2</v>
      </c>
      <c r="Q3957" t="str">
        <f>I3957&amp;"-"&amp;K3957&amp;"-"&amp;L3957&amp;"-"&amp;J3957&amp;"-"&amp;M3957</f>
        <v>X2Pi-5.5-f-0-2</v>
      </c>
      <c r="R3957">
        <f>B3957+S3957</f>
        <v>23970.862885584</v>
      </c>
      <c r="S3957">
        <f>_xlfn.IFNA(VLOOKUP(Q3957,'MARVEL-X'!A$2:I$1400,7,FALSE),VLOOKUP(Q3957,MARVEL!A$2:J$1522,10,FALSE))</f>
        <v>578.98088558400002</v>
      </c>
      <c r="T3957">
        <f>IF(P3957=P3956,R3957+T3956,R3957)</f>
        <v>263679.591367746</v>
      </c>
      <c r="U3957">
        <f>IF(P3957=P3956,1+U3956,1)</f>
        <v>11</v>
      </c>
      <c r="V3957" t="str">
        <f t="shared" si="61"/>
        <v/>
      </c>
      <c r="W3957" t="str">
        <f>IF(V3957="","",IF(ABS(V3957-R3957)&gt;W$1,ABS(V3957-R3957),""))</f>
        <v/>
      </c>
      <c r="X3957" t="str">
        <f>Y3957&amp;"-"&amp;Z3957&amp;"-"&amp;AC3957&amp;"-"&amp;AD3957&amp;"-"&amp;AG3957</f>
        <v>6.5-f-A-0-1.5</v>
      </c>
      <c r="Y3957">
        <f>F3957</f>
        <v>6.5</v>
      </c>
      <c r="Z3957" s="2" t="str">
        <f>G3957</f>
        <v>f</v>
      </c>
      <c r="AA3957">
        <f>_xlfn.IFNA(VLOOKUP(X3957,'duo-out'!A$2:Q$5000,5,FALSE),E3957+10*(H3957-1)+1+_xlfn.IFNA(VLOOKUP(D3957,states!A$2:C$10,3,FALSE),1))</f>
        <v>53</v>
      </c>
      <c r="AB3957" t="str">
        <f>IF(V3957="","",V3957)</f>
        <v/>
      </c>
      <c r="AC3957" s="2" t="str">
        <f>_xlfn.IFNA(VLOOKUP(D3957,states!A$2:C$10,2,FALSE),"XX")</f>
        <v>A</v>
      </c>
      <c r="AD3957">
        <f>E3957</f>
        <v>0</v>
      </c>
      <c r="AE3957">
        <f>_xlfn.IFNA(VLOOKUP(D3957,states!A$2:D$10,4,FALSE),0)</f>
        <v>2</v>
      </c>
      <c r="AF3957">
        <v>0.5</v>
      </c>
      <c r="AG3957">
        <f>IF(AE3957=0,AF3957,IF(AE3957=1,IF(F3957=0.5,0.5,IF(H3957=1,0.5,1.5)),IF(F3957=0.5,0.5,IF(H3957=1,2.5,1.5))))</f>
        <v>1.5</v>
      </c>
      <c r="AH3957" s="7">
        <f>IF(AC3957="XX",0,1/C3957^(1/5)*IF(E3957=0,100,1)/(E3957+1)^(1/4))</f>
        <v>182.05642030260799</v>
      </c>
    </row>
    <row r="3958" spans="1:34">
      <c r="A3958">
        <v>5380</v>
      </c>
      <c r="B3958" s="1">
        <v>23389.985000000001</v>
      </c>
      <c r="C3958" s="6">
        <v>0.05</v>
      </c>
      <c r="D3958" t="s">
        <v>3</v>
      </c>
      <c r="E3958">
        <v>0</v>
      </c>
      <c r="F3958">
        <v>6.5</v>
      </c>
      <c r="G3958" t="s">
        <v>2</v>
      </c>
      <c r="H3958">
        <v>2</v>
      </c>
      <c r="I3958" t="s">
        <v>0</v>
      </c>
      <c r="J3958">
        <v>0</v>
      </c>
      <c r="K3958">
        <v>6.5</v>
      </c>
      <c r="L3958" t="s">
        <v>1</v>
      </c>
      <c r="M3958">
        <v>1</v>
      </c>
      <c r="N3958" t="s">
        <v>5436</v>
      </c>
      <c r="O3958">
        <v>1</v>
      </c>
      <c r="P3958" t="str">
        <f>D3958&amp;"-"&amp;F3958&amp;"-"&amp;G3958&amp;"-"&amp;E3958&amp;"-"&amp;H3958</f>
        <v>A2Delta-6.5-f-0-2</v>
      </c>
      <c r="Q3958" t="str">
        <f>I3958&amp;"-"&amp;K3958&amp;"-"&amp;L3958&amp;"-"&amp;J3958&amp;"-"&amp;M3958</f>
        <v>X2Pi-6.5-e-0-1</v>
      </c>
      <c r="R3958">
        <f>B3958+S3958</f>
        <v>23970.882048014999</v>
      </c>
      <c r="S3958">
        <f>_xlfn.IFNA(VLOOKUP(Q3958,'MARVEL-X'!A$2:I$1400,7,FALSE),VLOOKUP(Q3958,MARVEL!A$2:J$1522,10,FALSE))</f>
        <v>580.897048015</v>
      </c>
      <c r="T3958">
        <f>IF(P3958=P3957,R3958+T3957,R3958)</f>
        <v>287650.47341576102</v>
      </c>
      <c r="U3958">
        <f>IF(P3958=P3957,1+U3957,1)</f>
        <v>12</v>
      </c>
      <c r="V3958" t="str">
        <f t="shared" si="61"/>
        <v/>
      </c>
      <c r="W3958" t="str">
        <f>IF(V3958="","",IF(ABS(V3958-R3958)&gt;W$1,ABS(V3958-R3958),""))</f>
        <v/>
      </c>
      <c r="X3958" t="str">
        <f>Y3958&amp;"-"&amp;Z3958&amp;"-"&amp;AC3958&amp;"-"&amp;AD3958&amp;"-"&amp;AG3958</f>
        <v>6.5-f-A-0-1.5</v>
      </c>
      <c r="Y3958">
        <f>F3958</f>
        <v>6.5</v>
      </c>
      <c r="Z3958" s="2" t="str">
        <f>G3958</f>
        <v>f</v>
      </c>
      <c r="AA3958">
        <f>_xlfn.IFNA(VLOOKUP(X3958,'duo-out'!A$2:Q$5000,5,FALSE),E3958+10*(H3958-1)+1+_xlfn.IFNA(VLOOKUP(D3958,states!A$2:C$10,3,FALSE),1))</f>
        <v>53</v>
      </c>
      <c r="AB3958" t="str">
        <f>IF(V3958="","",V3958)</f>
        <v/>
      </c>
      <c r="AC3958" s="2" t="str">
        <f>_xlfn.IFNA(VLOOKUP(D3958,states!A$2:C$10,2,FALSE),"XX")</f>
        <v>A</v>
      </c>
      <c r="AD3958">
        <f>E3958</f>
        <v>0</v>
      </c>
      <c r="AE3958">
        <f>_xlfn.IFNA(VLOOKUP(D3958,states!A$2:D$10,4,FALSE),0)</f>
        <v>2</v>
      </c>
      <c r="AF3958">
        <v>0.5</v>
      </c>
      <c r="AG3958">
        <f>IF(AE3958=0,AF3958,IF(AE3958=1,IF(F3958=0.5,0.5,IF(H3958=1,0.5,1.5)),IF(F3958=0.5,0.5,IF(H3958=1,2.5,1.5))))</f>
        <v>1.5</v>
      </c>
      <c r="AH3958" s="7">
        <f>IF(AC3958="XX",0,1/C3958^(1/5)*IF(E3958=0,100,1)/(E3958+1)^(1/4))</f>
        <v>182.05642030260799</v>
      </c>
    </row>
    <row r="3959" spans="1:34">
      <c r="A3959">
        <v>4195</v>
      </c>
      <c r="B3959" s="1">
        <v>22970.188399999999</v>
      </c>
      <c r="C3959" s="6">
        <v>1E-3</v>
      </c>
      <c r="D3959" t="s">
        <v>3</v>
      </c>
      <c r="E3959">
        <v>0</v>
      </c>
      <c r="F3959">
        <v>6.5</v>
      </c>
      <c r="G3959" t="s">
        <v>2</v>
      </c>
      <c r="H3959">
        <v>2</v>
      </c>
      <c r="I3959" t="s">
        <v>0</v>
      </c>
      <c r="J3959">
        <v>0</v>
      </c>
      <c r="K3959">
        <v>7.5</v>
      </c>
      <c r="L3959" t="s">
        <v>2</v>
      </c>
      <c r="M3959">
        <v>2</v>
      </c>
      <c r="N3959" t="s">
        <v>4251</v>
      </c>
      <c r="O3959">
        <v>1</v>
      </c>
      <c r="P3959" t="str">
        <f>D3959&amp;"-"&amp;F3959&amp;"-"&amp;G3959&amp;"-"&amp;E3959&amp;"-"&amp;H3959</f>
        <v>A2Delta-6.5-f-0-2</v>
      </c>
      <c r="Q3959" t="str">
        <f>I3959&amp;"-"&amp;K3959&amp;"-"&amp;L3959&amp;"-"&amp;J3959&amp;"-"&amp;M3959</f>
        <v>X2Pi-7.5-f-0-2</v>
      </c>
      <c r="R3959">
        <f>B3959+S3959</f>
        <v>23970.875144260997</v>
      </c>
      <c r="S3959">
        <f>_xlfn.IFNA(VLOOKUP(Q3959,'MARVEL-X'!A$2:I$1400,7,FALSE),VLOOKUP(Q3959,MARVEL!A$2:J$1522,10,FALSE))</f>
        <v>1000.6867442609999</v>
      </c>
      <c r="T3959">
        <f>IF(P3959=P3958,R3959+T3958,R3959)</f>
        <v>311621.34856002202</v>
      </c>
      <c r="U3959">
        <f>IF(P3959=P3958,1+U3958,1)</f>
        <v>13</v>
      </c>
      <c r="V3959" t="str">
        <f t="shared" si="61"/>
        <v/>
      </c>
      <c r="W3959" t="str">
        <f>IF(V3959="","",IF(ABS(V3959-R3959)&gt;W$1,ABS(V3959-R3959),""))</f>
        <v/>
      </c>
      <c r="X3959" t="str">
        <f>Y3959&amp;"-"&amp;Z3959&amp;"-"&amp;AC3959&amp;"-"&amp;AD3959&amp;"-"&amp;AG3959</f>
        <v>6.5-f-A-0-1.5</v>
      </c>
      <c r="Y3959">
        <f>F3959</f>
        <v>6.5</v>
      </c>
      <c r="Z3959" s="2" t="str">
        <f>G3959</f>
        <v>f</v>
      </c>
      <c r="AA3959">
        <f>_xlfn.IFNA(VLOOKUP(X3959,'duo-out'!A$2:Q$5000,5,FALSE),E3959+10*(H3959-1)+1+_xlfn.IFNA(VLOOKUP(D3959,states!A$2:C$10,3,FALSE),1))</f>
        <v>53</v>
      </c>
      <c r="AB3959" t="str">
        <f>IF(V3959="","",V3959)</f>
        <v/>
      </c>
      <c r="AC3959" s="2" t="str">
        <f>_xlfn.IFNA(VLOOKUP(D3959,states!A$2:C$10,2,FALSE),"XX")</f>
        <v>A</v>
      </c>
      <c r="AD3959">
        <f>E3959</f>
        <v>0</v>
      </c>
      <c r="AE3959">
        <f>_xlfn.IFNA(VLOOKUP(D3959,states!A$2:D$10,4,FALSE),0)</f>
        <v>2</v>
      </c>
      <c r="AF3959">
        <v>0.5</v>
      </c>
      <c r="AG3959">
        <f>IF(AE3959=0,AF3959,IF(AE3959=1,IF(F3959=0.5,0.5,IF(H3959=1,0.5,1.5)),IF(F3959=0.5,0.5,IF(H3959=1,2.5,1.5))))</f>
        <v>1.5</v>
      </c>
      <c r="AH3959" s="7">
        <f>IF(AC3959="XX",0,1/C3959^(1/5)*IF(E3959=0,100,1)/(E3959+1)^(1/4))</f>
        <v>398.10717055349727</v>
      </c>
    </row>
    <row r="3960" spans="1:34">
      <c r="A3960">
        <v>4182</v>
      </c>
      <c r="B3960" s="1">
        <v>23391.8959</v>
      </c>
      <c r="C3960" s="6">
        <v>2.251E-3</v>
      </c>
      <c r="D3960" t="s">
        <v>3</v>
      </c>
      <c r="E3960">
        <v>0</v>
      </c>
      <c r="F3960">
        <v>6.5</v>
      </c>
      <c r="G3960" t="s">
        <v>2</v>
      </c>
      <c r="H3960">
        <v>2</v>
      </c>
      <c r="I3960" t="s">
        <v>0</v>
      </c>
      <c r="J3960">
        <v>0</v>
      </c>
      <c r="K3960">
        <v>5.5</v>
      </c>
      <c r="L3960" t="s">
        <v>2</v>
      </c>
      <c r="M3960">
        <v>2</v>
      </c>
      <c r="N3960" t="s">
        <v>4238</v>
      </c>
      <c r="O3960">
        <v>1</v>
      </c>
      <c r="P3960" t="str">
        <f>D3960&amp;"-"&amp;F3960&amp;"-"&amp;G3960&amp;"-"&amp;E3960&amp;"-"&amp;H3960</f>
        <v>A2Delta-6.5-f-0-2</v>
      </c>
      <c r="Q3960" t="str">
        <f>I3960&amp;"-"&amp;K3960&amp;"-"&amp;L3960&amp;"-"&amp;J3960&amp;"-"&amp;M3960</f>
        <v>X2Pi-5.5-f-0-2</v>
      </c>
      <c r="R3960">
        <f>B3960+S3960</f>
        <v>23970.876785583998</v>
      </c>
      <c r="S3960">
        <f>_xlfn.IFNA(VLOOKUP(Q3960,'MARVEL-X'!A$2:I$1400,7,FALSE),VLOOKUP(Q3960,MARVEL!A$2:J$1522,10,FALSE))</f>
        <v>578.98088558400002</v>
      </c>
      <c r="T3960">
        <f>IF(P3960=P3959,R3960+T3959,R3960)</f>
        <v>335592.22534560598</v>
      </c>
      <c r="U3960">
        <f>IF(P3960=P3959,1+U3959,1)</f>
        <v>14</v>
      </c>
      <c r="V3960" t="str">
        <f t="shared" si="61"/>
        <v/>
      </c>
      <c r="W3960" t="str">
        <f>IF(V3960="","",IF(ABS(V3960-R3960)&gt;W$1,ABS(V3960-R3960),""))</f>
        <v/>
      </c>
      <c r="X3960" t="str">
        <f>Y3960&amp;"-"&amp;Z3960&amp;"-"&amp;AC3960&amp;"-"&amp;AD3960&amp;"-"&amp;AG3960</f>
        <v>6.5-f-A-0-1.5</v>
      </c>
      <c r="Y3960">
        <f>F3960</f>
        <v>6.5</v>
      </c>
      <c r="Z3960" s="2" t="str">
        <f>G3960</f>
        <v>f</v>
      </c>
      <c r="AA3960">
        <f>_xlfn.IFNA(VLOOKUP(X3960,'duo-out'!A$2:Q$5000,5,FALSE),E3960+10*(H3960-1)+1+_xlfn.IFNA(VLOOKUP(D3960,states!A$2:C$10,3,FALSE),1))</f>
        <v>53</v>
      </c>
      <c r="AB3960" t="str">
        <f>IF(V3960="","",V3960)</f>
        <v/>
      </c>
      <c r="AC3960" s="2" t="str">
        <f>_xlfn.IFNA(VLOOKUP(D3960,states!A$2:C$10,2,FALSE),"XX")</f>
        <v>A</v>
      </c>
      <c r="AD3960">
        <f>E3960</f>
        <v>0</v>
      </c>
      <c r="AE3960">
        <f>_xlfn.IFNA(VLOOKUP(D3960,states!A$2:D$10,4,FALSE),0)</f>
        <v>2</v>
      </c>
      <c r="AF3960">
        <v>0.5</v>
      </c>
      <c r="AG3960">
        <f>IF(AE3960=0,AF3960,IF(AE3960=1,IF(F3960=0.5,0.5,IF(H3960=1,0.5,1.5)),IF(F3960=0.5,0.5,IF(H3960=1,2.5,1.5))))</f>
        <v>1.5</v>
      </c>
      <c r="AH3960" s="7">
        <f>IF(AC3960="XX",0,1/C3960^(1/5)*IF(E3960=0,100,1)/(E3960+1)^(1/4))</f>
        <v>338.47367826394219</v>
      </c>
    </row>
    <row r="3961" spans="1:34">
      <c r="A3961">
        <v>4149</v>
      </c>
      <c r="B3961" s="1">
        <v>23196.954300000001</v>
      </c>
      <c r="C3961" s="6">
        <v>2.2000000000000001E-3</v>
      </c>
      <c r="D3961" t="s">
        <v>3</v>
      </c>
      <c r="E3961">
        <v>0</v>
      </c>
      <c r="F3961">
        <v>6.5</v>
      </c>
      <c r="G3961" t="s">
        <v>2</v>
      </c>
      <c r="H3961">
        <v>2</v>
      </c>
      <c r="I3961" t="s">
        <v>0</v>
      </c>
      <c r="J3961">
        <v>0</v>
      </c>
      <c r="K3961">
        <v>6.5</v>
      </c>
      <c r="L3961" t="s">
        <v>1</v>
      </c>
      <c r="M3961">
        <v>2</v>
      </c>
      <c r="N3961" t="s">
        <v>4205</v>
      </c>
      <c r="O3961">
        <v>1</v>
      </c>
      <c r="P3961" t="str">
        <f>D3961&amp;"-"&amp;F3961&amp;"-"&amp;G3961&amp;"-"&amp;E3961&amp;"-"&amp;H3961</f>
        <v>A2Delta-6.5-f-0-2</v>
      </c>
      <c r="Q3961" t="str">
        <f>I3961&amp;"-"&amp;K3961&amp;"-"&amp;L3961&amp;"-"&amp;J3961&amp;"-"&amp;M3961</f>
        <v>X2Pi-6.5-e-0-2</v>
      </c>
      <c r="R3961">
        <f>B3961+S3961</f>
        <v>23970.873972902002</v>
      </c>
      <c r="S3961">
        <f>_xlfn.IFNA(VLOOKUP(Q3961,'MARVEL-X'!A$2:I$1400,7,FALSE),VLOOKUP(Q3961,MARVEL!A$2:J$1522,10,FALSE))</f>
        <v>773.919672902</v>
      </c>
      <c r="T3961">
        <f>IF(P3961=P3960,R3961+T3960,R3961)</f>
        <v>359563.099318508</v>
      </c>
      <c r="U3961">
        <f>IF(P3961=P3960,1+U3960,1)</f>
        <v>15</v>
      </c>
      <c r="V3961" t="str">
        <f t="shared" si="61"/>
        <v/>
      </c>
      <c r="W3961" t="str">
        <f>IF(V3961="","",IF(ABS(V3961-R3961)&gt;W$1,ABS(V3961-R3961),""))</f>
        <v/>
      </c>
      <c r="X3961" t="str">
        <f>Y3961&amp;"-"&amp;Z3961&amp;"-"&amp;AC3961&amp;"-"&amp;AD3961&amp;"-"&amp;AG3961</f>
        <v>6.5-f-A-0-1.5</v>
      </c>
      <c r="Y3961">
        <f>F3961</f>
        <v>6.5</v>
      </c>
      <c r="Z3961" s="2" t="str">
        <f>G3961</f>
        <v>f</v>
      </c>
      <c r="AA3961">
        <f>_xlfn.IFNA(VLOOKUP(X3961,'duo-out'!A$2:Q$5000,5,FALSE),E3961+10*(H3961-1)+1+_xlfn.IFNA(VLOOKUP(D3961,states!A$2:C$10,3,FALSE),1))</f>
        <v>53</v>
      </c>
      <c r="AB3961" t="str">
        <f>IF(V3961="","",V3961)</f>
        <v/>
      </c>
      <c r="AC3961" s="2" t="str">
        <f>_xlfn.IFNA(VLOOKUP(D3961,states!A$2:C$10,2,FALSE),"XX")</f>
        <v>A</v>
      </c>
      <c r="AD3961">
        <f>E3961</f>
        <v>0</v>
      </c>
      <c r="AE3961">
        <f>_xlfn.IFNA(VLOOKUP(D3961,states!A$2:D$10,4,FALSE),0)</f>
        <v>2</v>
      </c>
      <c r="AF3961">
        <v>0.5</v>
      </c>
      <c r="AG3961">
        <f>IF(AE3961=0,AF3961,IF(AE3961=1,IF(F3961=0.5,0.5,IF(H3961=1,0.5,1.5)),IF(F3961=0.5,0.5,IF(H3961=1,2.5,1.5))))</f>
        <v>1.5</v>
      </c>
      <c r="AH3961" s="7">
        <f>IF(AC3961="XX",0,1/C3961^(1/5)*IF(E3961=0,100,1)/(E3961+1)^(1/4))</f>
        <v>340.02861291839736</v>
      </c>
    </row>
    <row r="3962" spans="1:34">
      <c r="A3962">
        <v>849</v>
      </c>
      <c r="B3962" s="1">
        <v>22970.14</v>
      </c>
      <c r="C3962" s="6">
        <v>0.05</v>
      </c>
      <c r="D3962" t="s">
        <v>3</v>
      </c>
      <c r="E3962">
        <v>0</v>
      </c>
      <c r="F3962">
        <v>6.5</v>
      </c>
      <c r="G3962" t="s">
        <v>2</v>
      </c>
      <c r="H3962">
        <v>2</v>
      </c>
      <c r="I3962" t="s">
        <v>0</v>
      </c>
      <c r="J3962">
        <v>0</v>
      </c>
      <c r="K3962">
        <v>7.5</v>
      </c>
      <c r="L3962" t="s">
        <v>2</v>
      </c>
      <c r="M3962">
        <v>2</v>
      </c>
      <c r="N3962" t="s">
        <v>905</v>
      </c>
      <c r="O3962">
        <v>1</v>
      </c>
      <c r="P3962" t="str">
        <f>D3962&amp;"-"&amp;F3962&amp;"-"&amp;G3962&amp;"-"&amp;E3962&amp;"-"&amp;H3962</f>
        <v>A2Delta-6.5-f-0-2</v>
      </c>
      <c r="Q3962" t="str">
        <f>I3962&amp;"-"&amp;K3962&amp;"-"&amp;L3962&amp;"-"&amp;J3962&amp;"-"&amp;M3962</f>
        <v>X2Pi-7.5-f-0-2</v>
      </c>
      <c r="R3962">
        <f>B3962+S3962</f>
        <v>23970.826744260998</v>
      </c>
      <c r="S3962">
        <f>_xlfn.IFNA(VLOOKUP(Q3962,'MARVEL-X'!A$2:I$1400,7,FALSE),VLOOKUP(Q3962,MARVEL!A$2:J$1522,10,FALSE))</f>
        <v>1000.6867442609999</v>
      </c>
      <c r="T3962">
        <f>IF(P3962=P3961,R3962+T3961,R3962)</f>
        <v>383533.92606276902</v>
      </c>
      <c r="U3962">
        <f>IF(P3962=P3961,1+U3961,1)</f>
        <v>16</v>
      </c>
      <c r="V3962" t="str">
        <f t="shared" si="61"/>
        <v/>
      </c>
      <c r="W3962" t="str">
        <f>IF(V3962="","",IF(ABS(V3962-R3962)&gt;W$1,ABS(V3962-R3962),""))</f>
        <v/>
      </c>
      <c r="X3962" t="str">
        <f>Y3962&amp;"-"&amp;Z3962&amp;"-"&amp;AC3962&amp;"-"&amp;AD3962&amp;"-"&amp;AG3962</f>
        <v>6.5-f-A-0-1.5</v>
      </c>
      <c r="Y3962">
        <f>F3962</f>
        <v>6.5</v>
      </c>
      <c r="Z3962" s="2" t="str">
        <f>G3962</f>
        <v>f</v>
      </c>
      <c r="AA3962">
        <f>_xlfn.IFNA(VLOOKUP(X3962,'duo-out'!A$2:Q$5000,5,FALSE),E3962+10*(H3962-1)+1+_xlfn.IFNA(VLOOKUP(D3962,states!A$2:C$10,3,FALSE),1))</f>
        <v>53</v>
      </c>
      <c r="AB3962" t="str">
        <f>IF(V3962="","",V3962)</f>
        <v/>
      </c>
      <c r="AC3962" s="2" t="str">
        <f>_xlfn.IFNA(VLOOKUP(D3962,states!A$2:C$10,2,FALSE),"XX")</f>
        <v>A</v>
      </c>
      <c r="AD3962">
        <f>E3962</f>
        <v>0</v>
      </c>
      <c r="AE3962">
        <f>_xlfn.IFNA(VLOOKUP(D3962,states!A$2:D$10,4,FALSE),0)</f>
        <v>2</v>
      </c>
      <c r="AF3962">
        <v>0.5</v>
      </c>
      <c r="AG3962">
        <f>IF(AE3962=0,AF3962,IF(AE3962=1,IF(F3962=0.5,0.5,IF(H3962=1,0.5,1.5)),IF(F3962=0.5,0.5,IF(H3962=1,2.5,1.5))))</f>
        <v>1.5</v>
      </c>
      <c r="AH3962" s="7">
        <f>IF(AC3962="XX",0,1/C3962^(1/5)*IF(E3962=0,100,1)/(E3962+1)^(1/4))</f>
        <v>182.05642030260799</v>
      </c>
    </row>
    <row r="3963" spans="1:34">
      <c r="A3963">
        <v>819</v>
      </c>
      <c r="B3963" s="1">
        <v>23196.97</v>
      </c>
      <c r="C3963" s="6">
        <v>0.05</v>
      </c>
      <c r="D3963" t="s">
        <v>3</v>
      </c>
      <c r="E3963">
        <v>0</v>
      </c>
      <c r="F3963">
        <v>6.5</v>
      </c>
      <c r="G3963" t="s">
        <v>2</v>
      </c>
      <c r="H3963">
        <v>2</v>
      </c>
      <c r="I3963" t="s">
        <v>0</v>
      </c>
      <c r="J3963">
        <v>0</v>
      </c>
      <c r="K3963">
        <v>6.5</v>
      </c>
      <c r="L3963" t="s">
        <v>1</v>
      </c>
      <c r="M3963">
        <v>2</v>
      </c>
      <c r="N3963" t="s">
        <v>875</v>
      </c>
      <c r="O3963">
        <v>1</v>
      </c>
      <c r="P3963" t="str">
        <f>D3963&amp;"-"&amp;F3963&amp;"-"&amp;G3963&amp;"-"&amp;E3963&amp;"-"&amp;H3963</f>
        <v>A2Delta-6.5-f-0-2</v>
      </c>
      <c r="Q3963" t="str">
        <f>I3963&amp;"-"&amp;K3963&amp;"-"&amp;L3963&amp;"-"&amp;J3963&amp;"-"&amp;M3963</f>
        <v>X2Pi-6.5-e-0-2</v>
      </c>
      <c r="R3963">
        <f>B3963+S3963</f>
        <v>23970.889672902002</v>
      </c>
      <c r="S3963">
        <f>_xlfn.IFNA(VLOOKUP(Q3963,'MARVEL-X'!A$2:I$1400,7,FALSE),VLOOKUP(Q3963,MARVEL!A$2:J$1522,10,FALSE))</f>
        <v>773.919672902</v>
      </c>
      <c r="T3963">
        <f>IF(P3963=P3962,R3963+T3962,R3963)</f>
        <v>407504.81573567103</v>
      </c>
      <c r="U3963">
        <f>IF(P3963=P3962,1+U3962,1)</f>
        <v>17</v>
      </c>
      <c r="V3963" t="str">
        <f t="shared" si="61"/>
        <v/>
      </c>
      <c r="W3963" t="str">
        <f>IF(V3963="","",IF(ABS(V3963-R3963)&gt;W$1,ABS(V3963-R3963),""))</f>
        <v/>
      </c>
      <c r="X3963" t="str">
        <f>Y3963&amp;"-"&amp;Z3963&amp;"-"&amp;AC3963&amp;"-"&amp;AD3963&amp;"-"&amp;AG3963</f>
        <v>6.5-f-A-0-1.5</v>
      </c>
      <c r="Y3963">
        <f>F3963</f>
        <v>6.5</v>
      </c>
      <c r="Z3963" s="2" t="str">
        <f>G3963</f>
        <v>f</v>
      </c>
      <c r="AA3963">
        <f>_xlfn.IFNA(VLOOKUP(X3963,'duo-out'!A$2:Q$5000,5,FALSE),E3963+10*(H3963-1)+1+_xlfn.IFNA(VLOOKUP(D3963,states!A$2:C$10,3,FALSE),1))</f>
        <v>53</v>
      </c>
      <c r="AB3963" t="str">
        <f>IF(V3963="","",V3963)</f>
        <v/>
      </c>
      <c r="AC3963" s="2" t="str">
        <f>_xlfn.IFNA(VLOOKUP(D3963,states!A$2:C$10,2,FALSE),"XX")</f>
        <v>A</v>
      </c>
      <c r="AD3963">
        <f>E3963</f>
        <v>0</v>
      </c>
      <c r="AE3963">
        <f>_xlfn.IFNA(VLOOKUP(D3963,states!A$2:D$10,4,FALSE),0)</f>
        <v>2</v>
      </c>
      <c r="AF3963">
        <v>0.5</v>
      </c>
      <c r="AG3963">
        <f>IF(AE3963=0,AF3963,IF(AE3963=1,IF(F3963=0.5,0.5,IF(H3963=1,0.5,1.5)),IF(F3963=0.5,0.5,IF(H3963=1,2.5,1.5))))</f>
        <v>1.5</v>
      </c>
      <c r="AH3963" s="7">
        <f>IF(AC3963="XX",0,1/C3963^(1/5)*IF(E3963=0,100,1)/(E3963+1)^(1/4))</f>
        <v>182.05642030260799</v>
      </c>
    </row>
    <row r="3964" spans="1:34">
      <c r="A3964">
        <v>733</v>
      </c>
      <c r="B3964" s="1">
        <v>23391.87</v>
      </c>
      <c r="C3964" s="6">
        <v>0.05</v>
      </c>
      <c r="D3964" t="s">
        <v>3</v>
      </c>
      <c r="E3964">
        <v>0</v>
      </c>
      <c r="F3964">
        <v>6.5</v>
      </c>
      <c r="G3964" t="s">
        <v>2</v>
      </c>
      <c r="H3964">
        <v>2</v>
      </c>
      <c r="I3964" t="s">
        <v>0</v>
      </c>
      <c r="J3964">
        <v>0</v>
      </c>
      <c r="K3964">
        <v>5.5</v>
      </c>
      <c r="L3964" t="s">
        <v>2</v>
      </c>
      <c r="M3964">
        <v>2</v>
      </c>
      <c r="N3964" t="s">
        <v>789</v>
      </c>
      <c r="O3964">
        <v>1</v>
      </c>
      <c r="P3964" t="str">
        <f>D3964&amp;"-"&amp;F3964&amp;"-"&amp;G3964&amp;"-"&amp;E3964&amp;"-"&amp;H3964</f>
        <v>A2Delta-6.5-f-0-2</v>
      </c>
      <c r="Q3964" t="str">
        <f>I3964&amp;"-"&amp;K3964&amp;"-"&amp;L3964&amp;"-"&amp;J3964&amp;"-"&amp;M3964</f>
        <v>X2Pi-5.5-f-0-2</v>
      </c>
      <c r="R3964">
        <f>B3964+S3964</f>
        <v>23970.850885583997</v>
      </c>
      <c r="S3964">
        <f>_xlfn.IFNA(VLOOKUP(Q3964,'MARVEL-X'!A$2:I$1400,7,FALSE),VLOOKUP(Q3964,MARVEL!A$2:J$1522,10,FALSE))</f>
        <v>578.98088558400002</v>
      </c>
      <c r="T3964">
        <f>IF(P3964=P3963,R3964+T3963,R3964)</f>
        <v>431475.66662125505</v>
      </c>
      <c r="U3964">
        <f>IF(P3964=P3963,1+U3963,1)</f>
        <v>18</v>
      </c>
      <c r="V3964">
        <f t="shared" si="61"/>
        <v>23970.870367847503</v>
      </c>
      <c r="W3964" t="str">
        <f>IF(V3964="","",IF(ABS(V3964-R3964)&gt;W$1,ABS(V3964-R3964),""))</f>
        <v/>
      </c>
      <c r="X3964" t="str">
        <f>Y3964&amp;"-"&amp;Z3964&amp;"-"&amp;AC3964&amp;"-"&amp;AD3964&amp;"-"&amp;AG3964</f>
        <v>6.5-f-A-0-1.5</v>
      </c>
      <c r="Y3964">
        <f>F3964</f>
        <v>6.5</v>
      </c>
      <c r="Z3964" s="2" t="str">
        <f>G3964</f>
        <v>f</v>
      </c>
      <c r="AA3964">
        <f>_xlfn.IFNA(VLOOKUP(X3964,'duo-out'!A$2:Q$5000,5,FALSE),E3964+10*(H3964-1)+1+_xlfn.IFNA(VLOOKUP(D3964,states!A$2:C$10,3,FALSE),1))</f>
        <v>53</v>
      </c>
      <c r="AB3964">
        <f>IF(V3964="","",V3964)</f>
        <v>23970.870367847503</v>
      </c>
      <c r="AC3964" s="2" t="str">
        <f>_xlfn.IFNA(VLOOKUP(D3964,states!A$2:C$10,2,FALSE),"XX")</f>
        <v>A</v>
      </c>
      <c r="AD3964">
        <f>E3964</f>
        <v>0</v>
      </c>
      <c r="AE3964">
        <f>_xlfn.IFNA(VLOOKUP(D3964,states!A$2:D$10,4,FALSE),0)</f>
        <v>2</v>
      </c>
      <c r="AF3964">
        <v>0.5</v>
      </c>
      <c r="AG3964">
        <f>IF(AE3964=0,AF3964,IF(AE3964=1,IF(F3964=0.5,0.5,IF(H3964=1,0.5,1.5)),IF(F3964=0.5,0.5,IF(H3964=1,2.5,1.5))))</f>
        <v>1.5</v>
      </c>
      <c r="AH3964" s="7">
        <f>IF(AC3964="XX",0,1/C3964^(1/5)*IF(E3964=0,100,1)/(E3964+1)^(1/4))</f>
        <v>182.05642030260799</v>
      </c>
    </row>
    <row r="3965" spans="1:34">
      <c r="A3965">
        <v>4019</v>
      </c>
      <c r="B3965" s="1">
        <v>20424.087200000002</v>
      </c>
      <c r="C3965" s="6">
        <v>1.54E-2</v>
      </c>
      <c r="D3965" t="s">
        <v>3</v>
      </c>
      <c r="E3965">
        <v>1</v>
      </c>
      <c r="F3965">
        <v>6.5</v>
      </c>
      <c r="G3965" t="s">
        <v>2</v>
      </c>
      <c r="H3965">
        <v>1</v>
      </c>
      <c r="I3965" t="s">
        <v>0</v>
      </c>
      <c r="J3965">
        <v>2</v>
      </c>
      <c r="K3965">
        <v>7.5</v>
      </c>
      <c r="L3965" t="s">
        <v>2</v>
      </c>
      <c r="M3965">
        <v>1</v>
      </c>
      <c r="N3965" t="s">
        <v>4075</v>
      </c>
      <c r="O3965">
        <v>1</v>
      </c>
      <c r="P3965" t="str">
        <f>D3965&amp;"-"&amp;F3965&amp;"-"&amp;G3965&amp;"-"&amp;E3965&amp;"-"&amp;H3965</f>
        <v>A2Delta-6.5-f-1-1</v>
      </c>
      <c r="Q3965" t="str">
        <f>I3965&amp;"-"&amp;K3965&amp;"-"&amp;L3965&amp;"-"&amp;J3965&amp;"-"&amp;M3965</f>
        <v>X2Pi-7.5-f-2-1</v>
      </c>
      <c r="R3965">
        <f>B3965+S3965</f>
        <v>26480.711980492</v>
      </c>
      <c r="S3965">
        <f>_xlfn.IFNA(VLOOKUP(Q3965,'MARVEL-X'!A$2:I$1400,7,FALSE),VLOOKUP(Q3965,MARVEL!A$2:J$1522,10,FALSE))</f>
        <v>6056.6247804920004</v>
      </c>
      <c r="T3965">
        <f>IF(P3965=P3964,R3965+T3964,R3965)</f>
        <v>26480.711980492</v>
      </c>
      <c r="U3965">
        <f>IF(P3965=P3964,1+U3964,1)</f>
        <v>1</v>
      </c>
      <c r="V3965" t="str">
        <f t="shared" si="61"/>
        <v/>
      </c>
      <c r="W3965" t="str">
        <f>IF(V3965="","",IF(ABS(V3965-R3965)&gt;W$1,ABS(V3965-R3965),""))</f>
        <v/>
      </c>
      <c r="X3965" t="str">
        <f>Y3965&amp;"-"&amp;Z3965&amp;"-"&amp;AC3965&amp;"-"&amp;AD3965&amp;"-"&amp;AG3965</f>
        <v>6.5-f-A-1-2.5</v>
      </c>
      <c r="Y3965">
        <f>F3965</f>
        <v>6.5</v>
      </c>
      <c r="Z3965" s="2" t="str">
        <f>G3965</f>
        <v>f</v>
      </c>
      <c r="AA3965">
        <f>_xlfn.IFNA(VLOOKUP(X3965,'duo-out'!A$2:Q$5000,5,FALSE),E3965+10*(H3965-1)+1+_xlfn.IFNA(VLOOKUP(D3965,states!A$2:C$10,3,FALSE),1))</f>
        <v>67</v>
      </c>
      <c r="AB3965" t="str">
        <f>IF(V3965="","",V3965)</f>
        <v/>
      </c>
      <c r="AC3965" s="2" t="str">
        <f>_xlfn.IFNA(VLOOKUP(D3965,states!A$2:C$10,2,FALSE),"XX")</f>
        <v>A</v>
      </c>
      <c r="AD3965">
        <f>E3965</f>
        <v>1</v>
      </c>
      <c r="AE3965">
        <f>_xlfn.IFNA(VLOOKUP(D3965,states!A$2:D$10,4,FALSE),0)</f>
        <v>2</v>
      </c>
      <c r="AF3965">
        <v>0.5</v>
      </c>
      <c r="AG3965">
        <f>IF(AE3965=0,AF3965,IF(AE3965=1,IF(F3965=0.5,0.5,IF(H3965=1,0.5,1.5)),IF(F3965=0.5,0.5,IF(H3965=1,2.5,1.5))))</f>
        <v>2.5</v>
      </c>
      <c r="AH3965" s="7">
        <f>IF(AC3965="XX",0,1/C3965^(1/5)*IF(E3965=0,100,1)/(E3965+1)^(1/4))</f>
        <v>1.9374850358291587</v>
      </c>
    </row>
    <row r="3966" spans="1:34">
      <c r="A3966">
        <v>3996</v>
      </c>
      <c r="B3966" s="1">
        <v>20604.326400000002</v>
      </c>
      <c r="C3966" s="6">
        <v>5.0000000000000001E-3</v>
      </c>
      <c r="D3966" t="s">
        <v>3</v>
      </c>
      <c r="E3966">
        <v>1</v>
      </c>
      <c r="F3966">
        <v>6.5</v>
      </c>
      <c r="G3966" t="s">
        <v>2</v>
      </c>
      <c r="H3966">
        <v>1</v>
      </c>
      <c r="I3966" t="s">
        <v>0</v>
      </c>
      <c r="J3966">
        <v>2</v>
      </c>
      <c r="K3966">
        <v>6.5</v>
      </c>
      <c r="L3966" t="s">
        <v>1</v>
      </c>
      <c r="M3966">
        <v>1</v>
      </c>
      <c r="N3966" t="s">
        <v>4052</v>
      </c>
      <c r="O3966">
        <v>1</v>
      </c>
      <c r="P3966" t="str">
        <f>D3966&amp;"-"&amp;F3966&amp;"-"&amp;G3966&amp;"-"&amp;E3966&amp;"-"&amp;H3966</f>
        <v>A2Delta-6.5-f-1-1</v>
      </c>
      <c r="Q3966" t="str">
        <f>I3966&amp;"-"&amp;K3966&amp;"-"&amp;L3966&amp;"-"&amp;J3966&amp;"-"&amp;M3966</f>
        <v>X2Pi-6.5-e-2-1</v>
      </c>
      <c r="R3966">
        <f>B3966+S3966</f>
        <v>26480.705179852001</v>
      </c>
      <c r="S3966">
        <f>_xlfn.IFNA(VLOOKUP(Q3966,'MARVEL-X'!A$2:I$1400,7,FALSE),VLOOKUP(Q3966,MARVEL!A$2:J$1522,10,FALSE))</f>
        <v>5876.3787798519998</v>
      </c>
      <c r="T3966">
        <f>IF(P3966=P3965,R3966+T3965,R3966)</f>
        <v>52961.417160344005</v>
      </c>
      <c r="U3966">
        <f>IF(P3966=P3965,1+U3965,1)</f>
        <v>2</v>
      </c>
      <c r="V3966" t="str">
        <f t="shared" si="61"/>
        <v/>
      </c>
      <c r="W3966" t="str">
        <f>IF(V3966="","",IF(ABS(V3966-R3966)&gt;W$1,ABS(V3966-R3966),""))</f>
        <v/>
      </c>
      <c r="X3966" t="str">
        <f>Y3966&amp;"-"&amp;Z3966&amp;"-"&amp;AC3966&amp;"-"&amp;AD3966&amp;"-"&amp;AG3966</f>
        <v>6.5-f-A-1-2.5</v>
      </c>
      <c r="Y3966">
        <f>F3966</f>
        <v>6.5</v>
      </c>
      <c r="Z3966" s="2" t="str">
        <f>G3966</f>
        <v>f</v>
      </c>
      <c r="AA3966">
        <f>_xlfn.IFNA(VLOOKUP(X3966,'duo-out'!A$2:Q$5000,5,FALSE),E3966+10*(H3966-1)+1+_xlfn.IFNA(VLOOKUP(D3966,states!A$2:C$10,3,FALSE),1))</f>
        <v>67</v>
      </c>
      <c r="AB3966" t="str">
        <f>IF(V3966="","",V3966)</f>
        <v/>
      </c>
      <c r="AC3966" s="2" t="str">
        <f>_xlfn.IFNA(VLOOKUP(D3966,states!A$2:C$10,2,FALSE),"XX")</f>
        <v>A</v>
      </c>
      <c r="AD3966">
        <f>E3966</f>
        <v>1</v>
      </c>
      <c r="AE3966">
        <f>_xlfn.IFNA(VLOOKUP(D3966,states!A$2:D$10,4,FALSE),0)</f>
        <v>2</v>
      </c>
      <c r="AF3966">
        <v>0.5</v>
      </c>
      <c r="AG3966">
        <f>IF(AE3966=0,AF3966,IF(AE3966=1,IF(F3966=0.5,0.5,IF(H3966=1,0.5,1.5)),IF(F3966=0.5,0.5,IF(H3966=1,2.5,1.5))))</f>
        <v>2.5</v>
      </c>
      <c r="AH3966" s="7">
        <f>IF(AC3966="XX",0,1/C3966^(1/5)*IF(E3966=0,100,1)/(E3966+1)^(1/4))</f>
        <v>2.4263223583284943</v>
      </c>
    </row>
    <row r="3967" spans="1:34">
      <c r="A3967">
        <v>3989</v>
      </c>
      <c r="B3967" s="1">
        <v>20761.705999999998</v>
      </c>
      <c r="C3967" s="6">
        <v>1.9120000000000002E-2</v>
      </c>
      <c r="D3967" t="s">
        <v>3</v>
      </c>
      <c r="E3967">
        <v>1</v>
      </c>
      <c r="F3967">
        <v>6.5</v>
      </c>
      <c r="G3967" t="s">
        <v>2</v>
      </c>
      <c r="H3967">
        <v>1</v>
      </c>
      <c r="I3967" t="s">
        <v>0</v>
      </c>
      <c r="J3967">
        <v>2</v>
      </c>
      <c r="K3967">
        <v>5.5</v>
      </c>
      <c r="L3967" t="s">
        <v>2</v>
      </c>
      <c r="M3967">
        <v>1</v>
      </c>
      <c r="N3967" t="s">
        <v>4045</v>
      </c>
      <c r="O3967">
        <v>1</v>
      </c>
      <c r="P3967" t="str">
        <f>D3967&amp;"-"&amp;F3967&amp;"-"&amp;G3967&amp;"-"&amp;E3967&amp;"-"&amp;H3967</f>
        <v>A2Delta-6.5-f-1-1</v>
      </c>
      <c r="Q3967" t="str">
        <f>I3967&amp;"-"&amp;K3967&amp;"-"&amp;L3967&amp;"-"&amp;J3967&amp;"-"&amp;M3967</f>
        <v>X2Pi-5.5-f-2-1</v>
      </c>
      <c r="R3967">
        <f>B3967+S3967</f>
        <v>26480.691198060998</v>
      </c>
      <c r="S3967">
        <f>_xlfn.IFNA(VLOOKUP(Q3967,'MARVEL-X'!A$2:I$1400,7,FALSE),VLOOKUP(Q3967,MARVEL!A$2:J$1522,10,FALSE))</f>
        <v>5718.9851980610001</v>
      </c>
      <c r="T3967">
        <f>IF(P3967=P3966,R3967+T3966,R3967)</f>
        <v>79442.108358405007</v>
      </c>
      <c r="U3967">
        <f>IF(P3967=P3966,1+U3966,1)</f>
        <v>3</v>
      </c>
      <c r="V3967" t="str">
        <f t="shared" si="61"/>
        <v/>
      </c>
      <c r="W3967" t="str">
        <f>IF(V3967="","",IF(ABS(V3967-R3967)&gt;W$1,ABS(V3967-R3967),""))</f>
        <v/>
      </c>
      <c r="X3967" t="str">
        <f>Y3967&amp;"-"&amp;Z3967&amp;"-"&amp;AC3967&amp;"-"&amp;AD3967&amp;"-"&amp;AG3967</f>
        <v>6.5-f-A-1-2.5</v>
      </c>
      <c r="Y3967">
        <f>F3967</f>
        <v>6.5</v>
      </c>
      <c r="Z3967" s="2" t="str">
        <f>G3967</f>
        <v>f</v>
      </c>
      <c r="AA3967">
        <f>_xlfn.IFNA(VLOOKUP(X3967,'duo-out'!A$2:Q$5000,5,FALSE),E3967+10*(H3967-1)+1+_xlfn.IFNA(VLOOKUP(D3967,states!A$2:C$10,3,FALSE),1))</f>
        <v>67</v>
      </c>
      <c r="AB3967" t="str">
        <f>IF(V3967="","",V3967)</f>
        <v/>
      </c>
      <c r="AC3967" s="2" t="str">
        <f>_xlfn.IFNA(VLOOKUP(D3967,states!A$2:C$10,2,FALSE),"XX")</f>
        <v>A</v>
      </c>
      <c r="AD3967">
        <f>E3967</f>
        <v>1</v>
      </c>
      <c r="AE3967">
        <f>_xlfn.IFNA(VLOOKUP(D3967,states!A$2:D$10,4,FALSE),0)</f>
        <v>2</v>
      </c>
      <c r="AF3967">
        <v>0.5</v>
      </c>
      <c r="AG3967">
        <f>IF(AE3967=0,AF3967,IF(AE3967=1,IF(F3967=0.5,0.5,IF(H3967=1,0.5,1.5)),IF(F3967=0.5,0.5,IF(H3967=1,2.5,1.5))))</f>
        <v>2.5</v>
      </c>
      <c r="AH3967" s="7">
        <f>IF(AC3967="XX",0,1/C3967^(1/5)*IF(E3967=0,100,1)/(E3967+1)^(1/4))</f>
        <v>1.8554314917761827</v>
      </c>
    </row>
    <row r="3968" spans="1:34">
      <c r="A3968">
        <v>3536</v>
      </c>
      <c r="B3968" s="1">
        <v>23001.599999999999</v>
      </c>
      <c r="C3968" s="6">
        <v>2.5499999999999998E-2</v>
      </c>
      <c r="D3968" t="s">
        <v>3</v>
      </c>
      <c r="E3968">
        <v>1</v>
      </c>
      <c r="F3968">
        <v>6.5</v>
      </c>
      <c r="G3968" t="s">
        <v>2</v>
      </c>
      <c r="H3968">
        <v>1</v>
      </c>
      <c r="I3968" t="s">
        <v>0</v>
      </c>
      <c r="J3968">
        <v>1</v>
      </c>
      <c r="K3968">
        <v>7.5</v>
      </c>
      <c r="L3968" t="s">
        <v>2</v>
      </c>
      <c r="M3968">
        <v>1</v>
      </c>
      <c r="N3968" t="s">
        <v>3592</v>
      </c>
      <c r="O3968">
        <v>1</v>
      </c>
      <c r="P3968" t="str">
        <f>D3968&amp;"-"&amp;F3968&amp;"-"&amp;G3968&amp;"-"&amp;E3968&amp;"-"&amp;H3968</f>
        <v>A2Delta-6.5-f-1-1</v>
      </c>
      <c r="Q3968" t="str">
        <f>I3968&amp;"-"&amp;K3968&amp;"-"&amp;L3968&amp;"-"&amp;J3968&amp;"-"&amp;M3968</f>
        <v>X2Pi-7.5-f-1-1</v>
      </c>
      <c r="R3968">
        <f>B3968+S3968</f>
        <v>26480.684495895999</v>
      </c>
      <c r="S3968">
        <f>_xlfn.IFNA(VLOOKUP(Q3968,'MARVEL-X'!A$2:I$1400,7,FALSE),VLOOKUP(Q3968,MARVEL!A$2:J$1522,10,FALSE))</f>
        <v>3479.0844958960001</v>
      </c>
      <c r="T3968">
        <f>IF(P3968=P3967,R3968+T3967,R3968)</f>
        <v>105922.79285430101</v>
      </c>
      <c r="U3968">
        <f>IF(P3968=P3967,1+U3967,1)</f>
        <v>4</v>
      </c>
      <c r="V3968" t="str">
        <f t="shared" si="61"/>
        <v/>
      </c>
      <c r="W3968" t="str">
        <f>IF(V3968="","",IF(ABS(V3968-R3968)&gt;W$1,ABS(V3968-R3968),""))</f>
        <v/>
      </c>
      <c r="X3968" t="str">
        <f>Y3968&amp;"-"&amp;Z3968&amp;"-"&amp;AC3968&amp;"-"&amp;AD3968&amp;"-"&amp;AG3968</f>
        <v>6.5-f-A-1-2.5</v>
      </c>
      <c r="Y3968">
        <f>F3968</f>
        <v>6.5</v>
      </c>
      <c r="Z3968" s="2" t="str">
        <f>G3968</f>
        <v>f</v>
      </c>
      <c r="AA3968">
        <f>_xlfn.IFNA(VLOOKUP(X3968,'duo-out'!A$2:Q$5000,5,FALSE),E3968+10*(H3968-1)+1+_xlfn.IFNA(VLOOKUP(D3968,states!A$2:C$10,3,FALSE),1))</f>
        <v>67</v>
      </c>
      <c r="AB3968" t="str">
        <f>IF(V3968="","",V3968)</f>
        <v/>
      </c>
      <c r="AC3968" s="2" t="str">
        <f>_xlfn.IFNA(VLOOKUP(D3968,states!A$2:C$10,2,FALSE),"XX")</f>
        <v>A</v>
      </c>
      <c r="AD3968">
        <f>E3968</f>
        <v>1</v>
      </c>
      <c r="AE3968">
        <f>_xlfn.IFNA(VLOOKUP(D3968,states!A$2:D$10,4,FALSE),0)</f>
        <v>2</v>
      </c>
      <c r="AF3968">
        <v>0.5</v>
      </c>
      <c r="AG3968">
        <f>IF(AE3968=0,AF3968,IF(AE3968=1,IF(F3968=0.5,0.5,IF(H3968=1,0.5,1.5)),IF(F3968=0.5,0.5,IF(H3968=1,2.5,1.5))))</f>
        <v>2.5</v>
      </c>
      <c r="AH3968" s="7">
        <f>IF(AC3968="XX",0,1/C3968^(1/5)*IF(E3968=0,100,1)/(E3968+1)^(1/4))</f>
        <v>1.751598098251181</v>
      </c>
    </row>
    <row r="3969" spans="1:34">
      <c r="A3969">
        <v>8</v>
      </c>
      <c r="B3969" s="1">
        <v>23189.209200000001</v>
      </c>
      <c r="C3969" s="6">
        <v>5.0000000000000001E-3</v>
      </c>
      <c r="D3969" t="s">
        <v>3</v>
      </c>
      <c r="E3969">
        <v>1</v>
      </c>
      <c r="F3969">
        <v>6.5</v>
      </c>
      <c r="G3969" t="s">
        <v>2</v>
      </c>
      <c r="H3969">
        <v>1</v>
      </c>
      <c r="I3969" t="s">
        <v>0</v>
      </c>
      <c r="J3969">
        <v>1</v>
      </c>
      <c r="K3969">
        <v>6.5</v>
      </c>
      <c r="L3969" t="s">
        <v>1</v>
      </c>
      <c r="M3969">
        <v>1</v>
      </c>
      <c r="N3969" t="s">
        <v>63</v>
      </c>
      <c r="O3969">
        <v>-1</v>
      </c>
      <c r="P3969" t="str">
        <f>D3969&amp;"-"&amp;F3969&amp;"-"&amp;G3969&amp;"-"&amp;E3969&amp;"-"&amp;H3969</f>
        <v>A2Delta-6.5-f-1-1</v>
      </c>
      <c r="Q3969" t="str">
        <f>I3969&amp;"-"&amp;K3969&amp;"-"&amp;L3969&amp;"-"&amp;J3969&amp;"-"&amp;M3969</f>
        <v>X2Pi-6.5-e-1-1</v>
      </c>
      <c r="R3969">
        <f>B3969+S3969</f>
        <v>26480.780573651002</v>
      </c>
      <c r="S3969">
        <f>_xlfn.IFNA(VLOOKUP(Q3969,'MARVEL-X'!A$2:I$1400,7,FALSE),VLOOKUP(Q3969,MARVEL!A$2:J$1522,10,FALSE))</f>
        <v>3291.5713736510002</v>
      </c>
      <c r="T3969">
        <f>IF(P3969=P3968,R3969+T3968,R3969)</f>
        <v>132403.57342795201</v>
      </c>
      <c r="U3969">
        <f>IF(P3969=P3968,1+U3968,1)</f>
        <v>5</v>
      </c>
      <c r="V3969" t="str">
        <f t="shared" si="61"/>
        <v/>
      </c>
      <c r="W3969" t="str">
        <f>IF(V3969="","",IF(ABS(V3969-R3969)&gt;W$1,ABS(V3969-R3969),""))</f>
        <v/>
      </c>
      <c r="X3969" t="str">
        <f>Y3969&amp;"-"&amp;Z3969&amp;"-"&amp;AC3969&amp;"-"&amp;AD3969&amp;"-"&amp;AG3969</f>
        <v>6.5-f-A-1-2.5</v>
      </c>
      <c r="Y3969">
        <f>F3969</f>
        <v>6.5</v>
      </c>
      <c r="Z3969" s="2" t="str">
        <f>G3969</f>
        <v>f</v>
      </c>
      <c r="AA3969">
        <f>_xlfn.IFNA(VLOOKUP(X3969,'duo-out'!A$2:Q$5000,5,FALSE),E3969+10*(H3969-1)+1+_xlfn.IFNA(VLOOKUP(D3969,states!A$2:C$10,3,FALSE),1))</f>
        <v>67</v>
      </c>
      <c r="AB3969" t="str">
        <f>IF(V3969="","",V3969)</f>
        <v/>
      </c>
      <c r="AC3969" s="2" t="str">
        <f>_xlfn.IFNA(VLOOKUP(D3969,states!A$2:C$10,2,FALSE),"XX")</f>
        <v>A</v>
      </c>
      <c r="AD3969">
        <f>E3969</f>
        <v>1</v>
      </c>
      <c r="AE3969">
        <f>_xlfn.IFNA(VLOOKUP(D3969,states!A$2:D$10,4,FALSE),0)</f>
        <v>2</v>
      </c>
      <c r="AF3969">
        <v>0.5</v>
      </c>
      <c r="AG3969">
        <f>IF(AE3969=0,AF3969,IF(AE3969=1,IF(F3969=0.5,0.5,IF(H3969=1,0.5,1.5)),IF(F3969=0.5,0.5,IF(H3969=1,2.5,1.5))))</f>
        <v>2.5</v>
      </c>
      <c r="AH3969" s="7">
        <f>IF(AC3969="XX",0,1/C3969^(1/5)*IF(E3969=0,100,1)/(E3969+1)^(1/4))</f>
        <v>2.4263223583284943</v>
      </c>
    </row>
    <row r="3970" spans="1:34">
      <c r="A3970">
        <v>3478</v>
      </c>
      <c r="B3970" s="1">
        <v>23352.858</v>
      </c>
      <c r="C3970" s="6">
        <v>5.0000000000000001E-3</v>
      </c>
      <c r="D3970" t="s">
        <v>3</v>
      </c>
      <c r="E3970">
        <v>1</v>
      </c>
      <c r="F3970">
        <v>6.5</v>
      </c>
      <c r="G3970" t="s">
        <v>2</v>
      </c>
      <c r="H3970">
        <v>1</v>
      </c>
      <c r="I3970" t="s">
        <v>0</v>
      </c>
      <c r="J3970">
        <v>1</v>
      </c>
      <c r="K3970">
        <v>5.5</v>
      </c>
      <c r="L3970" t="s">
        <v>2</v>
      </c>
      <c r="M3970">
        <v>1</v>
      </c>
      <c r="N3970" t="s">
        <v>3534</v>
      </c>
      <c r="O3970">
        <v>1</v>
      </c>
      <c r="P3970" t="str">
        <f>D3970&amp;"-"&amp;F3970&amp;"-"&amp;G3970&amp;"-"&amp;E3970&amp;"-"&amp;H3970</f>
        <v>A2Delta-6.5-f-1-1</v>
      </c>
      <c r="Q3970" t="str">
        <f>I3970&amp;"-"&amp;K3970&amp;"-"&amp;L3970&amp;"-"&amp;J3970&amp;"-"&amp;M3970</f>
        <v>X2Pi-5.5-f-1-1</v>
      </c>
      <c r="R3970">
        <f>B3970+S3970</f>
        <v>26480.703326846</v>
      </c>
      <c r="S3970">
        <f>_xlfn.IFNA(VLOOKUP(Q3970,'MARVEL-X'!A$2:I$1400,7,FALSE),VLOOKUP(Q3970,MARVEL!A$2:J$1522,10,FALSE))</f>
        <v>3127.8453268459998</v>
      </c>
      <c r="T3970">
        <f>IF(P3970=P3969,R3970+T3969,R3970)</f>
        <v>158884.27675479802</v>
      </c>
      <c r="U3970">
        <f>IF(P3970=P3969,1+U3969,1)</f>
        <v>6</v>
      </c>
      <c r="V3970" t="str">
        <f t="shared" si="61"/>
        <v/>
      </c>
      <c r="W3970" t="str">
        <f>IF(V3970="","",IF(ABS(V3970-R3970)&gt;W$1,ABS(V3970-R3970),""))</f>
        <v/>
      </c>
      <c r="X3970" t="str">
        <f>Y3970&amp;"-"&amp;Z3970&amp;"-"&amp;AC3970&amp;"-"&amp;AD3970&amp;"-"&amp;AG3970</f>
        <v>6.5-f-A-1-2.5</v>
      </c>
      <c r="Y3970">
        <f>F3970</f>
        <v>6.5</v>
      </c>
      <c r="Z3970" s="2" t="str">
        <f>G3970</f>
        <v>f</v>
      </c>
      <c r="AA3970">
        <f>_xlfn.IFNA(VLOOKUP(X3970,'duo-out'!A$2:Q$5000,5,FALSE),E3970+10*(H3970-1)+1+_xlfn.IFNA(VLOOKUP(D3970,states!A$2:C$10,3,FALSE),1))</f>
        <v>67</v>
      </c>
      <c r="AB3970" t="str">
        <f>IF(V3970="","",V3970)</f>
        <v/>
      </c>
      <c r="AC3970" s="2" t="str">
        <f>_xlfn.IFNA(VLOOKUP(D3970,states!A$2:C$10,2,FALSE),"XX")</f>
        <v>A</v>
      </c>
      <c r="AD3970">
        <f>E3970</f>
        <v>1</v>
      </c>
      <c r="AE3970">
        <f>_xlfn.IFNA(VLOOKUP(D3970,states!A$2:D$10,4,FALSE),0)</f>
        <v>2</v>
      </c>
      <c r="AF3970">
        <v>0.5</v>
      </c>
      <c r="AG3970">
        <f>IF(AE3970=0,AF3970,IF(AE3970=1,IF(F3970=0.5,0.5,IF(H3970=1,0.5,1.5)),IF(F3970=0.5,0.5,IF(H3970=1,2.5,1.5))))</f>
        <v>2.5</v>
      </c>
      <c r="AH3970" s="7">
        <f>IF(AC3970="XX",0,1/C3970^(1/5)*IF(E3970=0,100,1)/(E3970+1)^(1/4))</f>
        <v>2.4263223583284943</v>
      </c>
    </row>
    <row r="3971" spans="1:34">
      <c r="A3971">
        <v>2904</v>
      </c>
      <c r="B3971" s="1">
        <v>23001.641</v>
      </c>
      <c r="C3971" s="6">
        <v>2.4109999999999999E-2</v>
      </c>
      <c r="D3971" t="s">
        <v>3</v>
      </c>
      <c r="E3971">
        <v>1</v>
      </c>
      <c r="F3971">
        <v>6.5</v>
      </c>
      <c r="G3971" t="s">
        <v>2</v>
      </c>
      <c r="H3971">
        <v>1</v>
      </c>
      <c r="I3971" t="s">
        <v>0</v>
      </c>
      <c r="J3971">
        <v>1</v>
      </c>
      <c r="K3971">
        <v>7.5</v>
      </c>
      <c r="L3971" t="s">
        <v>2</v>
      </c>
      <c r="M3971">
        <v>1</v>
      </c>
      <c r="N3971" t="s">
        <v>2960</v>
      </c>
      <c r="O3971">
        <v>1</v>
      </c>
      <c r="P3971" t="str">
        <f>D3971&amp;"-"&amp;F3971&amp;"-"&amp;G3971&amp;"-"&amp;E3971&amp;"-"&amp;H3971</f>
        <v>A2Delta-6.5-f-1-1</v>
      </c>
      <c r="Q3971" t="str">
        <f>I3971&amp;"-"&amp;K3971&amp;"-"&amp;L3971&amp;"-"&amp;J3971&amp;"-"&amp;M3971</f>
        <v>X2Pi-7.5-f-1-1</v>
      </c>
      <c r="R3971">
        <f>B3971+S3971</f>
        <v>26480.725495896</v>
      </c>
      <c r="S3971">
        <f>_xlfn.IFNA(VLOOKUP(Q3971,'MARVEL-X'!A$2:I$1400,7,FALSE),VLOOKUP(Q3971,MARVEL!A$2:J$1522,10,FALSE))</f>
        <v>3479.0844958960001</v>
      </c>
      <c r="T3971">
        <f>IF(P3971=P3970,R3971+T3970,R3971)</f>
        <v>185365.00225069403</v>
      </c>
      <c r="U3971">
        <f>IF(P3971=P3970,1+U3970,1)</f>
        <v>7</v>
      </c>
      <c r="V3971" t="str">
        <f t="shared" ref="V3971:V4034" si="62">IF(P3971=P3972,"",T3971/U3971)</f>
        <v/>
      </c>
      <c r="W3971" t="str">
        <f>IF(V3971="","",IF(ABS(V3971-R3971)&gt;W$1,ABS(V3971-R3971),""))</f>
        <v/>
      </c>
      <c r="X3971" t="str">
        <f>Y3971&amp;"-"&amp;Z3971&amp;"-"&amp;AC3971&amp;"-"&amp;AD3971&amp;"-"&amp;AG3971</f>
        <v>6.5-f-A-1-2.5</v>
      </c>
      <c r="Y3971">
        <f>F3971</f>
        <v>6.5</v>
      </c>
      <c r="Z3971" s="2" t="str">
        <f>G3971</f>
        <v>f</v>
      </c>
      <c r="AA3971">
        <f>_xlfn.IFNA(VLOOKUP(X3971,'duo-out'!A$2:Q$5000,5,FALSE),E3971+10*(H3971-1)+1+_xlfn.IFNA(VLOOKUP(D3971,states!A$2:C$10,3,FALSE),1))</f>
        <v>67</v>
      </c>
      <c r="AB3971" t="str">
        <f>IF(V3971="","",V3971)</f>
        <v/>
      </c>
      <c r="AC3971" s="2" t="str">
        <f>_xlfn.IFNA(VLOOKUP(D3971,states!A$2:C$10,2,FALSE),"XX")</f>
        <v>A</v>
      </c>
      <c r="AD3971">
        <f>E3971</f>
        <v>1</v>
      </c>
      <c r="AE3971">
        <f>_xlfn.IFNA(VLOOKUP(D3971,states!A$2:D$10,4,FALSE),0)</f>
        <v>2</v>
      </c>
      <c r="AF3971">
        <v>0.5</v>
      </c>
      <c r="AG3971">
        <f>IF(AE3971=0,AF3971,IF(AE3971=1,IF(F3971=0.5,0.5,IF(H3971=1,0.5,1.5)),IF(F3971=0.5,0.5,IF(H3971=1,2.5,1.5))))</f>
        <v>2.5</v>
      </c>
      <c r="AH3971" s="7">
        <f>IF(AC3971="XX",0,1/C3971^(1/5)*IF(E3971=0,100,1)/(E3971+1)^(1/4))</f>
        <v>1.7713446053344435</v>
      </c>
    </row>
    <row r="3972" spans="1:34">
      <c r="A3972">
        <v>2886</v>
      </c>
      <c r="B3972" s="1">
        <v>23352.8613</v>
      </c>
      <c r="C3972" s="6">
        <v>5.0000000000000001E-3</v>
      </c>
      <c r="D3972" t="s">
        <v>3</v>
      </c>
      <c r="E3972">
        <v>1</v>
      </c>
      <c r="F3972">
        <v>6.5</v>
      </c>
      <c r="G3972" t="s">
        <v>2</v>
      </c>
      <c r="H3972">
        <v>1</v>
      </c>
      <c r="I3972" t="s">
        <v>0</v>
      </c>
      <c r="J3972">
        <v>1</v>
      </c>
      <c r="K3972">
        <v>5.5</v>
      </c>
      <c r="L3972" t="s">
        <v>2</v>
      </c>
      <c r="M3972">
        <v>1</v>
      </c>
      <c r="N3972" t="s">
        <v>2942</v>
      </c>
      <c r="O3972">
        <v>1</v>
      </c>
      <c r="P3972" t="str">
        <f>D3972&amp;"-"&amp;F3972&amp;"-"&amp;G3972&amp;"-"&amp;E3972&amp;"-"&amp;H3972</f>
        <v>A2Delta-6.5-f-1-1</v>
      </c>
      <c r="Q3972" t="str">
        <f>I3972&amp;"-"&amp;K3972&amp;"-"&amp;L3972&amp;"-"&amp;J3972&amp;"-"&amp;M3972</f>
        <v>X2Pi-5.5-f-1-1</v>
      </c>
      <c r="R3972">
        <f>B3972+S3972</f>
        <v>26480.706626846</v>
      </c>
      <c r="S3972">
        <f>_xlfn.IFNA(VLOOKUP(Q3972,'MARVEL-X'!A$2:I$1400,7,FALSE),VLOOKUP(Q3972,MARVEL!A$2:J$1522,10,FALSE))</f>
        <v>3127.8453268459998</v>
      </c>
      <c r="T3972">
        <f>IF(P3972=P3971,R3972+T3971,R3972)</f>
        <v>211845.70887754002</v>
      </c>
      <c r="U3972">
        <f>IF(P3972=P3971,1+U3971,1)</f>
        <v>8</v>
      </c>
      <c r="V3972" t="str">
        <f t="shared" si="62"/>
        <v/>
      </c>
      <c r="W3972" t="str">
        <f>IF(V3972="","",IF(ABS(V3972-R3972)&gt;W$1,ABS(V3972-R3972),""))</f>
        <v/>
      </c>
      <c r="X3972" t="str">
        <f>Y3972&amp;"-"&amp;Z3972&amp;"-"&amp;AC3972&amp;"-"&amp;AD3972&amp;"-"&amp;AG3972</f>
        <v>6.5-f-A-1-2.5</v>
      </c>
      <c r="Y3972">
        <f>F3972</f>
        <v>6.5</v>
      </c>
      <c r="Z3972" s="2" t="str">
        <f>G3972</f>
        <v>f</v>
      </c>
      <c r="AA3972">
        <f>_xlfn.IFNA(VLOOKUP(X3972,'duo-out'!A$2:Q$5000,5,FALSE),E3972+10*(H3972-1)+1+_xlfn.IFNA(VLOOKUP(D3972,states!A$2:C$10,3,FALSE),1))</f>
        <v>67</v>
      </c>
      <c r="AB3972" t="str">
        <f>IF(V3972="","",V3972)</f>
        <v/>
      </c>
      <c r="AC3972" s="2" t="str">
        <f>_xlfn.IFNA(VLOOKUP(D3972,states!A$2:C$10,2,FALSE),"XX")</f>
        <v>A</v>
      </c>
      <c r="AD3972">
        <f>E3972</f>
        <v>1</v>
      </c>
      <c r="AE3972">
        <f>_xlfn.IFNA(VLOOKUP(D3972,states!A$2:D$10,4,FALSE),0)</f>
        <v>2</v>
      </c>
      <c r="AF3972">
        <v>0.5</v>
      </c>
      <c r="AG3972">
        <f>IF(AE3972=0,AF3972,IF(AE3972=1,IF(F3972=0.5,0.5,IF(H3972=1,0.5,1.5)),IF(F3972=0.5,0.5,IF(H3972=1,2.5,1.5))))</f>
        <v>2.5</v>
      </c>
      <c r="AH3972" s="7">
        <f>IF(AC3972="XX",0,1/C3972^(1/5)*IF(E3972=0,100,1)/(E3972+1)^(1/4))</f>
        <v>2.4263223583284943</v>
      </c>
    </row>
    <row r="3973" spans="1:34">
      <c r="A3973">
        <v>2851</v>
      </c>
      <c r="B3973" s="1">
        <v>23189.121299999999</v>
      </c>
      <c r="C3973" s="6">
        <v>1.685E-2</v>
      </c>
      <c r="D3973" t="s">
        <v>3</v>
      </c>
      <c r="E3973">
        <v>1</v>
      </c>
      <c r="F3973">
        <v>6.5</v>
      </c>
      <c r="G3973" t="s">
        <v>2</v>
      </c>
      <c r="H3973">
        <v>1</v>
      </c>
      <c r="I3973" t="s">
        <v>0</v>
      </c>
      <c r="J3973">
        <v>1</v>
      </c>
      <c r="K3973">
        <v>6.5</v>
      </c>
      <c r="L3973" t="s">
        <v>1</v>
      </c>
      <c r="M3973">
        <v>1</v>
      </c>
      <c r="N3973" t="s">
        <v>2907</v>
      </c>
      <c r="O3973">
        <v>1</v>
      </c>
      <c r="P3973" t="str">
        <f>D3973&amp;"-"&amp;F3973&amp;"-"&amp;G3973&amp;"-"&amp;E3973&amp;"-"&amp;H3973</f>
        <v>A2Delta-6.5-f-1-1</v>
      </c>
      <c r="Q3973" t="str">
        <f>I3973&amp;"-"&amp;K3973&amp;"-"&amp;L3973&amp;"-"&amp;J3973&amp;"-"&amp;M3973</f>
        <v>X2Pi-6.5-e-1-1</v>
      </c>
      <c r="R3973">
        <f>B3973+S3973</f>
        <v>26480.692673650999</v>
      </c>
      <c r="S3973">
        <f>_xlfn.IFNA(VLOOKUP(Q3973,'MARVEL-X'!A$2:I$1400,7,FALSE),VLOOKUP(Q3973,MARVEL!A$2:J$1522,10,FALSE))</f>
        <v>3291.5713736510002</v>
      </c>
      <c r="T3973">
        <f>IF(P3973=P3972,R3973+T3972,R3973)</f>
        <v>238326.40155119103</v>
      </c>
      <c r="U3973">
        <f>IF(P3973=P3972,1+U3972,1)</f>
        <v>9</v>
      </c>
      <c r="V3973" t="str">
        <f t="shared" si="62"/>
        <v/>
      </c>
      <c r="W3973" t="str">
        <f>IF(V3973="","",IF(ABS(V3973-R3973)&gt;W$1,ABS(V3973-R3973),""))</f>
        <v/>
      </c>
      <c r="X3973" t="str">
        <f>Y3973&amp;"-"&amp;Z3973&amp;"-"&amp;AC3973&amp;"-"&amp;AD3973&amp;"-"&amp;AG3973</f>
        <v>6.5-f-A-1-2.5</v>
      </c>
      <c r="Y3973">
        <f>F3973</f>
        <v>6.5</v>
      </c>
      <c r="Z3973" s="2" t="str">
        <f>G3973</f>
        <v>f</v>
      </c>
      <c r="AA3973">
        <f>_xlfn.IFNA(VLOOKUP(X3973,'duo-out'!A$2:Q$5000,5,FALSE),E3973+10*(H3973-1)+1+_xlfn.IFNA(VLOOKUP(D3973,states!A$2:C$10,3,FALSE),1))</f>
        <v>67</v>
      </c>
      <c r="AB3973" t="str">
        <f>IF(V3973="","",V3973)</f>
        <v/>
      </c>
      <c r="AC3973" s="2" t="str">
        <f>_xlfn.IFNA(VLOOKUP(D3973,states!A$2:C$10,2,FALSE),"XX")</f>
        <v>A</v>
      </c>
      <c r="AD3973">
        <f>E3973</f>
        <v>1</v>
      </c>
      <c r="AE3973">
        <f>_xlfn.IFNA(VLOOKUP(D3973,states!A$2:D$10,4,FALSE),0)</f>
        <v>2</v>
      </c>
      <c r="AF3973">
        <v>0.5</v>
      </c>
      <c r="AG3973">
        <f>IF(AE3973=0,AF3973,IF(AE3973=1,IF(F3973=0.5,0.5,IF(H3973=1,0.5,1.5)),IF(F3973=0.5,0.5,IF(H3973=1,2.5,1.5))))</f>
        <v>2.5</v>
      </c>
      <c r="AH3973" s="7">
        <f>IF(AC3973="XX",0,1/C3973^(1/5)*IF(E3973=0,100,1)/(E3973+1)^(1/4))</f>
        <v>1.9029287168252893</v>
      </c>
    </row>
    <row r="3974" spans="1:34">
      <c r="A3974">
        <v>5519</v>
      </c>
      <c r="B3974" s="1">
        <v>23189.113000000001</v>
      </c>
      <c r="C3974" s="6">
        <v>0.05</v>
      </c>
      <c r="D3974" t="s">
        <v>3</v>
      </c>
      <c r="E3974">
        <v>1</v>
      </c>
      <c r="F3974">
        <v>6.5</v>
      </c>
      <c r="G3974" t="s">
        <v>2</v>
      </c>
      <c r="H3974">
        <v>1</v>
      </c>
      <c r="I3974" t="s">
        <v>0</v>
      </c>
      <c r="J3974">
        <v>1</v>
      </c>
      <c r="K3974">
        <v>6.5</v>
      </c>
      <c r="L3974" t="s">
        <v>1</v>
      </c>
      <c r="M3974">
        <v>1</v>
      </c>
      <c r="N3974" t="s">
        <v>5575</v>
      </c>
      <c r="O3974">
        <v>1</v>
      </c>
      <c r="P3974" t="str">
        <f>D3974&amp;"-"&amp;F3974&amp;"-"&amp;G3974&amp;"-"&amp;E3974&amp;"-"&amp;H3974</f>
        <v>A2Delta-6.5-f-1-1</v>
      </c>
      <c r="Q3974" t="str">
        <f>I3974&amp;"-"&amp;K3974&amp;"-"&amp;L3974&amp;"-"&amp;J3974&amp;"-"&amp;M3974</f>
        <v>X2Pi-6.5-e-1-1</v>
      </c>
      <c r="R3974">
        <f>B3974+S3974</f>
        <v>26480.684373651002</v>
      </c>
      <c r="S3974">
        <f>_xlfn.IFNA(VLOOKUP(Q3974,'MARVEL-X'!A$2:I$1400,7,FALSE),VLOOKUP(Q3974,MARVEL!A$2:J$1522,10,FALSE))</f>
        <v>3291.5713736510002</v>
      </c>
      <c r="T3974">
        <f>IF(P3974=P3973,R3974+T3973,R3974)</f>
        <v>264807.08592484205</v>
      </c>
      <c r="U3974">
        <f>IF(P3974=P3973,1+U3973,1)</f>
        <v>10</v>
      </c>
      <c r="V3974" t="str">
        <f t="shared" si="62"/>
        <v/>
      </c>
      <c r="W3974" t="str">
        <f>IF(V3974="","",IF(ABS(V3974-R3974)&gt;W$1,ABS(V3974-R3974),""))</f>
        <v/>
      </c>
      <c r="X3974" t="str">
        <f>Y3974&amp;"-"&amp;Z3974&amp;"-"&amp;AC3974&amp;"-"&amp;AD3974&amp;"-"&amp;AG3974</f>
        <v>6.5-f-A-1-2.5</v>
      </c>
      <c r="Y3974">
        <f>F3974</f>
        <v>6.5</v>
      </c>
      <c r="Z3974" s="2" t="str">
        <f>G3974</f>
        <v>f</v>
      </c>
      <c r="AA3974">
        <f>_xlfn.IFNA(VLOOKUP(X3974,'duo-out'!A$2:Q$5000,5,FALSE),E3974+10*(H3974-1)+1+_xlfn.IFNA(VLOOKUP(D3974,states!A$2:C$10,3,FALSE),1))</f>
        <v>67</v>
      </c>
      <c r="AB3974" t="str">
        <f>IF(V3974="","",V3974)</f>
        <v/>
      </c>
      <c r="AC3974" s="2" t="str">
        <f>_xlfn.IFNA(VLOOKUP(D3974,states!A$2:C$10,2,FALSE),"XX")</f>
        <v>A</v>
      </c>
      <c r="AD3974">
        <f>E3974</f>
        <v>1</v>
      </c>
      <c r="AE3974">
        <f>_xlfn.IFNA(VLOOKUP(D3974,states!A$2:D$10,4,FALSE),0)</f>
        <v>2</v>
      </c>
      <c r="AF3974">
        <v>0.5</v>
      </c>
      <c r="AG3974">
        <f>IF(AE3974=0,AF3974,IF(AE3974=1,IF(F3974=0.5,0.5,IF(H3974=1,0.5,1.5)),IF(F3974=0.5,0.5,IF(H3974=1,2.5,1.5))))</f>
        <v>2.5</v>
      </c>
      <c r="AH3974" s="7">
        <f>IF(AC3974="XX",0,1/C3974^(1/5)*IF(E3974=0,100,1)/(E3974+1)^(1/4))</f>
        <v>1.5309059120638666</v>
      </c>
    </row>
    <row r="3975" spans="1:34">
      <c r="A3975">
        <v>5503</v>
      </c>
      <c r="B3975" s="1">
        <v>23352.848000000002</v>
      </c>
      <c r="C3975" s="6">
        <v>0.05</v>
      </c>
      <c r="D3975" t="s">
        <v>3</v>
      </c>
      <c r="E3975">
        <v>1</v>
      </c>
      <c r="F3975">
        <v>6.5</v>
      </c>
      <c r="G3975" t="s">
        <v>2</v>
      </c>
      <c r="H3975">
        <v>1</v>
      </c>
      <c r="I3975" t="s">
        <v>0</v>
      </c>
      <c r="J3975">
        <v>1</v>
      </c>
      <c r="K3975">
        <v>5.5</v>
      </c>
      <c r="L3975" t="s">
        <v>2</v>
      </c>
      <c r="M3975">
        <v>1</v>
      </c>
      <c r="N3975" t="s">
        <v>5559</v>
      </c>
      <c r="O3975">
        <v>1</v>
      </c>
      <c r="P3975" t="str">
        <f>D3975&amp;"-"&amp;F3975&amp;"-"&amp;G3975&amp;"-"&amp;E3975&amp;"-"&amp;H3975</f>
        <v>A2Delta-6.5-f-1-1</v>
      </c>
      <c r="Q3975" t="str">
        <f>I3975&amp;"-"&amp;K3975&amp;"-"&amp;L3975&amp;"-"&amp;J3975&amp;"-"&amp;M3975</f>
        <v>X2Pi-5.5-f-1-1</v>
      </c>
      <c r="R3975">
        <f>B3975+S3975</f>
        <v>26480.693326846002</v>
      </c>
      <c r="S3975">
        <f>_xlfn.IFNA(VLOOKUP(Q3975,'MARVEL-X'!A$2:I$1400,7,FALSE),VLOOKUP(Q3975,MARVEL!A$2:J$1522,10,FALSE))</f>
        <v>3127.8453268459998</v>
      </c>
      <c r="T3975">
        <f>IF(P3975=P3974,R3975+T3974,R3975)</f>
        <v>291287.77925168804</v>
      </c>
      <c r="U3975">
        <f>IF(P3975=P3974,1+U3974,1)</f>
        <v>11</v>
      </c>
      <c r="V3975" t="str">
        <f t="shared" si="62"/>
        <v/>
      </c>
      <c r="W3975" t="str">
        <f>IF(V3975="","",IF(ABS(V3975-R3975)&gt;W$1,ABS(V3975-R3975),""))</f>
        <v/>
      </c>
      <c r="X3975" t="str">
        <f>Y3975&amp;"-"&amp;Z3975&amp;"-"&amp;AC3975&amp;"-"&amp;AD3975&amp;"-"&amp;AG3975</f>
        <v>6.5-f-A-1-2.5</v>
      </c>
      <c r="Y3975">
        <f>F3975</f>
        <v>6.5</v>
      </c>
      <c r="Z3975" s="2" t="str">
        <f>G3975</f>
        <v>f</v>
      </c>
      <c r="AA3975">
        <f>_xlfn.IFNA(VLOOKUP(X3975,'duo-out'!A$2:Q$5000,5,FALSE),E3975+10*(H3975-1)+1+_xlfn.IFNA(VLOOKUP(D3975,states!A$2:C$10,3,FALSE),1))</f>
        <v>67</v>
      </c>
      <c r="AB3975" t="str">
        <f>IF(V3975="","",V3975)</f>
        <v/>
      </c>
      <c r="AC3975" s="2" t="str">
        <f>_xlfn.IFNA(VLOOKUP(D3975,states!A$2:C$10,2,FALSE),"XX")</f>
        <v>A</v>
      </c>
      <c r="AD3975">
        <f>E3975</f>
        <v>1</v>
      </c>
      <c r="AE3975">
        <f>_xlfn.IFNA(VLOOKUP(D3975,states!A$2:D$10,4,FALSE),0)</f>
        <v>2</v>
      </c>
      <c r="AF3975">
        <v>0.5</v>
      </c>
      <c r="AG3975">
        <f>IF(AE3975=0,AF3975,IF(AE3975=1,IF(F3975=0.5,0.5,IF(H3975=1,0.5,1.5)),IF(F3975=0.5,0.5,IF(H3975=1,2.5,1.5))))</f>
        <v>2.5</v>
      </c>
      <c r="AH3975" s="7">
        <f>IF(AC3975="XX",0,1/C3975^(1/5)*IF(E3975=0,100,1)/(E3975+1)^(1/4))</f>
        <v>1.5309059120638666</v>
      </c>
    </row>
    <row r="3976" spans="1:34">
      <c r="A3976">
        <v>1027</v>
      </c>
      <c r="B3976" s="1">
        <v>23001.62</v>
      </c>
      <c r="C3976" s="6">
        <v>0.05</v>
      </c>
      <c r="D3976" t="s">
        <v>3</v>
      </c>
      <c r="E3976">
        <v>1</v>
      </c>
      <c r="F3976">
        <v>6.5</v>
      </c>
      <c r="G3976" t="s">
        <v>2</v>
      </c>
      <c r="H3976">
        <v>1</v>
      </c>
      <c r="I3976" t="s">
        <v>0</v>
      </c>
      <c r="J3976">
        <v>1</v>
      </c>
      <c r="K3976">
        <v>7.5</v>
      </c>
      <c r="L3976" t="s">
        <v>2</v>
      </c>
      <c r="M3976">
        <v>1</v>
      </c>
      <c r="N3976" t="s">
        <v>1083</v>
      </c>
      <c r="O3976">
        <v>1</v>
      </c>
      <c r="P3976" t="str">
        <f>D3976&amp;"-"&amp;F3976&amp;"-"&amp;G3976&amp;"-"&amp;E3976&amp;"-"&amp;H3976</f>
        <v>A2Delta-6.5-f-1-1</v>
      </c>
      <c r="Q3976" t="str">
        <f>I3976&amp;"-"&amp;K3976&amp;"-"&amp;L3976&amp;"-"&amp;J3976&amp;"-"&amp;M3976</f>
        <v>X2Pi-7.5-f-1-1</v>
      </c>
      <c r="R3976">
        <f>B3976+S3976</f>
        <v>26480.704495896</v>
      </c>
      <c r="S3976">
        <f>_xlfn.IFNA(VLOOKUP(Q3976,'MARVEL-X'!A$2:I$1400,7,FALSE),VLOOKUP(Q3976,MARVEL!A$2:J$1522,10,FALSE))</f>
        <v>3479.0844958960001</v>
      </c>
      <c r="T3976">
        <f>IF(P3976=P3975,R3976+T3975,R3976)</f>
        <v>317768.48374758405</v>
      </c>
      <c r="U3976">
        <f>IF(P3976=P3975,1+U3975,1)</f>
        <v>12</v>
      </c>
      <c r="V3976" t="str">
        <f t="shared" si="62"/>
        <v/>
      </c>
      <c r="W3976" t="str">
        <f>IF(V3976="","",IF(ABS(V3976-R3976)&gt;W$1,ABS(V3976-R3976),""))</f>
        <v/>
      </c>
      <c r="X3976" t="str">
        <f>Y3976&amp;"-"&amp;Z3976&amp;"-"&amp;AC3976&amp;"-"&amp;AD3976&amp;"-"&amp;AG3976</f>
        <v>6.5-f-A-1-2.5</v>
      </c>
      <c r="Y3976">
        <f>F3976</f>
        <v>6.5</v>
      </c>
      <c r="Z3976" s="2" t="str">
        <f>G3976</f>
        <v>f</v>
      </c>
      <c r="AA3976">
        <f>_xlfn.IFNA(VLOOKUP(X3976,'duo-out'!A$2:Q$5000,5,FALSE),E3976+10*(H3976-1)+1+_xlfn.IFNA(VLOOKUP(D3976,states!A$2:C$10,3,FALSE),1))</f>
        <v>67</v>
      </c>
      <c r="AB3976" t="str">
        <f>IF(V3976="","",V3976)</f>
        <v/>
      </c>
      <c r="AC3976" s="2" t="str">
        <f>_xlfn.IFNA(VLOOKUP(D3976,states!A$2:C$10,2,FALSE),"XX")</f>
        <v>A</v>
      </c>
      <c r="AD3976">
        <f>E3976</f>
        <v>1</v>
      </c>
      <c r="AE3976">
        <f>_xlfn.IFNA(VLOOKUP(D3976,states!A$2:D$10,4,FALSE),0)</f>
        <v>2</v>
      </c>
      <c r="AF3976">
        <v>0.5</v>
      </c>
      <c r="AG3976">
        <f>IF(AE3976=0,AF3976,IF(AE3976=1,IF(F3976=0.5,0.5,IF(H3976=1,0.5,1.5)),IF(F3976=0.5,0.5,IF(H3976=1,2.5,1.5))))</f>
        <v>2.5</v>
      </c>
      <c r="AH3976" s="7">
        <f>IF(AC3976="XX",0,1/C3976^(1/5)*IF(E3976=0,100,1)/(E3976+1)^(1/4))</f>
        <v>1.5309059120638666</v>
      </c>
    </row>
    <row r="3977" spans="1:34">
      <c r="A3977">
        <v>962</v>
      </c>
      <c r="B3977" s="1">
        <v>23189.119999999999</v>
      </c>
      <c r="C3977" s="6">
        <v>0.05</v>
      </c>
      <c r="D3977" t="s">
        <v>3</v>
      </c>
      <c r="E3977">
        <v>1</v>
      </c>
      <c r="F3977">
        <v>6.5</v>
      </c>
      <c r="G3977" t="s">
        <v>2</v>
      </c>
      <c r="H3977">
        <v>1</v>
      </c>
      <c r="I3977" t="s">
        <v>0</v>
      </c>
      <c r="J3977">
        <v>1</v>
      </c>
      <c r="K3977">
        <v>6.5</v>
      </c>
      <c r="L3977" t="s">
        <v>1</v>
      </c>
      <c r="M3977">
        <v>1</v>
      </c>
      <c r="N3977" t="s">
        <v>1018</v>
      </c>
      <c r="O3977">
        <v>1</v>
      </c>
      <c r="P3977" t="str">
        <f>D3977&amp;"-"&amp;F3977&amp;"-"&amp;G3977&amp;"-"&amp;E3977&amp;"-"&amp;H3977</f>
        <v>A2Delta-6.5-f-1-1</v>
      </c>
      <c r="Q3977" t="str">
        <f>I3977&amp;"-"&amp;K3977&amp;"-"&amp;L3977&amp;"-"&amp;J3977&amp;"-"&amp;M3977</f>
        <v>X2Pi-6.5-e-1-1</v>
      </c>
      <c r="R3977">
        <f>B3977+S3977</f>
        <v>26480.691373651</v>
      </c>
      <c r="S3977">
        <f>_xlfn.IFNA(VLOOKUP(Q3977,'MARVEL-X'!A$2:I$1400,7,FALSE),VLOOKUP(Q3977,MARVEL!A$2:J$1522,10,FALSE))</f>
        <v>3291.5713736510002</v>
      </c>
      <c r="T3977">
        <f>IF(P3977=P3976,R3977+T3976,R3977)</f>
        <v>344249.17512123502</v>
      </c>
      <c r="U3977">
        <f>IF(P3977=P3976,1+U3976,1)</f>
        <v>13</v>
      </c>
      <c r="V3977" t="str">
        <f t="shared" si="62"/>
        <v/>
      </c>
      <c r="W3977" t="str">
        <f>IF(V3977="","",IF(ABS(V3977-R3977)&gt;W$1,ABS(V3977-R3977),""))</f>
        <v/>
      </c>
      <c r="X3977" t="str">
        <f>Y3977&amp;"-"&amp;Z3977&amp;"-"&amp;AC3977&amp;"-"&amp;AD3977&amp;"-"&amp;AG3977</f>
        <v>6.5-f-A-1-2.5</v>
      </c>
      <c r="Y3977">
        <f>F3977</f>
        <v>6.5</v>
      </c>
      <c r="Z3977" s="2" t="str">
        <f>G3977</f>
        <v>f</v>
      </c>
      <c r="AA3977">
        <f>_xlfn.IFNA(VLOOKUP(X3977,'duo-out'!A$2:Q$5000,5,FALSE),E3977+10*(H3977-1)+1+_xlfn.IFNA(VLOOKUP(D3977,states!A$2:C$10,3,FALSE),1))</f>
        <v>67</v>
      </c>
      <c r="AB3977" t="str">
        <f>IF(V3977="","",V3977)</f>
        <v/>
      </c>
      <c r="AC3977" s="2" t="str">
        <f>_xlfn.IFNA(VLOOKUP(D3977,states!A$2:C$10,2,FALSE),"XX")</f>
        <v>A</v>
      </c>
      <c r="AD3977">
        <f>E3977</f>
        <v>1</v>
      </c>
      <c r="AE3977">
        <f>_xlfn.IFNA(VLOOKUP(D3977,states!A$2:D$10,4,FALSE),0)</f>
        <v>2</v>
      </c>
      <c r="AF3977">
        <v>0.5</v>
      </c>
      <c r="AG3977">
        <f>IF(AE3977=0,AF3977,IF(AE3977=1,IF(F3977=0.5,0.5,IF(H3977=1,0.5,1.5)),IF(F3977=0.5,0.5,IF(H3977=1,2.5,1.5))))</f>
        <v>2.5</v>
      </c>
      <c r="AH3977" s="7">
        <f>IF(AC3977="XX",0,1/C3977^(1/5)*IF(E3977=0,100,1)/(E3977+1)^(1/4))</f>
        <v>1.5309059120638666</v>
      </c>
    </row>
    <row r="3978" spans="1:34">
      <c r="A3978">
        <v>939</v>
      </c>
      <c r="B3978" s="1">
        <v>23352.7</v>
      </c>
      <c r="C3978" s="6">
        <v>0.1744</v>
      </c>
      <c r="D3978" t="s">
        <v>3</v>
      </c>
      <c r="E3978">
        <v>1</v>
      </c>
      <c r="F3978">
        <v>6.5</v>
      </c>
      <c r="G3978" t="s">
        <v>2</v>
      </c>
      <c r="H3978">
        <v>1</v>
      </c>
      <c r="I3978" t="s">
        <v>0</v>
      </c>
      <c r="J3978">
        <v>1</v>
      </c>
      <c r="K3978">
        <v>5.5</v>
      </c>
      <c r="L3978" t="s">
        <v>2</v>
      </c>
      <c r="M3978">
        <v>1</v>
      </c>
      <c r="N3978" t="s">
        <v>995</v>
      </c>
      <c r="O3978">
        <v>1</v>
      </c>
      <c r="P3978" t="str">
        <f>D3978&amp;"-"&amp;F3978&amp;"-"&amp;G3978&amp;"-"&amp;E3978&amp;"-"&amp;H3978</f>
        <v>A2Delta-6.5-f-1-1</v>
      </c>
      <c r="Q3978" t="str">
        <f>I3978&amp;"-"&amp;K3978&amp;"-"&amp;L3978&amp;"-"&amp;J3978&amp;"-"&amp;M3978</f>
        <v>X2Pi-5.5-f-1-1</v>
      </c>
      <c r="R3978">
        <f>B3978+S3978</f>
        <v>26480.545326846001</v>
      </c>
      <c r="S3978">
        <f>_xlfn.IFNA(VLOOKUP(Q3978,'MARVEL-X'!A$2:I$1400,7,FALSE),VLOOKUP(Q3978,MARVEL!A$2:J$1522,10,FALSE))</f>
        <v>3127.8453268459998</v>
      </c>
      <c r="T3978">
        <f>IF(P3978=P3977,R3978+T3977,R3978)</f>
        <v>370729.72044808103</v>
      </c>
      <c r="U3978">
        <f>IF(P3978=P3977,1+U3977,1)</f>
        <v>14</v>
      </c>
      <c r="V3978">
        <f t="shared" si="62"/>
        <v>26480.694317720074</v>
      </c>
      <c r="W3978">
        <f>IF(V3978="","",IF(ABS(V3978-R3978)&gt;W$1,ABS(V3978-R3978),""))</f>
        <v>0.14899087407320621</v>
      </c>
      <c r="X3978" t="str">
        <f>Y3978&amp;"-"&amp;Z3978&amp;"-"&amp;AC3978&amp;"-"&amp;AD3978&amp;"-"&amp;AG3978</f>
        <v>6.5-f-A-1-2.5</v>
      </c>
      <c r="Y3978">
        <f>F3978</f>
        <v>6.5</v>
      </c>
      <c r="Z3978" s="2" t="str">
        <f>G3978</f>
        <v>f</v>
      </c>
      <c r="AA3978">
        <f>_xlfn.IFNA(VLOOKUP(X3978,'duo-out'!A$2:Q$5000,5,FALSE),E3978+10*(H3978-1)+1+_xlfn.IFNA(VLOOKUP(D3978,states!A$2:C$10,3,FALSE),1))</f>
        <v>67</v>
      </c>
      <c r="AB3978">
        <f>IF(V3978="","",V3978)</f>
        <v>26480.694317720074</v>
      </c>
      <c r="AC3978" s="2" t="str">
        <f>_xlfn.IFNA(VLOOKUP(D3978,states!A$2:C$10,2,FALSE),"XX")</f>
        <v>A</v>
      </c>
      <c r="AD3978">
        <f>E3978</f>
        <v>1</v>
      </c>
      <c r="AE3978">
        <f>_xlfn.IFNA(VLOOKUP(D3978,states!A$2:D$10,4,FALSE),0)</f>
        <v>2</v>
      </c>
      <c r="AF3978">
        <v>0.5</v>
      </c>
      <c r="AG3978">
        <f>IF(AE3978=0,AF3978,IF(AE3978=1,IF(F3978=0.5,0.5,IF(H3978=1,0.5,1.5)),IF(F3978=0.5,0.5,IF(H3978=1,2.5,1.5))))</f>
        <v>2.5</v>
      </c>
      <c r="AH3978" s="7">
        <f>IF(AC3978="XX",0,1/C3978^(1/5)*IF(E3978=0,100,1)/(E3978+1)^(1/4))</f>
        <v>1.1924308543927069</v>
      </c>
    </row>
    <row r="3979" spans="1:34">
      <c r="A3979">
        <v>4075</v>
      </c>
      <c r="B3979" s="1">
        <v>20408.910800000001</v>
      </c>
      <c r="C3979" s="6">
        <v>5.0000000000000001E-3</v>
      </c>
      <c r="D3979" t="s">
        <v>3</v>
      </c>
      <c r="E3979">
        <v>1</v>
      </c>
      <c r="F3979">
        <v>6.5</v>
      </c>
      <c r="G3979" t="s">
        <v>2</v>
      </c>
      <c r="H3979">
        <v>2</v>
      </c>
      <c r="I3979" t="s">
        <v>0</v>
      </c>
      <c r="J3979">
        <v>2</v>
      </c>
      <c r="K3979">
        <v>7.5</v>
      </c>
      <c r="L3979" t="s">
        <v>2</v>
      </c>
      <c r="M3979">
        <v>2</v>
      </c>
      <c r="N3979" t="s">
        <v>4131</v>
      </c>
      <c r="O3979">
        <v>1</v>
      </c>
      <c r="P3979" t="str">
        <f>D3979&amp;"-"&amp;F3979&amp;"-"&amp;G3979&amp;"-"&amp;E3979&amp;"-"&amp;H3979</f>
        <v>A2Delta-6.5-f-1-2</v>
      </c>
      <c r="Q3979" t="str">
        <f>I3979&amp;"-"&amp;K3979&amp;"-"&amp;L3979&amp;"-"&amp;J3979&amp;"-"&amp;M3979</f>
        <v>X2Pi-7.5-f-2-2</v>
      </c>
      <c r="R3979">
        <f>B3979+S3979</f>
        <v>26673.619403327</v>
      </c>
      <c r="S3979">
        <f>_xlfn.IFNA(VLOOKUP(Q3979,'MARVEL-X'!A$2:I$1400,7,FALSE),VLOOKUP(Q3979,MARVEL!A$2:J$1522,10,FALSE))</f>
        <v>6264.7086033269998</v>
      </c>
      <c r="T3979">
        <f>IF(P3979=P3978,R3979+T3978,R3979)</f>
        <v>26673.619403327</v>
      </c>
      <c r="U3979">
        <f>IF(P3979=P3978,1+U3978,1)</f>
        <v>1</v>
      </c>
      <c r="V3979" t="str">
        <f t="shared" si="62"/>
        <v/>
      </c>
      <c r="W3979" t="str">
        <f>IF(V3979="","",IF(ABS(V3979-R3979)&gt;W$1,ABS(V3979-R3979),""))</f>
        <v/>
      </c>
      <c r="X3979" t="str">
        <f>Y3979&amp;"-"&amp;Z3979&amp;"-"&amp;AC3979&amp;"-"&amp;AD3979&amp;"-"&amp;AG3979</f>
        <v>6.5-f-A-1-1.5</v>
      </c>
      <c r="Y3979">
        <f>F3979</f>
        <v>6.5</v>
      </c>
      <c r="Z3979" s="2" t="str">
        <f>G3979</f>
        <v>f</v>
      </c>
      <c r="AA3979">
        <f>_xlfn.IFNA(VLOOKUP(X3979,'duo-out'!A$2:Q$5000,5,FALSE),E3979+10*(H3979-1)+1+_xlfn.IFNA(VLOOKUP(D3979,states!A$2:C$10,3,FALSE),1))</f>
        <v>69</v>
      </c>
      <c r="AB3979" t="str">
        <f>IF(V3979="","",V3979)</f>
        <v/>
      </c>
      <c r="AC3979" s="2" t="str">
        <f>_xlfn.IFNA(VLOOKUP(D3979,states!A$2:C$10,2,FALSE),"XX")</f>
        <v>A</v>
      </c>
      <c r="AD3979">
        <f>E3979</f>
        <v>1</v>
      </c>
      <c r="AE3979">
        <f>_xlfn.IFNA(VLOOKUP(D3979,states!A$2:D$10,4,FALSE),0)</f>
        <v>2</v>
      </c>
      <c r="AF3979">
        <v>0.5</v>
      </c>
      <c r="AG3979">
        <f>IF(AE3979=0,AF3979,IF(AE3979=1,IF(F3979=0.5,0.5,IF(H3979=1,0.5,1.5)),IF(F3979=0.5,0.5,IF(H3979=1,2.5,1.5))))</f>
        <v>1.5</v>
      </c>
      <c r="AH3979" s="7">
        <f>IF(AC3979="XX",0,1/C3979^(1/5)*IF(E3979=0,100,1)/(E3979+1)^(1/4))</f>
        <v>2.4263223583284943</v>
      </c>
    </row>
    <row r="3980" spans="1:34">
      <c r="A3980">
        <v>4068</v>
      </c>
      <c r="B3980" s="1">
        <v>20618.658500000001</v>
      </c>
      <c r="C3980" s="6">
        <v>7.4460000000000004E-3</v>
      </c>
      <c r="D3980" t="s">
        <v>3</v>
      </c>
      <c r="E3980">
        <v>1</v>
      </c>
      <c r="F3980">
        <v>6.5</v>
      </c>
      <c r="G3980" t="s">
        <v>2</v>
      </c>
      <c r="H3980">
        <v>2</v>
      </c>
      <c r="I3980" t="s">
        <v>0</v>
      </c>
      <c r="J3980">
        <v>2</v>
      </c>
      <c r="K3980">
        <v>6.5</v>
      </c>
      <c r="L3980" t="s">
        <v>1</v>
      </c>
      <c r="M3980">
        <v>2</v>
      </c>
      <c r="N3980" t="s">
        <v>4124</v>
      </c>
      <c r="O3980">
        <v>1</v>
      </c>
      <c r="P3980" t="str">
        <f>D3980&amp;"-"&amp;F3980&amp;"-"&amp;G3980&amp;"-"&amp;E3980&amp;"-"&amp;H3980</f>
        <v>A2Delta-6.5-f-1-2</v>
      </c>
      <c r="Q3980" t="str">
        <f>I3980&amp;"-"&amp;K3980&amp;"-"&amp;L3980&amp;"-"&amp;J3980&amp;"-"&amp;M3980</f>
        <v>X2Pi-6.5-e-2-2</v>
      </c>
      <c r="R3980">
        <f>B3980+S3980</f>
        <v>26673.607459010003</v>
      </c>
      <c r="S3980">
        <f>_xlfn.IFNA(VLOOKUP(Q3980,'MARVEL-X'!A$2:I$1400,7,FALSE),VLOOKUP(Q3980,MARVEL!A$2:J$1522,10,FALSE))</f>
        <v>6054.9489590100002</v>
      </c>
      <c r="T3980">
        <f>IF(P3980=P3979,R3980+T3979,R3980)</f>
        <v>53347.226862337004</v>
      </c>
      <c r="U3980">
        <f>IF(P3980=P3979,1+U3979,1)</f>
        <v>2</v>
      </c>
      <c r="V3980" t="str">
        <f t="shared" si="62"/>
        <v/>
      </c>
      <c r="W3980" t="str">
        <f>IF(V3980="","",IF(ABS(V3980-R3980)&gt;W$1,ABS(V3980-R3980),""))</f>
        <v/>
      </c>
      <c r="X3980" t="str">
        <f>Y3980&amp;"-"&amp;Z3980&amp;"-"&amp;AC3980&amp;"-"&amp;AD3980&amp;"-"&amp;AG3980</f>
        <v>6.5-f-A-1-1.5</v>
      </c>
      <c r="Y3980">
        <f>F3980</f>
        <v>6.5</v>
      </c>
      <c r="Z3980" s="2" t="str">
        <f>G3980</f>
        <v>f</v>
      </c>
      <c r="AA3980">
        <f>_xlfn.IFNA(VLOOKUP(X3980,'duo-out'!A$2:Q$5000,5,FALSE),E3980+10*(H3980-1)+1+_xlfn.IFNA(VLOOKUP(D3980,states!A$2:C$10,3,FALSE),1))</f>
        <v>69</v>
      </c>
      <c r="AB3980" t="str">
        <f>IF(V3980="","",V3980)</f>
        <v/>
      </c>
      <c r="AC3980" s="2" t="str">
        <f>_xlfn.IFNA(VLOOKUP(D3980,states!A$2:C$10,2,FALSE),"XX")</f>
        <v>A</v>
      </c>
      <c r="AD3980">
        <f>E3980</f>
        <v>1</v>
      </c>
      <c r="AE3980">
        <f>_xlfn.IFNA(VLOOKUP(D3980,states!A$2:D$10,4,FALSE),0)</f>
        <v>2</v>
      </c>
      <c r="AF3980">
        <v>0.5</v>
      </c>
      <c r="AG3980">
        <f>IF(AE3980=0,AF3980,IF(AE3980=1,IF(F3980=0.5,0.5,IF(H3980=1,0.5,1.5)),IF(F3980=0.5,0.5,IF(H3980=1,2.5,1.5))))</f>
        <v>1.5</v>
      </c>
      <c r="AH3980" s="7">
        <f>IF(AC3980="XX",0,1/C3980^(1/5)*IF(E3980=0,100,1)/(E3980+1)^(1/4))</f>
        <v>2.2405667910225842</v>
      </c>
    </row>
    <row r="3981" spans="1:34">
      <c r="A3981">
        <v>4044</v>
      </c>
      <c r="B3981" s="1">
        <v>20799.004300000001</v>
      </c>
      <c r="C3981" s="6">
        <v>5.0000000000000001E-3</v>
      </c>
      <c r="D3981" t="s">
        <v>3</v>
      </c>
      <c r="E3981">
        <v>1</v>
      </c>
      <c r="F3981">
        <v>6.5</v>
      </c>
      <c r="G3981" t="s">
        <v>2</v>
      </c>
      <c r="H3981">
        <v>2</v>
      </c>
      <c r="I3981" t="s">
        <v>0</v>
      </c>
      <c r="J3981">
        <v>2</v>
      </c>
      <c r="K3981">
        <v>5.5</v>
      </c>
      <c r="L3981" t="s">
        <v>2</v>
      </c>
      <c r="M3981">
        <v>2</v>
      </c>
      <c r="N3981" t="s">
        <v>4100</v>
      </c>
      <c r="O3981">
        <v>1</v>
      </c>
      <c r="P3981" t="str">
        <f>D3981&amp;"-"&amp;F3981&amp;"-"&amp;G3981&amp;"-"&amp;E3981&amp;"-"&amp;H3981</f>
        <v>A2Delta-6.5-f-1-2</v>
      </c>
      <c r="Q3981" t="str">
        <f>I3981&amp;"-"&amp;K3981&amp;"-"&amp;L3981&amp;"-"&amp;J3981&amp;"-"&amp;M3981</f>
        <v>X2Pi-5.5-f-2-2</v>
      </c>
      <c r="R3981">
        <f>B3981+S3981</f>
        <v>26673.617890261001</v>
      </c>
      <c r="S3981">
        <f>_xlfn.IFNA(VLOOKUP(Q3981,'MARVEL-X'!A$2:I$1400,7,FALSE),VLOOKUP(Q3981,MARVEL!A$2:J$1522,10,FALSE))</f>
        <v>5874.6135902610004</v>
      </c>
      <c r="T3981">
        <f>IF(P3981=P3980,R3981+T3980,R3981)</f>
        <v>80020.844752598001</v>
      </c>
      <c r="U3981">
        <f>IF(P3981=P3980,1+U3980,1)</f>
        <v>3</v>
      </c>
      <c r="V3981" t="str">
        <f t="shared" si="62"/>
        <v/>
      </c>
      <c r="W3981" t="str">
        <f>IF(V3981="","",IF(ABS(V3981-R3981)&gt;W$1,ABS(V3981-R3981),""))</f>
        <v/>
      </c>
      <c r="X3981" t="str">
        <f>Y3981&amp;"-"&amp;Z3981&amp;"-"&amp;AC3981&amp;"-"&amp;AD3981&amp;"-"&amp;AG3981</f>
        <v>6.5-f-A-1-1.5</v>
      </c>
      <c r="Y3981">
        <f>F3981</f>
        <v>6.5</v>
      </c>
      <c r="Z3981" s="2" t="str">
        <f>G3981</f>
        <v>f</v>
      </c>
      <c r="AA3981">
        <f>_xlfn.IFNA(VLOOKUP(X3981,'duo-out'!A$2:Q$5000,5,FALSE),E3981+10*(H3981-1)+1+_xlfn.IFNA(VLOOKUP(D3981,states!A$2:C$10,3,FALSE),1))</f>
        <v>69</v>
      </c>
      <c r="AB3981" t="str">
        <f>IF(V3981="","",V3981)</f>
        <v/>
      </c>
      <c r="AC3981" s="2" t="str">
        <f>_xlfn.IFNA(VLOOKUP(D3981,states!A$2:C$10,2,FALSE),"XX")</f>
        <v>A</v>
      </c>
      <c r="AD3981">
        <f>E3981</f>
        <v>1</v>
      </c>
      <c r="AE3981">
        <f>_xlfn.IFNA(VLOOKUP(D3981,states!A$2:D$10,4,FALSE),0)</f>
        <v>2</v>
      </c>
      <c r="AF3981">
        <v>0.5</v>
      </c>
      <c r="AG3981">
        <f>IF(AE3981=0,AF3981,IF(AE3981=1,IF(F3981=0.5,0.5,IF(H3981=1,0.5,1.5)),IF(F3981=0.5,0.5,IF(H3981=1,2.5,1.5))))</f>
        <v>1.5</v>
      </c>
      <c r="AH3981" s="7">
        <f>IF(AC3981="XX",0,1/C3981^(1/5)*IF(E3981=0,100,1)/(E3981+1)^(1/4))</f>
        <v>2.4263223583284943</v>
      </c>
    </row>
    <row r="3982" spans="1:34">
      <c r="A3982">
        <v>3624</v>
      </c>
      <c r="B3982" s="1">
        <v>22978.049200000001</v>
      </c>
      <c r="C3982" s="6">
        <v>9.469E-3</v>
      </c>
      <c r="D3982" t="s">
        <v>3</v>
      </c>
      <c r="E3982">
        <v>1</v>
      </c>
      <c r="F3982">
        <v>6.5</v>
      </c>
      <c r="G3982" t="s">
        <v>2</v>
      </c>
      <c r="H3982">
        <v>2</v>
      </c>
      <c r="I3982" t="s">
        <v>0</v>
      </c>
      <c r="J3982">
        <v>1</v>
      </c>
      <c r="K3982">
        <v>7.5</v>
      </c>
      <c r="L3982" t="s">
        <v>2</v>
      </c>
      <c r="M3982">
        <v>2</v>
      </c>
      <c r="N3982" t="s">
        <v>3680</v>
      </c>
      <c r="O3982">
        <v>1</v>
      </c>
      <c r="P3982" t="str">
        <f>D3982&amp;"-"&amp;F3982&amp;"-"&amp;G3982&amp;"-"&amp;E3982&amp;"-"&amp;H3982</f>
        <v>A2Delta-6.5-f-1-2</v>
      </c>
      <c r="Q3982" t="str">
        <f>I3982&amp;"-"&amp;K3982&amp;"-"&amp;L3982&amp;"-"&amp;J3982&amp;"-"&amp;M3982</f>
        <v>X2Pi-7.5-f-1-2</v>
      </c>
      <c r="R3982">
        <f>B3982+S3982</f>
        <v>26673.608044602002</v>
      </c>
      <c r="S3982">
        <f>_xlfn.IFNA(VLOOKUP(Q3982,'MARVEL-X'!A$2:I$1400,7,FALSE),VLOOKUP(Q3982,MARVEL!A$2:J$1522,10,FALSE))</f>
        <v>3695.5588446020001</v>
      </c>
      <c r="T3982">
        <f>IF(P3982=P3981,R3982+T3981,R3982)</f>
        <v>106694.45279720001</v>
      </c>
      <c r="U3982">
        <f>IF(P3982=P3981,1+U3981,1)</f>
        <v>4</v>
      </c>
      <c r="V3982" t="str">
        <f t="shared" si="62"/>
        <v/>
      </c>
      <c r="W3982" t="str">
        <f>IF(V3982="","",IF(ABS(V3982-R3982)&gt;W$1,ABS(V3982-R3982),""))</f>
        <v/>
      </c>
      <c r="X3982" t="str">
        <f>Y3982&amp;"-"&amp;Z3982&amp;"-"&amp;AC3982&amp;"-"&amp;AD3982&amp;"-"&amp;AG3982</f>
        <v>6.5-f-A-1-1.5</v>
      </c>
      <c r="Y3982">
        <f>F3982</f>
        <v>6.5</v>
      </c>
      <c r="Z3982" s="2" t="str">
        <f>G3982</f>
        <v>f</v>
      </c>
      <c r="AA3982">
        <f>_xlfn.IFNA(VLOOKUP(X3982,'duo-out'!A$2:Q$5000,5,FALSE),E3982+10*(H3982-1)+1+_xlfn.IFNA(VLOOKUP(D3982,states!A$2:C$10,3,FALSE),1))</f>
        <v>69</v>
      </c>
      <c r="AB3982" t="str">
        <f>IF(V3982="","",V3982)</f>
        <v/>
      </c>
      <c r="AC3982" s="2" t="str">
        <f>_xlfn.IFNA(VLOOKUP(D3982,states!A$2:C$10,2,FALSE),"XX")</f>
        <v>A</v>
      </c>
      <c r="AD3982">
        <f>E3982</f>
        <v>1</v>
      </c>
      <c r="AE3982">
        <f>_xlfn.IFNA(VLOOKUP(D3982,states!A$2:D$10,4,FALSE),0)</f>
        <v>2</v>
      </c>
      <c r="AF3982">
        <v>0.5</v>
      </c>
      <c r="AG3982">
        <f>IF(AE3982=0,AF3982,IF(AE3982=1,IF(F3982=0.5,0.5,IF(H3982=1,0.5,1.5)),IF(F3982=0.5,0.5,IF(H3982=1,2.5,1.5))))</f>
        <v>1.5</v>
      </c>
      <c r="AH3982" s="7">
        <f>IF(AC3982="XX",0,1/C3982^(1/5)*IF(E3982=0,100,1)/(E3982+1)^(1/4))</f>
        <v>2.1354119943493544</v>
      </c>
    </row>
    <row r="3983" spans="1:34">
      <c r="A3983">
        <v>3605</v>
      </c>
      <c r="B3983" s="1">
        <v>23196.278900000001</v>
      </c>
      <c r="C3983" s="6">
        <v>5.0000000000000001E-3</v>
      </c>
      <c r="D3983" t="s">
        <v>3</v>
      </c>
      <c r="E3983">
        <v>1</v>
      </c>
      <c r="F3983">
        <v>6.5</v>
      </c>
      <c r="G3983" t="s">
        <v>2</v>
      </c>
      <c r="H3983">
        <v>2</v>
      </c>
      <c r="I3983" t="s">
        <v>0</v>
      </c>
      <c r="J3983">
        <v>1</v>
      </c>
      <c r="K3983">
        <v>6.5</v>
      </c>
      <c r="L3983" t="s">
        <v>1</v>
      </c>
      <c r="M3983">
        <v>2</v>
      </c>
      <c r="N3983" t="s">
        <v>3661</v>
      </c>
      <c r="O3983">
        <v>1</v>
      </c>
      <c r="P3983" t="str">
        <f>D3983&amp;"-"&amp;F3983&amp;"-"&amp;G3983&amp;"-"&amp;E3983&amp;"-"&amp;H3983</f>
        <v>A2Delta-6.5-f-1-2</v>
      </c>
      <c r="Q3983" t="str">
        <f>I3983&amp;"-"&amp;K3983&amp;"-"&amp;L3983&amp;"-"&amp;J3983&amp;"-"&amp;M3983</f>
        <v>X2Pi-6.5-e-1-2</v>
      </c>
      <c r="R3983">
        <f>B3983+S3983</f>
        <v>26673.613383962002</v>
      </c>
      <c r="S3983">
        <f>_xlfn.IFNA(VLOOKUP(Q3983,'MARVEL-X'!A$2:I$1400,7,FALSE),VLOOKUP(Q3983,MARVEL!A$2:J$1522,10,FALSE))</f>
        <v>3477.3344839619999</v>
      </c>
      <c r="T3983">
        <f>IF(P3983=P3982,R3983+T3982,R3983)</f>
        <v>133368.06618116202</v>
      </c>
      <c r="U3983">
        <f>IF(P3983=P3982,1+U3982,1)</f>
        <v>5</v>
      </c>
      <c r="V3983" t="str">
        <f t="shared" si="62"/>
        <v/>
      </c>
      <c r="W3983" t="str">
        <f>IF(V3983="","",IF(ABS(V3983-R3983)&gt;W$1,ABS(V3983-R3983),""))</f>
        <v/>
      </c>
      <c r="X3983" t="str">
        <f>Y3983&amp;"-"&amp;Z3983&amp;"-"&amp;AC3983&amp;"-"&amp;AD3983&amp;"-"&amp;AG3983</f>
        <v>6.5-f-A-1-1.5</v>
      </c>
      <c r="Y3983">
        <f>F3983</f>
        <v>6.5</v>
      </c>
      <c r="Z3983" s="2" t="str">
        <f>G3983</f>
        <v>f</v>
      </c>
      <c r="AA3983">
        <f>_xlfn.IFNA(VLOOKUP(X3983,'duo-out'!A$2:Q$5000,5,FALSE),E3983+10*(H3983-1)+1+_xlfn.IFNA(VLOOKUP(D3983,states!A$2:C$10,3,FALSE),1))</f>
        <v>69</v>
      </c>
      <c r="AB3983" t="str">
        <f>IF(V3983="","",V3983)</f>
        <v/>
      </c>
      <c r="AC3983" s="2" t="str">
        <f>_xlfn.IFNA(VLOOKUP(D3983,states!A$2:C$10,2,FALSE),"XX")</f>
        <v>A</v>
      </c>
      <c r="AD3983">
        <f>E3983</f>
        <v>1</v>
      </c>
      <c r="AE3983">
        <f>_xlfn.IFNA(VLOOKUP(D3983,states!A$2:D$10,4,FALSE),0)</f>
        <v>2</v>
      </c>
      <c r="AF3983">
        <v>0.5</v>
      </c>
      <c r="AG3983">
        <f>IF(AE3983=0,AF3983,IF(AE3983=1,IF(F3983=0.5,0.5,IF(H3983=1,0.5,1.5)),IF(F3983=0.5,0.5,IF(H3983=1,2.5,1.5))))</f>
        <v>1.5</v>
      </c>
      <c r="AH3983" s="7">
        <f>IF(AC3983="XX",0,1/C3983^(1/5)*IF(E3983=0,100,1)/(E3983+1)^(1/4))</f>
        <v>2.4263223583284943</v>
      </c>
    </row>
    <row r="3984" spans="1:34">
      <c r="A3984">
        <v>3564</v>
      </c>
      <c r="B3984" s="1">
        <v>23383.893499999998</v>
      </c>
      <c r="C3984" s="6">
        <v>5.0000000000000001E-3</v>
      </c>
      <c r="D3984" t="s">
        <v>3</v>
      </c>
      <c r="E3984">
        <v>1</v>
      </c>
      <c r="F3984">
        <v>6.5</v>
      </c>
      <c r="G3984" t="s">
        <v>2</v>
      </c>
      <c r="H3984">
        <v>2</v>
      </c>
      <c r="I3984" t="s">
        <v>0</v>
      </c>
      <c r="J3984">
        <v>1</v>
      </c>
      <c r="K3984">
        <v>5.5</v>
      </c>
      <c r="L3984" t="s">
        <v>2</v>
      </c>
      <c r="M3984">
        <v>2</v>
      </c>
      <c r="N3984" t="s">
        <v>3620</v>
      </c>
      <c r="O3984">
        <v>1</v>
      </c>
      <c r="P3984" t="str">
        <f>D3984&amp;"-"&amp;F3984&amp;"-"&amp;G3984&amp;"-"&amp;E3984&amp;"-"&amp;H3984</f>
        <v>A2Delta-6.5-f-1-2</v>
      </c>
      <c r="Q3984" t="str">
        <f>I3984&amp;"-"&amp;K3984&amp;"-"&amp;L3984&amp;"-"&amp;J3984&amp;"-"&amp;M3984</f>
        <v>X2Pi-5.5-f-1-2</v>
      </c>
      <c r="R3984">
        <f>B3984+S3984</f>
        <v>26673.616275201999</v>
      </c>
      <c r="S3984">
        <f>_xlfn.IFNA(VLOOKUP(Q3984,'MARVEL-X'!A$2:I$1400,7,FALSE),VLOOKUP(Q3984,MARVEL!A$2:J$1522,10,FALSE))</f>
        <v>3289.7227752019999</v>
      </c>
      <c r="T3984">
        <f>IF(P3984=P3983,R3984+T3983,R3984)</f>
        <v>160041.68245636401</v>
      </c>
      <c r="U3984">
        <f>IF(P3984=P3983,1+U3983,1)</f>
        <v>6</v>
      </c>
      <c r="V3984" t="str">
        <f t="shared" si="62"/>
        <v/>
      </c>
      <c r="W3984" t="str">
        <f>IF(V3984="","",IF(ABS(V3984-R3984)&gt;W$1,ABS(V3984-R3984),""))</f>
        <v/>
      </c>
      <c r="X3984" t="str">
        <f>Y3984&amp;"-"&amp;Z3984&amp;"-"&amp;AC3984&amp;"-"&amp;AD3984&amp;"-"&amp;AG3984</f>
        <v>6.5-f-A-1-1.5</v>
      </c>
      <c r="Y3984">
        <f>F3984</f>
        <v>6.5</v>
      </c>
      <c r="Z3984" s="2" t="str">
        <f>G3984</f>
        <v>f</v>
      </c>
      <c r="AA3984">
        <f>_xlfn.IFNA(VLOOKUP(X3984,'duo-out'!A$2:Q$5000,5,FALSE),E3984+10*(H3984-1)+1+_xlfn.IFNA(VLOOKUP(D3984,states!A$2:C$10,3,FALSE),1))</f>
        <v>69</v>
      </c>
      <c r="AB3984" t="str">
        <f>IF(V3984="","",V3984)</f>
        <v/>
      </c>
      <c r="AC3984" s="2" t="str">
        <f>_xlfn.IFNA(VLOOKUP(D3984,states!A$2:C$10,2,FALSE),"XX")</f>
        <v>A</v>
      </c>
      <c r="AD3984">
        <f>E3984</f>
        <v>1</v>
      </c>
      <c r="AE3984">
        <f>_xlfn.IFNA(VLOOKUP(D3984,states!A$2:D$10,4,FALSE),0)</f>
        <v>2</v>
      </c>
      <c r="AF3984">
        <v>0.5</v>
      </c>
      <c r="AG3984">
        <f>IF(AE3984=0,AF3984,IF(AE3984=1,IF(F3984=0.5,0.5,IF(H3984=1,0.5,1.5)),IF(F3984=0.5,0.5,IF(H3984=1,2.5,1.5))))</f>
        <v>1.5</v>
      </c>
      <c r="AH3984" s="7">
        <f>IF(AC3984="XX",0,1/C3984^(1/5)*IF(E3984=0,100,1)/(E3984+1)^(1/4))</f>
        <v>2.4263223583284943</v>
      </c>
    </row>
    <row r="3985" spans="1:34">
      <c r="A3985">
        <v>2956</v>
      </c>
      <c r="B3985" s="1">
        <v>22978.068899999998</v>
      </c>
      <c r="C3985" s="6">
        <v>1.4370000000000001E-2</v>
      </c>
      <c r="D3985" t="s">
        <v>3</v>
      </c>
      <c r="E3985">
        <v>1</v>
      </c>
      <c r="F3985">
        <v>6.5</v>
      </c>
      <c r="G3985" t="s">
        <v>2</v>
      </c>
      <c r="H3985">
        <v>2</v>
      </c>
      <c r="I3985" t="s">
        <v>0</v>
      </c>
      <c r="J3985">
        <v>1</v>
      </c>
      <c r="K3985">
        <v>7.5</v>
      </c>
      <c r="L3985" t="s">
        <v>2</v>
      </c>
      <c r="M3985">
        <v>2</v>
      </c>
      <c r="N3985" t="s">
        <v>3012</v>
      </c>
      <c r="O3985">
        <v>1</v>
      </c>
      <c r="P3985" t="str">
        <f>D3985&amp;"-"&amp;F3985&amp;"-"&amp;G3985&amp;"-"&amp;E3985&amp;"-"&amp;H3985</f>
        <v>A2Delta-6.5-f-1-2</v>
      </c>
      <c r="Q3985" t="str">
        <f>I3985&amp;"-"&amp;K3985&amp;"-"&amp;L3985&amp;"-"&amp;J3985&amp;"-"&amp;M3985</f>
        <v>X2Pi-7.5-f-1-2</v>
      </c>
      <c r="R3985">
        <f>B3985+S3985</f>
        <v>26673.627744601999</v>
      </c>
      <c r="S3985">
        <f>_xlfn.IFNA(VLOOKUP(Q3985,'MARVEL-X'!A$2:I$1400,7,FALSE),VLOOKUP(Q3985,MARVEL!A$2:J$1522,10,FALSE))</f>
        <v>3695.5588446020001</v>
      </c>
      <c r="T3985">
        <f>IF(P3985=P3984,R3985+T3984,R3985)</f>
        <v>186715.31020096602</v>
      </c>
      <c r="U3985">
        <f>IF(P3985=P3984,1+U3984,1)</f>
        <v>7</v>
      </c>
      <c r="V3985" t="str">
        <f t="shared" si="62"/>
        <v/>
      </c>
      <c r="W3985" t="str">
        <f>IF(V3985="","",IF(ABS(V3985-R3985)&gt;W$1,ABS(V3985-R3985),""))</f>
        <v/>
      </c>
      <c r="X3985" t="str">
        <f>Y3985&amp;"-"&amp;Z3985&amp;"-"&amp;AC3985&amp;"-"&amp;AD3985&amp;"-"&amp;AG3985</f>
        <v>6.5-f-A-1-1.5</v>
      </c>
      <c r="Y3985">
        <f>F3985</f>
        <v>6.5</v>
      </c>
      <c r="Z3985" s="2" t="str">
        <f>G3985</f>
        <v>f</v>
      </c>
      <c r="AA3985">
        <f>_xlfn.IFNA(VLOOKUP(X3985,'duo-out'!A$2:Q$5000,5,FALSE),E3985+10*(H3985-1)+1+_xlfn.IFNA(VLOOKUP(D3985,states!A$2:C$10,3,FALSE),1))</f>
        <v>69</v>
      </c>
      <c r="AB3985" t="str">
        <f>IF(V3985="","",V3985)</f>
        <v/>
      </c>
      <c r="AC3985" s="2" t="str">
        <f>_xlfn.IFNA(VLOOKUP(D3985,states!A$2:C$10,2,FALSE),"XX")</f>
        <v>A</v>
      </c>
      <c r="AD3985">
        <f>E3985</f>
        <v>1</v>
      </c>
      <c r="AE3985">
        <f>_xlfn.IFNA(VLOOKUP(D3985,states!A$2:D$10,4,FALSE),0)</f>
        <v>2</v>
      </c>
      <c r="AF3985">
        <v>0.5</v>
      </c>
      <c r="AG3985">
        <f>IF(AE3985=0,AF3985,IF(AE3985=1,IF(F3985=0.5,0.5,IF(H3985=1,0.5,1.5)),IF(F3985=0.5,0.5,IF(H3985=1,2.5,1.5))))</f>
        <v>1.5</v>
      </c>
      <c r="AH3985" s="7">
        <f>IF(AC3985="XX",0,1/C3985^(1/5)*IF(E3985=0,100,1)/(E3985+1)^(1/4))</f>
        <v>1.9644959936457629</v>
      </c>
    </row>
    <row r="3986" spans="1:34">
      <c r="A3986">
        <v>2945</v>
      </c>
      <c r="B3986" s="1">
        <v>23196.288499999999</v>
      </c>
      <c r="C3986" s="6">
        <v>8.8990000000000007E-3</v>
      </c>
      <c r="D3986" t="s">
        <v>3</v>
      </c>
      <c r="E3986">
        <v>1</v>
      </c>
      <c r="F3986">
        <v>6.5</v>
      </c>
      <c r="G3986" t="s">
        <v>2</v>
      </c>
      <c r="H3986">
        <v>2</v>
      </c>
      <c r="I3986" t="s">
        <v>0</v>
      </c>
      <c r="J3986">
        <v>1</v>
      </c>
      <c r="K3986">
        <v>6.5</v>
      </c>
      <c r="L3986" t="s">
        <v>1</v>
      </c>
      <c r="M3986">
        <v>2</v>
      </c>
      <c r="N3986" t="s">
        <v>3001</v>
      </c>
      <c r="O3986">
        <v>1</v>
      </c>
      <c r="P3986" t="str">
        <f>D3986&amp;"-"&amp;F3986&amp;"-"&amp;G3986&amp;"-"&amp;E3986&amp;"-"&amp;H3986</f>
        <v>A2Delta-6.5-f-1-2</v>
      </c>
      <c r="Q3986" t="str">
        <f>I3986&amp;"-"&amp;K3986&amp;"-"&amp;L3986&amp;"-"&amp;J3986&amp;"-"&amp;M3986</f>
        <v>X2Pi-6.5-e-1-2</v>
      </c>
      <c r="R3986">
        <f>B3986+S3986</f>
        <v>26673.622983961999</v>
      </c>
      <c r="S3986">
        <f>_xlfn.IFNA(VLOOKUP(Q3986,'MARVEL-X'!A$2:I$1400,7,FALSE),VLOOKUP(Q3986,MARVEL!A$2:J$1522,10,FALSE))</f>
        <v>3477.3344839619999</v>
      </c>
      <c r="T3986">
        <f>IF(P3986=P3985,R3986+T3985,R3986)</f>
        <v>213388.93318492803</v>
      </c>
      <c r="U3986">
        <f>IF(P3986=P3985,1+U3985,1)</f>
        <v>8</v>
      </c>
      <c r="V3986" t="str">
        <f t="shared" si="62"/>
        <v/>
      </c>
      <c r="W3986" t="str">
        <f>IF(V3986="","",IF(ABS(V3986-R3986)&gt;W$1,ABS(V3986-R3986),""))</f>
        <v/>
      </c>
      <c r="X3986" t="str">
        <f>Y3986&amp;"-"&amp;Z3986&amp;"-"&amp;AC3986&amp;"-"&amp;AD3986&amp;"-"&amp;AG3986</f>
        <v>6.5-f-A-1-1.5</v>
      </c>
      <c r="Y3986">
        <f>F3986</f>
        <v>6.5</v>
      </c>
      <c r="Z3986" s="2" t="str">
        <f>G3986</f>
        <v>f</v>
      </c>
      <c r="AA3986">
        <f>_xlfn.IFNA(VLOOKUP(X3986,'duo-out'!A$2:Q$5000,5,FALSE),E3986+10*(H3986-1)+1+_xlfn.IFNA(VLOOKUP(D3986,states!A$2:C$10,3,FALSE),1))</f>
        <v>69</v>
      </c>
      <c r="AB3986" t="str">
        <f>IF(V3986="","",V3986)</f>
        <v/>
      </c>
      <c r="AC3986" s="2" t="str">
        <f>_xlfn.IFNA(VLOOKUP(D3986,states!A$2:C$10,2,FALSE),"XX")</f>
        <v>A</v>
      </c>
      <c r="AD3986">
        <f>E3986</f>
        <v>1</v>
      </c>
      <c r="AE3986">
        <f>_xlfn.IFNA(VLOOKUP(D3986,states!A$2:D$10,4,FALSE),0)</f>
        <v>2</v>
      </c>
      <c r="AF3986">
        <v>0.5</v>
      </c>
      <c r="AG3986">
        <f>IF(AE3986=0,AF3986,IF(AE3986=1,IF(F3986=0.5,0.5,IF(H3986=1,0.5,1.5)),IF(F3986=0.5,0.5,IF(H3986=1,2.5,1.5))))</f>
        <v>1.5</v>
      </c>
      <c r="AH3986" s="7">
        <f>IF(AC3986="XX",0,1/C3986^(1/5)*IF(E3986=0,100,1)/(E3986+1)^(1/4))</f>
        <v>2.1620924475062844</v>
      </c>
    </row>
    <row r="3987" spans="1:34">
      <c r="A3987">
        <v>2911</v>
      </c>
      <c r="B3987" s="1">
        <v>23383.886999999999</v>
      </c>
      <c r="C3987" s="6">
        <v>6.7120000000000001E-3</v>
      </c>
      <c r="D3987" t="s">
        <v>3</v>
      </c>
      <c r="E3987">
        <v>1</v>
      </c>
      <c r="F3987">
        <v>6.5</v>
      </c>
      <c r="G3987" t="s">
        <v>2</v>
      </c>
      <c r="H3987">
        <v>2</v>
      </c>
      <c r="I3987" t="s">
        <v>0</v>
      </c>
      <c r="J3987">
        <v>1</v>
      </c>
      <c r="K3987">
        <v>5.5</v>
      </c>
      <c r="L3987" t="s">
        <v>2</v>
      </c>
      <c r="M3987">
        <v>2</v>
      </c>
      <c r="N3987" t="s">
        <v>2967</v>
      </c>
      <c r="O3987">
        <v>1</v>
      </c>
      <c r="P3987" t="str">
        <f>D3987&amp;"-"&amp;F3987&amp;"-"&amp;G3987&amp;"-"&amp;E3987&amp;"-"&amp;H3987</f>
        <v>A2Delta-6.5-f-1-2</v>
      </c>
      <c r="Q3987" t="str">
        <f>I3987&amp;"-"&amp;K3987&amp;"-"&amp;L3987&amp;"-"&amp;J3987&amp;"-"&amp;M3987</f>
        <v>X2Pi-5.5-f-1-2</v>
      </c>
      <c r="R3987">
        <f>B3987+S3987</f>
        <v>26673.609775202</v>
      </c>
      <c r="S3987">
        <f>_xlfn.IFNA(VLOOKUP(Q3987,'MARVEL-X'!A$2:I$1400,7,FALSE),VLOOKUP(Q3987,MARVEL!A$2:J$1522,10,FALSE))</f>
        <v>3289.7227752019999</v>
      </c>
      <c r="T3987">
        <f>IF(P3987=P3986,R3987+T3986,R3987)</f>
        <v>240062.54296013003</v>
      </c>
      <c r="U3987">
        <f>IF(P3987=P3986,1+U3986,1)</f>
        <v>9</v>
      </c>
      <c r="V3987" t="str">
        <f t="shared" si="62"/>
        <v/>
      </c>
      <c r="W3987" t="str">
        <f>IF(V3987="","",IF(ABS(V3987-R3987)&gt;W$1,ABS(V3987-R3987),""))</f>
        <v/>
      </c>
      <c r="X3987" t="str">
        <f>Y3987&amp;"-"&amp;Z3987&amp;"-"&amp;AC3987&amp;"-"&amp;AD3987&amp;"-"&amp;AG3987</f>
        <v>6.5-f-A-1-1.5</v>
      </c>
      <c r="Y3987">
        <f>F3987</f>
        <v>6.5</v>
      </c>
      <c r="Z3987" s="2" t="str">
        <f>G3987</f>
        <v>f</v>
      </c>
      <c r="AA3987">
        <f>_xlfn.IFNA(VLOOKUP(X3987,'duo-out'!A$2:Q$5000,5,FALSE),E3987+10*(H3987-1)+1+_xlfn.IFNA(VLOOKUP(D3987,states!A$2:C$10,3,FALSE),1))</f>
        <v>69</v>
      </c>
      <c r="AB3987" t="str">
        <f>IF(V3987="","",V3987)</f>
        <v/>
      </c>
      <c r="AC3987" s="2" t="str">
        <f>_xlfn.IFNA(VLOOKUP(D3987,states!A$2:C$10,2,FALSE),"XX")</f>
        <v>A</v>
      </c>
      <c r="AD3987">
        <f>E3987</f>
        <v>1</v>
      </c>
      <c r="AE3987">
        <f>_xlfn.IFNA(VLOOKUP(D3987,states!A$2:D$10,4,FALSE),0)</f>
        <v>2</v>
      </c>
      <c r="AF3987">
        <v>0.5</v>
      </c>
      <c r="AG3987">
        <f>IF(AE3987=0,AF3987,IF(AE3987=1,IF(F3987=0.5,0.5,IF(H3987=1,0.5,1.5)),IF(F3987=0.5,0.5,IF(H3987=1,2.5,1.5))))</f>
        <v>1.5</v>
      </c>
      <c r="AH3987" s="7">
        <f>IF(AC3987="XX",0,1/C3987^(1/5)*IF(E3987=0,100,1)/(E3987+1)^(1/4))</f>
        <v>2.2875579857853463</v>
      </c>
    </row>
    <row r="3988" spans="1:34">
      <c r="A3988">
        <v>5629</v>
      </c>
      <c r="B3988" s="1">
        <v>23196.282999999999</v>
      </c>
      <c r="C3988" s="6">
        <v>0.05</v>
      </c>
      <c r="D3988" t="s">
        <v>3</v>
      </c>
      <c r="E3988">
        <v>1</v>
      </c>
      <c r="F3988">
        <v>6.5</v>
      </c>
      <c r="G3988" t="s">
        <v>2</v>
      </c>
      <c r="H3988">
        <v>2</v>
      </c>
      <c r="I3988" t="s">
        <v>0</v>
      </c>
      <c r="J3988">
        <v>1</v>
      </c>
      <c r="K3988">
        <v>6.5</v>
      </c>
      <c r="L3988" t="s">
        <v>1</v>
      </c>
      <c r="M3988">
        <v>2</v>
      </c>
      <c r="N3988" t="s">
        <v>5685</v>
      </c>
      <c r="O3988">
        <v>1</v>
      </c>
      <c r="P3988" t="str">
        <f>D3988&amp;"-"&amp;F3988&amp;"-"&amp;G3988&amp;"-"&amp;E3988&amp;"-"&amp;H3988</f>
        <v>A2Delta-6.5-f-1-2</v>
      </c>
      <c r="Q3988" t="str">
        <f>I3988&amp;"-"&amp;K3988&amp;"-"&amp;L3988&amp;"-"&amp;J3988&amp;"-"&amp;M3988</f>
        <v>X2Pi-6.5-e-1-2</v>
      </c>
      <c r="R3988">
        <f>B3988+S3988</f>
        <v>26673.617483962</v>
      </c>
      <c r="S3988">
        <f>_xlfn.IFNA(VLOOKUP(Q3988,'MARVEL-X'!A$2:I$1400,7,FALSE),VLOOKUP(Q3988,MARVEL!A$2:J$1522,10,FALSE))</f>
        <v>3477.3344839619999</v>
      </c>
      <c r="T3988">
        <f>IF(P3988=P3987,R3988+T3987,R3988)</f>
        <v>266736.16044409201</v>
      </c>
      <c r="U3988">
        <f>IF(P3988=P3987,1+U3987,1)</f>
        <v>10</v>
      </c>
      <c r="V3988" t="str">
        <f t="shared" si="62"/>
        <v/>
      </c>
      <c r="W3988" t="str">
        <f>IF(V3988="","",IF(ABS(V3988-R3988)&gt;W$1,ABS(V3988-R3988),""))</f>
        <v/>
      </c>
      <c r="X3988" t="str">
        <f>Y3988&amp;"-"&amp;Z3988&amp;"-"&amp;AC3988&amp;"-"&amp;AD3988&amp;"-"&amp;AG3988</f>
        <v>6.5-f-A-1-1.5</v>
      </c>
      <c r="Y3988">
        <f>F3988</f>
        <v>6.5</v>
      </c>
      <c r="Z3988" s="2" t="str">
        <f>G3988</f>
        <v>f</v>
      </c>
      <c r="AA3988">
        <f>_xlfn.IFNA(VLOOKUP(X3988,'duo-out'!A$2:Q$5000,5,FALSE),E3988+10*(H3988-1)+1+_xlfn.IFNA(VLOOKUP(D3988,states!A$2:C$10,3,FALSE),1))</f>
        <v>69</v>
      </c>
      <c r="AB3988" t="str">
        <f>IF(V3988="","",V3988)</f>
        <v/>
      </c>
      <c r="AC3988" s="2" t="str">
        <f>_xlfn.IFNA(VLOOKUP(D3988,states!A$2:C$10,2,FALSE),"XX")</f>
        <v>A</v>
      </c>
      <c r="AD3988">
        <f>E3988</f>
        <v>1</v>
      </c>
      <c r="AE3988">
        <f>_xlfn.IFNA(VLOOKUP(D3988,states!A$2:D$10,4,FALSE),0)</f>
        <v>2</v>
      </c>
      <c r="AF3988">
        <v>0.5</v>
      </c>
      <c r="AG3988">
        <f>IF(AE3988=0,AF3988,IF(AE3988=1,IF(F3988=0.5,0.5,IF(H3988=1,0.5,1.5)),IF(F3988=0.5,0.5,IF(H3988=1,2.5,1.5))))</f>
        <v>1.5</v>
      </c>
      <c r="AH3988" s="7">
        <f>IF(AC3988="XX",0,1/C3988^(1/5)*IF(E3988=0,100,1)/(E3988+1)^(1/4))</f>
        <v>1.5309059120638666</v>
      </c>
    </row>
    <row r="3989" spans="1:34">
      <c r="A3989">
        <v>5586</v>
      </c>
      <c r="B3989" s="1">
        <v>23383.882000000001</v>
      </c>
      <c r="C3989" s="6">
        <v>0.05</v>
      </c>
      <c r="D3989" t="s">
        <v>3</v>
      </c>
      <c r="E3989">
        <v>1</v>
      </c>
      <c r="F3989">
        <v>6.5</v>
      </c>
      <c r="G3989" t="s">
        <v>2</v>
      </c>
      <c r="H3989">
        <v>2</v>
      </c>
      <c r="I3989" t="s">
        <v>0</v>
      </c>
      <c r="J3989">
        <v>1</v>
      </c>
      <c r="K3989">
        <v>5.5</v>
      </c>
      <c r="L3989" t="s">
        <v>2</v>
      </c>
      <c r="M3989">
        <v>2</v>
      </c>
      <c r="N3989" t="s">
        <v>5642</v>
      </c>
      <c r="O3989">
        <v>1</v>
      </c>
      <c r="P3989" t="str">
        <f>D3989&amp;"-"&amp;F3989&amp;"-"&amp;G3989&amp;"-"&amp;E3989&amp;"-"&amp;H3989</f>
        <v>A2Delta-6.5-f-1-2</v>
      </c>
      <c r="Q3989" t="str">
        <f>I3989&amp;"-"&amp;K3989&amp;"-"&amp;L3989&amp;"-"&amp;J3989&amp;"-"&amp;M3989</f>
        <v>X2Pi-5.5-f-1-2</v>
      </c>
      <c r="R3989">
        <f>B3989+S3989</f>
        <v>26673.604775202002</v>
      </c>
      <c r="S3989">
        <f>_xlfn.IFNA(VLOOKUP(Q3989,'MARVEL-X'!A$2:I$1400,7,FALSE),VLOOKUP(Q3989,MARVEL!A$2:J$1522,10,FALSE))</f>
        <v>3289.7227752019999</v>
      </c>
      <c r="T3989">
        <f>IF(P3989=P3988,R3989+T3988,R3989)</f>
        <v>293409.765219294</v>
      </c>
      <c r="U3989">
        <f>IF(P3989=P3988,1+U3988,1)</f>
        <v>11</v>
      </c>
      <c r="V3989" t="str">
        <f t="shared" si="62"/>
        <v/>
      </c>
      <c r="W3989" t="str">
        <f>IF(V3989="","",IF(ABS(V3989-R3989)&gt;W$1,ABS(V3989-R3989),""))</f>
        <v/>
      </c>
      <c r="X3989" t="str">
        <f>Y3989&amp;"-"&amp;Z3989&amp;"-"&amp;AC3989&amp;"-"&amp;AD3989&amp;"-"&amp;AG3989</f>
        <v>6.5-f-A-1-1.5</v>
      </c>
      <c r="Y3989">
        <f>F3989</f>
        <v>6.5</v>
      </c>
      <c r="Z3989" s="2" t="str">
        <f>G3989</f>
        <v>f</v>
      </c>
      <c r="AA3989">
        <f>_xlfn.IFNA(VLOOKUP(X3989,'duo-out'!A$2:Q$5000,5,FALSE),E3989+10*(H3989-1)+1+_xlfn.IFNA(VLOOKUP(D3989,states!A$2:C$10,3,FALSE),1))</f>
        <v>69</v>
      </c>
      <c r="AB3989" t="str">
        <f>IF(V3989="","",V3989)</f>
        <v/>
      </c>
      <c r="AC3989" s="2" t="str">
        <f>_xlfn.IFNA(VLOOKUP(D3989,states!A$2:C$10,2,FALSE),"XX")</f>
        <v>A</v>
      </c>
      <c r="AD3989">
        <f>E3989</f>
        <v>1</v>
      </c>
      <c r="AE3989">
        <f>_xlfn.IFNA(VLOOKUP(D3989,states!A$2:D$10,4,FALSE),0)</f>
        <v>2</v>
      </c>
      <c r="AF3989">
        <v>0.5</v>
      </c>
      <c r="AG3989">
        <f>IF(AE3989=0,AF3989,IF(AE3989=1,IF(F3989=0.5,0.5,IF(H3989=1,0.5,1.5)),IF(F3989=0.5,0.5,IF(H3989=1,2.5,1.5))))</f>
        <v>1.5</v>
      </c>
      <c r="AH3989" s="7">
        <f>IF(AC3989="XX",0,1/C3989^(1/5)*IF(E3989=0,100,1)/(E3989+1)^(1/4))</f>
        <v>1.5309059120638666</v>
      </c>
    </row>
    <row r="3990" spans="1:34">
      <c r="A3990">
        <v>1137</v>
      </c>
      <c r="B3990" s="1">
        <v>22978.01</v>
      </c>
      <c r="C3990" s="6">
        <v>0.05</v>
      </c>
      <c r="D3990" t="s">
        <v>3</v>
      </c>
      <c r="E3990">
        <v>1</v>
      </c>
      <c r="F3990">
        <v>6.5</v>
      </c>
      <c r="G3990" t="s">
        <v>2</v>
      </c>
      <c r="H3990">
        <v>2</v>
      </c>
      <c r="I3990" t="s">
        <v>0</v>
      </c>
      <c r="J3990">
        <v>1</v>
      </c>
      <c r="K3990">
        <v>7.5</v>
      </c>
      <c r="L3990" t="s">
        <v>2</v>
      </c>
      <c r="M3990">
        <v>2</v>
      </c>
      <c r="N3990" t="s">
        <v>1193</v>
      </c>
      <c r="O3990">
        <v>1</v>
      </c>
      <c r="P3990" t="str">
        <f>D3990&amp;"-"&amp;F3990&amp;"-"&amp;G3990&amp;"-"&amp;E3990&amp;"-"&amp;H3990</f>
        <v>A2Delta-6.5-f-1-2</v>
      </c>
      <c r="Q3990" t="str">
        <f>I3990&amp;"-"&amp;K3990&amp;"-"&amp;L3990&amp;"-"&amp;J3990&amp;"-"&amp;M3990</f>
        <v>X2Pi-7.5-f-1-2</v>
      </c>
      <c r="R3990">
        <f>B3990+S3990</f>
        <v>26673.568844601999</v>
      </c>
      <c r="S3990">
        <f>_xlfn.IFNA(VLOOKUP(Q3990,'MARVEL-X'!A$2:I$1400,7,FALSE),VLOOKUP(Q3990,MARVEL!A$2:J$1522,10,FALSE))</f>
        <v>3695.5588446020001</v>
      </c>
      <c r="T3990">
        <f>IF(P3990=P3989,R3990+T3989,R3990)</f>
        <v>320083.33406389598</v>
      </c>
      <c r="U3990">
        <f>IF(P3990=P3989,1+U3989,1)</f>
        <v>12</v>
      </c>
      <c r="V3990" t="str">
        <f t="shared" si="62"/>
        <v/>
      </c>
      <c r="W3990" t="str">
        <f>IF(V3990="","",IF(ABS(V3990-R3990)&gt;W$1,ABS(V3990-R3990),""))</f>
        <v/>
      </c>
      <c r="X3990" t="str">
        <f>Y3990&amp;"-"&amp;Z3990&amp;"-"&amp;AC3990&amp;"-"&amp;AD3990&amp;"-"&amp;AG3990</f>
        <v>6.5-f-A-1-1.5</v>
      </c>
      <c r="Y3990">
        <f>F3990</f>
        <v>6.5</v>
      </c>
      <c r="Z3990" s="2" t="str">
        <f>G3990</f>
        <v>f</v>
      </c>
      <c r="AA3990">
        <f>_xlfn.IFNA(VLOOKUP(X3990,'duo-out'!A$2:Q$5000,5,FALSE),E3990+10*(H3990-1)+1+_xlfn.IFNA(VLOOKUP(D3990,states!A$2:C$10,3,FALSE),1))</f>
        <v>69</v>
      </c>
      <c r="AB3990" t="str">
        <f>IF(V3990="","",V3990)</f>
        <v/>
      </c>
      <c r="AC3990" s="2" t="str">
        <f>_xlfn.IFNA(VLOOKUP(D3990,states!A$2:C$10,2,FALSE),"XX")</f>
        <v>A</v>
      </c>
      <c r="AD3990">
        <f>E3990</f>
        <v>1</v>
      </c>
      <c r="AE3990">
        <f>_xlfn.IFNA(VLOOKUP(D3990,states!A$2:D$10,4,FALSE),0)</f>
        <v>2</v>
      </c>
      <c r="AF3990">
        <v>0.5</v>
      </c>
      <c r="AG3990">
        <f>IF(AE3990=0,AF3990,IF(AE3990=1,IF(F3990=0.5,0.5,IF(H3990=1,0.5,1.5)),IF(F3990=0.5,0.5,IF(H3990=1,2.5,1.5))))</f>
        <v>1.5</v>
      </c>
      <c r="AH3990" s="7">
        <f>IF(AC3990="XX",0,1/C3990^(1/5)*IF(E3990=0,100,1)/(E3990+1)^(1/4))</f>
        <v>1.5309059120638666</v>
      </c>
    </row>
    <row r="3991" spans="1:34">
      <c r="A3991">
        <v>1121</v>
      </c>
      <c r="B3991" s="1">
        <v>23196.3</v>
      </c>
      <c r="C3991" s="6">
        <v>0.05</v>
      </c>
      <c r="D3991" t="s">
        <v>3</v>
      </c>
      <c r="E3991">
        <v>1</v>
      </c>
      <c r="F3991">
        <v>6.5</v>
      </c>
      <c r="G3991" t="s">
        <v>2</v>
      </c>
      <c r="H3991">
        <v>2</v>
      </c>
      <c r="I3991" t="s">
        <v>0</v>
      </c>
      <c r="J3991">
        <v>1</v>
      </c>
      <c r="K3991">
        <v>6.5</v>
      </c>
      <c r="L3991" t="s">
        <v>1</v>
      </c>
      <c r="M3991">
        <v>2</v>
      </c>
      <c r="N3991" t="s">
        <v>1177</v>
      </c>
      <c r="O3991">
        <v>1</v>
      </c>
      <c r="P3991" t="str">
        <f>D3991&amp;"-"&amp;F3991&amp;"-"&amp;G3991&amp;"-"&amp;E3991&amp;"-"&amp;H3991</f>
        <v>A2Delta-6.5-f-1-2</v>
      </c>
      <c r="Q3991" t="str">
        <f>I3991&amp;"-"&amp;K3991&amp;"-"&amp;L3991&amp;"-"&amp;J3991&amp;"-"&amp;M3991</f>
        <v>X2Pi-6.5-e-1-2</v>
      </c>
      <c r="R3991">
        <f>B3991+S3991</f>
        <v>26673.634483962</v>
      </c>
      <c r="S3991">
        <f>_xlfn.IFNA(VLOOKUP(Q3991,'MARVEL-X'!A$2:I$1400,7,FALSE),VLOOKUP(Q3991,MARVEL!A$2:J$1522,10,FALSE))</f>
        <v>3477.3344839619999</v>
      </c>
      <c r="T3991">
        <f>IF(P3991=P3990,R3991+T3990,R3991)</f>
        <v>346756.96854785795</v>
      </c>
      <c r="U3991">
        <f>IF(P3991=P3990,1+U3990,1)</f>
        <v>13</v>
      </c>
      <c r="V3991" t="str">
        <f t="shared" si="62"/>
        <v/>
      </c>
      <c r="W3991" t="str">
        <f>IF(V3991="","",IF(ABS(V3991-R3991)&gt;W$1,ABS(V3991-R3991),""))</f>
        <v/>
      </c>
      <c r="X3991" t="str">
        <f>Y3991&amp;"-"&amp;Z3991&amp;"-"&amp;AC3991&amp;"-"&amp;AD3991&amp;"-"&amp;AG3991</f>
        <v>6.5-f-A-1-1.5</v>
      </c>
      <c r="Y3991">
        <f>F3991</f>
        <v>6.5</v>
      </c>
      <c r="Z3991" s="2" t="str">
        <f>G3991</f>
        <v>f</v>
      </c>
      <c r="AA3991">
        <f>_xlfn.IFNA(VLOOKUP(X3991,'duo-out'!A$2:Q$5000,5,FALSE),E3991+10*(H3991-1)+1+_xlfn.IFNA(VLOOKUP(D3991,states!A$2:C$10,3,FALSE),1))</f>
        <v>69</v>
      </c>
      <c r="AB3991" t="str">
        <f>IF(V3991="","",V3991)</f>
        <v/>
      </c>
      <c r="AC3991" s="2" t="str">
        <f>_xlfn.IFNA(VLOOKUP(D3991,states!A$2:C$10,2,FALSE),"XX")</f>
        <v>A</v>
      </c>
      <c r="AD3991">
        <f>E3991</f>
        <v>1</v>
      </c>
      <c r="AE3991">
        <f>_xlfn.IFNA(VLOOKUP(D3991,states!A$2:D$10,4,FALSE),0)</f>
        <v>2</v>
      </c>
      <c r="AF3991">
        <v>0.5</v>
      </c>
      <c r="AG3991">
        <f>IF(AE3991=0,AF3991,IF(AE3991=1,IF(F3991=0.5,0.5,IF(H3991=1,0.5,1.5)),IF(F3991=0.5,0.5,IF(H3991=1,2.5,1.5))))</f>
        <v>1.5</v>
      </c>
      <c r="AH3991" s="7">
        <f>IF(AC3991="XX",0,1/C3991^(1/5)*IF(E3991=0,100,1)/(E3991+1)^(1/4))</f>
        <v>1.5309059120638666</v>
      </c>
    </row>
    <row r="3992" spans="1:34">
      <c r="A3992">
        <v>1051</v>
      </c>
      <c r="B3992" s="1">
        <v>23383.88</v>
      </c>
      <c r="C3992" s="6">
        <v>0.05</v>
      </c>
      <c r="D3992" t="s">
        <v>3</v>
      </c>
      <c r="E3992">
        <v>1</v>
      </c>
      <c r="F3992">
        <v>6.5</v>
      </c>
      <c r="G3992" t="s">
        <v>2</v>
      </c>
      <c r="H3992">
        <v>2</v>
      </c>
      <c r="I3992" t="s">
        <v>0</v>
      </c>
      <c r="J3992">
        <v>1</v>
      </c>
      <c r="K3992">
        <v>5.5</v>
      </c>
      <c r="L3992" t="s">
        <v>2</v>
      </c>
      <c r="M3992">
        <v>2</v>
      </c>
      <c r="N3992" t="s">
        <v>1107</v>
      </c>
      <c r="O3992">
        <v>1</v>
      </c>
      <c r="P3992" t="str">
        <f>D3992&amp;"-"&amp;F3992&amp;"-"&amp;G3992&amp;"-"&amp;E3992&amp;"-"&amp;H3992</f>
        <v>A2Delta-6.5-f-1-2</v>
      </c>
      <c r="Q3992" t="str">
        <f>I3992&amp;"-"&amp;K3992&amp;"-"&amp;L3992&amp;"-"&amp;J3992&amp;"-"&amp;M3992</f>
        <v>X2Pi-5.5-f-1-2</v>
      </c>
      <c r="R3992">
        <f>B3992+S3992</f>
        <v>26673.602775202002</v>
      </c>
      <c r="S3992">
        <f>_xlfn.IFNA(VLOOKUP(Q3992,'MARVEL-X'!A$2:I$1400,7,FALSE),VLOOKUP(Q3992,MARVEL!A$2:J$1522,10,FALSE))</f>
        <v>3289.7227752019999</v>
      </c>
      <c r="T3992">
        <f>IF(P3992=P3991,R3992+T3991,R3992)</f>
        <v>373430.57132305996</v>
      </c>
      <c r="U3992">
        <f>IF(P3992=P3991,1+U3991,1)</f>
        <v>14</v>
      </c>
      <c r="V3992">
        <f t="shared" si="62"/>
        <v>26673.612237361427</v>
      </c>
      <c r="W3992" t="str">
        <f>IF(V3992="","",IF(ABS(V3992-R3992)&gt;W$1,ABS(V3992-R3992),""))</f>
        <v/>
      </c>
      <c r="X3992" t="str">
        <f>Y3992&amp;"-"&amp;Z3992&amp;"-"&amp;AC3992&amp;"-"&amp;AD3992&amp;"-"&amp;AG3992</f>
        <v>6.5-f-A-1-1.5</v>
      </c>
      <c r="Y3992">
        <f>F3992</f>
        <v>6.5</v>
      </c>
      <c r="Z3992" s="2" t="str">
        <f>G3992</f>
        <v>f</v>
      </c>
      <c r="AA3992">
        <f>_xlfn.IFNA(VLOOKUP(X3992,'duo-out'!A$2:Q$5000,5,FALSE),E3992+10*(H3992-1)+1+_xlfn.IFNA(VLOOKUP(D3992,states!A$2:C$10,3,FALSE),1))</f>
        <v>69</v>
      </c>
      <c r="AB3992">
        <f>IF(V3992="","",V3992)</f>
        <v>26673.612237361427</v>
      </c>
      <c r="AC3992" s="2" t="str">
        <f>_xlfn.IFNA(VLOOKUP(D3992,states!A$2:C$10,2,FALSE),"XX")</f>
        <v>A</v>
      </c>
      <c r="AD3992">
        <f>E3992</f>
        <v>1</v>
      </c>
      <c r="AE3992">
        <f>_xlfn.IFNA(VLOOKUP(D3992,states!A$2:D$10,4,FALSE),0)</f>
        <v>2</v>
      </c>
      <c r="AF3992">
        <v>0.5</v>
      </c>
      <c r="AG3992">
        <f>IF(AE3992=0,AF3992,IF(AE3992=1,IF(F3992=0.5,0.5,IF(H3992=1,0.5,1.5)),IF(F3992=0.5,0.5,IF(H3992=1,2.5,1.5))))</f>
        <v>1.5</v>
      </c>
      <c r="AH3992" s="7">
        <f>IF(AC3992="XX",0,1/C3992^(1/5)*IF(E3992=0,100,1)/(E3992+1)^(1/4))</f>
        <v>1.5309059120638666</v>
      </c>
    </row>
    <row r="3993" spans="1:34">
      <c r="A3993">
        <v>4108</v>
      </c>
      <c r="B3993" s="1">
        <v>20487.440999999999</v>
      </c>
      <c r="C3993" s="6">
        <v>2.2540000000000001E-2</v>
      </c>
      <c r="D3993" t="s">
        <v>3</v>
      </c>
      <c r="E3993">
        <v>2</v>
      </c>
      <c r="F3993">
        <v>6.5</v>
      </c>
      <c r="G3993" t="s">
        <v>2</v>
      </c>
      <c r="H3993">
        <v>1</v>
      </c>
      <c r="I3993" t="s">
        <v>0</v>
      </c>
      <c r="J3993">
        <v>3</v>
      </c>
      <c r="K3993">
        <v>7.5</v>
      </c>
      <c r="L3993" t="s">
        <v>2</v>
      </c>
      <c r="M3993">
        <v>1</v>
      </c>
      <c r="N3993" t="s">
        <v>4164</v>
      </c>
      <c r="O3993">
        <v>1</v>
      </c>
      <c r="P3993" t="str">
        <f>D3993&amp;"-"&amp;F3993&amp;"-"&amp;G3993&amp;"-"&amp;E3993&amp;"-"&amp;H3993</f>
        <v>A2Delta-6.5-f-2-1</v>
      </c>
      <c r="Q3993" t="str">
        <f>I3993&amp;"-"&amp;K3993&amp;"-"&amp;L3993&amp;"-"&amp;J3993&amp;"-"&amp;M3993</f>
        <v>X2Pi-7.5-f-3-1</v>
      </c>
      <c r="R3993">
        <f>B3993+S3993</f>
        <v>28997.194761116996</v>
      </c>
      <c r="S3993">
        <f>_xlfn.IFNA(VLOOKUP(Q3993,'MARVEL-X'!A$2:I$1400,7,FALSE),VLOOKUP(Q3993,MARVEL!A$2:J$1522,10,FALSE))</f>
        <v>8509.7537611169992</v>
      </c>
      <c r="T3993">
        <f>IF(P3993=P3992,R3993+T3992,R3993)</f>
        <v>28997.194761116996</v>
      </c>
      <c r="U3993">
        <f>IF(P3993=P3992,1+U3992,1)</f>
        <v>1</v>
      </c>
      <c r="V3993" t="str">
        <f t="shared" si="62"/>
        <v/>
      </c>
      <c r="W3993" t="str">
        <f>IF(V3993="","",IF(ABS(V3993-R3993)&gt;W$1,ABS(V3993-R3993),""))</f>
        <v/>
      </c>
      <c r="X3993" t="str">
        <f>Y3993&amp;"-"&amp;Z3993&amp;"-"&amp;AC3993&amp;"-"&amp;AD3993&amp;"-"&amp;AG3993</f>
        <v>6.5-f-A-2-2.5</v>
      </c>
      <c r="Y3993">
        <f>F3993</f>
        <v>6.5</v>
      </c>
      <c r="Z3993" s="2" t="str">
        <f>G3993</f>
        <v>f</v>
      </c>
      <c r="AA3993">
        <f>_xlfn.IFNA(VLOOKUP(X3993,'duo-out'!A$2:Q$5000,5,FALSE),E3993+10*(H3993-1)+1+_xlfn.IFNA(VLOOKUP(D3993,states!A$2:C$10,3,FALSE),1))</f>
        <v>85</v>
      </c>
      <c r="AB3993" t="str">
        <f>IF(V3993="","",V3993)</f>
        <v/>
      </c>
      <c r="AC3993" s="2" t="str">
        <f>_xlfn.IFNA(VLOOKUP(D3993,states!A$2:C$10,2,FALSE),"XX")</f>
        <v>A</v>
      </c>
      <c r="AD3993">
        <f>E3993</f>
        <v>2</v>
      </c>
      <c r="AE3993">
        <f>_xlfn.IFNA(VLOOKUP(D3993,states!A$2:D$10,4,FALSE),0)</f>
        <v>2</v>
      </c>
      <c r="AF3993">
        <v>0.5</v>
      </c>
      <c r="AG3993">
        <f>IF(AE3993=0,AF3993,IF(AE3993=1,IF(F3993=0.5,0.5,IF(H3993=1,0.5,1.5)),IF(F3993=0.5,0.5,IF(H3993=1,2.5,1.5))))</f>
        <v>2.5</v>
      </c>
      <c r="AH3993" s="7">
        <f>IF(AC3993="XX",0,1/C3993^(1/5)*IF(E3993=0,100,1)/(E3993+1)^(1/4))</f>
        <v>1.6222915421169646</v>
      </c>
    </row>
    <row r="3994" spans="1:34">
      <c r="A3994">
        <v>4100</v>
      </c>
      <c r="B3994" s="1">
        <v>20660.455999999998</v>
      </c>
      <c r="C3994" s="6">
        <v>5.0000000000000001E-3</v>
      </c>
      <c r="D3994" t="s">
        <v>3</v>
      </c>
      <c r="E3994">
        <v>2</v>
      </c>
      <c r="F3994">
        <v>6.5</v>
      </c>
      <c r="G3994" t="s">
        <v>2</v>
      </c>
      <c r="H3994">
        <v>1</v>
      </c>
      <c r="I3994" t="s">
        <v>0</v>
      </c>
      <c r="J3994">
        <v>3</v>
      </c>
      <c r="K3994">
        <v>6.5</v>
      </c>
      <c r="L3994" t="s">
        <v>1</v>
      </c>
      <c r="M3994">
        <v>1</v>
      </c>
      <c r="N3994" t="s">
        <v>4156</v>
      </c>
      <c r="O3994">
        <v>1</v>
      </c>
      <c r="P3994" t="str">
        <f>D3994&amp;"-"&amp;F3994&amp;"-"&amp;G3994&amp;"-"&amp;E3994&amp;"-"&amp;H3994</f>
        <v>A2Delta-6.5-f-2-1</v>
      </c>
      <c r="Q3994" t="str">
        <f>I3994&amp;"-"&amp;K3994&amp;"-"&amp;L3994&amp;"-"&amp;J3994&amp;"-"&amp;M3994</f>
        <v>X2Pi-6.5-e-3-1</v>
      </c>
      <c r="R3994">
        <f>B3994+S3994</f>
        <v>28997.169922595</v>
      </c>
      <c r="S3994">
        <f>_xlfn.IFNA(VLOOKUP(Q3994,'MARVEL-X'!A$2:I$1400,7,FALSE),VLOOKUP(Q3994,MARVEL!A$2:J$1522,10,FALSE))</f>
        <v>8336.7139225949995</v>
      </c>
      <c r="T3994">
        <f>IF(P3994=P3993,R3994+T3993,R3994)</f>
        <v>57994.364683711996</v>
      </c>
      <c r="U3994">
        <f>IF(P3994=P3993,1+U3993,1)</f>
        <v>2</v>
      </c>
      <c r="V3994" t="str">
        <f t="shared" si="62"/>
        <v/>
      </c>
      <c r="W3994" t="str">
        <f>IF(V3994="","",IF(ABS(V3994-R3994)&gt;W$1,ABS(V3994-R3994),""))</f>
        <v/>
      </c>
      <c r="X3994" t="str">
        <f>Y3994&amp;"-"&amp;Z3994&amp;"-"&amp;AC3994&amp;"-"&amp;AD3994&amp;"-"&amp;AG3994</f>
        <v>6.5-f-A-2-2.5</v>
      </c>
      <c r="Y3994">
        <f>F3994</f>
        <v>6.5</v>
      </c>
      <c r="Z3994" s="2" t="str">
        <f>G3994</f>
        <v>f</v>
      </c>
      <c r="AA3994">
        <f>_xlfn.IFNA(VLOOKUP(X3994,'duo-out'!A$2:Q$5000,5,FALSE),E3994+10*(H3994-1)+1+_xlfn.IFNA(VLOOKUP(D3994,states!A$2:C$10,3,FALSE),1))</f>
        <v>85</v>
      </c>
      <c r="AB3994" t="str">
        <f>IF(V3994="","",V3994)</f>
        <v/>
      </c>
      <c r="AC3994" s="2" t="str">
        <f>_xlfn.IFNA(VLOOKUP(D3994,states!A$2:C$10,2,FALSE),"XX")</f>
        <v>A</v>
      </c>
      <c r="AD3994">
        <f>E3994</f>
        <v>2</v>
      </c>
      <c r="AE3994">
        <f>_xlfn.IFNA(VLOOKUP(D3994,states!A$2:D$10,4,FALSE),0)</f>
        <v>2</v>
      </c>
      <c r="AF3994">
        <v>0.5</v>
      </c>
      <c r="AG3994">
        <f>IF(AE3994=0,AF3994,IF(AE3994=1,IF(F3994=0.5,0.5,IF(H3994=1,0.5,1.5)),IF(F3994=0.5,0.5,IF(H3994=1,2.5,1.5))))</f>
        <v>2.5</v>
      </c>
      <c r="AH3994" s="7">
        <f>IF(AC3994="XX",0,1/C3994^(1/5)*IF(E3994=0,100,1)/(E3994+1)^(1/4))</f>
        <v>2.1924297443889911</v>
      </c>
    </row>
    <row r="3995" spans="1:34">
      <c r="A3995">
        <v>4096</v>
      </c>
      <c r="B3995" s="1">
        <v>20811.593000000001</v>
      </c>
      <c r="C3995" s="6">
        <v>3.9019999999999999E-2</v>
      </c>
      <c r="D3995" t="s">
        <v>3</v>
      </c>
      <c r="E3995">
        <v>2</v>
      </c>
      <c r="F3995">
        <v>6.5</v>
      </c>
      <c r="G3995" t="s">
        <v>2</v>
      </c>
      <c r="H3995">
        <v>1</v>
      </c>
      <c r="I3995" t="s">
        <v>0</v>
      </c>
      <c r="J3995">
        <v>3</v>
      </c>
      <c r="K3995">
        <v>5.5</v>
      </c>
      <c r="L3995" t="s">
        <v>2</v>
      </c>
      <c r="M3995">
        <v>1</v>
      </c>
      <c r="N3995" t="s">
        <v>4152</v>
      </c>
      <c r="O3995">
        <v>1</v>
      </c>
      <c r="P3995" t="str">
        <f>D3995&amp;"-"&amp;F3995&amp;"-"&amp;G3995&amp;"-"&amp;E3995&amp;"-"&amp;H3995</f>
        <v>A2Delta-6.5-f-2-1</v>
      </c>
      <c r="Q3995" t="str">
        <f>I3995&amp;"-"&amp;K3995&amp;"-"&amp;L3995&amp;"-"&amp;J3995&amp;"-"&amp;M3995</f>
        <v>X2Pi-5.5-f-3-1</v>
      </c>
      <c r="R3995">
        <f>B3995+S3995</f>
        <v>28997.205486217001</v>
      </c>
      <c r="S3995">
        <f>_xlfn.IFNA(VLOOKUP(Q3995,'MARVEL-X'!A$2:I$1400,7,FALSE),VLOOKUP(Q3995,MARVEL!A$2:J$1522,10,FALSE))</f>
        <v>8185.612486217</v>
      </c>
      <c r="T3995">
        <f>IF(P3995=P3994,R3995+T3994,R3995)</f>
        <v>86991.570169928993</v>
      </c>
      <c r="U3995">
        <f>IF(P3995=P3994,1+U3994,1)</f>
        <v>3</v>
      </c>
      <c r="V3995" t="str">
        <f t="shared" si="62"/>
        <v/>
      </c>
      <c r="W3995" t="str">
        <f>IF(V3995="","",IF(ABS(V3995-R3995)&gt;W$1,ABS(V3995-R3995),""))</f>
        <v/>
      </c>
      <c r="X3995" t="str">
        <f>Y3995&amp;"-"&amp;Z3995&amp;"-"&amp;AC3995&amp;"-"&amp;AD3995&amp;"-"&amp;AG3995</f>
        <v>6.5-f-A-2-2.5</v>
      </c>
      <c r="Y3995">
        <f>F3995</f>
        <v>6.5</v>
      </c>
      <c r="Z3995" s="2" t="str">
        <f>G3995</f>
        <v>f</v>
      </c>
      <c r="AA3995">
        <f>_xlfn.IFNA(VLOOKUP(X3995,'duo-out'!A$2:Q$5000,5,FALSE),E3995+10*(H3995-1)+1+_xlfn.IFNA(VLOOKUP(D3995,states!A$2:C$10,3,FALSE),1))</f>
        <v>85</v>
      </c>
      <c r="AB3995" t="str">
        <f>IF(V3995="","",V3995)</f>
        <v/>
      </c>
      <c r="AC3995" s="2" t="str">
        <f>_xlfn.IFNA(VLOOKUP(D3995,states!A$2:C$10,2,FALSE),"XX")</f>
        <v>A</v>
      </c>
      <c r="AD3995">
        <f>E3995</f>
        <v>2</v>
      </c>
      <c r="AE3995">
        <f>_xlfn.IFNA(VLOOKUP(D3995,states!A$2:D$10,4,FALSE),0)</f>
        <v>2</v>
      </c>
      <c r="AF3995">
        <v>0.5</v>
      </c>
      <c r="AG3995">
        <f>IF(AE3995=0,AF3995,IF(AE3995=1,IF(F3995=0.5,0.5,IF(H3995=1,0.5,1.5)),IF(F3995=0.5,0.5,IF(H3995=1,2.5,1.5))))</f>
        <v>2.5</v>
      </c>
      <c r="AH3995" s="7">
        <f>IF(AC3995="XX",0,1/C3995^(1/5)*IF(E3995=0,100,1)/(E3995+1)^(1/4))</f>
        <v>1.4536579685297517</v>
      </c>
    </row>
    <row r="3996" spans="1:34">
      <c r="A3996">
        <v>3688</v>
      </c>
      <c r="B3996" s="1">
        <v>22940.523700000002</v>
      </c>
      <c r="C3996" s="6">
        <v>2.5389999999999999E-2</v>
      </c>
      <c r="D3996" t="s">
        <v>3</v>
      </c>
      <c r="E3996">
        <v>2</v>
      </c>
      <c r="F3996">
        <v>6.5</v>
      </c>
      <c r="G3996" t="s">
        <v>2</v>
      </c>
      <c r="H3996">
        <v>1</v>
      </c>
      <c r="I3996" t="s">
        <v>0</v>
      </c>
      <c r="J3996">
        <v>2</v>
      </c>
      <c r="K3996">
        <v>7.5</v>
      </c>
      <c r="L3996" t="s">
        <v>2</v>
      </c>
      <c r="M3996">
        <v>1</v>
      </c>
      <c r="N3996" t="s">
        <v>3744</v>
      </c>
      <c r="O3996">
        <v>1</v>
      </c>
      <c r="P3996" t="str">
        <f>D3996&amp;"-"&amp;F3996&amp;"-"&amp;G3996&amp;"-"&amp;E3996&amp;"-"&amp;H3996</f>
        <v>A2Delta-6.5-f-2-1</v>
      </c>
      <c r="Q3996" t="str">
        <f>I3996&amp;"-"&amp;K3996&amp;"-"&amp;L3996&amp;"-"&amp;J3996&amp;"-"&amp;M3996</f>
        <v>X2Pi-7.5-f-2-1</v>
      </c>
      <c r="R3996">
        <f>B3996+S3996</f>
        <v>28997.148480492004</v>
      </c>
      <c r="S3996">
        <f>_xlfn.IFNA(VLOOKUP(Q3996,'MARVEL-X'!A$2:I$1400,7,FALSE),VLOOKUP(Q3996,MARVEL!A$2:J$1522,10,FALSE))</f>
        <v>6056.6247804920004</v>
      </c>
      <c r="T3996">
        <f>IF(P3996=P3995,R3996+T3995,R3996)</f>
        <v>115988.718650421</v>
      </c>
      <c r="U3996">
        <f>IF(P3996=P3995,1+U3995,1)</f>
        <v>4</v>
      </c>
      <c r="V3996" t="str">
        <f t="shared" si="62"/>
        <v/>
      </c>
      <c r="W3996" t="str">
        <f>IF(V3996="","",IF(ABS(V3996-R3996)&gt;W$1,ABS(V3996-R3996),""))</f>
        <v/>
      </c>
      <c r="X3996" t="str">
        <f>Y3996&amp;"-"&amp;Z3996&amp;"-"&amp;AC3996&amp;"-"&amp;AD3996&amp;"-"&amp;AG3996</f>
        <v>6.5-f-A-2-2.5</v>
      </c>
      <c r="Y3996">
        <f>F3996</f>
        <v>6.5</v>
      </c>
      <c r="Z3996" s="2" t="str">
        <f>G3996</f>
        <v>f</v>
      </c>
      <c r="AA3996">
        <f>_xlfn.IFNA(VLOOKUP(X3996,'duo-out'!A$2:Q$5000,5,FALSE),E3996+10*(H3996-1)+1+_xlfn.IFNA(VLOOKUP(D3996,states!A$2:C$10,3,FALSE),1))</f>
        <v>85</v>
      </c>
      <c r="AB3996" t="str">
        <f>IF(V3996="","",V3996)</f>
        <v/>
      </c>
      <c r="AC3996" s="2" t="str">
        <f>_xlfn.IFNA(VLOOKUP(D3996,states!A$2:C$10,2,FALSE),"XX")</f>
        <v>A</v>
      </c>
      <c r="AD3996">
        <f>E3996</f>
        <v>2</v>
      </c>
      <c r="AE3996">
        <f>_xlfn.IFNA(VLOOKUP(D3996,states!A$2:D$10,4,FALSE),0)</f>
        <v>2</v>
      </c>
      <c r="AF3996">
        <v>0.5</v>
      </c>
      <c r="AG3996">
        <f>IF(AE3996=0,AF3996,IF(AE3996=1,IF(F3996=0.5,0.5,IF(H3996=1,0.5,1.5)),IF(F3996=0.5,0.5,IF(H3996=1,2.5,1.5))))</f>
        <v>2.5</v>
      </c>
      <c r="AH3996" s="7">
        <f>IF(AC3996="XX",0,1/C3996^(1/5)*IF(E3996=0,100,1)/(E3996+1)^(1/4))</f>
        <v>1.5841166042642869</v>
      </c>
    </row>
    <row r="3997" spans="1:34">
      <c r="A3997">
        <v>3664</v>
      </c>
      <c r="B3997" s="1">
        <v>23120.797299999998</v>
      </c>
      <c r="C3997" s="6">
        <v>5.0000000000000001E-3</v>
      </c>
      <c r="D3997" t="s">
        <v>3</v>
      </c>
      <c r="E3997">
        <v>2</v>
      </c>
      <c r="F3997">
        <v>6.5</v>
      </c>
      <c r="G3997" t="s">
        <v>2</v>
      </c>
      <c r="H3997">
        <v>1</v>
      </c>
      <c r="I3997" t="s">
        <v>0</v>
      </c>
      <c r="J3997">
        <v>2</v>
      </c>
      <c r="K3997">
        <v>6.5</v>
      </c>
      <c r="L3997" t="s">
        <v>1</v>
      </c>
      <c r="M3997">
        <v>1</v>
      </c>
      <c r="N3997" t="s">
        <v>3720</v>
      </c>
      <c r="O3997">
        <v>1</v>
      </c>
      <c r="P3997" t="str">
        <f>D3997&amp;"-"&amp;F3997&amp;"-"&amp;G3997&amp;"-"&amp;E3997&amp;"-"&amp;H3997</f>
        <v>A2Delta-6.5-f-2-1</v>
      </c>
      <c r="Q3997" t="str">
        <f>I3997&amp;"-"&amp;K3997&amp;"-"&amp;L3997&amp;"-"&amp;J3997&amp;"-"&amp;M3997</f>
        <v>X2Pi-6.5-e-2-1</v>
      </c>
      <c r="R3997">
        <f>B3997+S3997</f>
        <v>28997.176079851997</v>
      </c>
      <c r="S3997">
        <f>_xlfn.IFNA(VLOOKUP(Q3997,'MARVEL-X'!A$2:I$1400,7,FALSE),VLOOKUP(Q3997,MARVEL!A$2:J$1522,10,FALSE))</f>
        <v>5876.3787798519998</v>
      </c>
      <c r="T3997">
        <f>IF(P3997=P3996,R3997+T3996,R3997)</f>
        <v>144985.89473027299</v>
      </c>
      <c r="U3997">
        <f>IF(P3997=P3996,1+U3996,1)</f>
        <v>5</v>
      </c>
      <c r="V3997" t="str">
        <f t="shared" si="62"/>
        <v/>
      </c>
      <c r="W3997" t="str">
        <f>IF(V3997="","",IF(ABS(V3997-R3997)&gt;W$1,ABS(V3997-R3997),""))</f>
        <v/>
      </c>
      <c r="X3997" t="str">
        <f>Y3997&amp;"-"&amp;Z3997&amp;"-"&amp;AC3997&amp;"-"&amp;AD3997&amp;"-"&amp;AG3997</f>
        <v>6.5-f-A-2-2.5</v>
      </c>
      <c r="Y3997">
        <f>F3997</f>
        <v>6.5</v>
      </c>
      <c r="Z3997" s="2" t="str">
        <f>G3997</f>
        <v>f</v>
      </c>
      <c r="AA3997">
        <f>_xlfn.IFNA(VLOOKUP(X3997,'duo-out'!A$2:Q$5000,5,FALSE),E3997+10*(H3997-1)+1+_xlfn.IFNA(VLOOKUP(D3997,states!A$2:C$10,3,FALSE),1))</f>
        <v>85</v>
      </c>
      <c r="AB3997" t="str">
        <f>IF(V3997="","",V3997)</f>
        <v/>
      </c>
      <c r="AC3997" s="2" t="str">
        <f>_xlfn.IFNA(VLOOKUP(D3997,states!A$2:C$10,2,FALSE),"XX")</f>
        <v>A</v>
      </c>
      <c r="AD3997">
        <f>E3997</f>
        <v>2</v>
      </c>
      <c r="AE3997">
        <f>_xlfn.IFNA(VLOOKUP(D3997,states!A$2:D$10,4,FALSE),0)</f>
        <v>2</v>
      </c>
      <c r="AF3997">
        <v>0.5</v>
      </c>
      <c r="AG3997">
        <f>IF(AE3997=0,AF3997,IF(AE3997=1,IF(F3997=0.5,0.5,IF(H3997=1,0.5,1.5)),IF(F3997=0.5,0.5,IF(H3997=1,2.5,1.5))))</f>
        <v>2.5</v>
      </c>
      <c r="AH3997" s="7">
        <f>IF(AC3997="XX",0,1/C3997^(1/5)*IF(E3997=0,100,1)/(E3997+1)^(1/4))</f>
        <v>2.1924297443889911</v>
      </c>
    </row>
    <row r="3998" spans="1:34">
      <c r="A3998">
        <v>3657</v>
      </c>
      <c r="B3998" s="1">
        <v>23278.178899999999</v>
      </c>
      <c r="C3998" s="6">
        <v>1.4239999999999999E-2</v>
      </c>
      <c r="D3998" t="s">
        <v>3</v>
      </c>
      <c r="E3998">
        <v>2</v>
      </c>
      <c r="F3998">
        <v>6.5</v>
      </c>
      <c r="G3998" t="s">
        <v>2</v>
      </c>
      <c r="H3998">
        <v>1</v>
      </c>
      <c r="I3998" t="s">
        <v>0</v>
      </c>
      <c r="J3998">
        <v>2</v>
      </c>
      <c r="K3998">
        <v>5.5</v>
      </c>
      <c r="L3998" t="s">
        <v>2</v>
      </c>
      <c r="M3998">
        <v>1</v>
      </c>
      <c r="N3998" t="s">
        <v>3713</v>
      </c>
      <c r="O3998">
        <v>1</v>
      </c>
      <c r="P3998" t="str">
        <f>D3998&amp;"-"&amp;F3998&amp;"-"&amp;G3998&amp;"-"&amp;E3998&amp;"-"&amp;H3998</f>
        <v>A2Delta-6.5-f-2-1</v>
      </c>
      <c r="Q3998" t="str">
        <f>I3998&amp;"-"&amp;K3998&amp;"-"&amp;L3998&amp;"-"&amp;J3998&amp;"-"&amp;M3998</f>
        <v>X2Pi-5.5-f-2-1</v>
      </c>
      <c r="R3998">
        <f>B3998+S3998</f>
        <v>28997.164098060999</v>
      </c>
      <c r="S3998">
        <f>_xlfn.IFNA(VLOOKUP(Q3998,'MARVEL-X'!A$2:I$1400,7,FALSE),VLOOKUP(Q3998,MARVEL!A$2:J$1522,10,FALSE))</f>
        <v>5718.9851980610001</v>
      </c>
      <c r="T3998">
        <f>IF(P3998=P3997,R3998+T3997,R3998)</f>
        <v>173983.058828334</v>
      </c>
      <c r="U3998">
        <f>IF(P3998=P3997,1+U3997,1)</f>
        <v>6</v>
      </c>
      <c r="V3998" t="str">
        <f t="shared" si="62"/>
        <v/>
      </c>
      <c r="W3998" t="str">
        <f>IF(V3998="","",IF(ABS(V3998-R3998)&gt;W$1,ABS(V3998-R3998),""))</f>
        <v/>
      </c>
      <c r="X3998" t="str">
        <f>Y3998&amp;"-"&amp;Z3998&amp;"-"&amp;AC3998&amp;"-"&amp;AD3998&amp;"-"&amp;AG3998</f>
        <v>6.5-f-A-2-2.5</v>
      </c>
      <c r="Y3998">
        <f>F3998</f>
        <v>6.5</v>
      </c>
      <c r="Z3998" s="2" t="str">
        <f>G3998</f>
        <v>f</v>
      </c>
      <c r="AA3998">
        <f>_xlfn.IFNA(VLOOKUP(X3998,'duo-out'!A$2:Q$5000,5,FALSE),E3998+10*(H3998-1)+1+_xlfn.IFNA(VLOOKUP(D3998,states!A$2:C$10,3,FALSE),1))</f>
        <v>85</v>
      </c>
      <c r="AB3998" t="str">
        <f>IF(V3998="","",V3998)</f>
        <v/>
      </c>
      <c r="AC3998" s="2" t="str">
        <f>_xlfn.IFNA(VLOOKUP(D3998,states!A$2:C$10,2,FALSE),"XX")</f>
        <v>A</v>
      </c>
      <c r="AD3998">
        <f>E3998</f>
        <v>2</v>
      </c>
      <c r="AE3998">
        <f>_xlfn.IFNA(VLOOKUP(D3998,states!A$2:D$10,4,FALSE),0)</f>
        <v>2</v>
      </c>
      <c r="AF3998">
        <v>0.5</v>
      </c>
      <c r="AG3998">
        <f>IF(AE3998=0,AF3998,IF(AE3998=1,IF(F3998=0.5,0.5,IF(H3998=1,0.5,1.5)),IF(F3998=0.5,0.5,IF(H3998=1,2.5,1.5))))</f>
        <v>2.5</v>
      </c>
      <c r="AH3998" s="7">
        <f>IF(AC3998="XX",0,1/C3998^(1/5)*IF(E3998=0,100,1)/(E3998+1)^(1/4))</f>
        <v>1.7783518393834197</v>
      </c>
    </row>
    <row r="3999" spans="1:34">
      <c r="A3999">
        <v>2987</v>
      </c>
      <c r="B3999" s="1">
        <v>23122.154699999999</v>
      </c>
      <c r="C3999" s="6">
        <v>5.0000000000000001E-3</v>
      </c>
      <c r="D3999" t="s">
        <v>3</v>
      </c>
      <c r="E3999">
        <v>2</v>
      </c>
      <c r="F3999">
        <v>6.5</v>
      </c>
      <c r="G3999" t="s">
        <v>2</v>
      </c>
      <c r="H3999">
        <v>1</v>
      </c>
      <c r="I3999" t="s">
        <v>0</v>
      </c>
      <c r="J3999">
        <v>2</v>
      </c>
      <c r="K3999">
        <v>6.5</v>
      </c>
      <c r="L3999" t="s">
        <v>2</v>
      </c>
      <c r="M3999">
        <v>1</v>
      </c>
      <c r="N3999" t="s">
        <v>3043</v>
      </c>
      <c r="O3999">
        <v>1</v>
      </c>
      <c r="P3999" t="str">
        <f>D3999&amp;"-"&amp;F3999&amp;"-"&amp;G3999&amp;"-"&amp;E3999&amp;"-"&amp;H3999</f>
        <v>A2Delta-6.5-f-2-1</v>
      </c>
      <c r="Q3999" t="str">
        <f>I3999&amp;"-"&amp;K3999&amp;"-"&amp;L3999&amp;"-"&amp;J3999&amp;"-"&amp;M3999</f>
        <v>X2Pi-6.5-f-2-1</v>
      </c>
      <c r="R3999">
        <f>B3999+S3999</f>
        <v>28997.179934242999</v>
      </c>
      <c r="S3999">
        <f>_xlfn.IFNA(VLOOKUP(Q3999,'MARVEL-X'!A$2:I$1400,7,FALSE),VLOOKUP(Q3999,MARVEL!A$2:J$1522,10,FALSE))</f>
        <v>5875.0252342430003</v>
      </c>
      <c r="T3999">
        <f>IF(P3999=P3998,R3999+T3998,R3999)</f>
        <v>202980.23876257701</v>
      </c>
      <c r="U3999">
        <f>IF(P3999=P3998,1+U3998,1)</f>
        <v>7</v>
      </c>
      <c r="V3999" t="str">
        <f t="shared" si="62"/>
        <v/>
      </c>
      <c r="W3999" t="str">
        <f>IF(V3999="","",IF(ABS(V3999-R3999)&gt;W$1,ABS(V3999-R3999),""))</f>
        <v/>
      </c>
      <c r="X3999" t="str">
        <f>Y3999&amp;"-"&amp;Z3999&amp;"-"&amp;AC3999&amp;"-"&amp;AD3999&amp;"-"&amp;AG3999</f>
        <v>6.5-f-A-2-2.5</v>
      </c>
      <c r="Y3999">
        <f>F3999</f>
        <v>6.5</v>
      </c>
      <c r="Z3999" s="2" t="str">
        <f>G3999</f>
        <v>f</v>
      </c>
      <c r="AA3999">
        <f>_xlfn.IFNA(VLOOKUP(X3999,'duo-out'!A$2:Q$5000,5,FALSE),E3999+10*(H3999-1)+1+_xlfn.IFNA(VLOOKUP(D3999,states!A$2:C$10,3,FALSE),1))</f>
        <v>85</v>
      </c>
      <c r="AB3999" t="str">
        <f>IF(V3999="","",V3999)</f>
        <v/>
      </c>
      <c r="AC3999" s="2" t="str">
        <f>_xlfn.IFNA(VLOOKUP(D3999,states!A$2:C$10,2,FALSE),"XX")</f>
        <v>A</v>
      </c>
      <c r="AD3999">
        <f>E3999</f>
        <v>2</v>
      </c>
      <c r="AE3999">
        <f>_xlfn.IFNA(VLOOKUP(D3999,states!A$2:D$10,4,FALSE),0)</f>
        <v>2</v>
      </c>
      <c r="AF3999">
        <v>0.5</v>
      </c>
      <c r="AG3999">
        <f>IF(AE3999=0,AF3999,IF(AE3999=1,IF(F3999=0.5,0.5,IF(H3999=1,0.5,1.5)),IF(F3999=0.5,0.5,IF(H3999=1,2.5,1.5))))</f>
        <v>2.5</v>
      </c>
      <c r="AH3999" s="7">
        <f>IF(AC3999="XX",0,1/C3999^(1/5)*IF(E3999=0,100,1)/(E3999+1)^(1/4))</f>
        <v>2.1924297443889911</v>
      </c>
    </row>
    <row r="4000" spans="1:34">
      <c r="A4000">
        <v>5701</v>
      </c>
      <c r="B4000" s="1">
        <v>23122.53</v>
      </c>
      <c r="C4000" s="6">
        <v>0.05</v>
      </c>
      <c r="D4000" t="s">
        <v>3</v>
      </c>
      <c r="E4000">
        <v>2</v>
      </c>
      <c r="F4000">
        <v>6.5</v>
      </c>
      <c r="G4000" t="s">
        <v>2</v>
      </c>
      <c r="H4000">
        <v>1</v>
      </c>
      <c r="I4000" t="s">
        <v>0</v>
      </c>
      <c r="J4000">
        <v>2</v>
      </c>
      <c r="K4000">
        <v>5.5</v>
      </c>
      <c r="L4000" t="s">
        <v>2</v>
      </c>
      <c r="M4000">
        <v>2</v>
      </c>
      <c r="N4000" t="s">
        <v>5757</v>
      </c>
      <c r="O4000">
        <v>1</v>
      </c>
      <c r="P4000" t="str">
        <f>D4000&amp;"-"&amp;F4000&amp;"-"&amp;G4000&amp;"-"&amp;E4000&amp;"-"&amp;H4000</f>
        <v>A2Delta-6.5-f-2-1</v>
      </c>
      <c r="Q4000" t="str">
        <f>I4000&amp;"-"&amp;K4000&amp;"-"&amp;L4000&amp;"-"&amp;J4000&amp;"-"&amp;M4000</f>
        <v>X2Pi-5.5-f-2-2</v>
      </c>
      <c r="R4000">
        <f>B4000+S4000</f>
        <v>28997.143590260999</v>
      </c>
      <c r="S4000">
        <f>_xlfn.IFNA(VLOOKUP(Q4000,'MARVEL-X'!A$2:I$1400,7,FALSE),VLOOKUP(Q4000,MARVEL!A$2:J$1522,10,FALSE))</f>
        <v>5874.6135902610004</v>
      </c>
      <c r="T4000">
        <f>IF(P4000=P3999,R4000+T3999,R4000)</f>
        <v>231977.382352838</v>
      </c>
      <c r="U4000">
        <f>IF(P4000=P3999,1+U3999,1)</f>
        <v>8</v>
      </c>
      <c r="V4000" t="str">
        <f t="shared" si="62"/>
        <v/>
      </c>
      <c r="W4000" t="str">
        <f>IF(V4000="","",IF(ABS(V4000-R4000)&gt;W$1,ABS(V4000-R4000),""))</f>
        <v/>
      </c>
      <c r="X4000" t="str">
        <f>Y4000&amp;"-"&amp;Z4000&amp;"-"&amp;AC4000&amp;"-"&amp;AD4000&amp;"-"&amp;AG4000</f>
        <v>6.5-f-A-2-2.5</v>
      </c>
      <c r="Y4000">
        <f>F4000</f>
        <v>6.5</v>
      </c>
      <c r="Z4000" s="2" t="str">
        <f>G4000</f>
        <v>f</v>
      </c>
      <c r="AA4000">
        <f>_xlfn.IFNA(VLOOKUP(X4000,'duo-out'!A$2:Q$5000,5,FALSE),E4000+10*(H4000-1)+1+_xlfn.IFNA(VLOOKUP(D4000,states!A$2:C$10,3,FALSE),1))</f>
        <v>85</v>
      </c>
      <c r="AB4000" t="str">
        <f>IF(V4000="","",V4000)</f>
        <v/>
      </c>
      <c r="AC4000" s="2" t="str">
        <f>_xlfn.IFNA(VLOOKUP(D4000,states!A$2:C$10,2,FALSE),"XX")</f>
        <v>A</v>
      </c>
      <c r="AD4000">
        <f>E4000</f>
        <v>2</v>
      </c>
      <c r="AE4000">
        <f>_xlfn.IFNA(VLOOKUP(D4000,states!A$2:D$10,4,FALSE),0)</f>
        <v>2</v>
      </c>
      <c r="AF4000">
        <v>0.5</v>
      </c>
      <c r="AG4000">
        <f>IF(AE4000=0,AF4000,IF(AE4000=1,IF(F4000=0.5,0.5,IF(H4000=1,0.5,1.5)),IF(F4000=0.5,0.5,IF(H4000=1,2.5,1.5))))</f>
        <v>2.5</v>
      </c>
      <c r="AH4000" s="7">
        <f>IF(AC4000="XX",0,1/C4000^(1/5)*IF(E4000=0,100,1)/(E4000+1)^(1/4))</f>
        <v>1.3833296494790666</v>
      </c>
    </row>
    <row r="4001" spans="1:34">
      <c r="A4001">
        <v>5665</v>
      </c>
      <c r="B4001" s="1">
        <v>23120.782999999999</v>
      </c>
      <c r="C4001" s="6">
        <v>0.05</v>
      </c>
      <c r="D4001" t="s">
        <v>3</v>
      </c>
      <c r="E4001">
        <v>2</v>
      </c>
      <c r="F4001">
        <v>6.5</v>
      </c>
      <c r="G4001" t="s">
        <v>2</v>
      </c>
      <c r="H4001">
        <v>1</v>
      </c>
      <c r="I4001" t="s">
        <v>0</v>
      </c>
      <c r="J4001">
        <v>2</v>
      </c>
      <c r="K4001">
        <v>6.5</v>
      </c>
      <c r="L4001" t="s">
        <v>1</v>
      </c>
      <c r="M4001">
        <v>1</v>
      </c>
      <c r="N4001" t="s">
        <v>5721</v>
      </c>
      <c r="O4001">
        <v>1</v>
      </c>
      <c r="P4001" t="str">
        <f>D4001&amp;"-"&amp;F4001&amp;"-"&amp;G4001&amp;"-"&amp;E4001&amp;"-"&amp;H4001</f>
        <v>A2Delta-6.5-f-2-1</v>
      </c>
      <c r="Q4001" t="str">
        <f>I4001&amp;"-"&amp;K4001&amp;"-"&amp;L4001&amp;"-"&amp;J4001&amp;"-"&amp;M4001</f>
        <v>X2Pi-6.5-e-2-1</v>
      </c>
      <c r="R4001">
        <f>B4001+S4001</f>
        <v>28997.161779851998</v>
      </c>
      <c r="S4001">
        <f>_xlfn.IFNA(VLOOKUP(Q4001,'MARVEL-X'!A$2:I$1400,7,FALSE),VLOOKUP(Q4001,MARVEL!A$2:J$1522,10,FALSE))</f>
        <v>5876.3787798519998</v>
      </c>
      <c r="T4001">
        <f>IF(P4001=P4000,R4001+T4000,R4001)</f>
        <v>260974.54413269</v>
      </c>
      <c r="U4001">
        <f>IF(P4001=P4000,1+U4000,1)</f>
        <v>9</v>
      </c>
      <c r="V4001" t="str">
        <f t="shared" si="62"/>
        <v/>
      </c>
      <c r="W4001" t="str">
        <f>IF(V4001="","",IF(ABS(V4001-R4001)&gt;W$1,ABS(V4001-R4001),""))</f>
        <v/>
      </c>
      <c r="X4001" t="str">
        <f>Y4001&amp;"-"&amp;Z4001&amp;"-"&amp;AC4001&amp;"-"&amp;AD4001&amp;"-"&amp;AG4001</f>
        <v>6.5-f-A-2-2.5</v>
      </c>
      <c r="Y4001">
        <f>F4001</f>
        <v>6.5</v>
      </c>
      <c r="Z4001" s="2" t="str">
        <f>G4001</f>
        <v>f</v>
      </c>
      <c r="AA4001">
        <f>_xlfn.IFNA(VLOOKUP(X4001,'duo-out'!A$2:Q$5000,5,FALSE),E4001+10*(H4001-1)+1+_xlfn.IFNA(VLOOKUP(D4001,states!A$2:C$10,3,FALSE),1))</f>
        <v>85</v>
      </c>
      <c r="AB4001" t="str">
        <f>IF(V4001="","",V4001)</f>
        <v/>
      </c>
      <c r="AC4001" s="2" t="str">
        <f>_xlfn.IFNA(VLOOKUP(D4001,states!A$2:C$10,2,FALSE),"XX")</f>
        <v>A</v>
      </c>
      <c r="AD4001">
        <f>E4001</f>
        <v>2</v>
      </c>
      <c r="AE4001">
        <f>_xlfn.IFNA(VLOOKUP(D4001,states!A$2:D$10,4,FALSE),0)</f>
        <v>2</v>
      </c>
      <c r="AF4001">
        <v>0.5</v>
      </c>
      <c r="AG4001">
        <f>IF(AE4001=0,AF4001,IF(AE4001=1,IF(F4001=0.5,0.5,IF(H4001=1,0.5,1.5)),IF(F4001=0.5,0.5,IF(H4001=1,2.5,1.5))))</f>
        <v>2.5</v>
      </c>
      <c r="AH4001" s="7">
        <f>IF(AC4001="XX",0,1/C4001^(1/5)*IF(E4001=0,100,1)/(E4001+1)^(1/4))</f>
        <v>1.3833296494790666</v>
      </c>
    </row>
    <row r="4002" spans="1:34">
      <c r="A4002">
        <v>5656</v>
      </c>
      <c r="B4002" s="1">
        <v>23278.186000000002</v>
      </c>
      <c r="C4002" s="6">
        <v>0.05</v>
      </c>
      <c r="D4002" t="s">
        <v>3</v>
      </c>
      <c r="E4002">
        <v>2</v>
      </c>
      <c r="F4002">
        <v>6.5</v>
      </c>
      <c r="G4002" t="s">
        <v>2</v>
      </c>
      <c r="H4002">
        <v>1</v>
      </c>
      <c r="I4002" t="s">
        <v>0</v>
      </c>
      <c r="J4002">
        <v>2</v>
      </c>
      <c r="K4002">
        <v>5.5</v>
      </c>
      <c r="L4002" t="s">
        <v>2</v>
      </c>
      <c r="M4002">
        <v>1</v>
      </c>
      <c r="N4002" t="s">
        <v>5712</v>
      </c>
      <c r="O4002">
        <v>1</v>
      </c>
      <c r="P4002" t="str">
        <f>D4002&amp;"-"&amp;F4002&amp;"-"&amp;G4002&amp;"-"&amp;E4002&amp;"-"&amp;H4002</f>
        <v>A2Delta-6.5-f-2-1</v>
      </c>
      <c r="Q4002" t="str">
        <f>I4002&amp;"-"&amp;K4002&amp;"-"&amp;L4002&amp;"-"&amp;J4002&amp;"-"&amp;M4002</f>
        <v>X2Pi-5.5-f-2-1</v>
      </c>
      <c r="R4002">
        <f>B4002+S4002</f>
        <v>28997.171198061002</v>
      </c>
      <c r="S4002">
        <f>_xlfn.IFNA(VLOOKUP(Q4002,'MARVEL-X'!A$2:I$1400,7,FALSE),VLOOKUP(Q4002,MARVEL!A$2:J$1522,10,FALSE))</f>
        <v>5718.9851980610001</v>
      </c>
      <c r="T4002">
        <f>IF(P4002=P4001,R4002+T4001,R4002)</f>
        <v>289971.71533075103</v>
      </c>
      <c r="U4002">
        <f>IF(P4002=P4001,1+U4001,1)</f>
        <v>10</v>
      </c>
      <c r="V4002" t="str">
        <f t="shared" si="62"/>
        <v/>
      </c>
      <c r="W4002" t="str">
        <f>IF(V4002="","",IF(ABS(V4002-R4002)&gt;W$1,ABS(V4002-R4002),""))</f>
        <v/>
      </c>
      <c r="X4002" t="str">
        <f>Y4002&amp;"-"&amp;Z4002&amp;"-"&amp;AC4002&amp;"-"&amp;AD4002&amp;"-"&amp;AG4002</f>
        <v>6.5-f-A-2-2.5</v>
      </c>
      <c r="Y4002">
        <f>F4002</f>
        <v>6.5</v>
      </c>
      <c r="Z4002" s="2" t="str">
        <f>G4002</f>
        <v>f</v>
      </c>
      <c r="AA4002">
        <f>_xlfn.IFNA(VLOOKUP(X4002,'duo-out'!A$2:Q$5000,5,FALSE),E4002+10*(H4002-1)+1+_xlfn.IFNA(VLOOKUP(D4002,states!A$2:C$10,3,FALSE),1))</f>
        <v>85</v>
      </c>
      <c r="AB4002" t="str">
        <f>IF(V4002="","",V4002)</f>
        <v/>
      </c>
      <c r="AC4002" s="2" t="str">
        <f>_xlfn.IFNA(VLOOKUP(D4002,states!A$2:C$10,2,FALSE),"XX")</f>
        <v>A</v>
      </c>
      <c r="AD4002">
        <f>E4002</f>
        <v>2</v>
      </c>
      <c r="AE4002">
        <f>_xlfn.IFNA(VLOOKUP(D4002,states!A$2:D$10,4,FALSE),0)</f>
        <v>2</v>
      </c>
      <c r="AF4002">
        <v>0.5</v>
      </c>
      <c r="AG4002">
        <f>IF(AE4002=0,AF4002,IF(AE4002=1,IF(F4002=0.5,0.5,IF(H4002=1,0.5,1.5)),IF(F4002=0.5,0.5,IF(H4002=1,2.5,1.5))))</f>
        <v>2.5</v>
      </c>
      <c r="AH4002" s="7">
        <f>IF(AC4002="XX",0,1/C4002^(1/5)*IF(E4002=0,100,1)/(E4002+1)^(1/4))</f>
        <v>1.3833296494790666</v>
      </c>
    </row>
    <row r="4003" spans="1:34">
      <c r="A4003">
        <v>1299</v>
      </c>
      <c r="B4003" s="1">
        <v>22940.47</v>
      </c>
      <c r="C4003" s="6">
        <v>8.6290000000000006E-2</v>
      </c>
      <c r="D4003" t="s">
        <v>3</v>
      </c>
      <c r="E4003">
        <v>2</v>
      </c>
      <c r="F4003">
        <v>6.5</v>
      </c>
      <c r="G4003" t="s">
        <v>2</v>
      </c>
      <c r="H4003">
        <v>1</v>
      </c>
      <c r="I4003" t="s">
        <v>0</v>
      </c>
      <c r="J4003">
        <v>2</v>
      </c>
      <c r="K4003">
        <v>7.5</v>
      </c>
      <c r="L4003" t="s">
        <v>2</v>
      </c>
      <c r="M4003">
        <v>1</v>
      </c>
      <c r="N4003" t="s">
        <v>1355</v>
      </c>
      <c r="O4003">
        <v>1</v>
      </c>
      <c r="P4003" t="str">
        <f>D4003&amp;"-"&amp;F4003&amp;"-"&amp;G4003&amp;"-"&amp;E4003&amp;"-"&amp;H4003</f>
        <v>A2Delta-6.5-f-2-1</v>
      </c>
      <c r="Q4003" t="str">
        <f>I4003&amp;"-"&amp;K4003&amp;"-"&amp;L4003&amp;"-"&amp;J4003&amp;"-"&amp;M4003</f>
        <v>X2Pi-7.5-f-2-1</v>
      </c>
      <c r="R4003">
        <f>B4003+S4003</f>
        <v>28997.094780492</v>
      </c>
      <c r="S4003">
        <f>_xlfn.IFNA(VLOOKUP(Q4003,'MARVEL-X'!A$2:I$1400,7,FALSE),VLOOKUP(Q4003,MARVEL!A$2:J$1522,10,FALSE))</f>
        <v>6056.6247804920004</v>
      </c>
      <c r="T4003">
        <f>IF(P4003=P4002,R4003+T4002,R4003)</f>
        <v>318968.81011124304</v>
      </c>
      <c r="U4003">
        <f>IF(P4003=P4002,1+U4002,1)</f>
        <v>11</v>
      </c>
      <c r="V4003" t="str">
        <f t="shared" si="62"/>
        <v/>
      </c>
      <c r="W4003" t="str">
        <f>IF(V4003="","",IF(ABS(V4003-R4003)&gt;W$1,ABS(V4003-R4003),""))</f>
        <v/>
      </c>
      <c r="X4003" t="str">
        <f>Y4003&amp;"-"&amp;Z4003&amp;"-"&amp;AC4003&amp;"-"&amp;AD4003&amp;"-"&amp;AG4003</f>
        <v>6.5-f-A-2-2.5</v>
      </c>
      <c r="Y4003">
        <f>F4003</f>
        <v>6.5</v>
      </c>
      <c r="Z4003" s="2" t="str">
        <f>G4003</f>
        <v>f</v>
      </c>
      <c r="AA4003">
        <f>_xlfn.IFNA(VLOOKUP(X4003,'duo-out'!A$2:Q$5000,5,FALSE),E4003+10*(H4003-1)+1+_xlfn.IFNA(VLOOKUP(D4003,states!A$2:C$10,3,FALSE),1))</f>
        <v>85</v>
      </c>
      <c r="AB4003" t="str">
        <f>IF(V4003="","",V4003)</f>
        <v/>
      </c>
      <c r="AC4003" s="2" t="str">
        <f>_xlfn.IFNA(VLOOKUP(D4003,states!A$2:C$10,2,FALSE),"XX")</f>
        <v>A</v>
      </c>
      <c r="AD4003">
        <f>E4003</f>
        <v>2</v>
      </c>
      <c r="AE4003">
        <f>_xlfn.IFNA(VLOOKUP(D4003,states!A$2:D$10,4,FALSE),0)</f>
        <v>2</v>
      </c>
      <c r="AF4003">
        <v>0.5</v>
      </c>
      <c r="AG4003">
        <f>IF(AE4003=0,AF4003,IF(AE4003=1,IF(F4003=0.5,0.5,IF(H4003=1,0.5,1.5)),IF(F4003=0.5,0.5,IF(H4003=1,2.5,1.5))))</f>
        <v>2.5</v>
      </c>
      <c r="AH4003" s="7">
        <f>IF(AC4003="XX",0,1/C4003^(1/5)*IF(E4003=0,100,1)/(E4003+1)^(1/4))</f>
        <v>1.240302424151615</v>
      </c>
    </row>
    <row r="4004" spans="1:34">
      <c r="A4004">
        <v>1232</v>
      </c>
      <c r="B4004" s="1">
        <v>23121.14</v>
      </c>
      <c r="C4004" s="6">
        <v>0.37609999999999999</v>
      </c>
      <c r="D4004" t="s">
        <v>3</v>
      </c>
      <c r="E4004">
        <v>2</v>
      </c>
      <c r="F4004">
        <v>6.5</v>
      </c>
      <c r="G4004" t="s">
        <v>2</v>
      </c>
      <c r="H4004">
        <v>1</v>
      </c>
      <c r="I4004" t="s">
        <v>0</v>
      </c>
      <c r="J4004">
        <v>2</v>
      </c>
      <c r="K4004">
        <v>6.5</v>
      </c>
      <c r="L4004" t="s">
        <v>1</v>
      </c>
      <c r="M4004">
        <v>1</v>
      </c>
      <c r="N4004" t="s">
        <v>1288</v>
      </c>
      <c r="O4004">
        <v>1</v>
      </c>
      <c r="P4004" t="str">
        <f>D4004&amp;"-"&amp;F4004&amp;"-"&amp;G4004&amp;"-"&amp;E4004&amp;"-"&amp;H4004</f>
        <v>A2Delta-6.5-f-2-1</v>
      </c>
      <c r="Q4004" t="str">
        <f>I4004&amp;"-"&amp;K4004&amp;"-"&amp;L4004&amp;"-"&amp;J4004&amp;"-"&amp;M4004</f>
        <v>X2Pi-6.5-e-2-1</v>
      </c>
      <c r="R4004">
        <f>B4004+S4004</f>
        <v>28997.518779851998</v>
      </c>
      <c r="S4004">
        <f>_xlfn.IFNA(VLOOKUP(Q4004,'MARVEL-X'!A$2:I$1400,7,FALSE),VLOOKUP(Q4004,MARVEL!A$2:J$1522,10,FALSE))</f>
        <v>5876.3787798519998</v>
      </c>
      <c r="T4004">
        <f>IF(P4004=P4003,R4004+T4003,R4004)</f>
        <v>347966.32889109507</v>
      </c>
      <c r="U4004">
        <f>IF(P4004=P4003,1+U4003,1)</f>
        <v>12</v>
      </c>
      <c r="V4004" t="str">
        <f t="shared" si="62"/>
        <v/>
      </c>
      <c r="W4004" t="str">
        <f>IF(V4004="","",IF(ABS(V4004-R4004)&gt;W$1,ABS(V4004-R4004),""))</f>
        <v/>
      </c>
      <c r="X4004" t="str">
        <f>Y4004&amp;"-"&amp;Z4004&amp;"-"&amp;AC4004&amp;"-"&amp;AD4004&amp;"-"&amp;AG4004</f>
        <v>6.5-f-A-2-2.5</v>
      </c>
      <c r="Y4004">
        <f>F4004</f>
        <v>6.5</v>
      </c>
      <c r="Z4004" s="2" t="str">
        <f>G4004</f>
        <v>f</v>
      </c>
      <c r="AA4004">
        <f>_xlfn.IFNA(VLOOKUP(X4004,'duo-out'!A$2:Q$5000,5,FALSE),E4004+10*(H4004-1)+1+_xlfn.IFNA(VLOOKUP(D4004,states!A$2:C$10,3,FALSE),1))</f>
        <v>85</v>
      </c>
      <c r="AB4004" t="str">
        <f>IF(V4004="","",V4004)</f>
        <v/>
      </c>
      <c r="AC4004" s="2" t="str">
        <f>_xlfn.IFNA(VLOOKUP(D4004,states!A$2:C$10,2,FALSE),"XX")</f>
        <v>A</v>
      </c>
      <c r="AD4004">
        <f>E4004</f>
        <v>2</v>
      </c>
      <c r="AE4004">
        <f>_xlfn.IFNA(VLOOKUP(D4004,states!A$2:D$10,4,FALSE),0)</f>
        <v>2</v>
      </c>
      <c r="AF4004">
        <v>0.5</v>
      </c>
      <c r="AG4004">
        <f>IF(AE4004=0,AF4004,IF(AE4004=1,IF(F4004=0.5,0.5,IF(H4004=1,0.5,1.5)),IF(F4004=0.5,0.5,IF(H4004=1,2.5,1.5))))</f>
        <v>2.5</v>
      </c>
      <c r="AH4004" s="7">
        <f>IF(AC4004="XX",0,1/C4004^(1/5)*IF(E4004=0,100,1)/(E4004+1)^(1/4))</f>
        <v>0.92397244476700524</v>
      </c>
    </row>
    <row r="4005" spans="1:34">
      <c r="A4005">
        <v>1212</v>
      </c>
      <c r="B4005" s="1">
        <v>23278.19</v>
      </c>
      <c r="C4005" s="6">
        <v>0.05</v>
      </c>
      <c r="D4005" t="s">
        <v>3</v>
      </c>
      <c r="E4005">
        <v>2</v>
      </c>
      <c r="F4005">
        <v>6.5</v>
      </c>
      <c r="G4005" t="s">
        <v>2</v>
      </c>
      <c r="H4005">
        <v>1</v>
      </c>
      <c r="I4005" t="s">
        <v>0</v>
      </c>
      <c r="J4005">
        <v>2</v>
      </c>
      <c r="K4005">
        <v>5.5</v>
      </c>
      <c r="L4005" t="s">
        <v>2</v>
      </c>
      <c r="M4005">
        <v>1</v>
      </c>
      <c r="N4005" t="s">
        <v>1268</v>
      </c>
      <c r="O4005">
        <v>1</v>
      </c>
      <c r="P4005" t="str">
        <f>D4005&amp;"-"&amp;F4005&amp;"-"&amp;G4005&amp;"-"&amp;E4005&amp;"-"&amp;H4005</f>
        <v>A2Delta-6.5-f-2-1</v>
      </c>
      <c r="Q4005" t="str">
        <f>I4005&amp;"-"&amp;K4005&amp;"-"&amp;L4005&amp;"-"&amp;J4005&amp;"-"&amp;M4005</f>
        <v>X2Pi-5.5-f-2-1</v>
      </c>
      <c r="R4005">
        <f>B4005+S4005</f>
        <v>28997.175198060999</v>
      </c>
      <c r="S4005">
        <f>_xlfn.IFNA(VLOOKUP(Q4005,'MARVEL-X'!A$2:I$1400,7,FALSE),VLOOKUP(Q4005,MARVEL!A$2:J$1522,10,FALSE))</f>
        <v>5718.9851980610001</v>
      </c>
      <c r="T4005">
        <f>IF(P4005=P4004,R4005+T4004,R4005)</f>
        <v>376963.50408915605</v>
      </c>
      <c r="U4005">
        <f>IF(P4005=P4004,1+U4004,1)</f>
        <v>13</v>
      </c>
      <c r="V4005">
        <f t="shared" si="62"/>
        <v>28997.192622242772</v>
      </c>
      <c r="W4005" t="str">
        <f>IF(V4005="","",IF(ABS(V4005-R4005)&gt;W$1,ABS(V4005-R4005),""))</f>
        <v/>
      </c>
      <c r="X4005" t="str">
        <f>Y4005&amp;"-"&amp;Z4005&amp;"-"&amp;AC4005&amp;"-"&amp;AD4005&amp;"-"&amp;AG4005</f>
        <v>6.5-f-A-2-2.5</v>
      </c>
      <c r="Y4005">
        <f>F4005</f>
        <v>6.5</v>
      </c>
      <c r="Z4005" s="2" t="str">
        <f>G4005</f>
        <v>f</v>
      </c>
      <c r="AA4005">
        <f>_xlfn.IFNA(VLOOKUP(X4005,'duo-out'!A$2:Q$5000,5,FALSE),E4005+10*(H4005-1)+1+_xlfn.IFNA(VLOOKUP(D4005,states!A$2:C$10,3,FALSE),1))</f>
        <v>85</v>
      </c>
      <c r="AB4005">
        <f>IF(V4005="","",V4005)</f>
        <v>28997.192622242772</v>
      </c>
      <c r="AC4005" s="2" t="str">
        <f>_xlfn.IFNA(VLOOKUP(D4005,states!A$2:C$10,2,FALSE),"XX")</f>
        <v>A</v>
      </c>
      <c r="AD4005">
        <f>E4005</f>
        <v>2</v>
      </c>
      <c r="AE4005">
        <f>_xlfn.IFNA(VLOOKUP(D4005,states!A$2:D$10,4,FALSE),0)</f>
        <v>2</v>
      </c>
      <c r="AF4005">
        <v>0.5</v>
      </c>
      <c r="AG4005">
        <f>IF(AE4005=0,AF4005,IF(AE4005=1,IF(F4005=0.5,0.5,IF(H4005=1,0.5,1.5)),IF(F4005=0.5,0.5,IF(H4005=1,2.5,1.5))))</f>
        <v>2.5</v>
      </c>
      <c r="AH4005" s="7">
        <f>IF(AC4005="XX",0,1/C4005^(1/5)*IF(E4005=0,100,1)/(E4005+1)^(1/4))</f>
        <v>1.3833296494790666</v>
      </c>
    </row>
    <row r="4006" spans="1:34">
      <c r="A4006">
        <v>3733</v>
      </c>
      <c r="B4006" s="1">
        <v>22915.115600000001</v>
      </c>
      <c r="C4006" s="6">
        <v>2.9340000000000001E-2</v>
      </c>
      <c r="D4006" t="s">
        <v>3</v>
      </c>
      <c r="E4006">
        <v>2</v>
      </c>
      <c r="F4006">
        <v>6.5</v>
      </c>
      <c r="G4006" t="s">
        <v>2</v>
      </c>
      <c r="H4006">
        <v>2</v>
      </c>
      <c r="I4006" t="s">
        <v>0</v>
      </c>
      <c r="J4006">
        <v>2</v>
      </c>
      <c r="K4006">
        <v>7.5</v>
      </c>
      <c r="L4006" t="s">
        <v>2</v>
      </c>
      <c r="M4006">
        <v>2</v>
      </c>
      <c r="N4006" t="s">
        <v>3789</v>
      </c>
      <c r="O4006">
        <v>1</v>
      </c>
      <c r="P4006" t="str">
        <f>D4006&amp;"-"&amp;F4006&amp;"-"&amp;G4006&amp;"-"&amp;E4006&amp;"-"&amp;H4006</f>
        <v>A2Delta-6.5-f-2-2</v>
      </c>
      <c r="Q4006" t="str">
        <f>I4006&amp;"-"&amp;K4006&amp;"-"&amp;L4006&amp;"-"&amp;J4006&amp;"-"&amp;M4006</f>
        <v>X2Pi-7.5-f-2-2</v>
      </c>
      <c r="R4006">
        <f>B4006+S4006</f>
        <v>29179.824203327</v>
      </c>
      <c r="S4006">
        <f>_xlfn.IFNA(VLOOKUP(Q4006,'MARVEL-X'!A$2:I$1400,7,FALSE),VLOOKUP(Q4006,MARVEL!A$2:J$1522,10,FALSE))</f>
        <v>6264.7086033269998</v>
      </c>
      <c r="T4006">
        <f>IF(P4006=P4005,R4006+T4005,R4006)</f>
        <v>29179.824203327</v>
      </c>
      <c r="U4006">
        <f>IF(P4006=P4005,1+U4005,1)</f>
        <v>1</v>
      </c>
      <c r="V4006" t="str">
        <f t="shared" si="62"/>
        <v/>
      </c>
      <c r="W4006" t="str">
        <f>IF(V4006="","",IF(ABS(V4006-R4006)&gt;W$1,ABS(V4006-R4006),""))</f>
        <v/>
      </c>
      <c r="X4006" t="str">
        <f>Y4006&amp;"-"&amp;Z4006&amp;"-"&amp;AC4006&amp;"-"&amp;AD4006&amp;"-"&amp;AG4006</f>
        <v>6.5-f-A-2-1.5</v>
      </c>
      <c r="Y4006">
        <f>F4006</f>
        <v>6.5</v>
      </c>
      <c r="Z4006" s="2" t="str">
        <f>G4006</f>
        <v>f</v>
      </c>
      <c r="AA4006">
        <f>_xlfn.IFNA(VLOOKUP(X4006,'duo-out'!A$2:Q$5000,5,FALSE),E4006+10*(H4006-1)+1+_xlfn.IFNA(VLOOKUP(D4006,states!A$2:C$10,3,FALSE),1))</f>
        <v>87</v>
      </c>
      <c r="AB4006" t="str">
        <f>IF(V4006="","",V4006)</f>
        <v/>
      </c>
      <c r="AC4006" s="2" t="str">
        <f>_xlfn.IFNA(VLOOKUP(D4006,states!A$2:C$10,2,FALSE),"XX")</f>
        <v>A</v>
      </c>
      <c r="AD4006">
        <f>E4006</f>
        <v>2</v>
      </c>
      <c r="AE4006">
        <f>_xlfn.IFNA(VLOOKUP(D4006,states!A$2:D$10,4,FALSE),0)</f>
        <v>2</v>
      </c>
      <c r="AF4006">
        <v>0.5</v>
      </c>
      <c r="AG4006">
        <f>IF(AE4006=0,AF4006,IF(AE4006=1,IF(F4006=0.5,0.5,IF(H4006=1,0.5,1.5)),IF(F4006=0.5,0.5,IF(H4006=1,2.5,1.5))))</f>
        <v>1.5</v>
      </c>
      <c r="AH4006" s="7">
        <f>IF(AC4006="XX",0,1/C4006^(1/5)*IF(E4006=0,100,1)/(E4006+1)^(1/4))</f>
        <v>1.538961178029153</v>
      </c>
    </row>
    <row r="4007" spans="1:34">
      <c r="A4007">
        <v>3726</v>
      </c>
      <c r="B4007" s="1">
        <v>23124.8927</v>
      </c>
      <c r="C4007" s="6">
        <v>8.3359999999999997E-3</v>
      </c>
      <c r="D4007" t="s">
        <v>3</v>
      </c>
      <c r="E4007">
        <v>2</v>
      </c>
      <c r="F4007">
        <v>6.5</v>
      </c>
      <c r="G4007" t="s">
        <v>2</v>
      </c>
      <c r="H4007">
        <v>2</v>
      </c>
      <c r="I4007" t="s">
        <v>0</v>
      </c>
      <c r="J4007">
        <v>2</v>
      </c>
      <c r="K4007">
        <v>6.5</v>
      </c>
      <c r="L4007" t="s">
        <v>1</v>
      </c>
      <c r="M4007">
        <v>2</v>
      </c>
      <c r="N4007" t="s">
        <v>3782</v>
      </c>
      <c r="O4007">
        <v>1</v>
      </c>
      <c r="P4007" t="str">
        <f>D4007&amp;"-"&amp;F4007&amp;"-"&amp;G4007&amp;"-"&amp;E4007&amp;"-"&amp;H4007</f>
        <v>A2Delta-6.5-f-2-2</v>
      </c>
      <c r="Q4007" t="str">
        <f>I4007&amp;"-"&amp;K4007&amp;"-"&amp;L4007&amp;"-"&amp;J4007&amp;"-"&amp;M4007</f>
        <v>X2Pi-6.5-e-2-2</v>
      </c>
      <c r="R4007">
        <f>B4007+S4007</f>
        <v>29179.841659010002</v>
      </c>
      <c r="S4007">
        <f>_xlfn.IFNA(VLOOKUP(Q4007,'MARVEL-X'!A$2:I$1400,7,FALSE),VLOOKUP(Q4007,MARVEL!A$2:J$1522,10,FALSE))</f>
        <v>6054.9489590100002</v>
      </c>
      <c r="T4007">
        <f>IF(P4007=P4006,R4007+T4006,R4007)</f>
        <v>58359.665862337002</v>
      </c>
      <c r="U4007">
        <f>IF(P4007=P4006,1+U4006,1)</f>
        <v>2</v>
      </c>
      <c r="V4007" t="str">
        <f t="shared" si="62"/>
        <v/>
      </c>
      <c r="W4007" t="str">
        <f>IF(V4007="","",IF(ABS(V4007-R4007)&gt;W$1,ABS(V4007-R4007),""))</f>
        <v/>
      </c>
      <c r="X4007" t="str">
        <f>Y4007&amp;"-"&amp;Z4007&amp;"-"&amp;AC4007&amp;"-"&amp;AD4007&amp;"-"&amp;AG4007</f>
        <v>6.5-f-A-2-1.5</v>
      </c>
      <c r="Y4007">
        <f>F4007</f>
        <v>6.5</v>
      </c>
      <c r="Z4007" s="2" t="str">
        <f>G4007</f>
        <v>f</v>
      </c>
      <c r="AA4007">
        <f>_xlfn.IFNA(VLOOKUP(X4007,'duo-out'!A$2:Q$5000,5,FALSE),E4007+10*(H4007-1)+1+_xlfn.IFNA(VLOOKUP(D4007,states!A$2:C$10,3,FALSE),1))</f>
        <v>87</v>
      </c>
      <c r="AB4007" t="str">
        <f>IF(V4007="","",V4007)</f>
        <v/>
      </c>
      <c r="AC4007" s="2" t="str">
        <f>_xlfn.IFNA(VLOOKUP(D4007,states!A$2:C$10,2,FALSE),"XX")</f>
        <v>A</v>
      </c>
      <c r="AD4007">
        <f>E4007</f>
        <v>2</v>
      </c>
      <c r="AE4007">
        <f>_xlfn.IFNA(VLOOKUP(D4007,states!A$2:D$10,4,FALSE),0)</f>
        <v>2</v>
      </c>
      <c r="AF4007">
        <v>0.5</v>
      </c>
      <c r="AG4007">
        <f>IF(AE4007=0,AF4007,IF(AE4007=1,IF(F4007=0.5,0.5,IF(H4007=1,0.5,1.5)),IF(F4007=0.5,0.5,IF(H4007=1,2.5,1.5))))</f>
        <v>1.5</v>
      </c>
      <c r="AH4007" s="7">
        <f>IF(AC4007="XX",0,1/C4007^(1/5)*IF(E4007=0,100,1)/(E4007+1)^(1/4))</f>
        <v>1.9793752935738562</v>
      </c>
    </row>
    <row r="4008" spans="1:34">
      <c r="A4008">
        <v>3706</v>
      </c>
      <c r="B4008" s="1">
        <v>23305.239399999999</v>
      </c>
      <c r="C4008" s="6">
        <v>1.8350000000000002E-2</v>
      </c>
      <c r="D4008" t="s">
        <v>3</v>
      </c>
      <c r="E4008">
        <v>2</v>
      </c>
      <c r="F4008">
        <v>6.5</v>
      </c>
      <c r="G4008" t="s">
        <v>2</v>
      </c>
      <c r="H4008">
        <v>2</v>
      </c>
      <c r="I4008" t="s">
        <v>0</v>
      </c>
      <c r="J4008">
        <v>2</v>
      </c>
      <c r="K4008">
        <v>5.5</v>
      </c>
      <c r="L4008" t="s">
        <v>2</v>
      </c>
      <c r="M4008">
        <v>2</v>
      </c>
      <c r="N4008" t="s">
        <v>3762</v>
      </c>
      <c r="O4008">
        <v>1</v>
      </c>
      <c r="P4008" t="str">
        <f>D4008&amp;"-"&amp;F4008&amp;"-"&amp;G4008&amp;"-"&amp;E4008&amp;"-"&amp;H4008</f>
        <v>A2Delta-6.5-f-2-2</v>
      </c>
      <c r="Q4008" t="str">
        <f>I4008&amp;"-"&amp;K4008&amp;"-"&amp;L4008&amp;"-"&amp;J4008&amp;"-"&amp;M4008</f>
        <v>X2Pi-5.5-f-2-2</v>
      </c>
      <c r="R4008">
        <f>B4008+S4008</f>
        <v>29179.852990260999</v>
      </c>
      <c r="S4008">
        <f>_xlfn.IFNA(VLOOKUP(Q4008,'MARVEL-X'!A$2:I$1400,7,FALSE),VLOOKUP(Q4008,MARVEL!A$2:J$1522,10,FALSE))</f>
        <v>5874.6135902610004</v>
      </c>
      <c r="T4008">
        <f>IF(P4008=P4007,R4008+T4007,R4008)</f>
        <v>87539.518852598005</v>
      </c>
      <c r="U4008">
        <f>IF(P4008=P4007,1+U4007,1)</f>
        <v>3</v>
      </c>
      <c r="V4008" t="str">
        <f t="shared" si="62"/>
        <v/>
      </c>
      <c r="W4008" t="str">
        <f>IF(V4008="","",IF(ABS(V4008-R4008)&gt;W$1,ABS(V4008-R4008),""))</f>
        <v/>
      </c>
      <c r="X4008" t="str">
        <f>Y4008&amp;"-"&amp;Z4008&amp;"-"&amp;AC4008&amp;"-"&amp;AD4008&amp;"-"&amp;AG4008</f>
        <v>6.5-f-A-2-1.5</v>
      </c>
      <c r="Y4008">
        <f>F4008</f>
        <v>6.5</v>
      </c>
      <c r="Z4008" s="2" t="str">
        <f>G4008</f>
        <v>f</v>
      </c>
      <c r="AA4008">
        <f>_xlfn.IFNA(VLOOKUP(X4008,'duo-out'!A$2:Q$5000,5,FALSE),E4008+10*(H4008-1)+1+_xlfn.IFNA(VLOOKUP(D4008,states!A$2:C$10,3,FALSE),1))</f>
        <v>87</v>
      </c>
      <c r="AB4008" t="str">
        <f>IF(V4008="","",V4008)</f>
        <v/>
      </c>
      <c r="AC4008" s="2" t="str">
        <f>_xlfn.IFNA(VLOOKUP(D4008,states!A$2:C$10,2,FALSE),"XX")</f>
        <v>A</v>
      </c>
      <c r="AD4008">
        <f>E4008</f>
        <v>2</v>
      </c>
      <c r="AE4008">
        <f>_xlfn.IFNA(VLOOKUP(D4008,states!A$2:D$10,4,FALSE),0)</f>
        <v>2</v>
      </c>
      <c r="AF4008">
        <v>0.5</v>
      </c>
      <c r="AG4008">
        <f>IF(AE4008=0,AF4008,IF(AE4008=1,IF(F4008=0.5,0.5,IF(H4008=1,0.5,1.5)),IF(F4008=0.5,0.5,IF(H4008=1,2.5,1.5))))</f>
        <v>1.5</v>
      </c>
      <c r="AH4008" s="7">
        <f>IF(AC4008="XX",0,1/C4008^(1/5)*IF(E4008=0,100,1)/(E4008+1)^(1/4))</f>
        <v>1.6904116323747675</v>
      </c>
    </row>
    <row r="4009" spans="1:34">
      <c r="A4009">
        <v>3010</v>
      </c>
      <c r="B4009" s="1">
        <v>23122.824400000001</v>
      </c>
      <c r="C4009" s="6">
        <v>1.3990000000000001E-2</v>
      </c>
      <c r="D4009" t="s">
        <v>3</v>
      </c>
      <c r="E4009">
        <v>2</v>
      </c>
      <c r="F4009">
        <v>6.5</v>
      </c>
      <c r="G4009" t="s">
        <v>2</v>
      </c>
      <c r="H4009">
        <v>2</v>
      </c>
      <c r="I4009" t="s">
        <v>0</v>
      </c>
      <c r="J4009">
        <v>2</v>
      </c>
      <c r="K4009">
        <v>6.5</v>
      </c>
      <c r="L4009" t="s">
        <v>2</v>
      </c>
      <c r="M4009">
        <v>2</v>
      </c>
      <c r="N4009" t="s">
        <v>3066</v>
      </c>
      <c r="O4009">
        <v>1</v>
      </c>
      <c r="P4009" t="str">
        <f>D4009&amp;"-"&amp;F4009&amp;"-"&amp;G4009&amp;"-"&amp;E4009&amp;"-"&amp;H4009</f>
        <v>A2Delta-6.5-f-2-2</v>
      </c>
      <c r="Q4009" t="str">
        <f>I4009&amp;"-"&amp;K4009&amp;"-"&amp;L4009&amp;"-"&amp;J4009&amp;"-"&amp;M4009</f>
        <v>X2Pi-6.5-f-2-2</v>
      </c>
      <c r="R4009">
        <f>B4009+S4009</f>
        <v>29179.823105816002</v>
      </c>
      <c r="S4009">
        <f>_xlfn.IFNA(VLOOKUP(Q4009,'MARVEL-X'!A$2:I$1400,7,FALSE),VLOOKUP(Q4009,MARVEL!A$2:J$1522,10,FALSE))</f>
        <v>6056.9987058160004</v>
      </c>
      <c r="T4009">
        <f>IF(P4009=P4008,R4009+T4008,R4009)</f>
        <v>116719.34195841401</v>
      </c>
      <c r="U4009">
        <f>IF(P4009=P4008,1+U4008,1)</f>
        <v>4</v>
      </c>
      <c r="V4009" t="str">
        <f t="shared" si="62"/>
        <v/>
      </c>
      <c r="W4009" t="str">
        <f>IF(V4009="","",IF(ABS(V4009-R4009)&gt;W$1,ABS(V4009-R4009),""))</f>
        <v/>
      </c>
      <c r="X4009" t="str">
        <f>Y4009&amp;"-"&amp;Z4009&amp;"-"&amp;AC4009&amp;"-"&amp;AD4009&amp;"-"&amp;AG4009</f>
        <v>6.5-f-A-2-1.5</v>
      </c>
      <c r="Y4009">
        <f>F4009</f>
        <v>6.5</v>
      </c>
      <c r="Z4009" s="2" t="str">
        <f>G4009</f>
        <v>f</v>
      </c>
      <c r="AA4009">
        <f>_xlfn.IFNA(VLOOKUP(X4009,'duo-out'!A$2:Q$5000,5,FALSE),E4009+10*(H4009-1)+1+_xlfn.IFNA(VLOOKUP(D4009,states!A$2:C$10,3,FALSE),1))</f>
        <v>87</v>
      </c>
      <c r="AB4009" t="str">
        <f>IF(V4009="","",V4009)</f>
        <v/>
      </c>
      <c r="AC4009" s="2" t="str">
        <f>_xlfn.IFNA(VLOOKUP(D4009,states!A$2:C$10,2,FALSE),"XX")</f>
        <v>A</v>
      </c>
      <c r="AD4009">
        <f>E4009</f>
        <v>2</v>
      </c>
      <c r="AE4009">
        <f>_xlfn.IFNA(VLOOKUP(D4009,states!A$2:D$10,4,FALSE),0)</f>
        <v>2</v>
      </c>
      <c r="AF4009">
        <v>0.5</v>
      </c>
      <c r="AG4009">
        <f>IF(AE4009=0,AF4009,IF(AE4009=1,IF(F4009=0.5,0.5,IF(H4009=1,0.5,1.5)),IF(F4009=0.5,0.5,IF(H4009=1,2.5,1.5))))</f>
        <v>1.5</v>
      </c>
      <c r="AH4009" s="7">
        <f>IF(AC4009="XX",0,1/C4009^(1/5)*IF(E4009=0,100,1)/(E4009+1)^(1/4))</f>
        <v>1.7846626859076276</v>
      </c>
    </row>
    <row r="4010" spans="1:34">
      <c r="A4010">
        <v>5751</v>
      </c>
      <c r="B4010" s="1">
        <v>23124.861000000001</v>
      </c>
      <c r="C4010" s="6">
        <v>0.05</v>
      </c>
      <c r="D4010" t="s">
        <v>3</v>
      </c>
      <c r="E4010">
        <v>2</v>
      </c>
      <c r="F4010">
        <v>6.5</v>
      </c>
      <c r="G4010" t="s">
        <v>2</v>
      </c>
      <c r="H4010">
        <v>2</v>
      </c>
      <c r="I4010" t="s">
        <v>0</v>
      </c>
      <c r="J4010">
        <v>2</v>
      </c>
      <c r="K4010">
        <v>6.5</v>
      </c>
      <c r="L4010" t="s">
        <v>1</v>
      </c>
      <c r="M4010">
        <v>2</v>
      </c>
      <c r="N4010" t="s">
        <v>5807</v>
      </c>
      <c r="O4010">
        <v>1</v>
      </c>
      <c r="P4010" t="str">
        <f>D4010&amp;"-"&amp;F4010&amp;"-"&amp;G4010&amp;"-"&amp;E4010&amp;"-"&amp;H4010</f>
        <v>A2Delta-6.5-f-2-2</v>
      </c>
      <c r="Q4010" t="str">
        <f>I4010&amp;"-"&amp;K4010&amp;"-"&amp;L4010&amp;"-"&amp;J4010&amp;"-"&amp;M4010</f>
        <v>X2Pi-6.5-e-2-2</v>
      </c>
      <c r="R4010">
        <f>B4010+S4010</f>
        <v>29179.809959010003</v>
      </c>
      <c r="S4010">
        <f>_xlfn.IFNA(VLOOKUP(Q4010,'MARVEL-X'!A$2:I$1400,7,FALSE),VLOOKUP(Q4010,MARVEL!A$2:J$1522,10,FALSE))</f>
        <v>6054.9489590100002</v>
      </c>
      <c r="T4010">
        <f>IF(P4010=P4009,R4010+T4009,R4010)</f>
        <v>145899.15191742399</v>
      </c>
      <c r="U4010">
        <f>IF(P4010=P4009,1+U4009,1)</f>
        <v>5</v>
      </c>
      <c r="V4010" t="str">
        <f t="shared" si="62"/>
        <v/>
      </c>
      <c r="W4010" t="str">
        <f>IF(V4010="","",IF(ABS(V4010-R4010)&gt;W$1,ABS(V4010-R4010),""))</f>
        <v/>
      </c>
      <c r="X4010" t="str">
        <f>Y4010&amp;"-"&amp;Z4010&amp;"-"&amp;AC4010&amp;"-"&amp;AD4010&amp;"-"&amp;AG4010</f>
        <v>6.5-f-A-2-1.5</v>
      </c>
      <c r="Y4010">
        <f>F4010</f>
        <v>6.5</v>
      </c>
      <c r="Z4010" s="2" t="str">
        <f>G4010</f>
        <v>f</v>
      </c>
      <c r="AA4010">
        <f>_xlfn.IFNA(VLOOKUP(X4010,'duo-out'!A$2:Q$5000,5,FALSE),E4010+10*(H4010-1)+1+_xlfn.IFNA(VLOOKUP(D4010,states!A$2:C$10,3,FALSE),1))</f>
        <v>87</v>
      </c>
      <c r="AB4010" t="str">
        <f>IF(V4010="","",V4010)</f>
        <v/>
      </c>
      <c r="AC4010" s="2" t="str">
        <f>_xlfn.IFNA(VLOOKUP(D4010,states!A$2:C$10,2,FALSE),"XX")</f>
        <v>A</v>
      </c>
      <c r="AD4010">
        <f>E4010</f>
        <v>2</v>
      </c>
      <c r="AE4010">
        <f>_xlfn.IFNA(VLOOKUP(D4010,states!A$2:D$10,4,FALSE),0)</f>
        <v>2</v>
      </c>
      <c r="AF4010">
        <v>0.5</v>
      </c>
      <c r="AG4010">
        <f>IF(AE4010=0,AF4010,IF(AE4010=1,IF(F4010=0.5,0.5,IF(H4010=1,0.5,1.5)),IF(F4010=0.5,0.5,IF(H4010=1,2.5,1.5))))</f>
        <v>1.5</v>
      </c>
      <c r="AH4010" s="7">
        <f>IF(AC4010="XX",0,1/C4010^(1/5)*IF(E4010=0,100,1)/(E4010+1)^(1/4))</f>
        <v>1.3833296494790666</v>
      </c>
    </row>
    <row r="4011" spans="1:34">
      <c r="A4011">
        <v>5721</v>
      </c>
      <c r="B4011" s="1">
        <v>23305.235000000001</v>
      </c>
      <c r="C4011" s="6">
        <v>0.05</v>
      </c>
      <c r="D4011" t="s">
        <v>3</v>
      </c>
      <c r="E4011">
        <v>2</v>
      </c>
      <c r="F4011">
        <v>6.5</v>
      </c>
      <c r="G4011" t="s">
        <v>2</v>
      </c>
      <c r="H4011">
        <v>2</v>
      </c>
      <c r="I4011" t="s">
        <v>0</v>
      </c>
      <c r="J4011">
        <v>2</v>
      </c>
      <c r="K4011">
        <v>5.5</v>
      </c>
      <c r="L4011" t="s">
        <v>2</v>
      </c>
      <c r="M4011">
        <v>2</v>
      </c>
      <c r="N4011" t="s">
        <v>5777</v>
      </c>
      <c r="O4011">
        <v>1</v>
      </c>
      <c r="P4011" t="str">
        <f>D4011&amp;"-"&amp;F4011&amp;"-"&amp;G4011&amp;"-"&amp;E4011&amp;"-"&amp;H4011</f>
        <v>A2Delta-6.5-f-2-2</v>
      </c>
      <c r="Q4011" t="str">
        <f>I4011&amp;"-"&amp;K4011&amp;"-"&amp;L4011&amp;"-"&amp;J4011&amp;"-"&amp;M4011</f>
        <v>X2Pi-5.5-f-2-2</v>
      </c>
      <c r="R4011">
        <f>B4011+S4011</f>
        <v>29179.848590261001</v>
      </c>
      <c r="S4011">
        <f>_xlfn.IFNA(VLOOKUP(Q4011,'MARVEL-X'!A$2:I$1400,7,FALSE),VLOOKUP(Q4011,MARVEL!A$2:J$1522,10,FALSE))</f>
        <v>5874.6135902610004</v>
      </c>
      <c r="T4011">
        <f>IF(P4011=P4010,R4011+T4010,R4011)</f>
        <v>175079.00050768501</v>
      </c>
      <c r="U4011">
        <f>IF(P4011=P4010,1+U4010,1)</f>
        <v>6</v>
      </c>
      <c r="V4011" t="str">
        <f t="shared" si="62"/>
        <v/>
      </c>
      <c r="W4011" t="str">
        <f>IF(V4011="","",IF(ABS(V4011-R4011)&gt;W$1,ABS(V4011-R4011),""))</f>
        <v/>
      </c>
      <c r="X4011" t="str">
        <f>Y4011&amp;"-"&amp;Z4011&amp;"-"&amp;AC4011&amp;"-"&amp;AD4011&amp;"-"&amp;AG4011</f>
        <v>6.5-f-A-2-1.5</v>
      </c>
      <c r="Y4011">
        <f>F4011</f>
        <v>6.5</v>
      </c>
      <c r="Z4011" s="2" t="str">
        <f>G4011</f>
        <v>f</v>
      </c>
      <c r="AA4011">
        <f>_xlfn.IFNA(VLOOKUP(X4011,'duo-out'!A$2:Q$5000,5,FALSE),E4011+10*(H4011-1)+1+_xlfn.IFNA(VLOOKUP(D4011,states!A$2:C$10,3,FALSE),1))</f>
        <v>87</v>
      </c>
      <c r="AB4011" t="str">
        <f>IF(V4011="","",V4011)</f>
        <v/>
      </c>
      <c r="AC4011" s="2" t="str">
        <f>_xlfn.IFNA(VLOOKUP(D4011,states!A$2:C$10,2,FALSE),"XX")</f>
        <v>A</v>
      </c>
      <c r="AD4011">
        <f>E4011</f>
        <v>2</v>
      </c>
      <c r="AE4011">
        <f>_xlfn.IFNA(VLOOKUP(D4011,states!A$2:D$10,4,FALSE),0)</f>
        <v>2</v>
      </c>
      <c r="AF4011">
        <v>0.5</v>
      </c>
      <c r="AG4011">
        <f>IF(AE4011=0,AF4011,IF(AE4011=1,IF(F4011=0.5,0.5,IF(H4011=1,0.5,1.5)),IF(F4011=0.5,0.5,IF(H4011=1,2.5,1.5))))</f>
        <v>1.5</v>
      </c>
      <c r="AH4011" s="7">
        <f>IF(AC4011="XX",0,1/C4011^(1/5)*IF(E4011=0,100,1)/(E4011+1)^(1/4))</f>
        <v>1.3833296494790666</v>
      </c>
    </row>
    <row r="4012" spans="1:34">
      <c r="A4012">
        <v>175</v>
      </c>
      <c r="B4012" s="1">
        <v>23123.116000000002</v>
      </c>
      <c r="C4012" s="6">
        <v>0.11509999999999999</v>
      </c>
      <c r="D4012" t="s">
        <v>3</v>
      </c>
      <c r="E4012">
        <v>2</v>
      </c>
      <c r="F4012">
        <v>6.5</v>
      </c>
      <c r="G4012" t="s">
        <v>2</v>
      </c>
      <c r="H4012">
        <v>2</v>
      </c>
      <c r="I4012" t="s">
        <v>0</v>
      </c>
      <c r="J4012">
        <v>2</v>
      </c>
      <c r="K4012">
        <v>7.5</v>
      </c>
      <c r="L4012" t="s">
        <v>2</v>
      </c>
      <c r="M4012">
        <v>1</v>
      </c>
      <c r="N4012" t="s">
        <v>230</v>
      </c>
      <c r="O4012">
        <v>-1</v>
      </c>
      <c r="P4012" t="str">
        <f>D4012&amp;"-"&amp;F4012&amp;"-"&amp;G4012&amp;"-"&amp;E4012&amp;"-"&amp;H4012</f>
        <v>A2Delta-6.5-f-2-2</v>
      </c>
      <c r="Q4012" t="str">
        <f>I4012&amp;"-"&amp;K4012&amp;"-"&amp;L4012&amp;"-"&amp;J4012&amp;"-"&amp;M4012</f>
        <v>X2Pi-7.5-f-2-1</v>
      </c>
      <c r="R4012">
        <f>B4012+S4012</f>
        <v>29179.740780492</v>
      </c>
      <c r="S4012">
        <f>_xlfn.IFNA(VLOOKUP(Q4012,'MARVEL-X'!A$2:I$1400,7,FALSE),VLOOKUP(Q4012,MARVEL!A$2:J$1522,10,FALSE))</f>
        <v>6056.6247804920004</v>
      </c>
      <c r="T4012">
        <f>IF(P4012=P4011,R4012+T4011,R4012)</f>
        <v>204258.741288177</v>
      </c>
      <c r="U4012">
        <f>IF(P4012=P4011,1+U4011,1)</f>
        <v>7</v>
      </c>
      <c r="V4012" t="str">
        <f t="shared" si="62"/>
        <v/>
      </c>
      <c r="W4012" t="str">
        <f>IF(V4012="","",IF(ABS(V4012-R4012)&gt;W$1,ABS(V4012-R4012),""))</f>
        <v/>
      </c>
      <c r="X4012" t="str">
        <f>Y4012&amp;"-"&amp;Z4012&amp;"-"&amp;AC4012&amp;"-"&amp;AD4012&amp;"-"&amp;AG4012</f>
        <v>6.5-f-A-2-1.5</v>
      </c>
      <c r="Y4012">
        <f>F4012</f>
        <v>6.5</v>
      </c>
      <c r="Z4012" s="2" t="str">
        <f>G4012</f>
        <v>f</v>
      </c>
      <c r="AA4012">
        <f>_xlfn.IFNA(VLOOKUP(X4012,'duo-out'!A$2:Q$5000,5,FALSE),E4012+10*(H4012-1)+1+_xlfn.IFNA(VLOOKUP(D4012,states!A$2:C$10,3,FALSE),1))</f>
        <v>87</v>
      </c>
      <c r="AB4012" t="str">
        <f>IF(V4012="","",V4012)</f>
        <v/>
      </c>
      <c r="AC4012" s="2" t="str">
        <f>_xlfn.IFNA(VLOOKUP(D4012,states!A$2:C$10,2,FALSE),"XX")</f>
        <v>A</v>
      </c>
      <c r="AD4012">
        <f>E4012</f>
        <v>2</v>
      </c>
      <c r="AE4012">
        <f>_xlfn.IFNA(VLOOKUP(D4012,states!A$2:D$10,4,FALSE),0)</f>
        <v>2</v>
      </c>
      <c r="AF4012">
        <v>0.5</v>
      </c>
      <c r="AG4012">
        <f>IF(AE4012=0,AF4012,IF(AE4012=1,IF(F4012=0.5,0.5,IF(H4012=1,0.5,1.5)),IF(F4012=0.5,0.5,IF(H4012=1,2.5,1.5))))</f>
        <v>1.5</v>
      </c>
      <c r="AH4012" s="7">
        <f>IF(AC4012="XX",0,1/C4012^(1/5)*IF(E4012=0,100,1)/(E4012+1)^(1/4))</f>
        <v>1.1708590620838286</v>
      </c>
    </row>
    <row r="4013" spans="1:34">
      <c r="A4013">
        <v>1320</v>
      </c>
      <c r="B4013" s="1">
        <v>23305.26</v>
      </c>
      <c r="C4013" s="6">
        <v>0.05</v>
      </c>
      <c r="D4013" t="s">
        <v>3</v>
      </c>
      <c r="E4013">
        <v>2</v>
      </c>
      <c r="F4013">
        <v>6.5</v>
      </c>
      <c r="G4013" t="s">
        <v>2</v>
      </c>
      <c r="H4013">
        <v>2</v>
      </c>
      <c r="I4013" t="s">
        <v>0</v>
      </c>
      <c r="J4013">
        <v>2</v>
      </c>
      <c r="K4013">
        <v>5.5</v>
      </c>
      <c r="L4013" t="s">
        <v>2</v>
      </c>
      <c r="M4013">
        <v>2</v>
      </c>
      <c r="N4013" t="s">
        <v>1376</v>
      </c>
      <c r="O4013">
        <v>1</v>
      </c>
      <c r="P4013" t="str">
        <f>D4013&amp;"-"&amp;F4013&amp;"-"&amp;G4013&amp;"-"&amp;E4013&amp;"-"&amp;H4013</f>
        <v>A2Delta-6.5-f-2-2</v>
      </c>
      <c r="Q4013" t="str">
        <f>I4013&amp;"-"&amp;K4013&amp;"-"&amp;L4013&amp;"-"&amp;J4013&amp;"-"&amp;M4013</f>
        <v>X2Pi-5.5-f-2-2</v>
      </c>
      <c r="R4013">
        <f>B4013+S4013</f>
        <v>29179.873590260999</v>
      </c>
      <c r="S4013">
        <f>_xlfn.IFNA(VLOOKUP(Q4013,'MARVEL-X'!A$2:I$1400,7,FALSE),VLOOKUP(Q4013,MARVEL!A$2:J$1522,10,FALSE))</f>
        <v>5874.6135902610004</v>
      </c>
      <c r="T4013">
        <f>IF(P4013=P4012,R4013+T4012,R4013)</f>
        <v>233438.61487843801</v>
      </c>
      <c r="U4013">
        <f>IF(P4013=P4012,1+U4012,1)</f>
        <v>8</v>
      </c>
      <c r="V4013" t="str">
        <f t="shared" si="62"/>
        <v/>
      </c>
      <c r="W4013" t="str">
        <f>IF(V4013="","",IF(ABS(V4013-R4013)&gt;W$1,ABS(V4013-R4013),""))</f>
        <v/>
      </c>
      <c r="X4013" t="str">
        <f>Y4013&amp;"-"&amp;Z4013&amp;"-"&amp;AC4013&amp;"-"&amp;AD4013&amp;"-"&amp;AG4013</f>
        <v>6.5-f-A-2-1.5</v>
      </c>
      <c r="Y4013">
        <f>F4013</f>
        <v>6.5</v>
      </c>
      <c r="Z4013" s="2" t="str">
        <f>G4013</f>
        <v>f</v>
      </c>
      <c r="AA4013">
        <f>_xlfn.IFNA(VLOOKUP(X4013,'duo-out'!A$2:Q$5000,5,FALSE),E4013+10*(H4013-1)+1+_xlfn.IFNA(VLOOKUP(D4013,states!A$2:C$10,3,FALSE),1))</f>
        <v>87</v>
      </c>
      <c r="AB4013" t="str">
        <f>IF(V4013="","",V4013)</f>
        <v/>
      </c>
      <c r="AC4013" s="2" t="str">
        <f>_xlfn.IFNA(VLOOKUP(D4013,states!A$2:C$10,2,FALSE),"XX")</f>
        <v>A</v>
      </c>
      <c r="AD4013">
        <f>E4013</f>
        <v>2</v>
      </c>
      <c r="AE4013">
        <f>_xlfn.IFNA(VLOOKUP(D4013,states!A$2:D$10,4,FALSE),0)</f>
        <v>2</v>
      </c>
      <c r="AF4013">
        <v>0.5</v>
      </c>
      <c r="AG4013">
        <f>IF(AE4013=0,AF4013,IF(AE4013=1,IF(F4013=0.5,0.5,IF(H4013=1,0.5,1.5)),IF(F4013=0.5,0.5,IF(H4013=1,2.5,1.5))))</f>
        <v>1.5</v>
      </c>
      <c r="AH4013" s="7">
        <f>IF(AC4013="XX",0,1/C4013^(1/5)*IF(E4013=0,100,1)/(E4013+1)^(1/4))</f>
        <v>1.3833296494790666</v>
      </c>
    </row>
    <row r="4014" spans="1:34">
      <c r="A4014">
        <v>1409</v>
      </c>
      <c r="B4014" s="1">
        <v>22914.81</v>
      </c>
      <c r="C4014" s="6">
        <v>0.35220000000000001</v>
      </c>
      <c r="D4014" t="s">
        <v>3</v>
      </c>
      <c r="E4014">
        <v>2</v>
      </c>
      <c r="F4014">
        <v>6.5</v>
      </c>
      <c r="G4014" t="s">
        <v>2</v>
      </c>
      <c r="H4014">
        <v>2</v>
      </c>
      <c r="I4014" t="s">
        <v>0</v>
      </c>
      <c r="J4014">
        <v>2</v>
      </c>
      <c r="K4014">
        <v>7.5</v>
      </c>
      <c r="L4014" t="s">
        <v>2</v>
      </c>
      <c r="M4014">
        <v>2</v>
      </c>
      <c r="N4014" t="s">
        <v>1465</v>
      </c>
      <c r="O4014">
        <v>1</v>
      </c>
      <c r="P4014" t="str">
        <f>D4014&amp;"-"&amp;F4014&amp;"-"&amp;G4014&amp;"-"&amp;E4014&amp;"-"&amp;H4014</f>
        <v>A2Delta-6.5-f-2-2</v>
      </c>
      <c r="Q4014" t="str">
        <f>I4014&amp;"-"&amp;K4014&amp;"-"&amp;L4014&amp;"-"&amp;J4014&amp;"-"&amp;M4014</f>
        <v>X2Pi-7.5-f-2-2</v>
      </c>
      <c r="R4014">
        <f>B4014+S4014</f>
        <v>29179.518603327</v>
      </c>
      <c r="S4014">
        <f>_xlfn.IFNA(VLOOKUP(Q4014,'MARVEL-X'!A$2:I$1400,7,FALSE),VLOOKUP(Q4014,MARVEL!A$2:J$1522,10,FALSE))</f>
        <v>6264.7086033269998</v>
      </c>
      <c r="T4014">
        <f>IF(P4014=P4013,R4014+T4013,R4014)</f>
        <v>262618.13348176499</v>
      </c>
      <c r="U4014">
        <f>IF(P4014=P4013,1+U4013,1)</f>
        <v>9</v>
      </c>
      <c r="V4014" t="str">
        <f t="shared" si="62"/>
        <v/>
      </c>
      <c r="W4014" t="str">
        <f>IF(V4014="","",IF(ABS(V4014-R4014)&gt;W$1,ABS(V4014-R4014),""))</f>
        <v/>
      </c>
      <c r="X4014" t="str">
        <f>Y4014&amp;"-"&amp;Z4014&amp;"-"&amp;AC4014&amp;"-"&amp;AD4014&amp;"-"&amp;AG4014</f>
        <v>6.5-f-A-2-1.5</v>
      </c>
      <c r="Y4014">
        <f>F4014</f>
        <v>6.5</v>
      </c>
      <c r="Z4014" s="2" t="str">
        <f>G4014</f>
        <v>f</v>
      </c>
      <c r="AA4014">
        <f>_xlfn.IFNA(VLOOKUP(X4014,'duo-out'!A$2:Q$5000,5,FALSE),E4014+10*(H4014-1)+1+_xlfn.IFNA(VLOOKUP(D4014,states!A$2:C$10,3,FALSE),1))</f>
        <v>87</v>
      </c>
      <c r="AB4014" t="str">
        <f>IF(V4014="","",V4014)</f>
        <v/>
      </c>
      <c r="AC4014" s="2" t="str">
        <f>_xlfn.IFNA(VLOOKUP(D4014,states!A$2:C$10,2,FALSE),"XX")</f>
        <v>A</v>
      </c>
      <c r="AD4014">
        <f>E4014</f>
        <v>2</v>
      </c>
      <c r="AE4014">
        <f>_xlfn.IFNA(VLOOKUP(D4014,states!A$2:D$10,4,FALSE),0)</f>
        <v>2</v>
      </c>
      <c r="AF4014">
        <v>0.5</v>
      </c>
      <c r="AG4014">
        <f>IF(AE4014=0,AF4014,IF(AE4014=1,IF(F4014=0.5,0.5,IF(H4014=1,0.5,1.5)),IF(F4014=0.5,0.5,IF(H4014=1,2.5,1.5))))</f>
        <v>1.5</v>
      </c>
      <c r="AH4014" s="7">
        <f>IF(AC4014="XX",0,1/C4014^(1/5)*IF(E4014=0,100,1)/(E4014+1)^(1/4))</f>
        <v>0.93618529665739258</v>
      </c>
    </row>
    <row r="4015" spans="1:34">
      <c r="A4015">
        <v>1364</v>
      </c>
      <c r="B4015" s="1">
        <v>23122.98</v>
      </c>
      <c r="C4015" s="6">
        <v>0.15390000000000001</v>
      </c>
      <c r="D4015" t="s">
        <v>3</v>
      </c>
      <c r="E4015">
        <v>2</v>
      </c>
      <c r="F4015">
        <v>6.5</v>
      </c>
      <c r="G4015" t="s">
        <v>2</v>
      </c>
      <c r="H4015">
        <v>2</v>
      </c>
      <c r="I4015" t="s">
        <v>0</v>
      </c>
      <c r="J4015">
        <v>2</v>
      </c>
      <c r="K4015">
        <v>6.5</v>
      </c>
      <c r="L4015" t="s">
        <v>2</v>
      </c>
      <c r="M4015">
        <v>2</v>
      </c>
      <c r="N4015" t="s">
        <v>1420</v>
      </c>
      <c r="O4015">
        <v>1</v>
      </c>
      <c r="P4015" t="str">
        <f>D4015&amp;"-"&amp;F4015&amp;"-"&amp;G4015&amp;"-"&amp;E4015&amp;"-"&amp;H4015</f>
        <v>A2Delta-6.5-f-2-2</v>
      </c>
      <c r="Q4015" t="str">
        <f>I4015&amp;"-"&amp;K4015&amp;"-"&amp;L4015&amp;"-"&amp;J4015&amp;"-"&amp;M4015</f>
        <v>X2Pi-6.5-f-2-2</v>
      </c>
      <c r="R4015">
        <f>B4015+S4015</f>
        <v>29179.978705816</v>
      </c>
      <c r="S4015">
        <f>_xlfn.IFNA(VLOOKUP(Q4015,'MARVEL-X'!A$2:I$1400,7,FALSE),VLOOKUP(Q4015,MARVEL!A$2:J$1522,10,FALSE))</f>
        <v>6056.9987058160004</v>
      </c>
      <c r="T4015">
        <f>IF(P4015=P4014,R4015+T4014,R4015)</f>
        <v>291798.11218758102</v>
      </c>
      <c r="U4015">
        <f>IF(P4015=P4014,1+U4014,1)</f>
        <v>10</v>
      </c>
      <c r="V4015">
        <f t="shared" si="62"/>
        <v>29179.811218758103</v>
      </c>
      <c r="W4015">
        <f>IF(V4015="","",IF(ABS(V4015-R4015)&gt;W$1,ABS(V4015-R4015),""))</f>
        <v>0.16748705789723317</v>
      </c>
      <c r="X4015" t="str">
        <f>Y4015&amp;"-"&amp;Z4015&amp;"-"&amp;AC4015&amp;"-"&amp;AD4015&amp;"-"&amp;AG4015</f>
        <v>6.5-f-A-2-1.5</v>
      </c>
      <c r="Y4015">
        <f>F4015</f>
        <v>6.5</v>
      </c>
      <c r="Z4015" s="2" t="str">
        <f>G4015</f>
        <v>f</v>
      </c>
      <c r="AA4015">
        <f>_xlfn.IFNA(VLOOKUP(X4015,'duo-out'!A$2:Q$5000,5,FALSE),E4015+10*(H4015-1)+1+_xlfn.IFNA(VLOOKUP(D4015,states!A$2:C$10,3,FALSE),1))</f>
        <v>87</v>
      </c>
      <c r="AB4015">
        <f>IF(V4015="","",V4015)</f>
        <v>29179.811218758103</v>
      </c>
      <c r="AC4015" s="2" t="str">
        <f>_xlfn.IFNA(VLOOKUP(D4015,states!A$2:C$10,2,FALSE),"XX")</f>
        <v>A</v>
      </c>
      <c r="AD4015">
        <f>E4015</f>
        <v>2</v>
      </c>
      <c r="AE4015">
        <f>_xlfn.IFNA(VLOOKUP(D4015,states!A$2:D$10,4,FALSE),0)</f>
        <v>2</v>
      </c>
      <c r="AF4015">
        <v>0.5</v>
      </c>
      <c r="AG4015">
        <f>IF(AE4015=0,AF4015,IF(AE4015=1,IF(F4015=0.5,0.5,IF(H4015=1,0.5,1.5)),IF(F4015=0.5,0.5,IF(H4015=1,2.5,1.5))))</f>
        <v>1.5</v>
      </c>
      <c r="AH4015" s="7">
        <f>IF(AC4015="XX",0,1/C4015^(1/5)*IF(E4015=0,100,1)/(E4015+1)^(1/4))</f>
        <v>1.1047702286346406</v>
      </c>
    </row>
    <row r="4016" spans="1:34">
      <c r="A4016">
        <v>3783</v>
      </c>
      <c r="B4016" s="1">
        <v>22786.734799999998</v>
      </c>
      <c r="C4016" s="6">
        <v>5.0000000000000001E-3</v>
      </c>
      <c r="D4016" t="s">
        <v>3</v>
      </c>
      <c r="E4016">
        <v>3</v>
      </c>
      <c r="F4016">
        <v>6.5</v>
      </c>
      <c r="G4016" t="s">
        <v>2</v>
      </c>
      <c r="H4016">
        <v>1</v>
      </c>
      <c r="I4016" t="s">
        <v>0</v>
      </c>
      <c r="J4016">
        <v>3</v>
      </c>
      <c r="K4016">
        <v>7.5</v>
      </c>
      <c r="L4016" t="s">
        <v>2</v>
      </c>
      <c r="M4016">
        <v>1</v>
      </c>
      <c r="N4016" t="s">
        <v>3839</v>
      </c>
      <c r="O4016">
        <v>1</v>
      </c>
      <c r="P4016" t="str">
        <f>D4016&amp;"-"&amp;F4016&amp;"-"&amp;G4016&amp;"-"&amp;E4016&amp;"-"&amp;H4016</f>
        <v>A2Delta-6.5-f-3-1</v>
      </c>
      <c r="Q4016" t="str">
        <f>I4016&amp;"-"&amp;K4016&amp;"-"&amp;L4016&amp;"-"&amp;J4016&amp;"-"&amp;M4016</f>
        <v>X2Pi-7.5-f-3-1</v>
      </c>
      <c r="R4016">
        <f>B4016+S4016</f>
        <v>31296.488561116996</v>
      </c>
      <c r="S4016">
        <f>_xlfn.IFNA(VLOOKUP(Q4016,'MARVEL-X'!A$2:I$1400,7,FALSE),VLOOKUP(Q4016,MARVEL!A$2:J$1522,10,FALSE))</f>
        <v>8509.7537611169992</v>
      </c>
      <c r="T4016">
        <f>IF(P4016=P4015,R4016+T4015,R4016)</f>
        <v>31296.488561116996</v>
      </c>
      <c r="U4016">
        <f>IF(P4016=P4015,1+U4015,1)</f>
        <v>1</v>
      </c>
      <c r="V4016" t="str">
        <f t="shared" si="62"/>
        <v/>
      </c>
      <c r="W4016" t="str">
        <f>IF(V4016="","",IF(ABS(V4016-R4016)&gt;W$1,ABS(V4016-R4016),""))</f>
        <v/>
      </c>
      <c r="X4016" t="str">
        <f>Y4016&amp;"-"&amp;Z4016&amp;"-"&amp;AC4016&amp;"-"&amp;AD4016&amp;"-"&amp;AG4016</f>
        <v>6.5-f-A-3-2.5</v>
      </c>
      <c r="Y4016">
        <f>F4016</f>
        <v>6.5</v>
      </c>
      <c r="Z4016" s="2" t="str">
        <f>G4016</f>
        <v>f</v>
      </c>
      <c r="AA4016">
        <f>_xlfn.IFNA(VLOOKUP(X4016,'duo-out'!A$2:Q$5000,5,FALSE),E4016+10*(H4016-1)+1+_xlfn.IFNA(VLOOKUP(D4016,states!A$2:C$10,3,FALSE),1))</f>
        <v>109</v>
      </c>
      <c r="AB4016" t="str">
        <f>IF(V4016="","",V4016)</f>
        <v/>
      </c>
      <c r="AC4016" s="2" t="str">
        <f>_xlfn.IFNA(VLOOKUP(D4016,states!A$2:C$10,2,FALSE),"XX")</f>
        <v>A</v>
      </c>
      <c r="AD4016">
        <f>E4016</f>
        <v>3</v>
      </c>
      <c r="AE4016">
        <f>_xlfn.IFNA(VLOOKUP(D4016,states!A$2:D$10,4,FALSE),0)</f>
        <v>2</v>
      </c>
      <c r="AF4016">
        <v>0.5</v>
      </c>
      <c r="AG4016">
        <f>IF(AE4016=0,AF4016,IF(AE4016=1,IF(F4016=0.5,0.5,IF(H4016=1,0.5,1.5)),IF(F4016=0.5,0.5,IF(H4016=1,2.5,1.5))))</f>
        <v>2.5</v>
      </c>
      <c r="AH4016" s="7">
        <f>IF(AC4016="XX",0,1/C4016^(1/5)*IF(E4016=0,100,1)/(E4016+1)^(1/4))</f>
        <v>2.0402857733683697</v>
      </c>
    </row>
    <row r="4017" spans="1:34">
      <c r="A4017">
        <v>3762</v>
      </c>
      <c r="B4017" s="1">
        <v>22959.766199999998</v>
      </c>
      <c r="C4017" s="6">
        <v>5.0000000000000001E-3</v>
      </c>
      <c r="D4017" t="s">
        <v>3</v>
      </c>
      <c r="E4017">
        <v>3</v>
      </c>
      <c r="F4017">
        <v>6.5</v>
      </c>
      <c r="G4017" t="s">
        <v>2</v>
      </c>
      <c r="H4017">
        <v>1</v>
      </c>
      <c r="I4017" t="s">
        <v>0</v>
      </c>
      <c r="J4017">
        <v>3</v>
      </c>
      <c r="K4017">
        <v>6.5</v>
      </c>
      <c r="L4017" t="s">
        <v>1</v>
      </c>
      <c r="M4017">
        <v>1</v>
      </c>
      <c r="N4017" t="s">
        <v>3818</v>
      </c>
      <c r="O4017">
        <v>1</v>
      </c>
      <c r="P4017" t="str">
        <f>D4017&amp;"-"&amp;F4017&amp;"-"&amp;G4017&amp;"-"&amp;E4017&amp;"-"&amp;H4017</f>
        <v>A2Delta-6.5-f-3-1</v>
      </c>
      <c r="Q4017" t="str">
        <f>I4017&amp;"-"&amp;K4017&amp;"-"&amp;L4017&amp;"-"&amp;J4017&amp;"-"&amp;M4017</f>
        <v>X2Pi-6.5-e-3-1</v>
      </c>
      <c r="R4017">
        <f>B4017+S4017</f>
        <v>31296.480122595</v>
      </c>
      <c r="S4017">
        <f>_xlfn.IFNA(VLOOKUP(Q4017,'MARVEL-X'!A$2:I$1400,7,FALSE),VLOOKUP(Q4017,MARVEL!A$2:J$1522,10,FALSE))</f>
        <v>8336.7139225949995</v>
      </c>
      <c r="T4017">
        <f>IF(P4017=P4016,R4017+T4016,R4017)</f>
        <v>62592.968683711995</v>
      </c>
      <c r="U4017">
        <f>IF(P4017=P4016,1+U4016,1)</f>
        <v>2</v>
      </c>
      <c r="V4017" t="str">
        <f t="shared" si="62"/>
        <v/>
      </c>
      <c r="W4017" t="str">
        <f>IF(V4017="","",IF(ABS(V4017-R4017)&gt;W$1,ABS(V4017-R4017),""))</f>
        <v/>
      </c>
      <c r="X4017" t="str">
        <f>Y4017&amp;"-"&amp;Z4017&amp;"-"&amp;AC4017&amp;"-"&amp;AD4017&amp;"-"&amp;AG4017</f>
        <v>6.5-f-A-3-2.5</v>
      </c>
      <c r="Y4017">
        <f>F4017</f>
        <v>6.5</v>
      </c>
      <c r="Z4017" s="2" t="str">
        <f>G4017</f>
        <v>f</v>
      </c>
      <c r="AA4017">
        <f>_xlfn.IFNA(VLOOKUP(X4017,'duo-out'!A$2:Q$5000,5,FALSE),E4017+10*(H4017-1)+1+_xlfn.IFNA(VLOOKUP(D4017,states!A$2:C$10,3,FALSE),1))</f>
        <v>109</v>
      </c>
      <c r="AB4017" t="str">
        <f>IF(V4017="","",V4017)</f>
        <v/>
      </c>
      <c r="AC4017" s="2" t="str">
        <f>_xlfn.IFNA(VLOOKUP(D4017,states!A$2:C$10,2,FALSE),"XX")</f>
        <v>A</v>
      </c>
      <c r="AD4017">
        <f>E4017</f>
        <v>3</v>
      </c>
      <c r="AE4017">
        <f>_xlfn.IFNA(VLOOKUP(D4017,states!A$2:D$10,4,FALSE),0)</f>
        <v>2</v>
      </c>
      <c r="AF4017">
        <v>0.5</v>
      </c>
      <c r="AG4017">
        <f>IF(AE4017=0,AF4017,IF(AE4017=1,IF(F4017=0.5,0.5,IF(H4017=1,0.5,1.5)),IF(F4017=0.5,0.5,IF(H4017=1,2.5,1.5))))</f>
        <v>2.5</v>
      </c>
      <c r="AH4017" s="7">
        <f>IF(AC4017="XX",0,1/C4017^(1/5)*IF(E4017=0,100,1)/(E4017+1)^(1/4))</f>
        <v>2.0402857733683697</v>
      </c>
    </row>
    <row r="4018" spans="1:34">
      <c r="A4018">
        <v>3755</v>
      </c>
      <c r="B4018" s="1">
        <v>23110.870800000001</v>
      </c>
      <c r="C4018" s="6">
        <v>5.0000000000000001E-3</v>
      </c>
      <c r="D4018" t="s">
        <v>3</v>
      </c>
      <c r="E4018">
        <v>3</v>
      </c>
      <c r="F4018">
        <v>6.5</v>
      </c>
      <c r="G4018" t="s">
        <v>2</v>
      </c>
      <c r="H4018">
        <v>1</v>
      </c>
      <c r="I4018" t="s">
        <v>0</v>
      </c>
      <c r="J4018">
        <v>3</v>
      </c>
      <c r="K4018">
        <v>5.5</v>
      </c>
      <c r="L4018" t="s">
        <v>2</v>
      </c>
      <c r="M4018">
        <v>1</v>
      </c>
      <c r="N4018" t="s">
        <v>3811</v>
      </c>
      <c r="O4018">
        <v>1</v>
      </c>
      <c r="P4018" t="str">
        <f>D4018&amp;"-"&amp;F4018&amp;"-"&amp;G4018&amp;"-"&amp;E4018&amp;"-"&amp;H4018</f>
        <v>A2Delta-6.5-f-3-1</v>
      </c>
      <c r="Q4018" t="str">
        <f>I4018&amp;"-"&amp;K4018&amp;"-"&amp;L4018&amp;"-"&amp;J4018&amp;"-"&amp;M4018</f>
        <v>X2Pi-5.5-f-3-1</v>
      </c>
      <c r="R4018">
        <f>B4018+S4018</f>
        <v>31296.483286217001</v>
      </c>
      <c r="S4018">
        <f>_xlfn.IFNA(VLOOKUP(Q4018,'MARVEL-X'!A$2:I$1400,7,FALSE),VLOOKUP(Q4018,MARVEL!A$2:J$1522,10,FALSE))</f>
        <v>8185.612486217</v>
      </c>
      <c r="T4018">
        <f>IF(P4018=P4017,R4018+T4017,R4018)</f>
        <v>93889.451969928996</v>
      </c>
      <c r="U4018">
        <f>IF(P4018=P4017,1+U4017,1)</f>
        <v>3</v>
      </c>
      <c r="V4018">
        <f t="shared" si="62"/>
        <v>31296.483989976332</v>
      </c>
      <c r="W4018" t="str">
        <f>IF(V4018="","",IF(ABS(V4018-R4018)&gt;W$1,ABS(V4018-R4018),""))</f>
        <v/>
      </c>
      <c r="X4018" t="str">
        <f>Y4018&amp;"-"&amp;Z4018&amp;"-"&amp;AC4018&amp;"-"&amp;AD4018&amp;"-"&amp;AG4018</f>
        <v>6.5-f-A-3-2.5</v>
      </c>
      <c r="Y4018">
        <f>F4018</f>
        <v>6.5</v>
      </c>
      <c r="Z4018" s="2" t="str">
        <f>G4018</f>
        <v>f</v>
      </c>
      <c r="AA4018">
        <f>_xlfn.IFNA(VLOOKUP(X4018,'duo-out'!A$2:Q$5000,5,FALSE),E4018+10*(H4018-1)+1+_xlfn.IFNA(VLOOKUP(D4018,states!A$2:C$10,3,FALSE),1))</f>
        <v>109</v>
      </c>
      <c r="AB4018">
        <f>IF(V4018="","",V4018)</f>
        <v>31296.483989976332</v>
      </c>
      <c r="AC4018" s="2" t="str">
        <f>_xlfn.IFNA(VLOOKUP(D4018,states!A$2:C$10,2,FALSE),"XX")</f>
        <v>A</v>
      </c>
      <c r="AD4018">
        <f>E4018</f>
        <v>3</v>
      </c>
      <c r="AE4018">
        <f>_xlfn.IFNA(VLOOKUP(D4018,states!A$2:D$10,4,FALSE),0)</f>
        <v>2</v>
      </c>
      <c r="AF4018">
        <v>0.5</v>
      </c>
      <c r="AG4018">
        <f>IF(AE4018=0,AF4018,IF(AE4018=1,IF(F4018=0.5,0.5,IF(H4018=1,0.5,1.5)),IF(F4018=0.5,0.5,IF(H4018=1,2.5,1.5))))</f>
        <v>2.5</v>
      </c>
      <c r="AH4018" s="7">
        <f>IF(AC4018="XX",0,1/C4018^(1/5)*IF(E4018=0,100,1)/(E4018+1)^(1/4))</f>
        <v>2.0402857733683697</v>
      </c>
    </row>
    <row r="4019" spans="1:34">
      <c r="A4019">
        <v>3822</v>
      </c>
      <c r="B4019" s="1">
        <v>22758.177599999999</v>
      </c>
      <c r="C4019" s="6">
        <v>0.01</v>
      </c>
      <c r="D4019" t="s">
        <v>3</v>
      </c>
      <c r="E4019">
        <v>3</v>
      </c>
      <c r="F4019">
        <v>6.5</v>
      </c>
      <c r="G4019" t="s">
        <v>2</v>
      </c>
      <c r="H4019">
        <v>2</v>
      </c>
      <c r="I4019" t="s">
        <v>0</v>
      </c>
      <c r="J4019">
        <v>3</v>
      </c>
      <c r="K4019">
        <v>7.5</v>
      </c>
      <c r="L4019" t="s">
        <v>2</v>
      </c>
      <c r="M4019">
        <v>2</v>
      </c>
      <c r="N4019" t="s">
        <v>3878</v>
      </c>
      <c r="O4019">
        <v>1</v>
      </c>
      <c r="P4019" t="str">
        <f>D4019&amp;"-"&amp;F4019&amp;"-"&amp;G4019&amp;"-"&amp;E4019&amp;"-"&amp;H4019</f>
        <v>A2Delta-6.5-f-3-2</v>
      </c>
      <c r="Q4019" t="str">
        <f>I4019&amp;"-"&amp;K4019&amp;"-"&amp;L4019&amp;"-"&amp;J4019&amp;"-"&amp;M4019</f>
        <v>X2Pi-7.5-f-3-2</v>
      </c>
      <c r="R4019">
        <f>B4019+S4019</f>
        <v>31467.671905816998</v>
      </c>
      <c r="S4019">
        <f>_xlfn.IFNA(VLOOKUP(Q4019,'MARVEL-X'!A$2:I$1400,7,FALSE),VLOOKUP(Q4019,MARVEL!A$2:J$1522,10,FALSE))</f>
        <v>8709.4943058169993</v>
      </c>
      <c r="T4019">
        <f>IF(P4019=P4018,R4019+T4018,R4019)</f>
        <v>31467.671905816998</v>
      </c>
      <c r="U4019">
        <f>IF(P4019=P4018,1+U4018,1)</f>
        <v>1</v>
      </c>
      <c r="V4019" t="str">
        <f t="shared" si="62"/>
        <v/>
      </c>
      <c r="W4019" t="str">
        <f>IF(V4019="","",IF(ABS(V4019-R4019)&gt;W$1,ABS(V4019-R4019),""))</f>
        <v/>
      </c>
      <c r="X4019" t="str">
        <f>Y4019&amp;"-"&amp;Z4019&amp;"-"&amp;AC4019&amp;"-"&amp;AD4019&amp;"-"&amp;AG4019</f>
        <v>6.5-f-A-3-1.5</v>
      </c>
      <c r="Y4019">
        <f>F4019</f>
        <v>6.5</v>
      </c>
      <c r="Z4019" s="2" t="str">
        <f>G4019</f>
        <v>f</v>
      </c>
      <c r="AA4019">
        <f>_xlfn.IFNA(VLOOKUP(X4019,'duo-out'!A$2:Q$5000,5,FALSE),E4019+10*(H4019-1)+1+_xlfn.IFNA(VLOOKUP(D4019,states!A$2:C$10,3,FALSE),1))</f>
        <v>111</v>
      </c>
      <c r="AB4019" t="str">
        <f>IF(V4019="","",V4019)</f>
        <v/>
      </c>
      <c r="AC4019" s="2" t="str">
        <f>_xlfn.IFNA(VLOOKUP(D4019,states!A$2:C$10,2,FALSE),"XX")</f>
        <v>A</v>
      </c>
      <c r="AD4019">
        <f>E4019</f>
        <v>3</v>
      </c>
      <c r="AE4019">
        <f>_xlfn.IFNA(VLOOKUP(D4019,states!A$2:D$10,4,FALSE),0)</f>
        <v>2</v>
      </c>
      <c r="AF4019">
        <v>0.5</v>
      </c>
      <c r="AG4019">
        <f>IF(AE4019=0,AF4019,IF(AE4019=1,IF(F4019=0.5,0.5,IF(H4019=1,0.5,1.5)),IF(F4019=0.5,0.5,IF(H4019=1,2.5,1.5))))</f>
        <v>1.5</v>
      </c>
      <c r="AH4019" s="7">
        <f>IF(AC4019="XX",0,1/C4019^(1/5)*IF(E4019=0,100,1)/(E4019+1)^(1/4))</f>
        <v>1.7761719292909026</v>
      </c>
    </row>
    <row r="4020" spans="1:34">
      <c r="A4020">
        <v>3816</v>
      </c>
      <c r="B4020" s="1">
        <v>22959.532500000001</v>
      </c>
      <c r="C4020" s="6">
        <v>5.0000000000000001E-3</v>
      </c>
      <c r="D4020" t="s">
        <v>3</v>
      </c>
      <c r="E4020">
        <v>3</v>
      </c>
      <c r="F4020">
        <v>6.5</v>
      </c>
      <c r="G4020" t="s">
        <v>2</v>
      </c>
      <c r="H4020">
        <v>2</v>
      </c>
      <c r="I4020" t="s">
        <v>0</v>
      </c>
      <c r="J4020">
        <v>3</v>
      </c>
      <c r="K4020">
        <v>6.5</v>
      </c>
      <c r="L4020" t="s">
        <v>1</v>
      </c>
      <c r="M4020">
        <v>2</v>
      </c>
      <c r="N4020" t="s">
        <v>3872</v>
      </c>
      <c r="O4020">
        <v>1</v>
      </c>
      <c r="P4020" t="str">
        <f>D4020&amp;"-"&amp;F4020&amp;"-"&amp;G4020&amp;"-"&amp;E4020&amp;"-"&amp;H4020</f>
        <v>A2Delta-6.5-f-3-2</v>
      </c>
      <c r="Q4020" t="str">
        <f>I4020&amp;"-"&amp;K4020&amp;"-"&amp;L4020&amp;"-"&amp;J4020&amp;"-"&amp;M4020</f>
        <v>X2Pi-6.5-e-3-2</v>
      </c>
      <c r="R4020">
        <f>B4020+S4020</f>
        <v>31467.685766469003</v>
      </c>
      <c r="S4020">
        <f>_xlfn.IFNA(VLOOKUP(Q4020,'MARVEL-X'!A$2:I$1400,7,FALSE),VLOOKUP(Q4020,MARVEL!A$2:J$1522,10,FALSE))</f>
        <v>8508.1532664690003</v>
      </c>
      <c r="T4020">
        <f>IF(P4020=P4019,R4020+T4019,R4020)</f>
        <v>62935.357672286002</v>
      </c>
      <c r="U4020">
        <f>IF(P4020=P4019,1+U4019,1)</f>
        <v>2</v>
      </c>
      <c r="V4020" t="str">
        <f t="shared" si="62"/>
        <v/>
      </c>
      <c r="W4020" t="str">
        <f>IF(V4020="","",IF(ABS(V4020-R4020)&gt;W$1,ABS(V4020-R4020),""))</f>
        <v/>
      </c>
      <c r="X4020" t="str">
        <f>Y4020&amp;"-"&amp;Z4020&amp;"-"&amp;AC4020&amp;"-"&amp;AD4020&amp;"-"&amp;AG4020</f>
        <v>6.5-f-A-3-1.5</v>
      </c>
      <c r="Y4020">
        <f>F4020</f>
        <v>6.5</v>
      </c>
      <c r="Z4020" s="2" t="str">
        <f>G4020</f>
        <v>f</v>
      </c>
      <c r="AA4020">
        <f>_xlfn.IFNA(VLOOKUP(X4020,'duo-out'!A$2:Q$5000,5,FALSE),E4020+10*(H4020-1)+1+_xlfn.IFNA(VLOOKUP(D4020,states!A$2:C$10,3,FALSE),1))</f>
        <v>111</v>
      </c>
      <c r="AB4020" t="str">
        <f>IF(V4020="","",V4020)</f>
        <v/>
      </c>
      <c r="AC4020" s="2" t="str">
        <f>_xlfn.IFNA(VLOOKUP(D4020,states!A$2:C$10,2,FALSE),"XX")</f>
        <v>A</v>
      </c>
      <c r="AD4020">
        <f>E4020</f>
        <v>3</v>
      </c>
      <c r="AE4020">
        <f>_xlfn.IFNA(VLOOKUP(D4020,states!A$2:D$10,4,FALSE),0)</f>
        <v>2</v>
      </c>
      <c r="AF4020">
        <v>0.5</v>
      </c>
      <c r="AG4020">
        <f>IF(AE4020=0,AF4020,IF(AE4020=1,IF(F4020=0.5,0.5,IF(H4020=1,0.5,1.5)),IF(F4020=0.5,0.5,IF(H4020=1,2.5,1.5))))</f>
        <v>1.5</v>
      </c>
      <c r="AH4020" s="7">
        <f>IF(AC4020="XX",0,1/C4020^(1/5)*IF(E4020=0,100,1)/(E4020+1)^(1/4))</f>
        <v>2.0402857733683697</v>
      </c>
    </row>
    <row r="4021" spans="1:34">
      <c r="A4021">
        <v>3795</v>
      </c>
      <c r="B4021" s="1">
        <v>23132.646499999999</v>
      </c>
      <c r="C4021" s="6">
        <v>5.0000000000000001E-3</v>
      </c>
      <c r="D4021" t="s">
        <v>3</v>
      </c>
      <c r="E4021">
        <v>3</v>
      </c>
      <c r="F4021">
        <v>6.5</v>
      </c>
      <c r="G4021" t="s">
        <v>2</v>
      </c>
      <c r="H4021">
        <v>2</v>
      </c>
      <c r="I4021" t="s">
        <v>0</v>
      </c>
      <c r="J4021">
        <v>3</v>
      </c>
      <c r="K4021">
        <v>5.5</v>
      </c>
      <c r="L4021" t="s">
        <v>2</v>
      </c>
      <c r="M4021">
        <v>2</v>
      </c>
      <c r="N4021" t="s">
        <v>3851</v>
      </c>
      <c r="O4021">
        <v>1</v>
      </c>
      <c r="P4021" t="str">
        <f>D4021&amp;"-"&amp;F4021&amp;"-"&amp;G4021&amp;"-"&amp;E4021&amp;"-"&amp;H4021</f>
        <v>A2Delta-6.5-f-3-2</v>
      </c>
      <c r="Q4021" t="str">
        <f>I4021&amp;"-"&amp;K4021&amp;"-"&amp;L4021&amp;"-"&amp;J4021&amp;"-"&amp;M4021</f>
        <v>X2Pi-5.5-f-3-2</v>
      </c>
      <c r="R4021">
        <f>B4021+S4021</f>
        <v>31467.690836260001</v>
      </c>
      <c r="S4021">
        <f>_xlfn.IFNA(VLOOKUP(Q4021,'MARVEL-X'!A$2:I$1400,7,FALSE),VLOOKUP(Q4021,MARVEL!A$2:J$1522,10,FALSE))</f>
        <v>8335.0443362599999</v>
      </c>
      <c r="T4021">
        <f>IF(P4021=P4020,R4021+T4020,R4021)</f>
        <v>94403.048508545995</v>
      </c>
      <c r="U4021">
        <f>IF(P4021=P4020,1+U4020,1)</f>
        <v>3</v>
      </c>
      <c r="V4021">
        <f t="shared" si="62"/>
        <v>31467.682836181997</v>
      </c>
      <c r="W4021" t="str">
        <f>IF(V4021="","",IF(ABS(V4021-R4021)&gt;W$1,ABS(V4021-R4021),""))</f>
        <v/>
      </c>
      <c r="X4021" t="str">
        <f>Y4021&amp;"-"&amp;Z4021&amp;"-"&amp;AC4021&amp;"-"&amp;AD4021&amp;"-"&amp;AG4021</f>
        <v>6.5-f-A-3-1.5</v>
      </c>
      <c r="Y4021">
        <f>F4021</f>
        <v>6.5</v>
      </c>
      <c r="Z4021" s="2" t="str">
        <f>G4021</f>
        <v>f</v>
      </c>
      <c r="AA4021">
        <f>_xlfn.IFNA(VLOOKUP(X4021,'duo-out'!A$2:Q$5000,5,FALSE),E4021+10*(H4021-1)+1+_xlfn.IFNA(VLOOKUP(D4021,states!A$2:C$10,3,FALSE),1))</f>
        <v>111</v>
      </c>
      <c r="AB4021">
        <f>IF(V4021="","",V4021)</f>
        <v>31467.682836181997</v>
      </c>
      <c r="AC4021" s="2" t="str">
        <f>_xlfn.IFNA(VLOOKUP(D4021,states!A$2:C$10,2,FALSE),"XX")</f>
        <v>A</v>
      </c>
      <c r="AD4021">
        <f>E4021</f>
        <v>3</v>
      </c>
      <c r="AE4021">
        <f>_xlfn.IFNA(VLOOKUP(D4021,states!A$2:D$10,4,FALSE),0)</f>
        <v>2</v>
      </c>
      <c r="AF4021">
        <v>0.5</v>
      </c>
      <c r="AG4021">
        <f>IF(AE4021=0,AF4021,IF(AE4021=1,IF(F4021=0.5,0.5,IF(H4021=1,0.5,1.5)),IF(F4021=0.5,0.5,IF(H4021=1,2.5,1.5))))</f>
        <v>1.5</v>
      </c>
      <c r="AH4021" s="7">
        <f>IF(AC4021="XX",0,1/C4021^(1/5)*IF(E4021=0,100,1)/(E4021+1)^(1/4))</f>
        <v>2.0402857733683697</v>
      </c>
    </row>
    <row r="4022" spans="1:34">
      <c r="A4022">
        <v>6088</v>
      </c>
      <c r="B4022" s="1">
        <v>22509.21</v>
      </c>
      <c r="C4022" s="6">
        <v>0.5</v>
      </c>
      <c r="D4022" t="s">
        <v>3</v>
      </c>
      <c r="E4022">
        <v>4</v>
      </c>
      <c r="F4022">
        <v>6.5</v>
      </c>
      <c r="G4022" t="s">
        <v>2</v>
      </c>
      <c r="H4022">
        <v>1</v>
      </c>
      <c r="I4022" t="s">
        <v>0</v>
      </c>
      <c r="J4022">
        <v>4</v>
      </c>
      <c r="K4022">
        <v>7.5</v>
      </c>
      <c r="L4022" t="s">
        <v>2</v>
      </c>
      <c r="M4022">
        <v>1</v>
      </c>
      <c r="N4022" t="s">
        <v>6144</v>
      </c>
      <c r="O4022">
        <v>1</v>
      </c>
      <c r="P4022" t="str">
        <f>D4022&amp;"-"&amp;F4022&amp;"-"&amp;G4022&amp;"-"&amp;E4022&amp;"-"&amp;H4022</f>
        <v>A2Delta-6.5-f-4-1</v>
      </c>
      <c r="Q4022" t="str">
        <f>I4022&amp;"-"&amp;K4022&amp;"-"&amp;L4022&amp;"-"&amp;J4022&amp;"-"&amp;M4022</f>
        <v>X2Pi-7.5-f-4-1</v>
      </c>
      <c r="R4022">
        <f>B4022+S4022</f>
        <v>33348.638450632003</v>
      </c>
      <c r="S4022">
        <f>_xlfn.IFNA(VLOOKUP(Q4022,'MARVEL-X'!A$2:I$1400,7,FALSE),VLOOKUP(Q4022,MARVEL!A$2:J$1522,10,FALSE))</f>
        <v>10839.428450632</v>
      </c>
      <c r="T4022">
        <f>IF(P4022=P4021,R4022+T4021,R4022)</f>
        <v>33348.638450632003</v>
      </c>
      <c r="U4022">
        <f>IF(P4022=P4021,1+U4021,1)</f>
        <v>1</v>
      </c>
      <c r="V4022">
        <f t="shared" si="62"/>
        <v>33348.638450632003</v>
      </c>
      <c r="W4022" t="str">
        <f>IF(V4022="","",IF(ABS(V4022-R4022)&gt;W$1,ABS(V4022-R4022),""))</f>
        <v/>
      </c>
      <c r="X4022" t="str">
        <f>Y4022&amp;"-"&amp;Z4022&amp;"-"&amp;AC4022&amp;"-"&amp;AD4022&amp;"-"&amp;AG4022</f>
        <v>6.5-f-A-4-2.5</v>
      </c>
      <c r="Y4022">
        <f>F4022</f>
        <v>6.5</v>
      </c>
      <c r="Z4022" s="2" t="str">
        <f>G4022</f>
        <v>f</v>
      </c>
      <c r="AA4022">
        <f>_xlfn.IFNA(VLOOKUP(X4022,'duo-out'!A$2:Q$5000,5,FALSE),E4022+10*(H4022-1)+1+_xlfn.IFNA(VLOOKUP(D4022,states!A$2:C$10,3,FALSE),1))</f>
        <v>122</v>
      </c>
      <c r="AB4022">
        <f>IF(V4022="","",V4022)</f>
        <v>33348.638450632003</v>
      </c>
      <c r="AC4022" s="2" t="str">
        <f>_xlfn.IFNA(VLOOKUP(D4022,states!A$2:C$10,2,FALSE),"XX")</f>
        <v>A</v>
      </c>
      <c r="AD4022">
        <f>E4022</f>
        <v>4</v>
      </c>
      <c r="AE4022">
        <f>_xlfn.IFNA(VLOOKUP(D4022,states!A$2:D$10,4,FALSE),0)</f>
        <v>2</v>
      </c>
      <c r="AF4022">
        <v>0.5</v>
      </c>
      <c r="AG4022">
        <f>IF(AE4022=0,AF4022,IF(AE4022=1,IF(F4022=0.5,0.5,IF(H4022=1,0.5,1.5)),IF(F4022=0.5,0.5,IF(H4022=1,2.5,1.5))))</f>
        <v>2.5</v>
      </c>
      <c r="AH4022" s="7">
        <f>IF(AC4022="XX",0,1/C4022^(1/5)*IF(E4022=0,100,1)/(E4022+1)^(1/4))</f>
        <v>0.76818088824663155</v>
      </c>
    </row>
    <row r="4023" spans="1:34">
      <c r="A4023">
        <v>6110</v>
      </c>
      <c r="B4023" s="1">
        <v>22668.65</v>
      </c>
      <c r="C4023" s="6">
        <v>0.5</v>
      </c>
      <c r="D4023" t="s">
        <v>3</v>
      </c>
      <c r="E4023">
        <v>4</v>
      </c>
      <c r="F4023">
        <v>6.5</v>
      </c>
      <c r="G4023" t="s">
        <v>2</v>
      </c>
      <c r="H4023">
        <v>2</v>
      </c>
      <c r="I4023" t="s">
        <v>0</v>
      </c>
      <c r="J4023">
        <v>4</v>
      </c>
      <c r="K4023">
        <v>6.5</v>
      </c>
      <c r="L4023" t="s">
        <v>1</v>
      </c>
      <c r="M4023">
        <v>2</v>
      </c>
      <c r="N4023" t="s">
        <v>6166</v>
      </c>
      <c r="O4023">
        <v>1</v>
      </c>
      <c r="P4023" t="str">
        <f>D4023&amp;"-"&amp;F4023&amp;"-"&amp;G4023&amp;"-"&amp;E4023&amp;"-"&amp;H4023</f>
        <v>A2Delta-6.5-f-4-2</v>
      </c>
      <c r="Q4023" t="str">
        <f>I4023&amp;"-"&amp;K4023&amp;"-"&amp;L4023&amp;"-"&amp;J4023&amp;"-"&amp;M4023</f>
        <v>X2Pi-6.5-e-4-2</v>
      </c>
      <c r="R4023">
        <f>B4023+S4023</f>
        <v>33506.590611653999</v>
      </c>
      <c r="S4023">
        <f>_xlfn.IFNA(VLOOKUP(Q4023,'MARVEL-X'!A$2:I$1400,7,FALSE),VLOOKUP(Q4023,MARVEL!A$2:J$1522,10,FALSE))</f>
        <v>10837.940611653999</v>
      </c>
      <c r="T4023">
        <f>IF(P4023=P4022,R4023+T4022,R4023)</f>
        <v>33506.590611653999</v>
      </c>
      <c r="U4023">
        <f>IF(P4023=P4022,1+U4022,1)</f>
        <v>1</v>
      </c>
      <c r="V4023">
        <f t="shared" si="62"/>
        <v>33506.590611653999</v>
      </c>
      <c r="W4023" t="str">
        <f>IF(V4023="","",IF(ABS(V4023-R4023)&gt;W$1,ABS(V4023-R4023),""))</f>
        <v/>
      </c>
      <c r="X4023" t="str">
        <f>Y4023&amp;"-"&amp;Z4023&amp;"-"&amp;AC4023&amp;"-"&amp;AD4023&amp;"-"&amp;AG4023</f>
        <v>6.5-f-A-4-1.5</v>
      </c>
      <c r="Y4023">
        <f>F4023</f>
        <v>6.5</v>
      </c>
      <c r="Z4023" s="2" t="str">
        <f>G4023</f>
        <v>f</v>
      </c>
      <c r="AA4023">
        <f>_xlfn.IFNA(VLOOKUP(X4023,'duo-out'!A$2:Q$5000,5,FALSE),E4023+10*(H4023-1)+1+_xlfn.IFNA(VLOOKUP(D4023,states!A$2:C$10,3,FALSE),1))</f>
        <v>126</v>
      </c>
      <c r="AB4023">
        <f>IF(V4023="","",V4023)</f>
        <v>33506.590611653999</v>
      </c>
      <c r="AC4023" s="2" t="str">
        <f>_xlfn.IFNA(VLOOKUP(D4023,states!A$2:C$10,2,FALSE),"XX")</f>
        <v>A</v>
      </c>
      <c r="AD4023">
        <f>E4023</f>
        <v>4</v>
      </c>
      <c r="AE4023">
        <f>_xlfn.IFNA(VLOOKUP(D4023,states!A$2:D$10,4,FALSE),0)</f>
        <v>2</v>
      </c>
      <c r="AF4023">
        <v>0.5</v>
      </c>
      <c r="AG4023">
        <f>IF(AE4023=0,AF4023,IF(AE4023=1,IF(F4023=0.5,0.5,IF(H4023=1,0.5,1.5)),IF(F4023=0.5,0.5,IF(H4023=1,2.5,1.5))))</f>
        <v>1.5</v>
      </c>
      <c r="AH4023" s="7">
        <f>IF(AC4023="XX",0,1/C4023^(1/5)*IF(E4023=0,100,1)/(E4023+1)^(1/4))</f>
        <v>0.76818088824663155</v>
      </c>
    </row>
    <row r="4024" spans="1:34">
      <c r="A4024">
        <v>6150</v>
      </c>
      <c r="B4024" s="1">
        <v>22223.3</v>
      </c>
      <c r="C4024" s="6">
        <v>0.5</v>
      </c>
      <c r="D4024" t="s">
        <v>3</v>
      </c>
      <c r="E4024">
        <v>5</v>
      </c>
      <c r="F4024">
        <v>6.5</v>
      </c>
      <c r="G4024" t="s">
        <v>2</v>
      </c>
      <c r="H4024">
        <v>1</v>
      </c>
      <c r="I4024" t="s">
        <v>0</v>
      </c>
      <c r="J4024">
        <v>5</v>
      </c>
      <c r="K4024">
        <v>6.5</v>
      </c>
      <c r="L4024" t="s">
        <v>1</v>
      </c>
      <c r="M4024">
        <v>1</v>
      </c>
      <c r="N4024" t="s">
        <v>6206</v>
      </c>
      <c r="O4024">
        <v>1</v>
      </c>
      <c r="P4024" t="str">
        <f>D4024&amp;"-"&amp;F4024&amp;"-"&amp;G4024&amp;"-"&amp;E4024&amp;"-"&amp;H4024</f>
        <v>A2Delta-6.5-f-5-1</v>
      </c>
      <c r="Q4024" t="str">
        <f>I4024&amp;"-"&amp;K4024&amp;"-"&amp;L4024&amp;"-"&amp;J4024&amp;"-"&amp;M4024</f>
        <v>X2Pi-6.5-e-5-1</v>
      </c>
      <c r="R4024">
        <f>B4024+S4024</f>
        <v>35110.781100548003</v>
      </c>
      <c r="S4024">
        <f>_xlfn.IFNA(VLOOKUP(Q4024,'MARVEL-X'!A$2:I$1400,7,FALSE),VLOOKUP(Q4024,MARVEL!A$2:J$1522,10,FALSE))</f>
        <v>12887.481100548001</v>
      </c>
      <c r="T4024">
        <f>IF(P4024=P4023,R4024+T4023,R4024)</f>
        <v>35110.781100548003</v>
      </c>
      <c r="U4024">
        <f>IF(P4024=P4023,1+U4023,1)</f>
        <v>1</v>
      </c>
      <c r="V4024" t="str">
        <f t="shared" si="62"/>
        <v/>
      </c>
      <c r="W4024" t="str">
        <f>IF(V4024="","",IF(ABS(V4024-R4024)&gt;W$1,ABS(V4024-R4024),""))</f>
        <v/>
      </c>
      <c r="X4024" t="str">
        <f>Y4024&amp;"-"&amp;Z4024&amp;"-"&amp;AC4024&amp;"-"&amp;AD4024&amp;"-"&amp;AG4024</f>
        <v>6.5-f-A-5-2.5</v>
      </c>
      <c r="Y4024">
        <f>F4024</f>
        <v>6.5</v>
      </c>
      <c r="Z4024" s="2" t="str">
        <f>G4024</f>
        <v>f</v>
      </c>
      <c r="AA4024">
        <f>_xlfn.IFNA(VLOOKUP(X4024,'duo-out'!A$2:Q$5000,5,FALSE),E4024+10*(H4024-1)+1+_xlfn.IFNA(VLOOKUP(D4024,states!A$2:C$10,3,FALSE),1))</f>
        <v>133</v>
      </c>
      <c r="AB4024" t="str">
        <f>IF(V4024="","",V4024)</f>
        <v/>
      </c>
      <c r="AC4024" s="2" t="str">
        <f>_xlfn.IFNA(VLOOKUP(D4024,states!A$2:C$10,2,FALSE),"XX")</f>
        <v>A</v>
      </c>
      <c r="AD4024">
        <f>E4024</f>
        <v>5</v>
      </c>
      <c r="AE4024">
        <f>_xlfn.IFNA(VLOOKUP(D4024,states!A$2:D$10,4,FALSE),0)</f>
        <v>2</v>
      </c>
      <c r="AF4024">
        <v>0.5</v>
      </c>
      <c r="AG4024">
        <f>IF(AE4024=0,AF4024,IF(AE4024=1,IF(F4024=0.5,0.5,IF(H4024=1,0.5,1.5)),IF(F4024=0.5,0.5,IF(H4024=1,2.5,1.5))))</f>
        <v>2.5</v>
      </c>
      <c r="AH4024" s="7">
        <f>IF(AC4024="XX",0,1/C4024^(1/5)*IF(E4024=0,100,1)/(E4024+1)^(1/4))</f>
        <v>0.73395289278439235</v>
      </c>
    </row>
    <row r="4025" spans="1:34">
      <c r="A4025">
        <v>6124</v>
      </c>
      <c r="B4025" s="1">
        <v>22362.19</v>
      </c>
      <c r="C4025" s="6">
        <v>0.5</v>
      </c>
      <c r="D4025" t="s">
        <v>3</v>
      </c>
      <c r="E4025">
        <v>5</v>
      </c>
      <c r="F4025">
        <v>6.5</v>
      </c>
      <c r="G4025" t="s">
        <v>2</v>
      </c>
      <c r="H4025">
        <v>1</v>
      </c>
      <c r="I4025" t="s">
        <v>0</v>
      </c>
      <c r="J4025">
        <v>5</v>
      </c>
      <c r="K4025">
        <v>5.5</v>
      </c>
      <c r="L4025" t="s">
        <v>2</v>
      </c>
      <c r="M4025">
        <v>1</v>
      </c>
      <c r="N4025" t="s">
        <v>6180</v>
      </c>
      <c r="O4025">
        <v>1</v>
      </c>
      <c r="P4025" t="str">
        <f>D4025&amp;"-"&amp;F4025&amp;"-"&amp;G4025&amp;"-"&amp;E4025&amp;"-"&amp;H4025</f>
        <v>A2Delta-6.5-f-5-1</v>
      </c>
      <c r="Q4025" t="str">
        <f>I4025&amp;"-"&amp;K4025&amp;"-"&amp;L4025&amp;"-"&amp;J4025&amp;"-"&amp;M4025</f>
        <v>X2Pi-5.5-f-5-1</v>
      </c>
      <c r="R4025">
        <f>B4025+S4025</f>
        <v>35110.784570296993</v>
      </c>
      <c r="S4025">
        <f>_xlfn.IFNA(VLOOKUP(Q4025,'MARVEL-X'!A$2:I$1400,7,FALSE),VLOOKUP(Q4025,MARVEL!A$2:J$1522,10,FALSE))</f>
        <v>12748.594570296998</v>
      </c>
      <c r="T4025">
        <f>IF(P4025=P4024,R4025+T4024,R4025)</f>
        <v>70221.565670844997</v>
      </c>
      <c r="U4025">
        <f>IF(P4025=P4024,1+U4024,1)</f>
        <v>2</v>
      </c>
      <c r="V4025">
        <f t="shared" si="62"/>
        <v>35110.782835422498</v>
      </c>
      <c r="W4025" t="str">
        <f>IF(V4025="","",IF(ABS(V4025-R4025)&gt;W$1,ABS(V4025-R4025),""))</f>
        <v/>
      </c>
      <c r="X4025" t="str">
        <f>Y4025&amp;"-"&amp;Z4025&amp;"-"&amp;AC4025&amp;"-"&amp;AD4025&amp;"-"&amp;AG4025</f>
        <v>6.5-f-A-5-2.5</v>
      </c>
      <c r="Y4025">
        <f>F4025</f>
        <v>6.5</v>
      </c>
      <c r="Z4025" s="2" t="str">
        <f>G4025</f>
        <v>f</v>
      </c>
      <c r="AA4025">
        <f>_xlfn.IFNA(VLOOKUP(X4025,'duo-out'!A$2:Q$5000,5,FALSE),E4025+10*(H4025-1)+1+_xlfn.IFNA(VLOOKUP(D4025,states!A$2:C$10,3,FALSE),1))</f>
        <v>133</v>
      </c>
      <c r="AB4025">
        <f>IF(V4025="","",V4025)</f>
        <v>35110.782835422498</v>
      </c>
      <c r="AC4025" s="2" t="str">
        <f>_xlfn.IFNA(VLOOKUP(D4025,states!A$2:C$10,2,FALSE),"XX")</f>
        <v>A</v>
      </c>
      <c r="AD4025">
        <f>E4025</f>
        <v>5</v>
      </c>
      <c r="AE4025">
        <f>_xlfn.IFNA(VLOOKUP(D4025,states!A$2:D$10,4,FALSE),0)</f>
        <v>2</v>
      </c>
      <c r="AF4025">
        <v>0.5</v>
      </c>
      <c r="AG4025">
        <f>IF(AE4025=0,AF4025,IF(AE4025=1,IF(F4025=0.5,0.5,IF(H4025=1,0.5,1.5)),IF(F4025=0.5,0.5,IF(H4025=1,2.5,1.5))))</f>
        <v>2.5</v>
      </c>
      <c r="AH4025" s="7">
        <f>IF(AC4025="XX",0,1/C4025^(1/5)*IF(E4025=0,100,1)/(E4025+1)^(1/4))</f>
        <v>0.73395289278439235</v>
      </c>
    </row>
    <row r="4026" spans="1:34">
      <c r="A4026">
        <v>3217</v>
      </c>
      <c r="B4026" s="1">
        <v>23194.876100000001</v>
      </c>
      <c r="C4026" s="6">
        <v>4.7149999999999997E-2</v>
      </c>
      <c r="D4026" t="s">
        <v>3</v>
      </c>
      <c r="E4026">
        <v>0</v>
      </c>
      <c r="F4026">
        <v>7.5</v>
      </c>
      <c r="G4026" t="s">
        <v>1</v>
      </c>
      <c r="H4026">
        <v>1</v>
      </c>
      <c r="I4026" t="s">
        <v>0</v>
      </c>
      <c r="J4026">
        <v>0</v>
      </c>
      <c r="K4026">
        <v>7.5</v>
      </c>
      <c r="L4026" t="s">
        <v>2</v>
      </c>
      <c r="M4026">
        <v>1</v>
      </c>
      <c r="N4026" t="s">
        <v>3273</v>
      </c>
      <c r="O4026">
        <v>1</v>
      </c>
      <c r="P4026" t="str">
        <f>D4026&amp;"-"&amp;F4026&amp;"-"&amp;G4026&amp;"-"&amp;E4026&amp;"-"&amp;H4026</f>
        <v>A2Delta-7.5-e-0-1</v>
      </c>
      <c r="Q4026" t="str">
        <f>I4026&amp;"-"&amp;K4026&amp;"-"&amp;L4026&amp;"-"&amp;J4026&amp;"-"&amp;M4026</f>
        <v>X2Pi-7.5-f-0-1</v>
      </c>
      <c r="R4026">
        <f>B4026+S4026</f>
        <v>23970.617115448</v>
      </c>
      <c r="S4026">
        <f>_xlfn.IFNA(VLOOKUP(Q4026,'MARVEL-X'!A$2:I$1400,7,FALSE),VLOOKUP(Q4026,MARVEL!A$2:J$1522,10,FALSE))</f>
        <v>775.74101544799998</v>
      </c>
      <c r="T4026">
        <f>IF(P4026=P4025,R4026+T4025,R4026)</f>
        <v>23970.617115448</v>
      </c>
      <c r="U4026">
        <f>IF(P4026=P4025,1+U4025,1)</f>
        <v>1</v>
      </c>
      <c r="V4026" t="str">
        <f t="shared" si="62"/>
        <v/>
      </c>
      <c r="W4026" t="str">
        <f>IF(V4026="","",IF(ABS(V4026-R4026)&gt;W$1,ABS(V4026-R4026),""))</f>
        <v/>
      </c>
      <c r="X4026" t="str">
        <f>Y4026&amp;"-"&amp;Z4026&amp;"-"&amp;AC4026&amp;"-"&amp;AD4026&amp;"-"&amp;AG4026</f>
        <v>7.5-e-A-0-2.5</v>
      </c>
      <c r="Y4026">
        <f>F4026</f>
        <v>7.5</v>
      </c>
      <c r="Z4026" s="2" t="str">
        <f>G4026</f>
        <v>e</v>
      </c>
      <c r="AA4026">
        <f>_xlfn.IFNA(VLOOKUP(X4026,'duo-out'!A$2:Q$5000,5,FALSE),E4026+10*(H4026-1)+1+_xlfn.IFNA(VLOOKUP(D4026,states!A$2:C$10,3,FALSE),1))</f>
        <v>251</v>
      </c>
      <c r="AB4026" t="str">
        <f>IF(V4026="","",V4026)</f>
        <v/>
      </c>
      <c r="AC4026" s="2" t="str">
        <f>_xlfn.IFNA(VLOOKUP(D4026,states!A$2:C$10,2,FALSE),"XX")</f>
        <v>A</v>
      </c>
      <c r="AD4026">
        <f>E4026</f>
        <v>0</v>
      </c>
      <c r="AE4026">
        <f>_xlfn.IFNA(VLOOKUP(D4026,states!A$2:D$10,4,FALSE),0)</f>
        <v>2</v>
      </c>
      <c r="AF4026">
        <v>0.5</v>
      </c>
      <c r="AG4026">
        <f>IF(AE4026=0,AF4026,IF(AE4026=1,IF(F4026=0.5,0.5,IF(H4026=1,0.5,1.5)),IF(F4026=0.5,0.5,IF(H4026=1,2.5,1.5))))</f>
        <v>2.5</v>
      </c>
      <c r="AH4026" s="7">
        <f>IF(AC4026="XX",0,1/C4026^(1/5)*IF(E4026=0,100,1)/(E4026+1)^(1/4))</f>
        <v>184.20595273053871</v>
      </c>
    </row>
    <row r="4027" spans="1:34">
      <c r="A4027">
        <v>3873</v>
      </c>
      <c r="B4027" s="1">
        <v>20273.739600000001</v>
      </c>
      <c r="C4027" s="6">
        <v>3.2550000000000003E-2</v>
      </c>
      <c r="D4027" t="s">
        <v>3</v>
      </c>
      <c r="E4027">
        <v>0</v>
      </c>
      <c r="F4027">
        <v>7.5</v>
      </c>
      <c r="G4027" t="s">
        <v>1</v>
      </c>
      <c r="H4027">
        <v>1</v>
      </c>
      <c r="I4027" t="s">
        <v>0</v>
      </c>
      <c r="J4027">
        <v>1</v>
      </c>
      <c r="K4027">
        <v>8.5</v>
      </c>
      <c r="L4027" t="s">
        <v>1</v>
      </c>
      <c r="M4027">
        <v>1</v>
      </c>
      <c r="N4027" t="s">
        <v>3929</v>
      </c>
      <c r="O4027">
        <v>1</v>
      </c>
      <c r="P4027" t="str">
        <f>D4027&amp;"-"&amp;F4027&amp;"-"&amp;G4027&amp;"-"&amp;E4027&amp;"-"&amp;H4027</f>
        <v>A2Delta-7.5-e-0-1</v>
      </c>
      <c r="Q4027" t="str">
        <f>I4027&amp;"-"&amp;K4027&amp;"-"&amp;L4027&amp;"-"&amp;J4027&amp;"-"&amp;M4027</f>
        <v>X2Pi-8.5-e-1-1</v>
      </c>
      <c r="R4027">
        <f>B4027+S4027</f>
        <v>23970.553350291</v>
      </c>
      <c r="S4027">
        <f>_xlfn.IFNA(VLOOKUP(Q4027,'MARVEL-X'!A$2:I$1400,7,FALSE),VLOOKUP(Q4027,MARVEL!A$2:J$1522,10,FALSE))</f>
        <v>3696.8137502909999</v>
      </c>
      <c r="T4027">
        <f>IF(P4027=P4026,R4027+T4026,R4027)</f>
        <v>47941.170465739</v>
      </c>
      <c r="U4027">
        <f>IF(P4027=P4026,1+U4026,1)</f>
        <v>2</v>
      </c>
      <c r="V4027" t="str">
        <f t="shared" si="62"/>
        <v/>
      </c>
      <c r="W4027" t="str">
        <f>IF(V4027="","",IF(ABS(V4027-R4027)&gt;W$1,ABS(V4027-R4027),""))</f>
        <v/>
      </c>
      <c r="X4027" t="str">
        <f>Y4027&amp;"-"&amp;Z4027&amp;"-"&amp;AC4027&amp;"-"&amp;AD4027&amp;"-"&amp;AG4027</f>
        <v>7.5-e-A-0-2.5</v>
      </c>
      <c r="Y4027">
        <f>F4027</f>
        <v>7.5</v>
      </c>
      <c r="Z4027" s="2" t="str">
        <f>G4027</f>
        <v>e</v>
      </c>
      <c r="AA4027">
        <f>_xlfn.IFNA(VLOOKUP(X4027,'duo-out'!A$2:Q$5000,5,FALSE),E4027+10*(H4027-1)+1+_xlfn.IFNA(VLOOKUP(D4027,states!A$2:C$10,3,FALSE),1))</f>
        <v>251</v>
      </c>
      <c r="AB4027" t="str">
        <f>IF(V4027="","",V4027)</f>
        <v/>
      </c>
      <c r="AC4027" s="2" t="str">
        <f>_xlfn.IFNA(VLOOKUP(D4027,states!A$2:C$10,2,FALSE),"XX")</f>
        <v>A</v>
      </c>
      <c r="AD4027">
        <f>E4027</f>
        <v>0</v>
      </c>
      <c r="AE4027">
        <f>_xlfn.IFNA(VLOOKUP(D4027,states!A$2:D$10,4,FALSE),0)</f>
        <v>2</v>
      </c>
      <c r="AF4027">
        <v>0.5</v>
      </c>
      <c r="AG4027">
        <f>IF(AE4027=0,AF4027,IF(AE4027=1,IF(F4027=0.5,0.5,IF(H4027=1,0.5,1.5)),IF(F4027=0.5,0.5,IF(H4027=1,2.5,1.5))))</f>
        <v>2.5</v>
      </c>
      <c r="AH4027" s="7">
        <f>IF(AC4027="XX",0,1/C4027^(1/5)*IF(E4027=0,100,1)/(E4027+1)^(1/4))</f>
        <v>198.37630713825109</v>
      </c>
    </row>
    <row r="4028" spans="1:34">
      <c r="A4028">
        <v>3862</v>
      </c>
      <c r="B4028" s="1">
        <v>20491.478500000001</v>
      </c>
      <c r="C4028" s="6">
        <v>2.5850000000000001E-2</v>
      </c>
      <c r="D4028" t="s">
        <v>3</v>
      </c>
      <c r="E4028">
        <v>0</v>
      </c>
      <c r="F4028">
        <v>7.5</v>
      </c>
      <c r="G4028" t="s">
        <v>1</v>
      </c>
      <c r="H4028">
        <v>1</v>
      </c>
      <c r="I4028" t="s">
        <v>0</v>
      </c>
      <c r="J4028">
        <v>1</v>
      </c>
      <c r="K4028">
        <v>7.5</v>
      </c>
      <c r="L4028" t="s">
        <v>2</v>
      </c>
      <c r="M4028">
        <v>1</v>
      </c>
      <c r="N4028" t="s">
        <v>3918</v>
      </c>
      <c r="O4028">
        <v>1</v>
      </c>
      <c r="P4028" t="str">
        <f>D4028&amp;"-"&amp;F4028&amp;"-"&amp;G4028&amp;"-"&amp;E4028&amp;"-"&amp;H4028</f>
        <v>A2Delta-7.5-e-0-1</v>
      </c>
      <c r="Q4028" t="str">
        <f>I4028&amp;"-"&amp;K4028&amp;"-"&amp;L4028&amp;"-"&amp;J4028&amp;"-"&amp;M4028</f>
        <v>X2Pi-7.5-f-1-1</v>
      </c>
      <c r="R4028">
        <f>B4028+S4028</f>
        <v>23970.562995896002</v>
      </c>
      <c r="S4028">
        <f>_xlfn.IFNA(VLOOKUP(Q4028,'MARVEL-X'!A$2:I$1400,7,FALSE),VLOOKUP(Q4028,MARVEL!A$2:J$1522,10,FALSE))</f>
        <v>3479.0844958960001</v>
      </c>
      <c r="T4028">
        <f>IF(P4028=P4027,R4028+T4027,R4028)</f>
        <v>71911.733461634998</v>
      </c>
      <c r="U4028">
        <f>IF(P4028=P4027,1+U4027,1)</f>
        <v>3</v>
      </c>
      <c r="V4028" t="str">
        <f t="shared" si="62"/>
        <v/>
      </c>
      <c r="W4028" t="str">
        <f>IF(V4028="","",IF(ABS(V4028-R4028)&gt;W$1,ABS(V4028-R4028),""))</f>
        <v/>
      </c>
      <c r="X4028" t="str">
        <f>Y4028&amp;"-"&amp;Z4028&amp;"-"&amp;AC4028&amp;"-"&amp;AD4028&amp;"-"&amp;AG4028</f>
        <v>7.5-e-A-0-2.5</v>
      </c>
      <c r="Y4028">
        <f>F4028</f>
        <v>7.5</v>
      </c>
      <c r="Z4028" s="2" t="str">
        <f>G4028</f>
        <v>e</v>
      </c>
      <c r="AA4028">
        <f>_xlfn.IFNA(VLOOKUP(X4028,'duo-out'!A$2:Q$5000,5,FALSE),E4028+10*(H4028-1)+1+_xlfn.IFNA(VLOOKUP(D4028,states!A$2:C$10,3,FALSE),1))</f>
        <v>251</v>
      </c>
      <c r="AB4028" t="str">
        <f>IF(V4028="","",V4028)</f>
        <v/>
      </c>
      <c r="AC4028" s="2" t="str">
        <f>_xlfn.IFNA(VLOOKUP(D4028,states!A$2:C$10,2,FALSE),"XX")</f>
        <v>A</v>
      </c>
      <c r="AD4028">
        <f>E4028</f>
        <v>0</v>
      </c>
      <c r="AE4028">
        <f>_xlfn.IFNA(VLOOKUP(D4028,states!A$2:D$10,4,FALSE),0)</f>
        <v>2</v>
      </c>
      <c r="AF4028">
        <v>0.5</v>
      </c>
      <c r="AG4028">
        <f>IF(AE4028=0,AF4028,IF(AE4028=1,IF(F4028=0.5,0.5,IF(H4028=1,0.5,1.5)),IF(F4028=0.5,0.5,IF(H4028=1,2.5,1.5))))</f>
        <v>2.5</v>
      </c>
      <c r="AH4028" s="7">
        <f>IF(AC4028="XX",0,1/C4028^(1/5)*IF(E4028=0,100,1)/(E4028+1)^(1/4))</f>
        <v>207.73414675741995</v>
      </c>
    </row>
    <row r="4029" spans="1:34">
      <c r="A4029">
        <v>3832</v>
      </c>
      <c r="B4029" s="1">
        <v>20679.012900000002</v>
      </c>
      <c r="C4029" s="6">
        <v>5.0000000000000001E-3</v>
      </c>
      <c r="D4029" t="s">
        <v>3</v>
      </c>
      <c r="E4029">
        <v>0</v>
      </c>
      <c r="F4029">
        <v>7.5</v>
      </c>
      <c r="G4029" t="s">
        <v>1</v>
      </c>
      <c r="H4029">
        <v>1</v>
      </c>
      <c r="I4029" t="s">
        <v>0</v>
      </c>
      <c r="J4029">
        <v>1</v>
      </c>
      <c r="K4029">
        <v>6.5</v>
      </c>
      <c r="L4029" t="s">
        <v>1</v>
      </c>
      <c r="M4029">
        <v>1</v>
      </c>
      <c r="N4029" t="s">
        <v>3888</v>
      </c>
      <c r="O4029">
        <v>1</v>
      </c>
      <c r="P4029" t="str">
        <f>D4029&amp;"-"&amp;F4029&amp;"-"&amp;G4029&amp;"-"&amp;E4029&amp;"-"&amp;H4029</f>
        <v>A2Delta-7.5-e-0-1</v>
      </c>
      <c r="Q4029" t="str">
        <f>I4029&amp;"-"&amp;K4029&amp;"-"&amp;L4029&amp;"-"&amp;J4029&amp;"-"&amp;M4029</f>
        <v>X2Pi-6.5-e-1-1</v>
      </c>
      <c r="R4029">
        <f>B4029+S4029</f>
        <v>23970.584273651002</v>
      </c>
      <c r="S4029">
        <f>_xlfn.IFNA(VLOOKUP(Q4029,'MARVEL-X'!A$2:I$1400,7,FALSE),VLOOKUP(Q4029,MARVEL!A$2:J$1522,10,FALSE))</f>
        <v>3291.5713736510002</v>
      </c>
      <c r="T4029">
        <f>IF(P4029=P4028,R4029+T4028,R4029)</f>
        <v>95882.317735285993</v>
      </c>
      <c r="U4029">
        <f>IF(P4029=P4028,1+U4028,1)</f>
        <v>4</v>
      </c>
      <c r="V4029" t="str">
        <f t="shared" si="62"/>
        <v/>
      </c>
      <c r="W4029" t="str">
        <f>IF(V4029="","",IF(ABS(V4029-R4029)&gt;W$1,ABS(V4029-R4029),""))</f>
        <v/>
      </c>
      <c r="X4029" t="str">
        <f>Y4029&amp;"-"&amp;Z4029&amp;"-"&amp;AC4029&amp;"-"&amp;AD4029&amp;"-"&amp;AG4029</f>
        <v>7.5-e-A-0-2.5</v>
      </c>
      <c r="Y4029">
        <f>F4029</f>
        <v>7.5</v>
      </c>
      <c r="Z4029" s="2" t="str">
        <f>G4029</f>
        <v>e</v>
      </c>
      <c r="AA4029">
        <f>_xlfn.IFNA(VLOOKUP(X4029,'duo-out'!A$2:Q$5000,5,FALSE),E4029+10*(H4029-1)+1+_xlfn.IFNA(VLOOKUP(D4029,states!A$2:C$10,3,FALSE),1))</f>
        <v>251</v>
      </c>
      <c r="AB4029" t="str">
        <f>IF(V4029="","",V4029)</f>
        <v/>
      </c>
      <c r="AC4029" s="2" t="str">
        <f>_xlfn.IFNA(VLOOKUP(D4029,states!A$2:C$10,2,FALSE),"XX")</f>
        <v>A</v>
      </c>
      <c r="AD4029">
        <f>E4029</f>
        <v>0</v>
      </c>
      <c r="AE4029">
        <f>_xlfn.IFNA(VLOOKUP(D4029,states!A$2:D$10,4,FALSE),0)</f>
        <v>2</v>
      </c>
      <c r="AF4029">
        <v>0.5</v>
      </c>
      <c r="AG4029">
        <f>IF(AE4029=0,AF4029,IF(AE4029=1,IF(F4029=0.5,0.5,IF(H4029=1,0.5,1.5)),IF(F4029=0.5,0.5,IF(H4029=1,2.5,1.5))))</f>
        <v>2.5</v>
      </c>
      <c r="AH4029" s="7">
        <f>IF(AC4029="XX",0,1/C4029^(1/5)*IF(E4029=0,100,1)/(E4029+1)^(1/4))</f>
        <v>288.53998118144267</v>
      </c>
    </row>
    <row r="4030" spans="1:34">
      <c r="A4030">
        <v>3148</v>
      </c>
      <c r="B4030" s="1">
        <v>23389.688699999999</v>
      </c>
      <c r="C4030" s="6">
        <v>0.01</v>
      </c>
      <c r="D4030" t="s">
        <v>3</v>
      </c>
      <c r="E4030">
        <v>0</v>
      </c>
      <c r="F4030">
        <v>7.5</v>
      </c>
      <c r="G4030" t="s">
        <v>1</v>
      </c>
      <c r="H4030">
        <v>1</v>
      </c>
      <c r="I4030" t="s">
        <v>0</v>
      </c>
      <c r="J4030">
        <v>0</v>
      </c>
      <c r="K4030">
        <v>6.5</v>
      </c>
      <c r="L4030" t="s">
        <v>1</v>
      </c>
      <c r="M4030">
        <v>1</v>
      </c>
      <c r="N4030" t="s">
        <v>3204</v>
      </c>
      <c r="O4030">
        <v>1</v>
      </c>
      <c r="P4030" t="str">
        <f>D4030&amp;"-"&amp;F4030&amp;"-"&amp;G4030&amp;"-"&amp;E4030&amp;"-"&amp;H4030</f>
        <v>A2Delta-7.5-e-0-1</v>
      </c>
      <c r="Q4030" t="str">
        <f>I4030&amp;"-"&amp;K4030&amp;"-"&amp;L4030&amp;"-"&amp;J4030&amp;"-"&amp;M4030</f>
        <v>X2Pi-6.5-e-0-1</v>
      </c>
      <c r="R4030">
        <f>B4030+S4030</f>
        <v>23970.585748014997</v>
      </c>
      <c r="S4030">
        <f>_xlfn.IFNA(VLOOKUP(Q4030,'MARVEL-X'!A$2:I$1400,7,FALSE),VLOOKUP(Q4030,MARVEL!A$2:J$1522,10,FALSE))</f>
        <v>580.897048015</v>
      </c>
      <c r="T4030">
        <f>IF(P4030=P4029,R4030+T4029,R4030)</f>
        <v>119852.90348330099</v>
      </c>
      <c r="U4030">
        <f>IF(P4030=P4029,1+U4029,1)</f>
        <v>5</v>
      </c>
      <c r="V4030" t="str">
        <f t="shared" si="62"/>
        <v/>
      </c>
      <c r="W4030" t="str">
        <f>IF(V4030="","",IF(ABS(V4030-R4030)&gt;W$1,ABS(V4030-R4030),""))</f>
        <v/>
      </c>
      <c r="X4030" t="str">
        <f>Y4030&amp;"-"&amp;Z4030&amp;"-"&amp;AC4030&amp;"-"&amp;AD4030&amp;"-"&amp;AG4030</f>
        <v>7.5-e-A-0-2.5</v>
      </c>
      <c r="Y4030">
        <f>F4030</f>
        <v>7.5</v>
      </c>
      <c r="Z4030" s="2" t="str">
        <f>G4030</f>
        <v>e</v>
      </c>
      <c r="AA4030">
        <f>_xlfn.IFNA(VLOOKUP(X4030,'duo-out'!A$2:Q$5000,5,FALSE),E4030+10*(H4030-1)+1+_xlfn.IFNA(VLOOKUP(D4030,states!A$2:C$10,3,FALSE),1))</f>
        <v>251</v>
      </c>
      <c r="AB4030" t="str">
        <f>IF(V4030="","",V4030)</f>
        <v/>
      </c>
      <c r="AC4030" s="2" t="str">
        <f>_xlfn.IFNA(VLOOKUP(D4030,states!A$2:C$10,2,FALSE),"XX")</f>
        <v>A</v>
      </c>
      <c r="AD4030">
        <f>E4030</f>
        <v>0</v>
      </c>
      <c r="AE4030">
        <f>_xlfn.IFNA(VLOOKUP(D4030,states!A$2:D$10,4,FALSE),0)</f>
        <v>2</v>
      </c>
      <c r="AF4030">
        <v>0.5</v>
      </c>
      <c r="AG4030">
        <f>IF(AE4030=0,AF4030,IF(AE4030=1,IF(F4030=0.5,0.5,IF(H4030=1,0.5,1.5)),IF(F4030=0.5,0.5,IF(H4030=1,2.5,1.5))))</f>
        <v>2.5</v>
      </c>
      <c r="AH4030" s="7">
        <f>IF(AC4030="XX",0,1/C4030^(1/5)*IF(E4030=0,100,1)/(E4030+1)^(1/4))</f>
        <v>251.188643150958</v>
      </c>
    </row>
    <row r="4031" spans="1:34">
      <c r="A4031">
        <v>3242</v>
      </c>
      <c r="B4031" s="1">
        <v>22968.592199999999</v>
      </c>
      <c r="C4031" s="6">
        <v>5.0000000000000001E-3</v>
      </c>
      <c r="D4031" t="s">
        <v>3</v>
      </c>
      <c r="E4031">
        <v>0</v>
      </c>
      <c r="F4031">
        <v>7.5</v>
      </c>
      <c r="G4031" t="s">
        <v>1</v>
      </c>
      <c r="H4031">
        <v>1</v>
      </c>
      <c r="I4031" t="s">
        <v>0</v>
      </c>
      <c r="J4031">
        <v>0</v>
      </c>
      <c r="K4031">
        <v>8.5</v>
      </c>
      <c r="L4031" t="s">
        <v>1</v>
      </c>
      <c r="M4031">
        <v>1</v>
      </c>
      <c r="N4031" t="s">
        <v>3298</v>
      </c>
      <c r="O4031">
        <v>1</v>
      </c>
      <c r="P4031" t="str">
        <f>D4031&amp;"-"&amp;F4031&amp;"-"&amp;G4031&amp;"-"&amp;E4031&amp;"-"&amp;H4031</f>
        <v>A2Delta-7.5-e-0-1</v>
      </c>
      <c r="Q4031" t="str">
        <f>I4031&amp;"-"&amp;K4031&amp;"-"&amp;L4031&amp;"-"&amp;J4031&amp;"-"&amp;M4031</f>
        <v>X2Pi-8.5-e-0-1</v>
      </c>
      <c r="R4031">
        <f>B4031+S4031</f>
        <v>23970.582253335</v>
      </c>
      <c r="S4031">
        <f>_xlfn.IFNA(VLOOKUP(Q4031,'MARVEL-X'!A$2:I$1400,7,FALSE),VLOOKUP(Q4031,MARVEL!A$2:J$1522,10,FALSE))</f>
        <v>1001.990053335</v>
      </c>
      <c r="T4031">
        <f>IF(P4031=P4030,R4031+T4030,R4031)</f>
        <v>143823.48573663598</v>
      </c>
      <c r="U4031">
        <f>IF(P4031=P4030,1+U4030,1)</f>
        <v>6</v>
      </c>
      <c r="V4031" t="str">
        <f t="shared" si="62"/>
        <v/>
      </c>
      <c r="W4031" t="str">
        <f>IF(V4031="","",IF(ABS(V4031-R4031)&gt;W$1,ABS(V4031-R4031),""))</f>
        <v/>
      </c>
      <c r="X4031" t="str">
        <f>Y4031&amp;"-"&amp;Z4031&amp;"-"&amp;AC4031&amp;"-"&amp;AD4031&amp;"-"&amp;AG4031</f>
        <v>7.5-e-A-0-2.5</v>
      </c>
      <c r="Y4031">
        <f>F4031</f>
        <v>7.5</v>
      </c>
      <c r="Z4031" s="2" t="str">
        <f>G4031</f>
        <v>e</v>
      </c>
      <c r="AA4031">
        <f>_xlfn.IFNA(VLOOKUP(X4031,'duo-out'!A$2:Q$5000,5,FALSE),E4031+10*(H4031-1)+1+_xlfn.IFNA(VLOOKUP(D4031,states!A$2:C$10,3,FALSE),1))</f>
        <v>251</v>
      </c>
      <c r="AB4031" t="str">
        <f>IF(V4031="","",V4031)</f>
        <v/>
      </c>
      <c r="AC4031" s="2" t="str">
        <f>_xlfn.IFNA(VLOOKUP(D4031,states!A$2:C$10,2,FALSE),"XX")</f>
        <v>A</v>
      </c>
      <c r="AD4031">
        <f>E4031</f>
        <v>0</v>
      </c>
      <c r="AE4031">
        <f>_xlfn.IFNA(VLOOKUP(D4031,states!A$2:D$10,4,FALSE),0)</f>
        <v>2</v>
      </c>
      <c r="AF4031">
        <v>0.5</v>
      </c>
      <c r="AG4031">
        <f>IF(AE4031=0,AF4031,IF(AE4031=1,IF(F4031=0.5,0.5,IF(H4031=1,0.5,1.5)),IF(F4031=0.5,0.5,IF(H4031=1,2.5,1.5))))</f>
        <v>2.5</v>
      </c>
      <c r="AH4031" s="7">
        <f>IF(AC4031="XX",0,1/C4031^(1/5)*IF(E4031=0,100,1)/(E4031+1)^(1/4))</f>
        <v>288.53998118144267</v>
      </c>
    </row>
    <row r="4032" spans="1:34">
      <c r="A4032">
        <v>2664</v>
      </c>
      <c r="B4032" s="1">
        <v>23389.684399999998</v>
      </c>
      <c r="C4032" s="6">
        <v>5.0000000000000001E-3</v>
      </c>
      <c r="D4032" t="s">
        <v>3</v>
      </c>
      <c r="E4032">
        <v>0</v>
      </c>
      <c r="F4032">
        <v>7.5</v>
      </c>
      <c r="G4032" t="s">
        <v>1</v>
      </c>
      <c r="H4032">
        <v>1</v>
      </c>
      <c r="I4032" t="s">
        <v>0</v>
      </c>
      <c r="J4032">
        <v>0</v>
      </c>
      <c r="K4032">
        <v>6.5</v>
      </c>
      <c r="L4032" t="s">
        <v>1</v>
      </c>
      <c r="M4032">
        <v>1</v>
      </c>
      <c r="N4032" t="s">
        <v>2720</v>
      </c>
      <c r="O4032">
        <v>1</v>
      </c>
      <c r="P4032" t="str">
        <f>D4032&amp;"-"&amp;F4032&amp;"-"&amp;G4032&amp;"-"&amp;E4032&amp;"-"&amp;H4032</f>
        <v>A2Delta-7.5-e-0-1</v>
      </c>
      <c r="Q4032" t="str">
        <f>I4032&amp;"-"&amp;K4032&amp;"-"&amp;L4032&amp;"-"&amp;J4032&amp;"-"&amp;M4032</f>
        <v>X2Pi-6.5-e-0-1</v>
      </c>
      <c r="R4032">
        <f>B4032+S4032</f>
        <v>23970.581448014997</v>
      </c>
      <c r="S4032">
        <f>_xlfn.IFNA(VLOOKUP(Q4032,'MARVEL-X'!A$2:I$1400,7,FALSE),VLOOKUP(Q4032,MARVEL!A$2:J$1522,10,FALSE))</f>
        <v>580.897048015</v>
      </c>
      <c r="T4032">
        <f>IF(P4032=P4031,R4032+T4031,R4032)</f>
        <v>167794.06718465098</v>
      </c>
      <c r="U4032">
        <f>IF(P4032=P4031,1+U4031,1)</f>
        <v>7</v>
      </c>
      <c r="V4032" t="str">
        <f t="shared" si="62"/>
        <v/>
      </c>
      <c r="W4032" t="str">
        <f>IF(V4032="","",IF(ABS(V4032-R4032)&gt;W$1,ABS(V4032-R4032),""))</f>
        <v/>
      </c>
      <c r="X4032" t="str">
        <f>Y4032&amp;"-"&amp;Z4032&amp;"-"&amp;AC4032&amp;"-"&amp;AD4032&amp;"-"&amp;AG4032</f>
        <v>7.5-e-A-0-2.5</v>
      </c>
      <c r="Y4032">
        <f>F4032</f>
        <v>7.5</v>
      </c>
      <c r="Z4032" s="2" t="str">
        <f>G4032</f>
        <v>e</v>
      </c>
      <c r="AA4032">
        <f>_xlfn.IFNA(VLOOKUP(X4032,'duo-out'!A$2:Q$5000,5,FALSE),E4032+10*(H4032-1)+1+_xlfn.IFNA(VLOOKUP(D4032,states!A$2:C$10,3,FALSE),1))</f>
        <v>251</v>
      </c>
      <c r="AB4032" t="str">
        <f>IF(V4032="","",V4032)</f>
        <v/>
      </c>
      <c r="AC4032" s="2" t="str">
        <f>_xlfn.IFNA(VLOOKUP(D4032,states!A$2:C$10,2,FALSE),"XX")</f>
        <v>A</v>
      </c>
      <c r="AD4032">
        <f>E4032</f>
        <v>0</v>
      </c>
      <c r="AE4032">
        <f>_xlfn.IFNA(VLOOKUP(D4032,states!A$2:D$10,4,FALSE),0)</f>
        <v>2</v>
      </c>
      <c r="AF4032">
        <v>0.5</v>
      </c>
      <c r="AG4032">
        <f>IF(AE4032=0,AF4032,IF(AE4032=1,IF(F4032=0.5,0.5,IF(H4032=1,0.5,1.5)),IF(F4032=0.5,0.5,IF(H4032=1,2.5,1.5))))</f>
        <v>2.5</v>
      </c>
      <c r="AH4032" s="7">
        <f>IF(AC4032="XX",0,1/C4032^(1/5)*IF(E4032=0,100,1)/(E4032+1)^(1/4))</f>
        <v>288.53998118144267</v>
      </c>
    </row>
    <row r="4033" spans="1:34">
      <c r="A4033">
        <v>2643</v>
      </c>
      <c r="B4033" s="1">
        <v>23194.844300000001</v>
      </c>
      <c r="C4033" s="6">
        <v>5.0000000000000001E-3</v>
      </c>
      <c r="D4033" t="s">
        <v>3</v>
      </c>
      <c r="E4033">
        <v>0</v>
      </c>
      <c r="F4033">
        <v>7.5</v>
      </c>
      <c r="G4033" t="s">
        <v>1</v>
      </c>
      <c r="H4033">
        <v>1</v>
      </c>
      <c r="I4033" t="s">
        <v>0</v>
      </c>
      <c r="J4033">
        <v>0</v>
      </c>
      <c r="K4033">
        <v>7.5</v>
      </c>
      <c r="L4033" t="s">
        <v>2</v>
      </c>
      <c r="M4033">
        <v>1</v>
      </c>
      <c r="N4033" t="s">
        <v>2699</v>
      </c>
      <c r="O4033">
        <v>1</v>
      </c>
      <c r="P4033" t="str">
        <f>D4033&amp;"-"&amp;F4033&amp;"-"&amp;G4033&amp;"-"&amp;E4033&amp;"-"&amp;H4033</f>
        <v>A2Delta-7.5-e-0-1</v>
      </c>
      <c r="Q4033" t="str">
        <f>I4033&amp;"-"&amp;K4033&amp;"-"&amp;L4033&amp;"-"&amp;J4033&amp;"-"&amp;M4033</f>
        <v>X2Pi-7.5-f-0-1</v>
      </c>
      <c r="R4033">
        <f>B4033+S4033</f>
        <v>23970.585315447999</v>
      </c>
      <c r="S4033">
        <f>_xlfn.IFNA(VLOOKUP(Q4033,'MARVEL-X'!A$2:I$1400,7,FALSE),VLOOKUP(Q4033,MARVEL!A$2:J$1522,10,FALSE))</f>
        <v>775.74101544799998</v>
      </c>
      <c r="T4033">
        <f>IF(P4033=P4032,R4033+T4032,R4033)</f>
        <v>191764.65250009898</v>
      </c>
      <c r="U4033">
        <f>IF(P4033=P4032,1+U4032,1)</f>
        <v>8</v>
      </c>
      <c r="V4033" t="str">
        <f t="shared" si="62"/>
        <v/>
      </c>
      <c r="W4033" t="str">
        <f>IF(V4033="","",IF(ABS(V4033-R4033)&gt;W$1,ABS(V4033-R4033),""))</f>
        <v/>
      </c>
      <c r="X4033" t="str">
        <f>Y4033&amp;"-"&amp;Z4033&amp;"-"&amp;AC4033&amp;"-"&amp;AD4033&amp;"-"&amp;AG4033</f>
        <v>7.5-e-A-0-2.5</v>
      </c>
      <c r="Y4033">
        <f>F4033</f>
        <v>7.5</v>
      </c>
      <c r="Z4033" s="2" t="str">
        <f>G4033</f>
        <v>e</v>
      </c>
      <c r="AA4033">
        <f>_xlfn.IFNA(VLOOKUP(X4033,'duo-out'!A$2:Q$5000,5,FALSE),E4033+10*(H4033-1)+1+_xlfn.IFNA(VLOOKUP(D4033,states!A$2:C$10,3,FALSE),1))</f>
        <v>251</v>
      </c>
      <c r="AB4033" t="str">
        <f>IF(V4033="","",V4033)</f>
        <v/>
      </c>
      <c r="AC4033" s="2" t="str">
        <f>_xlfn.IFNA(VLOOKUP(D4033,states!A$2:C$10,2,FALSE),"XX")</f>
        <v>A</v>
      </c>
      <c r="AD4033">
        <f>E4033</f>
        <v>0</v>
      </c>
      <c r="AE4033">
        <f>_xlfn.IFNA(VLOOKUP(D4033,states!A$2:D$10,4,FALSE),0)</f>
        <v>2</v>
      </c>
      <c r="AF4033">
        <v>0.5</v>
      </c>
      <c r="AG4033">
        <f>IF(AE4033=0,AF4033,IF(AE4033=1,IF(F4033=0.5,0.5,IF(H4033=1,0.5,1.5)),IF(F4033=0.5,0.5,IF(H4033=1,2.5,1.5))))</f>
        <v>2.5</v>
      </c>
      <c r="AH4033" s="7">
        <f>IF(AC4033="XX",0,1/C4033^(1/5)*IF(E4033=0,100,1)/(E4033+1)^(1/4))</f>
        <v>288.53998118144267</v>
      </c>
    </row>
    <row r="4034" spans="1:34">
      <c r="A4034">
        <v>2703</v>
      </c>
      <c r="B4034" s="1">
        <v>22968.603200000001</v>
      </c>
      <c r="C4034" s="6">
        <v>9.724E-3</v>
      </c>
      <c r="D4034" t="s">
        <v>3</v>
      </c>
      <c r="E4034">
        <v>0</v>
      </c>
      <c r="F4034">
        <v>7.5</v>
      </c>
      <c r="G4034" t="s">
        <v>1</v>
      </c>
      <c r="H4034">
        <v>1</v>
      </c>
      <c r="I4034" t="s">
        <v>0</v>
      </c>
      <c r="J4034">
        <v>0</v>
      </c>
      <c r="K4034">
        <v>8.5</v>
      </c>
      <c r="L4034" t="s">
        <v>1</v>
      </c>
      <c r="M4034">
        <v>1</v>
      </c>
      <c r="N4034" t="s">
        <v>2759</v>
      </c>
      <c r="O4034">
        <v>1</v>
      </c>
      <c r="P4034" t="str">
        <f>D4034&amp;"-"&amp;F4034&amp;"-"&amp;G4034&amp;"-"&amp;E4034&amp;"-"&amp;H4034</f>
        <v>A2Delta-7.5-e-0-1</v>
      </c>
      <c r="Q4034" t="str">
        <f>I4034&amp;"-"&amp;K4034&amp;"-"&amp;L4034&amp;"-"&amp;J4034&amp;"-"&amp;M4034</f>
        <v>X2Pi-8.5-e-0-1</v>
      </c>
      <c r="R4034">
        <f>B4034+S4034</f>
        <v>23970.593253335002</v>
      </c>
      <c r="S4034">
        <f>_xlfn.IFNA(VLOOKUP(Q4034,'MARVEL-X'!A$2:I$1400,7,FALSE),VLOOKUP(Q4034,MARVEL!A$2:J$1522,10,FALSE))</f>
        <v>1001.990053335</v>
      </c>
      <c r="T4034">
        <f>IF(P4034=P4033,R4034+T4033,R4034)</f>
        <v>215735.24575343399</v>
      </c>
      <c r="U4034">
        <f>IF(P4034=P4033,1+U4033,1)</f>
        <v>9</v>
      </c>
      <c r="V4034" t="str">
        <f t="shared" si="62"/>
        <v/>
      </c>
      <c r="W4034" t="str">
        <f>IF(V4034="","",IF(ABS(V4034-R4034)&gt;W$1,ABS(V4034-R4034),""))</f>
        <v/>
      </c>
      <c r="X4034" t="str">
        <f>Y4034&amp;"-"&amp;Z4034&amp;"-"&amp;AC4034&amp;"-"&amp;AD4034&amp;"-"&amp;AG4034</f>
        <v>7.5-e-A-0-2.5</v>
      </c>
      <c r="Y4034">
        <f>F4034</f>
        <v>7.5</v>
      </c>
      <c r="Z4034" s="2" t="str">
        <f>G4034</f>
        <v>e</v>
      </c>
      <c r="AA4034">
        <f>_xlfn.IFNA(VLOOKUP(X4034,'duo-out'!A$2:Q$5000,5,FALSE),E4034+10*(H4034-1)+1+_xlfn.IFNA(VLOOKUP(D4034,states!A$2:C$10,3,FALSE),1))</f>
        <v>251</v>
      </c>
      <c r="AB4034" t="str">
        <f>IF(V4034="","",V4034)</f>
        <v/>
      </c>
      <c r="AC4034" s="2" t="str">
        <f>_xlfn.IFNA(VLOOKUP(D4034,states!A$2:C$10,2,FALSE),"XX")</f>
        <v>A</v>
      </c>
      <c r="AD4034">
        <f>E4034</f>
        <v>0</v>
      </c>
      <c r="AE4034">
        <f>_xlfn.IFNA(VLOOKUP(D4034,states!A$2:D$10,4,FALSE),0)</f>
        <v>2</v>
      </c>
      <c r="AF4034">
        <v>0.5</v>
      </c>
      <c r="AG4034">
        <f>IF(AE4034=0,AF4034,IF(AE4034=1,IF(F4034=0.5,0.5,IF(H4034=1,0.5,1.5)),IF(F4034=0.5,0.5,IF(H4034=1,2.5,1.5))))</f>
        <v>2.5</v>
      </c>
      <c r="AH4034" s="7">
        <f>IF(AC4034="XX",0,1/C4034^(1/5)*IF(E4034=0,100,1)/(E4034+1)^(1/4))</f>
        <v>252.59864116149413</v>
      </c>
    </row>
    <row r="4035" spans="1:34">
      <c r="A4035">
        <v>5329</v>
      </c>
      <c r="B4035" s="1">
        <v>23194.877</v>
      </c>
      <c r="C4035" s="6">
        <v>0.05</v>
      </c>
      <c r="D4035" t="s">
        <v>3</v>
      </c>
      <c r="E4035">
        <v>0</v>
      </c>
      <c r="F4035">
        <v>7.5</v>
      </c>
      <c r="G4035" t="s">
        <v>1</v>
      </c>
      <c r="H4035">
        <v>1</v>
      </c>
      <c r="I4035" t="s">
        <v>0</v>
      </c>
      <c r="J4035">
        <v>0</v>
      </c>
      <c r="K4035">
        <v>7.5</v>
      </c>
      <c r="L4035" t="s">
        <v>2</v>
      </c>
      <c r="M4035">
        <v>1</v>
      </c>
      <c r="N4035" t="s">
        <v>5385</v>
      </c>
      <c r="O4035">
        <v>1</v>
      </c>
      <c r="P4035" t="str">
        <f>D4035&amp;"-"&amp;F4035&amp;"-"&amp;G4035&amp;"-"&amp;E4035&amp;"-"&amp;H4035</f>
        <v>A2Delta-7.5-e-0-1</v>
      </c>
      <c r="Q4035" t="str">
        <f>I4035&amp;"-"&amp;K4035&amp;"-"&amp;L4035&amp;"-"&amp;J4035&amp;"-"&amp;M4035</f>
        <v>X2Pi-7.5-f-0-1</v>
      </c>
      <c r="R4035">
        <f>B4035+S4035</f>
        <v>23970.618015447999</v>
      </c>
      <c r="S4035">
        <f>_xlfn.IFNA(VLOOKUP(Q4035,'MARVEL-X'!A$2:I$1400,7,FALSE),VLOOKUP(Q4035,MARVEL!A$2:J$1522,10,FALSE))</f>
        <v>775.74101544799998</v>
      </c>
      <c r="T4035">
        <f>IF(P4035=P4034,R4035+T4034,R4035)</f>
        <v>239705.863768882</v>
      </c>
      <c r="U4035">
        <f>IF(P4035=P4034,1+U4034,1)</f>
        <v>10</v>
      </c>
      <c r="V4035" t="str">
        <f t="shared" ref="V4035:V4098" si="63">IF(P4035=P4036,"",T4035/U4035)</f>
        <v/>
      </c>
      <c r="W4035" t="str">
        <f>IF(V4035="","",IF(ABS(V4035-R4035)&gt;W$1,ABS(V4035-R4035),""))</f>
        <v/>
      </c>
      <c r="X4035" t="str">
        <f>Y4035&amp;"-"&amp;Z4035&amp;"-"&amp;AC4035&amp;"-"&amp;AD4035&amp;"-"&amp;AG4035</f>
        <v>7.5-e-A-0-2.5</v>
      </c>
      <c r="Y4035">
        <f>F4035</f>
        <v>7.5</v>
      </c>
      <c r="Z4035" s="2" t="str">
        <f>G4035</f>
        <v>e</v>
      </c>
      <c r="AA4035">
        <f>_xlfn.IFNA(VLOOKUP(X4035,'duo-out'!A$2:Q$5000,5,FALSE),E4035+10*(H4035-1)+1+_xlfn.IFNA(VLOOKUP(D4035,states!A$2:C$10,3,FALSE),1))</f>
        <v>251</v>
      </c>
      <c r="AB4035" t="str">
        <f>IF(V4035="","",V4035)</f>
        <v/>
      </c>
      <c r="AC4035" s="2" t="str">
        <f>_xlfn.IFNA(VLOOKUP(D4035,states!A$2:C$10,2,FALSE),"XX")</f>
        <v>A</v>
      </c>
      <c r="AD4035">
        <f>E4035</f>
        <v>0</v>
      </c>
      <c r="AE4035">
        <f>_xlfn.IFNA(VLOOKUP(D4035,states!A$2:D$10,4,FALSE),0)</f>
        <v>2</v>
      </c>
      <c r="AF4035">
        <v>0.5</v>
      </c>
      <c r="AG4035">
        <f>IF(AE4035=0,AF4035,IF(AE4035=1,IF(F4035=0.5,0.5,IF(H4035=1,0.5,1.5)),IF(F4035=0.5,0.5,IF(H4035=1,2.5,1.5))))</f>
        <v>2.5</v>
      </c>
      <c r="AH4035" s="7">
        <f>IF(AC4035="XX",0,1/C4035^(1/5)*IF(E4035=0,100,1)/(E4035+1)^(1/4))</f>
        <v>182.05642030260799</v>
      </c>
    </row>
    <row r="4036" spans="1:34">
      <c r="A4036">
        <v>5266</v>
      </c>
      <c r="B4036" s="1">
        <v>23389.673999999999</v>
      </c>
      <c r="C4036" s="6">
        <v>0.05</v>
      </c>
      <c r="D4036" t="s">
        <v>3</v>
      </c>
      <c r="E4036">
        <v>0</v>
      </c>
      <c r="F4036">
        <v>7.5</v>
      </c>
      <c r="G4036" t="s">
        <v>1</v>
      </c>
      <c r="H4036">
        <v>1</v>
      </c>
      <c r="I4036" t="s">
        <v>0</v>
      </c>
      <c r="J4036">
        <v>0</v>
      </c>
      <c r="K4036">
        <v>6.5</v>
      </c>
      <c r="L4036" t="s">
        <v>1</v>
      </c>
      <c r="M4036">
        <v>1</v>
      </c>
      <c r="N4036" t="s">
        <v>5322</v>
      </c>
      <c r="O4036">
        <v>1</v>
      </c>
      <c r="P4036" t="str">
        <f>D4036&amp;"-"&amp;F4036&amp;"-"&amp;G4036&amp;"-"&amp;E4036&amp;"-"&amp;H4036</f>
        <v>A2Delta-7.5-e-0-1</v>
      </c>
      <c r="Q4036" t="str">
        <f>I4036&amp;"-"&amp;K4036&amp;"-"&amp;L4036&amp;"-"&amp;J4036&amp;"-"&amp;M4036</f>
        <v>X2Pi-6.5-e-0-1</v>
      </c>
      <c r="R4036">
        <f>B4036+S4036</f>
        <v>23970.571048014997</v>
      </c>
      <c r="S4036">
        <f>_xlfn.IFNA(VLOOKUP(Q4036,'MARVEL-X'!A$2:I$1400,7,FALSE),VLOOKUP(Q4036,MARVEL!A$2:J$1522,10,FALSE))</f>
        <v>580.897048015</v>
      </c>
      <c r="T4036">
        <f>IF(P4036=P4035,R4036+T4035,R4036)</f>
        <v>263676.43481689697</v>
      </c>
      <c r="U4036">
        <f>IF(P4036=P4035,1+U4035,1)</f>
        <v>11</v>
      </c>
      <c r="V4036" t="str">
        <f t="shared" si="63"/>
        <v/>
      </c>
      <c r="W4036" t="str">
        <f>IF(V4036="","",IF(ABS(V4036-R4036)&gt;W$1,ABS(V4036-R4036),""))</f>
        <v/>
      </c>
      <c r="X4036" t="str">
        <f>Y4036&amp;"-"&amp;Z4036&amp;"-"&amp;AC4036&amp;"-"&amp;AD4036&amp;"-"&amp;AG4036</f>
        <v>7.5-e-A-0-2.5</v>
      </c>
      <c r="Y4036">
        <f>F4036</f>
        <v>7.5</v>
      </c>
      <c r="Z4036" s="2" t="str">
        <f>G4036</f>
        <v>e</v>
      </c>
      <c r="AA4036">
        <f>_xlfn.IFNA(VLOOKUP(X4036,'duo-out'!A$2:Q$5000,5,FALSE),E4036+10*(H4036-1)+1+_xlfn.IFNA(VLOOKUP(D4036,states!A$2:C$10,3,FALSE),1))</f>
        <v>251</v>
      </c>
      <c r="AB4036" t="str">
        <f>IF(V4036="","",V4036)</f>
        <v/>
      </c>
      <c r="AC4036" s="2" t="str">
        <f>_xlfn.IFNA(VLOOKUP(D4036,states!A$2:C$10,2,FALSE),"XX")</f>
        <v>A</v>
      </c>
      <c r="AD4036">
        <f>E4036</f>
        <v>0</v>
      </c>
      <c r="AE4036">
        <f>_xlfn.IFNA(VLOOKUP(D4036,states!A$2:D$10,4,FALSE),0)</f>
        <v>2</v>
      </c>
      <c r="AF4036">
        <v>0.5</v>
      </c>
      <c r="AG4036">
        <f>IF(AE4036=0,AF4036,IF(AE4036=1,IF(F4036=0.5,0.5,IF(H4036=1,0.5,1.5)),IF(F4036=0.5,0.5,IF(H4036=1,2.5,1.5))))</f>
        <v>2.5</v>
      </c>
      <c r="AH4036" s="7">
        <f>IF(AC4036="XX",0,1/C4036^(1/5)*IF(E4036=0,100,1)/(E4036+1)^(1/4))</f>
        <v>182.05642030260799</v>
      </c>
    </row>
    <row r="4037" spans="1:34">
      <c r="A4037">
        <v>4170</v>
      </c>
      <c r="B4037" s="1">
        <v>23194.843700000001</v>
      </c>
      <c r="C4037" s="6">
        <v>1E-3</v>
      </c>
      <c r="D4037" t="s">
        <v>3</v>
      </c>
      <c r="E4037">
        <v>0</v>
      </c>
      <c r="F4037">
        <v>7.5</v>
      </c>
      <c r="G4037" t="s">
        <v>1</v>
      </c>
      <c r="H4037">
        <v>1</v>
      </c>
      <c r="I4037" t="s">
        <v>0</v>
      </c>
      <c r="J4037">
        <v>0</v>
      </c>
      <c r="K4037">
        <v>7.5</v>
      </c>
      <c r="L4037" t="s">
        <v>2</v>
      </c>
      <c r="M4037">
        <v>1</v>
      </c>
      <c r="N4037" t="s">
        <v>4226</v>
      </c>
      <c r="O4037">
        <v>1</v>
      </c>
      <c r="P4037" t="str">
        <f>D4037&amp;"-"&amp;F4037&amp;"-"&amp;G4037&amp;"-"&amp;E4037&amp;"-"&amp;H4037</f>
        <v>A2Delta-7.5-e-0-1</v>
      </c>
      <c r="Q4037" t="str">
        <f>I4037&amp;"-"&amp;K4037&amp;"-"&amp;L4037&amp;"-"&amp;J4037&amp;"-"&amp;M4037</f>
        <v>X2Pi-7.5-f-0-1</v>
      </c>
      <c r="R4037">
        <f>B4037+S4037</f>
        <v>23970.584715448</v>
      </c>
      <c r="S4037">
        <f>_xlfn.IFNA(VLOOKUP(Q4037,'MARVEL-X'!A$2:I$1400,7,FALSE),VLOOKUP(Q4037,MARVEL!A$2:J$1522,10,FALSE))</f>
        <v>775.74101544799998</v>
      </c>
      <c r="T4037">
        <f>IF(P4037=P4036,R4037+T4036,R4037)</f>
        <v>287647.019532345</v>
      </c>
      <c r="U4037">
        <f>IF(P4037=P4036,1+U4036,1)</f>
        <v>12</v>
      </c>
      <c r="V4037" t="str">
        <f t="shared" si="63"/>
        <v/>
      </c>
      <c r="W4037" t="str">
        <f>IF(V4037="","",IF(ABS(V4037-R4037)&gt;W$1,ABS(V4037-R4037),""))</f>
        <v/>
      </c>
      <c r="X4037" t="str">
        <f>Y4037&amp;"-"&amp;Z4037&amp;"-"&amp;AC4037&amp;"-"&amp;AD4037&amp;"-"&amp;AG4037</f>
        <v>7.5-e-A-0-2.5</v>
      </c>
      <c r="Y4037">
        <f>F4037</f>
        <v>7.5</v>
      </c>
      <c r="Z4037" s="2" t="str">
        <f>G4037</f>
        <v>e</v>
      </c>
      <c r="AA4037">
        <f>_xlfn.IFNA(VLOOKUP(X4037,'duo-out'!A$2:Q$5000,5,FALSE),E4037+10*(H4037-1)+1+_xlfn.IFNA(VLOOKUP(D4037,states!A$2:C$10,3,FALSE),1))</f>
        <v>251</v>
      </c>
      <c r="AB4037" t="str">
        <f>IF(V4037="","",V4037)</f>
        <v/>
      </c>
      <c r="AC4037" s="2" t="str">
        <f>_xlfn.IFNA(VLOOKUP(D4037,states!A$2:C$10,2,FALSE),"XX")</f>
        <v>A</v>
      </c>
      <c r="AD4037">
        <f>E4037</f>
        <v>0</v>
      </c>
      <c r="AE4037">
        <f>_xlfn.IFNA(VLOOKUP(D4037,states!A$2:D$10,4,FALSE),0)</f>
        <v>2</v>
      </c>
      <c r="AF4037">
        <v>0.5</v>
      </c>
      <c r="AG4037">
        <f>IF(AE4037=0,AF4037,IF(AE4037=1,IF(F4037=0.5,0.5,IF(H4037=1,0.5,1.5)),IF(F4037=0.5,0.5,IF(H4037=1,2.5,1.5))))</f>
        <v>2.5</v>
      </c>
      <c r="AH4037" s="7">
        <f>IF(AC4037="XX",0,1/C4037^(1/5)*IF(E4037=0,100,1)/(E4037+1)^(1/4))</f>
        <v>398.10717055349727</v>
      </c>
    </row>
    <row r="4038" spans="1:34">
      <c r="A4038">
        <v>4119</v>
      </c>
      <c r="B4038" s="1">
        <v>23389.687099999999</v>
      </c>
      <c r="C4038" s="6">
        <v>1.6000000000000001E-3</v>
      </c>
      <c r="D4038" t="s">
        <v>3</v>
      </c>
      <c r="E4038">
        <v>0</v>
      </c>
      <c r="F4038">
        <v>7.5</v>
      </c>
      <c r="G4038" t="s">
        <v>1</v>
      </c>
      <c r="H4038">
        <v>1</v>
      </c>
      <c r="I4038" t="s">
        <v>0</v>
      </c>
      <c r="J4038">
        <v>0</v>
      </c>
      <c r="K4038">
        <v>6.5</v>
      </c>
      <c r="L4038" t="s">
        <v>1</v>
      </c>
      <c r="M4038">
        <v>1</v>
      </c>
      <c r="N4038" t="s">
        <v>4175</v>
      </c>
      <c r="O4038">
        <v>1</v>
      </c>
      <c r="P4038" t="str">
        <f>D4038&amp;"-"&amp;F4038&amp;"-"&amp;G4038&amp;"-"&amp;E4038&amp;"-"&amp;H4038</f>
        <v>A2Delta-7.5-e-0-1</v>
      </c>
      <c r="Q4038" t="str">
        <f>I4038&amp;"-"&amp;K4038&amp;"-"&amp;L4038&amp;"-"&amp;J4038&amp;"-"&amp;M4038</f>
        <v>X2Pi-6.5-e-0-1</v>
      </c>
      <c r="R4038">
        <f>B4038+S4038</f>
        <v>23970.584148014997</v>
      </c>
      <c r="S4038">
        <f>_xlfn.IFNA(VLOOKUP(Q4038,'MARVEL-X'!A$2:I$1400,7,FALSE),VLOOKUP(Q4038,MARVEL!A$2:J$1522,10,FALSE))</f>
        <v>580.897048015</v>
      </c>
      <c r="T4038">
        <f>IF(P4038=P4037,R4038+T4037,R4038)</f>
        <v>311617.60368036001</v>
      </c>
      <c r="U4038">
        <f>IF(P4038=P4037,1+U4037,1)</f>
        <v>13</v>
      </c>
      <c r="V4038" t="str">
        <f t="shared" si="63"/>
        <v/>
      </c>
      <c r="W4038" t="str">
        <f>IF(V4038="","",IF(ABS(V4038-R4038)&gt;W$1,ABS(V4038-R4038),""))</f>
        <v/>
      </c>
      <c r="X4038" t="str">
        <f>Y4038&amp;"-"&amp;Z4038&amp;"-"&amp;AC4038&amp;"-"&amp;AD4038&amp;"-"&amp;AG4038</f>
        <v>7.5-e-A-0-2.5</v>
      </c>
      <c r="Y4038">
        <f>F4038</f>
        <v>7.5</v>
      </c>
      <c r="Z4038" s="2" t="str">
        <f>G4038</f>
        <v>e</v>
      </c>
      <c r="AA4038">
        <f>_xlfn.IFNA(VLOOKUP(X4038,'duo-out'!A$2:Q$5000,5,FALSE),E4038+10*(H4038-1)+1+_xlfn.IFNA(VLOOKUP(D4038,states!A$2:C$10,3,FALSE),1))</f>
        <v>251</v>
      </c>
      <c r="AB4038" t="str">
        <f>IF(V4038="","",V4038)</f>
        <v/>
      </c>
      <c r="AC4038" s="2" t="str">
        <f>_xlfn.IFNA(VLOOKUP(D4038,states!A$2:C$10,2,FALSE),"XX")</f>
        <v>A</v>
      </c>
      <c r="AD4038">
        <f>E4038</f>
        <v>0</v>
      </c>
      <c r="AE4038">
        <f>_xlfn.IFNA(VLOOKUP(D4038,states!A$2:D$10,4,FALSE),0)</f>
        <v>2</v>
      </c>
      <c r="AF4038">
        <v>0.5</v>
      </c>
      <c r="AG4038">
        <f>IF(AE4038=0,AF4038,IF(AE4038=1,IF(F4038=0.5,0.5,IF(H4038=1,0.5,1.5)),IF(F4038=0.5,0.5,IF(H4038=1,2.5,1.5))))</f>
        <v>2.5</v>
      </c>
      <c r="AH4038" s="7">
        <f>IF(AC4038="XX",0,1/C4038^(1/5)*IF(E4038=0,100,1)/(E4038+1)^(1/4))</f>
        <v>362.38983183884778</v>
      </c>
    </row>
    <row r="4039" spans="1:34">
      <c r="A4039">
        <v>4136</v>
      </c>
      <c r="B4039" s="1">
        <v>22968.596099999999</v>
      </c>
      <c r="C4039" s="6">
        <v>1E-3</v>
      </c>
      <c r="D4039" t="s">
        <v>3</v>
      </c>
      <c r="E4039">
        <v>0</v>
      </c>
      <c r="F4039">
        <v>7.5</v>
      </c>
      <c r="G4039" t="s">
        <v>1</v>
      </c>
      <c r="H4039">
        <v>1</v>
      </c>
      <c r="I4039" t="s">
        <v>0</v>
      </c>
      <c r="J4039">
        <v>0</v>
      </c>
      <c r="K4039">
        <v>8.5</v>
      </c>
      <c r="L4039" t="s">
        <v>1</v>
      </c>
      <c r="M4039">
        <v>1</v>
      </c>
      <c r="N4039" t="s">
        <v>4192</v>
      </c>
      <c r="O4039">
        <v>1</v>
      </c>
      <c r="P4039" t="str">
        <f>D4039&amp;"-"&amp;F4039&amp;"-"&amp;G4039&amp;"-"&amp;E4039&amp;"-"&amp;H4039</f>
        <v>A2Delta-7.5-e-0-1</v>
      </c>
      <c r="Q4039" t="str">
        <f>I4039&amp;"-"&amp;K4039&amp;"-"&amp;L4039&amp;"-"&amp;J4039&amp;"-"&amp;M4039</f>
        <v>X2Pi-8.5-e-0-1</v>
      </c>
      <c r="R4039">
        <f>B4039+S4039</f>
        <v>23970.586153335</v>
      </c>
      <c r="S4039">
        <f>_xlfn.IFNA(VLOOKUP(Q4039,'MARVEL-X'!A$2:I$1400,7,FALSE),VLOOKUP(Q4039,MARVEL!A$2:J$1522,10,FALSE))</f>
        <v>1001.990053335</v>
      </c>
      <c r="T4039">
        <f>IF(P4039=P4038,R4039+T4038,R4039)</f>
        <v>335588.18983369501</v>
      </c>
      <c r="U4039">
        <f>IF(P4039=P4038,1+U4038,1)</f>
        <v>14</v>
      </c>
      <c r="V4039" t="str">
        <f t="shared" si="63"/>
        <v/>
      </c>
      <c r="W4039" t="str">
        <f>IF(V4039="","",IF(ABS(V4039-R4039)&gt;W$1,ABS(V4039-R4039),""))</f>
        <v/>
      </c>
      <c r="X4039" t="str">
        <f>Y4039&amp;"-"&amp;Z4039&amp;"-"&amp;AC4039&amp;"-"&amp;AD4039&amp;"-"&amp;AG4039</f>
        <v>7.5-e-A-0-2.5</v>
      </c>
      <c r="Y4039">
        <f>F4039</f>
        <v>7.5</v>
      </c>
      <c r="Z4039" s="2" t="str">
        <f>G4039</f>
        <v>e</v>
      </c>
      <c r="AA4039">
        <f>_xlfn.IFNA(VLOOKUP(X4039,'duo-out'!A$2:Q$5000,5,FALSE),E4039+10*(H4039-1)+1+_xlfn.IFNA(VLOOKUP(D4039,states!A$2:C$10,3,FALSE),1))</f>
        <v>251</v>
      </c>
      <c r="AB4039" t="str">
        <f>IF(V4039="","",V4039)</f>
        <v/>
      </c>
      <c r="AC4039" s="2" t="str">
        <f>_xlfn.IFNA(VLOOKUP(D4039,states!A$2:C$10,2,FALSE),"XX")</f>
        <v>A</v>
      </c>
      <c r="AD4039">
        <f>E4039</f>
        <v>0</v>
      </c>
      <c r="AE4039">
        <f>_xlfn.IFNA(VLOOKUP(D4039,states!A$2:D$10,4,FALSE),0)</f>
        <v>2</v>
      </c>
      <c r="AF4039">
        <v>0.5</v>
      </c>
      <c r="AG4039">
        <f>IF(AE4039=0,AF4039,IF(AE4039=1,IF(F4039=0.5,0.5,IF(H4039=1,0.5,1.5)),IF(F4039=0.5,0.5,IF(H4039=1,2.5,1.5))))</f>
        <v>2.5</v>
      </c>
      <c r="AH4039" s="7">
        <f>IF(AC4039="XX",0,1/C4039^(1/5)*IF(E4039=0,100,1)/(E4039+1)^(1/4))</f>
        <v>398.10717055349727</v>
      </c>
    </row>
    <row r="4040" spans="1:34">
      <c r="A4040">
        <v>695</v>
      </c>
      <c r="B4040" s="1">
        <v>22968.54</v>
      </c>
      <c r="C4040" s="6">
        <v>6.1129999999999997E-2</v>
      </c>
      <c r="D4040" t="s">
        <v>3</v>
      </c>
      <c r="E4040">
        <v>0</v>
      </c>
      <c r="F4040">
        <v>7.5</v>
      </c>
      <c r="G4040" t="s">
        <v>1</v>
      </c>
      <c r="H4040">
        <v>1</v>
      </c>
      <c r="I4040" t="s">
        <v>0</v>
      </c>
      <c r="J4040">
        <v>0</v>
      </c>
      <c r="K4040">
        <v>8.5</v>
      </c>
      <c r="L4040" t="s">
        <v>1</v>
      </c>
      <c r="M4040">
        <v>1</v>
      </c>
      <c r="N4040" t="s">
        <v>751</v>
      </c>
      <c r="O4040">
        <v>1</v>
      </c>
      <c r="P4040" t="str">
        <f>D4040&amp;"-"&amp;F4040&amp;"-"&amp;G4040&amp;"-"&amp;E4040&amp;"-"&amp;H4040</f>
        <v>A2Delta-7.5-e-0-1</v>
      </c>
      <c r="Q4040" t="str">
        <f>I4040&amp;"-"&amp;K4040&amp;"-"&amp;L4040&amp;"-"&amp;J4040&amp;"-"&amp;M4040</f>
        <v>X2Pi-8.5-e-0-1</v>
      </c>
      <c r="R4040">
        <f>B4040+S4040</f>
        <v>23970.530053335002</v>
      </c>
      <c r="S4040">
        <f>_xlfn.IFNA(VLOOKUP(Q4040,'MARVEL-X'!A$2:I$1400,7,FALSE),VLOOKUP(Q4040,MARVEL!A$2:J$1522,10,FALSE))</f>
        <v>1001.990053335</v>
      </c>
      <c r="T4040">
        <f>IF(P4040=P4039,R4040+T4039,R4040)</f>
        <v>359558.71988703002</v>
      </c>
      <c r="U4040">
        <f>IF(P4040=P4039,1+U4039,1)</f>
        <v>15</v>
      </c>
      <c r="V4040" t="str">
        <f t="shared" si="63"/>
        <v/>
      </c>
      <c r="W4040" t="str">
        <f>IF(V4040="","",IF(ABS(V4040-R4040)&gt;W$1,ABS(V4040-R4040),""))</f>
        <v/>
      </c>
      <c r="X4040" t="str">
        <f>Y4040&amp;"-"&amp;Z4040&amp;"-"&amp;AC4040&amp;"-"&amp;AD4040&amp;"-"&amp;AG4040</f>
        <v>7.5-e-A-0-2.5</v>
      </c>
      <c r="Y4040">
        <f>F4040</f>
        <v>7.5</v>
      </c>
      <c r="Z4040" s="2" t="str">
        <f>G4040</f>
        <v>e</v>
      </c>
      <c r="AA4040">
        <f>_xlfn.IFNA(VLOOKUP(X4040,'duo-out'!A$2:Q$5000,5,FALSE),E4040+10*(H4040-1)+1+_xlfn.IFNA(VLOOKUP(D4040,states!A$2:C$10,3,FALSE),1))</f>
        <v>251</v>
      </c>
      <c r="AB4040" t="str">
        <f>IF(V4040="","",V4040)</f>
        <v/>
      </c>
      <c r="AC4040" s="2" t="str">
        <f>_xlfn.IFNA(VLOOKUP(D4040,states!A$2:C$10,2,FALSE),"XX")</f>
        <v>A</v>
      </c>
      <c r="AD4040">
        <f>E4040</f>
        <v>0</v>
      </c>
      <c r="AE4040">
        <f>_xlfn.IFNA(VLOOKUP(D4040,states!A$2:D$10,4,FALSE),0)</f>
        <v>2</v>
      </c>
      <c r="AF4040">
        <v>0.5</v>
      </c>
      <c r="AG4040">
        <f>IF(AE4040=0,AF4040,IF(AE4040=1,IF(F4040=0.5,0.5,IF(H4040=1,0.5,1.5)),IF(F4040=0.5,0.5,IF(H4040=1,2.5,1.5))))</f>
        <v>2.5</v>
      </c>
      <c r="AH4040" s="7">
        <f>IF(AC4040="XX",0,1/C4040^(1/5)*IF(E4040=0,100,1)/(E4040+1)^(1/4))</f>
        <v>174.8836145530565</v>
      </c>
    </row>
    <row r="4041" spans="1:34">
      <c r="A4041">
        <v>666</v>
      </c>
      <c r="B4041" s="1">
        <v>23194.83</v>
      </c>
      <c r="C4041" s="6">
        <v>0.05</v>
      </c>
      <c r="D4041" t="s">
        <v>3</v>
      </c>
      <c r="E4041">
        <v>0</v>
      </c>
      <c r="F4041">
        <v>7.5</v>
      </c>
      <c r="G4041" t="s">
        <v>1</v>
      </c>
      <c r="H4041">
        <v>1</v>
      </c>
      <c r="I4041" t="s">
        <v>0</v>
      </c>
      <c r="J4041">
        <v>0</v>
      </c>
      <c r="K4041">
        <v>7.5</v>
      </c>
      <c r="L4041" t="s">
        <v>2</v>
      </c>
      <c r="M4041">
        <v>1</v>
      </c>
      <c r="N4041" t="s">
        <v>722</v>
      </c>
      <c r="O4041">
        <v>1</v>
      </c>
      <c r="P4041" t="str">
        <f>D4041&amp;"-"&amp;F4041&amp;"-"&amp;G4041&amp;"-"&amp;E4041&amp;"-"&amp;H4041</f>
        <v>A2Delta-7.5-e-0-1</v>
      </c>
      <c r="Q4041" t="str">
        <f>I4041&amp;"-"&amp;K4041&amp;"-"&amp;L4041&amp;"-"&amp;J4041&amp;"-"&amp;M4041</f>
        <v>X2Pi-7.5-f-0-1</v>
      </c>
      <c r="R4041">
        <f>B4041+S4041</f>
        <v>23970.571015448</v>
      </c>
      <c r="S4041">
        <f>_xlfn.IFNA(VLOOKUP(Q4041,'MARVEL-X'!A$2:I$1400,7,FALSE),VLOOKUP(Q4041,MARVEL!A$2:J$1522,10,FALSE))</f>
        <v>775.74101544799998</v>
      </c>
      <c r="T4041">
        <f>IF(P4041=P4040,R4041+T4040,R4041)</f>
        <v>383529.29090247804</v>
      </c>
      <c r="U4041">
        <f>IF(P4041=P4040,1+U4040,1)</f>
        <v>16</v>
      </c>
      <c r="V4041" t="str">
        <f t="shared" si="63"/>
        <v/>
      </c>
      <c r="W4041" t="str">
        <f>IF(V4041="","",IF(ABS(V4041-R4041)&gt;W$1,ABS(V4041-R4041),""))</f>
        <v/>
      </c>
      <c r="X4041" t="str">
        <f>Y4041&amp;"-"&amp;Z4041&amp;"-"&amp;AC4041&amp;"-"&amp;AD4041&amp;"-"&amp;AG4041</f>
        <v>7.5-e-A-0-2.5</v>
      </c>
      <c r="Y4041">
        <f>F4041</f>
        <v>7.5</v>
      </c>
      <c r="Z4041" s="2" t="str">
        <f>G4041</f>
        <v>e</v>
      </c>
      <c r="AA4041">
        <f>_xlfn.IFNA(VLOOKUP(X4041,'duo-out'!A$2:Q$5000,5,FALSE),E4041+10*(H4041-1)+1+_xlfn.IFNA(VLOOKUP(D4041,states!A$2:C$10,3,FALSE),1))</f>
        <v>251</v>
      </c>
      <c r="AB4041" t="str">
        <f>IF(V4041="","",V4041)</f>
        <v/>
      </c>
      <c r="AC4041" s="2" t="str">
        <f>_xlfn.IFNA(VLOOKUP(D4041,states!A$2:C$10,2,FALSE),"XX")</f>
        <v>A</v>
      </c>
      <c r="AD4041">
        <f>E4041</f>
        <v>0</v>
      </c>
      <c r="AE4041">
        <f>_xlfn.IFNA(VLOOKUP(D4041,states!A$2:D$10,4,FALSE),0)</f>
        <v>2</v>
      </c>
      <c r="AF4041">
        <v>0.5</v>
      </c>
      <c r="AG4041">
        <f>IF(AE4041=0,AF4041,IF(AE4041=1,IF(F4041=0.5,0.5,IF(H4041=1,0.5,1.5)),IF(F4041=0.5,0.5,IF(H4041=1,2.5,1.5))))</f>
        <v>2.5</v>
      </c>
      <c r="AH4041" s="7">
        <f>IF(AC4041="XX",0,1/C4041^(1/5)*IF(E4041=0,100,1)/(E4041+1)^(1/4))</f>
        <v>182.05642030260799</v>
      </c>
    </row>
    <row r="4042" spans="1:34">
      <c r="A4042">
        <v>580</v>
      </c>
      <c r="B4042" s="1">
        <v>23389.65</v>
      </c>
      <c r="C4042" s="6">
        <v>0.05</v>
      </c>
      <c r="D4042" t="s">
        <v>3</v>
      </c>
      <c r="E4042">
        <v>0</v>
      </c>
      <c r="F4042">
        <v>7.5</v>
      </c>
      <c r="G4042" t="s">
        <v>1</v>
      </c>
      <c r="H4042">
        <v>1</v>
      </c>
      <c r="I4042" t="s">
        <v>0</v>
      </c>
      <c r="J4042">
        <v>0</v>
      </c>
      <c r="K4042">
        <v>6.5</v>
      </c>
      <c r="L4042" t="s">
        <v>1</v>
      </c>
      <c r="M4042">
        <v>1</v>
      </c>
      <c r="N4042" t="s">
        <v>636</v>
      </c>
      <c r="O4042">
        <v>1</v>
      </c>
      <c r="P4042" t="str">
        <f>D4042&amp;"-"&amp;F4042&amp;"-"&amp;G4042&amp;"-"&amp;E4042&amp;"-"&amp;H4042</f>
        <v>A2Delta-7.5-e-0-1</v>
      </c>
      <c r="Q4042" t="str">
        <f>I4042&amp;"-"&amp;K4042&amp;"-"&amp;L4042&amp;"-"&amp;J4042&amp;"-"&amp;M4042</f>
        <v>X2Pi-6.5-e-0-1</v>
      </c>
      <c r="R4042">
        <f>B4042+S4042</f>
        <v>23970.547048015</v>
      </c>
      <c r="S4042">
        <f>_xlfn.IFNA(VLOOKUP(Q4042,'MARVEL-X'!A$2:I$1400,7,FALSE),VLOOKUP(Q4042,MARVEL!A$2:J$1522,10,FALSE))</f>
        <v>580.897048015</v>
      </c>
      <c r="T4042">
        <f>IF(P4042=P4041,R4042+T4041,R4042)</f>
        <v>407499.83795049303</v>
      </c>
      <c r="U4042">
        <f>IF(P4042=P4041,1+U4041,1)</f>
        <v>17</v>
      </c>
      <c r="V4042">
        <f t="shared" si="63"/>
        <v>23970.578702970179</v>
      </c>
      <c r="W4042" t="str">
        <f>IF(V4042="","",IF(ABS(V4042-R4042)&gt;W$1,ABS(V4042-R4042),""))</f>
        <v/>
      </c>
      <c r="X4042" t="str">
        <f>Y4042&amp;"-"&amp;Z4042&amp;"-"&amp;AC4042&amp;"-"&amp;AD4042&amp;"-"&amp;AG4042</f>
        <v>7.5-e-A-0-2.5</v>
      </c>
      <c r="Y4042">
        <f>F4042</f>
        <v>7.5</v>
      </c>
      <c r="Z4042" s="2" t="str">
        <f>G4042</f>
        <v>e</v>
      </c>
      <c r="AA4042">
        <f>_xlfn.IFNA(VLOOKUP(X4042,'duo-out'!A$2:Q$5000,5,FALSE),E4042+10*(H4042-1)+1+_xlfn.IFNA(VLOOKUP(D4042,states!A$2:C$10,3,FALSE),1))</f>
        <v>251</v>
      </c>
      <c r="AB4042">
        <f>IF(V4042="","",V4042)</f>
        <v>23970.578702970179</v>
      </c>
      <c r="AC4042" s="2" t="str">
        <f>_xlfn.IFNA(VLOOKUP(D4042,states!A$2:C$10,2,FALSE),"XX")</f>
        <v>A</v>
      </c>
      <c r="AD4042">
        <f>E4042</f>
        <v>0</v>
      </c>
      <c r="AE4042">
        <f>_xlfn.IFNA(VLOOKUP(D4042,states!A$2:D$10,4,FALSE),0)</f>
        <v>2</v>
      </c>
      <c r="AF4042">
        <v>0.5</v>
      </c>
      <c r="AG4042">
        <f>IF(AE4042=0,AF4042,IF(AE4042=1,IF(F4042=0.5,0.5,IF(H4042=1,0.5,1.5)),IF(F4042=0.5,0.5,IF(H4042=1,2.5,1.5))))</f>
        <v>2.5</v>
      </c>
      <c r="AH4042" s="7">
        <f>IF(AC4042="XX",0,1/C4042^(1/5)*IF(E4042=0,100,1)/(E4042+1)^(1/4))</f>
        <v>182.05642030260799</v>
      </c>
    </row>
    <row r="4043" spans="1:34">
      <c r="A4043">
        <v>3974</v>
      </c>
      <c r="B4043" s="1">
        <v>20266.496599999999</v>
      </c>
      <c r="C4043" s="6">
        <v>6.6829999999999997E-3</v>
      </c>
      <c r="D4043" t="s">
        <v>3</v>
      </c>
      <c r="E4043">
        <v>0</v>
      </c>
      <c r="F4043">
        <v>7.5</v>
      </c>
      <c r="G4043" t="s">
        <v>1</v>
      </c>
      <c r="H4043">
        <v>2</v>
      </c>
      <c r="I4043" t="s">
        <v>0</v>
      </c>
      <c r="J4043">
        <v>1</v>
      </c>
      <c r="K4043">
        <v>8.5</v>
      </c>
      <c r="L4043" t="s">
        <v>1</v>
      </c>
      <c r="M4043">
        <v>2</v>
      </c>
      <c r="N4043" t="s">
        <v>4030</v>
      </c>
      <c r="O4043">
        <v>1</v>
      </c>
      <c r="P4043" t="str">
        <f>D4043&amp;"-"&amp;F4043&amp;"-"&amp;G4043&amp;"-"&amp;E4043&amp;"-"&amp;H4043</f>
        <v>A2Delta-7.5-e-0-2</v>
      </c>
      <c r="Q4043" t="str">
        <f>I4043&amp;"-"&amp;K4043&amp;"-"&amp;L4043&amp;"-"&amp;J4043&amp;"-"&amp;M4043</f>
        <v>X2Pi-8.5-e-1-2</v>
      </c>
      <c r="R4043">
        <f>B4043+S4043</f>
        <v>24200.885368576997</v>
      </c>
      <c r="S4043">
        <f>_xlfn.IFNA(VLOOKUP(Q4043,'MARVEL-X'!A$2:I$1400,7,FALSE),VLOOKUP(Q4043,MARVEL!A$2:J$1522,10,FALSE))</f>
        <v>3934.3887685770001</v>
      </c>
      <c r="T4043">
        <f>IF(P4043=P4042,R4043+T4042,R4043)</f>
        <v>24200.885368576997</v>
      </c>
      <c r="U4043">
        <f>IF(P4043=P4042,1+U4042,1)</f>
        <v>1</v>
      </c>
      <c r="V4043" t="str">
        <f t="shared" si="63"/>
        <v/>
      </c>
      <c r="W4043" t="str">
        <f>IF(V4043="","",IF(ABS(V4043-R4043)&gt;W$1,ABS(V4043-R4043),""))</f>
        <v/>
      </c>
      <c r="X4043" t="str">
        <f>Y4043&amp;"-"&amp;Z4043&amp;"-"&amp;AC4043&amp;"-"&amp;AD4043&amp;"-"&amp;AG4043</f>
        <v>7.5-e-A-0-1.5</v>
      </c>
      <c r="Y4043">
        <f>F4043</f>
        <v>7.5</v>
      </c>
      <c r="Z4043" s="2" t="str">
        <f>G4043</f>
        <v>e</v>
      </c>
      <c r="AA4043">
        <f>_xlfn.IFNA(VLOOKUP(X4043,'duo-out'!A$2:Q$5000,5,FALSE),E4043+10*(H4043-1)+1+_xlfn.IFNA(VLOOKUP(D4043,states!A$2:C$10,3,FALSE),1))</f>
        <v>261</v>
      </c>
      <c r="AB4043" t="str">
        <f>IF(V4043="","",V4043)</f>
        <v/>
      </c>
      <c r="AC4043" s="2" t="str">
        <f>_xlfn.IFNA(VLOOKUP(D4043,states!A$2:C$10,2,FALSE),"XX")</f>
        <v>A</v>
      </c>
      <c r="AD4043">
        <f>E4043</f>
        <v>0</v>
      </c>
      <c r="AE4043">
        <f>_xlfn.IFNA(VLOOKUP(D4043,states!A$2:D$10,4,FALSE),0)</f>
        <v>2</v>
      </c>
      <c r="AF4043">
        <v>0.5</v>
      </c>
      <c r="AG4043">
        <f>IF(AE4043=0,AF4043,IF(AE4043=1,IF(F4043=0.5,0.5,IF(H4043=1,0.5,1.5)),IF(F4043=0.5,0.5,IF(H4043=1,2.5,1.5))))</f>
        <v>1.5</v>
      </c>
      <c r="AH4043" s="7">
        <f>IF(AC4043="XX",0,1/C4043^(1/5)*IF(E4043=0,100,1)/(E4043+1)^(1/4))</f>
        <v>272.27370917913612</v>
      </c>
    </row>
    <row r="4044" spans="1:34">
      <c r="A4044">
        <v>3942</v>
      </c>
      <c r="B4044" s="1">
        <v>20505.328300000001</v>
      </c>
      <c r="C4044" s="6">
        <v>5.0000000000000001E-3</v>
      </c>
      <c r="D4044" t="s">
        <v>3</v>
      </c>
      <c r="E4044">
        <v>0</v>
      </c>
      <c r="F4044">
        <v>7.5</v>
      </c>
      <c r="G4044" t="s">
        <v>1</v>
      </c>
      <c r="H4044">
        <v>2</v>
      </c>
      <c r="I4044" t="s">
        <v>0</v>
      </c>
      <c r="J4044">
        <v>1</v>
      </c>
      <c r="K4044">
        <v>7.5</v>
      </c>
      <c r="L4044" t="s">
        <v>2</v>
      </c>
      <c r="M4044">
        <v>2</v>
      </c>
      <c r="N4044" t="s">
        <v>3998</v>
      </c>
      <c r="O4044">
        <v>1</v>
      </c>
      <c r="P4044" t="str">
        <f>D4044&amp;"-"&amp;F4044&amp;"-"&amp;G4044&amp;"-"&amp;E4044&amp;"-"&amp;H4044</f>
        <v>A2Delta-7.5-e-0-2</v>
      </c>
      <c r="Q4044" t="str">
        <f>I4044&amp;"-"&amp;K4044&amp;"-"&amp;L4044&amp;"-"&amp;J4044&amp;"-"&amp;M4044</f>
        <v>X2Pi-7.5-f-1-2</v>
      </c>
      <c r="R4044">
        <f>B4044+S4044</f>
        <v>24200.887144602002</v>
      </c>
      <c r="S4044">
        <f>_xlfn.IFNA(VLOOKUP(Q4044,'MARVEL-X'!A$2:I$1400,7,FALSE),VLOOKUP(Q4044,MARVEL!A$2:J$1522,10,FALSE))</f>
        <v>3695.5588446020001</v>
      </c>
      <c r="T4044">
        <f>IF(P4044=P4043,R4044+T4043,R4044)</f>
        <v>48401.772513178999</v>
      </c>
      <c r="U4044">
        <f>IF(P4044=P4043,1+U4043,1)</f>
        <v>2</v>
      </c>
      <c r="V4044" t="str">
        <f t="shared" si="63"/>
        <v/>
      </c>
      <c r="W4044" t="str">
        <f>IF(V4044="","",IF(ABS(V4044-R4044)&gt;W$1,ABS(V4044-R4044),""))</f>
        <v/>
      </c>
      <c r="X4044" t="str">
        <f>Y4044&amp;"-"&amp;Z4044&amp;"-"&amp;AC4044&amp;"-"&amp;AD4044&amp;"-"&amp;AG4044</f>
        <v>7.5-e-A-0-1.5</v>
      </c>
      <c r="Y4044">
        <f>F4044</f>
        <v>7.5</v>
      </c>
      <c r="Z4044" s="2" t="str">
        <f>G4044</f>
        <v>e</v>
      </c>
      <c r="AA4044">
        <f>_xlfn.IFNA(VLOOKUP(X4044,'duo-out'!A$2:Q$5000,5,FALSE),E4044+10*(H4044-1)+1+_xlfn.IFNA(VLOOKUP(D4044,states!A$2:C$10,3,FALSE),1))</f>
        <v>261</v>
      </c>
      <c r="AB4044" t="str">
        <f>IF(V4044="","",V4044)</f>
        <v/>
      </c>
      <c r="AC4044" s="2" t="str">
        <f>_xlfn.IFNA(VLOOKUP(D4044,states!A$2:C$10,2,FALSE),"XX")</f>
        <v>A</v>
      </c>
      <c r="AD4044">
        <f>E4044</f>
        <v>0</v>
      </c>
      <c r="AE4044">
        <f>_xlfn.IFNA(VLOOKUP(D4044,states!A$2:D$10,4,FALSE),0)</f>
        <v>2</v>
      </c>
      <c r="AF4044">
        <v>0.5</v>
      </c>
      <c r="AG4044">
        <f>IF(AE4044=0,AF4044,IF(AE4044=1,IF(F4044=0.5,0.5,IF(H4044=1,0.5,1.5)),IF(F4044=0.5,0.5,IF(H4044=1,2.5,1.5))))</f>
        <v>1.5</v>
      </c>
      <c r="AH4044" s="7">
        <f>IF(AC4044="XX",0,1/C4044^(1/5)*IF(E4044=0,100,1)/(E4044+1)^(1/4))</f>
        <v>288.53998118144267</v>
      </c>
    </row>
    <row r="4045" spans="1:34">
      <c r="A4045">
        <v>3931</v>
      </c>
      <c r="B4045" s="1">
        <v>20723.5602</v>
      </c>
      <c r="C4045" s="6">
        <v>6.7130000000000002E-3</v>
      </c>
      <c r="D4045" t="s">
        <v>3</v>
      </c>
      <c r="E4045">
        <v>0</v>
      </c>
      <c r="F4045">
        <v>7.5</v>
      </c>
      <c r="G4045" t="s">
        <v>1</v>
      </c>
      <c r="H4045">
        <v>2</v>
      </c>
      <c r="I4045" t="s">
        <v>0</v>
      </c>
      <c r="J4045">
        <v>1</v>
      </c>
      <c r="K4045">
        <v>6.5</v>
      </c>
      <c r="L4045" t="s">
        <v>1</v>
      </c>
      <c r="M4045">
        <v>2</v>
      </c>
      <c r="N4045" t="s">
        <v>3987</v>
      </c>
      <c r="O4045">
        <v>1</v>
      </c>
      <c r="P4045" t="str">
        <f>D4045&amp;"-"&amp;F4045&amp;"-"&amp;G4045&amp;"-"&amp;E4045&amp;"-"&amp;H4045</f>
        <v>A2Delta-7.5-e-0-2</v>
      </c>
      <c r="Q4045" t="str">
        <f>I4045&amp;"-"&amp;K4045&amp;"-"&amp;L4045&amp;"-"&amp;J4045&amp;"-"&amp;M4045</f>
        <v>X2Pi-6.5-e-1-2</v>
      </c>
      <c r="R4045">
        <f>B4045+S4045</f>
        <v>24200.894683962</v>
      </c>
      <c r="S4045">
        <f>_xlfn.IFNA(VLOOKUP(Q4045,'MARVEL-X'!A$2:I$1400,7,FALSE),VLOOKUP(Q4045,MARVEL!A$2:J$1522,10,FALSE))</f>
        <v>3477.3344839619999</v>
      </c>
      <c r="T4045">
        <f>IF(P4045=P4044,R4045+T4044,R4045)</f>
        <v>72602.667197140996</v>
      </c>
      <c r="U4045">
        <f>IF(P4045=P4044,1+U4044,1)</f>
        <v>3</v>
      </c>
      <c r="V4045" t="str">
        <f t="shared" si="63"/>
        <v/>
      </c>
      <c r="W4045" t="str">
        <f>IF(V4045="","",IF(ABS(V4045-R4045)&gt;W$1,ABS(V4045-R4045),""))</f>
        <v/>
      </c>
      <c r="X4045" t="str">
        <f>Y4045&amp;"-"&amp;Z4045&amp;"-"&amp;AC4045&amp;"-"&amp;AD4045&amp;"-"&amp;AG4045</f>
        <v>7.5-e-A-0-1.5</v>
      </c>
      <c r="Y4045">
        <f>F4045</f>
        <v>7.5</v>
      </c>
      <c r="Z4045" s="2" t="str">
        <f>G4045</f>
        <v>e</v>
      </c>
      <c r="AA4045">
        <f>_xlfn.IFNA(VLOOKUP(X4045,'duo-out'!A$2:Q$5000,5,FALSE),E4045+10*(H4045-1)+1+_xlfn.IFNA(VLOOKUP(D4045,states!A$2:C$10,3,FALSE),1))</f>
        <v>261</v>
      </c>
      <c r="AB4045" t="str">
        <f>IF(V4045="","",V4045)</f>
        <v/>
      </c>
      <c r="AC4045" s="2" t="str">
        <f>_xlfn.IFNA(VLOOKUP(D4045,states!A$2:C$10,2,FALSE),"XX")</f>
        <v>A</v>
      </c>
      <c r="AD4045">
        <f>E4045</f>
        <v>0</v>
      </c>
      <c r="AE4045">
        <f>_xlfn.IFNA(VLOOKUP(D4045,states!A$2:D$10,4,FALSE),0)</f>
        <v>2</v>
      </c>
      <c r="AF4045">
        <v>0.5</v>
      </c>
      <c r="AG4045">
        <f>IF(AE4045=0,AF4045,IF(AE4045=1,IF(F4045=0.5,0.5,IF(H4045=1,0.5,1.5)),IF(F4045=0.5,0.5,IF(H4045=1,2.5,1.5))))</f>
        <v>1.5</v>
      </c>
      <c r="AH4045" s="7">
        <f>IF(AC4045="XX",0,1/C4045^(1/5)*IF(E4045=0,100,1)/(E4045+1)^(1/4))</f>
        <v>272.02991797249439</v>
      </c>
    </row>
    <row r="4046" spans="1:34">
      <c r="A4046">
        <v>3441</v>
      </c>
      <c r="B4046" s="1">
        <v>22952.004499999999</v>
      </c>
      <c r="C4046" s="6">
        <v>5.0000000000000001E-3</v>
      </c>
      <c r="D4046" t="s">
        <v>3</v>
      </c>
      <c r="E4046">
        <v>0</v>
      </c>
      <c r="F4046">
        <v>7.5</v>
      </c>
      <c r="G4046" t="s">
        <v>1</v>
      </c>
      <c r="H4046">
        <v>2</v>
      </c>
      <c r="I4046" t="s">
        <v>0</v>
      </c>
      <c r="J4046">
        <v>0</v>
      </c>
      <c r="K4046">
        <v>8.5</v>
      </c>
      <c r="L4046" t="s">
        <v>1</v>
      </c>
      <c r="M4046">
        <v>2</v>
      </c>
      <c r="N4046" t="s">
        <v>3497</v>
      </c>
      <c r="O4046">
        <v>1</v>
      </c>
      <c r="P4046" t="str">
        <f>D4046&amp;"-"&amp;F4046&amp;"-"&amp;G4046&amp;"-"&amp;E4046&amp;"-"&amp;H4046</f>
        <v>A2Delta-7.5-e-0-2</v>
      </c>
      <c r="Q4046" t="str">
        <f>I4046&amp;"-"&amp;K4046&amp;"-"&amp;L4046&amp;"-"&amp;J4046&amp;"-"&amp;M4046</f>
        <v>X2Pi-8.5-e-0-2</v>
      </c>
      <c r="R4046">
        <f>B4046+S4046</f>
        <v>24200.892925396998</v>
      </c>
      <c r="S4046">
        <f>_xlfn.IFNA(VLOOKUP(Q4046,'MARVEL-X'!A$2:I$1400,7,FALSE),VLOOKUP(Q4046,MARVEL!A$2:J$1522,10,FALSE))</f>
        <v>1248.888425397</v>
      </c>
      <c r="T4046">
        <f>IF(P4046=P4045,R4046+T4045,R4046)</f>
        <v>96803.560122537994</v>
      </c>
      <c r="U4046">
        <f>IF(P4046=P4045,1+U4045,1)</f>
        <v>4</v>
      </c>
      <c r="V4046" t="str">
        <f t="shared" si="63"/>
        <v/>
      </c>
      <c r="W4046" t="str">
        <f>IF(V4046="","",IF(ABS(V4046-R4046)&gt;W$1,ABS(V4046-R4046),""))</f>
        <v/>
      </c>
      <c r="X4046" t="str">
        <f>Y4046&amp;"-"&amp;Z4046&amp;"-"&amp;AC4046&amp;"-"&amp;AD4046&amp;"-"&amp;AG4046</f>
        <v>7.5-e-A-0-1.5</v>
      </c>
      <c r="Y4046">
        <f>F4046</f>
        <v>7.5</v>
      </c>
      <c r="Z4046" s="2" t="str">
        <f>G4046</f>
        <v>e</v>
      </c>
      <c r="AA4046">
        <f>_xlfn.IFNA(VLOOKUP(X4046,'duo-out'!A$2:Q$5000,5,FALSE),E4046+10*(H4046-1)+1+_xlfn.IFNA(VLOOKUP(D4046,states!A$2:C$10,3,FALSE),1))</f>
        <v>261</v>
      </c>
      <c r="AB4046" t="str">
        <f>IF(V4046="","",V4046)</f>
        <v/>
      </c>
      <c r="AC4046" s="2" t="str">
        <f>_xlfn.IFNA(VLOOKUP(D4046,states!A$2:C$10,2,FALSE),"XX")</f>
        <v>A</v>
      </c>
      <c r="AD4046">
        <f>E4046</f>
        <v>0</v>
      </c>
      <c r="AE4046">
        <f>_xlfn.IFNA(VLOOKUP(D4046,states!A$2:D$10,4,FALSE),0)</f>
        <v>2</v>
      </c>
      <c r="AF4046">
        <v>0.5</v>
      </c>
      <c r="AG4046">
        <f>IF(AE4046=0,AF4046,IF(AE4046=1,IF(F4046=0.5,0.5,IF(H4046=1,0.5,1.5)),IF(F4046=0.5,0.5,IF(H4046=1,2.5,1.5))))</f>
        <v>1.5</v>
      </c>
      <c r="AH4046" s="7">
        <f>IF(AC4046="XX",0,1/C4046^(1/5)*IF(E4046=0,100,1)/(E4046+1)^(1/4))</f>
        <v>288.53998118144267</v>
      </c>
    </row>
    <row r="4047" spans="1:34">
      <c r="A4047">
        <v>3372</v>
      </c>
      <c r="B4047" s="1">
        <v>23200.198799999998</v>
      </c>
      <c r="C4047" s="6">
        <v>6.1079999999999997E-3</v>
      </c>
      <c r="D4047" t="s">
        <v>3</v>
      </c>
      <c r="E4047">
        <v>0</v>
      </c>
      <c r="F4047">
        <v>7.5</v>
      </c>
      <c r="G4047" t="s">
        <v>1</v>
      </c>
      <c r="H4047">
        <v>2</v>
      </c>
      <c r="I4047" t="s">
        <v>0</v>
      </c>
      <c r="J4047">
        <v>0</v>
      </c>
      <c r="K4047">
        <v>7.5</v>
      </c>
      <c r="L4047" t="s">
        <v>2</v>
      </c>
      <c r="M4047">
        <v>2</v>
      </c>
      <c r="N4047" t="s">
        <v>3428</v>
      </c>
      <c r="O4047">
        <v>1</v>
      </c>
      <c r="P4047" t="str">
        <f>D4047&amp;"-"&amp;F4047&amp;"-"&amp;G4047&amp;"-"&amp;E4047&amp;"-"&amp;H4047</f>
        <v>A2Delta-7.5-e-0-2</v>
      </c>
      <c r="Q4047" t="str">
        <f>I4047&amp;"-"&amp;K4047&amp;"-"&amp;L4047&amp;"-"&amp;J4047&amp;"-"&amp;M4047</f>
        <v>X2Pi-7.5-f-0-2</v>
      </c>
      <c r="R4047">
        <f>B4047+S4047</f>
        <v>24200.885544260997</v>
      </c>
      <c r="S4047">
        <f>_xlfn.IFNA(VLOOKUP(Q4047,'MARVEL-X'!A$2:I$1400,7,FALSE),VLOOKUP(Q4047,MARVEL!A$2:J$1522,10,FALSE))</f>
        <v>1000.6867442609999</v>
      </c>
      <c r="T4047">
        <f>IF(P4047=P4046,R4047+T4046,R4047)</f>
        <v>121004.44566679899</v>
      </c>
      <c r="U4047">
        <f>IF(P4047=P4046,1+U4046,1)</f>
        <v>5</v>
      </c>
      <c r="V4047" t="str">
        <f t="shared" si="63"/>
        <v/>
      </c>
      <c r="W4047" t="str">
        <f>IF(V4047="","",IF(ABS(V4047-R4047)&gt;W$1,ABS(V4047-R4047),""))</f>
        <v/>
      </c>
      <c r="X4047" t="str">
        <f>Y4047&amp;"-"&amp;Z4047&amp;"-"&amp;AC4047&amp;"-"&amp;AD4047&amp;"-"&amp;AG4047</f>
        <v>7.5-e-A-0-1.5</v>
      </c>
      <c r="Y4047">
        <f>F4047</f>
        <v>7.5</v>
      </c>
      <c r="Z4047" s="2" t="str">
        <f>G4047</f>
        <v>e</v>
      </c>
      <c r="AA4047">
        <f>_xlfn.IFNA(VLOOKUP(X4047,'duo-out'!A$2:Q$5000,5,FALSE),E4047+10*(H4047-1)+1+_xlfn.IFNA(VLOOKUP(D4047,states!A$2:C$10,3,FALSE),1))</f>
        <v>261</v>
      </c>
      <c r="AB4047" t="str">
        <f>IF(V4047="","",V4047)</f>
        <v/>
      </c>
      <c r="AC4047" s="2" t="str">
        <f>_xlfn.IFNA(VLOOKUP(D4047,states!A$2:C$10,2,FALSE),"XX")</f>
        <v>A</v>
      </c>
      <c r="AD4047">
        <f>E4047</f>
        <v>0</v>
      </c>
      <c r="AE4047">
        <f>_xlfn.IFNA(VLOOKUP(D4047,states!A$2:D$10,4,FALSE),0)</f>
        <v>2</v>
      </c>
      <c r="AF4047">
        <v>0.5</v>
      </c>
      <c r="AG4047">
        <f>IF(AE4047=0,AF4047,IF(AE4047=1,IF(F4047=0.5,0.5,IF(H4047=1,0.5,1.5)),IF(F4047=0.5,0.5,IF(H4047=1,2.5,1.5))))</f>
        <v>1.5</v>
      </c>
      <c r="AH4047" s="7">
        <f>IF(AC4047="XX",0,1/C4047^(1/5)*IF(E4047=0,100,1)/(E4047+1)^(1/4))</f>
        <v>277.21721382216299</v>
      </c>
    </row>
    <row r="4048" spans="1:34">
      <c r="A4048">
        <v>3349</v>
      </c>
      <c r="B4048" s="1">
        <v>23426.970399999998</v>
      </c>
      <c r="C4048" s="6">
        <v>5.0000000000000001E-3</v>
      </c>
      <c r="D4048" t="s">
        <v>3</v>
      </c>
      <c r="E4048">
        <v>0</v>
      </c>
      <c r="F4048">
        <v>7.5</v>
      </c>
      <c r="G4048" t="s">
        <v>1</v>
      </c>
      <c r="H4048">
        <v>2</v>
      </c>
      <c r="I4048" t="s">
        <v>0</v>
      </c>
      <c r="J4048">
        <v>0</v>
      </c>
      <c r="K4048">
        <v>6.5</v>
      </c>
      <c r="L4048" t="s">
        <v>1</v>
      </c>
      <c r="M4048">
        <v>2</v>
      </c>
      <c r="N4048" t="s">
        <v>3405</v>
      </c>
      <c r="O4048">
        <v>1</v>
      </c>
      <c r="P4048" t="str">
        <f>D4048&amp;"-"&amp;F4048&amp;"-"&amp;G4048&amp;"-"&amp;E4048&amp;"-"&amp;H4048</f>
        <v>A2Delta-7.5-e-0-2</v>
      </c>
      <c r="Q4048" t="str">
        <f>I4048&amp;"-"&amp;K4048&amp;"-"&amp;L4048&amp;"-"&amp;J4048&amp;"-"&amp;M4048</f>
        <v>X2Pi-6.5-e-0-2</v>
      </c>
      <c r="R4048">
        <f>B4048+S4048</f>
        <v>24200.890072901999</v>
      </c>
      <c r="S4048">
        <f>_xlfn.IFNA(VLOOKUP(Q4048,'MARVEL-X'!A$2:I$1400,7,FALSE),VLOOKUP(Q4048,MARVEL!A$2:J$1522,10,FALSE))</f>
        <v>773.919672902</v>
      </c>
      <c r="T4048">
        <f>IF(P4048=P4047,R4048+T4047,R4048)</f>
        <v>145205.335739701</v>
      </c>
      <c r="U4048">
        <f>IF(P4048=P4047,1+U4047,1)</f>
        <v>6</v>
      </c>
      <c r="V4048" t="str">
        <f t="shared" si="63"/>
        <v/>
      </c>
      <c r="W4048" t="str">
        <f>IF(V4048="","",IF(ABS(V4048-R4048)&gt;W$1,ABS(V4048-R4048),""))</f>
        <v/>
      </c>
      <c r="X4048" t="str">
        <f>Y4048&amp;"-"&amp;Z4048&amp;"-"&amp;AC4048&amp;"-"&amp;AD4048&amp;"-"&amp;AG4048</f>
        <v>7.5-e-A-0-1.5</v>
      </c>
      <c r="Y4048">
        <f>F4048</f>
        <v>7.5</v>
      </c>
      <c r="Z4048" s="2" t="str">
        <f>G4048</f>
        <v>e</v>
      </c>
      <c r="AA4048">
        <f>_xlfn.IFNA(VLOOKUP(X4048,'duo-out'!A$2:Q$5000,5,FALSE),E4048+10*(H4048-1)+1+_xlfn.IFNA(VLOOKUP(D4048,states!A$2:C$10,3,FALSE),1))</f>
        <v>261</v>
      </c>
      <c r="AB4048" t="str">
        <f>IF(V4048="","",V4048)</f>
        <v/>
      </c>
      <c r="AC4048" s="2" t="str">
        <f>_xlfn.IFNA(VLOOKUP(D4048,states!A$2:C$10,2,FALSE),"XX")</f>
        <v>A</v>
      </c>
      <c r="AD4048">
        <f>E4048</f>
        <v>0</v>
      </c>
      <c r="AE4048">
        <f>_xlfn.IFNA(VLOOKUP(D4048,states!A$2:D$10,4,FALSE),0)</f>
        <v>2</v>
      </c>
      <c r="AF4048">
        <v>0.5</v>
      </c>
      <c r="AG4048">
        <f>IF(AE4048=0,AF4048,IF(AE4048=1,IF(F4048=0.5,0.5,IF(H4048=1,0.5,1.5)),IF(F4048=0.5,0.5,IF(H4048=1,2.5,1.5))))</f>
        <v>1.5</v>
      </c>
      <c r="AH4048" s="7">
        <f>IF(AC4048="XX",0,1/C4048^(1/5)*IF(E4048=0,100,1)/(E4048+1)^(1/4))</f>
        <v>288.53998118144267</v>
      </c>
    </row>
    <row r="4049" spans="1:34">
      <c r="A4049">
        <v>2840</v>
      </c>
      <c r="B4049" s="1">
        <v>22952.009099999999</v>
      </c>
      <c r="C4049" s="6">
        <v>6.8960000000000002E-3</v>
      </c>
      <c r="D4049" t="s">
        <v>3</v>
      </c>
      <c r="E4049">
        <v>0</v>
      </c>
      <c r="F4049">
        <v>7.5</v>
      </c>
      <c r="G4049" t="s">
        <v>1</v>
      </c>
      <c r="H4049">
        <v>2</v>
      </c>
      <c r="I4049" t="s">
        <v>0</v>
      </c>
      <c r="J4049">
        <v>0</v>
      </c>
      <c r="K4049">
        <v>8.5</v>
      </c>
      <c r="L4049" t="s">
        <v>1</v>
      </c>
      <c r="M4049">
        <v>2</v>
      </c>
      <c r="N4049" t="s">
        <v>2896</v>
      </c>
      <c r="O4049">
        <v>1</v>
      </c>
      <c r="P4049" t="str">
        <f>D4049&amp;"-"&amp;F4049&amp;"-"&amp;G4049&amp;"-"&amp;E4049&amp;"-"&amp;H4049</f>
        <v>A2Delta-7.5-e-0-2</v>
      </c>
      <c r="Q4049" t="str">
        <f>I4049&amp;"-"&amp;K4049&amp;"-"&amp;L4049&amp;"-"&amp;J4049&amp;"-"&amp;M4049</f>
        <v>X2Pi-8.5-e-0-2</v>
      </c>
      <c r="R4049">
        <f>B4049+S4049</f>
        <v>24200.897525396998</v>
      </c>
      <c r="S4049">
        <f>_xlfn.IFNA(VLOOKUP(Q4049,'MARVEL-X'!A$2:I$1400,7,FALSE),VLOOKUP(Q4049,MARVEL!A$2:J$1522,10,FALSE))</f>
        <v>1248.888425397</v>
      </c>
      <c r="T4049">
        <f>IF(P4049=P4048,R4049+T4048,R4049)</f>
        <v>169406.23326509801</v>
      </c>
      <c r="U4049">
        <f>IF(P4049=P4048,1+U4048,1)</f>
        <v>7</v>
      </c>
      <c r="V4049" t="str">
        <f t="shared" si="63"/>
        <v/>
      </c>
      <c r="W4049" t="str">
        <f>IF(V4049="","",IF(ABS(V4049-R4049)&gt;W$1,ABS(V4049-R4049),""))</f>
        <v/>
      </c>
      <c r="X4049" t="str">
        <f>Y4049&amp;"-"&amp;Z4049&amp;"-"&amp;AC4049&amp;"-"&amp;AD4049&amp;"-"&amp;AG4049</f>
        <v>7.5-e-A-0-1.5</v>
      </c>
      <c r="Y4049">
        <f>F4049</f>
        <v>7.5</v>
      </c>
      <c r="Z4049" s="2" t="str">
        <f>G4049</f>
        <v>e</v>
      </c>
      <c r="AA4049">
        <f>_xlfn.IFNA(VLOOKUP(X4049,'duo-out'!A$2:Q$5000,5,FALSE),E4049+10*(H4049-1)+1+_xlfn.IFNA(VLOOKUP(D4049,states!A$2:C$10,3,FALSE),1))</f>
        <v>261</v>
      </c>
      <c r="AB4049" t="str">
        <f>IF(V4049="","",V4049)</f>
        <v/>
      </c>
      <c r="AC4049" s="2" t="str">
        <f>_xlfn.IFNA(VLOOKUP(D4049,states!A$2:C$10,2,FALSE),"XX")</f>
        <v>A</v>
      </c>
      <c r="AD4049">
        <f>E4049</f>
        <v>0</v>
      </c>
      <c r="AE4049">
        <f>_xlfn.IFNA(VLOOKUP(D4049,states!A$2:D$10,4,FALSE),0)</f>
        <v>2</v>
      </c>
      <c r="AF4049">
        <v>0.5</v>
      </c>
      <c r="AG4049">
        <f>IF(AE4049=0,AF4049,IF(AE4049=1,IF(F4049=0.5,0.5,IF(H4049=1,0.5,1.5)),IF(F4049=0.5,0.5,IF(H4049=1,2.5,1.5))))</f>
        <v>1.5</v>
      </c>
      <c r="AH4049" s="7">
        <f>IF(AC4049="XX",0,1/C4049^(1/5)*IF(E4049=0,100,1)/(E4049+1)^(1/4))</f>
        <v>270.57056556400175</v>
      </c>
    </row>
    <row r="4050" spans="1:34">
      <c r="A4050">
        <v>2784</v>
      </c>
      <c r="B4050" s="1">
        <v>23200.2032</v>
      </c>
      <c r="C4050" s="6">
        <v>5.0000000000000001E-3</v>
      </c>
      <c r="D4050" t="s">
        <v>3</v>
      </c>
      <c r="E4050">
        <v>0</v>
      </c>
      <c r="F4050">
        <v>7.5</v>
      </c>
      <c r="G4050" t="s">
        <v>1</v>
      </c>
      <c r="H4050">
        <v>2</v>
      </c>
      <c r="I4050" t="s">
        <v>0</v>
      </c>
      <c r="J4050">
        <v>0</v>
      </c>
      <c r="K4050">
        <v>7.5</v>
      </c>
      <c r="L4050" t="s">
        <v>2</v>
      </c>
      <c r="M4050">
        <v>2</v>
      </c>
      <c r="N4050" t="s">
        <v>2840</v>
      </c>
      <c r="O4050">
        <v>1</v>
      </c>
      <c r="P4050" t="str">
        <f>D4050&amp;"-"&amp;F4050&amp;"-"&amp;G4050&amp;"-"&amp;E4050&amp;"-"&amp;H4050</f>
        <v>A2Delta-7.5-e-0-2</v>
      </c>
      <c r="Q4050" t="str">
        <f>I4050&amp;"-"&amp;K4050&amp;"-"&amp;L4050&amp;"-"&amp;J4050&amp;"-"&amp;M4050</f>
        <v>X2Pi-7.5-f-0-2</v>
      </c>
      <c r="R4050">
        <f>B4050+S4050</f>
        <v>24200.889944260998</v>
      </c>
      <c r="S4050">
        <f>_xlfn.IFNA(VLOOKUP(Q4050,'MARVEL-X'!A$2:I$1400,7,FALSE),VLOOKUP(Q4050,MARVEL!A$2:J$1522,10,FALSE))</f>
        <v>1000.6867442609999</v>
      </c>
      <c r="T4050">
        <f>IF(P4050=P4049,R4050+T4049,R4050)</f>
        <v>193607.12320935901</v>
      </c>
      <c r="U4050">
        <f>IF(P4050=P4049,1+U4049,1)</f>
        <v>8</v>
      </c>
      <c r="V4050" t="str">
        <f t="shared" si="63"/>
        <v/>
      </c>
      <c r="W4050" t="str">
        <f>IF(V4050="","",IF(ABS(V4050-R4050)&gt;W$1,ABS(V4050-R4050),""))</f>
        <v/>
      </c>
      <c r="X4050" t="str">
        <f>Y4050&amp;"-"&amp;Z4050&amp;"-"&amp;AC4050&amp;"-"&amp;AD4050&amp;"-"&amp;AG4050</f>
        <v>7.5-e-A-0-1.5</v>
      </c>
      <c r="Y4050">
        <f>F4050</f>
        <v>7.5</v>
      </c>
      <c r="Z4050" s="2" t="str">
        <f>G4050</f>
        <v>e</v>
      </c>
      <c r="AA4050">
        <f>_xlfn.IFNA(VLOOKUP(X4050,'duo-out'!A$2:Q$5000,5,FALSE),E4050+10*(H4050-1)+1+_xlfn.IFNA(VLOOKUP(D4050,states!A$2:C$10,3,FALSE),1))</f>
        <v>261</v>
      </c>
      <c r="AB4050" t="str">
        <f>IF(V4050="","",V4050)</f>
        <v/>
      </c>
      <c r="AC4050" s="2" t="str">
        <f>_xlfn.IFNA(VLOOKUP(D4050,states!A$2:C$10,2,FALSE),"XX")</f>
        <v>A</v>
      </c>
      <c r="AD4050">
        <f>E4050</f>
        <v>0</v>
      </c>
      <c r="AE4050">
        <f>_xlfn.IFNA(VLOOKUP(D4050,states!A$2:D$10,4,FALSE),0)</f>
        <v>2</v>
      </c>
      <c r="AF4050">
        <v>0.5</v>
      </c>
      <c r="AG4050">
        <f>IF(AE4050=0,AF4050,IF(AE4050=1,IF(F4050=0.5,0.5,IF(H4050=1,0.5,1.5)),IF(F4050=0.5,0.5,IF(H4050=1,2.5,1.5))))</f>
        <v>1.5</v>
      </c>
      <c r="AH4050" s="7">
        <f>IF(AC4050="XX",0,1/C4050^(1/5)*IF(E4050=0,100,1)/(E4050+1)^(1/4))</f>
        <v>288.53998118144267</v>
      </c>
    </row>
    <row r="4051" spans="1:34">
      <c r="A4051">
        <v>2763</v>
      </c>
      <c r="B4051" s="1">
        <v>23426.969400000002</v>
      </c>
      <c r="C4051" s="6">
        <v>5.0000000000000001E-3</v>
      </c>
      <c r="D4051" t="s">
        <v>3</v>
      </c>
      <c r="E4051">
        <v>0</v>
      </c>
      <c r="F4051">
        <v>7.5</v>
      </c>
      <c r="G4051" t="s">
        <v>1</v>
      </c>
      <c r="H4051">
        <v>2</v>
      </c>
      <c r="I4051" t="s">
        <v>0</v>
      </c>
      <c r="J4051">
        <v>0</v>
      </c>
      <c r="K4051">
        <v>6.5</v>
      </c>
      <c r="L4051" t="s">
        <v>1</v>
      </c>
      <c r="M4051">
        <v>2</v>
      </c>
      <c r="N4051" t="s">
        <v>2819</v>
      </c>
      <c r="O4051">
        <v>1</v>
      </c>
      <c r="P4051" t="str">
        <f>D4051&amp;"-"&amp;F4051&amp;"-"&amp;G4051&amp;"-"&amp;E4051&amp;"-"&amp;H4051</f>
        <v>A2Delta-7.5-e-0-2</v>
      </c>
      <c r="Q4051" t="str">
        <f>I4051&amp;"-"&amp;K4051&amp;"-"&amp;L4051&amp;"-"&amp;J4051&amp;"-"&amp;M4051</f>
        <v>X2Pi-6.5-e-0-2</v>
      </c>
      <c r="R4051">
        <f>B4051+S4051</f>
        <v>24200.889072902002</v>
      </c>
      <c r="S4051">
        <f>_xlfn.IFNA(VLOOKUP(Q4051,'MARVEL-X'!A$2:I$1400,7,FALSE),VLOOKUP(Q4051,MARVEL!A$2:J$1522,10,FALSE))</f>
        <v>773.919672902</v>
      </c>
      <c r="T4051">
        <f>IF(P4051=P4050,R4051+T4050,R4051)</f>
        <v>217808.01228226101</v>
      </c>
      <c r="U4051">
        <f>IF(P4051=P4050,1+U4050,1)</f>
        <v>9</v>
      </c>
      <c r="V4051" t="str">
        <f t="shared" si="63"/>
        <v/>
      </c>
      <c r="W4051" t="str">
        <f>IF(V4051="","",IF(ABS(V4051-R4051)&gt;W$1,ABS(V4051-R4051),""))</f>
        <v/>
      </c>
      <c r="X4051" t="str">
        <f>Y4051&amp;"-"&amp;Z4051&amp;"-"&amp;AC4051&amp;"-"&amp;AD4051&amp;"-"&amp;AG4051</f>
        <v>7.5-e-A-0-1.5</v>
      </c>
      <c r="Y4051">
        <f>F4051</f>
        <v>7.5</v>
      </c>
      <c r="Z4051" s="2" t="str">
        <f>G4051</f>
        <v>e</v>
      </c>
      <c r="AA4051">
        <f>_xlfn.IFNA(VLOOKUP(X4051,'duo-out'!A$2:Q$5000,5,FALSE),E4051+10*(H4051-1)+1+_xlfn.IFNA(VLOOKUP(D4051,states!A$2:C$10,3,FALSE),1))</f>
        <v>261</v>
      </c>
      <c r="AB4051" t="str">
        <f>IF(V4051="","",V4051)</f>
        <v/>
      </c>
      <c r="AC4051" s="2" t="str">
        <f>_xlfn.IFNA(VLOOKUP(D4051,states!A$2:C$10,2,FALSE),"XX")</f>
        <v>A</v>
      </c>
      <c r="AD4051">
        <f>E4051</f>
        <v>0</v>
      </c>
      <c r="AE4051">
        <f>_xlfn.IFNA(VLOOKUP(D4051,states!A$2:D$10,4,FALSE),0)</f>
        <v>2</v>
      </c>
      <c r="AF4051">
        <v>0.5</v>
      </c>
      <c r="AG4051">
        <f>IF(AE4051=0,AF4051,IF(AE4051=1,IF(F4051=0.5,0.5,IF(H4051=1,0.5,1.5)),IF(F4051=0.5,0.5,IF(H4051=1,2.5,1.5))))</f>
        <v>1.5</v>
      </c>
      <c r="AH4051" s="7">
        <f>IF(AC4051="XX",0,1/C4051^(1/5)*IF(E4051=0,100,1)/(E4051+1)^(1/4))</f>
        <v>288.53998118144267</v>
      </c>
    </row>
    <row r="4052" spans="1:34">
      <c r="A4052">
        <v>5441</v>
      </c>
      <c r="B4052" s="1">
        <v>23200.205000000002</v>
      </c>
      <c r="C4052" s="6">
        <v>0.05</v>
      </c>
      <c r="D4052" t="s">
        <v>3</v>
      </c>
      <c r="E4052">
        <v>0</v>
      </c>
      <c r="F4052">
        <v>7.5</v>
      </c>
      <c r="G4052" t="s">
        <v>1</v>
      </c>
      <c r="H4052">
        <v>2</v>
      </c>
      <c r="I4052" t="s">
        <v>0</v>
      </c>
      <c r="J4052">
        <v>0</v>
      </c>
      <c r="K4052">
        <v>7.5</v>
      </c>
      <c r="L4052" t="s">
        <v>2</v>
      </c>
      <c r="M4052">
        <v>2</v>
      </c>
      <c r="N4052" t="s">
        <v>5497</v>
      </c>
      <c r="O4052">
        <v>1</v>
      </c>
      <c r="P4052" t="str">
        <f>D4052&amp;"-"&amp;F4052&amp;"-"&amp;G4052&amp;"-"&amp;E4052&amp;"-"&amp;H4052</f>
        <v>A2Delta-7.5-e-0-2</v>
      </c>
      <c r="Q4052" t="str">
        <f>I4052&amp;"-"&amp;K4052&amp;"-"&amp;L4052&amp;"-"&amp;J4052&amp;"-"&amp;M4052</f>
        <v>X2Pi-7.5-f-0-2</v>
      </c>
      <c r="R4052">
        <f>B4052+S4052</f>
        <v>24200.891744261</v>
      </c>
      <c r="S4052">
        <f>_xlfn.IFNA(VLOOKUP(Q4052,'MARVEL-X'!A$2:I$1400,7,FALSE),VLOOKUP(Q4052,MARVEL!A$2:J$1522,10,FALSE))</f>
        <v>1000.6867442609999</v>
      </c>
      <c r="T4052">
        <f>IF(P4052=P4051,R4052+T4051,R4052)</f>
        <v>242008.90402652201</v>
      </c>
      <c r="U4052">
        <f>IF(P4052=P4051,1+U4051,1)</f>
        <v>10</v>
      </c>
      <c r="V4052" t="str">
        <f t="shared" si="63"/>
        <v/>
      </c>
      <c r="W4052" t="str">
        <f>IF(V4052="","",IF(ABS(V4052-R4052)&gt;W$1,ABS(V4052-R4052),""))</f>
        <v/>
      </c>
      <c r="X4052" t="str">
        <f>Y4052&amp;"-"&amp;Z4052&amp;"-"&amp;AC4052&amp;"-"&amp;AD4052&amp;"-"&amp;AG4052</f>
        <v>7.5-e-A-0-1.5</v>
      </c>
      <c r="Y4052">
        <f>F4052</f>
        <v>7.5</v>
      </c>
      <c r="Z4052" s="2" t="str">
        <f>G4052</f>
        <v>e</v>
      </c>
      <c r="AA4052">
        <f>_xlfn.IFNA(VLOOKUP(X4052,'duo-out'!A$2:Q$5000,5,FALSE),E4052+10*(H4052-1)+1+_xlfn.IFNA(VLOOKUP(D4052,states!A$2:C$10,3,FALSE),1))</f>
        <v>261</v>
      </c>
      <c r="AB4052" t="str">
        <f>IF(V4052="","",V4052)</f>
        <v/>
      </c>
      <c r="AC4052" s="2" t="str">
        <f>_xlfn.IFNA(VLOOKUP(D4052,states!A$2:C$10,2,FALSE),"XX")</f>
        <v>A</v>
      </c>
      <c r="AD4052">
        <f>E4052</f>
        <v>0</v>
      </c>
      <c r="AE4052">
        <f>_xlfn.IFNA(VLOOKUP(D4052,states!A$2:D$10,4,FALSE),0)</f>
        <v>2</v>
      </c>
      <c r="AF4052">
        <v>0.5</v>
      </c>
      <c r="AG4052">
        <f>IF(AE4052=0,AF4052,IF(AE4052=1,IF(F4052=0.5,0.5,IF(H4052=1,0.5,1.5)),IF(F4052=0.5,0.5,IF(H4052=1,2.5,1.5))))</f>
        <v>1.5</v>
      </c>
      <c r="AH4052" s="7">
        <f>IF(AC4052="XX",0,1/C4052^(1/5)*IF(E4052=0,100,1)/(E4052+1)^(1/4))</f>
        <v>182.05642030260799</v>
      </c>
    </row>
    <row r="4053" spans="1:34">
      <c r="A4053">
        <v>5421</v>
      </c>
      <c r="B4053" s="1">
        <v>23426.968000000001</v>
      </c>
      <c r="C4053" s="6">
        <v>0.05</v>
      </c>
      <c r="D4053" t="s">
        <v>3</v>
      </c>
      <c r="E4053">
        <v>0</v>
      </c>
      <c r="F4053">
        <v>7.5</v>
      </c>
      <c r="G4053" t="s">
        <v>1</v>
      </c>
      <c r="H4053">
        <v>2</v>
      </c>
      <c r="I4053" t="s">
        <v>0</v>
      </c>
      <c r="J4053">
        <v>0</v>
      </c>
      <c r="K4053">
        <v>6.5</v>
      </c>
      <c r="L4053" t="s">
        <v>1</v>
      </c>
      <c r="M4053">
        <v>2</v>
      </c>
      <c r="N4053" t="s">
        <v>5477</v>
      </c>
      <c r="O4053">
        <v>1</v>
      </c>
      <c r="P4053" t="str">
        <f>D4053&amp;"-"&amp;F4053&amp;"-"&amp;G4053&amp;"-"&amp;E4053&amp;"-"&amp;H4053</f>
        <v>A2Delta-7.5-e-0-2</v>
      </c>
      <c r="Q4053" t="str">
        <f>I4053&amp;"-"&amp;K4053&amp;"-"&amp;L4053&amp;"-"&amp;J4053&amp;"-"&amp;M4053</f>
        <v>X2Pi-6.5-e-0-2</v>
      </c>
      <c r="R4053">
        <f>B4053+S4053</f>
        <v>24200.887672902001</v>
      </c>
      <c r="S4053">
        <f>_xlfn.IFNA(VLOOKUP(Q4053,'MARVEL-X'!A$2:I$1400,7,FALSE),VLOOKUP(Q4053,MARVEL!A$2:J$1522,10,FALSE))</f>
        <v>773.919672902</v>
      </c>
      <c r="T4053">
        <f>IF(P4053=P4052,R4053+T4052,R4053)</f>
        <v>266209.79169942404</v>
      </c>
      <c r="U4053">
        <f>IF(P4053=P4052,1+U4052,1)</f>
        <v>11</v>
      </c>
      <c r="V4053" t="str">
        <f t="shared" si="63"/>
        <v/>
      </c>
      <c r="W4053" t="str">
        <f>IF(V4053="","",IF(ABS(V4053-R4053)&gt;W$1,ABS(V4053-R4053),""))</f>
        <v/>
      </c>
      <c r="X4053" t="str">
        <f>Y4053&amp;"-"&amp;Z4053&amp;"-"&amp;AC4053&amp;"-"&amp;AD4053&amp;"-"&amp;AG4053</f>
        <v>7.5-e-A-0-1.5</v>
      </c>
      <c r="Y4053">
        <f>F4053</f>
        <v>7.5</v>
      </c>
      <c r="Z4053" s="2" t="str">
        <f>G4053</f>
        <v>e</v>
      </c>
      <c r="AA4053">
        <f>_xlfn.IFNA(VLOOKUP(X4053,'duo-out'!A$2:Q$5000,5,FALSE),E4053+10*(H4053-1)+1+_xlfn.IFNA(VLOOKUP(D4053,states!A$2:C$10,3,FALSE),1))</f>
        <v>261</v>
      </c>
      <c r="AB4053" t="str">
        <f>IF(V4053="","",V4053)</f>
        <v/>
      </c>
      <c r="AC4053" s="2" t="str">
        <f>_xlfn.IFNA(VLOOKUP(D4053,states!A$2:C$10,2,FALSE),"XX")</f>
        <v>A</v>
      </c>
      <c r="AD4053">
        <f>E4053</f>
        <v>0</v>
      </c>
      <c r="AE4053">
        <f>_xlfn.IFNA(VLOOKUP(D4053,states!A$2:D$10,4,FALSE),0)</f>
        <v>2</v>
      </c>
      <c r="AF4053">
        <v>0.5</v>
      </c>
      <c r="AG4053">
        <f>IF(AE4053=0,AF4053,IF(AE4053=1,IF(F4053=0.5,0.5,IF(H4053=1,0.5,1.5)),IF(F4053=0.5,0.5,IF(H4053=1,2.5,1.5))))</f>
        <v>1.5</v>
      </c>
      <c r="AH4053" s="7">
        <f>IF(AC4053="XX",0,1/C4053^(1/5)*IF(E4053=0,100,1)/(E4053+1)^(1/4))</f>
        <v>182.05642030260799</v>
      </c>
    </row>
    <row r="4054" spans="1:34">
      <c r="A4054">
        <v>5393</v>
      </c>
      <c r="B4054" s="1">
        <v>23198.845000000001</v>
      </c>
      <c r="C4054" s="6">
        <v>6.5809999999999994E-2</v>
      </c>
      <c r="D4054" t="s">
        <v>3</v>
      </c>
      <c r="E4054">
        <v>0</v>
      </c>
      <c r="F4054">
        <v>7.5</v>
      </c>
      <c r="G4054" t="s">
        <v>1</v>
      </c>
      <c r="H4054">
        <v>2</v>
      </c>
      <c r="I4054" t="s">
        <v>0</v>
      </c>
      <c r="J4054">
        <v>0</v>
      </c>
      <c r="K4054">
        <v>8.5</v>
      </c>
      <c r="L4054" t="s">
        <v>1</v>
      </c>
      <c r="M4054">
        <v>1</v>
      </c>
      <c r="N4054" t="s">
        <v>5449</v>
      </c>
      <c r="O4054">
        <v>1</v>
      </c>
      <c r="P4054" t="str">
        <f>D4054&amp;"-"&amp;F4054&amp;"-"&amp;G4054&amp;"-"&amp;E4054&amp;"-"&amp;H4054</f>
        <v>A2Delta-7.5-e-0-2</v>
      </c>
      <c r="Q4054" t="str">
        <f>I4054&amp;"-"&amp;K4054&amp;"-"&amp;L4054&amp;"-"&amp;J4054&amp;"-"&amp;M4054</f>
        <v>X2Pi-8.5-e-0-1</v>
      </c>
      <c r="R4054">
        <f>B4054+S4054</f>
        <v>24200.835053335002</v>
      </c>
      <c r="S4054">
        <f>_xlfn.IFNA(VLOOKUP(Q4054,'MARVEL-X'!A$2:I$1400,7,FALSE),VLOOKUP(Q4054,MARVEL!A$2:J$1522,10,FALSE))</f>
        <v>1001.990053335</v>
      </c>
      <c r="T4054">
        <f>IF(P4054=P4053,R4054+T4053,R4054)</f>
        <v>290410.62675275904</v>
      </c>
      <c r="U4054">
        <f>IF(P4054=P4053,1+U4053,1)</f>
        <v>12</v>
      </c>
      <c r="V4054" t="str">
        <f t="shared" si="63"/>
        <v/>
      </c>
      <c r="W4054" t="str">
        <f>IF(V4054="","",IF(ABS(V4054-R4054)&gt;W$1,ABS(V4054-R4054),""))</f>
        <v/>
      </c>
      <c r="X4054" t="str">
        <f>Y4054&amp;"-"&amp;Z4054&amp;"-"&amp;AC4054&amp;"-"&amp;AD4054&amp;"-"&amp;AG4054</f>
        <v>7.5-e-A-0-1.5</v>
      </c>
      <c r="Y4054">
        <f>F4054</f>
        <v>7.5</v>
      </c>
      <c r="Z4054" s="2" t="str">
        <f>G4054</f>
        <v>e</v>
      </c>
      <c r="AA4054">
        <f>_xlfn.IFNA(VLOOKUP(X4054,'duo-out'!A$2:Q$5000,5,FALSE),E4054+10*(H4054-1)+1+_xlfn.IFNA(VLOOKUP(D4054,states!A$2:C$10,3,FALSE),1))</f>
        <v>261</v>
      </c>
      <c r="AB4054" t="str">
        <f>IF(V4054="","",V4054)</f>
        <v/>
      </c>
      <c r="AC4054" s="2" t="str">
        <f>_xlfn.IFNA(VLOOKUP(D4054,states!A$2:C$10,2,FALSE),"XX")</f>
        <v>A</v>
      </c>
      <c r="AD4054">
        <f>E4054</f>
        <v>0</v>
      </c>
      <c r="AE4054">
        <f>_xlfn.IFNA(VLOOKUP(D4054,states!A$2:D$10,4,FALSE),0)</f>
        <v>2</v>
      </c>
      <c r="AF4054">
        <v>0.5</v>
      </c>
      <c r="AG4054">
        <f>IF(AE4054=0,AF4054,IF(AE4054=1,IF(F4054=0.5,0.5,IF(H4054=1,0.5,1.5)),IF(F4054=0.5,0.5,IF(H4054=1,2.5,1.5))))</f>
        <v>1.5</v>
      </c>
      <c r="AH4054" s="7">
        <f>IF(AC4054="XX",0,1/C4054^(1/5)*IF(E4054=0,100,1)/(E4054+1)^(1/4))</f>
        <v>172.32235526566581</v>
      </c>
    </row>
    <row r="4055" spans="1:34">
      <c r="A4055">
        <v>5374</v>
      </c>
      <c r="B4055" s="1">
        <v>23425.167000000001</v>
      </c>
      <c r="C4055" s="6">
        <v>0.05</v>
      </c>
      <c r="D4055" t="s">
        <v>3</v>
      </c>
      <c r="E4055">
        <v>0</v>
      </c>
      <c r="F4055">
        <v>7.5</v>
      </c>
      <c r="G4055" t="s">
        <v>1</v>
      </c>
      <c r="H4055">
        <v>2</v>
      </c>
      <c r="I4055" t="s">
        <v>0</v>
      </c>
      <c r="J4055">
        <v>0</v>
      </c>
      <c r="K4055">
        <v>7.5</v>
      </c>
      <c r="L4055" t="s">
        <v>2</v>
      </c>
      <c r="M4055">
        <v>1</v>
      </c>
      <c r="N4055" t="s">
        <v>5430</v>
      </c>
      <c r="O4055">
        <v>1</v>
      </c>
      <c r="P4055" t="str">
        <f>D4055&amp;"-"&amp;F4055&amp;"-"&amp;G4055&amp;"-"&amp;E4055&amp;"-"&amp;H4055</f>
        <v>A2Delta-7.5-e-0-2</v>
      </c>
      <c r="Q4055" t="str">
        <f>I4055&amp;"-"&amp;K4055&amp;"-"&amp;L4055&amp;"-"&amp;J4055&amp;"-"&amp;M4055</f>
        <v>X2Pi-7.5-f-0-1</v>
      </c>
      <c r="R4055">
        <f>B4055+S4055</f>
        <v>24200.908015448</v>
      </c>
      <c r="S4055">
        <f>_xlfn.IFNA(VLOOKUP(Q4055,'MARVEL-X'!A$2:I$1400,7,FALSE),VLOOKUP(Q4055,MARVEL!A$2:J$1522,10,FALSE))</f>
        <v>775.74101544799998</v>
      </c>
      <c r="T4055">
        <f>IF(P4055=P4054,R4055+T4054,R4055)</f>
        <v>314611.53476820706</v>
      </c>
      <c r="U4055">
        <f>IF(P4055=P4054,1+U4054,1)</f>
        <v>13</v>
      </c>
      <c r="V4055" t="str">
        <f t="shared" si="63"/>
        <v/>
      </c>
      <c r="W4055" t="str">
        <f>IF(V4055="","",IF(ABS(V4055-R4055)&gt;W$1,ABS(V4055-R4055),""))</f>
        <v/>
      </c>
      <c r="X4055" t="str">
        <f>Y4055&amp;"-"&amp;Z4055&amp;"-"&amp;AC4055&amp;"-"&amp;AD4055&amp;"-"&amp;AG4055</f>
        <v>7.5-e-A-0-1.5</v>
      </c>
      <c r="Y4055">
        <f>F4055</f>
        <v>7.5</v>
      </c>
      <c r="Z4055" s="2" t="str">
        <f>G4055</f>
        <v>e</v>
      </c>
      <c r="AA4055">
        <f>_xlfn.IFNA(VLOOKUP(X4055,'duo-out'!A$2:Q$5000,5,FALSE),E4055+10*(H4055-1)+1+_xlfn.IFNA(VLOOKUP(D4055,states!A$2:C$10,3,FALSE),1))</f>
        <v>261</v>
      </c>
      <c r="AB4055" t="str">
        <f>IF(V4055="","",V4055)</f>
        <v/>
      </c>
      <c r="AC4055" s="2" t="str">
        <f>_xlfn.IFNA(VLOOKUP(D4055,states!A$2:C$10,2,FALSE),"XX")</f>
        <v>A</v>
      </c>
      <c r="AD4055">
        <f>E4055</f>
        <v>0</v>
      </c>
      <c r="AE4055">
        <f>_xlfn.IFNA(VLOOKUP(D4055,states!A$2:D$10,4,FALSE),0)</f>
        <v>2</v>
      </c>
      <c r="AF4055">
        <v>0.5</v>
      </c>
      <c r="AG4055">
        <f>IF(AE4055=0,AF4055,IF(AE4055=1,IF(F4055=0.5,0.5,IF(H4055=1,0.5,1.5)),IF(F4055=0.5,0.5,IF(H4055=1,2.5,1.5))))</f>
        <v>1.5</v>
      </c>
      <c r="AH4055" s="7">
        <f>IF(AC4055="XX",0,1/C4055^(1/5)*IF(E4055=0,100,1)/(E4055+1)^(1/4))</f>
        <v>182.05642030260799</v>
      </c>
    </row>
    <row r="4056" spans="1:34">
      <c r="A4056">
        <v>4188</v>
      </c>
      <c r="B4056" s="1">
        <v>23200.203799999999</v>
      </c>
      <c r="C4056" s="6">
        <v>1E-3</v>
      </c>
      <c r="D4056" t="s">
        <v>3</v>
      </c>
      <c r="E4056">
        <v>0</v>
      </c>
      <c r="F4056">
        <v>7.5</v>
      </c>
      <c r="G4056" t="s">
        <v>1</v>
      </c>
      <c r="H4056">
        <v>2</v>
      </c>
      <c r="I4056" t="s">
        <v>0</v>
      </c>
      <c r="J4056">
        <v>0</v>
      </c>
      <c r="K4056">
        <v>7.5</v>
      </c>
      <c r="L4056" t="s">
        <v>2</v>
      </c>
      <c r="M4056">
        <v>2</v>
      </c>
      <c r="N4056" t="s">
        <v>4244</v>
      </c>
      <c r="O4056">
        <v>1</v>
      </c>
      <c r="P4056" t="str">
        <f>D4056&amp;"-"&amp;F4056&amp;"-"&amp;G4056&amp;"-"&amp;E4056&amp;"-"&amp;H4056</f>
        <v>A2Delta-7.5-e-0-2</v>
      </c>
      <c r="Q4056" t="str">
        <f>I4056&amp;"-"&amp;K4056&amp;"-"&amp;L4056&amp;"-"&amp;J4056&amp;"-"&amp;M4056</f>
        <v>X2Pi-7.5-f-0-2</v>
      </c>
      <c r="R4056">
        <f>B4056+S4056</f>
        <v>24200.890544260998</v>
      </c>
      <c r="S4056">
        <f>_xlfn.IFNA(VLOOKUP(Q4056,'MARVEL-X'!A$2:I$1400,7,FALSE),VLOOKUP(Q4056,MARVEL!A$2:J$1522,10,FALSE))</f>
        <v>1000.6867442609999</v>
      </c>
      <c r="T4056">
        <f>IF(P4056=P4055,R4056+T4055,R4056)</f>
        <v>338812.42531246808</v>
      </c>
      <c r="U4056">
        <f>IF(P4056=P4055,1+U4055,1)</f>
        <v>14</v>
      </c>
      <c r="V4056" t="str">
        <f t="shared" si="63"/>
        <v/>
      </c>
      <c r="W4056" t="str">
        <f>IF(V4056="","",IF(ABS(V4056-R4056)&gt;W$1,ABS(V4056-R4056),""))</f>
        <v/>
      </c>
      <c r="X4056" t="str">
        <f>Y4056&amp;"-"&amp;Z4056&amp;"-"&amp;AC4056&amp;"-"&amp;AD4056&amp;"-"&amp;AG4056</f>
        <v>7.5-e-A-0-1.5</v>
      </c>
      <c r="Y4056">
        <f>F4056</f>
        <v>7.5</v>
      </c>
      <c r="Z4056" s="2" t="str">
        <f>G4056</f>
        <v>e</v>
      </c>
      <c r="AA4056">
        <f>_xlfn.IFNA(VLOOKUP(X4056,'duo-out'!A$2:Q$5000,5,FALSE),E4056+10*(H4056-1)+1+_xlfn.IFNA(VLOOKUP(D4056,states!A$2:C$10,3,FALSE),1))</f>
        <v>261</v>
      </c>
      <c r="AB4056" t="str">
        <f>IF(V4056="","",V4056)</f>
        <v/>
      </c>
      <c r="AC4056" s="2" t="str">
        <f>_xlfn.IFNA(VLOOKUP(D4056,states!A$2:C$10,2,FALSE),"XX")</f>
        <v>A</v>
      </c>
      <c r="AD4056">
        <f>E4056</f>
        <v>0</v>
      </c>
      <c r="AE4056">
        <f>_xlfn.IFNA(VLOOKUP(D4056,states!A$2:D$10,4,FALSE),0)</f>
        <v>2</v>
      </c>
      <c r="AF4056">
        <v>0.5</v>
      </c>
      <c r="AG4056">
        <f>IF(AE4056=0,AF4056,IF(AE4056=1,IF(F4056=0.5,0.5,IF(H4056=1,0.5,1.5)),IF(F4056=0.5,0.5,IF(H4056=1,2.5,1.5))))</f>
        <v>1.5</v>
      </c>
      <c r="AH4056" s="7">
        <f>IF(AC4056="XX",0,1/C4056^(1/5)*IF(E4056=0,100,1)/(E4056+1)^(1/4))</f>
        <v>398.10717055349727</v>
      </c>
    </row>
    <row r="4057" spans="1:34">
      <c r="A4057">
        <v>4160</v>
      </c>
      <c r="B4057" s="1">
        <v>22952.006099999999</v>
      </c>
      <c r="C4057" s="6">
        <v>2.2000000000000001E-3</v>
      </c>
      <c r="D4057" t="s">
        <v>3</v>
      </c>
      <c r="E4057">
        <v>0</v>
      </c>
      <c r="F4057">
        <v>7.5</v>
      </c>
      <c r="G4057" t="s">
        <v>1</v>
      </c>
      <c r="H4057">
        <v>2</v>
      </c>
      <c r="I4057" t="s">
        <v>0</v>
      </c>
      <c r="J4057">
        <v>0</v>
      </c>
      <c r="K4057">
        <v>8.5</v>
      </c>
      <c r="L4057" t="s">
        <v>1</v>
      </c>
      <c r="M4057">
        <v>2</v>
      </c>
      <c r="N4057" t="s">
        <v>4216</v>
      </c>
      <c r="O4057">
        <v>1</v>
      </c>
      <c r="P4057" t="str">
        <f>D4057&amp;"-"&amp;F4057&amp;"-"&amp;G4057&amp;"-"&amp;E4057&amp;"-"&amp;H4057</f>
        <v>A2Delta-7.5-e-0-2</v>
      </c>
      <c r="Q4057" t="str">
        <f>I4057&amp;"-"&amp;K4057&amp;"-"&amp;L4057&amp;"-"&amp;J4057&amp;"-"&amp;M4057</f>
        <v>X2Pi-8.5-e-0-2</v>
      </c>
      <c r="R4057">
        <f>B4057+S4057</f>
        <v>24200.894525396998</v>
      </c>
      <c r="S4057">
        <f>_xlfn.IFNA(VLOOKUP(Q4057,'MARVEL-X'!A$2:I$1400,7,FALSE),VLOOKUP(Q4057,MARVEL!A$2:J$1522,10,FALSE))</f>
        <v>1248.888425397</v>
      </c>
      <c r="T4057">
        <f>IF(P4057=P4056,R4057+T4056,R4057)</f>
        <v>363013.31983786507</v>
      </c>
      <c r="U4057">
        <f>IF(P4057=P4056,1+U4056,1)</f>
        <v>15</v>
      </c>
      <c r="V4057" t="str">
        <f t="shared" si="63"/>
        <v/>
      </c>
      <c r="W4057" t="str">
        <f>IF(V4057="","",IF(ABS(V4057-R4057)&gt;W$1,ABS(V4057-R4057),""))</f>
        <v/>
      </c>
      <c r="X4057" t="str">
        <f>Y4057&amp;"-"&amp;Z4057&amp;"-"&amp;AC4057&amp;"-"&amp;AD4057&amp;"-"&amp;AG4057</f>
        <v>7.5-e-A-0-1.5</v>
      </c>
      <c r="Y4057">
        <f>F4057</f>
        <v>7.5</v>
      </c>
      <c r="Z4057" s="2" t="str">
        <f>G4057</f>
        <v>e</v>
      </c>
      <c r="AA4057">
        <f>_xlfn.IFNA(VLOOKUP(X4057,'duo-out'!A$2:Q$5000,5,FALSE),E4057+10*(H4057-1)+1+_xlfn.IFNA(VLOOKUP(D4057,states!A$2:C$10,3,FALSE),1))</f>
        <v>261</v>
      </c>
      <c r="AB4057" t="str">
        <f>IF(V4057="","",V4057)</f>
        <v/>
      </c>
      <c r="AC4057" s="2" t="str">
        <f>_xlfn.IFNA(VLOOKUP(D4057,states!A$2:C$10,2,FALSE),"XX")</f>
        <v>A</v>
      </c>
      <c r="AD4057">
        <f>E4057</f>
        <v>0</v>
      </c>
      <c r="AE4057">
        <f>_xlfn.IFNA(VLOOKUP(D4057,states!A$2:D$10,4,FALSE),0)</f>
        <v>2</v>
      </c>
      <c r="AF4057">
        <v>0.5</v>
      </c>
      <c r="AG4057">
        <f>IF(AE4057=0,AF4057,IF(AE4057=1,IF(F4057=0.5,0.5,IF(H4057=1,0.5,1.5)),IF(F4057=0.5,0.5,IF(H4057=1,2.5,1.5))))</f>
        <v>1.5</v>
      </c>
      <c r="AH4057" s="7">
        <f>IF(AC4057="XX",0,1/C4057^(1/5)*IF(E4057=0,100,1)/(E4057+1)^(1/4))</f>
        <v>340.02861291839736</v>
      </c>
    </row>
    <row r="4058" spans="1:34">
      <c r="A4058">
        <v>4143</v>
      </c>
      <c r="B4058" s="1">
        <v>23426.971799999999</v>
      </c>
      <c r="C4058" s="6">
        <v>1E-3</v>
      </c>
      <c r="D4058" t="s">
        <v>3</v>
      </c>
      <c r="E4058">
        <v>0</v>
      </c>
      <c r="F4058">
        <v>7.5</v>
      </c>
      <c r="G4058" t="s">
        <v>1</v>
      </c>
      <c r="H4058">
        <v>2</v>
      </c>
      <c r="I4058" t="s">
        <v>0</v>
      </c>
      <c r="J4058">
        <v>0</v>
      </c>
      <c r="K4058">
        <v>6.5</v>
      </c>
      <c r="L4058" t="s">
        <v>1</v>
      </c>
      <c r="M4058">
        <v>2</v>
      </c>
      <c r="N4058" t="s">
        <v>4199</v>
      </c>
      <c r="O4058">
        <v>1</v>
      </c>
      <c r="P4058" t="str">
        <f>D4058&amp;"-"&amp;F4058&amp;"-"&amp;G4058&amp;"-"&amp;E4058&amp;"-"&amp;H4058</f>
        <v>A2Delta-7.5-e-0-2</v>
      </c>
      <c r="Q4058" t="str">
        <f>I4058&amp;"-"&amp;K4058&amp;"-"&amp;L4058&amp;"-"&amp;J4058&amp;"-"&amp;M4058</f>
        <v>X2Pi-6.5-e-0-2</v>
      </c>
      <c r="R4058">
        <f>B4058+S4058</f>
        <v>24200.891472902</v>
      </c>
      <c r="S4058">
        <f>_xlfn.IFNA(VLOOKUP(Q4058,'MARVEL-X'!A$2:I$1400,7,FALSE),VLOOKUP(Q4058,MARVEL!A$2:J$1522,10,FALSE))</f>
        <v>773.919672902</v>
      </c>
      <c r="T4058">
        <f>IF(P4058=P4057,R4058+T4057,R4058)</f>
        <v>387214.21131076704</v>
      </c>
      <c r="U4058">
        <f>IF(P4058=P4057,1+U4057,1)</f>
        <v>16</v>
      </c>
      <c r="V4058" t="str">
        <f t="shared" si="63"/>
        <v/>
      </c>
      <c r="W4058" t="str">
        <f>IF(V4058="","",IF(ABS(V4058-R4058)&gt;W$1,ABS(V4058-R4058),""))</f>
        <v/>
      </c>
      <c r="X4058" t="str">
        <f>Y4058&amp;"-"&amp;Z4058&amp;"-"&amp;AC4058&amp;"-"&amp;AD4058&amp;"-"&amp;AG4058</f>
        <v>7.5-e-A-0-1.5</v>
      </c>
      <c r="Y4058">
        <f>F4058</f>
        <v>7.5</v>
      </c>
      <c r="Z4058" s="2" t="str">
        <f>G4058</f>
        <v>e</v>
      </c>
      <c r="AA4058">
        <f>_xlfn.IFNA(VLOOKUP(X4058,'duo-out'!A$2:Q$5000,5,FALSE),E4058+10*(H4058-1)+1+_xlfn.IFNA(VLOOKUP(D4058,states!A$2:C$10,3,FALSE),1))</f>
        <v>261</v>
      </c>
      <c r="AB4058" t="str">
        <f>IF(V4058="","",V4058)</f>
        <v/>
      </c>
      <c r="AC4058" s="2" t="str">
        <f>_xlfn.IFNA(VLOOKUP(D4058,states!A$2:C$10,2,FALSE),"XX")</f>
        <v>A</v>
      </c>
      <c r="AD4058">
        <f>E4058</f>
        <v>0</v>
      </c>
      <c r="AE4058">
        <f>_xlfn.IFNA(VLOOKUP(D4058,states!A$2:D$10,4,FALSE),0)</f>
        <v>2</v>
      </c>
      <c r="AF4058">
        <v>0.5</v>
      </c>
      <c r="AG4058">
        <f>IF(AE4058=0,AF4058,IF(AE4058=1,IF(F4058=0.5,0.5,IF(H4058=1,0.5,1.5)),IF(F4058=0.5,0.5,IF(H4058=1,2.5,1.5))))</f>
        <v>1.5</v>
      </c>
      <c r="AH4058" s="7">
        <f>IF(AC4058="XX",0,1/C4058^(1/5)*IF(E4058=0,100,1)/(E4058+1)^(1/4))</f>
        <v>398.10717055349727</v>
      </c>
    </row>
    <row r="4059" spans="1:34">
      <c r="A4059">
        <v>880</v>
      </c>
      <c r="B4059" s="1">
        <v>22951.9</v>
      </c>
      <c r="C4059" s="6">
        <v>0.11509999999999999</v>
      </c>
      <c r="D4059" t="s">
        <v>3</v>
      </c>
      <c r="E4059">
        <v>0</v>
      </c>
      <c r="F4059">
        <v>7.5</v>
      </c>
      <c r="G4059" t="s">
        <v>1</v>
      </c>
      <c r="H4059">
        <v>2</v>
      </c>
      <c r="I4059" t="s">
        <v>0</v>
      </c>
      <c r="J4059">
        <v>0</v>
      </c>
      <c r="K4059">
        <v>8.5</v>
      </c>
      <c r="L4059" t="s">
        <v>1</v>
      </c>
      <c r="M4059">
        <v>2</v>
      </c>
      <c r="N4059" t="s">
        <v>936</v>
      </c>
      <c r="O4059">
        <v>1</v>
      </c>
      <c r="P4059" t="str">
        <f>D4059&amp;"-"&amp;F4059&amp;"-"&amp;G4059&amp;"-"&amp;E4059&amp;"-"&amp;H4059</f>
        <v>A2Delta-7.5-e-0-2</v>
      </c>
      <c r="Q4059" t="str">
        <f>I4059&amp;"-"&amp;K4059&amp;"-"&amp;L4059&amp;"-"&amp;J4059&amp;"-"&amp;M4059</f>
        <v>X2Pi-8.5-e-0-2</v>
      </c>
      <c r="R4059">
        <f>B4059+S4059</f>
        <v>24200.788425397001</v>
      </c>
      <c r="S4059">
        <f>_xlfn.IFNA(VLOOKUP(Q4059,'MARVEL-X'!A$2:I$1400,7,FALSE),VLOOKUP(Q4059,MARVEL!A$2:J$1522,10,FALSE))</f>
        <v>1248.888425397</v>
      </c>
      <c r="T4059">
        <f>IF(P4059=P4058,R4059+T4058,R4059)</f>
        <v>411414.99973616406</v>
      </c>
      <c r="U4059">
        <f>IF(P4059=P4058,1+U4058,1)</f>
        <v>17</v>
      </c>
      <c r="V4059" t="str">
        <f t="shared" si="63"/>
        <v/>
      </c>
      <c r="W4059" t="str">
        <f>IF(V4059="","",IF(ABS(V4059-R4059)&gt;W$1,ABS(V4059-R4059),""))</f>
        <v/>
      </c>
      <c r="X4059" t="str">
        <f>Y4059&amp;"-"&amp;Z4059&amp;"-"&amp;AC4059&amp;"-"&amp;AD4059&amp;"-"&amp;AG4059</f>
        <v>7.5-e-A-0-1.5</v>
      </c>
      <c r="Y4059">
        <f>F4059</f>
        <v>7.5</v>
      </c>
      <c r="Z4059" s="2" t="str">
        <f>G4059</f>
        <v>e</v>
      </c>
      <c r="AA4059">
        <f>_xlfn.IFNA(VLOOKUP(X4059,'duo-out'!A$2:Q$5000,5,FALSE),E4059+10*(H4059-1)+1+_xlfn.IFNA(VLOOKUP(D4059,states!A$2:C$10,3,FALSE),1))</f>
        <v>261</v>
      </c>
      <c r="AB4059" t="str">
        <f>IF(V4059="","",V4059)</f>
        <v/>
      </c>
      <c r="AC4059" s="2" t="str">
        <f>_xlfn.IFNA(VLOOKUP(D4059,states!A$2:C$10,2,FALSE),"XX")</f>
        <v>A</v>
      </c>
      <c r="AD4059">
        <f>E4059</f>
        <v>0</v>
      </c>
      <c r="AE4059">
        <f>_xlfn.IFNA(VLOOKUP(D4059,states!A$2:D$10,4,FALSE),0)</f>
        <v>2</v>
      </c>
      <c r="AF4059">
        <v>0.5</v>
      </c>
      <c r="AG4059">
        <f>IF(AE4059=0,AF4059,IF(AE4059=1,IF(F4059=0.5,0.5,IF(H4059=1,0.5,1.5)),IF(F4059=0.5,0.5,IF(H4059=1,2.5,1.5))))</f>
        <v>1.5</v>
      </c>
      <c r="AH4059" s="7">
        <f>IF(AC4059="XX",0,1/C4059^(1/5)*IF(E4059=0,100,1)/(E4059+1)^(1/4))</f>
        <v>154.0937184438456</v>
      </c>
    </row>
    <row r="4060" spans="1:34">
      <c r="A4060">
        <v>794</v>
      </c>
      <c r="B4060" s="1">
        <v>23200.17</v>
      </c>
      <c r="C4060" s="6">
        <v>0.05</v>
      </c>
      <c r="D4060" t="s">
        <v>3</v>
      </c>
      <c r="E4060">
        <v>0</v>
      </c>
      <c r="F4060">
        <v>7.5</v>
      </c>
      <c r="G4060" t="s">
        <v>1</v>
      </c>
      <c r="H4060">
        <v>2</v>
      </c>
      <c r="I4060" t="s">
        <v>0</v>
      </c>
      <c r="J4060">
        <v>0</v>
      </c>
      <c r="K4060">
        <v>7.5</v>
      </c>
      <c r="L4060" t="s">
        <v>2</v>
      </c>
      <c r="M4060">
        <v>2</v>
      </c>
      <c r="N4060" t="s">
        <v>850</v>
      </c>
      <c r="O4060">
        <v>1</v>
      </c>
      <c r="P4060" t="str">
        <f>D4060&amp;"-"&amp;F4060&amp;"-"&amp;G4060&amp;"-"&amp;E4060&amp;"-"&amp;H4060</f>
        <v>A2Delta-7.5-e-0-2</v>
      </c>
      <c r="Q4060" t="str">
        <f>I4060&amp;"-"&amp;K4060&amp;"-"&amp;L4060&amp;"-"&amp;J4060&amp;"-"&amp;M4060</f>
        <v>X2Pi-7.5-f-0-2</v>
      </c>
      <c r="R4060">
        <f>B4060+S4060</f>
        <v>24200.856744260996</v>
      </c>
      <c r="S4060">
        <f>_xlfn.IFNA(VLOOKUP(Q4060,'MARVEL-X'!A$2:I$1400,7,FALSE),VLOOKUP(Q4060,MARVEL!A$2:J$1522,10,FALSE))</f>
        <v>1000.6867442609999</v>
      </c>
      <c r="T4060">
        <f>IF(P4060=P4059,R4060+T4059,R4060)</f>
        <v>435615.85648042505</v>
      </c>
      <c r="U4060">
        <f>IF(P4060=P4059,1+U4059,1)</f>
        <v>18</v>
      </c>
      <c r="V4060" t="str">
        <f t="shared" si="63"/>
        <v/>
      </c>
      <c r="W4060" t="str">
        <f>IF(V4060="","",IF(ABS(V4060-R4060)&gt;W$1,ABS(V4060-R4060),""))</f>
        <v/>
      </c>
      <c r="X4060" t="str">
        <f>Y4060&amp;"-"&amp;Z4060&amp;"-"&amp;AC4060&amp;"-"&amp;AD4060&amp;"-"&amp;AG4060</f>
        <v>7.5-e-A-0-1.5</v>
      </c>
      <c r="Y4060">
        <f>F4060</f>
        <v>7.5</v>
      </c>
      <c r="Z4060" s="2" t="str">
        <f>G4060</f>
        <v>e</v>
      </c>
      <c r="AA4060">
        <f>_xlfn.IFNA(VLOOKUP(X4060,'duo-out'!A$2:Q$5000,5,FALSE),E4060+10*(H4060-1)+1+_xlfn.IFNA(VLOOKUP(D4060,states!A$2:C$10,3,FALSE),1))</f>
        <v>261</v>
      </c>
      <c r="AB4060" t="str">
        <f>IF(V4060="","",V4060)</f>
        <v/>
      </c>
      <c r="AC4060" s="2" t="str">
        <f>_xlfn.IFNA(VLOOKUP(D4060,states!A$2:C$10,2,FALSE),"XX")</f>
        <v>A</v>
      </c>
      <c r="AD4060">
        <f>E4060</f>
        <v>0</v>
      </c>
      <c r="AE4060">
        <f>_xlfn.IFNA(VLOOKUP(D4060,states!A$2:D$10,4,FALSE),0)</f>
        <v>2</v>
      </c>
      <c r="AF4060">
        <v>0.5</v>
      </c>
      <c r="AG4060">
        <f>IF(AE4060=0,AF4060,IF(AE4060=1,IF(F4060=0.5,0.5,IF(H4060=1,0.5,1.5)),IF(F4060=0.5,0.5,IF(H4060=1,2.5,1.5))))</f>
        <v>1.5</v>
      </c>
      <c r="AH4060" s="7">
        <f>IF(AC4060="XX",0,1/C4060^(1/5)*IF(E4060=0,100,1)/(E4060+1)^(1/4))</f>
        <v>182.05642030260799</v>
      </c>
    </row>
    <row r="4061" spans="1:34">
      <c r="A4061">
        <v>768</v>
      </c>
      <c r="B4061" s="1">
        <v>23426.93</v>
      </c>
      <c r="C4061" s="6">
        <v>0.05</v>
      </c>
      <c r="D4061" t="s">
        <v>3</v>
      </c>
      <c r="E4061">
        <v>0</v>
      </c>
      <c r="F4061">
        <v>7.5</v>
      </c>
      <c r="G4061" t="s">
        <v>1</v>
      </c>
      <c r="H4061">
        <v>2</v>
      </c>
      <c r="I4061" t="s">
        <v>0</v>
      </c>
      <c r="J4061">
        <v>0</v>
      </c>
      <c r="K4061">
        <v>6.5</v>
      </c>
      <c r="L4061" t="s">
        <v>1</v>
      </c>
      <c r="M4061">
        <v>2</v>
      </c>
      <c r="N4061" t="s">
        <v>824</v>
      </c>
      <c r="O4061">
        <v>1</v>
      </c>
      <c r="P4061" t="str">
        <f>D4061&amp;"-"&amp;F4061&amp;"-"&amp;G4061&amp;"-"&amp;E4061&amp;"-"&amp;H4061</f>
        <v>A2Delta-7.5-e-0-2</v>
      </c>
      <c r="Q4061" t="str">
        <f>I4061&amp;"-"&amp;K4061&amp;"-"&amp;L4061&amp;"-"&amp;J4061&amp;"-"&amp;M4061</f>
        <v>X2Pi-6.5-e-0-2</v>
      </c>
      <c r="R4061">
        <f>B4061+S4061</f>
        <v>24200.849672902001</v>
      </c>
      <c r="S4061">
        <f>_xlfn.IFNA(VLOOKUP(Q4061,'MARVEL-X'!A$2:I$1400,7,FALSE),VLOOKUP(Q4061,MARVEL!A$2:J$1522,10,FALSE))</f>
        <v>773.919672902</v>
      </c>
      <c r="T4061">
        <f>IF(P4061=P4060,R4061+T4060,R4061)</f>
        <v>459816.70615332708</v>
      </c>
      <c r="U4061">
        <f>IF(P4061=P4060,1+U4060,1)</f>
        <v>19</v>
      </c>
      <c r="V4061">
        <f t="shared" si="63"/>
        <v>24200.879271227739</v>
      </c>
      <c r="W4061" t="str">
        <f>IF(V4061="","",IF(ABS(V4061-R4061)&gt;W$1,ABS(V4061-R4061),""))</f>
        <v/>
      </c>
      <c r="X4061" t="str">
        <f>Y4061&amp;"-"&amp;Z4061&amp;"-"&amp;AC4061&amp;"-"&amp;AD4061&amp;"-"&amp;AG4061</f>
        <v>7.5-e-A-0-1.5</v>
      </c>
      <c r="Y4061">
        <f>F4061</f>
        <v>7.5</v>
      </c>
      <c r="Z4061" s="2" t="str">
        <f>G4061</f>
        <v>e</v>
      </c>
      <c r="AA4061">
        <f>_xlfn.IFNA(VLOOKUP(X4061,'duo-out'!A$2:Q$5000,5,FALSE),E4061+10*(H4061-1)+1+_xlfn.IFNA(VLOOKUP(D4061,states!A$2:C$10,3,FALSE),1))</f>
        <v>261</v>
      </c>
      <c r="AB4061">
        <f>IF(V4061="","",V4061)</f>
        <v>24200.879271227739</v>
      </c>
      <c r="AC4061" s="2" t="str">
        <f>_xlfn.IFNA(VLOOKUP(D4061,states!A$2:C$10,2,FALSE),"XX")</f>
        <v>A</v>
      </c>
      <c r="AD4061">
        <f>E4061</f>
        <v>0</v>
      </c>
      <c r="AE4061">
        <f>_xlfn.IFNA(VLOOKUP(D4061,states!A$2:D$10,4,FALSE),0)</f>
        <v>2</v>
      </c>
      <c r="AF4061">
        <v>0.5</v>
      </c>
      <c r="AG4061">
        <f>IF(AE4061=0,AF4061,IF(AE4061=1,IF(F4061=0.5,0.5,IF(H4061=1,0.5,1.5)),IF(F4061=0.5,0.5,IF(H4061=1,2.5,1.5))))</f>
        <v>1.5</v>
      </c>
      <c r="AH4061" s="7">
        <f>IF(AC4061="XX",0,1/C4061^(1/5)*IF(E4061=0,100,1)/(E4061+1)^(1/4))</f>
        <v>182.05642030260799</v>
      </c>
    </row>
    <row r="4062" spans="1:34">
      <c r="A4062">
        <v>4013</v>
      </c>
      <c r="B4062" s="1">
        <v>20407.413700000001</v>
      </c>
      <c r="C4062" s="6">
        <v>5.0000000000000001E-3</v>
      </c>
      <c r="D4062" t="s">
        <v>3</v>
      </c>
      <c r="E4062">
        <v>1</v>
      </c>
      <c r="F4062">
        <v>7.5</v>
      </c>
      <c r="G4062" t="s">
        <v>1</v>
      </c>
      <c r="H4062">
        <v>1</v>
      </c>
      <c r="I4062" t="s">
        <v>0</v>
      </c>
      <c r="J4062">
        <v>2</v>
      </c>
      <c r="K4062">
        <v>8.5</v>
      </c>
      <c r="L4062" t="s">
        <v>1</v>
      </c>
      <c r="M4062">
        <v>1</v>
      </c>
      <c r="N4062" t="s">
        <v>4069</v>
      </c>
      <c r="O4062">
        <v>1</v>
      </c>
      <c r="P4062" t="str">
        <f>D4062&amp;"-"&amp;F4062&amp;"-"&amp;G4062&amp;"-"&amp;E4062&amp;"-"&amp;H4062</f>
        <v>A2Delta-7.5-e-1-1</v>
      </c>
      <c r="Q4062" t="str">
        <f>I4062&amp;"-"&amp;K4062&amp;"-"&amp;L4062&amp;"-"&amp;J4062&amp;"-"&amp;M4062</f>
        <v>X2Pi-8.5-e-2-1</v>
      </c>
      <c r="R4062">
        <f>B4062+S4062</f>
        <v>26673.315339246001</v>
      </c>
      <c r="S4062">
        <f>_xlfn.IFNA(VLOOKUP(Q4062,'MARVEL-X'!A$2:I$1400,7,FALSE),VLOOKUP(Q4062,MARVEL!A$2:J$1522,10,FALSE))</f>
        <v>6265.9016392459998</v>
      </c>
      <c r="T4062">
        <f>IF(P4062=P4061,R4062+T4061,R4062)</f>
        <v>26673.315339246001</v>
      </c>
      <c r="U4062">
        <f>IF(P4062=P4061,1+U4061,1)</f>
        <v>1</v>
      </c>
      <c r="V4062" t="str">
        <f t="shared" si="63"/>
        <v/>
      </c>
      <c r="W4062" t="str">
        <f>IF(V4062="","",IF(ABS(V4062-R4062)&gt;W$1,ABS(V4062-R4062),""))</f>
        <v/>
      </c>
      <c r="X4062" t="str">
        <f>Y4062&amp;"-"&amp;Z4062&amp;"-"&amp;AC4062&amp;"-"&amp;AD4062&amp;"-"&amp;AG4062</f>
        <v>7.5-e-A-1-2.5</v>
      </c>
      <c r="Y4062">
        <f>F4062</f>
        <v>7.5</v>
      </c>
      <c r="Z4062" s="2" t="str">
        <f>G4062</f>
        <v>e</v>
      </c>
      <c r="AA4062">
        <f>_xlfn.IFNA(VLOOKUP(X4062,'duo-out'!A$2:Q$5000,5,FALSE),E4062+10*(H4062-1)+1+_xlfn.IFNA(VLOOKUP(D4062,states!A$2:C$10,3,FALSE),1))</f>
        <v>252</v>
      </c>
      <c r="AB4062" t="str">
        <f>IF(V4062="","",V4062)</f>
        <v/>
      </c>
      <c r="AC4062" s="2" t="str">
        <f>_xlfn.IFNA(VLOOKUP(D4062,states!A$2:C$10,2,FALSE),"XX")</f>
        <v>A</v>
      </c>
      <c r="AD4062">
        <f>E4062</f>
        <v>1</v>
      </c>
      <c r="AE4062">
        <f>_xlfn.IFNA(VLOOKUP(D4062,states!A$2:D$10,4,FALSE),0)</f>
        <v>2</v>
      </c>
      <c r="AF4062">
        <v>0.5</v>
      </c>
      <c r="AG4062">
        <f>IF(AE4062=0,AF4062,IF(AE4062=1,IF(F4062=0.5,0.5,IF(H4062=1,0.5,1.5)),IF(F4062=0.5,0.5,IF(H4062=1,2.5,1.5))))</f>
        <v>2.5</v>
      </c>
      <c r="AH4062" s="7">
        <f>IF(AC4062="XX",0,1/C4062^(1/5)*IF(E4062=0,100,1)/(E4062+1)^(1/4))</f>
        <v>2.4263223583284943</v>
      </c>
    </row>
    <row r="4063" spans="1:34">
      <c r="A4063">
        <v>4004</v>
      </c>
      <c r="B4063" s="1">
        <v>20616.688999999998</v>
      </c>
      <c r="C4063" s="6">
        <v>6.5259999999999997E-3</v>
      </c>
      <c r="D4063" t="s">
        <v>3</v>
      </c>
      <c r="E4063">
        <v>1</v>
      </c>
      <c r="F4063">
        <v>7.5</v>
      </c>
      <c r="G4063" t="s">
        <v>1</v>
      </c>
      <c r="H4063">
        <v>1</v>
      </c>
      <c r="I4063" t="s">
        <v>0</v>
      </c>
      <c r="J4063">
        <v>2</v>
      </c>
      <c r="K4063">
        <v>7.5</v>
      </c>
      <c r="L4063" t="s">
        <v>2</v>
      </c>
      <c r="M4063">
        <v>1</v>
      </c>
      <c r="N4063" t="s">
        <v>4060</v>
      </c>
      <c r="O4063">
        <v>1</v>
      </c>
      <c r="P4063" t="str">
        <f>D4063&amp;"-"&amp;F4063&amp;"-"&amp;G4063&amp;"-"&amp;E4063&amp;"-"&amp;H4063</f>
        <v>A2Delta-7.5-e-1-1</v>
      </c>
      <c r="Q4063" t="str">
        <f>I4063&amp;"-"&amp;K4063&amp;"-"&amp;L4063&amp;"-"&amp;J4063&amp;"-"&amp;M4063</f>
        <v>X2Pi-7.5-f-2-1</v>
      </c>
      <c r="R4063">
        <f>B4063+S4063</f>
        <v>26673.313780491997</v>
      </c>
      <c r="S4063">
        <f>_xlfn.IFNA(VLOOKUP(Q4063,'MARVEL-X'!A$2:I$1400,7,FALSE),VLOOKUP(Q4063,MARVEL!A$2:J$1522,10,FALSE))</f>
        <v>6056.6247804920004</v>
      </c>
      <c r="T4063">
        <f>IF(P4063=P4062,R4063+T4062,R4063)</f>
        <v>53346.629119737998</v>
      </c>
      <c r="U4063">
        <f>IF(P4063=P4062,1+U4062,1)</f>
        <v>2</v>
      </c>
      <c r="V4063" t="str">
        <f t="shared" si="63"/>
        <v/>
      </c>
      <c r="W4063" t="str">
        <f>IF(V4063="","",IF(ABS(V4063-R4063)&gt;W$1,ABS(V4063-R4063),""))</f>
        <v/>
      </c>
      <c r="X4063" t="str">
        <f>Y4063&amp;"-"&amp;Z4063&amp;"-"&amp;AC4063&amp;"-"&amp;AD4063&amp;"-"&amp;AG4063</f>
        <v>7.5-e-A-1-2.5</v>
      </c>
      <c r="Y4063">
        <f>F4063</f>
        <v>7.5</v>
      </c>
      <c r="Z4063" s="2" t="str">
        <f>G4063</f>
        <v>e</v>
      </c>
      <c r="AA4063">
        <f>_xlfn.IFNA(VLOOKUP(X4063,'duo-out'!A$2:Q$5000,5,FALSE),E4063+10*(H4063-1)+1+_xlfn.IFNA(VLOOKUP(D4063,states!A$2:C$10,3,FALSE),1))</f>
        <v>252</v>
      </c>
      <c r="AB4063" t="str">
        <f>IF(V4063="","",V4063)</f>
        <v/>
      </c>
      <c r="AC4063" s="2" t="str">
        <f>_xlfn.IFNA(VLOOKUP(D4063,states!A$2:C$10,2,FALSE),"XX")</f>
        <v>A</v>
      </c>
      <c r="AD4063">
        <f>E4063</f>
        <v>1</v>
      </c>
      <c r="AE4063">
        <f>_xlfn.IFNA(VLOOKUP(D4063,states!A$2:D$10,4,FALSE),0)</f>
        <v>2</v>
      </c>
      <c r="AF4063">
        <v>0.5</v>
      </c>
      <c r="AG4063">
        <f>IF(AE4063=0,AF4063,IF(AE4063=1,IF(F4063=0.5,0.5,IF(H4063=1,0.5,1.5)),IF(F4063=0.5,0.5,IF(H4063=1,2.5,1.5))))</f>
        <v>2.5</v>
      </c>
      <c r="AH4063" s="7">
        <f>IF(AC4063="XX",0,1/C4063^(1/5)*IF(E4063=0,100,1)/(E4063+1)^(1/4))</f>
        <v>2.3004515299161357</v>
      </c>
    </row>
    <row r="4064" spans="1:34">
      <c r="A4064">
        <v>3983</v>
      </c>
      <c r="B4064" s="1">
        <v>20796.947800000002</v>
      </c>
      <c r="C4064" s="6">
        <v>1.315E-2</v>
      </c>
      <c r="D4064" t="s">
        <v>3</v>
      </c>
      <c r="E4064">
        <v>1</v>
      </c>
      <c r="F4064">
        <v>7.5</v>
      </c>
      <c r="G4064" t="s">
        <v>1</v>
      </c>
      <c r="H4064">
        <v>1</v>
      </c>
      <c r="I4064" t="s">
        <v>0</v>
      </c>
      <c r="J4064">
        <v>2</v>
      </c>
      <c r="K4064">
        <v>6.5</v>
      </c>
      <c r="L4064" t="s">
        <v>1</v>
      </c>
      <c r="M4064">
        <v>1</v>
      </c>
      <c r="N4064" t="s">
        <v>4039</v>
      </c>
      <c r="O4064">
        <v>1</v>
      </c>
      <c r="P4064" t="str">
        <f>D4064&amp;"-"&amp;F4064&amp;"-"&amp;G4064&amp;"-"&amp;E4064&amp;"-"&amp;H4064</f>
        <v>A2Delta-7.5-e-1-1</v>
      </c>
      <c r="Q4064" t="str">
        <f>I4064&amp;"-"&amp;K4064&amp;"-"&amp;L4064&amp;"-"&amp;J4064&amp;"-"&amp;M4064</f>
        <v>X2Pi-6.5-e-2-1</v>
      </c>
      <c r="R4064">
        <f>B4064+S4064</f>
        <v>26673.326579852001</v>
      </c>
      <c r="S4064">
        <f>_xlfn.IFNA(VLOOKUP(Q4064,'MARVEL-X'!A$2:I$1400,7,FALSE),VLOOKUP(Q4064,MARVEL!A$2:J$1522,10,FALSE))</f>
        <v>5876.3787798519998</v>
      </c>
      <c r="T4064">
        <f>IF(P4064=P4063,R4064+T4063,R4064)</f>
        <v>80019.955699590006</v>
      </c>
      <c r="U4064">
        <f>IF(P4064=P4063,1+U4063,1)</f>
        <v>3</v>
      </c>
      <c r="V4064" t="str">
        <f t="shared" si="63"/>
        <v/>
      </c>
      <c r="W4064" t="str">
        <f>IF(V4064="","",IF(ABS(V4064-R4064)&gt;W$1,ABS(V4064-R4064),""))</f>
        <v/>
      </c>
      <c r="X4064" t="str">
        <f>Y4064&amp;"-"&amp;Z4064&amp;"-"&amp;AC4064&amp;"-"&amp;AD4064&amp;"-"&amp;AG4064</f>
        <v>7.5-e-A-1-2.5</v>
      </c>
      <c r="Y4064">
        <f>F4064</f>
        <v>7.5</v>
      </c>
      <c r="Z4064" s="2" t="str">
        <f>G4064</f>
        <v>e</v>
      </c>
      <c r="AA4064">
        <f>_xlfn.IFNA(VLOOKUP(X4064,'duo-out'!A$2:Q$5000,5,FALSE),E4064+10*(H4064-1)+1+_xlfn.IFNA(VLOOKUP(D4064,states!A$2:C$10,3,FALSE),1))</f>
        <v>252</v>
      </c>
      <c r="AB4064" t="str">
        <f>IF(V4064="","",V4064)</f>
        <v/>
      </c>
      <c r="AC4064" s="2" t="str">
        <f>_xlfn.IFNA(VLOOKUP(D4064,states!A$2:C$10,2,FALSE),"XX")</f>
        <v>A</v>
      </c>
      <c r="AD4064">
        <f>E4064</f>
        <v>1</v>
      </c>
      <c r="AE4064">
        <f>_xlfn.IFNA(VLOOKUP(D4064,states!A$2:D$10,4,FALSE),0)</f>
        <v>2</v>
      </c>
      <c r="AF4064">
        <v>0.5</v>
      </c>
      <c r="AG4064">
        <f>IF(AE4064=0,AF4064,IF(AE4064=1,IF(F4064=0.5,0.5,IF(H4064=1,0.5,1.5)),IF(F4064=0.5,0.5,IF(H4064=1,2.5,1.5))))</f>
        <v>2.5</v>
      </c>
      <c r="AH4064" s="7">
        <f>IF(AC4064="XX",0,1/C4064^(1/5)*IF(E4064=0,100,1)/(E4064+1)^(1/4))</f>
        <v>1.9996654847217201</v>
      </c>
    </row>
    <row r="4065" spans="1:34">
      <c r="A4065">
        <v>3524</v>
      </c>
      <c r="B4065" s="1">
        <v>22976.51</v>
      </c>
      <c r="C4065" s="6">
        <v>8.4980000000000003E-3</v>
      </c>
      <c r="D4065" t="s">
        <v>3</v>
      </c>
      <c r="E4065">
        <v>1</v>
      </c>
      <c r="F4065">
        <v>7.5</v>
      </c>
      <c r="G4065" t="s">
        <v>1</v>
      </c>
      <c r="H4065">
        <v>1</v>
      </c>
      <c r="I4065" t="s">
        <v>0</v>
      </c>
      <c r="J4065">
        <v>1</v>
      </c>
      <c r="K4065">
        <v>8.5</v>
      </c>
      <c r="L4065" t="s">
        <v>1</v>
      </c>
      <c r="M4065">
        <v>1</v>
      </c>
      <c r="N4065" t="s">
        <v>3580</v>
      </c>
      <c r="O4065">
        <v>1</v>
      </c>
      <c r="P4065" t="str">
        <f>D4065&amp;"-"&amp;F4065&amp;"-"&amp;G4065&amp;"-"&amp;E4065&amp;"-"&amp;H4065</f>
        <v>A2Delta-7.5-e-1-1</v>
      </c>
      <c r="Q4065" t="str">
        <f>I4065&amp;"-"&amp;K4065&amp;"-"&amp;L4065&amp;"-"&amp;J4065&amp;"-"&amp;M4065</f>
        <v>X2Pi-8.5-e-1-1</v>
      </c>
      <c r="R4065">
        <f>B4065+S4065</f>
        <v>26673.323750290998</v>
      </c>
      <c r="S4065">
        <f>_xlfn.IFNA(VLOOKUP(Q4065,'MARVEL-X'!A$2:I$1400,7,FALSE),VLOOKUP(Q4065,MARVEL!A$2:J$1522,10,FALSE))</f>
        <v>3696.8137502909999</v>
      </c>
      <c r="T4065">
        <f>IF(P4065=P4064,R4065+T4064,R4065)</f>
        <v>106693.279449881</v>
      </c>
      <c r="U4065">
        <f>IF(P4065=P4064,1+U4064,1)</f>
        <v>4</v>
      </c>
      <c r="V4065" t="str">
        <f t="shared" si="63"/>
        <v/>
      </c>
      <c r="W4065" t="str">
        <f>IF(V4065="","",IF(ABS(V4065-R4065)&gt;W$1,ABS(V4065-R4065),""))</f>
        <v/>
      </c>
      <c r="X4065" t="str">
        <f>Y4065&amp;"-"&amp;Z4065&amp;"-"&amp;AC4065&amp;"-"&amp;AD4065&amp;"-"&amp;AG4065</f>
        <v>7.5-e-A-1-2.5</v>
      </c>
      <c r="Y4065">
        <f>F4065</f>
        <v>7.5</v>
      </c>
      <c r="Z4065" s="2" t="str">
        <f>G4065</f>
        <v>e</v>
      </c>
      <c r="AA4065">
        <f>_xlfn.IFNA(VLOOKUP(X4065,'duo-out'!A$2:Q$5000,5,FALSE),E4065+10*(H4065-1)+1+_xlfn.IFNA(VLOOKUP(D4065,states!A$2:C$10,3,FALSE),1))</f>
        <v>252</v>
      </c>
      <c r="AB4065" t="str">
        <f>IF(V4065="","",V4065)</f>
        <v/>
      </c>
      <c r="AC4065" s="2" t="str">
        <f>_xlfn.IFNA(VLOOKUP(D4065,states!A$2:C$10,2,FALSE),"XX")</f>
        <v>A</v>
      </c>
      <c r="AD4065">
        <f>E4065</f>
        <v>1</v>
      </c>
      <c r="AE4065">
        <f>_xlfn.IFNA(VLOOKUP(D4065,states!A$2:D$10,4,FALSE),0)</f>
        <v>2</v>
      </c>
      <c r="AF4065">
        <v>0.5</v>
      </c>
      <c r="AG4065">
        <f>IF(AE4065=0,AF4065,IF(AE4065=1,IF(F4065=0.5,0.5,IF(H4065=1,0.5,1.5)),IF(F4065=0.5,0.5,IF(H4065=1,2.5,1.5))))</f>
        <v>2.5</v>
      </c>
      <c r="AH4065" s="7">
        <f>IF(AC4065="XX",0,1/C4065^(1/5)*IF(E4065=0,100,1)/(E4065+1)^(1/4))</f>
        <v>2.1821226425536815</v>
      </c>
    </row>
    <row r="4066" spans="1:34">
      <c r="A4066">
        <v>3508</v>
      </c>
      <c r="B4066" s="1">
        <v>23194.255499999999</v>
      </c>
      <c r="C4066" s="6">
        <v>2.9260000000000001E-2</v>
      </c>
      <c r="D4066" t="s">
        <v>3</v>
      </c>
      <c r="E4066">
        <v>1</v>
      </c>
      <c r="F4066">
        <v>7.5</v>
      </c>
      <c r="G4066" t="s">
        <v>1</v>
      </c>
      <c r="H4066">
        <v>1</v>
      </c>
      <c r="I4066" t="s">
        <v>0</v>
      </c>
      <c r="J4066">
        <v>1</v>
      </c>
      <c r="K4066">
        <v>7.5</v>
      </c>
      <c r="L4066" t="s">
        <v>2</v>
      </c>
      <c r="M4066">
        <v>1</v>
      </c>
      <c r="N4066" t="s">
        <v>3564</v>
      </c>
      <c r="O4066">
        <v>1</v>
      </c>
      <c r="P4066" t="str">
        <f>D4066&amp;"-"&amp;F4066&amp;"-"&amp;G4066&amp;"-"&amp;E4066&amp;"-"&amp;H4066</f>
        <v>A2Delta-7.5-e-1-1</v>
      </c>
      <c r="Q4066" t="str">
        <f>I4066&amp;"-"&amp;K4066&amp;"-"&amp;L4066&amp;"-"&amp;J4066&amp;"-"&amp;M4066</f>
        <v>X2Pi-7.5-f-1-1</v>
      </c>
      <c r="R4066">
        <f>B4066+S4066</f>
        <v>26673.339995896</v>
      </c>
      <c r="S4066">
        <f>_xlfn.IFNA(VLOOKUP(Q4066,'MARVEL-X'!A$2:I$1400,7,FALSE),VLOOKUP(Q4066,MARVEL!A$2:J$1522,10,FALSE))</f>
        <v>3479.0844958960001</v>
      </c>
      <c r="T4066">
        <f>IF(P4066=P4065,R4066+T4065,R4066)</f>
        <v>133366.619445777</v>
      </c>
      <c r="U4066">
        <f>IF(P4066=P4065,1+U4065,1)</f>
        <v>5</v>
      </c>
      <c r="V4066" t="str">
        <f t="shared" si="63"/>
        <v/>
      </c>
      <c r="W4066" t="str">
        <f>IF(V4066="","",IF(ABS(V4066-R4066)&gt;W$1,ABS(V4066-R4066),""))</f>
        <v/>
      </c>
      <c r="X4066" t="str">
        <f>Y4066&amp;"-"&amp;Z4066&amp;"-"&amp;AC4066&amp;"-"&amp;AD4066&amp;"-"&amp;AG4066</f>
        <v>7.5-e-A-1-2.5</v>
      </c>
      <c r="Y4066">
        <f>F4066</f>
        <v>7.5</v>
      </c>
      <c r="Z4066" s="2" t="str">
        <f>G4066</f>
        <v>e</v>
      </c>
      <c r="AA4066">
        <f>_xlfn.IFNA(VLOOKUP(X4066,'duo-out'!A$2:Q$5000,5,FALSE),E4066+10*(H4066-1)+1+_xlfn.IFNA(VLOOKUP(D4066,states!A$2:C$10,3,FALSE),1))</f>
        <v>252</v>
      </c>
      <c r="AB4066" t="str">
        <f>IF(V4066="","",V4066)</f>
        <v/>
      </c>
      <c r="AC4066" s="2" t="str">
        <f>_xlfn.IFNA(VLOOKUP(D4066,states!A$2:C$10,2,FALSE),"XX")</f>
        <v>A</v>
      </c>
      <c r="AD4066">
        <f>E4066</f>
        <v>1</v>
      </c>
      <c r="AE4066">
        <f>_xlfn.IFNA(VLOOKUP(D4066,states!A$2:D$10,4,FALSE),0)</f>
        <v>2</v>
      </c>
      <c r="AF4066">
        <v>0.5</v>
      </c>
      <c r="AG4066">
        <f>IF(AE4066=0,AF4066,IF(AE4066=1,IF(F4066=0.5,0.5,IF(H4066=1,0.5,1.5)),IF(F4066=0.5,0.5,IF(H4066=1,2.5,1.5))))</f>
        <v>2.5</v>
      </c>
      <c r="AH4066" s="7">
        <f>IF(AC4066="XX",0,1/C4066^(1/5)*IF(E4066=0,100,1)/(E4066+1)^(1/4))</f>
        <v>1.7040708080062272</v>
      </c>
    </row>
    <row r="4067" spans="1:34">
      <c r="A4067">
        <v>3461</v>
      </c>
      <c r="B4067" s="1">
        <v>23381.7582</v>
      </c>
      <c r="C4067" s="6">
        <v>1.54E-2</v>
      </c>
      <c r="D4067" t="s">
        <v>3</v>
      </c>
      <c r="E4067">
        <v>1</v>
      </c>
      <c r="F4067">
        <v>7.5</v>
      </c>
      <c r="G4067" t="s">
        <v>1</v>
      </c>
      <c r="H4067">
        <v>1</v>
      </c>
      <c r="I4067" t="s">
        <v>0</v>
      </c>
      <c r="J4067">
        <v>1</v>
      </c>
      <c r="K4067">
        <v>6.5</v>
      </c>
      <c r="L4067" t="s">
        <v>1</v>
      </c>
      <c r="M4067">
        <v>1</v>
      </c>
      <c r="N4067" t="s">
        <v>3517</v>
      </c>
      <c r="O4067">
        <v>1</v>
      </c>
      <c r="P4067" t="str">
        <f>D4067&amp;"-"&amp;F4067&amp;"-"&amp;G4067&amp;"-"&amp;E4067&amp;"-"&amp;H4067</f>
        <v>A2Delta-7.5-e-1-1</v>
      </c>
      <c r="Q4067" t="str">
        <f>I4067&amp;"-"&amp;K4067&amp;"-"&amp;L4067&amp;"-"&amp;J4067&amp;"-"&amp;M4067</f>
        <v>X2Pi-6.5-e-1-1</v>
      </c>
      <c r="R4067">
        <f>B4067+S4067</f>
        <v>26673.329573651001</v>
      </c>
      <c r="S4067">
        <f>_xlfn.IFNA(VLOOKUP(Q4067,'MARVEL-X'!A$2:I$1400,7,FALSE),VLOOKUP(Q4067,MARVEL!A$2:J$1522,10,FALSE))</f>
        <v>3291.5713736510002</v>
      </c>
      <c r="T4067">
        <f>IF(P4067=P4066,R4067+T4066,R4067)</f>
        <v>160039.94901942799</v>
      </c>
      <c r="U4067">
        <f>IF(P4067=P4066,1+U4066,1)</f>
        <v>6</v>
      </c>
      <c r="V4067" t="str">
        <f t="shared" si="63"/>
        <v/>
      </c>
      <c r="W4067" t="str">
        <f>IF(V4067="","",IF(ABS(V4067-R4067)&gt;W$1,ABS(V4067-R4067),""))</f>
        <v/>
      </c>
      <c r="X4067" t="str">
        <f>Y4067&amp;"-"&amp;Z4067&amp;"-"&amp;AC4067&amp;"-"&amp;AD4067&amp;"-"&amp;AG4067</f>
        <v>7.5-e-A-1-2.5</v>
      </c>
      <c r="Y4067">
        <f>F4067</f>
        <v>7.5</v>
      </c>
      <c r="Z4067" s="2" t="str">
        <f>G4067</f>
        <v>e</v>
      </c>
      <c r="AA4067">
        <f>_xlfn.IFNA(VLOOKUP(X4067,'duo-out'!A$2:Q$5000,5,FALSE),E4067+10*(H4067-1)+1+_xlfn.IFNA(VLOOKUP(D4067,states!A$2:C$10,3,FALSE),1))</f>
        <v>252</v>
      </c>
      <c r="AB4067" t="str">
        <f>IF(V4067="","",V4067)</f>
        <v/>
      </c>
      <c r="AC4067" s="2" t="str">
        <f>_xlfn.IFNA(VLOOKUP(D4067,states!A$2:C$10,2,FALSE),"XX")</f>
        <v>A</v>
      </c>
      <c r="AD4067">
        <f>E4067</f>
        <v>1</v>
      </c>
      <c r="AE4067">
        <f>_xlfn.IFNA(VLOOKUP(D4067,states!A$2:D$10,4,FALSE),0)</f>
        <v>2</v>
      </c>
      <c r="AF4067">
        <v>0.5</v>
      </c>
      <c r="AG4067">
        <f>IF(AE4067=0,AF4067,IF(AE4067=1,IF(F4067=0.5,0.5,IF(H4067=1,0.5,1.5)),IF(F4067=0.5,0.5,IF(H4067=1,2.5,1.5))))</f>
        <v>2.5</v>
      </c>
      <c r="AH4067" s="7">
        <f>IF(AC4067="XX",0,1/C4067^(1/5)*IF(E4067=0,100,1)/(E4067+1)^(1/4))</f>
        <v>1.9374850358291587</v>
      </c>
    </row>
    <row r="4068" spans="1:34">
      <c r="A4068">
        <v>2898</v>
      </c>
      <c r="B4068" s="1">
        <v>22976.4964</v>
      </c>
      <c r="C4068" s="6">
        <v>7.9579999999999998E-3</v>
      </c>
      <c r="D4068" t="s">
        <v>3</v>
      </c>
      <c r="E4068">
        <v>1</v>
      </c>
      <c r="F4068">
        <v>7.5</v>
      </c>
      <c r="G4068" t="s">
        <v>1</v>
      </c>
      <c r="H4068">
        <v>1</v>
      </c>
      <c r="I4068" t="s">
        <v>0</v>
      </c>
      <c r="J4068">
        <v>1</v>
      </c>
      <c r="K4068">
        <v>8.5</v>
      </c>
      <c r="L4068" t="s">
        <v>1</v>
      </c>
      <c r="M4068">
        <v>1</v>
      </c>
      <c r="N4068" t="s">
        <v>2954</v>
      </c>
      <c r="O4068">
        <v>1</v>
      </c>
      <c r="P4068" t="str">
        <f>D4068&amp;"-"&amp;F4068&amp;"-"&amp;G4068&amp;"-"&amp;E4068&amp;"-"&amp;H4068</f>
        <v>A2Delta-7.5-e-1-1</v>
      </c>
      <c r="Q4068" t="str">
        <f>I4068&amp;"-"&amp;K4068&amp;"-"&amp;L4068&amp;"-"&amp;J4068&amp;"-"&amp;M4068</f>
        <v>X2Pi-8.5-e-1-1</v>
      </c>
      <c r="R4068">
        <f>B4068+S4068</f>
        <v>26673.310150290999</v>
      </c>
      <c r="S4068">
        <f>_xlfn.IFNA(VLOOKUP(Q4068,'MARVEL-X'!A$2:I$1400,7,FALSE),VLOOKUP(Q4068,MARVEL!A$2:J$1522,10,FALSE))</f>
        <v>3696.8137502909999</v>
      </c>
      <c r="T4068">
        <f>IF(P4068=P4067,R4068+T4067,R4068)</f>
        <v>186713.25916971901</v>
      </c>
      <c r="U4068">
        <f>IF(P4068=P4067,1+U4067,1)</f>
        <v>7</v>
      </c>
      <c r="V4068" t="str">
        <f t="shared" si="63"/>
        <v/>
      </c>
      <c r="W4068" t="str">
        <f>IF(V4068="","",IF(ABS(V4068-R4068)&gt;W$1,ABS(V4068-R4068),""))</f>
        <v/>
      </c>
      <c r="X4068" t="str">
        <f>Y4068&amp;"-"&amp;Z4068&amp;"-"&amp;AC4068&amp;"-"&amp;AD4068&amp;"-"&amp;AG4068</f>
        <v>7.5-e-A-1-2.5</v>
      </c>
      <c r="Y4068">
        <f>F4068</f>
        <v>7.5</v>
      </c>
      <c r="Z4068" s="2" t="str">
        <f>G4068</f>
        <v>e</v>
      </c>
      <c r="AA4068">
        <f>_xlfn.IFNA(VLOOKUP(X4068,'duo-out'!A$2:Q$5000,5,FALSE),E4068+10*(H4068-1)+1+_xlfn.IFNA(VLOOKUP(D4068,states!A$2:C$10,3,FALSE),1))</f>
        <v>252</v>
      </c>
      <c r="AB4068" t="str">
        <f>IF(V4068="","",V4068)</f>
        <v/>
      </c>
      <c r="AC4068" s="2" t="str">
        <f>_xlfn.IFNA(VLOOKUP(D4068,states!A$2:C$10,2,FALSE),"XX")</f>
        <v>A</v>
      </c>
      <c r="AD4068">
        <f>E4068</f>
        <v>1</v>
      </c>
      <c r="AE4068">
        <f>_xlfn.IFNA(VLOOKUP(D4068,states!A$2:D$10,4,FALSE),0)</f>
        <v>2</v>
      </c>
      <c r="AF4068">
        <v>0.5</v>
      </c>
      <c r="AG4068">
        <f>IF(AE4068=0,AF4068,IF(AE4068=1,IF(F4068=0.5,0.5,IF(H4068=1,0.5,1.5)),IF(F4068=0.5,0.5,IF(H4068=1,2.5,1.5))))</f>
        <v>2.5</v>
      </c>
      <c r="AH4068" s="7">
        <f>IF(AC4068="XX",0,1/C4068^(1/5)*IF(E4068=0,100,1)/(E4068+1)^(1/4))</f>
        <v>2.210964218306128</v>
      </c>
    </row>
    <row r="4069" spans="1:34">
      <c r="A4069">
        <v>2876</v>
      </c>
      <c r="B4069" s="1">
        <v>23381.766299999999</v>
      </c>
      <c r="C4069" s="6">
        <v>2.52E-2</v>
      </c>
      <c r="D4069" t="s">
        <v>3</v>
      </c>
      <c r="E4069">
        <v>1</v>
      </c>
      <c r="F4069">
        <v>7.5</v>
      </c>
      <c r="G4069" t="s">
        <v>1</v>
      </c>
      <c r="H4069">
        <v>1</v>
      </c>
      <c r="I4069" t="s">
        <v>0</v>
      </c>
      <c r="J4069">
        <v>1</v>
      </c>
      <c r="K4069">
        <v>6.5</v>
      </c>
      <c r="L4069" t="s">
        <v>1</v>
      </c>
      <c r="M4069">
        <v>1</v>
      </c>
      <c r="N4069" t="s">
        <v>2932</v>
      </c>
      <c r="O4069">
        <v>1</v>
      </c>
      <c r="P4069" t="str">
        <f>D4069&amp;"-"&amp;F4069&amp;"-"&amp;G4069&amp;"-"&amp;E4069&amp;"-"&amp;H4069</f>
        <v>A2Delta-7.5-e-1-1</v>
      </c>
      <c r="Q4069" t="str">
        <f>I4069&amp;"-"&amp;K4069&amp;"-"&amp;L4069&amp;"-"&amp;J4069&amp;"-"&amp;M4069</f>
        <v>X2Pi-6.5-e-1-1</v>
      </c>
      <c r="R4069">
        <f>B4069+S4069</f>
        <v>26673.337673651</v>
      </c>
      <c r="S4069">
        <f>_xlfn.IFNA(VLOOKUP(Q4069,'MARVEL-X'!A$2:I$1400,7,FALSE),VLOOKUP(Q4069,MARVEL!A$2:J$1522,10,FALSE))</f>
        <v>3291.5713736510002</v>
      </c>
      <c r="T4069">
        <f>IF(P4069=P4068,R4069+T4068,R4069)</f>
        <v>213386.59684337</v>
      </c>
      <c r="U4069">
        <f>IF(P4069=P4068,1+U4068,1)</f>
        <v>8</v>
      </c>
      <c r="V4069" t="str">
        <f t="shared" si="63"/>
        <v/>
      </c>
      <c r="W4069" t="str">
        <f>IF(V4069="","",IF(ABS(V4069-R4069)&gt;W$1,ABS(V4069-R4069),""))</f>
        <v/>
      </c>
      <c r="X4069" t="str">
        <f>Y4069&amp;"-"&amp;Z4069&amp;"-"&amp;AC4069&amp;"-"&amp;AD4069&amp;"-"&amp;AG4069</f>
        <v>7.5-e-A-1-2.5</v>
      </c>
      <c r="Y4069">
        <f>F4069</f>
        <v>7.5</v>
      </c>
      <c r="Z4069" s="2" t="str">
        <f>G4069</f>
        <v>e</v>
      </c>
      <c r="AA4069">
        <f>_xlfn.IFNA(VLOOKUP(X4069,'duo-out'!A$2:Q$5000,5,FALSE),E4069+10*(H4069-1)+1+_xlfn.IFNA(VLOOKUP(D4069,states!A$2:C$10,3,FALSE),1))</f>
        <v>252</v>
      </c>
      <c r="AB4069" t="str">
        <f>IF(V4069="","",V4069)</f>
        <v/>
      </c>
      <c r="AC4069" s="2" t="str">
        <f>_xlfn.IFNA(VLOOKUP(D4069,states!A$2:C$10,2,FALSE),"XX")</f>
        <v>A</v>
      </c>
      <c r="AD4069">
        <f>E4069</f>
        <v>1</v>
      </c>
      <c r="AE4069">
        <f>_xlfn.IFNA(VLOOKUP(D4069,states!A$2:D$10,4,FALSE),0)</f>
        <v>2</v>
      </c>
      <c r="AF4069">
        <v>0.5</v>
      </c>
      <c r="AG4069">
        <f>IF(AE4069=0,AF4069,IF(AE4069=1,IF(F4069=0.5,0.5,IF(H4069=1,0.5,1.5)),IF(F4069=0.5,0.5,IF(H4069=1,2.5,1.5))))</f>
        <v>2.5</v>
      </c>
      <c r="AH4069" s="7">
        <f>IF(AC4069="XX",0,1/C4069^(1/5)*IF(E4069=0,100,1)/(E4069+1)^(1/4))</f>
        <v>1.7557488512060804</v>
      </c>
    </row>
    <row r="4070" spans="1:34">
      <c r="A4070">
        <v>2864</v>
      </c>
      <c r="B4070" s="1">
        <v>23194.1944</v>
      </c>
      <c r="C4070" s="6">
        <v>4.4670000000000001E-2</v>
      </c>
      <c r="D4070" t="s">
        <v>3</v>
      </c>
      <c r="E4070">
        <v>1</v>
      </c>
      <c r="F4070">
        <v>7.5</v>
      </c>
      <c r="G4070" t="s">
        <v>1</v>
      </c>
      <c r="H4070">
        <v>1</v>
      </c>
      <c r="I4070" t="s">
        <v>0</v>
      </c>
      <c r="J4070">
        <v>1</v>
      </c>
      <c r="K4070">
        <v>7.5</v>
      </c>
      <c r="L4070" t="s">
        <v>2</v>
      </c>
      <c r="M4070">
        <v>1</v>
      </c>
      <c r="N4070" t="s">
        <v>2920</v>
      </c>
      <c r="O4070">
        <v>1</v>
      </c>
      <c r="P4070" t="str">
        <f>D4070&amp;"-"&amp;F4070&amp;"-"&amp;G4070&amp;"-"&amp;E4070&amp;"-"&amp;H4070</f>
        <v>A2Delta-7.5-e-1-1</v>
      </c>
      <c r="Q4070" t="str">
        <f>I4070&amp;"-"&amp;K4070&amp;"-"&amp;L4070&amp;"-"&amp;J4070&amp;"-"&amp;M4070</f>
        <v>X2Pi-7.5-f-1-1</v>
      </c>
      <c r="R4070">
        <f>B4070+S4070</f>
        <v>26673.278895896001</v>
      </c>
      <c r="S4070">
        <f>_xlfn.IFNA(VLOOKUP(Q4070,'MARVEL-X'!A$2:I$1400,7,FALSE),VLOOKUP(Q4070,MARVEL!A$2:J$1522,10,FALSE))</f>
        <v>3479.0844958960001</v>
      </c>
      <c r="T4070">
        <f>IF(P4070=P4069,R4070+T4069,R4070)</f>
        <v>240059.87573926599</v>
      </c>
      <c r="U4070">
        <f>IF(P4070=P4069,1+U4069,1)</f>
        <v>9</v>
      </c>
      <c r="V4070" t="str">
        <f t="shared" si="63"/>
        <v/>
      </c>
      <c r="W4070" t="str">
        <f>IF(V4070="","",IF(ABS(V4070-R4070)&gt;W$1,ABS(V4070-R4070),""))</f>
        <v/>
      </c>
      <c r="X4070" t="str">
        <f>Y4070&amp;"-"&amp;Z4070&amp;"-"&amp;AC4070&amp;"-"&amp;AD4070&amp;"-"&amp;AG4070</f>
        <v>7.5-e-A-1-2.5</v>
      </c>
      <c r="Y4070">
        <f>F4070</f>
        <v>7.5</v>
      </c>
      <c r="Z4070" s="2" t="str">
        <f>G4070</f>
        <v>e</v>
      </c>
      <c r="AA4070">
        <f>_xlfn.IFNA(VLOOKUP(X4070,'duo-out'!A$2:Q$5000,5,FALSE),E4070+10*(H4070-1)+1+_xlfn.IFNA(VLOOKUP(D4070,states!A$2:C$10,3,FALSE),1))</f>
        <v>252</v>
      </c>
      <c r="AB4070" t="str">
        <f>IF(V4070="","",V4070)</f>
        <v/>
      </c>
      <c r="AC4070" s="2" t="str">
        <f>_xlfn.IFNA(VLOOKUP(D4070,states!A$2:C$10,2,FALSE),"XX")</f>
        <v>A</v>
      </c>
      <c r="AD4070">
        <f>E4070</f>
        <v>1</v>
      </c>
      <c r="AE4070">
        <f>_xlfn.IFNA(VLOOKUP(D4070,states!A$2:D$10,4,FALSE),0)</f>
        <v>2</v>
      </c>
      <c r="AF4070">
        <v>0.5</v>
      </c>
      <c r="AG4070">
        <f>IF(AE4070=0,AF4070,IF(AE4070=1,IF(F4070=0.5,0.5,IF(H4070=1,0.5,1.5)),IF(F4070=0.5,0.5,IF(H4070=1,2.5,1.5))))</f>
        <v>2.5</v>
      </c>
      <c r="AH4070" s="7">
        <f>IF(AC4070="XX",0,1/C4070^(1/5)*IF(E4070=0,100,1)/(E4070+1)^(1/4))</f>
        <v>1.5658108950182936</v>
      </c>
    </row>
    <row r="4071" spans="1:34">
      <c r="A4071">
        <v>5537</v>
      </c>
      <c r="B4071" s="1">
        <v>23194.183000000001</v>
      </c>
      <c r="C4071" s="6">
        <v>0.05</v>
      </c>
      <c r="D4071" t="s">
        <v>3</v>
      </c>
      <c r="E4071">
        <v>1</v>
      </c>
      <c r="F4071">
        <v>7.5</v>
      </c>
      <c r="G4071" t="s">
        <v>1</v>
      </c>
      <c r="H4071">
        <v>1</v>
      </c>
      <c r="I4071" t="s">
        <v>0</v>
      </c>
      <c r="J4071">
        <v>1</v>
      </c>
      <c r="K4071">
        <v>7.5</v>
      </c>
      <c r="L4071" t="s">
        <v>2</v>
      </c>
      <c r="M4071">
        <v>1</v>
      </c>
      <c r="N4071" t="s">
        <v>5593</v>
      </c>
      <c r="O4071">
        <v>1</v>
      </c>
      <c r="P4071" t="str">
        <f>D4071&amp;"-"&amp;F4071&amp;"-"&amp;G4071&amp;"-"&amp;E4071&amp;"-"&amp;H4071</f>
        <v>A2Delta-7.5-e-1-1</v>
      </c>
      <c r="Q4071" t="str">
        <f>I4071&amp;"-"&amp;K4071&amp;"-"&amp;L4071&amp;"-"&amp;J4071&amp;"-"&amp;M4071</f>
        <v>X2Pi-7.5-f-1-1</v>
      </c>
      <c r="R4071">
        <f>B4071+S4071</f>
        <v>26673.267495896001</v>
      </c>
      <c r="S4071">
        <f>_xlfn.IFNA(VLOOKUP(Q4071,'MARVEL-X'!A$2:I$1400,7,FALSE),VLOOKUP(Q4071,MARVEL!A$2:J$1522,10,FALSE))</f>
        <v>3479.0844958960001</v>
      </c>
      <c r="T4071">
        <f>IF(P4071=P4070,R4071+T4070,R4071)</f>
        <v>266733.14323516202</v>
      </c>
      <c r="U4071">
        <f>IF(P4071=P4070,1+U4070,1)</f>
        <v>10</v>
      </c>
      <c r="V4071" t="str">
        <f t="shared" si="63"/>
        <v/>
      </c>
      <c r="W4071" t="str">
        <f>IF(V4071="","",IF(ABS(V4071-R4071)&gt;W$1,ABS(V4071-R4071),""))</f>
        <v/>
      </c>
      <c r="X4071" t="str">
        <f>Y4071&amp;"-"&amp;Z4071&amp;"-"&amp;AC4071&amp;"-"&amp;AD4071&amp;"-"&amp;AG4071</f>
        <v>7.5-e-A-1-2.5</v>
      </c>
      <c r="Y4071">
        <f>F4071</f>
        <v>7.5</v>
      </c>
      <c r="Z4071" s="2" t="str">
        <f>G4071</f>
        <v>e</v>
      </c>
      <c r="AA4071">
        <f>_xlfn.IFNA(VLOOKUP(X4071,'duo-out'!A$2:Q$5000,5,FALSE),E4071+10*(H4071-1)+1+_xlfn.IFNA(VLOOKUP(D4071,states!A$2:C$10,3,FALSE),1))</f>
        <v>252</v>
      </c>
      <c r="AB4071" t="str">
        <f>IF(V4071="","",V4071)</f>
        <v/>
      </c>
      <c r="AC4071" s="2" t="str">
        <f>_xlfn.IFNA(VLOOKUP(D4071,states!A$2:C$10,2,FALSE),"XX")</f>
        <v>A</v>
      </c>
      <c r="AD4071">
        <f>E4071</f>
        <v>1</v>
      </c>
      <c r="AE4071">
        <f>_xlfn.IFNA(VLOOKUP(D4071,states!A$2:D$10,4,FALSE),0)</f>
        <v>2</v>
      </c>
      <c r="AF4071">
        <v>0.5</v>
      </c>
      <c r="AG4071">
        <f>IF(AE4071=0,AF4071,IF(AE4071=1,IF(F4071=0.5,0.5,IF(H4071=1,0.5,1.5)),IF(F4071=0.5,0.5,IF(H4071=1,2.5,1.5))))</f>
        <v>2.5</v>
      </c>
      <c r="AH4071" s="7">
        <f>IF(AC4071="XX",0,1/C4071^(1/5)*IF(E4071=0,100,1)/(E4071+1)^(1/4))</f>
        <v>1.5309059120638666</v>
      </c>
    </row>
    <row r="4072" spans="1:34">
      <c r="A4072">
        <v>5488</v>
      </c>
      <c r="B4072" s="1">
        <v>23381.749</v>
      </c>
      <c r="C4072" s="6">
        <v>0.05</v>
      </c>
      <c r="D4072" t="s">
        <v>3</v>
      </c>
      <c r="E4072">
        <v>1</v>
      </c>
      <c r="F4072">
        <v>7.5</v>
      </c>
      <c r="G4072" t="s">
        <v>1</v>
      </c>
      <c r="H4072">
        <v>1</v>
      </c>
      <c r="I4072" t="s">
        <v>0</v>
      </c>
      <c r="J4072">
        <v>1</v>
      </c>
      <c r="K4072">
        <v>6.5</v>
      </c>
      <c r="L4072" t="s">
        <v>1</v>
      </c>
      <c r="M4072">
        <v>1</v>
      </c>
      <c r="N4072" t="s">
        <v>5544</v>
      </c>
      <c r="O4072">
        <v>1</v>
      </c>
      <c r="P4072" t="str">
        <f>D4072&amp;"-"&amp;F4072&amp;"-"&amp;G4072&amp;"-"&amp;E4072&amp;"-"&amp;H4072</f>
        <v>A2Delta-7.5-e-1-1</v>
      </c>
      <c r="Q4072" t="str">
        <f>I4072&amp;"-"&amp;K4072&amp;"-"&amp;L4072&amp;"-"&amp;J4072&amp;"-"&amp;M4072</f>
        <v>X2Pi-6.5-e-1-1</v>
      </c>
      <c r="R4072">
        <f>B4072+S4072</f>
        <v>26673.320373651</v>
      </c>
      <c r="S4072">
        <f>_xlfn.IFNA(VLOOKUP(Q4072,'MARVEL-X'!A$2:I$1400,7,FALSE),VLOOKUP(Q4072,MARVEL!A$2:J$1522,10,FALSE))</f>
        <v>3291.5713736510002</v>
      </c>
      <c r="T4072">
        <f>IF(P4072=P4071,R4072+T4071,R4072)</f>
        <v>293406.46360881301</v>
      </c>
      <c r="U4072">
        <f>IF(P4072=P4071,1+U4071,1)</f>
        <v>11</v>
      </c>
      <c r="V4072" t="str">
        <f t="shared" si="63"/>
        <v/>
      </c>
      <c r="W4072" t="str">
        <f>IF(V4072="","",IF(ABS(V4072-R4072)&gt;W$1,ABS(V4072-R4072),""))</f>
        <v/>
      </c>
      <c r="X4072" t="str">
        <f>Y4072&amp;"-"&amp;Z4072&amp;"-"&amp;AC4072&amp;"-"&amp;AD4072&amp;"-"&amp;AG4072</f>
        <v>7.5-e-A-1-2.5</v>
      </c>
      <c r="Y4072">
        <f>F4072</f>
        <v>7.5</v>
      </c>
      <c r="Z4072" s="2" t="str">
        <f>G4072</f>
        <v>e</v>
      </c>
      <c r="AA4072">
        <f>_xlfn.IFNA(VLOOKUP(X4072,'duo-out'!A$2:Q$5000,5,FALSE),E4072+10*(H4072-1)+1+_xlfn.IFNA(VLOOKUP(D4072,states!A$2:C$10,3,FALSE),1))</f>
        <v>252</v>
      </c>
      <c r="AB4072" t="str">
        <f>IF(V4072="","",V4072)</f>
        <v/>
      </c>
      <c r="AC4072" s="2" t="str">
        <f>_xlfn.IFNA(VLOOKUP(D4072,states!A$2:C$10,2,FALSE),"XX")</f>
        <v>A</v>
      </c>
      <c r="AD4072">
        <f>E4072</f>
        <v>1</v>
      </c>
      <c r="AE4072">
        <f>_xlfn.IFNA(VLOOKUP(D4072,states!A$2:D$10,4,FALSE),0)</f>
        <v>2</v>
      </c>
      <c r="AF4072">
        <v>0.5</v>
      </c>
      <c r="AG4072">
        <f>IF(AE4072=0,AF4072,IF(AE4072=1,IF(F4072=0.5,0.5,IF(H4072=1,0.5,1.5)),IF(F4072=0.5,0.5,IF(H4072=1,2.5,1.5))))</f>
        <v>2.5</v>
      </c>
      <c r="AH4072" s="7">
        <f>IF(AC4072="XX",0,1/C4072^(1/5)*IF(E4072=0,100,1)/(E4072+1)^(1/4))</f>
        <v>1.5309059120638666</v>
      </c>
    </row>
    <row r="4073" spans="1:34">
      <c r="A4073">
        <v>998</v>
      </c>
      <c r="B4073" s="1">
        <v>22976.47</v>
      </c>
      <c r="C4073" s="6">
        <v>0.05</v>
      </c>
      <c r="D4073" t="s">
        <v>3</v>
      </c>
      <c r="E4073">
        <v>1</v>
      </c>
      <c r="F4073">
        <v>7.5</v>
      </c>
      <c r="G4073" t="s">
        <v>1</v>
      </c>
      <c r="H4073">
        <v>1</v>
      </c>
      <c r="I4073" t="s">
        <v>0</v>
      </c>
      <c r="J4073">
        <v>1</v>
      </c>
      <c r="K4073">
        <v>8.5</v>
      </c>
      <c r="L4073" t="s">
        <v>1</v>
      </c>
      <c r="M4073">
        <v>1</v>
      </c>
      <c r="N4073" t="s">
        <v>1054</v>
      </c>
      <c r="O4073">
        <v>1</v>
      </c>
      <c r="P4073" t="str">
        <f>D4073&amp;"-"&amp;F4073&amp;"-"&amp;G4073&amp;"-"&amp;E4073&amp;"-"&amp;H4073</f>
        <v>A2Delta-7.5-e-1-1</v>
      </c>
      <c r="Q4073" t="str">
        <f>I4073&amp;"-"&amp;K4073&amp;"-"&amp;L4073&amp;"-"&amp;J4073&amp;"-"&amp;M4073</f>
        <v>X2Pi-8.5-e-1-1</v>
      </c>
      <c r="R4073">
        <f>B4073+S4073</f>
        <v>26673.283750291001</v>
      </c>
      <c r="S4073">
        <f>_xlfn.IFNA(VLOOKUP(Q4073,'MARVEL-X'!A$2:I$1400,7,FALSE),VLOOKUP(Q4073,MARVEL!A$2:J$1522,10,FALSE))</f>
        <v>3696.8137502909999</v>
      </c>
      <c r="T4073">
        <f>IF(P4073=P4072,R4073+T4072,R4073)</f>
        <v>320079.74735910399</v>
      </c>
      <c r="U4073">
        <f>IF(P4073=P4072,1+U4072,1)</f>
        <v>12</v>
      </c>
      <c r="V4073" t="str">
        <f t="shared" si="63"/>
        <v/>
      </c>
      <c r="W4073" t="str">
        <f>IF(V4073="","",IF(ABS(V4073-R4073)&gt;W$1,ABS(V4073-R4073),""))</f>
        <v/>
      </c>
      <c r="X4073" t="str">
        <f>Y4073&amp;"-"&amp;Z4073&amp;"-"&amp;AC4073&amp;"-"&amp;AD4073&amp;"-"&amp;AG4073</f>
        <v>7.5-e-A-1-2.5</v>
      </c>
      <c r="Y4073">
        <f>F4073</f>
        <v>7.5</v>
      </c>
      <c r="Z4073" s="2" t="str">
        <f>G4073</f>
        <v>e</v>
      </c>
      <c r="AA4073">
        <f>_xlfn.IFNA(VLOOKUP(X4073,'duo-out'!A$2:Q$5000,5,FALSE),E4073+10*(H4073-1)+1+_xlfn.IFNA(VLOOKUP(D4073,states!A$2:C$10,3,FALSE),1))</f>
        <v>252</v>
      </c>
      <c r="AB4073" t="str">
        <f>IF(V4073="","",V4073)</f>
        <v/>
      </c>
      <c r="AC4073" s="2" t="str">
        <f>_xlfn.IFNA(VLOOKUP(D4073,states!A$2:C$10,2,FALSE),"XX")</f>
        <v>A</v>
      </c>
      <c r="AD4073">
        <f>E4073</f>
        <v>1</v>
      </c>
      <c r="AE4073">
        <f>_xlfn.IFNA(VLOOKUP(D4073,states!A$2:D$10,4,FALSE),0)</f>
        <v>2</v>
      </c>
      <c r="AF4073">
        <v>0.5</v>
      </c>
      <c r="AG4073">
        <f>IF(AE4073=0,AF4073,IF(AE4073=1,IF(F4073=0.5,0.5,IF(H4073=1,0.5,1.5)),IF(F4073=0.5,0.5,IF(H4073=1,2.5,1.5))))</f>
        <v>2.5</v>
      </c>
      <c r="AH4073" s="7">
        <f>IF(AC4073="XX",0,1/C4073^(1/5)*IF(E4073=0,100,1)/(E4073+1)^(1/4))</f>
        <v>1.5309059120638666</v>
      </c>
    </row>
    <row r="4074" spans="1:34">
      <c r="A4074">
        <v>980</v>
      </c>
      <c r="B4074" s="1">
        <v>23194.19</v>
      </c>
      <c r="C4074" s="6">
        <v>0.05</v>
      </c>
      <c r="D4074" t="s">
        <v>3</v>
      </c>
      <c r="E4074">
        <v>1</v>
      </c>
      <c r="F4074">
        <v>7.5</v>
      </c>
      <c r="G4074" t="s">
        <v>1</v>
      </c>
      <c r="H4074">
        <v>1</v>
      </c>
      <c r="I4074" t="s">
        <v>0</v>
      </c>
      <c r="J4074">
        <v>1</v>
      </c>
      <c r="K4074">
        <v>7.5</v>
      </c>
      <c r="L4074" t="s">
        <v>2</v>
      </c>
      <c r="M4074">
        <v>1</v>
      </c>
      <c r="N4074" t="s">
        <v>1036</v>
      </c>
      <c r="O4074">
        <v>1</v>
      </c>
      <c r="P4074" t="str">
        <f>D4074&amp;"-"&amp;F4074&amp;"-"&amp;G4074&amp;"-"&amp;E4074&amp;"-"&amp;H4074</f>
        <v>A2Delta-7.5-e-1-1</v>
      </c>
      <c r="Q4074" t="str">
        <f>I4074&amp;"-"&amp;K4074&amp;"-"&amp;L4074&amp;"-"&amp;J4074&amp;"-"&amp;M4074</f>
        <v>X2Pi-7.5-f-1-1</v>
      </c>
      <c r="R4074">
        <f>B4074+S4074</f>
        <v>26673.274495895999</v>
      </c>
      <c r="S4074">
        <f>_xlfn.IFNA(VLOOKUP(Q4074,'MARVEL-X'!A$2:I$1400,7,FALSE),VLOOKUP(Q4074,MARVEL!A$2:J$1522,10,FALSE))</f>
        <v>3479.0844958960001</v>
      </c>
      <c r="T4074">
        <f>IF(P4074=P4073,R4074+T4073,R4074)</f>
        <v>346753.021855</v>
      </c>
      <c r="U4074">
        <f>IF(P4074=P4073,1+U4073,1)</f>
        <v>13</v>
      </c>
      <c r="V4074" t="str">
        <f t="shared" si="63"/>
        <v/>
      </c>
      <c r="W4074" t="str">
        <f>IF(V4074="","",IF(ABS(V4074-R4074)&gt;W$1,ABS(V4074-R4074),""))</f>
        <v/>
      </c>
      <c r="X4074" t="str">
        <f>Y4074&amp;"-"&amp;Z4074&amp;"-"&amp;AC4074&amp;"-"&amp;AD4074&amp;"-"&amp;AG4074</f>
        <v>7.5-e-A-1-2.5</v>
      </c>
      <c r="Y4074">
        <f>F4074</f>
        <v>7.5</v>
      </c>
      <c r="Z4074" s="2" t="str">
        <f>G4074</f>
        <v>e</v>
      </c>
      <c r="AA4074">
        <f>_xlfn.IFNA(VLOOKUP(X4074,'duo-out'!A$2:Q$5000,5,FALSE),E4074+10*(H4074-1)+1+_xlfn.IFNA(VLOOKUP(D4074,states!A$2:C$10,3,FALSE),1))</f>
        <v>252</v>
      </c>
      <c r="AB4074" t="str">
        <f>IF(V4074="","",V4074)</f>
        <v/>
      </c>
      <c r="AC4074" s="2" t="str">
        <f>_xlfn.IFNA(VLOOKUP(D4074,states!A$2:C$10,2,FALSE),"XX")</f>
        <v>A</v>
      </c>
      <c r="AD4074">
        <f>E4074</f>
        <v>1</v>
      </c>
      <c r="AE4074">
        <f>_xlfn.IFNA(VLOOKUP(D4074,states!A$2:D$10,4,FALSE),0)</f>
        <v>2</v>
      </c>
      <c r="AF4074">
        <v>0.5</v>
      </c>
      <c r="AG4074">
        <f>IF(AE4074=0,AF4074,IF(AE4074=1,IF(F4074=0.5,0.5,IF(H4074=1,0.5,1.5)),IF(F4074=0.5,0.5,IF(H4074=1,2.5,1.5))))</f>
        <v>2.5</v>
      </c>
      <c r="AH4074" s="7">
        <f>IF(AC4074="XX",0,1/C4074^(1/5)*IF(E4074=0,100,1)/(E4074+1)^(1/4))</f>
        <v>1.5309059120638666</v>
      </c>
    </row>
    <row r="4075" spans="1:34">
      <c r="A4075">
        <v>910</v>
      </c>
      <c r="B4075" s="1">
        <v>23381.73</v>
      </c>
      <c r="C4075" s="6">
        <v>0.05</v>
      </c>
      <c r="D4075" t="s">
        <v>3</v>
      </c>
      <c r="E4075">
        <v>1</v>
      </c>
      <c r="F4075">
        <v>7.5</v>
      </c>
      <c r="G4075" t="s">
        <v>1</v>
      </c>
      <c r="H4075">
        <v>1</v>
      </c>
      <c r="I4075" t="s">
        <v>0</v>
      </c>
      <c r="J4075">
        <v>1</v>
      </c>
      <c r="K4075">
        <v>6.5</v>
      </c>
      <c r="L4075" t="s">
        <v>1</v>
      </c>
      <c r="M4075">
        <v>1</v>
      </c>
      <c r="N4075" t="s">
        <v>966</v>
      </c>
      <c r="O4075">
        <v>1</v>
      </c>
      <c r="P4075" t="str">
        <f>D4075&amp;"-"&amp;F4075&amp;"-"&amp;G4075&amp;"-"&amp;E4075&amp;"-"&amp;H4075</f>
        <v>A2Delta-7.5-e-1-1</v>
      </c>
      <c r="Q4075" t="str">
        <f>I4075&amp;"-"&amp;K4075&amp;"-"&amp;L4075&amp;"-"&amp;J4075&amp;"-"&amp;M4075</f>
        <v>X2Pi-6.5-e-1-1</v>
      </c>
      <c r="R4075">
        <f>B4075+S4075</f>
        <v>26673.301373651</v>
      </c>
      <c r="S4075">
        <f>_xlfn.IFNA(VLOOKUP(Q4075,'MARVEL-X'!A$2:I$1400,7,FALSE),VLOOKUP(Q4075,MARVEL!A$2:J$1522,10,FALSE))</f>
        <v>3291.5713736510002</v>
      </c>
      <c r="T4075">
        <f>IF(P4075=P4074,R4075+T4074,R4075)</f>
        <v>373426.32322865102</v>
      </c>
      <c r="U4075">
        <f>IF(P4075=P4074,1+U4074,1)</f>
        <v>14</v>
      </c>
      <c r="V4075">
        <f t="shared" si="63"/>
        <v>26673.3088020465</v>
      </c>
      <c r="W4075" t="str">
        <f>IF(V4075="","",IF(ABS(V4075-R4075)&gt;W$1,ABS(V4075-R4075),""))</f>
        <v/>
      </c>
      <c r="X4075" t="str">
        <f>Y4075&amp;"-"&amp;Z4075&amp;"-"&amp;AC4075&amp;"-"&amp;AD4075&amp;"-"&amp;AG4075</f>
        <v>7.5-e-A-1-2.5</v>
      </c>
      <c r="Y4075">
        <f>F4075</f>
        <v>7.5</v>
      </c>
      <c r="Z4075" s="2" t="str">
        <f>G4075</f>
        <v>e</v>
      </c>
      <c r="AA4075">
        <f>_xlfn.IFNA(VLOOKUP(X4075,'duo-out'!A$2:Q$5000,5,FALSE),E4075+10*(H4075-1)+1+_xlfn.IFNA(VLOOKUP(D4075,states!A$2:C$10,3,FALSE),1))</f>
        <v>252</v>
      </c>
      <c r="AB4075">
        <f>IF(V4075="","",V4075)</f>
        <v>26673.3088020465</v>
      </c>
      <c r="AC4075" s="2" t="str">
        <f>_xlfn.IFNA(VLOOKUP(D4075,states!A$2:C$10,2,FALSE),"XX")</f>
        <v>A</v>
      </c>
      <c r="AD4075">
        <f>E4075</f>
        <v>1</v>
      </c>
      <c r="AE4075">
        <f>_xlfn.IFNA(VLOOKUP(D4075,states!A$2:D$10,4,FALSE),0)</f>
        <v>2</v>
      </c>
      <c r="AF4075">
        <v>0.5</v>
      </c>
      <c r="AG4075">
        <f>IF(AE4075=0,AF4075,IF(AE4075=1,IF(F4075=0.5,0.5,IF(H4075=1,0.5,1.5)),IF(F4075=0.5,0.5,IF(H4075=1,2.5,1.5))))</f>
        <v>2.5</v>
      </c>
      <c r="AH4075" s="7">
        <f>IF(AC4075="XX",0,1/C4075^(1/5)*IF(E4075=0,100,1)/(E4075+1)^(1/4))</f>
        <v>1.5309059120638666</v>
      </c>
    </row>
    <row r="4076" spans="1:34">
      <c r="A4076">
        <v>4059</v>
      </c>
      <c r="B4076" s="1">
        <v>20628.160100000001</v>
      </c>
      <c r="C4076" s="6">
        <v>6.7720000000000002E-3</v>
      </c>
      <c r="D4076" t="s">
        <v>3</v>
      </c>
      <c r="E4076">
        <v>1</v>
      </c>
      <c r="F4076">
        <v>7.5</v>
      </c>
      <c r="G4076" t="s">
        <v>1</v>
      </c>
      <c r="H4076">
        <v>2</v>
      </c>
      <c r="I4076" t="s">
        <v>0</v>
      </c>
      <c r="J4076">
        <v>2</v>
      </c>
      <c r="K4076">
        <v>7.5</v>
      </c>
      <c r="L4076" t="s">
        <v>2</v>
      </c>
      <c r="M4076">
        <v>2</v>
      </c>
      <c r="N4076" t="s">
        <v>4115</v>
      </c>
      <c r="O4076">
        <v>1</v>
      </c>
      <c r="P4076" t="str">
        <f>D4076&amp;"-"&amp;F4076&amp;"-"&amp;G4076&amp;"-"&amp;E4076&amp;"-"&amp;H4076</f>
        <v>A2Delta-7.5-e-1-2</v>
      </c>
      <c r="Q4076" t="str">
        <f>I4076&amp;"-"&amp;K4076&amp;"-"&amp;L4076&amp;"-"&amp;J4076&amp;"-"&amp;M4076</f>
        <v>X2Pi-7.5-f-2-2</v>
      </c>
      <c r="R4076">
        <f>B4076+S4076</f>
        <v>26892.868703327</v>
      </c>
      <c r="S4076">
        <f>_xlfn.IFNA(VLOOKUP(Q4076,'MARVEL-X'!A$2:I$1400,7,FALSE),VLOOKUP(Q4076,MARVEL!A$2:J$1522,10,FALSE))</f>
        <v>6264.7086033269998</v>
      </c>
      <c r="T4076">
        <f>IF(P4076=P4075,R4076+T4075,R4076)</f>
        <v>26892.868703327</v>
      </c>
      <c r="U4076">
        <f>IF(P4076=P4075,1+U4075,1)</f>
        <v>1</v>
      </c>
      <c r="V4076" t="str">
        <f t="shared" si="63"/>
        <v/>
      </c>
      <c r="W4076" t="str">
        <f>IF(V4076="","",IF(ABS(V4076-R4076)&gt;W$1,ABS(V4076-R4076),""))</f>
        <v/>
      </c>
      <c r="X4076" t="str">
        <f>Y4076&amp;"-"&amp;Z4076&amp;"-"&amp;AC4076&amp;"-"&amp;AD4076&amp;"-"&amp;AG4076</f>
        <v>7.5-e-A-1-1.5</v>
      </c>
      <c r="Y4076">
        <f>F4076</f>
        <v>7.5</v>
      </c>
      <c r="Z4076" s="2" t="str">
        <f>G4076</f>
        <v>e</v>
      </c>
      <c r="AA4076">
        <f>_xlfn.IFNA(VLOOKUP(X4076,'duo-out'!A$2:Q$5000,5,FALSE),E4076+10*(H4076-1)+1+_xlfn.IFNA(VLOOKUP(D4076,states!A$2:C$10,3,FALSE),1))</f>
        <v>262</v>
      </c>
      <c r="AB4076" t="str">
        <f>IF(V4076="","",V4076)</f>
        <v/>
      </c>
      <c r="AC4076" s="2" t="str">
        <f>_xlfn.IFNA(VLOOKUP(D4076,states!A$2:C$10,2,FALSE),"XX")</f>
        <v>A</v>
      </c>
      <c r="AD4076">
        <f>E4076</f>
        <v>1</v>
      </c>
      <c r="AE4076">
        <f>_xlfn.IFNA(VLOOKUP(D4076,states!A$2:D$10,4,FALSE),0)</f>
        <v>2</v>
      </c>
      <c r="AF4076">
        <v>0.5</v>
      </c>
      <c r="AG4076">
        <f>IF(AE4076=0,AF4076,IF(AE4076=1,IF(F4076=0.5,0.5,IF(H4076=1,0.5,1.5)),IF(F4076=0.5,0.5,IF(H4076=1,2.5,1.5))))</f>
        <v>1.5</v>
      </c>
      <c r="AH4076" s="7">
        <f>IF(AC4076="XX",0,1/C4076^(1/5)*IF(E4076=0,100,1)/(E4076+1)^(1/4))</f>
        <v>2.2834899849548305</v>
      </c>
    </row>
    <row r="4077" spans="1:34">
      <c r="A4077">
        <v>4052</v>
      </c>
      <c r="B4077" s="1">
        <v>20837.9022</v>
      </c>
      <c r="C4077" s="6">
        <v>7.8980000000000005E-3</v>
      </c>
      <c r="D4077" t="s">
        <v>3</v>
      </c>
      <c r="E4077">
        <v>1</v>
      </c>
      <c r="F4077">
        <v>7.5</v>
      </c>
      <c r="G4077" t="s">
        <v>1</v>
      </c>
      <c r="H4077">
        <v>2</v>
      </c>
      <c r="I4077" t="s">
        <v>0</v>
      </c>
      <c r="J4077">
        <v>2</v>
      </c>
      <c r="K4077">
        <v>6.5</v>
      </c>
      <c r="L4077" t="s">
        <v>1</v>
      </c>
      <c r="M4077">
        <v>2</v>
      </c>
      <c r="N4077" t="s">
        <v>4108</v>
      </c>
      <c r="O4077">
        <v>1</v>
      </c>
      <c r="P4077" t="str">
        <f>D4077&amp;"-"&amp;F4077&amp;"-"&amp;G4077&amp;"-"&amp;E4077&amp;"-"&amp;H4077</f>
        <v>A2Delta-7.5-e-1-2</v>
      </c>
      <c r="Q4077" t="str">
        <f>I4077&amp;"-"&amp;K4077&amp;"-"&amp;L4077&amp;"-"&amp;J4077&amp;"-"&amp;M4077</f>
        <v>X2Pi-6.5-e-2-2</v>
      </c>
      <c r="R4077">
        <f>B4077+S4077</f>
        <v>26892.851159010002</v>
      </c>
      <c r="S4077">
        <f>_xlfn.IFNA(VLOOKUP(Q4077,'MARVEL-X'!A$2:I$1400,7,FALSE),VLOOKUP(Q4077,MARVEL!A$2:J$1522,10,FALSE))</f>
        <v>6054.9489590100002</v>
      </c>
      <c r="T4077">
        <f>IF(P4077=P4076,R4077+T4076,R4077)</f>
        <v>53785.719862337006</v>
      </c>
      <c r="U4077">
        <f>IF(P4077=P4076,1+U4076,1)</f>
        <v>2</v>
      </c>
      <c r="V4077" t="str">
        <f t="shared" si="63"/>
        <v/>
      </c>
      <c r="W4077" t="str">
        <f>IF(V4077="","",IF(ABS(V4077-R4077)&gt;W$1,ABS(V4077-R4077),""))</f>
        <v/>
      </c>
      <c r="X4077" t="str">
        <f>Y4077&amp;"-"&amp;Z4077&amp;"-"&amp;AC4077&amp;"-"&amp;AD4077&amp;"-"&amp;AG4077</f>
        <v>7.5-e-A-1-1.5</v>
      </c>
      <c r="Y4077">
        <f>F4077</f>
        <v>7.5</v>
      </c>
      <c r="Z4077" s="2" t="str">
        <f>G4077</f>
        <v>e</v>
      </c>
      <c r="AA4077">
        <f>_xlfn.IFNA(VLOOKUP(X4077,'duo-out'!A$2:Q$5000,5,FALSE),E4077+10*(H4077-1)+1+_xlfn.IFNA(VLOOKUP(D4077,states!A$2:C$10,3,FALSE),1))</f>
        <v>262</v>
      </c>
      <c r="AB4077" t="str">
        <f>IF(V4077="","",V4077)</f>
        <v/>
      </c>
      <c r="AC4077" s="2" t="str">
        <f>_xlfn.IFNA(VLOOKUP(D4077,states!A$2:C$10,2,FALSE),"XX")</f>
        <v>A</v>
      </c>
      <c r="AD4077">
        <f>E4077</f>
        <v>1</v>
      </c>
      <c r="AE4077">
        <f>_xlfn.IFNA(VLOOKUP(D4077,states!A$2:D$10,4,FALSE),0)</f>
        <v>2</v>
      </c>
      <c r="AF4077">
        <v>0.5</v>
      </c>
      <c r="AG4077">
        <f>IF(AE4077=0,AF4077,IF(AE4077=1,IF(F4077=0.5,0.5,IF(H4077=1,0.5,1.5)),IF(F4077=0.5,0.5,IF(H4077=1,2.5,1.5))))</f>
        <v>1.5</v>
      </c>
      <c r="AH4077" s="7">
        <f>IF(AC4077="XX",0,1/C4077^(1/5)*IF(E4077=0,100,1)/(E4077+1)^(1/4))</f>
        <v>2.2143133337167882</v>
      </c>
    </row>
    <row r="4078" spans="1:34">
      <c r="A4078">
        <v>3637</v>
      </c>
      <c r="B4078" s="1">
        <v>22958.481599999999</v>
      </c>
      <c r="C4078" s="6">
        <v>1.6709999999999999E-2</v>
      </c>
      <c r="D4078" t="s">
        <v>3</v>
      </c>
      <c r="E4078">
        <v>1</v>
      </c>
      <c r="F4078">
        <v>7.5</v>
      </c>
      <c r="G4078" t="s">
        <v>1</v>
      </c>
      <c r="H4078">
        <v>2</v>
      </c>
      <c r="I4078" t="s">
        <v>0</v>
      </c>
      <c r="J4078">
        <v>1</v>
      </c>
      <c r="K4078">
        <v>8.5</v>
      </c>
      <c r="L4078" t="s">
        <v>1</v>
      </c>
      <c r="M4078">
        <v>2</v>
      </c>
      <c r="N4078" t="s">
        <v>3693</v>
      </c>
      <c r="O4078">
        <v>1</v>
      </c>
      <c r="P4078" t="str">
        <f>D4078&amp;"-"&amp;F4078&amp;"-"&amp;G4078&amp;"-"&amp;E4078&amp;"-"&amp;H4078</f>
        <v>A2Delta-7.5-e-1-2</v>
      </c>
      <c r="Q4078" t="str">
        <f>I4078&amp;"-"&amp;K4078&amp;"-"&amp;L4078&amp;"-"&amp;J4078&amp;"-"&amp;M4078</f>
        <v>X2Pi-8.5-e-1-2</v>
      </c>
      <c r="R4078">
        <f>B4078+S4078</f>
        <v>26892.870368576998</v>
      </c>
      <c r="S4078">
        <f>_xlfn.IFNA(VLOOKUP(Q4078,'MARVEL-X'!A$2:I$1400,7,FALSE),VLOOKUP(Q4078,MARVEL!A$2:J$1522,10,FALSE))</f>
        <v>3934.3887685770001</v>
      </c>
      <c r="T4078">
        <f>IF(P4078=P4077,R4078+T4077,R4078)</f>
        <v>80678.590230914007</v>
      </c>
      <c r="U4078">
        <f>IF(P4078=P4077,1+U4077,1)</f>
        <v>3</v>
      </c>
      <c r="V4078" t="str">
        <f t="shared" si="63"/>
        <v/>
      </c>
      <c r="W4078" t="str">
        <f>IF(V4078="","",IF(ABS(V4078-R4078)&gt;W$1,ABS(V4078-R4078),""))</f>
        <v/>
      </c>
      <c r="X4078" t="str">
        <f>Y4078&amp;"-"&amp;Z4078&amp;"-"&amp;AC4078&amp;"-"&amp;AD4078&amp;"-"&amp;AG4078</f>
        <v>7.5-e-A-1-1.5</v>
      </c>
      <c r="Y4078">
        <f>F4078</f>
        <v>7.5</v>
      </c>
      <c r="Z4078" s="2" t="str">
        <f>G4078</f>
        <v>e</v>
      </c>
      <c r="AA4078">
        <f>_xlfn.IFNA(VLOOKUP(X4078,'duo-out'!A$2:Q$5000,5,FALSE),E4078+10*(H4078-1)+1+_xlfn.IFNA(VLOOKUP(D4078,states!A$2:C$10,3,FALSE),1))</f>
        <v>262</v>
      </c>
      <c r="AB4078" t="str">
        <f>IF(V4078="","",V4078)</f>
        <v/>
      </c>
      <c r="AC4078" s="2" t="str">
        <f>_xlfn.IFNA(VLOOKUP(D4078,states!A$2:C$10,2,FALSE),"XX")</f>
        <v>A</v>
      </c>
      <c r="AD4078">
        <f>E4078</f>
        <v>1</v>
      </c>
      <c r="AE4078">
        <f>_xlfn.IFNA(VLOOKUP(D4078,states!A$2:D$10,4,FALSE),0)</f>
        <v>2</v>
      </c>
      <c r="AF4078">
        <v>0.5</v>
      </c>
      <c r="AG4078">
        <f>IF(AE4078=0,AF4078,IF(AE4078=1,IF(F4078=0.5,0.5,IF(H4078=1,0.5,1.5)),IF(F4078=0.5,0.5,IF(H4078=1,2.5,1.5))))</f>
        <v>1.5</v>
      </c>
      <c r="AH4078" s="7">
        <f>IF(AC4078="XX",0,1/C4078^(1/5)*IF(E4078=0,100,1)/(E4078+1)^(1/4))</f>
        <v>1.9061067140243275</v>
      </c>
    </row>
    <row r="4079" spans="1:34">
      <c r="A4079">
        <v>3594</v>
      </c>
      <c r="B4079" s="1">
        <v>23197.291700000002</v>
      </c>
      <c r="C4079" s="6">
        <v>1.222E-2</v>
      </c>
      <c r="D4079" t="s">
        <v>3</v>
      </c>
      <c r="E4079">
        <v>1</v>
      </c>
      <c r="F4079">
        <v>7.5</v>
      </c>
      <c r="G4079" t="s">
        <v>1</v>
      </c>
      <c r="H4079">
        <v>2</v>
      </c>
      <c r="I4079" t="s">
        <v>0</v>
      </c>
      <c r="J4079">
        <v>1</v>
      </c>
      <c r="K4079">
        <v>7.5</v>
      </c>
      <c r="L4079" t="s">
        <v>2</v>
      </c>
      <c r="M4079">
        <v>2</v>
      </c>
      <c r="N4079" t="s">
        <v>3650</v>
      </c>
      <c r="O4079">
        <v>1</v>
      </c>
      <c r="P4079" t="str">
        <f>D4079&amp;"-"&amp;F4079&amp;"-"&amp;G4079&amp;"-"&amp;E4079&amp;"-"&amp;H4079</f>
        <v>A2Delta-7.5-e-1-2</v>
      </c>
      <c r="Q4079" t="str">
        <f>I4079&amp;"-"&amp;K4079&amp;"-"&amp;L4079&amp;"-"&amp;J4079&amp;"-"&amp;M4079</f>
        <v>X2Pi-7.5-f-1-2</v>
      </c>
      <c r="R4079">
        <f>B4079+S4079</f>
        <v>26892.850544602003</v>
      </c>
      <c r="S4079">
        <f>_xlfn.IFNA(VLOOKUP(Q4079,'MARVEL-X'!A$2:I$1400,7,FALSE),VLOOKUP(Q4079,MARVEL!A$2:J$1522,10,FALSE))</f>
        <v>3695.5588446020001</v>
      </c>
      <c r="T4079">
        <f>IF(P4079=P4078,R4079+T4078,R4079)</f>
        <v>107571.44077551601</v>
      </c>
      <c r="U4079">
        <f>IF(P4079=P4078,1+U4078,1)</f>
        <v>4</v>
      </c>
      <c r="V4079" t="str">
        <f t="shared" si="63"/>
        <v/>
      </c>
      <c r="W4079" t="str">
        <f>IF(V4079="","",IF(ABS(V4079-R4079)&gt;W$1,ABS(V4079-R4079),""))</f>
        <v/>
      </c>
      <c r="X4079" t="str">
        <f>Y4079&amp;"-"&amp;Z4079&amp;"-"&amp;AC4079&amp;"-"&amp;AD4079&amp;"-"&amp;AG4079</f>
        <v>7.5-e-A-1-1.5</v>
      </c>
      <c r="Y4079">
        <f>F4079</f>
        <v>7.5</v>
      </c>
      <c r="Z4079" s="2" t="str">
        <f>G4079</f>
        <v>e</v>
      </c>
      <c r="AA4079">
        <f>_xlfn.IFNA(VLOOKUP(X4079,'duo-out'!A$2:Q$5000,5,FALSE),E4079+10*(H4079-1)+1+_xlfn.IFNA(VLOOKUP(D4079,states!A$2:C$10,3,FALSE),1))</f>
        <v>262</v>
      </c>
      <c r="AB4079" t="str">
        <f>IF(V4079="","",V4079)</f>
        <v/>
      </c>
      <c r="AC4079" s="2" t="str">
        <f>_xlfn.IFNA(VLOOKUP(D4079,states!A$2:C$10,2,FALSE),"XX")</f>
        <v>A</v>
      </c>
      <c r="AD4079">
        <f>E4079</f>
        <v>1</v>
      </c>
      <c r="AE4079">
        <f>_xlfn.IFNA(VLOOKUP(D4079,states!A$2:D$10,4,FALSE),0)</f>
        <v>2</v>
      </c>
      <c r="AF4079">
        <v>0.5</v>
      </c>
      <c r="AG4079">
        <f>IF(AE4079=0,AF4079,IF(AE4079=1,IF(F4079=0.5,0.5,IF(H4079=1,0.5,1.5)),IF(F4079=0.5,0.5,IF(H4079=1,2.5,1.5))))</f>
        <v>1.5</v>
      </c>
      <c r="AH4079" s="7">
        <f>IF(AC4079="XX",0,1/C4079^(1/5)*IF(E4079=0,100,1)/(E4079+1)^(1/4))</f>
        <v>2.0292159154784839</v>
      </c>
    </row>
    <row r="4080" spans="1:34">
      <c r="A4080">
        <v>3581</v>
      </c>
      <c r="B4080" s="1">
        <v>23415.524000000001</v>
      </c>
      <c r="C4080" s="6">
        <v>5.0000000000000001E-3</v>
      </c>
      <c r="D4080" t="s">
        <v>3</v>
      </c>
      <c r="E4080">
        <v>1</v>
      </c>
      <c r="F4080">
        <v>7.5</v>
      </c>
      <c r="G4080" t="s">
        <v>1</v>
      </c>
      <c r="H4080">
        <v>2</v>
      </c>
      <c r="I4080" t="s">
        <v>0</v>
      </c>
      <c r="J4080">
        <v>1</v>
      </c>
      <c r="K4080">
        <v>6.5</v>
      </c>
      <c r="L4080" t="s">
        <v>1</v>
      </c>
      <c r="M4080">
        <v>2</v>
      </c>
      <c r="N4080" t="s">
        <v>3637</v>
      </c>
      <c r="O4080">
        <v>1</v>
      </c>
      <c r="P4080" t="str">
        <f>D4080&amp;"-"&amp;F4080&amp;"-"&amp;G4080&amp;"-"&amp;E4080&amp;"-"&amp;H4080</f>
        <v>A2Delta-7.5-e-1-2</v>
      </c>
      <c r="Q4080" t="str">
        <f>I4080&amp;"-"&amp;K4080&amp;"-"&amp;L4080&amp;"-"&amp;J4080&amp;"-"&amp;M4080</f>
        <v>X2Pi-6.5-e-1-2</v>
      </c>
      <c r="R4080">
        <f>B4080+S4080</f>
        <v>26892.858483962002</v>
      </c>
      <c r="S4080">
        <f>_xlfn.IFNA(VLOOKUP(Q4080,'MARVEL-X'!A$2:I$1400,7,FALSE),VLOOKUP(Q4080,MARVEL!A$2:J$1522,10,FALSE))</f>
        <v>3477.3344839619999</v>
      </c>
      <c r="T4080">
        <f>IF(P4080=P4079,R4080+T4079,R4080)</f>
        <v>134464.29925947799</v>
      </c>
      <c r="U4080">
        <f>IF(P4080=P4079,1+U4079,1)</f>
        <v>5</v>
      </c>
      <c r="V4080" t="str">
        <f t="shared" si="63"/>
        <v/>
      </c>
      <c r="W4080" t="str">
        <f>IF(V4080="","",IF(ABS(V4080-R4080)&gt;W$1,ABS(V4080-R4080),""))</f>
        <v/>
      </c>
      <c r="X4080" t="str">
        <f>Y4080&amp;"-"&amp;Z4080&amp;"-"&amp;AC4080&amp;"-"&amp;AD4080&amp;"-"&amp;AG4080</f>
        <v>7.5-e-A-1-1.5</v>
      </c>
      <c r="Y4080">
        <f>F4080</f>
        <v>7.5</v>
      </c>
      <c r="Z4080" s="2" t="str">
        <f>G4080</f>
        <v>e</v>
      </c>
      <c r="AA4080">
        <f>_xlfn.IFNA(VLOOKUP(X4080,'duo-out'!A$2:Q$5000,5,FALSE),E4080+10*(H4080-1)+1+_xlfn.IFNA(VLOOKUP(D4080,states!A$2:C$10,3,FALSE),1))</f>
        <v>262</v>
      </c>
      <c r="AB4080" t="str">
        <f>IF(V4080="","",V4080)</f>
        <v/>
      </c>
      <c r="AC4080" s="2" t="str">
        <f>_xlfn.IFNA(VLOOKUP(D4080,states!A$2:C$10,2,FALSE),"XX")</f>
        <v>A</v>
      </c>
      <c r="AD4080">
        <f>E4080</f>
        <v>1</v>
      </c>
      <c r="AE4080">
        <f>_xlfn.IFNA(VLOOKUP(D4080,states!A$2:D$10,4,FALSE),0)</f>
        <v>2</v>
      </c>
      <c r="AF4080">
        <v>0.5</v>
      </c>
      <c r="AG4080">
        <f>IF(AE4080=0,AF4080,IF(AE4080=1,IF(F4080=0.5,0.5,IF(H4080=1,0.5,1.5)),IF(F4080=0.5,0.5,IF(H4080=1,2.5,1.5))))</f>
        <v>1.5</v>
      </c>
      <c r="AH4080" s="7">
        <f>IF(AC4080="XX",0,1/C4080^(1/5)*IF(E4080=0,100,1)/(E4080+1)^(1/4))</f>
        <v>2.4263223583284943</v>
      </c>
    </row>
    <row r="4081" spans="1:34">
      <c r="A4081">
        <v>2966</v>
      </c>
      <c r="B4081" s="1">
        <v>22958.455000000002</v>
      </c>
      <c r="C4081" s="6">
        <v>1.9470000000000001E-2</v>
      </c>
      <c r="D4081" t="s">
        <v>3</v>
      </c>
      <c r="E4081">
        <v>1</v>
      </c>
      <c r="F4081">
        <v>7.5</v>
      </c>
      <c r="G4081" t="s">
        <v>1</v>
      </c>
      <c r="H4081">
        <v>2</v>
      </c>
      <c r="I4081" t="s">
        <v>0</v>
      </c>
      <c r="J4081">
        <v>1</v>
      </c>
      <c r="K4081">
        <v>8.5</v>
      </c>
      <c r="L4081" t="s">
        <v>1</v>
      </c>
      <c r="M4081">
        <v>2</v>
      </c>
      <c r="N4081" t="s">
        <v>3022</v>
      </c>
      <c r="O4081">
        <v>1</v>
      </c>
      <c r="P4081" t="str">
        <f>D4081&amp;"-"&amp;F4081&amp;"-"&amp;G4081&amp;"-"&amp;E4081&amp;"-"&amp;H4081</f>
        <v>A2Delta-7.5-e-1-2</v>
      </c>
      <c r="Q4081" t="str">
        <f>I4081&amp;"-"&amp;K4081&amp;"-"&amp;L4081&amp;"-"&amp;J4081&amp;"-"&amp;M4081</f>
        <v>X2Pi-8.5-e-1-2</v>
      </c>
      <c r="R4081">
        <f>B4081+S4081</f>
        <v>26892.843768577</v>
      </c>
      <c r="S4081">
        <f>_xlfn.IFNA(VLOOKUP(Q4081,'MARVEL-X'!A$2:I$1400,7,FALSE),VLOOKUP(Q4081,MARVEL!A$2:J$1522,10,FALSE))</f>
        <v>3934.3887685770001</v>
      </c>
      <c r="T4081">
        <f>IF(P4081=P4080,R4081+T4080,R4081)</f>
        <v>161357.143028055</v>
      </c>
      <c r="U4081">
        <f>IF(P4081=P4080,1+U4080,1)</f>
        <v>6</v>
      </c>
      <c r="V4081" t="str">
        <f t="shared" si="63"/>
        <v/>
      </c>
      <c r="W4081" t="str">
        <f>IF(V4081="","",IF(ABS(V4081-R4081)&gt;W$1,ABS(V4081-R4081),""))</f>
        <v/>
      </c>
      <c r="X4081" t="str">
        <f>Y4081&amp;"-"&amp;Z4081&amp;"-"&amp;AC4081&amp;"-"&amp;AD4081&amp;"-"&amp;AG4081</f>
        <v>7.5-e-A-1-1.5</v>
      </c>
      <c r="Y4081">
        <f>F4081</f>
        <v>7.5</v>
      </c>
      <c r="Z4081" s="2" t="str">
        <f>G4081</f>
        <v>e</v>
      </c>
      <c r="AA4081">
        <f>_xlfn.IFNA(VLOOKUP(X4081,'duo-out'!A$2:Q$5000,5,FALSE),E4081+10*(H4081-1)+1+_xlfn.IFNA(VLOOKUP(D4081,states!A$2:C$10,3,FALSE),1))</f>
        <v>262</v>
      </c>
      <c r="AB4081" t="str">
        <f>IF(V4081="","",V4081)</f>
        <v/>
      </c>
      <c r="AC4081" s="2" t="str">
        <f>_xlfn.IFNA(VLOOKUP(D4081,states!A$2:C$10,2,FALSE),"XX")</f>
        <v>A</v>
      </c>
      <c r="AD4081">
        <f>E4081</f>
        <v>1</v>
      </c>
      <c r="AE4081">
        <f>_xlfn.IFNA(VLOOKUP(D4081,states!A$2:D$10,4,FALSE),0)</f>
        <v>2</v>
      </c>
      <c r="AF4081">
        <v>0.5</v>
      </c>
      <c r="AG4081">
        <f>IF(AE4081=0,AF4081,IF(AE4081=1,IF(F4081=0.5,0.5,IF(H4081=1,0.5,1.5)),IF(F4081=0.5,0.5,IF(H4081=1,2.5,1.5))))</f>
        <v>1.5</v>
      </c>
      <c r="AH4081" s="7">
        <f>IF(AC4081="XX",0,1/C4081^(1/5)*IF(E4081=0,100,1)/(E4081+1)^(1/4))</f>
        <v>1.8487122151469406</v>
      </c>
    </row>
    <row r="4082" spans="1:34">
      <c r="A4082">
        <v>2935</v>
      </c>
      <c r="B4082" s="1">
        <v>23197.307400000002</v>
      </c>
      <c r="C4082" s="6">
        <v>7.6239999999999997E-3</v>
      </c>
      <c r="D4082" t="s">
        <v>3</v>
      </c>
      <c r="E4082">
        <v>1</v>
      </c>
      <c r="F4082">
        <v>7.5</v>
      </c>
      <c r="G4082" t="s">
        <v>1</v>
      </c>
      <c r="H4082">
        <v>2</v>
      </c>
      <c r="I4082" t="s">
        <v>0</v>
      </c>
      <c r="J4082">
        <v>1</v>
      </c>
      <c r="K4082">
        <v>7.5</v>
      </c>
      <c r="L4082" t="s">
        <v>2</v>
      </c>
      <c r="M4082">
        <v>2</v>
      </c>
      <c r="N4082" t="s">
        <v>2991</v>
      </c>
      <c r="O4082">
        <v>1</v>
      </c>
      <c r="P4082" t="str">
        <f>D4082&amp;"-"&amp;F4082&amp;"-"&amp;G4082&amp;"-"&amp;E4082&amp;"-"&amp;H4082</f>
        <v>A2Delta-7.5-e-1-2</v>
      </c>
      <c r="Q4082" t="str">
        <f>I4082&amp;"-"&amp;K4082&amp;"-"&amp;L4082&amp;"-"&amp;J4082&amp;"-"&amp;M4082</f>
        <v>X2Pi-7.5-f-1-2</v>
      </c>
      <c r="R4082">
        <f>B4082+S4082</f>
        <v>26892.866244602003</v>
      </c>
      <c r="S4082">
        <f>_xlfn.IFNA(VLOOKUP(Q4082,'MARVEL-X'!A$2:I$1400,7,FALSE),VLOOKUP(Q4082,MARVEL!A$2:J$1522,10,FALSE))</f>
        <v>3695.5588446020001</v>
      </c>
      <c r="T4082">
        <f>IF(P4082=P4081,R4082+T4081,R4082)</f>
        <v>188250.00927265699</v>
      </c>
      <c r="U4082">
        <f>IF(P4082=P4081,1+U4081,1)</f>
        <v>7</v>
      </c>
      <c r="V4082" t="str">
        <f t="shared" si="63"/>
        <v/>
      </c>
      <c r="W4082" t="str">
        <f>IF(V4082="","",IF(ABS(V4082-R4082)&gt;W$1,ABS(V4082-R4082),""))</f>
        <v/>
      </c>
      <c r="X4082" t="str">
        <f>Y4082&amp;"-"&amp;Z4082&amp;"-"&amp;AC4082&amp;"-"&amp;AD4082&amp;"-"&amp;AG4082</f>
        <v>7.5-e-A-1-1.5</v>
      </c>
      <c r="Y4082">
        <f>F4082</f>
        <v>7.5</v>
      </c>
      <c r="Z4082" s="2" t="str">
        <f>G4082</f>
        <v>e</v>
      </c>
      <c r="AA4082">
        <f>_xlfn.IFNA(VLOOKUP(X4082,'duo-out'!A$2:Q$5000,5,FALSE),E4082+10*(H4082-1)+1+_xlfn.IFNA(VLOOKUP(D4082,states!A$2:C$10,3,FALSE),1))</f>
        <v>262</v>
      </c>
      <c r="AB4082" t="str">
        <f>IF(V4082="","",V4082)</f>
        <v/>
      </c>
      <c r="AC4082" s="2" t="str">
        <f>_xlfn.IFNA(VLOOKUP(D4082,states!A$2:C$10,2,FALSE),"XX")</f>
        <v>A</v>
      </c>
      <c r="AD4082">
        <f>E4082</f>
        <v>1</v>
      </c>
      <c r="AE4082">
        <f>_xlfn.IFNA(VLOOKUP(D4082,states!A$2:D$10,4,FALSE),0)</f>
        <v>2</v>
      </c>
      <c r="AF4082">
        <v>0.5</v>
      </c>
      <c r="AG4082">
        <f>IF(AE4082=0,AF4082,IF(AE4082=1,IF(F4082=0.5,0.5,IF(H4082=1,0.5,1.5)),IF(F4082=0.5,0.5,IF(H4082=1,2.5,1.5))))</f>
        <v>1.5</v>
      </c>
      <c r="AH4082" s="7">
        <f>IF(AC4082="XX",0,1/C4082^(1/5)*IF(E4082=0,100,1)/(E4082+1)^(1/4))</f>
        <v>2.2300054454749438</v>
      </c>
    </row>
    <row r="4083" spans="1:34">
      <c r="A4083">
        <v>2922</v>
      </c>
      <c r="B4083" s="1">
        <v>23415.5337</v>
      </c>
      <c r="C4083" s="6">
        <v>1.026E-2</v>
      </c>
      <c r="D4083" t="s">
        <v>3</v>
      </c>
      <c r="E4083">
        <v>1</v>
      </c>
      <c r="F4083">
        <v>7.5</v>
      </c>
      <c r="G4083" t="s">
        <v>1</v>
      </c>
      <c r="H4083">
        <v>2</v>
      </c>
      <c r="I4083" t="s">
        <v>0</v>
      </c>
      <c r="J4083">
        <v>1</v>
      </c>
      <c r="K4083">
        <v>6.5</v>
      </c>
      <c r="L4083" t="s">
        <v>1</v>
      </c>
      <c r="M4083">
        <v>2</v>
      </c>
      <c r="N4083" t="s">
        <v>2978</v>
      </c>
      <c r="O4083">
        <v>1</v>
      </c>
      <c r="P4083" t="str">
        <f>D4083&amp;"-"&amp;F4083&amp;"-"&amp;G4083&amp;"-"&amp;E4083&amp;"-"&amp;H4083</f>
        <v>A2Delta-7.5-e-1-2</v>
      </c>
      <c r="Q4083" t="str">
        <f>I4083&amp;"-"&amp;K4083&amp;"-"&amp;L4083&amp;"-"&amp;J4083&amp;"-"&amp;M4083</f>
        <v>X2Pi-6.5-e-1-2</v>
      </c>
      <c r="R4083">
        <f>B4083+S4083</f>
        <v>26892.868183962</v>
      </c>
      <c r="S4083">
        <f>_xlfn.IFNA(VLOOKUP(Q4083,'MARVEL-X'!A$2:I$1400,7,FALSE),VLOOKUP(Q4083,MARVEL!A$2:J$1522,10,FALSE))</f>
        <v>3477.3344839619999</v>
      </c>
      <c r="T4083">
        <f>IF(P4083=P4082,R4083+T4082,R4083)</f>
        <v>215142.877456619</v>
      </c>
      <c r="U4083">
        <f>IF(P4083=P4082,1+U4082,1)</f>
        <v>8</v>
      </c>
      <c r="V4083" t="str">
        <f t="shared" si="63"/>
        <v/>
      </c>
      <c r="W4083" t="str">
        <f>IF(V4083="","",IF(ABS(V4083-R4083)&gt;W$1,ABS(V4083-R4083),""))</f>
        <v/>
      </c>
      <c r="X4083" t="str">
        <f>Y4083&amp;"-"&amp;Z4083&amp;"-"&amp;AC4083&amp;"-"&amp;AD4083&amp;"-"&amp;AG4083</f>
        <v>7.5-e-A-1-1.5</v>
      </c>
      <c r="Y4083">
        <f>F4083</f>
        <v>7.5</v>
      </c>
      <c r="Z4083" s="2" t="str">
        <f>G4083</f>
        <v>e</v>
      </c>
      <c r="AA4083">
        <f>_xlfn.IFNA(VLOOKUP(X4083,'duo-out'!A$2:Q$5000,5,FALSE),E4083+10*(H4083-1)+1+_xlfn.IFNA(VLOOKUP(D4083,states!A$2:C$10,3,FALSE),1))</f>
        <v>262</v>
      </c>
      <c r="AB4083" t="str">
        <f>IF(V4083="","",V4083)</f>
        <v/>
      </c>
      <c r="AC4083" s="2" t="str">
        <f>_xlfn.IFNA(VLOOKUP(D4083,states!A$2:C$10,2,FALSE),"XX")</f>
        <v>A</v>
      </c>
      <c r="AD4083">
        <f>E4083</f>
        <v>1</v>
      </c>
      <c r="AE4083">
        <f>_xlfn.IFNA(VLOOKUP(D4083,states!A$2:D$10,4,FALSE),0)</f>
        <v>2</v>
      </c>
      <c r="AF4083">
        <v>0.5</v>
      </c>
      <c r="AG4083">
        <f>IF(AE4083=0,AF4083,IF(AE4083=1,IF(F4083=0.5,0.5,IF(H4083=1,0.5,1.5)),IF(F4083=0.5,0.5,IF(H4083=1,2.5,1.5))))</f>
        <v>1.5</v>
      </c>
      <c r="AH4083" s="7">
        <f>IF(AC4083="XX",0,1/C4083^(1/5)*IF(E4083=0,100,1)/(E4083+1)^(1/4))</f>
        <v>2.1014208111821557</v>
      </c>
    </row>
    <row r="4084" spans="1:34">
      <c r="A4084">
        <v>5616</v>
      </c>
      <c r="B4084" s="1">
        <v>23197.292000000001</v>
      </c>
      <c r="C4084" s="6">
        <v>0.05</v>
      </c>
      <c r="D4084" t="s">
        <v>3</v>
      </c>
      <c r="E4084">
        <v>1</v>
      </c>
      <c r="F4084">
        <v>7.5</v>
      </c>
      <c r="G4084" t="s">
        <v>1</v>
      </c>
      <c r="H4084">
        <v>2</v>
      </c>
      <c r="I4084" t="s">
        <v>0</v>
      </c>
      <c r="J4084">
        <v>1</v>
      </c>
      <c r="K4084">
        <v>7.5</v>
      </c>
      <c r="L4084" t="s">
        <v>2</v>
      </c>
      <c r="M4084">
        <v>2</v>
      </c>
      <c r="N4084" t="s">
        <v>5672</v>
      </c>
      <c r="O4084">
        <v>1</v>
      </c>
      <c r="P4084" t="str">
        <f>D4084&amp;"-"&amp;F4084&amp;"-"&amp;G4084&amp;"-"&amp;E4084&amp;"-"&amp;H4084</f>
        <v>A2Delta-7.5-e-1-2</v>
      </c>
      <c r="Q4084" t="str">
        <f>I4084&amp;"-"&amp;K4084&amp;"-"&amp;L4084&amp;"-"&amp;J4084&amp;"-"&amp;M4084</f>
        <v>X2Pi-7.5-f-1-2</v>
      </c>
      <c r="R4084">
        <f>B4084+S4084</f>
        <v>26892.850844602002</v>
      </c>
      <c r="S4084">
        <f>_xlfn.IFNA(VLOOKUP(Q4084,'MARVEL-X'!A$2:I$1400,7,FALSE),VLOOKUP(Q4084,MARVEL!A$2:J$1522,10,FALSE))</f>
        <v>3695.5588446020001</v>
      </c>
      <c r="T4084">
        <f>IF(P4084=P4083,R4084+T4083,R4084)</f>
        <v>242035.72830122101</v>
      </c>
      <c r="U4084">
        <f>IF(P4084=P4083,1+U4083,1)</f>
        <v>9</v>
      </c>
      <c r="V4084" t="str">
        <f t="shared" si="63"/>
        <v/>
      </c>
      <c r="W4084" t="str">
        <f>IF(V4084="","",IF(ABS(V4084-R4084)&gt;W$1,ABS(V4084-R4084),""))</f>
        <v/>
      </c>
      <c r="X4084" t="str">
        <f>Y4084&amp;"-"&amp;Z4084&amp;"-"&amp;AC4084&amp;"-"&amp;AD4084&amp;"-"&amp;AG4084</f>
        <v>7.5-e-A-1-1.5</v>
      </c>
      <c r="Y4084">
        <f>F4084</f>
        <v>7.5</v>
      </c>
      <c r="Z4084" s="2" t="str">
        <f>G4084</f>
        <v>e</v>
      </c>
      <c r="AA4084">
        <f>_xlfn.IFNA(VLOOKUP(X4084,'duo-out'!A$2:Q$5000,5,FALSE),E4084+10*(H4084-1)+1+_xlfn.IFNA(VLOOKUP(D4084,states!A$2:C$10,3,FALSE),1))</f>
        <v>262</v>
      </c>
      <c r="AB4084" t="str">
        <f>IF(V4084="","",V4084)</f>
        <v/>
      </c>
      <c r="AC4084" s="2" t="str">
        <f>_xlfn.IFNA(VLOOKUP(D4084,states!A$2:C$10,2,FALSE),"XX")</f>
        <v>A</v>
      </c>
      <c r="AD4084">
        <f>E4084</f>
        <v>1</v>
      </c>
      <c r="AE4084">
        <f>_xlfn.IFNA(VLOOKUP(D4084,states!A$2:D$10,4,FALSE),0)</f>
        <v>2</v>
      </c>
      <c r="AF4084">
        <v>0.5</v>
      </c>
      <c r="AG4084">
        <f>IF(AE4084=0,AF4084,IF(AE4084=1,IF(F4084=0.5,0.5,IF(H4084=1,0.5,1.5)),IF(F4084=0.5,0.5,IF(H4084=1,2.5,1.5))))</f>
        <v>1.5</v>
      </c>
      <c r="AH4084" s="7">
        <f>IF(AC4084="XX",0,1/C4084^(1/5)*IF(E4084=0,100,1)/(E4084+1)^(1/4))</f>
        <v>1.5309059120638666</v>
      </c>
    </row>
    <row r="4085" spans="1:34">
      <c r="A4085">
        <v>5600</v>
      </c>
      <c r="B4085" s="1">
        <v>23415.52</v>
      </c>
      <c r="C4085" s="6">
        <v>0.05</v>
      </c>
      <c r="D4085" t="s">
        <v>3</v>
      </c>
      <c r="E4085">
        <v>1</v>
      </c>
      <c r="F4085">
        <v>7.5</v>
      </c>
      <c r="G4085" t="s">
        <v>1</v>
      </c>
      <c r="H4085">
        <v>2</v>
      </c>
      <c r="I4085" t="s">
        <v>0</v>
      </c>
      <c r="J4085">
        <v>1</v>
      </c>
      <c r="K4085">
        <v>6.5</v>
      </c>
      <c r="L4085" t="s">
        <v>1</v>
      </c>
      <c r="M4085">
        <v>2</v>
      </c>
      <c r="N4085" t="s">
        <v>5656</v>
      </c>
      <c r="O4085">
        <v>1</v>
      </c>
      <c r="P4085" t="str">
        <f>D4085&amp;"-"&amp;F4085&amp;"-"&amp;G4085&amp;"-"&amp;E4085&amp;"-"&amp;H4085</f>
        <v>A2Delta-7.5-e-1-2</v>
      </c>
      <c r="Q4085" t="str">
        <f>I4085&amp;"-"&amp;K4085&amp;"-"&amp;L4085&amp;"-"&amp;J4085&amp;"-"&amp;M4085</f>
        <v>X2Pi-6.5-e-1-2</v>
      </c>
      <c r="R4085">
        <f>B4085+S4085</f>
        <v>26892.854483962001</v>
      </c>
      <c r="S4085">
        <f>_xlfn.IFNA(VLOOKUP(Q4085,'MARVEL-X'!A$2:I$1400,7,FALSE),VLOOKUP(Q4085,MARVEL!A$2:J$1522,10,FALSE))</f>
        <v>3477.3344839619999</v>
      </c>
      <c r="T4085">
        <f>IF(P4085=P4084,R4085+T4084,R4085)</f>
        <v>268928.58278518298</v>
      </c>
      <c r="U4085">
        <f>IF(P4085=P4084,1+U4084,1)</f>
        <v>10</v>
      </c>
      <c r="V4085" t="str">
        <f t="shared" si="63"/>
        <v/>
      </c>
      <c r="W4085" t="str">
        <f>IF(V4085="","",IF(ABS(V4085-R4085)&gt;W$1,ABS(V4085-R4085),""))</f>
        <v/>
      </c>
      <c r="X4085" t="str">
        <f>Y4085&amp;"-"&amp;Z4085&amp;"-"&amp;AC4085&amp;"-"&amp;AD4085&amp;"-"&amp;AG4085</f>
        <v>7.5-e-A-1-1.5</v>
      </c>
      <c r="Y4085">
        <f>F4085</f>
        <v>7.5</v>
      </c>
      <c r="Z4085" s="2" t="str">
        <f>G4085</f>
        <v>e</v>
      </c>
      <c r="AA4085">
        <f>_xlfn.IFNA(VLOOKUP(X4085,'duo-out'!A$2:Q$5000,5,FALSE),E4085+10*(H4085-1)+1+_xlfn.IFNA(VLOOKUP(D4085,states!A$2:C$10,3,FALSE),1))</f>
        <v>262</v>
      </c>
      <c r="AB4085" t="str">
        <f>IF(V4085="","",V4085)</f>
        <v/>
      </c>
      <c r="AC4085" s="2" t="str">
        <f>_xlfn.IFNA(VLOOKUP(D4085,states!A$2:C$10,2,FALSE),"XX")</f>
        <v>A</v>
      </c>
      <c r="AD4085">
        <f>E4085</f>
        <v>1</v>
      </c>
      <c r="AE4085">
        <f>_xlfn.IFNA(VLOOKUP(D4085,states!A$2:D$10,4,FALSE),0)</f>
        <v>2</v>
      </c>
      <c r="AF4085">
        <v>0.5</v>
      </c>
      <c r="AG4085">
        <f>IF(AE4085=0,AF4085,IF(AE4085=1,IF(F4085=0.5,0.5,IF(H4085=1,0.5,1.5)),IF(F4085=0.5,0.5,IF(H4085=1,2.5,1.5))))</f>
        <v>1.5</v>
      </c>
      <c r="AH4085" s="7">
        <f>IF(AC4085="XX",0,1/C4085^(1/5)*IF(E4085=0,100,1)/(E4085+1)^(1/4))</f>
        <v>1.5309059120638666</v>
      </c>
    </row>
    <row r="4086" spans="1:34">
      <c r="A4086">
        <v>1167</v>
      </c>
      <c r="B4086" s="1">
        <v>22958.39</v>
      </c>
      <c r="C4086" s="6">
        <v>8.8929999999999995E-2</v>
      </c>
      <c r="D4086" t="s">
        <v>3</v>
      </c>
      <c r="E4086">
        <v>1</v>
      </c>
      <c r="F4086">
        <v>7.5</v>
      </c>
      <c r="G4086" t="s">
        <v>1</v>
      </c>
      <c r="H4086">
        <v>2</v>
      </c>
      <c r="I4086" t="s">
        <v>0</v>
      </c>
      <c r="J4086">
        <v>1</v>
      </c>
      <c r="K4086">
        <v>8.5</v>
      </c>
      <c r="L4086" t="s">
        <v>1</v>
      </c>
      <c r="M4086">
        <v>2</v>
      </c>
      <c r="N4086" t="s">
        <v>1223</v>
      </c>
      <c r="O4086">
        <v>1</v>
      </c>
      <c r="P4086" t="str">
        <f>D4086&amp;"-"&amp;F4086&amp;"-"&amp;G4086&amp;"-"&amp;E4086&amp;"-"&amp;H4086</f>
        <v>A2Delta-7.5-e-1-2</v>
      </c>
      <c r="Q4086" t="str">
        <f>I4086&amp;"-"&amp;K4086&amp;"-"&amp;L4086&amp;"-"&amp;J4086&amp;"-"&amp;M4086</f>
        <v>X2Pi-8.5-e-1-2</v>
      </c>
      <c r="R4086">
        <f>B4086+S4086</f>
        <v>26892.778768576998</v>
      </c>
      <c r="S4086">
        <f>_xlfn.IFNA(VLOOKUP(Q4086,'MARVEL-X'!A$2:I$1400,7,FALSE),VLOOKUP(Q4086,MARVEL!A$2:J$1522,10,FALSE))</f>
        <v>3934.3887685770001</v>
      </c>
      <c r="T4086">
        <f>IF(P4086=P4085,R4086+T4085,R4086)</f>
        <v>295821.36155375995</v>
      </c>
      <c r="U4086">
        <f>IF(P4086=P4085,1+U4085,1)</f>
        <v>11</v>
      </c>
      <c r="V4086" t="str">
        <f t="shared" si="63"/>
        <v/>
      </c>
      <c r="W4086" t="str">
        <f>IF(V4086="","",IF(ABS(V4086-R4086)&gt;W$1,ABS(V4086-R4086),""))</f>
        <v/>
      </c>
      <c r="X4086" t="str">
        <f>Y4086&amp;"-"&amp;Z4086&amp;"-"&amp;AC4086&amp;"-"&amp;AD4086&amp;"-"&amp;AG4086</f>
        <v>7.5-e-A-1-1.5</v>
      </c>
      <c r="Y4086">
        <f>F4086</f>
        <v>7.5</v>
      </c>
      <c r="Z4086" s="2" t="str">
        <f>G4086</f>
        <v>e</v>
      </c>
      <c r="AA4086">
        <f>_xlfn.IFNA(VLOOKUP(X4086,'duo-out'!A$2:Q$5000,5,FALSE),E4086+10*(H4086-1)+1+_xlfn.IFNA(VLOOKUP(D4086,states!A$2:C$10,3,FALSE),1))</f>
        <v>262</v>
      </c>
      <c r="AB4086" t="str">
        <f>IF(V4086="","",V4086)</f>
        <v/>
      </c>
      <c r="AC4086" s="2" t="str">
        <f>_xlfn.IFNA(VLOOKUP(D4086,states!A$2:C$10,2,FALSE),"XX")</f>
        <v>A</v>
      </c>
      <c r="AD4086">
        <f>E4086</f>
        <v>1</v>
      </c>
      <c r="AE4086">
        <f>_xlfn.IFNA(VLOOKUP(D4086,states!A$2:D$10,4,FALSE),0)</f>
        <v>2</v>
      </c>
      <c r="AF4086">
        <v>0.5</v>
      </c>
      <c r="AG4086">
        <f>IF(AE4086=0,AF4086,IF(AE4086=1,IF(F4086=0.5,0.5,IF(H4086=1,0.5,1.5)),IF(F4086=0.5,0.5,IF(H4086=1,2.5,1.5))))</f>
        <v>1.5</v>
      </c>
      <c r="AH4086" s="7">
        <f>IF(AC4086="XX",0,1/C4086^(1/5)*IF(E4086=0,100,1)/(E4086+1)^(1/4))</f>
        <v>1.3643721397982775</v>
      </c>
    </row>
    <row r="4087" spans="1:34">
      <c r="A4087">
        <v>1104</v>
      </c>
      <c r="B4087" s="1">
        <v>23197.31</v>
      </c>
      <c r="C4087" s="6">
        <v>0.05</v>
      </c>
      <c r="D4087" t="s">
        <v>3</v>
      </c>
      <c r="E4087">
        <v>1</v>
      </c>
      <c r="F4087">
        <v>7.5</v>
      </c>
      <c r="G4087" t="s">
        <v>1</v>
      </c>
      <c r="H4087">
        <v>2</v>
      </c>
      <c r="I4087" t="s">
        <v>0</v>
      </c>
      <c r="J4087">
        <v>1</v>
      </c>
      <c r="K4087">
        <v>7.5</v>
      </c>
      <c r="L4087" t="s">
        <v>2</v>
      </c>
      <c r="M4087">
        <v>2</v>
      </c>
      <c r="N4087" t="s">
        <v>1160</v>
      </c>
      <c r="O4087">
        <v>1</v>
      </c>
      <c r="P4087" t="str">
        <f>D4087&amp;"-"&amp;F4087&amp;"-"&amp;G4087&amp;"-"&amp;E4087&amp;"-"&amp;H4087</f>
        <v>A2Delta-7.5-e-1-2</v>
      </c>
      <c r="Q4087" t="str">
        <f>I4087&amp;"-"&amp;K4087&amp;"-"&amp;L4087&amp;"-"&amp;J4087&amp;"-"&amp;M4087</f>
        <v>X2Pi-7.5-f-1-2</v>
      </c>
      <c r="R4087">
        <f>B4087+S4087</f>
        <v>26892.868844602002</v>
      </c>
      <c r="S4087">
        <f>_xlfn.IFNA(VLOOKUP(Q4087,'MARVEL-X'!A$2:I$1400,7,FALSE),VLOOKUP(Q4087,MARVEL!A$2:J$1522,10,FALSE))</f>
        <v>3695.5588446020001</v>
      </c>
      <c r="T4087">
        <f>IF(P4087=P4086,R4087+T4086,R4087)</f>
        <v>322714.23039836198</v>
      </c>
      <c r="U4087">
        <f>IF(P4087=P4086,1+U4086,1)</f>
        <v>12</v>
      </c>
      <c r="V4087" t="str">
        <f t="shared" si="63"/>
        <v/>
      </c>
      <c r="W4087" t="str">
        <f>IF(V4087="","",IF(ABS(V4087-R4087)&gt;W$1,ABS(V4087-R4087),""))</f>
        <v/>
      </c>
      <c r="X4087" t="str">
        <f>Y4087&amp;"-"&amp;Z4087&amp;"-"&amp;AC4087&amp;"-"&amp;AD4087&amp;"-"&amp;AG4087</f>
        <v>7.5-e-A-1-1.5</v>
      </c>
      <c r="Y4087">
        <f>F4087</f>
        <v>7.5</v>
      </c>
      <c r="Z4087" s="2" t="str">
        <f>G4087</f>
        <v>e</v>
      </c>
      <c r="AA4087">
        <f>_xlfn.IFNA(VLOOKUP(X4087,'duo-out'!A$2:Q$5000,5,FALSE),E4087+10*(H4087-1)+1+_xlfn.IFNA(VLOOKUP(D4087,states!A$2:C$10,3,FALSE),1))</f>
        <v>262</v>
      </c>
      <c r="AB4087" t="str">
        <f>IF(V4087="","",V4087)</f>
        <v/>
      </c>
      <c r="AC4087" s="2" t="str">
        <f>_xlfn.IFNA(VLOOKUP(D4087,states!A$2:C$10,2,FALSE),"XX")</f>
        <v>A</v>
      </c>
      <c r="AD4087">
        <f>E4087</f>
        <v>1</v>
      </c>
      <c r="AE4087">
        <f>_xlfn.IFNA(VLOOKUP(D4087,states!A$2:D$10,4,FALSE),0)</f>
        <v>2</v>
      </c>
      <c r="AF4087">
        <v>0.5</v>
      </c>
      <c r="AG4087">
        <f>IF(AE4087=0,AF4087,IF(AE4087=1,IF(F4087=0.5,0.5,IF(H4087=1,0.5,1.5)),IF(F4087=0.5,0.5,IF(H4087=1,2.5,1.5))))</f>
        <v>1.5</v>
      </c>
      <c r="AH4087" s="7">
        <f>IF(AC4087="XX",0,1/C4087^(1/5)*IF(E4087=0,100,1)/(E4087+1)^(1/4))</f>
        <v>1.5309059120638666</v>
      </c>
    </row>
    <row r="4088" spans="1:34">
      <c r="A4088">
        <v>1081</v>
      </c>
      <c r="B4088" s="1">
        <v>23415.51</v>
      </c>
      <c r="C4088" s="6">
        <v>0.05</v>
      </c>
      <c r="D4088" t="s">
        <v>3</v>
      </c>
      <c r="E4088">
        <v>1</v>
      </c>
      <c r="F4088">
        <v>7.5</v>
      </c>
      <c r="G4088" t="s">
        <v>1</v>
      </c>
      <c r="H4088">
        <v>2</v>
      </c>
      <c r="I4088" t="s">
        <v>0</v>
      </c>
      <c r="J4088">
        <v>1</v>
      </c>
      <c r="K4088">
        <v>6.5</v>
      </c>
      <c r="L4088" t="s">
        <v>1</v>
      </c>
      <c r="M4088">
        <v>2</v>
      </c>
      <c r="N4088" t="s">
        <v>1137</v>
      </c>
      <c r="O4088">
        <v>1</v>
      </c>
      <c r="P4088" t="str">
        <f>D4088&amp;"-"&amp;F4088&amp;"-"&amp;G4088&amp;"-"&amp;E4088&amp;"-"&amp;H4088</f>
        <v>A2Delta-7.5-e-1-2</v>
      </c>
      <c r="Q4088" t="str">
        <f>I4088&amp;"-"&amp;K4088&amp;"-"&amp;L4088&amp;"-"&amp;J4088&amp;"-"&amp;M4088</f>
        <v>X2Pi-6.5-e-1-2</v>
      </c>
      <c r="R4088">
        <f>B4088+S4088</f>
        <v>26892.844483961999</v>
      </c>
      <c r="S4088">
        <f>_xlfn.IFNA(VLOOKUP(Q4088,'MARVEL-X'!A$2:I$1400,7,FALSE),VLOOKUP(Q4088,MARVEL!A$2:J$1522,10,FALSE))</f>
        <v>3477.3344839619999</v>
      </c>
      <c r="T4088">
        <f>IF(P4088=P4087,R4088+T4087,R4088)</f>
        <v>349607.07488232397</v>
      </c>
      <c r="U4088">
        <f>IF(P4088=P4087,1+U4087,1)</f>
        <v>13</v>
      </c>
      <c r="V4088">
        <f t="shared" si="63"/>
        <v>26892.851914024919</v>
      </c>
      <c r="W4088" t="str">
        <f>IF(V4088="","",IF(ABS(V4088-R4088)&gt;W$1,ABS(V4088-R4088),""))</f>
        <v/>
      </c>
      <c r="X4088" t="str">
        <f>Y4088&amp;"-"&amp;Z4088&amp;"-"&amp;AC4088&amp;"-"&amp;AD4088&amp;"-"&amp;AG4088</f>
        <v>7.5-e-A-1-1.5</v>
      </c>
      <c r="Y4088">
        <f>F4088</f>
        <v>7.5</v>
      </c>
      <c r="Z4088" s="2" t="str">
        <f>G4088</f>
        <v>e</v>
      </c>
      <c r="AA4088">
        <f>_xlfn.IFNA(VLOOKUP(X4088,'duo-out'!A$2:Q$5000,5,FALSE),E4088+10*(H4088-1)+1+_xlfn.IFNA(VLOOKUP(D4088,states!A$2:C$10,3,FALSE),1))</f>
        <v>262</v>
      </c>
      <c r="AB4088">
        <f>IF(V4088="","",V4088)</f>
        <v>26892.851914024919</v>
      </c>
      <c r="AC4088" s="2" t="str">
        <f>_xlfn.IFNA(VLOOKUP(D4088,states!A$2:C$10,2,FALSE),"XX")</f>
        <v>A</v>
      </c>
      <c r="AD4088">
        <f>E4088</f>
        <v>1</v>
      </c>
      <c r="AE4088">
        <f>_xlfn.IFNA(VLOOKUP(D4088,states!A$2:D$10,4,FALSE),0)</f>
        <v>2</v>
      </c>
      <c r="AF4088">
        <v>0.5</v>
      </c>
      <c r="AG4088">
        <f>IF(AE4088=0,AF4088,IF(AE4088=1,IF(F4088=0.5,0.5,IF(H4088=1,0.5,1.5)),IF(F4088=0.5,0.5,IF(H4088=1,2.5,1.5))))</f>
        <v>1.5</v>
      </c>
      <c r="AH4088" s="7">
        <f>IF(AC4088="XX",0,1/C4088^(1/5)*IF(E4088=0,100,1)/(E4088+1)^(1/4))</f>
        <v>1.5309059120638666</v>
      </c>
    </row>
    <row r="4089" spans="1:34">
      <c r="A4089">
        <v>4090</v>
      </c>
      <c r="B4089" s="1">
        <v>20842.830999999998</v>
      </c>
      <c r="C4089" s="6">
        <v>5.0000000000000001E-3</v>
      </c>
      <c r="D4089" t="s">
        <v>3</v>
      </c>
      <c r="E4089">
        <v>2</v>
      </c>
      <c r="F4089">
        <v>7.5</v>
      </c>
      <c r="G4089" t="s">
        <v>1</v>
      </c>
      <c r="H4089">
        <v>1</v>
      </c>
      <c r="I4089" t="s">
        <v>0</v>
      </c>
      <c r="J4089">
        <v>3</v>
      </c>
      <c r="K4089">
        <v>6.5</v>
      </c>
      <c r="L4089" t="s">
        <v>1</v>
      </c>
      <c r="M4089">
        <v>1</v>
      </c>
      <c r="N4089" t="s">
        <v>4146</v>
      </c>
      <c r="O4089">
        <v>1</v>
      </c>
      <c r="P4089" t="str">
        <f>D4089&amp;"-"&amp;F4089&amp;"-"&amp;G4089&amp;"-"&amp;E4089&amp;"-"&amp;H4089</f>
        <v>A2Delta-7.5-e-2-1</v>
      </c>
      <c r="Q4089" t="str">
        <f>I4089&amp;"-"&amp;K4089&amp;"-"&amp;L4089&amp;"-"&amp;J4089&amp;"-"&amp;M4089</f>
        <v>X2Pi-6.5-e-3-1</v>
      </c>
      <c r="R4089">
        <f>B4089+S4089</f>
        <v>29179.544922595</v>
      </c>
      <c r="S4089">
        <f>_xlfn.IFNA(VLOOKUP(Q4089,'MARVEL-X'!A$2:I$1400,7,FALSE),VLOOKUP(Q4089,MARVEL!A$2:J$1522,10,FALSE))</f>
        <v>8336.7139225949995</v>
      </c>
      <c r="T4089">
        <f>IF(P4089=P4088,R4089+T4088,R4089)</f>
        <v>29179.544922595</v>
      </c>
      <c r="U4089">
        <f>IF(P4089=P4088,1+U4088,1)</f>
        <v>1</v>
      </c>
      <c r="V4089" t="str">
        <f t="shared" si="63"/>
        <v/>
      </c>
      <c r="W4089" t="str">
        <f>IF(V4089="","",IF(ABS(V4089-R4089)&gt;W$1,ABS(V4089-R4089),""))</f>
        <v/>
      </c>
      <c r="X4089" t="str">
        <f>Y4089&amp;"-"&amp;Z4089&amp;"-"&amp;AC4089&amp;"-"&amp;AD4089&amp;"-"&amp;AG4089</f>
        <v>7.5-e-A-2-2.5</v>
      </c>
      <c r="Y4089">
        <f>F4089</f>
        <v>7.5</v>
      </c>
      <c r="Z4089" s="2" t="str">
        <f>G4089</f>
        <v>e</v>
      </c>
      <c r="AA4089">
        <f>_xlfn.IFNA(VLOOKUP(X4089,'duo-out'!A$2:Q$5000,5,FALSE),E4089+10*(H4089-1)+1+_xlfn.IFNA(VLOOKUP(D4089,states!A$2:C$10,3,FALSE),1))</f>
        <v>253</v>
      </c>
      <c r="AB4089" t="str">
        <f>IF(V4089="","",V4089)</f>
        <v/>
      </c>
      <c r="AC4089" s="2" t="str">
        <f>_xlfn.IFNA(VLOOKUP(D4089,states!A$2:C$10,2,FALSE),"XX")</f>
        <v>A</v>
      </c>
      <c r="AD4089">
        <f>E4089</f>
        <v>2</v>
      </c>
      <c r="AE4089">
        <f>_xlfn.IFNA(VLOOKUP(D4089,states!A$2:D$10,4,FALSE),0)</f>
        <v>2</v>
      </c>
      <c r="AF4089">
        <v>0.5</v>
      </c>
      <c r="AG4089">
        <f>IF(AE4089=0,AF4089,IF(AE4089=1,IF(F4089=0.5,0.5,IF(H4089=1,0.5,1.5)),IF(F4089=0.5,0.5,IF(H4089=1,2.5,1.5))))</f>
        <v>2.5</v>
      </c>
      <c r="AH4089" s="7">
        <f>IF(AC4089="XX",0,1/C4089^(1/5)*IF(E4089=0,100,1)/(E4089+1)^(1/4))</f>
        <v>2.1924297443889911</v>
      </c>
    </row>
    <row r="4090" spans="1:34">
      <c r="A4090">
        <v>3681</v>
      </c>
      <c r="B4090" s="1">
        <v>22913.646799999999</v>
      </c>
      <c r="C4090" s="6">
        <v>8.2539999999999992E-3</v>
      </c>
      <c r="D4090" t="s">
        <v>3</v>
      </c>
      <c r="E4090">
        <v>2</v>
      </c>
      <c r="F4090">
        <v>7.5</v>
      </c>
      <c r="G4090" t="s">
        <v>1</v>
      </c>
      <c r="H4090">
        <v>1</v>
      </c>
      <c r="I4090" t="s">
        <v>0</v>
      </c>
      <c r="J4090">
        <v>2</v>
      </c>
      <c r="K4090">
        <v>8.5</v>
      </c>
      <c r="L4090" t="s">
        <v>1</v>
      </c>
      <c r="M4090">
        <v>1</v>
      </c>
      <c r="N4090" t="s">
        <v>3737</v>
      </c>
      <c r="O4090">
        <v>1</v>
      </c>
      <c r="P4090" t="str">
        <f>D4090&amp;"-"&amp;F4090&amp;"-"&amp;G4090&amp;"-"&amp;E4090&amp;"-"&amp;H4090</f>
        <v>A2Delta-7.5-e-2-1</v>
      </c>
      <c r="Q4090" t="str">
        <f>I4090&amp;"-"&amp;K4090&amp;"-"&amp;L4090&amp;"-"&amp;J4090&amp;"-"&amp;M4090</f>
        <v>X2Pi-8.5-e-2-1</v>
      </c>
      <c r="R4090">
        <f>B4090+S4090</f>
        <v>29179.548439245998</v>
      </c>
      <c r="S4090">
        <f>_xlfn.IFNA(VLOOKUP(Q4090,'MARVEL-X'!A$2:I$1400,7,FALSE),VLOOKUP(Q4090,MARVEL!A$2:J$1522,10,FALSE))</f>
        <v>6265.9016392459998</v>
      </c>
      <c r="T4090">
        <f>IF(P4090=P4089,R4090+T4089,R4090)</f>
        <v>58359.093361840998</v>
      </c>
      <c r="U4090">
        <f>IF(P4090=P4089,1+U4089,1)</f>
        <v>2</v>
      </c>
      <c r="V4090" t="str">
        <f t="shared" si="63"/>
        <v/>
      </c>
      <c r="W4090" t="str">
        <f>IF(V4090="","",IF(ABS(V4090-R4090)&gt;W$1,ABS(V4090-R4090),""))</f>
        <v/>
      </c>
      <c r="X4090" t="str">
        <f>Y4090&amp;"-"&amp;Z4090&amp;"-"&amp;AC4090&amp;"-"&amp;AD4090&amp;"-"&amp;AG4090</f>
        <v>7.5-e-A-2-2.5</v>
      </c>
      <c r="Y4090">
        <f>F4090</f>
        <v>7.5</v>
      </c>
      <c r="Z4090" s="2" t="str">
        <f>G4090</f>
        <v>e</v>
      </c>
      <c r="AA4090">
        <f>_xlfn.IFNA(VLOOKUP(X4090,'duo-out'!A$2:Q$5000,5,FALSE),E4090+10*(H4090-1)+1+_xlfn.IFNA(VLOOKUP(D4090,states!A$2:C$10,3,FALSE),1))</f>
        <v>253</v>
      </c>
      <c r="AB4090" t="str">
        <f>IF(V4090="","",V4090)</f>
        <v/>
      </c>
      <c r="AC4090" s="2" t="str">
        <f>_xlfn.IFNA(VLOOKUP(D4090,states!A$2:C$10,2,FALSE),"XX")</f>
        <v>A</v>
      </c>
      <c r="AD4090">
        <f>E4090</f>
        <v>2</v>
      </c>
      <c r="AE4090">
        <f>_xlfn.IFNA(VLOOKUP(D4090,states!A$2:D$10,4,FALSE),0)</f>
        <v>2</v>
      </c>
      <c r="AF4090">
        <v>0.5</v>
      </c>
      <c r="AG4090">
        <f>IF(AE4090=0,AF4090,IF(AE4090=1,IF(F4090=0.5,0.5,IF(H4090=1,0.5,1.5)),IF(F4090=0.5,0.5,IF(H4090=1,2.5,1.5))))</f>
        <v>2.5</v>
      </c>
      <c r="AH4090" s="7">
        <f>IF(AC4090="XX",0,1/C4090^(1/5)*IF(E4090=0,100,1)/(E4090+1)^(1/4))</f>
        <v>1.9832926089246645</v>
      </c>
    </row>
    <row r="4091" spans="1:34">
      <c r="A4091">
        <v>3674</v>
      </c>
      <c r="B4091" s="1">
        <v>23122.914000000001</v>
      </c>
      <c r="C4091" s="6">
        <v>1.0540000000000001E-2</v>
      </c>
      <c r="D4091" t="s">
        <v>3</v>
      </c>
      <c r="E4091">
        <v>2</v>
      </c>
      <c r="F4091">
        <v>7.5</v>
      </c>
      <c r="G4091" t="s">
        <v>1</v>
      </c>
      <c r="H4091">
        <v>1</v>
      </c>
      <c r="I4091" t="s">
        <v>0</v>
      </c>
      <c r="J4091">
        <v>2</v>
      </c>
      <c r="K4091">
        <v>7.5</v>
      </c>
      <c r="L4091" t="s">
        <v>2</v>
      </c>
      <c r="M4091">
        <v>1</v>
      </c>
      <c r="N4091" t="s">
        <v>3730</v>
      </c>
      <c r="O4091">
        <v>1</v>
      </c>
      <c r="P4091" t="str">
        <f>D4091&amp;"-"&amp;F4091&amp;"-"&amp;G4091&amp;"-"&amp;E4091&amp;"-"&amp;H4091</f>
        <v>A2Delta-7.5-e-2-1</v>
      </c>
      <c r="Q4091" t="str">
        <f>I4091&amp;"-"&amp;K4091&amp;"-"&amp;L4091&amp;"-"&amp;J4091&amp;"-"&amp;M4091</f>
        <v>X2Pi-7.5-f-2-1</v>
      </c>
      <c r="R4091">
        <f>B4091+S4091</f>
        <v>29179.538780492003</v>
      </c>
      <c r="S4091">
        <f>_xlfn.IFNA(VLOOKUP(Q4091,'MARVEL-X'!A$2:I$1400,7,FALSE),VLOOKUP(Q4091,MARVEL!A$2:J$1522,10,FALSE))</f>
        <v>6056.6247804920004</v>
      </c>
      <c r="T4091">
        <f>IF(P4091=P4090,R4091+T4090,R4091)</f>
        <v>87538.632142332994</v>
      </c>
      <c r="U4091">
        <f>IF(P4091=P4090,1+U4090,1)</f>
        <v>3</v>
      </c>
      <c r="V4091" t="str">
        <f t="shared" si="63"/>
        <v/>
      </c>
      <c r="W4091" t="str">
        <f>IF(V4091="","",IF(ABS(V4091-R4091)&gt;W$1,ABS(V4091-R4091),""))</f>
        <v/>
      </c>
      <c r="X4091" t="str">
        <f>Y4091&amp;"-"&amp;Z4091&amp;"-"&amp;AC4091&amp;"-"&amp;AD4091&amp;"-"&amp;AG4091</f>
        <v>7.5-e-A-2-2.5</v>
      </c>
      <c r="Y4091">
        <f>F4091</f>
        <v>7.5</v>
      </c>
      <c r="Z4091" s="2" t="str">
        <f>G4091</f>
        <v>e</v>
      </c>
      <c r="AA4091">
        <f>_xlfn.IFNA(VLOOKUP(X4091,'duo-out'!A$2:Q$5000,5,FALSE),E4091+10*(H4091-1)+1+_xlfn.IFNA(VLOOKUP(D4091,states!A$2:C$10,3,FALSE),1))</f>
        <v>253</v>
      </c>
      <c r="AB4091" t="str">
        <f>IF(V4091="","",V4091)</f>
        <v/>
      </c>
      <c r="AC4091" s="2" t="str">
        <f>_xlfn.IFNA(VLOOKUP(D4091,states!A$2:C$10,2,FALSE),"XX")</f>
        <v>A</v>
      </c>
      <c r="AD4091">
        <f>E4091</f>
        <v>2</v>
      </c>
      <c r="AE4091">
        <f>_xlfn.IFNA(VLOOKUP(D4091,states!A$2:D$10,4,FALSE),0)</f>
        <v>2</v>
      </c>
      <c r="AF4091">
        <v>0.5</v>
      </c>
      <c r="AG4091">
        <f>IF(AE4091=0,AF4091,IF(AE4091=1,IF(F4091=0.5,0.5,IF(H4091=1,0.5,1.5)),IF(F4091=0.5,0.5,IF(H4091=1,2.5,1.5))))</f>
        <v>2.5</v>
      </c>
      <c r="AH4091" s="7">
        <f>IF(AC4091="XX",0,1/C4091^(1/5)*IF(E4091=0,100,1)/(E4091+1)^(1/4))</f>
        <v>1.8886503529378651</v>
      </c>
    </row>
    <row r="4092" spans="1:34">
      <c r="A4092">
        <v>3650</v>
      </c>
      <c r="B4092" s="1">
        <v>23303.162700000001</v>
      </c>
      <c r="C4092" s="6">
        <v>9.7000000000000003E-3</v>
      </c>
      <c r="D4092" t="s">
        <v>3</v>
      </c>
      <c r="E4092">
        <v>2</v>
      </c>
      <c r="F4092">
        <v>7.5</v>
      </c>
      <c r="G4092" t="s">
        <v>1</v>
      </c>
      <c r="H4092">
        <v>1</v>
      </c>
      <c r="I4092" t="s">
        <v>0</v>
      </c>
      <c r="J4092">
        <v>2</v>
      </c>
      <c r="K4092">
        <v>6.5</v>
      </c>
      <c r="L4092" t="s">
        <v>1</v>
      </c>
      <c r="M4092">
        <v>1</v>
      </c>
      <c r="N4092" t="s">
        <v>3706</v>
      </c>
      <c r="O4092">
        <v>1</v>
      </c>
      <c r="P4092" t="str">
        <f>D4092&amp;"-"&amp;F4092&amp;"-"&amp;G4092&amp;"-"&amp;E4092&amp;"-"&amp;H4092</f>
        <v>A2Delta-7.5-e-2-1</v>
      </c>
      <c r="Q4092" t="str">
        <f>I4092&amp;"-"&amp;K4092&amp;"-"&amp;L4092&amp;"-"&amp;J4092&amp;"-"&amp;M4092</f>
        <v>X2Pi-6.5-e-2-1</v>
      </c>
      <c r="R4092">
        <f>B4092+S4092</f>
        <v>29179.541479852</v>
      </c>
      <c r="S4092">
        <f>_xlfn.IFNA(VLOOKUP(Q4092,'MARVEL-X'!A$2:I$1400,7,FALSE),VLOOKUP(Q4092,MARVEL!A$2:J$1522,10,FALSE))</f>
        <v>5876.3787798519998</v>
      </c>
      <c r="T4092">
        <f>IF(P4092=P4091,R4092+T4091,R4092)</f>
        <v>116718.17362218499</v>
      </c>
      <c r="U4092">
        <f>IF(P4092=P4091,1+U4091,1)</f>
        <v>4</v>
      </c>
      <c r="V4092" t="str">
        <f t="shared" si="63"/>
        <v/>
      </c>
      <c r="W4092" t="str">
        <f>IF(V4092="","",IF(ABS(V4092-R4092)&gt;W$1,ABS(V4092-R4092),""))</f>
        <v/>
      </c>
      <c r="X4092" t="str">
        <f>Y4092&amp;"-"&amp;Z4092&amp;"-"&amp;AC4092&amp;"-"&amp;AD4092&amp;"-"&amp;AG4092</f>
        <v>7.5-e-A-2-2.5</v>
      </c>
      <c r="Y4092">
        <f>F4092</f>
        <v>7.5</v>
      </c>
      <c r="Z4092" s="2" t="str">
        <f>G4092</f>
        <v>e</v>
      </c>
      <c r="AA4092">
        <f>_xlfn.IFNA(VLOOKUP(X4092,'duo-out'!A$2:Q$5000,5,FALSE),E4092+10*(H4092-1)+1+_xlfn.IFNA(VLOOKUP(D4092,states!A$2:C$10,3,FALSE),1))</f>
        <v>253</v>
      </c>
      <c r="AB4092" t="str">
        <f>IF(V4092="","",V4092)</f>
        <v/>
      </c>
      <c r="AC4092" s="2" t="str">
        <f>_xlfn.IFNA(VLOOKUP(D4092,states!A$2:C$10,2,FALSE),"XX")</f>
        <v>A</v>
      </c>
      <c r="AD4092">
        <f>E4092</f>
        <v>2</v>
      </c>
      <c r="AE4092">
        <f>_xlfn.IFNA(VLOOKUP(D4092,states!A$2:D$10,4,FALSE),0)</f>
        <v>2</v>
      </c>
      <c r="AF4092">
        <v>0.5</v>
      </c>
      <c r="AG4092">
        <f>IF(AE4092=0,AF4092,IF(AE4092=1,IF(F4092=0.5,0.5,IF(H4092=1,0.5,1.5)),IF(F4092=0.5,0.5,IF(H4092=1,2.5,1.5))))</f>
        <v>2.5</v>
      </c>
      <c r="AH4092" s="7">
        <f>IF(AC4092="XX",0,1/C4092^(1/5)*IF(E4092=0,100,1)/(E4092+1)^(1/4))</f>
        <v>1.9202834522578227</v>
      </c>
    </row>
    <row r="4093" spans="1:34">
      <c r="A4093">
        <v>2981</v>
      </c>
      <c r="B4093" s="1">
        <v>23121.122800000001</v>
      </c>
      <c r="C4093" s="6">
        <v>2.921E-2</v>
      </c>
      <c r="D4093" t="s">
        <v>3</v>
      </c>
      <c r="E4093">
        <v>2</v>
      </c>
      <c r="F4093">
        <v>7.5</v>
      </c>
      <c r="G4093" t="s">
        <v>1</v>
      </c>
      <c r="H4093">
        <v>1</v>
      </c>
      <c r="I4093" t="s">
        <v>0</v>
      </c>
      <c r="J4093">
        <v>2</v>
      </c>
      <c r="K4093">
        <v>7.5</v>
      </c>
      <c r="L4093" t="s">
        <v>1</v>
      </c>
      <c r="M4093">
        <v>1</v>
      </c>
      <c r="N4093" t="s">
        <v>3037</v>
      </c>
      <c r="O4093">
        <v>1</v>
      </c>
      <c r="P4093" t="str">
        <f>D4093&amp;"-"&amp;F4093&amp;"-"&amp;G4093&amp;"-"&amp;E4093&amp;"-"&amp;H4093</f>
        <v>A2Delta-7.5-e-2-1</v>
      </c>
      <c r="Q4093" t="str">
        <f>I4093&amp;"-"&amp;K4093&amp;"-"&amp;L4093&amp;"-"&amp;J4093&amp;"-"&amp;M4093</f>
        <v>X2Pi-7.5-e-2-1</v>
      </c>
      <c r="R4093">
        <f>B4093+S4093</f>
        <v>29179.575690005</v>
      </c>
      <c r="S4093">
        <f>_xlfn.IFNA(VLOOKUP(Q4093,'MARVEL-X'!A$2:I$1400,7,FALSE),VLOOKUP(Q4093,MARVEL!A$2:J$1522,10,FALSE))</f>
        <v>6058.452890005</v>
      </c>
      <c r="T4093">
        <f>IF(P4093=P4092,R4093+T4092,R4093)</f>
        <v>145897.74931218999</v>
      </c>
      <c r="U4093">
        <f>IF(P4093=P4092,1+U4092,1)</f>
        <v>5</v>
      </c>
      <c r="V4093" t="str">
        <f t="shared" si="63"/>
        <v/>
      </c>
      <c r="W4093" t="str">
        <f>IF(V4093="","",IF(ABS(V4093-R4093)&gt;W$1,ABS(V4093-R4093),""))</f>
        <v/>
      </c>
      <c r="X4093" t="str">
        <f>Y4093&amp;"-"&amp;Z4093&amp;"-"&amp;AC4093&amp;"-"&amp;AD4093&amp;"-"&amp;AG4093</f>
        <v>7.5-e-A-2-2.5</v>
      </c>
      <c r="Y4093">
        <f>F4093</f>
        <v>7.5</v>
      </c>
      <c r="Z4093" s="2" t="str">
        <f>G4093</f>
        <v>e</v>
      </c>
      <c r="AA4093">
        <f>_xlfn.IFNA(VLOOKUP(X4093,'duo-out'!A$2:Q$5000,5,FALSE),E4093+10*(H4093-1)+1+_xlfn.IFNA(VLOOKUP(D4093,states!A$2:C$10,3,FALSE),1))</f>
        <v>253</v>
      </c>
      <c r="AB4093" t="str">
        <f>IF(V4093="","",V4093)</f>
        <v/>
      </c>
      <c r="AC4093" s="2" t="str">
        <f>_xlfn.IFNA(VLOOKUP(D4093,states!A$2:C$10,2,FALSE),"XX")</f>
        <v>A</v>
      </c>
      <c r="AD4093">
        <f>E4093</f>
        <v>2</v>
      </c>
      <c r="AE4093">
        <f>_xlfn.IFNA(VLOOKUP(D4093,states!A$2:D$10,4,FALSE),0)</f>
        <v>2</v>
      </c>
      <c r="AF4093">
        <v>0.5</v>
      </c>
      <c r="AG4093">
        <f>IF(AE4093=0,AF4093,IF(AE4093=1,IF(F4093=0.5,0.5,IF(H4093=1,0.5,1.5)),IF(F4093=0.5,0.5,IF(H4093=1,2.5,1.5))))</f>
        <v>2.5</v>
      </c>
      <c r="AH4093" s="7">
        <f>IF(AC4093="XX",0,1/C4093^(1/5)*IF(E4093=0,100,1)/(E4093+1)^(1/4))</f>
        <v>1.5403285846923829</v>
      </c>
    </row>
    <row r="4094" spans="1:34">
      <c r="A4094">
        <v>5693</v>
      </c>
      <c r="B4094" s="1">
        <v>23124.613000000001</v>
      </c>
      <c r="C4094" s="6">
        <v>0.05</v>
      </c>
      <c r="D4094" t="s">
        <v>3</v>
      </c>
      <c r="E4094">
        <v>2</v>
      </c>
      <c r="F4094">
        <v>7.5</v>
      </c>
      <c r="G4094" t="s">
        <v>1</v>
      </c>
      <c r="H4094">
        <v>1</v>
      </c>
      <c r="I4094" t="s">
        <v>0</v>
      </c>
      <c r="J4094">
        <v>2</v>
      </c>
      <c r="K4094">
        <v>6.5</v>
      </c>
      <c r="L4094" t="s">
        <v>1</v>
      </c>
      <c r="M4094">
        <v>2</v>
      </c>
      <c r="N4094" t="s">
        <v>5749</v>
      </c>
      <c r="O4094">
        <v>1</v>
      </c>
      <c r="P4094" t="str">
        <f>D4094&amp;"-"&amp;F4094&amp;"-"&amp;G4094&amp;"-"&amp;E4094&amp;"-"&amp;H4094</f>
        <v>A2Delta-7.5-e-2-1</v>
      </c>
      <c r="Q4094" t="str">
        <f>I4094&amp;"-"&amp;K4094&amp;"-"&amp;L4094&amp;"-"&amp;J4094&amp;"-"&amp;M4094</f>
        <v>X2Pi-6.5-e-2-2</v>
      </c>
      <c r="R4094">
        <f>B4094+S4094</f>
        <v>29179.561959010003</v>
      </c>
      <c r="S4094">
        <f>_xlfn.IFNA(VLOOKUP(Q4094,'MARVEL-X'!A$2:I$1400,7,FALSE),VLOOKUP(Q4094,MARVEL!A$2:J$1522,10,FALSE))</f>
        <v>6054.9489590100002</v>
      </c>
      <c r="T4094">
        <f>IF(P4094=P4093,R4094+T4093,R4094)</f>
        <v>175077.31127119999</v>
      </c>
      <c r="U4094">
        <f>IF(P4094=P4093,1+U4093,1)</f>
        <v>6</v>
      </c>
      <c r="V4094" t="str">
        <f t="shared" si="63"/>
        <v/>
      </c>
      <c r="W4094" t="str">
        <f>IF(V4094="","",IF(ABS(V4094-R4094)&gt;W$1,ABS(V4094-R4094),""))</f>
        <v/>
      </c>
      <c r="X4094" t="str">
        <f>Y4094&amp;"-"&amp;Z4094&amp;"-"&amp;AC4094&amp;"-"&amp;AD4094&amp;"-"&amp;AG4094</f>
        <v>7.5-e-A-2-2.5</v>
      </c>
      <c r="Y4094">
        <f>F4094</f>
        <v>7.5</v>
      </c>
      <c r="Z4094" s="2" t="str">
        <f>G4094</f>
        <v>e</v>
      </c>
      <c r="AA4094">
        <f>_xlfn.IFNA(VLOOKUP(X4094,'duo-out'!A$2:Q$5000,5,FALSE),E4094+10*(H4094-1)+1+_xlfn.IFNA(VLOOKUP(D4094,states!A$2:C$10,3,FALSE),1))</f>
        <v>253</v>
      </c>
      <c r="AB4094" t="str">
        <f>IF(V4094="","",V4094)</f>
        <v/>
      </c>
      <c r="AC4094" s="2" t="str">
        <f>_xlfn.IFNA(VLOOKUP(D4094,states!A$2:C$10,2,FALSE),"XX")</f>
        <v>A</v>
      </c>
      <c r="AD4094">
        <f>E4094</f>
        <v>2</v>
      </c>
      <c r="AE4094">
        <f>_xlfn.IFNA(VLOOKUP(D4094,states!A$2:D$10,4,FALSE),0)</f>
        <v>2</v>
      </c>
      <c r="AF4094">
        <v>0.5</v>
      </c>
      <c r="AG4094">
        <f>IF(AE4094=0,AF4094,IF(AE4094=1,IF(F4094=0.5,0.5,IF(H4094=1,0.5,1.5)),IF(F4094=0.5,0.5,IF(H4094=1,2.5,1.5))))</f>
        <v>2.5</v>
      </c>
      <c r="AH4094" s="7">
        <f>IF(AC4094="XX",0,1/C4094^(1/5)*IF(E4094=0,100,1)/(E4094+1)^(1/4))</f>
        <v>1.3833296494790666</v>
      </c>
    </row>
    <row r="4095" spans="1:34">
      <c r="A4095">
        <v>5678</v>
      </c>
      <c r="B4095" s="1">
        <v>23122.92</v>
      </c>
      <c r="C4095" s="6">
        <v>0.05</v>
      </c>
      <c r="D4095" t="s">
        <v>3</v>
      </c>
      <c r="E4095">
        <v>2</v>
      </c>
      <c r="F4095">
        <v>7.5</v>
      </c>
      <c r="G4095" t="s">
        <v>1</v>
      </c>
      <c r="H4095">
        <v>1</v>
      </c>
      <c r="I4095" t="s">
        <v>0</v>
      </c>
      <c r="J4095">
        <v>2</v>
      </c>
      <c r="K4095">
        <v>7.5</v>
      </c>
      <c r="L4095" t="s">
        <v>2</v>
      </c>
      <c r="M4095">
        <v>1</v>
      </c>
      <c r="N4095" t="s">
        <v>5734</v>
      </c>
      <c r="O4095">
        <v>1</v>
      </c>
      <c r="P4095" t="str">
        <f>D4095&amp;"-"&amp;F4095&amp;"-"&amp;G4095&amp;"-"&amp;E4095&amp;"-"&amp;H4095</f>
        <v>A2Delta-7.5-e-2-1</v>
      </c>
      <c r="Q4095" t="str">
        <f>I4095&amp;"-"&amp;K4095&amp;"-"&amp;L4095&amp;"-"&amp;J4095&amp;"-"&amp;M4095</f>
        <v>X2Pi-7.5-f-2-1</v>
      </c>
      <c r="R4095">
        <f>B4095+S4095</f>
        <v>29179.544780491997</v>
      </c>
      <c r="S4095">
        <f>_xlfn.IFNA(VLOOKUP(Q4095,'MARVEL-X'!A$2:I$1400,7,FALSE),VLOOKUP(Q4095,MARVEL!A$2:J$1522,10,FALSE))</f>
        <v>6056.6247804920004</v>
      </c>
      <c r="T4095">
        <f>IF(P4095=P4094,R4095+T4094,R4095)</f>
        <v>204256.85605169198</v>
      </c>
      <c r="U4095">
        <f>IF(P4095=P4094,1+U4094,1)</f>
        <v>7</v>
      </c>
      <c r="V4095" t="str">
        <f t="shared" si="63"/>
        <v/>
      </c>
      <c r="W4095" t="str">
        <f>IF(V4095="","",IF(ABS(V4095-R4095)&gt;W$1,ABS(V4095-R4095),""))</f>
        <v/>
      </c>
      <c r="X4095" t="str">
        <f>Y4095&amp;"-"&amp;Z4095&amp;"-"&amp;AC4095&amp;"-"&amp;AD4095&amp;"-"&amp;AG4095</f>
        <v>7.5-e-A-2-2.5</v>
      </c>
      <c r="Y4095">
        <f>F4095</f>
        <v>7.5</v>
      </c>
      <c r="Z4095" s="2" t="str">
        <f>G4095</f>
        <v>e</v>
      </c>
      <c r="AA4095">
        <f>_xlfn.IFNA(VLOOKUP(X4095,'duo-out'!A$2:Q$5000,5,FALSE),E4095+10*(H4095-1)+1+_xlfn.IFNA(VLOOKUP(D4095,states!A$2:C$10,3,FALSE),1))</f>
        <v>253</v>
      </c>
      <c r="AB4095" t="str">
        <f>IF(V4095="","",V4095)</f>
        <v/>
      </c>
      <c r="AC4095" s="2" t="str">
        <f>_xlfn.IFNA(VLOOKUP(D4095,states!A$2:C$10,2,FALSE),"XX")</f>
        <v>A</v>
      </c>
      <c r="AD4095">
        <f>E4095</f>
        <v>2</v>
      </c>
      <c r="AE4095">
        <f>_xlfn.IFNA(VLOOKUP(D4095,states!A$2:D$10,4,FALSE),0)</f>
        <v>2</v>
      </c>
      <c r="AF4095">
        <v>0.5</v>
      </c>
      <c r="AG4095">
        <f>IF(AE4095=0,AF4095,IF(AE4095=1,IF(F4095=0.5,0.5,IF(H4095=1,0.5,1.5)),IF(F4095=0.5,0.5,IF(H4095=1,2.5,1.5))))</f>
        <v>2.5</v>
      </c>
      <c r="AH4095" s="7">
        <f>IF(AC4095="XX",0,1/C4095^(1/5)*IF(E4095=0,100,1)/(E4095+1)^(1/4))</f>
        <v>1.3833296494790666</v>
      </c>
    </row>
    <row r="4096" spans="1:34">
      <c r="A4096">
        <v>5648</v>
      </c>
      <c r="B4096" s="1">
        <v>23303.204000000002</v>
      </c>
      <c r="C4096" s="6">
        <v>0.05</v>
      </c>
      <c r="D4096" t="s">
        <v>3</v>
      </c>
      <c r="E4096">
        <v>2</v>
      </c>
      <c r="F4096">
        <v>7.5</v>
      </c>
      <c r="G4096" t="s">
        <v>1</v>
      </c>
      <c r="H4096">
        <v>1</v>
      </c>
      <c r="I4096" t="s">
        <v>0</v>
      </c>
      <c r="J4096">
        <v>2</v>
      </c>
      <c r="K4096">
        <v>6.5</v>
      </c>
      <c r="L4096" t="s">
        <v>1</v>
      </c>
      <c r="M4096">
        <v>1</v>
      </c>
      <c r="N4096" t="s">
        <v>5704</v>
      </c>
      <c r="O4096">
        <v>1</v>
      </c>
      <c r="P4096" t="str">
        <f>D4096&amp;"-"&amp;F4096&amp;"-"&amp;G4096&amp;"-"&amp;E4096&amp;"-"&amp;H4096</f>
        <v>A2Delta-7.5-e-2-1</v>
      </c>
      <c r="Q4096" t="str">
        <f>I4096&amp;"-"&amp;K4096&amp;"-"&amp;L4096&amp;"-"&amp;J4096&amp;"-"&amp;M4096</f>
        <v>X2Pi-6.5-e-2-1</v>
      </c>
      <c r="R4096">
        <f>B4096+S4096</f>
        <v>29179.582779852</v>
      </c>
      <c r="S4096">
        <f>_xlfn.IFNA(VLOOKUP(Q4096,'MARVEL-X'!A$2:I$1400,7,FALSE),VLOOKUP(Q4096,MARVEL!A$2:J$1522,10,FALSE))</f>
        <v>5876.3787798519998</v>
      </c>
      <c r="T4096">
        <f>IF(P4096=P4095,R4096+T4095,R4096)</f>
        <v>233436.43883154399</v>
      </c>
      <c r="U4096">
        <f>IF(P4096=P4095,1+U4095,1)</f>
        <v>8</v>
      </c>
      <c r="V4096" t="str">
        <f t="shared" si="63"/>
        <v/>
      </c>
      <c r="W4096" t="str">
        <f>IF(V4096="","",IF(ABS(V4096-R4096)&gt;W$1,ABS(V4096-R4096),""))</f>
        <v/>
      </c>
      <c r="X4096" t="str">
        <f>Y4096&amp;"-"&amp;Z4096&amp;"-"&amp;AC4096&amp;"-"&amp;AD4096&amp;"-"&amp;AG4096</f>
        <v>7.5-e-A-2-2.5</v>
      </c>
      <c r="Y4096">
        <f>F4096</f>
        <v>7.5</v>
      </c>
      <c r="Z4096" s="2" t="str">
        <f>G4096</f>
        <v>e</v>
      </c>
      <c r="AA4096">
        <f>_xlfn.IFNA(VLOOKUP(X4096,'duo-out'!A$2:Q$5000,5,FALSE),E4096+10*(H4096-1)+1+_xlfn.IFNA(VLOOKUP(D4096,states!A$2:C$10,3,FALSE),1))</f>
        <v>253</v>
      </c>
      <c r="AB4096" t="str">
        <f>IF(V4096="","",V4096)</f>
        <v/>
      </c>
      <c r="AC4096" s="2" t="str">
        <f>_xlfn.IFNA(VLOOKUP(D4096,states!A$2:C$10,2,FALSE),"XX")</f>
        <v>A</v>
      </c>
      <c r="AD4096">
        <f>E4096</f>
        <v>2</v>
      </c>
      <c r="AE4096">
        <f>_xlfn.IFNA(VLOOKUP(D4096,states!A$2:D$10,4,FALSE),0)</f>
        <v>2</v>
      </c>
      <c r="AF4096">
        <v>0.5</v>
      </c>
      <c r="AG4096">
        <f>IF(AE4096=0,AF4096,IF(AE4096=1,IF(F4096=0.5,0.5,IF(H4096=1,0.5,1.5)),IF(F4096=0.5,0.5,IF(H4096=1,2.5,1.5))))</f>
        <v>2.5</v>
      </c>
      <c r="AH4096" s="7">
        <f>IF(AC4096="XX",0,1/C4096^(1/5)*IF(E4096=0,100,1)/(E4096+1)^(1/4))</f>
        <v>1.3833296494790666</v>
      </c>
    </row>
    <row r="4097" spans="1:34">
      <c r="A4097">
        <v>1275</v>
      </c>
      <c r="B4097" s="1">
        <v>22913.71</v>
      </c>
      <c r="C4097" s="6">
        <v>6.9639999999999994E-2</v>
      </c>
      <c r="D4097" t="s">
        <v>3</v>
      </c>
      <c r="E4097">
        <v>2</v>
      </c>
      <c r="F4097">
        <v>7.5</v>
      </c>
      <c r="G4097" t="s">
        <v>1</v>
      </c>
      <c r="H4097">
        <v>1</v>
      </c>
      <c r="I4097" t="s">
        <v>0</v>
      </c>
      <c r="J4097">
        <v>2</v>
      </c>
      <c r="K4097">
        <v>8.5</v>
      </c>
      <c r="L4097" t="s">
        <v>1</v>
      </c>
      <c r="M4097">
        <v>1</v>
      </c>
      <c r="N4097" t="s">
        <v>1331</v>
      </c>
      <c r="O4097">
        <v>1</v>
      </c>
      <c r="P4097" t="str">
        <f>D4097&amp;"-"&amp;F4097&amp;"-"&amp;G4097&amp;"-"&amp;E4097&amp;"-"&amp;H4097</f>
        <v>A2Delta-7.5-e-2-1</v>
      </c>
      <c r="Q4097" t="str">
        <f>I4097&amp;"-"&amp;K4097&amp;"-"&amp;L4097&amp;"-"&amp;J4097&amp;"-"&amp;M4097</f>
        <v>X2Pi-8.5-e-2-1</v>
      </c>
      <c r="R4097">
        <f>B4097+S4097</f>
        <v>29179.611639245999</v>
      </c>
      <c r="S4097">
        <f>_xlfn.IFNA(VLOOKUP(Q4097,'MARVEL-X'!A$2:I$1400,7,FALSE),VLOOKUP(Q4097,MARVEL!A$2:J$1522,10,FALSE))</f>
        <v>6265.9016392459998</v>
      </c>
      <c r="T4097">
        <f>IF(P4097=P4096,R4097+T4096,R4097)</f>
        <v>262616.05047079001</v>
      </c>
      <c r="U4097">
        <f>IF(P4097=P4096,1+U4096,1)</f>
        <v>9</v>
      </c>
      <c r="V4097" t="str">
        <f t="shared" si="63"/>
        <v/>
      </c>
      <c r="W4097" t="str">
        <f>IF(V4097="","",IF(ABS(V4097-R4097)&gt;W$1,ABS(V4097-R4097),""))</f>
        <v/>
      </c>
      <c r="X4097" t="str">
        <f>Y4097&amp;"-"&amp;Z4097&amp;"-"&amp;AC4097&amp;"-"&amp;AD4097&amp;"-"&amp;AG4097</f>
        <v>7.5-e-A-2-2.5</v>
      </c>
      <c r="Y4097">
        <f>F4097</f>
        <v>7.5</v>
      </c>
      <c r="Z4097" s="2" t="str">
        <f>G4097</f>
        <v>e</v>
      </c>
      <c r="AA4097">
        <f>_xlfn.IFNA(VLOOKUP(X4097,'duo-out'!A$2:Q$5000,5,FALSE),E4097+10*(H4097-1)+1+_xlfn.IFNA(VLOOKUP(D4097,states!A$2:C$10,3,FALSE),1))</f>
        <v>253</v>
      </c>
      <c r="AB4097" t="str">
        <f>IF(V4097="","",V4097)</f>
        <v/>
      </c>
      <c r="AC4097" s="2" t="str">
        <f>_xlfn.IFNA(VLOOKUP(D4097,states!A$2:C$10,2,FALSE),"XX")</f>
        <v>A</v>
      </c>
      <c r="AD4097">
        <f>E4097</f>
        <v>2</v>
      </c>
      <c r="AE4097">
        <f>_xlfn.IFNA(VLOOKUP(D4097,states!A$2:D$10,4,FALSE),0)</f>
        <v>2</v>
      </c>
      <c r="AF4097">
        <v>0.5</v>
      </c>
      <c r="AG4097">
        <f>IF(AE4097=0,AF4097,IF(AE4097=1,IF(F4097=0.5,0.5,IF(H4097=1,0.5,1.5)),IF(F4097=0.5,0.5,IF(H4097=1,2.5,1.5))))</f>
        <v>2.5</v>
      </c>
      <c r="AH4097" s="7">
        <f>IF(AC4097="XX",0,1/C4097^(1/5)*IF(E4097=0,100,1)/(E4097+1)^(1/4))</f>
        <v>1.2946367587730128</v>
      </c>
    </row>
    <row r="4098" spans="1:34">
      <c r="A4098">
        <v>1253</v>
      </c>
      <c r="B4098" s="1">
        <v>23122.98</v>
      </c>
      <c r="C4098" s="6">
        <v>6.6040000000000001E-2</v>
      </c>
      <c r="D4098" t="s">
        <v>3</v>
      </c>
      <c r="E4098">
        <v>2</v>
      </c>
      <c r="F4098">
        <v>7.5</v>
      </c>
      <c r="G4098" t="s">
        <v>1</v>
      </c>
      <c r="H4098">
        <v>1</v>
      </c>
      <c r="I4098" t="s">
        <v>0</v>
      </c>
      <c r="J4098">
        <v>2</v>
      </c>
      <c r="K4098">
        <v>7.5</v>
      </c>
      <c r="L4098" t="s">
        <v>2</v>
      </c>
      <c r="M4098">
        <v>1</v>
      </c>
      <c r="N4098" t="s">
        <v>1309</v>
      </c>
      <c r="O4098">
        <v>1</v>
      </c>
      <c r="P4098" t="str">
        <f>D4098&amp;"-"&amp;F4098&amp;"-"&amp;G4098&amp;"-"&amp;E4098&amp;"-"&amp;H4098</f>
        <v>A2Delta-7.5-e-2-1</v>
      </c>
      <c r="Q4098" t="str">
        <f>I4098&amp;"-"&amp;K4098&amp;"-"&amp;L4098&amp;"-"&amp;J4098&amp;"-"&amp;M4098</f>
        <v>X2Pi-7.5-f-2-1</v>
      </c>
      <c r="R4098">
        <f>B4098+S4098</f>
        <v>29179.604780492002</v>
      </c>
      <c r="S4098">
        <f>_xlfn.IFNA(VLOOKUP(Q4098,'MARVEL-X'!A$2:I$1400,7,FALSE),VLOOKUP(Q4098,MARVEL!A$2:J$1522,10,FALSE))</f>
        <v>6056.6247804920004</v>
      </c>
      <c r="T4098">
        <f>IF(P4098=P4097,R4098+T4097,R4098)</f>
        <v>291795.65525128203</v>
      </c>
      <c r="U4098">
        <f>IF(P4098=P4097,1+U4097,1)</f>
        <v>10</v>
      </c>
      <c r="V4098" t="str">
        <f t="shared" si="63"/>
        <v/>
      </c>
      <c r="W4098" t="str">
        <f>IF(V4098="","",IF(ABS(V4098-R4098)&gt;W$1,ABS(V4098-R4098),""))</f>
        <v/>
      </c>
      <c r="X4098" t="str">
        <f>Y4098&amp;"-"&amp;Z4098&amp;"-"&amp;AC4098&amp;"-"&amp;AD4098&amp;"-"&amp;AG4098</f>
        <v>7.5-e-A-2-2.5</v>
      </c>
      <c r="Y4098">
        <f>F4098</f>
        <v>7.5</v>
      </c>
      <c r="Z4098" s="2" t="str">
        <f>G4098</f>
        <v>e</v>
      </c>
      <c r="AA4098">
        <f>_xlfn.IFNA(VLOOKUP(X4098,'duo-out'!A$2:Q$5000,5,FALSE),E4098+10*(H4098-1)+1+_xlfn.IFNA(VLOOKUP(D4098,states!A$2:C$10,3,FALSE),1))</f>
        <v>253</v>
      </c>
      <c r="AB4098" t="str">
        <f>IF(V4098="","",V4098)</f>
        <v/>
      </c>
      <c r="AC4098" s="2" t="str">
        <f>_xlfn.IFNA(VLOOKUP(D4098,states!A$2:C$10,2,FALSE),"XX")</f>
        <v>A</v>
      </c>
      <c r="AD4098">
        <f>E4098</f>
        <v>2</v>
      </c>
      <c r="AE4098">
        <f>_xlfn.IFNA(VLOOKUP(D4098,states!A$2:D$10,4,FALSE),0)</f>
        <v>2</v>
      </c>
      <c r="AF4098">
        <v>0.5</v>
      </c>
      <c r="AG4098">
        <f>IF(AE4098=0,AF4098,IF(AE4098=1,IF(F4098=0.5,0.5,IF(H4098=1,0.5,1.5)),IF(F4098=0.5,0.5,IF(H4098=1,2.5,1.5))))</f>
        <v>2.5</v>
      </c>
      <c r="AH4098" s="7">
        <f>IF(AC4098="XX",0,1/C4098^(1/5)*IF(E4098=0,100,1)/(E4098+1)^(1/4))</f>
        <v>1.3084534402516761</v>
      </c>
    </row>
    <row r="4099" spans="1:34">
      <c r="A4099">
        <v>1189</v>
      </c>
      <c r="B4099" s="1">
        <v>23303.01</v>
      </c>
      <c r="C4099" s="6">
        <v>0.17230000000000001</v>
      </c>
      <c r="D4099" t="s">
        <v>3</v>
      </c>
      <c r="E4099">
        <v>2</v>
      </c>
      <c r="F4099">
        <v>7.5</v>
      </c>
      <c r="G4099" t="s">
        <v>1</v>
      </c>
      <c r="H4099">
        <v>1</v>
      </c>
      <c r="I4099" t="s">
        <v>0</v>
      </c>
      <c r="J4099">
        <v>2</v>
      </c>
      <c r="K4099">
        <v>6.5</v>
      </c>
      <c r="L4099" t="s">
        <v>1</v>
      </c>
      <c r="M4099">
        <v>1</v>
      </c>
      <c r="N4099" t="s">
        <v>1245</v>
      </c>
      <c r="O4099">
        <v>1</v>
      </c>
      <c r="P4099" t="str">
        <f>D4099&amp;"-"&amp;F4099&amp;"-"&amp;G4099&amp;"-"&amp;E4099&amp;"-"&amp;H4099</f>
        <v>A2Delta-7.5-e-2-1</v>
      </c>
      <c r="Q4099" t="str">
        <f>I4099&amp;"-"&amp;K4099&amp;"-"&amp;L4099&amp;"-"&amp;J4099&amp;"-"&amp;M4099</f>
        <v>X2Pi-6.5-e-2-1</v>
      </c>
      <c r="R4099">
        <f>B4099+S4099</f>
        <v>29179.388779851997</v>
      </c>
      <c r="S4099">
        <f>_xlfn.IFNA(VLOOKUP(Q4099,'MARVEL-X'!A$2:I$1400,7,FALSE),VLOOKUP(Q4099,MARVEL!A$2:J$1522,10,FALSE))</f>
        <v>5876.3787798519998</v>
      </c>
      <c r="T4099">
        <f>IF(P4099=P4098,R4099+T4098,R4099)</f>
        <v>320975.04403113405</v>
      </c>
      <c r="U4099">
        <f>IF(P4099=P4098,1+U4098,1)</f>
        <v>11</v>
      </c>
      <c r="V4099">
        <f t="shared" ref="V4099:V4162" si="64">IF(P4099=P4100,"",T4099/U4099)</f>
        <v>29179.549457375822</v>
      </c>
      <c r="W4099">
        <f>IF(V4099="","",IF(ABS(V4099-R4099)&gt;W$1,ABS(V4099-R4099),""))</f>
        <v>0.160677523825143</v>
      </c>
      <c r="X4099" t="str">
        <f>Y4099&amp;"-"&amp;Z4099&amp;"-"&amp;AC4099&amp;"-"&amp;AD4099&amp;"-"&amp;AG4099</f>
        <v>7.5-e-A-2-2.5</v>
      </c>
      <c r="Y4099">
        <f>F4099</f>
        <v>7.5</v>
      </c>
      <c r="Z4099" s="2" t="str">
        <f>G4099</f>
        <v>e</v>
      </c>
      <c r="AA4099">
        <f>_xlfn.IFNA(VLOOKUP(X4099,'duo-out'!A$2:Q$5000,5,FALSE),E4099+10*(H4099-1)+1+_xlfn.IFNA(VLOOKUP(D4099,states!A$2:C$10,3,FALSE),1))</f>
        <v>253</v>
      </c>
      <c r="AB4099">
        <f>IF(V4099="","",V4099)</f>
        <v>29179.549457375822</v>
      </c>
      <c r="AC4099" s="2" t="str">
        <f>_xlfn.IFNA(VLOOKUP(D4099,states!A$2:C$10,2,FALSE),"XX")</f>
        <v>A</v>
      </c>
      <c r="AD4099">
        <f>E4099</f>
        <v>2</v>
      </c>
      <c r="AE4099">
        <f>_xlfn.IFNA(VLOOKUP(D4099,states!A$2:D$10,4,FALSE),0)</f>
        <v>2</v>
      </c>
      <c r="AF4099">
        <v>0.5</v>
      </c>
      <c r="AG4099">
        <f>IF(AE4099=0,AF4099,IF(AE4099=1,IF(F4099=0.5,0.5,IF(H4099=1,0.5,1.5)),IF(F4099=0.5,0.5,IF(H4099=1,2.5,1.5))))</f>
        <v>2.5</v>
      </c>
      <c r="AH4099" s="7">
        <f>IF(AC4099="XX",0,1/C4099^(1/5)*IF(E4099=0,100,1)/(E4099+1)^(1/4))</f>
        <v>1.0800966792164111</v>
      </c>
    </row>
    <row r="4100" spans="1:34">
      <c r="A4100">
        <v>3742</v>
      </c>
      <c r="B4100" s="1">
        <v>22893.107599999999</v>
      </c>
      <c r="C4100" s="6">
        <v>7.7819999999999999E-3</v>
      </c>
      <c r="D4100" t="s">
        <v>3</v>
      </c>
      <c r="E4100">
        <v>2</v>
      </c>
      <c r="F4100">
        <v>7.5</v>
      </c>
      <c r="G4100" t="s">
        <v>1</v>
      </c>
      <c r="H4100">
        <v>2</v>
      </c>
      <c r="I4100" t="s">
        <v>0</v>
      </c>
      <c r="J4100">
        <v>2</v>
      </c>
      <c r="K4100">
        <v>8.5</v>
      </c>
      <c r="L4100" t="s">
        <v>1</v>
      </c>
      <c r="M4100">
        <v>2</v>
      </c>
      <c r="N4100" t="s">
        <v>3798</v>
      </c>
      <c r="O4100">
        <v>1</v>
      </c>
      <c r="P4100" t="str">
        <f>D4100&amp;"-"&amp;F4100&amp;"-"&amp;G4100&amp;"-"&amp;E4100&amp;"-"&amp;H4100</f>
        <v>A2Delta-7.5-e-2-2</v>
      </c>
      <c r="Q4100" t="str">
        <f>I4100&amp;"-"&amp;K4100&amp;"-"&amp;L4100&amp;"-"&amp;J4100&amp;"-"&amp;M4100</f>
        <v>X2Pi-8.5-e-2-2</v>
      </c>
      <c r="R4100">
        <f>B4100+S4100</f>
        <v>29387.349186838997</v>
      </c>
      <c r="S4100">
        <f>_xlfn.IFNA(VLOOKUP(Q4100,'MARVEL-X'!A$2:I$1400,7,FALSE),VLOOKUP(Q4100,MARVEL!A$2:J$1522,10,FALSE))</f>
        <v>6494.2415868389999</v>
      </c>
      <c r="T4100">
        <f>IF(P4100=P4099,R4100+T4099,R4100)</f>
        <v>29387.349186838997</v>
      </c>
      <c r="U4100">
        <f>IF(P4100=P4099,1+U4099,1)</f>
        <v>1</v>
      </c>
      <c r="V4100" t="str">
        <f t="shared" si="64"/>
        <v/>
      </c>
      <c r="W4100" t="str">
        <f>IF(V4100="","",IF(ABS(V4100-R4100)&gt;W$1,ABS(V4100-R4100),""))</f>
        <v/>
      </c>
      <c r="X4100" t="str">
        <f>Y4100&amp;"-"&amp;Z4100&amp;"-"&amp;AC4100&amp;"-"&amp;AD4100&amp;"-"&amp;AG4100</f>
        <v>7.5-e-A-2-1.5</v>
      </c>
      <c r="Y4100">
        <f>F4100</f>
        <v>7.5</v>
      </c>
      <c r="Z4100" s="2" t="str">
        <f>G4100</f>
        <v>e</v>
      </c>
      <c r="AA4100">
        <f>_xlfn.IFNA(VLOOKUP(X4100,'duo-out'!A$2:Q$5000,5,FALSE),E4100+10*(H4100-1)+1+_xlfn.IFNA(VLOOKUP(D4100,states!A$2:C$10,3,FALSE),1))</f>
        <v>263</v>
      </c>
      <c r="AB4100" t="str">
        <f>IF(V4100="","",V4100)</f>
        <v/>
      </c>
      <c r="AC4100" s="2" t="str">
        <f>_xlfn.IFNA(VLOOKUP(D4100,states!A$2:C$10,2,FALSE),"XX")</f>
        <v>A</v>
      </c>
      <c r="AD4100">
        <f>E4100</f>
        <v>2</v>
      </c>
      <c r="AE4100">
        <f>_xlfn.IFNA(VLOOKUP(D4100,states!A$2:D$10,4,FALSE),0)</f>
        <v>2</v>
      </c>
      <c r="AF4100">
        <v>0.5</v>
      </c>
      <c r="AG4100">
        <f>IF(AE4100=0,AF4100,IF(AE4100=1,IF(F4100=0.5,0.5,IF(H4100=1,0.5,1.5)),IF(F4100=0.5,0.5,IF(H4100=1,2.5,1.5))))</f>
        <v>1.5</v>
      </c>
      <c r="AH4100" s="7">
        <f>IF(AC4100="XX",0,1/C4100^(1/5)*IF(E4100=0,100,1)/(E4100+1)^(1/4))</f>
        <v>2.0067877487019352</v>
      </c>
    </row>
    <row r="4101" spans="1:34">
      <c r="A4101">
        <v>3720</v>
      </c>
      <c r="B4101" s="1">
        <v>23122.633999999998</v>
      </c>
      <c r="C4101" s="6">
        <v>7.7819999999999999E-3</v>
      </c>
      <c r="D4101" t="s">
        <v>3</v>
      </c>
      <c r="E4101">
        <v>2</v>
      </c>
      <c r="F4101">
        <v>7.5</v>
      </c>
      <c r="G4101" t="s">
        <v>1</v>
      </c>
      <c r="H4101">
        <v>2</v>
      </c>
      <c r="I4101" t="s">
        <v>0</v>
      </c>
      <c r="J4101">
        <v>2</v>
      </c>
      <c r="K4101">
        <v>7.5</v>
      </c>
      <c r="L4101" t="s">
        <v>2</v>
      </c>
      <c r="M4101">
        <v>2</v>
      </c>
      <c r="N4101" t="s">
        <v>3776</v>
      </c>
      <c r="O4101">
        <v>1</v>
      </c>
      <c r="P4101" t="str">
        <f>D4101&amp;"-"&amp;F4101&amp;"-"&amp;G4101&amp;"-"&amp;E4101&amp;"-"&amp;H4101</f>
        <v>A2Delta-7.5-e-2-2</v>
      </c>
      <c r="Q4101" t="str">
        <f>I4101&amp;"-"&amp;K4101&amp;"-"&amp;L4101&amp;"-"&amp;J4101&amp;"-"&amp;M4101</f>
        <v>X2Pi-7.5-f-2-2</v>
      </c>
      <c r="R4101">
        <f>B4101+S4101</f>
        <v>29387.342603326997</v>
      </c>
      <c r="S4101">
        <f>_xlfn.IFNA(VLOOKUP(Q4101,'MARVEL-X'!A$2:I$1400,7,FALSE),VLOOKUP(Q4101,MARVEL!A$2:J$1522,10,FALSE))</f>
        <v>6264.7086033269998</v>
      </c>
      <c r="T4101">
        <f>IF(P4101=P4100,R4101+T4100,R4101)</f>
        <v>58774.691790165991</v>
      </c>
      <c r="U4101">
        <f>IF(P4101=P4100,1+U4100,1)</f>
        <v>2</v>
      </c>
      <c r="V4101" t="str">
        <f t="shared" si="64"/>
        <v/>
      </c>
      <c r="W4101" t="str">
        <f>IF(V4101="","",IF(ABS(V4101-R4101)&gt;W$1,ABS(V4101-R4101),""))</f>
        <v/>
      </c>
      <c r="X4101" t="str">
        <f>Y4101&amp;"-"&amp;Z4101&amp;"-"&amp;AC4101&amp;"-"&amp;AD4101&amp;"-"&amp;AG4101</f>
        <v>7.5-e-A-2-1.5</v>
      </c>
      <c r="Y4101">
        <f>F4101</f>
        <v>7.5</v>
      </c>
      <c r="Z4101" s="2" t="str">
        <f>G4101</f>
        <v>e</v>
      </c>
      <c r="AA4101">
        <f>_xlfn.IFNA(VLOOKUP(X4101,'duo-out'!A$2:Q$5000,5,FALSE),E4101+10*(H4101-1)+1+_xlfn.IFNA(VLOOKUP(D4101,states!A$2:C$10,3,FALSE),1))</f>
        <v>263</v>
      </c>
      <c r="AB4101" t="str">
        <f>IF(V4101="","",V4101)</f>
        <v/>
      </c>
      <c r="AC4101" s="2" t="str">
        <f>_xlfn.IFNA(VLOOKUP(D4101,states!A$2:C$10,2,FALSE),"XX")</f>
        <v>A</v>
      </c>
      <c r="AD4101">
        <f>E4101</f>
        <v>2</v>
      </c>
      <c r="AE4101">
        <f>_xlfn.IFNA(VLOOKUP(D4101,states!A$2:D$10,4,FALSE),0)</f>
        <v>2</v>
      </c>
      <c r="AF4101">
        <v>0.5</v>
      </c>
      <c r="AG4101">
        <f>IF(AE4101=0,AF4101,IF(AE4101=1,IF(F4101=0.5,0.5,IF(H4101=1,0.5,1.5)),IF(F4101=0.5,0.5,IF(H4101=1,2.5,1.5))))</f>
        <v>1.5</v>
      </c>
      <c r="AH4101" s="7">
        <f>IF(AC4101="XX",0,1/C4101^(1/5)*IF(E4101=0,100,1)/(E4101+1)^(1/4))</f>
        <v>2.0067877487019352</v>
      </c>
    </row>
    <row r="4102" spans="1:34">
      <c r="A4102">
        <v>27</v>
      </c>
      <c r="B4102" s="1">
        <v>20677.838</v>
      </c>
      <c r="C4102" s="6">
        <v>5.0000000000000001E-3</v>
      </c>
      <c r="D4102" t="s">
        <v>3</v>
      </c>
      <c r="E4102">
        <v>2</v>
      </c>
      <c r="F4102">
        <v>7.5</v>
      </c>
      <c r="G4102" t="s">
        <v>1</v>
      </c>
      <c r="H4102">
        <v>2</v>
      </c>
      <c r="I4102" t="s">
        <v>0</v>
      </c>
      <c r="J4102">
        <v>3</v>
      </c>
      <c r="K4102">
        <v>7.5</v>
      </c>
      <c r="L4102" t="s">
        <v>2</v>
      </c>
      <c r="M4102">
        <v>2</v>
      </c>
      <c r="N4102" t="s">
        <v>82</v>
      </c>
      <c r="O4102">
        <v>-1</v>
      </c>
      <c r="P4102" t="str">
        <f>D4102&amp;"-"&amp;F4102&amp;"-"&amp;G4102&amp;"-"&amp;E4102&amp;"-"&amp;H4102</f>
        <v>A2Delta-7.5-e-2-2</v>
      </c>
      <c r="Q4102" t="str">
        <f>I4102&amp;"-"&amp;K4102&amp;"-"&amp;L4102&amp;"-"&amp;J4102&amp;"-"&amp;M4102</f>
        <v>X2Pi-7.5-f-3-2</v>
      </c>
      <c r="R4102">
        <f>B4102+S4102</f>
        <v>29387.332305816999</v>
      </c>
      <c r="S4102">
        <f>_xlfn.IFNA(VLOOKUP(Q4102,'MARVEL-X'!A$2:I$1400,7,FALSE),VLOOKUP(Q4102,MARVEL!A$2:J$1522,10,FALSE))</f>
        <v>8709.4943058169993</v>
      </c>
      <c r="T4102">
        <f>IF(P4102=P4101,R4102+T4101,R4102)</f>
        <v>88162.024095982983</v>
      </c>
      <c r="U4102">
        <f>IF(P4102=P4101,1+U4101,1)</f>
        <v>3</v>
      </c>
      <c r="V4102" t="str">
        <f t="shared" si="64"/>
        <v/>
      </c>
      <c r="W4102" t="str">
        <f>IF(V4102="","",IF(ABS(V4102-R4102)&gt;W$1,ABS(V4102-R4102),""))</f>
        <v/>
      </c>
      <c r="X4102" t="str">
        <f>Y4102&amp;"-"&amp;Z4102&amp;"-"&amp;AC4102&amp;"-"&amp;AD4102&amp;"-"&amp;AG4102</f>
        <v>7.5-e-A-2-1.5</v>
      </c>
      <c r="Y4102">
        <f>F4102</f>
        <v>7.5</v>
      </c>
      <c r="Z4102" s="2" t="str">
        <f>G4102</f>
        <v>e</v>
      </c>
      <c r="AA4102">
        <f>_xlfn.IFNA(VLOOKUP(X4102,'duo-out'!A$2:Q$5000,5,FALSE),E4102+10*(H4102-1)+1+_xlfn.IFNA(VLOOKUP(D4102,states!A$2:C$10,3,FALSE),1))</f>
        <v>263</v>
      </c>
      <c r="AB4102" t="str">
        <f>IF(V4102="","",V4102)</f>
        <v/>
      </c>
      <c r="AC4102" s="2" t="str">
        <f>_xlfn.IFNA(VLOOKUP(D4102,states!A$2:C$10,2,FALSE),"XX")</f>
        <v>A</v>
      </c>
      <c r="AD4102">
        <f>E4102</f>
        <v>2</v>
      </c>
      <c r="AE4102">
        <f>_xlfn.IFNA(VLOOKUP(D4102,states!A$2:D$10,4,FALSE),0)</f>
        <v>2</v>
      </c>
      <c r="AF4102">
        <v>0.5</v>
      </c>
      <c r="AG4102">
        <f>IF(AE4102=0,AF4102,IF(AE4102=1,IF(F4102=0.5,0.5,IF(H4102=1,0.5,1.5)),IF(F4102=0.5,0.5,IF(H4102=1,2.5,1.5))))</f>
        <v>1.5</v>
      </c>
      <c r="AH4102" s="7">
        <f>IF(AC4102="XX",0,1/C4102^(1/5)*IF(E4102=0,100,1)/(E4102+1)^(1/4))</f>
        <v>2.1924297443889911</v>
      </c>
    </row>
    <row r="4103" spans="1:34">
      <c r="A4103">
        <v>5740</v>
      </c>
      <c r="B4103" s="1">
        <v>23122.616000000002</v>
      </c>
      <c r="C4103" s="6">
        <v>0.05</v>
      </c>
      <c r="D4103" t="s">
        <v>3</v>
      </c>
      <c r="E4103">
        <v>2</v>
      </c>
      <c r="F4103">
        <v>7.5</v>
      </c>
      <c r="G4103" t="s">
        <v>1</v>
      </c>
      <c r="H4103">
        <v>2</v>
      </c>
      <c r="I4103" t="s">
        <v>0</v>
      </c>
      <c r="J4103">
        <v>2</v>
      </c>
      <c r="K4103">
        <v>7.5</v>
      </c>
      <c r="L4103" t="s">
        <v>2</v>
      </c>
      <c r="M4103">
        <v>2</v>
      </c>
      <c r="N4103" t="s">
        <v>5796</v>
      </c>
      <c r="O4103">
        <v>1</v>
      </c>
      <c r="P4103" t="str">
        <f>D4103&amp;"-"&amp;F4103&amp;"-"&amp;G4103&amp;"-"&amp;E4103&amp;"-"&amp;H4103</f>
        <v>A2Delta-7.5-e-2-2</v>
      </c>
      <c r="Q4103" t="str">
        <f>I4103&amp;"-"&amp;K4103&amp;"-"&amp;L4103&amp;"-"&amp;J4103&amp;"-"&amp;M4103</f>
        <v>X2Pi-7.5-f-2-2</v>
      </c>
      <c r="R4103">
        <f>B4103+S4103</f>
        <v>29387.324603327001</v>
      </c>
      <c r="S4103">
        <f>_xlfn.IFNA(VLOOKUP(Q4103,'MARVEL-X'!A$2:I$1400,7,FALSE),VLOOKUP(Q4103,MARVEL!A$2:J$1522,10,FALSE))</f>
        <v>6264.7086033269998</v>
      </c>
      <c r="T4103">
        <f>IF(P4103=P4102,R4103+T4102,R4103)</f>
        <v>117549.34869930998</v>
      </c>
      <c r="U4103">
        <f>IF(P4103=P4102,1+U4102,1)</f>
        <v>4</v>
      </c>
      <c r="V4103" t="str">
        <f t="shared" si="64"/>
        <v/>
      </c>
      <c r="W4103" t="str">
        <f>IF(V4103="","",IF(ABS(V4103-R4103)&gt;W$1,ABS(V4103-R4103),""))</f>
        <v/>
      </c>
      <c r="X4103" t="str">
        <f>Y4103&amp;"-"&amp;Z4103&amp;"-"&amp;AC4103&amp;"-"&amp;AD4103&amp;"-"&amp;AG4103</f>
        <v>7.5-e-A-2-1.5</v>
      </c>
      <c r="Y4103">
        <f>F4103</f>
        <v>7.5</v>
      </c>
      <c r="Z4103" s="2" t="str">
        <f>G4103</f>
        <v>e</v>
      </c>
      <c r="AA4103">
        <f>_xlfn.IFNA(VLOOKUP(X4103,'duo-out'!A$2:Q$5000,5,FALSE),E4103+10*(H4103-1)+1+_xlfn.IFNA(VLOOKUP(D4103,states!A$2:C$10,3,FALSE),1))</f>
        <v>263</v>
      </c>
      <c r="AB4103" t="str">
        <f>IF(V4103="","",V4103)</f>
        <v/>
      </c>
      <c r="AC4103" s="2" t="str">
        <f>_xlfn.IFNA(VLOOKUP(D4103,states!A$2:C$10,2,FALSE),"XX")</f>
        <v>A</v>
      </c>
      <c r="AD4103">
        <f>E4103</f>
        <v>2</v>
      </c>
      <c r="AE4103">
        <f>_xlfn.IFNA(VLOOKUP(D4103,states!A$2:D$10,4,FALSE),0)</f>
        <v>2</v>
      </c>
      <c r="AF4103">
        <v>0.5</v>
      </c>
      <c r="AG4103">
        <f>IF(AE4103=0,AF4103,IF(AE4103=1,IF(F4103=0.5,0.5,IF(H4103=1,0.5,1.5)),IF(F4103=0.5,0.5,IF(H4103=1,2.5,1.5))))</f>
        <v>1.5</v>
      </c>
      <c r="AH4103" s="7">
        <f>IF(AC4103="XX",0,1/C4103^(1/5)*IF(E4103=0,100,1)/(E4103+1)^(1/4))</f>
        <v>1.3833296494790666</v>
      </c>
    </row>
    <row r="4104" spans="1:34">
      <c r="A4104">
        <v>187</v>
      </c>
      <c r="B4104" s="1">
        <v>23332.313999999998</v>
      </c>
      <c r="C4104" s="6">
        <v>9.2939999999999995E-2</v>
      </c>
      <c r="D4104" t="s">
        <v>3</v>
      </c>
      <c r="E4104">
        <v>2</v>
      </c>
      <c r="F4104">
        <v>7.5</v>
      </c>
      <c r="G4104" t="s">
        <v>1</v>
      </c>
      <c r="H4104">
        <v>2</v>
      </c>
      <c r="I4104" t="s">
        <v>0</v>
      </c>
      <c r="J4104">
        <v>2</v>
      </c>
      <c r="K4104">
        <v>6.5</v>
      </c>
      <c r="L4104" t="s">
        <v>1</v>
      </c>
      <c r="M4104">
        <v>2</v>
      </c>
      <c r="N4104" t="s">
        <v>242</v>
      </c>
      <c r="O4104">
        <v>-1</v>
      </c>
      <c r="P4104" t="str">
        <f>D4104&amp;"-"&amp;F4104&amp;"-"&amp;G4104&amp;"-"&amp;E4104&amp;"-"&amp;H4104</f>
        <v>A2Delta-7.5-e-2-2</v>
      </c>
      <c r="Q4104" t="str">
        <f>I4104&amp;"-"&amp;K4104&amp;"-"&amp;L4104&amp;"-"&amp;J4104&amp;"-"&amp;M4104</f>
        <v>X2Pi-6.5-e-2-2</v>
      </c>
      <c r="R4104">
        <f>B4104+S4104</f>
        <v>29387.262959009997</v>
      </c>
      <c r="S4104">
        <f>_xlfn.IFNA(VLOOKUP(Q4104,'MARVEL-X'!A$2:I$1400,7,FALSE),VLOOKUP(Q4104,MARVEL!A$2:J$1522,10,FALSE))</f>
        <v>6054.9489590100002</v>
      </c>
      <c r="T4104">
        <f>IF(P4104=P4103,R4104+T4103,R4104)</f>
        <v>146936.61165831998</v>
      </c>
      <c r="U4104">
        <f>IF(P4104=P4103,1+U4103,1)</f>
        <v>5</v>
      </c>
      <c r="V4104" t="str">
        <f t="shared" si="64"/>
        <v/>
      </c>
      <c r="W4104" t="str">
        <f>IF(V4104="","",IF(ABS(V4104-R4104)&gt;W$1,ABS(V4104-R4104),""))</f>
        <v/>
      </c>
      <c r="X4104" t="str">
        <f>Y4104&amp;"-"&amp;Z4104&amp;"-"&amp;AC4104&amp;"-"&amp;AD4104&amp;"-"&amp;AG4104</f>
        <v>7.5-e-A-2-1.5</v>
      </c>
      <c r="Y4104">
        <f>F4104</f>
        <v>7.5</v>
      </c>
      <c r="Z4104" s="2" t="str">
        <f>G4104</f>
        <v>e</v>
      </c>
      <c r="AA4104">
        <f>_xlfn.IFNA(VLOOKUP(X4104,'duo-out'!A$2:Q$5000,5,FALSE),E4104+10*(H4104-1)+1+_xlfn.IFNA(VLOOKUP(D4104,states!A$2:C$10,3,FALSE),1))</f>
        <v>263</v>
      </c>
      <c r="AB4104" t="str">
        <f>IF(V4104="","",V4104)</f>
        <v/>
      </c>
      <c r="AC4104" s="2" t="str">
        <f>_xlfn.IFNA(VLOOKUP(D4104,states!A$2:C$10,2,FALSE),"XX")</f>
        <v>A</v>
      </c>
      <c r="AD4104">
        <f>E4104</f>
        <v>2</v>
      </c>
      <c r="AE4104">
        <f>_xlfn.IFNA(VLOOKUP(D4104,states!A$2:D$10,4,FALSE),0)</f>
        <v>2</v>
      </c>
      <c r="AF4104">
        <v>0.5</v>
      </c>
      <c r="AG4104">
        <f>IF(AE4104=0,AF4104,IF(AE4104=1,IF(F4104=0.5,0.5,IF(H4104=1,0.5,1.5)),IF(F4104=0.5,0.5,IF(H4104=1,2.5,1.5))))</f>
        <v>1.5</v>
      </c>
      <c r="AH4104" s="7">
        <f>IF(AC4104="XX",0,1/C4104^(1/5)*IF(E4104=0,100,1)/(E4104+1)^(1/4))</f>
        <v>1.2220223605422034</v>
      </c>
    </row>
    <row r="4105" spans="1:34">
      <c r="A4105">
        <v>5707</v>
      </c>
      <c r="B4105" s="1">
        <v>23330.776000000002</v>
      </c>
      <c r="C4105" s="6">
        <v>7.356E-2</v>
      </c>
      <c r="D4105" t="s">
        <v>3</v>
      </c>
      <c r="E4105">
        <v>2</v>
      </c>
      <c r="F4105">
        <v>7.5</v>
      </c>
      <c r="G4105" t="s">
        <v>1</v>
      </c>
      <c r="H4105">
        <v>2</v>
      </c>
      <c r="I4105" t="s">
        <v>0</v>
      </c>
      <c r="J4105">
        <v>2</v>
      </c>
      <c r="K4105">
        <v>7.5</v>
      </c>
      <c r="L4105" t="s">
        <v>2</v>
      </c>
      <c r="M4105">
        <v>1</v>
      </c>
      <c r="N4105" t="s">
        <v>5763</v>
      </c>
      <c r="O4105">
        <v>1</v>
      </c>
      <c r="P4105" t="str">
        <f>D4105&amp;"-"&amp;F4105&amp;"-"&amp;G4105&amp;"-"&amp;E4105&amp;"-"&amp;H4105</f>
        <v>A2Delta-7.5-e-2-2</v>
      </c>
      <c r="Q4105" t="str">
        <f>I4105&amp;"-"&amp;K4105&amp;"-"&amp;L4105&amp;"-"&amp;J4105&amp;"-"&amp;M4105</f>
        <v>X2Pi-7.5-f-2-1</v>
      </c>
      <c r="R4105">
        <f>B4105+S4105</f>
        <v>29387.400780492004</v>
      </c>
      <c r="S4105">
        <f>_xlfn.IFNA(VLOOKUP(Q4105,'MARVEL-X'!A$2:I$1400,7,FALSE),VLOOKUP(Q4105,MARVEL!A$2:J$1522,10,FALSE))</f>
        <v>6056.6247804920004</v>
      </c>
      <c r="T4105">
        <f>IF(P4105=P4104,R4105+T4104,R4105)</f>
        <v>176324.01243881197</v>
      </c>
      <c r="U4105">
        <f>IF(P4105=P4104,1+U4104,1)</f>
        <v>6</v>
      </c>
      <c r="V4105" t="str">
        <f t="shared" si="64"/>
        <v/>
      </c>
      <c r="W4105" t="str">
        <f>IF(V4105="","",IF(ABS(V4105-R4105)&gt;W$1,ABS(V4105-R4105),""))</f>
        <v/>
      </c>
      <c r="X4105" t="str">
        <f>Y4105&amp;"-"&amp;Z4105&amp;"-"&amp;AC4105&amp;"-"&amp;AD4105&amp;"-"&amp;AG4105</f>
        <v>7.5-e-A-2-1.5</v>
      </c>
      <c r="Y4105">
        <f>F4105</f>
        <v>7.5</v>
      </c>
      <c r="Z4105" s="2" t="str">
        <f>G4105</f>
        <v>e</v>
      </c>
      <c r="AA4105">
        <f>_xlfn.IFNA(VLOOKUP(X4105,'duo-out'!A$2:Q$5000,5,FALSE),E4105+10*(H4105-1)+1+_xlfn.IFNA(VLOOKUP(D4105,states!A$2:C$10,3,FALSE),1))</f>
        <v>263</v>
      </c>
      <c r="AB4105" t="str">
        <f>IF(V4105="","",V4105)</f>
        <v/>
      </c>
      <c r="AC4105" s="2" t="str">
        <f>_xlfn.IFNA(VLOOKUP(D4105,states!A$2:C$10,2,FALSE),"XX")</f>
        <v>A</v>
      </c>
      <c r="AD4105">
        <f>E4105</f>
        <v>2</v>
      </c>
      <c r="AE4105">
        <f>_xlfn.IFNA(VLOOKUP(D4105,states!A$2:D$10,4,FALSE),0)</f>
        <v>2</v>
      </c>
      <c r="AF4105">
        <v>0.5</v>
      </c>
      <c r="AG4105">
        <f>IF(AE4105=0,AF4105,IF(AE4105=1,IF(F4105=0.5,0.5,IF(H4105=1,0.5,1.5)),IF(F4105=0.5,0.5,IF(H4105=1,2.5,1.5))))</f>
        <v>1.5</v>
      </c>
      <c r="AH4105" s="7">
        <f>IF(AC4105="XX",0,1/C4105^(1/5)*IF(E4105=0,100,1)/(E4105+1)^(1/4))</f>
        <v>1.2805346725995836</v>
      </c>
    </row>
    <row r="4106" spans="1:34">
      <c r="A4106">
        <v>1435</v>
      </c>
      <c r="B4106" s="1">
        <v>22892.74</v>
      </c>
      <c r="C4106" s="6">
        <v>0.39400000000000002</v>
      </c>
      <c r="D4106" t="s">
        <v>3</v>
      </c>
      <c r="E4106">
        <v>2</v>
      </c>
      <c r="F4106">
        <v>7.5</v>
      </c>
      <c r="G4106" t="s">
        <v>1</v>
      </c>
      <c r="H4106">
        <v>2</v>
      </c>
      <c r="I4106" t="s">
        <v>0</v>
      </c>
      <c r="J4106">
        <v>2</v>
      </c>
      <c r="K4106">
        <v>8.5</v>
      </c>
      <c r="L4106" t="s">
        <v>1</v>
      </c>
      <c r="M4106">
        <v>2</v>
      </c>
      <c r="N4106" t="s">
        <v>1491</v>
      </c>
      <c r="O4106">
        <v>1</v>
      </c>
      <c r="P4106" t="str">
        <f>D4106&amp;"-"&amp;F4106&amp;"-"&amp;G4106&amp;"-"&amp;E4106&amp;"-"&amp;H4106</f>
        <v>A2Delta-7.5-e-2-2</v>
      </c>
      <c r="Q4106" t="str">
        <f>I4106&amp;"-"&amp;K4106&amp;"-"&amp;L4106&amp;"-"&amp;J4106&amp;"-"&amp;M4106</f>
        <v>X2Pi-8.5-e-2-2</v>
      </c>
      <c r="R4106">
        <f>B4106+S4106</f>
        <v>29386.981586839</v>
      </c>
      <c r="S4106">
        <f>_xlfn.IFNA(VLOOKUP(Q4106,'MARVEL-X'!A$2:I$1400,7,FALSE),VLOOKUP(Q4106,MARVEL!A$2:J$1522,10,FALSE))</f>
        <v>6494.2415868389999</v>
      </c>
      <c r="T4106">
        <f>IF(P4106=P4105,R4106+T4105,R4106)</f>
        <v>205710.99402565096</v>
      </c>
      <c r="U4106">
        <f>IF(P4106=P4105,1+U4105,1)</f>
        <v>7</v>
      </c>
      <c r="V4106" t="str">
        <f t="shared" si="64"/>
        <v/>
      </c>
      <c r="W4106" t="str">
        <f>IF(V4106="","",IF(ABS(V4106-R4106)&gt;W$1,ABS(V4106-R4106),""))</f>
        <v/>
      </c>
      <c r="X4106" t="str">
        <f>Y4106&amp;"-"&amp;Z4106&amp;"-"&amp;AC4106&amp;"-"&amp;AD4106&amp;"-"&amp;AG4106</f>
        <v>7.5-e-A-2-1.5</v>
      </c>
      <c r="Y4106">
        <f>F4106</f>
        <v>7.5</v>
      </c>
      <c r="Z4106" s="2" t="str">
        <f>G4106</f>
        <v>e</v>
      </c>
      <c r="AA4106">
        <f>_xlfn.IFNA(VLOOKUP(X4106,'duo-out'!A$2:Q$5000,5,FALSE),E4106+10*(H4106-1)+1+_xlfn.IFNA(VLOOKUP(D4106,states!A$2:C$10,3,FALSE),1))</f>
        <v>263</v>
      </c>
      <c r="AB4106" t="str">
        <f>IF(V4106="","",V4106)</f>
        <v/>
      </c>
      <c r="AC4106" s="2" t="str">
        <f>_xlfn.IFNA(VLOOKUP(D4106,states!A$2:C$10,2,FALSE),"XX")</f>
        <v>A</v>
      </c>
      <c r="AD4106">
        <f>E4106</f>
        <v>2</v>
      </c>
      <c r="AE4106">
        <f>_xlfn.IFNA(VLOOKUP(D4106,states!A$2:D$10,4,FALSE),0)</f>
        <v>2</v>
      </c>
      <c r="AF4106">
        <v>0.5</v>
      </c>
      <c r="AG4106">
        <f>IF(AE4106=0,AF4106,IF(AE4106=1,IF(F4106=0.5,0.5,IF(H4106=1,0.5,1.5)),IF(F4106=0.5,0.5,IF(H4106=1,2.5,1.5))))</f>
        <v>1.5</v>
      </c>
      <c r="AH4106" s="7">
        <f>IF(AC4106="XX",0,1/C4106^(1/5)*IF(E4106=0,100,1)/(E4106+1)^(1/4))</f>
        <v>0.91542009556874027</v>
      </c>
    </row>
    <row r="4107" spans="1:34">
      <c r="A4107">
        <v>1385</v>
      </c>
      <c r="B4107" s="1">
        <v>23125.56</v>
      </c>
      <c r="C4107" s="6">
        <v>0.34129999999999999</v>
      </c>
      <c r="D4107" t="s">
        <v>3</v>
      </c>
      <c r="E4107">
        <v>2</v>
      </c>
      <c r="F4107">
        <v>7.5</v>
      </c>
      <c r="G4107" t="s">
        <v>1</v>
      </c>
      <c r="H4107">
        <v>2</v>
      </c>
      <c r="I4107" t="s">
        <v>0</v>
      </c>
      <c r="J4107">
        <v>2</v>
      </c>
      <c r="K4107">
        <v>7.5</v>
      </c>
      <c r="L4107" t="s">
        <v>1</v>
      </c>
      <c r="M4107">
        <v>2</v>
      </c>
      <c r="N4107" t="s">
        <v>1441</v>
      </c>
      <c r="O4107">
        <v>1</v>
      </c>
      <c r="P4107" t="str">
        <f>D4107&amp;"-"&amp;F4107&amp;"-"&amp;G4107&amp;"-"&amp;E4107&amp;"-"&amp;H4107</f>
        <v>A2Delta-7.5-e-2-2</v>
      </c>
      <c r="Q4107" t="str">
        <f>I4107&amp;"-"&amp;K4107&amp;"-"&amp;L4107&amp;"-"&amp;J4107&amp;"-"&amp;M4107</f>
        <v>X2Pi-7.5-e-2-2</v>
      </c>
      <c r="R4107">
        <f>B4107+S4107</f>
        <v>29387.657242362002</v>
      </c>
      <c r="S4107">
        <f>_xlfn.IFNA(VLOOKUP(Q4107,'MARVEL-X'!A$2:I$1400,7,FALSE),VLOOKUP(Q4107,MARVEL!A$2:J$1522,10,FALSE))</f>
        <v>6262.0972423619996</v>
      </c>
      <c r="T4107">
        <f>IF(P4107=P4106,R4107+T4106,R4107)</f>
        <v>235098.65126801297</v>
      </c>
      <c r="U4107">
        <f>IF(P4107=P4106,1+U4106,1)</f>
        <v>8</v>
      </c>
      <c r="V4107" t="str">
        <f t="shared" si="64"/>
        <v/>
      </c>
      <c r="W4107" t="str">
        <f>IF(V4107="","",IF(ABS(V4107-R4107)&gt;W$1,ABS(V4107-R4107),""))</f>
        <v/>
      </c>
      <c r="X4107" t="str">
        <f>Y4107&amp;"-"&amp;Z4107&amp;"-"&amp;AC4107&amp;"-"&amp;AD4107&amp;"-"&amp;AG4107</f>
        <v>7.5-e-A-2-1.5</v>
      </c>
      <c r="Y4107">
        <f>F4107</f>
        <v>7.5</v>
      </c>
      <c r="Z4107" s="2" t="str">
        <f>G4107</f>
        <v>e</v>
      </c>
      <c r="AA4107">
        <f>_xlfn.IFNA(VLOOKUP(X4107,'duo-out'!A$2:Q$5000,5,FALSE),E4107+10*(H4107-1)+1+_xlfn.IFNA(VLOOKUP(D4107,states!A$2:C$10,3,FALSE),1))</f>
        <v>263</v>
      </c>
      <c r="AB4107" t="str">
        <f>IF(V4107="","",V4107)</f>
        <v/>
      </c>
      <c r="AC4107" s="2" t="str">
        <f>_xlfn.IFNA(VLOOKUP(D4107,states!A$2:C$10,2,FALSE),"XX")</f>
        <v>A</v>
      </c>
      <c r="AD4107">
        <f>E4107</f>
        <v>2</v>
      </c>
      <c r="AE4107">
        <f>_xlfn.IFNA(VLOOKUP(D4107,states!A$2:D$10,4,FALSE),0)</f>
        <v>2</v>
      </c>
      <c r="AF4107">
        <v>0.5</v>
      </c>
      <c r="AG4107">
        <f>IF(AE4107=0,AF4107,IF(AE4107=1,IF(F4107=0.5,0.5,IF(H4107=1,0.5,1.5)),IF(F4107=0.5,0.5,IF(H4107=1,2.5,1.5))))</f>
        <v>1.5</v>
      </c>
      <c r="AH4107" s="7">
        <f>IF(AC4107="XX",0,1/C4107^(1/5)*IF(E4107=0,100,1)/(E4107+1)^(1/4))</f>
        <v>0.94209007538148204</v>
      </c>
    </row>
    <row r="4108" spans="1:34">
      <c r="A4108">
        <v>1346</v>
      </c>
      <c r="B4108" s="1">
        <v>23332.39</v>
      </c>
      <c r="C4108" s="6">
        <v>0.05</v>
      </c>
      <c r="D4108" t="s">
        <v>3</v>
      </c>
      <c r="E4108">
        <v>2</v>
      </c>
      <c r="F4108">
        <v>7.5</v>
      </c>
      <c r="G4108" t="s">
        <v>1</v>
      </c>
      <c r="H4108">
        <v>2</v>
      </c>
      <c r="I4108" t="s">
        <v>0</v>
      </c>
      <c r="J4108">
        <v>2</v>
      </c>
      <c r="K4108">
        <v>6.5</v>
      </c>
      <c r="L4108" t="s">
        <v>1</v>
      </c>
      <c r="M4108">
        <v>2</v>
      </c>
      <c r="N4108" t="s">
        <v>1402</v>
      </c>
      <c r="O4108">
        <v>1</v>
      </c>
      <c r="P4108" t="str">
        <f>D4108&amp;"-"&amp;F4108&amp;"-"&amp;G4108&amp;"-"&amp;E4108&amp;"-"&amp;H4108</f>
        <v>A2Delta-7.5-e-2-2</v>
      </c>
      <c r="Q4108" t="str">
        <f>I4108&amp;"-"&amp;K4108&amp;"-"&amp;L4108&amp;"-"&amp;J4108&amp;"-"&amp;M4108</f>
        <v>X2Pi-6.5-e-2-2</v>
      </c>
      <c r="R4108">
        <f>B4108+S4108</f>
        <v>29387.338959009998</v>
      </c>
      <c r="S4108">
        <f>_xlfn.IFNA(VLOOKUP(Q4108,'MARVEL-X'!A$2:I$1400,7,FALSE),VLOOKUP(Q4108,MARVEL!A$2:J$1522,10,FALSE))</f>
        <v>6054.9489590100002</v>
      </c>
      <c r="T4108">
        <f>IF(P4108=P4107,R4108+T4107,R4108)</f>
        <v>264485.99022702296</v>
      </c>
      <c r="U4108">
        <f>IF(P4108=P4107,1+U4107,1)</f>
        <v>9</v>
      </c>
      <c r="V4108">
        <f t="shared" si="64"/>
        <v>29387.332247446997</v>
      </c>
      <c r="W4108" t="str">
        <f>IF(V4108="","",IF(ABS(V4108-R4108)&gt;W$1,ABS(V4108-R4108),""))</f>
        <v/>
      </c>
      <c r="X4108" t="str">
        <f>Y4108&amp;"-"&amp;Z4108&amp;"-"&amp;AC4108&amp;"-"&amp;AD4108&amp;"-"&amp;AG4108</f>
        <v>7.5-e-A-2-1.5</v>
      </c>
      <c r="Y4108">
        <f>F4108</f>
        <v>7.5</v>
      </c>
      <c r="Z4108" s="2" t="str">
        <f>G4108</f>
        <v>e</v>
      </c>
      <c r="AA4108">
        <f>_xlfn.IFNA(VLOOKUP(X4108,'duo-out'!A$2:Q$5000,5,FALSE),E4108+10*(H4108-1)+1+_xlfn.IFNA(VLOOKUP(D4108,states!A$2:C$10,3,FALSE),1))</f>
        <v>263</v>
      </c>
      <c r="AB4108">
        <f>IF(V4108="","",V4108)</f>
        <v>29387.332247446997</v>
      </c>
      <c r="AC4108" s="2" t="str">
        <f>_xlfn.IFNA(VLOOKUP(D4108,states!A$2:C$10,2,FALSE),"XX")</f>
        <v>A</v>
      </c>
      <c r="AD4108">
        <f>E4108</f>
        <v>2</v>
      </c>
      <c r="AE4108">
        <f>_xlfn.IFNA(VLOOKUP(D4108,states!A$2:D$10,4,FALSE),0)</f>
        <v>2</v>
      </c>
      <c r="AF4108">
        <v>0.5</v>
      </c>
      <c r="AG4108">
        <f>IF(AE4108=0,AF4108,IF(AE4108=1,IF(F4108=0.5,0.5,IF(H4108=1,0.5,1.5)),IF(F4108=0.5,0.5,IF(H4108=1,2.5,1.5))))</f>
        <v>1.5</v>
      </c>
      <c r="AH4108" s="7">
        <f>IF(AC4108="XX",0,1/C4108^(1/5)*IF(E4108=0,100,1)/(E4108+1)^(1/4))</f>
        <v>1.3833296494790666</v>
      </c>
    </row>
    <row r="4109" spans="1:34">
      <c r="A4109">
        <v>3778</v>
      </c>
      <c r="B4109" s="1">
        <v>22756.767</v>
      </c>
      <c r="C4109" s="6">
        <v>1.619E-2</v>
      </c>
      <c r="D4109" t="s">
        <v>3</v>
      </c>
      <c r="E4109">
        <v>3</v>
      </c>
      <c r="F4109">
        <v>7.5</v>
      </c>
      <c r="G4109" t="s">
        <v>1</v>
      </c>
      <c r="H4109">
        <v>1</v>
      </c>
      <c r="I4109" t="s">
        <v>0</v>
      </c>
      <c r="J4109">
        <v>3</v>
      </c>
      <c r="K4109">
        <v>8.5</v>
      </c>
      <c r="L4109" t="s">
        <v>1</v>
      </c>
      <c r="M4109">
        <v>1</v>
      </c>
      <c r="N4109" t="s">
        <v>3834</v>
      </c>
      <c r="O4109">
        <v>1</v>
      </c>
      <c r="P4109" t="str">
        <f>D4109&amp;"-"&amp;F4109&amp;"-"&amp;G4109&amp;"-"&amp;E4109&amp;"-"&amp;H4109</f>
        <v>A2Delta-7.5-e-3-1</v>
      </c>
      <c r="Q4109" t="str">
        <f>I4109&amp;"-"&amp;K4109&amp;"-"&amp;L4109&amp;"-"&amp;J4109&amp;"-"&amp;M4109</f>
        <v>X2Pi-8.5-e-3-1</v>
      </c>
      <c r="R4109">
        <f>B4109+S4109</f>
        <v>31467.401847372999</v>
      </c>
      <c r="S4109">
        <f>_xlfn.IFNA(VLOOKUP(Q4109,'MARVEL-X'!A$2:I$1400,7,FALSE),VLOOKUP(Q4109,MARVEL!A$2:J$1522,10,FALSE))</f>
        <v>8710.6348473729995</v>
      </c>
      <c r="T4109">
        <f>IF(P4109=P4108,R4109+T4108,R4109)</f>
        <v>31467.401847372999</v>
      </c>
      <c r="U4109">
        <f>IF(P4109=P4108,1+U4108,1)</f>
        <v>1</v>
      </c>
      <c r="V4109" t="str">
        <f t="shared" si="64"/>
        <v/>
      </c>
      <c r="W4109" t="str">
        <f>IF(V4109="","",IF(ABS(V4109-R4109)&gt;W$1,ABS(V4109-R4109),""))</f>
        <v/>
      </c>
      <c r="X4109" t="str">
        <f>Y4109&amp;"-"&amp;Z4109&amp;"-"&amp;AC4109&amp;"-"&amp;AD4109&amp;"-"&amp;AG4109</f>
        <v>7.5-e-A-3-2.5</v>
      </c>
      <c r="Y4109">
        <f>F4109</f>
        <v>7.5</v>
      </c>
      <c r="Z4109" s="2" t="str">
        <f>G4109</f>
        <v>e</v>
      </c>
      <c r="AA4109">
        <f>_xlfn.IFNA(VLOOKUP(X4109,'duo-out'!A$2:Q$5000,5,FALSE),E4109+10*(H4109-1)+1+_xlfn.IFNA(VLOOKUP(D4109,states!A$2:C$10,3,FALSE),1))</f>
        <v>254</v>
      </c>
      <c r="AB4109" t="str">
        <f>IF(V4109="","",V4109)</f>
        <v/>
      </c>
      <c r="AC4109" s="2" t="str">
        <f>_xlfn.IFNA(VLOOKUP(D4109,states!A$2:C$10,2,FALSE),"XX")</f>
        <v>A</v>
      </c>
      <c r="AD4109">
        <f>E4109</f>
        <v>3</v>
      </c>
      <c r="AE4109">
        <f>_xlfn.IFNA(VLOOKUP(D4109,states!A$2:D$10,4,FALSE),0)</f>
        <v>2</v>
      </c>
      <c r="AF4109">
        <v>0.5</v>
      </c>
      <c r="AG4109">
        <f>IF(AE4109=0,AF4109,IF(AE4109=1,IF(F4109=0.5,0.5,IF(H4109=1,0.5,1.5)),IF(F4109=0.5,0.5,IF(H4109=1,2.5,1.5))))</f>
        <v>2.5</v>
      </c>
      <c r="AH4109" s="7">
        <f>IF(AC4109="XX",0,1/C4109^(1/5)*IF(E4109=0,100,1)/(E4109+1)^(1/4))</f>
        <v>1.6130046984104631</v>
      </c>
    </row>
    <row r="4110" spans="1:34">
      <c r="A4110">
        <v>3771</v>
      </c>
      <c r="B4110" s="1">
        <v>22957.688200000001</v>
      </c>
      <c r="C4110" s="6">
        <v>3.322E-2</v>
      </c>
      <c r="D4110" t="s">
        <v>3</v>
      </c>
      <c r="E4110">
        <v>3</v>
      </c>
      <c r="F4110">
        <v>7.5</v>
      </c>
      <c r="G4110" t="s">
        <v>1</v>
      </c>
      <c r="H4110">
        <v>1</v>
      </c>
      <c r="I4110" t="s">
        <v>0</v>
      </c>
      <c r="J4110">
        <v>3</v>
      </c>
      <c r="K4110">
        <v>7.5</v>
      </c>
      <c r="L4110" t="s">
        <v>2</v>
      </c>
      <c r="M4110">
        <v>1</v>
      </c>
      <c r="N4110" t="s">
        <v>3827</v>
      </c>
      <c r="O4110">
        <v>1</v>
      </c>
      <c r="P4110" t="str">
        <f>D4110&amp;"-"&amp;F4110&amp;"-"&amp;G4110&amp;"-"&amp;E4110&amp;"-"&amp;H4110</f>
        <v>A2Delta-7.5-e-3-1</v>
      </c>
      <c r="Q4110" t="str">
        <f>I4110&amp;"-"&amp;K4110&amp;"-"&amp;L4110&amp;"-"&amp;J4110&amp;"-"&amp;M4110</f>
        <v>X2Pi-7.5-f-3-1</v>
      </c>
      <c r="R4110">
        <f>B4110+S4110</f>
        <v>31467.441961117001</v>
      </c>
      <c r="S4110">
        <f>_xlfn.IFNA(VLOOKUP(Q4110,'MARVEL-X'!A$2:I$1400,7,FALSE),VLOOKUP(Q4110,MARVEL!A$2:J$1522,10,FALSE))</f>
        <v>8509.7537611169992</v>
      </c>
      <c r="T4110">
        <f>IF(P4110=P4109,R4110+T4109,R4110)</f>
        <v>62934.843808489997</v>
      </c>
      <c r="U4110">
        <f>IF(P4110=P4109,1+U4109,1)</f>
        <v>2</v>
      </c>
      <c r="V4110" t="str">
        <f t="shared" si="64"/>
        <v/>
      </c>
      <c r="W4110" t="str">
        <f>IF(V4110="","",IF(ABS(V4110-R4110)&gt;W$1,ABS(V4110-R4110),""))</f>
        <v/>
      </c>
      <c r="X4110" t="str">
        <f>Y4110&amp;"-"&amp;Z4110&amp;"-"&amp;AC4110&amp;"-"&amp;AD4110&amp;"-"&amp;AG4110</f>
        <v>7.5-e-A-3-2.5</v>
      </c>
      <c r="Y4110">
        <f>F4110</f>
        <v>7.5</v>
      </c>
      <c r="Z4110" s="2" t="str">
        <f>G4110</f>
        <v>e</v>
      </c>
      <c r="AA4110">
        <f>_xlfn.IFNA(VLOOKUP(X4110,'duo-out'!A$2:Q$5000,5,FALSE),E4110+10*(H4110-1)+1+_xlfn.IFNA(VLOOKUP(D4110,states!A$2:C$10,3,FALSE),1))</f>
        <v>254</v>
      </c>
      <c r="AB4110" t="str">
        <f>IF(V4110="","",V4110)</f>
        <v/>
      </c>
      <c r="AC4110" s="2" t="str">
        <f>_xlfn.IFNA(VLOOKUP(D4110,states!A$2:C$10,2,FALSE),"XX")</f>
        <v>A</v>
      </c>
      <c r="AD4110">
        <f>E4110</f>
        <v>3</v>
      </c>
      <c r="AE4110">
        <f>_xlfn.IFNA(VLOOKUP(D4110,states!A$2:D$10,4,FALSE),0)</f>
        <v>2</v>
      </c>
      <c r="AF4110">
        <v>0.5</v>
      </c>
      <c r="AG4110">
        <f>IF(AE4110=0,AF4110,IF(AE4110=1,IF(F4110=0.5,0.5,IF(H4110=1,0.5,1.5)),IF(F4110=0.5,0.5,IF(H4110=1,2.5,1.5))))</f>
        <v>2.5</v>
      </c>
      <c r="AH4110" s="7">
        <f>IF(AC4110="XX",0,1/C4110^(1/5)*IF(E4110=0,100,1)/(E4110+1)^(1/4))</f>
        <v>1.3970278905516349</v>
      </c>
    </row>
    <row r="4111" spans="1:34">
      <c r="A4111">
        <v>3748</v>
      </c>
      <c r="B4111" s="1">
        <v>23130.692999999999</v>
      </c>
      <c r="C4111" s="6">
        <v>5.0000000000000001E-3</v>
      </c>
      <c r="D4111" t="s">
        <v>3</v>
      </c>
      <c r="E4111">
        <v>3</v>
      </c>
      <c r="F4111">
        <v>7.5</v>
      </c>
      <c r="G4111" t="s">
        <v>1</v>
      </c>
      <c r="H4111">
        <v>1</v>
      </c>
      <c r="I4111" t="s">
        <v>0</v>
      </c>
      <c r="J4111">
        <v>3</v>
      </c>
      <c r="K4111">
        <v>6.5</v>
      </c>
      <c r="L4111" t="s">
        <v>1</v>
      </c>
      <c r="M4111">
        <v>1</v>
      </c>
      <c r="N4111" t="s">
        <v>3804</v>
      </c>
      <c r="O4111">
        <v>1</v>
      </c>
      <c r="P4111" t="str">
        <f>D4111&amp;"-"&amp;F4111&amp;"-"&amp;G4111&amp;"-"&amp;E4111&amp;"-"&amp;H4111</f>
        <v>A2Delta-7.5-e-3-1</v>
      </c>
      <c r="Q4111" t="str">
        <f>I4111&amp;"-"&amp;K4111&amp;"-"&amp;L4111&amp;"-"&amp;J4111&amp;"-"&amp;M4111</f>
        <v>X2Pi-6.5-e-3-1</v>
      </c>
      <c r="R4111">
        <f>B4111+S4111</f>
        <v>31467.406922595001</v>
      </c>
      <c r="S4111">
        <f>_xlfn.IFNA(VLOOKUP(Q4111,'MARVEL-X'!A$2:I$1400,7,FALSE),VLOOKUP(Q4111,MARVEL!A$2:J$1522,10,FALSE))</f>
        <v>8336.7139225949995</v>
      </c>
      <c r="T4111">
        <f>IF(P4111=P4110,R4111+T4110,R4111)</f>
        <v>94402.250731084991</v>
      </c>
      <c r="U4111">
        <f>IF(P4111=P4110,1+U4110,1)</f>
        <v>3</v>
      </c>
      <c r="V4111">
        <f t="shared" si="64"/>
        <v>31467.416910361662</v>
      </c>
      <c r="W4111" t="str">
        <f>IF(V4111="","",IF(ABS(V4111-R4111)&gt;W$1,ABS(V4111-R4111),""))</f>
        <v/>
      </c>
      <c r="X4111" t="str">
        <f>Y4111&amp;"-"&amp;Z4111&amp;"-"&amp;AC4111&amp;"-"&amp;AD4111&amp;"-"&amp;AG4111</f>
        <v>7.5-e-A-3-2.5</v>
      </c>
      <c r="Y4111">
        <f>F4111</f>
        <v>7.5</v>
      </c>
      <c r="Z4111" s="2" t="str">
        <f>G4111</f>
        <v>e</v>
      </c>
      <c r="AA4111">
        <f>_xlfn.IFNA(VLOOKUP(X4111,'duo-out'!A$2:Q$5000,5,FALSE),E4111+10*(H4111-1)+1+_xlfn.IFNA(VLOOKUP(D4111,states!A$2:C$10,3,FALSE),1))</f>
        <v>254</v>
      </c>
      <c r="AB4111">
        <f>IF(V4111="","",V4111)</f>
        <v>31467.416910361662</v>
      </c>
      <c r="AC4111" s="2" t="str">
        <f>_xlfn.IFNA(VLOOKUP(D4111,states!A$2:C$10,2,FALSE),"XX")</f>
        <v>A</v>
      </c>
      <c r="AD4111">
        <f>E4111</f>
        <v>3</v>
      </c>
      <c r="AE4111">
        <f>_xlfn.IFNA(VLOOKUP(D4111,states!A$2:D$10,4,FALSE),0)</f>
        <v>2</v>
      </c>
      <c r="AF4111">
        <v>0.5</v>
      </c>
      <c r="AG4111">
        <f>IF(AE4111=0,AF4111,IF(AE4111=1,IF(F4111=0.5,0.5,IF(H4111=1,0.5,1.5)),IF(F4111=0.5,0.5,IF(H4111=1,2.5,1.5))))</f>
        <v>2.5</v>
      </c>
      <c r="AH4111" s="7">
        <f>IF(AC4111="XX",0,1/C4111^(1/5)*IF(E4111=0,100,1)/(E4111+1)^(1/4))</f>
        <v>2.0402857733683697</v>
      </c>
    </row>
    <row r="4112" spans="1:34">
      <c r="A4112">
        <v>3827</v>
      </c>
      <c r="B4112" s="1">
        <v>22732.245200000001</v>
      </c>
      <c r="C4112" s="6">
        <v>1.7160000000000002E-2</v>
      </c>
      <c r="D4112" t="s">
        <v>3</v>
      </c>
      <c r="E4112">
        <v>3</v>
      </c>
      <c r="F4112">
        <v>7.5</v>
      </c>
      <c r="G4112" t="s">
        <v>1</v>
      </c>
      <c r="H4112">
        <v>2</v>
      </c>
      <c r="I4112" t="s">
        <v>0</v>
      </c>
      <c r="J4112">
        <v>3</v>
      </c>
      <c r="K4112">
        <v>8.5</v>
      </c>
      <c r="L4112" t="s">
        <v>1</v>
      </c>
      <c r="M4112">
        <v>2</v>
      </c>
      <c r="N4112" t="s">
        <v>3883</v>
      </c>
      <c r="O4112">
        <v>1</v>
      </c>
      <c r="P4112" t="str">
        <f>D4112&amp;"-"&amp;F4112&amp;"-"&amp;G4112&amp;"-"&amp;E4112&amp;"-"&amp;H4112</f>
        <v>A2Delta-7.5-e-3-2</v>
      </c>
      <c r="Q4112" t="str">
        <f>I4112&amp;"-"&amp;K4112&amp;"-"&amp;L4112&amp;"-"&amp;J4112&amp;"-"&amp;M4112</f>
        <v>X2Pi-8.5-e-3-2</v>
      </c>
      <c r="R4112">
        <f>B4112+S4112</f>
        <v>31662.041699257003</v>
      </c>
      <c r="S4112">
        <f>_xlfn.IFNA(VLOOKUP(Q4112,'MARVEL-X'!A$2:I$1400,7,FALSE),VLOOKUP(Q4112,MARVEL!A$2:J$1522,10,FALSE))</f>
        <v>8929.7964992569996</v>
      </c>
      <c r="T4112">
        <f>IF(P4112=P4111,R4112+T4111,R4112)</f>
        <v>31662.041699257003</v>
      </c>
      <c r="U4112">
        <f>IF(P4112=P4111,1+U4111,1)</f>
        <v>1</v>
      </c>
      <c r="V4112" t="str">
        <f t="shared" si="64"/>
        <v/>
      </c>
      <c r="W4112" t="str">
        <f>IF(V4112="","",IF(ABS(V4112-R4112)&gt;W$1,ABS(V4112-R4112),""))</f>
        <v/>
      </c>
      <c r="X4112" t="str">
        <f>Y4112&amp;"-"&amp;Z4112&amp;"-"&amp;AC4112&amp;"-"&amp;AD4112&amp;"-"&amp;AG4112</f>
        <v>7.5-e-A-3-1.5</v>
      </c>
      <c r="Y4112">
        <f>F4112</f>
        <v>7.5</v>
      </c>
      <c r="Z4112" s="2" t="str">
        <f>G4112</f>
        <v>e</v>
      </c>
      <c r="AA4112">
        <f>_xlfn.IFNA(VLOOKUP(X4112,'duo-out'!A$2:Q$5000,5,FALSE),E4112+10*(H4112-1)+1+_xlfn.IFNA(VLOOKUP(D4112,states!A$2:C$10,3,FALSE),1))</f>
        <v>264</v>
      </c>
      <c r="AB4112" t="str">
        <f>IF(V4112="","",V4112)</f>
        <v/>
      </c>
      <c r="AC4112" s="2" t="str">
        <f>_xlfn.IFNA(VLOOKUP(D4112,states!A$2:C$10,2,FALSE),"XX")</f>
        <v>A</v>
      </c>
      <c r="AD4112">
        <f>E4112</f>
        <v>3</v>
      </c>
      <c r="AE4112">
        <f>_xlfn.IFNA(VLOOKUP(D4112,states!A$2:D$10,4,FALSE),0)</f>
        <v>2</v>
      </c>
      <c r="AF4112">
        <v>0.5</v>
      </c>
      <c r="AG4112">
        <f>IF(AE4112=0,AF4112,IF(AE4112=1,IF(F4112=0.5,0.5,IF(H4112=1,0.5,1.5)),IF(F4112=0.5,0.5,IF(H4112=1,2.5,1.5))))</f>
        <v>1.5</v>
      </c>
      <c r="AH4112" s="7">
        <f>IF(AC4112="XX",0,1/C4112^(1/5)*IF(E4112=0,100,1)/(E4112+1)^(1/4))</f>
        <v>1.5943422148700228</v>
      </c>
    </row>
    <row r="4113" spans="1:34">
      <c r="A4113">
        <v>3810</v>
      </c>
      <c r="B4113" s="1">
        <v>22952.525000000001</v>
      </c>
      <c r="C4113" s="6">
        <v>5.0000000000000001E-3</v>
      </c>
      <c r="D4113" t="s">
        <v>3</v>
      </c>
      <c r="E4113">
        <v>3</v>
      </c>
      <c r="F4113">
        <v>7.5</v>
      </c>
      <c r="G4113" t="s">
        <v>1</v>
      </c>
      <c r="H4113">
        <v>2</v>
      </c>
      <c r="I4113" t="s">
        <v>0</v>
      </c>
      <c r="J4113">
        <v>3</v>
      </c>
      <c r="K4113">
        <v>7.5</v>
      </c>
      <c r="L4113" t="s">
        <v>2</v>
      </c>
      <c r="M4113">
        <v>2</v>
      </c>
      <c r="N4113" t="s">
        <v>3866</v>
      </c>
      <c r="O4113">
        <v>1</v>
      </c>
      <c r="P4113" t="str">
        <f>D4113&amp;"-"&amp;F4113&amp;"-"&amp;G4113&amp;"-"&amp;E4113&amp;"-"&amp;H4113</f>
        <v>A2Delta-7.5-e-3-2</v>
      </c>
      <c r="Q4113" t="str">
        <f>I4113&amp;"-"&amp;K4113&amp;"-"&amp;L4113&amp;"-"&amp;J4113&amp;"-"&amp;M4113</f>
        <v>X2Pi-7.5-f-3-2</v>
      </c>
      <c r="R4113">
        <f>B4113+S4113</f>
        <v>31662.019305817001</v>
      </c>
      <c r="S4113">
        <f>_xlfn.IFNA(VLOOKUP(Q4113,'MARVEL-X'!A$2:I$1400,7,FALSE),VLOOKUP(Q4113,MARVEL!A$2:J$1522,10,FALSE))</f>
        <v>8709.4943058169993</v>
      </c>
      <c r="T4113">
        <f>IF(P4113=P4112,R4113+T4112,R4113)</f>
        <v>63324.061005074007</v>
      </c>
      <c r="U4113">
        <f>IF(P4113=P4112,1+U4112,1)</f>
        <v>2</v>
      </c>
      <c r="V4113" t="str">
        <f t="shared" si="64"/>
        <v/>
      </c>
      <c r="W4113" t="str">
        <f>IF(V4113="","",IF(ABS(V4113-R4113)&gt;W$1,ABS(V4113-R4113),""))</f>
        <v/>
      </c>
      <c r="X4113" t="str">
        <f>Y4113&amp;"-"&amp;Z4113&amp;"-"&amp;AC4113&amp;"-"&amp;AD4113&amp;"-"&amp;AG4113</f>
        <v>7.5-e-A-3-1.5</v>
      </c>
      <c r="Y4113">
        <f>F4113</f>
        <v>7.5</v>
      </c>
      <c r="Z4113" s="2" t="str">
        <f>G4113</f>
        <v>e</v>
      </c>
      <c r="AA4113">
        <f>_xlfn.IFNA(VLOOKUP(X4113,'duo-out'!A$2:Q$5000,5,FALSE),E4113+10*(H4113-1)+1+_xlfn.IFNA(VLOOKUP(D4113,states!A$2:C$10,3,FALSE),1))</f>
        <v>264</v>
      </c>
      <c r="AB4113" t="str">
        <f>IF(V4113="","",V4113)</f>
        <v/>
      </c>
      <c r="AC4113" s="2" t="str">
        <f>_xlfn.IFNA(VLOOKUP(D4113,states!A$2:C$10,2,FALSE),"XX")</f>
        <v>A</v>
      </c>
      <c r="AD4113">
        <f>E4113</f>
        <v>3</v>
      </c>
      <c r="AE4113">
        <f>_xlfn.IFNA(VLOOKUP(D4113,states!A$2:D$10,4,FALSE),0)</f>
        <v>2</v>
      </c>
      <c r="AF4113">
        <v>0.5</v>
      </c>
      <c r="AG4113">
        <f>IF(AE4113=0,AF4113,IF(AE4113=1,IF(F4113=0.5,0.5,IF(H4113=1,0.5,1.5)),IF(F4113=0.5,0.5,IF(H4113=1,2.5,1.5))))</f>
        <v>1.5</v>
      </c>
      <c r="AH4113" s="7">
        <f>IF(AC4113="XX",0,1/C4113^(1/5)*IF(E4113=0,100,1)/(E4113+1)^(1/4))</f>
        <v>2.0402857733683697</v>
      </c>
    </row>
    <row r="4114" spans="1:34">
      <c r="A4114">
        <v>3803</v>
      </c>
      <c r="B4114" s="1">
        <v>23153.864099999999</v>
      </c>
      <c r="C4114" s="6">
        <v>9.9410000000000002E-3</v>
      </c>
      <c r="D4114" t="s">
        <v>3</v>
      </c>
      <c r="E4114">
        <v>3</v>
      </c>
      <c r="F4114">
        <v>7.5</v>
      </c>
      <c r="G4114" t="s">
        <v>1</v>
      </c>
      <c r="H4114">
        <v>2</v>
      </c>
      <c r="I4114" t="s">
        <v>0</v>
      </c>
      <c r="J4114">
        <v>3</v>
      </c>
      <c r="K4114">
        <v>6.5</v>
      </c>
      <c r="L4114" t="s">
        <v>1</v>
      </c>
      <c r="M4114">
        <v>2</v>
      </c>
      <c r="N4114" t="s">
        <v>3859</v>
      </c>
      <c r="O4114">
        <v>1</v>
      </c>
      <c r="P4114" t="str">
        <f>D4114&amp;"-"&amp;F4114&amp;"-"&amp;G4114&amp;"-"&amp;E4114&amp;"-"&amp;H4114</f>
        <v>A2Delta-7.5-e-3-2</v>
      </c>
      <c r="Q4114" t="str">
        <f>I4114&amp;"-"&amp;K4114&amp;"-"&amp;L4114&amp;"-"&amp;J4114&amp;"-"&amp;M4114</f>
        <v>X2Pi-6.5-e-3-2</v>
      </c>
      <c r="R4114">
        <f>B4114+S4114</f>
        <v>31662.017366469001</v>
      </c>
      <c r="S4114">
        <f>_xlfn.IFNA(VLOOKUP(Q4114,'MARVEL-X'!A$2:I$1400,7,FALSE),VLOOKUP(Q4114,MARVEL!A$2:J$1522,10,FALSE))</f>
        <v>8508.1532664690003</v>
      </c>
      <c r="T4114">
        <f>IF(P4114=P4113,R4114+T4113,R4114)</f>
        <v>94986.078371543001</v>
      </c>
      <c r="U4114">
        <f>IF(P4114=P4113,1+U4113,1)</f>
        <v>3</v>
      </c>
      <c r="V4114">
        <f t="shared" si="64"/>
        <v>31662.026123847667</v>
      </c>
      <c r="W4114" t="str">
        <f>IF(V4114="","",IF(ABS(V4114-R4114)&gt;W$1,ABS(V4114-R4114),""))</f>
        <v/>
      </c>
      <c r="X4114" t="str">
        <f>Y4114&amp;"-"&amp;Z4114&amp;"-"&amp;AC4114&amp;"-"&amp;AD4114&amp;"-"&amp;AG4114</f>
        <v>7.5-e-A-3-1.5</v>
      </c>
      <c r="Y4114">
        <f>F4114</f>
        <v>7.5</v>
      </c>
      <c r="Z4114" s="2" t="str">
        <f>G4114</f>
        <v>e</v>
      </c>
      <c r="AA4114">
        <f>_xlfn.IFNA(VLOOKUP(X4114,'duo-out'!A$2:Q$5000,5,FALSE),E4114+10*(H4114-1)+1+_xlfn.IFNA(VLOOKUP(D4114,states!A$2:C$10,3,FALSE),1))</f>
        <v>264</v>
      </c>
      <c r="AB4114">
        <f>IF(V4114="","",V4114)</f>
        <v>31662.026123847667</v>
      </c>
      <c r="AC4114" s="2" t="str">
        <f>_xlfn.IFNA(VLOOKUP(D4114,states!A$2:C$10,2,FALSE),"XX")</f>
        <v>A</v>
      </c>
      <c r="AD4114">
        <f>E4114</f>
        <v>3</v>
      </c>
      <c r="AE4114">
        <f>_xlfn.IFNA(VLOOKUP(D4114,states!A$2:D$10,4,FALSE),0)</f>
        <v>2</v>
      </c>
      <c r="AF4114">
        <v>0.5</v>
      </c>
      <c r="AG4114">
        <f>IF(AE4114=0,AF4114,IF(AE4114=1,IF(F4114=0.5,0.5,IF(H4114=1,0.5,1.5)),IF(F4114=0.5,0.5,IF(H4114=1,2.5,1.5))))</f>
        <v>1.5</v>
      </c>
      <c r="AH4114" s="7">
        <f>IF(AC4114="XX",0,1/C4114^(1/5)*IF(E4114=0,100,1)/(E4114+1)^(1/4))</f>
        <v>1.7782752638465027</v>
      </c>
    </row>
    <row r="4115" spans="1:34">
      <c r="A4115">
        <v>6054</v>
      </c>
      <c r="B4115" s="1">
        <v>22666.75</v>
      </c>
      <c r="C4115" s="6">
        <v>0.5</v>
      </c>
      <c r="D4115" t="s">
        <v>3</v>
      </c>
      <c r="E4115">
        <v>4</v>
      </c>
      <c r="F4115">
        <v>7.5</v>
      </c>
      <c r="G4115" t="s">
        <v>1</v>
      </c>
      <c r="H4115">
        <v>1</v>
      </c>
      <c r="I4115" t="s">
        <v>0</v>
      </c>
      <c r="J4115">
        <v>4</v>
      </c>
      <c r="K4115">
        <v>7.5</v>
      </c>
      <c r="L4115" t="s">
        <v>2</v>
      </c>
      <c r="M4115">
        <v>1</v>
      </c>
      <c r="N4115" t="s">
        <v>6110</v>
      </c>
      <c r="O4115">
        <v>1</v>
      </c>
      <c r="P4115" t="str">
        <f>D4115&amp;"-"&amp;F4115&amp;"-"&amp;G4115&amp;"-"&amp;E4115&amp;"-"&amp;H4115</f>
        <v>A2Delta-7.5-e-4-1</v>
      </c>
      <c r="Q4115" t="str">
        <f>I4115&amp;"-"&amp;K4115&amp;"-"&amp;L4115&amp;"-"&amp;J4115&amp;"-"&amp;M4115</f>
        <v>X2Pi-7.5-f-4-1</v>
      </c>
      <c r="R4115">
        <f>B4115+S4115</f>
        <v>33506.178450631996</v>
      </c>
      <c r="S4115">
        <f>_xlfn.IFNA(VLOOKUP(Q4115,'MARVEL-X'!A$2:I$1400,7,FALSE),VLOOKUP(Q4115,MARVEL!A$2:J$1522,10,FALSE))</f>
        <v>10839.428450632</v>
      </c>
      <c r="T4115">
        <f>IF(P4115=P4114,R4115+T4114,R4115)</f>
        <v>33506.178450631996</v>
      </c>
      <c r="U4115">
        <f>IF(P4115=P4114,1+U4114,1)</f>
        <v>1</v>
      </c>
      <c r="V4115">
        <f t="shared" si="64"/>
        <v>33506.178450631996</v>
      </c>
      <c r="W4115" t="str">
        <f>IF(V4115="","",IF(ABS(V4115-R4115)&gt;W$1,ABS(V4115-R4115),""))</f>
        <v/>
      </c>
      <c r="X4115" t="str">
        <f>Y4115&amp;"-"&amp;Z4115&amp;"-"&amp;AC4115&amp;"-"&amp;AD4115&amp;"-"&amp;AG4115</f>
        <v>7.5-e-A-4-2.5</v>
      </c>
      <c r="Y4115">
        <f>F4115</f>
        <v>7.5</v>
      </c>
      <c r="Z4115" s="2" t="str">
        <f>G4115</f>
        <v>e</v>
      </c>
      <c r="AA4115">
        <f>_xlfn.IFNA(VLOOKUP(X4115,'duo-out'!A$2:Q$5000,5,FALSE),E4115+10*(H4115-1)+1+_xlfn.IFNA(VLOOKUP(D4115,states!A$2:C$10,3,FALSE),1))</f>
        <v>255</v>
      </c>
      <c r="AB4115">
        <f>IF(V4115="","",V4115)</f>
        <v>33506.178450631996</v>
      </c>
      <c r="AC4115" s="2" t="str">
        <f>_xlfn.IFNA(VLOOKUP(D4115,states!A$2:C$10,2,FALSE),"XX")</f>
        <v>A</v>
      </c>
      <c r="AD4115">
        <f>E4115</f>
        <v>4</v>
      </c>
      <c r="AE4115">
        <f>_xlfn.IFNA(VLOOKUP(D4115,states!A$2:D$10,4,FALSE),0)</f>
        <v>2</v>
      </c>
      <c r="AF4115">
        <v>0.5</v>
      </c>
      <c r="AG4115">
        <f>IF(AE4115=0,AF4115,IF(AE4115=1,IF(F4115=0.5,0.5,IF(H4115=1,0.5,1.5)),IF(F4115=0.5,0.5,IF(H4115=1,2.5,1.5))))</f>
        <v>2.5</v>
      </c>
      <c r="AH4115" s="7">
        <f>IF(AC4115="XX",0,1/C4115^(1/5)*IF(E4115=0,100,1)/(E4115+1)^(1/4))</f>
        <v>0.76818088824663155</v>
      </c>
    </row>
    <row r="4116" spans="1:34">
      <c r="A4116">
        <v>6100</v>
      </c>
      <c r="B4116" s="1">
        <v>22654.78</v>
      </c>
      <c r="C4116" s="6">
        <v>0.5</v>
      </c>
      <c r="D4116" t="s">
        <v>3</v>
      </c>
      <c r="E4116">
        <v>4</v>
      </c>
      <c r="F4116">
        <v>7.5</v>
      </c>
      <c r="G4116" t="s">
        <v>1</v>
      </c>
      <c r="H4116">
        <v>2</v>
      </c>
      <c r="I4116" t="s">
        <v>0</v>
      </c>
      <c r="J4116">
        <v>4</v>
      </c>
      <c r="K4116">
        <v>7.5</v>
      </c>
      <c r="L4116" t="s">
        <v>2</v>
      </c>
      <c r="M4116">
        <v>2</v>
      </c>
      <c r="N4116" t="s">
        <v>6156</v>
      </c>
      <c r="O4116">
        <v>1</v>
      </c>
      <c r="P4116" t="str">
        <f>D4116&amp;"-"&amp;F4116&amp;"-"&amp;G4116&amp;"-"&amp;E4116&amp;"-"&amp;H4116</f>
        <v>A2Delta-7.5-e-4-2</v>
      </c>
      <c r="Q4116" t="str">
        <f>I4116&amp;"-"&amp;K4116&amp;"-"&amp;L4116&amp;"-"&amp;J4116&amp;"-"&amp;M4116</f>
        <v>X2Pi-7.5-f-4-2</v>
      </c>
      <c r="R4116">
        <f>B4116+S4116</f>
        <v>33685.663436401999</v>
      </c>
      <c r="S4116">
        <f>_xlfn.IFNA(VLOOKUP(Q4116,'MARVEL-X'!A$2:I$1400,7,FALSE),VLOOKUP(Q4116,MARVEL!A$2:J$1522,10,FALSE))</f>
        <v>11030.883436402</v>
      </c>
      <c r="T4116">
        <f>IF(P4116=P4115,R4116+T4115,R4116)</f>
        <v>33685.663436401999</v>
      </c>
      <c r="U4116">
        <f>IF(P4116=P4115,1+U4115,1)</f>
        <v>1</v>
      </c>
      <c r="V4116">
        <f t="shared" si="64"/>
        <v>33685.663436401999</v>
      </c>
      <c r="W4116" t="str">
        <f>IF(V4116="","",IF(ABS(V4116-R4116)&gt;W$1,ABS(V4116-R4116),""))</f>
        <v/>
      </c>
      <c r="X4116" t="str">
        <f>Y4116&amp;"-"&amp;Z4116&amp;"-"&amp;AC4116&amp;"-"&amp;AD4116&amp;"-"&amp;AG4116</f>
        <v>7.5-e-A-4-1.5</v>
      </c>
      <c r="Y4116">
        <f>F4116</f>
        <v>7.5</v>
      </c>
      <c r="Z4116" s="2" t="str">
        <f>G4116</f>
        <v>e</v>
      </c>
      <c r="AA4116">
        <f>_xlfn.IFNA(VLOOKUP(X4116,'duo-out'!A$2:Q$5000,5,FALSE),E4116+10*(H4116-1)+1+_xlfn.IFNA(VLOOKUP(D4116,states!A$2:C$10,3,FALSE),1))</f>
        <v>265</v>
      </c>
      <c r="AB4116">
        <f>IF(V4116="","",V4116)</f>
        <v>33685.663436401999</v>
      </c>
      <c r="AC4116" s="2" t="str">
        <f>_xlfn.IFNA(VLOOKUP(D4116,states!A$2:C$10,2,FALSE),"XX")</f>
        <v>A</v>
      </c>
      <c r="AD4116">
        <f>E4116</f>
        <v>4</v>
      </c>
      <c r="AE4116">
        <f>_xlfn.IFNA(VLOOKUP(D4116,states!A$2:D$10,4,FALSE),0)</f>
        <v>2</v>
      </c>
      <c r="AF4116">
        <v>0.5</v>
      </c>
      <c r="AG4116">
        <f>IF(AE4116=0,AF4116,IF(AE4116=1,IF(F4116=0.5,0.5,IF(H4116=1,0.5,1.5)),IF(F4116=0.5,0.5,IF(H4116=1,2.5,1.5))))</f>
        <v>1.5</v>
      </c>
      <c r="AH4116" s="7">
        <f>IF(AC4116="XX",0,1/C4116^(1/5)*IF(E4116=0,100,1)/(E4116+1)^(1/4))</f>
        <v>0.76818088824663155</v>
      </c>
    </row>
    <row r="4117" spans="1:34">
      <c r="A4117">
        <v>6140</v>
      </c>
      <c r="B4117" s="1">
        <v>22206.17</v>
      </c>
      <c r="C4117" s="6">
        <v>0.5</v>
      </c>
      <c r="D4117" t="s">
        <v>3</v>
      </c>
      <c r="E4117">
        <v>5</v>
      </c>
      <c r="F4117">
        <v>7.5</v>
      </c>
      <c r="G4117" t="s">
        <v>1</v>
      </c>
      <c r="H4117">
        <v>1</v>
      </c>
      <c r="I4117" t="s">
        <v>0</v>
      </c>
      <c r="J4117">
        <v>5</v>
      </c>
      <c r="K4117">
        <v>7.5</v>
      </c>
      <c r="L4117" t="s">
        <v>2</v>
      </c>
      <c r="M4117">
        <v>1</v>
      </c>
      <c r="N4117" t="s">
        <v>6196</v>
      </c>
      <c r="O4117">
        <v>1</v>
      </c>
      <c r="P4117" t="str">
        <f>D4117&amp;"-"&amp;F4117&amp;"-"&amp;G4117&amp;"-"&amp;E4117&amp;"-"&amp;H4117</f>
        <v>A2Delta-7.5-e-5-1</v>
      </c>
      <c r="Q4117" t="str">
        <f>I4117&amp;"-"&amp;K4117&amp;"-"&amp;L4117&amp;"-"&amp;J4117&amp;"-"&amp;M4117</f>
        <v>X2Pi-7.5-f-5-1</v>
      </c>
      <c r="R4117">
        <f>B4117+S4117</f>
        <v>35252.287023666999</v>
      </c>
      <c r="S4117">
        <f>_xlfn.IFNA(VLOOKUP(Q4117,'MARVEL-X'!A$2:I$1400,7,FALSE),VLOOKUP(Q4117,MARVEL!A$2:J$1522,10,FALSE))</f>
        <v>13046.117023667</v>
      </c>
      <c r="T4117">
        <f>IF(P4117=P4116,R4117+T4116,R4117)</f>
        <v>35252.287023666999</v>
      </c>
      <c r="U4117">
        <f>IF(P4117=P4116,1+U4116,1)</f>
        <v>1</v>
      </c>
      <c r="V4117">
        <f t="shared" si="64"/>
        <v>35252.287023666999</v>
      </c>
      <c r="W4117" t="str">
        <f>IF(V4117="","",IF(ABS(V4117-R4117)&gt;W$1,ABS(V4117-R4117),""))</f>
        <v/>
      </c>
      <c r="X4117" t="str">
        <f>Y4117&amp;"-"&amp;Z4117&amp;"-"&amp;AC4117&amp;"-"&amp;AD4117&amp;"-"&amp;AG4117</f>
        <v>7.5-e-A-5-2.5</v>
      </c>
      <c r="Y4117">
        <f>F4117</f>
        <v>7.5</v>
      </c>
      <c r="Z4117" s="2" t="str">
        <f>G4117</f>
        <v>e</v>
      </c>
      <c r="AA4117">
        <f>_xlfn.IFNA(VLOOKUP(X4117,'duo-out'!A$2:Q$5000,5,FALSE),E4117+10*(H4117-1)+1+_xlfn.IFNA(VLOOKUP(D4117,states!A$2:C$10,3,FALSE),1))</f>
        <v>256</v>
      </c>
      <c r="AB4117">
        <f>IF(V4117="","",V4117)</f>
        <v>35252.287023666999</v>
      </c>
      <c r="AC4117" s="2" t="str">
        <f>_xlfn.IFNA(VLOOKUP(D4117,states!A$2:C$10,2,FALSE),"XX")</f>
        <v>A</v>
      </c>
      <c r="AD4117">
        <f>E4117</f>
        <v>5</v>
      </c>
      <c r="AE4117">
        <f>_xlfn.IFNA(VLOOKUP(D4117,states!A$2:D$10,4,FALSE),0)</f>
        <v>2</v>
      </c>
      <c r="AF4117">
        <v>0.5</v>
      </c>
      <c r="AG4117">
        <f>IF(AE4117=0,AF4117,IF(AE4117=1,IF(F4117=0.5,0.5,IF(H4117=1,0.5,1.5)),IF(F4117=0.5,0.5,IF(H4117=1,2.5,1.5))))</f>
        <v>2.5</v>
      </c>
      <c r="AH4117" s="7">
        <f>IF(AC4117="XX",0,1/C4117^(1/5)*IF(E4117=0,100,1)/(E4117+1)^(1/4))</f>
        <v>0.73395289278439235</v>
      </c>
    </row>
    <row r="4118" spans="1:34">
      <c r="A4118">
        <v>6168</v>
      </c>
      <c r="B4118" s="1">
        <v>22183.46</v>
      </c>
      <c r="C4118" s="6">
        <v>0.5</v>
      </c>
      <c r="D4118" t="s">
        <v>3</v>
      </c>
      <c r="E4118">
        <v>5</v>
      </c>
      <c r="F4118">
        <v>7.5</v>
      </c>
      <c r="G4118" t="s">
        <v>1</v>
      </c>
      <c r="H4118">
        <v>2</v>
      </c>
      <c r="I4118" t="s">
        <v>0</v>
      </c>
      <c r="J4118">
        <v>5</v>
      </c>
      <c r="K4118">
        <v>7.5</v>
      </c>
      <c r="L4118" t="s">
        <v>2</v>
      </c>
      <c r="M4118">
        <v>2</v>
      </c>
      <c r="N4118" t="s">
        <v>6224</v>
      </c>
      <c r="O4118">
        <v>1</v>
      </c>
      <c r="P4118" t="str">
        <f>D4118&amp;"-"&amp;F4118&amp;"-"&amp;G4118&amp;"-"&amp;E4118&amp;"-"&amp;H4118</f>
        <v>A2Delta-7.5-e-5-2</v>
      </c>
      <c r="Q4118" t="str">
        <f>I4118&amp;"-"&amp;K4118&amp;"-"&amp;L4118&amp;"-"&amp;J4118&amp;"-"&amp;M4118</f>
        <v>X2Pi-7.5-f-5-2</v>
      </c>
      <c r="R4118">
        <f>B4118+S4118</f>
        <v>35412.726305823002</v>
      </c>
      <c r="S4118">
        <f>_xlfn.IFNA(VLOOKUP(Q4118,'MARVEL-X'!A$2:I$1400,7,FALSE),VLOOKUP(Q4118,MARVEL!A$2:J$1522,10,FALSE))</f>
        <v>13229.266305822999</v>
      </c>
      <c r="T4118">
        <f>IF(P4118=P4117,R4118+T4117,R4118)</f>
        <v>35412.726305823002</v>
      </c>
      <c r="U4118">
        <f>IF(P4118=P4117,1+U4117,1)</f>
        <v>1</v>
      </c>
      <c r="V4118">
        <f t="shared" si="64"/>
        <v>35412.726305823002</v>
      </c>
      <c r="W4118" t="str">
        <f>IF(V4118="","",IF(ABS(V4118-R4118)&gt;W$1,ABS(V4118-R4118),""))</f>
        <v/>
      </c>
      <c r="X4118" t="str">
        <f>Y4118&amp;"-"&amp;Z4118&amp;"-"&amp;AC4118&amp;"-"&amp;AD4118&amp;"-"&amp;AG4118</f>
        <v>7.5-e-A-5-1.5</v>
      </c>
      <c r="Y4118">
        <f>F4118</f>
        <v>7.5</v>
      </c>
      <c r="Z4118" s="2" t="str">
        <f>G4118</f>
        <v>e</v>
      </c>
      <c r="AA4118">
        <f>_xlfn.IFNA(VLOOKUP(X4118,'duo-out'!A$2:Q$5000,5,FALSE),E4118+10*(H4118-1)+1+_xlfn.IFNA(VLOOKUP(D4118,states!A$2:C$10,3,FALSE),1))</f>
        <v>266</v>
      </c>
      <c r="AB4118">
        <f>IF(V4118="","",V4118)</f>
        <v>35412.726305823002</v>
      </c>
      <c r="AC4118" s="2" t="str">
        <f>_xlfn.IFNA(VLOOKUP(D4118,states!A$2:C$10,2,FALSE),"XX")</f>
        <v>A</v>
      </c>
      <c r="AD4118">
        <f>E4118</f>
        <v>5</v>
      </c>
      <c r="AE4118">
        <f>_xlfn.IFNA(VLOOKUP(D4118,states!A$2:D$10,4,FALSE),0)</f>
        <v>2</v>
      </c>
      <c r="AF4118">
        <v>0.5</v>
      </c>
      <c r="AG4118">
        <f>IF(AE4118=0,AF4118,IF(AE4118=1,IF(F4118=0.5,0.5,IF(H4118=1,0.5,1.5)),IF(F4118=0.5,0.5,IF(H4118=1,2.5,1.5))))</f>
        <v>1.5</v>
      </c>
      <c r="AH4118" s="7">
        <f>IF(AC4118="XX",0,1/C4118^(1/5)*IF(E4118=0,100,1)/(E4118+1)^(1/4))</f>
        <v>0.73395289278439235</v>
      </c>
    </row>
    <row r="4119" spans="1:34">
      <c r="A4119">
        <v>3886</v>
      </c>
      <c r="B4119" s="1">
        <v>20276.220600000001</v>
      </c>
      <c r="C4119" s="6">
        <v>5.0000000000000001E-3</v>
      </c>
      <c r="D4119" t="s">
        <v>3</v>
      </c>
      <c r="E4119">
        <v>0</v>
      </c>
      <c r="F4119">
        <v>7.5</v>
      </c>
      <c r="G4119" t="s">
        <v>2</v>
      </c>
      <c r="H4119">
        <v>1</v>
      </c>
      <c r="I4119" t="s">
        <v>0</v>
      </c>
      <c r="J4119">
        <v>1</v>
      </c>
      <c r="K4119">
        <v>8.5</v>
      </c>
      <c r="L4119" t="s">
        <v>2</v>
      </c>
      <c r="M4119">
        <v>1</v>
      </c>
      <c r="N4119" t="s">
        <v>3942</v>
      </c>
      <c r="O4119">
        <v>1</v>
      </c>
      <c r="P4119" t="str">
        <f>D4119&amp;"-"&amp;F4119&amp;"-"&amp;G4119&amp;"-"&amp;E4119&amp;"-"&amp;H4119</f>
        <v>A2Delta-7.5-f-0-1</v>
      </c>
      <c r="Q4119" t="str">
        <f>I4119&amp;"-"&amp;K4119&amp;"-"&amp;L4119&amp;"-"&amp;J4119&amp;"-"&amp;M4119</f>
        <v>X2Pi-8.5-f-1-1</v>
      </c>
      <c r="R4119">
        <f>B4119+S4119</f>
        <v>23970.586644896001</v>
      </c>
      <c r="S4119">
        <f>_xlfn.IFNA(VLOOKUP(Q4119,'MARVEL-X'!A$2:I$1400,7,FALSE),VLOOKUP(Q4119,MARVEL!A$2:J$1522,10,FALSE))</f>
        <v>3694.3660448959999</v>
      </c>
      <c r="T4119">
        <f>IF(P4119=P4118,R4119+T4118,R4119)</f>
        <v>23970.586644896001</v>
      </c>
      <c r="U4119">
        <f>IF(P4119=P4118,1+U4118,1)</f>
        <v>1</v>
      </c>
      <c r="V4119" t="str">
        <f t="shared" si="64"/>
        <v/>
      </c>
      <c r="W4119" t="str">
        <f>IF(V4119="","",IF(ABS(V4119-R4119)&gt;W$1,ABS(V4119-R4119),""))</f>
        <v/>
      </c>
      <c r="X4119" t="str">
        <f>Y4119&amp;"-"&amp;Z4119&amp;"-"&amp;AC4119&amp;"-"&amp;AD4119&amp;"-"&amp;AG4119</f>
        <v>7.5-f-A-0-2.5</v>
      </c>
      <c r="Y4119">
        <f>F4119</f>
        <v>7.5</v>
      </c>
      <c r="Z4119" s="2" t="str">
        <f>G4119</f>
        <v>f</v>
      </c>
      <c r="AA4119">
        <f>_xlfn.IFNA(VLOOKUP(X4119,'duo-out'!A$2:Q$5000,5,FALSE),E4119+10*(H4119-1)+1+_xlfn.IFNA(VLOOKUP(D4119,states!A$2:C$10,3,FALSE),1))</f>
        <v>251</v>
      </c>
      <c r="AB4119" t="str">
        <f>IF(V4119="","",V4119)</f>
        <v/>
      </c>
      <c r="AC4119" s="2" t="str">
        <f>_xlfn.IFNA(VLOOKUP(D4119,states!A$2:C$10,2,FALSE),"XX")</f>
        <v>A</v>
      </c>
      <c r="AD4119">
        <f>E4119</f>
        <v>0</v>
      </c>
      <c r="AE4119">
        <f>_xlfn.IFNA(VLOOKUP(D4119,states!A$2:D$10,4,FALSE),0)</f>
        <v>2</v>
      </c>
      <c r="AF4119">
        <v>0.5</v>
      </c>
      <c r="AG4119">
        <f>IF(AE4119=0,AF4119,IF(AE4119=1,IF(F4119=0.5,0.5,IF(H4119=1,0.5,1.5)),IF(F4119=0.5,0.5,IF(H4119=1,2.5,1.5))))</f>
        <v>2.5</v>
      </c>
      <c r="AH4119" s="7">
        <f>IF(AC4119="XX",0,1/C4119^(1/5)*IF(E4119=0,100,1)/(E4119+1)^(1/4))</f>
        <v>288.53998118144267</v>
      </c>
    </row>
    <row r="4120" spans="1:34">
      <c r="A4120">
        <v>3851</v>
      </c>
      <c r="B4120" s="1">
        <v>20489.5995</v>
      </c>
      <c r="C4120" s="6">
        <v>5.0000000000000001E-3</v>
      </c>
      <c r="D4120" t="s">
        <v>3</v>
      </c>
      <c r="E4120">
        <v>0</v>
      </c>
      <c r="F4120">
        <v>7.5</v>
      </c>
      <c r="G4120" t="s">
        <v>2</v>
      </c>
      <c r="H4120">
        <v>1</v>
      </c>
      <c r="I4120" t="s">
        <v>0</v>
      </c>
      <c r="J4120">
        <v>1</v>
      </c>
      <c r="K4120">
        <v>7.5</v>
      </c>
      <c r="L4120" t="s">
        <v>1</v>
      </c>
      <c r="M4120">
        <v>1</v>
      </c>
      <c r="N4120" t="s">
        <v>3907</v>
      </c>
      <c r="O4120">
        <v>1</v>
      </c>
      <c r="P4120" t="str">
        <f>D4120&amp;"-"&amp;F4120&amp;"-"&amp;G4120&amp;"-"&amp;E4120&amp;"-"&amp;H4120</f>
        <v>A2Delta-7.5-f-0-1</v>
      </c>
      <c r="Q4120" t="str">
        <f>I4120&amp;"-"&amp;K4120&amp;"-"&amp;L4120&amp;"-"&amp;J4120&amp;"-"&amp;M4120</f>
        <v>X2Pi-7.5-e-1-1</v>
      </c>
      <c r="R4120">
        <f>B4120+S4120</f>
        <v>23970.578961664</v>
      </c>
      <c r="S4120">
        <f>_xlfn.IFNA(VLOOKUP(Q4120,'MARVEL-X'!A$2:I$1400,7,FALSE),VLOOKUP(Q4120,MARVEL!A$2:J$1522,10,FALSE))</f>
        <v>3480.9794616640002</v>
      </c>
      <c r="T4120">
        <f>IF(P4120=P4119,R4120+T4119,R4120)</f>
        <v>47941.165606559996</v>
      </c>
      <c r="U4120">
        <f>IF(P4120=P4119,1+U4119,1)</f>
        <v>2</v>
      </c>
      <c r="V4120" t="str">
        <f t="shared" si="64"/>
        <v/>
      </c>
      <c r="W4120" t="str">
        <f>IF(V4120="","",IF(ABS(V4120-R4120)&gt;W$1,ABS(V4120-R4120),""))</f>
        <v/>
      </c>
      <c r="X4120" t="str">
        <f>Y4120&amp;"-"&amp;Z4120&amp;"-"&amp;AC4120&amp;"-"&amp;AD4120&amp;"-"&amp;AG4120</f>
        <v>7.5-f-A-0-2.5</v>
      </c>
      <c r="Y4120">
        <f>F4120</f>
        <v>7.5</v>
      </c>
      <c r="Z4120" s="2" t="str">
        <f>G4120</f>
        <v>f</v>
      </c>
      <c r="AA4120">
        <f>_xlfn.IFNA(VLOOKUP(X4120,'duo-out'!A$2:Q$5000,5,FALSE),E4120+10*(H4120-1)+1+_xlfn.IFNA(VLOOKUP(D4120,states!A$2:C$10,3,FALSE),1))</f>
        <v>251</v>
      </c>
      <c r="AB4120" t="str">
        <f>IF(V4120="","",V4120)</f>
        <v/>
      </c>
      <c r="AC4120" s="2" t="str">
        <f>_xlfn.IFNA(VLOOKUP(D4120,states!A$2:C$10,2,FALSE),"XX")</f>
        <v>A</v>
      </c>
      <c r="AD4120">
        <f>E4120</f>
        <v>0</v>
      </c>
      <c r="AE4120">
        <f>_xlfn.IFNA(VLOOKUP(D4120,states!A$2:D$10,4,FALSE),0)</f>
        <v>2</v>
      </c>
      <c r="AF4120">
        <v>0.5</v>
      </c>
      <c r="AG4120">
        <f>IF(AE4120=0,AF4120,IF(AE4120=1,IF(F4120=0.5,0.5,IF(H4120=1,0.5,1.5)),IF(F4120=0.5,0.5,IF(H4120=1,2.5,1.5))))</f>
        <v>2.5</v>
      </c>
      <c r="AH4120" s="7">
        <f>IF(AC4120="XX",0,1/C4120^(1/5)*IF(E4120=0,100,1)/(E4120+1)^(1/4))</f>
        <v>288.53998118144267</v>
      </c>
    </row>
    <row r="4121" spans="1:34">
      <c r="A4121">
        <v>3841</v>
      </c>
      <c r="B4121" s="1">
        <v>20680.426500000001</v>
      </c>
      <c r="C4121" s="6">
        <v>6.1339999999999997E-3</v>
      </c>
      <c r="D4121" t="s">
        <v>3</v>
      </c>
      <c r="E4121">
        <v>0</v>
      </c>
      <c r="F4121">
        <v>7.5</v>
      </c>
      <c r="G4121" t="s">
        <v>2</v>
      </c>
      <c r="H4121">
        <v>1</v>
      </c>
      <c r="I4121" t="s">
        <v>0</v>
      </c>
      <c r="J4121">
        <v>1</v>
      </c>
      <c r="K4121">
        <v>6.5</v>
      </c>
      <c r="L4121" t="s">
        <v>2</v>
      </c>
      <c r="M4121">
        <v>1</v>
      </c>
      <c r="N4121" t="s">
        <v>3897</v>
      </c>
      <c r="O4121">
        <v>1</v>
      </c>
      <c r="P4121" t="str">
        <f>D4121&amp;"-"&amp;F4121&amp;"-"&amp;G4121&amp;"-"&amp;E4121&amp;"-"&amp;H4121</f>
        <v>A2Delta-7.5-f-0-1</v>
      </c>
      <c r="Q4121" t="str">
        <f>I4121&amp;"-"&amp;K4121&amp;"-"&amp;L4121&amp;"-"&amp;J4121&amp;"-"&amp;M4121</f>
        <v>X2Pi-6.5-f-1-1</v>
      </c>
      <c r="R4121">
        <f>B4121+S4121</f>
        <v>23970.586776722001</v>
      </c>
      <c r="S4121">
        <f>_xlfn.IFNA(VLOOKUP(Q4121,'MARVEL-X'!A$2:I$1400,7,FALSE),VLOOKUP(Q4121,MARVEL!A$2:J$1522,10,FALSE))</f>
        <v>3290.1602767220002</v>
      </c>
      <c r="T4121">
        <f>IF(P4121=P4120,R4121+T4120,R4121)</f>
        <v>71911.752383282001</v>
      </c>
      <c r="U4121">
        <f>IF(P4121=P4120,1+U4120,1)</f>
        <v>3</v>
      </c>
      <c r="V4121" t="str">
        <f t="shared" si="64"/>
        <v/>
      </c>
      <c r="W4121" t="str">
        <f>IF(V4121="","",IF(ABS(V4121-R4121)&gt;W$1,ABS(V4121-R4121),""))</f>
        <v/>
      </c>
      <c r="X4121" t="str">
        <f>Y4121&amp;"-"&amp;Z4121&amp;"-"&amp;AC4121&amp;"-"&amp;AD4121&amp;"-"&amp;AG4121</f>
        <v>7.5-f-A-0-2.5</v>
      </c>
      <c r="Y4121">
        <f>F4121</f>
        <v>7.5</v>
      </c>
      <c r="Z4121" s="2" t="str">
        <f>G4121</f>
        <v>f</v>
      </c>
      <c r="AA4121">
        <f>_xlfn.IFNA(VLOOKUP(X4121,'duo-out'!A$2:Q$5000,5,FALSE),E4121+10*(H4121-1)+1+_xlfn.IFNA(VLOOKUP(D4121,states!A$2:C$10,3,FALSE),1))</f>
        <v>251</v>
      </c>
      <c r="AB4121" t="str">
        <f>IF(V4121="","",V4121)</f>
        <v/>
      </c>
      <c r="AC4121" s="2" t="str">
        <f>_xlfn.IFNA(VLOOKUP(D4121,states!A$2:C$10,2,FALSE),"XX")</f>
        <v>A</v>
      </c>
      <c r="AD4121">
        <f>E4121</f>
        <v>0</v>
      </c>
      <c r="AE4121">
        <f>_xlfn.IFNA(VLOOKUP(D4121,states!A$2:D$10,4,FALSE),0)</f>
        <v>2</v>
      </c>
      <c r="AF4121">
        <v>0.5</v>
      </c>
      <c r="AG4121">
        <f>IF(AE4121=0,AF4121,IF(AE4121=1,IF(F4121=0.5,0.5,IF(H4121=1,0.5,1.5)),IF(F4121=0.5,0.5,IF(H4121=1,2.5,1.5))))</f>
        <v>2.5</v>
      </c>
      <c r="AH4121" s="7">
        <f>IF(AC4121="XX",0,1/C4121^(1/5)*IF(E4121=0,100,1)/(E4121+1)^(1/4))</f>
        <v>276.98180791849092</v>
      </c>
    </row>
    <row r="4122" spans="1:34">
      <c r="A4122">
        <v>3194</v>
      </c>
      <c r="B4122" s="1">
        <v>23192.873</v>
      </c>
      <c r="C4122" s="6">
        <v>5.0000000000000001E-3</v>
      </c>
      <c r="D4122" t="s">
        <v>3</v>
      </c>
      <c r="E4122">
        <v>0</v>
      </c>
      <c r="F4122">
        <v>7.5</v>
      </c>
      <c r="G4122" t="s">
        <v>2</v>
      </c>
      <c r="H4122">
        <v>1</v>
      </c>
      <c r="I4122" t="s">
        <v>0</v>
      </c>
      <c r="J4122">
        <v>0</v>
      </c>
      <c r="K4122">
        <v>7.5</v>
      </c>
      <c r="L4122" t="s">
        <v>1</v>
      </c>
      <c r="M4122">
        <v>1</v>
      </c>
      <c r="N4122" t="s">
        <v>3250</v>
      </c>
      <c r="O4122">
        <v>1</v>
      </c>
      <c r="P4122" t="str">
        <f>D4122&amp;"-"&amp;F4122&amp;"-"&amp;G4122&amp;"-"&amp;E4122&amp;"-"&amp;H4122</f>
        <v>A2Delta-7.5-f-0-1</v>
      </c>
      <c r="Q4122" t="str">
        <f>I4122&amp;"-"&amp;K4122&amp;"-"&amp;L4122&amp;"-"&amp;J4122&amp;"-"&amp;M4122</f>
        <v>X2Pi-7.5-e-0-1</v>
      </c>
      <c r="R4122">
        <f>B4122+S4122</f>
        <v>23970.581955362999</v>
      </c>
      <c r="S4122">
        <f>_xlfn.IFNA(VLOOKUP(Q4122,'MARVEL-X'!A$2:I$1400,7,FALSE),VLOOKUP(Q4122,MARVEL!A$2:J$1522,10,FALSE))</f>
        <v>777.70895536299997</v>
      </c>
      <c r="T4122">
        <f>IF(P4122=P4121,R4122+T4121,R4122)</f>
        <v>95882.334338645</v>
      </c>
      <c r="U4122">
        <f>IF(P4122=P4121,1+U4121,1)</f>
        <v>4</v>
      </c>
      <c r="V4122" t="str">
        <f t="shared" si="64"/>
        <v/>
      </c>
      <c r="W4122" t="str">
        <f>IF(V4122="","",IF(ABS(V4122-R4122)&gt;W$1,ABS(V4122-R4122),""))</f>
        <v/>
      </c>
      <c r="X4122" t="str">
        <f>Y4122&amp;"-"&amp;Z4122&amp;"-"&amp;AC4122&amp;"-"&amp;AD4122&amp;"-"&amp;AG4122</f>
        <v>7.5-f-A-0-2.5</v>
      </c>
      <c r="Y4122">
        <f>F4122</f>
        <v>7.5</v>
      </c>
      <c r="Z4122" s="2" t="str">
        <f>G4122</f>
        <v>f</v>
      </c>
      <c r="AA4122">
        <f>_xlfn.IFNA(VLOOKUP(X4122,'duo-out'!A$2:Q$5000,5,FALSE),E4122+10*(H4122-1)+1+_xlfn.IFNA(VLOOKUP(D4122,states!A$2:C$10,3,FALSE),1))</f>
        <v>251</v>
      </c>
      <c r="AB4122" t="str">
        <f>IF(V4122="","",V4122)</f>
        <v/>
      </c>
      <c r="AC4122" s="2" t="str">
        <f>_xlfn.IFNA(VLOOKUP(D4122,states!A$2:C$10,2,FALSE),"XX")</f>
        <v>A</v>
      </c>
      <c r="AD4122">
        <f>E4122</f>
        <v>0</v>
      </c>
      <c r="AE4122">
        <f>_xlfn.IFNA(VLOOKUP(D4122,states!A$2:D$10,4,FALSE),0)</f>
        <v>2</v>
      </c>
      <c r="AF4122">
        <v>0.5</v>
      </c>
      <c r="AG4122">
        <f>IF(AE4122=0,AF4122,IF(AE4122=1,IF(F4122=0.5,0.5,IF(H4122=1,0.5,1.5)),IF(F4122=0.5,0.5,IF(H4122=1,2.5,1.5))))</f>
        <v>2.5</v>
      </c>
      <c r="AH4122" s="7">
        <f>IF(AC4122="XX",0,1/C4122^(1/5)*IF(E4122=0,100,1)/(E4122+1)^(1/4))</f>
        <v>288.53998118144267</v>
      </c>
    </row>
    <row r="4123" spans="1:34">
      <c r="A4123">
        <v>3171</v>
      </c>
      <c r="B4123" s="1">
        <v>23391.148799999999</v>
      </c>
      <c r="C4123" s="6">
        <v>5.0000000000000001E-3</v>
      </c>
      <c r="D4123" t="s">
        <v>3</v>
      </c>
      <c r="E4123">
        <v>0</v>
      </c>
      <c r="F4123">
        <v>7.5</v>
      </c>
      <c r="G4123" t="s">
        <v>2</v>
      </c>
      <c r="H4123">
        <v>1</v>
      </c>
      <c r="I4123" t="s">
        <v>0</v>
      </c>
      <c r="J4123">
        <v>0</v>
      </c>
      <c r="K4123">
        <v>6.5</v>
      </c>
      <c r="L4123" t="s">
        <v>2</v>
      </c>
      <c r="M4123">
        <v>1</v>
      </c>
      <c r="N4123" t="s">
        <v>3227</v>
      </c>
      <c r="O4123">
        <v>1</v>
      </c>
      <c r="P4123" t="str">
        <f>D4123&amp;"-"&amp;F4123&amp;"-"&amp;G4123&amp;"-"&amp;E4123&amp;"-"&amp;H4123</f>
        <v>A2Delta-7.5-f-0-1</v>
      </c>
      <c r="Q4123" t="str">
        <f>I4123&amp;"-"&amp;K4123&amp;"-"&amp;L4123&amp;"-"&amp;J4123&amp;"-"&amp;M4123</f>
        <v>X2Pi-6.5-f-0-1</v>
      </c>
      <c r="R4123">
        <f>B4123+S4123</f>
        <v>23970.582775577997</v>
      </c>
      <c r="S4123">
        <f>_xlfn.IFNA(VLOOKUP(Q4123,'MARVEL-X'!A$2:I$1400,7,FALSE),VLOOKUP(Q4123,MARVEL!A$2:J$1522,10,FALSE))</f>
        <v>579.43397557799995</v>
      </c>
      <c r="T4123">
        <f>IF(P4123=P4122,R4123+T4122,R4123)</f>
        <v>119852.917114223</v>
      </c>
      <c r="U4123">
        <f>IF(P4123=P4122,1+U4122,1)</f>
        <v>5</v>
      </c>
      <c r="V4123" t="str">
        <f t="shared" si="64"/>
        <v/>
      </c>
      <c r="W4123" t="str">
        <f>IF(V4123="","",IF(ABS(V4123-R4123)&gt;W$1,ABS(V4123-R4123),""))</f>
        <v/>
      </c>
      <c r="X4123" t="str">
        <f>Y4123&amp;"-"&amp;Z4123&amp;"-"&amp;AC4123&amp;"-"&amp;AD4123&amp;"-"&amp;AG4123</f>
        <v>7.5-f-A-0-2.5</v>
      </c>
      <c r="Y4123">
        <f>F4123</f>
        <v>7.5</v>
      </c>
      <c r="Z4123" s="2" t="str">
        <f>G4123</f>
        <v>f</v>
      </c>
      <c r="AA4123">
        <f>_xlfn.IFNA(VLOOKUP(X4123,'duo-out'!A$2:Q$5000,5,FALSE),E4123+10*(H4123-1)+1+_xlfn.IFNA(VLOOKUP(D4123,states!A$2:C$10,3,FALSE),1))</f>
        <v>251</v>
      </c>
      <c r="AB4123" t="str">
        <f>IF(V4123="","",V4123)</f>
        <v/>
      </c>
      <c r="AC4123" s="2" t="str">
        <f>_xlfn.IFNA(VLOOKUP(D4123,states!A$2:C$10,2,FALSE),"XX")</f>
        <v>A</v>
      </c>
      <c r="AD4123">
        <f>E4123</f>
        <v>0</v>
      </c>
      <c r="AE4123">
        <f>_xlfn.IFNA(VLOOKUP(D4123,states!A$2:D$10,4,FALSE),0)</f>
        <v>2</v>
      </c>
      <c r="AF4123">
        <v>0.5</v>
      </c>
      <c r="AG4123">
        <f>IF(AE4123=0,AF4123,IF(AE4123=1,IF(F4123=0.5,0.5,IF(H4123=1,0.5,1.5)),IF(F4123=0.5,0.5,IF(H4123=1,2.5,1.5))))</f>
        <v>2.5</v>
      </c>
      <c r="AH4123" s="7">
        <f>IF(AC4123="XX",0,1/C4123^(1/5)*IF(E4123=0,100,1)/(E4123+1)^(1/4))</f>
        <v>288.53998118144267</v>
      </c>
    </row>
    <row r="4124" spans="1:34">
      <c r="A4124">
        <v>3264</v>
      </c>
      <c r="B4124" s="1">
        <v>22971.134699999999</v>
      </c>
      <c r="C4124" s="6">
        <v>5.0000000000000001E-3</v>
      </c>
      <c r="D4124" t="s">
        <v>3</v>
      </c>
      <c r="E4124">
        <v>0</v>
      </c>
      <c r="F4124">
        <v>7.5</v>
      </c>
      <c r="G4124" t="s">
        <v>2</v>
      </c>
      <c r="H4124">
        <v>1</v>
      </c>
      <c r="I4124" t="s">
        <v>0</v>
      </c>
      <c r="J4124">
        <v>0</v>
      </c>
      <c r="K4124">
        <v>8.5</v>
      </c>
      <c r="L4124" t="s">
        <v>2</v>
      </c>
      <c r="M4124">
        <v>1</v>
      </c>
      <c r="N4124" t="s">
        <v>3320</v>
      </c>
      <c r="O4124">
        <v>1</v>
      </c>
      <c r="P4124" t="str">
        <f>D4124&amp;"-"&amp;F4124&amp;"-"&amp;G4124&amp;"-"&amp;E4124&amp;"-"&amp;H4124</f>
        <v>A2Delta-7.5-f-0-1</v>
      </c>
      <c r="Q4124" t="str">
        <f>I4124&amp;"-"&amp;K4124&amp;"-"&amp;L4124&amp;"-"&amp;J4124&amp;"-"&amp;M4124</f>
        <v>X2Pi-8.5-f-0-1</v>
      </c>
      <c r="R4124">
        <f>B4124+S4124</f>
        <v>23970.584396425998</v>
      </c>
      <c r="S4124">
        <f>_xlfn.IFNA(VLOOKUP(Q4124,'MARVEL-X'!A$2:I$1400,7,FALSE),VLOOKUP(Q4124,MARVEL!A$2:J$1522,10,FALSE))</f>
        <v>999.44969642599995</v>
      </c>
      <c r="T4124">
        <f>IF(P4124=P4123,R4124+T4123,R4124)</f>
        <v>143823.50151064899</v>
      </c>
      <c r="U4124">
        <f>IF(P4124=P4123,1+U4123,1)</f>
        <v>6</v>
      </c>
      <c r="V4124" t="str">
        <f t="shared" si="64"/>
        <v/>
      </c>
      <c r="W4124" t="str">
        <f>IF(V4124="","",IF(ABS(V4124-R4124)&gt;W$1,ABS(V4124-R4124),""))</f>
        <v/>
      </c>
      <c r="X4124" t="str">
        <f>Y4124&amp;"-"&amp;Z4124&amp;"-"&amp;AC4124&amp;"-"&amp;AD4124&amp;"-"&amp;AG4124</f>
        <v>7.5-f-A-0-2.5</v>
      </c>
      <c r="Y4124">
        <f>F4124</f>
        <v>7.5</v>
      </c>
      <c r="Z4124" s="2" t="str">
        <f>G4124</f>
        <v>f</v>
      </c>
      <c r="AA4124">
        <f>_xlfn.IFNA(VLOOKUP(X4124,'duo-out'!A$2:Q$5000,5,FALSE),E4124+10*(H4124-1)+1+_xlfn.IFNA(VLOOKUP(D4124,states!A$2:C$10,3,FALSE),1))</f>
        <v>251</v>
      </c>
      <c r="AB4124" t="str">
        <f>IF(V4124="","",V4124)</f>
        <v/>
      </c>
      <c r="AC4124" s="2" t="str">
        <f>_xlfn.IFNA(VLOOKUP(D4124,states!A$2:C$10,2,FALSE),"XX")</f>
        <v>A</v>
      </c>
      <c r="AD4124">
        <f>E4124</f>
        <v>0</v>
      </c>
      <c r="AE4124">
        <f>_xlfn.IFNA(VLOOKUP(D4124,states!A$2:D$10,4,FALSE),0)</f>
        <v>2</v>
      </c>
      <c r="AF4124">
        <v>0.5</v>
      </c>
      <c r="AG4124">
        <f>IF(AE4124=0,AF4124,IF(AE4124=1,IF(F4124=0.5,0.5,IF(H4124=1,0.5,1.5)),IF(F4124=0.5,0.5,IF(H4124=1,2.5,1.5))))</f>
        <v>2.5</v>
      </c>
      <c r="AH4124" s="7">
        <f>IF(AC4124="XX",0,1/C4124^(1/5)*IF(E4124=0,100,1)/(E4124+1)^(1/4))</f>
        <v>288.53998118144267</v>
      </c>
    </row>
    <row r="4125" spans="1:34">
      <c r="A4125">
        <v>2622</v>
      </c>
      <c r="B4125" s="1">
        <v>23192.8766</v>
      </c>
      <c r="C4125" s="6">
        <v>5.0000000000000001E-3</v>
      </c>
      <c r="D4125" t="s">
        <v>3</v>
      </c>
      <c r="E4125">
        <v>0</v>
      </c>
      <c r="F4125">
        <v>7.5</v>
      </c>
      <c r="G4125" t="s">
        <v>2</v>
      </c>
      <c r="H4125">
        <v>1</v>
      </c>
      <c r="I4125" t="s">
        <v>0</v>
      </c>
      <c r="J4125">
        <v>0</v>
      </c>
      <c r="K4125">
        <v>7.5</v>
      </c>
      <c r="L4125" t="s">
        <v>1</v>
      </c>
      <c r="M4125">
        <v>1</v>
      </c>
      <c r="N4125" t="s">
        <v>2678</v>
      </c>
      <c r="O4125">
        <v>1</v>
      </c>
      <c r="P4125" t="str">
        <f>D4125&amp;"-"&amp;F4125&amp;"-"&amp;G4125&amp;"-"&amp;E4125&amp;"-"&amp;H4125</f>
        <v>A2Delta-7.5-f-0-1</v>
      </c>
      <c r="Q4125" t="str">
        <f>I4125&amp;"-"&amp;K4125&amp;"-"&amp;L4125&amp;"-"&amp;J4125&amp;"-"&amp;M4125</f>
        <v>X2Pi-7.5-e-0-1</v>
      </c>
      <c r="R4125">
        <f>B4125+S4125</f>
        <v>23970.585555362999</v>
      </c>
      <c r="S4125">
        <f>_xlfn.IFNA(VLOOKUP(Q4125,'MARVEL-X'!A$2:I$1400,7,FALSE),VLOOKUP(Q4125,MARVEL!A$2:J$1522,10,FALSE))</f>
        <v>777.70895536299997</v>
      </c>
      <c r="T4125">
        <f>IF(P4125=P4124,R4125+T4124,R4125)</f>
        <v>167794.087066012</v>
      </c>
      <c r="U4125">
        <f>IF(P4125=P4124,1+U4124,1)</f>
        <v>7</v>
      </c>
      <c r="V4125" t="str">
        <f t="shared" si="64"/>
        <v/>
      </c>
      <c r="W4125" t="str">
        <f>IF(V4125="","",IF(ABS(V4125-R4125)&gt;W$1,ABS(V4125-R4125),""))</f>
        <v/>
      </c>
      <c r="X4125" t="str">
        <f>Y4125&amp;"-"&amp;Z4125&amp;"-"&amp;AC4125&amp;"-"&amp;AD4125&amp;"-"&amp;AG4125</f>
        <v>7.5-f-A-0-2.5</v>
      </c>
      <c r="Y4125">
        <f>F4125</f>
        <v>7.5</v>
      </c>
      <c r="Z4125" s="2" t="str">
        <f>G4125</f>
        <v>f</v>
      </c>
      <c r="AA4125">
        <f>_xlfn.IFNA(VLOOKUP(X4125,'duo-out'!A$2:Q$5000,5,FALSE),E4125+10*(H4125-1)+1+_xlfn.IFNA(VLOOKUP(D4125,states!A$2:C$10,3,FALSE),1))</f>
        <v>251</v>
      </c>
      <c r="AB4125" t="str">
        <f>IF(V4125="","",V4125)</f>
        <v/>
      </c>
      <c r="AC4125" s="2" t="str">
        <f>_xlfn.IFNA(VLOOKUP(D4125,states!A$2:C$10,2,FALSE),"XX")</f>
        <v>A</v>
      </c>
      <c r="AD4125">
        <f>E4125</f>
        <v>0</v>
      </c>
      <c r="AE4125">
        <f>_xlfn.IFNA(VLOOKUP(D4125,states!A$2:D$10,4,FALSE),0)</f>
        <v>2</v>
      </c>
      <c r="AF4125">
        <v>0.5</v>
      </c>
      <c r="AG4125">
        <f>IF(AE4125=0,AF4125,IF(AE4125=1,IF(F4125=0.5,0.5,IF(H4125=1,0.5,1.5)),IF(F4125=0.5,0.5,IF(H4125=1,2.5,1.5))))</f>
        <v>2.5</v>
      </c>
      <c r="AH4125" s="7">
        <f>IF(AC4125="XX",0,1/C4125^(1/5)*IF(E4125=0,100,1)/(E4125+1)^(1/4))</f>
        <v>288.53998118144267</v>
      </c>
    </row>
    <row r="4126" spans="1:34">
      <c r="A4126">
        <v>2720</v>
      </c>
      <c r="B4126" s="1">
        <v>22971.1351</v>
      </c>
      <c r="C4126" s="6">
        <v>5.0000000000000001E-3</v>
      </c>
      <c r="D4126" t="s">
        <v>3</v>
      </c>
      <c r="E4126">
        <v>0</v>
      </c>
      <c r="F4126">
        <v>7.5</v>
      </c>
      <c r="G4126" t="s">
        <v>2</v>
      </c>
      <c r="H4126">
        <v>1</v>
      </c>
      <c r="I4126" t="s">
        <v>0</v>
      </c>
      <c r="J4126">
        <v>0</v>
      </c>
      <c r="K4126">
        <v>8.5</v>
      </c>
      <c r="L4126" t="s">
        <v>2</v>
      </c>
      <c r="M4126">
        <v>1</v>
      </c>
      <c r="N4126" t="s">
        <v>2776</v>
      </c>
      <c r="O4126">
        <v>1</v>
      </c>
      <c r="P4126" t="str">
        <f>D4126&amp;"-"&amp;F4126&amp;"-"&amp;G4126&amp;"-"&amp;E4126&amp;"-"&amp;H4126</f>
        <v>A2Delta-7.5-f-0-1</v>
      </c>
      <c r="Q4126" t="str">
        <f>I4126&amp;"-"&amp;K4126&amp;"-"&amp;L4126&amp;"-"&amp;J4126&amp;"-"&amp;M4126</f>
        <v>X2Pi-8.5-f-0-1</v>
      </c>
      <c r="R4126">
        <f>B4126+S4126</f>
        <v>23970.584796425999</v>
      </c>
      <c r="S4126">
        <f>_xlfn.IFNA(VLOOKUP(Q4126,'MARVEL-X'!A$2:I$1400,7,FALSE),VLOOKUP(Q4126,MARVEL!A$2:J$1522,10,FALSE))</f>
        <v>999.44969642599995</v>
      </c>
      <c r="T4126">
        <f>IF(P4126=P4125,R4126+T4125,R4126)</f>
        <v>191764.671862438</v>
      </c>
      <c r="U4126">
        <f>IF(P4126=P4125,1+U4125,1)</f>
        <v>8</v>
      </c>
      <c r="V4126" t="str">
        <f t="shared" si="64"/>
        <v/>
      </c>
      <c r="W4126" t="str">
        <f>IF(V4126="","",IF(ABS(V4126-R4126)&gt;W$1,ABS(V4126-R4126),""))</f>
        <v/>
      </c>
      <c r="X4126" t="str">
        <f>Y4126&amp;"-"&amp;Z4126&amp;"-"&amp;AC4126&amp;"-"&amp;AD4126&amp;"-"&amp;AG4126</f>
        <v>7.5-f-A-0-2.5</v>
      </c>
      <c r="Y4126">
        <f>F4126</f>
        <v>7.5</v>
      </c>
      <c r="Z4126" s="2" t="str">
        <f>G4126</f>
        <v>f</v>
      </c>
      <c r="AA4126">
        <f>_xlfn.IFNA(VLOOKUP(X4126,'duo-out'!A$2:Q$5000,5,FALSE),E4126+10*(H4126-1)+1+_xlfn.IFNA(VLOOKUP(D4126,states!A$2:C$10,3,FALSE),1))</f>
        <v>251</v>
      </c>
      <c r="AB4126" t="str">
        <f>IF(V4126="","",V4126)</f>
        <v/>
      </c>
      <c r="AC4126" s="2" t="str">
        <f>_xlfn.IFNA(VLOOKUP(D4126,states!A$2:C$10,2,FALSE),"XX")</f>
        <v>A</v>
      </c>
      <c r="AD4126">
        <f>E4126</f>
        <v>0</v>
      </c>
      <c r="AE4126">
        <f>_xlfn.IFNA(VLOOKUP(D4126,states!A$2:D$10,4,FALSE),0)</f>
        <v>2</v>
      </c>
      <c r="AF4126">
        <v>0.5</v>
      </c>
      <c r="AG4126">
        <f>IF(AE4126=0,AF4126,IF(AE4126=1,IF(F4126=0.5,0.5,IF(H4126=1,0.5,1.5)),IF(F4126=0.5,0.5,IF(H4126=1,2.5,1.5))))</f>
        <v>2.5</v>
      </c>
      <c r="AH4126" s="7">
        <f>IF(AC4126="XX",0,1/C4126^(1/5)*IF(E4126=0,100,1)/(E4126+1)^(1/4))</f>
        <v>288.53998118144267</v>
      </c>
    </row>
    <row r="4127" spans="1:34">
      <c r="A4127">
        <v>2683</v>
      </c>
      <c r="B4127" s="1">
        <v>23391.1482</v>
      </c>
      <c r="C4127" s="6">
        <v>5.0000000000000001E-3</v>
      </c>
      <c r="D4127" t="s">
        <v>3</v>
      </c>
      <c r="E4127">
        <v>0</v>
      </c>
      <c r="F4127">
        <v>7.5</v>
      </c>
      <c r="G4127" t="s">
        <v>2</v>
      </c>
      <c r="H4127">
        <v>1</v>
      </c>
      <c r="I4127" t="s">
        <v>0</v>
      </c>
      <c r="J4127">
        <v>0</v>
      </c>
      <c r="K4127">
        <v>6.5</v>
      </c>
      <c r="L4127" t="s">
        <v>2</v>
      </c>
      <c r="M4127">
        <v>1</v>
      </c>
      <c r="N4127" t="s">
        <v>2739</v>
      </c>
      <c r="O4127">
        <v>1</v>
      </c>
      <c r="P4127" t="str">
        <f>D4127&amp;"-"&amp;F4127&amp;"-"&amp;G4127&amp;"-"&amp;E4127&amp;"-"&amp;H4127</f>
        <v>A2Delta-7.5-f-0-1</v>
      </c>
      <c r="Q4127" t="str">
        <f>I4127&amp;"-"&amp;K4127&amp;"-"&amp;L4127&amp;"-"&amp;J4127&amp;"-"&amp;M4127</f>
        <v>X2Pi-6.5-f-0-1</v>
      </c>
      <c r="R4127">
        <f>B4127+S4127</f>
        <v>23970.582175577998</v>
      </c>
      <c r="S4127">
        <f>_xlfn.IFNA(VLOOKUP(Q4127,'MARVEL-X'!A$2:I$1400,7,FALSE),VLOOKUP(Q4127,MARVEL!A$2:J$1522,10,FALSE))</f>
        <v>579.43397557799995</v>
      </c>
      <c r="T4127">
        <f>IF(P4127=P4126,R4127+T4126,R4127)</f>
        <v>215735.25403801599</v>
      </c>
      <c r="U4127">
        <f>IF(P4127=P4126,1+U4126,1)</f>
        <v>9</v>
      </c>
      <c r="V4127" t="str">
        <f t="shared" si="64"/>
        <v/>
      </c>
      <c r="W4127" t="str">
        <f>IF(V4127="","",IF(ABS(V4127-R4127)&gt;W$1,ABS(V4127-R4127),""))</f>
        <v/>
      </c>
      <c r="X4127" t="str">
        <f>Y4127&amp;"-"&amp;Z4127&amp;"-"&amp;AC4127&amp;"-"&amp;AD4127&amp;"-"&amp;AG4127</f>
        <v>7.5-f-A-0-2.5</v>
      </c>
      <c r="Y4127">
        <f>F4127</f>
        <v>7.5</v>
      </c>
      <c r="Z4127" s="2" t="str">
        <f>G4127</f>
        <v>f</v>
      </c>
      <c r="AA4127">
        <f>_xlfn.IFNA(VLOOKUP(X4127,'duo-out'!A$2:Q$5000,5,FALSE),E4127+10*(H4127-1)+1+_xlfn.IFNA(VLOOKUP(D4127,states!A$2:C$10,3,FALSE),1))</f>
        <v>251</v>
      </c>
      <c r="AB4127" t="str">
        <f>IF(V4127="","",V4127)</f>
        <v/>
      </c>
      <c r="AC4127" s="2" t="str">
        <f>_xlfn.IFNA(VLOOKUP(D4127,states!A$2:C$10,2,FALSE),"XX")</f>
        <v>A</v>
      </c>
      <c r="AD4127">
        <f>E4127</f>
        <v>0</v>
      </c>
      <c r="AE4127">
        <f>_xlfn.IFNA(VLOOKUP(D4127,states!A$2:D$10,4,FALSE),0)</f>
        <v>2</v>
      </c>
      <c r="AF4127">
        <v>0.5</v>
      </c>
      <c r="AG4127">
        <f>IF(AE4127=0,AF4127,IF(AE4127=1,IF(F4127=0.5,0.5,IF(H4127=1,0.5,1.5)),IF(F4127=0.5,0.5,IF(H4127=1,2.5,1.5))))</f>
        <v>2.5</v>
      </c>
      <c r="AH4127" s="7">
        <f>IF(AC4127="XX",0,1/C4127^(1/5)*IF(E4127=0,100,1)/(E4127+1)^(1/4))</f>
        <v>288.53998118144267</v>
      </c>
    </row>
    <row r="4128" spans="1:34">
      <c r="A4128">
        <v>5306</v>
      </c>
      <c r="B4128" s="1">
        <v>23192.870999999999</v>
      </c>
      <c r="C4128" s="6">
        <v>0.05</v>
      </c>
      <c r="D4128" t="s">
        <v>3</v>
      </c>
      <c r="E4128">
        <v>0</v>
      </c>
      <c r="F4128">
        <v>7.5</v>
      </c>
      <c r="G4128" t="s">
        <v>2</v>
      </c>
      <c r="H4128">
        <v>1</v>
      </c>
      <c r="I4128" t="s">
        <v>0</v>
      </c>
      <c r="J4128">
        <v>0</v>
      </c>
      <c r="K4128">
        <v>7.5</v>
      </c>
      <c r="L4128" t="s">
        <v>1</v>
      </c>
      <c r="M4128">
        <v>1</v>
      </c>
      <c r="N4128" t="s">
        <v>5362</v>
      </c>
      <c r="O4128">
        <v>1</v>
      </c>
      <c r="P4128" t="str">
        <f>D4128&amp;"-"&amp;F4128&amp;"-"&amp;G4128&amp;"-"&amp;E4128&amp;"-"&amp;H4128</f>
        <v>A2Delta-7.5-f-0-1</v>
      </c>
      <c r="Q4128" t="str">
        <f>I4128&amp;"-"&amp;K4128&amp;"-"&amp;L4128&amp;"-"&amp;J4128&amp;"-"&amp;M4128</f>
        <v>X2Pi-7.5-e-0-1</v>
      </c>
      <c r="R4128">
        <f>B4128+S4128</f>
        <v>23970.579955362999</v>
      </c>
      <c r="S4128">
        <f>_xlfn.IFNA(VLOOKUP(Q4128,'MARVEL-X'!A$2:I$1400,7,FALSE),VLOOKUP(Q4128,MARVEL!A$2:J$1522,10,FALSE))</f>
        <v>777.70895536299997</v>
      </c>
      <c r="T4128">
        <f>IF(P4128=P4127,R4128+T4127,R4128)</f>
        <v>239705.833993379</v>
      </c>
      <c r="U4128">
        <f>IF(P4128=P4127,1+U4127,1)</f>
        <v>10</v>
      </c>
      <c r="V4128" t="str">
        <f t="shared" si="64"/>
        <v/>
      </c>
      <c r="W4128" t="str">
        <f>IF(V4128="","",IF(ABS(V4128-R4128)&gt;W$1,ABS(V4128-R4128),""))</f>
        <v/>
      </c>
      <c r="X4128" t="str">
        <f>Y4128&amp;"-"&amp;Z4128&amp;"-"&amp;AC4128&amp;"-"&amp;AD4128&amp;"-"&amp;AG4128</f>
        <v>7.5-f-A-0-2.5</v>
      </c>
      <c r="Y4128">
        <f>F4128</f>
        <v>7.5</v>
      </c>
      <c r="Z4128" s="2" t="str">
        <f>G4128</f>
        <v>f</v>
      </c>
      <c r="AA4128">
        <f>_xlfn.IFNA(VLOOKUP(X4128,'duo-out'!A$2:Q$5000,5,FALSE),E4128+10*(H4128-1)+1+_xlfn.IFNA(VLOOKUP(D4128,states!A$2:C$10,3,FALSE),1))</f>
        <v>251</v>
      </c>
      <c r="AB4128" t="str">
        <f>IF(V4128="","",V4128)</f>
        <v/>
      </c>
      <c r="AC4128" s="2" t="str">
        <f>_xlfn.IFNA(VLOOKUP(D4128,states!A$2:C$10,2,FALSE),"XX")</f>
        <v>A</v>
      </c>
      <c r="AD4128">
        <f>E4128</f>
        <v>0</v>
      </c>
      <c r="AE4128">
        <f>_xlfn.IFNA(VLOOKUP(D4128,states!A$2:D$10,4,FALSE),0)</f>
        <v>2</v>
      </c>
      <c r="AF4128">
        <v>0.5</v>
      </c>
      <c r="AG4128">
        <f>IF(AE4128=0,AF4128,IF(AE4128=1,IF(F4128=0.5,0.5,IF(H4128=1,0.5,1.5)),IF(F4128=0.5,0.5,IF(H4128=1,2.5,1.5))))</f>
        <v>2.5</v>
      </c>
      <c r="AH4128" s="7">
        <f>IF(AC4128="XX",0,1/C4128^(1/5)*IF(E4128=0,100,1)/(E4128+1)^(1/4))</f>
        <v>182.05642030260799</v>
      </c>
    </row>
    <row r="4129" spans="1:34">
      <c r="A4129">
        <v>5286</v>
      </c>
      <c r="B4129" s="1">
        <v>23391.133999999998</v>
      </c>
      <c r="C4129" s="6">
        <v>0.05</v>
      </c>
      <c r="D4129" t="s">
        <v>3</v>
      </c>
      <c r="E4129">
        <v>0</v>
      </c>
      <c r="F4129">
        <v>7.5</v>
      </c>
      <c r="G4129" t="s">
        <v>2</v>
      </c>
      <c r="H4129">
        <v>1</v>
      </c>
      <c r="I4129" t="s">
        <v>0</v>
      </c>
      <c r="J4129">
        <v>0</v>
      </c>
      <c r="K4129">
        <v>6.5</v>
      </c>
      <c r="L4129" t="s">
        <v>2</v>
      </c>
      <c r="M4129">
        <v>1</v>
      </c>
      <c r="N4129" t="s">
        <v>5342</v>
      </c>
      <c r="O4129">
        <v>1</v>
      </c>
      <c r="P4129" t="str">
        <f>D4129&amp;"-"&amp;F4129&amp;"-"&amp;G4129&amp;"-"&amp;E4129&amp;"-"&amp;H4129</f>
        <v>A2Delta-7.5-f-0-1</v>
      </c>
      <c r="Q4129" t="str">
        <f>I4129&amp;"-"&amp;K4129&amp;"-"&amp;L4129&amp;"-"&amp;J4129&amp;"-"&amp;M4129</f>
        <v>X2Pi-6.5-f-0-1</v>
      </c>
      <c r="R4129">
        <f>B4129+S4129</f>
        <v>23970.567975577997</v>
      </c>
      <c r="S4129">
        <f>_xlfn.IFNA(VLOOKUP(Q4129,'MARVEL-X'!A$2:I$1400,7,FALSE),VLOOKUP(Q4129,MARVEL!A$2:J$1522,10,FALSE))</f>
        <v>579.43397557799995</v>
      </c>
      <c r="T4129">
        <f>IF(P4129=P4128,R4129+T4128,R4129)</f>
        <v>263676.40196895698</v>
      </c>
      <c r="U4129">
        <f>IF(P4129=P4128,1+U4128,1)</f>
        <v>11</v>
      </c>
      <c r="V4129" t="str">
        <f t="shared" si="64"/>
        <v/>
      </c>
      <c r="W4129" t="str">
        <f>IF(V4129="","",IF(ABS(V4129-R4129)&gt;W$1,ABS(V4129-R4129),""))</f>
        <v/>
      </c>
      <c r="X4129" t="str">
        <f>Y4129&amp;"-"&amp;Z4129&amp;"-"&amp;AC4129&amp;"-"&amp;AD4129&amp;"-"&amp;AG4129</f>
        <v>7.5-f-A-0-2.5</v>
      </c>
      <c r="Y4129">
        <f>F4129</f>
        <v>7.5</v>
      </c>
      <c r="Z4129" s="2" t="str">
        <f>G4129</f>
        <v>f</v>
      </c>
      <c r="AA4129">
        <f>_xlfn.IFNA(VLOOKUP(X4129,'duo-out'!A$2:Q$5000,5,FALSE),E4129+10*(H4129-1)+1+_xlfn.IFNA(VLOOKUP(D4129,states!A$2:C$10,3,FALSE),1))</f>
        <v>251</v>
      </c>
      <c r="AB4129" t="str">
        <f>IF(V4129="","",V4129)</f>
        <v/>
      </c>
      <c r="AC4129" s="2" t="str">
        <f>_xlfn.IFNA(VLOOKUP(D4129,states!A$2:C$10,2,FALSE),"XX")</f>
        <v>A</v>
      </c>
      <c r="AD4129">
        <f>E4129</f>
        <v>0</v>
      </c>
      <c r="AE4129">
        <f>_xlfn.IFNA(VLOOKUP(D4129,states!A$2:D$10,4,FALSE),0)</f>
        <v>2</v>
      </c>
      <c r="AF4129">
        <v>0.5</v>
      </c>
      <c r="AG4129">
        <f>IF(AE4129=0,AF4129,IF(AE4129=1,IF(F4129=0.5,0.5,IF(H4129=1,0.5,1.5)),IF(F4129=0.5,0.5,IF(H4129=1,2.5,1.5))))</f>
        <v>2.5</v>
      </c>
      <c r="AH4129" s="7">
        <f>IF(AC4129="XX",0,1/C4129^(1/5)*IF(E4129=0,100,1)/(E4129+1)^(1/4))</f>
        <v>182.05642030260799</v>
      </c>
    </row>
    <row r="4130" spans="1:34">
      <c r="A4130">
        <v>135</v>
      </c>
      <c r="B4130" s="1">
        <v>23194.552</v>
      </c>
      <c r="C4130" s="6">
        <v>0.12230000000000001</v>
      </c>
      <c r="D4130" t="s">
        <v>3</v>
      </c>
      <c r="E4130">
        <v>0</v>
      </c>
      <c r="F4130">
        <v>7.5</v>
      </c>
      <c r="G4130" t="s">
        <v>2</v>
      </c>
      <c r="H4130">
        <v>1</v>
      </c>
      <c r="I4130" t="s">
        <v>0</v>
      </c>
      <c r="J4130">
        <v>0</v>
      </c>
      <c r="K4130">
        <v>6.5</v>
      </c>
      <c r="L4130" t="s">
        <v>2</v>
      </c>
      <c r="M4130">
        <v>2</v>
      </c>
      <c r="N4130" t="s">
        <v>190</v>
      </c>
      <c r="O4130">
        <v>-1</v>
      </c>
      <c r="P4130" t="str">
        <f>D4130&amp;"-"&amp;F4130&amp;"-"&amp;G4130&amp;"-"&amp;E4130&amp;"-"&amp;H4130</f>
        <v>A2Delta-7.5-f-0-1</v>
      </c>
      <c r="Q4130" t="str">
        <f>I4130&amp;"-"&amp;K4130&amp;"-"&amp;L4130&amp;"-"&amp;J4130&amp;"-"&amp;M4130</f>
        <v>X2Pi-6.5-f-0-2</v>
      </c>
      <c r="R4130">
        <f>B4130+S4130</f>
        <v>23970.686898135998</v>
      </c>
      <c r="S4130">
        <f>_xlfn.IFNA(VLOOKUP(Q4130,'MARVEL-X'!A$2:I$1400,7,FALSE),VLOOKUP(Q4130,MARVEL!A$2:J$1522,10,FALSE))</f>
        <v>776.13489813599995</v>
      </c>
      <c r="T4130">
        <f>IF(P4130=P4129,R4130+T4129,R4130)</f>
        <v>287647.08886709297</v>
      </c>
      <c r="U4130">
        <f>IF(P4130=P4129,1+U4129,1)</f>
        <v>12</v>
      </c>
      <c r="V4130" t="str">
        <f t="shared" si="64"/>
        <v/>
      </c>
      <c r="W4130" t="str">
        <f>IF(V4130="","",IF(ABS(V4130-R4130)&gt;W$1,ABS(V4130-R4130),""))</f>
        <v/>
      </c>
      <c r="X4130" t="str">
        <f>Y4130&amp;"-"&amp;Z4130&amp;"-"&amp;AC4130&amp;"-"&amp;AD4130&amp;"-"&amp;AG4130</f>
        <v>7.5-f-A-0-2.5</v>
      </c>
      <c r="Y4130">
        <f>F4130</f>
        <v>7.5</v>
      </c>
      <c r="Z4130" s="2" t="str">
        <f>G4130</f>
        <v>f</v>
      </c>
      <c r="AA4130">
        <f>_xlfn.IFNA(VLOOKUP(X4130,'duo-out'!A$2:Q$5000,5,FALSE),E4130+10*(H4130-1)+1+_xlfn.IFNA(VLOOKUP(D4130,states!A$2:C$10,3,FALSE),1))</f>
        <v>251</v>
      </c>
      <c r="AB4130" t="str">
        <f>IF(V4130="","",V4130)</f>
        <v/>
      </c>
      <c r="AC4130" s="2" t="str">
        <f>_xlfn.IFNA(VLOOKUP(D4130,states!A$2:C$10,2,FALSE),"XX")</f>
        <v>A</v>
      </c>
      <c r="AD4130">
        <f>E4130</f>
        <v>0</v>
      </c>
      <c r="AE4130">
        <f>_xlfn.IFNA(VLOOKUP(D4130,states!A$2:D$10,4,FALSE),0)</f>
        <v>2</v>
      </c>
      <c r="AF4130">
        <v>0.5</v>
      </c>
      <c r="AG4130">
        <f>IF(AE4130=0,AF4130,IF(AE4130=1,IF(F4130=0.5,0.5,IF(H4130=1,0.5,1.5)),IF(F4130=0.5,0.5,IF(H4130=1,2.5,1.5))))</f>
        <v>2.5</v>
      </c>
      <c r="AH4130" s="7">
        <f>IF(AC4130="XX",0,1/C4130^(1/5)*IF(E4130=0,100,1)/(E4130+1)^(1/4))</f>
        <v>152.23506906553411</v>
      </c>
    </row>
    <row r="4131" spans="1:34">
      <c r="A4131">
        <v>4176</v>
      </c>
      <c r="B4131" s="1">
        <v>22971.135699999999</v>
      </c>
      <c r="C4131" s="6">
        <v>1.6000000000000001E-3</v>
      </c>
      <c r="D4131" t="s">
        <v>3</v>
      </c>
      <c r="E4131">
        <v>0</v>
      </c>
      <c r="F4131">
        <v>7.5</v>
      </c>
      <c r="G4131" t="s">
        <v>2</v>
      </c>
      <c r="H4131">
        <v>1</v>
      </c>
      <c r="I4131" t="s">
        <v>0</v>
      </c>
      <c r="J4131">
        <v>0</v>
      </c>
      <c r="K4131">
        <v>8.5</v>
      </c>
      <c r="L4131" t="s">
        <v>2</v>
      </c>
      <c r="M4131">
        <v>1</v>
      </c>
      <c r="N4131" t="s">
        <v>4232</v>
      </c>
      <c r="O4131">
        <v>1</v>
      </c>
      <c r="P4131" t="str">
        <f>D4131&amp;"-"&amp;F4131&amp;"-"&amp;G4131&amp;"-"&amp;E4131&amp;"-"&amp;H4131</f>
        <v>A2Delta-7.5-f-0-1</v>
      </c>
      <c r="Q4131" t="str">
        <f>I4131&amp;"-"&amp;K4131&amp;"-"&amp;L4131&amp;"-"&amp;J4131&amp;"-"&amp;M4131</f>
        <v>X2Pi-8.5-f-0-1</v>
      </c>
      <c r="R4131">
        <f>B4131+S4131</f>
        <v>23970.585396425999</v>
      </c>
      <c r="S4131">
        <f>_xlfn.IFNA(VLOOKUP(Q4131,'MARVEL-X'!A$2:I$1400,7,FALSE),VLOOKUP(Q4131,MARVEL!A$2:J$1522,10,FALSE))</f>
        <v>999.44969642599995</v>
      </c>
      <c r="T4131">
        <f>IF(P4131=P4130,R4131+T4130,R4131)</f>
        <v>311617.67426351894</v>
      </c>
      <c r="U4131">
        <f>IF(P4131=P4130,1+U4130,1)</f>
        <v>13</v>
      </c>
      <c r="V4131" t="str">
        <f t="shared" si="64"/>
        <v/>
      </c>
      <c r="W4131" t="str">
        <f>IF(V4131="","",IF(ABS(V4131-R4131)&gt;W$1,ABS(V4131-R4131),""))</f>
        <v/>
      </c>
      <c r="X4131" t="str">
        <f>Y4131&amp;"-"&amp;Z4131&amp;"-"&amp;AC4131&amp;"-"&amp;AD4131&amp;"-"&amp;AG4131</f>
        <v>7.5-f-A-0-2.5</v>
      </c>
      <c r="Y4131">
        <f>F4131</f>
        <v>7.5</v>
      </c>
      <c r="Z4131" s="2" t="str">
        <f>G4131</f>
        <v>f</v>
      </c>
      <c r="AA4131">
        <f>_xlfn.IFNA(VLOOKUP(X4131,'duo-out'!A$2:Q$5000,5,FALSE),E4131+10*(H4131-1)+1+_xlfn.IFNA(VLOOKUP(D4131,states!A$2:C$10,3,FALSE),1))</f>
        <v>251</v>
      </c>
      <c r="AB4131" t="str">
        <f>IF(V4131="","",V4131)</f>
        <v/>
      </c>
      <c r="AC4131" s="2" t="str">
        <f>_xlfn.IFNA(VLOOKUP(D4131,states!A$2:C$10,2,FALSE),"XX")</f>
        <v>A</v>
      </c>
      <c r="AD4131">
        <f>E4131</f>
        <v>0</v>
      </c>
      <c r="AE4131">
        <f>_xlfn.IFNA(VLOOKUP(D4131,states!A$2:D$10,4,FALSE),0)</f>
        <v>2</v>
      </c>
      <c r="AF4131">
        <v>0.5</v>
      </c>
      <c r="AG4131">
        <f>IF(AE4131=0,AF4131,IF(AE4131=1,IF(F4131=0.5,0.5,IF(H4131=1,0.5,1.5)),IF(F4131=0.5,0.5,IF(H4131=1,2.5,1.5))))</f>
        <v>2.5</v>
      </c>
      <c r="AH4131" s="7">
        <f>IF(AC4131="XX",0,1/C4131^(1/5)*IF(E4131=0,100,1)/(E4131+1)^(1/4))</f>
        <v>362.38983183884778</v>
      </c>
    </row>
    <row r="4132" spans="1:34">
      <c r="A4132">
        <v>4162</v>
      </c>
      <c r="B4132" s="1">
        <v>23391.1492</v>
      </c>
      <c r="C4132" s="6">
        <v>1.6000000000000001E-3</v>
      </c>
      <c r="D4132" t="s">
        <v>3</v>
      </c>
      <c r="E4132">
        <v>0</v>
      </c>
      <c r="F4132">
        <v>7.5</v>
      </c>
      <c r="G4132" t="s">
        <v>2</v>
      </c>
      <c r="H4132">
        <v>1</v>
      </c>
      <c r="I4132" t="s">
        <v>0</v>
      </c>
      <c r="J4132">
        <v>0</v>
      </c>
      <c r="K4132">
        <v>6.5</v>
      </c>
      <c r="L4132" t="s">
        <v>2</v>
      </c>
      <c r="M4132">
        <v>1</v>
      </c>
      <c r="N4132" t="s">
        <v>4218</v>
      </c>
      <c r="O4132">
        <v>1</v>
      </c>
      <c r="P4132" t="str">
        <f>D4132&amp;"-"&amp;F4132&amp;"-"&amp;G4132&amp;"-"&amp;E4132&amp;"-"&amp;H4132</f>
        <v>A2Delta-7.5-f-0-1</v>
      </c>
      <c r="Q4132" t="str">
        <f>I4132&amp;"-"&amp;K4132&amp;"-"&amp;L4132&amp;"-"&amp;J4132&amp;"-"&amp;M4132</f>
        <v>X2Pi-6.5-f-0-1</v>
      </c>
      <c r="R4132">
        <f>B4132+S4132</f>
        <v>23970.583175577998</v>
      </c>
      <c r="S4132">
        <f>_xlfn.IFNA(VLOOKUP(Q4132,'MARVEL-X'!A$2:I$1400,7,FALSE),VLOOKUP(Q4132,MARVEL!A$2:J$1522,10,FALSE))</f>
        <v>579.43397557799995</v>
      </c>
      <c r="T4132">
        <f>IF(P4132=P4131,R4132+T4131,R4132)</f>
        <v>335588.25743909692</v>
      </c>
      <c r="U4132">
        <f>IF(P4132=P4131,1+U4131,1)</f>
        <v>14</v>
      </c>
      <c r="V4132" t="str">
        <f t="shared" si="64"/>
        <v/>
      </c>
      <c r="W4132" t="str">
        <f>IF(V4132="","",IF(ABS(V4132-R4132)&gt;W$1,ABS(V4132-R4132),""))</f>
        <v/>
      </c>
      <c r="X4132" t="str">
        <f>Y4132&amp;"-"&amp;Z4132&amp;"-"&amp;AC4132&amp;"-"&amp;AD4132&amp;"-"&amp;AG4132</f>
        <v>7.5-f-A-0-2.5</v>
      </c>
      <c r="Y4132">
        <f>F4132</f>
        <v>7.5</v>
      </c>
      <c r="Z4132" s="2" t="str">
        <f>G4132</f>
        <v>f</v>
      </c>
      <c r="AA4132">
        <f>_xlfn.IFNA(VLOOKUP(X4132,'duo-out'!A$2:Q$5000,5,FALSE),E4132+10*(H4132-1)+1+_xlfn.IFNA(VLOOKUP(D4132,states!A$2:C$10,3,FALSE),1))</f>
        <v>251</v>
      </c>
      <c r="AB4132" t="str">
        <f>IF(V4132="","",V4132)</f>
        <v/>
      </c>
      <c r="AC4132" s="2" t="str">
        <f>_xlfn.IFNA(VLOOKUP(D4132,states!A$2:C$10,2,FALSE),"XX")</f>
        <v>A</v>
      </c>
      <c r="AD4132">
        <f>E4132</f>
        <v>0</v>
      </c>
      <c r="AE4132">
        <f>_xlfn.IFNA(VLOOKUP(D4132,states!A$2:D$10,4,FALSE),0)</f>
        <v>2</v>
      </c>
      <c r="AF4132">
        <v>0.5</v>
      </c>
      <c r="AG4132">
        <f>IF(AE4132=0,AF4132,IF(AE4132=1,IF(F4132=0.5,0.5,IF(H4132=1,0.5,1.5)),IF(F4132=0.5,0.5,IF(H4132=1,2.5,1.5))))</f>
        <v>2.5</v>
      </c>
      <c r="AH4132" s="7">
        <f>IF(AC4132="XX",0,1/C4132^(1/5)*IF(E4132=0,100,1)/(E4132+1)^(1/4))</f>
        <v>362.38983183884778</v>
      </c>
    </row>
    <row r="4133" spans="1:34">
      <c r="A4133">
        <v>4128</v>
      </c>
      <c r="B4133" s="1">
        <v>23192.874400000001</v>
      </c>
      <c r="C4133" s="6">
        <v>1E-3</v>
      </c>
      <c r="D4133" t="s">
        <v>3</v>
      </c>
      <c r="E4133">
        <v>0</v>
      </c>
      <c r="F4133">
        <v>7.5</v>
      </c>
      <c r="G4133" t="s">
        <v>2</v>
      </c>
      <c r="H4133">
        <v>1</v>
      </c>
      <c r="I4133" t="s">
        <v>0</v>
      </c>
      <c r="J4133">
        <v>0</v>
      </c>
      <c r="K4133">
        <v>7.5</v>
      </c>
      <c r="L4133" t="s">
        <v>1</v>
      </c>
      <c r="M4133">
        <v>1</v>
      </c>
      <c r="N4133" t="s">
        <v>4184</v>
      </c>
      <c r="O4133">
        <v>1</v>
      </c>
      <c r="P4133" t="str">
        <f>D4133&amp;"-"&amp;F4133&amp;"-"&amp;G4133&amp;"-"&amp;E4133&amp;"-"&amp;H4133</f>
        <v>A2Delta-7.5-f-0-1</v>
      </c>
      <c r="Q4133" t="str">
        <f>I4133&amp;"-"&amp;K4133&amp;"-"&amp;L4133&amp;"-"&amp;J4133&amp;"-"&amp;M4133</f>
        <v>X2Pi-7.5-e-0-1</v>
      </c>
      <c r="R4133">
        <f>B4133+S4133</f>
        <v>23970.583355363</v>
      </c>
      <c r="S4133">
        <f>_xlfn.IFNA(VLOOKUP(Q4133,'MARVEL-X'!A$2:I$1400,7,FALSE),VLOOKUP(Q4133,MARVEL!A$2:J$1522,10,FALSE))</f>
        <v>777.70895536299997</v>
      </c>
      <c r="T4133">
        <f>IF(P4133=P4132,R4133+T4132,R4133)</f>
        <v>359558.84079445992</v>
      </c>
      <c r="U4133">
        <f>IF(P4133=P4132,1+U4132,1)</f>
        <v>15</v>
      </c>
      <c r="V4133" t="str">
        <f t="shared" si="64"/>
        <v/>
      </c>
      <c r="W4133" t="str">
        <f>IF(V4133="","",IF(ABS(V4133-R4133)&gt;W$1,ABS(V4133-R4133),""))</f>
        <v/>
      </c>
      <c r="X4133" t="str">
        <f>Y4133&amp;"-"&amp;Z4133&amp;"-"&amp;AC4133&amp;"-"&amp;AD4133&amp;"-"&amp;AG4133</f>
        <v>7.5-f-A-0-2.5</v>
      </c>
      <c r="Y4133">
        <f>F4133</f>
        <v>7.5</v>
      </c>
      <c r="Z4133" s="2" t="str">
        <f>G4133</f>
        <v>f</v>
      </c>
      <c r="AA4133">
        <f>_xlfn.IFNA(VLOOKUP(X4133,'duo-out'!A$2:Q$5000,5,FALSE),E4133+10*(H4133-1)+1+_xlfn.IFNA(VLOOKUP(D4133,states!A$2:C$10,3,FALSE),1))</f>
        <v>251</v>
      </c>
      <c r="AB4133" t="str">
        <f>IF(V4133="","",V4133)</f>
        <v/>
      </c>
      <c r="AC4133" s="2" t="str">
        <f>_xlfn.IFNA(VLOOKUP(D4133,states!A$2:C$10,2,FALSE),"XX")</f>
        <v>A</v>
      </c>
      <c r="AD4133">
        <f>E4133</f>
        <v>0</v>
      </c>
      <c r="AE4133">
        <f>_xlfn.IFNA(VLOOKUP(D4133,states!A$2:D$10,4,FALSE),0)</f>
        <v>2</v>
      </c>
      <c r="AF4133">
        <v>0.5</v>
      </c>
      <c r="AG4133">
        <f>IF(AE4133=0,AF4133,IF(AE4133=1,IF(F4133=0.5,0.5,IF(H4133=1,0.5,1.5)),IF(F4133=0.5,0.5,IF(H4133=1,2.5,1.5))))</f>
        <v>2.5</v>
      </c>
      <c r="AH4133" s="7">
        <f>IF(AC4133="XX",0,1/C4133^(1/5)*IF(E4133=0,100,1)/(E4133+1)^(1/4))</f>
        <v>398.10717055349727</v>
      </c>
    </row>
    <row r="4134" spans="1:34">
      <c r="A4134">
        <v>640</v>
      </c>
      <c r="B4134" s="1">
        <v>23192.87</v>
      </c>
      <c r="C4134" s="6">
        <v>0.05</v>
      </c>
      <c r="D4134" t="s">
        <v>3</v>
      </c>
      <c r="E4134">
        <v>0</v>
      </c>
      <c r="F4134">
        <v>7.5</v>
      </c>
      <c r="G4134" t="s">
        <v>2</v>
      </c>
      <c r="H4134">
        <v>1</v>
      </c>
      <c r="I4134" t="s">
        <v>0</v>
      </c>
      <c r="J4134">
        <v>0</v>
      </c>
      <c r="K4134">
        <v>7.5</v>
      </c>
      <c r="L4134" t="s">
        <v>1</v>
      </c>
      <c r="M4134">
        <v>1</v>
      </c>
      <c r="N4134" t="s">
        <v>696</v>
      </c>
      <c r="O4134">
        <v>1</v>
      </c>
      <c r="P4134" t="str">
        <f>D4134&amp;"-"&amp;F4134&amp;"-"&amp;G4134&amp;"-"&amp;E4134&amp;"-"&amp;H4134</f>
        <v>A2Delta-7.5-f-0-1</v>
      </c>
      <c r="Q4134" t="str">
        <f>I4134&amp;"-"&amp;K4134&amp;"-"&amp;L4134&amp;"-"&amp;J4134&amp;"-"&amp;M4134</f>
        <v>X2Pi-7.5-e-0-1</v>
      </c>
      <c r="R4134">
        <f>B4134+S4134</f>
        <v>23970.578955362998</v>
      </c>
      <c r="S4134">
        <f>_xlfn.IFNA(VLOOKUP(Q4134,'MARVEL-X'!A$2:I$1400,7,FALSE),VLOOKUP(Q4134,MARVEL!A$2:J$1522,10,FALSE))</f>
        <v>777.70895536299997</v>
      </c>
      <c r="T4134">
        <f>IF(P4134=P4133,R4134+T4133,R4134)</f>
        <v>383529.41974982293</v>
      </c>
      <c r="U4134">
        <f>IF(P4134=P4133,1+U4133,1)</f>
        <v>16</v>
      </c>
      <c r="V4134" t="str">
        <f t="shared" si="64"/>
        <v/>
      </c>
      <c r="W4134" t="str">
        <f>IF(V4134="","",IF(ABS(V4134-R4134)&gt;W$1,ABS(V4134-R4134),""))</f>
        <v/>
      </c>
      <c r="X4134" t="str">
        <f>Y4134&amp;"-"&amp;Z4134&amp;"-"&amp;AC4134&amp;"-"&amp;AD4134&amp;"-"&amp;AG4134</f>
        <v>7.5-f-A-0-2.5</v>
      </c>
      <c r="Y4134">
        <f>F4134</f>
        <v>7.5</v>
      </c>
      <c r="Z4134" s="2" t="str">
        <f>G4134</f>
        <v>f</v>
      </c>
      <c r="AA4134">
        <f>_xlfn.IFNA(VLOOKUP(X4134,'duo-out'!A$2:Q$5000,5,FALSE),E4134+10*(H4134-1)+1+_xlfn.IFNA(VLOOKUP(D4134,states!A$2:C$10,3,FALSE),1))</f>
        <v>251</v>
      </c>
      <c r="AB4134" t="str">
        <f>IF(V4134="","",V4134)</f>
        <v/>
      </c>
      <c r="AC4134" s="2" t="str">
        <f>_xlfn.IFNA(VLOOKUP(D4134,states!A$2:C$10,2,FALSE),"XX")</f>
        <v>A</v>
      </c>
      <c r="AD4134">
        <f>E4134</f>
        <v>0</v>
      </c>
      <c r="AE4134">
        <f>_xlfn.IFNA(VLOOKUP(D4134,states!A$2:D$10,4,FALSE),0)</f>
        <v>2</v>
      </c>
      <c r="AF4134">
        <v>0.5</v>
      </c>
      <c r="AG4134">
        <f>IF(AE4134=0,AF4134,IF(AE4134=1,IF(F4134=0.5,0.5,IF(H4134=1,0.5,1.5)),IF(F4134=0.5,0.5,IF(H4134=1,2.5,1.5))))</f>
        <v>2.5</v>
      </c>
      <c r="AH4134" s="7">
        <f>IF(AC4134="XX",0,1/C4134^(1/5)*IF(E4134=0,100,1)/(E4134+1)^(1/4))</f>
        <v>182.05642030260799</v>
      </c>
    </row>
    <row r="4135" spans="1:34">
      <c r="A4135">
        <v>613</v>
      </c>
      <c r="B4135" s="1">
        <v>23391.1</v>
      </c>
      <c r="C4135" s="6">
        <v>0.05</v>
      </c>
      <c r="D4135" t="s">
        <v>3</v>
      </c>
      <c r="E4135">
        <v>0</v>
      </c>
      <c r="F4135">
        <v>7.5</v>
      </c>
      <c r="G4135" t="s">
        <v>2</v>
      </c>
      <c r="H4135">
        <v>1</v>
      </c>
      <c r="I4135" t="s">
        <v>0</v>
      </c>
      <c r="J4135">
        <v>0</v>
      </c>
      <c r="K4135">
        <v>6.5</v>
      </c>
      <c r="L4135" t="s">
        <v>2</v>
      </c>
      <c r="M4135">
        <v>1</v>
      </c>
      <c r="N4135" t="s">
        <v>669</v>
      </c>
      <c r="O4135">
        <v>1</v>
      </c>
      <c r="P4135" t="str">
        <f>D4135&amp;"-"&amp;F4135&amp;"-"&amp;G4135&amp;"-"&amp;E4135&amp;"-"&amp;H4135</f>
        <v>A2Delta-7.5-f-0-1</v>
      </c>
      <c r="Q4135" t="str">
        <f>I4135&amp;"-"&amp;K4135&amp;"-"&amp;L4135&amp;"-"&amp;J4135&amp;"-"&amp;M4135</f>
        <v>X2Pi-6.5-f-0-1</v>
      </c>
      <c r="R4135">
        <f>B4135+S4135</f>
        <v>23970.533975577997</v>
      </c>
      <c r="S4135">
        <f>_xlfn.IFNA(VLOOKUP(Q4135,'MARVEL-X'!A$2:I$1400,7,FALSE),VLOOKUP(Q4135,MARVEL!A$2:J$1522,10,FALSE))</f>
        <v>579.43397557799995</v>
      </c>
      <c r="T4135">
        <f>IF(P4135=P4134,R4135+T4134,R4135)</f>
        <v>407499.9537254009</v>
      </c>
      <c r="U4135">
        <f>IF(P4135=P4134,1+U4134,1)</f>
        <v>17</v>
      </c>
      <c r="V4135">
        <f t="shared" si="64"/>
        <v>23970.585513258877</v>
      </c>
      <c r="W4135">
        <f>IF(V4135="","",IF(ABS(V4135-R4135)&gt;W$1,ABS(V4135-R4135),""))</f>
        <v>5.1537680879846448E-2</v>
      </c>
      <c r="X4135" t="str">
        <f>Y4135&amp;"-"&amp;Z4135&amp;"-"&amp;AC4135&amp;"-"&amp;AD4135&amp;"-"&amp;AG4135</f>
        <v>7.5-f-A-0-2.5</v>
      </c>
      <c r="Y4135">
        <f>F4135</f>
        <v>7.5</v>
      </c>
      <c r="Z4135" s="2" t="str">
        <f>G4135</f>
        <v>f</v>
      </c>
      <c r="AA4135">
        <f>_xlfn.IFNA(VLOOKUP(X4135,'duo-out'!A$2:Q$5000,5,FALSE),E4135+10*(H4135-1)+1+_xlfn.IFNA(VLOOKUP(D4135,states!A$2:C$10,3,FALSE),1))</f>
        <v>251</v>
      </c>
      <c r="AB4135">
        <f>IF(V4135="","",V4135)</f>
        <v>23970.585513258877</v>
      </c>
      <c r="AC4135" s="2" t="str">
        <f>_xlfn.IFNA(VLOOKUP(D4135,states!A$2:C$10,2,FALSE),"XX")</f>
        <v>A</v>
      </c>
      <c r="AD4135">
        <f>E4135</f>
        <v>0</v>
      </c>
      <c r="AE4135">
        <f>_xlfn.IFNA(VLOOKUP(D4135,states!A$2:D$10,4,FALSE),0)</f>
        <v>2</v>
      </c>
      <c r="AF4135">
        <v>0.5</v>
      </c>
      <c r="AG4135">
        <f>IF(AE4135=0,AF4135,IF(AE4135=1,IF(F4135=0.5,0.5,IF(H4135=1,0.5,1.5)),IF(F4135=0.5,0.5,IF(H4135=1,2.5,1.5))))</f>
        <v>2.5</v>
      </c>
      <c r="AH4135" s="7">
        <f>IF(AC4135="XX",0,1/C4135^(1/5)*IF(E4135=0,100,1)/(E4135+1)^(1/4))</f>
        <v>182.05642030260799</v>
      </c>
    </row>
    <row r="4136" spans="1:34">
      <c r="A4136">
        <v>3962</v>
      </c>
      <c r="B4136" s="1">
        <v>20263.144</v>
      </c>
      <c r="C4136" s="6">
        <v>6.1240000000000001E-3</v>
      </c>
      <c r="D4136" t="s">
        <v>3</v>
      </c>
      <c r="E4136">
        <v>0</v>
      </c>
      <c r="F4136">
        <v>7.5</v>
      </c>
      <c r="G4136" t="s">
        <v>2</v>
      </c>
      <c r="H4136">
        <v>2</v>
      </c>
      <c r="I4136" t="s">
        <v>0</v>
      </c>
      <c r="J4136">
        <v>1</v>
      </c>
      <c r="K4136">
        <v>8.5</v>
      </c>
      <c r="L4136" t="s">
        <v>2</v>
      </c>
      <c r="M4136">
        <v>2</v>
      </c>
      <c r="N4136" t="s">
        <v>4018</v>
      </c>
      <c r="O4136">
        <v>1</v>
      </c>
      <c r="P4136" t="str">
        <f>D4136&amp;"-"&amp;F4136&amp;"-"&amp;G4136&amp;"-"&amp;E4136&amp;"-"&amp;H4136</f>
        <v>A2Delta-7.5-f-0-2</v>
      </c>
      <c r="Q4136" t="str">
        <f>I4136&amp;"-"&amp;K4136&amp;"-"&amp;L4136&amp;"-"&amp;J4136&amp;"-"&amp;M4136</f>
        <v>X2Pi-8.5-f-1-2</v>
      </c>
      <c r="R4136">
        <f>B4136+S4136</f>
        <v>24200.890251953999</v>
      </c>
      <c r="S4136">
        <f>_xlfn.IFNA(VLOOKUP(Q4136,'MARVEL-X'!A$2:I$1400,7,FALSE),VLOOKUP(Q4136,MARVEL!A$2:J$1522,10,FALSE))</f>
        <v>3937.7462519539999</v>
      </c>
      <c r="T4136">
        <f>IF(P4136=P4135,R4136+T4135,R4136)</f>
        <v>24200.890251953999</v>
      </c>
      <c r="U4136">
        <f>IF(P4136=P4135,1+U4135,1)</f>
        <v>1</v>
      </c>
      <c r="V4136" t="str">
        <f t="shared" si="64"/>
        <v/>
      </c>
      <c r="W4136" t="str">
        <f>IF(V4136="","",IF(ABS(V4136-R4136)&gt;W$1,ABS(V4136-R4136),""))</f>
        <v/>
      </c>
      <c r="X4136" t="str">
        <f>Y4136&amp;"-"&amp;Z4136&amp;"-"&amp;AC4136&amp;"-"&amp;AD4136&amp;"-"&amp;AG4136</f>
        <v>7.5-f-A-0-1.5</v>
      </c>
      <c r="Y4136">
        <f>F4136</f>
        <v>7.5</v>
      </c>
      <c r="Z4136" s="2" t="str">
        <f>G4136</f>
        <v>f</v>
      </c>
      <c r="AA4136">
        <f>_xlfn.IFNA(VLOOKUP(X4136,'duo-out'!A$2:Q$5000,5,FALSE),E4136+10*(H4136-1)+1+_xlfn.IFNA(VLOOKUP(D4136,states!A$2:C$10,3,FALSE),1))</f>
        <v>261</v>
      </c>
      <c r="AB4136" t="str">
        <f>IF(V4136="","",V4136)</f>
        <v/>
      </c>
      <c r="AC4136" s="2" t="str">
        <f>_xlfn.IFNA(VLOOKUP(D4136,states!A$2:C$10,2,FALSE),"XX")</f>
        <v>A</v>
      </c>
      <c r="AD4136">
        <f>E4136</f>
        <v>0</v>
      </c>
      <c r="AE4136">
        <f>_xlfn.IFNA(VLOOKUP(D4136,states!A$2:D$10,4,FALSE),0)</f>
        <v>2</v>
      </c>
      <c r="AF4136">
        <v>0.5</v>
      </c>
      <c r="AG4136">
        <f>IF(AE4136=0,AF4136,IF(AE4136=1,IF(F4136=0.5,0.5,IF(H4136=1,0.5,1.5)),IF(F4136=0.5,0.5,IF(H4136=1,2.5,1.5))))</f>
        <v>1.5</v>
      </c>
      <c r="AH4136" s="7">
        <f>IF(AC4136="XX",0,1/C4136^(1/5)*IF(E4136=0,100,1)/(E4136+1)^(1/4))</f>
        <v>277.07220670012151</v>
      </c>
    </row>
    <row r="4137" spans="1:34">
      <c r="A4137">
        <v>3921</v>
      </c>
      <c r="B4137" s="1">
        <v>20721.396700000001</v>
      </c>
      <c r="C4137" s="6">
        <v>3.9910000000000001E-2</v>
      </c>
      <c r="D4137" t="s">
        <v>3</v>
      </c>
      <c r="E4137">
        <v>0</v>
      </c>
      <c r="F4137">
        <v>7.5</v>
      </c>
      <c r="G4137" t="s">
        <v>2</v>
      </c>
      <c r="H4137">
        <v>2</v>
      </c>
      <c r="I4137" t="s">
        <v>0</v>
      </c>
      <c r="J4137">
        <v>1</v>
      </c>
      <c r="K4137">
        <v>6.5</v>
      </c>
      <c r="L4137" t="s">
        <v>2</v>
      </c>
      <c r="M4137">
        <v>2</v>
      </c>
      <c r="N4137" t="s">
        <v>3977</v>
      </c>
      <c r="O4137">
        <v>1</v>
      </c>
      <c r="P4137" t="str">
        <f>D4137&amp;"-"&amp;F4137&amp;"-"&amp;G4137&amp;"-"&amp;E4137&amp;"-"&amp;H4137</f>
        <v>A2Delta-7.5-f-0-2</v>
      </c>
      <c r="Q4137" t="str">
        <f>I4137&amp;"-"&amp;K4137&amp;"-"&amp;L4137&amp;"-"&amp;J4137&amp;"-"&amp;M4137</f>
        <v>X2Pi-6.5-f-1-2</v>
      </c>
      <c r="R4137">
        <f>B4137+S4137</f>
        <v>24200.862844261002</v>
      </c>
      <c r="S4137">
        <f>_xlfn.IFNA(VLOOKUP(Q4137,'MARVEL-X'!A$2:I$1400,7,FALSE),VLOOKUP(Q4137,MARVEL!A$2:J$1522,10,FALSE))</f>
        <v>3479.466144261</v>
      </c>
      <c r="T4137">
        <f>IF(P4137=P4136,R4137+T4136,R4137)</f>
        <v>48401.753096215005</v>
      </c>
      <c r="U4137">
        <f>IF(P4137=P4136,1+U4136,1)</f>
        <v>2</v>
      </c>
      <c r="V4137" t="str">
        <f t="shared" si="64"/>
        <v/>
      </c>
      <c r="W4137" t="str">
        <f>IF(V4137="","",IF(ABS(V4137-R4137)&gt;W$1,ABS(V4137-R4137),""))</f>
        <v/>
      </c>
      <c r="X4137" t="str">
        <f>Y4137&amp;"-"&amp;Z4137&amp;"-"&amp;AC4137&amp;"-"&amp;AD4137&amp;"-"&amp;AG4137</f>
        <v>7.5-f-A-0-1.5</v>
      </c>
      <c r="Y4137">
        <f>F4137</f>
        <v>7.5</v>
      </c>
      <c r="Z4137" s="2" t="str">
        <f>G4137</f>
        <v>f</v>
      </c>
      <c r="AA4137">
        <f>_xlfn.IFNA(VLOOKUP(X4137,'duo-out'!A$2:Q$5000,5,FALSE),E4137+10*(H4137-1)+1+_xlfn.IFNA(VLOOKUP(D4137,states!A$2:C$10,3,FALSE),1))</f>
        <v>261</v>
      </c>
      <c r="AB4137" t="str">
        <f>IF(V4137="","",V4137)</f>
        <v/>
      </c>
      <c r="AC4137" s="2" t="str">
        <f>_xlfn.IFNA(VLOOKUP(D4137,states!A$2:C$10,2,FALSE),"XX")</f>
        <v>A</v>
      </c>
      <c r="AD4137">
        <f>E4137</f>
        <v>0</v>
      </c>
      <c r="AE4137">
        <f>_xlfn.IFNA(VLOOKUP(D4137,states!A$2:D$10,4,FALSE),0)</f>
        <v>2</v>
      </c>
      <c r="AF4137">
        <v>0.5</v>
      </c>
      <c r="AG4137">
        <f>IF(AE4137=0,AF4137,IF(AE4137=1,IF(F4137=0.5,0.5,IF(H4137=1,0.5,1.5)),IF(F4137=0.5,0.5,IF(H4137=1,2.5,1.5))))</f>
        <v>1.5</v>
      </c>
      <c r="AH4137" s="7">
        <f>IF(AC4137="XX",0,1/C4137^(1/5)*IF(E4137=0,100,1)/(E4137+1)^(1/4))</f>
        <v>190.45117413696852</v>
      </c>
    </row>
    <row r="4138" spans="1:34">
      <c r="A4138">
        <v>3420</v>
      </c>
      <c r="B4138" s="1">
        <v>22948.516899999999</v>
      </c>
      <c r="C4138" s="6">
        <v>6.5929999999999999E-3</v>
      </c>
      <c r="D4138" t="s">
        <v>3</v>
      </c>
      <c r="E4138">
        <v>0</v>
      </c>
      <c r="F4138">
        <v>7.5</v>
      </c>
      <c r="G4138" t="s">
        <v>2</v>
      </c>
      <c r="H4138">
        <v>2</v>
      </c>
      <c r="I4138" t="s">
        <v>0</v>
      </c>
      <c r="J4138">
        <v>0</v>
      </c>
      <c r="K4138">
        <v>8.5</v>
      </c>
      <c r="L4138" t="s">
        <v>2</v>
      </c>
      <c r="M4138">
        <v>2</v>
      </c>
      <c r="N4138" t="s">
        <v>3476</v>
      </c>
      <c r="O4138">
        <v>1</v>
      </c>
      <c r="P4138" t="str">
        <f>D4138&amp;"-"&amp;F4138&amp;"-"&amp;G4138&amp;"-"&amp;E4138&amp;"-"&amp;H4138</f>
        <v>A2Delta-7.5-f-0-2</v>
      </c>
      <c r="Q4138" t="str">
        <f>I4138&amp;"-"&amp;K4138&amp;"-"&amp;L4138&amp;"-"&amp;J4138&amp;"-"&amp;M4138</f>
        <v>X2Pi-8.5-f-0-2</v>
      </c>
      <c r="R4138">
        <f>B4138+S4138</f>
        <v>24200.891217142998</v>
      </c>
      <c r="S4138">
        <f>_xlfn.IFNA(VLOOKUP(Q4138,'MARVEL-X'!A$2:I$1400,7,FALSE),VLOOKUP(Q4138,MARVEL!A$2:J$1522,10,FALSE))</f>
        <v>1252.3743171430001</v>
      </c>
      <c r="T4138">
        <f>IF(P4138=P4137,R4138+T4137,R4138)</f>
        <v>72602.644313358003</v>
      </c>
      <c r="U4138">
        <f>IF(P4138=P4137,1+U4137,1)</f>
        <v>3</v>
      </c>
      <c r="V4138" t="str">
        <f t="shared" si="64"/>
        <v/>
      </c>
      <c r="W4138" t="str">
        <f>IF(V4138="","",IF(ABS(V4138-R4138)&gt;W$1,ABS(V4138-R4138),""))</f>
        <v/>
      </c>
      <c r="X4138" t="str">
        <f>Y4138&amp;"-"&amp;Z4138&amp;"-"&amp;AC4138&amp;"-"&amp;AD4138&amp;"-"&amp;AG4138</f>
        <v>7.5-f-A-0-1.5</v>
      </c>
      <c r="Y4138">
        <f>F4138</f>
        <v>7.5</v>
      </c>
      <c r="Z4138" s="2" t="str">
        <f>G4138</f>
        <v>f</v>
      </c>
      <c r="AA4138">
        <f>_xlfn.IFNA(VLOOKUP(X4138,'duo-out'!A$2:Q$5000,5,FALSE),E4138+10*(H4138-1)+1+_xlfn.IFNA(VLOOKUP(D4138,states!A$2:C$10,3,FALSE),1))</f>
        <v>261</v>
      </c>
      <c r="AB4138" t="str">
        <f>IF(V4138="","",V4138)</f>
        <v/>
      </c>
      <c r="AC4138" s="2" t="str">
        <f>_xlfn.IFNA(VLOOKUP(D4138,states!A$2:C$10,2,FALSE),"XX")</f>
        <v>A</v>
      </c>
      <c r="AD4138">
        <f>E4138</f>
        <v>0</v>
      </c>
      <c r="AE4138">
        <f>_xlfn.IFNA(VLOOKUP(D4138,states!A$2:D$10,4,FALSE),0)</f>
        <v>2</v>
      </c>
      <c r="AF4138">
        <v>0.5</v>
      </c>
      <c r="AG4138">
        <f>IF(AE4138=0,AF4138,IF(AE4138=1,IF(F4138=0.5,0.5,IF(H4138=1,0.5,1.5)),IF(F4138=0.5,0.5,IF(H4138=1,2.5,1.5))))</f>
        <v>1.5</v>
      </c>
      <c r="AH4138" s="7">
        <f>IF(AC4138="XX",0,1/C4138^(1/5)*IF(E4138=0,100,1)/(E4138+1)^(1/4))</f>
        <v>273.01303621775912</v>
      </c>
    </row>
    <row r="4139" spans="1:34">
      <c r="A4139">
        <v>3396</v>
      </c>
      <c r="B4139" s="1">
        <v>23203.0206</v>
      </c>
      <c r="C4139" s="6">
        <v>1.008E-2</v>
      </c>
      <c r="D4139" t="s">
        <v>3</v>
      </c>
      <c r="E4139">
        <v>0</v>
      </c>
      <c r="F4139">
        <v>7.5</v>
      </c>
      <c r="G4139" t="s">
        <v>2</v>
      </c>
      <c r="H4139">
        <v>2</v>
      </c>
      <c r="I4139" t="s">
        <v>0</v>
      </c>
      <c r="J4139">
        <v>0</v>
      </c>
      <c r="K4139">
        <v>7.5</v>
      </c>
      <c r="L4139" t="s">
        <v>1</v>
      </c>
      <c r="M4139">
        <v>2</v>
      </c>
      <c r="N4139" t="s">
        <v>3452</v>
      </c>
      <c r="O4139">
        <v>1</v>
      </c>
      <c r="P4139" t="str">
        <f>D4139&amp;"-"&amp;F4139&amp;"-"&amp;G4139&amp;"-"&amp;E4139&amp;"-"&amp;H4139</f>
        <v>A2Delta-7.5-f-0-2</v>
      </c>
      <c r="Q4139" t="str">
        <f>I4139&amp;"-"&amp;K4139&amp;"-"&amp;L4139&amp;"-"&amp;J4139&amp;"-"&amp;M4139</f>
        <v>X2Pi-7.5-e-0-2</v>
      </c>
      <c r="R4139">
        <f>B4139+S4139</f>
        <v>24200.884983962002</v>
      </c>
      <c r="S4139">
        <f>_xlfn.IFNA(VLOOKUP(Q4139,'MARVEL-X'!A$2:I$1400,7,FALSE),VLOOKUP(Q4139,MARVEL!A$2:J$1522,10,FALSE))</f>
        <v>997.86438396200003</v>
      </c>
      <c r="T4139">
        <f>IF(P4139=P4138,R4139+T4138,R4139)</f>
        <v>96803.529297319998</v>
      </c>
      <c r="U4139">
        <f>IF(P4139=P4138,1+U4138,1)</f>
        <v>4</v>
      </c>
      <c r="V4139" t="str">
        <f t="shared" si="64"/>
        <v/>
      </c>
      <c r="W4139" t="str">
        <f>IF(V4139="","",IF(ABS(V4139-R4139)&gt;W$1,ABS(V4139-R4139),""))</f>
        <v/>
      </c>
      <c r="X4139" t="str">
        <f>Y4139&amp;"-"&amp;Z4139&amp;"-"&amp;AC4139&amp;"-"&amp;AD4139&amp;"-"&amp;AG4139</f>
        <v>7.5-f-A-0-1.5</v>
      </c>
      <c r="Y4139">
        <f>F4139</f>
        <v>7.5</v>
      </c>
      <c r="Z4139" s="2" t="str">
        <f>G4139</f>
        <v>f</v>
      </c>
      <c r="AA4139">
        <f>_xlfn.IFNA(VLOOKUP(X4139,'duo-out'!A$2:Q$5000,5,FALSE),E4139+10*(H4139-1)+1+_xlfn.IFNA(VLOOKUP(D4139,states!A$2:C$10,3,FALSE),1))</f>
        <v>261</v>
      </c>
      <c r="AB4139" t="str">
        <f>IF(V4139="","",V4139)</f>
        <v/>
      </c>
      <c r="AC4139" s="2" t="str">
        <f>_xlfn.IFNA(VLOOKUP(D4139,states!A$2:C$10,2,FALSE),"XX")</f>
        <v>A</v>
      </c>
      <c r="AD4139">
        <f>E4139</f>
        <v>0</v>
      </c>
      <c r="AE4139">
        <f>_xlfn.IFNA(VLOOKUP(D4139,states!A$2:D$10,4,FALSE),0)</f>
        <v>2</v>
      </c>
      <c r="AF4139">
        <v>0.5</v>
      </c>
      <c r="AG4139">
        <f>IF(AE4139=0,AF4139,IF(AE4139=1,IF(F4139=0.5,0.5,IF(H4139=1,0.5,1.5)),IF(F4139=0.5,0.5,IF(H4139=1,2.5,1.5))))</f>
        <v>1.5</v>
      </c>
      <c r="AH4139" s="7">
        <f>IF(AC4139="XX",0,1/C4139^(1/5)*IF(E4139=0,100,1)/(E4139+1)^(1/4))</f>
        <v>250.78865920508937</v>
      </c>
    </row>
    <row r="4140" spans="1:34">
      <c r="A4140">
        <v>3325</v>
      </c>
      <c r="B4140" s="1">
        <v>23424.7556</v>
      </c>
      <c r="C4140" s="6">
        <v>7.8200000000000006E-3</v>
      </c>
      <c r="D4140" t="s">
        <v>3</v>
      </c>
      <c r="E4140">
        <v>0</v>
      </c>
      <c r="F4140">
        <v>7.5</v>
      </c>
      <c r="G4140" t="s">
        <v>2</v>
      </c>
      <c r="H4140">
        <v>2</v>
      </c>
      <c r="I4140" t="s">
        <v>0</v>
      </c>
      <c r="J4140">
        <v>0</v>
      </c>
      <c r="K4140">
        <v>6.5</v>
      </c>
      <c r="L4140" t="s">
        <v>2</v>
      </c>
      <c r="M4140">
        <v>2</v>
      </c>
      <c r="N4140" t="s">
        <v>3381</v>
      </c>
      <c r="O4140">
        <v>1</v>
      </c>
      <c r="P4140" t="str">
        <f>D4140&amp;"-"&amp;F4140&amp;"-"&amp;G4140&amp;"-"&amp;E4140&amp;"-"&amp;H4140</f>
        <v>A2Delta-7.5-f-0-2</v>
      </c>
      <c r="Q4140" t="str">
        <f>I4140&amp;"-"&amp;K4140&amp;"-"&amp;L4140&amp;"-"&amp;J4140&amp;"-"&amp;M4140</f>
        <v>X2Pi-6.5-f-0-2</v>
      </c>
      <c r="R4140">
        <f>B4140+S4140</f>
        <v>24200.890498135999</v>
      </c>
      <c r="S4140">
        <f>_xlfn.IFNA(VLOOKUP(Q4140,'MARVEL-X'!A$2:I$1400,7,FALSE),VLOOKUP(Q4140,MARVEL!A$2:J$1522,10,FALSE))</f>
        <v>776.13489813599995</v>
      </c>
      <c r="T4140">
        <f>IF(P4140=P4139,R4140+T4139,R4140)</f>
        <v>121004.41979545599</v>
      </c>
      <c r="U4140">
        <f>IF(P4140=P4139,1+U4139,1)</f>
        <v>5</v>
      </c>
      <c r="V4140" t="str">
        <f t="shared" si="64"/>
        <v/>
      </c>
      <c r="W4140" t="str">
        <f>IF(V4140="","",IF(ABS(V4140-R4140)&gt;W$1,ABS(V4140-R4140),""))</f>
        <v/>
      </c>
      <c r="X4140" t="str">
        <f>Y4140&amp;"-"&amp;Z4140&amp;"-"&amp;AC4140&amp;"-"&amp;AD4140&amp;"-"&amp;AG4140</f>
        <v>7.5-f-A-0-1.5</v>
      </c>
      <c r="Y4140">
        <f>F4140</f>
        <v>7.5</v>
      </c>
      <c r="Z4140" s="2" t="str">
        <f>G4140</f>
        <v>f</v>
      </c>
      <c r="AA4140">
        <f>_xlfn.IFNA(VLOOKUP(X4140,'duo-out'!A$2:Q$5000,5,FALSE),E4140+10*(H4140-1)+1+_xlfn.IFNA(VLOOKUP(D4140,states!A$2:C$10,3,FALSE),1))</f>
        <v>261</v>
      </c>
      <c r="AB4140" t="str">
        <f>IF(V4140="","",V4140)</f>
        <v/>
      </c>
      <c r="AC4140" s="2" t="str">
        <f>_xlfn.IFNA(VLOOKUP(D4140,states!A$2:C$10,2,FALSE),"XX")</f>
        <v>A</v>
      </c>
      <c r="AD4140">
        <f>E4140</f>
        <v>0</v>
      </c>
      <c r="AE4140">
        <f>_xlfn.IFNA(VLOOKUP(D4140,states!A$2:D$10,4,FALSE),0)</f>
        <v>2</v>
      </c>
      <c r="AF4140">
        <v>0.5</v>
      </c>
      <c r="AG4140">
        <f>IF(AE4140=0,AF4140,IF(AE4140=1,IF(F4140=0.5,0.5,IF(H4140=1,0.5,1.5)),IF(F4140=0.5,0.5,IF(H4140=1,2.5,1.5))))</f>
        <v>1.5</v>
      </c>
      <c r="AH4140" s="7">
        <f>IF(AC4140="XX",0,1/C4140^(1/5)*IF(E4140=0,100,1)/(E4140+1)^(1/4))</f>
        <v>263.85094221567817</v>
      </c>
    </row>
    <row r="4141" spans="1:34">
      <c r="A4141">
        <v>2823</v>
      </c>
      <c r="B4141" s="1">
        <v>22948.519799999998</v>
      </c>
      <c r="C4141" s="6">
        <v>5.0000000000000001E-3</v>
      </c>
      <c r="D4141" t="s">
        <v>3</v>
      </c>
      <c r="E4141">
        <v>0</v>
      </c>
      <c r="F4141">
        <v>7.5</v>
      </c>
      <c r="G4141" t="s">
        <v>2</v>
      </c>
      <c r="H4141">
        <v>2</v>
      </c>
      <c r="I4141" t="s">
        <v>0</v>
      </c>
      <c r="J4141">
        <v>0</v>
      </c>
      <c r="K4141">
        <v>8.5</v>
      </c>
      <c r="L4141" t="s">
        <v>2</v>
      </c>
      <c r="M4141">
        <v>2</v>
      </c>
      <c r="N4141" t="s">
        <v>2879</v>
      </c>
      <c r="O4141">
        <v>1</v>
      </c>
      <c r="P4141" t="str">
        <f>D4141&amp;"-"&amp;F4141&amp;"-"&amp;G4141&amp;"-"&amp;E4141&amp;"-"&amp;H4141</f>
        <v>A2Delta-7.5-f-0-2</v>
      </c>
      <c r="Q4141" t="str">
        <f>I4141&amp;"-"&amp;K4141&amp;"-"&amp;L4141&amp;"-"&amp;J4141&amp;"-"&amp;M4141</f>
        <v>X2Pi-8.5-f-0-2</v>
      </c>
      <c r="R4141">
        <f>B4141+S4141</f>
        <v>24200.894117142998</v>
      </c>
      <c r="S4141">
        <f>_xlfn.IFNA(VLOOKUP(Q4141,'MARVEL-X'!A$2:I$1400,7,FALSE),VLOOKUP(Q4141,MARVEL!A$2:J$1522,10,FALSE))</f>
        <v>1252.3743171430001</v>
      </c>
      <c r="T4141">
        <f>IF(P4141=P4140,R4141+T4140,R4141)</f>
        <v>145205.313912599</v>
      </c>
      <c r="U4141">
        <f>IF(P4141=P4140,1+U4140,1)</f>
        <v>6</v>
      </c>
      <c r="V4141" t="str">
        <f t="shared" si="64"/>
        <v/>
      </c>
      <c r="W4141" t="str">
        <f>IF(V4141="","",IF(ABS(V4141-R4141)&gt;W$1,ABS(V4141-R4141),""))</f>
        <v/>
      </c>
      <c r="X4141" t="str">
        <f>Y4141&amp;"-"&amp;Z4141&amp;"-"&amp;AC4141&amp;"-"&amp;AD4141&amp;"-"&amp;AG4141</f>
        <v>7.5-f-A-0-1.5</v>
      </c>
      <c r="Y4141">
        <f>F4141</f>
        <v>7.5</v>
      </c>
      <c r="Z4141" s="2" t="str">
        <f>G4141</f>
        <v>f</v>
      </c>
      <c r="AA4141">
        <f>_xlfn.IFNA(VLOOKUP(X4141,'duo-out'!A$2:Q$5000,5,FALSE),E4141+10*(H4141-1)+1+_xlfn.IFNA(VLOOKUP(D4141,states!A$2:C$10,3,FALSE),1))</f>
        <v>261</v>
      </c>
      <c r="AB4141" t="str">
        <f>IF(V4141="","",V4141)</f>
        <v/>
      </c>
      <c r="AC4141" s="2" t="str">
        <f>_xlfn.IFNA(VLOOKUP(D4141,states!A$2:C$10,2,FALSE),"XX")</f>
        <v>A</v>
      </c>
      <c r="AD4141">
        <f>E4141</f>
        <v>0</v>
      </c>
      <c r="AE4141">
        <f>_xlfn.IFNA(VLOOKUP(D4141,states!A$2:D$10,4,FALSE),0)</f>
        <v>2</v>
      </c>
      <c r="AF4141">
        <v>0.5</v>
      </c>
      <c r="AG4141">
        <f>IF(AE4141=0,AF4141,IF(AE4141=1,IF(F4141=0.5,0.5,IF(H4141=1,0.5,1.5)),IF(F4141=0.5,0.5,IF(H4141=1,2.5,1.5))))</f>
        <v>1.5</v>
      </c>
      <c r="AH4141" s="7">
        <f>IF(AC4141="XX",0,1/C4141^(1/5)*IF(E4141=0,100,1)/(E4141+1)^(1/4))</f>
        <v>288.53998118144267</v>
      </c>
    </row>
    <row r="4142" spans="1:34">
      <c r="A4142">
        <v>2802</v>
      </c>
      <c r="B4142" s="1">
        <v>23203.0242</v>
      </c>
      <c r="C4142" s="6">
        <v>5.0000000000000001E-3</v>
      </c>
      <c r="D4142" t="s">
        <v>3</v>
      </c>
      <c r="E4142">
        <v>0</v>
      </c>
      <c r="F4142">
        <v>7.5</v>
      </c>
      <c r="G4142" t="s">
        <v>2</v>
      </c>
      <c r="H4142">
        <v>2</v>
      </c>
      <c r="I4142" t="s">
        <v>0</v>
      </c>
      <c r="J4142">
        <v>0</v>
      </c>
      <c r="K4142">
        <v>7.5</v>
      </c>
      <c r="L4142" t="s">
        <v>1</v>
      </c>
      <c r="M4142">
        <v>2</v>
      </c>
      <c r="N4142" t="s">
        <v>2858</v>
      </c>
      <c r="O4142">
        <v>1</v>
      </c>
      <c r="P4142" t="str">
        <f>D4142&amp;"-"&amp;F4142&amp;"-"&amp;G4142&amp;"-"&amp;E4142&amp;"-"&amp;H4142</f>
        <v>A2Delta-7.5-f-0-2</v>
      </c>
      <c r="Q4142" t="str">
        <f>I4142&amp;"-"&amp;K4142&amp;"-"&amp;L4142&amp;"-"&amp;J4142&amp;"-"&amp;M4142</f>
        <v>X2Pi-7.5-e-0-2</v>
      </c>
      <c r="R4142">
        <f>B4142+S4142</f>
        <v>24200.888583962002</v>
      </c>
      <c r="S4142">
        <f>_xlfn.IFNA(VLOOKUP(Q4142,'MARVEL-X'!A$2:I$1400,7,FALSE),VLOOKUP(Q4142,MARVEL!A$2:J$1522,10,FALSE))</f>
        <v>997.86438396200003</v>
      </c>
      <c r="T4142">
        <f>IF(P4142=P4141,R4142+T4141,R4142)</f>
        <v>169406.20249656099</v>
      </c>
      <c r="U4142">
        <f>IF(P4142=P4141,1+U4141,1)</f>
        <v>7</v>
      </c>
      <c r="V4142" t="str">
        <f t="shared" si="64"/>
        <v/>
      </c>
      <c r="W4142" t="str">
        <f>IF(V4142="","",IF(ABS(V4142-R4142)&gt;W$1,ABS(V4142-R4142),""))</f>
        <v/>
      </c>
      <c r="X4142" t="str">
        <f>Y4142&amp;"-"&amp;Z4142&amp;"-"&amp;AC4142&amp;"-"&amp;AD4142&amp;"-"&amp;AG4142</f>
        <v>7.5-f-A-0-1.5</v>
      </c>
      <c r="Y4142">
        <f>F4142</f>
        <v>7.5</v>
      </c>
      <c r="Z4142" s="2" t="str">
        <f>G4142</f>
        <v>f</v>
      </c>
      <c r="AA4142">
        <f>_xlfn.IFNA(VLOOKUP(X4142,'duo-out'!A$2:Q$5000,5,FALSE),E4142+10*(H4142-1)+1+_xlfn.IFNA(VLOOKUP(D4142,states!A$2:C$10,3,FALSE),1))</f>
        <v>261</v>
      </c>
      <c r="AB4142" t="str">
        <f>IF(V4142="","",V4142)</f>
        <v/>
      </c>
      <c r="AC4142" s="2" t="str">
        <f>_xlfn.IFNA(VLOOKUP(D4142,states!A$2:C$10,2,FALSE),"XX")</f>
        <v>A</v>
      </c>
      <c r="AD4142">
        <f>E4142</f>
        <v>0</v>
      </c>
      <c r="AE4142">
        <f>_xlfn.IFNA(VLOOKUP(D4142,states!A$2:D$10,4,FALSE),0)</f>
        <v>2</v>
      </c>
      <c r="AF4142">
        <v>0.5</v>
      </c>
      <c r="AG4142">
        <f>IF(AE4142=0,AF4142,IF(AE4142=1,IF(F4142=0.5,0.5,IF(H4142=1,0.5,1.5)),IF(F4142=0.5,0.5,IF(H4142=1,2.5,1.5))))</f>
        <v>1.5</v>
      </c>
      <c r="AH4142" s="7">
        <f>IF(AC4142="XX",0,1/C4142^(1/5)*IF(E4142=0,100,1)/(E4142+1)^(1/4))</f>
        <v>288.53998118144267</v>
      </c>
    </row>
    <row r="4143" spans="1:34">
      <c r="A4143">
        <v>2740</v>
      </c>
      <c r="B4143" s="1">
        <v>23424.757000000001</v>
      </c>
      <c r="C4143" s="6">
        <v>6.1260000000000004E-3</v>
      </c>
      <c r="D4143" t="s">
        <v>3</v>
      </c>
      <c r="E4143">
        <v>0</v>
      </c>
      <c r="F4143">
        <v>7.5</v>
      </c>
      <c r="G4143" t="s">
        <v>2</v>
      </c>
      <c r="H4143">
        <v>2</v>
      </c>
      <c r="I4143" t="s">
        <v>0</v>
      </c>
      <c r="J4143">
        <v>0</v>
      </c>
      <c r="K4143">
        <v>6.5</v>
      </c>
      <c r="L4143" t="s">
        <v>2</v>
      </c>
      <c r="M4143">
        <v>2</v>
      </c>
      <c r="N4143" t="s">
        <v>2796</v>
      </c>
      <c r="O4143">
        <v>1</v>
      </c>
      <c r="P4143" t="str">
        <f>D4143&amp;"-"&amp;F4143&amp;"-"&amp;G4143&amp;"-"&amp;E4143&amp;"-"&amp;H4143</f>
        <v>A2Delta-7.5-f-0-2</v>
      </c>
      <c r="Q4143" t="str">
        <f>I4143&amp;"-"&amp;K4143&amp;"-"&amp;L4143&amp;"-"&amp;J4143&amp;"-"&amp;M4143</f>
        <v>X2Pi-6.5-f-0-2</v>
      </c>
      <c r="R4143">
        <f>B4143+S4143</f>
        <v>24200.891898136</v>
      </c>
      <c r="S4143">
        <f>_xlfn.IFNA(VLOOKUP(Q4143,'MARVEL-X'!A$2:I$1400,7,FALSE),VLOOKUP(Q4143,MARVEL!A$2:J$1522,10,FALSE))</f>
        <v>776.13489813599995</v>
      </c>
      <c r="T4143">
        <f>IF(P4143=P4142,R4143+T4142,R4143)</f>
        <v>193607.09439469699</v>
      </c>
      <c r="U4143">
        <f>IF(P4143=P4142,1+U4142,1)</f>
        <v>8</v>
      </c>
      <c r="V4143" t="str">
        <f t="shared" si="64"/>
        <v/>
      </c>
      <c r="W4143" t="str">
        <f>IF(V4143="","",IF(ABS(V4143-R4143)&gt;W$1,ABS(V4143-R4143),""))</f>
        <v/>
      </c>
      <c r="X4143" t="str">
        <f>Y4143&amp;"-"&amp;Z4143&amp;"-"&amp;AC4143&amp;"-"&amp;AD4143&amp;"-"&amp;AG4143</f>
        <v>7.5-f-A-0-1.5</v>
      </c>
      <c r="Y4143">
        <f>F4143</f>
        <v>7.5</v>
      </c>
      <c r="Z4143" s="2" t="str">
        <f>G4143</f>
        <v>f</v>
      </c>
      <c r="AA4143">
        <f>_xlfn.IFNA(VLOOKUP(X4143,'duo-out'!A$2:Q$5000,5,FALSE),E4143+10*(H4143-1)+1+_xlfn.IFNA(VLOOKUP(D4143,states!A$2:C$10,3,FALSE),1))</f>
        <v>261</v>
      </c>
      <c r="AB4143" t="str">
        <f>IF(V4143="","",V4143)</f>
        <v/>
      </c>
      <c r="AC4143" s="2" t="str">
        <f>_xlfn.IFNA(VLOOKUP(D4143,states!A$2:C$10,2,FALSE),"XX")</f>
        <v>A</v>
      </c>
      <c r="AD4143">
        <f>E4143</f>
        <v>0</v>
      </c>
      <c r="AE4143">
        <f>_xlfn.IFNA(VLOOKUP(D4143,states!A$2:D$10,4,FALSE),0)</f>
        <v>2</v>
      </c>
      <c r="AF4143">
        <v>0.5</v>
      </c>
      <c r="AG4143">
        <f>IF(AE4143=0,AF4143,IF(AE4143=1,IF(F4143=0.5,0.5,IF(H4143=1,0.5,1.5)),IF(F4143=0.5,0.5,IF(H4143=1,2.5,1.5))))</f>
        <v>1.5</v>
      </c>
      <c r="AH4143" s="7">
        <f>IF(AC4143="XX",0,1/C4143^(1/5)*IF(E4143=0,100,1)/(E4143+1)^(1/4))</f>
        <v>277.05411277933109</v>
      </c>
    </row>
    <row r="4144" spans="1:34">
      <c r="A4144">
        <v>5464</v>
      </c>
      <c r="B4144" s="1">
        <v>23203.027999999998</v>
      </c>
      <c r="C4144" s="6">
        <v>0.05</v>
      </c>
      <c r="D4144" t="s">
        <v>3</v>
      </c>
      <c r="E4144">
        <v>0</v>
      </c>
      <c r="F4144">
        <v>7.5</v>
      </c>
      <c r="G4144" t="s">
        <v>2</v>
      </c>
      <c r="H4144">
        <v>2</v>
      </c>
      <c r="I4144" t="s">
        <v>0</v>
      </c>
      <c r="J4144">
        <v>0</v>
      </c>
      <c r="K4144">
        <v>7.5</v>
      </c>
      <c r="L4144" t="s">
        <v>1</v>
      </c>
      <c r="M4144">
        <v>2</v>
      </c>
      <c r="N4144" t="s">
        <v>5520</v>
      </c>
      <c r="O4144">
        <v>1</v>
      </c>
      <c r="P4144" t="str">
        <f>D4144&amp;"-"&amp;F4144&amp;"-"&amp;G4144&amp;"-"&amp;E4144&amp;"-"&amp;H4144</f>
        <v>A2Delta-7.5-f-0-2</v>
      </c>
      <c r="Q4144" t="str">
        <f>I4144&amp;"-"&amp;K4144&amp;"-"&amp;L4144&amp;"-"&amp;J4144&amp;"-"&amp;M4144</f>
        <v>X2Pi-7.5-e-0-2</v>
      </c>
      <c r="R4144">
        <f>B4144+S4144</f>
        <v>24200.892383962</v>
      </c>
      <c r="S4144">
        <f>_xlfn.IFNA(VLOOKUP(Q4144,'MARVEL-X'!A$2:I$1400,7,FALSE),VLOOKUP(Q4144,MARVEL!A$2:J$1522,10,FALSE))</f>
        <v>997.86438396200003</v>
      </c>
      <c r="T4144">
        <f>IF(P4144=P4143,R4144+T4143,R4144)</f>
        <v>217807.98677865899</v>
      </c>
      <c r="U4144">
        <f>IF(P4144=P4143,1+U4143,1)</f>
        <v>9</v>
      </c>
      <c r="V4144" t="str">
        <f t="shared" si="64"/>
        <v/>
      </c>
      <c r="W4144" t="str">
        <f>IF(V4144="","",IF(ABS(V4144-R4144)&gt;W$1,ABS(V4144-R4144),""))</f>
        <v/>
      </c>
      <c r="X4144" t="str">
        <f>Y4144&amp;"-"&amp;Z4144&amp;"-"&amp;AC4144&amp;"-"&amp;AD4144&amp;"-"&amp;AG4144</f>
        <v>7.5-f-A-0-1.5</v>
      </c>
      <c r="Y4144">
        <f>F4144</f>
        <v>7.5</v>
      </c>
      <c r="Z4144" s="2" t="str">
        <f>G4144</f>
        <v>f</v>
      </c>
      <c r="AA4144">
        <f>_xlfn.IFNA(VLOOKUP(X4144,'duo-out'!A$2:Q$5000,5,FALSE),E4144+10*(H4144-1)+1+_xlfn.IFNA(VLOOKUP(D4144,states!A$2:C$10,3,FALSE),1))</f>
        <v>261</v>
      </c>
      <c r="AB4144" t="str">
        <f>IF(V4144="","",V4144)</f>
        <v/>
      </c>
      <c r="AC4144" s="2" t="str">
        <f>_xlfn.IFNA(VLOOKUP(D4144,states!A$2:C$10,2,FALSE),"XX")</f>
        <v>A</v>
      </c>
      <c r="AD4144">
        <f>E4144</f>
        <v>0</v>
      </c>
      <c r="AE4144">
        <f>_xlfn.IFNA(VLOOKUP(D4144,states!A$2:D$10,4,FALSE),0)</f>
        <v>2</v>
      </c>
      <c r="AF4144">
        <v>0.5</v>
      </c>
      <c r="AG4144">
        <f>IF(AE4144=0,AF4144,IF(AE4144=1,IF(F4144=0.5,0.5,IF(H4144=1,0.5,1.5)),IF(F4144=0.5,0.5,IF(H4144=1,2.5,1.5))))</f>
        <v>1.5</v>
      </c>
      <c r="AH4144" s="7">
        <f>IF(AC4144="XX",0,1/C4144^(1/5)*IF(E4144=0,100,1)/(E4144+1)^(1/4))</f>
        <v>182.05642030260799</v>
      </c>
    </row>
    <row r="4145" spans="1:34">
      <c r="A4145">
        <v>5402</v>
      </c>
      <c r="B4145" s="1">
        <v>23424.751</v>
      </c>
      <c r="C4145" s="6">
        <v>0.05</v>
      </c>
      <c r="D4145" t="s">
        <v>3</v>
      </c>
      <c r="E4145">
        <v>0</v>
      </c>
      <c r="F4145">
        <v>7.5</v>
      </c>
      <c r="G4145" t="s">
        <v>2</v>
      </c>
      <c r="H4145">
        <v>2</v>
      </c>
      <c r="I4145" t="s">
        <v>0</v>
      </c>
      <c r="J4145">
        <v>0</v>
      </c>
      <c r="K4145">
        <v>6.5</v>
      </c>
      <c r="L4145" t="s">
        <v>2</v>
      </c>
      <c r="M4145">
        <v>2</v>
      </c>
      <c r="N4145" t="s">
        <v>5458</v>
      </c>
      <c r="O4145">
        <v>1</v>
      </c>
      <c r="P4145" t="str">
        <f>D4145&amp;"-"&amp;F4145&amp;"-"&amp;G4145&amp;"-"&amp;E4145&amp;"-"&amp;H4145</f>
        <v>A2Delta-7.5-f-0-2</v>
      </c>
      <c r="Q4145" t="str">
        <f>I4145&amp;"-"&amp;K4145&amp;"-"&amp;L4145&amp;"-"&amp;J4145&amp;"-"&amp;M4145</f>
        <v>X2Pi-6.5-f-0-2</v>
      </c>
      <c r="R4145">
        <f>B4145+S4145</f>
        <v>24200.885898135999</v>
      </c>
      <c r="S4145">
        <f>_xlfn.IFNA(VLOOKUP(Q4145,'MARVEL-X'!A$2:I$1400,7,FALSE),VLOOKUP(Q4145,MARVEL!A$2:J$1522,10,FALSE))</f>
        <v>776.13489813599995</v>
      </c>
      <c r="T4145">
        <f>IF(P4145=P4144,R4145+T4144,R4145)</f>
        <v>242008.872676795</v>
      </c>
      <c r="U4145">
        <f>IF(P4145=P4144,1+U4144,1)</f>
        <v>10</v>
      </c>
      <c r="V4145" t="str">
        <f t="shared" si="64"/>
        <v/>
      </c>
      <c r="W4145" t="str">
        <f>IF(V4145="","",IF(ABS(V4145-R4145)&gt;W$1,ABS(V4145-R4145),""))</f>
        <v/>
      </c>
      <c r="X4145" t="str">
        <f>Y4145&amp;"-"&amp;Z4145&amp;"-"&amp;AC4145&amp;"-"&amp;AD4145&amp;"-"&amp;AG4145</f>
        <v>7.5-f-A-0-1.5</v>
      </c>
      <c r="Y4145">
        <f>F4145</f>
        <v>7.5</v>
      </c>
      <c r="Z4145" s="2" t="str">
        <f>G4145</f>
        <v>f</v>
      </c>
      <c r="AA4145">
        <f>_xlfn.IFNA(VLOOKUP(X4145,'duo-out'!A$2:Q$5000,5,FALSE),E4145+10*(H4145-1)+1+_xlfn.IFNA(VLOOKUP(D4145,states!A$2:C$10,3,FALSE),1))</f>
        <v>261</v>
      </c>
      <c r="AB4145" t="str">
        <f>IF(V4145="","",V4145)</f>
        <v/>
      </c>
      <c r="AC4145" s="2" t="str">
        <f>_xlfn.IFNA(VLOOKUP(D4145,states!A$2:C$10,2,FALSE),"XX")</f>
        <v>A</v>
      </c>
      <c r="AD4145">
        <f>E4145</f>
        <v>0</v>
      </c>
      <c r="AE4145">
        <f>_xlfn.IFNA(VLOOKUP(D4145,states!A$2:D$10,4,FALSE),0)</f>
        <v>2</v>
      </c>
      <c r="AF4145">
        <v>0.5</v>
      </c>
      <c r="AG4145">
        <f>IF(AE4145=0,AF4145,IF(AE4145=1,IF(F4145=0.5,0.5,IF(H4145=1,0.5,1.5)),IF(F4145=0.5,0.5,IF(H4145=1,2.5,1.5))))</f>
        <v>1.5</v>
      </c>
      <c r="AH4145" s="7">
        <f>IF(AC4145="XX",0,1/C4145^(1/5)*IF(E4145=0,100,1)/(E4145+1)^(1/4))</f>
        <v>182.05642030260799</v>
      </c>
    </row>
    <row r="4146" spans="1:34">
      <c r="A4146">
        <v>5381</v>
      </c>
      <c r="B4146" s="1">
        <v>23423.21</v>
      </c>
      <c r="C4146" s="6">
        <v>0.05</v>
      </c>
      <c r="D4146" t="s">
        <v>3</v>
      </c>
      <c r="E4146">
        <v>0</v>
      </c>
      <c r="F4146">
        <v>7.5</v>
      </c>
      <c r="G4146" t="s">
        <v>2</v>
      </c>
      <c r="H4146">
        <v>2</v>
      </c>
      <c r="I4146" t="s">
        <v>0</v>
      </c>
      <c r="J4146">
        <v>0</v>
      </c>
      <c r="K4146">
        <v>7.5</v>
      </c>
      <c r="L4146" t="s">
        <v>1</v>
      </c>
      <c r="M4146">
        <v>1</v>
      </c>
      <c r="N4146" t="s">
        <v>5437</v>
      </c>
      <c r="O4146">
        <v>1</v>
      </c>
      <c r="P4146" t="str">
        <f>D4146&amp;"-"&amp;F4146&amp;"-"&amp;G4146&amp;"-"&amp;E4146&amp;"-"&amp;H4146</f>
        <v>A2Delta-7.5-f-0-2</v>
      </c>
      <c r="Q4146" t="str">
        <f>I4146&amp;"-"&amp;K4146&amp;"-"&amp;L4146&amp;"-"&amp;J4146&amp;"-"&amp;M4146</f>
        <v>X2Pi-7.5-e-0-1</v>
      </c>
      <c r="R4146">
        <f>B4146+S4146</f>
        <v>24200.918955362999</v>
      </c>
      <c r="S4146">
        <f>_xlfn.IFNA(VLOOKUP(Q4146,'MARVEL-X'!A$2:I$1400,7,FALSE),VLOOKUP(Q4146,MARVEL!A$2:J$1522,10,FALSE))</f>
        <v>777.70895536299997</v>
      </c>
      <c r="T4146">
        <f>IF(P4146=P4145,R4146+T4145,R4146)</f>
        <v>266209.79163215798</v>
      </c>
      <c r="U4146">
        <f>IF(P4146=P4145,1+U4145,1)</f>
        <v>11</v>
      </c>
      <c r="V4146" t="str">
        <f t="shared" si="64"/>
        <v/>
      </c>
      <c r="W4146" t="str">
        <f>IF(V4146="","",IF(ABS(V4146-R4146)&gt;W$1,ABS(V4146-R4146),""))</f>
        <v/>
      </c>
      <c r="X4146" t="str">
        <f>Y4146&amp;"-"&amp;Z4146&amp;"-"&amp;AC4146&amp;"-"&amp;AD4146&amp;"-"&amp;AG4146</f>
        <v>7.5-f-A-0-1.5</v>
      </c>
      <c r="Y4146">
        <f>F4146</f>
        <v>7.5</v>
      </c>
      <c r="Z4146" s="2" t="str">
        <f>G4146</f>
        <v>f</v>
      </c>
      <c r="AA4146">
        <f>_xlfn.IFNA(VLOOKUP(X4146,'duo-out'!A$2:Q$5000,5,FALSE),E4146+10*(H4146-1)+1+_xlfn.IFNA(VLOOKUP(D4146,states!A$2:C$10,3,FALSE),1))</f>
        <v>261</v>
      </c>
      <c r="AB4146" t="str">
        <f>IF(V4146="","",V4146)</f>
        <v/>
      </c>
      <c r="AC4146" s="2" t="str">
        <f>_xlfn.IFNA(VLOOKUP(D4146,states!A$2:C$10,2,FALSE),"XX")</f>
        <v>A</v>
      </c>
      <c r="AD4146">
        <f>E4146</f>
        <v>0</v>
      </c>
      <c r="AE4146">
        <f>_xlfn.IFNA(VLOOKUP(D4146,states!A$2:D$10,4,FALSE),0)</f>
        <v>2</v>
      </c>
      <c r="AF4146">
        <v>0.5</v>
      </c>
      <c r="AG4146">
        <f>IF(AE4146=0,AF4146,IF(AE4146=1,IF(F4146=0.5,0.5,IF(H4146=1,0.5,1.5)),IF(F4146=0.5,0.5,IF(H4146=1,2.5,1.5))))</f>
        <v>1.5</v>
      </c>
      <c r="AH4146" s="7">
        <f>IF(AC4146="XX",0,1/C4146^(1/5)*IF(E4146=0,100,1)/(E4146+1)^(1/4))</f>
        <v>182.05642030260799</v>
      </c>
    </row>
    <row r="4147" spans="1:34">
      <c r="A4147">
        <v>4196</v>
      </c>
      <c r="B4147" s="1">
        <v>22948.528999999999</v>
      </c>
      <c r="C4147" s="6">
        <v>1.427E-2</v>
      </c>
      <c r="D4147" t="s">
        <v>3</v>
      </c>
      <c r="E4147">
        <v>0</v>
      </c>
      <c r="F4147">
        <v>7.5</v>
      </c>
      <c r="G4147" t="s">
        <v>2</v>
      </c>
      <c r="H4147">
        <v>2</v>
      </c>
      <c r="I4147" t="s">
        <v>0</v>
      </c>
      <c r="J4147">
        <v>0</v>
      </c>
      <c r="K4147">
        <v>8.5</v>
      </c>
      <c r="L4147" t="s">
        <v>2</v>
      </c>
      <c r="M4147">
        <v>2</v>
      </c>
      <c r="N4147" t="s">
        <v>4252</v>
      </c>
      <c r="O4147">
        <v>1</v>
      </c>
      <c r="P4147" t="str">
        <f>D4147&amp;"-"&amp;F4147&amp;"-"&amp;G4147&amp;"-"&amp;E4147&amp;"-"&amp;H4147</f>
        <v>A2Delta-7.5-f-0-2</v>
      </c>
      <c r="Q4147" t="str">
        <f>I4147&amp;"-"&amp;K4147&amp;"-"&amp;L4147&amp;"-"&amp;J4147&amp;"-"&amp;M4147</f>
        <v>X2Pi-8.5-f-0-2</v>
      </c>
      <c r="R4147">
        <f>B4147+S4147</f>
        <v>24200.903317142998</v>
      </c>
      <c r="S4147">
        <f>_xlfn.IFNA(VLOOKUP(Q4147,'MARVEL-X'!A$2:I$1400,7,FALSE),VLOOKUP(Q4147,MARVEL!A$2:J$1522,10,FALSE))</f>
        <v>1252.3743171430001</v>
      </c>
      <c r="T4147">
        <f>IF(P4147=P4146,R4147+T4146,R4147)</f>
        <v>290410.69494930096</v>
      </c>
      <c r="U4147">
        <f>IF(P4147=P4146,1+U4146,1)</f>
        <v>12</v>
      </c>
      <c r="V4147" t="str">
        <f t="shared" si="64"/>
        <v/>
      </c>
      <c r="W4147" t="str">
        <f>IF(V4147="","",IF(ABS(V4147-R4147)&gt;W$1,ABS(V4147-R4147),""))</f>
        <v/>
      </c>
      <c r="X4147" t="str">
        <f>Y4147&amp;"-"&amp;Z4147&amp;"-"&amp;AC4147&amp;"-"&amp;AD4147&amp;"-"&amp;AG4147</f>
        <v>7.5-f-A-0-1.5</v>
      </c>
      <c r="Y4147">
        <f>F4147</f>
        <v>7.5</v>
      </c>
      <c r="Z4147" s="2" t="str">
        <f>G4147</f>
        <v>f</v>
      </c>
      <c r="AA4147">
        <f>_xlfn.IFNA(VLOOKUP(X4147,'duo-out'!A$2:Q$5000,5,FALSE),E4147+10*(H4147-1)+1+_xlfn.IFNA(VLOOKUP(D4147,states!A$2:C$10,3,FALSE),1))</f>
        <v>261</v>
      </c>
      <c r="AB4147" t="str">
        <f>IF(V4147="","",V4147)</f>
        <v/>
      </c>
      <c r="AC4147" s="2" t="str">
        <f>_xlfn.IFNA(VLOOKUP(D4147,states!A$2:C$10,2,FALSE),"XX")</f>
        <v>A</v>
      </c>
      <c r="AD4147">
        <f>E4147</f>
        <v>0</v>
      </c>
      <c r="AE4147">
        <f>_xlfn.IFNA(VLOOKUP(D4147,states!A$2:D$10,4,FALSE),0)</f>
        <v>2</v>
      </c>
      <c r="AF4147">
        <v>0.5</v>
      </c>
      <c r="AG4147">
        <f>IF(AE4147=0,AF4147,IF(AE4147=1,IF(F4147=0.5,0.5,IF(H4147=1,0.5,1.5)),IF(F4147=0.5,0.5,IF(H4147=1,2.5,1.5))))</f>
        <v>1.5</v>
      </c>
      <c r="AH4147" s="7">
        <f>IF(AC4147="XX",0,1/C4147^(1/5)*IF(E4147=0,100,1)/(E4147+1)^(1/4))</f>
        <v>233.9457744740952</v>
      </c>
    </row>
    <row r="4148" spans="1:34">
      <c r="A4148">
        <v>4150</v>
      </c>
      <c r="B4148" s="1">
        <v>23203.026999999998</v>
      </c>
      <c r="C4148" s="6">
        <v>1.6000000000000001E-3</v>
      </c>
      <c r="D4148" t="s">
        <v>3</v>
      </c>
      <c r="E4148">
        <v>0</v>
      </c>
      <c r="F4148">
        <v>7.5</v>
      </c>
      <c r="G4148" t="s">
        <v>2</v>
      </c>
      <c r="H4148">
        <v>2</v>
      </c>
      <c r="I4148" t="s">
        <v>0</v>
      </c>
      <c r="J4148">
        <v>0</v>
      </c>
      <c r="K4148">
        <v>7.5</v>
      </c>
      <c r="L4148" t="s">
        <v>1</v>
      </c>
      <c r="M4148">
        <v>2</v>
      </c>
      <c r="N4148" t="s">
        <v>4206</v>
      </c>
      <c r="O4148">
        <v>1</v>
      </c>
      <c r="P4148" t="str">
        <f>D4148&amp;"-"&amp;F4148&amp;"-"&amp;G4148&amp;"-"&amp;E4148&amp;"-"&amp;H4148</f>
        <v>A2Delta-7.5-f-0-2</v>
      </c>
      <c r="Q4148" t="str">
        <f>I4148&amp;"-"&amp;K4148&amp;"-"&amp;L4148&amp;"-"&amp;J4148&amp;"-"&amp;M4148</f>
        <v>X2Pi-7.5-e-0-2</v>
      </c>
      <c r="R4148">
        <f>B4148+S4148</f>
        <v>24200.891383962</v>
      </c>
      <c r="S4148">
        <f>_xlfn.IFNA(VLOOKUP(Q4148,'MARVEL-X'!A$2:I$1400,7,FALSE),VLOOKUP(Q4148,MARVEL!A$2:J$1522,10,FALSE))</f>
        <v>997.86438396200003</v>
      </c>
      <c r="T4148">
        <f>IF(P4148=P4147,R4148+T4147,R4148)</f>
        <v>314611.58633326297</v>
      </c>
      <c r="U4148">
        <f>IF(P4148=P4147,1+U4147,1)</f>
        <v>13</v>
      </c>
      <c r="V4148" t="str">
        <f t="shared" si="64"/>
        <v/>
      </c>
      <c r="W4148" t="str">
        <f>IF(V4148="","",IF(ABS(V4148-R4148)&gt;W$1,ABS(V4148-R4148),""))</f>
        <v/>
      </c>
      <c r="X4148" t="str">
        <f>Y4148&amp;"-"&amp;Z4148&amp;"-"&amp;AC4148&amp;"-"&amp;AD4148&amp;"-"&amp;AG4148</f>
        <v>7.5-f-A-0-1.5</v>
      </c>
      <c r="Y4148">
        <f>F4148</f>
        <v>7.5</v>
      </c>
      <c r="Z4148" s="2" t="str">
        <f>G4148</f>
        <v>f</v>
      </c>
      <c r="AA4148">
        <f>_xlfn.IFNA(VLOOKUP(X4148,'duo-out'!A$2:Q$5000,5,FALSE),E4148+10*(H4148-1)+1+_xlfn.IFNA(VLOOKUP(D4148,states!A$2:C$10,3,FALSE),1))</f>
        <v>261</v>
      </c>
      <c r="AB4148" t="str">
        <f>IF(V4148="","",V4148)</f>
        <v/>
      </c>
      <c r="AC4148" s="2" t="str">
        <f>_xlfn.IFNA(VLOOKUP(D4148,states!A$2:C$10,2,FALSE),"XX")</f>
        <v>A</v>
      </c>
      <c r="AD4148">
        <f>E4148</f>
        <v>0</v>
      </c>
      <c r="AE4148">
        <f>_xlfn.IFNA(VLOOKUP(D4148,states!A$2:D$10,4,FALSE),0)</f>
        <v>2</v>
      </c>
      <c r="AF4148">
        <v>0.5</v>
      </c>
      <c r="AG4148">
        <f>IF(AE4148=0,AF4148,IF(AE4148=1,IF(F4148=0.5,0.5,IF(H4148=1,0.5,1.5)),IF(F4148=0.5,0.5,IF(H4148=1,2.5,1.5))))</f>
        <v>1.5</v>
      </c>
      <c r="AH4148" s="7">
        <f>IF(AC4148="XX",0,1/C4148^(1/5)*IF(E4148=0,100,1)/(E4148+1)^(1/4))</f>
        <v>362.38983183884778</v>
      </c>
    </row>
    <row r="4149" spans="1:34">
      <c r="A4149">
        <v>850</v>
      </c>
      <c r="B4149" s="1">
        <v>22948.41</v>
      </c>
      <c r="C4149" s="6">
        <v>0.1163</v>
      </c>
      <c r="D4149" t="s">
        <v>3</v>
      </c>
      <c r="E4149">
        <v>0</v>
      </c>
      <c r="F4149">
        <v>7.5</v>
      </c>
      <c r="G4149" t="s">
        <v>2</v>
      </c>
      <c r="H4149">
        <v>2</v>
      </c>
      <c r="I4149" t="s">
        <v>0</v>
      </c>
      <c r="J4149">
        <v>0</v>
      </c>
      <c r="K4149">
        <v>8.5</v>
      </c>
      <c r="L4149" t="s">
        <v>2</v>
      </c>
      <c r="M4149">
        <v>2</v>
      </c>
      <c r="N4149" t="s">
        <v>906</v>
      </c>
      <c r="O4149">
        <v>1</v>
      </c>
      <c r="P4149" t="str">
        <f>D4149&amp;"-"&amp;F4149&amp;"-"&amp;G4149&amp;"-"&amp;E4149&amp;"-"&amp;H4149</f>
        <v>A2Delta-7.5-f-0-2</v>
      </c>
      <c r="Q4149" t="str">
        <f>I4149&amp;"-"&amp;K4149&amp;"-"&amp;L4149&amp;"-"&amp;J4149&amp;"-"&amp;M4149</f>
        <v>X2Pi-8.5-f-0-2</v>
      </c>
      <c r="R4149">
        <f>B4149+S4149</f>
        <v>24200.784317142999</v>
      </c>
      <c r="S4149">
        <f>_xlfn.IFNA(VLOOKUP(Q4149,'MARVEL-X'!A$2:I$1400,7,FALSE),VLOOKUP(Q4149,MARVEL!A$2:J$1522,10,FALSE))</f>
        <v>1252.3743171430001</v>
      </c>
      <c r="T4149">
        <f>IF(P4149=P4148,R4149+T4148,R4149)</f>
        <v>338812.370650406</v>
      </c>
      <c r="U4149">
        <f>IF(P4149=P4148,1+U4148,1)</f>
        <v>14</v>
      </c>
      <c r="V4149" t="str">
        <f t="shared" si="64"/>
        <v/>
      </c>
      <c r="W4149" t="str">
        <f>IF(V4149="","",IF(ABS(V4149-R4149)&gt;W$1,ABS(V4149-R4149),""))</f>
        <v/>
      </c>
      <c r="X4149" t="str">
        <f>Y4149&amp;"-"&amp;Z4149&amp;"-"&amp;AC4149&amp;"-"&amp;AD4149&amp;"-"&amp;AG4149</f>
        <v>7.5-f-A-0-1.5</v>
      </c>
      <c r="Y4149">
        <f>F4149</f>
        <v>7.5</v>
      </c>
      <c r="Z4149" s="2" t="str">
        <f>G4149</f>
        <v>f</v>
      </c>
      <c r="AA4149">
        <f>_xlfn.IFNA(VLOOKUP(X4149,'duo-out'!A$2:Q$5000,5,FALSE),E4149+10*(H4149-1)+1+_xlfn.IFNA(VLOOKUP(D4149,states!A$2:C$10,3,FALSE),1))</f>
        <v>261</v>
      </c>
      <c r="AB4149" t="str">
        <f>IF(V4149="","",V4149)</f>
        <v/>
      </c>
      <c r="AC4149" s="2" t="str">
        <f>_xlfn.IFNA(VLOOKUP(D4149,states!A$2:C$10,2,FALSE),"XX")</f>
        <v>A</v>
      </c>
      <c r="AD4149">
        <f>E4149</f>
        <v>0</v>
      </c>
      <c r="AE4149">
        <f>_xlfn.IFNA(VLOOKUP(D4149,states!A$2:D$10,4,FALSE),0)</f>
        <v>2</v>
      </c>
      <c r="AF4149">
        <v>0.5</v>
      </c>
      <c r="AG4149">
        <f>IF(AE4149=0,AF4149,IF(AE4149=1,IF(F4149=0.5,0.5,IF(H4149=1,0.5,1.5)),IF(F4149=0.5,0.5,IF(H4149=1,2.5,1.5))))</f>
        <v>1.5</v>
      </c>
      <c r="AH4149" s="7">
        <f>IF(AC4149="XX",0,1/C4149^(1/5)*IF(E4149=0,100,1)/(E4149+1)^(1/4))</f>
        <v>153.77440562773714</v>
      </c>
    </row>
    <row r="4150" spans="1:34">
      <c r="A4150">
        <v>820</v>
      </c>
      <c r="B4150" s="1">
        <v>23203.01</v>
      </c>
      <c r="C4150" s="6">
        <v>0.05</v>
      </c>
      <c r="D4150" t="s">
        <v>3</v>
      </c>
      <c r="E4150">
        <v>0</v>
      </c>
      <c r="F4150">
        <v>7.5</v>
      </c>
      <c r="G4150" t="s">
        <v>2</v>
      </c>
      <c r="H4150">
        <v>2</v>
      </c>
      <c r="I4150" t="s">
        <v>0</v>
      </c>
      <c r="J4150">
        <v>0</v>
      </c>
      <c r="K4150">
        <v>7.5</v>
      </c>
      <c r="L4150" t="s">
        <v>1</v>
      </c>
      <c r="M4150">
        <v>2</v>
      </c>
      <c r="N4150" t="s">
        <v>876</v>
      </c>
      <c r="O4150">
        <v>1</v>
      </c>
      <c r="P4150" t="str">
        <f>D4150&amp;"-"&amp;F4150&amp;"-"&amp;G4150&amp;"-"&amp;E4150&amp;"-"&amp;H4150</f>
        <v>A2Delta-7.5-f-0-2</v>
      </c>
      <c r="Q4150" t="str">
        <f>I4150&amp;"-"&amp;K4150&amp;"-"&amp;L4150&amp;"-"&amp;J4150&amp;"-"&amp;M4150</f>
        <v>X2Pi-7.5-e-0-2</v>
      </c>
      <c r="R4150">
        <f>B4150+S4150</f>
        <v>24200.874383962</v>
      </c>
      <c r="S4150">
        <f>_xlfn.IFNA(VLOOKUP(Q4150,'MARVEL-X'!A$2:I$1400,7,FALSE),VLOOKUP(Q4150,MARVEL!A$2:J$1522,10,FALSE))</f>
        <v>997.86438396200003</v>
      </c>
      <c r="T4150">
        <f>IF(P4150=P4149,R4150+T4149,R4150)</f>
        <v>363013.24503436801</v>
      </c>
      <c r="U4150">
        <f>IF(P4150=P4149,1+U4149,1)</f>
        <v>15</v>
      </c>
      <c r="V4150" t="str">
        <f t="shared" si="64"/>
        <v/>
      </c>
      <c r="W4150" t="str">
        <f>IF(V4150="","",IF(ABS(V4150-R4150)&gt;W$1,ABS(V4150-R4150),""))</f>
        <v/>
      </c>
      <c r="X4150" t="str">
        <f>Y4150&amp;"-"&amp;Z4150&amp;"-"&amp;AC4150&amp;"-"&amp;AD4150&amp;"-"&amp;AG4150</f>
        <v>7.5-f-A-0-1.5</v>
      </c>
      <c r="Y4150">
        <f>F4150</f>
        <v>7.5</v>
      </c>
      <c r="Z4150" s="2" t="str">
        <f>G4150</f>
        <v>f</v>
      </c>
      <c r="AA4150">
        <f>_xlfn.IFNA(VLOOKUP(X4150,'duo-out'!A$2:Q$5000,5,FALSE),E4150+10*(H4150-1)+1+_xlfn.IFNA(VLOOKUP(D4150,states!A$2:C$10,3,FALSE),1))</f>
        <v>261</v>
      </c>
      <c r="AB4150" t="str">
        <f>IF(V4150="","",V4150)</f>
        <v/>
      </c>
      <c r="AC4150" s="2" t="str">
        <f>_xlfn.IFNA(VLOOKUP(D4150,states!A$2:C$10,2,FALSE),"XX")</f>
        <v>A</v>
      </c>
      <c r="AD4150">
        <f>E4150</f>
        <v>0</v>
      </c>
      <c r="AE4150">
        <f>_xlfn.IFNA(VLOOKUP(D4150,states!A$2:D$10,4,FALSE),0)</f>
        <v>2</v>
      </c>
      <c r="AF4150">
        <v>0.5</v>
      </c>
      <c r="AG4150">
        <f>IF(AE4150=0,AF4150,IF(AE4150=1,IF(F4150=0.5,0.5,IF(H4150=1,0.5,1.5)),IF(F4150=0.5,0.5,IF(H4150=1,2.5,1.5))))</f>
        <v>1.5</v>
      </c>
      <c r="AH4150" s="7">
        <f>IF(AC4150="XX",0,1/C4150^(1/5)*IF(E4150=0,100,1)/(E4150+1)^(1/4))</f>
        <v>182.05642030260799</v>
      </c>
    </row>
    <row r="4151" spans="1:34">
      <c r="A4151">
        <v>734</v>
      </c>
      <c r="B4151" s="1">
        <v>23424.68</v>
      </c>
      <c r="C4151" s="6">
        <v>8.5519999999999999E-2</v>
      </c>
      <c r="D4151" t="s">
        <v>3</v>
      </c>
      <c r="E4151">
        <v>0</v>
      </c>
      <c r="F4151">
        <v>7.5</v>
      </c>
      <c r="G4151" t="s">
        <v>2</v>
      </c>
      <c r="H4151">
        <v>2</v>
      </c>
      <c r="I4151" t="s">
        <v>0</v>
      </c>
      <c r="J4151">
        <v>0</v>
      </c>
      <c r="K4151">
        <v>6.5</v>
      </c>
      <c r="L4151" t="s">
        <v>2</v>
      </c>
      <c r="M4151">
        <v>2</v>
      </c>
      <c r="N4151" t="s">
        <v>790</v>
      </c>
      <c r="O4151">
        <v>1</v>
      </c>
      <c r="P4151" t="str">
        <f>D4151&amp;"-"&amp;F4151&amp;"-"&amp;G4151&amp;"-"&amp;E4151&amp;"-"&amp;H4151</f>
        <v>A2Delta-7.5-f-0-2</v>
      </c>
      <c r="Q4151" t="str">
        <f>I4151&amp;"-"&amp;K4151&amp;"-"&amp;L4151&amp;"-"&amp;J4151&amp;"-"&amp;M4151</f>
        <v>X2Pi-6.5-f-0-2</v>
      </c>
      <c r="R4151">
        <f>B4151+S4151</f>
        <v>24200.814898135999</v>
      </c>
      <c r="S4151">
        <f>_xlfn.IFNA(VLOOKUP(Q4151,'MARVEL-X'!A$2:I$1400,7,FALSE),VLOOKUP(Q4151,MARVEL!A$2:J$1522,10,FALSE))</f>
        <v>776.13489813599995</v>
      </c>
      <c r="T4151">
        <f>IF(P4151=P4150,R4151+T4150,R4151)</f>
        <v>387214.05993250402</v>
      </c>
      <c r="U4151">
        <f>IF(P4151=P4150,1+U4150,1)</f>
        <v>16</v>
      </c>
      <c r="V4151">
        <f t="shared" si="64"/>
        <v>24200.878745781501</v>
      </c>
      <c r="W4151">
        <f>IF(V4151="","",IF(ABS(V4151-R4151)&gt;W$1,ABS(V4151-R4151),""))</f>
        <v>6.384764550239197E-2</v>
      </c>
      <c r="X4151" t="str">
        <f>Y4151&amp;"-"&amp;Z4151&amp;"-"&amp;AC4151&amp;"-"&amp;AD4151&amp;"-"&amp;AG4151</f>
        <v>7.5-f-A-0-1.5</v>
      </c>
      <c r="Y4151">
        <f>F4151</f>
        <v>7.5</v>
      </c>
      <c r="Z4151" s="2" t="str">
        <f>G4151</f>
        <v>f</v>
      </c>
      <c r="AA4151">
        <f>_xlfn.IFNA(VLOOKUP(X4151,'duo-out'!A$2:Q$5000,5,FALSE),E4151+10*(H4151-1)+1+_xlfn.IFNA(VLOOKUP(D4151,states!A$2:C$10,3,FALSE),1))</f>
        <v>261</v>
      </c>
      <c r="AB4151">
        <f>IF(V4151="","",V4151)</f>
        <v>24200.878745781501</v>
      </c>
      <c r="AC4151" s="2" t="str">
        <f>_xlfn.IFNA(VLOOKUP(D4151,states!A$2:C$10,2,FALSE),"XX")</f>
        <v>A</v>
      </c>
      <c r="AD4151">
        <f>E4151</f>
        <v>0</v>
      </c>
      <c r="AE4151">
        <f>_xlfn.IFNA(VLOOKUP(D4151,states!A$2:D$10,4,FALSE),0)</f>
        <v>2</v>
      </c>
      <c r="AF4151">
        <v>0.5</v>
      </c>
      <c r="AG4151">
        <f>IF(AE4151=0,AF4151,IF(AE4151=1,IF(F4151=0.5,0.5,IF(H4151=1,0.5,1.5)),IF(F4151=0.5,0.5,IF(H4151=1,2.5,1.5))))</f>
        <v>1.5</v>
      </c>
      <c r="AH4151" s="7">
        <f>IF(AC4151="XX",0,1/C4151^(1/5)*IF(E4151=0,100,1)/(E4151+1)^(1/4))</f>
        <v>163.52586743601566</v>
      </c>
    </row>
    <row r="4152" spans="1:34">
      <c r="A4152">
        <v>4020</v>
      </c>
      <c r="B4152" s="1">
        <v>20409.774099999999</v>
      </c>
      <c r="C4152" s="6">
        <v>5.0000000000000001E-3</v>
      </c>
      <c r="D4152" t="s">
        <v>3</v>
      </c>
      <c r="E4152">
        <v>1</v>
      </c>
      <c r="F4152">
        <v>7.5</v>
      </c>
      <c r="G4152" t="s">
        <v>2</v>
      </c>
      <c r="H4152">
        <v>1</v>
      </c>
      <c r="I4152" t="s">
        <v>0</v>
      </c>
      <c r="J4152">
        <v>2</v>
      </c>
      <c r="K4152">
        <v>8.5</v>
      </c>
      <c r="L4152" t="s">
        <v>2</v>
      </c>
      <c r="M4152">
        <v>1</v>
      </c>
      <c r="N4152" t="s">
        <v>4076</v>
      </c>
      <c r="O4152">
        <v>1</v>
      </c>
      <c r="P4152" t="str">
        <f>D4152&amp;"-"&amp;F4152&amp;"-"&amp;G4152&amp;"-"&amp;E4152&amp;"-"&amp;H4152</f>
        <v>A2Delta-7.5-f-1-1</v>
      </c>
      <c r="Q4152" t="str">
        <f>I4152&amp;"-"&amp;K4152&amp;"-"&amp;L4152&amp;"-"&amp;J4152&amp;"-"&amp;M4152</f>
        <v>X2Pi-8.5-f-2-1</v>
      </c>
      <c r="R4152">
        <f>B4152+S4152</f>
        <v>26673.325031575998</v>
      </c>
      <c r="S4152">
        <f>_xlfn.IFNA(VLOOKUP(Q4152,'MARVEL-X'!A$2:I$1400,7,FALSE),VLOOKUP(Q4152,MARVEL!A$2:J$1522,10,FALSE))</f>
        <v>6263.550931576</v>
      </c>
      <c r="T4152">
        <f>IF(P4152=P4151,R4152+T4151,R4152)</f>
        <v>26673.325031575998</v>
      </c>
      <c r="U4152">
        <f>IF(P4152=P4151,1+U4151,1)</f>
        <v>1</v>
      </c>
      <c r="V4152" t="str">
        <f t="shared" si="64"/>
        <v/>
      </c>
      <c r="W4152" t="str">
        <f>IF(V4152="","",IF(ABS(V4152-R4152)&gt;W$1,ABS(V4152-R4152),""))</f>
        <v/>
      </c>
      <c r="X4152" t="str">
        <f>Y4152&amp;"-"&amp;Z4152&amp;"-"&amp;AC4152&amp;"-"&amp;AD4152&amp;"-"&amp;AG4152</f>
        <v>7.5-f-A-1-2.5</v>
      </c>
      <c r="Y4152">
        <f>F4152</f>
        <v>7.5</v>
      </c>
      <c r="Z4152" s="2" t="str">
        <f>G4152</f>
        <v>f</v>
      </c>
      <c r="AA4152">
        <f>_xlfn.IFNA(VLOOKUP(X4152,'duo-out'!A$2:Q$5000,5,FALSE),E4152+10*(H4152-1)+1+_xlfn.IFNA(VLOOKUP(D4152,states!A$2:C$10,3,FALSE),1))</f>
        <v>252</v>
      </c>
      <c r="AB4152" t="str">
        <f>IF(V4152="","",V4152)</f>
        <v/>
      </c>
      <c r="AC4152" s="2" t="str">
        <f>_xlfn.IFNA(VLOOKUP(D4152,states!A$2:C$10,2,FALSE),"XX")</f>
        <v>A</v>
      </c>
      <c r="AD4152">
        <f>E4152</f>
        <v>1</v>
      </c>
      <c r="AE4152">
        <f>_xlfn.IFNA(VLOOKUP(D4152,states!A$2:D$10,4,FALSE),0)</f>
        <v>2</v>
      </c>
      <c r="AF4152">
        <v>0.5</v>
      </c>
      <c r="AG4152">
        <f>IF(AE4152=0,AF4152,IF(AE4152=1,IF(F4152=0.5,0.5,IF(H4152=1,0.5,1.5)),IF(F4152=0.5,0.5,IF(H4152=1,2.5,1.5))))</f>
        <v>2.5</v>
      </c>
      <c r="AH4152" s="7">
        <f>IF(AC4152="XX",0,1/C4152^(1/5)*IF(E4152=0,100,1)/(E4152+1)^(1/4))</f>
        <v>2.4263223583284943</v>
      </c>
    </row>
    <row r="4153" spans="1:34">
      <c r="A4153">
        <v>3990</v>
      </c>
      <c r="B4153" s="1">
        <v>20798.301100000001</v>
      </c>
      <c r="C4153" s="6">
        <v>5.0000000000000001E-3</v>
      </c>
      <c r="D4153" t="s">
        <v>3</v>
      </c>
      <c r="E4153">
        <v>1</v>
      </c>
      <c r="F4153">
        <v>7.5</v>
      </c>
      <c r="G4153" t="s">
        <v>2</v>
      </c>
      <c r="H4153">
        <v>1</v>
      </c>
      <c r="I4153" t="s">
        <v>0</v>
      </c>
      <c r="J4153">
        <v>2</v>
      </c>
      <c r="K4153">
        <v>6.5</v>
      </c>
      <c r="L4153" t="s">
        <v>2</v>
      </c>
      <c r="M4153">
        <v>1</v>
      </c>
      <c r="N4153" t="s">
        <v>4046</v>
      </c>
      <c r="O4153">
        <v>1</v>
      </c>
      <c r="P4153" t="str">
        <f>D4153&amp;"-"&amp;F4153&amp;"-"&amp;G4153&amp;"-"&amp;E4153&amp;"-"&amp;H4153</f>
        <v>A2Delta-7.5-f-1-1</v>
      </c>
      <c r="Q4153" t="str">
        <f>I4153&amp;"-"&amp;K4153&amp;"-"&amp;L4153&amp;"-"&amp;J4153&amp;"-"&amp;M4153</f>
        <v>X2Pi-6.5-f-2-1</v>
      </c>
      <c r="R4153">
        <f>B4153+S4153</f>
        <v>26673.326334243</v>
      </c>
      <c r="S4153">
        <f>_xlfn.IFNA(VLOOKUP(Q4153,'MARVEL-X'!A$2:I$1400,7,FALSE),VLOOKUP(Q4153,MARVEL!A$2:J$1522,10,FALSE))</f>
        <v>5875.0252342430003</v>
      </c>
      <c r="T4153">
        <f>IF(P4153=P4152,R4153+T4152,R4153)</f>
        <v>53346.651365818994</v>
      </c>
      <c r="U4153">
        <f>IF(P4153=P4152,1+U4152,1)</f>
        <v>2</v>
      </c>
      <c r="V4153" t="str">
        <f t="shared" si="64"/>
        <v/>
      </c>
      <c r="W4153" t="str">
        <f>IF(V4153="","",IF(ABS(V4153-R4153)&gt;W$1,ABS(V4153-R4153),""))</f>
        <v/>
      </c>
      <c r="X4153" t="str">
        <f>Y4153&amp;"-"&amp;Z4153&amp;"-"&amp;AC4153&amp;"-"&amp;AD4153&amp;"-"&amp;AG4153</f>
        <v>7.5-f-A-1-2.5</v>
      </c>
      <c r="Y4153">
        <f>F4153</f>
        <v>7.5</v>
      </c>
      <c r="Z4153" s="2" t="str">
        <f>G4153</f>
        <v>f</v>
      </c>
      <c r="AA4153">
        <f>_xlfn.IFNA(VLOOKUP(X4153,'duo-out'!A$2:Q$5000,5,FALSE),E4153+10*(H4153-1)+1+_xlfn.IFNA(VLOOKUP(D4153,states!A$2:C$10,3,FALSE),1))</f>
        <v>252</v>
      </c>
      <c r="AB4153" t="str">
        <f>IF(V4153="","",V4153)</f>
        <v/>
      </c>
      <c r="AC4153" s="2" t="str">
        <f>_xlfn.IFNA(VLOOKUP(D4153,states!A$2:C$10,2,FALSE),"XX")</f>
        <v>A</v>
      </c>
      <c r="AD4153">
        <f>E4153</f>
        <v>1</v>
      </c>
      <c r="AE4153">
        <f>_xlfn.IFNA(VLOOKUP(D4153,states!A$2:D$10,4,FALSE),0)</f>
        <v>2</v>
      </c>
      <c r="AF4153">
        <v>0.5</v>
      </c>
      <c r="AG4153">
        <f>IF(AE4153=0,AF4153,IF(AE4153=1,IF(F4153=0.5,0.5,IF(H4153=1,0.5,1.5)),IF(F4153=0.5,0.5,IF(H4153=1,2.5,1.5))))</f>
        <v>2.5</v>
      </c>
      <c r="AH4153" s="7">
        <f>IF(AC4153="XX",0,1/C4153^(1/5)*IF(E4153=0,100,1)/(E4153+1)^(1/4))</f>
        <v>2.4263223583284943</v>
      </c>
    </row>
    <row r="4154" spans="1:34">
      <c r="A4154">
        <v>3537</v>
      </c>
      <c r="B4154" s="1">
        <v>22978.964400000001</v>
      </c>
      <c r="C4154" s="6">
        <v>6.2740000000000001E-3</v>
      </c>
      <c r="D4154" t="s">
        <v>3</v>
      </c>
      <c r="E4154">
        <v>1</v>
      </c>
      <c r="F4154">
        <v>7.5</v>
      </c>
      <c r="G4154" t="s">
        <v>2</v>
      </c>
      <c r="H4154">
        <v>1</v>
      </c>
      <c r="I4154" t="s">
        <v>0</v>
      </c>
      <c r="J4154">
        <v>1</v>
      </c>
      <c r="K4154">
        <v>8.5</v>
      </c>
      <c r="L4154" t="s">
        <v>2</v>
      </c>
      <c r="M4154">
        <v>1</v>
      </c>
      <c r="N4154" t="s">
        <v>3593</v>
      </c>
      <c r="O4154">
        <v>1</v>
      </c>
      <c r="P4154" t="str">
        <f>D4154&amp;"-"&amp;F4154&amp;"-"&amp;G4154&amp;"-"&amp;E4154&amp;"-"&amp;H4154</f>
        <v>A2Delta-7.5-f-1-1</v>
      </c>
      <c r="Q4154" t="str">
        <f>I4154&amp;"-"&amp;K4154&amp;"-"&amp;L4154&amp;"-"&amp;J4154&amp;"-"&amp;M4154</f>
        <v>X2Pi-8.5-f-1-1</v>
      </c>
      <c r="R4154">
        <f>B4154+S4154</f>
        <v>26673.330444896001</v>
      </c>
      <c r="S4154">
        <f>_xlfn.IFNA(VLOOKUP(Q4154,'MARVEL-X'!A$2:I$1400,7,FALSE),VLOOKUP(Q4154,MARVEL!A$2:J$1522,10,FALSE))</f>
        <v>3694.3660448959999</v>
      </c>
      <c r="T4154">
        <f>IF(P4154=P4153,R4154+T4153,R4154)</f>
        <v>80019.981810714991</v>
      </c>
      <c r="U4154">
        <f>IF(P4154=P4153,1+U4153,1)</f>
        <v>3</v>
      </c>
      <c r="V4154" t="str">
        <f t="shared" si="64"/>
        <v/>
      </c>
      <c r="W4154" t="str">
        <f>IF(V4154="","",IF(ABS(V4154-R4154)&gt;W$1,ABS(V4154-R4154),""))</f>
        <v/>
      </c>
      <c r="X4154" t="str">
        <f>Y4154&amp;"-"&amp;Z4154&amp;"-"&amp;AC4154&amp;"-"&amp;AD4154&amp;"-"&amp;AG4154</f>
        <v>7.5-f-A-1-2.5</v>
      </c>
      <c r="Y4154">
        <f>F4154</f>
        <v>7.5</v>
      </c>
      <c r="Z4154" s="2" t="str">
        <f>G4154</f>
        <v>f</v>
      </c>
      <c r="AA4154">
        <f>_xlfn.IFNA(VLOOKUP(X4154,'duo-out'!A$2:Q$5000,5,FALSE),E4154+10*(H4154-1)+1+_xlfn.IFNA(VLOOKUP(D4154,states!A$2:C$10,3,FALSE),1))</f>
        <v>252</v>
      </c>
      <c r="AB4154" t="str">
        <f>IF(V4154="","",V4154)</f>
        <v/>
      </c>
      <c r="AC4154" s="2" t="str">
        <f>_xlfn.IFNA(VLOOKUP(D4154,states!A$2:C$10,2,FALSE),"XX")</f>
        <v>A</v>
      </c>
      <c r="AD4154">
        <f>E4154</f>
        <v>1</v>
      </c>
      <c r="AE4154">
        <f>_xlfn.IFNA(VLOOKUP(D4154,states!A$2:D$10,4,FALSE),0)</f>
        <v>2</v>
      </c>
      <c r="AF4154">
        <v>0.5</v>
      </c>
      <c r="AG4154">
        <f>IF(AE4154=0,AF4154,IF(AE4154=1,IF(F4154=0.5,0.5,IF(H4154=1,0.5,1.5)),IF(F4154=0.5,0.5,IF(H4154=1,2.5,1.5))))</f>
        <v>2.5</v>
      </c>
      <c r="AH4154" s="7">
        <f>IF(AC4154="XX",0,1/C4154^(1/5)*IF(E4154=0,100,1)/(E4154+1)^(1/4))</f>
        <v>2.3186414649346445</v>
      </c>
    </row>
    <row r="4155" spans="1:34">
      <c r="A4155">
        <v>3494</v>
      </c>
      <c r="B4155" s="1">
        <v>23192.340100000001</v>
      </c>
      <c r="C4155" s="6">
        <v>7.5259999999999997E-3</v>
      </c>
      <c r="D4155" t="s">
        <v>3</v>
      </c>
      <c r="E4155">
        <v>1</v>
      </c>
      <c r="F4155">
        <v>7.5</v>
      </c>
      <c r="G4155" t="s">
        <v>2</v>
      </c>
      <c r="H4155">
        <v>1</v>
      </c>
      <c r="I4155" t="s">
        <v>0</v>
      </c>
      <c r="J4155">
        <v>1</v>
      </c>
      <c r="K4155">
        <v>7.5</v>
      </c>
      <c r="L4155" t="s">
        <v>1</v>
      </c>
      <c r="M4155">
        <v>1</v>
      </c>
      <c r="N4155" t="s">
        <v>3550</v>
      </c>
      <c r="O4155">
        <v>1</v>
      </c>
      <c r="P4155" t="str">
        <f>D4155&amp;"-"&amp;F4155&amp;"-"&amp;G4155&amp;"-"&amp;E4155&amp;"-"&amp;H4155</f>
        <v>A2Delta-7.5-f-1-1</v>
      </c>
      <c r="Q4155" t="str">
        <f>I4155&amp;"-"&amp;K4155&amp;"-"&amp;L4155&amp;"-"&amp;J4155&amp;"-"&amp;M4155</f>
        <v>X2Pi-7.5-e-1-1</v>
      </c>
      <c r="R4155">
        <f>B4155+S4155</f>
        <v>26673.319561664001</v>
      </c>
      <c r="S4155">
        <f>_xlfn.IFNA(VLOOKUP(Q4155,'MARVEL-X'!A$2:I$1400,7,FALSE),VLOOKUP(Q4155,MARVEL!A$2:J$1522,10,FALSE))</f>
        <v>3480.9794616640002</v>
      </c>
      <c r="T4155">
        <f>IF(P4155=P4154,R4155+T4154,R4155)</f>
        <v>106693.30137237899</v>
      </c>
      <c r="U4155">
        <f>IF(P4155=P4154,1+U4154,1)</f>
        <v>4</v>
      </c>
      <c r="V4155" t="str">
        <f t="shared" si="64"/>
        <v/>
      </c>
      <c r="W4155" t="str">
        <f>IF(V4155="","",IF(ABS(V4155-R4155)&gt;W$1,ABS(V4155-R4155),""))</f>
        <v/>
      </c>
      <c r="X4155" t="str">
        <f>Y4155&amp;"-"&amp;Z4155&amp;"-"&amp;AC4155&amp;"-"&amp;AD4155&amp;"-"&amp;AG4155</f>
        <v>7.5-f-A-1-2.5</v>
      </c>
      <c r="Y4155">
        <f>F4155</f>
        <v>7.5</v>
      </c>
      <c r="Z4155" s="2" t="str">
        <f>G4155</f>
        <v>f</v>
      </c>
      <c r="AA4155">
        <f>_xlfn.IFNA(VLOOKUP(X4155,'duo-out'!A$2:Q$5000,5,FALSE),E4155+10*(H4155-1)+1+_xlfn.IFNA(VLOOKUP(D4155,states!A$2:C$10,3,FALSE),1))</f>
        <v>252</v>
      </c>
      <c r="AB4155" t="str">
        <f>IF(V4155="","",V4155)</f>
        <v/>
      </c>
      <c r="AC4155" s="2" t="str">
        <f>_xlfn.IFNA(VLOOKUP(D4155,states!A$2:C$10,2,FALSE),"XX")</f>
        <v>A</v>
      </c>
      <c r="AD4155">
        <f>E4155</f>
        <v>1</v>
      </c>
      <c r="AE4155">
        <f>_xlfn.IFNA(VLOOKUP(D4155,states!A$2:D$10,4,FALSE),0)</f>
        <v>2</v>
      </c>
      <c r="AF4155">
        <v>0.5</v>
      </c>
      <c r="AG4155">
        <f>IF(AE4155=0,AF4155,IF(AE4155=1,IF(F4155=0.5,0.5,IF(H4155=1,0.5,1.5)),IF(F4155=0.5,0.5,IF(H4155=1,2.5,1.5))))</f>
        <v>2.5</v>
      </c>
      <c r="AH4155" s="7">
        <f>IF(AC4155="XX",0,1/C4155^(1/5)*IF(E4155=0,100,1)/(E4155+1)^(1/4))</f>
        <v>2.2357830445800984</v>
      </c>
    </row>
    <row r="4156" spans="1:34">
      <c r="A4156">
        <v>3479</v>
      </c>
      <c r="B4156" s="1">
        <v>23383.171600000001</v>
      </c>
      <c r="C4156" s="6">
        <v>0.01</v>
      </c>
      <c r="D4156" t="s">
        <v>3</v>
      </c>
      <c r="E4156">
        <v>1</v>
      </c>
      <c r="F4156">
        <v>7.5</v>
      </c>
      <c r="G4156" t="s">
        <v>2</v>
      </c>
      <c r="H4156">
        <v>1</v>
      </c>
      <c r="I4156" t="s">
        <v>0</v>
      </c>
      <c r="J4156">
        <v>1</v>
      </c>
      <c r="K4156">
        <v>6.5</v>
      </c>
      <c r="L4156" t="s">
        <v>2</v>
      </c>
      <c r="M4156">
        <v>1</v>
      </c>
      <c r="N4156" t="s">
        <v>3535</v>
      </c>
      <c r="O4156">
        <v>1</v>
      </c>
      <c r="P4156" t="str">
        <f>D4156&amp;"-"&amp;F4156&amp;"-"&amp;G4156&amp;"-"&amp;E4156&amp;"-"&amp;H4156</f>
        <v>A2Delta-7.5-f-1-1</v>
      </c>
      <c r="Q4156" t="str">
        <f>I4156&amp;"-"&amp;K4156&amp;"-"&amp;L4156&amp;"-"&amp;J4156&amp;"-"&amp;M4156</f>
        <v>X2Pi-6.5-f-1-1</v>
      </c>
      <c r="R4156">
        <f>B4156+S4156</f>
        <v>26673.331876722001</v>
      </c>
      <c r="S4156">
        <f>_xlfn.IFNA(VLOOKUP(Q4156,'MARVEL-X'!A$2:I$1400,7,FALSE),VLOOKUP(Q4156,MARVEL!A$2:J$1522,10,FALSE))</f>
        <v>3290.1602767220002</v>
      </c>
      <c r="T4156">
        <f>IF(P4156=P4155,R4156+T4155,R4156)</f>
        <v>133366.633249101</v>
      </c>
      <c r="U4156">
        <f>IF(P4156=P4155,1+U4155,1)</f>
        <v>5</v>
      </c>
      <c r="V4156" t="str">
        <f t="shared" si="64"/>
        <v/>
      </c>
      <c r="W4156" t="str">
        <f>IF(V4156="","",IF(ABS(V4156-R4156)&gt;W$1,ABS(V4156-R4156),""))</f>
        <v/>
      </c>
      <c r="X4156" t="str">
        <f>Y4156&amp;"-"&amp;Z4156&amp;"-"&amp;AC4156&amp;"-"&amp;AD4156&amp;"-"&amp;AG4156</f>
        <v>7.5-f-A-1-2.5</v>
      </c>
      <c r="Y4156">
        <f>F4156</f>
        <v>7.5</v>
      </c>
      <c r="Z4156" s="2" t="str">
        <f>G4156</f>
        <v>f</v>
      </c>
      <c r="AA4156">
        <f>_xlfn.IFNA(VLOOKUP(X4156,'duo-out'!A$2:Q$5000,5,FALSE),E4156+10*(H4156-1)+1+_xlfn.IFNA(VLOOKUP(D4156,states!A$2:C$10,3,FALSE),1))</f>
        <v>252</v>
      </c>
      <c r="AB4156" t="str">
        <f>IF(V4156="","",V4156)</f>
        <v/>
      </c>
      <c r="AC4156" s="2" t="str">
        <f>_xlfn.IFNA(VLOOKUP(D4156,states!A$2:C$10,2,FALSE),"XX")</f>
        <v>A</v>
      </c>
      <c r="AD4156">
        <f>E4156</f>
        <v>1</v>
      </c>
      <c r="AE4156">
        <f>_xlfn.IFNA(VLOOKUP(D4156,states!A$2:D$10,4,FALSE),0)</f>
        <v>2</v>
      </c>
      <c r="AF4156">
        <v>0.5</v>
      </c>
      <c r="AG4156">
        <f>IF(AE4156=0,AF4156,IF(AE4156=1,IF(F4156=0.5,0.5,IF(H4156=1,0.5,1.5)),IF(F4156=0.5,0.5,IF(H4156=1,2.5,1.5))))</f>
        <v>2.5</v>
      </c>
      <c r="AH4156" s="7">
        <f>IF(AC4156="XX",0,1/C4156^(1/5)*IF(E4156=0,100,1)/(E4156+1)^(1/4))</f>
        <v>2.1122362957808511</v>
      </c>
    </row>
    <row r="4157" spans="1:34">
      <c r="A4157">
        <v>2905</v>
      </c>
      <c r="B4157" s="1">
        <v>22978.940399999999</v>
      </c>
      <c r="C4157" s="6">
        <v>2.2769999999999999E-2</v>
      </c>
      <c r="D4157" t="s">
        <v>3</v>
      </c>
      <c r="E4157">
        <v>1</v>
      </c>
      <c r="F4157">
        <v>7.5</v>
      </c>
      <c r="G4157" t="s">
        <v>2</v>
      </c>
      <c r="H4157">
        <v>1</v>
      </c>
      <c r="I4157" t="s">
        <v>0</v>
      </c>
      <c r="J4157">
        <v>1</v>
      </c>
      <c r="K4157">
        <v>8.5</v>
      </c>
      <c r="L4157" t="s">
        <v>2</v>
      </c>
      <c r="M4157">
        <v>1</v>
      </c>
      <c r="N4157" t="s">
        <v>2961</v>
      </c>
      <c r="O4157">
        <v>1</v>
      </c>
      <c r="P4157" t="str">
        <f>D4157&amp;"-"&amp;F4157&amp;"-"&amp;G4157&amp;"-"&amp;E4157&amp;"-"&amp;H4157</f>
        <v>A2Delta-7.5-f-1-1</v>
      </c>
      <c r="Q4157" t="str">
        <f>I4157&amp;"-"&amp;K4157&amp;"-"&amp;L4157&amp;"-"&amp;J4157&amp;"-"&amp;M4157</f>
        <v>X2Pi-8.5-f-1-1</v>
      </c>
      <c r="R4157">
        <f>B4157+S4157</f>
        <v>26673.306444895999</v>
      </c>
      <c r="S4157">
        <f>_xlfn.IFNA(VLOOKUP(Q4157,'MARVEL-X'!A$2:I$1400,7,FALSE),VLOOKUP(Q4157,MARVEL!A$2:J$1522,10,FALSE))</f>
        <v>3694.3660448959999</v>
      </c>
      <c r="T4157">
        <f>IF(P4157=P4156,R4157+T4156,R4157)</f>
        <v>160039.939693997</v>
      </c>
      <c r="U4157">
        <f>IF(P4157=P4156,1+U4156,1)</f>
        <v>6</v>
      </c>
      <c r="V4157" t="str">
        <f t="shared" si="64"/>
        <v/>
      </c>
      <c r="W4157" t="str">
        <f>IF(V4157="","",IF(ABS(V4157-R4157)&gt;W$1,ABS(V4157-R4157),""))</f>
        <v/>
      </c>
      <c r="X4157" t="str">
        <f>Y4157&amp;"-"&amp;Z4157&amp;"-"&amp;AC4157&amp;"-"&amp;AD4157&amp;"-"&amp;AG4157</f>
        <v>7.5-f-A-1-2.5</v>
      </c>
      <c r="Y4157">
        <f>F4157</f>
        <v>7.5</v>
      </c>
      <c r="Z4157" s="2" t="str">
        <f>G4157</f>
        <v>f</v>
      </c>
      <c r="AA4157">
        <f>_xlfn.IFNA(VLOOKUP(X4157,'duo-out'!A$2:Q$5000,5,FALSE),E4157+10*(H4157-1)+1+_xlfn.IFNA(VLOOKUP(D4157,states!A$2:C$10,3,FALSE),1))</f>
        <v>252</v>
      </c>
      <c r="AB4157" t="str">
        <f>IF(V4157="","",V4157)</f>
        <v/>
      </c>
      <c r="AC4157" s="2" t="str">
        <f>_xlfn.IFNA(VLOOKUP(D4157,states!A$2:C$10,2,FALSE),"XX")</f>
        <v>A</v>
      </c>
      <c r="AD4157">
        <f>E4157</f>
        <v>1</v>
      </c>
      <c r="AE4157">
        <f>_xlfn.IFNA(VLOOKUP(D4157,states!A$2:D$10,4,FALSE),0)</f>
        <v>2</v>
      </c>
      <c r="AF4157">
        <v>0.5</v>
      </c>
      <c r="AG4157">
        <f>IF(AE4157=0,AF4157,IF(AE4157=1,IF(F4157=0.5,0.5,IF(H4157=1,0.5,1.5)),IF(F4157=0.5,0.5,IF(H4157=1,2.5,1.5))))</f>
        <v>2.5</v>
      </c>
      <c r="AH4157" s="7">
        <f>IF(AC4157="XX",0,1/C4157^(1/5)*IF(E4157=0,100,1)/(E4157+1)^(1/4))</f>
        <v>1.7917189828352471</v>
      </c>
    </row>
    <row r="4158" spans="1:34">
      <c r="A4158">
        <v>2887</v>
      </c>
      <c r="B4158" s="1">
        <v>23383.166300000001</v>
      </c>
      <c r="C4158" s="6">
        <v>5.0000000000000001E-3</v>
      </c>
      <c r="D4158" t="s">
        <v>3</v>
      </c>
      <c r="E4158">
        <v>1</v>
      </c>
      <c r="F4158">
        <v>7.5</v>
      </c>
      <c r="G4158" t="s">
        <v>2</v>
      </c>
      <c r="H4158">
        <v>1</v>
      </c>
      <c r="I4158" t="s">
        <v>0</v>
      </c>
      <c r="J4158">
        <v>1</v>
      </c>
      <c r="K4158">
        <v>6.5</v>
      </c>
      <c r="L4158" t="s">
        <v>2</v>
      </c>
      <c r="M4158">
        <v>1</v>
      </c>
      <c r="N4158" t="s">
        <v>2943</v>
      </c>
      <c r="O4158">
        <v>1</v>
      </c>
      <c r="P4158" t="str">
        <f>D4158&amp;"-"&amp;F4158&amp;"-"&amp;G4158&amp;"-"&amp;E4158&amp;"-"&amp;H4158</f>
        <v>A2Delta-7.5-f-1-1</v>
      </c>
      <c r="Q4158" t="str">
        <f>I4158&amp;"-"&amp;K4158&amp;"-"&amp;L4158&amp;"-"&amp;J4158&amp;"-"&amp;M4158</f>
        <v>X2Pi-6.5-f-1-1</v>
      </c>
      <c r="R4158">
        <f>B4158+S4158</f>
        <v>26673.326576722</v>
      </c>
      <c r="S4158">
        <f>_xlfn.IFNA(VLOOKUP(Q4158,'MARVEL-X'!A$2:I$1400,7,FALSE),VLOOKUP(Q4158,MARVEL!A$2:J$1522,10,FALSE))</f>
        <v>3290.1602767220002</v>
      </c>
      <c r="T4158">
        <f>IF(P4158=P4157,R4158+T4157,R4158)</f>
        <v>186713.266270719</v>
      </c>
      <c r="U4158">
        <f>IF(P4158=P4157,1+U4157,1)</f>
        <v>7</v>
      </c>
      <c r="V4158" t="str">
        <f t="shared" si="64"/>
        <v/>
      </c>
      <c r="W4158" t="str">
        <f>IF(V4158="","",IF(ABS(V4158-R4158)&gt;W$1,ABS(V4158-R4158),""))</f>
        <v/>
      </c>
      <c r="X4158" t="str">
        <f>Y4158&amp;"-"&amp;Z4158&amp;"-"&amp;AC4158&amp;"-"&amp;AD4158&amp;"-"&amp;AG4158</f>
        <v>7.5-f-A-1-2.5</v>
      </c>
      <c r="Y4158">
        <f>F4158</f>
        <v>7.5</v>
      </c>
      <c r="Z4158" s="2" t="str">
        <f>G4158</f>
        <v>f</v>
      </c>
      <c r="AA4158">
        <f>_xlfn.IFNA(VLOOKUP(X4158,'duo-out'!A$2:Q$5000,5,FALSE),E4158+10*(H4158-1)+1+_xlfn.IFNA(VLOOKUP(D4158,states!A$2:C$10,3,FALSE),1))</f>
        <v>252</v>
      </c>
      <c r="AB4158" t="str">
        <f>IF(V4158="","",V4158)</f>
        <v/>
      </c>
      <c r="AC4158" s="2" t="str">
        <f>_xlfn.IFNA(VLOOKUP(D4158,states!A$2:C$10,2,FALSE),"XX")</f>
        <v>A</v>
      </c>
      <c r="AD4158">
        <f>E4158</f>
        <v>1</v>
      </c>
      <c r="AE4158">
        <f>_xlfn.IFNA(VLOOKUP(D4158,states!A$2:D$10,4,FALSE),0)</f>
        <v>2</v>
      </c>
      <c r="AF4158">
        <v>0.5</v>
      </c>
      <c r="AG4158">
        <f>IF(AE4158=0,AF4158,IF(AE4158=1,IF(F4158=0.5,0.5,IF(H4158=1,0.5,1.5)),IF(F4158=0.5,0.5,IF(H4158=1,2.5,1.5))))</f>
        <v>2.5</v>
      </c>
      <c r="AH4158" s="7">
        <f>IF(AC4158="XX",0,1/C4158^(1/5)*IF(E4158=0,100,1)/(E4158+1)^(1/4))</f>
        <v>2.4263223583284943</v>
      </c>
    </row>
    <row r="4159" spans="1:34">
      <c r="A4159">
        <v>2852</v>
      </c>
      <c r="B4159" s="1">
        <v>23192.3521</v>
      </c>
      <c r="C4159" s="6">
        <v>8.5310000000000004E-3</v>
      </c>
      <c r="D4159" t="s">
        <v>3</v>
      </c>
      <c r="E4159">
        <v>1</v>
      </c>
      <c r="F4159">
        <v>7.5</v>
      </c>
      <c r="G4159" t="s">
        <v>2</v>
      </c>
      <c r="H4159">
        <v>1</v>
      </c>
      <c r="I4159" t="s">
        <v>0</v>
      </c>
      <c r="J4159">
        <v>1</v>
      </c>
      <c r="K4159">
        <v>7.5</v>
      </c>
      <c r="L4159" t="s">
        <v>1</v>
      </c>
      <c r="M4159">
        <v>1</v>
      </c>
      <c r="N4159" t="s">
        <v>2908</v>
      </c>
      <c r="O4159">
        <v>1</v>
      </c>
      <c r="P4159" t="str">
        <f>D4159&amp;"-"&amp;F4159&amp;"-"&amp;G4159&amp;"-"&amp;E4159&amp;"-"&amp;H4159</f>
        <v>A2Delta-7.5-f-1-1</v>
      </c>
      <c r="Q4159" t="str">
        <f>I4159&amp;"-"&amp;K4159&amp;"-"&amp;L4159&amp;"-"&amp;J4159&amp;"-"&amp;M4159</f>
        <v>X2Pi-7.5-e-1-1</v>
      </c>
      <c r="R4159">
        <f>B4159+S4159</f>
        <v>26673.331561663999</v>
      </c>
      <c r="S4159">
        <f>_xlfn.IFNA(VLOOKUP(Q4159,'MARVEL-X'!A$2:I$1400,7,FALSE),VLOOKUP(Q4159,MARVEL!A$2:J$1522,10,FALSE))</f>
        <v>3480.9794616640002</v>
      </c>
      <c r="T4159">
        <f>IF(P4159=P4158,R4159+T4158,R4159)</f>
        <v>213386.59783238301</v>
      </c>
      <c r="U4159">
        <f>IF(P4159=P4158,1+U4158,1)</f>
        <v>8</v>
      </c>
      <c r="V4159" t="str">
        <f t="shared" si="64"/>
        <v/>
      </c>
      <c r="W4159" t="str">
        <f>IF(V4159="","",IF(ABS(V4159-R4159)&gt;W$1,ABS(V4159-R4159),""))</f>
        <v/>
      </c>
      <c r="X4159" t="str">
        <f>Y4159&amp;"-"&amp;Z4159&amp;"-"&amp;AC4159&amp;"-"&amp;AD4159&amp;"-"&amp;AG4159</f>
        <v>7.5-f-A-1-2.5</v>
      </c>
      <c r="Y4159">
        <f>F4159</f>
        <v>7.5</v>
      </c>
      <c r="Z4159" s="2" t="str">
        <f>G4159</f>
        <v>f</v>
      </c>
      <c r="AA4159">
        <f>_xlfn.IFNA(VLOOKUP(X4159,'duo-out'!A$2:Q$5000,5,FALSE),E4159+10*(H4159-1)+1+_xlfn.IFNA(VLOOKUP(D4159,states!A$2:C$10,3,FALSE),1))</f>
        <v>252</v>
      </c>
      <c r="AB4159" t="str">
        <f>IF(V4159="","",V4159)</f>
        <v/>
      </c>
      <c r="AC4159" s="2" t="str">
        <f>_xlfn.IFNA(VLOOKUP(D4159,states!A$2:C$10,2,FALSE),"XX")</f>
        <v>A</v>
      </c>
      <c r="AD4159">
        <f>E4159</f>
        <v>1</v>
      </c>
      <c r="AE4159">
        <f>_xlfn.IFNA(VLOOKUP(D4159,states!A$2:D$10,4,FALSE),0)</f>
        <v>2</v>
      </c>
      <c r="AF4159">
        <v>0.5</v>
      </c>
      <c r="AG4159">
        <f>IF(AE4159=0,AF4159,IF(AE4159=1,IF(F4159=0.5,0.5,IF(H4159=1,0.5,1.5)),IF(F4159=0.5,0.5,IF(H4159=1,2.5,1.5))))</f>
        <v>2.5</v>
      </c>
      <c r="AH4159" s="7">
        <f>IF(AC4159="XX",0,1/C4159^(1/5)*IF(E4159=0,100,1)/(E4159+1)^(1/4))</f>
        <v>2.180431827232681</v>
      </c>
    </row>
    <row r="4160" spans="1:34">
      <c r="A4160">
        <v>5520</v>
      </c>
      <c r="B4160" s="1">
        <v>23192.33</v>
      </c>
      <c r="C4160" s="6">
        <v>0.05</v>
      </c>
      <c r="D4160" t="s">
        <v>3</v>
      </c>
      <c r="E4160">
        <v>1</v>
      </c>
      <c r="F4160">
        <v>7.5</v>
      </c>
      <c r="G4160" t="s">
        <v>2</v>
      </c>
      <c r="H4160">
        <v>1</v>
      </c>
      <c r="I4160" t="s">
        <v>0</v>
      </c>
      <c r="J4160">
        <v>1</v>
      </c>
      <c r="K4160">
        <v>7.5</v>
      </c>
      <c r="L4160" t="s">
        <v>1</v>
      </c>
      <c r="M4160">
        <v>1</v>
      </c>
      <c r="N4160" t="s">
        <v>5576</v>
      </c>
      <c r="O4160">
        <v>1</v>
      </c>
      <c r="P4160" t="str">
        <f>D4160&amp;"-"&amp;F4160&amp;"-"&amp;G4160&amp;"-"&amp;E4160&amp;"-"&amp;H4160</f>
        <v>A2Delta-7.5-f-1-1</v>
      </c>
      <c r="Q4160" t="str">
        <f>I4160&amp;"-"&amp;K4160&amp;"-"&amp;L4160&amp;"-"&amp;J4160&amp;"-"&amp;M4160</f>
        <v>X2Pi-7.5-e-1-1</v>
      </c>
      <c r="R4160">
        <f>B4160+S4160</f>
        <v>26673.309461664001</v>
      </c>
      <c r="S4160">
        <f>_xlfn.IFNA(VLOOKUP(Q4160,'MARVEL-X'!A$2:I$1400,7,FALSE),VLOOKUP(Q4160,MARVEL!A$2:J$1522,10,FALSE))</f>
        <v>3480.9794616640002</v>
      </c>
      <c r="T4160">
        <f>IF(P4160=P4159,R4160+T4159,R4160)</f>
        <v>240059.90729404701</v>
      </c>
      <c r="U4160">
        <f>IF(P4160=P4159,1+U4159,1)</f>
        <v>9</v>
      </c>
      <c r="V4160" t="str">
        <f t="shared" si="64"/>
        <v/>
      </c>
      <c r="W4160" t="str">
        <f>IF(V4160="","",IF(ABS(V4160-R4160)&gt;W$1,ABS(V4160-R4160),""))</f>
        <v/>
      </c>
      <c r="X4160" t="str">
        <f>Y4160&amp;"-"&amp;Z4160&amp;"-"&amp;AC4160&amp;"-"&amp;AD4160&amp;"-"&amp;AG4160</f>
        <v>7.5-f-A-1-2.5</v>
      </c>
      <c r="Y4160">
        <f>F4160</f>
        <v>7.5</v>
      </c>
      <c r="Z4160" s="2" t="str">
        <f>G4160</f>
        <v>f</v>
      </c>
      <c r="AA4160">
        <f>_xlfn.IFNA(VLOOKUP(X4160,'duo-out'!A$2:Q$5000,5,FALSE),E4160+10*(H4160-1)+1+_xlfn.IFNA(VLOOKUP(D4160,states!A$2:C$10,3,FALSE),1))</f>
        <v>252</v>
      </c>
      <c r="AB4160" t="str">
        <f>IF(V4160="","",V4160)</f>
        <v/>
      </c>
      <c r="AC4160" s="2" t="str">
        <f>_xlfn.IFNA(VLOOKUP(D4160,states!A$2:C$10,2,FALSE),"XX")</f>
        <v>A</v>
      </c>
      <c r="AD4160">
        <f>E4160</f>
        <v>1</v>
      </c>
      <c r="AE4160">
        <f>_xlfn.IFNA(VLOOKUP(D4160,states!A$2:D$10,4,FALSE),0)</f>
        <v>2</v>
      </c>
      <c r="AF4160">
        <v>0.5</v>
      </c>
      <c r="AG4160">
        <f>IF(AE4160=0,AF4160,IF(AE4160=1,IF(F4160=0.5,0.5,IF(H4160=1,0.5,1.5)),IF(F4160=0.5,0.5,IF(H4160=1,2.5,1.5))))</f>
        <v>2.5</v>
      </c>
      <c r="AH4160" s="7">
        <f>IF(AC4160="XX",0,1/C4160^(1/5)*IF(E4160=0,100,1)/(E4160+1)^(1/4))</f>
        <v>1.5309059120638666</v>
      </c>
    </row>
    <row r="4161" spans="1:34">
      <c r="A4161">
        <v>5504</v>
      </c>
      <c r="B4161" s="1">
        <v>23383.155999999999</v>
      </c>
      <c r="C4161" s="6">
        <v>0.05</v>
      </c>
      <c r="D4161" t="s">
        <v>3</v>
      </c>
      <c r="E4161">
        <v>1</v>
      </c>
      <c r="F4161">
        <v>7.5</v>
      </c>
      <c r="G4161" t="s">
        <v>2</v>
      </c>
      <c r="H4161">
        <v>1</v>
      </c>
      <c r="I4161" t="s">
        <v>0</v>
      </c>
      <c r="J4161">
        <v>1</v>
      </c>
      <c r="K4161">
        <v>6.5</v>
      </c>
      <c r="L4161" t="s">
        <v>2</v>
      </c>
      <c r="M4161">
        <v>1</v>
      </c>
      <c r="N4161" t="s">
        <v>5560</v>
      </c>
      <c r="O4161">
        <v>1</v>
      </c>
      <c r="P4161" t="str">
        <f>D4161&amp;"-"&amp;F4161&amp;"-"&amp;G4161&amp;"-"&amp;E4161&amp;"-"&amp;H4161</f>
        <v>A2Delta-7.5-f-1-1</v>
      </c>
      <c r="Q4161" t="str">
        <f>I4161&amp;"-"&amp;K4161&amp;"-"&amp;L4161&amp;"-"&amp;J4161&amp;"-"&amp;M4161</f>
        <v>X2Pi-6.5-f-1-1</v>
      </c>
      <c r="R4161">
        <f>B4161+S4161</f>
        <v>26673.316276721998</v>
      </c>
      <c r="S4161">
        <f>_xlfn.IFNA(VLOOKUP(Q4161,'MARVEL-X'!A$2:I$1400,7,FALSE),VLOOKUP(Q4161,MARVEL!A$2:J$1522,10,FALSE))</f>
        <v>3290.1602767220002</v>
      </c>
      <c r="T4161">
        <f>IF(P4161=P4160,R4161+T4160,R4161)</f>
        <v>266733.22357076901</v>
      </c>
      <c r="U4161">
        <f>IF(P4161=P4160,1+U4160,1)</f>
        <v>10</v>
      </c>
      <c r="V4161" t="str">
        <f t="shared" si="64"/>
        <v/>
      </c>
      <c r="W4161" t="str">
        <f>IF(V4161="","",IF(ABS(V4161-R4161)&gt;W$1,ABS(V4161-R4161),""))</f>
        <v/>
      </c>
      <c r="X4161" t="str">
        <f>Y4161&amp;"-"&amp;Z4161&amp;"-"&amp;AC4161&amp;"-"&amp;AD4161&amp;"-"&amp;AG4161</f>
        <v>7.5-f-A-1-2.5</v>
      </c>
      <c r="Y4161">
        <f>F4161</f>
        <v>7.5</v>
      </c>
      <c r="Z4161" s="2" t="str">
        <f>G4161</f>
        <v>f</v>
      </c>
      <c r="AA4161">
        <f>_xlfn.IFNA(VLOOKUP(X4161,'duo-out'!A$2:Q$5000,5,FALSE),E4161+10*(H4161-1)+1+_xlfn.IFNA(VLOOKUP(D4161,states!A$2:C$10,3,FALSE),1))</f>
        <v>252</v>
      </c>
      <c r="AB4161" t="str">
        <f>IF(V4161="","",V4161)</f>
        <v/>
      </c>
      <c r="AC4161" s="2" t="str">
        <f>_xlfn.IFNA(VLOOKUP(D4161,states!A$2:C$10,2,FALSE),"XX")</f>
        <v>A</v>
      </c>
      <c r="AD4161">
        <f>E4161</f>
        <v>1</v>
      </c>
      <c r="AE4161">
        <f>_xlfn.IFNA(VLOOKUP(D4161,states!A$2:D$10,4,FALSE),0)</f>
        <v>2</v>
      </c>
      <c r="AF4161">
        <v>0.5</v>
      </c>
      <c r="AG4161">
        <f>IF(AE4161=0,AF4161,IF(AE4161=1,IF(F4161=0.5,0.5,IF(H4161=1,0.5,1.5)),IF(F4161=0.5,0.5,IF(H4161=1,2.5,1.5))))</f>
        <v>2.5</v>
      </c>
      <c r="AH4161" s="7">
        <f>IF(AC4161="XX",0,1/C4161^(1/5)*IF(E4161=0,100,1)/(E4161+1)^(1/4))</f>
        <v>1.5309059120638666</v>
      </c>
    </row>
    <row r="4162" spans="1:34">
      <c r="A4162">
        <v>1028</v>
      </c>
      <c r="B4162" s="1">
        <v>22978.93</v>
      </c>
      <c r="C4162" s="6">
        <v>0.05</v>
      </c>
      <c r="D4162" t="s">
        <v>3</v>
      </c>
      <c r="E4162">
        <v>1</v>
      </c>
      <c r="F4162">
        <v>7.5</v>
      </c>
      <c r="G4162" t="s">
        <v>2</v>
      </c>
      <c r="H4162">
        <v>1</v>
      </c>
      <c r="I4162" t="s">
        <v>0</v>
      </c>
      <c r="J4162">
        <v>1</v>
      </c>
      <c r="K4162">
        <v>8.5</v>
      </c>
      <c r="L4162" t="s">
        <v>2</v>
      </c>
      <c r="M4162">
        <v>1</v>
      </c>
      <c r="N4162" t="s">
        <v>1084</v>
      </c>
      <c r="O4162">
        <v>1</v>
      </c>
      <c r="P4162" t="str">
        <f>D4162&amp;"-"&amp;F4162&amp;"-"&amp;G4162&amp;"-"&amp;E4162&amp;"-"&amp;H4162</f>
        <v>A2Delta-7.5-f-1-1</v>
      </c>
      <c r="Q4162" t="str">
        <f>I4162&amp;"-"&amp;K4162&amp;"-"&amp;L4162&amp;"-"&amp;J4162&amp;"-"&amp;M4162</f>
        <v>X2Pi-8.5-f-1-1</v>
      </c>
      <c r="R4162">
        <f>B4162+S4162</f>
        <v>26673.296044896</v>
      </c>
      <c r="S4162">
        <f>_xlfn.IFNA(VLOOKUP(Q4162,'MARVEL-X'!A$2:I$1400,7,FALSE),VLOOKUP(Q4162,MARVEL!A$2:J$1522,10,FALSE))</f>
        <v>3694.3660448959999</v>
      </c>
      <c r="T4162">
        <f>IF(P4162=P4161,R4162+T4161,R4162)</f>
        <v>293406.51961566502</v>
      </c>
      <c r="U4162">
        <f>IF(P4162=P4161,1+U4161,1)</f>
        <v>11</v>
      </c>
      <c r="V4162" t="str">
        <f t="shared" si="64"/>
        <v/>
      </c>
      <c r="W4162" t="str">
        <f>IF(V4162="","",IF(ABS(V4162-R4162)&gt;W$1,ABS(V4162-R4162),""))</f>
        <v/>
      </c>
      <c r="X4162" t="str">
        <f>Y4162&amp;"-"&amp;Z4162&amp;"-"&amp;AC4162&amp;"-"&amp;AD4162&amp;"-"&amp;AG4162</f>
        <v>7.5-f-A-1-2.5</v>
      </c>
      <c r="Y4162">
        <f>F4162</f>
        <v>7.5</v>
      </c>
      <c r="Z4162" s="2" t="str">
        <f>G4162</f>
        <v>f</v>
      </c>
      <c r="AA4162">
        <f>_xlfn.IFNA(VLOOKUP(X4162,'duo-out'!A$2:Q$5000,5,FALSE),E4162+10*(H4162-1)+1+_xlfn.IFNA(VLOOKUP(D4162,states!A$2:C$10,3,FALSE),1))</f>
        <v>252</v>
      </c>
      <c r="AB4162" t="str">
        <f>IF(V4162="","",V4162)</f>
        <v/>
      </c>
      <c r="AC4162" s="2" t="str">
        <f>_xlfn.IFNA(VLOOKUP(D4162,states!A$2:C$10,2,FALSE),"XX")</f>
        <v>A</v>
      </c>
      <c r="AD4162">
        <f>E4162</f>
        <v>1</v>
      </c>
      <c r="AE4162">
        <f>_xlfn.IFNA(VLOOKUP(D4162,states!A$2:D$10,4,FALSE),0)</f>
        <v>2</v>
      </c>
      <c r="AF4162">
        <v>0.5</v>
      </c>
      <c r="AG4162">
        <f>IF(AE4162=0,AF4162,IF(AE4162=1,IF(F4162=0.5,0.5,IF(H4162=1,0.5,1.5)),IF(F4162=0.5,0.5,IF(H4162=1,2.5,1.5))))</f>
        <v>2.5</v>
      </c>
      <c r="AH4162" s="7">
        <f>IF(AC4162="XX",0,1/C4162^(1/5)*IF(E4162=0,100,1)/(E4162+1)^(1/4))</f>
        <v>1.5309059120638666</v>
      </c>
    </row>
    <row r="4163" spans="1:34">
      <c r="A4163">
        <v>963</v>
      </c>
      <c r="B4163" s="1">
        <v>23192.41</v>
      </c>
      <c r="C4163" s="6">
        <v>6.898E-2</v>
      </c>
      <c r="D4163" t="s">
        <v>3</v>
      </c>
      <c r="E4163">
        <v>1</v>
      </c>
      <c r="F4163">
        <v>7.5</v>
      </c>
      <c r="G4163" t="s">
        <v>2</v>
      </c>
      <c r="H4163">
        <v>1</v>
      </c>
      <c r="I4163" t="s">
        <v>0</v>
      </c>
      <c r="J4163">
        <v>1</v>
      </c>
      <c r="K4163">
        <v>7.5</v>
      </c>
      <c r="L4163" t="s">
        <v>1</v>
      </c>
      <c r="M4163">
        <v>1</v>
      </c>
      <c r="N4163" t="s">
        <v>1019</v>
      </c>
      <c r="O4163">
        <v>1</v>
      </c>
      <c r="P4163" t="str">
        <f>D4163&amp;"-"&amp;F4163&amp;"-"&amp;G4163&amp;"-"&amp;E4163&amp;"-"&amp;H4163</f>
        <v>A2Delta-7.5-f-1-1</v>
      </c>
      <c r="Q4163" t="str">
        <f>I4163&amp;"-"&amp;K4163&amp;"-"&amp;L4163&amp;"-"&amp;J4163&amp;"-"&amp;M4163</f>
        <v>X2Pi-7.5-e-1-1</v>
      </c>
      <c r="R4163">
        <f>B4163+S4163</f>
        <v>26673.389461663999</v>
      </c>
      <c r="S4163">
        <f>_xlfn.IFNA(VLOOKUP(Q4163,'MARVEL-X'!A$2:I$1400,7,FALSE),VLOOKUP(Q4163,MARVEL!A$2:J$1522,10,FALSE))</f>
        <v>3480.9794616640002</v>
      </c>
      <c r="T4163">
        <f>IF(P4163=P4162,R4163+T4162,R4163)</f>
        <v>320079.90907732904</v>
      </c>
      <c r="U4163">
        <f>IF(P4163=P4162,1+U4162,1)</f>
        <v>12</v>
      </c>
      <c r="V4163" t="str">
        <f t="shared" ref="V4163:V4226" si="65">IF(P4163=P4164,"",T4163/U4163)</f>
        <v/>
      </c>
      <c r="W4163" t="str">
        <f>IF(V4163="","",IF(ABS(V4163-R4163)&gt;W$1,ABS(V4163-R4163),""))</f>
        <v/>
      </c>
      <c r="X4163" t="str">
        <f>Y4163&amp;"-"&amp;Z4163&amp;"-"&amp;AC4163&amp;"-"&amp;AD4163&amp;"-"&amp;AG4163</f>
        <v>7.5-f-A-1-2.5</v>
      </c>
      <c r="Y4163">
        <f>F4163</f>
        <v>7.5</v>
      </c>
      <c r="Z4163" s="2" t="str">
        <f>G4163</f>
        <v>f</v>
      </c>
      <c r="AA4163">
        <f>_xlfn.IFNA(VLOOKUP(X4163,'duo-out'!A$2:Q$5000,5,FALSE),E4163+10*(H4163-1)+1+_xlfn.IFNA(VLOOKUP(D4163,states!A$2:C$10,3,FALSE),1))</f>
        <v>252</v>
      </c>
      <c r="AB4163" t="str">
        <f>IF(V4163="","",V4163)</f>
        <v/>
      </c>
      <c r="AC4163" s="2" t="str">
        <f>_xlfn.IFNA(VLOOKUP(D4163,states!A$2:C$10,2,FALSE),"XX")</f>
        <v>A</v>
      </c>
      <c r="AD4163">
        <f>E4163</f>
        <v>1</v>
      </c>
      <c r="AE4163">
        <f>_xlfn.IFNA(VLOOKUP(D4163,states!A$2:D$10,4,FALSE),0)</f>
        <v>2</v>
      </c>
      <c r="AF4163">
        <v>0.5</v>
      </c>
      <c r="AG4163">
        <f>IF(AE4163=0,AF4163,IF(AE4163=1,IF(F4163=0.5,0.5,IF(H4163=1,0.5,1.5)),IF(F4163=0.5,0.5,IF(H4163=1,2.5,1.5))))</f>
        <v>2.5</v>
      </c>
      <c r="AH4163" s="7">
        <f>IF(AC4163="XX",0,1/C4163^(1/5)*IF(E4163=0,100,1)/(E4163+1)^(1/4))</f>
        <v>1.4354823701237072</v>
      </c>
    </row>
    <row r="4164" spans="1:34">
      <c r="A4164">
        <v>940</v>
      </c>
      <c r="B4164" s="1">
        <v>23383.17</v>
      </c>
      <c r="C4164" s="6">
        <v>0.05</v>
      </c>
      <c r="D4164" t="s">
        <v>3</v>
      </c>
      <c r="E4164">
        <v>1</v>
      </c>
      <c r="F4164">
        <v>7.5</v>
      </c>
      <c r="G4164" t="s">
        <v>2</v>
      </c>
      <c r="H4164">
        <v>1</v>
      </c>
      <c r="I4164" t="s">
        <v>0</v>
      </c>
      <c r="J4164">
        <v>1</v>
      </c>
      <c r="K4164">
        <v>6.5</v>
      </c>
      <c r="L4164" t="s">
        <v>2</v>
      </c>
      <c r="M4164">
        <v>1</v>
      </c>
      <c r="N4164" t="s">
        <v>996</v>
      </c>
      <c r="O4164">
        <v>1</v>
      </c>
      <c r="P4164" t="str">
        <f>D4164&amp;"-"&amp;F4164&amp;"-"&amp;G4164&amp;"-"&amp;E4164&amp;"-"&amp;H4164</f>
        <v>A2Delta-7.5-f-1-1</v>
      </c>
      <c r="Q4164" t="str">
        <f>I4164&amp;"-"&amp;K4164&amp;"-"&amp;L4164&amp;"-"&amp;J4164&amp;"-"&amp;M4164</f>
        <v>X2Pi-6.5-f-1-1</v>
      </c>
      <c r="R4164">
        <f>B4164+S4164</f>
        <v>26673.330276721998</v>
      </c>
      <c r="S4164">
        <f>_xlfn.IFNA(VLOOKUP(Q4164,'MARVEL-X'!A$2:I$1400,7,FALSE),VLOOKUP(Q4164,MARVEL!A$2:J$1522,10,FALSE))</f>
        <v>3290.1602767220002</v>
      </c>
      <c r="T4164">
        <f>IF(P4164=P4163,R4164+T4163,R4164)</f>
        <v>346753.23935405101</v>
      </c>
      <c r="U4164">
        <f>IF(P4164=P4163,1+U4163,1)</f>
        <v>13</v>
      </c>
      <c r="V4164">
        <f t="shared" si="65"/>
        <v>26673.326104157772</v>
      </c>
      <c r="W4164" t="str">
        <f>IF(V4164="","",IF(ABS(V4164-R4164)&gt;W$1,ABS(V4164-R4164),""))</f>
        <v/>
      </c>
      <c r="X4164" t="str">
        <f>Y4164&amp;"-"&amp;Z4164&amp;"-"&amp;AC4164&amp;"-"&amp;AD4164&amp;"-"&amp;AG4164</f>
        <v>7.5-f-A-1-2.5</v>
      </c>
      <c r="Y4164">
        <f>F4164</f>
        <v>7.5</v>
      </c>
      <c r="Z4164" s="2" t="str">
        <f>G4164</f>
        <v>f</v>
      </c>
      <c r="AA4164">
        <f>_xlfn.IFNA(VLOOKUP(X4164,'duo-out'!A$2:Q$5000,5,FALSE),E4164+10*(H4164-1)+1+_xlfn.IFNA(VLOOKUP(D4164,states!A$2:C$10,3,FALSE),1))</f>
        <v>252</v>
      </c>
      <c r="AB4164">
        <f>IF(V4164="","",V4164)</f>
        <v>26673.326104157772</v>
      </c>
      <c r="AC4164" s="2" t="str">
        <f>_xlfn.IFNA(VLOOKUP(D4164,states!A$2:C$10,2,FALSE),"XX")</f>
        <v>A</v>
      </c>
      <c r="AD4164">
        <f>E4164</f>
        <v>1</v>
      </c>
      <c r="AE4164">
        <f>_xlfn.IFNA(VLOOKUP(D4164,states!A$2:D$10,4,FALSE),0)</f>
        <v>2</v>
      </c>
      <c r="AF4164">
        <v>0.5</v>
      </c>
      <c r="AG4164">
        <f>IF(AE4164=0,AF4164,IF(AE4164=1,IF(F4164=0.5,0.5,IF(H4164=1,0.5,1.5)),IF(F4164=0.5,0.5,IF(H4164=1,2.5,1.5))))</f>
        <v>2.5</v>
      </c>
      <c r="AH4164" s="7">
        <f>IF(AC4164="XX",0,1/C4164^(1/5)*IF(E4164=0,100,1)/(E4164+1)^(1/4))</f>
        <v>1.5309059120638666</v>
      </c>
    </row>
    <row r="4165" spans="1:34">
      <c r="A4165">
        <v>4076</v>
      </c>
      <c r="B4165" s="1">
        <v>20395.4022</v>
      </c>
      <c r="C4165" s="6">
        <v>1.6E-2</v>
      </c>
      <c r="D4165" t="s">
        <v>3</v>
      </c>
      <c r="E4165">
        <v>1</v>
      </c>
      <c r="F4165">
        <v>7.5</v>
      </c>
      <c r="G4165" t="s">
        <v>2</v>
      </c>
      <c r="H4165">
        <v>2</v>
      </c>
      <c r="I4165" t="s">
        <v>0</v>
      </c>
      <c r="J4165">
        <v>2</v>
      </c>
      <c r="K4165">
        <v>8.5</v>
      </c>
      <c r="L4165" t="s">
        <v>2</v>
      </c>
      <c r="M4165">
        <v>2</v>
      </c>
      <c r="N4165" t="s">
        <v>4132</v>
      </c>
      <c r="O4165">
        <v>1</v>
      </c>
      <c r="P4165" t="str">
        <f>D4165&amp;"-"&amp;F4165&amp;"-"&amp;G4165&amp;"-"&amp;E4165&amp;"-"&amp;H4165</f>
        <v>A2Delta-7.5-f-1-2</v>
      </c>
      <c r="Q4165" t="str">
        <f>I4165&amp;"-"&amp;K4165&amp;"-"&amp;L4165&amp;"-"&amp;J4165&amp;"-"&amp;M4165</f>
        <v>X2Pi-8.5-f-2-2</v>
      </c>
      <c r="R4165">
        <f>B4165+S4165</f>
        <v>26892.873772061001</v>
      </c>
      <c r="S4165">
        <f>_xlfn.IFNA(VLOOKUP(Q4165,'MARVEL-X'!A$2:I$1400,7,FALSE),VLOOKUP(Q4165,MARVEL!A$2:J$1522,10,FALSE))</f>
        <v>6497.4715720610002</v>
      </c>
      <c r="T4165">
        <f>IF(P4165=P4164,R4165+T4164,R4165)</f>
        <v>26892.873772061001</v>
      </c>
      <c r="U4165">
        <f>IF(P4165=P4164,1+U4164,1)</f>
        <v>1</v>
      </c>
      <c r="V4165" t="str">
        <f t="shared" si="65"/>
        <v/>
      </c>
      <c r="W4165" t="str">
        <f>IF(V4165="","",IF(ABS(V4165-R4165)&gt;W$1,ABS(V4165-R4165),""))</f>
        <v/>
      </c>
      <c r="X4165" t="str">
        <f>Y4165&amp;"-"&amp;Z4165&amp;"-"&amp;AC4165&amp;"-"&amp;AD4165&amp;"-"&amp;AG4165</f>
        <v>7.5-f-A-1-1.5</v>
      </c>
      <c r="Y4165">
        <f>F4165</f>
        <v>7.5</v>
      </c>
      <c r="Z4165" s="2" t="str">
        <f>G4165</f>
        <v>f</v>
      </c>
      <c r="AA4165">
        <f>_xlfn.IFNA(VLOOKUP(X4165,'duo-out'!A$2:Q$5000,5,FALSE),E4165+10*(H4165-1)+1+_xlfn.IFNA(VLOOKUP(D4165,states!A$2:C$10,3,FALSE),1))</f>
        <v>262</v>
      </c>
      <c r="AB4165" t="str">
        <f>IF(V4165="","",V4165)</f>
        <v/>
      </c>
      <c r="AC4165" s="2" t="str">
        <f>_xlfn.IFNA(VLOOKUP(D4165,states!A$2:C$10,2,FALSE),"XX")</f>
        <v>A</v>
      </c>
      <c r="AD4165">
        <f>E4165</f>
        <v>1</v>
      </c>
      <c r="AE4165">
        <f>_xlfn.IFNA(VLOOKUP(D4165,states!A$2:D$10,4,FALSE),0)</f>
        <v>2</v>
      </c>
      <c r="AF4165">
        <v>0.5</v>
      </c>
      <c r="AG4165">
        <f>IF(AE4165=0,AF4165,IF(AE4165=1,IF(F4165=0.5,0.5,IF(H4165=1,0.5,1.5)),IF(F4165=0.5,0.5,IF(H4165=1,2.5,1.5))))</f>
        <v>1.5</v>
      </c>
      <c r="AH4165" s="7">
        <f>IF(AC4165="XX",0,1/C4165^(1/5)*IF(E4165=0,100,1)/(E4165+1)^(1/4))</f>
        <v>1.9227308942155128</v>
      </c>
    </row>
    <row r="4166" spans="1:34">
      <c r="A4166">
        <v>4069</v>
      </c>
      <c r="B4166" s="1">
        <v>20630.760300000002</v>
      </c>
      <c r="C4166" s="6">
        <v>5.0000000000000001E-3</v>
      </c>
      <c r="D4166" t="s">
        <v>3</v>
      </c>
      <c r="E4166">
        <v>1</v>
      </c>
      <c r="F4166">
        <v>7.5</v>
      </c>
      <c r="G4166" t="s">
        <v>2</v>
      </c>
      <c r="H4166">
        <v>2</v>
      </c>
      <c r="I4166" t="s">
        <v>0</v>
      </c>
      <c r="J4166">
        <v>2</v>
      </c>
      <c r="K4166">
        <v>7.5</v>
      </c>
      <c r="L4166" t="s">
        <v>1</v>
      </c>
      <c r="M4166">
        <v>2</v>
      </c>
      <c r="N4166" t="s">
        <v>4125</v>
      </c>
      <c r="O4166">
        <v>1</v>
      </c>
      <c r="P4166" t="str">
        <f>D4166&amp;"-"&amp;F4166&amp;"-"&amp;G4166&amp;"-"&amp;E4166&amp;"-"&amp;H4166</f>
        <v>A2Delta-7.5-f-1-2</v>
      </c>
      <c r="Q4166" t="str">
        <f>I4166&amp;"-"&amp;K4166&amp;"-"&amp;L4166&amp;"-"&amp;J4166&amp;"-"&amp;M4166</f>
        <v>X2Pi-7.5-e-2-2</v>
      </c>
      <c r="R4166">
        <f>B4166+S4166</f>
        <v>26892.857542362002</v>
      </c>
      <c r="S4166">
        <f>_xlfn.IFNA(VLOOKUP(Q4166,'MARVEL-X'!A$2:I$1400,7,FALSE),VLOOKUP(Q4166,MARVEL!A$2:J$1522,10,FALSE))</f>
        <v>6262.0972423619996</v>
      </c>
      <c r="T4166">
        <f>IF(P4166=P4165,R4166+T4165,R4166)</f>
        <v>53785.731314422999</v>
      </c>
      <c r="U4166">
        <f>IF(P4166=P4165,1+U4165,1)</f>
        <v>2</v>
      </c>
      <c r="V4166" t="str">
        <f t="shared" si="65"/>
        <v/>
      </c>
      <c r="W4166" t="str">
        <f>IF(V4166="","",IF(ABS(V4166-R4166)&gt;W$1,ABS(V4166-R4166),""))</f>
        <v/>
      </c>
      <c r="X4166" t="str">
        <f>Y4166&amp;"-"&amp;Z4166&amp;"-"&amp;AC4166&amp;"-"&amp;AD4166&amp;"-"&amp;AG4166</f>
        <v>7.5-f-A-1-1.5</v>
      </c>
      <c r="Y4166">
        <f>F4166</f>
        <v>7.5</v>
      </c>
      <c r="Z4166" s="2" t="str">
        <f>G4166</f>
        <v>f</v>
      </c>
      <c r="AA4166">
        <f>_xlfn.IFNA(VLOOKUP(X4166,'duo-out'!A$2:Q$5000,5,FALSE),E4166+10*(H4166-1)+1+_xlfn.IFNA(VLOOKUP(D4166,states!A$2:C$10,3,FALSE),1))</f>
        <v>262</v>
      </c>
      <c r="AB4166" t="str">
        <f>IF(V4166="","",V4166)</f>
        <v/>
      </c>
      <c r="AC4166" s="2" t="str">
        <f>_xlfn.IFNA(VLOOKUP(D4166,states!A$2:C$10,2,FALSE),"XX")</f>
        <v>A</v>
      </c>
      <c r="AD4166">
        <f>E4166</f>
        <v>1</v>
      </c>
      <c r="AE4166">
        <f>_xlfn.IFNA(VLOOKUP(D4166,states!A$2:D$10,4,FALSE),0)</f>
        <v>2</v>
      </c>
      <c r="AF4166">
        <v>0.5</v>
      </c>
      <c r="AG4166">
        <f>IF(AE4166=0,AF4166,IF(AE4166=1,IF(F4166=0.5,0.5,IF(H4166=1,0.5,1.5)),IF(F4166=0.5,0.5,IF(H4166=1,2.5,1.5))))</f>
        <v>1.5</v>
      </c>
      <c r="AH4166" s="7">
        <f>IF(AC4166="XX",0,1/C4166^(1/5)*IF(E4166=0,100,1)/(E4166+1)^(1/4))</f>
        <v>2.4263223583284943</v>
      </c>
    </row>
    <row r="4167" spans="1:34">
      <c r="A4167">
        <v>4045</v>
      </c>
      <c r="B4167" s="1">
        <v>20835.846000000001</v>
      </c>
      <c r="C4167" s="6">
        <v>2.06E-2</v>
      </c>
      <c r="D4167" t="s">
        <v>3</v>
      </c>
      <c r="E4167">
        <v>1</v>
      </c>
      <c r="F4167">
        <v>7.5</v>
      </c>
      <c r="G4167" t="s">
        <v>2</v>
      </c>
      <c r="H4167">
        <v>2</v>
      </c>
      <c r="I4167" t="s">
        <v>0</v>
      </c>
      <c r="J4167">
        <v>2</v>
      </c>
      <c r="K4167">
        <v>6.5</v>
      </c>
      <c r="L4167" t="s">
        <v>2</v>
      </c>
      <c r="M4167">
        <v>2</v>
      </c>
      <c r="N4167" t="s">
        <v>4101</v>
      </c>
      <c r="O4167">
        <v>1</v>
      </c>
      <c r="P4167" t="str">
        <f>D4167&amp;"-"&amp;F4167&amp;"-"&amp;G4167&amp;"-"&amp;E4167&amp;"-"&amp;H4167</f>
        <v>A2Delta-7.5-f-1-2</v>
      </c>
      <c r="Q4167" t="str">
        <f>I4167&amp;"-"&amp;K4167&amp;"-"&amp;L4167&amp;"-"&amp;J4167&amp;"-"&amp;M4167</f>
        <v>X2Pi-6.5-f-2-2</v>
      </c>
      <c r="R4167">
        <f>B4167+S4167</f>
        <v>26892.844705816002</v>
      </c>
      <c r="S4167">
        <f>_xlfn.IFNA(VLOOKUP(Q4167,'MARVEL-X'!A$2:I$1400,7,FALSE),VLOOKUP(Q4167,MARVEL!A$2:J$1522,10,FALSE))</f>
        <v>6056.9987058160004</v>
      </c>
      <c r="T4167">
        <f>IF(P4167=P4166,R4167+T4166,R4167)</f>
        <v>80678.576020239008</v>
      </c>
      <c r="U4167">
        <f>IF(P4167=P4166,1+U4166,1)</f>
        <v>3</v>
      </c>
      <c r="V4167" t="str">
        <f t="shared" si="65"/>
        <v/>
      </c>
      <c r="W4167" t="str">
        <f>IF(V4167="","",IF(ABS(V4167-R4167)&gt;W$1,ABS(V4167-R4167),""))</f>
        <v/>
      </c>
      <c r="X4167" t="str">
        <f>Y4167&amp;"-"&amp;Z4167&amp;"-"&amp;AC4167&amp;"-"&amp;AD4167&amp;"-"&amp;AG4167</f>
        <v>7.5-f-A-1-1.5</v>
      </c>
      <c r="Y4167">
        <f>F4167</f>
        <v>7.5</v>
      </c>
      <c r="Z4167" s="2" t="str">
        <f>G4167</f>
        <v>f</v>
      </c>
      <c r="AA4167">
        <f>_xlfn.IFNA(VLOOKUP(X4167,'duo-out'!A$2:Q$5000,5,FALSE),E4167+10*(H4167-1)+1+_xlfn.IFNA(VLOOKUP(D4167,states!A$2:C$10,3,FALSE),1))</f>
        <v>262</v>
      </c>
      <c r="AB4167" t="str">
        <f>IF(V4167="","",V4167)</f>
        <v/>
      </c>
      <c r="AC4167" s="2" t="str">
        <f>_xlfn.IFNA(VLOOKUP(D4167,states!A$2:C$10,2,FALSE),"XX")</f>
        <v>A</v>
      </c>
      <c r="AD4167">
        <f>E4167</f>
        <v>1</v>
      </c>
      <c r="AE4167">
        <f>_xlfn.IFNA(VLOOKUP(D4167,states!A$2:D$10,4,FALSE),0)</f>
        <v>2</v>
      </c>
      <c r="AF4167">
        <v>0.5</v>
      </c>
      <c r="AG4167">
        <f>IF(AE4167=0,AF4167,IF(AE4167=1,IF(F4167=0.5,0.5,IF(H4167=1,0.5,1.5)),IF(F4167=0.5,0.5,IF(H4167=1,2.5,1.5))))</f>
        <v>1.5</v>
      </c>
      <c r="AH4167" s="7">
        <f>IF(AC4167="XX",0,1/C4167^(1/5)*IF(E4167=0,100,1)/(E4167+1)^(1/4))</f>
        <v>1.8279699707133612</v>
      </c>
    </row>
    <row r="4168" spans="1:34">
      <c r="A4168">
        <v>3625</v>
      </c>
      <c r="B4168" s="1">
        <v>22955.131099999999</v>
      </c>
      <c r="C4168" s="6">
        <v>2.257E-2</v>
      </c>
      <c r="D4168" t="s">
        <v>3</v>
      </c>
      <c r="E4168">
        <v>1</v>
      </c>
      <c r="F4168">
        <v>7.5</v>
      </c>
      <c r="G4168" t="s">
        <v>2</v>
      </c>
      <c r="H4168">
        <v>2</v>
      </c>
      <c r="I4168" t="s">
        <v>0</v>
      </c>
      <c r="J4168">
        <v>1</v>
      </c>
      <c r="K4168">
        <v>8.5</v>
      </c>
      <c r="L4168" t="s">
        <v>2</v>
      </c>
      <c r="M4168">
        <v>2</v>
      </c>
      <c r="N4168" t="s">
        <v>3681</v>
      </c>
      <c r="O4168">
        <v>1</v>
      </c>
      <c r="P4168" t="str">
        <f>D4168&amp;"-"&amp;F4168&amp;"-"&amp;G4168&amp;"-"&amp;E4168&amp;"-"&amp;H4168</f>
        <v>A2Delta-7.5-f-1-2</v>
      </c>
      <c r="Q4168" t="str">
        <f>I4168&amp;"-"&amp;K4168&amp;"-"&amp;L4168&amp;"-"&amp;J4168&amp;"-"&amp;M4168</f>
        <v>X2Pi-8.5-f-1-2</v>
      </c>
      <c r="R4168">
        <f>B4168+S4168</f>
        <v>26892.877351953997</v>
      </c>
      <c r="S4168">
        <f>_xlfn.IFNA(VLOOKUP(Q4168,'MARVEL-X'!A$2:I$1400,7,FALSE),VLOOKUP(Q4168,MARVEL!A$2:J$1522,10,FALSE))</f>
        <v>3937.7462519539999</v>
      </c>
      <c r="T4168">
        <f>IF(P4168=P4167,R4168+T4167,R4168)</f>
        <v>107571.45337219301</v>
      </c>
      <c r="U4168">
        <f>IF(P4168=P4167,1+U4167,1)</f>
        <v>4</v>
      </c>
      <c r="V4168" t="str">
        <f t="shared" si="65"/>
        <v/>
      </c>
      <c r="W4168" t="str">
        <f>IF(V4168="","",IF(ABS(V4168-R4168)&gt;W$1,ABS(V4168-R4168),""))</f>
        <v/>
      </c>
      <c r="X4168" t="str">
        <f>Y4168&amp;"-"&amp;Z4168&amp;"-"&amp;AC4168&amp;"-"&amp;AD4168&amp;"-"&amp;AG4168</f>
        <v>7.5-f-A-1-1.5</v>
      </c>
      <c r="Y4168">
        <f>F4168</f>
        <v>7.5</v>
      </c>
      <c r="Z4168" s="2" t="str">
        <f>G4168</f>
        <v>f</v>
      </c>
      <c r="AA4168">
        <f>_xlfn.IFNA(VLOOKUP(X4168,'duo-out'!A$2:Q$5000,5,FALSE),E4168+10*(H4168-1)+1+_xlfn.IFNA(VLOOKUP(D4168,states!A$2:C$10,3,FALSE),1))</f>
        <v>262</v>
      </c>
      <c r="AB4168" t="str">
        <f>IF(V4168="","",V4168)</f>
        <v/>
      </c>
      <c r="AC4168" s="2" t="str">
        <f>_xlfn.IFNA(VLOOKUP(D4168,states!A$2:C$10,2,FALSE),"XX")</f>
        <v>A</v>
      </c>
      <c r="AD4168">
        <f>E4168</f>
        <v>1</v>
      </c>
      <c r="AE4168">
        <f>_xlfn.IFNA(VLOOKUP(D4168,states!A$2:D$10,4,FALSE),0)</f>
        <v>2</v>
      </c>
      <c r="AF4168">
        <v>0.5</v>
      </c>
      <c r="AG4168">
        <f>IF(AE4168=0,AF4168,IF(AE4168=1,IF(F4168=0.5,0.5,IF(H4168=1,0.5,1.5)),IF(F4168=0.5,0.5,IF(H4168=1,2.5,1.5))))</f>
        <v>1.5</v>
      </c>
      <c r="AH4168" s="7">
        <f>IF(AC4168="XX",0,1/C4168^(1/5)*IF(E4168=0,100,1)/(E4168+1)^(1/4))</f>
        <v>1.7948831861889372</v>
      </c>
    </row>
    <row r="4169" spans="1:34">
      <c r="A4169">
        <v>3606</v>
      </c>
      <c r="B4169" s="1">
        <v>23200.010999999999</v>
      </c>
      <c r="C4169" s="6">
        <v>7.8300000000000002E-3</v>
      </c>
      <c r="D4169" t="s">
        <v>3</v>
      </c>
      <c r="E4169">
        <v>1</v>
      </c>
      <c r="F4169">
        <v>7.5</v>
      </c>
      <c r="G4169" t="s">
        <v>2</v>
      </c>
      <c r="H4169">
        <v>2</v>
      </c>
      <c r="I4169" t="s">
        <v>0</v>
      </c>
      <c r="J4169">
        <v>1</v>
      </c>
      <c r="K4169">
        <v>7.5</v>
      </c>
      <c r="L4169" t="s">
        <v>1</v>
      </c>
      <c r="M4169">
        <v>2</v>
      </c>
      <c r="N4169" t="s">
        <v>3662</v>
      </c>
      <c r="O4169">
        <v>1</v>
      </c>
      <c r="P4169" t="str">
        <f>D4169&amp;"-"&amp;F4169&amp;"-"&amp;G4169&amp;"-"&amp;E4169&amp;"-"&amp;H4169</f>
        <v>A2Delta-7.5-f-1-2</v>
      </c>
      <c r="Q4169" t="str">
        <f>I4169&amp;"-"&amp;K4169&amp;"-"&amp;L4169&amp;"-"&amp;J4169&amp;"-"&amp;M4169</f>
        <v>X2Pi-7.5-e-1-2</v>
      </c>
      <c r="R4169">
        <f>B4169+S4169</f>
        <v>26892.855806117997</v>
      </c>
      <c r="S4169">
        <f>_xlfn.IFNA(VLOOKUP(Q4169,'MARVEL-X'!A$2:I$1400,7,FALSE),VLOOKUP(Q4169,MARVEL!A$2:J$1522,10,FALSE))</f>
        <v>3692.8448061180002</v>
      </c>
      <c r="T4169">
        <f>IF(P4169=P4168,R4169+T4168,R4169)</f>
        <v>134464.309178311</v>
      </c>
      <c r="U4169">
        <f>IF(P4169=P4168,1+U4168,1)</f>
        <v>5</v>
      </c>
      <c r="V4169" t="str">
        <f t="shared" si="65"/>
        <v/>
      </c>
      <c r="W4169" t="str">
        <f>IF(V4169="","",IF(ABS(V4169-R4169)&gt;W$1,ABS(V4169-R4169),""))</f>
        <v/>
      </c>
      <c r="X4169" t="str">
        <f>Y4169&amp;"-"&amp;Z4169&amp;"-"&amp;AC4169&amp;"-"&amp;AD4169&amp;"-"&amp;AG4169</f>
        <v>7.5-f-A-1-1.5</v>
      </c>
      <c r="Y4169">
        <f>F4169</f>
        <v>7.5</v>
      </c>
      <c r="Z4169" s="2" t="str">
        <f>G4169</f>
        <v>f</v>
      </c>
      <c r="AA4169">
        <f>_xlfn.IFNA(VLOOKUP(X4169,'duo-out'!A$2:Q$5000,5,FALSE),E4169+10*(H4169-1)+1+_xlfn.IFNA(VLOOKUP(D4169,states!A$2:C$10,3,FALSE),1))</f>
        <v>262</v>
      </c>
      <c r="AB4169" t="str">
        <f>IF(V4169="","",V4169)</f>
        <v/>
      </c>
      <c r="AC4169" s="2" t="str">
        <f>_xlfn.IFNA(VLOOKUP(D4169,states!A$2:C$10,2,FALSE),"XX")</f>
        <v>A</v>
      </c>
      <c r="AD4169">
        <f>E4169</f>
        <v>1</v>
      </c>
      <c r="AE4169">
        <f>_xlfn.IFNA(VLOOKUP(D4169,states!A$2:D$10,4,FALSE),0)</f>
        <v>2</v>
      </c>
      <c r="AF4169">
        <v>0.5</v>
      </c>
      <c r="AG4169">
        <f>IF(AE4169=0,AF4169,IF(AE4169=1,IF(F4169=0.5,0.5,IF(H4169=1,0.5,1.5)),IF(F4169=0.5,0.5,IF(H4169=1,2.5,1.5))))</f>
        <v>1.5</v>
      </c>
      <c r="AH4169" s="7">
        <f>IF(AC4169="XX",0,1/C4169^(1/5)*IF(E4169=0,100,1)/(E4169+1)^(1/4))</f>
        <v>2.2181461038679489</v>
      </c>
    </row>
    <row r="4170" spans="1:34">
      <c r="A4170">
        <v>3565</v>
      </c>
      <c r="B4170" s="1">
        <v>23413.401300000001</v>
      </c>
      <c r="C4170" s="6">
        <v>0.01</v>
      </c>
      <c r="D4170" t="s">
        <v>3</v>
      </c>
      <c r="E4170">
        <v>1</v>
      </c>
      <c r="F4170">
        <v>7.5</v>
      </c>
      <c r="G4170" t="s">
        <v>2</v>
      </c>
      <c r="H4170">
        <v>2</v>
      </c>
      <c r="I4170" t="s">
        <v>0</v>
      </c>
      <c r="J4170">
        <v>1</v>
      </c>
      <c r="K4170">
        <v>6.5</v>
      </c>
      <c r="L4170" t="s">
        <v>2</v>
      </c>
      <c r="M4170">
        <v>2</v>
      </c>
      <c r="N4170" t="s">
        <v>3621</v>
      </c>
      <c r="O4170">
        <v>1</v>
      </c>
      <c r="P4170" t="str">
        <f>D4170&amp;"-"&amp;F4170&amp;"-"&amp;G4170&amp;"-"&amp;E4170&amp;"-"&amp;H4170</f>
        <v>A2Delta-7.5-f-1-2</v>
      </c>
      <c r="Q4170" t="str">
        <f>I4170&amp;"-"&amp;K4170&amp;"-"&amp;L4170&amp;"-"&amp;J4170&amp;"-"&amp;M4170</f>
        <v>X2Pi-6.5-f-1-2</v>
      </c>
      <c r="R4170">
        <f>B4170+S4170</f>
        <v>26892.867444261003</v>
      </c>
      <c r="S4170">
        <f>_xlfn.IFNA(VLOOKUP(Q4170,'MARVEL-X'!A$2:I$1400,7,FALSE),VLOOKUP(Q4170,MARVEL!A$2:J$1522,10,FALSE))</f>
        <v>3479.466144261</v>
      </c>
      <c r="T4170">
        <f>IF(P4170=P4169,R4170+T4169,R4170)</f>
        <v>161357.17662257201</v>
      </c>
      <c r="U4170">
        <f>IF(P4170=P4169,1+U4169,1)</f>
        <v>6</v>
      </c>
      <c r="V4170" t="str">
        <f t="shared" si="65"/>
        <v/>
      </c>
      <c r="W4170" t="str">
        <f>IF(V4170="","",IF(ABS(V4170-R4170)&gt;W$1,ABS(V4170-R4170),""))</f>
        <v/>
      </c>
      <c r="X4170" t="str">
        <f>Y4170&amp;"-"&amp;Z4170&amp;"-"&amp;AC4170&amp;"-"&amp;AD4170&amp;"-"&amp;AG4170</f>
        <v>7.5-f-A-1-1.5</v>
      </c>
      <c r="Y4170">
        <f>F4170</f>
        <v>7.5</v>
      </c>
      <c r="Z4170" s="2" t="str">
        <f>G4170</f>
        <v>f</v>
      </c>
      <c r="AA4170">
        <f>_xlfn.IFNA(VLOOKUP(X4170,'duo-out'!A$2:Q$5000,5,FALSE),E4170+10*(H4170-1)+1+_xlfn.IFNA(VLOOKUP(D4170,states!A$2:C$10,3,FALSE),1))</f>
        <v>262</v>
      </c>
      <c r="AB4170" t="str">
        <f>IF(V4170="","",V4170)</f>
        <v/>
      </c>
      <c r="AC4170" s="2" t="str">
        <f>_xlfn.IFNA(VLOOKUP(D4170,states!A$2:C$10,2,FALSE),"XX")</f>
        <v>A</v>
      </c>
      <c r="AD4170">
        <f>E4170</f>
        <v>1</v>
      </c>
      <c r="AE4170">
        <f>_xlfn.IFNA(VLOOKUP(D4170,states!A$2:D$10,4,FALSE),0)</f>
        <v>2</v>
      </c>
      <c r="AF4170">
        <v>0.5</v>
      </c>
      <c r="AG4170">
        <f>IF(AE4170=0,AF4170,IF(AE4170=1,IF(F4170=0.5,0.5,IF(H4170=1,0.5,1.5)),IF(F4170=0.5,0.5,IF(H4170=1,2.5,1.5))))</f>
        <v>1.5</v>
      </c>
      <c r="AH4170" s="7">
        <f>IF(AC4170="XX",0,1/C4170^(1/5)*IF(E4170=0,100,1)/(E4170+1)^(1/4))</f>
        <v>2.1122362957808511</v>
      </c>
    </row>
    <row r="4171" spans="1:34">
      <c r="A4171">
        <v>2957</v>
      </c>
      <c r="B4171" s="1">
        <v>22955.104899999998</v>
      </c>
      <c r="C4171" s="6">
        <v>1.106E-2</v>
      </c>
      <c r="D4171" t="s">
        <v>3</v>
      </c>
      <c r="E4171">
        <v>1</v>
      </c>
      <c r="F4171">
        <v>7.5</v>
      </c>
      <c r="G4171" t="s">
        <v>2</v>
      </c>
      <c r="H4171">
        <v>2</v>
      </c>
      <c r="I4171" t="s">
        <v>0</v>
      </c>
      <c r="J4171">
        <v>1</v>
      </c>
      <c r="K4171">
        <v>8.5</v>
      </c>
      <c r="L4171" t="s">
        <v>2</v>
      </c>
      <c r="M4171">
        <v>2</v>
      </c>
      <c r="N4171" t="s">
        <v>3013</v>
      </c>
      <c r="O4171">
        <v>1</v>
      </c>
      <c r="P4171" t="str">
        <f>D4171&amp;"-"&amp;F4171&amp;"-"&amp;G4171&amp;"-"&amp;E4171&amp;"-"&amp;H4171</f>
        <v>A2Delta-7.5-f-1-2</v>
      </c>
      <c r="Q4171" t="str">
        <f>I4171&amp;"-"&amp;K4171&amp;"-"&amp;L4171&amp;"-"&amp;J4171&amp;"-"&amp;M4171</f>
        <v>X2Pi-8.5-f-1-2</v>
      </c>
      <c r="R4171">
        <f>B4171+S4171</f>
        <v>26892.851151953997</v>
      </c>
      <c r="S4171">
        <f>_xlfn.IFNA(VLOOKUP(Q4171,'MARVEL-X'!A$2:I$1400,7,FALSE),VLOOKUP(Q4171,MARVEL!A$2:J$1522,10,FALSE))</f>
        <v>3937.7462519539999</v>
      </c>
      <c r="T4171">
        <f>IF(P4171=P4170,R4171+T4170,R4171)</f>
        <v>188250.02777452601</v>
      </c>
      <c r="U4171">
        <f>IF(P4171=P4170,1+U4170,1)</f>
        <v>7</v>
      </c>
      <c r="V4171" t="str">
        <f t="shared" si="65"/>
        <v/>
      </c>
      <c r="W4171" t="str">
        <f>IF(V4171="","",IF(ABS(V4171-R4171)&gt;W$1,ABS(V4171-R4171),""))</f>
        <v/>
      </c>
      <c r="X4171" t="str">
        <f>Y4171&amp;"-"&amp;Z4171&amp;"-"&amp;AC4171&amp;"-"&amp;AD4171&amp;"-"&amp;AG4171</f>
        <v>7.5-f-A-1-1.5</v>
      </c>
      <c r="Y4171">
        <f>F4171</f>
        <v>7.5</v>
      </c>
      <c r="Z4171" s="2" t="str">
        <f>G4171</f>
        <v>f</v>
      </c>
      <c r="AA4171">
        <f>_xlfn.IFNA(VLOOKUP(X4171,'duo-out'!A$2:Q$5000,5,FALSE),E4171+10*(H4171-1)+1+_xlfn.IFNA(VLOOKUP(D4171,states!A$2:C$10,3,FALSE),1))</f>
        <v>262</v>
      </c>
      <c r="AB4171" t="str">
        <f>IF(V4171="","",V4171)</f>
        <v/>
      </c>
      <c r="AC4171" s="2" t="str">
        <f>_xlfn.IFNA(VLOOKUP(D4171,states!A$2:C$10,2,FALSE),"XX")</f>
        <v>A</v>
      </c>
      <c r="AD4171">
        <f>E4171</f>
        <v>1</v>
      </c>
      <c r="AE4171">
        <f>_xlfn.IFNA(VLOOKUP(D4171,states!A$2:D$10,4,FALSE),0)</f>
        <v>2</v>
      </c>
      <c r="AF4171">
        <v>0.5</v>
      </c>
      <c r="AG4171">
        <f>IF(AE4171=0,AF4171,IF(AE4171=1,IF(F4171=0.5,0.5,IF(H4171=1,0.5,1.5)),IF(F4171=0.5,0.5,IF(H4171=1,2.5,1.5))))</f>
        <v>1.5</v>
      </c>
      <c r="AH4171" s="7">
        <f>IF(AC4171="XX",0,1/C4171^(1/5)*IF(E4171=0,100,1)/(E4171+1)^(1/4))</f>
        <v>2.0701007165619942</v>
      </c>
    </row>
    <row r="4172" spans="1:34">
      <c r="A4172">
        <v>2946</v>
      </c>
      <c r="B4172" s="1">
        <v>23200.0203</v>
      </c>
      <c r="C4172" s="6">
        <v>5.0000000000000001E-3</v>
      </c>
      <c r="D4172" t="s">
        <v>3</v>
      </c>
      <c r="E4172">
        <v>1</v>
      </c>
      <c r="F4172">
        <v>7.5</v>
      </c>
      <c r="G4172" t="s">
        <v>2</v>
      </c>
      <c r="H4172">
        <v>2</v>
      </c>
      <c r="I4172" t="s">
        <v>0</v>
      </c>
      <c r="J4172">
        <v>1</v>
      </c>
      <c r="K4172">
        <v>7.5</v>
      </c>
      <c r="L4172" t="s">
        <v>1</v>
      </c>
      <c r="M4172">
        <v>2</v>
      </c>
      <c r="N4172" t="s">
        <v>3002</v>
      </c>
      <c r="O4172">
        <v>1</v>
      </c>
      <c r="P4172" t="str">
        <f>D4172&amp;"-"&amp;F4172&amp;"-"&amp;G4172&amp;"-"&amp;E4172&amp;"-"&amp;H4172</f>
        <v>A2Delta-7.5-f-1-2</v>
      </c>
      <c r="Q4172" t="str">
        <f>I4172&amp;"-"&amp;K4172&amp;"-"&amp;L4172&amp;"-"&amp;J4172&amp;"-"&amp;M4172</f>
        <v>X2Pi-7.5-e-1-2</v>
      </c>
      <c r="R4172">
        <f>B4172+S4172</f>
        <v>26892.865106117999</v>
      </c>
      <c r="S4172">
        <f>_xlfn.IFNA(VLOOKUP(Q4172,'MARVEL-X'!A$2:I$1400,7,FALSE),VLOOKUP(Q4172,MARVEL!A$2:J$1522,10,FALSE))</f>
        <v>3692.8448061180002</v>
      </c>
      <c r="T4172">
        <f>IF(P4172=P4171,R4172+T4171,R4172)</f>
        <v>215142.89288064401</v>
      </c>
      <c r="U4172">
        <f>IF(P4172=P4171,1+U4171,1)</f>
        <v>8</v>
      </c>
      <c r="V4172" t="str">
        <f t="shared" si="65"/>
        <v/>
      </c>
      <c r="W4172" t="str">
        <f>IF(V4172="","",IF(ABS(V4172-R4172)&gt;W$1,ABS(V4172-R4172),""))</f>
        <v/>
      </c>
      <c r="X4172" t="str">
        <f>Y4172&amp;"-"&amp;Z4172&amp;"-"&amp;AC4172&amp;"-"&amp;AD4172&amp;"-"&amp;AG4172</f>
        <v>7.5-f-A-1-1.5</v>
      </c>
      <c r="Y4172">
        <f>F4172</f>
        <v>7.5</v>
      </c>
      <c r="Z4172" s="2" t="str">
        <f>G4172</f>
        <v>f</v>
      </c>
      <c r="AA4172">
        <f>_xlfn.IFNA(VLOOKUP(X4172,'duo-out'!A$2:Q$5000,5,FALSE),E4172+10*(H4172-1)+1+_xlfn.IFNA(VLOOKUP(D4172,states!A$2:C$10,3,FALSE),1))</f>
        <v>262</v>
      </c>
      <c r="AB4172" t="str">
        <f>IF(V4172="","",V4172)</f>
        <v/>
      </c>
      <c r="AC4172" s="2" t="str">
        <f>_xlfn.IFNA(VLOOKUP(D4172,states!A$2:C$10,2,FALSE),"XX")</f>
        <v>A</v>
      </c>
      <c r="AD4172">
        <f>E4172</f>
        <v>1</v>
      </c>
      <c r="AE4172">
        <f>_xlfn.IFNA(VLOOKUP(D4172,states!A$2:D$10,4,FALSE),0)</f>
        <v>2</v>
      </c>
      <c r="AF4172">
        <v>0.5</v>
      </c>
      <c r="AG4172">
        <f>IF(AE4172=0,AF4172,IF(AE4172=1,IF(F4172=0.5,0.5,IF(H4172=1,0.5,1.5)),IF(F4172=0.5,0.5,IF(H4172=1,2.5,1.5))))</f>
        <v>1.5</v>
      </c>
      <c r="AH4172" s="7">
        <f>IF(AC4172="XX",0,1/C4172^(1/5)*IF(E4172=0,100,1)/(E4172+1)^(1/4))</f>
        <v>2.4263223583284943</v>
      </c>
    </row>
    <row r="4173" spans="1:34">
      <c r="A4173">
        <v>2912</v>
      </c>
      <c r="B4173" s="1">
        <v>23413.391</v>
      </c>
      <c r="C4173" s="6">
        <v>5.0000000000000001E-3</v>
      </c>
      <c r="D4173" t="s">
        <v>3</v>
      </c>
      <c r="E4173">
        <v>1</v>
      </c>
      <c r="F4173">
        <v>7.5</v>
      </c>
      <c r="G4173" t="s">
        <v>2</v>
      </c>
      <c r="H4173">
        <v>2</v>
      </c>
      <c r="I4173" t="s">
        <v>0</v>
      </c>
      <c r="J4173">
        <v>1</v>
      </c>
      <c r="K4173">
        <v>6.5</v>
      </c>
      <c r="L4173" t="s">
        <v>2</v>
      </c>
      <c r="M4173">
        <v>2</v>
      </c>
      <c r="N4173" t="s">
        <v>2968</v>
      </c>
      <c r="O4173">
        <v>1</v>
      </c>
      <c r="P4173" t="str">
        <f>D4173&amp;"-"&amp;F4173&amp;"-"&amp;G4173&amp;"-"&amp;E4173&amp;"-"&amp;H4173</f>
        <v>A2Delta-7.5-f-1-2</v>
      </c>
      <c r="Q4173" t="str">
        <f>I4173&amp;"-"&amp;K4173&amp;"-"&amp;L4173&amp;"-"&amp;J4173&amp;"-"&amp;M4173</f>
        <v>X2Pi-6.5-f-1-2</v>
      </c>
      <c r="R4173">
        <f>B4173+S4173</f>
        <v>26892.857144261001</v>
      </c>
      <c r="S4173">
        <f>_xlfn.IFNA(VLOOKUP(Q4173,'MARVEL-X'!A$2:I$1400,7,FALSE),VLOOKUP(Q4173,MARVEL!A$2:J$1522,10,FALSE))</f>
        <v>3479.466144261</v>
      </c>
      <c r="T4173">
        <f>IF(P4173=P4172,R4173+T4172,R4173)</f>
        <v>242035.75002490502</v>
      </c>
      <c r="U4173">
        <f>IF(P4173=P4172,1+U4172,1)</f>
        <v>9</v>
      </c>
      <c r="V4173" t="str">
        <f t="shared" si="65"/>
        <v/>
      </c>
      <c r="W4173" t="str">
        <f>IF(V4173="","",IF(ABS(V4173-R4173)&gt;W$1,ABS(V4173-R4173),""))</f>
        <v/>
      </c>
      <c r="X4173" t="str">
        <f>Y4173&amp;"-"&amp;Z4173&amp;"-"&amp;AC4173&amp;"-"&amp;AD4173&amp;"-"&amp;AG4173</f>
        <v>7.5-f-A-1-1.5</v>
      </c>
      <c r="Y4173">
        <f>F4173</f>
        <v>7.5</v>
      </c>
      <c r="Z4173" s="2" t="str">
        <f>G4173</f>
        <v>f</v>
      </c>
      <c r="AA4173">
        <f>_xlfn.IFNA(VLOOKUP(X4173,'duo-out'!A$2:Q$5000,5,FALSE),E4173+10*(H4173-1)+1+_xlfn.IFNA(VLOOKUP(D4173,states!A$2:C$10,3,FALSE),1))</f>
        <v>262</v>
      </c>
      <c r="AB4173" t="str">
        <f>IF(V4173="","",V4173)</f>
        <v/>
      </c>
      <c r="AC4173" s="2" t="str">
        <f>_xlfn.IFNA(VLOOKUP(D4173,states!A$2:C$10,2,FALSE),"XX")</f>
        <v>A</v>
      </c>
      <c r="AD4173">
        <f>E4173</f>
        <v>1</v>
      </c>
      <c r="AE4173">
        <f>_xlfn.IFNA(VLOOKUP(D4173,states!A$2:D$10,4,FALSE),0)</f>
        <v>2</v>
      </c>
      <c r="AF4173">
        <v>0.5</v>
      </c>
      <c r="AG4173">
        <f>IF(AE4173=0,AF4173,IF(AE4173=1,IF(F4173=0.5,0.5,IF(H4173=1,0.5,1.5)),IF(F4173=0.5,0.5,IF(H4173=1,2.5,1.5))))</f>
        <v>1.5</v>
      </c>
      <c r="AH4173" s="7">
        <f>IF(AC4173="XX",0,1/C4173^(1/5)*IF(E4173=0,100,1)/(E4173+1)^(1/4))</f>
        <v>2.4263223583284943</v>
      </c>
    </row>
    <row r="4174" spans="1:34">
      <c r="A4174">
        <v>159</v>
      </c>
      <c r="B4174" s="1">
        <v>23200.205000000002</v>
      </c>
      <c r="C4174" s="6">
        <v>0.22800000000000001</v>
      </c>
      <c r="D4174" t="s">
        <v>3</v>
      </c>
      <c r="E4174">
        <v>1</v>
      </c>
      <c r="F4174">
        <v>7.5</v>
      </c>
      <c r="G4174" t="s">
        <v>2</v>
      </c>
      <c r="H4174">
        <v>2</v>
      </c>
      <c r="I4174" t="s">
        <v>0</v>
      </c>
      <c r="J4174">
        <v>1</v>
      </c>
      <c r="K4174">
        <v>7.5</v>
      </c>
      <c r="L4174" t="s">
        <v>1</v>
      </c>
      <c r="M4174">
        <v>2</v>
      </c>
      <c r="N4174" t="s">
        <v>214</v>
      </c>
      <c r="O4174">
        <v>-1</v>
      </c>
      <c r="P4174" t="str">
        <f>D4174&amp;"-"&amp;F4174&amp;"-"&amp;G4174&amp;"-"&amp;E4174&amp;"-"&amp;H4174</f>
        <v>A2Delta-7.5-f-1-2</v>
      </c>
      <c r="Q4174" t="str">
        <f>I4174&amp;"-"&amp;K4174&amp;"-"&amp;L4174&amp;"-"&amp;J4174&amp;"-"&amp;M4174</f>
        <v>X2Pi-7.5-e-1-2</v>
      </c>
      <c r="R4174">
        <f>B4174+S4174</f>
        <v>26893.049806118001</v>
      </c>
      <c r="S4174">
        <f>_xlfn.IFNA(VLOOKUP(Q4174,'MARVEL-X'!A$2:I$1400,7,FALSE),VLOOKUP(Q4174,MARVEL!A$2:J$1522,10,FALSE))</f>
        <v>3692.8448061180002</v>
      </c>
      <c r="T4174">
        <f>IF(P4174=P4173,R4174+T4173,R4174)</f>
        <v>268928.79983102303</v>
      </c>
      <c r="U4174">
        <f>IF(P4174=P4173,1+U4173,1)</f>
        <v>10</v>
      </c>
      <c r="V4174" t="str">
        <f t="shared" si="65"/>
        <v/>
      </c>
      <c r="W4174" t="str">
        <f>IF(V4174="","",IF(ABS(V4174-R4174)&gt;W$1,ABS(V4174-R4174),""))</f>
        <v/>
      </c>
      <c r="X4174" t="str">
        <f>Y4174&amp;"-"&amp;Z4174&amp;"-"&amp;AC4174&amp;"-"&amp;AD4174&amp;"-"&amp;AG4174</f>
        <v>7.5-f-A-1-1.5</v>
      </c>
      <c r="Y4174">
        <f>F4174</f>
        <v>7.5</v>
      </c>
      <c r="Z4174" s="2" t="str">
        <f>G4174</f>
        <v>f</v>
      </c>
      <c r="AA4174">
        <f>_xlfn.IFNA(VLOOKUP(X4174,'duo-out'!A$2:Q$5000,5,FALSE),E4174+10*(H4174-1)+1+_xlfn.IFNA(VLOOKUP(D4174,states!A$2:C$10,3,FALSE),1))</f>
        <v>262</v>
      </c>
      <c r="AB4174" t="str">
        <f>IF(V4174="","",V4174)</f>
        <v/>
      </c>
      <c r="AC4174" s="2" t="str">
        <f>_xlfn.IFNA(VLOOKUP(D4174,states!A$2:C$10,2,FALSE),"XX")</f>
        <v>A</v>
      </c>
      <c r="AD4174">
        <f>E4174</f>
        <v>1</v>
      </c>
      <c r="AE4174">
        <f>_xlfn.IFNA(VLOOKUP(D4174,states!A$2:D$10,4,FALSE),0)</f>
        <v>2</v>
      </c>
      <c r="AF4174">
        <v>0.5</v>
      </c>
      <c r="AG4174">
        <f>IF(AE4174=0,AF4174,IF(AE4174=1,IF(F4174=0.5,0.5,IF(H4174=1,0.5,1.5)),IF(F4174=0.5,0.5,IF(H4174=1,2.5,1.5))))</f>
        <v>1.5</v>
      </c>
      <c r="AH4174" s="7">
        <f>IF(AC4174="XX",0,1/C4174^(1/5)*IF(E4174=0,100,1)/(E4174+1)^(1/4))</f>
        <v>1.1302005952221874</v>
      </c>
    </row>
    <row r="4175" spans="1:34">
      <c r="A4175">
        <v>5587</v>
      </c>
      <c r="B4175" s="1">
        <v>23413.4</v>
      </c>
      <c r="C4175" s="6">
        <v>0.05</v>
      </c>
      <c r="D4175" t="s">
        <v>3</v>
      </c>
      <c r="E4175">
        <v>1</v>
      </c>
      <c r="F4175">
        <v>7.5</v>
      </c>
      <c r="G4175" t="s">
        <v>2</v>
      </c>
      <c r="H4175">
        <v>2</v>
      </c>
      <c r="I4175" t="s">
        <v>0</v>
      </c>
      <c r="J4175">
        <v>1</v>
      </c>
      <c r="K4175">
        <v>6.5</v>
      </c>
      <c r="L4175" t="s">
        <v>2</v>
      </c>
      <c r="M4175">
        <v>2</v>
      </c>
      <c r="N4175" t="s">
        <v>5643</v>
      </c>
      <c r="O4175">
        <v>1</v>
      </c>
      <c r="P4175" t="str">
        <f>D4175&amp;"-"&amp;F4175&amp;"-"&amp;G4175&amp;"-"&amp;E4175&amp;"-"&amp;H4175</f>
        <v>A2Delta-7.5-f-1-2</v>
      </c>
      <c r="Q4175" t="str">
        <f>I4175&amp;"-"&amp;K4175&amp;"-"&amp;L4175&amp;"-"&amp;J4175&amp;"-"&amp;M4175</f>
        <v>X2Pi-6.5-f-1-2</v>
      </c>
      <c r="R4175">
        <f>B4175+S4175</f>
        <v>26892.866144261003</v>
      </c>
      <c r="S4175">
        <f>_xlfn.IFNA(VLOOKUP(Q4175,'MARVEL-X'!A$2:I$1400,7,FALSE),VLOOKUP(Q4175,MARVEL!A$2:J$1522,10,FALSE))</f>
        <v>3479.466144261</v>
      </c>
      <c r="T4175">
        <f>IF(P4175=P4174,R4175+T4174,R4175)</f>
        <v>295821.66597528406</v>
      </c>
      <c r="U4175">
        <f>IF(P4175=P4174,1+U4174,1)</f>
        <v>11</v>
      </c>
      <c r="V4175" t="str">
        <f t="shared" si="65"/>
        <v/>
      </c>
      <c r="W4175" t="str">
        <f>IF(V4175="","",IF(ABS(V4175-R4175)&gt;W$1,ABS(V4175-R4175),""))</f>
        <v/>
      </c>
      <c r="X4175" t="str">
        <f>Y4175&amp;"-"&amp;Z4175&amp;"-"&amp;AC4175&amp;"-"&amp;AD4175&amp;"-"&amp;AG4175</f>
        <v>7.5-f-A-1-1.5</v>
      </c>
      <c r="Y4175">
        <f>F4175</f>
        <v>7.5</v>
      </c>
      <c r="Z4175" s="2" t="str">
        <f>G4175</f>
        <v>f</v>
      </c>
      <c r="AA4175">
        <f>_xlfn.IFNA(VLOOKUP(X4175,'duo-out'!A$2:Q$5000,5,FALSE),E4175+10*(H4175-1)+1+_xlfn.IFNA(VLOOKUP(D4175,states!A$2:C$10,3,FALSE),1))</f>
        <v>262</v>
      </c>
      <c r="AB4175" t="str">
        <f>IF(V4175="","",V4175)</f>
        <v/>
      </c>
      <c r="AC4175" s="2" t="str">
        <f>_xlfn.IFNA(VLOOKUP(D4175,states!A$2:C$10,2,FALSE),"XX")</f>
        <v>A</v>
      </c>
      <c r="AD4175">
        <f>E4175</f>
        <v>1</v>
      </c>
      <c r="AE4175">
        <f>_xlfn.IFNA(VLOOKUP(D4175,states!A$2:D$10,4,FALSE),0)</f>
        <v>2</v>
      </c>
      <c r="AF4175">
        <v>0.5</v>
      </c>
      <c r="AG4175">
        <f>IF(AE4175=0,AF4175,IF(AE4175=1,IF(F4175=0.5,0.5,IF(H4175=1,0.5,1.5)),IF(F4175=0.5,0.5,IF(H4175=1,2.5,1.5))))</f>
        <v>1.5</v>
      </c>
      <c r="AH4175" s="7">
        <f>IF(AC4175="XX",0,1/C4175^(1/5)*IF(E4175=0,100,1)/(E4175+1)^(1/4))</f>
        <v>1.5309059120638666</v>
      </c>
    </row>
    <row r="4176" spans="1:34">
      <c r="A4176">
        <v>1138</v>
      </c>
      <c r="B4176" s="1">
        <v>22955.02</v>
      </c>
      <c r="C4176" s="6">
        <v>0.1036</v>
      </c>
      <c r="D4176" t="s">
        <v>3</v>
      </c>
      <c r="E4176">
        <v>1</v>
      </c>
      <c r="F4176">
        <v>7.5</v>
      </c>
      <c r="G4176" t="s">
        <v>2</v>
      </c>
      <c r="H4176">
        <v>2</v>
      </c>
      <c r="I4176" t="s">
        <v>0</v>
      </c>
      <c r="J4176">
        <v>1</v>
      </c>
      <c r="K4176">
        <v>8.5</v>
      </c>
      <c r="L4176" t="s">
        <v>2</v>
      </c>
      <c r="M4176">
        <v>2</v>
      </c>
      <c r="N4176" t="s">
        <v>1194</v>
      </c>
      <c r="O4176">
        <v>1</v>
      </c>
      <c r="P4176" t="str">
        <f>D4176&amp;"-"&amp;F4176&amp;"-"&amp;G4176&amp;"-"&amp;E4176&amp;"-"&amp;H4176</f>
        <v>A2Delta-7.5-f-1-2</v>
      </c>
      <c r="Q4176" t="str">
        <f>I4176&amp;"-"&amp;K4176&amp;"-"&amp;L4176&amp;"-"&amp;J4176&amp;"-"&amp;M4176</f>
        <v>X2Pi-8.5-f-1-2</v>
      </c>
      <c r="R4176">
        <f>B4176+S4176</f>
        <v>26892.766251953999</v>
      </c>
      <c r="S4176">
        <f>_xlfn.IFNA(VLOOKUP(Q4176,'MARVEL-X'!A$2:I$1400,7,FALSE),VLOOKUP(Q4176,MARVEL!A$2:J$1522,10,FALSE))</f>
        <v>3937.7462519539999</v>
      </c>
      <c r="T4176">
        <f>IF(P4176=P4175,R4176+T4175,R4176)</f>
        <v>322714.43222723808</v>
      </c>
      <c r="U4176">
        <f>IF(P4176=P4175,1+U4175,1)</f>
        <v>12</v>
      </c>
      <c r="V4176" t="str">
        <f t="shared" si="65"/>
        <v/>
      </c>
      <c r="W4176" t="str">
        <f>IF(V4176="","",IF(ABS(V4176-R4176)&gt;W$1,ABS(V4176-R4176),""))</f>
        <v/>
      </c>
      <c r="X4176" t="str">
        <f>Y4176&amp;"-"&amp;Z4176&amp;"-"&amp;AC4176&amp;"-"&amp;AD4176&amp;"-"&amp;AG4176</f>
        <v>7.5-f-A-1-1.5</v>
      </c>
      <c r="Y4176">
        <f>F4176</f>
        <v>7.5</v>
      </c>
      <c r="Z4176" s="2" t="str">
        <f>G4176</f>
        <v>f</v>
      </c>
      <c r="AA4176">
        <f>_xlfn.IFNA(VLOOKUP(X4176,'duo-out'!A$2:Q$5000,5,FALSE),E4176+10*(H4176-1)+1+_xlfn.IFNA(VLOOKUP(D4176,states!A$2:C$10,3,FALSE),1))</f>
        <v>262</v>
      </c>
      <c r="AB4176" t="str">
        <f>IF(V4176="","",V4176)</f>
        <v/>
      </c>
      <c r="AC4176" s="2" t="str">
        <f>_xlfn.IFNA(VLOOKUP(D4176,states!A$2:C$10,2,FALSE),"XX")</f>
        <v>A</v>
      </c>
      <c r="AD4176">
        <f>E4176</f>
        <v>1</v>
      </c>
      <c r="AE4176">
        <f>_xlfn.IFNA(VLOOKUP(D4176,states!A$2:D$10,4,FALSE),0)</f>
        <v>2</v>
      </c>
      <c r="AF4176">
        <v>0.5</v>
      </c>
      <c r="AG4176">
        <f>IF(AE4176=0,AF4176,IF(AE4176=1,IF(F4176=0.5,0.5,IF(H4176=1,0.5,1.5)),IF(F4176=0.5,0.5,IF(H4176=1,2.5,1.5))))</f>
        <v>1.5</v>
      </c>
      <c r="AH4176" s="7">
        <f>IF(AC4176="XX",0,1/C4176^(1/5)*IF(E4176=0,100,1)/(E4176+1)^(1/4))</f>
        <v>1.3233372883331398</v>
      </c>
    </row>
    <row r="4177" spans="1:34">
      <c r="A4177">
        <v>1122</v>
      </c>
      <c r="B4177" s="1">
        <v>23200.17</v>
      </c>
      <c r="C4177" s="6">
        <v>0.16889999999999999</v>
      </c>
      <c r="D4177" t="s">
        <v>3</v>
      </c>
      <c r="E4177">
        <v>1</v>
      </c>
      <c r="F4177">
        <v>7.5</v>
      </c>
      <c r="G4177" t="s">
        <v>2</v>
      </c>
      <c r="H4177">
        <v>2</v>
      </c>
      <c r="I4177" t="s">
        <v>0</v>
      </c>
      <c r="J4177">
        <v>1</v>
      </c>
      <c r="K4177">
        <v>7.5</v>
      </c>
      <c r="L4177" t="s">
        <v>1</v>
      </c>
      <c r="M4177">
        <v>2</v>
      </c>
      <c r="N4177" t="s">
        <v>1178</v>
      </c>
      <c r="O4177">
        <v>1</v>
      </c>
      <c r="P4177" t="str">
        <f>D4177&amp;"-"&amp;F4177&amp;"-"&amp;G4177&amp;"-"&amp;E4177&amp;"-"&amp;H4177</f>
        <v>A2Delta-7.5-f-1-2</v>
      </c>
      <c r="Q4177" t="str">
        <f>I4177&amp;"-"&amp;K4177&amp;"-"&amp;L4177&amp;"-"&amp;J4177&amp;"-"&amp;M4177</f>
        <v>X2Pi-7.5-e-1-2</v>
      </c>
      <c r="R4177">
        <f>B4177+S4177</f>
        <v>26893.014806117997</v>
      </c>
      <c r="S4177">
        <f>_xlfn.IFNA(VLOOKUP(Q4177,'MARVEL-X'!A$2:I$1400,7,FALSE),VLOOKUP(Q4177,MARVEL!A$2:J$1522,10,FALSE))</f>
        <v>3692.8448061180002</v>
      </c>
      <c r="T4177">
        <f>IF(P4177=P4176,R4177+T4176,R4177)</f>
        <v>349607.44703335606</v>
      </c>
      <c r="U4177">
        <f>IF(P4177=P4176,1+U4176,1)</f>
        <v>13</v>
      </c>
      <c r="V4177" t="str">
        <f t="shared" si="65"/>
        <v/>
      </c>
      <c r="W4177" t="str">
        <f>IF(V4177="","",IF(ABS(V4177-R4177)&gt;W$1,ABS(V4177-R4177),""))</f>
        <v/>
      </c>
      <c r="X4177" t="str">
        <f>Y4177&amp;"-"&amp;Z4177&amp;"-"&amp;AC4177&amp;"-"&amp;AD4177&amp;"-"&amp;AG4177</f>
        <v>7.5-f-A-1-1.5</v>
      </c>
      <c r="Y4177">
        <f>F4177</f>
        <v>7.5</v>
      </c>
      <c r="Z4177" s="2" t="str">
        <f>G4177</f>
        <v>f</v>
      </c>
      <c r="AA4177">
        <f>_xlfn.IFNA(VLOOKUP(X4177,'duo-out'!A$2:Q$5000,5,FALSE),E4177+10*(H4177-1)+1+_xlfn.IFNA(VLOOKUP(D4177,states!A$2:C$10,3,FALSE),1))</f>
        <v>262</v>
      </c>
      <c r="AB4177" t="str">
        <f>IF(V4177="","",V4177)</f>
        <v/>
      </c>
      <c r="AC4177" s="2" t="str">
        <f>_xlfn.IFNA(VLOOKUP(D4177,states!A$2:C$10,2,FALSE),"XX")</f>
        <v>A</v>
      </c>
      <c r="AD4177">
        <f>E4177</f>
        <v>1</v>
      </c>
      <c r="AE4177">
        <f>_xlfn.IFNA(VLOOKUP(D4177,states!A$2:D$10,4,FALSE),0)</f>
        <v>2</v>
      </c>
      <c r="AF4177">
        <v>0.5</v>
      </c>
      <c r="AG4177">
        <f>IF(AE4177=0,AF4177,IF(AE4177=1,IF(F4177=0.5,0.5,IF(H4177=1,0.5,1.5)),IF(F4177=0.5,0.5,IF(H4177=1,2.5,1.5))))</f>
        <v>1.5</v>
      </c>
      <c r="AH4177" s="7">
        <f>IF(AC4177="XX",0,1/C4177^(1/5)*IF(E4177=0,100,1)/(E4177+1)^(1/4))</f>
        <v>1.2000976108894199</v>
      </c>
    </row>
    <row r="4178" spans="1:34">
      <c r="A4178">
        <v>1052</v>
      </c>
      <c r="B4178" s="1">
        <v>23413.48</v>
      </c>
      <c r="C4178" s="6">
        <v>9.4369999999999996E-2</v>
      </c>
      <c r="D4178" t="s">
        <v>3</v>
      </c>
      <c r="E4178">
        <v>1</v>
      </c>
      <c r="F4178">
        <v>7.5</v>
      </c>
      <c r="G4178" t="s">
        <v>2</v>
      </c>
      <c r="H4178">
        <v>2</v>
      </c>
      <c r="I4178" t="s">
        <v>0</v>
      </c>
      <c r="J4178">
        <v>1</v>
      </c>
      <c r="K4178">
        <v>6.5</v>
      </c>
      <c r="L4178" t="s">
        <v>2</v>
      </c>
      <c r="M4178">
        <v>2</v>
      </c>
      <c r="N4178" t="s">
        <v>1108</v>
      </c>
      <c r="O4178">
        <v>1</v>
      </c>
      <c r="P4178" t="str">
        <f>D4178&amp;"-"&amp;F4178&amp;"-"&amp;G4178&amp;"-"&amp;E4178&amp;"-"&amp;H4178</f>
        <v>A2Delta-7.5-f-1-2</v>
      </c>
      <c r="Q4178" t="str">
        <f>I4178&amp;"-"&amp;K4178&amp;"-"&amp;L4178&amp;"-"&amp;J4178&amp;"-"&amp;M4178</f>
        <v>X2Pi-6.5-f-1-2</v>
      </c>
      <c r="R4178">
        <f>B4178+S4178</f>
        <v>26892.946144261001</v>
      </c>
      <c r="S4178">
        <f>_xlfn.IFNA(VLOOKUP(Q4178,'MARVEL-X'!A$2:I$1400,7,FALSE),VLOOKUP(Q4178,MARVEL!A$2:J$1522,10,FALSE))</f>
        <v>3479.466144261</v>
      </c>
      <c r="T4178">
        <f>IF(P4178=P4177,R4178+T4177,R4178)</f>
        <v>376500.39317761705</v>
      </c>
      <c r="U4178">
        <f>IF(P4178=P4177,1+U4177,1)</f>
        <v>14</v>
      </c>
      <c r="V4178">
        <f t="shared" si="65"/>
        <v>26892.885226972645</v>
      </c>
      <c r="W4178">
        <f>IF(V4178="","",IF(ABS(V4178-R4178)&gt;W$1,ABS(V4178-R4178),""))</f>
        <v>6.091728835599497E-2</v>
      </c>
      <c r="X4178" t="str">
        <f>Y4178&amp;"-"&amp;Z4178&amp;"-"&amp;AC4178&amp;"-"&amp;AD4178&amp;"-"&amp;AG4178</f>
        <v>7.5-f-A-1-1.5</v>
      </c>
      <c r="Y4178">
        <f>F4178</f>
        <v>7.5</v>
      </c>
      <c r="Z4178" s="2" t="str">
        <f>G4178</f>
        <v>f</v>
      </c>
      <c r="AA4178">
        <f>_xlfn.IFNA(VLOOKUP(X4178,'duo-out'!A$2:Q$5000,5,FALSE),E4178+10*(H4178-1)+1+_xlfn.IFNA(VLOOKUP(D4178,states!A$2:C$10,3,FALSE),1))</f>
        <v>262</v>
      </c>
      <c r="AB4178">
        <f>IF(V4178="","",V4178)</f>
        <v>26892.885226972645</v>
      </c>
      <c r="AC4178" s="2" t="str">
        <f>_xlfn.IFNA(VLOOKUP(D4178,states!A$2:C$10,2,FALSE),"XX")</f>
        <v>A</v>
      </c>
      <c r="AD4178">
        <f>E4178</f>
        <v>1</v>
      </c>
      <c r="AE4178">
        <f>_xlfn.IFNA(VLOOKUP(D4178,states!A$2:D$10,4,FALSE),0)</f>
        <v>2</v>
      </c>
      <c r="AF4178">
        <v>0.5</v>
      </c>
      <c r="AG4178">
        <f>IF(AE4178=0,AF4178,IF(AE4178=1,IF(F4178=0.5,0.5,IF(H4178=1,0.5,1.5)),IF(F4178=0.5,0.5,IF(H4178=1,2.5,1.5))))</f>
        <v>1.5</v>
      </c>
      <c r="AH4178" s="7">
        <f>IF(AC4178="XX",0,1/C4178^(1/5)*IF(E4178=0,100,1)/(E4178+1)^(1/4))</f>
        <v>1.3482663951090095</v>
      </c>
    </row>
    <row r="4179" spans="1:34">
      <c r="A4179">
        <v>4109</v>
      </c>
      <c r="B4179" s="1">
        <v>20471.18</v>
      </c>
      <c r="C4179" s="6">
        <v>5.0000000000000001E-3</v>
      </c>
      <c r="D4179" t="s">
        <v>3</v>
      </c>
      <c r="E4179">
        <v>2</v>
      </c>
      <c r="F4179">
        <v>7.5</v>
      </c>
      <c r="G4179" t="s">
        <v>2</v>
      </c>
      <c r="H4179">
        <v>1</v>
      </c>
      <c r="I4179" t="s">
        <v>0</v>
      </c>
      <c r="J4179">
        <v>3</v>
      </c>
      <c r="K4179">
        <v>8.5</v>
      </c>
      <c r="L4179" t="s">
        <v>2</v>
      </c>
      <c r="M4179">
        <v>1</v>
      </c>
      <c r="N4179" t="s">
        <v>4165</v>
      </c>
      <c r="O4179">
        <v>1</v>
      </c>
      <c r="P4179" t="str">
        <f>D4179&amp;"-"&amp;F4179&amp;"-"&amp;G4179&amp;"-"&amp;E4179&amp;"-"&amp;H4179</f>
        <v>A2Delta-7.5-f-2-1</v>
      </c>
      <c r="Q4179" t="str">
        <f>I4179&amp;"-"&amp;K4179&amp;"-"&amp;L4179&amp;"-"&amp;J4179&amp;"-"&amp;M4179</f>
        <v>X2Pi-8.5-f-3-1</v>
      </c>
      <c r="R4179">
        <f>B4179+S4179</f>
        <v>29179.546819912001</v>
      </c>
      <c r="S4179">
        <f>_xlfn.IFNA(VLOOKUP(Q4179,'MARVEL-X'!A$2:I$1400,7,FALSE),VLOOKUP(Q4179,MARVEL!A$2:J$1522,10,FALSE))</f>
        <v>8708.3668199120002</v>
      </c>
      <c r="T4179">
        <f>IF(P4179=P4178,R4179+T4178,R4179)</f>
        <v>29179.546819912001</v>
      </c>
      <c r="U4179">
        <f>IF(P4179=P4178,1+U4178,1)</f>
        <v>1</v>
      </c>
      <c r="V4179" t="str">
        <f t="shared" si="65"/>
        <v/>
      </c>
      <c r="W4179" t="str">
        <f>IF(V4179="","",IF(ABS(V4179-R4179)&gt;W$1,ABS(V4179-R4179),""))</f>
        <v/>
      </c>
      <c r="X4179" t="str">
        <f>Y4179&amp;"-"&amp;Z4179&amp;"-"&amp;AC4179&amp;"-"&amp;AD4179&amp;"-"&amp;AG4179</f>
        <v>7.5-f-A-2-2.5</v>
      </c>
      <c r="Y4179">
        <f>F4179</f>
        <v>7.5</v>
      </c>
      <c r="Z4179" s="2" t="str">
        <f>G4179</f>
        <v>f</v>
      </c>
      <c r="AA4179">
        <f>_xlfn.IFNA(VLOOKUP(X4179,'duo-out'!A$2:Q$5000,5,FALSE),E4179+10*(H4179-1)+1+_xlfn.IFNA(VLOOKUP(D4179,states!A$2:C$10,3,FALSE),1))</f>
        <v>253</v>
      </c>
      <c r="AB4179" t="str">
        <f>IF(V4179="","",V4179)</f>
        <v/>
      </c>
      <c r="AC4179" s="2" t="str">
        <f>_xlfn.IFNA(VLOOKUP(D4179,states!A$2:C$10,2,FALSE),"XX")</f>
        <v>A</v>
      </c>
      <c r="AD4179">
        <f>E4179</f>
        <v>2</v>
      </c>
      <c r="AE4179">
        <f>_xlfn.IFNA(VLOOKUP(D4179,states!A$2:D$10,4,FALSE),0)</f>
        <v>2</v>
      </c>
      <c r="AF4179">
        <v>0.5</v>
      </c>
      <c r="AG4179">
        <f>IF(AE4179=0,AF4179,IF(AE4179=1,IF(F4179=0.5,0.5,IF(H4179=1,0.5,1.5)),IF(F4179=0.5,0.5,IF(H4179=1,2.5,1.5))))</f>
        <v>2.5</v>
      </c>
      <c r="AH4179" s="7">
        <f>IF(AC4179="XX",0,1/C4179^(1/5)*IF(E4179=0,100,1)/(E4179+1)^(1/4))</f>
        <v>2.1924297443889911</v>
      </c>
    </row>
    <row r="4180" spans="1:34">
      <c r="A4180">
        <v>15</v>
      </c>
      <c r="B4180" s="1">
        <v>20669.808000000001</v>
      </c>
      <c r="C4180" s="6">
        <v>5.0000000000000001E-3</v>
      </c>
      <c r="D4180" t="s">
        <v>3</v>
      </c>
      <c r="E4180">
        <v>2</v>
      </c>
      <c r="F4180">
        <v>7.5</v>
      </c>
      <c r="G4180" t="s">
        <v>2</v>
      </c>
      <c r="H4180">
        <v>1</v>
      </c>
      <c r="I4180" t="s">
        <v>0</v>
      </c>
      <c r="J4180">
        <v>3</v>
      </c>
      <c r="K4180">
        <v>7.5</v>
      </c>
      <c r="L4180" t="s">
        <v>1</v>
      </c>
      <c r="M4180">
        <v>1</v>
      </c>
      <c r="N4180" t="s">
        <v>70</v>
      </c>
      <c r="O4180">
        <v>-1</v>
      </c>
      <c r="P4180" t="str">
        <f>D4180&amp;"-"&amp;F4180&amp;"-"&amp;G4180&amp;"-"&amp;E4180&amp;"-"&amp;H4180</f>
        <v>A2Delta-7.5-f-2-1</v>
      </c>
      <c r="Q4180" t="str">
        <f>I4180&amp;"-"&amp;K4180&amp;"-"&amp;L4180&amp;"-"&amp;J4180&amp;"-"&amp;M4180</f>
        <v>X2Pi-7.5-e-3-1</v>
      </c>
      <c r="R4180">
        <f>B4180+S4180</f>
        <v>29181.303348779002</v>
      </c>
      <c r="S4180">
        <f>_xlfn.IFNA(VLOOKUP(Q4180,'MARVEL-X'!A$2:I$1400,7,FALSE),VLOOKUP(Q4180,MARVEL!A$2:J$1522,10,FALSE))</f>
        <v>8511.4953487790008</v>
      </c>
      <c r="T4180">
        <f>IF(P4180=P4179,R4180+T4179,R4180)</f>
        <v>58360.850168691002</v>
      </c>
      <c r="U4180">
        <f>IF(P4180=P4179,1+U4179,1)</f>
        <v>2</v>
      </c>
      <c r="V4180" t="str">
        <f t="shared" si="65"/>
        <v/>
      </c>
      <c r="W4180" t="str">
        <f>IF(V4180="","",IF(ABS(V4180-R4180)&gt;W$1,ABS(V4180-R4180),""))</f>
        <v/>
      </c>
      <c r="X4180" t="str">
        <f>Y4180&amp;"-"&amp;Z4180&amp;"-"&amp;AC4180&amp;"-"&amp;AD4180&amp;"-"&amp;AG4180</f>
        <v>7.5-f-A-2-2.5</v>
      </c>
      <c r="Y4180">
        <f>F4180</f>
        <v>7.5</v>
      </c>
      <c r="Z4180" s="2" t="str">
        <f>G4180</f>
        <v>f</v>
      </c>
      <c r="AA4180">
        <f>_xlfn.IFNA(VLOOKUP(X4180,'duo-out'!A$2:Q$5000,5,FALSE),E4180+10*(H4180-1)+1+_xlfn.IFNA(VLOOKUP(D4180,states!A$2:C$10,3,FALSE),1))</f>
        <v>253</v>
      </c>
      <c r="AB4180" t="str">
        <f>IF(V4180="","",V4180)</f>
        <v/>
      </c>
      <c r="AC4180" s="2" t="str">
        <f>_xlfn.IFNA(VLOOKUP(D4180,states!A$2:C$10,2,FALSE),"XX")</f>
        <v>A</v>
      </c>
      <c r="AD4180">
        <f>E4180</f>
        <v>2</v>
      </c>
      <c r="AE4180">
        <f>_xlfn.IFNA(VLOOKUP(D4180,states!A$2:D$10,4,FALSE),0)</f>
        <v>2</v>
      </c>
      <c r="AF4180">
        <v>0.5</v>
      </c>
      <c r="AG4180">
        <f>IF(AE4180=0,AF4180,IF(AE4180=1,IF(F4180=0.5,0.5,IF(H4180=1,0.5,1.5)),IF(F4180=0.5,0.5,IF(H4180=1,2.5,1.5))))</f>
        <v>2.5</v>
      </c>
      <c r="AH4180" s="7">
        <f>IF(AC4180="XX",0,1/C4180^(1/5)*IF(E4180=0,100,1)/(E4180+1)^(1/4))</f>
        <v>2.1924297443889911</v>
      </c>
    </row>
    <row r="4181" spans="1:34">
      <c r="A4181">
        <v>3689</v>
      </c>
      <c r="B4181" s="1">
        <v>22916.010900000001</v>
      </c>
      <c r="C4181" s="6">
        <v>1.9529999999999999E-2</v>
      </c>
      <c r="D4181" t="s">
        <v>3</v>
      </c>
      <c r="E4181">
        <v>2</v>
      </c>
      <c r="F4181">
        <v>7.5</v>
      </c>
      <c r="G4181" t="s">
        <v>2</v>
      </c>
      <c r="H4181">
        <v>1</v>
      </c>
      <c r="I4181" t="s">
        <v>0</v>
      </c>
      <c r="J4181">
        <v>2</v>
      </c>
      <c r="K4181">
        <v>8.5</v>
      </c>
      <c r="L4181" t="s">
        <v>2</v>
      </c>
      <c r="M4181">
        <v>1</v>
      </c>
      <c r="N4181" t="s">
        <v>3745</v>
      </c>
      <c r="O4181">
        <v>1</v>
      </c>
      <c r="P4181" t="str">
        <f>D4181&amp;"-"&amp;F4181&amp;"-"&amp;G4181&amp;"-"&amp;E4181&amp;"-"&amp;H4181</f>
        <v>A2Delta-7.5-f-2-1</v>
      </c>
      <c r="Q4181" t="str">
        <f>I4181&amp;"-"&amp;K4181&amp;"-"&amp;L4181&amp;"-"&amp;J4181&amp;"-"&amp;M4181</f>
        <v>X2Pi-8.5-f-2-1</v>
      </c>
      <c r="R4181">
        <f>B4181+S4181</f>
        <v>29179.561831576</v>
      </c>
      <c r="S4181">
        <f>_xlfn.IFNA(VLOOKUP(Q4181,'MARVEL-X'!A$2:I$1400,7,FALSE),VLOOKUP(Q4181,MARVEL!A$2:J$1522,10,FALSE))</f>
        <v>6263.550931576</v>
      </c>
      <c r="T4181">
        <f>IF(P4181=P4180,R4181+T4180,R4181)</f>
        <v>87540.41200026701</v>
      </c>
      <c r="U4181">
        <f>IF(P4181=P4180,1+U4180,1)</f>
        <v>3</v>
      </c>
      <c r="V4181" t="str">
        <f t="shared" si="65"/>
        <v/>
      </c>
      <c r="W4181" t="str">
        <f>IF(V4181="","",IF(ABS(V4181-R4181)&gt;W$1,ABS(V4181-R4181),""))</f>
        <v/>
      </c>
      <c r="X4181" t="str">
        <f>Y4181&amp;"-"&amp;Z4181&amp;"-"&amp;AC4181&amp;"-"&amp;AD4181&amp;"-"&amp;AG4181</f>
        <v>7.5-f-A-2-2.5</v>
      </c>
      <c r="Y4181">
        <f>F4181</f>
        <v>7.5</v>
      </c>
      <c r="Z4181" s="2" t="str">
        <f>G4181</f>
        <v>f</v>
      </c>
      <c r="AA4181">
        <f>_xlfn.IFNA(VLOOKUP(X4181,'duo-out'!A$2:Q$5000,5,FALSE),E4181+10*(H4181-1)+1+_xlfn.IFNA(VLOOKUP(D4181,states!A$2:C$10,3,FALSE),1))</f>
        <v>253</v>
      </c>
      <c r="AB4181" t="str">
        <f>IF(V4181="","",V4181)</f>
        <v/>
      </c>
      <c r="AC4181" s="2" t="str">
        <f>_xlfn.IFNA(VLOOKUP(D4181,states!A$2:C$10,2,FALSE),"XX")</f>
        <v>A</v>
      </c>
      <c r="AD4181">
        <f>E4181</f>
        <v>2</v>
      </c>
      <c r="AE4181">
        <f>_xlfn.IFNA(VLOOKUP(D4181,states!A$2:D$10,4,FALSE),0)</f>
        <v>2</v>
      </c>
      <c r="AF4181">
        <v>0.5</v>
      </c>
      <c r="AG4181">
        <f>IF(AE4181=0,AF4181,IF(AE4181=1,IF(F4181=0.5,0.5,IF(H4181=1,0.5,1.5)),IF(F4181=0.5,0.5,IF(H4181=1,2.5,1.5))))</f>
        <v>2.5</v>
      </c>
      <c r="AH4181" s="7">
        <f>IF(AC4181="XX",0,1/C4181^(1/5)*IF(E4181=0,100,1)/(E4181+1)^(1/4))</f>
        <v>1.6694723770990807</v>
      </c>
    </row>
    <row r="4182" spans="1:34">
      <c r="A4182">
        <v>3665</v>
      </c>
      <c r="B4182" s="1">
        <v>23121.121299999999</v>
      </c>
      <c r="C4182" s="6">
        <v>2.6929999999999999E-2</v>
      </c>
      <c r="D4182" t="s">
        <v>3</v>
      </c>
      <c r="E4182">
        <v>2</v>
      </c>
      <c r="F4182">
        <v>7.5</v>
      </c>
      <c r="G4182" t="s">
        <v>2</v>
      </c>
      <c r="H4182">
        <v>1</v>
      </c>
      <c r="I4182" t="s">
        <v>0</v>
      </c>
      <c r="J4182">
        <v>2</v>
      </c>
      <c r="K4182">
        <v>7.5</v>
      </c>
      <c r="L4182" t="s">
        <v>1</v>
      </c>
      <c r="M4182">
        <v>1</v>
      </c>
      <c r="N4182" t="s">
        <v>3721</v>
      </c>
      <c r="O4182">
        <v>1</v>
      </c>
      <c r="P4182" t="str">
        <f>D4182&amp;"-"&amp;F4182&amp;"-"&amp;G4182&amp;"-"&amp;E4182&amp;"-"&amp;H4182</f>
        <v>A2Delta-7.5-f-2-1</v>
      </c>
      <c r="Q4182" t="str">
        <f>I4182&amp;"-"&amp;K4182&amp;"-"&amp;L4182&amp;"-"&amp;J4182&amp;"-"&amp;M4182</f>
        <v>X2Pi-7.5-e-2-1</v>
      </c>
      <c r="R4182">
        <f>B4182+S4182</f>
        <v>29179.574190004998</v>
      </c>
      <c r="S4182">
        <f>_xlfn.IFNA(VLOOKUP(Q4182,'MARVEL-X'!A$2:I$1400,7,FALSE),VLOOKUP(Q4182,MARVEL!A$2:J$1522,10,FALSE))</f>
        <v>6058.452890005</v>
      </c>
      <c r="T4182">
        <f>IF(P4182=P4181,R4182+T4181,R4182)</f>
        <v>116719.986190272</v>
      </c>
      <c r="U4182">
        <f>IF(P4182=P4181,1+U4181,1)</f>
        <v>4</v>
      </c>
      <c r="V4182" t="str">
        <f t="shared" si="65"/>
        <v/>
      </c>
      <c r="W4182" t="str">
        <f>IF(V4182="","",IF(ABS(V4182-R4182)&gt;W$1,ABS(V4182-R4182),""))</f>
        <v/>
      </c>
      <c r="X4182" t="str">
        <f>Y4182&amp;"-"&amp;Z4182&amp;"-"&amp;AC4182&amp;"-"&amp;AD4182&amp;"-"&amp;AG4182</f>
        <v>7.5-f-A-2-2.5</v>
      </c>
      <c r="Y4182">
        <f>F4182</f>
        <v>7.5</v>
      </c>
      <c r="Z4182" s="2" t="str">
        <f>G4182</f>
        <v>f</v>
      </c>
      <c r="AA4182">
        <f>_xlfn.IFNA(VLOOKUP(X4182,'duo-out'!A$2:Q$5000,5,FALSE),E4182+10*(H4182-1)+1+_xlfn.IFNA(VLOOKUP(D4182,states!A$2:C$10,3,FALSE),1))</f>
        <v>253</v>
      </c>
      <c r="AB4182" t="str">
        <f>IF(V4182="","",V4182)</f>
        <v/>
      </c>
      <c r="AC4182" s="2" t="str">
        <f>_xlfn.IFNA(VLOOKUP(D4182,states!A$2:C$10,2,FALSE),"XX")</f>
        <v>A</v>
      </c>
      <c r="AD4182">
        <f>E4182</f>
        <v>2</v>
      </c>
      <c r="AE4182">
        <f>_xlfn.IFNA(VLOOKUP(D4182,states!A$2:D$10,4,FALSE),0)</f>
        <v>2</v>
      </c>
      <c r="AF4182">
        <v>0.5</v>
      </c>
      <c r="AG4182">
        <f>IF(AE4182=0,AF4182,IF(AE4182=1,IF(F4182=0.5,0.5,IF(H4182=1,0.5,1.5)),IF(F4182=0.5,0.5,IF(H4182=1,2.5,1.5))))</f>
        <v>2.5</v>
      </c>
      <c r="AH4182" s="7">
        <f>IF(AC4182="XX",0,1/C4182^(1/5)*IF(E4182=0,100,1)/(E4182+1)^(1/4))</f>
        <v>1.5655697296749125</v>
      </c>
    </row>
    <row r="4183" spans="1:34">
      <c r="A4183">
        <v>3658</v>
      </c>
      <c r="B4183" s="1">
        <v>23304.514899999998</v>
      </c>
      <c r="C4183" s="6">
        <v>1.9630000000000002E-2</v>
      </c>
      <c r="D4183" t="s">
        <v>3</v>
      </c>
      <c r="E4183">
        <v>2</v>
      </c>
      <c r="F4183">
        <v>7.5</v>
      </c>
      <c r="G4183" t="s">
        <v>2</v>
      </c>
      <c r="H4183">
        <v>1</v>
      </c>
      <c r="I4183" t="s">
        <v>0</v>
      </c>
      <c r="J4183">
        <v>2</v>
      </c>
      <c r="K4183">
        <v>6.5</v>
      </c>
      <c r="L4183" t="s">
        <v>2</v>
      </c>
      <c r="M4183">
        <v>1</v>
      </c>
      <c r="N4183" t="s">
        <v>3714</v>
      </c>
      <c r="O4183">
        <v>1</v>
      </c>
      <c r="P4183" t="str">
        <f>D4183&amp;"-"&amp;F4183&amp;"-"&amp;G4183&amp;"-"&amp;E4183&amp;"-"&amp;H4183</f>
        <v>A2Delta-7.5-f-2-1</v>
      </c>
      <c r="Q4183" t="str">
        <f>I4183&amp;"-"&amp;K4183&amp;"-"&amp;L4183&amp;"-"&amp;J4183&amp;"-"&amp;M4183</f>
        <v>X2Pi-6.5-f-2-1</v>
      </c>
      <c r="R4183">
        <f>B4183+S4183</f>
        <v>29179.540134242998</v>
      </c>
      <c r="S4183">
        <f>_xlfn.IFNA(VLOOKUP(Q4183,'MARVEL-X'!A$2:I$1400,7,FALSE),VLOOKUP(Q4183,MARVEL!A$2:J$1522,10,FALSE))</f>
        <v>5875.0252342430003</v>
      </c>
      <c r="T4183">
        <f>IF(P4183=P4182,R4183+T4182,R4183)</f>
        <v>145899.526324515</v>
      </c>
      <c r="U4183">
        <f>IF(P4183=P4182,1+U4182,1)</f>
        <v>5</v>
      </c>
      <c r="V4183" t="str">
        <f t="shared" si="65"/>
        <v/>
      </c>
      <c r="W4183" t="str">
        <f>IF(V4183="","",IF(ABS(V4183-R4183)&gt;W$1,ABS(V4183-R4183),""))</f>
        <v/>
      </c>
      <c r="X4183" t="str">
        <f>Y4183&amp;"-"&amp;Z4183&amp;"-"&amp;AC4183&amp;"-"&amp;AD4183&amp;"-"&amp;AG4183</f>
        <v>7.5-f-A-2-2.5</v>
      </c>
      <c r="Y4183">
        <f>F4183</f>
        <v>7.5</v>
      </c>
      <c r="Z4183" s="2" t="str">
        <f>G4183</f>
        <v>f</v>
      </c>
      <c r="AA4183">
        <f>_xlfn.IFNA(VLOOKUP(X4183,'duo-out'!A$2:Q$5000,5,FALSE),E4183+10*(H4183-1)+1+_xlfn.IFNA(VLOOKUP(D4183,states!A$2:C$10,3,FALSE),1))</f>
        <v>253</v>
      </c>
      <c r="AB4183" t="str">
        <f>IF(V4183="","",V4183)</f>
        <v/>
      </c>
      <c r="AC4183" s="2" t="str">
        <f>_xlfn.IFNA(VLOOKUP(D4183,states!A$2:C$10,2,FALSE),"XX")</f>
        <v>A</v>
      </c>
      <c r="AD4183">
        <f>E4183</f>
        <v>2</v>
      </c>
      <c r="AE4183">
        <f>_xlfn.IFNA(VLOOKUP(D4183,states!A$2:D$10,4,FALSE),0)</f>
        <v>2</v>
      </c>
      <c r="AF4183">
        <v>0.5</v>
      </c>
      <c r="AG4183">
        <f>IF(AE4183=0,AF4183,IF(AE4183=1,IF(F4183=0.5,0.5,IF(H4183=1,0.5,1.5)),IF(F4183=0.5,0.5,IF(H4183=1,2.5,1.5))))</f>
        <v>2.5</v>
      </c>
      <c r="AH4183" s="7">
        <f>IF(AC4183="XX",0,1/C4183^(1/5)*IF(E4183=0,100,1)/(E4183+1)^(1/4))</f>
        <v>1.6677679607039211</v>
      </c>
    </row>
    <row r="4184" spans="1:34">
      <c r="A4184">
        <v>2988</v>
      </c>
      <c r="B4184" s="1">
        <v>23122.923599999998</v>
      </c>
      <c r="C4184" s="6">
        <v>5.0000000000000001E-3</v>
      </c>
      <c r="D4184" t="s">
        <v>3</v>
      </c>
      <c r="E4184">
        <v>2</v>
      </c>
      <c r="F4184">
        <v>7.5</v>
      </c>
      <c r="G4184" t="s">
        <v>2</v>
      </c>
      <c r="H4184">
        <v>1</v>
      </c>
      <c r="I4184" t="s">
        <v>0</v>
      </c>
      <c r="J4184">
        <v>2</v>
      </c>
      <c r="K4184">
        <v>7.5</v>
      </c>
      <c r="L4184" t="s">
        <v>2</v>
      </c>
      <c r="M4184">
        <v>1</v>
      </c>
      <c r="N4184" t="s">
        <v>3044</v>
      </c>
      <c r="O4184">
        <v>1</v>
      </c>
      <c r="P4184" t="str">
        <f>D4184&amp;"-"&amp;F4184&amp;"-"&amp;G4184&amp;"-"&amp;E4184&amp;"-"&amp;H4184</f>
        <v>A2Delta-7.5-f-2-1</v>
      </c>
      <c r="Q4184" t="str">
        <f>I4184&amp;"-"&amp;K4184&amp;"-"&amp;L4184&amp;"-"&amp;J4184&amp;"-"&amp;M4184</f>
        <v>X2Pi-7.5-f-2-1</v>
      </c>
      <c r="R4184">
        <f>B4184+S4184</f>
        <v>29179.548380492</v>
      </c>
      <c r="S4184">
        <f>_xlfn.IFNA(VLOOKUP(Q4184,'MARVEL-X'!A$2:I$1400,7,FALSE),VLOOKUP(Q4184,MARVEL!A$2:J$1522,10,FALSE))</f>
        <v>6056.6247804920004</v>
      </c>
      <c r="T4184">
        <f>IF(P4184=P4183,R4184+T4183,R4184)</f>
        <v>175079.07470500699</v>
      </c>
      <c r="U4184">
        <f>IF(P4184=P4183,1+U4183,1)</f>
        <v>6</v>
      </c>
      <c r="V4184" t="str">
        <f t="shared" si="65"/>
        <v/>
      </c>
      <c r="W4184" t="str">
        <f>IF(V4184="","",IF(ABS(V4184-R4184)&gt;W$1,ABS(V4184-R4184),""))</f>
        <v/>
      </c>
      <c r="X4184" t="str">
        <f>Y4184&amp;"-"&amp;Z4184&amp;"-"&amp;AC4184&amp;"-"&amp;AD4184&amp;"-"&amp;AG4184</f>
        <v>7.5-f-A-2-2.5</v>
      </c>
      <c r="Y4184">
        <f>F4184</f>
        <v>7.5</v>
      </c>
      <c r="Z4184" s="2" t="str">
        <f>G4184</f>
        <v>f</v>
      </c>
      <c r="AA4184">
        <f>_xlfn.IFNA(VLOOKUP(X4184,'duo-out'!A$2:Q$5000,5,FALSE),E4184+10*(H4184-1)+1+_xlfn.IFNA(VLOOKUP(D4184,states!A$2:C$10,3,FALSE),1))</f>
        <v>253</v>
      </c>
      <c r="AB4184" t="str">
        <f>IF(V4184="","",V4184)</f>
        <v/>
      </c>
      <c r="AC4184" s="2" t="str">
        <f>_xlfn.IFNA(VLOOKUP(D4184,states!A$2:C$10,2,FALSE),"XX")</f>
        <v>A</v>
      </c>
      <c r="AD4184">
        <f>E4184</f>
        <v>2</v>
      </c>
      <c r="AE4184">
        <f>_xlfn.IFNA(VLOOKUP(D4184,states!A$2:D$10,4,FALSE),0)</f>
        <v>2</v>
      </c>
      <c r="AF4184">
        <v>0.5</v>
      </c>
      <c r="AG4184">
        <f>IF(AE4184=0,AF4184,IF(AE4184=1,IF(F4184=0.5,0.5,IF(H4184=1,0.5,1.5)),IF(F4184=0.5,0.5,IF(H4184=1,2.5,1.5))))</f>
        <v>2.5</v>
      </c>
      <c r="AH4184" s="7">
        <f>IF(AC4184="XX",0,1/C4184^(1/5)*IF(E4184=0,100,1)/(E4184+1)^(1/4))</f>
        <v>2.1924297443889911</v>
      </c>
    </row>
    <row r="4185" spans="1:34">
      <c r="A4185">
        <v>5702</v>
      </c>
      <c r="B4185" s="1">
        <v>23122.53</v>
      </c>
      <c r="C4185" s="6">
        <v>0.05</v>
      </c>
      <c r="D4185" t="s">
        <v>3</v>
      </c>
      <c r="E4185">
        <v>2</v>
      </c>
      <c r="F4185">
        <v>7.5</v>
      </c>
      <c r="G4185" t="s">
        <v>2</v>
      </c>
      <c r="H4185">
        <v>1</v>
      </c>
      <c r="I4185" t="s">
        <v>0</v>
      </c>
      <c r="J4185">
        <v>2</v>
      </c>
      <c r="K4185">
        <v>6.5</v>
      </c>
      <c r="L4185" t="s">
        <v>2</v>
      </c>
      <c r="M4185">
        <v>2</v>
      </c>
      <c r="N4185" t="s">
        <v>5758</v>
      </c>
      <c r="O4185">
        <v>1</v>
      </c>
      <c r="P4185" t="str">
        <f>D4185&amp;"-"&amp;F4185&amp;"-"&amp;G4185&amp;"-"&amp;E4185&amp;"-"&amp;H4185</f>
        <v>A2Delta-7.5-f-2-1</v>
      </c>
      <c r="Q4185" t="str">
        <f>I4185&amp;"-"&amp;K4185&amp;"-"&amp;L4185&amp;"-"&amp;J4185&amp;"-"&amp;M4185</f>
        <v>X2Pi-6.5-f-2-2</v>
      </c>
      <c r="R4185">
        <f>B4185+S4185</f>
        <v>29179.528705815999</v>
      </c>
      <c r="S4185">
        <f>_xlfn.IFNA(VLOOKUP(Q4185,'MARVEL-X'!A$2:I$1400,7,FALSE),VLOOKUP(Q4185,MARVEL!A$2:J$1522,10,FALSE))</f>
        <v>6056.9987058160004</v>
      </c>
      <c r="T4185">
        <f>IF(P4185=P4184,R4185+T4184,R4185)</f>
        <v>204258.60341082298</v>
      </c>
      <c r="U4185">
        <f>IF(P4185=P4184,1+U4184,1)</f>
        <v>7</v>
      </c>
      <c r="V4185" t="str">
        <f t="shared" si="65"/>
        <v/>
      </c>
      <c r="W4185" t="str">
        <f>IF(V4185="","",IF(ABS(V4185-R4185)&gt;W$1,ABS(V4185-R4185),""))</f>
        <v/>
      </c>
      <c r="X4185" t="str">
        <f>Y4185&amp;"-"&amp;Z4185&amp;"-"&amp;AC4185&amp;"-"&amp;AD4185&amp;"-"&amp;AG4185</f>
        <v>7.5-f-A-2-2.5</v>
      </c>
      <c r="Y4185">
        <f>F4185</f>
        <v>7.5</v>
      </c>
      <c r="Z4185" s="2" t="str">
        <f>G4185</f>
        <v>f</v>
      </c>
      <c r="AA4185">
        <f>_xlfn.IFNA(VLOOKUP(X4185,'duo-out'!A$2:Q$5000,5,FALSE),E4185+10*(H4185-1)+1+_xlfn.IFNA(VLOOKUP(D4185,states!A$2:C$10,3,FALSE),1))</f>
        <v>253</v>
      </c>
      <c r="AB4185" t="str">
        <f>IF(V4185="","",V4185)</f>
        <v/>
      </c>
      <c r="AC4185" s="2" t="str">
        <f>_xlfn.IFNA(VLOOKUP(D4185,states!A$2:C$10,2,FALSE),"XX")</f>
        <v>A</v>
      </c>
      <c r="AD4185">
        <f>E4185</f>
        <v>2</v>
      </c>
      <c r="AE4185">
        <f>_xlfn.IFNA(VLOOKUP(D4185,states!A$2:D$10,4,FALSE),0)</f>
        <v>2</v>
      </c>
      <c r="AF4185">
        <v>0.5</v>
      </c>
      <c r="AG4185">
        <f>IF(AE4185=0,AF4185,IF(AE4185=1,IF(F4185=0.5,0.5,IF(H4185=1,0.5,1.5)),IF(F4185=0.5,0.5,IF(H4185=1,2.5,1.5))))</f>
        <v>2.5</v>
      </c>
      <c r="AH4185" s="7">
        <f>IF(AC4185="XX",0,1/C4185^(1/5)*IF(E4185=0,100,1)/(E4185+1)^(1/4))</f>
        <v>1.3833296494790666</v>
      </c>
    </row>
    <row r="4186" spans="1:34">
      <c r="A4186">
        <v>5666</v>
      </c>
      <c r="B4186" s="1">
        <v>23121.151000000002</v>
      </c>
      <c r="C4186" s="6">
        <v>0.05</v>
      </c>
      <c r="D4186" t="s">
        <v>3</v>
      </c>
      <c r="E4186">
        <v>2</v>
      </c>
      <c r="F4186">
        <v>7.5</v>
      </c>
      <c r="G4186" t="s">
        <v>2</v>
      </c>
      <c r="H4186">
        <v>1</v>
      </c>
      <c r="I4186" t="s">
        <v>0</v>
      </c>
      <c r="J4186">
        <v>2</v>
      </c>
      <c r="K4186">
        <v>7.5</v>
      </c>
      <c r="L4186" t="s">
        <v>1</v>
      </c>
      <c r="M4186">
        <v>1</v>
      </c>
      <c r="N4186" t="s">
        <v>5722</v>
      </c>
      <c r="O4186">
        <v>1</v>
      </c>
      <c r="P4186" t="str">
        <f>D4186&amp;"-"&amp;F4186&amp;"-"&amp;G4186&amp;"-"&amp;E4186&amp;"-"&amp;H4186</f>
        <v>A2Delta-7.5-f-2-1</v>
      </c>
      <c r="Q4186" t="str">
        <f>I4186&amp;"-"&amp;K4186&amp;"-"&amp;L4186&amp;"-"&amp;J4186&amp;"-"&amp;M4186</f>
        <v>X2Pi-7.5-e-2-1</v>
      </c>
      <c r="R4186">
        <f>B4186+S4186</f>
        <v>29179.603890005001</v>
      </c>
      <c r="S4186">
        <f>_xlfn.IFNA(VLOOKUP(Q4186,'MARVEL-X'!A$2:I$1400,7,FALSE),VLOOKUP(Q4186,MARVEL!A$2:J$1522,10,FALSE))</f>
        <v>6058.452890005</v>
      </c>
      <c r="T4186">
        <f>IF(P4186=P4185,R4186+T4185,R4186)</f>
        <v>233438.20730082798</v>
      </c>
      <c r="U4186">
        <f>IF(P4186=P4185,1+U4185,1)</f>
        <v>8</v>
      </c>
      <c r="V4186" t="str">
        <f t="shared" si="65"/>
        <v/>
      </c>
      <c r="W4186" t="str">
        <f>IF(V4186="","",IF(ABS(V4186-R4186)&gt;W$1,ABS(V4186-R4186),""))</f>
        <v/>
      </c>
      <c r="X4186" t="str">
        <f>Y4186&amp;"-"&amp;Z4186&amp;"-"&amp;AC4186&amp;"-"&amp;AD4186&amp;"-"&amp;AG4186</f>
        <v>7.5-f-A-2-2.5</v>
      </c>
      <c r="Y4186">
        <f>F4186</f>
        <v>7.5</v>
      </c>
      <c r="Z4186" s="2" t="str">
        <f>G4186</f>
        <v>f</v>
      </c>
      <c r="AA4186">
        <f>_xlfn.IFNA(VLOOKUP(X4186,'duo-out'!A$2:Q$5000,5,FALSE),E4186+10*(H4186-1)+1+_xlfn.IFNA(VLOOKUP(D4186,states!A$2:C$10,3,FALSE),1))</f>
        <v>253</v>
      </c>
      <c r="AB4186" t="str">
        <f>IF(V4186="","",V4186)</f>
        <v/>
      </c>
      <c r="AC4186" s="2" t="str">
        <f>_xlfn.IFNA(VLOOKUP(D4186,states!A$2:C$10,2,FALSE),"XX")</f>
        <v>A</v>
      </c>
      <c r="AD4186">
        <f>E4186</f>
        <v>2</v>
      </c>
      <c r="AE4186">
        <f>_xlfn.IFNA(VLOOKUP(D4186,states!A$2:D$10,4,FALSE),0)</f>
        <v>2</v>
      </c>
      <c r="AF4186">
        <v>0.5</v>
      </c>
      <c r="AG4186">
        <f>IF(AE4186=0,AF4186,IF(AE4186=1,IF(F4186=0.5,0.5,IF(H4186=1,0.5,1.5)),IF(F4186=0.5,0.5,IF(H4186=1,2.5,1.5))))</f>
        <v>2.5</v>
      </c>
      <c r="AH4186" s="7">
        <f>IF(AC4186="XX",0,1/C4186^(1/5)*IF(E4186=0,100,1)/(E4186+1)^(1/4))</f>
        <v>1.3833296494790666</v>
      </c>
    </row>
    <row r="4187" spans="1:34">
      <c r="A4187">
        <v>5657</v>
      </c>
      <c r="B4187" s="1">
        <v>23304.504000000001</v>
      </c>
      <c r="C4187" s="6">
        <v>0.05</v>
      </c>
      <c r="D4187" t="s">
        <v>3</v>
      </c>
      <c r="E4187">
        <v>2</v>
      </c>
      <c r="F4187">
        <v>7.5</v>
      </c>
      <c r="G4187" t="s">
        <v>2</v>
      </c>
      <c r="H4187">
        <v>1</v>
      </c>
      <c r="I4187" t="s">
        <v>0</v>
      </c>
      <c r="J4187">
        <v>2</v>
      </c>
      <c r="K4187">
        <v>6.5</v>
      </c>
      <c r="L4187" t="s">
        <v>2</v>
      </c>
      <c r="M4187">
        <v>1</v>
      </c>
      <c r="N4187" t="s">
        <v>5713</v>
      </c>
      <c r="O4187">
        <v>1</v>
      </c>
      <c r="P4187" t="str">
        <f>D4187&amp;"-"&amp;F4187&amp;"-"&amp;G4187&amp;"-"&amp;E4187&amp;"-"&amp;H4187</f>
        <v>A2Delta-7.5-f-2-1</v>
      </c>
      <c r="Q4187" t="str">
        <f>I4187&amp;"-"&amp;K4187&amp;"-"&amp;L4187&amp;"-"&amp;J4187&amp;"-"&amp;M4187</f>
        <v>X2Pi-6.5-f-2-1</v>
      </c>
      <c r="R4187">
        <f>B4187+S4187</f>
        <v>29179.529234243</v>
      </c>
      <c r="S4187">
        <f>_xlfn.IFNA(VLOOKUP(Q4187,'MARVEL-X'!A$2:I$1400,7,FALSE),VLOOKUP(Q4187,MARVEL!A$2:J$1522,10,FALSE))</f>
        <v>5875.0252342430003</v>
      </c>
      <c r="T4187">
        <f>IF(P4187=P4186,R4187+T4186,R4187)</f>
        <v>262617.73653507099</v>
      </c>
      <c r="U4187">
        <f>IF(P4187=P4186,1+U4186,1)</f>
        <v>9</v>
      </c>
      <c r="V4187" t="str">
        <f t="shared" si="65"/>
        <v/>
      </c>
      <c r="W4187" t="str">
        <f>IF(V4187="","",IF(ABS(V4187-R4187)&gt;W$1,ABS(V4187-R4187),""))</f>
        <v/>
      </c>
      <c r="X4187" t="str">
        <f>Y4187&amp;"-"&amp;Z4187&amp;"-"&amp;AC4187&amp;"-"&amp;AD4187&amp;"-"&amp;AG4187</f>
        <v>7.5-f-A-2-2.5</v>
      </c>
      <c r="Y4187">
        <f>F4187</f>
        <v>7.5</v>
      </c>
      <c r="Z4187" s="2" t="str">
        <f>G4187</f>
        <v>f</v>
      </c>
      <c r="AA4187">
        <f>_xlfn.IFNA(VLOOKUP(X4187,'duo-out'!A$2:Q$5000,5,FALSE),E4187+10*(H4187-1)+1+_xlfn.IFNA(VLOOKUP(D4187,states!A$2:C$10,3,FALSE),1))</f>
        <v>253</v>
      </c>
      <c r="AB4187" t="str">
        <f>IF(V4187="","",V4187)</f>
        <v/>
      </c>
      <c r="AC4187" s="2" t="str">
        <f>_xlfn.IFNA(VLOOKUP(D4187,states!A$2:C$10,2,FALSE),"XX")</f>
        <v>A</v>
      </c>
      <c r="AD4187">
        <f>E4187</f>
        <v>2</v>
      </c>
      <c r="AE4187">
        <f>_xlfn.IFNA(VLOOKUP(D4187,states!A$2:D$10,4,FALSE),0)</f>
        <v>2</v>
      </c>
      <c r="AF4187">
        <v>0.5</v>
      </c>
      <c r="AG4187">
        <f>IF(AE4187=0,AF4187,IF(AE4187=1,IF(F4187=0.5,0.5,IF(H4187=1,0.5,1.5)),IF(F4187=0.5,0.5,IF(H4187=1,2.5,1.5))))</f>
        <v>2.5</v>
      </c>
      <c r="AH4187" s="7">
        <f>IF(AC4187="XX",0,1/C4187^(1/5)*IF(E4187=0,100,1)/(E4187+1)^(1/4))</f>
        <v>1.3833296494790666</v>
      </c>
    </row>
    <row r="4188" spans="1:34">
      <c r="A4188">
        <v>1300</v>
      </c>
      <c r="B4188" s="1">
        <v>22915.87</v>
      </c>
      <c r="C4188" s="6">
        <v>0.1376</v>
      </c>
      <c r="D4188" t="s">
        <v>3</v>
      </c>
      <c r="E4188">
        <v>2</v>
      </c>
      <c r="F4188">
        <v>7.5</v>
      </c>
      <c r="G4188" t="s">
        <v>2</v>
      </c>
      <c r="H4188">
        <v>1</v>
      </c>
      <c r="I4188" t="s">
        <v>0</v>
      </c>
      <c r="J4188">
        <v>2</v>
      </c>
      <c r="K4188">
        <v>8.5</v>
      </c>
      <c r="L4188" t="s">
        <v>2</v>
      </c>
      <c r="M4188">
        <v>1</v>
      </c>
      <c r="N4188" t="s">
        <v>1356</v>
      </c>
      <c r="O4188">
        <v>1</v>
      </c>
      <c r="P4188" t="str">
        <f>D4188&amp;"-"&amp;F4188&amp;"-"&amp;G4188&amp;"-"&amp;E4188&amp;"-"&amp;H4188</f>
        <v>A2Delta-7.5-f-2-1</v>
      </c>
      <c r="Q4188" t="str">
        <f>I4188&amp;"-"&amp;K4188&amp;"-"&amp;L4188&amp;"-"&amp;J4188&amp;"-"&amp;M4188</f>
        <v>X2Pi-8.5-f-2-1</v>
      </c>
      <c r="R4188">
        <f>B4188+S4188</f>
        <v>29179.420931575998</v>
      </c>
      <c r="S4188">
        <f>_xlfn.IFNA(VLOOKUP(Q4188,'MARVEL-X'!A$2:I$1400,7,FALSE),VLOOKUP(Q4188,MARVEL!A$2:J$1522,10,FALSE))</f>
        <v>6263.550931576</v>
      </c>
      <c r="T4188">
        <f>IF(P4188=P4187,R4188+T4187,R4188)</f>
        <v>291797.15746664698</v>
      </c>
      <c r="U4188">
        <f>IF(P4188=P4187,1+U4187,1)</f>
        <v>10</v>
      </c>
      <c r="V4188" t="str">
        <f t="shared" si="65"/>
        <v/>
      </c>
      <c r="W4188" t="str">
        <f>IF(V4188="","",IF(ABS(V4188-R4188)&gt;W$1,ABS(V4188-R4188),""))</f>
        <v/>
      </c>
      <c r="X4188" t="str">
        <f>Y4188&amp;"-"&amp;Z4188&amp;"-"&amp;AC4188&amp;"-"&amp;AD4188&amp;"-"&amp;AG4188</f>
        <v>7.5-f-A-2-2.5</v>
      </c>
      <c r="Y4188">
        <f>F4188</f>
        <v>7.5</v>
      </c>
      <c r="Z4188" s="2" t="str">
        <f>G4188</f>
        <v>f</v>
      </c>
      <c r="AA4188">
        <f>_xlfn.IFNA(VLOOKUP(X4188,'duo-out'!A$2:Q$5000,5,FALSE),E4188+10*(H4188-1)+1+_xlfn.IFNA(VLOOKUP(D4188,states!A$2:C$10,3,FALSE),1))</f>
        <v>253</v>
      </c>
      <c r="AB4188" t="str">
        <f>IF(V4188="","",V4188)</f>
        <v/>
      </c>
      <c r="AC4188" s="2" t="str">
        <f>_xlfn.IFNA(VLOOKUP(D4188,states!A$2:C$10,2,FALSE),"XX")</f>
        <v>A</v>
      </c>
      <c r="AD4188">
        <f>E4188</f>
        <v>2</v>
      </c>
      <c r="AE4188">
        <f>_xlfn.IFNA(VLOOKUP(D4188,states!A$2:D$10,4,FALSE),0)</f>
        <v>2</v>
      </c>
      <c r="AF4188">
        <v>0.5</v>
      </c>
      <c r="AG4188">
        <f>IF(AE4188=0,AF4188,IF(AE4188=1,IF(F4188=0.5,0.5,IF(H4188=1,0.5,1.5)),IF(F4188=0.5,0.5,IF(H4188=1,2.5,1.5))))</f>
        <v>2.5</v>
      </c>
      <c r="AH4188" s="7">
        <f>IF(AC4188="XX",0,1/C4188^(1/5)*IF(E4188=0,100,1)/(E4188+1)^(1/4))</f>
        <v>1.1297855077196202</v>
      </c>
    </row>
    <row r="4189" spans="1:34">
      <c r="A4189">
        <v>1233</v>
      </c>
      <c r="B4189" s="1">
        <v>23121.14</v>
      </c>
      <c r="C4189" s="6">
        <v>0.05</v>
      </c>
      <c r="D4189" t="s">
        <v>3</v>
      </c>
      <c r="E4189">
        <v>2</v>
      </c>
      <c r="F4189">
        <v>7.5</v>
      </c>
      <c r="G4189" t="s">
        <v>2</v>
      </c>
      <c r="H4189">
        <v>1</v>
      </c>
      <c r="I4189" t="s">
        <v>0</v>
      </c>
      <c r="J4189">
        <v>2</v>
      </c>
      <c r="K4189">
        <v>7.5</v>
      </c>
      <c r="L4189" t="s">
        <v>1</v>
      </c>
      <c r="M4189">
        <v>1</v>
      </c>
      <c r="N4189" t="s">
        <v>1289</v>
      </c>
      <c r="O4189">
        <v>1</v>
      </c>
      <c r="P4189" t="str">
        <f>D4189&amp;"-"&amp;F4189&amp;"-"&amp;G4189&amp;"-"&amp;E4189&amp;"-"&amp;H4189</f>
        <v>A2Delta-7.5-f-2-1</v>
      </c>
      <c r="Q4189" t="str">
        <f>I4189&amp;"-"&amp;K4189&amp;"-"&amp;L4189&amp;"-"&amp;J4189&amp;"-"&amp;M4189</f>
        <v>X2Pi-7.5-e-2-1</v>
      </c>
      <c r="R4189">
        <f>B4189+S4189</f>
        <v>29179.592890004998</v>
      </c>
      <c r="S4189">
        <f>_xlfn.IFNA(VLOOKUP(Q4189,'MARVEL-X'!A$2:I$1400,7,FALSE),VLOOKUP(Q4189,MARVEL!A$2:J$1522,10,FALSE))</f>
        <v>6058.452890005</v>
      </c>
      <c r="T4189">
        <f>IF(P4189=P4188,R4189+T4188,R4189)</f>
        <v>320976.75035665196</v>
      </c>
      <c r="U4189">
        <f>IF(P4189=P4188,1+U4188,1)</f>
        <v>11</v>
      </c>
      <c r="V4189" t="str">
        <f t="shared" si="65"/>
        <v/>
      </c>
      <c r="W4189" t="str">
        <f>IF(V4189="","",IF(ABS(V4189-R4189)&gt;W$1,ABS(V4189-R4189),""))</f>
        <v/>
      </c>
      <c r="X4189" t="str">
        <f>Y4189&amp;"-"&amp;Z4189&amp;"-"&amp;AC4189&amp;"-"&amp;AD4189&amp;"-"&amp;AG4189</f>
        <v>7.5-f-A-2-2.5</v>
      </c>
      <c r="Y4189">
        <f>F4189</f>
        <v>7.5</v>
      </c>
      <c r="Z4189" s="2" t="str">
        <f>G4189</f>
        <v>f</v>
      </c>
      <c r="AA4189">
        <f>_xlfn.IFNA(VLOOKUP(X4189,'duo-out'!A$2:Q$5000,5,FALSE),E4189+10*(H4189-1)+1+_xlfn.IFNA(VLOOKUP(D4189,states!A$2:C$10,3,FALSE),1))</f>
        <v>253</v>
      </c>
      <c r="AB4189" t="str">
        <f>IF(V4189="","",V4189)</f>
        <v/>
      </c>
      <c r="AC4189" s="2" t="str">
        <f>_xlfn.IFNA(VLOOKUP(D4189,states!A$2:C$10,2,FALSE),"XX")</f>
        <v>A</v>
      </c>
      <c r="AD4189">
        <f>E4189</f>
        <v>2</v>
      </c>
      <c r="AE4189">
        <f>_xlfn.IFNA(VLOOKUP(D4189,states!A$2:D$10,4,FALSE),0)</f>
        <v>2</v>
      </c>
      <c r="AF4189">
        <v>0.5</v>
      </c>
      <c r="AG4189">
        <f>IF(AE4189=0,AF4189,IF(AE4189=1,IF(F4189=0.5,0.5,IF(H4189=1,0.5,1.5)),IF(F4189=0.5,0.5,IF(H4189=1,2.5,1.5))))</f>
        <v>2.5</v>
      </c>
      <c r="AH4189" s="7">
        <f>IF(AC4189="XX",0,1/C4189^(1/5)*IF(E4189=0,100,1)/(E4189+1)^(1/4))</f>
        <v>1.3833296494790666</v>
      </c>
    </row>
    <row r="4190" spans="1:34">
      <c r="A4190">
        <v>1213</v>
      </c>
      <c r="B4190" s="1">
        <v>23304.47</v>
      </c>
      <c r="C4190" s="6">
        <v>6.089E-2</v>
      </c>
      <c r="D4190" t="s">
        <v>3</v>
      </c>
      <c r="E4190">
        <v>2</v>
      </c>
      <c r="F4190">
        <v>7.5</v>
      </c>
      <c r="G4190" t="s">
        <v>2</v>
      </c>
      <c r="H4190">
        <v>1</v>
      </c>
      <c r="I4190" t="s">
        <v>0</v>
      </c>
      <c r="J4190">
        <v>2</v>
      </c>
      <c r="K4190">
        <v>6.5</v>
      </c>
      <c r="L4190" t="s">
        <v>2</v>
      </c>
      <c r="M4190">
        <v>1</v>
      </c>
      <c r="N4190" t="s">
        <v>1269</v>
      </c>
      <c r="O4190">
        <v>1</v>
      </c>
      <c r="P4190" t="str">
        <f>D4190&amp;"-"&amp;F4190&amp;"-"&amp;G4190&amp;"-"&amp;E4190&amp;"-"&amp;H4190</f>
        <v>A2Delta-7.5-f-2-1</v>
      </c>
      <c r="Q4190" t="str">
        <f>I4190&amp;"-"&amp;K4190&amp;"-"&amp;L4190&amp;"-"&amp;J4190&amp;"-"&amp;M4190</f>
        <v>X2Pi-6.5-f-2-1</v>
      </c>
      <c r="R4190">
        <f>B4190+S4190</f>
        <v>29179.495234243001</v>
      </c>
      <c r="S4190">
        <f>_xlfn.IFNA(VLOOKUP(Q4190,'MARVEL-X'!A$2:I$1400,7,FALSE),VLOOKUP(Q4190,MARVEL!A$2:J$1522,10,FALSE))</f>
        <v>5875.0252342430003</v>
      </c>
      <c r="T4190">
        <f>IF(P4190=P4189,R4190+T4189,R4190)</f>
        <v>350156.24559089495</v>
      </c>
      <c r="U4190">
        <f>IF(P4190=P4189,1+U4189,1)</f>
        <v>12</v>
      </c>
      <c r="V4190">
        <f t="shared" si="65"/>
        <v>29179.687132574578</v>
      </c>
      <c r="W4190">
        <f>IF(V4190="","",IF(ABS(V4190-R4190)&gt;W$1,ABS(V4190-R4190),""))</f>
        <v>0.19189833157724934</v>
      </c>
      <c r="X4190" t="str">
        <f>Y4190&amp;"-"&amp;Z4190&amp;"-"&amp;AC4190&amp;"-"&amp;AD4190&amp;"-"&amp;AG4190</f>
        <v>7.5-f-A-2-2.5</v>
      </c>
      <c r="Y4190">
        <f>F4190</f>
        <v>7.5</v>
      </c>
      <c r="Z4190" s="2" t="str">
        <f>G4190</f>
        <v>f</v>
      </c>
      <c r="AA4190">
        <f>_xlfn.IFNA(VLOOKUP(X4190,'duo-out'!A$2:Q$5000,5,FALSE),E4190+10*(H4190-1)+1+_xlfn.IFNA(VLOOKUP(D4190,states!A$2:C$10,3,FALSE),1))</f>
        <v>253</v>
      </c>
      <c r="AB4190">
        <f>IF(V4190="","",V4190)</f>
        <v>29179.687132574578</v>
      </c>
      <c r="AC4190" s="2" t="str">
        <f>_xlfn.IFNA(VLOOKUP(D4190,states!A$2:C$10,2,FALSE),"XX")</f>
        <v>A</v>
      </c>
      <c r="AD4190">
        <f>E4190</f>
        <v>2</v>
      </c>
      <c r="AE4190">
        <f>_xlfn.IFNA(VLOOKUP(D4190,states!A$2:D$10,4,FALSE),0)</f>
        <v>2</v>
      </c>
      <c r="AF4190">
        <v>0.5</v>
      </c>
      <c r="AG4190">
        <f>IF(AE4190=0,AF4190,IF(AE4190=1,IF(F4190=0.5,0.5,IF(H4190=1,0.5,1.5)),IF(F4190=0.5,0.5,IF(H4190=1,2.5,1.5))))</f>
        <v>2.5</v>
      </c>
      <c r="AH4190" s="7">
        <f>IF(AC4190="XX",0,1/C4190^(1/5)*IF(E4190=0,100,1)/(E4190+1)^(1/4))</f>
        <v>1.3298739882991892</v>
      </c>
    </row>
    <row r="4191" spans="1:34">
      <c r="A4191">
        <v>3727</v>
      </c>
      <c r="B4191" s="1">
        <v>23125.2749</v>
      </c>
      <c r="C4191" s="6">
        <v>0.01</v>
      </c>
      <c r="D4191" t="s">
        <v>3</v>
      </c>
      <c r="E4191">
        <v>2</v>
      </c>
      <c r="F4191">
        <v>7.5</v>
      </c>
      <c r="G4191" t="s">
        <v>2</v>
      </c>
      <c r="H4191">
        <v>2</v>
      </c>
      <c r="I4191" t="s">
        <v>0</v>
      </c>
      <c r="J4191">
        <v>2</v>
      </c>
      <c r="K4191">
        <v>7.5</v>
      </c>
      <c r="L4191" t="s">
        <v>1</v>
      </c>
      <c r="M4191">
        <v>2</v>
      </c>
      <c r="N4191" t="s">
        <v>3783</v>
      </c>
      <c r="O4191">
        <v>1</v>
      </c>
      <c r="P4191" t="str">
        <f>D4191&amp;"-"&amp;F4191&amp;"-"&amp;G4191&amp;"-"&amp;E4191&amp;"-"&amp;H4191</f>
        <v>A2Delta-7.5-f-2-2</v>
      </c>
      <c r="Q4191" t="str">
        <f>I4191&amp;"-"&amp;K4191&amp;"-"&amp;L4191&amp;"-"&amp;J4191&amp;"-"&amp;M4191</f>
        <v>X2Pi-7.5-e-2-2</v>
      </c>
      <c r="R4191">
        <f>B4191+S4191</f>
        <v>29387.372142362001</v>
      </c>
      <c r="S4191">
        <f>_xlfn.IFNA(VLOOKUP(Q4191,'MARVEL-X'!A$2:I$1400,7,FALSE),VLOOKUP(Q4191,MARVEL!A$2:J$1522,10,FALSE))</f>
        <v>6262.0972423619996</v>
      </c>
      <c r="T4191">
        <f>IF(P4191=P4190,R4191+T4190,R4191)</f>
        <v>29387.372142362001</v>
      </c>
      <c r="U4191">
        <f>IF(P4191=P4190,1+U4190,1)</f>
        <v>1</v>
      </c>
      <c r="V4191" t="str">
        <f t="shared" si="65"/>
        <v/>
      </c>
      <c r="W4191" t="str">
        <f>IF(V4191="","",IF(ABS(V4191-R4191)&gt;W$1,ABS(V4191-R4191),""))</f>
        <v/>
      </c>
      <c r="X4191" t="str">
        <f>Y4191&amp;"-"&amp;Z4191&amp;"-"&amp;AC4191&amp;"-"&amp;AD4191&amp;"-"&amp;AG4191</f>
        <v>7.5-f-A-2-1.5</v>
      </c>
      <c r="Y4191">
        <f>F4191</f>
        <v>7.5</v>
      </c>
      <c r="Z4191" s="2" t="str">
        <f>G4191</f>
        <v>f</v>
      </c>
      <c r="AA4191">
        <f>_xlfn.IFNA(VLOOKUP(X4191,'duo-out'!A$2:Q$5000,5,FALSE),E4191+10*(H4191-1)+1+_xlfn.IFNA(VLOOKUP(D4191,states!A$2:C$10,3,FALSE),1))</f>
        <v>263</v>
      </c>
      <c r="AB4191" t="str">
        <f>IF(V4191="","",V4191)</f>
        <v/>
      </c>
      <c r="AC4191" s="2" t="str">
        <f>_xlfn.IFNA(VLOOKUP(D4191,states!A$2:C$10,2,FALSE),"XX")</f>
        <v>A</v>
      </c>
      <c r="AD4191">
        <f>E4191</f>
        <v>2</v>
      </c>
      <c r="AE4191">
        <f>_xlfn.IFNA(VLOOKUP(D4191,states!A$2:D$10,4,FALSE),0)</f>
        <v>2</v>
      </c>
      <c r="AF4191">
        <v>0.5</v>
      </c>
      <c r="AG4191">
        <f>IF(AE4191=0,AF4191,IF(AE4191=1,IF(F4191=0.5,0.5,IF(H4191=1,0.5,1.5)),IF(F4191=0.5,0.5,IF(H4191=1,2.5,1.5))))</f>
        <v>1.5</v>
      </c>
      <c r="AH4191" s="7">
        <f>IF(AC4191="XX",0,1/C4191^(1/5)*IF(E4191=0,100,1)/(E4191+1)^(1/4))</f>
        <v>1.9086209489650137</v>
      </c>
    </row>
    <row r="4192" spans="1:34">
      <c r="A4192">
        <v>5752</v>
      </c>
      <c r="B4192" s="1">
        <v>23125.241000000002</v>
      </c>
      <c r="C4192" s="6">
        <v>0.05</v>
      </c>
      <c r="D4192" t="s">
        <v>3</v>
      </c>
      <c r="E4192">
        <v>2</v>
      </c>
      <c r="F4192">
        <v>7.5</v>
      </c>
      <c r="G4192" t="s">
        <v>2</v>
      </c>
      <c r="H4192">
        <v>2</v>
      </c>
      <c r="I4192" t="s">
        <v>0</v>
      </c>
      <c r="J4192">
        <v>2</v>
      </c>
      <c r="K4192">
        <v>7.5</v>
      </c>
      <c r="L4192" t="s">
        <v>1</v>
      </c>
      <c r="M4192">
        <v>2</v>
      </c>
      <c r="N4192" t="s">
        <v>5808</v>
      </c>
      <c r="O4192">
        <v>1</v>
      </c>
      <c r="P4192" t="str">
        <f>D4192&amp;"-"&amp;F4192&amp;"-"&amp;G4192&amp;"-"&amp;E4192&amp;"-"&amp;H4192</f>
        <v>A2Delta-7.5-f-2-2</v>
      </c>
      <c r="Q4192" t="str">
        <f>I4192&amp;"-"&amp;K4192&amp;"-"&amp;L4192&amp;"-"&amp;J4192&amp;"-"&amp;M4192</f>
        <v>X2Pi-7.5-e-2-2</v>
      </c>
      <c r="R4192">
        <f>B4192+S4192</f>
        <v>29387.338242362002</v>
      </c>
      <c r="S4192">
        <f>_xlfn.IFNA(VLOOKUP(Q4192,'MARVEL-X'!A$2:I$1400,7,FALSE),VLOOKUP(Q4192,MARVEL!A$2:J$1522,10,FALSE))</f>
        <v>6262.0972423619996</v>
      </c>
      <c r="T4192">
        <f>IF(P4192=P4191,R4192+T4191,R4192)</f>
        <v>58774.710384724007</v>
      </c>
      <c r="U4192">
        <f>IF(P4192=P4191,1+U4191,1)</f>
        <v>2</v>
      </c>
      <c r="V4192" t="str">
        <f t="shared" si="65"/>
        <v/>
      </c>
      <c r="W4192" t="str">
        <f>IF(V4192="","",IF(ABS(V4192-R4192)&gt;W$1,ABS(V4192-R4192),""))</f>
        <v/>
      </c>
      <c r="X4192" t="str">
        <f>Y4192&amp;"-"&amp;Z4192&amp;"-"&amp;AC4192&amp;"-"&amp;AD4192&amp;"-"&amp;AG4192</f>
        <v>7.5-f-A-2-1.5</v>
      </c>
      <c r="Y4192">
        <f>F4192</f>
        <v>7.5</v>
      </c>
      <c r="Z4192" s="2" t="str">
        <f>G4192</f>
        <v>f</v>
      </c>
      <c r="AA4192">
        <f>_xlfn.IFNA(VLOOKUP(X4192,'duo-out'!A$2:Q$5000,5,FALSE),E4192+10*(H4192-1)+1+_xlfn.IFNA(VLOOKUP(D4192,states!A$2:C$10,3,FALSE),1))</f>
        <v>263</v>
      </c>
      <c r="AB4192" t="str">
        <f>IF(V4192="","",V4192)</f>
        <v/>
      </c>
      <c r="AC4192" s="2" t="str">
        <f>_xlfn.IFNA(VLOOKUP(D4192,states!A$2:C$10,2,FALSE),"XX")</f>
        <v>A</v>
      </c>
      <c r="AD4192">
        <f>E4192</f>
        <v>2</v>
      </c>
      <c r="AE4192">
        <f>_xlfn.IFNA(VLOOKUP(D4192,states!A$2:D$10,4,FALSE),0)</f>
        <v>2</v>
      </c>
      <c r="AF4192">
        <v>0.5</v>
      </c>
      <c r="AG4192">
        <f>IF(AE4192=0,AF4192,IF(AE4192=1,IF(F4192=0.5,0.5,IF(H4192=1,0.5,1.5)),IF(F4192=0.5,0.5,IF(H4192=1,2.5,1.5))))</f>
        <v>1.5</v>
      </c>
      <c r="AH4192" s="7">
        <f>IF(AC4192="XX",0,1/C4192^(1/5)*IF(E4192=0,100,1)/(E4192+1)^(1/4))</f>
        <v>1.3833296494790666</v>
      </c>
    </row>
    <row r="4193" spans="1:34">
      <c r="A4193">
        <v>181</v>
      </c>
      <c r="B4193" s="1">
        <v>23330.489000000001</v>
      </c>
      <c r="C4193" s="6">
        <v>0.1406</v>
      </c>
      <c r="D4193" t="s">
        <v>3</v>
      </c>
      <c r="E4193">
        <v>2</v>
      </c>
      <c r="F4193">
        <v>7.5</v>
      </c>
      <c r="G4193" t="s">
        <v>2</v>
      </c>
      <c r="H4193">
        <v>2</v>
      </c>
      <c r="I4193" t="s">
        <v>0</v>
      </c>
      <c r="J4193">
        <v>2</v>
      </c>
      <c r="K4193">
        <v>6.5</v>
      </c>
      <c r="L4193" t="s">
        <v>2</v>
      </c>
      <c r="M4193">
        <v>2</v>
      </c>
      <c r="N4193" t="s">
        <v>236</v>
      </c>
      <c r="O4193">
        <v>-1</v>
      </c>
      <c r="P4193" t="str">
        <f>D4193&amp;"-"&amp;F4193&amp;"-"&amp;G4193&amp;"-"&amp;E4193&amp;"-"&amp;H4193</f>
        <v>A2Delta-7.5-f-2-2</v>
      </c>
      <c r="Q4193" t="str">
        <f>I4193&amp;"-"&amp;K4193&amp;"-"&amp;L4193&amp;"-"&amp;J4193&amp;"-"&amp;M4193</f>
        <v>X2Pi-6.5-f-2-2</v>
      </c>
      <c r="R4193">
        <f>B4193+S4193</f>
        <v>29387.487705816002</v>
      </c>
      <c r="S4193">
        <f>_xlfn.IFNA(VLOOKUP(Q4193,'MARVEL-X'!A$2:I$1400,7,FALSE),VLOOKUP(Q4193,MARVEL!A$2:J$1522,10,FALSE))</f>
        <v>6056.9987058160004</v>
      </c>
      <c r="T4193">
        <f>IF(P4193=P4192,R4193+T4192,R4193)</f>
        <v>88162.198090540012</v>
      </c>
      <c r="U4193">
        <f>IF(P4193=P4192,1+U4192,1)</f>
        <v>3</v>
      </c>
      <c r="V4193" t="str">
        <f t="shared" si="65"/>
        <v/>
      </c>
      <c r="W4193" t="str">
        <f>IF(V4193="","",IF(ABS(V4193-R4193)&gt;W$1,ABS(V4193-R4193),""))</f>
        <v/>
      </c>
      <c r="X4193" t="str">
        <f>Y4193&amp;"-"&amp;Z4193&amp;"-"&amp;AC4193&amp;"-"&amp;AD4193&amp;"-"&amp;AG4193</f>
        <v>7.5-f-A-2-1.5</v>
      </c>
      <c r="Y4193">
        <f>F4193</f>
        <v>7.5</v>
      </c>
      <c r="Z4193" s="2" t="str">
        <f>G4193</f>
        <v>f</v>
      </c>
      <c r="AA4193">
        <f>_xlfn.IFNA(VLOOKUP(X4193,'duo-out'!A$2:Q$5000,5,FALSE),E4193+10*(H4193-1)+1+_xlfn.IFNA(VLOOKUP(D4193,states!A$2:C$10,3,FALSE),1))</f>
        <v>263</v>
      </c>
      <c r="AB4193" t="str">
        <f>IF(V4193="","",V4193)</f>
        <v/>
      </c>
      <c r="AC4193" s="2" t="str">
        <f>_xlfn.IFNA(VLOOKUP(D4193,states!A$2:C$10,2,FALSE),"XX")</f>
        <v>A</v>
      </c>
      <c r="AD4193">
        <f>E4193</f>
        <v>2</v>
      </c>
      <c r="AE4193">
        <f>_xlfn.IFNA(VLOOKUP(D4193,states!A$2:D$10,4,FALSE),0)</f>
        <v>2</v>
      </c>
      <c r="AF4193">
        <v>0.5</v>
      </c>
      <c r="AG4193">
        <f>IF(AE4193=0,AF4193,IF(AE4193=1,IF(F4193=0.5,0.5,IF(H4193=1,0.5,1.5)),IF(F4193=0.5,0.5,IF(H4193=1,2.5,1.5))))</f>
        <v>1.5</v>
      </c>
      <c r="AH4193" s="7">
        <f>IF(AC4193="XX",0,1/C4193^(1/5)*IF(E4193=0,100,1)/(E4193+1)^(1/4))</f>
        <v>1.1249225487761243</v>
      </c>
    </row>
    <row r="4194" spans="1:34">
      <c r="A4194">
        <v>5714</v>
      </c>
      <c r="B4194" s="1">
        <v>23123.79</v>
      </c>
      <c r="C4194" s="6">
        <v>0.05</v>
      </c>
      <c r="D4194" t="s">
        <v>3</v>
      </c>
      <c r="E4194">
        <v>2</v>
      </c>
      <c r="F4194">
        <v>7.5</v>
      </c>
      <c r="G4194" t="s">
        <v>2</v>
      </c>
      <c r="H4194">
        <v>2</v>
      </c>
      <c r="I4194" t="s">
        <v>0</v>
      </c>
      <c r="J4194">
        <v>2</v>
      </c>
      <c r="K4194">
        <v>8.5</v>
      </c>
      <c r="L4194" t="s">
        <v>2</v>
      </c>
      <c r="M4194">
        <v>1</v>
      </c>
      <c r="N4194" t="s">
        <v>5770</v>
      </c>
      <c r="O4194">
        <v>1</v>
      </c>
      <c r="P4194" t="str">
        <f>D4194&amp;"-"&amp;F4194&amp;"-"&amp;G4194&amp;"-"&amp;E4194&amp;"-"&amp;H4194</f>
        <v>A2Delta-7.5-f-2-2</v>
      </c>
      <c r="Q4194" t="str">
        <f>I4194&amp;"-"&amp;K4194&amp;"-"&amp;L4194&amp;"-"&amp;J4194&amp;"-"&amp;M4194</f>
        <v>X2Pi-8.5-f-2-1</v>
      </c>
      <c r="R4194">
        <f>B4194+S4194</f>
        <v>29387.340931576</v>
      </c>
      <c r="S4194">
        <f>_xlfn.IFNA(VLOOKUP(Q4194,'MARVEL-X'!A$2:I$1400,7,FALSE),VLOOKUP(Q4194,MARVEL!A$2:J$1522,10,FALSE))</f>
        <v>6263.550931576</v>
      </c>
      <c r="T4194">
        <f>IF(P4194=P4193,R4194+T4193,R4194)</f>
        <v>117549.53902211602</v>
      </c>
      <c r="U4194">
        <f>IF(P4194=P4193,1+U4193,1)</f>
        <v>4</v>
      </c>
      <c r="V4194" t="str">
        <f t="shared" si="65"/>
        <v/>
      </c>
      <c r="W4194" t="str">
        <f>IF(V4194="","",IF(ABS(V4194-R4194)&gt;W$1,ABS(V4194-R4194),""))</f>
        <v/>
      </c>
      <c r="X4194" t="str">
        <f>Y4194&amp;"-"&amp;Z4194&amp;"-"&amp;AC4194&amp;"-"&amp;AD4194&amp;"-"&amp;AG4194</f>
        <v>7.5-f-A-2-1.5</v>
      </c>
      <c r="Y4194">
        <f>F4194</f>
        <v>7.5</v>
      </c>
      <c r="Z4194" s="2" t="str">
        <f>G4194</f>
        <v>f</v>
      </c>
      <c r="AA4194">
        <f>_xlfn.IFNA(VLOOKUP(X4194,'duo-out'!A$2:Q$5000,5,FALSE),E4194+10*(H4194-1)+1+_xlfn.IFNA(VLOOKUP(D4194,states!A$2:C$10,3,FALSE),1))</f>
        <v>263</v>
      </c>
      <c r="AB4194" t="str">
        <f>IF(V4194="","",V4194)</f>
        <v/>
      </c>
      <c r="AC4194" s="2" t="str">
        <f>_xlfn.IFNA(VLOOKUP(D4194,states!A$2:C$10,2,FALSE),"XX")</f>
        <v>A</v>
      </c>
      <c r="AD4194">
        <f>E4194</f>
        <v>2</v>
      </c>
      <c r="AE4194">
        <f>_xlfn.IFNA(VLOOKUP(D4194,states!A$2:D$10,4,FALSE),0)</f>
        <v>2</v>
      </c>
      <c r="AF4194">
        <v>0.5</v>
      </c>
      <c r="AG4194">
        <f>IF(AE4194=0,AF4194,IF(AE4194=1,IF(F4194=0.5,0.5,IF(H4194=1,0.5,1.5)),IF(F4194=0.5,0.5,IF(H4194=1,2.5,1.5))))</f>
        <v>1.5</v>
      </c>
      <c r="AH4194" s="7">
        <f>IF(AC4194="XX",0,1/C4194^(1/5)*IF(E4194=0,100,1)/(E4194+1)^(1/4))</f>
        <v>1.3833296494790666</v>
      </c>
    </row>
    <row r="4195" spans="1:34">
      <c r="A4195">
        <v>5709</v>
      </c>
      <c r="B4195" s="1">
        <v>23328.938999999998</v>
      </c>
      <c r="C4195" s="6">
        <v>0.05</v>
      </c>
      <c r="D4195" t="s">
        <v>3</v>
      </c>
      <c r="E4195">
        <v>2</v>
      </c>
      <c r="F4195">
        <v>7.5</v>
      </c>
      <c r="G4195" t="s">
        <v>2</v>
      </c>
      <c r="H4195">
        <v>2</v>
      </c>
      <c r="I4195" t="s">
        <v>0</v>
      </c>
      <c r="J4195">
        <v>2</v>
      </c>
      <c r="K4195">
        <v>7.5</v>
      </c>
      <c r="L4195" t="s">
        <v>1</v>
      </c>
      <c r="M4195">
        <v>1</v>
      </c>
      <c r="N4195" t="s">
        <v>5765</v>
      </c>
      <c r="O4195">
        <v>1</v>
      </c>
      <c r="P4195" t="str">
        <f>D4195&amp;"-"&amp;F4195&amp;"-"&amp;G4195&amp;"-"&amp;E4195&amp;"-"&amp;H4195</f>
        <v>A2Delta-7.5-f-2-2</v>
      </c>
      <c r="Q4195" t="str">
        <f>I4195&amp;"-"&amp;K4195&amp;"-"&amp;L4195&amp;"-"&amp;J4195&amp;"-"&amp;M4195</f>
        <v>X2Pi-7.5-e-2-1</v>
      </c>
      <c r="R4195">
        <f>B4195+S4195</f>
        <v>29387.391890004998</v>
      </c>
      <c r="S4195">
        <f>_xlfn.IFNA(VLOOKUP(Q4195,'MARVEL-X'!A$2:I$1400,7,FALSE),VLOOKUP(Q4195,MARVEL!A$2:J$1522,10,FALSE))</f>
        <v>6058.452890005</v>
      </c>
      <c r="T4195">
        <f>IF(P4195=P4194,R4195+T4194,R4195)</f>
        <v>146936.93091212102</v>
      </c>
      <c r="U4195">
        <f>IF(P4195=P4194,1+U4194,1)</f>
        <v>5</v>
      </c>
      <c r="V4195" t="str">
        <f t="shared" si="65"/>
        <v/>
      </c>
      <c r="W4195" t="str">
        <f>IF(V4195="","",IF(ABS(V4195-R4195)&gt;W$1,ABS(V4195-R4195),""))</f>
        <v/>
      </c>
      <c r="X4195" t="str">
        <f>Y4195&amp;"-"&amp;Z4195&amp;"-"&amp;AC4195&amp;"-"&amp;AD4195&amp;"-"&amp;AG4195</f>
        <v>7.5-f-A-2-1.5</v>
      </c>
      <c r="Y4195">
        <f>F4195</f>
        <v>7.5</v>
      </c>
      <c r="Z4195" s="2" t="str">
        <f>G4195</f>
        <v>f</v>
      </c>
      <c r="AA4195">
        <f>_xlfn.IFNA(VLOOKUP(X4195,'duo-out'!A$2:Q$5000,5,FALSE),E4195+10*(H4195-1)+1+_xlfn.IFNA(VLOOKUP(D4195,states!A$2:C$10,3,FALSE),1))</f>
        <v>263</v>
      </c>
      <c r="AB4195" t="str">
        <f>IF(V4195="","",V4195)</f>
        <v/>
      </c>
      <c r="AC4195" s="2" t="str">
        <f>_xlfn.IFNA(VLOOKUP(D4195,states!A$2:C$10,2,FALSE),"XX")</f>
        <v>A</v>
      </c>
      <c r="AD4195">
        <f>E4195</f>
        <v>2</v>
      </c>
      <c r="AE4195">
        <f>_xlfn.IFNA(VLOOKUP(D4195,states!A$2:D$10,4,FALSE),0)</f>
        <v>2</v>
      </c>
      <c r="AF4195">
        <v>0.5</v>
      </c>
      <c r="AG4195">
        <f>IF(AE4195=0,AF4195,IF(AE4195=1,IF(F4195=0.5,0.5,IF(H4195=1,0.5,1.5)),IF(F4195=0.5,0.5,IF(H4195=1,2.5,1.5))))</f>
        <v>1.5</v>
      </c>
      <c r="AH4195" s="7">
        <f>IF(AC4195="XX",0,1/C4195^(1/5)*IF(E4195=0,100,1)/(E4195+1)^(1/4))</f>
        <v>1.3833296494790666</v>
      </c>
    </row>
    <row r="4196" spans="1:34">
      <c r="A4196">
        <v>1321</v>
      </c>
      <c r="B4196" s="1">
        <v>23330.41</v>
      </c>
      <c r="C4196" s="6">
        <v>0.05</v>
      </c>
      <c r="D4196" t="s">
        <v>3</v>
      </c>
      <c r="E4196">
        <v>2</v>
      </c>
      <c r="F4196">
        <v>7.5</v>
      </c>
      <c r="G4196" t="s">
        <v>2</v>
      </c>
      <c r="H4196">
        <v>2</v>
      </c>
      <c r="I4196" t="s">
        <v>0</v>
      </c>
      <c r="J4196">
        <v>2</v>
      </c>
      <c r="K4196">
        <v>6.5</v>
      </c>
      <c r="L4196" t="s">
        <v>2</v>
      </c>
      <c r="M4196">
        <v>2</v>
      </c>
      <c r="N4196" t="s">
        <v>1377</v>
      </c>
      <c r="O4196">
        <v>1</v>
      </c>
      <c r="P4196" t="str">
        <f>D4196&amp;"-"&amp;F4196&amp;"-"&amp;G4196&amp;"-"&amp;E4196&amp;"-"&amp;H4196</f>
        <v>A2Delta-7.5-f-2-2</v>
      </c>
      <c r="Q4196" t="str">
        <f>I4196&amp;"-"&amp;K4196&amp;"-"&amp;L4196&amp;"-"&amp;J4196&amp;"-"&amp;M4196</f>
        <v>X2Pi-6.5-f-2-2</v>
      </c>
      <c r="R4196">
        <f>B4196+S4196</f>
        <v>29387.408705816</v>
      </c>
      <c r="S4196">
        <f>_xlfn.IFNA(VLOOKUP(Q4196,'MARVEL-X'!A$2:I$1400,7,FALSE),VLOOKUP(Q4196,MARVEL!A$2:J$1522,10,FALSE))</f>
        <v>6056.9987058160004</v>
      </c>
      <c r="T4196">
        <f>IF(P4196=P4195,R4196+T4195,R4196)</f>
        <v>176324.33961793702</v>
      </c>
      <c r="U4196">
        <f>IF(P4196=P4195,1+U4195,1)</f>
        <v>6</v>
      </c>
      <c r="V4196" t="str">
        <f t="shared" si="65"/>
        <v/>
      </c>
      <c r="W4196" t="str">
        <f>IF(V4196="","",IF(ABS(V4196-R4196)&gt;W$1,ABS(V4196-R4196),""))</f>
        <v/>
      </c>
      <c r="X4196" t="str">
        <f>Y4196&amp;"-"&amp;Z4196&amp;"-"&amp;AC4196&amp;"-"&amp;AD4196&amp;"-"&amp;AG4196</f>
        <v>7.5-f-A-2-1.5</v>
      </c>
      <c r="Y4196">
        <f>F4196</f>
        <v>7.5</v>
      </c>
      <c r="Z4196" s="2" t="str">
        <f>G4196</f>
        <v>f</v>
      </c>
      <c r="AA4196">
        <f>_xlfn.IFNA(VLOOKUP(X4196,'duo-out'!A$2:Q$5000,5,FALSE),E4196+10*(H4196-1)+1+_xlfn.IFNA(VLOOKUP(D4196,states!A$2:C$10,3,FALSE),1))</f>
        <v>263</v>
      </c>
      <c r="AB4196" t="str">
        <f>IF(V4196="","",V4196)</f>
        <v/>
      </c>
      <c r="AC4196" s="2" t="str">
        <f>_xlfn.IFNA(VLOOKUP(D4196,states!A$2:C$10,2,FALSE),"XX")</f>
        <v>A</v>
      </c>
      <c r="AD4196">
        <f>E4196</f>
        <v>2</v>
      </c>
      <c r="AE4196">
        <f>_xlfn.IFNA(VLOOKUP(D4196,states!A$2:D$10,4,FALSE),0)</f>
        <v>2</v>
      </c>
      <c r="AF4196">
        <v>0.5</v>
      </c>
      <c r="AG4196">
        <f>IF(AE4196=0,AF4196,IF(AE4196=1,IF(F4196=0.5,0.5,IF(H4196=1,0.5,1.5)),IF(F4196=0.5,0.5,IF(H4196=1,2.5,1.5))))</f>
        <v>1.5</v>
      </c>
      <c r="AH4196" s="7">
        <f>IF(AC4196="XX",0,1/C4196^(1/5)*IF(E4196=0,100,1)/(E4196+1)^(1/4))</f>
        <v>1.3833296494790666</v>
      </c>
    </row>
    <row r="4197" spans="1:34">
      <c r="A4197">
        <v>1410</v>
      </c>
      <c r="B4197" s="1">
        <v>22889.919999999998</v>
      </c>
      <c r="C4197" s="6">
        <v>0.05</v>
      </c>
      <c r="D4197" t="s">
        <v>3</v>
      </c>
      <c r="E4197">
        <v>2</v>
      </c>
      <c r="F4197">
        <v>7.5</v>
      </c>
      <c r="G4197" t="s">
        <v>2</v>
      </c>
      <c r="H4197">
        <v>2</v>
      </c>
      <c r="I4197" t="s">
        <v>0</v>
      </c>
      <c r="J4197">
        <v>2</v>
      </c>
      <c r="K4197">
        <v>8.5</v>
      </c>
      <c r="L4197" t="s">
        <v>2</v>
      </c>
      <c r="M4197">
        <v>2</v>
      </c>
      <c r="N4197" t="s">
        <v>1466</v>
      </c>
      <c r="O4197">
        <v>1</v>
      </c>
      <c r="P4197" t="str">
        <f>D4197&amp;"-"&amp;F4197&amp;"-"&amp;G4197&amp;"-"&amp;E4197&amp;"-"&amp;H4197</f>
        <v>A2Delta-7.5-f-2-2</v>
      </c>
      <c r="Q4197" t="str">
        <f>I4197&amp;"-"&amp;K4197&amp;"-"&amp;L4197&amp;"-"&amp;J4197&amp;"-"&amp;M4197</f>
        <v>X2Pi-8.5-f-2-2</v>
      </c>
      <c r="R4197">
        <f>B4197+S4197</f>
        <v>29387.391572060998</v>
      </c>
      <c r="S4197">
        <f>_xlfn.IFNA(VLOOKUP(Q4197,'MARVEL-X'!A$2:I$1400,7,FALSE),VLOOKUP(Q4197,MARVEL!A$2:J$1522,10,FALSE))</f>
        <v>6497.4715720610002</v>
      </c>
      <c r="T4197">
        <f>IF(P4197=P4196,R4197+T4196,R4197)</f>
        <v>205711.73118999801</v>
      </c>
      <c r="U4197">
        <f>IF(P4197=P4196,1+U4196,1)</f>
        <v>7</v>
      </c>
      <c r="V4197" t="str">
        <f t="shared" si="65"/>
        <v/>
      </c>
      <c r="W4197" t="str">
        <f>IF(V4197="","",IF(ABS(V4197-R4197)&gt;W$1,ABS(V4197-R4197),""))</f>
        <v/>
      </c>
      <c r="X4197" t="str">
        <f>Y4197&amp;"-"&amp;Z4197&amp;"-"&amp;AC4197&amp;"-"&amp;AD4197&amp;"-"&amp;AG4197</f>
        <v>7.5-f-A-2-1.5</v>
      </c>
      <c r="Y4197">
        <f>F4197</f>
        <v>7.5</v>
      </c>
      <c r="Z4197" s="2" t="str">
        <f>G4197</f>
        <v>f</v>
      </c>
      <c r="AA4197">
        <f>_xlfn.IFNA(VLOOKUP(X4197,'duo-out'!A$2:Q$5000,5,FALSE),E4197+10*(H4197-1)+1+_xlfn.IFNA(VLOOKUP(D4197,states!A$2:C$10,3,FALSE),1))</f>
        <v>263</v>
      </c>
      <c r="AB4197" t="str">
        <f>IF(V4197="","",V4197)</f>
        <v/>
      </c>
      <c r="AC4197" s="2" t="str">
        <f>_xlfn.IFNA(VLOOKUP(D4197,states!A$2:C$10,2,FALSE),"XX")</f>
        <v>A</v>
      </c>
      <c r="AD4197">
        <f>E4197</f>
        <v>2</v>
      </c>
      <c r="AE4197">
        <f>_xlfn.IFNA(VLOOKUP(D4197,states!A$2:D$10,4,FALSE),0)</f>
        <v>2</v>
      </c>
      <c r="AF4197">
        <v>0.5</v>
      </c>
      <c r="AG4197">
        <f>IF(AE4197=0,AF4197,IF(AE4197=1,IF(F4197=0.5,0.5,IF(H4197=1,0.5,1.5)),IF(F4197=0.5,0.5,IF(H4197=1,2.5,1.5))))</f>
        <v>1.5</v>
      </c>
      <c r="AH4197" s="7">
        <f>IF(AC4197="XX",0,1/C4197^(1/5)*IF(E4197=0,100,1)/(E4197+1)^(1/4))</f>
        <v>1.3833296494790666</v>
      </c>
    </row>
    <row r="4198" spans="1:34">
      <c r="A4198">
        <v>1365</v>
      </c>
      <c r="B4198" s="1">
        <v>23122.98</v>
      </c>
      <c r="C4198" s="6">
        <v>0.32979999999999998</v>
      </c>
      <c r="D4198" t="s">
        <v>3</v>
      </c>
      <c r="E4198">
        <v>2</v>
      </c>
      <c r="F4198">
        <v>7.5</v>
      </c>
      <c r="G4198" t="s">
        <v>2</v>
      </c>
      <c r="H4198">
        <v>2</v>
      </c>
      <c r="I4198" t="s">
        <v>0</v>
      </c>
      <c r="J4198">
        <v>2</v>
      </c>
      <c r="K4198">
        <v>7.5</v>
      </c>
      <c r="L4198" t="s">
        <v>2</v>
      </c>
      <c r="M4198">
        <v>2</v>
      </c>
      <c r="N4198" t="s">
        <v>1421</v>
      </c>
      <c r="O4198">
        <v>1</v>
      </c>
      <c r="P4198" t="str">
        <f>D4198&amp;"-"&amp;F4198&amp;"-"&amp;G4198&amp;"-"&amp;E4198&amp;"-"&amp;H4198</f>
        <v>A2Delta-7.5-f-2-2</v>
      </c>
      <c r="Q4198" t="str">
        <f>I4198&amp;"-"&amp;K4198&amp;"-"&amp;L4198&amp;"-"&amp;J4198&amp;"-"&amp;M4198</f>
        <v>X2Pi-7.5-f-2-2</v>
      </c>
      <c r="R4198">
        <f>B4198+S4198</f>
        <v>29387.688603326998</v>
      </c>
      <c r="S4198">
        <f>_xlfn.IFNA(VLOOKUP(Q4198,'MARVEL-X'!A$2:I$1400,7,FALSE),VLOOKUP(Q4198,MARVEL!A$2:J$1522,10,FALSE))</f>
        <v>6264.7086033269998</v>
      </c>
      <c r="T4198">
        <f>IF(P4198=P4197,R4198+T4197,R4198)</f>
        <v>235099.41979332501</v>
      </c>
      <c r="U4198">
        <f>IF(P4198=P4197,1+U4197,1)</f>
        <v>8</v>
      </c>
      <c r="V4198">
        <f t="shared" si="65"/>
        <v>29387.427474165626</v>
      </c>
      <c r="W4198">
        <f>IF(V4198="","",IF(ABS(V4198-R4198)&gt;W$1,ABS(V4198-R4198),""))</f>
        <v>0.26112916137208231</v>
      </c>
      <c r="X4198" t="str">
        <f>Y4198&amp;"-"&amp;Z4198&amp;"-"&amp;AC4198&amp;"-"&amp;AD4198&amp;"-"&amp;AG4198</f>
        <v>7.5-f-A-2-1.5</v>
      </c>
      <c r="Y4198">
        <f>F4198</f>
        <v>7.5</v>
      </c>
      <c r="Z4198" s="2" t="str">
        <f>G4198</f>
        <v>f</v>
      </c>
      <c r="AA4198">
        <f>_xlfn.IFNA(VLOOKUP(X4198,'duo-out'!A$2:Q$5000,5,FALSE),E4198+10*(H4198-1)+1+_xlfn.IFNA(VLOOKUP(D4198,states!A$2:C$10,3,FALSE),1))</f>
        <v>263</v>
      </c>
      <c r="AB4198">
        <f>IF(V4198="","",V4198)</f>
        <v>29387.427474165626</v>
      </c>
      <c r="AC4198" s="2" t="str">
        <f>_xlfn.IFNA(VLOOKUP(D4198,states!A$2:C$10,2,FALSE),"XX")</f>
        <v>A</v>
      </c>
      <c r="AD4198">
        <f>E4198</f>
        <v>2</v>
      </c>
      <c r="AE4198">
        <f>_xlfn.IFNA(VLOOKUP(D4198,states!A$2:D$10,4,FALSE),0)</f>
        <v>2</v>
      </c>
      <c r="AF4198">
        <v>0.5</v>
      </c>
      <c r="AG4198">
        <f>IF(AE4198=0,AF4198,IF(AE4198=1,IF(F4198=0.5,0.5,IF(H4198=1,0.5,1.5)),IF(F4198=0.5,0.5,IF(H4198=1,2.5,1.5))))</f>
        <v>1.5</v>
      </c>
      <c r="AH4198" s="7">
        <f>IF(AC4198="XX",0,1/C4198^(1/5)*IF(E4198=0,100,1)/(E4198+1)^(1/4))</f>
        <v>0.94857037297447866</v>
      </c>
    </row>
    <row r="4199" spans="1:34">
      <c r="A4199">
        <v>3784</v>
      </c>
      <c r="B4199" s="1">
        <v>22759.0321</v>
      </c>
      <c r="C4199" s="6">
        <v>5.0000000000000001E-3</v>
      </c>
      <c r="D4199" t="s">
        <v>3</v>
      </c>
      <c r="E4199">
        <v>3</v>
      </c>
      <c r="F4199">
        <v>7.5</v>
      </c>
      <c r="G4199" t="s">
        <v>2</v>
      </c>
      <c r="H4199">
        <v>1</v>
      </c>
      <c r="I4199" t="s">
        <v>0</v>
      </c>
      <c r="J4199">
        <v>3</v>
      </c>
      <c r="K4199">
        <v>8.5</v>
      </c>
      <c r="L4199" t="s">
        <v>2</v>
      </c>
      <c r="M4199">
        <v>1</v>
      </c>
      <c r="N4199" t="s">
        <v>3840</v>
      </c>
      <c r="O4199">
        <v>1</v>
      </c>
      <c r="P4199" t="str">
        <f>D4199&amp;"-"&amp;F4199&amp;"-"&amp;G4199&amp;"-"&amp;E4199&amp;"-"&amp;H4199</f>
        <v>A2Delta-7.5-f-3-1</v>
      </c>
      <c r="Q4199" t="str">
        <f>I4199&amp;"-"&amp;K4199&amp;"-"&amp;L4199&amp;"-"&amp;J4199&amp;"-"&amp;M4199</f>
        <v>X2Pi-8.5-f-3-1</v>
      </c>
      <c r="R4199">
        <f>B4199+S4199</f>
        <v>31467.398919912001</v>
      </c>
      <c r="S4199">
        <f>_xlfn.IFNA(VLOOKUP(Q4199,'MARVEL-X'!A$2:I$1400,7,FALSE),VLOOKUP(Q4199,MARVEL!A$2:J$1522,10,FALSE))</f>
        <v>8708.3668199120002</v>
      </c>
      <c r="T4199">
        <f>IF(P4199=P4198,R4199+T4198,R4199)</f>
        <v>31467.398919912001</v>
      </c>
      <c r="U4199">
        <f>IF(P4199=P4198,1+U4198,1)</f>
        <v>1</v>
      </c>
      <c r="V4199" t="str">
        <f t="shared" si="65"/>
        <v/>
      </c>
      <c r="W4199" t="str">
        <f>IF(V4199="","",IF(ABS(V4199-R4199)&gt;W$1,ABS(V4199-R4199),""))</f>
        <v/>
      </c>
      <c r="X4199" t="str">
        <f>Y4199&amp;"-"&amp;Z4199&amp;"-"&amp;AC4199&amp;"-"&amp;AD4199&amp;"-"&amp;AG4199</f>
        <v>7.5-f-A-3-2.5</v>
      </c>
      <c r="Y4199">
        <f>F4199</f>
        <v>7.5</v>
      </c>
      <c r="Z4199" s="2" t="str">
        <f>G4199</f>
        <v>f</v>
      </c>
      <c r="AA4199">
        <f>_xlfn.IFNA(VLOOKUP(X4199,'duo-out'!A$2:Q$5000,5,FALSE),E4199+10*(H4199-1)+1+_xlfn.IFNA(VLOOKUP(D4199,states!A$2:C$10,3,FALSE),1))</f>
        <v>254</v>
      </c>
      <c r="AB4199" t="str">
        <f>IF(V4199="","",V4199)</f>
        <v/>
      </c>
      <c r="AC4199" s="2" t="str">
        <f>_xlfn.IFNA(VLOOKUP(D4199,states!A$2:C$10,2,FALSE),"XX")</f>
        <v>A</v>
      </c>
      <c r="AD4199">
        <f>E4199</f>
        <v>3</v>
      </c>
      <c r="AE4199">
        <f>_xlfn.IFNA(VLOOKUP(D4199,states!A$2:D$10,4,FALSE),0)</f>
        <v>2</v>
      </c>
      <c r="AF4199">
        <v>0.5</v>
      </c>
      <c r="AG4199">
        <f>IF(AE4199=0,AF4199,IF(AE4199=1,IF(F4199=0.5,0.5,IF(H4199=1,0.5,1.5)),IF(F4199=0.5,0.5,IF(H4199=1,2.5,1.5))))</f>
        <v>2.5</v>
      </c>
      <c r="AH4199" s="7">
        <f>IF(AC4199="XX",0,1/C4199^(1/5)*IF(E4199=0,100,1)/(E4199+1)^(1/4))</f>
        <v>2.0402857733683697</v>
      </c>
    </row>
    <row r="4200" spans="1:34">
      <c r="A4200">
        <v>3763</v>
      </c>
      <c r="B4200" s="1">
        <v>22955.9107</v>
      </c>
      <c r="C4200" s="6">
        <v>5.0000000000000001E-3</v>
      </c>
      <c r="D4200" t="s">
        <v>3</v>
      </c>
      <c r="E4200">
        <v>3</v>
      </c>
      <c r="F4200">
        <v>7.5</v>
      </c>
      <c r="G4200" t="s">
        <v>2</v>
      </c>
      <c r="H4200">
        <v>1</v>
      </c>
      <c r="I4200" t="s">
        <v>0</v>
      </c>
      <c r="J4200">
        <v>3</v>
      </c>
      <c r="K4200">
        <v>7.5</v>
      </c>
      <c r="L4200" t="s">
        <v>1</v>
      </c>
      <c r="M4200">
        <v>1</v>
      </c>
      <c r="N4200" t="s">
        <v>3819</v>
      </c>
      <c r="O4200">
        <v>1</v>
      </c>
      <c r="P4200" t="str">
        <f>D4200&amp;"-"&amp;F4200&amp;"-"&amp;G4200&amp;"-"&amp;E4200&amp;"-"&amp;H4200</f>
        <v>A2Delta-7.5-f-3-1</v>
      </c>
      <c r="Q4200" t="str">
        <f>I4200&amp;"-"&amp;K4200&amp;"-"&amp;L4200&amp;"-"&amp;J4200&amp;"-"&amp;M4200</f>
        <v>X2Pi-7.5-e-3-1</v>
      </c>
      <c r="R4200">
        <f>B4200+S4200</f>
        <v>31467.406048779001</v>
      </c>
      <c r="S4200">
        <f>_xlfn.IFNA(VLOOKUP(Q4200,'MARVEL-X'!A$2:I$1400,7,FALSE),VLOOKUP(Q4200,MARVEL!A$2:J$1522,10,FALSE))</f>
        <v>8511.4953487790008</v>
      </c>
      <c r="T4200">
        <f>IF(P4200=P4199,R4200+T4199,R4200)</f>
        <v>62934.804968691002</v>
      </c>
      <c r="U4200">
        <f>IF(P4200=P4199,1+U4199,1)</f>
        <v>2</v>
      </c>
      <c r="V4200" t="str">
        <f t="shared" si="65"/>
        <v/>
      </c>
      <c r="W4200" t="str">
        <f>IF(V4200="","",IF(ABS(V4200-R4200)&gt;W$1,ABS(V4200-R4200),""))</f>
        <v/>
      </c>
      <c r="X4200" t="str">
        <f>Y4200&amp;"-"&amp;Z4200&amp;"-"&amp;AC4200&amp;"-"&amp;AD4200&amp;"-"&amp;AG4200</f>
        <v>7.5-f-A-3-2.5</v>
      </c>
      <c r="Y4200">
        <f>F4200</f>
        <v>7.5</v>
      </c>
      <c r="Z4200" s="2" t="str">
        <f>G4200</f>
        <v>f</v>
      </c>
      <c r="AA4200">
        <f>_xlfn.IFNA(VLOOKUP(X4200,'duo-out'!A$2:Q$5000,5,FALSE),E4200+10*(H4200-1)+1+_xlfn.IFNA(VLOOKUP(D4200,states!A$2:C$10,3,FALSE),1))</f>
        <v>254</v>
      </c>
      <c r="AB4200" t="str">
        <f>IF(V4200="","",V4200)</f>
        <v/>
      </c>
      <c r="AC4200" s="2" t="str">
        <f>_xlfn.IFNA(VLOOKUP(D4200,states!A$2:C$10,2,FALSE),"XX")</f>
        <v>A</v>
      </c>
      <c r="AD4200">
        <f>E4200</f>
        <v>3</v>
      </c>
      <c r="AE4200">
        <f>_xlfn.IFNA(VLOOKUP(D4200,states!A$2:D$10,4,FALSE),0)</f>
        <v>2</v>
      </c>
      <c r="AF4200">
        <v>0.5</v>
      </c>
      <c r="AG4200">
        <f>IF(AE4200=0,AF4200,IF(AE4200=1,IF(F4200=0.5,0.5,IF(H4200=1,0.5,1.5)),IF(F4200=0.5,0.5,IF(H4200=1,2.5,1.5))))</f>
        <v>2.5</v>
      </c>
      <c r="AH4200" s="7">
        <f>IF(AC4200="XX",0,1/C4200^(1/5)*IF(E4200=0,100,1)/(E4200+1)^(1/4))</f>
        <v>2.0402857733683697</v>
      </c>
    </row>
    <row r="4201" spans="1:34">
      <c r="A4201">
        <v>3756</v>
      </c>
      <c r="B4201" s="1">
        <v>23131.976999999999</v>
      </c>
      <c r="C4201" s="6">
        <v>6.483E-3</v>
      </c>
      <c r="D4201" t="s">
        <v>3</v>
      </c>
      <c r="E4201">
        <v>3</v>
      </c>
      <c r="F4201">
        <v>7.5</v>
      </c>
      <c r="G4201" t="s">
        <v>2</v>
      </c>
      <c r="H4201">
        <v>1</v>
      </c>
      <c r="I4201" t="s">
        <v>0</v>
      </c>
      <c r="J4201">
        <v>3</v>
      </c>
      <c r="K4201">
        <v>6.5</v>
      </c>
      <c r="L4201" t="s">
        <v>2</v>
      </c>
      <c r="M4201">
        <v>1</v>
      </c>
      <c r="N4201" t="s">
        <v>3812</v>
      </c>
      <c r="O4201">
        <v>1</v>
      </c>
      <c r="P4201" t="str">
        <f>D4201&amp;"-"&amp;F4201&amp;"-"&amp;G4201&amp;"-"&amp;E4201&amp;"-"&amp;H4201</f>
        <v>A2Delta-7.5-f-3-1</v>
      </c>
      <c r="Q4201" t="str">
        <f>I4201&amp;"-"&amp;K4201&amp;"-"&amp;L4201&amp;"-"&amp;J4201&amp;"-"&amp;M4201</f>
        <v>X2Pi-6.5-f-3-1</v>
      </c>
      <c r="R4201">
        <f>B4201+S4201</f>
        <v>31467.393092195001</v>
      </c>
      <c r="S4201">
        <f>_xlfn.IFNA(VLOOKUP(Q4201,'MARVEL-X'!A$2:I$1400,7,FALSE),VLOOKUP(Q4201,MARVEL!A$2:J$1522,10,FALSE))</f>
        <v>8335.4160921950006</v>
      </c>
      <c r="T4201">
        <f>IF(P4201=P4200,R4201+T4200,R4201)</f>
        <v>94402.198060886003</v>
      </c>
      <c r="U4201">
        <f>IF(P4201=P4200,1+U4200,1)</f>
        <v>3</v>
      </c>
      <c r="V4201">
        <f t="shared" si="65"/>
        <v>31467.399353628669</v>
      </c>
      <c r="W4201" t="str">
        <f>IF(V4201="","",IF(ABS(V4201-R4201)&gt;W$1,ABS(V4201-R4201),""))</f>
        <v/>
      </c>
      <c r="X4201" t="str">
        <f>Y4201&amp;"-"&amp;Z4201&amp;"-"&amp;AC4201&amp;"-"&amp;AD4201&amp;"-"&amp;AG4201</f>
        <v>7.5-f-A-3-2.5</v>
      </c>
      <c r="Y4201">
        <f>F4201</f>
        <v>7.5</v>
      </c>
      <c r="Z4201" s="2" t="str">
        <f>G4201</f>
        <v>f</v>
      </c>
      <c r="AA4201">
        <f>_xlfn.IFNA(VLOOKUP(X4201,'duo-out'!A$2:Q$5000,5,FALSE),E4201+10*(H4201-1)+1+_xlfn.IFNA(VLOOKUP(D4201,states!A$2:C$10,3,FALSE),1))</f>
        <v>254</v>
      </c>
      <c r="AB4201">
        <f>IF(V4201="","",V4201)</f>
        <v>31467.399353628669</v>
      </c>
      <c r="AC4201" s="2" t="str">
        <f>_xlfn.IFNA(VLOOKUP(D4201,states!A$2:C$10,2,FALSE),"XX")</f>
        <v>A</v>
      </c>
      <c r="AD4201">
        <f>E4201</f>
        <v>3</v>
      </c>
      <c r="AE4201">
        <f>_xlfn.IFNA(VLOOKUP(D4201,states!A$2:D$10,4,FALSE),0)</f>
        <v>2</v>
      </c>
      <c r="AF4201">
        <v>0.5</v>
      </c>
      <c r="AG4201">
        <f>IF(AE4201=0,AF4201,IF(AE4201=1,IF(F4201=0.5,0.5,IF(H4201=1,0.5,1.5)),IF(F4201=0.5,0.5,IF(H4201=1,2.5,1.5))))</f>
        <v>2.5</v>
      </c>
      <c r="AH4201" s="7">
        <f>IF(AC4201="XX",0,1/C4201^(1/5)*IF(E4201=0,100,1)/(E4201+1)^(1/4))</f>
        <v>1.9370007900114692</v>
      </c>
    </row>
    <row r="4202" spans="1:34">
      <c r="A4202">
        <v>3823</v>
      </c>
      <c r="B4202" s="1">
        <v>22729.1535</v>
      </c>
      <c r="C4202" s="6">
        <v>0.01</v>
      </c>
      <c r="D4202" t="s">
        <v>3</v>
      </c>
      <c r="E4202">
        <v>3</v>
      </c>
      <c r="F4202">
        <v>7.5</v>
      </c>
      <c r="G4202" t="s">
        <v>2</v>
      </c>
      <c r="H4202">
        <v>2</v>
      </c>
      <c r="I4202" t="s">
        <v>0</v>
      </c>
      <c r="J4202">
        <v>3</v>
      </c>
      <c r="K4202">
        <v>8.5</v>
      </c>
      <c r="L4202" t="s">
        <v>2</v>
      </c>
      <c r="M4202">
        <v>2</v>
      </c>
      <c r="N4202" t="s">
        <v>3879</v>
      </c>
      <c r="O4202">
        <v>1</v>
      </c>
      <c r="P4202" t="str">
        <f>D4202&amp;"-"&amp;F4202&amp;"-"&amp;G4202&amp;"-"&amp;E4202&amp;"-"&amp;H4202</f>
        <v>A2Delta-7.5-f-3-2</v>
      </c>
      <c r="Q4202" t="str">
        <f>I4202&amp;"-"&amp;K4202&amp;"-"&amp;L4202&amp;"-"&amp;J4202&amp;"-"&amp;M4202</f>
        <v>X2Pi-8.5-f-3-2</v>
      </c>
      <c r="R4202">
        <f>B4202+S4202</f>
        <v>31662.048646449002</v>
      </c>
      <c r="S4202">
        <f>_xlfn.IFNA(VLOOKUP(Q4202,'MARVEL-X'!A$2:I$1400,7,FALSE),VLOOKUP(Q4202,MARVEL!A$2:J$1522,10,FALSE))</f>
        <v>8932.8951464490001</v>
      </c>
      <c r="T4202">
        <f>IF(P4202=P4201,R4202+T4201,R4202)</f>
        <v>31662.048646449002</v>
      </c>
      <c r="U4202">
        <f>IF(P4202=P4201,1+U4201,1)</f>
        <v>1</v>
      </c>
      <c r="V4202" t="str">
        <f t="shared" si="65"/>
        <v/>
      </c>
      <c r="W4202" t="str">
        <f>IF(V4202="","",IF(ABS(V4202-R4202)&gt;W$1,ABS(V4202-R4202),""))</f>
        <v/>
      </c>
      <c r="X4202" t="str">
        <f>Y4202&amp;"-"&amp;Z4202&amp;"-"&amp;AC4202&amp;"-"&amp;AD4202&amp;"-"&amp;AG4202</f>
        <v>7.5-f-A-3-1.5</v>
      </c>
      <c r="Y4202">
        <f>F4202</f>
        <v>7.5</v>
      </c>
      <c r="Z4202" s="2" t="str">
        <f>G4202</f>
        <v>f</v>
      </c>
      <c r="AA4202">
        <f>_xlfn.IFNA(VLOOKUP(X4202,'duo-out'!A$2:Q$5000,5,FALSE),E4202+10*(H4202-1)+1+_xlfn.IFNA(VLOOKUP(D4202,states!A$2:C$10,3,FALSE),1))</f>
        <v>264</v>
      </c>
      <c r="AB4202" t="str">
        <f>IF(V4202="","",V4202)</f>
        <v/>
      </c>
      <c r="AC4202" s="2" t="str">
        <f>_xlfn.IFNA(VLOOKUP(D4202,states!A$2:C$10,2,FALSE),"XX")</f>
        <v>A</v>
      </c>
      <c r="AD4202">
        <f>E4202</f>
        <v>3</v>
      </c>
      <c r="AE4202">
        <f>_xlfn.IFNA(VLOOKUP(D4202,states!A$2:D$10,4,FALSE),0)</f>
        <v>2</v>
      </c>
      <c r="AF4202">
        <v>0.5</v>
      </c>
      <c r="AG4202">
        <f>IF(AE4202=0,AF4202,IF(AE4202=1,IF(F4202=0.5,0.5,IF(H4202=1,0.5,1.5)),IF(F4202=0.5,0.5,IF(H4202=1,2.5,1.5))))</f>
        <v>1.5</v>
      </c>
      <c r="AH4202" s="7">
        <f>IF(AC4202="XX",0,1/C4202^(1/5)*IF(E4202=0,100,1)/(E4202+1)^(1/4))</f>
        <v>1.7761719292909026</v>
      </c>
    </row>
    <row r="4203" spans="1:34">
      <c r="A4203">
        <v>3796</v>
      </c>
      <c r="B4203" s="1">
        <v>23151.906500000001</v>
      </c>
      <c r="C4203" s="6">
        <v>5.0000000000000001E-3</v>
      </c>
      <c r="D4203" t="s">
        <v>3</v>
      </c>
      <c r="E4203">
        <v>3</v>
      </c>
      <c r="F4203">
        <v>7.5</v>
      </c>
      <c r="G4203" t="s">
        <v>2</v>
      </c>
      <c r="H4203">
        <v>2</v>
      </c>
      <c r="I4203" t="s">
        <v>0</v>
      </c>
      <c r="J4203">
        <v>3</v>
      </c>
      <c r="K4203">
        <v>6.5</v>
      </c>
      <c r="L4203" t="s">
        <v>2</v>
      </c>
      <c r="M4203">
        <v>2</v>
      </c>
      <c r="N4203" t="s">
        <v>3852</v>
      </c>
      <c r="O4203">
        <v>1</v>
      </c>
      <c r="P4203" t="str">
        <f>D4203&amp;"-"&amp;F4203&amp;"-"&amp;G4203&amp;"-"&amp;E4203&amp;"-"&amp;H4203</f>
        <v>A2Delta-7.5-f-3-2</v>
      </c>
      <c r="Q4203" t="str">
        <f>I4203&amp;"-"&amp;K4203&amp;"-"&amp;L4203&amp;"-"&amp;J4203&amp;"-"&amp;M4203</f>
        <v>X2Pi-6.5-f-3-2</v>
      </c>
      <c r="R4203">
        <f>B4203+S4203</f>
        <v>31662.035358428002</v>
      </c>
      <c r="S4203">
        <f>_xlfn.IFNA(VLOOKUP(Q4203,'MARVEL-X'!A$2:I$1400,7,FALSE),VLOOKUP(Q4203,MARVEL!A$2:J$1522,10,FALSE))</f>
        <v>8510.1288584279991</v>
      </c>
      <c r="T4203">
        <f>IF(P4203=P4202,R4203+T4202,R4203)</f>
        <v>63324.084004877004</v>
      </c>
      <c r="U4203">
        <f>IF(P4203=P4202,1+U4202,1)</f>
        <v>2</v>
      </c>
      <c r="V4203">
        <f t="shared" si="65"/>
        <v>31662.042002438502</v>
      </c>
      <c r="W4203" t="str">
        <f>IF(V4203="","",IF(ABS(V4203-R4203)&gt;W$1,ABS(V4203-R4203),""))</f>
        <v/>
      </c>
      <c r="X4203" t="str">
        <f>Y4203&amp;"-"&amp;Z4203&amp;"-"&amp;AC4203&amp;"-"&amp;AD4203&amp;"-"&amp;AG4203</f>
        <v>7.5-f-A-3-1.5</v>
      </c>
      <c r="Y4203">
        <f>F4203</f>
        <v>7.5</v>
      </c>
      <c r="Z4203" s="2" t="str">
        <f>G4203</f>
        <v>f</v>
      </c>
      <c r="AA4203">
        <f>_xlfn.IFNA(VLOOKUP(X4203,'duo-out'!A$2:Q$5000,5,FALSE),E4203+10*(H4203-1)+1+_xlfn.IFNA(VLOOKUP(D4203,states!A$2:C$10,3,FALSE),1))</f>
        <v>264</v>
      </c>
      <c r="AB4203">
        <f>IF(V4203="","",V4203)</f>
        <v>31662.042002438502</v>
      </c>
      <c r="AC4203" s="2" t="str">
        <f>_xlfn.IFNA(VLOOKUP(D4203,states!A$2:C$10,2,FALSE),"XX")</f>
        <v>A</v>
      </c>
      <c r="AD4203">
        <f>E4203</f>
        <v>3</v>
      </c>
      <c r="AE4203">
        <f>_xlfn.IFNA(VLOOKUP(D4203,states!A$2:D$10,4,FALSE),0)</f>
        <v>2</v>
      </c>
      <c r="AF4203">
        <v>0.5</v>
      </c>
      <c r="AG4203">
        <f>IF(AE4203=0,AF4203,IF(AE4203=1,IF(F4203=0.5,0.5,IF(H4203=1,0.5,1.5)),IF(F4203=0.5,0.5,IF(H4203=1,2.5,1.5))))</f>
        <v>1.5</v>
      </c>
      <c r="AH4203" s="7">
        <f>IF(AC4203="XX",0,1/C4203^(1/5)*IF(E4203=0,100,1)/(E4203+1)^(1/4))</f>
        <v>2.0402857733683697</v>
      </c>
    </row>
    <row r="4204" spans="1:34">
      <c r="A4204">
        <v>6067</v>
      </c>
      <c r="B4204" s="1">
        <v>22665</v>
      </c>
      <c r="C4204" s="6">
        <v>0.5</v>
      </c>
      <c r="D4204" t="s">
        <v>3</v>
      </c>
      <c r="E4204">
        <v>4</v>
      </c>
      <c r="F4204">
        <v>7.5</v>
      </c>
      <c r="G4204" t="s">
        <v>2</v>
      </c>
      <c r="H4204">
        <v>1</v>
      </c>
      <c r="I4204" t="s">
        <v>0</v>
      </c>
      <c r="J4204">
        <v>4</v>
      </c>
      <c r="K4204">
        <v>7.5</v>
      </c>
      <c r="L4204" t="s">
        <v>1</v>
      </c>
      <c r="M4204">
        <v>1</v>
      </c>
      <c r="N4204" t="s">
        <v>6123</v>
      </c>
      <c r="O4204">
        <v>1</v>
      </c>
      <c r="P4204" t="str">
        <f>D4204&amp;"-"&amp;F4204&amp;"-"&amp;G4204&amp;"-"&amp;E4204&amp;"-"&amp;H4204</f>
        <v>A2Delta-7.5-f-4-1</v>
      </c>
      <c r="Q4204" t="str">
        <f>I4204&amp;"-"&amp;K4204&amp;"-"&amp;L4204&amp;"-"&amp;J4204&amp;"-"&amp;M4204</f>
        <v>X2Pi-7.5-e-4-1</v>
      </c>
      <c r="R4204">
        <f>B4204+S4204</f>
        <v>33506.105965228002</v>
      </c>
      <c r="S4204">
        <f>_xlfn.IFNA(VLOOKUP(Q4204,'MARVEL-X'!A$2:I$1400,7,FALSE),VLOOKUP(Q4204,MARVEL!A$2:J$1522,10,FALSE))</f>
        <v>10841.105965228</v>
      </c>
      <c r="T4204">
        <f>IF(P4204=P4203,R4204+T4203,R4204)</f>
        <v>33506.105965228002</v>
      </c>
      <c r="U4204">
        <f>IF(P4204=P4203,1+U4203,1)</f>
        <v>1</v>
      </c>
      <c r="V4204">
        <f t="shared" si="65"/>
        <v>33506.105965228002</v>
      </c>
      <c r="W4204" t="str">
        <f>IF(V4204="","",IF(ABS(V4204-R4204)&gt;W$1,ABS(V4204-R4204),""))</f>
        <v/>
      </c>
      <c r="X4204" t="str">
        <f>Y4204&amp;"-"&amp;Z4204&amp;"-"&amp;AC4204&amp;"-"&amp;AD4204&amp;"-"&amp;AG4204</f>
        <v>7.5-f-A-4-2.5</v>
      </c>
      <c r="Y4204">
        <f>F4204</f>
        <v>7.5</v>
      </c>
      <c r="Z4204" s="2" t="str">
        <f>G4204</f>
        <v>f</v>
      </c>
      <c r="AA4204">
        <f>_xlfn.IFNA(VLOOKUP(X4204,'duo-out'!A$2:Q$5000,5,FALSE),E4204+10*(H4204-1)+1+_xlfn.IFNA(VLOOKUP(D4204,states!A$2:C$10,3,FALSE),1))</f>
        <v>255</v>
      </c>
      <c r="AB4204">
        <f>IF(V4204="","",V4204)</f>
        <v>33506.105965228002</v>
      </c>
      <c r="AC4204" s="2" t="str">
        <f>_xlfn.IFNA(VLOOKUP(D4204,states!A$2:C$10,2,FALSE),"XX")</f>
        <v>A</v>
      </c>
      <c r="AD4204">
        <f>E4204</f>
        <v>4</v>
      </c>
      <c r="AE4204">
        <f>_xlfn.IFNA(VLOOKUP(D4204,states!A$2:D$10,4,FALSE),0)</f>
        <v>2</v>
      </c>
      <c r="AF4204">
        <v>0.5</v>
      </c>
      <c r="AG4204">
        <f>IF(AE4204=0,AF4204,IF(AE4204=1,IF(F4204=0.5,0.5,IF(H4204=1,0.5,1.5)),IF(F4204=0.5,0.5,IF(H4204=1,2.5,1.5))))</f>
        <v>2.5</v>
      </c>
      <c r="AH4204" s="7">
        <f>IF(AC4204="XX",0,1/C4204^(1/5)*IF(E4204=0,100,1)/(E4204+1)^(1/4))</f>
        <v>0.76818088824663155</v>
      </c>
    </row>
    <row r="4205" spans="1:34">
      <c r="A4205">
        <v>6111</v>
      </c>
      <c r="B4205" s="1">
        <v>22657.040000000001</v>
      </c>
      <c r="C4205" s="6">
        <v>0.5</v>
      </c>
      <c r="D4205" t="s">
        <v>3</v>
      </c>
      <c r="E4205">
        <v>4</v>
      </c>
      <c r="F4205">
        <v>7.5</v>
      </c>
      <c r="G4205" t="s">
        <v>2</v>
      </c>
      <c r="H4205">
        <v>2</v>
      </c>
      <c r="I4205" t="s">
        <v>0</v>
      </c>
      <c r="J4205">
        <v>4</v>
      </c>
      <c r="K4205">
        <v>7.5</v>
      </c>
      <c r="L4205" t="s">
        <v>1</v>
      </c>
      <c r="M4205">
        <v>2</v>
      </c>
      <c r="N4205" t="s">
        <v>6167</v>
      </c>
      <c r="O4205">
        <v>1</v>
      </c>
      <c r="P4205" t="str">
        <f>D4205&amp;"-"&amp;F4205&amp;"-"&amp;G4205&amp;"-"&amp;E4205&amp;"-"&amp;H4205</f>
        <v>A2Delta-7.5-f-4-2</v>
      </c>
      <c r="Q4205" t="str">
        <f>I4205&amp;"-"&amp;K4205&amp;"-"&amp;L4205&amp;"-"&amp;J4205&amp;"-"&amp;M4205</f>
        <v>X2Pi-7.5-e-4-2</v>
      </c>
      <c r="R4205">
        <f>B4205+S4205</f>
        <v>33685.512509574</v>
      </c>
      <c r="S4205">
        <f>_xlfn.IFNA(VLOOKUP(Q4205,'MARVEL-X'!A$2:I$1400,7,FALSE),VLOOKUP(Q4205,MARVEL!A$2:J$1522,10,FALSE))</f>
        <v>11028.472509574</v>
      </c>
      <c r="T4205">
        <f>IF(P4205=P4204,R4205+T4204,R4205)</f>
        <v>33685.512509574</v>
      </c>
      <c r="U4205">
        <f>IF(P4205=P4204,1+U4204,1)</f>
        <v>1</v>
      </c>
      <c r="V4205">
        <f t="shared" si="65"/>
        <v>33685.512509574</v>
      </c>
      <c r="W4205" t="str">
        <f>IF(V4205="","",IF(ABS(V4205-R4205)&gt;W$1,ABS(V4205-R4205),""))</f>
        <v/>
      </c>
      <c r="X4205" t="str">
        <f>Y4205&amp;"-"&amp;Z4205&amp;"-"&amp;AC4205&amp;"-"&amp;AD4205&amp;"-"&amp;AG4205</f>
        <v>7.5-f-A-4-1.5</v>
      </c>
      <c r="Y4205">
        <f>F4205</f>
        <v>7.5</v>
      </c>
      <c r="Z4205" s="2" t="str">
        <f>G4205</f>
        <v>f</v>
      </c>
      <c r="AA4205">
        <f>_xlfn.IFNA(VLOOKUP(X4205,'duo-out'!A$2:Q$5000,5,FALSE),E4205+10*(H4205-1)+1+_xlfn.IFNA(VLOOKUP(D4205,states!A$2:C$10,3,FALSE),1))</f>
        <v>265</v>
      </c>
      <c r="AB4205">
        <f>IF(V4205="","",V4205)</f>
        <v>33685.512509574</v>
      </c>
      <c r="AC4205" s="2" t="str">
        <f>_xlfn.IFNA(VLOOKUP(D4205,states!A$2:C$10,2,FALSE),"XX")</f>
        <v>A</v>
      </c>
      <c r="AD4205">
        <f>E4205</f>
        <v>4</v>
      </c>
      <c r="AE4205">
        <f>_xlfn.IFNA(VLOOKUP(D4205,states!A$2:D$10,4,FALSE),0)</f>
        <v>2</v>
      </c>
      <c r="AF4205">
        <v>0.5</v>
      </c>
      <c r="AG4205">
        <f>IF(AE4205=0,AF4205,IF(AE4205=1,IF(F4205=0.5,0.5,IF(H4205=1,0.5,1.5)),IF(F4205=0.5,0.5,IF(H4205=1,2.5,1.5))))</f>
        <v>1.5</v>
      </c>
      <c r="AH4205" s="7">
        <f>IF(AC4205="XX",0,1/C4205^(1/5)*IF(E4205=0,100,1)/(E4205+1)^(1/4))</f>
        <v>0.76818088824663155</v>
      </c>
    </row>
    <row r="4206" spans="1:34">
      <c r="A4206">
        <v>6151</v>
      </c>
      <c r="B4206" s="1">
        <v>22204.69</v>
      </c>
      <c r="C4206" s="6">
        <v>0.5</v>
      </c>
      <c r="D4206" t="s">
        <v>3</v>
      </c>
      <c r="E4206">
        <v>5</v>
      </c>
      <c r="F4206">
        <v>7.5</v>
      </c>
      <c r="G4206" t="s">
        <v>2</v>
      </c>
      <c r="H4206">
        <v>1</v>
      </c>
      <c r="I4206" t="s">
        <v>0</v>
      </c>
      <c r="J4206">
        <v>5</v>
      </c>
      <c r="K4206">
        <v>7.5</v>
      </c>
      <c r="L4206" t="s">
        <v>1</v>
      </c>
      <c r="M4206">
        <v>1</v>
      </c>
      <c r="N4206" t="s">
        <v>6207</v>
      </c>
      <c r="O4206">
        <v>1</v>
      </c>
      <c r="P4206" t="str">
        <f>D4206&amp;"-"&amp;F4206&amp;"-"&amp;G4206&amp;"-"&amp;E4206&amp;"-"&amp;H4206</f>
        <v>A2Delta-7.5-f-5-1</v>
      </c>
      <c r="Q4206" t="str">
        <f>I4206&amp;"-"&amp;K4206&amp;"-"&amp;L4206&amp;"-"&amp;J4206&amp;"-"&amp;M4206</f>
        <v>X2Pi-7.5-e-5-1</v>
      </c>
      <c r="R4206">
        <f>B4206+S4206</f>
        <v>35252.418358415998</v>
      </c>
      <c r="S4206">
        <f>_xlfn.IFNA(VLOOKUP(Q4206,'MARVEL-X'!A$2:I$1400,7,FALSE),VLOOKUP(Q4206,MARVEL!A$2:J$1522,10,FALSE))</f>
        <v>13047.728358416</v>
      </c>
      <c r="T4206">
        <f>IF(P4206=P4205,R4206+T4205,R4206)</f>
        <v>35252.418358415998</v>
      </c>
      <c r="U4206">
        <f>IF(P4206=P4205,1+U4205,1)</f>
        <v>1</v>
      </c>
      <c r="V4206" t="str">
        <f t="shared" si="65"/>
        <v/>
      </c>
      <c r="W4206" t="str">
        <f>IF(V4206="","",IF(ABS(V4206-R4206)&gt;W$1,ABS(V4206-R4206),""))</f>
        <v/>
      </c>
      <c r="X4206" t="str">
        <f>Y4206&amp;"-"&amp;Z4206&amp;"-"&amp;AC4206&amp;"-"&amp;AD4206&amp;"-"&amp;AG4206</f>
        <v>7.5-f-A-5-2.5</v>
      </c>
      <c r="Y4206">
        <f>F4206</f>
        <v>7.5</v>
      </c>
      <c r="Z4206" s="2" t="str">
        <f>G4206</f>
        <v>f</v>
      </c>
      <c r="AA4206">
        <f>_xlfn.IFNA(VLOOKUP(X4206,'duo-out'!A$2:Q$5000,5,FALSE),E4206+10*(H4206-1)+1+_xlfn.IFNA(VLOOKUP(D4206,states!A$2:C$10,3,FALSE),1))</f>
        <v>256</v>
      </c>
      <c r="AB4206" t="str">
        <f>IF(V4206="","",V4206)</f>
        <v/>
      </c>
      <c r="AC4206" s="2" t="str">
        <f>_xlfn.IFNA(VLOOKUP(D4206,states!A$2:C$10,2,FALSE),"XX")</f>
        <v>A</v>
      </c>
      <c r="AD4206">
        <f>E4206</f>
        <v>5</v>
      </c>
      <c r="AE4206">
        <f>_xlfn.IFNA(VLOOKUP(D4206,states!A$2:D$10,4,FALSE),0)</f>
        <v>2</v>
      </c>
      <c r="AF4206">
        <v>0.5</v>
      </c>
      <c r="AG4206">
        <f>IF(AE4206=0,AF4206,IF(AE4206=1,IF(F4206=0.5,0.5,IF(H4206=1,0.5,1.5)),IF(F4206=0.5,0.5,IF(H4206=1,2.5,1.5))))</f>
        <v>2.5</v>
      </c>
      <c r="AH4206" s="7">
        <f>IF(AC4206="XX",0,1/C4206^(1/5)*IF(E4206=0,100,1)/(E4206+1)^(1/4))</f>
        <v>0.73395289278439235</v>
      </c>
    </row>
    <row r="4207" spans="1:34">
      <c r="A4207">
        <v>6125</v>
      </c>
      <c r="B4207" s="1">
        <v>22366.44</v>
      </c>
      <c r="C4207" s="6">
        <v>0.5</v>
      </c>
      <c r="D4207" t="s">
        <v>3</v>
      </c>
      <c r="E4207">
        <v>5</v>
      </c>
      <c r="F4207">
        <v>7.5</v>
      </c>
      <c r="G4207" t="s">
        <v>2</v>
      </c>
      <c r="H4207">
        <v>1</v>
      </c>
      <c r="I4207" t="s">
        <v>0</v>
      </c>
      <c r="J4207">
        <v>5</v>
      </c>
      <c r="K4207">
        <v>6.5</v>
      </c>
      <c r="L4207" t="s">
        <v>2</v>
      </c>
      <c r="M4207">
        <v>1</v>
      </c>
      <c r="N4207" t="s">
        <v>6181</v>
      </c>
      <c r="O4207">
        <v>1</v>
      </c>
      <c r="P4207" t="str">
        <f>D4207&amp;"-"&amp;F4207&amp;"-"&amp;G4207&amp;"-"&amp;E4207&amp;"-"&amp;H4207</f>
        <v>A2Delta-7.5-f-5-1</v>
      </c>
      <c r="Q4207" t="str">
        <f>I4207&amp;"-"&amp;K4207&amp;"-"&amp;L4207&amp;"-"&amp;J4207&amp;"-"&amp;M4207</f>
        <v>X2Pi-6.5-f-5-1</v>
      </c>
      <c r="R4207">
        <f>B4207+S4207</f>
        <v>35252.729540772001</v>
      </c>
      <c r="S4207">
        <f>_xlfn.IFNA(VLOOKUP(Q4207,'MARVEL-X'!A$2:I$1400,7,FALSE),VLOOKUP(Q4207,MARVEL!A$2:J$1522,10,FALSE))</f>
        <v>12886.289540772001</v>
      </c>
      <c r="T4207">
        <f>IF(P4207=P4206,R4207+T4206,R4207)</f>
        <v>70505.147899187999</v>
      </c>
      <c r="U4207">
        <f>IF(P4207=P4206,1+U4206,1)</f>
        <v>2</v>
      </c>
      <c r="V4207">
        <f t="shared" si="65"/>
        <v>35252.573949594</v>
      </c>
      <c r="W4207">
        <f>IF(V4207="","",IF(ABS(V4207-R4207)&gt;W$1,ABS(V4207-R4207),""))</f>
        <v>0.1555911780014867</v>
      </c>
      <c r="X4207" t="str">
        <f>Y4207&amp;"-"&amp;Z4207&amp;"-"&amp;AC4207&amp;"-"&amp;AD4207&amp;"-"&amp;AG4207</f>
        <v>7.5-f-A-5-2.5</v>
      </c>
      <c r="Y4207">
        <f>F4207</f>
        <v>7.5</v>
      </c>
      <c r="Z4207" s="2" t="str">
        <f>G4207</f>
        <v>f</v>
      </c>
      <c r="AA4207">
        <f>_xlfn.IFNA(VLOOKUP(X4207,'duo-out'!A$2:Q$5000,5,FALSE),E4207+10*(H4207-1)+1+_xlfn.IFNA(VLOOKUP(D4207,states!A$2:C$10,3,FALSE),1))</f>
        <v>256</v>
      </c>
      <c r="AB4207">
        <f>IF(V4207="","",V4207)</f>
        <v>35252.573949594</v>
      </c>
      <c r="AC4207" s="2" t="str">
        <f>_xlfn.IFNA(VLOOKUP(D4207,states!A$2:C$10,2,FALSE),"XX")</f>
        <v>A</v>
      </c>
      <c r="AD4207">
        <f>E4207</f>
        <v>5</v>
      </c>
      <c r="AE4207">
        <f>_xlfn.IFNA(VLOOKUP(D4207,states!A$2:D$10,4,FALSE),0)</f>
        <v>2</v>
      </c>
      <c r="AF4207">
        <v>0.5</v>
      </c>
      <c r="AG4207">
        <f>IF(AE4207=0,AF4207,IF(AE4207=1,IF(F4207=0.5,0.5,IF(H4207=1,0.5,1.5)),IF(F4207=0.5,0.5,IF(H4207=1,2.5,1.5))))</f>
        <v>2.5</v>
      </c>
      <c r="AH4207" s="7">
        <f>IF(AC4207="XX",0,1/C4207^(1/5)*IF(E4207=0,100,1)/(E4207+1)^(1/4))</f>
        <v>0.73395289278439235</v>
      </c>
    </row>
    <row r="4208" spans="1:34">
      <c r="A4208">
        <v>6177</v>
      </c>
      <c r="B4208" s="1">
        <v>22185.82</v>
      </c>
      <c r="C4208" s="6">
        <v>0.5</v>
      </c>
      <c r="D4208" t="s">
        <v>3</v>
      </c>
      <c r="E4208">
        <v>5</v>
      </c>
      <c r="F4208">
        <v>7.5</v>
      </c>
      <c r="G4208" t="s">
        <v>2</v>
      </c>
      <c r="H4208">
        <v>2</v>
      </c>
      <c r="I4208" t="s">
        <v>0</v>
      </c>
      <c r="J4208">
        <v>5</v>
      </c>
      <c r="K4208">
        <v>7.5</v>
      </c>
      <c r="L4208" t="s">
        <v>1</v>
      </c>
      <c r="M4208">
        <v>2</v>
      </c>
      <c r="N4208" t="s">
        <v>6233</v>
      </c>
      <c r="O4208">
        <v>1</v>
      </c>
      <c r="P4208" t="str">
        <f>D4208&amp;"-"&amp;F4208&amp;"-"&amp;G4208&amp;"-"&amp;E4208&amp;"-"&amp;H4208</f>
        <v>A2Delta-7.5-f-5-2</v>
      </c>
      <c r="Q4208" t="str">
        <f>I4208&amp;"-"&amp;K4208&amp;"-"&amp;L4208&amp;"-"&amp;J4208&amp;"-"&amp;M4208</f>
        <v>X2Pi-7.5-e-5-2</v>
      </c>
      <c r="R4208">
        <f>B4208+S4208</f>
        <v>35412.789611654</v>
      </c>
      <c r="S4208">
        <f>_xlfn.IFNA(VLOOKUP(Q4208,'MARVEL-X'!A$2:I$1400,7,FALSE),VLOOKUP(Q4208,MARVEL!A$2:J$1522,10,FALSE))</f>
        <v>13226.969611654</v>
      </c>
      <c r="T4208">
        <f>IF(P4208=P4207,R4208+T4207,R4208)</f>
        <v>35412.789611654</v>
      </c>
      <c r="U4208">
        <f>IF(P4208=P4207,1+U4207,1)</f>
        <v>1</v>
      </c>
      <c r="V4208">
        <f t="shared" si="65"/>
        <v>35412.789611654</v>
      </c>
      <c r="W4208" t="str">
        <f>IF(V4208="","",IF(ABS(V4208-R4208)&gt;W$1,ABS(V4208-R4208),""))</f>
        <v/>
      </c>
      <c r="X4208" t="str">
        <f>Y4208&amp;"-"&amp;Z4208&amp;"-"&amp;AC4208&amp;"-"&amp;AD4208&amp;"-"&amp;AG4208</f>
        <v>7.5-f-A-5-1.5</v>
      </c>
      <c r="Y4208">
        <f>F4208</f>
        <v>7.5</v>
      </c>
      <c r="Z4208" s="2" t="str">
        <f>G4208</f>
        <v>f</v>
      </c>
      <c r="AA4208">
        <f>_xlfn.IFNA(VLOOKUP(X4208,'duo-out'!A$2:Q$5000,5,FALSE),E4208+10*(H4208-1)+1+_xlfn.IFNA(VLOOKUP(D4208,states!A$2:C$10,3,FALSE),1))</f>
        <v>266</v>
      </c>
      <c r="AB4208">
        <f>IF(V4208="","",V4208)</f>
        <v>35412.789611654</v>
      </c>
      <c r="AC4208" s="2" t="str">
        <f>_xlfn.IFNA(VLOOKUP(D4208,states!A$2:C$10,2,FALSE),"XX")</f>
        <v>A</v>
      </c>
      <c r="AD4208">
        <f>E4208</f>
        <v>5</v>
      </c>
      <c r="AE4208">
        <f>_xlfn.IFNA(VLOOKUP(D4208,states!A$2:D$10,4,FALSE),0)</f>
        <v>2</v>
      </c>
      <c r="AF4208">
        <v>0.5</v>
      </c>
      <c r="AG4208">
        <f>IF(AE4208=0,AF4208,IF(AE4208=1,IF(F4208=0.5,0.5,IF(H4208=1,0.5,1.5)),IF(F4208=0.5,0.5,IF(H4208=1,2.5,1.5))))</f>
        <v>1.5</v>
      </c>
      <c r="AH4208" s="7">
        <f>IF(AC4208="XX",0,1/C4208^(1/5)*IF(E4208=0,100,1)/(E4208+1)^(1/4))</f>
        <v>0.73395289278439235</v>
      </c>
    </row>
    <row r="4209" spans="1:34">
      <c r="A4209">
        <v>3218</v>
      </c>
      <c r="B4209" s="1">
        <v>23201.2569</v>
      </c>
      <c r="C4209" s="6">
        <v>6.1799999999999997E-3</v>
      </c>
      <c r="D4209" t="s">
        <v>3</v>
      </c>
      <c r="E4209">
        <v>0</v>
      </c>
      <c r="F4209">
        <v>8.5</v>
      </c>
      <c r="G4209" t="s">
        <v>1</v>
      </c>
      <c r="H4209">
        <v>1</v>
      </c>
      <c r="I4209" t="s">
        <v>0</v>
      </c>
      <c r="J4209">
        <v>0</v>
      </c>
      <c r="K4209">
        <v>8.5</v>
      </c>
      <c r="L4209" t="s">
        <v>2</v>
      </c>
      <c r="M4209">
        <v>1</v>
      </c>
      <c r="N4209" t="s">
        <v>3274</v>
      </c>
      <c r="O4209">
        <v>1</v>
      </c>
      <c r="P4209" t="str">
        <f>D4209&amp;"-"&amp;F4209&amp;"-"&amp;G4209&amp;"-"&amp;E4209&amp;"-"&amp;H4209</f>
        <v>A2Delta-8.5-e-0-1</v>
      </c>
      <c r="Q4209" t="str">
        <f>I4209&amp;"-"&amp;K4209&amp;"-"&amp;L4209&amp;"-"&amp;J4209&amp;"-"&amp;M4209</f>
        <v>X2Pi-8.5-f-0-1</v>
      </c>
      <c r="R4209">
        <f>B4209+S4209</f>
        <v>24200.706596426</v>
      </c>
      <c r="S4209">
        <f>_xlfn.IFNA(VLOOKUP(Q4209,'MARVEL-X'!A$2:I$1400,7,FALSE),VLOOKUP(Q4209,MARVEL!A$2:J$1522,10,FALSE))</f>
        <v>999.44969642599995</v>
      </c>
      <c r="T4209">
        <f>IF(P4209=P4208,R4209+T4208,R4209)</f>
        <v>24200.706596426</v>
      </c>
      <c r="U4209">
        <f>IF(P4209=P4208,1+U4208,1)</f>
        <v>1</v>
      </c>
      <c r="V4209" t="str">
        <f t="shared" si="65"/>
        <v/>
      </c>
      <c r="W4209" t="str">
        <f>IF(V4209="","",IF(ABS(V4209-R4209)&gt;W$1,ABS(V4209-R4209),""))</f>
        <v/>
      </c>
      <c r="X4209" t="str">
        <f>Y4209&amp;"-"&amp;Z4209&amp;"-"&amp;AC4209&amp;"-"&amp;AD4209&amp;"-"&amp;AG4209</f>
        <v>8.5-e-A-0-2.5</v>
      </c>
      <c r="Y4209">
        <f>F4209</f>
        <v>8.5</v>
      </c>
      <c r="Z4209" s="2" t="str">
        <f>G4209</f>
        <v>e</v>
      </c>
      <c r="AA4209">
        <f>_xlfn.IFNA(VLOOKUP(X4209,'duo-out'!A$2:Q$5000,5,FALSE),E4209+10*(H4209-1)+1+_xlfn.IFNA(VLOOKUP(D4209,states!A$2:C$10,3,FALSE),1))</f>
        <v>251</v>
      </c>
      <c r="AB4209" t="str">
        <f>IF(V4209="","",V4209)</f>
        <v/>
      </c>
      <c r="AC4209" s="2" t="str">
        <f>_xlfn.IFNA(VLOOKUP(D4209,states!A$2:C$10,2,FALSE),"XX")</f>
        <v>A</v>
      </c>
      <c r="AD4209">
        <f>E4209</f>
        <v>0</v>
      </c>
      <c r="AE4209">
        <f>_xlfn.IFNA(VLOOKUP(D4209,states!A$2:D$10,4,FALSE),0)</f>
        <v>2</v>
      </c>
      <c r="AF4209">
        <v>0.5</v>
      </c>
      <c r="AG4209">
        <f>IF(AE4209=0,AF4209,IF(AE4209=1,IF(F4209=0.5,0.5,IF(H4209=1,0.5,1.5)),IF(F4209=0.5,0.5,IF(H4209=1,2.5,1.5))))</f>
        <v>2.5</v>
      </c>
      <c r="AH4209" s="7">
        <f>IF(AC4209="XX",0,1/C4209^(1/5)*IF(E4209=0,100,1)/(E4209+1)^(1/4))</f>
        <v>276.56823936429913</v>
      </c>
    </row>
    <row r="4210" spans="1:34">
      <c r="A4210">
        <v>3874</v>
      </c>
      <c r="B4210" s="1">
        <v>20261.9166</v>
      </c>
      <c r="C4210" s="6">
        <v>6.2009999999999999E-3</v>
      </c>
      <c r="D4210" t="s">
        <v>3</v>
      </c>
      <c r="E4210">
        <v>0</v>
      </c>
      <c r="F4210">
        <v>8.5</v>
      </c>
      <c r="G4210" t="s">
        <v>1</v>
      </c>
      <c r="H4210">
        <v>1</v>
      </c>
      <c r="I4210" t="s">
        <v>0</v>
      </c>
      <c r="J4210">
        <v>1</v>
      </c>
      <c r="K4210">
        <v>9.5</v>
      </c>
      <c r="L4210" t="s">
        <v>1</v>
      </c>
      <c r="M4210">
        <v>1</v>
      </c>
      <c r="N4210" t="s">
        <v>3930</v>
      </c>
      <c r="O4210">
        <v>1</v>
      </c>
      <c r="P4210" t="str">
        <f>D4210&amp;"-"&amp;F4210&amp;"-"&amp;G4210&amp;"-"&amp;E4210&amp;"-"&amp;H4210</f>
        <v>A2Delta-8.5-e-0-1</v>
      </c>
      <c r="Q4210" t="str">
        <f>I4210&amp;"-"&amp;K4210&amp;"-"&amp;L4210&amp;"-"&amp;J4210&amp;"-"&amp;M4210</f>
        <v>X2Pi-9.5-e-1-1</v>
      </c>
      <c r="R4210">
        <f>B4210+S4210</f>
        <v>24200.705991797</v>
      </c>
      <c r="S4210">
        <f>_xlfn.IFNA(VLOOKUP(Q4210,'MARVEL-X'!A$2:I$1400,7,FALSE),VLOOKUP(Q4210,MARVEL!A$2:J$1522,10,FALSE))</f>
        <v>3938.789391797</v>
      </c>
      <c r="T4210">
        <f>IF(P4210=P4209,R4210+T4209,R4210)</f>
        <v>48401.412588223</v>
      </c>
      <c r="U4210">
        <f>IF(P4210=P4209,1+U4209,1)</f>
        <v>2</v>
      </c>
      <c r="V4210" t="str">
        <f t="shared" si="65"/>
        <v/>
      </c>
      <c r="W4210" t="str">
        <f>IF(V4210="","",IF(ABS(V4210-R4210)&gt;W$1,ABS(V4210-R4210),""))</f>
        <v/>
      </c>
      <c r="X4210" t="str">
        <f>Y4210&amp;"-"&amp;Z4210&amp;"-"&amp;AC4210&amp;"-"&amp;AD4210&amp;"-"&amp;AG4210</f>
        <v>8.5-e-A-0-2.5</v>
      </c>
      <c r="Y4210">
        <f>F4210</f>
        <v>8.5</v>
      </c>
      <c r="Z4210" s="2" t="str">
        <f>G4210</f>
        <v>e</v>
      </c>
      <c r="AA4210">
        <f>_xlfn.IFNA(VLOOKUP(X4210,'duo-out'!A$2:Q$5000,5,FALSE),E4210+10*(H4210-1)+1+_xlfn.IFNA(VLOOKUP(D4210,states!A$2:C$10,3,FALSE),1))</f>
        <v>251</v>
      </c>
      <c r="AB4210" t="str">
        <f>IF(V4210="","",V4210)</f>
        <v/>
      </c>
      <c r="AC4210" s="2" t="str">
        <f>_xlfn.IFNA(VLOOKUP(D4210,states!A$2:C$10,2,FALSE),"XX")</f>
        <v>A</v>
      </c>
      <c r="AD4210">
        <f>E4210</f>
        <v>0</v>
      </c>
      <c r="AE4210">
        <f>_xlfn.IFNA(VLOOKUP(D4210,states!A$2:D$10,4,FALSE),0)</f>
        <v>2</v>
      </c>
      <c r="AF4210">
        <v>0.5</v>
      </c>
      <c r="AG4210">
        <f>IF(AE4210=0,AF4210,IF(AE4210=1,IF(F4210=0.5,0.5,IF(H4210=1,0.5,1.5)),IF(F4210=0.5,0.5,IF(H4210=1,2.5,1.5))))</f>
        <v>2.5</v>
      </c>
      <c r="AH4210" s="7">
        <f>IF(AC4210="XX",0,1/C4210^(1/5)*IF(E4210=0,100,1)/(E4210+1)^(1/4))</f>
        <v>276.3806626316923</v>
      </c>
    </row>
    <row r="4211" spans="1:34">
      <c r="A4211">
        <v>3863</v>
      </c>
      <c r="B4211" s="1">
        <v>20506.339599999999</v>
      </c>
      <c r="C4211" s="6">
        <v>7.8120000000000004E-3</v>
      </c>
      <c r="D4211" t="s">
        <v>3</v>
      </c>
      <c r="E4211">
        <v>0</v>
      </c>
      <c r="F4211">
        <v>8.5</v>
      </c>
      <c r="G4211" t="s">
        <v>1</v>
      </c>
      <c r="H4211">
        <v>1</v>
      </c>
      <c r="I4211" t="s">
        <v>0</v>
      </c>
      <c r="J4211">
        <v>1</v>
      </c>
      <c r="K4211">
        <v>8.5</v>
      </c>
      <c r="L4211" t="s">
        <v>2</v>
      </c>
      <c r="M4211">
        <v>1</v>
      </c>
      <c r="N4211" t="s">
        <v>3919</v>
      </c>
      <c r="O4211">
        <v>1</v>
      </c>
      <c r="P4211" t="str">
        <f>D4211&amp;"-"&amp;F4211&amp;"-"&amp;G4211&amp;"-"&amp;E4211&amp;"-"&amp;H4211</f>
        <v>A2Delta-8.5-e-0-1</v>
      </c>
      <c r="Q4211" t="str">
        <f>I4211&amp;"-"&amp;K4211&amp;"-"&amp;L4211&amp;"-"&amp;J4211&amp;"-"&amp;M4211</f>
        <v>X2Pi-8.5-f-1-1</v>
      </c>
      <c r="R4211">
        <f>B4211+S4211</f>
        <v>24200.705644895999</v>
      </c>
      <c r="S4211">
        <f>_xlfn.IFNA(VLOOKUP(Q4211,'MARVEL-X'!A$2:I$1400,7,FALSE),VLOOKUP(Q4211,MARVEL!A$2:J$1522,10,FALSE))</f>
        <v>3694.3660448959999</v>
      </c>
      <c r="T4211">
        <f>IF(P4211=P4210,R4211+T4210,R4211)</f>
        <v>72602.118233118992</v>
      </c>
      <c r="U4211">
        <f>IF(P4211=P4210,1+U4210,1)</f>
        <v>3</v>
      </c>
      <c r="V4211" t="str">
        <f t="shared" si="65"/>
        <v/>
      </c>
      <c r="W4211" t="str">
        <f>IF(V4211="","",IF(ABS(V4211-R4211)&gt;W$1,ABS(V4211-R4211),""))</f>
        <v/>
      </c>
      <c r="X4211" t="str">
        <f>Y4211&amp;"-"&amp;Z4211&amp;"-"&amp;AC4211&amp;"-"&amp;AD4211&amp;"-"&amp;AG4211</f>
        <v>8.5-e-A-0-2.5</v>
      </c>
      <c r="Y4211">
        <f>F4211</f>
        <v>8.5</v>
      </c>
      <c r="Z4211" s="2" t="str">
        <f>G4211</f>
        <v>e</v>
      </c>
      <c r="AA4211">
        <f>_xlfn.IFNA(VLOOKUP(X4211,'duo-out'!A$2:Q$5000,5,FALSE),E4211+10*(H4211-1)+1+_xlfn.IFNA(VLOOKUP(D4211,states!A$2:C$10,3,FALSE),1))</f>
        <v>251</v>
      </c>
      <c r="AB4211" t="str">
        <f>IF(V4211="","",V4211)</f>
        <v/>
      </c>
      <c r="AC4211" s="2" t="str">
        <f>_xlfn.IFNA(VLOOKUP(D4211,states!A$2:C$10,2,FALSE),"XX")</f>
        <v>A</v>
      </c>
      <c r="AD4211">
        <f>E4211</f>
        <v>0</v>
      </c>
      <c r="AE4211">
        <f>_xlfn.IFNA(VLOOKUP(D4211,states!A$2:D$10,4,FALSE),0)</f>
        <v>2</v>
      </c>
      <c r="AF4211">
        <v>0.5</v>
      </c>
      <c r="AG4211">
        <f>IF(AE4211=0,AF4211,IF(AE4211=1,IF(F4211=0.5,0.5,IF(H4211=1,0.5,1.5)),IF(F4211=0.5,0.5,IF(H4211=1,2.5,1.5))))</f>
        <v>2.5</v>
      </c>
      <c r="AH4211" s="7">
        <f>IF(AC4211="XX",0,1/C4211^(1/5)*IF(E4211=0,100,1)/(E4211+1)^(1/4))</f>
        <v>263.90496022454943</v>
      </c>
    </row>
    <row r="4212" spans="1:34">
      <c r="A4212">
        <v>3833</v>
      </c>
      <c r="B4212" s="1">
        <v>20719.726500000001</v>
      </c>
      <c r="C4212" s="6">
        <v>6.5230000000000002E-3</v>
      </c>
      <c r="D4212" t="s">
        <v>3</v>
      </c>
      <c r="E4212">
        <v>0</v>
      </c>
      <c r="F4212">
        <v>8.5</v>
      </c>
      <c r="G4212" t="s">
        <v>1</v>
      </c>
      <c r="H4212">
        <v>1</v>
      </c>
      <c r="I4212" t="s">
        <v>0</v>
      </c>
      <c r="J4212">
        <v>1</v>
      </c>
      <c r="K4212">
        <v>7.5</v>
      </c>
      <c r="L4212" t="s">
        <v>1</v>
      </c>
      <c r="M4212">
        <v>1</v>
      </c>
      <c r="N4212" t="s">
        <v>3889</v>
      </c>
      <c r="O4212">
        <v>1</v>
      </c>
      <c r="P4212" t="str">
        <f>D4212&amp;"-"&amp;F4212&amp;"-"&amp;G4212&amp;"-"&amp;E4212&amp;"-"&amp;H4212</f>
        <v>A2Delta-8.5-e-0-1</v>
      </c>
      <c r="Q4212" t="str">
        <f>I4212&amp;"-"&amp;K4212&amp;"-"&amp;L4212&amp;"-"&amp;J4212&amp;"-"&amp;M4212</f>
        <v>X2Pi-7.5-e-1-1</v>
      </c>
      <c r="R4212">
        <f>B4212+S4212</f>
        <v>24200.705961664</v>
      </c>
      <c r="S4212">
        <f>_xlfn.IFNA(VLOOKUP(Q4212,'MARVEL-X'!A$2:I$1400,7,FALSE),VLOOKUP(Q4212,MARVEL!A$2:J$1522,10,FALSE))</f>
        <v>3480.9794616640002</v>
      </c>
      <c r="T4212">
        <f>IF(P4212=P4211,R4212+T4211,R4212)</f>
        <v>96802.824194782996</v>
      </c>
      <c r="U4212">
        <f>IF(P4212=P4211,1+U4211,1)</f>
        <v>4</v>
      </c>
      <c r="V4212" t="str">
        <f t="shared" si="65"/>
        <v/>
      </c>
      <c r="W4212" t="str">
        <f>IF(V4212="","",IF(ABS(V4212-R4212)&gt;W$1,ABS(V4212-R4212),""))</f>
        <v/>
      </c>
      <c r="X4212" t="str">
        <f>Y4212&amp;"-"&amp;Z4212&amp;"-"&amp;AC4212&amp;"-"&amp;AD4212&amp;"-"&amp;AG4212</f>
        <v>8.5-e-A-0-2.5</v>
      </c>
      <c r="Y4212">
        <f>F4212</f>
        <v>8.5</v>
      </c>
      <c r="Z4212" s="2" t="str">
        <f>G4212</f>
        <v>e</v>
      </c>
      <c r="AA4212">
        <f>_xlfn.IFNA(VLOOKUP(X4212,'duo-out'!A$2:Q$5000,5,FALSE),E4212+10*(H4212-1)+1+_xlfn.IFNA(VLOOKUP(D4212,states!A$2:C$10,3,FALSE),1))</f>
        <v>251</v>
      </c>
      <c r="AB4212" t="str">
        <f>IF(V4212="","",V4212)</f>
        <v/>
      </c>
      <c r="AC4212" s="2" t="str">
        <f>_xlfn.IFNA(VLOOKUP(D4212,states!A$2:C$10,2,FALSE),"XX")</f>
        <v>A</v>
      </c>
      <c r="AD4212">
        <f>E4212</f>
        <v>0</v>
      </c>
      <c r="AE4212">
        <f>_xlfn.IFNA(VLOOKUP(D4212,states!A$2:D$10,4,FALSE),0)</f>
        <v>2</v>
      </c>
      <c r="AF4212">
        <v>0.5</v>
      </c>
      <c r="AG4212">
        <f>IF(AE4212=0,AF4212,IF(AE4212=1,IF(F4212=0.5,0.5,IF(H4212=1,0.5,1.5)),IF(F4212=0.5,0.5,IF(H4212=1,2.5,1.5))))</f>
        <v>2.5</v>
      </c>
      <c r="AH4212" s="7">
        <f>IF(AC4212="XX",0,1/C4212^(1/5)*IF(E4212=0,100,1)/(E4212+1)^(1/4))</f>
        <v>273.59649177919573</v>
      </c>
    </row>
    <row r="4213" spans="1:34">
      <c r="A4213">
        <v>3149</v>
      </c>
      <c r="B4213" s="1">
        <v>23422.999400000001</v>
      </c>
      <c r="C4213" s="6">
        <v>5.0000000000000001E-3</v>
      </c>
      <c r="D4213" t="s">
        <v>3</v>
      </c>
      <c r="E4213">
        <v>0</v>
      </c>
      <c r="F4213">
        <v>8.5</v>
      </c>
      <c r="G4213" t="s">
        <v>1</v>
      </c>
      <c r="H4213">
        <v>1</v>
      </c>
      <c r="I4213" t="s">
        <v>0</v>
      </c>
      <c r="J4213">
        <v>0</v>
      </c>
      <c r="K4213">
        <v>7.5</v>
      </c>
      <c r="L4213" t="s">
        <v>1</v>
      </c>
      <c r="M4213">
        <v>1</v>
      </c>
      <c r="N4213" t="s">
        <v>3205</v>
      </c>
      <c r="O4213">
        <v>1</v>
      </c>
      <c r="P4213" t="str">
        <f>D4213&amp;"-"&amp;F4213&amp;"-"&amp;G4213&amp;"-"&amp;E4213&amp;"-"&amp;H4213</f>
        <v>A2Delta-8.5-e-0-1</v>
      </c>
      <c r="Q4213" t="str">
        <f>I4213&amp;"-"&amp;K4213&amp;"-"&amp;L4213&amp;"-"&amp;J4213&amp;"-"&amp;M4213</f>
        <v>X2Pi-7.5-e-0-1</v>
      </c>
      <c r="R4213">
        <f>B4213+S4213</f>
        <v>24200.708355363</v>
      </c>
      <c r="S4213">
        <f>_xlfn.IFNA(VLOOKUP(Q4213,'MARVEL-X'!A$2:I$1400,7,FALSE),VLOOKUP(Q4213,MARVEL!A$2:J$1522,10,FALSE))</f>
        <v>777.70895536299997</v>
      </c>
      <c r="T4213">
        <f>IF(P4213=P4212,R4213+T4212,R4213)</f>
        <v>121003.53255014599</v>
      </c>
      <c r="U4213">
        <f>IF(P4213=P4212,1+U4212,1)</f>
        <v>5</v>
      </c>
      <c r="V4213" t="str">
        <f t="shared" si="65"/>
        <v/>
      </c>
      <c r="W4213" t="str">
        <f>IF(V4213="","",IF(ABS(V4213-R4213)&gt;W$1,ABS(V4213-R4213),""))</f>
        <v/>
      </c>
      <c r="X4213" t="str">
        <f>Y4213&amp;"-"&amp;Z4213&amp;"-"&amp;AC4213&amp;"-"&amp;AD4213&amp;"-"&amp;AG4213</f>
        <v>8.5-e-A-0-2.5</v>
      </c>
      <c r="Y4213">
        <f>F4213</f>
        <v>8.5</v>
      </c>
      <c r="Z4213" s="2" t="str">
        <f>G4213</f>
        <v>e</v>
      </c>
      <c r="AA4213">
        <f>_xlfn.IFNA(VLOOKUP(X4213,'duo-out'!A$2:Q$5000,5,FALSE),E4213+10*(H4213-1)+1+_xlfn.IFNA(VLOOKUP(D4213,states!A$2:C$10,3,FALSE),1))</f>
        <v>251</v>
      </c>
      <c r="AB4213" t="str">
        <f>IF(V4213="","",V4213)</f>
        <v/>
      </c>
      <c r="AC4213" s="2" t="str">
        <f>_xlfn.IFNA(VLOOKUP(D4213,states!A$2:C$10,2,FALSE),"XX")</f>
        <v>A</v>
      </c>
      <c r="AD4213">
        <f>E4213</f>
        <v>0</v>
      </c>
      <c r="AE4213">
        <f>_xlfn.IFNA(VLOOKUP(D4213,states!A$2:D$10,4,FALSE),0)</f>
        <v>2</v>
      </c>
      <c r="AF4213">
        <v>0.5</v>
      </c>
      <c r="AG4213">
        <f>IF(AE4213=0,AF4213,IF(AE4213=1,IF(F4213=0.5,0.5,IF(H4213=1,0.5,1.5)),IF(F4213=0.5,0.5,IF(H4213=1,2.5,1.5))))</f>
        <v>2.5</v>
      </c>
      <c r="AH4213" s="7">
        <f>IF(AC4213="XX",0,1/C4213^(1/5)*IF(E4213=0,100,1)/(E4213+1)^(1/4))</f>
        <v>288.53998118144267</v>
      </c>
    </row>
    <row r="4214" spans="1:34">
      <c r="A4214">
        <v>3243</v>
      </c>
      <c r="B4214" s="1">
        <v>22947.255000000001</v>
      </c>
      <c r="C4214" s="6">
        <v>5.0000000000000001E-3</v>
      </c>
      <c r="D4214" t="s">
        <v>3</v>
      </c>
      <c r="E4214">
        <v>0</v>
      </c>
      <c r="F4214">
        <v>8.5</v>
      </c>
      <c r="G4214" t="s">
        <v>1</v>
      </c>
      <c r="H4214">
        <v>1</v>
      </c>
      <c r="I4214" t="s">
        <v>0</v>
      </c>
      <c r="J4214">
        <v>0</v>
      </c>
      <c r="K4214">
        <v>9.5</v>
      </c>
      <c r="L4214" t="s">
        <v>1</v>
      </c>
      <c r="M4214">
        <v>1</v>
      </c>
      <c r="N4214" t="s">
        <v>3299</v>
      </c>
      <c r="O4214">
        <v>1</v>
      </c>
      <c r="P4214" t="str">
        <f>D4214&amp;"-"&amp;F4214&amp;"-"&amp;G4214&amp;"-"&amp;E4214&amp;"-"&amp;H4214</f>
        <v>A2Delta-8.5-e-0-1</v>
      </c>
      <c r="Q4214" t="str">
        <f>I4214&amp;"-"&amp;K4214&amp;"-"&amp;L4214&amp;"-"&amp;J4214&amp;"-"&amp;M4214</f>
        <v>X2Pi-9.5-e-0-1</v>
      </c>
      <c r="R4214">
        <f>B4214+S4214</f>
        <v>24200.713645027001</v>
      </c>
      <c r="S4214">
        <f>_xlfn.IFNA(VLOOKUP(Q4214,'MARVEL-X'!A$2:I$1400,7,FALSE),VLOOKUP(Q4214,MARVEL!A$2:J$1522,10,FALSE))</f>
        <v>1253.4586450270001</v>
      </c>
      <c r="T4214">
        <f>IF(P4214=P4213,R4214+T4213,R4214)</f>
        <v>145204.24619517298</v>
      </c>
      <c r="U4214">
        <f>IF(P4214=P4213,1+U4213,1)</f>
        <v>6</v>
      </c>
      <c r="V4214" t="str">
        <f t="shared" si="65"/>
        <v/>
      </c>
      <c r="W4214" t="str">
        <f>IF(V4214="","",IF(ABS(V4214-R4214)&gt;W$1,ABS(V4214-R4214),""))</f>
        <v/>
      </c>
      <c r="X4214" t="str">
        <f>Y4214&amp;"-"&amp;Z4214&amp;"-"&amp;AC4214&amp;"-"&amp;AD4214&amp;"-"&amp;AG4214</f>
        <v>8.5-e-A-0-2.5</v>
      </c>
      <c r="Y4214">
        <f>F4214</f>
        <v>8.5</v>
      </c>
      <c r="Z4214" s="2" t="str">
        <f>G4214</f>
        <v>e</v>
      </c>
      <c r="AA4214">
        <f>_xlfn.IFNA(VLOOKUP(X4214,'duo-out'!A$2:Q$5000,5,FALSE),E4214+10*(H4214-1)+1+_xlfn.IFNA(VLOOKUP(D4214,states!A$2:C$10,3,FALSE),1))</f>
        <v>251</v>
      </c>
      <c r="AB4214" t="str">
        <f>IF(V4214="","",V4214)</f>
        <v/>
      </c>
      <c r="AC4214" s="2" t="str">
        <f>_xlfn.IFNA(VLOOKUP(D4214,states!A$2:C$10,2,FALSE),"XX")</f>
        <v>A</v>
      </c>
      <c r="AD4214">
        <f>E4214</f>
        <v>0</v>
      </c>
      <c r="AE4214">
        <f>_xlfn.IFNA(VLOOKUP(D4214,states!A$2:D$10,4,FALSE),0)</f>
        <v>2</v>
      </c>
      <c r="AF4214">
        <v>0.5</v>
      </c>
      <c r="AG4214">
        <f>IF(AE4214=0,AF4214,IF(AE4214=1,IF(F4214=0.5,0.5,IF(H4214=1,0.5,1.5)),IF(F4214=0.5,0.5,IF(H4214=1,2.5,1.5))))</f>
        <v>2.5</v>
      </c>
      <c r="AH4214" s="7">
        <f>IF(AC4214="XX",0,1/C4214^(1/5)*IF(E4214=0,100,1)/(E4214+1)^(1/4))</f>
        <v>288.53998118144267</v>
      </c>
    </row>
    <row r="4215" spans="1:34">
      <c r="A4215">
        <v>2665</v>
      </c>
      <c r="B4215" s="1">
        <v>23423.006600000001</v>
      </c>
      <c r="C4215" s="6">
        <v>5.0000000000000001E-3</v>
      </c>
      <c r="D4215" t="s">
        <v>3</v>
      </c>
      <c r="E4215">
        <v>0</v>
      </c>
      <c r="F4215">
        <v>8.5</v>
      </c>
      <c r="G4215" t="s">
        <v>1</v>
      </c>
      <c r="H4215">
        <v>1</v>
      </c>
      <c r="I4215" t="s">
        <v>0</v>
      </c>
      <c r="J4215">
        <v>0</v>
      </c>
      <c r="K4215">
        <v>7.5</v>
      </c>
      <c r="L4215" t="s">
        <v>1</v>
      </c>
      <c r="M4215">
        <v>1</v>
      </c>
      <c r="N4215" t="s">
        <v>2721</v>
      </c>
      <c r="O4215">
        <v>1</v>
      </c>
      <c r="P4215" t="str">
        <f>D4215&amp;"-"&amp;F4215&amp;"-"&amp;G4215&amp;"-"&amp;E4215&amp;"-"&amp;H4215</f>
        <v>A2Delta-8.5-e-0-1</v>
      </c>
      <c r="Q4215" t="str">
        <f>I4215&amp;"-"&amp;K4215&amp;"-"&amp;L4215&amp;"-"&amp;J4215&amp;"-"&amp;M4215</f>
        <v>X2Pi-7.5-e-0-1</v>
      </c>
      <c r="R4215">
        <f>B4215+S4215</f>
        <v>24200.715555363</v>
      </c>
      <c r="S4215">
        <f>_xlfn.IFNA(VLOOKUP(Q4215,'MARVEL-X'!A$2:I$1400,7,FALSE),VLOOKUP(Q4215,MARVEL!A$2:J$1522,10,FALSE))</f>
        <v>777.70895536299997</v>
      </c>
      <c r="T4215">
        <f>IF(P4215=P4214,R4215+T4214,R4215)</f>
        <v>169404.96175053599</v>
      </c>
      <c r="U4215">
        <f>IF(P4215=P4214,1+U4214,1)</f>
        <v>7</v>
      </c>
      <c r="V4215" t="str">
        <f t="shared" si="65"/>
        <v/>
      </c>
      <c r="W4215" t="str">
        <f>IF(V4215="","",IF(ABS(V4215-R4215)&gt;W$1,ABS(V4215-R4215),""))</f>
        <v/>
      </c>
      <c r="X4215" t="str">
        <f>Y4215&amp;"-"&amp;Z4215&amp;"-"&amp;AC4215&amp;"-"&amp;AD4215&amp;"-"&amp;AG4215</f>
        <v>8.5-e-A-0-2.5</v>
      </c>
      <c r="Y4215">
        <f>F4215</f>
        <v>8.5</v>
      </c>
      <c r="Z4215" s="2" t="str">
        <f>G4215</f>
        <v>e</v>
      </c>
      <c r="AA4215">
        <f>_xlfn.IFNA(VLOOKUP(X4215,'duo-out'!A$2:Q$5000,5,FALSE),E4215+10*(H4215-1)+1+_xlfn.IFNA(VLOOKUP(D4215,states!A$2:C$10,3,FALSE),1))</f>
        <v>251</v>
      </c>
      <c r="AB4215" t="str">
        <f>IF(V4215="","",V4215)</f>
        <v/>
      </c>
      <c r="AC4215" s="2" t="str">
        <f>_xlfn.IFNA(VLOOKUP(D4215,states!A$2:C$10,2,FALSE),"XX")</f>
        <v>A</v>
      </c>
      <c r="AD4215">
        <f>E4215</f>
        <v>0</v>
      </c>
      <c r="AE4215">
        <f>_xlfn.IFNA(VLOOKUP(D4215,states!A$2:D$10,4,FALSE),0)</f>
        <v>2</v>
      </c>
      <c r="AF4215">
        <v>0.5</v>
      </c>
      <c r="AG4215">
        <f>IF(AE4215=0,AF4215,IF(AE4215=1,IF(F4215=0.5,0.5,IF(H4215=1,0.5,1.5)),IF(F4215=0.5,0.5,IF(H4215=1,2.5,1.5))))</f>
        <v>2.5</v>
      </c>
      <c r="AH4215" s="7">
        <f>IF(AC4215="XX",0,1/C4215^(1/5)*IF(E4215=0,100,1)/(E4215+1)^(1/4))</f>
        <v>288.53998118144267</v>
      </c>
    </row>
    <row r="4216" spans="1:34">
      <c r="A4216">
        <v>2644</v>
      </c>
      <c r="B4216" s="1">
        <v>23201.262500000001</v>
      </c>
      <c r="C4216" s="6">
        <v>5.0000000000000001E-3</v>
      </c>
      <c r="D4216" t="s">
        <v>3</v>
      </c>
      <c r="E4216">
        <v>0</v>
      </c>
      <c r="F4216">
        <v>8.5</v>
      </c>
      <c r="G4216" t="s">
        <v>1</v>
      </c>
      <c r="H4216">
        <v>1</v>
      </c>
      <c r="I4216" t="s">
        <v>0</v>
      </c>
      <c r="J4216">
        <v>0</v>
      </c>
      <c r="K4216">
        <v>8.5</v>
      </c>
      <c r="L4216" t="s">
        <v>2</v>
      </c>
      <c r="M4216">
        <v>1</v>
      </c>
      <c r="N4216" t="s">
        <v>2700</v>
      </c>
      <c r="O4216">
        <v>1</v>
      </c>
      <c r="P4216" t="str">
        <f>D4216&amp;"-"&amp;F4216&amp;"-"&amp;G4216&amp;"-"&amp;E4216&amp;"-"&amp;H4216</f>
        <v>A2Delta-8.5-e-0-1</v>
      </c>
      <c r="Q4216" t="str">
        <f>I4216&amp;"-"&amp;K4216&amp;"-"&amp;L4216&amp;"-"&amp;J4216&amp;"-"&amp;M4216</f>
        <v>X2Pi-8.5-f-0-1</v>
      </c>
      <c r="R4216">
        <f>B4216+S4216</f>
        <v>24200.712196426</v>
      </c>
      <c r="S4216">
        <f>_xlfn.IFNA(VLOOKUP(Q4216,'MARVEL-X'!A$2:I$1400,7,FALSE),VLOOKUP(Q4216,MARVEL!A$2:J$1522,10,FALSE))</f>
        <v>999.44969642599995</v>
      </c>
      <c r="T4216">
        <f>IF(P4216=P4215,R4216+T4215,R4216)</f>
        <v>193605.67394696199</v>
      </c>
      <c r="U4216">
        <f>IF(P4216=P4215,1+U4215,1)</f>
        <v>8</v>
      </c>
      <c r="V4216" t="str">
        <f t="shared" si="65"/>
        <v/>
      </c>
      <c r="W4216" t="str">
        <f>IF(V4216="","",IF(ABS(V4216-R4216)&gt;W$1,ABS(V4216-R4216),""))</f>
        <v/>
      </c>
      <c r="X4216" t="str">
        <f>Y4216&amp;"-"&amp;Z4216&amp;"-"&amp;AC4216&amp;"-"&amp;AD4216&amp;"-"&amp;AG4216</f>
        <v>8.5-e-A-0-2.5</v>
      </c>
      <c r="Y4216">
        <f>F4216</f>
        <v>8.5</v>
      </c>
      <c r="Z4216" s="2" t="str">
        <f>G4216</f>
        <v>e</v>
      </c>
      <c r="AA4216">
        <f>_xlfn.IFNA(VLOOKUP(X4216,'duo-out'!A$2:Q$5000,5,FALSE),E4216+10*(H4216-1)+1+_xlfn.IFNA(VLOOKUP(D4216,states!A$2:C$10,3,FALSE),1))</f>
        <v>251</v>
      </c>
      <c r="AB4216" t="str">
        <f>IF(V4216="","",V4216)</f>
        <v/>
      </c>
      <c r="AC4216" s="2" t="str">
        <f>_xlfn.IFNA(VLOOKUP(D4216,states!A$2:C$10,2,FALSE),"XX")</f>
        <v>A</v>
      </c>
      <c r="AD4216">
        <f>E4216</f>
        <v>0</v>
      </c>
      <c r="AE4216">
        <f>_xlfn.IFNA(VLOOKUP(D4216,states!A$2:D$10,4,FALSE),0)</f>
        <v>2</v>
      </c>
      <c r="AF4216">
        <v>0.5</v>
      </c>
      <c r="AG4216">
        <f>IF(AE4216=0,AF4216,IF(AE4216=1,IF(F4216=0.5,0.5,IF(H4216=1,0.5,1.5)),IF(F4216=0.5,0.5,IF(H4216=1,2.5,1.5))))</f>
        <v>2.5</v>
      </c>
      <c r="AH4216" s="7">
        <f>IF(AC4216="XX",0,1/C4216^(1/5)*IF(E4216=0,100,1)/(E4216+1)^(1/4))</f>
        <v>288.53998118144267</v>
      </c>
    </row>
    <row r="4217" spans="1:34">
      <c r="A4217">
        <v>2704</v>
      </c>
      <c r="B4217" s="1">
        <v>22947.260999999999</v>
      </c>
      <c r="C4217" s="6">
        <v>8.7259999999999994E-3</v>
      </c>
      <c r="D4217" t="s">
        <v>3</v>
      </c>
      <c r="E4217">
        <v>0</v>
      </c>
      <c r="F4217">
        <v>8.5</v>
      </c>
      <c r="G4217" t="s">
        <v>1</v>
      </c>
      <c r="H4217">
        <v>1</v>
      </c>
      <c r="I4217" t="s">
        <v>0</v>
      </c>
      <c r="J4217">
        <v>0</v>
      </c>
      <c r="K4217">
        <v>9.5</v>
      </c>
      <c r="L4217" t="s">
        <v>1</v>
      </c>
      <c r="M4217">
        <v>1</v>
      </c>
      <c r="N4217" t="s">
        <v>2760</v>
      </c>
      <c r="O4217">
        <v>1</v>
      </c>
      <c r="P4217" t="str">
        <f>D4217&amp;"-"&amp;F4217&amp;"-"&amp;G4217&amp;"-"&amp;E4217&amp;"-"&amp;H4217</f>
        <v>A2Delta-8.5-e-0-1</v>
      </c>
      <c r="Q4217" t="str">
        <f>I4217&amp;"-"&amp;K4217&amp;"-"&amp;L4217&amp;"-"&amp;J4217&amp;"-"&amp;M4217</f>
        <v>X2Pi-9.5-e-0-1</v>
      </c>
      <c r="R4217">
        <f>B4217+S4217</f>
        <v>24200.719645026998</v>
      </c>
      <c r="S4217">
        <f>_xlfn.IFNA(VLOOKUP(Q4217,'MARVEL-X'!A$2:I$1400,7,FALSE),VLOOKUP(Q4217,MARVEL!A$2:J$1522,10,FALSE))</f>
        <v>1253.4586450270001</v>
      </c>
      <c r="T4217">
        <f>IF(P4217=P4216,R4217+T4216,R4217)</f>
        <v>217806.39359198901</v>
      </c>
      <c r="U4217">
        <f>IF(P4217=P4216,1+U4216,1)</f>
        <v>9</v>
      </c>
      <c r="V4217" t="str">
        <f t="shared" si="65"/>
        <v/>
      </c>
      <c r="W4217" t="str">
        <f>IF(V4217="","",IF(ABS(V4217-R4217)&gt;W$1,ABS(V4217-R4217),""))</f>
        <v/>
      </c>
      <c r="X4217" t="str">
        <f>Y4217&amp;"-"&amp;Z4217&amp;"-"&amp;AC4217&amp;"-"&amp;AD4217&amp;"-"&amp;AG4217</f>
        <v>8.5-e-A-0-2.5</v>
      </c>
      <c r="Y4217">
        <f>F4217</f>
        <v>8.5</v>
      </c>
      <c r="Z4217" s="2" t="str">
        <f>G4217</f>
        <v>e</v>
      </c>
      <c r="AA4217">
        <f>_xlfn.IFNA(VLOOKUP(X4217,'duo-out'!A$2:Q$5000,5,FALSE),E4217+10*(H4217-1)+1+_xlfn.IFNA(VLOOKUP(D4217,states!A$2:C$10,3,FALSE),1))</f>
        <v>251</v>
      </c>
      <c r="AB4217" t="str">
        <f>IF(V4217="","",V4217)</f>
        <v/>
      </c>
      <c r="AC4217" s="2" t="str">
        <f>_xlfn.IFNA(VLOOKUP(D4217,states!A$2:C$10,2,FALSE),"XX")</f>
        <v>A</v>
      </c>
      <c r="AD4217">
        <f>E4217</f>
        <v>0</v>
      </c>
      <c r="AE4217">
        <f>_xlfn.IFNA(VLOOKUP(D4217,states!A$2:D$10,4,FALSE),0)</f>
        <v>2</v>
      </c>
      <c r="AF4217">
        <v>0.5</v>
      </c>
      <c r="AG4217">
        <f>IF(AE4217=0,AF4217,IF(AE4217=1,IF(F4217=0.5,0.5,IF(H4217=1,0.5,1.5)),IF(F4217=0.5,0.5,IF(H4217=1,2.5,1.5))))</f>
        <v>2.5</v>
      </c>
      <c r="AH4217" s="7">
        <f>IF(AC4217="XX",0,1/C4217^(1/5)*IF(E4217=0,100,1)/(E4217+1)^(1/4))</f>
        <v>258.12909470263446</v>
      </c>
    </row>
    <row r="4218" spans="1:34">
      <c r="A4218">
        <v>5330</v>
      </c>
      <c r="B4218" s="1">
        <v>23201.260999999999</v>
      </c>
      <c r="C4218" s="6">
        <v>0.05</v>
      </c>
      <c r="D4218" t="s">
        <v>3</v>
      </c>
      <c r="E4218">
        <v>0</v>
      </c>
      <c r="F4218">
        <v>8.5</v>
      </c>
      <c r="G4218" t="s">
        <v>1</v>
      </c>
      <c r="H4218">
        <v>1</v>
      </c>
      <c r="I4218" t="s">
        <v>0</v>
      </c>
      <c r="J4218">
        <v>0</v>
      </c>
      <c r="K4218">
        <v>8.5</v>
      </c>
      <c r="L4218" t="s">
        <v>2</v>
      </c>
      <c r="M4218">
        <v>1</v>
      </c>
      <c r="N4218" t="s">
        <v>5386</v>
      </c>
      <c r="O4218">
        <v>1</v>
      </c>
      <c r="P4218" t="str">
        <f>D4218&amp;"-"&amp;F4218&amp;"-"&amp;G4218&amp;"-"&amp;E4218&amp;"-"&amp;H4218</f>
        <v>A2Delta-8.5-e-0-1</v>
      </c>
      <c r="Q4218" t="str">
        <f>I4218&amp;"-"&amp;K4218&amp;"-"&amp;L4218&amp;"-"&amp;J4218&amp;"-"&amp;M4218</f>
        <v>X2Pi-8.5-f-0-1</v>
      </c>
      <c r="R4218">
        <f>B4218+S4218</f>
        <v>24200.710696425998</v>
      </c>
      <c r="S4218">
        <f>_xlfn.IFNA(VLOOKUP(Q4218,'MARVEL-X'!A$2:I$1400,7,FALSE),VLOOKUP(Q4218,MARVEL!A$2:J$1522,10,FALSE))</f>
        <v>999.44969642599995</v>
      </c>
      <c r="T4218">
        <f>IF(P4218=P4217,R4218+T4217,R4218)</f>
        <v>242007.10428841499</v>
      </c>
      <c r="U4218">
        <f>IF(P4218=P4217,1+U4217,1)</f>
        <v>10</v>
      </c>
      <c r="V4218" t="str">
        <f t="shared" si="65"/>
        <v/>
      </c>
      <c r="W4218" t="str">
        <f>IF(V4218="","",IF(ABS(V4218-R4218)&gt;W$1,ABS(V4218-R4218),""))</f>
        <v/>
      </c>
      <c r="X4218" t="str">
        <f>Y4218&amp;"-"&amp;Z4218&amp;"-"&amp;AC4218&amp;"-"&amp;AD4218&amp;"-"&amp;AG4218</f>
        <v>8.5-e-A-0-2.5</v>
      </c>
      <c r="Y4218">
        <f>F4218</f>
        <v>8.5</v>
      </c>
      <c r="Z4218" s="2" t="str">
        <f>G4218</f>
        <v>e</v>
      </c>
      <c r="AA4218">
        <f>_xlfn.IFNA(VLOOKUP(X4218,'duo-out'!A$2:Q$5000,5,FALSE),E4218+10*(H4218-1)+1+_xlfn.IFNA(VLOOKUP(D4218,states!A$2:C$10,3,FALSE),1))</f>
        <v>251</v>
      </c>
      <c r="AB4218" t="str">
        <f>IF(V4218="","",V4218)</f>
        <v/>
      </c>
      <c r="AC4218" s="2" t="str">
        <f>_xlfn.IFNA(VLOOKUP(D4218,states!A$2:C$10,2,FALSE),"XX")</f>
        <v>A</v>
      </c>
      <c r="AD4218">
        <f>E4218</f>
        <v>0</v>
      </c>
      <c r="AE4218">
        <f>_xlfn.IFNA(VLOOKUP(D4218,states!A$2:D$10,4,FALSE),0)</f>
        <v>2</v>
      </c>
      <c r="AF4218">
        <v>0.5</v>
      </c>
      <c r="AG4218">
        <f>IF(AE4218=0,AF4218,IF(AE4218=1,IF(F4218=0.5,0.5,IF(H4218=1,0.5,1.5)),IF(F4218=0.5,0.5,IF(H4218=1,2.5,1.5))))</f>
        <v>2.5</v>
      </c>
      <c r="AH4218" s="7">
        <f>IF(AC4218="XX",0,1/C4218^(1/5)*IF(E4218=0,100,1)/(E4218+1)^(1/4))</f>
        <v>182.05642030260799</v>
      </c>
    </row>
    <row r="4219" spans="1:34">
      <c r="A4219">
        <v>5267</v>
      </c>
      <c r="B4219" s="1">
        <v>23422.995999999999</v>
      </c>
      <c r="C4219" s="6">
        <v>0.05</v>
      </c>
      <c r="D4219" t="s">
        <v>3</v>
      </c>
      <c r="E4219">
        <v>0</v>
      </c>
      <c r="F4219">
        <v>8.5</v>
      </c>
      <c r="G4219" t="s">
        <v>1</v>
      </c>
      <c r="H4219">
        <v>1</v>
      </c>
      <c r="I4219" t="s">
        <v>0</v>
      </c>
      <c r="J4219">
        <v>0</v>
      </c>
      <c r="K4219">
        <v>7.5</v>
      </c>
      <c r="L4219" t="s">
        <v>1</v>
      </c>
      <c r="M4219">
        <v>1</v>
      </c>
      <c r="N4219" t="s">
        <v>5323</v>
      </c>
      <c r="O4219">
        <v>1</v>
      </c>
      <c r="P4219" t="str">
        <f>D4219&amp;"-"&amp;F4219&amp;"-"&amp;G4219&amp;"-"&amp;E4219&amp;"-"&amp;H4219</f>
        <v>A2Delta-8.5-e-0-1</v>
      </c>
      <c r="Q4219" t="str">
        <f>I4219&amp;"-"&amp;K4219&amp;"-"&amp;L4219&amp;"-"&amp;J4219&amp;"-"&amp;M4219</f>
        <v>X2Pi-7.5-e-0-1</v>
      </c>
      <c r="R4219">
        <f>B4219+S4219</f>
        <v>24200.704955362999</v>
      </c>
      <c r="S4219">
        <f>_xlfn.IFNA(VLOOKUP(Q4219,'MARVEL-X'!A$2:I$1400,7,FALSE),VLOOKUP(Q4219,MARVEL!A$2:J$1522,10,FALSE))</f>
        <v>777.70895536299997</v>
      </c>
      <c r="T4219">
        <f>IF(P4219=P4218,R4219+T4218,R4219)</f>
        <v>266207.809243778</v>
      </c>
      <c r="U4219">
        <f>IF(P4219=P4218,1+U4218,1)</f>
        <v>11</v>
      </c>
      <c r="V4219" t="str">
        <f t="shared" si="65"/>
        <v/>
      </c>
      <c r="W4219" t="str">
        <f>IF(V4219="","",IF(ABS(V4219-R4219)&gt;W$1,ABS(V4219-R4219),""))</f>
        <v/>
      </c>
      <c r="X4219" t="str">
        <f>Y4219&amp;"-"&amp;Z4219&amp;"-"&amp;AC4219&amp;"-"&amp;AD4219&amp;"-"&amp;AG4219</f>
        <v>8.5-e-A-0-2.5</v>
      </c>
      <c r="Y4219">
        <f>F4219</f>
        <v>8.5</v>
      </c>
      <c r="Z4219" s="2" t="str">
        <f>G4219</f>
        <v>e</v>
      </c>
      <c r="AA4219">
        <f>_xlfn.IFNA(VLOOKUP(X4219,'duo-out'!A$2:Q$5000,5,FALSE),E4219+10*(H4219-1)+1+_xlfn.IFNA(VLOOKUP(D4219,states!A$2:C$10,3,FALSE),1))</f>
        <v>251</v>
      </c>
      <c r="AB4219" t="str">
        <f>IF(V4219="","",V4219)</f>
        <v/>
      </c>
      <c r="AC4219" s="2" t="str">
        <f>_xlfn.IFNA(VLOOKUP(D4219,states!A$2:C$10,2,FALSE),"XX")</f>
        <v>A</v>
      </c>
      <c r="AD4219">
        <f>E4219</f>
        <v>0</v>
      </c>
      <c r="AE4219">
        <f>_xlfn.IFNA(VLOOKUP(D4219,states!A$2:D$10,4,FALSE),0)</f>
        <v>2</v>
      </c>
      <c r="AF4219">
        <v>0.5</v>
      </c>
      <c r="AG4219">
        <f>IF(AE4219=0,AF4219,IF(AE4219=1,IF(F4219=0.5,0.5,IF(H4219=1,0.5,1.5)),IF(F4219=0.5,0.5,IF(H4219=1,2.5,1.5))))</f>
        <v>2.5</v>
      </c>
      <c r="AH4219" s="7">
        <f>IF(AC4219="XX",0,1/C4219^(1/5)*IF(E4219=0,100,1)/(E4219+1)^(1/4))</f>
        <v>182.05642030260799</v>
      </c>
    </row>
    <row r="4220" spans="1:34">
      <c r="A4220">
        <v>4171</v>
      </c>
      <c r="B4220" s="1">
        <v>23201.261200000001</v>
      </c>
      <c r="C4220" s="6">
        <v>1E-3</v>
      </c>
      <c r="D4220" t="s">
        <v>3</v>
      </c>
      <c r="E4220">
        <v>0</v>
      </c>
      <c r="F4220">
        <v>8.5</v>
      </c>
      <c r="G4220" t="s">
        <v>1</v>
      </c>
      <c r="H4220">
        <v>1</v>
      </c>
      <c r="I4220" t="s">
        <v>0</v>
      </c>
      <c r="J4220">
        <v>0</v>
      </c>
      <c r="K4220">
        <v>8.5</v>
      </c>
      <c r="L4220" t="s">
        <v>2</v>
      </c>
      <c r="M4220">
        <v>1</v>
      </c>
      <c r="N4220" t="s">
        <v>4227</v>
      </c>
      <c r="O4220">
        <v>1</v>
      </c>
      <c r="P4220" t="str">
        <f>D4220&amp;"-"&amp;F4220&amp;"-"&amp;G4220&amp;"-"&amp;E4220&amp;"-"&amp;H4220</f>
        <v>A2Delta-8.5-e-0-1</v>
      </c>
      <c r="Q4220" t="str">
        <f>I4220&amp;"-"&amp;K4220&amp;"-"&amp;L4220&amp;"-"&amp;J4220&amp;"-"&amp;M4220</f>
        <v>X2Pi-8.5-f-0-1</v>
      </c>
      <c r="R4220">
        <f>B4220+S4220</f>
        <v>24200.710896426001</v>
      </c>
      <c r="S4220">
        <f>_xlfn.IFNA(VLOOKUP(Q4220,'MARVEL-X'!A$2:I$1400,7,FALSE),VLOOKUP(Q4220,MARVEL!A$2:J$1522,10,FALSE))</f>
        <v>999.44969642599995</v>
      </c>
      <c r="T4220">
        <f>IF(P4220=P4219,R4220+T4219,R4220)</f>
        <v>290408.520140204</v>
      </c>
      <c r="U4220">
        <f>IF(P4220=P4219,1+U4219,1)</f>
        <v>12</v>
      </c>
      <c r="V4220" t="str">
        <f t="shared" si="65"/>
        <v/>
      </c>
      <c r="W4220" t="str">
        <f>IF(V4220="","",IF(ABS(V4220-R4220)&gt;W$1,ABS(V4220-R4220),""))</f>
        <v/>
      </c>
      <c r="X4220" t="str">
        <f>Y4220&amp;"-"&amp;Z4220&amp;"-"&amp;AC4220&amp;"-"&amp;AD4220&amp;"-"&amp;AG4220</f>
        <v>8.5-e-A-0-2.5</v>
      </c>
      <c r="Y4220">
        <f>F4220</f>
        <v>8.5</v>
      </c>
      <c r="Z4220" s="2" t="str">
        <f>G4220</f>
        <v>e</v>
      </c>
      <c r="AA4220">
        <f>_xlfn.IFNA(VLOOKUP(X4220,'duo-out'!A$2:Q$5000,5,FALSE),E4220+10*(H4220-1)+1+_xlfn.IFNA(VLOOKUP(D4220,states!A$2:C$10,3,FALSE),1))</f>
        <v>251</v>
      </c>
      <c r="AB4220" t="str">
        <f>IF(V4220="","",V4220)</f>
        <v/>
      </c>
      <c r="AC4220" s="2" t="str">
        <f>_xlfn.IFNA(VLOOKUP(D4220,states!A$2:C$10,2,FALSE),"XX")</f>
        <v>A</v>
      </c>
      <c r="AD4220">
        <f>E4220</f>
        <v>0</v>
      </c>
      <c r="AE4220">
        <f>_xlfn.IFNA(VLOOKUP(D4220,states!A$2:D$10,4,FALSE),0)</f>
        <v>2</v>
      </c>
      <c r="AF4220">
        <v>0.5</v>
      </c>
      <c r="AG4220">
        <f>IF(AE4220=0,AF4220,IF(AE4220=1,IF(F4220=0.5,0.5,IF(H4220=1,0.5,1.5)),IF(F4220=0.5,0.5,IF(H4220=1,2.5,1.5))))</f>
        <v>2.5</v>
      </c>
      <c r="AH4220" s="7">
        <f>IF(AC4220="XX",0,1/C4220^(1/5)*IF(E4220=0,100,1)/(E4220+1)^(1/4))</f>
        <v>398.10717055349727</v>
      </c>
    </row>
    <row r="4221" spans="1:34">
      <c r="A4221">
        <v>4120</v>
      </c>
      <c r="B4221" s="1">
        <v>23423.003700000001</v>
      </c>
      <c r="C4221" s="6">
        <v>1.9350000000000001E-3</v>
      </c>
      <c r="D4221" t="s">
        <v>3</v>
      </c>
      <c r="E4221">
        <v>0</v>
      </c>
      <c r="F4221">
        <v>8.5</v>
      </c>
      <c r="G4221" t="s">
        <v>1</v>
      </c>
      <c r="H4221">
        <v>1</v>
      </c>
      <c r="I4221" t="s">
        <v>0</v>
      </c>
      <c r="J4221">
        <v>0</v>
      </c>
      <c r="K4221">
        <v>7.5</v>
      </c>
      <c r="L4221" t="s">
        <v>1</v>
      </c>
      <c r="M4221">
        <v>1</v>
      </c>
      <c r="N4221" t="s">
        <v>4176</v>
      </c>
      <c r="O4221">
        <v>1</v>
      </c>
      <c r="P4221" t="str">
        <f>D4221&amp;"-"&amp;F4221&amp;"-"&amp;G4221&amp;"-"&amp;E4221&amp;"-"&amp;H4221</f>
        <v>A2Delta-8.5-e-0-1</v>
      </c>
      <c r="Q4221" t="str">
        <f>I4221&amp;"-"&amp;K4221&amp;"-"&amp;L4221&amp;"-"&amp;J4221&amp;"-"&amp;M4221</f>
        <v>X2Pi-7.5-e-0-1</v>
      </c>
      <c r="R4221">
        <f>B4221+S4221</f>
        <v>24200.712655363001</v>
      </c>
      <c r="S4221">
        <f>_xlfn.IFNA(VLOOKUP(Q4221,'MARVEL-X'!A$2:I$1400,7,FALSE),VLOOKUP(Q4221,MARVEL!A$2:J$1522,10,FALSE))</f>
        <v>777.70895536299997</v>
      </c>
      <c r="T4221">
        <f>IF(P4221=P4220,R4221+T4220,R4221)</f>
        <v>314609.23279556702</v>
      </c>
      <c r="U4221">
        <f>IF(P4221=P4220,1+U4220,1)</f>
        <v>13</v>
      </c>
      <c r="V4221" t="str">
        <f t="shared" si="65"/>
        <v/>
      </c>
      <c r="W4221" t="str">
        <f>IF(V4221="","",IF(ABS(V4221-R4221)&gt;W$1,ABS(V4221-R4221),""))</f>
        <v/>
      </c>
      <c r="X4221" t="str">
        <f>Y4221&amp;"-"&amp;Z4221&amp;"-"&amp;AC4221&amp;"-"&amp;AD4221&amp;"-"&amp;AG4221</f>
        <v>8.5-e-A-0-2.5</v>
      </c>
      <c r="Y4221">
        <f>F4221</f>
        <v>8.5</v>
      </c>
      <c r="Z4221" s="2" t="str">
        <f>G4221</f>
        <v>e</v>
      </c>
      <c r="AA4221">
        <f>_xlfn.IFNA(VLOOKUP(X4221,'duo-out'!A$2:Q$5000,5,FALSE),E4221+10*(H4221-1)+1+_xlfn.IFNA(VLOOKUP(D4221,states!A$2:C$10,3,FALSE),1))</f>
        <v>251</v>
      </c>
      <c r="AB4221" t="str">
        <f>IF(V4221="","",V4221)</f>
        <v/>
      </c>
      <c r="AC4221" s="2" t="str">
        <f>_xlfn.IFNA(VLOOKUP(D4221,states!A$2:C$10,2,FALSE),"XX")</f>
        <v>A</v>
      </c>
      <c r="AD4221">
        <f>E4221</f>
        <v>0</v>
      </c>
      <c r="AE4221">
        <f>_xlfn.IFNA(VLOOKUP(D4221,states!A$2:D$10,4,FALSE),0)</f>
        <v>2</v>
      </c>
      <c r="AF4221">
        <v>0.5</v>
      </c>
      <c r="AG4221">
        <f>IF(AE4221=0,AF4221,IF(AE4221=1,IF(F4221=0.5,0.5,IF(H4221=1,0.5,1.5)),IF(F4221=0.5,0.5,IF(H4221=1,2.5,1.5))))</f>
        <v>2.5</v>
      </c>
      <c r="AH4221" s="7">
        <f>IF(AC4221="XX",0,1/C4221^(1/5)*IF(E4221=0,100,1)/(E4221+1)^(1/4))</f>
        <v>348.87014530965615</v>
      </c>
    </row>
    <row r="4222" spans="1:34">
      <c r="A4222">
        <v>4137</v>
      </c>
      <c r="B4222" s="1">
        <v>22947.2634</v>
      </c>
      <c r="C4222" s="6">
        <v>1.163E-2</v>
      </c>
      <c r="D4222" t="s">
        <v>3</v>
      </c>
      <c r="E4222">
        <v>0</v>
      </c>
      <c r="F4222">
        <v>8.5</v>
      </c>
      <c r="G4222" t="s">
        <v>1</v>
      </c>
      <c r="H4222">
        <v>1</v>
      </c>
      <c r="I4222" t="s">
        <v>0</v>
      </c>
      <c r="J4222">
        <v>0</v>
      </c>
      <c r="K4222">
        <v>9.5</v>
      </c>
      <c r="L4222" t="s">
        <v>1</v>
      </c>
      <c r="M4222">
        <v>1</v>
      </c>
      <c r="N4222" t="s">
        <v>4193</v>
      </c>
      <c r="O4222">
        <v>1</v>
      </c>
      <c r="P4222" t="str">
        <f>D4222&amp;"-"&amp;F4222&amp;"-"&amp;G4222&amp;"-"&amp;E4222&amp;"-"&amp;H4222</f>
        <v>A2Delta-8.5-e-0-1</v>
      </c>
      <c r="Q4222" t="str">
        <f>I4222&amp;"-"&amp;K4222&amp;"-"&amp;L4222&amp;"-"&amp;J4222&amp;"-"&amp;M4222</f>
        <v>X2Pi-9.5-e-0-1</v>
      </c>
      <c r="R4222">
        <f>B4222+S4222</f>
        <v>24200.722045027</v>
      </c>
      <c r="S4222">
        <f>_xlfn.IFNA(VLOOKUP(Q4222,'MARVEL-X'!A$2:I$1400,7,FALSE),VLOOKUP(Q4222,MARVEL!A$2:J$1522,10,FALSE))</f>
        <v>1253.4586450270001</v>
      </c>
      <c r="T4222">
        <f>IF(P4222=P4221,R4222+T4221,R4222)</f>
        <v>338809.95484059403</v>
      </c>
      <c r="U4222">
        <f>IF(P4222=P4221,1+U4221,1)</f>
        <v>14</v>
      </c>
      <c r="V4222" t="str">
        <f t="shared" si="65"/>
        <v/>
      </c>
      <c r="W4222" t="str">
        <f>IF(V4222="","",IF(ABS(V4222-R4222)&gt;W$1,ABS(V4222-R4222),""))</f>
        <v/>
      </c>
      <c r="X4222" t="str">
        <f>Y4222&amp;"-"&amp;Z4222&amp;"-"&amp;AC4222&amp;"-"&amp;AD4222&amp;"-"&amp;AG4222</f>
        <v>8.5-e-A-0-2.5</v>
      </c>
      <c r="Y4222">
        <f>F4222</f>
        <v>8.5</v>
      </c>
      <c r="Z4222" s="2" t="str">
        <f>G4222</f>
        <v>e</v>
      </c>
      <c r="AA4222">
        <f>_xlfn.IFNA(VLOOKUP(X4222,'duo-out'!A$2:Q$5000,5,FALSE),E4222+10*(H4222-1)+1+_xlfn.IFNA(VLOOKUP(D4222,states!A$2:C$10,3,FALSE),1))</f>
        <v>251</v>
      </c>
      <c r="AB4222" t="str">
        <f>IF(V4222="","",V4222)</f>
        <v/>
      </c>
      <c r="AC4222" s="2" t="str">
        <f>_xlfn.IFNA(VLOOKUP(D4222,states!A$2:C$10,2,FALSE),"XX")</f>
        <v>A</v>
      </c>
      <c r="AD4222">
        <f>E4222</f>
        <v>0</v>
      </c>
      <c r="AE4222">
        <f>_xlfn.IFNA(VLOOKUP(D4222,states!A$2:D$10,4,FALSE),0)</f>
        <v>2</v>
      </c>
      <c r="AF4222">
        <v>0.5</v>
      </c>
      <c r="AG4222">
        <f>IF(AE4222=0,AF4222,IF(AE4222=1,IF(F4222=0.5,0.5,IF(H4222=1,0.5,1.5)),IF(F4222=0.5,0.5,IF(H4222=1,2.5,1.5))))</f>
        <v>2.5</v>
      </c>
      <c r="AH4222" s="7">
        <f>IF(AC4222="XX",0,1/C4222^(1/5)*IF(E4222=0,100,1)/(E4222+1)^(1/4))</f>
        <v>243.71600865415454</v>
      </c>
    </row>
    <row r="4223" spans="1:34">
      <c r="A4223">
        <v>696</v>
      </c>
      <c r="B4223" s="1">
        <v>22947.14</v>
      </c>
      <c r="C4223" s="6">
        <v>0.1236</v>
      </c>
      <c r="D4223" t="s">
        <v>3</v>
      </c>
      <c r="E4223">
        <v>0</v>
      </c>
      <c r="F4223">
        <v>8.5</v>
      </c>
      <c r="G4223" t="s">
        <v>1</v>
      </c>
      <c r="H4223">
        <v>1</v>
      </c>
      <c r="I4223" t="s">
        <v>0</v>
      </c>
      <c r="J4223">
        <v>0</v>
      </c>
      <c r="K4223">
        <v>9.5</v>
      </c>
      <c r="L4223" t="s">
        <v>1</v>
      </c>
      <c r="M4223">
        <v>1</v>
      </c>
      <c r="N4223" t="s">
        <v>752</v>
      </c>
      <c r="O4223">
        <v>1</v>
      </c>
      <c r="P4223" t="str">
        <f>D4223&amp;"-"&amp;F4223&amp;"-"&amp;G4223&amp;"-"&amp;E4223&amp;"-"&amp;H4223</f>
        <v>A2Delta-8.5-e-0-1</v>
      </c>
      <c r="Q4223" t="str">
        <f>I4223&amp;"-"&amp;K4223&amp;"-"&amp;L4223&amp;"-"&amp;J4223&amp;"-"&amp;M4223</f>
        <v>X2Pi-9.5-e-0-1</v>
      </c>
      <c r="R4223">
        <f>B4223+S4223</f>
        <v>24200.598645026999</v>
      </c>
      <c r="S4223">
        <f>_xlfn.IFNA(VLOOKUP(Q4223,'MARVEL-X'!A$2:I$1400,7,FALSE),VLOOKUP(Q4223,MARVEL!A$2:J$1522,10,FALSE))</f>
        <v>1253.4586450270001</v>
      </c>
      <c r="T4223">
        <f>IF(P4223=P4222,R4223+T4222,R4223)</f>
        <v>363010.553485621</v>
      </c>
      <c r="U4223">
        <f>IF(P4223=P4222,1+U4222,1)</f>
        <v>15</v>
      </c>
      <c r="V4223" t="str">
        <f t="shared" si="65"/>
        <v/>
      </c>
      <c r="W4223" t="str">
        <f>IF(V4223="","",IF(ABS(V4223-R4223)&gt;W$1,ABS(V4223-R4223),""))</f>
        <v/>
      </c>
      <c r="X4223" t="str">
        <f>Y4223&amp;"-"&amp;Z4223&amp;"-"&amp;AC4223&amp;"-"&amp;AD4223&amp;"-"&amp;AG4223</f>
        <v>8.5-e-A-0-2.5</v>
      </c>
      <c r="Y4223">
        <f>F4223</f>
        <v>8.5</v>
      </c>
      <c r="Z4223" s="2" t="str">
        <f>G4223</f>
        <v>e</v>
      </c>
      <c r="AA4223">
        <f>_xlfn.IFNA(VLOOKUP(X4223,'duo-out'!A$2:Q$5000,5,FALSE),E4223+10*(H4223-1)+1+_xlfn.IFNA(VLOOKUP(D4223,states!A$2:C$10,3,FALSE),1))</f>
        <v>251</v>
      </c>
      <c r="AB4223" t="str">
        <f>IF(V4223="","",V4223)</f>
        <v/>
      </c>
      <c r="AC4223" s="2" t="str">
        <f>_xlfn.IFNA(VLOOKUP(D4223,states!A$2:C$10,2,FALSE),"XX")</f>
        <v>A</v>
      </c>
      <c r="AD4223">
        <f>E4223</f>
        <v>0</v>
      </c>
      <c r="AE4223">
        <f>_xlfn.IFNA(VLOOKUP(D4223,states!A$2:D$10,4,FALSE),0)</f>
        <v>2</v>
      </c>
      <c r="AF4223">
        <v>0.5</v>
      </c>
      <c r="AG4223">
        <f>IF(AE4223=0,AF4223,IF(AE4223=1,IF(F4223=0.5,0.5,IF(H4223=1,0.5,1.5)),IF(F4223=0.5,0.5,IF(H4223=1,2.5,1.5))))</f>
        <v>2.5</v>
      </c>
      <c r="AH4223" s="7">
        <f>IF(AC4223="XX",0,1/C4223^(1/5)*IF(E4223=0,100,1)/(E4223+1)^(1/4))</f>
        <v>151.91347764863045</v>
      </c>
    </row>
    <row r="4224" spans="1:34">
      <c r="A4224">
        <v>667</v>
      </c>
      <c r="B4224" s="1">
        <v>23201.25</v>
      </c>
      <c r="C4224" s="6">
        <v>0.05</v>
      </c>
      <c r="D4224" t="s">
        <v>3</v>
      </c>
      <c r="E4224">
        <v>0</v>
      </c>
      <c r="F4224">
        <v>8.5</v>
      </c>
      <c r="G4224" t="s">
        <v>1</v>
      </c>
      <c r="H4224">
        <v>1</v>
      </c>
      <c r="I4224" t="s">
        <v>0</v>
      </c>
      <c r="J4224">
        <v>0</v>
      </c>
      <c r="K4224">
        <v>8.5</v>
      </c>
      <c r="L4224" t="s">
        <v>2</v>
      </c>
      <c r="M4224">
        <v>1</v>
      </c>
      <c r="N4224" t="s">
        <v>723</v>
      </c>
      <c r="O4224">
        <v>1</v>
      </c>
      <c r="P4224" t="str">
        <f>D4224&amp;"-"&amp;F4224&amp;"-"&amp;G4224&amp;"-"&amp;E4224&amp;"-"&amp;H4224</f>
        <v>A2Delta-8.5-e-0-1</v>
      </c>
      <c r="Q4224" t="str">
        <f>I4224&amp;"-"&amp;K4224&amp;"-"&amp;L4224&amp;"-"&amp;J4224&amp;"-"&amp;M4224</f>
        <v>X2Pi-8.5-f-0-1</v>
      </c>
      <c r="R4224">
        <f>B4224+S4224</f>
        <v>24200.699696426</v>
      </c>
      <c r="S4224">
        <f>_xlfn.IFNA(VLOOKUP(Q4224,'MARVEL-X'!A$2:I$1400,7,FALSE),VLOOKUP(Q4224,MARVEL!A$2:J$1522,10,FALSE))</f>
        <v>999.44969642599995</v>
      </c>
      <c r="T4224">
        <f>IF(P4224=P4223,R4224+T4223,R4224)</f>
        <v>387211.25318204699</v>
      </c>
      <c r="U4224">
        <f>IF(P4224=P4223,1+U4223,1)</f>
        <v>16</v>
      </c>
      <c r="V4224" t="str">
        <f t="shared" si="65"/>
        <v/>
      </c>
      <c r="W4224" t="str">
        <f>IF(V4224="","",IF(ABS(V4224-R4224)&gt;W$1,ABS(V4224-R4224),""))</f>
        <v/>
      </c>
      <c r="X4224" t="str">
        <f>Y4224&amp;"-"&amp;Z4224&amp;"-"&amp;AC4224&amp;"-"&amp;AD4224&amp;"-"&amp;AG4224</f>
        <v>8.5-e-A-0-2.5</v>
      </c>
      <c r="Y4224">
        <f>F4224</f>
        <v>8.5</v>
      </c>
      <c r="Z4224" s="2" t="str">
        <f>G4224</f>
        <v>e</v>
      </c>
      <c r="AA4224">
        <f>_xlfn.IFNA(VLOOKUP(X4224,'duo-out'!A$2:Q$5000,5,FALSE),E4224+10*(H4224-1)+1+_xlfn.IFNA(VLOOKUP(D4224,states!A$2:C$10,3,FALSE),1))</f>
        <v>251</v>
      </c>
      <c r="AB4224" t="str">
        <f>IF(V4224="","",V4224)</f>
        <v/>
      </c>
      <c r="AC4224" s="2" t="str">
        <f>_xlfn.IFNA(VLOOKUP(D4224,states!A$2:C$10,2,FALSE),"XX")</f>
        <v>A</v>
      </c>
      <c r="AD4224">
        <f>E4224</f>
        <v>0</v>
      </c>
      <c r="AE4224">
        <f>_xlfn.IFNA(VLOOKUP(D4224,states!A$2:D$10,4,FALSE),0)</f>
        <v>2</v>
      </c>
      <c r="AF4224">
        <v>0.5</v>
      </c>
      <c r="AG4224">
        <f>IF(AE4224=0,AF4224,IF(AE4224=1,IF(F4224=0.5,0.5,IF(H4224=1,0.5,1.5)),IF(F4224=0.5,0.5,IF(H4224=1,2.5,1.5))))</f>
        <v>2.5</v>
      </c>
      <c r="AH4224" s="7">
        <f>IF(AC4224="XX",0,1/C4224^(1/5)*IF(E4224=0,100,1)/(E4224+1)^(1/4))</f>
        <v>182.05642030260799</v>
      </c>
    </row>
    <row r="4225" spans="1:34">
      <c r="A4225">
        <v>581</v>
      </c>
      <c r="B4225" s="1">
        <v>23422.97</v>
      </c>
      <c r="C4225" s="6">
        <v>0.05</v>
      </c>
      <c r="D4225" t="s">
        <v>3</v>
      </c>
      <c r="E4225">
        <v>0</v>
      </c>
      <c r="F4225">
        <v>8.5</v>
      </c>
      <c r="G4225" t="s">
        <v>1</v>
      </c>
      <c r="H4225">
        <v>1</v>
      </c>
      <c r="I4225" t="s">
        <v>0</v>
      </c>
      <c r="J4225">
        <v>0</v>
      </c>
      <c r="K4225">
        <v>7.5</v>
      </c>
      <c r="L4225" t="s">
        <v>1</v>
      </c>
      <c r="M4225">
        <v>1</v>
      </c>
      <c r="N4225" t="s">
        <v>637</v>
      </c>
      <c r="O4225">
        <v>1</v>
      </c>
      <c r="P4225" t="str">
        <f>D4225&amp;"-"&amp;F4225&amp;"-"&amp;G4225&amp;"-"&amp;E4225&amp;"-"&amp;H4225</f>
        <v>A2Delta-8.5-e-0-1</v>
      </c>
      <c r="Q4225" t="str">
        <f>I4225&amp;"-"&amp;K4225&amp;"-"&amp;L4225&amp;"-"&amp;J4225&amp;"-"&amp;M4225</f>
        <v>X2Pi-7.5-e-0-1</v>
      </c>
      <c r="R4225">
        <f>B4225+S4225</f>
        <v>24200.678955363001</v>
      </c>
      <c r="S4225">
        <f>_xlfn.IFNA(VLOOKUP(Q4225,'MARVEL-X'!A$2:I$1400,7,FALSE),VLOOKUP(Q4225,MARVEL!A$2:J$1522,10,FALSE))</f>
        <v>777.70895536299997</v>
      </c>
      <c r="T4225">
        <f>IF(P4225=P4224,R4225+T4224,R4225)</f>
        <v>411411.93213740998</v>
      </c>
      <c r="U4225">
        <f>IF(P4225=P4224,1+U4224,1)</f>
        <v>17</v>
      </c>
      <c r="V4225">
        <f t="shared" si="65"/>
        <v>24200.701890435881</v>
      </c>
      <c r="W4225" t="str">
        <f>IF(V4225="","",IF(ABS(V4225-R4225)&gt;W$1,ABS(V4225-R4225),""))</f>
        <v/>
      </c>
      <c r="X4225" t="str">
        <f>Y4225&amp;"-"&amp;Z4225&amp;"-"&amp;AC4225&amp;"-"&amp;AD4225&amp;"-"&amp;AG4225</f>
        <v>8.5-e-A-0-2.5</v>
      </c>
      <c r="Y4225">
        <f>F4225</f>
        <v>8.5</v>
      </c>
      <c r="Z4225" s="2" t="str">
        <f>G4225</f>
        <v>e</v>
      </c>
      <c r="AA4225">
        <f>_xlfn.IFNA(VLOOKUP(X4225,'duo-out'!A$2:Q$5000,5,FALSE),E4225+10*(H4225-1)+1+_xlfn.IFNA(VLOOKUP(D4225,states!A$2:C$10,3,FALSE),1))</f>
        <v>251</v>
      </c>
      <c r="AB4225">
        <f>IF(V4225="","",V4225)</f>
        <v>24200.701890435881</v>
      </c>
      <c r="AC4225" s="2" t="str">
        <f>_xlfn.IFNA(VLOOKUP(D4225,states!A$2:C$10,2,FALSE),"XX")</f>
        <v>A</v>
      </c>
      <c r="AD4225">
        <f>E4225</f>
        <v>0</v>
      </c>
      <c r="AE4225">
        <f>_xlfn.IFNA(VLOOKUP(D4225,states!A$2:D$10,4,FALSE),0)</f>
        <v>2</v>
      </c>
      <c r="AF4225">
        <v>0.5</v>
      </c>
      <c r="AG4225">
        <f>IF(AE4225=0,AF4225,IF(AE4225=1,IF(F4225=0.5,0.5,IF(H4225=1,0.5,1.5)),IF(F4225=0.5,0.5,IF(H4225=1,2.5,1.5))))</f>
        <v>2.5</v>
      </c>
      <c r="AH4225" s="7">
        <f>IF(AC4225="XX",0,1/C4225^(1/5)*IF(E4225=0,100,1)/(E4225+1)^(1/4))</f>
        <v>182.05642030260799</v>
      </c>
    </row>
    <row r="4226" spans="1:34">
      <c r="A4226">
        <v>3943</v>
      </c>
      <c r="B4226" s="1">
        <v>20520.985100000002</v>
      </c>
      <c r="C4226" s="6">
        <v>5.0000000000000001E-3</v>
      </c>
      <c r="D4226" t="s">
        <v>3</v>
      </c>
      <c r="E4226">
        <v>0</v>
      </c>
      <c r="F4226">
        <v>8.5</v>
      </c>
      <c r="G4226" t="s">
        <v>1</v>
      </c>
      <c r="H4226">
        <v>2</v>
      </c>
      <c r="I4226" t="s">
        <v>0</v>
      </c>
      <c r="J4226">
        <v>1</v>
      </c>
      <c r="K4226">
        <v>8.5</v>
      </c>
      <c r="L4226" t="s">
        <v>2</v>
      </c>
      <c r="M4226">
        <v>2</v>
      </c>
      <c r="N4226" t="s">
        <v>3999</v>
      </c>
      <c r="O4226">
        <v>1</v>
      </c>
      <c r="P4226" t="str">
        <f>D4226&amp;"-"&amp;F4226&amp;"-"&amp;G4226&amp;"-"&amp;E4226&amp;"-"&amp;H4226</f>
        <v>A2Delta-8.5-e-0-2</v>
      </c>
      <c r="Q4226" t="str">
        <f>I4226&amp;"-"&amp;K4226&amp;"-"&amp;L4226&amp;"-"&amp;J4226&amp;"-"&amp;M4226</f>
        <v>X2Pi-8.5-f-1-2</v>
      </c>
      <c r="R4226">
        <f>B4226+S4226</f>
        <v>24458.731351954</v>
      </c>
      <c r="S4226">
        <f>_xlfn.IFNA(VLOOKUP(Q4226,'MARVEL-X'!A$2:I$1400,7,FALSE),VLOOKUP(Q4226,MARVEL!A$2:J$1522,10,FALSE))</f>
        <v>3937.7462519539999</v>
      </c>
      <c r="T4226">
        <f>IF(P4226=P4225,R4226+T4225,R4226)</f>
        <v>24458.731351954</v>
      </c>
      <c r="U4226">
        <f>IF(P4226=P4225,1+U4225,1)</f>
        <v>1</v>
      </c>
      <c r="V4226" t="str">
        <f t="shared" si="65"/>
        <v/>
      </c>
      <c r="W4226" t="str">
        <f>IF(V4226="","",IF(ABS(V4226-R4226)&gt;W$1,ABS(V4226-R4226),""))</f>
        <v/>
      </c>
      <c r="X4226" t="str">
        <f>Y4226&amp;"-"&amp;Z4226&amp;"-"&amp;AC4226&amp;"-"&amp;AD4226&amp;"-"&amp;AG4226</f>
        <v>8.5-e-A-0-1.5</v>
      </c>
      <c r="Y4226">
        <f>F4226</f>
        <v>8.5</v>
      </c>
      <c r="Z4226" s="2" t="str">
        <f>G4226</f>
        <v>e</v>
      </c>
      <c r="AA4226">
        <f>_xlfn.IFNA(VLOOKUP(X4226,'duo-out'!A$2:Q$5000,5,FALSE),E4226+10*(H4226-1)+1+_xlfn.IFNA(VLOOKUP(D4226,states!A$2:C$10,3,FALSE),1))</f>
        <v>261</v>
      </c>
      <c r="AB4226" t="str">
        <f>IF(V4226="","",V4226)</f>
        <v/>
      </c>
      <c r="AC4226" s="2" t="str">
        <f>_xlfn.IFNA(VLOOKUP(D4226,states!A$2:C$10,2,FALSE),"XX")</f>
        <v>A</v>
      </c>
      <c r="AD4226">
        <f>E4226</f>
        <v>0</v>
      </c>
      <c r="AE4226">
        <f>_xlfn.IFNA(VLOOKUP(D4226,states!A$2:D$10,4,FALSE),0)</f>
        <v>2</v>
      </c>
      <c r="AF4226">
        <v>0.5</v>
      </c>
      <c r="AG4226">
        <f>IF(AE4226=0,AF4226,IF(AE4226=1,IF(F4226=0.5,0.5,IF(H4226=1,0.5,1.5)),IF(F4226=0.5,0.5,IF(H4226=1,2.5,1.5))))</f>
        <v>1.5</v>
      </c>
      <c r="AH4226" s="7">
        <f>IF(AC4226="XX",0,1/C4226^(1/5)*IF(E4226=0,100,1)/(E4226+1)^(1/4))</f>
        <v>288.53998118144267</v>
      </c>
    </row>
    <row r="4227" spans="1:34">
      <c r="A4227">
        <v>3932</v>
      </c>
      <c r="B4227" s="1">
        <v>20765.8835</v>
      </c>
      <c r="C4227" s="6">
        <v>5.0000000000000001E-3</v>
      </c>
      <c r="D4227" t="s">
        <v>3</v>
      </c>
      <c r="E4227">
        <v>0</v>
      </c>
      <c r="F4227">
        <v>8.5</v>
      </c>
      <c r="G4227" t="s">
        <v>1</v>
      </c>
      <c r="H4227">
        <v>2</v>
      </c>
      <c r="I4227" t="s">
        <v>0</v>
      </c>
      <c r="J4227">
        <v>1</v>
      </c>
      <c r="K4227">
        <v>7.5</v>
      </c>
      <c r="L4227" t="s">
        <v>1</v>
      </c>
      <c r="M4227">
        <v>2</v>
      </c>
      <c r="N4227" t="s">
        <v>3988</v>
      </c>
      <c r="O4227">
        <v>1</v>
      </c>
      <c r="P4227" t="str">
        <f>D4227&amp;"-"&amp;F4227&amp;"-"&amp;G4227&amp;"-"&amp;E4227&amp;"-"&amp;H4227</f>
        <v>A2Delta-8.5-e-0-2</v>
      </c>
      <c r="Q4227" t="str">
        <f>I4227&amp;"-"&amp;K4227&amp;"-"&amp;L4227&amp;"-"&amp;J4227&amp;"-"&amp;M4227</f>
        <v>X2Pi-7.5-e-1-2</v>
      </c>
      <c r="R4227">
        <f>B4227+S4227</f>
        <v>24458.728306117999</v>
      </c>
      <c r="S4227">
        <f>_xlfn.IFNA(VLOOKUP(Q4227,'MARVEL-X'!A$2:I$1400,7,FALSE),VLOOKUP(Q4227,MARVEL!A$2:J$1522,10,FALSE))</f>
        <v>3692.8448061180002</v>
      </c>
      <c r="T4227">
        <f>IF(P4227=P4226,R4227+T4226,R4227)</f>
        <v>48917.459658071995</v>
      </c>
      <c r="U4227">
        <f>IF(P4227=P4226,1+U4226,1)</f>
        <v>2</v>
      </c>
      <c r="V4227" t="str">
        <f t="shared" ref="V4227:V4290" si="66">IF(P4227=P4228,"",T4227/U4227)</f>
        <v/>
      </c>
      <c r="W4227" t="str">
        <f>IF(V4227="","",IF(ABS(V4227-R4227)&gt;W$1,ABS(V4227-R4227),""))</f>
        <v/>
      </c>
      <c r="X4227" t="str">
        <f>Y4227&amp;"-"&amp;Z4227&amp;"-"&amp;AC4227&amp;"-"&amp;AD4227&amp;"-"&amp;AG4227</f>
        <v>8.5-e-A-0-1.5</v>
      </c>
      <c r="Y4227">
        <f>F4227</f>
        <v>8.5</v>
      </c>
      <c r="Z4227" s="2" t="str">
        <f>G4227</f>
        <v>e</v>
      </c>
      <c r="AA4227">
        <f>_xlfn.IFNA(VLOOKUP(X4227,'duo-out'!A$2:Q$5000,5,FALSE),E4227+10*(H4227-1)+1+_xlfn.IFNA(VLOOKUP(D4227,states!A$2:C$10,3,FALSE),1))</f>
        <v>261</v>
      </c>
      <c r="AB4227" t="str">
        <f>IF(V4227="","",V4227)</f>
        <v/>
      </c>
      <c r="AC4227" s="2" t="str">
        <f>_xlfn.IFNA(VLOOKUP(D4227,states!A$2:C$10,2,FALSE),"XX")</f>
        <v>A</v>
      </c>
      <c r="AD4227">
        <f>E4227</f>
        <v>0</v>
      </c>
      <c r="AE4227">
        <f>_xlfn.IFNA(VLOOKUP(D4227,states!A$2:D$10,4,FALSE),0)</f>
        <v>2</v>
      </c>
      <c r="AF4227">
        <v>0.5</v>
      </c>
      <c r="AG4227">
        <f>IF(AE4227=0,AF4227,IF(AE4227=1,IF(F4227=0.5,0.5,IF(H4227=1,0.5,1.5)),IF(F4227=0.5,0.5,IF(H4227=1,2.5,1.5))))</f>
        <v>1.5</v>
      </c>
      <c r="AH4227" s="7">
        <f>IF(AC4227="XX",0,1/C4227^(1/5)*IF(E4227=0,100,1)/(E4227+1)^(1/4))</f>
        <v>288.53998118144267</v>
      </c>
    </row>
    <row r="4228" spans="1:34">
      <c r="A4228">
        <v>3442</v>
      </c>
      <c r="B4228" s="1">
        <v>22932.044600000001</v>
      </c>
      <c r="C4228" s="6">
        <v>5.0000000000000001E-3</v>
      </c>
      <c r="D4228" t="s">
        <v>3</v>
      </c>
      <c r="E4228">
        <v>0</v>
      </c>
      <c r="F4228">
        <v>8.5</v>
      </c>
      <c r="G4228" t="s">
        <v>1</v>
      </c>
      <c r="H4228">
        <v>2</v>
      </c>
      <c r="I4228" t="s">
        <v>0</v>
      </c>
      <c r="J4228">
        <v>0</v>
      </c>
      <c r="K4228">
        <v>9.5</v>
      </c>
      <c r="L4228" t="s">
        <v>1</v>
      </c>
      <c r="M4228">
        <v>2</v>
      </c>
      <c r="N4228" t="s">
        <v>3498</v>
      </c>
      <c r="O4228">
        <v>1</v>
      </c>
      <c r="P4228" t="str">
        <f>D4228&amp;"-"&amp;F4228&amp;"-"&amp;G4228&amp;"-"&amp;E4228&amp;"-"&amp;H4228</f>
        <v>A2Delta-8.5-e-0-2</v>
      </c>
      <c r="Q4228" t="str">
        <f>I4228&amp;"-"&amp;K4228&amp;"-"&amp;L4228&amp;"-"&amp;J4228&amp;"-"&amp;M4228</f>
        <v>X2Pi-9.5-e-0-2</v>
      </c>
      <c r="R4228">
        <f>B4228+S4228</f>
        <v>24458.720382867999</v>
      </c>
      <c r="S4228">
        <f>_xlfn.IFNA(VLOOKUP(Q4228,'MARVEL-X'!A$2:I$1400,7,FALSE),VLOOKUP(Q4228,MARVEL!A$2:J$1522,10,FALSE))</f>
        <v>1526.6757828679999</v>
      </c>
      <c r="T4228">
        <f>IF(P4228=P4227,R4228+T4227,R4228)</f>
        <v>73376.180040940002</v>
      </c>
      <c r="U4228">
        <f>IF(P4228=P4227,1+U4227,1)</f>
        <v>3</v>
      </c>
      <c r="V4228" t="str">
        <f t="shared" si="66"/>
        <v/>
      </c>
      <c r="W4228" t="str">
        <f>IF(V4228="","",IF(ABS(V4228-R4228)&gt;W$1,ABS(V4228-R4228),""))</f>
        <v/>
      </c>
      <c r="X4228" t="str">
        <f>Y4228&amp;"-"&amp;Z4228&amp;"-"&amp;AC4228&amp;"-"&amp;AD4228&amp;"-"&amp;AG4228</f>
        <v>8.5-e-A-0-1.5</v>
      </c>
      <c r="Y4228">
        <f>F4228</f>
        <v>8.5</v>
      </c>
      <c r="Z4228" s="2" t="str">
        <f>G4228</f>
        <v>e</v>
      </c>
      <c r="AA4228">
        <f>_xlfn.IFNA(VLOOKUP(X4228,'duo-out'!A$2:Q$5000,5,FALSE),E4228+10*(H4228-1)+1+_xlfn.IFNA(VLOOKUP(D4228,states!A$2:C$10,3,FALSE),1))</f>
        <v>261</v>
      </c>
      <c r="AB4228" t="str">
        <f>IF(V4228="","",V4228)</f>
        <v/>
      </c>
      <c r="AC4228" s="2" t="str">
        <f>_xlfn.IFNA(VLOOKUP(D4228,states!A$2:C$10,2,FALSE),"XX")</f>
        <v>A</v>
      </c>
      <c r="AD4228">
        <f>E4228</f>
        <v>0</v>
      </c>
      <c r="AE4228">
        <f>_xlfn.IFNA(VLOOKUP(D4228,states!A$2:D$10,4,FALSE),0)</f>
        <v>2</v>
      </c>
      <c r="AF4228">
        <v>0.5</v>
      </c>
      <c r="AG4228">
        <f>IF(AE4228=0,AF4228,IF(AE4228=1,IF(F4228=0.5,0.5,IF(H4228=1,0.5,1.5)),IF(F4228=0.5,0.5,IF(H4228=1,2.5,1.5))))</f>
        <v>1.5</v>
      </c>
      <c r="AH4228" s="7">
        <f>IF(AC4228="XX",0,1/C4228^(1/5)*IF(E4228=0,100,1)/(E4228+1)^(1/4))</f>
        <v>288.53998118144267</v>
      </c>
    </row>
    <row r="4229" spans="1:34">
      <c r="A4229">
        <v>3373</v>
      </c>
      <c r="B4229" s="1">
        <v>23206.350999999999</v>
      </c>
      <c r="C4229" s="6">
        <v>5.0000000000000001E-3</v>
      </c>
      <c r="D4229" t="s">
        <v>3</v>
      </c>
      <c r="E4229">
        <v>0</v>
      </c>
      <c r="F4229">
        <v>8.5</v>
      </c>
      <c r="G4229" t="s">
        <v>1</v>
      </c>
      <c r="H4229">
        <v>2</v>
      </c>
      <c r="I4229" t="s">
        <v>0</v>
      </c>
      <c r="J4229">
        <v>0</v>
      </c>
      <c r="K4229">
        <v>8.5</v>
      </c>
      <c r="L4229" t="s">
        <v>2</v>
      </c>
      <c r="M4229">
        <v>2</v>
      </c>
      <c r="N4229" t="s">
        <v>3429</v>
      </c>
      <c r="O4229">
        <v>1</v>
      </c>
      <c r="P4229" t="str">
        <f>D4229&amp;"-"&amp;F4229&amp;"-"&amp;G4229&amp;"-"&amp;E4229&amp;"-"&amp;H4229</f>
        <v>A2Delta-8.5-e-0-2</v>
      </c>
      <c r="Q4229" t="str">
        <f>I4229&amp;"-"&amp;K4229&amp;"-"&amp;L4229&amp;"-"&amp;J4229&amp;"-"&amp;M4229</f>
        <v>X2Pi-8.5-f-0-2</v>
      </c>
      <c r="R4229">
        <f>B4229+S4229</f>
        <v>24458.725317142998</v>
      </c>
      <c r="S4229">
        <f>_xlfn.IFNA(VLOOKUP(Q4229,'MARVEL-X'!A$2:I$1400,7,FALSE),VLOOKUP(Q4229,MARVEL!A$2:J$1522,10,FALSE))</f>
        <v>1252.3743171430001</v>
      </c>
      <c r="T4229">
        <f>IF(P4229=P4228,R4229+T4228,R4229)</f>
        <v>97834.905358082993</v>
      </c>
      <c r="U4229">
        <f>IF(P4229=P4228,1+U4228,1)</f>
        <v>4</v>
      </c>
      <c r="V4229" t="str">
        <f t="shared" si="66"/>
        <v/>
      </c>
      <c r="W4229" t="str">
        <f>IF(V4229="","",IF(ABS(V4229-R4229)&gt;W$1,ABS(V4229-R4229),""))</f>
        <v/>
      </c>
      <c r="X4229" t="str">
        <f>Y4229&amp;"-"&amp;Z4229&amp;"-"&amp;AC4229&amp;"-"&amp;AD4229&amp;"-"&amp;AG4229</f>
        <v>8.5-e-A-0-1.5</v>
      </c>
      <c r="Y4229">
        <f>F4229</f>
        <v>8.5</v>
      </c>
      <c r="Z4229" s="2" t="str">
        <f>G4229</f>
        <v>e</v>
      </c>
      <c r="AA4229">
        <f>_xlfn.IFNA(VLOOKUP(X4229,'duo-out'!A$2:Q$5000,5,FALSE),E4229+10*(H4229-1)+1+_xlfn.IFNA(VLOOKUP(D4229,states!A$2:C$10,3,FALSE),1))</f>
        <v>261</v>
      </c>
      <c r="AB4229" t="str">
        <f>IF(V4229="","",V4229)</f>
        <v/>
      </c>
      <c r="AC4229" s="2" t="str">
        <f>_xlfn.IFNA(VLOOKUP(D4229,states!A$2:C$10,2,FALSE),"XX")</f>
        <v>A</v>
      </c>
      <c r="AD4229">
        <f>E4229</f>
        <v>0</v>
      </c>
      <c r="AE4229">
        <f>_xlfn.IFNA(VLOOKUP(D4229,states!A$2:D$10,4,FALSE),0)</f>
        <v>2</v>
      </c>
      <c r="AF4229">
        <v>0.5</v>
      </c>
      <c r="AG4229">
        <f>IF(AE4229=0,AF4229,IF(AE4229=1,IF(F4229=0.5,0.5,IF(H4229=1,0.5,1.5)),IF(F4229=0.5,0.5,IF(H4229=1,2.5,1.5))))</f>
        <v>1.5</v>
      </c>
      <c r="AH4229" s="7">
        <f>IF(AC4229="XX",0,1/C4229^(1/5)*IF(E4229=0,100,1)/(E4229+1)^(1/4))</f>
        <v>288.53998118144267</v>
      </c>
    </row>
    <row r="4230" spans="1:34">
      <c r="A4230">
        <v>3350</v>
      </c>
      <c r="B4230" s="1">
        <v>23460.861499999999</v>
      </c>
      <c r="C4230" s="6">
        <v>5.0000000000000001E-3</v>
      </c>
      <c r="D4230" t="s">
        <v>3</v>
      </c>
      <c r="E4230">
        <v>0</v>
      </c>
      <c r="F4230">
        <v>8.5</v>
      </c>
      <c r="G4230" t="s">
        <v>1</v>
      </c>
      <c r="H4230">
        <v>2</v>
      </c>
      <c r="I4230" t="s">
        <v>0</v>
      </c>
      <c r="J4230">
        <v>0</v>
      </c>
      <c r="K4230">
        <v>7.5</v>
      </c>
      <c r="L4230" t="s">
        <v>1</v>
      </c>
      <c r="M4230">
        <v>2</v>
      </c>
      <c r="N4230" t="s">
        <v>3406</v>
      </c>
      <c r="O4230">
        <v>1</v>
      </c>
      <c r="P4230" t="str">
        <f>D4230&amp;"-"&amp;F4230&amp;"-"&amp;G4230&amp;"-"&amp;E4230&amp;"-"&amp;H4230</f>
        <v>A2Delta-8.5-e-0-2</v>
      </c>
      <c r="Q4230" t="str">
        <f>I4230&amp;"-"&amp;K4230&amp;"-"&amp;L4230&amp;"-"&amp;J4230&amp;"-"&amp;M4230</f>
        <v>X2Pi-7.5-e-0-2</v>
      </c>
      <c r="R4230">
        <f>B4230+S4230</f>
        <v>24458.725883962001</v>
      </c>
      <c r="S4230">
        <f>_xlfn.IFNA(VLOOKUP(Q4230,'MARVEL-X'!A$2:I$1400,7,FALSE),VLOOKUP(Q4230,MARVEL!A$2:J$1522,10,FALSE))</f>
        <v>997.86438396200003</v>
      </c>
      <c r="T4230">
        <f>IF(P4230=P4229,R4230+T4229,R4230)</f>
        <v>122293.631242045</v>
      </c>
      <c r="U4230">
        <f>IF(P4230=P4229,1+U4229,1)</f>
        <v>5</v>
      </c>
      <c r="V4230" t="str">
        <f t="shared" si="66"/>
        <v/>
      </c>
      <c r="W4230" t="str">
        <f>IF(V4230="","",IF(ABS(V4230-R4230)&gt;W$1,ABS(V4230-R4230),""))</f>
        <v/>
      </c>
      <c r="X4230" t="str">
        <f>Y4230&amp;"-"&amp;Z4230&amp;"-"&amp;AC4230&amp;"-"&amp;AD4230&amp;"-"&amp;AG4230</f>
        <v>8.5-e-A-0-1.5</v>
      </c>
      <c r="Y4230">
        <f>F4230</f>
        <v>8.5</v>
      </c>
      <c r="Z4230" s="2" t="str">
        <f>G4230</f>
        <v>e</v>
      </c>
      <c r="AA4230">
        <f>_xlfn.IFNA(VLOOKUP(X4230,'duo-out'!A$2:Q$5000,5,FALSE),E4230+10*(H4230-1)+1+_xlfn.IFNA(VLOOKUP(D4230,states!A$2:C$10,3,FALSE),1))</f>
        <v>261</v>
      </c>
      <c r="AB4230" t="str">
        <f>IF(V4230="","",V4230)</f>
        <v/>
      </c>
      <c r="AC4230" s="2" t="str">
        <f>_xlfn.IFNA(VLOOKUP(D4230,states!A$2:C$10,2,FALSE),"XX")</f>
        <v>A</v>
      </c>
      <c r="AD4230">
        <f>E4230</f>
        <v>0</v>
      </c>
      <c r="AE4230">
        <f>_xlfn.IFNA(VLOOKUP(D4230,states!A$2:D$10,4,FALSE),0)</f>
        <v>2</v>
      </c>
      <c r="AF4230">
        <v>0.5</v>
      </c>
      <c r="AG4230">
        <f>IF(AE4230=0,AF4230,IF(AE4230=1,IF(F4230=0.5,0.5,IF(H4230=1,0.5,1.5)),IF(F4230=0.5,0.5,IF(H4230=1,2.5,1.5))))</f>
        <v>1.5</v>
      </c>
      <c r="AH4230" s="7">
        <f>IF(AC4230="XX",0,1/C4230^(1/5)*IF(E4230=0,100,1)/(E4230+1)^(1/4))</f>
        <v>288.53998118144267</v>
      </c>
    </row>
    <row r="4231" spans="1:34">
      <c r="A4231">
        <v>2841</v>
      </c>
      <c r="B4231" s="1">
        <v>22932.054899999999</v>
      </c>
      <c r="C4231" s="6">
        <v>1.1820000000000001E-2</v>
      </c>
      <c r="D4231" t="s">
        <v>3</v>
      </c>
      <c r="E4231">
        <v>0</v>
      </c>
      <c r="F4231">
        <v>8.5</v>
      </c>
      <c r="G4231" t="s">
        <v>1</v>
      </c>
      <c r="H4231">
        <v>2</v>
      </c>
      <c r="I4231" t="s">
        <v>0</v>
      </c>
      <c r="J4231">
        <v>0</v>
      </c>
      <c r="K4231">
        <v>9.5</v>
      </c>
      <c r="L4231" t="s">
        <v>1</v>
      </c>
      <c r="M4231">
        <v>2</v>
      </c>
      <c r="N4231" t="s">
        <v>2897</v>
      </c>
      <c r="O4231">
        <v>1</v>
      </c>
      <c r="P4231" t="str">
        <f>D4231&amp;"-"&amp;F4231&amp;"-"&amp;G4231&amp;"-"&amp;E4231&amp;"-"&amp;H4231</f>
        <v>A2Delta-8.5-e-0-2</v>
      </c>
      <c r="Q4231" t="str">
        <f>I4231&amp;"-"&amp;K4231&amp;"-"&amp;L4231&amp;"-"&amp;J4231&amp;"-"&amp;M4231</f>
        <v>X2Pi-9.5-e-0-2</v>
      </c>
      <c r="R4231">
        <f>B4231+S4231</f>
        <v>24458.730682867998</v>
      </c>
      <c r="S4231">
        <f>_xlfn.IFNA(VLOOKUP(Q4231,'MARVEL-X'!A$2:I$1400,7,FALSE),VLOOKUP(Q4231,MARVEL!A$2:J$1522,10,FALSE))</f>
        <v>1526.6757828679999</v>
      </c>
      <c r="T4231">
        <f>IF(P4231=P4230,R4231+T4230,R4231)</f>
        <v>146752.36192491298</v>
      </c>
      <c r="U4231">
        <f>IF(P4231=P4230,1+U4230,1)</f>
        <v>6</v>
      </c>
      <c r="V4231" t="str">
        <f t="shared" si="66"/>
        <v/>
      </c>
      <c r="W4231" t="str">
        <f>IF(V4231="","",IF(ABS(V4231-R4231)&gt;W$1,ABS(V4231-R4231),""))</f>
        <v/>
      </c>
      <c r="X4231" t="str">
        <f>Y4231&amp;"-"&amp;Z4231&amp;"-"&amp;AC4231&amp;"-"&amp;AD4231&amp;"-"&amp;AG4231</f>
        <v>8.5-e-A-0-1.5</v>
      </c>
      <c r="Y4231">
        <f>F4231</f>
        <v>8.5</v>
      </c>
      <c r="Z4231" s="2" t="str">
        <f>G4231</f>
        <v>e</v>
      </c>
      <c r="AA4231">
        <f>_xlfn.IFNA(VLOOKUP(X4231,'duo-out'!A$2:Q$5000,5,FALSE),E4231+10*(H4231-1)+1+_xlfn.IFNA(VLOOKUP(D4231,states!A$2:C$10,3,FALSE),1))</f>
        <v>261</v>
      </c>
      <c r="AB4231" t="str">
        <f>IF(V4231="","",V4231)</f>
        <v/>
      </c>
      <c r="AC4231" s="2" t="str">
        <f>_xlfn.IFNA(VLOOKUP(D4231,states!A$2:C$10,2,FALSE),"XX")</f>
        <v>A</v>
      </c>
      <c r="AD4231">
        <f>E4231</f>
        <v>0</v>
      </c>
      <c r="AE4231">
        <f>_xlfn.IFNA(VLOOKUP(D4231,states!A$2:D$10,4,FALSE),0)</f>
        <v>2</v>
      </c>
      <c r="AF4231">
        <v>0.5</v>
      </c>
      <c r="AG4231">
        <f>IF(AE4231=0,AF4231,IF(AE4231=1,IF(F4231=0.5,0.5,IF(H4231=1,0.5,1.5)),IF(F4231=0.5,0.5,IF(H4231=1,2.5,1.5))))</f>
        <v>1.5</v>
      </c>
      <c r="AH4231" s="7">
        <f>IF(AC4231="XX",0,1/C4231^(1/5)*IF(E4231=0,100,1)/(E4231+1)^(1/4))</f>
        <v>242.9274014866578</v>
      </c>
    </row>
    <row r="4232" spans="1:34">
      <c r="A4232">
        <v>2785</v>
      </c>
      <c r="B4232" s="1">
        <v>23206.353599999999</v>
      </c>
      <c r="C4232" s="6">
        <v>5.0000000000000001E-3</v>
      </c>
      <c r="D4232" t="s">
        <v>3</v>
      </c>
      <c r="E4232">
        <v>0</v>
      </c>
      <c r="F4232">
        <v>8.5</v>
      </c>
      <c r="G4232" t="s">
        <v>1</v>
      </c>
      <c r="H4232">
        <v>2</v>
      </c>
      <c r="I4232" t="s">
        <v>0</v>
      </c>
      <c r="J4232">
        <v>0</v>
      </c>
      <c r="K4232">
        <v>8.5</v>
      </c>
      <c r="L4232" t="s">
        <v>2</v>
      </c>
      <c r="M4232">
        <v>2</v>
      </c>
      <c r="N4232" t="s">
        <v>2841</v>
      </c>
      <c r="O4232">
        <v>1</v>
      </c>
      <c r="P4232" t="str">
        <f>D4232&amp;"-"&amp;F4232&amp;"-"&amp;G4232&amp;"-"&amp;E4232&amp;"-"&amp;H4232</f>
        <v>A2Delta-8.5-e-0-2</v>
      </c>
      <c r="Q4232" t="str">
        <f>I4232&amp;"-"&amp;K4232&amp;"-"&amp;L4232&amp;"-"&amp;J4232&amp;"-"&amp;M4232</f>
        <v>X2Pi-8.5-f-0-2</v>
      </c>
      <c r="R4232">
        <f>B4232+S4232</f>
        <v>24458.727917142998</v>
      </c>
      <c r="S4232">
        <f>_xlfn.IFNA(VLOOKUP(Q4232,'MARVEL-X'!A$2:I$1400,7,FALSE),VLOOKUP(Q4232,MARVEL!A$2:J$1522,10,FALSE))</f>
        <v>1252.3743171430001</v>
      </c>
      <c r="T4232">
        <f>IF(P4232=P4231,R4232+T4231,R4232)</f>
        <v>171211.08984205598</v>
      </c>
      <c r="U4232">
        <f>IF(P4232=P4231,1+U4231,1)</f>
        <v>7</v>
      </c>
      <c r="V4232" t="str">
        <f t="shared" si="66"/>
        <v/>
      </c>
      <c r="W4232" t="str">
        <f>IF(V4232="","",IF(ABS(V4232-R4232)&gt;W$1,ABS(V4232-R4232),""))</f>
        <v/>
      </c>
      <c r="X4232" t="str">
        <f>Y4232&amp;"-"&amp;Z4232&amp;"-"&amp;AC4232&amp;"-"&amp;AD4232&amp;"-"&amp;AG4232</f>
        <v>8.5-e-A-0-1.5</v>
      </c>
      <c r="Y4232">
        <f>F4232</f>
        <v>8.5</v>
      </c>
      <c r="Z4232" s="2" t="str">
        <f>G4232</f>
        <v>e</v>
      </c>
      <c r="AA4232">
        <f>_xlfn.IFNA(VLOOKUP(X4232,'duo-out'!A$2:Q$5000,5,FALSE),E4232+10*(H4232-1)+1+_xlfn.IFNA(VLOOKUP(D4232,states!A$2:C$10,3,FALSE),1))</f>
        <v>261</v>
      </c>
      <c r="AB4232" t="str">
        <f>IF(V4232="","",V4232)</f>
        <v/>
      </c>
      <c r="AC4232" s="2" t="str">
        <f>_xlfn.IFNA(VLOOKUP(D4232,states!A$2:C$10,2,FALSE),"XX")</f>
        <v>A</v>
      </c>
      <c r="AD4232">
        <f>E4232</f>
        <v>0</v>
      </c>
      <c r="AE4232">
        <f>_xlfn.IFNA(VLOOKUP(D4232,states!A$2:D$10,4,FALSE),0)</f>
        <v>2</v>
      </c>
      <c r="AF4232">
        <v>0.5</v>
      </c>
      <c r="AG4232">
        <f>IF(AE4232=0,AF4232,IF(AE4232=1,IF(F4232=0.5,0.5,IF(H4232=1,0.5,1.5)),IF(F4232=0.5,0.5,IF(H4232=1,2.5,1.5))))</f>
        <v>1.5</v>
      </c>
      <c r="AH4232" s="7">
        <f>IF(AC4232="XX",0,1/C4232^(1/5)*IF(E4232=0,100,1)/(E4232+1)^(1/4))</f>
        <v>288.53998118144267</v>
      </c>
    </row>
    <row r="4233" spans="1:34">
      <c r="A4233">
        <v>2764</v>
      </c>
      <c r="B4233" s="1">
        <v>23460.8658</v>
      </c>
      <c r="C4233" s="6">
        <v>5.0000000000000001E-3</v>
      </c>
      <c r="D4233" t="s">
        <v>3</v>
      </c>
      <c r="E4233">
        <v>0</v>
      </c>
      <c r="F4233">
        <v>8.5</v>
      </c>
      <c r="G4233" t="s">
        <v>1</v>
      </c>
      <c r="H4233">
        <v>2</v>
      </c>
      <c r="I4233" t="s">
        <v>0</v>
      </c>
      <c r="J4233">
        <v>0</v>
      </c>
      <c r="K4233">
        <v>7.5</v>
      </c>
      <c r="L4233" t="s">
        <v>1</v>
      </c>
      <c r="M4233">
        <v>2</v>
      </c>
      <c r="N4233" t="s">
        <v>2820</v>
      </c>
      <c r="O4233">
        <v>1</v>
      </c>
      <c r="P4233" t="str">
        <f>D4233&amp;"-"&amp;F4233&amp;"-"&amp;G4233&amp;"-"&amp;E4233&amp;"-"&amp;H4233</f>
        <v>A2Delta-8.5-e-0-2</v>
      </c>
      <c r="Q4233" t="str">
        <f>I4233&amp;"-"&amp;K4233&amp;"-"&amp;L4233&amp;"-"&amp;J4233&amp;"-"&amp;M4233</f>
        <v>X2Pi-7.5-e-0-2</v>
      </c>
      <c r="R4233">
        <f>B4233+S4233</f>
        <v>24458.730183962001</v>
      </c>
      <c r="S4233">
        <f>_xlfn.IFNA(VLOOKUP(Q4233,'MARVEL-X'!A$2:I$1400,7,FALSE),VLOOKUP(Q4233,MARVEL!A$2:J$1522,10,FALSE))</f>
        <v>997.86438396200003</v>
      </c>
      <c r="T4233">
        <f>IF(P4233=P4232,R4233+T4232,R4233)</f>
        <v>195669.82002601799</v>
      </c>
      <c r="U4233">
        <f>IF(P4233=P4232,1+U4232,1)</f>
        <v>8</v>
      </c>
      <c r="V4233" t="str">
        <f t="shared" si="66"/>
        <v/>
      </c>
      <c r="W4233" t="str">
        <f>IF(V4233="","",IF(ABS(V4233-R4233)&gt;W$1,ABS(V4233-R4233),""))</f>
        <v/>
      </c>
      <c r="X4233" t="str">
        <f>Y4233&amp;"-"&amp;Z4233&amp;"-"&amp;AC4233&amp;"-"&amp;AD4233&amp;"-"&amp;AG4233</f>
        <v>8.5-e-A-0-1.5</v>
      </c>
      <c r="Y4233">
        <f>F4233</f>
        <v>8.5</v>
      </c>
      <c r="Z4233" s="2" t="str">
        <f>G4233</f>
        <v>e</v>
      </c>
      <c r="AA4233">
        <f>_xlfn.IFNA(VLOOKUP(X4233,'duo-out'!A$2:Q$5000,5,FALSE),E4233+10*(H4233-1)+1+_xlfn.IFNA(VLOOKUP(D4233,states!A$2:C$10,3,FALSE),1))</f>
        <v>261</v>
      </c>
      <c r="AB4233" t="str">
        <f>IF(V4233="","",V4233)</f>
        <v/>
      </c>
      <c r="AC4233" s="2" t="str">
        <f>_xlfn.IFNA(VLOOKUP(D4233,states!A$2:C$10,2,FALSE),"XX")</f>
        <v>A</v>
      </c>
      <c r="AD4233">
        <f>E4233</f>
        <v>0</v>
      </c>
      <c r="AE4233">
        <f>_xlfn.IFNA(VLOOKUP(D4233,states!A$2:D$10,4,FALSE),0)</f>
        <v>2</v>
      </c>
      <c r="AF4233">
        <v>0.5</v>
      </c>
      <c r="AG4233">
        <f>IF(AE4233=0,AF4233,IF(AE4233=1,IF(F4233=0.5,0.5,IF(H4233=1,0.5,1.5)),IF(F4233=0.5,0.5,IF(H4233=1,2.5,1.5))))</f>
        <v>1.5</v>
      </c>
      <c r="AH4233" s="7">
        <f>IF(AC4233="XX",0,1/C4233^(1/5)*IF(E4233=0,100,1)/(E4233+1)^(1/4))</f>
        <v>288.53998118144267</v>
      </c>
    </row>
    <row r="4234" spans="1:34">
      <c r="A4234">
        <v>5442</v>
      </c>
      <c r="B4234" s="1">
        <v>23206.348999999998</v>
      </c>
      <c r="C4234" s="6">
        <v>0.05</v>
      </c>
      <c r="D4234" t="s">
        <v>3</v>
      </c>
      <c r="E4234">
        <v>0</v>
      </c>
      <c r="F4234">
        <v>8.5</v>
      </c>
      <c r="G4234" t="s">
        <v>1</v>
      </c>
      <c r="H4234">
        <v>2</v>
      </c>
      <c r="I4234" t="s">
        <v>0</v>
      </c>
      <c r="J4234">
        <v>0</v>
      </c>
      <c r="K4234">
        <v>8.5</v>
      </c>
      <c r="L4234" t="s">
        <v>2</v>
      </c>
      <c r="M4234">
        <v>2</v>
      </c>
      <c r="N4234" t="s">
        <v>5498</v>
      </c>
      <c r="O4234">
        <v>1</v>
      </c>
      <c r="P4234" t="str">
        <f>D4234&amp;"-"&amp;F4234&amp;"-"&amp;G4234&amp;"-"&amp;E4234&amp;"-"&amp;H4234</f>
        <v>A2Delta-8.5-e-0-2</v>
      </c>
      <c r="Q4234" t="str">
        <f>I4234&amp;"-"&amp;K4234&amp;"-"&amp;L4234&amp;"-"&amp;J4234&amp;"-"&amp;M4234</f>
        <v>X2Pi-8.5-f-0-2</v>
      </c>
      <c r="R4234">
        <f>B4234+S4234</f>
        <v>24458.723317142998</v>
      </c>
      <c r="S4234">
        <f>_xlfn.IFNA(VLOOKUP(Q4234,'MARVEL-X'!A$2:I$1400,7,FALSE),VLOOKUP(Q4234,MARVEL!A$2:J$1522,10,FALSE))</f>
        <v>1252.3743171430001</v>
      </c>
      <c r="T4234">
        <f>IF(P4234=P4233,R4234+T4233,R4234)</f>
        <v>220128.543343161</v>
      </c>
      <c r="U4234">
        <f>IF(P4234=P4233,1+U4233,1)</f>
        <v>9</v>
      </c>
      <c r="V4234" t="str">
        <f t="shared" si="66"/>
        <v/>
      </c>
      <c r="W4234" t="str">
        <f>IF(V4234="","",IF(ABS(V4234-R4234)&gt;W$1,ABS(V4234-R4234),""))</f>
        <v/>
      </c>
      <c r="X4234" t="str">
        <f>Y4234&amp;"-"&amp;Z4234&amp;"-"&amp;AC4234&amp;"-"&amp;AD4234&amp;"-"&amp;AG4234</f>
        <v>8.5-e-A-0-1.5</v>
      </c>
      <c r="Y4234">
        <f>F4234</f>
        <v>8.5</v>
      </c>
      <c r="Z4234" s="2" t="str">
        <f>G4234</f>
        <v>e</v>
      </c>
      <c r="AA4234">
        <f>_xlfn.IFNA(VLOOKUP(X4234,'duo-out'!A$2:Q$5000,5,FALSE),E4234+10*(H4234-1)+1+_xlfn.IFNA(VLOOKUP(D4234,states!A$2:C$10,3,FALSE),1))</f>
        <v>261</v>
      </c>
      <c r="AB4234" t="str">
        <f>IF(V4234="","",V4234)</f>
        <v/>
      </c>
      <c r="AC4234" s="2" t="str">
        <f>_xlfn.IFNA(VLOOKUP(D4234,states!A$2:C$10,2,FALSE),"XX")</f>
        <v>A</v>
      </c>
      <c r="AD4234">
        <f>E4234</f>
        <v>0</v>
      </c>
      <c r="AE4234">
        <f>_xlfn.IFNA(VLOOKUP(D4234,states!A$2:D$10,4,FALSE),0)</f>
        <v>2</v>
      </c>
      <c r="AF4234">
        <v>0.5</v>
      </c>
      <c r="AG4234">
        <f>IF(AE4234=0,AF4234,IF(AE4234=1,IF(F4234=0.5,0.5,IF(H4234=1,0.5,1.5)),IF(F4234=0.5,0.5,IF(H4234=1,2.5,1.5))))</f>
        <v>1.5</v>
      </c>
      <c r="AH4234" s="7">
        <f>IF(AC4234="XX",0,1/C4234^(1/5)*IF(E4234=0,100,1)/(E4234+1)^(1/4))</f>
        <v>182.05642030260799</v>
      </c>
    </row>
    <row r="4235" spans="1:34">
      <c r="A4235">
        <v>5422</v>
      </c>
      <c r="B4235" s="1">
        <v>23460.863000000001</v>
      </c>
      <c r="C4235" s="6">
        <v>0.05</v>
      </c>
      <c r="D4235" t="s">
        <v>3</v>
      </c>
      <c r="E4235">
        <v>0</v>
      </c>
      <c r="F4235">
        <v>8.5</v>
      </c>
      <c r="G4235" t="s">
        <v>1</v>
      </c>
      <c r="H4235">
        <v>2</v>
      </c>
      <c r="I4235" t="s">
        <v>0</v>
      </c>
      <c r="J4235">
        <v>0</v>
      </c>
      <c r="K4235">
        <v>7.5</v>
      </c>
      <c r="L4235" t="s">
        <v>1</v>
      </c>
      <c r="M4235">
        <v>2</v>
      </c>
      <c r="N4235" t="s">
        <v>5478</v>
      </c>
      <c r="O4235">
        <v>1</v>
      </c>
      <c r="P4235" t="str">
        <f>D4235&amp;"-"&amp;F4235&amp;"-"&amp;G4235&amp;"-"&amp;E4235&amp;"-"&amp;H4235</f>
        <v>A2Delta-8.5-e-0-2</v>
      </c>
      <c r="Q4235" t="str">
        <f>I4235&amp;"-"&amp;K4235&amp;"-"&amp;L4235&amp;"-"&amp;J4235&amp;"-"&amp;M4235</f>
        <v>X2Pi-7.5-e-0-2</v>
      </c>
      <c r="R4235">
        <f>B4235+S4235</f>
        <v>24458.727383962003</v>
      </c>
      <c r="S4235">
        <f>_xlfn.IFNA(VLOOKUP(Q4235,'MARVEL-X'!A$2:I$1400,7,FALSE),VLOOKUP(Q4235,MARVEL!A$2:J$1522,10,FALSE))</f>
        <v>997.86438396200003</v>
      </c>
      <c r="T4235">
        <f>IF(P4235=P4234,R4235+T4234,R4235)</f>
        <v>244587.27072712302</v>
      </c>
      <c r="U4235">
        <f>IF(P4235=P4234,1+U4234,1)</f>
        <v>10</v>
      </c>
      <c r="V4235" t="str">
        <f t="shared" si="66"/>
        <v/>
      </c>
      <c r="W4235" t="str">
        <f>IF(V4235="","",IF(ABS(V4235-R4235)&gt;W$1,ABS(V4235-R4235),""))</f>
        <v/>
      </c>
      <c r="X4235" t="str">
        <f>Y4235&amp;"-"&amp;Z4235&amp;"-"&amp;AC4235&amp;"-"&amp;AD4235&amp;"-"&amp;AG4235</f>
        <v>8.5-e-A-0-1.5</v>
      </c>
      <c r="Y4235">
        <f>F4235</f>
        <v>8.5</v>
      </c>
      <c r="Z4235" s="2" t="str">
        <f>G4235</f>
        <v>e</v>
      </c>
      <c r="AA4235">
        <f>_xlfn.IFNA(VLOOKUP(X4235,'duo-out'!A$2:Q$5000,5,FALSE),E4235+10*(H4235-1)+1+_xlfn.IFNA(VLOOKUP(D4235,states!A$2:C$10,3,FALSE),1))</f>
        <v>261</v>
      </c>
      <c r="AB4235" t="str">
        <f>IF(V4235="","",V4235)</f>
        <v/>
      </c>
      <c r="AC4235" s="2" t="str">
        <f>_xlfn.IFNA(VLOOKUP(D4235,states!A$2:C$10,2,FALSE),"XX")</f>
        <v>A</v>
      </c>
      <c r="AD4235">
        <f>E4235</f>
        <v>0</v>
      </c>
      <c r="AE4235">
        <f>_xlfn.IFNA(VLOOKUP(D4235,states!A$2:D$10,4,FALSE),0)</f>
        <v>2</v>
      </c>
      <c r="AF4235">
        <v>0.5</v>
      </c>
      <c r="AG4235">
        <f>IF(AE4235=0,AF4235,IF(AE4235=1,IF(F4235=0.5,0.5,IF(H4235=1,0.5,1.5)),IF(F4235=0.5,0.5,IF(H4235=1,2.5,1.5))))</f>
        <v>1.5</v>
      </c>
      <c r="AH4235" s="7">
        <f>IF(AC4235="XX",0,1/C4235^(1/5)*IF(E4235=0,100,1)/(E4235+1)^(1/4))</f>
        <v>182.05642030260799</v>
      </c>
    </row>
    <row r="4236" spans="1:34">
      <c r="A4236">
        <v>5394</v>
      </c>
      <c r="B4236" s="1">
        <v>23205.187000000002</v>
      </c>
      <c r="C4236" s="6">
        <v>9.7979999999999998E-2</v>
      </c>
      <c r="D4236" t="s">
        <v>3</v>
      </c>
      <c r="E4236">
        <v>0</v>
      </c>
      <c r="F4236">
        <v>8.5</v>
      </c>
      <c r="G4236" t="s">
        <v>1</v>
      </c>
      <c r="H4236">
        <v>2</v>
      </c>
      <c r="I4236" t="s">
        <v>0</v>
      </c>
      <c r="J4236">
        <v>0</v>
      </c>
      <c r="K4236">
        <v>9.5</v>
      </c>
      <c r="L4236" t="s">
        <v>1</v>
      </c>
      <c r="M4236">
        <v>1</v>
      </c>
      <c r="N4236" t="s">
        <v>5450</v>
      </c>
      <c r="O4236">
        <v>1</v>
      </c>
      <c r="P4236" t="str">
        <f>D4236&amp;"-"&amp;F4236&amp;"-"&amp;G4236&amp;"-"&amp;E4236&amp;"-"&amp;H4236</f>
        <v>A2Delta-8.5-e-0-2</v>
      </c>
      <c r="Q4236" t="str">
        <f>I4236&amp;"-"&amp;K4236&amp;"-"&amp;L4236&amp;"-"&amp;J4236&amp;"-"&amp;M4236</f>
        <v>X2Pi-9.5-e-0-1</v>
      </c>
      <c r="R4236">
        <f>B4236+S4236</f>
        <v>24458.645645027002</v>
      </c>
      <c r="S4236">
        <f>_xlfn.IFNA(VLOOKUP(Q4236,'MARVEL-X'!A$2:I$1400,7,FALSE),VLOOKUP(Q4236,MARVEL!A$2:J$1522,10,FALSE))</f>
        <v>1253.4586450270001</v>
      </c>
      <c r="T4236">
        <f>IF(P4236=P4235,R4236+T4235,R4236)</f>
        <v>269045.91637215001</v>
      </c>
      <c r="U4236">
        <f>IF(P4236=P4235,1+U4235,1)</f>
        <v>11</v>
      </c>
      <c r="V4236" t="str">
        <f t="shared" si="66"/>
        <v/>
      </c>
      <c r="W4236" t="str">
        <f>IF(V4236="","",IF(ABS(V4236-R4236)&gt;W$1,ABS(V4236-R4236),""))</f>
        <v/>
      </c>
      <c r="X4236" t="str">
        <f>Y4236&amp;"-"&amp;Z4236&amp;"-"&amp;AC4236&amp;"-"&amp;AD4236&amp;"-"&amp;AG4236</f>
        <v>8.5-e-A-0-1.5</v>
      </c>
      <c r="Y4236">
        <f>F4236</f>
        <v>8.5</v>
      </c>
      <c r="Z4236" s="2" t="str">
        <f>G4236</f>
        <v>e</v>
      </c>
      <c r="AA4236">
        <f>_xlfn.IFNA(VLOOKUP(X4236,'duo-out'!A$2:Q$5000,5,FALSE),E4236+10*(H4236-1)+1+_xlfn.IFNA(VLOOKUP(D4236,states!A$2:C$10,3,FALSE),1))</f>
        <v>261</v>
      </c>
      <c r="AB4236" t="str">
        <f>IF(V4236="","",V4236)</f>
        <v/>
      </c>
      <c r="AC4236" s="2" t="str">
        <f>_xlfn.IFNA(VLOOKUP(D4236,states!A$2:C$10,2,FALSE),"XX")</f>
        <v>A</v>
      </c>
      <c r="AD4236">
        <f>E4236</f>
        <v>0</v>
      </c>
      <c r="AE4236">
        <f>_xlfn.IFNA(VLOOKUP(D4236,states!A$2:D$10,4,FALSE),0)</f>
        <v>2</v>
      </c>
      <c r="AF4236">
        <v>0.5</v>
      </c>
      <c r="AG4236">
        <f>IF(AE4236=0,AF4236,IF(AE4236=1,IF(F4236=0.5,0.5,IF(H4236=1,0.5,1.5)),IF(F4236=0.5,0.5,IF(H4236=1,2.5,1.5))))</f>
        <v>1.5</v>
      </c>
      <c r="AH4236" s="7">
        <f>IF(AC4236="XX",0,1/C4236^(1/5)*IF(E4236=0,100,1)/(E4236+1)^(1/4))</f>
        <v>159.13749334083883</v>
      </c>
    </row>
    <row r="4237" spans="1:34">
      <c r="A4237">
        <v>4189</v>
      </c>
      <c r="B4237" s="1">
        <v>23206.351500000001</v>
      </c>
      <c r="C4237" s="6">
        <v>1.6000000000000001E-3</v>
      </c>
      <c r="D4237" t="s">
        <v>3</v>
      </c>
      <c r="E4237">
        <v>0</v>
      </c>
      <c r="F4237">
        <v>8.5</v>
      </c>
      <c r="G4237" t="s">
        <v>1</v>
      </c>
      <c r="H4237">
        <v>2</v>
      </c>
      <c r="I4237" t="s">
        <v>0</v>
      </c>
      <c r="J4237">
        <v>0</v>
      </c>
      <c r="K4237">
        <v>8.5</v>
      </c>
      <c r="L4237" t="s">
        <v>2</v>
      </c>
      <c r="M4237">
        <v>2</v>
      </c>
      <c r="N4237" t="s">
        <v>4245</v>
      </c>
      <c r="O4237">
        <v>1</v>
      </c>
      <c r="P4237" t="str">
        <f>D4237&amp;"-"&amp;F4237&amp;"-"&amp;G4237&amp;"-"&amp;E4237&amp;"-"&amp;H4237</f>
        <v>A2Delta-8.5-e-0-2</v>
      </c>
      <c r="Q4237" t="str">
        <f>I4237&amp;"-"&amp;K4237&amp;"-"&amp;L4237&amp;"-"&amp;J4237&amp;"-"&amp;M4237</f>
        <v>X2Pi-8.5-f-0-2</v>
      </c>
      <c r="R4237">
        <f>B4237+S4237</f>
        <v>24458.725817143</v>
      </c>
      <c r="S4237">
        <f>_xlfn.IFNA(VLOOKUP(Q4237,'MARVEL-X'!A$2:I$1400,7,FALSE),VLOOKUP(Q4237,MARVEL!A$2:J$1522,10,FALSE))</f>
        <v>1252.3743171430001</v>
      </c>
      <c r="T4237">
        <f>IF(P4237=P4236,R4237+T4236,R4237)</f>
        <v>293504.64218929299</v>
      </c>
      <c r="U4237">
        <f>IF(P4237=P4236,1+U4236,1)</f>
        <v>12</v>
      </c>
      <c r="V4237" t="str">
        <f t="shared" si="66"/>
        <v/>
      </c>
      <c r="W4237" t="str">
        <f>IF(V4237="","",IF(ABS(V4237-R4237)&gt;W$1,ABS(V4237-R4237),""))</f>
        <v/>
      </c>
      <c r="X4237" t="str">
        <f>Y4237&amp;"-"&amp;Z4237&amp;"-"&amp;AC4237&amp;"-"&amp;AD4237&amp;"-"&amp;AG4237</f>
        <v>8.5-e-A-0-1.5</v>
      </c>
      <c r="Y4237">
        <f>F4237</f>
        <v>8.5</v>
      </c>
      <c r="Z4237" s="2" t="str">
        <f>G4237</f>
        <v>e</v>
      </c>
      <c r="AA4237">
        <f>_xlfn.IFNA(VLOOKUP(X4237,'duo-out'!A$2:Q$5000,5,FALSE),E4237+10*(H4237-1)+1+_xlfn.IFNA(VLOOKUP(D4237,states!A$2:C$10,3,FALSE),1))</f>
        <v>261</v>
      </c>
      <c r="AB4237" t="str">
        <f>IF(V4237="","",V4237)</f>
        <v/>
      </c>
      <c r="AC4237" s="2" t="str">
        <f>_xlfn.IFNA(VLOOKUP(D4237,states!A$2:C$10,2,FALSE),"XX")</f>
        <v>A</v>
      </c>
      <c r="AD4237">
        <f>E4237</f>
        <v>0</v>
      </c>
      <c r="AE4237">
        <f>_xlfn.IFNA(VLOOKUP(D4237,states!A$2:D$10,4,FALSE),0)</f>
        <v>2</v>
      </c>
      <c r="AF4237">
        <v>0.5</v>
      </c>
      <c r="AG4237">
        <f>IF(AE4237=0,AF4237,IF(AE4237=1,IF(F4237=0.5,0.5,IF(H4237=1,0.5,1.5)),IF(F4237=0.5,0.5,IF(H4237=1,2.5,1.5))))</f>
        <v>1.5</v>
      </c>
      <c r="AH4237" s="7">
        <f>IF(AC4237="XX",0,1/C4237^(1/5)*IF(E4237=0,100,1)/(E4237+1)^(1/4))</f>
        <v>362.38983183884778</v>
      </c>
    </row>
    <row r="4238" spans="1:34">
      <c r="A4238">
        <v>4144</v>
      </c>
      <c r="B4238" s="1">
        <v>23460.8645</v>
      </c>
      <c r="C4238" s="6">
        <v>1.6000000000000001E-3</v>
      </c>
      <c r="D4238" t="s">
        <v>3</v>
      </c>
      <c r="E4238">
        <v>0</v>
      </c>
      <c r="F4238">
        <v>8.5</v>
      </c>
      <c r="G4238" t="s">
        <v>1</v>
      </c>
      <c r="H4238">
        <v>2</v>
      </c>
      <c r="I4238" t="s">
        <v>0</v>
      </c>
      <c r="J4238">
        <v>0</v>
      </c>
      <c r="K4238">
        <v>7.5</v>
      </c>
      <c r="L4238" t="s">
        <v>1</v>
      </c>
      <c r="M4238">
        <v>2</v>
      </c>
      <c r="N4238" t="s">
        <v>4200</v>
      </c>
      <c r="O4238">
        <v>1</v>
      </c>
      <c r="P4238" t="str">
        <f>D4238&amp;"-"&amp;F4238&amp;"-"&amp;G4238&amp;"-"&amp;E4238&amp;"-"&amp;H4238</f>
        <v>A2Delta-8.5-e-0-2</v>
      </c>
      <c r="Q4238" t="str">
        <f>I4238&amp;"-"&amp;K4238&amp;"-"&amp;L4238&amp;"-"&amp;J4238&amp;"-"&amp;M4238</f>
        <v>X2Pi-7.5-e-0-2</v>
      </c>
      <c r="R4238">
        <f>B4238+S4238</f>
        <v>24458.728883962001</v>
      </c>
      <c r="S4238">
        <f>_xlfn.IFNA(VLOOKUP(Q4238,'MARVEL-X'!A$2:I$1400,7,FALSE),VLOOKUP(Q4238,MARVEL!A$2:J$1522,10,FALSE))</f>
        <v>997.86438396200003</v>
      </c>
      <c r="T4238">
        <f>IF(P4238=P4237,R4238+T4237,R4238)</f>
        <v>317963.37107325497</v>
      </c>
      <c r="U4238">
        <f>IF(P4238=P4237,1+U4237,1)</f>
        <v>13</v>
      </c>
      <c r="V4238" t="str">
        <f t="shared" si="66"/>
        <v/>
      </c>
      <c r="W4238" t="str">
        <f>IF(V4238="","",IF(ABS(V4238-R4238)&gt;W$1,ABS(V4238-R4238),""))</f>
        <v/>
      </c>
      <c r="X4238" t="str">
        <f>Y4238&amp;"-"&amp;Z4238&amp;"-"&amp;AC4238&amp;"-"&amp;AD4238&amp;"-"&amp;AG4238</f>
        <v>8.5-e-A-0-1.5</v>
      </c>
      <c r="Y4238">
        <f>F4238</f>
        <v>8.5</v>
      </c>
      <c r="Z4238" s="2" t="str">
        <f>G4238</f>
        <v>e</v>
      </c>
      <c r="AA4238">
        <f>_xlfn.IFNA(VLOOKUP(X4238,'duo-out'!A$2:Q$5000,5,FALSE),E4238+10*(H4238-1)+1+_xlfn.IFNA(VLOOKUP(D4238,states!A$2:C$10,3,FALSE),1))</f>
        <v>261</v>
      </c>
      <c r="AB4238" t="str">
        <f>IF(V4238="","",V4238)</f>
        <v/>
      </c>
      <c r="AC4238" s="2" t="str">
        <f>_xlfn.IFNA(VLOOKUP(D4238,states!A$2:C$10,2,FALSE),"XX")</f>
        <v>A</v>
      </c>
      <c r="AD4238">
        <f>E4238</f>
        <v>0</v>
      </c>
      <c r="AE4238">
        <f>_xlfn.IFNA(VLOOKUP(D4238,states!A$2:D$10,4,FALSE),0)</f>
        <v>2</v>
      </c>
      <c r="AF4238">
        <v>0.5</v>
      </c>
      <c r="AG4238">
        <f>IF(AE4238=0,AF4238,IF(AE4238=1,IF(F4238=0.5,0.5,IF(H4238=1,0.5,1.5)),IF(F4238=0.5,0.5,IF(H4238=1,2.5,1.5))))</f>
        <v>1.5</v>
      </c>
      <c r="AH4238" s="7">
        <f>IF(AC4238="XX",0,1/C4238^(1/5)*IF(E4238=0,100,1)/(E4238+1)^(1/4))</f>
        <v>362.38983183884778</v>
      </c>
    </row>
    <row r="4239" spans="1:34">
      <c r="A4239">
        <v>881</v>
      </c>
      <c r="B4239" s="1">
        <v>22931.91</v>
      </c>
      <c r="C4239" s="6">
        <v>0.14979999999999999</v>
      </c>
      <c r="D4239" t="s">
        <v>3</v>
      </c>
      <c r="E4239">
        <v>0</v>
      </c>
      <c r="F4239">
        <v>8.5</v>
      </c>
      <c r="G4239" t="s">
        <v>1</v>
      </c>
      <c r="H4239">
        <v>2</v>
      </c>
      <c r="I4239" t="s">
        <v>0</v>
      </c>
      <c r="J4239">
        <v>0</v>
      </c>
      <c r="K4239">
        <v>9.5</v>
      </c>
      <c r="L4239" t="s">
        <v>1</v>
      </c>
      <c r="M4239">
        <v>2</v>
      </c>
      <c r="N4239" t="s">
        <v>937</v>
      </c>
      <c r="O4239">
        <v>1</v>
      </c>
      <c r="P4239" t="str">
        <f>D4239&amp;"-"&amp;F4239&amp;"-"&amp;G4239&amp;"-"&amp;E4239&amp;"-"&amp;H4239</f>
        <v>A2Delta-8.5-e-0-2</v>
      </c>
      <c r="Q4239" t="str">
        <f>I4239&amp;"-"&amp;K4239&amp;"-"&amp;L4239&amp;"-"&amp;J4239&amp;"-"&amp;M4239</f>
        <v>X2Pi-9.5-e-0-2</v>
      </c>
      <c r="R4239">
        <f>B4239+S4239</f>
        <v>24458.585782867998</v>
      </c>
      <c r="S4239">
        <f>_xlfn.IFNA(VLOOKUP(Q4239,'MARVEL-X'!A$2:I$1400,7,FALSE),VLOOKUP(Q4239,MARVEL!A$2:J$1522,10,FALSE))</f>
        <v>1526.6757828679999</v>
      </c>
      <c r="T4239">
        <f>IF(P4239=P4238,R4239+T4238,R4239)</f>
        <v>342421.95685612294</v>
      </c>
      <c r="U4239">
        <f>IF(P4239=P4238,1+U4238,1)</f>
        <v>14</v>
      </c>
      <c r="V4239" t="str">
        <f t="shared" si="66"/>
        <v/>
      </c>
      <c r="W4239" t="str">
        <f>IF(V4239="","",IF(ABS(V4239-R4239)&gt;W$1,ABS(V4239-R4239),""))</f>
        <v/>
      </c>
      <c r="X4239" t="str">
        <f>Y4239&amp;"-"&amp;Z4239&amp;"-"&amp;AC4239&amp;"-"&amp;AD4239&amp;"-"&amp;AG4239</f>
        <v>8.5-e-A-0-1.5</v>
      </c>
      <c r="Y4239">
        <f>F4239</f>
        <v>8.5</v>
      </c>
      <c r="Z4239" s="2" t="str">
        <f>G4239</f>
        <v>e</v>
      </c>
      <c r="AA4239">
        <f>_xlfn.IFNA(VLOOKUP(X4239,'duo-out'!A$2:Q$5000,5,FALSE),E4239+10*(H4239-1)+1+_xlfn.IFNA(VLOOKUP(D4239,states!A$2:C$10,3,FALSE),1))</f>
        <v>261</v>
      </c>
      <c r="AB4239" t="str">
        <f>IF(V4239="","",V4239)</f>
        <v/>
      </c>
      <c r="AC4239" s="2" t="str">
        <f>_xlfn.IFNA(VLOOKUP(D4239,states!A$2:C$10,2,FALSE),"XX")</f>
        <v>A</v>
      </c>
      <c r="AD4239">
        <f>E4239</f>
        <v>0</v>
      </c>
      <c r="AE4239">
        <f>_xlfn.IFNA(VLOOKUP(D4239,states!A$2:D$10,4,FALSE),0)</f>
        <v>2</v>
      </c>
      <c r="AF4239">
        <v>0.5</v>
      </c>
      <c r="AG4239">
        <f>IF(AE4239=0,AF4239,IF(AE4239=1,IF(F4239=0.5,0.5,IF(H4239=1,0.5,1.5)),IF(F4239=0.5,0.5,IF(H4239=1,2.5,1.5))))</f>
        <v>1.5</v>
      </c>
      <c r="AH4239" s="7">
        <f>IF(AC4239="XX",0,1/C4239^(1/5)*IF(E4239=0,100,1)/(E4239+1)^(1/4))</f>
        <v>146.1832581715274</v>
      </c>
    </row>
    <row r="4240" spans="1:34">
      <c r="A4240">
        <v>795</v>
      </c>
      <c r="B4240" s="1">
        <v>23206.35</v>
      </c>
      <c r="C4240" s="6">
        <v>0.05</v>
      </c>
      <c r="D4240" t="s">
        <v>3</v>
      </c>
      <c r="E4240">
        <v>0</v>
      </c>
      <c r="F4240">
        <v>8.5</v>
      </c>
      <c r="G4240" t="s">
        <v>1</v>
      </c>
      <c r="H4240">
        <v>2</v>
      </c>
      <c r="I4240" t="s">
        <v>0</v>
      </c>
      <c r="J4240">
        <v>0</v>
      </c>
      <c r="K4240">
        <v>8.5</v>
      </c>
      <c r="L4240" t="s">
        <v>2</v>
      </c>
      <c r="M4240">
        <v>2</v>
      </c>
      <c r="N4240" t="s">
        <v>851</v>
      </c>
      <c r="O4240">
        <v>1</v>
      </c>
      <c r="P4240" t="str">
        <f>D4240&amp;"-"&amp;F4240&amp;"-"&amp;G4240&amp;"-"&amp;E4240&amp;"-"&amp;H4240</f>
        <v>A2Delta-8.5-e-0-2</v>
      </c>
      <c r="Q4240" t="str">
        <f>I4240&amp;"-"&amp;K4240&amp;"-"&amp;L4240&amp;"-"&amp;J4240&amp;"-"&amp;M4240</f>
        <v>X2Pi-8.5-f-0-2</v>
      </c>
      <c r="R4240">
        <f>B4240+S4240</f>
        <v>24458.724317142998</v>
      </c>
      <c r="S4240">
        <f>_xlfn.IFNA(VLOOKUP(Q4240,'MARVEL-X'!A$2:I$1400,7,FALSE),VLOOKUP(Q4240,MARVEL!A$2:J$1522,10,FALSE))</f>
        <v>1252.3743171430001</v>
      </c>
      <c r="T4240">
        <f>IF(P4240=P4239,R4240+T4239,R4240)</f>
        <v>366880.68117326591</v>
      </c>
      <c r="U4240">
        <f>IF(P4240=P4239,1+U4239,1)</f>
        <v>15</v>
      </c>
      <c r="V4240" t="str">
        <f t="shared" si="66"/>
        <v/>
      </c>
      <c r="W4240" t="str">
        <f>IF(V4240="","",IF(ABS(V4240-R4240)&gt;W$1,ABS(V4240-R4240),""))</f>
        <v/>
      </c>
      <c r="X4240" t="str">
        <f>Y4240&amp;"-"&amp;Z4240&amp;"-"&amp;AC4240&amp;"-"&amp;AD4240&amp;"-"&amp;AG4240</f>
        <v>8.5-e-A-0-1.5</v>
      </c>
      <c r="Y4240">
        <f>F4240</f>
        <v>8.5</v>
      </c>
      <c r="Z4240" s="2" t="str">
        <f>G4240</f>
        <v>e</v>
      </c>
      <c r="AA4240">
        <f>_xlfn.IFNA(VLOOKUP(X4240,'duo-out'!A$2:Q$5000,5,FALSE),E4240+10*(H4240-1)+1+_xlfn.IFNA(VLOOKUP(D4240,states!A$2:C$10,3,FALSE),1))</f>
        <v>261</v>
      </c>
      <c r="AB4240" t="str">
        <f>IF(V4240="","",V4240)</f>
        <v/>
      </c>
      <c r="AC4240" s="2" t="str">
        <f>_xlfn.IFNA(VLOOKUP(D4240,states!A$2:C$10,2,FALSE),"XX")</f>
        <v>A</v>
      </c>
      <c r="AD4240">
        <f>E4240</f>
        <v>0</v>
      </c>
      <c r="AE4240">
        <f>_xlfn.IFNA(VLOOKUP(D4240,states!A$2:D$10,4,FALSE),0)</f>
        <v>2</v>
      </c>
      <c r="AF4240">
        <v>0.5</v>
      </c>
      <c r="AG4240">
        <f>IF(AE4240=0,AF4240,IF(AE4240=1,IF(F4240=0.5,0.5,IF(H4240=1,0.5,1.5)),IF(F4240=0.5,0.5,IF(H4240=1,2.5,1.5))))</f>
        <v>1.5</v>
      </c>
      <c r="AH4240" s="7">
        <f>IF(AC4240="XX",0,1/C4240^(1/5)*IF(E4240=0,100,1)/(E4240+1)^(1/4))</f>
        <v>182.05642030260799</v>
      </c>
    </row>
    <row r="4241" spans="1:34">
      <c r="A4241">
        <v>769</v>
      </c>
      <c r="B4241" s="1">
        <v>23460.81</v>
      </c>
      <c r="C4241" s="6">
        <v>5.8840000000000003E-2</v>
      </c>
      <c r="D4241" t="s">
        <v>3</v>
      </c>
      <c r="E4241">
        <v>0</v>
      </c>
      <c r="F4241">
        <v>8.5</v>
      </c>
      <c r="G4241" t="s">
        <v>1</v>
      </c>
      <c r="H4241">
        <v>2</v>
      </c>
      <c r="I4241" t="s">
        <v>0</v>
      </c>
      <c r="J4241">
        <v>0</v>
      </c>
      <c r="K4241">
        <v>7.5</v>
      </c>
      <c r="L4241" t="s">
        <v>1</v>
      </c>
      <c r="M4241">
        <v>2</v>
      </c>
      <c r="N4241" t="s">
        <v>825</v>
      </c>
      <c r="O4241">
        <v>1</v>
      </c>
      <c r="P4241" t="str">
        <f>D4241&amp;"-"&amp;F4241&amp;"-"&amp;G4241&amp;"-"&amp;E4241&amp;"-"&amp;H4241</f>
        <v>A2Delta-8.5-e-0-2</v>
      </c>
      <c r="Q4241" t="str">
        <f>I4241&amp;"-"&amp;K4241&amp;"-"&amp;L4241&amp;"-"&amp;J4241&amp;"-"&amp;M4241</f>
        <v>X2Pi-7.5-e-0-2</v>
      </c>
      <c r="R4241">
        <f>B4241+S4241</f>
        <v>24458.674383962003</v>
      </c>
      <c r="S4241">
        <f>_xlfn.IFNA(VLOOKUP(Q4241,'MARVEL-X'!A$2:I$1400,7,FALSE),VLOOKUP(Q4241,MARVEL!A$2:J$1522,10,FALSE))</f>
        <v>997.86438396200003</v>
      </c>
      <c r="T4241">
        <f>IF(P4241=P4240,R4241+T4240,R4241)</f>
        <v>391339.35555722791</v>
      </c>
      <c r="U4241">
        <f>IF(P4241=P4240,1+U4240,1)</f>
        <v>16</v>
      </c>
      <c r="V4241">
        <f t="shared" si="66"/>
        <v>24458.709722326745</v>
      </c>
      <c r="W4241" t="str">
        <f>IF(V4241="","",IF(ABS(V4241-R4241)&gt;W$1,ABS(V4241-R4241),""))</f>
        <v/>
      </c>
      <c r="X4241" t="str">
        <f>Y4241&amp;"-"&amp;Z4241&amp;"-"&amp;AC4241&amp;"-"&amp;AD4241&amp;"-"&amp;AG4241</f>
        <v>8.5-e-A-0-1.5</v>
      </c>
      <c r="Y4241">
        <f>F4241</f>
        <v>8.5</v>
      </c>
      <c r="Z4241" s="2" t="str">
        <f>G4241</f>
        <v>e</v>
      </c>
      <c r="AA4241">
        <f>_xlfn.IFNA(VLOOKUP(X4241,'duo-out'!A$2:Q$5000,5,FALSE),E4241+10*(H4241-1)+1+_xlfn.IFNA(VLOOKUP(D4241,states!A$2:C$10,3,FALSE),1))</f>
        <v>261</v>
      </c>
      <c r="AB4241">
        <f>IF(V4241="","",V4241)</f>
        <v>24458.709722326745</v>
      </c>
      <c r="AC4241" s="2" t="str">
        <f>_xlfn.IFNA(VLOOKUP(D4241,states!A$2:C$10,2,FALSE),"XX")</f>
        <v>A</v>
      </c>
      <c r="AD4241">
        <f>E4241</f>
        <v>0</v>
      </c>
      <c r="AE4241">
        <f>_xlfn.IFNA(VLOOKUP(D4241,states!A$2:D$10,4,FALSE),0)</f>
        <v>2</v>
      </c>
      <c r="AF4241">
        <v>0.5</v>
      </c>
      <c r="AG4241">
        <f>IF(AE4241=0,AF4241,IF(AE4241=1,IF(F4241=0.5,0.5,IF(H4241=1,0.5,1.5)),IF(F4241=0.5,0.5,IF(H4241=1,2.5,1.5))))</f>
        <v>1.5</v>
      </c>
      <c r="AH4241" s="7">
        <f>IF(AC4241="XX",0,1/C4241^(1/5)*IF(E4241=0,100,1)/(E4241+1)^(1/4))</f>
        <v>176.22416733495331</v>
      </c>
    </row>
    <row r="4242" spans="1:34">
      <c r="A4242">
        <v>4014</v>
      </c>
      <c r="B4242" s="1">
        <v>20394.2003</v>
      </c>
      <c r="C4242" s="6">
        <v>1.5890000000000001E-2</v>
      </c>
      <c r="D4242" t="s">
        <v>3</v>
      </c>
      <c r="E4242">
        <v>1</v>
      </c>
      <c r="F4242">
        <v>8.5</v>
      </c>
      <c r="G4242" t="s">
        <v>1</v>
      </c>
      <c r="H4242">
        <v>1</v>
      </c>
      <c r="I4242" t="s">
        <v>0</v>
      </c>
      <c r="J4242">
        <v>2</v>
      </c>
      <c r="K4242">
        <v>9.5</v>
      </c>
      <c r="L4242" t="s">
        <v>1</v>
      </c>
      <c r="M4242">
        <v>1</v>
      </c>
      <c r="N4242" t="s">
        <v>4070</v>
      </c>
      <c r="O4242">
        <v>1</v>
      </c>
      <c r="P4242" t="str">
        <f>D4242&amp;"-"&amp;F4242&amp;"-"&amp;G4242&amp;"-"&amp;E4242&amp;"-"&amp;H4242</f>
        <v>A2Delta-8.5-e-1-1</v>
      </c>
      <c r="Q4242" t="str">
        <f>I4242&amp;"-"&amp;K4242&amp;"-"&amp;L4242&amp;"-"&amp;J4242&amp;"-"&amp;M4242</f>
        <v>X2Pi-9.5-e-2-1</v>
      </c>
      <c r="R4242">
        <f>B4242+S4242</f>
        <v>26892.670055554001</v>
      </c>
      <c r="S4242">
        <f>_xlfn.IFNA(VLOOKUP(Q4242,'MARVEL-X'!A$2:I$1400,7,FALSE),VLOOKUP(Q4242,MARVEL!A$2:J$1522,10,FALSE))</f>
        <v>6498.4697555539997</v>
      </c>
      <c r="T4242">
        <f>IF(P4242=P4241,R4242+T4241,R4242)</f>
        <v>26892.670055554001</v>
      </c>
      <c r="U4242">
        <f>IF(P4242=P4241,1+U4241,1)</f>
        <v>1</v>
      </c>
      <c r="V4242" t="str">
        <f t="shared" si="66"/>
        <v/>
      </c>
      <c r="W4242" t="str">
        <f>IF(V4242="","",IF(ABS(V4242-R4242)&gt;W$1,ABS(V4242-R4242),""))</f>
        <v/>
      </c>
      <c r="X4242" t="str">
        <f>Y4242&amp;"-"&amp;Z4242&amp;"-"&amp;AC4242&amp;"-"&amp;AD4242&amp;"-"&amp;AG4242</f>
        <v>8.5-e-A-1-2.5</v>
      </c>
      <c r="Y4242">
        <f>F4242</f>
        <v>8.5</v>
      </c>
      <c r="Z4242" s="2" t="str">
        <f>G4242</f>
        <v>e</v>
      </c>
      <c r="AA4242">
        <f>_xlfn.IFNA(VLOOKUP(X4242,'duo-out'!A$2:Q$5000,5,FALSE),E4242+10*(H4242-1)+1+_xlfn.IFNA(VLOOKUP(D4242,states!A$2:C$10,3,FALSE),1))</f>
        <v>252</v>
      </c>
      <c r="AB4242" t="str">
        <f>IF(V4242="","",V4242)</f>
        <v/>
      </c>
      <c r="AC4242" s="2" t="str">
        <f>_xlfn.IFNA(VLOOKUP(D4242,states!A$2:C$10,2,FALSE),"XX")</f>
        <v>A</v>
      </c>
      <c r="AD4242">
        <f>E4242</f>
        <v>1</v>
      </c>
      <c r="AE4242">
        <f>_xlfn.IFNA(VLOOKUP(D4242,states!A$2:D$10,4,FALSE),0)</f>
        <v>2</v>
      </c>
      <c r="AF4242">
        <v>0.5</v>
      </c>
      <c r="AG4242">
        <f>IF(AE4242=0,AF4242,IF(AE4242=1,IF(F4242=0.5,0.5,IF(H4242=1,0.5,1.5)),IF(F4242=0.5,0.5,IF(H4242=1,2.5,1.5))))</f>
        <v>2.5</v>
      </c>
      <c r="AH4242" s="7">
        <f>IF(AC4242="XX",0,1/C4242^(1/5)*IF(E4242=0,100,1)/(E4242+1)^(1/4))</f>
        <v>1.9253856099703484</v>
      </c>
    </row>
    <row r="4243" spans="1:34">
      <c r="A4243">
        <v>4005</v>
      </c>
      <c r="B4243" s="1">
        <v>20629.118999999999</v>
      </c>
      <c r="C4243" s="6">
        <v>6.8240000000000002E-3</v>
      </c>
      <c r="D4243" t="s">
        <v>3</v>
      </c>
      <c r="E4243">
        <v>1</v>
      </c>
      <c r="F4243">
        <v>8.5</v>
      </c>
      <c r="G4243" t="s">
        <v>1</v>
      </c>
      <c r="H4243">
        <v>1</v>
      </c>
      <c r="I4243" t="s">
        <v>0</v>
      </c>
      <c r="J4243">
        <v>2</v>
      </c>
      <c r="K4243">
        <v>8.5</v>
      </c>
      <c r="L4243" t="s">
        <v>2</v>
      </c>
      <c r="M4243">
        <v>1</v>
      </c>
      <c r="N4243" t="s">
        <v>4061</v>
      </c>
      <c r="O4243">
        <v>1</v>
      </c>
      <c r="P4243" t="str">
        <f>D4243&amp;"-"&amp;F4243&amp;"-"&amp;G4243&amp;"-"&amp;E4243&amp;"-"&amp;H4243</f>
        <v>A2Delta-8.5-e-1-1</v>
      </c>
      <c r="Q4243" t="str">
        <f>I4243&amp;"-"&amp;K4243&amp;"-"&amp;L4243&amp;"-"&amp;J4243&amp;"-"&amp;M4243</f>
        <v>X2Pi-8.5-f-2-1</v>
      </c>
      <c r="R4243">
        <f>B4243+S4243</f>
        <v>26892.669931575998</v>
      </c>
      <c r="S4243">
        <f>_xlfn.IFNA(VLOOKUP(Q4243,'MARVEL-X'!A$2:I$1400,7,FALSE),VLOOKUP(Q4243,MARVEL!A$2:J$1522,10,FALSE))</f>
        <v>6263.550931576</v>
      </c>
      <c r="T4243">
        <f>IF(P4243=P4242,R4243+T4242,R4243)</f>
        <v>53785.339987129999</v>
      </c>
      <c r="U4243">
        <f>IF(P4243=P4242,1+U4242,1)</f>
        <v>2</v>
      </c>
      <c r="V4243" t="str">
        <f t="shared" si="66"/>
        <v/>
      </c>
      <c r="W4243" t="str">
        <f>IF(V4243="","",IF(ABS(V4243-R4243)&gt;W$1,ABS(V4243-R4243),""))</f>
        <v/>
      </c>
      <c r="X4243" t="str">
        <f>Y4243&amp;"-"&amp;Z4243&amp;"-"&amp;AC4243&amp;"-"&amp;AD4243&amp;"-"&amp;AG4243</f>
        <v>8.5-e-A-1-2.5</v>
      </c>
      <c r="Y4243">
        <f>F4243</f>
        <v>8.5</v>
      </c>
      <c r="Z4243" s="2" t="str">
        <f>G4243</f>
        <v>e</v>
      </c>
      <c r="AA4243">
        <f>_xlfn.IFNA(VLOOKUP(X4243,'duo-out'!A$2:Q$5000,5,FALSE),E4243+10*(H4243-1)+1+_xlfn.IFNA(VLOOKUP(D4243,states!A$2:C$10,3,FALSE),1))</f>
        <v>252</v>
      </c>
      <c r="AB4243" t="str">
        <f>IF(V4243="","",V4243)</f>
        <v/>
      </c>
      <c r="AC4243" s="2" t="str">
        <f>_xlfn.IFNA(VLOOKUP(D4243,states!A$2:C$10,2,FALSE),"XX")</f>
        <v>A</v>
      </c>
      <c r="AD4243">
        <f>E4243</f>
        <v>1</v>
      </c>
      <c r="AE4243">
        <f>_xlfn.IFNA(VLOOKUP(D4243,states!A$2:D$10,4,FALSE),0)</f>
        <v>2</v>
      </c>
      <c r="AF4243">
        <v>0.5</v>
      </c>
      <c r="AG4243">
        <f>IF(AE4243=0,AF4243,IF(AE4243=1,IF(F4243=0.5,0.5,IF(H4243=1,0.5,1.5)),IF(F4243=0.5,0.5,IF(H4243=1,2.5,1.5))))</f>
        <v>2.5</v>
      </c>
      <c r="AH4243" s="7">
        <f>IF(AC4243="XX",0,1/C4243^(1/5)*IF(E4243=0,100,1)/(E4243+1)^(1/4))</f>
        <v>2.2799992148871882</v>
      </c>
    </row>
    <row r="4244" spans="1:34">
      <c r="A4244">
        <v>3984</v>
      </c>
      <c r="B4244" s="1">
        <v>20834.233199999999</v>
      </c>
      <c r="C4244" s="6">
        <v>0.01</v>
      </c>
      <c r="D4244" t="s">
        <v>3</v>
      </c>
      <c r="E4244">
        <v>1</v>
      </c>
      <c r="F4244">
        <v>8.5</v>
      </c>
      <c r="G4244" t="s">
        <v>1</v>
      </c>
      <c r="H4244">
        <v>1</v>
      </c>
      <c r="I4244" t="s">
        <v>0</v>
      </c>
      <c r="J4244">
        <v>2</v>
      </c>
      <c r="K4244">
        <v>7.5</v>
      </c>
      <c r="L4244" t="s">
        <v>1</v>
      </c>
      <c r="M4244">
        <v>1</v>
      </c>
      <c r="N4244" t="s">
        <v>4040</v>
      </c>
      <c r="O4244">
        <v>1</v>
      </c>
      <c r="P4244" t="str">
        <f>D4244&amp;"-"&amp;F4244&amp;"-"&amp;G4244&amp;"-"&amp;E4244&amp;"-"&amp;H4244</f>
        <v>A2Delta-8.5-e-1-1</v>
      </c>
      <c r="Q4244" t="str">
        <f>I4244&amp;"-"&amp;K4244&amp;"-"&amp;L4244&amp;"-"&amp;J4244&amp;"-"&amp;M4244</f>
        <v>X2Pi-7.5-e-2-1</v>
      </c>
      <c r="R4244">
        <f>B4244+S4244</f>
        <v>26892.686090004998</v>
      </c>
      <c r="S4244">
        <f>_xlfn.IFNA(VLOOKUP(Q4244,'MARVEL-X'!A$2:I$1400,7,FALSE),VLOOKUP(Q4244,MARVEL!A$2:J$1522,10,FALSE))</f>
        <v>6058.452890005</v>
      </c>
      <c r="T4244">
        <f>IF(P4244=P4243,R4244+T4243,R4244)</f>
        <v>80678.026077135</v>
      </c>
      <c r="U4244">
        <f>IF(P4244=P4243,1+U4243,1)</f>
        <v>3</v>
      </c>
      <c r="V4244" t="str">
        <f t="shared" si="66"/>
        <v/>
      </c>
      <c r="W4244" t="str">
        <f>IF(V4244="","",IF(ABS(V4244-R4244)&gt;W$1,ABS(V4244-R4244),""))</f>
        <v/>
      </c>
      <c r="X4244" t="str">
        <f>Y4244&amp;"-"&amp;Z4244&amp;"-"&amp;AC4244&amp;"-"&amp;AD4244&amp;"-"&amp;AG4244</f>
        <v>8.5-e-A-1-2.5</v>
      </c>
      <c r="Y4244">
        <f>F4244</f>
        <v>8.5</v>
      </c>
      <c r="Z4244" s="2" t="str">
        <f>G4244</f>
        <v>e</v>
      </c>
      <c r="AA4244">
        <f>_xlfn.IFNA(VLOOKUP(X4244,'duo-out'!A$2:Q$5000,5,FALSE),E4244+10*(H4244-1)+1+_xlfn.IFNA(VLOOKUP(D4244,states!A$2:C$10,3,FALSE),1))</f>
        <v>252</v>
      </c>
      <c r="AB4244" t="str">
        <f>IF(V4244="","",V4244)</f>
        <v/>
      </c>
      <c r="AC4244" s="2" t="str">
        <f>_xlfn.IFNA(VLOOKUP(D4244,states!A$2:C$10,2,FALSE),"XX")</f>
        <v>A</v>
      </c>
      <c r="AD4244">
        <f>E4244</f>
        <v>1</v>
      </c>
      <c r="AE4244">
        <f>_xlfn.IFNA(VLOOKUP(D4244,states!A$2:D$10,4,FALSE),0)</f>
        <v>2</v>
      </c>
      <c r="AF4244">
        <v>0.5</v>
      </c>
      <c r="AG4244">
        <f>IF(AE4244=0,AF4244,IF(AE4244=1,IF(F4244=0.5,0.5,IF(H4244=1,0.5,1.5)),IF(F4244=0.5,0.5,IF(H4244=1,2.5,1.5))))</f>
        <v>2.5</v>
      </c>
      <c r="AH4244" s="7">
        <f>IF(AC4244="XX",0,1/C4244^(1/5)*IF(E4244=0,100,1)/(E4244+1)^(1/4))</f>
        <v>2.1122362957808511</v>
      </c>
    </row>
    <row r="4245" spans="1:34">
      <c r="A4245">
        <v>3525</v>
      </c>
      <c r="B4245" s="1">
        <v>22953.8881</v>
      </c>
      <c r="C4245" s="6">
        <v>5.0000000000000001E-3</v>
      </c>
      <c r="D4245" t="s">
        <v>3</v>
      </c>
      <c r="E4245">
        <v>1</v>
      </c>
      <c r="F4245">
        <v>8.5</v>
      </c>
      <c r="G4245" t="s">
        <v>1</v>
      </c>
      <c r="H4245">
        <v>1</v>
      </c>
      <c r="I4245" t="s">
        <v>0</v>
      </c>
      <c r="J4245">
        <v>1</v>
      </c>
      <c r="K4245">
        <v>9.5</v>
      </c>
      <c r="L4245" t="s">
        <v>1</v>
      </c>
      <c r="M4245">
        <v>1</v>
      </c>
      <c r="N4245" t="s">
        <v>3581</v>
      </c>
      <c r="O4245">
        <v>1</v>
      </c>
      <c r="P4245" t="str">
        <f>D4245&amp;"-"&amp;F4245&amp;"-"&amp;G4245&amp;"-"&amp;E4245&amp;"-"&amp;H4245</f>
        <v>A2Delta-8.5-e-1-1</v>
      </c>
      <c r="Q4245" t="str">
        <f>I4245&amp;"-"&amp;K4245&amp;"-"&amp;L4245&amp;"-"&amp;J4245&amp;"-"&amp;M4245</f>
        <v>X2Pi-9.5-e-1-1</v>
      </c>
      <c r="R4245">
        <f>B4245+S4245</f>
        <v>26892.677491797</v>
      </c>
      <c r="S4245">
        <f>_xlfn.IFNA(VLOOKUP(Q4245,'MARVEL-X'!A$2:I$1400,7,FALSE),VLOOKUP(Q4245,MARVEL!A$2:J$1522,10,FALSE))</f>
        <v>3938.789391797</v>
      </c>
      <c r="T4245">
        <f>IF(P4245=P4244,R4245+T4244,R4245)</f>
        <v>107570.703568932</v>
      </c>
      <c r="U4245">
        <f>IF(P4245=P4244,1+U4244,1)</f>
        <v>4</v>
      </c>
      <c r="V4245" t="str">
        <f t="shared" si="66"/>
        <v/>
      </c>
      <c r="W4245" t="str">
        <f>IF(V4245="","",IF(ABS(V4245-R4245)&gt;W$1,ABS(V4245-R4245),""))</f>
        <v/>
      </c>
      <c r="X4245" t="str">
        <f>Y4245&amp;"-"&amp;Z4245&amp;"-"&amp;AC4245&amp;"-"&amp;AD4245&amp;"-"&amp;AG4245</f>
        <v>8.5-e-A-1-2.5</v>
      </c>
      <c r="Y4245">
        <f>F4245</f>
        <v>8.5</v>
      </c>
      <c r="Z4245" s="2" t="str">
        <f>G4245</f>
        <v>e</v>
      </c>
      <c r="AA4245">
        <f>_xlfn.IFNA(VLOOKUP(X4245,'duo-out'!A$2:Q$5000,5,FALSE),E4245+10*(H4245-1)+1+_xlfn.IFNA(VLOOKUP(D4245,states!A$2:C$10,3,FALSE),1))</f>
        <v>252</v>
      </c>
      <c r="AB4245" t="str">
        <f>IF(V4245="","",V4245)</f>
        <v/>
      </c>
      <c r="AC4245" s="2" t="str">
        <f>_xlfn.IFNA(VLOOKUP(D4245,states!A$2:C$10,2,FALSE),"XX")</f>
        <v>A</v>
      </c>
      <c r="AD4245">
        <f>E4245</f>
        <v>1</v>
      </c>
      <c r="AE4245">
        <f>_xlfn.IFNA(VLOOKUP(D4245,states!A$2:D$10,4,FALSE),0)</f>
        <v>2</v>
      </c>
      <c r="AF4245">
        <v>0.5</v>
      </c>
      <c r="AG4245">
        <f>IF(AE4245=0,AF4245,IF(AE4245=1,IF(F4245=0.5,0.5,IF(H4245=1,0.5,1.5)),IF(F4245=0.5,0.5,IF(H4245=1,2.5,1.5))))</f>
        <v>2.5</v>
      </c>
      <c r="AH4245" s="7">
        <f>IF(AC4245="XX",0,1/C4245^(1/5)*IF(E4245=0,100,1)/(E4245+1)^(1/4))</f>
        <v>2.4263223583284943</v>
      </c>
    </row>
    <row r="4246" spans="1:34">
      <c r="A4246">
        <v>3509</v>
      </c>
      <c r="B4246" s="1">
        <v>23198.316800000001</v>
      </c>
      <c r="C4246" s="6">
        <v>8.8920000000000006E-3</v>
      </c>
      <c r="D4246" t="s">
        <v>3</v>
      </c>
      <c r="E4246">
        <v>1</v>
      </c>
      <c r="F4246">
        <v>8.5</v>
      </c>
      <c r="G4246" t="s">
        <v>1</v>
      </c>
      <c r="H4246">
        <v>1</v>
      </c>
      <c r="I4246" t="s">
        <v>0</v>
      </c>
      <c r="J4246">
        <v>1</v>
      </c>
      <c r="K4246">
        <v>8.5</v>
      </c>
      <c r="L4246" t="s">
        <v>2</v>
      </c>
      <c r="M4246">
        <v>1</v>
      </c>
      <c r="N4246" t="s">
        <v>3565</v>
      </c>
      <c r="O4246">
        <v>1</v>
      </c>
      <c r="P4246" t="str">
        <f>D4246&amp;"-"&amp;F4246&amp;"-"&amp;G4246&amp;"-"&amp;E4246&amp;"-"&amp;H4246</f>
        <v>A2Delta-8.5-e-1-1</v>
      </c>
      <c r="Q4246" t="str">
        <f>I4246&amp;"-"&amp;K4246&amp;"-"&amp;L4246&amp;"-"&amp;J4246&amp;"-"&amp;M4246</f>
        <v>X2Pi-8.5-f-1-1</v>
      </c>
      <c r="R4246">
        <f>B4246+S4246</f>
        <v>26892.682844896</v>
      </c>
      <c r="S4246">
        <f>_xlfn.IFNA(VLOOKUP(Q4246,'MARVEL-X'!A$2:I$1400,7,FALSE),VLOOKUP(Q4246,MARVEL!A$2:J$1522,10,FALSE))</f>
        <v>3694.3660448959999</v>
      </c>
      <c r="T4246">
        <f>IF(P4246=P4245,R4246+T4245,R4246)</f>
        <v>134463.386413828</v>
      </c>
      <c r="U4246">
        <f>IF(P4246=P4245,1+U4245,1)</f>
        <v>5</v>
      </c>
      <c r="V4246" t="str">
        <f t="shared" si="66"/>
        <v/>
      </c>
      <c r="W4246" t="str">
        <f>IF(V4246="","",IF(ABS(V4246-R4246)&gt;W$1,ABS(V4246-R4246),""))</f>
        <v/>
      </c>
      <c r="X4246" t="str">
        <f>Y4246&amp;"-"&amp;Z4246&amp;"-"&amp;AC4246&amp;"-"&amp;AD4246&amp;"-"&amp;AG4246</f>
        <v>8.5-e-A-1-2.5</v>
      </c>
      <c r="Y4246">
        <f>F4246</f>
        <v>8.5</v>
      </c>
      <c r="Z4246" s="2" t="str">
        <f>G4246</f>
        <v>e</v>
      </c>
      <c r="AA4246">
        <f>_xlfn.IFNA(VLOOKUP(X4246,'duo-out'!A$2:Q$5000,5,FALSE),E4246+10*(H4246-1)+1+_xlfn.IFNA(VLOOKUP(D4246,states!A$2:C$10,3,FALSE),1))</f>
        <v>252</v>
      </c>
      <c r="AB4246" t="str">
        <f>IF(V4246="","",V4246)</f>
        <v/>
      </c>
      <c r="AC4246" s="2" t="str">
        <f>_xlfn.IFNA(VLOOKUP(D4246,states!A$2:C$10,2,FALSE),"XX")</f>
        <v>A</v>
      </c>
      <c r="AD4246">
        <f>E4246</f>
        <v>1</v>
      </c>
      <c r="AE4246">
        <f>_xlfn.IFNA(VLOOKUP(D4246,states!A$2:D$10,4,FALSE),0)</f>
        <v>2</v>
      </c>
      <c r="AF4246">
        <v>0.5</v>
      </c>
      <c r="AG4246">
        <f>IF(AE4246=0,AF4246,IF(AE4246=1,IF(F4246=0.5,0.5,IF(H4246=1,0.5,1.5)),IF(F4246=0.5,0.5,IF(H4246=1,2.5,1.5))))</f>
        <v>2.5</v>
      </c>
      <c r="AH4246" s="7">
        <f>IF(AC4246="XX",0,1/C4246^(1/5)*IF(E4246=0,100,1)/(E4246+1)^(1/4))</f>
        <v>2.1624327507819592</v>
      </c>
    </row>
    <row r="4247" spans="1:34">
      <c r="A4247">
        <v>3462</v>
      </c>
      <c r="B4247" s="1">
        <v>23411.698199999999</v>
      </c>
      <c r="C4247" s="6">
        <v>5.0000000000000001E-3</v>
      </c>
      <c r="D4247" t="s">
        <v>3</v>
      </c>
      <c r="E4247">
        <v>1</v>
      </c>
      <c r="F4247">
        <v>8.5</v>
      </c>
      <c r="G4247" t="s">
        <v>1</v>
      </c>
      <c r="H4247">
        <v>1</v>
      </c>
      <c r="I4247" t="s">
        <v>0</v>
      </c>
      <c r="J4247">
        <v>1</v>
      </c>
      <c r="K4247">
        <v>7.5</v>
      </c>
      <c r="L4247" t="s">
        <v>1</v>
      </c>
      <c r="M4247">
        <v>1</v>
      </c>
      <c r="N4247" t="s">
        <v>3518</v>
      </c>
      <c r="O4247">
        <v>1</v>
      </c>
      <c r="P4247" t="str">
        <f>D4247&amp;"-"&amp;F4247&amp;"-"&amp;G4247&amp;"-"&amp;E4247&amp;"-"&amp;H4247</f>
        <v>A2Delta-8.5-e-1-1</v>
      </c>
      <c r="Q4247" t="str">
        <f>I4247&amp;"-"&amp;K4247&amp;"-"&amp;L4247&amp;"-"&amp;J4247&amp;"-"&amp;M4247</f>
        <v>X2Pi-7.5-e-1-1</v>
      </c>
      <c r="R4247">
        <f>B4247+S4247</f>
        <v>26892.677661663998</v>
      </c>
      <c r="S4247">
        <f>_xlfn.IFNA(VLOOKUP(Q4247,'MARVEL-X'!A$2:I$1400,7,FALSE),VLOOKUP(Q4247,MARVEL!A$2:J$1522,10,FALSE))</f>
        <v>3480.9794616640002</v>
      </c>
      <c r="T4247">
        <f>IF(P4247=P4246,R4247+T4246,R4247)</f>
        <v>161356.064075492</v>
      </c>
      <c r="U4247">
        <f>IF(P4247=P4246,1+U4246,1)</f>
        <v>6</v>
      </c>
      <c r="V4247" t="str">
        <f t="shared" si="66"/>
        <v/>
      </c>
      <c r="W4247" t="str">
        <f>IF(V4247="","",IF(ABS(V4247-R4247)&gt;W$1,ABS(V4247-R4247),""))</f>
        <v/>
      </c>
      <c r="X4247" t="str">
        <f>Y4247&amp;"-"&amp;Z4247&amp;"-"&amp;AC4247&amp;"-"&amp;AD4247&amp;"-"&amp;AG4247</f>
        <v>8.5-e-A-1-2.5</v>
      </c>
      <c r="Y4247">
        <f>F4247</f>
        <v>8.5</v>
      </c>
      <c r="Z4247" s="2" t="str">
        <f>G4247</f>
        <v>e</v>
      </c>
      <c r="AA4247">
        <f>_xlfn.IFNA(VLOOKUP(X4247,'duo-out'!A$2:Q$5000,5,FALSE),E4247+10*(H4247-1)+1+_xlfn.IFNA(VLOOKUP(D4247,states!A$2:C$10,3,FALSE),1))</f>
        <v>252</v>
      </c>
      <c r="AB4247" t="str">
        <f>IF(V4247="","",V4247)</f>
        <v/>
      </c>
      <c r="AC4247" s="2" t="str">
        <f>_xlfn.IFNA(VLOOKUP(D4247,states!A$2:C$10,2,FALSE),"XX")</f>
        <v>A</v>
      </c>
      <c r="AD4247">
        <f>E4247</f>
        <v>1</v>
      </c>
      <c r="AE4247">
        <f>_xlfn.IFNA(VLOOKUP(D4247,states!A$2:D$10,4,FALSE),0)</f>
        <v>2</v>
      </c>
      <c r="AF4247">
        <v>0.5</v>
      </c>
      <c r="AG4247">
        <f>IF(AE4247=0,AF4247,IF(AE4247=1,IF(F4247=0.5,0.5,IF(H4247=1,0.5,1.5)),IF(F4247=0.5,0.5,IF(H4247=1,2.5,1.5))))</f>
        <v>2.5</v>
      </c>
      <c r="AH4247" s="7">
        <f>IF(AC4247="XX",0,1/C4247^(1/5)*IF(E4247=0,100,1)/(E4247+1)^(1/4))</f>
        <v>2.4263223583284943</v>
      </c>
    </row>
    <row r="4248" spans="1:34">
      <c r="A4248">
        <v>2899</v>
      </c>
      <c r="B4248" s="1">
        <v>22953.861499999999</v>
      </c>
      <c r="C4248" s="6">
        <v>2.7269999999999999E-2</v>
      </c>
      <c r="D4248" t="s">
        <v>3</v>
      </c>
      <c r="E4248">
        <v>1</v>
      </c>
      <c r="F4248">
        <v>8.5</v>
      </c>
      <c r="G4248" t="s">
        <v>1</v>
      </c>
      <c r="H4248">
        <v>1</v>
      </c>
      <c r="I4248" t="s">
        <v>0</v>
      </c>
      <c r="J4248">
        <v>1</v>
      </c>
      <c r="K4248">
        <v>9.5</v>
      </c>
      <c r="L4248" t="s">
        <v>1</v>
      </c>
      <c r="M4248">
        <v>1</v>
      </c>
      <c r="N4248" t="s">
        <v>2955</v>
      </c>
      <c r="O4248">
        <v>1</v>
      </c>
      <c r="P4248" t="str">
        <f>D4248&amp;"-"&amp;F4248&amp;"-"&amp;G4248&amp;"-"&amp;E4248&amp;"-"&amp;H4248</f>
        <v>A2Delta-8.5-e-1-1</v>
      </c>
      <c r="Q4248" t="str">
        <f>I4248&amp;"-"&amp;K4248&amp;"-"&amp;L4248&amp;"-"&amp;J4248&amp;"-"&amp;M4248</f>
        <v>X2Pi-9.5-e-1-1</v>
      </c>
      <c r="R4248">
        <f>B4248+S4248</f>
        <v>26892.650891796999</v>
      </c>
      <c r="S4248">
        <f>_xlfn.IFNA(VLOOKUP(Q4248,'MARVEL-X'!A$2:I$1400,7,FALSE),VLOOKUP(Q4248,MARVEL!A$2:J$1522,10,FALSE))</f>
        <v>3938.789391797</v>
      </c>
      <c r="T4248">
        <f>IF(P4248=P4247,R4248+T4247,R4248)</f>
        <v>188248.71496728901</v>
      </c>
      <c r="U4248">
        <f>IF(P4248=P4247,1+U4247,1)</f>
        <v>7</v>
      </c>
      <c r="V4248" t="str">
        <f t="shared" si="66"/>
        <v/>
      </c>
      <c r="W4248" t="str">
        <f>IF(V4248="","",IF(ABS(V4248-R4248)&gt;W$1,ABS(V4248-R4248),""))</f>
        <v/>
      </c>
      <c r="X4248" t="str">
        <f>Y4248&amp;"-"&amp;Z4248&amp;"-"&amp;AC4248&amp;"-"&amp;AD4248&amp;"-"&amp;AG4248</f>
        <v>8.5-e-A-1-2.5</v>
      </c>
      <c r="Y4248">
        <f>F4248</f>
        <v>8.5</v>
      </c>
      <c r="Z4248" s="2" t="str">
        <f>G4248</f>
        <v>e</v>
      </c>
      <c r="AA4248">
        <f>_xlfn.IFNA(VLOOKUP(X4248,'duo-out'!A$2:Q$5000,5,FALSE),E4248+10*(H4248-1)+1+_xlfn.IFNA(VLOOKUP(D4248,states!A$2:C$10,3,FALSE),1))</f>
        <v>252</v>
      </c>
      <c r="AB4248" t="str">
        <f>IF(V4248="","",V4248)</f>
        <v/>
      </c>
      <c r="AC4248" s="2" t="str">
        <f>_xlfn.IFNA(VLOOKUP(D4248,states!A$2:C$10,2,FALSE),"XX")</f>
        <v>A</v>
      </c>
      <c r="AD4248">
        <f>E4248</f>
        <v>1</v>
      </c>
      <c r="AE4248">
        <f>_xlfn.IFNA(VLOOKUP(D4248,states!A$2:D$10,4,FALSE),0)</f>
        <v>2</v>
      </c>
      <c r="AF4248">
        <v>0.5</v>
      </c>
      <c r="AG4248">
        <f>IF(AE4248=0,AF4248,IF(AE4248=1,IF(F4248=0.5,0.5,IF(H4248=1,0.5,1.5)),IF(F4248=0.5,0.5,IF(H4248=1,2.5,1.5))))</f>
        <v>2.5</v>
      </c>
      <c r="AH4248" s="7">
        <f>IF(AC4248="XX",0,1/C4248^(1/5)*IF(E4248=0,100,1)/(E4248+1)^(1/4))</f>
        <v>1.7282456542200892</v>
      </c>
    </row>
    <row r="4249" spans="1:34">
      <c r="A4249">
        <v>2877</v>
      </c>
      <c r="B4249" s="1">
        <v>23411.694599999999</v>
      </c>
      <c r="C4249" s="6">
        <v>5.0000000000000001E-3</v>
      </c>
      <c r="D4249" t="s">
        <v>3</v>
      </c>
      <c r="E4249">
        <v>1</v>
      </c>
      <c r="F4249">
        <v>8.5</v>
      </c>
      <c r="G4249" t="s">
        <v>1</v>
      </c>
      <c r="H4249">
        <v>1</v>
      </c>
      <c r="I4249" t="s">
        <v>0</v>
      </c>
      <c r="J4249">
        <v>1</v>
      </c>
      <c r="K4249">
        <v>7.5</v>
      </c>
      <c r="L4249" t="s">
        <v>1</v>
      </c>
      <c r="M4249">
        <v>1</v>
      </c>
      <c r="N4249" t="s">
        <v>2933</v>
      </c>
      <c r="O4249">
        <v>1</v>
      </c>
      <c r="P4249" t="str">
        <f>D4249&amp;"-"&amp;F4249&amp;"-"&amp;G4249&amp;"-"&amp;E4249&amp;"-"&amp;H4249</f>
        <v>A2Delta-8.5-e-1-1</v>
      </c>
      <c r="Q4249" t="str">
        <f>I4249&amp;"-"&amp;K4249&amp;"-"&amp;L4249&amp;"-"&amp;J4249&amp;"-"&amp;M4249</f>
        <v>X2Pi-7.5-e-1-1</v>
      </c>
      <c r="R4249">
        <f>B4249+S4249</f>
        <v>26892.674061663998</v>
      </c>
      <c r="S4249">
        <f>_xlfn.IFNA(VLOOKUP(Q4249,'MARVEL-X'!A$2:I$1400,7,FALSE),VLOOKUP(Q4249,MARVEL!A$2:J$1522,10,FALSE))</f>
        <v>3480.9794616640002</v>
      </c>
      <c r="T4249">
        <f>IF(P4249=P4248,R4249+T4248,R4249)</f>
        <v>215141.38902895301</v>
      </c>
      <c r="U4249">
        <f>IF(P4249=P4248,1+U4248,1)</f>
        <v>8</v>
      </c>
      <c r="V4249" t="str">
        <f t="shared" si="66"/>
        <v/>
      </c>
      <c r="W4249" t="str">
        <f>IF(V4249="","",IF(ABS(V4249-R4249)&gt;W$1,ABS(V4249-R4249),""))</f>
        <v/>
      </c>
      <c r="X4249" t="str">
        <f>Y4249&amp;"-"&amp;Z4249&amp;"-"&amp;AC4249&amp;"-"&amp;AD4249&amp;"-"&amp;AG4249</f>
        <v>8.5-e-A-1-2.5</v>
      </c>
      <c r="Y4249">
        <f>F4249</f>
        <v>8.5</v>
      </c>
      <c r="Z4249" s="2" t="str">
        <f>G4249</f>
        <v>e</v>
      </c>
      <c r="AA4249">
        <f>_xlfn.IFNA(VLOOKUP(X4249,'duo-out'!A$2:Q$5000,5,FALSE),E4249+10*(H4249-1)+1+_xlfn.IFNA(VLOOKUP(D4249,states!A$2:C$10,3,FALSE),1))</f>
        <v>252</v>
      </c>
      <c r="AB4249" t="str">
        <f>IF(V4249="","",V4249)</f>
        <v/>
      </c>
      <c r="AC4249" s="2" t="str">
        <f>_xlfn.IFNA(VLOOKUP(D4249,states!A$2:C$10,2,FALSE),"XX")</f>
        <v>A</v>
      </c>
      <c r="AD4249">
        <f>E4249</f>
        <v>1</v>
      </c>
      <c r="AE4249">
        <f>_xlfn.IFNA(VLOOKUP(D4249,states!A$2:D$10,4,FALSE),0)</f>
        <v>2</v>
      </c>
      <c r="AF4249">
        <v>0.5</v>
      </c>
      <c r="AG4249">
        <f>IF(AE4249=0,AF4249,IF(AE4249=1,IF(F4249=0.5,0.5,IF(H4249=1,0.5,1.5)),IF(F4249=0.5,0.5,IF(H4249=1,2.5,1.5))))</f>
        <v>2.5</v>
      </c>
      <c r="AH4249" s="7">
        <f>IF(AC4249="XX",0,1/C4249^(1/5)*IF(E4249=0,100,1)/(E4249+1)^(1/4))</f>
        <v>2.4263223583284943</v>
      </c>
    </row>
    <row r="4250" spans="1:34">
      <c r="A4250">
        <v>2865</v>
      </c>
      <c r="B4250" s="1">
        <v>23198.3194</v>
      </c>
      <c r="C4250" s="6">
        <v>1.204E-2</v>
      </c>
      <c r="D4250" t="s">
        <v>3</v>
      </c>
      <c r="E4250">
        <v>1</v>
      </c>
      <c r="F4250">
        <v>8.5</v>
      </c>
      <c r="G4250" t="s">
        <v>1</v>
      </c>
      <c r="H4250">
        <v>1</v>
      </c>
      <c r="I4250" t="s">
        <v>0</v>
      </c>
      <c r="J4250">
        <v>1</v>
      </c>
      <c r="K4250">
        <v>8.5</v>
      </c>
      <c r="L4250" t="s">
        <v>2</v>
      </c>
      <c r="M4250">
        <v>1</v>
      </c>
      <c r="N4250" t="s">
        <v>2921</v>
      </c>
      <c r="O4250">
        <v>1</v>
      </c>
      <c r="P4250" t="str">
        <f>D4250&amp;"-"&amp;F4250&amp;"-"&amp;G4250&amp;"-"&amp;E4250&amp;"-"&amp;H4250</f>
        <v>A2Delta-8.5-e-1-1</v>
      </c>
      <c r="Q4250" t="str">
        <f>I4250&amp;"-"&amp;K4250&amp;"-"&amp;L4250&amp;"-"&amp;J4250&amp;"-"&amp;M4250</f>
        <v>X2Pi-8.5-f-1-1</v>
      </c>
      <c r="R4250">
        <f>B4250+S4250</f>
        <v>26892.685444896</v>
      </c>
      <c r="S4250">
        <f>_xlfn.IFNA(VLOOKUP(Q4250,'MARVEL-X'!A$2:I$1400,7,FALSE),VLOOKUP(Q4250,MARVEL!A$2:J$1522,10,FALSE))</f>
        <v>3694.3660448959999</v>
      </c>
      <c r="T4250">
        <f>IF(P4250=P4249,R4250+T4249,R4250)</f>
        <v>242034.074473849</v>
      </c>
      <c r="U4250">
        <f>IF(P4250=P4249,1+U4249,1)</f>
        <v>9</v>
      </c>
      <c r="V4250" t="str">
        <f t="shared" si="66"/>
        <v/>
      </c>
      <c r="W4250" t="str">
        <f>IF(V4250="","",IF(ABS(V4250-R4250)&gt;W$1,ABS(V4250-R4250),""))</f>
        <v/>
      </c>
      <c r="X4250" t="str">
        <f>Y4250&amp;"-"&amp;Z4250&amp;"-"&amp;AC4250&amp;"-"&amp;AD4250&amp;"-"&amp;AG4250</f>
        <v>8.5-e-A-1-2.5</v>
      </c>
      <c r="Y4250">
        <f>F4250</f>
        <v>8.5</v>
      </c>
      <c r="Z4250" s="2" t="str">
        <f>G4250</f>
        <v>e</v>
      </c>
      <c r="AA4250">
        <f>_xlfn.IFNA(VLOOKUP(X4250,'duo-out'!A$2:Q$5000,5,FALSE),E4250+10*(H4250-1)+1+_xlfn.IFNA(VLOOKUP(D4250,states!A$2:C$10,3,FALSE),1))</f>
        <v>252</v>
      </c>
      <c r="AB4250" t="str">
        <f>IF(V4250="","",V4250)</f>
        <v/>
      </c>
      <c r="AC4250" s="2" t="str">
        <f>_xlfn.IFNA(VLOOKUP(D4250,states!A$2:C$10,2,FALSE),"XX")</f>
        <v>A</v>
      </c>
      <c r="AD4250">
        <f>E4250</f>
        <v>1</v>
      </c>
      <c r="AE4250">
        <f>_xlfn.IFNA(VLOOKUP(D4250,states!A$2:D$10,4,FALSE),0)</f>
        <v>2</v>
      </c>
      <c r="AF4250">
        <v>0.5</v>
      </c>
      <c r="AG4250">
        <f>IF(AE4250=0,AF4250,IF(AE4250=1,IF(F4250=0.5,0.5,IF(H4250=1,0.5,1.5)),IF(F4250=0.5,0.5,IF(H4250=1,2.5,1.5))))</f>
        <v>2.5</v>
      </c>
      <c r="AH4250" s="7">
        <f>IF(AC4250="XX",0,1/C4250^(1/5)*IF(E4250=0,100,1)/(E4250+1)^(1/4))</f>
        <v>2.0352473769884973</v>
      </c>
    </row>
    <row r="4251" spans="1:34">
      <c r="A4251">
        <v>5538</v>
      </c>
      <c r="B4251" s="1">
        <v>23198.305</v>
      </c>
      <c r="C4251" s="6">
        <v>0.05</v>
      </c>
      <c r="D4251" t="s">
        <v>3</v>
      </c>
      <c r="E4251">
        <v>1</v>
      </c>
      <c r="F4251">
        <v>8.5</v>
      </c>
      <c r="G4251" t="s">
        <v>1</v>
      </c>
      <c r="H4251">
        <v>1</v>
      </c>
      <c r="I4251" t="s">
        <v>0</v>
      </c>
      <c r="J4251">
        <v>1</v>
      </c>
      <c r="K4251">
        <v>8.5</v>
      </c>
      <c r="L4251" t="s">
        <v>2</v>
      </c>
      <c r="M4251">
        <v>1</v>
      </c>
      <c r="N4251" t="s">
        <v>5594</v>
      </c>
      <c r="O4251">
        <v>1</v>
      </c>
      <c r="P4251" t="str">
        <f>D4251&amp;"-"&amp;F4251&amp;"-"&amp;G4251&amp;"-"&amp;E4251&amp;"-"&amp;H4251</f>
        <v>A2Delta-8.5-e-1-1</v>
      </c>
      <c r="Q4251" t="str">
        <f>I4251&amp;"-"&amp;K4251&amp;"-"&amp;L4251&amp;"-"&amp;J4251&amp;"-"&amp;M4251</f>
        <v>X2Pi-8.5-f-1-1</v>
      </c>
      <c r="R4251">
        <f>B4251+S4251</f>
        <v>26892.671044896</v>
      </c>
      <c r="S4251">
        <f>_xlfn.IFNA(VLOOKUP(Q4251,'MARVEL-X'!A$2:I$1400,7,FALSE),VLOOKUP(Q4251,MARVEL!A$2:J$1522,10,FALSE))</f>
        <v>3694.3660448959999</v>
      </c>
      <c r="T4251">
        <f>IF(P4251=P4250,R4251+T4250,R4251)</f>
        <v>268926.74551874498</v>
      </c>
      <c r="U4251">
        <f>IF(P4251=P4250,1+U4250,1)</f>
        <v>10</v>
      </c>
      <c r="V4251" t="str">
        <f t="shared" si="66"/>
        <v/>
      </c>
      <c r="W4251" t="str">
        <f>IF(V4251="","",IF(ABS(V4251-R4251)&gt;W$1,ABS(V4251-R4251),""))</f>
        <v/>
      </c>
      <c r="X4251" t="str">
        <f>Y4251&amp;"-"&amp;Z4251&amp;"-"&amp;AC4251&amp;"-"&amp;AD4251&amp;"-"&amp;AG4251</f>
        <v>8.5-e-A-1-2.5</v>
      </c>
      <c r="Y4251">
        <f>F4251</f>
        <v>8.5</v>
      </c>
      <c r="Z4251" s="2" t="str">
        <f>G4251</f>
        <v>e</v>
      </c>
      <c r="AA4251">
        <f>_xlfn.IFNA(VLOOKUP(X4251,'duo-out'!A$2:Q$5000,5,FALSE),E4251+10*(H4251-1)+1+_xlfn.IFNA(VLOOKUP(D4251,states!A$2:C$10,3,FALSE),1))</f>
        <v>252</v>
      </c>
      <c r="AB4251" t="str">
        <f>IF(V4251="","",V4251)</f>
        <v/>
      </c>
      <c r="AC4251" s="2" t="str">
        <f>_xlfn.IFNA(VLOOKUP(D4251,states!A$2:C$10,2,FALSE),"XX")</f>
        <v>A</v>
      </c>
      <c r="AD4251">
        <f>E4251</f>
        <v>1</v>
      </c>
      <c r="AE4251">
        <f>_xlfn.IFNA(VLOOKUP(D4251,states!A$2:D$10,4,FALSE),0)</f>
        <v>2</v>
      </c>
      <c r="AF4251">
        <v>0.5</v>
      </c>
      <c r="AG4251">
        <f>IF(AE4251=0,AF4251,IF(AE4251=1,IF(F4251=0.5,0.5,IF(H4251=1,0.5,1.5)),IF(F4251=0.5,0.5,IF(H4251=1,2.5,1.5))))</f>
        <v>2.5</v>
      </c>
      <c r="AH4251" s="7">
        <f>IF(AC4251="XX",0,1/C4251^(1/5)*IF(E4251=0,100,1)/(E4251+1)^(1/4))</f>
        <v>1.5309059120638666</v>
      </c>
    </row>
    <row r="4252" spans="1:34">
      <c r="A4252">
        <v>5489</v>
      </c>
      <c r="B4252" s="1">
        <v>23411.687999999998</v>
      </c>
      <c r="C4252" s="6">
        <v>0.05</v>
      </c>
      <c r="D4252" t="s">
        <v>3</v>
      </c>
      <c r="E4252">
        <v>1</v>
      </c>
      <c r="F4252">
        <v>8.5</v>
      </c>
      <c r="G4252" t="s">
        <v>1</v>
      </c>
      <c r="H4252">
        <v>1</v>
      </c>
      <c r="I4252" t="s">
        <v>0</v>
      </c>
      <c r="J4252">
        <v>1</v>
      </c>
      <c r="K4252">
        <v>7.5</v>
      </c>
      <c r="L4252" t="s">
        <v>1</v>
      </c>
      <c r="M4252">
        <v>1</v>
      </c>
      <c r="N4252" t="s">
        <v>5545</v>
      </c>
      <c r="O4252">
        <v>1</v>
      </c>
      <c r="P4252" t="str">
        <f>D4252&amp;"-"&amp;F4252&amp;"-"&amp;G4252&amp;"-"&amp;E4252&amp;"-"&amp;H4252</f>
        <v>A2Delta-8.5-e-1-1</v>
      </c>
      <c r="Q4252" t="str">
        <f>I4252&amp;"-"&amp;K4252&amp;"-"&amp;L4252&amp;"-"&amp;J4252&amp;"-"&amp;M4252</f>
        <v>X2Pi-7.5-e-1-1</v>
      </c>
      <c r="R4252">
        <f>B4252+S4252</f>
        <v>26892.667461663998</v>
      </c>
      <c r="S4252">
        <f>_xlfn.IFNA(VLOOKUP(Q4252,'MARVEL-X'!A$2:I$1400,7,FALSE),VLOOKUP(Q4252,MARVEL!A$2:J$1522,10,FALSE))</f>
        <v>3480.9794616640002</v>
      </c>
      <c r="T4252">
        <f>IF(P4252=P4251,R4252+T4251,R4252)</f>
        <v>295819.41298040899</v>
      </c>
      <c r="U4252">
        <f>IF(P4252=P4251,1+U4251,1)</f>
        <v>11</v>
      </c>
      <c r="V4252" t="str">
        <f t="shared" si="66"/>
        <v/>
      </c>
      <c r="W4252" t="str">
        <f>IF(V4252="","",IF(ABS(V4252-R4252)&gt;W$1,ABS(V4252-R4252),""))</f>
        <v/>
      </c>
      <c r="X4252" t="str">
        <f>Y4252&amp;"-"&amp;Z4252&amp;"-"&amp;AC4252&amp;"-"&amp;AD4252&amp;"-"&amp;AG4252</f>
        <v>8.5-e-A-1-2.5</v>
      </c>
      <c r="Y4252">
        <f>F4252</f>
        <v>8.5</v>
      </c>
      <c r="Z4252" s="2" t="str">
        <f>G4252</f>
        <v>e</v>
      </c>
      <c r="AA4252">
        <f>_xlfn.IFNA(VLOOKUP(X4252,'duo-out'!A$2:Q$5000,5,FALSE),E4252+10*(H4252-1)+1+_xlfn.IFNA(VLOOKUP(D4252,states!A$2:C$10,3,FALSE),1))</f>
        <v>252</v>
      </c>
      <c r="AB4252" t="str">
        <f>IF(V4252="","",V4252)</f>
        <v/>
      </c>
      <c r="AC4252" s="2" t="str">
        <f>_xlfn.IFNA(VLOOKUP(D4252,states!A$2:C$10,2,FALSE),"XX")</f>
        <v>A</v>
      </c>
      <c r="AD4252">
        <f>E4252</f>
        <v>1</v>
      </c>
      <c r="AE4252">
        <f>_xlfn.IFNA(VLOOKUP(D4252,states!A$2:D$10,4,FALSE),0)</f>
        <v>2</v>
      </c>
      <c r="AF4252">
        <v>0.5</v>
      </c>
      <c r="AG4252">
        <f>IF(AE4252=0,AF4252,IF(AE4252=1,IF(F4252=0.5,0.5,IF(H4252=1,0.5,1.5)),IF(F4252=0.5,0.5,IF(H4252=1,2.5,1.5))))</f>
        <v>2.5</v>
      </c>
      <c r="AH4252" s="7">
        <f>IF(AC4252="XX",0,1/C4252^(1/5)*IF(E4252=0,100,1)/(E4252+1)^(1/4))</f>
        <v>1.5309059120638666</v>
      </c>
    </row>
    <row r="4253" spans="1:34">
      <c r="A4253">
        <v>999</v>
      </c>
      <c r="B4253" s="1">
        <v>22953.82</v>
      </c>
      <c r="C4253" s="6">
        <v>7.4399999999999994E-2</v>
      </c>
      <c r="D4253" t="s">
        <v>3</v>
      </c>
      <c r="E4253">
        <v>1</v>
      </c>
      <c r="F4253">
        <v>8.5</v>
      </c>
      <c r="G4253" t="s">
        <v>1</v>
      </c>
      <c r="H4253">
        <v>1</v>
      </c>
      <c r="I4253" t="s">
        <v>0</v>
      </c>
      <c r="J4253">
        <v>1</v>
      </c>
      <c r="K4253">
        <v>9.5</v>
      </c>
      <c r="L4253" t="s">
        <v>1</v>
      </c>
      <c r="M4253">
        <v>1</v>
      </c>
      <c r="N4253" t="s">
        <v>1055</v>
      </c>
      <c r="O4253">
        <v>1</v>
      </c>
      <c r="P4253" t="str">
        <f>D4253&amp;"-"&amp;F4253&amp;"-"&amp;G4253&amp;"-"&amp;E4253&amp;"-"&amp;H4253</f>
        <v>A2Delta-8.5-e-1-1</v>
      </c>
      <c r="Q4253" t="str">
        <f>I4253&amp;"-"&amp;K4253&amp;"-"&amp;L4253&amp;"-"&amp;J4253&amp;"-"&amp;M4253</f>
        <v>X2Pi-9.5-e-1-1</v>
      </c>
      <c r="R4253">
        <f>B4253+S4253</f>
        <v>26892.609391796999</v>
      </c>
      <c r="S4253">
        <f>_xlfn.IFNA(VLOOKUP(Q4253,'MARVEL-X'!A$2:I$1400,7,FALSE),VLOOKUP(Q4253,MARVEL!A$2:J$1522,10,FALSE))</f>
        <v>3938.789391797</v>
      </c>
      <c r="T4253">
        <f>IF(P4253=P4252,R4253+T4252,R4253)</f>
        <v>322712.02237220597</v>
      </c>
      <c r="U4253">
        <f>IF(P4253=P4252,1+U4252,1)</f>
        <v>12</v>
      </c>
      <c r="V4253" t="str">
        <f t="shared" si="66"/>
        <v/>
      </c>
      <c r="W4253" t="str">
        <f>IF(V4253="","",IF(ABS(V4253-R4253)&gt;W$1,ABS(V4253-R4253),""))</f>
        <v/>
      </c>
      <c r="X4253" t="str">
        <f>Y4253&amp;"-"&amp;Z4253&amp;"-"&amp;AC4253&amp;"-"&amp;AD4253&amp;"-"&amp;AG4253</f>
        <v>8.5-e-A-1-2.5</v>
      </c>
      <c r="Y4253">
        <f>F4253</f>
        <v>8.5</v>
      </c>
      <c r="Z4253" s="2" t="str">
        <f>G4253</f>
        <v>e</v>
      </c>
      <c r="AA4253">
        <f>_xlfn.IFNA(VLOOKUP(X4253,'duo-out'!A$2:Q$5000,5,FALSE),E4253+10*(H4253-1)+1+_xlfn.IFNA(VLOOKUP(D4253,states!A$2:C$10,3,FALSE),1))</f>
        <v>252</v>
      </c>
      <c r="AB4253" t="str">
        <f>IF(V4253="","",V4253)</f>
        <v/>
      </c>
      <c r="AC4253" s="2" t="str">
        <f>_xlfn.IFNA(VLOOKUP(D4253,states!A$2:C$10,2,FALSE),"XX")</f>
        <v>A</v>
      </c>
      <c r="AD4253">
        <f>E4253</f>
        <v>1</v>
      </c>
      <c r="AE4253">
        <f>_xlfn.IFNA(VLOOKUP(D4253,states!A$2:D$10,4,FALSE),0)</f>
        <v>2</v>
      </c>
      <c r="AF4253">
        <v>0.5</v>
      </c>
      <c r="AG4253">
        <f>IF(AE4253=0,AF4253,IF(AE4253=1,IF(F4253=0.5,0.5,IF(H4253=1,0.5,1.5)),IF(F4253=0.5,0.5,IF(H4253=1,2.5,1.5))))</f>
        <v>2.5</v>
      </c>
      <c r="AH4253" s="7">
        <f>IF(AC4253="XX",0,1/C4253^(1/5)*IF(E4253=0,100,1)/(E4253+1)^(1/4))</f>
        <v>1.413930015539312</v>
      </c>
    </row>
    <row r="4254" spans="1:34">
      <c r="A4254">
        <v>981</v>
      </c>
      <c r="B4254" s="1">
        <v>23198.31</v>
      </c>
      <c r="C4254" s="6">
        <v>0.05</v>
      </c>
      <c r="D4254" t="s">
        <v>3</v>
      </c>
      <c r="E4254">
        <v>1</v>
      </c>
      <c r="F4254">
        <v>8.5</v>
      </c>
      <c r="G4254" t="s">
        <v>1</v>
      </c>
      <c r="H4254">
        <v>1</v>
      </c>
      <c r="I4254" t="s">
        <v>0</v>
      </c>
      <c r="J4254">
        <v>1</v>
      </c>
      <c r="K4254">
        <v>8.5</v>
      </c>
      <c r="L4254" t="s">
        <v>2</v>
      </c>
      <c r="M4254">
        <v>1</v>
      </c>
      <c r="N4254" t="s">
        <v>1037</v>
      </c>
      <c r="O4254">
        <v>1</v>
      </c>
      <c r="P4254" t="str">
        <f>D4254&amp;"-"&amp;F4254&amp;"-"&amp;G4254&amp;"-"&amp;E4254&amp;"-"&amp;H4254</f>
        <v>A2Delta-8.5-e-1-1</v>
      </c>
      <c r="Q4254" t="str">
        <f>I4254&amp;"-"&amp;K4254&amp;"-"&amp;L4254&amp;"-"&amp;J4254&amp;"-"&amp;M4254</f>
        <v>X2Pi-8.5-f-1-1</v>
      </c>
      <c r="R4254">
        <f>B4254+S4254</f>
        <v>26892.676044896001</v>
      </c>
      <c r="S4254">
        <f>_xlfn.IFNA(VLOOKUP(Q4254,'MARVEL-X'!A$2:I$1400,7,FALSE),VLOOKUP(Q4254,MARVEL!A$2:J$1522,10,FALSE))</f>
        <v>3694.3660448959999</v>
      </c>
      <c r="T4254">
        <f>IF(P4254=P4253,R4254+T4253,R4254)</f>
        <v>349604.69841710199</v>
      </c>
      <c r="U4254">
        <f>IF(P4254=P4253,1+U4253,1)</f>
        <v>13</v>
      </c>
      <c r="V4254" t="str">
        <f t="shared" si="66"/>
        <v/>
      </c>
      <c r="W4254" t="str">
        <f>IF(V4254="","",IF(ABS(V4254-R4254)&gt;W$1,ABS(V4254-R4254),""))</f>
        <v/>
      </c>
      <c r="X4254" t="str">
        <f>Y4254&amp;"-"&amp;Z4254&amp;"-"&amp;AC4254&amp;"-"&amp;AD4254&amp;"-"&amp;AG4254</f>
        <v>8.5-e-A-1-2.5</v>
      </c>
      <c r="Y4254">
        <f>F4254</f>
        <v>8.5</v>
      </c>
      <c r="Z4254" s="2" t="str">
        <f>G4254</f>
        <v>e</v>
      </c>
      <c r="AA4254">
        <f>_xlfn.IFNA(VLOOKUP(X4254,'duo-out'!A$2:Q$5000,5,FALSE),E4254+10*(H4254-1)+1+_xlfn.IFNA(VLOOKUP(D4254,states!A$2:C$10,3,FALSE),1))</f>
        <v>252</v>
      </c>
      <c r="AB4254" t="str">
        <f>IF(V4254="","",V4254)</f>
        <v/>
      </c>
      <c r="AC4254" s="2" t="str">
        <f>_xlfn.IFNA(VLOOKUP(D4254,states!A$2:C$10,2,FALSE),"XX")</f>
        <v>A</v>
      </c>
      <c r="AD4254">
        <f>E4254</f>
        <v>1</v>
      </c>
      <c r="AE4254">
        <f>_xlfn.IFNA(VLOOKUP(D4254,states!A$2:D$10,4,FALSE),0)</f>
        <v>2</v>
      </c>
      <c r="AF4254">
        <v>0.5</v>
      </c>
      <c r="AG4254">
        <f>IF(AE4254=0,AF4254,IF(AE4254=1,IF(F4254=0.5,0.5,IF(H4254=1,0.5,1.5)),IF(F4254=0.5,0.5,IF(H4254=1,2.5,1.5))))</f>
        <v>2.5</v>
      </c>
      <c r="AH4254" s="7">
        <f>IF(AC4254="XX",0,1/C4254^(1/5)*IF(E4254=0,100,1)/(E4254+1)^(1/4))</f>
        <v>1.5309059120638666</v>
      </c>
    </row>
    <row r="4255" spans="1:34">
      <c r="A4255">
        <v>911</v>
      </c>
      <c r="B4255" s="1">
        <v>23411.7</v>
      </c>
      <c r="C4255" s="6">
        <v>0.05</v>
      </c>
      <c r="D4255" t="s">
        <v>3</v>
      </c>
      <c r="E4255">
        <v>1</v>
      </c>
      <c r="F4255">
        <v>8.5</v>
      </c>
      <c r="G4255" t="s">
        <v>1</v>
      </c>
      <c r="H4255">
        <v>1</v>
      </c>
      <c r="I4255" t="s">
        <v>0</v>
      </c>
      <c r="J4255">
        <v>1</v>
      </c>
      <c r="K4255">
        <v>7.5</v>
      </c>
      <c r="L4255" t="s">
        <v>1</v>
      </c>
      <c r="M4255">
        <v>1</v>
      </c>
      <c r="N4255" t="s">
        <v>967</v>
      </c>
      <c r="O4255">
        <v>1</v>
      </c>
      <c r="P4255" t="str">
        <f>D4255&amp;"-"&amp;F4255&amp;"-"&amp;G4255&amp;"-"&amp;E4255&amp;"-"&amp;H4255</f>
        <v>A2Delta-8.5-e-1-1</v>
      </c>
      <c r="Q4255" t="str">
        <f>I4255&amp;"-"&amp;K4255&amp;"-"&amp;L4255&amp;"-"&amp;J4255&amp;"-"&amp;M4255</f>
        <v>X2Pi-7.5-e-1-1</v>
      </c>
      <c r="R4255">
        <f>B4255+S4255</f>
        <v>26892.679461664</v>
      </c>
      <c r="S4255">
        <f>_xlfn.IFNA(VLOOKUP(Q4255,'MARVEL-X'!A$2:I$1400,7,FALSE),VLOOKUP(Q4255,MARVEL!A$2:J$1522,10,FALSE))</f>
        <v>3480.9794616640002</v>
      </c>
      <c r="T4255">
        <f>IF(P4255=P4254,R4255+T4254,R4255)</f>
        <v>376497.37787876598</v>
      </c>
      <c r="U4255">
        <f>IF(P4255=P4254,1+U4254,1)</f>
        <v>14</v>
      </c>
      <c r="V4255">
        <f t="shared" si="66"/>
        <v>26892.669848483285</v>
      </c>
      <c r="W4255" t="str">
        <f>IF(V4255="","",IF(ABS(V4255-R4255)&gt;W$1,ABS(V4255-R4255),""))</f>
        <v/>
      </c>
      <c r="X4255" t="str">
        <f>Y4255&amp;"-"&amp;Z4255&amp;"-"&amp;AC4255&amp;"-"&amp;AD4255&amp;"-"&amp;AG4255</f>
        <v>8.5-e-A-1-2.5</v>
      </c>
      <c r="Y4255">
        <f>F4255</f>
        <v>8.5</v>
      </c>
      <c r="Z4255" s="2" t="str">
        <f>G4255</f>
        <v>e</v>
      </c>
      <c r="AA4255">
        <f>_xlfn.IFNA(VLOOKUP(X4255,'duo-out'!A$2:Q$5000,5,FALSE),E4255+10*(H4255-1)+1+_xlfn.IFNA(VLOOKUP(D4255,states!A$2:C$10,3,FALSE),1))</f>
        <v>252</v>
      </c>
      <c r="AB4255">
        <f>IF(V4255="","",V4255)</f>
        <v>26892.669848483285</v>
      </c>
      <c r="AC4255" s="2" t="str">
        <f>_xlfn.IFNA(VLOOKUP(D4255,states!A$2:C$10,2,FALSE),"XX")</f>
        <v>A</v>
      </c>
      <c r="AD4255">
        <f>E4255</f>
        <v>1</v>
      </c>
      <c r="AE4255">
        <f>_xlfn.IFNA(VLOOKUP(D4255,states!A$2:D$10,4,FALSE),0)</f>
        <v>2</v>
      </c>
      <c r="AF4255">
        <v>0.5</v>
      </c>
      <c r="AG4255">
        <f>IF(AE4255=0,AF4255,IF(AE4255=1,IF(F4255=0.5,0.5,IF(H4255=1,0.5,1.5)),IF(F4255=0.5,0.5,IF(H4255=1,2.5,1.5))))</f>
        <v>2.5</v>
      </c>
      <c r="AH4255" s="7">
        <f>IF(AC4255="XX",0,1/C4255^(1/5)*IF(E4255=0,100,1)/(E4255+1)^(1/4))</f>
        <v>1.5309059120638666</v>
      </c>
    </row>
    <row r="4256" spans="1:34">
      <c r="A4256">
        <v>4083</v>
      </c>
      <c r="B4256" s="1">
        <v>20387.457299999998</v>
      </c>
      <c r="C4256" s="6">
        <v>0.01</v>
      </c>
      <c r="D4256" t="s">
        <v>3</v>
      </c>
      <c r="E4256">
        <v>1</v>
      </c>
      <c r="F4256">
        <v>8.5</v>
      </c>
      <c r="G4256" t="s">
        <v>1</v>
      </c>
      <c r="H4256">
        <v>2</v>
      </c>
      <c r="I4256" t="s">
        <v>0</v>
      </c>
      <c r="J4256">
        <v>2</v>
      </c>
      <c r="K4256">
        <v>9.5</v>
      </c>
      <c r="L4256" t="s">
        <v>1</v>
      </c>
      <c r="M4256">
        <v>2</v>
      </c>
      <c r="N4256" t="s">
        <v>4139</v>
      </c>
      <c r="O4256">
        <v>1</v>
      </c>
      <c r="P4256" t="str">
        <f>D4256&amp;"-"&amp;F4256&amp;"-"&amp;G4256&amp;"-"&amp;E4256&amp;"-"&amp;H4256</f>
        <v>A2Delta-8.5-e-1-2</v>
      </c>
      <c r="Q4256" t="str">
        <f>I4256&amp;"-"&amp;K4256&amp;"-"&amp;L4256&amp;"-"&amp;J4256&amp;"-"&amp;M4256</f>
        <v>X2Pi-9.5-e-2-2</v>
      </c>
      <c r="R4256">
        <f>B4256+S4256</f>
        <v>27138.561474926999</v>
      </c>
      <c r="S4256">
        <f>_xlfn.IFNA(VLOOKUP(Q4256,'MARVEL-X'!A$2:I$1400,7,FALSE),VLOOKUP(Q4256,MARVEL!A$2:J$1522,10,FALSE))</f>
        <v>6751.1041749269998</v>
      </c>
      <c r="T4256">
        <f>IF(P4256=P4255,R4256+T4255,R4256)</f>
        <v>27138.561474926999</v>
      </c>
      <c r="U4256">
        <f>IF(P4256=P4255,1+U4255,1)</f>
        <v>1</v>
      </c>
      <c r="V4256" t="str">
        <f t="shared" si="66"/>
        <v/>
      </c>
      <c r="W4256" t="str">
        <f>IF(V4256="","",IF(ABS(V4256-R4256)&gt;W$1,ABS(V4256-R4256),""))</f>
        <v/>
      </c>
      <c r="X4256" t="str">
        <f>Y4256&amp;"-"&amp;Z4256&amp;"-"&amp;AC4256&amp;"-"&amp;AD4256&amp;"-"&amp;AG4256</f>
        <v>8.5-e-A-1-1.5</v>
      </c>
      <c r="Y4256">
        <f>F4256</f>
        <v>8.5</v>
      </c>
      <c r="Z4256" s="2" t="str">
        <f>G4256</f>
        <v>e</v>
      </c>
      <c r="AA4256">
        <f>_xlfn.IFNA(VLOOKUP(X4256,'duo-out'!A$2:Q$5000,5,FALSE),E4256+10*(H4256-1)+1+_xlfn.IFNA(VLOOKUP(D4256,states!A$2:C$10,3,FALSE),1))</f>
        <v>262</v>
      </c>
      <c r="AB4256" t="str">
        <f>IF(V4256="","",V4256)</f>
        <v/>
      </c>
      <c r="AC4256" s="2" t="str">
        <f>_xlfn.IFNA(VLOOKUP(D4256,states!A$2:C$10,2,FALSE),"XX")</f>
        <v>A</v>
      </c>
      <c r="AD4256">
        <f>E4256</f>
        <v>1</v>
      </c>
      <c r="AE4256">
        <f>_xlfn.IFNA(VLOOKUP(D4256,states!A$2:D$10,4,FALSE),0)</f>
        <v>2</v>
      </c>
      <c r="AF4256">
        <v>0.5</v>
      </c>
      <c r="AG4256">
        <f>IF(AE4256=0,AF4256,IF(AE4256=1,IF(F4256=0.5,0.5,IF(H4256=1,0.5,1.5)),IF(F4256=0.5,0.5,IF(H4256=1,2.5,1.5))))</f>
        <v>1.5</v>
      </c>
      <c r="AH4256" s="7">
        <f>IF(AC4256="XX",0,1/C4256^(1/5)*IF(E4256=0,100,1)/(E4256+1)^(1/4))</f>
        <v>2.1122362957808511</v>
      </c>
    </row>
    <row r="4257" spans="1:34">
      <c r="A4257">
        <v>4060</v>
      </c>
      <c r="B4257" s="1">
        <v>20641.083299999998</v>
      </c>
      <c r="C4257" s="6">
        <v>5.0000000000000001E-3</v>
      </c>
      <c r="D4257" t="s">
        <v>3</v>
      </c>
      <c r="E4257">
        <v>1</v>
      </c>
      <c r="F4257">
        <v>8.5</v>
      </c>
      <c r="G4257" t="s">
        <v>1</v>
      </c>
      <c r="H4257">
        <v>2</v>
      </c>
      <c r="I4257" t="s">
        <v>0</v>
      </c>
      <c r="J4257">
        <v>2</v>
      </c>
      <c r="K4257">
        <v>8.5</v>
      </c>
      <c r="L4257" t="s">
        <v>2</v>
      </c>
      <c r="M4257">
        <v>2</v>
      </c>
      <c r="N4257" t="s">
        <v>4116</v>
      </c>
      <c r="O4257">
        <v>1</v>
      </c>
      <c r="P4257" t="str">
        <f>D4257&amp;"-"&amp;F4257&amp;"-"&amp;G4257&amp;"-"&amp;E4257&amp;"-"&amp;H4257</f>
        <v>A2Delta-8.5-e-1-2</v>
      </c>
      <c r="Q4257" t="str">
        <f>I4257&amp;"-"&amp;K4257&amp;"-"&amp;L4257&amp;"-"&amp;J4257&amp;"-"&amp;M4257</f>
        <v>X2Pi-8.5-f-2-2</v>
      </c>
      <c r="R4257">
        <f>B4257+S4257</f>
        <v>27138.554872060999</v>
      </c>
      <c r="S4257">
        <f>_xlfn.IFNA(VLOOKUP(Q4257,'MARVEL-X'!A$2:I$1400,7,FALSE),VLOOKUP(Q4257,MARVEL!A$2:J$1522,10,FALSE))</f>
        <v>6497.4715720610002</v>
      </c>
      <c r="T4257">
        <f>IF(P4257=P4256,R4257+T4256,R4257)</f>
        <v>54277.116346987998</v>
      </c>
      <c r="U4257">
        <f>IF(P4257=P4256,1+U4256,1)</f>
        <v>2</v>
      </c>
      <c r="V4257" t="str">
        <f t="shared" si="66"/>
        <v/>
      </c>
      <c r="W4257" t="str">
        <f>IF(V4257="","",IF(ABS(V4257-R4257)&gt;W$1,ABS(V4257-R4257),""))</f>
        <v/>
      </c>
      <c r="X4257" t="str">
        <f>Y4257&amp;"-"&amp;Z4257&amp;"-"&amp;AC4257&amp;"-"&amp;AD4257&amp;"-"&amp;AG4257</f>
        <v>8.5-e-A-1-1.5</v>
      </c>
      <c r="Y4257">
        <f>F4257</f>
        <v>8.5</v>
      </c>
      <c r="Z4257" s="2" t="str">
        <f>G4257</f>
        <v>e</v>
      </c>
      <c r="AA4257">
        <f>_xlfn.IFNA(VLOOKUP(X4257,'duo-out'!A$2:Q$5000,5,FALSE),E4257+10*(H4257-1)+1+_xlfn.IFNA(VLOOKUP(D4257,states!A$2:C$10,3,FALSE),1))</f>
        <v>262</v>
      </c>
      <c r="AB4257" t="str">
        <f>IF(V4257="","",V4257)</f>
        <v/>
      </c>
      <c r="AC4257" s="2" t="str">
        <f>_xlfn.IFNA(VLOOKUP(D4257,states!A$2:C$10,2,FALSE),"XX")</f>
        <v>A</v>
      </c>
      <c r="AD4257">
        <f>E4257</f>
        <v>1</v>
      </c>
      <c r="AE4257">
        <f>_xlfn.IFNA(VLOOKUP(D4257,states!A$2:D$10,4,FALSE),0)</f>
        <v>2</v>
      </c>
      <c r="AF4257">
        <v>0.5</v>
      </c>
      <c r="AG4257">
        <f>IF(AE4257=0,AF4257,IF(AE4257=1,IF(F4257=0.5,0.5,IF(H4257=1,0.5,1.5)),IF(F4257=0.5,0.5,IF(H4257=1,2.5,1.5))))</f>
        <v>1.5</v>
      </c>
      <c r="AH4257" s="7">
        <f>IF(AC4257="XX",0,1/C4257^(1/5)*IF(E4257=0,100,1)/(E4257+1)^(1/4))</f>
        <v>2.4263223583284943</v>
      </c>
    </row>
    <row r="4258" spans="1:34">
      <c r="A4258">
        <v>3638</v>
      </c>
      <c r="B4258" s="1">
        <v>22936.875899999999</v>
      </c>
      <c r="C4258" s="6">
        <v>5.0000000000000001E-3</v>
      </c>
      <c r="D4258" t="s">
        <v>3</v>
      </c>
      <c r="E4258">
        <v>1</v>
      </c>
      <c r="F4258">
        <v>8.5</v>
      </c>
      <c r="G4258" t="s">
        <v>1</v>
      </c>
      <c r="H4258">
        <v>2</v>
      </c>
      <c r="I4258" t="s">
        <v>0</v>
      </c>
      <c r="J4258">
        <v>1</v>
      </c>
      <c r="K4258">
        <v>9.5</v>
      </c>
      <c r="L4258" t="s">
        <v>1</v>
      </c>
      <c r="M4258">
        <v>2</v>
      </c>
      <c r="N4258" t="s">
        <v>3694</v>
      </c>
      <c r="O4258">
        <v>1</v>
      </c>
      <c r="P4258" t="str">
        <f>D4258&amp;"-"&amp;F4258&amp;"-"&amp;G4258&amp;"-"&amp;E4258&amp;"-"&amp;H4258</f>
        <v>A2Delta-8.5-e-1-2</v>
      </c>
      <c r="Q4258" t="str">
        <f>I4258&amp;"-"&amp;K4258&amp;"-"&amp;L4258&amp;"-"&amp;J4258&amp;"-"&amp;M4258</f>
        <v>X2Pi-9.5-e-1-2</v>
      </c>
      <c r="R4258">
        <f>B4258+S4258</f>
        <v>27138.551978363001</v>
      </c>
      <c r="S4258">
        <f>_xlfn.IFNA(VLOOKUP(Q4258,'MARVEL-X'!A$2:I$1400,7,FALSE),VLOOKUP(Q4258,MARVEL!A$2:J$1522,10,FALSE))</f>
        <v>4201.6760783629998</v>
      </c>
      <c r="T4258">
        <f>IF(P4258=P4257,R4258+T4257,R4258)</f>
        <v>81415.668325350998</v>
      </c>
      <c r="U4258">
        <f>IF(P4258=P4257,1+U4257,1)</f>
        <v>3</v>
      </c>
      <c r="V4258" t="str">
        <f t="shared" si="66"/>
        <v/>
      </c>
      <c r="W4258" t="str">
        <f>IF(V4258="","",IF(ABS(V4258-R4258)&gt;W$1,ABS(V4258-R4258),""))</f>
        <v/>
      </c>
      <c r="X4258" t="str">
        <f>Y4258&amp;"-"&amp;Z4258&amp;"-"&amp;AC4258&amp;"-"&amp;AD4258&amp;"-"&amp;AG4258</f>
        <v>8.5-e-A-1-1.5</v>
      </c>
      <c r="Y4258">
        <f>F4258</f>
        <v>8.5</v>
      </c>
      <c r="Z4258" s="2" t="str">
        <f>G4258</f>
        <v>e</v>
      </c>
      <c r="AA4258">
        <f>_xlfn.IFNA(VLOOKUP(X4258,'duo-out'!A$2:Q$5000,5,FALSE),E4258+10*(H4258-1)+1+_xlfn.IFNA(VLOOKUP(D4258,states!A$2:C$10,3,FALSE),1))</f>
        <v>262</v>
      </c>
      <c r="AB4258" t="str">
        <f>IF(V4258="","",V4258)</f>
        <v/>
      </c>
      <c r="AC4258" s="2" t="str">
        <f>_xlfn.IFNA(VLOOKUP(D4258,states!A$2:C$10,2,FALSE),"XX")</f>
        <v>A</v>
      </c>
      <c r="AD4258">
        <f>E4258</f>
        <v>1</v>
      </c>
      <c r="AE4258">
        <f>_xlfn.IFNA(VLOOKUP(D4258,states!A$2:D$10,4,FALSE),0)</f>
        <v>2</v>
      </c>
      <c r="AF4258">
        <v>0.5</v>
      </c>
      <c r="AG4258">
        <f>IF(AE4258=0,AF4258,IF(AE4258=1,IF(F4258=0.5,0.5,IF(H4258=1,0.5,1.5)),IF(F4258=0.5,0.5,IF(H4258=1,2.5,1.5))))</f>
        <v>1.5</v>
      </c>
      <c r="AH4258" s="7">
        <f>IF(AC4258="XX",0,1/C4258^(1/5)*IF(E4258=0,100,1)/(E4258+1)^(1/4))</f>
        <v>2.4263223583284943</v>
      </c>
    </row>
    <row r="4259" spans="1:34">
      <c r="A4259">
        <v>3595</v>
      </c>
      <c r="B4259" s="1">
        <v>23200.8017</v>
      </c>
      <c r="C4259" s="6">
        <v>9.4330000000000004E-3</v>
      </c>
      <c r="D4259" t="s">
        <v>3</v>
      </c>
      <c r="E4259">
        <v>1</v>
      </c>
      <c r="F4259">
        <v>8.5</v>
      </c>
      <c r="G4259" t="s">
        <v>1</v>
      </c>
      <c r="H4259">
        <v>2</v>
      </c>
      <c r="I4259" t="s">
        <v>0</v>
      </c>
      <c r="J4259">
        <v>1</v>
      </c>
      <c r="K4259">
        <v>8.5</v>
      </c>
      <c r="L4259" t="s">
        <v>2</v>
      </c>
      <c r="M4259">
        <v>2</v>
      </c>
      <c r="N4259" t="s">
        <v>3651</v>
      </c>
      <c r="O4259">
        <v>1</v>
      </c>
      <c r="P4259" t="str">
        <f>D4259&amp;"-"&amp;F4259&amp;"-"&amp;G4259&amp;"-"&amp;E4259&amp;"-"&amp;H4259</f>
        <v>A2Delta-8.5-e-1-2</v>
      </c>
      <c r="Q4259" t="str">
        <f>I4259&amp;"-"&amp;K4259&amp;"-"&amp;L4259&amp;"-"&amp;J4259&amp;"-"&amp;M4259</f>
        <v>X2Pi-8.5-f-1-2</v>
      </c>
      <c r="R4259">
        <f>B4259+S4259</f>
        <v>27138.547951953999</v>
      </c>
      <c r="S4259">
        <f>_xlfn.IFNA(VLOOKUP(Q4259,'MARVEL-X'!A$2:I$1400,7,FALSE),VLOOKUP(Q4259,MARVEL!A$2:J$1522,10,FALSE))</f>
        <v>3937.7462519539999</v>
      </c>
      <c r="T4259">
        <f>IF(P4259=P4258,R4259+T4258,R4259)</f>
        <v>108554.21627730499</v>
      </c>
      <c r="U4259">
        <f>IF(P4259=P4258,1+U4258,1)</f>
        <v>4</v>
      </c>
      <c r="V4259" t="str">
        <f t="shared" si="66"/>
        <v/>
      </c>
      <c r="W4259" t="str">
        <f>IF(V4259="","",IF(ABS(V4259-R4259)&gt;W$1,ABS(V4259-R4259),""))</f>
        <v/>
      </c>
      <c r="X4259" t="str">
        <f>Y4259&amp;"-"&amp;Z4259&amp;"-"&amp;AC4259&amp;"-"&amp;AD4259&amp;"-"&amp;AG4259</f>
        <v>8.5-e-A-1-1.5</v>
      </c>
      <c r="Y4259">
        <f>F4259</f>
        <v>8.5</v>
      </c>
      <c r="Z4259" s="2" t="str">
        <f>G4259</f>
        <v>e</v>
      </c>
      <c r="AA4259">
        <f>_xlfn.IFNA(VLOOKUP(X4259,'duo-out'!A$2:Q$5000,5,FALSE),E4259+10*(H4259-1)+1+_xlfn.IFNA(VLOOKUP(D4259,states!A$2:C$10,3,FALSE),1))</f>
        <v>262</v>
      </c>
      <c r="AB4259" t="str">
        <f>IF(V4259="","",V4259)</f>
        <v/>
      </c>
      <c r="AC4259" s="2" t="str">
        <f>_xlfn.IFNA(VLOOKUP(D4259,states!A$2:C$10,2,FALSE),"XX")</f>
        <v>A</v>
      </c>
      <c r="AD4259">
        <f>E4259</f>
        <v>1</v>
      </c>
      <c r="AE4259">
        <f>_xlfn.IFNA(VLOOKUP(D4259,states!A$2:D$10,4,FALSE),0)</f>
        <v>2</v>
      </c>
      <c r="AF4259">
        <v>0.5</v>
      </c>
      <c r="AG4259">
        <f>IF(AE4259=0,AF4259,IF(AE4259=1,IF(F4259=0.5,0.5,IF(H4259=1,0.5,1.5)),IF(F4259=0.5,0.5,IF(H4259=1,2.5,1.5))))</f>
        <v>1.5</v>
      </c>
      <c r="AH4259" s="7">
        <f>IF(AC4259="XX",0,1/C4259^(1/5)*IF(E4259=0,100,1)/(E4259+1)^(1/4))</f>
        <v>2.1370394245643003</v>
      </c>
    </row>
    <row r="4260" spans="1:34">
      <c r="A4260">
        <v>3582</v>
      </c>
      <c r="B4260" s="1">
        <v>23445.706300000002</v>
      </c>
      <c r="C4260" s="6">
        <v>6.7140000000000003E-3</v>
      </c>
      <c r="D4260" t="s">
        <v>3</v>
      </c>
      <c r="E4260">
        <v>1</v>
      </c>
      <c r="F4260">
        <v>8.5</v>
      </c>
      <c r="G4260" t="s">
        <v>1</v>
      </c>
      <c r="H4260">
        <v>2</v>
      </c>
      <c r="I4260" t="s">
        <v>0</v>
      </c>
      <c r="J4260">
        <v>1</v>
      </c>
      <c r="K4260">
        <v>7.5</v>
      </c>
      <c r="L4260" t="s">
        <v>1</v>
      </c>
      <c r="M4260">
        <v>2</v>
      </c>
      <c r="N4260" t="s">
        <v>3638</v>
      </c>
      <c r="O4260">
        <v>1</v>
      </c>
      <c r="P4260" t="str">
        <f>D4260&amp;"-"&amp;F4260&amp;"-"&amp;G4260&amp;"-"&amp;E4260&amp;"-"&amp;H4260</f>
        <v>A2Delta-8.5-e-1-2</v>
      </c>
      <c r="Q4260" t="str">
        <f>I4260&amp;"-"&amp;K4260&amp;"-"&amp;L4260&amp;"-"&amp;J4260&amp;"-"&amp;M4260</f>
        <v>X2Pi-7.5-e-1-2</v>
      </c>
      <c r="R4260">
        <f>B4260+S4260</f>
        <v>27138.551106118</v>
      </c>
      <c r="S4260">
        <f>_xlfn.IFNA(VLOOKUP(Q4260,'MARVEL-X'!A$2:I$1400,7,FALSE),VLOOKUP(Q4260,MARVEL!A$2:J$1522,10,FALSE))</f>
        <v>3692.8448061180002</v>
      </c>
      <c r="T4260">
        <f>IF(P4260=P4259,R4260+T4259,R4260)</f>
        <v>135692.76738342299</v>
      </c>
      <c r="U4260">
        <f>IF(P4260=P4259,1+U4259,1)</f>
        <v>5</v>
      </c>
      <c r="V4260" t="str">
        <f t="shared" si="66"/>
        <v/>
      </c>
      <c r="W4260" t="str">
        <f>IF(V4260="","",IF(ABS(V4260-R4260)&gt;W$1,ABS(V4260-R4260),""))</f>
        <v/>
      </c>
      <c r="X4260" t="str">
        <f>Y4260&amp;"-"&amp;Z4260&amp;"-"&amp;AC4260&amp;"-"&amp;AD4260&amp;"-"&amp;AG4260</f>
        <v>8.5-e-A-1-1.5</v>
      </c>
      <c r="Y4260">
        <f>F4260</f>
        <v>8.5</v>
      </c>
      <c r="Z4260" s="2" t="str">
        <f>G4260</f>
        <v>e</v>
      </c>
      <c r="AA4260">
        <f>_xlfn.IFNA(VLOOKUP(X4260,'duo-out'!A$2:Q$5000,5,FALSE),E4260+10*(H4260-1)+1+_xlfn.IFNA(VLOOKUP(D4260,states!A$2:C$10,3,FALSE),1))</f>
        <v>262</v>
      </c>
      <c r="AB4260" t="str">
        <f>IF(V4260="","",V4260)</f>
        <v/>
      </c>
      <c r="AC4260" s="2" t="str">
        <f>_xlfn.IFNA(VLOOKUP(D4260,states!A$2:C$10,2,FALSE),"XX")</f>
        <v>A</v>
      </c>
      <c r="AD4260">
        <f>E4260</f>
        <v>1</v>
      </c>
      <c r="AE4260">
        <f>_xlfn.IFNA(VLOOKUP(D4260,states!A$2:D$10,4,FALSE),0)</f>
        <v>2</v>
      </c>
      <c r="AF4260">
        <v>0.5</v>
      </c>
      <c r="AG4260">
        <f>IF(AE4260=0,AF4260,IF(AE4260=1,IF(F4260=0.5,0.5,IF(H4260=1,0.5,1.5)),IF(F4260=0.5,0.5,IF(H4260=1,2.5,1.5))))</f>
        <v>1.5</v>
      </c>
      <c r="AH4260" s="7">
        <f>IF(AC4260="XX",0,1/C4260^(1/5)*IF(E4260=0,100,1)/(E4260+1)^(1/4))</f>
        <v>2.2874216836938239</v>
      </c>
    </row>
    <row r="4261" spans="1:34">
      <c r="A4261">
        <v>2936</v>
      </c>
      <c r="B4261" s="1">
        <v>23200.798699999999</v>
      </c>
      <c r="C4261" s="6">
        <v>1.239E-2</v>
      </c>
      <c r="D4261" t="s">
        <v>3</v>
      </c>
      <c r="E4261">
        <v>1</v>
      </c>
      <c r="F4261">
        <v>8.5</v>
      </c>
      <c r="G4261" t="s">
        <v>1</v>
      </c>
      <c r="H4261">
        <v>2</v>
      </c>
      <c r="I4261" t="s">
        <v>0</v>
      </c>
      <c r="J4261">
        <v>1</v>
      </c>
      <c r="K4261">
        <v>8.5</v>
      </c>
      <c r="L4261" t="s">
        <v>2</v>
      </c>
      <c r="M4261">
        <v>2</v>
      </c>
      <c r="N4261" t="s">
        <v>2992</v>
      </c>
      <c r="O4261">
        <v>1</v>
      </c>
      <c r="P4261" t="str">
        <f>D4261&amp;"-"&amp;F4261&amp;"-"&amp;G4261&amp;"-"&amp;E4261&amp;"-"&amp;H4261</f>
        <v>A2Delta-8.5-e-1-2</v>
      </c>
      <c r="Q4261" t="str">
        <f>I4261&amp;"-"&amp;K4261&amp;"-"&amp;L4261&amp;"-"&amp;J4261&amp;"-"&amp;M4261</f>
        <v>X2Pi-8.5-f-1-2</v>
      </c>
      <c r="R4261">
        <f>B4261+S4261</f>
        <v>27138.544951953998</v>
      </c>
      <c r="S4261">
        <f>_xlfn.IFNA(VLOOKUP(Q4261,'MARVEL-X'!A$2:I$1400,7,FALSE),VLOOKUP(Q4261,MARVEL!A$2:J$1522,10,FALSE))</f>
        <v>3937.7462519539999</v>
      </c>
      <c r="T4261">
        <f>IF(P4261=P4260,R4261+T4260,R4261)</f>
        <v>162831.31233537698</v>
      </c>
      <c r="U4261">
        <f>IF(P4261=P4260,1+U4260,1)</f>
        <v>6</v>
      </c>
      <c r="V4261" t="str">
        <f t="shared" si="66"/>
        <v/>
      </c>
      <c r="W4261" t="str">
        <f>IF(V4261="","",IF(ABS(V4261-R4261)&gt;W$1,ABS(V4261-R4261),""))</f>
        <v/>
      </c>
      <c r="X4261" t="str">
        <f>Y4261&amp;"-"&amp;Z4261&amp;"-"&amp;AC4261&amp;"-"&amp;AD4261&amp;"-"&amp;AG4261</f>
        <v>8.5-e-A-1-1.5</v>
      </c>
      <c r="Y4261">
        <f>F4261</f>
        <v>8.5</v>
      </c>
      <c r="Z4261" s="2" t="str">
        <f>G4261</f>
        <v>e</v>
      </c>
      <c r="AA4261">
        <f>_xlfn.IFNA(VLOOKUP(X4261,'duo-out'!A$2:Q$5000,5,FALSE),E4261+10*(H4261-1)+1+_xlfn.IFNA(VLOOKUP(D4261,states!A$2:C$10,3,FALSE),1))</f>
        <v>262</v>
      </c>
      <c r="AB4261" t="str">
        <f>IF(V4261="","",V4261)</f>
        <v/>
      </c>
      <c r="AC4261" s="2" t="str">
        <f>_xlfn.IFNA(VLOOKUP(D4261,states!A$2:C$10,2,FALSE),"XX")</f>
        <v>A</v>
      </c>
      <c r="AD4261">
        <f>E4261</f>
        <v>1</v>
      </c>
      <c r="AE4261">
        <f>_xlfn.IFNA(VLOOKUP(D4261,states!A$2:D$10,4,FALSE),0)</f>
        <v>2</v>
      </c>
      <c r="AF4261">
        <v>0.5</v>
      </c>
      <c r="AG4261">
        <f>IF(AE4261=0,AF4261,IF(AE4261=1,IF(F4261=0.5,0.5,IF(H4261=1,0.5,1.5)),IF(F4261=0.5,0.5,IF(H4261=1,2.5,1.5))))</f>
        <v>1.5</v>
      </c>
      <c r="AH4261" s="7">
        <f>IF(AC4261="XX",0,1/C4261^(1/5)*IF(E4261=0,100,1)/(E4261+1)^(1/4))</f>
        <v>2.0236166302004932</v>
      </c>
    </row>
    <row r="4262" spans="1:34">
      <c r="A4262">
        <v>2923</v>
      </c>
      <c r="B4262" s="1">
        <v>23445.728999999999</v>
      </c>
      <c r="C4262" s="6">
        <v>2.0750000000000001E-2</v>
      </c>
      <c r="D4262" t="s">
        <v>3</v>
      </c>
      <c r="E4262">
        <v>1</v>
      </c>
      <c r="F4262">
        <v>8.5</v>
      </c>
      <c r="G4262" t="s">
        <v>1</v>
      </c>
      <c r="H4262">
        <v>2</v>
      </c>
      <c r="I4262" t="s">
        <v>0</v>
      </c>
      <c r="J4262">
        <v>1</v>
      </c>
      <c r="K4262">
        <v>7.5</v>
      </c>
      <c r="L4262" t="s">
        <v>1</v>
      </c>
      <c r="M4262">
        <v>2</v>
      </c>
      <c r="N4262" t="s">
        <v>2979</v>
      </c>
      <c r="O4262">
        <v>1</v>
      </c>
      <c r="P4262" t="str">
        <f>D4262&amp;"-"&amp;F4262&amp;"-"&amp;G4262&amp;"-"&amp;E4262&amp;"-"&amp;H4262</f>
        <v>A2Delta-8.5-e-1-2</v>
      </c>
      <c r="Q4262" t="str">
        <f>I4262&amp;"-"&amp;K4262&amp;"-"&amp;L4262&amp;"-"&amp;J4262&amp;"-"&amp;M4262</f>
        <v>X2Pi-7.5-e-1-2</v>
      </c>
      <c r="R4262">
        <f>B4262+S4262</f>
        <v>27138.573806117998</v>
      </c>
      <c r="S4262">
        <f>_xlfn.IFNA(VLOOKUP(Q4262,'MARVEL-X'!A$2:I$1400,7,FALSE),VLOOKUP(Q4262,MARVEL!A$2:J$1522,10,FALSE))</f>
        <v>3692.8448061180002</v>
      </c>
      <c r="T4262">
        <f>IF(P4262=P4261,R4262+T4261,R4262)</f>
        <v>189969.88614149496</v>
      </c>
      <c r="U4262">
        <f>IF(P4262=P4261,1+U4261,1)</f>
        <v>7</v>
      </c>
      <c r="V4262" t="str">
        <f t="shared" si="66"/>
        <v/>
      </c>
      <c r="W4262" t="str">
        <f>IF(V4262="","",IF(ABS(V4262-R4262)&gt;W$1,ABS(V4262-R4262),""))</f>
        <v/>
      </c>
      <c r="X4262" t="str">
        <f>Y4262&amp;"-"&amp;Z4262&amp;"-"&amp;AC4262&amp;"-"&amp;AD4262&amp;"-"&amp;AG4262</f>
        <v>8.5-e-A-1-1.5</v>
      </c>
      <c r="Y4262">
        <f>F4262</f>
        <v>8.5</v>
      </c>
      <c r="Z4262" s="2" t="str">
        <f>G4262</f>
        <v>e</v>
      </c>
      <c r="AA4262">
        <f>_xlfn.IFNA(VLOOKUP(X4262,'duo-out'!A$2:Q$5000,5,FALSE),E4262+10*(H4262-1)+1+_xlfn.IFNA(VLOOKUP(D4262,states!A$2:C$10,3,FALSE),1))</f>
        <v>262</v>
      </c>
      <c r="AB4262" t="str">
        <f>IF(V4262="","",V4262)</f>
        <v/>
      </c>
      <c r="AC4262" s="2" t="str">
        <f>_xlfn.IFNA(VLOOKUP(D4262,states!A$2:C$10,2,FALSE),"XX")</f>
        <v>A</v>
      </c>
      <c r="AD4262">
        <f>E4262</f>
        <v>1</v>
      </c>
      <c r="AE4262">
        <f>_xlfn.IFNA(VLOOKUP(D4262,states!A$2:D$10,4,FALSE),0)</f>
        <v>2</v>
      </c>
      <c r="AF4262">
        <v>0.5</v>
      </c>
      <c r="AG4262">
        <f>IF(AE4262=0,AF4262,IF(AE4262=1,IF(F4262=0.5,0.5,IF(H4262=1,0.5,1.5)),IF(F4262=0.5,0.5,IF(H4262=1,2.5,1.5))))</f>
        <v>1.5</v>
      </c>
      <c r="AH4262" s="7">
        <f>IF(AC4262="XX",0,1/C4262^(1/5)*IF(E4262=0,100,1)/(E4262+1)^(1/4))</f>
        <v>1.8253194472778274</v>
      </c>
    </row>
    <row r="4263" spans="1:34">
      <c r="A4263">
        <v>5617</v>
      </c>
      <c r="B4263" s="1">
        <v>23200.799999999999</v>
      </c>
      <c r="C4263" s="6">
        <v>0.05</v>
      </c>
      <c r="D4263" t="s">
        <v>3</v>
      </c>
      <c r="E4263">
        <v>1</v>
      </c>
      <c r="F4263">
        <v>8.5</v>
      </c>
      <c r="G4263" t="s">
        <v>1</v>
      </c>
      <c r="H4263">
        <v>2</v>
      </c>
      <c r="I4263" t="s">
        <v>0</v>
      </c>
      <c r="J4263">
        <v>1</v>
      </c>
      <c r="K4263">
        <v>8.5</v>
      </c>
      <c r="L4263" t="s">
        <v>2</v>
      </c>
      <c r="M4263">
        <v>2</v>
      </c>
      <c r="N4263" t="s">
        <v>5673</v>
      </c>
      <c r="O4263">
        <v>1</v>
      </c>
      <c r="P4263" t="str">
        <f>D4263&amp;"-"&amp;F4263&amp;"-"&amp;G4263&amp;"-"&amp;E4263&amp;"-"&amp;H4263</f>
        <v>A2Delta-8.5-e-1-2</v>
      </c>
      <c r="Q4263" t="str">
        <f>I4263&amp;"-"&amp;K4263&amp;"-"&amp;L4263&amp;"-"&amp;J4263&amp;"-"&amp;M4263</f>
        <v>X2Pi-8.5-f-1-2</v>
      </c>
      <c r="R4263">
        <f>B4263+S4263</f>
        <v>27138.546251953998</v>
      </c>
      <c r="S4263">
        <f>_xlfn.IFNA(VLOOKUP(Q4263,'MARVEL-X'!A$2:I$1400,7,FALSE),VLOOKUP(Q4263,MARVEL!A$2:J$1522,10,FALSE))</f>
        <v>3937.7462519539999</v>
      </c>
      <c r="T4263">
        <f>IF(P4263=P4262,R4263+T4262,R4263)</f>
        <v>217108.43239344895</v>
      </c>
      <c r="U4263">
        <f>IF(P4263=P4262,1+U4262,1)</f>
        <v>8</v>
      </c>
      <c r="V4263" t="str">
        <f t="shared" si="66"/>
        <v/>
      </c>
      <c r="W4263" t="str">
        <f>IF(V4263="","",IF(ABS(V4263-R4263)&gt;W$1,ABS(V4263-R4263),""))</f>
        <v/>
      </c>
      <c r="X4263" t="str">
        <f>Y4263&amp;"-"&amp;Z4263&amp;"-"&amp;AC4263&amp;"-"&amp;AD4263&amp;"-"&amp;AG4263</f>
        <v>8.5-e-A-1-1.5</v>
      </c>
      <c r="Y4263">
        <f>F4263</f>
        <v>8.5</v>
      </c>
      <c r="Z4263" s="2" t="str">
        <f>G4263</f>
        <v>e</v>
      </c>
      <c r="AA4263">
        <f>_xlfn.IFNA(VLOOKUP(X4263,'duo-out'!A$2:Q$5000,5,FALSE),E4263+10*(H4263-1)+1+_xlfn.IFNA(VLOOKUP(D4263,states!A$2:C$10,3,FALSE),1))</f>
        <v>262</v>
      </c>
      <c r="AB4263" t="str">
        <f>IF(V4263="","",V4263)</f>
        <v/>
      </c>
      <c r="AC4263" s="2" t="str">
        <f>_xlfn.IFNA(VLOOKUP(D4263,states!A$2:C$10,2,FALSE),"XX")</f>
        <v>A</v>
      </c>
      <c r="AD4263">
        <f>E4263</f>
        <v>1</v>
      </c>
      <c r="AE4263">
        <f>_xlfn.IFNA(VLOOKUP(D4263,states!A$2:D$10,4,FALSE),0)</f>
        <v>2</v>
      </c>
      <c r="AF4263">
        <v>0.5</v>
      </c>
      <c r="AG4263">
        <f>IF(AE4263=0,AF4263,IF(AE4263=1,IF(F4263=0.5,0.5,IF(H4263=1,0.5,1.5)),IF(F4263=0.5,0.5,IF(H4263=1,2.5,1.5))))</f>
        <v>1.5</v>
      </c>
      <c r="AH4263" s="7">
        <f>IF(AC4263="XX",0,1/C4263^(1/5)*IF(E4263=0,100,1)/(E4263+1)^(1/4))</f>
        <v>1.5309059120638666</v>
      </c>
    </row>
    <row r="4264" spans="1:34">
      <c r="A4264">
        <v>5601</v>
      </c>
      <c r="B4264" s="1">
        <v>23445.704000000002</v>
      </c>
      <c r="C4264" s="6">
        <v>0.05</v>
      </c>
      <c r="D4264" t="s">
        <v>3</v>
      </c>
      <c r="E4264">
        <v>1</v>
      </c>
      <c r="F4264">
        <v>8.5</v>
      </c>
      <c r="G4264" t="s">
        <v>1</v>
      </c>
      <c r="H4264">
        <v>2</v>
      </c>
      <c r="I4264" t="s">
        <v>0</v>
      </c>
      <c r="J4264">
        <v>1</v>
      </c>
      <c r="K4264">
        <v>7.5</v>
      </c>
      <c r="L4264" t="s">
        <v>1</v>
      </c>
      <c r="M4264">
        <v>2</v>
      </c>
      <c r="N4264" t="s">
        <v>5657</v>
      </c>
      <c r="O4264">
        <v>1</v>
      </c>
      <c r="P4264" t="str">
        <f>D4264&amp;"-"&amp;F4264&amp;"-"&amp;G4264&amp;"-"&amp;E4264&amp;"-"&amp;H4264</f>
        <v>A2Delta-8.5-e-1-2</v>
      </c>
      <c r="Q4264" t="str">
        <f>I4264&amp;"-"&amp;K4264&amp;"-"&amp;L4264&amp;"-"&amp;J4264&amp;"-"&amp;M4264</f>
        <v>X2Pi-7.5-e-1-2</v>
      </c>
      <c r="R4264">
        <f>B4264+S4264</f>
        <v>27138.548806118</v>
      </c>
      <c r="S4264">
        <f>_xlfn.IFNA(VLOOKUP(Q4264,'MARVEL-X'!A$2:I$1400,7,FALSE),VLOOKUP(Q4264,MARVEL!A$2:J$1522,10,FALSE))</f>
        <v>3692.8448061180002</v>
      </c>
      <c r="T4264">
        <f>IF(P4264=P4263,R4264+T4263,R4264)</f>
        <v>244246.98119956694</v>
      </c>
      <c r="U4264">
        <f>IF(P4264=P4263,1+U4263,1)</f>
        <v>9</v>
      </c>
      <c r="V4264" t="str">
        <f t="shared" si="66"/>
        <v/>
      </c>
      <c r="W4264" t="str">
        <f>IF(V4264="","",IF(ABS(V4264-R4264)&gt;W$1,ABS(V4264-R4264),""))</f>
        <v/>
      </c>
      <c r="X4264" t="str">
        <f>Y4264&amp;"-"&amp;Z4264&amp;"-"&amp;AC4264&amp;"-"&amp;AD4264&amp;"-"&amp;AG4264</f>
        <v>8.5-e-A-1-1.5</v>
      </c>
      <c r="Y4264">
        <f>F4264</f>
        <v>8.5</v>
      </c>
      <c r="Z4264" s="2" t="str">
        <f>G4264</f>
        <v>e</v>
      </c>
      <c r="AA4264">
        <f>_xlfn.IFNA(VLOOKUP(X4264,'duo-out'!A$2:Q$5000,5,FALSE),E4264+10*(H4264-1)+1+_xlfn.IFNA(VLOOKUP(D4264,states!A$2:C$10,3,FALSE),1))</f>
        <v>262</v>
      </c>
      <c r="AB4264" t="str">
        <f>IF(V4264="","",V4264)</f>
        <v/>
      </c>
      <c r="AC4264" s="2" t="str">
        <f>_xlfn.IFNA(VLOOKUP(D4264,states!A$2:C$10,2,FALSE),"XX")</f>
        <v>A</v>
      </c>
      <c r="AD4264">
        <f>E4264</f>
        <v>1</v>
      </c>
      <c r="AE4264">
        <f>_xlfn.IFNA(VLOOKUP(D4264,states!A$2:D$10,4,FALSE),0)</f>
        <v>2</v>
      </c>
      <c r="AF4264">
        <v>0.5</v>
      </c>
      <c r="AG4264">
        <f>IF(AE4264=0,AF4264,IF(AE4264=1,IF(F4264=0.5,0.5,IF(H4264=1,0.5,1.5)),IF(F4264=0.5,0.5,IF(H4264=1,2.5,1.5))))</f>
        <v>1.5</v>
      </c>
      <c r="AH4264" s="7">
        <f>IF(AC4264="XX",0,1/C4264^(1/5)*IF(E4264=0,100,1)/(E4264+1)^(1/4))</f>
        <v>1.5309059120638666</v>
      </c>
    </row>
    <row r="4265" spans="1:34">
      <c r="A4265">
        <v>1168</v>
      </c>
      <c r="B4265" s="1">
        <v>22936.77</v>
      </c>
      <c r="C4265" s="6">
        <v>0.1152</v>
      </c>
      <c r="D4265" t="s">
        <v>3</v>
      </c>
      <c r="E4265">
        <v>1</v>
      </c>
      <c r="F4265">
        <v>8.5</v>
      </c>
      <c r="G4265" t="s">
        <v>1</v>
      </c>
      <c r="H4265">
        <v>2</v>
      </c>
      <c r="I4265" t="s">
        <v>0</v>
      </c>
      <c r="J4265">
        <v>1</v>
      </c>
      <c r="K4265">
        <v>9.5</v>
      </c>
      <c r="L4265" t="s">
        <v>1</v>
      </c>
      <c r="M4265">
        <v>2</v>
      </c>
      <c r="N4265" t="s">
        <v>1224</v>
      </c>
      <c r="O4265">
        <v>1</v>
      </c>
      <c r="P4265" t="str">
        <f>D4265&amp;"-"&amp;F4265&amp;"-"&amp;G4265&amp;"-"&amp;E4265&amp;"-"&amp;H4265</f>
        <v>A2Delta-8.5-e-1-2</v>
      </c>
      <c r="Q4265" t="str">
        <f>I4265&amp;"-"&amp;K4265&amp;"-"&amp;L4265&amp;"-"&amp;J4265&amp;"-"&amp;M4265</f>
        <v>X2Pi-9.5-e-1-2</v>
      </c>
      <c r="R4265">
        <f>B4265+S4265</f>
        <v>27138.446078362998</v>
      </c>
      <c r="S4265">
        <f>_xlfn.IFNA(VLOOKUP(Q4265,'MARVEL-X'!A$2:I$1400,7,FALSE),VLOOKUP(Q4265,MARVEL!A$2:J$1522,10,FALSE))</f>
        <v>4201.6760783629998</v>
      </c>
      <c r="T4265">
        <f>IF(P4265=P4264,R4265+T4264,R4265)</f>
        <v>271385.42727792996</v>
      </c>
      <c r="U4265">
        <f>IF(P4265=P4264,1+U4264,1)</f>
        <v>10</v>
      </c>
      <c r="V4265" t="str">
        <f t="shared" si="66"/>
        <v/>
      </c>
      <c r="W4265" t="str">
        <f>IF(V4265="","",IF(ABS(V4265-R4265)&gt;W$1,ABS(V4265-R4265),""))</f>
        <v/>
      </c>
      <c r="X4265" t="str">
        <f>Y4265&amp;"-"&amp;Z4265&amp;"-"&amp;AC4265&amp;"-"&amp;AD4265&amp;"-"&amp;AG4265</f>
        <v>8.5-e-A-1-1.5</v>
      </c>
      <c r="Y4265">
        <f>F4265</f>
        <v>8.5</v>
      </c>
      <c r="Z4265" s="2" t="str">
        <f>G4265</f>
        <v>e</v>
      </c>
      <c r="AA4265">
        <f>_xlfn.IFNA(VLOOKUP(X4265,'duo-out'!A$2:Q$5000,5,FALSE),E4265+10*(H4265-1)+1+_xlfn.IFNA(VLOOKUP(D4265,states!A$2:C$10,3,FALSE),1))</f>
        <v>262</v>
      </c>
      <c r="AB4265" t="str">
        <f>IF(V4265="","",V4265)</f>
        <v/>
      </c>
      <c r="AC4265" s="2" t="str">
        <f>_xlfn.IFNA(VLOOKUP(D4265,states!A$2:C$10,2,FALSE),"XX")</f>
        <v>A</v>
      </c>
      <c r="AD4265">
        <f>E4265</f>
        <v>1</v>
      </c>
      <c r="AE4265">
        <f>_xlfn.IFNA(VLOOKUP(D4265,states!A$2:D$10,4,FALSE),0)</f>
        <v>2</v>
      </c>
      <c r="AF4265">
        <v>0.5</v>
      </c>
      <c r="AG4265">
        <f>IF(AE4265=0,AF4265,IF(AE4265=1,IF(F4265=0.5,0.5,IF(H4265=1,0.5,1.5)),IF(F4265=0.5,0.5,IF(H4265=1,2.5,1.5))))</f>
        <v>1.5</v>
      </c>
      <c r="AH4265" s="7">
        <f>IF(AC4265="XX",0,1/C4265^(1/5)*IF(E4265=0,100,1)/(E4265+1)^(1/4))</f>
        <v>1.2955435165551998</v>
      </c>
    </row>
    <row r="4266" spans="1:34">
      <c r="A4266">
        <v>1105</v>
      </c>
      <c r="B4266" s="1">
        <v>23200.84</v>
      </c>
      <c r="C4266" s="6">
        <v>0.05</v>
      </c>
      <c r="D4266" t="s">
        <v>3</v>
      </c>
      <c r="E4266">
        <v>1</v>
      </c>
      <c r="F4266">
        <v>8.5</v>
      </c>
      <c r="G4266" t="s">
        <v>1</v>
      </c>
      <c r="H4266">
        <v>2</v>
      </c>
      <c r="I4266" t="s">
        <v>0</v>
      </c>
      <c r="J4266">
        <v>1</v>
      </c>
      <c r="K4266">
        <v>8.5</v>
      </c>
      <c r="L4266" t="s">
        <v>2</v>
      </c>
      <c r="M4266">
        <v>2</v>
      </c>
      <c r="N4266" t="s">
        <v>1161</v>
      </c>
      <c r="O4266">
        <v>1</v>
      </c>
      <c r="P4266" t="str">
        <f>D4266&amp;"-"&amp;F4266&amp;"-"&amp;G4266&amp;"-"&amp;E4266&amp;"-"&amp;H4266</f>
        <v>A2Delta-8.5-e-1-2</v>
      </c>
      <c r="Q4266" t="str">
        <f>I4266&amp;"-"&amp;K4266&amp;"-"&amp;L4266&amp;"-"&amp;J4266&amp;"-"&amp;M4266</f>
        <v>X2Pi-8.5-f-1-2</v>
      </c>
      <c r="R4266">
        <f>B4266+S4266</f>
        <v>27138.586251953999</v>
      </c>
      <c r="S4266">
        <f>_xlfn.IFNA(VLOOKUP(Q4266,'MARVEL-X'!A$2:I$1400,7,FALSE),VLOOKUP(Q4266,MARVEL!A$2:J$1522,10,FALSE))</f>
        <v>3937.7462519539999</v>
      </c>
      <c r="T4266">
        <f>IF(P4266=P4265,R4266+T4265,R4266)</f>
        <v>298524.01352988399</v>
      </c>
      <c r="U4266">
        <f>IF(P4266=P4265,1+U4265,1)</f>
        <v>11</v>
      </c>
      <c r="V4266" t="str">
        <f t="shared" si="66"/>
        <v/>
      </c>
      <c r="W4266" t="str">
        <f>IF(V4266="","",IF(ABS(V4266-R4266)&gt;W$1,ABS(V4266-R4266),""))</f>
        <v/>
      </c>
      <c r="X4266" t="str">
        <f>Y4266&amp;"-"&amp;Z4266&amp;"-"&amp;AC4266&amp;"-"&amp;AD4266&amp;"-"&amp;AG4266</f>
        <v>8.5-e-A-1-1.5</v>
      </c>
      <c r="Y4266">
        <f>F4266</f>
        <v>8.5</v>
      </c>
      <c r="Z4266" s="2" t="str">
        <f>G4266</f>
        <v>e</v>
      </c>
      <c r="AA4266">
        <f>_xlfn.IFNA(VLOOKUP(X4266,'duo-out'!A$2:Q$5000,5,FALSE),E4266+10*(H4266-1)+1+_xlfn.IFNA(VLOOKUP(D4266,states!A$2:C$10,3,FALSE),1))</f>
        <v>262</v>
      </c>
      <c r="AB4266" t="str">
        <f>IF(V4266="","",V4266)</f>
        <v/>
      </c>
      <c r="AC4266" s="2" t="str">
        <f>_xlfn.IFNA(VLOOKUP(D4266,states!A$2:C$10,2,FALSE),"XX")</f>
        <v>A</v>
      </c>
      <c r="AD4266">
        <f>E4266</f>
        <v>1</v>
      </c>
      <c r="AE4266">
        <f>_xlfn.IFNA(VLOOKUP(D4266,states!A$2:D$10,4,FALSE),0)</f>
        <v>2</v>
      </c>
      <c r="AF4266">
        <v>0.5</v>
      </c>
      <c r="AG4266">
        <f>IF(AE4266=0,AF4266,IF(AE4266=1,IF(F4266=0.5,0.5,IF(H4266=1,0.5,1.5)),IF(F4266=0.5,0.5,IF(H4266=1,2.5,1.5))))</f>
        <v>1.5</v>
      </c>
      <c r="AH4266" s="7">
        <f>IF(AC4266="XX",0,1/C4266^(1/5)*IF(E4266=0,100,1)/(E4266+1)^(1/4))</f>
        <v>1.5309059120638666</v>
      </c>
    </row>
    <row r="4267" spans="1:34">
      <c r="A4267">
        <v>1082</v>
      </c>
      <c r="B4267" s="1">
        <v>23445.69</v>
      </c>
      <c r="C4267" s="6">
        <v>0.05</v>
      </c>
      <c r="D4267" t="s">
        <v>3</v>
      </c>
      <c r="E4267">
        <v>1</v>
      </c>
      <c r="F4267">
        <v>8.5</v>
      </c>
      <c r="G4267" t="s">
        <v>1</v>
      </c>
      <c r="H4267">
        <v>2</v>
      </c>
      <c r="I4267" t="s">
        <v>0</v>
      </c>
      <c r="J4267">
        <v>1</v>
      </c>
      <c r="K4267">
        <v>7.5</v>
      </c>
      <c r="L4267" t="s">
        <v>1</v>
      </c>
      <c r="M4267">
        <v>2</v>
      </c>
      <c r="N4267" t="s">
        <v>1138</v>
      </c>
      <c r="O4267">
        <v>1</v>
      </c>
      <c r="P4267" t="str">
        <f>D4267&amp;"-"&amp;F4267&amp;"-"&amp;G4267&amp;"-"&amp;E4267&amp;"-"&amp;H4267</f>
        <v>A2Delta-8.5-e-1-2</v>
      </c>
      <c r="Q4267" t="str">
        <f>I4267&amp;"-"&amp;K4267&amp;"-"&amp;L4267&amp;"-"&amp;J4267&amp;"-"&amp;M4267</f>
        <v>X2Pi-7.5-e-1-2</v>
      </c>
      <c r="R4267">
        <f>B4267+S4267</f>
        <v>27138.534806117998</v>
      </c>
      <c r="S4267">
        <f>_xlfn.IFNA(VLOOKUP(Q4267,'MARVEL-X'!A$2:I$1400,7,FALSE),VLOOKUP(Q4267,MARVEL!A$2:J$1522,10,FALSE))</f>
        <v>3692.8448061180002</v>
      </c>
      <c r="T4267">
        <f>IF(P4267=P4266,R4267+T4266,R4267)</f>
        <v>325662.54833600199</v>
      </c>
      <c r="U4267">
        <f>IF(P4267=P4266,1+U4266,1)</f>
        <v>12</v>
      </c>
      <c r="V4267">
        <f t="shared" si="66"/>
        <v>27138.545694666831</v>
      </c>
      <c r="W4267" t="str">
        <f>IF(V4267="","",IF(ABS(V4267-R4267)&gt;W$1,ABS(V4267-R4267),""))</f>
        <v/>
      </c>
      <c r="X4267" t="str">
        <f>Y4267&amp;"-"&amp;Z4267&amp;"-"&amp;AC4267&amp;"-"&amp;AD4267&amp;"-"&amp;AG4267</f>
        <v>8.5-e-A-1-1.5</v>
      </c>
      <c r="Y4267">
        <f>F4267</f>
        <v>8.5</v>
      </c>
      <c r="Z4267" s="2" t="str">
        <f>G4267</f>
        <v>e</v>
      </c>
      <c r="AA4267">
        <f>_xlfn.IFNA(VLOOKUP(X4267,'duo-out'!A$2:Q$5000,5,FALSE),E4267+10*(H4267-1)+1+_xlfn.IFNA(VLOOKUP(D4267,states!A$2:C$10,3,FALSE),1))</f>
        <v>262</v>
      </c>
      <c r="AB4267">
        <f>IF(V4267="","",V4267)</f>
        <v>27138.545694666831</v>
      </c>
      <c r="AC4267" s="2" t="str">
        <f>_xlfn.IFNA(VLOOKUP(D4267,states!A$2:C$10,2,FALSE),"XX")</f>
        <v>A</v>
      </c>
      <c r="AD4267">
        <f>E4267</f>
        <v>1</v>
      </c>
      <c r="AE4267">
        <f>_xlfn.IFNA(VLOOKUP(D4267,states!A$2:D$10,4,FALSE),0)</f>
        <v>2</v>
      </c>
      <c r="AF4267">
        <v>0.5</v>
      </c>
      <c r="AG4267">
        <f>IF(AE4267=0,AF4267,IF(AE4267=1,IF(F4267=0.5,0.5,IF(H4267=1,0.5,1.5)),IF(F4267=0.5,0.5,IF(H4267=1,2.5,1.5))))</f>
        <v>1.5</v>
      </c>
      <c r="AH4267" s="7">
        <f>IF(AC4267="XX",0,1/C4267^(1/5)*IF(E4267=0,100,1)/(E4267+1)^(1/4))</f>
        <v>1.5309059120638666</v>
      </c>
    </row>
    <row r="4268" spans="1:34">
      <c r="A4268">
        <v>4104</v>
      </c>
      <c r="B4268" s="1">
        <v>20453.363000000001</v>
      </c>
      <c r="C4268" s="6">
        <v>0.01</v>
      </c>
      <c r="D4268" t="s">
        <v>3</v>
      </c>
      <c r="E4268">
        <v>2</v>
      </c>
      <c r="F4268">
        <v>8.5</v>
      </c>
      <c r="G4268" t="s">
        <v>1</v>
      </c>
      <c r="H4268">
        <v>1</v>
      </c>
      <c r="I4268" t="s">
        <v>0</v>
      </c>
      <c r="J4268">
        <v>3</v>
      </c>
      <c r="K4268">
        <v>9.5</v>
      </c>
      <c r="L4268" t="s">
        <v>1</v>
      </c>
      <c r="M4268">
        <v>1</v>
      </c>
      <c r="N4268" t="s">
        <v>4160</v>
      </c>
      <c r="O4268">
        <v>1</v>
      </c>
      <c r="P4268" t="str">
        <f>D4268&amp;"-"&amp;F4268&amp;"-"&amp;G4268&amp;"-"&amp;E4268&amp;"-"&amp;H4268</f>
        <v>A2Delta-8.5-e-2-1</v>
      </c>
      <c r="Q4268" t="str">
        <f>I4268&amp;"-"&amp;K4268&amp;"-"&amp;L4268&amp;"-"&amp;J4268&amp;"-"&amp;M4268</f>
        <v>X2Pi-9.5-e-3-1</v>
      </c>
      <c r="R4268">
        <f>B4268+S4268</f>
        <v>29387.198097482004</v>
      </c>
      <c r="S4268">
        <f>_xlfn.IFNA(VLOOKUP(Q4268,'MARVEL-X'!A$2:I$1400,7,FALSE),VLOOKUP(Q4268,MARVEL!A$2:J$1522,10,FALSE))</f>
        <v>8933.8350974820005</v>
      </c>
      <c r="T4268">
        <f>IF(P4268=P4267,R4268+T4267,R4268)</f>
        <v>29387.198097482004</v>
      </c>
      <c r="U4268">
        <f>IF(P4268=P4267,1+U4267,1)</f>
        <v>1</v>
      </c>
      <c r="V4268" t="str">
        <f t="shared" si="66"/>
        <v/>
      </c>
      <c r="W4268" t="str">
        <f>IF(V4268="","",IF(ABS(V4268-R4268)&gt;W$1,ABS(V4268-R4268),""))</f>
        <v/>
      </c>
      <c r="X4268" t="str">
        <f>Y4268&amp;"-"&amp;Z4268&amp;"-"&amp;AC4268&amp;"-"&amp;AD4268&amp;"-"&amp;AG4268</f>
        <v>8.5-e-A-2-2.5</v>
      </c>
      <c r="Y4268">
        <f>F4268</f>
        <v>8.5</v>
      </c>
      <c r="Z4268" s="2" t="str">
        <f>G4268</f>
        <v>e</v>
      </c>
      <c r="AA4268">
        <f>_xlfn.IFNA(VLOOKUP(X4268,'duo-out'!A$2:Q$5000,5,FALSE),E4268+10*(H4268-1)+1+_xlfn.IFNA(VLOOKUP(D4268,states!A$2:C$10,3,FALSE),1))</f>
        <v>253</v>
      </c>
      <c r="AB4268" t="str">
        <f>IF(V4268="","",V4268)</f>
        <v/>
      </c>
      <c r="AC4268" s="2" t="str">
        <f>_xlfn.IFNA(VLOOKUP(D4268,states!A$2:C$10,2,FALSE),"XX")</f>
        <v>A</v>
      </c>
      <c r="AD4268">
        <f>E4268</f>
        <v>2</v>
      </c>
      <c r="AE4268">
        <f>_xlfn.IFNA(VLOOKUP(D4268,states!A$2:D$10,4,FALSE),0)</f>
        <v>2</v>
      </c>
      <c r="AF4268">
        <v>0.5</v>
      </c>
      <c r="AG4268">
        <f>IF(AE4268=0,AF4268,IF(AE4268=1,IF(F4268=0.5,0.5,IF(H4268=1,0.5,1.5)),IF(F4268=0.5,0.5,IF(H4268=1,2.5,1.5))))</f>
        <v>2.5</v>
      </c>
      <c r="AH4268" s="7">
        <f>IF(AC4268="XX",0,1/C4268^(1/5)*IF(E4268=0,100,1)/(E4268+1)^(1/4))</f>
        <v>1.9086209489650137</v>
      </c>
    </row>
    <row r="4269" spans="1:34">
      <c r="A4269">
        <v>3682</v>
      </c>
      <c r="B4269" s="1">
        <v>22888.771499999999</v>
      </c>
      <c r="C4269" s="6">
        <v>3.9190000000000003E-2</v>
      </c>
      <c r="D4269" t="s">
        <v>3</v>
      </c>
      <c r="E4269">
        <v>2</v>
      </c>
      <c r="F4269">
        <v>8.5</v>
      </c>
      <c r="G4269" t="s">
        <v>1</v>
      </c>
      <c r="H4269">
        <v>1</v>
      </c>
      <c r="I4269" t="s">
        <v>0</v>
      </c>
      <c r="J4269">
        <v>2</v>
      </c>
      <c r="K4269">
        <v>9.5</v>
      </c>
      <c r="L4269" t="s">
        <v>1</v>
      </c>
      <c r="M4269">
        <v>1</v>
      </c>
      <c r="N4269" t="s">
        <v>3738</v>
      </c>
      <c r="O4269">
        <v>1</v>
      </c>
      <c r="P4269" t="str">
        <f>D4269&amp;"-"&amp;F4269&amp;"-"&amp;G4269&amp;"-"&amp;E4269&amp;"-"&amp;H4269</f>
        <v>A2Delta-8.5-e-2-1</v>
      </c>
      <c r="Q4269" t="str">
        <f>I4269&amp;"-"&amp;K4269&amp;"-"&amp;L4269&amp;"-"&amp;J4269&amp;"-"&amp;M4269</f>
        <v>X2Pi-9.5-e-2-1</v>
      </c>
      <c r="R4269">
        <f>B4269+S4269</f>
        <v>29387.241255554</v>
      </c>
      <c r="S4269">
        <f>_xlfn.IFNA(VLOOKUP(Q4269,'MARVEL-X'!A$2:I$1400,7,FALSE),VLOOKUP(Q4269,MARVEL!A$2:J$1522,10,FALSE))</f>
        <v>6498.4697555539997</v>
      </c>
      <c r="T4269">
        <f>IF(P4269=P4268,R4269+T4268,R4269)</f>
        <v>58774.439353036003</v>
      </c>
      <c r="U4269">
        <f>IF(P4269=P4268,1+U4268,1)</f>
        <v>2</v>
      </c>
      <c r="V4269" t="str">
        <f t="shared" si="66"/>
        <v/>
      </c>
      <c r="W4269" t="str">
        <f>IF(V4269="","",IF(ABS(V4269-R4269)&gt;W$1,ABS(V4269-R4269),""))</f>
        <v/>
      </c>
      <c r="X4269" t="str">
        <f>Y4269&amp;"-"&amp;Z4269&amp;"-"&amp;AC4269&amp;"-"&amp;AD4269&amp;"-"&amp;AG4269</f>
        <v>8.5-e-A-2-2.5</v>
      </c>
      <c r="Y4269">
        <f>F4269</f>
        <v>8.5</v>
      </c>
      <c r="Z4269" s="2" t="str">
        <f>G4269</f>
        <v>e</v>
      </c>
      <c r="AA4269">
        <f>_xlfn.IFNA(VLOOKUP(X4269,'duo-out'!A$2:Q$5000,5,FALSE),E4269+10*(H4269-1)+1+_xlfn.IFNA(VLOOKUP(D4269,states!A$2:C$10,3,FALSE),1))</f>
        <v>253</v>
      </c>
      <c r="AB4269" t="str">
        <f>IF(V4269="","",V4269)</f>
        <v/>
      </c>
      <c r="AC4269" s="2" t="str">
        <f>_xlfn.IFNA(VLOOKUP(D4269,states!A$2:C$10,2,FALSE),"XX")</f>
        <v>A</v>
      </c>
      <c r="AD4269">
        <f>E4269</f>
        <v>2</v>
      </c>
      <c r="AE4269">
        <f>_xlfn.IFNA(VLOOKUP(D4269,states!A$2:D$10,4,FALSE),0)</f>
        <v>2</v>
      </c>
      <c r="AF4269">
        <v>0.5</v>
      </c>
      <c r="AG4269">
        <f>IF(AE4269=0,AF4269,IF(AE4269=1,IF(F4269=0.5,0.5,IF(H4269=1,0.5,1.5)),IF(F4269=0.5,0.5,IF(H4269=1,2.5,1.5))))</f>
        <v>2.5</v>
      </c>
      <c r="AH4269" s="7">
        <f>IF(AC4269="XX",0,1/C4269^(1/5)*IF(E4269=0,100,1)/(E4269+1)^(1/4))</f>
        <v>1.4523946270435679</v>
      </c>
    </row>
    <row r="4270" spans="1:34">
      <c r="A4270">
        <v>3675</v>
      </c>
      <c r="B4270" s="1">
        <v>23123.646000000001</v>
      </c>
      <c r="C4270" s="6">
        <v>1.26E-2</v>
      </c>
      <c r="D4270" t="s">
        <v>3</v>
      </c>
      <c r="E4270">
        <v>2</v>
      </c>
      <c r="F4270">
        <v>8.5</v>
      </c>
      <c r="G4270" t="s">
        <v>1</v>
      </c>
      <c r="H4270">
        <v>1</v>
      </c>
      <c r="I4270" t="s">
        <v>0</v>
      </c>
      <c r="J4270">
        <v>2</v>
      </c>
      <c r="K4270">
        <v>8.5</v>
      </c>
      <c r="L4270" t="s">
        <v>2</v>
      </c>
      <c r="M4270">
        <v>1</v>
      </c>
      <c r="N4270" t="s">
        <v>3731</v>
      </c>
      <c r="O4270">
        <v>1</v>
      </c>
      <c r="P4270" t="str">
        <f>D4270&amp;"-"&amp;F4270&amp;"-"&amp;G4270&amp;"-"&amp;E4270&amp;"-"&amp;H4270</f>
        <v>A2Delta-8.5-e-2-1</v>
      </c>
      <c r="Q4270" t="str">
        <f>I4270&amp;"-"&amp;K4270&amp;"-"&amp;L4270&amp;"-"&amp;J4270&amp;"-"&amp;M4270</f>
        <v>X2Pi-8.5-f-2-1</v>
      </c>
      <c r="R4270">
        <f>B4270+S4270</f>
        <v>29387.196931576</v>
      </c>
      <c r="S4270">
        <f>_xlfn.IFNA(VLOOKUP(Q4270,'MARVEL-X'!A$2:I$1400,7,FALSE),VLOOKUP(Q4270,MARVEL!A$2:J$1522,10,FALSE))</f>
        <v>6263.550931576</v>
      </c>
      <c r="T4270">
        <f>IF(P4270=P4269,R4270+T4269,R4270)</f>
        <v>88161.636284612003</v>
      </c>
      <c r="U4270">
        <f>IF(P4270=P4269,1+U4269,1)</f>
        <v>3</v>
      </c>
      <c r="V4270" t="str">
        <f t="shared" si="66"/>
        <v/>
      </c>
      <c r="W4270" t="str">
        <f>IF(V4270="","",IF(ABS(V4270-R4270)&gt;W$1,ABS(V4270-R4270),""))</f>
        <v/>
      </c>
      <c r="X4270" t="str">
        <f>Y4270&amp;"-"&amp;Z4270&amp;"-"&amp;AC4270&amp;"-"&amp;AD4270&amp;"-"&amp;AG4270</f>
        <v>8.5-e-A-2-2.5</v>
      </c>
      <c r="Y4270">
        <f>F4270</f>
        <v>8.5</v>
      </c>
      <c r="Z4270" s="2" t="str">
        <f>G4270</f>
        <v>e</v>
      </c>
      <c r="AA4270">
        <f>_xlfn.IFNA(VLOOKUP(X4270,'duo-out'!A$2:Q$5000,5,FALSE),E4270+10*(H4270-1)+1+_xlfn.IFNA(VLOOKUP(D4270,states!A$2:C$10,3,FALSE),1))</f>
        <v>253</v>
      </c>
      <c r="AB4270" t="str">
        <f>IF(V4270="","",V4270)</f>
        <v/>
      </c>
      <c r="AC4270" s="2" t="str">
        <f>_xlfn.IFNA(VLOOKUP(D4270,states!A$2:C$10,2,FALSE),"XX")</f>
        <v>A</v>
      </c>
      <c r="AD4270">
        <f>E4270</f>
        <v>2</v>
      </c>
      <c r="AE4270">
        <f>_xlfn.IFNA(VLOOKUP(D4270,states!A$2:D$10,4,FALSE),0)</f>
        <v>2</v>
      </c>
      <c r="AF4270">
        <v>0.5</v>
      </c>
      <c r="AG4270">
        <f>IF(AE4270=0,AF4270,IF(AE4270=1,IF(F4270=0.5,0.5,IF(H4270=1,0.5,1.5)),IF(F4270=0.5,0.5,IF(H4270=1,2.5,1.5))))</f>
        <v>2.5</v>
      </c>
      <c r="AH4270" s="7">
        <f>IF(AC4270="XX",0,1/C4270^(1/5)*IF(E4270=0,100,1)/(E4270+1)^(1/4))</f>
        <v>1.8224078493253908</v>
      </c>
    </row>
    <row r="4271" spans="1:34">
      <c r="A4271">
        <v>2982</v>
      </c>
      <c r="B4271" s="1">
        <v>23121.306499999999</v>
      </c>
      <c r="C4271" s="6">
        <v>5.0000000000000001E-3</v>
      </c>
      <c r="D4271" t="s">
        <v>3</v>
      </c>
      <c r="E4271">
        <v>2</v>
      </c>
      <c r="F4271">
        <v>8.5</v>
      </c>
      <c r="G4271" t="s">
        <v>1</v>
      </c>
      <c r="H4271">
        <v>1</v>
      </c>
      <c r="I4271" t="s">
        <v>0</v>
      </c>
      <c r="J4271">
        <v>2</v>
      </c>
      <c r="K4271">
        <v>8.5</v>
      </c>
      <c r="L4271" t="s">
        <v>1</v>
      </c>
      <c r="M4271">
        <v>1</v>
      </c>
      <c r="N4271" t="s">
        <v>3038</v>
      </c>
      <c r="O4271">
        <v>1</v>
      </c>
      <c r="P4271" t="str">
        <f>D4271&amp;"-"&amp;F4271&amp;"-"&amp;G4271&amp;"-"&amp;E4271&amp;"-"&amp;H4271</f>
        <v>A2Delta-8.5-e-2-1</v>
      </c>
      <c r="Q4271" t="str">
        <f>I4271&amp;"-"&amp;K4271&amp;"-"&amp;L4271&amp;"-"&amp;J4271&amp;"-"&amp;M4271</f>
        <v>X2Pi-8.5-e-2-1</v>
      </c>
      <c r="R4271">
        <f>B4271+S4271</f>
        <v>29387.208139245999</v>
      </c>
      <c r="S4271">
        <f>_xlfn.IFNA(VLOOKUP(Q4271,'MARVEL-X'!A$2:I$1400,7,FALSE),VLOOKUP(Q4271,MARVEL!A$2:J$1522,10,FALSE))</f>
        <v>6265.9016392459998</v>
      </c>
      <c r="T4271">
        <f>IF(P4271=P4270,R4271+T4270,R4271)</f>
        <v>117548.844423858</v>
      </c>
      <c r="U4271">
        <f>IF(P4271=P4270,1+U4270,1)</f>
        <v>4</v>
      </c>
      <c r="V4271" t="str">
        <f t="shared" si="66"/>
        <v/>
      </c>
      <c r="W4271" t="str">
        <f>IF(V4271="","",IF(ABS(V4271-R4271)&gt;W$1,ABS(V4271-R4271),""))</f>
        <v/>
      </c>
      <c r="X4271" t="str">
        <f>Y4271&amp;"-"&amp;Z4271&amp;"-"&amp;AC4271&amp;"-"&amp;AD4271&amp;"-"&amp;AG4271</f>
        <v>8.5-e-A-2-2.5</v>
      </c>
      <c r="Y4271">
        <f>F4271</f>
        <v>8.5</v>
      </c>
      <c r="Z4271" s="2" t="str">
        <f>G4271</f>
        <v>e</v>
      </c>
      <c r="AA4271">
        <f>_xlfn.IFNA(VLOOKUP(X4271,'duo-out'!A$2:Q$5000,5,FALSE),E4271+10*(H4271-1)+1+_xlfn.IFNA(VLOOKUP(D4271,states!A$2:C$10,3,FALSE),1))</f>
        <v>253</v>
      </c>
      <c r="AB4271" t="str">
        <f>IF(V4271="","",V4271)</f>
        <v/>
      </c>
      <c r="AC4271" s="2" t="str">
        <f>_xlfn.IFNA(VLOOKUP(D4271,states!A$2:C$10,2,FALSE),"XX")</f>
        <v>A</v>
      </c>
      <c r="AD4271">
        <f>E4271</f>
        <v>2</v>
      </c>
      <c r="AE4271">
        <f>_xlfn.IFNA(VLOOKUP(D4271,states!A$2:D$10,4,FALSE),0)</f>
        <v>2</v>
      </c>
      <c r="AF4271">
        <v>0.5</v>
      </c>
      <c r="AG4271">
        <f>IF(AE4271=0,AF4271,IF(AE4271=1,IF(F4271=0.5,0.5,IF(H4271=1,0.5,1.5)),IF(F4271=0.5,0.5,IF(H4271=1,2.5,1.5))))</f>
        <v>2.5</v>
      </c>
      <c r="AH4271" s="7">
        <f>IF(AC4271="XX",0,1/C4271^(1/5)*IF(E4271=0,100,1)/(E4271+1)^(1/4))</f>
        <v>2.1924297443889911</v>
      </c>
    </row>
    <row r="4272" spans="1:34">
      <c r="A4272">
        <v>5694</v>
      </c>
      <c r="B4272" s="1">
        <v>23125.1</v>
      </c>
      <c r="C4272" s="6">
        <v>0.05</v>
      </c>
      <c r="D4272" t="s">
        <v>3</v>
      </c>
      <c r="E4272">
        <v>2</v>
      </c>
      <c r="F4272">
        <v>8.5</v>
      </c>
      <c r="G4272" t="s">
        <v>1</v>
      </c>
      <c r="H4272">
        <v>1</v>
      </c>
      <c r="I4272" t="s">
        <v>0</v>
      </c>
      <c r="J4272">
        <v>2</v>
      </c>
      <c r="K4272">
        <v>7.5</v>
      </c>
      <c r="L4272" t="s">
        <v>1</v>
      </c>
      <c r="M4272">
        <v>2</v>
      </c>
      <c r="N4272" t="s">
        <v>5750</v>
      </c>
      <c r="O4272">
        <v>1</v>
      </c>
      <c r="P4272" t="str">
        <f>D4272&amp;"-"&amp;F4272&amp;"-"&amp;G4272&amp;"-"&amp;E4272&amp;"-"&amp;H4272</f>
        <v>A2Delta-8.5-e-2-1</v>
      </c>
      <c r="Q4272" t="str">
        <f>I4272&amp;"-"&amp;K4272&amp;"-"&amp;L4272&amp;"-"&amp;J4272&amp;"-"&amp;M4272</f>
        <v>X2Pi-7.5-e-2-2</v>
      </c>
      <c r="R4272">
        <f>B4272+S4272</f>
        <v>29387.197242361999</v>
      </c>
      <c r="S4272">
        <f>_xlfn.IFNA(VLOOKUP(Q4272,'MARVEL-X'!A$2:I$1400,7,FALSE),VLOOKUP(Q4272,MARVEL!A$2:J$1522,10,FALSE))</f>
        <v>6262.0972423619996</v>
      </c>
      <c r="T4272">
        <f>IF(P4272=P4271,R4272+T4271,R4272)</f>
        <v>146936.04166622</v>
      </c>
      <c r="U4272">
        <f>IF(P4272=P4271,1+U4271,1)</f>
        <v>5</v>
      </c>
      <c r="V4272" t="str">
        <f t="shared" si="66"/>
        <v/>
      </c>
      <c r="W4272" t="str">
        <f>IF(V4272="","",IF(ABS(V4272-R4272)&gt;W$1,ABS(V4272-R4272),""))</f>
        <v/>
      </c>
      <c r="X4272" t="str">
        <f>Y4272&amp;"-"&amp;Z4272&amp;"-"&amp;AC4272&amp;"-"&amp;AD4272&amp;"-"&amp;AG4272</f>
        <v>8.5-e-A-2-2.5</v>
      </c>
      <c r="Y4272">
        <f>F4272</f>
        <v>8.5</v>
      </c>
      <c r="Z4272" s="2" t="str">
        <f>G4272</f>
        <v>e</v>
      </c>
      <c r="AA4272">
        <f>_xlfn.IFNA(VLOOKUP(X4272,'duo-out'!A$2:Q$5000,5,FALSE),E4272+10*(H4272-1)+1+_xlfn.IFNA(VLOOKUP(D4272,states!A$2:C$10,3,FALSE),1))</f>
        <v>253</v>
      </c>
      <c r="AB4272" t="str">
        <f>IF(V4272="","",V4272)</f>
        <v/>
      </c>
      <c r="AC4272" s="2" t="str">
        <f>_xlfn.IFNA(VLOOKUP(D4272,states!A$2:C$10,2,FALSE),"XX")</f>
        <v>A</v>
      </c>
      <c r="AD4272">
        <f>E4272</f>
        <v>2</v>
      </c>
      <c r="AE4272">
        <f>_xlfn.IFNA(VLOOKUP(D4272,states!A$2:D$10,4,FALSE),0)</f>
        <v>2</v>
      </c>
      <c r="AF4272">
        <v>0.5</v>
      </c>
      <c r="AG4272">
        <f>IF(AE4272=0,AF4272,IF(AE4272=1,IF(F4272=0.5,0.5,IF(H4272=1,0.5,1.5)),IF(F4272=0.5,0.5,IF(H4272=1,2.5,1.5))))</f>
        <v>2.5</v>
      </c>
      <c r="AH4272" s="7">
        <f>IF(AC4272="XX",0,1/C4272^(1/5)*IF(E4272=0,100,1)/(E4272+1)^(1/4))</f>
        <v>1.3833296494790666</v>
      </c>
    </row>
    <row r="4273" spans="1:34">
      <c r="A4273">
        <v>5679</v>
      </c>
      <c r="B4273" s="1">
        <v>23123.600999999999</v>
      </c>
      <c r="C4273" s="6">
        <v>0.05</v>
      </c>
      <c r="D4273" t="s">
        <v>3</v>
      </c>
      <c r="E4273">
        <v>2</v>
      </c>
      <c r="F4273">
        <v>8.5</v>
      </c>
      <c r="G4273" t="s">
        <v>1</v>
      </c>
      <c r="H4273">
        <v>1</v>
      </c>
      <c r="I4273" t="s">
        <v>0</v>
      </c>
      <c r="J4273">
        <v>2</v>
      </c>
      <c r="K4273">
        <v>8.5</v>
      </c>
      <c r="L4273" t="s">
        <v>2</v>
      </c>
      <c r="M4273">
        <v>1</v>
      </c>
      <c r="N4273" t="s">
        <v>5735</v>
      </c>
      <c r="O4273">
        <v>1</v>
      </c>
      <c r="P4273" t="str">
        <f>D4273&amp;"-"&amp;F4273&amp;"-"&amp;G4273&amp;"-"&amp;E4273&amp;"-"&amp;H4273</f>
        <v>A2Delta-8.5-e-2-1</v>
      </c>
      <c r="Q4273" t="str">
        <f>I4273&amp;"-"&amp;K4273&amp;"-"&amp;L4273&amp;"-"&amp;J4273&amp;"-"&amp;M4273</f>
        <v>X2Pi-8.5-f-2-1</v>
      </c>
      <c r="R4273">
        <f>B4273+S4273</f>
        <v>29387.151931575998</v>
      </c>
      <c r="S4273">
        <f>_xlfn.IFNA(VLOOKUP(Q4273,'MARVEL-X'!A$2:I$1400,7,FALSE),VLOOKUP(Q4273,MARVEL!A$2:J$1522,10,FALSE))</f>
        <v>6263.550931576</v>
      </c>
      <c r="T4273">
        <f>IF(P4273=P4272,R4273+T4272,R4273)</f>
        <v>176323.19359779599</v>
      </c>
      <c r="U4273">
        <f>IF(P4273=P4272,1+U4272,1)</f>
        <v>6</v>
      </c>
      <c r="V4273" t="str">
        <f t="shared" si="66"/>
        <v/>
      </c>
      <c r="W4273" t="str">
        <f>IF(V4273="","",IF(ABS(V4273-R4273)&gt;W$1,ABS(V4273-R4273),""))</f>
        <v/>
      </c>
      <c r="X4273" t="str">
        <f>Y4273&amp;"-"&amp;Z4273&amp;"-"&amp;AC4273&amp;"-"&amp;AD4273&amp;"-"&amp;AG4273</f>
        <v>8.5-e-A-2-2.5</v>
      </c>
      <c r="Y4273">
        <f>F4273</f>
        <v>8.5</v>
      </c>
      <c r="Z4273" s="2" t="str">
        <f>G4273</f>
        <v>e</v>
      </c>
      <c r="AA4273">
        <f>_xlfn.IFNA(VLOOKUP(X4273,'duo-out'!A$2:Q$5000,5,FALSE),E4273+10*(H4273-1)+1+_xlfn.IFNA(VLOOKUP(D4273,states!A$2:C$10,3,FALSE),1))</f>
        <v>253</v>
      </c>
      <c r="AB4273" t="str">
        <f>IF(V4273="","",V4273)</f>
        <v/>
      </c>
      <c r="AC4273" s="2" t="str">
        <f>_xlfn.IFNA(VLOOKUP(D4273,states!A$2:C$10,2,FALSE),"XX")</f>
        <v>A</v>
      </c>
      <c r="AD4273">
        <f>E4273</f>
        <v>2</v>
      </c>
      <c r="AE4273">
        <f>_xlfn.IFNA(VLOOKUP(D4273,states!A$2:D$10,4,FALSE),0)</f>
        <v>2</v>
      </c>
      <c r="AF4273">
        <v>0.5</v>
      </c>
      <c r="AG4273">
        <f>IF(AE4273=0,AF4273,IF(AE4273=1,IF(F4273=0.5,0.5,IF(H4273=1,0.5,1.5)),IF(F4273=0.5,0.5,IF(H4273=1,2.5,1.5))))</f>
        <v>2.5</v>
      </c>
      <c r="AH4273" s="7">
        <f>IF(AC4273="XX",0,1/C4273^(1/5)*IF(E4273=0,100,1)/(E4273+1)^(1/4))</f>
        <v>1.3833296494790666</v>
      </c>
    </row>
    <row r="4274" spans="1:34">
      <c r="A4274">
        <v>160</v>
      </c>
      <c r="B4274" s="1">
        <v>23328.621999999999</v>
      </c>
      <c r="C4274" s="6">
        <v>0.1615</v>
      </c>
      <c r="D4274" t="s">
        <v>3</v>
      </c>
      <c r="E4274">
        <v>2</v>
      </c>
      <c r="F4274">
        <v>8.5</v>
      </c>
      <c r="G4274" t="s">
        <v>1</v>
      </c>
      <c r="H4274">
        <v>1</v>
      </c>
      <c r="I4274" t="s">
        <v>0</v>
      </c>
      <c r="J4274">
        <v>2</v>
      </c>
      <c r="K4274">
        <v>7.5</v>
      </c>
      <c r="L4274" t="s">
        <v>1</v>
      </c>
      <c r="M4274">
        <v>1</v>
      </c>
      <c r="N4274" t="s">
        <v>215</v>
      </c>
      <c r="O4274">
        <v>-1</v>
      </c>
      <c r="P4274" t="str">
        <f>D4274&amp;"-"&amp;F4274&amp;"-"&amp;G4274&amp;"-"&amp;E4274&amp;"-"&amp;H4274</f>
        <v>A2Delta-8.5-e-2-1</v>
      </c>
      <c r="Q4274" t="str">
        <f>I4274&amp;"-"&amp;K4274&amp;"-"&amp;L4274&amp;"-"&amp;J4274&amp;"-"&amp;M4274</f>
        <v>X2Pi-7.5-e-2-1</v>
      </c>
      <c r="R4274">
        <f>B4274+S4274</f>
        <v>29387.074890004998</v>
      </c>
      <c r="S4274">
        <f>_xlfn.IFNA(VLOOKUP(Q4274,'MARVEL-X'!A$2:I$1400,7,FALSE),VLOOKUP(Q4274,MARVEL!A$2:J$1522,10,FALSE))</f>
        <v>6058.452890005</v>
      </c>
      <c r="T4274">
        <f>IF(P4274=P4273,R4274+T4273,R4274)</f>
        <v>205710.26848780099</v>
      </c>
      <c r="U4274">
        <f>IF(P4274=P4273,1+U4273,1)</f>
        <v>7</v>
      </c>
      <c r="V4274" t="str">
        <f t="shared" si="66"/>
        <v/>
      </c>
      <c r="W4274" t="str">
        <f>IF(V4274="","",IF(ABS(V4274-R4274)&gt;W$1,ABS(V4274-R4274),""))</f>
        <v/>
      </c>
      <c r="X4274" t="str">
        <f>Y4274&amp;"-"&amp;Z4274&amp;"-"&amp;AC4274&amp;"-"&amp;AD4274&amp;"-"&amp;AG4274</f>
        <v>8.5-e-A-2-2.5</v>
      </c>
      <c r="Y4274">
        <f>F4274</f>
        <v>8.5</v>
      </c>
      <c r="Z4274" s="2" t="str">
        <f>G4274</f>
        <v>e</v>
      </c>
      <c r="AA4274">
        <f>_xlfn.IFNA(VLOOKUP(X4274,'duo-out'!A$2:Q$5000,5,FALSE),E4274+10*(H4274-1)+1+_xlfn.IFNA(VLOOKUP(D4274,states!A$2:C$10,3,FALSE),1))</f>
        <v>253</v>
      </c>
      <c r="AB4274" t="str">
        <f>IF(V4274="","",V4274)</f>
        <v/>
      </c>
      <c r="AC4274" s="2" t="str">
        <f>_xlfn.IFNA(VLOOKUP(D4274,states!A$2:C$10,2,FALSE),"XX")</f>
        <v>A</v>
      </c>
      <c r="AD4274">
        <f>E4274</f>
        <v>2</v>
      </c>
      <c r="AE4274">
        <f>_xlfn.IFNA(VLOOKUP(D4274,states!A$2:D$10,4,FALSE),0)</f>
        <v>2</v>
      </c>
      <c r="AF4274">
        <v>0.5</v>
      </c>
      <c r="AG4274">
        <f>IF(AE4274=0,AF4274,IF(AE4274=1,IF(F4274=0.5,0.5,IF(H4274=1,0.5,1.5)),IF(F4274=0.5,0.5,IF(H4274=1,2.5,1.5))))</f>
        <v>2.5</v>
      </c>
      <c r="AH4274" s="7">
        <f>IF(AC4274="XX",0,1/C4274^(1/5)*IF(E4274=0,100,1)/(E4274+1)^(1/4))</f>
        <v>1.0941709520555678</v>
      </c>
    </row>
    <row r="4275" spans="1:34">
      <c r="A4275">
        <v>1276</v>
      </c>
      <c r="B4275" s="1">
        <v>22888.68</v>
      </c>
      <c r="C4275" s="6">
        <v>6.2350000000000003E-2</v>
      </c>
      <c r="D4275" t="s">
        <v>3</v>
      </c>
      <c r="E4275">
        <v>2</v>
      </c>
      <c r="F4275">
        <v>8.5</v>
      </c>
      <c r="G4275" t="s">
        <v>1</v>
      </c>
      <c r="H4275">
        <v>1</v>
      </c>
      <c r="I4275" t="s">
        <v>0</v>
      </c>
      <c r="J4275">
        <v>2</v>
      </c>
      <c r="K4275">
        <v>9.5</v>
      </c>
      <c r="L4275" t="s">
        <v>1</v>
      </c>
      <c r="M4275">
        <v>1</v>
      </c>
      <c r="N4275" t="s">
        <v>1332</v>
      </c>
      <c r="O4275">
        <v>1</v>
      </c>
      <c r="P4275" t="str">
        <f>D4275&amp;"-"&amp;F4275&amp;"-"&amp;G4275&amp;"-"&amp;E4275&amp;"-"&amp;H4275</f>
        <v>A2Delta-8.5-e-2-1</v>
      </c>
      <c r="Q4275" t="str">
        <f>I4275&amp;"-"&amp;K4275&amp;"-"&amp;L4275&amp;"-"&amp;J4275&amp;"-"&amp;M4275</f>
        <v>X2Pi-9.5-e-2-1</v>
      </c>
      <c r="R4275">
        <f>B4275+S4275</f>
        <v>29387.149755554001</v>
      </c>
      <c r="S4275">
        <f>_xlfn.IFNA(VLOOKUP(Q4275,'MARVEL-X'!A$2:I$1400,7,FALSE),VLOOKUP(Q4275,MARVEL!A$2:J$1522,10,FALSE))</f>
        <v>6498.4697555539997</v>
      </c>
      <c r="T4275">
        <f>IF(P4275=P4274,R4275+T4274,R4275)</f>
        <v>235097.418243355</v>
      </c>
      <c r="U4275">
        <f>IF(P4275=P4274,1+U4274,1)</f>
        <v>8</v>
      </c>
      <c r="V4275" t="str">
        <f t="shared" si="66"/>
        <v/>
      </c>
      <c r="W4275" t="str">
        <f>IF(V4275="","",IF(ABS(V4275-R4275)&gt;W$1,ABS(V4275-R4275),""))</f>
        <v/>
      </c>
      <c r="X4275" t="str">
        <f>Y4275&amp;"-"&amp;Z4275&amp;"-"&amp;AC4275&amp;"-"&amp;AD4275&amp;"-"&amp;AG4275</f>
        <v>8.5-e-A-2-2.5</v>
      </c>
      <c r="Y4275">
        <f>F4275</f>
        <v>8.5</v>
      </c>
      <c r="Z4275" s="2" t="str">
        <f>G4275</f>
        <v>e</v>
      </c>
      <c r="AA4275">
        <f>_xlfn.IFNA(VLOOKUP(X4275,'duo-out'!A$2:Q$5000,5,FALSE),E4275+10*(H4275-1)+1+_xlfn.IFNA(VLOOKUP(D4275,states!A$2:C$10,3,FALSE),1))</f>
        <v>253</v>
      </c>
      <c r="AB4275" t="str">
        <f>IF(V4275="","",V4275)</f>
        <v/>
      </c>
      <c r="AC4275" s="2" t="str">
        <f>_xlfn.IFNA(VLOOKUP(D4275,states!A$2:C$10,2,FALSE),"XX")</f>
        <v>A</v>
      </c>
      <c r="AD4275">
        <f>E4275</f>
        <v>2</v>
      </c>
      <c r="AE4275">
        <f>_xlfn.IFNA(VLOOKUP(D4275,states!A$2:D$10,4,FALSE),0)</f>
        <v>2</v>
      </c>
      <c r="AF4275">
        <v>0.5</v>
      </c>
      <c r="AG4275">
        <f>IF(AE4275=0,AF4275,IF(AE4275=1,IF(F4275=0.5,0.5,IF(H4275=1,0.5,1.5)),IF(F4275=0.5,0.5,IF(H4275=1,2.5,1.5))))</f>
        <v>2.5</v>
      </c>
      <c r="AH4275" s="7">
        <f>IF(AC4275="XX",0,1/C4275^(1/5)*IF(E4275=0,100,1)/(E4275+1)^(1/4))</f>
        <v>1.3235867007178241</v>
      </c>
    </row>
    <row r="4276" spans="1:34">
      <c r="A4276">
        <v>1254</v>
      </c>
      <c r="B4276" s="1">
        <v>23123.67</v>
      </c>
      <c r="C4276" s="6">
        <v>0.05</v>
      </c>
      <c r="D4276" t="s">
        <v>3</v>
      </c>
      <c r="E4276">
        <v>2</v>
      </c>
      <c r="F4276">
        <v>8.5</v>
      </c>
      <c r="G4276" t="s">
        <v>1</v>
      </c>
      <c r="H4276">
        <v>1</v>
      </c>
      <c r="I4276" t="s">
        <v>0</v>
      </c>
      <c r="J4276">
        <v>2</v>
      </c>
      <c r="K4276">
        <v>8.5</v>
      </c>
      <c r="L4276" t="s">
        <v>2</v>
      </c>
      <c r="M4276">
        <v>1</v>
      </c>
      <c r="N4276" t="s">
        <v>1310</v>
      </c>
      <c r="O4276">
        <v>1</v>
      </c>
      <c r="P4276" t="str">
        <f>D4276&amp;"-"&amp;F4276&amp;"-"&amp;G4276&amp;"-"&amp;E4276&amp;"-"&amp;H4276</f>
        <v>A2Delta-8.5-e-2-1</v>
      </c>
      <c r="Q4276" t="str">
        <f>I4276&amp;"-"&amp;K4276&amp;"-"&amp;L4276&amp;"-"&amp;J4276&amp;"-"&amp;M4276</f>
        <v>X2Pi-8.5-f-2-1</v>
      </c>
      <c r="R4276">
        <f>B4276+S4276</f>
        <v>29387.220931575997</v>
      </c>
      <c r="S4276">
        <f>_xlfn.IFNA(VLOOKUP(Q4276,'MARVEL-X'!A$2:I$1400,7,FALSE),VLOOKUP(Q4276,MARVEL!A$2:J$1522,10,FALSE))</f>
        <v>6263.550931576</v>
      </c>
      <c r="T4276">
        <f>IF(P4276=P4275,R4276+T4275,R4276)</f>
        <v>264484.63917493098</v>
      </c>
      <c r="U4276">
        <f>IF(P4276=P4275,1+U4275,1)</f>
        <v>9</v>
      </c>
      <c r="V4276" t="str">
        <f t="shared" si="66"/>
        <v/>
      </c>
      <c r="W4276" t="str">
        <f>IF(V4276="","",IF(ABS(V4276-R4276)&gt;W$1,ABS(V4276-R4276),""))</f>
        <v/>
      </c>
      <c r="X4276" t="str">
        <f>Y4276&amp;"-"&amp;Z4276&amp;"-"&amp;AC4276&amp;"-"&amp;AD4276&amp;"-"&amp;AG4276</f>
        <v>8.5-e-A-2-2.5</v>
      </c>
      <c r="Y4276">
        <f>F4276</f>
        <v>8.5</v>
      </c>
      <c r="Z4276" s="2" t="str">
        <f>G4276</f>
        <v>e</v>
      </c>
      <c r="AA4276">
        <f>_xlfn.IFNA(VLOOKUP(X4276,'duo-out'!A$2:Q$5000,5,FALSE),E4276+10*(H4276-1)+1+_xlfn.IFNA(VLOOKUP(D4276,states!A$2:C$10,3,FALSE),1))</f>
        <v>253</v>
      </c>
      <c r="AB4276" t="str">
        <f>IF(V4276="","",V4276)</f>
        <v/>
      </c>
      <c r="AC4276" s="2" t="str">
        <f>_xlfn.IFNA(VLOOKUP(D4276,states!A$2:C$10,2,FALSE),"XX")</f>
        <v>A</v>
      </c>
      <c r="AD4276">
        <f>E4276</f>
        <v>2</v>
      </c>
      <c r="AE4276">
        <f>_xlfn.IFNA(VLOOKUP(D4276,states!A$2:D$10,4,FALSE),0)</f>
        <v>2</v>
      </c>
      <c r="AF4276">
        <v>0.5</v>
      </c>
      <c r="AG4276">
        <f>IF(AE4276=0,AF4276,IF(AE4276=1,IF(F4276=0.5,0.5,IF(H4276=1,0.5,1.5)),IF(F4276=0.5,0.5,IF(H4276=1,2.5,1.5))))</f>
        <v>2.5</v>
      </c>
      <c r="AH4276" s="7">
        <f>IF(AC4276="XX",0,1/C4276^(1/5)*IF(E4276=0,100,1)/(E4276+1)^(1/4))</f>
        <v>1.3833296494790666</v>
      </c>
    </row>
    <row r="4277" spans="1:34">
      <c r="A4277">
        <v>1190</v>
      </c>
      <c r="B4277" s="1">
        <v>23328.63</v>
      </c>
      <c r="C4277" s="6">
        <v>0.13769999999999999</v>
      </c>
      <c r="D4277" t="s">
        <v>3</v>
      </c>
      <c r="E4277">
        <v>2</v>
      </c>
      <c r="F4277">
        <v>8.5</v>
      </c>
      <c r="G4277" t="s">
        <v>1</v>
      </c>
      <c r="H4277">
        <v>1</v>
      </c>
      <c r="I4277" t="s">
        <v>0</v>
      </c>
      <c r="J4277">
        <v>2</v>
      </c>
      <c r="K4277">
        <v>7.5</v>
      </c>
      <c r="L4277" t="s">
        <v>1</v>
      </c>
      <c r="M4277">
        <v>1</v>
      </c>
      <c r="N4277" t="s">
        <v>1246</v>
      </c>
      <c r="O4277">
        <v>1</v>
      </c>
      <c r="P4277" t="str">
        <f>D4277&amp;"-"&amp;F4277&amp;"-"&amp;G4277&amp;"-"&amp;E4277&amp;"-"&amp;H4277</f>
        <v>A2Delta-8.5-e-2-1</v>
      </c>
      <c r="Q4277" t="str">
        <f>I4277&amp;"-"&amp;K4277&amp;"-"&amp;L4277&amp;"-"&amp;J4277&amp;"-"&amp;M4277</f>
        <v>X2Pi-7.5-e-2-1</v>
      </c>
      <c r="R4277">
        <f>B4277+S4277</f>
        <v>29387.082890005</v>
      </c>
      <c r="S4277">
        <f>_xlfn.IFNA(VLOOKUP(Q4277,'MARVEL-X'!A$2:I$1400,7,FALSE),VLOOKUP(Q4277,MARVEL!A$2:J$1522,10,FALSE))</f>
        <v>6058.452890005</v>
      </c>
      <c r="T4277">
        <f>IF(P4277=P4276,R4277+T4276,R4277)</f>
        <v>293871.72206493601</v>
      </c>
      <c r="U4277">
        <f>IF(P4277=P4276,1+U4276,1)</f>
        <v>10</v>
      </c>
      <c r="V4277">
        <f t="shared" si="66"/>
        <v>29387.1722064936</v>
      </c>
      <c r="W4277">
        <f>IF(V4277="","",IF(ABS(V4277-R4277)&gt;W$1,ABS(V4277-R4277),""))</f>
        <v>8.9316488600161392E-2</v>
      </c>
      <c r="X4277" t="str">
        <f>Y4277&amp;"-"&amp;Z4277&amp;"-"&amp;AC4277&amp;"-"&amp;AD4277&amp;"-"&amp;AG4277</f>
        <v>8.5-e-A-2-2.5</v>
      </c>
      <c r="Y4277">
        <f>F4277</f>
        <v>8.5</v>
      </c>
      <c r="Z4277" s="2" t="str">
        <f>G4277</f>
        <v>e</v>
      </c>
      <c r="AA4277">
        <f>_xlfn.IFNA(VLOOKUP(X4277,'duo-out'!A$2:Q$5000,5,FALSE),E4277+10*(H4277-1)+1+_xlfn.IFNA(VLOOKUP(D4277,states!A$2:C$10,3,FALSE),1))</f>
        <v>253</v>
      </c>
      <c r="AB4277">
        <f>IF(V4277="","",V4277)</f>
        <v>29387.1722064936</v>
      </c>
      <c r="AC4277" s="2" t="str">
        <f>_xlfn.IFNA(VLOOKUP(D4277,states!A$2:C$10,2,FALSE),"XX")</f>
        <v>A</v>
      </c>
      <c r="AD4277">
        <f>E4277</f>
        <v>2</v>
      </c>
      <c r="AE4277">
        <f>_xlfn.IFNA(VLOOKUP(D4277,states!A$2:D$10,4,FALSE),0)</f>
        <v>2</v>
      </c>
      <c r="AF4277">
        <v>0.5</v>
      </c>
      <c r="AG4277">
        <f>IF(AE4277=0,AF4277,IF(AE4277=1,IF(F4277=0.5,0.5,IF(H4277=1,0.5,1.5)),IF(F4277=0.5,0.5,IF(H4277=1,2.5,1.5))))</f>
        <v>2.5</v>
      </c>
      <c r="AH4277" s="7">
        <f>IF(AC4277="XX",0,1/C4277^(1/5)*IF(E4277=0,100,1)/(E4277+1)^(1/4))</f>
        <v>1.1296213662761483</v>
      </c>
    </row>
    <row r="4278" spans="1:34">
      <c r="A4278">
        <v>3743</v>
      </c>
      <c r="B4278" s="1">
        <v>22868.700400000002</v>
      </c>
      <c r="C4278" s="6">
        <v>5.0000000000000001E-3</v>
      </c>
      <c r="D4278" t="s">
        <v>3</v>
      </c>
      <c r="E4278">
        <v>2</v>
      </c>
      <c r="F4278">
        <v>8.5</v>
      </c>
      <c r="G4278" t="s">
        <v>1</v>
      </c>
      <c r="H4278">
        <v>2</v>
      </c>
      <c r="I4278" t="s">
        <v>0</v>
      </c>
      <c r="J4278">
        <v>2</v>
      </c>
      <c r="K4278">
        <v>9.5</v>
      </c>
      <c r="L4278" t="s">
        <v>1</v>
      </c>
      <c r="M4278">
        <v>2</v>
      </c>
      <c r="N4278" t="s">
        <v>3799</v>
      </c>
      <c r="O4278">
        <v>1</v>
      </c>
      <c r="P4278" t="str">
        <f>D4278&amp;"-"&amp;F4278&amp;"-"&amp;G4278&amp;"-"&amp;E4278&amp;"-"&amp;H4278</f>
        <v>A2Delta-8.5-e-2-2</v>
      </c>
      <c r="Q4278" t="str">
        <f>I4278&amp;"-"&amp;K4278&amp;"-"&amp;L4278&amp;"-"&amp;J4278&amp;"-"&amp;M4278</f>
        <v>X2Pi-9.5-e-2-2</v>
      </c>
      <c r="R4278">
        <f>B4278+S4278</f>
        <v>29619.804574927002</v>
      </c>
      <c r="S4278">
        <f>_xlfn.IFNA(VLOOKUP(Q4278,'MARVEL-X'!A$2:I$1400,7,FALSE),VLOOKUP(Q4278,MARVEL!A$2:J$1522,10,FALSE))</f>
        <v>6751.1041749269998</v>
      </c>
      <c r="T4278">
        <f>IF(P4278=P4277,R4278+T4277,R4278)</f>
        <v>29619.804574927002</v>
      </c>
      <c r="U4278">
        <f>IF(P4278=P4277,1+U4277,1)</f>
        <v>1</v>
      </c>
      <c r="V4278" t="str">
        <f t="shared" si="66"/>
        <v/>
      </c>
      <c r="W4278" t="str">
        <f>IF(V4278="","",IF(ABS(V4278-R4278)&gt;W$1,ABS(V4278-R4278),""))</f>
        <v/>
      </c>
      <c r="X4278" t="str">
        <f>Y4278&amp;"-"&amp;Z4278&amp;"-"&amp;AC4278&amp;"-"&amp;AD4278&amp;"-"&amp;AG4278</f>
        <v>8.5-e-A-2-1.5</v>
      </c>
      <c r="Y4278">
        <f>F4278</f>
        <v>8.5</v>
      </c>
      <c r="Z4278" s="2" t="str">
        <f>G4278</f>
        <v>e</v>
      </c>
      <c r="AA4278">
        <f>_xlfn.IFNA(VLOOKUP(X4278,'duo-out'!A$2:Q$5000,5,FALSE),E4278+10*(H4278-1)+1+_xlfn.IFNA(VLOOKUP(D4278,states!A$2:C$10,3,FALSE),1))</f>
        <v>263</v>
      </c>
      <c r="AB4278" t="str">
        <f>IF(V4278="","",V4278)</f>
        <v/>
      </c>
      <c r="AC4278" s="2" t="str">
        <f>_xlfn.IFNA(VLOOKUP(D4278,states!A$2:C$10,2,FALSE),"XX")</f>
        <v>A</v>
      </c>
      <c r="AD4278">
        <f>E4278</f>
        <v>2</v>
      </c>
      <c r="AE4278">
        <f>_xlfn.IFNA(VLOOKUP(D4278,states!A$2:D$10,4,FALSE),0)</f>
        <v>2</v>
      </c>
      <c r="AF4278">
        <v>0.5</v>
      </c>
      <c r="AG4278">
        <f>IF(AE4278=0,AF4278,IF(AE4278=1,IF(F4278=0.5,0.5,IF(H4278=1,0.5,1.5)),IF(F4278=0.5,0.5,IF(H4278=1,2.5,1.5))))</f>
        <v>1.5</v>
      </c>
      <c r="AH4278" s="7">
        <f>IF(AC4278="XX",0,1/C4278^(1/5)*IF(E4278=0,100,1)/(E4278+1)^(1/4))</f>
        <v>2.1924297443889911</v>
      </c>
    </row>
    <row r="4279" spans="1:34">
      <c r="A4279">
        <v>189</v>
      </c>
      <c r="B4279" s="1">
        <v>23122.142</v>
      </c>
      <c r="C4279" s="6">
        <v>0.22700000000000001</v>
      </c>
      <c r="D4279" t="s">
        <v>3</v>
      </c>
      <c r="E4279">
        <v>2</v>
      </c>
      <c r="F4279">
        <v>8.5</v>
      </c>
      <c r="G4279" t="s">
        <v>1</v>
      </c>
      <c r="H4279">
        <v>2</v>
      </c>
      <c r="I4279" t="s">
        <v>0</v>
      </c>
      <c r="J4279">
        <v>2</v>
      </c>
      <c r="K4279">
        <v>8.5</v>
      </c>
      <c r="L4279" t="s">
        <v>2</v>
      </c>
      <c r="M4279">
        <v>2</v>
      </c>
      <c r="N4279" t="s">
        <v>244</v>
      </c>
      <c r="O4279">
        <v>-1</v>
      </c>
      <c r="P4279" t="str">
        <f>D4279&amp;"-"&amp;F4279&amp;"-"&amp;G4279&amp;"-"&amp;E4279&amp;"-"&amp;H4279</f>
        <v>A2Delta-8.5-e-2-2</v>
      </c>
      <c r="Q4279" t="str">
        <f>I4279&amp;"-"&amp;K4279&amp;"-"&amp;L4279&amp;"-"&amp;J4279&amp;"-"&amp;M4279</f>
        <v>X2Pi-8.5-f-2-2</v>
      </c>
      <c r="R4279">
        <f>B4279+S4279</f>
        <v>29619.613572061</v>
      </c>
      <c r="S4279">
        <f>_xlfn.IFNA(VLOOKUP(Q4279,'MARVEL-X'!A$2:I$1400,7,FALSE),VLOOKUP(Q4279,MARVEL!A$2:J$1522,10,FALSE))</f>
        <v>6497.4715720610002</v>
      </c>
      <c r="T4279">
        <f>IF(P4279=P4278,R4279+T4278,R4279)</f>
        <v>59239.418146987999</v>
      </c>
      <c r="U4279">
        <f>IF(P4279=P4278,1+U4278,1)</f>
        <v>2</v>
      </c>
      <c r="V4279" t="str">
        <f t="shared" si="66"/>
        <v/>
      </c>
      <c r="W4279" t="str">
        <f>IF(V4279="","",IF(ABS(V4279-R4279)&gt;W$1,ABS(V4279-R4279),""))</f>
        <v/>
      </c>
      <c r="X4279" t="str">
        <f>Y4279&amp;"-"&amp;Z4279&amp;"-"&amp;AC4279&amp;"-"&amp;AD4279&amp;"-"&amp;AG4279</f>
        <v>8.5-e-A-2-1.5</v>
      </c>
      <c r="Y4279">
        <f>F4279</f>
        <v>8.5</v>
      </c>
      <c r="Z4279" s="2" t="str">
        <f>G4279</f>
        <v>e</v>
      </c>
      <c r="AA4279">
        <f>_xlfn.IFNA(VLOOKUP(X4279,'duo-out'!A$2:Q$5000,5,FALSE),E4279+10*(H4279-1)+1+_xlfn.IFNA(VLOOKUP(D4279,states!A$2:C$10,3,FALSE),1))</f>
        <v>263</v>
      </c>
      <c r="AB4279" t="str">
        <f>IF(V4279="","",V4279)</f>
        <v/>
      </c>
      <c r="AC4279" s="2" t="str">
        <f>_xlfn.IFNA(VLOOKUP(D4279,states!A$2:C$10,2,FALSE),"XX")</f>
        <v>A</v>
      </c>
      <c r="AD4279">
        <f>E4279</f>
        <v>2</v>
      </c>
      <c r="AE4279">
        <f>_xlfn.IFNA(VLOOKUP(D4279,states!A$2:D$10,4,FALSE),0)</f>
        <v>2</v>
      </c>
      <c r="AF4279">
        <v>0.5</v>
      </c>
      <c r="AG4279">
        <f>IF(AE4279=0,AF4279,IF(AE4279=1,IF(F4279=0.5,0.5,IF(H4279=1,0.5,1.5)),IF(F4279=0.5,0.5,IF(H4279=1,2.5,1.5))))</f>
        <v>1.5</v>
      </c>
      <c r="AH4279" s="7">
        <f>IF(AC4279="XX",0,1/C4279^(1/5)*IF(E4279=0,100,1)/(E4279+1)^(1/4))</f>
        <v>1.0221497220613431</v>
      </c>
    </row>
    <row r="4280" spans="1:34">
      <c r="A4280">
        <v>5730</v>
      </c>
      <c r="B4280" s="1">
        <v>23357.754000000001</v>
      </c>
      <c r="C4280" s="6">
        <v>6.293E-2</v>
      </c>
      <c r="D4280" t="s">
        <v>3</v>
      </c>
      <c r="E4280">
        <v>2</v>
      </c>
      <c r="F4280">
        <v>8.5</v>
      </c>
      <c r="G4280" t="s">
        <v>1</v>
      </c>
      <c r="H4280">
        <v>2</v>
      </c>
      <c r="I4280" t="s">
        <v>0</v>
      </c>
      <c r="J4280">
        <v>2</v>
      </c>
      <c r="K4280">
        <v>7.5</v>
      </c>
      <c r="L4280" t="s">
        <v>1</v>
      </c>
      <c r="M4280">
        <v>2</v>
      </c>
      <c r="N4280" t="s">
        <v>5786</v>
      </c>
      <c r="O4280">
        <v>1</v>
      </c>
      <c r="P4280" t="str">
        <f>D4280&amp;"-"&amp;F4280&amp;"-"&amp;G4280&amp;"-"&amp;E4280&amp;"-"&amp;H4280</f>
        <v>A2Delta-8.5-e-2-2</v>
      </c>
      <c r="Q4280" t="str">
        <f>I4280&amp;"-"&amp;K4280&amp;"-"&amp;L4280&amp;"-"&amp;J4280&amp;"-"&amp;M4280</f>
        <v>X2Pi-7.5-e-2-2</v>
      </c>
      <c r="R4280">
        <f>B4280+S4280</f>
        <v>29619.851242362001</v>
      </c>
      <c r="S4280">
        <f>_xlfn.IFNA(VLOOKUP(Q4280,'MARVEL-X'!A$2:I$1400,7,FALSE),VLOOKUP(Q4280,MARVEL!A$2:J$1522,10,FALSE))</f>
        <v>6262.0972423619996</v>
      </c>
      <c r="T4280">
        <f>IF(P4280=P4279,R4280+T4279,R4280)</f>
        <v>88859.269389349996</v>
      </c>
      <c r="U4280">
        <f>IF(P4280=P4279,1+U4279,1)</f>
        <v>3</v>
      </c>
      <c r="V4280" t="str">
        <f t="shared" si="66"/>
        <v/>
      </c>
      <c r="W4280" t="str">
        <f>IF(V4280="","",IF(ABS(V4280-R4280)&gt;W$1,ABS(V4280-R4280),""))</f>
        <v/>
      </c>
      <c r="X4280" t="str">
        <f>Y4280&amp;"-"&amp;Z4280&amp;"-"&amp;AC4280&amp;"-"&amp;AD4280&amp;"-"&amp;AG4280</f>
        <v>8.5-e-A-2-1.5</v>
      </c>
      <c r="Y4280">
        <f>F4280</f>
        <v>8.5</v>
      </c>
      <c r="Z4280" s="2" t="str">
        <f>G4280</f>
        <v>e</v>
      </c>
      <c r="AA4280">
        <f>_xlfn.IFNA(VLOOKUP(X4280,'duo-out'!A$2:Q$5000,5,FALSE),E4280+10*(H4280-1)+1+_xlfn.IFNA(VLOOKUP(D4280,states!A$2:C$10,3,FALSE),1))</f>
        <v>263</v>
      </c>
      <c r="AB4280" t="str">
        <f>IF(V4280="","",V4280)</f>
        <v/>
      </c>
      <c r="AC4280" s="2" t="str">
        <f>_xlfn.IFNA(VLOOKUP(D4280,states!A$2:C$10,2,FALSE),"XX")</f>
        <v>A</v>
      </c>
      <c r="AD4280">
        <f>E4280</f>
        <v>2</v>
      </c>
      <c r="AE4280">
        <f>_xlfn.IFNA(VLOOKUP(D4280,states!A$2:D$10,4,FALSE),0)</f>
        <v>2</v>
      </c>
      <c r="AF4280">
        <v>0.5</v>
      </c>
      <c r="AG4280">
        <f>IF(AE4280=0,AF4280,IF(AE4280=1,IF(F4280=0.5,0.5,IF(H4280=1,0.5,1.5)),IF(F4280=0.5,0.5,IF(H4280=1,2.5,1.5))))</f>
        <v>1.5</v>
      </c>
      <c r="AH4280" s="7">
        <f>IF(AC4280="XX",0,1/C4280^(1/5)*IF(E4280=0,100,1)/(E4280+1)^(1/4))</f>
        <v>1.321137864879653</v>
      </c>
    </row>
    <row r="4281" spans="1:34">
      <c r="A4281">
        <v>1436</v>
      </c>
      <c r="B4281" s="1">
        <v>22868.46</v>
      </c>
      <c r="C4281" s="6">
        <v>0.2626</v>
      </c>
      <c r="D4281" t="s">
        <v>3</v>
      </c>
      <c r="E4281">
        <v>2</v>
      </c>
      <c r="F4281">
        <v>8.5</v>
      </c>
      <c r="G4281" t="s">
        <v>1</v>
      </c>
      <c r="H4281">
        <v>2</v>
      </c>
      <c r="I4281" t="s">
        <v>0</v>
      </c>
      <c r="J4281">
        <v>2</v>
      </c>
      <c r="K4281">
        <v>9.5</v>
      </c>
      <c r="L4281" t="s">
        <v>1</v>
      </c>
      <c r="M4281">
        <v>2</v>
      </c>
      <c r="N4281" t="s">
        <v>1492</v>
      </c>
      <c r="O4281">
        <v>1</v>
      </c>
      <c r="P4281" t="str">
        <f>D4281&amp;"-"&amp;F4281&amp;"-"&amp;G4281&amp;"-"&amp;E4281&amp;"-"&amp;H4281</f>
        <v>A2Delta-8.5-e-2-2</v>
      </c>
      <c r="Q4281" t="str">
        <f>I4281&amp;"-"&amp;K4281&amp;"-"&amp;L4281&amp;"-"&amp;J4281&amp;"-"&amp;M4281</f>
        <v>X2Pi-9.5-e-2-2</v>
      </c>
      <c r="R4281">
        <f>B4281+S4281</f>
        <v>29619.564174927</v>
      </c>
      <c r="S4281">
        <f>_xlfn.IFNA(VLOOKUP(Q4281,'MARVEL-X'!A$2:I$1400,7,FALSE),VLOOKUP(Q4281,MARVEL!A$2:J$1522,10,FALSE))</f>
        <v>6751.1041749269998</v>
      </c>
      <c r="T4281">
        <f>IF(P4281=P4280,R4281+T4280,R4281)</f>
        <v>118478.833564277</v>
      </c>
      <c r="U4281">
        <f>IF(P4281=P4280,1+U4280,1)</f>
        <v>4</v>
      </c>
      <c r="V4281" t="str">
        <f t="shared" si="66"/>
        <v/>
      </c>
      <c r="W4281" t="str">
        <f>IF(V4281="","",IF(ABS(V4281-R4281)&gt;W$1,ABS(V4281-R4281),""))</f>
        <v/>
      </c>
      <c r="X4281" t="str">
        <f>Y4281&amp;"-"&amp;Z4281&amp;"-"&amp;AC4281&amp;"-"&amp;AD4281&amp;"-"&amp;AG4281</f>
        <v>8.5-e-A-2-1.5</v>
      </c>
      <c r="Y4281">
        <f>F4281</f>
        <v>8.5</v>
      </c>
      <c r="Z4281" s="2" t="str">
        <f>G4281</f>
        <v>e</v>
      </c>
      <c r="AA4281">
        <f>_xlfn.IFNA(VLOOKUP(X4281,'duo-out'!A$2:Q$5000,5,FALSE),E4281+10*(H4281-1)+1+_xlfn.IFNA(VLOOKUP(D4281,states!A$2:C$10,3,FALSE),1))</f>
        <v>263</v>
      </c>
      <c r="AB4281" t="str">
        <f>IF(V4281="","",V4281)</f>
        <v/>
      </c>
      <c r="AC4281" s="2" t="str">
        <f>_xlfn.IFNA(VLOOKUP(D4281,states!A$2:C$10,2,FALSE),"XX")</f>
        <v>A</v>
      </c>
      <c r="AD4281">
        <f>E4281</f>
        <v>2</v>
      </c>
      <c r="AE4281">
        <f>_xlfn.IFNA(VLOOKUP(D4281,states!A$2:D$10,4,FALSE),0)</f>
        <v>2</v>
      </c>
      <c r="AF4281">
        <v>0.5</v>
      </c>
      <c r="AG4281">
        <f>IF(AE4281=0,AF4281,IF(AE4281=1,IF(F4281=0.5,0.5,IF(H4281=1,0.5,1.5)),IF(F4281=0.5,0.5,IF(H4281=1,2.5,1.5))))</f>
        <v>1.5</v>
      </c>
      <c r="AH4281" s="7">
        <f>IF(AC4281="XX",0,1/C4281^(1/5)*IF(E4281=0,100,1)/(E4281+1)^(1/4))</f>
        <v>0.99279765336847225</v>
      </c>
    </row>
    <row r="4282" spans="1:34">
      <c r="A4282">
        <v>1386</v>
      </c>
      <c r="B4282" s="1">
        <v>23125.56</v>
      </c>
      <c r="C4282" s="6">
        <v>0.05</v>
      </c>
      <c r="D4282" t="s">
        <v>3</v>
      </c>
      <c r="E4282">
        <v>2</v>
      </c>
      <c r="F4282">
        <v>8.5</v>
      </c>
      <c r="G4282" t="s">
        <v>1</v>
      </c>
      <c r="H4282">
        <v>2</v>
      </c>
      <c r="I4282" t="s">
        <v>0</v>
      </c>
      <c r="J4282">
        <v>2</v>
      </c>
      <c r="K4282">
        <v>8.5</v>
      </c>
      <c r="L4282" t="s">
        <v>1</v>
      </c>
      <c r="M4282">
        <v>2</v>
      </c>
      <c r="N4282" t="s">
        <v>1442</v>
      </c>
      <c r="O4282">
        <v>1</v>
      </c>
      <c r="P4282" t="str">
        <f>D4282&amp;"-"&amp;F4282&amp;"-"&amp;G4282&amp;"-"&amp;E4282&amp;"-"&amp;H4282</f>
        <v>A2Delta-8.5-e-2-2</v>
      </c>
      <c r="Q4282" t="str">
        <f>I4282&amp;"-"&amp;K4282&amp;"-"&amp;L4282&amp;"-"&amp;J4282&amp;"-"&amp;M4282</f>
        <v>X2Pi-8.5-e-2-2</v>
      </c>
      <c r="R4282">
        <f>B4282+S4282</f>
        <v>29619.801586838999</v>
      </c>
      <c r="S4282">
        <f>_xlfn.IFNA(VLOOKUP(Q4282,'MARVEL-X'!A$2:I$1400,7,FALSE),VLOOKUP(Q4282,MARVEL!A$2:J$1522,10,FALSE))</f>
        <v>6494.2415868389999</v>
      </c>
      <c r="T4282">
        <f>IF(P4282=P4281,R4282+T4281,R4282)</f>
        <v>148098.635151116</v>
      </c>
      <c r="U4282">
        <f>IF(P4282=P4281,1+U4281,1)</f>
        <v>5</v>
      </c>
      <c r="V4282" t="str">
        <f t="shared" si="66"/>
        <v/>
      </c>
      <c r="W4282" t="str">
        <f>IF(V4282="","",IF(ABS(V4282-R4282)&gt;W$1,ABS(V4282-R4282),""))</f>
        <v/>
      </c>
      <c r="X4282" t="str">
        <f>Y4282&amp;"-"&amp;Z4282&amp;"-"&amp;AC4282&amp;"-"&amp;AD4282&amp;"-"&amp;AG4282</f>
        <v>8.5-e-A-2-1.5</v>
      </c>
      <c r="Y4282">
        <f>F4282</f>
        <v>8.5</v>
      </c>
      <c r="Z4282" s="2" t="str">
        <f>G4282</f>
        <v>e</v>
      </c>
      <c r="AA4282">
        <f>_xlfn.IFNA(VLOOKUP(X4282,'duo-out'!A$2:Q$5000,5,FALSE),E4282+10*(H4282-1)+1+_xlfn.IFNA(VLOOKUP(D4282,states!A$2:C$10,3,FALSE),1))</f>
        <v>263</v>
      </c>
      <c r="AB4282" t="str">
        <f>IF(V4282="","",V4282)</f>
        <v/>
      </c>
      <c r="AC4282" s="2" t="str">
        <f>_xlfn.IFNA(VLOOKUP(D4282,states!A$2:C$10,2,FALSE),"XX")</f>
        <v>A</v>
      </c>
      <c r="AD4282">
        <f>E4282</f>
        <v>2</v>
      </c>
      <c r="AE4282">
        <f>_xlfn.IFNA(VLOOKUP(D4282,states!A$2:D$10,4,FALSE),0)</f>
        <v>2</v>
      </c>
      <c r="AF4282">
        <v>0.5</v>
      </c>
      <c r="AG4282">
        <f>IF(AE4282=0,AF4282,IF(AE4282=1,IF(F4282=0.5,0.5,IF(H4282=1,0.5,1.5)),IF(F4282=0.5,0.5,IF(H4282=1,2.5,1.5))))</f>
        <v>1.5</v>
      </c>
      <c r="AH4282" s="7">
        <f>IF(AC4282="XX",0,1/C4282^(1/5)*IF(E4282=0,100,1)/(E4282+1)^(1/4))</f>
        <v>1.3833296494790666</v>
      </c>
    </row>
    <row r="4283" spans="1:34">
      <c r="A4283">
        <v>1347</v>
      </c>
      <c r="B4283" s="1">
        <v>23357.759999999998</v>
      </c>
      <c r="C4283" s="6">
        <v>5.8770000000000003E-2</v>
      </c>
      <c r="D4283" t="s">
        <v>3</v>
      </c>
      <c r="E4283">
        <v>2</v>
      </c>
      <c r="F4283">
        <v>8.5</v>
      </c>
      <c r="G4283" t="s">
        <v>1</v>
      </c>
      <c r="H4283">
        <v>2</v>
      </c>
      <c r="I4283" t="s">
        <v>0</v>
      </c>
      <c r="J4283">
        <v>2</v>
      </c>
      <c r="K4283">
        <v>7.5</v>
      </c>
      <c r="L4283" t="s">
        <v>1</v>
      </c>
      <c r="M4283">
        <v>2</v>
      </c>
      <c r="N4283" t="s">
        <v>1403</v>
      </c>
      <c r="O4283">
        <v>1</v>
      </c>
      <c r="P4283" t="str">
        <f>D4283&amp;"-"&amp;F4283&amp;"-"&amp;G4283&amp;"-"&amp;E4283&amp;"-"&amp;H4283</f>
        <v>A2Delta-8.5-e-2-2</v>
      </c>
      <c r="Q4283" t="str">
        <f>I4283&amp;"-"&amp;K4283&amp;"-"&amp;L4283&amp;"-"&amp;J4283&amp;"-"&amp;M4283</f>
        <v>X2Pi-7.5-e-2-2</v>
      </c>
      <c r="R4283">
        <f>B4283+S4283</f>
        <v>29619.857242361999</v>
      </c>
      <c r="S4283">
        <f>_xlfn.IFNA(VLOOKUP(Q4283,'MARVEL-X'!A$2:I$1400,7,FALSE),VLOOKUP(Q4283,MARVEL!A$2:J$1522,10,FALSE))</f>
        <v>6262.0972423619996</v>
      </c>
      <c r="T4283">
        <f>IF(P4283=P4282,R4283+T4282,R4283)</f>
        <v>177718.49239347799</v>
      </c>
      <c r="U4283">
        <f>IF(P4283=P4282,1+U4282,1)</f>
        <v>6</v>
      </c>
      <c r="V4283">
        <f t="shared" si="66"/>
        <v>29619.748732246331</v>
      </c>
      <c r="W4283">
        <f>IF(V4283="","",IF(ABS(V4283-R4283)&gt;W$1,ABS(V4283-R4283),""))</f>
        <v>0.10851011566774105</v>
      </c>
      <c r="X4283" t="str">
        <f>Y4283&amp;"-"&amp;Z4283&amp;"-"&amp;AC4283&amp;"-"&amp;AD4283&amp;"-"&amp;AG4283</f>
        <v>8.5-e-A-2-1.5</v>
      </c>
      <c r="Y4283">
        <f>F4283</f>
        <v>8.5</v>
      </c>
      <c r="Z4283" s="2" t="str">
        <f>G4283</f>
        <v>e</v>
      </c>
      <c r="AA4283">
        <f>_xlfn.IFNA(VLOOKUP(X4283,'duo-out'!A$2:Q$5000,5,FALSE),E4283+10*(H4283-1)+1+_xlfn.IFNA(VLOOKUP(D4283,states!A$2:C$10,3,FALSE),1))</f>
        <v>263</v>
      </c>
      <c r="AB4283">
        <f>IF(V4283="","",V4283)</f>
        <v>29619.748732246331</v>
      </c>
      <c r="AC4283" s="2" t="str">
        <f>_xlfn.IFNA(VLOOKUP(D4283,states!A$2:C$10,2,FALSE),"XX")</f>
        <v>A</v>
      </c>
      <c r="AD4283">
        <f>E4283</f>
        <v>2</v>
      </c>
      <c r="AE4283">
        <f>_xlfn.IFNA(VLOOKUP(D4283,states!A$2:D$10,4,FALSE),0)</f>
        <v>2</v>
      </c>
      <c r="AF4283">
        <v>0.5</v>
      </c>
      <c r="AG4283">
        <f>IF(AE4283=0,AF4283,IF(AE4283=1,IF(F4283=0.5,0.5,IF(H4283=1,0.5,1.5)),IF(F4283=0.5,0.5,IF(H4283=1,2.5,1.5))))</f>
        <v>1.5</v>
      </c>
      <c r="AH4283" s="7">
        <f>IF(AC4283="XX",0,1/C4283^(1/5)*IF(E4283=0,100,1)/(E4283+1)^(1/4))</f>
        <v>1.339332933917212</v>
      </c>
    </row>
    <row r="4284" spans="1:34">
      <c r="A4284">
        <v>3772</v>
      </c>
      <c r="B4284" s="1">
        <v>22953.5167</v>
      </c>
      <c r="C4284" s="6">
        <v>2.8590000000000001E-2</v>
      </c>
      <c r="D4284" t="s">
        <v>3</v>
      </c>
      <c r="E4284">
        <v>3</v>
      </c>
      <c r="F4284">
        <v>8.5</v>
      </c>
      <c r="G4284" t="s">
        <v>1</v>
      </c>
      <c r="H4284">
        <v>1</v>
      </c>
      <c r="I4284" t="s">
        <v>0</v>
      </c>
      <c r="J4284">
        <v>3</v>
      </c>
      <c r="K4284">
        <v>8.5</v>
      </c>
      <c r="L4284" t="s">
        <v>2</v>
      </c>
      <c r="M4284">
        <v>1</v>
      </c>
      <c r="N4284" t="s">
        <v>3828</v>
      </c>
      <c r="O4284">
        <v>1</v>
      </c>
      <c r="P4284" t="str">
        <f>D4284&amp;"-"&amp;F4284&amp;"-"&amp;G4284&amp;"-"&amp;E4284&amp;"-"&amp;H4284</f>
        <v>A2Delta-8.5-e-3-1</v>
      </c>
      <c r="Q4284" t="str">
        <f>I4284&amp;"-"&amp;K4284&amp;"-"&amp;L4284&amp;"-"&amp;J4284&amp;"-"&amp;M4284</f>
        <v>X2Pi-8.5-f-3-1</v>
      </c>
      <c r="R4284">
        <f>B4284+S4284</f>
        <v>31661.883519912</v>
      </c>
      <c r="S4284">
        <f>_xlfn.IFNA(VLOOKUP(Q4284,'MARVEL-X'!A$2:I$1400,7,FALSE),VLOOKUP(Q4284,MARVEL!A$2:J$1522,10,FALSE))</f>
        <v>8708.3668199120002</v>
      </c>
      <c r="T4284">
        <f>IF(P4284=P4283,R4284+T4283,R4284)</f>
        <v>31661.883519912</v>
      </c>
      <c r="U4284">
        <f>IF(P4284=P4283,1+U4283,1)</f>
        <v>1</v>
      </c>
      <c r="V4284" t="str">
        <f t="shared" si="66"/>
        <v/>
      </c>
      <c r="W4284" t="str">
        <f>IF(V4284="","",IF(ABS(V4284-R4284)&gt;W$1,ABS(V4284-R4284),""))</f>
        <v/>
      </c>
      <c r="X4284" t="str">
        <f>Y4284&amp;"-"&amp;Z4284&amp;"-"&amp;AC4284&amp;"-"&amp;AD4284&amp;"-"&amp;AG4284</f>
        <v>8.5-e-A-3-2.5</v>
      </c>
      <c r="Y4284">
        <f>F4284</f>
        <v>8.5</v>
      </c>
      <c r="Z4284" s="2" t="str">
        <f>G4284</f>
        <v>e</v>
      </c>
      <c r="AA4284">
        <f>_xlfn.IFNA(VLOOKUP(X4284,'duo-out'!A$2:Q$5000,5,FALSE),E4284+10*(H4284-1)+1+_xlfn.IFNA(VLOOKUP(D4284,states!A$2:C$10,3,FALSE),1))</f>
        <v>254</v>
      </c>
      <c r="AB4284" t="str">
        <f>IF(V4284="","",V4284)</f>
        <v/>
      </c>
      <c r="AC4284" s="2" t="str">
        <f>_xlfn.IFNA(VLOOKUP(D4284,states!A$2:C$10,2,FALSE),"XX")</f>
        <v>A</v>
      </c>
      <c r="AD4284">
        <f>E4284</f>
        <v>3</v>
      </c>
      <c r="AE4284">
        <f>_xlfn.IFNA(VLOOKUP(D4284,states!A$2:D$10,4,FALSE),0)</f>
        <v>2</v>
      </c>
      <c r="AF4284">
        <v>0.5</v>
      </c>
      <c r="AG4284">
        <f>IF(AE4284=0,AF4284,IF(AE4284=1,IF(F4284=0.5,0.5,IF(H4284=1,0.5,1.5)),IF(F4284=0.5,0.5,IF(H4284=1,2.5,1.5))))</f>
        <v>2.5</v>
      </c>
      <c r="AH4284" s="7">
        <f>IF(AC4284="XX",0,1/C4284^(1/5)*IF(E4284=0,100,1)/(E4284+1)^(1/4))</f>
        <v>1.4396011042123085</v>
      </c>
    </row>
    <row r="4285" spans="1:34">
      <c r="A4285">
        <v>3749</v>
      </c>
      <c r="B4285" s="1">
        <v>23150.3488</v>
      </c>
      <c r="C4285" s="6">
        <v>2.8590000000000001E-2</v>
      </c>
      <c r="D4285" t="s">
        <v>3</v>
      </c>
      <c r="E4285">
        <v>3</v>
      </c>
      <c r="F4285">
        <v>8.5</v>
      </c>
      <c r="G4285" t="s">
        <v>1</v>
      </c>
      <c r="H4285">
        <v>1</v>
      </c>
      <c r="I4285" t="s">
        <v>0</v>
      </c>
      <c r="J4285">
        <v>3</v>
      </c>
      <c r="K4285">
        <v>7.5</v>
      </c>
      <c r="L4285" t="s">
        <v>1</v>
      </c>
      <c r="M4285">
        <v>1</v>
      </c>
      <c r="N4285" t="s">
        <v>3805</v>
      </c>
      <c r="O4285">
        <v>1</v>
      </c>
      <c r="P4285" t="str">
        <f>D4285&amp;"-"&amp;F4285&amp;"-"&amp;G4285&amp;"-"&amp;E4285&amp;"-"&amp;H4285</f>
        <v>A2Delta-8.5-e-3-1</v>
      </c>
      <c r="Q4285" t="str">
        <f>I4285&amp;"-"&amp;K4285&amp;"-"&amp;L4285&amp;"-"&amp;J4285&amp;"-"&amp;M4285</f>
        <v>X2Pi-7.5-e-3-1</v>
      </c>
      <c r="R4285">
        <f>B4285+S4285</f>
        <v>31661.844148779001</v>
      </c>
      <c r="S4285">
        <f>_xlfn.IFNA(VLOOKUP(Q4285,'MARVEL-X'!A$2:I$1400,7,FALSE),VLOOKUP(Q4285,MARVEL!A$2:J$1522,10,FALSE))</f>
        <v>8511.4953487790008</v>
      </c>
      <c r="T4285">
        <f>IF(P4285=P4284,R4285+T4284,R4285)</f>
        <v>63323.727668691005</v>
      </c>
      <c r="U4285">
        <f>IF(P4285=P4284,1+U4284,1)</f>
        <v>2</v>
      </c>
      <c r="V4285">
        <f t="shared" si="66"/>
        <v>31661.863834345502</v>
      </c>
      <c r="W4285" t="str">
        <f>IF(V4285="","",IF(ABS(V4285-R4285)&gt;W$1,ABS(V4285-R4285),""))</f>
        <v/>
      </c>
      <c r="X4285" t="str">
        <f>Y4285&amp;"-"&amp;Z4285&amp;"-"&amp;AC4285&amp;"-"&amp;AD4285&amp;"-"&amp;AG4285</f>
        <v>8.5-e-A-3-2.5</v>
      </c>
      <c r="Y4285">
        <f>F4285</f>
        <v>8.5</v>
      </c>
      <c r="Z4285" s="2" t="str">
        <f>G4285</f>
        <v>e</v>
      </c>
      <c r="AA4285">
        <f>_xlfn.IFNA(VLOOKUP(X4285,'duo-out'!A$2:Q$5000,5,FALSE),E4285+10*(H4285-1)+1+_xlfn.IFNA(VLOOKUP(D4285,states!A$2:C$10,3,FALSE),1))</f>
        <v>254</v>
      </c>
      <c r="AB4285">
        <f>IF(V4285="","",V4285)</f>
        <v>31661.863834345502</v>
      </c>
      <c r="AC4285" s="2" t="str">
        <f>_xlfn.IFNA(VLOOKUP(D4285,states!A$2:C$10,2,FALSE),"XX")</f>
        <v>A</v>
      </c>
      <c r="AD4285">
        <f>E4285</f>
        <v>3</v>
      </c>
      <c r="AE4285">
        <f>_xlfn.IFNA(VLOOKUP(D4285,states!A$2:D$10,4,FALSE),0)</f>
        <v>2</v>
      </c>
      <c r="AF4285">
        <v>0.5</v>
      </c>
      <c r="AG4285">
        <f>IF(AE4285=0,AF4285,IF(AE4285=1,IF(F4285=0.5,0.5,IF(H4285=1,0.5,1.5)),IF(F4285=0.5,0.5,IF(H4285=1,2.5,1.5))))</f>
        <v>2.5</v>
      </c>
      <c r="AH4285" s="7">
        <f>IF(AC4285="XX",0,1/C4285^(1/5)*IF(E4285=0,100,1)/(E4285+1)^(1/4))</f>
        <v>1.4396011042123085</v>
      </c>
    </row>
    <row r="4286" spans="1:34">
      <c r="A4286">
        <v>6055</v>
      </c>
      <c r="B4286" s="1">
        <v>22655.599999999999</v>
      </c>
      <c r="C4286" s="6">
        <v>0.5</v>
      </c>
      <c r="D4286" t="s">
        <v>3</v>
      </c>
      <c r="E4286">
        <v>4</v>
      </c>
      <c r="F4286">
        <v>8.5</v>
      </c>
      <c r="G4286" t="s">
        <v>1</v>
      </c>
      <c r="H4286">
        <v>1</v>
      </c>
      <c r="I4286" t="s">
        <v>0</v>
      </c>
      <c r="J4286">
        <v>4</v>
      </c>
      <c r="K4286">
        <v>8.5</v>
      </c>
      <c r="L4286" t="s">
        <v>2</v>
      </c>
      <c r="M4286">
        <v>1</v>
      </c>
      <c r="N4286" t="s">
        <v>6111</v>
      </c>
      <c r="O4286">
        <v>1</v>
      </c>
      <c r="P4286" t="str">
        <f>D4286&amp;"-"&amp;F4286&amp;"-"&amp;G4286&amp;"-"&amp;E4286&amp;"-"&amp;H4286</f>
        <v>A2Delta-8.5-e-4-1</v>
      </c>
      <c r="Q4286" t="str">
        <f>I4286&amp;"-"&amp;K4286&amp;"-"&amp;L4286&amp;"-"&amp;J4286&amp;"-"&amp;M4286</f>
        <v>X2Pi-8.5-f-4-1</v>
      </c>
      <c r="R4286">
        <f>B4286+S4286</f>
        <v>33685.382431703001</v>
      </c>
      <c r="S4286">
        <f>_xlfn.IFNA(VLOOKUP(Q4286,'MARVEL-X'!A$2:I$1400,7,FALSE),VLOOKUP(Q4286,MARVEL!A$2:J$1522,10,FALSE))</f>
        <v>11029.782431703001</v>
      </c>
      <c r="T4286">
        <f>IF(P4286=P4285,R4286+T4285,R4286)</f>
        <v>33685.382431703001</v>
      </c>
      <c r="U4286">
        <f>IF(P4286=P4285,1+U4285,1)</f>
        <v>1</v>
      </c>
      <c r="V4286">
        <f t="shared" si="66"/>
        <v>33685.382431703001</v>
      </c>
      <c r="W4286" t="str">
        <f>IF(V4286="","",IF(ABS(V4286-R4286)&gt;W$1,ABS(V4286-R4286),""))</f>
        <v/>
      </c>
      <c r="X4286" t="str">
        <f>Y4286&amp;"-"&amp;Z4286&amp;"-"&amp;AC4286&amp;"-"&amp;AD4286&amp;"-"&amp;AG4286</f>
        <v>8.5-e-A-4-2.5</v>
      </c>
      <c r="Y4286">
        <f>F4286</f>
        <v>8.5</v>
      </c>
      <c r="Z4286" s="2" t="str">
        <f>G4286</f>
        <v>e</v>
      </c>
      <c r="AA4286">
        <f>_xlfn.IFNA(VLOOKUP(X4286,'duo-out'!A$2:Q$5000,5,FALSE),E4286+10*(H4286-1)+1+_xlfn.IFNA(VLOOKUP(D4286,states!A$2:C$10,3,FALSE),1))</f>
        <v>255</v>
      </c>
      <c r="AB4286">
        <f>IF(V4286="","",V4286)</f>
        <v>33685.382431703001</v>
      </c>
      <c r="AC4286" s="2" t="str">
        <f>_xlfn.IFNA(VLOOKUP(D4286,states!A$2:C$10,2,FALSE),"XX")</f>
        <v>A</v>
      </c>
      <c r="AD4286">
        <f>E4286</f>
        <v>4</v>
      </c>
      <c r="AE4286">
        <f>_xlfn.IFNA(VLOOKUP(D4286,states!A$2:D$10,4,FALSE),0)</f>
        <v>2</v>
      </c>
      <c r="AF4286">
        <v>0.5</v>
      </c>
      <c r="AG4286">
        <f>IF(AE4286=0,AF4286,IF(AE4286=1,IF(F4286=0.5,0.5,IF(H4286=1,0.5,1.5)),IF(F4286=0.5,0.5,IF(H4286=1,2.5,1.5))))</f>
        <v>2.5</v>
      </c>
      <c r="AH4286" s="7">
        <f>IF(AC4286="XX",0,1/C4286^(1/5)*IF(E4286=0,100,1)/(E4286+1)^(1/4))</f>
        <v>0.76818088824663155</v>
      </c>
    </row>
    <row r="4287" spans="1:34">
      <c r="A4287">
        <v>6141</v>
      </c>
      <c r="B4287" s="1">
        <v>22184.39</v>
      </c>
      <c r="C4287" s="6">
        <v>0.5</v>
      </c>
      <c r="D4287" t="s">
        <v>3</v>
      </c>
      <c r="E4287">
        <v>5</v>
      </c>
      <c r="F4287">
        <v>8.5</v>
      </c>
      <c r="G4287" t="s">
        <v>1</v>
      </c>
      <c r="H4287">
        <v>1</v>
      </c>
      <c r="I4287" t="s">
        <v>0</v>
      </c>
      <c r="J4287">
        <v>5</v>
      </c>
      <c r="K4287">
        <v>8.5</v>
      </c>
      <c r="L4287" t="s">
        <v>2</v>
      </c>
      <c r="M4287">
        <v>1</v>
      </c>
      <c r="N4287" t="s">
        <v>6197</v>
      </c>
      <c r="O4287">
        <v>1</v>
      </c>
      <c r="P4287" t="str">
        <f>D4287&amp;"-"&amp;F4287&amp;"-"&amp;G4287&amp;"-"&amp;E4287&amp;"-"&amp;H4287</f>
        <v>A2Delta-8.5-e-5-1</v>
      </c>
      <c r="Q4287" t="str">
        <f>I4287&amp;"-"&amp;K4287&amp;"-"&amp;L4287&amp;"-"&amp;J4287&amp;"-"&amp;M4287</f>
        <v>X2Pi-8.5-f-5-1</v>
      </c>
      <c r="R4287">
        <f>B4287+S4287</f>
        <v>35412.586450631999</v>
      </c>
      <c r="S4287">
        <f>_xlfn.IFNA(VLOOKUP(Q4287,'MARVEL-X'!A$2:I$1400,7,FALSE),VLOOKUP(Q4287,MARVEL!A$2:J$1522,10,FALSE))</f>
        <v>13228.196450632</v>
      </c>
      <c r="T4287">
        <f>IF(P4287=P4286,R4287+T4286,R4287)</f>
        <v>35412.586450631999</v>
      </c>
      <c r="U4287">
        <f>IF(P4287=P4286,1+U4286,1)</f>
        <v>1</v>
      </c>
      <c r="V4287">
        <f t="shared" si="66"/>
        <v>35412.586450631999</v>
      </c>
      <c r="W4287" t="str">
        <f>IF(V4287="","",IF(ABS(V4287-R4287)&gt;W$1,ABS(V4287-R4287),""))</f>
        <v/>
      </c>
      <c r="X4287" t="str">
        <f>Y4287&amp;"-"&amp;Z4287&amp;"-"&amp;AC4287&amp;"-"&amp;AD4287&amp;"-"&amp;AG4287</f>
        <v>8.5-e-A-5-2.5</v>
      </c>
      <c r="Y4287">
        <f>F4287</f>
        <v>8.5</v>
      </c>
      <c r="Z4287" s="2" t="str">
        <f>G4287</f>
        <v>e</v>
      </c>
      <c r="AA4287">
        <f>_xlfn.IFNA(VLOOKUP(X4287,'duo-out'!A$2:Q$5000,5,FALSE),E4287+10*(H4287-1)+1+_xlfn.IFNA(VLOOKUP(D4287,states!A$2:C$10,3,FALSE),1))</f>
        <v>256</v>
      </c>
      <c r="AB4287">
        <f>IF(V4287="","",V4287)</f>
        <v>35412.586450631999</v>
      </c>
      <c r="AC4287" s="2" t="str">
        <f>_xlfn.IFNA(VLOOKUP(D4287,states!A$2:C$10,2,FALSE),"XX")</f>
        <v>A</v>
      </c>
      <c r="AD4287">
        <f>E4287</f>
        <v>5</v>
      </c>
      <c r="AE4287">
        <f>_xlfn.IFNA(VLOOKUP(D4287,states!A$2:D$10,4,FALSE),0)</f>
        <v>2</v>
      </c>
      <c r="AF4287">
        <v>0.5</v>
      </c>
      <c r="AG4287">
        <f>IF(AE4287=0,AF4287,IF(AE4287=1,IF(F4287=0.5,0.5,IF(H4287=1,0.5,1.5)),IF(F4287=0.5,0.5,IF(H4287=1,2.5,1.5))))</f>
        <v>2.5</v>
      </c>
      <c r="AH4287" s="7">
        <f>IF(AC4287="XX",0,1/C4287^(1/5)*IF(E4287=0,100,1)/(E4287+1)^(1/4))</f>
        <v>0.73395289278439235</v>
      </c>
    </row>
    <row r="4288" spans="1:34">
      <c r="A4288">
        <v>6169</v>
      </c>
      <c r="B4288" s="1">
        <v>22157.49</v>
      </c>
      <c r="C4288" s="6">
        <v>0.5</v>
      </c>
      <c r="D4288" t="s">
        <v>3</v>
      </c>
      <c r="E4288">
        <v>5</v>
      </c>
      <c r="F4288">
        <v>8.5</v>
      </c>
      <c r="G4288" t="s">
        <v>1</v>
      </c>
      <c r="H4288">
        <v>2</v>
      </c>
      <c r="I4288" t="s">
        <v>0</v>
      </c>
      <c r="J4288">
        <v>5</v>
      </c>
      <c r="K4288">
        <v>8.5</v>
      </c>
      <c r="L4288" t="s">
        <v>2</v>
      </c>
      <c r="M4288">
        <v>2</v>
      </c>
      <c r="N4288" t="s">
        <v>6225</v>
      </c>
      <c r="O4288">
        <v>1</v>
      </c>
      <c r="P4288" t="str">
        <f>D4288&amp;"-"&amp;F4288&amp;"-"&amp;G4288&amp;"-"&amp;E4288&amp;"-"&amp;H4288</f>
        <v>A2Delta-8.5-e-5-2</v>
      </c>
      <c r="Q4288" t="str">
        <f>I4288&amp;"-"&amp;K4288&amp;"-"&amp;L4288&amp;"-"&amp;J4288&amp;"-"&amp;M4288</f>
        <v>X2Pi-8.5-f-5-2</v>
      </c>
      <c r="R4288">
        <f>B4288+S4288</f>
        <v>35591.477436401998</v>
      </c>
      <c r="S4288">
        <f>_xlfn.IFNA(VLOOKUP(Q4288,'MARVEL-X'!A$2:I$1400,7,FALSE),VLOOKUP(Q4288,MARVEL!A$2:J$1522,10,FALSE))</f>
        <v>13433.987436402</v>
      </c>
      <c r="T4288">
        <f>IF(P4288=P4287,R4288+T4287,R4288)</f>
        <v>35591.477436401998</v>
      </c>
      <c r="U4288">
        <f>IF(P4288=P4287,1+U4287,1)</f>
        <v>1</v>
      </c>
      <c r="V4288">
        <f t="shared" si="66"/>
        <v>35591.477436401998</v>
      </c>
      <c r="W4288" t="str">
        <f>IF(V4288="","",IF(ABS(V4288-R4288)&gt;W$1,ABS(V4288-R4288),""))</f>
        <v/>
      </c>
      <c r="X4288" t="str">
        <f>Y4288&amp;"-"&amp;Z4288&amp;"-"&amp;AC4288&amp;"-"&amp;AD4288&amp;"-"&amp;AG4288</f>
        <v>8.5-e-A-5-1.5</v>
      </c>
      <c r="Y4288">
        <f>F4288</f>
        <v>8.5</v>
      </c>
      <c r="Z4288" s="2" t="str">
        <f>G4288</f>
        <v>e</v>
      </c>
      <c r="AA4288">
        <f>_xlfn.IFNA(VLOOKUP(X4288,'duo-out'!A$2:Q$5000,5,FALSE),E4288+10*(H4288-1)+1+_xlfn.IFNA(VLOOKUP(D4288,states!A$2:C$10,3,FALSE),1))</f>
        <v>266</v>
      </c>
      <c r="AB4288">
        <f>IF(V4288="","",V4288)</f>
        <v>35591.477436401998</v>
      </c>
      <c r="AC4288" s="2" t="str">
        <f>_xlfn.IFNA(VLOOKUP(D4288,states!A$2:C$10,2,FALSE),"XX")</f>
        <v>A</v>
      </c>
      <c r="AD4288">
        <f>E4288</f>
        <v>5</v>
      </c>
      <c r="AE4288">
        <f>_xlfn.IFNA(VLOOKUP(D4288,states!A$2:D$10,4,FALSE),0)</f>
        <v>2</v>
      </c>
      <c r="AF4288">
        <v>0.5</v>
      </c>
      <c r="AG4288">
        <f>IF(AE4288=0,AF4288,IF(AE4288=1,IF(F4288=0.5,0.5,IF(H4288=1,0.5,1.5)),IF(F4288=0.5,0.5,IF(H4288=1,2.5,1.5))))</f>
        <v>1.5</v>
      </c>
      <c r="AH4288" s="7">
        <f>IF(AC4288="XX",0,1/C4288^(1/5)*IF(E4288=0,100,1)/(E4288+1)^(1/4))</f>
        <v>0.73395289278439235</v>
      </c>
    </row>
    <row r="4289" spans="1:34">
      <c r="A4289">
        <v>3887</v>
      </c>
      <c r="B4289" s="1">
        <v>20264.953799999999</v>
      </c>
      <c r="C4289" s="6">
        <v>3.5650000000000001E-2</v>
      </c>
      <c r="D4289" t="s">
        <v>3</v>
      </c>
      <c r="E4289">
        <v>0</v>
      </c>
      <c r="F4289">
        <v>8.5</v>
      </c>
      <c r="G4289" t="s">
        <v>2</v>
      </c>
      <c r="H4289">
        <v>1</v>
      </c>
      <c r="I4289" t="s">
        <v>0</v>
      </c>
      <c r="J4289">
        <v>1</v>
      </c>
      <c r="K4289">
        <v>9.5</v>
      </c>
      <c r="L4289" t="s">
        <v>2</v>
      </c>
      <c r="M4289">
        <v>1</v>
      </c>
      <c r="N4289" t="s">
        <v>3943</v>
      </c>
      <c r="O4289">
        <v>1</v>
      </c>
      <c r="P4289" t="str">
        <f>D4289&amp;"-"&amp;F4289&amp;"-"&amp;G4289&amp;"-"&amp;E4289&amp;"-"&amp;H4289</f>
        <v>A2Delta-8.5-f-0-1</v>
      </c>
      <c r="Q4289" t="str">
        <f>I4289&amp;"-"&amp;K4289&amp;"-"&amp;L4289&amp;"-"&amp;J4289&amp;"-"&amp;M4289</f>
        <v>X2Pi-9.5-f-1-1</v>
      </c>
      <c r="R4289">
        <f>B4289+S4289</f>
        <v>24200.682034886999</v>
      </c>
      <c r="S4289">
        <f>_xlfn.IFNA(VLOOKUP(Q4289,'MARVEL-X'!A$2:I$1400,7,FALSE),VLOOKUP(Q4289,MARVEL!A$2:J$1522,10,FALSE))</f>
        <v>3935.7282348869999</v>
      </c>
      <c r="T4289">
        <f>IF(P4289=P4288,R4289+T4288,R4289)</f>
        <v>24200.682034886999</v>
      </c>
      <c r="U4289">
        <f>IF(P4289=P4288,1+U4288,1)</f>
        <v>1</v>
      </c>
      <c r="V4289" t="str">
        <f t="shared" si="66"/>
        <v/>
      </c>
      <c r="W4289" t="str">
        <f>IF(V4289="","",IF(ABS(V4289-R4289)&gt;W$1,ABS(V4289-R4289),""))</f>
        <v/>
      </c>
      <c r="X4289" t="str">
        <f>Y4289&amp;"-"&amp;Z4289&amp;"-"&amp;AC4289&amp;"-"&amp;AD4289&amp;"-"&amp;AG4289</f>
        <v>8.5-f-A-0-2.5</v>
      </c>
      <c r="Y4289">
        <f>F4289</f>
        <v>8.5</v>
      </c>
      <c r="Z4289" s="2" t="str">
        <f>G4289</f>
        <v>f</v>
      </c>
      <c r="AA4289">
        <f>_xlfn.IFNA(VLOOKUP(X4289,'duo-out'!A$2:Q$5000,5,FALSE),E4289+10*(H4289-1)+1+_xlfn.IFNA(VLOOKUP(D4289,states!A$2:C$10,3,FALSE),1))</f>
        <v>251</v>
      </c>
      <c r="AB4289" t="str">
        <f>IF(V4289="","",V4289)</f>
        <v/>
      </c>
      <c r="AC4289" s="2" t="str">
        <f>_xlfn.IFNA(VLOOKUP(D4289,states!A$2:C$10,2,FALSE),"XX")</f>
        <v>A</v>
      </c>
      <c r="AD4289">
        <f>E4289</f>
        <v>0</v>
      </c>
      <c r="AE4289">
        <f>_xlfn.IFNA(VLOOKUP(D4289,states!A$2:D$10,4,FALSE),0)</f>
        <v>2</v>
      </c>
      <c r="AF4289">
        <v>0.5</v>
      </c>
      <c r="AG4289">
        <f>IF(AE4289=0,AF4289,IF(AE4289=1,IF(F4289=0.5,0.5,IF(H4289=1,0.5,1.5)),IF(F4289=0.5,0.5,IF(H4289=1,2.5,1.5))))</f>
        <v>2.5</v>
      </c>
      <c r="AH4289" s="7">
        <f>IF(AC4289="XX",0,1/C4289^(1/5)*IF(E4289=0,100,1)/(E4289+1)^(1/4))</f>
        <v>194.79961453092508</v>
      </c>
    </row>
    <row r="4290" spans="1:34">
      <c r="A4290">
        <v>3852</v>
      </c>
      <c r="B4290" s="1">
        <v>20503.895</v>
      </c>
      <c r="C4290" s="6">
        <v>5.0000000000000001E-3</v>
      </c>
      <c r="D4290" t="s">
        <v>3</v>
      </c>
      <c r="E4290">
        <v>0</v>
      </c>
      <c r="F4290">
        <v>8.5</v>
      </c>
      <c r="G4290" t="s">
        <v>2</v>
      </c>
      <c r="H4290">
        <v>1</v>
      </c>
      <c r="I4290" t="s">
        <v>0</v>
      </c>
      <c r="J4290">
        <v>1</v>
      </c>
      <c r="K4290">
        <v>8.5</v>
      </c>
      <c r="L4290" t="s">
        <v>1</v>
      </c>
      <c r="M4290">
        <v>1</v>
      </c>
      <c r="N4290" t="s">
        <v>3908</v>
      </c>
      <c r="O4290">
        <v>1</v>
      </c>
      <c r="P4290" t="str">
        <f>D4290&amp;"-"&amp;F4290&amp;"-"&amp;G4290&amp;"-"&amp;E4290&amp;"-"&amp;H4290</f>
        <v>A2Delta-8.5-f-0-1</v>
      </c>
      <c r="Q4290" t="str">
        <f>I4290&amp;"-"&amp;K4290&amp;"-"&amp;L4290&amp;"-"&amp;J4290&amp;"-"&amp;M4290</f>
        <v>X2Pi-8.5-e-1-1</v>
      </c>
      <c r="R4290">
        <f>B4290+S4290</f>
        <v>24200.708750291</v>
      </c>
      <c r="S4290">
        <f>_xlfn.IFNA(VLOOKUP(Q4290,'MARVEL-X'!A$2:I$1400,7,FALSE),VLOOKUP(Q4290,MARVEL!A$2:J$1522,10,FALSE))</f>
        <v>3696.8137502909999</v>
      </c>
      <c r="T4290">
        <f>IF(P4290=P4289,R4290+T4289,R4290)</f>
        <v>48401.390785177995</v>
      </c>
      <c r="U4290">
        <f>IF(P4290=P4289,1+U4289,1)</f>
        <v>2</v>
      </c>
      <c r="V4290" t="str">
        <f t="shared" si="66"/>
        <v/>
      </c>
      <c r="W4290" t="str">
        <f>IF(V4290="","",IF(ABS(V4290-R4290)&gt;W$1,ABS(V4290-R4290),""))</f>
        <v/>
      </c>
      <c r="X4290" t="str">
        <f>Y4290&amp;"-"&amp;Z4290&amp;"-"&amp;AC4290&amp;"-"&amp;AD4290&amp;"-"&amp;AG4290</f>
        <v>8.5-f-A-0-2.5</v>
      </c>
      <c r="Y4290">
        <f>F4290</f>
        <v>8.5</v>
      </c>
      <c r="Z4290" s="2" t="str">
        <f>G4290</f>
        <v>f</v>
      </c>
      <c r="AA4290">
        <f>_xlfn.IFNA(VLOOKUP(X4290,'duo-out'!A$2:Q$5000,5,FALSE),E4290+10*(H4290-1)+1+_xlfn.IFNA(VLOOKUP(D4290,states!A$2:C$10,3,FALSE),1))</f>
        <v>251</v>
      </c>
      <c r="AB4290" t="str">
        <f>IF(V4290="","",V4290)</f>
        <v/>
      </c>
      <c r="AC4290" s="2" t="str">
        <f>_xlfn.IFNA(VLOOKUP(D4290,states!A$2:C$10,2,FALSE),"XX")</f>
        <v>A</v>
      </c>
      <c r="AD4290">
        <f>E4290</f>
        <v>0</v>
      </c>
      <c r="AE4290">
        <f>_xlfn.IFNA(VLOOKUP(D4290,states!A$2:D$10,4,FALSE),0)</f>
        <v>2</v>
      </c>
      <c r="AF4290">
        <v>0.5</v>
      </c>
      <c r="AG4290">
        <f>IF(AE4290=0,AF4290,IF(AE4290=1,IF(F4290=0.5,0.5,IF(H4290=1,0.5,1.5)),IF(F4290=0.5,0.5,IF(H4290=1,2.5,1.5))))</f>
        <v>2.5</v>
      </c>
      <c r="AH4290" s="7">
        <f>IF(AC4290="XX",0,1/C4290^(1/5)*IF(E4290=0,100,1)/(E4290+1)^(1/4))</f>
        <v>288.53998118144267</v>
      </c>
    </row>
    <row r="4291" spans="1:34">
      <c r="A4291">
        <v>3842</v>
      </c>
      <c r="B4291" s="1">
        <v>20721.660100000001</v>
      </c>
      <c r="C4291" s="6">
        <v>4.9180000000000001E-2</v>
      </c>
      <c r="D4291" t="s">
        <v>3</v>
      </c>
      <c r="E4291">
        <v>0</v>
      </c>
      <c r="F4291">
        <v>8.5</v>
      </c>
      <c r="G4291" t="s">
        <v>2</v>
      </c>
      <c r="H4291">
        <v>1</v>
      </c>
      <c r="I4291" t="s">
        <v>0</v>
      </c>
      <c r="J4291">
        <v>1</v>
      </c>
      <c r="K4291">
        <v>7.5</v>
      </c>
      <c r="L4291" t="s">
        <v>2</v>
      </c>
      <c r="M4291">
        <v>1</v>
      </c>
      <c r="N4291" t="s">
        <v>3898</v>
      </c>
      <c r="O4291">
        <v>1</v>
      </c>
      <c r="P4291" t="str">
        <f>D4291&amp;"-"&amp;F4291&amp;"-"&amp;G4291&amp;"-"&amp;E4291&amp;"-"&amp;H4291</f>
        <v>A2Delta-8.5-f-0-1</v>
      </c>
      <c r="Q4291" t="str">
        <f>I4291&amp;"-"&amp;K4291&amp;"-"&amp;L4291&amp;"-"&amp;J4291&amp;"-"&amp;M4291</f>
        <v>X2Pi-7.5-f-1-1</v>
      </c>
      <c r="R4291">
        <f>B4291+S4291</f>
        <v>24200.744595896002</v>
      </c>
      <c r="S4291">
        <f>_xlfn.IFNA(VLOOKUP(Q4291,'MARVEL-X'!A$2:I$1400,7,FALSE),VLOOKUP(Q4291,MARVEL!A$2:J$1522,10,FALSE))</f>
        <v>3479.0844958960001</v>
      </c>
      <c r="T4291">
        <f>IF(P4291=P4290,R4291+T4290,R4291)</f>
        <v>72602.135381073997</v>
      </c>
      <c r="U4291">
        <f>IF(P4291=P4290,1+U4290,1)</f>
        <v>3</v>
      </c>
      <c r="V4291" t="str">
        <f t="shared" ref="V4291:V4354" si="67">IF(P4291=P4292,"",T4291/U4291)</f>
        <v/>
      </c>
      <c r="W4291" t="str">
        <f>IF(V4291="","",IF(ABS(V4291-R4291)&gt;W$1,ABS(V4291-R4291),""))</f>
        <v/>
      </c>
      <c r="X4291" t="str">
        <f>Y4291&amp;"-"&amp;Z4291&amp;"-"&amp;AC4291&amp;"-"&amp;AD4291&amp;"-"&amp;AG4291</f>
        <v>8.5-f-A-0-2.5</v>
      </c>
      <c r="Y4291">
        <f>F4291</f>
        <v>8.5</v>
      </c>
      <c r="Z4291" s="2" t="str">
        <f>G4291</f>
        <v>f</v>
      </c>
      <c r="AA4291">
        <f>_xlfn.IFNA(VLOOKUP(X4291,'duo-out'!A$2:Q$5000,5,FALSE),E4291+10*(H4291-1)+1+_xlfn.IFNA(VLOOKUP(D4291,states!A$2:C$10,3,FALSE),1))</f>
        <v>251</v>
      </c>
      <c r="AB4291" t="str">
        <f>IF(V4291="","",V4291)</f>
        <v/>
      </c>
      <c r="AC4291" s="2" t="str">
        <f>_xlfn.IFNA(VLOOKUP(D4291,states!A$2:C$10,2,FALSE),"XX")</f>
        <v>A</v>
      </c>
      <c r="AD4291">
        <f>E4291</f>
        <v>0</v>
      </c>
      <c r="AE4291">
        <f>_xlfn.IFNA(VLOOKUP(D4291,states!A$2:D$10,4,FALSE),0)</f>
        <v>2</v>
      </c>
      <c r="AF4291">
        <v>0.5</v>
      </c>
      <c r="AG4291">
        <f>IF(AE4291=0,AF4291,IF(AE4291=1,IF(F4291=0.5,0.5,IF(H4291=1,0.5,1.5)),IF(F4291=0.5,0.5,IF(H4291=1,2.5,1.5))))</f>
        <v>2.5</v>
      </c>
      <c r="AH4291" s="7">
        <f>IF(AC4291="XX",0,1/C4291^(1/5)*IF(E4291=0,100,1)/(E4291+1)^(1/4))</f>
        <v>182.65951287627195</v>
      </c>
    </row>
    <row r="4292" spans="1:34">
      <c r="A4292">
        <v>3195</v>
      </c>
      <c r="B4292" s="1">
        <v>23198.7183</v>
      </c>
      <c r="C4292" s="6">
        <v>5.0000000000000001E-3</v>
      </c>
      <c r="D4292" t="s">
        <v>3</v>
      </c>
      <c r="E4292">
        <v>0</v>
      </c>
      <c r="F4292">
        <v>8.5</v>
      </c>
      <c r="G4292" t="s">
        <v>2</v>
      </c>
      <c r="H4292">
        <v>1</v>
      </c>
      <c r="I4292" t="s">
        <v>0</v>
      </c>
      <c r="J4292">
        <v>0</v>
      </c>
      <c r="K4292">
        <v>8.5</v>
      </c>
      <c r="L4292" t="s">
        <v>1</v>
      </c>
      <c r="M4292">
        <v>1</v>
      </c>
      <c r="N4292" t="s">
        <v>3251</v>
      </c>
      <c r="O4292">
        <v>1</v>
      </c>
      <c r="P4292" t="str">
        <f>D4292&amp;"-"&amp;F4292&amp;"-"&amp;G4292&amp;"-"&amp;E4292&amp;"-"&amp;H4292</f>
        <v>A2Delta-8.5-f-0-1</v>
      </c>
      <c r="Q4292" t="str">
        <f>I4292&amp;"-"&amp;K4292&amp;"-"&amp;L4292&amp;"-"&amp;J4292&amp;"-"&amp;M4292</f>
        <v>X2Pi-8.5-e-0-1</v>
      </c>
      <c r="R4292">
        <f>B4292+S4292</f>
        <v>24200.708353335001</v>
      </c>
      <c r="S4292">
        <f>_xlfn.IFNA(VLOOKUP(Q4292,'MARVEL-X'!A$2:I$1400,7,FALSE),VLOOKUP(Q4292,MARVEL!A$2:J$1522,10,FALSE))</f>
        <v>1001.990053335</v>
      </c>
      <c r="T4292">
        <f>IF(P4292=P4291,R4292+T4291,R4292)</f>
        <v>96802.843734408991</v>
      </c>
      <c r="U4292">
        <f>IF(P4292=P4291,1+U4291,1)</f>
        <v>4</v>
      </c>
      <c r="V4292" t="str">
        <f t="shared" si="67"/>
        <v/>
      </c>
      <c r="W4292" t="str">
        <f>IF(V4292="","",IF(ABS(V4292-R4292)&gt;W$1,ABS(V4292-R4292),""))</f>
        <v/>
      </c>
      <c r="X4292" t="str">
        <f>Y4292&amp;"-"&amp;Z4292&amp;"-"&amp;AC4292&amp;"-"&amp;AD4292&amp;"-"&amp;AG4292</f>
        <v>8.5-f-A-0-2.5</v>
      </c>
      <c r="Y4292">
        <f>F4292</f>
        <v>8.5</v>
      </c>
      <c r="Z4292" s="2" t="str">
        <f>G4292</f>
        <v>f</v>
      </c>
      <c r="AA4292">
        <f>_xlfn.IFNA(VLOOKUP(X4292,'duo-out'!A$2:Q$5000,5,FALSE),E4292+10*(H4292-1)+1+_xlfn.IFNA(VLOOKUP(D4292,states!A$2:C$10,3,FALSE),1))</f>
        <v>251</v>
      </c>
      <c r="AB4292" t="str">
        <f>IF(V4292="","",V4292)</f>
        <v/>
      </c>
      <c r="AC4292" s="2" t="str">
        <f>_xlfn.IFNA(VLOOKUP(D4292,states!A$2:C$10,2,FALSE),"XX")</f>
        <v>A</v>
      </c>
      <c r="AD4292">
        <f>E4292</f>
        <v>0</v>
      </c>
      <c r="AE4292">
        <f>_xlfn.IFNA(VLOOKUP(D4292,states!A$2:D$10,4,FALSE),0)</f>
        <v>2</v>
      </c>
      <c r="AF4292">
        <v>0.5</v>
      </c>
      <c r="AG4292">
        <f>IF(AE4292=0,AF4292,IF(AE4292=1,IF(F4292=0.5,0.5,IF(H4292=1,0.5,1.5)),IF(F4292=0.5,0.5,IF(H4292=1,2.5,1.5))))</f>
        <v>2.5</v>
      </c>
      <c r="AH4292" s="7">
        <f>IF(AC4292="XX",0,1/C4292^(1/5)*IF(E4292=0,100,1)/(E4292+1)^(1/4))</f>
        <v>288.53998118144267</v>
      </c>
    </row>
    <row r="4293" spans="1:34">
      <c r="A4293">
        <v>3172</v>
      </c>
      <c r="B4293" s="1">
        <v>23424.968099999998</v>
      </c>
      <c r="C4293" s="6">
        <v>5.0000000000000001E-3</v>
      </c>
      <c r="D4293" t="s">
        <v>3</v>
      </c>
      <c r="E4293">
        <v>0</v>
      </c>
      <c r="F4293">
        <v>8.5</v>
      </c>
      <c r="G4293" t="s">
        <v>2</v>
      </c>
      <c r="H4293">
        <v>1</v>
      </c>
      <c r="I4293" t="s">
        <v>0</v>
      </c>
      <c r="J4293">
        <v>0</v>
      </c>
      <c r="K4293">
        <v>7.5</v>
      </c>
      <c r="L4293" t="s">
        <v>2</v>
      </c>
      <c r="M4293">
        <v>1</v>
      </c>
      <c r="N4293" t="s">
        <v>3228</v>
      </c>
      <c r="O4293">
        <v>1</v>
      </c>
      <c r="P4293" t="str">
        <f>D4293&amp;"-"&amp;F4293&amp;"-"&amp;G4293&amp;"-"&amp;E4293&amp;"-"&amp;H4293</f>
        <v>A2Delta-8.5-f-0-1</v>
      </c>
      <c r="Q4293" t="str">
        <f>I4293&amp;"-"&amp;K4293&amp;"-"&amp;L4293&amp;"-"&amp;J4293&amp;"-"&amp;M4293</f>
        <v>X2Pi-7.5-f-0-1</v>
      </c>
      <c r="R4293">
        <f>B4293+S4293</f>
        <v>24200.709115447997</v>
      </c>
      <c r="S4293">
        <f>_xlfn.IFNA(VLOOKUP(Q4293,'MARVEL-X'!A$2:I$1400,7,FALSE),VLOOKUP(Q4293,MARVEL!A$2:J$1522,10,FALSE))</f>
        <v>775.74101544799998</v>
      </c>
      <c r="T4293">
        <f>IF(P4293=P4292,R4293+T4292,R4293)</f>
        <v>121003.55284985699</v>
      </c>
      <c r="U4293">
        <f>IF(P4293=P4292,1+U4292,1)</f>
        <v>5</v>
      </c>
      <c r="V4293" t="str">
        <f t="shared" si="67"/>
        <v/>
      </c>
      <c r="W4293" t="str">
        <f>IF(V4293="","",IF(ABS(V4293-R4293)&gt;W$1,ABS(V4293-R4293),""))</f>
        <v/>
      </c>
      <c r="X4293" t="str">
        <f>Y4293&amp;"-"&amp;Z4293&amp;"-"&amp;AC4293&amp;"-"&amp;AD4293&amp;"-"&amp;AG4293</f>
        <v>8.5-f-A-0-2.5</v>
      </c>
      <c r="Y4293">
        <f>F4293</f>
        <v>8.5</v>
      </c>
      <c r="Z4293" s="2" t="str">
        <f>G4293</f>
        <v>f</v>
      </c>
      <c r="AA4293">
        <f>_xlfn.IFNA(VLOOKUP(X4293,'duo-out'!A$2:Q$5000,5,FALSE),E4293+10*(H4293-1)+1+_xlfn.IFNA(VLOOKUP(D4293,states!A$2:C$10,3,FALSE),1))</f>
        <v>251</v>
      </c>
      <c r="AB4293" t="str">
        <f>IF(V4293="","",V4293)</f>
        <v/>
      </c>
      <c r="AC4293" s="2" t="str">
        <f>_xlfn.IFNA(VLOOKUP(D4293,states!A$2:C$10,2,FALSE),"XX")</f>
        <v>A</v>
      </c>
      <c r="AD4293">
        <f>E4293</f>
        <v>0</v>
      </c>
      <c r="AE4293">
        <f>_xlfn.IFNA(VLOOKUP(D4293,states!A$2:D$10,4,FALSE),0)</f>
        <v>2</v>
      </c>
      <c r="AF4293">
        <v>0.5</v>
      </c>
      <c r="AG4293">
        <f>IF(AE4293=0,AF4293,IF(AE4293=1,IF(F4293=0.5,0.5,IF(H4293=1,0.5,1.5)),IF(F4293=0.5,0.5,IF(H4293=1,2.5,1.5))))</f>
        <v>2.5</v>
      </c>
      <c r="AH4293" s="7">
        <f>IF(AC4293="XX",0,1/C4293^(1/5)*IF(E4293=0,100,1)/(E4293+1)^(1/4))</f>
        <v>288.53998118144267</v>
      </c>
    </row>
    <row r="4294" spans="1:34">
      <c r="A4294">
        <v>3265</v>
      </c>
      <c r="B4294" s="1">
        <v>22950.432199999999</v>
      </c>
      <c r="C4294" s="6">
        <v>5.0000000000000001E-3</v>
      </c>
      <c r="D4294" t="s">
        <v>3</v>
      </c>
      <c r="E4294">
        <v>0</v>
      </c>
      <c r="F4294">
        <v>8.5</v>
      </c>
      <c r="G4294" t="s">
        <v>2</v>
      </c>
      <c r="H4294">
        <v>1</v>
      </c>
      <c r="I4294" t="s">
        <v>0</v>
      </c>
      <c r="J4294">
        <v>0</v>
      </c>
      <c r="K4294">
        <v>9.5</v>
      </c>
      <c r="L4294" t="s">
        <v>2</v>
      </c>
      <c r="M4294">
        <v>1</v>
      </c>
      <c r="N4294" t="s">
        <v>3321</v>
      </c>
      <c r="O4294">
        <v>1</v>
      </c>
      <c r="P4294" t="str">
        <f>D4294&amp;"-"&amp;F4294&amp;"-"&amp;G4294&amp;"-"&amp;E4294&amp;"-"&amp;H4294</f>
        <v>A2Delta-8.5-f-0-1</v>
      </c>
      <c r="Q4294" t="str">
        <f>I4294&amp;"-"&amp;K4294&amp;"-"&amp;L4294&amp;"-"&amp;J4294&amp;"-"&amp;M4294</f>
        <v>X2Pi-9.5-f-0-1</v>
      </c>
      <c r="R4294">
        <f>B4294+S4294</f>
        <v>24200.717894303998</v>
      </c>
      <c r="S4294">
        <f>_xlfn.IFNA(VLOOKUP(Q4294,'MARVEL-X'!A$2:I$1400,7,FALSE),VLOOKUP(Q4294,MARVEL!A$2:J$1522,10,FALSE))</f>
        <v>1250.2856943039999</v>
      </c>
      <c r="T4294">
        <f>IF(P4294=P4293,R4294+T4293,R4294)</f>
        <v>145204.27074416098</v>
      </c>
      <c r="U4294">
        <f>IF(P4294=P4293,1+U4293,1)</f>
        <v>6</v>
      </c>
      <c r="V4294" t="str">
        <f t="shared" si="67"/>
        <v/>
      </c>
      <c r="W4294" t="str">
        <f>IF(V4294="","",IF(ABS(V4294-R4294)&gt;W$1,ABS(V4294-R4294),""))</f>
        <v/>
      </c>
      <c r="X4294" t="str">
        <f>Y4294&amp;"-"&amp;Z4294&amp;"-"&amp;AC4294&amp;"-"&amp;AD4294&amp;"-"&amp;AG4294</f>
        <v>8.5-f-A-0-2.5</v>
      </c>
      <c r="Y4294">
        <f>F4294</f>
        <v>8.5</v>
      </c>
      <c r="Z4294" s="2" t="str">
        <f>G4294</f>
        <v>f</v>
      </c>
      <c r="AA4294">
        <f>_xlfn.IFNA(VLOOKUP(X4294,'duo-out'!A$2:Q$5000,5,FALSE),E4294+10*(H4294-1)+1+_xlfn.IFNA(VLOOKUP(D4294,states!A$2:C$10,3,FALSE),1))</f>
        <v>251</v>
      </c>
      <c r="AB4294" t="str">
        <f>IF(V4294="","",V4294)</f>
        <v/>
      </c>
      <c r="AC4294" s="2" t="str">
        <f>_xlfn.IFNA(VLOOKUP(D4294,states!A$2:C$10,2,FALSE),"XX")</f>
        <v>A</v>
      </c>
      <c r="AD4294">
        <f>E4294</f>
        <v>0</v>
      </c>
      <c r="AE4294">
        <f>_xlfn.IFNA(VLOOKUP(D4294,states!A$2:D$10,4,FALSE),0)</f>
        <v>2</v>
      </c>
      <c r="AF4294">
        <v>0.5</v>
      </c>
      <c r="AG4294">
        <f>IF(AE4294=0,AF4294,IF(AE4294=1,IF(F4294=0.5,0.5,IF(H4294=1,0.5,1.5)),IF(F4294=0.5,0.5,IF(H4294=1,2.5,1.5))))</f>
        <v>2.5</v>
      </c>
      <c r="AH4294" s="7">
        <f>IF(AC4294="XX",0,1/C4294^(1/5)*IF(E4294=0,100,1)/(E4294+1)^(1/4))</f>
        <v>288.53998118144267</v>
      </c>
    </row>
    <row r="4295" spans="1:34">
      <c r="A4295">
        <v>2623</v>
      </c>
      <c r="B4295" s="1">
        <v>23198.722900000001</v>
      </c>
      <c r="C4295" s="6">
        <v>5.0000000000000001E-3</v>
      </c>
      <c r="D4295" t="s">
        <v>3</v>
      </c>
      <c r="E4295">
        <v>0</v>
      </c>
      <c r="F4295">
        <v>8.5</v>
      </c>
      <c r="G4295" t="s">
        <v>2</v>
      </c>
      <c r="H4295">
        <v>1</v>
      </c>
      <c r="I4295" t="s">
        <v>0</v>
      </c>
      <c r="J4295">
        <v>0</v>
      </c>
      <c r="K4295">
        <v>8.5</v>
      </c>
      <c r="L4295" t="s">
        <v>1</v>
      </c>
      <c r="M4295">
        <v>1</v>
      </c>
      <c r="N4295" t="s">
        <v>2679</v>
      </c>
      <c r="O4295">
        <v>1</v>
      </c>
      <c r="P4295" t="str">
        <f>D4295&amp;"-"&amp;F4295&amp;"-"&amp;G4295&amp;"-"&amp;E4295&amp;"-"&amp;H4295</f>
        <v>A2Delta-8.5-f-0-1</v>
      </c>
      <c r="Q4295" t="str">
        <f>I4295&amp;"-"&amp;K4295&amp;"-"&amp;L4295&amp;"-"&amp;J4295&amp;"-"&amp;M4295</f>
        <v>X2Pi-8.5-e-0-1</v>
      </c>
      <c r="R4295">
        <f>B4295+S4295</f>
        <v>24200.712953335002</v>
      </c>
      <c r="S4295">
        <f>_xlfn.IFNA(VLOOKUP(Q4295,'MARVEL-X'!A$2:I$1400,7,FALSE),VLOOKUP(Q4295,MARVEL!A$2:J$1522,10,FALSE))</f>
        <v>1001.990053335</v>
      </c>
      <c r="T4295">
        <f>IF(P4295=P4294,R4295+T4294,R4295)</f>
        <v>169404.98369749598</v>
      </c>
      <c r="U4295">
        <f>IF(P4295=P4294,1+U4294,1)</f>
        <v>7</v>
      </c>
      <c r="V4295" t="str">
        <f t="shared" si="67"/>
        <v/>
      </c>
      <c r="W4295" t="str">
        <f>IF(V4295="","",IF(ABS(V4295-R4295)&gt;W$1,ABS(V4295-R4295),""))</f>
        <v/>
      </c>
      <c r="X4295" t="str">
        <f>Y4295&amp;"-"&amp;Z4295&amp;"-"&amp;AC4295&amp;"-"&amp;AD4295&amp;"-"&amp;AG4295</f>
        <v>8.5-f-A-0-2.5</v>
      </c>
      <c r="Y4295">
        <f>F4295</f>
        <v>8.5</v>
      </c>
      <c r="Z4295" s="2" t="str">
        <f>G4295</f>
        <v>f</v>
      </c>
      <c r="AA4295">
        <f>_xlfn.IFNA(VLOOKUP(X4295,'duo-out'!A$2:Q$5000,5,FALSE),E4295+10*(H4295-1)+1+_xlfn.IFNA(VLOOKUP(D4295,states!A$2:C$10,3,FALSE),1))</f>
        <v>251</v>
      </c>
      <c r="AB4295" t="str">
        <f>IF(V4295="","",V4295)</f>
        <v/>
      </c>
      <c r="AC4295" s="2" t="str">
        <f>_xlfn.IFNA(VLOOKUP(D4295,states!A$2:C$10,2,FALSE),"XX")</f>
        <v>A</v>
      </c>
      <c r="AD4295">
        <f>E4295</f>
        <v>0</v>
      </c>
      <c r="AE4295">
        <f>_xlfn.IFNA(VLOOKUP(D4295,states!A$2:D$10,4,FALSE),0)</f>
        <v>2</v>
      </c>
      <c r="AF4295">
        <v>0.5</v>
      </c>
      <c r="AG4295">
        <f>IF(AE4295=0,AF4295,IF(AE4295=1,IF(F4295=0.5,0.5,IF(H4295=1,0.5,1.5)),IF(F4295=0.5,0.5,IF(H4295=1,2.5,1.5))))</f>
        <v>2.5</v>
      </c>
      <c r="AH4295" s="7">
        <f>IF(AC4295="XX",0,1/C4295^(1/5)*IF(E4295=0,100,1)/(E4295+1)^(1/4))</f>
        <v>288.53998118144267</v>
      </c>
    </row>
    <row r="4296" spans="1:34">
      <c r="A4296">
        <v>2721</v>
      </c>
      <c r="B4296" s="1">
        <v>22950.4316</v>
      </c>
      <c r="C4296" s="6">
        <v>5.0000000000000001E-3</v>
      </c>
      <c r="D4296" t="s">
        <v>3</v>
      </c>
      <c r="E4296">
        <v>0</v>
      </c>
      <c r="F4296">
        <v>8.5</v>
      </c>
      <c r="G4296" t="s">
        <v>2</v>
      </c>
      <c r="H4296">
        <v>1</v>
      </c>
      <c r="I4296" t="s">
        <v>0</v>
      </c>
      <c r="J4296">
        <v>0</v>
      </c>
      <c r="K4296">
        <v>9.5</v>
      </c>
      <c r="L4296" t="s">
        <v>2</v>
      </c>
      <c r="M4296">
        <v>1</v>
      </c>
      <c r="N4296" t="s">
        <v>2777</v>
      </c>
      <c r="O4296">
        <v>1</v>
      </c>
      <c r="P4296" t="str">
        <f>D4296&amp;"-"&amp;F4296&amp;"-"&amp;G4296&amp;"-"&amp;E4296&amp;"-"&amp;H4296</f>
        <v>A2Delta-8.5-f-0-1</v>
      </c>
      <c r="Q4296" t="str">
        <f>I4296&amp;"-"&amp;K4296&amp;"-"&amp;L4296&amp;"-"&amp;J4296&amp;"-"&amp;M4296</f>
        <v>X2Pi-9.5-f-0-1</v>
      </c>
      <c r="R4296">
        <f>B4296+S4296</f>
        <v>24200.717294303999</v>
      </c>
      <c r="S4296">
        <f>_xlfn.IFNA(VLOOKUP(Q4296,'MARVEL-X'!A$2:I$1400,7,FALSE),VLOOKUP(Q4296,MARVEL!A$2:J$1522,10,FALSE))</f>
        <v>1250.2856943039999</v>
      </c>
      <c r="T4296">
        <f>IF(P4296=P4295,R4296+T4295,R4296)</f>
        <v>193605.70099179997</v>
      </c>
      <c r="U4296">
        <f>IF(P4296=P4295,1+U4295,1)</f>
        <v>8</v>
      </c>
      <c r="V4296" t="str">
        <f t="shared" si="67"/>
        <v/>
      </c>
      <c r="W4296" t="str">
        <f>IF(V4296="","",IF(ABS(V4296-R4296)&gt;W$1,ABS(V4296-R4296),""))</f>
        <v/>
      </c>
      <c r="X4296" t="str">
        <f>Y4296&amp;"-"&amp;Z4296&amp;"-"&amp;AC4296&amp;"-"&amp;AD4296&amp;"-"&amp;AG4296</f>
        <v>8.5-f-A-0-2.5</v>
      </c>
      <c r="Y4296">
        <f>F4296</f>
        <v>8.5</v>
      </c>
      <c r="Z4296" s="2" t="str">
        <f>G4296</f>
        <v>f</v>
      </c>
      <c r="AA4296">
        <f>_xlfn.IFNA(VLOOKUP(X4296,'duo-out'!A$2:Q$5000,5,FALSE),E4296+10*(H4296-1)+1+_xlfn.IFNA(VLOOKUP(D4296,states!A$2:C$10,3,FALSE),1))</f>
        <v>251</v>
      </c>
      <c r="AB4296" t="str">
        <f>IF(V4296="","",V4296)</f>
        <v/>
      </c>
      <c r="AC4296" s="2" t="str">
        <f>_xlfn.IFNA(VLOOKUP(D4296,states!A$2:C$10,2,FALSE),"XX")</f>
        <v>A</v>
      </c>
      <c r="AD4296">
        <f>E4296</f>
        <v>0</v>
      </c>
      <c r="AE4296">
        <f>_xlfn.IFNA(VLOOKUP(D4296,states!A$2:D$10,4,FALSE),0)</f>
        <v>2</v>
      </c>
      <c r="AF4296">
        <v>0.5</v>
      </c>
      <c r="AG4296">
        <f>IF(AE4296=0,AF4296,IF(AE4296=1,IF(F4296=0.5,0.5,IF(H4296=1,0.5,1.5)),IF(F4296=0.5,0.5,IF(H4296=1,2.5,1.5))))</f>
        <v>2.5</v>
      </c>
      <c r="AH4296" s="7">
        <f>IF(AC4296="XX",0,1/C4296^(1/5)*IF(E4296=0,100,1)/(E4296+1)^(1/4))</f>
        <v>288.53998118144267</v>
      </c>
    </row>
    <row r="4297" spans="1:34">
      <c r="A4297">
        <v>2684</v>
      </c>
      <c r="B4297" s="1">
        <v>23424.971600000001</v>
      </c>
      <c r="C4297" s="6">
        <v>5.0000000000000001E-3</v>
      </c>
      <c r="D4297" t="s">
        <v>3</v>
      </c>
      <c r="E4297">
        <v>0</v>
      </c>
      <c r="F4297">
        <v>8.5</v>
      </c>
      <c r="G4297" t="s">
        <v>2</v>
      </c>
      <c r="H4297">
        <v>1</v>
      </c>
      <c r="I4297" t="s">
        <v>0</v>
      </c>
      <c r="J4297">
        <v>0</v>
      </c>
      <c r="K4297">
        <v>7.5</v>
      </c>
      <c r="L4297" t="s">
        <v>2</v>
      </c>
      <c r="M4297">
        <v>1</v>
      </c>
      <c r="N4297" t="s">
        <v>2740</v>
      </c>
      <c r="O4297">
        <v>1</v>
      </c>
      <c r="P4297" t="str">
        <f>D4297&amp;"-"&amp;F4297&amp;"-"&amp;G4297&amp;"-"&amp;E4297&amp;"-"&amp;H4297</f>
        <v>A2Delta-8.5-f-0-1</v>
      </c>
      <c r="Q4297" t="str">
        <f>I4297&amp;"-"&amp;K4297&amp;"-"&amp;L4297&amp;"-"&amp;J4297&amp;"-"&amp;M4297</f>
        <v>X2Pi-7.5-f-0-1</v>
      </c>
      <c r="R4297">
        <f>B4297+S4297</f>
        <v>24200.712615447999</v>
      </c>
      <c r="S4297">
        <f>_xlfn.IFNA(VLOOKUP(Q4297,'MARVEL-X'!A$2:I$1400,7,FALSE),VLOOKUP(Q4297,MARVEL!A$2:J$1522,10,FALSE))</f>
        <v>775.74101544799998</v>
      </c>
      <c r="T4297">
        <f>IF(P4297=P4296,R4297+T4296,R4297)</f>
        <v>217806.41360724796</v>
      </c>
      <c r="U4297">
        <f>IF(P4297=P4296,1+U4296,1)</f>
        <v>9</v>
      </c>
      <c r="V4297" t="str">
        <f t="shared" si="67"/>
        <v/>
      </c>
      <c r="W4297" t="str">
        <f>IF(V4297="","",IF(ABS(V4297-R4297)&gt;W$1,ABS(V4297-R4297),""))</f>
        <v/>
      </c>
      <c r="X4297" t="str">
        <f>Y4297&amp;"-"&amp;Z4297&amp;"-"&amp;AC4297&amp;"-"&amp;AD4297&amp;"-"&amp;AG4297</f>
        <v>8.5-f-A-0-2.5</v>
      </c>
      <c r="Y4297">
        <f>F4297</f>
        <v>8.5</v>
      </c>
      <c r="Z4297" s="2" t="str">
        <f>G4297</f>
        <v>f</v>
      </c>
      <c r="AA4297">
        <f>_xlfn.IFNA(VLOOKUP(X4297,'duo-out'!A$2:Q$5000,5,FALSE),E4297+10*(H4297-1)+1+_xlfn.IFNA(VLOOKUP(D4297,states!A$2:C$10,3,FALSE),1))</f>
        <v>251</v>
      </c>
      <c r="AB4297" t="str">
        <f>IF(V4297="","",V4297)</f>
        <v/>
      </c>
      <c r="AC4297" s="2" t="str">
        <f>_xlfn.IFNA(VLOOKUP(D4297,states!A$2:C$10,2,FALSE),"XX")</f>
        <v>A</v>
      </c>
      <c r="AD4297">
        <f>E4297</f>
        <v>0</v>
      </c>
      <c r="AE4297">
        <f>_xlfn.IFNA(VLOOKUP(D4297,states!A$2:D$10,4,FALSE),0)</f>
        <v>2</v>
      </c>
      <c r="AF4297">
        <v>0.5</v>
      </c>
      <c r="AG4297">
        <f>IF(AE4297=0,AF4297,IF(AE4297=1,IF(F4297=0.5,0.5,IF(H4297=1,0.5,1.5)),IF(F4297=0.5,0.5,IF(H4297=1,2.5,1.5))))</f>
        <v>2.5</v>
      </c>
      <c r="AH4297" s="7">
        <f>IF(AC4297="XX",0,1/C4297^(1/5)*IF(E4297=0,100,1)/(E4297+1)^(1/4))</f>
        <v>288.53998118144267</v>
      </c>
    </row>
    <row r="4298" spans="1:34">
      <c r="A4298">
        <v>5307</v>
      </c>
      <c r="B4298" s="1">
        <v>23198.718000000001</v>
      </c>
      <c r="C4298" s="6">
        <v>0.05</v>
      </c>
      <c r="D4298" t="s">
        <v>3</v>
      </c>
      <c r="E4298">
        <v>0</v>
      </c>
      <c r="F4298">
        <v>8.5</v>
      </c>
      <c r="G4298" t="s">
        <v>2</v>
      </c>
      <c r="H4298">
        <v>1</v>
      </c>
      <c r="I4298" t="s">
        <v>0</v>
      </c>
      <c r="J4298">
        <v>0</v>
      </c>
      <c r="K4298">
        <v>8.5</v>
      </c>
      <c r="L4298" t="s">
        <v>1</v>
      </c>
      <c r="M4298">
        <v>1</v>
      </c>
      <c r="N4298" t="s">
        <v>5363</v>
      </c>
      <c r="O4298">
        <v>1</v>
      </c>
      <c r="P4298" t="str">
        <f>D4298&amp;"-"&amp;F4298&amp;"-"&amp;G4298&amp;"-"&amp;E4298&amp;"-"&amp;H4298</f>
        <v>A2Delta-8.5-f-0-1</v>
      </c>
      <c r="Q4298" t="str">
        <f>I4298&amp;"-"&amp;K4298&amp;"-"&amp;L4298&amp;"-"&amp;J4298&amp;"-"&amp;M4298</f>
        <v>X2Pi-8.5-e-0-1</v>
      </c>
      <c r="R4298">
        <f>B4298+S4298</f>
        <v>24200.708053335002</v>
      </c>
      <c r="S4298">
        <f>_xlfn.IFNA(VLOOKUP(Q4298,'MARVEL-X'!A$2:I$1400,7,FALSE),VLOOKUP(Q4298,MARVEL!A$2:J$1522,10,FALSE))</f>
        <v>1001.990053335</v>
      </c>
      <c r="T4298">
        <f>IF(P4298=P4297,R4298+T4297,R4298)</f>
        <v>242007.12166058295</v>
      </c>
      <c r="U4298">
        <f>IF(P4298=P4297,1+U4297,1)</f>
        <v>10</v>
      </c>
      <c r="V4298" t="str">
        <f t="shared" si="67"/>
        <v/>
      </c>
      <c r="W4298" t="str">
        <f>IF(V4298="","",IF(ABS(V4298-R4298)&gt;W$1,ABS(V4298-R4298),""))</f>
        <v/>
      </c>
      <c r="X4298" t="str">
        <f>Y4298&amp;"-"&amp;Z4298&amp;"-"&amp;AC4298&amp;"-"&amp;AD4298&amp;"-"&amp;AG4298</f>
        <v>8.5-f-A-0-2.5</v>
      </c>
      <c r="Y4298">
        <f>F4298</f>
        <v>8.5</v>
      </c>
      <c r="Z4298" s="2" t="str">
        <f>G4298</f>
        <v>f</v>
      </c>
      <c r="AA4298">
        <f>_xlfn.IFNA(VLOOKUP(X4298,'duo-out'!A$2:Q$5000,5,FALSE),E4298+10*(H4298-1)+1+_xlfn.IFNA(VLOOKUP(D4298,states!A$2:C$10,3,FALSE),1))</f>
        <v>251</v>
      </c>
      <c r="AB4298" t="str">
        <f>IF(V4298="","",V4298)</f>
        <v/>
      </c>
      <c r="AC4298" s="2" t="str">
        <f>_xlfn.IFNA(VLOOKUP(D4298,states!A$2:C$10,2,FALSE),"XX")</f>
        <v>A</v>
      </c>
      <c r="AD4298">
        <f>E4298</f>
        <v>0</v>
      </c>
      <c r="AE4298">
        <f>_xlfn.IFNA(VLOOKUP(D4298,states!A$2:D$10,4,FALSE),0)</f>
        <v>2</v>
      </c>
      <c r="AF4298">
        <v>0.5</v>
      </c>
      <c r="AG4298">
        <f>IF(AE4298=0,AF4298,IF(AE4298=1,IF(F4298=0.5,0.5,IF(H4298=1,0.5,1.5)),IF(F4298=0.5,0.5,IF(H4298=1,2.5,1.5))))</f>
        <v>2.5</v>
      </c>
      <c r="AH4298" s="7">
        <f>IF(AC4298="XX",0,1/C4298^(1/5)*IF(E4298=0,100,1)/(E4298+1)^(1/4))</f>
        <v>182.05642030260799</v>
      </c>
    </row>
    <row r="4299" spans="1:34">
      <c r="A4299">
        <v>5287</v>
      </c>
      <c r="B4299" s="1">
        <v>23424.97</v>
      </c>
      <c r="C4299" s="6">
        <v>0.05</v>
      </c>
      <c r="D4299" t="s">
        <v>3</v>
      </c>
      <c r="E4299">
        <v>0</v>
      </c>
      <c r="F4299">
        <v>8.5</v>
      </c>
      <c r="G4299" t="s">
        <v>2</v>
      </c>
      <c r="H4299">
        <v>1</v>
      </c>
      <c r="I4299" t="s">
        <v>0</v>
      </c>
      <c r="J4299">
        <v>0</v>
      </c>
      <c r="K4299">
        <v>7.5</v>
      </c>
      <c r="L4299" t="s">
        <v>2</v>
      </c>
      <c r="M4299">
        <v>1</v>
      </c>
      <c r="N4299" t="s">
        <v>5343</v>
      </c>
      <c r="O4299">
        <v>1</v>
      </c>
      <c r="P4299" t="str">
        <f>D4299&amp;"-"&amp;F4299&amp;"-"&amp;G4299&amp;"-"&amp;E4299&amp;"-"&amp;H4299</f>
        <v>A2Delta-8.5-f-0-1</v>
      </c>
      <c r="Q4299" t="str">
        <f>I4299&amp;"-"&amp;K4299&amp;"-"&amp;L4299&amp;"-"&amp;J4299&amp;"-"&amp;M4299</f>
        <v>X2Pi-7.5-f-0-1</v>
      </c>
      <c r="R4299">
        <f>B4299+S4299</f>
        <v>24200.711015448</v>
      </c>
      <c r="S4299">
        <f>_xlfn.IFNA(VLOOKUP(Q4299,'MARVEL-X'!A$2:I$1400,7,FALSE),VLOOKUP(Q4299,MARVEL!A$2:J$1522,10,FALSE))</f>
        <v>775.74101544799998</v>
      </c>
      <c r="T4299">
        <f>IF(P4299=P4298,R4299+T4298,R4299)</f>
        <v>266207.83267603093</v>
      </c>
      <c r="U4299">
        <f>IF(P4299=P4298,1+U4298,1)</f>
        <v>11</v>
      </c>
      <c r="V4299" t="str">
        <f t="shared" si="67"/>
        <v/>
      </c>
      <c r="W4299" t="str">
        <f>IF(V4299="","",IF(ABS(V4299-R4299)&gt;W$1,ABS(V4299-R4299),""))</f>
        <v/>
      </c>
      <c r="X4299" t="str">
        <f>Y4299&amp;"-"&amp;Z4299&amp;"-"&amp;AC4299&amp;"-"&amp;AD4299&amp;"-"&amp;AG4299</f>
        <v>8.5-f-A-0-2.5</v>
      </c>
      <c r="Y4299">
        <f>F4299</f>
        <v>8.5</v>
      </c>
      <c r="Z4299" s="2" t="str">
        <f>G4299</f>
        <v>f</v>
      </c>
      <c r="AA4299">
        <f>_xlfn.IFNA(VLOOKUP(X4299,'duo-out'!A$2:Q$5000,5,FALSE),E4299+10*(H4299-1)+1+_xlfn.IFNA(VLOOKUP(D4299,states!A$2:C$10,3,FALSE),1))</f>
        <v>251</v>
      </c>
      <c r="AB4299" t="str">
        <f>IF(V4299="","",V4299)</f>
        <v/>
      </c>
      <c r="AC4299" s="2" t="str">
        <f>_xlfn.IFNA(VLOOKUP(D4299,states!A$2:C$10,2,FALSE),"XX")</f>
        <v>A</v>
      </c>
      <c r="AD4299">
        <f>E4299</f>
        <v>0</v>
      </c>
      <c r="AE4299">
        <f>_xlfn.IFNA(VLOOKUP(D4299,states!A$2:D$10,4,FALSE),0)</f>
        <v>2</v>
      </c>
      <c r="AF4299">
        <v>0.5</v>
      </c>
      <c r="AG4299">
        <f>IF(AE4299=0,AF4299,IF(AE4299=1,IF(F4299=0.5,0.5,IF(H4299=1,0.5,1.5)),IF(F4299=0.5,0.5,IF(H4299=1,2.5,1.5))))</f>
        <v>2.5</v>
      </c>
      <c r="AH4299" s="7">
        <f>IF(AC4299="XX",0,1/C4299^(1/5)*IF(E4299=0,100,1)/(E4299+1)^(1/4))</f>
        <v>182.05642030260799</v>
      </c>
    </row>
    <row r="4300" spans="1:34">
      <c r="A4300">
        <v>5361</v>
      </c>
      <c r="B4300" s="1">
        <v>23200.023000000001</v>
      </c>
      <c r="C4300" s="6">
        <v>0.05</v>
      </c>
      <c r="D4300" t="s">
        <v>3</v>
      </c>
      <c r="E4300">
        <v>0</v>
      </c>
      <c r="F4300">
        <v>8.5</v>
      </c>
      <c r="G4300" t="s">
        <v>2</v>
      </c>
      <c r="H4300">
        <v>1</v>
      </c>
      <c r="I4300" t="s">
        <v>0</v>
      </c>
      <c r="J4300">
        <v>0</v>
      </c>
      <c r="K4300">
        <v>7.5</v>
      </c>
      <c r="L4300" t="s">
        <v>2</v>
      </c>
      <c r="M4300">
        <v>2</v>
      </c>
      <c r="N4300" t="s">
        <v>5417</v>
      </c>
      <c r="O4300">
        <v>1</v>
      </c>
      <c r="P4300" t="str">
        <f>D4300&amp;"-"&amp;F4300&amp;"-"&amp;G4300&amp;"-"&amp;E4300&amp;"-"&amp;H4300</f>
        <v>A2Delta-8.5-f-0-1</v>
      </c>
      <c r="Q4300" t="str">
        <f>I4300&amp;"-"&amp;K4300&amp;"-"&amp;L4300&amp;"-"&amp;J4300&amp;"-"&amp;M4300</f>
        <v>X2Pi-7.5-f-0-2</v>
      </c>
      <c r="R4300">
        <f>B4300+S4300</f>
        <v>24200.709744260999</v>
      </c>
      <c r="S4300">
        <f>_xlfn.IFNA(VLOOKUP(Q4300,'MARVEL-X'!A$2:I$1400,7,FALSE),VLOOKUP(Q4300,MARVEL!A$2:J$1522,10,FALSE))</f>
        <v>1000.6867442609999</v>
      </c>
      <c r="T4300">
        <f>IF(P4300=P4299,R4300+T4299,R4300)</f>
        <v>290408.54242029192</v>
      </c>
      <c r="U4300">
        <f>IF(P4300=P4299,1+U4299,1)</f>
        <v>12</v>
      </c>
      <c r="V4300" t="str">
        <f t="shared" si="67"/>
        <v/>
      </c>
      <c r="W4300" t="str">
        <f>IF(V4300="","",IF(ABS(V4300-R4300)&gt;W$1,ABS(V4300-R4300),""))</f>
        <v/>
      </c>
      <c r="X4300" t="str">
        <f>Y4300&amp;"-"&amp;Z4300&amp;"-"&amp;AC4300&amp;"-"&amp;AD4300&amp;"-"&amp;AG4300</f>
        <v>8.5-f-A-0-2.5</v>
      </c>
      <c r="Y4300">
        <f>F4300</f>
        <v>8.5</v>
      </c>
      <c r="Z4300" s="2" t="str">
        <f>G4300</f>
        <v>f</v>
      </c>
      <c r="AA4300">
        <f>_xlfn.IFNA(VLOOKUP(X4300,'duo-out'!A$2:Q$5000,5,FALSE),E4300+10*(H4300-1)+1+_xlfn.IFNA(VLOOKUP(D4300,states!A$2:C$10,3,FALSE),1))</f>
        <v>251</v>
      </c>
      <c r="AB4300" t="str">
        <f>IF(V4300="","",V4300)</f>
        <v/>
      </c>
      <c r="AC4300" s="2" t="str">
        <f>_xlfn.IFNA(VLOOKUP(D4300,states!A$2:C$10,2,FALSE),"XX")</f>
        <v>A</v>
      </c>
      <c r="AD4300">
        <f>E4300</f>
        <v>0</v>
      </c>
      <c r="AE4300">
        <f>_xlfn.IFNA(VLOOKUP(D4300,states!A$2:D$10,4,FALSE),0)</f>
        <v>2</v>
      </c>
      <c r="AF4300">
        <v>0.5</v>
      </c>
      <c r="AG4300">
        <f>IF(AE4300=0,AF4300,IF(AE4300=1,IF(F4300=0.5,0.5,IF(H4300=1,0.5,1.5)),IF(F4300=0.5,0.5,IF(H4300=1,2.5,1.5))))</f>
        <v>2.5</v>
      </c>
      <c r="AH4300" s="7">
        <f>IF(AC4300="XX",0,1/C4300^(1/5)*IF(E4300=0,100,1)/(E4300+1)^(1/4))</f>
        <v>182.05642030260799</v>
      </c>
    </row>
    <row r="4301" spans="1:34">
      <c r="A4301">
        <v>4177</v>
      </c>
      <c r="B4301" s="1">
        <v>22950.435099999999</v>
      </c>
      <c r="C4301" s="6">
        <v>3.5999999999999999E-3</v>
      </c>
      <c r="D4301" t="s">
        <v>3</v>
      </c>
      <c r="E4301">
        <v>0</v>
      </c>
      <c r="F4301">
        <v>8.5</v>
      </c>
      <c r="G4301" t="s">
        <v>2</v>
      </c>
      <c r="H4301">
        <v>1</v>
      </c>
      <c r="I4301" t="s">
        <v>0</v>
      </c>
      <c r="J4301">
        <v>0</v>
      </c>
      <c r="K4301">
        <v>9.5</v>
      </c>
      <c r="L4301" t="s">
        <v>2</v>
      </c>
      <c r="M4301">
        <v>1</v>
      </c>
      <c r="N4301" t="s">
        <v>4233</v>
      </c>
      <c r="O4301">
        <v>1</v>
      </c>
      <c r="P4301" t="str">
        <f>D4301&amp;"-"&amp;F4301&amp;"-"&amp;G4301&amp;"-"&amp;E4301&amp;"-"&amp;H4301</f>
        <v>A2Delta-8.5-f-0-1</v>
      </c>
      <c r="Q4301" t="str">
        <f>I4301&amp;"-"&amp;K4301&amp;"-"&amp;L4301&amp;"-"&amp;J4301&amp;"-"&amp;M4301</f>
        <v>X2Pi-9.5-f-0-1</v>
      </c>
      <c r="R4301">
        <f>B4301+S4301</f>
        <v>24200.720794303998</v>
      </c>
      <c r="S4301">
        <f>_xlfn.IFNA(VLOOKUP(Q4301,'MARVEL-X'!A$2:I$1400,7,FALSE),VLOOKUP(Q4301,MARVEL!A$2:J$1522,10,FALSE))</f>
        <v>1250.2856943039999</v>
      </c>
      <c r="T4301">
        <f>IF(P4301=P4300,R4301+T4300,R4301)</f>
        <v>314609.26321459591</v>
      </c>
      <c r="U4301">
        <f>IF(P4301=P4300,1+U4300,1)</f>
        <v>13</v>
      </c>
      <c r="V4301" t="str">
        <f t="shared" si="67"/>
        <v/>
      </c>
      <c r="W4301" t="str">
        <f>IF(V4301="","",IF(ABS(V4301-R4301)&gt;W$1,ABS(V4301-R4301),""))</f>
        <v/>
      </c>
      <c r="X4301" t="str">
        <f>Y4301&amp;"-"&amp;Z4301&amp;"-"&amp;AC4301&amp;"-"&amp;AD4301&amp;"-"&amp;AG4301</f>
        <v>8.5-f-A-0-2.5</v>
      </c>
      <c r="Y4301">
        <f>F4301</f>
        <v>8.5</v>
      </c>
      <c r="Z4301" s="2" t="str">
        <f>G4301</f>
        <v>f</v>
      </c>
      <c r="AA4301">
        <f>_xlfn.IFNA(VLOOKUP(X4301,'duo-out'!A$2:Q$5000,5,FALSE),E4301+10*(H4301-1)+1+_xlfn.IFNA(VLOOKUP(D4301,states!A$2:C$10,3,FALSE),1))</f>
        <v>251</v>
      </c>
      <c r="AB4301" t="str">
        <f>IF(V4301="","",V4301)</f>
        <v/>
      </c>
      <c r="AC4301" s="2" t="str">
        <f>_xlfn.IFNA(VLOOKUP(D4301,states!A$2:C$10,2,FALSE),"XX")</f>
        <v>A</v>
      </c>
      <c r="AD4301">
        <f>E4301</f>
        <v>0</v>
      </c>
      <c r="AE4301">
        <f>_xlfn.IFNA(VLOOKUP(D4301,states!A$2:D$10,4,FALSE),0)</f>
        <v>2</v>
      </c>
      <c r="AF4301">
        <v>0.5</v>
      </c>
      <c r="AG4301">
        <f>IF(AE4301=0,AF4301,IF(AE4301=1,IF(F4301=0.5,0.5,IF(H4301=1,0.5,1.5)),IF(F4301=0.5,0.5,IF(H4301=1,2.5,1.5))))</f>
        <v>2.5</v>
      </c>
      <c r="AH4301" s="7">
        <f>IF(AC4301="XX",0,1/C4301^(1/5)*IF(E4301=0,100,1)/(E4301+1)^(1/4))</f>
        <v>308.1339135366178</v>
      </c>
    </row>
    <row r="4302" spans="1:34">
      <c r="A4302">
        <v>641</v>
      </c>
      <c r="B4302" s="1">
        <v>23198.68</v>
      </c>
      <c r="C4302" s="6">
        <v>0.05</v>
      </c>
      <c r="D4302" t="s">
        <v>3</v>
      </c>
      <c r="E4302">
        <v>0</v>
      </c>
      <c r="F4302">
        <v>8.5</v>
      </c>
      <c r="G4302" t="s">
        <v>2</v>
      </c>
      <c r="H4302">
        <v>1</v>
      </c>
      <c r="I4302" t="s">
        <v>0</v>
      </c>
      <c r="J4302">
        <v>0</v>
      </c>
      <c r="K4302">
        <v>8.5</v>
      </c>
      <c r="L4302" t="s">
        <v>1</v>
      </c>
      <c r="M4302">
        <v>1</v>
      </c>
      <c r="N4302" t="s">
        <v>697</v>
      </c>
      <c r="O4302">
        <v>1</v>
      </c>
      <c r="P4302" t="str">
        <f>D4302&amp;"-"&amp;F4302&amp;"-"&amp;G4302&amp;"-"&amp;E4302&amp;"-"&amp;H4302</f>
        <v>A2Delta-8.5-f-0-1</v>
      </c>
      <c r="Q4302" t="str">
        <f>I4302&amp;"-"&amp;K4302&amp;"-"&amp;L4302&amp;"-"&amp;J4302&amp;"-"&amp;M4302</f>
        <v>X2Pi-8.5-e-0-1</v>
      </c>
      <c r="R4302">
        <f>B4302+S4302</f>
        <v>24200.670053335001</v>
      </c>
      <c r="S4302">
        <f>_xlfn.IFNA(VLOOKUP(Q4302,'MARVEL-X'!A$2:I$1400,7,FALSE),VLOOKUP(Q4302,MARVEL!A$2:J$1522,10,FALSE))</f>
        <v>1001.990053335</v>
      </c>
      <c r="T4302">
        <f>IF(P4302=P4301,R4302+T4301,R4302)</f>
        <v>338809.93326793093</v>
      </c>
      <c r="U4302">
        <f>IF(P4302=P4301,1+U4301,1)</f>
        <v>14</v>
      </c>
      <c r="V4302" t="str">
        <f t="shared" si="67"/>
        <v/>
      </c>
      <c r="W4302" t="str">
        <f>IF(V4302="","",IF(ABS(V4302-R4302)&gt;W$1,ABS(V4302-R4302),""))</f>
        <v/>
      </c>
      <c r="X4302" t="str">
        <f>Y4302&amp;"-"&amp;Z4302&amp;"-"&amp;AC4302&amp;"-"&amp;AD4302&amp;"-"&amp;AG4302</f>
        <v>8.5-f-A-0-2.5</v>
      </c>
      <c r="Y4302">
        <f>F4302</f>
        <v>8.5</v>
      </c>
      <c r="Z4302" s="2" t="str">
        <f>G4302</f>
        <v>f</v>
      </c>
      <c r="AA4302">
        <f>_xlfn.IFNA(VLOOKUP(X4302,'duo-out'!A$2:Q$5000,5,FALSE),E4302+10*(H4302-1)+1+_xlfn.IFNA(VLOOKUP(D4302,states!A$2:C$10,3,FALSE),1))</f>
        <v>251</v>
      </c>
      <c r="AB4302" t="str">
        <f>IF(V4302="","",V4302)</f>
        <v/>
      </c>
      <c r="AC4302" s="2" t="str">
        <f>_xlfn.IFNA(VLOOKUP(D4302,states!A$2:C$10,2,FALSE),"XX")</f>
        <v>A</v>
      </c>
      <c r="AD4302">
        <f>E4302</f>
        <v>0</v>
      </c>
      <c r="AE4302">
        <f>_xlfn.IFNA(VLOOKUP(D4302,states!A$2:D$10,4,FALSE),0)</f>
        <v>2</v>
      </c>
      <c r="AF4302">
        <v>0.5</v>
      </c>
      <c r="AG4302">
        <f>IF(AE4302=0,AF4302,IF(AE4302=1,IF(F4302=0.5,0.5,IF(H4302=1,0.5,1.5)),IF(F4302=0.5,0.5,IF(H4302=1,2.5,1.5))))</f>
        <v>2.5</v>
      </c>
      <c r="AH4302" s="7">
        <f>IF(AC4302="XX",0,1/C4302^(1/5)*IF(E4302=0,100,1)/(E4302+1)^(1/4))</f>
        <v>182.05642030260799</v>
      </c>
    </row>
    <row r="4303" spans="1:34">
      <c r="A4303">
        <v>614</v>
      </c>
      <c r="B4303" s="1">
        <v>23424.91</v>
      </c>
      <c r="C4303" s="6">
        <v>6.5759999999999999E-2</v>
      </c>
      <c r="D4303" t="s">
        <v>3</v>
      </c>
      <c r="E4303">
        <v>0</v>
      </c>
      <c r="F4303">
        <v>8.5</v>
      </c>
      <c r="G4303" t="s">
        <v>2</v>
      </c>
      <c r="H4303">
        <v>1</v>
      </c>
      <c r="I4303" t="s">
        <v>0</v>
      </c>
      <c r="J4303">
        <v>0</v>
      </c>
      <c r="K4303">
        <v>7.5</v>
      </c>
      <c r="L4303" t="s">
        <v>2</v>
      </c>
      <c r="M4303">
        <v>1</v>
      </c>
      <c r="N4303" t="s">
        <v>670</v>
      </c>
      <c r="O4303">
        <v>1</v>
      </c>
      <c r="P4303" t="str">
        <f>D4303&amp;"-"&amp;F4303&amp;"-"&amp;G4303&amp;"-"&amp;E4303&amp;"-"&amp;H4303</f>
        <v>A2Delta-8.5-f-0-1</v>
      </c>
      <c r="Q4303" t="str">
        <f>I4303&amp;"-"&amp;K4303&amp;"-"&amp;L4303&amp;"-"&amp;J4303&amp;"-"&amp;M4303</f>
        <v>X2Pi-7.5-f-0-1</v>
      </c>
      <c r="R4303">
        <f>B4303+S4303</f>
        <v>24200.651015447998</v>
      </c>
      <c r="S4303">
        <f>_xlfn.IFNA(VLOOKUP(Q4303,'MARVEL-X'!A$2:I$1400,7,FALSE),VLOOKUP(Q4303,MARVEL!A$2:J$1522,10,FALSE))</f>
        <v>775.74101544799998</v>
      </c>
      <c r="T4303">
        <f>IF(P4303=P4302,R4303+T4302,R4303)</f>
        <v>363010.58428337891</v>
      </c>
      <c r="U4303">
        <f>IF(P4303=P4302,1+U4302,1)</f>
        <v>15</v>
      </c>
      <c r="V4303">
        <f t="shared" si="67"/>
        <v>24200.705618891927</v>
      </c>
      <c r="W4303">
        <f>IF(V4303="","",IF(ABS(V4303-R4303)&gt;W$1,ABS(V4303-R4303),""))</f>
        <v>5.4603443928499473E-2</v>
      </c>
      <c r="X4303" t="str">
        <f>Y4303&amp;"-"&amp;Z4303&amp;"-"&amp;AC4303&amp;"-"&amp;AD4303&amp;"-"&amp;AG4303</f>
        <v>8.5-f-A-0-2.5</v>
      </c>
      <c r="Y4303">
        <f>F4303</f>
        <v>8.5</v>
      </c>
      <c r="Z4303" s="2" t="str">
        <f>G4303</f>
        <v>f</v>
      </c>
      <c r="AA4303">
        <f>_xlfn.IFNA(VLOOKUP(X4303,'duo-out'!A$2:Q$5000,5,FALSE),E4303+10*(H4303-1)+1+_xlfn.IFNA(VLOOKUP(D4303,states!A$2:C$10,3,FALSE),1))</f>
        <v>251</v>
      </c>
      <c r="AB4303">
        <f>IF(V4303="","",V4303)</f>
        <v>24200.705618891927</v>
      </c>
      <c r="AC4303" s="2" t="str">
        <f>_xlfn.IFNA(VLOOKUP(D4303,states!A$2:C$10,2,FALSE),"XX")</f>
        <v>A</v>
      </c>
      <c r="AD4303">
        <f>E4303</f>
        <v>0</v>
      </c>
      <c r="AE4303">
        <f>_xlfn.IFNA(VLOOKUP(D4303,states!A$2:D$10,4,FALSE),0)</f>
        <v>2</v>
      </c>
      <c r="AF4303">
        <v>0.5</v>
      </c>
      <c r="AG4303">
        <f>IF(AE4303=0,AF4303,IF(AE4303=1,IF(F4303=0.5,0.5,IF(H4303=1,0.5,1.5)),IF(F4303=0.5,0.5,IF(H4303=1,2.5,1.5))))</f>
        <v>2.5</v>
      </c>
      <c r="AH4303" s="7">
        <f>IF(AC4303="XX",0,1/C4303^(1/5)*IF(E4303=0,100,1)/(E4303+1)^(1/4))</f>
        <v>172.34855203721187</v>
      </c>
    </row>
    <row r="4304" spans="1:34">
      <c r="A4304">
        <v>3963</v>
      </c>
      <c r="B4304" s="1">
        <v>20252.9892</v>
      </c>
      <c r="C4304" s="6">
        <v>5.0000000000000001E-3</v>
      </c>
      <c r="D4304" t="s">
        <v>3</v>
      </c>
      <c r="E4304">
        <v>0</v>
      </c>
      <c r="F4304">
        <v>8.5</v>
      </c>
      <c r="G4304" t="s">
        <v>2</v>
      </c>
      <c r="H4304">
        <v>2</v>
      </c>
      <c r="I4304" t="s">
        <v>0</v>
      </c>
      <c r="J4304">
        <v>1</v>
      </c>
      <c r="K4304">
        <v>9.5</v>
      </c>
      <c r="L4304" t="s">
        <v>2</v>
      </c>
      <c r="M4304">
        <v>2</v>
      </c>
      <c r="N4304" t="s">
        <v>4019</v>
      </c>
      <c r="O4304">
        <v>1</v>
      </c>
      <c r="P4304" t="str">
        <f>D4304&amp;"-"&amp;F4304&amp;"-"&amp;G4304&amp;"-"&amp;E4304&amp;"-"&amp;H4304</f>
        <v>A2Delta-8.5-f-0-2</v>
      </c>
      <c r="Q4304" t="str">
        <f>I4304&amp;"-"&amp;K4304&amp;"-"&amp;L4304&amp;"-"&amp;J4304&amp;"-"&amp;M4304</f>
        <v>X2Pi-9.5-f-1-2</v>
      </c>
      <c r="R4304">
        <f>B4304+S4304</f>
        <v>24458.725811405999</v>
      </c>
      <c r="S4304">
        <f>_xlfn.IFNA(VLOOKUP(Q4304,'MARVEL-X'!A$2:I$1400,7,FALSE),VLOOKUP(Q4304,MARVEL!A$2:J$1522,10,FALSE))</f>
        <v>4205.7366114059996</v>
      </c>
      <c r="T4304">
        <f>IF(P4304=P4303,R4304+T4303,R4304)</f>
        <v>24458.725811405999</v>
      </c>
      <c r="U4304">
        <f>IF(P4304=P4303,1+U4303,1)</f>
        <v>1</v>
      </c>
      <c r="V4304" t="str">
        <f t="shared" si="67"/>
        <v/>
      </c>
      <c r="W4304" t="str">
        <f>IF(V4304="","",IF(ABS(V4304-R4304)&gt;W$1,ABS(V4304-R4304),""))</f>
        <v/>
      </c>
      <c r="X4304" t="str">
        <f>Y4304&amp;"-"&amp;Z4304&amp;"-"&amp;AC4304&amp;"-"&amp;AD4304&amp;"-"&amp;AG4304</f>
        <v>8.5-f-A-0-1.5</v>
      </c>
      <c r="Y4304">
        <f>F4304</f>
        <v>8.5</v>
      </c>
      <c r="Z4304" s="2" t="str">
        <f>G4304</f>
        <v>f</v>
      </c>
      <c r="AA4304">
        <f>_xlfn.IFNA(VLOOKUP(X4304,'duo-out'!A$2:Q$5000,5,FALSE),E4304+10*(H4304-1)+1+_xlfn.IFNA(VLOOKUP(D4304,states!A$2:C$10,3,FALSE),1))</f>
        <v>261</v>
      </c>
      <c r="AB4304" t="str">
        <f>IF(V4304="","",V4304)</f>
        <v/>
      </c>
      <c r="AC4304" s="2" t="str">
        <f>_xlfn.IFNA(VLOOKUP(D4304,states!A$2:C$10,2,FALSE),"XX")</f>
        <v>A</v>
      </c>
      <c r="AD4304">
        <f>E4304</f>
        <v>0</v>
      </c>
      <c r="AE4304">
        <f>_xlfn.IFNA(VLOOKUP(D4304,states!A$2:D$10,4,FALSE),0)</f>
        <v>2</v>
      </c>
      <c r="AF4304">
        <v>0.5</v>
      </c>
      <c r="AG4304">
        <f>IF(AE4304=0,AF4304,IF(AE4304=1,IF(F4304=0.5,0.5,IF(H4304=1,0.5,1.5)),IF(F4304=0.5,0.5,IF(H4304=1,2.5,1.5))))</f>
        <v>1.5</v>
      </c>
      <c r="AH4304" s="7">
        <f>IF(AC4304="XX",0,1/C4304^(1/5)*IF(E4304=0,100,1)/(E4304+1)^(1/4))</f>
        <v>288.53998118144267</v>
      </c>
    </row>
    <row r="4305" spans="1:34">
      <c r="A4305">
        <v>3951</v>
      </c>
      <c r="B4305" s="1">
        <v>20524.338899999999</v>
      </c>
      <c r="C4305" s="6">
        <v>5.0000000000000001E-3</v>
      </c>
      <c r="D4305" t="s">
        <v>3</v>
      </c>
      <c r="E4305">
        <v>0</v>
      </c>
      <c r="F4305">
        <v>8.5</v>
      </c>
      <c r="G4305" t="s">
        <v>2</v>
      </c>
      <c r="H4305">
        <v>2</v>
      </c>
      <c r="I4305" t="s">
        <v>0</v>
      </c>
      <c r="J4305">
        <v>1</v>
      </c>
      <c r="K4305">
        <v>8.5</v>
      </c>
      <c r="L4305" t="s">
        <v>1</v>
      </c>
      <c r="M4305">
        <v>2</v>
      </c>
      <c r="N4305" t="s">
        <v>4007</v>
      </c>
      <c r="O4305">
        <v>1</v>
      </c>
      <c r="P4305" t="str">
        <f>D4305&amp;"-"&amp;F4305&amp;"-"&amp;G4305&amp;"-"&amp;E4305&amp;"-"&amp;H4305</f>
        <v>A2Delta-8.5-f-0-2</v>
      </c>
      <c r="Q4305" t="str">
        <f>I4305&amp;"-"&amp;K4305&amp;"-"&amp;L4305&amp;"-"&amp;J4305&amp;"-"&amp;M4305</f>
        <v>X2Pi-8.5-e-1-2</v>
      </c>
      <c r="R4305">
        <f>B4305+S4305</f>
        <v>24458.727668576998</v>
      </c>
      <c r="S4305">
        <f>_xlfn.IFNA(VLOOKUP(Q4305,'MARVEL-X'!A$2:I$1400,7,FALSE),VLOOKUP(Q4305,MARVEL!A$2:J$1522,10,FALSE))</f>
        <v>3934.3887685770001</v>
      </c>
      <c r="T4305">
        <f>IF(P4305=P4304,R4305+T4304,R4305)</f>
        <v>48917.453479983</v>
      </c>
      <c r="U4305">
        <f>IF(P4305=P4304,1+U4304,1)</f>
        <v>2</v>
      </c>
      <c r="V4305" t="str">
        <f t="shared" si="67"/>
        <v/>
      </c>
      <c r="W4305" t="str">
        <f>IF(V4305="","",IF(ABS(V4305-R4305)&gt;W$1,ABS(V4305-R4305),""))</f>
        <v/>
      </c>
      <c r="X4305" t="str">
        <f>Y4305&amp;"-"&amp;Z4305&amp;"-"&amp;AC4305&amp;"-"&amp;AD4305&amp;"-"&amp;AG4305</f>
        <v>8.5-f-A-0-1.5</v>
      </c>
      <c r="Y4305">
        <f>F4305</f>
        <v>8.5</v>
      </c>
      <c r="Z4305" s="2" t="str">
        <f>G4305</f>
        <v>f</v>
      </c>
      <c r="AA4305">
        <f>_xlfn.IFNA(VLOOKUP(X4305,'duo-out'!A$2:Q$5000,5,FALSE),E4305+10*(H4305-1)+1+_xlfn.IFNA(VLOOKUP(D4305,states!A$2:C$10,3,FALSE),1))</f>
        <v>261</v>
      </c>
      <c r="AB4305" t="str">
        <f>IF(V4305="","",V4305)</f>
        <v/>
      </c>
      <c r="AC4305" s="2" t="str">
        <f>_xlfn.IFNA(VLOOKUP(D4305,states!A$2:C$10,2,FALSE),"XX")</f>
        <v>A</v>
      </c>
      <c r="AD4305">
        <f>E4305</f>
        <v>0</v>
      </c>
      <c r="AE4305">
        <f>_xlfn.IFNA(VLOOKUP(D4305,states!A$2:D$10,4,FALSE),0)</f>
        <v>2</v>
      </c>
      <c r="AF4305">
        <v>0.5</v>
      </c>
      <c r="AG4305">
        <f>IF(AE4305=0,AF4305,IF(AE4305=1,IF(F4305=0.5,0.5,IF(H4305=1,0.5,1.5)),IF(F4305=0.5,0.5,IF(H4305=1,2.5,1.5))))</f>
        <v>1.5</v>
      </c>
      <c r="AH4305" s="7">
        <f>IF(AC4305="XX",0,1/C4305^(1/5)*IF(E4305=0,100,1)/(E4305+1)^(1/4))</f>
        <v>288.53998118144267</v>
      </c>
    </row>
    <row r="4306" spans="1:34">
      <c r="A4306">
        <v>3922</v>
      </c>
      <c r="B4306" s="1">
        <v>20763.164700000001</v>
      </c>
      <c r="C4306" s="6">
        <v>8.7130000000000003E-3</v>
      </c>
      <c r="D4306" t="s">
        <v>3</v>
      </c>
      <c r="E4306">
        <v>0</v>
      </c>
      <c r="F4306">
        <v>8.5</v>
      </c>
      <c r="G4306" t="s">
        <v>2</v>
      </c>
      <c r="H4306">
        <v>2</v>
      </c>
      <c r="I4306" t="s">
        <v>0</v>
      </c>
      <c r="J4306">
        <v>1</v>
      </c>
      <c r="K4306">
        <v>7.5</v>
      </c>
      <c r="L4306" t="s">
        <v>2</v>
      </c>
      <c r="M4306">
        <v>2</v>
      </c>
      <c r="N4306" t="s">
        <v>3978</v>
      </c>
      <c r="O4306">
        <v>1</v>
      </c>
      <c r="P4306" t="str">
        <f>D4306&amp;"-"&amp;F4306&amp;"-"&amp;G4306&amp;"-"&amp;E4306&amp;"-"&amp;H4306</f>
        <v>A2Delta-8.5-f-0-2</v>
      </c>
      <c r="Q4306" t="str">
        <f>I4306&amp;"-"&amp;K4306&amp;"-"&amp;L4306&amp;"-"&amp;J4306&amp;"-"&amp;M4306</f>
        <v>X2Pi-7.5-f-1-2</v>
      </c>
      <c r="R4306">
        <f>B4306+S4306</f>
        <v>24458.723544602002</v>
      </c>
      <c r="S4306">
        <f>_xlfn.IFNA(VLOOKUP(Q4306,'MARVEL-X'!A$2:I$1400,7,FALSE),VLOOKUP(Q4306,MARVEL!A$2:J$1522,10,FALSE))</f>
        <v>3695.5588446020001</v>
      </c>
      <c r="T4306">
        <f>IF(P4306=P4305,R4306+T4305,R4306)</f>
        <v>73376.177024585006</v>
      </c>
      <c r="U4306">
        <f>IF(P4306=P4305,1+U4305,1)</f>
        <v>3</v>
      </c>
      <c r="V4306" t="str">
        <f t="shared" si="67"/>
        <v/>
      </c>
      <c r="W4306" t="str">
        <f>IF(V4306="","",IF(ABS(V4306-R4306)&gt;W$1,ABS(V4306-R4306),""))</f>
        <v/>
      </c>
      <c r="X4306" t="str">
        <f>Y4306&amp;"-"&amp;Z4306&amp;"-"&amp;AC4306&amp;"-"&amp;AD4306&amp;"-"&amp;AG4306</f>
        <v>8.5-f-A-0-1.5</v>
      </c>
      <c r="Y4306">
        <f>F4306</f>
        <v>8.5</v>
      </c>
      <c r="Z4306" s="2" t="str">
        <f>G4306</f>
        <v>f</v>
      </c>
      <c r="AA4306">
        <f>_xlfn.IFNA(VLOOKUP(X4306,'duo-out'!A$2:Q$5000,5,FALSE),E4306+10*(H4306-1)+1+_xlfn.IFNA(VLOOKUP(D4306,states!A$2:C$10,3,FALSE),1))</f>
        <v>261</v>
      </c>
      <c r="AB4306" t="str">
        <f>IF(V4306="","",V4306)</f>
        <v/>
      </c>
      <c r="AC4306" s="2" t="str">
        <f>_xlfn.IFNA(VLOOKUP(D4306,states!A$2:C$10,2,FALSE),"XX")</f>
        <v>A</v>
      </c>
      <c r="AD4306">
        <f>E4306</f>
        <v>0</v>
      </c>
      <c r="AE4306">
        <f>_xlfn.IFNA(VLOOKUP(D4306,states!A$2:D$10,4,FALSE),0)</f>
        <v>2</v>
      </c>
      <c r="AF4306">
        <v>0.5</v>
      </c>
      <c r="AG4306">
        <f>IF(AE4306=0,AF4306,IF(AE4306=1,IF(F4306=0.5,0.5,IF(H4306=1,0.5,1.5)),IF(F4306=0.5,0.5,IF(H4306=1,2.5,1.5))))</f>
        <v>1.5</v>
      </c>
      <c r="AH4306" s="7">
        <f>IF(AC4306="XX",0,1/C4306^(1/5)*IF(E4306=0,100,1)/(E4306+1)^(1/4))</f>
        <v>258.20607570394088</v>
      </c>
    </row>
    <row r="4307" spans="1:34">
      <c r="A4307">
        <v>3421</v>
      </c>
      <c r="B4307" s="1">
        <v>22927.821499999998</v>
      </c>
      <c r="C4307" s="6">
        <v>6.4599999999999996E-3</v>
      </c>
      <c r="D4307" t="s">
        <v>3</v>
      </c>
      <c r="E4307">
        <v>0</v>
      </c>
      <c r="F4307">
        <v>8.5</v>
      </c>
      <c r="G4307" t="s">
        <v>2</v>
      </c>
      <c r="H4307">
        <v>2</v>
      </c>
      <c r="I4307" t="s">
        <v>0</v>
      </c>
      <c r="J4307">
        <v>0</v>
      </c>
      <c r="K4307">
        <v>9.5</v>
      </c>
      <c r="L4307" t="s">
        <v>2</v>
      </c>
      <c r="M4307">
        <v>2</v>
      </c>
      <c r="N4307" t="s">
        <v>3477</v>
      </c>
      <c r="O4307">
        <v>1</v>
      </c>
      <c r="P4307" t="str">
        <f>D4307&amp;"-"&amp;F4307&amp;"-"&amp;G4307&amp;"-"&amp;E4307&amp;"-"&amp;H4307</f>
        <v>A2Delta-8.5-f-0-2</v>
      </c>
      <c r="Q4307" t="str">
        <f>I4307&amp;"-"&amp;K4307&amp;"-"&amp;L4307&amp;"-"&amp;J4307&amp;"-"&amp;M4307</f>
        <v>X2Pi-9.5-f-0-2</v>
      </c>
      <c r="R4307">
        <f>B4307+S4307</f>
        <v>24458.723562284998</v>
      </c>
      <c r="S4307">
        <f>_xlfn.IFNA(VLOOKUP(Q4307,'MARVEL-X'!A$2:I$1400,7,FALSE),VLOOKUP(Q4307,MARVEL!A$2:J$1522,10,FALSE))</f>
        <v>1530.9020622850001</v>
      </c>
      <c r="T4307">
        <f>IF(P4307=P4306,R4307+T4306,R4307)</f>
        <v>97834.900586870004</v>
      </c>
      <c r="U4307">
        <f>IF(P4307=P4306,1+U4306,1)</f>
        <v>4</v>
      </c>
      <c r="V4307" t="str">
        <f t="shared" si="67"/>
        <v/>
      </c>
      <c r="W4307" t="str">
        <f>IF(V4307="","",IF(ABS(V4307-R4307)&gt;W$1,ABS(V4307-R4307),""))</f>
        <v/>
      </c>
      <c r="X4307" t="str">
        <f>Y4307&amp;"-"&amp;Z4307&amp;"-"&amp;AC4307&amp;"-"&amp;AD4307&amp;"-"&amp;AG4307</f>
        <v>8.5-f-A-0-1.5</v>
      </c>
      <c r="Y4307">
        <f>F4307</f>
        <v>8.5</v>
      </c>
      <c r="Z4307" s="2" t="str">
        <f>G4307</f>
        <v>f</v>
      </c>
      <c r="AA4307">
        <f>_xlfn.IFNA(VLOOKUP(X4307,'duo-out'!A$2:Q$5000,5,FALSE),E4307+10*(H4307-1)+1+_xlfn.IFNA(VLOOKUP(D4307,states!A$2:C$10,3,FALSE),1))</f>
        <v>261</v>
      </c>
      <c r="AB4307" t="str">
        <f>IF(V4307="","",V4307)</f>
        <v/>
      </c>
      <c r="AC4307" s="2" t="str">
        <f>_xlfn.IFNA(VLOOKUP(D4307,states!A$2:C$10,2,FALSE),"XX")</f>
        <v>A</v>
      </c>
      <c r="AD4307">
        <f>E4307</f>
        <v>0</v>
      </c>
      <c r="AE4307">
        <f>_xlfn.IFNA(VLOOKUP(D4307,states!A$2:D$10,4,FALSE),0)</f>
        <v>2</v>
      </c>
      <c r="AF4307">
        <v>0.5</v>
      </c>
      <c r="AG4307">
        <f>IF(AE4307=0,AF4307,IF(AE4307=1,IF(F4307=0.5,0.5,IF(H4307=1,0.5,1.5)),IF(F4307=0.5,0.5,IF(H4307=1,2.5,1.5))))</f>
        <v>1.5</v>
      </c>
      <c r="AH4307" s="7">
        <f>IF(AC4307="XX",0,1/C4307^(1/5)*IF(E4307=0,100,1)/(E4307+1)^(1/4))</f>
        <v>274.12806240113434</v>
      </c>
    </row>
    <row r="4308" spans="1:34">
      <c r="A4308">
        <v>3397</v>
      </c>
      <c r="B4308" s="1">
        <v>23209.838599999999</v>
      </c>
      <c r="C4308" s="6">
        <v>5.0000000000000001E-3</v>
      </c>
      <c r="D4308" t="s">
        <v>3</v>
      </c>
      <c r="E4308">
        <v>0</v>
      </c>
      <c r="F4308">
        <v>8.5</v>
      </c>
      <c r="G4308" t="s">
        <v>2</v>
      </c>
      <c r="H4308">
        <v>2</v>
      </c>
      <c r="I4308" t="s">
        <v>0</v>
      </c>
      <c r="J4308">
        <v>0</v>
      </c>
      <c r="K4308">
        <v>8.5</v>
      </c>
      <c r="L4308" t="s">
        <v>1</v>
      </c>
      <c r="M4308">
        <v>2</v>
      </c>
      <c r="N4308" t="s">
        <v>3453</v>
      </c>
      <c r="O4308">
        <v>1</v>
      </c>
      <c r="P4308" t="str">
        <f>D4308&amp;"-"&amp;F4308&amp;"-"&amp;G4308&amp;"-"&amp;E4308&amp;"-"&amp;H4308</f>
        <v>A2Delta-8.5-f-0-2</v>
      </c>
      <c r="Q4308" t="str">
        <f>I4308&amp;"-"&amp;K4308&amp;"-"&amp;L4308&amp;"-"&amp;J4308&amp;"-"&amp;M4308</f>
        <v>X2Pi-8.5-e-0-2</v>
      </c>
      <c r="R4308">
        <f>B4308+S4308</f>
        <v>24458.727025396998</v>
      </c>
      <c r="S4308">
        <f>_xlfn.IFNA(VLOOKUP(Q4308,'MARVEL-X'!A$2:I$1400,7,FALSE),VLOOKUP(Q4308,MARVEL!A$2:J$1522,10,FALSE))</f>
        <v>1248.888425397</v>
      </c>
      <c r="T4308">
        <f>IF(P4308=P4307,R4308+T4307,R4308)</f>
        <v>122293.62761226701</v>
      </c>
      <c r="U4308">
        <f>IF(P4308=P4307,1+U4307,1)</f>
        <v>5</v>
      </c>
      <c r="V4308" t="str">
        <f t="shared" si="67"/>
        <v/>
      </c>
      <c r="W4308" t="str">
        <f>IF(V4308="","",IF(ABS(V4308-R4308)&gt;W$1,ABS(V4308-R4308),""))</f>
        <v/>
      </c>
      <c r="X4308" t="str">
        <f>Y4308&amp;"-"&amp;Z4308&amp;"-"&amp;AC4308&amp;"-"&amp;AD4308&amp;"-"&amp;AG4308</f>
        <v>8.5-f-A-0-1.5</v>
      </c>
      <c r="Y4308">
        <f>F4308</f>
        <v>8.5</v>
      </c>
      <c r="Z4308" s="2" t="str">
        <f>G4308</f>
        <v>f</v>
      </c>
      <c r="AA4308">
        <f>_xlfn.IFNA(VLOOKUP(X4308,'duo-out'!A$2:Q$5000,5,FALSE),E4308+10*(H4308-1)+1+_xlfn.IFNA(VLOOKUP(D4308,states!A$2:C$10,3,FALSE),1))</f>
        <v>261</v>
      </c>
      <c r="AB4308" t="str">
        <f>IF(V4308="","",V4308)</f>
        <v/>
      </c>
      <c r="AC4308" s="2" t="str">
        <f>_xlfn.IFNA(VLOOKUP(D4308,states!A$2:C$10,2,FALSE),"XX")</f>
        <v>A</v>
      </c>
      <c r="AD4308">
        <f>E4308</f>
        <v>0</v>
      </c>
      <c r="AE4308">
        <f>_xlfn.IFNA(VLOOKUP(D4308,states!A$2:D$10,4,FALSE),0)</f>
        <v>2</v>
      </c>
      <c r="AF4308">
        <v>0.5</v>
      </c>
      <c r="AG4308">
        <f>IF(AE4308=0,AF4308,IF(AE4308=1,IF(F4308=0.5,0.5,IF(H4308=1,0.5,1.5)),IF(F4308=0.5,0.5,IF(H4308=1,2.5,1.5))))</f>
        <v>1.5</v>
      </c>
      <c r="AH4308" s="7">
        <f>IF(AC4308="XX",0,1/C4308^(1/5)*IF(E4308=0,100,1)/(E4308+1)^(1/4))</f>
        <v>288.53998118144267</v>
      </c>
    </row>
    <row r="4309" spans="1:34">
      <c r="A4309">
        <v>3326</v>
      </c>
      <c r="B4309" s="1">
        <v>23458.040199999999</v>
      </c>
      <c r="C4309" s="6">
        <v>5.0000000000000001E-3</v>
      </c>
      <c r="D4309" t="s">
        <v>3</v>
      </c>
      <c r="E4309">
        <v>0</v>
      </c>
      <c r="F4309">
        <v>8.5</v>
      </c>
      <c r="G4309" t="s">
        <v>2</v>
      </c>
      <c r="H4309">
        <v>2</v>
      </c>
      <c r="I4309" t="s">
        <v>0</v>
      </c>
      <c r="J4309">
        <v>0</v>
      </c>
      <c r="K4309">
        <v>7.5</v>
      </c>
      <c r="L4309" t="s">
        <v>2</v>
      </c>
      <c r="M4309">
        <v>2</v>
      </c>
      <c r="N4309" t="s">
        <v>3382</v>
      </c>
      <c r="O4309">
        <v>1</v>
      </c>
      <c r="P4309" t="str">
        <f>D4309&amp;"-"&amp;F4309&amp;"-"&amp;G4309&amp;"-"&amp;E4309&amp;"-"&amp;H4309</f>
        <v>A2Delta-8.5-f-0-2</v>
      </c>
      <c r="Q4309" t="str">
        <f>I4309&amp;"-"&amp;K4309&amp;"-"&amp;L4309&amp;"-"&amp;J4309&amp;"-"&amp;M4309</f>
        <v>X2Pi-7.5-f-0-2</v>
      </c>
      <c r="R4309">
        <f>B4309+S4309</f>
        <v>24458.726944260998</v>
      </c>
      <c r="S4309">
        <f>_xlfn.IFNA(VLOOKUP(Q4309,'MARVEL-X'!A$2:I$1400,7,FALSE),VLOOKUP(Q4309,MARVEL!A$2:J$1522,10,FALSE))</f>
        <v>1000.6867442609999</v>
      </c>
      <c r="T4309">
        <f>IF(P4309=P4308,R4309+T4308,R4309)</f>
        <v>146752.35455652801</v>
      </c>
      <c r="U4309">
        <f>IF(P4309=P4308,1+U4308,1)</f>
        <v>6</v>
      </c>
      <c r="V4309" t="str">
        <f t="shared" si="67"/>
        <v/>
      </c>
      <c r="W4309" t="str">
        <f>IF(V4309="","",IF(ABS(V4309-R4309)&gt;W$1,ABS(V4309-R4309),""))</f>
        <v/>
      </c>
      <c r="X4309" t="str">
        <f>Y4309&amp;"-"&amp;Z4309&amp;"-"&amp;AC4309&amp;"-"&amp;AD4309&amp;"-"&amp;AG4309</f>
        <v>8.5-f-A-0-1.5</v>
      </c>
      <c r="Y4309">
        <f>F4309</f>
        <v>8.5</v>
      </c>
      <c r="Z4309" s="2" t="str">
        <f>G4309</f>
        <v>f</v>
      </c>
      <c r="AA4309">
        <f>_xlfn.IFNA(VLOOKUP(X4309,'duo-out'!A$2:Q$5000,5,FALSE),E4309+10*(H4309-1)+1+_xlfn.IFNA(VLOOKUP(D4309,states!A$2:C$10,3,FALSE),1))</f>
        <v>261</v>
      </c>
      <c r="AB4309" t="str">
        <f>IF(V4309="","",V4309)</f>
        <v/>
      </c>
      <c r="AC4309" s="2" t="str">
        <f>_xlfn.IFNA(VLOOKUP(D4309,states!A$2:C$10,2,FALSE),"XX")</f>
        <v>A</v>
      </c>
      <c r="AD4309">
        <f>E4309</f>
        <v>0</v>
      </c>
      <c r="AE4309">
        <f>_xlfn.IFNA(VLOOKUP(D4309,states!A$2:D$10,4,FALSE),0)</f>
        <v>2</v>
      </c>
      <c r="AF4309">
        <v>0.5</v>
      </c>
      <c r="AG4309">
        <f>IF(AE4309=0,AF4309,IF(AE4309=1,IF(F4309=0.5,0.5,IF(H4309=1,0.5,1.5)),IF(F4309=0.5,0.5,IF(H4309=1,2.5,1.5))))</f>
        <v>1.5</v>
      </c>
      <c r="AH4309" s="7">
        <f>IF(AC4309="XX",0,1/C4309^(1/5)*IF(E4309=0,100,1)/(E4309+1)^(1/4))</f>
        <v>288.53998118144267</v>
      </c>
    </row>
    <row r="4310" spans="1:34">
      <c r="A4310">
        <v>2824</v>
      </c>
      <c r="B4310" s="1">
        <v>22927.819599999999</v>
      </c>
      <c r="C4310" s="6">
        <v>8.7589999999999994E-3</v>
      </c>
      <c r="D4310" t="s">
        <v>3</v>
      </c>
      <c r="E4310">
        <v>0</v>
      </c>
      <c r="F4310">
        <v>8.5</v>
      </c>
      <c r="G4310" t="s">
        <v>2</v>
      </c>
      <c r="H4310">
        <v>2</v>
      </c>
      <c r="I4310" t="s">
        <v>0</v>
      </c>
      <c r="J4310">
        <v>0</v>
      </c>
      <c r="K4310">
        <v>9.5</v>
      </c>
      <c r="L4310" t="s">
        <v>2</v>
      </c>
      <c r="M4310">
        <v>2</v>
      </c>
      <c r="N4310" t="s">
        <v>2880</v>
      </c>
      <c r="O4310">
        <v>1</v>
      </c>
      <c r="P4310" t="str">
        <f>D4310&amp;"-"&amp;F4310&amp;"-"&amp;G4310&amp;"-"&amp;E4310&amp;"-"&amp;H4310</f>
        <v>A2Delta-8.5-f-0-2</v>
      </c>
      <c r="Q4310" t="str">
        <f>I4310&amp;"-"&amp;K4310&amp;"-"&amp;L4310&amp;"-"&amp;J4310&amp;"-"&amp;M4310</f>
        <v>X2Pi-9.5-f-0-2</v>
      </c>
      <c r="R4310">
        <f>B4310+S4310</f>
        <v>24458.721662284999</v>
      </c>
      <c r="S4310">
        <f>_xlfn.IFNA(VLOOKUP(Q4310,'MARVEL-X'!A$2:I$1400,7,FALSE),VLOOKUP(Q4310,MARVEL!A$2:J$1522,10,FALSE))</f>
        <v>1530.9020622850001</v>
      </c>
      <c r="T4310">
        <f>IF(P4310=P4309,R4310+T4309,R4310)</f>
        <v>171211.07621881302</v>
      </c>
      <c r="U4310">
        <f>IF(P4310=P4309,1+U4309,1)</f>
        <v>7</v>
      </c>
      <c r="V4310" t="str">
        <f t="shared" si="67"/>
        <v/>
      </c>
      <c r="W4310" t="str">
        <f>IF(V4310="","",IF(ABS(V4310-R4310)&gt;W$1,ABS(V4310-R4310),""))</f>
        <v/>
      </c>
      <c r="X4310" t="str">
        <f>Y4310&amp;"-"&amp;Z4310&amp;"-"&amp;AC4310&amp;"-"&amp;AD4310&amp;"-"&amp;AG4310</f>
        <v>8.5-f-A-0-1.5</v>
      </c>
      <c r="Y4310">
        <f>F4310</f>
        <v>8.5</v>
      </c>
      <c r="Z4310" s="2" t="str">
        <f>G4310</f>
        <v>f</v>
      </c>
      <c r="AA4310">
        <f>_xlfn.IFNA(VLOOKUP(X4310,'duo-out'!A$2:Q$5000,5,FALSE),E4310+10*(H4310-1)+1+_xlfn.IFNA(VLOOKUP(D4310,states!A$2:C$10,3,FALSE),1))</f>
        <v>261</v>
      </c>
      <c r="AB4310" t="str">
        <f>IF(V4310="","",V4310)</f>
        <v/>
      </c>
      <c r="AC4310" s="2" t="str">
        <f>_xlfn.IFNA(VLOOKUP(D4310,states!A$2:C$10,2,FALSE),"XX")</f>
        <v>A</v>
      </c>
      <c r="AD4310">
        <f>E4310</f>
        <v>0</v>
      </c>
      <c r="AE4310">
        <f>_xlfn.IFNA(VLOOKUP(D4310,states!A$2:D$10,4,FALSE),0)</f>
        <v>2</v>
      </c>
      <c r="AF4310">
        <v>0.5</v>
      </c>
      <c r="AG4310">
        <f>IF(AE4310=0,AF4310,IF(AE4310=1,IF(F4310=0.5,0.5,IF(H4310=1,0.5,1.5)),IF(F4310=0.5,0.5,IF(H4310=1,2.5,1.5))))</f>
        <v>1.5</v>
      </c>
      <c r="AH4310" s="7">
        <f>IF(AC4310="XX",0,1/C4310^(1/5)*IF(E4310=0,100,1)/(E4310+1)^(1/4))</f>
        <v>257.93429788974009</v>
      </c>
    </row>
    <row r="4311" spans="1:34">
      <c r="A4311">
        <v>2803</v>
      </c>
      <c r="B4311" s="1">
        <v>23209.842100000002</v>
      </c>
      <c r="C4311" s="6">
        <v>5.0000000000000001E-3</v>
      </c>
      <c r="D4311" t="s">
        <v>3</v>
      </c>
      <c r="E4311">
        <v>0</v>
      </c>
      <c r="F4311">
        <v>8.5</v>
      </c>
      <c r="G4311" t="s">
        <v>2</v>
      </c>
      <c r="H4311">
        <v>2</v>
      </c>
      <c r="I4311" t="s">
        <v>0</v>
      </c>
      <c r="J4311">
        <v>0</v>
      </c>
      <c r="K4311">
        <v>8.5</v>
      </c>
      <c r="L4311" t="s">
        <v>1</v>
      </c>
      <c r="M4311">
        <v>2</v>
      </c>
      <c r="N4311" t="s">
        <v>2859</v>
      </c>
      <c r="O4311">
        <v>1</v>
      </c>
      <c r="P4311" t="str">
        <f>D4311&amp;"-"&amp;F4311&amp;"-"&amp;G4311&amp;"-"&amp;E4311&amp;"-"&amp;H4311</f>
        <v>A2Delta-8.5-f-0-2</v>
      </c>
      <c r="Q4311" t="str">
        <f>I4311&amp;"-"&amp;K4311&amp;"-"&amp;L4311&amp;"-"&amp;J4311&amp;"-"&amp;M4311</f>
        <v>X2Pi-8.5-e-0-2</v>
      </c>
      <c r="R4311">
        <f>B4311+S4311</f>
        <v>24458.730525397001</v>
      </c>
      <c r="S4311">
        <f>_xlfn.IFNA(VLOOKUP(Q4311,'MARVEL-X'!A$2:I$1400,7,FALSE),VLOOKUP(Q4311,MARVEL!A$2:J$1522,10,FALSE))</f>
        <v>1248.888425397</v>
      </c>
      <c r="T4311">
        <f>IF(P4311=P4310,R4311+T4310,R4311)</f>
        <v>195669.80674421001</v>
      </c>
      <c r="U4311">
        <f>IF(P4311=P4310,1+U4310,1)</f>
        <v>8</v>
      </c>
      <c r="V4311" t="str">
        <f t="shared" si="67"/>
        <v/>
      </c>
      <c r="W4311" t="str">
        <f>IF(V4311="","",IF(ABS(V4311-R4311)&gt;W$1,ABS(V4311-R4311),""))</f>
        <v/>
      </c>
      <c r="X4311" t="str">
        <f>Y4311&amp;"-"&amp;Z4311&amp;"-"&amp;AC4311&amp;"-"&amp;AD4311&amp;"-"&amp;AG4311</f>
        <v>8.5-f-A-0-1.5</v>
      </c>
      <c r="Y4311">
        <f>F4311</f>
        <v>8.5</v>
      </c>
      <c r="Z4311" s="2" t="str">
        <f>G4311</f>
        <v>f</v>
      </c>
      <c r="AA4311">
        <f>_xlfn.IFNA(VLOOKUP(X4311,'duo-out'!A$2:Q$5000,5,FALSE),E4311+10*(H4311-1)+1+_xlfn.IFNA(VLOOKUP(D4311,states!A$2:C$10,3,FALSE),1))</f>
        <v>261</v>
      </c>
      <c r="AB4311" t="str">
        <f>IF(V4311="","",V4311)</f>
        <v/>
      </c>
      <c r="AC4311" s="2" t="str">
        <f>_xlfn.IFNA(VLOOKUP(D4311,states!A$2:C$10,2,FALSE),"XX")</f>
        <v>A</v>
      </c>
      <c r="AD4311">
        <f>E4311</f>
        <v>0</v>
      </c>
      <c r="AE4311">
        <f>_xlfn.IFNA(VLOOKUP(D4311,states!A$2:D$10,4,FALSE),0)</f>
        <v>2</v>
      </c>
      <c r="AF4311">
        <v>0.5</v>
      </c>
      <c r="AG4311">
        <f>IF(AE4311=0,AF4311,IF(AE4311=1,IF(F4311=0.5,0.5,IF(H4311=1,0.5,1.5)),IF(F4311=0.5,0.5,IF(H4311=1,2.5,1.5))))</f>
        <v>1.5</v>
      </c>
      <c r="AH4311" s="7">
        <f>IF(AC4311="XX",0,1/C4311^(1/5)*IF(E4311=0,100,1)/(E4311+1)^(1/4))</f>
        <v>288.53998118144267</v>
      </c>
    </row>
    <row r="4312" spans="1:34">
      <c r="A4312">
        <v>2741</v>
      </c>
      <c r="B4312" s="1">
        <v>23458.0425</v>
      </c>
      <c r="C4312" s="6">
        <v>5.0000000000000001E-3</v>
      </c>
      <c r="D4312" t="s">
        <v>3</v>
      </c>
      <c r="E4312">
        <v>0</v>
      </c>
      <c r="F4312">
        <v>8.5</v>
      </c>
      <c r="G4312" t="s">
        <v>2</v>
      </c>
      <c r="H4312">
        <v>2</v>
      </c>
      <c r="I4312" t="s">
        <v>0</v>
      </c>
      <c r="J4312">
        <v>0</v>
      </c>
      <c r="K4312">
        <v>7.5</v>
      </c>
      <c r="L4312" t="s">
        <v>2</v>
      </c>
      <c r="M4312">
        <v>2</v>
      </c>
      <c r="N4312" t="s">
        <v>2797</v>
      </c>
      <c r="O4312">
        <v>1</v>
      </c>
      <c r="P4312" t="str">
        <f>D4312&amp;"-"&amp;F4312&amp;"-"&amp;G4312&amp;"-"&amp;E4312&amp;"-"&amp;H4312</f>
        <v>A2Delta-8.5-f-0-2</v>
      </c>
      <c r="Q4312" t="str">
        <f>I4312&amp;"-"&amp;K4312&amp;"-"&amp;L4312&amp;"-"&amp;J4312&amp;"-"&amp;M4312</f>
        <v>X2Pi-7.5-f-0-2</v>
      </c>
      <c r="R4312">
        <f>B4312+S4312</f>
        <v>24458.729244260998</v>
      </c>
      <c r="S4312">
        <f>_xlfn.IFNA(VLOOKUP(Q4312,'MARVEL-X'!A$2:I$1400,7,FALSE),VLOOKUP(Q4312,MARVEL!A$2:J$1522,10,FALSE))</f>
        <v>1000.6867442609999</v>
      </c>
      <c r="T4312">
        <f>IF(P4312=P4311,R4312+T4311,R4312)</f>
        <v>220128.53598847101</v>
      </c>
      <c r="U4312">
        <f>IF(P4312=P4311,1+U4311,1)</f>
        <v>9</v>
      </c>
      <c r="V4312" t="str">
        <f t="shared" si="67"/>
        <v/>
      </c>
      <c r="W4312" t="str">
        <f>IF(V4312="","",IF(ABS(V4312-R4312)&gt;W$1,ABS(V4312-R4312),""))</f>
        <v/>
      </c>
      <c r="X4312" t="str">
        <f>Y4312&amp;"-"&amp;Z4312&amp;"-"&amp;AC4312&amp;"-"&amp;AD4312&amp;"-"&amp;AG4312</f>
        <v>8.5-f-A-0-1.5</v>
      </c>
      <c r="Y4312">
        <f>F4312</f>
        <v>8.5</v>
      </c>
      <c r="Z4312" s="2" t="str">
        <f>G4312</f>
        <v>f</v>
      </c>
      <c r="AA4312">
        <f>_xlfn.IFNA(VLOOKUP(X4312,'duo-out'!A$2:Q$5000,5,FALSE),E4312+10*(H4312-1)+1+_xlfn.IFNA(VLOOKUP(D4312,states!A$2:C$10,3,FALSE),1))</f>
        <v>261</v>
      </c>
      <c r="AB4312" t="str">
        <f>IF(V4312="","",V4312)</f>
        <v/>
      </c>
      <c r="AC4312" s="2" t="str">
        <f>_xlfn.IFNA(VLOOKUP(D4312,states!A$2:C$10,2,FALSE),"XX")</f>
        <v>A</v>
      </c>
      <c r="AD4312">
        <f>E4312</f>
        <v>0</v>
      </c>
      <c r="AE4312">
        <f>_xlfn.IFNA(VLOOKUP(D4312,states!A$2:D$10,4,FALSE),0)</f>
        <v>2</v>
      </c>
      <c r="AF4312">
        <v>0.5</v>
      </c>
      <c r="AG4312">
        <f>IF(AE4312=0,AF4312,IF(AE4312=1,IF(F4312=0.5,0.5,IF(H4312=1,0.5,1.5)),IF(F4312=0.5,0.5,IF(H4312=1,2.5,1.5))))</f>
        <v>1.5</v>
      </c>
      <c r="AH4312" s="7">
        <f>IF(AC4312="XX",0,1/C4312^(1/5)*IF(E4312=0,100,1)/(E4312+1)^(1/4))</f>
        <v>288.53998118144267</v>
      </c>
    </row>
    <row r="4313" spans="1:34">
      <c r="A4313">
        <v>5465</v>
      </c>
      <c r="B4313" s="1">
        <v>23209.846000000001</v>
      </c>
      <c r="C4313" s="6">
        <v>0.05</v>
      </c>
      <c r="D4313" t="s">
        <v>3</v>
      </c>
      <c r="E4313">
        <v>0</v>
      </c>
      <c r="F4313">
        <v>8.5</v>
      </c>
      <c r="G4313" t="s">
        <v>2</v>
      </c>
      <c r="H4313">
        <v>2</v>
      </c>
      <c r="I4313" t="s">
        <v>0</v>
      </c>
      <c r="J4313">
        <v>0</v>
      </c>
      <c r="K4313">
        <v>8.5</v>
      </c>
      <c r="L4313" t="s">
        <v>1</v>
      </c>
      <c r="M4313">
        <v>2</v>
      </c>
      <c r="N4313" t="s">
        <v>5521</v>
      </c>
      <c r="O4313">
        <v>1</v>
      </c>
      <c r="P4313" t="str">
        <f>D4313&amp;"-"&amp;F4313&amp;"-"&amp;G4313&amp;"-"&amp;E4313&amp;"-"&amp;H4313</f>
        <v>A2Delta-8.5-f-0-2</v>
      </c>
      <c r="Q4313" t="str">
        <f>I4313&amp;"-"&amp;K4313&amp;"-"&amp;L4313&amp;"-"&amp;J4313&amp;"-"&amp;M4313</f>
        <v>X2Pi-8.5-e-0-2</v>
      </c>
      <c r="R4313">
        <f>B4313+S4313</f>
        <v>24458.734425397</v>
      </c>
      <c r="S4313">
        <f>_xlfn.IFNA(VLOOKUP(Q4313,'MARVEL-X'!A$2:I$1400,7,FALSE),VLOOKUP(Q4313,MARVEL!A$2:J$1522,10,FALSE))</f>
        <v>1248.888425397</v>
      </c>
      <c r="T4313">
        <f>IF(P4313=P4312,R4313+T4312,R4313)</f>
        <v>244587.27041386801</v>
      </c>
      <c r="U4313">
        <f>IF(P4313=P4312,1+U4312,1)</f>
        <v>10</v>
      </c>
      <c r="V4313" t="str">
        <f t="shared" si="67"/>
        <v/>
      </c>
      <c r="W4313" t="str">
        <f>IF(V4313="","",IF(ABS(V4313-R4313)&gt;W$1,ABS(V4313-R4313),""))</f>
        <v/>
      </c>
      <c r="X4313" t="str">
        <f>Y4313&amp;"-"&amp;Z4313&amp;"-"&amp;AC4313&amp;"-"&amp;AD4313&amp;"-"&amp;AG4313</f>
        <v>8.5-f-A-0-1.5</v>
      </c>
      <c r="Y4313">
        <f>F4313</f>
        <v>8.5</v>
      </c>
      <c r="Z4313" s="2" t="str">
        <f>G4313</f>
        <v>f</v>
      </c>
      <c r="AA4313">
        <f>_xlfn.IFNA(VLOOKUP(X4313,'duo-out'!A$2:Q$5000,5,FALSE),E4313+10*(H4313-1)+1+_xlfn.IFNA(VLOOKUP(D4313,states!A$2:C$10,3,FALSE),1))</f>
        <v>261</v>
      </c>
      <c r="AB4313" t="str">
        <f>IF(V4313="","",V4313)</f>
        <v/>
      </c>
      <c r="AC4313" s="2" t="str">
        <f>_xlfn.IFNA(VLOOKUP(D4313,states!A$2:C$10,2,FALSE),"XX")</f>
        <v>A</v>
      </c>
      <c r="AD4313">
        <f>E4313</f>
        <v>0</v>
      </c>
      <c r="AE4313">
        <f>_xlfn.IFNA(VLOOKUP(D4313,states!A$2:D$10,4,FALSE),0)</f>
        <v>2</v>
      </c>
      <c r="AF4313">
        <v>0.5</v>
      </c>
      <c r="AG4313">
        <f>IF(AE4313=0,AF4313,IF(AE4313=1,IF(F4313=0.5,0.5,IF(H4313=1,0.5,1.5)),IF(F4313=0.5,0.5,IF(H4313=1,2.5,1.5))))</f>
        <v>1.5</v>
      </c>
      <c r="AH4313" s="7">
        <f>IF(AC4313="XX",0,1/C4313^(1/5)*IF(E4313=0,100,1)/(E4313+1)^(1/4))</f>
        <v>182.05642030260799</v>
      </c>
    </row>
    <row r="4314" spans="1:34">
      <c r="A4314">
        <v>5403</v>
      </c>
      <c r="B4314" s="1">
        <v>23458.036</v>
      </c>
      <c r="C4314" s="6">
        <v>0.05</v>
      </c>
      <c r="D4314" t="s">
        <v>3</v>
      </c>
      <c r="E4314">
        <v>0</v>
      </c>
      <c r="F4314">
        <v>8.5</v>
      </c>
      <c r="G4314" t="s">
        <v>2</v>
      </c>
      <c r="H4314">
        <v>2</v>
      </c>
      <c r="I4314" t="s">
        <v>0</v>
      </c>
      <c r="J4314">
        <v>0</v>
      </c>
      <c r="K4314">
        <v>7.5</v>
      </c>
      <c r="L4314" t="s">
        <v>2</v>
      </c>
      <c r="M4314">
        <v>2</v>
      </c>
      <c r="N4314" t="s">
        <v>5459</v>
      </c>
      <c r="O4314">
        <v>1</v>
      </c>
      <c r="P4314" t="str">
        <f>D4314&amp;"-"&amp;F4314&amp;"-"&amp;G4314&amp;"-"&amp;E4314&amp;"-"&amp;H4314</f>
        <v>A2Delta-8.5-f-0-2</v>
      </c>
      <c r="Q4314" t="str">
        <f>I4314&amp;"-"&amp;K4314&amp;"-"&amp;L4314&amp;"-"&amp;J4314&amp;"-"&amp;M4314</f>
        <v>X2Pi-7.5-f-0-2</v>
      </c>
      <c r="R4314">
        <f>B4314+S4314</f>
        <v>24458.722744260998</v>
      </c>
      <c r="S4314">
        <f>_xlfn.IFNA(VLOOKUP(Q4314,'MARVEL-X'!A$2:I$1400,7,FALSE),VLOOKUP(Q4314,MARVEL!A$2:J$1522,10,FALSE))</f>
        <v>1000.6867442609999</v>
      </c>
      <c r="T4314">
        <f>IF(P4314=P4313,R4314+T4313,R4314)</f>
        <v>269045.99315812899</v>
      </c>
      <c r="U4314">
        <f>IF(P4314=P4313,1+U4313,1)</f>
        <v>11</v>
      </c>
      <c r="V4314" t="str">
        <f t="shared" si="67"/>
        <v/>
      </c>
      <c r="W4314" t="str">
        <f>IF(V4314="","",IF(ABS(V4314-R4314)&gt;W$1,ABS(V4314-R4314),""))</f>
        <v/>
      </c>
      <c r="X4314" t="str">
        <f>Y4314&amp;"-"&amp;Z4314&amp;"-"&amp;AC4314&amp;"-"&amp;AD4314&amp;"-"&amp;AG4314</f>
        <v>8.5-f-A-0-1.5</v>
      </c>
      <c r="Y4314">
        <f>F4314</f>
        <v>8.5</v>
      </c>
      <c r="Z4314" s="2" t="str">
        <f>G4314</f>
        <v>f</v>
      </c>
      <c r="AA4314">
        <f>_xlfn.IFNA(VLOOKUP(X4314,'duo-out'!A$2:Q$5000,5,FALSE),E4314+10*(H4314-1)+1+_xlfn.IFNA(VLOOKUP(D4314,states!A$2:C$10,3,FALSE),1))</f>
        <v>261</v>
      </c>
      <c r="AB4314" t="str">
        <f>IF(V4314="","",V4314)</f>
        <v/>
      </c>
      <c r="AC4314" s="2" t="str">
        <f>_xlfn.IFNA(VLOOKUP(D4314,states!A$2:C$10,2,FALSE),"XX")</f>
        <v>A</v>
      </c>
      <c r="AD4314">
        <f>E4314</f>
        <v>0</v>
      </c>
      <c r="AE4314">
        <f>_xlfn.IFNA(VLOOKUP(D4314,states!A$2:D$10,4,FALSE),0)</f>
        <v>2</v>
      </c>
      <c r="AF4314">
        <v>0.5</v>
      </c>
      <c r="AG4314">
        <f>IF(AE4314=0,AF4314,IF(AE4314=1,IF(F4314=0.5,0.5,IF(H4314=1,0.5,1.5)),IF(F4314=0.5,0.5,IF(H4314=1,2.5,1.5))))</f>
        <v>1.5</v>
      </c>
      <c r="AH4314" s="7">
        <f>IF(AC4314="XX",0,1/C4314^(1/5)*IF(E4314=0,100,1)/(E4314+1)^(1/4))</f>
        <v>182.05642030260799</v>
      </c>
    </row>
    <row r="4315" spans="1:34">
      <c r="A4315">
        <v>5382</v>
      </c>
      <c r="B4315" s="1">
        <v>23456.654999999999</v>
      </c>
      <c r="C4315" s="6">
        <v>0.1008</v>
      </c>
      <c r="D4315" t="s">
        <v>3</v>
      </c>
      <c r="E4315">
        <v>0</v>
      </c>
      <c r="F4315">
        <v>8.5</v>
      </c>
      <c r="G4315" t="s">
        <v>2</v>
      </c>
      <c r="H4315">
        <v>2</v>
      </c>
      <c r="I4315" t="s">
        <v>0</v>
      </c>
      <c r="J4315">
        <v>0</v>
      </c>
      <c r="K4315">
        <v>8.5</v>
      </c>
      <c r="L4315" t="s">
        <v>1</v>
      </c>
      <c r="M4315">
        <v>1</v>
      </c>
      <c r="N4315" t="s">
        <v>5438</v>
      </c>
      <c r="O4315">
        <v>1</v>
      </c>
      <c r="P4315" t="str">
        <f>D4315&amp;"-"&amp;F4315&amp;"-"&amp;G4315&amp;"-"&amp;E4315&amp;"-"&amp;H4315</f>
        <v>A2Delta-8.5-f-0-2</v>
      </c>
      <c r="Q4315" t="str">
        <f>I4315&amp;"-"&amp;K4315&amp;"-"&amp;L4315&amp;"-"&amp;J4315&amp;"-"&amp;M4315</f>
        <v>X2Pi-8.5-e-0-1</v>
      </c>
      <c r="R4315">
        <f>B4315+S4315</f>
        <v>24458.645053335</v>
      </c>
      <c r="S4315">
        <f>_xlfn.IFNA(VLOOKUP(Q4315,'MARVEL-X'!A$2:I$1400,7,FALSE),VLOOKUP(Q4315,MARVEL!A$2:J$1522,10,FALSE))</f>
        <v>1001.990053335</v>
      </c>
      <c r="T4315">
        <f>IF(P4315=P4314,R4315+T4314,R4315)</f>
        <v>293504.63821146399</v>
      </c>
      <c r="U4315">
        <f>IF(P4315=P4314,1+U4314,1)</f>
        <v>12</v>
      </c>
      <c r="V4315" t="str">
        <f t="shared" si="67"/>
        <v/>
      </c>
      <c r="W4315" t="str">
        <f>IF(V4315="","",IF(ABS(V4315-R4315)&gt;W$1,ABS(V4315-R4315),""))</f>
        <v/>
      </c>
      <c r="X4315" t="str">
        <f>Y4315&amp;"-"&amp;Z4315&amp;"-"&amp;AC4315&amp;"-"&amp;AD4315&amp;"-"&amp;AG4315</f>
        <v>8.5-f-A-0-1.5</v>
      </c>
      <c r="Y4315">
        <f>F4315</f>
        <v>8.5</v>
      </c>
      <c r="Z4315" s="2" t="str">
        <f>G4315</f>
        <v>f</v>
      </c>
      <c r="AA4315">
        <f>_xlfn.IFNA(VLOOKUP(X4315,'duo-out'!A$2:Q$5000,5,FALSE),E4315+10*(H4315-1)+1+_xlfn.IFNA(VLOOKUP(D4315,states!A$2:C$10,3,FALSE),1))</f>
        <v>261</v>
      </c>
      <c r="AB4315" t="str">
        <f>IF(V4315="","",V4315)</f>
        <v/>
      </c>
      <c r="AC4315" s="2" t="str">
        <f>_xlfn.IFNA(VLOOKUP(D4315,states!A$2:C$10,2,FALSE),"XX")</f>
        <v>A</v>
      </c>
      <c r="AD4315">
        <f>E4315</f>
        <v>0</v>
      </c>
      <c r="AE4315">
        <f>_xlfn.IFNA(VLOOKUP(D4315,states!A$2:D$10,4,FALSE),0)</f>
        <v>2</v>
      </c>
      <c r="AF4315">
        <v>0.5</v>
      </c>
      <c r="AG4315">
        <f>IF(AE4315=0,AF4315,IF(AE4315=1,IF(F4315=0.5,0.5,IF(H4315=1,0.5,1.5)),IF(F4315=0.5,0.5,IF(H4315=1,2.5,1.5))))</f>
        <v>1.5</v>
      </c>
      <c r="AH4315" s="7">
        <f>IF(AC4315="XX",0,1/C4315^(1/5)*IF(E4315=0,100,1)/(E4315+1)^(1/4))</f>
        <v>158.23694643779135</v>
      </c>
    </row>
    <row r="4316" spans="1:34">
      <c r="A4316">
        <v>4183</v>
      </c>
      <c r="B4316" s="1">
        <v>23458.0461</v>
      </c>
      <c r="C4316" s="6">
        <v>3.9560000000000003E-3</v>
      </c>
      <c r="D4316" t="s">
        <v>3</v>
      </c>
      <c r="E4316">
        <v>0</v>
      </c>
      <c r="F4316">
        <v>8.5</v>
      </c>
      <c r="G4316" t="s">
        <v>2</v>
      </c>
      <c r="H4316">
        <v>2</v>
      </c>
      <c r="I4316" t="s">
        <v>0</v>
      </c>
      <c r="J4316">
        <v>0</v>
      </c>
      <c r="K4316">
        <v>7.5</v>
      </c>
      <c r="L4316" t="s">
        <v>2</v>
      </c>
      <c r="M4316">
        <v>2</v>
      </c>
      <c r="N4316" t="s">
        <v>4239</v>
      </c>
      <c r="O4316">
        <v>1</v>
      </c>
      <c r="P4316" t="str">
        <f>D4316&amp;"-"&amp;F4316&amp;"-"&amp;G4316&amp;"-"&amp;E4316&amp;"-"&amp;H4316</f>
        <v>A2Delta-8.5-f-0-2</v>
      </c>
      <c r="Q4316" t="str">
        <f>I4316&amp;"-"&amp;K4316&amp;"-"&amp;L4316&amp;"-"&amp;J4316&amp;"-"&amp;M4316</f>
        <v>X2Pi-7.5-f-0-2</v>
      </c>
      <c r="R4316">
        <f>B4316+S4316</f>
        <v>24458.732844260998</v>
      </c>
      <c r="S4316">
        <f>_xlfn.IFNA(VLOOKUP(Q4316,'MARVEL-X'!A$2:I$1400,7,FALSE),VLOOKUP(Q4316,MARVEL!A$2:J$1522,10,FALSE))</f>
        <v>1000.6867442609999</v>
      </c>
      <c r="T4316">
        <f>IF(P4316=P4315,R4316+T4315,R4316)</f>
        <v>317963.37105572497</v>
      </c>
      <c r="U4316">
        <f>IF(P4316=P4315,1+U4315,1)</f>
        <v>13</v>
      </c>
      <c r="V4316" t="str">
        <f t="shared" si="67"/>
        <v/>
      </c>
      <c r="W4316" t="str">
        <f>IF(V4316="","",IF(ABS(V4316-R4316)&gt;W$1,ABS(V4316-R4316),""))</f>
        <v/>
      </c>
      <c r="X4316" t="str">
        <f>Y4316&amp;"-"&amp;Z4316&amp;"-"&amp;AC4316&amp;"-"&amp;AD4316&amp;"-"&amp;AG4316</f>
        <v>8.5-f-A-0-1.5</v>
      </c>
      <c r="Y4316">
        <f>F4316</f>
        <v>8.5</v>
      </c>
      <c r="Z4316" s="2" t="str">
        <f>G4316</f>
        <v>f</v>
      </c>
      <c r="AA4316">
        <f>_xlfn.IFNA(VLOOKUP(X4316,'duo-out'!A$2:Q$5000,5,FALSE),E4316+10*(H4316-1)+1+_xlfn.IFNA(VLOOKUP(D4316,states!A$2:C$10,3,FALSE),1))</f>
        <v>261</v>
      </c>
      <c r="AB4316" t="str">
        <f>IF(V4316="","",V4316)</f>
        <v/>
      </c>
      <c r="AC4316" s="2" t="str">
        <f>_xlfn.IFNA(VLOOKUP(D4316,states!A$2:C$10,2,FALSE),"XX")</f>
        <v>A</v>
      </c>
      <c r="AD4316">
        <f>E4316</f>
        <v>0</v>
      </c>
      <c r="AE4316">
        <f>_xlfn.IFNA(VLOOKUP(D4316,states!A$2:D$10,4,FALSE),0)</f>
        <v>2</v>
      </c>
      <c r="AF4316">
        <v>0.5</v>
      </c>
      <c r="AG4316">
        <f>IF(AE4316=0,AF4316,IF(AE4316=1,IF(F4316=0.5,0.5,IF(H4316=1,0.5,1.5)),IF(F4316=0.5,0.5,IF(H4316=1,2.5,1.5))))</f>
        <v>1.5</v>
      </c>
      <c r="AH4316" s="7">
        <f>IF(AC4316="XX",0,1/C4316^(1/5)*IF(E4316=0,100,1)/(E4316+1)^(1/4))</f>
        <v>302.3769926887291</v>
      </c>
    </row>
    <row r="4317" spans="1:34">
      <c r="A4317">
        <v>4151</v>
      </c>
      <c r="B4317" s="1">
        <v>23209.843099999998</v>
      </c>
      <c r="C4317" s="6">
        <v>1E-3</v>
      </c>
      <c r="D4317" t="s">
        <v>3</v>
      </c>
      <c r="E4317">
        <v>0</v>
      </c>
      <c r="F4317">
        <v>8.5</v>
      </c>
      <c r="G4317" t="s">
        <v>2</v>
      </c>
      <c r="H4317">
        <v>2</v>
      </c>
      <c r="I4317" t="s">
        <v>0</v>
      </c>
      <c r="J4317">
        <v>0</v>
      </c>
      <c r="K4317">
        <v>8.5</v>
      </c>
      <c r="L4317" t="s">
        <v>1</v>
      </c>
      <c r="M4317">
        <v>2</v>
      </c>
      <c r="N4317" t="s">
        <v>4207</v>
      </c>
      <c r="O4317">
        <v>1</v>
      </c>
      <c r="P4317" t="str">
        <f>D4317&amp;"-"&amp;F4317&amp;"-"&amp;G4317&amp;"-"&amp;E4317&amp;"-"&amp;H4317</f>
        <v>A2Delta-8.5-f-0-2</v>
      </c>
      <c r="Q4317" t="str">
        <f>I4317&amp;"-"&amp;K4317&amp;"-"&amp;L4317&amp;"-"&amp;J4317&amp;"-"&amp;M4317</f>
        <v>X2Pi-8.5-e-0-2</v>
      </c>
      <c r="R4317">
        <f>B4317+S4317</f>
        <v>24458.731525396997</v>
      </c>
      <c r="S4317">
        <f>_xlfn.IFNA(VLOOKUP(Q4317,'MARVEL-X'!A$2:I$1400,7,FALSE),VLOOKUP(Q4317,MARVEL!A$2:J$1522,10,FALSE))</f>
        <v>1248.888425397</v>
      </c>
      <c r="T4317">
        <f>IF(P4317=P4316,R4317+T4316,R4317)</f>
        <v>342422.10258112196</v>
      </c>
      <c r="U4317">
        <f>IF(P4317=P4316,1+U4316,1)</f>
        <v>14</v>
      </c>
      <c r="V4317" t="str">
        <f t="shared" si="67"/>
        <v/>
      </c>
      <c r="W4317" t="str">
        <f>IF(V4317="","",IF(ABS(V4317-R4317)&gt;W$1,ABS(V4317-R4317),""))</f>
        <v/>
      </c>
      <c r="X4317" t="str">
        <f>Y4317&amp;"-"&amp;Z4317&amp;"-"&amp;AC4317&amp;"-"&amp;AD4317&amp;"-"&amp;AG4317</f>
        <v>8.5-f-A-0-1.5</v>
      </c>
      <c r="Y4317">
        <f>F4317</f>
        <v>8.5</v>
      </c>
      <c r="Z4317" s="2" t="str">
        <f>G4317</f>
        <v>f</v>
      </c>
      <c r="AA4317">
        <f>_xlfn.IFNA(VLOOKUP(X4317,'duo-out'!A$2:Q$5000,5,FALSE),E4317+10*(H4317-1)+1+_xlfn.IFNA(VLOOKUP(D4317,states!A$2:C$10,3,FALSE),1))</f>
        <v>261</v>
      </c>
      <c r="AB4317" t="str">
        <f>IF(V4317="","",V4317)</f>
        <v/>
      </c>
      <c r="AC4317" s="2" t="str">
        <f>_xlfn.IFNA(VLOOKUP(D4317,states!A$2:C$10,2,FALSE),"XX")</f>
        <v>A</v>
      </c>
      <c r="AD4317">
        <f>E4317</f>
        <v>0</v>
      </c>
      <c r="AE4317">
        <f>_xlfn.IFNA(VLOOKUP(D4317,states!A$2:D$10,4,FALSE),0)</f>
        <v>2</v>
      </c>
      <c r="AF4317">
        <v>0.5</v>
      </c>
      <c r="AG4317">
        <f>IF(AE4317=0,AF4317,IF(AE4317=1,IF(F4317=0.5,0.5,IF(H4317=1,0.5,1.5)),IF(F4317=0.5,0.5,IF(H4317=1,2.5,1.5))))</f>
        <v>1.5</v>
      </c>
      <c r="AH4317" s="7">
        <f>IF(AC4317="XX",0,1/C4317^(1/5)*IF(E4317=0,100,1)/(E4317+1)^(1/4))</f>
        <v>398.10717055349727</v>
      </c>
    </row>
    <row r="4318" spans="1:34">
      <c r="A4318">
        <v>851</v>
      </c>
      <c r="B4318" s="1">
        <v>22927.759999999998</v>
      </c>
      <c r="C4318" s="6">
        <v>7.2870000000000004E-2</v>
      </c>
      <c r="D4318" t="s">
        <v>3</v>
      </c>
      <c r="E4318">
        <v>0</v>
      </c>
      <c r="F4318">
        <v>8.5</v>
      </c>
      <c r="G4318" t="s">
        <v>2</v>
      </c>
      <c r="H4318">
        <v>2</v>
      </c>
      <c r="I4318" t="s">
        <v>0</v>
      </c>
      <c r="J4318">
        <v>0</v>
      </c>
      <c r="K4318">
        <v>9.5</v>
      </c>
      <c r="L4318" t="s">
        <v>2</v>
      </c>
      <c r="M4318">
        <v>2</v>
      </c>
      <c r="N4318" t="s">
        <v>907</v>
      </c>
      <c r="O4318">
        <v>1</v>
      </c>
      <c r="P4318" t="str">
        <f>D4318&amp;"-"&amp;F4318&amp;"-"&amp;G4318&amp;"-"&amp;E4318&amp;"-"&amp;H4318</f>
        <v>A2Delta-8.5-f-0-2</v>
      </c>
      <c r="Q4318" t="str">
        <f>I4318&amp;"-"&amp;K4318&amp;"-"&amp;L4318&amp;"-"&amp;J4318&amp;"-"&amp;M4318</f>
        <v>X2Pi-9.5-f-0-2</v>
      </c>
      <c r="R4318">
        <f>B4318+S4318</f>
        <v>24458.662062284999</v>
      </c>
      <c r="S4318">
        <f>_xlfn.IFNA(VLOOKUP(Q4318,'MARVEL-X'!A$2:I$1400,7,FALSE),VLOOKUP(Q4318,MARVEL!A$2:J$1522,10,FALSE))</f>
        <v>1530.9020622850001</v>
      </c>
      <c r="T4318">
        <f>IF(P4318=P4317,R4318+T4317,R4318)</f>
        <v>366880.76464340696</v>
      </c>
      <c r="U4318">
        <f>IF(P4318=P4317,1+U4317,1)</f>
        <v>15</v>
      </c>
      <c r="V4318" t="str">
        <f t="shared" si="67"/>
        <v/>
      </c>
      <c r="W4318" t="str">
        <f>IF(V4318="","",IF(ABS(V4318-R4318)&gt;W$1,ABS(V4318-R4318),""))</f>
        <v/>
      </c>
      <c r="X4318" t="str">
        <f>Y4318&amp;"-"&amp;Z4318&amp;"-"&amp;AC4318&amp;"-"&amp;AD4318&amp;"-"&amp;AG4318</f>
        <v>8.5-f-A-0-1.5</v>
      </c>
      <c r="Y4318">
        <f>F4318</f>
        <v>8.5</v>
      </c>
      <c r="Z4318" s="2" t="str">
        <f>G4318</f>
        <v>f</v>
      </c>
      <c r="AA4318">
        <f>_xlfn.IFNA(VLOOKUP(X4318,'duo-out'!A$2:Q$5000,5,FALSE),E4318+10*(H4318-1)+1+_xlfn.IFNA(VLOOKUP(D4318,states!A$2:C$10,3,FALSE),1))</f>
        <v>261</v>
      </c>
      <c r="AB4318" t="str">
        <f>IF(V4318="","",V4318)</f>
        <v/>
      </c>
      <c r="AC4318" s="2" t="str">
        <f>_xlfn.IFNA(VLOOKUP(D4318,states!A$2:C$10,2,FALSE),"XX")</f>
        <v>A</v>
      </c>
      <c r="AD4318">
        <f>E4318</f>
        <v>0</v>
      </c>
      <c r="AE4318">
        <f>_xlfn.IFNA(VLOOKUP(D4318,states!A$2:D$10,4,FALSE),0)</f>
        <v>2</v>
      </c>
      <c r="AF4318">
        <v>0.5</v>
      </c>
      <c r="AG4318">
        <f>IF(AE4318=0,AF4318,IF(AE4318=1,IF(F4318=0.5,0.5,IF(H4318=1,0.5,1.5)),IF(F4318=0.5,0.5,IF(H4318=1,2.5,1.5))))</f>
        <v>1.5</v>
      </c>
      <c r="AH4318" s="7">
        <f>IF(AC4318="XX",0,1/C4318^(1/5)*IF(E4318=0,100,1)/(E4318+1)^(1/4))</f>
        <v>168.84579376528848</v>
      </c>
    </row>
    <row r="4319" spans="1:34">
      <c r="A4319">
        <v>821</v>
      </c>
      <c r="B4319" s="1">
        <v>23209.82</v>
      </c>
      <c r="C4319" s="6">
        <v>0.05</v>
      </c>
      <c r="D4319" t="s">
        <v>3</v>
      </c>
      <c r="E4319">
        <v>0</v>
      </c>
      <c r="F4319">
        <v>8.5</v>
      </c>
      <c r="G4319" t="s">
        <v>2</v>
      </c>
      <c r="H4319">
        <v>2</v>
      </c>
      <c r="I4319" t="s">
        <v>0</v>
      </c>
      <c r="J4319">
        <v>0</v>
      </c>
      <c r="K4319">
        <v>8.5</v>
      </c>
      <c r="L4319" t="s">
        <v>1</v>
      </c>
      <c r="M4319">
        <v>2</v>
      </c>
      <c r="N4319" t="s">
        <v>877</v>
      </c>
      <c r="O4319">
        <v>1</v>
      </c>
      <c r="P4319" t="str">
        <f>D4319&amp;"-"&amp;F4319&amp;"-"&amp;G4319&amp;"-"&amp;E4319&amp;"-"&amp;H4319</f>
        <v>A2Delta-8.5-f-0-2</v>
      </c>
      <c r="Q4319" t="str">
        <f>I4319&amp;"-"&amp;K4319&amp;"-"&amp;L4319&amp;"-"&amp;J4319&amp;"-"&amp;M4319</f>
        <v>X2Pi-8.5-e-0-2</v>
      </c>
      <c r="R4319">
        <f>B4319+S4319</f>
        <v>24458.708425396999</v>
      </c>
      <c r="S4319">
        <f>_xlfn.IFNA(VLOOKUP(Q4319,'MARVEL-X'!A$2:I$1400,7,FALSE),VLOOKUP(Q4319,MARVEL!A$2:J$1522,10,FALSE))</f>
        <v>1248.888425397</v>
      </c>
      <c r="T4319">
        <f>IF(P4319=P4318,R4319+T4318,R4319)</f>
        <v>391339.47306880396</v>
      </c>
      <c r="U4319">
        <f>IF(P4319=P4318,1+U4318,1)</f>
        <v>16</v>
      </c>
      <c r="V4319" t="str">
        <f t="shared" si="67"/>
        <v/>
      </c>
      <c r="W4319" t="str">
        <f>IF(V4319="","",IF(ABS(V4319-R4319)&gt;W$1,ABS(V4319-R4319),""))</f>
        <v/>
      </c>
      <c r="X4319" t="str">
        <f>Y4319&amp;"-"&amp;Z4319&amp;"-"&amp;AC4319&amp;"-"&amp;AD4319&amp;"-"&amp;AG4319</f>
        <v>8.5-f-A-0-1.5</v>
      </c>
      <c r="Y4319">
        <f>F4319</f>
        <v>8.5</v>
      </c>
      <c r="Z4319" s="2" t="str">
        <f>G4319</f>
        <v>f</v>
      </c>
      <c r="AA4319">
        <f>_xlfn.IFNA(VLOOKUP(X4319,'duo-out'!A$2:Q$5000,5,FALSE),E4319+10*(H4319-1)+1+_xlfn.IFNA(VLOOKUP(D4319,states!A$2:C$10,3,FALSE),1))</f>
        <v>261</v>
      </c>
      <c r="AB4319" t="str">
        <f>IF(V4319="","",V4319)</f>
        <v/>
      </c>
      <c r="AC4319" s="2" t="str">
        <f>_xlfn.IFNA(VLOOKUP(D4319,states!A$2:C$10,2,FALSE),"XX")</f>
        <v>A</v>
      </c>
      <c r="AD4319">
        <f>E4319</f>
        <v>0</v>
      </c>
      <c r="AE4319">
        <f>_xlfn.IFNA(VLOOKUP(D4319,states!A$2:D$10,4,FALSE),0)</f>
        <v>2</v>
      </c>
      <c r="AF4319">
        <v>0.5</v>
      </c>
      <c r="AG4319">
        <f>IF(AE4319=0,AF4319,IF(AE4319=1,IF(F4319=0.5,0.5,IF(H4319=1,0.5,1.5)),IF(F4319=0.5,0.5,IF(H4319=1,2.5,1.5))))</f>
        <v>1.5</v>
      </c>
      <c r="AH4319" s="7">
        <f>IF(AC4319="XX",0,1/C4319^(1/5)*IF(E4319=0,100,1)/(E4319+1)^(1/4))</f>
        <v>182.05642030260799</v>
      </c>
    </row>
    <row r="4320" spans="1:34">
      <c r="A4320">
        <v>735</v>
      </c>
      <c r="B4320" s="1">
        <v>23457.79</v>
      </c>
      <c r="C4320" s="6">
        <v>0.27729999999999999</v>
      </c>
      <c r="D4320" t="s">
        <v>3</v>
      </c>
      <c r="E4320">
        <v>0</v>
      </c>
      <c r="F4320">
        <v>8.5</v>
      </c>
      <c r="G4320" t="s">
        <v>2</v>
      </c>
      <c r="H4320">
        <v>2</v>
      </c>
      <c r="I4320" t="s">
        <v>0</v>
      </c>
      <c r="J4320">
        <v>0</v>
      </c>
      <c r="K4320">
        <v>7.5</v>
      </c>
      <c r="L4320" t="s">
        <v>2</v>
      </c>
      <c r="M4320">
        <v>2</v>
      </c>
      <c r="N4320" t="s">
        <v>791</v>
      </c>
      <c r="O4320">
        <v>1</v>
      </c>
      <c r="P4320" t="str">
        <f>D4320&amp;"-"&amp;F4320&amp;"-"&amp;G4320&amp;"-"&amp;E4320&amp;"-"&amp;H4320</f>
        <v>A2Delta-8.5-f-0-2</v>
      </c>
      <c r="Q4320" t="str">
        <f>I4320&amp;"-"&amp;K4320&amp;"-"&amp;L4320&amp;"-"&amp;J4320&amp;"-"&amp;M4320</f>
        <v>X2Pi-7.5-f-0-2</v>
      </c>
      <c r="R4320">
        <f>B4320+S4320</f>
        <v>24458.476744260999</v>
      </c>
      <c r="S4320">
        <f>_xlfn.IFNA(VLOOKUP(Q4320,'MARVEL-X'!A$2:I$1400,7,FALSE),VLOOKUP(Q4320,MARVEL!A$2:J$1522,10,FALSE))</f>
        <v>1000.6867442609999</v>
      </c>
      <c r="T4320">
        <f>IF(P4320=P4319,R4320+T4319,R4320)</f>
        <v>415797.94981306494</v>
      </c>
      <c r="U4320">
        <f>IF(P4320=P4319,1+U4319,1)</f>
        <v>17</v>
      </c>
      <c r="V4320">
        <f t="shared" si="67"/>
        <v>24458.70293018029</v>
      </c>
      <c r="W4320">
        <f>IF(V4320="","",IF(ABS(V4320-R4320)&gt;W$1,ABS(V4320-R4320),""))</f>
        <v>0.22618591929131071</v>
      </c>
      <c r="X4320" t="str">
        <f>Y4320&amp;"-"&amp;Z4320&amp;"-"&amp;AC4320&amp;"-"&amp;AD4320&amp;"-"&amp;AG4320</f>
        <v>8.5-f-A-0-1.5</v>
      </c>
      <c r="Y4320">
        <f>F4320</f>
        <v>8.5</v>
      </c>
      <c r="Z4320" s="2" t="str">
        <f>G4320</f>
        <v>f</v>
      </c>
      <c r="AA4320">
        <f>_xlfn.IFNA(VLOOKUP(X4320,'duo-out'!A$2:Q$5000,5,FALSE),E4320+10*(H4320-1)+1+_xlfn.IFNA(VLOOKUP(D4320,states!A$2:C$10,3,FALSE),1))</f>
        <v>261</v>
      </c>
      <c r="AB4320">
        <f>IF(V4320="","",V4320)</f>
        <v>24458.70293018029</v>
      </c>
      <c r="AC4320" s="2" t="str">
        <f>_xlfn.IFNA(VLOOKUP(D4320,states!A$2:C$10,2,FALSE),"XX")</f>
        <v>A</v>
      </c>
      <c r="AD4320">
        <f>E4320</f>
        <v>0</v>
      </c>
      <c r="AE4320">
        <f>_xlfn.IFNA(VLOOKUP(D4320,states!A$2:D$10,4,FALSE),0)</f>
        <v>2</v>
      </c>
      <c r="AF4320">
        <v>0.5</v>
      </c>
      <c r="AG4320">
        <f>IF(AE4320=0,AF4320,IF(AE4320=1,IF(F4320=0.5,0.5,IF(H4320=1,0.5,1.5)),IF(F4320=0.5,0.5,IF(H4320=1,2.5,1.5))))</f>
        <v>1.5</v>
      </c>
      <c r="AH4320" s="7">
        <f>IF(AC4320="XX",0,1/C4320^(1/5)*IF(E4320=0,100,1)/(E4320+1)^(1/4))</f>
        <v>129.24389151425984</v>
      </c>
    </row>
    <row r="4321" spans="1:34">
      <c r="A4321">
        <v>4021</v>
      </c>
      <c r="B4321" s="1">
        <v>20397.150699999998</v>
      </c>
      <c r="C4321" s="6">
        <v>5.0000000000000001E-3</v>
      </c>
      <c r="D4321" t="s">
        <v>3</v>
      </c>
      <c r="E4321">
        <v>1</v>
      </c>
      <c r="F4321">
        <v>8.5</v>
      </c>
      <c r="G4321" t="s">
        <v>2</v>
      </c>
      <c r="H4321">
        <v>1</v>
      </c>
      <c r="I4321" t="s">
        <v>0</v>
      </c>
      <c r="J4321">
        <v>2</v>
      </c>
      <c r="K4321">
        <v>9.5</v>
      </c>
      <c r="L4321" t="s">
        <v>2</v>
      </c>
      <c r="M4321">
        <v>1</v>
      </c>
      <c r="N4321" t="s">
        <v>4077</v>
      </c>
      <c r="O4321">
        <v>1</v>
      </c>
      <c r="P4321" t="str">
        <f>D4321&amp;"-"&amp;F4321&amp;"-"&amp;G4321&amp;"-"&amp;E4321&amp;"-"&amp;H4321</f>
        <v>A2Delta-8.5-f-1-1</v>
      </c>
      <c r="Q4321" t="str">
        <f>I4321&amp;"-"&amp;K4321&amp;"-"&amp;L4321&amp;"-"&amp;J4321&amp;"-"&amp;M4321</f>
        <v>X2Pi-9.5-f-2-1</v>
      </c>
      <c r="R4321">
        <f>B4321+S4321</f>
        <v>26892.670503195997</v>
      </c>
      <c r="S4321">
        <f>_xlfn.IFNA(VLOOKUP(Q4321,'MARVEL-X'!A$2:I$1400,7,FALSE),VLOOKUP(Q4321,MARVEL!A$2:J$1522,10,FALSE))</f>
        <v>6495.5198031959999</v>
      </c>
      <c r="T4321">
        <f>IF(P4321=P4320,R4321+T4320,R4321)</f>
        <v>26892.670503195997</v>
      </c>
      <c r="U4321">
        <f>IF(P4321=P4320,1+U4320,1)</f>
        <v>1</v>
      </c>
      <c r="V4321" t="str">
        <f t="shared" si="67"/>
        <v/>
      </c>
      <c r="W4321" t="str">
        <f>IF(V4321="","",IF(ABS(V4321-R4321)&gt;W$1,ABS(V4321-R4321),""))</f>
        <v/>
      </c>
      <c r="X4321" t="str">
        <f>Y4321&amp;"-"&amp;Z4321&amp;"-"&amp;AC4321&amp;"-"&amp;AD4321&amp;"-"&amp;AG4321</f>
        <v>8.5-f-A-1-2.5</v>
      </c>
      <c r="Y4321">
        <f>F4321</f>
        <v>8.5</v>
      </c>
      <c r="Z4321" s="2" t="str">
        <f>G4321</f>
        <v>f</v>
      </c>
      <c r="AA4321">
        <f>_xlfn.IFNA(VLOOKUP(X4321,'duo-out'!A$2:Q$5000,5,FALSE),E4321+10*(H4321-1)+1+_xlfn.IFNA(VLOOKUP(D4321,states!A$2:C$10,3,FALSE),1))</f>
        <v>252</v>
      </c>
      <c r="AB4321" t="str">
        <f>IF(V4321="","",V4321)</f>
        <v/>
      </c>
      <c r="AC4321" s="2" t="str">
        <f>_xlfn.IFNA(VLOOKUP(D4321,states!A$2:C$10,2,FALSE),"XX")</f>
        <v>A</v>
      </c>
      <c r="AD4321">
        <f>E4321</f>
        <v>1</v>
      </c>
      <c r="AE4321">
        <f>_xlfn.IFNA(VLOOKUP(D4321,states!A$2:D$10,4,FALSE),0)</f>
        <v>2</v>
      </c>
      <c r="AF4321">
        <v>0.5</v>
      </c>
      <c r="AG4321">
        <f>IF(AE4321=0,AF4321,IF(AE4321=1,IF(F4321=0.5,0.5,IF(H4321=1,0.5,1.5)),IF(F4321=0.5,0.5,IF(H4321=1,2.5,1.5))))</f>
        <v>2.5</v>
      </c>
      <c r="AH4321" s="7">
        <f>IF(AC4321="XX",0,1/C4321^(1/5)*IF(E4321=0,100,1)/(E4321+1)^(1/4))</f>
        <v>2.4263223583284943</v>
      </c>
    </row>
    <row r="4322" spans="1:34">
      <c r="A4322">
        <v>3991</v>
      </c>
      <c r="B4322" s="1">
        <v>20836.030900000002</v>
      </c>
      <c r="C4322" s="6">
        <v>1.7229999999999999E-2</v>
      </c>
      <c r="D4322" t="s">
        <v>3</v>
      </c>
      <c r="E4322">
        <v>1</v>
      </c>
      <c r="F4322">
        <v>8.5</v>
      </c>
      <c r="G4322" t="s">
        <v>2</v>
      </c>
      <c r="H4322">
        <v>1</v>
      </c>
      <c r="I4322" t="s">
        <v>0</v>
      </c>
      <c r="J4322">
        <v>2</v>
      </c>
      <c r="K4322">
        <v>7.5</v>
      </c>
      <c r="L4322" t="s">
        <v>2</v>
      </c>
      <c r="M4322">
        <v>1</v>
      </c>
      <c r="N4322" t="s">
        <v>4047</v>
      </c>
      <c r="O4322">
        <v>1</v>
      </c>
      <c r="P4322" t="str">
        <f>D4322&amp;"-"&amp;F4322&amp;"-"&amp;G4322&amp;"-"&amp;E4322&amp;"-"&amp;H4322</f>
        <v>A2Delta-8.5-f-1-1</v>
      </c>
      <c r="Q4322" t="str">
        <f>I4322&amp;"-"&amp;K4322&amp;"-"&amp;L4322&amp;"-"&amp;J4322&amp;"-"&amp;M4322</f>
        <v>X2Pi-7.5-f-2-1</v>
      </c>
      <c r="R4322">
        <f>B4322+S4322</f>
        <v>26892.655680492004</v>
      </c>
      <c r="S4322">
        <f>_xlfn.IFNA(VLOOKUP(Q4322,'MARVEL-X'!A$2:I$1400,7,FALSE),VLOOKUP(Q4322,MARVEL!A$2:J$1522,10,FALSE))</f>
        <v>6056.6247804920004</v>
      </c>
      <c r="T4322">
        <f>IF(P4322=P4321,R4322+T4321,R4322)</f>
        <v>53785.326183687997</v>
      </c>
      <c r="U4322">
        <f>IF(P4322=P4321,1+U4321,1)</f>
        <v>2</v>
      </c>
      <c r="V4322" t="str">
        <f t="shared" si="67"/>
        <v/>
      </c>
      <c r="W4322" t="str">
        <f>IF(V4322="","",IF(ABS(V4322-R4322)&gt;W$1,ABS(V4322-R4322),""))</f>
        <v/>
      </c>
      <c r="X4322" t="str">
        <f>Y4322&amp;"-"&amp;Z4322&amp;"-"&amp;AC4322&amp;"-"&amp;AD4322&amp;"-"&amp;AG4322</f>
        <v>8.5-f-A-1-2.5</v>
      </c>
      <c r="Y4322">
        <f>F4322</f>
        <v>8.5</v>
      </c>
      <c r="Z4322" s="2" t="str">
        <f>G4322</f>
        <v>f</v>
      </c>
      <c r="AA4322">
        <f>_xlfn.IFNA(VLOOKUP(X4322,'duo-out'!A$2:Q$5000,5,FALSE),E4322+10*(H4322-1)+1+_xlfn.IFNA(VLOOKUP(D4322,states!A$2:C$10,3,FALSE),1))</f>
        <v>252</v>
      </c>
      <c r="AB4322" t="str">
        <f>IF(V4322="","",V4322)</f>
        <v/>
      </c>
      <c r="AC4322" s="2" t="str">
        <f>_xlfn.IFNA(VLOOKUP(D4322,states!A$2:C$10,2,FALSE),"XX")</f>
        <v>A</v>
      </c>
      <c r="AD4322">
        <f>E4322</f>
        <v>1</v>
      </c>
      <c r="AE4322">
        <f>_xlfn.IFNA(VLOOKUP(D4322,states!A$2:D$10,4,FALSE),0)</f>
        <v>2</v>
      </c>
      <c r="AF4322">
        <v>0.5</v>
      </c>
      <c r="AG4322">
        <f>IF(AE4322=0,AF4322,IF(AE4322=1,IF(F4322=0.5,0.5,IF(H4322=1,0.5,1.5)),IF(F4322=0.5,0.5,IF(H4322=1,2.5,1.5))))</f>
        <v>2.5</v>
      </c>
      <c r="AH4322" s="7">
        <f>IF(AC4322="XX",0,1/C4322^(1/5)*IF(E4322=0,100,1)/(E4322+1)^(1/4))</f>
        <v>1.8944600247135785</v>
      </c>
    </row>
    <row r="4323" spans="1:34">
      <c r="A4323">
        <v>3538</v>
      </c>
      <c r="B4323" s="1">
        <v>22956.957900000001</v>
      </c>
      <c r="C4323" s="6">
        <v>1.6719999999999999E-2</v>
      </c>
      <c r="D4323" t="s">
        <v>3</v>
      </c>
      <c r="E4323">
        <v>1</v>
      </c>
      <c r="F4323">
        <v>8.5</v>
      </c>
      <c r="G4323" t="s">
        <v>2</v>
      </c>
      <c r="H4323">
        <v>1</v>
      </c>
      <c r="I4323" t="s">
        <v>0</v>
      </c>
      <c r="J4323">
        <v>1</v>
      </c>
      <c r="K4323">
        <v>9.5</v>
      </c>
      <c r="L4323" t="s">
        <v>2</v>
      </c>
      <c r="M4323">
        <v>1</v>
      </c>
      <c r="N4323" t="s">
        <v>3594</v>
      </c>
      <c r="O4323">
        <v>1</v>
      </c>
      <c r="P4323" t="str">
        <f>D4323&amp;"-"&amp;F4323&amp;"-"&amp;G4323&amp;"-"&amp;E4323&amp;"-"&amp;H4323</f>
        <v>A2Delta-8.5-f-1-1</v>
      </c>
      <c r="Q4323" t="str">
        <f>I4323&amp;"-"&amp;K4323&amp;"-"&amp;L4323&amp;"-"&amp;J4323&amp;"-"&amp;M4323</f>
        <v>X2Pi-9.5-f-1-1</v>
      </c>
      <c r="R4323">
        <f>B4323+S4323</f>
        <v>26892.686134887001</v>
      </c>
      <c r="S4323">
        <f>_xlfn.IFNA(VLOOKUP(Q4323,'MARVEL-X'!A$2:I$1400,7,FALSE),VLOOKUP(Q4323,MARVEL!A$2:J$1522,10,FALSE))</f>
        <v>3935.7282348869999</v>
      </c>
      <c r="T4323">
        <f>IF(P4323=P4322,R4323+T4322,R4323)</f>
        <v>80678.012318574998</v>
      </c>
      <c r="U4323">
        <f>IF(P4323=P4322,1+U4322,1)</f>
        <v>3</v>
      </c>
      <c r="V4323" t="str">
        <f t="shared" si="67"/>
        <v/>
      </c>
      <c r="W4323" t="str">
        <f>IF(V4323="","",IF(ABS(V4323-R4323)&gt;W$1,ABS(V4323-R4323),""))</f>
        <v/>
      </c>
      <c r="X4323" t="str">
        <f>Y4323&amp;"-"&amp;Z4323&amp;"-"&amp;AC4323&amp;"-"&amp;AD4323&amp;"-"&amp;AG4323</f>
        <v>8.5-f-A-1-2.5</v>
      </c>
      <c r="Y4323">
        <f>F4323</f>
        <v>8.5</v>
      </c>
      <c r="Z4323" s="2" t="str">
        <f>G4323</f>
        <v>f</v>
      </c>
      <c r="AA4323">
        <f>_xlfn.IFNA(VLOOKUP(X4323,'duo-out'!A$2:Q$5000,5,FALSE),E4323+10*(H4323-1)+1+_xlfn.IFNA(VLOOKUP(D4323,states!A$2:C$10,3,FALSE),1))</f>
        <v>252</v>
      </c>
      <c r="AB4323" t="str">
        <f>IF(V4323="","",V4323)</f>
        <v/>
      </c>
      <c r="AC4323" s="2" t="str">
        <f>_xlfn.IFNA(VLOOKUP(D4323,states!A$2:C$10,2,FALSE),"XX")</f>
        <v>A</v>
      </c>
      <c r="AD4323">
        <f>E4323</f>
        <v>1</v>
      </c>
      <c r="AE4323">
        <f>_xlfn.IFNA(VLOOKUP(D4323,states!A$2:D$10,4,FALSE),0)</f>
        <v>2</v>
      </c>
      <c r="AF4323">
        <v>0.5</v>
      </c>
      <c r="AG4323">
        <f>IF(AE4323=0,AF4323,IF(AE4323=1,IF(F4323=0.5,0.5,IF(H4323=1,0.5,1.5)),IF(F4323=0.5,0.5,IF(H4323=1,2.5,1.5))))</f>
        <v>2.5</v>
      </c>
      <c r="AH4323" s="7">
        <f>IF(AC4323="XX",0,1/C4323^(1/5)*IF(E4323=0,100,1)/(E4323+1)^(1/4))</f>
        <v>1.9058786562630687</v>
      </c>
    </row>
    <row r="4324" spans="1:34">
      <c r="A4324">
        <v>3495</v>
      </c>
      <c r="B4324" s="1">
        <v>23195.8606</v>
      </c>
      <c r="C4324" s="6">
        <v>5.0000000000000001E-3</v>
      </c>
      <c r="D4324" t="s">
        <v>3</v>
      </c>
      <c r="E4324">
        <v>1</v>
      </c>
      <c r="F4324">
        <v>8.5</v>
      </c>
      <c r="G4324" t="s">
        <v>2</v>
      </c>
      <c r="H4324">
        <v>1</v>
      </c>
      <c r="I4324" t="s">
        <v>0</v>
      </c>
      <c r="J4324">
        <v>1</v>
      </c>
      <c r="K4324">
        <v>8.5</v>
      </c>
      <c r="L4324" t="s">
        <v>1</v>
      </c>
      <c r="M4324">
        <v>1</v>
      </c>
      <c r="N4324" t="s">
        <v>3551</v>
      </c>
      <c r="O4324">
        <v>1</v>
      </c>
      <c r="P4324" t="str">
        <f>D4324&amp;"-"&amp;F4324&amp;"-"&amp;G4324&amp;"-"&amp;E4324&amp;"-"&amp;H4324</f>
        <v>A2Delta-8.5-f-1-1</v>
      </c>
      <c r="Q4324" t="str">
        <f>I4324&amp;"-"&amp;K4324&amp;"-"&amp;L4324&amp;"-"&amp;J4324&amp;"-"&amp;M4324</f>
        <v>X2Pi-8.5-e-1-1</v>
      </c>
      <c r="R4324">
        <f>B4324+S4324</f>
        <v>26892.674350290999</v>
      </c>
      <c r="S4324">
        <f>_xlfn.IFNA(VLOOKUP(Q4324,'MARVEL-X'!A$2:I$1400,7,FALSE),VLOOKUP(Q4324,MARVEL!A$2:J$1522,10,FALSE))</f>
        <v>3696.8137502909999</v>
      </c>
      <c r="T4324">
        <f>IF(P4324=P4323,R4324+T4323,R4324)</f>
        <v>107570.68666886599</v>
      </c>
      <c r="U4324">
        <f>IF(P4324=P4323,1+U4323,1)</f>
        <v>4</v>
      </c>
      <c r="V4324" t="str">
        <f t="shared" si="67"/>
        <v/>
      </c>
      <c r="W4324" t="str">
        <f>IF(V4324="","",IF(ABS(V4324-R4324)&gt;W$1,ABS(V4324-R4324),""))</f>
        <v/>
      </c>
      <c r="X4324" t="str">
        <f>Y4324&amp;"-"&amp;Z4324&amp;"-"&amp;AC4324&amp;"-"&amp;AD4324&amp;"-"&amp;AG4324</f>
        <v>8.5-f-A-1-2.5</v>
      </c>
      <c r="Y4324">
        <f>F4324</f>
        <v>8.5</v>
      </c>
      <c r="Z4324" s="2" t="str">
        <f>G4324</f>
        <v>f</v>
      </c>
      <c r="AA4324">
        <f>_xlfn.IFNA(VLOOKUP(X4324,'duo-out'!A$2:Q$5000,5,FALSE),E4324+10*(H4324-1)+1+_xlfn.IFNA(VLOOKUP(D4324,states!A$2:C$10,3,FALSE),1))</f>
        <v>252</v>
      </c>
      <c r="AB4324" t="str">
        <f>IF(V4324="","",V4324)</f>
        <v/>
      </c>
      <c r="AC4324" s="2" t="str">
        <f>_xlfn.IFNA(VLOOKUP(D4324,states!A$2:C$10,2,FALSE),"XX")</f>
        <v>A</v>
      </c>
      <c r="AD4324">
        <f>E4324</f>
        <v>1</v>
      </c>
      <c r="AE4324">
        <f>_xlfn.IFNA(VLOOKUP(D4324,states!A$2:D$10,4,FALSE),0)</f>
        <v>2</v>
      </c>
      <c r="AF4324">
        <v>0.5</v>
      </c>
      <c r="AG4324">
        <f>IF(AE4324=0,AF4324,IF(AE4324=1,IF(F4324=0.5,0.5,IF(H4324=1,0.5,1.5)),IF(F4324=0.5,0.5,IF(H4324=1,2.5,1.5))))</f>
        <v>2.5</v>
      </c>
      <c r="AH4324" s="7">
        <f>IF(AC4324="XX",0,1/C4324^(1/5)*IF(E4324=0,100,1)/(E4324+1)^(1/4))</f>
        <v>2.4263223583284943</v>
      </c>
    </row>
    <row r="4325" spans="1:34">
      <c r="A4325">
        <v>3480</v>
      </c>
      <c r="B4325" s="1">
        <v>23413.588400000001</v>
      </c>
      <c r="C4325" s="6">
        <v>5.0000000000000001E-3</v>
      </c>
      <c r="D4325" t="s">
        <v>3</v>
      </c>
      <c r="E4325">
        <v>1</v>
      </c>
      <c r="F4325">
        <v>8.5</v>
      </c>
      <c r="G4325" t="s">
        <v>2</v>
      </c>
      <c r="H4325">
        <v>1</v>
      </c>
      <c r="I4325" t="s">
        <v>0</v>
      </c>
      <c r="J4325">
        <v>1</v>
      </c>
      <c r="K4325">
        <v>7.5</v>
      </c>
      <c r="L4325" t="s">
        <v>2</v>
      </c>
      <c r="M4325">
        <v>1</v>
      </c>
      <c r="N4325" t="s">
        <v>3536</v>
      </c>
      <c r="O4325">
        <v>1</v>
      </c>
      <c r="P4325" t="str">
        <f>D4325&amp;"-"&amp;F4325&amp;"-"&amp;G4325&amp;"-"&amp;E4325&amp;"-"&amp;H4325</f>
        <v>A2Delta-8.5-f-1-1</v>
      </c>
      <c r="Q4325" t="str">
        <f>I4325&amp;"-"&amp;K4325&amp;"-"&amp;L4325&amp;"-"&amp;J4325&amp;"-"&amp;M4325</f>
        <v>X2Pi-7.5-f-1-1</v>
      </c>
      <c r="R4325">
        <f>B4325+S4325</f>
        <v>26892.672895896001</v>
      </c>
      <c r="S4325">
        <f>_xlfn.IFNA(VLOOKUP(Q4325,'MARVEL-X'!A$2:I$1400,7,FALSE),VLOOKUP(Q4325,MARVEL!A$2:J$1522,10,FALSE))</f>
        <v>3479.0844958960001</v>
      </c>
      <c r="T4325">
        <f>IF(P4325=P4324,R4325+T4324,R4325)</f>
        <v>134463.35956476198</v>
      </c>
      <c r="U4325">
        <f>IF(P4325=P4324,1+U4324,1)</f>
        <v>5</v>
      </c>
      <c r="V4325" t="str">
        <f t="shared" si="67"/>
        <v/>
      </c>
      <c r="W4325" t="str">
        <f>IF(V4325="","",IF(ABS(V4325-R4325)&gt;W$1,ABS(V4325-R4325),""))</f>
        <v/>
      </c>
      <c r="X4325" t="str">
        <f>Y4325&amp;"-"&amp;Z4325&amp;"-"&amp;AC4325&amp;"-"&amp;AD4325&amp;"-"&amp;AG4325</f>
        <v>8.5-f-A-1-2.5</v>
      </c>
      <c r="Y4325">
        <f>F4325</f>
        <v>8.5</v>
      </c>
      <c r="Z4325" s="2" t="str">
        <f>G4325</f>
        <v>f</v>
      </c>
      <c r="AA4325">
        <f>_xlfn.IFNA(VLOOKUP(X4325,'duo-out'!A$2:Q$5000,5,FALSE),E4325+10*(H4325-1)+1+_xlfn.IFNA(VLOOKUP(D4325,states!A$2:C$10,3,FALSE),1))</f>
        <v>252</v>
      </c>
      <c r="AB4325" t="str">
        <f>IF(V4325="","",V4325)</f>
        <v/>
      </c>
      <c r="AC4325" s="2" t="str">
        <f>_xlfn.IFNA(VLOOKUP(D4325,states!A$2:C$10,2,FALSE),"XX")</f>
        <v>A</v>
      </c>
      <c r="AD4325">
        <f>E4325</f>
        <v>1</v>
      </c>
      <c r="AE4325">
        <f>_xlfn.IFNA(VLOOKUP(D4325,states!A$2:D$10,4,FALSE),0)</f>
        <v>2</v>
      </c>
      <c r="AF4325">
        <v>0.5</v>
      </c>
      <c r="AG4325">
        <f>IF(AE4325=0,AF4325,IF(AE4325=1,IF(F4325=0.5,0.5,IF(H4325=1,0.5,1.5)),IF(F4325=0.5,0.5,IF(H4325=1,2.5,1.5))))</f>
        <v>2.5</v>
      </c>
      <c r="AH4325" s="7">
        <f>IF(AC4325="XX",0,1/C4325^(1/5)*IF(E4325=0,100,1)/(E4325+1)^(1/4))</f>
        <v>2.4263223583284943</v>
      </c>
    </row>
    <row r="4326" spans="1:34">
      <c r="A4326">
        <v>2888</v>
      </c>
      <c r="B4326" s="1">
        <v>23413.599699999999</v>
      </c>
      <c r="C4326" s="6">
        <v>1.197E-2</v>
      </c>
      <c r="D4326" t="s">
        <v>3</v>
      </c>
      <c r="E4326">
        <v>1</v>
      </c>
      <c r="F4326">
        <v>8.5</v>
      </c>
      <c r="G4326" t="s">
        <v>2</v>
      </c>
      <c r="H4326">
        <v>1</v>
      </c>
      <c r="I4326" t="s">
        <v>0</v>
      </c>
      <c r="J4326">
        <v>1</v>
      </c>
      <c r="K4326">
        <v>7.5</v>
      </c>
      <c r="L4326" t="s">
        <v>2</v>
      </c>
      <c r="M4326">
        <v>1</v>
      </c>
      <c r="N4326" t="s">
        <v>2944</v>
      </c>
      <c r="O4326">
        <v>1</v>
      </c>
      <c r="P4326" t="str">
        <f>D4326&amp;"-"&amp;F4326&amp;"-"&amp;G4326&amp;"-"&amp;E4326&amp;"-"&amp;H4326</f>
        <v>A2Delta-8.5-f-1-1</v>
      </c>
      <c r="Q4326" t="str">
        <f>I4326&amp;"-"&amp;K4326&amp;"-"&amp;L4326&amp;"-"&amp;J4326&amp;"-"&amp;M4326</f>
        <v>X2Pi-7.5-f-1-1</v>
      </c>
      <c r="R4326">
        <f>B4326+S4326</f>
        <v>26892.684195895999</v>
      </c>
      <c r="S4326">
        <f>_xlfn.IFNA(VLOOKUP(Q4326,'MARVEL-X'!A$2:I$1400,7,FALSE),VLOOKUP(Q4326,MARVEL!A$2:J$1522,10,FALSE))</f>
        <v>3479.0844958960001</v>
      </c>
      <c r="T4326">
        <f>IF(P4326=P4325,R4326+T4325,R4326)</f>
        <v>161356.04376065798</v>
      </c>
      <c r="U4326">
        <f>IF(P4326=P4325,1+U4325,1)</f>
        <v>6</v>
      </c>
      <c r="V4326" t="str">
        <f t="shared" si="67"/>
        <v/>
      </c>
      <c r="W4326" t="str">
        <f>IF(V4326="","",IF(ABS(V4326-R4326)&gt;W$1,ABS(V4326-R4326),""))</f>
        <v/>
      </c>
      <c r="X4326" t="str">
        <f>Y4326&amp;"-"&amp;Z4326&amp;"-"&amp;AC4326&amp;"-"&amp;AD4326&amp;"-"&amp;AG4326</f>
        <v>8.5-f-A-1-2.5</v>
      </c>
      <c r="Y4326">
        <f>F4326</f>
        <v>8.5</v>
      </c>
      <c r="Z4326" s="2" t="str">
        <f>G4326</f>
        <v>f</v>
      </c>
      <c r="AA4326">
        <f>_xlfn.IFNA(VLOOKUP(X4326,'duo-out'!A$2:Q$5000,5,FALSE),E4326+10*(H4326-1)+1+_xlfn.IFNA(VLOOKUP(D4326,states!A$2:C$10,3,FALSE),1))</f>
        <v>252</v>
      </c>
      <c r="AB4326" t="str">
        <f>IF(V4326="","",V4326)</f>
        <v/>
      </c>
      <c r="AC4326" s="2" t="str">
        <f>_xlfn.IFNA(VLOOKUP(D4326,states!A$2:C$10,2,FALSE),"XX")</f>
        <v>A</v>
      </c>
      <c r="AD4326">
        <f>E4326</f>
        <v>1</v>
      </c>
      <c r="AE4326">
        <f>_xlfn.IFNA(VLOOKUP(D4326,states!A$2:D$10,4,FALSE),0)</f>
        <v>2</v>
      </c>
      <c r="AF4326">
        <v>0.5</v>
      </c>
      <c r="AG4326">
        <f>IF(AE4326=0,AF4326,IF(AE4326=1,IF(F4326=0.5,0.5,IF(H4326=1,0.5,1.5)),IF(F4326=0.5,0.5,IF(H4326=1,2.5,1.5))))</f>
        <v>2.5</v>
      </c>
      <c r="AH4326" s="7">
        <f>IF(AC4326="XX",0,1/C4326^(1/5)*IF(E4326=0,100,1)/(E4326+1)^(1/4))</f>
        <v>2.0376222345334529</v>
      </c>
    </row>
    <row r="4327" spans="1:34">
      <c r="A4327">
        <v>2853</v>
      </c>
      <c r="B4327" s="1">
        <v>23195.856400000001</v>
      </c>
      <c r="C4327" s="6">
        <v>6.1330000000000004E-3</v>
      </c>
      <c r="D4327" t="s">
        <v>3</v>
      </c>
      <c r="E4327">
        <v>1</v>
      </c>
      <c r="F4327">
        <v>8.5</v>
      </c>
      <c r="G4327" t="s">
        <v>2</v>
      </c>
      <c r="H4327">
        <v>1</v>
      </c>
      <c r="I4327" t="s">
        <v>0</v>
      </c>
      <c r="J4327">
        <v>1</v>
      </c>
      <c r="K4327">
        <v>8.5</v>
      </c>
      <c r="L4327" t="s">
        <v>1</v>
      </c>
      <c r="M4327">
        <v>1</v>
      </c>
      <c r="N4327" t="s">
        <v>2909</v>
      </c>
      <c r="O4327">
        <v>1</v>
      </c>
      <c r="P4327" t="str">
        <f>D4327&amp;"-"&amp;F4327&amp;"-"&amp;G4327&amp;"-"&amp;E4327&amp;"-"&amp;H4327</f>
        <v>A2Delta-8.5-f-1-1</v>
      </c>
      <c r="Q4327" t="str">
        <f>I4327&amp;"-"&amp;K4327&amp;"-"&amp;L4327&amp;"-"&amp;J4327&amp;"-"&amp;M4327</f>
        <v>X2Pi-8.5-e-1-1</v>
      </c>
      <c r="R4327">
        <f>B4327+S4327</f>
        <v>26892.670150291</v>
      </c>
      <c r="S4327">
        <f>_xlfn.IFNA(VLOOKUP(Q4327,'MARVEL-X'!A$2:I$1400,7,FALSE),VLOOKUP(Q4327,MARVEL!A$2:J$1522,10,FALSE))</f>
        <v>3696.8137502909999</v>
      </c>
      <c r="T4327">
        <f>IF(P4327=P4326,R4327+T4326,R4327)</f>
        <v>188248.71391094898</v>
      </c>
      <c r="U4327">
        <f>IF(P4327=P4326,1+U4326,1)</f>
        <v>7</v>
      </c>
      <c r="V4327" t="str">
        <f t="shared" si="67"/>
        <v/>
      </c>
      <c r="W4327" t="str">
        <f>IF(V4327="","",IF(ABS(V4327-R4327)&gt;W$1,ABS(V4327-R4327),""))</f>
        <v/>
      </c>
      <c r="X4327" t="str">
        <f>Y4327&amp;"-"&amp;Z4327&amp;"-"&amp;AC4327&amp;"-"&amp;AD4327&amp;"-"&amp;AG4327</f>
        <v>8.5-f-A-1-2.5</v>
      </c>
      <c r="Y4327">
        <f>F4327</f>
        <v>8.5</v>
      </c>
      <c r="Z4327" s="2" t="str">
        <f>G4327</f>
        <v>f</v>
      </c>
      <c r="AA4327">
        <f>_xlfn.IFNA(VLOOKUP(X4327,'duo-out'!A$2:Q$5000,5,FALSE),E4327+10*(H4327-1)+1+_xlfn.IFNA(VLOOKUP(D4327,states!A$2:C$10,3,FALSE),1))</f>
        <v>252</v>
      </c>
      <c r="AB4327" t="str">
        <f>IF(V4327="","",V4327)</f>
        <v/>
      </c>
      <c r="AC4327" s="2" t="str">
        <f>_xlfn.IFNA(VLOOKUP(D4327,states!A$2:C$10,2,FALSE),"XX")</f>
        <v>A</v>
      </c>
      <c r="AD4327">
        <f>E4327</f>
        <v>1</v>
      </c>
      <c r="AE4327">
        <f>_xlfn.IFNA(VLOOKUP(D4327,states!A$2:D$10,4,FALSE),0)</f>
        <v>2</v>
      </c>
      <c r="AF4327">
        <v>0.5</v>
      </c>
      <c r="AG4327">
        <f>IF(AE4327=0,AF4327,IF(AE4327=1,IF(F4327=0.5,0.5,IF(H4327=1,0.5,1.5)),IF(F4327=0.5,0.5,IF(H4327=1,2.5,1.5))))</f>
        <v>2.5</v>
      </c>
      <c r="AH4327" s="7">
        <f>IF(AC4327="XX",0,1/C4327^(1/5)*IF(E4327=0,100,1)/(E4327+1)^(1/4))</f>
        <v>2.3292060427605072</v>
      </c>
    </row>
    <row r="4328" spans="1:34">
      <c r="A4328">
        <v>5521</v>
      </c>
      <c r="B4328" s="1">
        <v>23195.851999999999</v>
      </c>
      <c r="C4328" s="6">
        <v>0.05</v>
      </c>
      <c r="D4328" t="s">
        <v>3</v>
      </c>
      <c r="E4328">
        <v>1</v>
      </c>
      <c r="F4328">
        <v>8.5</v>
      </c>
      <c r="G4328" t="s">
        <v>2</v>
      </c>
      <c r="H4328">
        <v>1</v>
      </c>
      <c r="I4328" t="s">
        <v>0</v>
      </c>
      <c r="J4328">
        <v>1</v>
      </c>
      <c r="K4328">
        <v>8.5</v>
      </c>
      <c r="L4328" t="s">
        <v>1</v>
      </c>
      <c r="M4328">
        <v>1</v>
      </c>
      <c r="N4328" t="s">
        <v>5577</v>
      </c>
      <c r="O4328">
        <v>1</v>
      </c>
      <c r="P4328" t="str">
        <f>D4328&amp;"-"&amp;F4328&amp;"-"&amp;G4328&amp;"-"&amp;E4328&amp;"-"&amp;H4328</f>
        <v>A2Delta-8.5-f-1-1</v>
      </c>
      <c r="Q4328" t="str">
        <f>I4328&amp;"-"&amp;K4328&amp;"-"&amp;L4328&amp;"-"&amp;J4328&amp;"-"&amp;M4328</f>
        <v>X2Pi-8.5-e-1-1</v>
      </c>
      <c r="R4328">
        <f>B4328+S4328</f>
        <v>26892.665750290998</v>
      </c>
      <c r="S4328">
        <f>_xlfn.IFNA(VLOOKUP(Q4328,'MARVEL-X'!A$2:I$1400,7,FALSE),VLOOKUP(Q4328,MARVEL!A$2:J$1522,10,FALSE))</f>
        <v>3696.8137502909999</v>
      </c>
      <c r="T4328">
        <f>IF(P4328=P4327,R4328+T4327,R4328)</f>
        <v>215141.37966123997</v>
      </c>
      <c r="U4328">
        <f>IF(P4328=P4327,1+U4327,1)</f>
        <v>8</v>
      </c>
      <c r="V4328" t="str">
        <f t="shared" si="67"/>
        <v/>
      </c>
      <c r="W4328" t="str">
        <f>IF(V4328="","",IF(ABS(V4328-R4328)&gt;W$1,ABS(V4328-R4328),""))</f>
        <v/>
      </c>
      <c r="X4328" t="str">
        <f>Y4328&amp;"-"&amp;Z4328&amp;"-"&amp;AC4328&amp;"-"&amp;AD4328&amp;"-"&amp;AG4328</f>
        <v>8.5-f-A-1-2.5</v>
      </c>
      <c r="Y4328">
        <f>F4328</f>
        <v>8.5</v>
      </c>
      <c r="Z4328" s="2" t="str">
        <f>G4328</f>
        <v>f</v>
      </c>
      <c r="AA4328">
        <f>_xlfn.IFNA(VLOOKUP(X4328,'duo-out'!A$2:Q$5000,5,FALSE),E4328+10*(H4328-1)+1+_xlfn.IFNA(VLOOKUP(D4328,states!A$2:C$10,3,FALSE),1))</f>
        <v>252</v>
      </c>
      <c r="AB4328" t="str">
        <f>IF(V4328="","",V4328)</f>
        <v/>
      </c>
      <c r="AC4328" s="2" t="str">
        <f>_xlfn.IFNA(VLOOKUP(D4328,states!A$2:C$10,2,FALSE),"XX")</f>
        <v>A</v>
      </c>
      <c r="AD4328">
        <f>E4328</f>
        <v>1</v>
      </c>
      <c r="AE4328">
        <f>_xlfn.IFNA(VLOOKUP(D4328,states!A$2:D$10,4,FALSE),0)</f>
        <v>2</v>
      </c>
      <c r="AF4328">
        <v>0.5</v>
      </c>
      <c r="AG4328">
        <f>IF(AE4328=0,AF4328,IF(AE4328=1,IF(F4328=0.5,0.5,IF(H4328=1,0.5,1.5)),IF(F4328=0.5,0.5,IF(H4328=1,2.5,1.5))))</f>
        <v>2.5</v>
      </c>
      <c r="AH4328" s="7">
        <f>IF(AC4328="XX",0,1/C4328^(1/5)*IF(E4328=0,100,1)/(E4328+1)^(1/4))</f>
        <v>1.5309059120638666</v>
      </c>
    </row>
    <row r="4329" spans="1:34">
      <c r="A4329">
        <v>5505</v>
      </c>
      <c r="B4329" s="1">
        <v>23413.572</v>
      </c>
      <c r="C4329" s="6">
        <v>0.05</v>
      </c>
      <c r="D4329" t="s">
        <v>3</v>
      </c>
      <c r="E4329">
        <v>1</v>
      </c>
      <c r="F4329">
        <v>8.5</v>
      </c>
      <c r="G4329" t="s">
        <v>2</v>
      </c>
      <c r="H4329">
        <v>1</v>
      </c>
      <c r="I4329" t="s">
        <v>0</v>
      </c>
      <c r="J4329">
        <v>1</v>
      </c>
      <c r="K4329">
        <v>7.5</v>
      </c>
      <c r="L4329" t="s">
        <v>2</v>
      </c>
      <c r="M4329">
        <v>1</v>
      </c>
      <c r="N4329" t="s">
        <v>5561</v>
      </c>
      <c r="O4329">
        <v>1</v>
      </c>
      <c r="P4329" t="str">
        <f>D4329&amp;"-"&amp;F4329&amp;"-"&amp;G4329&amp;"-"&amp;E4329&amp;"-"&amp;H4329</f>
        <v>A2Delta-8.5-f-1-1</v>
      </c>
      <c r="Q4329" t="str">
        <f>I4329&amp;"-"&amp;K4329&amp;"-"&amp;L4329&amp;"-"&amp;J4329&amp;"-"&amp;M4329</f>
        <v>X2Pi-7.5-f-1-1</v>
      </c>
      <c r="R4329">
        <f>B4329+S4329</f>
        <v>26892.656495896001</v>
      </c>
      <c r="S4329">
        <f>_xlfn.IFNA(VLOOKUP(Q4329,'MARVEL-X'!A$2:I$1400,7,FALSE),VLOOKUP(Q4329,MARVEL!A$2:J$1522,10,FALSE))</f>
        <v>3479.0844958960001</v>
      </c>
      <c r="T4329">
        <f>IF(P4329=P4328,R4329+T4328,R4329)</f>
        <v>242034.03615713597</v>
      </c>
      <c r="U4329">
        <f>IF(P4329=P4328,1+U4328,1)</f>
        <v>9</v>
      </c>
      <c r="V4329" t="str">
        <f t="shared" si="67"/>
        <v/>
      </c>
      <c r="W4329" t="str">
        <f>IF(V4329="","",IF(ABS(V4329-R4329)&gt;W$1,ABS(V4329-R4329),""))</f>
        <v/>
      </c>
      <c r="X4329" t="str">
        <f>Y4329&amp;"-"&amp;Z4329&amp;"-"&amp;AC4329&amp;"-"&amp;AD4329&amp;"-"&amp;AG4329</f>
        <v>8.5-f-A-1-2.5</v>
      </c>
      <c r="Y4329">
        <f>F4329</f>
        <v>8.5</v>
      </c>
      <c r="Z4329" s="2" t="str">
        <f>G4329</f>
        <v>f</v>
      </c>
      <c r="AA4329">
        <f>_xlfn.IFNA(VLOOKUP(X4329,'duo-out'!A$2:Q$5000,5,FALSE),E4329+10*(H4329-1)+1+_xlfn.IFNA(VLOOKUP(D4329,states!A$2:C$10,3,FALSE),1))</f>
        <v>252</v>
      </c>
      <c r="AB4329" t="str">
        <f>IF(V4329="","",V4329)</f>
        <v/>
      </c>
      <c r="AC4329" s="2" t="str">
        <f>_xlfn.IFNA(VLOOKUP(D4329,states!A$2:C$10,2,FALSE),"XX")</f>
        <v>A</v>
      </c>
      <c r="AD4329">
        <f>E4329</f>
        <v>1</v>
      </c>
      <c r="AE4329">
        <f>_xlfn.IFNA(VLOOKUP(D4329,states!A$2:D$10,4,FALSE),0)</f>
        <v>2</v>
      </c>
      <c r="AF4329">
        <v>0.5</v>
      </c>
      <c r="AG4329">
        <f>IF(AE4329=0,AF4329,IF(AE4329=1,IF(F4329=0.5,0.5,IF(H4329=1,0.5,1.5)),IF(F4329=0.5,0.5,IF(H4329=1,2.5,1.5))))</f>
        <v>2.5</v>
      </c>
      <c r="AH4329" s="7">
        <f>IF(AC4329="XX",0,1/C4329^(1/5)*IF(E4329=0,100,1)/(E4329+1)^(1/4))</f>
        <v>1.5309059120638666</v>
      </c>
    </row>
    <row r="4330" spans="1:34">
      <c r="A4330">
        <v>1029</v>
      </c>
      <c r="B4330" s="1">
        <v>22956.880000000001</v>
      </c>
      <c r="C4330" s="6">
        <v>7.22E-2</v>
      </c>
      <c r="D4330" t="s">
        <v>3</v>
      </c>
      <c r="E4330">
        <v>1</v>
      </c>
      <c r="F4330">
        <v>8.5</v>
      </c>
      <c r="G4330" t="s">
        <v>2</v>
      </c>
      <c r="H4330">
        <v>1</v>
      </c>
      <c r="I4330" t="s">
        <v>0</v>
      </c>
      <c r="J4330">
        <v>1</v>
      </c>
      <c r="K4330">
        <v>9.5</v>
      </c>
      <c r="L4330" t="s">
        <v>2</v>
      </c>
      <c r="M4330">
        <v>1</v>
      </c>
      <c r="N4330" t="s">
        <v>1085</v>
      </c>
      <c r="O4330">
        <v>1</v>
      </c>
      <c r="P4330" t="str">
        <f>D4330&amp;"-"&amp;F4330&amp;"-"&amp;G4330&amp;"-"&amp;E4330&amp;"-"&amp;H4330</f>
        <v>A2Delta-8.5-f-1-1</v>
      </c>
      <c r="Q4330" t="str">
        <f>I4330&amp;"-"&amp;K4330&amp;"-"&amp;L4330&amp;"-"&amp;J4330&amp;"-"&amp;M4330</f>
        <v>X2Pi-9.5-f-1-1</v>
      </c>
      <c r="R4330">
        <f>B4330+S4330</f>
        <v>26892.608234887</v>
      </c>
      <c r="S4330">
        <f>_xlfn.IFNA(VLOOKUP(Q4330,'MARVEL-X'!A$2:I$1400,7,FALSE),VLOOKUP(Q4330,MARVEL!A$2:J$1522,10,FALSE))</f>
        <v>3935.7282348869999</v>
      </c>
      <c r="T4330">
        <f>IF(P4330=P4329,R4330+T4329,R4330)</f>
        <v>268926.64439202298</v>
      </c>
      <c r="U4330">
        <f>IF(P4330=P4329,1+U4329,1)</f>
        <v>10</v>
      </c>
      <c r="V4330" t="str">
        <f t="shared" si="67"/>
        <v/>
      </c>
      <c r="W4330" t="str">
        <f>IF(V4330="","",IF(ABS(V4330-R4330)&gt;W$1,ABS(V4330-R4330),""))</f>
        <v/>
      </c>
      <c r="X4330" t="str">
        <f>Y4330&amp;"-"&amp;Z4330&amp;"-"&amp;AC4330&amp;"-"&amp;AD4330&amp;"-"&amp;AG4330</f>
        <v>8.5-f-A-1-2.5</v>
      </c>
      <c r="Y4330">
        <f>F4330</f>
        <v>8.5</v>
      </c>
      <c r="Z4330" s="2" t="str">
        <f>G4330</f>
        <v>f</v>
      </c>
      <c r="AA4330">
        <f>_xlfn.IFNA(VLOOKUP(X4330,'duo-out'!A$2:Q$5000,5,FALSE),E4330+10*(H4330-1)+1+_xlfn.IFNA(VLOOKUP(D4330,states!A$2:C$10,3,FALSE),1))</f>
        <v>252</v>
      </c>
      <c r="AB4330" t="str">
        <f>IF(V4330="","",V4330)</f>
        <v/>
      </c>
      <c r="AC4330" s="2" t="str">
        <f>_xlfn.IFNA(VLOOKUP(D4330,states!A$2:C$10,2,FALSE),"XX")</f>
        <v>A</v>
      </c>
      <c r="AD4330">
        <f>E4330</f>
        <v>1</v>
      </c>
      <c r="AE4330">
        <f>_xlfn.IFNA(VLOOKUP(D4330,states!A$2:D$10,4,FALSE),0)</f>
        <v>2</v>
      </c>
      <c r="AF4330">
        <v>0.5</v>
      </c>
      <c r="AG4330">
        <f>IF(AE4330=0,AF4330,IF(AE4330=1,IF(F4330=0.5,0.5,IF(H4330=1,0.5,1.5)),IF(F4330=0.5,0.5,IF(H4330=1,2.5,1.5))))</f>
        <v>2.5</v>
      </c>
      <c r="AH4330" s="7">
        <f>IF(AC4330="XX",0,1/C4330^(1/5)*IF(E4330=0,100,1)/(E4330+1)^(1/4))</f>
        <v>1.4224436195593249</v>
      </c>
    </row>
    <row r="4331" spans="1:34">
      <c r="A4331">
        <v>964</v>
      </c>
      <c r="B4331" s="1">
        <v>23195.88</v>
      </c>
      <c r="C4331" s="6">
        <v>0.05</v>
      </c>
      <c r="D4331" t="s">
        <v>3</v>
      </c>
      <c r="E4331">
        <v>1</v>
      </c>
      <c r="F4331">
        <v>8.5</v>
      </c>
      <c r="G4331" t="s">
        <v>2</v>
      </c>
      <c r="H4331">
        <v>1</v>
      </c>
      <c r="I4331" t="s">
        <v>0</v>
      </c>
      <c r="J4331">
        <v>1</v>
      </c>
      <c r="K4331">
        <v>8.5</v>
      </c>
      <c r="L4331" t="s">
        <v>1</v>
      </c>
      <c r="M4331">
        <v>1</v>
      </c>
      <c r="N4331" t="s">
        <v>1020</v>
      </c>
      <c r="O4331">
        <v>1</v>
      </c>
      <c r="P4331" t="str">
        <f>D4331&amp;"-"&amp;F4331&amp;"-"&amp;G4331&amp;"-"&amp;E4331&amp;"-"&amp;H4331</f>
        <v>A2Delta-8.5-f-1-1</v>
      </c>
      <c r="Q4331" t="str">
        <f>I4331&amp;"-"&amp;K4331&amp;"-"&amp;L4331&amp;"-"&amp;J4331&amp;"-"&amp;M4331</f>
        <v>X2Pi-8.5-e-1-1</v>
      </c>
      <c r="R4331">
        <f>B4331+S4331</f>
        <v>26892.693750291</v>
      </c>
      <c r="S4331">
        <f>_xlfn.IFNA(VLOOKUP(Q4331,'MARVEL-X'!A$2:I$1400,7,FALSE),VLOOKUP(Q4331,MARVEL!A$2:J$1522,10,FALSE))</f>
        <v>3696.8137502909999</v>
      </c>
      <c r="T4331">
        <f>IF(P4331=P4330,R4331+T4330,R4331)</f>
        <v>295819.33814231399</v>
      </c>
      <c r="U4331">
        <f>IF(P4331=P4330,1+U4330,1)</f>
        <v>11</v>
      </c>
      <c r="V4331" t="str">
        <f t="shared" si="67"/>
        <v/>
      </c>
      <c r="W4331" t="str">
        <f>IF(V4331="","",IF(ABS(V4331-R4331)&gt;W$1,ABS(V4331-R4331),""))</f>
        <v/>
      </c>
      <c r="X4331" t="str">
        <f>Y4331&amp;"-"&amp;Z4331&amp;"-"&amp;AC4331&amp;"-"&amp;AD4331&amp;"-"&amp;AG4331</f>
        <v>8.5-f-A-1-2.5</v>
      </c>
      <c r="Y4331">
        <f>F4331</f>
        <v>8.5</v>
      </c>
      <c r="Z4331" s="2" t="str">
        <f>G4331</f>
        <v>f</v>
      </c>
      <c r="AA4331">
        <f>_xlfn.IFNA(VLOOKUP(X4331,'duo-out'!A$2:Q$5000,5,FALSE),E4331+10*(H4331-1)+1+_xlfn.IFNA(VLOOKUP(D4331,states!A$2:C$10,3,FALSE),1))</f>
        <v>252</v>
      </c>
      <c r="AB4331" t="str">
        <f>IF(V4331="","",V4331)</f>
        <v/>
      </c>
      <c r="AC4331" s="2" t="str">
        <f>_xlfn.IFNA(VLOOKUP(D4331,states!A$2:C$10,2,FALSE),"XX")</f>
        <v>A</v>
      </c>
      <c r="AD4331">
        <f>E4331</f>
        <v>1</v>
      </c>
      <c r="AE4331">
        <f>_xlfn.IFNA(VLOOKUP(D4331,states!A$2:D$10,4,FALSE),0)</f>
        <v>2</v>
      </c>
      <c r="AF4331">
        <v>0.5</v>
      </c>
      <c r="AG4331">
        <f>IF(AE4331=0,AF4331,IF(AE4331=1,IF(F4331=0.5,0.5,IF(H4331=1,0.5,1.5)),IF(F4331=0.5,0.5,IF(H4331=1,2.5,1.5))))</f>
        <v>2.5</v>
      </c>
      <c r="AH4331" s="7">
        <f>IF(AC4331="XX",0,1/C4331^(1/5)*IF(E4331=0,100,1)/(E4331+1)^(1/4))</f>
        <v>1.5309059120638666</v>
      </c>
    </row>
    <row r="4332" spans="1:34">
      <c r="A4332">
        <v>941</v>
      </c>
      <c r="B4332" s="1">
        <v>23413.48</v>
      </c>
      <c r="C4332" s="6">
        <v>0.1188</v>
      </c>
      <c r="D4332" t="s">
        <v>3</v>
      </c>
      <c r="E4332">
        <v>1</v>
      </c>
      <c r="F4332">
        <v>8.5</v>
      </c>
      <c r="G4332" t="s">
        <v>2</v>
      </c>
      <c r="H4332">
        <v>1</v>
      </c>
      <c r="I4332" t="s">
        <v>0</v>
      </c>
      <c r="J4332">
        <v>1</v>
      </c>
      <c r="K4332">
        <v>7.5</v>
      </c>
      <c r="L4332" t="s">
        <v>2</v>
      </c>
      <c r="M4332">
        <v>1</v>
      </c>
      <c r="N4332" t="s">
        <v>997</v>
      </c>
      <c r="O4332">
        <v>1</v>
      </c>
      <c r="P4332" t="str">
        <f>D4332&amp;"-"&amp;F4332&amp;"-"&amp;G4332&amp;"-"&amp;E4332&amp;"-"&amp;H4332</f>
        <v>A2Delta-8.5-f-1-1</v>
      </c>
      <c r="Q4332" t="str">
        <f>I4332&amp;"-"&amp;K4332&amp;"-"&amp;L4332&amp;"-"&amp;J4332&amp;"-"&amp;M4332</f>
        <v>X2Pi-7.5-f-1-1</v>
      </c>
      <c r="R4332">
        <f>B4332+S4332</f>
        <v>26892.564495896</v>
      </c>
      <c r="S4332">
        <f>_xlfn.IFNA(VLOOKUP(Q4332,'MARVEL-X'!A$2:I$1400,7,FALSE),VLOOKUP(Q4332,MARVEL!A$2:J$1522,10,FALSE))</f>
        <v>3479.0844958960001</v>
      </c>
      <c r="T4332">
        <f>IF(P4332=P4331,R4332+T4331,R4332)</f>
        <v>322711.90263820998</v>
      </c>
      <c r="U4332">
        <f>IF(P4332=P4331,1+U4331,1)</f>
        <v>12</v>
      </c>
      <c r="V4332">
        <f t="shared" si="67"/>
        <v>26892.658553184167</v>
      </c>
      <c r="W4332">
        <f>IF(V4332="","",IF(ABS(V4332-R4332)&gt;W$1,ABS(V4332-R4332),""))</f>
        <v>9.405728816636838E-2</v>
      </c>
      <c r="X4332" t="str">
        <f>Y4332&amp;"-"&amp;Z4332&amp;"-"&amp;AC4332&amp;"-"&amp;AD4332&amp;"-"&amp;AG4332</f>
        <v>8.5-f-A-1-2.5</v>
      </c>
      <c r="Y4332">
        <f>F4332</f>
        <v>8.5</v>
      </c>
      <c r="Z4332" s="2" t="str">
        <f>G4332</f>
        <v>f</v>
      </c>
      <c r="AA4332">
        <f>_xlfn.IFNA(VLOOKUP(X4332,'duo-out'!A$2:Q$5000,5,FALSE),E4332+10*(H4332-1)+1+_xlfn.IFNA(VLOOKUP(D4332,states!A$2:C$10,3,FALSE),1))</f>
        <v>252</v>
      </c>
      <c r="AB4332">
        <f>IF(V4332="","",V4332)</f>
        <v>26892.658553184167</v>
      </c>
      <c r="AC4332" s="2" t="str">
        <f>_xlfn.IFNA(VLOOKUP(D4332,states!A$2:C$10,2,FALSE),"XX")</f>
        <v>A</v>
      </c>
      <c r="AD4332">
        <f>E4332</f>
        <v>1</v>
      </c>
      <c r="AE4332">
        <f>_xlfn.IFNA(VLOOKUP(D4332,states!A$2:D$10,4,FALSE),0)</f>
        <v>2</v>
      </c>
      <c r="AF4332">
        <v>0.5</v>
      </c>
      <c r="AG4332">
        <f>IF(AE4332=0,AF4332,IF(AE4332=1,IF(F4332=0.5,0.5,IF(H4332=1,0.5,1.5)),IF(F4332=0.5,0.5,IF(H4332=1,2.5,1.5))))</f>
        <v>2.5</v>
      </c>
      <c r="AH4332" s="7">
        <f>IF(AC4332="XX",0,1/C4332^(1/5)*IF(E4332=0,100,1)/(E4332+1)^(1/4))</f>
        <v>1.287594796597725</v>
      </c>
    </row>
    <row r="4333" spans="1:34">
      <c r="A4333">
        <v>4077</v>
      </c>
      <c r="B4333" s="1">
        <v>20383.5491</v>
      </c>
      <c r="C4333" s="6">
        <v>5.0000000000000001E-3</v>
      </c>
      <c r="D4333" t="s">
        <v>3</v>
      </c>
      <c r="E4333">
        <v>1</v>
      </c>
      <c r="F4333">
        <v>8.5</v>
      </c>
      <c r="G4333" t="s">
        <v>2</v>
      </c>
      <c r="H4333">
        <v>2</v>
      </c>
      <c r="I4333" t="s">
        <v>0</v>
      </c>
      <c r="J4333">
        <v>2</v>
      </c>
      <c r="K4333">
        <v>9.5</v>
      </c>
      <c r="L4333" t="s">
        <v>2</v>
      </c>
      <c r="M4333">
        <v>2</v>
      </c>
      <c r="N4333" t="s">
        <v>4133</v>
      </c>
      <c r="O4333">
        <v>1</v>
      </c>
      <c r="P4333" t="str">
        <f>D4333&amp;"-"&amp;F4333&amp;"-"&amp;G4333&amp;"-"&amp;E4333&amp;"-"&amp;H4333</f>
        <v>A2Delta-8.5-f-1-2</v>
      </c>
      <c r="Q4333" t="str">
        <f>I4333&amp;"-"&amp;K4333&amp;"-"&amp;L4333&amp;"-"&amp;J4333&amp;"-"&amp;M4333</f>
        <v>X2Pi-9.5-f-2-2</v>
      </c>
      <c r="R4333">
        <f>B4333+S4333</f>
        <v>27138.560541620001</v>
      </c>
      <c r="S4333">
        <f>_xlfn.IFNA(VLOOKUP(Q4333,'MARVEL-X'!A$2:I$1400,7,FALSE),VLOOKUP(Q4333,MARVEL!A$2:J$1522,10,FALSE))</f>
        <v>6755.0114416200004</v>
      </c>
      <c r="T4333">
        <f>IF(P4333=P4332,R4333+T4332,R4333)</f>
        <v>27138.560541620001</v>
      </c>
      <c r="U4333">
        <f>IF(P4333=P4332,1+U4332,1)</f>
        <v>1</v>
      </c>
      <c r="V4333" t="str">
        <f t="shared" si="67"/>
        <v/>
      </c>
      <c r="W4333" t="str">
        <f>IF(V4333="","",IF(ABS(V4333-R4333)&gt;W$1,ABS(V4333-R4333),""))</f>
        <v/>
      </c>
      <c r="X4333" t="str">
        <f>Y4333&amp;"-"&amp;Z4333&amp;"-"&amp;AC4333&amp;"-"&amp;AD4333&amp;"-"&amp;AG4333</f>
        <v>8.5-f-A-1-1.5</v>
      </c>
      <c r="Y4333">
        <f>F4333</f>
        <v>8.5</v>
      </c>
      <c r="Z4333" s="2" t="str">
        <f>G4333</f>
        <v>f</v>
      </c>
      <c r="AA4333">
        <f>_xlfn.IFNA(VLOOKUP(X4333,'duo-out'!A$2:Q$5000,5,FALSE),E4333+10*(H4333-1)+1+_xlfn.IFNA(VLOOKUP(D4333,states!A$2:C$10,3,FALSE),1))</f>
        <v>262</v>
      </c>
      <c r="AB4333" t="str">
        <f>IF(V4333="","",V4333)</f>
        <v/>
      </c>
      <c r="AC4333" s="2" t="str">
        <f>_xlfn.IFNA(VLOOKUP(D4333,states!A$2:C$10,2,FALSE),"XX")</f>
        <v>A</v>
      </c>
      <c r="AD4333">
        <f>E4333</f>
        <v>1</v>
      </c>
      <c r="AE4333">
        <f>_xlfn.IFNA(VLOOKUP(D4333,states!A$2:D$10,4,FALSE),0)</f>
        <v>2</v>
      </c>
      <c r="AF4333">
        <v>0.5</v>
      </c>
      <c r="AG4333">
        <f>IF(AE4333=0,AF4333,IF(AE4333=1,IF(F4333=0.5,0.5,IF(H4333=1,0.5,1.5)),IF(F4333=0.5,0.5,IF(H4333=1,2.5,1.5))))</f>
        <v>1.5</v>
      </c>
      <c r="AH4333" s="7">
        <f>IF(AC4333="XX",0,1/C4333^(1/5)*IF(E4333=0,100,1)/(E4333+1)^(1/4))</f>
        <v>2.4263223583284943</v>
      </c>
    </row>
    <row r="4334" spans="1:34">
      <c r="A4334">
        <v>4070</v>
      </c>
      <c r="B4334" s="1">
        <v>20644.302800000001</v>
      </c>
      <c r="C4334" s="6">
        <v>1.1990000000000001E-2</v>
      </c>
      <c r="D4334" t="s">
        <v>3</v>
      </c>
      <c r="E4334">
        <v>1</v>
      </c>
      <c r="F4334">
        <v>8.5</v>
      </c>
      <c r="G4334" t="s">
        <v>2</v>
      </c>
      <c r="H4334">
        <v>2</v>
      </c>
      <c r="I4334" t="s">
        <v>0</v>
      </c>
      <c r="J4334">
        <v>2</v>
      </c>
      <c r="K4334">
        <v>8.5</v>
      </c>
      <c r="L4334" t="s">
        <v>1</v>
      </c>
      <c r="M4334">
        <v>2</v>
      </c>
      <c r="N4334" t="s">
        <v>4126</v>
      </c>
      <c r="O4334">
        <v>1</v>
      </c>
      <c r="P4334" t="str">
        <f>D4334&amp;"-"&amp;F4334&amp;"-"&amp;G4334&amp;"-"&amp;E4334&amp;"-"&amp;H4334</f>
        <v>A2Delta-8.5-f-1-2</v>
      </c>
      <c r="Q4334" t="str">
        <f>I4334&amp;"-"&amp;K4334&amp;"-"&amp;L4334&amp;"-"&amp;J4334&amp;"-"&amp;M4334</f>
        <v>X2Pi-8.5-e-2-2</v>
      </c>
      <c r="R4334">
        <f>B4334+S4334</f>
        <v>27138.544386838999</v>
      </c>
      <c r="S4334">
        <f>_xlfn.IFNA(VLOOKUP(Q4334,'MARVEL-X'!A$2:I$1400,7,FALSE),VLOOKUP(Q4334,MARVEL!A$2:J$1522,10,FALSE))</f>
        <v>6494.2415868389999</v>
      </c>
      <c r="T4334">
        <f>IF(P4334=P4333,R4334+T4333,R4334)</f>
        <v>54277.104928458997</v>
      </c>
      <c r="U4334">
        <f>IF(P4334=P4333,1+U4333,1)</f>
        <v>2</v>
      </c>
      <c r="V4334" t="str">
        <f t="shared" si="67"/>
        <v/>
      </c>
      <c r="W4334" t="str">
        <f>IF(V4334="","",IF(ABS(V4334-R4334)&gt;W$1,ABS(V4334-R4334),""))</f>
        <v/>
      </c>
      <c r="X4334" t="str">
        <f>Y4334&amp;"-"&amp;Z4334&amp;"-"&amp;AC4334&amp;"-"&amp;AD4334&amp;"-"&amp;AG4334</f>
        <v>8.5-f-A-1-1.5</v>
      </c>
      <c r="Y4334">
        <f>F4334</f>
        <v>8.5</v>
      </c>
      <c r="Z4334" s="2" t="str">
        <f>G4334</f>
        <v>f</v>
      </c>
      <c r="AA4334">
        <f>_xlfn.IFNA(VLOOKUP(X4334,'duo-out'!A$2:Q$5000,5,FALSE),E4334+10*(H4334-1)+1+_xlfn.IFNA(VLOOKUP(D4334,states!A$2:C$10,3,FALSE),1))</f>
        <v>262</v>
      </c>
      <c r="AB4334" t="str">
        <f>IF(V4334="","",V4334)</f>
        <v/>
      </c>
      <c r="AC4334" s="2" t="str">
        <f>_xlfn.IFNA(VLOOKUP(D4334,states!A$2:C$10,2,FALSE),"XX")</f>
        <v>A</v>
      </c>
      <c r="AD4334">
        <f>E4334</f>
        <v>1</v>
      </c>
      <c r="AE4334">
        <f>_xlfn.IFNA(VLOOKUP(D4334,states!A$2:D$10,4,FALSE),0)</f>
        <v>2</v>
      </c>
      <c r="AF4334">
        <v>0.5</v>
      </c>
      <c r="AG4334">
        <f>IF(AE4334=0,AF4334,IF(AE4334=1,IF(F4334=0.5,0.5,IF(H4334=1,0.5,1.5)),IF(F4334=0.5,0.5,IF(H4334=1,2.5,1.5))))</f>
        <v>1.5</v>
      </c>
      <c r="AH4334" s="7">
        <f>IF(AC4334="XX",0,1/C4334^(1/5)*IF(E4334=0,100,1)/(E4334+1)^(1/4))</f>
        <v>2.0369420066286708</v>
      </c>
    </row>
    <row r="4335" spans="1:34">
      <c r="A4335">
        <v>3626</v>
      </c>
      <c r="B4335" s="1">
        <v>22932.814200000001</v>
      </c>
      <c r="C4335" s="6">
        <v>8.2319999999999997E-3</v>
      </c>
      <c r="D4335" t="s">
        <v>3</v>
      </c>
      <c r="E4335">
        <v>1</v>
      </c>
      <c r="F4335">
        <v>8.5</v>
      </c>
      <c r="G4335" t="s">
        <v>2</v>
      </c>
      <c r="H4335">
        <v>2</v>
      </c>
      <c r="I4335" t="s">
        <v>0</v>
      </c>
      <c r="J4335">
        <v>1</v>
      </c>
      <c r="K4335">
        <v>9.5</v>
      </c>
      <c r="L4335" t="s">
        <v>2</v>
      </c>
      <c r="M4335">
        <v>2</v>
      </c>
      <c r="N4335" t="s">
        <v>3682</v>
      </c>
      <c r="O4335">
        <v>1</v>
      </c>
      <c r="P4335" t="str">
        <f>D4335&amp;"-"&amp;F4335&amp;"-"&amp;G4335&amp;"-"&amp;E4335&amp;"-"&amp;H4335</f>
        <v>A2Delta-8.5-f-1-2</v>
      </c>
      <c r="Q4335" t="str">
        <f>I4335&amp;"-"&amp;K4335&amp;"-"&amp;L4335&amp;"-"&amp;J4335&amp;"-"&amp;M4335</f>
        <v>X2Pi-9.5-f-1-2</v>
      </c>
      <c r="R4335">
        <f>B4335+S4335</f>
        <v>27138.550811405999</v>
      </c>
      <c r="S4335">
        <f>_xlfn.IFNA(VLOOKUP(Q4335,'MARVEL-X'!A$2:I$1400,7,FALSE),VLOOKUP(Q4335,MARVEL!A$2:J$1522,10,FALSE))</f>
        <v>4205.7366114059996</v>
      </c>
      <c r="T4335">
        <f>IF(P4335=P4334,R4335+T4334,R4335)</f>
        <v>81415.655739865004</v>
      </c>
      <c r="U4335">
        <f>IF(P4335=P4334,1+U4334,1)</f>
        <v>3</v>
      </c>
      <c r="V4335" t="str">
        <f t="shared" si="67"/>
        <v/>
      </c>
      <c r="W4335" t="str">
        <f>IF(V4335="","",IF(ABS(V4335-R4335)&gt;W$1,ABS(V4335-R4335),""))</f>
        <v/>
      </c>
      <c r="X4335" t="str">
        <f>Y4335&amp;"-"&amp;Z4335&amp;"-"&amp;AC4335&amp;"-"&amp;AD4335&amp;"-"&amp;AG4335</f>
        <v>8.5-f-A-1-1.5</v>
      </c>
      <c r="Y4335">
        <f>F4335</f>
        <v>8.5</v>
      </c>
      <c r="Z4335" s="2" t="str">
        <f>G4335</f>
        <v>f</v>
      </c>
      <c r="AA4335">
        <f>_xlfn.IFNA(VLOOKUP(X4335,'duo-out'!A$2:Q$5000,5,FALSE),E4335+10*(H4335-1)+1+_xlfn.IFNA(VLOOKUP(D4335,states!A$2:C$10,3,FALSE),1))</f>
        <v>262</v>
      </c>
      <c r="AB4335" t="str">
        <f>IF(V4335="","",V4335)</f>
        <v/>
      </c>
      <c r="AC4335" s="2" t="str">
        <f>_xlfn.IFNA(VLOOKUP(D4335,states!A$2:C$10,2,FALSE),"XX")</f>
        <v>A</v>
      </c>
      <c r="AD4335">
        <f>E4335</f>
        <v>1</v>
      </c>
      <c r="AE4335">
        <f>_xlfn.IFNA(VLOOKUP(D4335,states!A$2:D$10,4,FALSE),0)</f>
        <v>2</v>
      </c>
      <c r="AF4335">
        <v>0.5</v>
      </c>
      <c r="AG4335">
        <f>IF(AE4335=0,AF4335,IF(AE4335=1,IF(F4335=0.5,0.5,IF(H4335=1,0.5,1.5)),IF(F4335=0.5,0.5,IF(H4335=1,2.5,1.5))))</f>
        <v>1.5</v>
      </c>
      <c r="AH4335" s="7">
        <f>IF(AC4335="XX",0,1/C4335^(1/5)*IF(E4335=0,100,1)/(E4335+1)^(1/4))</f>
        <v>2.1960459787982991</v>
      </c>
    </row>
    <row r="4336" spans="1:34">
      <c r="A4336">
        <v>3607</v>
      </c>
      <c r="B4336" s="1">
        <v>23204.177500000002</v>
      </c>
      <c r="C4336" s="6">
        <v>1.9470000000000001E-2</v>
      </c>
      <c r="D4336" t="s">
        <v>3</v>
      </c>
      <c r="E4336">
        <v>1</v>
      </c>
      <c r="F4336">
        <v>8.5</v>
      </c>
      <c r="G4336" t="s">
        <v>2</v>
      </c>
      <c r="H4336">
        <v>2</v>
      </c>
      <c r="I4336" t="s">
        <v>0</v>
      </c>
      <c r="J4336">
        <v>1</v>
      </c>
      <c r="K4336">
        <v>8.5</v>
      </c>
      <c r="L4336" t="s">
        <v>1</v>
      </c>
      <c r="M4336">
        <v>2</v>
      </c>
      <c r="N4336" t="s">
        <v>3663</v>
      </c>
      <c r="O4336">
        <v>1</v>
      </c>
      <c r="P4336" t="str">
        <f>D4336&amp;"-"&amp;F4336&amp;"-"&amp;G4336&amp;"-"&amp;E4336&amp;"-"&amp;H4336</f>
        <v>A2Delta-8.5-f-1-2</v>
      </c>
      <c r="Q4336" t="str">
        <f>I4336&amp;"-"&amp;K4336&amp;"-"&amp;L4336&amp;"-"&amp;J4336&amp;"-"&amp;M4336</f>
        <v>X2Pi-8.5-e-1-2</v>
      </c>
      <c r="R4336">
        <f>B4336+S4336</f>
        <v>27138.566268577</v>
      </c>
      <c r="S4336">
        <f>_xlfn.IFNA(VLOOKUP(Q4336,'MARVEL-X'!A$2:I$1400,7,FALSE),VLOOKUP(Q4336,MARVEL!A$2:J$1522,10,FALSE))</f>
        <v>3934.3887685770001</v>
      </c>
      <c r="T4336">
        <f>IF(P4336=P4335,R4336+T4335,R4336)</f>
        <v>108554.22200844201</v>
      </c>
      <c r="U4336">
        <f>IF(P4336=P4335,1+U4335,1)</f>
        <v>4</v>
      </c>
      <c r="V4336" t="str">
        <f t="shared" si="67"/>
        <v/>
      </c>
      <c r="W4336" t="str">
        <f>IF(V4336="","",IF(ABS(V4336-R4336)&gt;W$1,ABS(V4336-R4336),""))</f>
        <v/>
      </c>
      <c r="X4336" t="str">
        <f>Y4336&amp;"-"&amp;Z4336&amp;"-"&amp;AC4336&amp;"-"&amp;AD4336&amp;"-"&amp;AG4336</f>
        <v>8.5-f-A-1-1.5</v>
      </c>
      <c r="Y4336">
        <f>F4336</f>
        <v>8.5</v>
      </c>
      <c r="Z4336" s="2" t="str">
        <f>G4336</f>
        <v>f</v>
      </c>
      <c r="AA4336">
        <f>_xlfn.IFNA(VLOOKUP(X4336,'duo-out'!A$2:Q$5000,5,FALSE),E4336+10*(H4336-1)+1+_xlfn.IFNA(VLOOKUP(D4336,states!A$2:C$10,3,FALSE),1))</f>
        <v>262</v>
      </c>
      <c r="AB4336" t="str">
        <f>IF(V4336="","",V4336)</f>
        <v/>
      </c>
      <c r="AC4336" s="2" t="str">
        <f>_xlfn.IFNA(VLOOKUP(D4336,states!A$2:C$10,2,FALSE),"XX")</f>
        <v>A</v>
      </c>
      <c r="AD4336">
        <f>E4336</f>
        <v>1</v>
      </c>
      <c r="AE4336">
        <f>_xlfn.IFNA(VLOOKUP(D4336,states!A$2:D$10,4,FALSE),0)</f>
        <v>2</v>
      </c>
      <c r="AF4336">
        <v>0.5</v>
      </c>
      <c r="AG4336">
        <f>IF(AE4336=0,AF4336,IF(AE4336=1,IF(F4336=0.5,0.5,IF(H4336=1,0.5,1.5)),IF(F4336=0.5,0.5,IF(H4336=1,2.5,1.5))))</f>
        <v>1.5</v>
      </c>
      <c r="AH4336" s="7">
        <f>IF(AC4336="XX",0,1/C4336^(1/5)*IF(E4336=0,100,1)/(E4336+1)^(1/4))</f>
        <v>1.8487122151469406</v>
      </c>
    </row>
    <row r="4337" spans="1:34">
      <c r="A4337">
        <v>3566</v>
      </c>
      <c r="B4337" s="1">
        <v>23442.993999999999</v>
      </c>
      <c r="C4337" s="6">
        <v>5.0000000000000001E-3</v>
      </c>
      <c r="D4337" t="s">
        <v>3</v>
      </c>
      <c r="E4337">
        <v>1</v>
      </c>
      <c r="F4337">
        <v>8.5</v>
      </c>
      <c r="G4337" t="s">
        <v>2</v>
      </c>
      <c r="H4337">
        <v>2</v>
      </c>
      <c r="I4337" t="s">
        <v>0</v>
      </c>
      <c r="J4337">
        <v>1</v>
      </c>
      <c r="K4337">
        <v>7.5</v>
      </c>
      <c r="L4337" t="s">
        <v>2</v>
      </c>
      <c r="M4337">
        <v>2</v>
      </c>
      <c r="N4337" t="s">
        <v>3622</v>
      </c>
      <c r="O4337">
        <v>1</v>
      </c>
      <c r="P4337" t="str">
        <f>D4337&amp;"-"&amp;F4337&amp;"-"&amp;G4337&amp;"-"&amp;E4337&amp;"-"&amp;H4337</f>
        <v>A2Delta-8.5-f-1-2</v>
      </c>
      <c r="Q4337" t="str">
        <f>I4337&amp;"-"&amp;K4337&amp;"-"&amp;L4337&amp;"-"&amp;J4337&amp;"-"&amp;M4337</f>
        <v>X2Pi-7.5-f-1-2</v>
      </c>
      <c r="R4337">
        <f>B4337+S4337</f>
        <v>27138.552844602</v>
      </c>
      <c r="S4337">
        <f>_xlfn.IFNA(VLOOKUP(Q4337,'MARVEL-X'!A$2:I$1400,7,FALSE),VLOOKUP(Q4337,MARVEL!A$2:J$1522,10,FALSE))</f>
        <v>3695.5588446020001</v>
      </c>
      <c r="T4337">
        <f>IF(P4337=P4336,R4337+T4336,R4337)</f>
        <v>135692.77485304401</v>
      </c>
      <c r="U4337">
        <f>IF(P4337=P4336,1+U4336,1)</f>
        <v>5</v>
      </c>
      <c r="V4337" t="str">
        <f t="shared" si="67"/>
        <v/>
      </c>
      <c r="W4337" t="str">
        <f>IF(V4337="","",IF(ABS(V4337-R4337)&gt;W$1,ABS(V4337-R4337),""))</f>
        <v/>
      </c>
      <c r="X4337" t="str">
        <f>Y4337&amp;"-"&amp;Z4337&amp;"-"&amp;AC4337&amp;"-"&amp;AD4337&amp;"-"&amp;AG4337</f>
        <v>8.5-f-A-1-1.5</v>
      </c>
      <c r="Y4337">
        <f>F4337</f>
        <v>8.5</v>
      </c>
      <c r="Z4337" s="2" t="str">
        <f>G4337</f>
        <v>f</v>
      </c>
      <c r="AA4337">
        <f>_xlfn.IFNA(VLOOKUP(X4337,'duo-out'!A$2:Q$5000,5,FALSE),E4337+10*(H4337-1)+1+_xlfn.IFNA(VLOOKUP(D4337,states!A$2:C$10,3,FALSE),1))</f>
        <v>262</v>
      </c>
      <c r="AB4337" t="str">
        <f>IF(V4337="","",V4337)</f>
        <v/>
      </c>
      <c r="AC4337" s="2" t="str">
        <f>_xlfn.IFNA(VLOOKUP(D4337,states!A$2:C$10,2,FALSE),"XX")</f>
        <v>A</v>
      </c>
      <c r="AD4337">
        <f>E4337</f>
        <v>1</v>
      </c>
      <c r="AE4337">
        <f>_xlfn.IFNA(VLOOKUP(D4337,states!A$2:D$10,4,FALSE),0)</f>
        <v>2</v>
      </c>
      <c r="AF4337">
        <v>0.5</v>
      </c>
      <c r="AG4337">
        <f>IF(AE4337=0,AF4337,IF(AE4337=1,IF(F4337=0.5,0.5,IF(H4337=1,0.5,1.5)),IF(F4337=0.5,0.5,IF(H4337=1,2.5,1.5))))</f>
        <v>1.5</v>
      </c>
      <c r="AH4337" s="7">
        <f>IF(AC4337="XX",0,1/C4337^(1/5)*IF(E4337=0,100,1)/(E4337+1)^(1/4))</f>
        <v>2.4263223583284943</v>
      </c>
    </row>
    <row r="4338" spans="1:34">
      <c r="A4338">
        <v>2958</v>
      </c>
      <c r="B4338" s="1">
        <v>22932.794099999999</v>
      </c>
      <c r="C4338" s="6">
        <v>2.0840000000000001E-2</v>
      </c>
      <c r="D4338" t="s">
        <v>3</v>
      </c>
      <c r="E4338">
        <v>1</v>
      </c>
      <c r="F4338">
        <v>8.5</v>
      </c>
      <c r="G4338" t="s">
        <v>2</v>
      </c>
      <c r="H4338">
        <v>2</v>
      </c>
      <c r="I4338" t="s">
        <v>0</v>
      </c>
      <c r="J4338">
        <v>1</v>
      </c>
      <c r="K4338">
        <v>9.5</v>
      </c>
      <c r="L4338" t="s">
        <v>2</v>
      </c>
      <c r="M4338">
        <v>2</v>
      </c>
      <c r="N4338" t="s">
        <v>3014</v>
      </c>
      <c r="O4338">
        <v>1</v>
      </c>
      <c r="P4338" t="str">
        <f>D4338&amp;"-"&amp;F4338&amp;"-"&amp;G4338&amp;"-"&amp;E4338&amp;"-"&amp;H4338</f>
        <v>A2Delta-8.5-f-1-2</v>
      </c>
      <c r="Q4338" t="str">
        <f>I4338&amp;"-"&amp;K4338&amp;"-"&amp;L4338&amp;"-"&amp;J4338&amp;"-"&amp;M4338</f>
        <v>X2Pi-9.5-f-1-2</v>
      </c>
      <c r="R4338">
        <f>B4338+S4338</f>
        <v>27138.530711405998</v>
      </c>
      <c r="S4338">
        <f>_xlfn.IFNA(VLOOKUP(Q4338,'MARVEL-X'!A$2:I$1400,7,FALSE),VLOOKUP(Q4338,MARVEL!A$2:J$1522,10,FALSE))</f>
        <v>4205.7366114059996</v>
      </c>
      <c r="T4338">
        <f>IF(P4338=P4337,R4338+T4337,R4338)</f>
        <v>162831.30556445001</v>
      </c>
      <c r="U4338">
        <f>IF(P4338=P4337,1+U4337,1)</f>
        <v>6</v>
      </c>
      <c r="V4338" t="str">
        <f t="shared" si="67"/>
        <v/>
      </c>
      <c r="W4338" t="str">
        <f>IF(V4338="","",IF(ABS(V4338-R4338)&gt;W$1,ABS(V4338-R4338),""))</f>
        <v/>
      </c>
      <c r="X4338" t="str">
        <f>Y4338&amp;"-"&amp;Z4338&amp;"-"&amp;AC4338&amp;"-"&amp;AD4338&amp;"-"&amp;AG4338</f>
        <v>8.5-f-A-1-1.5</v>
      </c>
      <c r="Y4338">
        <f>F4338</f>
        <v>8.5</v>
      </c>
      <c r="Z4338" s="2" t="str">
        <f>G4338</f>
        <v>f</v>
      </c>
      <c r="AA4338">
        <f>_xlfn.IFNA(VLOOKUP(X4338,'duo-out'!A$2:Q$5000,5,FALSE),E4338+10*(H4338-1)+1+_xlfn.IFNA(VLOOKUP(D4338,states!A$2:C$10,3,FALSE),1))</f>
        <v>262</v>
      </c>
      <c r="AB4338" t="str">
        <f>IF(V4338="","",V4338)</f>
        <v/>
      </c>
      <c r="AC4338" s="2" t="str">
        <f>_xlfn.IFNA(VLOOKUP(D4338,states!A$2:C$10,2,FALSE),"XX")</f>
        <v>A</v>
      </c>
      <c r="AD4338">
        <f>E4338</f>
        <v>1</v>
      </c>
      <c r="AE4338">
        <f>_xlfn.IFNA(VLOOKUP(D4338,states!A$2:D$10,4,FALSE),0)</f>
        <v>2</v>
      </c>
      <c r="AF4338">
        <v>0.5</v>
      </c>
      <c r="AG4338">
        <f>IF(AE4338=0,AF4338,IF(AE4338=1,IF(F4338=0.5,0.5,IF(H4338=1,0.5,1.5)),IF(F4338=0.5,0.5,IF(H4338=1,2.5,1.5))))</f>
        <v>1.5</v>
      </c>
      <c r="AH4338" s="7">
        <f>IF(AC4338="XX",0,1/C4338^(1/5)*IF(E4338=0,100,1)/(E4338+1)^(1/4))</f>
        <v>1.8237401452558977</v>
      </c>
    </row>
    <row r="4339" spans="1:34">
      <c r="A4339">
        <v>2913</v>
      </c>
      <c r="B4339" s="1">
        <v>23442.997100000001</v>
      </c>
      <c r="C4339" s="6">
        <v>5.0000000000000001E-3</v>
      </c>
      <c r="D4339" t="s">
        <v>3</v>
      </c>
      <c r="E4339">
        <v>1</v>
      </c>
      <c r="F4339">
        <v>8.5</v>
      </c>
      <c r="G4339" t="s">
        <v>2</v>
      </c>
      <c r="H4339">
        <v>2</v>
      </c>
      <c r="I4339" t="s">
        <v>0</v>
      </c>
      <c r="J4339">
        <v>1</v>
      </c>
      <c r="K4339">
        <v>7.5</v>
      </c>
      <c r="L4339" t="s">
        <v>2</v>
      </c>
      <c r="M4339">
        <v>2</v>
      </c>
      <c r="N4339" t="s">
        <v>2969</v>
      </c>
      <c r="O4339">
        <v>1</v>
      </c>
      <c r="P4339" t="str">
        <f>D4339&amp;"-"&amp;F4339&amp;"-"&amp;G4339&amp;"-"&amp;E4339&amp;"-"&amp;H4339</f>
        <v>A2Delta-8.5-f-1-2</v>
      </c>
      <c r="Q4339" t="str">
        <f>I4339&amp;"-"&amp;K4339&amp;"-"&amp;L4339&amp;"-"&amp;J4339&amp;"-"&amp;M4339</f>
        <v>X2Pi-7.5-f-1-2</v>
      </c>
      <c r="R4339">
        <f>B4339+S4339</f>
        <v>27138.555944602002</v>
      </c>
      <c r="S4339">
        <f>_xlfn.IFNA(VLOOKUP(Q4339,'MARVEL-X'!A$2:I$1400,7,FALSE),VLOOKUP(Q4339,MARVEL!A$2:J$1522,10,FALSE))</f>
        <v>3695.5588446020001</v>
      </c>
      <c r="T4339">
        <f>IF(P4339=P4338,R4339+T4338,R4339)</f>
        <v>189969.86150905202</v>
      </c>
      <c r="U4339">
        <f>IF(P4339=P4338,1+U4338,1)</f>
        <v>7</v>
      </c>
      <c r="V4339" t="str">
        <f t="shared" si="67"/>
        <v/>
      </c>
      <c r="W4339" t="str">
        <f>IF(V4339="","",IF(ABS(V4339-R4339)&gt;W$1,ABS(V4339-R4339),""))</f>
        <v/>
      </c>
      <c r="X4339" t="str">
        <f>Y4339&amp;"-"&amp;Z4339&amp;"-"&amp;AC4339&amp;"-"&amp;AD4339&amp;"-"&amp;AG4339</f>
        <v>8.5-f-A-1-1.5</v>
      </c>
      <c r="Y4339">
        <f>F4339</f>
        <v>8.5</v>
      </c>
      <c r="Z4339" s="2" t="str">
        <f>G4339</f>
        <v>f</v>
      </c>
      <c r="AA4339">
        <f>_xlfn.IFNA(VLOOKUP(X4339,'duo-out'!A$2:Q$5000,5,FALSE),E4339+10*(H4339-1)+1+_xlfn.IFNA(VLOOKUP(D4339,states!A$2:C$10,3,FALSE),1))</f>
        <v>262</v>
      </c>
      <c r="AB4339" t="str">
        <f>IF(V4339="","",V4339)</f>
        <v/>
      </c>
      <c r="AC4339" s="2" t="str">
        <f>_xlfn.IFNA(VLOOKUP(D4339,states!A$2:C$10,2,FALSE),"XX")</f>
        <v>A</v>
      </c>
      <c r="AD4339">
        <f>E4339</f>
        <v>1</v>
      </c>
      <c r="AE4339">
        <f>_xlfn.IFNA(VLOOKUP(D4339,states!A$2:D$10,4,FALSE),0)</f>
        <v>2</v>
      </c>
      <c r="AF4339">
        <v>0.5</v>
      </c>
      <c r="AG4339">
        <f>IF(AE4339=0,AF4339,IF(AE4339=1,IF(F4339=0.5,0.5,IF(H4339=1,0.5,1.5)),IF(F4339=0.5,0.5,IF(H4339=1,2.5,1.5))))</f>
        <v>1.5</v>
      </c>
      <c r="AH4339" s="7">
        <f>IF(AC4339="XX",0,1/C4339^(1/5)*IF(E4339=0,100,1)/(E4339+1)^(1/4))</f>
        <v>2.4263223583284943</v>
      </c>
    </row>
    <row r="4340" spans="1:34">
      <c r="A4340">
        <v>5630</v>
      </c>
      <c r="B4340" s="1">
        <v>23204.168000000001</v>
      </c>
      <c r="C4340" s="6">
        <v>0.05</v>
      </c>
      <c r="D4340" t="s">
        <v>3</v>
      </c>
      <c r="E4340">
        <v>1</v>
      </c>
      <c r="F4340">
        <v>8.5</v>
      </c>
      <c r="G4340" t="s">
        <v>2</v>
      </c>
      <c r="H4340">
        <v>2</v>
      </c>
      <c r="I4340" t="s">
        <v>0</v>
      </c>
      <c r="J4340">
        <v>1</v>
      </c>
      <c r="K4340">
        <v>8.5</v>
      </c>
      <c r="L4340" t="s">
        <v>1</v>
      </c>
      <c r="M4340">
        <v>2</v>
      </c>
      <c r="N4340" t="s">
        <v>5686</v>
      </c>
      <c r="O4340">
        <v>1</v>
      </c>
      <c r="P4340" t="str">
        <f>D4340&amp;"-"&amp;F4340&amp;"-"&amp;G4340&amp;"-"&amp;E4340&amp;"-"&amp;H4340</f>
        <v>A2Delta-8.5-f-1-2</v>
      </c>
      <c r="Q4340" t="str">
        <f>I4340&amp;"-"&amp;K4340&amp;"-"&amp;L4340&amp;"-"&amp;J4340&amp;"-"&amp;M4340</f>
        <v>X2Pi-8.5-e-1-2</v>
      </c>
      <c r="R4340">
        <f>B4340+S4340</f>
        <v>27138.556768577</v>
      </c>
      <c r="S4340">
        <f>_xlfn.IFNA(VLOOKUP(Q4340,'MARVEL-X'!A$2:I$1400,7,FALSE),VLOOKUP(Q4340,MARVEL!A$2:J$1522,10,FALSE))</f>
        <v>3934.3887685770001</v>
      </c>
      <c r="T4340">
        <f>IF(P4340=P4339,R4340+T4339,R4340)</f>
        <v>217108.41827762901</v>
      </c>
      <c r="U4340">
        <f>IF(P4340=P4339,1+U4339,1)</f>
        <v>8</v>
      </c>
      <c r="V4340" t="str">
        <f t="shared" si="67"/>
        <v/>
      </c>
      <c r="W4340" t="str">
        <f>IF(V4340="","",IF(ABS(V4340-R4340)&gt;W$1,ABS(V4340-R4340),""))</f>
        <v/>
      </c>
      <c r="X4340" t="str">
        <f>Y4340&amp;"-"&amp;Z4340&amp;"-"&amp;AC4340&amp;"-"&amp;AD4340&amp;"-"&amp;AG4340</f>
        <v>8.5-f-A-1-1.5</v>
      </c>
      <c r="Y4340">
        <f>F4340</f>
        <v>8.5</v>
      </c>
      <c r="Z4340" s="2" t="str">
        <f>G4340</f>
        <v>f</v>
      </c>
      <c r="AA4340">
        <f>_xlfn.IFNA(VLOOKUP(X4340,'duo-out'!A$2:Q$5000,5,FALSE),E4340+10*(H4340-1)+1+_xlfn.IFNA(VLOOKUP(D4340,states!A$2:C$10,3,FALSE),1))</f>
        <v>262</v>
      </c>
      <c r="AB4340" t="str">
        <f>IF(V4340="","",V4340)</f>
        <v/>
      </c>
      <c r="AC4340" s="2" t="str">
        <f>_xlfn.IFNA(VLOOKUP(D4340,states!A$2:C$10,2,FALSE),"XX")</f>
        <v>A</v>
      </c>
      <c r="AD4340">
        <f>E4340</f>
        <v>1</v>
      </c>
      <c r="AE4340">
        <f>_xlfn.IFNA(VLOOKUP(D4340,states!A$2:D$10,4,FALSE),0)</f>
        <v>2</v>
      </c>
      <c r="AF4340">
        <v>0.5</v>
      </c>
      <c r="AG4340">
        <f>IF(AE4340=0,AF4340,IF(AE4340=1,IF(F4340=0.5,0.5,IF(H4340=1,0.5,1.5)),IF(F4340=0.5,0.5,IF(H4340=1,2.5,1.5))))</f>
        <v>1.5</v>
      </c>
      <c r="AH4340" s="7">
        <f>IF(AC4340="XX",0,1/C4340^(1/5)*IF(E4340=0,100,1)/(E4340+1)^(1/4))</f>
        <v>1.5309059120638666</v>
      </c>
    </row>
    <row r="4341" spans="1:34">
      <c r="A4341">
        <v>5588</v>
      </c>
      <c r="B4341" s="1">
        <v>23442.986000000001</v>
      </c>
      <c r="C4341" s="6">
        <v>0.05</v>
      </c>
      <c r="D4341" t="s">
        <v>3</v>
      </c>
      <c r="E4341">
        <v>1</v>
      </c>
      <c r="F4341">
        <v>8.5</v>
      </c>
      <c r="G4341" t="s">
        <v>2</v>
      </c>
      <c r="H4341">
        <v>2</v>
      </c>
      <c r="I4341" t="s">
        <v>0</v>
      </c>
      <c r="J4341">
        <v>1</v>
      </c>
      <c r="K4341">
        <v>7.5</v>
      </c>
      <c r="L4341" t="s">
        <v>2</v>
      </c>
      <c r="M4341">
        <v>2</v>
      </c>
      <c r="N4341" t="s">
        <v>5644</v>
      </c>
      <c r="O4341">
        <v>1</v>
      </c>
      <c r="P4341" t="str">
        <f>D4341&amp;"-"&amp;F4341&amp;"-"&amp;G4341&amp;"-"&amp;E4341&amp;"-"&amp;H4341</f>
        <v>A2Delta-8.5-f-1-2</v>
      </c>
      <c r="Q4341" t="str">
        <f>I4341&amp;"-"&amp;K4341&amp;"-"&amp;L4341&amp;"-"&amp;J4341&amp;"-"&amp;M4341</f>
        <v>X2Pi-7.5-f-1-2</v>
      </c>
      <c r="R4341">
        <f>B4341+S4341</f>
        <v>27138.544844602002</v>
      </c>
      <c r="S4341">
        <f>_xlfn.IFNA(VLOOKUP(Q4341,'MARVEL-X'!A$2:I$1400,7,FALSE),VLOOKUP(Q4341,MARVEL!A$2:J$1522,10,FALSE))</f>
        <v>3695.5588446020001</v>
      </c>
      <c r="T4341">
        <f>IF(P4341=P4340,R4341+T4340,R4341)</f>
        <v>244246.96312223101</v>
      </c>
      <c r="U4341">
        <f>IF(P4341=P4340,1+U4340,1)</f>
        <v>9</v>
      </c>
      <c r="V4341" t="str">
        <f t="shared" si="67"/>
        <v/>
      </c>
      <c r="W4341" t="str">
        <f>IF(V4341="","",IF(ABS(V4341-R4341)&gt;W$1,ABS(V4341-R4341),""))</f>
        <v/>
      </c>
      <c r="X4341" t="str">
        <f>Y4341&amp;"-"&amp;Z4341&amp;"-"&amp;AC4341&amp;"-"&amp;AD4341&amp;"-"&amp;AG4341</f>
        <v>8.5-f-A-1-1.5</v>
      </c>
      <c r="Y4341">
        <f>F4341</f>
        <v>8.5</v>
      </c>
      <c r="Z4341" s="2" t="str">
        <f>G4341</f>
        <v>f</v>
      </c>
      <c r="AA4341">
        <f>_xlfn.IFNA(VLOOKUP(X4341,'duo-out'!A$2:Q$5000,5,FALSE),E4341+10*(H4341-1)+1+_xlfn.IFNA(VLOOKUP(D4341,states!A$2:C$10,3,FALSE),1))</f>
        <v>262</v>
      </c>
      <c r="AB4341" t="str">
        <f>IF(V4341="","",V4341)</f>
        <v/>
      </c>
      <c r="AC4341" s="2" t="str">
        <f>_xlfn.IFNA(VLOOKUP(D4341,states!A$2:C$10,2,FALSE),"XX")</f>
        <v>A</v>
      </c>
      <c r="AD4341">
        <f>E4341</f>
        <v>1</v>
      </c>
      <c r="AE4341">
        <f>_xlfn.IFNA(VLOOKUP(D4341,states!A$2:D$10,4,FALSE),0)</f>
        <v>2</v>
      </c>
      <c r="AF4341">
        <v>0.5</v>
      </c>
      <c r="AG4341">
        <f>IF(AE4341=0,AF4341,IF(AE4341=1,IF(F4341=0.5,0.5,IF(H4341=1,0.5,1.5)),IF(F4341=0.5,0.5,IF(H4341=1,2.5,1.5))))</f>
        <v>1.5</v>
      </c>
      <c r="AH4341" s="7">
        <f>IF(AC4341="XX",0,1/C4341^(1/5)*IF(E4341=0,100,1)/(E4341+1)^(1/4))</f>
        <v>1.5309059120638666</v>
      </c>
    </row>
    <row r="4342" spans="1:34">
      <c r="A4342">
        <v>1139</v>
      </c>
      <c r="B4342" s="1">
        <v>22932.73</v>
      </c>
      <c r="C4342" s="6">
        <v>9.1600000000000001E-2</v>
      </c>
      <c r="D4342" t="s">
        <v>3</v>
      </c>
      <c r="E4342">
        <v>1</v>
      </c>
      <c r="F4342">
        <v>8.5</v>
      </c>
      <c r="G4342" t="s">
        <v>2</v>
      </c>
      <c r="H4342">
        <v>2</v>
      </c>
      <c r="I4342" t="s">
        <v>0</v>
      </c>
      <c r="J4342">
        <v>1</v>
      </c>
      <c r="K4342">
        <v>9.5</v>
      </c>
      <c r="L4342" t="s">
        <v>2</v>
      </c>
      <c r="M4342">
        <v>2</v>
      </c>
      <c r="N4342" t="s">
        <v>1195</v>
      </c>
      <c r="O4342">
        <v>1</v>
      </c>
      <c r="P4342" t="str">
        <f>D4342&amp;"-"&amp;F4342&amp;"-"&amp;G4342&amp;"-"&amp;E4342&amp;"-"&amp;H4342</f>
        <v>A2Delta-8.5-f-1-2</v>
      </c>
      <c r="Q4342" t="str">
        <f>I4342&amp;"-"&amp;K4342&amp;"-"&amp;L4342&amp;"-"&amp;J4342&amp;"-"&amp;M4342</f>
        <v>X2Pi-9.5-f-1-2</v>
      </c>
      <c r="R4342">
        <f>B4342+S4342</f>
        <v>27138.466611405998</v>
      </c>
      <c r="S4342">
        <f>_xlfn.IFNA(VLOOKUP(Q4342,'MARVEL-X'!A$2:I$1400,7,FALSE),VLOOKUP(Q4342,MARVEL!A$2:J$1522,10,FALSE))</f>
        <v>4205.7366114059996</v>
      </c>
      <c r="T4342">
        <f>IF(P4342=P4341,R4342+T4341,R4342)</f>
        <v>271385.42973363702</v>
      </c>
      <c r="U4342">
        <f>IF(P4342=P4341,1+U4341,1)</f>
        <v>10</v>
      </c>
      <c r="V4342" t="str">
        <f t="shared" si="67"/>
        <v/>
      </c>
      <c r="W4342" t="str">
        <f>IF(V4342="","",IF(ABS(V4342-R4342)&gt;W$1,ABS(V4342-R4342),""))</f>
        <v/>
      </c>
      <c r="X4342" t="str">
        <f>Y4342&amp;"-"&amp;Z4342&amp;"-"&amp;AC4342&amp;"-"&amp;AD4342&amp;"-"&amp;AG4342</f>
        <v>8.5-f-A-1-1.5</v>
      </c>
      <c r="Y4342">
        <f>F4342</f>
        <v>8.5</v>
      </c>
      <c r="Z4342" s="2" t="str">
        <f>G4342</f>
        <v>f</v>
      </c>
      <c r="AA4342">
        <f>_xlfn.IFNA(VLOOKUP(X4342,'duo-out'!A$2:Q$5000,5,FALSE),E4342+10*(H4342-1)+1+_xlfn.IFNA(VLOOKUP(D4342,states!A$2:C$10,3,FALSE),1))</f>
        <v>262</v>
      </c>
      <c r="AB4342" t="str">
        <f>IF(V4342="","",V4342)</f>
        <v/>
      </c>
      <c r="AC4342" s="2" t="str">
        <f>_xlfn.IFNA(VLOOKUP(D4342,states!A$2:C$10,2,FALSE),"XX")</f>
        <v>A</v>
      </c>
      <c r="AD4342">
        <f>E4342</f>
        <v>1</v>
      </c>
      <c r="AE4342">
        <f>_xlfn.IFNA(VLOOKUP(D4342,states!A$2:D$10,4,FALSE),0)</f>
        <v>2</v>
      </c>
      <c r="AF4342">
        <v>0.5</v>
      </c>
      <c r="AG4342">
        <f>IF(AE4342=0,AF4342,IF(AE4342=1,IF(F4342=0.5,0.5,IF(H4342=1,0.5,1.5)),IF(F4342=0.5,0.5,IF(H4342=1,2.5,1.5))))</f>
        <v>1.5</v>
      </c>
      <c r="AH4342" s="7">
        <f>IF(AC4342="XX",0,1/C4342^(1/5)*IF(E4342=0,100,1)/(E4342+1)^(1/4))</f>
        <v>1.3563238742555783</v>
      </c>
    </row>
    <row r="4343" spans="1:34">
      <c r="A4343">
        <v>1123</v>
      </c>
      <c r="B4343" s="1">
        <v>23204.18</v>
      </c>
      <c r="C4343" s="6">
        <v>0.05</v>
      </c>
      <c r="D4343" t="s">
        <v>3</v>
      </c>
      <c r="E4343">
        <v>1</v>
      </c>
      <c r="F4343">
        <v>8.5</v>
      </c>
      <c r="G4343" t="s">
        <v>2</v>
      </c>
      <c r="H4343">
        <v>2</v>
      </c>
      <c r="I4343" t="s">
        <v>0</v>
      </c>
      <c r="J4343">
        <v>1</v>
      </c>
      <c r="K4343">
        <v>8.5</v>
      </c>
      <c r="L4343" t="s">
        <v>1</v>
      </c>
      <c r="M4343">
        <v>2</v>
      </c>
      <c r="N4343" t="s">
        <v>1179</v>
      </c>
      <c r="O4343">
        <v>1</v>
      </c>
      <c r="P4343" t="str">
        <f>D4343&amp;"-"&amp;F4343&amp;"-"&amp;G4343&amp;"-"&amp;E4343&amp;"-"&amp;H4343</f>
        <v>A2Delta-8.5-f-1-2</v>
      </c>
      <c r="Q4343" t="str">
        <f>I4343&amp;"-"&amp;K4343&amp;"-"&amp;L4343&amp;"-"&amp;J4343&amp;"-"&amp;M4343</f>
        <v>X2Pi-8.5-e-1-2</v>
      </c>
      <c r="R4343">
        <f>B4343+S4343</f>
        <v>27138.568768576999</v>
      </c>
      <c r="S4343">
        <f>_xlfn.IFNA(VLOOKUP(Q4343,'MARVEL-X'!A$2:I$1400,7,FALSE),VLOOKUP(Q4343,MARVEL!A$2:J$1522,10,FALSE))</f>
        <v>3934.3887685770001</v>
      </c>
      <c r="T4343">
        <f>IF(P4343=P4342,R4343+T4342,R4343)</f>
        <v>298523.99850221403</v>
      </c>
      <c r="U4343">
        <f>IF(P4343=P4342,1+U4342,1)</f>
        <v>11</v>
      </c>
      <c r="V4343" t="str">
        <f t="shared" si="67"/>
        <v/>
      </c>
      <c r="W4343" t="str">
        <f>IF(V4343="","",IF(ABS(V4343-R4343)&gt;W$1,ABS(V4343-R4343),""))</f>
        <v/>
      </c>
      <c r="X4343" t="str">
        <f>Y4343&amp;"-"&amp;Z4343&amp;"-"&amp;AC4343&amp;"-"&amp;AD4343&amp;"-"&amp;AG4343</f>
        <v>8.5-f-A-1-1.5</v>
      </c>
      <c r="Y4343">
        <f>F4343</f>
        <v>8.5</v>
      </c>
      <c r="Z4343" s="2" t="str">
        <f>G4343</f>
        <v>f</v>
      </c>
      <c r="AA4343">
        <f>_xlfn.IFNA(VLOOKUP(X4343,'duo-out'!A$2:Q$5000,5,FALSE),E4343+10*(H4343-1)+1+_xlfn.IFNA(VLOOKUP(D4343,states!A$2:C$10,3,FALSE),1))</f>
        <v>262</v>
      </c>
      <c r="AB4343" t="str">
        <f>IF(V4343="","",V4343)</f>
        <v/>
      </c>
      <c r="AC4343" s="2" t="str">
        <f>_xlfn.IFNA(VLOOKUP(D4343,states!A$2:C$10,2,FALSE),"XX")</f>
        <v>A</v>
      </c>
      <c r="AD4343">
        <f>E4343</f>
        <v>1</v>
      </c>
      <c r="AE4343">
        <f>_xlfn.IFNA(VLOOKUP(D4343,states!A$2:D$10,4,FALSE),0)</f>
        <v>2</v>
      </c>
      <c r="AF4343">
        <v>0.5</v>
      </c>
      <c r="AG4343">
        <f>IF(AE4343=0,AF4343,IF(AE4343=1,IF(F4343=0.5,0.5,IF(H4343=1,0.5,1.5)),IF(F4343=0.5,0.5,IF(H4343=1,2.5,1.5))))</f>
        <v>1.5</v>
      </c>
      <c r="AH4343" s="7">
        <f>IF(AC4343="XX",0,1/C4343^(1/5)*IF(E4343=0,100,1)/(E4343+1)^(1/4))</f>
        <v>1.5309059120638666</v>
      </c>
    </row>
    <row r="4344" spans="1:34">
      <c r="A4344">
        <v>1053</v>
      </c>
      <c r="B4344" s="1">
        <v>23442.959999999999</v>
      </c>
      <c r="C4344" s="6">
        <v>0.05</v>
      </c>
      <c r="D4344" t="s">
        <v>3</v>
      </c>
      <c r="E4344">
        <v>1</v>
      </c>
      <c r="F4344">
        <v>8.5</v>
      </c>
      <c r="G4344" t="s">
        <v>2</v>
      </c>
      <c r="H4344">
        <v>2</v>
      </c>
      <c r="I4344" t="s">
        <v>0</v>
      </c>
      <c r="J4344">
        <v>1</v>
      </c>
      <c r="K4344">
        <v>7.5</v>
      </c>
      <c r="L4344" t="s">
        <v>2</v>
      </c>
      <c r="M4344">
        <v>2</v>
      </c>
      <c r="N4344" t="s">
        <v>1109</v>
      </c>
      <c r="O4344">
        <v>1</v>
      </c>
      <c r="P4344" t="str">
        <f>D4344&amp;"-"&amp;F4344&amp;"-"&amp;G4344&amp;"-"&amp;E4344&amp;"-"&amp;H4344</f>
        <v>A2Delta-8.5-f-1-2</v>
      </c>
      <c r="Q4344" t="str">
        <f>I4344&amp;"-"&amp;K4344&amp;"-"&amp;L4344&amp;"-"&amp;J4344&amp;"-"&amp;M4344</f>
        <v>X2Pi-7.5-f-1-2</v>
      </c>
      <c r="R4344">
        <f>B4344+S4344</f>
        <v>27138.518844602</v>
      </c>
      <c r="S4344">
        <f>_xlfn.IFNA(VLOOKUP(Q4344,'MARVEL-X'!A$2:I$1400,7,FALSE),VLOOKUP(Q4344,MARVEL!A$2:J$1522,10,FALSE))</f>
        <v>3695.5588446020001</v>
      </c>
      <c r="T4344">
        <f>IF(P4344=P4343,R4344+T4343,R4344)</f>
        <v>325662.51734681602</v>
      </c>
      <c r="U4344">
        <f>IF(P4344=P4343,1+U4343,1)</f>
        <v>12</v>
      </c>
      <c r="V4344">
        <f t="shared" si="67"/>
        <v>27138.543112234667</v>
      </c>
      <c r="W4344" t="str">
        <f>IF(V4344="","",IF(ABS(V4344-R4344)&gt;W$1,ABS(V4344-R4344),""))</f>
        <v/>
      </c>
      <c r="X4344" t="str">
        <f>Y4344&amp;"-"&amp;Z4344&amp;"-"&amp;AC4344&amp;"-"&amp;AD4344&amp;"-"&amp;AG4344</f>
        <v>8.5-f-A-1-1.5</v>
      </c>
      <c r="Y4344">
        <f>F4344</f>
        <v>8.5</v>
      </c>
      <c r="Z4344" s="2" t="str">
        <f>G4344</f>
        <v>f</v>
      </c>
      <c r="AA4344">
        <f>_xlfn.IFNA(VLOOKUP(X4344,'duo-out'!A$2:Q$5000,5,FALSE),E4344+10*(H4344-1)+1+_xlfn.IFNA(VLOOKUP(D4344,states!A$2:C$10,3,FALSE),1))</f>
        <v>262</v>
      </c>
      <c r="AB4344">
        <f>IF(V4344="","",V4344)</f>
        <v>27138.543112234667</v>
      </c>
      <c r="AC4344" s="2" t="str">
        <f>_xlfn.IFNA(VLOOKUP(D4344,states!A$2:C$10,2,FALSE),"XX")</f>
        <v>A</v>
      </c>
      <c r="AD4344">
        <f>E4344</f>
        <v>1</v>
      </c>
      <c r="AE4344">
        <f>_xlfn.IFNA(VLOOKUP(D4344,states!A$2:D$10,4,FALSE),0)</f>
        <v>2</v>
      </c>
      <c r="AF4344">
        <v>0.5</v>
      </c>
      <c r="AG4344">
        <f>IF(AE4344=0,AF4344,IF(AE4344=1,IF(F4344=0.5,0.5,IF(H4344=1,0.5,1.5)),IF(F4344=0.5,0.5,IF(H4344=1,2.5,1.5))))</f>
        <v>1.5</v>
      </c>
      <c r="AH4344" s="7">
        <f>IF(AC4344="XX",0,1/C4344^(1/5)*IF(E4344=0,100,1)/(E4344+1)^(1/4))</f>
        <v>1.5309059120638666</v>
      </c>
    </row>
    <row r="4345" spans="1:34">
      <c r="A4345">
        <v>4110</v>
      </c>
      <c r="B4345" s="1">
        <v>20456.144</v>
      </c>
      <c r="C4345" s="6">
        <v>2.1559999999999999E-2</v>
      </c>
      <c r="D4345" t="s">
        <v>3</v>
      </c>
      <c r="E4345">
        <v>2</v>
      </c>
      <c r="F4345">
        <v>8.5</v>
      </c>
      <c r="G4345" t="s">
        <v>2</v>
      </c>
      <c r="H4345">
        <v>1</v>
      </c>
      <c r="I4345" t="s">
        <v>0</v>
      </c>
      <c r="J4345">
        <v>3</v>
      </c>
      <c r="K4345">
        <v>9.5</v>
      </c>
      <c r="L4345" t="s">
        <v>2</v>
      </c>
      <c r="M4345">
        <v>1</v>
      </c>
      <c r="N4345" t="s">
        <v>4166</v>
      </c>
      <c r="O4345">
        <v>1</v>
      </c>
      <c r="P4345" t="str">
        <f>D4345&amp;"-"&amp;F4345&amp;"-"&amp;G4345&amp;"-"&amp;E4345&amp;"-"&amp;H4345</f>
        <v>A2Delta-8.5-f-2-1</v>
      </c>
      <c r="Q4345" t="str">
        <f>I4345&amp;"-"&amp;K4345&amp;"-"&amp;L4345&amp;"-"&amp;J4345&amp;"-"&amp;M4345</f>
        <v>X2Pi-9.5-f-3-1</v>
      </c>
      <c r="R4345">
        <f>B4345+S4345</f>
        <v>29387.150590409001</v>
      </c>
      <c r="S4345">
        <f>_xlfn.IFNA(VLOOKUP(Q4345,'MARVEL-X'!A$2:I$1400,7,FALSE),VLOOKUP(Q4345,MARVEL!A$2:J$1522,10,FALSE))</f>
        <v>8931.0065904090006</v>
      </c>
      <c r="T4345">
        <f>IF(P4345=P4344,R4345+T4344,R4345)</f>
        <v>29387.150590409001</v>
      </c>
      <c r="U4345">
        <f>IF(P4345=P4344,1+U4344,1)</f>
        <v>1</v>
      </c>
      <c r="V4345" t="str">
        <f t="shared" si="67"/>
        <v/>
      </c>
      <c r="W4345" t="str">
        <f>IF(V4345="","",IF(ABS(V4345-R4345)&gt;W$1,ABS(V4345-R4345),""))</f>
        <v/>
      </c>
      <c r="X4345" t="str">
        <f>Y4345&amp;"-"&amp;Z4345&amp;"-"&amp;AC4345&amp;"-"&amp;AD4345&amp;"-"&amp;AG4345</f>
        <v>8.5-f-A-2-2.5</v>
      </c>
      <c r="Y4345">
        <f>F4345</f>
        <v>8.5</v>
      </c>
      <c r="Z4345" s="2" t="str">
        <f>G4345</f>
        <v>f</v>
      </c>
      <c r="AA4345">
        <f>_xlfn.IFNA(VLOOKUP(X4345,'duo-out'!A$2:Q$5000,5,FALSE),E4345+10*(H4345-1)+1+_xlfn.IFNA(VLOOKUP(D4345,states!A$2:C$10,3,FALSE),1))</f>
        <v>253</v>
      </c>
      <c r="AB4345" t="str">
        <f>IF(V4345="","",V4345)</f>
        <v/>
      </c>
      <c r="AC4345" s="2" t="str">
        <f>_xlfn.IFNA(VLOOKUP(D4345,states!A$2:C$10,2,FALSE),"XX")</f>
        <v>A</v>
      </c>
      <c r="AD4345">
        <f>E4345</f>
        <v>2</v>
      </c>
      <c r="AE4345">
        <f>_xlfn.IFNA(VLOOKUP(D4345,states!A$2:D$10,4,FALSE),0)</f>
        <v>2</v>
      </c>
      <c r="AF4345">
        <v>0.5</v>
      </c>
      <c r="AG4345">
        <f>IF(AE4345=0,AF4345,IF(AE4345=1,IF(F4345=0.5,0.5,IF(H4345=1,0.5,1.5)),IF(F4345=0.5,0.5,IF(H4345=1,2.5,1.5))))</f>
        <v>2.5</v>
      </c>
      <c r="AH4345" s="7">
        <f>IF(AC4345="XX",0,1/C4345^(1/5)*IF(E4345=0,100,1)/(E4345+1)^(1/4))</f>
        <v>1.6367785878596615</v>
      </c>
    </row>
    <row r="4346" spans="1:34">
      <c r="A4346">
        <v>3690</v>
      </c>
      <c r="B4346" s="1">
        <v>22891.672399999999</v>
      </c>
      <c r="C4346" s="6">
        <v>3.4419999999999999E-2</v>
      </c>
      <c r="D4346" t="s">
        <v>3</v>
      </c>
      <c r="E4346">
        <v>2</v>
      </c>
      <c r="F4346">
        <v>8.5</v>
      </c>
      <c r="G4346" t="s">
        <v>2</v>
      </c>
      <c r="H4346">
        <v>1</v>
      </c>
      <c r="I4346" t="s">
        <v>0</v>
      </c>
      <c r="J4346">
        <v>2</v>
      </c>
      <c r="K4346">
        <v>9.5</v>
      </c>
      <c r="L4346" t="s">
        <v>2</v>
      </c>
      <c r="M4346">
        <v>1</v>
      </c>
      <c r="N4346" t="s">
        <v>3746</v>
      </c>
      <c r="O4346">
        <v>1</v>
      </c>
      <c r="P4346" t="str">
        <f>D4346&amp;"-"&amp;F4346&amp;"-"&amp;G4346&amp;"-"&amp;E4346&amp;"-"&amp;H4346</f>
        <v>A2Delta-8.5-f-2-1</v>
      </c>
      <c r="Q4346" t="str">
        <f>I4346&amp;"-"&amp;K4346&amp;"-"&amp;L4346&amp;"-"&amp;J4346&amp;"-"&amp;M4346</f>
        <v>X2Pi-9.5-f-2-1</v>
      </c>
      <c r="R4346">
        <f>B4346+S4346</f>
        <v>29387.192203195998</v>
      </c>
      <c r="S4346">
        <f>_xlfn.IFNA(VLOOKUP(Q4346,'MARVEL-X'!A$2:I$1400,7,FALSE),VLOOKUP(Q4346,MARVEL!A$2:J$1522,10,FALSE))</f>
        <v>6495.5198031959999</v>
      </c>
      <c r="T4346">
        <f>IF(P4346=P4345,R4346+T4345,R4346)</f>
        <v>58774.342793604999</v>
      </c>
      <c r="U4346">
        <f>IF(P4346=P4345,1+U4345,1)</f>
        <v>2</v>
      </c>
      <c r="V4346" t="str">
        <f t="shared" si="67"/>
        <v/>
      </c>
      <c r="W4346" t="str">
        <f>IF(V4346="","",IF(ABS(V4346-R4346)&gt;W$1,ABS(V4346-R4346),""))</f>
        <v/>
      </c>
      <c r="X4346" t="str">
        <f>Y4346&amp;"-"&amp;Z4346&amp;"-"&amp;AC4346&amp;"-"&amp;AD4346&amp;"-"&amp;AG4346</f>
        <v>8.5-f-A-2-2.5</v>
      </c>
      <c r="Y4346">
        <f>F4346</f>
        <v>8.5</v>
      </c>
      <c r="Z4346" s="2" t="str">
        <f>G4346</f>
        <v>f</v>
      </c>
      <c r="AA4346">
        <f>_xlfn.IFNA(VLOOKUP(X4346,'duo-out'!A$2:Q$5000,5,FALSE),E4346+10*(H4346-1)+1+_xlfn.IFNA(VLOOKUP(D4346,states!A$2:C$10,3,FALSE),1))</f>
        <v>253</v>
      </c>
      <c r="AB4346" t="str">
        <f>IF(V4346="","",V4346)</f>
        <v/>
      </c>
      <c r="AC4346" s="2" t="str">
        <f>_xlfn.IFNA(VLOOKUP(D4346,states!A$2:C$10,2,FALSE),"XX")</f>
        <v>A</v>
      </c>
      <c r="AD4346">
        <f>E4346</f>
        <v>2</v>
      </c>
      <c r="AE4346">
        <f>_xlfn.IFNA(VLOOKUP(D4346,states!A$2:D$10,4,FALSE),0)</f>
        <v>2</v>
      </c>
      <c r="AF4346">
        <v>0.5</v>
      </c>
      <c r="AG4346">
        <f>IF(AE4346=0,AF4346,IF(AE4346=1,IF(F4346=0.5,0.5,IF(H4346=1,0.5,1.5)),IF(F4346=0.5,0.5,IF(H4346=1,2.5,1.5))))</f>
        <v>2.5</v>
      </c>
      <c r="AH4346" s="7">
        <f>IF(AC4346="XX",0,1/C4346^(1/5)*IF(E4346=0,100,1)/(E4346+1)^(1/4))</f>
        <v>1.4905876310633479</v>
      </c>
    </row>
    <row r="4347" spans="1:34">
      <c r="A4347">
        <v>3666</v>
      </c>
      <c r="B4347" s="1">
        <v>23121.271499999999</v>
      </c>
      <c r="C4347" s="6">
        <v>0.01</v>
      </c>
      <c r="D4347" t="s">
        <v>3</v>
      </c>
      <c r="E4347">
        <v>2</v>
      </c>
      <c r="F4347">
        <v>8.5</v>
      </c>
      <c r="G4347" t="s">
        <v>2</v>
      </c>
      <c r="H4347">
        <v>1</v>
      </c>
      <c r="I4347" t="s">
        <v>0</v>
      </c>
      <c r="J4347">
        <v>2</v>
      </c>
      <c r="K4347">
        <v>8.5</v>
      </c>
      <c r="L4347" t="s">
        <v>1</v>
      </c>
      <c r="M4347">
        <v>1</v>
      </c>
      <c r="N4347" t="s">
        <v>3722</v>
      </c>
      <c r="O4347">
        <v>1</v>
      </c>
      <c r="P4347" t="str">
        <f>D4347&amp;"-"&amp;F4347&amp;"-"&amp;G4347&amp;"-"&amp;E4347&amp;"-"&amp;H4347</f>
        <v>A2Delta-8.5-f-2-1</v>
      </c>
      <c r="Q4347" t="str">
        <f>I4347&amp;"-"&amp;K4347&amp;"-"&amp;L4347&amp;"-"&amp;J4347&amp;"-"&amp;M4347</f>
        <v>X2Pi-8.5-e-2-1</v>
      </c>
      <c r="R4347">
        <f>B4347+S4347</f>
        <v>29387.173139245999</v>
      </c>
      <c r="S4347">
        <f>_xlfn.IFNA(VLOOKUP(Q4347,'MARVEL-X'!A$2:I$1400,7,FALSE),VLOOKUP(Q4347,MARVEL!A$2:J$1522,10,FALSE))</f>
        <v>6265.9016392459998</v>
      </c>
      <c r="T4347">
        <f>IF(P4347=P4346,R4347+T4346,R4347)</f>
        <v>88161.515932851005</v>
      </c>
      <c r="U4347">
        <f>IF(P4347=P4346,1+U4346,1)</f>
        <v>3</v>
      </c>
      <c r="V4347" t="str">
        <f t="shared" si="67"/>
        <v/>
      </c>
      <c r="W4347" t="str">
        <f>IF(V4347="","",IF(ABS(V4347-R4347)&gt;W$1,ABS(V4347-R4347),""))</f>
        <v/>
      </c>
      <c r="X4347" t="str">
        <f>Y4347&amp;"-"&amp;Z4347&amp;"-"&amp;AC4347&amp;"-"&amp;AD4347&amp;"-"&amp;AG4347</f>
        <v>8.5-f-A-2-2.5</v>
      </c>
      <c r="Y4347">
        <f>F4347</f>
        <v>8.5</v>
      </c>
      <c r="Z4347" s="2" t="str">
        <f>G4347</f>
        <v>f</v>
      </c>
      <c r="AA4347">
        <f>_xlfn.IFNA(VLOOKUP(X4347,'duo-out'!A$2:Q$5000,5,FALSE),E4347+10*(H4347-1)+1+_xlfn.IFNA(VLOOKUP(D4347,states!A$2:C$10,3,FALSE),1))</f>
        <v>253</v>
      </c>
      <c r="AB4347" t="str">
        <f>IF(V4347="","",V4347)</f>
        <v/>
      </c>
      <c r="AC4347" s="2" t="str">
        <f>_xlfn.IFNA(VLOOKUP(D4347,states!A$2:C$10,2,FALSE),"XX")</f>
        <v>A</v>
      </c>
      <c r="AD4347">
        <f>E4347</f>
        <v>2</v>
      </c>
      <c r="AE4347">
        <f>_xlfn.IFNA(VLOOKUP(D4347,states!A$2:D$10,4,FALSE),0)</f>
        <v>2</v>
      </c>
      <c r="AF4347">
        <v>0.5</v>
      </c>
      <c r="AG4347">
        <f>IF(AE4347=0,AF4347,IF(AE4347=1,IF(F4347=0.5,0.5,IF(H4347=1,0.5,1.5)),IF(F4347=0.5,0.5,IF(H4347=1,2.5,1.5))))</f>
        <v>2.5</v>
      </c>
      <c r="AH4347" s="7">
        <f>IF(AC4347="XX",0,1/C4347^(1/5)*IF(E4347=0,100,1)/(E4347+1)^(1/4))</f>
        <v>1.9086209489650137</v>
      </c>
    </row>
    <row r="4348" spans="1:34">
      <c r="A4348">
        <v>2989</v>
      </c>
      <c r="B4348" s="1">
        <v>23123.610400000001</v>
      </c>
      <c r="C4348" s="6">
        <v>5.0000000000000001E-3</v>
      </c>
      <c r="D4348" t="s">
        <v>3</v>
      </c>
      <c r="E4348">
        <v>2</v>
      </c>
      <c r="F4348">
        <v>8.5</v>
      </c>
      <c r="G4348" t="s">
        <v>2</v>
      </c>
      <c r="H4348">
        <v>1</v>
      </c>
      <c r="I4348" t="s">
        <v>0</v>
      </c>
      <c r="J4348">
        <v>2</v>
      </c>
      <c r="K4348">
        <v>8.5</v>
      </c>
      <c r="L4348" t="s">
        <v>2</v>
      </c>
      <c r="M4348">
        <v>1</v>
      </c>
      <c r="N4348" t="s">
        <v>3045</v>
      </c>
      <c r="O4348">
        <v>1</v>
      </c>
      <c r="P4348" t="str">
        <f>D4348&amp;"-"&amp;F4348&amp;"-"&amp;G4348&amp;"-"&amp;E4348&amp;"-"&amp;H4348</f>
        <v>A2Delta-8.5-f-2-1</v>
      </c>
      <c r="Q4348" t="str">
        <f>I4348&amp;"-"&amp;K4348&amp;"-"&amp;L4348&amp;"-"&amp;J4348&amp;"-"&amp;M4348</f>
        <v>X2Pi-8.5-f-2-1</v>
      </c>
      <c r="R4348">
        <f>B4348+S4348</f>
        <v>29387.161331576001</v>
      </c>
      <c r="S4348">
        <f>_xlfn.IFNA(VLOOKUP(Q4348,'MARVEL-X'!A$2:I$1400,7,FALSE),VLOOKUP(Q4348,MARVEL!A$2:J$1522,10,FALSE))</f>
        <v>6263.550931576</v>
      </c>
      <c r="T4348">
        <f>IF(P4348=P4347,R4348+T4347,R4348)</f>
        <v>117548.67726442701</v>
      </c>
      <c r="U4348">
        <f>IF(P4348=P4347,1+U4347,1)</f>
        <v>4</v>
      </c>
      <c r="V4348" t="str">
        <f t="shared" si="67"/>
        <v/>
      </c>
      <c r="W4348" t="str">
        <f>IF(V4348="","",IF(ABS(V4348-R4348)&gt;W$1,ABS(V4348-R4348),""))</f>
        <v/>
      </c>
      <c r="X4348" t="str">
        <f>Y4348&amp;"-"&amp;Z4348&amp;"-"&amp;AC4348&amp;"-"&amp;AD4348&amp;"-"&amp;AG4348</f>
        <v>8.5-f-A-2-2.5</v>
      </c>
      <c r="Y4348">
        <f>F4348</f>
        <v>8.5</v>
      </c>
      <c r="Z4348" s="2" t="str">
        <f>G4348</f>
        <v>f</v>
      </c>
      <c r="AA4348">
        <f>_xlfn.IFNA(VLOOKUP(X4348,'duo-out'!A$2:Q$5000,5,FALSE),E4348+10*(H4348-1)+1+_xlfn.IFNA(VLOOKUP(D4348,states!A$2:C$10,3,FALSE),1))</f>
        <v>253</v>
      </c>
      <c r="AB4348" t="str">
        <f>IF(V4348="","",V4348)</f>
        <v/>
      </c>
      <c r="AC4348" s="2" t="str">
        <f>_xlfn.IFNA(VLOOKUP(D4348,states!A$2:C$10,2,FALSE),"XX")</f>
        <v>A</v>
      </c>
      <c r="AD4348">
        <f>E4348</f>
        <v>2</v>
      </c>
      <c r="AE4348">
        <f>_xlfn.IFNA(VLOOKUP(D4348,states!A$2:D$10,4,FALSE),0)</f>
        <v>2</v>
      </c>
      <c r="AF4348">
        <v>0.5</v>
      </c>
      <c r="AG4348">
        <f>IF(AE4348=0,AF4348,IF(AE4348=1,IF(F4348=0.5,0.5,IF(H4348=1,0.5,1.5)),IF(F4348=0.5,0.5,IF(H4348=1,2.5,1.5))))</f>
        <v>2.5</v>
      </c>
      <c r="AH4348" s="7">
        <f>IF(AC4348="XX",0,1/C4348^(1/5)*IF(E4348=0,100,1)/(E4348+1)^(1/4))</f>
        <v>2.1924297443889911</v>
      </c>
    </row>
    <row r="4349" spans="1:34">
      <c r="A4349">
        <v>5703</v>
      </c>
      <c r="B4349" s="1">
        <v>23122.53</v>
      </c>
      <c r="C4349" s="6">
        <v>8.1720000000000001E-2</v>
      </c>
      <c r="D4349" t="s">
        <v>3</v>
      </c>
      <c r="E4349">
        <v>2</v>
      </c>
      <c r="F4349">
        <v>8.5</v>
      </c>
      <c r="G4349" t="s">
        <v>2</v>
      </c>
      <c r="H4349">
        <v>1</v>
      </c>
      <c r="I4349" t="s">
        <v>0</v>
      </c>
      <c r="J4349">
        <v>2</v>
      </c>
      <c r="K4349">
        <v>7.5</v>
      </c>
      <c r="L4349" t="s">
        <v>2</v>
      </c>
      <c r="M4349">
        <v>2</v>
      </c>
      <c r="N4349" t="s">
        <v>5759</v>
      </c>
      <c r="O4349">
        <v>1</v>
      </c>
      <c r="P4349" t="str">
        <f>D4349&amp;"-"&amp;F4349&amp;"-"&amp;G4349&amp;"-"&amp;E4349&amp;"-"&amp;H4349</f>
        <v>A2Delta-8.5-f-2-1</v>
      </c>
      <c r="Q4349" t="str">
        <f>I4349&amp;"-"&amp;K4349&amp;"-"&amp;L4349&amp;"-"&amp;J4349&amp;"-"&amp;M4349</f>
        <v>X2Pi-7.5-f-2-2</v>
      </c>
      <c r="R4349">
        <f>B4349+S4349</f>
        <v>29387.238603326998</v>
      </c>
      <c r="S4349">
        <f>_xlfn.IFNA(VLOOKUP(Q4349,'MARVEL-X'!A$2:I$1400,7,FALSE),VLOOKUP(Q4349,MARVEL!A$2:J$1522,10,FALSE))</f>
        <v>6264.7086033269998</v>
      </c>
      <c r="T4349">
        <f>IF(P4349=P4348,R4349+T4348,R4349)</f>
        <v>146935.915867754</v>
      </c>
      <c r="U4349">
        <f>IF(P4349=P4348,1+U4348,1)</f>
        <v>5</v>
      </c>
      <c r="V4349" t="str">
        <f t="shared" si="67"/>
        <v/>
      </c>
      <c r="W4349" t="str">
        <f>IF(V4349="","",IF(ABS(V4349-R4349)&gt;W$1,ABS(V4349-R4349),""))</f>
        <v/>
      </c>
      <c r="X4349" t="str">
        <f>Y4349&amp;"-"&amp;Z4349&amp;"-"&amp;AC4349&amp;"-"&amp;AD4349&amp;"-"&amp;AG4349</f>
        <v>8.5-f-A-2-2.5</v>
      </c>
      <c r="Y4349">
        <f>F4349</f>
        <v>8.5</v>
      </c>
      <c r="Z4349" s="2" t="str">
        <f>G4349</f>
        <v>f</v>
      </c>
      <c r="AA4349">
        <f>_xlfn.IFNA(VLOOKUP(X4349,'duo-out'!A$2:Q$5000,5,FALSE),E4349+10*(H4349-1)+1+_xlfn.IFNA(VLOOKUP(D4349,states!A$2:C$10,3,FALSE),1))</f>
        <v>253</v>
      </c>
      <c r="AB4349" t="str">
        <f>IF(V4349="","",V4349)</f>
        <v/>
      </c>
      <c r="AC4349" s="2" t="str">
        <f>_xlfn.IFNA(VLOOKUP(D4349,states!A$2:C$10,2,FALSE),"XX")</f>
        <v>A</v>
      </c>
      <c r="AD4349">
        <f>E4349</f>
        <v>2</v>
      </c>
      <c r="AE4349">
        <f>_xlfn.IFNA(VLOOKUP(D4349,states!A$2:D$10,4,FALSE),0)</f>
        <v>2</v>
      </c>
      <c r="AF4349">
        <v>0.5</v>
      </c>
      <c r="AG4349">
        <f>IF(AE4349=0,AF4349,IF(AE4349=1,IF(F4349=0.5,0.5,IF(H4349=1,0.5,1.5)),IF(F4349=0.5,0.5,IF(H4349=1,2.5,1.5))))</f>
        <v>2.5</v>
      </c>
      <c r="AH4349" s="7">
        <f>IF(AC4349="XX",0,1/C4349^(1/5)*IF(E4349=0,100,1)/(E4349+1)^(1/4))</f>
        <v>1.253874339732173</v>
      </c>
    </row>
    <row r="4350" spans="1:34">
      <c r="A4350">
        <v>5667</v>
      </c>
      <c r="B4350" s="1">
        <v>23121.271000000001</v>
      </c>
      <c r="C4350" s="6">
        <v>0.05</v>
      </c>
      <c r="D4350" t="s">
        <v>3</v>
      </c>
      <c r="E4350">
        <v>2</v>
      </c>
      <c r="F4350">
        <v>8.5</v>
      </c>
      <c r="G4350" t="s">
        <v>2</v>
      </c>
      <c r="H4350">
        <v>1</v>
      </c>
      <c r="I4350" t="s">
        <v>0</v>
      </c>
      <c r="J4350">
        <v>2</v>
      </c>
      <c r="K4350">
        <v>8.5</v>
      </c>
      <c r="L4350" t="s">
        <v>1</v>
      </c>
      <c r="M4350">
        <v>1</v>
      </c>
      <c r="N4350" t="s">
        <v>5723</v>
      </c>
      <c r="O4350">
        <v>1</v>
      </c>
      <c r="P4350" t="str">
        <f>D4350&amp;"-"&amp;F4350&amp;"-"&amp;G4350&amp;"-"&amp;E4350&amp;"-"&amp;H4350</f>
        <v>A2Delta-8.5-f-2-1</v>
      </c>
      <c r="Q4350" t="str">
        <f>I4350&amp;"-"&amp;K4350&amp;"-"&amp;L4350&amp;"-"&amp;J4350&amp;"-"&amp;M4350</f>
        <v>X2Pi-8.5-e-2-1</v>
      </c>
      <c r="R4350">
        <f>B4350+S4350</f>
        <v>29387.172639246</v>
      </c>
      <c r="S4350">
        <f>_xlfn.IFNA(VLOOKUP(Q4350,'MARVEL-X'!A$2:I$1400,7,FALSE),VLOOKUP(Q4350,MARVEL!A$2:J$1522,10,FALSE))</f>
        <v>6265.9016392459998</v>
      </c>
      <c r="T4350">
        <f>IF(P4350=P4349,R4350+T4349,R4350)</f>
        <v>176323.08850700001</v>
      </c>
      <c r="U4350">
        <f>IF(P4350=P4349,1+U4349,1)</f>
        <v>6</v>
      </c>
      <c r="V4350" t="str">
        <f t="shared" si="67"/>
        <v/>
      </c>
      <c r="W4350" t="str">
        <f>IF(V4350="","",IF(ABS(V4350-R4350)&gt;W$1,ABS(V4350-R4350),""))</f>
        <v/>
      </c>
      <c r="X4350" t="str">
        <f>Y4350&amp;"-"&amp;Z4350&amp;"-"&amp;AC4350&amp;"-"&amp;AD4350&amp;"-"&amp;AG4350</f>
        <v>8.5-f-A-2-2.5</v>
      </c>
      <c r="Y4350">
        <f>F4350</f>
        <v>8.5</v>
      </c>
      <c r="Z4350" s="2" t="str">
        <f>G4350</f>
        <v>f</v>
      </c>
      <c r="AA4350">
        <f>_xlfn.IFNA(VLOOKUP(X4350,'duo-out'!A$2:Q$5000,5,FALSE),E4350+10*(H4350-1)+1+_xlfn.IFNA(VLOOKUP(D4350,states!A$2:C$10,3,FALSE),1))</f>
        <v>253</v>
      </c>
      <c r="AB4350" t="str">
        <f>IF(V4350="","",V4350)</f>
        <v/>
      </c>
      <c r="AC4350" s="2" t="str">
        <f>_xlfn.IFNA(VLOOKUP(D4350,states!A$2:C$10,2,FALSE),"XX")</f>
        <v>A</v>
      </c>
      <c r="AD4350">
        <f>E4350</f>
        <v>2</v>
      </c>
      <c r="AE4350">
        <f>_xlfn.IFNA(VLOOKUP(D4350,states!A$2:D$10,4,FALSE),0)</f>
        <v>2</v>
      </c>
      <c r="AF4350">
        <v>0.5</v>
      </c>
      <c r="AG4350">
        <f>IF(AE4350=0,AF4350,IF(AE4350=1,IF(F4350=0.5,0.5,IF(H4350=1,0.5,1.5)),IF(F4350=0.5,0.5,IF(H4350=1,2.5,1.5))))</f>
        <v>2.5</v>
      </c>
      <c r="AH4350" s="7">
        <f>IF(AC4350="XX",0,1/C4350^(1/5)*IF(E4350=0,100,1)/(E4350+1)^(1/4))</f>
        <v>1.3833296494790666</v>
      </c>
    </row>
    <row r="4351" spans="1:34">
      <c r="A4351">
        <v>5658</v>
      </c>
      <c r="B4351" s="1">
        <v>23330.489000000001</v>
      </c>
      <c r="C4351" s="6">
        <v>6.1350000000000002E-2</v>
      </c>
      <c r="D4351" t="s">
        <v>3</v>
      </c>
      <c r="E4351">
        <v>2</v>
      </c>
      <c r="F4351">
        <v>8.5</v>
      </c>
      <c r="G4351" t="s">
        <v>2</v>
      </c>
      <c r="H4351">
        <v>1</v>
      </c>
      <c r="I4351" t="s">
        <v>0</v>
      </c>
      <c r="J4351">
        <v>2</v>
      </c>
      <c r="K4351">
        <v>7.5</v>
      </c>
      <c r="L4351" t="s">
        <v>2</v>
      </c>
      <c r="M4351">
        <v>1</v>
      </c>
      <c r="N4351" t="s">
        <v>5714</v>
      </c>
      <c r="O4351">
        <v>1</v>
      </c>
      <c r="P4351" t="str">
        <f>D4351&amp;"-"&amp;F4351&amp;"-"&amp;G4351&amp;"-"&amp;E4351&amp;"-"&amp;H4351</f>
        <v>A2Delta-8.5-f-2-1</v>
      </c>
      <c r="Q4351" t="str">
        <f>I4351&amp;"-"&amp;K4351&amp;"-"&amp;L4351&amp;"-"&amp;J4351&amp;"-"&amp;M4351</f>
        <v>X2Pi-7.5-f-2-1</v>
      </c>
      <c r="R4351">
        <f>B4351+S4351</f>
        <v>29387.113780492</v>
      </c>
      <c r="S4351">
        <f>_xlfn.IFNA(VLOOKUP(Q4351,'MARVEL-X'!A$2:I$1400,7,FALSE),VLOOKUP(Q4351,MARVEL!A$2:J$1522,10,FALSE))</f>
        <v>6056.6247804920004</v>
      </c>
      <c r="T4351">
        <f>IF(P4351=P4350,R4351+T4350,R4351)</f>
        <v>205710.20228749199</v>
      </c>
      <c r="U4351">
        <f>IF(P4351=P4350,1+U4350,1)</f>
        <v>7</v>
      </c>
      <c r="V4351" t="str">
        <f t="shared" si="67"/>
        <v/>
      </c>
      <c r="W4351" t="str">
        <f>IF(V4351="","",IF(ABS(V4351-R4351)&gt;W$1,ABS(V4351-R4351),""))</f>
        <v/>
      </c>
      <c r="X4351" t="str">
        <f>Y4351&amp;"-"&amp;Z4351&amp;"-"&amp;AC4351&amp;"-"&amp;AD4351&amp;"-"&amp;AG4351</f>
        <v>8.5-f-A-2-2.5</v>
      </c>
      <c r="Y4351">
        <f>F4351</f>
        <v>8.5</v>
      </c>
      <c r="Z4351" s="2" t="str">
        <f>G4351</f>
        <v>f</v>
      </c>
      <c r="AA4351">
        <f>_xlfn.IFNA(VLOOKUP(X4351,'duo-out'!A$2:Q$5000,5,FALSE),E4351+10*(H4351-1)+1+_xlfn.IFNA(VLOOKUP(D4351,states!A$2:C$10,3,FALSE),1))</f>
        <v>253</v>
      </c>
      <c r="AB4351" t="str">
        <f>IF(V4351="","",V4351)</f>
        <v/>
      </c>
      <c r="AC4351" s="2" t="str">
        <f>_xlfn.IFNA(VLOOKUP(D4351,states!A$2:C$10,2,FALSE),"XX")</f>
        <v>A</v>
      </c>
      <c r="AD4351">
        <f>E4351</f>
        <v>2</v>
      </c>
      <c r="AE4351">
        <f>_xlfn.IFNA(VLOOKUP(D4351,states!A$2:D$10,4,FALSE),0)</f>
        <v>2</v>
      </c>
      <c r="AF4351">
        <v>0.5</v>
      </c>
      <c r="AG4351">
        <f>IF(AE4351=0,AF4351,IF(AE4351=1,IF(F4351=0.5,0.5,IF(H4351=1,0.5,1.5)),IF(F4351=0.5,0.5,IF(H4351=1,2.5,1.5))))</f>
        <v>2.5</v>
      </c>
      <c r="AH4351" s="7">
        <f>IF(AC4351="XX",0,1/C4351^(1/5)*IF(E4351=0,100,1)/(E4351+1)^(1/4))</f>
        <v>1.3278737110057728</v>
      </c>
    </row>
    <row r="4352" spans="1:34">
      <c r="A4352">
        <v>1301</v>
      </c>
      <c r="B4352" s="1">
        <v>22891.49</v>
      </c>
      <c r="C4352" s="6">
        <v>0.16689999999999999</v>
      </c>
      <c r="D4352" t="s">
        <v>3</v>
      </c>
      <c r="E4352">
        <v>2</v>
      </c>
      <c r="F4352">
        <v>8.5</v>
      </c>
      <c r="G4352" t="s">
        <v>2</v>
      </c>
      <c r="H4352">
        <v>1</v>
      </c>
      <c r="I4352" t="s">
        <v>0</v>
      </c>
      <c r="J4352">
        <v>2</v>
      </c>
      <c r="K4352">
        <v>9.5</v>
      </c>
      <c r="L4352" t="s">
        <v>2</v>
      </c>
      <c r="M4352">
        <v>1</v>
      </c>
      <c r="N4352" t="s">
        <v>1357</v>
      </c>
      <c r="O4352">
        <v>1</v>
      </c>
      <c r="P4352" t="str">
        <f>D4352&amp;"-"&amp;F4352&amp;"-"&amp;G4352&amp;"-"&amp;E4352&amp;"-"&amp;H4352</f>
        <v>A2Delta-8.5-f-2-1</v>
      </c>
      <c r="Q4352" t="str">
        <f>I4352&amp;"-"&amp;K4352&amp;"-"&amp;L4352&amp;"-"&amp;J4352&amp;"-"&amp;M4352</f>
        <v>X2Pi-9.5-f-2-1</v>
      </c>
      <c r="R4352">
        <f>B4352+S4352</f>
        <v>29387.009803196001</v>
      </c>
      <c r="S4352">
        <f>_xlfn.IFNA(VLOOKUP(Q4352,'MARVEL-X'!A$2:I$1400,7,FALSE),VLOOKUP(Q4352,MARVEL!A$2:J$1522,10,FALSE))</f>
        <v>6495.5198031959999</v>
      </c>
      <c r="T4352">
        <f>IF(P4352=P4351,R4352+T4351,R4352)</f>
        <v>235097.212090688</v>
      </c>
      <c r="U4352">
        <f>IF(P4352=P4351,1+U4351,1)</f>
        <v>8</v>
      </c>
      <c r="V4352" t="str">
        <f t="shared" si="67"/>
        <v/>
      </c>
      <c r="W4352" t="str">
        <f>IF(V4352="","",IF(ABS(V4352-R4352)&gt;W$1,ABS(V4352-R4352),""))</f>
        <v/>
      </c>
      <c r="X4352" t="str">
        <f>Y4352&amp;"-"&amp;Z4352&amp;"-"&amp;AC4352&amp;"-"&amp;AD4352&amp;"-"&amp;AG4352</f>
        <v>8.5-f-A-2-2.5</v>
      </c>
      <c r="Y4352">
        <f>F4352</f>
        <v>8.5</v>
      </c>
      <c r="Z4352" s="2" t="str">
        <f>G4352</f>
        <v>f</v>
      </c>
      <c r="AA4352">
        <f>_xlfn.IFNA(VLOOKUP(X4352,'duo-out'!A$2:Q$5000,5,FALSE),E4352+10*(H4352-1)+1+_xlfn.IFNA(VLOOKUP(D4352,states!A$2:C$10,3,FALSE),1))</f>
        <v>253</v>
      </c>
      <c r="AB4352" t="str">
        <f>IF(V4352="","",V4352)</f>
        <v/>
      </c>
      <c r="AC4352" s="2" t="str">
        <f>_xlfn.IFNA(VLOOKUP(D4352,states!A$2:C$10,2,FALSE),"XX")</f>
        <v>A</v>
      </c>
      <c r="AD4352">
        <f>E4352</f>
        <v>2</v>
      </c>
      <c r="AE4352">
        <f>_xlfn.IFNA(VLOOKUP(D4352,states!A$2:D$10,4,FALSE),0)</f>
        <v>2</v>
      </c>
      <c r="AF4352">
        <v>0.5</v>
      </c>
      <c r="AG4352">
        <f>IF(AE4352=0,AF4352,IF(AE4352=1,IF(F4352=0.5,0.5,IF(H4352=1,0.5,1.5)),IF(F4352=0.5,0.5,IF(H4352=1,2.5,1.5))))</f>
        <v>2.5</v>
      </c>
      <c r="AH4352" s="7">
        <f>IF(AC4352="XX",0,1/C4352^(1/5)*IF(E4352=0,100,1)/(E4352+1)^(1/4))</f>
        <v>1.0869971839744561</v>
      </c>
    </row>
    <row r="4353" spans="1:34">
      <c r="A4353">
        <v>1234</v>
      </c>
      <c r="B4353" s="1">
        <v>23121.14</v>
      </c>
      <c r="C4353" s="6">
        <v>0.13650000000000001</v>
      </c>
      <c r="D4353" t="s">
        <v>3</v>
      </c>
      <c r="E4353">
        <v>2</v>
      </c>
      <c r="F4353">
        <v>8.5</v>
      </c>
      <c r="G4353" t="s">
        <v>2</v>
      </c>
      <c r="H4353">
        <v>1</v>
      </c>
      <c r="I4353" t="s">
        <v>0</v>
      </c>
      <c r="J4353">
        <v>2</v>
      </c>
      <c r="K4353">
        <v>8.5</v>
      </c>
      <c r="L4353" t="s">
        <v>1</v>
      </c>
      <c r="M4353">
        <v>1</v>
      </c>
      <c r="N4353" t="s">
        <v>1290</v>
      </c>
      <c r="O4353">
        <v>1</v>
      </c>
      <c r="P4353" t="str">
        <f>D4353&amp;"-"&amp;F4353&amp;"-"&amp;G4353&amp;"-"&amp;E4353&amp;"-"&amp;H4353</f>
        <v>A2Delta-8.5-f-2-1</v>
      </c>
      <c r="Q4353" t="str">
        <f>I4353&amp;"-"&amp;K4353&amp;"-"&amp;L4353&amp;"-"&amp;J4353&amp;"-"&amp;M4353</f>
        <v>X2Pi-8.5-e-2-1</v>
      </c>
      <c r="R4353">
        <f>B4353+S4353</f>
        <v>29387.041639245999</v>
      </c>
      <c r="S4353">
        <f>_xlfn.IFNA(VLOOKUP(Q4353,'MARVEL-X'!A$2:I$1400,7,FALSE),VLOOKUP(Q4353,MARVEL!A$2:J$1522,10,FALSE))</f>
        <v>6265.9016392459998</v>
      </c>
      <c r="T4353">
        <f>IF(P4353=P4352,R4353+T4352,R4353)</f>
        <v>264484.25372993399</v>
      </c>
      <c r="U4353">
        <f>IF(P4353=P4352,1+U4352,1)</f>
        <v>9</v>
      </c>
      <c r="V4353" t="str">
        <f t="shared" si="67"/>
        <v/>
      </c>
      <c r="W4353" t="str">
        <f>IF(V4353="","",IF(ABS(V4353-R4353)&gt;W$1,ABS(V4353-R4353),""))</f>
        <v/>
      </c>
      <c r="X4353" t="str">
        <f>Y4353&amp;"-"&amp;Z4353&amp;"-"&amp;AC4353&amp;"-"&amp;AD4353&amp;"-"&amp;AG4353</f>
        <v>8.5-f-A-2-2.5</v>
      </c>
      <c r="Y4353">
        <f>F4353</f>
        <v>8.5</v>
      </c>
      <c r="Z4353" s="2" t="str">
        <f>G4353</f>
        <v>f</v>
      </c>
      <c r="AA4353">
        <f>_xlfn.IFNA(VLOOKUP(X4353,'duo-out'!A$2:Q$5000,5,FALSE),E4353+10*(H4353-1)+1+_xlfn.IFNA(VLOOKUP(D4353,states!A$2:C$10,3,FALSE),1))</f>
        <v>253</v>
      </c>
      <c r="AB4353" t="str">
        <f>IF(V4353="","",V4353)</f>
        <v/>
      </c>
      <c r="AC4353" s="2" t="str">
        <f>_xlfn.IFNA(VLOOKUP(D4353,states!A$2:C$10,2,FALSE),"XX")</f>
        <v>A</v>
      </c>
      <c r="AD4353">
        <f>E4353</f>
        <v>2</v>
      </c>
      <c r="AE4353">
        <f>_xlfn.IFNA(VLOOKUP(D4353,states!A$2:D$10,4,FALSE),0)</f>
        <v>2</v>
      </c>
      <c r="AF4353">
        <v>0.5</v>
      </c>
      <c r="AG4353">
        <f>IF(AE4353=0,AF4353,IF(AE4353=1,IF(F4353=0.5,0.5,IF(H4353=1,0.5,1.5)),IF(F4353=0.5,0.5,IF(H4353=1,2.5,1.5))))</f>
        <v>2.5</v>
      </c>
      <c r="AH4353" s="7">
        <f>IF(AC4353="XX",0,1/C4353^(1/5)*IF(E4353=0,100,1)/(E4353+1)^(1/4))</f>
        <v>1.1316005660933639</v>
      </c>
    </row>
    <row r="4354" spans="1:34">
      <c r="A4354">
        <v>1214</v>
      </c>
      <c r="B4354" s="1">
        <v>23330.41</v>
      </c>
      <c r="C4354" s="6">
        <v>0.14169999999999999</v>
      </c>
      <c r="D4354" t="s">
        <v>3</v>
      </c>
      <c r="E4354">
        <v>2</v>
      </c>
      <c r="F4354">
        <v>8.5</v>
      </c>
      <c r="G4354" t="s">
        <v>2</v>
      </c>
      <c r="H4354">
        <v>1</v>
      </c>
      <c r="I4354" t="s">
        <v>0</v>
      </c>
      <c r="J4354">
        <v>2</v>
      </c>
      <c r="K4354">
        <v>7.5</v>
      </c>
      <c r="L4354" t="s">
        <v>2</v>
      </c>
      <c r="M4354">
        <v>1</v>
      </c>
      <c r="N4354" t="s">
        <v>1270</v>
      </c>
      <c r="O4354">
        <v>1</v>
      </c>
      <c r="P4354" t="str">
        <f>D4354&amp;"-"&amp;F4354&amp;"-"&amp;G4354&amp;"-"&amp;E4354&amp;"-"&amp;H4354</f>
        <v>A2Delta-8.5-f-2-1</v>
      </c>
      <c r="Q4354" t="str">
        <f>I4354&amp;"-"&amp;K4354&amp;"-"&amp;L4354&amp;"-"&amp;J4354&amp;"-"&amp;M4354</f>
        <v>X2Pi-7.5-f-2-1</v>
      </c>
      <c r="R4354">
        <f>B4354+S4354</f>
        <v>29387.034780492002</v>
      </c>
      <c r="S4354">
        <f>_xlfn.IFNA(VLOOKUP(Q4354,'MARVEL-X'!A$2:I$1400,7,FALSE),VLOOKUP(Q4354,MARVEL!A$2:J$1522,10,FALSE))</f>
        <v>6056.6247804920004</v>
      </c>
      <c r="T4354">
        <f>IF(P4354=P4353,R4354+T4353,R4354)</f>
        <v>293871.28851042601</v>
      </c>
      <c r="U4354">
        <f>IF(P4354=P4353,1+U4353,1)</f>
        <v>10</v>
      </c>
      <c r="V4354">
        <f t="shared" si="67"/>
        <v>29387.128851042602</v>
      </c>
      <c r="W4354">
        <f>IF(V4354="","",IF(ABS(V4354-R4354)&gt;W$1,ABS(V4354-R4354),""))</f>
        <v>9.4070550600008573E-2</v>
      </c>
      <c r="X4354" t="str">
        <f>Y4354&amp;"-"&amp;Z4354&amp;"-"&amp;AC4354&amp;"-"&amp;AD4354&amp;"-"&amp;AG4354</f>
        <v>8.5-f-A-2-2.5</v>
      </c>
      <c r="Y4354">
        <f>F4354</f>
        <v>8.5</v>
      </c>
      <c r="Z4354" s="2" t="str">
        <f>G4354</f>
        <v>f</v>
      </c>
      <c r="AA4354">
        <f>_xlfn.IFNA(VLOOKUP(X4354,'duo-out'!A$2:Q$5000,5,FALSE),E4354+10*(H4354-1)+1+_xlfn.IFNA(VLOOKUP(D4354,states!A$2:C$10,3,FALSE),1))</f>
        <v>253</v>
      </c>
      <c r="AB4354">
        <f>IF(V4354="","",V4354)</f>
        <v>29387.128851042602</v>
      </c>
      <c r="AC4354" s="2" t="str">
        <f>_xlfn.IFNA(VLOOKUP(D4354,states!A$2:C$10,2,FALSE),"XX")</f>
        <v>A</v>
      </c>
      <c r="AD4354">
        <f>E4354</f>
        <v>2</v>
      </c>
      <c r="AE4354">
        <f>_xlfn.IFNA(VLOOKUP(D4354,states!A$2:D$10,4,FALSE),0)</f>
        <v>2</v>
      </c>
      <c r="AF4354">
        <v>0.5</v>
      </c>
      <c r="AG4354">
        <f>IF(AE4354=0,AF4354,IF(AE4354=1,IF(F4354=0.5,0.5,IF(H4354=1,0.5,1.5)),IF(F4354=0.5,0.5,IF(H4354=1,2.5,1.5))))</f>
        <v>2.5</v>
      </c>
      <c r="AH4354" s="7">
        <f>IF(AC4354="XX",0,1/C4354^(1/5)*IF(E4354=0,100,1)/(E4354+1)^(1/4))</f>
        <v>1.1231705725462462</v>
      </c>
    </row>
    <row r="4355" spans="1:34">
      <c r="A4355">
        <v>3734</v>
      </c>
      <c r="B4355" s="1">
        <v>22864.782899999998</v>
      </c>
      <c r="C4355" s="6">
        <v>5.0000000000000001E-3</v>
      </c>
      <c r="D4355" t="s">
        <v>3</v>
      </c>
      <c r="E4355">
        <v>2</v>
      </c>
      <c r="F4355">
        <v>8.5</v>
      </c>
      <c r="G4355" t="s">
        <v>2</v>
      </c>
      <c r="H4355">
        <v>2</v>
      </c>
      <c r="I4355" t="s">
        <v>0</v>
      </c>
      <c r="J4355">
        <v>2</v>
      </c>
      <c r="K4355">
        <v>9.5</v>
      </c>
      <c r="L4355" t="s">
        <v>2</v>
      </c>
      <c r="M4355">
        <v>2</v>
      </c>
      <c r="N4355" t="s">
        <v>3790</v>
      </c>
      <c r="O4355">
        <v>1</v>
      </c>
      <c r="P4355" t="str">
        <f>D4355&amp;"-"&amp;F4355&amp;"-"&amp;G4355&amp;"-"&amp;E4355&amp;"-"&amp;H4355</f>
        <v>A2Delta-8.5-f-2-2</v>
      </c>
      <c r="Q4355" t="str">
        <f>I4355&amp;"-"&amp;K4355&amp;"-"&amp;L4355&amp;"-"&amp;J4355&amp;"-"&amp;M4355</f>
        <v>X2Pi-9.5-f-2-2</v>
      </c>
      <c r="R4355">
        <f>B4355+S4355</f>
        <v>29619.79434162</v>
      </c>
      <c r="S4355">
        <f>_xlfn.IFNA(VLOOKUP(Q4355,'MARVEL-X'!A$2:I$1400,7,FALSE),VLOOKUP(Q4355,MARVEL!A$2:J$1522,10,FALSE))</f>
        <v>6755.0114416200004</v>
      </c>
      <c r="T4355">
        <f>IF(P4355=P4354,R4355+T4354,R4355)</f>
        <v>29619.79434162</v>
      </c>
      <c r="U4355">
        <f>IF(P4355=P4354,1+U4354,1)</f>
        <v>1</v>
      </c>
      <c r="V4355" t="str">
        <f t="shared" ref="V4355:V4418" si="68">IF(P4355=P4356,"",T4355/U4355)</f>
        <v/>
      </c>
      <c r="W4355" t="str">
        <f>IF(V4355="","",IF(ABS(V4355-R4355)&gt;W$1,ABS(V4355-R4355),""))</f>
        <v/>
      </c>
      <c r="X4355" t="str">
        <f>Y4355&amp;"-"&amp;Z4355&amp;"-"&amp;AC4355&amp;"-"&amp;AD4355&amp;"-"&amp;AG4355</f>
        <v>8.5-f-A-2-1.5</v>
      </c>
      <c r="Y4355">
        <f>F4355</f>
        <v>8.5</v>
      </c>
      <c r="Z4355" s="2" t="str">
        <f>G4355</f>
        <v>f</v>
      </c>
      <c r="AA4355">
        <f>_xlfn.IFNA(VLOOKUP(X4355,'duo-out'!A$2:Q$5000,5,FALSE),E4355+10*(H4355-1)+1+_xlfn.IFNA(VLOOKUP(D4355,states!A$2:C$10,3,FALSE),1))</f>
        <v>263</v>
      </c>
      <c r="AB4355" t="str">
        <f>IF(V4355="","",V4355)</f>
        <v/>
      </c>
      <c r="AC4355" s="2" t="str">
        <f>_xlfn.IFNA(VLOOKUP(D4355,states!A$2:C$10,2,FALSE),"XX")</f>
        <v>A</v>
      </c>
      <c r="AD4355">
        <f>E4355</f>
        <v>2</v>
      </c>
      <c r="AE4355">
        <f>_xlfn.IFNA(VLOOKUP(D4355,states!A$2:D$10,4,FALSE),0)</f>
        <v>2</v>
      </c>
      <c r="AF4355">
        <v>0.5</v>
      </c>
      <c r="AG4355">
        <f>IF(AE4355=0,AF4355,IF(AE4355=1,IF(F4355=0.5,0.5,IF(H4355=1,0.5,1.5)),IF(F4355=0.5,0.5,IF(H4355=1,2.5,1.5))))</f>
        <v>1.5</v>
      </c>
      <c r="AH4355" s="7">
        <f>IF(AC4355="XX",0,1/C4355^(1/5)*IF(E4355=0,100,1)/(E4355+1)^(1/4))</f>
        <v>2.1924297443889911</v>
      </c>
    </row>
    <row r="4356" spans="1:34">
      <c r="A4356">
        <v>36</v>
      </c>
      <c r="B4356" s="1">
        <v>20439.739000000001</v>
      </c>
      <c r="C4356" s="6">
        <v>5.0000000000000001E-3</v>
      </c>
      <c r="D4356" t="s">
        <v>3</v>
      </c>
      <c r="E4356">
        <v>2</v>
      </c>
      <c r="F4356">
        <v>8.5</v>
      </c>
      <c r="G4356" t="s">
        <v>2</v>
      </c>
      <c r="H4356">
        <v>2</v>
      </c>
      <c r="I4356" t="s">
        <v>0</v>
      </c>
      <c r="J4356">
        <v>3</v>
      </c>
      <c r="K4356">
        <v>9.5</v>
      </c>
      <c r="L4356" t="s">
        <v>2</v>
      </c>
      <c r="M4356">
        <v>2</v>
      </c>
      <c r="N4356" t="s">
        <v>91</v>
      </c>
      <c r="O4356">
        <v>-1</v>
      </c>
      <c r="P4356" t="str">
        <f>D4356&amp;"-"&amp;F4356&amp;"-"&amp;G4356&amp;"-"&amp;E4356&amp;"-"&amp;H4356</f>
        <v>A2Delta-8.5-f-2-2</v>
      </c>
      <c r="Q4356" t="str">
        <f>I4356&amp;"-"&amp;K4356&amp;"-"&amp;L4356&amp;"-"&amp;J4356&amp;"-"&amp;M4356</f>
        <v>X2Pi-9.5-f-3-2</v>
      </c>
      <c r="R4356">
        <f>B4356+S4356</f>
        <v>29619.787572061003</v>
      </c>
      <c r="S4356">
        <f>_xlfn.IFNA(VLOOKUP(Q4356,'MARVEL-X'!A$2:I$1400,7,FALSE),VLOOKUP(Q4356,MARVEL!A$2:J$1522,10,FALSE))</f>
        <v>9180.0485720609995</v>
      </c>
      <c r="T4356">
        <f>IF(P4356=P4355,R4356+T4355,R4356)</f>
        <v>59239.581913681002</v>
      </c>
      <c r="U4356">
        <f>IF(P4356=P4355,1+U4355,1)</f>
        <v>2</v>
      </c>
      <c r="V4356" t="str">
        <f t="shared" si="68"/>
        <v/>
      </c>
      <c r="W4356" t="str">
        <f>IF(V4356="","",IF(ABS(V4356-R4356)&gt;W$1,ABS(V4356-R4356),""))</f>
        <v/>
      </c>
      <c r="X4356" t="str">
        <f>Y4356&amp;"-"&amp;Z4356&amp;"-"&amp;AC4356&amp;"-"&amp;AD4356&amp;"-"&amp;AG4356</f>
        <v>8.5-f-A-2-1.5</v>
      </c>
      <c r="Y4356">
        <f>F4356</f>
        <v>8.5</v>
      </c>
      <c r="Z4356" s="2" t="str">
        <f>G4356</f>
        <v>f</v>
      </c>
      <c r="AA4356">
        <f>_xlfn.IFNA(VLOOKUP(X4356,'duo-out'!A$2:Q$5000,5,FALSE),E4356+10*(H4356-1)+1+_xlfn.IFNA(VLOOKUP(D4356,states!A$2:C$10,3,FALSE),1))</f>
        <v>263</v>
      </c>
      <c r="AB4356" t="str">
        <f>IF(V4356="","",V4356)</f>
        <v/>
      </c>
      <c r="AC4356" s="2" t="str">
        <f>_xlfn.IFNA(VLOOKUP(D4356,states!A$2:C$10,2,FALSE),"XX")</f>
        <v>A</v>
      </c>
      <c r="AD4356">
        <f>E4356</f>
        <v>2</v>
      </c>
      <c r="AE4356">
        <f>_xlfn.IFNA(VLOOKUP(D4356,states!A$2:D$10,4,FALSE),0)</f>
        <v>2</v>
      </c>
      <c r="AF4356">
        <v>0.5</v>
      </c>
      <c r="AG4356">
        <f>IF(AE4356=0,AF4356,IF(AE4356=1,IF(F4356=0.5,0.5,IF(H4356=1,0.5,1.5)),IF(F4356=0.5,0.5,IF(H4356=1,2.5,1.5))))</f>
        <v>1.5</v>
      </c>
      <c r="AH4356" s="7">
        <f>IF(AC4356="XX",0,1/C4356^(1/5)*IF(E4356=0,100,1)/(E4356+1)^(1/4))</f>
        <v>2.1924297443889911</v>
      </c>
    </row>
    <row r="4357" spans="1:34">
      <c r="A4357">
        <v>5753</v>
      </c>
      <c r="B4357" s="1">
        <v>23125.614000000001</v>
      </c>
      <c r="C4357" s="6">
        <v>8.1129999999999994E-2</v>
      </c>
      <c r="D4357" t="s">
        <v>3</v>
      </c>
      <c r="E4357">
        <v>2</v>
      </c>
      <c r="F4357">
        <v>8.5</v>
      </c>
      <c r="G4357" t="s">
        <v>2</v>
      </c>
      <c r="H4357">
        <v>2</v>
      </c>
      <c r="I4357" t="s">
        <v>0</v>
      </c>
      <c r="J4357">
        <v>2</v>
      </c>
      <c r="K4357">
        <v>8.5</v>
      </c>
      <c r="L4357" t="s">
        <v>1</v>
      </c>
      <c r="M4357">
        <v>2</v>
      </c>
      <c r="N4357" t="s">
        <v>5809</v>
      </c>
      <c r="O4357">
        <v>1</v>
      </c>
      <c r="P4357" t="str">
        <f>D4357&amp;"-"&amp;F4357&amp;"-"&amp;G4357&amp;"-"&amp;E4357&amp;"-"&amp;H4357</f>
        <v>A2Delta-8.5-f-2-2</v>
      </c>
      <c r="Q4357" t="str">
        <f>I4357&amp;"-"&amp;K4357&amp;"-"&amp;L4357&amp;"-"&amp;J4357&amp;"-"&amp;M4357</f>
        <v>X2Pi-8.5-e-2-2</v>
      </c>
      <c r="R4357">
        <f>B4357+S4357</f>
        <v>29619.855586839003</v>
      </c>
      <c r="S4357">
        <f>_xlfn.IFNA(VLOOKUP(Q4357,'MARVEL-X'!A$2:I$1400,7,FALSE),VLOOKUP(Q4357,MARVEL!A$2:J$1522,10,FALSE))</f>
        <v>6494.2415868389999</v>
      </c>
      <c r="T4357">
        <f>IF(P4357=P4356,R4357+T4356,R4357)</f>
        <v>88859.437500519998</v>
      </c>
      <c r="U4357">
        <f>IF(P4357=P4356,1+U4356,1)</f>
        <v>3</v>
      </c>
      <c r="V4357" t="str">
        <f t="shared" si="68"/>
        <v/>
      </c>
      <c r="W4357" t="str">
        <f>IF(V4357="","",IF(ABS(V4357-R4357)&gt;W$1,ABS(V4357-R4357),""))</f>
        <v/>
      </c>
      <c r="X4357" t="str">
        <f>Y4357&amp;"-"&amp;Z4357&amp;"-"&amp;AC4357&amp;"-"&amp;AD4357&amp;"-"&amp;AG4357</f>
        <v>8.5-f-A-2-1.5</v>
      </c>
      <c r="Y4357">
        <f>F4357</f>
        <v>8.5</v>
      </c>
      <c r="Z4357" s="2" t="str">
        <f>G4357</f>
        <v>f</v>
      </c>
      <c r="AA4357">
        <f>_xlfn.IFNA(VLOOKUP(X4357,'duo-out'!A$2:Q$5000,5,FALSE),E4357+10*(H4357-1)+1+_xlfn.IFNA(VLOOKUP(D4357,states!A$2:C$10,3,FALSE),1))</f>
        <v>263</v>
      </c>
      <c r="AB4357" t="str">
        <f>IF(V4357="","",V4357)</f>
        <v/>
      </c>
      <c r="AC4357" s="2" t="str">
        <f>_xlfn.IFNA(VLOOKUP(D4357,states!A$2:C$10,2,FALSE),"XX")</f>
        <v>A</v>
      </c>
      <c r="AD4357">
        <f>E4357</f>
        <v>2</v>
      </c>
      <c r="AE4357">
        <f>_xlfn.IFNA(VLOOKUP(D4357,states!A$2:D$10,4,FALSE),0)</f>
        <v>2</v>
      </c>
      <c r="AF4357">
        <v>0.5</v>
      </c>
      <c r="AG4357">
        <f>IF(AE4357=0,AF4357,IF(AE4357=1,IF(F4357=0.5,0.5,IF(H4357=1,0.5,1.5)),IF(F4357=0.5,0.5,IF(H4357=1,2.5,1.5))))</f>
        <v>1.5</v>
      </c>
      <c r="AH4357" s="7">
        <f>IF(AC4357="XX",0,1/C4357^(1/5)*IF(E4357=0,100,1)/(E4357+1)^(1/4))</f>
        <v>1.2556927625869978</v>
      </c>
    </row>
    <row r="4358" spans="1:34">
      <c r="A4358">
        <v>182</v>
      </c>
      <c r="B4358" s="1">
        <v>23354.922999999999</v>
      </c>
      <c r="C4358" s="6">
        <v>0.19270000000000001</v>
      </c>
      <c r="D4358" t="s">
        <v>3</v>
      </c>
      <c r="E4358">
        <v>2</v>
      </c>
      <c r="F4358">
        <v>8.5</v>
      </c>
      <c r="G4358" t="s">
        <v>2</v>
      </c>
      <c r="H4358">
        <v>2</v>
      </c>
      <c r="I4358" t="s">
        <v>0</v>
      </c>
      <c r="J4358">
        <v>2</v>
      </c>
      <c r="K4358">
        <v>7.5</v>
      </c>
      <c r="L4358" t="s">
        <v>2</v>
      </c>
      <c r="M4358">
        <v>2</v>
      </c>
      <c r="N4358" t="s">
        <v>237</v>
      </c>
      <c r="O4358">
        <v>-1</v>
      </c>
      <c r="P4358" t="str">
        <f>D4358&amp;"-"&amp;F4358&amp;"-"&amp;G4358&amp;"-"&amp;E4358&amp;"-"&amp;H4358</f>
        <v>A2Delta-8.5-f-2-2</v>
      </c>
      <c r="Q4358" t="str">
        <f>I4358&amp;"-"&amp;K4358&amp;"-"&amp;L4358&amp;"-"&amp;J4358&amp;"-"&amp;M4358</f>
        <v>X2Pi-7.5-f-2-2</v>
      </c>
      <c r="R4358">
        <f>B4358+S4358</f>
        <v>29619.631603326998</v>
      </c>
      <c r="S4358">
        <f>_xlfn.IFNA(VLOOKUP(Q4358,'MARVEL-X'!A$2:I$1400,7,FALSE),VLOOKUP(Q4358,MARVEL!A$2:J$1522,10,FALSE))</f>
        <v>6264.7086033269998</v>
      </c>
      <c r="T4358">
        <f>IF(P4358=P4357,R4358+T4357,R4358)</f>
        <v>118479.069103847</v>
      </c>
      <c r="U4358">
        <f>IF(P4358=P4357,1+U4357,1)</f>
        <v>4</v>
      </c>
      <c r="V4358" t="str">
        <f t="shared" si="68"/>
        <v/>
      </c>
      <c r="W4358" t="str">
        <f>IF(V4358="","",IF(ABS(V4358-R4358)&gt;W$1,ABS(V4358-R4358),""))</f>
        <v/>
      </c>
      <c r="X4358" t="str">
        <f>Y4358&amp;"-"&amp;Z4358&amp;"-"&amp;AC4358&amp;"-"&amp;AD4358&amp;"-"&amp;AG4358</f>
        <v>8.5-f-A-2-1.5</v>
      </c>
      <c r="Y4358">
        <f>F4358</f>
        <v>8.5</v>
      </c>
      <c r="Z4358" s="2" t="str">
        <f>G4358</f>
        <v>f</v>
      </c>
      <c r="AA4358">
        <f>_xlfn.IFNA(VLOOKUP(X4358,'duo-out'!A$2:Q$5000,5,FALSE),E4358+10*(H4358-1)+1+_xlfn.IFNA(VLOOKUP(D4358,states!A$2:C$10,3,FALSE),1))</f>
        <v>263</v>
      </c>
      <c r="AB4358" t="str">
        <f>IF(V4358="","",V4358)</f>
        <v/>
      </c>
      <c r="AC4358" s="2" t="str">
        <f>_xlfn.IFNA(VLOOKUP(D4358,states!A$2:C$10,2,FALSE),"XX")</f>
        <v>A</v>
      </c>
      <c r="AD4358">
        <f>E4358</f>
        <v>2</v>
      </c>
      <c r="AE4358">
        <f>_xlfn.IFNA(VLOOKUP(D4358,states!A$2:D$10,4,FALSE),0)</f>
        <v>2</v>
      </c>
      <c r="AF4358">
        <v>0.5</v>
      </c>
      <c r="AG4358">
        <f>IF(AE4358=0,AF4358,IF(AE4358=1,IF(F4358=0.5,0.5,IF(H4358=1,0.5,1.5)),IF(F4358=0.5,0.5,IF(H4358=1,2.5,1.5))))</f>
        <v>1.5</v>
      </c>
      <c r="AH4358" s="7">
        <f>IF(AC4358="XX",0,1/C4358^(1/5)*IF(E4358=0,100,1)/(E4358+1)^(1/4))</f>
        <v>1.0561931423846131</v>
      </c>
    </row>
    <row r="4359" spans="1:34">
      <c r="A4359">
        <v>5715</v>
      </c>
      <c r="B4359" s="1">
        <v>23124.242999999999</v>
      </c>
      <c r="C4359" s="6">
        <v>0.05</v>
      </c>
      <c r="D4359" t="s">
        <v>3</v>
      </c>
      <c r="E4359">
        <v>2</v>
      </c>
      <c r="F4359">
        <v>8.5</v>
      </c>
      <c r="G4359" t="s">
        <v>2</v>
      </c>
      <c r="H4359">
        <v>2</v>
      </c>
      <c r="I4359" t="s">
        <v>0</v>
      </c>
      <c r="J4359">
        <v>2</v>
      </c>
      <c r="K4359">
        <v>9.5</v>
      </c>
      <c r="L4359" t="s">
        <v>2</v>
      </c>
      <c r="M4359">
        <v>1</v>
      </c>
      <c r="N4359" t="s">
        <v>5771</v>
      </c>
      <c r="O4359">
        <v>1</v>
      </c>
      <c r="P4359" t="str">
        <f>D4359&amp;"-"&amp;F4359&amp;"-"&amp;G4359&amp;"-"&amp;E4359&amp;"-"&amp;H4359</f>
        <v>A2Delta-8.5-f-2-2</v>
      </c>
      <c r="Q4359" t="str">
        <f>I4359&amp;"-"&amp;K4359&amp;"-"&amp;L4359&amp;"-"&amp;J4359&amp;"-"&amp;M4359</f>
        <v>X2Pi-9.5-f-2-1</v>
      </c>
      <c r="R4359">
        <f>B4359+S4359</f>
        <v>29619.762803195998</v>
      </c>
      <c r="S4359">
        <f>_xlfn.IFNA(VLOOKUP(Q4359,'MARVEL-X'!A$2:I$1400,7,FALSE),VLOOKUP(Q4359,MARVEL!A$2:J$1522,10,FALSE))</f>
        <v>6495.5198031959999</v>
      </c>
      <c r="T4359">
        <f>IF(P4359=P4358,R4359+T4358,R4359)</f>
        <v>148098.831907043</v>
      </c>
      <c r="U4359">
        <f>IF(P4359=P4358,1+U4358,1)</f>
        <v>5</v>
      </c>
      <c r="V4359" t="str">
        <f t="shared" si="68"/>
        <v/>
      </c>
      <c r="W4359" t="str">
        <f>IF(V4359="","",IF(ABS(V4359-R4359)&gt;W$1,ABS(V4359-R4359),""))</f>
        <v/>
      </c>
      <c r="X4359" t="str">
        <f>Y4359&amp;"-"&amp;Z4359&amp;"-"&amp;AC4359&amp;"-"&amp;AD4359&amp;"-"&amp;AG4359</f>
        <v>8.5-f-A-2-1.5</v>
      </c>
      <c r="Y4359">
        <f>F4359</f>
        <v>8.5</v>
      </c>
      <c r="Z4359" s="2" t="str">
        <f>G4359</f>
        <v>f</v>
      </c>
      <c r="AA4359">
        <f>_xlfn.IFNA(VLOOKUP(X4359,'duo-out'!A$2:Q$5000,5,FALSE),E4359+10*(H4359-1)+1+_xlfn.IFNA(VLOOKUP(D4359,states!A$2:C$10,3,FALSE),1))</f>
        <v>263</v>
      </c>
      <c r="AB4359" t="str">
        <f>IF(V4359="","",V4359)</f>
        <v/>
      </c>
      <c r="AC4359" s="2" t="str">
        <f>_xlfn.IFNA(VLOOKUP(D4359,states!A$2:C$10,2,FALSE),"XX")</f>
        <v>A</v>
      </c>
      <c r="AD4359">
        <f>E4359</f>
        <v>2</v>
      </c>
      <c r="AE4359">
        <f>_xlfn.IFNA(VLOOKUP(D4359,states!A$2:D$10,4,FALSE),0)</f>
        <v>2</v>
      </c>
      <c r="AF4359">
        <v>0.5</v>
      </c>
      <c r="AG4359">
        <f>IF(AE4359=0,AF4359,IF(AE4359=1,IF(F4359=0.5,0.5,IF(H4359=1,0.5,1.5)),IF(F4359=0.5,0.5,IF(H4359=1,2.5,1.5))))</f>
        <v>1.5</v>
      </c>
      <c r="AH4359" s="7">
        <f>IF(AC4359="XX",0,1/C4359^(1/5)*IF(E4359=0,100,1)/(E4359+1)^(1/4))</f>
        <v>1.3833296494790666</v>
      </c>
    </row>
    <row r="4360" spans="1:34">
      <c r="A4360">
        <v>173</v>
      </c>
      <c r="B4360" s="1">
        <v>23353.766</v>
      </c>
      <c r="C4360" s="6">
        <v>0.14510000000000001</v>
      </c>
      <c r="D4360" t="s">
        <v>3</v>
      </c>
      <c r="E4360">
        <v>2</v>
      </c>
      <c r="F4360">
        <v>8.5</v>
      </c>
      <c r="G4360" t="s">
        <v>2</v>
      </c>
      <c r="H4360">
        <v>2</v>
      </c>
      <c r="I4360" t="s">
        <v>0</v>
      </c>
      <c r="J4360">
        <v>2</v>
      </c>
      <c r="K4360">
        <v>8.5</v>
      </c>
      <c r="L4360" t="s">
        <v>1</v>
      </c>
      <c r="M4360">
        <v>1</v>
      </c>
      <c r="N4360" t="s">
        <v>228</v>
      </c>
      <c r="O4360">
        <v>-1</v>
      </c>
      <c r="P4360" t="str">
        <f>D4360&amp;"-"&amp;F4360&amp;"-"&amp;G4360&amp;"-"&amp;E4360&amp;"-"&amp;H4360</f>
        <v>A2Delta-8.5-f-2-2</v>
      </c>
      <c r="Q4360" t="str">
        <f>I4360&amp;"-"&amp;K4360&amp;"-"&amp;L4360&amp;"-"&amp;J4360&amp;"-"&amp;M4360</f>
        <v>X2Pi-8.5-e-2-1</v>
      </c>
      <c r="R4360">
        <f>B4360+S4360</f>
        <v>29619.667639245999</v>
      </c>
      <c r="S4360">
        <f>_xlfn.IFNA(VLOOKUP(Q4360,'MARVEL-X'!A$2:I$1400,7,FALSE),VLOOKUP(Q4360,MARVEL!A$2:J$1522,10,FALSE))</f>
        <v>6265.9016392459998</v>
      </c>
      <c r="T4360">
        <f>IF(P4360=P4359,R4360+T4359,R4360)</f>
        <v>177718.49954628901</v>
      </c>
      <c r="U4360">
        <f>IF(P4360=P4359,1+U4359,1)</f>
        <v>6</v>
      </c>
      <c r="V4360" t="str">
        <f t="shared" si="68"/>
        <v/>
      </c>
      <c r="W4360" t="str">
        <f>IF(V4360="","",IF(ABS(V4360-R4360)&gt;W$1,ABS(V4360-R4360),""))</f>
        <v/>
      </c>
      <c r="X4360" t="str">
        <f>Y4360&amp;"-"&amp;Z4360&amp;"-"&amp;AC4360&amp;"-"&amp;AD4360&amp;"-"&amp;AG4360</f>
        <v>8.5-f-A-2-1.5</v>
      </c>
      <c r="Y4360">
        <f>F4360</f>
        <v>8.5</v>
      </c>
      <c r="Z4360" s="2" t="str">
        <f>G4360</f>
        <v>f</v>
      </c>
      <c r="AA4360">
        <f>_xlfn.IFNA(VLOOKUP(X4360,'duo-out'!A$2:Q$5000,5,FALSE),E4360+10*(H4360-1)+1+_xlfn.IFNA(VLOOKUP(D4360,states!A$2:C$10,3,FALSE),1))</f>
        <v>263</v>
      </c>
      <c r="AB4360" t="str">
        <f>IF(V4360="","",V4360)</f>
        <v/>
      </c>
      <c r="AC4360" s="2" t="str">
        <f>_xlfn.IFNA(VLOOKUP(D4360,states!A$2:C$10,2,FALSE),"XX")</f>
        <v>A</v>
      </c>
      <c r="AD4360">
        <f>E4360</f>
        <v>2</v>
      </c>
      <c r="AE4360">
        <f>_xlfn.IFNA(VLOOKUP(D4360,states!A$2:D$10,4,FALSE),0)</f>
        <v>2</v>
      </c>
      <c r="AF4360">
        <v>0.5</v>
      </c>
      <c r="AG4360">
        <f>IF(AE4360=0,AF4360,IF(AE4360=1,IF(F4360=0.5,0.5,IF(H4360=1,0.5,1.5)),IF(F4360=0.5,0.5,IF(H4360=1,2.5,1.5))))</f>
        <v>1.5</v>
      </c>
      <c r="AH4360" s="7">
        <f>IF(AC4360="XX",0,1/C4360^(1/5)*IF(E4360=0,100,1)/(E4360+1)^(1/4))</f>
        <v>1.1178568793564112</v>
      </c>
    </row>
    <row r="4361" spans="1:34">
      <c r="A4361">
        <v>1322</v>
      </c>
      <c r="B4361" s="1">
        <v>23355.21</v>
      </c>
      <c r="C4361" s="6">
        <v>0.1338</v>
      </c>
      <c r="D4361" t="s">
        <v>3</v>
      </c>
      <c r="E4361">
        <v>2</v>
      </c>
      <c r="F4361">
        <v>8.5</v>
      </c>
      <c r="G4361" t="s">
        <v>2</v>
      </c>
      <c r="H4361">
        <v>2</v>
      </c>
      <c r="I4361" t="s">
        <v>0</v>
      </c>
      <c r="J4361">
        <v>2</v>
      </c>
      <c r="K4361">
        <v>7.5</v>
      </c>
      <c r="L4361" t="s">
        <v>2</v>
      </c>
      <c r="M4361">
        <v>2</v>
      </c>
      <c r="N4361" t="s">
        <v>1378</v>
      </c>
      <c r="O4361">
        <v>1</v>
      </c>
      <c r="P4361" t="str">
        <f>D4361&amp;"-"&amp;F4361&amp;"-"&amp;G4361&amp;"-"&amp;E4361&amp;"-"&amp;H4361</f>
        <v>A2Delta-8.5-f-2-2</v>
      </c>
      <c r="Q4361" t="str">
        <f>I4361&amp;"-"&amp;K4361&amp;"-"&amp;L4361&amp;"-"&amp;J4361&amp;"-"&amp;M4361</f>
        <v>X2Pi-7.5-f-2-2</v>
      </c>
      <c r="R4361">
        <f>B4361+S4361</f>
        <v>29619.918603326998</v>
      </c>
      <c r="S4361">
        <f>_xlfn.IFNA(VLOOKUP(Q4361,'MARVEL-X'!A$2:I$1400,7,FALSE),VLOOKUP(Q4361,MARVEL!A$2:J$1522,10,FALSE))</f>
        <v>6264.7086033269998</v>
      </c>
      <c r="T4361">
        <f>IF(P4361=P4360,R4361+T4360,R4361)</f>
        <v>207338.41814961602</v>
      </c>
      <c r="U4361">
        <f>IF(P4361=P4360,1+U4360,1)</f>
        <v>7</v>
      </c>
      <c r="V4361" t="str">
        <f t="shared" si="68"/>
        <v/>
      </c>
      <c r="W4361" t="str">
        <f>IF(V4361="","",IF(ABS(V4361-R4361)&gt;W$1,ABS(V4361-R4361),""))</f>
        <v/>
      </c>
      <c r="X4361" t="str">
        <f>Y4361&amp;"-"&amp;Z4361&amp;"-"&amp;AC4361&amp;"-"&amp;AD4361&amp;"-"&amp;AG4361</f>
        <v>8.5-f-A-2-1.5</v>
      </c>
      <c r="Y4361">
        <f>F4361</f>
        <v>8.5</v>
      </c>
      <c r="Z4361" s="2" t="str">
        <f>G4361</f>
        <v>f</v>
      </c>
      <c r="AA4361">
        <f>_xlfn.IFNA(VLOOKUP(X4361,'duo-out'!A$2:Q$5000,5,FALSE),E4361+10*(H4361-1)+1+_xlfn.IFNA(VLOOKUP(D4361,states!A$2:C$10,3,FALSE),1))</f>
        <v>263</v>
      </c>
      <c r="AB4361" t="str">
        <f>IF(V4361="","",V4361)</f>
        <v/>
      </c>
      <c r="AC4361" s="2" t="str">
        <f>_xlfn.IFNA(VLOOKUP(D4361,states!A$2:C$10,2,FALSE),"XX")</f>
        <v>A</v>
      </c>
      <c r="AD4361">
        <f>E4361</f>
        <v>2</v>
      </c>
      <c r="AE4361">
        <f>_xlfn.IFNA(VLOOKUP(D4361,states!A$2:D$10,4,FALSE),0)</f>
        <v>2</v>
      </c>
      <c r="AF4361">
        <v>0.5</v>
      </c>
      <c r="AG4361">
        <f>IF(AE4361=0,AF4361,IF(AE4361=1,IF(F4361=0.5,0.5,IF(H4361=1,0.5,1.5)),IF(F4361=0.5,0.5,IF(H4361=1,2.5,1.5))))</f>
        <v>1.5</v>
      </c>
      <c r="AH4361" s="7">
        <f>IF(AC4361="XX",0,1/C4361^(1/5)*IF(E4361=0,100,1)/(E4361+1)^(1/4))</f>
        <v>1.1361311403561427</v>
      </c>
    </row>
    <row r="4362" spans="1:34">
      <c r="A4362">
        <v>1411</v>
      </c>
      <c r="B4362" s="1">
        <v>22864.720000000001</v>
      </c>
      <c r="C4362" s="6">
        <v>6.8739999999999996E-2</v>
      </c>
      <c r="D4362" t="s">
        <v>3</v>
      </c>
      <c r="E4362">
        <v>2</v>
      </c>
      <c r="F4362">
        <v>8.5</v>
      </c>
      <c r="G4362" t="s">
        <v>2</v>
      </c>
      <c r="H4362">
        <v>2</v>
      </c>
      <c r="I4362" t="s">
        <v>0</v>
      </c>
      <c r="J4362">
        <v>2</v>
      </c>
      <c r="K4362">
        <v>9.5</v>
      </c>
      <c r="L4362" t="s">
        <v>2</v>
      </c>
      <c r="M4362">
        <v>2</v>
      </c>
      <c r="N4362" t="s">
        <v>1467</v>
      </c>
      <c r="O4362">
        <v>1</v>
      </c>
      <c r="P4362" t="str">
        <f>D4362&amp;"-"&amp;F4362&amp;"-"&amp;G4362&amp;"-"&amp;E4362&amp;"-"&amp;H4362</f>
        <v>A2Delta-8.5-f-2-2</v>
      </c>
      <c r="Q4362" t="str">
        <f>I4362&amp;"-"&amp;K4362&amp;"-"&amp;L4362&amp;"-"&amp;J4362&amp;"-"&amp;M4362</f>
        <v>X2Pi-9.5-f-2-2</v>
      </c>
      <c r="R4362">
        <f>B4362+S4362</f>
        <v>29619.731441620002</v>
      </c>
      <c r="S4362">
        <f>_xlfn.IFNA(VLOOKUP(Q4362,'MARVEL-X'!A$2:I$1400,7,FALSE),VLOOKUP(Q4362,MARVEL!A$2:J$1522,10,FALSE))</f>
        <v>6755.0114416200004</v>
      </c>
      <c r="T4362">
        <f>IF(P4362=P4361,R4362+T4361,R4362)</f>
        <v>236958.14959123603</v>
      </c>
      <c r="U4362">
        <f>IF(P4362=P4361,1+U4361,1)</f>
        <v>8</v>
      </c>
      <c r="V4362" t="str">
        <f t="shared" si="68"/>
        <v/>
      </c>
      <c r="W4362" t="str">
        <f>IF(V4362="","",IF(ABS(V4362-R4362)&gt;W$1,ABS(V4362-R4362),""))</f>
        <v/>
      </c>
      <c r="X4362" t="str">
        <f>Y4362&amp;"-"&amp;Z4362&amp;"-"&amp;AC4362&amp;"-"&amp;AD4362&amp;"-"&amp;AG4362</f>
        <v>8.5-f-A-2-1.5</v>
      </c>
      <c r="Y4362">
        <f>F4362</f>
        <v>8.5</v>
      </c>
      <c r="Z4362" s="2" t="str">
        <f>G4362</f>
        <v>f</v>
      </c>
      <c r="AA4362">
        <f>_xlfn.IFNA(VLOOKUP(X4362,'duo-out'!A$2:Q$5000,5,FALSE),E4362+10*(H4362-1)+1+_xlfn.IFNA(VLOOKUP(D4362,states!A$2:C$10,3,FALSE),1))</f>
        <v>263</v>
      </c>
      <c r="AB4362" t="str">
        <f>IF(V4362="","",V4362)</f>
        <v/>
      </c>
      <c r="AC4362" s="2" t="str">
        <f>_xlfn.IFNA(VLOOKUP(D4362,states!A$2:C$10,2,FALSE),"XX")</f>
        <v>A</v>
      </c>
      <c r="AD4362">
        <f>E4362</f>
        <v>2</v>
      </c>
      <c r="AE4362">
        <f>_xlfn.IFNA(VLOOKUP(D4362,states!A$2:D$10,4,FALSE),0)</f>
        <v>2</v>
      </c>
      <c r="AF4362">
        <v>0.5</v>
      </c>
      <c r="AG4362">
        <f>IF(AE4362=0,AF4362,IF(AE4362=1,IF(F4362=0.5,0.5,IF(H4362=1,0.5,1.5)),IF(F4362=0.5,0.5,IF(H4362=1,2.5,1.5))))</f>
        <v>1.5</v>
      </c>
      <c r="AH4362" s="7">
        <f>IF(AC4362="XX",0,1/C4362^(1/5)*IF(E4362=0,100,1)/(E4362+1)^(1/4))</f>
        <v>1.2980092301928052</v>
      </c>
    </row>
    <row r="4363" spans="1:34">
      <c r="A4363">
        <v>1366</v>
      </c>
      <c r="B4363" s="1">
        <v>23122.98</v>
      </c>
      <c r="C4363" s="6">
        <v>0.7117</v>
      </c>
      <c r="D4363" t="s">
        <v>3</v>
      </c>
      <c r="E4363">
        <v>2</v>
      </c>
      <c r="F4363">
        <v>8.5</v>
      </c>
      <c r="G4363" t="s">
        <v>2</v>
      </c>
      <c r="H4363">
        <v>2</v>
      </c>
      <c r="I4363" t="s">
        <v>0</v>
      </c>
      <c r="J4363">
        <v>2</v>
      </c>
      <c r="K4363">
        <v>8.5</v>
      </c>
      <c r="L4363" t="s">
        <v>2</v>
      </c>
      <c r="M4363">
        <v>2</v>
      </c>
      <c r="N4363" t="s">
        <v>1422</v>
      </c>
      <c r="O4363">
        <v>1</v>
      </c>
      <c r="P4363" t="str">
        <f>D4363&amp;"-"&amp;F4363&amp;"-"&amp;G4363&amp;"-"&amp;E4363&amp;"-"&amp;H4363</f>
        <v>A2Delta-8.5-f-2-2</v>
      </c>
      <c r="Q4363" t="str">
        <f>I4363&amp;"-"&amp;K4363&amp;"-"&amp;L4363&amp;"-"&amp;J4363&amp;"-"&amp;M4363</f>
        <v>X2Pi-8.5-f-2-2</v>
      </c>
      <c r="R4363">
        <f>B4363+S4363</f>
        <v>29620.451572061</v>
      </c>
      <c r="S4363">
        <f>_xlfn.IFNA(VLOOKUP(Q4363,'MARVEL-X'!A$2:I$1400,7,FALSE),VLOOKUP(Q4363,MARVEL!A$2:J$1522,10,FALSE))</f>
        <v>6497.4715720610002</v>
      </c>
      <c r="T4363">
        <f>IF(P4363=P4362,R4363+T4362,R4363)</f>
        <v>266578.60116329702</v>
      </c>
      <c r="U4363">
        <f>IF(P4363=P4362,1+U4362,1)</f>
        <v>9</v>
      </c>
      <c r="V4363">
        <f t="shared" si="68"/>
        <v>29619.844573699669</v>
      </c>
      <c r="W4363">
        <f>IF(V4363="","",IF(ABS(V4363-R4363)&gt;W$1,ABS(V4363-R4363),""))</f>
        <v>0.6069983613306249</v>
      </c>
      <c r="X4363" t="str">
        <f>Y4363&amp;"-"&amp;Z4363&amp;"-"&amp;AC4363&amp;"-"&amp;AD4363&amp;"-"&amp;AG4363</f>
        <v>8.5-f-A-2-1.5</v>
      </c>
      <c r="Y4363">
        <f>F4363</f>
        <v>8.5</v>
      </c>
      <c r="Z4363" s="2" t="str">
        <f>G4363</f>
        <v>f</v>
      </c>
      <c r="AA4363">
        <f>_xlfn.IFNA(VLOOKUP(X4363,'duo-out'!A$2:Q$5000,5,FALSE),E4363+10*(H4363-1)+1+_xlfn.IFNA(VLOOKUP(D4363,states!A$2:C$10,3,FALSE),1))</f>
        <v>263</v>
      </c>
      <c r="AB4363">
        <f>IF(V4363="","",V4363)</f>
        <v>29619.844573699669</v>
      </c>
      <c r="AC4363" s="2" t="str">
        <f>_xlfn.IFNA(VLOOKUP(D4363,states!A$2:C$10,2,FALSE),"XX")</f>
        <v>A</v>
      </c>
      <c r="AD4363">
        <f>E4363</f>
        <v>2</v>
      </c>
      <c r="AE4363">
        <f>_xlfn.IFNA(VLOOKUP(D4363,states!A$2:D$10,4,FALSE),0)</f>
        <v>2</v>
      </c>
      <c r="AF4363">
        <v>0.5</v>
      </c>
      <c r="AG4363">
        <f>IF(AE4363=0,AF4363,IF(AE4363=1,IF(F4363=0.5,0.5,IF(H4363=1,0.5,1.5)),IF(F4363=0.5,0.5,IF(H4363=1,2.5,1.5))))</f>
        <v>1.5</v>
      </c>
      <c r="AH4363" s="7">
        <f>IF(AC4363="XX",0,1/C4363^(1/5)*IF(E4363=0,100,1)/(E4363+1)^(1/4))</f>
        <v>0.81331782982793122</v>
      </c>
    </row>
    <row r="4364" spans="1:34">
      <c r="A4364">
        <v>3764</v>
      </c>
      <c r="B4364" s="1">
        <v>22951.2179</v>
      </c>
      <c r="C4364" s="6">
        <v>1.252E-2</v>
      </c>
      <c r="D4364" t="s">
        <v>3</v>
      </c>
      <c r="E4364">
        <v>3</v>
      </c>
      <c r="F4364">
        <v>8.5</v>
      </c>
      <c r="G4364" t="s">
        <v>2</v>
      </c>
      <c r="H4364">
        <v>1</v>
      </c>
      <c r="I4364" t="s">
        <v>0</v>
      </c>
      <c r="J4364">
        <v>3</v>
      </c>
      <c r="K4364">
        <v>8.5</v>
      </c>
      <c r="L4364" t="s">
        <v>1</v>
      </c>
      <c r="M4364">
        <v>1</v>
      </c>
      <c r="N4364" t="s">
        <v>3820</v>
      </c>
      <c r="O4364">
        <v>1</v>
      </c>
      <c r="P4364" t="str">
        <f>D4364&amp;"-"&amp;F4364&amp;"-"&amp;G4364&amp;"-"&amp;E4364&amp;"-"&amp;H4364</f>
        <v>A2Delta-8.5-f-3-1</v>
      </c>
      <c r="Q4364" t="str">
        <f>I4364&amp;"-"&amp;K4364&amp;"-"&amp;L4364&amp;"-"&amp;J4364&amp;"-"&amp;M4364</f>
        <v>X2Pi-8.5-e-3-1</v>
      </c>
      <c r="R4364">
        <f>B4364+S4364</f>
        <v>31661.852747372999</v>
      </c>
      <c r="S4364">
        <f>_xlfn.IFNA(VLOOKUP(Q4364,'MARVEL-X'!A$2:I$1400,7,FALSE),VLOOKUP(Q4364,MARVEL!A$2:J$1522,10,FALSE))</f>
        <v>8710.6348473729995</v>
      </c>
      <c r="T4364">
        <f>IF(P4364=P4363,R4364+T4363,R4364)</f>
        <v>31661.852747372999</v>
      </c>
      <c r="U4364">
        <f>IF(P4364=P4363,1+U4363,1)</f>
        <v>1</v>
      </c>
      <c r="V4364" t="str">
        <f t="shared" si="68"/>
        <v/>
      </c>
      <c r="W4364" t="str">
        <f>IF(V4364="","",IF(ABS(V4364-R4364)&gt;W$1,ABS(V4364-R4364),""))</f>
        <v/>
      </c>
      <c r="X4364" t="str">
        <f>Y4364&amp;"-"&amp;Z4364&amp;"-"&amp;AC4364&amp;"-"&amp;AD4364&amp;"-"&amp;AG4364</f>
        <v>8.5-f-A-3-2.5</v>
      </c>
      <c r="Y4364">
        <f>F4364</f>
        <v>8.5</v>
      </c>
      <c r="Z4364" s="2" t="str">
        <f>G4364</f>
        <v>f</v>
      </c>
      <c r="AA4364">
        <f>_xlfn.IFNA(VLOOKUP(X4364,'duo-out'!A$2:Q$5000,5,FALSE),E4364+10*(H4364-1)+1+_xlfn.IFNA(VLOOKUP(D4364,states!A$2:C$10,3,FALSE),1))</f>
        <v>254</v>
      </c>
      <c r="AB4364" t="str">
        <f>IF(V4364="","",V4364)</f>
        <v/>
      </c>
      <c r="AC4364" s="2" t="str">
        <f>_xlfn.IFNA(VLOOKUP(D4364,states!A$2:C$10,2,FALSE),"XX")</f>
        <v>A</v>
      </c>
      <c r="AD4364">
        <f>E4364</f>
        <v>3</v>
      </c>
      <c r="AE4364">
        <f>_xlfn.IFNA(VLOOKUP(D4364,states!A$2:D$10,4,FALSE),0)</f>
        <v>2</v>
      </c>
      <c r="AF4364">
        <v>0.5</v>
      </c>
      <c r="AG4364">
        <f>IF(AE4364=0,AF4364,IF(AE4364=1,IF(F4364=0.5,0.5,IF(H4364=1,0.5,1.5)),IF(F4364=0.5,0.5,IF(H4364=1,2.5,1.5))))</f>
        <v>2.5</v>
      </c>
      <c r="AH4364" s="7">
        <f>IF(AC4364="XX",0,1/C4364^(1/5)*IF(E4364=0,100,1)/(E4364+1)^(1/4))</f>
        <v>1.6981034189782678</v>
      </c>
    </row>
    <row r="4365" spans="1:34">
      <c r="A4365">
        <v>3757</v>
      </c>
      <c r="B4365" s="1">
        <v>23152.084599999998</v>
      </c>
      <c r="C4365" s="6">
        <v>1.252E-2</v>
      </c>
      <c r="D4365" t="s">
        <v>3</v>
      </c>
      <c r="E4365">
        <v>3</v>
      </c>
      <c r="F4365">
        <v>8.5</v>
      </c>
      <c r="G4365" t="s">
        <v>2</v>
      </c>
      <c r="H4365">
        <v>1</v>
      </c>
      <c r="I4365" t="s">
        <v>0</v>
      </c>
      <c r="J4365">
        <v>3</v>
      </c>
      <c r="K4365">
        <v>7.5</v>
      </c>
      <c r="L4365" t="s">
        <v>2</v>
      </c>
      <c r="M4365">
        <v>1</v>
      </c>
      <c r="N4365" t="s">
        <v>3813</v>
      </c>
      <c r="O4365">
        <v>1</v>
      </c>
      <c r="P4365" t="str">
        <f>D4365&amp;"-"&amp;F4365&amp;"-"&amp;G4365&amp;"-"&amp;E4365&amp;"-"&amp;H4365</f>
        <v>A2Delta-8.5-f-3-1</v>
      </c>
      <c r="Q4365" t="str">
        <f>I4365&amp;"-"&amp;K4365&amp;"-"&amp;L4365&amp;"-"&amp;J4365&amp;"-"&amp;M4365</f>
        <v>X2Pi-7.5-f-3-1</v>
      </c>
      <c r="R4365">
        <f>B4365+S4365</f>
        <v>31661.838361116999</v>
      </c>
      <c r="S4365">
        <f>_xlfn.IFNA(VLOOKUP(Q4365,'MARVEL-X'!A$2:I$1400,7,FALSE),VLOOKUP(Q4365,MARVEL!A$2:J$1522,10,FALSE))</f>
        <v>8509.7537611169992</v>
      </c>
      <c r="T4365">
        <f>IF(P4365=P4364,R4365+T4364,R4365)</f>
        <v>63323.691108489998</v>
      </c>
      <c r="U4365">
        <f>IF(P4365=P4364,1+U4364,1)</f>
        <v>2</v>
      </c>
      <c r="V4365">
        <f t="shared" si="68"/>
        <v>31661.845554244999</v>
      </c>
      <c r="W4365" t="str">
        <f>IF(V4365="","",IF(ABS(V4365-R4365)&gt;W$1,ABS(V4365-R4365),""))</f>
        <v/>
      </c>
      <c r="X4365" t="str">
        <f>Y4365&amp;"-"&amp;Z4365&amp;"-"&amp;AC4365&amp;"-"&amp;AD4365&amp;"-"&amp;AG4365</f>
        <v>8.5-f-A-3-2.5</v>
      </c>
      <c r="Y4365">
        <f>F4365</f>
        <v>8.5</v>
      </c>
      <c r="Z4365" s="2" t="str">
        <f>G4365</f>
        <v>f</v>
      </c>
      <c r="AA4365">
        <f>_xlfn.IFNA(VLOOKUP(X4365,'duo-out'!A$2:Q$5000,5,FALSE),E4365+10*(H4365-1)+1+_xlfn.IFNA(VLOOKUP(D4365,states!A$2:C$10,3,FALSE),1))</f>
        <v>254</v>
      </c>
      <c r="AB4365">
        <f>IF(V4365="","",V4365)</f>
        <v>31661.845554244999</v>
      </c>
      <c r="AC4365" s="2" t="str">
        <f>_xlfn.IFNA(VLOOKUP(D4365,states!A$2:C$10,2,FALSE),"XX")</f>
        <v>A</v>
      </c>
      <c r="AD4365">
        <f>E4365</f>
        <v>3</v>
      </c>
      <c r="AE4365">
        <f>_xlfn.IFNA(VLOOKUP(D4365,states!A$2:D$10,4,FALSE),0)</f>
        <v>2</v>
      </c>
      <c r="AF4365">
        <v>0.5</v>
      </c>
      <c r="AG4365">
        <f>IF(AE4365=0,AF4365,IF(AE4365=1,IF(F4365=0.5,0.5,IF(H4365=1,0.5,1.5)),IF(F4365=0.5,0.5,IF(H4365=1,2.5,1.5))))</f>
        <v>2.5</v>
      </c>
      <c r="AH4365" s="7">
        <f>IF(AC4365="XX",0,1/C4365^(1/5)*IF(E4365=0,100,1)/(E4365+1)^(1/4))</f>
        <v>1.6981034189782678</v>
      </c>
    </row>
    <row r="4366" spans="1:34">
      <c r="A4366">
        <v>3817</v>
      </c>
      <c r="B4366" s="1">
        <v>22949.781900000002</v>
      </c>
      <c r="C4366" s="6">
        <v>5.0000000000000001E-3</v>
      </c>
      <c r="D4366" t="s">
        <v>3</v>
      </c>
      <c r="E4366">
        <v>3</v>
      </c>
      <c r="F4366">
        <v>8.5</v>
      </c>
      <c r="G4366" t="s">
        <v>2</v>
      </c>
      <c r="H4366">
        <v>2</v>
      </c>
      <c r="I4366" t="s">
        <v>0</v>
      </c>
      <c r="J4366">
        <v>3</v>
      </c>
      <c r="K4366">
        <v>8.5</v>
      </c>
      <c r="L4366" t="s">
        <v>1</v>
      </c>
      <c r="M4366">
        <v>2</v>
      </c>
      <c r="N4366" t="s">
        <v>3873</v>
      </c>
      <c r="O4366">
        <v>1</v>
      </c>
      <c r="P4366" t="str">
        <f>D4366&amp;"-"&amp;F4366&amp;"-"&amp;G4366&amp;"-"&amp;E4366&amp;"-"&amp;H4366</f>
        <v>A2Delta-8.5-f-3-2</v>
      </c>
      <c r="Q4366" t="str">
        <f>I4366&amp;"-"&amp;K4366&amp;"-"&amp;L4366&amp;"-"&amp;J4366&amp;"-"&amp;M4366</f>
        <v>X2Pi-8.5-e-3-2</v>
      </c>
      <c r="R4366">
        <f>B4366+S4366</f>
        <v>31879.578399257</v>
      </c>
      <c r="S4366">
        <f>_xlfn.IFNA(VLOOKUP(Q4366,'MARVEL-X'!A$2:I$1400,7,FALSE),VLOOKUP(Q4366,MARVEL!A$2:J$1522,10,FALSE))</f>
        <v>8929.7964992569996</v>
      </c>
      <c r="T4366">
        <f>IF(P4366=P4365,R4366+T4365,R4366)</f>
        <v>31879.578399257</v>
      </c>
      <c r="U4366">
        <f>IF(P4366=P4365,1+U4365,1)</f>
        <v>1</v>
      </c>
      <c r="V4366" t="str">
        <f t="shared" si="68"/>
        <v/>
      </c>
      <c r="W4366" t="str">
        <f>IF(V4366="","",IF(ABS(V4366-R4366)&gt;W$1,ABS(V4366-R4366),""))</f>
        <v/>
      </c>
      <c r="X4366" t="str">
        <f>Y4366&amp;"-"&amp;Z4366&amp;"-"&amp;AC4366&amp;"-"&amp;AD4366&amp;"-"&amp;AG4366</f>
        <v>8.5-f-A-3-1.5</v>
      </c>
      <c r="Y4366">
        <f>F4366</f>
        <v>8.5</v>
      </c>
      <c r="Z4366" s="2" t="str">
        <f>G4366</f>
        <v>f</v>
      </c>
      <c r="AA4366">
        <f>_xlfn.IFNA(VLOOKUP(X4366,'duo-out'!A$2:Q$5000,5,FALSE),E4366+10*(H4366-1)+1+_xlfn.IFNA(VLOOKUP(D4366,states!A$2:C$10,3,FALSE),1))</f>
        <v>264</v>
      </c>
      <c r="AB4366" t="str">
        <f>IF(V4366="","",V4366)</f>
        <v/>
      </c>
      <c r="AC4366" s="2" t="str">
        <f>_xlfn.IFNA(VLOOKUP(D4366,states!A$2:C$10,2,FALSE),"XX")</f>
        <v>A</v>
      </c>
      <c r="AD4366">
        <f>E4366</f>
        <v>3</v>
      </c>
      <c r="AE4366">
        <f>_xlfn.IFNA(VLOOKUP(D4366,states!A$2:D$10,4,FALSE),0)</f>
        <v>2</v>
      </c>
      <c r="AF4366">
        <v>0.5</v>
      </c>
      <c r="AG4366">
        <f>IF(AE4366=0,AF4366,IF(AE4366=1,IF(F4366=0.5,0.5,IF(H4366=1,0.5,1.5)),IF(F4366=0.5,0.5,IF(H4366=1,2.5,1.5))))</f>
        <v>1.5</v>
      </c>
      <c r="AH4366" s="7">
        <f>IF(AC4366="XX",0,1/C4366^(1/5)*IF(E4366=0,100,1)/(E4366+1)^(1/4))</f>
        <v>2.0402857733683697</v>
      </c>
    </row>
    <row r="4367" spans="1:34">
      <c r="A4367">
        <v>3797</v>
      </c>
      <c r="B4367" s="1">
        <v>23170.072100000001</v>
      </c>
      <c r="C4367" s="6">
        <v>5.0000000000000001E-3</v>
      </c>
      <c r="D4367" t="s">
        <v>3</v>
      </c>
      <c r="E4367">
        <v>3</v>
      </c>
      <c r="F4367">
        <v>8.5</v>
      </c>
      <c r="G4367" t="s">
        <v>2</v>
      </c>
      <c r="H4367">
        <v>2</v>
      </c>
      <c r="I4367" t="s">
        <v>0</v>
      </c>
      <c r="J4367">
        <v>3</v>
      </c>
      <c r="K4367">
        <v>7.5</v>
      </c>
      <c r="L4367" t="s">
        <v>2</v>
      </c>
      <c r="M4367">
        <v>2</v>
      </c>
      <c r="N4367" t="s">
        <v>3853</v>
      </c>
      <c r="O4367">
        <v>1</v>
      </c>
      <c r="P4367" t="str">
        <f>D4367&amp;"-"&amp;F4367&amp;"-"&amp;G4367&amp;"-"&amp;E4367&amp;"-"&amp;H4367</f>
        <v>A2Delta-8.5-f-3-2</v>
      </c>
      <c r="Q4367" t="str">
        <f>I4367&amp;"-"&amp;K4367&amp;"-"&amp;L4367&amp;"-"&amp;J4367&amp;"-"&amp;M4367</f>
        <v>X2Pi-7.5-f-3-2</v>
      </c>
      <c r="R4367">
        <f>B4367+S4367</f>
        <v>31879.566405817</v>
      </c>
      <c r="S4367">
        <f>_xlfn.IFNA(VLOOKUP(Q4367,'MARVEL-X'!A$2:I$1400,7,FALSE),VLOOKUP(Q4367,MARVEL!A$2:J$1522,10,FALSE))</f>
        <v>8709.4943058169993</v>
      </c>
      <c r="T4367">
        <f>IF(P4367=P4366,R4367+T4366,R4367)</f>
        <v>63759.144805074</v>
      </c>
      <c r="U4367">
        <f>IF(P4367=P4366,1+U4366,1)</f>
        <v>2</v>
      </c>
      <c r="V4367">
        <f t="shared" si="68"/>
        <v>31879.572402537</v>
      </c>
      <c r="W4367" t="str">
        <f>IF(V4367="","",IF(ABS(V4367-R4367)&gt;W$1,ABS(V4367-R4367),""))</f>
        <v/>
      </c>
      <c r="X4367" t="str">
        <f>Y4367&amp;"-"&amp;Z4367&amp;"-"&amp;AC4367&amp;"-"&amp;AD4367&amp;"-"&amp;AG4367</f>
        <v>8.5-f-A-3-1.5</v>
      </c>
      <c r="Y4367">
        <f>F4367</f>
        <v>8.5</v>
      </c>
      <c r="Z4367" s="2" t="str">
        <f>G4367</f>
        <v>f</v>
      </c>
      <c r="AA4367">
        <f>_xlfn.IFNA(VLOOKUP(X4367,'duo-out'!A$2:Q$5000,5,FALSE),E4367+10*(H4367-1)+1+_xlfn.IFNA(VLOOKUP(D4367,states!A$2:C$10,3,FALSE),1))</f>
        <v>264</v>
      </c>
      <c r="AB4367">
        <f>IF(V4367="","",V4367)</f>
        <v>31879.572402537</v>
      </c>
      <c r="AC4367" s="2" t="str">
        <f>_xlfn.IFNA(VLOOKUP(D4367,states!A$2:C$10,2,FALSE),"XX")</f>
        <v>A</v>
      </c>
      <c r="AD4367">
        <f>E4367</f>
        <v>3</v>
      </c>
      <c r="AE4367">
        <f>_xlfn.IFNA(VLOOKUP(D4367,states!A$2:D$10,4,FALSE),0)</f>
        <v>2</v>
      </c>
      <c r="AF4367">
        <v>0.5</v>
      </c>
      <c r="AG4367">
        <f>IF(AE4367=0,AF4367,IF(AE4367=1,IF(F4367=0.5,0.5,IF(H4367=1,0.5,1.5)),IF(F4367=0.5,0.5,IF(H4367=1,2.5,1.5))))</f>
        <v>1.5</v>
      </c>
      <c r="AH4367" s="7">
        <f>IF(AC4367="XX",0,1/C4367^(1/5)*IF(E4367=0,100,1)/(E4367+1)^(1/4))</f>
        <v>2.0402857733683697</v>
      </c>
    </row>
    <row r="4368" spans="1:34">
      <c r="A4368">
        <v>6068</v>
      </c>
      <c r="B4368" s="1">
        <v>22653.55</v>
      </c>
      <c r="C4368" s="6">
        <v>0.5</v>
      </c>
      <c r="D4368" t="s">
        <v>3</v>
      </c>
      <c r="E4368">
        <v>4</v>
      </c>
      <c r="F4368">
        <v>8.5</v>
      </c>
      <c r="G4368" t="s">
        <v>2</v>
      </c>
      <c r="H4368">
        <v>1</v>
      </c>
      <c r="I4368" t="s">
        <v>0</v>
      </c>
      <c r="J4368">
        <v>4</v>
      </c>
      <c r="K4368">
        <v>8.5</v>
      </c>
      <c r="L4368" t="s">
        <v>1</v>
      </c>
      <c r="M4368">
        <v>1</v>
      </c>
      <c r="N4368" t="s">
        <v>6124</v>
      </c>
      <c r="O4368">
        <v>1</v>
      </c>
      <c r="P4368" t="str">
        <f>D4368&amp;"-"&amp;F4368&amp;"-"&amp;G4368&amp;"-"&amp;E4368&amp;"-"&amp;H4368</f>
        <v>A2Delta-8.5-f-4-1</v>
      </c>
      <c r="Q4368" t="str">
        <f>I4368&amp;"-"&amp;K4368&amp;"-"&amp;L4368&amp;"-"&amp;J4368&amp;"-"&amp;M4368</f>
        <v>X2Pi-8.5-e-4-1</v>
      </c>
      <c r="R4368">
        <f>B4368+S4368</f>
        <v>33685.491929263</v>
      </c>
      <c r="S4368">
        <f>_xlfn.IFNA(VLOOKUP(Q4368,'MARVEL-X'!A$2:I$1400,7,FALSE),VLOOKUP(Q4368,MARVEL!A$2:J$1522,10,FALSE))</f>
        <v>11031.941929262999</v>
      </c>
      <c r="T4368">
        <f>IF(P4368=P4367,R4368+T4367,R4368)</f>
        <v>33685.491929263</v>
      </c>
      <c r="U4368">
        <f>IF(P4368=P4367,1+U4367,1)</f>
        <v>1</v>
      </c>
      <c r="V4368">
        <f t="shared" si="68"/>
        <v>33685.491929263</v>
      </c>
      <c r="W4368" t="str">
        <f>IF(V4368="","",IF(ABS(V4368-R4368)&gt;W$1,ABS(V4368-R4368),""))</f>
        <v/>
      </c>
      <c r="X4368" t="str">
        <f>Y4368&amp;"-"&amp;Z4368&amp;"-"&amp;AC4368&amp;"-"&amp;AD4368&amp;"-"&amp;AG4368</f>
        <v>8.5-f-A-4-2.5</v>
      </c>
      <c r="Y4368">
        <f>F4368</f>
        <v>8.5</v>
      </c>
      <c r="Z4368" s="2" t="str">
        <f>G4368</f>
        <v>f</v>
      </c>
      <c r="AA4368">
        <f>_xlfn.IFNA(VLOOKUP(X4368,'duo-out'!A$2:Q$5000,5,FALSE),E4368+10*(H4368-1)+1+_xlfn.IFNA(VLOOKUP(D4368,states!A$2:C$10,3,FALSE),1))</f>
        <v>255</v>
      </c>
      <c r="AB4368">
        <f>IF(V4368="","",V4368)</f>
        <v>33685.491929263</v>
      </c>
      <c r="AC4368" s="2" t="str">
        <f>_xlfn.IFNA(VLOOKUP(D4368,states!A$2:C$10,2,FALSE),"XX")</f>
        <v>A</v>
      </c>
      <c r="AD4368">
        <f>E4368</f>
        <v>4</v>
      </c>
      <c r="AE4368">
        <f>_xlfn.IFNA(VLOOKUP(D4368,states!A$2:D$10,4,FALSE),0)</f>
        <v>2</v>
      </c>
      <c r="AF4368">
        <v>0.5</v>
      </c>
      <c r="AG4368">
        <f>IF(AE4368=0,AF4368,IF(AE4368=1,IF(F4368=0.5,0.5,IF(H4368=1,0.5,1.5)),IF(F4368=0.5,0.5,IF(H4368=1,2.5,1.5))))</f>
        <v>2.5</v>
      </c>
      <c r="AH4368" s="7">
        <f>IF(AC4368="XX",0,1/C4368^(1/5)*IF(E4368=0,100,1)/(E4368+1)^(1/4))</f>
        <v>0.76818088824663155</v>
      </c>
    </row>
    <row r="4369" spans="1:34">
      <c r="A4369">
        <v>6112</v>
      </c>
      <c r="B4369" s="1">
        <v>22643.8</v>
      </c>
      <c r="C4369" s="6">
        <v>0.5</v>
      </c>
      <c r="D4369" t="s">
        <v>3</v>
      </c>
      <c r="E4369">
        <v>4</v>
      </c>
      <c r="F4369">
        <v>8.5</v>
      </c>
      <c r="G4369" t="s">
        <v>2</v>
      </c>
      <c r="H4369">
        <v>2</v>
      </c>
      <c r="I4369" t="s">
        <v>0</v>
      </c>
      <c r="J4369">
        <v>4</v>
      </c>
      <c r="K4369">
        <v>8.5</v>
      </c>
      <c r="L4369" t="s">
        <v>1</v>
      </c>
      <c r="M4369">
        <v>2</v>
      </c>
      <c r="N4369" t="s">
        <v>6168</v>
      </c>
      <c r="O4369">
        <v>1</v>
      </c>
      <c r="P4369" t="str">
        <f>D4369&amp;"-"&amp;F4369&amp;"-"&amp;G4369&amp;"-"&amp;E4369&amp;"-"&amp;H4369</f>
        <v>A2Delta-8.5-f-4-2</v>
      </c>
      <c r="Q4369" t="str">
        <f>I4369&amp;"-"&amp;K4369&amp;"-"&amp;L4369&amp;"-"&amp;J4369&amp;"-"&amp;M4369</f>
        <v>X2Pi-8.5-e-4-2</v>
      </c>
      <c r="R4369">
        <f>B4369+S4369</f>
        <v>33885.768330199004</v>
      </c>
      <c r="S4369">
        <f>_xlfn.IFNA(VLOOKUP(Q4369,'MARVEL-X'!A$2:I$1400,7,FALSE),VLOOKUP(Q4369,MARVEL!A$2:J$1522,10,FALSE))</f>
        <v>11241.968330199001</v>
      </c>
      <c r="T4369">
        <f>IF(P4369=P4368,R4369+T4368,R4369)</f>
        <v>33885.768330199004</v>
      </c>
      <c r="U4369">
        <f>IF(P4369=P4368,1+U4368,1)</f>
        <v>1</v>
      </c>
      <c r="V4369">
        <f t="shared" si="68"/>
        <v>33885.768330199004</v>
      </c>
      <c r="W4369" t="str">
        <f>IF(V4369="","",IF(ABS(V4369-R4369)&gt;W$1,ABS(V4369-R4369),""))</f>
        <v/>
      </c>
      <c r="X4369" t="str">
        <f>Y4369&amp;"-"&amp;Z4369&amp;"-"&amp;AC4369&amp;"-"&amp;AD4369&amp;"-"&amp;AG4369</f>
        <v>8.5-f-A-4-1.5</v>
      </c>
      <c r="Y4369">
        <f>F4369</f>
        <v>8.5</v>
      </c>
      <c r="Z4369" s="2" t="str">
        <f>G4369</f>
        <v>f</v>
      </c>
      <c r="AA4369">
        <f>_xlfn.IFNA(VLOOKUP(X4369,'duo-out'!A$2:Q$5000,5,FALSE),E4369+10*(H4369-1)+1+_xlfn.IFNA(VLOOKUP(D4369,states!A$2:C$10,3,FALSE),1))</f>
        <v>265</v>
      </c>
      <c r="AB4369">
        <f>IF(V4369="","",V4369)</f>
        <v>33885.768330199004</v>
      </c>
      <c r="AC4369" s="2" t="str">
        <f>_xlfn.IFNA(VLOOKUP(D4369,states!A$2:C$10,2,FALSE),"XX")</f>
        <v>A</v>
      </c>
      <c r="AD4369">
        <f>E4369</f>
        <v>4</v>
      </c>
      <c r="AE4369">
        <f>_xlfn.IFNA(VLOOKUP(D4369,states!A$2:D$10,4,FALSE),0)</f>
        <v>2</v>
      </c>
      <c r="AF4369">
        <v>0.5</v>
      </c>
      <c r="AG4369">
        <f>IF(AE4369=0,AF4369,IF(AE4369=1,IF(F4369=0.5,0.5,IF(H4369=1,0.5,1.5)),IF(F4369=0.5,0.5,IF(H4369=1,2.5,1.5))))</f>
        <v>1.5</v>
      </c>
      <c r="AH4369" s="7">
        <f>IF(AC4369="XX",0,1/C4369^(1/5)*IF(E4369=0,100,1)/(E4369+1)^(1/4))</f>
        <v>0.76818088824663155</v>
      </c>
    </row>
    <row r="4370" spans="1:34">
      <c r="A4370">
        <v>6152</v>
      </c>
      <c r="B4370" s="1">
        <v>22182.57</v>
      </c>
      <c r="C4370" s="6">
        <v>0.5</v>
      </c>
      <c r="D4370" t="s">
        <v>3</v>
      </c>
      <c r="E4370">
        <v>5</v>
      </c>
      <c r="F4370">
        <v>8.5</v>
      </c>
      <c r="G4370" t="s">
        <v>2</v>
      </c>
      <c r="H4370">
        <v>1</v>
      </c>
      <c r="I4370" t="s">
        <v>0</v>
      </c>
      <c r="J4370">
        <v>5</v>
      </c>
      <c r="K4370">
        <v>8.5</v>
      </c>
      <c r="L4370" t="s">
        <v>1</v>
      </c>
      <c r="M4370">
        <v>1</v>
      </c>
      <c r="N4370" t="s">
        <v>6208</v>
      </c>
      <c r="O4370">
        <v>1</v>
      </c>
      <c r="P4370" t="str">
        <f>D4370&amp;"-"&amp;F4370&amp;"-"&amp;G4370&amp;"-"&amp;E4370&amp;"-"&amp;H4370</f>
        <v>A2Delta-8.5-f-5-1</v>
      </c>
      <c r="Q4370" t="str">
        <f>I4370&amp;"-"&amp;K4370&amp;"-"&amp;L4370&amp;"-"&amp;J4370&amp;"-"&amp;M4370</f>
        <v>X2Pi-8.5-e-5-1</v>
      </c>
      <c r="R4370">
        <f>B4370+S4370</f>
        <v>35412.818965227001</v>
      </c>
      <c r="S4370">
        <f>_xlfn.IFNA(VLOOKUP(Q4370,'MARVEL-X'!A$2:I$1400,7,FALSE),VLOOKUP(Q4370,MARVEL!A$2:J$1522,10,FALSE))</f>
        <v>13230.248965227</v>
      </c>
      <c r="T4370">
        <f>IF(P4370=P4369,R4370+T4369,R4370)</f>
        <v>35412.818965227001</v>
      </c>
      <c r="U4370">
        <f>IF(P4370=P4369,1+U4369,1)</f>
        <v>1</v>
      </c>
      <c r="V4370" t="str">
        <f t="shared" si="68"/>
        <v/>
      </c>
      <c r="W4370" t="str">
        <f>IF(V4370="","",IF(ABS(V4370-R4370)&gt;W$1,ABS(V4370-R4370),""))</f>
        <v/>
      </c>
      <c r="X4370" t="str">
        <f>Y4370&amp;"-"&amp;Z4370&amp;"-"&amp;AC4370&amp;"-"&amp;AD4370&amp;"-"&amp;AG4370</f>
        <v>8.5-f-A-5-2.5</v>
      </c>
      <c r="Y4370">
        <f>F4370</f>
        <v>8.5</v>
      </c>
      <c r="Z4370" s="2" t="str">
        <f>G4370</f>
        <v>f</v>
      </c>
      <c r="AA4370">
        <f>_xlfn.IFNA(VLOOKUP(X4370,'duo-out'!A$2:Q$5000,5,FALSE),E4370+10*(H4370-1)+1+_xlfn.IFNA(VLOOKUP(D4370,states!A$2:C$10,3,FALSE),1))</f>
        <v>256</v>
      </c>
      <c r="AB4370" t="str">
        <f>IF(V4370="","",V4370)</f>
        <v/>
      </c>
      <c r="AC4370" s="2" t="str">
        <f>_xlfn.IFNA(VLOOKUP(D4370,states!A$2:C$10,2,FALSE),"XX")</f>
        <v>A</v>
      </c>
      <c r="AD4370">
        <f>E4370</f>
        <v>5</v>
      </c>
      <c r="AE4370">
        <f>_xlfn.IFNA(VLOOKUP(D4370,states!A$2:D$10,4,FALSE),0)</f>
        <v>2</v>
      </c>
      <c r="AF4370">
        <v>0.5</v>
      </c>
      <c r="AG4370">
        <f>IF(AE4370=0,AF4370,IF(AE4370=1,IF(F4370=0.5,0.5,IF(H4370=1,0.5,1.5)),IF(F4370=0.5,0.5,IF(H4370=1,2.5,1.5))))</f>
        <v>2.5</v>
      </c>
      <c r="AH4370" s="7">
        <f>IF(AC4370="XX",0,1/C4370^(1/5)*IF(E4370=0,100,1)/(E4370+1)^(1/4))</f>
        <v>0.73395289278439235</v>
      </c>
    </row>
    <row r="4371" spans="1:34">
      <c r="A4371">
        <v>6126</v>
      </c>
      <c r="B4371" s="1">
        <v>22366.44</v>
      </c>
      <c r="C4371" s="6">
        <v>0.5</v>
      </c>
      <c r="D4371" t="s">
        <v>3</v>
      </c>
      <c r="E4371">
        <v>5</v>
      </c>
      <c r="F4371">
        <v>8.5</v>
      </c>
      <c r="G4371" t="s">
        <v>2</v>
      </c>
      <c r="H4371">
        <v>1</v>
      </c>
      <c r="I4371" t="s">
        <v>0</v>
      </c>
      <c r="J4371">
        <v>5</v>
      </c>
      <c r="K4371">
        <v>7.5</v>
      </c>
      <c r="L4371" t="s">
        <v>2</v>
      </c>
      <c r="M4371">
        <v>1</v>
      </c>
      <c r="N4371" t="s">
        <v>6182</v>
      </c>
      <c r="O4371">
        <v>1</v>
      </c>
      <c r="P4371" t="str">
        <f>D4371&amp;"-"&amp;F4371&amp;"-"&amp;G4371&amp;"-"&amp;E4371&amp;"-"&amp;H4371</f>
        <v>A2Delta-8.5-f-5-1</v>
      </c>
      <c r="Q4371" t="str">
        <f>I4371&amp;"-"&amp;K4371&amp;"-"&amp;L4371&amp;"-"&amp;J4371&amp;"-"&amp;M4371</f>
        <v>X2Pi-7.5-f-5-1</v>
      </c>
      <c r="R4371">
        <f>B4371+S4371</f>
        <v>35412.557023667003</v>
      </c>
      <c r="S4371">
        <f>_xlfn.IFNA(VLOOKUP(Q4371,'MARVEL-X'!A$2:I$1400,7,FALSE),VLOOKUP(Q4371,MARVEL!A$2:J$1522,10,FALSE))</f>
        <v>13046.117023667</v>
      </c>
      <c r="T4371">
        <f>IF(P4371=P4370,R4371+T4370,R4371)</f>
        <v>70825.375988893997</v>
      </c>
      <c r="U4371">
        <f>IF(P4371=P4370,1+U4370,1)</f>
        <v>2</v>
      </c>
      <c r="V4371">
        <f t="shared" si="68"/>
        <v>35412.687994446998</v>
      </c>
      <c r="W4371">
        <f>IF(V4371="","",IF(ABS(V4371-R4371)&gt;W$1,ABS(V4371-R4371),""))</f>
        <v>0.1309707799955504</v>
      </c>
      <c r="X4371" t="str">
        <f>Y4371&amp;"-"&amp;Z4371&amp;"-"&amp;AC4371&amp;"-"&amp;AD4371&amp;"-"&amp;AG4371</f>
        <v>8.5-f-A-5-2.5</v>
      </c>
      <c r="Y4371">
        <f>F4371</f>
        <v>8.5</v>
      </c>
      <c r="Z4371" s="2" t="str">
        <f>G4371</f>
        <v>f</v>
      </c>
      <c r="AA4371">
        <f>_xlfn.IFNA(VLOOKUP(X4371,'duo-out'!A$2:Q$5000,5,FALSE),E4371+10*(H4371-1)+1+_xlfn.IFNA(VLOOKUP(D4371,states!A$2:C$10,3,FALSE),1))</f>
        <v>256</v>
      </c>
      <c r="AB4371">
        <f>IF(V4371="","",V4371)</f>
        <v>35412.687994446998</v>
      </c>
      <c r="AC4371" s="2" t="str">
        <f>_xlfn.IFNA(VLOOKUP(D4371,states!A$2:C$10,2,FALSE),"XX")</f>
        <v>A</v>
      </c>
      <c r="AD4371">
        <f>E4371</f>
        <v>5</v>
      </c>
      <c r="AE4371">
        <f>_xlfn.IFNA(VLOOKUP(D4371,states!A$2:D$10,4,FALSE),0)</f>
        <v>2</v>
      </c>
      <c r="AF4371">
        <v>0.5</v>
      </c>
      <c r="AG4371">
        <f>IF(AE4371=0,AF4371,IF(AE4371=1,IF(F4371=0.5,0.5,IF(H4371=1,0.5,1.5)),IF(F4371=0.5,0.5,IF(H4371=1,2.5,1.5))))</f>
        <v>2.5</v>
      </c>
      <c r="AH4371" s="7">
        <f>IF(AC4371="XX",0,1/C4371^(1/5)*IF(E4371=0,100,1)/(E4371+1)^(1/4))</f>
        <v>0.73395289278439235</v>
      </c>
    </row>
    <row r="4372" spans="1:34">
      <c r="A4372">
        <v>6178</v>
      </c>
      <c r="B4372" s="1">
        <v>22160.49</v>
      </c>
      <c r="C4372" s="6">
        <v>0.5</v>
      </c>
      <c r="D4372" t="s">
        <v>3</v>
      </c>
      <c r="E4372">
        <v>5</v>
      </c>
      <c r="F4372">
        <v>8.5</v>
      </c>
      <c r="G4372" t="s">
        <v>2</v>
      </c>
      <c r="H4372">
        <v>2</v>
      </c>
      <c r="I4372" t="s">
        <v>0</v>
      </c>
      <c r="J4372">
        <v>5</v>
      </c>
      <c r="K4372">
        <v>8.5</v>
      </c>
      <c r="L4372" t="s">
        <v>1</v>
      </c>
      <c r="M4372">
        <v>2</v>
      </c>
      <c r="N4372" t="s">
        <v>6234</v>
      </c>
      <c r="O4372">
        <v>1</v>
      </c>
      <c r="P4372" t="str">
        <f>D4372&amp;"-"&amp;F4372&amp;"-"&amp;G4372&amp;"-"&amp;E4372&amp;"-"&amp;H4372</f>
        <v>A2Delta-8.5-f-5-2</v>
      </c>
      <c r="Q4372" t="str">
        <f>I4372&amp;"-"&amp;K4372&amp;"-"&amp;L4372&amp;"-"&amp;J4372&amp;"-"&amp;M4372</f>
        <v>X2Pi-8.5-e-5-2</v>
      </c>
      <c r="R4372">
        <f>B4372+S4372</f>
        <v>35591.655509574004</v>
      </c>
      <c r="S4372">
        <f>_xlfn.IFNA(VLOOKUP(Q4372,'MARVEL-X'!A$2:I$1400,7,FALSE),VLOOKUP(Q4372,MARVEL!A$2:J$1522,10,FALSE))</f>
        <v>13431.165509574001</v>
      </c>
      <c r="T4372">
        <f>IF(P4372=P4371,R4372+T4371,R4372)</f>
        <v>35591.655509574004</v>
      </c>
      <c r="U4372">
        <f>IF(P4372=P4371,1+U4371,1)</f>
        <v>1</v>
      </c>
      <c r="V4372">
        <f t="shared" si="68"/>
        <v>35591.655509574004</v>
      </c>
      <c r="W4372" t="str">
        <f>IF(V4372="","",IF(ABS(V4372-R4372)&gt;W$1,ABS(V4372-R4372),""))</f>
        <v/>
      </c>
      <c r="X4372" t="str">
        <f>Y4372&amp;"-"&amp;Z4372&amp;"-"&amp;AC4372&amp;"-"&amp;AD4372&amp;"-"&amp;AG4372</f>
        <v>8.5-f-A-5-1.5</v>
      </c>
      <c r="Y4372">
        <f>F4372</f>
        <v>8.5</v>
      </c>
      <c r="Z4372" s="2" t="str">
        <f>G4372</f>
        <v>f</v>
      </c>
      <c r="AA4372">
        <f>_xlfn.IFNA(VLOOKUP(X4372,'duo-out'!A$2:Q$5000,5,FALSE),E4372+10*(H4372-1)+1+_xlfn.IFNA(VLOOKUP(D4372,states!A$2:C$10,3,FALSE),1))</f>
        <v>266</v>
      </c>
      <c r="AB4372">
        <f>IF(V4372="","",V4372)</f>
        <v>35591.655509574004</v>
      </c>
      <c r="AC4372" s="2" t="str">
        <f>_xlfn.IFNA(VLOOKUP(D4372,states!A$2:C$10,2,FALSE),"XX")</f>
        <v>A</v>
      </c>
      <c r="AD4372">
        <f>E4372</f>
        <v>5</v>
      </c>
      <c r="AE4372">
        <f>_xlfn.IFNA(VLOOKUP(D4372,states!A$2:D$10,4,FALSE),0)</f>
        <v>2</v>
      </c>
      <c r="AF4372">
        <v>0.5</v>
      </c>
      <c r="AG4372">
        <f>IF(AE4372=0,AF4372,IF(AE4372=1,IF(F4372=0.5,0.5,IF(H4372=1,0.5,1.5)),IF(F4372=0.5,0.5,IF(H4372=1,2.5,1.5))))</f>
        <v>1.5</v>
      </c>
      <c r="AH4372" s="7">
        <f>IF(AC4372="XX",0,1/C4372^(1/5)*IF(E4372=0,100,1)/(E4372+1)^(1/4))</f>
        <v>0.73395289278439235</v>
      </c>
    </row>
    <row r="4373" spans="1:34">
      <c r="A4373">
        <v>3150</v>
      </c>
      <c r="B4373" s="1">
        <v>23456.656200000001</v>
      </c>
      <c r="C4373" s="6">
        <v>5.0000000000000001E-3</v>
      </c>
      <c r="D4373" t="s">
        <v>3</v>
      </c>
      <c r="E4373">
        <v>0</v>
      </c>
      <c r="F4373">
        <v>9.5</v>
      </c>
      <c r="G4373" t="s">
        <v>1</v>
      </c>
      <c r="H4373">
        <v>1</v>
      </c>
      <c r="I4373" t="s">
        <v>0</v>
      </c>
      <c r="J4373">
        <v>0</v>
      </c>
      <c r="K4373">
        <v>8.5</v>
      </c>
      <c r="L4373" t="s">
        <v>1</v>
      </c>
      <c r="M4373">
        <v>1</v>
      </c>
      <c r="N4373" t="s">
        <v>3206</v>
      </c>
      <c r="O4373">
        <v>1</v>
      </c>
      <c r="P4373" t="str">
        <f>D4373&amp;"-"&amp;F4373&amp;"-"&amp;G4373&amp;"-"&amp;E4373&amp;"-"&amp;H4373</f>
        <v>A2Delta-9.5-e-0-1</v>
      </c>
      <c r="Q4373" t="str">
        <f>I4373&amp;"-"&amp;K4373&amp;"-"&amp;L4373&amp;"-"&amp;J4373&amp;"-"&amp;M4373</f>
        <v>X2Pi-8.5-e-0-1</v>
      </c>
      <c r="R4373">
        <f>B4373+S4373</f>
        <v>24458.646253335002</v>
      </c>
      <c r="S4373">
        <f>_xlfn.IFNA(VLOOKUP(Q4373,'MARVEL-X'!A$2:I$1400,7,FALSE),VLOOKUP(Q4373,MARVEL!A$2:J$1522,10,FALSE))</f>
        <v>1001.990053335</v>
      </c>
      <c r="T4373">
        <f>IF(P4373=P4372,R4373+T4372,R4373)</f>
        <v>24458.646253335002</v>
      </c>
      <c r="U4373">
        <f>IF(P4373=P4372,1+U4372,1)</f>
        <v>1</v>
      </c>
      <c r="V4373" t="str">
        <f t="shared" si="68"/>
        <v/>
      </c>
      <c r="W4373" t="str">
        <f>IF(V4373="","",IF(ABS(V4373-R4373)&gt;W$1,ABS(V4373-R4373),""))</f>
        <v/>
      </c>
      <c r="X4373" t="str">
        <f>Y4373&amp;"-"&amp;Z4373&amp;"-"&amp;AC4373&amp;"-"&amp;AD4373&amp;"-"&amp;AG4373</f>
        <v>9.5-e-A-0-2.5</v>
      </c>
      <c r="Y4373">
        <f>F4373</f>
        <v>9.5</v>
      </c>
      <c r="Z4373" s="2" t="str">
        <f>G4373</f>
        <v>e</v>
      </c>
      <c r="AA4373">
        <f>_xlfn.IFNA(VLOOKUP(X4373,'duo-out'!A$2:Q$5000,5,FALSE),E4373+10*(H4373-1)+1+_xlfn.IFNA(VLOOKUP(D4373,states!A$2:C$10,3,FALSE),1))</f>
        <v>251</v>
      </c>
      <c r="AB4373" t="str">
        <f>IF(V4373="","",V4373)</f>
        <v/>
      </c>
      <c r="AC4373" s="2" t="str">
        <f>_xlfn.IFNA(VLOOKUP(D4373,states!A$2:C$10,2,FALSE),"XX")</f>
        <v>A</v>
      </c>
      <c r="AD4373">
        <f>E4373</f>
        <v>0</v>
      </c>
      <c r="AE4373">
        <f>_xlfn.IFNA(VLOOKUP(D4373,states!A$2:D$10,4,FALSE),0)</f>
        <v>2</v>
      </c>
      <c r="AF4373">
        <v>0.5</v>
      </c>
      <c r="AG4373">
        <f>IF(AE4373=0,AF4373,IF(AE4373=1,IF(F4373=0.5,0.5,IF(H4373=1,0.5,1.5)),IF(F4373=0.5,0.5,IF(H4373=1,2.5,1.5))))</f>
        <v>2.5</v>
      </c>
      <c r="AH4373" s="7">
        <f>IF(AC4373="XX",0,1/C4373^(1/5)*IF(E4373=0,100,1)/(E4373+1)^(1/4))</f>
        <v>288.53998118144267</v>
      </c>
    </row>
    <row r="4374" spans="1:34">
      <c r="A4374">
        <v>3219</v>
      </c>
      <c r="B4374" s="1">
        <v>23208.365399999999</v>
      </c>
      <c r="C4374" s="6">
        <v>5.0000000000000001E-3</v>
      </c>
      <c r="D4374" t="s">
        <v>3</v>
      </c>
      <c r="E4374">
        <v>0</v>
      </c>
      <c r="F4374">
        <v>9.5</v>
      </c>
      <c r="G4374" t="s">
        <v>1</v>
      </c>
      <c r="H4374">
        <v>1</v>
      </c>
      <c r="I4374" t="s">
        <v>0</v>
      </c>
      <c r="J4374">
        <v>0</v>
      </c>
      <c r="K4374">
        <v>9.5</v>
      </c>
      <c r="L4374" t="s">
        <v>2</v>
      </c>
      <c r="M4374">
        <v>1</v>
      </c>
      <c r="N4374" t="s">
        <v>3275</v>
      </c>
      <c r="O4374">
        <v>1</v>
      </c>
      <c r="P4374" t="str">
        <f>D4374&amp;"-"&amp;F4374&amp;"-"&amp;G4374&amp;"-"&amp;E4374&amp;"-"&amp;H4374</f>
        <v>A2Delta-9.5-e-0-1</v>
      </c>
      <c r="Q4374" t="str">
        <f>I4374&amp;"-"&amp;K4374&amp;"-"&amp;L4374&amp;"-"&amp;J4374&amp;"-"&amp;M4374</f>
        <v>X2Pi-9.5-f-0-1</v>
      </c>
      <c r="R4374">
        <f>B4374+S4374</f>
        <v>24458.651094303998</v>
      </c>
      <c r="S4374">
        <f>_xlfn.IFNA(VLOOKUP(Q4374,'MARVEL-X'!A$2:I$1400,7,FALSE),VLOOKUP(Q4374,MARVEL!A$2:J$1522,10,FALSE))</f>
        <v>1250.2856943039999</v>
      </c>
      <c r="T4374">
        <f>IF(P4374=P4373,R4374+T4373,R4374)</f>
        <v>48917.297347639003</v>
      </c>
      <c r="U4374">
        <f>IF(P4374=P4373,1+U4373,1)</f>
        <v>2</v>
      </c>
      <c r="V4374" t="str">
        <f t="shared" si="68"/>
        <v/>
      </c>
      <c r="W4374" t="str">
        <f>IF(V4374="","",IF(ABS(V4374-R4374)&gt;W$1,ABS(V4374-R4374),""))</f>
        <v/>
      </c>
      <c r="X4374" t="str">
        <f>Y4374&amp;"-"&amp;Z4374&amp;"-"&amp;AC4374&amp;"-"&amp;AD4374&amp;"-"&amp;AG4374</f>
        <v>9.5-e-A-0-2.5</v>
      </c>
      <c r="Y4374">
        <f>F4374</f>
        <v>9.5</v>
      </c>
      <c r="Z4374" s="2" t="str">
        <f>G4374</f>
        <v>e</v>
      </c>
      <c r="AA4374">
        <f>_xlfn.IFNA(VLOOKUP(X4374,'duo-out'!A$2:Q$5000,5,FALSE),E4374+10*(H4374-1)+1+_xlfn.IFNA(VLOOKUP(D4374,states!A$2:C$10,3,FALSE),1))</f>
        <v>251</v>
      </c>
      <c r="AB4374" t="str">
        <f>IF(V4374="","",V4374)</f>
        <v/>
      </c>
      <c r="AC4374" s="2" t="str">
        <f>_xlfn.IFNA(VLOOKUP(D4374,states!A$2:C$10,2,FALSE),"XX")</f>
        <v>A</v>
      </c>
      <c r="AD4374">
        <f>E4374</f>
        <v>0</v>
      </c>
      <c r="AE4374">
        <f>_xlfn.IFNA(VLOOKUP(D4374,states!A$2:D$10,4,FALSE),0)</f>
        <v>2</v>
      </c>
      <c r="AF4374">
        <v>0.5</v>
      </c>
      <c r="AG4374">
        <f>IF(AE4374=0,AF4374,IF(AE4374=1,IF(F4374=0.5,0.5,IF(H4374=1,0.5,1.5)),IF(F4374=0.5,0.5,IF(H4374=1,2.5,1.5))))</f>
        <v>2.5</v>
      </c>
      <c r="AH4374" s="7">
        <f>IF(AC4374="XX",0,1/C4374^(1/5)*IF(E4374=0,100,1)/(E4374+1)^(1/4))</f>
        <v>288.53998118144267</v>
      </c>
    </row>
    <row r="4375" spans="1:34">
      <c r="A4375">
        <v>3875</v>
      </c>
      <c r="B4375" s="1">
        <v>20252.0262</v>
      </c>
      <c r="C4375" s="6">
        <v>2.462E-2</v>
      </c>
      <c r="D4375" t="s">
        <v>3</v>
      </c>
      <c r="E4375">
        <v>0</v>
      </c>
      <c r="F4375">
        <v>9.5</v>
      </c>
      <c r="G4375" t="s">
        <v>1</v>
      </c>
      <c r="H4375">
        <v>1</v>
      </c>
      <c r="I4375" t="s">
        <v>0</v>
      </c>
      <c r="J4375">
        <v>1</v>
      </c>
      <c r="K4375">
        <v>10.5</v>
      </c>
      <c r="L4375" t="s">
        <v>1</v>
      </c>
      <c r="M4375">
        <v>1</v>
      </c>
      <c r="N4375" t="s">
        <v>3931</v>
      </c>
      <c r="O4375">
        <v>1</v>
      </c>
      <c r="P4375" t="str">
        <f>D4375&amp;"-"&amp;F4375&amp;"-"&amp;G4375&amp;"-"&amp;E4375&amp;"-"&amp;H4375</f>
        <v>A2Delta-9.5-e-0-1</v>
      </c>
      <c r="Q4375" t="str">
        <f>I4375&amp;"-"&amp;K4375&amp;"-"&amp;L4375&amp;"-"&amp;J4375&amp;"-"&amp;M4375</f>
        <v>X2Pi-10.5-e-1-1</v>
      </c>
      <c r="R4375">
        <f>B4375+S4375</f>
        <v>24458.629639764</v>
      </c>
      <c r="S4375">
        <f>_xlfn.IFNA(VLOOKUP(Q4375,'MARVEL-X'!A$2:I$1400,7,FALSE),VLOOKUP(Q4375,MARVEL!A$2:J$1522,10,FALSE))</f>
        <v>4206.6034397639996</v>
      </c>
      <c r="T4375">
        <f>IF(P4375=P4374,R4375+T4374,R4375)</f>
        <v>73375.926987403</v>
      </c>
      <c r="U4375">
        <f>IF(P4375=P4374,1+U4374,1)</f>
        <v>3</v>
      </c>
      <c r="V4375" t="str">
        <f t="shared" si="68"/>
        <v/>
      </c>
      <c r="W4375" t="str">
        <f>IF(V4375="","",IF(ABS(V4375-R4375)&gt;W$1,ABS(V4375-R4375),""))</f>
        <v/>
      </c>
      <c r="X4375" t="str">
        <f>Y4375&amp;"-"&amp;Z4375&amp;"-"&amp;AC4375&amp;"-"&amp;AD4375&amp;"-"&amp;AG4375</f>
        <v>9.5-e-A-0-2.5</v>
      </c>
      <c r="Y4375">
        <f>F4375</f>
        <v>9.5</v>
      </c>
      <c r="Z4375" s="2" t="str">
        <f>G4375</f>
        <v>e</v>
      </c>
      <c r="AA4375">
        <f>_xlfn.IFNA(VLOOKUP(X4375,'duo-out'!A$2:Q$5000,5,FALSE),E4375+10*(H4375-1)+1+_xlfn.IFNA(VLOOKUP(D4375,states!A$2:C$10,3,FALSE),1))</f>
        <v>251</v>
      </c>
      <c r="AB4375" t="str">
        <f>IF(V4375="","",V4375)</f>
        <v/>
      </c>
      <c r="AC4375" s="2" t="str">
        <f>_xlfn.IFNA(VLOOKUP(D4375,states!A$2:C$10,2,FALSE),"XX")</f>
        <v>A</v>
      </c>
      <c r="AD4375">
        <f>E4375</f>
        <v>0</v>
      </c>
      <c r="AE4375">
        <f>_xlfn.IFNA(VLOOKUP(D4375,states!A$2:D$10,4,FALSE),0)</f>
        <v>2</v>
      </c>
      <c r="AF4375">
        <v>0.5</v>
      </c>
      <c r="AG4375">
        <f>IF(AE4375=0,AF4375,IF(AE4375=1,IF(F4375=0.5,0.5,IF(H4375=1,0.5,1.5)),IF(F4375=0.5,0.5,IF(H4375=1,2.5,1.5))))</f>
        <v>2.5</v>
      </c>
      <c r="AH4375" s="7">
        <f>IF(AC4375="XX",0,1/C4375^(1/5)*IF(E4375=0,100,1)/(E4375+1)^(1/4))</f>
        <v>209.76952282047895</v>
      </c>
    </row>
    <row r="4376" spans="1:34">
      <c r="A4376">
        <v>3864</v>
      </c>
      <c r="B4376" s="1">
        <v>20522.9123</v>
      </c>
      <c r="C4376" s="6">
        <v>9.2010000000000008E-3</v>
      </c>
      <c r="D4376" t="s">
        <v>3</v>
      </c>
      <c r="E4376">
        <v>0</v>
      </c>
      <c r="F4376">
        <v>9.5</v>
      </c>
      <c r="G4376" t="s">
        <v>1</v>
      </c>
      <c r="H4376">
        <v>1</v>
      </c>
      <c r="I4376" t="s">
        <v>0</v>
      </c>
      <c r="J4376">
        <v>1</v>
      </c>
      <c r="K4376">
        <v>9.5</v>
      </c>
      <c r="L4376" t="s">
        <v>2</v>
      </c>
      <c r="M4376">
        <v>1</v>
      </c>
      <c r="N4376" t="s">
        <v>3920</v>
      </c>
      <c r="O4376">
        <v>1</v>
      </c>
      <c r="P4376" t="str">
        <f>D4376&amp;"-"&amp;F4376&amp;"-"&amp;G4376&amp;"-"&amp;E4376&amp;"-"&amp;H4376</f>
        <v>A2Delta-9.5-e-0-1</v>
      </c>
      <c r="Q4376" t="str">
        <f>I4376&amp;"-"&amp;K4376&amp;"-"&amp;L4376&amp;"-"&amp;J4376&amp;"-"&amp;M4376</f>
        <v>X2Pi-9.5-f-1-1</v>
      </c>
      <c r="R4376">
        <f>B4376+S4376</f>
        <v>24458.640534886999</v>
      </c>
      <c r="S4376">
        <f>_xlfn.IFNA(VLOOKUP(Q4376,'MARVEL-X'!A$2:I$1400,7,FALSE),VLOOKUP(Q4376,MARVEL!A$2:J$1522,10,FALSE))</f>
        <v>3935.7282348869999</v>
      </c>
      <c r="T4376">
        <f>IF(P4376=P4375,R4376+T4375,R4376)</f>
        <v>97834.567522290003</v>
      </c>
      <c r="U4376">
        <f>IF(P4376=P4375,1+U4375,1)</f>
        <v>4</v>
      </c>
      <c r="V4376" t="str">
        <f t="shared" si="68"/>
        <v/>
      </c>
      <c r="W4376" t="str">
        <f>IF(V4376="","",IF(ABS(V4376-R4376)&gt;W$1,ABS(V4376-R4376),""))</f>
        <v/>
      </c>
      <c r="X4376" t="str">
        <f>Y4376&amp;"-"&amp;Z4376&amp;"-"&amp;AC4376&amp;"-"&amp;AD4376&amp;"-"&amp;AG4376</f>
        <v>9.5-e-A-0-2.5</v>
      </c>
      <c r="Y4376">
        <f>F4376</f>
        <v>9.5</v>
      </c>
      <c r="Z4376" s="2" t="str">
        <f>G4376</f>
        <v>e</v>
      </c>
      <c r="AA4376">
        <f>_xlfn.IFNA(VLOOKUP(X4376,'duo-out'!A$2:Q$5000,5,FALSE),E4376+10*(H4376-1)+1+_xlfn.IFNA(VLOOKUP(D4376,states!A$2:C$10,3,FALSE),1))</f>
        <v>251</v>
      </c>
      <c r="AB4376" t="str">
        <f>IF(V4376="","",V4376)</f>
        <v/>
      </c>
      <c r="AC4376" s="2" t="str">
        <f>_xlfn.IFNA(VLOOKUP(D4376,states!A$2:C$10,2,FALSE),"XX")</f>
        <v>A</v>
      </c>
      <c r="AD4376">
        <f>E4376</f>
        <v>0</v>
      </c>
      <c r="AE4376">
        <f>_xlfn.IFNA(VLOOKUP(D4376,states!A$2:D$10,4,FALSE),0)</f>
        <v>2</v>
      </c>
      <c r="AF4376">
        <v>0.5</v>
      </c>
      <c r="AG4376">
        <f>IF(AE4376=0,AF4376,IF(AE4376=1,IF(F4376=0.5,0.5,IF(H4376=1,0.5,1.5)),IF(F4376=0.5,0.5,IF(H4376=1,2.5,1.5))))</f>
        <v>2.5</v>
      </c>
      <c r="AH4376" s="7">
        <f>IF(AC4376="XX",0,1/C4376^(1/5)*IF(E4376=0,100,1)/(E4376+1)^(1/4))</f>
        <v>255.40711641815278</v>
      </c>
    </row>
    <row r="4377" spans="1:34">
      <c r="A4377">
        <v>3834</v>
      </c>
      <c r="B4377" s="1">
        <v>20761.859799999998</v>
      </c>
      <c r="C4377" s="6">
        <v>2.7E-2</v>
      </c>
      <c r="D4377" t="s">
        <v>3</v>
      </c>
      <c r="E4377">
        <v>0</v>
      </c>
      <c r="F4377">
        <v>9.5</v>
      </c>
      <c r="G4377" t="s">
        <v>1</v>
      </c>
      <c r="H4377">
        <v>1</v>
      </c>
      <c r="I4377" t="s">
        <v>0</v>
      </c>
      <c r="J4377">
        <v>1</v>
      </c>
      <c r="K4377">
        <v>8.5</v>
      </c>
      <c r="L4377" t="s">
        <v>1</v>
      </c>
      <c r="M4377">
        <v>1</v>
      </c>
      <c r="N4377" t="s">
        <v>3890</v>
      </c>
      <c r="O4377">
        <v>1</v>
      </c>
      <c r="P4377" t="str">
        <f>D4377&amp;"-"&amp;F4377&amp;"-"&amp;G4377&amp;"-"&amp;E4377&amp;"-"&amp;H4377</f>
        <v>A2Delta-9.5-e-0-1</v>
      </c>
      <c r="Q4377" t="str">
        <f>I4377&amp;"-"&amp;K4377&amp;"-"&amp;L4377&amp;"-"&amp;J4377&amp;"-"&amp;M4377</f>
        <v>X2Pi-8.5-e-1-1</v>
      </c>
      <c r="R4377">
        <f>B4377+S4377</f>
        <v>24458.673550290998</v>
      </c>
      <c r="S4377">
        <f>_xlfn.IFNA(VLOOKUP(Q4377,'MARVEL-X'!A$2:I$1400,7,FALSE),VLOOKUP(Q4377,MARVEL!A$2:J$1522,10,FALSE))</f>
        <v>3696.8137502909999</v>
      </c>
      <c r="T4377">
        <f>IF(P4377=P4376,R4377+T4376,R4377)</f>
        <v>122293.241072581</v>
      </c>
      <c r="U4377">
        <f>IF(P4377=P4376,1+U4376,1)</f>
        <v>5</v>
      </c>
      <c r="V4377" t="str">
        <f t="shared" si="68"/>
        <v/>
      </c>
      <c r="W4377" t="str">
        <f>IF(V4377="","",IF(ABS(V4377-R4377)&gt;W$1,ABS(V4377-R4377),""))</f>
        <v/>
      </c>
      <c r="X4377" t="str">
        <f>Y4377&amp;"-"&amp;Z4377&amp;"-"&amp;AC4377&amp;"-"&amp;AD4377&amp;"-"&amp;AG4377</f>
        <v>9.5-e-A-0-2.5</v>
      </c>
      <c r="Y4377">
        <f>F4377</f>
        <v>9.5</v>
      </c>
      <c r="Z4377" s="2" t="str">
        <f>G4377</f>
        <v>e</v>
      </c>
      <c r="AA4377">
        <f>_xlfn.IFNA(VLOOKUP(X4377,'duo-out'!A$2:Q$5000,5,FALSE),E4377+10*(H4377-1)+1+_xlfn.IFNA(VLOOKUP(D4377,states!A$2:C$10,3,FALSE),1))</f>
        <v>251</v>
      </c>
      <c r="AB4377" t="str">
        <f>IF(V4377="","",V4377)</f>
        <v/>
      </c>
      <c r="AC4377" s="2" t="str">
        <f>_xlfn.IFNA(VLOOKUP(D4377,states!A$2:C$10,2,FALSE),"XX")</f>
        <v>A</v>
      </c>
      <c r="AD4377">
        <f>E4377</f>
        <v>0</v>
      </c>
      <c r="AE4377">
        <f>_xlfn.IFNA(VLOOKUP(D4377,states!A$2:D$10,4,FALSE),0)</f>
        <v>2</v>
      </c>
      <c r="AF4377">
        <v>0.5</v>
      </c>
      <c r="AG4377">
        <f>IF(AE4377=0,AF4377,IF(AE4377=1,IF(F4377=0.5,0.5,IF(H4377=1,0.5,1.5)),IF(F4377=0.5,0.5,IF(H4377=1,2.5,1.5))))</f>
        <v>2.5</v>
      </c>
      <c r="AH4377" s="7">
        <f>IF(AC4377="XX",0,1/C4377^(1/5)*IF(E4377=0,100,1)/(E4377+1)^(1/4))</f>
        <v>205.93361685580396</v>
      </c>
    </row>
    <row r="4378" spans="1:34">
      <c r="A4378">
        <v>3244</v>
      </c>
      <c r="B4378" s="1">
        <v>22926.849099999999</v>
      </c>
      <c r="C4378" s="6">
        <v>5.0000000000000001E-3</v>
      </c>
      <c r="D4378" t="s">
        <v>3</v>
      </c>
      <c r="E4378">
        <v>0</v>
      </c>
      <c r="F4378">
        <v>9.5</v>
      </c>
      <c r="G4378" t="s">
        <v>1</v>
      </c>
      <c r="H4378">
        <v>1</v>
      </c>
      <c r="I4378" t="s">
        <v>0</v>
      </c>
      <c r="J4378">
        <v>0</v>
      </c>
      <c r="K4378">
        <v>10.5</v>
      </c>
      <c r="L4378" t="s">
        <v>1</v>
      </c>
      <c r="M4378">
        <v>1</v>
      </c>
      <c r="N4378" t="s">
        <v>3300</v>
      </c>
      <c r="O4378">
        <v>1</v>
      </c>
      <c r="P4378" t="str">
        <f>D4378&amp;"-"&amp;F4378&amp;"-"&amp;G4378&amp;"-"&amp;E4378&amp;"-"&amp;H4378</f>
        <v>A2Delta-9.5-e-0-1</v>
      </c>
      <c r="Q4378" t="str">
        <f>I4378&amp;"-"&amp;K4378&amp;"-"&amp;L4378&amp;"-"&amp;J4378&amp;"-"&amp;M4378</f>
        <v>X2Pi-10.5-e-0-1</v>
      </c>
      <c r="R4378">
        <f>B4378+S4378</f>
        <v>24458.643676008</v>
      </c>
      <c r="S4378">
        <f>_xlfn.IFNA(VLOOKUP(Q4378,'MARVEL-X'!A$2:I$1400,7,FALSE),VLOOKUP(Q4378,MARVEL!A$2:J$1522,10,FALSE))</f>
        <v>1531.7945760079999</v>
      </c>
      <c r="T4378">
        <f>IF(P4378=P4377,R4378+T4377,R4378)</f>
        <v>146751.88474858901</v>
      </c>
      <c r="U4378">
        <f>IF(P4378=P4377,1+U4377,1)</f>
        <v>6</v>
      </c>
      <c r="V4378" t="str">
        <f t="shared" si="68"/>
        <v/>
      </c>
      <c r="W4378" t="str">
        <f>IF(V4378="","",IF(ABS(V4378-R4378)&gt;W$1,ABS(V4378-R4378),""))</f>
        <v/>
      </c>
      <c r="X4378" t="str">
        <f>Y4378&amp;"-"&amp;Z4378&amp;"-"&amp;AC4378&amp;"-"&amp;AD4378&amp;"-"&amp;AG4378</f>
        <v>9.5-e-A-0-2.5</v>
      </c>
      <c r="Y4378">
        <f>F4378</f>
        <v>9.5</v>
      </c>
      <c r="Z4378" s="2" t="str">
        <f>G4378</f>
        <v>e</v>
      </c>
      <c r="AA4378">
        <f>_xlfn.IFNA(VLOOKUP(X4378,'duo-out'!A$2:Q$5000,5,FALSE),E4378+10*(H4378-1)+1+_xlfn.IFNA(VLOOKUP(D4378,states!A$2:C$10,3,FALSE),1))</f>
        <v>251</v>
      </c>
      <c r="AB4378" t="str">
        <f>IF(V4378="","",V4378)</f>
        <v/>
      </c>
      <c r="AC4378" s="2" t="str">
        <f>_xlfn.IFNA(VLOOKUP(D4378,states!A$2:C$10,2,FALSE),"XX")</f>
        <v>A</v>
      </c>
      <c r="AD4378">
        <f>E4378</f>
        <v>0</v>
      </c>
      <c r="AE4378">
        <f>_xlfn.IFNA(VLOOKUP(D4378,states!A$2:D$10,4,FALSE),0)</f>
        <v>2</v>
      </c>
      <c r="AF4378">
        <v>0.5</v>
      </c>
      <c r="AG4378">
        <f>IF(AE4378=0,AF4378,IF(AE4378=1,IF(F4378=0.5,0.5,IF(H4378=1,0.5,1.5)),IF(F4378=0.5,0.5,IF(H4378=1,2.5,1.5))))</f>
        <v>2.5</v>
      </c>
      <c r="AH4378" s="7">
        <f>IF(AC4378="XX",0,1/C4378^(1/5)*IF(E4378=0,100,1)/(E4378+1)^(1/4))</f>
        <v>288.53998118144267</v>
      </c>
    </row>
    <row r="4379" spans="1:34">
      <c r="A4379">
        <v>2666</v>
      </c>
      <c r="B4379" s="1">
        <v>23456.658500000001</v>
      </c>
      <c r="C4379" s="6">
        <v>5.0000000000000001E-3</v>
      </c>
      <c r="D4379" t="s">
        <v>3</v>
      </c>
      <c r="E4379">
        <v>0</v>
      </c>
      <c r="F4379">
        <v>9.5</v>
      </c>
      <c r="G4379" t="s">
        <v>1</v>
      </c>
      <c r="H4379">
        <v>1</v>
      </c>
      <c r="I4379" t="s">
        <v>0</v>
      </c>
      <c r="J4379">
        <v>0</v>
      </c>
      <c r="K4379">
        <v>8.5</v>
      </c>
      <c r="L4379" t="s">
        <v>1</v>
      </c>
      <c r="M4379">
        <v>1</v>
      </c>
      <c r="N4379" t="s">
        <v>2722</v>
      </c>
      <c r="O4379">
        <v>1</v>
      </c>
      <c r="P4379" t="str">
        <f>D4379&amp;"-"&amp;F4379&amp;"-"&amp;G4379&amp;"-"&amp;E4379&amp;"-"&amp;H4379</f>
        <v>A2Delta-9.5-e-0-1</v>
      </c>
      <c r="Q4379" t="str">
        <f>I4379&amp;"-"&amp;K4379&amp;"-"&amp;L4379&amp;"-"&amp;J4379&amp;"-"&amp;M4379</f>
        <v>X2Pi-8.5-e-0-1</v>
      </c>
      <c r="R4379">
        <f>B4379+S4379</f>
        <v>24458.648553335002</v>
      </c>
      <c r="S4379">
        <f>_xlfn.IFNA(VLOOKUP(Q4379,'MARVEL-X'!A$2:I$1400,7,FALSE),VLOOKUP(Q4379,MARVEL!A$2:J$1522,10,FALSE))</f>
        <v>1001.990053335</v>
      </c>
      <c r="T4379">
        <f>IF(P4379=P4378,R4379+T4378,R4379)</f>
        <v>171210.53330192401</v>
      </c>
      <c r="U4379">
        <f>IF(P4379=P4378,1+U4378,1)</f>
        <v>7</v>
      </c>
      <c r="V4379" t="str">
        <f t="shared" si="68"/>
        <v/>
      </c>
      <c r="W4379" t="str">
        <f>IF(V4379="","",IF(ABS(V4379-R4379)&gt;W$1,ABS(V4379-R4379),""))</f>
        <v/>
      </c>
      <c r="X4379" t="str">
        <f>Y4379&amp;"-"&amp;Z4379&amp;"-"&amp;AC4379&amp;"-"&amp;AD4379&amp;"-"&amp;AG4379</f>
        <v>9.5-e-A-0-2.5</v>
      </c>
      <c r="Y4379">
        <f>F4379</f>
        <v>9.5</v>
      </c>
      <c r="Z4379" s="2" t="str">
        <f>G4379</f>
        <v>e</v>
      </c>
      <c r="AA4379">
        <f>_xlfn.IFNA(VLOOKUP(X4379,'duo-out'!A$2:Q$5000,5,FALSE),E4379+10*(H4379-1)+1+_xlfn.IFNA(VLOOKUP(D4379,states!A$2:C$10,3,FALSE),1))</f>
        <v>251</v>
      </c>
      <c r="AB4379" t="str">
        <f>IF(V4379="","",V4379)</f>
        <v/>
      </c>
      <c r="AC4379" s="2" t="str">
        <f>_xlfn.IFNA(VLOOKUP(D4379,states!A$2:C$10,2,FALSE),"XX")</f>
        <v>A</v>
      </c>
      <c r="AD4379">
        <f>E4379</f>
        <v>0</v>
      </c>
      <c r="AE4379">
        <f>_xlfn.IFNA(VLOOKUP(D4379,states!A$2:D$10,4,FALSE),0)</f>
        <v>2</v>
      </c>
      <c r="AF4379">
        <v>0.5</v>
      </c>
      <c r="AG4379">
        <f>IF(AE4379=0,AF4379,IF(AE4379=1,IF(F4379=0.5,0.5,IF(H4379=1,0.5,1.5)),IF(F4379=0.5,0.5,IF(H4379=1,2.5,1.5))))</f>
        <v>2.5</v>
      </c>
      <c r="AH4379" s="7">
        <f>IF(AC4379="XX",0,1/C4379^(1/5)*IF(E4379=0,100,1)/(E4379+1)^(1/4))</f>
        <v>288.53998118144267</v>
      </c>
    </row>
    <row r="4380" spans="1:34">
      <c r="A4380">
        <v>2645</v>
      </c>
      <c r="B4380" s="1">
        <v>23208.368999999999</v>
      </c>
      <c r="C4380" s="6">
        <v>5.0000000000000001E-3</v>
      </c>
      <c r="D4380" t="s">
        <v>3</v>
      </c>
      <c r="E4380">
        <v>0</v>
      </c>
      <c r="F4380">
        <v>9.5</v>
      </c>
      <c r="G4380" t="s">
        <v>1</v>
      </c>
      <c r="H4380">
        <v>1</v>
      </c>
      <c r="I4380" t="s">
        <v>0</v>
      </c>
      <c r="J4380">
        <v>0</v>
      </c>
      <c r="K4380">
        <v>9.5</v>
      </c>
      <c r="L4380" t="s">
        <v>2</v>
      </c>
      <c r="M4380">
        <v>1</v>
      </c>
      <c r="N4380" t="s">
        <v>2701</v>
      </c>
      <c r="O4380">
        <v>1</v>
      </c>
      <c r="P4380" t="str">
        <f>D4380&amp;"-"&amp;F4380&amp;"-"&amp;G4380&amp;"-"&amp;E4380&amp;"-"&amp;H4380</f>
        <v>A2Delta-9.5-e-0-1</v>
      </c>
      <c r="Q4380" t="str">
        <f>I4380&amp;"-"&amp;K4380&amp;"-"&amp;L4380&amp;"-"&amp;J4380&amp;"-"&amp;M4380</f>
        <v>X2Pi-9.5-f-0-1</v>
      </c>
      <c r="R4380">
        <f>B4380+S4380</f>
        <v>24458.654694303998</v>
      </c>
      <c r="S4380">
        <f>_xlfn.IFNA(VLOOKUP(Q4380,'MARVEL-X'!A$2:I$1400,7,FALSE),VLOOKUP(Q4380,MARVEL!A$2:J$1522,10,FALSE))</f>
        <v>1250.2856943039999</v>
      </c>
      <c r="T4380">
        <f>IF(P4380=P4379,R4380+T4379,R4380)</f>
        <v>195669.18799622799</v>
      </c>
      <c r="U4380">
        <f>IF(P4380=P4379,1+U4379,1)</f>
        <v>8</v>
      </c>
      <c r="V4380" t="str">
        <f t="shared" si="68"/>
        <v/>
      </c>
      <c r="W4380" t="str">
        <f>IF(V4380="","",IF(ABS(V4380-R4380)&gt;W$1,ABS(V4380-R4380),""))</f>
        <v/>
      </c>
      <c r="X4380" t="str">
        <f>Y4380&amp;"-"&amp;Z4380&amp;"-"&amp;AC4380&amp;"-"&amp;AD4380&amp;"-"&amp;AG4380</f>
        <v>9.5-e-A-0-2.5</v>
      </c>
      <c r="Y4380">
        <f>F4380</f>
        <v>9.5</v>
      </c>
      <c r="Z4380" s="2" t="str">
        <f>G4380</f>
        <v>e</v>
      </c>
      <c r="AA4380">
        <f>_xlfn.IFNA(VLOOKUP(X4380,'duo-out'!A$2:Q$5000,5,FALSE),E4380+10*(H4380-1)+1+_xlfn.IFNA(VLOOKUP(D4380,states!A$2:C$10,3,FALSE),1))</f>
        <v>251</v>
      </c>
      <c r="AB4380" t="str">
        <f>IF(V4380="","",V4380)</f>
        <v/>
      </c>
      <c r="AC4380" s="2" t="str">
        <f>_xlfn.IFNA(VLOOKUP(D4380,states!A$2:C$10,2,FALSE),"XX")</f>
        <v>A</v>
      </c>
      <c r="AD4380">
        <f>E4380</f>
        <v>0</v>
      </c>
      <c r="AE4380">
        <f>_xlfn.IFNA(VLOOKUP(D4380,states!A$2:D$10,4,FALSE),0)</f>
        <v>2</v>
      </c>
      <c r="AF4380">
        <v>0.5</v>
      </c>
      <c r="AG4380">
        <f>IF(AE4380=0,AF4380,IF(AE4380=1,IF(F4380=0.5,0.5,IF(H4380=1,0.5,1.5)),IF(F4380=0.5,0.5,IF(H4380=1,2.5,1.5))))</f>
        <v>2.5</v>
      </c>
      <c r="AH4380" s="7">
        <f>IF(AC4380="XX",0,1/C4380^(1/5)*IF(E4380=0,100,1)/(E4380+1)^(1/4))</f>
        <v>288.53998118144267</v>
      </c>
    </row>
    <row r="4381" spans="1:34">
      <c r="A4381">
        <v>2705</v>
      </c>
      <c r="B4381" s="1">
        <v>22926.849200000001</v>
      </c>
      <c r="C4381" s="6">
        <v>5.0000000000000001E-3</v>
      </c>
      <c r="D4381" t="s">
        <v>3</v>
      </c>
      <c r="E4381">
        <v>0</v>
      </c>
      <c r="F4381">
        <v>9.5</v>
      </c>
      <c r="G4381" t="s">
        <v>1</v>
      </c>
      <c r="H4381">
        <v>1</v>
      </c>
      <c r="I4381" t="s">
        <v>0</v>
      </c>
      <c r="J4381">
        <v>0</v>
      </c>
      <c r="K4381">
        <v>10.5</v>
      </c>
      <c r="L4381" t="s">
        <v>1</v>
      </c>
      <c r="M4381">
        <v>1</v>
      </c>
      <c r="N4381" t="s">
        <v>2761</v>
      </c>
      <c r="O4381">
        <v>1</v>
      </c>
      <c r="P4381" t="str">
        <f>D4381&amp;"-"&amp;F4381&amp;"-"&amp;G4381&amp;"-"&amp;E4381&amp;"-"&amp;H4381</f>
        <v>A2Delta-9.5-e-0-1</v>
      </c>
      <c r="Q4381" t="str">
        <f>I4381&amp;"-"&amp;K4381&amp;"-"&amp;L4381&amp;"-"&amp;J4381&amp;"-"&amp;M4381</f>
        <v>X2Pi-10.5-e-0-1</v>
      </c>
      <c r="R4381">
        <f>B4381+S4381</f>
        <v>24458.643776008001</v>
      </c>
      <c r="S4381">
        <f>_xlfn.IFNA(VLOOKUP(Q4381,'MARVEL-X'!A$2:I$1400,7,FALSE),VLOOKUP(Q4381,MARVEL!A$2:J$1522,10,FALSE))</f>
        <v>1531.7945760079999</v>
      </c>
      <c r="T4381">
        <f>IF(P4381=P4380,R4381+T4380,R4381)</f>
        <v>220127.83177223598</v>
      </c>
      <c r="U4381">
        <f>IF(P4381=P4380,1+U4380,1)</f>
        <v>9</v>
      </c>
      <c r="V4381" t="str">
        <f t="shared" si="68"/>
        <v/>
      </c>
      <c r="W4381" t="str">
        <f>IF(V4381="","",IF(ABS(V4381-R4381)&gt;W$1,ABS(V4381-R4381),""))</f>
        <v/>
      </c>
      <c r="X4381" t="str">
        <f>Y4381&amp;"-"&amp;Z4381&amp;"-"&amp;AC4381&amp;"-"&amp;AD4381&amp;"-"&amp;AG4381</f>
        <v>9.5-e-A-0-2.5</v>
      </c>
      <c r="Y4381">
        <f>F4381</f>
        <v>9.5</v>
      </c>
      <c r="Z4381" s="2" t="str">
        <f>G4381</f>
        <v>e</v>
      </c>
      <c r="AA4381">
        <f>_xlfn.IFNA(VLOOKUP(X4381,'duo-out'!A$2:Q$5000,5,FALSE),E4381+10*(H4381-1)+1+_xlfn.IFNA(VLOOKUP(D4381,states!A$2:C$10,3,FALSE),1))</f>
        <v>251</v>
      </c>
      <c r="AB4381" t="str">
        <f>IF(V4381="","",V4381)</f>
        <v/>
      </c>
      <c r="AC4381" s="2" t="str">
        <f>_xlfn.IFNA(VLOOKUP(D4381,states!A$2:C$10,2,FALSE),"XX")</f>
        <v>A</v>
      </c>
      <c r="AD4381">
        <f>E4381</f>
        <v>0</v>
      </c>
      <c r="AE4381">
        <f>_xlfn.IFNA(VLOOKUP(D4381,states!A$2:D$10,4,FALSE),0)</f>
        <v>2</v>
      </c>
      <c r="AF4381">
        <v>0.5</v>
      </c>
      <c r="AG4381">
        <f>IF(AE4381=0,AF4381,IF(AE4381=1,IF(F4381=0.5,0.5,IF(H4381=1,0.5,1.5)),IF(F4381=0.5,0.5,IF(H4381=1,2.5,1.5))))</f>
        <v>2.5</v>
      </c>
      <c r="AH4381" s="7">
        <f>IF(AC4381="XX",0,1/C4381^(1/5)*IF(E4381=0,100,1)/(E4381+1)^(1/4))</f>
        <v>288.53998118144267</v>
      </c>
    </row>
    <row r="4382" spans="1:34">
      <c r="A4382">
        <v>5268</v>
      </c>
      <c r="B4382" s="1">
        <v>23456.665000000001</v>
      </c>
      <c r="C4382" s="6">
        <v>0.05</v>
      </c>
      <c r="D4382" t="s">
        <v>3</v>
      </c>
      <c r="E4382">
        <v>0</v>
      </c>
      <c r="F4382">
        <v>9.5</v>
      </c>
      <c r="G4382" t="s">
        <v>1</v>
      </c>
      <c r="H4382">
        <v>1</v>
      </c>
      <c r="I4382" t="s">
        <v>0</v>
      </c>
      <c r="J4382">
        <v>0</v>
      </c>
      <c r="K4382">
        <v>8.5</v>
      </c>
      <c r="L4382" t="s">
        <v>1</v>
      </c>
      <c r="M4382">
        <v>1</v>
      </c>
      <c r="N4382" t="s">
        <v>5324</v>
      </c>
      <c r="O4382">
        <v>1</v>
      </c>
      <c r="P4382" t="str">
        <f>D4382&amp;"-"&amp;F4382&amp;"-"&amp;G4382&amp;"-"&amp;E4382&amp;"-"&amp;H4382</f>
        <v>A2Delta-9.5-e-0-1</v>
      </c>
      <c r="Q4382" t="str">
        <f>I4382&amp;"-"&amp;K4382&amp;"-"&amp;L4382&amp;"-"&amp;J4382&amp;"-"&amp;M4382</f>
        <v>X2Pi-8.5-e-0-1</v>
      </c>
      <c r="R4382">
        <f>B4382+S4382</f>
        <v>24458.655053335002</v>
      </c>
      <c r="S4382">
        <f>_xlfn.IFNA(VLOOKUP(Q4382,'MARVEL-X'!A$2:I$1400,7,FALSE),VLOOKUP(Q4382,MARVEL!A$2:J$1522,10,FALSE))</f>
        <v>1001.990053335</v>
      </c>
      <c r="T4382">
        <f>IF(P4382=P4381,R4382+T4381,R4382)</f>
        <v>244586.48682557099</v>
      </c>
      <c r="U4382">
        <f>IF(P4382=P4381,1+U4381,1)</f>
        <v>10</v>
      </c>
      <c r="V4382" t="str">
        <f t="shared" si="68"/>
        <v/>
      </c>
      <c r="W4382" t="str">
        <f>IF(V4382="","",IF(ABS(V4382-R4382)&gt;W$1,ABS(V4382-R4382),""))</f>
        <v/>
      </c>
      <c r="X4382" t="str">
        <f>Y4382&amp;"-"&amp;Z4382&amp;"-"&amp;AC4382&amp;"-"&amp;AD4382&amp;"-"&amp;AG4382</f>
        <v>9.5-e-A-0-2.5</v>
      </c>
      <c r="Y4382">
        <f>F4382</f>
        <v>9.5</v>
      </c>
      <c r="Z4382" s="2" t="str">
        <f>G4382</f>
        <v>e</v>
      </c>
      <c r="AA4382">
        <f>_xlfn.IFNA(VLOOKUP(X4382,'duo-out'!A$2:Q$5000,5,FALSE),E4382+10*(H4382-1)+1+_xlfn.IFNA(VLOOKUP(D4382,states!A$2:C$10,3,FALSE),1))</f>
        <v>251</v>
      </c>
      <c r="AB4382" t="str">
        <f>IF(V4382="","",V4382)</f>
        <v/>
      </c>
      <c r="AC4382" s="2" t="str">
        <f>_xlfn.IFNA(VLOOKUP(D4382,states!A$2:C$10,2,FALSE),"XX")</f>
        <v>A</v>
      </c>
      <c r="AD4382">
        <f>E4382</f>
        <v>0</v>
      </c>
      <c r="AE4382">
        <f>_xlfn.IFNA(VLOOKUP(D4382,states!A$2:D$10,4,FALSE),0)</f>
        <v>2</v>
      </c>
      <c r="AF4382">
        <v>0.5</v>
      </c>
      <c r="AG4382">
        <f>IF(AE4382=0,AF4382,IF(AE4382=1,IF(F4382=0.5,0.5,IF(H4382=1,0.5,1.5)),IF(F4382=0.5,0.5,IF(H4382=1,2.5,1.5))))</f>
        <v>2.5</v>
      </c>
      <c r="AH4382" s="7">
        <f>IF(AC4382="XX",0,1/C4382^(1/5)*IF(E4382=0,100,1)/(E4382+1)^(1/4))</f>
        <v>182.05642030260799</v>
      </c>
    </row>
    <row r="4383" spans="1:34">
      <c r="A4383">
        <v>5331</v>
      </c>
      <c r="B4383" s="1">
        <v>23208.365000000002</v>
      </c>
      <c r="C4383" s="6">
        <v>0.05</v>
      </c>
      <c r="D4383" t="s">
        <v>3</v>
      </c>
      <c r="E4383">
        <v>0</v>
      </c>
      <c r="F4383">
        <v>9.5</v>
      </c>
      <c r="G4383" t="s">
        <v>1</v>
      </c>
      <c r="H4383">
        <v>1</v>
      </c>
      <c r="I4383" t="s">
        <v>0</v>
      </c>
      <c r="J4383">
        <v>0</v>
      </c>
      <c r="K4383">
        <v>9.5</v>
      </c>
      <c r="L4383" t="s">
        <v>2</v>
      </c>
      <c r="M4383">
        <v>1</v>
      </c>
      <c r="N4383" t="s">
        <v>5387</v>
      </c>
      <c r="O4383">
        <v>1</v>
      </c>
      <c r="P4383" t="str">
        <f>D4383&amp;"-"&amp;F4383&amp;"-"&amp;G4383&amp;"-"&amp;E4383&amp;"-"&amp;H4383</f>
        <v>A2Delta-9.5-e-0-1</v>
      </c>
      <c r="Q4383" t="str">
        <f>I4383&amp;"-"&amp;K4383&amp;"-"&amp;L4383&amp;"-"&amp;J4383&amp;"-"&amp;M4383</f>
        <v>X2Pi-9.5-f-0-1</v>
      </c>
      <c r="R4383">
        <f>B4383+S4383</f>
        <v>24458.650694304</v>
      </c>
      <c r="S4383">
        <f>_xlfn.IFNA(VLOOKUP(Q4383,'MARVEL-X'!A$2:I$1400,7,FALSE),VLOOKUP(Q4383,MARVEL!A$2:J$1522,10,FALSE))</f>
        <v>1250.2856943039999</v>
      </c>
      <c r="T4383">
        <f>IF(P4383=P4382,R4383+T4382,R4383)</f>
        <v>269045.13751987496</v>
      </c>
      <c r="U4383">
        <f>IF(P4383=P4382,1+U4382,1)</f>
        <v>11</v>
      </c>
      <c r="V4383" t="str">
        <f t="shared" si="68"/>
        <v/>
      </c>
      <c r="W4383" t="str">
        <f>IF(V4383="","",IF(ABS(V4383-R4383)&gt;W$1,ABS(V4383-R4383),""))</f>
        <v/>
      </c>
      <c r="X4383" t="str">
        <f>Y4383&amp;"-"&amp;Z4383&amp;"-"&amp;AC4383&amp;"-"&amp;AD4383&amp;"-"&amp;AG4383</f>
        <v>9.5-e-A-0-2.5</v>
      </c>
      <c r="Y4383">
        <f>F4383</f>
        <v>9.5</v>
      </c>
      <c r="Z4383" s="2" t="str">
        <f>G4383</f>
        <v>e</v>
      </c>
      <c r="AA4383">
        <f>_xlfn.IFNA(VLOOKUP(X4383,'duo-out'!A$2:Q$5000,5,FALSE),E4383+10*(H4383-1)+1+_xlfn.IFNA(VLOOKUP(D4383,states!A$2:C$10,3,FALSE),1))</f>
        <v>251</v>
      </c>
      <c r="AB4383" t="str">
        <f>IF(V4383="","",V4383)</f>
        <v/>
      </c>
      <c r="AC4383" s="2" t="str">
        <f>_xlfn.IFNA(VLOOKUP(D4383,states!A$2:C$10,2,FALSE),"XX")</f>
        <v>A</v>
      </c>
      <c r="AD4383">
        <f>E4383</f>
        <v>0</v>
      </c>
      <c r="AE4383">
        <f>_xlfn.IFNA(VLOOKUP(D4383,states!A$2:D$10,4,FALSE),0)</f>
        <v>2</v>
      </c>
      <c r="AF4383">
        <v>0.5</v>
      </c>
      <c r="AG4383">
        <f>IF(AE4383=0,AF4383,IF(AE4383=1,IF(F4383=0.5,0.5,IF(H4383=1,0.5,1.5)),IF(F4383=0.5,0.5,IF(H4383=1,2.5,1.5))))</f>
        <v>2.5</v>
      </c>
      <c r="AH4383" s="7">
        <f>IF(AC4383="XX",0,1/C4383^(1/5)*IF(E4383=0,100,1)/(E4383+1)^(1/4))</f>
        <v>182.05642030260799</v>
      </c>
    </row>
    <row r="4384" spans="1:34">
      <c r="A4384">
        <v>4172</v>
      </c>
      <c r="B4384" s="1">
        <v>23208.368900000001</v>
      </c>
      <c r="C4384" s="6">
        <v>1E-3</v>
      </c>
      <c r="D4384" t="s">
        <v>3</v>
      </c>
      <c r="E4384">
        <v>0</v>
      </c>
      <c r="F4384">
        <v>9.5</v>
      </c>
      <c r="G4384" t="s">
        <v>1</v>
      </c>
      <c r="H4384">
        <v>1</v>
      </c>
      <c r="I4384" t="s">
        <v>0</v>
      </c>
      <c r="J4384">
        <v>0</v>
      </c>
      <c r="K4384">
        <v>9.5</v>
      </c>
      <c r="L4384" t="s">
        <v>2</v>
      </c>
      <c r="M4384">
        <v>1</v>
      </c>
      <c r="N4384" t="s">
        <v>4228</v>
      </c>
      <c r="O4384">
        <v>1</v>
      </c>
      <c r="P4384" t="str">
        <f>D4384&amp;"-"&amp;F4384&amp;"-"&amp;G4384&amp;"-"&amp;E4384&amp;"-"&amp;H4384</f>
        <v>A2Delta-9.5-e-0-1</v>
      </c>
      <c r="Q4384" t="str">
        <f>I4384&amp;"-"&amp;K4384&amp;"-"&amp;L4384&amp;"-"&amp;J4384&amp;"-"&amp;M4384</f>
        <v>X2Pi-9.5-f-0-1</v>
      </c>
      <c r="R4384">
        <f>B4384+S4384</f>
        <v>24458.654594304</v>
      </c>
      <c r="S4384">
        <f>_xlfn.IFNA(VLOOKUP(Q4384,'MARVEL-X'!A$2:I$1400,7,FALSE),VLOOKUP(Q4384,MARVEL!A$2:J$1522,10,FALSE))</f>
        <v>1250.2856943039999</v>
      </c>
      <c r="T4384">
        <f>IF(P4384=P4383,R4384+T4383,R4384)</f>
        <v>293503.79211417894</v>
      </c>
      <c r="U4384">
        <f>IF(P4384=P4383,1+U4383,1)</f>
        <v>12</v>
      </c>
      <c r="V4384" t="str">
        <f t="shared" si="68"/>
        <v/>
      </c>
      <c r="W4384" t="str">
        <f>IF(V4384="","",IF(ABS(V4384-R4384)&gt;W$1,ABS(V4384-R4384),""))</f>
        <v/>
      </c>
      <c r="X4384" t="str">
        <f>Y4384&amp;"-"&amp;Z4384&amp;"-"&amp;AC4384&amp;"-"&amp;AD4384&amp;"-"&amp;AG4384</f>
        <v>9.5-e-A-0-2.5</v>
      </c>
      <c r="Y4384">
        <f>F4384</f>
        <v>9.5</v>
      </c>
      <c r="Z4384" s="2" t="str">
        <f>G4384</f>
        <v>e</v>
      </c>
      <c r="AA4384">
        <f>_xlfn.IFNA(VLOOKUP(X4384,'duo-out'!A$2:Q$5000,5,FALSE),E4384+10*(H4384-1)+1+_xlfn.IFNA(VLOOKUP(D4384,states!A$2:C$10,3,FALSE),1))</f>
        <v>251</v>
      </c>
      <c r="AB4384" t="str">
        <f>IF(V4384="","",V4384)</f>
        <v/>
      </c>
      <c r="AC4384" s="2" t="str">
        <f>_xlfn.IFNA(VLOOKUP(D4384,states!A$2:C$10,2,FALSE),"XX")</f>
        <v>A</v>
      </c>
      <c r="AD4384">
        <f>E4384</f>
        <v>0</v>
      </c>
      <c r="AE4384">
        <f>_xlfn.IFNA(VLOOKUP(D4384,states!A$2:D$10,4,FALSE),0)</f>
        <v>2</v>
      </c>
      <c r="AF4384">
        <v>0.5</v>
      </c>
      <c r="AG4384">
        <f>IF(AE4384=0,AF4384,IF(AE4384=1,IF(F4384=0.5,0.5,IF(H4384=1,0.5,1.5)),IF(F4384=0.5,0.5,IF(H4384=1,2.5,1.5))))</f>
        <v>2.5</v>
      </c>
      <c r="AH4384" s="7">
        <f>IF(AC4384="XX",0,1/C4384^(1/5)*IF(E4384=0,100,1)/(E4384+1)^(1/4))</f>
        <v>398.10717055349727</v>
      </c>
    </row>
    <row r="4385" spans="1:34">
      <c r="A4385">
        <v>4121</v>
      </c>
      <c r="B4385" s="1">
        <v>23456.658899999999</v>
      </c>
      <c r="C4385" s="6">
        <v>1.6000000000000001E-3</v>
      </c>
      <c r="D4385" t="s">
        <v>3</v>
      </c>
      <c r="E4385">
        <v>0</v>
      </c>
      <c r="F4385">
        <v>9.5</v>
      </c>
      <c r="G4385" t="s">
        <v>1</v>
      </c>
      <c r="H4385">
        <v>1</v>
      </c>
      <c r="I4385" t="s">
        <v>0</v>
      </c>
      <c r="J4385">
        <v>0</v>
      </c>
      <c r="K4385">
        <v>8.5</v>
      </c>
      <c r="L4385" t="s">
        <v>1</v>
      </c>
      <c r="M4385">
        <v>1</v>
      </c>
      <c r="N4385" t="s">
        <v>4177</v>
      </c>
      <c r="O4385">
        <v>1</v>
      </c>
      <c r="P4385" t="str">
        <f>D4385&amp;"-"&amp;F4385&amp;"-"&amp;G4385&amp;"-"&amp;E4385&amp;"-"&amp;H4385</f>
        <v>A2Delta-9.5-e-0-1</v>
      </c>
      <c r="Q4385" t="str">
        <f>I4385&amp;"-"&amp;K4385&amp;"-"&amp;L4385&amp;"-"&amp;J4385&amp;"-"&amp;M4385</f>
        <v>X2Pi-8.5-e-0-1</v>
      </c>
      <c r="R4385">
        <f>B4385+S4385</f>
        <v>24458.648953335</v>
      </c>
      <c r="S4385">
        <f>_xlfn.IFNA(VLOOKUP(Q4385,'MARVEL-X'!A$2:I$1400,7,FALSE),VLOOKUP(Q4385,MARVEL!A$2:J$1522,10,FALSE))</f>
        <v>1001.990053335</v>
      </c>
      <c r="T4385">
        <f>IF(P4385=P4384,R4385+T4384,R4385)</f>
        <v>317962.44106751395</v>
      </c>
      <c r="U4385">
        <f>IF(P4385=P4384,1+U4384,1)</f>
        <v>13</v>
      </c>
      <c r="V4385" t="str">
        <f t="shared" si="68"/>
        <v/>
      </c>
      <c r="W4385" t="str">
        <f>IF(V4385="","",IF(ABS(V4385-R4385)&gt;W$1,ABS(V4385-R4385),""))</f>
        <v/>
      </c>
      <c r="X4385" t="str">
        <f>Y4385&amp;"-"&amp;Z4385&amp;"-"&amp;AC4385&amp;"-"&amp;AD4385&amp;"-"&amp;AG4385</f>
        <v>9.5-e-A-0-2.5</v>
      </c>
      <c r="Y4385">
        <f>F4385</f>
        <v>9.5</v>
      </c>
      <c r="Z4385" s="2" t="str">
        <f>G4385</f>
        <v>e</v>
      </c>
      <c r="AA4385">
        <f>_xlfn.IFNA(VLOOKUP(X4385,'duo-out'!A$2:Q$5000,5,FALSE),E4385+10*(H4385-1)+1+_xlfn.IFNA(VLOOKUP(D4385,states!A$2:C$10,3,FALSE),1))</f>
        <v>251</v>
      </c>
      <c r="AB4385" t="str">
        <f>IF(V4385="","",V4385)</f>
        <v/>
      </c>
      <c r="AC4385" s="2" t="str">
        <f>_xlfn.IFNA(VLOOKUP(D4385,states!A$2:C$10,2,FALSE),"XX")</f>
        <v>A</v>
      </c>
      <c r="AD4385">
        <f>E4385</f>
        <v>0</v>
      </c>
      <c r="AE4385">
        <f>_xlfn.IFNA(VLOOKUP(D4385,states!A$2:D$10,4,FALSE),0)</f>
        <v>2</v>
      </c>
      <c r="AF4385">
        <v>0.5</v>
      </c>
      <c r="AG4385">
        <f>IF(AE4385=0,AF4385,IF(AE4385=1,IF(F4385=0.5,0.5,IF(H4385=1,0.5,1.5)),IF(F4385=0.5,0.5,IF(H4385=1,2.5,1.5))))</f>
        <v>2.5</v>
      </c>
      <c r="AH4385" s="7">
        <f>IF(AC4385="XX",0,1/C4385^(1/5)*IF(E4385=0,100,1)/(E4385+1)^(1/4))</f>
        <v>362.38983183884778</v>
      </c>
    </row>
    <row r="4386" spans="1:34">
      <c r="A4386">
        <v>697</v>
      </c>
      <c r="B4386" s="1">
        <v>22926.720000000001</v>
      </c>
      <c r="C4386" s="6">
        <v>0.14199999999999999</v>
      </c>
      <c r="D4386" t="s">
        <v>3</v>
      </c>
      <c r="E4386">
        <v>0</v>
      </c>
      <c r="F4386">
        <v>9.5</v>
      </c>
      <c r="G4386" t="s">
        <v>1</v>
      </c>
      <c r="H4386">
        <v>1</v>
      </c>
      <c r="I4386" t="s">
        <v>0</v>
      </c>
      <c r="J4386">
        <v>0</v>
      </c>
      <c r="K4386">
        <v>10.5</v>
      </c>
      <c r="L4386" t="s">
        <v>1</v>
      </c>
      <c r="M4386">
        <v>1</v>
      </c>
      <c r="N4386" t="s">
        <v>753</v>
      </c>
      <c r="O4386">
        <v>1</v>
      </c>
      <c r="P4386" t="str">
        <f>D4386&amp;"-"&amp;F4386&amp;"-"&amp;G4386&amp;"-"&amp;E4386&amp;"-"&amp;H4386</f>
        <v>A2Delta-9.5-e-0-1</v>
      </c>
      <c r="Q4386" t="str">
        <f>I4386&amp;"-"&amp;K4386&amp;"-"&amp;L4386&amp;"-"&amp;J4386&amp;"-"&amp;M4386</f>
        <v>X2Pi-10.5-e-0-1</v>
      </c>
      <c r="R4386">
        <f>B4386+S4386</f>
        <v>24458.514576008001</v>
      </c>
      <c r="S4386">
        <f>_xlfn.IFNA(VLOOKUP(Q4386,'MARVEL-X'!A$2:I$1400,7,FALSE),VLOOKUP(Q4386,MARVEL!A$2:J$1522,10,FALSE))</f>
        <v>1531.7945760079999</v>
      </c>
      <c r="T4386">
        <f>IF(P4386=P4385,R4386+T4385,R4386)</f>
        <v>342420.95564352197</v>
      </c>
      <c r="U4386">
        <f>IF(P4386=P4385,1+U4385,1)</f>
        <v>14</v>
      </c>
      <c r="V4386" t="str">
        <f t="shared" si="68"/>
        <v/>
      </c>
      <c r="W4386" t="str">
        <f>IF(V4386="","",IF(ABS(V4386-R4386)&gt;W$1,ABS(V4386-R4386),""))</f>
        <v/>
      </c>
      <c r="X4386" t="str">
        <f>Y4386&amp;"-"&amp;Z4386&amp;"-"&amp;AC4386&amp;"-"&amp;AD4386&amp;"-"&amp;AG4386</f>
        <v>9.5-e-A-0-2.5</v>
      </c>
      <c r="Y4386">
        <f>F4386</f>
        <v>9.5</v>
      </c>
      <c r="Z4386" s="2" t="str">
        <f>G4386</f>
        <v>e</v>
      </c>
      <c r="AA4386">
        <f>_xlfn.IFNA(VLOOKUP(X4386,'duo-out'!A$2:Q$5000,5,FALSE),E4386+10*(H4386-1)+1+_xlfn.IFNA(VLOOKUP(D4386,states!A$2:C$10,3,FALSE),1))</f>
        <v>251</v>
      </c>
      <c r="AB4386" t="str">
        <f>IF(V4386="","",V4386)</f>
        <v/>
      </c>
      <c r="AC4386" s="2" t="str">
        <f>_xlfn.IFNA(VLOOKUP(D4386,states!A$2:C$10,2,FALSE),"XX")</f>
        <v>A</v>
      </c>
      <c r="AD4386">
        <f>E4386</f>
        <v>0</v>
      </c>
      <c r="AE4386">
        <f>_xlfn.IFNA(VLOOKUP(D4386,states!A$2:D$10,4,FALSE),0)</f>
        <v>2</v>
      </c>
      <c r="AF4386">
        <v>0.5</v>
      </c>
      <c r="AG4386">
        <f>IF(AE4386=0,AF4386,IF(AE4386=1,IF(F4386=0.5,0.5,IF(H4386=1,0.5,1.5)),IF(F4386=0.5,0.5,IF(H4386=1,2.5,1.5))))</f>
        <v>2.5</v>
      </c>
      <c r="AH4386" s="7">
        <f>IF(AC4386="XX",0,1/C4386^(1/5)*IF(E4386=0,100,1)/(E4386+1)^(1/4))</f>
        <v>147.75504929153493</v>
      </c>
    </row>
    <row r="4387" spans="1:34">
      <c r="A4387">
        <v>668</v>
      </c>
      <c r="B4387" s="1">
        <v>23208.37</v>
      </c>
      <c r="C4387" s="6">
        <v>0.05</v>
      </c>
      <c r="D4387" t="s">
        <v>3</v>
      </c>
      <c r="E4387">
        <v>0</v>
      </c>
      <c r="F4387">
        <v>9.5</v>
      </c>
      <c r="G4387" t="s">
        <v>1</v>
      </c>
      <c r="H4387">
        <v>1</v>
      </c>
      <c r="I4387" t="s">
        <v>0</v>
      </c>
      <c r="J4387">
        <v>0</v>
      </c>
      <c r="K4387">
        <v>9.5</v>
      </c>
      <c r="L4387" t="s">
        <v>2</v>
      </c>
      <c r="M4387">
        <v>1</v>
      </c>
      <c r="N4387" t="s">
        <v>724</v>
      </c>
      <c r="O4387">
        <v>1</v>
      </c>
      <c r="P4387" t="str">
        <f>D4387&amp;"-"&amp;F4387&amp;"-"&amp;G4387&amp;"-"&amp;E4387&amp;"-"&amp;H4387</f>
        <v>A2Delta-9.5-e-0-1</v>
      </c>
      <c r="Q4387" t="str">
        <f>I4387&amp;"-"&amp;K4387&amp;"-"&amp;L4387&amp;"-"&amp;J4387&amp;"-"&amp;M4387</f>
        <v>X2Pi-9.5-f-0-1</v>
      </c>
      <c r="R4387">
        <f>B4387+S4387</f>
        <v>24458.655694303998</v>
      </c>
      <c r="S4387">
        <f>_xlfn.IFNA(VLOOKUP(Q4387,'MARVEL-X'!A$2:I$1400,7,FALSE),VLOOKUP(Q4387,MARVEL!A$2:J$1522,10,FALSE))</f>
        <v>1250.2856943039999</v>
      </c>
      <c r="T4387">
        <f>IF(P4387=P4386,R4387+T4386,R4387)</f>
        <v>366879.61133782595</v>
      </c>
      <c r="U4387">
        <f>IF(P4387=P4386,1+U4386,1)</f>
        <v>15</v>
      </c>
      <c r="V4387" t="str">
        <f t="shared" si="68"/>
        <v/>
      </c>
      <c r="W4387" t="str">
        <f>IF(V4387="","",IF(ABS(V4387-R4387)&gt;W$1,ABS(V4387-R4387),""))</f>
        <v/>
      </c>
      <c r="X4387" t="str">
        <f>Y4387&amp;"-"&amp;Z4387&amp;"-"&amp;AC4387&amp;"-"&amp;AD4387&amp;"-"&amp;AG4387</f>
        <v>9.5-e-A-0-2.5</v>
      </c>
      <c r="Y4387">
        <f>F4387</f>
        <v>9.5</v>
      </c>
      <c r="Z4387" s="2" t="str">
        <f>G4387</f>
        <v>e</v>
      </c>
      <c r="AA4387">
        <f>_xlfn.IFNA(VLOOKUP(X4387,'duo-out'!A$2:Q$5000,5,FALSE),E4387+10*(H4387-1)+1+_xlfn.IFNA(VLOOKUP(D4387,states!A$2:C$10,3,FALSE),1))</f>
        <v>251</v>
      </c>
      <c r="AB4387" t="str">
        <f>IF(V4387="","",V4387)</f>
        <v/>
      </c>
      <c r="AC4387" s="2" t="str">
        <f>_xlfn.IFNA(VLOOKUP(D4387,states!A$2:C$10,2,FALSE),"XX")</f>
        <v>A</v>
      </c>
      <c r="AD4387">
        <f>E4387</f>
        <v>0</v>
      </c>
      <c r="AE4387">
        <f>_xlfn.IFNA(VLOOKUP(D4387,states!A$2:D$10,4,FALSE),0)</f>
        <v>2</v>
      </c>
      <c r="AF4387">
        <v>0.5</v>
      </c>
      <c r="AG4387">
        <f>IF(AE4387=0,AF4387,IF(AE4387=1,IF(F4387=0.5,0.5,IF(H4387=1,0.5,1.5)),IF(F4387=0.5,0.5,IF(H4387=1,2.5,1.5))))</f>
        <v>2.5</v>
      </c>
      <c r="AH4387" s="7">
        <f>IF(AC4387="XX",0,1/C4387^(1/5)*IF(E4387=0,100,1)/(E4387+1)^(1/4))</f>
        <v>182.05642030260799</v>
      </c>
    </row>
    <row r="4388" spans="1:34">
      <c r="A4388">
        <v>582</v>
      </c>
      <c r="B4388" s="1">
        <v>23456.59</v>
      </c>
      <c r="C4388" s="6">
        <v>7.4840000000000004E-2</v>
      </c>
      <c r="D4388" t="s">
        <v>3</v>
      </c>
      <c r="E4388">
        <v>0</v>
      </c>
      <c r="F4388">
        <v>9.5</v>
      </c>
      <c r="G4388" t="s">
        <v>1</v>
      </c>
      <c r="H4388">
        <v>1</v>
      </c>
      <c r="I4388" t="s">
        <v>0</v>
      </c>
      <c r="J4388">
        <v>0</v>
      </c>
      <c r="K4388">
        <v>8.5</v>
      </c>
      <c r="L4388" t="s">
        <v>1</v>
      </c>
      <c r="M4388">
        <v>1</v>
      </c>
      <c r="N4388" t="s">
        <v>638</v>
      </c>
      <c r="O4388">
        <v>1</v>
      </c>
      <c r="P4388" t="str">
        <f>D4388&amp;"-"&amp;F4388&amp;"-"&amp;G4388&amp;"-"&amp;E4388&amp;"-"&amp;H4388</f>
        <v>A2Delta-9.5-e-0-1</v>
      </c>
      <c r="Q4388" t="str">
        <f>I4388&amp;"-"&amp;K4388&amp;"-"&amp;L4388&amp;"-"&amp;J4388&amp;"-"&amp;M4388</f>
        <v>X2Pi-8.5-e-0-1</v>
      </c>
      <c r="R4388">
        <f>B4388+S4388</f>
        <v>24458.580053335001</v>
      </c>
      <c r="S4388">
        <f>_xlfn.IFNA(VLOOKUP(Q4388,'MARVEL-X'!A$2:I$1400,7,FALSE),VLOOKUP(Q4388,MARVEL!A$2:J$1522,10,FALSE))</f>
        <v>1001.990053335</v>
      </c>
      <c r="T4388">
        <f>IF(P4388=P4387,R4388+T4387,R4388)</f>
        <v>391338.19139116094</v>
      </c>
      <c r="U4388">
        <f>IF(P4388=P4387,1+U4387,1)</f>
        <v>16</v>
      </c>
      <c r="V4388">
        <f t="shared" si="68"/>
        <v>24458.636961947559</v>
      </c>
      <c r="W4388">
        <f>IF(V4388="","",IF(ABS(V4388-R4388)&gt;W$1,ABS(V4388-R4388),""))</f>
        <v>5.6908612557890592E-2</v>
      </c>
      <c r="X4388" t="str">
        <f>Y4388&amp;"-"&amp;Z4388&amp;"-"&amp;AC4388&amp;"-"&amp;AD4388&amp;"-"&amp;AG4388</f>
        <v>9.5-e-A-0-2.5</v>
      </c>
      <c r="Y4388">
        <f>F4388</f>
        <v>9.5</v>
      </c>
      <c r="Z4388" s="2" t="str">
        <f>G4388</f>
        <v>e</v>
      </c>
      <c r="AA4388">
        <f>_xlfn.IFNA(VLOOKUP(X4388,'duo-out'!A$2:Q$5000,5,FALSE),E4388+10*(H4388-1)+1+_xlfn.IFNA(VLOOKUP(D4388,states!A$2:C$10,3,FALSE),1))</f>
        <v>251</v>
      </c>
      <c r="AB4388">
        <f>IF(V4388="","",V4388)</f>
        <v>24458.636961947559</v>
      </c>
      <c r="AC4388" s="2" t="str">
        <f>_xlfn.IFNA(VLOOKUP(D4388,states!A$2:C$10,2,FALSE),"XX")</f>
        <v>A</v>
      </c>
      <c r="AD4388">
        <f>E4388</f>
        <v>0</v>
      </c>
      <c r="AE4388">
        <f>_xlfn.IFNA(VLOOKUP(D4388,states!A$2:D$10,4,FALSE),0)</f>
        <v>2</v>
      </c>
      <c r="AF4388">
        <v>0.5</v>
      </c>
      <c r="AG4388">
        <f>IF(AE4388=0,AF4388,IF(AE4388=1,IF(F4388=0.5,0.5,IF(H4388=1,0.5,1.5)),IF(F4388=0.5,0.5,IF(H4388=1,2.5,1.5))))</f>
        <v>2.5</v>
      </c>
      <c r="AH4388" s="7">
        <f>IF(AC4388="XX",0,1/C4388^(1/5)*IF(E4388=0,100,1)/(E4388+1)^(1/4))</f>
        <v>167.9473842738638</v>
      </c>
    </row>
    <row r="4389" spans="1:34">
      <c r="A4389">
        <v>3975</v>
      </c>
      <c r="B4389" s="1">
        <v>20249.6718</v>
      </c>
      <c r="C4389" s="6">
        <v>7.1970000000000003E-3</v>
      </c>
      <c r="D4389" t="s">
        <v>3</v>
      </c>
      <c r="E4389">
        <v>0</v>
      </c>
      <c r="F4389">
        <v>9.5</v>
      </c>
      <c r="G4389" t="s">
        <v>1</v>
      </c>
      <c r="H4389">
        <v>2</v>
      </c>
      <c r="I4389" t="s">
        <v>0</v>
      </c>
      <c r="J4389">
        <v>1</v>
      </c>
      <c r="K4389">
        <v>10.5</v>
      </c>
      <c r="L4389" t="s">
        <v>1</v>
      </c>
      <c r="M4389">
        <v>2</v>
      </c>
      <c r="N4389" t="s">
        <v>4031</v>
      </c>
      <c r="O4389">
        <v>1</v>
      </c>
      <c r="P4389" t="str">
        <f>D4389&amp;"-"&amp;F4389&amp;"-"&amp;G4389&amp;"-"&amp;E4389&amp;"-"&amp;H4389</f>
        <v>A2Delta-9.5-e-0-2</v>
      </c>
      <c r="Q4389" t="str">
        <f>I4389&amp;"-"&amp;K4389&amp;"-"&amp;L4389&amp;"-"&amp;J4389&amp;"-"&amp;M4389</f>
        <v>X2Pi-10.5-e-1-2</v>
      </c>
      <c r="R4389">
        <f>B4389+S4389</f>
        <v>24744.047076519</v>
      </c>
      <c r="S4389">
        <f>_xlfn.IFNA(VLOOKUP(Q4389,'MARVEL-X'!A$2:I$1400,7,FALSE),VLOOKUP(Q4389,MARVEL!A$2:J$1522,10,FALSE))</f>
        <v>4494.3752765190002</v>
      </c>
      <c r="T4389">
        <f>IF(P4389=P4388,R4389+T4388,R4389)</f>
        <v>24744.047076519</v>
      </c>
      <c r="U4389">
        <f>IF(P4389=P4388,1+U4388,1)</f>
        <v>1</v>
      </c>
      <c r="V4389" t="str">
        <f t="shared" si="68"/>
        <v/>
      </c>
      <c r="W4389" t="str">
        <f>IF(V4389="","",IF(ABS(V4389-R4389)&gt;W$1,ABS(V4389-R4389),""))</f>
        <v/>
      </c>
      <c r="X4389" t="str">
        <f>Y4389&amp;"-"&amp;Z4389&amp;"-"&amp;AC4389&amp;"-"&amp;AD4389&amp;"-"&amp;AG4389</f>
        <v>9.5-e-A-0-1.5</v>
      </c>
      <c r="Y4389">
        <f>F4389</f>
        <v>9.5</v>
      </c>
      <c r="Z4389" s="2" t="str">
        <f>G4389</f>
        <v>e</v>
      </c>
      <c r="AA4389">
        <f>_xlfn.IFNA(VLOOKUP(X4389,'duo-out'!A$2:Q$5000,5,FALSE),E4389+10*(H4389-1)+1+_xlfn.IFNA(VLOOKUP(D4389,states!A$2:C$10,3,FALSE),1))</f>
        <v>261</v>
      </c>
      <c r="AB4389" t="str">
        <f>IF(V4389="","",V4389)</f>
        <v/>
      </c>
      <c r="AC4389" s="2" t="str">
        <f>_xlfn.IFNA(VLOOKUP(D4389,states!A$2:C$10,2,FALSE),"XX")</f>
        <v>A</v>
      </c>
      <c r="AD4389">
        <f>E4389</f>
        <v>0</v>
      </c>
      <c r="AE4389">
        <f>_xlfn.IFNA(VLOOKUP(D4389,states!A$2:D$10,4,FALSE),0)</f>
        <v>2</v>
      </c>
      <c r="AF4389">
        <v>0.5</v>
      </c>
      <c r="AG4389">
        <f>IF(AE4389=0,AF4389,IF(AE4389=1,IF(F4389=0.5,0.5,IF(H4389=1,0.5,1.5)),IF(F4389=0.5,0.5,IF(H4389=1,2.5,1.5))))</f>
        <v>1.5</v>
      </c>
      <c r="AH4389" s="7">
        <f>IF(AC4389="XX",0,1/C4389^(1/5)*IF(E4389=0,100,1)/(E4389+1)^(1/4))</f>
        <v>268.26851143611151</v>
      </c>
    </row>
    <row r="4390" spans="1:34">
      <c r="A4390">
        <v>3944</v>
      </c>
      <c r="B4390" s="1">
        <v>20538.321</v>
      </c>
      <c r="C4390" s="6">
        <v>5.0000000000000001E-3</v>
      </c>
      <c r="D4390" t="s">
        <v>3</v>
      </c>
      <c r="E4390">
        <v>0</v>
      </c>
      <c r="F4390">
        <v>9.5</v>
      </c>
      <c r="G4390" t="s">
        <v>1</v>
      </c>
      <c r="H4390">
        <v>2</v>
      </c>
      <c r="I4390" t="s">
        <v>0</v>
      </c>
      <c r="J4390">
        <v>1</v>
      </c>
      <c r="K4390">
        <v>9.5</v>
      </c>
      <c r="L4390" t="s">
        <v>2</v>
      </c>
      <c r="M4390">
        <v>2</v>
      </c>
      <c r="N4390" t="s">
        <v>4000</v>
      </c>
      <c r="O4390">
        <v>1</v>
      </c>
      <c r="P4390" t="str">
        <f>D4390&amp;"-"&amp;F4390&amp;"-"&amp;G4390&amp;"-"&amp;E4390&amp;"-"&amp;H4390</f>
        <v>A2Delta-9.5-e-0-2</v>
      </c>
      <c r="Q4390" t="str">
        <f>I4390&amp;"-"&amp;K4390&amp;"-"&amp;L4390&amp;"-"&amp;J4390&amp;"-"&amp;M4390</f>
        <v>X2Pi-9.5-f-1-2</v>
      </c>
      <c r="R4390">
        <f>B4390+S4390</f>
        <v>24744.057611405999</v>
      </c>
      <c r="S4390">
        <f>_xlfn.IFNA(VLOOKUP(Q4390,'MARVEL-X'!A$2:I$1400,7,FALSE),VLOOKUP(Q4390,MARVEL!A$2:J$1522,10,FALSE))</f>
        <v>4205.7366114059996</v>
      </c>
      <c r="T4390">
        <f>IF(P4390=P4389,R4390+T4389,R4390)</f>
        <v>49488.104687924999</v>
      </c>
      <c r="U4390">
        <f>IF(P4390=P4389,1+U4389,1)</f>
        <v>2</v>
      </c>
      <c r="V4390" t="str">
        <f t="shared" si="68"/>
        <v/>
      </c>
      <c r="W4390" t="str">
        <f>IF(V4390="","",IF(ABS(V4390-R4390)&gt;W$1,ABS(V4390-R4390),""))</f>
        <v/>
      </c>
      <c r="X4390" t="str">
        <f>Y4390&amp;"-"&amp;Z4390&amp;"-"&amp;AC4390&amp;"-"&amp;AD4390&amp;"-"&amp;AG4390</f>
        <v>9.5-e-A-0-1.5</v>
      </c>
      <c r="Y4390">
        <f>F4390</f>
        <v>9.5</v>
      </c>
      <c r="Z4390" s="2" t="str">
        <f>G4390</f>
        <v>e</v>
      </c>
      <c r="AA4390">
        <f>_xlfn.IFNA(VLOOKUP(X4390,'duo-out'!A$2:Q$5000,5,FALSE),E4390+10*(H4390-1)+1+_xlfn.IFNA(VLOOKUP(D4390,states!A$2:C$10,3,FALSE),1))</f>
        <v>261</v>
      </c>
      <c r="AB4390" t="str">
        <f>IF(V4390="","",V4390)</f>
        <v/>
      </c>
      <c r="AC4390" s="2" t="str">
        <f>_xlfn.IFNA(VLOOKUP(D4390,states!A$2:C$10,2,FALSE),"XX")</f>
        <v>A</v>
      </c>
      <c r="AD4390">
        <f>E4390</f>
        <v>0</v>
      </c>
      <c r="AE4390">
        <f>_xlfn.IFNA(VLOOKUP(D4390,states!A$2:D$10,4,FALSE),0)</f>
        <v>2</v>
      </c>
      <c r="AF4390">
        <v>0.5</v>
      </c>
      <c r="AG4390">
        <f>IF(AE4390=0,AF4390,IF(AE4390=1,IF(F4390=0.5,0.5,IF(H4390=1,0.5,1.5)),IF(F4390=0.5,0.5,IF(H4390=1,2.5,1.5))))</f>
        <v>1.5</v>
      </c>
      <c r="AH4390" s="7">
        <f>IF(AC4390="XX",0,1/C4390^(1/5)*IF(E4390=0,100,1)/(E4390+1)^(1/4))</f>
        <v>288.53998118144267</v>
      </c>
    </row>
    <row r="4391" spans="1:34">
      <c r="A4391">
        <v>3933</v>
      </c>
      <c r="B4391" s="1">
        <v>20809.6711</v>
      </c>
      <c r="C4391" s="6">
        <v>5.0000000000000001E-3</v>
      </c>
      <c r="D4391" t="s">
        <v>3</v>
      </c>
      <c r="E4391">
        <v>0</v>
      </c>
      <c r="F4391">
        <v>9.5</v>
      </c>
      <c r="G4391" t="s">
        <v>1</v>
      </c>
      <c r="H4391">
        <v>2</v>
      </c>
      <c r="I4391" t="s">
        <v>0</v>
      </c>
      <c r="J4391">
        <v>1</v>
      </c>
      <c r="K4391">
        <v>8.5</v>
      </c>
      <c r="L4391" t="s">
        <v>1</v>
      </c>
      <c r="M4391">
        <v>2</v>
      </c>
      <c r="N4391" t="s">
        <v>3989</v>
      </c>
      <c r="O4391">
        <v>1</v>
      </c>
      <c r="P4391" t="str">
        <f>D4391&amp;"-"&amp;F4391&amp;"-"&amp;G4391&amp;"-"&amp;E4391&amp;"-"&amp;H4391</f>
        <v>A2Delta-9.5-e-0-2</v>
      </c>
      <c r="Q4391" t="str">
        <f>I4391&amp;"-"&amp;K4391&amp;"-"&amp;L4391&amp;"-"&amp;J4391&amp;"-"&amp;M4391</f>
        <v>X2Pi-8.5-e-1-2</v>
      </c>
      <c r="R4391">
        <f>B4391+S4391</f>
        <v>24744.059868576998</v>
      </c>
      <c r="S4391">
        <f>_xlfn.IFNA(VLOOKUP(Q4391,'MARVEL-X'!A$2:I$1400,7,FALSE),VLOOKUP(Q4391,MARVEL!A$2:J$1522,10,FALSE))</f>
        <v>3934.3887685770001</v>
      </c>
      <c r="T4391">
        <f>IF(P4391=P4390,R4391+T4390,R4391)</f>
        <v>74232.164556502001</v>
      </c>
      <c r="U4391">
        <f>IF(P4391=P4390,1+U4390,1)</f>
        <v>3</v>
      </c>
      <c r="V4391" t="str">
        <f t="shared" si="68"/>
        <v/>
      </c>
      <c r="W4391" t="str">
        <f>IF(V4391="","",IF(ABS(V4391-R4391)&gt;W$1,ABS(V4391-R4391),""))</f>
        <v/>
      </c>
      <c r="X4391" t="str">
        <f>Y4391&amp;"-"&amp;Z4391&amp;"-"&amp;AC4391&amp;"-"&amp;AD4391&amp;"-"&amp;AG4391</f>
        <v>9.5-e-A-0-1.5</v>
      </c>
      <c r="Y4391">
        <f>F4391</f>
        <v>9.5</v>
      </c>
      <c r="Z4391" s="2" t="str">
        <f>G4391</f>
        <v>e</v>
      </c>
      <c r="AA4391">
        <f>_xlfn.IFNA(VLOOKUP(X4391,'duo-out'!A$2:Q$5000,5,FALSE),E4391+10*(H4391-1)+1+_xlfn.IFNA(VLOOKUP(D4391,states!A$2:C$10,3,FALSE),1))</f>
        <v>261</v>
      </c>
      <c r="AB4391" t="str">
        <f>IF(V4391="","",V4391)</f>
        <v/>
      </c>
      <c r="AC4391" s="2" t="str">
        <f>_xlfn.IFNA(VLOOKUP(D4391,states!A$2:C$10,2,FALSE),"XX")</f>
        <v>A</v>
      </c>
      <c r="AD4391">
        <f>E4391</f>
        <v>0</v>
      </c>
      <c r="AE4391">
        <f>_xlfn.IFNA(VLOOKUP(D4391,states!A$2:D$10,4,FALSE),0)</f>
        <v>2</v>
      </c>
      <c r="AF4391">
        <v>0.5</v>
      </c>
      <c r="AG4391">
        <f>IF(AE4391=0,AF4391,IF(AE4391=1,IF(F4391=0.5,0.5,IF(H4391=1,0.5,1.5)),IF(F4391=0.5,0.5,IF(H4391=1,2.5,1.5))))</f>
        <v>1.5</v>
      </c>
      <c r="AH4391" s="7">
        <f>IF(AC4391="XX",0,1/C4391^(1/5)*IF(E4391=0,100,1)/(E4391+1)^(1/4))</f>
        <v>288.53998118144267</v>
      </c>
    </row>
    <row r="4392" spans="1:34">
      <c r="A4392">
        <v>3443</v>
      </c>
      <c r="B4392" s="1">
        <v>22913.126400000001</v>
      </c>
      <c r="C4392" s="6">
        <v>1.1010000000000001E-2</v>
      </c>
      <c r="D4392" t="s">
        <v>3</v>
      </c>
      <c r="E4392">
        <v>0</v>
      </c>
      <c r="F4392">
        <v>9.5</v>
      </c>
      <c r="G4392" t="s">
        <v>1</v>
      </c>
      <c r="H4392">
        <v>2</v>
      </c>
      <c r="I4392" t="s">
        <v>0</v>
      </c>
      <c r="J4392">
        <v>0</v>
      </c>
      <c r="K4392">
        <v>10.5</v>
      </c>
      <c r="L4392" t="s">
        <v>1</v>
      </c>
      <c r="M4392">
        <v>2</v>
      </c>
      <c r="N4392" t="s">
        <v>3499</v>
      </c>
      <c r="O4392">
        <v>1</v>
      </c>
      <c r="P4392" t="str">
        <f>D4392&amp;"-"&amp;F4392&amp;"-"&amp;G4392&amp;"-"&amp;E4392&amp;"-"&amp;H4392</f>
        <v>A2Delta-9.5-e-0-2</v>
      </c>
      <c r="Q4392" t="str">
        <f>I4392&amp;"-"&amp;K4392&amp;"-"&amp;L4392&amp;"-"&amp;J4392&amp;"-"&amp;M4392</f>
        <v>X2Pi-10.5-e-0-2</v>
      </c>
      <c r="R4392">
        <f>B4392+S4392</f>
        <v>24744.048299510003</v>
      </c>
      <c r="S4392">
        <f>_xlfn.IFNA(VLOOKUP(Q4392,'MARVEL-X'!A$2:I$1400,7,FALSE),VLOOKUP(Q4392,MARVEL!A$2:J$1522,10,FALSE))</f>
        <v>1830.92189951</v>
      </c>
      <c r="T4392">
        <f>IF(P4392=P4391,R4392+T4391,R4392)</f>
        <v>98976.212856012004</v>
      </c>
      <c r="U4392">
        <f>IF(P4392=P4391,1+U4391,1)</f>
        <v>4</v>
      </c>
      <c r="V4392" t="str">
        <f t="shared" si="68"/>
        <v/>
      </c>
      <c r="W4392" t="str">
        <f>IF(V4392="","",IF(ABS(V4392-R4392)&gt;W$1,ABS(V4392-R4392),""))</f>
        <v/>
      </c>
      <c r="X4392" t="str">
        <f>Y4392&amp;"-"&amp;Z4392&amp;"-"&amp;AC4392&amp;"-"&amp;AD4392&amp;"-"&amp;AG4392</f>
        <v>9.5-e-A-0-1.5</v>
      </c>
      <c r="Y4392">
        <f>F4392</f>
        <v>9.5</v>
      </c>
      <c r="Z4392" s="2" t="str">
        <f>G4392</f>
        <v>e</v>
      </c>
      <c r="AA4392">
        <f>_xlfn.IFNA(VLOOKUP(X4392,'duo-out'!A$2:Q$5000,5,FALSE),E4392+10*(H4392-1)+1+_xlfn.IFNA(VLOOKUP(D4392,states!A$2:C$10,3,FALSE),1))</f>
        <v>261</v>
      </c>
      <c r="AB4392" t="str">
        <f>IF(V4392="","",V4392)</f>
        <v/>
      </c>
      <c r="AC4392" s="2" t="str">
        <f>_xlfn.IFNA(VLOOKUP(D4392,states!A$2:C$10,2,FALSE),"XX")</f>
        <v>A</v>
      </c>
      <c r="AD4392">
        <f>E4392</f>
        <v>0</v>
      </c>
      <c r="AE4392">
        <f>_xlfn.IFNA(VLOOKUP(D4392,states!A$2:D$10,4,FALSE),0)</f>
        <v>2</v>
      </c>
      <c r="AF4392">
        <v>0.5</v>
      </c>
      <c r="AG4392">
        <f>IF(AE4392=0,AF4392,IF(AE4392=1,IF(F4392=0.5,0.5,IF(H4392=1,0.5,1.5)),IF(F4392=0.5,0.5,IF(H4392=1,2.5,1.5))))</f>
        <v>1.5</v>
      </c>
      <c r="AH4392" s="7">
        <f>IF(AC4392="XX",0,1/C4392^(1/5)*IF(E4392=0,100,1)/(E4392+1)^(1/4))</f>
        <v>246.40103980483138</v>
      </c>
    </row>
    <row r="4393" spans="1:34">
      <c r="A4393">
        <v>3374</v>
      </c>
      <c r="B4393" s="1">
        <v>23213.155299999999</v>
      </c>
      <c r="C4393" s="6">
        <v>5.0000000000000001E-3</v>
      </c>
      <c r="D4393" t="s">
        <v>3</v>
      </c>
      <c r="E4393">
        <v>0</v>
      </c>
      <c r="F4393">
        <v>9.5</v>
      </c>
      <c r="G4393" t="s">
        <v>1</v>
      </c>
      <c r="H4393">
        <v>2</v>
      </c>
      <c r="I4393" t="s">
        <v>0</v>
      </c>
      <c r="J4393">
        <v>0</v>
      </c>
      <c r="K4393">
        <v>9.5</v>
      </c>
      <c r="L4393" t="s">
        <v>2</v>
      </c>
      <c r="M4393">
        <v>2</v>
      </c>
      <c r="N4393" t="s">
        <v>3430</v>
      </c>
      <c r="O4393">
        <v>1</v>
      </c>
      <c r="P4393" t="str">
        <f>D4393&amp;"-"&amp;F4393&amp;"-"&amp;G4393&amp;"-"&amp;E4393&amp;"-"&amp;H4393</f>
        <v>A2Delta-9.5-e-0-2</v>
      </c>
      <c r="Q4393" t="str">
        <f>I4393&amp;"-"&amp;K4393&amp;"-"&amp;L4393&amp;"-"&amp;J4393&amp;"-"&amp;M4393</f>
        <v>X2Pi-9.5-f-0-2</v>
      </c>
      <c r="R4393">
        <f>B4393+S4393</f>
        <v>24744.057362284999</v>
      </c>
      <c r="S4393">
        <f>_xlfn.IFNA(VLOOKUP(Q4393,'MARVEL-X'!A$2:I$1400,7,FALSE),VLOOKUP(Q4393,MARVEL!A$2:J$1522,10,FALSE))</f>
        <v>1530.9020622850001</v>
      </c>
      <c r="T4393">
        <f>IF(P4393=P4392,R4393+T4392,R4393)</f>
        <v>123720.270218297</v>
      </c>
      <c r="U4393">
        <f>IF(P4393=P4392,1+U4392,1)</f>
        <v>5</v>
      </c>
      <c r="V4393" t="str">
        <f t="shared" si="68"/>
        <v/>
      </c>
      <c r="W4393" t="str">
        <f>IF(V4393="","",IF(ABS(V4393-R4393)&gt;W$1,ABS(V4393-R4393),""))</f>
        <v/>
      </c>
      <c r="X4393" t="str">
        <f>Y4393&amp;"-"&amp;Z4393&amp;"-"&amp;AC4393&amp;"-"&amp;AD4393&amp;"-"&amp;AG4393</f>
        <v>9.5-e-A-0-1.5</v>
      </c>
      <c r="Y4393">
        <f>F4393</f>
        <v>9.5</v>
      </c>
      <c r="Z4393" s="2" t="str">
        <f>G4393</f>
        <v>e</v>
      </c>
      <c r="AA4393">
        <f>_xlfn.IFNA(VLOOKUP(X4393,'duo-out'!A$2:Q$5000,5,FALSE),E4393+10*(H4393-1)+1+_xlfn.IFNA(VLOOKUP(D4393,states!A$2:C$10,3,FALSE),1))</f>
        <v>261</v>
      </c>
      <c r="AB4393" t="str">
        <f>IF(V4393="","",V4393)</f>
        <v/>
      </c>
      <c r="AC4393" s="2" t="str">
        <f>_xlfn.IFNA(VLOOKUP(D4393,states!A$2:C$10,2,FALSE),"XX")</f>
        <v>A</v>
      </c>
      <c r="AD4393">
        <f>E4393</f>
        <v>0</v>
      </c>
      <c r="AE4393">
        <f>_xlfn.IFNA(VLOOKUP(D4393,states!A$2:D$10,4,FALSE),0)</f>
        <v>2</v>
      </c>
      <c r="AF4393">
        <v>0.5</v>
      </c>
      <c r="AG4393">
        <f>IF(AE4393=0,AF4393,IF(AE4393=1,IF(F4393=0.5,0.5,IF(H4393=1,0.5,1.5)),IF(F4393=0.5,0.5,IF(H4393=1,2.5,1.5))))</f>
        <v>1.5</v>
      </c>
      <c r="AH4393" s="7">
        <f>IF(AC4393="XX",0,1/C4393^(1/5)*IF(E4393=0,100,1)/(E4393+1)^(1/4))</f>
        <v>288.53998118144267</v>
      </c>
    </row>
    <row r="4394" spans="1:34">
      <c r="A4394">
        <v>3351</v>
      </c>
      <c r="B4394" s="1">
        <v>23495.1695</v>
      </c>
      <c r="C4394" s="6">
        <v>6.7010000000000004E-3</v>
      </c>
      <c r="D4394" t="s">
        <v>3</v>
      </c>
      <c r="E4394">
        <v>0</v>
      </c>
      <c r="F4394">
        <v>9.5</v>
      </c>
      <c r="G4394" t="s">
        <v>1</v>
      </c>
      <c r="H4394">
        <v>2</v>
      </c>
      <c r="I4394" t="s">
        <v>0</v>
      </c>
      <c r="J4394">
        <v>0</v>
      </c>
      <c r="K4394">
        <v>8.5</v>
      </c>
      <c r="L4394" t="s">
        <v>1</v>
      </c>
      <c r="M4394">
        <v>2</v>
      </c>
      <c r="N4394" t="s">
        <v>3407</v>
      </c>
      <c r="O4394">
        <v>1</v>
      </c>
      <c r="P4394" t="str">
        <f>D4394&amp;"-"&amp;F4394&amp;"-"&amp;G4394&amp;"-"&amp;E4394&amp;"-"&amp;H4394</f>
        <v>A2Delta-9.5-e-0-2</v>
      </c>
      <c r="Q4394" t="str">
        <f>I4394&amp;"-"&amp;K4394&amp;"-"&amp;L4394&amp;"-"&amp;J4394&amp;"-"&amp;M4394</f>
        <v>X2Pi-8.5-e-0-2</v>
      </c>
      <c r="R4394">
        <f>B4394+S4394</f>
        <v>24744.057925396999</v>
      </c>
      <c r="S4394">
        <f>_xlfn.IFNA(VLOOKUP(Q4394,'MARVEL-X'!A$2:I$1400,7,FALSE),VLOOKUP(Q4394,MARVEL!A$2:J$1522,10,FALSE))</f>
        <v>1248.888425397</v>
      </c>
      <c r="T4394">
        <f>IF(P4394=P4393,R4394+T4393,R4394)</f>
        <v>148464.328143694</v>
      </c>
      <c r="U4394">
        <f>IF(P4394=P4393,1+U4393,1)</f>
        <v>6</v>
      </c>
      <c r="V4394" t="str">
        <f t="shared" si="68"/>
        <v/>
      </c>
      <c r="W4394" t="str">
        <f>IF(V4394="","",IF(ABS(V4394-R4394)&gt;W$1,ABS(V4394-R4394),""))</f>
        <v/>
      </c>
      <c r="X4394" t="str">
        <f>Y4394&amp;"-"&amp;Z4394&amp;"-"&amp;AC4394&amp;"-"&amp;AD4394&amp;"-"&amp;AG4394</f>
        <v>9.5-e-A-0-1.5</v>
      </c>
      <c r="Y4394">
        <f>F4394</f>
        <v>9.5</v>
      </c>
      <c r="Z4394" s="2" t="str">
        <f>G4394</f>
        <v>e</v>
      </c>
      <c r="AA4394">
        <f>_xlfn.IFNA(VLOOKUP(X4394,'duo-out'!A$2:Q$5000,5,FALSE),E4394+10*(H4394-1)+1+_xlfn.IFNA(VLOOKUP(D4394,states!A$2:C$10,3,FALSE),1))</f>
        <v>261</v>
      </c>
      <c r="AB4394" t="str">
        <f>IF(V4394="","",V4394)</f>
        <v/>
      </c>
      <c r="AC4394" s="2" t="str">
        <f>_xlfn.IFNA(VLOOKUP(D4394,states!A$2:C$10,2,FALSE),"XX")</f>
        <v>A</v>
      </c>
      <c r="AD4394">
        <f>E4394</f>
        <v>0</v>
      </c>
      <c r="AE4394">
        <f>_xlfn.IFNA(VLOOKUP(D4394,states!A$2:D$10,4,FALSE),0)</f>
        <v>2</v>
      </c>
      <c r="AF4394">
        <v>0.5</v>
      </c>
      <c r="AG4394">
        <f>IF(AE4394=0,AF4394,IF(AE4394=1,IF(F4394=0.5,0.5,IF(H4394=1,0.5,1.5)),IF(F4394=0.5,0.5,IF(H4394=1,2.5,1.5))))</f>
        <v>1.5</v>
      </c>
      <c r="AH4394" s="7">
        <f>IF(AC4394="XX",0,1/C4394^(1/5)*IF(E4394=0,100,1)/(E4394+1)^(1/4))</f>
        <v>272.12727726897782</v>
      </c>
    </row>
    <row r="4395" spans="1:34">
      <c r="A4395">
        <v>2842</v>
      </c>
      <c r="B4395" s="1">
        <v>22913.143400000001</v>
      </c>
      <c r="C4395" s="6">
        <v>9.5630000000000003E-3</v>
      </c>
      <c r="D4395" t="s">
        <v>3</v>
      </c>
      <c r="E4395">
        <v>0</v>
      </c>
      <c r="F4395">
        <v>9.5</v>
      </c>
      <c r="G4395" t="s">
        <v>1</v>
      </c>
      <c r="H4395">
        <v>2</v>
      </c>
      <c r="I4395" t="s">
        <v>0</v>
      </c>
      <c r="J4395">
        <v>0</v>
      </c>
      <c r="K4395">
        <v>10.5</v>
      </c>
      <c r="L4395" t="s">
        <v>1</v>
      </c>
      <c r="M4395">
        <v>2</v>
      </c>
      <c r="N4395" t="s">
        <v>2898</v>
      </c>
      <c r="O4395">
        <v>1</v>
      </c>
      <c r="P4395" t="str">
        <f>D4395&amp;"-"&amp;F4395&amp;"-"&amp;G4395&amp;"-"&amp;E4395&amp;"-"&amp;H4395</f>
        <v>A2Delta-9.5-e-0-2</v>
      </c>
      <c r="Q4395" t="str">
        <f>I4395&amp;"-"&amp;K4395&amp;"-"&amp;L4395&amp;"-"&amp;J4395&amp;"-"&amp;M4395</f>
        <v>X2Pi-10.5-e-0-2</v>
      </c>
      <c r="R4395">
        <f>B4395+S4395</f>
        <v>24744.065299510003</v>
      </c>
      <c r="S4395">
        <f>_xlfn.IFNA(VLOOKUP(Q4395,'MARVEL-X'!A$2:I$1400,7,FALSE),VLOOKUP(Q4395,MARVEL!A$2:J$1522,10,FALSE))</f>
        <v>1830.92189951</v>
      </c>
      <c r="T4395">
        <f>IF(P4395=P4394,R4395+T4394,R4395)</f>
        <v>173208.393443204</v>
      </c>
      <c r="U4395">
        <f>IF(P4395=P4394,1+U4394,1)</f>
        <v>7</v>
      </c>
      <c r="V4395" t="str">
        <f t="shared" si="68"/>
        <v/>
      </c>
      <c r="W4395" t="str">
        <f>IF(V4395="","",IF(ABS(V4395-R4395)&gt;W$1,ABS(V4395-R4395),""))</f>
        <v/>
      </c>
      <c r="X4395" t="str">
        <f>Y4395&amp;"-"&amp;Z4395&amp;"-"&amp;AC4395&amp;"-"&amp;AD4395&amp;"-"&amp;AG4395</f>
        <v>9.5-e-A-0-1.5</v>
      </c>
      <c r="Y4395">
        <f>F4395</f>
        <v>9.5</v>
      </c>
      <c r="Z4395" s="2" t="str">
        <f>G4395</f>
        <v>e</v>
      </c>
      <c r="AA4395">
        <f>_xlfn.IFNA(VLOOKUP(X4395,'duo-out'!A$2:Q$5000,5,FALSE),E4395+10*(H4395-1)+1+_xlfn.IFNA(VLOOKUP(D4395,states!A$2:C$10,3,FALSE),1))</f>
        <v>261</v>
      </c>
      <c r="AB4395" t="str">
        <f>IF(V4395="","",V4395)</f>
        <v/>
      </c>
      <c r="AC4395" s="2" t="str">
        <f>_xlfn.IFNA(VLOOKUP(D4395,states!A$2:C$10,2,FALSE),"XX")</f>
        <v>A</v>
      </c>
      <c r="AD4395">
        <f>E4395</f>
        <v>0</v>
      </c>
      <c r="AE4395">
        <f>_xlfn.IFNA(VLOOKUP(D4395,states!A$2:D$10,4,FALSE),0)</f>
        <v>2</v>
      </c>
      <c r="AF4395">
        <v>0.5</v>
      </c>
      <c r="AG4395">
        <f>IF(AE4395=0,AF4395,IF(AE4395=1,IF(F4395=0.5,0.5,IF(H4395=1,0.5,1.5)),IF(F4395=0.5,0.5,IF(H4395=1,2.5,1.5))))</f>
        <v>1.5</v>
      </c>
      <c r="AH4395" s="7">
        <f>IF(AC4395="XX",0,1/C4395^(1/5)*IF(E4395=0,100,1)/(E4395+1)^(1/4))</f>
        <v>253.44350664163554</v>
      </c>
    </row>
    <row r="4396" spans="1:34">
      <c r="A4396">
        <v>2786</v>
      </c>
      <c r="B4396" s="1">
        <v>23213.161499999998</v>
      </c>
      <c r="C4396" s="6">
        <v>5.0000000000000001E-3</v>
      </c>
      <c r="D4396" t="s">
        <v>3</v>
      </c>
      <c r="E4396">
        <v>0</v>
      </c>
      <c r="F4396">
        <v>9.5</v>
      </c>
      <c r="G4396" t="s">
        <v>1</v>
      </c>
      <c r="H4396">
        <v>2</v>
      </c>
      <c r="I4396" t="s">
        <v>0</v>
      </c>
      <c r="J4396">
        <v>0</v>
      </c>
      <c r="K4396">
        <v>9.5</v>
      </c>
      <c r="L4396" t="s">
        <v>2</v>
      </c>
      <c r="M4396">
        <v>2</v>
      </c>
      <c r="N4396" t="s">
        <v>2842</v>
      </c>
      <c r="O4396">
        <v>1</v>
      </c>
      <c r="P4396" t="str">
        <f>D4396&amp;"-"&amp;F4396&amp;"-"&amp;G4396&amp;"-"&amp;E4396&amp;"-"&amp;H4396</f>
        <v>A2Delta-9.5-e-0-2</v>
      </c>
      <c r="Q4396" t="str">
        <f>I4396&amp;"-"&amp;K4396&amp;"-"&amp;L4396&amp;"-"&amp;J4396&amp;"-"&amp;M4396</f>
        <v>X2Pi-9.5-f-0-2</v>
      </c>
      <c r="R4396">
        <f>B4396+S4396</f>
        <v>24744.063562284999</v>
      </c>
      <c r="S4396">
        <f>_xlfn.IFNA(VLOOKUP(Q4396,'MARVEL-X'!A$2:I$1400,7,FALSE),VLOOKUP(Q4396,MARVEL!A$2:J$1522,10,FALSE))</f>
        <v>1530.9020622850001</v>
      </c>
      <c r="T4396">
        <f>IF(P4396=P4395,R4396+T4395,R4396)</f>
        <v>197952.45700548901</v>
      </c>
      <c r="U4396">
        <f>IF(P4396=P4395,1+U4395,1)</f>
        <v>8</v>
      </c>
      <c r="V4396" t="str">
        <f t="shared" si="68"/>
        <v/>
      </c>
      <c r="W4396" t="str">
        <f>IF(V4396="","",IF(ABS(V4396-R4396)&gt;W$1,ABS(V4396-R4396),""))</f>
        <v/>
      </c>
      <c r="X4396" t="str">
        <f>Y4396&amp;"-"&amp;Z4396&amp;"-"&amp;AC4396&amp;"-"&amp;AD4396&amp;"-"&amp;AG4396</f>
        <v>9.5-e-A-0-1.5</v>
      </c>
      <c r="Y4396">
        <f>F4396</f>
        <v>9.5</v>
      </c>
      <c r="Z4396" s="2" t="str">
        <f>G4396</f>
        <v>e</v>
      </c>
      <c r="AA4396">
        <f>_xlfn.IFNA(VLOOKUP(X4396,'duo-out'!A$2:Q$5000,5,FALSE),E4396+10*(H4396-1)+1+_xlfn.IFNA(VLOOKUP(D4396,states!A$2:C$10,3,FALSE),1))</f>
        <v>261</v>
      </c>
      <c r="AB4396" t="str">
        <f>IF(V4396="","",V4396)</f>
        <v/>
      </c>
      <c r="AC4396" s="2" t="str">
        <f>_xlfn.IFNA(VLOOKUP(D4396,states!A$2:C$10,2,FALSE),"XX")</f>
        <v>A</v>
      </c>
      <c r="AD4396">
        <f>E4396</f>
        <v>0</v>
      </c>
      <c r="AE4396">
        <f>_xlfn.IFNA(VLOOKUP(D4396,states!A$2:D$10,4,FALSE),0)</f>
        <v>2</v>
      </c>
      <c r="AF4396">
        <v>0.5</v>
      </c>
      <c r="AG4396">
        <f>IF(AE4396=0,AF4396,IF(AE4396=1,IF(F4396=0.5,0.5,IF(H4396=1,0.5,1.5)),IF(F4396=0.5,0.5,IF(H4396=1,2.5,1.5))))</f>
        <v>1.5</v>
      </c>
      <c r="AH4396" s="7">
        <f>IF(AC4396="XX",0,1/C4396^(1/5)*IF(E4396=0,100,1)/(E4396+1)^(1/4))</f>
        <v>288.53998118144267</v>
      </c>
    </row>
    <row r="4397" spans="1:34">
      <c r="A4397">
        <v>2765</v>
      </c>
      <c r="B4397" s="1">
        <v>23495.177599999999</v>
      </c>
      <c r="C4397" s="6">
        <v>5.0000000000000001E-3</v>
      </c>
      <c r="D4397" t="s">
        <v>3</v>
      </c>
      <c r="E4397">
        <v>0</v>
      </c>
      <c r="F4397">
        <v>9.5</v>
      </c>
      <c r="G4397" t="s">
        <v>1</v>
      </c>
      <c r="H4397">
        <v>2</v>
      </c>
      <c r="I4397" t="s">
        <v>0</v>
      </c>
      <c r="J4397">
        <v>0</v>
      </c>
      <c r="K4397">
        <v>8.5</v>
      </c>
      <c r="L4397" t="s">
        <v>1</v>
      </c>
      <c r="M4397">
        <v>2</v>
      </c>
      <c r="N4397" t="s">
        <v>2821</v>
      </c>
      <c r="O4397">
        <v>1</v>
      </c>
      <c r="P4397" t="str">
        <f>D4397&amp;"-"&amp;F4397&amp;"-"&amp;G4397&amp;"-"&amp;E4397&amp;"-"&amp;H4397</f>
        <v>A2Delta-9.5-e-0-2</v>
      </c>
      <c r="Q4397" t="str">
        <f>I4397&amp;"-"&amp;K4397&amp;"-"&amp;L4397&amp;"-"&amp;J4397&amp;"-"&amp;M4397</f>
        <v>X2Pi-8.5-e-0-2</v>
      </c>
      <c r="R4397">
        <f>B4397+S4397</f>
        <v>24744.066025396998</v>
      </c>
      <c r="S4397">
        <f>_xlfn.IFNA(VLOOKUP(Q4397,'MARVEL-X'!A$2:I$1400,7,FALSE),VLOOKUP(Q4397,MARVEL!A$2:J$1522,10,FALSE))</f>
        <v>1248.888425397</v>
      </c>
      <c r="T4397">
        <f>IF(P4397=P4396,R4397+T4396,R4397)</f>
        <v>222696.52303088602</v>
      </c>
      <c r="U4397">
        <f>IF(P4397=P4396,1+U4396,1)</f>
        <v>9</v>
      </c>
      <c r="V4397" t="str">
        <f t="shared" si="68"/>
        <v/>
      </c>
      <c r="W4397" t="str">
        <f>IF(V4397="","",IF(ABS(V4397-R4397)&gt;W$1,ABS(V4397-R4397),""))</f>
        <v/>
      </c>
      <c r="X4397" t="str">
        <f>Y4397&amp;"-"&amp;Z4397&amp;"-"&amp;AC4397&amp;"-"&amp;AD4397&amp;"-"&amp;AG4397</f>
        <v>9.5-e-A-0-1.5</v>
      </c>
      <c r="Y4397">
        <f>F4397</f>
        <v>9.5</v>
      </c>
      <c r="Z4397" s="2" t="str">
        <f>G4397</f>
        <v>e</v>
      </c>
      <c r="AA4397">
        <f>_xlfn.IFNA(VLOOKUP(X4397,'duo-out'!A$2:Q$5000,5,FALSE),E4397+10*(H4397-1)+1+_xlfn.IFNA(VLOOKUP(D4397,states!A$2:C$10,3,FALSE),1))</f>
        <v>261</v>
      </c>
      <c r="AB4397" t="str">
        <f>IF(V4397="","",V4397)</f>
        <v/>
      </c>
      <c r="AC4397" s="2" t="str">
        <f>_xlfn.IFNA(VLOOKUP(D4397,states!A$2:C$10,2,FALSE),"XX")</f>
        <v>A</v>
      </c>
      <c r="AD4397">
        <f>E4397</f>
        <v>0</v>
      </c>
      <c r="AE4397">
        <f>_xlfn.IFNA(VLOOKUP(D4397,states!A$2:D$10,4,FALSE),0)</f>
        <v>2</v>
      </c>
      <c r="AF4397">
        <v>0.5</v>
      </c>
      <c r="AG4397">
        <f>IF(AE4397=0,AF4397,IF(AE4397=1,IF(F4397=0.5,0.5,IF(H4397=1,0.5,1.5)),IF(F4397=0.5,0.5,IF(H4397=1,2.5,1.5))))</f>
        <v>1.5</v>
      </c>
      <c r="AH4397" s="7">
        <f>IF(AC4397="XX",0,1/C4397^(1/5)*IF(E4397=0,100,1)/(E4397+1)^(1/4))</f>
        <v>288.53998118144267</v>
      </c>
    </row>
    <row r="4398" spans="1:34">
      <c r="A4398">
        <v>5443</v>
      </c>
      <c r="B4398" s="1">
        <v>23213.156999999999</v>
      </c>
      <c r="C4398" s="6">
        <v>0.05</v>
      </c>
      <c r="D4398" t="s">
        <v>3</v>
      </c>
      <c r="E4398">
        <v>0</v>
      </c>
      <c r="F4398">
        <v>9.5</v>
      </c>
      <c r="G4398" t="s">
        <v>1</v>
      </c>
      <c r="H4398">
        <v>2</v>
      </c>
      <c r="I4398" t="s">
        <v>0</v>
      </c>
      <c r="J4398">
        <v>0</v>
      </c>
      <c r="K4398">
        <v>9.5</v>
      </c>
      <c r="L4398" t="s">
        <v>2</v>
      </c>
      <c r="M4398">
        <v>2</v>
      </c>
      <c r="N4398" t="s">
        <v>5499</v>
      </c>
      <c r="O4398">
        <v>1</v>
      </c>
      <c r="P4398" t="str">
        <f>D4398&amp;"-"&amp;F4398&amp;"-"&amp;G4398&amp;"-"&amp;E4398&amp;"-"&amp;H4398</f>
        <v>A2Delta-9.5-e-0-2</v>
      </c>
      <c r="Q4398" t="str">
        <f>I4398&amp;"-"&amp;K4398&amp;"-"&amp;L4398&amp;"-"&amp;J4398&amp;"-"&amp;M4398</f>
        <v>X2Pi-9.5-f-0-2</v>
      </c>
      <c r="R4398">
        <f>B4398+S4398</f>
        <v>24744.059062285</v>
      </c>
      <c r="S4398">
        <f>_xlfn.IFNA(VLOOKUP(Q4398,'MARVEL-X'!A$2:I$1400,7,FALSE),VLOOKUP(Q4398,MARVEL!A$2:J$1522,10,FALSE))</f>
        <v>1530.9020622850001</v>
      </c>
      <c r="T4398">
        <f>IF(P4398=P4397,R4398+T4397,R4398)</f>
        <v>247440.58209317102</v>
      </c>
      <c r="U4398">
        <f>IF(P4398=P4397,1+U4397,1)</f>
        <v>10</v>
      </c>
      <c r="V4398" t="str">
        <f t="shared" si="68"/>
        <v/>
      </c>
      <c r="W4398" t="str">
        <f>IF(V4398="","",IF(ABS(V4398-R4398)&gt;W$1,ABS(V4398-R4398),""))</f>
        <v/>
      </c>
      <c r="X4398" t="str">
        <f>Y4398&amp;"-"&amp;Z4398&amp;"-"&amp;AC4398&amp;"-"&amp;AD4398&amp;"-"&amp;AG4398</f>
        <v>9.5-e-A-0-1.5</v>
      </c>
      <c r="Y4398">
        <f>F4398</f>
        <v>9.5</v>
      </c>
      <c r="Z4398" s="2" t="str">
        <f>G4398</f>
        <v>e</v>
      </c>
      <c r="AA4398">
        <f>_xlfn.IFNA(VLOOKUP(X4398,'duo-out'!A$2:Q$5000,5,FALSE),E4398+10*(H4398-1)+1+_xlfn.IFNA(VLOOKUP(D4398,states!A$2:C$10,3,FALSE),1))</f>
        <v>261</v>
      </c>
      <c r="AB4398" t="str">
        <f>IF(V4398="","",V4398)</f>
        <v/>
      </c>
      <c r="AC4398" s="2" t="str">
        <f>_xlfn.IFNA(VLOOKUP(D4398,states!A$2:C$10,2,FALSE),"XX")</f>
        <v>A</v>
      </c>
      <c r="AD4398">
        <f>E4398</f>
        <v>0</v>
      </c>
      <c r="AE4398">
        <f>_xlfn.IFNA(VLOOKUP(D4398,states!A$2:D$10,4,FALSE),0)</f>
        <v>2</v>
      </c>
      <c r="AF4398">
        <v>0.5</v>
      </c>
      <c r="AG4398">
        <f>IF(AE4398=0,AF4398,IF(AE4398=1,IF(F4398=0.5,0.5,IF(H4398=1,0.5,1.5)),IF(F4398=0.5,0.5,IF(H4398=1,2.5,1.5))))</f>
        <v>1.5</v>
      </c>
      <c r="AH4398" s="7">
        <f>IF(AC4398="XX",0,1/C4398^(1/5)*IF(E4398=0,100,1)/(E4398+1)^(1/4))</f>
        <v>182.05642030260799</v>
      </c>
    </row>
    <row r="4399" spans="1:34">
      <c r="A4399">
        <v>5423</v>
      </c>
      <c r="B4399" s="1">
        <v>23495.168000000001</v>
      </c>
      <c r="C4399" s="6">
        <v>0.05</v>
      </c>
      <c r="D4399" t="s">
        <v>3</v>
      </c>
      <c r="E4399">
        <v>0</v>
      </c>
      <c r="F4399">
        <v>9.5</v>
      </c>
      <c r="G4399" t="s">
        <v>1</v>
      </c>
      <c r="H4399">
        <v>2</v>
      </c>
      <c r="I4399" t="s">
        <v>0</v>
      </c>
      <c r="J4399">
        <v>0</v>
      </c>
      <c r="K4399">
        <v>8.5</v>
      </c>
      <c r="L4399" t="s">
        <v>1</v>
      </c>
      <c r="M4399">
        <v>2</v>
      </c>
      <c r="N4399" t="s">
        <v>5479</v>
      </c>
      <c r="O4399">
        <v>1</v>
      </c>
      <c r="P4399" t="str">
        <f>D4399&amp;"-"&amp;F4399&amp;"-"&amp;G4399&amp;"-"&amp;E4399&amp;"-"&amp;H4399</f>
        <v>A2Delta-9.5-e-0-2</v>
      </c>
      <c r="Q4399" t="str">
        <f>I4399&amp;"-"&amp;K4399&amp;"-"&amp;L4399&amp;"-"&amp;J4399&amp;"-"&amp;M4399</f>
        <v>X2Pi-8.5-e-0-2</v>
      </c>
      <c r="R4399">
        <f>B4399+S4399</f>
        <v>24744.056425397001</v>
      </c>
      <c r="S4399">
        <f>_xlfn.IFNA(VLOOKUP(Q4399,'MARVEL-X'!A$2:I$1400,7,FALSE),VLOOKUP(Q4399,MARVEL!A$2:J$1522,10,FALSE))</f>
        <v>1248.888425397</v>
      </c>
      <c r="T4399">
        <f>IF(P4399=P4398,R4399+T4398,R4399)</f>
        <v>272184.63851856801</v>
      </c>
      <c r="U4399">
        <f>IF(P4399=P4398,1+U4398,1)</f>
        <v>11</v>
      </c>
      <c r="V4399" t="str">
        <f t="shared" si="68"/>
        <v/>
      </c>
      <c r="W4399" t="str">
        <f>IF(V4399="","",IF(ABS(V4399-R4399)&gt;W$1,ABS(V4399-R4399),""))</f>
        <v/>
      </c>
      <c r="X4399" t="str">
        <f>Y4399&amp;"-"&amp;Z4399&amp;"-"&amp;AC4399&amp;"-"&amp;AD4399&amp;"-"&amp;AG4399</f>
        <v>9.5-e-A-0-1.5</v>
      </c>
      <c r="Y4399">
        <f>F4399</f>
        <v>9.5</v>
      </c>
      <c r="Z4399" s="2" t="str">
        <f>G4399</f>
        <v>e</v>
      </c>
      <c r="AA4399">
        <f>_xlfn.IFNA(VLOOKUP(X4399,'duo-out'!A$2:Q$5000,5,FALSE),E4399+10*(H4399-1)+1+_xlfn.IFNA(VLOOKUP(D4399,states!A$2:C$10,3,FALSE),1))</f>
        <v>261</v>
      </c>
      <c r="AB4399" t="str">
        <f>IF(V4399="","",V4399)</f>
        <v/>
      </c>
      <c r="AC4399" s="2" t="str">
        <f>_xlfn.IFNA(VLOOKUP(D4399,states!A$2:C$10,2,FALSE),"XX")</f>
        <v>A</v>
      </c>
      <c r="AD4399">
        <f>E4399</f>
        <v>0</v>
      </c>
      <c r="AE4399">
        <f>_xlfn.IFNA(VLOOKUP(D4399,states!A$2:D$10,4,FALSE),0)</f>
        <v>2</v>
      </c>
      <c r="AF4399">
        <v>0.5</v>
      </c>
      <c r="AG4399">
        <f>IF(AE4399=0,AF4399,IF(AE4399=1,IF(F4399=0.5,0.5,IF(H4399=1,0.5,1.5)),IF(F4399=0.5,0.5,IF(H4399=1,2.5,1.5))))</f>
        <v>1.5</v>
      </c>
      <c r="AH4399" s="7">
        <f>IF(AC4399="XX",0,1/C4399^(1/5)*IF(E4399=0,100,1)/(E4399+1)^(1/4))</f>
        <v>182.05642030260799</v>
      </c>
    </row>
    <row r="4400" spans="1:34">
      <c r="A4400">
        <v>5395</v>
      </c>
      <c r="B4400" s="1">
        <v>23212.261999999999</v>
      </c>
      <c r="C4400" s="6">
        <v>0.05</v>
      </c>
      <c r="D4400" t="s">
        <v>3</v>
      </c>
      <c r="E4400">
        <v>0</v>
      </c>
      <c r="F4400">
        <v>9.5</v>
      </c>
      <c r="G4400" t="s">
        <v>1</v>
      </c>
      <c r="H4400">
        <v>2</v>
      </c>
      <c r="I4400" t="s">
        <v>0</v>
      </c>
      <c r="J4400">
        <v>0</v>
      </c>
      <c r="K4400">
        <v>10.5</v>
      </c>
      <c r="L4400" t="s">
        <v>1</v>
      </c>
      <c r="M4400">
        <v>1</v>
      </c>
      <c r="N4400" t="s">
        <v>5451</v>
      </c>
      <c r="O4400">
        <v>1</v>
      </c>
      <c r="P4400" t="str">
        <f>D4400&amp;"-"&amp;F4400&amp;"-"&amp;G4400&amp;"-"&amp;E4400&amp;"-"&amp;H4400</f>
        <v>A2Delta-9.5-e-0-2</v>
      </c>
      <c r="Q4400" t="str">
        <f>I4400&amp;"-"&amp;K4400&amp;"-"&amp;L4400&amp;"-"&amp;J4400&amp;"-"&amp;M4400</f>
        <v>X2Pi-10.5-e-0-1</v>
      </c>
      <c r="R4400">
        <f>B4400+S4400</f>
        <v>24744.056576007999</v>
      </c>
      <c r="S4400">
        <f>_xlfn.IFNA(VLOOKUP(Q4400,'MARVEL-X'!A$2:I$1400,7,FALSE),VLOOKUP(Q4400,MARVEL!A$2:J$1522,10,FALSE))</f>
        <v>1531.7945760079999</v>
      </c>
      <c r="T4400">
        <f>IF(P4400=P4399,R4400+T4399,R4400)</f>
        <v>296928.69509457599</v>
      </c>
      <c r="U4400">
        <f>IF(P4400=P4399,1+U4399,1)</f>
        <v>12</v>
      </c>
      <c r="V4400" t="str">
        <f t="shared" si="68"/>
        <v/>
      </c>
      <c r="W4400" t="str">
        <f>IF(V4400="","",IF(ABS(V4400-R4400)&gt;W$1,ABS(V4400-R4400),""))</f>
        <v/>
      </c>
      <c r="X4400" t="str">
        <f>Y4400&amp;"-"&amp;Z4400&amp;"-"&amp;AC4400&amp;"-"&amp;AD4400&amp;"-"&amp;AG4400</f>
        <v>9.5-e-A-0-1.5</v>
      </c>
      <c r="Y4400">
        <f>F4400</f>
        <v>9.5</v>
      </c>
      <c r="Z4400" s="2" t="str">
        <f>G4400</f>
        <v>e</v>
      </c>
      <c r="AA4400">
        <f>_xlfn.IFNA(VLOOKUP(X4400,'duo-out'!A$2:Q$5000,5,FALSE),E4400+10*(H4400-1)+1+_xlfn.IFNA(VLOOKUP(D4400,states!A$2:C$10,3,FALSE),1))</f>
        <v>261</v>
      </c>
      <c r="AB4400" t="str">
        <f>IF(V4400="","",V4400)</f>
        <v/>
      </c>
      <c r="AC4400" s="2" t="str">
        <f>_xlfn.IFNA(VLOOKUP(D4400,states!A$2:C$10,2,FALSE),"XX")</f>
        <v>A</v>
      </c>
      <c r="AD4400">
        <f>E4400</f>
        <v>0</v>
      </c>
      <c r="AE4400">
        <f>_xlfn.IFNA(VLOOKUP(D4400,states!A$2:D$10,4,FALSE),0)</f>
        <v>2</v>
      </c>
      <c r="AF4400">
        <v>0.5</v>
      </c>
      <c r="AG4400">
        <f>IF(AE4400=0,AF4400,IF(AE4400=1,IF(F4400=0.5,0.5,IF(H4400=1,0.5,1.5)),IF(F4400=0.5,0.5,IF(H4400=1,2.5,1.5))))</f>
        <v>1.5</v>
      </c>
      <c r="AH4400" s="7">
        <f>IF(AC4400="XX",0,1/C4400^(1/5)*IF(E4400=0,100,1)/(E4400+1)^(1/4))</f>
        <v>182.05642030260799</v>
      </c>
    </row>
    <row r="4401" spans="1:34">
      <c r="A4401">
        <v>4190</v>
      </c>
      <c r="B4401" s="1">
        <v>23213.159299999999</v>
      </c>
      <c r="C4401" s="6">
        <v>1E-3</v>
      </c>
      <c r="D4401" t="s">
        <v>3</v>
      </c>
      <c r="E4401">
        <v>0</v>
      </c>
      <c r="F4401">
        <v>9.5</v>
      </c>
      <c r="G4401" t="s">
        <v>1</v>
      </c>
      <c r="H4401">
        <v>2</v>
      </c>
      <c r="I4401" t="s">
        <v>0</v>
      </c>
      <c r="J4401">
        <v>0</v>
      </c>
      <c r="K4401">
        <v>9.5</v>
      </c>
      <c r="L4401" t="s">
        <v>2</v>
      </c>
      <c r="M4401">
        <v>2</v>
      </c>
      <c r="N4401" t="s">
        <v>4246</v>
      </c>
      <c r="O4401">
        <v>1</v>
      </c>
      <c r="P4401" t="str">
        <f>D4401&amp;"-"&amp;F4401&amp;"-"&amp;G4401&amp;"-"&amp;E4401&amp;"-"&amp;H4401</f>
        <v>A2Delta-9.5-e-0-2</v>
      </c>
      <c r="Q4401" t="str">
        <f>I4401&amp;"-"&amp;K4401&amp;"-"&amp;L4401&amp;"-"&amp;J4401&amp;"-"&amp;M4401</f>
        <v>X2Pi-9.5-f-0-2</v>
      </c>
      <c r="R4401">
        <f>B4401+S4401</f>
        <v>24744.061362285</v>
      </c>
      <c r="S4401">
        <f>_xlfn.IFNA(VLOOKUP(Q4401,'MARVEL-X'!A$2:I$1400,7,FALSE),VLOOKUP(Q4401,MARVEL!A$2:J$1522,10,FALSE))</f>
        <v>1530.9020622850001</v>
      </c>
      <c r="T4401">
        <f>IF(P4401=P4400,R4401+T4400,R4401)</f>
        <v>321672.75645686098</v>
      </c>
      <c r="U4401">
        <f>IF(P4401=P4400,1+U4400,1)</f>
        <v>13</v>
      </c>
      <c r="V4401" t="str">
        <f t="shared" si="68"/>
        <v/>
      </c>
      <c r="W4401" t="str">
        <f>IF(V4401="","",IF(ABS(V4401-R4401)&gt;W$1,ABS(V4401-R4401),""))</f>
        <v/>
      </c>
      <c r="X4401" t="str">
        <f>Y4401&amp;"-"&amp;Z4401&amp;"-"&amp;AC4401&amp;"-"&amp;AD4401&amp;"-"&amp;AG4401</f>
        <v>9.5-e-A-0-1.5</v>
      </c>
      <c r="Y4401">
        <f>F4401</f>
        <v>9.5</v>
      </c>
      <c r="Z4401" s="2" t="str">
        <f>G4401</f>
        <v>e</v>
      </c>
      <c r="AA4401">
        <f>_xlfn.IFNA(VLOOKUP(X4401,'duo-out'!A$2:Q$5000,5,FALSE),E4401+10*(H4401-1)+1+_xlfn.IFNA(VLOOKUP(D4401,states!A$2:C$10,3,FALSE),1))</f>
        <v>261</v>
      </c>
      <c r="AB4401" t="str">
        <f>IF(V4401="","",V4401)</f>
        <v/>
      </c>
      <c r="AC4401" s="2" t="str">
        <f>_xlfn.IFNA(VLOOKUP(D4401,states!A$2:C$10,2,FALSE),"XX")</f>
        <v>A</v>
      </c>
      <c r="AD4401">
        <f>E4401</f>
        <v>0</v>
      </c>
      <c r="AE4401">
        <f>_xlfn.IFNA(VLOOKUP(D4401,states!A$2:D$10,4,FALSE),0)</f>
        <v>2</v>
      </c>
      <c r="AF4401">
        <v>0.5</v>
      </c>
      <c r="AG4401">
        <f>IF(AE4401=0,AF4401,IF(AE4401=1,IF(F4401=0.5,0.5,IF(H4401=1,0.5,1.5)),IF(F4401=0.5,0.5,IF(H4401=1,2.5,1.5))))</f>
        <v>1.5</v>
      </c>
      <c r="AH4401" s="7">
        <f>IF(AC4401="XX",0,1/C4401^(1/5)*IF(E4401=0,100,1)/(E4401+1)^(1/4))</f>
        <v>398.10717055349727</v>
      </c>
    </row>
    <row r="4402" spans="1:34">
      <c r="A4402">
        <v>4145</v>
      </c>
      <c r="B4402" s="1">
        <v>23495.175299999999</v>
      </c>
      <c r="C4402" s="6">
        <v>1.6000000000000001E-3</v>
      </c>
      <c r="D4402" t="s">
        <v>3</v>
      </c>
      <c r="E4402">
        <v>0</v>
      </c>
      <c r="F4402">
        <v>9.5</v>
      </c>
      <c r="G4402" t="s">
        <v>1</v>
      </c>
      <c r="H4402">
        <v>2</v>
      </c>
      <c r="I4402" t="s">
        <v>0</v>
      </c>
      <c r="J4402">
        <v>0</v>
      </c>
      <c r="K4402">
        <v>8.5</v>
      </c>
      <c r="L4402" t="s">
        <v>1</v>
      </c>
      <c r="M4402">
        <v>2</v>
      </c>
      <c r="N4402" t="s">
        <v>4201</v>
      </c>
      <c r="O4402">
        <v>1</v>
      </c>
      <c r="P4402" t="str">
        <f>D4402&amp;"-"&amp;F4402&amp;"-"&amp;G4402&amp;"-"&amp;E4402&amp;"-"&amp;H4402</f>
        <v>A2Delta-9.5-e-0-2</v>
      </c>
      <c r="Q4402" t="str">
        <f>I4402&amp;"-"&amp;K4402&amp;"-"&amp;L4402&amp;"-"&amp;J4402&amp;"-"&amp;M4402</f>
        <v>X2Pi-8.5-e-0-2</v>
      </c>
      <c r="R4402">
        <f>B4402+S4402</f>
        <v>24744.063725396998</v>
      </c>
      <c r="S4402">
        <f>_xlfn.IFNA(VLOOKUP(Q4402,'MARVEL-X'!A$2:I$1400,7,FALSE),VLOOKUP(Q4402,MARVEL!A$2:J$1522,10,FALSE))</f>
        <v>1248.888425397</v>
      </c>
      <c r="T4402">
        <f>IF(P4402=P4401,R4402+T4401,R4402)</f>
        <v>346416.82018225797</v>
      </c>
      <c r="U4402">
        <f>IF(P4402=P4401,1+U4401,1)</f>
        <v>14</v>
      </c>
      <c r="V4402" t="str">
        <f t="shared" si="68"/>
        <v/>
      </c>
      <c r="W4402" t="str">
        <f>IF(V4402="","",IF(ABS(V4402-R4402)&gt;W$1,ABS(V4402-R4402),""))</f>
        <v/>
      </c>
      <c r="X4402" t="str">
        <f>Y4402&amp;"-"&amp;Z4402&amp;"-"&amp;AC4402&amp;"-"&amp;AD4402&amp;"-"&amp;AG4402</f>
        <v>9.5-e-A-0-1.5</v>
      </c>
      <c r="Y4402">
        <f>F4402</f>
        <v>9.5</v>
      </c>
      <c r="Z4402" s="2" t="str">
        <f>G4402</f>
        <v>e</v>
      </c>
      <c r="AA4402">
        <f>_xlfn.IFNA(VLOOKUP(X4402,'duo-out'!A$2:Q$5000,5,FALSE),E4402+10*(H4402-1)+1+_xlfn.IFNA(VLOOKUP(D4402,states!A$2:C$10,3,FALSE),1))</f>
        <v>261</v>
      </c>
      <c r="AB4402" t="str">
        <f>IF(V4402="","",V4402)</f>
        <v/>
      </c>
      <c r="AC4402" s="2" t="str">
        <f>_xlfn.IFNA(VLOOKUP(D4402,states!A$2:C$10,2,FALSE),"XX")</f>
        <v>A</v>
      </c>
      <c r="AD4402">
        <f>E4402</f>
        <v>0</v>
      </c>
      <c r="AE4402">
        <f>_xlfn.IFNA(VLOOKUP(D4402,states!A$2:D$10,4,FALSE),0)</f>
        <v>2</v>
      </c>
      <c r="AF4402">
        <v>0.5</v>
      </c>
      <c r="AG4402">
        <f>IF(AE4402=0,AF4402,IF(AE4402=1,IF(F4402=0.5,0.5,IF(H4402=1,0.5,1.5)),IF(F4402=0.5,0.5,IF(H4402=1,2.5,1.5))))</f>
        <v>1.5</v>
      </c>
      <c r="AH4402" s="7">
        <f>IF(AC4402="XX",0,1/C4402^(1/5)*IF(E4402=0,100,1)/(E4402+1)^(1/4))</f>
        <v>362.38983183884778</v>
      </c>
    </row>
    <row r="4403" spans="1:34">
      <c r="A4403">
        <v>882</v>
      </c>
      <c r="B4403" s="1">
        <v>22913.02</v>
      </c>
      <c r="C4403" s="6">
        <v>0.12740000000000001</v>
      </c>
      <c r="D4403" t="s">
        <v>3</v>
      </c>
      <c r="E4403">
        <v>0</v>
      </c>
      <c r="F4403">
        <v>9.5</v>
      </c>
      <c r="G4403" t="s">
        <v>1</v>
      </c>
      <c r="H4403">
        <v>2</v>
      </c>
      <c r="I4403" t="s">
        <v>0</v>
      </c>
      <c r="J4403">
        <v>0</v>
      </c>
      <c r="K4403">
        <v>10.5</v>
      </c>
      <c r="L4403" t="s">
        <v>1</v>
      </c>
      <c r="M4403">
        <v>2</v>
      </c>
      <c r="N4403" t="s">
        <v>938</v>
      </c>
      <c r="O4403">
        <v>1</v>
      </c>
      <c r="P4403" t="str">
        <f>D4403&amp;"-"&amp;F4403&amp;"-"&amp;G4403&amp;"-"&amp;E4403&amp;"-"&amp;H4403</f>
        <v>A2Delta-9.5-e-0-2</v>
      </c>
      <c r="Q4403" t="str">
        <f>I4403&amp;"-"&amp;K4403&amp;"-"&amp;L4403&amp;"-"&amp;J4403&amp;"-"&amp;M4403</f>
        <v>X2Pi-10.5-e-0-2</v>
      </c>
      <c r="R4403">
        <f>B4403+S4403</f>
        <v>24743.941899509999</v>
      </c>
      <c r="S4403">
        <f>_xlfn.IFNA(VLOOKUP(Q4403,'MARVEL-X'!A$2:I$1400,7,FALSE),VLOOKUP(Q4403,MARVEL!A$2:J$1522,10,FALSE))</f>
        <v>1830.92189951</v>
      </c>
      <c r="T4403">
        <f>IF(P4403=P4402,R4403+T4402,R4403)</f>
        <v>371160.76208176796</v>
      </c>
      <c r="U4403">
        <f>IF(P4403=P4402,1+U4402,1)</f>
        <v>15</v>
      </c>
      <c r="V4403" t="str">
        <f t="shared" si="68"/>
        <v/>
      </c>
      <c r="W4403" t="str">
        <f>IF(V4403="","",IF(ABS(V4403-R4403)&gt;W$1,ABS(V4403-R4403),""))</f>
        <v/>
      </c>
      <c r="X4403" t="str">
        <f>Y4403&amp;"-"&amp;Z4403&amp;"-"&amp;AC4403&amp;"-"&amp;AD4403&amp;"-"&amp;AG4403</f>
        <v>9.5-e-A-0-1.5</v>
      </c>
      <c r="Y4403">
        <f>F4403</f>
        <v>9.5</v>
      </c>
      <c r="Z4403" s="2" t="str">
        <f>G4403</f>
        <v>e</v>
      </c>
      <c r="AA4403">
        <f>_xlfn.IFNA(VLOOKUP(X4403,'duo-out'!A$2:Q$5000,5,FALSE),E4403+10*(H4403-1)+1+_xlfn.IFNA(VLOOKUP(D4403,states!A$2:C$10,3,FALSE),1))</f>
        <v>261</v>
      </c>
      <c r="AB4403" t="str">
        <f>IF(V4403="","",V4403)</f>
        <v/>
      </c>
      <c r="AC4403" s="2" t="str">
        <f>_xlfn.IFNA(VLOOKUP(D4403,states!A$2:C$10,2,FALSE),"XX")</f>
        <v>A</v>
      </c>
      <c r="AD4403">
        <f>E4403</f>
        <v>0</v>
      </c>
      <c r="AE4403">
        <f>_xlfn.IFNA(VLOOKUP(D4403,states!A$2:D$10,4,FALSE),0)</f>
        <v>2</v>
      </c>
      <c r="AF4403">
        <v>0.5</v>
      </c>
      <c r="AG4403">
        <f>IF(AE4403=0,AF4403,IF(AE4403=1,IF(F4403=0.5,0.5,IF(H4403=1,0.5,1.5)),IF(F4403=0.5,0.5,IF(H4403=1,2.5,1.5))))</f>
        <v>1.5</v>
      </c>
      <c r="AH4403" s="7">
        <f>IF(AC4403="XX",0,1/C4403^(1/5)*IF(E4403=0,100,1)/(E4403+1)^(1/4))</f>
        <v>150.99623355461392</v>
      </c>
    </row>
    <row r="4404" spans="1:34">
      <c r="A4404">
        <v>796</v>
      </c>
      <c r="B4404" s="1">
        <v>23213.13</v>
      </c>
      <c r="C4404" s="6">
        <v>0.05</v>
      </c>
      <c r="D4404" t="s">
        <v>3</v>
      </c>
      <c r="E4404">
        <v>0</v>
      </c>
      <c r="F4404">
        <v>9.5</v>
      </c>
      <c r="G4404" t="s">
        <v>1</v>
      </c>
      <c r="H4404">
        <v>2</v>
      </c>
      <c r="I4404" t="s">
        <v>0</v>
      </c>
      <c r="J4404">
        <v>0</v>
      </c>
      <c r="K4404">
        <v>9.5</v>
      </c>
      <c r="L4404" t="s">
        <v>2</v>
      </c>
      <c r="M4404">
        <v>2</v>
      </c>
      <c r="N4404" t="s">
        <v>852</v>
      </c>
      <c r="O4404">
        <v>1</v>
      </c>
      <c r="P4404" t="str">
        <f>D4404&amp;"-"&amp;F4404&amp;"-"&amp;G4404&amp;"-"&amp;E4404&amp;"-"&amp;H4404</f>
        <v>A2Delta-9.5-e-0-2</v>
      </c>
      <c r="Q4404" t="str">
        <f>I4404&amp;"-"&amp;K4404&amp;"-"&amp;L4404&amp;"-"&amp;J4404&amp;"-"&amp;M4404</f>
        <v>X2Pi-9.5-f-0-2</v>
      </c>
      <c r="R4404">
        <f>B4404+S4404</f>
        <v>24744.032062285001</v>
      </c>
      <c r="S4404">
        <f>_xlfn.IFNA(VLOOKUP(Q4404,'MARVEL-X'!A$2:I$1400,7,FALSE),VLOOKUP(Q4404,MARVEL!A$2:J$1522,10,FALSE))</f>
        <v>1530.9020622850001</v>
      </c>
      <c r="T4404">
        <f>IF(P4404=P4403,R4404+T4403,R4404)</f>
        <v>395904.79414405295</v>
      </c>
      <c r="U4404">
        <f>IF(P4404=P4403,1+U4403,1)</f>
        <v>16</v>
      </c>
      <c r="V4404" t="str">
        <f t="shared" si="68"/>
        <v/>
      </c>
      <c r="W4404" t="str">
        <f>IF(V4404="","",IF(ABS(V4404-R4404)&gt;W$1,ABS(V4404-R4404),""))</f>
        <v/>
      </c>
      <c r="X4404" t="str">
        <f>Y4404&amp;"-"&amp;Z4404&amp;"-"&amp;AC4404&amp;"-"&amp;AD4404&amp;"-"&amp;AG4404</f>
        <v>9.5-e-A-0-1.5</v>
      </c>
      <c r="Y4404">
        <f>F4404</f>
        <v>9.5</v>
      </c>
      <c r="Z4404" s="2" t="str">
        <f>G4404</f>
        <v>e</v>
      </c>
      <c r="AA4404">
        <f>_xlfn.IFNA(VLOOKUP(X4404,'duo-out'!A$2:Q$5000,5,FALSE),E4404+10*(H4404-1)+1+_xlfn.IFNA(VLOOKUP(D4404,states!A$2:C$10,3,FALSE),1))</f>
        <v>261</v>
      </c>
      <c r="AB4404" t="str">
        <f>IF(V4404="","",V4404)</f>
        <v/>
      </c>
      <c r="AC4404" s="2" t="str">
        <f>_xlfn.IFNA(VLOOKUP(D4404,states!A$2:C$10,2,FALSE),"XX")</f>
        <v>A</v>
      </c>
      <c r="AD4404">
        <f>E4404</f>
        <v>0</v>
      </c>
      <c r="AE4404">
        <f>_xlfn.IFNA(VLOOKUP(D4404,states!A$2:D$10,4,FALSE),0)</f>
        <v>2</v>
      </c>
      <c r="AF4404">
        <v>0.5</v>
      </c>
      <c r="AG4404">
        <f>IF(AE4404=0,AF4404,IF(AE4404=1,IF(F4404=0.5,0.5,IF(H4404=1,0.5,1.5)),IF(F4404=0.5,0.5,IF(H4404=1,2.5,1.5))))</f>
        <v>1.5</v>
      </c>
      <c r="AH4404" s="7">
        <f>IF(AC4404="XX",0,1/C4404^(1/5)*IF(E4404=0,100,1)/(E4404+1)^(1/4))</f>
        <v>182.05642030260799</v>
      </c>
    </row>
    <row r="4405" spans="1:34">
      <c r="A4405">
        <v>770</v>
      </c>
      <c r="B4405" s="1">
        <v>23495.17</v>
      </c>
      <c r="C4405" s="6">
        <v>0.05</v>
      </c>
      <c r="D4405" t="s">
        <v>3</v>
      </c>
      <c r="E4405">
        <v>0</v>
      </c>
      <c r="F4405">
        <v>9.5</v>
      </c>
      <c r="G4405" t="s">
        <v>1</v>
      </c>
      <c r="H4405">
        <v>2</v>
      </c>
      <c r="I4405" t="s">
        <v>0</v>
      </c>
      <c r="J4405">
        <v>0</v>
      </c>
      <c r="K4405">
        <v>8.5</v>
      </c>
      <c r="L4405" t="s">
        <v>1</v>
      </c>
      <c r="M4405">
        <v>2</v>
      </c>
      <c r="N4405" t="s">
        <v>826</v>
      </c>
      <c r="O4405">
        <v>1</v>
      </c>
      <c r="P4405" t="str">
        <f>D4405&amp;"-"&amp;F4405&amp;"-"&amp;G4405&amp;"-"&amp;E4405&amp;"-"&amp;H4405</f>
        <v>A2Delta-9.5-e-0-2</v>
      </c>
      <c r="Q4405" t="str">
        <f>I4405&amp;"-"&amp;K4405&amp;"-"&amp;L4405&amp;"-"&amp;J4405&amp;"-"&amp;M4405</f>
        <v>X2Pi-8.5-e-0-2</v>
      </c>
      <c r="R4405">
        <f>B4405+S4405</f>
        <v>24744.058425396997</v>
      </c>
      <c r="S4405">
        <f>_xlfn.IFNA(VLOOKUP(Q4405,'MARVEL-X'!A$2:I$1400,7,FALSE),VLOOKUP(Q4405,MARVEL!A$2:J$1522,10,FALSE))</f>
        <v>1248.888425397</v>
      </c>
      <c r="T4405">
        <f>IF(P4405=P4404,R4405+T4404,R4405)</f>
        <v>420648.85256944993</v>
      </c>
      <c r="U4405">
        <f>IF(P4405=P4404,1+U4404,1)</f>
        <v>17</v>
      </c>
      <c r="V4405">
        <f t="shared" si="68"/>
        <v>24744.050151144114</v>
      </c>
      <c r="W4405" t="str">
        <f>IF(V4405="","",IF(ABS(V4405-R4405)&gt;W$1,ABS(V4405-R4405),""))</f>
        <v/>
      </c>
      <c r="X4405" t="str">
        <f>Y4405&amp;"-"&amp;Z4405&amp;"-"&amp;AC4405&amp;"-"&amp;AD4405&amp;"-"&amp;AG4405</f>
        <v>9.5-e-A-0-1.5</v>
      </c>
      <c r="Y4405">
        <f>F4405</f>
        <v>9.5</v>
      </c>
      <c r="Z4405" s="2" t="str">
        <f>G4405</f>
        <v>e</v>
      </c>
      <c r="AA4405">
        <f>_xlfn.IFNA(VLOOKUP(X4405,'duo-out'!A$2:Q$5000,5,FALSE),E4405+10*(H4405-1)+1+_xlfn.IFNA(VLOOKUP(D4405,states!A$2:C$10,3,FALSE),1))</f>
        <v>261</v>
      </c>
      <c r="AB4405">
        <f>IF(V4405="","",V4405)</f>
        <v>24744.050151144114</v>
      </c>
      <c r="AC4405" s="2" t="str">
        <f>_xlfn.IFNA(VLOOKUP(D4405,states!A$2:C$10,2,FALSE),"XX")</f>
        <v>A</v>
      </c>
      <c r="AD4405">
        <f>E4405</f>
        <v>0</v>
      </c>
      <c r="AE4405">
        <f>_xlfn.IFNA(VLOOKUP(D4405,states!A$2:D$10,4,FALSE),0)</f>
        <v>2</v>
      </c>
      <c r="AF4405">
        <v>0.5</v>
      </c>
      <c r="AG4405">
        <f>IF(AE4405=0,AF4405,IF(AE4405=1,IF(F4405=0.5,0.5,IF(H4405=1,0.5,1.5)),IF(F4405=0.5,0.5,IF(H4405=1,2.5,1.5))))</f>
        <v>1.5</v>
      </c>
      <c r="AH4405" s="7">
        <f>IF(AC4405="XX",0,1/C4405^(1/5)*IF(E4405=0,100,1)/(E4405+1)^(1/4))</f>
        <v>182.05642030260799</v>
      </c>
    </row>
    <row r="4406" spans="1:34">
      <c r="A4406">
        <v>4015</v>
      </c>
      <c r="B4406" s="1">
        <v>20382.6031</v>
      </c>
      <c r="C4406" s="6">
        <v>3.0159999999999999E-2</v>
      </c>
      <c r="D4406" t="s">
        <v>3</v>
      </c>
      <c r="E4406">
        <v>1</v>
      </c>
      <c r="F4406">
        <v>9.5</v>
      </c>
      <c r="G4406" t="s">
        <v>1</v>
      </c>
      <c r="H4406">
        <v>1</v>
      </c>
      <c r="I4406" t="s">
        <v>0</v>
      </c>
      <c r="J4406">
        <v>2</v>
      </c>
      <c r="K4406">
        <v>10.5</v>
      </c>
      <c r="L4406" t="s">
        <v>1</v>
      </c>
      <c r="M4406">
        <v>1</v>
      </c>
      <c r="N4406" t="s">
        <v>4071</v>
      </c>
      <c r="O4406">
        <v>1</v>
      </c>
      <c r="P4406" t="str">
        <f>D4406&amp;"-"&amp;F4406&amp;"-"&amp;G4406&amp;"-"&amp;E4406&amp;"-"&amp;H4406</f>
        <v>A2Delta-9.5-e-1-1</v>
      </c>
      <c r="Q4406" t="str">
        <f>I4406&amp;"-"&amp;K4406&amp;"-"&amp;L4406&amp;"-"&amp;J4406&amp;"-"&amp;M4406</f>
        <v>X2Pi-10.5-e-2-1</v>
      </c>
      <c r="R4406">
        <f>B4406+S4406</f>
        <v>27138.436807586</v>
      </c>
      <c r="S4406">
        <f>_xlfn.IFNA(VLOOKUP(Q4406,'MARVEL-X'!A$2:I$1400,7,FALSE),VLOOKUP(Q4406,MARVEL!A$2:J$1522,10,FALSE))</f>
        <v>6755.8337075859999</v>
      </c>
      <c r="T4406">
        <f>IF(P4406=P4405,R4406+T4405,R4406)</f>
        <v>27138.436807586</v>
      </c>
      <c r="U4406">
        <f>IF(P4406=P4405,1+U4405,1)</f>
        <v>1</v>
      </c>
      <c r="V4406" t="str">
        <f t="shared" si="68"/>
        <v/>
      </c>
      <c r="W4406" t="str">
        <f>IF(V4406="","",IF(ABS(V4406-R4406)&gt;W$1,ABS(V4406-R4406),""))</f>
        <v/>
      </c>
      <c r="X4406" t="str">
        <f>Y4406&amp;"-"&amp;Z4406&amp;"-"&amp;AC4406&amp;"-"&amp;AD4406&amp;"-"&amp;AG4406</f>
        <v>9.5-e-A-1-2.5</v>
      </c>
      <c r="Y4406">
        <f>F4406</f>
        <v>9.5</v>
      </c>
      <c r="Z4406" s="2" t="str">
        <f>G4406</f>
        <v>e</v>
      </c>
      <c r="AA4406">
        <f>_xlfn.IFNA(VLOOKUP(X4406,'duo-out'!A$2:Q$5000,5,FALSE),E4406+10*(H4406-1)+1+_xlfn.IFNA(VLOOKUP(D4406,states!A$2:C$10,3,FALSE),1))</f>
        <v>252</v>
      </c>
      <c r="AB4406" t="str">
        <f>IF(V4406="","",V4406)</f>
        <v/>
      </c>
      <c r="AC4406" s="2" t="str">
        <f>_xlfn.IFNA(VLOOKUP(D4406,states!A$2:C$10,2,FALSE),"XX")</f>
        <v>A</v>
      </c>
      <c r="AD4406">
        <f>E4406</f>
        <v>1</v>
      </c>
      <c r="AE4406">
        <f>_xlfn.IFNA(VLOOKUP(D4406,states!A$2:D$10,4,FALSE),0)</f>
        <v>2</v>
      </c>
      <c r="AF4406">
        <v>0.5</v>
      </c>
      <c r="AG4406">
        <f>IF(AE4406=0,AF4406,IF(AE4406=1,IF(F4406=0.5,0.5,IF(H4406=1,0.5,1.5)),IF(F4406=0.5,0.5,IF(H4406=1,2.5,1.5))))</f>
        <v>2.5</v>
      </c>
      <c r="AH4406" s="7">
        <f>IF(AC4406="XX",0,1/C4406^(1/5)*IF(E4406=0,100,1)/(E4406+1)^(1/4))</f>
        <v>1.6937770094009066</v>
      </c>
    </row>
    <row r="4407" spans="1:34">
      <c r="A4407">
        <v>4006</v>
      </c>
      <c r="B4407" s="1">
        <v>20642.905699999999</v>
      </c>
      <c r="C4407" s="6">
        <v>3.7499999999999999E-2</v>
      </c>
      <c r="D4407" t="s">
        <v>3</v>
      </c>
      <c r="E4407">
        <v>1</v>
      </c>
      <c r="F4407">
        <v>9.5</v>
      </c>
      <c r="G4407" t="s">
        <v>1</v>
      </c>
      <c r="H4407">
        <v>1</v>
      </c>
      <c r="I4407" t="s">
        <v>0</v>
      </c>
      <c r="J4407">
        <v>2</v>
      </c>
      <c r="K4407">
        <v>9.5</v>
      </c>
      <c r="L4407" t="s">
        <v>2</v>
      </c>
      <c r="M4407">
        <v>1</v>
      </c>
      <c r="N4407" t="s">
        <v>4062</v>
      </c>
      <c r="O4407">
        <v>1</v>
      </c>
      <c r="P4407" t="str">
        <f>D4407&amp;"-"&amp;F4407&amp;"-"&amp;G4407&amp;"-"&amp;E4407&amp;"-"&amp;H4407</f>
        <v>A2Delta-9.5-e-1-1</v>
      </c>
      <c r="Q4407" t="str">
        <f>I4407&amp;"-"&amp;K4407&amp;"-"&amp;L4407&amp;"-"&amp;J4407&amp;"-"&amp;M4407</f>
        <v>X2Pi-9.5-f-2-1</v>
      </c>
      <c r="R4407">
        <f>B4407+S4407</f>
        <v>27138.425503195998</v>
      </c>
      <c r="S4407">
        <f>_xlfn.IFNA(VLOOKUP(Q4407,'MARVEL-X'!A$2:I$1400,7,FALSE),VLOOKUP(Q4407,MARVEL!A$2:J$1522,10,FALSE))</f>
        <v>6495.5198031959999</v>
      </c>
      <c r="T4407">
        <f>IF(P4407=P4406,R4407+T4406,R4407)</f>
        <v>54276.862310782002</v>
      </c>
      <c r="U4407">
        <f>IF(P4407=P4406,1+U4406,1)</f>
        <v>2</v>
      </c>
      <c r="V4407" t="str">
        <f t="shared" si="68"/>
        <v/>
      </c>
      <c r="W4407" t="str">
        <f>IF(V4407="","",IF(ABS(V4407-R4407)&gt;W$1,ABS(V4407-R4407),""))</f>
        <v/>
      </c>
      <c r="X4407" t="str">
        <f>Y4407&amp;"-"&amp;Z4407&amp;"-"&amp;AC4407&amp;"-"&amp;AD4407&amp;"-"&amp;AG4407</f>
        <v>9.5-e-A-1-2.5</v>
      </c>
      <c r="Y4407">
        <f>F4407</f>
        <v>9.5</v>
      </c>
      <c r="Z4407" s="2" t="str">
        <f>G4407</f>
        <v>e</v>
      </c>
      <c r="AA4407">
        <f>_xlfn.IFNA(VLOOKUP(X4407,'duo-out'!A$2:Q$5000,5,FALSE),E4407+10*(H4407-1)+1+_xlfn.IFNA(VLOOKUP(D4407,states!A$2:C$10,3,FALSE),1))</f>
        <v>252</v>
      </c>
      <c r="AB4407" t="str">
        <f>IF(V4407="","",V4407)</f>
        <v/>
      </c>
      <c r="AC4407" s="2" t="str">
        <f>_xlfn.IFNA(VLOOKUP(D4407,states!A$2:C$10,2,FALSE),"XX")</f>
        <v>A</v>
      </c>
      <c r="AD4407">
        <f>E4407</f>
        <v>1</v>
      </c>
      <c r="AE4407">
        <f>_xlfn.IFNA(VLOOKUP(D4407,states!A$2:D$10,4,FALSE),0)</f>
        <v>2</v>
      </c>
      <c r="AF4407">
        <v>0.5</v>
      </c>
      <c r="AG4407">
        <f>IF(AE4407=0,AF4407,IF(AE4407=1,IF(F4407=0.5,0.5,IF(H4407=1,0.5,1.5)),IF(F4407=0.5,0.5,IF(H4407=1,2.5,1.5))))</f>
        <v>2.5</v>
      </c>
      <c r="AH4407" s="7">
        <f>IF(AC4407="XX",0,1/C4407^(1/5)*IF(E4407=0,100,1)/(E4407+1)^(1/4))</f>
        <v>1.6215720404606244</v>
      </c>
    </row>
    <row r="4408" spans="1:34">
      <c r="A4408">
        <v>3526</v>
      </c>
      <c r="B4408" s="1">
        <v>22931.872599999999</v>
      </c>
      <c r="C4408" s="6">
        <v>1.7180000000000001E-2</v>
      </c>
      <c r="D4408" t="s">
        <v>3</v>
      </c>
      <c r="E4408">
        <v>1</v>
      </c>
      <c r="F4408">
        <v>9.5</v>
      </c>
      <c r="G4408" t="s">
        <v>1</v>
      </c>
      <c r="H4408">
        <v>1</v>
      </c>
      <c r="I4408" t="s">
        <v>0</v>
      </c>
      <c r="J4408">
        <v>1</v>
      </c>
      <c r="K4408">
        <v>10.5</v>
      </c>
      <c r="L4408" t="s">
        <v>1</v>
      </c>
      <c r="M4408">
        <v>1</v>
      </c>
      <c r="N4408" t="s">
        <v>3582</v>
      </c>
      <c r="O4408">
        <v>1</v>
      </c>
      <c r="P4408" t="str">
        <f>D4408&amp;"-"&amp;F4408&amp;"-"&amp;G4408&amp;"-"&amp;E4408&amp;"-"&amp;H4408</f>
        <v>A2Delta-9.5-e-1-1</v>
      </c>
      <c r="Q4408" t="str">
        <f>I4408&amp;"-"&amp;K4408&amp;"-"&amp;L4408&amp;"-"&amp;J4408&amp;"-"&amp;M4408</f>
        <v>X2Pi-10.5-e-1-1</v>
      </c>
      <c r="R4408">
        <f>B4408+S4408</f>
        <v>27138.476039763998</v>
      </c>
      <c r="S4408">
        <f>_xlfn.IFNA(VLOOKUP(Q4408,'MARVEL-X'!A$2:I$1400,7,FALSE),VLOOKUP(Q4408,MARVEL!A$2:J$1522,10,FALSE))</f>
        <v>4206.6034397639996</v>
      </c>
      <c r="T4408">
        <f>IF(P4408=P4407,R4408+T4407,R4408)</f>
        <v>81415.338350545993</v>
      </c>
      <c r="U4408">
        <f>IF(P4408=P4407,1+U4407,1)</f>
        <v>3</v>
      </c>
      <c r="V4408" t="str">
        <f t="shared" si="68"/>
        <v/>
      </c>
      <c r="W4408" t="str">
        <f>IF(V4408="","",IF(ABS(V4408-R4408)&gt;W$1,ABS(V4408-R4408),""))</f>
        <v/>
      </c>
      <c r="X4408" t="str">
        <f>Y4408&amp;"-"&amp;Z4408&amp;"-"&amp;AC4408&amp;"-"&amp;AD4408&amp;"-"&amp;AG4408</f>
        <v>9.5-e-A-1-2.5</v>
      </c>
      <c r="Y4408">
        <f>F4408</f>
        <v>9.5</v>
      </c>
      <c r="Z4408" s="2" t="str">
        <f>G4408</f>
        <v>e</v>
      </c>
      <c r="AA4408">
        <f>_xlfn.IFNA(VLOOKUP(X4408,'duo-out'!A$2:Q$5000,5,FALSE),E4408+10*(H4408-1)+1+_xlfn.IFNA(VLOOKUP(D4408,states!A$2:C$10,3,FALSE),1))</f>
        <v>252</v>
      </c>
      <c r="AB4408" t="str">
        <f>IF(V4408="","",V4408)</f>
        <v/>
      </c>
      <c r="AC4408" s="2" t="str">
        <f>_xlfn.IFNA(VLOOKUP(D4408,states!A$2:C$10,2,FALSE),"XX")</f>
        <v>A</v>
      </c>
      <c r="AD4408">
        <f>E4408</f>
        <v>1</v>
      </c>
      <c r="AE4408">
        <f>_xlfn.IFNA(VLOOKUP(D4408,states!A$2:D$10,4,FALSE),0)</f>
        <v>2</v>
      </c>
      <c r="AF4408">
        <v>0.5</v>
      </c>
      <c r="AG4408">
        <f>IF(AE4408=0,AF4408,IF(AE4408=1,IF(F4408=0.5,0.5,IF(H4408=1,0.5,1.5)),IF(F4408=0.5,0.5,IF(H4408=1,2.5,1.5))))</f>
        <v>2.5</v>
      </c>
      <c r="AH4408" s="7">
        <f>IF(AC4408="XX",0,1/C4408^(1/5)*IF(E4408=0,100,1)/(E4408+1)^(1/4))</f>
        <v>1.8955614557049014</v>
      </c>
    </row>
    <row r="4409" spans="1:34">
      <c r="A4409">
        <v>3510</v>
      </c>
      <c r="B4409" s="1">
        <v>23202.729299999999</v>
      </c>
      <c r="C4409" s="6">
        <v>7.1339999999999997E-3</v>
      </c>
      <c r="D4409" t="s">
        <v>3</v>
      </c>
      <c r="E4409">
        <v>1</v>
      </c>
      <c r="F4409">
        <v>9.5</v>
      </c>
      <c r="G4409" t="s">
        <v>1</v>
      </c>
      <c r="H4409">
        <v>1</v>
      </c>
      <c r="I4409" t="s">
        <v>0</v>
      </c>
      <c r="J4409">
        <v>1</v>
      </c>
      <c r="K4409">
        <v>9.5</v>
      </c>
      <c r="L4409" t="s">
        <v>2</v>
      </c>
      <c r="M4409">
        <v>1</v>
      </c>
      <c r="N4409" t="s">
        <v>3566</v>
      </c>
      <c r="O4409">
        <v>1</v>
      </c>
      <c r="P4409" t="str">
        <f>D4409&amp;"-"&amp;F4409&amp;"-"&amp;G4409&amp;"-"&amp;E4409&amp;"-"&amp;H4409</f>
        <v>A2Delta-9.5-e-1-1</v>
      </c>
      <c r="Q4409" t="str">
        <f>I4409&amp;"-"&amp;K4409&amp;"-"&amp;L4409&amp;"-"&amp;J4409&amp;"-"&amp;M4409</f>
        <v>X2Pi-9.5-f-1-1</v>
      </c>
      <c r="R4409">
        <f>B4409+S4409</f>
        <v>27138.457534886998</v>
      </c>
      <c r="S4409">
        <f>_xlfn.IFNA(VLOOKUP(Q4409,'MARVEL-X'!A$2:I$1400,7,FALSE),VLOOKUP(Q4409,MARVEL!A$2:J$1522,10,FALSE))</f>
        <v>3935.7282348869999</v>
      </c>
      <c r="T4409">
        <f>IF(P4409=P4408,R4409+T4408,R4409)</f>
        <v>108553.79588543299</v>
      </c>
      <c r="U4409">
        <f>IF(P4409=P4408,1+U4408,1)</f>
        <v>4</v>
      </c>
      <c r="V4409" t="str">
        <f t="shared" si="68"/>
        <v/>
      </c>
      <c r="W4409" t="str">
        <f>IF(V4409="","",IF(ABS(V4409-R4409)&gt;W$1,ABS(V4409-R4409),""))</f>
        <v/>
      </c>
      <c r="X4409" t="str">
        <f>Y4409&amp;"-"&amp;Z4409&amp;"-"&amp;AC4409&amp;"-"&amp;AD4409&amp;"-"&amp;AG4409</f>
        <v>9.5-e-A-1-2.5</v>
      </c>
      <c r="Y4409">
        <f>F4409</f>
        <v>9.5</v>
      </c>
      <c r="Z4409" s="2" t="str">
        <f>G4409</f>
        <v>e</v>
      </c>
      <c r="AA4409">
        <f>_xlfn.IFNA(VLOOKUP(X4409,'duo-out'!A$2:Q$5000,5,FALSE),E4409+10*(H4409-1)+1+_xlfn.IFNA(VLOOKUP(D4409,states!A$2:C$10,3,FALSE),1))</f>
        <v>252</v>
      </c>
      <c r="AB4409" t="str">
        <f>IF(V4409="","",V4409)</f>
        <v/>
      </c>
      <c r="AC4409" s="2" t="str">
        <f>_xlfn.IFNA(VLOOKUP(D4409,states!A$2:C$10,2,FALSE),"XX")</f>
        <v>A</v>
      </c>
      <c r="AD4409">
        <f>E4409</f>
        <v>1</v>
      </c>
      <c r="AE4409">
        <f>_xlfn.IFNA(VLOOKUP(D4409,states!A$2:D$10,4,FALSE),0)</f>
        <v>2</v>
      </c>
      <c r="AF4409">
        <v>0.5</v>
      </c>
      <c r="AG4409">
        <f>IF(AE4409=0,AF4409,IF(AE4409=1,IF(F4409=0.5,0.5,IF(H4409=1,0.5,1.5)),IF(F4409=0.5,0.5,IF(H4409=1,2.5,1.5))))</f>
        <v>2.5</v>
      </c>
      <c r="AH4409" s="7">
        <f>IF(AC4409="XX",0,1/C4409^(1/5)*IF(E4409=0,100,1)/(E4409+1)^(1/4))</f>
        <v>2.2598305741168994</v>
      </c>
    </row>
    <row r="4410" spans="1:34">
      <c r="A4410">
        <v>3463</v>
      </c>
      <c r="B4410" s="1">
        <v>23441.646799999999</v>
      </c>
      <c r="C4410" s="6">
        <v>5.0000000000000001E-3</v>
      </c>
      <c r="D4410" t="s">
        <v>3</v>
      </c>
      <c r="E4410">
        <v>1</v>
      </c>
      <c r="F4410">
        <v>9.5</v>
      </c>
      <c r="G4410" t="s">
        <v>1</v>
      </c>
      <c r="H4410">
        <v>1</v>
      </c>
      <c r="I4410" t="s">
        <v>0</v>
      </c>
      <c r="J4410">
        <v>1</v>
      </c>
      <c r="K4410">
        <v>8.5</v>
      </c>
      <c r="L4410" t="s">
        <v>1</v>
      </c>
      <c r="M4410">
        <v>1</v>
      </c>
      <c r="N4410" t="s">
        <v>3519</v>
      </c>
      <c r="O4410">
        <v>1</v>
      </c>
      <c r="P4410" t="str">
        <f>D4410&amp;"-"&amp;F4410&amp;"-"&amp;G4410&amp;"-"&amp;E4410&amp;"-"&amp;H4410</f>
        <v>A2Delta-9.5-e-1-1</v>
      </c>
      <c r="Q4410" t="str">
        <f>I4410&amp;"-"&amp;K4410&amp;"-"&amp;L4410&amp;"-"&amp;J4410&amp;"-"&amp;M4410</f>
        <v>X2Pi-8.5-e-1-1</v>
      </c>
      <c r="R4410">
        <f>B4410+S4410</f>
        <v>27138.460550290998</v>
      </c>
      <c r="S4410">
        <f>_xlfn.IFNA(VLOOKUP(Q4410,'MARVEL-X'!A$2:I$1400,7,FALSE),VLOOKUP(Q4410,MARVEL!A$2:J$1522,10,FALSE))</f>
        <v>3696.8137502909999</v>
      </c>
      <c r="T4410">
        <f>IF(P4410=P4409,R4410+T4409,R4410)</f>
        <v>135692.25643572398</v>
      </c>
      <c r="U4410">
        <f>IF(P4410=P4409,1+U4409,1)</f>
        <v>5</v>
      </c>
      <c r="V4410" t="str">
        <f t="shared" si="68"/>
        <v/>
      </c>
      <c r="W4410" t="str">
        <f>IF(V4410="","",IF(ABS(V4410-R4410)&gt;W$1,ABS(V4410-R4410),""))</f>
        <v/>
      </c>
      <c r="X4410" t="str">
        <f>Y4410&amp;"-"&amp;Z4410&amp;"-"&amp;AC4410&amp;"-"&amp;AD4410&amp;"-"&amp;AG4410</f>
        <v>9.5-e-A-1-2.5</v>
      </c>
      <c r="Y4410">
        <f>F4410</f>
        <v>9.5</v>
      </c>
      <c r="Z4410" s="2" t="str">
        <f>G4410</f>
        <v>e</v>
      </c>
      <c r="AA4410">
        <f>_xlfn.IFNA(VLOOKUP(X4410,'duo-out'!A$2:Q$5000,5,FALSE),E4410+10*(H4410-1)+1+_xlfn.IFNA(VLOOKUP(D4410,states!A$2:C$10,3,FALSE),1))</f>
        <v>252</v>
      </c>
      <c r="AB4410" t="str">
        <f>IF(V4410="","",V4410)</f>
        <v/>
      </c>
      <c r="AC4410" s="2" t="str">
        <f>_xlfn.IFNA(VLOOKUP(D4410,states!A$2:C$10,2,FALSE),"XX")</f>
        <v>A</v>
      </c>
      <c r="AD4410">
        <f>E4410</f>
        <v>1</v>
      </c>
      <c r="AE4410">
        <f>_xlfn.IFNA(VLOOKUP(D4410,states!A$2:D$10,4,FALSE),0)</f>
        <v>2</v>
      </c>
      <c r="AF4410">
        <v>0.5</v>
      </c>
      <c r="AG4410">
        <f>IF(AE4410=0,AF4410,IF(AE4410=1,IF(F4410=0.5,0.5,IF(H4410=1,0.5,1.5)),IF(F4410=0.5,0.5,IF(H4410=1,2.5,1.5))))</f>
        <v>2.5</v>
      </c>
      <c r="AH4410" s="7">
        <f>IF(AC4410="XX",0,1/C4410^(1/5)*IF(E4410=0,100,1)/(E4410+1)^(1/4))</f>
        <v>2.4263223583284943</v>
      </c>
    </row>
    <row r="4411" spans="1:34">
      <c r="A4411">
        <v>2878</v>
      </c>
      <c r="B4411" s="1">
        <v>23441.648399999998</v>
      </c>
      <c r="C4411" s="6">
        <v>5.0000000000000001E-3</v>
      </c>
      <c r="D4411" t="s">
        <v>3</v>
      </c>
      <c r="E4411">
        <v>1</v>
      </c>
      <c r="F4411">
        <v>9.5</v>
      </c>
      <c r="G4411" t="s">
        <v>1</v>
      </c>
      <c r="H4411">
        <v>1</v>
      </c>
      <c r="I4411" t="s">
        <v>0</v>
      </c>
      <c r="J4411">
        <v>1</v>
      </c>
      <c r="K4411">
        <v>8.5</v>
      </c>
      <c r="L4411" t="s">
        <v>1</v>
      </c>
      <c r="M4411">
        <v>1</v>
      </c>
      <c r="N4411" t="s">
        <v>2934</v>
      </c>
      <c r="O4411">
        <v>1</v>
      </c>
      <c r="P4411" t="str">
        <f>D4411&amp;"-"&amp;F4411&amp;"-"&amp;G4411&amp;"-"&amp;E4411&amp;"-"&amp;H4411</f>
        <v>A2Delta-9.5-e-1-1</v>
      </c>
      <c r="Q4411" t="str">
        <f>I4411&amp;"-"&amp;K4411&amp;"-"&amp;L4411&amp;"-"&amp;J4411&amp;"-"&amp;M4411</f>
        <v>X2Pi-8.5-e-1-1</v>
      </c>
      <c r="R4411">
        <f>B4411+S4411</f>
        <v>27138.462150290998</v>
      </c>
      <c r="S4411">
        <f>_xlfn.IFNA(VLOOKUP(Q4411,'MARVEL-X'!A$2:I$1400,7,FALSE),VLOOKUP(Q4411,MARVEL!A$2:J$1522,10,FALSE))</f>
        <v>3696.8137502909999</v>
      </c>
      <c r="T4411">
        <f>IF(P4411=P4410,R4411+T4410,R4411)</f>
        <v>162830.71858601496</v>
      </c>
      <c r="U4411">
        <f>IF(P4411=P4410,1+U4410,1)</f>
        <v>6</v>
      </c>
      <c r="V4411" t="str">
        <f t="shared" si="68"/>
        <v/>
      </c>
      <c r="W4411" t="str">
        <f>IF(V4411="","",IF(ABS(V4411-R4411)&gt;W$1,ABS(V4411-R4411),""))</f>
        <v/>
      </c>
      <c r="X4411" t="str">
        <f>Y4411&amp;"-"&amp;Z4411&amp;"-"&amp;AC4411&amp;"-"&amp;AD4411&amp;"-"&amp;AG4411</f>
        <v>9.5-e-A-1-2.5</v>
      </c>
      <c r="Y4411">
        <f>F4411</f>
        <v>9.5</v>
      </c>
      <c r="Z4411" s="2" t="str">
        <f>G4411</f>
        <v>e</v>
      </c>
      <c r="AA4411">
        <f>_xlfn.IFNA(VLOOKUP(X4411,'duo-out'!A$2:Q$5000,5,FALSE),E4411+10*(H4411-1)+1+_xlfn.IFNA(VLOOKUP(D4411,states!A$2:C$10,3,FALSE),1))</f>
        <v>252</v>
      </c>
      <c r="AB4411" t="str">
        <f>IF(V4411="","",V4411)</f>
        <v/>
      </c>
      <c r="AC4411" s="2" t="str">
        <f>_xlfn.IFNA(VLOOKUP(D4411,states!A$2:C$10,2,FALSE),"XX")</f>
        <v>A</v>
      </c>
      <c r="AD4411">
        <f>E4411</f>
        <v>1</v>
      </c>
      <c r="AE4411">
        <f>_xlfn.IFNA(VLOOKUP(D4411,states!A$2:D$10,4,FALSE),0)</f>
        <v>2</v>
      </c>
      <c r="AF4411">
        <v>0.5</v>
      </c>
      <c r="AG4411">
        <f>IF(AE4411=0,AF4411,IF(AE4411=1,IF(F4411=0.5,0.5,IF(H4411=1,0.5,1.5)),IF(F4411=0.5,0.5,IF(H4411=1,2.5,1.5))))</f>
        <v>2.5</v>
      </c>
      <c r="AH4411" s="7">
        <f>IF(AC4411="XX",0,1/C4411^(1/5)*IF(E4411=0,100,1)/(E4411+1)^(1/4))</f>
        <v>2.4263223583284943</v>
      </c>
    </row>
    <row r="4412" spans="1:34">
      <c r="A4412">
        <v>2866</v>
      </c>
      <c r="B4412" s="1">
        <v>23202.745999999999</v>
      </c>
      <c r="C4412" s="6">
        <v>1.307E-2</v>
      </c>
      <c r="D4412" t="s">
        <v>3</v>
      </c>
      <c r="E4412">
        <v>1</v>
      </c>
      <c r="F4412">
        <v>9.5</v>
      </c>
      <c r="G4412" t="s">
        <v>1</v>
      </c>
      <c r="H4412">
        <v>1</v>
      </c>
      <c r="I4412" t="s">
        <v>0</v>
      </c>
      <c r="J4412">
        <v>1</v>
      </c>
      <c r="K4412">
        <v>9.5</v>
      </c>
      <c r="L4412" t="s">
        <v>2</v>
      </c>
      <c r="M4412">
        <v>1</v>
      </c>
      <c r="N4412" t="s">
        <v>2922</v>
      </c>
      <c r="O4412">
        <v>1</v>
      </c>
      <c r="P4412" t="str">
        <f>D4412&amp;"-"&amp;F4412&amp;"-"&amp;G4412&amp;"-"&amp;E4412&amp;"-"&amp;H4412</f>
        <v>A2Delta-9.5-e-1-1</v>
      </c>
      <c r="Q4412" t="str">
        <f>I4412&amp;"-"&amp;K4412&amp;"-"&amp;L4412&amp;"-"&amp;J4412&amp;"-"&amp;M4412</f>
        <v>X2Pi-9.5-f-1-1</v>
      </c>
      <c r="R4412">
        <f>B4412+S4412</f>
        <v>27138.474234886999</v>
      </c>
      <c r="S4412">
        <f>_xlfn.IFNA(VLOOKUP(Q4412,'MARVEL-X'!A$2:I$1400,7,FALSE),VLOOKUP(Q4412,MARVEL!A$2:J$1522,10,FALSE))</f>
        <v>3935.7282348869999</v>
      </c>
      <c r="T4412">
        <f>IF(P4412=P4411,R4412+T4411,R4412)</f>
        <v>189969.19282090195</v>
      </c>
      <c r="U4412">
        <f>IF(P4412=P4411,1+U4411,1)</f>
        <v>7</v>
      </c>
      <c r="V4412" t="str">
        <f t="shared" si="68"/>
        <v/>
      </c>
      <c r="W4412" t="str">
        <f>IF(V4412="","",IF(ABS(V4412-R4412)&gt;W$1,ABS(V4412-R4412),""))</f>
        <v/>
      </c>
      <c r="X4412" t="str">
        <f>Y4412&amp;"-"&amp;Z4412&amp;"-"&amp;AC4412&amp;"-"&amp;AD4412&amp;"-"&amp;AG4412</f>
        <v>9.5-e-A-1-2.5</v>
      </c>
      <c r="Y4412">
        <f>F4412</f>
        <v>9.5</v>
      </c>
      <c r="Z4412" s="2" t="str">
        <f>G4412</f>
        <v>e</v>
      </c>
      <c r="AA4412">
        <f>_xlfn.IFNA(VLOOKUP(X4412,'duo-out'!A$2:Q$5000,5,FALSE),E4412+10*(H4412-1)+1+_xlfn.IFNA(VLOOKUP(D4412,states!A$2:C$10,3,FALSE),1))</f>
        <v>252</v>
      </c>
      <c r="AB4412" t="str">
        <f>IF(V4412="","",V4412)</f>
        <v/>
      </c>
      <c r="AC4412" s="2" t="str">
        <f>_xlfn.IFNA(VLOOKUP(D4412,states!A$2:C$10,2,FALSE),"XX")</f>
        <v>A</v>
      </c>
      <c r="AD4412">
        <f>E4412</f>
        <v>1</v>
      </c>
      <c r="AE4412">
        <f>_xlfn.IFNA(VLOOKUP(D4412,states!A$2:D$10,4,FALSE),0)</f>
        <v>2</v>
      </c>
      <c r="AF4412">
        <v>0.5</v>
      </c>
      <c r="AG4412">
        <f>IF(AE4412=0,AF4412,IF(AE4412=1,IF(F4412=0.5,0.5,IF(H4412=1,0.5,1.5)),IF(F4412=0.5,0.5,IF(H4412=1,2.5,1.5))))</f>
        <v>2.5</v>
      </c>
      <c r="AH4412" s="7">
        <f>IF(AC4412="XX",0,1/C4412^(1/5)*IF(E4412=0,100,1)/(E4412+1)^(1/4))</f>
        <v>2.002107458704701</v>
      </c>
    </row>
    <row r="4413" spans="1:34">
      <c r="A4413">
        <v>5539</v>
      </c>
      <c r="B4413" s="1">
        <v>23202.73</v>
      </c>
      <c r="C4413" s="6">
        <v>0.05</v>
      </c>
      <c r="D4413" t="s">
        <v>3</v>
      </c>
      <c r="E4413">
        <v>1</v>
      </c>
      <c r="F4413">
        <v>9.5</v>
      </c>
      <c r="G4413" t="s">
        <v>1</v>
      </c>
      <c r="H4413">
        <v>1</v>
      </c>
      <c r="I4413" t="s">
        <v>0</v>
      </c>
      <c r="J4413">
        <v>1</v>
      </c>
      <c r="K4413">
        <v>9.5</v>
      </c>
      <c r="L4413" t="s">
        <v>2</v>
      </c>
      <c r="M4413">
        <v>1</v>
      </c>
      <c r="N4413" t="s">
        <v>5595</v>
      </c>
      <c r="O4413">
        <v>1</v>
      </c>
      <c r="P4413" t="str">
        <f>D4413&amp;"-"&amp;F4413&amp;"-"&amp;G4413&amp;"-"&amp;E4413&amp;"-"&amp;H4413</f>
        <v>A2Delta-9.5-e-1-1</v>
      </c>
      <c r="Q4413" t="str">
        <f>I4413&amp;"-"&amp;K4413&amp;"-"&amp;L4413&amp;"-"&amp;J4413&amp;"-"&amp;M4413</f>
        <v>X2Pi-9.5-f-1-1</v>
      </c>
      <c r="R4413">
        <f>B4413+S4413</f>
        <v>27138.458234886999</v>
      </c>
      <c r="S4413">
        <f>_xlfn.IFNA(VLOOKUP(Q4413,'MARVEL-X'!A$2:I$1400,7,FALSE),VLOOKUP(Q4413,MARVEL!A$2:J$1522,10,FALSE))</f>
        <v>3935.7282348869999</v>
      </c>
      <c r="T4413">
        <f>IF(P4413=P4412,R4413+T4412,R4413)</f>
        <v>217107.65105578894</v>
      </c>
      <c r="U4413">
        <f>IF(P4413=P4412,1+U4412,1)</f>
        <v>8</v>
      </c>
      <c r="V4413" t="str">
        <f t="shared" si="68"/>
        <v/>
      </c>
      <c r="W4413" t="str">
        <f>IF(V4413="","",IF(ABS(V4413-R4413)&gt;W$1,ABS(V4413-R4413),""))</f>
        <v/>
      </c>
      <c r="X4413" t="str">
        <f>Y4413&amp;"-"&amp;Z4413&amp;"-"&amp;AC4413&amp;"-"&amp;AD4413&amp;"-"&amp;AG4413</f>
        <v>9.5-e-A-1-2.5</v>
      </c>
      <c r="Y4413">
        <f>F4413</f>
        <v>9.5</v>
      </c>
      <c r="Z4413" s="2" t="str">
        <f>G4413</f>
        <v>e</v>
      </c>
      <c r="AA4413">
        <f>_xlfn.IFNA(VLOOKUP(X4413,'duo-out'!A$2:Q$5000,5,FALSE),E4413+10*(H4413-1)+1+_xlfn.IFNA(VLOOKUP(D4413,states!A$2:C$10,3,FALSE),1))</f>
        <v>252</v>
      </c>
      <c r="AB4413" t="str">
        <f>IF(V4413="","",V4413)</f>
        <v/>
      </c>
      <c r="AC4413" s="2" t="str">
        <f>_xlfn.IFNA(VLOOKUP(D4413,states!A$2:C$10,2,FALSE),"XX")</f>
        <v>A</v>
      </c>
      <c r="AD4413">
        <f>E4413</f>
        <v>1</v>
      </c>
      <c r="AE4413">
        <f>_xlfn.IFNA(VLOOKUP(D4413,states!A$2:D$10,4,FALSE),0)</f>
        <v>2</v>
      </c>
      <c r="AF4413">
        <v>0.5</v>
      </c>
      <c r="AG4413">
        <f>IF(AE4413=0,AF4413,IF(AE4413=1,IF(F4413=0.5,0.5,IF(H4413=1,0.5,1.5)),IF(F4413=0.5,0.5,IF(H4413=1,2.5,1.5))))</f>
        <v>2.5</v>
      </c>
      <c r="AH4413" s="7">
        <f>IF(AC4413="XX",0,1/C4413^(1/5)*IF(E4413=0,100,1)/(E4413+1)^(1/4))</f>
        <v>1.5309059120638666</v>
      </c>
    </row>
    <row r="4414" spans="1:34">
      <c r="A4414">
        <v>5490</v>
      </c>
      <c r="B4414" s="1">
        <v>23441.646000000001</v>
      </c>
      <c r="C4414" s="6">
        <v>0.05</v>
      </c>
      <c r="D4414" t="s">
        <v>3</v>
      </c>
      <c r="E4414">
        <v>1</v>
      </c>
      <c r="F4414">
        <v>9.5</v>
      </c>
      <c r="G4414" t="s">
        <v>1</v>
      </c>
      <c r="H4414">
        <v>1</v>
      </c>
      <c r="I4414" t="s">
        <v>0</v>
      </c>
      <c r="J4414">
        <v>1</v>
      </c>
      <c r="K4414">
        <v>8.5</v>
      </c>
      <c r="L4414" t="s">
        <v>1</v>
      </c>
      <c r="M4414">
        <v>1</v>
      </c>
      <c r="N4414" t="s">
        <v>5546</v>
      </c>
      <c r="O4414">
        <v>1</v>
      </c>
      <c r="P4414" t="str">
        <f>D4414&amp;"-"&amp;F4414&amp;"-"&amp;G4414&amp;"-"&amp;E4414&amp;"-"&amp;H4414</f>
        <v>A2Delta-9.5-e-1-1</v>
      </c>
      <c r="Q4414" t="str">
        <f>I4414&amp;"-"&amp;K4414&amp;"-"&amp;L4414&amp;"-"&amp;J4414&amp;"-"&amp;M4414</f>
        <v>X2Pi-8.5-e-1-1</v>
      </c>
      <c r="R4414">
        <f>B4414+S4414</f>
        <v>27138.459750291</v>
      </c>
      <c r="S4414">
        <f>_xlfn.IFNA(VLOOKUP(Q4414,'MARVEL-X'!A$2:I$1400,7,FALSE),VLOOKUP(Q4414,MARVEL!A$2:J$1522,10,FALSE))</f>
        <v>3696.8137502909999</v>
      </c>
      <c r="T4414">
        <f>IF(P4414=P4413,R4414+T4413,R4414)</f>
        <v>244246.11080607993</v>
      </c>
      <c r="U4414">
        <f>IF(P4414=P4413,1+U4413,1)</f>
        <v>9</v>
      </c>
      <c r="V4414" t="str">
        <f t="shared" si="68"/>
        <v/>
      </c>
      <c r="W4414" t="str">
        <f>IF(V4414="","",IF(ABS(V4414-R4414)&gt;W$1,ABS(V4414-R4414),""))</f>
        <v/>
      </c>
      <c r="X4414" t="str">
        <f>Y4414&amp;"-"&amp;Z4414&amp;"-"&amp;AC4414&amp;"-"&amp;AD4414&amp;"-"&amp;AG4414</f>
        <v>9.5-e-A-1-2.5</v>
      </c>
      <c r="Y4414">
        <f>F4414</f>
        <v>9.5</v>
      </c>
      <c r="Z4414" s="2" t="str">
        <f>G4414</f>
        <v>e</v>
      </c>
      <c r="AA4414">
        <f>_xlfn.IFNA(VLOOKUP(X4414,'duo-out'!A$2:Q$5000,5,FALSE),E4414+10*(H4414-1)+1+_xlfn.IFNA(VLOOKUP(D4414,states!A$2:C$10,3,FALSE),1))</f>
        <v>252</v>
      </c>
      <c r="AB4414" t="str">
        <f>IF(V4414="","",V4414)</f>
        <v/>
      </c>
      <c r="AC4414" s="2" t="str">
        <f>_xlfn.IFNA(VLOOKUP(D4414,states!A$2:C$10,2,FALSE),"XX")</f>
        <v>A</v>
      </c>
      <c r="AD4414">
        <f>E4414</f>
        <v>1</v>
      </c>
      <c r="AE4414">
        <f>_xlfn.IFNA(VLOOKUP(D4414,states!A$2:D$10,4,FALSE),0)</f>
        <v>2</v>
      </c>
      <c r="AF4414">
        <v>0.5</v>
      </c>
      <c r="AG4414">
        <f>IF(AE4414=0,AF4414,IF(AE4414=1,IF(F4414=0.5,0.5,IF(H4414=1,0.5,1.5)),IF(F4414=0.5,0.5,IF(H4414=1,2.5,1.5))))</f>
        <v>2.5</v>
      </c>
      <c r="AH4414" s="7">
        <f>IF(AC4414="XX",0,1/C4414^(1/5)*IF(E4414=0,100,1)/(E4414+1)^(1/4))</f>
        <v>1.5309059120638666</v>
      </c>
    </row>
    <row r="4415" spans="1:34">
      <c r="A4415">
        <v>1000</v>
      </c>
      <c r="B4415" s="1">
        <v>22931.91</v>
      </c>
      <c r="C4415" s="6">
        <v>5.5129999999999998E-2</v>
      </c>
      <c r="D4415" t="s">
        <v>3</v>
      </c>
      <c r="E4415">
        <v>1</v>
      </c>
      <c r="F4415">
        <v>9.5</v>
      </c>
      <c r="G4415" t="s">
        <v>1</v>
      </c>
      <c r="H4415">
        <v>1</v>
      </c>
      <c r="I4415" t="s">
        <v>0</v>
      </c>
      <c r="J4415">
        <v>1</v>
      </c>
      <c r="K4415">
        <v>10.5</v>
      </c>
      <c r="L4415" t="s">
        <v>1</v>
      </c>
      <c r="M4415">
        <v>1</v>
      </c>
      <c r="N4415" t="s">
        <v>1056</v>
      </c>
      <c r="O4415">
        <v>1</v>
      </c>
      <c r="P4415" t="str">
        <f>D4415&amp;"-"&amp;F4415&amp;"-"&amp;G4415&amp;"-"&amp;E4415&amp;"-"&amp;H4415</f>
        <v>A2Delta-9.5-e-1-1</v>
      </c>
      <c r="Q4415" t="str">
        <f>I4415&amp;"-"&amp;K4415&amp;"-"&amp;L4415&amp;"-"&amp;J4415&amp;"-"&amp;M4415</f>
        <v>X2Pi-10.5-e-1-1</v>
      </c>
      <c r="R4415">
        <f>B4415+S4415</f>
        <v>27138.513439763999</v>
      </c>
      <c r="S4415">
        <f>_xlfn.IFNA(VLOOKUP(Q4415,'MARVEL-X'!A$2:I$1400,7,FALSE),VLOOKUP(Q4415,MARVEL!A$2:J$1522,10,FALSE))</f>
        <v>4206.6034397639996</v>
      </c>
      <c r="T4415">
        <f>IF(P4415=P4414,R4415+T4414,R4415)</f>
        <v>271384.62424584391</v>
      </c>
      <c r="U4415">
        <f>IF(P4415=P4414,1+U4414,1)</f>
        <v>10</v>
      </c>
      <c r="V4415" t="str">
        <f t="shared" si="68"/>
        <v/>
      </c>
      <c r="W4415" t="str">
        <f>IF(V4415="","",IF(ABS(V4415-R4415)&gt;W$1,ABS(V4415-R4415),""))</f>
        <v/>
      </c>
      <c r="X4415" t="str">
        <f>Y4415&amp;"-"&amp;Z4415&amp;"-"&amp;AC4415&amp;"-"&amp;AD4415&amp;"-"&amp;AG4415</f>
        <v>9.5-e-A-1-2.5</v>
      </c>
      <c r="Y4415">
        <f>F4415</f>
        <v>9.5</v>
      </c>
      <c r="Z4415" s="2" t="str">
        <f>G4415</f>
        <v>e</v>
      </c>
      <c r="AA4415">
        <f>_xlfn.IFNA(VLOOKUP(X4415,'duo-out'!A$2:Q$5000,5,FALSE),E4415+10*(H4415-1)+1+_xlfn.IFNA(VLOOKUP(D4415,states!A$2:C$10,3,FALSE),1))</f>
        <v>252</v>
      </c>
      <c r="AB4415" t="str">
        <f>IF(V4415="","",V4415)</f>
        <v/>
      </c>
      <c r="AC4415" s="2" t="str">
        <f>_xlfn.IFNA(VLOOKUP(D4415,states!A$2:C$10,2,FALSE),"XX")</f>
        <v>A</v>
      </c>
      <c r="AD4415">
        <f>E4415</f>
        <v>1</v>
      </c>
      <c r="AE4415">
        <f>_xlfn.IFNA(VLOOKUP(D4415,states!A$2:D$10,4,FALSE),0)</f>
        <v>2</v>
      </c>
      <c r="AF4415">
        <v>0.5</v>
      </c>
      <c r="AG4415">
        <f>IF(AE4415=0,AF4415,IF(AE4415=1,IF(F4415=0.5,0.5,IF(H4415=1,0.5,1.5)),IF(F4415=0.5,0.5,IF(H4415=1,2.5,1.5))))</f>
        <v>2.5</v>
      </c>
      <c r="AH4415" s="7">
        <f>IF(AC4415="XX",0,1/C4415^(1/5)*IF(E4415=0,100,1)/(E4415+1)^(1/4))</f>
        <v>1.5012910743476438</v>
      </c>
    </row>
    <row r="4416" spans="1:34">
      <c r="A4416">
        <v>982</v>
      </c>
      <c r="B4416" s="1">
        <v>23202.76</v>
      </c>
      <c r="C4416" s="6">
        <v>0.05</v>
      </c>
      <c r="D4416" t="s">
        <v>3</v>
      </c>
      <c r="E4416">
        <v>1</v>
      </c>
      <c r="F4416">
        <v>9.5</v>
      </c>
      <c r="G4416" t="s">
        <v>1</v>
      </c>
      <c r="H4416">
        <v>1</v>
      </c>
      <c r="I4416" t="s">
        <v>0</v>
      </c>
      <c r="J4416">
        <v>1</v>
      </c>
      <c r="K4416">
        <v>9.5</v>
      </c>
      <c r="L4416" t="s">
        <v>2</v>
      </c>
      <c r="M4416">
        <v>1</v>
      </c>
      <c r="N4416" t="s">
        <v>1038</v>
      </c>
      <c r="O4416">
        <v>1</v>
      </c>
      <c r="P4416" t="str">
        <f>D4416&amp;"-"&amp;F4416&amp;"-"&amp;G4416&amp;"-"&amp;E4416&amp;"-"&amp;H4416</f>
        <v>A2Delta-9.5-e-1-1</v>
      </c>
      <c r="Q4416" t="str">
        <f>I4416&amp;"-"&amp;K4416&amp;"-"&amp;L4416&amp;"-"&amp;J4416&amp;"-"&amp;M4416</f>
        <v>X2Pi-9.5-f-1-1</v>
      </c>
      <c r="R4416">
        <f>B4416+S4416</f>
        <v>27138.488234886998</v>
      </c>
      <c r="S4416">
        <f>_xlfn.IFNA(VLOOKUP(Q4416,'MARVEL-X'!A$2:I$1400,7,FALSE),VLOOKUP(Q4416,MARVEL!A$2:J$1522,10,FALSE))</f>
        <v>3935.7282348869999</v>
      </c>
      <c r="T4416">
        <f>IF(P4416=P4415,R4416+T4415,R4416)</f>
        <v>298523.11248073092</v>
      </c>
      <c r="U4416">
        <f>IF(P4416=P4415,1+U4415,1)</f>
        <v>11</v>
      </c>
      <c r="V4416" t="str">
        <f t="shared" si="68"/>
        <v/>
      </c>
      <c r="W4416" t="str">
        <f>IF(V4416="","",IF(ABS(V4416-R4416)&gt;W$1,ABS(V4416-R4416),""))</f>
        <v/>
      </c>
      <c r="X4416" t="str">
        <f>Y4416&amp;"-"&amp;Z4416&amp;"-"&amp;AC4416&amp;"-"&amp;AD4416&amp;"-"&amp;AG4416</f>
        <v>9.5-e-A-1-2.5</v>
      </c>
      <c r="Y4416">
        <f>F4416</f>
        <v>9.5</v>
      </c>
      <c r="Z4416" s="2" t="str">
        <f>G4416</f>
        <v>e</v>
      </c>
      <c r="AA4416">
        <f>_xlfn.IFNA(VLOOKUP(X4416,'duo-out'!A$2:Q$5000,5,FALSE),E4416+10*(H4416-1)+1+_xlfn.IFNA(VLOOKUP(D4416,states!A$2:C$10,3,FALSE),1))</f>
        <v>252</v>
      </c>
      <c r="AB4416" t="str">
        <f>IF(V4416="","",V4416)</f>
        <v/>
      </c>
      <c r="AC4416" s="2" t="str">
        <f>_xlfn.IFNA(VLOOKUP(D4416,states!A$2:C$10,2,FALSE),"XX")</f>
        <v>A</v>
      </c>
      <c r="AD4416">
        <f>E4416</f>
        <v>1</v>
      </c>
      <c r="AE4416">
        <f>_xlfn.IFNA(VLOOKUP(D4416,states!A$2:D$10,4,FALSE),0)</f>
        <v>2</v>
      </c>
      <c r="AF4416">
        <v>0.5</v>
      </c>
      <c r="AG4416">
        <f>IF(AE4416=0,AF4416,IF(AE4416=1,IF(F4416=0.5,0.5,IF(H4416=1,0.5,1.5)),IF(F4416=0.5,0.5,IF(H4416=1,2.5,1.5))))</f>
        <v>2.5</v>
      </c>
      <c r="AH4416" s="7">
        <f>IF(AC4416="XX",0,1/C4416^(1/5)*IF(E4416=0,100,1)/(E4416+1)^(1/4))</f>
        <v>1.5309059120638666</v>
      </c>
    </row>
    <row r="4417" spans="1:34">
      <c r="A4417">
        <v>912</v>
      </c>
      <c r="B4417" s="1">
        <v>23441.63</v>
      </c>
      <c r="C4417" s="6">
        <v>0.05</v>
      </c>
      <c r="D4417" t="s">
        <v>3</v>
      </c>
      <c r="E4417">
        <v>1</v>
      </c>
      <c r="F4417">
        <v>9.5</v>
      </c>
      <c r="G4417" t="s">
        <v>1</v>
      </c>
      <c r="H4417">
        <v>1</v>
      </c>
      <c r="I4417" t="s">
        <v>0</v>
      </c>
      <c r="J4417">
        <v>1</v>
      </c>
      <c r="K4417">
        <v>8.5</v>
      </c>
      <c r="L4417" t="s">
        <v>1</v>
      </c>
      <c r="M4417">
        <v>1</v>
      </c>
      <c r="N4417" t="s">
        <v>968</v>
      </c>
      <c r="O4417">
        <v>1</v>
      </c>
      <c r="P4417" t="str">
        <f>D4417&amp;"-"&amp;F4417&amp;"-"&amp;G4417&amp;"-"&amp;E4417&amp;"-"&amp;H4417</f>
        <v>A2Delta-9.5-e-1-1</v>
      </c>
      <c r="Q4417" t="str">
        <f>I4417&amp;"-"&amp;K4417&amp;"-"&amp;L4417&amp;"-"&amp;J4417&amp;"-"&amp;M4417</f>
        <v>X2Pi-8.5-e-1-1</v>
      </c>
      <c r="R4417">
        <f>B4417+S4417</f>
        <v>27138.443750291</v>
      </c>
      <c r="S4417">
        <f>_xlfn.IFNA(VLOOKUP(Q4417,'MARVEL-X'!A$2:I$1400,7,FALSE),VLOOKUP(Q4417,MARVEL!A$2:J$1522,10,FALSE))</f>
        <v>3696.8137502909999</v>
      </c>
      <c r="T4417">
        <f>IF(P4417=P4416,R4417+T4416,R4417)</f>
        <v>325661.55623102194</v>
      </c>
      <c r="U4417">
        <f>IF(P4417=P4416,1+U4416,1)</f>
        <v>12</v>
      </c>
      <c r="V4417">
        <f t="shared" si="68"/>
        <v>27138.463019251827</v>
      </c>
      <c r="W4417" t="str">
        <f>IF(V4417="","",IF(ABS(V4417-R4417)&gt;W$1,ABS(V4417-R4417),""))</f>
        <v/>
      </c>
      <c r="X4417" t="str">
        <f>Y4417&amp;"-"&amp;Z4417&amp;"-"&amp;AC4417&amp;"-"&amp;AD4417&amp;"-"&amp;AG4417</f>
        <v>9.5-e-A-1-2.5</v>
      </c>
      <c r="Y4417">
        <f>F4417</f>
        <v>9.5</v>
      </c>
      <c r="Z4417" s="2" t="str">
        <f>G4417</f>
        <v>e</v>
      </c>
      <c r="AA4417">
        <f>_xlfn.IFNA(VLOOKUP(X4417,'duo-out'!A$2:Q$5000,5,FALSE),E4417+10*(H4417-1)+1+_xlfn.IFNA(VLOOKUP(D4417,states!A$2:C$10,3,FALSE),1))</f>
        <v>252</v>
      </c>
      <c r="AB4417">
        <f>IF(V4417="","",V4417)</f>
        <v>27138.463019251827</v>
      </c>
      <c r="AC4417" s="2" t="str">
        <f>_xlfn.IFNA(VLOOKUP(D4417,states!A$2:C$10,2,FALSE),"XX")</f>
        <v>A</v>
      </c>
      <c r="AD4417">
        <f>E4417</f>
        <v>1</v>
      </c>
      <c r="AE4417">
        <f>_xlfn.IFNA(VLOOKUP(D4417,states!A$2:D$10,4,FALSE),0)</f>
        <v>2</v>
      </c>
      <c r="AF4417">
        <v>0.5</v>
      </c>
      <c r="AG4417">
        <f>IF(AE4417=0,AF4417,IF(AE4417=1,IF(F4417=0.5,0.5,IF(H4417=1,0.5,1.5)),IF(F4417=0.5,0.5,IF(H4417=1,2.5,1.5))))</f>
        <v>2.5</v>
      </c>
      <c r="AH4417" s="7">
        <f>IF(AC4417="XX",0,1/C4417^(1/5)*IF(E4417=0,100,1)/(E4417+1)^(1/4))</f>
        <v>1.5309059120638666</v>
      </c>
    </row>
    <row r="4418" spans="1:34">
      <c r="A4418">
        <v>4084</v>
      </c>
      <c r="B4418" s="1">
        <v>20377.980500000001</v>
      </c>
      <c r="C4418" s="6">
        <v>7.4689999999999999E-3</v>
      </c>
      <c r="D4418" t="s">
        <v>3</v>
      </c>
      <c r="E4418">
        <v>1</v>
      </c>
      <c r="F4418">
        <v>9.5</v>
      </c>
      <c r="G4418" t="s">
        <v>1</v>
      </c>
      <c r="H4418">
        <v>2</v>
      </c>
      <c r="I4418" t="s">
        <v>0</v>
      </c>
      <c r="J4418">
        <v>2</v>
      </c>
      <c r="K4418">
        <v>10.5</v>
      </c>
      <c r="L4418" t="s">
        <v>1</v>
      </c>
      <c r="M4418">
        <v>2</v>
      </c>
      <c r="N4418" t="s">
        <v>4140</v>
      </c>
      <c r="O4418">
        <v>1</v>
      </c>
      <c r="P4418" t="str">
        <f>D4418&amp;"-"&amp;F4418&amp;"-"&amp;G4418&amp;"-"&amp;E4418&amp;"-"&amp;H4418</f>
        <v>A2Delta-9.5-e-1-2</v>
      </c>
      <c r="Q4418" t="str">
        <f>I4418&amp;"-"&amp;K4418&amp;"-"&amp;L4418&amp;"-"&amp;J4418&amp;"-"&amp;M4418</f>
        <v>X2Pi-10.5-e-2-2</v>
      </c>
      <c r="R4418">
        <f>B4418+S4418</f>
        <v>27410.337359021003</v>
      </c>
      <c r="S4418">
        <f>_xlfn.IFNA(VLOOKUP(Q4418,'MARVEL-X'!A$2:I$1400,7,FALSE),VLOOKUP(Q4418,MARVEL!A$2:J$1522,10,FALSE))</f>
        <v>7032.3568590209998</v>
      </c>
      <c r="T4418">
        <f>IF(P4418=P4417,R4418+T4417,R4418)</f>
        <v>27410.337359021003</v>
      </c>
      <c r="U4418">
        <f>IF(P4418=P4417,1+U4417,1)</f>
        <v>1</v>
      </c>
      <c r="V4418" t="str">
        <f t="shared" si="68"/>
        <v/>
      </c>
      <c r="W4418" t="str">
        <f>IF(V4418="","",IF(ABS(V4418-R4418)&gt;W$1,ABS(V4418-R4418),""))</f>
        <v/>
      </c>
      <c r="X4418" t="str">
        <f>Y4418&amp;"-"&amp;Z4418&amp;"-"&amp;AC4418&amp;"-"&amp;AD4418&amp;"-"&amp;AG4418</f>
        <v>9.5-e-A-1-1.5</v>
      </c>
      <c r="Y4418">
        <f>F4418</f>
        <v>9.5</v>
      </c>
      <c r="Z4418" s="2" t="str">
        <f>G4418</f>
        <v>e</v>
      </c>
      <c r="AA4418">
        <f>_xlfn.IFNA(VLOOKUP(X4418,'duo-out'!A$2:Q$5000,5,FALSE),E4418+10*(H4418-1)+1+_xlfn.IFNA(VLOOKUP(D4418,states!A$2:C$10,3,FALSE),1))</f>
        <v>262</v>
      </c>
      <c r="AB4418" t="str">
        <f>IF(V4418="","",V4418)</f>
        <v/>
      </c>
      <c r="AC4418" s="2" t="str">
        <f>_xlfn.IFNA(VLOOKUP(D4418,states!A$2:C$10,2,FALSE),"XX")</f>
        <v>A</v>
      </c>
      <c r="AD4418">
        <f>E4418</f>
        <v>1</v>
      </c>
      <c r="AE4418">
        <f>_xlfn.IFNA(VLOOKUP(D4418,states!A$2:D$10,4,FALSE),0)</f>
        <v>2</v>
      </c>
      <c r="AF4418">
        <v>0.5</v>
      </c>
      <c r="AG4418">
        <f>IF(AE4418=0,AF4418,IF(AE4418=1,IF(F4418=0.5,0.5,IF(H4418=1,0.5,1.5)),IF(F4418=0.5,0.5,IF(H4418=1,2.5,1.5))))</f>
        <v>1.5</v>
      </c>
      <c r="AH4418" s="7">
        <f>IF(AC4418="XX",0,1/C4418^(1/5)*IF(E4418=0,100,1)/(E4418+1)^(1/4))</f>
        <v>2.2391851701910386</v>
      </c>
    </row>
    <row r="4419" spans="1:34">
      <c r="A4419">
        <v>4061</v>
      </c>
      <c r="B4419" s="1">
        <v>20655.266500000002</v>
      </c>
      <c r="C4419" s="6">
        <v>8.5639999999999994E-2</v>
      </c>
      <c r="D4419" t="s">
        <v>3</v>
      </c>
      <c r="E4419">
        <v>1</v>
      </c>
      <c r="F4419">
        <v>9.5</v>
      </c>
      <c r="G4419" t="s">
        <v>1</v>
      </c>
      <c r="H4419">
        <v>2</v>
      </c>
      <c r="I4419" t="s">
        <v>0</v>
      </c>
      <c r="J4419">
        <v>2</v>
      </c>
      <c r="K4419">
        <v>9.5</v>
      </c>
      <c r="L4419" t="s">
        <v>2</v>
      </c>
      <c r="M4419">
        <v>2</v>
      </c>
      <c r="N4419" t="s">
        <v>4117</v>
      </c>
      <c r="O4419">
        <v>1</v>
      </c>
      <c r="P4419" t="str">
        <f>D4419&amp;"-"&amp;F4419&amp;"-"&amp;G4419&amp;"-"&amp;E4419&amp;"-"&amp;H4419</f>
        <v>A2Delta-9.5-e-1-2</v>
      </c>
      <c r="Q4419" t="str">
        <f>I4419&amp;"-"&amp;K4419&amp;"-"&amp;L4419&amp;"-"&amp;J4419&amp;"-"&amp;M4419</f>
        <v>X2Pi-9.5-f-2-2</v>
      </c>
      <c r="R4419">
        <f>B4419+S4419</f>
        <v>27410.277941620003</v>
      </c>
      <c r="S4419">
        <f>_xlfn.IFNA(VLOOKUP(Q4419,'MARVEL-X'!A$2:I$1400,7,FALSE),VLOOKUP(Q4419,MARVEL!A$2:J$1522,10,FALSE))</f>
        <v>6755.0114416200004</v>
      </c>
      <c r="T4419">
        <f>IF(P4419=P4418,R4419+T4418,R4419)</f>
        <v>54820.615300641002</v>
      </c>
      <c r="U4419">
        <f>IF(P4419=P4418,1+U4418,1)</f>
        <v>2</v>
      </c>
      <c r="V4419" t="str">
        <f t="shared" ref="V4419:V4482" si="69">IF(P4419=P4420,"",T4419/U4419)</f>
        <v/>
      </c>
      <c r="W4419" t="str">
        <f>IF(V4419="","",IF(ABS(V4419-R4419)&gt;W$1,ABS(V4419-R4419),""))</f>
        <v/>
      </c>
      <c r="X4419" t="str">
        <f>Y4419&amp;"-"&amp;Z4419&amp;"-"&amp;AC4419&amp;"-"&amp;AD4419&amp;"-"&amp;AG4419</f>
        <v>9.5-e-A-1-1.5</v>
      </c>
      <c r="Y4419">
        <f>F4419</f>
        <v>9.5</v>
      </c>
      <c r="Z4419" s="2" t="str">
        <f>G4419</f>
        <v>e</v>
      </c>
      <c r="AA4419">
        <f>_xlfn.IFNA(VLOOKUP(X4419,'duo-out'!A$2:Q$5000,5,FALSE),E4419+10*(H4419-1)+1+_xlfn.IFNA(VLOOKUP(D4419,states!A$2:C$10,3,FALSE),1))</f>
        <v>262</v>
      </c>
      <c r="AB4419" t="str">
        <f>IF(V4419="","",V4419)</f>
        <v/>
      </c>
      <c r="AC4419" s="2" t="str">
        <f>_xlfn.IFNA(VLOOKUP(D4419,states!A$2:C$10,2,FALSE),"XX")</f>
        <v>A</v>
      </c>
      <c r="AD4419">
        <f>E4419</f>
        <v>1</v>
      </c>
      <c r="AE4419">
        <f>_xlfn.IFNA(VLOOKUP(D4419,states!A$2:D$10,4,FALSE),0)</f>
        <v>2</v>
      </c>
      <c r="AF4419">
        <v>0.5</v>
      </c>
      <c r="AG4419">
        <f>IF(AE4419=0,AF4419,IF(AE4419=1,IF(F4419=0.5,0.5,IF(H4419=1,0.5,1.5)),IF(F4419=0.5,0.5,IF(H4419=1,2.5,1.5))))</f>
        <v>1.5</v>
      </c>
      <c r="AH4419" s="7">
        <f>IF(AC4419="XX",0,1/C4419^(1/5)*IF(E4419=0,100,1)/(E4419+1)^(1/4))</f>
        <v>1.3746975838526461</v>
      </c>
    </row>
    <row r="4420" spans="1:34">
      <c r="A4420">
        <v>3639</v>
      </c>
      <c r="B4420" s="1">
        <v>22915.982800000002</v>
      </c>
      <c r="C4420" s="6">
        <v>1.3950000000000001E-2</v>
      </c>
      <c r="D4420" t="s">
        <v>3</v>
      </c>
      <c r="E4420">
        <v>1</v>
      </c>
      <c r="F4420">
        <v>9.5</v>
      </c>
      <c r="G4420" t="s">
        <v>1</v>
      </c>
      <c r="H4420">
        <v>2</v>
      </c>
      <c r="I4420" t="s">
        <v>0</v>
      </c>
      <c r="J4420">
        <v>1</v>
      </c>
      <c r="K4420">
        <v>10.5</v>
      </c>
      <c r="L4420" t="s">
        <v>1</v>
      </c>
      <c r="M4420">
        <v>2</v>
      </c>
      <c r="N4420" t="s">
        <v>3695</v>
      </c>
      <c r="O4420">
        <v>1</v>
      </c>
      <c r="P4420" t="str">
        <f>D4420&amp;"-"&amp;F4420&amp;"-"&amp;G4420&amp;"-"&amp;E4420&amp;"-"&amp;H4420</f>
        <v>A2Delta-9.5-e-1-2</v>
      </c>
      <c r="Q4420" t="str">
        <f>I4420&amp;"-"&amp;K4420&amp;"-"&amp;L4420&amp;"-"&amp;J4420&amp;"-"&amp;M4420</f>
        <v>X2Pi-10.5-e-1-2</v>
      </c>
      <c r="R4420">
        <f>B4420+S4420</f>
        <v>27410.358076519002</v>
      </c>
      <c r="S4420">
        <f>_xlfn.IFNA(VLOOKUP(Q4420,'MARVEL-X'!A$2:I$1400,7,FALSE),VLOOKUP(Q4420,MARVEL!A$2:J$1522,10,FALSE))</f>
        <v>4494.3752765190002</v>
      </c>
      <c r="T4420">
        <f>IF(P4420=P4419,R4420+T4419,R4420)</f>
        <v>82230.97337716</v>
      </c>
      <c r="U4420">
        <f>IF(P4420=P4419,1+U4419,1)</f>
        <v>3</v>
      </c>
      <c r="V4420" t="str">
        <f t="shared" si="69"/>
        <v/>
      </c>
      <c r="W4420" t="str">
        <f>IF(V4420="","",IF(ABS(V4420-R4420)&gt;W$1,ABS(V4420-R4420),""))</f>
        <v/>
      </c>
      <c r="X4420" t="str">
        <f>Y4420&amp;"-"&amp;Z4420&amp;"-"&amp;AC4420&amp;"-"&amp;AD4420&amp;"-"&amp;AG4420</f>
        <v>9.5-e-A-1-1.5</v>
      </c>
      <c r="Y4420">
        <f>F4420</f>
        <v>9.5</v>
      </c>
      <c r="Z4420" s="2" t="str">
        <f>G4420</f>
        <v>e</v>
      </c>
      <c r="AA4420">
        <f>_xlfn.IFNA(VLOOKUP(X4420,'duo-out'!A$2:Q$5000,5,FALSE),E4420+10*(H4420-1)+1+_xlfn.IFNA(VLOOKUP(D4420,states!A$2:C$10,3,FALSE),1))</f>
        <v>262</v>
      </c>
      <c r="AB4420" t="str">
        <f>IF(V4420="","",V4420)</f>
        <v/>
      </c>
      <c r="AC4420" s="2" t="str">
        <f>_xlfn.IFNA(VLOOKUP(D4420,states!A$2:C$10,2,FALSE),"XX")</f>
        <v>A</v>
      </c>
      <c r="AD4420">
        <f>E4420</f>
        <v>1</v>
      </c>
      <c r="AE4420">
        <f>_xlfn.IFNA(VLOOKUP(D4420,states!A$2:D$10,4,FALSE),0)</f>
        <v>2</v>
      </c>
      <c r="AF4420">
        <v>0.5</v>
      </c>
      <c r="AG4420">
        <f>IF(AE4420=0,AF4420,IF(AE4420=1,IF(F4420=0.5,0.5,IF(H4420=1,0.5,1.5)),IF(F4420=0.5,0.5,IF(H4420=1,2.5,1.5))))</f>
        <v>1.5</v>
      </c>
      <c r="AH4420" s="7">
        <f>IF(AC4420="XX",0,1/C4420^(1/5)*IF(E4420=0,100,1)/(E4420+1)^(1/4))</f>
        <v>1.9761852778079836</v>
      </c>
    </row>
    <row r="4421" spans="1:34">
      <c r="A4421">
        <v>3596</v>
      </c>
      <c r="B4421" s="1">
        <v>23204.6142</v>
      </c>
      <c r="C4421" s="6">
        <v>5.0000000000000001E-3</v>
      </c>
      <c r="D4421" t="s">
        <v>3</v>
      </c>
      <c r="E4421">
        <v>1</v>
      </c>
      <c r="F4421">
        <v>9.5</v>
      </c>
      <c r="G4421" t="s">
        <v>1</v>
      </c>
      <c r="H4421">
        <v>2</v>
      </c>
      <c r="I4421" t="s">
        <v>0</v>
      </c>
      <c r="J4421">
        <v>1</v>
      </c>
      <c r="K4421">
        <v>9.5</v>
      </c>
      <c r="L4421" t="s">
        <v>2</v>
      </c>
      <c r="M4421">
        <v>2</v>
      </c>
      <c r="N4421" t="s">
        <v>3652</v>
      </c>
      <c r="O4421">
        <v>1</v>
      </c>
      <c r="P4421" t="str">
        <f>D4421&amp;"-"&amp;F4421&amp;"-"&amp;G4421&amp;"-"&amp;E4421&amp;"-"&amp;H4421</f>
        <v>A2Delta-9.5-e-1-2</v>
      </c>
      <c r="Q4421" t="str">
        <f>I4421&amp;"-"&amp;K4421&amp;"-"&amp;L4421&amp;"-"&amp;J4421&amp;"-"&amp;M4421</f>
        <v>X2Pi-9.5-f-1-2</v>
      </c>
      <c r="R4421">
        <f>B4421+S4421</f>
        <v>27410.350811405999</v>
      </c>
      <c r="S4421">
        <f>_xlfn.IFNA(VLOOKUP(Q4421,'MARVEL-X'!A$2:I$1400,7,FALSE),VLOOKUP(Q4421,MARVEL!A$2:J$1522,10,FALSE))</f>
        <v>4205.7366114059996</v>
      </c>
      <c r="T4421">
        <f>IF(P4421=P4420,R4421+T4420,R4421)</f>
        <v>109641.324188566</v>
      </c>
      <c r="U4421">
        <f>IF(P4421=P4420,1+U4420,1)</f>
        <v>4</v>
      </c>
      <c r="V4421" t="str">
        <f t="shared" si="69"/>
        <v/>
      </c>
      <c r="W4421" t="str">
        <f>IF(V4421="","",IF(ABS(V4421-R4421)&gt;W$1,ABS(V4421-R4421),""))</f>
        <v/>
      </c>
      <c r="X4421" t="str">
        <f>Y4421&amp;"-"&amp;Z4421&amp;"-"&amp;AC4421&amp;"-"&amp;AD4421&amp;"-"&amp;AG4421</f>
        <v>9.5-e-A-1-1.5</v>
      </c>
      <c r="Y4421">
        <f>F4421</f>
        <v>9.5</v>
      </c>
      <c r="Z4421" s="2" t="str">
        <f>G4421</f>
        <v>e</v>
      </c>
      <c r="AA4421">
        <f>_xlfn.IFNA(VLOOKUP(X4421,'duo-out'!A$2:Q$5000,5,FALSE),E4421+10*(H4421-1)+1+_xlfn.IFNA(VLOOKUP(D4421,states!A$2:C$10,3,FALSE),1))</f>
        <v>262</v>
      </c>
      <c r="AB4421" t="str">
        <f>IF(V4421="","",V4421)</f>
        <v/>
      </c>
      <c r="AC4421" s="2" t="str">
        <f>_xlfn.IFNA(VLOOKUP(D4421,states!A$2:C$10,2,FALSE),"XX")</f>
        <v>A</v>
      </c>
      <c r="AD4421">
        <f>E4421</f>
        <v>1</v>
      </c>
      <c r="AE4421">
        <f>_xlfn.IFNA(VLOOKUP(D4421,states!A$2:D$10,4,FALSE),0)</f>
        <v>2</v>
      </c>
      <c r="AF4421">
        <v>0.5</v>
      </c>
      <c r="AG4421">
        <f>IF(AE4421=0,AF4421,IF(AE4421=1,IF(F4421=0.5,0.5,IF(H4421=1,0.5,1.5)),IF(F4421=0.5,0.5,IF(H4421=1,2.5,1.5))))</f>
        <v>1.5</v>
      </c>
      <c r="AH4421" s="7">
        <f>IF(AC4421="XX",0,1/C4421^(1/5)*IF(E4421=0,100,1)/(E4421+1)^(1/4))</f>
        <v>2.4263223583284943</v>
      </c>
    </row>
    <row r="4422" spans="1:34">
      <c r="A4422">
        <v>3583</v>
      </c>
      <c r="B4422" s="1">
        <v>23475.963800000001</v>
      </c>
      <c r="C4422" s="6">
        <v>5.0000000000000001E-3</v>
      </c>
      <c r="D4422" t="s">
        <v>3</v>
      </c>
      <c r="E4422">
        <v>1</v>
      </c>
      <c r="F4422">
        <v>9.5</v>
      </c>
      <c r="G4422" t="s">
        <v>1</v>
      </c>
      <c r="H4422">
        <v>2</v>
      </c>
      <c r="I4422" t="s">
        <v>0</v>
      </c>
      <c r="J4422">
        <v>1</v>
      </c>
      <c r="K4422">
        <v>8.5</v>
      </c>
      <c r="L4422" t="s">
        <v>1</v>
      </c>
      <c r="M4422">
        <v>2</v>
      </c>
      <c r="N4422" t="s">
        <v>3639</v>
      </c>
      <c r="O4422">
        <v>1</v>
      </c>
      <c r="P4422" t="str">
        <f>D4422&amp;"-"&amp;F4422&amp;"-"&amp;G4422&amp;"-"&amp;E4422&amp;"-"&amp;H4422</f>
        <v>A2Delta-9.5-e-1-2</v>
      </c>
      <c r="Q4422" t="str">
        <f>I4422&amp;"-"&amp;K4422&amp;"-"&amp;L4422&amp;"-"&amp;J4422&amp;"-"&amp;M4422</f>
        <v>X2Pi-8.5-e-1-2</v>
      </c>
      <c r="R4422">
        <f>B4422+S4422</f>
        <v>27410.352568577</v>
      </c>
      <c r="S4422">
        <f>_xlfn.IFNA(VLOOKUP(Q4422,'MARVEL-X'!A$2:I$1400,7,FALSE),VLOOKUP(Q4422,MARVEL!A$2:J$1522,10,FALSE))</f>
        <v>3934.3887685770001</v>
      </c>
      <c r="T4422">
        <f>IF(P4422=P4421,R4422+T4421,R4422)</f>
        <v>137051.676757143</v>
      </c>
      <c r="U4422">
        <f>IF(P4422=P4421,1+U4421,1)</f>
        <v>5</v>
      </c>
      <c r="V4422" t="str">
        <f t="shared" si="69"/>
        <v/>
      </c>
      <c r="W4422" t="str">
        <f>IF(V4422="","",IF(ABS(V4422-R4422)&gt;W$1,ABS(V4422-R4422),""))</f>
        <v/>
      </c>
      <c r="X4422" t="str">
        <f>Y4422&amp;"-"&amp;Z4422&amp;"-"&amp;AC4422&amp;"-"&amp;AD4422&amp;"-"&amp;AG4422</f>
        <v>9.5-e-A-1-1.5</v>
      </c>
      <c r="Y4422">
        <f>F4422</f>
        <v>9.5</v>
      </c>
      <c r="Z4422" s="2" t="str">
        <f>G4422</f>
        <v>e</v>
      </c>
      <c r="AA4422">
        <f>_xlfn.IFNA(VLOOKUP(X4422,'duo-out'!A$2:Q$5000,5,FALSE),E4422+10*(H4422-1)+1+_xlfn.IFNA(VLOOKUP(D4422,states!A$2:C$10,3,FALSE),1))</f>
        <v>262</v>
      </c>
      <c r="AB4422" t="str">
        <f>IF(V4422="","",V4422)</f>
        <v/>
      </c>
      <c r="AC4422" s="2" t="str">
        <f>_xlfn.IFNA(VLOOKUP(D4422,states!A$2:C$10,2,FALSE),"XX")</f>
        <v>A</v>
      </c>
      <c r="AD4422">
        <f>E4422</f>
        <v>1</v>
      </c>
      <c r="AE4422">
        <f>_xlfn.IFNA(VLOOKUP(D4422,states!A$2:D$10,4,FALSE),0)</f>
        <v>2</v>
      </c>
      <c r="AF4422">
        <v>0.5</v>
      </c>
      <c r="AG4422">
        <f>IF(AE4422=0,AF4422,IF(AE4422=1,IF(F4422=0.5,0.5,IF(H4422=1,0.5,1.5)),IF(F4422=0.5,0.5,IF(H4422=1,2.5,1.5))))</f>
        <v>1.5</v>
      </c>
      <c r="AH4422" s="7">
        <f>IF(AC4422="XX",0,1/C4422^(1/5)*IF(E4422=0,100,1)/(E4422+1)^(1/4))</f>
        <v>2.4263223583284943</v>
      </c>
    </row>
    <row r="4423" spans="1:34">
      <c r="A4423">
        <v>2937</v>
      </c>
      <c r="B4423" s="1">
        <v>23204.602999999999</v>
      </c>
      <c r="C4423" s="6">
        <v>1.0829999999999999E-2</v>
      </c>
      <c r="D4423" t="s">
        <v>3</v>
      </c>
      <c r="E4423">
        <v>1</v>
      </c>
      <c r="F4423">
        <v>9.5</v>
      </c>
      <c r="G4423" t="s">
        <v>1</v>
      </c>
      <c r="H4423">
        <v>2</v>
      </c>
      <c r="I4423" t="s">
        <v>0</v>
      </c>
      <c r="J4423">
        <v>1</v>
      </c>
      <c r="K4423">
        <v>9.5</v>
      </c>
      <c r="L4423" t="s">
        <v>2</v>
      </c>
      <c r="M4423">
        <v>2</v>
      </c>
      <c r="N4423" t="s">
        <v>2993</v>
      </c>
      <c r="O4423">
        <v>1</v>
      </c>
      <c r="P4423" t="str">
        <f>D4423&amp;"-"&amp;F4423&amp;"-"&amp;G4423&amp;"-"&amp;E4423&amp;"-"&amp;H4423</f>
        <v>A2Delta-9.5-e-1-2</v>
      </c>
      <c r="Q4423" t="str">
        <f>I4423&amp;"-"&amp;K4423&amp;"-"&amp;L4423&amp;"-"&amp;J4423&amp;"-"&amp;M4423</f>
        <v>X2Pi-9.5-f-1-2</v>
      </c>
      <c r="R4423">
        <f>B4423+S4423</f>
        <v>27410.339611405998</v>
      </c>
      <c r="S4423">
        <f>_xlfn.IFNA(VLOOKUP(Q4423,'MARVEL-X'!A$2:I$1400,7,FALSE),VLOOKUP(Q4423,MARVEL!A$2:J$1522,10,FALSE))</f>
        <v>4205.7366114059996</v>
      </c>
      <c r="T4423">
        <f>IF(P4423=P4422,R4423+T4422,R4423)</f>
        <v>164462.016368549</v>
      </c>
      <c r="U4423">
        <f>IF(P4423=P4422,1+U4422,1)</f>
        <v>6</v>
      </c>
      <c r="V4423" t="str">
        <f t="shared" si="69"/>
        <v/>
      </c>
      <c r="W4423" t="str">
        <f>IF(V4423="","",IF(ABS(V4423-R4423)&gt;W$1,ABS(V4423-R4423),""))</f>
        <v/>
      </c>
      <c r="X4423" t="str">
        <f>Y4423&amp;"-"&amp;Z4423&amp;"-"&amp;AC4423&amp;"-"&amp;AD4423&amp;"-"&amp;AG4423</f>
        <v>9.5-e-A-1-1.5</v>
      </c>
      <c r="Y4423">
        <f>F4423</f>
        <v>9.5</v>
      </c>
      <c r="Z4423" s="2" t="str">
        <f>G4423</f>
        <v>e</v>
      </c>
      <c r="AA4423">
        <f>_xlfn.IFNA(VLOOKUP(X4423,'duo-out'!A$2:Q$5000,5,FALSE),E4423+10*(H4423-1)+1+_xlfn.IFNA(VLOOKUP(D4423,states!A$2:C$10,3,FALSE),1))</f>
        <v>262</v>
      </c>
      <c r="AB4423" t="str">
        <f>IF(V4423="","",V4423)</f>
        <v/>
      </c>
      <c r="AC4423" s="2" t="str">
        <f>_xlfn.IFNA(VLOOKUP(D4423,states!A$2:C$10,2,FALSE),"XX")</f>
        <v>A</v>
      </c>
      <c r="AD4423">
        <f>E4423</f>
        <v>1</v>
      </c>
      <c r="AE4423">
        <f>_xlfn.IFNA(VLOOKUP(D4423,states!A$2:D$10,4,FALSE),0)</f>
        <v>2</v>
      </c>
      <c r="AF4423">
        <v>0.5</v>
      </c>
      <c r="AG4423">
        <f>IF(AE4423=0,AF4423,IF(AE4423=1,IF(F4423=0.5,0.5,IF(H4423=1,0.5,1.5)),IF(F4423=0.5,0.5,IF(H4423=1,2.5,1.5))))</f>
        <v>1.5</v>
      </c>
      <c r="AH4423" s="7">
        <f>IF(AC4423="XX",0,1/C4423^(1/5)*IF(E4423=0,100,1)/(E4423+1)^(1/4))</f>
        <v>2.0788196329071074</v>
      </c>
    </row>
    <row r="4424" spans="1:34">
      <c r="A4424">
        <v>2924</v>
      </c>
      <c r="B4424" s="1">
        <v>23475.98</v>
      </c>
      <c r="C4424" s="6">
        <v>1.6990000000000002E-2</v>
      </c>
      <c r="D4424" t="s">
        <v>3</v>
      </c>
      <c r="E4424">
        <v>1</v>
      </c>
      <c r="F4424">
        <v>9.5</v>
      </c>
      <c r="G4424" t="s">
        <v>1</v>
      </c>
      <c r="H4424">
        <v>2</v>
      </c>
      <c r="I4424" t="s">
        <v>0</v>
      </c>
      <c r="J4424">
        <v>1</v>
      </c>
      <c r="K4424">
        <v>8.5</v>
      </c>
      <c r="L4424" t="s">
        <v>1</v>
      </c>
      <c r="M4424">
        <v>2</v>
      </c>
      <c r="N4424" t="s">
        <v>2980</v>
      </c>
      <c r="O4424">
        <v>1</v>
      </c>
      <c r="P4424" t="str">
        <f>D4424&amp;"-"&amp;F4424&amp;"-"&amp;G4424&amp;"-"&amp;E4424&amp;"-"&amp;H4424</f>
        <v>A2Delta-9.5-e-1-2</v>
      </c>
      <c r="Q4424" t="str">
        <f>I4424&amp;"-"&amp;K4424&amp;"-"&amp;L4424&amp;"-"&amp;J4424&amp;"-"&amp;M4424</f>
        <v>X2Pi-8.5-e-1-2</v>
      </c>
      <c r="R4424">
        <f>B4424+S4424</f>
        <v>27410.368768576998</v>
      </c>
      <c r="S4424">
        <f>_xlfn.IFNA(VLOOKUP(Q4424,'MARVEL-X'!A$2:I$1400,7,FALSE),VLOOKUP(Q4424,MARVEL!A$2:J$1522,10,FALSE))</f>
        <v>3934.3887685770001</v>
      </c>
      <c r="T4424">
        <f>IF(P4424=P4423,R4424+T4423,R4424)</f>
        <v>191872.385137126</v>
      </c>
      <c r="U4424">
        <f>IF(P4424=P4423,1+U4423,1)</f>
        <v>7</v>
      </c>
      <c r="V4424" t="str">
        <f t="shared" si="69"/>
        <v/>
      </c>
      <c r="W4424" t="str">
        <f>IF(V4424="","",IF(ABS(V4424-R4424)&gt;W$1,ABS(V4424-R4424),""))</f>
        <v/>
      </c>
      <c r="X4424" t="str">
        <f>Y4424&amp;"-"&amp;Z4424&amp;"-"&amp;AC4424&amp;"-"&amp;AD4424&amp;"-"&amp;AG4424</f>
        <v>9.5-e-A-1-1.5</v>
      </c>
      <c r="Y4424">
        <f>F4424</f>
        <v>9.5</v>
      </c>
      <c r="Z4424" s="2" t="str">
        <f>G4424</f>
        <v>e</v>
      </c>
      <c r="AA4424">
        <f>_xlfn.IFNA(VLOOKUP(X4424,'duo-out'!A$2:Q$5000,5,FALSE),E4424+10*(H4424-1)+1+_xlfn.IFNA(VLOOKUP(D4424,states!A$2:C$10,3,FALSE),1))</f>
        <v>262</v>
      </c>
      <c r="AB4424" t="str">
        <f>IF(V4424="","",V4424)</f>
        <v/>
      </c>
      <c r="AC4424" s="2" t="str">
        <f>_xlfn.IFNA(VLOOKUP(D4424,states!A$2:C$10,2,FALSE),"XX")</f>
        <v>A</v>
      </c>
      <c r="AD4424">
        <f>E4424</f>
        <v>1</v>
      </c>
      <c r="AE4424">
        <f>_xlfn.IFNA(VLOOKUP(D4424,states!A$2:D$10,4,FALSE),0)</f>
        <v>2</v>
      </c>
      <c r="AF4424">
        <v>0.5</v>
      </c>
      <c r="AG4424">
        <f>IF(AE4424=0,AF4424,IF(AE4424=1,IF(F4424=0.5,0.5,IF(H4424=1,0.5,1.5)),IF(F4424=0.5,0.5,IF(H4424=1,2.5,1.5))))</f>
        <v>1.5</v>
      </c>
      <c r="AH4424" s="7">
        <f>IF(AC4424="XX",0,1/C4424^(1/5)*IF(E4424=0,100,1)/(E4424+1)^(1/4))</f>
        <v>1.8997822484386093</v>
      </c>
    </row>
    <row r="4425" spans="1:34">
      <c r="A4425">
        <v>5618</v>
      </c>
      <c r="B4425" s="1">
        <v>23204.612000000001</v>
      </c>
      <c r="C4425" s="6">
        <v>0.05</v>
      </c>
      <c r="D4425" t="s">
        <v>3</v>
      </c>
      <c r="E4425">
        <v>1</v>
      </c>
      <c r="F4425">
        <v>9.5</v>
      </c>
      <c r="G4425" t="s">
        <v>1</v>
      </c>
      <c r="H4425">
        <v>2</v>
      </c>
      <c r="I4425" t="s">
        <v>0</v>
      </c>
      <c r="J4425">
        <v>1</v>
      </c>
      <c r="K4425">
        <v>9.5</v>
      </c>
      <c r="L4425" t="s">
        <v>2</v>
      </c>
      <c r="M4425">
        <v>2</v>
      </c>
      <c r="N4425" t="s">
        <v>5674</v>
      </c>
      <c r="O4425">
        <v>1</v>
      </c>
      <c r="P4425" t="str">
        <f>D4425&amp;"-"&amp;F4425&amp;"-"&amp;G4425&amp;"-"&amp;E4425&amp;"-"&amp;H4425</f>
        <v>A2Delta-9.5-e-1-2</v>
      </c>
      <c r="Q4425" t="str">
        <f>I4425&amp;"-"&amp;K4425&amp;"-"&amp;L4425&amp;"-"&amp;J4425&amp;"-"&amp;M4425</f>
        <v>X2Pi-9.5-f-1-2</v>
      </c>
      <c r="R4425">
        <f>B4425+S4425</f>
        <v>27410.348611406</v>
      </c>
      <c r="S4425">
        <f>_xlfn.IFNA(VLOOKUP(Q4425,'MARVEL-X'!A$2:I$1400,7,FALSE),VLOOKUP(Q4425,MARVEL!A$2:J$1522,10,FALSE))</f>
        <v>4205.7366114059996</v>
      </c>
      <c r="T4425">
        <f>IF(P4425=P4424,R4425+T4424,R4425)</f>
        <v>219282.73374853199</v>
      </c>
      <c r="U4425">
        <f>IF(P4425=P4424,1+U4424,1)</f>
        <v>8</v>
      </c>
      <c r="V4425" t="str">
        <f t="shared" si="69"/>
        <v/>
      </c>
      <c r="W4425" t="str">
        <f>IF(V4425="","",IF(ABS(V4425-R4425)&gt;W$1,ABS(V4425-R4425),""))</f>
        <v/>
      </c>
      <c r="X4425" t="str">
        <f>Y4425&amp;"-"&amp;Z4425&amp;"-"&amp;AC4425&amp;"-"&amp;AD4425&amp;"-"&amp;AG4425</f>
        <v>9.5-e-A-1-1.5</v>
      </c>
      <c r="Y4425">
        <f>F4425</f>
        <v>9.5</v>
      </c>
      <c r="Z4425" s="2" t="str">
        <f>G4425</f>
        <v>e</v>
      </c>
      <c r="AA4425">
        <f>_xlfn.IFNA(VLOOKUP(X4425,'duo-out'!A$2:Q$5000,5,FALSE),E4425+10*(H4425-1)+1+_xlfn.IFNA(VLOOKUP(D4425,states!A$2:C$10,3,FALSE),1))</f>
        <v>262</v>
      </c>
      <c r="AB4425" t="str">
        <f>IF(V4425="","",V4425)</f>
        <v/>
      </c>
      <c r="AC4425" s="2" t="str">
        <f>_xlfn.IFNA(VLOOKUP(D4425,states!A$2:C$10,2,FALSE),"XX")</f>
        <v>A</v>
      </c>
      <c r="AD4425">
        <f>E4425</f>
        <v>1</v>
      </c>
      <c r="AE4425">
        <f>_xlfn.IFNA(VLOOKUP(D4425,states!A$2:D$10,4,FALSE),0)</f>
        <v>2</v>
      </c>
      <c r="AF4425">
        <v>0.5</v>
      </c>
      <c r="AG4425">
        <f>IF(AE4425=0,AF4425,IF(AE4425=1,IF(F4425=0.5,0.5,IF(H4425=1,0.5,1.5)),IF(F4425=0.5,0.5,IF(H4425=1,2.5,1.5))))</f>
        <v>1.5</v>
      </c>
      <c r="AH4425" s="7">
        <f>IF(AC4425="XX",0,1/C4425^(1/5)*IF(E4425=0,100,1)/(E4425+1)^(1/4))</f>
        <v>1.5309059120638666</v>
      </c>
    </row>
    <row r="4426" spans="1:34">
      <c r="A4426">
        <v>5602</v>
      </c>
      <c r="B4426" s="1">
        <v>23475.947</v>
      </c>
      <c r="C4426" s="6">
        <v>0.05</v>
      </c>
      <c r="D4426" t="s">
        <v>3</v>
      </c>
      <c r="E4426">
        <v>1</v>
      </c>
      <c r="F4426">
        <v>9.5</v>
      </c>
      <c r="G4426" t="s">
        <v>1</v>
      </c>
      <c r="H4426">
        <v>2</v>
      </c>
      <c r="I4426" t="s">
        <v>0</v>
      </c>
      <c r="J4426">
        <v>1</v>
      </c>
      <c r="K4426">
        <v>8.5</v>
      </c>
      <c r="L4426" t="s">
        <v>1</v>
      </c>
      <c r="M4426">
        <v>2</v>
      </c>
      <c r="N4426" t="s">
        <v>5658</v>
      </c>
      <c r="O4426">
        <v>1</v>
      </c>
      <c r="P4426" t="str">
        <f>D4426&amp;"-"&amp;F4426&amp;"-"&amp;G4426&amp;"-"&amp;E4426&amp;"-"&amp;H4426</f>
        <v>A2Delta-9.5-e-1-2</v>
      </c>
      <c r="Q4426" t="str">
        <f>I4426&amp;"-"&amp;K4426&amp;"-"&amp;L4426&amp;"-"&amp;J4426&amp;"-"&amp;M4426</f>
        <v>X2Pi-8.5-e-1-2</v>
      </c>
      <c r="R4426">
        <f>B4426+S4426</f>
        <v>27410.335768576999</v>
      </c>
      <c r="S4426">
        <f>_xlfn.IFNA(VLOOKUP(Q4426,'MARVEL-X'!A$2:I$1400,7,FALSE),VLOOKUP(Q4426,MARVEL!A$2:J$1522,10,FALSE))</f>
        <v>3934.3887685770001</v>
      </c>
      <c r="T4426">
        <f>IF(P4426=P4425,R4426+T4425,R4426)</f>
        <v>246693.06951710899</v>
      </c>
      <c r="U4426">
        <f>IF(P4426=P4425,1+U4425,1)</f>
        <v>9</v>
      </c>
      <c r="V4426" t="str">
        <f t="shared" si="69"/>
        <v/>
      </c>
      <c r="W4426" t="str">
        <f>IF(V4426="","",IF(ABS(V4426-R4426)&gt;W$1,ABS(V4426-R4426),""))</f>
        <v/>
      </c>
      <c r="X4426" t="str">
        <f>Y4426&amp;"-"&amp;Z4426&amp;"-"&amp;AC4426&amp;"-"&amp;AD4426&amp;"-"&amp;AG4426</f>
        <v>9.5-e-A-1-1.5</v>
      </c>
      <c r="Y4426">
        <f>F4426</f>
        <v>9.5</v>
      </c>
      <c r="Z4426" s="2" t="str">
        <f>G4426</f>
        <v>e</v>
      </c>
      <c r="AA4426">
        <f>_xlfn.IFNA(VLOOKUP(X4426,'duo-out'!A$2:Q$5000,5,FALSE),E4426+10*(H4426-1)+1+_xlfn.IFNA(VLOOKUP(D4426,states!A$2:C$10,3,FALSE),1))</f>
        <v>262</v>
      </c>
      <c r="AB4426" t="str">
        <f>IF(V4426="","",V4426)</f>
        <v/>
      </c>
      <c r="AC4426" s="2" t="str">
        <f>_xlfn.IFNA(VLOOKUP(D4426,states!A$2:C$10,2,FALSE),"XX")</f>
        <v>A</v>
      </c>
      <c r="AD4426">
        <f>E4426</f>
        <v>1</v>
      </c>
      <c r="AE4426">
        <f>_xlfn.IFNA(VLOOKUP(D4426,states!A$2:D$10,4,FALSE),0)</f>
        <v>2</v>
      </c>
      <c r="AF4426">
        <v>0.5</v>
      </c>
      <c r="AG4426">
        <f>IF(AE4426=0,AF4426,IF(AE4426=1,IF(F4426=0.5,0.5,IF(H4426=1,0.5,1.5)),IF(F4426=0.5,0.5,IF(H4426=1,2.5,1.5))))</f>
        <v>1.5</v>
      </c>
      <c r="AH4426" s="7">
        <f>IF(AC4426="XX",0,1/C4426^(1/5)*IF(E4426=0,100,1)/(E4426+1)^(1/4))</f>
        <v>1.5309059120638666</v>
      </c>
    </row>
    <row r="4427" spans="1:34">
      <c r="A4427">
        <v>1169</v>
      </c>
      <c r="B4427" s="1">
        <v>22915.87</v>
      </c>
      <c r="C4427" s="6">
        <v>0.1091</v>
      </c>
      <c r="D4427" t="s">
        <v>3</v>
      </c>
      <c r="E4427">
        <v>1</v>
      </c>
      <c r="F4427">
        <v>9.5</v>
      </c>
      <c r="G4427" t="s">
        <v>1</v>
      </c>
      <c r="H4427">
        <v>2</v>
      </c>
      <c r="I4427" t="s">
        <v>0</v>
      </c>
      <c r="J4427">
        <v>1</v>
      </c>
      <c r="K4427">
        <v>10.5</v>
      </c>
      <c r="L4427" t="s">
        <v>1</v>
      </c>
      <c r="M4427">
        <v>2</v>
      </c>
      <c r="N4427" t="s">
        <v>1225</v>
      </c>
      <c r="O4427">
        <v>1</v>
      </c>
      <c r="P4427" t="str">
        <f>D4427&amp;"-"&amp;F4427&amp;"-"&amp;G4427&amp;"-"&amp;E4427&amp;"-"&amp;H4427</f>
        <v>A2Delta-9.5-e-1-2</v>
      </c>
      <c r="Q4427" t="str">
        <f>I4427&amp;"-"&amp;K4427&amp;"-"&amp;L4427&amp;"-"&amp;J4427&amp;"-"&amp;M4427</f>
        <v>X2Pi-10.5-e-1-2</v>
      </c>
      <c r="R4427">
        <f>B4427+S4427</f>
        <v>27410.245276518999</v>
      </c>
      <c r="S4427">
        <f>_xlfn.IFNA(VLOOKUP(Q4427,'MARVEL-X'!A$2:I$1400,7,FALSE),VLOOKUP(Q4427,MARVEL!A$2:J$1522,10,FALSE))</f>
        <v>4494.3752765190002</v>
      </c>
      <c r="T4427">
        <f>IF(P4427=P4426,R4427+T4426,R4427)</f>
        <v>274103.314793628</v>
      </c>
      <c r="U4427">
        <f>IF(P4427=P4426,1+U4426,1)</f>
        <v>10</v>
      </c>
      <c r="V4427" t="str">
        <f t="shared" si="69"/>
        <v/>
      </c>
      <c r="W4427" t="str">
        <f>IF(V4427="","",IF(ABS(V4427-R4427)&gt;W$1,ABS(V4427-R4427),""))</f>
        <v/>
      </c>
      <c r="X4427" t="str">
        <f>Y4427&amp;"-"&amp;Z4427&amp;"-"&amp;AC4427&amp;"-"&amp;AD4427&amp;"-"&amp;AG4427</f>
        <v>9.5-e-A-1-1.5</v>
      </c>
      <c r="Y4427">
        <f>F4427</f>
        <v>9.5</v>
      </c>
      <c r="Z4427" s="2" t="str">
        <f>G4427</f>
        <v>e</v>
      </c>
      <c r="AA4427">
        <f>_xlfn.IFNA(VLOOKUP(X4427,'duo-out'!A$2:Q$5000,5,FALSE),E4427+10*(H4427-1)+1+_xlfn.IFNA(VLOOKUP(D4427,states!A$2:C$10,3,FALSE),1))</f>
        <v>262</v>
      </c>
      <c r="AB4427" t="str">
        <f>IF(V4427="","",V4427)</f>
        <v/>
      </c>
      <c r="AC4427" s="2" t="str">
        <f>_xlfn.IFNA(VLOOKUP(D4427,states!A$2:C$10,2,FALSE),"XX")</f>
        <v>A</v>
      </c>
      <c r="AD4427">
        <f>E4427</f>
        <v>1</v>
      </c>
      <c r="AE4427">
        <f>_xlfn.IFNA(VLOOKUP(D4427,states!A$2:D$10,4,FALSE),0)</f>
        <v>2</v>
      </c>
      <c r="AF4427">
        <v>0.5</v>
      </c>
      <c r="AG4427">
        <f>IF(AE4427=0,AF4427,IF(AE4427=1,IF(F4427=0.5,0.5,IF(H4427=1,0.5,1.5)),IF(F4427=0.5,0.5,IF(H4427=1,2.5,1.5))))</f>
        <v>1.5</v>
      </c>
      <c r="AH4427" s="7">
        <f>IF(AC4427="XX",0,1/C4427^(1/5)*IF(E4427=0,100,1)/(E4427+1)^(1/4))</f>
        <v>1.3097172603035085</v>
      </c>
    </row>
    <row r="4428" spans="1:34">
      <c r="A4428">
        <v>1106</v>
      </c>
      <c r="B4428" s="1">
        <v>23204.74</v>
      </c>
      <c r="C4428" s="6">
        <v>0.13969999999999999</v>
      </c>
      <c r="D4428" t="s">
        <v>3</v>
      </c>
      <c r="E4428">
        <v>1</v>
      </c>
      <c r="F4428">
        <v>9.5</v>
      </c>
      <c r="G4428" t="s">
        <v>1</v>
      </c>
      <c r="H4428">
        <v>2</v>
      </c>
      <c r="I4428" t="s">
        <v>0</v>
      </c>
      <c r="J4428">
        <v>1</v>
      </c>
      <c r="K4428">
        <v>9.5</v>
      </c>
      <c r="L4428" t="s">
        <v>2</v>
      </c>
      <c r="M4428">
        <v>2</v>
      </c>
      <c r="N4428" t="s">
        <v>1162</v>
      </c>
      <c r="O4428">
        <v>1</v>
      </c>
      <c r="P4428" t="str">
        <f>D4428&amp;"-"&amp;F4428&amp;"-"&amp;G4428&amp;"-"&amp;E4428&amp;"-"&amp;H4428</f>
        <v>A2Delta-9.5-e-1-2</v>
      </c>
      <c r="Q4428" t="str">
        <f>I4428&amp;"-"&amp;K4428&amp;"-"&amp;L4428&amp;"-"&amp;J4428&amp;"-"&amp;M4428</f>
        <v>X2Pi-9.5-f-1-2</v>
      </c>
      <c r="R4428">
        <f>B4428+S4428</f>
        <v>27410.476611406</v>
      </c>
      <c r="S4428">
        <f>_xlfn.IFNA(VLOOKUP(Q4428,'MARVEL-X'!A$2:I$1400,7,FALSE),VLOOKUP(Q4428,MARVEL!A$2:J$1522,10,FALSE))</f>
        <v>4205.7366114059996</v>
      </c>
      <c r="T4428">
        <f>IF(P4428=P4427,R4428+T4427,R4428)</f>
        <v>301513.79140503402</v>
      </c>
      <c r="U4428">
        <f>IF(P4428=P4427,1+U4427,1)</f>
        <v>11</v>
      </c>
      <c r="V4428" t="str">
        <f t="shared" si="69"/>
        <v/>
      </c>
      <c r="W4428" t="str">
        <f>IF(V4428="","",IF(ABS(V4428-R4428)&gt;W$1,ABS(V4428-R4428),""))</f>
        <v/>
      </c>
      <c r="X4428" t="str">
        <f>Y4428&amp;"-"&amp;Z4428&amp;"-"&amp;AC4428&amp;"-"&amp;AD4428&amp;"-"&amp;AG4428</f>
        <v>9.5-e-A-1-1.5</v>
      </c>
      <c r="Y4428">
        <f>F4428</f>
        <v>9.5</v>
      </c>
      <c r="Z4428" s="2" t="str">
        <f>G4428</f>
        <v>e</v>
      </c>
      <c r="AA4428">
        <f>_xlfn.IFNA(VLOOKUP(X4428,'duo-out'!A$2:Q$5000,5,FALSE),E4428+10*(H4428-1)+1+_xlfn.IFNA(VLOOKUP(D4428,states!A$2:C$10,3,FALSE),1))</f>
        <v>262</v>
      </c>
      <c r="AB4428" t="str">
        <f>IF(V4428="","",V4428)</f>
        <v/>
      </c>
      <c r="AC4428" s="2" t="str">
        <f>_xlfn.IFNA(VLOOKUP(D4428,states!A$2:C$10,2,FALSE),"XX")</f>
        <v>A</v>
      </c>
      <c r="AD4428">
        <f>E4428</f>
        <v>1</v>
      </c>
      <c r="AE4428">
        <f>_xlfn.IFNA(VLOOKUP(D4428,states!A$2:D$10,4,FALSE),0)</f>
        <v>2</v>
      </c>
      <c r="AF4428">
        <v>0.5</v>
      </c>
      <c r="AG4428">
        <f>IF(AE4428=0,AF4428,IF(AE4428=1,IF(F4428=0.5,0.5,IF(H4428=1,0.5,1.5)),IF(F4428=0.5,0.5,IF(H4428=1,2.5,1.5))))</f>
        <v>1.5</v>
      </c>
      <c r="AH4428" s="7">
        <f>IF(AC4428="XX",0,1/C4428^(1/5)*IF(E4428=0,100,1)/(E4428+1)^(1/4))</f>
        <v>1.2465313915312712</v>
      </c>
    </row>
    <row r="4429" spans="1:34">
      <c r="A4429">
        <v>1083</v>
      </c>
      <c r="B4429" s="1">
        <v>23475.98</v>
      </c>
      <c r="C4429" s="6">
        <v>0.05</v>
      </c>
      <c r="D4429" t="s">
        <v>3</v>
      </c>
      <c r="E4429">
        <v>1</v>
      </c>
      <c r="F4429">
        <v>9.5</v>
      </c>
      <c r="G4429" t="s">
        <v>1</v>
      </c>
      <c r="H4429">
        <v>2</v>
      </c>
      <c r="I4429" t="s">
        <v>0</v>
      </c>
      <c r="J4429">
        <v>1</v>
      </c>
      <c r="K4429">
        <v>8.5</v>
      </c>
      <c r="L4429" t="s">
        <v>1</v>
      </c>
      <c r="M4429">
        <v>2</v>
      </c>
      <c r="N4429" t="s">
        <v>1139</v>
      </c>
      <c r="O4429">
        <v>1</v>
      </c>
      <c r="P4429" t="str">
        <f>D4429&amp;"-"&amp;F4429&amp;"-"&amp;G4429&amp;"-"&amp;E4429&amp;"-"&amp;H4429</f>
        <v>A2Delta-9.5-e-1-2</v>
      </c>
      <c r="Q4429" t="str">
        <f>I4429&amp;"-"&amp;K4429&amp;"-"&amp;L4429&amp;"-"&amp;J4429&amp;"-"&amp;M4429</f>
        <v>X2Pi-8.5-e-1-2</v>
      </c>
      <c r="R4429">
        <f>B4429+S4429</f>
        <v>27410.368768576998</v>
      </c>
      <c r="S4429">
        <f>_xlfn.IFNA(VLOOKUP(Q4429,'MARVEL-X'!A$2:I$1400,7,FALSE),VLOOKUP(Q4429,MARVEL!A$2:J$1522,10,FALSE))</f>
        <v>3934.3887685770001</v>
      </c>
      <c r="T4429">
        <f>IF(P4429=P4428,R4429+T4428,R4429)</f>
        <v>328924.16017361102</v>
      </c>
      <c r="U4429">
        <f>IF(P4429=P4428,1+U4428,1)</f>
        <v>12</v>
      </c>
      <c r="V4429">
        <f t="shared" si="69"/>
        <v>27410.346681134251</v>
      </c>
      <c r="W4429" t="str">
        <f>IF(V4429="","",IF(ABS(V4429-R4429)&gt;W$1,ABS(V4429-R4429),""))</f>
        <v/>
      </c>
      <c r="X4429" t="str">
        <f>Y4429&amp;"-"&amp;Z4429&amp;"-"&amp;AC4429&amp;"-"&amp;AD4429&amp;"-"&amp;AG4429</f>
        <v>9.5-e-A-1-1.5</v>
      </c>
      <c r="Y4429">
        <f>F4429</f>
        <v>9.5</v>
      </c>
      <c r="Z4429" s="2" t="str">
        <f>G4429</f>
        <v>e</v>
      </c>
      <c r="AA4429">
        <f>_xlfn.IFNA(VLOOKUP(X4429,'duo-out'!A$2:Q$5000,5,FALSE),E4429+10*(H4429-1)+1+_xlfn.IFNA(VLOOKUP(D4429,states!A$2:C$10,3,FALSE),1))</f>
        <v>262</v>
      </c>
      <c r="AB4429">
        <f>IF(V4429="","",V4429)</f>
        <v>27410.346681134251</v>
      </c>
      <c r="AC4429" s="2" t="str">
        <f>_xlfn.IFNA(VLOOKUP(D4429,states!A$2:C$10,2,FALSE),"XX")</f>
        <v>A</v>
      </c>
      <c r="AD4429">
        <f>E4429</f>
        <v>1</v>
      </c>
      <c r="AE4429">
        <f>_xlfn.IFNA(VLOOKUP(D4429,states!A$2:D$10,4,FALSE),0)</f>
        <v>2</v>
      </c>
      <c r="AF4429">
        <v>0.5</v>
      </c>
      <c r="AG4429">
        <f>IF(AE4429=0,AF4429,IF(AE4429=1,IF(F4429=0.5,0.5,IF(H4429=1,0.5,1.5)),IF(F4429=0.5,0.5,IF(H4429=1,2.5,1.5))))</f>
        <v>1.5</v>
      </c>
      <c r="AH4429" s="7">
        <f>IF(AC4429="XX",0,1/C4429^(1/5)*IF(E4429=0,100,1)/(E4429+1)^(1/4))</f>
        <v>1.5309059120638666</v>
      </c>
    </row>
    <row r="4430" spans="1:34">
      <c r="A4430">
        <v>4091</v>
      </c>
      <c r="B4430" s="1">
        <v>20909.034</v>
      </c>
      <c r="C4430" s="6">
        <v>5.4519999999999999E-2</v>
      </c>
      <c r="D4430" t="s">
        <v>3</v>
      </c>
      <c r="E4430">
        <v>2</v>
      </c>
      <c r="F4430">
        <v>9.5</v>
      </c>
      <c r="G4430" t="s">
        <v>1</v>
      </c>
      <c r="H4430">
        <v>1</v>
      </c>
      <c r="I4430" t="s">
        <v>0</v>
      </c>
      <c r="J4430">
        <v>3</v>
      </c>
      <c r="K4430">
        <v>8.5</v>
      </c>
      <c r="L4430" t="s">
        <v>1</v>
      </c>
      <c r="M4430">
        <v>1</v>
      </c>
      <c r="N4430" t="s">
        <v>4147</v>
      </c>
      <c r="O4430">
        <v>1</v>
      </c>
      <c r="P4430" t="str">
        <f>D4430&amp;"-"&amp;F4430&amp;"-"&amp;G4430&amp;"-"&amp;E4430&amp;"-"&amp;H4430</f>
        <v>A2Delta-9.5-e-2-1</v>
      </c>
      <c r="Q4430" t="str">
        <f>I4430&amp;"-"&amp;K4430&amp;"-"&amp;L4430&amp;"-"&amp;J4430&amp;"-"&amp;M4430</f>
        <v>X2Pi-8.5-e-3-1</v>
      </c>
      <c r="R4430">
        <f>B4430+S4430</f>
        <v>29619.668847372999</v>
      </c>
      <c r="S4430">
        <f>_xlfn.IFNA(VLOOKUP(Q4430,'MARVEL-X'!A$2:I$1400,7,FALSE),VLOOKUP(Q4430,MARVEL!A$2:J$1522,10,FALSE))</f>
        <v>8710.6348473729995</v>
      </c>
      <c r="T4430">
        <f>IF(P4430=P4429,R4430+T4429,R4430)</f>
        <v>29619.668847372999</v>
      </c>
      <c r="U4430">
        <f>IF(P4430=P4429,1+U4429,1)</f>
        <v>1</v>
      </c>
      <c r="V4430" t="str">
        <f t="shared" si="69"/>
        <v/>
      </c>
      <c r="W4430" t="str">
        <f>IF(V4430="","",IF(ABS(V4430-R4430)&gt;W$1,ABS(V4430-R4430),""))</f>
        <v/>
      </c>
      <c r="X4430" t="str">
        <f>Y4430&amp;"-"&amp;Z4430&amp;"-"&amp;AC4430&amp;"-"&amp;AD4430&amp;"-"&amp;AG4430</f>
        <v>9.5-e-A-2-2.5</v>
      </c>
      <c r="Y4430">
        <f>F4430</f>
        <v>9.5</v>
      </c>
      <c r="Z4430" s="2" t="str">
        <f>G4430</f>
        <v>e</v>
      </c>
      <c r="AA4430">
        <f>_xlfn.IFNA(VLOOKUP(X4430,'duo-out'!A$2:Q$5000,5,FALSE),E4430+10*(H4430-1)+1+_xlfn.IFNA(VLOOKUP(D4430,states!A$2:C$10,3,FALSE),1))</f>
        <v>253</v>
      </c>
      <c r="AB4430" t="str">
        <f>IF(V4430="","",V4430)</f>
        <v/>
      </c>
      <c r="AC4430" s="2" t="str">
        <f>_xlfn.IFNA(VLOOKUP(D4430,states!A$2:C$10,2,FALSE),"XX")</f>
        <v>A</v>
      </c>
      <c r="AD4430">
        <f>E4430</f>
        <v>2</v>
      </c>
      <c r="AE4430">
        <f>_xlfn.IFNA(VLOOKUP(D4430,states!A$2:D$10,4,FALSE),0)</f>
        <v>2</v>
      </c>
      <c r="AF4430">
        <v>0.5</v>
      </c>
      <c r="AG4430">
        <f>IF(AE4430=0,AF4430,IF(AE4430=1,IF(F4430=0.5,0.5,IF(H4430=1,0.5,1.5)),IF(F4430=0.5,0.5,IF(H4430=1,2.5,1.5))))</f>
        <v>2.5</v>
      </c>
      <c r="AH4430" s="7">
        <f>IF(AC4430="XX",0,1/C4430^(1/5)*IF(E4430=0,100,1)/(E4430+1)^(1/4))</f>
        <v>1.3595917383122491</v>
      </c>
    </row>
    <row r="4431" spans="1:34">
      <c r="A4431">
        <v>3683</v>
      </c>
      <c r="B4431" s="1">
        <v>22863.878000000001</v>
      </c>
      <c r="C4431" s="6">
        <v>5.0000000000000001E-3</v>
      </c>
      <c r="D4431" t="s">
        <v>3</v>
      </c>
      <c r="E4431">
        <v>2</v>
      </c>
      <c r="F4431">
        <v>9.5</v>
      </c>
      <c r="G4431" t="s">
        <v>1</v>
      </c>
      <c r="H4431">
        <v>1</v>
      </c>
      <c r="I4431" t="s">
        <v>0</v>
      </c>
      <c r="J4431">
        <v>2</v>
      </c>
      <c r="K4431">
        <v>10.5</v>
      </c>
      <c r="L4431" t="s">
        <v>1</v>
      </c>
      <c r="M4431">
        <v>1</v>
      </c>
      <c r="N4431" t="s">
        <v>3739</v>
      </c>
      <c r="O4431">
        <v>1</v>
      </c>
      <c r="P4431" t="str">
        <f>D4431&amp;"-"&amp;F4431&amp;"-"&amp;G4431&amp;"-"&amp;E4431&amp;"-"&amp;H4431</f>
        <v>A2Delta-9.5-e-2-1</v>
      </c>
      <c r="Q4431" t="str">
        <f>I4431&amp;"-"&amp;K4431&amp;"-"&amp;L4431&amp;"-"&amp;J4431&amp;"-"&amp;M4431</f>
        <v>X2Pi-10.5-e-2-1</v>
      </c>
      <c r="R4431">
        <f>B4431+S4431</f>
        <v>29619.711707586001</v>
      </c>
      <c r="S4431">
        <f>_xlfn.IFNA(VLOOKUP(Q4431,'MARVEL-X'!A$2:I$1400,7,FALSE),VLOOKUP(Q4431,MARVEL!A$2:J$1522,10,FALSE))</f>
        <v>6755.8337075859999</v>
      </c>
      <c r="T4431">
        <f>IF(P4431=P4430,R4431+T4430,R4431)</f>
        <v>59239.380554959003</v>
      </c>
      <c r="U4431">
        <f>IF(P4431=P4430,1+U4430,1)</f>
        <v>2</v>
      </c>
      <c r="V4431" t="str">
        <f t="shared" si="69"/>
        <v/>
      </c>
      <c r="W4431" t="str">
        <f>IF(V4431="","",IF(ABS(V4431-R4431)&gt;W$1,ABS(V4431-R4431),""))</f>
        <v/>
      </c>
      <c r="X4431" t="str">
        <f>Y4431&amp;"-"&amp;Z4431&amp;"-"&amp;AC4431&amp;"-"&amp;AD4431&amp;"-"&amp;AG4431</f>
        <v>9.5-e-A-2-2.5</v>
      </c>
      <c r="Y4431">
        <f>F4431</f>
        <v>9.5</v>
      </c>
      <c r="Z4431" s="2" t="str">
        <f>G4431</f>
        <v>e</v>
      </c>
      <c r="AA4431">
        <f>_xlfn.IFNA(VLOOKUP(X4431,'duo-out'!A$2:Q$5000,5,FALSE),E4431+10*(H4431-1)+1+_xlfn.IFNA(VLOOKUP(D4431,states!A$2:C$10,3,FALSE),1))</f>
        <v>253</v>
      </c>
      <c r="AB4431" t="str">
        <f>IF(V4431="","",V4431)</f>
        <v/>
      </c>
      <c r="AC4431" s="2" t="str">
        <f>_xlfn.IFNA(VLOOKUP(D4431,states!A$2:C$10,2,FALSE),"XX")</f>
        <v>A</v>
      </c>
      <c r="AD4431">
        <f>E4431</f>
        <v>2</v>
      </c>
      <c r="AE4431">
        <f>_xlfn.IFNA(VLOOKUP(D4431,states!A$2:D$10,4,FALSE),0)</f>
        <v>2</v>
      </c>
      <c r="AF4431">
        <v>0.5</v>
      </c>
      <c r="AG4431">
        <f>IF(AE4431=0,AF4431,IF(AE4431=1,IF(F4431=0.5,0.5,IF(H4431=1,0.5,1.5)),IF(F4431=0.5,0.5,IF(H4431=1,2.5,1.5))))</f>
        <v>2.5</v>
      </c>
      <c r="AH4431" s="7">
        <f>IF(AC4431="XX",0,1/C4431^(1/5)*IF(E4431=0,100,1)/(E4431+1)^(1/4))</f>
        <v>2.1924297443889911</v>
      </c>
    </row>
    <row r="4432" spans="1:34">
      <c r="A4432">
        <v>3651</v>
      </c>
      <c r="B4432" s="1">
        <v>23353.823700000001</v>
      </c>
      <c r="C4432" s="6">
        <v>2.478E-2</v>
      </c>
      <c r="D4432" t="s">
        <v>3</v>
      </c>
      <c r="E4432">
        <v>2</v>
      </c>
      <c r="F4432">
        <v>9.5</v>
      </c>
      <c r="G4432" t="s">
        <v>1</v>
      </c>
      <c r="H4432">
        <v>1</v>
      </c>
      <c r="I4432" t="s">
        <v>0</v>
      </c>
      <c r="J4432">
        <v>2</v>
      </c>
      <c r="K4432">
        <v>8.5</v>
      </c>
      <c r="L4432" t="s">
        <v>1</v>
      </c>
      <c r="M4432">
        <v>1</v>
      </c>
      <c r="N4432" t="s">
        <v>3707</v>
      </c>
      <c r="O4432">
        <v>1</v>
      </c>
      <c r="P4432" t="str">
        <f>D4432&amp;"-"&amp;F4432&amp;"-"&amp;G4432&amp;"-"&amp;E4432&amp;"-"&amp;H4432</f>
        <v>A2Delta-9.5-e-2-1</v>
      </c>
      <c r="Q4432" t="str">
        <f>I4432&amp;"-"&amp;K4432&amp;"-"&amp;L4432&amp;"-"&amp;J4432&amp;"-"&amp;M4432</f>
        <v>X2Pi-8.5-e-2-1</v>
      </c>
      <c r="R4432">
        <f>B4432+S4432</f>
        <v>29619.725339246001</v>
      </c>
      <c r="S4432">
        <f>_xlfn.IFNA(VLOOKUP(Q4432,'MARVEL-X'!A$2:I$1400,7,FALSE),VLOOKUP(Q4432,MARVEL!A$2:J$1522,10,FALSE))</f>
        <v>6265.9016392459998</v>
      </c>
      <c r="T4432">
        <f>IF(P4432=P4431,R4432+T4431,R4432)</f>
        <v>88859.105894205</v>
      </c>
      <c r="U4432">
        <f>IF(P4432=P4431,1+U4431,1)</f>
        <v>3</v>
      </c>
      <c r="V4432" t="str">
        <f t="shared" si="69"/>
        <v/>
      </c>
      <c r="W4432" t="str">
        <f>IF(V4432="","",IF(ABS(V4432-R4432)&gt;W$1,ABS(V4432-R4432),""))</f>
        <v/>
      </c>
      <c r="X4432" t="str">
        <f>Y4432&amp;"-"&amp;Z4432&amp;"-"&amp;AC4432&amp;"-"&amp;AD4432&amp;"-"&amp;AG4432</f>
        <v>9.5-e-A-2-2.5</v>
      </c>
      <c r="Y4432">
        <f>F4432</f>
        <v>9.5</v>
      </c>
      <c r="Z4432" s="2" t="str">
        <f>G4432</f>
        <v>e</v>
      </c>
      <c r="AA4432">
        <f>_xlfn.IFNA(VLOOKUP(X4432,'duo-out'!A$2:Q$5000,5,FALSE),E4432+10*(H4432-1)+1+_xlfn.IFNA(VLOOKUP(D4432,states!A$2:C$10,3,FALSE),1))</f>
        <v>253</v>
      </c>
      <c r="AB4432" t="str">
        <f>IF(V4432="","",V4432)</f>
        <v/>
      </c>
      <c r="AC4432" s="2" t="str">
        <f>_xlfn.IFNA(VLOOKUP(D4432,states!A$2:C$10,2,FALSE),"XX")</f>
        <v>A</v>
      </c>
      <c r="AD4432">
        <f>E4432</f>
        <v>2</v>
      </c>
      <c r="AE4432">
        <f>_xlfn.IFNA(VLOOKUP(D4432,states!A$2:D$10,4,FALSE),0)</f>
        <v>2</v>
      </c>
      <c r="AF4432">
        <v>0.5</v>
      </c>
      <c r="AG4432">
        <f>IF(AE4432=0,AF4432,IF(AE4432=1,IF(F4432=0.5,0.5,IF(H4432=1,0.5,1.5)),IF(F4432=0.5,0.5,IF(H4432=1,2.5,1.5))))</f>
        <v>2.5</v>
      </c>
      <c r="AH4432" s="7">
        <f>IF(AC4432="XX",0,1/C4432^(1/5)*IF(E4432=0,100,1)/(E4432+1)^(1/4))</f>
        <v>1.5918400454156543</v>
      </c>
    </row>
    <row r="4433" spans="1:34">
      <c r="A4433">
        <v>5695</v>
      </c>
      <c r="B4433" s="1">
        <v>23125.409</v>
      </c>
      <c r="C4433" s="6">
        <v>7.3429999999999995E-2</v>
      </c>
      <c r="D4433" t="s">
        <v>3</v>
      </c>
      <c r="E4433">
        <v>2</v>
      </c>
      <c r="F4433">
        <v>9.5</v>
      </c>
      <c r="G4433" t="s">
        <v>1</v>
      </c>
      <c r="H4433">
        <v>1</v>
      </c>
      <c r="I4433" t="s">
        <v>0</v>
      </c>
      <c r="J4433">
        <v>2</v>
      </c>
      <c r="K4433">
        <v>8.5</v>
      </c>
      <c r="L4433" t="s">
        <v>1</v>
      </c>
      <c r="M4433">
        <v>2</v>
      </c>
      <c r="N4433" t="s">
        <v>5751</v>
      </c>
      <c r="O4433">
        <v>1</v>
      </c>
      <c r="P4433" t="str">
        <f>D4433&amp;"-"&amp;F4433&amp;"-"&amp;G4433&amp;"-"&amp;E4433&amp;"-"&amp;H4433</f>
        <v>A2Delta-9.5-e-2-1</v>
      </c>
      <c r="Q4433" t="str">
        <f>I4433&amp;"-"&amp;K4433&amp;"-"&amp;L4433&amp;"-"&amp;J4433&amp;"-"&amp;M4433</f>
        <v>X2Pi-8.5-e-2-2</v>
      </c>
      <c r="R4433">
        <f>B4433+S4433</f>
        <v>29619.650586839001</v>
      </c>
      <c r="S4433">
        <f>_xlfn.IFNA(VLOOKUP(Q4433,'MARVEL-X'!A$2:I$1400,7,FALSE),VLOOKUP(Q4433,MARVEL!A$2:J$1522,10,FALSE))</f>
        <v>6494.2415868389999</v>
      </c>
      <c r="T4433">
        <f>IF(P4433=P4432,R4433+T4432,R4433)</f>
        <v>118478.75648104399</v>
      </c>
      <c r="U4433">
        <f>IF(P4433=P4432,1+U4432,1)</f>
        <v>4</v>
      </c>
      <c r="V4433" t="str">
        <f t="shared" si="69"/>
        <v/>
      </c>
      <c r="W4433" t="str">
        <f>IF(V4433="","",IF(ABS(V4433-R4433)&gt;W$1,ABS(V4433-R4433),""))</f>
        <v/>
      </c>
      <c r="X4433" t="str">
        <f>Y4433&amp;"-"&amp;Z4433&amp;"-"&amp;AC4433&amp;"-"&amp;AD4433&amp;"-"&amp;AG4433</f>
        <v>9.5-e-A-2-2.5</v>
      </c>
      <c r="Y4433">
        <f>F4433</f>
        <v>9.5</v>
      </c>
      <c r="Z4433" s="2" t="str">
        <f>G4433</f>
        <v>e</v>
      </c>
      <c r="AA4433">
        <f>_xlfn.IFNA(VLOOKUP(X4433,'duo-out'!A$2:Q$5000,5,FALSE),E4433+10*(H4433-1)+1+_xlfn.IFNA(VLOOKUP(D4433,states!A$2:C$10,3,FALSE),1))</f>
        <v>253</v>
      </c>
      <c r="AB4433" t="str">
        <f>IF(V4433="","",V4433)</f>
        <v/>
      </c>
      <c r="AC4433" s="2" t="str">
        <f>_xlfn.IFNA(VLOOKUP(D4433,states!A$2:C$10,2,FALSE),"XX")</f>
        <v>A</v>
      </c>
      <c r="AD4433">
        <f>E4433</f>
        <v>2</v>
      </c>
      <c r="AE4433">
        <f>_xlfn.IFNA(VLOOKUP(D4433,states!A$2:D$10,4,FALSE),0)</f>
        <v>2</v>
      </c>
      <c r="AF4433">
        <v>0.5</v>
      </c>
      <c r="AG4433">
        <f>IF(AE4433=0,AF4433,IF(AE4433=1,IF(F4433=0.5,0.5,IF(H4433=1,0.5,1.5)),IF(F4433=0.5,0.5,IF(H4433=1,2.5,1.5))))</f>
        <v>2.5</v>
      </c>
      <c r="AH4433" s="7">
        <f>IF(AC4433="XX",0,1/C4433^(1/5)*IF(E4433=0,100,1)/(E4433+1)^(1/4))</f>
        <v>1.2809877619251673</v>
      </c>
    </row>
    <row r="4434" spans="1:34">
      <c r="A4434">
        <v>5680</v>
      </c>
      <c r="B4434" s="1">
        <v>23124.161</v>
      </c>
      <c r="C4434" s="6">
        <v>0.05</v>
      </c>
      <c r="D4434" t="s">
        <v>3</v>
      </c>
      <c r="E4434">
        <v>2</v>
      </c>
      <c r="F4434">
        <v>9.5</v>
      </c>
      <c r="G4434" t="s">
        <v>1</v>
      </c>
      <c r="H4434">
        <v>1</v>
      </c>
      <c r="I4434" t="s">
        <v>0</v>
      </c>
      <c r="J4434">
        <v>2</v>
      </c>
      <c r="K4434">
        <v>9.5</v>
      </c>
      <c r="L4434" t="s">
        <v>2</v>
      </c>
      <c r="M4434">
        <v>1</v>
      </c>
      <c r="N4434" t="s">
        <v>5736</v>
      </c>
      <c r="O4434">
        <v>1</v>
      </c>
      <c r="P4434" t="str">
        <f>D4434&amp;"-"&amp;F4434&amp;"-"&amp;G4434&amp;"-"&amp;E4434&amp;"-"&amp;H4434</f>
        <v>A2Delta-9.5-e-2-1</v>
      </c>
      <c r="Q4434" t="str">
        <f>I4434&amp;"-"&amp;K4434&amp;"-"&amp;L4434&amp;"-"&amp;J4434&amp;"-"&amp;M4434</f>
        <v>X2Pi-9.5-f-2-1</v>
      </c>
      <c r="R4434">
        <f>B4434+S4434</f>
        <v>29619.680803195999</v>
      </c>
      <c r="S4434">
        <f>_xlfn.IFNA(VLOOKUP(Q4434,'MARVEL-X'!A$2:I$1400,7,FALSE),VLOOKUP(Q4434,MARVEL!A$2:J$1522,10,FALSE))</f>
        <v>6495.5198031959999</v>
      </c>
      <c r="T4434">
        <f>IF(P4434=P4433,R4434+T4433,R4434)</f>
        <v>148098.43728424</v>
      </c>
      <c r="U4434">
        <f>IF(P4434=P4433,1+U4433,1)</f>
        <v>5</v>
      </c>
      <c r="V4434" t="str">
        <f t="shared" si="69"/>
        <v/>
      </c>
      <c r="W4434" t="str">
        <f>IF(V4434="","",IF(ABS(V4434-R4434)&gt;W$1,ABS(V4434-R4434),""))</f>
        <v/>
      </c>
      <c r="X4434" t="str">
        <f>Y4434&amp;"-"&amp;Z4434&amp;"-"&amp;AC4434&amp;"-"&amp;AD4434&amp;"-"&amp;AG4434</f>
        <v>9.5-e-A-2-2.5</v>
      </c>
      <c r="Y4434">
        <f>F4434</f>
        <v>9.5</v>
      </c>
      <c r="Z4434" s="2" t="str">
        <f>G4434</f>
        <v>e</v>
      </c>
      <c r="AA4434">
        <f>_xlfn.IFNA(VLOOKUP(X4434,'duo-out'!A$2:Q$5000,5,FALSE),E4434+10*(H4434-1)+1+_xlfn.IFNA(VLOOKUP(D4434,states!A$2:C$10,3,FALSE),1))</f>
        <v>253</v>
      </c>
      <c r="AB4434" t="str">
        <f>IF(V4434="","",V4434)</f>
        <v/>
      </c>
      <c r="AC4434" s="2" t="str">
        <f>_xlfn.IFNA(VLOOKUP(D4434,states!A$2:C$10,2,FALSE),"XX")</f>
        <v>A</v>
      </c>
      <c r="AD4434">
        <f>E4434</f>
        <v>2</v>
      </c>
      <c r="AE4434">
        <f>_xlfn.IFNA(VLOOKUP(D4434,states!A$2:D$10,4,FALSE),0)</f>
        <v>2</v>
      </c>
      <c r="AF4434">
        <v>0.5</v>
      </c>
      <c r="AG4434">
        <f>IF(AE4434=0,AF4434,IF(AE4434=1,IF(F4434=0.5,0.5,IF(H4434=1,0.5,1.5)),IF(F4434=0.5,0.5,IF(H4434=1,2.5,1.5))))</f>
        <v>2.5</v>
      </c>
      <c r="AH4434" s="7">
        <f>IF(AC4434="XX",0,1/C4434^(1/5)*IF(E4434=0,100,1)/(E4434+1)^(1/4))</f>
        <v>1.3833296494790666</v>
      </c>
    </row>
    <row r="4435" spans="1:34">
      <c r="A4435">
        <v>5649</v>
      </c>
      <c r="B4435" s="1">
        <v>23353.766</v>
      </c>
      <c r="C4435" s="6">
        <v>0.05</v>
      </c>
      <c r="D4435" t="s">
        <v>3</v>
      </c>
      <c r="E4435">
        <v>2</v>
      </c>
      <c r="F4435">
        <v>9.5</v>
      </c>
      <c r="G4435" t="s">
        <v>1</v>
      </c>
      <c r="H4435">
        <v>1</v>
      </c>
      <c r="I4435" t="s">
        <v>0</v>
      </c>
      <c r="J4435">
        <v>2</v>
      </c>
      <c r="K4435">
        <v>8.5</v>
      </c>
      <c r="L4435" t="s">
        <v>1</v>
      </c>
      <c r="M4435">
        <v>1</v>
      </c>
      <c r="N4435" t="s">
        <v>5705</v>
      </c>
      <c r="O4435">
        <v>1</v>
      </c>
      <c r="P4435" t="str">
        <f>D4435&amp;"-"&amp;F4435&amp;"-"&amp;G4435&amp;"-"&amp;E4435&amp;"-"&amp;H4435</f>
        <v>A2Delta-9.5-e-2-1</v>
      </c>
      <c r="Q4435" t="str">
        <f>I4435&amp;"-"&amp;K4435&amp;"-"&amp;L4435&amp;"-"&amp;J4435&amp;"-"&amp;M4435</f>
        <v>X2Pi-8.5-e-2-1</v>
      </c>
      <c r="R4435">
        <f>B4435+S4435</f>
        <v>29619.667639245999</v>
      </c>
      <c r="S4435">
        <f>_xlfn.IFNA(VLOOKUP(Q4435,'MARVEL-X'!A$2:I$1400,7,FALSE),VLOOKUP(Q4435,MARVEL!A$2:J$1522,10,FALSE))</f>
        <v>6265.9016392459998</v>
      </c>
      <c r="T4435">
        <f>IF(P4435=P4434,R4435+T4434,R4435)</f>
        <v>177718.10492348601</v>
      </c>
      <c r="U4435">
        <f>IF(P4435=P4434,1+U4434,1)</f>
        <v>6</v>
      </c>
      <c r="V4435" t="str">
        <f t="shared" si="69"/>
        <v/>
      </c>
      <c r="W4435" t="str">
        <f>IF(V4435="","",IF(ABS(V4435-R4435)&gt;W$1,ABS(V4435-R4435),""))</f>
        <v/>
      </c>
      <c r="X4435" t="str">
        <f>Y4435&amp;"-"&amp;Z4435&amp;"-"&amp;AC4435&amp;"-"&amp;AD4435&amp;"-"&amp;AG4435</f>
        <v>9.5-e-A-2-2.5</v>
      </c>
      <c r="Y4435">
        <f>F4435</f>
        <v>9.5</v>
      </c>
      <c r="Z4435" s="2" t="str">
        <f>G4435</f>
        <v>e</v>
      </c>
      <c r="AA4435">
        <f>_xlfn.IFNA(VLOOKUP(X4435,'duo-out'!A$2:Q$5000,5,FALSE),E4435+10*(H4435-1)+1+_xlfn.IFNA(VLOOKUP(D4435,states!A$2:C$10,3,FALSE),1))</f>
        <v>253</v>
      </c>
      <c r="AB4435" t="str">
        <f>IF(V4435="","",V4435)</f>
        <v/>
      </c>
      <c r="AC4435" s="2" t="str">
        <f>_xlfn.IFNA(VLOOKUP(D4435,states!A$2:C$10,2,FALSE),"XX")</f>
        <v>A</v>
      </c>
      <c r="AD4435">
        <f>E4435</f>
        <v>2</v>
      </c>
      <c r="AE4435">
        <f>_xlfn.IFNA(VLOOKUP(D4435,states!A$2:D$10,4,FALSE),0)</f>
        <v>2</v>
      </c>
      <c r="AF4435">
        <v>0.5</v>
      </c>
      <c r="AG4435">
        <f>IF(AE4435=0,AF4435,IF(AE4435=1,IF(F4435=0.5,0.5,IF(H4435=1,0.5,1.5)),IF(F4435=0.5,0.5,IF(H4435=1,2.5,1.5))))</f>
        <v>2.5</v>
      </c>
      <c r="AH4435" s="7">
        <f>IF(AC4435="XX",0,1/C4435^(1/5)*IF(E4435=0,100,1)/(E4435+1)^(1/4))</f>
        <v>1.3833296494790666</v>
      </c>
    </row>
    <row r="4436" spans="1:34">
      <c r="A4436">
        <v>1277</v>
      </c>
      <c r="B4436" s="1">
        <v>22863.79</v>
      </c>
      <c r="C4436" s="6">
        <v>9.5280000000000004E-2</v>
      </c>
      <c r="D4436" t="s">
        <v>3</v>
      </c>
      <c r="E4436">
        <v>2</v>
      </c>
      <c r="F4436">
        <v>9.5</v>
      </c>
      <c r="G4436" t="s">
        <v>1</v>
      </c>
      <c r="H4436">
        <v>1</v>
      </c>
      <c r="I4436" t="s">
        <v>0</v>
      </c>
      <c r="J4436">
        <v>2</v>
      </c>
      <c r="K4436">
        <v>10.5</v>
      </c>
      <c r="L4436" t="s">
        <v>1</v>
      </c>
      <c r="M4436">
        <v>1</v>
      </c>
      <c r="N4436" t="s">
        <v>1333</v>
      </c>
      <c r="O4436">
        <v>1</v>
      </c>
      <c r="P4436" t="str">
        <f>D4436&amp;"-"&amp;F4436&amp;"-"&amp;G4436&amp;"-"&amp;E4436&amp;"-"&amp;H4436</f>
        <v>A2Delta-9.5-e-2-1</v>
      </c>
      <c r="Q4436" t="str">
        <f>I4436&amp;"-"&amp;K4436&amp;"-"&amp;L4436&amp;"-"&amp;J4436&amp;"-"&amp;M4436</f>
        <v>X2Pi-10.5-e-2-1</v>
      </c>
      <c r="R4436">
        <f>B4436+S4436</f>
        <v>29619.623707586001</v>
      </c>
      <c r="S4436">
        <f>_xlfn.IFNA(VLOOKUP(Q4436,'MARVEL-X'!A$2:I$1400,7,FALSE),VLOOKUP(Q4436,MARVEL!A$2:J$1522,10,FALSE))</f>
        <v>6755.8337075859999</v>
      </c>
      <c r="T4436">
        <f>IF(P4436=P4435,R4436+T4435,R4436)</f>
        <v>207337.72863107201</v>
      </c>
      <c r="U4436">
        <f>IF(P4436=P4435,1+U4435,1)</f>
        <v>7</v>
      </c>
      <c r="V4436" t="str">
        <f t="shared" si="69"/>
        <v/>
      </c>
      <c r="W4436" t="str">
        <f>IF(V4436="","",IF(ABS(V4436-R4436)&gt;W$1,ABS(V4436-R4436),""))</f>
        <v/>
      </c>
      <c r="X4436" t="str">
        <f>Y4436&amp;"-"&amp;Z4436&amp;"-"&amp;AC4436&amp;"-"&amp;AD4436&amp;"-"&amp;AG4436</f>
        <v>9.5-e-A-2-2.5</v>
      </c>
      <c r="Y4436">
        <f>F4436</f>
        <v>9.5</v>
      </c>
      <c r="Z4436" s="2" t="str">
        <f>G4436</f>
        <v>e</v>
      </c>
      <c r="AA4436">
        <f>_xlfn.IFNA(VLOOKUP(X4436,'duo-out'!A$2:Q$5000,5,FALSE),E4436+10*(H4436-1)+1+_xlfn.IFNA(VLOOKUP(D4436,states!A$2:C$10,3,FALSE),1))</f>
        <v>253</v>
      </c>
      <c r="AB4436" t="str">
        <f>IF(V4436="","",V4436)</f>
        <v/>
      </c>
      <c r="AC4436" s="2" t="str">
        <f>_xlfn.IFNA(VLOOKUP(D4436,states!A$2:C$10,2,FALSE),"XX")</f>
        <v>A</v>
      </c>
      <c r="AD4436">
        <f>E4436</f>
        <v>2</v>
      </c>
      <c r="AE4436">
        <f>_xlfn.IFNA(VLOOKUP(D4436,states!A$2:D$10,4,FALSE),0)</f>
        <v>2</v>
      </c>
      <c r="AF4436">
        <v>0.5</v>
      </c>
      <c r="AG4436">
        <f>IF(AE4436=0,AF4436,IF(AE4436=1,IF(F4436=0.5,0.5,IF(H4436=1,0.5,1.5)),IF(F4436=0.5,0.5,IF(H4436=1,2.5,1.5))))</f>
        <v>2.5</v>
      </c>
      <c r="AH4436" s="7">
        <f>IF(AC4436="XX",0,1/C4436^(1/5)*IF(E4436=0,100,1)/(E4436+1)^(1/4))</f>
        <v>1.2159601341859376</v>
      </c>
    </row>
    <row r="4437" spans="1:34">
      <c r="A4437">
        <v>1255</v>
      </c>
      <c r="B4437" s="1">
        <v>23124.26</v>
      </c>
      <c r="C4437" s="6">
        <v>7.9310000000000005E-2</v>
      </c>
      <c r="D4437" t="s">
        <v>3</v>
      </c>
      <c r="E4437">
        <v>2</v>
      </c>
      <c r="F4437">
        <v>9.5</v>
      </c>
      <c r="G4437" t="s">
        <v>1</v>
      </c>
      <c r="H4437">
        <v>1</v>
      </c>
      <c r="I4437" t="s">
        <v>0</v>
      </c>
      <c r="J4437">
        <v>2</v>
      </c>
      <c r="K4437">
        <v>9.5</v>
      </c>
      <c r="L4437" t="s">
        <v>2</v>
      </c>
      <c r="M4437">
        <v>1</v>
      </c>
      <c r="N4437" t="s">
        <v>1311</v>
      </c>
      <c r="O4437">
        <v>1</v>
      </c>
      <c r="P4437" t="str">
        <f>D4437&amp;"-"&amp;F4437&amp;"-"&amp;G4437&amp;"-"&amp;E4437&amp;"-"&amp;H4437</f>
        <v>A2Delta-9.5-e-2-1</v>
      </c>
      <c r="Q4437" t="str">
        <f>I4437&amp;"-"&amp;K4437&amp;"-"&amp;L4437&amp;"-"&amp;J4437&amp;"-"&amp;M4437</f>
        <v>X2Pi-9.5-f-2-1</v>
      </c>
      <c r="R4437">
        <f>B4437+S4437</f>
        <v>29619.779803195997</v>
      </c>
      <c r="S4437">
        <f>_xlfn.IFNA(VLOOKUP(Q4437,'MARVEL-X'!A$2:I$1400,7,FALSE),VLOOKUP(Q4437,MARVEL!A$2:J$1522,10,FALSE))</f>
        <v>6495.5198031959999</v>
      </c>
      <c r="T4437">
        <f>IF(P4437=P4436,R4437+T4436,R4437)</f>
        <v>236957.50843426801</v>
      </c>
      <c r="U4437">
        <f>IF(P4437=P4436,1+U4436,1)</f>
        <v>8</v>
      </c>
      <c r="V4437" t="str">
        <f t="shared" si="69"/>
        <v/>
      </c>
      <c r="W4437" t="str">
        <f>IF(V4437="","",IF(ABS(V4437-R4437)&gt;W$1,ABS(V4437-R4437),""))</f>
        <v/>
      </c>
      <c r="X4437" t="str">
        <f>Y4437&amp;"-"&amp;Z4437&amp;"-"&amp;AC4437&amp;"-"&amp;AD4437&amp;"-"&amp;AG4437</f>
        <v>9.5-e-A-2-2.5</v>
      </c>
      <c r="Y4437">
        <f>F4437</f>
        <v>9.5</v>
      </c>
      <c r="Z4437" s="2" t="str">
        <f>G4437</f>
        <v>e</v>
      </c>
      <c r="AA4437">
        <f>_xlfn.IFNA(VLOOKUP(X4437,'duo-out'!A$2:Q$5000,5,FALSE),E4437+10*(H4437-1)+1+_xlfn.IFNA(VLOOKUP(D4437,states!A$2:C$10,3,FALSE),1))</f>
        <v>253</v>
      </c>
      <c r="AB4437" t="str">
        <f>IF(V4437="","",V4437)</f>
        <v/>
      </c>
      <c r="AC4437" s="2" t="str">
        <f>_xlfn.IFNA(VLOOKUP(D4437,states!A$2:C$10,2,FALSE),"XX")</f>
        <v>A</v>
      </c>
      <c r="AD4437">
        <f>E4437</f>
        <v>2</v>
      </c>
      <c r="AE4437">
        <f>_xlfn.IFNA(VLOOKUP(D4437,states!A$2:D$10,4,FALSE),0)</f>
        <v>2</v>
      </c>
      <c r="AF4437">
        <v>0.5</v>
      </c>
      <c r="AG4437">
        <f>IF(AE4437=0,AF4437,IF(AE4437=1,IF(F4437=0.5,0.5,IF(H4437=1,0.5,1.5)),IF(F4437=0.5,0.5,IF(H4437=1,2.5,1.5))))</f>
        <v>2.5</v>
      </c>
      <c r="AH4437" s="7">
        <f>IF(AC4437="XX",0,1/C4437^(1/5)*IF(E4437=0,100,1)/(E4437+1)^(1/4))</f>
        <v>1.2614036877876837</v>
      </c>
    </row>
    <row r="4438" spans="1:34">
      <c r="A4438">
        <v>1191</v>
      </c>
      <c r="B4438" s="1">
        <v>23353.65</v>
      </c>
      <c r="C4438" s="6">
        <v>0.17199999999999999</v>
      </c>
      <c r="D4438" t="s">
        <v>3</v>
      </c>
      <c r="E4438">
        <v>2</v>
      </c>
      <c r="F4438">
        <v>9.5</v>
      </c>
      <c r="G4438" t="s">
        <v>1</v>
      </c>
      <c r="H4438">
        <v>1</v>
      </c>
      <c r="I4438" t="s">
        <v>0</v>
      </c>
      <c r="J4438">
        <v>2</v>
      </c>
      <c r="K4438">
        <v>8.5</v>
      </c>
      <c r="L4438" t="s">
        <v>1</v>
      </c>
      <c r="M4438">
        <v>1</v>
      </c>
      <c r="N4438" t="s">
        <v>1247</v>
      </c>
      <c r="O4438">
        <v>1</v>
      </c>
      <c r="P4438" t="str">
        <f>D4438&amp;"-"&amp;F4438&amp;"-"&amp;G4438&amp;"-"&amp;E4438&amp;"-"&amp;H4438</f>
        <v>A2Delta-9.5-e-2-1</v>
      </c>
      <c r="Q4438" t="str">
        <f>I4438&amp;"-"&amp;K4438&amp;"-"&amp;L4438&amp;"-"&amp;J4438&amp;"-"&amp;M4438</f>
        <v>X2Pi-8.5-e-2-1</v>
      </c>
      <c r="R4438">
        <f>B4438+S4438</f>
        <v>29619.551639246001</v>
      </c>
      <c r="S4438">
        <f>_xlfn.IFNA(VLOOKUP(Q4438,'MARVEL-X'!A$2:I$1400,7,FALSE),VLOOKUP(Q4438,MARVEL!A$2:J$1522,10,FALSE))</f>
        <v>6265.9016392459998</v>
      </c>
      <c r="T4438">
        <f>IF(P4438=P4437,R4438+T4437,R4438)</f>
        <v>266577.060073514</v>
      </c>
      <c r="U4438">
        <f>IF(P4438=P4437,1+U4437,1)</f>
        <v>9</v>
      </c>
      <c r="V4438">
        <f t="shared" si="69"/>
        <v>29619.673341501555</v>
      </c>
      <c r="W4438">
        <f>IF(V4438="","",IF(ABS(V4438-R4438)&gt;W$1,ABS(V4438-R4438),""))</f>
        <v>0.12170225555382785</v>
      </c>
      <c r="X4438" t="str">
        <f>Y4438&amp;"-"&amp;Z4438&amp;"-"&amp;AC4438&amp;"-"&amp;AD4438&amp;"-"&amp;AG4438</f>
        <v>9.5-e-A-2-2.5</v>
      </c>
      <c r="Y4438">
        <f>F4438</f>
        <v>9.5</v>
      </c>
      <c r="Z4438" s="2" t="str">
        <f>G4438</f>
        <v>e</v>
      </c>
      <c r="AA4438">
        <f>_xlfn.IFNA(VLOOKUP(X4438,'duo-out'!A$2:Q$5000,5,FALSE),E4438+10*(H4438-1)+1+_xlfn.IFNA(VLOOKUP(D4438,states!A$2:C$10,3,FALSE),1))</f>
        <v>253</v>
      </c>
      <c r="AB4438">
        <f>IF(V4438="","",V4438)</f>
        <v>29619.673341501555</v>
      </c>
      <c r="AC4438" s="2" t="str">
        <f>_xlfn.IFNA(VLOOKUP(D4438,states!A$2:C$10,2,FALSE),"XX")</f>
        <v>A</v>
      </c>
      <c r="AD4438">
        <f>E4438</f>
        <v>2</v>
      </c>
      <c r="AE4438">
        <f>_xlfn.IFNA(VLOOKUP(D4438,states!A$2:D$10,4,FALSE),0)</f>
        <v>2</v>
      </c>
      <c r="AF4438">
        <v>0.5</v>
      </c>
      <c r="AG4438">
        <f>IF(AE4438=0,AF4438,IF(AE4438=1,IF(F4438=0.5,0.5,IF(H4438=1,0.5,1.5)),IF(F4438=0.5,0.5,IF(H4438=1,2.5,1.5))))</f>
        <v>2.5</v>
      </c>
      <c r="AH4438" s="7">
        <f>IF(AC4438="XX",0,1/C4438^(1/5)*IF(E4438=0,100,1)/(E4438+1)^(1/4))</f>
        <v>1.0804731945342148</v>
      </c>
    </row>
    <row r="4439" spans="1:34">
      <c r="A4439">
        <v>5741</v>
      </c>
      <c r="B4439" s="1">
        <v>23121.824000000001</v>
      </c>
      <c r="C4439" s="6">
        <v>0.15620000000000001</v>
      </c>
      <c r="D4439" t="s">
        <v>3</v>
      </c>
      <c r="E4439">
        <v>2</v>
      </c>
      <c r="F4439">
        <v>9.5</v>
      </c>
      <c r="G4439" t="s">
        <v>1</v>
      </c>
      <c r="H4439">
        <v>2</v>
      </c>
      <c r="I4439" t="s">
        <v>0</v>
      </c>
      <c r="J4439">
        <v>2</v>
      </c>
      <c r="K4439">
        <v>9.5</v>
      </c>
      <c r="L4439" t="s">
        <v>2</v>
      </c>
      <c r="M4439">
        <v>2</v>
      </c>
      <c r="N4439" t="s">
        <v>5797</v>
      </c>
      <c r="O4439">
        <v>1</v>
      </c>
      <c r="P4439" t="str">
        <f>D4439&amp;"-"&amp;F4439&amp;"-"&amp;G4439&amp;"-"&amp;E4439&amp;"-"&amp;H4439</f>
        <v>A2Delta-9.5-e-2-2</v>
      </c>
      <c r="Q4439" t="str">
        <f>I4439&amp;"-"&amp;K4439&amp;"-"&amp;L4439&amp;"-"&amp;J4439&amp;"-"&amp;M4439</f>
        <v>X2Pi-9.5-f-2-2</v>
      </c>
      <c r="R4439">
        <f>B4439+S4439</f>
        <v>29876.835441620002</v>
      </c>
      <c r="S4439">
        <f>_xlfn.IFNA(VLOOKUP(Q4439,'MARVEL-X'!A$2:I$1400,7,FALSE),VLOOKUP(Q4439,MARVEL!A$2:J$1522,10,FALSE))</f>
        <v>6755.0114416200004</v>
      </c>
      <c r="T4439">
        <f>IF(P4439=P4438,R4439+T4438,R4439)</f>
        <v>29876.835441620002</v>
      </c>
      <c r="U4439">
        <f>IF(P4439=P4438,1+U4438,1)</f>
        <v>1</v>
      </c>
      <c r="V4439" t="str">
        <f t="shared" si="69"/>
        <v/>
      </c>
      <c r="W4439" t="str">
        <f>IF(V4439="","",IF(ABS(V4439-R4439)&gt;W$1,ABS(V4439-R4439),""))</f>
        <v/>
      </c>
      <c r="X4439" t="str">
        <f>Y4439&amp;"-"&amp;Z4439&amp;"-"&amp;AC4439&amp;"-"&amp;AD4439&amp;"-"&amp;AG4439</f>
        <v>9.5-e-A-2-1.5</v>
      </c>
      <c r="Y4439">
        <f>F4439</f>
        <v>9.5</v>
      </c>
      <c r="Z4439" s="2" t="str">
        <f>G4439</f>
        <v>e</v>
      </c>
      <c r="AA4439">
        <f>_xlfn.IFNA(VLOOKUP(X4439,'duo-out'!A$2:Q$5000,5,FALSE),E4439+10*(H4439-1)+1+_xlfn.IFNA(VLOOKUP(D4439,states!A$2:C$10,3,FALSE),1))</f>
        <v>263</v>
      </c>
      <c r="AB4439" t="str">
        <f>IF(V4439="","",V4439)</f>
        <v/>
      </c>
      <c r="AC4439" s="2" t="str">
        <f>_xlfn.IFNA(VLOOKUP(D4439,states!A$2:C$10,2,FALSE),"XX")</f>
        <v>A</v>
      </c>
      <c r="AD4439">
        <f>E4439</f>
        <v>2</v>
      </c>
      <c r="AE4439">
        <f>_xlfn.IFNA(VLOOKUP(D4439,states!A$2:D$10,4,FALSE),0)</f>
        <v>2</v>
      </c>
      <c r="AF4439">
        <v>0.5</v>
      </c>
      <c r="AG4439">
        <f>IF(AE4439=0,AF4439,IF(AE4439=1,IF(F4439=0.5,0.5,IF(H4439=1,0.5,1.5)),IF(F4439=0.5,0.5,IF(H4439=1,2.5,1.5))))</f>
        <v>1.5</v>
      </c>
      <c r="AH4439" s="7">
        <f>IF(AC4439="XX",0,1/C4439^(1/5)*IF(E4439=0,100,1)/(E4439+1)^(1/4))</f>
        <v>1.1014974102532007</v>
      </c>
    </row>
    <row r="4440" spans="1:34">
      <c r="A4440">
        <v>5731</v>
      </c>
      <c r="B4440" s="1">
        <v>23382.567999999999</v>
      </c>
      <c r="C4440" s="6">
        <v>0.1313</v>
      </c>
      <c r="D4440" t="s">
        <v>3</v>
      </c>
      <c r="E4440">
        <v>2</v>
      </c>
      <c r="F4440">
        <v>9.5</v>
      </c>
      <c r="G4440" t="s">
        <v>1</v>
      </c>
      <c r="H4440">
        <v>2</v>
      </c>
      <c r="I4440" t="s">
        <v>0</v>
      </c>
      <c r="J4440">
        <v>2</v>
      </c>
      <c r="K4440">
        <v>8.5</v>
      </c>
      <c r="L4440" t="s">
        <v>1</v>
      </c>
      <c r="M4440">
        <v>2</v>
      </c>
      <c r="N4440" t="s">
        <v>5787</v>
      </c>
      <c r="O4440">
        <v>1</v>
      </c>
      <c r="P4440" t="str">
        <f>D4440&amp;"-"&amp;F4440&amp;"-"&amp;G4440&amp;"-"&amp;E4440&amp;"-"&amp;H4440</f>
        <v>A2Delta-9.5-e-2-2</v>
      </c>
      <c r="Q4440" t="str">
        <f>I4440&amp;"-"&amp;K4440&amp;"-"&amp;L4440&amp;"-"&amp;J4440&amp;"-"&amp;M4440</f>
        <v>X2Pi-8.5-e-2-2</v>
      </c>
      <c r="R4440">
        <f>B4440+S4440</f>
        <v>29876.809586839001</v>
      </c>
      <c r="S4440">
        <f>_xlfn.IFNA(VLOOKUP(Q4440,'MARVEL-X'!A$2:I$1400,7,FALSE),VLOOKUP(Q4440,MARVEL!A$2:J$1522,10,FALSE))</f>
        <v>6494.2415868389999</v>
      </c>
      <c r="T4440">
        <f>IF(P4440=P4439,R4440+T4439,R4440)</f>
        <v>59753.645028459003</v>
      </c>
      <c r="U4440">
        <f>IF(P4440=P4439,1+U4439,1)</f>
        <v>2</v>
      </c>
      <c r="V4440" t="str">
        <f t="shared" si="69"/>
        <v/>
      </c>
      <c r="W4440" t="str">
        <f>IF(V4440="","",IF(ABS(V4440-R4440)&gt;W$1,ABS(V4440-R4440),""))</f>
        <v/>
      </c>
      <c r="X4440" t="str">
        <f>Y4440&amp;"-"&amp;Z4440&amp;"-"&amp;AC4440&amp;"-"&amp;AD4440&amp;"-"&amp;AG4440</f>
        <v>9.5-e-A-2-1.5</v>
      </c>
      <c r="Y4440">
        <f>F4440</f>
        <v>9.5</v>
      </c>
      <c r="Z4440" s="2" t="str">
        <f>G4440</f>
        <v>e</v>
      </c>
      <c r="AA4440">
        <f>_xlfn.IFNA(VLOOKUP(X4440,'duo-out'!A$2:Q$5000,5,FALSE),E4440+10*(H4440-1)+1+_xlfn.IFNA(VLOOKUP(D4440,states!A$2:C$10,3,FALSE),1))</f>
        <v>263</v>
      </c>
      <c r="AB4440" t="str">
        <f>IF(V4440="","",V4440)</f>
        <v/>
      </c>
      <c r="AC4440" s="2" t="str">
        <f>_xlfn.IFNA(VLOOKUP(D4440,states!A$2:C$10,2,FALSE),"XX")</f>
        <v>A</v>
      </c>
      <c r="AD4440">
        <f>E4440</f>
        <v>2</v>
      </c>
      <c r="AE4440">
        <f>_xlfn.IFNA(VLOOKUP(D4440,states!A$2:D$10,4,FALSE),0)</f>
        <v>2</v>
      </c>
      <c r="AF4440">
        <v>0.5</v>
      </c>
      <c r="AG4440">
        <f>IF(AE4440=0,AF4440,IF(AE4440=1,IF(F4440=0.5,0.5,IF(H4440=1,0.5,1.5)),IF(F4440=0.5,0.5,IF(H4440=1,2.5,1.5))))</f>
        <v>1.5</v>
      </c>
      <c r="AH4440" s="7">
        <f>IF(AC4440="XX",0,1/C4440^(1/5)*IF(E4440=0,100,1)/(E4440+1)^(1/4))</f>
        <v>1.1404250312692807</v>
      </c>
    </row>
    <row r="4441" spans="1:34">
      <c r="A4441">
        <v>1437</v>
      </c>
      <c r="B4441" s="1">
        <v>22844.21</v>
      </c>
      <c r="C4441" s="6">
        <v>0.123</v>
      </c>
      <c r="D4441" t="s">
        <v>3</v>
      </c>
      <c r="E4441">
        <v>2</v>
      </c>
      <c r="F4441">
        <v>9.5</v>
      </c>
      <c r="G4441" t="s">
        <v>1</v>
      </c>
      <c r="H4441">
        <v>2</v>
      </c>
      <c r="I4441" t="s">
        <v>0</v>
      </c>
      <c r="J4441">
        <v>2</v>
      </c>
      <c r="K4441">
        <v>10.5</v>
      </c>
      <c r="L4441" t="s">
        <v>1</v>
      </c>
      <c r="M4441">
        <v>2</v>
      </c>
      <c r="N4441" t="s">
        <v>1493</v>
      </c>
      <c r="O4441">
        <v>1</v>
      </c>
      <c r="P4441" t="str">
        <f>D4441&amp;"-"&amp;F4441&amp;"-"&amp;G4441&amp;"-"&amp;E4441&amp;"-"&amp;H4441</f>
        <v>A2Delta-9.5-e-2-2</v>
      </c>
      <c r="Q4441" t="str">
        <f>I4441&amp;"-"&amp;K4441&amp;"-"&amp;L4441&amp;"-"&amp;J4441&amp;"-"&amp;M4441</f>
        <v>X2Pi-10.5-e-2-2</v>
      </c>
      <c r="R4441">
        <f>B4441+S4441</f>
        <v>29876.566859020997</v>
      </c>
      <c r="S4441">
        <f>_xlfn.IFNA(VLOOKUP(Q4441,'MARVEL-X'!A$2:I$1400,7,FALSE),VLOOKUP(Q4441,MARVEL!A$2:J$1522,10,FALSE))</f>
        <v>7032.3568590209998</v>
      </c>
      <c r="T4441">
        <f>IF(P4441=P4440,R4441+T4440,R4441)</f>
        <v>89630.211887479993</v>
      </c>
      <c r="U4441">
        <f>IF(P4441=P4440,1+U4440,1)</f>
        <v>3</v>
      </c>
      <c r="V4441" t="str">
        <f t="shared" si="69"/>
        <v/>
      </c>
      <c r="W4441" t="str">
        <f>IF(V4441="","",IF(ABS(V4441-R4441)&gt;W$1,ABS(V4441-R4441),""))</f>
        <v/>
      </c>
      <c r="X4441" t="str">
        <f>Y4441&amp;"-"&amp;Z4441&amp;"-"&amp;AC4441&amp;"-"&amp;AD4441&amp;"-"&amp;AG4441</f>
        <v>9.5-e-A-2-1.5</v>
      </c>
      <c r="Y4441">
        <f>F4441</f>
        <v>9.5</v>
      </c>
      <c r="Z4441" s="2" t="str">
        <f>G4441</f>
        <v>e</v>
      </c>
      <c r="AA4441">
        <f>_xlfn.IFNA(VLOOKUP(X4441,'duo-out'!A$2:Q$5000,5,FALSE),E4441+10*(H4441-1)+1+_xlfn.IFNA(VLOOKUP(D4441,states!A$2:C$10,3,FALSE),1))</f>
        <v>263</v>
      </c>
      <c r="AB4441" t="str">
        <f>IF(V4441="","",V4441)</f>
        <v/>
      </c>
      <c r="AC4441" s="2" t="str">
        <f>_xlfn.IFNA(VLOOKUP(D4441,states!A$2:C$10,2,FALSE),"XX")</f>
        <v>A</v>
      </c>
      <c r="AD4441">
        <f>E4441</f>
        <v>2</v>
      </c>
      <c r="AE4441">
        <f>_xlfn.IFNA(VLOOKUP(D4441,states!A$2:D$10,4,FALSE),0)</f>
        <v>2</v>
      </c>
      <c r="AF4441">
        <v>0.5</v>
      </c>
      <c r="AG4441">
        <f>IF(AE4441=0,AF4441,IF(AE4441=1,IF(F4441=0.5,0.5,IF(H4441=1,0.5,1.5)),IF(F4441=0.5,0.5,IF(H4441=1,2.5,1.5))))</f>
        <v>1.5</v>
      </c>
      <c r="AH4441" s="7">
        <f>IF(AC4441="XX",0,1/C4441^(1/5)*IF(E4441=0,100,1)/(E4441+1)^(1/4))</f>
        <v>1.1554167628841963</v>
      </c>
    </row>
    <row r="4442" spans="1:34">
      <c r="A4442">
        <v>1387</v>
      </c>
      <c r="B4442" s="1">
        <v>23125.56</v>
      </c>
      <c r="C4442" s="6">
        <v>0.1203</v>
      </c>
      <c r="D4442" t="s">
        <v>3</v>
      </c>
      <c r="E4442">
        <v>2</v>
      </c>
      <c r="F4442">
        <v>9.5</v>
      </c>
      <c r="G4442" t="s">
        <v>1</v>
      </c>
      <c r="H4442">
        <v>2</v>
      </c>
      <c r="I4442" t="s">
        <v>0</v>
      </c>
      <c r="J4442">
        <v>2</v>
      </c>
      <c r="K4442">
        <v>9.5</v>
      </c>
      <c r="L4442" t="s">
        <v>1</v>
      </c>
      <c r="M4442">
        <v>2</v>
      </c>
      <c r="N4442" t="s">
        <v>1443</v>
      </c>
      <c r="O4442">
        <v>1</v>
      </c>
      <c r="P4442" t="str">
        <f>D4442&amp;"-"&amp;F4442&amp;"-"&amp;G4442&amp;"-"&amp;E4442&amp;"-"&amp;H4442</f>
        <v>A2Delta-9.5-e-2-2</v>
      </c>
      <c r="Q4442" t="str">
        <f>I4442&amp;"-"&amp;K4442&amp;"-"&amp;L4442&amp;"-"&amp;J4442&amp;"-"&amp;M4442</f>
        <v>X2Pi-9.5-e-2-2</v>
      </c>
      <c r="R4442">
        <f>B4442+S4442</f>
        <v>29876.664174927002</v>
      </c>
      <c r="S4442">
        <f>_xlfn.IFNA(VLOOKUP(Q4442,'MARVEL-X'!A$2:I$1400,7,FALSE),VLOOKUP(Q4442,MARVEL!A$2:J$1522,10,FALSE))</f>
        <v>6751.1041749269998</v>
      </c>
      <c r="T4442">
        <f>IF(P4442=P4441,R4442+T4441,R4442)</f>
        <v>119506.876062407</v>
      </c>
      <c r="U4442">
        <f>IF(P4442=P4441,1+U4441,1)</f>
        <v>4</v>
      </c>
      <c r="V4442" t="str">
        <f t="shared" si="69"/>
        <v/>
      </c>
      <c r="W4442" t="str">
        <f>IF(V4442="","",IF(ABS(V4442-R4442)&gt;W$1,ABS(V4442-R4442),""))</f>
        <v/>
      </c>
      <c r="X4442" t="str">
        <f>Y4442&amp;"-"&amp;Z4442&amp;"-"&amp;AC4442&amp;"-"&amp;AD4442&amp;"-"&amp;AG4442</f>
        <v>9.5-e-A-2-1.5</v>
      </c>
      <c r="Y4442">
        <f>F4442</f>
        <v>9.5</v>
      </c>
      <c r="Z4442" s="2" t="str">
        <f>G4442</f>
        <v>e</v>
      </c>
      <c r="AA4442">
        <f>_xlfn.IFNA(VLOOKUP(X4442,'duo-out'!A$2:Q$5000,5,FALSE),E4442+10*(H4442-1)+1+_xlfn.IFNA(VLOOKUP(D4442,states!A$2:C$10,3,FALSE),1))</f>
        <v>263</v>
      </c>
      <c r="AB4442" t="str">
        <f>IF(V4442="","",V4442)</f>
        <v/>
      </c>
      <c r="AC4442" s="2" t="str">
        <f>_xlfn.IFNA(VLOOKUP(D4442,states!A$2:C$10,2,FALSE),"XX")</f>
        <v>A</v>
      </c>
      <c r="AD4442">
        <f>E4442</f>
        <v>2</v>
      </c>
      <c r="AE4442">
        <f>_xlfn.IFNA(VLOOKUP(D4442,states!A$2:D$10,4,FALSE),0)</f>
        <v>2</v>
      </c>
      <c r="AF4442">
        <v>0.5</v>
      </c>
      <c r="AG4442">
        <f>IF(AE4442=0,AF4442,IF(AE4442=1,IF(F4442=0.5,0.5,IF(H4442=1,0.5,1.5)),IF(F4442=0.5,0.5,IF(H4442=1,2.5,1.5))))</f>
        <v>1.5</v>
      </c>
      <c r="AH4442" s="7">
        <f>IF(AC4442="XX",0,1/C4442^(1/5)*IF(E4442=0,100,1)/(E4442+1)^(1/4))</f>
        <v>1.1605572283362349</v>
      </c>
    </row>
    <row r="4443" spans="1:34">
      <c r="A4443">
        <v>1348</v>
      </c>
      <c r="B4443" s="1">
        <v>23382.42</v>
      </c>
      <c r="C4443" s="6">
        <v>0.1527</v>
      </c>
      <c r="D4443" t="s">
        <v>3</v>
      </c>
      <c r="E4443">
        <v>2</v>
      </c>
      <c r="F4443">
        <v>9.5</v>
      </c>
      <c r="G4443" t="s">
        <v>1</v>
      </c>
      <c r="H4443">
        <v>2</v>
      </c>
      <c r="I4443" t="s">
        <v>0</v>
      </c>
      <c r="J4443">
        <v>2</v>
      </c>
      <c r="K4443">
        <v>8.5</v>
      </c>
      <c r="L4443" t="s">
        <v>1</v>
      </c>
      <c r="M4443">
        <v>2</v>
      </c>
      <c r="N4443" t="s">
        <v>1404</v>
      </c>
      <c r="O4443">
        <v>1</v>
      </c>
      <c r="P4443" t="str">
        <f>D4443&amp;"-"&amp;F4443&amp;"-"&amp;G4443&amp;"-"&amp;E4443&amp;"-"&amp;H4443</f>
        <v>A2Delta-9.5-e-2-2</v>
      </c>
      <c r="Q4443" t="str">
        <f>I4443&amp;"-"&amp;K4443&amp;"-"&amp;L4443&amp;"-"&amp;J4443&amp;"-"&amp;M4443</f>
        <v>X2Pi-8.5-e-2-2</v>
      </c>
      <c r="R4443">
        <f>B4443+S4443</f>
        <v>29876.661586839</v>
      </c>
      <c r="S4443">
        <f>_xlfn.IFNA(VLOOKUP(Q4443,'MARVEL-X'!A$2:I$1400,7,FALSE),VLOOKUP(Q4443,MARVEL!A$2:J$1522,10,FALSE))</f>
        <v>6494.2415868389999</v>
      </c>
      <c r="T4443">
        <f>IF(P4443=P4442,R4443+T4442,R4443)</f>
        <v>149383.53764924599</v>
      </c>
      <c r="U4443">
        <f>IF(P4443=P4442,1+U4442,1)</f>
        <v>5</v>
      </c>
      <c r="V4443">
        <f t="shared" si="69"/>
        <v>29876.707529849198</v>
      </c>
      <c r="W4443" t="str">
        <f>IF(V4443="","",IF(ABS(V4443-R4443)&gt;W$1,ABS(V4443-R4443),""))</f>
        <v/>
      </c>
      <c r="X4443" t="str">
        <f>Y4443&amp;"-"&amp;Z4443&amp;"-"&amp;AC4443&amp;"-"&amp;AD4443&amp;"-"&amp;AG4443</f>
        <v>9.5-e-A-2-1.5</v>
      </c>
      <c r="Y4443">
        <f>F4443</f>
        <v>9.5</v>
      </c>
      <c r="Z4443" s="2" t="str">
        <f>G4443</f>
        <v>e</v>
      </c>
      <c r="AA4443">
        <f>_xlfn.IFNA(VLOOKUP(X4443,'duo-out'!A$2:Q$5000,5,FALSE),E4443+10*(H4443-1)+1+_xlfn.IFNA(VLOOKUP(D4443,states!A$2:C$10,3,FALSE),1))</f>
        <v>263</v>
      </c>
      <c r="AB4443">
        <f>IF(V4443="","",V4443)</f>
        <v>29876.707529849198</v>
      </c>
      <c r="AC4443" s="2" t="str">
        <f>_xlfn.IFNA(VLOOKUP(D4443,states!A$2:C$10,2,FALSE),"XX")</f>
        <v>A</v>
      </c>
      <c r="AD4443">
        <f>E4443</f>
        <v>2</v>
      </c>
      <c r="AE4443">
        <f>_xlfn.IFNA(VLOOKUP(D4443,states!A$2:D$10,4,FALSE),0)</f>
        <v>2</v>
      </c>
      <c r="AF4443">
        <v>0.5</v>
      </c>
      <c r="AG4443">
        <f>IF(AE4443=0,AF4443,IF(AE4443=1,IF(F4443=0.5,0.5,IF(H4443=1,0.5,1.5)),IF(F4443=0.5,0.5,IF(H4443=1,2.5,1.5))))</f>
        <v>1.5</v>
      </c>
      <c r="AH4443" s="7">
        <f>IF(AC4443="XX",0,1/C4443^(1/5)*IF(E4443=0,100,1)/(E4443+1)^(1/4))</f>
        <v>1.1065011736380801</v>
      </c>
    </row>
    <row r="4444" spans="1:34">
      <c r="A4444">
        <v>3750</v>
      </c>
      <c r="B4444" s="1">
        <v>23168.8465</v>
      </c>
      <c r="C4444" s="6">
        <v>5.0000000000000001E-3</v>
      </c>
      <c r="D4444" t="s">
        <v>3</v>
      </c>
      <c r="E4444">
        <v>3</v>
      </c>
      <c r="F4444">
        <v>9.5</v>
      </c>
      <c r="G4444" t="s">
        <v>1</v>
      </c>
      <c r="H4444">
        <v>1</v>
      </c>
      <c r="I4444" t="s">
        <v>0</v>
      </c>
      <c r="J4444">
        <v>3</v>
      </c>
      <c r="K4444">
        <v>8.5</v>
      </c>
      <c r="L4444" t="s">
        <v>1</v>
      </c>
      <c r="M4444">
        <v>1</v>
      </c>
      <c r="N4444" t="s">
        <v>3806</v>
      </c>
      <c r="O4444">
        <v>1</v>
      </c>
      <c r="P4444" t="str">
        <f>D4444&amp;"-"&amp;F4444&amp;"-"&amp;G4444&amp;"-"&amp;E4444&amp;"-"&amp;H4444</f>
        <v>A2Delta-9.5-e-3-1</v>
      </c>
      <c r="Q4444" t="str">
        <f>I4444&amp;"-"&amp;K4444&amp;"-"&amp;L4444&amp;"-"&amp;J4444&amp;"-"&amp;M4444</f>
        <v>X2Pi-8.5-e-3-1</v>
      </c>
      <c r="R4444">
        <f>B4444+S4444</f>
        <v>31879.481347372999</v>
      </c>
      <c r="S4444">
        <f>_xlfn.IFNA(VLOOKUP(Q4444,'MARVEL-X'!A$2:I$1400,7,FALSE),VLOOKUP(Q4444,MARVEL!A$2:J$1522,10,FALSE))</f>
        <v>8710.6348473729995</v>
      </c>
      <c r="T4444">
        <f>IF(P4444=P4443,R4444+T4443,R4444)</f>
        <v>31879.481347372999</v>
      </c>
      <c r="U4444">
        <f>IF(P4444=P4443,1+U4443,1)</f>
        <v>1</v>
      </c>
      <c r="V4444">
        <f t="shared" si="69"/>
        <v>31879.481347372999</v>
      </c>
      <c r="W4444" t="str">
        <f>IF(V4444="","",IF(ABS(V4444-R4444)&gt;W$1,ABS(V4444-R4444),""))</f>
        <v/>
      </c>
      <c r="X4444" t="str">
        <f>Y4444&amp;"-"&amp;Z4444&amp;"-"&amp;AC4444&amp;"-"&amp;AD4444&amp;"-"&amp;AG4444</f>
        <v>9.5-e-A-3-2.5</v>
      </c>
      <c r="Y4444">
        <f>F4444</f>
        <v>9.5</v>
      </c>
      <c r="Z4444" s="2" t="str">
        <f>G4444</f>
        <v>e</v>
      </c>
      <c r="AA4444">
        <f>_xlfn.IFNA(VLOOKUP(X4444,'duo-out'!A$2:Q$5000,5,FALSE),E4444+10*(H4444-1)+1+_xlfn.IFNA(VLOOKUP(D4444,states!A$2:C$10,3,FALSE),1))</f>
        <v>254</v>
      </c>
      <c r="AB4444">
        <f>IF(V4444="","",V4444)</f>
        <v>31879.481347372999</v>
      </c>
      <c r="AC4444" s="2" t="str">
        <f>_xlfn.IFNA(VLOOKUP(D4444,states!A$2:C$10,2,FALSE),"XX")</f>
        <v>A</v>
      </c>
      <c r="AD4444">
        <f>E4444</f>
        <v>3</v>
      </c>
      <c r="AE4444">
        <f>_xlfn.IFNA(VLOOKUP(D4444,states!A$2:D$10,4,FALSE),0)</f>
        <v>2</v>
      </c>
      <c r="AF4444">
        <v>0.5</v>
      </c>
      <c r="AG4444">
        <f>IF(AE4444=0,AF4444,IF(AE4444=1,IF(F4444=0.5,0.5,IF(H4444=1,0.5,1.5)),IF(F4444=0.5,0.5,IF(H4444=1,2.5,1.5))))</f>
        <v>2.5</v>
      </c>
      <c r="AH4444" s="7">
        <f>IF(AC4444="XX",0,1/C4444^(1/5)*IF(E4444=0,100,1)/(E4444+1)^(1/4))</f>
        <v>2.0402857733683697</v>
      </c>
    </row>
    <row r="4445" spans="1:34">
      <c r="A4445">
        <v>6056</v>
      </c>
      <c r="B4445" s="1">
        <v>22642.52</v>
      </c>
      <c r="C4445" s="6">
        <v>0.5</v>
      </c>
      <c r="D4445" t="s">
        <v>3</v>
      </c>
      <c r="E4445">
        <v>4</v>
      </c>
      <c r="F4445">
        <v>9.5</v>
      </c>
      <c r="G4445" t="s">
        <v>1</v>
      </c>
      <c r="H4445">
        <v>1</v>
      </c>
      <c r="I4445" t="s">
        <v>0</v>
      </c>
      <c r="J4445">
        <v>4</v>
      </c>
      <c r="K4445">
        <v>9.5</v>
      </c>
      <c r="L4445" t="s">
        <v>2</v>
      </c>
      <c r="M4445">
        <v>1</v>
      </c>
      <c r="N4445" t="s">
        <v>6112</v>
      </c>
      <c r="O4445">
        <v>1</v>
      </c>
      <c r="P4445" t="str">
        <f>D4445&amp;"-"&amp;F4445&amp;"-"&amp;G4445&amp;"-"&amp;E4445&amp;"-"&amp;H4445</f>
        <v>A2Delta-9.5-e-4-1</v>
      </c>
      <c r="Q4445" t="str">
        <f>I4445&amp;"-"&amp;K4445&amp;"-"&amp;L4445&amp;"-"&amp;J4445&amp;"-"&amp;M4445</f>
        <v>X2Pi-9.5-f-4-1</v>
      </c>
      <c r="R4445">
        <f>B4445+S4445</f>
        <v>33885.630819912003</v>
      </c>
      <c r="S4445">
        <f>_xlfn.IFNA(VLOOKUP(Q4445,'MARVEL-X'!A$2:I$1400,7,FALSE),VLOOKUP(Q4445,MARVEL!A$2:J$1522,10,FALSE))</f>
        <v>11243.110819912001</v>
      </c>
      <c r="T4445">
        <f>IF(P4445=P4444,R4445+T4444,R4445)</f>
        <v>33885.630819912003</v>
      </c>
      <c r="U4445">
        <f>IF(P4445=P4444,1+U4444,1)</f>
        <v>1</v>
      </c>
      <c r="V4445">
        <f t="shared" si="69"/>
        <v>33885.630819912003</v>
      </c>
      <c r="W4445" t="str">
        <f>IF(V4445="","",IF(ABS(V4445-R4445)&gt;W$1,ABS(V4445-R4445),""))</f>
        <v/>
      </c>
      <c r="X4445" t="str">
        <f>Y4445&amp;"-"&amp;Z4445&amp;"-"&amp;AC4445&amp;"-"&amp;AD4445&amp;"-"&amp;AG4445</f>
        <v>9.5-e-A-4-2.5</v>
      </c>
      <c r="Y4445">
        <f>F4445</f>
        <v>9.5</v>
      </c>
      <c r="Z4445" s="2" t="str">
        <f>G4445</f>
        <v>e</v>
      </c>
      <c r="AA4445">
        <f>_xlfn.IFNA(VLOOKUP(X4445,'duo-out'!A$2:Q$5000,5,FALSE),E4445+10*(H4445-1)+1+_xlfn.IFNA(VLOOKUP(D4445,states!A$2:C$10,3,FALSE),1))</f>
        <v>255</v>
      </c>
      <c r="AB4445">
        <f>IF(V4445="","",V4445)</f>
        <v>33885.630819912003</v>
      </c>
      <c r="AC4445" s="2" t="str">
        <f>_xlfn.IFNA(VLOOKUP(D4445,states!A$2:C$10,2,FALSE),"XX")</f>
        <v>A</v>
      </c>
      <c r="AD4445">
        <f>E4445</f>
        <v>4</v>
      </c>
      <c r="AE4445">
        <f>_xlfn.IFNA(VLOOKUP(D4445,states!A$2:D$10,4,FALSE),0)</f>
        <v>2</v>
      </c>
      <c r="AF4445">
        <v>0.5</v>
      </c>
      <c r="AG4445">
        <f>IF(AE4445=0,AF4445,IF(AE4445=1,IF(F4445=0.5,0.5,IF(H4445=1,0.5,1.5)),IF(F4445=0.5,0.5,IF(H4445=1,2.5,1.5))))</f>
        <v>2.5</v>
      </c>
      <c r="AH4445" s="7">
        <f>IF(AC4445="XX",0,1/C4445^(1/5)*IF(E4445=0,100,1)/(E4445+1)^(1/4))</f>
        <v>0.76818088824663155</v>
      </c>
    </row>
    <row r="4446" spans="1:34">
      <c r="A4446">
        <v>6101</v>
      </c>
      <c r="B4446" s="1">
        <v>22624.58</v>
      </c>
      <c r="C4446" s="6">
        <v>0.5</v>
      </c>
      <c r="D4446" t="s">
        <v>3</v>
      </c>
      <c r="E4446">
        <v>4</v>
      </c>
      <c r="F4446">
        <v>9.5</v>
      </c>
      <c r="G4446" t="s">
        <v>1</v>
      </c>
      <c r="H4446">
        <v>2</v>
      </c>
      <c r="I4446" t="s">
        <v>0</v>
      </c>
      <c r="J4446">
        <v>4</v>
      </c>
      <c r="K4446">
        <v>9.5</v>
      </c>
      <c r="L4446" t="s">
        <v>2</v>
      </c>
      <c r="M4446">
        <v>2</v>
      </c>
      <c r="N4446" t="s">
        <v>6157</v>
      </c>
      <c r="O4446">
        <v>1</v>
      </c>
      <c r="P4446" t="str">
        <f>D4446&amp;"-"&amp;F4446&amp;"-"&amp;G4446&amp;"-"&amp;E4446&amp;"-"&amp;H4446</f>
        <v>A2Delta-9.5-e-4-2</v>
      </c>
      <c r="Q4446" t="str">
        <f>I4446&amp;"-"&amp;K4446&amp;"-"&amp;L4446&amp;"-"&amp;J4446&amp;"-"&amp;M4446</f>
        <v>X2Pi-9.5-f-4-2</v>
      </c>
      <c r="R4446">
        <f>B4446+S4446</f>
        <v>34106.305696449002</v>
      </c>
      <c r="S4446">
        <f>_xlfn.IFNA(VLOOKUP(Q4446,'MARVEL-X'!A$2:I$1400,7,FALSE),VLOOKUP(Q4446,MARVEL!A$2:J$1522,10,FALSE))</f>
        <v>11481.725696449001</v>
      </c>
      <c r="T4446">
        <f>IF(P4446=P4445,R4446+T4445,R4446)</f>
        <v>34106.305696449002</v>
      </c>
      <c r="U4446">
        <f>IF(P4446=P4445,1+U4445,1)</f>
        <v>1</v>
      </c>
      <c r="V4446">
        <f t="shared" si="69"/>
        <v>34106.305696449002</v>
      </c>
      <c r="W4446" t="str">
        <f>IF(V4446="","",IF(ABS(V4446-R4446)&gt;W$1,ABS(V4446-R4446),""))</f>
        <v/>
      </c>
      <c r="X4446" t="str">
        <f>Y4446&amp;"-"&amp;Z4446&amp;"-"&amp;AC4446&amp;"-"&amp;AD4446&amp;"-"&amp;AG4446</f>
        <v>9.5-e-A-4-1.5</v>
      </c>
      <c r="Y4446">
        <f>F4446</f>
        <v>9.5</v>
      </c>
      <c r="Z4446" s="2" t="str">
        <f>G4446</f>
        <v>e</v>
      </c>
      <c r="AA4446">
        <f>_xlfn.IFNA(VLOOKUP(X4446,'duo-out'!A$2:Q$5000,5,FALSE),E4446+10*(H4446-1)+1+_xlfn.IFNA(VLOOKUP(D4446,states!A$2:C$10,3,FALSE),1))</f>
        <v>265</v>
      </c>
      <c r="AB4446">
        <f>IF(V4446="","",V4446)</f>
        <v>34106.305696449002</v>
      </c>
      <c r="AC4446" s="2" t="str">
        <f>_xlfn.IFNA(VLOOKUP(D4446,states!A$2:C$10,2,FALSE),"XX")</f>
        <v>A</v>
      </c>
      <c r="AD4446">
        <f>E4446</f>
        <v>4</v>
      </c>
      <c r="AE4446">
        <f>_xlfn.IFNA(VLOOKUP(D4446,states!A$2:D$10,4,FALSE),0)</f>
        <v>2</v>
      </c>
      <c r="AF4446">
        <v>0.5</v>
      </c>
      <c r="AG4446">
        <f>IF(AE4446=0,AF4446,IF(AE4446=1,IF(F4446=0.5,0.5,IF(H4446=1,0.5,1.5)),IF(F4446=0.5,0.5,IF(H4446=1,2.5,1.5))))</f>
        <v>1.5</v>
      </c>
      <c r="AH4446" s="7">
        <f>IF(AC4446="XX",0,1/C4446^(1/5)*IF(E4446=0,100,1)/(E4446+1)^(1/4))</f>
        <v>0.76818088824663155</v>
      </c>
    </row>
    <row r="4447" spans="1:34">
      <c r="A4447">
        <v>6142</v>
      </c>
      <c r="B4447" s="1">
        <v>22159.07</v>
      </c>
      <c r="C4447" s="6">
        <v>0.5</v>
      </c>
      <c r="D4447" t="s">
        <v>3</v>
      </c>
      <c r="E4447">
        <v>5</v>
      </c>
      <c r="F4447">
        <v>9.5</v>
      </c>
      <c r="G4447" t="s">
        <v>1</v>
      </c>
      <c r="H4447">
        <v>1</v>
      </c>
      <c r="I4447" t="s">
        <v>0</v>
      </c>
      <c r="J4447">
        <v>5</v>
      </c>
      <c r="K4447">
        <v>9.5</v>
      </c>
      <c r="L4447" t="s">
        <v>2</v>
      </c>
      <c r="M4447">
        <v>1</v>
      </c>
      <c r="N4447" t="s">
        <v>6198</v>
      </c>
      <c r="O4447">
        <v>1</v>
      </c>
      <c r="P4447" t="str">
        <f>D4447&amp;"-"&amp;F4447&amp;"-"&amp;G4447&amp;"-"&amp;E4447&amp;"-"&amp;H4447</f>
        <v>A2Delta-9.5-e-5-1</v>
      </c>
      <c r="Q4447" t="str">
        <f>I4447&amp;"-"&amp;K4447&amp;"-"&amp;L4447&amp;"-"&amp;J4447&amp;"-"&amp;M4447</f>
        <v>X2Pi-9.5-f-5-1</v>
      </c>
      <c r="R4447">
        <f>B4447+S4447</f>
        <v>35591.275431702998</v>
      </c>
      <c r="S4447">
        <f>_xlfn.IFNA(VLOOKUP(Q4447,'MARVEL-X'!A$2:I$1400,7,FALSE),VLOOKUP(Q4447,MARVEL!A$2:J$1522,10,FALSE))</f>
        <v>13432.205431703</v>
      </c>
      <c r="T4447">
        <f>IF(P4447=P4446,R4447+T4446,R4447)</f>
        <v>35591.275431702998</v>
      </c>
      <c r="U4447">
        <f>IF(P4447=P4446,1+U4446,1)</f>
        <v>1</v>
      </c>
      <c r="V4447">
        <f t="shared" si="69"/>
        <v>35591.275431702998</v>
      </c>
      <c r="W4447" t="str">
        <f>IF(V4447="","",IF(ABS(V4447-R4447)&gt;W$1,ABS(V4447-R4447),""))</f>
        <v/>
      </c>
      <c r="X4447" t="str">
        <f>Y4447&amp;"-"&amp;Z4447&amp;"-"&amp;AC4447&amp;"-"&amp;AD4447&amp;"-"&amp;AG4447</f>
        <v>9.5-e-A-5-2.5</v>
      </c>
      <c r="Y4447">
        <f>F4447</f>
        <v>9.5</v>
      </c>
      <c r="Z4447" s="2" t="str">
        <f>G4447</f>
        <v>e</v>
      </c>
      <c r="AA4447">
        <f>_xlfn.IFNA(VLOOKUP(X4447,'duo-out'!A$2:Q$5000,5,FALSE),E4447+10*(H4447-1)+1+_xlfn.IFNA(VLOOKUP(D4447,states!A$2:C$10,3,FALSE),1))</f>
        <v>256</v>
      </c>
      <c r="AB4447">
        <f>IF(V4447="","",V4447)</f>
        <v>35591.275431702998</v>
      </c>
      <c r="AC4447" s="2" t="str">
        <f>_xlfn.IFNA(VLOOKUP(D4447,states!A$2:C$10,2,FALSE),"XX")</f>
        <v>A</v>
      </c>
      <c r="AD4447">
        <f>E4447</f>
        <v>5</v>
      </c>
      <c r="AE4447">
        <f>_xlfn.IFNA(VLOOKUP(D4447,states!A$2:D$10,4,FALSE),0)</f>
        <v>2</v>
      </c>
      <c r="AF4447">
        <v>0.5</v>
      </c>
      <c r="AG4447">
        <f>IF(AE4447=0,AF4447,IF(AE4447=1,IF(F4447=0.5,0.5,IF(H4447=1,0.5,1.5)),IF(F4447=0.5,0.5,IF(H4447=1,2.5,1.5))))</f>
        <v>2.5</v>
      </c>
      <c r="AH4447" s="7">
        <f>IF(AC4447="XX",0,1/C4447^(1/5)*IF(E4447=0,100,1)/(E4447+1)^(1/4))</f>
        <v>0.73395289278439235</v>
      </c>
    </row>
    <row r="4448" spans="1:34">
      <c r="A4448">
        <v>6170</v>
      </c>
      <c r="B4448" s="1">
        <v>22128.66</v>
      </c>
      <c r="C4448" s="6">
        <v>0.5</v>
      </c>
      <c r="D4448" t="s">
        <v>3</v>
      </c>
      <c r="E4448">
        <v>5</v>
      </c>
      <c r="F4448">
        <v>9.5</v>
      </c>
      <c r="G4448" t="s">
        <v>1</v>
      </c>
      <c r="H4448">
        <v>2</v>
      </c>
      <c r="I4448" t="s">
        <v>0</v>
      </c>
      <c r="J4448">
        <v>5</v>
      </c>
      <c r="K4448">
        <v>9.5</v>
      </c>
      <c r="L4448" t="s">
        <v>2</v>
      </c>
      <c r="M4448">
        <v>2</v>
      </c>
      <c r="N4448" t="s">
        <v>6226</v>
      </c>
      <c r="O4448">
        <v>1</v>
      </c>
      <c r="P4448" t="str">
        <f>D4448&amp;"-"&amp;F4448&amp;"-"&amp;G4448&amp;"-"&amp;E4448&amp;"-"&amp;H4448</f>
        <v>A2Delta-9.5-e-5-2</v>
      </c>
      <c r="Q4448" t="str">
        <f>I4448&amp;"-"&amp;K4448&amp;"-"&amp;L4448&amp;"-"&amp;J4448&amp;"-"&amp;M4448</f>
        <v>X2Pi-9.5-f-5-2</v>
      </c>
      <c r="R4448">
        <f>B4448+S4448</f>
        <v>35789.066105819002</v>
      </c>
      <c r="S4448">
        <f>_xlfn.IFNA(VLOOKUP(Q4448,'MARVEL-X'!A$2:I$1400,7,FALSE),VLOOKUP(Q4448,MARVEL!A$2:J$1522,10,FALSE))</f>
        <v>13660.406105819</v>
      </c>
      <c r="T4448">
        <f>IF(P4448=P4447,R4448+T4447,R4448)</f>
        <v>35789.066105819002</v>
      </c>
      <c r="U4448">
        <f>IF(P4448=P4447,1+U4447,1)</f>
        <v>1</v>
      </c>
      <c r="V4448">
        <f t="shared" si="69"/>
        <v>35789.066105819002</v>
      </c>
      <c r="W4448" t="str">
        <f>IF(V4448="","",IF(ABS(V4448-R4448)&gt;W$1,ABS(V4448-R4448),""))</f>
        <v/>
      </c>
      <c r="X4448" t="str">
        <f>Y4448&amp;"-"&amp;Z4448&amp;"-"&amp;AC4448&amp;"-"&amp;AD4448&amp;"-"&amp;AG4448</f>
        <v>9.5-e-A-5-1.5</v>
      </c>
      <c r="Y4448">
        <f>F4448</f>
        <v>9.5</v>
      </c>
      <c r="Z4448" s="2" t="str">
        <f>G4448</f>
        <v>e</v>
      </c>
      <c r="AA4448">
        <f>_xlfn.IFNA(VLOOKUP(X4448,'duo-out'!A$2:Q$5000,5,FALSE),E4448+10*(H4448-1)+1+_xlfn.IFNA(VLOOKUP(D4448,states!A$2:C$10,3,FALSE),1))</f>
        <v>266</v>
      </c>
      <c r="AB4448">
        <f>IF(V4448="","",V4448)</f>
        <v>35789.066105819002</v>
      </c>
      <c r="AC4448" s="2" t="str">
        <f>_xlfn.IFNA(VLOOKUP(D4448,states!A$2:C$10,2,FALSE),"XX")</f>
        <v>A</v>
      </c>
      <c r="AD4448">
        <f>E4448</f>
        <v>5</v>
      </c>
      <c r="AE4448">
        <f>_xlfn.IFNA(VLOOKUP(D4448,states!A$2:D$10,4,FALSE),0)</f>
        <v>2</v>
      </c>
      <c r="AF4448">
        <v>0.5</v>
      </c>
      <c r="AG4448">
        <f>IF(AE4448=0,AF4448,IF(AE4448=1,IF(F4448=0.5,0.5,IF(H4448=1,0.5,1.5)),IF(F4448=0.5,0.5,IF(H4448=1,2.5,1.5))))</f>
        <v>1.5</v>
      </c>
      <c r="AH4448" s="7">
        <f>IF(AC4448="XX",0,1/C4448^(1/5)*IF(E4448=0,100,1)/(E4448+1)^(1/4))</f>
        <v>0.73395289278439235</v>
      </c>
    </row>
    <row r="4449" spans="1:34">
      <c r="A4449">
        <v>3888</v>
      </c>
      <c r="B4449" s="1">
        <v>20255.7788</v>
      </c>
      <c r="C4449" s="6">
        <v>5.0000000000000001E-3</v>
      </c>
      <c r="D4449" t="s">
        <v>3</v>
      </c>
      <c r="E4449">
        <v>0</v>
      </c>
      <c r="F4449">
        <v>9.5</v>
      </c>
      <c r="G4449" t="s">
        <v>2</v>
      </c>
      <c r="H4449">
        <v>1</v>
      </c>
      <c r="I4449" t="s">
        <v>0</v>
      </c>
      <c r="J4449">
        <v>1</v>
      </c>
      <c r="K4449">
        <v>10.5</v>
      </c>
      <c r="L4449" t="s">
        <v>2</v>
      </c>
      <c r="M4449">
        <v>1</v>
      </c>
      <c r="N4449" t="s">
        <v>3944</v>
      </c>
      <c r="O4449">
        <v>1</v>
      </c>
      <c r="P4449" t="str">
        <f>D4449&amp;"-"&amp;F4449&amp;"-"&amp;G4449&amp;"-"&amp;E4449&amp;"-"&amp;H4449</f>
        <v>A2Delta-9.5-f-0-1</v>
      </c>
      <c r="Q4449" t="str">
        <f>I4449&amp;"-"&amp;K4449&amp;"-"&amp;L4449&amp;"-"&amp;J4449&amp;"-"&amp;M4449</f>
        <v>X2Pi-10.5-f-1-1</v>
      </c>
      <c r="R4449">
        <f>B4449+S4449</f>
        <v>24458.649336005001</v>
      </c>
      <c r="S4449">
        <f>_xlfn.IFNA(VLOOKUP(Q4449,'MARVEL-X'!A$2:I$1400,7,FALSE),VLOOKUP(Q4449,MARVEL!A$2:J$1522,10,FALSE))</f>
        <v>4202.8705360049998</v>
      </c>
      <c r="T4449">
        <f>IF(P4449=P4448,R4449+T4448,R4449)</f>
        <v>24458.649336005001</v>
      </c>
      <c r="U4449">
        <f>IF(P4449=P4448,1+U4448,1)</f>
        <v>1</v>
      </c>
      <c r="V4449" t="str">
        <f t="shared" si="69"/>
        <v/>
      </c>
      <c r="W4449" t="str">
        <f>IF(V4449="","",IF(ABS(V4449-R4449)&gt;W$1,ABS(V4449-R4449),""))</f>
        <v/>
      </c>
      <c r="X4449" t="str">
        <f>Y4449&amp;"-"&amp;Z4449&amp;"-"&amp;AC4449&amp;"-"&amp;AD4449&amp;"-"&amp;AG4449</f>
        <v>9.5-f-A-0-2.5</v>
      </c>
      <c r="Y4449">
        <f>F4449</f>
        <v>9.5</v>
      </c>
      <c r="Z4449" s="2" t="str">
        <f>G4449</f>
        <v>f</v>
      </c>
      <c r="AA4449">
        <f>_xlfn.IFNA(VLOOKUP(X4449,'duo-out'!A$2:Q$5000,5,FALSE),E4449+10*(H4449-1)+1+_xlfn.IFNA(VLOOKUP(D4449,states!A$2:C$10,3,FALSE),1))</f>
        <v>251</v>
      </c>
      <c r="AB4449" t="str">
        <f>IF(V4449="","",V4449)</f>
        <v/>
      </c>
      <c r="AC4449" s="2" t="str">
        <f>_xlfn.IFNA(VLOOKUP(D4449,states!A$2:C$10,2,FALSE),"XX")</f>
        <v>A</v>
      </c>
      <c r="AD4449">
        <f>E4449</f>
        <v>0</v>
      </c>
      <c r="AE4449">
        <f>_xlfn.IFNA(VLOOKUP(D4449,states!A$2:D$10,4,FALSE),0)</f>
        <v>2</v>
      </c>
      <c r="AF4449">
        <v>0.5</v>
      </c>
      <c r="AG4449">
        <f>IF(AE4449=0,AF4449,IF(AE4449=1,IF(F4449=0.5,0.5,IF(H4449=1,0.5,1.5)),IF(F4449=0.5,0.5,IF(H4449=1,2.5,1.5))))</f>
        <v>2.5</v>
      </c>
      <c r="AH4449" s="7">
        <f>IF(AC4449="XX",0,1/C4449^(1/5)*IF(E4449=0,100,1)/(E4449+1)^(1/4))</f>
        <v>288.53998118144267</v>
      </c>
    </row>
    <row r="4450" spans="1:34">
      <c r="A4450">
        <v>3853</v>
      </c>
      <c r="B4450" s="1">
        <v>20519.8541</v>
      </c>
      <c r="C4450" s="6">
        <v>5.0000000000000001E-3</v>
      </c>
      <c r="D4450" t="s">
        <v>3</v>
      </c>
      <c r="E4450">
        <v>0</v>
      </c>
      <c r="F4450">
        <v>9.5</v>
      </c>
      <c r="G4450" t="s">
        <v>2</v>
      </c>
      <c r="H4450">
        <v>1</v>
      </c>
      <c r="I4450" t="s">
        <v>0</v>
      </c>
      <c r="J4450">
        <v>1</v>
      </c>
      <c r="K4450">
        <v>9.5</v>
      </c>
      <c r="L4450" t="s">
        <v>1</v>
      </c>
      <c r="M4450">
        <v>1</v>
      </c>
      <c r="N4450" t="s">
        <v>3909</v>
      </c>
      <c r="O4450">
        <v>1</v>
      </c>
      <c r="P4450" t="str">
        <f>D4450&amp;"-"&amp;F4450&amp;"-"&amp;G4450&amp;"-"&amp;E4450&amp;"-"&amp;H4450</f>
        <v>A2Delta-9.5-f-0-1</v>
      </c>
      <c r="Q4450" t="str">
        <f>I4450&amp;"-"&amp;K4450&amp;"-"&amp;L4450&amp;"-"&amp;J4450&amp;"-"&amp;M4450</f>
        <v>X2Pi-9.5-e-1-1</v>
      </c>
      <c r="R4450">
        <f>B4450+S4450</f>
        <v>24458.643491797</v>
      </c>
      <c r="S4450">
        <f>_xlfn.IFNA(VLOOKUP(Q4450,'MARVEL-X'!A$2:I$1400,7,FALSE),VLOOKUP(Q4450,MARVEL!A$2:J$1522,10,FALSE))</f>
        <v>3938.789391797</v>
      </c>
      <c r="T4450">
        <f>IF(P4450=P4449,R4450+T4449,R4450)</f>
        <v>48917.292827801997</v>
      </c>
      <c r="U4450">
        <f>IF(P4450=P4449,1+U4449,1)</f>
        <v>2</v>
      </c>
      <c r="V4450" t="str">
        <f t="shared" si="69"/>
        <v/>
      </c>
      <c r="W4450" t="str">
        <f>IF(V4450="","",IF(ABS(V4450-R4450)&gt;W$1,ABS(V4450-R4450),""))</f>
        <v/>
      </c>
      <c r="X4450" t="str">
        <f>Y4450&amp;"-"&amp;Z4450&amp;"-"&amp;AC4450&amp;"-"&amp;AD4450&amp;"-"&amp;AG4450</f>
        <v>9.5-f-A-0-2.5</v>
      </c>
      <c r="Y4450">
        <f>F4450</f>
        <v>9.5</v>
      </c>
      <c r="Z4450" s="2" t="str">
        <f>G4450</f>
        <v>f</v>
      </c>
      <c r="AA4450">
        <f>_xlfn.IFNA(VLOOKUP(X4450,'duo-out'!A$2:Q$5000,5,FALSE),E4450+10*(H4450-1)+1+_xlfn.IFNA(VLOOKUP(D4450,states!A$2:C$10,3,FALSE),1))</f>
        <v>251</v>
      </c>
      <c r="AB4450" t="str">
        <f>IF(V4450="","",V4450)</f>
        <v/>
      </c>
      <c r="AC4450" s="2" t="str">
        <f>_xlfn.IFNA(VLOOKUP(D4450,states!A$2:C$10,2,FALSE),"XX")</f>
        <v>A</v>
      </c>
      <c r="AD4450">
        <f>E4450</f>
        <v>0</v>
      </c>
      <c r="AE4450">
        <f>_xlfn.IFNA(VLOOKUP(D4450,states!A$2:D$10,4,FALSE),0)</f>
        <v>2</v>
      </c>
      <c r="AF4450">
        <v>0.5</v>
      </c>
      <c r="AG4450">
        <f>IF(AE4450=0,AF4450,IF(AE4450=1,IF(F4450=0.5,0.5,IF(H4450=1,0.5,1.5)),IF(F4450=0.5,0.5,IF(H4450=1,2.5,1.5))))</f>
        <v>2.5</v>
      </c>
      <c r="AH4450" s="7">
        <f>IF(AC4450="XX",0,1/C4450^(1/5)*IF(E4450=0,100,1)/(E4450+1)^(1/4))</f>
        <v>288.53998118144267</v>
      </c>
    </row>
    <row r="4451" spans="1:34">
      <c r="A4451">
        <v>3843</v>
      </c>
      <c r="B4451" s="1">
        <v>20764.297900000001</v>
      </c>
      <c r="C4451" s="6">
        <v>1.9290000000000002E-2</v>
      </c>
      <c r="D4451" t="s">
        <v>3</v>
      </c>
      <c r="E4451">
        <v>0</v>
      </c>
      <c r="F4451">
        <v>9.5</v>
      </c>
      <c r="G4451" t="s">
        <v>2</v>
      </c>
      <c r="H4451">
        <v>1</v>
      </c>
      <c r="I4451" t="s">
        <v>0</v>
      </c>
      <c r="J4451">
        <v>1</v>
      </c>
      <c r="K4451">
        <v>8.5</v>
      </c>
      <c r="L4451" t="s">
        <v>2</v>
      </c>
      <c r="M4451">
        <v>1</v>
      </c>
      <c r="N4451" t="s">
        <v>3899</v>
      </c>
      <c r="O4451">
        <v>1</v>
      </c>
      <c r="P4451" t="str">
        <f>D4451&amp;"-"&amp;F4451&amp;"-"&amp;G4451&amp;"-"&amp;E4451&amp;"-"&amp;H4451</f>
        <v>A2Delta-9.5-f-0-1</v>
      </c>
      <c r="Q4451" t="str">
        <f>I4451&amp;"-"&amp;K4451&amp;"-"&amp;L4451&amp;"-"&amp;J4451&amp;"-"&amp;M4451</f>
        <v>X2Pi-8.5-f-1-1</v>
      </c>
      <c r="R4451">
        <f>B4451+S4451</f>
        <v>24458.663944896001</v>
      </c>
      <c r="S4451">
        <f>_xlfn.IFNA(VLOOKUP(Q4451,'MARVEL-X'!A$2:I$1400,7,FALSE),VLOOKUP(Q4451,MARVEL!A$2:J$1522,10,FALSE))</f>
        <v>3694.3660448959999</v>
      </c>
      <c r="T4451">
        <f>IF(P4451=P4450,R4451+T4450,R4451)</f>
        <v>73375.956772698002</v>
      </c>
      <c r="U4451">
        <f>IF(P4451=P4450,1+U4450,1)</f>
        <v>3</v>
      </c>
      <c r="V4451" t="str">
        <f t="shared" si="69"/>
        <v/>
      </c>
      <c r="W4451" t="str">
        <f>IF(V4451="","",IF(ABS(V4451-R4451)&gt;W$1,ABS(V4451-R4451),""))</f>
        <v/>
      </c>
      <c r="X4451" t="str">
        <f>Y4451&amp;"-"&amp;Z4451&amp;"-"&amp;AC4451&amp;"-"&amp;AD4451&amp;"-"&amp;AG4451</f>
        <v>9.5-f-A-0-2.5</v>
      </c>
      <c r="Y4451">
        <f>F4451</f>
        <v>9.5</v>
      </c>
      <c r="Z4451" s="2" t="str">
        <f>G4451</f>
        <v>f</v>
      </c>
      <c r="AA4451">
        <f>_xlfn.IFNA(VLOOKUP(X4451,'duo-out'!A$2:Q$5000,5,FALSE),E4451+10*(H4451-1)+1+_xlfn.IFNA(VLOOKUP(D4451,states!A$2:C$10,3,FALSE),1))</f>
        <v>251</v>
      </c>
      <c r="AB4451" t="str">
        <f>IF(V4451="","",V4451)</f>
        <v/>
      </c>
      <c r="AC4451" s="2" t="str">
        <f>_xlfn.IFNA(VLOOKUP(D4451,states!A$2:C$10,2,FALSE),"XX")</f>
        <v>A</v>
      </c>
      <c r="AD4451">
        <f>E4451</f>
        <v>0</v>
      </c>
      <c r="AE4451">
        <f>_xlfn.IFNA(VLOOKUP(D4451,states!A$2:D$10,4,FALSE),0)</f>
        <v>2</v>
      </c>
      <c r="AF4451">
        <v>0.5</v>
      </c>
      <c r="AG4451">
        <f>IF(AE4451=0,AF4451,IF(AE4451=1,IF(F4451=0.5,0.5,IF(H4451=1,0.5,1.5)),IF(F4451=0.5,0.5,IF(H4451=1,2.5,1.5))))</f>
        <v>2.5</v>
      </c>
      <c r="AH4451" s="7">
        <f>IF(AC4451="XX",0,1/C4451^(1/5)*IF(E4451=0,100,1)/(E4451+1)^(1/4))</f>
        <v>220.2589448831624</v>
      </c>
    </row>
    <row r="4452" spans="1:34">
      <c r="A4452">
        <v>3196</v>
      </c>
      <c r="B4452" s="1">
        <v>23205.186600000001</v>
      </c>
      <c r="C4452" s="6">
        <v>5.0000000000000001E-3</v>
      </c>
      <c r="D4452" t="s">
        <v>3</v>
      </c>
      <c r="E4452">
        <v>0</v>
      </c>
      <c r="F4452">
        <v>9.5</v>
      </c>
      <c r="G4452" t="s">
        <v>2</v>
      </c>
      <c r="H4452">
        <v>1</v>
      </c>
      <c r="I4452" t="s">
        <v>0</v>
      </c>
      <c r="J4452">
        <v>0</v>
      </c>
      <c r="K4452">
        <v>9.5</v>
      </c>
      <c r="L4452" t="s">
        <v>1</v>
      </c>
      <c r="M4452">
        <v>1</v>
      </c>
      <c r="N4452" t="s">
        <v>3252</v>
      </c>
      <c r="O4452">
        <v>1</v>
      </c>
      <c r="P4452" t="str">
        <f>D4452&amp;"-"&amp;F4452&amp;"-"&amp;G4452&amp;"-"&amp;E4452&amp;"-"&amp;H4452</f>
        <v>A2Delta-9.5-f-0-1</v>
      </c>
      <c r="Q4452" t="str">
        <f>I4452&amp;"-"&amp;K4452&amp;"-"&amp;L4452&amp;"-"&amp;J4452&amp;"-"&amp;M4452</f>
        <v>X2Pi-9.5-e-0-1</v>
      </c>
      <c r="R4452">
        <f>B4452+S4452</f>
        <v>24458.645245027001</v>
      </c>
      <c r="S4452">
        <f>_xlfn.IFNA(VLOOKUP(Q4452,'MARVEL-X'!A$2:I$1400,7,FALSE),VLOOKUP(Q4452,MARVEL!A$2:J$1522,10,FALSE))</f>
        <v>1253.4586450270001</v>
      </c>
      <c r="T4452">
        <f>IF(P4452=P4451,R4452+T4451,R4452)</f>
        <v>97834.602017725003</v>
      </c>
      <c r="U4452">
        <f>IF(P4452=P4451,1+U4451,1)</f>
        <v>4</v>
      </c>
      <c r="V4452" t="str">
        <f t="shared" si="69"/>
        <v/>
      </c>
      <c r="W4452" t="str">
        <f>IF(V4452="","",IF(ABS(V4452-R4452)&gt;W$1,ABS(V4452-R4452),""))</f>
        <v/>
      </c>
      <c r="X4452" t="str">
        <f>Y4452&amp;"-"&amp;Z4452&amp;"-"&amp;AC4452&amp;"-"&amp;AD4452&amp;"-"&amp;AG4452</f>
        <v>9.5-f-A-0-2.5</v>
      </c>
      <c r="Y4452">
        <f>F4452</f>
        <v>9.5</v>
      </c>
      <c r="Z4452" s="2" t="str">
        <f>G4452</f>
        <v>f</v>
      </c>
      <c r="AA4452">
        <f>_xlfn.IFNA(VLOOKUP(X4452,'duo-out'!A$2:Q$5000,5,FALSE),E4452+10*(H4452-1)+1+_xlfn.IFNA(VLOOKUP(D4452,states!A$2:C$10,3,FALSE),1))</f>
        <v>251</v>
      </c>
      <c r="AB4452" t="str">
        <f>IF(V4452="","",V4452)</f>
        <v/>
      </c>
      <c r="AC4452" s="2" t="str">
        <f>_xlfn.IFNA(VLOOKUP(D4452,states!A$2:C$10,2,FALSE),"XX")</f>
        <v>A</v>
      </c>
      <c r="AD4452">
        <f>E4452</f>
        <v>0</v>
      </c>
      <c r="AE4452">
        <f>_xlfn.IFNA(VLOOKUP(D4452,states!A$2:D$10,4,FALSE),0)</f>
        <v>2</v>
      </c>
      <c r="AF4452">
        <v>0.5</v>
      </c>
      <c r="AG4452">
        <f>IF(AE4452=0,AF4452,IF(AE4452=1,IF(F4452=0.5,0.5,IF(H4452=1,0.5,1.5)),IF(F4452=0.5,0.5,IF(H4452=1,2.5,1.5))))</f>
        <v>2.5</v>
      </c>
      <c r="AH4452" s="7">
        <f>IF(AC4452="XX",0,1/C4452^(1/5)*IF(E4452=0,100,1)/(E4452+1)^(1/4))</f>
        <v>288.53998118144267</v>
      </c>
    </row>
    <row r="4453" spans="1:34">
      <c r="A4453">
        <v>3173</v>
      </c>
      <c r="B4453" s="1">
        <v>23459.195500000002</v>
      </c>
      <c r="C4453" s="6">
        <v>5.0000000000000001E-3</v>
      </c>
      <c r="D4453" t="s">
        <v>3</v>
      </c>
      <c r="E4453">
        <v>0</v>
      </c>
      <c r="F4453">
        <v>9.5</v>
      </c>
      <c r="G4453" t="s">
        <v>2</v>
      </c>
      <c r="H4453">
        <v>1</v>
      </c>
      <c r="I4453" t="s">
        <v>0</v>
      </c>
      <c r="J4453">
        <v>0</v>
      </c>
      <c r="K4453">
        <v>8.5</v>
      </c>
      <c r="L4453" t="s">
        <v>2</v>
      </c>
      <c r="M4453">
        <v>1</v>
      </c>
      <c r="N4453" t="s">
        <v>3229</v>
      </c>
      <c r="O4453">
        <v>1</v>
      </c>
      <c r="P4453" t="str">
        <f>D4453&amp;"-"&amp;F4453&amp;"-"&amp;G4453&amp;"-"&amp;E4453&amp;"-"&amp;H4453</f>
        <v>A2Delta-9.5-f-0-1</v>
      </c>
      <c r="Q4453" t="str">
        <f>I4453&amp;"-"&amp;K4453&amp;"-"&amp;L4453&amp;"-"&amp;J4453&amp;"-"&amp;M4453</f>
        <v>X2Pi-8.5-f-0-1</v>
      </c>
      <c r="R4453">
        <f>B4453+S4453</f>
        <v>24458.645196426001</v>
      </c>
      <c r="S4453">
        <f>_xlfn.IFNA(VLOOKUP(Q4453,'MARVEL-X'!A$2:I$1400,7,FALSE),VLOOKUP(Q4453,MARVEL!A$2:J$1522,10,FALSE))</f>
        <v>999.44969642599995</v>
      </c>
      <c r="T4453">
        <f>IF(P4453=P4452,R4453+T4452,R4453)</f>
        <v>122293.24721415101</v>
      </c>
      <c r="U4453">
        <f>IF(P4453=P4452,1+U4452,1)</f>
        <v>5</v>
      </c>
      <c r="V4453" t="str">
        <f t="shared" si="69"/>
        <v/>
      </c>
      <c r="W4453" t="str">
        <f>IF(V4453="","",IF(ABS(V4453-R4453)&gt;W$1,ABS(V4453-R4453),""))</f>
        <v/>
      </c>
      <c r="X4453" t="str">
        <f>Y4453&amp;"-"&amp;Z4453&amp;"-"&amp;AC4453&amp;"-"&amp;AD4453&amp;"-"&amp;AG4453</f>
        <v>9.5-f-A-0-2.5</v>
      </c>
      <c r="Y4453">
        <f>F4453</f>
        <v>9.5</v>
      </c>
      <c r="Z4453" s="2" t="str">
        <f>G4453</f>
        <v>f</v>
      </c>
      <c r="AA4453">
        <f>_xlfn.IFNA(VLOOKUP(X4453,'duo-out'!A$2:Q$5000,5,FALSE),E4453+10*(H4453-1)+1+_xlfn.IFNA(VLOOKUP(D4453,states!A$2:C$10,3,FALSE),1))</f>
        <v>251</v>
      </c>
      <c r="AB4453" t="str">
        <f>IF(V4453="","",V4453)</f>
        <v/>
      </c>
      <c r="AC4453" s="2" t="str">
        <f>_xlfn.IFNA(VLOOKUP(D4453,states!A$2:C$10,2,FALSE),"XX")</f>
        <v>A</v>
      </c>
      <c r="AD4453">
        <f>E4453</f>
        <v>0</v>
      </c>
      <c r="AE4453">
        <f>_xlfn.IFNA(VLOOKUP(D4453,states!A$2:D$10,4,FALSE),0)</f>
        <v>2</v>
      </c>
      <c r="AF4453">
        <v>0.5</v>
      </c>
      <c r="AG4453">
        <f>IF(AE4453=0,AF4453,IF(AE4453=1,IF(F4453=0.5,0.5,IF(H4453=1,0.5,1.5)),IF(F4453=0.5,0.5,IF(H4453=1,2.5,1.5))))</f>
        <v>2.5</v>
      </c>
      <c r="AH4453" s="7">
        <f>IF(AC4453="XX",0,1/C4453^(1/5)*IF(E4453=0,100,1)/(E4453+1)^(1/4))</f>
        <v>288.53998118144267</v>
      </c>
    </row>
    <row r="4454" spans="1:34">
      <c r="A4454">
        <v>3266</v>
      </c>
      <c r="B4454" s="1">
        <v>22930.7228</v>
      </c>
      <c r="C4454" s="6">
        <v>5.0000000000000001E-3</v>
      </c>
      <c r="D4454" t="s">
        <v>3</v>
      </c>
      <c r="E4454">
        <v>0</v>
      </c>
      <c r="F4454">
        <v>9.5</v>
      </c>
      <c r="G4454" t="s">
        <v>2</v>
      </c>
      <c r="H4454">
        <v>1</v>
      </c>
      <c r="I4454" t="s">
        <v>0</v>
      </c>
      <c r="J4454">
        <v>0</v>
      </c>
      <c r="K4454">
        <v>10.5</v>
      </c>
      <c r="L4454" t="s">
        <v>2</v>
      </c>
      <c r="M4454">
        <v>1</v>
      </c>
      <c r="N4454" t="s">
        <v>3322</v>
      </c>
      <c r="O4454">
        <v>1</v>
      </c>
      <c r="P4454" t="str">
        <f>D4454&amp;"-"&amp;F4454&amp;"-"&amp;G4454&amp;"-"&amp;E4454&amp;"-"&amp;H4454</f>
        <v>A2Delta-9.5-f-0-1</v>
      </c>
      <c r="Q4454" t="str">
        <f>I4454&amp;"-"&amp;K4454&amp;"-"&amp;L4454&amp;"-"&amp;J4454&amp;"-"&amp;M4454</f>
        <v>X2Pi-10.5-f-0-1</v>
      </c>
      <c r="R4454">
        <f>B4454+S4454</f>
        <v>24458.646025415001</v>
      </c>
      <c r="S4454">
        <f>_xlfn.IFNA(VLOOKUP(Q4454,'MARVEL-X'!A$2:I$1400,7,FALSE),VLOOKUP(Q4454,MARVEL!A$2:J$1522,10,FALSE))</f>
        <v>1527.9232254149999</v>
      </c>
      <c r="T4454">
        <f>IF(P4454=P4453,R4454+T4453,R4454)</f>
        <v>146751.89323956601</v>
      </c>
      <c r="U4454">
        <f>IF(P4454=P4453,1+U4453,1)</f>
        <v>6</v>
      </c>
      <c r="V4454" t="str">
        <f t="shared" si="69"/>
        <v/>
      </c>
      <c r="W4454" t="str">
        <f>IF(V4454="","",IF(ABS(V4454-R4454)&gt;W$1,ABS(V4454-R4454),""))</f>
        <v/>
      </c>
      <c r="X4454" t="str">
        <f>Y4454&amp;"-"&amp;Z4454&amp;"-"&amp;AC4454&amp;"-"&amp;AD4454&amp;"-"&amp;AG4454</f>
        <v>9.5-f-A-0-2.5</v>
      </c>
      <c r="Y4454">
        <f>F4454</f>
        <v>9.5</v>
      </c>
      <c r="Z4454" s="2" t="str">
        <f>G4454</f>
        <v>f</v>
      </c>
      <c r="AA4454">
        <f>_xlfn.IFNA(VLOOKUP(X4454,'duo-out'!A$2:Q$5000,5,FALSE),E4454+10*(H4454-1)+1+_xlfn.IFNA(VLOOKUP(D4454,states!A$2:C$10,3,FALSE),1))</f>
        <v>251</v>
      </c>
      <c r="AB4454" t="str">
        <f>IF(V4454="","",V4454)</f>
        <v/>
      </c>
      <c r="AC4454" s="2" t="str">
        <f>_xlfn.IFNA(VLOOKUP(D4454,states!A$2:C$10,2,FALSE),"XX")</f>
        <v>A</v>
      </c>
      <c r="AD4454">
        <f>E4454</f>
        <v>0</v>
      </c>
      <c r="AE4454">
        <f>_xlfn.IFNA(VLOOKUP(D4454,states!A$2:D$10,4,FALSE),0)</f>
        <v>2</v>
      </c>
      <c r="AF4454">
        <v>0.5</v>
      </c>
      <c r="AG4454">
        <f>IF(AE4454=0,AF4454,IF(AE4454=1,IF(F4454=0.5,0.5,IF(H4454=1,0.5,1.5)),IF(F4454=0.5,0.5,IF(H4454=1,2.5,1.5))))</f>
        <v>2.5</v>
      </c>
      <c r="AH4454" s="7">
        <f>IF(AC4454="XX",0,1/C4454^(1/5)*IF(E4454=0,100,1)/(E4454+1)^(1/4))</f>
        <v>288.53998118144267</v>
      </c>
    </row>
    <row r="4455" spans="1:34">
      <c r="A4455">
        <v>2624</v>
      </c>
      <c r="B4455" s="1">
        <v>23205.190699999999</v>
      </c>
      <c r="C4455" s="6">
        <v>5.0000000000000001E-3</v>
      </c>
      <c r="D4455" t="s">
        <v>3</v>
      </c>
      <c r="E4455">
        <v>0</v>
      </c>
      <c r="F4455">
        <v>9.5</v>
      </c>
      <c r="G4455" t="s">
        <v>2</v>
      </c>
      <c r="H4455">
        <v>1</v>
      </c>
      <c r="I4455" t="s">
        <v>0</v>
      </c>
      <c r="J4455">
        <v>0</v>
      </c>
      <c r="K4455">
        <v>9.5</v>
      </c>
      <c r="L4455" t="s">
        <v>1</v>
      </c>
      <c r="M4455">
        <v>1</v>
      </c>
      <c r="N4455" t="s">
        <v>2680</v>
      </c>
      <c r="O4455">
        <v>1</v>
      </c>
      <c r="P4455" t="str">
        <f>D4455&amp;"-"&amp;F4455&amp;"-"&amp;G4455&amp;"-"&amp;E4455&amp;"-"&amp;H4455</f>
        <v>A2Delta-9.5-f-0-1</v>
      </c>
      <c r="Q4455" t="str">
        <f>I4455&amp;"-"&amp;K4455&amp;"-"&amp;L4455&amp;"-"&amp;J4455&amp;"-"&amp;M4455</f>
        <v>X2Pi-9.5-e-0-1</v>
      </c>
      <c r="R4455">
        <f>B4455+S4455</f>
        <v>24458.649345026999</v>
      </c>
      <c r="S4455">
        <f>_xlfn.IFNA(VLOOKUP(Q4455,'MARVEL-X'!A$2:I$1400,7,FALSE),VLOOKUP(Q4455,MARVEL!A$2:J$1522,10,FALSE))</f>
        <v>1253.4586450270001</v>
      </c>
      <c r="T4455">
        <f>IF(P4455=P4454,R4455+T4454,R4455)</f>
        <v>171210.542584593</v>
      </c>
      <c r="U4455">
        <f>IF(P4455=P4454,1+U4454,1)</f>
        <v>7</v>
      </c>
      <c r="V4455" t="str">
        <f t="shared" si="69"/>
        <v/>
      </c>
      <c r="W4455" t="str">
        <f>IF(V4455="","",IF(ABS(V4455-R4455)&gt;W$1,ABS(V4455-R4455),""))</f>
        <v/>
      </c>
      <c r="X4455" t="str">
        <f>Y4455&amp;"-"&amp;Z4455&amp;"-"&amp;AC4455&amp;"-"&amp;AD4455&amp;"-"&amp;AG4455</f>
        <v>9.5-f-A-0-2.5</v>
      </c>
      <c r="Y4455">
        <f>F4455</f>
        <v>9.5</v>
      </c>
      <c r="Z4455" s="2" t="str">
        <f>G4455</f>
        <v>f</v>
      </c>
      <c r="AA4455">
        <f>_xlfn.IFNA(VLOOKUP(X4455,'duo-out'!A$2:Q$5000,5,FALSE),E4455+10*(H4455-1)+1+_xlfn.IFNA(VLOOKUP(D4455,states!A$2:C$10,3,FALSE),1))</f>
        <v>251</v>
      </c>
      <c r="AB4455" t="str">
        <f>IF(V4455="","",V4455)</f>
        <v/>
      </c>
      <c r="AC4455" s="2" t="str">
        <f>_xlfn.IFNA(VLOOKUP(D4455,states!A$2:C$10,2,FALSE),"XX")</f>
        <v>A</v>
      </c>
      <c r="AD4455">
        <f>E4455</f>
        <v>0</v>
      </c>
      <c r="AE4455">
        <f>_xlfn.IFNA(VLOOKUP(D4455,states!A$2:D$10,4,FALSE),0)</f>
        <v>2</v>
      </c>
      <c r="AF4455">
        <v>0.5</v>
      </c>
      <c r="AG4455">
        <f>IF(AE4455=0,AF4455,IF(AE4455=1,IF(F4455=0.5,0.5,IF(H4455=1,0.5,1.5)),IF(F4455=0.5,0.5,IF(H4455=1,2.5,1.5))))</f>
        <v>2.5</v>
      </c>
      <c r="AH4455" s="7">
        <f>IF(AC4455="XX",0,1/C4455^(1/5)*IF(E4455=0,100,1)/(E4455+1)^(1/4))</f>
        <v>288.53998118144267</v>
      </c>
    </row>
    <row r="4456" spans="1:34">
      <c r="A4456">
        <v>2722</v>
      </c>
      <c r="B4456" s="1">
        <v>22930.7353</v>
      </c>
      <c r="C4456" s="6">
        <v>1.111E-2</v>
      </c>
      <c r="D4456" t="s">
        <v>3</v>
      </c>
      <c r="E4456">
        <v>0</v>
      </c>
      <c r="F4456">
        <v>9.5</v>
      </c>
      <c r="G4456" t="s">
        <v>2</v>
      </c>
      <c r="H4456">
        <v>1</v>
      </c>
      <c r="I4456" t="s">
        <v>0</v>
      </c>
      <c r="J4456">
        <v>0</v>
      </c>
      <c r="K4456">
        <v>10.5</v>
      </c>
      <c r="L4456" t="s">
        <v>2</v>
      </c>
      <c r="M4456">
        <v>1</v>
      </c>
      <c r="N4456" t="s">
        <v>2778</v>
      </c>
      <c r="O4456">
        <v>1</v>
      </c>
      <c r="P4456" t="str">
        <f>D4456&amp;"-"&amp;F4456&amp;"-"&amp;G4456&amp;"-"&amp;E4456&amp;"-"&amp;H4456</f>
        <v>A2Delta-9.5-f-0-1</v>
      </c>
      <c r="Q4456" t="str">
        <f>I4456&amp;"-"&amp;K4456&amp;"-"&amp;L4456&amp;"-"&amp;J4456&amp;"-"&amp;M4456</f>
        <v>X2Pi-10.5-f-0-1</v>
      </c>
      <c r="R4456">
        <f>B4456+S4456</f>
        <v>24458.658525415001</v>
      </c>
      <c r="S4456">
        <f>_xlfn.IFNA(VLOOKUP(Q4456,'MARVEL-X'!A$2:I$1400,7,FALSE),VLOOKUP(Q4456,MARVEL!A$2:J$1522,10,FALSE))</f>
        <v>1527.9232254149999</v>
      </c>
      <c r="T4456">
        <f>IF(P4456=P4455,R4456+T4455,R4456)</f>
        <v>195669.201110008</v>
      </c>
      <c r="U4456">
        <f>IF(P4456=P4455,1+U4455,1)</f>
        <v>8</v>
      </c>
      <c r="V4456" t="str">
        <f t="shared" si="69"/>
        <v/>
      </c>
      <c r="W4456" t="str">
        <f>IF(V4456="","",IF(ABS(V4456-R4456)&gt;W$1,ABS(V4456-R4456),""))</f>
        <v/>
      </c>
      <c r="X4456" t="str">
        <f>Y4456&amp;"-"&amp;Z4456&amp;"-"&amp;AC4456&amp;"-"&amp;AD4456&amp;"-"&amp;AG4456</f>
        <v>9.5-f-A-0-2.5</v>
      </c>
      <c r="Y4456">
        <f>F4456</f>
        <v>9.5</v>
      </c>
      <c r="Z4456" s="2" t="str">
        <f>G4456</f>
        <v>f</v>
      </c>
      <c r="AA4456">
        <f>_xlfn.IFNA(VLOOKUP(X4456,'duo-out'!A$2:Q$5000,5,FALSE),E4456+10*(H4456-1)+1+_xlfn.IFNA(VLOOKUP(D4456,states!A$2:C$10,3,FALSE),1))</f>
        <v>251</v>
      </c>
      <c r="AB4456" t="str">
        <f>IF(V4456="","",V4456)</f>
        <v/>
      </c>
      <c r="AC4456" s="2" t="str">
        <f>_xlfn.IFNA(VLOOKUP(D4456,states!A$2:C$10,2,FALSE),"XX")</f>
        <v>A</v>
      </c>
      <c r="AD4456">
        <f>E4456</f>
        <v>0</v>
      </c>
      <c r="AE4456">
        <f>_xlfn.IFNA(VLOOKUP(D4456,states!A$2:D$10,4,FALSE),0)</f>
        <v>2</v>
      </c>
      <c r="AF4456">
        <v>0.5</v>
      </c>
      <c r="AG4456">
        <f>IF(AE4456=0,AF4456,IF(AE4456=1,IF(F4456=0.5,0.5,IF(H4456=1,0.5,1.5)),IF(F4456=0.5,0.5,IF(H4456=1,2.5,1.5))))</f>
        <v>2.5</v>
      </c>
      <c r="AH4456" s="7">
        <f>IF(AC4456="XX",0,1/C4456^(1/5)*IF(E4456=0,100,1)/(E4456+1)^(1/4))</f>
        <v>245.9558678990708</v>
      </c>
    </row>
    <row r="4457" spans="1:34">
      <c r="A4457">
        <v>2685</v>
      </c>
      <c r="B4457" s="1">
        <v>23459.1963</v>
      </c>
      <c r="C4457" s="6">
        <v>5.0000000000000001E-3</v>
      </c>
      <c r="D4457" t="s">
        <v>3</v>
      </c>
      <c r="E4457">
        <v>0</v>
      </c>
      <c r="F4457">
        <v>9.5</v>
      </c>
      <c r="G4457" t="s">
        <v>2</v>
      </c>
      <c r="H4457">
        <v>1</v>
      </c>
      <c r="I4457" t="s">
        <v>0</v>
      </c>
      <c r="J4457">
        <v>0</v>
      </c>
      <c r="K4457">
        <v>8.5</v>
      </c>
      <c r="L4457" t="s">
        <v>2</v>
      </c>
      <c r="M4457">
        <v>1</v>
      </c>
      <c r="N4457" t="s">
        <v>2741</v>
      </c>
      <c r="O4457">
        <v>1</v>
      </c>
      <c r="P4457" t="str">
        <f>D4457&amp;"-"&amp;F4457&amp;"-"&amp;G4457&amp;"-"&amp;E4457&amp;"-"&amp;H4457</f>
        <v>A2Delta-9.5-f-0-1</v>
      </c>
      <c r="Q4457" t="str">
        <f>I4457&amp;"-"&amp;K4457&amp;"-"&amp;L4457&amp;"-"&amp;J4457&amp;"-"&amp;M4457</f>
        <v>X2Pi-8.5-f-0-1</v>
      </c>
      <c r="R4457">
        <f>B4457+S4457</f>
        <v>24458.645996425999</v>
      </c>
      <c r="S4457">
        <f>_xlfn.IFNA(VLOOKUP(Q4457,'MARVEL-X'!A$2:I$1400,7,FALSE),VLOOKUP(Q4457,MARVEL!A$2:J$1522,10,FALSE))</f>
        <v>999.44969642599995</v>
      </c>
      <c r="T4457">
        <f>IF(P4457=P4456,R4457+T4456,R4457)</f>
        <v>220127.847106434</v>
      </c>
      <c r="U4457">
        <f>IF(P4457=P4456,1+U4456,1)</f>
        <v>9</v>
      </c>
      <c r="V4457" t="str">
        <f t="shared" si="69"/>
        <v/>
      </c>
      <c r="W4457" t="str">
        <f>IF(V4457="","",IF(ABS(V4457-R4457)&gt;W$1,ABS(V4457-R4457),""))</f>
        <v/>
      </c>
      <c r="X4457" t="str">
        <f>Y4457&amp;"-"&amp;Z4457&amp;"-"&amp;AC4457&amp;"-"&amp;AD4457&amp;"-"&amp;AG4457</f>
        <v>9.5-f-A-0-2.5</v>
      </c>
      <c r="Y4457">
        <f>F4457</f>
        <v>9.5</v>
      </c>
      <c r="Z4457" s="2" t="str">
        <f>G4457</f>
        <v>f</v>
      </c>
      <c r="AA4457">
        <f>_xlfn.IFNA(VLOOKUP(X4457,'duo-out'!A$2:Q$5000,5,FALSE),E4457+10*(H4457-1)+1+_xlfn.IFNA(VLOOKUP(D4457,states!A$2:C$10,3,FALSE),1))</f>
        <v>251</v>
      </c>
      <c r="AB4457" t="str">
        <f>IF(V4457="","",V4457)</f>
        <v/>
      </c>
      <c r="AC4457" s="2" t="str">
        <f>_xlfn.IFNA(VLOOKUP(D4457,states!A$2:C$10,2,FALSE),"XX")</f>
        <v>A</v>
      </c>
      <c r="AD4457">
        <f>E4457</f>
        <v>0</v>
      </c>
      <c r="AE4457">
        <f>_xlfn.IFNA(VLOOKUP(D4457,states!A$2:D$10,4,FALSE),0)</f>
        <v>2</v>
      </c>
      <c r="AF4457">
        <v>0.5</v>
      </c>
      <c r="AG4457">
        <f>IF(AE4457=0,AF4457,IF(AE4457=1,IF(F4457=0.5,0.5,IF(H4457=1,0.5,1.5)),IF(F4457=0.5,0.5,IF(H4457=1,2.5,1.5))))</f>
        <v>2.5</v>
      </c>
      <c r="AH4457" s="7">
        <f>IF(AC4457="XX",0,1/C4457^(1/5)*IF(E4457=0,100,1)/(E4457+1)^(1/4))</f>
        <v>288.53998118144267</v>
      </c>
    </row>
    <row r="4458" spans="1:34">
      <c r="A4458">
        <v>5308</v>
      </c>
      <c r="B4458" s="1">
        <v>23205.187000000002</v>
      </c>
      <c r="C4458" s="6">
        <v>0.05</v>
      </c>
      <c r="D4458" t="s">
        <v>3</v>
      </c>
      <c r="E4458">
        <v>0</v>
      </c>
      <c r="F4458">
        <v>9.5</v>
      </c>
      <c r="G4458" t="s">
        <v>2</v>
      </c>
      <c r="H4458">
        <v>1</v>
      </c>
      <c r="I4458" t="s">
        <v>0</v>
      </c>
      <c r="J4458">
        <v>0</v>
      </c>
      <c r="K4458">
        <v>9.5</v>
      </c>
      <c r="L4458" t="s">
        <v>1</v>
      </c>
      <c r="M4458">
        <v>1</v>
      </c>
      <c r="N4458" t="s">
        <v>5364</v>
      </c>
      <c r="O4458">
        <v>1</v>
      </c>
      <c r="P4458" t="str">
        <f>D4458&amp;"-"&amp;F4458&amp;"-"&amp;G4458&amp;"-"&amp;E4458&amp;"-"&amp;H4458</f>
        <v>A2Delta-9.5-f-0-1</v>
      </c>
      <c r="Q4458" t="str">
        <f>I4458&amp;"-"&amp;K4458&amp;"-"&amp;L4458&amp;"-"&amp;J4458&amp;"-"&amp;M4458</f>
        <v>X2Pi-9.5-e-0-1</v>
      </c>
      <c r="R4458">
        <f>B4458+S4458</f>
        <v>24458.645645027002</v>
      </c>
      <c r="S4458">
        <f>_xlfn.IFNA(VLOOKUP(Q4458,'MARVEL-X'!A$2:I$1400,7,FALSE),VLOOKUP(Q4458,MARVEL!A$2:J$1522,10,FALSE))</f>
        <v>1253.4586450270001</v>
      </c>
      <c r="T4458">
        <f>IF(P4458=P4457,R4458+T4457,R4458)</f>
        <v>244586.49275146099</v>
      </c>
      <c r="U4458">
        <f>IF(P4458=P4457,1+U4457,1)</f>
        <v>10</v>
      </c>
      <c r="V4458" t="str">
        <f t="shared" si="69"/>
        <v/>
      </c>
      <c r="W4458" t="str">
        <f>IF(V4458="","",IF(ABS(V4458-R4458)&gt;W$1,ABS(V4458-R4458),""))</f>
        <v/>
      </c>
      <c r="X4458" t="str">
        <f>Y4458&amp;"-"&amp;Z4458&amp;"-"&amp;AC4458&amp;"-"&amp;AD4458&amp;"-"&amp;AG4458</f>
        <v>9.5-f-A-0-2.5</v>
      </c>
      <c r="Y4458">
        <f>F4458</f>
        <v>9.5</v>
      </c>
      <c r="Z4458" s="2" t="str">
        <f>G4458</f>
        <v>f</v>
      </c>
      <c r="AA4458">
        <f>_xlfn.IFNA(VLOOKUP(X4458,'duo-out'!A$2:Q$5000,5,FALSE),E4458+10*(H4458-1)+1+_xlfn.IFNA(VLOOKUP(D4458,states!A$2:C$10,3,FALSE),1))</f>
        <v>251</v>
      </c>
      <c r="AB4458" t="str">
        <f>IF(V4458="","",V4458)</f>
        <v/>
      </c>
      <c r="AC4458" s="2" t="str">
        <f>_xlfn.IFNA(VLOOKUP(D4458,states!A$2:C$10,2,FALSE),"XX")</f>
        <v>A</v>
      </c>
      <c r="AD4458">
        <f>E4458</f>
        <v>0</v>
      </c>
      <c r="AE4458">
        <f>_xlfn.IFNA(VLOOKUP(D4458,states!A$2:D$10,4,FALSE),0)</f>
        <v>2</v>
      </c>
      <c r="AF4458">
        <v>0.5</v>
      </c>
      <c r="AG4458">
        <f>IF(AE4458=0,AF4458,IF(AE4458=1,IF(F4458=0.5,0.5,IF(H4458=1,0.5,1.5)),IF(F4458=0.5,0.5,IF(H4458=1,2.5,1.5))))</f>
        <v>2.5</v>
      </c>
      <c r="AH4458" s="7">
        <f>IF(AC4458="XX",0,1/C4458^(1/5)*IF(E4458=0,100,1)/(E4458+1)^(1/4))</f>
        <v>182.05642030260799</v>
      </c>
    </row>
    <row r="4459" spans="1:34">
      <c r="A4459">
        <v>5288</v>
      </c>
      <c r="B4459" s="1">
        <v>23459.191999999999</v>
      </c>
      <c r="C4459" s="6">
        <v>0.05</v>
      </c>
      <c r="D4459" t="s">
        <v>3</v>
      </c>
      <c r="E4459">
        <v>0</v>
      </c>
      <c r="F4459">
        <v>9.5</v>
      </c>
      <c r="G4459" t="s">
        <v>2</v>
      </c>
      <c r="H4459">
        <v>1</v>
      </c>
      <c r="I4459" t="s">
        <v>0</v>
      </c>
      <c r="J4459">
        <v>0</v>
      </c>
      <c r="K4459">
        <v>8.5</v>
      </c>
      <c r="L4459" t="s">
        <v>2</v>
      </c>
      <c r="M4459">
        <v>1</v>
      </c>
      <c r="N4459" t="s">
        <v>5344</v>
      </c>
      <c r="O4459">
        <v>1</v>
      </c>
      <c r="P4459" t="str">
        <f>D4459&amp;"-"&amp;F4459&amp;"-"&amp;G4459&amp;"-"&amp;E4459&amp;"-"&amp;H4459</f>
        <v>A2Delta-9.5-f-0-1</v>
      </c>
      <c r="Q4459" t="str">
        <f>I4459&amp;"-"&amp;K4459&amp;"-"&amp;L4459&amp;"-"&amp;J4459&amp;"-"&amp;M4459</f>
        <v>X2Pi-8.5-f-0-1</v>
      </c>
      <c r="R4459">
        <f>B4459+S4459</f>
        <v>24458.641696425999</v>
      </c>
      <c r="S4459">
        <f>_xlfn.IFNA(VLOOKUP(Q4459,'MARVEL-X'!A$2:I$1400,7,FALSE),VLOOKUP(Q4459,MARVEL!A$2:J$1522,10,FALSE))</f>
        <v>999.44969642599995</v>
      </c>
      <c r="T4459">
        <f>IF(P4459=P4458,R4459+T4458,R4459)</f>
        <v>269045.13444788696</v>
      </c>
      <c r="U4459">
        <f>IF(P4459=P4458,1+U4458,1)</f>
        <v>11</v>
      </c>
      <c r="V4459" t="str">
        <f t="shared" si="69"/>
        <v/>
      </c>
      <c r="W4459" t="str">
        <f>IF(V4459="","",IF(ABS(V4459-R4459)&gt;W$1,ABS(V4459-R4459),""))</f>
        <v/>
      </c>
      <c r="X4459" t="str">
        <f>Y4459&amp;"-"&amp;Z4459&amp;"-"&amp;AC4459&amp;"-"&amp;AD4459&amp;"-"&amp;AG4459</f>
        <v>9.5-f-A-0-2.5</v>
      </c>
      <c r="Y4459">
        <f>F4459</f>
        <v>9.5</v>
      </c>
      <c r="Z4459" s="2" t="str">
        <f>G4459</f>
        <v>f</v>
      </c>
      <c r="AA4459">
        <f>_xlfn.IFNA(VLOOKUP(X4459,'duo-out'!A$2:Q$5000,5,FALSE),E4459+10*(H4459-1)+1+_xlfn.IFNA(VLOOKUP(D4459,states!A$2:C$10,3,FALSE),1))</f>
        <v>251</v>
      </c>
      <c r="AB4459" t="str">
        <f>IF(V4459="","",V4459)</f>
        <v/>
      </c>
      <c r="AC4459" s="2" t="str">
        <f>_xlfn.IFNA(VLOOKUP(D4459,states!A$2:C$10,2,FALSE),"XX")</f>
        <v>A</v>
      </c>
      <c r="AD4459">
        <f>E4459</f>
        <v>0</v>
      </c>
      <c r="AE4459">
        <f>_xlfn.IFNA(VLOOKUP(D4459,states!A$2:D$10,4,FALSE),0)</f>
        <v>2</v>
      </c>
      <c r="AF4459">
        <v>0.5</v>
      </c>
      <c r="AG4459">
        <f>IF(AE4459=0,AF4459,IF(AE4459=1,IF(F4459=0.5,0.5,IF(H4459=1,0.5,1.5)),IF(F4459=0.5,0.5,IF(H4459=1,2.5,1.5))))</f>
        <v>2.5</v>
      </c>
      <c r="AH4459" s="7">
        <f>IF(AC4459="XX",0,1/C4459^(1/5)*IF(E4459=0,100,1)/(E4459+1)^(1/4))</f>
        <v>182.05642030260799</v>
      </c>
    </row>
    <row r="4460" spans="1:34">
      <c r="A4460">
        <v>5362</v>
      </c>
      <c r="B4460" s="1">
        <v>23206.205000000002</v>
      </c>
      <c r="C4460" s="6">
        <v>8.165E-2</v>
      </c>
      <c r="D4460" t="s">
        <v>3</v>
      </c>
      <c r="E4460">
        <v>0</v>
      </c>
      <c r="F4460">
        <v>9.5</v>
      </c>
      <c r="G4460" t="s">
        <v>2</v>
      </c>
      <c r="H4460">
        <v>1</v>
      </c>
      <c r="I4460" t="s">
        <v>0</v>
      </c>
      <c r="J4460">
        <v>0</v>
      </c>
      <c r="K4460">
        <v>8.5</v>
      </c>
      <c r="L4460" t="s">
        <v>2</v>
      </c>
      <c r="M4460">
        <v>2</v>
      </c>
      <c r="N4460" t="s">
        <v>5418</v>
      </c>
      <c r="O4460">
        <v>1</v>
      </c>
      <c r="P4460" t="str">
        <f>D4460&amp;"-"&amp;F4460&amp;"-"&amp;G4460&amp;"-"&amp;E4460&amp;"-"&amp;H4460</f>
        <v>A2Delta-9.5-f-0-1</v>
      </c>
      <c r="Q4460" t="str">
        <f>I4460&amp;"-"&amp;K4460&amp;"-"&amp;L4460&amp;"-"&amp;J4460&amp;"-"&amp;M4460</f>
        <v>X2Pi-8.5-f-0-2</v>
      </c>
      <c r="R4460">
        <f>B4460+S4460</f>
        <v>24458.579317143001</v>
      </c>
      <c r="S4460">
        <f>_xlfn.IFNA(VLOOKUP(Q4460,'MARVEL-X'!A$2:I$1400,7,FALSE),VLOOKUP(Q4460,MARVEL!A$2:J$1522,10,FALSE))</f>
        <v>1252.3743171430001</v>
      </c>
      <c r="T4460">
        <f>IF(P4460=P4459,R4460+T4459,R4460)</f>
        <v>293503.71376502997</v>
      </c>
      <c r="U4460">
        <f>IF(P4460=P4459,1+U4459,1)</f>
        <v>12</v>
      </c>
      <c r="V4460" t="str">
        <f t="shared" si="69"/>
        <v/>
      </c>
      <c r="W4460" t="str">
        <f>IF(V4460="","",IF(ABS(V4460-R4460)&gt;W$1,ABS(V4460-R4460),""))</f>
        <v/>
      </c>
      <c r="X4460" t="str">
        <f>Y4460&amp;"-"&amp;Z4460&amp;"-"&amp;AC4460&amp;"-"&amp;AD4460&amp;"-"&amp;AG4460</f>
        <v>9.5-f-A-0-2.5</v>
      </c>
      <c r="Y4460">
        <f>F4460</f>
        <v>9.5</v>
      </c>
      <c r="Z4460" s="2" t="str">
        <f>G4460</f>
        <v>f</v>
      </c>
      <c r="AA4460">
        <f>_xlfn.IFNA(VLOOKUP(X4460,'duo-out'!A$2:Q$5000,5,FALSE),E4460+10*(H4460-1)+1+_xlfn.IFNA(VLOOKUP(D4460,states!A$2:C$10,3,FALSE),1))</f>
        <v>251</v>
      </c>
      <c r="AB4460" t="str">
        <f>IF(V4460="","",V4460)</f>
        <v/>
      </c>
      <c r="AC4460" s="2" t="str">
        <f>_xlfn.IFNA(VLOOKUP(D4460,states!A$2:C$10,2,FALSE),"XX")</f>
        <v>A</v>
      </c>
      <c r="AD4460">
        <f>E4460</f>
        <v>0</v>
      </c>
      <c r="AE4460">
        <f>_xlfn.IFNA(VLOOKUP(D4460,states!A$2:D$10,4,FALSE),0)</f>
        <v>2</v>
      </c>
      <c r="AF4460">
        <v>0.5</v>
      </c>
      <c r="AG4460">
        <f>IF(AE4460=0,AF4460,IF(AE4460=1,IF(F4460=0.5,0.5,IF(H4460=1,0.5,1.5)),IF(F4460=0.5,0.5,IF(H4460=1,2.5,1.5))))</f>
        <v>2.5</v>
      </c>
      <c r="AH4460" s="7">
        <f>IF(AC4460="XX",0,1/C4460^(1/5)*IF(E4460=0,100,1)/(E4460+1)^(1/4))</f>
        <v>165.04742847534646</v>
      </c>
    </row>
    <row r="4461" spans="1:34">
      <c r="A4461">
        <v>4163</v>
      </c>
      <c r="B4461" s="1">
        <v>23459.197700000001</v>
      </c>
      <c r="C4461" s="6">
        <v>1.6000000000000001E-3</v>
      </c>
      <c r="D4461" t="s">
        <v>3</v>
      </c>
      <c r="E4461">
        <v>0</v>
      </c>
      <c r="F4461">
        <v>9.5</v>
      </c>
      <c r="G4461" t="s">
        <v>2</v>
      </c>
      <c r="H4461">
        <v>1</v>
      </c>
      <c r="I4461" t="s">
        <v>0</v>
      </c>
      <c r="J4461">
        <v>0</v>
      </c>
      <c r="K4461">
        <v>8.5</v>
      </c>
      <c r="L4461" t="s">
        <v>2</v>
      </c>
      <c r="M4461">
        <v>1</v>
      </c>
      <c r="N4461" t="s">
        <v>4219</v>
      </c>
      <c r="O4461">
        <v>1</v>
      </c>
      <c r="P4461" t="str">
        <f>D4461&amp;"-"&amp;F4461&amp;"-"&amp;G4461&amp;"-"&amp;E4461&amp;"-"&amp;H4461</f>
        <v>A2Delta-9.5-f-0-1</v>
      </c>
      <c r="Q4461" t="str">
        <f>I4461&amp;"-"&amp;K4461&amp;"-"&amp;L4461&amp;"-"&amp;J4461&amp;"-"&amp;M4461</f>
        <v>X2Pi-8.5-f-0-1</v>
      </c>
      <c r="R4461">
        <f>B4461+S4461</f>
        <v>24458.647396426</v>
      </c>
      <c r="S4461">
        <f>_xlfn.IFNA(VLOOKUP(Q4461,'MARVEL-X'!A$2:I$1400,7,FALSE),VLOOKUP(Q4461,MARVEL!A$2:J$1522,10,FALSE))</f>
        <v>999.44969642599995</v>
      </c>
      <c r="T4461">
        <f>IF(P4461=P4460,R4461+T4460,R4461)</f>
        <v>317962.36116145598</v>
      </c>
      <c r="U4461">
        <f>IF(P4461=P4460,1+U4460,1)</f>
        <v>13</v>
      </c>
      <c r="V4461" t="str">
        <f t="shared" si="69"/>
        <v/>
      </c>
      <c r="W4461" t="str">
        <f>IF(V4461="","",IF(ABS(V4461-R4461)&gt;W$1,ABS(V4461-R4461),""))</f>
        <v/>
      </c>
      <c r="X4461" t="str">
        <f>Y4461&amp;"-"&amp;Z4461&amp;"-"&amp;AC4461&amp;"-"&amp;AD4461&amp;"-"&amp;AG4461</f>
        <v>9.5-f-A-0-2.5</v>
      </c>
      <c r="Y4461">
        <f>F4461</f>
        <v>9.5</v>
      </c>
      <c r="Z4461" s="2" t="str">
        <f>G4461</f>
        <v>f</v>
      </c>
      <c r="AA4461">
        <f>_xlfn.IFNA(VLOOKUP(X4461,'duo-out'!A$2:Q$5000,5,FALSE),E4461+10*(H4461-1)+1+_xlfn.IFNA(VLOOKUP(D4461,states!A$2:C$10,3,FALSE),1))</f>
        <v>251</v>
      </c>
      <c r="AB4461" t="str">
        <f>IF(V4461="","",V4461)</f>
        <v/>
      </c>
      <c r="AC4461" s="2" t="str">
        <f>_xlfn.IFNA(VLOOKUP(D4461,states!A$2:C$10,2,FALSE),"XX")</f>
        <v>A</v>
      </c>
      <c r="AD4461">
        <f>E4461</f>
        <v>0</v>
      </c>
      <c r="AE4461">
        <f>_xlfn.IFNA(VLOOKUP(D4461,states!A$2:D$10,4,FALSE),0)</f>
        <v>2</v>
      </c>
      <c r="AF4461">
        <v>0.5</v>
      </c>
      <c r="AG4461">
        <f>IF(AE4461=0,AF4461,IF(AE4461=1,IF(F4461=0.5,0.5,IF(H4461=1,0.5,1.5)),IF(F4461=0.5,0.5,IF(H4461=1,2.5,1.5))))</f>
        <v>2.5</v>
      </c>
      <c r="AH4461" s="7">
        <f>IF(AC4461="XX",0,1/C4461^(1/5)*IF(E4461=0,100,1)/(E4461+1)^(1/4))</f>
        <v>362.38983183884778</v>
      </c>
    </row>
    <row r="4462" spans="1:34">
      <c r="A4462">
        <v>4129</v>
      </c>
      <c r="B4462" s="1">
        <v>23205.186300000001</v>
      </c>
      <c r="C4462" s="6">
        <v>3.0999999999999999E-3</v>
      </c>
      <c r="D4462" t="s">
        <v>3</v>
      </c>
      <c r="E4462">
        <v>0</v>
      </c>
      <c r="F4462">
        <v>9.5</v>
      </c>
      <c r="G4462" t="s">
        <v>2</v>
      </c>
      <c r="H4462">
        <v>1</v>
      </c>
      <c r="I4462" t="s">
        <v>0</v>
      </c>
      <c r="J4462">
        <v>0</v>
      </c>
      <c r="K4462">
        <v>9.5</v>
      </c>
      <c r="L4462" t="s">
        <v>1</v>
      </c>
      <c r="M4462">
        <v>1</v>
      </c>
      <c r="N4462" t="s">
        <v>4185</v>
      </c>
      <c r="O4462">
        <v>1</v>
      </c>
      <c r="P4462" t="str">
        <f>D4462&amp;"-"&amp;F4462&amp;"-"&amp;G4462&amp;"-"&amp;E4462&amp;"-"&amp;H4462</f>
        <v>A2Delta-9.5-f-0-1</v>
      </c>
      <c r="Q4462" t="str">
        <f>I4462&amp;"-"&amp;K4462&amp;"-"&amp;L4462&amp;"-"&amp;J4462&amp;"-"&amp;M4462</f>
        <v>X2Pi-9.5-e-0-1</v>
      </c>
      <c r="R4462">
        <f>B4462+S4462</f>
        <v>24458.644945027001</v>
      </c>
      <c r="S4462">
        <f>_xlfn.IFNA(VLOOKUP(Q4462,'MARVEL-X'!A$2:I$1400,7,FALSE),VLOOKUP(Q4462,MARVEL!A$2:J$1522,10,FALSE))</f>
        <v>1253.4586450270001</v>
      </c>
      <c r="T4462">
        <f>IF(P4462=P4461,R4462+T4461,R4462)</f>
        <v>342421.00610648299</v>
      </c>
      <c r="U4462">
        <f>IF(P4462=P4461,1+U4461,1)</f>
        <v>14</v>
      </c>
      <c r="V4462" t="str">
        <f t="shared" si="69"/>
        <v/>
      </c>
      <c r="W4462" t="str">
        <f>IF(V4462="","",IF(ABS(V4462-R4462)&gt;W$1,ABS(V4462-R4462),""))</f>
        <v/>
      </c>
      <c r="X4462" t="str">
        <f>Y4462&amp;"-"&amp;Z4462&amp;"-"&amp;AC4462&amp;"-"&amp;AD4462&amp;"-"&amp;AG4462</f>
        <v>9.5-f-A-0-2.5</v>
      </c>
      <c r="Y4462">
        <f>F4462</f>
        <v>9.5</v>
      </c>
      <c r="Z4462" s="2" t="str">
        <f>G4462</f>
        <v>f</v>
      </c>
      <c r="AA4462">
        <f>_xlfn.IFNA(VLOOKUP(X4462,'duo-out'!A$2:Q$5000,5,FALSE),E4462+10*(H4462-1)+1+_xlfn.IFNA(VLOOKUP(D4462,states!A$2:C$10,3,FALSE),1))</f>
        <v>251</v>
      </c>
      <c r="AB4462" t="str">
        <f>IF(V4462="","",V4462)</f>
        <v/>
      </c>
      <c r="AC4462" s="2" t="str">
        <f>_xlfn.IFNA(VLOOKUP(D4462,states!A$2:C$10,2,FALSE),"XX")</f>
        <v>A</v>
      </c>
      <c r="AD4462">
        <f>E4462</f>
        <v>0</v>
      </c>
      <c r="AE4462">
        <f>_xlfn.IFNA(VLOOKUP(D4462,states!A$2:D$10,4,FALSE),0)</f>
        <v>2</v>
      </c>
      <c r="AF4462">
        <v>0.5</v>
      </c>
      <c r="AG4462">
        <f>IF(AE4462=0,AF4462,IF(AE4462=1,IF(F4462=0.5,0.5,IF(H4462=1,0.5,1.5)),IF(F4462=0.5,0.5,IF(H4462=1,2.5,1.5))))</f>
        <v>2.5</v>
      </c>
      <c r="AH4462" s="7">
        <f>IF(AC4462="XX",0,1/C4462^(1/5)*IF(E4462=0,100,1)/(E4462+1)^(1/4))</f>
        <v>317.48825308356538</v>
      </c>
    </row>
    <row r="4463" spans="1:34">
      <c r="A4463">
        <v>642</v>
      </c>
      <c r="B4463" s="1">
        <v>23205.200000000001</v>
      </c>
      <c r="C4463" s="6">
        <v>0.05</v>
      </c>
      <c r="D4463" t="s">
        <v>3</v>
      </c>
      <c r="E4463">
        <v>0</v>
      </c>
      <c r="F4463">
        <v>9.5</v>
      </c>
      <c r="G4463" t="s">
        <v>2</v>
      </c>
      <c r="H4463">
        <v>1</v>
      </c>
      <c r="I4463" t="s">
        <v>0</v>
      </c>
      <c r="J4463">
        <v>0</v>
      </c>
      <c r="K4463">
        <v>9.5</v>
      </c>
      <c r="L4463" t="s">
        <v>1</v>
      </c>
      <c r="M4463">
        <v>1</v>
      </c>
      <c r="N4463" t="s">
        <v>698</v>
      </c>
      <c r="O4463">
        <v>1</v>
      </c>
      <c r="P4463" t="str">
        <f>D4463&amp;"-"&amp;F4463&amp;"-"&amp;G4463&amp;"-"&amp;E4463&amp;"-"&amp;H4463</f>
        <v>A2Delta-9.5-f-0-1</v>
      </c>
      <c r="Q4463" t="str">
        <f>I4463&amp;"-"&amp;K4463&amp;"-"&amp;L4463&amp;"-"&amp;J4463&amp;"-"&amp;M4463</f>
        <v>X2Pi-9.5-e-0-1</v>
      </c>
      <c r="R4463">
        <f>B4463+S4463</f>
        <v>24458.658645027001</v>
      </c>
      <c r="S4463">
        <f>_xlfn.IFNA(VLOOKUP(Q4463,'MARVEL-X'!A$2:I$1400,7,FALSE),VLOOKUP(Q4463,MARVEL!A$2:J$1522,10,FALSE))</f>
        <v>1253.4586450270001</v>
      </c>
      <c r="T4463">
        <f>IF(P4463=P4462,R4463+T4462,R4463)</f>
        <v>366879.66475151002</v>
      </c>
      <c r="U4463">
        <f>IF(P4463=P4462,1+U4462,1)</f>
        <v>15</v>
      </c>
      <c r="V4463" t="str">
        <f t="shared" si="69"/>
        <v/>
      </c>
      <c r="W4463" t="str">
        <f>IF(V4463="","",IF(ABS(V4463-R4463)&gt;W$1,ABS(V4463-R4463),""))</f>
        <v/>
      </c>
      <c r="X4463" t="str">
        <f>Y4463&amp;"-"&amp;Z4463&amp;"-"&amp;AC4463&amp;"-"&amp;AD4463&amp;"-"&amp;AG4463</f>
        <v>9.5-f-A-0-2.5</v>
      </c>
      <c r="Y4463">
        <f>F4463</f>
        <v>9.5</v>
      </c>
      <c r="Z4463" s="2" t="str">
        <f>G4463</f>
        <v>f</v>
      </c>
      <c r="AA4463">
        <f>_xlfn.IFNA(VLOOKUP(X4463,'duo-out'!A$2:Q$5000,5,FALSE),E4463+10*(H4463-1)+1+_xlfn.IFNA(VLOOKUP(D4463,states!A$2:C$10,3,FALSE),1))</f>
        <v>251</v>
      </c>
      <c r="AB4463" t="str">
        <f>IF(V4463="","",V4463)</f>
        <v/>
      </c>
      <c r="AC4463" s="2" t="str">
        <f>_xlfn.IFNA(VLOOKUP(D4463,states!A$2:C$10,2,FALSE),"XX")</f>
        <v>A</v>
      </c>
      <c r="AD4463">
        <f>E4463</f>
        <v>0</v>
      </c>
      <c r="AE4463">
        <f>_xlfn.IFNA(VLOOKUP(D4463,states!A$2:D$10,4,FALSE),0)</f>
        <v>2</v>
      </c>
      <c r="AF4463">
        <v>0.5</v>
      </c>
      <c r="AG4463">
        <f>IF(AE4463=0,AF4463,IF(AE4463=1,IF(F4463=0.5,0.5,IF(H4463=1,0.5,1.5)),IF(F4463=0.5,0.5,IF(H4463=1,2.5,1.5))))</f>
        <v>2.5</v>
      </c>
      <c r="AH4463" s="7">
        <f>IF(AC4463="XX",0,1/C4463^(1/5)*IF(E4463=0,100,1)/(E4463+1)^(1/4))</f>
        <v>182.05642030260799</v>
      </c>
    </row>
    <row r="4464" spans="1:34">
      <c r="A4464">
        <v>615</v>
      </c>
      <c r="B4464" s="1">
        <v>23459.13</v>
      </c>
      <c r="C4464" s="6">
        <v>7.3679999999999995E-2</v>
      </c>
      <c r="D4464" t="s">
        <v>3</v>
      </c>
      <c r="E4464">
        <v>0</v>
      </c>
      <c r="F4464">
        <v>9.5</v>
      </c>
      <c r="G4464" t="s">
        <v>2</v>
      </c>
      <c r="H4464">
        <v>1</v>
      </c>
      <c r="I4464" t="s">
        <v>0</v>
      </c>
      <c r="J4464">
        <v>0</v>
      </c>
      <c r="K4464">
        <v>8.5</v>
      </c>
      <c r="L4464" t="s">
        <v>2</v>
      </c>
      <c r="M4464">
        <v>1</v>
      </c>
      <c r="N4464" t="s">
        <v>671</v>
      </c>
      <c r="O4464">
        <v>1</v>
      </c>
      <c r="P4464" t="str">
        <f>D4464&amp;"-"&amp;F4464&amp;"-"&amp;G4464&amp;"-"&amp;E4464&amp;"-"&amp;H4464</f>
        <v>A2Delta-9.5-f-0-1</v>
      </c>
      <c r="Q4464" t="str">
        <f>I4464&amp;"-"&amp;K4464&amp;"-"&amp;L4464&amp;"-"&amp;J4464&amp;"-"&amp;M4464</f>
        <v>X2Pi-8.5-f-0-1</v>
      </c>
      <c r="R4464">
        <f>B4464+S4464</f>
        <v>24458.579696426001</v>
      </c>
      <c r="S4464">
        <f>_xlfn.IFNA(VLOOKUP(Q4464,'MARVEL-X'!A$2:I$1400,7,FALSE),VLOOKUP(Q4464,MARVEL!A$2:J$1522,10,FALSE))</f>
        <v>999.44969642599995</v>
      </c>
      <c r="T4464">
        <f>IF(P4464=P4463,R4464+T4463,R4464)</f>
        <v>391338.24444793601</v>
      </c>
      <c r="U4464">
        <f>IF(P4464=P4463,1+U4463,1)</f>
        <v>16</v>
      </c>
      <c r="V4464">
        <f t="shared" si="69"/>
        <v>24458.640277996001</v>
      </c>
      <c r="W4464">
        <f>IF(V4464="","",IF(ABS(V4464-R4464)&gt;W$1,ABS(V4464-R4464),""))</f>
        <v>6.0581570000067586E-2</v>
      </c>
      <c r="X4464" t="str">
        <f>Y4464&amp;"-"&amp;Z4464&amp;"-"&amp;AC4464&amp;"-"&amp;AD4464&amp;"-"&amp;AG4464</f>
        <v>9.5-f-A-0-2.5</v>
      </c>
      <c r="Y4464">
        <f>F4464</f>
        <v>9.5</v>
      </c>
      <c r="Z4464" s="2" t="str">
        <f>G4464</f>
        <v>f</v>
      </c>
      <c r="AA4464">
        <f>_xlfn.IFNA(VLOOKUP(X4464,'duo-out'!A$2:Q$5000,5,FALSE),E4464+10*(H4464-1)+1+_xlfn.IFNA(VLOOKUP(D4464,states!A$2:C$10,3,FALSE),1))</f>
        <v>251</v>
      </c>
      <c r="AB4464">
        <f>IF(V4464="","",V4464)</f>
        <v>24458.640277996001</v>
      </c>
      <c r="AC4464" s="2" t="str">
        <f>_xlfn.IFNA(VLOOKUP(D4464,states!A$2:C$10,2,FALSE),"XX")</f>
        <v>A</v>
      </c>
      <c r="AD4464">
        <f>E4464</f>
        <v>0</v>
      </c>
      <c r="AE4464">
        <f>_xlfn.IFNA(VLOOKUP(D4464,states!A$2:D$10,4,FALSE),0)</f>
        <v>2</v>
      </c>
      <c r="AF4464">
        <v>0.5</v>
      </c>
      <c r="AG4464">
        <f>IF(AE4464=0,AF4464,IF(AE4464=1,IF(F4464=0.5,0.5,IF(H4464=1,0.5,1.5)),IF(F4464=0.5,0.5,IF(H4464=1,2.5,1.5))))</f>
        <v>2.5</v>
      </c>
      <c r="AH4464" s="7">
        <f>IF(AC4464="XX",0,1/C4464^(1/5)*IF(E4464=0,100,1)/(E4464+1)^(1/4))</f>
        <v>168.47290966999026</v>
      </c>
    </row>
    <row r="4465" spans="1:34">
      <c r="A4465">
        <v>3964</v>
      </c>
      <c r="B4465" s="1">
        <v>20244.864000000001</v>
      </c>
      <c r="C4465" s="6">
        <v>8.2990000000000008E-3</v>
      </c>
      <c r="D4465" t="s">
        <v>3</v>
      </c>
      <c r="E4465">
        <v>0</v>
      </c>
      <c r="F4465">
        <v>9.5</v>
      </c>
      <c r="G4465" t="s">
        <v>2</v>
      </c>
      <c r="H4465">
        <v>2</v>
      </c>
      <c r="I4465" t="s">
        <v>0</v>
      </c>
      <c r="J4465">
        <v>1</v>
      </c>
      <c r="K4465">
        <v>10.5</v>
      </c>
      <c r="L4465" t="s">
        <v>2</v>
      </c>
      <c r="M4465">
        <v>2</v>
      </c>
      <c r="N4465" t="s">
        <v>4020</v>
      </c>
      <c r="O4465">
        <v>1</v>
      </c>
      <c r="P4465" t="str">
        <f>D4465&amp;"-"&amp;F4465&amp;"-"&amp;G4465&amp;"-"&amp;E4465&amp;"-"&amp;H4465</f>
        <v>A2Delta-9.5-f-0-2</v>
      </c>
      <c r="Q4465" t="str">
        <f>I4465&amp;"-"&amp;K4465&amp;"-"&amp;L4465&amp;"-"&amp;J4465&amp;"-"&amp;M4465</f>
        <v>X2Pi-10.5-f-1-2</v>
      </c>
      <c r="R4465">
        <f>B4465+S4465</f>
        <v>24744.059476322</v>
      </c>
      <c r="S4465">
        <f>_xlfn.IFNA(VLOOKUP(Q4465,'MARVEL-X'!A$2:I$1400,7,FALSE),VLOOKUP(Q4465,MARVEL!A$2:J$1522,10,FALSE))</f>
        <v>4499.1954763220001</v>
      </c>
      <c r="T4465">
        <f>IF(P4465=P4464,R4465+T4464,R4465)</f>
        <v>24744.059476322</v>
      </c>
      <c r="U4465">
        <f>IF(P4465=P4464,1+U4464,1)</f>
        <v>1</v>
      </c>
      <c r="V4465" t="str">
        <f t="shared" si="69"/>
        <v/>
      </c>
      <c r="W4465" t="str">
        <f>IF(V4465="","",IF(ABS(V4465-R4465)&gt;W$1,ABS(V4465-R4465),""))</f>
        <v/>
      </c>
      <c r="X4465" t="str">
        <f>Y4465&amp;"-"&amp;Z4465&amp;"-"&amp;AC4465&amp;"-"&amp;AD4465&amp;"-"&amp;AG4465</f>
        <v>9.5-f-A-0-1.5</v>
      </c>
      <c r="Y4465">
        <f>F4465</f>
        <v>9.5</v>
      </c>
      <c r="Z4465" s="2" t="str">
        <f>G4465</f>
        <v>f</v>
      </c>
      <c r="AA4465">
        <f>_xlfn.IFNA(VLOOKUP(X4465,'duo-out'!A$2:Q$5000,5,FALSE),E4465+10*(H4465-1)+1+_xlfn.IFNA(VLOOKUP(D4465,states!A$2:C$10,3,FALSE),1))</f>
        <v>261</v>
      </c>
      <c r="AB4465" t="str">
        <f>IF(V4465="","",V4465)</f>
        <v/>
      </c>
      <c r="AC4465" s="2" t="str">
        <f>_xlfn.IFNA(VLOOKUP(D4465,states!A$2:C$10,2,FALSE),"XX")</f>
        <v>A</v>
      </c>
      <c r="AD4465">
        <f>E4465</f>
        <v>0</v>
      </c>
      <c r="AE4465">
        <f>_xlfn.IFNA(VLOOKUP(D4465,states!A$2:D$10,4,FALSE),0)</f>
        <v>2</v>
      </c>
      <c r="AF4465">
        <v>0.5</v>
      </c>
      <c r="AG4465">
        <f>IF(AE4465=0,AF4465,IF(AE4465=1,IF(F4465=0.5,0.5,IF(H4465=1,0.5,1.5)),IF(F4465=0.5,0.5,IF(H4465=1,2.5,1.5))))</f>
        <v>1.5</v>
      </c>
      <c r="AH4465" s="7">
        <f>IF(AC4465="XX",0,1/C4465^(1/5)*IF(E4465=0,100,1)/(E4465+1)^(1/4))</f>
        <v>260.73230683029414</v>
      </c>
    </row>
    <row r="4466" spans="1:34">
      <c r="A4466">
        <v>3952</v>
      </c>
      <c r="B4466" s="1">
        <v>20542.3851</v>
      </c>
      <c r="C4466" s="6">
        <v>9.1549999999999999E-3</v>
      </c>
      <c r="D4466" t="s">
        <v>3</v>
      </c>
      <c r="E4466">
        <v>0</v>
      </c>
      <c r="F4466">
        <v>9.5</v>
      </c>
      <c r="G4466" t="s">
        <v>2</v>
      </c>
      <c r="H4466">
        <v>2</v>
      </c>
      <c r="I4466" t="s">
        <v>0</v>
      </c>
      <c r="J4466">
        <v>1</v>
      </c>
      <c r="K4466">
        <v>9.5</v>
      </c>
      <c r="L4466" t="s">
        <v>1</v>
      </c>
      <c r="M4466">
        <v>2</v>
      </c>
      <c r="N4466" t="s">
        <v>4008</v>
      </c>
      <c r="O4466">
        <v>1</v>
      </c>
      <c r="P4466" t="str">
        <f>D4466&amp;"-"&amp;F4466&amp;"-"&amp;G4466&amp;"-"&amp;E4466&amp;"-"&amp;H4466</f>
        <v>A2Delta-9.5-f-0-2</v>
      </c>
      <c r="Q4466" t="str">
        <f>I4466&amp;"-"&amp;K4466&amp;"-"&amp;L4466&amp;"-"&amp;J4466&amp;"-"&amp;M4466</f>
        <v>X2Pi-9.5-e-1-2</v>
      </c>
      <c r="R4466">
        <f>B4466+S4466</f>
        <v>24744.061178363001</v>
      </c>
      <c r="S4466">
        <f>_xlfn.IFNA(VLOOKUP(Q4466,'MARVEL-X'!A$2:I$1400,7,FALSE),VLOOKUP(Q4466,MARVEL!A$2:J$1522,10,FALSE))</f>
        <v>4201.6760783629998</v>
      </c>
      <c r="T4466">
        <f>IF(P4466=P4465,R4466+T4465,R4466)</f>
        <v>49488.120654685001</v>
      </c>
      <c r="U4466">
        <f>IF(P4466=P4465,1+U4465,1)</f>
        <v>2</v>
      </c>
      <c r="V4466" t="str">
        <f t="shared" si="69"/>
        <v/>
      </c>
      <c r="W4466" t="str">
        <f>IF(V4466="","",IF(ABS(V4466-R4466)&gt;W$1,ABS(V4466-R4466),""))</f>
        <v/>
      </c>
      <c r="X4466" t="str">
        <f>Y4466&amp;"-"&amp;Z4466&amp;"-"&amp;AC4466&amp;"-"&amp;AD4466&amp;"-"&amp;AG4466</f>
        <v>9.5-f-A-0-1.5</v>
      </c>
      <c r="Y4466">
        <f>F4466</f>
        <v>9.5</v>
      </c>
      <c r="Z4466" s="2" t="str">
        <f>G4466</f>
        <v>f</v>
      </c>
      <c r="AA4466">
        <f>_xlfn.IFNA(VLOOKUP(X4466,'duo-out'!A$2:Q$5000,5,FALSE),E4466+10*(H4466-1)+1+_xlfn.IFNA(VLOOKUP(D4466,states!A$2:C$10,3,FALSE),1))</f>
        <v>261</v>
      </c>
      <c r="AB4466" t="str">
        <f>IF(V4466="","",V4466)</f>
        <v/>
      </c>
      <c r="AC4466" s="2" t="str">
        <f>_xlfn.IFNA(VLOOKUP(D4466,states!A$2:C$10,2,FALSE),"XX")</f>
        <v>A</v>
      </c>
      <c r="AD4466">
        <f>E4466</f>
        <v>0</v>
      </c>
      <c r="AE4466">
        <f>_xlfn.IFNA(VLOOKUP(D4466,states!A$2:D$10,4,FALSE),0)</f>
        <v>2</v>
      </c>
      <c r="AF4466">
        <v>0.5</v>
      </c>
      <c r="AG4466">
        <f>IF(AE4466=0,AF4466,IF(AE4466=1,IF(F4466=0.5,0.5,IF(H4466=1,0.5,1.5)),IF(F4466=0.5,0.5,IF(H4466=1,2.5,1.5))))</f>
        <v>1.5</v>
      </c>
      <c r="AH4466" s="7">
        <f>IF(AC4466="XX",0,1/C4466^(1/5)*IF(E4466=0,100,1)/(E4466+1)^(1/4))</f>
        <v>255.66326465059439</v>
      </c>
    </row>
    <row r="4467" spans="1:34">
      <c r="A4467">
        <v>3923</v>
      </c>
      <c r="B4467" s="1">
        <v>20806.327499999999</v>
      </c>
      <c r="C4467" s="6">
        <v>1.924E-2</v>
      </c>
      <c r="D4467" t="s">
        <v>3</v>
      </c>
      <c r="E4467">
        <v>0</v>
      </c>
      <c r="F4467">
        <v>9.5</v>
      </c>
      <c r="G4467" t="s">
        <v>2</v>
      </c>
      <c r="H4467">
        <v>2</v>
      </c>
      <c r="I4467" t="s">
        <v>0</v>
      </c>
      <c r="J4467">
        <v>1</v>
      </c>
      <c r="K4467">
        <v>8.5</v>
      </c>
      <c r="L4467" t="s">
        <v>2</v>
      </c>
      <c r="M4467">
        <v>2</v>
      </c>
      <c r="N4467" t="s">
        <v>3979</v>
      </c>
      <c r="O4467">
        <v>1</v>
      </c>
      <c r="P4467" t="str">
        <f>D4467&amp;"-"&amp;F4467&amp;"-"&amp;G4467&amp;"-"&amp;E4467&amp;"-"&amp;H4467</f>
        <v>A2Delta-9.5-f-0-2</v>
      </c>
      <c r="Q4467" t="str">
        <f>I4467&amp;"-"&amp;K4467&amp;"-"&amp;L4467&amp;"-"&amp;J4467&amp;"-"&amp;M4467</f>
        <v>X2Pi-8.5-f-1-2</v>
      </c>
      <c r="R4467">
        <f>B4467+S4467</f>
        <v>24744.073751953998</v>
      </c>
      <c r="S4467">
        <f>_xlfn.IFNA(VLOOKUP(Q4467,'MARVEL-X'!A$2:I$1400,7,FALSE),VLOOKUP(Q4467,MARVEL!A$2:J$1522,10,FALSE))</f>
        <v>3937.7462519539999</v>
      </c>
      <c r="T4467">
        <f>IF(P4467=P4466,R4467+T4466,R4467)</f>
        <v>74232.194406638999</v>
      </c>
      <c r="U4467">
        <f>IF(P4467=P4466,1+U4466,1)</f>
        <v>3</v>
      </c>
      <c r="V4467" t="str">
        <f t="shared" si="69"/>
        <v/>
      </c>
      <c r="W4467" t="str">
        <f>IF(V4467="","",IF(ABS(V4467-R4467)&gt;W$1,ABS(V4467-R4467),""))</f>
        <v/>
      </c>
      <c r="X4467" t="str">
        <f>Y4467&amp;"-"&amp;Z4467&amp;"-"&amp;AC4467&amp;"-"&amp;AD4467&amp;"-"&amp;AG4467</f>
        <v>9.5-f-A-0-1.5</v>
      </c>
      <c r="Y4467">
        <f>F4467</f>
        <v>9.5</v>
      </c>
      <c r="Z4467" s="2" t="str">
        <f>G4467</f>
        <v>f</v>
      </c>
      <c r="AA4467">
        <f>_xlfn.IFNA(VLOOKUP(X4467,'duo-out'!A$2:Q$5000,5,FALSE),E4467+10*(H4467-1)+1+_xlfn.IFNA(VLOOKUP(D4467,states!A$2:C$10,3,FALSE),1))</f>
        <v>261</v>
      </c>
      <c r="AB4467" t="str">
        <f>IF(V4467="","",V4467)</f>
        <v/>
      </c>
      <c r="AC4467" s="2" t="str">
        <f>_xlfn.IFNA(VLOOKUP(D4467,states!A$2:C$10,2,FALSE),"XX")</f>
        <v>A</v>
      </c>
      <c r="AD4467">
        <f>E4467</f>
        <v>0</v>
      </c>
      <c r="AE4467">
        <f>_xlfn.IFNA(VLOOKUP(D4467,states!A$2:D$10,4,FALSE),0)</f>
        <v>2</v>
      </c>
      <c r="AF4467">
        <v>0.5</v>
      </c>
      <c r="AG4467">
        <f>IF(AE4467=0,AF4467,IF(AE4467=1,IF(F4467=0.5,0.5,IF(H4467=1,0.5,1.5)),IF(F4467=0.5,0.5,IF(H4467=1,2.5,1.5))))</f>
        <v>1.5</v>
      </c>
      <c r="AH4467" s="7">
        <f>IF(AC4467="XX",0,1/C4467^(1/5)*IF(E4467=0,100,1)/(E4467+1)^(1/4))</f>
        <v>220.37330576769367</v>
      </c>
    </row>
    <row r="4468" spans="1:34">
      <c r="A4468">
        <v>3422</v>
      </c>
      <c r="B4468" s="1">
        <v>22908.1227</v>
      </c>
      <c r="C4468" s="6">
        <v>5.0000000000000001E-3</v>
      </c>
      <c r="D4468" t="s">
        <v>3</v>
      </c>
      <c r="E4468">
        <v>0</v>
      </c>
      <c r="F4468">
        <v>9.5</v>
      </c>
      <c r="G4468" t="s">
        <v>2</v>
      </c>
      <c r="H4468">
        <v>2</v>
      </c>
      <c r="I4468" t="s">
        <v>0</v>
      </c>
      <c r="J4468">
        <v>0</v>
      </c>
      <c r="K4468">
        <v>10.5</v>
      </c>
      <c r="L4468" t="s">
        <v>2</v>
      </c>
      <c r="M4468">
        <v>2</v>
      </c>
      <c r="N4468" t="s">
        <v>3478</v>
      </c>
      <c r="O4468">
        <v>1</v>
      </c>
      <c r="P4468" t="str">
        <f>D4468&amp;"-"&amp;F4468&amp;"-"&amp;G4468&amp;"-"&amp;E4468&amp;"-"&amp;H4468</f>
        <v>A2Delta-9.5-f-0-2</v>
      </c>
      <c r="Q4468" t="str">
        <f>I4468&amp;"-"&amp;K4468&amp;"-"&amp;L4468&amp;"-"&amp;J4468&amp;"-"&amp;M4468</f>
        <v>X2Pi-10.5-f-0-2</v>
      </c>
      <c r="R4468">
        <f>B4468+S4468</f>
        <v>24744.044311404999</v>
      </c>
      <c r="S4468">
        <f>_xlfn.IFNA(VLOOKUP(Q4468,'MARVEL-X'!A$2:I$1400,7,FALSE),VLOOKUP(Q4468,MARVEL!A$2:J$1522,10,FALSE))</f>
        <v>1835.921611405</v>
      </c>
      <c r="T4468">
        <f>IF(P4468=P4467,R4468+T4467,R4468)</f>
        <v>98976.238718043998</v>
      </c>
      <c r="U4468">
        <f>IF(P4468=P4467,1+U4467,1)</f>
        <v>4</v>
      </c>
      <c r="V4468" t="str">
        <f t="shared" si="69"/>
        <v/>
      </c>
      <c r="W4468" t="str">
        <f>IF(V4468="","",IF(ABS(V4468-R4468)&gt;W$1,ABS(V4468-R4468),""))</f>
        <v/>
      </c>
      <c r="X4468" t="str">
        <f>Y4468&amp;"-"&amp;Z4468&amp;"-"&amp;AC4468&amp;"-"&amp;AD4468&amp;"-"&amp;AG4468</f>
        <v>9.5-f-A-0-1.5</v>
      </c>
      <c r="Y4468">
        <f>F4468</f>
        <v>9.5</v>
      </c>
      <c r="Z4468" s="2" t="str">
        <f>G4468</f>
        <v>f</v>
      </c>
      <c r="AA4468">
        <f>_xlfn.IFNA(VLOOKUP(X4468,'duo-out'!A$2:Q$5000,5,FALSE),E4468+10*(H4468-1)+1+_xlfn.IFNA(VLOOKUP(D4468,states!A$2:C$10,3,FALSE),1))</f>
        <v>261</v>
      </c>
      <c r="AB4468" t="str">
        <f>IF(V4468="","",V4468)</f>
        <v/>
      </c>
      <c r="AC4468" s="2" t="str">
        <f>_xlfn.IFNA(VLOOKUP(D4468,states!A$2:C$10,2,FALSE),"XX")</f>
        <v>A</v>
      </c>
      <c r="AD4468">
        <f>E4468</f>
        <v>0</v>
      </c>
      <c r="AE4468">
        <f>_xlfn.IFNA(VLOOKUP(D4468,states!A$2:D$10,4,FALSE),0)</f>
        <v>2</v>
      </c>
      <c r="AF4468">
        <v>0.5</v>
      </c>
      <c r="AG4468">
        <f>IF(AE4468=0,AF4468,IF(AE4468=1,IF(F4468=0.5,0.5,IF(H4468=1,0.5,1.5)),IF(F4468=0.5,0.5,IF(H4468=1,2.5,1.5))))</f>
        <v>1.5</v>
      </c>
      <c r="AH4468" s="7">
        <f>IF(AC4468="XX",0,1/C4468^(1/5)*IF(E4468=0,100,1)/(E4468+1)^(1/4))</f>
        <v>288.53998118144267</v>
      </c>
    </row>
    <row r="4469" spans="1:34">
      <c r="A4469">
        <v>3398</v>
      </c>
      <c r="B4469" s="1">
        <v>23217.366699999999</v>
      </c>
      <c r="C4469" s="6">
        <v>1.436E-2</v>
      </c>
      <c r="D4469" t="s">
        <v>3</v>
      </c>
      <c r="E4469">
        <v>0</v>
      </c>
      <c r="F4469">
        <v>9.5</v>
      </c>
      <c r="G4469" t="s">
        <v>2</v>
      </c>
      <c r="H4469">
        <v>2</v>
      </c>
      <c r="I4469" t="s">
        <v>0</v>
      </c>
      <c r="J4469">
        <v>0</v>
      </c>
      <c r="K4469">
        <v>9.5</v>
      </c>
      <c r="L4469" t="s">
        <v>1</v>
      </c>
      <c r="M4469">
        <v>2</v>
      </c>
      <c r="N4469" t="s">
        <v>3454</v>
      </c>
      <c r="O4469">
        <v>1</v>
      </c>
      <c r="P4469" t="str">
        <f>D4469&amp;"-"&amp;F4469&amp;"-"&amp;G4469&amp;"-"&amp;E4469&amp;"-"&amp;H4469</f>
        <v>A2Delta-9.5-f-0-2</v>
      </c>
      <c r="Q4469" t="str">
        <f>I4469&amp;"-"&amp;K4469&amp;"-"&amp;L4469&amp;"-"&amp;J4469&amp;"-"&amp;M4469</f>
        <v>X2Pi-9.5-e-0-2</v>
      </c>
      <c r="R4469">
        <f>B4469+S4469</f>
        <v>24744.042482867997</v>
      </c>
      <c r="S4469">
        <f>_xlfn.IFNA(VLOOKUP(Q4469,'MARVEL-X'!A$2:I$1400,7,FALSE),VLOOKUP(Q4469,MARVEL!A$2:J$1522,10,FALSE))</f>
        <v>1526.6757828679999</v>
      </c>
      <c r="T4469">
        <f>IF(P4469=P4468,R4469+T4468,R4469)</f>
        <v>123720.281200912</v>
      </c>
      <c r="U4469">
        <f>IF(P4469=P4468,1+U4468,1)</f>
        <v>5</v>
      </c>
      <c r="V4469" t="str">
        <f t="shared" si="69"/>
        <v/>
      </c>
      <c r="W4469" t="str">
        <f>IF(V4469="","",IF(ABS(V4469-R4469)&gt;W$1,ABS(V4469-R4469),""))</f>
        <v/>
      </c>
      <c r="X4469" t="str">
        <f>Y4469&amp;"-"&amp;Z4469&amp;"-"&amp;AC4469&amp;"-"&amp;AD4469&amp;"-"&amp;AG4469</f>
        <v>9.5-f-A-0-1.5</v>
      </c>
      <c r="Y4469">
        <f>F4469</f>
        <v>9.5</v>
      </c>
      <c r="Z4469" s="2" t="str">
        <f>G4469</f>
        <v>f</v>
      </c>
      <c r="AA4469">
        <f>_xlfn.IFNA(VLOOKUP(X4469,'duo-out'!A$2:Q$5000,5,FALSE),E4469+10*(H4469-1)+1+_xlfn.IFNA(VLOOKUP(D4469,states!A$2:C$10,3,FALSE),1))</f>
        <v>261</v>
      </c>
      <c r="AB4469" t="str">
        <f>IF(V4469="","",V4469)</f>
        <v/>
      </c>
      <c r="AC4469" s="2" t="str">
        <f>_xlfn.IFNA(VLOOKUP(D4469,states!A$2:C$10,2,FALSE),"XX")</f>
        <v>A</v>
      </c>
      <c r="AD4469">
        <f>E4469</f>
        <v>0</v>
      </c>
      <c r="AE4469">
        <f>_xlfn.IFNA(VLOOKUP(D4469,states!A$2:D$10,4,FALSE),0)</f>
        <v>2</v>
      </c>
      <c r="AF4469">
        <v>0.5</v>
      </c>
      <c r="AG4469">
        <f>IF(AE4469=0,AF4469,IF(AE4469=1,IF(F4469=0.5,0.5,IF(H4469=1,0.5,1.5)),IF(F4469=0.5,0.5,IF(H4469=1,2.5,1.5))))</f>
        <v>1.5</v>
      </c>
      <c r="AH4469" s="7">
        <f>IF(AC4469="XX",0,1/C4469^(1/5)*IF(E4469=0,100,1)/(E4469+1)^(1/4))</f>
        <v>233.65178974577665</v>
      </c>
    </row>
    <row r="4470" spans="1:34">
      <c r="A4470">
        <v>3327</v>
      </c>
      <c r="B4470" s="1">
        <v>23491.679899999999</v>
      </c>
      <c r="C4470" s="6">
        <v>6.1390000000000004E-3</v>
      </c>
      <c r="D4470" t="s">
        <v>3</v>
      </c>
      <c r="E4470">
        <v>0</v>
      </c>
      <c r="F4470">
        <v>9.5</v>
      </c>
      <c r="G4470" t="s">
        <v>2</v>
      </c>
      <c r="H4470">
        <v>2</v>
      </c>
      <c r="I4470" t="s">
        <v>0</v>
      </c>
      <c r="J4470">
        <v>0</v>
      </c>
      <c r="K4470">
        <v>8.5</v>
      </c>
      <c r="L4470" t="s">
        <v>2</v>
      </c>
      <c r="M4470">
        <v>2</v>
      </c>
      <c r="N4470" t="s">
        <v>3383</v>
      </c>
      <c r="O4470">
        <v>1</v>
      </c>
      <c r="P4470" t="str">
        <f>D4470&amp;"-"&amp;F4470&amp;"-"&amp;G4470&amp;"-"&amp;E4470&amp;"-"&amp;H4470</f>
        <v>A2Delta-9.5-f-0-2</v>
      </c>
      <c r="Q4470" t="str">
        <f>I4470&amp;"-"&amp;K4470&amp;"-"&amp;L4470&amp;"-"&amp;J4470&amp;"-"&amp;M4470</f>
        <v>X2Pi-8.5-f-0-2</v>
      </c>
      <c r="R4470">
        <f>B4470+S4470</f>
        <v>24744.054217142999</v>
      </c>
      <c r="S4470">
        <f>_xlfn.IFNA(VLOOKUP(Q4470,'MARVEL-X'!A$2:I$1400,7,FALSE),VLOOKUP(Q4470,MARVEL!A$2:J$1522,10,FALSE))</f>
        <v>1252.3743171430001</v>
      </c>
      <c r="T4470">
        <f>IF(P4470=P4469,R4470+T4469,R4470)</f>
        <v>148464.33541805501</v>
      </c>
      <c r="U4470">
        <f>IF(P4470=P4469,1+U4469,1)</f>
        <v>6</v>
      </c>
      <c r="V4470" t="str">
        <f t="shared" si="69"/>
        <v/>
      </c>
      <c r="W4470" t="str">
        <f>IF(V4470="","",IF(ABS(V4470-R4470)&gt;W$1,ABS(V4470-R4470),""))</f>
        <v/>
      </c>
      <c r="X4470" t="str">
        <f>Y4470&amp;"-"&amp;Z4470&amp;"-"&amp;AC4470&amp;"-"&amp;AD4470&amp;"-"&amp;AG4470</f>
        <v>9.5-f-A-0-1.5</v>
      </c>
      <c r="Y4470">
        <f>F4470</f>
        <v>9.5</v>
      </c>
      <c r="Z4470" s="2" t="str">
        <f>G4470</f>
        <v>f</v>
      </c>
      <c r="AA4470">
        <f>_xlfn.IFNA(VLOOKUP(X4470,'duo-out'!A$2:Q$5000,5,FALSE),E4470+10*(H4470-1)+1+_xlfn.IFNA(VLOOKUP(D4470,states!A$2:C$10,3,FALSE),1))</f>
        <v>261</v>
      </c>
      <c r="AB4470" t="str">
        <f>IF(V4470="","",V4470)</f>
        <v/>
      </c>
      <c r="AC4470" s="2" t="str">
        <f>_xlfn.IFNA(VLOOKUP(D4470,states!A$2:C$10,2,FALSE),"XX")</f>
        <v>A</v>
      </c>
      <c r="AD4470">
        <f>E4470</f>
        <v>0</v>
      </c>
      <c r="AE4470">
        <f>_xlfn.IFNA(VLOOKUP(D4470,states!A$2:D$10,4,FALSE),0)</f>
        <v>2</v>
      </c>
      <c r="AF4470">
        <v>0.5</v>
      </c>
      <c r="AG4470">
        <f>IF(AE4470=0,AF4470,IF(AE4470=1,IF(F4470=0.5,0.5,IF(H4470=1,0.5,1.5)),IF(F4470=0.5,0.5,IF(H4470=1,2.5,1.5))))</f>
        <v>1.5</v>
      </c>
      <c r="AH4470" s="7">
        <f>IF(AC4470="XX",0,1/C4470^(1/5)*IF(E4470=0,100,1)/(E4470+1)^(1/4))</f>
        <v>276.93667482045805</v>
      </c>
    </row>
    <row r="4471" spans="1:34">
      <c r="A4471">
        <v>2825</v>
      </c>
      <c r="B4471" s="1">
        <v>22908.125400000001</v>
      </c>
      <c r="C4471" s="6">
        <v>5.0000000000000001E-3</v>
      </c>
      <c r="D4471" t="s">
        <v>3</v>
      </c>
      <c r="E4471">
        <v>0</v>
      </c>
      <c r="F4471">
        <v>9.5</v>
      </c>
      <c r="G4471" t="s">
        <v>2</v>
      </c>
      <c r="H4471">
        <v>2</v>
      </c>
      <c r="I4471" t="s">
        <v>0</v>
      </c>
      <c r="J4471">
        <v>0</v>
      </c>
      <c r="K4471">
        <v>10.5</v>
      </c>
      <c r="L4471" t="s">
        <v>2</v>
      </c>
      <c r="M4471">
        <v>2</v>
      </c>
      <c r="N4471" t="s">
        <v>2881</v>
      </c>
      <c r="O4471">
        <v>1</v>
      </c>
      <c r="P4471" t="str">
        <f>D4471&amp;"-"&amp;F4471&amp;"-"&amp;G4471&amp;"-"&amp;E4471&amp;"-"&amp;H4471</f>
        <v>A2Delta-9.5-f-0-2</v>
      </c>
      <c r="Q4471" t="str">
        <f>I4471&amp;"-"&amp;K4471&amp;"-"&amp;L4471&amp;"-"&amp;J4471&amp;"-"&amp;M4471</f>
        <v>X2Pi-10.5-f-0-2</v>
      </c>
      <c r="R4471">
        <f>B4471+S4471</f>
        <v>24744.047011405</v>
      </c>
      <c r="S4471">
        <f>_xlfn.IFNA(VLOOKUP(Q4471,'MARVEL-X'!A$2:I$1400,7,FALSE),VLOOKUP(Q4471,MARVEL!A$2:J$1522,10,FALSE))</f>
        <v>1835.921611405</v>
      </c>
      <c r="T4471">
        <f>IF(P4471=P4470,R4471+T4470,R4471)</f>
        <v>173208.38242946001</v>
      </c>
      <c r="U4471">
        <f>IF(P4471=P4470,1+U4470,1)</f>
        <v>7</v>
      </c>
      <c r="V4471" t="str">
        <f t="shared" si="69"/>
        <v/>
      </c>
      <c r="W4471" t="str">
        <f>IF(V4471="","",IF(ABS(V4471-R4471)&gt;W$1,ABS(V4471-R4471),""))</f>
        <v/>
      </c>
      <c r="X4471" t="str">
        <f>Y4471&amp;"-"&amp;Z4471&amp;"-"&amp;AC4471&amp;"-"&amp;AD4471&amp;"-"&amp;AG4471</f>
        <v>9.5-f-A-0-1.5</v>
      </c>
      <c r="Y4471">
        <f>F4471</f>
        <v>9.5</v>
      </c>
      <c r="Z4471" s="2" t="str">
        <f>G4471</f>
        <v>f</v>
      </c>
      <c r="AA4471">
        <f>_xlfn.IFNA(VLOOKUP(X4471,'duo-out'!A$2:Q$5000,5,FALSE),E4471+10*(H4471-1)+1+_xlfn.IFNA(VLOOKUP(D4471,states!A$2:C$10,3,FALSE),1))</f>
        <v>261</v>
      </c>
      <c r="AB4471" t="str">
        <f>IF(V4471="","",V4471)</f>
        <v/>
      </c>
      <c r="AC4471" s="2" t="str">
        <f>_xlfn.IFNA(VLOOKUP(D4471,states!A$2:C$10,2,FALSE),"XX")</f>
        <v>A</v>
      </c>
      <c r="AD4471">
        <f>E4471</f>
        <v>0</v>
      </c>
      <c r="AE4471">
        <f>_xlfn.IFNA(VLOOKUP(D4471,states!A$2:D$10,4,FALSE),0)</f>
        <v>2</v>
      </c>
      <c r="AF4471">
        <v>0.5</v>
      </c>
      <c r="AG4471">
        <f>IF(AE4471=0,AF4471,IF(AE4471=1,IF(F4471=0.5,0.5,IF(H4471=1,0.5,1.5)),IF(F4471=0.5,0.5,IF(H4471=1,2.5,1.5))))</f>
        <v>1.5</v>
      </c>
      <c r="AH4471" s="7">
        <f>IF(AC4471="XX",0,1/C4471^(1/5)*IF(E4471=0,100,1)/(E4471+1)^(1/4))</f>
        <v>288.53998118144267</v>
      </c>
    </row>
    <row r="4472" spans="1:34">
      <c r="A4472">
        <v>2804</v>
      </c>
      <c r="B4472" s="1">
        <v>23217.364399999999</v>
      </c>
      <c r="C4472" s="6">
        <v>1.5089999999999999E-2</v>
      </c>
      <c r="D4472" t="s">
        <v>3</v>
      </c>
      <c r="E4472">
        <v>0</v>
      </c>
      <c r="F4472">
        <v>9.5</v>
      </c>
      <c r="G4472" t="s">
        <v>2</v>
      </c>
      <c r="H4472">
        <v>2</v>
      </c>
      <c r="I4472" t="s">
        <v>0</v>
      </c>
      <c r="J4472">
        <v>0</v>
      </c>
      <c r="K4472">
        <v>9.5</v>
      </c>
      <c r="L4472" t="s">
        <v>1</v>
      </c>
      <c r="M4472">
        <v>2</v>
      </c>
      <c r="N4472" t="s">
        <v>2860</v>
      </c>
      <c r="O4472">
        <v>1</v>
      </c>
      <c r="P4472" t="str">
        <f>D4472&amp;"-"&amp;F4472&amp;"-"&amp;G4472&amp;"-"&amp;E4472&amp;"-"&amp;H4472</f>
        <v>A2Delta-9.5-f-0-2</v>
      </c>
      <c r="Q4472" t="str">
        <f>I4472&amp;"-"&amp;K4472&amp;"-"&amp;L4472&amp;"-"&amp;J4472&amp;"-"&amp;M4472</f>
        <v>X2Pi-9.5-e-0-2</v>
      </c>
      <c r="R4472">
        <f>B4472+S4472</f>
        <v>24744.040182867997</v>
      </c>
      <c r="S4472">
        <f>_xlfn.IFNA(VLOOKUP(Q4472,'MARVEL-X'!A$2:I$1400,7,FALSE),VLOOKUP(Q4472,MARVEL!A$2:J$1522,10,FALSE))</f>
        <v>1526.6757828679999</v>
      </c>
      <c r="T4472">
        <f>IF(P4472=P4471,R4472+T4471,R4472)</f>
        <v>197952.422612328</v>
      </c>
      <c r="U4472">
        <f>IF(P4472=P4471,1+U4471,1)</f>
        <v>8</v>
      </c>
      <c r="V4472" t="str">
        <f t="shared" si="69"/>
        <v/>
      </c>
      <c r="W4472" t="str">
        <f>IF(V4472="","",IF(ABS(V4472-R4472)&gt;W$1,ABS(V4472-R4472),""))</f>
        <v/>
      </c>
      <c r="X4472" t="str">
        <f>Y4472&amp;"-"&amp;Z4472&amp;"-"&amp;AC4472&amp;"-"&amp;AD4472&amp;"-"&amp;AG4472</f>
        <v>9.5-f-A-0-1.5</v>
      </c>
      <c r="Y4472">
        <f>F4472</f>
        <v>9.5</v>
      </c>
      <c r="Z4472" s="2" t="str">
        <f>G4472</f>
        <v>f</v>
      </c>
      <c r="AA4472">
        <f>_xlfn.IFNA(VLOOKUP(X4472,'duo-out'!A$2:Q$5000,5,FALSE),E4472+10*(H4472-1)+1+_xlfn.IFNA(VLOOKUP(D4472,states!A$2:C$10,3,FALSE),1))</f>
        <v>261</v>
      </c>
      <c r="AB4472" t="str">
        <f>IF(V4472="","",V4472)</f>
        <v/>
      </c>
      <c r="AC4472" s="2" t="str">
        <f>_xlfn.IFNA(VLOOKUP(D4472,states!A$2:C$10,2,FALSE),"XX")</f>
        <v>A</v>
      </c>
      <c r="AD4472">
        <f>E4472</f>
        <v>0</v>
      </c>
      <c r="AE4472">
        <f>_xlfn.IFNA(VLOOKUP(D4472,states!A$2:D$10,4,FALSE),0)</f>
        <v>2</v>
      </c>
      <c r="AF4472">
        <v>0.5</v>
      </c>
      <c r="AG4472">
        <f>IF(AE4472=0,AF4472,IF(AE4472=1,IF(F4472=0.5,0.5,IF(H4472=1,0.5,1.5)),IF(F4472=0.5,0.5,IF(H4472=1,2.5,1.5))))</f>
        <v>1.5</v>
      </c>
      <c r="AH4472" s="7">
        <f>IF(AC4472="XX",0,1/C4472^(1/5)*IF(E4472=0,100,1)/(E4472+1)^(1/4))</f>
        <v>231.34608371155826</v>
      </c>
    </row>
    <row r="4473" spans="1:34">
      <c r="A4473">
        <v>2742</v>
      </c>
      <c r="B4473" s="1">
        <v>23491.68</v>
      </c>
      <c r="C4473" s="6">
        <v>5.0000000000000001E-3</v>
      </c>
      <c r="D4473" t="s">
        <v>3</v>
      </c>
      <c r="E4473">
        <v>0</v>
      </c>
      <c r="F4473">
        <v>9.5</v>
      </c>
      <c r="G4473" t="s">
        <v>2</v>
      </c>
      <c r="H4473">
        <v>2</v>
      </c>
      <c r="I4473" t="s">
        <v>0</v>
      </c>
      <c r="J4473">
        <v>0</v>
      </c>
      <c r="K4473">
        <v>8.5</v>
      </c>
      <c r="L4473" t="s">
        <v>2</v>
      </c>
      <c r="M4473">
        <v>2</v>
      </c>
      <c r="N4473" t="s">
        <v>2798</v>
      </c>
      <c r="O4473">
        <v>1</v>
      </c>
      <c r="P4473" t="str">
        <f>D4473&amp;"-"&amp;F4473&amp;"-"&amp;G4473&amp;"-"&amp;E4473&amp;"-"&amp;H4473</f>
        <v>A2Delta-9.5-f-0-2</v>
      </c>
      <c r="Q4473" t="str">
        <f>I4473&amp;"-"&amp;K4473&amp;"-"&amp;L4473&amp;"-"&amp;J4473&amp;"-"&amp;M4473</f>
        <v>X2Pi-8.5-f-0-2</v>
      </c>
      <c r="R4473">
        <f>B4473+S4473</f>
        <v>24744.054317143</v>
      </c>
      <c r="S4473">
        <f>_xlfn.IFNA(VLOOKUP(Q4473,'MARVEL-X'!A$2:I$1400,7,FALSE),VLOOKUP(Q4473,MARVEL!A$2:J$1522,10,FALSE))</f>
        <v>1252.3743171430001</v>
      </c>
      <c r="T4473">
        <f>IF(P4473=P4472,R4473+T4472,R4473)</f>
        <v>222696.47692947098</v>
      </c>
      <c r="U4473">
        <f>IF(P4473=P4472,1+U4472,1)</f>
        <v>9</v>
      </c>
      <c r="V4473" t="str">
        <f t="shared" si="69"/>
        <v/>
      </c>
      <c r="W4473" t="str">
        <f>IF(V4473="","",IF(ABS(V4473-R4473)&gt;W$1,ABS(V4473-R4473),""))</f>
        <v/>
      </c>
      <c r="X4473" t="str">
        <f>Y4473&amp;"-"&amp;Z4473&amp;"-"&amp;AC4473&amp;"-"&amp;AD4473&amp;"-"&amp;AG4473</f>
        <v>9.5-f-A-0-1.5</v>
      </c>
      <c r="Y4473">
        <f>F4473</f>
        <v>9.5</v>
      </c>
      <c r="Z4473" s="2" t="str">
        <f>G4473</f>
        <v>f</v>
      </c>
      <c r="AA4473">
        <f>_xlfn.IFNA(VLOOKUP(X4473,'duo-out'!A$2:Q$5000,5,FALSE),E4473+10*(H4473-1)+1+_xlfn.IFNA(VLOOKUP(D4473,states!A$2:C$10,3,FALSE),1))</f>
        <v>261</v>
      </c>
      <c r="AB4473" t="str">
        <f>IF(V4473="","",V4473)</f>
        <v/>
      </c>
      <c r="AC4473" s="2" t="str">
        <f>_xlfn.IFNA(VLOOKUP(D4473,states!A$2:C$10,2,FALSE),"XX")</f>
        <v>A</v>
      </c>
      <c r="AD4473">
        <f>E4473</f>
        <v>0</v>
      </c>
      <c r="AE4473">
        <f>_xlfn.IFNA(VLOOKUP(D4473,states!A$2:D$10,4,FALSE),0)</f>
        <v>2</v>
      </c>
      <c r="AF4473">
        <v>0.5</v>
      </c>
      <c r="AG4473">
        <f>IF(AE4473=0,AF4473,IF(AE4473=1,IF(F4473=0.5,0.5,IF(H4473=1,0.5,1.5)),IF(F4473=0.5,0.5,IF(H4473=1,2.5,1.5))))</f>
        <v>1.5</v>
      </c>
      <c r="AH4473" s="7">
        <f>IF(AC4473="XX",0,1/C4473^(1/5)*IF(E4473=0,100,1)/(E4473+1)^(1/4))</f>
        <v>288.53998118144267</v>
      </c>
    </row>
    <row r="4474" spans="1:34">
      <c r="A4474">
        <v>5466</v>
      </c>
      <c r="B4474" s="1">
        <v>23217.373</v>
      </c>
      <c r="C4474" s="6">
        <v>0.05</v>
      </c>
      <c r="D4474" t="s">
        <v>3</v>
      </c>
      <c r="E4474">
        <v>0</v>
      </c>
      <c r="F4474">
        <v>9.5</v>
      </c>
      <c r="G4474" t="s">
        <v>2</v>
      </c>
      <c r="H4474">
        <v>2</v>
      </c>
      <c r="I4474" t="s">
        <v>0</v>
      </c>
      <c r="J4474">
        <v>0</v>
      </c>
      <c r="K4474">
        <v>9.5</v>
      </c>
      <c r="L4474" t="s">
        <v>1</v>
      </c>
      <c r="M4474">
        <v>2</v>
      </c>
      <c r="N4474" t="s">
        <v>5522</v>
      </c>
      <c r="O4474">
        <v>1</v>
      </c>
      <c r="P4474" t="str">
        <f>D4474&amp;"-"&amp;F4474&amp;"-"&amp;G4474&amp;"-"&amp;E4474&amp;"-"&amp;H4474</f>
        <v>A2Delta-9.5-f-0-2</v>
      </c>
      <c r="Q4474" t="str">
        <f>I4474&amp;"-"&amp;K4474&amp;"-"&amp;L4474&amp;"-"&amp;J4474&amp;"-"&amp;M4474</f>
        <v>X2Pi-9.5-e-0-2</v>
      </c>
      <c r="R4474">
        <f>B4474+S4474</f>
        <v>24744.048782867998</v>
      </c>
      <c r="S4474">
        <f>_xlfn.IFNA(VLOOKUP(Q4474,'MARVEL-X'!A$2:I$1400,7,FALSE),VLOOKUP(Q4474,MARVEL!A$2:J$1522,10,FALSE))</f>
        <v>1526.6757828679999</v>
      </c>
      <c r="T4474">
        <f>IF(P4474=P4473,R4474+T4473,R4474)</f>
        <v>247440.52571233897</v>
      </c>
      <c r="U4474">
        <f>IF(P4474=P4473,1+U4473,1)</f>
        <v>10</v>
      </c>
      <c r="V4474" t="str">
        <f t="shared" si="69"/>
        <v/>
      </c>
      <c r="W4474" t="str">
        <f>IF(V4474="","",IF(ABS(V4474-R4474)&gt;W$1,ABS(V4474-R4474),""))</f>
        <v/>
      </c>
      <c r="X4474" t="str">
        <f>Y4474&amp;"-"&amp;Z4474&amp;"-"&amp;AC4474&amp;"-"&amp;AD4474&amp;"-"&amp;AG4474</f>
        <v>9.5-f-A-0-1.5</v>
      </c>
      <c r="Y4474">
        <f>F4474</f>
        <v>9.5</v>
      </c>
      <c r="Z4474" s="2" t="str">
        <f>G4474</f>
        <v>f</v>
      </c>
      <c r="AA4474">
        <f>_xlfn.IFNA(VLOOKUP(X4474,'duo-out'!A$2:Q$5000,5,FALSE),E4474+10*(H4474-1)+1+_xlfn.IFNA(VLOOKUP(D4474,states!A$2:C$10,3,FALSE),1))</f>
        <v>261</v>
      </c>
      <c r="AB4474" t="str">
        <f>IF(V4474="","",V4474)</f>
        <v/>
      </c>
      <c r="AC4474" s="2" t="str">
        <f>_xlfn.IFNA(VLOOKUP(D4474,states!A$2:C$10,2,FALSE),"XX")</f>
        <v>A</v>
      </c>
      <c r="AD4474">
        <f>E4474</f>
        <v>0</v>
      </c>
      <c r="AE4474">
        <f>_xlfn.IFNA(VLOOKUP(D4474,states!A$2:D$10,4,FALSE),0)</f>
        <v>2</v>
      </c>
      <c r="AF4474">
        <v>0.5</v>
      </c>
      <c r="AG4474">
        <f>IF(AE4474=0,AF4474,IF(AE4474=1,IF(F4474=0.5,0.5,IF(H4474=1,0.5,1.5)),IF(F4474=0.5,0.5,IF(H4474=1,2.5,1.5))))</f>
        <v>1.5</v>
      </c>
      <c r="AH4474" s="7">
        <f>IF(AC4474="XX",0,1/C4474^(1/5)*IF(E4474=0,100,1)/(E4474+1)^(1/4))</f>
        <v>182.05642030260799</v>
      </c>
    </row>
    <row r="4475" spans="1:34">
      <c r="A4475">
        <v>5404</v>
      </c>
      <c r="B4475" s="1">
        <v>23491.68</v>
      </c>
      <c r="C4475" s="6">
        <v>0.05</v>
      </c>
      <c r="D4475" t="s">
        <v>3</v>
      </c>
      <c r="E4475">
        <v>0</v>
      </c>
      <c r="F4475">
        <v>9.5</v>
      </c>
      <c r="G4475" t="s">
        <v>2</v>
      </c>
      <c r="H4475">
        <v>2</v>
      </c>
      <c r="I4475" t="s">
        <v>0</v>
      </c>
      <c r="J4475">
        <v>0</v>
      </c>
      <c r="K4475">
        <v>8.5</v>
      </c>
      <c r="L4475" t="s">
        <v>2</v>
      </c>
      <c r="M4475">
        <v>2</v>
      </c>
      <c r="N4475" t="s">
        <v>5460</v>
      </c>
      <c r="O4475">
        <v>1</v>
      </c>
      <c r="P4475" t="str">
        <f>D4475&amp;"-"&amp;F4475&amp;"-"&amp;G4475&amp;"-"&amp;E4475&amp;"-"&amp;H4475</f>
        <v>A2Delta-9.5-f-0-2</v>
      </c>
      <c r="Q4475" t="str">
        <f>I4475&amp;"-"&amp;K4475&amp;"-"&amp;L4475&amp;"-"&amp;J4475&amp;"-"&amp;M4475</f>
        <v>X2Pi-8.5-f-0-2</v>
      </c>
      <c r="R4475">
        <f>B4475+S4475</f>
        <v>24744.054317143</v>
      </c>
      <c r="S4475">
        <f>_xlfn.IFNA(VLOOKUP(Q4475,'MARVEL-X'!A$2:I$1400,7,FALSE),VLOOKUP(Q4475,MARVEL!A$2:J$1522,10,FALSE))</f>
        <v>1252.3743171430001</v>
      </c>
      <c r="T4475">
        <f>IF(P4475=P4474,R4475+T4474,R4475)</f>
        <v>272184.58002948196</v>
      </c>
      <c r="U4475">
        <f>IF(P4475=P4474,1+U4474,1)</f>
        <v>11</v>
      </c>
      <c r="V4475" t="str">
        <f t="shared" si="69"/>
        <v/>
      </c>
      <c r="W4475" t="str">
        <f>IF(V4475="","",IF(ABS(V4475-R4475)&gt;W$1,ABS(V4475-R4475),""))</f>
        <v/>
      </c>
      <c r="X4475" t="str">
        <f>Y4475&amp;"-"&amp;Z4475&amp;"-"&amp;AC4475&amp;"-"&amp;AD4475&amp;"-"&amp;AG4475</f>
        <v>9.5-f-A-0-1.5</v>
      </c>
      <c r="Y4475">
        <f>F4475</f>
        <v>9.5</v>
      </c>
      <c r="Z4475" s="2" t="str">
        <f>G4475</f>
        <v>f</v>
      </c>
      <c r="AA4475">
        <f>_xlfn.IFNA(VLOOKUP(X4475,'duo-out'!A$2:Q$5000,5,FALSE),E4475+10*(H4475-1)+1+_xlfn.IFNA(VLOOKUP(D4475,states!A$2:C$10,3,FALSE),1))</f>
        <v>261</v>
      </c>
      <c r="AB4475" t="str">
        <f>IF(V4475="","",V4475)</f>
        <v/>
      </c>
      <c r="AC4475" s="2" t="str">
        <f>_xlfn.IFNA(VLOOKUP(D4475,states!A$2:C$10,2,FALSE),"XX")</f>
        <v>A</v>
      </c>
      <c r="AD4475">
        <f>E4475</f>
        <v>0</v>
      </c>
      <c r="AE4475">
        <f>_xlfn.IFNA(VLOOKUP(D4475,states!A$2:D$10,4,FALSE),0)</f>
        <v>2</v>
      </c>
      <c r="AF4475">
        <v>0.5</v>
      </c>
      <c r="AG4475">
        <f>IF(AE4475=0,AF4475,IF(AE4475=1,IF(F4475=0.5,0.5,IF(H4475=1,0.5,1.5)),IF(F4475=0.5,0.5,IF(H4475=1,2.5,1.5))))</f>
        <v>1.5</v>
      </c>
      <c r="AH4475" s="7">
        <f>IF(AC4475="XX",0,1/C4475^(1/5)*IF(E4475=0,100,1)/(E4475+1)^(1/4))</f>
        <v>182.05642030260799</v>
      </c>
    </row>
    <row r="4476" spans="1:34">
      <c r="A4476">
        <v>5383</v>
      </c>
      <c r="B4476" s="1">
        <v>23490.598000000002</v>
      </c>
      <c r="C4476" s="6">
        <v>0.05</v>
      </c>
      <c r="D4476" t="s">
        <v>3</v>
      </c>
      <c r="E4476">
        <v>0</v>
      </c>
      <c r="F4476">
        <v>9.5</v>
      </c>
      <c r="G4476" t="s">
        <v>2</v>
      </c>
      <c r="H4476">
        <v>2</v>
      </c>
      <c r="I4476" t="s">
        <v>0</v>
      </c>
      <c r="J4476">
        <v>0</v>
      </c>
      <c r="K4476">
        <v>9.5</v>
      </c>
      <c r="L4476" t="s">
        <v>1</v>
      </c>
      <c r="M4476">
        <v>1</v>
      </c>
      <c r="N4476" t="s">
        <v>5439</v>
      </c>
      <c r="O4476">
        <v>1</v>
      </c>
      <c r="P4476" t="str">
        <f>D4476&amp;"-"&amp;F4476&amp;"-"&amp;G4476&amp;"-"&amp;E4476&amp;"-"&amp;H4476</f>
        <v>A2Delta-9.5-f-0-2</v>
      </c>
      <c r="Q4476" t="str">
        <f>I4476&amp;"-"&amp;K4476&amp;"-"&amp;L4476&amp;"-"&amp;J4476&amp;"-"&amp;M4476</f>
        <v>X2Pi-9.5-e-0-1</v>
      </c>
      <c r="R4476">
        <f>B4476+S4476</f>
        <v>24744.056645027002</v>
      </c>
      <c r="S4476">
        <f>_xlfn.IFNA(VLOOKUP(Q4476,'MARVEL-X'!A$2:I$1400,7,FALSE),VLOOKUP(Q4476,MARVEL!A$2:J$1522,10,FALSE))</f>
        <v>1253.4586450270001</v>
      </c>
      <c r="T4476">
        <f>IF(P4476=P4475,R4476+T4475,R4476)</f>
        <v>296928.63667450898</v>
      </c>
      <c r="U4476">
        <f>IF(P4476=P4475,1+U4475,1)</f>
        <v>12</v>
      </c>
      <c r="V4476" t="str">
        <f t="shared" si="69"/>
        <v/>
      </c>
      <c r="W4476" t="str">
        <f>IF(V4476="","",IF(ABS(V4476-R4476)&gt;W$1,ABS(V4476-R4476),""))</f>
        <v/>
      </c>
      <c r="X4476" t="str">
        <f>Y4476&amp;"-"&amp;Z4476&amp;"-"&amp;AC4476&amp;"-"&amp;AD4476&amp;"-"&amp;AG4476</f>
        <v>9.5-f-A-0-1.5</v>
      </c>
      <c r="Y4476">
        <f>F4476</f>
        <v>9.5</v>
      </c>
      <c r="Z4476" s="2" t="str">
        <f>G4476</f>
        <v>f</v>
      </c>
      <c r="AA4476">
        <f>_xlfn.IFNA(VLOOKUP(X4476,'duo-out'!A$2:Q$5000,5,FALSE),E4476+10*(H4476-1)+1+_xlfn.IFNA(VLOOKUP(D4476,states!A$2:C$10,3,FALSE),1))</f>
        <v>261</v>
      </c>
      <c r="AB4476" t="str">
        <f>IF(V4476="","",V4476)</f>
        <v/>
      </c>
      <c r="AC4476" s="2" t="str">
        <f>_xlfn.IFNA(VLOOKUP(D4476,states!A$2:C$10,2,FALSE),"XX")</f>
        <v>A</v>
      </c>
      <c r="AD4476">
        <f>E4476</f>
        <v>0</v>
      </c>
      <c r="AE4476">
        <f>_xlfn.IFNA(VLOOKUP(D4476,states!A$2:D$10,4,FALSE),0)</f>
        <v>2</v>
      </c>
      <c r="AF4476">
        <v>0.5</v>
      </c>
      <c r="AG4476">
        <f>IF(AE4476=0,AF4476,IF(AE4476=1,IF(F4476=0.5,0.5,IF(H4476=1,0.5,1.5)),IF(F4476=0.5,0.5,IF(H4476=1,2.5,1.5))))</f>
        <v>1.5</v>
      </c>
      <c r="AH4476" s="7">
        <f>IF(AC4476="XX",0,1/C4476^(1/5)*IF(E4476=0,100,1)/(E4476+1)^(1/4))</f>
        <v>182.05642030260799</v>
      </c>
    </row>
    <row r="4477" spans="1:34">
      <c r="A4477">
        <v>4184</v>
      </c>
      <c r="B4477" s="1">
        <v>23491.688200000001</v>
      </c>
      <c r="C4477" s="6">
        <v>6.3429999999999997E-3</v>
      </c>
      <c r="D4477" t="s">
        <v>3</v>
      </c>
      <c r="E4477">
        <v>0</v>
      </c>
      <c r="F4477">
        <v>9.5</v>
      </c>
      <c r="G4477" t="s">
        <v>2</v>
      </c>
      <c r="H4477">
        <v>2</v>
      </c>
      <c r="I4477" t="s">
        <v>0</v>
      </c>
      <c r="J4477">
        <v>0</v>
      </c>
      <c r="K4477">
        <v>8.5</v>
      </c>
      <c r="L4477" t="s">
        <v>2</v>
      </c>
      <c r="M4477">
        <v>2</v>
      </c>
      <c r="N4477" t="s">
        <v>4240</v>
      </c>
      <c r="O4477">
        <v>1</v>
      </c>
      <c r="P4477" t="str">
        <f>D4477&amp;"-"&amp;F4477&amp;"-"&amp;G4477&amp;"-"&amp;E4477&amp;"-"&amp;H4477</f>
        <v>A2Delta-9.5-f-0-2</v>
      </c>
      <c r="Q4477" t="str">
        <f>I4477&amp;"-"&amp;K4477&amp;"-"&amp;L4477&amp;"-"&amp;J4477&amp;"-"&amp;M4477</f>
        <v>X2Pi-8.5-f-0-2</v>
      </c>
      <c r="R4477">
        <f>B4477+S4477</f>
        <v>24744.062517143</v>
      </c>
      <c r="S4477">
        <f>_xlfn.IFNA(VLOOKUP(Q4477,'MARVEL-X'!A$2:I$1400,7,FALSE),VLOOKUP(Q4477,MARVEL!A$2:J$1522,10,FALSE))</f>
        <v>1252.3743171430001</v>
      </c>
      <c r="T4477">
        <f>IF(P4477=P4476,R4477+T4476,R4477)</f>
        <v>321672.69919165201</v>
      </c>
      <c r="U4477">
        <f>IF(P4477=P4476,1+U4476,1)</f>
        <v>13</v>
      </c>
      <c r="V4477" t="str">
        <f t="shared" si="69"/>
        <v/>
      </c>
      <c r="W4477" t="str">
        <f>IF(V4477="","",IF(ABS(V4477-R4477)&gt;W$1,ABS(V4477-R4477),""))</f>
        <v/>
      </c>
      <c r="X4477" t="str">
        <f>Y4477&amp;"-"&amp;Z4477&amp;"-"&amp;AC4477&amp;"-"&amp;AD4477&amp;"-"&amp;AG4477</f>
        <v>9.5-f-A-0-1.5</v>
      </c>
      <c r="Y4477">
        <f>F4477</f>
        <v>9.5</v>
      </c>
      <c r="Z4477" s="2" t="str">
        <f>G4477</f>
        <v>f</v>
      </c>
      <c r="AA4477">
        <f>_xlfn.IFNA(VLOOKUP(X4477,'duo-out'!A$2:Q$5000,5,FALSE),E4477+10*(H4477-1)+1+_xlfn.IFNA(VLOOKUP(D4477,states!A$2:C$10,3,FALSE),1))</f>
        <v>261</v>
      </c>
      <c r="AB4477" t="str">
        <f>IF(V4477="","",V4477)</f>
        <v/>
      </c>
      <c r="AC4477" s="2" t="str">
        <f>_xlfn.IFNA(VLOOKUP(D4477,states!A$2:C$10,2,FALSE),"XX")</f>
        <v>A</v>
      </c>
      <c r="AD4477">
        <f>E4477</f>
        <v>0</v>
      </c>
      <c r="AE4477">
        <f>_xlfn.IFNA(VLOOKUP(D4477,states!A$2:D$10,4,FALSE),0)</f>
        <v>2</v>
      </c>
      <c r="AF4477">
        <v>0.5</v>
      </c>
      <c r="AG4477">
        <f>IF(AE4477=0,AF4477,IF(AE4477=1,IF(F4477=0.5,0.5,IF(H4477=1,0.5,1.5)),IF(F4477=0.5,0.5,IF(H4477=1,2.5,1.5))))</f>
        <v>1.5</v>
      </c>
      <c r="AH4477" s="7">
        <f>IF(AC4477="XX",0,1/C4477^(1/5)*IF(E4477=0,100,1)/(E4477+1)^(1/4))</f>
        <v>275.13196994203554</v>
      </c>
    </row>
    <row r="4478" spans="1:34">
      <c r="A4478">
        <v>4152</v>
      </c>
      <c r="B4478" s="1">
        <v>23217.376</v>
      </c>
      <c r="C4478" s="6">
        <v>1.6000000000000001E-3</v>
      </c>
      <c r="D4478" t="s">
        <v>3</v>
      </c>
      <c r="E4478">
        <v>0</v>
      </c>
      <c r="F4478">
        <v>9.5</v>
      </c>
      <c r="G4478" t="s">
        <v>2</v>
      </c>
      <c r="H4478">
        <v>2</v>
      </c>
      <c r="I4478" t="s">
        <v>0</v>
      </c>
      <c r="J4478">
        <v>0</v>
      </c>
      <c r="K4478">
        <v>9.5</v>
      </c>
      <c r="L4478" t="s">
        <v>1</v>
      </c>
      <c r="M4478">
        <v>2</v>
      </c>
      <c r="N4478" t="s">
        <v>4208</v>
      </c>
      <c r="O4478">
        <v>1</v>
      </c>
      <c r="P4478" t="str">
        <f>D4478&amp;"-"&amp;F4478&amp;"-"&amp;G4478&amp;"-"&amp;E4478&amp;"-"&amp;H4478</f>
        <v>A2Delta-9.5-f-0-2</v>
      </c>
      <c r="Q4478" t="str">
        <f>I4478&amp;"-"&amp;K4478&amp;"-"&amp;L4478&amp;"-"&amp;J4478&amp;"-"&amp;M4478</f>
        <v>X2Pi-9.5-e-0-2</v>
      </c>
      <c r="R4478">
        <f>B4478+S4478</f>
        <v>24744.051782867999</v>
      </c>
      <c r="S4478">
        <f>_xlfn.IFNA(VLOOKUP(Q4478,'MARVEL-X'!A$2:I$1400,7,FALSE),VLOOKUP(Q4478,MARVEL!A$2:J$1522,10,FALSE))</f>
        <v>1526.6757828679999</v>
      </c>
      <c r="T4478">
        <f>IF(P4478=P4477,R4478+T4477,R4478)</f>
        <v>346416.75097451999</v>
      </c>
      <c r="U4478">
        <f>IF(P4478=P4477,1+U4477,1)</f>
        <v>14</v>
      </c>
      <c r="V4478" t="str">
        <f t="shared" si="69"/>
        <v/>
      </c>
      <c r="W4478" t="str">
        <f>IF(V4478="","",IF(ABS(V4478-R4478)&gt;W$1,ABS(V4478-R4478),""))</f>
        <v/>
      </c>
      <c r="X4478" t="str">
        <f>Y4478&amp;"-"&amp;Z4478&amp;"-"&amp;AC4478&amp;"-"&amp;AD4478&amp;"-"&amp;AG4478</f>
        <v>9.5-f-A-0-1.5</v>
      </c>
      <c r="Y4478">
        <f>F4478</f>
        <v>9.5</v>
      </c>
      <c r="Z4478" s="2" t="str">
        <f>G4478</f>
        <v>f</v>
      </c>
      <c r="AA4478">
        <f>_xlfn.IFNA(VLOOKUP(X4478,'duo-out'!A$2:Q$5000,5,FALSE),E4478+10*(H4478-1)+1+_xlfn.IFNA(VLOOKUP(D4478,states!A$2:C$10,3,FALSE),1))</f>
        <v>261</v>
      </c>
      <c r="AB4478" t="str">
        <f>IF(V4478="","",V4478)</f>
        <v/>
      </c>
      <c r="AC4478" s="2" t="str">
        <f>_xlfn.IFNA(VLOOKUP(D4478,states!A$2:C$10,2,FALSE),"XX")</f>
        <v>A</v>
      </c>
      <c r="AD4478">
        <f>E4478</f>
        <v>0</v>
      </c>
      <c r="AE4478">
        <f>_xlfn.IFNA(VLOOKUP(D4478,states!A$2:D$10,4,FALSE),0)</f>
        <v>2</v>
      </c>
      <c r="AF4478">
        <v>0.5</v>
      </c>
      <c r="AG4478">
        <f>IF(AE4478=0,AF4478,IF(AE4478=1,IF(F4478=0.5,0.5,IF(H4478=1,0.5,1.5)),IF(F4478=0.5,0.5,IF(H4478=1,2.5,1.5))))</f>
        <v>1.5</v>
      </c>
      <c r="AH4478" s="7">
        <f>IF(AC4478="XX",0,1/C4478^(1/5)*IF(E4478=0,100,1)/(E4478+1)^(1/4))</f>
        <v>362.38983183884778</v>
      </c>
    </row>
    <row r="4479" spans="1:34">
      <c r="A4479">
        <v>852</v>
      </c>
      <c r="B4479" s="1">
        <v>22908.07</v>
      </c>
      <c r="C4479" s="6">
        <v>6.0069999999999998E-2</v>
      </c>
      <c r="D4479" t="s">
        <v>3</v>
      </c>
      <c r="E4479">
        <v>0</v>
      </c>
      <c r="F4479">
        <v>9.5</v>
      </c>
      <c r="G4479" t="s">
        <v>2</v>
      </c>
      <c r="H4479">
        <v>2</v>
      </c>
      <c r="I4479" t="s">
        <v>0</v>
      </c>
      <c r="J4479">
        <v>0</v>
      </c>
      <c r="K4479">
        <v>10.5</v>
      </c>
      <c r="L4479" t="s">
        <v>2</v>
      </c>
      <c r="M4479">
        <v>2</v>
      </c>
      <c r="N4479" t="s">
        <v>908</v>
      </c>
      <c r="O4479">
        <v>1</v>
      </c>
      <c r="P4479" t="str">
        <f>D4479&amp;"-"&amp;F4479&amp;"-"&amp;G4479&amp;"-"&amp;E4479&amp;"-"&amp;H4479</f>
        <v>A2Delta-9.5-f-0-2</v>
      </c>
      <c r="Q4479" t="str">
        <f>I4479&amp;"-"&amp;K4479&amp;"-"&amp;L4479&amp;"-"&amp;J4479&amp;"-"&amp;M4479</f>
        <v>X2Pi-10.5-f-0-2</v>
      </c>
      <c r="R4479">
        <f>B4479+S4479</f>
        <v>24743.991611404999</v>
      </c>
      <c r="S4479">
        <f>_xlfn.IFNA(VLOOKUP(Q4479,'MARVEL-X'!A$2:I$1400,7,FALSE),VLOOKUP(Q4479,MARVEL!A$2:J$1522,10,FALSE))</f>
        <v>1835.921611405</v>
      </c>
      <c r="T4479">
        <f>IF(P4479=P4478,R4479+T4478,R4479)</f>
        <v>371160.74258592498</v>
      </c>
      <c r="U4479">
        <f>IF(P4479=P4478,1+U4478,1)</f>
        <v>15</v>
      </c>
      <c r="V4479" t="str">
        <f t="shared" si="69"/>
        <v/>
      </c>
      <c r="W4479" t="str">
        <f>IF(V4479="","",IF(ABS(V4479-R4479)&gt;W$1,ABS(V4479-R4479),""))</f>
        <v/>
      </c>
      <c r="X4479" t="str">
        <f>Y4479&amp;"-"&amp;Z4479&amp;"-"&amp;AC4479&amp;"-"&amp;AD4479&amp;"-"&amp;AG4479</f>
        <v>9.5-f-A-0-1.5</v>
      </c>
      <c r="Y4479">
        <f>F4479</f>
        <v>9.5</v>
      </c>
      <c r="Z4479" s="2" t="str">
        <f>G4479</f>
        <v>f</v>
      </c>
      <c r="AA4479">
        <f>_xlfn.IFNA(VLOOKUP(X4479,'duo-out'!A$2:Q$5000,5,FALSE),E4479+10*(H4479-1)+1+_xlfn.IFNA(VLOOKUP(D4479,states!A$2:C$10,3,FALSE),1))</f>
        <v>261</v>
      </c>
      <c r="AB4479" t="str">
        <f>IF(V4479="","",V4479)</f>
        <v/>
      </c>
      <c r="AC4479" s="2" t="str">
        <f>_xlfn.IFNA(VLOOKUP(D4479,states!A$2:C$10,2,FALSE),"XX")</f>
        <v>A</v>
      </c>
      <c r="AD4479">
        <f>E4479</f>
        <v>0</v>
      </c>
      <c r="AE4479">
        <f>_xlfn.IFNA(VLOOKUP(D4479,states!A$2:D$10,4,FALSE),0)</f>
        <v>2</v>
      </c>
      <c r="AF4479">
        <v>0.5</v>
      </c>
      <c r="AG4479">
        <f>IF(AE4479=0,AF4479,IF(AE4479=1,IF(F4479=0.5,0.5,IF(H4479=1,0.5,1.5)),IF(F4479=0.5,0.5,IF(H4479=1,2.5,1.5))))</f>
        <v>1.5</v>
      </c>
      <c r="AH4479" s="7">
        <f>IF(AC4479="XX",0,1/C4479^(1/5)*IF(E4479=0,100,1)/(E4479+1)^(1/4))</f>
        <v>175.49650567292306</v>
      </c>
    </row>
    <row r="4480" spans="1:34">
      <c r="A4480">
        <v>822</v>
      </c>
      <c r="B4480" s="1">
        <v>23217.39</v>
      </c>
      <c r="C4480" s="6">
        <v>0.05</v>
      </c>
      <c r="D4480" t="s">
        <v>3</v>
      </c>
      <c r="E4480">
        <v>0</v>
      </c>
      <c r="F4480">
        <v>9.5</v>
      </c>
      <c r="G4480" t="s">
        <v>2</v>
      </c>
      <c r="H4480">
        <v>2</v>
      </c>
      <c r="I4480" t="s">
        <v>0</v>
      </c>
      <c r="J4480">
        <v>0</v>
      </c>
      <c r="K4480">
        <v>9.5</v>
      </c>
      <c r="L4480" t="s">
        <v>1</v>
      </c>
      <c r="M4480">
        <v>2</v>
      </c>
      <c r="N4480" t="s">
        <v>878</v>
      </c>
      <c r="O4480">
        <v>1</v>
      </c>
      <c r="P4480" t="str">
        <f>D4480&amp;"-"&amp;F4480&amp;"-"&amp;G4480&amp;"-"&amp;E4480&amp;"-"&amp;H4480</f>
        <v>A2Delta-9.5-f-0-2</v>
      </c>
      <c r="Q4480" t="str">
        <f>I4480&amp;"-"&amp;K4480&amp;"-"&amp;L4480&amp;"-"&amp;J4480&amp;"-"&amp;M4480</f>
        <v>X2Pi-9.5-e-0-2</v>
      </c>
      <c r="R4480">
        <f>B4480+S4480</f>
        <v>24744.065782867998</v>
      </c>
      <c r="S4480">
        <f>_xlfn.IFNA(VLOOKUP(Q4480,'MARVEL-X'!A$2:I$1400,7,FALSE),VLOOKUP(Q4480,MARVEL!A$2:J$1522,10,FALSE))</f>
        <v>1526.6757828679999</v>
      </c>
      <c r="T4480">
        <f>IF(P4480=P4479,R4480+T4479,R4480)</f>
        <v>395904.80836879299</v>
      </c>
      <c r="U4480">
        <f>IF(P4480=P4479,1+U4479,1)</f>
        <v>16</v>
      </c>
      <c r="V4480" t="str">
        <f t="shared" si="69"/>
        <v/>
      </c>
      <c r="W4480" t="str">
        <f>IF(V4480="","",IF(ABS(V4480-R4480)&gt;W$1,ABS(V4480-R4480),""))</f>
        <v/>
      </c>
      <c r="X4480" t="str">
        <f>Y4480&amp;"-"&amp;Z4480&amp;"-"&amp;AC4480&amp;"-"&amp;AD4480&amp;"-"&amp;AG4480</f>
        <v>9.5-f-A-0-1.5</v>
      </c>
      <c r="Y4480">
        <f>F4480</f>
        <v>9.5</v>
      </c>
      <c r="Z4480" s="2" t="str">
        <f>G4480</f>
        <v>f</v>
      </c>
      <c r="AA4480">
        <f>_xlfn.IFNA(VLOOKUP(X4480,'duo-out'!A$2:Q$5000,5,FALSE),E4480+10*(H4480-1)+1+_xlfn.IFNA(VLOOKUP(D4480,states!A$2:C$10,3,FALSE),1))</f>
        <v>261</v>
      </c>
      <c r="AB4480" t="str">
        <f>IF(V4480="","",V4480)</f>
        <v/>
      </c>
      <c r="AC4480" s="2" t="str">
        <f>_xlfn.IFNA(VLOOKUP(D4480,states!A$2:C$10,2,FALSE),"XX")</f>
        <v>A</v>
      </c>
      <c r="AD4480">
        <f>E4480</f>
        <v>0</v>
      </c>
      <c r="AE4480">
        <f>_xlfn.IFNA(VLOOKUP(D4480,states!A$2:D$10,4,FALSE),0)</f>
        <v>2</v>
      </c>
      <c r="AF4480">
        <v>0.5</v>
      </c>
      <c r="AG4480">
        <f>IF(AE4480=0,AF4480,IF(AE4480=1,IF(F4480=0.5,0.5,IF(H4480=1,0.5,1.5)),IF(F4480=0.5,0.5,IF(H4480=1,2.5,1.5))))</f>
        <v>1.5</v>
      </c>
      <c r="AH4480" s="7">
        <f>IF(AC4480="XX",0,1/C4480^(1/5)*IF(E4480=0,100,1)/(E4480+1)^(1/4))</f>
        <v>182.05642030260799</v>
      </c>
    </row>
    <row r="4481" spans="1:34">
      <c r="A4481">
        <v>736</v>
      </c>
      <c r="B4481" s="1">
        <v>23491.66</v>
      </c>
      <c r="C4481" s="6">
        <v>0.05</v>
      </c>
      <c r="D4481" t="s">
        <v>3</v>
      </c>
      <c r="E4481">
        <v>0</v>
      </c>
      <c r="F4481">
        <v>9.5</v>
      </c>
      <c r="G4481" t="s">
        <v>2</v>
      </c>
      <c r="H4481">
        <v>2</v>
      </c>
      <c r="I4481" t="s">
        <v>0</v>
      </c>
      <c r="J4481">
        <v>0</v>
      </c>
      <c r="K4481">
        <v>8.5</v>
      </c>
      <c r="L4481" t="s">
        <v>2</v>
      </c>
      <c r="M4481">
        <v>2</v>
      </c>
      <c r="N4481" t="s">
        <v>792</v>
      </c>
      <c r="O4481">
        <v>1</v>
      </c>
      <c r="P4481" t="str">
        <f>D4481&amp;"-"&amp;F4481&amp;"-"&amp;G4481&amp;"-"&amp;E4481&amp;"-"&amp;H4481</f>
        <v>A2Delta-9.5-f-0-2</v>
      </c>
      <c r="Q4481" t="str">
        <f>I4481&amp;"-"&amp;K4481&amp;"-"&amp;L4481&amp;"-"&amp;J4481&amp;"-"&amp;M4481</f>
        <v>X2Pi-8.5-f-0-2</v>
      </c>
      <c r="R4481">
        <f>B4481+S4481</f>
        <v>24744.034317142999</v>
      </c>
      <c r="S4481">
        <f>_xlfn.IFNA(VLOOKUP(Q4481,'MARVEL-X'!A$2:I$1400,7,FALSE),VLOOKUP(Q4481,MARVEL!A$2:J$1522,10,FALSE))</f>
        <v>1252.3743171430001</v>
      </c>
      <c r="T4481">
        <f>IF(P4481=P4480,R4481+T4480,R4481)</f>
        <v>420648.84268593602</v>
      </c>
      <c r="U4481">
        <f>IF(P4481=P4480,1+U4480,1)</f>
        <v>17</v>
      </c>
      <c r="V4481">
        <f t="shared" si="69"/>
        <v>24744.049569760944</v>
      </c>
      <c r="W4481" t="str">
        <f>IF(V4481="","",IF(ABS(V4481-R4481)&gt;W$1,ABS(V4481-R4481),""))</f>
        <v/>
      </c>
      <c r="X4481" t="str">
        <f>Y4481&amp;"-"&amp;Z4481&amp;"-"&amp;AC4481&amp;"-"&amp;AD4481&amp;"-"&amp;AG4481</f>
        <v>9.5-f-A-0-1.5</v>
      </c>
      <c r="Y4481">
        <f>F4481</f>
        <v>9.5</v>
      </c>
      <c r="Z4481" s="2" t="str">
        <f>G4481</f>
        <v>f</v>
      </c>
      <c r="AA4481">
        <f>_xlfn.IFNA(VLOOKUP(X4481,'duo-out'!A$2:Q$5000,5,FALSE),E4481+10*(H4481-1)+1+_xlfn.IFNA(VLOOKUP(D4481,states!A$2:C$10,3,FALSE),1))</f>
        <v>261</v>
      </c>
      <c r="AB4481">
        <f>IF(V4481="","",V4481)</f>
        <v>24744.049569760944</v>
      </c>
      <c r="AC4481" s="2" t="str">
        <f>_xlfn.IFNA(VLOOKUP(D4481,states!A$2:C$10,2,FALSE),"XX")</f>
        <v>A</v>
      </c>
      <c r="AD4481">
        <f>E4481</f>
        <v>0</v>
      </c>
      <c r="AE4481">
        <f>_xlfn.IFNA(VLOOKUP(D4481,states!A$2:D$10,4,FALSE),0)</f>
        <v>2</v>
      </c>
      <c r="AF4481">
        <v>0.5</v>
      </c>
      <c r="AG4481">
        <f>IF(AE4481=0,AF4481,IF(AE4481=1,IF(F4481=0.5,0.5,IF(H4481=1,0.5,1.5)),IF(F4481=0.5,0.5,IF(H4481=1,2.5,1.5))))</f>
        <v>1.5</v>
      </c>
      <c r="AH4481" s="7">
        <f>IF(AC4481="XX",0,1/C4481^(1/5)*IF(E4481=0,100,1)/(E4481+1)^(1/4))</f>
        <v>182.05642030260799</v>
      </c>
    </row>
    <row r="4482" spans="1:34">
      <c r="A4482">
        <v>4022</v>
      </c>
      <c r="B4482" s="1">
        <v>20386.226299999998</v>
      </c>
      <c r="C4482" s="6">
        <v>5.0000000000000001E-3</v>
      </c>
      <c r="D4482" t="s">
        <v>3</v>
      </c>
      <c r="E4482">
        <v>1</v>
      </c>
      <c r="F4482">
        <v>9.5</v>
      </c>
      <c r="G4482" t="s">
        <v>2</v>
      </c>
      <c r="H4482">
        <v>1</v>
      </c>
      <c r="I4482" t="s">
        <v>0</v>
      </c>
      <c r="J4482">
        <v>2</v>
      </c>
      <c r="K4482">
        <v>10.5</v>
      </c>
      <c r="L4482" t="s">
        <v>2</v>
      </c>
      <c r="M4482">
        <v>1</v>
      </c>
      <c r="N4482" t="s">
        <v>4078</v>
      </c>
      <c r="O4482">
        <v>1</v>
      </c>
      <c r="P4482" t="str">
        <f>D4482&amp;"-"&amp;F4482&amp;"-"&amp;G4482&amp;"-"&amp;E4482&amp;"-"&amp;H4482</f>
        <v>A2Delta-9.5-f-1-1</v>
      </c>
      <c r="Q4482" t="str">
        <f>I4482&amp;"-"&amp;K4482&amp;"-"&amp;L4482&amp;"-"&amp;J4482&amp;"-"&amp;M4482</f>
        <v>X2Pi-10.5-f-2-1</v>
      </c>
      <c r="R4482">
        <f>B4482+S4482</f>
        <v>27138.471351289998</v>
      </c>
      <c r="S4482">
        <f>_xlfn.IFNA(VLOOKUP(Q4482,'MARVEL-X'!A$2:I$1400,7,FALSE),VLOOKUP(Q4482,MARVEL!A$2:J$1522,10,FALSE))</f>
        <v>6752.2450512900004</v>
      </c>
      <c r="T4482">
        <f>IF(P4482=P4481,R4482+T4481,R4482)</f>
        <v>27138.471351289998</v>
      </c>
      <c r="U4482">
        <f>IF(P4482=P4481,1+U4481,1)</f>
        <v>1</v>
      </c>
      <c r="V4482" t="str">
        <f t="shared" si="69"/>
        <v/>
      </c>
      <c r="W4482" t="str">
        <f>IF(V4482="","",IF(ABS(V4482-R4482)&gt;W$1,ABS(V4482-R4482),""))</f>
        <v/>
      </c>
      <c r="X4482" t="str">
        <f>Y4482&amp;"-"&amp;Z4482&amp;"-"&amp;AC4482&amp;"-"&amp;AD4482&amp;"-"&amp;AG4482</f>
        <v>9.5-f-A-1-2.5</v>
      </c>
      <c r="Y4482">
        <f>F4482</f>
        <v>9.5</v>
      </c>
      <c r="Z4482" s="2" t="str">
        <f>G4482</f>
        <v>f</v>
      </c>
      <c r="AA4482">
        <f>_xlfn.IFNA(VLOOKUP(X4482,'duo-out'!A$2:Q$5000,5,FALSE),E4482+10*(H4482-1)+1+_xlfn.IFNA(VLOOKUP(D4482,states!A$2:C$10,3,FALSE),1))</f>
        <v>252</v>
      </c>
      <c r="AB4482" t="str">
        <f>IF(V4482="","",V4482)</f>
        <v/>
      </c>
      <c r="AC4482" s="2" t="str">
        <f>_xlfn.IFNA(VLOOKUP(D4482,states!A$2:C$10,2,FALSE),"XX")</f>
        <v>A</v>
      </c>
      <c r="AD4482">
        <f>E4482</f>
        <v>1</v>
      </c>
      <c r="AE4482">
        <f>_xlfn.IFNA(VLOOKUP(D4482,states!A$2:D$10,4,FALSE),0)</f>
        <v>2</v>
      </c>
      <c r="AF4482">
        <v>0.5</v>
      </c>
      <c r="AG4482">
        <f>IF(AE4482=0,AF4482,IF(AE4482=1,IF(F4482=0.5,0.5,IF(H4482=1,0.5,1.5)),IF(F4482=0.5,0.5,IF(H4482=1,2.5,1.5))))</f>
        <v>2.5</v>
      </c>
      <c r="AH4482" s="7">
        <f>IF(AC4482="XX",0,1/C4482^(1/5)*IF(E4482=0,100,1)/(E4482+1)^(1/4))</f>
        <v>2.4263223583284943</v>
      </c>
    </row>
    <row r="4483" spans="1:34">
      <c r="A4483">
        <v>3496</v>
      </c>
      <c r="B4483" s="1">
        <v>23199.6672</v>
      </c>
      <c r="C4483" s="6">
        <v>9.299E-3</v>
      </c>
      <c r="D4483" t="s">
        <v>3</v>
      </c>
      <c r="E4483">
        <v>1</v>
      </c>
      <c r="F4483">
        <v>9.5</v>
      </c>
      <c r="G4483" t="s">
        <v>2</v>
      </c>
      <c r="H4483">
        <v>1</v>
      </c>
      <c r="I4483" t="s">
        <v>0</v>
      </c>
      <c r="J4483">
        <v>1</v>
      </c>
      <c r="K4483">
        <v>9.5</v>
      </c>
      <c r="L4483" t="s">
        <v>1</v>
      </c>
      <c r="M4483">
        <v>1</v>
      </c>
      <c r="N4483" t="s">
        <v>3552</v>
      </c>
      <c r="O4483">
        <v>1</v>
      </c>
      <c r="P4483" t="str">
        <f>D4483&amp;"-"&amp;F4483&amp;"-"&amp;G4483&amp;"-"&amp;E4483&amp;"-"&amp;H4483</f>
        <v>A2Delta-9.5-f-1-1</v>
      </c>
      <c r="Q4483" t="str">
        <f>I4483&amp;"-"&amp;K4483&amp;"-"&amp;L4483&amp;"-"&amp;J4483&amp;"-"&amp;M4483</f>
        <v>X2Pi-9.5-e-1-1</v>
      </c>
      <c r="R4483">
        <f>B4483+S4483</f>
        <v>27138.456591796999</v>
      </c>
      <c r="S4483">
        <f>_xlfn.IFNA(VLOOKUP(Q4483,'MARVEL-X'!A$2:I$1400,7,FALSE),VLOOKUP(Q4483,MARVEL!A$2:J$1522,10,FALSE))</f>
        <v>3938.789391797</v>
      </c>
      <c r="T4483">
        <f>IF(P4483=P4482,R4483+T4482,R4483)</f>
        <v>54276.927943086994</v>
      </c>
      <c r="U4483">
        <f>IF(P4483=P4482,1+U4482,1)</f>
        <v>2</v>
      </c>
      <c r="V4483" t="str">
        <f t="shared" ref="V4483:V4546" si="70">IF(P4483=P4484,"",T4483/U4483)</f>
        <v/>
      </c>
      <c r="W4483" t="str">
        <f>IF(V4483="","",IF(ABS(V4483-R4483)&gt;W$1,ABS(V4483-R4483),""))</f>
        <v/>
      </c>
      <c r="X4483" t="str">
        <f>Y4483&amp;"-"&amp;Z4483&amp;"-"&amp;AC4483&amp;"-"&amp;AD4483&amp;"-"&amp;AG4483</f>
        <v>9.5-f-A-1-2.5</v>
      </c>
      <c r="Y4483">
        <f>F4483</f>
        <v>9.5</v>
      </c>
      <c r="Z4483" s="2" t="str">
        <f>G4483</f>
        <v>f</v>
      </c>
      <c r="AA4483">
        <f>_xlfn.IFNA(VLOOKUP(X4483,'duo-out'!A$2:Q$5000,5,FALSE),E4483+10*(H4483-1)+1+_xlfn.IFNA(VLOOKUP(D4483,states!A$2:C$10,3,FALSE),1))</f>
        <v>252</v>
      </c>
      <c r="AB4483" t="str">
        <f>IF(V4483="","",V4483)</f>
        <v/>
      </c>
      <c r="AC4483" s="2" t="str">
        <f>_xlfn.IFNA(VLOOKUP(D4483,states!A$2:C$10,2,FALSE),"XX")</f>
        <v>A</v>
      </c>
      <c r="AD4483">
        <f>E4483</f>
        <v>1</v>
      </c>
      <c r="AE4483">
        <f>_xlfn.IFNA(VLOOKUP(D4483,states!A$2:D$10,4,FALSE),0)</f>
        <v>2</v>
      </c>
      <c r="AF4483">
        <v>0.5</v>
      </c>
      <c r="AG4483">
        <f>IF(AE4483=0,AF4483,IF(AE4483=1,IF(F4483=0.5,0.5,IF(H4483=1,0.5,1.5)),IF(F4483=0.5,0.5,IF(H4483=1,2.5,1.5))))</f>
        <v>2.5</v>
      </c>
      <c r="AH4483" s="7">
        <f>IF(AC4483="XX",0,1/C4483^(1/5)*IF(E4483=0,100,1)/(E4483+1)^(1/4))</f>
        <v>2.1431632399537555</v>
      </c>
    </row>
    <row r="4484" spans="1:34">
      <c r="A4484">
        <v>3481</v>
      </c>
      <c r="B4484" s="1">
        <v>23444.097600000001</v>
      </c>
      <c r="C4484" s="6">
        <v>5.0000000000000001E-3</v>
      </c>
      <c r="D4484" t="s">
        <v>3</v>
      </c>
      <c r="E4484">
        <v>1</v>
      </c>
      <c r="F4484">
        <v>9.5</v>
      </c>
      <c r="G4484" t="s">
        <v>2</v>
      </c>
      <c r="H4484">
        <v>1</v>
      </c>
      <c r="I4484" t="s">
        <v>0</v>
      </c>
      <c r="J4484">
        <v>1</v>
      </c>
      <c r="K4484">
        <v>8.5</v>
      </c>
      <c r="L4484" t="s">
        <v>2</v>
      </c>
      <c r="M4484">
        <v>1</v>
      </c>
      <c r="N4484" t="s">
        <v>3537</v>
      </c>
      <c r="O4484">
        <v>1</v>
      </c>
      <c r="P4484" t="str">
        <f>D4484&amp;"-"&amp;F4484&amp;"-"&amp;G4484&amp;"-"&amp;E4484&amp;"-"&amp;H4484</f>
        <v>A2Delta-9.5-f-1-1</v>
      </c>
      <c r="Q4484" t="str">
        <f>I4484&amp;"-"&amp;K4484&amp;"-"&amp;L4484&amp;"-"&amp;J4484&amp;"-"&amp;M4484</f>
        <v>X2Pi-8.5-f-1-1</v>
      </c>
      <c r="R4484">
        <f>B4484+S4484</f>
        <v>27138.463644896001</v>
      </c>
      <c r="S4484">
        <f>_xlfn.IFNA(VLOOKUP(Q4484,'MARVEL-X'!A$2:I$1400,7,FALSE),VLOOKUP(Q4484,MARVEL!A$2:J$1522,10,FALSE))</f>
        <v>3694.3660448959999</v>
      </c>
      <c r="T4484">
        <f>IF(P4484=P4483,R4484+T4483,R4484)</f>
        <v>81415.391587983002</v>
      </c>
      <c r="U4484">
        <f>IF(P4484=P4483,1+U4483,1)</f>
        <v>3</v>
      </c>
      <c r="V4484" t="str">
        <f t="shared" si="70"/>
        <v/>
      </c>
      <c r="W4484" t="str">
        <f>IF(V4484="","",IF(ABS(V4484-R4484)&gt;W$1,ABS(V4484-R4484),""))</f>
        <v/>
      </c>
      <c r="X4484" t="str">
        <f>Y4484&amp;"-"&amp;Z4484&amp;"-"&amp;AC4484&amp;"-"&amp;AD4484&amp;"-"&amp;AG4484</f>
        <v>9.5-f-A-1-2.5</v>
      </c>
      <c r="Y4484">
        <f>F4484</f>
        <v>9.5</v>
      </c>
      <c r="Z4484" s="2" t="str">
        <f>G4484</f>
        <v>f</v>
      </c>
      <c r="AA4484">
        <f>_xlfn.IFNA(VLOOKUP(X4484,'duo-out'!A$2:Q$5000,5,FALSE),E4484+10*(H4484-1)+1+_xlfn.IFNA(VLOOKUP(D4484,states!A$2:C$10,3,FALSE),1))</f>
        <v>252</v>
      </c>
      <c r="AB4484" t="str">
        <f>IF(V4484="","",V4484)</f>
        <v/>
      </c>
      <c r="AC4484" s="2" t="str">
        <f>_xlfn.IFNA(VLOOKUP(D4484,states!A$2:C$10,2,FALSE),"XX")</f>
        <v>A</v>
      </c>
      <c r="AD4484">
        <f>E4484</f>
        <v>1</v>
      </c>
      <c r="AE4484">
        <f>_xlfn.IFNA(VLOOKUP(D4484,states!A$2:D$10,4,FALSE),0)</f>
        <v>2</v>
      </c>
      <c r="AF4484">
        <v>0.5</v>
      </c>
      <c r="AG4484">
        <f>IF(AE4484=0,AF4484,IF(AE4484=1,IF(F4484=0.5,0.5,IF(H4484=1,0.5,1.5)),IF(F4484=0.5,0.5,IF(H4484=1,2.5,1.5))))</f>
        <v>2.5</v>
      </c>
      <c r="AH4484" s="7">
        <f>IF(AC4484="XX",0,1/C4484^(1/5)*IF(E4484=0,100,1)/(E4484+1)^(1/4))</f>
        <v>2.4263223583284943</v>
      </c>
    </row>
    <row r="4485" spans="1:34">
      <c r="A4485">
        <v>2889</v>
      </c>
      <c r="B4485" s="1">
        <v>23444.100299999998</v>
      </c>
      <c r="C4485" s="6">
        <v>5.0000000000000001E-3</v>
      </c>
      <c r="D4485" t="s">
        <v>3</v>
      </c>
      <c r="E4485">
        <v>1</v>
      </c>
      <c r="F4485">
        <v>9.5</v>
      </c>
      <c r="G4485" t="s">
        <v>2</v>
      </c>
      <c r="H4485">
        <v>1</v>
      </c>
      <c r="I4485" t="s">
        <v>0</v>
      </c>
      <c r="J4485">
        <v>1</v>
      </c>
      <c r="K4485">
        <v>8.5</v>
      </c>
      <c r="L4485" t="s">
        <v>2</v>
      </c>
      <c r="M4485">
        <v>1</v>
      </c>
      <c r="N4485" t="s">
        <v>2945</v>
      </c>
      <c r="O4485">
        <v>1</v>
      </c>
      <c r="P4485" t="str">
        <f>D4485&amp;"-"&amp;F4485&amp;"-"&amp;G4485&amp;"-"&amp;E4485&amp;"-"&amp;H4485</f>
        <v>A2Delta-9.5-f-1-1</v>
      </c>
      <c r="Q4485" t="str">
        <f>I4485&amp;"-"&amp;K4485&amp;"-"&amp;L4485&amp;"-"&amp;J4485&amp;"-"&amp;M4485</f>
        <v>X2Pi-8.5-f-1-1</v>
      </c>
      <c r="R4485">
        <f>B4485+S4485</f>
        <v>27138.466344895998</v>
      </c>
      <c r="S4485">
        <f>_xlfn.IFNA(VLOOKUP(Q4485,'MARVEL-X'!A$2:I$1400,7,FALSE),VLOOKUP(Q4485,MARVEL!A$2:J$1522,10,FALSE))</f>
        <v>3694.3660448959999</v>
      </c>
      <c r="T4485">
        <f>IF(P4485=P4484,R4485+T4484,R4485)</f>
        <v>108553.85793287901</v>
      </c>
      <c r="U4485">
        <f>IF(P4485=P4484,1+U4484,1)</f>
        <v>4</v>
      </c>
      <c r="V4485" t="str">
        <f t="shared" si="70"/>
        <v/>
      </c>
      <c r="W4485" t="str">
        <f>IF(V4485="","",IF(ABS(V4485-R4485)&gt;W$1,ABS(V4485-R4485),""))</f>
        <v/>
      </c>
      <c r="X4485" t="str">
        <f>Y4485&amp;"-"&amp;Z4485&amp;"-"&amp;AC4485&amp;"-"&amp;AD4485&amp;"-"&amp;AG4485</f>
        <v>9.5-f-A-1-2.5</v>
      </c>
      <c r="Y4485">
        <f>F4485</f>
        <v>9.5</v>
      </c>
      <c r="Z4485" s="2" t="str">
        <f>G4485</f>
        <v>f</v>
      </c>
      <c r="AA4485">
        <f>_xlfn.IFNA(VLOOKUP(X4485,'duo-out'!A$2:Q$5000,5,FALSE),E4485+10*(H4485-1)+1+_xlfn.IFNA(VLOOKUP(D4485,states!A$2:C$10,3,FALSE),1))</f>
        <v>252</v>
      </c>
      <c r="AB4485" t="str">
        <f>IF(V4485="","",V4485)</f>
        <v/>
      </c>
      <c r="AC4485" s="2" t="str">
        <f>_xlfn.IFNA(VLOOKUP(D4485,states!A$2:C$10,2,FALSE),"XX")</f>
        <v>A</v>
      </c>
      <c r="AD4485">
        <f>E4485</f>
        <v>1</v>
      </c>
      <c r="AE4485">
        <f>_xlfn.IFNA(VLOOKUP(D4485,states!A$2:D$10,4,FALSE),0)</f>
        <v>2</v>
      </c>
      <c r="AF4485">
        <v>0.5</v>
      </c>
      <c r="AG4485">
        <f>IF(AE4485=0,AF4485,IF(AE4485=1,IF(F4485=0.5,0.5,IF(H4485=1,0.5,1.5)),IF(F4485=0.5,0.5,IF(H4485=1,2.5,1.5))))</f>
        <v>2.5</v>
      </c>
      <c r="AH4485" s="7">
        <f>IF(AC4485="XX",0,1/C4485^(1/5)*IF(E4485=0,100,1)/(E4485+1)^(1/4))</f>
        <v>2.4263223583284943</v>
      </c>
    </row>
    <row r="4486" spans="1:34">
      <c r="A4486">
        <v>2854</v>
      </c>
      <c r="B4486" s="1">
        <v>23199.675299999999</v>
      </c>
      <c r="C4486" s="6">
        <v>5.0000000000000001E-3</v>
      </c>
      <c r="D4486" t="s">
        <v>3</v>
      </c>
      <c r="E4486">
        <v>1</v>
      </c>
      <c r="F4486">
        <v>9.5</v>
      </c>
      <c r="G4486" t="s">
        <v>2</v>
      </c>
      <c r="H4486">
        <v>1</v>
      </c>
      <c r="I4486" t="s">
        <v>0</v>
      </c>
      <c r="J4486">
        <v>1</v>
      </c>
      <c r="K4486">
        <v>9.5</v>
      </c>
      <c r="L4486" t="s">
        <v>1</v>
      </c>
      <c r="M4486">
        <v>1</v>
      </c>
      <c r="N4486" t="s">
        <v>2910</v>
      </c>
      <c r="O4486">
        <v>1</v>
      </c>
      <c r="P4486" t="str">
        <f>D4486&amp;"-"&amp;F4486&amp;"-"&amp;G4486&amp;"-"&amp;E4486&amp;"-"&amp;H4486</f>
        <v>A2Delta-9.5-f-1-1</v>
      </c>
      <c r="Q4486" t="str">
        <f>I4486&amp;"-"&amp;K4486&amp;"-"&amp;L4486&amp;"-"&amp;J4486&amp;"-"&amp;M4486</f>
        <v>X2Pi-9.5-e-1-1</v>
      </c>
      <c r="R4486">
        <f>B4486+S4486</f>
        <v>27138.464691796999</v>
      </c>
      <c r="S4486">
        <f>_xlfn.IFNA(VLOOKUP(Q4486,'MARVEL-X'!A$2:I$1400,7,FALSE),VLOOKUP(Q4486,MARVEL!A$2:J$1522,10,FALSE))</f>
        <v>3938.789391797</v>
      </c>
      <c r="T4486">
        <f>IF(P4486=P4485,R4486+T4485,R4486)</f>
        <v>135692.32262467602</v>
      </c>
      <c r="U4486">
        <f>IF(P4486=P4485,1+U4485,1)</f>
        <v>5</v>
      </c>
      <c r="V4486" t="str">
        <f t="shared" si="70"/>
        <v/>
      </c>
      <c r="W4486" t="str">
        <f>IF(V4486="","",IF(ABS(V4486-R4486)&gt;W$1,ABS(V4486-R4486),""))</f>
        <v/>
      </c>
      <c r="X4486" t="str">
        <f>Y4486&amp;"-"&amp;Z4486&amp;"-"&amp;AC4486&amp;"-"&amp;AD4486&amp;"-"&amp;AG4486</f>
        <v>9.5-f-A-1-2.5</v>
      </c>
      <c r="Y4486">
        <f>F4486</f>
        <v>9.5</v>
      </c>
      <c r="Z4486" s="2" t="str">
        <f>G4486</f>
        <v>f</v>
      </c>
      <c r="AA4486">
        <f>_xlfn.IFNA(VLOOKUP(X4486,'duo-out'!A$2:Q$5000,5,FALSE),E4486+10*(H4486-1)+1+_xlfn.IFNA(VLOOKUP(D4486,states!A$2:C$10,3,FALSE),1))</f>
        <v>252</v>
      </c>
      <c r="AB4486" t="str">
        <f>IF(V4486="","",V4486)</f>
        <v/>
      </c>
      <c r="AC4486" s="2" t="str">
        <f>_xlfn.IFNA(VLOOKUP(D4486,states!A$2:C$10,2,FALSE),"XX")</f>
        <v>A</v>
      </c>
      <c r="AD4486">
        <f>E4486</f>
        <v>1</v>
      </c>
      <c r="AE4486">
        <f>_xlfn.IFNA(VLOOKUP(D4486,states!A$2:D$10,4,FALSE),0)</f>
        <v>2</v>
      </c>
      <c r="AF4486">
        <v>0.5</v>
      </c>
      <c r="AG4486">
        <f>IF(AE4486=0,AF4486,IF(AE4486=1,IF(F4486=0.5,0.5,IF(H4486=1,0.5,1.5)),IF(F4486=0.5,0.5,IF(H4486=1,2.5,1.5))))</f>
        <v>2.5</v>
      </c>
      <c r="AH4486" s="7">
        <f>IF(AC4486="XX",0,1/C4486^(1/5)*IF(E4486=0,100,1)/(E4486+1)^(1/4))</f>
        <v>2.4263223583284943</v>
      </c>
    </row>
    <row r="4487" spans="1:34">
      <c r="A4487">
        <v>5522</v>
      </c>
      <c r="B4487" s="1">
        <v>23199.659</v>
      </c>
      <c r="C4487" s="6">
        <v>0.05</v>
      </c>
      <c r="D4487" t="s">
        <v>3</v>
      </c>
      <c r="E4487">
        <v>1</v>
      </c>
      <c r="F4487">
        <v>9.5</v>
      </c>
      <c r="G4487" t="s">
        <v>2</v>
      </c>
      <c r="H4487">
        <v>1</v>
      </c>
      <c r="I4487" t="s">
        <v>0</v>
      </c>
      <c r="J4487">
        <v>1</v>
      </c>
      <c r="K4487">
        <v>9.5</v>
      </c>
      <c r="L4487" t="s">
        <v>1</v>
      </c>
      <c r="M4487">
        <v>1</v>
      </c>
      <c r="N4487" t="s">
        <v>5578</v>
      </c>
      <c r="O4487">
        <v>1</v>
      </c>
      <c r="P4487" t="str">
        <f>D4487&amp;"-"&amp;F4487&amp;"-"&amp;G4487&amp;"-"&amp;E4487&amp;"-"&amp;H4487</f>
        <v>A2Delta-9.5-f-1-1</v>
      </c>
      <c r="Q4487" t="str">
        <f>I4487&amp;"-"&amp;K4487&amp;"-"&amp;L4487&amp;"-"&amp;J4487&amp;"-"&amp;M4487</f>
        <v>X2Pi-9.5-e-1-1</v>
      </c>
      <c r="R4487">
        <f>B4487+S4487</f>
        <v>27138.448391796999</v>
      </c>
      <c r="S4487">
        <f>_xlfn.IFNA(VLOOKUP(Q4487,'MARVEL-X'!A$2:I$1400,7,FALSE),VLOOKUP(Q4487,MARVEL!A$2:J$1522,10,FALSE))</f>
        <v>3938.789391797</v>
      </c>
      <c r="T4487">
        <f>IF(P4487=P4486,R4487+T4486,R4487)</f>
        <v>162830.77101647301</v>
      </c>
      <c r="U4487">
        <f>IF(P4487=P4486,1+U4486,1)</f>
        <v>6</v>
      </c>
      <c r="V4487" t="str">
        <f t="shared" si="70"/>
        <v/>
      </c>
      <c r="W4487" t="str">
        <f>IF(V4487="","",IF(ABS(V4487-R4487)&gt;W$1,ABS(V4487-R4487),""))</f>
        <v/>
      </c>
      <c r="X4487" t="str">
        <f>Y4487&amp;"-"&amp;Z4487&amp;"-"&amp;AC4487&amp;"-"&amp;AD4487&amp;"-"&amp;AG4487</f>
        <v>9.5-f-A-1-2.5</v>
      </c>
      <c r="Y4487">
        <f>F4487</f>
        <v>9.5</v>
      </c>
      <c r="Z4487" s="2" t="str">
        <f>G4487</f>
        <v>f</v>
      </c>
      <c r="AA4487">
        <f>_xlfn.IFNA(VLOOKUP(X4487,'duo-out'!A$2:Q$5000,5,FALSE),E4487+10*(H4487-1)+1+_xlfn.IFNA(VLOOKUP(D4487,states!A$2:C$10,3,FALSE),1))</f>
        <v>252</v>
      </c>
      <c r="AB4487" t="str">
        <f>IF(V4487="","",V4487)</f>
        <v/>
      </c>
      <c r="AC4487" s="2" t="str">
        <f>_xlfn.IFNA(VLOOKUP(D4487,states!A$2:C$10,2,FALSE),"XX")</f>
        <v>A</v>
      </c>
      <c r="AD4487">
        <f>E4487</f>
        <v>1</v>
      </c>
      <c r="AE4487">
        <f>_xlfn.IFNA(VLOOKUP(D4487,states!A$2:D$10,4,FALSE),0)</f>
        <v>2</v>
      </c>
      <c r="AF4487">
        <v>0.5</v>
      </c>
      <c r="AG4487">
        <f>IF(AE4487=0,AF4487,IF(AE4487=1,IF(F4487=0.5,0.5,IF(H4487=1,0.5,1.5)),IF(F4487=0.5,0.5,IF(H4487=1,2.5,1.5))))</f>
        <v>2.5</v>
      </c>
      <c r="AH4487" s="7">
        <f>IF(AC4487="XX",0,1/C4487^(1/5)*IF(E4487=0,100,1)/(E4487+1)^(1/4))</f>
        <v>1.5309059120638666</v>
      </c>
    </row>
    <row r="4488" spans="1:34">
      <c r="A4488">
        <v>5506</v>
      </c>
      <c r="B4488" s="1">
        <v>23444.082999999999</v>
      </c>
      <c r="C4488" s="6">
        <v>0.05</v>
      </c>
      <c r="D4488" t="s">
        <v>3</v>
      </c>
      <c r="E4488">
        <v>1</v>
      </c>
      <c r="F4488">
        <v>9.5</v>
      </c>
      <c r="G4488" t="s">
        <v>2</v>
      </c>
      <c r="H4488">
        <v>1</v>
      </c>
      <c r="I4488" t="s">
        <v>0</v>
      </c>
      <c r="J4488">
        <v>1</v>
      </c>
      <c r="K4488">
        <v>8.5</v>
      </c>
      <c r="L4488" t="s">
        <v>2</v>
      </c>
      <c r="M4488">
        <v>1</v>
      </c>
      <c r="N4488" t="s">
        <v>5562</v>
      </c>
      <c r="O4488">
        <v>1</v>
      </c>
      <c r="P4488" t="str">
        <f>D4488&amp;"-"&amp;F4488&amp;"-"&amp;G4488&amp;"-"&amp;E4488&amp;"-"&amp;H4488</f>
        <v>A2Delta-9.5-f-1-1</v>
      </c>
      <c r="Q4488" t="str">
        <f>I4488&amp;"-"&amp;K4488&amp;"-"&amp;L4488&amp;"-"&amp;J4488&amp;"-"&amp;M4488</f>
        <v>X2Pi-8.5-f-1-1</v>
      </c>
      <c r="R4488">
        <f>B4488+S4488</f>
        <v>27138.449044895999</v>
      </c>
      <c r="S4488">
        <f>_xlfn.IFNA(VLOOKUP(Q4488,'MARVEL-X'!A$2:I$1400,7,FALSE),VLOOKUP(Q4488,MARVEL!A$2:J$1522,10,FALSE))</f>
        <v>3694.3660448959999</v>
      </c>
      <c r="T4488">
        <f>IF(P4488=P4487,R4488+T4487,R4488)</f>
        <v>189969.22006136901</v>
      </c>
      <c r="U4488">
        <f>IF(P4488=P4487,1+U4487,1)</f>
        <v>7</v>
      </c>
      <c r="V4488" t="str">
        <f t="shared" si="70"/>
        <v/>
      </c>
      <c r="W4488" t="str">
        <f>IF(V4488="","",IF(ABS(V4488-R4488)&gt;W$1,ABS(V4488-R4488),""))</f>
        <v/>
      </c>
      <c r="X4488" t="str">
        <f>Y4488&amp;"-"&amp;Z4488&amp;"-"&amp;AC4488&amp;"-"&amp;AD4488&amp;"-"&amp;AG4488</f>
        <v>9.5-f-A-1-2.5</v>
      </c>
      <c r="Y4488">
        <f>F4488</f>
        <v>9.5</v>
      </c>
      <c r="Z4488" s="2" t="str">
        <f>G4488</f>
        <v>f</v>
      </c>
      <c r="AA4488">
        <f>_xlfn.IFNA(VLOOKUP(X4488,'duo-out'!A$2:Q$5000,5,FALSE),E4488+10*(H4488-1)+1+_xlfn.IFNA(VLOOKUP(D4488,states!A$2:C$10,3,FALSE),1))</f>
        <v>252</v>
      </c>
      <c r="AB4488" t="str">
        <f>IF(V4488="","",V4488)</f>
        <v/>
      </c>
      <c r="AC4488" s="2" t="str">
        <f>_xlfn.IFNA(VLOOKUP(D4488,states!A$2:C$10,2,FALSE),"XX")</f>
        <v>A</v>
      </c>
      <c r="AD4488">
        <f>E4488</f>
        <v>1</v>
      </c>
      <c r="AE4488">
        <f>_xlfn.IFNA(VLOOKUP(D4488,states!A$2:D$10,4,FALSE),0)</f>
        <v>2</v>
      </c>
      <c r="AF4488">
        <v>0.5</v>
      </c>
      <c r="AG4488">
        <f>IF(AE4488=0,AF4488,IF(AE4488=1,IF(F4488=0.5,0.5,IF(H4488=1,0.5,1.5)),IF(F4488=0.5,0.5,IF(H4488=1,2.5,1.5))))</f>
        <v>2.5</v>
      </c>
      <c r="AH4488" s="7">
        <f>IF(AC4488="XX",0,1/C4488^(1/5)*IF(E4488=0,100,1)/(E4488+1)^(1/4))</f>
        <v>1.5309059120638666</v>
      </c>
    </row>
    <row r="4489" spans="1:34">
      <c r="A4489">
        <v>1030</v>
      </c>
      <c r="B4489" s="1">
        <v>22935.49</v>
      </c>
      <c r="C4489" s="6">
        <v>0.11840000000000001</v>
      </c>
      <c r="D4489" t="s">
        <v>3</v>
      </c>
      <c r="E4489">
        <v>1</v>
      </c>
      <c r="F4489">
        <v>9.5</v>
      </c>
      <c r="G4489" t="s">
        <v>2</v>
      </c>
      <c r="H4489">
        <v>1</v>
      </c>
      <c r="I4489" t="s">
        <v>0</v>
      </c>
      <c r="J4489">
        <v>1</v>
      </c>
      <c r="K4489">
        <v>10.5</v>
      </c>
      <c r="L4489" t="s">
        <v>2</v>
      </c>
      <c r="M4489">
        <v>1</v>
      </c>
      <c r="N4489" t="s">
        <v>1086</v>
      </c>
      <c r="O4489">
        <v>1</v>
      </c>
      <c r="P4489" t="str">
        <f>D4489&amp;"-"&amp;F4489&amp;"-"&amp;G4489&amp;"-"&amp;E4489&amp;"-"&amp;H4489</f>
        <v>A2Delta-9.5-f-1-1</v>
      </c>
      <c r="Q4489" t="str">
        <f>I4489&amp;"-"&amp;K4489&amp;"-"&amp;L4489&amp;"-"&amp;J4489&amp;"-"&amp;M4489</f>
        <v>X2Pi-10.5-f-1-1</v>
      </c>
      <c r="R4489">
        <f>B4489+S4489</f>
        <v>27138.360536005002</v>
      </c>
      <c r="S4489">
        <f>_xlfn.IFNA(VLOOKUP(Q4489,'MARVEL-X'!A$2:I$1400,7,FALSE),VLOOKUP(Q4489,MARVEL!A$2:J$1522,10,FALSE))</f>
        <v>4202.8705360049998</v>
      </c>
      <c r="T4489">
        <f>IF(P4489=P4488,R4489+T4488,R4489)</f>
        <v>217107.58059737401</v>
      </c>
      <c r="U4489">
        <f>IF(P4489=P4488,1+U4488,1)</f>
        <v>8</v>
      </c>
      <c r="V4489" t="str">
        <f t="shared" si="70"/>
        <v/>
      </c>
      <c r="W4489" t="str">
        <f>IF(V4489="","",IF(ABS(V4489-R4489)&gt;W$1,ABS(V4489-R4489),""))</f>
        <v/>
      </c>
      <c r="X4489" t="str">
        <f>Y4489&amp;"-"&amp;Z4489&amp;"-"&amp;AC4489&amp;"-"&amp;AD4489&amp;"-"&amp;AG4489</f>
        <v>9.5-f-A-1-2.5</v>
      </c>
      <c r="Y4489">
        <f>F4489</f>
        <v>9.5</v>
      </c>
      <c r="Z4489" s="2" t="str">
        <f>G4489</f>
        <v>f</v>
      </c>
      <c r="AA4489">
        <f>_xlfn.IFNA(VLOOKUP(X4489,'duo-out'!A$2:Q$5000,5,FALSE),E4489+10*(H4489-1)+1+_xlfn.IFNA(VLOOKUP(D4489,states!A$2:C$10,3,FALSE),1))</f>
        <v>252</v>
      </c>
      <c r="AB4489" t="str">
        <f>IF(V4489="","",V4489)</f>
        <v/>
      </c>
      <c r="AC4489" s="2" t="str">
        <f>_xlfn.IFNA(VLOOKUP(D4489,states!A$2:C$10,2,FALSE),"XX")</f>
        <v>A</v>
      </c>
      <c r="AD4489">
        <f>E4489</f>
        <v>1</v>
      </c>
      <c r="AE4489">
        <f>_xlfn.IFNA(VLOOKUP(D4489,states!A$2:D$10,4,FALSE),0)</f>
        <v>2</v>
      </c>
      <c r="AF4489">
        <v>0.5</v>
      </c>
      <c r="AG4489">
        <f>IF(AE4489=0,AF4489,IF(AE4489=1,IF(F4489=0.5,0.5,IF(H4489=1,0.5,1.5)),IF(F4489=0.5,0.5,IF(H4489=1,2.5,1.5))))</f>
        <v>2.5</v>
      </c>
      <c r="AH4489" s="7">
        <f>IF(AC4489="XX",0,1/C4489^(1/5)*IF(E4489=0,100,1)/(E4489+1)^(1/4))</f>
        <v>1.2884636197884836</v>
      </c>
    </row>
    <row r="4490" spans="1:34">
      <c r="A4490">
        <v>965</v>
      </c>
      <c r="B4490" s="1">
        <v>23199.74</v>
      </c>
      <c r="C4490" s="6">
        <v>7.0690000000000003E-2</v>
      </c>
      <c r="D4490" t="s">
        <v>3</v>
      </c>
      <c r="E4490">
        <v>1</v>
      </c>
      <c r="F4490">
        <v>9.5</v>
      </c>
      <c r="G4490" t="s">
        <v>2</v>
      </c>
      <c r="H4490">
        <v>1</v>
      </c>
      <c r="I4490" t="s">
        <v>0</v>
      </c>
      <c r="J4490">
        <v>1</v>
      </c>
      <c r="K4490">
        <v>9.5</v>
      </c>
      <c r="L4490" t="s">
        <v>1</v>
      </c>
      <c r="M4490">
        <v>1</v>
      </c>
      <c r="N4490" t="s">
        <v>1021</v>
      </c>
      <c r="O4490">
        <v>1</v>
      </c>
      <c r="P4490" t="str">
        <f>D4490&amp;"-"&amp;F4490&amp;"-"&amp;G4490&amp;"-"&amp;E4490&amp;"-"&amp;H4490</f>
        <v>A2Delta-9.5-f-1-1</v>
      </c>
      <c r="Q4490" t="str">
        <f>I4490&amp;"-"&amp;K4490&amp;"-"&amp;L4490&amp;"-"&amp;J4490&amp;"-"&amp;M4490</f>
        <v>X2Pi-9.5-e-1-1</v>
      </c>
      <c r="R4490">
        <f>B4490+S4490</f>
        <v>27138.529391797001</v>
      </c>
      <c r="S4490">
        <f>_xlfn.IFNA(VLOOKUP(Q4490,'MARVEL-X'!A$2:I$1400,7,FALSE),VLOOKUP(Q4490,MARVEL!A$2:J$1522,10,FALSE))</f>
        <v>3938.789391797</v>
      </c>
      <c r="T4490">
        <f>IF(P4490=P4489,R4490+T4489,R4490)</f>
        <v>244246.109989171</v>
      </c>
      <c r="U4490">
        <f>IF(P4490=P4489,1+U4489,1)</f>
        <v>9</v>
      </c>
      <c r="V4490" t="str">
        <f t="shared" si="70"/>
        <v/>
      </c>
      <c r="W4490" t="str">
        <f>IF(V4490="","",IF(ABS(V4490-R4490)&gt;W$1,ABS(V4490-R4490),""))</f>
        <v/>
      </c>
      <c r="X4490" t="str">
        <f>Y4490&amp;"-"&amp;Z4490&amp;"-"&amp;AC4490&amp;"-"&amp;AD4490&amp;"-"&amp;AG4490</f>
        <v>9.5-f-A-1-2.5</v>
      </c>
      <c r="Y4490">
        <f>F4490</f>
        <v>9.5</v>
      </c>
      <c r="Z4490" s="2" t="str">
        <f>G4490</f>
        <v>f</v>
      </c>
      <c r="AA4490">
        <f>_xlfn.IFNA(VLOOKUP(X4490,'duo-out'!A$2:Q$5000,5,FALSE),E4490+10*(H4490-1)+1+_xlfn.IFNA(VLOOKUP(D4490,states!A$2:C$10,3,FALSE),1))</f>
        <v>252</v>
      </c>
      <c r="AB4490" t="str">
        <f>IF(V4490="","",V4490)</f>
        <v/>
      </c>
      <c r="AC4490" s="2" t="str">
        <f>_xlfn.IFNA(VLOOKUP(D4490,states!A$2:C$10,2,FALSE),"XX")</f>
        <v>A</v>
      </c>
      <c r="AD4490">
        <f>E4490</f>
        <v>1</v>
      </c>
      <c r="AE4490">
        <f>_xlfn.IFNA(VLOOKUP(D4490,states!A$2:D$10,4,FALSE),0)</f>
        <v>2</v>
      </c>
      <c r="AF4490">
        <v>0.5</v>
      </c>
      <c r="AG4490">
        <f>IF(AE4490=0,AF4490,IF(AE4490=1,IF(F4490=0.5,0.5,IF(H4490=1,0.5,1.5)),IF(F4490=0.5,0.5,IF(H4490=1,2.5,1.5))))</f>
        <v>2.5</v>
      </c>
      <c r="AH4490" s="7">
        <f>IF(AC4490="XX",0,1/C4490^(1/5)*IF(E4490=0,100,1)/(E4490+1)^(1/4))</f>
        <v>1.4284692789110338</v>
      </c>
    </row>
    <row r="4491" spans="1:34">
      <c r="A4491">
        <v>942</v>
      </c>
      <c r="B4491" s="1">
        <v>23444.06</v>
      </c>
      <c r="C4491" s="6">
        <v>0.05</v>
      </c>
      <c r="D4491" t="s">
        <v>3</v>
      </c>
      <c r="E4491">
        <v>1</v>
      </c>
      <c r="F4491">
        <v>9.5</v>
      </c>
      <c r="G4491" t="s">
        <v>2</v>
      </c>
      <c r="H4491">
        <v>1</v>
      </c>
      <c r="I4491" t="s">
        <v>0</v>
      </c>
      <c r="J4491">
        <v>1</v>
      </c>
      <c r="K4491">
        <v>8.5</v>
      </c>
      <c r="L4491" t="s">
        <v>2</v>
      </c>
      <c r="M4491">
        <v>1</v>
      </c>
      <c r="N4491" t="s">
        <v>998</v>
      </c>
      <c r="O4491">
        <v>1</v>
      </c>
      <c r="P4491" t="str">
        <f>D4491&amp;"-"&amp;F4491&amp;"-"&amp;G4491&amp;"-"&amp;E4491&amp;"-"&amp;H4491</f>
        <v>A2Delta-9.5-f-1-1</v>
      </c>
      <c r="Q4491" t="str">
        <f>I4491&amp;"-"&amp;K4491&amp;"-"&amp;L4491&amp;"-"&amp;J4491&amp;"-"&amp;M4491</f>
        <v>X2Pi-8.5-f-1-1</v>
      </c>
      <c r="R4491">
        <f>B4491+S4491</f>
        <v>27138.426044896001</v>
      </c>
      <c r="S4491">
        <f>_xlfn.IFNA(VLOOKUP(Q4491,'MARVEL-X'!A$2:I$1400,7,FALSE),VLOOKUP(Q4491,MARVEL!A$2:J$1522,10,FALSE))</f>
        <v>3694.3660448959999</v>
      </c>
      <c r="T4491">
        <f>IF(P4491=P4490,R4491+T4490,R4491)</f>
        <v>271384.53603406699</v>
      </c>
      <c r="U4491">
        <f>IF(P4491=P4490,1+U4490,1)</f>
        <v>10</v>
      </c>
      <c r="V4491">
        <f t="shared" si="70"/>
        <v>27138.453603406699</v>
      </c>
      <c r="W4491" t="str">
        <f>IF(V4491="","",IF(ABS(V4491-R4491)&gt;W$1,ABS(V4491-R4491),""))</f>
        <v/>
      </c>
      <c r="X4491" t="str">
        <f>Y4491&amp;"-"&amp;Z4491&amp;"-"&amp;AC4491&amp;"-"&amp;AD4491&amp;"-"&amp;AG4491</f>
        <v>9.5-f-A-1-2.5</v>
      </c>
      <c r="Y4491">
        <f>F4491</f>
        <v>9.5</v>
      </c>
      <c r="Z4491" s="2" t="str">
        <f>G4491</f>
        <v>f</v>
      </c>
      <c r="AA4491">
        <f>_xlfn.IFNA(VLOOKUP(X4491,'duo-out'!A$2:Q$5000,5,FALSE),E4491+10*(H4491-1)+1+_xlfn.IFNA(VLOOKUP(D4491,states!A$2:C$10,3,FALSE),1))</f>
        <v>252</v>
      </c>
      <c r="AB4491">
        <f>IF(V4491="","",V4491)</f>
        <v>27138.453603406699</v>
      </c>
      <c r="AC4491" s="2" t="str">
        <f>_xlfn.IFNA(VLOOKUP(D4491,states!A$2:C$10,2,FALSE),"XX")</f>
        <v>A</v>
      </c>
      <c r="AD4491">
        <f>E4491</f>
        <v>1</v>
      </c>
      <c r="AE4491">
        <f>_xlfn.IFNA(VLOOKUP(D4491,states!A$2:D$10,4,FALSE),0)</f>
        <v>2</v>
      </c>
      <c r="AF4491">
        <v>0.5</v>
      </c>
      <c r="AG4491">
        <f>IF(AE4491=0,AF4491,IF(AE4491=1,IF(F4491=0.5,0.5,IF(H4491=1,0.5,1.5)),IF(F4491=0.5,0.5,IF(H4491=1,2.5,1.5))))</f>
        <v>2.5</v>
      </c>
      <c r="AH4491" s="7">
        <f>IF(AC4491="XX",0,1/C4491^(1/5)*IF(E4491=0,100,1)/(E4491+1)^(1/4))</f>
        <v>1.5309059120638666</v>
      </c>
    </row>
    <row r="4492" spans="1:34">
      <c r="A4492">
        <v>4078</v>
      </c>
      <c r="B4492" s="1">
        <v>20373.349399999999</v>
      </c>
      <c r="C4492" s="6">
        <v>5.0000000000000001E-3</v>
      </c>
      <c r="D4492" t="s">
        <v>3</v>
      </c>
      <c r="E4492">
        <v>1</v>
      </c>
      <c r="F4492">
        <v>9.5</v>
      </c>
      <c r="G4492" t="s">
        <v>2</v>
      </c>
      <c r="H4492">
        <v>2</v>
      </c>
      <c r="I4492" t="s">
        <v>0</v>
      </c>
      <c r="J4492">
        <v>2</v>
      </c>
      <c r="K4492">
        <v>10.5</v>
      </c>
      <c r="L4492" t="s">
        <v>2</v>
      </c>
      <c r="M4492">
        <v>2</v>
      </c>
      <c r="N4492" t="s">
        <v>4134</v>
      </c>
      <c r="O4492">
        <v>1</v>
      </c>
      <c r="P4492" t="str">
        <f>D4492&amp;"-"&amp;F4492&amp;"-"&amp;G4492&amp;"-"&amp;E4492&amp;"-"&amp;H4492</f>
        <v>A2Delta-9.5-f-1-2</v>
      </c>
      <c r="Q4492" t="str">
        <f>I4492&amp;"-"&amp;K4492&amp;"-"&amp;L4492&amp;"-"&amp;J4492&amp;"-"&amp;M4492</f>
        <v>X2Pi-10.5-f-2-2</v>
      </c>
      <c r="R4492">
        <f>B4492+S4492</f>
        <v>27410.343011404999</v>
      </c>
      <c r="S4492">
        <f>_xlfn.IFNA(VLOOKUP(Q4492,'MARVEL-X'!A$2:I$1400,7,FALSE),VLOOKUP(Q4492,MARVEL!A$2:J$1522,10,FALSE))</f>
        <v>7036.9936114049997</v>
      </c>
      <c r="T4492">
        <f>IF(P4492=P4491,R4492+T4491,R4492)</f>
        <v>27410.343011404999</v>
      </c>
      <c r="U4492">
        <f>IF(P4492=P4491,1+U4491,1)</f>
        <v>1</v>
      </c>
      <c r="V4492" t="str">
        <f t="shared" si="70"/>
        <v/>
      </c>
      <c r="W4492" t="str">
        <f>IF(V4492="","",IF(ABS(V4492-R4492)&gt;W$1,ABS(V4492-R4492),""))</f>
        <v/>
      </c>
      <c r="X4492" t="str">
        <f>Y4492&amp;"-"&amp;Z4492&amp;"-"&amp;AC4492&amp;"-"&amp;AD4492&amp;"-"&amp;AG4492</f>
        <v>9.5-f-A-1-1.5</v>
      </c>
      <c r="Y4492">
        <f>F4492</f>
        <v>9.5</v>
      </c>
      <c r="Z4492" s="2" t="str">
        <f>G4492</f>
        <v>f</v>
      </c>
      <c r="AA4492">
        <f>_xlfn.IFNA(VLOOKUP(X4492,'duo-out'!A$2:Q$5000,5,FALSE),E4492+10*(H4492-1)+1+_xlfn.IFNA(VLOOKUP(D4492,states!A$2:C$10,3,FALSE),1))</f>
        <v>262</v>
      </c>
      <c r="AB4492" t="str">
        <f>IF(V4492="","",V4492)</f>
        <v/>
      </c>
      <c r="AC4492" s="2" t="str">
        <f>_xlfn.IFNA(VLOOKUP(D4492,states!A$2:C$10,2,FALSE),"XX")</f>
        <v>A</v>
      </c>
      <c r="AD4492">
        <f>E4492</f>
        <v>1</v>
      </c>
      <c r="AE4492">
        <f>_xlfn.IFNA(VLOOKUP(D4492,states!A$2:D$10,4,FALSE),0)</f>
        <v>2</v>
      </c>
      <c r="AF4492">
        <v>0.5</v>
      </c>
      <c r="AG4492">
        <f>IF(AE4492=0,AF4492,IF(AE4492=1,IF(F4492=0.5,0.5,IF(H4492=1,0.5,1.5)),IF(F4492=0.5,0.5,IF(H4492=1,2.5,1.5))))</f>
        <v>1.5</v>
      </c>
      <c r="AH4492" s="7">
        <f>IF(AC4492="XX",0,1/C4492^(1/5)*IF(E4492=0,100,1)/(E4492+1)^(1/4))</f>
        <v>2.4263223583284943</v>
      </c>
    </row>
    <row r="4493" spans="1:34">
      <c r="A4493">
        <v>3608</v>
      </c>
      <c r="B4493" s="1">
        <v>23208.670300000002</v>
      </c>
      <c r="C4493" s="6">
        <v>5.0000000000000001E-3</v>
      </c>
      <c r="D4493" t="s">
        <v>3</v>
      </c>
      <c r="E4493">
        <v>1</v>
      </c>
      <c r="F4493">
        <v>9.5</v>
      </c>
      <c r="G4493" t="s">
        <v>2</v>
      </c>
      <c r="H4493">
        <v>2</v>
      </c>
      <c r="I4493" t="s">
        <v>0</v>
      </c>
      <c r="J4493">
        <v>1</v>
      </c>
      <c r="K4493">
        <v>9.5</v>
      </c>
      <c r="L4493" t="s">
        <v>1</v>
      </c>
      <c r="M4493">
        <v>2</v>
      </c>
      <c r="N4493" t="s">
        <v>3664</v>
      </c>
      <c r="O4493">
        <v>1</v>
      </c>
      <c r="P4493" t="str">
        <f>D4493&amp;"-"&amp;F4493&amp;"-"&amp;G4493&amp;"-"&amp;E4493&amp;"-"&amp;H4493</f>
        <v>A2Delta-9.5-f-1-2</v>
      </c>
      <c r="Q4493" t="str">
        <f>I4493&amp;"-"&amp;K4493&amp;"-"&amp;L4493&amp;"-"&amp;J4493&amp;"-"&amp;M4493</f>
        <v>X2Pi-9.5-e-1-2</v>
      </c>
      <c r="R4493">
        <f>B4493+S4493</f>
        <v>27410.346378363</v>
      </c>
      <c r="S4493">
        <f>_xlfn.IFNA(VLOOKUP(Q4493,'MARVEL-X'!A$2:I$1400,7,FALSE),VLOOKUP(Q4493,MARVEL!A$2:J$1522,10,FALSE))</f>
        <v>4201.6760783629998</v>
      </c>
      <c r="T4493">
        <f>IF(P4493=P4492,R4493+T4492,R4493)</f>
        <v>54820.689389767998</v>
      </c>
      <c r="U4493">
        <f>IF(P4493=P4492,1+U4492,1)</f>
        <v>2</v>
      </c>
      <c r="V4493" t="str">
        <f t="shared" si="70"/>
        <v/>
      </c>
      <c r="W4493" t="str">
        <f>IF(V4493="","",IF(ABS(V4493-R4493)&gt;W$1,ABS(V4493-R4493),""))</f>
        <v/>
      </c>
      <c r="X4493" t="str">
        <f>Y4493&amp;"-"&amp;Z4493&amp;"-"&amp;AC4493&amp;"-"&amp;AD4493&amp;"-"&amp;AG4493</f>
        <v>9.5-f-A-1-1.5</v>
      </c>
      <c r="Y4493">
        <f>F4493</f>
        <v>9.5</v>
      </c>
      <c r="Z4493" s="2" t="str">
        <f>G4493</f>
        <v>f</v>
      </c>
      <c r="AA4493">
        <f>_xlfn.IFNA(VLOOKUP(X4493,'duo-out'!A$2:Q$5000,5,FALSE),E4493+10*(H4493-1)+1+_xlfn.IFNA(VLOOKUP(D4493,states!A$2:C$10,3,FALSE),1))</f>
        <v>262</v>
      </c>
      <c r="AB4493" t="str">
        <f>IF(V4493="","",V4493)</f>
        <v/>
      </c>
      <c r="AC4493" s="2" t="str">
        <f>_xlfn.IFNA(VLOOKUP(D4493,states!A$2:C$10,2,FALSE),"XX")</f>
        <v>A</v>
      </c>
      <c r="AD4493">
        <f>E4493</f>
        <v>1</v>
      </c>
      <c r="AE4493">
        <f>_xlfn.IFNA(VLOOKUP(D4493,states!A$2:D$10,4,FALSE),0)</f>
        <v>2</v>
      </c>
      <c r="AF4493">
        <v>0.5</v>
      </c>
      <c r="AG4493">
        <f>IF(AE4493=0,AF4493,IF(AE4493=1,IF(F4493=0.5,0.5,IF(H4493=1,0.5,1.5)),IF(F4493=0.5,0.5,IF(H4493=1,2.5,1.5))))</f>
        <v>1.5</v>
      </c>
      <c r="AH4493" s="7">
        <f>IF(AC4493="XX",0,1/C4493^(1/5)*IF(E4493=0,100,1)/(E4493+1)^(1/4))</f>
        <v>2.4263223583284943</v>
      </c>
    </row>
    <row r="4494" spans="1:34">
      <c r="A4494">
        <v>3567</v>
      </c>
      <c r="B4494" s="1">
        <v>23472.604200000002</v>
      </c>
      <c r="C4494" s="6">
        <v>5.0000000000000001E-3</v>
      </c>
      <c r="D4494" t="s">
        <v>3</v>
      </c>
      <c r="E4494">
        <v>1</v>
      </c>
      <c r="F4494">
        <v>9.5</v>
      </c>
      <c r="G4494" t="s">
        <v>2</v>
      </c>
      <c r="H4494">
        <v>2</v>
      </c>
      <c r="I4494" t="s">
        <v>0</v>
      </c>
      <c r="J4494">
        <v>1</v>
      </c>
      <c r="K4494">
        <v>8.5</v>
      </c>
      <c r="L4494" t="s">
        <v>2</v>
      </c>
      <c r="M4494">
        <v>2</v>
      </c>
      <c r="N4494" t="s">
        <v>3623</v>
      </c>
      <c r="O4494">
        <v>1</v>
      </c>
      <c r="P4494" t="str">
        <f>D4494&amp;"-"&amp;F4494&amp;"-"&amp;G4494&amp;"-"&amp;E4494&amp;"-"&amp;H4494</f>
        <v>A2Delta-9.5-f-1-2</v>
      </c>
      <c r="Q4494" t="str">
        <f>I4494&amp;"-"&amp;K4494&amp;"-"&amp;L4494&amp;"-"&amp;J4494&amp;"-"&amp;M4494</f>
        <v>X2Pi-8.5-f-1-2</v>
      </c>
      <c r="R4494">
        <f>B4494+S4494</f>
        <v>27410.350451954</v>
      </c>
      <c r="S4494">
        <f>_xlfn.IFNA(VLOOKUP(Q4494,'MARVEL-X'!A$2:I$1400,7,FALSE),VLOOKUP(Q4494,MARVEL!A$2:J$1522,10,FALSE))</f>
        <v>3937.7462519539999</v>
      </c>
      <c r="T4494">
        <f>IF(P4494=P4493,R4494+T4493,R4494)</f>
        <v>82231.039841721999</v>
      </c>
      <c r="U4494">
        <f>IF(P4494=P4493,1+U4493,1)</f>
        <v>3</v>
      </c>
      <c r="V4494" t="str">
        <f t="shared" si="70"/>
        <v/>
      </c>
      <c r="W4494" t="str">
        <f>IF(V4494="","",IF(ABS(V4494-R4494)&gt;W$1,ABS(V4494-R4494),""))</f>
        <v/>
      </c>
      <c r="X4494" t="str">
        <f>Y4494&amp;"-"&amp;Z4494&amp;"-"&amp;AC4494&amp;"-"&amp;AD4494&amp;"-"&amp;AG4494</f>
        <v>9.5-f-A-1-1.5</v>
      </c>
      <c r="Y4494">
        <f>F4494</f>
        <v>9.5</v>
      </c>
      <c r="Z4494" s="2" t="str">
        <f>G4494</f>
        <v>f</v>
      </c>
      <c r="AA4494">
        <f>_xlfn.IFNA(VLOOKUP(X4494,'duo-out'!A$2:Q$5000,5,FALSE),E4494+10*(H4494-1)+1+_xlfn.IFNA(VLOOKUP(D4494,states!A$2:C$10,3,FALSE),1))</f>
        <v>262</v>
      </c>
      <c r="AB4494" t="str">
        <f>IF(V4494="","",V4494)</f>
        <v/>
      </c>
      <c r="AC4494" s="2" t="str">
        <f>_xlfn.IFNA(VLOOKUP(D4494,states!A$2:C$10,2,FALSE),"XX")</f>
        <v>A</v>
      </c>
      <c r="AD4494">
        <f>E4494</f>
        <v>1</v>
      </c>
      <c r="AE4494">
        <f>_xlfn.IFNA(VLOOKUP(D4494,states!A$2:D$10,4,FALSE),0)</f>
        <v>2</v>
      </c>
      <c r="AF4494">
        <v>0.5</v>
      </c>
      <c r="AG4494">
        <f>IF(AE4494=0,AF4494,IF(AE4494=1,IF(F4494=0.5,0.5,IF(H4494=1,0.5,1.5)),IF(F4494=0.5,0.5,IF(H4494=1,2.5,1.5))))</f>
        <v>1.5</v>
      </c>
      <c r="AH4494" s="7">
        <f>IF(AC4494="XX",0,1/C4494^(1/5)*IF(E4494=0,100,1)/(E4494+1)^(1/4))</f>
        <v>2.4263223583284943</v>
      </c>
    </row>
    <row r="4495" spans="1:34">
      <c r="A4495">
        <v>2959</v>
      </c>
      <c r="B4495" s="1">
        <v>22911.166399999998</v>
      </c>
      <c r="C4495" s="6">
        <v>2.0469999999999999E-2</v>
      </c>
      <c r="D4495" t="s">
        <v>3</v>
      </c>
      <c r="E4495">
        <v>1</v>
      </c>
      <c r="F4495">
        <v>9.5</v>
      </c>
      <c r="G4495" t="s">
        <v>2</v>
      </c>
      <c r="H4495">
        <v>2</v>
      </c>
      <c r="I4495" t="s">
        <v>0</v>
      </c>
      <c r="J4495">
        <v>1</v>
      </c>
      <c r="K4495">
        <v>10.5</v>
      </c>
      <c r="L4495" t="s">
        <v>2</v>
      </c>
      <c r="M4495">
        <v>2</v>
      </c>
      <c r="N4495" t="s">
        <v>3015</v>
      </c>
      <c r="O4495">
        <v>1</v>
      </c>
      <c r="P4495" t="str">
        <f>D4495&amp;"-"&amp;F4495&amp;"-"&amp;G4495&amp;"-"&amp;E4495&amp;"-"&amp;H4495</f>
        <v>A2Delta-9.5-f-1-2</v>
      </c>
      <c r="Q4495" t="str">
        <f>I4495&amp;"-"&amp;K4495&amp;"-"&amp;L4495&amp;"-"&amp;J4495&amp;"-"&amp;M4495</f>
        <v>X2Pi-10.5-f-1-2</v>
      </c>
      <c r="R4495">
        <f>B4495+S4495</f>
        <v>27410.361876322</v>
      </c>
      <c r="S4495">
        <f>_xlfn.IFNA(VLOOKUP(Q4495,'MARVEL-X'!A$2:I$1400,7,FALSE),VLOOKUP(Q4495,MARVEL!A$2:J$1522,10,FALSE))</f>
        <v>4499.1954763220001</v>
      </c>
      <c r="T4495">
        <f>IF(P4495=P4494,R4495+T4494,R4495)</f>
        <v>109641.401718044</v>
      </c>
      <c r="U4495">
        <f>IF(P4495=P4494,1+U4494,1)</f>
        <v>4</v>
      </c>
      <c r="V4495" t="str">
        <f t="shared" si="70"/>
        <v/>
      </c>
      <c r="W4495" t="str">
        <f>IF(V4495="","",IF(ABS(V4495-R4495)&gt;W$1,ABS(V4495-R4495),""))</f>
        <v/>
      </c>
      <c r="X4495" t="str">
        <f>Y4495&amp;"-"&amp;Z4495&amp;"-"&amp;AC4495&amp;"-"&amp;AD4495&amp;"-"&amp;AG4495</f>
        <v>9.5-f-A-1-1.5</v>
      </c>
      <c r="Y4495">
        <f>F4495</f>
        <v>9.5</v>
      </c>
      <c r="Z4495" s="2" t="str">
        <f>G4495</f>
        <v>f</v>
      </c>
      <c r="AA4495">
        <f>_xlfn.IFNA(VLOOKUP(X4495,'duo-out'!A$2:Q$5000,5,FALSE),E4495+10*(H4495-1)+1+_xlfn.IFNA(VLOOKUP(D4495,states!A$2:C$10,3,FALSE),1))</f>
        <v>262</v>
      </c>
      <c r="AB4495" t="str">
        <f>IF(V4495="","",V4495)</f>
        <v/>
      </c>
      <c r="AC4495" s="2" t="str">
        <f>_xlfn.IFNA(VLOOKUP(D4495,states!A$2:C$10,2,FALSE),"XX")</f>
        <v>A</v>
      </c>
      <c r="AD4495">
        <f>E4495</f>
        <v>1</v>
      </c>
      <c r="AE4495">
        <f>_xlfn.IFNA(VLOOKUP(D4495,states!A$2:D$10,4,FALSE),0)</f>
        <v>2</v>
      </c>
      <c r="AF4495">
        <v>0.5</v>
      </c>
      <c r="AG4495">
        <f>IF(AE4495=0,AF4495,IF(AE4495=1,IF(F4495=0.5,0.5,IF(H4495=1,0.5,1.5)),IF(F4495=0.5,0.5,IF(H4495=1,2.5,1.5))))</f>
        <v>1.5</v>
      </c>
      <c r="AH4495" s="7">
        <f>IF(AC4495="XX",0,1/C4495^(1/5)*IF(E4495=0,100,1)/(E4495+1)^(1/4))</f>
        <v>1.8302858937090034</v>
      </c>
    </row>
    <row r="4496" spans="1:34">
      <c r="A4496">
        <v>2947</v>
      </c>
      <c r="B4496" s="1">
        <v>23208.669900000001</v>
      </c>
      <c r="C4496" s="6">
        <v>5.0000000000000001E-3</v>
      </c>
      <c r="D4496" t="s">
        <v>3</v>
      </c>
      <c r="E4496">
        <v>1</v>
      </c>
      <c r="F4496">
        <v>9.5</v>
      </c>
      <c r="G4496" t="s">
        <v>2</v>
      </c>
      <c r="H4496">
        <v>2</v>
      </c>
      <c r="I4496" t="s">
        <v>0</v>
      </c>
      <c r="J4496">
        <v>1</v>
      </c>
      <c r="K4496">
        <v>9.5</v>
      </c>
      <c r="L4496" t="s">
        <v>1</v>
      </c>
      <c r="M4496">
        <v>2</v>
      </c>
      <c r="N4496" t="s">
        <v>3003</v>
      </c>
      <c r="O4496">
        <v>1</v>
      </c>
      <c r="P4496" t="str">
        <f>D4496&amp;"-"&amp;F4496&amp;"-"&amp;G4496&amp;"-"&amp;E4496&amp;"-"&amp;H4496</f>
        <v>A2Delta-9.5-f-1-2</v>
      </c>
      <c r="Q4496" t="str">
        <f>I4496&amp;"-"&amp;K4496&amp;"-"&amp;L4496&amp;"-"&amp;J4496&amp;"-"&amp;M4496</f>
        <v>X2Pi-9.5-e-1-2</v>
      </c>
      <c r="R4496">
        <f>B4496+S4496</f>
        <v>27410.345978363002</v>
      </c>
      <c r="S4496">
        <f>_xlfn.IFNA(VLOOKUP(Q4496,'MARVEL-X'!A$2:I$1400,7,FALSE),VLOOKUP(Q4496,MARVEL!A$2:J$1522,10,FALSE))</f>
        <v>4201.6760783629998</v>
      </c>
      <c r="T4496">
        <f>IF(P4496=P4495,R4496+T4495,R4496)</f>
        <v>137051.74769640699</v>
      </c>
      <c r="U4496">
        <f>IF(P4496=P4495,1+U4495,1)</f>
        <v>5</v>
      </c>
      <c r="V4496" t="str">
        <f t="shared" si="70"/>
        <v/>
      </c>
      <c r="W4496" t="str">
        <f>IF(V4496="","",IF(ABS(V4496-R4496)&gt;W$1,ABS(V4496-R4496),""))</f>
        <v/>
      </c>
      <c r="X4496" t="str">
        <f>Y4496&amp;"-"&amp;Z4496&amp;"-"&amp;AC4496&amp;"-"&amp;AD4496&amp;"-"&amp;AG4496</f>
        <v>9.5-f-A-1-1.5</v>
      </c>
      <c r="Y4496">
        <f>F4496</f>
        <v>9.5</v>
      </c>
      <c r="Z4496" s="2" t="str">
        <f>G4496</f>
        <v>f</v>
      </c>
      <c r="AA4496">
        <f>_xlfn.IFNA(VLOOKUP(X4496,'duo-out'!A$2:Q$5000,5,FALSE),E4496+10*(H4496-1)+1+_xlfn.IFNA(VLOOKUP(D4496,states!A$2:C$10,3,FALSE),1))</f>
        <v>262</v>
      </c>
      <c r="AB4496" t="str">
        <f>IF(V4496="","",V4496)</f>
        <v/>
      </c>
      <c r="AC4496" s="2" t="str">
        <f>_xlfn.IFNA(VLOOKUP(D4496,states!A$2:C$10,2,FALSE),"XX")</f>
        <v>A</v>
      </c>
      <c r="AD4496">
        <f>E4496</f>
        <v>1</v>
      </c>
      <c r="AE4496">
        <f>_xlfn.IFNA(VLOOKUP(D4496,states!A$2:D$10,4,FALSE),0)</f>
        <v>2</v>
      </c>
      <c r="AF4496">
        <v>0.5</v>
      </c>
      <c r="AG4496">
        <f>IF(AE4496=0,AF4496,IF(AE4496=1,IF(F4496=0.5,0.5,IF(H4496=1,0.5,1.5)),IF(F4496=0.5,0.5,IF(H4496=1,2.5,1.5))))</f>
        <v>1.5</v>
      </c>
      <c r="AH4496" s="7">
        <f>IF(AC4496="XX",0,1/C4496^(1/5)*IF(E4496=0,100,1)/(E4496+1)^(1/4))</f>
        <v>2.4263223583284943</v>
      </c>
    </row>
    <row r="4497" spans="1:34">
      <c r="A4497">
        <v>5631</v>
      </c>
      <c r="B4497" s="1">
        <v>23208.687999999998</v>
      </c>
      <c r="C4497" s="6">
        <v>0.05</v>
      </c>
      <c r="D4497" t="s">
        <v>3</v>
      </c>
      <c r="E4497">
        <v>1</v>
      </c>
      <c r="F4497">
        <v>9.5</v>
      </c>
      <c r="G4497" t="s">
        <v>2</v>
      </c>
      <c r="H4497">
        <v>2</v>
      </c>
      <c r="I4497" t="s">
        <v>0</v>
      </c>
      <c r="J4497">
        <v>1</v>
      </c>
      <c r="K4497">
        <v>9.5</v>
      </c>
      <c r="L4497" t="s">
        <v>1</v>
      </c>
      <c r="M4497">
        <v>2</v>
      </c>
      <c r="N4497" t="s">
        <v>5687</v>
      </c>
      <c r="O4497">
        <v>1</v>
      </c>
      <c r="P4497" t="str">
        <f>D4497&amp;"-"&amp;F4497&amp;"-"&amp;G4497&amp;"-"&amp;E4497&amp;"-"&amp;H4497</f>
        <v>A2Delta-9.5-f-1-2</v>
      </c>
      <c r="Q4497" t="str">
        <f>I4497&amp;"-"&amp;K4497&amp;"-"&amp;L4497&amp;"-"&amp;J4497&amp;"-"&amp;M4497</f>
        <v>X2Pi-9.5-e-1-2</v>
      </c>
      <c r="R4497">
        <f>B4497+S4497</f>
        <v>27410.364078362996</v>
      </c>
      <c r="S4497">
        <f>_xlfn.IFNA(VLOOKUP(Q4497,'MARVEL-X'!A$2:I$1400,7,FALSE),VLOOKUP(Q4497,MARVEL!A$2:J$1522,10,FALSE))</f>
        <v>4201.6760783629998</v>
      </c>
      <c r="T4497">
        <f>IF(P4497=P4496,R4497+T4496,R4497)</f>
        <v>164462.11177476999</v>
      </c>
      <c r="U4497">
        <f>IF(P4497=P4496,1+U4496,1)</f>
        <v>6</v>
      </c>
      <c r="V4497" t="str">
        <f t="shared" si="70"/>
        <v/>
      </c>
      <c r="W4497" t="str">
        <f>IF(V4497="","",IF(ABS(V4497-R4497)&gt;W$1,ABS(V4497-R4497),""))</f>
        <v/>
      </c>
      <c r="X4497" t="str">
        <f>Y4497&amp;"-"&amp;Z4497&amp;"-"&amp;AC4497&amp;"-"&amp;AD4497&amp;"-"&amp;AG4497</f>
        <v>9.5-f-A-1-1.5</v>
      </c>
      <c r="Y4497">
        <f>F4497</f>
        <v>9.5</v>
      </c>
      <c r="Z4497" s="2" t="str">
        <f>G4497</f>
        <v>f</v>
      </c>
      <c r="AA4497">
        <f>_xlfn.IFNA(VLOOKUP(X4497,'duo-out'!A$2:Q$5000,5,FALSE),E4497+10*(H4497-1)+1+_xlfn.IFNA(VLOOKUP(D4497,states!A$2:C$10,3,FALSE),1))</f>
        <v>262</v>
      </c>
      <c r="AB4497" t="str">
        <f>IF(V4497="","",V4497)</f>
        <v/>
      </c>
      <c r="AC4497" s="2" t="str">
        <f>_xlfn.IFNA(VLOOKUP(D4497,states!A$2:C$10,2,FALSE),"XX")</f>
        <v>A</v>
      </c>
      <c r="AD4497">
        <f>E4497</f>
        <v>1</v>
      </c>
      <c r="AE4497">
        <f>_xlfn.IFNA(VLOOKUP(D4497,states!A$2:D$10,4,FALSE),0)</f>
        <v>2</v>
      </c>
      <c r="AF4497">
        <v>0.5</v>
      </c>
      <c r="AG4497">
        <f>IF(AE4497=0,AF4497,IF(AE4497=1,IF(F4497=0.5,0.5,IF(H4497=1,0.5,1.5)),IF(F4497=0.5,0.5,IF(H4497=1,2.5,1.5))))</f>
        <v>1.5</v>
      </c>
      <c r="AH4497" s="7">
        <f>IF(AC4497="XX",0,1/C4497^(1/5)*IF(E4497=0,100,1)/(E4497+1)^(1/4))</f>
        <v>1.5309059120638666</v>
      </c>
    </row>
    <row r="4498" spans="1:34">
      <c r="A4498">
        <v>5589</v>
      </c>
      <c r="B4498" s="1">
        <v>23472.598000000002</v>
      </c>
      <c r="C4498" s="6">
        <v>0.05</v>
      </c>
      <c r="D4498" t="s">
        <v>3</v>
      </c>
      <c r="E4498">
        <v>1</v>
      </c>
      <c r="F4498">
        <v>9.5</v>
      </c>
      <c r="G4498" t="s">
        <v>2</v>
      </c>
      <c r="H4498">
        <v>2</v>
      </c>
      <c r="I4498" t="s">
        <v>0</v>
      </c>
      <c r="J4498">
        <v>1</v>
      </c>
      <c r="K4498">
        <v>8.5</v>
      </c>
      <c r="L4498" t="s">
        <v>2</v>
      </c>
      <c r="M4498">
        <v>2</v>
      </c>
      <c r="N4498" t="s">
        <v>5645</v>
      </c>
      <c r="O4498">
        <v>1</v>
      </c>
      <c r="P4498" t="str">
        <f>D4498&amp;"-"&amp;F4498&amp;"-"&amp;G4498&amp;"-"&amp;E4498&amp;"-"&amp;H4498</f>
        <v>A2Delta-9.5-f-1-2</v>
      </c>
      <c r="Q4498" t="str">
        <f>I4498&amp;"-"&amp;K4498&amp;"-"&amp;L4498&amp;"-"&amp;J4498&amp;"-"&amp;M4498</f>
        <v>X2Pi-8.5-f-1-2</v>
      </c>
      <c r="R4498">
        <f>B4498+S4498</f>
        <v>27410.344251954</v>
      </c>
      <c r="S4498">
        <f>_xlfn.IFNA(VLOOKUP(Q4498,'MARVEL-X'!A$2:I$1400,7,FALSE),VLOOKUP(Q4498,MARVEL!A$2:J$1522,10,FALSE))</f>
        <v>3937.7462519539999</v>
      </c>
      <c r="T4498">
        <f>IF(P4498=P4497,R4498+T4497,R4498)</f>
        <v>191872.45602672399</v>
      </c>
      <c r="U4498">
        <f>IF(P4498=P4497,1+U4497,1)</f>
        <v>7</v>
      </c>
      <c r="V4498" t="str">
        <f t="shared" si="70"/>
        <v/>
      </c>
      <c r="W4498" t="str">
        <f>IF(V4498="","",IF(ABS(V4498-R4498)&gt;W$1,ABS(V4498-R4498),""))</f>
        <v/>
      </c>
      <c r="X4498" t="str">
        <f>Y4498&amp;"-"&amp;Z4498&amp;"-"&amp;AC4498&amp;"-"&amp;AD4498&amp;"-"&amp;AG4498</f>
        <v>9.5-f-A-1-1.5</v>
      </c>
      <c r="Y4498">
        <f>F4498</f>
        <v>9.5</v>
      </c>
      <c r="Z4498" s="2" t="str">
        <f>G4498</f>
        <v>f</v>
      </c>
      <c r="AA4498">
        <f>_xlfn.IFNA(VLOOKUP(X4498,'duo-out'!A$2:Q$5000,5,FALSE),E4498+10*(H4498-1)+1+_xlfn.IFNA(VLOOKUP(D4498,states!A$2:C$10,3,FALSE),1))</f>
        <v>262</v>
      </c>
      <c r="AB4498" t="str">
        <f>IF(V4498="","",V4498)</f>
        <v/>
      </c>
      <c r="AC4498" s="2" t="str">
        <f>_xlfn.IFNA(VLOOKUP(D4498,states!A$2:C$10,2,FALSE),"XX")</f>
        <v>A</v>
      </c>
      <c r="AD4498">
        <f>E4498</f>
        <v>1</v>
      </c>
      <c r="AE4498">
        <f>_xlfn.IFNA(VLOOKUP(D4498,states!A$2:D$10,4,FALSE),0)</f>
        <v>2</v>
      </c>
      <c r="AF4498">
        <v>0.5</v>
      </c>
      <c r="AG4498">
        <f>IF(AE4498=0,AF4498,IF(AE4498=1,IF(F4498=0.5,0.5,IF(H4498=1,0.5,1.5)),IF(F4498=0.5,0.5,IF(H4498=1,2.5,1.5))))</f>
        <v>1.5</v>
      </c>
      <c r="AH4498" s="7">
        <f>IF(AC4498="XX",0,1/C4498^(1/5)*IF(E4498=0,100,1)/(E4498+1)^(1/4))</f>
        <v>1.5309059120638666</v>
      </c>
    </row>
    <row r="4499" spans="1:34">
      <c r="A4499">
        <v>1140</v>
      </c>
      <c r="B4499" s="1">
        <v>22911.09</v>
      </c>
      <c r="C4499" s="6">
        <v>6.5000000000000002E-2</v>
      </c>
      <c r="D4499" t="s">
        <v>3</v>
      </c>
      <c r="E4499">
        <v>1</v>
      </c>
      <c r="F4499">
        <v>9.5</v>
      </c>
      <c r="G4499" t="s">
        <v>2</v>
      </c>
      <c r="H4499">
        <v>2</v>
      </c>
      <c r="I4499" t="s">
        <v>0</v>
      </c>
      <c r="J4499">
        <v>1</v>
      </c>
      <c r="K4499">
        <v>10.5</v>
      </c>
      <c r="L4499" t="s">
        <v>2</v>
      </c>
      <c r="M4499">
        <v>2</v>
      </c>
      <c r="N4499" t="s">
        <v>1196</v>
      </c>
      <c r="O4499">
        <v>1</v>
      </c>
      <c r="P4499" t="str">
        <f>D4499&amp;"-"&amp;F4499&amp;"-"&amp;G4499&amp;"-"&amp;E4499&amp;"-"&amp;H4499</f>
        <v>A2Delta-9.5-f-1-2</v>
      </c>
      <c r="Q4499" t="str">
        <f>I4499&amp;"-"&amp;K4499&amp;"-"&amp;L4499&amp;"-"&amp;J4499&amp;"-"&amp;M4499</f>
        <v>X2Pi-10.5-f-1-2</v>
      </c>
      <c r="R4499">
        <f>B4499+S4499</f>
        <v>27410.285476322002</v>
      </c>
      <c r="S4499">
        <f>_xlfn.IFNA(VLOOKUP(Q4499,'MARVEL-X'!A$2:I$1400,7,FALSE),VLOOKUP(Q4499,MARVEL!A$2:J$1522,10,FALSE))</f>
        <v>4499.1954763220001</v>
      </c>
      <c r="T4499">
        <f>IF(P4499=P4498,R4499+T4498,R4499)</f>
        <v>219282.74150304598</v>
      </c>
      <c r="U4499">
        <f>IF(P4499=P4498,1+U4498,1)</f>
        <v>8</v>
      </c>
      <c r="V4499" t="str">
        <f t="shared" si="70"/>
        <v/>
      </c>
      <c r="W4499" t="str">
        <f>IF(V4499="","",IF(ABS(V4499-R4499)&gt;W$1,ABS(V4499-R4499),""))</f>
        <v/>
      </c>
      <c r="X4499" t="str">
        <f>Y4499&amp;"-"&amp;Z4499&amp;"-"&amp;AC4499&amp;"-"&amp;AD4499&amp;"-"&amp;AG4499</f>
        <v>9.5-f-A-1-1.5</v>
      </c>
      <c r="Y4499">
        <f>F4499</f>
        <v>9.5</v>
      </c>
      <c r="Z4499" s="2" t="str">
        <f>G4499</f>
        <v>f</v>
      </c>
      <c r="AA4499">
        <f>_xlfn.IFNA(VLOOKUP(X4499,'duo-out'!A$2:Q$5000,5,FALSE),E4499+10*(H4499-1)+1+_xlfn.IFNA(VLOOKUP(D4499,states!A$2:C$10,3,FALSE),1))</f>
        <v>262</v>
      </c>
      <c r="AB4499" t="str">
        <f>IF(V4499="","",V4499)</f>
        <v/>
      </c>
      <c r="AC4499" s="2" t="str">
        <f>_xlfn.IFNA(VLOOKUP(D4499,states!A$2:C$10,2,FALSE),"XX")</f>
        <v>A</v>
      </c>
      <c r="AD4499">
        <f>E4499</f>
        <v>1</v>
      </c>
      <c r="AE4499">
        <f>_xlfn.IFNA(VLOOKUP(D4499,states!A$2:D$10,4,FALSE),0)</f>
        <v>2</v>
      </c>
      <c r="AF4499">
        <v>0.5</v>
      </c>
      <c r="AG4499">
        <f>IF(AE4499=0,AF4499,IF(AE4499=1,IF(F4499=0.5,0.5,IF(H4499=1,0.5,1.5)),IF(F4499=0.5,0.5,IF(H4499=1,2.5,1.5))))</f>
        <v>1.5</v>
      </c>
      <c r="AH4499" s="7">
        <f>IF(AC4499="XX",0,1/C4499^(1/5)*IF(E4499=0,100,1)/(E4499+1)^(1/4))</f>
        <v>1.4526461243954507</v>
      </c>
    </row>
    <row r="4500" spans="1:34">
      <c r="A4500">
        <v>1124</v>
      </c>
      <c r="B4500" s="1">
        <v>23208.67</v>
      </c>
      <c r="C4500" s="6">
        <v>0.05</v>
      </c>
      <c r="D4500" t="s">
        <v>3</v>
      </c>
      <c r="E4500">
        <v>1</v>
      </c>
      <c r="F4500">
        <v>9.5</v>
      </c>
      <c r="G4500" t="s">
        <v>2</v>
      </c>
      <c r="H4500">
        <v>2</v>
      </c>
      <c r="I4500" t="s">
        <v>0</v>
      </c>
      <c r="J4500">
        <v>1</v>
      </c>
      <c r="K4500">
        <v>9.5</v>
      </c>
      <c r="L4500" t="s">
        <v>1</v>
      </c>
      <c r="M4500">
        <v>2</v>
      </c>
      <c r="N4500" t="s">
        <v>1180</v>
      </c>
      <c r="O4500">
        <v>1</v>
      </c>
      <c r="P4500" t="str">
        <f>D4500&amp;"-"&amp;F4500&amp;"-"&amp;G4500&amp;"-"&amp;E4500&amp;"-"&amp;H4500</f>
        <v>A2Delta-9.5-f-1-2</v>
      </c>
      <c r="Q4500" t="str">
        <f>I4500&amp;"-"&amp;K4500&amp;"-"&amp;L4500&amp;"-"&amp;J4500&amp;"-"&amp;M4500</f>
        <v>X2Pi-9.5-e-1-2</v>
      </c>
      <c r="R4500">
        <f>B4500+S4500</f>
        <v>27410.346078363</v>
      </c>
      <c r="S4500">
        <f>_xlfn.IFNA(VLOOKUP(Q4500,'MARVEL-X'!A$2:I$1400,7,FALSE),VLOOKUP(Q4500,MARVEL!A$2:J$1522,10,FALSE))</f>
        <v>4201.6760783629998</v>
      </c>
      <c r="T4500">
        <f>IF(P4500=P4499,R4500+T4499,R4500)</f>
        <v>246693.08758140897</v>
      </c>
      <c r="U4500">
        <f>IF(P4500=P4499,1+U4499,1)</f>
        <v>9</v>
      </c>
      <c r="V4500" t="str">
        <f t="shared" si="70"/>
        <v/>
      </c>
      <c r="W4500" t="str">
        <f>IF(V4500="","",IF(ABS(V4500-R4500)&gt;W$1,ABS(V4500-R4500),""))</f>
        <v/>
      </c>
      <c r="X4500" t="str">
        <f>Y4500&amp;"-"&amp;Z4500&amp;"-"&amp;AC4500&amp;"-"&amp;AD4500&amp;"-"&amp;AG4500</f>
        <v>9.5-f-A-1-1.5</v>
      </c>
      <c r="Y4500">
        <f>F4500</f>
        <v>9.5</v>
      </c>
      <c r="Z4500" s="2" t="str">
        <f>G4500</f>
        <v>f</v>
      </c>
      <c r="AA4500">
        <f>_xlfn.IFNA(VLOOKUP(X4500,'duo-out'!A$2:Q$5000,5,FALSE),E4500+10*(H4500-1)+1+_xlfn.IFNA(VLOOKUP(D4500,states!A$2:C$10,3,FALSE),1))</f>
        <v>262</v>
      </c>
      <c r="AB4500" t="str">
        <f>IF(V4500="","",V4500)</f>
        <v/>
      </c>
      <c r="AC4500" s="2" t="str">
        <f>_xlfn.IFNA(VLOOKUP(D4500,states!A$2:C$10,2,FALSE),"XX")</f>
        <v>A</v>
      </c>
      <c r="AD4500">
        <f>E4500</f>
        <v>1</v>
      </c>
      <c r="AE4500">
        <f>_xlfn.IFNA(VLOOKUP(D4500,states!A$2:D$10,4,FALSE),0)</f>
        <v>2</v>
      </c>
      <c r="AF4500">
        <v>0.5</v>
      </c>
      <c r="AG4500">
        <f>IF(AE4500=0,AF4500,IF(AE4500=1,IF(F4500=0.5,0.5,IF(H4500=1,0.5,1.5)),IF(F4500=0.5,0.5,IF(H4500=1,2.5,1.5))))</f>
        <v>1.5</v>
      </c>
      <c r="AH4500" s="7">
        <f>IF(AC4500="XX",0,1/C4500^(1/5)*IF(E4500=0,100,1)/(E4500+1)^(1/4))</f>
        <v>1.5309059120638666</v>
      </c>
    </row>
    <row r="4501" spans="1:34">
      <c r="A4501">
        <v>1054</v>
      </c>
      <c r="B4501" s="1">
        <v>23472.61</v>
      </c>
      <c r="C4501" s="6">
        <v>0.05</v>
      </c>
      <c r="D4501" t="s">
        <v>3</v>
      </c>
      <c r="E4501">
        <v>1</v>
      </c>
      <c r="F4501">
        <v>9.5</v>
      </c>
      <c r="G4501" t="s">
        <v>2</v>
      </c>
      <c r="H4501">
        <v>2</v>
      </c>
      <c r="I4501" t="s">
        <v>0</v>
      </c>
      <c r="J4501">
        <v>1</v>
      </c>
      <c r="K4501">
        <v>8.5</v>
      </c>
      <c r="L4501" t="s">
        <v>2</v>
      </c>
      <c r="M4501">
        <v>2</v>
      </c>
      <c r="N4501" t="s">
        <v>1110</v>
      </c>
      <c r="O4501">
        <v>1</v>
      </c>
      <c r="P4501" t="str">
        <f>D4501&amp;"-"&amp;F4501&amp;"-"&amp;G4501&amp;"-"&amp;E4501&amp;"-"&amp;H4501</f>
        <v>A2Delta-9.5-f-1-2</v>
      </c>
      <c r="Q4501" t="str">
        <f>I4501&amp;"-"&amp;K4501&amp;"-"&amp;L4501&amp;"-"&amp;J4501&amp;"-"&amp;M4501</f>
        <v>X2Pi-8.5-f-1-2</v>
      </c>
      <c r="R4501">
        <f>B4501+S4501</f>
        <v>27410.356251953999</v>
      </c>
      <c r="S4501">
        <f>_xlfn.IFNA(VLOOKUP(Q4501,'MARVEL-X'!A$2:I$1400,7,FALSE),VLOOKUP(Q4501,MARVEL!A$2:J$1522,10,FALSE))</f>
        <v>3937.7462519539999</v>
      </c>
      <c r="T4501">
        <f>IF(P4501=P4500,R4501+T4500,R4501)</f>
        <v>274103.44383336295</v>
      </c>
      <c r="U4501">
        <f>IF(P4501=P4500,1+U4500,1)</f>
        <v>10</v>
      </c>
      <c r="V4501">
        <f t="shared" si="70"/>
        <v>27410.344383336294</v>
      </c>
      <c r="W4501" t="str">
        <f>IF(V4501="","",IF(ABS(V4501-R4501)&gt;W$1,ABS(V4501-R4501),""))</f>
        <v/>
      </c>
      <c r="X4501" t="str">
        <f>Y4501&amp;"-"&amp;Z4501&amp;"-"&amp;AC4501&amp;"-"&amp;AD4501&amp;"-"&amp;AG4501</f>
        <v>9.5-f-A-1-1.5</v>
      </c>
      <c r="Y4501">
        <f>F4501</f>
        <v>9.5</v>
      </c>
      <c r="Z4501" s="2" t="str">
        <f>G4501</f>
        <v>f</v>
      </c>
      <c r="AA4501">
        <f>_xlfn.IFNA(VLOOKUP(X4501,'duo-out'!A$2:Q$5000,5,FALSE),E4501+10*(H4501-1)+1+_xlfn.IFNA(VLOOKUP(D4501,states!A$2:C$10,3,FALSE),1))</f>
        <v>262</v>
      </c>
      <c r="AB4501">
        <f>IF(V4501="","",V4501)</f>
        <v>27410.344383336294</v>
      </c>
      <c r="AC4501" s="2" t="str">
        <f>_xlfn.IFNA(VLOOKUP(D4501,states!A$2:C$10,2,FALSE),"XX")</f>
        <v>A</v>
      </c>
      <c r="AD4501">
        <f>E4501</f>
        <v>1</v>
      </c>
      <c r="AE4501">
        <f>_xlfn.IFNA(VLOOKUP(D4501,states!A$2:D$10,4,FALSE),0)</f>
        <v>2</v>
      </c>
      <c r="AF4501">
        <v>0.5</v>
      </c>
      <c r="AG4501">
        <f>IF(AE4501=0,AF4501,IF(AE4501=1,IF(F4501=0.5,0.5,IF(H4501=1,0.5,1.5)),IF(F4501=0.5,0.5,IF(H4501=1,2.5,1.5))))</f>
        <v>1.5</v>
      </c>
      <c r="AH4501" s="7">
        <f>IF(AC4501="XX",0,1/C4501^(1/5)*IF(E4501=0,100,1)/(E4501+1)^(1/4))</f>
        <v>1.5309059120638666</v>
      </c>
    </row>
    <row r="4502" spans="1:34">
      <c r="A4502">
        <v>16</v>
      </c>
      <c r="B4502" s="1">
        <v>20688.690999999999</v>
      </c>
      <c r="C4502" s="6">
        <v>5.0000000000000001E-3</v>
      </c>
      <c r="D4502" t="s">
        <v>3</v>
      </c>
      <c r="E4502">
        <v>2</v>
      </c>
      <c r="F4502">
        <v>9.5</v>
      </c>
      <c r="G4502" t="s">
        <v>2</v>
      </c>
      <c r="H4502">
        <v>1</v>
      </c>
      <c r="I4502" t="s">
        <v>0</v>
      </c>
      <c r="J4502">
        <v>3</v>
      </c>
      <c r="K4502">
        <v>9.5</v>
      </c>
      <c r="L4502" t="s">
        <v>1</v>
      </c>
      <c r="M4502">
        <v>1</v>
      </c>
      <c r="N4502" t="s">
        <v>71</v>
      </c>
      <c r="O4502">
        <v>-1</v>
      </c>
      <c r="P4502" t="str">
        <f>D4502&amp;"-"&amp;F4502&amp;"-"&amp;G4502&amp;"-"&amp;E4502&amp;"-"&amp;H4502</f>
        <v>A2Delta-9.5-f-2-1</v>
      </c>
      <c r="Q4502" t="str">
        <f>I4502&amp;"-"&amp;K4502&amp;"-"&amp;L4502&amp;"-"&amp;J4502&amp;"-"&amp;M4502</f>
        <v>X2Pi-9.5-e-3-1</v>
      </c>
      <c r="R4502">
        <f>B4502+S4502</f>
        <v>29622.526097481998</v>
      </c>
      <c r="S4502">
        <f>_xlfn.IFNA(VLOOKUP(Q4502,'MARVEL-X'!A$2:I$1400,7,FALSE),VLOOKUP(Q4502,MARVEL!A$2:J$1522,10,FALSE))</f>
        <v>8933.8350974820005</v>
      </c>
      <c r="T4502">
        <f>IF(P4502=P4501,R4502+T4501,R4502)</f>
        <v>29622.526097481998</v>
      </c>
      <c r="U4502">
        <f>IF(P4502=P4501,1+U4501,1)</f>
        <v>1</v>
      </c>
      <c r="V4502" t="str">
        <f t="shared" si="70"/>
        <v/>
      </c>
      <c r="W4502" t="str">
        <f>IF(V4502="","",IF(ABS(V4502-R4502)&gt;W$1,ABS(V4502-R4502),""))</f>
        <v/>
      </c>
      <c r="X4502" t="str">
        <f>Y4502&amp;"-"&amp;Z4502&amp;"-"&amp;AC4502&amp;"-"&amp;AD4502&amp;"-"&amp;AG4502</f>
        <v>9.5-f-A-2-2.5</v>
      </c>
      <c r="Y4502">
        <f>F4502</f>
        <v>9.5</v>
      </c>
      <c r="Z4502" s="2" t="str">
        <f>G4502</f>
        <v>f</v>
      </c>
      <c r="AA4502">
        <f>_xlfn.IFNA(VLOOKUP(X4502,'duo-out'!A$2:Q$5000,5,FALSE),E4502+10*(H4502-1)+1+_xlfn.IFNA(VLOOKUP(D4502,states!A$2:C$10,3,FALSE),1))</f>
        <v>253</v>
      </c>
      <c r="AB4502" t="str">
        <f>IF(V4502="","",V4502)</f>
        <v/>
      </c>
      <c r="AC4502" s="2" t="str">
        <f>_xlfn.IFNA(VLOOKUP(D4502,states!A$2:C$10,2,FALSE),"XX")</f>
        <v>A</v>
      </c>
      <c r="AD4502">
        <f>E4502</f>
        <v>2</v>
      </c>
      <c r="AE4502">
        <f>_xlfn.IFNA(VLOOKUP(D4502,states!A$2:D$10,4,FALSE),0)</f>
        <v>2</v>
      </c>
      <c r="AF4502">
        <v>0.5</v>
      </c>
      <c r="AG4502">
        <f>IF(AE4502=0,AF4502,IF(AE4502=1,IF(F4502=0.5,0.5,IF(H4502=1,0.5,1.5)),IF(F4502=0.5,0.5,IF(H4502=1,2.5,1.5))))</f>
        <v>2.5</v>
      </c>
      <c r="AH4502" s="7">
        <f>IF(AC4502="XX",0,1/C4502^(1/5)*IF(E4502=0,100,1)/(E4502+1)^(1/4))</f>
        <v>2.1924297443889911</v>
      </c>
    </row>
    <row r="4503" spans="1:34">
      <c r="A4503">
        <v>3691</v>
      </c>
      <c r="B4503" s="1">
        <v>22867.4414</v>
      </c>
      <c r="C4503" s="6">
        <v>5.0000000000000001E-3</v>
      </c>
      <c r="D4503" t="s">
        <v>3</v>
      </c>
      <c r="E4503">
        <v>2</v>
      </c>
      <c r="F4503">
        <v>9.5</v>
      </c>
      <c r="G4503" t="s">
        <v>2</v>
      </c>
      <c r="H4503">
        <v>1</v>
      </c>
      <c r="I4503" t="s">
        <v>0</v>
      </c>
      <c r="J4503">
        <v>2</v>
      </c>
      <c r="K4503">
        <v>10.5</v>
      </c>
      <c r="L4503" t="s">
        <v>2</v>
      </c>
      <c r="M4503">
        <v>1</v>
      </c>
      <c r="N4503" t="s">
        <v>3747</v>
      </c>
      <c r="O4503">
        <v>1</v>
      </c>
      <c r="P4503" t="str">
        <f>D4503&amp;"-"&amp;F4503&amp;"-"&amp;G4503&amp;"-"&amp;E4503&amp;"-"&amp;H4503</f>
        <v>A2Delta-9.5-f-2-1</v>
      </c>
      <c r="Q4503" t="str">
        <f>I4503&amp;"-"&amp;K4503&amp;"-"&amp;L4503&amp;"-"&amp;J4503&amp;"-"&amp;M4503</f>
        <v>X2Pi-10.5-f-2-1</v>
      </c>
      <c r="R4503">
        <f>B4503+S4503</f>
        <v>29619.686451289999</v>
      </c>
      <c r="S4503">
        <f>_xlfn.IFNA(VLOOKUP(Q4503,'MARVEL-X'!A$2:I$1400,7,FALSE),VLOOKUP(Q4503,MARVEL!A$2:J$1522,10,FALSE))</f>
        <v>6752.2450512900004</v>
      </c>
      <c r="T4503">
        <f>IF(P4503=P4502,R4503+T4502,R4503)</f>
        <v>59242.212548771997</v>
      </c>
      <c r="U4503">
        <f>IF(P4503=P4502,1+U4502,1)</f>
        <v>2</v>
      </c>
      <c r="V4503" t="str">
        <f t="shared" si="70"/>
        <v/>
      </c>
      <c r="W4503" t="str">
        <f>IF(V4503="","",IF(ABS(V4503-R4503)&gt;W$1,ABS(V4503-R4503),""))</f>
        <v/>
      </c>
      <c r="X4503" t="str">
        <f>Y4503&amp;"-"&amp;Z4503&amp;"-"&amp;AC4503&amp;"-"&amp;AD4503&amp;"-"&amp;AG4503</f>
        <v>9.5-f-A-2-2.5</v>
      </c>
      <c r="Y4503">
        <f>F4503</f>
        <v>9.5</v>
      </c>
      <c r="Z4503" s="2" t="str">
        <f>G4503</f>
        <v>f</v>
      </c>
      <c r="AA4503">
        <f>_xlfn.IFNA(VLOOKUP(X4503,'duo-out'!A$2:Q$5000,5,FALSE),E4503+10*(H4503-1)+1+_xlfn.IFNA(VLOOKUP(D4503,states!A$2:C$10,3,FALSE),1))</f>
        <v>253</v>
      </c>
      <c r="AB4503" t="str">
        <f>IF(V4503="","",V4503)</f>
        <v/>
      </c>
      <c r="AC4503" s="2" t="str">
        <f>_xlfn.IFNA(VLOOKUP(D4503,states!A$2:C$10,2,FALSE),"XX")</f>
        <v>A</v>
      </c>
      <c r="AD4503">
        <f>E4503</f>
        <v>2</v>
      </c>
      <c r="AE4503">
        <f>_xlfn.IFNA(VLOOKUP(D4503,states!A$2:D$10,4,FALSE),0)</f>
        <v>2</v>
      </c>
      <c r="AF4503">
        <v>0.5</v>
      </c>
      <c r="AG4503">
        <f>IF(AE4503=0,AF4503,IF(AE4503=1,IF(F4503=0.5,0.5,IF(H4503=1,0.5,1.5)),IF(F4503=0.5,0.5,IF(H4503=1,2.5,1.5))))</f>
        <v>2.5</v>
      </c>
      <c r="AH4503" s="7">
        <f>IF(AC4503="XX",0,1/C4503^(1/5)*IF(E4503=0,100,1)/(E4503+1)^(1/4))</f>
        <v>2.1924297443889911</v>
      </c>
    </row>
    <row r="4504" spans="1:34">
      <c r="A4504">
        <v>3667</v>
      </c>
      <c r="B4504" s="1">
        <v>23121.223000000002</v>
      </c>
      <c r="C4504" s="6">
        <v>5.0000000000000001E-3</v>
      </c>
      <c r="D4504" t="s">
        <v>3</v>
      </c>
      <c r="E4504">
        <v>2</v>
      </c>
      <c r="F4504">
        <v>9.5</v>
      </c>
      <c r="G4504" t="s">
        <v>2</v>
      </c>
      <c r="H4504">
        <v>1</v>
      </c>
      <c r="I4504" t="s">
        <v>0</v>
      </c>
      <c r="J4504">
        <v>2</v>
      </c>
      <c r="K4504">
        <v>9.5</v>
      </c>
      <c r="L4504" t="s">
        <v>1</v>
      </c>
      <c r="M4504">
        <v>1</v>
      </c>
      <c r="N4504" t="s">
        <v>3723</v>
      </c>
      <c r="O4504">
        <v>1</v>
      </c>
      <c r="P4504" t="str">
        <f>D4504&amp;"-"&amp;F4504&amp;"-"&amp;G4504&amp;"-"&amp;E4504&amp;"-"&amp;H4504</f>
        <v>A2Delta-9.5-f-2-1</v>
      </c>
      <c r="Q4504" t="str">
        <f>I4504&amp;"-"&amp;K4504&amp;"-"&amp;L4504&amp;"-"&amp;J4504&amp;"-"&amp;M4504</f>
        <v>X2Pi-9.5-e-2-1</v>
      </c>
      <c r="R4504">
        <f>B4504+S4504</f>
        <v>29619.692755554002</v>
      </c>
      <c r="S4504">
        <f>_xlfn.IFNA(VLOOKUP(Q4504,'MARVEL-X'!A$2:I$1400,7,FALSE),VLOOKUP(Q4504,MARVEL!A$2:J$1522,10,FALSE))</f>
        <v>6498.4697555539997</v>
      </c>
      <c r="T4504">
        <f>IF(P4504=P4503,R4504+T4503,R4504)</f>
        <v>88861.905304326006</v>
      </c>
      <c r="U4504">
        <f>IF(P4504=P4503,1+U4503,1)</f>
        <v>3</v>
      </c>
      <c r="V4504" t="str">
        <f t="shared" si="70"/>
        <v/>
      </c>
      <c r="W4504" t="str">
        <f>IF(V4504="","",IF(ABS(V4504-R4504)&gt;W$1,ABS(V4504-R4504),""))</f>
        <v/>
      </c>
      <c r="X4504" t="str">
        <f>Y4504&amp;"-"&amp;Z4504&amp;"-"&amp;AC4504&amp;"-"&amp;AD4504&amp;"-"&amp;AG4504</f>
        <v>9.5-f-A-2-2.5</v>
      </c>
      <c r="Y4504">
        <f>F4504</f>
        <v>9.5</v>
      </c>
      <c r="Z4504" s="2" t="str">
        <f>G4504</f>
        <v>f</v>
      </c>
      <c r="AA4504">
        <f>_xlfn.IFNA(VLOOKUP(X4504,'duo-out'!A$2:Q$5000,5,FALSE),E4504+10*(H4504-1)+1+_xlfn.IFNA(VLOOKUP(D4504,states!A$2:C$10,3,FALSE),1))</f>
        <v>253</v>
      </c>
      <c r="AB4504" t="str">
        <f>IF(V4504="","",V4504)</f>
        <v/>
      </c>
      <c r="AC4504" s="2" t="str">
        <f>_xlfn.IFNA(VLOOKUP(D4504,states!A$2:C$10,2,FALSE),"XX")</f>
        <v>A</v>
      </c>
      <c r="AD4504">
        <f>E4504</f>
        <v>2</v>
      </c>
      <c r="AE4504">
        <f>_xlfn.IFNA(VLOOKUP(D4504,states!A$2:D$10,4,FALSE),0)</f>
        <v>2</v>
      </c>
      <c r="AF4504">
        <v>0.5</v>
      </c>
      <c r="AG4504">
        <f>IF(AE4504=0,AF4504,IF(AE4504=1,IF(F4504=0.5,0.5,IF(H4504=1,0.5,1.5)),IF(F4504=0.5,0.5,IF(H4504=1,2.5,1.5))))</f>
        <v>2.5</v>
      </c>
      <c r="AH4504" s="7">
        <f>IF(AC4504="XX",0,1/C4504^(1/5)*IF(E4504=0,100,1)/(E4504+1)^(1/4))</f>
        <v>2.1924297443889911</v>
      </c>
    </row>
    <row r="4505" spans="1:34">
      <c r="A4505">
        <v>5704</v>
      </c>
      <c r="B4505" s="1">
        <v>23122.142</v>
      </c>
      <c r="C4505" s="6">
        <v>8.8959999999999997E-2</v>
      </c>
      <c r="D4505" t="s">
        <v>3</v>
      </c>
      <c r="E4505">
        <v>2</v>
      </c>
      <c r="F4505">
        <v>9.5</v>
      </c>
      <c r="G4505" t="s">
        <v>2</v>
      </c>
      <c r="H4505">
        <v>1</v>
      </c>
      <c r="I4505" t="s">
        <v>0</v>
      </c>
      <c r="J4505">
        <v>2</v>
      </c>
      <c r="K4505">
        <v>8.5</v>
      </c>
      <c r="L4505" t="s">
        <v>2</v>
      </c>
      <c r="M4505">
        <v>2</v>
      </c>
      <c r="N4505" t="s">
        <v>5760</v>
      </c>
      <c r="O4505">
        <v>1</v>
      </c>
      <c r="P4505" t="str">
        <f>D4505&amp;"-"&amp;F4505&amp;"-"&amp;G4505&amp;"-"&amp;E4505&amp;"-"&amp;H4505</f>
        <v>A2Delta-9.5-f-2-1</v>
      </c>
      <c r="Q4505" t="str">
        <f>I4505&amp;"-"&amp;K4505&amp;"-"&amp;L4505&amp;"-"&amp;J4505&amp;"-"&amp;M4505</f>
        <v>X2Pi-8.5-f-2-2</v>
      </c>
      <c r="R4505">
        <f>B4505+S4505</f>
        <v>29619.613572061</v>
      </c>
      <c r="S4505">
        <f>_xlfn.IFNA(VLOOKUP(Q4505,'MARVEL-X'!A$2:I$1400,7,FALSE),VLOOKUP(Q4505,MARVEL!A$2:J$1522,10,FALSE))</f>
        <v>6497.4715720610002</v>
      </c>
      <c r="T4505">
        <f>IF(P4505=P4504,R4505+T4504,R4505)</f>
        <v>118481.51887638701</v>
      </c>
      <c r="U4505">
        <f>IF(P4505=P4504,1+U4504,1)</f>
        <v>4</v>
      </c>
      <c r="V4505" t="str">
        <f t="shared" si="70"/>
        <v/>
      </c>
      <c r="W4505" t="str">
        <f>IF(V4505="","",IF(ABS(V4505-R4505)&gt;W$1,ABS(V4505-R4505),""))</f>
        <v/>
      </c>
      <c r="X4505" t="str">
        <f>Y4505&amp;"-"&amp;Z4505&amp;"-"&amp;AC4505&amp;"-"&amp;AD4505&amp;"-"&amp;AG4505</f>
        <v>9.5-f-A-2-2.5</v>
      </c>
      <c r="Y4505">
        <f>F4505</f>
        <v>9.5</v>
      </c>
      <c r="Z4505" s="2" t="str">
        <f>G4505</f>
        <v>f</v>
      </c>
      <c r="AA4505">
        <f>_xlfn.IFNA(VLOOKUP(X4505,'duo-out'!A$2:Q$5000,5,FALSE),E4505+10*(H4505-1)+1+_xlfn.IFNA(VLOOKUP(D4505,states!A$2:C$10,3,FALSE),1))</f>
        <v>253</v>
      </c>
      <c r="AB4505" t="str">
        <f>IF(V4505="","",V4505)</f>
        <v/>
      </c>
      <c r="AC4505" s="2" t="str">
        <f>_xlfn.IFNA(VLOOKUP(D4505,states!A$2:C$10,2,FALSE),"XX")</f>
        <v>A</v>
      </c>
      <c r="AD4505">
        <f>E4505</f>
        <v>2</v>
      </c>
      <c r="AE4505">
        <f>_xlfn.IFNA(VLOOKUP(D4505,states!A$2:D$10,4,FALSE),0)</f>
        <v>2</v>
      </c>
      <c r="AF4505">
        <v>0.5</v>
      </c>
      <c r="AG4505">
        <f>IF(AE4505=0,AF4505,IF(AE4505=1,IF(F4505=0.5,0.5,IF(H4505=1,0.5,1.5)),IF(F4505=0.5,0.5,IF(H4505=1,2.5,1.5))))</f>
        <v>2.5</v>
      </c>
      <c r="AH4505" s="7">
        <f>IF(AC4505="XX",0,1/C4505^(1/5)*IF(E4505=0,100,1)/(E4505+1)^(1/4))</f>
        <v>1.2327662371587236</v>
      </c>
    </row>
    <row r="4506" spans="1:34">
      <c r="A4506">
        <v>5668</v>
      </c>
      <c r="B4506" s="1">
        <v>23121.271000000001</v>
      </c>
      <c r="C4506" s="6">
        <v>6.2780000000000002E-2</v>
      </c>
      <c r="D4506" t="s">
        <v>3</v>
      </c>
      <c r="E4506">
        <v>2</v>
      </c>
      <c r="F4506">
        <v>9.5</v>
      </c>
      <c r="G4506" t="s">
        <v>2</v>
      </c>
      <c r="H4506">
        <v>1</v>
      </c>
      <c r="I4506" t="s">
        <v>0</v>
      </c>
      <c r="J4506">
        <v>2</v>
      </c>
      <c r="K4506">
        <v>9.5</v>
      </c>
      <c r="L4506" t="s">
        <v>1</v>
      </c>
      <c r="M4506">
        <v>1</v>
      </c>
      <c r="N4506" t="s">
        <v>5724</v>
      </c>
      <c r="O4506">
        <v>1</v>
      </c>
      <c r="P4506" t="str">
        <f>D4506&amp;"-"&amp;F4506&amp;"-"&amp;G4506&amp;"-"&amp;E4506&amp;"-"&amp;H4506</f>
        <v>A2Delta-9.5-f-2-1</v>
      </c>
      <c r="Q4506" t="str">
        <f>I4506&amp;"-"&amp;K4506&amp;"-"&amp;L4506&amp;"-"&amp;J4506&amp;"-"&amp;M4506</f>
        <v>X2Pi-9.5-e-2-1</v>
      </c>
      <c r="R4506">
        <f>B4506+S4506</f>
        <v>29619.740755554001</v>
      </c>
      <c r="S4506">
        <f>_xlfn.IFNA(VLOOKUP(Q4506,'MARVEL-X'!A$2:I$1400,7,FALSE),VLOOKUP(Q4506,MARVEL!A$2:J$1522,10,FALSE))</f>
        <v>6498.4697555539997</v>
      </c>
      <c r="T4506">
        <f>IF(P4506=P4505,R4506+T4505,R4506)</f>
        <v>148101.25963194101</v>
      </c>
      <c r="U4506">
        <f>IF(P4506=P4505,1+U4505,1)</f>
        <v>5</v>
      </c>
      <c r="V4506" t="str">
        <f t="shared" si="70"/>
        <v/>
      </c>
      <c r="W4506" t="str">
        <f>IF(V4506="","",IF(ABS(V4506-R4506)&gt;W$1,ABS(V4506-R4506),""))</f>
        <v/>
      </c>
      <c r="X4506" t="str">
        <f>Y4506&amp;"-"&amp;Z4506&amp;"-"&amp;AC4506&amp;"-"&amp;AD4506&amp;"-"&amp;AG4506</f>
        <v>9.5-f-A-2-2.5</v>
      </c>
      <c r="Y4506">
        <f>F4506</f>
        <v>9.5</v>
      </c>
      <c r="Z4506" s="2" t="str">
        <f>G4506</f>
        <v>f</v>
      </c>
      <c r="AA4506">
        <f>_xlfn.IFNA(VLOOKUP(X4506,'duo-out'!A$2:Q$5000,5,FALSE),E4506+10*(H4506-1)+1+_xlfn.IFNA(VLOOKUP(D4506,states!A$2:C$10,3,FALSE),1))</f>
        <v>253</v>
      </c>
      <c r="AB4506" t="str">
        <f>IF(V4506="","",V4506)</f>
        <v/>
      </c>
      <c r="AC4506" s="2" t="str">
        <f>_xlfn.IFNA(VLOOKUP(D4506,states!A$2:C$10,2,FALSE),"XX")</f>
        <v>A</v>
      </c>
      <c r="AD4506">
        <f>E4506</f>
        <v>2</v>
      </c>
      <c r="AE4506">
        <f>_xlfn.IFNA(VLOOKUP(D4506,states!A$2:D$10,4,FALSE),0)</f>
        <v>2</v>
      </c>
      <c r="AF4506">
        <v>0.5</v>
      </c>
      <c r="AG4506">
        <f>IF(AE4506=0,AF4506,IF(AE4506=1,IF(F4506=0.5,0.5,IF(H4506=1,0.5,1.5)),IF(F4506=0.5,0.5,IF(H4506=1,2.5,1.5))))</f>
        <v>2.5</v>
      </c>
      <c r="AH4506" s="7">
        <f>IF(AC4506="XX",0,1/C4506^(1/5)*IF(E4506=0,100,1)/(E4506+1)^(1/4))</f>
        <v>1.3217685802521608</v>
      </c>
    </row>
    <row r="4507" spans="1:34">
      <c r="A4507">
        <v>164</v>
      </c>
      <c r="B4507" s="1">
        <v>23356.008000000002</v>
      </c>
      <c r="C4507" s="6">
        <v>0.1487</v>
      </c>
      <c r="D4507" t="s">
        <v>3</v>
      </c>
      <c r="E4507">
        <v>2</v>
      </c>
      <c r="F4507">
        <v>9.5</v>
      </c>
      <c r="G4507" t="s">
        <v>2</v>
      </c>
      <c r="H4507">
        <v>1</v>
      </c>
      <c r="I4507" t="s">
        <v>0</v>
      </c>
      <c r="J4507">
        <v>2</v>
      </c>
      <c r="K4507">
        <v>8.5</v>
      </c>
      <c r="L4507" t="s">
        <v>2</v>
      </c>
      <c r="M4507">
        <v>1</v>
      </c>
      <c r="N4507" t="s">
        <v>219</v>
      </c>
      <c r="O4507">
        <v>-1</v>
      </c>
      <c r="P4507" t="str">
        <f>D4507&amp;"-"&amp;F4507&amp;"-"&amp;G4507&amp;"-"&amp;E4507&amp;"-"&amp;H4507</f>
        <v>A2Delta-9.5-f-2-1</v>
      </c>
      <c r="Q4507" t="str">
        <f>I4507&amp;"-"&amp;K4507&amp;"-"&amp;L4507&amp;"-"&amp;J4507&amp;"-"&amp;M4507</f>
        <v>X2Pi-8.5-f-2-1</v>
      </c>
      <c r="R4507">
        <f>B4507+S4507</f>
        <v>29619.558931576001</v>
      </c>
      <c r="S4507">
        <f>_xlfn.IFNA(VLOOKUP(Q4507,'MARVEL-X'!A$2:I$1400,7,FALSE),VLOOKUP(Q4507,MARVEL!A$2:J$1522,10,FALSE))</f>
        <v>6263.550931576</v>
      </c>
      <c r="T4507">
        <f>IF(P4507=P4506,R4507+T4506,R4507)</f>
        <v>177720.81856351701</v>
      </c>
      <c r="U4507">
        <f>IF(P4507=P4506,1+U4506,1)</f>
        <v>6</v>
      </c>
      <c r="V4507" t="str">
        <f t="shared" si="70"/>
        <v/>
      </c>
      <c r="W4507" t="str">
        <f>IF(V4507="","",IF(ABS(V4507-R4507)&gt;W$1,ABS(V4507-R4507),""))</f>
        <v/>
      </c>
      <c r="X4507" t="str">
        <f>Y4507&amp;"-"&amp;Z4507&amp;"-"&amp;AC4507&amp;"-"&amp;AD4507&amp;"-"&amp;AG4507</f>
        <v>9.5-f-A-2-2.5</v>
      </c>
      <c r="Y4507">
        <f>F4507</f>
        <v>9.5</v>
      </c>
      <c r="Z4507" s="2" t="str">
        <f>G4507</f>
        <v>f</v>
      </c>
      <c r="AA4507">
        <f>_xlfn.IFNA(VLOOKUP(X4507,'duo-out'!A$2:Q$5000,5,FALSE),E4507+10*(H4507-1)+1+_xlfn.IFNA(VLOOKUP(D4507,states!A$2:C$10,3,FALSE),1))</f>
        <v>253</v>
      </c>
      <c r="AB4507" t="str">
        <f>IF(V4507="","",V4507)</f>
        <v/>
      </c>
      <c r="AC4507" s="2" t="str">
        <f>_xlfn.IFNA(VLOOKUP(D4507,states!A$2:C$10,2,FALSE),"XX")</f>
        <v>A</v>
      </c>
      <c r="AD4507">
        <f>E4507</f>
        <v>2</v>
      </c>
      <c r="AE4507">
        <f>_xlfn.IFNA(VLOOKUP(D4507,states!A$2:D$10,4,FALSE),0)</f>
        <v>2</v>
      </c>
      <c r="AF4507">
        <v>0.5</v>
      </c>
      <c r="AG4507">
        <f>IF(AE4507=0,AF4507,IF(AE4507=1,IF(F4507=0.5,0.5,IF(H4507=1,0.5,1.5)),IF(F4507=0.5,0.5,IF(H4507=1,2.5,1.5))))</f>
        <v>2.5</v>
      </c>
      <c r="AH4507" s="7">
        <f>IF(AC4507="XX",0,1/C4507^(1/5)*IF(E4507=0,100,1)/(E4507+1)^(1/4))</f>
        <v>1.1123910669727495</v>
      </c>
    </row>
    <row r="4508" spans="1:34">
      <c r="A4508">
        <v>1302</v>
      </c>
      <c r="B4508" s="1">
        <v>22867.24</v>
      </c>
      <c r="C4508" s="6">
        <v>0.22370000000000001</v>
      </c>
      <c r="D4508" t="s">
        <v>3</v>
      </c>
      <c r="E4508">
        <v>2</v>
      </c>
      <c r="F4508">
        <v>9.5</v>
      </c>
      <c r="G4508" t="s">
        <v>2</v>
      </c>
      <c r="H4508">
        <v>1</v>
      </c>
      <c r="I4508" t="s">
        <v>0</v>
      </c>
      <c r="J4508">
        <v>2</v>
      </c>
      <c r="K4508">
        <v>10.5</v>
      </c>
      <c r="L4508" t="s">
        <v>2</v>
      </c>
      <c r="M4508">
        <v>1</v>
      </c>
      <c r="N4508" t="s">
        <v>1358</v>
      </c>
      <c r="O4508">
        <v>1</v>
      </c>
      <c r="P4508" t="str">
        <f>D4508&amp;"-"&amp;F4508&amp;"-"&amp;G4508&amp;"-"&amp;E4508&amp;"-"&amp;H4508</f>
        <v>A2Delta-9.5-f-2-1</v>
      </c>
      <c r="Q4508" t="str">
        <f>I4508&amp;"-"&amp;K4508&amp;"-"&amp;L4508&amp;"-"&amp;J4508&amp;"-"&amp;M4508</f>
        <v>X2Pi-10.5-f-2-1</v>
      </c>
      <c r="R4508">
        <f>B4508+S4508</f>
        <v>29619.485051290001</v>
      </c>
      <c r="S4508">
        <f>_xlfn.IFNA(VLOOKUP(Q4508,'MARVEL-X'!A$2:I$1400,7,FALSE),VLOOKUP(Q4508,MARVEL!A$2:J$1522,10,FALSE))</f>
        <v>6752.2450512900004</v>
      </c>
      <c r="T4508">
        <f>IF(P4508=P4507,R4508+T4507,R4508)</f>
        <v>207340.30361480702</v>
      </c>
      <c r="U4508">
        <f>IF(P4508=P4507,1+U4507,1)</f>
        <v>7</v>
      </c>
      <c r="V4508" t="str">
        <f t="shared" si="70"/>
        <v/>
      </c>
      <c r="W4508" t="str">
        <f>IF(V4508="","",IF(ABS(V4508-R4508)&gt;W$1,ABS(V4508-R4508),""))</f>
        <v/>
      </c>
      <c r="X4508" t="str">
        <f>Y4508&amp;"-"&amp;Z4508&amp;"-"&amp;AC4508&amp;"-"&amp;AD4508&amp;"-"&amp;AG4508</f>
        <v>9.5-f-A-2-2.5</v>
      </c>
      <c r="Y4508">
        <f>F4508</f>
        <v>9.5</v>
      </c>
      <c r="Z4508" s="2" t="str">
        <f>G4508</f>
        <v>f</v>
      </c>
      <c r="AA4508">
        <f>_xlfn.IFNA(VLOOKUP(X4508,'duo-out'!A$2:Q$5000,5,FALSE),E4508+10*(H4508-1)+1+_xlfn.IFNA(VLOOKUP(D4508,states!A$2:C$10,3,FALSE),1))</f>
        <v>253</v>
      </c>
      <c r="AB4508" t="str">
        <f>IF(V4508="","",V4508)</f>
        <v/>
      </c>
      <c r="AC4508" s="2" t="str">
        <f>_xlfn.IFNA(VLOOKUP(D4508,states!A$2:C$10,2,FALSE),"XX")</f>
        <v>A</v>
      </c>
      <c r="AD4508">
        <f>E4508</f>
        <v>2</v>
      </c>
      <c r="AE4508">
        <f>_xlfn.IFNA(VLOOKUP(D4508,states!A$2:D$10,4,FALSE),0)</f>
        <v>2</v>
      </c>
      <c r="AF4508">
        <v>0.5</v>
      </c>
      <c r="AG4508">
        <f>IF(AE4508=0,AF4508,IF(AE4508=1,IF(F4508=0.5,0.5,IF(H4508=1,0.5,1.5)),IF(F4508=0.5,0.5,IF(H4508=1,2.5,1.5))))</f>
        <v>2.5</v>
      </c>
      <c r="AH4508" s="7">
        <f>IF(AC4508="XX",0,1/C4508^(1/5)*IF(E4508=0,100,1)/(E4508+1)^(1/4))</f>
        <v>1.0251478129301663</v>
      </c>
    </row>
    <row r="4509" spans="1:34">
      <c r="A4509">
        <v>1235</v>
      </c>
      <c r="B4509" s="1">
        <v>23121.14</v>
      </c>
      <c r="C4509" s="6">
        <v>8.6970000000000006E-2</v>
      </c>
      <c r="D4509" t="s">
        <v>3</v>
      </c>
      <c r="E4509">
        <v>2</v>
      </c>
      <c r="F4509">
        <v>9.5</v>
      </c>
      <c r="G4509" t="s">
        <v>2</v>
      </c>
      <c r="H4509">
        <v>1</v>
      </c>
      <c r="I4509" t="s">
        <v>0</v>
      </c>
      <c r="J4509">
        <v>2</v>
      </c>
      <c r="K4509">
        <v>9.5</v>
      </c>
      <c r="L4509" t="s">
        <v>1</v>
      </c>
      <c r="M4509">
        <v>1</v>
      </c>
      <c r="N4509" t="s">
        <v>1291</v>
      </c>
      <c r="O4509">
        <v>1</v>
      </c>
      <c r="P4509" t="str">
        <f>D4509&amp;"-"&amp;F4509&amp;"-"&amp;G4509&amp;"-"&amp;E4509&amp;"-"&amp;H4509</f>
        <v>A2Delta-9.5-f-2-1</v>
      </c>
      <c r="Q4509" t="str">
        <f>I4509&amp;"-"&amp;K4509&amp;"-"&amp;L4509&amp;"-"&amp;J4509&amp;"-"&amp;M4509</f>
        <v>X2Pi-9.5-e-2-1</v>
      </c>
      <c r="R4509">
        <f>B4509+S4509</f>
        <v>29619.609755554</v>
      </c>
      <c r="S4509">
        <f>_xlfn.IFNA(VLOOKUP(Q4509,'MARVEL-X'!A$2:I$1400,7,FALSE),VLOOKUP(Q4509,MARVEL!A$2:J$1522,10,FALSE))</f>
        <v>6498.4697555539997</v>
      </c>
      <c r="T4509">
        <f>IF(P4509=P4508,R4509+T4508,R4509)</f>
        <v>236959.91337036103</v>
      </c>
      <c r="U4509">
        <f>IF(P4509=P4508,1+U4508,1)</f>
        <v>8</v>
      </c>
      <c r="V4509" t="str">
        <f t="shared" si="70"/>
        <v/>
      </c>
      <c r="W4509" t="str">
        <f>IF(V4509="","",IF(ABS(V4509-R4509)&gt;W$1,ABS(V4509-R4509),""))</f>
        <v/>
      </c>
      <c r="X4509" t="str">
        <f>Y4509&amp;"-"&amp;Z4509&amp;"-"&amp;AC4509&amp;"-"&amp;AD4509&amp;"-"&amp;AG4509</f>
        <v>9.5-f-A-2-2.5</v>
      </c>
      <c r="Y4509">
        <f>F4509</f>
        <v>9.5</v>
      </c>
      <c r="Z4509" s="2" t="str">
        <f>G4509</f>
        <v>f</v>
      </c>
      <c r="AA4509">
        <f>_xlfn.IFNA(VLOOKUP(X4509,'duo-out'!A$2:Q$5000,5,FALSE),E4509+10*(H4509-1)+1+_xlfn.IFNA(VLOOKUP(D4509,states!A$2:C$10,3,FALSE),1))</f>
        <v>253</v>
      </c>
      <c r="AB4509" t="str">
        <f>IF(V4509="","",V4509)</f>
        <v/>
      </c>
      <c r="AC4509" s="2" t="str">
        <f>_xlfn.IFNA(VLOOKUP(D4509,states!A$2:C$10,2,FALSE),"XX")</f>
        <v>A</v>
      </c>
      <c r="AD4509">
        <f>E4509</f>
        <v>2</v>
      </c>
      <c r="AE4509">
        <f>_xlfn.IFNA(VLOOKUP(D4509,states!A$2:D$10,4,FALSE),0)</f>
        <v>2</v>
      </c>
      <c r="AF4509">
        <v>0.5</v>
      </c>
      <c r="AG4509">
        <f>IF(AE4509=0,AF4509,IF(AE4509=1,IF(F4509=0.5,0.5,IF(H4509=1,0.5,1.5)),IF(F4509=0.5,0.5,IF(H4509=1,2.5,1.5))))</f>
        <v>2.5</v>
      </c>
      <c r="AH4509" s="7">
        <f>IF(AC4509="XX",0,1/C4509^(1/5)*IF(E4509=0,100,1)/(E4509+1)^(1/4))</f>
        <v>1.2383567972571894</v>
      </c>
    </row>
    <row r="4510" spans="1:34">
      <c r="A4510">
        <v>1215</v>
      </c>
      <c r="B4510" s="1">
        <v>23355.75</v>
      </c>
      <c r="C4510" s="6">
        <v>0.41610000000000003</v>
      </c>
      <c r="D4510" t="s">
        <v>3</v>
      </c>
      <c r="E4510">
        <v>2</v>
      </c>
      <c r="F4510">
        <v>9.5</v>
      </c>
      <c r="G4510" t="s">
        <v>2</v>
      </c>
      <c r="H4510">
        <v>1</v>
      </c>
      <c r="I4510" t="s">
        <v>0</v>
      </c>
      <c r="J4510">
        <v>2</v>
      </c>
      <c r="K4510">
        <v>8.5</v>
      </c>
      <c r="L4510" t="s">
        <v>2</v>
      </c>
      <c r="M4510">
        <v>1</v>
      </c>
      <c r="N4510" t="s">
        <v>1271</v>
      </c>
      <c r="O4510">
        <v>1</v>
      </c>
      <c r="P4510" t="str">
        <f>D4510&amp;"-"&amp;F4510&amp;"-"&amp;G4510&amp;"-"&amp;E4510&amp;"-"&amp;H4510</f>
        <v>A2Delta-9.5-f-2-1</v>
      </c>
      <c r="Q4510" t="str">
        <f>I4510&amp;"-"&amp;K4510&amp;"-"&amp;L4510&amp;"-"&amp;J4510&amp;"-"&amp;M4510</f>
        <v>X2Pi-8.5-f-2-1</v>
      </c>
      <c r="R4510">
        <f>B4510+S4510</f>
        <v>29619.300931575999</v>
      </c>
      <c r="S4510">
        <f>_xlfn.IFNA(VLOOKUP(Q4510,'MARVEL-X'!A$2:I$1400,7,FALSE),VLOOKUP(Q4510,MARVEL!A$2:J$1522,10,FALSE))</f>
        <v>6263.550931576</v>
      </c>
      <c r="T4510">
        <f>IF(P4510=P4509,R4510+T4509,R4510)</f>
        <v>266579.21430193703</v>
      </c>
      <c r="U4510">
        <f>IF(P4510=P4509,1+U4509,1)</f>
        <v>9</v>
      </c>
      <c r="V4510">
        <f t="shared" si="70"/>
        <v>29619.912700215224</v>
      </c>
      <c r="W4510">
        <f>IF(V4510="","",IF(ABS(V4510-R4510)&gt;W$1,ABS(V4510-R4510),""))</f>
        <v>0.61176863922446501</v>
      </c>
      <c r="X4510" t="str">
        <f>Y4510&amp;"-"&amp;Z4510&amp;"-"&amp;AC4510&amp;"-"&amp;AD4510&amp;"-"&amp;AG4510</f>
        <v>9.5-f-A-2-2.5</v>
      </c>
      <c r="Y4510">
        <f>F4510</f>
        <v>9.5</v>
      </c>
      <c r="Z4510" s="2" t="str">
        <f>G4510</f>
        <v>f</v>
      </c>
      <c r="AA4510">
        <f>_xlfn.IFNA(VLOOKUP(X4510,'duo-out'!A$2:Q$5000,5,FALSE),E4510+10*(H4510-1)+1+_xlfn.IFNA(VLOOKUP(D4510,states!A$2:C$10,3,FALSE),1))</f>
        <v>253</v>
      </c>
      <c r="AB4510">
        <f>IF(V4510="","",V4510)</f>
        <v>29619.912700215224</v>
      </c>
      <c r="AC4510" s="2" t="str">
        <f>_xlfn.IFNA(VLOOKUP(D4510,states!A$2:C$10,2,FALSE),"XX")</f>
        <v>A</v>
      </c>
      <c r="AD4510">
        <f>E4510</f>
        <v>2</v>
      </c>
      <c r="AE4510">
        <f>_xlfn.IFNA(VLOOKUP(D4510,states!A$2:D$10,4,FALSE),0)</f>
        <v>2</v>
      </c>
      <c r="AF4510">
        <v>0.5</v>
      </c>
      <c r="AG4510">
        <f>IF(AE4510=0,AF4510,IF(AE4510=1,IF(F4510=0.5,0.5,IF(H4510=1,0.5,1.5)),IF(F4510=0.5,0.5,IF(H4510=1,2.5,1.5))))</f>
        <v>2.5</v>
      </c>
      <c r="AH4510" s="7">
        <f>IF(AC4510="XX",0,1/C4510^(1/5)*IF(E4510=0,100,1)/(E4510+1)^(1/4))</f>
        <v>0.90548267078858036</v>
      </c>
    </row>
    <row r="4511" spans="1:34">
      <c r="A4511">
        <v>3735</v>
      </c>
      <c r="B4511" s="1">
        <v>22839.801899999999</v>
      </c>
      <c r="C4511" s="6">
        <v>5.0000000000000001E-3</v>
      </c>
      <c r="D4511" t="s">
        <v>3</v>
      </c>
      <c r="E4511">
        <v>2</v>
      </c>
      <c r="F4511">
        <v>9.5</v>
      </c>
      <c r="G4511" t="s">
        <v>2</v>
      </c>
      <c r="H4511">
        <v>2</v>
      </c>
      <c r="I4511" t="s">
        <v>0</v>
      </c>
      <c r="J4511">
        <v>2</v>
      </c>
      <c r="K4511">
        <v>10.5</v>
      </c>
      <c r="L4511" t="s">
        <v>2</v>
      </c>
      <c r="M4511">
        <v>2</v>
      </c>
      <c r="N4511" t="s">
        <v>3791</v>
      </c>
      <c r="O4511">
        <v>1</v>
      </c>
      <c r="P4511" t="str">
        <f>D4511&amp;"-"&amp;F4511&amp;"-"&amp;G4511&amp;"-"&amp;E4511&amp;"-"&amp;H4511</f>
        <v>A2Delta-9.5-f-2-2</v>
      </c>
      <c r="Q4511" t="str">
        <f>I4511&amp;"-"&amp;K4511&amp;"-"&amp;L4511&amp;"-"&amp;J4511&amp;"-"&amp;M4511</f>
        <v>X2Pi-10.5-f-2-2</v>
      </c>
      <c r="R4511">
        <f>B4511+S4511</f>
        <v>29876.795511404998</v>
      </c>
      <c r="S4511">
        <f>_xlfn.IFNA(VLOOKUP(Q4511,'MARVEL-X'!A$2:I$1400,7,FALSE),VLOOKUP(Q4511,MARVEL!A$2:J$1522,10,FALSE))</f>
        <v>7036.9936114049997</v>
      </c>
      <c r="T4511">
        <f>IF(P4511=P4510,R4511+T4510,R4511)</f>
        <v>29876.795511404998</v>
      </c>
      <c r="U4511">
        <f>IF(P4511=P4510,1+U4510,1)</f>
        <v>1</v>
      </c>
      <c r="V4511" t="str">
        <f t="shared" si="70"/>
        <v/>
      </c>
      <c r="W4511" t="str">
        <f>IF(V4511="","",IF(ABS(V4511-R4511)&gt;W$1,ABS(V4511-R4511),""))</f>
        <v/>
      </c>
      <c r="X4511" t="str">
        <f>Y4511&amp;"-"&amp;Z4511&amp;"-"&amp;AC4511&amp;"-"&amp;AD4511&amp;"-"&amp;AG4511</f>
        <v>9.5-f-A-2-1.5</v>
      </c>
      <c r="Y4511">
        <f>F4511</f>
        <v>9.5</v>
      </c>
      <c r="Z4511" s="2" t="str">
        <f>G4511</f>
        <v>f</v>
      </c>
      <c r="AA4511">
        <f>_xlfn.IFNA(VLOOKUP(X4511,'duo-out'!A$2:Q$5000,5,FALSE),E4511+10*(H4511-1)+1+_xlfn.IFNA(VLOOKUP(D4511,states!A$2:C$10,3,FALSE),1))</f>
        <v>263</v>
      </c>
      <c r="AB4511" t="str">
        <f>IF(V4511="","",V4511)</f>
        <v/>
      </c>
      <c r="AC4511" s="2" t="str">
        <f>_xlfn.IFNA(VLOOKUP(D4511,states!A$2:C$10,2,FALSE),"XX")</f>
        <v>A</v>
      </c>
      <c r="AD4511">
        <f>E4511</f>
        <v>2</v>
      </c>
      <c r="AE4511">
        <f>_xlfn.IFNA(VLOOKUP(D4511,states!A$2:D$10,4,FALSE),0)</f>
        <v>2</v>
      </c>
      <c r="AF4511">
        <v>0.5</v>
      </c>
      <c r="AG4511">
        <f>IF(AE4511=0,AF4511,IF(AE4511=1,IF(F4511=0.5,0.5,IF(H4511=1,0.5,1.5)),IF(F4511=0.5,0.5,IF(H4511=1,2.5,1.5))))</f>
        <v>1.5</v>
      </c>
      <c r="AH4511" s="7">
        <f>IF(AC4511="XX",0,1/C4511^(1/5)*IF(E4511=0,100,1)/(E4511+1)^(1/4))</f>
        <v>2.1924297443889911</v>
      </c>
    </row>
    <row r="4512" spans="1:34">
      <c r="A4512">
        <v>5754</v>
      </c>
      <c r="B4512" s="1">
        <v>23125.723000000002</v>
      </c>
      <c r="C4512" s="6">
        <v>0.05</v>
      </c>
      <c r="D4512" t="s">
        <v>3</v>
      </c>
      <c r="E4512">
        <v>2</v>
      </c>
      <c r="F4512">
        <v>9.5</v>
      </c>
      <c r="G4512" t="s">
        <v>2</v>
      </c>
      <c r="H4512">
        <v>2</v>
      </c>
      <c r="I4512" t="s">
        <v>0</v>
      </c>
      <c r="J4512">
        <v>2</v>
      </c>
      <c r="K4512">
        <v>9.5</v>
      </c>
      <c r="L4512" t="s">
        <v>1</v>
      </c>
      <c r="M4512">
        <v>2</v>
      </c>
      <c r="N4512" t="s">
        <v>5810</v>
      </c>
      <c r="O4512">
        <v>1</v>
      </c>
      <c r="P4512" t="str">
        <f>D4512&amp;"-"&amp;F4512&amp;"-"&amp;G4512&amp;"-"&amp;E4512&amp;"-"&amp;H4512</f>
        <v>A2Delta-9.5-f-2-2</v>
      </c>
      <c r="Q4512" t="str">
        <f>I4512&amp;"-"&amp;K4512&amp;"-"&amp;L4512&amp;"-"&amp;J4512&amp;"-"&amp;M4512</f>
        <v>X2Pi-9.5-e-2-2</v>
      </c>
      <c r="R4512">
        <f>B4512+S4512</f>
        <v>29876.827174927002</v>
      </c>
      <c r="S4512">
        <f>_xlfn.IFNA(VLOOKUP(Q4512,'MARVEL-X'!A$2:I$1400,7,FALSE),VLOOKUP(Q4512,MARVEL!A$2:J$1522,10,FALSE))</f>
        <v>6751.1041749269998</v>
      </c>
      <c r="T4512">
        <f>IF(P4512=P4511,R4512+T4511,R4512)</f>
        <v>59753.622686332004</v>
      </c>
      <c r="U4512">
        <f>IF(P4512=P4511,1+U4511,1)</f>
        <v>2</v>
      </c>
      <c r="V4512" t="str">
        <f t="shared" si="70"/>
        <v/>
      </c>
      <c r="W4512" t="str">
        <f>IF(V4512="","",IF(ABS(V4512-R4512)&gt;W$1,ABS(V4512-R4512),""))</f>
        <v/>
      </c>
      <c r="X4512" t="str">
        <f>Y4512&amp;"-"&amp;Z4512&amp;"-"&amp;AC4512&amp;"-"&amp;AD4512&amp;"-"&amp;AG4512</f>
        <v>9.5-f-A-2-1.5</v>
      </c>
      <c r="Y4512">
        <f>F4512</f>
        <v>9.5</v>
      </c>
      <c r="Z4512" s="2" t="str">
        <f>G4512</f>
        <v>f</v>
      </c>
      <c r="AA4512">
        <f>_xlfn.IFNA(VLOOKUP(X4512,'duo-out'!A$2:Q$5000,5,FALSE),E4512+10*(H4512-1)+1+_xlfn.IFNA(VLOOKUP(D4512,states!A$2:C$10,3,FALSE),1))</f>
        <v>263</v>
      </c>
      <c r="AB4512" t="str">
        <f>IF(V4512="","",V4512)</f>
        <v/>
      </c>
      <c r="AC4512" s="2" t="str">
        <f>_xlfn.IFNA(VLOOKUP(D4512,states!A$2:C$10,2,FALSE),"XX")</f>
        <v>A</v>
      </c>
      <c r="AD4512">
        <f>E4512</f>
        <v>2</v>
      </c>
      <c r="AE4512">
        <f>_xlfn.IFNA(VLOOKUP(D4512,states!A$2:D$10,4,FALSE),0)</f>
        <v>2</v>
      </c>
      <c r="AF4512">
        <v>0.5</v>
      </c>
      <c r="AG4512">
        <f>IF(AE4512=0,AF4512,IF(AE4512=1,IF(F4512=0.5,0.5,IF(H4512=1,0.5,1.5)),IF(F4512=0.5,0.5,IF(H4512=1,2.5,1.5))))</f>
        <v>1.5</v>
      </c>
      <c r="AH4512" s="7">
        <f>IF(AC4512="XX",0,1/C4512^(1/5)*IF(E4512=0,100,1)/(E4512+1)^(1/4))</f>
        <v>1.3833296494790666</v>
      </c>
    </row>
    <row r="4513" spans="1:34">
      <c r="A4513">
        <v>5722</v>
      </c>
      <c r="B4513" s="1">
        <v>23379.298999999999</v>
      </c>
      <c r="C4513" s="6">
        <v>0.05</v>
      </c>
      <c r="D4513" t="s">
        <v>3</v>
      </c>
      <c r="E4513">
        <v>2</v>
      </c>
      <c r="F4513">
        <v>9.5</v>
      </c>
      <c r="G4513" t="s">
        <v>2</v>
      </c>
      <c r="H4513">
        <v>2</v>
      </c>
      <c r="I4513" t="s">
        <v>0</v>
      </c>
      <c r="J4513">
        <v>2</v>
      </c>
      <c r="K4513">
        <v>8.5</v>
      </c>
      <c r="L4513" t="s">
        <v>2</v>
      </c>
      <c r="M4513">
        <v>2</v>
      </c>
      <c r="N4513" t="s">
        <v>5778</v>
      </c>
      <c r="O4513">
        <v>1</v>
      </c>
      <c r="P4513" t="str">
        <f>D4513&amp;"-"&amp;F4513&amp;"-"&amp;G4513&amp;"-"&amp;E4513&amp;"-"&amp;H4513</f>
        <v>A2Delta-9.5-f-2-2</v>
      </c>
      <c r="Q4513" t="str">
        <f>I4513&amp;"-"&amp;K4513&amp;"-"&amp;L4513&amp;"-"&amp;J4513&amp;"-"&amp;M4513</f>
        <v>X2Pi-8.5-f-2-2</v>
      </c>
      <c r="R4513">
        <f>B4513+S4513</f>
        <v>29876.770572060999</v>
      </c>
      <c r="S4513">
        <f>_xlfn.IFNA(VLOOKUP(Q4513,'MARVEL-X'!A$2:I$1400,7,FALSE),VLOOKUP(Q4513,MARVEL!A$2:J$1522,10,FALSE))</f>
        <v>6497.4715720610002</v>
      </c>
      <c r="T4513">
        <f>IF(P4513=P4512,R4513+T4512,R4513)</f>
        <v>89630.393258393</v>
      </c>
      <c r="U4513">
        <f>IF(P4513=P4512,1+U4512,1)</f>
        <v>3</v>
      </c>
      <c r="V4513" t="str">
        <f t="shared" si="70"/>
        <v/>
      </c>
      <c r="W4513" t="str">
        <f>IF(V4513="","",IF(ABS(V4513-R4513)&gt;W$1,ABS(V4513-R4513),""))</f>
        <v/>
      </c>
      <c r="X4513" t="str">
        <f>Y4513&amp;"-"&amp;Z4513&amp;"-"&amp;AC4513&amp;"-"&amp;AD4513&amp;"-"&amp;AG4513</f>
        <v>9.5-f-A-2-1.5</v>
      </c>
      <c r="Y4513">
        <f>F4513</f>
        <v>9.5</v>
      </c>
      <c r="Z4513" s="2" t="str">
        <f>G4513</f>
        <v>f</v>
      </c>
      <c r="AA4513">
        <f>_xlfn.IFNA(VLOOKUP(X4513,'duo-out'!A$2:Q$5000,5,FALSE),E4513+10*(H4513-1)+1+_xlfn.IFNA(VLOOKUP(D4513,states!A$2:C$10,3,FALSE),1))</f>
        <v>263</v>
      </c>
      <c r="AB4513" t="str">
        <f>IF(V4513="","",V4513)</f>
        <v/>
      </c>
      <c r="AC4513" s="2" t="str">
        <f>_xlfn.IFNA(VLOOKUP(D4513,states!A$2:C$10,2,FALSE),"XX")</f>
        <v>A</v>
      </c>
      <c r="AD4513">
        <f>E4513</f>
        <v>2</v>
      </c>
      <c r="AE4513">
        <f>_xlfn.IFNA(VLOOKUP(D4513,states!A$2:D$10,4,FALSE),0)</f>
        <v>2</v>
      </c>
      <c r="AF4513">
        <v>0.5</v>
      </c>
      <c r="AG4513">
        <f>IF(AE4513=0,AF4513,IF(AE4513=1,IF(F4513=0.5,0.5,IF(H4513=1,0.5,1.5)),IF(F4513=0.5,0.5,IF(H4513=1,2.5,1.5))))</f>
        <v>1.5</v>
      </c>
      <c r="AH4513" s="7">
        <f>IF(AC4513="XX",0,1/C4513^(1/5)*IF(E4513=0,100,1)/(E4513+1)^(1/4))</f>
        <v>1.3833296494790666</v>
      </c>
    </row>
    <row r="4514" spans="1:34">
      <c r="A4514">
        <v>5710</v>
      </c>
      <c r="B4514" s="1">
        <v>23378.282999999999</v>
      </c>
      <c r="C4514" s="6">
        <v>5.5399999999999998E-2</v>
      </c>
      <c r="D4514" t="s">
        <v>3</v>
      </c>
      <c r="E4514">
        <v>2</v>
      </c>
      <c r="F4514">
        <v>9.5</v>
      </c>
      <c r="G4514" t="s">
        <v>2</v>
      </c>
      <c r="H4514">
        <v>2</v>
      </c>
      <c r="I4514" t="s">
        <v>0</v>
      </c>
      <c r="J4514">
        <v>2</v>
      </c>
      <c r="K4514">
        <v>9.5</v>
      </c>
      <c r="L4514" t="s">
        <v>1</v>
      </c>
      <c r="M4514">
        <v>1</v>
      </c>
      <c r="N4514" t="s">
        <v>5766</v>
      </c>
      <c r="O4514">
        <v>1</v>
      </c>
      <c r="P4514" t="str">
        <f>D4514&amp;"-"&amp;F4514&amp;"-"&amp;G4514&amp;"-"&amp;E4514&amp;"-"&amp;H4514</f>
        <v>A2Delta-9.5-f-2-2</v>
      </c>
      <c r="Q4514" t="str">
        <f>I4514&amp;"-"&amp;K4514&amp;"-"&amp;L4514&amp;"-"&amp;J4514&amp;"-"&amp;M4514</f>
        <v>X2Pi-9.5-e-2-1</v>
      </c>
      <c r="R4514">
        <f>B4514+S4514</f>
        <v>29876.752755554</v>
      </c>
      <c r="S4514">
        <f>_xlfn.IFNA(VLOOKUP(Q4514,'MARVEL-X'!A$2:I$1400,7,FALSE),VLOOKUP(Q4514,MARVEL!A$2:J$1522,10,FALSE))</f>
        <v>6498.4697555539997</v>
      </c>
      <c r="T4514">
        <f>IF(P4514=P4513,R4514+T4513,R4514)</f>
        <v>119507.146013947</v>
      </c>
      <c r="U4514">
        <f>IF(P4514=P4513,1+U4513,1)</f>
        <v>4</v>
      </c>
      <c r="V4514" t="str">
        <f t="shared" si="70"/>
        <v/>
      </c>
      <c r="W4514" t="str">
        <f>IF(V4514="","",IF(ABS(V4514-R4514)&gt;W$1,ABS(V4514-R4514),""))</f>
        <v/>
      </c>
      <c r="X4514" t="str">
        <f>Y4514&amp;"-"&amp;Z4514&amp;"-"&amp;AC4514&amp;"-"&amp;AD4514&amp;"-"&amp;AG4514</f>
        <v>9.5-f-A-2-1.5</v>
      </c>
      <c r="Y4514">
        <f>F4514</f>
        <v>9.5</v>
      </c>
      <c r="Z4514" s="2" t="str">
        <f>G4514</f>
        <v>f</v>
      </c>
      <c r="AA4514">
        <f>_xlfn.IFNA(VLOOKUP(X4514,'duo-out'!A$2:Q$5000,5,FALSE),E4514+10*(H4514-1)+1+_xlfn.IFNA(VLOOKUP(D4514,states!A$2:C$10,3,FALSE),1))</f>
        <v>263</v>
      </c>
      <c r="AB4514" t="str">
        <f>IF(V4514="","",V4514)</f>
        <v/>
      </c>
      <c r="AC4514" s="2" t="str">
        <f>_xlfn.IFNA(VLOOKUP(D4514,states!A$2:C$10,2,FALSE),"XX")</f>
        <v>A</v>
      </c>
      <c r="AD4514">
        <f>E4514</f>
        <v>2</v>
      </c>
      <c r="AE4514">
        <f>_xlfn.IFNA(VLOOKUP(D4514,states!A$2:D$10,4,FALSE),0)</f>
        <v>2</v>
      </c>
      <c r="AF4514">
        <v>0.5</v>
      </c>
      <c r="AG4514">
        <f>IF(AE4514=0,AF4514,IF(AE4514=1,IF(F4514=0.5,0.5,IF(H4514=1,0.5,1.5)),IF(F4514=0.5,0.5,IF(H4514=1,2.5,1.5))))</f>
        <v>1.5</v>
      </c>
      <c r="AH4514" s="7">
        <f>IF(AC4514="XX",0,1/C4514^(1/5)*IF(E4514=0,100,1)/(E4514+1)^(1/4))</f>
        <v>1.3552447493927997</v>
      </c>
    </row>
    <row r="4515" spans="1:34">
      <c r="A4515">
        <v>1323</v>
      </c>
      <c r="B4515" s="1">
        <v>23379.27</v>
      </c>
      <c r="C4515" s="6">
        <v>7.4940000000000007E-2</v>
      </c>
      <c r="D4515" t="s">
        <v>3</v>
      </c>
      <c r="E4515">
        <v>2</v>
      </c>
      <c r="F4515">
        <v>9.5</v>
      </c>
      <c r="G4515" t="s">
        <v>2</v>
      </c>
      <c r="H4515">
        <v>2</v>
      </c>
      <c r="I4515" t="s">
        <v>0</v>
      </c>
      <c r="J4515">
        <v>2</v>
      </c>
      <c r="K4515">
        <v>8.5</v>
      </c>
      <c r="L4515" t="s">
        <v>2</v>
      </c>
      <c r="M4515">
        <v>2</v>
      </c>
      <c r="N4515" t="s">
        <v>1379</v>
      </c>
      <c r="O4515">
        <v>1</v>
      </c>
      <c r="P4515" t="str">
        <f>D4515&amp;"-"&amp;F4515&amp;"-"&amp;G4515&amp;"-"&amp;E4515&amp;"-"&amp;H4515</f>
        <v>A2Delta-9.5-f-2-2</v>
      </c>
      <c r="Q4515" t="str">
        <f>I4515&amp;"-"&amp;K4515&amp;"-"&amp;L4515&amp;"-"&amp;J4515&amp;"-"&amp;M4515</f>
        <v>X2Pi-8.5-f-2-2</v>
      </c>
      <c r="R4515">
        <f>B4515+S4515</f>
        <v>29876.741572061001</v>
      </c>
      <c r="S4515">
        <f>_xlfn.IFNA(VLOOKUP(Q4515,'MARVEL-X'!A$2:I$1400,7,FALSE),VLOOKUP(Q4515,MARVEL!A$2:J$1522,10,FALSE))</f>
        <v>6497.4715720610002</v>
      </c>
      <c r="T4515">
        <f>IF(P4515=P4514,R4515+T4514,R4515)</f>
        <v>149383.887586008</v>
      </c>
      <c r="U4515">
        <f>IF(P4515=P4514,1+U4514,1)</f>
        <v>5</v>
      </c>
      <c r="V4515" t="str">
        <f t="shared" si="70"/>
        <v/>
      </c>
      <c r="W4515" t="str">
        <f>IF(V4515="","",IF(ABS(V4515-R4515)&gt;W$1,ABS(V4515-R4515),""))</f>
        <v/>
      </c>
      <c r="X4515" t="str">
        <f>Y4515&amp;"-"&amp;Z4515&amp;"-"&amp;AC4515&amp;"-"&amp;AD4515&amp;"-"&amp;AG4515</f>
        <v>9.5-f-A-2-1.5</v>
      </c>
      <c r="Y4515">
        <f>F4515</f>
        <v>9.5</v>
      </c>
      <c r="Z4515" s="2" t="str">
        <f>G4515</f>
        <v>f</v>
      </c>
      <c r="AA4515">
        <f>_xlfn.IFNA(VLOOKUP(X4515,'duo-out'!A$2:Q$5000,5,FALSE),E4515+10*(H4515-1)+1+_xlfn.IFNA(VLOOKUP(D4515,states!A$2:C$10,3,FALSE),1))</f>
        <v>263</v>
      </c>
      <c r="AB4515" t="str">
        <f>IF(V4515="","",V4515)</f>
        <v/>
      </c>
      <c r="AC4515" s="2" t="str">
        <f>_xlfn.IFNA(VLOOKUP(D4515,states!A$2:C$10,2,FALSE),"XX")</f>
        <v>A</v>
      </c>
      <c r="AD4515">
        <f>E4515</f>
        <v>2</v>
      </c>
      <c r="AE4515">
        <f>_xlfn.IFNA(VLOOKUP(D4515,states!A$2:D$10,4,FALSE),0)</f>
        <v>2</v>
      </c>
      <c r="AF4515">
        <v>0.5</v>
      </c>
      <c r="AG4515">
        <f>IF(AE4515=0,AF4515,IF(AE4515=1,IF(F4515=0.5,0.5,IF(H4515=1,0.5,1.5)),IF(F4515=0.5,0.5,IF(H4515=1,2.5,1.5))))</f>
        <v>1.5</v>
      </c>
      <c r="AH4515" s="7">
        <f>IF(AC4515="XX",0,1/C4515^(1/5)*IF(E4515=0,100,1)/(E4515+1)^(1/4))</f>
        <v>1.2757834046681211</v>
      </c>
    </row>
    <row r="4516" spans="1:34">
      <c r="A4516">
        <v>1412</v>
      </c>
      <c r="B4516" s="1">
        <v>22839.67</v>
      </c>
      <c r="C4516" s="6">
        <v>0.14299999999999999</v>
      </c>
      <c r="D4516" t="s">
        <v>3</v>
      </c>
      <c r="E4516">
        <v>2</v>
      </c>
      <c r="F4516">
        <v>9.5</v>
      </c>
      <c r="G4516" t="s">
        <v>2</v>
      </c>
      <c r="H4516">
        <v>2</v>
      </c>
      <c r="I4516" t="s">
        <v>0</v>
      </c>
      <c r="J4516">
        <v>2</v>
      </c>
      <c r="K4516">
        <v>10.5</v>
      </c>
      <c r="L4516" t="s">
        <v>2</v>
      </c>
      <c r="M4516">
        <v>2</v>
      </c>
      <c r="N4516" t="s">
        <v>1468</v>
      </c>
      <c r="O4516">
        <v>1</v>
      </c>
      <c r="P4516" t="str">
        <f>D4516&amp;"-"&amp;F4516&amp;"-"&amp;G4516&amp;"-"&amp;E4516&amp;"-"&amp;H4516</f>
        <v>A2Delta-9.5-f-2-2</v>
      </c>
      <c r="Q4516" t="str">
        <f>I4516&amp;"-"&amp;K4516&amp;"-"&amp;L4516&amp;"-"&amp;J4516&amp;"-"&amp;M4516</f>
        <v>X2Pi-10.5-f-2-2</v>
      </c>
      <c r="R4516">
        <f>B4516+S4516</f>
        <v>29876.663611404998</v>
      </c>
      <c r="S4516">
        <f>_xlfn.IFNA(VLOOKUP(Q4516,'MARVEL-X'!A$2:I$1400,7,FALSE),VLOOKUP(Q4516,MARVEL!A$2:J$1522,10,FALSE))</f>
        <v>7036.9936114049997</v>
      </c>
      <c r="T4516">
        <f>IF(P4516=P4515,R4516+T4515,R4516)</f>
        <v>179260.55119741301</v>
      </c>
      <c r="U4516">
        <f>IF(P4516=P4515,1+U4515,1)</f>
        <v>6</v>
      </c>
      <c r="V4516" t="str">
        <f t="shared" si="70"/>
        <v/>
      </c>
      <c r="W4516" t="str">
        <f>IF(V4516="","",IF(ABS(V4516-R4516)&gt;W$1,ABS(V4516-R4516),""))</f>
        <v/>
      </c>
      <c r="X4516" t="str">
        <f>Y4516&amp;"-"&amp;Z4516&amp;"-"&amp;AC4516&amp;"-"&amp;AD4516&amp;"-"&amp;AG4516</f>
        <v>9.5-f-A-2-1.5</v>
      </c>
      <c r="Y4516">
        <f>F4516</f>
        <v>9.5</v>
      </c>
      <c r="Z4516" s="2" t="str">
        <f>G4516</f>
        <v>f</v>
      </c>
      <c r="AA4516">
        <f>_xlfn.IFNA(VLOOKUP(X4516,'duo-out'!A$2:Q$5000,5,FALSE),E4516+10*(H4516-1)+1+_xlfn.IFNA(VLOOKUP(D4516,states!A$2:C$10,3,FALSE),1))</f>
        <v>263</v>
      </c>
      <c r="AB4516" t="str">
        <f>IF(V4516="","",V4516)</f>
        <v/>
      </c>
      <c r="AC4516" s="2" t="str">
        <f>_xlfn.IFNA(VLOOKUP(D4516,states!A$2:C$10,2,FALSE),"XX")</f>
        <v>A</v>
      </c>
      <c r="AD4516">
        <f>E4516</f>
        <v>2</v>
      </c>
      <c r="AE4516">
        <f>_xlfn.IFNA(VLOOKUP(D4516,states!A$2:D$10,4,FALSE),0)</f>
        <v>2</v>
      </c>
      <c r="AF4516">
        <v>0.5</v>
      </c>
      <c r="AG4516">
        <f>IF(AE4516=0,AF4516,IF(AE4516=1,IF(F4516=0.5,0.5,IF(H4516=1,0.5,1.5)),IF(F4516=0.5,0.5,IF(H4516=1,2.5,1.5))))</f>
        <v>1.5</v>
      </c>
      <c r="AH4516" s="7">
        <f>IF(AC4516="XX",0,1/C4516^(1/5)*IF(E4516=0,100,1)/(E4516+1)^(1/4))</f>
        <v>1.1211209775468074</v>
      </c>
    </row>
    <row r="4517" spans="1:34">
      <c r="A4517">
        <v>1367</v>
      </c>
      <c r="B4517" s="1">
        <v>23122.25</v>
      </c>
      <c r="C4517" s="6">
        <v>0.501</v>
      </c>
      <c r="D4517" t="s">
        <v>3</v>
      </c>
      <c r="E4517">
        <v>2</v>
      </c>
      <c r="F4517">
        <v>9.5</v>
      </c>
      <c r="G4517" t="s">
        <v>2</v>
      </c>
      <c r="H4517">
        <v>2</v>
      </c>
      <c r="I4517" t="s">
        <v>0</v>
      </c>
      <c r="J4517">
        <v>2</v>
      </c>
      <c r="K4517">
        <v>9.5</v>
      </c>
      <c r="L4517" t="s">
        <v>2</v>
      </c>
      <c r="M4517">
        <v>2</v>
      </c>
      <c r="N4517" t="s">
        <v>1423</v>
      </c>
      <c r="O4517">
        <v>1</v>
      </c>
      <c r="P4517" t="str">
        <f>D4517&amp;"-"&amp;F4517&amp;"-"&amp;G4517&amp;"-"&amp;E4517&amp;"-"&amp;H4517</f>
        <v>A2Delta-9.5-f-2-2</v>
      </c>
      <c r="Q4517" t="str">
        <f>I4517&amp;"-"&amp;K4517&amp;"-"&amp;L4517&amp;"-"&amp;J4517&amp;"-"&amp;M4517</f>
        <v>X2Pi-9.5-f-2-2</v>
      </c>
      <c r="R4517">
        <f>B4517+S4517</f>
        <v>29877.261441620001</v>
      </c>
      <c r="S4517">
        <f>_xlfn.IFNA(VLOOKUP(Q4517,'MARVEL-X'!A$2:I$1400,7,FALSE),VLOOKUP(Q4517,MARVEL!A$2:J$1522,10,FALSE))</f>
        <v>6755.0114416200004</v>
      </c>
      <c r="T4517">
        <f>IF(P4517=P4516,R4517+T4516,R4517)</f>
        <v>209137.81263903301</v>
      </c>
      <c r="U4517">
        <f>IF(P4517=P4516,1+U4516,1)</f>
        <v>7</v>
      </c>
      <c r="V4517">
        <f t="shared" si="70"/>
        <v>29876.830377004717</v>
      </c>
      <c r="W4517">
        <f>IF(V4517="","",IF(ABS(V4517-R4517)&gt;W$1,ABS(V4517-R4517),""))</f>
        <v>0.43106461528441287</v>
      </c>
      <c r="X4517" t="str">
        <f>Y4517&amp;"-"&amp;Z4517&amp;"-"&amp;AC4517&amp;"-"&amp;AD4517&amp;"-"&amp;AG4517</f>
        <v>9.5-f-A-2-1.5</v>
      </c>
      <c r="Y4517">
        <f>F4517</f>
        <v>9.5</v>
      </c>
      <c r="Z4517" s="2" t="str">
        <f>G4517</f>
        <v>f</v>
      </c>
      <c r="AA4517">
        <f>_xlfn.IFNA(VLOOKUP(X4517,'duo-out'!A$2:Q$5000,5,FALSE),E4517+10*(H4517-1)+1+_xlfn.IFNA(VLOOKUP(D4517,states!A$2:C$10,3,FALSE),1))</f>
        <v>263</v>
      </c>
      <c r="AB4517">
        <f>IF(V4517="","",V4517)</f>
        <v>29876.830377004717</v>
      </c>
      <c r="AC4517" s="2" t="str">
        <f>_xlfn.IFNA(VLOOKUP(D4517,states!A$2:C$10,2,FALSE),"XX")</f>
        <v>A</v>
      </c>
      <c r="AD4517">
        <f>E4517</f>
        <v>2</v>
      </c>
      <c r="AE4517">
        <f>_xlfn.IFNA(VLOOKUP(D4517,states!A$2:D$10,4,FALSE),0)</f>
        <v>2</v>
      </c>
      <c r="AF4517">
        <v>0.5</v>
      </c>
      <c r="AG4517">
        <f>IF(AE4517=0,AF4517,IF(AE4517=1,IF(F4517=0.5,0.5,IF(H4517=1,0.5,1.5)),IF(F4517=0.5,0.5,IF(H4517=1,2.5,1.5))))</f>
        <v>1.5</v>
      </c>
      <c r="AH4517" s="7">
        <f>IF(AC4517="XX",0,1/C4517^(1/5)*IF(E4517=0,100,1)/(E4517+1)^(1/4))</f>
        <v>0.872473291716234</v>
      </c>
    </row>
    <row r="4518" spans="1:34">
      <c r="A4518">
        <v>3818</v>
      </c>
      <c r="B4518" s="1">
        <v>22943.613000000001</v>
      </c>
      <c r="C4518" s="6">
        <v>5.0000000000000001E-3</v>
      </c>
      <c r="D4518" t="s">
        <v>3</v>
      </c>
      <c r="E4518">
        <v>3</v>
      </c>
      <c r="F4518">
        <v>9.5</v>
      </c>
      <c r="G4518" t="s">
        <v>2</v>
      </c>
      <c r="H4518">
        <v>2</v>
      </c>
      <c r="I4518" t="s">
        <v>0</v>
      </c>
      <c r="J4518">
        <v>3</v>
      </c>
      <c r="K4518">
        <v>9.5</v>
      </c>
      <c r="L4518" t="s">
        <v>1</v>
      </c>
      <c r="M4518">
        <v>2</v>
      </c>
      <c r="N4518" t="s">
        <v>3874</v>
      </c>
      <c r="O4518">
        <v>1</v>
      </c>
      <c r="P4518" t="str">
        <f>D4518&amp;"-"&amp;F4518&amp;"-"&amp;G4518&amp;"-"&amp;E4518&amp;"-"&amp;H4518</f>
        <v>A2Delta-9.5-f-3-2</v>
      </c>
      <c r="Q4518" t="str">
        <f>I4518&amp;"-"&amp;K4518&amp;"-"&amp;L4518&amp;"-"&amp;J4518&amp;"-"&amp;M4518</f>
        <v>X2Pi-9.5-e-3-2</v>
      </c>
      <c r="R4518">
        <f>B4518+S4518</f>
        <v>32119.904586839999</v>
      </c>
      <c r="S4518">
        <f>_xlfn.IFNA(VLOOKUP(Q4518,'MARVEL-X'!A$2:I$1400,7,FALSE),VLOOKUP(Q4518,MARVEL!A$2:J$1522,10,FALSE))</f>
        <v>9176.2915868399996</v>
      </c>
      <c r="T4518">
        <f>IF(P4518=P4517,R4518+T4517,R4518)</f>
        <v>32119.904586839999</v>
      </c>
      <c r="U4518">
        <f>IF(P4518=P4517,1+U4517,1)</f>
        <v>1</v>
      </c>
      <c r="V4518">
        <f t="shared" si="70"/>
        <v>32119.904586839999</v>
      </c>
      <c r="W4518" t="str">
        <f>IF(V4518="","",IF(ABS(V4518-R4518)&gt;W$1,ABS(V4518-R4518),""))</f>
        <v/>
      </c>
      <c r="X4518" t="str">
        <f>Y4518&amp;"-"&amp;Z4518&amp;"-"&amp;AC4518&amp;"-"&amp;AD4518&amp;"-"&amp;AG4518</f>
        <v>9.5-f-A-3-1.5</v>
      </c>
      <c r="Y4518">
        <f>F4518</f>
        <v>9.5</v>
      </c>
      <c r="Z4518" s="2" t="str">
        <f>G4518</f>
        <v>f</v>
      </c>
      <c r="AA4518">
        <f>_xlfn.IFNA(VLOOKUP(X4518,'duo-out'!A$2:Q$5000,5,FALSE),E4518+10*(H4518-1)+1+_xlfn.IFNA(VLOOKUP(D4518,states!A$2:C$10,3,FALSE),1))</f>
        <v>264</v>
      </c>
      <c r="AB4518">
        <f>IF(V4518="","",V4518)</f>
        <v>32119.904586839999</v>
      </c>
      <c r="AC4518" s="2" t="str">
        <f>_xlfn.IFNA(VLOOKUP(D4518,states!A$2:C$10,2,FALSE),"XX")</f>
        <v>A</v>
      </c>
      <c r="AD4518">
        <f>E4518</f>
        <v>3</v>
      </c>
      <c r="AE4518">
        <f>_xlfn.IFNA(VLOOKUP(D4518,states!A$2:D$10,4,FALSE),0)</f>
        <v>2</v>
      </c>
      <c r="AF4518">
        <v>0.5</v>
      </c>
      <c r="AG4518">
        <f>IF(AE4518=0,AF4518,IF(AE4518=1,IF(F4518=0.5,0.5,IF(H4518=1,0.5,1.5)),IF(F4518=0.5,0.5,IF(H4518=1,2.5,1.5))))</f>
        <v>1.5</v>
      </c>
      <c r="AH4518" s="7">
        <f>IF(AC4518="XX",0,1/C4518^(1/5)*IF(E4518=0,100,1)/(E4518+1)^(1/4))</f>
        <v>2.0402857733683697</v>
      </c>
    </row>
    <row r="4519" spans="1:34">
      <c r="A4519">
        <v>6089</v>
      </c>
      <c r="B4519" s="1">
        <v>22406.49</v>
      </c>
      <c r="C4519" s="6">
        <v>0.5</v>
      </c>
      <c r="D4519" t="s">
        <v>3</v>
      </c>
      <c r="E4519">
        <v>4</v>
      </c>
      <c r="F4519">
        <v>9.5</v>
      </c>
      <c r="G4519" t="s">
        <v>2</v>
      </c>
      <c r="H4519">
        <v>1</v>
      </c>
      <c r="I4519" t="s">
        <v>0</v>
      </c>
      <c r="J4519">
        <v>4</v>
      </c>
      <c r="K4519">
        <v>10.5</v>
      </c>
      <c r="L4519" t="s">
        <v>2</v>
      </c>
      <c r="M4519">
        <v>1</v>
      </c>
      <c r="N4519" t="s">
        <v>6145</v>
      </c>
      <c r="O4519">
        <v>1</v>
      </c>
      <c r="P4519" t="str">
        <f>D4519&amp;"-"&amp;F4519&amp;"-"&amp;G4519&amp;"-"&amp;E4519&amp;"-"&amp;H4519</f>
        <v>A2Delta-9.5-f-4-1</v>
      </c>
      <c r="Q4519" t="str">
        <f>I4519&amp;"-"&amp;K4519&amp;"-"&amp;L4519&amp;"-"&amp;J4519&amp;"-"&amp;M4519</f>
        <v>X2Pi-10.5-f-4-1</v>
      </c>
      <c r="R4519">
        <f>B4519+S4519</f>
        <v>33885.630490408003</v>
      </c>
      <c r="S4519">
        <f>_xlfn.IFNA(VLOOKUP(Q4519,'MARVEL-X'!A$2:I$1400,7,FALSE),VLOOKUP(Q4519,MARVEL!A$2:J$1522,10,FALSE))</f>
        <v>11479.140490407999</v>
      </c>
      <c r="T4519">
        <f>IF(P4519=P4518,R4519+T4518,R4519)</f>
        <v>33885.630490408003</v>
      </c>
      <c r="U4519">
        <f>IF(P4519=P4518,1+U4518,1)</f>
        <v>1</v>
      </c>
      <c r="V4519" t="str">
        <f t="shared" si="70"/>
        <v/>
      </c>
      <c r="W4519" t="str">
        <f>IF(V4519="","",IF(ABS(V4519-R4519)&gt;W$1,ABS(V4519-R4519),""))</f>
        <v/>
      </c>
      <c r="X4519" t="str">
        <f>Y4519&amp;"-"&amp;Z4519&amp;"-"&amp;AC4519&amp;"-"&amp;AD4519&amp;"-"&amp;AG4519</f>
        <v>9.5-f-A-4-2.5</v>
      </c>
      <c r="Y4519">
        <f>F4519</f>
        <v>9.5</v>
      </c>
      <c r="Z4519" s="2" t="str">
        <f>G4519</f>
        <v>f</v>
      </c>
      <c r="AA4519">
        <f>_xlfn.IFNA(VLOOKUP(X4519,'duo-out'!A$2:Q$5000,5,FALSE),E4519+10*(H4519-1)+1+_xlfn.IFNA(VLOOKUP(D4519,states!A$2:C$10,3,FALSE),1))</f>
        <v>255</v>
      </c>
      <c r="AB4519" t="str">
        <f>IF(V4519="","",V4519)</f>
        <v/>
      </c>
      <c r="AC4519" s="2" t="str">
        <f>_xlfn.IFNA(VLOOKUP(D4519,states!A$2:C$10,2,FALSE),"XX")</f>
        <v>A</v>
      </c>
      <c r="AD4519">
        <f>E4519</f>
        <v>4</v>
      </c>
      <c r="AE4519">
        <f>_xlfn.IFNA(VLOOKUP(D4519,states!A$2:D$10,4,FALSE),0)</f>
        <v>2</v>
      </c>
      <c r="AF4519">
        <v>0.5</v>
      </c>
      <c r="AG4519">
        <f>IF(AE4519=0,AF4519,IF(AE4519=1,IF(F4519=0.5,0.5,IF(H4519=1,0.5,1.5)),IF(F4519=0.5,0.5,IF(H4519=1,2.5,1.5))))</f>
        <v>2.5</v>
      </c>
      <c r="AH4519" s="7">
        <f>IF(AC4519="XX",0,1/C4519^(1/5)*IF(E4519=0,100,1)/(E4519+1)^(1/4))</f>
        <v>0.76818088824663155</v>
      </c>
    </row>
    <row r="4520" spans="1:34">
      <c r="A4520">
        <v>6069</v>
      </c>
      <c r="B4520" s="1">
        <v>22639.65</v>
      </c>
      <c r="C4520" s="6">
        <v>0.5</v>
      </c>
      <c r="D4520" t="s">
        <v>3</v>
      </c>
      <c r="E4520">
        <v>4</v>
      </c>
      <c r="F4520">
        <v>9.5</v>
      </c>
      <c r="G4520" t="s">
        <v>2</v>
      </c>
      <c r="H4520">
        <v>1</v>
      </c>
      <c r="I4520" t="s">
        <v>0</v>
      </c>
      <c r="J4520">
        <v>4</v>
      </c>
      <c r="K4520">
        <v>9.5</v>
      </c>
      <c r="L4520" t="s">
        <v>1</v>
      </c>
      <c r="M4520">
        <v>1</v>
      </c>
      <c r="N4520" t="s">
        <v>6125</v>
      </c>
      <c r="O4520">
        <v>1</v>
      </c>
      <c r="P4520" t="str">
        <f>D4520&amp;"-"&amp;F4520&amp;"-"&amp;G4520&amp;"-"&amp;E4520&amp;"-"&amp;H4520</f>
        <v>A2Delta-9.5-f-4-1</v>
      </c>
      <c r="Q4520" t="str">
        <f>I4520&amp;"-"&amp;K4520&amp;"-"&amp;L4520&amp;"-"&amp;J4520&amp;"-"&amp;M4520</f>
        <v>X2Pi-9.5-e-4-1</v>
      </c>
      <c r="R4520">
        <f>B4520+S4520</f>
        <v>33885.474647374002</v>
      </c>
      <c r="S4520">
        <f>_xlfn.IFNA(VLOOKUP(Q4520,'MARVEL-X'!A$2:I$1400,7,FALSE),VLOOKUP(Q4520,MARVEL!A$2:J$1522,10,FALSE))</f>
        <v>11245.824647374</v>
      </c>
      <c r="T4520">
        <f>IF(P4520=P4519,R4520+T4519,R4520)</f>
        <v>67771.105137781997</v>
      </c>
      <c r="U4520">
        <f>IF(P4520=P4519,1+U4519,1)</f>
        <v>2</v>
      </c>
      <c r="V4520">
        <f t="shared" si="70"/>
        <v>33885.552568890998</v>
      </c>
      <c r="W4520">
        <f>IF(V4520="","",IF(ABS(V4520-R4520)&gt;W$1,ABS(V4520-R4520),""))</f>
        <v>7.7921516996866558E-2</v>
      </c>
      <c r="X4520" t="str">
        <f>Y4520&amp;"-"&amp;Z4520&amp;"-"&amp;AC4520&amp;"-"&amp;AD4520&amp;"-"&amp;AG4520</f>
        <v>9.5-f-A-4-2.5</v>
      </c>
      <c r="Y4520">
        <f>F4520</f>
        <v>9.5</v>
      </c>
      <c r="Z4520" s="2" t="str">
        <f>G4520</f>
        <v>f</v>
      </c>
      <c r="AA4520">
        <f>_xlfn.IFNA(VLOOKUP(X4520,'duo-out'!A$2:Q$5000,5,FALSE),E4520+10*(H4520-1)+1+_xlfn.IFNA(VLOOKUP(D4520,states!A$2:C$10,3,FALSE),1))</f>
        <v>255</v>
      </c>
      <c r="AB4520">
        <f>IF(V4520="","",V4520)</f>
        <v>33885.552568890998</v>
      </c>
      <c r="AC4520" s="2" t="str">
        <f>_xlfn.IFNA(VLOOKUP(D4520,states!A$2:C$10,2,FALSE),"XX")</f>
        <v>A</v>
      </c>
      <c r="AD4520">
        <f>E4520</f>
        <v>4</v>
      </c>
      <c r="AE4520">
        <f>_xlfn.IFNA(VLOOKUP(D4520,states!A$2:D$10,4,FALSE),0)</f>
        <v>2</v>
      </c>
      <c r="AF4520">
        <v>0.5</v>
      </c>
      <c r="AG4520">
        <f>IF(AE4520=0,AF4520,IF(AE4520=1,IF(F4520=0.5,0.5,IF(H4520=1,0.5,1.5)),IF(F4520=0.5,0.5,IF(H4520=1,2.5,1.5))))</f>
        <v>2.5</v>
      </c>
      <c r="AH4520" s="7">
        <f>IF(AC4520="XX",0,1/C4520^(1/5)*IF(E4520=0,100,1)/(E4520+1)^(1/4))</f>
        <v>0.76818088824663155</v>
      </c>
    </row>
    <row r="4521" spans="1:34">
      <c r="A4521">
        <v>290</v>
      </c>
      <c r="B4521" s="1">
        <v>22628.27</v>
      </c>
      <c r="C4521" s="6">
        <v>0.5</v>
      </c>
      <c r="D4521" t="s">
        <v>3</v>
      </c>
      <c r="E4521">
        <v>4</v>
      </c>
      <c r="F4521">
        <v>9.5</v>
      </c>
      <c r="G4521" t="s">
        <v>2</v>
      </c>
      <c r="H4521">
        <v>2</v>
      </c>
      <c r="I4521" t="s">
        <v>0</v>
      </c>
      <c r="J4521">
        <v>4</v>
      </c>
      <c r="K4521">
        <v>9.5</v>
      </c>
      <c r="L4521" t="s">
        <v>1</v>
      </c>
      <c r="M4521">
        <v>2</v>
      </c>
      <c r="N4521" t="s">
        <v>345</v>
      </c>
      <c r="O4521">
        <v>-1</v>
      </c>
      <c r="P4521" t="str">
        <f>D4521&amp;"-"&amp;F4521&amp;"-"&amp;G4521&amp;"-"&amp;E4521&amp;"-"&amp;H4521</f>
        <v>A2Delta-9.5-f-4-2</v>
      </c>
      <c r="Q4521" t="str">
        <f>I4521&amp;"-"&amp;K4521&amp;"-"&amp;L4521&amp;"-"&amp;J4521&amp;"-"&amp;M4521</f>
        <v>X2Pi-9.5-e-4-2</v>
      </c>
      <c r="R4521">
        <f>B4521+S4521</f>
        <v>34106.403499256005</v>
      </c>
      <c r="S4521">
        <f>_xlfn.IFNA(VLOOKUP(Q4521,'MARVEL-X'!A$2:I$1400,7,FALSE),VLOOKUP(Q4521,MARVEL!A$2:J$1522,10,FALSE))</f>
        <v>11478.133499256001</v>
      </c>
      <c r="T4521">
        <f>IF(P4521=P4520,R4521+T4520,R4521)</f>
        <v>34106.403499256005</v>
      </c>
      <c r="U4521">
        <f>IF(P4521=P4520,1+U4520,1)</f>
        <v>1</v>
      </c>
      <c r="V4521">
        <f t="shared" si="70"/>
        <v>34106.403499256005</v>
      </c>
      <c r="W4521" t="str">
        <f>IF(V4521="","",IF(ABS(V4521-R4521)&gt;W$1,ABS(V4521-R4521),""))</f>
        <v/>
      </c>
      <c r="X4521" t="str">
        <f>Y4521&amp;"-"&amp;Z4521&amp;"-"&amp;AC4521&amp;"-"&amp;AD4521&amp;"-"&amp;AG4521</f>
        <v>9.5-f-A-4-1.5</v>
      </c>
      <c r="Y4521">
        <f>F4521</f>
        <v>9.5</v>
      </c>
      <c r="Z4521" s="2" t="str">
        <f>G4521</f>
        <v>f</v>
      </c>
      <c r="AA4521">
        <f>_xlfn.IFNA(VLOOKUP(X4521,'duo-out'!A$2:Q$5000,5,FALSE),E4521+10*(H4521-1)+1+_xlfn.IFNA(VLOOKUP(D4521,states!A$2:C$10,3,FALSE),1))</f>
        <v>265</v>
      </c>
      <c r="AB4521">
        <f>IF(V4521="","",V4521)</f>
        <v>34106.403499256005</v>
      </c>
      <c r="AC4521" s="2" t="str">
        <f>_xlfn.IFNA(VLOOKUP(D4521,states!A$2:C$10,2,FALSE),"XX")</f>
        <v>A</v>
      </c>
      <c r="AD4521">
        <f>E4521</f>
        <v>4</v>
      </c>
      <c r="AE4521">
        <f>_xlfn.IFNA(VLOOKUP(D4521,states!A$2:D$10,4,FALSE),0)</f>
        <v>2</v>
      </c>
      <c r="AF4521">
        <v>0.5</v>
      </c>
      <c r="AG4521">
        <f>IF(AE4521=0,AF4521,IF(AE4521=1,IF(F4521=0.5,0.5,IF(H4521=1,0.5,1.5)),IF(F4521=0.5,0.5,IF(H4521=1,2.5,1.5))))</f>
        <v>1.5</v>
      </c>
      <c r="AH4521" s="7">
        <f>IF(AC4521="XX",0,1/C4521^(1/5)*IF(E4521=0,100,1)/(E4521+1)^(1/4))</f>
        <v>0.76818088824663155</v>
      </c>
    </row>
    <row r="4522" spans="1:34">
      <c r="A4522">
        <v>6153</v>
      </c>
      <c r="B4522" s="1">
        <v>22156.46</v>
      </c>
      <c r="C4522" s="6">
        <v>0.5</v>
      </c>
      <c r="D4522" t="s">
        <v>3</v>
      </c>
      <c r="E4522">
        <v>5</v>
      </c>
      <c r="F4522">
        <v>9.5</v>
      </c>
      <c r="G4522" t="s">
        <v>2</v>
      </c>
      <c r="H4522">
        <v>1</v>
      </c>
      <c r="I4522" t="s">
        <v>0</v>
      </c>
      <c r="J4522">
        <v>5</v>
      </c>
      <c r="K4522">
        <v>9.5</v>
      </c>
      <c r="L4522" t="s">
        <v>1</v>
      </c>
      <c r="M4522">
        <v>1</v>
      </c>
      <c r="N4522" t="s">
        <v>6209</v>
      </c>
      <c r="O4522">
        <v>1</v>
      </c>
      <c r="P4522" t="str">
        <f>D4522&amp;"-"&amp;F4522&amp;"-"&amp;G4522&amp;"-"&amp;E4522&amp;"-"&amp;H4522</f>
        <v>A2Delta-9.5-f-5-1</v>
      </c>
      <c r="Q4522" t="str">
        <f>I4522&amp;"-"&amp;K4522&amp;"-"&amp;L4522&amp;"-"&amp;J4522&amp;"-"&amp;M4522</f>
        <v>X2Pi-9.5-e-5-1</v>
      </c>
      <c r="R4522">
        <f>B4522+S4522</f>
        <v>35591.265929264002</v>
      </c>
      <c r="S4522">
        <f>_xlfn.IFNA(VLOOKUP(Q4522,'MARVEL-X'!A$2:I$1400,7,FALSE),VLOOKUP(Q4522,MARVEL!A$2:J$1522,10,FALSE))</f>
        <v>13434.805929263999</v>
      </c>
      <c r="T4522">
        <f>IF(P4522=P4521,R4522+T4521,R4522)</f>
        <v>35591.265929264002</v>
      </c>
      <c r="U4522">
        <f>IF(P4522=P4521,1+U4521,1)</f>
        <v>1</v>
      </c>
      <c r="V4522">
        <f t="shared" si="70"/>
        <v>35591.265929264002</v>
      </c>
      <c r="W4522" t="str">
        <f>IF(V4522="","",IF(ABS(V4522-R4522)&gt;W$1,ABS(V4522-R4522),""))</f>
        <v/>
      </c>
      <c r="X4522" t="str">
        <f>Y4522&amp;"-"&amp;Z4522&amp;"-"&amp;AC4522&amp;"-"&amp;AD4522&amp;"-"&amp;AG4522</f>
        <v>9.5-f-A-5-2.5</v>
      </c>
      <c r="Y4522">
        <f>F4522</f>
        <v>9.5</v>
      </c>
      <c r="Z4522" s="2" t="str">
        <f>G4522</f>
        <v>f</v>
      </c>
      <c r="AA4522">
        <f>_xlfn.IFNA(VLOOKUP(X4522,'duo-out'!A$2:Q$5000,5,FALSE),E4522+10*(H4522-1)+1+_xlfn.IFNA(VLOOKUP(D4522,states!A$2:C$10,3,FALSE),1))</f>
        <v>256</v>
      </c>
      <c r="AB4522">
        <f>IF(V4522="","",V4522)</f>
        <v>35591.265929264002</v>
      </c>
      <c r="AC4522" s="2" t="str">
        <f>_xlfn.IFNA(VLOOKUP(D4522,states!A$2:C$10,2,FALSE),"XX")</f>
        <v>A</v>
      </c>
      <c r="AD4522">
        <f>E4522</f>
        <v>5</v>
      </c>
      <c r="AE4522">
        <f>_xlfn.IFNA(VLOOKUP(D4522,states!A$2:D$10,4,FALSE),0)</f>
        <v>2</v>
      </c>
      <c r="AF4522">
        <v>0.5</v>
      </c>
      <c r="AG4522">
        <f>IF(AE4522=0,AF4522,IF(AE4522=1,IF(F4522=0.5,0.5,IF(H4522=1,0.5,1.5)),IF(F4522=0.5,0.5,IF(H4522=1,2.5,1.5))))</f>
        <v>2.5</v>
      </c>
      <c r="AH4522" s="7">
        <f>IF(AC4522="XX",0,1/C4522^(1/5)*IF(E4522=0,100,1)/(E4522+1)^(1/4))</f>
        <v>0.73395289278439235</v>
      </c>
    </row>
    <row r="4523" spans="1:34">
      <c r="A4523">
        <v>6179</v>
      </c>
      <c r="B4523" s="1">
        <v>22131.15</v>
      </c>
      <c r="C4523" s="6">
        <v>0.5</v>
      </c>
      <c r="D4523" t="s">
        <v>3</v>
      </c>
      <c r="E4523">
        <v>5</v>
      </c>
      <c r="F4523">
        <v>9.5</v>
      </c>
      <c r="G4523" t="s">
        <v>2</v>
      </c>
      <c r="H4523">
        <v>2</v>
      </c>
      <c r="I4523" t="s">
        <v>0</v>
      </c>
      <c r="J4523">
        <v>5</v>
      </c>
      <c r="K4523">
        <v>9.5</v>
      </c>
      <c r="L4523" t="s">
        <v>1</v>
      </c>
      <c r="M4523">
        <v>2</v>
      </c>
      <c r="N4523" t="s">
        <v>6235</v>
      </c>
      <c r="O4523">
        <v>1</v>
      </c>
      <c r="P4523" t="str">
        <f>D4523&amp;"-"&amp;F4523&amp;"-"&amp;G4523&amp;"-"&amp;E4523&amp;"-"&amp;H4523</f>
        <v>A2Delta-9.5-f-5-2</v>
      </c>
      <c r="Q4523" t="str">
        <f>I4523&amp;"-"&amp;K4523&amp;"-"&amp;L4523&amp;"-"&amp;J4523&amp;"-"&amp;M4523</f>
        <v>X2Pi-9.5-e-5-2</v>
      </c>
      <c r="R4523">
        <f>B4523+S4523</f>
        <v>35788.095330198004</v>
      </c>
      <c r="S4523">
        <f>_xlfn.IFNA(VLOOKUP(Q4523,'MARVEL-X'!A$2:I$1400,7,FALSE),VLOOKUP(Q4523,MARVEL!A$2:J$1522,10,FALSE))</f>
        <v>13656.945330197999</v>
      </c>
      <c r="T4523">
        <f>IF(P4523=P4522,R4523+T4522,R4523)</f>
        <v>35788.095330198004</v>
      </c>
      <c r="U4523">
        <f>IF(P4523=P4522,1+U4522,1)</f>
        <v>1</v>
      </c>
      <c r="V4523">
        <f t="shared" si="70"/>
        <v>35788.095330198004</v>
      </c>
      <c r="W4523" t="str">
        <f>IF(V4523="","",IF(ABS(V4523-R4523)&gt;W$1,ABS(V4523-R4523),""))</f>
        <v/>
      </c>
      <c r="X4523" t="str">
        <f>Y4523&amp;"-"&amp;Z4523&amp;"-"&amp;AC4523&amp;"-"&amp;AD4523&amp;"-"&amp;AG4523</f>
        <v>9.5-f-A-5-1.5</v>
      </c>
      <c r="Y4523">
        <f>F4523</f>
        <v>9.5</v>
      </c>
      <c r="Z4523" s="2" t="str">
        <f>G4523</f>
        <v>f</v>
      </c>
      <c r="AA4523">
        <f>_xlfn.IFNA(VLOOKUP(X4523,'duo-out'!A$2:Q$5000,5,FALSE),E4523+10*(H4523-1)+1+_xlfn.IFNA(VLOOKUP(D4523,states!A$2:C$10,3,FALSE),1))</f>
        <v>266</v>
      </c>
      <c r="AB4523">
        <f>IF(V4523="","",V4523)</f>
        <v>35788.095330198004</v>
      </c>
      <c r="AC4523" s="2" t="str">
        <f>_xlfn.IFNA(VLOOKUP(D4523,states!A$2:C$10,2,FALSE),"XX")</f>
        <v>A</v>
      </c>
      <c r="AD4523">
        <f>E4523</f>
        <v>5</v>
      </c>
      <c r="AE4523">
        <f>_xlfn.IFNA(VLOOKUP(D4523,states!A$2:D$10,4,FALSE),0)</f>
        <v>2</v>
      </c>
      <c r="AF4523">
        <v>0.5</v>
      </c>
      <c r="AG4523">
        <f>IF(AE4523=0,AF4523,IF(AE4523=1,IF(F4523=0.5,0.5,IF(H4523=1,0.5,1.5)),IF(F4523=0.5,0.5,IF(H4523=1,2.5,1.5))))</f>
        <v>1.5</v>
      </c>
      <c r="AH4523" s="7">
        <f>IF(AC4523="XX",0,1/C4523^(1/5)*IF(E4523=0,100,1)/(E4523+1)^(1/4))</f>
        <v>0.73395289278439235</v>
      </c>
    </row>
    <row r="4524" spans="1:34">
      <c r="A4524">
        <v>3151</v>
      </c>
      <c r="B4524" s="1">
        <v>23490.6021</v>
      </c>
      <c r="C4524" s="6">
        <v>5.0000000000000001E-3</v>
      </c>
      <c r="D4524" t="s">
        <v>3</v>
      </c>
      <c r="E4524">
        <v>0</v>
      </c>
      <c r="F4524">
        <v>10.5</v>
      </c>
      <c r="G4524" t="s">
        <v>1</v>
      </c>
      <c r="H4524">
        <v>1</v>
      </c>
      <c r="I4524" t="s">
        <v>0</v>
      </c>
      <c r="J4524">
        <v>0</v>
      </c>
      <c r="K4524">
        <v>9.5</v>
      </c>
      <c r="L4524" t="s">
        <v>1</v>
      </c>
      <c r="M4524">
        <v>1</v>
      </c>
      <c r="N4524" t="s">
        <v>3207</v>
      </c>
      <c r="O4524">
        <v>1</v>
      </c>
      <c r="P4524" t="str">
        <f>D4524&amp;"-"&amp;F4524&amp;"-"&amp;G4524&amp;"-"&amp;E4524&amp;"-"&amp;H4524</f>
        <v>A2Delta-10.5-e-0-1</v>
      </c>
      <c r="Q4524" t="str">
        <f>I4524&amp;"-"&amp;K4524&amp;"-"&amp;L4524&amp;"-"&amp;J4524&amp;"-"&amp;M4524</f>
        <v>X2Pi-9.5-e-0-1</v>
      </c>
      <c r="R4524">
        <f>B4524+S4524</f>
        <v>24744.060745027</v>
      </c>
      <c r="S4524">
        <f>_xlfn.IFNA(VLOOKUP(Q4524,'MARVEL-X'!A$2:I$1400,7,FALSE),VLOOKUP(Q4524,MARVEL!A$2:J$1522,10,FALSE))</f>
        <v>1253.4586450270001</v>
      </c>
      <c r="T4524">
        <f>IF(P4524=P4523,R4524+T4523,R4524)</f>
        <v>24744.060745027</v>
      </c>
      <c r="U4524">
        <f>IF(P4524=P4523,1+U4523,1)</f>
        <v>1</v>
      </c>
      <c r="V4524" t="str">
        <f t="shared" si="70"/>
        <v/>
      </c>
      <c r="W4524" t="str">
        <f>IF(V4524="","",IF(ABS(V4524-R4524)&gt;W$1,ABS(V4524-R4524),""))</f>
        <v/>
      </c>
      <c r="X4524" t="str">
        <f>Y4524&amp;"-"&amp;Z4524&amp;"-"&amp;AC4524&amp;"-"&amp;AD4524&amp;"-"&amp;AG4524</f>
        <v>10.5-e-A-0-2.5</v>
      </c>
      <c r="Y4524">
        <f>F4524</f>
        <v>10.5</v>
      </c>
      <c r="Z4524" s="2" t="str">
        <f>G4524</f>
        <v>e</v>
      </c>
      <c r="AA4524">
        <f>_xlfn.IFNA(VLOOKUP(X4524,'duo-out'!A$2:Q$5000,5,FALSE),E4524+10*(H4524-1)+1+_xlfn.IFNA(VLOOKUP(D4524,states!A$2:C$10,3,FALSE),1))</f>
        <v>251</v>
      </c>
      <c r="AB4524" t="str">
        <f>IF(V4524="","",V4524)</f>
        <v/>
      </c>
      <c r="AC4524" s="2" t="str">
        <f>_xlfn.IFNA(VLOOKUP(D4524,states!A$2:C$10,2,FALSE),"XX")</f>
        <v>A</v>
      </c>
      <c r="AD4524">
        <f>E4524</f>
        <v>0</v>
      </c>
      <c r="AE4524">
        <f>_xlfn.IFNA(VLOOKUP(D4524,states!A$2:D$10,4,FALSE),0)</f>
        <v>2</v>
      </c>
      <c r="AF4524">
        <v>0.5</v>
      </c>
      <c r="AG4524">
        <f>IF(AE4524=0,AF4524,IF(AE4524=1,IF(F4524=0.5,0.5,IF(H4524=1,0.5,1.5)),IF(F4524=0.5,0.5,IF(H4524=1,2.5,1.5))))</f>
        <v>2.5</v>
      </c>
      <c r="AH4524" s="7">
        <f>IF(AC4524="XX",0,1/C4524^(1/5)*IF(E4524=0,100,1)/(E4524+1)^(1/4))</f>
        <v>288.53998118144267</v>
      </c>
    </row>
    <row r="4525" spans="1:34">
      <c r="A4525">
        <v>3220</v>
      </c>
      <c r="B4525" s="1">
        <v>23216.138800000001</v>
      </c>
      <c r="C4525" s="6">
        <v>5.0000000000000001E-3</v>
      </c>
      <c r="D4525" t="s">
        <v>3</v>
      </c>
      <c r="E4525">
        <v>0</v>
      </c>
      <c r="F4525">
        <v>10.5</v>
      </c>
      <c r="G4525" t="s">
        <v>1</v>
      </c>
      <c r="H4525">
        <v>1</v>
      </c>
      <c r="I4525" t="s">
        <v>0</v>
      </c>
      <c r="J4525">
        <v>0</v>
      </c>
      <c r="K4525">
        <v>10.5</v>
      </c>
      <c r="L4525" t="s">
        <v>2</v>
      </c>
      <c r="M4525">
        <v>1</v>
      </c>
      <c r="N4525" t="s">
        <v>3276</v>
      </c>
      <c r="O4525">
        <v>1</v>
      </c>
      <c r="P4525" t="str">
        <f>D4525&amp;"-"&amp;F4525&amp;"-"&amp;G4525&amp;"-"&amp;E4525&amp;"-"&amp;H4525</f>
        <v>A2Delta-10.5-e-0-1</v>
      </c>
      <c r="Q4525" t="str">
        <f>I4525&amp;"-"&amp;K4525&amp;"-"&amp;L4525&amp;"-"&amp;J4525&amp;"-"&amp;M4525</f>
        <v>X2Pi-10.5-f-0-1</v>
      </c>
      <c r="R4525">
        <f>B4525+S4525</f>
        <v>24744.062025415002</v>
      </c>
      <c r="S4525">
        <f>_xlfn.IFNA(VLOOKUP(Q4525,'MARVEL-X'!A$2:I$1400,7,FALSE),VLOOKUP(Q4525,MARVEL!A$2:J$1522,10,FALSE))</f>
        <v>1527.9232254149999</v>
      </c>
      <c r="T4525">
        <f>IF(P4525=P4524,R4525+T4524,R4525)</f>
        <v>49488.122770442002</v>
      </c>
      <c r="U4525">
        <f>IF(P4525=P4524,1+U4524,1)</f>
        <v>2</v>
      </c>
      <c r="V4525" t="str">
        <f t="shared" si="70"/>
        <v/>
      </c>
      <c r="W4525" t="str">
        <f>IF(V4525="","",IF(ABS(V4525-R4525)&gt;W$1,ABS(V4525-R4525),""))</f>
        <v/>
      </c>
      <c r="X4525" t="str">
        <f>Y4525&amp;"-"&amp;Z4525&amp;"-"&amp;AC4525&amp;"-"&amp;AD4525&amp;"-"&amp;AG4525</f>
        <v>10.5-e-A-0-2.5</v>
      </c>
      <c r="Y4525">
        <f>F4525</f>
        <v>10.5</v>
      </c>
      <c r="Z4525" s="2" t="str">
        <f>G4525</f>
        <v>e</v>
      </c>
      <c r="AA4525">
        <f>_xlfn.IFNA(VLOOKUP(X4525,'duo-out'!A$2:Q$5000,5,FALSE),E4525+10*(H4525-1)+1+_xlfn.IFNA(VLOOKUP(D4525,states!A$2:C$10,3,FALSE),1))</f>
        <v>251</v>
      </c>
      <c r="AB4525" t="str">
        <f>IF(V4525="","",V4525)</f>
        <v/>
      </c>
      <c r="AC4525" s="2" t="str">
        <f>_xlfn.IFNA(VLOOKUP(D4525,states!A$2:C$10,2,FALSE),"XX")</f>
        <v>A</v>
      </c>
      <c r="AD4525">
        <f>E4525</f>
        <v>0</v>
      </c>
      <c r="AE4525">
        <f>_xlfn.IFNA(VLOOKUP(D4525,states!A$2:D$10,4,FALSE),0)</f>
        <v>2</v>
      </c>
      <c r="AF4525">
        <v>0.5</v>
      </c>
      <c r="AG4525">
        <f>IF(AE4525=0,AF4525,IF(AE4525=1,IF(F4525=0.5,0.5,IF(H4525=1,0.5,1.5)),IF(F4525=0.5,0.5,IF(H4525=1,2.5,1.5))))</f>
        <v>2.5</v>
      </c>
      <c r="AH4525" s="7">
        <f>IF(AC4525="XX",0,1/C4525^(1/5)*IF(E4525=0,100,1)/(E4525+1)^(1/4))</f>
        <v>288.53998118144267</v>
      </c>
    </row>
    <row r="4526" spans="1:34">
      <c r="A4526">
        <v>3876</v>
      </c>
      <c r="B4526" s="1">
        <v>20244.147799999999</v>
      </c>
      <c r="C4526" s="6">
        <v>5.0000000000000001E-3</v>
      </c>
      <c r="D4526" t="s">
        <v>3</v>
      </c>
      <c r="E4526">
        <v>0</v>
      </c>
      <c r="F4526">
        <v>10.5</v>
      </c>
      <c r="G4526" t="s">
        <v>1</v>
      </c>
      <c r="H4526">
        <v>1</v>
      </c>
      <c r="I4526" t="s">
        <v>0</v>
      </c>
      <c r="J4526">
        <v>1</v>
      </c>
      <c r="K4526">
        <v>11.5</v>
      </c>
      <c r="L4526" t="s">
        <v>1</v>
      </c>
      <c r="M4526">
        <v>1</v>
      </c>
      <c r="N4526" t="s">
        <v>3932</v>
      </c>
      <c r="O4526">
        <v>1</v>
      </c>
      <c r="P4526" t="str">
        <f>D4526&amp;"-"&amp;F4526&amp;"-"&amp;G4526&amp;"-"&amp;E4526&amp;"-"&amp;H4526</f>
        <v>A2Delta-10.5-e-0-1</v>
      </c>
      <c r="Q4526" t="str">
        <f>I4526&amp;"-"&amp;K4526&amp;"-"&amp;L4526&amp;"-"&amp;J4526&amp;"-"&amp;M4526</f>
        <v>X2Pi-11.5-e-1-1</v>
      </c>
      <c r="R4526">
        <f>B4526+S4526</f>
        <v>24744.053560217999</v>
      </c>
      <c r="S4526">
        <f>_xlfn.IFNA(VLOOKUP(Q4526,'MARVEL-X'!A$2:I$1400,7,FALSE),VLOOKUP(Q4526,MARVEL!A$2:J$1522,10,FALSE))</f>
        <v>4499.9057602180001</v>
      </c>
      <c r="T4526">
        <f>IF(P4526=P4525,R4526+T4525,R4526)</f>
        <v>74232.176330660004</v>
      </c>
      <c r="U4526">
        <f>IF(P4526=P4525,1+U4525,1)</f>
        <v>3</v>
      </c>
      <c r="V4526" t="str">
        <f t="shared" si="70"/>
        <v/>
      </c>
      <c r="W4526" t="str">
        <f>IF(V4526="","",IF(ABS(V4526-R4526)&gt;W$1,ABS(V4526-R4526),""))</f>
        <v/>
      </c>
      <c r="X4526" t="str">
        <f>Y4526&amp;"-"&amp;Z4526&amp;"-"&amp;AC4526&amp;"-"&amp;AD4526&amp;"-"&amp;AG4526</f>
        <v>10.5-e-A-0-2.5</v>
      </c>
      <c r="Y4526">
        <f>F4526</f>
        <v>10.5</v>
      </c>
      <c r="Z4526" s="2" t="str">
        <f>G4526</f>
        <v>e</v>
      </c>
      <c r="AA4526">
        <f>_xlfn.IFNA(VLOOKUP(X4526,'duo-out'!A$2:Q$5000,5,FALSE),E4526+10*(H4526-1)+1+_xlfn.IFNA(VLOOKUP(D4526,states!A$2:C$10,3,FALSE),1))</f>
        <v>251</v>
      </c>
      <c r="AB4526" t="str">
        <f>IF(V4526="","",V4526)</f>
        <v/>
      </c>
      <c r="AC4526" s="2" t="str">
        <f>_xlfn.IFNA(VLOOKUP(D4526,states!A$2:C$10,2,FALSE),"XX")</f>
        <v>A</v>
      </c>
      <c r="AD4526">
        <f>E4526</f>
        <v>0</v>
      </c>
      <c r="AE4526">
        <f>_xlfn.IFNA(VLOOKUP(D4526,states!A$2:D$10,4,FALSE),0)</f>
        <v>2</v>
      </c>
      <c r="AF4526">
        <v>0.5</v>
      </c>
      <c r="AG4526">
        <f>IF(AE4526=0,AF4526,IF(AE4526=1,IF(F4526=0.5,0.5,IF(H4526=1,0.5,1.5)),IF(F4526=0.5,0.5,IF(H4526=1,2.5,1.5))))</f>
        <v>2.5</v>
      </c>
      <c r="AH4526" s="7">
        <f>IF(AC4526="XX",0,1/C4526^(1/5)*IF(E4526=0,100,1)/(E4526+1)^(1/4))</f>
        <v>288.53998118144267</v>
      </c>
    </row>
    <row r="4527" spans="1:34">
      <c r="A4527">
        <v>3865</v>
      </c>
      <c r="B4527" s="1">
        <v>20541.202000000001</v>
      </c>
      <c r="C4527" s="6">
        <v>1.077E-2</v>
      </c>
      <c r="D4527" t="s">
        <v>3</v>
      </c>
      <c r="E4527">
        <v>0</v>
      </c>
      <c r="F4527">
        <v>10.5</v>
      </c>
      <c r="G4527" t="s">
        <v>1</v>
      </c>
      <c r="H4527">
        <v>1</v>
      </c>
      <c r="I4527" t="s">
        <v>0</v>
      </c>
      <c r="J4527">
        <v>1</v>
      </c>
      <c r="K4527">
        <v>10.5</v>
      </c>
      <c r="L4527" t="s">
        <v>2</v>
      </c>
      <c r="M4527">
        <v>1</v>
      </c>
      <c r="N4527" t="s">
        <v>3921</v>
      </c>
      <c r="O4527">
        <v>1</v>
      </c>
      <c r="P4527" t="str">
        <f>D4527&amp;"-"&amp;F4527&amp;"-"&amp;G4527&amp;"-"&amp;E4527&amp;"-"&amp;H4527</f>
        <v>A2Delta-10.5-e-0-1</v>
      </c>
      <c r="Q4527" t="str">
        <f>I4527&amp;"-"&amp;K4527&amp;"-"&amp;L4527&amp;"-"&amp;J4527&amp;"-"&amp;M4527</f>
        <v>X2Pi-10.5-f-1-1</v>
      </c>
      <c r="R4527">
        <f>B4527+S4527</f>
        <v>24744.072536005002</v>
      </c>
      <c r="S4527">
        <f>_xlfn.IFNA(VLOOKUP(Q4527,'MARVEL-X'!A$2:I$1400,7,FALSE),VLOOKUP(Q4527,MARVEL!A$2:J$1522,10,FALSE))</f>
        <v>4202.8705360049998</v>
      </c>
      <c r="T4527">
        <f>IF(P4527=P4526,R4527+T4526,R4527)</f>
        <v>98976.248866665002</v>
      </c>
      <c r="U4527">
        <f>IF(P4527=P4526,1+U4526,1)</f>
        <v>4</v>
      </c>
      <c r="V4527" t="str">
        <f t="shared" si="70"/>
        <v/>
      </c>
      <c r="W4527" t="str">
        <f>IF(V4527="","",IF(ABS(V4527-R4527)&gt;W$1,ABS(V4527-R4527),""))</f>
        <v/>
      </c>
      <c r="X4527" t="str">
        <f>Y4527&amp;"-"&amp;Z4527&amp;"-"&amp;AC4527&amp;"-"&amp;AD4527&amp;"-"&amp;AG4527</f>
        <v>10.5-e-A-0-2.5</v>
      </c>
      <c r="Y4527">
        <f>F4527</f>
        <v>10.5</v>
      </c>
      <c r="Z4527" s="2" t="str">
        <f>G4527</f>
        <v>e</v>
      </c>
      <c r="AA4527">
        <f>_xlfn.IFNA(VLOOKUP(X4527,'duo-out'!A$2:Q$5000,5,FALSE),E4527+10*(H4527-1)+1+_xlfn.IFNA(VLOOKUP(D4527,states!A$2:C$10,3,FALSE),1))</f>
        <v>251</v>
      </c>
      <c r="AB4527" t="str">
        <f>IF(V4527="","",V4527)</f>
        <v/>
      </c>
      <c r="AC4527" s="2" t="str">
        <f>_xlfn.IFNA(VLOOKUP(D4527,states!A$2:C$10,2,FALSE),"XX")</f>
        <v>A</v>
      </c>
      <c r="AD4527">
        <f>E4527</f>
        <v>0</v>
      </c>
      <c r="AE4527">
        <f>_xlfn.IFNA(VLOOKUP(D4527,states!A$2:D$10,4,FALSE),0)</f>
        <v>2</v>
      </c>
      <c r="AF4527">
        <v>0.5</v>
      </c>
      <c r="AG4527">
        <f>IF(AE4527=0,AF4527,IF(AE4527=1,IF(F4527=0.5,0.5,IF(H4527=1,0.5,1.5)),IF(F4527=0.5,0.5,IF(H4527=1,2.5,1.5))))</f>
        <v>2.5</v>
      </c>
      <c r="AH4527" s="7">
        <f>IF(AC4527="XX",0,1/C4527^(1/5)*IF(E4527=0,100,1)/(E4527+1)^(1/4))</f>
        <v>247.48954620245098</v>
      </c>
    </row>
    <row r="4528" spans="1:34">
      <c r="A4528">
        <v>3835</v>
      </c>
      <c r="B4528" s="1">
        <v>20805.2363</v>
      </c>
      <c r="C4528" s="6">
        <v>4.335E-2</v>
      </c>
      <c r="D4528" t="s">
        <v>3</v>
      </c>
      <c r="E4528">
        <v>0</v>
      </c>
      <c r="F4528">
        <v>10.5</v>
      </c>
      <c r="G4528" t="s">
        <v>1</v>
      </c>
      <c r="H4528">
        <v>1</v>
      </c>
      <c r="I4528" t="s">
        <v>0</v>
      </c>
      <c r="J4528">
        <v>1</v>
      </c>
      <c r="K4528">
        <v>9.5</v>
      </c>
      <c r="L4528" t="s">
        <v>1</v>
      </c>
      <c r="M4528">
        <v>1</v>
      </c>
      <c r="N4528" t="s">
        <v>3891</v>
      </c>
      <c r="O4528">
        <v>1</v>
      </c>
      <c r="P4528" t="str">
        <f>D4528&amp;"-"&amp;F4528&amp;"-"&amp;G4528&amp;"-"&amp;E4528&amp;"-"&amp;H4528</f>
        <v>A2Delta-10.5-e-0-1</v>
      </c>
      <c r="Q4528" t="str">
        <f>I4528&amp;"-"&amp;K4528&amp;"-"&amp;L4528&amp;"-"&amp;J4528&amp;"-"&amp;M4528</f>
        <v>X2Pi-9.5-e-1-1</v>
      </c>
      <c r="R4528">
        <f>B4528+S4528</f>
        <v>24744.025691797</v>
      </c>
      <c r="S4528">
        <f>_xlfn.IFNA(VLOOKUP(Q4528,'MARVEL-X'!A$2:I$1400,7,FALSE),VLOOKUP(Q4528,MARVEL!A$2:J$1522,10,FALSE))</f>
        <v>3938.789391797</v>
      </c>
      <c r="T4528">
        <f>IF(P4528=P4527,R4528+T4527,R4528)</f>
        <v>123720.274558462</v>
      </c>
      <c r="U4528">
        <f>IF(P4528=P4527,1+U4527,1)</f>
        <v>5</v>
      </c>
      <c r="V4528" t="str">
        <f t="shared" si="70"/>
        <v/>
      </c>
      <c r="W4528" t="str">
        <f>IF(V4528="","",IF(ABS(V4528-R4528)&gt;W$1,ABS(V4528-R4528),""))</f>
        <v/>
      </c>
      <c r="X4528" t="str">
        <f>Y4528&amp;"-"&amp;Z4528&amp;"-"&amp;AC4528&amp;"-"&amp;AD4528&amp;"-"&amp;AG4528</f>
        <v>10.5-e-A-0-2.5</v>
      </c>
      <c r="Y4528">
        <f>F4528</f>
        <v>10.5</v>
      </c>
      <c r="Z4528" s="2" t="str">
        <f>G4528</f>
        <v>e</v>
      </c>
      <c r="AA4528">
        <f>_xlfn.IFNA(VLOOKUP(X4528,'duo-out'!A$2:Q$5000,5,FALSE),E4528+10*(H4528-1)+1+_xlfn.IFNA(VLOOKUP(D4528,states!A$2:C$10,3,FALSE),1))</f>
        <v>251</v>
      </c>
      <c r="AB4528" t="str">
        <f>IF(V4528="","",V4528)</f>
        <v/>
      </c>
      <c r="AC4528" s="2" t="str">
        <f>_xlfn.IFNA(VLOOKUP(D4528,states!A$2:C$10,2,FALSE),"XX")</f>
        <v>A</v>
      </c>
      <c r="AD4528">
        <f>E4528</f>
        <v>0</v>
      </c>
      <c r="AE4528">
        <f>_xlfn.IFNA(VLOOKUP(D4528,states!A$2:D$10,4,FALSE),0)</f>
        <v>2</v>
      </c>
      <c r="AF4528">
        <v>0.5</v>
      </c>
      <c r="AG4528">
        <f>IF(AE4528=0,AF4528,IF(AE4528=1,IF(F4528=0.5,0.5,IF(H4528=1,0.5,1.5)),IF(F4528=0.5,0.5,IF(H4528=1,2.5,1.5))))</f>
        <v>2.5</v>
      </c>
      <c r="AH4528" s="7">
        <f>IF(AC4528="XX",0,1/C4528^(1/5)*IF(E4528=0,100,1)/(E4528+1)^(1/4))</f>
        <v>187.32777709288587</v>
      </c>
    </row>
    <row r="4529" spans="1:34">
      <c r="A4529">
        <v>3245</v>
      </c>
      <c r="B4529" s="1">
        <v>22907.3914</v>
      </c>
      <c r="C4529" s="6">
        <v>5.0000000000000001E-3</v>
      </c>
      <c r="D4529" t="s">
        <v>3</v>
      </c>
      <c r="E4529">
        <v>0</v>
      </c>
      <c r="F4529">
        <v>10.5</v>
      </c>
      <c r="G4529" t="s">
        <v>1</v>
      </c>
      <c r="H4529">
        <v>1</v>
      </c>
      <c r="I4529" t="s">
        <v>0</v>
      </c>
      <c r="J4529">
        <v>0</v>
      </c>
      <c r="K4529">
        <v>11.5</v>
      </c>
      <c r="L4529" t="s">
        <v>1</v>
      </c>
      <c r="M4529">
        <v>1</v>
      </c>
      <c r="N4529" t="s">
        <v>3301</v>
      </c>
      <c r="O4529">
        <v>1</v>
      </c>
      <c r="P4529" t="str">
        <f>D4529&amp;"-"&amp;F4529&amp;"-"&amp;G4529&amp;"-"&amp;E4529&amp;"-"&amp;H4529</f>
        <v>A2Delta-10.5-e-0-1</v>
      </c>
      <c r="Q4529" t="str">
        <f>I4529&amp;"-"&amp;K4529&amp;"-"&amp;L4529&amp;"-"&amp;J4529&amp;"-"&amp;M4529</f>
        <v>X2Pi-11.5-e-0-1</v>
      </c>
      <c r="R4529">
        <f>B4529+S4529</f>
        <v>24744.057732072</v>
      </c>
      <c r="S4529">
        <f>_xlfn.IFNA(VLOOKUP(Q4529,'MARVEL-X'!A$2:I$1400,7,FALSE),VLOOKUP(Q4529,MARVEL!A$2:J$1522,10,FALSE))</f>
        <v>1836.6663320719999</v>
      </c>
      <c r="T4529">
        <f>IF(P4529=P4528,R4529+T4528,R4529)</f>
        <v>148464.33229053399</v>
      </c>
      <c r="U4529">
        <f>IF(P4529=P4528,1+U4528,1)</f>
        <v>6</v>
      </c>
      <c r="V4529" t="str">
        <f t="shared" si="70"/>
        <v/>
      </c>
      <c r="W4529" t="str">
        <f>IF(V4529="","",IF(ABS(V4529-R4529)&gt;W$1,ABS(V4529-R4529),""))</f>
        <v/>
      </c>
      <c r="X4529" t="str">
        <f>Y4529&amp;"-"&amp;Z4529&amp;"-"&amp;AC4529&amp;"-"&amp;AD4529&amp;"-"&amp;AG4529</f>
        <v>10.5-e-A-0-2.5</v>
      </c>
      <c r="Y4529">
        <f>F4529</f>
        <v>10.5</v>
      </c>
      <c r="Z4529" s="2" t="str">
        <f>G4529</f>
        <v>e</v>
      </c>
      <c r="AA4529">
        <f>_xlfn.IFNA(VLOOKUP(X4529,'duo-out'!A$2:Q$5000,5,FALSE),E4529+10*(H4529-1)+1+_xlfn.IFNA(VLOOKUP(D4529,states!A$2:C$10,3,FALSE),1))</f>
        <v>251</v>
      </c>
      <c r="AB4529" t="str">
        <f>IF(V4529="","",V4529)</f>
        <v/>
      </c>
      <c r="AC4529" s="2" t="str">
        <f>_xlfn.IFNA(VLOOKUP(D4529,states!A$2:C$10,2,FALSE),"XX")</f>
        <v>A</v>
      </c>
      <c r="AD4529">
        <f>E4529</f>
        <v>0</v>
      </c>
      <c r="AE4529">
        <f>_xlfn.IFNA(VLOOKUP(D4529,states!A$2:D$10,4,FALSE),0)</f>
        <v>2</v>
      </c>
      <c r="AF4529">
        <v>0.5</v>
      </c>
      <c r="AG4529">
        <f>IF(AE4529=0,AF4529,IF(AE4529=1,IF(F4529=0.5,0.5,IF(H4529=1,0.5,1.5)),IF(F4529=0.5,0.5,IF(H4529=1,2.5,1.5))))</f>
        <v>2.5</v>
      </c>
      <c r="AH4529" s="7">
        <f>IF(AC4529="XX",0,1/C4529^(1/5)*IF(E4529=0,100,1)/(E4529+1)^(1/4))</f>
        <v>288.53998118144267</v>
      </c>
    </row>
    <row r="4530" spans="1:34">
      <c r="A4530">
        <v>2667</v>
      </c>
      <c r="B4530" s="1">
        <v>23490.605800000001</v>
      </c>
      <c r="C4530" s="6">
        <v>5.0000000000000001E-3</v>
      </c>
      <c r="D4530" t="s">
        <v>3</v>
      </c>
      <c r="E4530">
        <v>0</v>
      </c>
      <c r="F4530">
        <v>10.5</v>
      </c>
      <c r="G4530" t="s">
        <v>1</v>
      </c>
      <c r="H4530">
        <v>1</v>
      </c>
      <c r="I4530" t="s">
        <v>0</v>
      </c>
      <c r="J4530">
        <v>0</v>
      </c>
      <c r="K4530">
        <v>9.5</v>
      </c>
      <c r="L4530" t="s">
        <v>1</v>
      </c>
      <c r="M4530">
        <v>1</v>
      </c>
      <c r="N4530" t="s">
        <v>2723</v>
      </c>
      <c r="O4530">
        <v>1</v>
      </c>
      <c r="P4530" t="str">
        <f>D4530&amp;"-"&amp;F4530&amp;"-"&amp;G4530&amp;"-"&amp;E4530&amp;"-"&amp;H4530</f>
        <v>A2Delta-10.5-e-0-1</v>
      </c>
      <c r="Q4530" t="str">
        <f>I4530&amp;"-"&amp;K4530&amp;"-"&amp;L4530&amp;"-"&amp;J4530&amp;"-"&amp;M4530</f>
        <v>X2Pi-9.5-e-0-1</v>
      </c>
      <c r="R4530">
        <f>B4530+S4530</f>
        <v>24744.064445027001</v>
      </c>
      <c r="S4530">
        <f>_xlfn.IFNA(VLOOKUP(Q4530,'MARVEL-X'!A$2:I$1400,7,FALSE),VLOOKUP(Q4530,MARVEL!A$2:J$1522,10,FALSE))</f>
        <v>1253.4586450270001</v>
      </c>
      <c r="T4530">
        <f>IF(P4530=P4529,R4530+T4529,R4530)</f>
        <v>173208.39673556099</v>
      </c>
      <c r="U4530">
        <f>IF(P4530=P4529,1+U4529,1)</f>
        <v>7</v>
      </c>
      <c r="V4530" t="str">
        <f t="shared" si="70"/>
        <v/>
      </c>
      <c r="W4530" t="str">
        <f>IF(V4530="","",IF(ABS(V4530-R4530)&gt;W$1,ABS(V4530-R4530),""))</f>
        <v/>
      </c>
      <c r="X4530" t="str">
        <f>Y4530&amp;"-"&amp;Z4530&amp;"-"&amp;AC4530&amp;"-"&amp;AD4530&amp;"-"&amp;AG4530</f>
        <v>10.5-e-A-0-2.5</v>
      </c>
      <c r="Y4530">
        <f>F4530</f>
        <v>10.5</v>
      </c>
      <c r="Z4530" s="2" t="str">
        <f>G4530</f>
        <v>e</v>
      </c>
      <c r="AA4530">
        <f>_xlfn.IFNA(VLOOKUP(X4530,'duo-out'!A$2:Q$5000,5,FALSE),E4530+10*(H4530-1)+1+_xlfn.IFNA(VLOOKUP(D4530,states!A$2:C$10,3,FALSE),1))</f>
        <v>251</v>
      </c>
      <c r="AB4530" t="str">
        <f>IF(V4530="","",V4530)</f>
        <v/>
      </c>
      <c r="AC4530" s="2" t="str">
        <f>_xlfn.IFNA(VLOOKUP(D4530,states!A$2:C$10,2,FALSE),"XX")</f>
        <v>A</v>
      </c>
      <c r="AD4530">
        <f>E4530</f>
        <v>0</v>
      </c>
      <c r="AE4530">
        <f>_xlfn.IFNA(VLOOKUP(D4530,states!A$2:D$10,4,FALSE),0)</f>
        <v>2</v>
      </c>
      <c r="AF4530">
        <v>0.5</v>
      </c>
      <c r="AG4530">
        <f>IF(AE4530=0,AF4530,IF(AE4530=1,IF(F4530=0.5,0.5,IF(H4530=1,0.5,1.5)),IF(F4530=0.5,0.5,IF(H4530=1,2.5,1.5))))</f>
        <v>2.5</v>
      </c>
      <c r="AH4530" s="7">
        <f>IF(AC4530="XX",0,1/C4530^(1/5)*IF(E4530=0,100,1)/(E4530+1)^(1/4))</f>
        <v>288.53998118144267</v>
      </c>
    </row>
    <row r="4531" spans="1:34">
      <c r="A4531">
        <v>2646</v>
      </c>
      <c r="B4531" s="1">
        <v>23216.141500000002</v>
      </c>
      <c r="C4531" s="6">
        <v>5.0000000000000001E-3</v>
      </c>
      <c r="D4531" t="s">
        <v>3</v>
      </c>
      <c r="E4531">
        <v>0</v>
      </c>
      <c r="F4531">
        <v>10.5</v>
      </c>
      <c r="G4531" t="s">
        <v>1</v>
      </c>
      <c r="H4531">
        <v>1</v>
      </c>
      <c r="I4531" t="s">
        <v>0</v>
      </c>
      <c r="J4531">
        <v>0</v>
      </c>
      <c r="K4531">
        <v>10.5</v>
      </c>
      <c r="L4531" t="s">
        <v>2</v>
      </c>
      <c r="M4531">
        <v>1</v>
      </c>
      <c r="N4531" t="s">
        <v>2702</v>
      </c>
      <c r="O4531">
        <v>1</v>
      </c>
      <c r="P4531" t="str">
        <f>D4531&amp;"-"&amp;F4531&amp;"-"&amp;G4531&amp;"-"&amp;E4531&amp;"-"&amp;H4531</f>
        <v>A2Delta-10.5-e-0-1</v>
      </c>
      <c r="Q4531" t="str">
        <f>I4531&amp;"-"&amp;K4531&amp;"-"&amp;L4531&amp;"-"&amp;J4531&amp;"-"&amp;M4531</f>
        <v>X2Pi-10.5-f-0-1</v>
      </c>
      <c r="R4531">
        <f>B4531+S4531</f>
        <v>24744.064725415003</v>
      </c>
      <c r="S4531">
        <f>_xlfn.IFNA(VLOOKUP(Q4531,'MARVEL-X'!A$2:I$1400,7,FALSE),VLOOKUP(Q4531,MARVEL!A$2:J$1522,10,FALSE))</f>
        <v>1527.9232254149999</v>
      </c>
      <c r="T4531">
        <f>IF(P4531=P4530,R4531+T4530,R4531)</f>
        <v>197952.46146097599</v>
      </c>
      <c r="U4531">
        <f>IF(P4531=P4530,1+U4530,1)</f>
        <v>8</v>
      </c>
      <c r="V4531" t="str">
        <f t="shared" si="70"/>
        <v/>
      </c>
      <c r="W4531" t="str">
        <f>IF(V4531="","",IF(ABS(V4531-R4531)&gt;W$1,ABS(V4531-R4531),""))</f>
        <v/>
      </c>
      <c r="X4531" t="str">
        <f>Y4531&amp;"-"&amp;Z4531&amp;"-"&amp;AC4531&amp;"-"&amp;AD4531&amp;"-"&amp;AG4531</f>
        <v>10.5-e-A-0-2.5</v>
      </c>
      <c r="Y4531">
        <f>F4531</f>
        <v>10.5</v>
      </c>
      <c r="Z4531" s="2" t="str">
        <f>G4531</f>
        <v>e</v>
      </c>
      <c r="AA4531">
        <f>_xlfn.IFNA(VLOOKUP(X4531,'duo-out'!A$2:Q$5000,5,FALSE),E4531+10*(H4531-1)+1+_xlfn.IFNA(VLOOKUP(D4531,states!A$2:C$10,3,FALSE),1))</f>
        <v>251</v>
      </c>
      <c r="AB4531" t="str">
        <f>IF(V4531="","",V4531)</f>
        <v/>
      </c>
      <c r="AC4531" s="2" t="str">
        <f>_xlfn.IFNA(VLOOKUP(D4531,states!A$2:C$10,2,FALSE),"XX")</f>
        <v>A</v>
      </c>
      <c r="AD4531">
        <f>E4531</f>
        <v>0</v>
      </c>
      <c r="AE4531">
        <f>_xlfn.IFNA(VLOOKUP(D4531,states!A$2:D$10,4,FALSE),0)</f>
        <v>2</v>
      </c>
      <c r="AF4531">
        <v>0.5</v>
      </c>
      <c r="AG4531">
        <f>IF(AE4531=0,AF4531,IF(AE4531=1,IF(F4531=0.5,0.5,IF(H4531=1,0.5,1.5)),IF(F4531=0.5,0.5,IF(H4531=1,2.5,1.5))))</f>
        <v>2.5</v>
      </c>
      <c r="AH4531" s="7">
        <f>IF(AC4531="XX",0,1/C4531^(1/5)*IF(E4531=0,100,1)/(E4531+1)^(1/4))</f>
        <v>288.53998118144267</v>
      </c>
    </row>
    <row r="4532" spans="1:34">
      <c r="A4532">
        <v>2706</v>
      </c>
      <c r="B4532" s="1">
        <v>22907.3986</v>
      </c>
      <c r="C4532" s="6">
        <v>5.0000000000000001E-3</v>
      </c>
      <c r="D4532" t="s">
        <v>3</v>
      </c>
      <c r="E4532">
        <v>0</v>
      </c>
      <c r="F4532">
        <v>10.5</v>
      </c>
      <c r="G4532" t="s">
        <v>1</v>
      </c>
      <c r="H4532">
        <v>1</v>
      </c>
      <c r="I4532" t="s">
        <v>0</v>
      </c>
      <c r="J4532">
        <v>0</v>
      </c>
      <c r="K4532">
        <v>11.5</v>
      </c>
      <c r="L4532" t="s">
        <v>1</v>
      </c>
      <c r="M4532">
        <v>1</v>
      </c>
      <c r="N4532" t="s">
        <v>2762</v>
      </c>
      <c r="O4532">
        <v>1</v>
      </c>
      <c r="P4532" t="str">
        <f>D4532&amp;"-"&amp;F4532&amp;"-"&amp;G4532&amp;"-"&amp;E4532&amp;"-"&amp;H4532</f>
        <v>A2Delta-10.5-e-0-1</v>
      </c>
      <c r="Q4532" t="str">
        <f>I4532&amp;"-"&amp;K4532&amp;"-"&amp;L4532&amp;"-"&amp;J4532&amp;"-"&amp;M4532</f>
        <v>X2Pi-11.5-e-0-1</v>
      </c>
      <c r="R4532">
        <f>B4532+S4532</f>
        <v>24744.064932072</v>
      </c>
      <c r="S4532">
        <f>_xlfn.IFNA(VLOOKUP(Q4532,'MARVEL-X'!A$2:I$1400,7,FALSE),VLOOKUP(Q4532,MARVEL!A$2:J$1522,10,FALSE))</f>
        <v>1836.6663320719999</v>
      </c>
      <c r="T4532">
        <f>IF(P4532=P4531,R4532+T4531,R4532)</f>
        <v>222696.526393048</v>
      </c>
      <c r="U4532">
        <f>IF(P4532=P4531,1+U4531,1)</f>
        <v>9</v>
      </c>
      <c r="V4532" t="str">
        <f t="shared" si="70"/>
        <v/>
      </c>
      <c r="W4532" t="str">
        <f>IF(V4532="","",IF(ABS(V4532-R4532)&gt;W$1,ABS(V4532-R4532),""))</f>
        <v/>
      </c>
      <c r="X4532" t="str">
        <f>Y4532&amp;"-"&amp;Z4532&amp;"-"&amp;AC4532&amp;"-"&amp;AD4532&amp;"-"&amp;AG4532</f>
        <v>10.5-e-A-0-2.5</v>
      </c>
      <c r="Y4532">
        <f>F4532</f>
        <v>10.5</v>
      </c>
      <c r="Z4532" s="2" t="str">
        <f>G4532</f>
        <v>e</v>
      </c>
      <c r="AA4532">
        <f>_xlfn.IFNA(VLOOKUP(X4532,'duo-out'!A$2:Q$5000,5,FALSE),E4532+10*(H4532-1)+1+_xlfn.IFNA(VLOOKUP(D4532,states!A$2:C$10,3,FALSE),1))</f>
        <v>251</v>
      </c>
      <c r="AB4532" t="str">
        <f>IF(V4532="","",V4532)</f>
        <v/>
      </c>
      <c r="AC4532" s="2" t="str">
        <f>_xlfn.IFNA(VLOOKUP(D4532,states!A$2:C$10,2,FALSE),"XX")</f>
        <v>A</v>
      </c>
      <c r="AD4532">
        <f>E4532</f>
        <v>0</v>
      </c>
      <c r="AE4532">
        <f>_xlfn.IFNA(VLOOKUP(D4532,states!A$2:D$10,4,FALSE),0)</f>
        <v>2</v>
      </c>
      <c r="AF4532">
        <v>0.5</v>
      </c>
      <c r="AG4532">
        <f>IF(AE4532=0,AF4532,IF(AE4532=1,IF(F4532=0.5,0.5,IF(H4532=1,0.5,1.5)),IF(F4532=0.5,0.5,IF(H4532=1,2.5,1.5))))</f>
        <v>2.5</v>
      </c>
      <c r="AH4532" s="7">
        <f>IF(AC4532="XX",0,1/C4532^(1/5)*IF(E4532=0,100,1)/(E4532+1)^(1/4))</f>
        <v>288.53998118144267</v>
      </c>
    </row>
    <row r="4533" spans="1:34">
      <c r="A4533">
        <v>5269</v>
      </c>
      <c r="B4533" s="1">
        <v>23490.598000000002</v>
      </c>
      <c r="C4533" s="6">
        <v>0.05</v>
      </c>
      <c r="D4533" t="s">
        <v>3</v>
      </c>
      <c r="E4533">
        <v>0</v>
      </c>
      <c r="F4533">
        <v>10.5</v>
      </c>
      <c r="G4533" t="s">
        <v>1</v>
      </c>
      <c r="H4533">
        <v>1</v>
      </c>
      <c r="I4533" t="s">
        <v>0</v>
      </c>
      <c r="J4533">
        <v>0</v>
      </c>
      <c r="K4533">
        <v>9.5</v>
      </c>
      <c r="L4533" t="s">
        <v>1</v>
      </c>
      <c r="M4533">
        <v>1</v>
      </c>
      <c r="N4533" t="s">
        <v>5325</v>
      </c>
      <c r="O4533">
        <v>1</v>
      </c>
      <c r="P4533" t="str">
        <f>D4533&amp;"-"&amp;F4533&amp;"-"&amp;G4533&amp;"-"&amp;E4533&amp;"-"&amp;H4533</f>
        <v>A2Delta-10.5-e-0-1</v>
      </c>
      <c r="Q4533" t="str">
        <f>I4533&amp;"-"&amp;K4533&amp;"-"&amp;L4533&amp;"-"&amp;J4533&amp;"-"&amp;M4533</f>
        <v>X2Pi-9.5-e-0-1</v>
      </c>
      <c r="R4533">
        <f>B4533+S4533</f>
        <v>24744.056645027002</v>
      </c>
      <c r="S4533">
        <f>_xlfn.IFNA(VLOOKUP(Q4533,'MARVEL-X'!A$2:I$1400,7,FALSE),VLOOKUP(Q4533,MARVEL!A$2:J$1522,10,FALSE))</f>
        <v>1253.4586450270001</v>
      </c>
      <c r="T4533">
        <f>IF(P4533=P4532,R4533+T4532,R4533)</f>
        <v>247440.58303807501</v>
      </c>
      <c r="U4533">
        <f>IF(P4533=P4532,1+U4532,1)</f>
        <v>10</v>
      </c>
      <c r="V4533" t="str">
        <f t="shared" si="70"/>
        <v/>
      </c>
      <c r="W4533" t="str">
        <f>IF(V4533="","",IF(ABS(V4533-R4533)&gt;W$1,ABS(V4533-R4533),""))</f>
        <v/>
      </c>
      <c r="X4533" t="str">
        <f>Y4533&amp;"-"&amp;Z4533&amp;"-"&amp;AC4533&amp;"-"&amp;AD4533&amp;"-"&amp;AG4533</f>
        <v>10.5-e-A-0-2.5</v>
      </c>
      <c r="Y4533">
        <f>F4533</f>
        <v>10.5</v>
      </c>
      <c r="Z4533" s="2" t="str">
        <f>G4533</f>
        <v>e</v>
      </c>
      <c r="AA4533">
        <f>_xlfn.IFNA(VLOOKUP(X4533,'duo-out'!A$2:Q$5000,5,FALSE),E4533+10*(H4533-1)+1+_xlfn.IFNA(VLOOKUP(D4533,states!A$2:C$10,3,FALSE),1))</f>
        <v>251</v>
      </c>
      <c r="AB4533" t="str">
        <f>IF(V4533="","",V4533)</f>
        <v/>
      </c>
      <c r="AC4533" s="2" t="str">
        <f>_xlfn.IFNA(VLOOKUP(D4533,states!A$2:C$10,2,FALSE),"XX")</f>
        <v>A</v>
      </c>
      <c r="AD4533">
        <f>E4533</f>
        <v>0</v>
      </c>
      <c r="AE4533">
        <f>_xlfn.IFNA(VLOOKUP(D4533,states!A$2:D$10,4,FALSE),0)</f>
        <v>2</v>
      </c>
      <c r="AF4533">
        <v>0.5</v>
      </c>
      <c r="AG4533">
        <f>IF(AE4533=0,AF4533,IF(AE4533=1,IF(F4533=0.5,0.5,IF(H4533=1,0.5,1.5)),IF(F4533=0.5,0.5,IF(H4533=1,2.5,1.5))))</f>
        <v>2.5</v>
      </c>
      <c r="AH4533" s="7">
        <f>IF(AC4533="XX",0,1/C4533^(1/5)*IF(E4533=0,100,1)/(E4533+1)^(1/4))</f>
        <v>182.05642030260799</v>
      </c>
    </row>
    <row r="4534" spans="1:34">
      <c r="A4534">
        <v>5332</v>
      </c>
      <c r="B4534" s="1">
        <v>23216.136999999999</v>
      </c>
      <c r="C4534" s="6">
        <v>0.05</v>
      </c>
      <c r="D4534" t="s">
        <v>3</v>
      </c>
      <c r="E4534">
        <v>0</v>
      </c>
      <c r="F4534">
        <v>10.5</v>
      </c>
      <c r="G4534" t="s">
        <v>1</v>
      </c>
      <c r="H4534">
        <v>1</v>
      </c>
      <c r="I4534" t="s">
        <v>0</v>
      </c>
      <c r="J4534">
        <v>0</v>
      </c>
      <c r="K4534">
        <v>10.5</v>
      </c>
      <c r="L4534" t="s">
        <v>2</v>
      </c>
      <c r="M4534">
        <v>1</v>
      </c>
      <c r="N4534" t="s">
        <v>5388</v>
      </c>
      <c r="O4534">
        <v>1</v>
      </c>
      <c r="P4534" t="str">
        <f>D4534&amp;"-"&amp;F4534&amp;"-"&amp;G4534&amp;"-"&amp;E4534&amp;"-"&amp;H4534</f>
        <v>A2Delta-10.5-e-0-1</v>
      </c>
      <c r="Q4534" t="str">
        <f>I4534&amp;"-"&amp;K4534&amp;"-"&amp;L4534&amp;"-"&amp;J4534&amp;"-"&amp;M4534</f>
        <v>X2Pi-10.5-f-0-1</v>
      </c>
      <c r="R4534">
        <f>B4534+S4534</f>
        <v>24744.060225415</v>
      </c>
      <c r="S4534">
        <f>_xlfn.IFNA(VLOOKUP(Q4534,'MARVEL-X'!A$2:I$1400,7,FALSE),VLOOKUP(Q4534,MARVEL!A$2:J$1522,10,FALSE))</f>
        <v>1527.9232254149999</v>
      </c>
      <c r="T4534">
        <f>IF(P4534=P4533,R4534+T4533,R4534)</f>
        <v>272184.64326349</v>
      </c>
      <c r="U4534">
        <f>IF(P4534=P4533,1+U4533,1)</f>
        <v>11</v>
      </c>
      <c r="V4534" t="str">
        <f t="shared" si="70"/>
        <v/>
      </c>
      <c r="W4534" t="str">
        <f>IF(V4534="","",IF(ABS(V4534-R4534)&gt;W$1,ABS(V4534-R4534),""))</f>
        <v/>
      </c>
      <c r="X4534" t="str">
        <f>Y4534&amp;"-"&amp;Z4534&amp;"-"&amp;AC4534&amp;"-"&amp;AD4534&amp;"-"&amp;AG4534</f>
        <v>10.5-e-A-0-2.5</v>
      </c>
      <c r="Y4534">
        <f>F4534</f>
        <v>10.5</v>
      </c>
      <c r="Z4534" s="2" t="str">
        <f>G4534</f>
        <v>e</v>
      </c>
      <c r="AA4534">
        <f>_xlfn.IFNA(VLOOKUP(X4534,'duo-out'!A$2:Q$5000,5,FALSE),E4534+10*(H4534-1)+1+_xlfn.IFNA(VLOOKUP(D4534,states!A$2:C$10,3,FALSE),1))</f>
        <v>251</v>
      </c>
      <c r="AB4534" t="str">
        <f>IF(V4534="","",V4534)</f>
        <v/>
      </c>
      <c r="AC4534" s="2" t="str">
        <f>_xlfn.IFNA(VLOOKUP(D4534,states!A$2:C$10,2,FALSE),"XX")</f>
        <v>A</v>
      </c>
      <c r="AD4534">
        <f>E4534</f>
        <v>0</v>
      </c>
      <c r="AE4534">
        <f>_xlfn.IFNA(VLOOKUP(D4534,states!A$2:D$10,4,FALSE),0)</f>
        <v>2</v>
      </c>
      <c r="AF4534">
        <v>0.5</v>
      </c>
      <c r="AG4534">
        <f>IF(AE4534=0,AF4534,IF(AE4534=1,IF(F4534=0.5,0.5,IF(H4534=1,0.5,1.5)),IF(F4534=0.5,0.5,IF(H4534=1,2.5,1.5))))</f>
        <v>2.5</v>
      </c>
      <c r="AH4534" s="7">
        <f>IF(AC4534="XX",0,1/C4534^(1/5)*IF(E4534=0,100,1)/(E4534+1)^(1/4))</f>
        <v>182.05642030260799</v>
      </c>
    </row>
    <row r="4535" spans="1:34">
      <c r="A4535">
        <v>4122</v>
      </c>
      <c r="B4535" s="1">
        <v>23490.601500000001</v>
      </c>
      <c r="C4535" s="6">
        <v>1.6000000000000001E-3</v>
      </c>
      <c r="D4535" t="s">
        <v>3</v>
      </c>
      <c r="E4535">
        <v>0</v>
      </c>
      <c r="F4535">
        <v>10.5</v>
      </c>
      <c r="G4535" t="s">
        <v>1</v>
      </c>
      <c r="H4535">
        <v>1</v>
      </c>
      <c r="I4535" t="s">
        <v>0</v>
      </c>
      <c r="J4535">
        <v>0</v>
      </c>
      <c r="K4535">
        <v>9.5</v>
      </c>
      <c r="L4535" t="s">
        <v>1</v>
      </c>
      <c r="M4535">
        <v>1</v>
      </c>
      <c r="N4535" t="s">
        <v>4178</v>
      </c>
      <c r="O4535">
        <v>1</v>
      </c>
      <c r="P4535" t="str">
        <f>D4535&amp;"-"&amp;F4535&amp;"-"&amp;G4535&amp;"-"&amp;E4535&amp;"-"&amp;H4535</f>
        <v>A2Delta-10.5-e-0-1</v>
      </c>
      <c r="Q4535" t="str">
        <f>I4535&amp;"-"&amp;K4535&amp;"-"&amp;L4535&amp;"-"&amp;J4535&amp;"-"&amp;M4535</f>
        <v>X2Pi-9.5-e-0-1</v>
      </c>
      <c r="R4535">
        <f>B4535+S4535</f>
        <v>24744.060145027001</v>
      </c>
      <c r="S4535">
        <f>_xlfn.IFNA(VLOOKUP(Q4535,'MARVEL-X'!A$2:I$1400,7,FALSE),VLOOKUP(Q4535,MARVEL!A$2:J$1522,10,FALSE))</f>
        <v>1253.4586450270001</v>
      </c>
      <c r="T4535">
        <f>IF(P4535=P4534,R4535+T4534,R4535)</f>
        <v>296928.703408517</v>
      </c>
      <c r="U4535">
        <f>IF(P4535=P4534,1+U4534,1)</f>
        <v>12</v>
      </c>
      <c r="V4535" t="str">
        <f t="shared" si="70"/>
        <v/>
      </c>
      <c r="W4535" t="str">
        <f>IF(V4535="","",IF(ABS(V4535-R4535)&gt;W$1,ABS(V4535-R4535),""))</f>
        <v/>
      </c>
      <c r="X4535" t="str">
        <f>Y4535&amp;"-"&amp;Z4535&amp;"-"&amp;AC4535&amp;"-"&amp;AD4535&amp;"-"&amp;AG4535</f>
        <v>10.5-e-A-0-2.5</v>
      </c>
      <c r="Y4535">
        <f>F4535</f>
        <v>10.5</v>
      </c>
      <c r="Z4535" s="2" t="str">
        <f>G4535</f>
        <v>e</v>
      </c>
      <c r="AA4535">
        <f>_xlfn.IFNA(VLOOKUP(X4535,'duo-out'!A$2:Q$5000,5,FALSE),E4535+10*(H4535-1)+1+_xlfn.IFNA(VLOOKUP(D4535,states!A$2:C$10,3,FALSE),1))</f>
        <v>251</v>
      </c>
      <c r="AB4535" t="str">
        <f>IF(V4535="","",V4535)</f>
        <v/>
      </c>
      <c r="AC4535" s="2" t="str">
        <f>_xlfn.IFNA(VLOOKUP(D4535,states!A$2:C$10,2,FALSE),"XX")</f>
        <v>A</v>
      </c>
      <c r="AD4535">
        <f>E4535</f>
        <v>0</v>
      </c>
      <c r="AE4535">
        <f>_xlfn.IFNA(VLOOKUP(D4535,states!A$2:D$10,4,FALSE),0)</f>
        <v>2</v>
      </c>
      <c r="AF4535">
        <v>0.5</v>
      </c>
      <c r="AG4535">
        <f>IF(AE4535=0,AF4535,IF(AE4535=1,IF(F4535=0.5,0.5,IF(H4535=1,0.5,1.5)),IF(F4535=0.5,0.5,IF(H4535=1,2.5,1.5))))</f>
        <v>2.5</v>
      </c>
      <c r="AH4535" s="7">
        <f>IF(AC4535="XX",0,1/C4535^(1/5)*IF(E4535=0,100,1)/(E4535+1)^(1/4))</f>
        <v>362.38983183884778</v>
      </c>
    </row>
    <row r="4536" spans="1:34">
      <c r="A4536">
        <v>4173</v>
      </c>
      <c r="B4536" s="1">
        <v>23216.143599999999</v>
      </c>
      <c r="C4536" s="6">
        <v>4.0860000000000002E-3</v>
      </c>
      <c r="D4536" t="s">
        <v>3</v>
      </c>
      <c r="E4536">
        <v>0</v>
      </c>
      <c r="F4536">
        <v>10.5</v>
      </c>
      <c r="G4536" t="s">
        <v>1</v>
      </c>
      <c r="H4536">
        <v>1</v>
      </c>
      <c r="I4536" t="s">
        <v>0</v>
      </c>
      <c r="J4536">
        <v>0</v>
      </c>
      <c r="K4536">
        <v>10.5</v>
      </c>
      <c r="L4536" t="s">
        <v>2</v>
      </c>
      <c r="M4536">
        <v>1</v>
      </c>
      <c r="N4536" t="s">
        <v>4229</v>
      </c>
      <c r="O4536">
        <v>1</v>
      </c>
      <c r="P4536" t="str">
        <f>D4536&amp;"-"&amp;F4536&amp;"-"&amp;G4536&amp;"-"&amp;E4536&amp;"-"&amp;H4536</f>
        <v>A2Delta-10.5-e-0-1</v>
      </c>
      <c r="Q4536" t="str">
        <f>I4536&amp;"-"&amp;K4536&amp;"-"&amp;L4536&amp;"-"&amp;J4536&amp;"-"&amp;M4536</f>
        <v>X2Pi-10.5-f-0-1</v>
      </c>
      <c r="R4536">
        <f>B4536+S4536</f>
        <v>24744.066825415</v>
      </c>
      <c r="S4536">
        <f>_xlfn.IFNA(VLOOKUP(Q4536,'MARVEL-X'!A$2:I$1400,7,FALSE),VLOOKUP(Q4536,MARVEL!A$2:J$1522,10,FALSE))</f>
        <v>1527.9232254149999</v>
      </c>
      <c r="T4536">
        <f>IF(P4536=P4535,R4536+T4535,R4536)</f>
        <v>321672.77023393201</v>
      </c>
      <c r="U4536">
        <f>IF(P4536=P4535,1+U4535,1)</f>
        <v>13</v>
      </c>
      <c r="V4536" t="str">
        <f t="shared" si="70"/>
        <v/>
      </c>
      <c r="W4536" t="str">
        <f>IF(V4536="","",IF(ABS(V4536-R4536)&gt;W$1,ABS(V4536-R4536),""))</f>
        <v/>
      </c>
      <c r="X4536" t="str">
        <f>Y4536&amp;"-"&amp;Z4536&amp;"-"&amp;AC4536&amp;"-"&amp;AD4536&amp;"-"&amp;AG4536</f>
        <v>10.5-e-A-0-2.5</v>
      </c>
      <c r="Y4536">
        <f>F4536</f>
        <v>10.5</v>
      </c>
      <c r="Z4536" s="2" t="str">
        <f>G4536</f>
        <v>e</v>
      </c>
      <c r="AA4536">
        <f>_xlfn.IFNA(VLOOKUP(X4536,'duo-out'!A$2:Q$5000,5,FALSE),E4536+10*(H4536-1)+1+_xlfn.IFNA(VLOOKUP(D4536,states!A$2:C$10,3,FALSE),1))</f>
        <v>251</v>
      </c>
      <c r="AB4536" t="str">
        <f>IF(V4536="","",V4536)</f>
        <v/>
      </c>
      <c r="AC4536" s="2" t="str">
        <f>_xlfn.IFNA(VLOOKUP(D4536,states!A$2:C$10,2,FALSE),"XX")</f>
        <v>A</v>
      </c>
      <c r="AD4536">
        <f>E4536</f>
        <v>0</v>
      </c>
      <c r="AE4536">
        <f>_xlfn.IFNA(VLOOKUP(D4536,states!A$2:D$10,4,FALSE),0)</f>
        <v>2</v>
      </c>
      <c r="AF4536">
        <v>0.5</v>
      </c>
      <c r="AG4536">
        <f>IF(AE4536=0,AF4536,IF(AE4536=1,IF(F4536=0.5,0.5,IF(H4536=1,0.5,1.5)),IF(F4536=0.5,0.5,IF(H4536=1,2.5,1.5))))</f>
        <v>2.5</v>
      </c>
      <c r="AH4536" s="7">
        <f>IF(AC4536="XX",0,1/C4536^(1/5)*IF(E4536=0,100,1)/(E4536+1)^(1/4))</f>
        <v>300.42794529343411</v>
      </c>
    </row>
    <row r="4537" spans="1:34">
      <c r="A4537">
        <v>698</v>
      </c>
      <c r="B4537" s="1">
        <v>22907.26</v>
      </c>
      <c r="C4537" s="6">
        <v>0.14710000000000001</v>
      </c>
      <c r="D4537" t="s">
        <v>3</v>
      </c>
      <c r="E4537">
        <v>0</v>
      </c>
      <c r="F4537">
        <v>10.5</v>
      </c>
      <c r="G4537" t="s">
        <v>1</v>
      </c>
      <c r="H4537">
        <v>1</v>
      </c>
      <c r="I4537" t="s">
        <v>0</v>
      </c>
      <c r="J4537">
        <v>0</v>
      </c>
      <c r="K4537">
        <v>11.5</v>
      </c>
      <c r="L4537" t="s">
        <v>1</v>
      </c>
      <c r="M4537">
        <v>1</v>
      </c>
      <c r="N4537" t="s">
        <v>754</v>
      </c>
      <c r="O4537">
        <v>1</v>
      </c>
      <c r="P4537" t="str">
        <f>D4537&amp;"-"&amp;F4537&amp;"-"&amp;G4537&amp;"-"&amp;E4537&amp;"-"&amp;H4537</f>
        <v>A2Delta-10.5-e-0-1</v>
      </c>
      <c r="Q4537" t="str">
        <f>I4537&amp;"-"&amp;K4537&amp;"-"&amp;L4537&amp;"-"&amp;J4537&amp;"-"&amp;M4537</f>
        <v>X2Pi-11.5-e-0-1</v>
      </c>
      <c r="R4537">
        <f>B4537+S4537</f>
        <v>24743.926332071998</v>
      </c>
      <c r="S4537">
        <f>_xlfn.IFNA(VLOOKUP(Q4537,'MARVEL-X'!A$2:I$1400,7,FALSE),VLOOKUP(Q4537,MARVEL!A$2:J$1522,10,FALSE))</f>
        <v>1836.6663320719999</v>
      </c>
      <c r="T4537">
        <f>IF(P4537=P4536,R4537+T4536,R4537)</f>
        <v>346416.69656600402</v>
      </c>
      <c r="U4537">
        <f>IF(P4537=P4536,1+U4536,1)</f>
        <v>14</v>
      </c>
      <c r="V4537" t="str">
        <f t="shared" si="70"/>
        <v/>
      </c>
      <c r="W4537" t="str">
        <f>IF(V4537="","",IF(ABS(V4537-R4537)&gt;W$1,ABS(V4537-R4537),""))</f>
        <v/>
      </c>
      <c r="X4537" t="str">
        <f>Y4537&amp;"-"&amp;Z4537&amp;"-"&amp;AC4537&amp;"-"&amp;AD4537&amp;"-"&amp;AG4537</f>
        <v>10.5-e-A-0-2.5</v>
      </c>
      <c r="Y4537">
        <f>F4537</f>
        <v>10.5</v>
      </c>
      <c r="Z4537" s="2" t="str">
        <f>G4537</f>
        <v>e</v>
      </c>
      <c r="AA4537">
        <f>_xlfn.IFNA(VLOOKUP(X4537,'duo-out'!A$2:Q$5000,5,FALSE),E4537+10*(H4537-1)+1+_xlfn.IFNA(VLOOKUP(D4537,states!A$2:C$10,3,FALSE),1))</f>
        <v>251</v>
      </c>
      <c r="AB4537" t="str">
        <f>IF(V4537="","",V4537)</f>
        <v/>
      </c>
      <c r="AC4537" s="2" t="str">
        <f>_xlfn.IFNA(VLOOKUP(D4537,states!A$2:C$10,2,FALSE),"XX")</f>
        <v>A</v>
      </c>
      <c r="AD4537">
        <f>E4537</f>
        <v>0</v>
      </c>
      <c r="AE4537">
        <f>_xlfn.IFNA(VLOOKUP(D4537,states!A$2:D$10,4,FALSE),0)</f>
        <v>2</v>
      </c>
      <c r="AF4537">
        <v>0.5</v>
      </c>
      <c r="AG4537">
        <f>IF(AE4537=0,AF4537,IF(AE4537=1,IF(F4537=0.5,0.5,IF(H4537=1,0.5,1.5)),IF(F4537=0.5,0.5,IF(H4537=1,2.5,1.5))))</f>
        <v>2.5</v>
      </c>
      <c r="AH4537" s="7">
        <f>IF(AC4537="XX",0,1/C4537^(1/5)*IF(E4537=0,100,1)/(E4537+1)^(1/4))</f>
        <v>146.71599573643977</v>
      </c>
    </row>
    <row r="4538" spans="1:34">
      <c r="A4538">
        <v>669</v>
      </c>
      <c r="B4538" s="1">
        <v>23216.11</v>
      </c>
      <c r="C4538" s="6">
        <v>0.05</v>
      </c>
      <c r="D4538" t="s">
        <v>3</v>
      </c>
      <c r="E4538">
        <v>0</v>
      </c>
      <c r="F4538">
        <v>10.5</v>
      </c>
      <c r="G4538" t="s">
        <v>1</v>
      </c>
      <c r="H4538">
        <v>1</v>
      </c>
      <c r="I4538" t="s">
        <v>0</v>
      </c>
      <c r="J4538">
        <v>0</v>
      </c>
      <c r="K4538">
        <v>10.5</v>
      </c>
      <c r="L4538" t="s">
        <v>2</v>
      </c>
      <c r="M4538">
        <v>1</v>
      </c>
      <c r="N4538" t="s">
        <v>725</v>
      </c>
      <c r="O4538">
        <v>1</v>
      </c>
      <c r="P4538" t="str">
        <f>D4538&amp;"-"&amp;F4538&amp;"-"&amp;G4538&amp;"-"&amp;E4538&amp;"-"&amp;H4538</f>
        <v>A2Delta-10.5-e-0-1</v>
      </c>
      <c r="Q4538" t="str">
        <f>I4538&amp;"-"&amp;K4538&amp;"-"&amp;L4538&amp;"-"&amp;J4538&amp;"-"&amp;M4538</f>
        <v>X2Pi-10.5-f-0-1</v>
      </c>
      <c r="R4538">
        <f>B4538+S4538</f>
        <v>24744.033225415002</v>
      </c>
      <c r="S4538">
        <f>_xlfn.IFNA(VLOOKUP(Q4538,'MARVEL-X'!A$2:I$1400,7,FALSE),VLOOKUP(Q4538,MARVEL!A$2:J$1522,10,FALSE))</f>
        <v>1527.9232254149999</v>
      </c>
      <c r="T4538">
        <f>IF(P4538=P4537,R4538+T4537,R4538)</f>
        <v>371160.729791419</v>
      </c>
      <c r="U4538">
        <f>IF(P4538=P4537,1+U4537,1)</f>
        <v>15</v>
      </c>
      <c r="V4538" t="str">
        <f t="shared" si="70"/>
        <v/>
      </c>
      <c r="W4538" t="str">
        <f>IF(V4538="","",IF(ABS(V4538-R4538)&gt;W$1,ABS(V4538-R4538),""))</f>
        <v/>
      </c>
      <c r="X4538" t="str">
        <f>Y4538&amp;"-"&amp;Z4538&amp;"-"&amp;AC4538&amp;"-"&amp;AD4538&amp;"-"&amp;AG4538</f>
        <v>10.5-e-A-0-2.5</v>
      </c>
      <c r="Y4538">
        <f>F4538</f>
        <v>10.5</v>
      </c>
      <c r="Z4538" s="2" t="str">
        <f>G4538</f>
        <v>e</v>
      </c>
      <c r="AA4538">
        <f>_xlfn.IFNA(VLOOKUP(X4538,'duo-out'!A$2:Q$5000,5,FALSE),E4538+10*(H4538-1)+1+_xlfn.IFNA(VLOOKUP(D4538,states!A$2:C$10,3,FALSE),1))</f>
        <v>251</v>
      </c>
      <c r="AB4538" t="str">
        <f>IF(V4538="","",V4538)</f>
        <v/>
      </c>
      <c r="AC4538" s="2" t="str">
        <f>_xlfn.IFNA(VLOOKUP(D4538,states!A$2:C$10,2,FALSE),"XX")</f>
        <v>A</v>
      </c>
      <c r="AD4538">
        <f>E4538</f>
        <v>0</v>
      </c>
      <c r="AE4538">
        <f>_xlfn.IFNA(VLOOKUP(D4538,states!A$2:D$10,4,FALSE),0)</f>
        <v>2</v>
      </c>
      <c r="AF4538">
        <v>0.5</v>
      </c>
      <c r="AG4538">
        <f>IF(AE4538=0,AF4538,IF(AE4538=1,IF(F4538=0.5,0.5,IF(H4538=1,0.5,1.5)),IF(F4538=0.5,0.5,IF(H4538=1,2.5,1.5))))</f>
        <v>2.5</v>
      </c>
      <c r="AH4538" s="7">
        <f>IF(AC4538="XX",0,1/C4538^(1/5)*IF(E4538=0,100,1)/(E4538+1)^(1/4))</f>
        <v>182.05642030260799</v>
      </c>
    </row>
    <row r="4539" spans="1:34">
      <c r="A4539">
        <v>583</v>
      </c>
      <c r="B4539" s="1">
        <v>23490.58</v>
      </c>
      <c r="C4539" s="6">
        <v>0.05</v>
      </c>
      <c r="D4539" t="s">
        <v>3</v>
      </c>
      <c r="E4539">
        <v>0</v>
      </c>
      <c r="F4539">
        <v>10.5</v>
      </c>
      <c r="G4539" t="s">
        <v>1</v>
      </c>
      <c r="H4539">
        <v>1</v>
      </c>
      <c r="I4539" t="s">
        <v>0</v>
      </c>
      <c r="J4539">
        <v>0</v>
      </c>
      <c r="K4539">
        <v>9.5</v>
      </c>
      <c r="L4539" t="s">
        <v>1</v>
      </c>
      <c r="M4539">
        <v>1</v>
      </c>
      <c r="N4539" t="s">
        <v>639</v>
      </c>
      <c r="O4539">
        <v>1</v>
      </c>
      <c r="P4539" t="str">
        <f>D4539&amp;"-"&amp;F4539&amp;"-"&amp;G4539&amp;"-"&amp;E4539&amp;"-"&amp;H4539</f>
        <v>A2Delta-10.5-e-0-1</v>
      </c>
      <c r="Q4539" t="str">
        <f>I4539&amp;"-"&amp;K4539&amp;"-"&amp;L4539&amp;"-"&amp;J4539&amp;"-"&amp;M4539</f>
        <v>X2Pi-9.5-e-0-1</v>
      </c>
      <c r="R4539">
        <f>B4539+S4539</f>
        <v>24744.038645027002</v>
      </c>
      <c r="S4539">
        <f>_xlfn.IFNA(VLOOKUP(Q4539,'MARVEL-X'!A$2:I$1400,7,FALSE),VLOOKUP(Q4539,MARVEL!A$2:J$1522,10,FALSE))</f>
        <v>1253.4586450270001</v>
      </c>
      <c r="T4539">
        <f>IF(P4539=P4538,R4539+T4538,R4539)</f>
        <v>395904.76843644597</v>
      </c>
      <c r="U4539">
        <f>IF(P4539=P4538,1+U4538,1)</f>
        <v>16</v>
      </c>
      <c r="V4539">
        <f t="shared" si="70"/>
        <v>24744.048027277873</v>
      </c>
      <c r="W4539" t="str">
        <f>IF(V4539="","",IF(ABS(V4539-R4539)&gt;W$1,ABS(V4539-R4539),""))</f>
        <v/>
      </c>
      <c r="X4539" t="str">
        <f>Y4539&amp;"-"&amp;Z4539&amp;"-"&amp;AC4539&amp;"-"&amp;AD4539&amp;"-"&amp;AG4539</f>
        <v>10.5-e-A-0-2.5</v>
      </c>
      <c r="Y4539">
        <f>F4539</f>
        <v>10.5</v>
      </c>
      <c r="Z4539" s="2" t="str">
        <f>G4539</f>
        <v>e</v>
      </c>
      <c r="AA4539">
        <f>_xlfn.IFNA(VLOOKUP(X4539,'duo-out'!A$2:Q$5000,5,FALSE),E4539+10*(H4539-1)+1+_xlfn.IFNA(VLOOKUP(D4539,states!A$2:C$10,3,FALSE),1))</f>
        <v>251</v>
      </c>
      <c r="AB4539">
        <f>IF(V4539="","",V4539)</f>
        <v>24744.048027277873</v>
      </c>
      <c r="AC4539" s="2" t="str">
        <f>_xlfn.IFNA(VLOOKUP(D4539,states!A$2:C$10,2,FALSE),"XX")</f>
        <v>A</v>
      </c>
      <c r="AD4539">
        <f>E4539</f>
        <v>0</v>
      </c>
      <c r="AE4539">
        <f>_xlfn.IFNA(VLOOKUP(D4539,states!A$2:D$10,4,FALSE),0)</f>
        <v>2</v>
      </c>
      <c r="AF4539">
        <v>0.5</v>
      </c>
      <c r="AG4539">
        <f>IF(AE4539=0,AF4539,IF(AE4539=1,IF(F4539=0.5,0.5,IF(H4539=1,0.5,1.5)),IF(F4539=0.5,0.5,IF(H4539=1,2.5,1.5))))</f>
        <v>2.5</v>
      </c>
      <c r="AH4539" s="7">
        <f>IF(AC4539="XX",0,1/C4539^(1/5)*IF(E4539=0,100,1)/(E4539+1)^(1/4))</f>
        <v>182.05642030260799</v>
      </c>
    </row>
    <row r="4540" spans="1:34">
      <c r="A4540">
        <v>3976</v>
      </c>
      <c r="B4540" s="1">
        <v>20244.376899999999</v>
      </c>
      <c r="C4540" s="6">
        <v>2.0160000000000001E-2</v>
      </c>
      <c r="D4540" t="s">
        <v>3</v>
      </c>
      <c r="E4540">
        <v>0</v>
      </c>
      <c r="F4540">
        <v>10.5</v>
      </c>
      <c r="G4540" t="s">
        <v>1</v>
      </c>
      <c r="H4540">
        <v>2</v>
      </c>
      <c r="I4540" t="s">
        <v>0</v>
      </c>
      <c r="J4540">
        <v>1</v>
      </c>
      <c r="K4540">
        <v>11.5</v>
      </c>
      <c r="L4540" t="s">
        <v>1</v>
      </c>
      <c r="M4540">
        <v>2</v>
      </c>
      <c r="N4540" t="s">
        <v>4032</v>
      </c>
      <c r="O4540">
        <v>1</v>
      </c>
      <c r="P4540" t="str">
        <f>D4540&amp;"-"&amp;F4540&amp;"-"&amp;G4540&amp;"-"&amp;E4540&amp;"-"&amp;H4540</f>
        <v>A2Delta-10.5-e-0-2</v>
      </c>
      <c r="Q4540" t="str">
        <f>I4540&amp;"-"&amp;K4540&amp;"-"&amp;L4540&amp;"-"&amp;J4540&amp;"-"&amp;M4540</f>
        <v>X2Pi-11.5-e-1-2</v>
      </c>
      <c r="R4540">
        <f>B4540+S4540</f>
        <v>25056.510620657999</v>
      </c>
      <c r="S4540">
        <f>_xlfn.IFNA(VLOOKUP(Q4540,'MARVEL-X'!A$2:I$1400,7,FALSE),VLOOKUP(Q4540,MARVEL!A$2:J$1522,10,FALSE))</f>
        <v>4812.1337206580001</v>
      </c>
      <c r="T4540">
        <f>IF(P4540=P4539,R4540+T4539,R4540)</f>
        <v>25056.510620657999</v>
      </c>
      <c r="U4540">
        <f>IF(P4540=P4539,1+U4539,1)</f>
        <v>1</v>
      </c>
      <c r="V4540" t="str">
        <f t="shared" si="70"/>
        <v/>
      </c>
      <c r="W4540" t="str">
        <f>IF(V4540="","",IF(ABS(V4540-R4540)&gt;W$1,ABS(V4540-R4540),""))</f>
        <v/>
      </c>
      <c r="X4540" t="str">
        <f>Y4540&amp;"-"&amp;Z4540&amp;"-"&amp;AC4540&amp;"-"&amp;AD4540&amp;"-"&amp;AG4540</f>
        <v>10.5-e-A-0-1.5</v>
      </c>
      <c r="Y4540">
        <f>F4540</f>
        <v>10.5</v>
      </c>
      <c r="Z4540" s="2" t="str">
        <f>G4540</f>
        <v>e</v>
      </c>
      <c r="AA4540">
        <f>_xlfn.IFNA(VLOOKUP(X4540,'duo-out'!A$2:Q$5000,5,FALSE),E4540+10*(H4540-1)+1+_xlfn.IFNA(VLOOKUP(D4540,states!A$2:C$10,3,FALSE),1))</f>
        <v>261</v>
      </c>
      <c r="AB4540" t="str">
        <f>IF(V4540="","",V4540)</f>
        <v/>
      </c>
      <c r="AC4540" s="2" t="str">
        <f>_xlfn.IFNA(VLOOKUP(D4540,states!A$2:C$10,2,FALSE),"XX")</f>
        <v>A</v>
      </c>
      <c r="AD4540">
        <f>E4540</f>
        <v>0</v>
      </c>
      <c r="AE4540">
        <f>_xlfn.IFNA(VLOOKUP(D4540,states!A$2:D$10,4,FALSE),0)</f>
        <v>2</v>
      </c>
      <c r="AF4540">
        <v>0.5</v>
      </c>
      <c r="AG4540">
        <f>IF(AE4540=0,AF4540,IF(AE4540=1,IF(F4540=0.5,0.5,IF(H4540=1,0.5,1.5)),IF(F4540=0.5,0.5,IF(H4540=1,2.5,1.5))))</f>
        <v>1.5</v>
      </c>
      <c r="AH4540" s="7">
        <f>IF(AC4540="XX",0,1/C4540^(1/5)*IF(E4540=0,100,1)/(E4540+1)^(1/4))</f>
        <v>218.32420853927022</v>
      </c>
    </row>
    <row r="4541" spans="1:34">
      <c r="A4541">
        <v>3934</v>
      </c>
      <c r="B4541" s="1">
        <v>20854.823799999998</v>
      </c>
      <c r="C4541" s="6">
        <v>1.278E-2</v>
      </c>
      <c r="D4541" t="s">
        <v>3</v>
      </c>
      <c r="E4541">
        <v>0</v>
      </c>
      <c r="F4541">
        <v>10.5</v>
      </c>
      <c r="G4541" t="s">
        <v>1</v>
      </c>
      <c r="H4541">
        <v>2</v>
      </c>
      <c r="I4541" t="s">
        <v>0</v>
      </c>
      <c r="J4541">
        <v>1</v>
      </c>
      <c r="K4541">
        <v>9.5</v>
      </c>
      <c r="L4541" t="s">
        <v>1</v>
      </c>
      <c r="M4541">
        <v>2</v>
      </c>
      <c r="N4541" t="s">
        <v>3990</v>
      </c>
      <c r="O4541">
        <v>1</v>
      </c>
      <c r="P4541" t="str">
        <f>D4541&amp;"-"&amp;F4541&amp;"-"&amp;G4541&amp;"-"&amp;E4541&amp;"-"&amp;H4541</f>
        <v>A2Delta-10.5-e-0-2</v>
      </c>
      <c r="Q4541" t="str">
        <f>I4541&amp;"-"&amp;K4541&amp;"-"&amp;L4541&amp;"-"&amp;J4541&amp;"-"&amp;M4541</f>
        <v>X2Pi-9.5-e-1-2</v>
      </c>
      <c r="R4541">
        <f>B4541+S4541</f>
        <v>25056.499878363</v>
      </c>
      <c r="S4541">
        <f>_xlfn.IFNA(VLOOKUP(Q4541,'MARVEL-X'!A$2:I$1400,7,FALSE),VLOOKUP(Q4541,MARVEL!A$2:J$1522,10,FALSE))</f>
        <v>4201.6760783629998</v>
      </c>
      <c r="T4541">
        <f>IF(P4541=P4540,R4541+T4540,R4541)</f>
        <v>50113.010499020995</v>
      </c>
      <c r="U4541">
        <f>IF(P4541=P4540,1+U4540,1)</f>
        <v>2</v>
      </c>
      <c r="V4541" t="str">
        <f t="shared" si="70"/>
        <v/>
      </c>
      <c r="W4541" t="str">
        <f>IF(V4541="","",IF(ABS(V4541-R4541)&gt;W$1,ABS(V4541-R4541),""))</f>
        <v/>
      </c>
      <c r="X4541" t="str">
        <f>Y4541&amp;"-"&amp;Z4541&amp;"-"&amp;AC4541&amp;"-"&amp;AD4541&amp;"-"&amp;AG4541</f>
        <v>10.5-e-A-0-1.5</v>
      </c>
      <c r="Y4541">
        <f>F4541</f>
        <v>10.5</v>
      </c>
      <c r="Z4541" s="2" t="str">
        <f>G4541</f>
        <v>e</v>
      </c>
      <c r="AA4541">
        <f>_xlfn.IFNA(VLOOKUP(X4541,'duo-out'!A$2:Q$5000,5,FALSE),E4541+10*(H4541-1)+1+_xlfn.IFNA(VLOOKUP(D4541,states!A$2:C$10,3,FALSE),1))</f>
        <v>261</v>
      </c>
      <c r="AB4541" t="str">
        <f>IF(V4541="","",V4541)</f>
        <v/>
      </c>
      <c r="AC4541" s="2" t="str">
        <f>_xlfn.IFNA(VLOOKUP(D4541,states!A$2:C$10,2,FALSE),"XX")</f>
        <v>A</v>
      </c>
      <c r="AD4541">
        <f>E4541</f>
        <v>0</v>
      </c>
      <c r="AE4541">
        <f>_xlfn.IFNA(VLOOKUP(D4541,states!A$2:D$10,4,FALSE),0)</f>
        <v>2</v>
      </c>
      <c r="AF4541">
        <v>0.5</v>
      </c>
      <c r="AG4541">
        <f>IF(AE4541=0,AF4541,IF(AE4541=1,IF(F4541=0.5,0.5,IF(H4541=1,0.5,1.5)),IF(F4541=0.5,0.5,IF(H4541=1,2.5,1.5))))</f>
        <v>1.5</v>
      </c>
      <c r="AH4541" s="7">
        <f>IF(AC4541="XX",0,1/C4541^(1/5)*IF(E4541=0,100,1)/(E4541+1)^(1/4))</f>
        <v>239.16291011226519</v>
      </c>
    </row>
    <row r="4542" spans="1:34">
      <c r="A4542">
        <v>3444</v>
      </c>
      <c r="B4542" s="1">
        <v>22895.252499999999</v>
      </c>
      <c r="C4542" s="6">
        <v>5.0000000000000001E-3</v>
      </c>
      <c r="D4542" t="s">
        <v>3</v>
      </c>
      <c r="E4542">
        <v>0</v>
      </c>
      <c r="F4542">
        <v>10.5</v>
      </c>
      <c r="G4542" t="s">
        <v>1</v>
      </c>
      <c r="H4542">
        <v>2</v>
      </c>
      <c r="I4542" t="s">
        <v>0</v>
      </c>
      <c r="J4542">
        <v>0</v>
      </c>
      <c r="K4542">
        <v>11.5</v>
      </c>
      <c r="L4542" t="s">
        <v>1</v>
      </c>
      <c r="M4542">
        <v>2</v>
      </c>
      <c r="N4542" t="s">
        <v>3500</v>
      </c>
      <c r="O4542">
        <v>1</v>
      </c>
      <c r="P4542" t="str">
        <f>D4542&amp;"-"&amp;F4542&amp;"-"&amp;G4542&amp;"-"&amp;E4542&amp;"-"&amp;H4542</f>
        <v>A2Delta-10.5-e-0-2</v>
      </c>
      <c r="Q4542" t="str">
        <f>I4542&amp;"-"&amp;K4542&amp;"-"&amp;L4542&amp;"-"&amp;J4542&amp;"-"&amp;M4542</f>
        <v>X2Pi-11.5-e-0-2</v>
      </c>
      <c r="R4542">
        <f>B4542+S4542</f>
        <v>25056.497776517997</v>
      </c>
      <c r="S4542">
        <f>_xlfn.IFNA(VLOOKUP(Q4542,'MARVEL-X'!A$2:I$1400,7,FALSE),VLOOKUP(Q4542,MARVEL!A$2:J$1522,10,FALSE))</f>
        <v>2161.2452765180001</v>
      </c>
      <c r="T4542">
        <f>IF(P4542=P4541,R4542+T4541,R4542)</f>
        <v>75169.508275538989</v>
      </c>
      <c r="U4542">
        <f>IF(P4542=P4541,1+U4541,1)</f>
        <v>3</v>
      </c>
      <c r="V4542" t="str">
        <f t="shared" si="70"/>
        <v/>
      </c>
      <c r="W4542" t="str">
        <f>IF(V4542="","",IF(ABS(V4542-R4542)&gt;W$1,ABS(V4542-R4542),""))</f>
        <v/>
      </c>
      <c r="X4542" t="str">
        <f>Y4542&amp;"-"&amp;Z4542&amp;"-"&amp;AC4542&amp;"-"&amp;AD4542&amp;"-"&amp;AG4542</f>
        <v>10.5-e-A-0-1.5</v>
      </c>
      <c r="Y4542">
        <f>F4542</f>
        <v>10.5</v>
      </c>
      <c r="Z4542" s="2" t="str">
        <f>G4542</f>
        <v>e</v>
      </c>
      <c r="AA4542">
        <f>_xlfn.IFNA(VLOOKUP(X4542,'duo-out'!A$2:Q$5000,5,FALSE),E4542+10*(H4542-1)+1+_xlfn.IFNA(VLOOKUP(D4542,states!A$2:C$10,3,FALSE),1))</f>
        <v>261</v>
      </c>
      <c r="AB4542" t="str">
        <f>IF(V4542="","",V4542)</f>
        <v/>
      </c>
      <c r="AC4542" s="2" t="str">
        <f>_xlfn.IFNA(VLOOKUP(D4542,states!A$2:C$10,2,FALSE),"XX")</f>
        <v>A</v>
      </c>
      <c r="AD4542">
        <f>E4542</f>
        <v>0</v>
      </c>
      <c r="AE4542">
        <f>_xlfn.IFNA(VLOOKUP(D4542,states!A$2:D$10,4,FALSE),0)</f>
        <v>2</v>
      </c>
      <c r="AF4542">
        <v>0.5</v>
      </c>
      <c r="AG4542">
        <f>IF(AE4542=0,AF4542,IF(AE4542=1,IF(F4542=0.5,0.5,IF(H4542=1,0.5,1.5)),IF(F4542=0.5,0.5,IF(H4542=1,2.5,1.5))))</f>
        <v>1.5</v>
      </c>
      <c r="AH4542" s="7">
        <f>IF(AC4542="XX",0,1/C4542^(1/5)*IF(E4542=0,100,1)/(E4542+1)^(1/4))</f>
        <v>288.53998118144267</v>
      </c>
    </row>
    <row r="4543" spans="1:34">
      <c r="A4543">
        <v>3375</v>
      </c>
      <c r="B4543" s="1">
        <v>23220.5753</v>
      </c>
      <c r="C4543" s="6">
        <v>5.0000000000000001E-3</v>
      </c>
      <c r="D4543" t="s">
        <v>3</v>
      </c>
      <c r="E4543">
        <v>0</v>
      </c>
      <c r="F4543">
        <v>10.5</v>
      </c>
      <c r="G4543" t="s">
        <v>1</v>
      </c>
      <c r="H4543">
        <v>2</v>
      </c>
      <c r="I4543" t="s">
        <v>0</v>
      </c>
      <c r="J4543">
        <v>0</v>
      </c>
      <c r="K4543">
        <v>10.5</v>
      </c>
      <c r="L4543" t="s">
        <v>2</v>
      </c>
      <c r="M4543">
        <v>2</v>
      </c>
      <c r="N4543" t="s">
        <v>3431</v>
      </c>
      <c r="O4543">
        <v>1</v>
      </c>
      <c r="P4543" t="str">
        <f>D4543&amp;"-"&amp;F4543&amp;"-"&amp;G4543&amp;"-"&amp;E4543&amp;"-"&amp;H4543</f>
        <v>A2Delta-10.5-e-0-2</v>
      </c>
      <c r="Q4543" t="str">
        <f>I4543&amp;"-"&amp;K4543&amp;"-"&amp;L4543&amp;"-"&amp;J4543&amp;"-"&amp;M4543</f>
        <v>X2Pi-10.5-f-0-2</v>
      </c>
      <c r="R4543">
        <f>B4543+S4543</f>
        <v>25056.496911405</v>
      </c>
      <c r="S4543">
        <f>_xlfn.IFNA(VLOOKUP(Q4543,'MARVEL-X'!A$2:I$1400,7,FALSE),VLOOKUP(Q4543,MARVEL!A$2:J$1522,10,FALSE))</f>
        <v>1835.921611405</v>
      </c>
      <c r="T4543">
        <f>IF(P4543=P4542,R4543+T4542,R4543)</f>
        <v>100226.00518694399</v>
      </c>
      <c r="U4543">
        <f>IF(P4543=P4542,1+U4542,1)</f>
        <v>4</v>
      </c>
      <c r="V4543" t="str">
        <f t="shared" si="70"/>
        <v/>
      </c>
      <c r="W4543" t="str">
        <f>IF(V4543="","",IF(ABS(V4543-R4543)&gt;W$1,ABS(V4543-R4543),""))</f>
        <v/>
      </c>
      <c r="X4543" t="str">
        <f>Y4543&amp;"-"&amp;Z4543&amp;"-"&amp;AC4543&amp;"-"&amp;AD4543&amp;"-"&amp;AG4543</f>
        <v>10.5-e-A-0-1.5</v>
      </c>
      <c r="Y4543">
        <f>F4543</f>
        <v>10.5</v>
      </c>
      <c r="Z4543" s="2" t="str">
        <f>G4543</f>
        <v>e</v>
      </c>
      <c r="AA4543">
        <f>_xlfn.IFNA(VLOOKUP(X4543,'duo-out'!A$2:Q$5000,5,FALSE),E4543+10*(H4543-1)+1+_xlfn.IFNA(VLOOKUP(D4543,states!A$2:C$10,3,FALSE),1))</f>
        <v>261</v>
      </c>
      <c r="AB4543" t="str">
        <f>IF(V4543="","",V4543)</f>
        <v/>
      </c>
      <c r="AC4543" s="2" t="str">
        <f>_xlfn.IFNA(VLOOKUP(D4543,states!A$2:C$10,2,FALSE),"XX")</f>
        <v>A</v>
      </c>
      <c r="AD4543">
        <f>E4543</f>
        <v>0</v>
      </c>
      <c r="AE4543">
        <f>_xlfn.IFNA(VLOOKUP(D4543,states!A$2:D$10,4,FALSE),0)</f>
        <v>2</v>
      </c>
      <c r="AF4543">
        <v>0.5</v>
      </c>
      <c r="AG4543">
        <f>IF(AE4543=0,AF4543,IF(AE4543=1,IF(F4543=0.5,0.5,IF(H4543=1,0.5,1.5)),IF(F4543=0.5,0.5,IF(H4543=1,2.5,1.5))))</f>
        <v>1.5</v>
      </c>
      <c r="AH4543" s="7">
        <f>IF(AC4543="XX",0,1/C4543^(1/5)*IF(E4543=0,100,1)/(E4543+1)^(1/4))</f>
        <v>288.53998118144267</v>
      </c>
    </row>
    <row r="4544" spans="1:34">
      <c r="A4544">
        <v>3352</v>
      </c>
      <c r="B4544" s="1">
        <v>23529.83</v>
      </c>
      <c r="C4544" s="6">
        <v>5.0000000000000001E-3</v>
      </c>
      <c r="D4544" t="s">
        <v>3</v>
      </c>
      <c r="E4544">
        <v>0</v>
      </c>
      <c r="F4544">
        <v>10.5</v>
      </c>
      <c r="G4544" t="s">
        <v>1</v>
      </c>
      <c r="H4544">
        <v>2</v>
      </c>
      <c r="I4544" t="s">
        <v>0</v>
      </c>
      <c r="J4544">
        <v>0</v>
      </c>
      <c r="K4544">
        <v>9.5</v>
      </c>
      <c r="L4544" t="s">
        <v>1</v>
      </c>
      <c r="M4544">
        <v>2</v>
      </c>
      <c r="N4544" t="s">
        <v>3408</v>
      </c>
      <c r="O4544">
        <v>1</v>
      </c>
      <c r="P4544" t="str">
        <f>D4544&amp;"-"&amp;F4544&amp;"-"&amp;G4544&amp;"-"&amp;E4544&amp;"-"&amp;H4544</f>
        <v>A2Delta-10.5-e-0-2</v>
      </c>
      <c r="Q4544" t="str">
        <f>I4544&amp;"-"&amp;K4544&amp;"-"&amp;L4544&amp;"-"&amp;J4544&amp;"-"&amp;M4544</f>
        <v>X2Pi-9.5-e-0-2</v>
      </c>
      <c r="R4544">
        <f>B4544+S4544</f>
        <v>25056.505782868</v>
      </c>
      <c r="S4544">
        <f>_xlfn.IFNA(VLOOKUP(Q4544,'MARVEL-X'!A$2:I$1400,7,FALSE),VLOOKUP(Q4544,MARVEL!A$2:J$1522,10,FALSE))</f>
        <v>1526.6757828679999</v>
      </c>
      <c r="T4544">
        <f>IF(P4544=P4543,R4544+T4543,R4544)</f>
        <v>125282.51096981199</v>
      </c>
      <c r="U4544">
        <f>IF(P4544=P4543,1+U4543,1)</f>
        <v>5</v>
      </c>
      <c r="V4544" t="str">
        <f t="shared" si="70"/>
        <v/>
      </c>
      <c r="W4544" t="str">
        <f>IF(V4544="","",IF(ABS(V4544-R4544)&gt;W$1,ABS(V4544-R4544),""))</f>
        <v/>
      </c>
      <c r="X4544" t="str">
        <f>Y4544&amp;"-"&amp;Z4544&amp;"-"&amp;AC4544&amp;"-"&amp;AD4544&amp;"-"&amp;AG4544</f>
        <v>10.5-e-A-0-1.5</v>
      </c>
      <c r="Y4544">
        <f>F4544</f>
        <v>10.5</v>
      </c>
      <c r="Z4544" s="2" t="str">
        <f>G4544</f>
        <v>e</v>
      </c>
      <c r="AA4544">
        <f>_xlfn.IFNA(VLOOKUP(X4544,'duo-out'!A$2:Q$5000,5,FALSE),E4544+10*(H4544-1)+1+_xlfn.IFNA(VLOOKUP(D4544,states!A$2:C$10,3,FALSE),1))</f>
        <v>261</v>
      </c>
      <c r="AB4544" t="str">
        <f>IF(V4544="","",V4544)</f>
        <v/>
      </c>
      <c r="AC4544" s="2" t="str">
        <f>_xlfn.IFNA(VLOOKUP(D4544,states!A$2:C$10,2,FALSE),"XX")</f>
        <v>A</v>
      </c>
      <c r="AD4544">
        <f>E4544</f>
        <v>0</v>
      </c>
      <c r="AE4544">
        <f>_xlfn.IFNA(VLOOKUP(D4544,states!A$2:D$10,4,FALSE),0)</f>
        <v>2</v>
      </c>
      <c r="AF4544">
        <v>0.5</v>
      </c>
      <c r="AG4544">
        <f>IF(AE4544=0,AF4544,IF(AE4544=1,IF(F4544=0.5,0.5,IF(H4544=1,0.5,1.5)),IF(F4544=0.5,0.5,IF(H4544=1,2.5,1.5))))</f>
        <v>1.5</v>
      </c>
      <c r="AH4544" s="7">
        <f>IF(AC4544="XX",0,1/C4544^(1/5)*IF(E4544=0,100,1)/(E4544+1)^(1/4))</f>
        <v>288.53998118144267</v>
      </c>
    </row>
    <row r="4545" spans="1:34">
      <c r="A4545">
        <v>2843</v>
      </c>
      <c r="B4545" s="1">
        <v>22895.268100000001</v>
      </c>
      <c r="C4545" s="6">
        <v>1.738E-2</v>
      </c>
      <c r="D4545" t="s">
        <v>3</v>
      </c>
      <c r="E4545">
        <v>0</v>
      </c>
      <c r="F4545">
        <v>10.5</v>
      </c>
      <c r="G4545" t="s">
        <v>1</v>
      </c>
      <c r="H4545">
        <v>2</v>
      </c>
      <c r="I4545" t="s">
        <v>0</v>
      </c>
      <c r="J4545">
        <v>0</v>
      </c>
      <c r="K4545">
        <v>11.5</v>
      </c>
      <c r="L4545" t="s">
        <v>1</v>
      </c>
      <c r="M4545">
        <v>2</v>
      </c>
      <c r="N4545" t="s">
        <v>2899</v>
      </c>
      <c r="O4545">
        <v>1</v>
      </c>
      <c r="P4545" t="str">
        <f>D4545&amp;"-"&amp;F4545&amp;"-"&amp;G4545&amp;"-"&amp;E4545&amp;"-"&amp;H4545</f>
        <v>A2Delta-10.5-e-0-2</v>
      </c>
      <c r="Q4545" t="str">
        <f>I4545&amp;"-"&amp;K4545&amp;"-"&amp;L4545&amp;"-"&amp;J4545&amp;"-"&amp;M4545</f>
        <v>X2Pi-11.5-e-0-2</v>
      </c>
      <c r="R4545">
        <f>B4545+S4545</f>
        <v>25056.513376518</v>
      </c>
      <c r="S4545">
        <f>_xlfn.IFNA(VLOOKUP(Q4545,'MARVEL-X'!A$2:I$1400,7,FALSE),VLOOKUP(Q4545,MARVEL!A$2:J$1522,10,FALSE))</f>
        <v>2161.2452765180001</v>
      </c>
      <c r="T4545">
        <f>IF(P4545=P4544,R4545+T4544,R4545)</f>
        <v>150339.02434633</v>
      </c>
      <c r="U4545">
        <f>IF(P4545=P4544,1+U4544,1)</f>
        <v>6</v>
      </c>
      <c r="V4545" t="str">
        <f t="shared" si="70"/>
        <v/>
      </c>
      <c r="W4545" t="str">
        <f>IF(V4545="","",IF(ABS(V4545-R4545)&gt;W$1,ABS(V4545-R4545),""))</f>
        <v/>
      </c>
      <c r="X4545" t="str">
        <f>Y4545&amp;"-"&amp;Z4545&amp;"-"&amp;AC4545&amp;"-"&amp;AD4545&amp;"-"&amp;AG4545</f>
        <v>10.5-e-A-0-1.5</v>
      </c>
      <c r="Y4545">
        <f>F4545</f>
        <v>10.5</v>
      </c>
      <c r="Z4545" s="2" t="str">
        <f>G4545</f>
        <v>e</v>
      </c>
      <c r="AA4545">
        <f>_xlfn.IFNA(VLOOKUP(X4545,'duo-out'!A$2:Q$5000,5,FALSE),E4545+10*(H4545-1)+1+_xlfn.IFNA(VLOOKUP(D4545,states!A$2:C$10,3,FALSE),1))</f>
        <v>261</v>
      </c>
      <c r="AB4545" t="str">
        <f>IF(V4545="","",V4545)</f>
        <v/>
      </c>
      <c r="AC4545" s="2" t="str">
        <f>_xlfn.IFNA(VLOOKUP(D4545,states!A$2:C$10,2,FALSE),"XX")</f>
        <v>A</v>
      </c>
      <c r="AD4545">
        <f>E4545</f>
        <v>0</v>
      </c>
      <c r="AE4545">
        <f>_xlfn.IFNA(VLOOKUP(D4545,states!A$2:D$10,4,FALSE),0)</f>
        <v>2</v>
      </c>
      <c r="AF4545">
        <v>0.5</v>
      </c>
      <c r="AG4545">
        <f>IF(AE4545=0,AF4545,IF(AE4545=1,IF(F4545=0.5,0.5,IF(H4545=1,0.5,1.5)),IF(F4545=0.5,0.5,IF(H4545=1,2.5,1.5))))</f>
        <v>1.5</v>
      </c>
      <c r="AH4545" s="7">
        <f>IF(AC4545="XX",0,1/C4545^(1/5)*IF(E4545=0,100,1)/(E4545+1)^(1/4))</f>
        <v>224.90030560597739</v>
      </c>
    </row>
    <row r="4546" spans="1:34">
      <c r="A4546">
        <v>2787</v>
      </c>
      <c r="B4546" s="1">
        <v>23220.577499999999</v>
      </c>
      <c r="C4546" s="6">
        <v>5.0000000000000001E-3</v>
      </c>
      <c r="D4546" t="s">
        <v>3</v>
      </c>
      <c r="E4546">
        <v>0</v>
      </c>
      <c r="F4546">
        <v>10.5</v>
      </c>
      <c r="G4546" t="s">
        <v>1</v>
      </c>
      <c r="H4546">
        <v>2</v>
      </c>
      <c r="I4546" t="s">
        <v>0</v>
      </c>
      <c r="J4546">
        <v>0</v>
      </c>
      <c r="K4546">
        <v>10.5</v>
      </c>
      <c r="L4546" t="s">
        <v>2</v>
      </c>
      <c r="M4546">
        <v>2</v>
      </c>
      <c r="N4546" t="s">
        <v>2843</v>
      </c>
      <c r="O4546">
        <v>1</v>
      </c>
      <c r="P4546" t="str">
        <f>D4546&amp;"-"&amp;F4546&amp;"-"&amp;G4546&amp;"-"&amp;E4546&amp;"-"&amp;H4546</f>
        <v>A2Delta-10.5-e-0-2</v>
      </c>
      <c r="Q4546" t="str">
        <f>I4546&amp;"-"&amp;K4546&amp;"-"&amp;L4546&amp;"-"&amp;J4546&amp;"-"&amp;M4546</f>
        <v>X2Pi-10.5-f-0-2</v>
      </c>
      <c r="R4546">
        <f>B4546+S4546</f>
        <v>25056.499111404999</v>
      </c>
      <c r="S4546">
        <f>_xlfn.IFNA(VLOOKUP(Q4546,'MARVEL-X'!A$2:I$1400,7,FALSE),VLOOKUP(Q4546,MARVEL!A$2:J$1522,10,FALSE))</f>
        <v>1835.921611405</v>
      </c>
      <c r="T4546">
        <f>IF(P4546=P4545,R4546+T4545,R4546)</f>
        <v>175395.52345773499</v>
      </c>
      <c r="U4546">
        <f>IF(P4546=P4545,1+U4545,1)</f>
        <v>7</v>
      </c>
      <c r="V4546" t="str">
        <f t="shared" si="70"/>
        <v/>
      </c>
      <c r="W4546" t="str">
        <f>IF(V4546="","",IF(ABS(V4546-R4546)&gt;W$1,ABS(V4546-R4546),""))</f>
        <v/>
      </c>
      <c r="X4546" t="str">
        <f>Y4546&amp;"-"&amp;Z4546&amp;"-"&amp;AC4546&amp;"-"&amp;AD4546&amp;"-"&amp;AG4546</f>
        <v>10.5-e-A-0-1.5</v>
      </c>
      <c r="Y4546">
        <f>F4546</f>
        <v>10.5</v>
      </c>
      <c r="Z4546" s="2" t="str">
        <f>G4546</f>
        <v>e</v>
      </c>
      <c r="AA4546">
        <f>_xlfn.IFNA(VLOOKUP(X4546,'duo-out'!A$2:Q$5000,5,FALSE),E4546+10*(H4546-1)+1+_xlfn.IFNA(VLOOKUP(D4546,states!A$2:C$10,3,FALSE),1))</f>
        <v>261</v>
      </c>
      <c r="AB4546" t="str">
        <f>IF(V4546="","",V4546)</f>
        <v/>
      </c>
      <c r="AC4546" s="2" t="str">
        <f>_xlfn.IFNA(VLOOKUP(D4546,states!A$2:C$10,2,FALSE),"XX")</f>
        <v>A</v>
      </c>
      <c r="AD4546">
        <f>E4546</f>
        <v>0</v>
      </c>
      <c r="AE4546">
        <f>_xlfn.IFNA(VLOOKUP(D4546,states!A$2:D$10,4,FALSE),0)</f>
        <v>2</v>
      </c>
      <c r="AF4546">
        <v>0.5</v>
      </c>
      <c r="AG4546">
        <f>IF(AE4546=0,AF4546,IF(AE4546=1,IF(F4546=0.5,0.5,IF(H4546=1,0.5,1.5)),IF(F4546=0.5,0.5,IF(H4546=1,2.5,1.5))))</f>
        <v>1.5</v>
      </c>
      <c r="AH4546" s="7">
        <f>IF(AC4546="XX",0,1/C4546^(1/5)*IF(E4546=0,100,1)/(E4546+1)^(1/4))</f>
        <v>288.53998118144267</v>
      </c>
    </row>
    <row r="4547" spans="1:34">
      <c r="A4547">
        <v>2766</v>
      </c>
      <c r="B4547" s="1">
        <v>23529.827499999999</v>
      </c>
      <c r="C4547" s="6">
        <v>5.0000000000000001E-3</v>
      </c>
      <c r="D4547" t="s">
        <v>3</v>
      </c>
      <c r="E4547">
        <v>0</v>
      </c>
      <c r="F4547">
        <v>10.5</v>
      </c>
      <c r="G4547" t="s">
        <v>1</v>
      </c>
      <c r="H4547">
        <v>2</v>
      </c>
      <c r="I4547" t="s">
        <v>0</v>
      </c>
      <c r="J4547">
        <v>0</v>
      </c>
      <c r="K4547">
        <v>9.5</v>
      </c>
      <c r="L4547" t="s">
        <v>1</v>
      </c>
      <c r="M4547">
        <v>2</v>
      </c>
      <c r="N4547" t="s">
        <v>2822</v>
      </c>
      <c r="O4547">
        <v>1</v>
      </c>
      <c r="P4547" t="str">
        <f>D4547&amp;"-"&amp;F4547&amp;"-"&amp;G4547&amp;"-"&amp;E4547&amp;"-"&amp;H4547</f>
        <v>A2Delta-10.5-e-0-2</v>
      </c>
      <c r="Q4547" t="str">
        <f>I4547&amp;"-"&amp;K4547&amp;"-"&amp;L4547&amp;"-"&amp;J4547&amp;"-"&amp;M4547</f>
        <v>X2Pi-9.5-e-0-2</v>
      </c>
      <c r="R4547">
        <f>B4547+S4547</f>
        <v>25056.503282867998</v>
      </c>
      <c r="S4547">
        <f>_xlfn.IFNA(VLOOKUP(Q4547,'MARVEL-X'!A$2:I$1400,7,FALSE),VLOOKUP(Q4547,MARVEL!A$2:J$1522,10,FALSE))</f>
        <v>1526.6757828679999</v>
      </c>
      <c r="T4547">
        <f>IF(P4547=P4546,R4547+T4546,R4547)</f>
        <v>200452.02674060297</v>
      </c>
      <c r="U4547">
        <f>IF(P4547=P4546,1+U4546,1)</f>
        <v>8</v>
      </c>
      <c r="V4547" t="str">
        <f t="shared" ref="V4547:V4610" si="71">IF(P4547=P4548,"",T4547/U4547)</f>
        <v/>
      </c>
      <c r="W4547" t="str">
        <f>IF(V4547="","",IF(ABS(V4547-R4547)&gt;W$1,ABS(V4547-R4547),""))</f>
        <v/>
      </c>
      <c r="X4547" t="str">
        <f>Y4547&amp;"-"&amp;Z4547&amp;"-"&amp;AC4547&amp;"-"&amp;AD4547&amp;"-"&amp;AG4547</f>
        <v>10.5-e-A-0-1.5</v>
      </c>
      <c r="Y4547">
        <f>F4547</f>
        <v>10.5</v>
      </c>
      <c r="Z4547" s="2" t="str">
        <f>G4547</f>
        <v>e</v>
      </c>
      <c r="AA4547">
        <f>_xlfn.IFNA(VLOOKUP(X4547,'duo-out'!A$2:Q$5000,5,FALSE),E4547+10*(H4547-1)+1+_xlfn.IFNA(VLOOKUP(D4547,states!A$2:C$10,3,FALSE),1))</f>
        <v>261</v>
      </c>
      <c r="AB4547" t="str">
        <f>IF(V4547="","",V4547)</f>
        <v/>
      </c>
      <c r="AC4547" s="2" t="str">
        <f>_xlfn.IFNA(VLOOKUP(D4547,states!A$2:C$10,2,FALSE),"XX")</f>
        <v>A</v>
      </c>
      <c r="AD4547">
        <f>E4547</f>
        <v>0</v>
      </c>
      <c r="AE4547">
        <f>_xlfn.IFNA(VLOOKUP(D4547,states!A$2:D$10,4,FALSE),0)</f>
        <v>2</v>
      </c>
      <c r="AF4547">
        <v>0.5</v>
      </c>
      <c r="AG4547">
        <f>IF(AE4547=0,AF4547,IF(AE4547=1,IF(F4547=0.5,0.5,IF(H4547=1,0.5,1.5)),IF(F4547=0.5,0.5,IF(H4547=1,2.5,1.5))))</f>
        <v>1.5</v>
      </c>
      <c r="AH4547" s="7">
        <f>IF(AC4547="XX",0,1/C4547^(1/5)*IF(E4547=0,100,1)/(E4547+1)^(1/4))</f>
        <v>288.53998118144267</v>
      </c>
    </row>
    <row r="4548" spans="1:34">
      <c r="A4548">
        <v>5444</v>
      </c>
      <c r="B4548" s="1">
        <v>23220.572</v>
      </c>
      <c r="C4548" s="6">
        <v>0.05</v>
      </c>
      <c r="D4548" t="s">
        <v>3</v>
      </c>
      <c r="E4548">
        <v>0</v>
      </c>
      <c r="F4548">
        <v>10.5</v>
      </c>
      <c r="G4548" t="s">
        <v>1</v>
      </c>
      <c r="H4548">
        <v>2</v>
      </c>
      <c r="I4548" t="s">
        <v>0</v>
      </c>
      <c r="J4548">
        <v>0</v>
      </c>
      <c r="K4548">
        <v>10.5</v>
      </c>
      <c r="L4548" t="s">
        <v>2</v>
      </c>
      <c r="M4548">
        <v>2</v>
      </c>
      <c r="N4548" t="s">
        <v>5500</v>
      </c>
      <c r="O4548">
        <v>1</v>
      </c>
      <c r="P4548" t="str">
        <f>D4548&amp;"-"&amp;F4548&amp;"-"&amp;G4548&amp;"-"&amp;E4548&amp;"-"&amp;H4548</f>
        <v>A2Delta-10.5-e-0-2</v>
      </c>
      <c r="Q4548" t="str">
        <f>I4548&amp;"-"&amp;K4548&amp;"-"&amp;L4548&amp;"-"&amp;J4548&amp;"-"&amp;M4548</f>
        <v>X2Pi-10.5-f-0-2</v>
      </c>
      <c r="R4548">
        <f>B4548+S4548</f>
        <v>25056.493611405</v>
      </c>
      <c r="S4548">
        <f>_xlfn.IFNA(VLOOKUP(Q4548,'MARVEL-X'!A$2:I$1400,7,FALSE),VLOOKUP(Q4548,MARVEL!A$2:J$1522,10,FALSE))</f>
        <v>1835.921611405</v>
      </c>
      <c r="T4548">
        <f>IF(P4548=P4547,R4548+T4547,R4548)</f>
        <v>225508.52035200797</v>
      </c>
      <c r="U4548">
        <f>IF(P4548=P4547,1+U4547,1)</f>
        <v>9</v>
      </c>
      <c r="V4548" t="str">
        <f t="shared" si="71"/>
        <v/>
      </c>
      <c r="W4548" t="str">
        <f>IF(V4548="","",IF(ABS(V4548-R4548)&gt;W$1,ABS(V4548-R4548),""))</f>
        <v/>
      </c>
      <c r="X4548" t="str">
        <f>Y4548&amp;"-"&amp;Z4548&amp;"-"&amp;AC4548&amp;"-"&amp;AD4548&amp;"-"&amp;AG4548</f>
        <v>10.5-e-A-0-1.5</v>
      </c>
      <c r="Y4548">
        <f>F4548</f>
        <v>10.5</v>
      </c>
      <c r="Z4548" s="2" t="str">
        <f>G4548</f>
        <v>e</v>
      </c>
      <c r="AA4548">
        <f>_xlfn.IFNA(VLOOKUP(X4548,'duo-out'!A$2:Q$5000,5,FALSE),E4548+10*(H4548-1)+1+_xlfn.IFNA(VLOOKUP(D4548,states!A$2:C$10,3,FALSE),1))</f>
        <v>261</v>
      </c>
      <c r="AB4548" t="str">
        <f>IF(V4548="","",V4548)</f>
        <v/>
      </c>
      <c r="AC4548" s="2" t="str">
        <f>_xlfn.IFNA(VLOOKUP(D4548,states!A$2:C$10,2,FALSE),"XX")</f>
        <v>A</v>
      </c>
      <c r="AD4548">
        <f>E4548</f>
        <v>0</v>
      </c>
      <c r="AE4548">
        <f>_xlfn.IFNA(VLOOKUP(D4548,states!A$2:D$10,4,FALSE),0)</f>
        <v>2</v>
      </c>
      <c r="AF4548">
        <v>0.5</v>
      </c>
      <c r="AG4548">
        <f>IF(AE4548=0,AF4548,IF(AE4548=1,IF(F4548=0.5,0.5,IF(H4548=1,0.5,1.5)),IF(F4548=0.5,0.5,IF(H4548=1,2.5,1.5))))</f>
        <v>1.5</v>
      </c>
      <c r="AH4548" s="7">
        <f>IF(AC4548="XX",0,1/C4548^(1/5)*IF(E4548=0,100,1)/(E4548+1)^(1/4))</f>
        <v>182.05642030260799</v>
      </c>
    </row>
    <row r="4549" spans="1:34">
      <c r="A4549">
        <v>5424</v>
      </c>
      <c r="B4549" s="1">
        <v>23529.823</v>
      </c>
      <c r="C4549" s="6">
        <v>0.05</v>
      </c>
      <c r="D4549" t="s">
        <v>3</v>
      </c>
      <c r="E4549">
        <v>0</v>
      </c>
      <c r="F4549">
        <v>10.5</v>
      </c>
      <c r="G4549" t="s">
        <v>1</v>
      </c>
      <c r="H4549">
        <v>2</v>
      </c>
      <c r="I4549" t="s">
        <v>0</v>
      </c>
      <c r="J4549">
        <v>0</v>
      </c>
      <c r="K4549">
        <v>9.5</v>
      </c>
      <c r="L4549" t="s">
        <v>1</v>
      </c>
      <c r="M4549">
        <v>2</v>
      </c>
      <c r="N4549" t="s">
        <v>5480</v>
      </c>
      <c r="O4549">
        <v>1</v>
      </c>
      <c r="P4549" t="str">
        <f>D4549&amp;"-"&amp;F4549&amp;"-"&amp;G4549&amp;"-"&amp;E4549&amp;"-"&amp;H4549</f>
        <v>A2Delta-10.5-e-0-2</v>
      </c>
      <c r="Q4549" t="str">
        <f>I4549&amp;"-"&amp;K4549&amp;"-"&amp;L4549&amp;"-"&amp;J4549&amp;"-"&amp;M4549</f>
        <v>X2Pi-9.5-e-0-2</v>
      </c>
      <c r="R4549">
        <f>B4549+S4549</f>
        <v>25056.498782867999</v>
      </c>
      <c r="S4549">
        <f>_xlfn.IFNA(VLOOKUP(Q4549,'MARVEL-X'!A$2:I$1400,7,FALSE),VLOOKUP(Q4549,MARVEL!A$2:J$1522,10,FALSE))</f>
        <v>1526.6757828679999</v>
      </c>
      <c r="T4549">
        <f>IF(P4549=P4548,R4549+T4548,R4549)</f>
        <v>250565.01913487597</v>
      </c>
      <c r="U4549">
        <f>IF(P4549=P4548,1+U4548,1)</f>
        <v>10</v>
      </c>
      <c r="V4549" t="str">
        <f t="shared" si="71"/>
        <v/>
      </c>
      <c r="W4549" t="str">
        <f>IF(V4549="","",IF(ABS(V4549-R4549)&gt;W$1,ABS(V4549-R4549),""))</f>
        <v/>
      </c>
      <c r="X4549" t="str">
        <f>Y4549&amp;"-"&amp;Z4549&amp;"-"&amp;AC4549&amp;"-"&amp;AD4549&amp;"-"&amp;AG4549</f>
        <v>10.5-e-A-0-1.5</v>
      </c>
      <c r="Y4549">
        <f>F4549</f>
        <v>10.5</v>
      </c>
      <c r="Z4549" s="2" t="str">
        <f>G4549</f>
        <v>e</v>
      </c>
      <c r="AA4549">
        <f>_xlfn.IFNA(VLOOKUP(X4549,'duo-out'!A$2:Q$5000,5,FALSE),E4549+10*(H4549-1)+1+_xlfn.IFNA(VLOOKUP(D4549,states!A$2:C$10,3,FALSE),1))</f>
        <v>261</v>
      </c>
      <c r="AB4549" t="str">
        <f>IF(V4549="","",V4549)</f>
        <v/>
      </c>
      <c r="AC4549" s="2" t="str">
        <f>_xlfn.IFNA(VLOOKUP(D4549,states!A$2:C$10,2,FALSE),"XX")</f>
        <v>A</v>
      </c>
      <c r="AD4549">
        <f>E4549</f>
        <v>0</v>
      </c>
      <c r="AE4549">
        <f>_xlfn.IFNA(VLOOKUP(D4549,states!A$2:D$10,4,FALSE),0)</f>
        <v>2</v>
      </c>
      <c r="AF4549">
        <v>0.5</v>
      </c>
      <c r="AG4549">
        <f>IF(AE4549=0,AF4549,IF(AE4549=1,IF(F4549=0.5,0.5,IF(H4549=1,0.5,1.5)),IF(F4549=0.5,0.5,IF(H4549=1,2.5,1.5))))</f>
        <v>1.5</v>
      </c>
      <c r="AH4549" s="7">
        <f>IF(AC4549="XX",0,1/C4549^(1/5)*IF(E4549=0,100,1)/(E4549+1)^(1/4))</f>
        <v>182.05642030260799</v>
      </c>
    </row>
    <row r="4550" spans="1:34">
      <c r="A4550">
        <v>4191</v>
      </c>
      <c r="B4550" s="1">
        <v>23220.576499999999</v>
      </c>
      <c r="C4550" s="6">
        <v>1E-3</v>
      </c>
      <c r="D4550" t="s">
        <v>3</v>
      </c>
      <c r="E4550">
        <v>0</v>
      </c>
      <c r="F4550">
        <v>10.5</v>
      </c>
      <c r="G4550" t="s">
        <v>1</v>
      </c>
      <c r="H4550">
        <v>2</v>
      </c>
      <c r="I4550" t="s">
        <v>0</v>
      </c>
      <c r="J4550">
        <v>0</v>
      </c>
      <c r="K4550">
        <v>10.5</v>
      </c>
      <c r="L4550" t="s">
        <v>2</v>
      </c>
      <c r="M4550">
        <v>2</v>
      </c>
      <c r="N4550" t="s">
        <v>4247</v>
      </c>
      <c r="O4550">
        <v>1</v>
      </c>
      <c r="P4550" t="str">
        <f>D4550&amp;"-"&amp;F4550&amp;"-"&amp;G4550&amp;"-"&amp;E4550&amp;"-"&amp;H4550</f>
        <v>A2Delta-10.5-e-0-2</v>
      </c>
      <c r="Q4550" t="str">
        <f>I4550&amp;"-"&amp;K4550&amp;"-"&amp;L4550&amp;"-"&amp;J4550&amp;"-"&amp;M4550</f>
        <v>X2Pi-10.5-f-0-2</v>
      </c>
      <c r="R4550">
        <f>B4550+S4550</f>
        <v>25056.498111404999</v>
      </c>
      <c r="S4550">
        <f>_xlfn.IFNA(VLOOKUP(Q4550,'MARVEL-X'!A$2:I$1400,7,FALSE),VLOOKUP(Q4550,MARVEL!A$2:J$1522,10,FALSE))</f>
        <v>1835.921611405</v>
      </c>
      <c r="T4550">
        <f>IF(P4550=P4549,R4550+T4549,R4550)</f>
        <v>275621.51724628097</v>
      </c>
      <c r="U4550">
        <f>IF(P4550=P4549,1+U4549,1)</f>
        <v>11</v>
      </c>
      <c r="V4550" t="str">
        <f t="shared" si="71"/>
        <v/>
      </c>
      <c r="W4550" t="str">
        <f>IF(V4550="","",IF(ABS(V4550-R4550)&gt;W$1,ABS(V4550-R4550),""))</f>
        <v/>
      </c>
      <c r="X4550" t="str">
        <f>Y4550&amp;"-"&amp;Z4550&amp;"-"&amp;AC4550&amp;"-"&amp;AD4550&amp;"-"&amp;AG4550</f>
        <v>10.5-e-A-0-1.5</v>
      </c>
      <c r="Y4550">
        <f>F4550</f>
        <v>10.5</v>
      </c>
      <c r="Z4550" s="2" t="str">
        <f>G4550</f>
        <v>e</v>
      </c>
      <c r="AA4550">
        <f>_xlfn.IFNA(VLOOKUP(X4550,'duo-out'!A$2:Q$5000,5,FALSE),E4550+10*(H4550-1)+1+_xlfn.IFNA(VLOOKUP(D4550,states!A$2:C$10,3,FALSE),1))</f>
        <v>261</v>
      </c>
      <c r="AB4550" t="str">
        <f>IF(V4550="","",V4550)</f>
        <v/>
      </c>
      <c r="AC4550" s="2" t="str">
        <f>_xlfn.IFNA(VLOOKUP(D4550,states!A$2:C$10,2,FALSE),"XX")</f>
        <v>A</v>
      </c>
      <c r="AD4550">
        <f>E4550</f>
        <v>0</v>
      </c>
      <c r="AE4550">
        <f>_xlfn.IFNA(VLOOKUP(D4550,states!A$2:D$10,4,FALSE),0)</f>
        <v>2</v>
      </c>
      <c r="AF4550">
        <v>0.5</v>
      </c>
      <c r="AG4550">
        <f>IF(AE4550=0,AF4550,IF(AE4550=1,IF(F4550=0.5,0.5,IF(H4550=1,0.5,1.5)),IF(F4550=0.5,0.5,IF(H4550=1,2.5,1.5))))</f>
        <v>1.5</v>
      </c>
      <c r="AH4550" s="7">
        <f>IF(AC4550="XX",0,1/C4550^(1/5)*IF(E4550=0,100,1)/(E4550+1)^(1/4))</f>
        <v>398.10717055349727</v>
      </c>
    </row>
    <row r="4551" spans="1:34">
      <c r="A4551">
        <v>4146</v>
      </c>
      <c r="B4551" s="1">
        <v>23529.833600000002</v>
      </c>
      <c r="C4551" s="6">
        <v>5.574E-3</v>
      </c>
      <c r="D4551" t="s">
        <v>3</v>
      </c>
      <c r="E4551">
        <v>0</v>
      </c>
      <c r="F4551">
        <v>10.5</v>
      </c>
      <c r="G4551" t="s">
        <v>1</v>
      </c>
      <c r="H4551">
        <v>2</v>
      </c>
      <c r="I4551" t="s">
        <v>0</v>
      </c>
      <c r="J4551">
        <v>0</v>
      </c>
      <c r="K4551">
        <v>9.5</v>
      </c>
      <c r="L4551" t="s">
        <v>1</v>
      </c>
      <c r="M4551">
        <v>2</v>
      </c>
      <c r="N4551" t="s">
        <v>4202</v>
      </c>
      <c r="O4551">
        <v>1</v>
      </c>
      <c r="P4551" t="str">
        <f>D4551&amp;"-"&amp;F4551&amp;"-"&amp;G4551&amp;"-"&amp;E4551&amp;"-"&amp;H4551</f>
        <v>A2Delta-10.5-e-0-2</v>
      </c>
      <c r="Q4551" t="str">
        <f>I4551&amp;"-"&amp;K4551&amp;"-"&amp;L4551&amp;"-"&amp;J4551&amp;"-"&amp;M4551</f>
        <v>X2Pi-9.5-e-0-2</v>
      </c>
      <c r="R4551">
        <f>B4551+S4551</f>
        <v>25056.509382868</v>
      </c>
      <c r="S4551">
        <f>_xlfn.IFNA(VLOOKUP(Q4551,'MARVEL-X'!A$2:I$1400,7,FALSE),VLOOKUP(Q4551,MARVEL!A$2:J$1522,10,FALSE))</f>
        <v>1526.6757828679999</v>
      </c>
      <c r="T4551">
        <f>IF(P4551=P4550,R4551+T4550,R4551)</f>
        <v>300678.02662914898</v>
      </c>
      <c r="U4551">
        <f>IF(P4551=P4550,1+U4550,1)</f>
        <v>12</v>
      </c>
      <c r="V4551" t="str">
        <f t="shared" si="71"/>
        <v/>
      </c>
      <c r="W4551" t="str">
        <f>IF(V4551="","",IF(ABS(V4551-R4551)&gt;W$1,ABS(V4551-R4551),""))</f>
        <v/>
      </c>
      <c r="X4551" t="str">
        <f>Y4551&amp;"-"&amp;Z4551&amp;"-"&amp;AC4551&amp;"-"&amp;AD4551&amp;"-"&amp;AG4551</f>
        <v>10.5-e-A-0-1.5</v>
      </c>
      <c r="Y4551">
        <f>F4551</f>
        <v>10.5</v>
      </c>
      <c r="Z4551" s="2" t="str">
        <f>G4551</f>
        <v>e</v>
      </c>
      <c r="AA4551">
        <f>_xlfn.IFNA(VLOOKUP(X4551,'duo-out'!A$2:Q$5000,5,FALSE),E4551+10*(H4551-1)+1+_xlfn.IFNA(VLOOKUP(D4551,states!A$2:C$10,3,FALSE),1))</f>
        <v>261</v>
      </c>
      <c r="AB4551" t="str">
        <f>IF(V4551="","",V4551)</f>
        <v/>
      </c>
      <c r="AC4551" s="2" t="str">
        <f>_xlfn.IFNA(VLOOKUP(D4551,states!A$2:C$10,2,FALSE),"XX")</f>
        <v>A</v>
      </c>
      <c r="AD4551">
        <f>E4551</f>
        <v>0</v>
      </c>
      <c r="AE4551">
        <f>_xlfn.IFNA(VLOOKUP(D4551,states!A$2:D$10,4,FALSE),0)</f>
        <v>2</v>
      </c>
      <c r="AF4551">
        <v>0.5</v>
      </c>
      <c r="AG4551">
        <f>IF(AE4551=0,AF4551,IF(AE4551=1,IF(F4551=0.5,0.5,IF(H4551=1,0.5,1.5)),IF(F4551=0.5,0.5,IF(H4551=1,2.5,1.5))))</f>
        <v>1.5</v>
      </c>
      <c r="AH4551" s="7">
        <f>IF(AC4551="XX",0,1/C4551^(1/5)*IF(E4551=0,100,1)/(E4551+1)^(1/4))</f>
        <v>282.33622726161917</v>
      </c>
    </row>
    <row r="4552" spans="1:34">
      <c r="A4552">
        <v>883</v>
      </c>
      <c r="B4552" s="1">
        <v>22895.08</v>
      </c>
      <c r="C4552" s="6">
        <v>0.1903</v>
      </c>
      <c r="D4552" t="s">
        <v>3</v>
      </c>
      <c r="E4552">
        <v>0</v>
      </c>
      <c r="F4552">
        <v>10.5</v>
      </c>
      <c r="G4552" t="s">
        <v>1</v>
      </c>
      <c r="H4552">
        <v>2</v>
      </c>
      <c r="I4552" t="s">
        <v>0</v>
      </c>
      <c r="J4552">
        <v>0</v>
      </c>
      <c r="K4552">
        <v>11.5</v>
      </c>
      <c r="L4552" t="s">
        <v>1</v>
      </c>
      <c r="M4552">
        <v>2</v>
      </c>
      <c r="N4552" t="s">
        <v>939</v>
      </c>
      <c r="O4552">
        <v>1</v>
      </c>
      <c r="P4552" t="str">
        <f>D4552&amp;"-"&amp;F4552&amp;"-"&amp;G4552&amp;"-"&amp;E4552&amp;"-"&amp;H4552</f>
        <v>A2Delta-10.5-e-0-2</v>
      </c>
      <c r="Q4552" t="str">
        <f>I4552&amp;"-"&amp;K4552&amp;"-"&amp;L4552&amp;"-"&amp;J4552&amp;"-"&amp;M4552</f>
        <v>X2Pi-11.5-e-0-2</v>
      </c>
      <c r="R4552">
        <f>B4552+S4552</f>
        <v>25056.325276518</v>
      </c>
      <c r="S4552">
        <f>_xlfn.IFNA(VLOOKUP(Q4552,'MARVEL-X'!A$2:I$1400,7,FALSE),VLOOKUP(Q4552,MARVEL!A$2:J$1522,10,FALSE))</f>
        <v>2161.2452765180001</v>
      </c>
      <c r="T4552">
        <f>IF(P4552=P4551,R4552+T4551,R4552)</f>
        <v>325734.35190566699</v>
      </c>
      <c r="U4552">
        <f>IF(P4552=P4551,1+U4551,1)</f>
        <v>13</v>
      </c>
      <c r="V4552" t="str">
        <f t="shared" si="71"/>
        <v/>
      </c>
      <c r="W4552" t="str">
        <f>IF(V4552="","",IF(ABS(V4552-R4552)&gt;W$1,ABS(V4552-R4552),""))</f>
        <v/>
      </c>
      <c r="X4552" t="str">
        <f>Y4552&amp;"-"&amp;Z4552&amp;"-"&amp;AC4552&amp;"-"&amp;AD4552&amp;"-"&amp;AG4552</f>
        <v>10.5-e-A-0-1.5</v>
      </c>
      <c r="Y4552">
        <f>F4552</f>
        <v>10.5</v>
      </c>
      <c r="Z4552" s="2" t="str">
        <f>G4552</f>
        <v>e</v>
      </c>
      <c r="AA4552">
        <f>_xlfn.IFNA(VLOOKUP(X4552,'duo-out'!A$2:Q$5000,5,FALSE),E4552+10*(H4552-1)+1+_xlfn.IFNA(VLOOKUP(D4552,states!A$2:C$10,3,FALSE),1))</f>
        <v>261</v>
      </c>
      <c r="AB4552" t="str">
        <f>IF(V4552="","",V4552)</f>
        <v/>
      </c>
      <c r="AC4552" s="2" t="str">
        <f>_xlfn.IFNA(VLOOKUP(D4552,states!A$2:C$10,2,FALSE),"XX")</f>
        <v>A</v>
      </c>
      <c r="AD4552">
        <f>E4552</f>
        <v>0</v>
      </c>
      <c r="AE4552">
        <f>_xlfn.IFNA(VLOOKUP(D4552,states!A$2:D$10,4,FALSE),0)</f>
        <v>2</v>
      </c>
      <c r="AF4552">
        <v>0.5</v>
      </c>
      <c r="AG4552">
        <f>IF(AE4552=0,AF4552,IF(AE4552=1,IF(F4552=0.5,0.5,IF(H4552=1,0.5,1.5)),IF(F4552=0.5,0.5,IF(H4552=1,2.5,1.5))))</f>
        <v>1.5</v>
      </c>
      <c r="AH4552" s="7">
        <f>IF(AC4552="XX",0,1/C4552^(1/5)*IF(E4552=0,100,1)/(E4552+1)^(1/4))</f>
        <v>139.3516907432691</v>
      </c>
    </row>
    <row r="4553" spans="1:34">
      <c r="A4553">
        <v>797</v>
      </c>
      <c r="B4553" s="1">
        <v>23220.57</v>
      </c>
      <c r="C4553" s="6">
        <v>0.05</v>
      </c>
      <c r="D4553" t="s">
        <v>3</v>
      </c>
      <c r="E4553">
        <v>0</v>
      </c>
      <c r="F4553">
        <v>10.5</v>
      </c>
      <c r="G4553" t="s">
        <v>1</v>
      </c>
      <c r="H4553">
        <v>2</v>
      </c>
      <c r="I4553" t="s">
        <v>0</v>
      </c>
      <c r="J4553">
        <v>0</v>
      </c>
      <c r="K4553">
        <v>10.5</v>
      </c>
      <c r="L4553" t="s">
        <v>2</v>
      </c>
      <c r="M4553">
        <v>2</v>
      </c>
      <c r="N4553" t="s">
        <v>853</v>
      </c>
      <c r="O4553">
        <v>1</v>
      </c>
      <c r="P4553" t="str">
        <f>D4553&amp;"-"&amp;F4553&amp;"-"&amp;G4553&amp;"-"&amp;E4553&amp;"-"&amp;H4553</f>
        <v>A2Delta-10.5-e-0-2</v>
      </c>
      <c r="Q4553" t="str">
        <f>I4553&amp;"-"&amp;K4553&amp;"-"&amp;L4553&amp;"-"&amp;J4553&amp;"-"&amp;M4553</f>
        <v>X2Pi-10.5-f-0-2</v>
      </c>
      <c r="R4553">
        <f>B4553+S4553</f>
        <v>25056.491611404999</v>
      </c>
      <c r="S4553">
        <f>_xlfn.IFNA(VLOOKUP(Q4553,'MARVEL-X'!A$2:I$1400,7,FALSE),VLOOKUP(Q4553,MARVEL!A$2:J$1522,10,FALSE))</f>
        <v>1835.921611405</v>
      </c>
      <c r="T4553">
        <f>IF(P4553=P4552,R4553+T4552,R4553)</f>
        <v>350790.84351707197</v>
      </c>
      <c r="U4553">
        <f>IF(P4553=P4552,1+U4552,1)</f>
        <v>14</v>
      </c>
      <c r="V4553" t="str">
        <f t="shared" si="71"/>
        <v/>
      </c>
      <c r="W4553" t="str">
        <f>IF(V4553="","",IF(ABS(V4553-R4553)&gt;W$1,ABS(V4553-R4553),""))</f>
        <v/>
      </c>
      <c r="X4553" t="str">
        <f>Y4553&amp;"-"&amp;Z4553&amp;"-"&amp;AC4553&amp;"-"&amp;AD4553&amp;"-"&amp;AG4553</f>
        <v>10.5-e-A-0-1.5</v>
      </c>
      <c r="Y4553">
        <f>F4553</f>
        <v>10.5</v>
      </c>
      <c r="Z4553" s="2" t="str">
        <f>G4553</f>
        <v>e</v>
      </c>
      <c r="AA4553">
        <f>_xlfn.IFNA(VLOOKUP(X4553,'duo-out'!A$2:Q$5000,5,FALSE),E4553+10*(H4553-1)+1+_xlfn.IFNA(VLOOKUP(D4553,states!A$2:C$10,3,FALSE),1))</f>
        <v>261</v>
      </c>
      <c r="AB4553" t="str">
        <f>IF(V4553="","",V4553)</f>
        <v/>
      </c>
      <c r="AC4553" s="2" t="str">
        <f>_xlfn.IFNA(VLOOKUP(D4553,states!A$2:C$10,2,FALSE),"XX")</f>
        <v>A</v>
      </c>
      <c r="AD4553">
        <f>E4553</f>
        <v>0</v>
      </c>
      <c r="AE4553">
        <f>_xlfn.IFNA(VLOOKUP(D4553,states!A$2:D$10,4,FALSE),0)</f>
        <v>2</v>
      </c>
      <c r="AF4553">
        <v>0.5</v>
      </c>
      <c r="AG4553">
        <f>IF(AE4553=0,AF4553,IF(AE4553=1,IF(F4553=0.5,0.5,IF(H4553=1,0.5,1.5)),IF(F4553=0.5,0.5,IF(H4553=1,2.5,1.5))))</f>
        <v>1.5</v>
      </c>
      <c r="AH4553" s="7">
        <f>IF(AC4553="XX",0,1/C4553^(1/5)*IF(E4553=0,100,1)/(E4553+1)^(1/4))</f>
        <v>182.05642030260799</v>
      </c>
    </row>
    <row r="4554" spans="1:34">
      <c r="A4554">
        <v>771</v>
      </c>
      <c r="B4554" s="1">
        <v>23529.79</v>
      </c>
      <c r="C4554" s="6">
        <v>0.05</v>
      </c>
      <c r="D4554" t="s">
        <v>3</v>
      </c>
      <c r="E4554">
        <v>0</v>
      </c>
      <c r="F4554">
        <v>10.5</v>
      </c>
      <c r="G4554" t="s">
        <v>1</v>
      </c>
      <c r="H4554">
        <v>2</v>
      </c>
      <c r="I4554" t="s">
        <v>0</v>
      </c>
      <c r="J4554">
        <v>0</v>
      </c>
      <c r="K4554">
        <v>9.5</v>
      </c>
      <c r="L4554" t="s">
        <v>1</v>
      </c>
      <c r="M4554">
        <v>2</v>
      </c>
      <c r="N4554" t="s">
        <v>827</v>
      </c>
      <c r="O4554">
        <v>1</v>
      </c>
      <c r="P4554" t="str">
        <f>D4554&amp;"-"&amp;F4554&amp;"-"&amp;G4554&amp;"-"&amp;E4554&amp;"-"&amp;H4554</f>
        <v>A2Delta-10.5-e-0-2</v>
      </c>
      <c r="Q4554" t="str">
        <f>I4554&amp;"-"&amp;K4554&amp;"-"&amp;L4554&amp;"-"&amp;J4554&amp;"-"&amp;M4554</f>
        <v>X2Pi-9.5-e-0-2</v>
      </c>
      <c r="R4554">
        <f>B4554+S4554</f>
        <v>25056.465782867999</v>
      </c>
      <c r="S4554">
        <f>_xlfn.IFNA(VLOOKUP(Q4554,'MARVEL-X'!A$2:I$1400,7,FALSE),VLOOKUP(Q4554,MARVEL!A$2:J$1522,10,FALSE))</f>
        <v>1526.6757828679999</v>
      </c>
      <c r="T4554">
        <f>IF(P4554=P4553,R4554+T4553,R4554)</f>
        <v>375847.30929993995</v>
      </c>
      <c r="U4554">
        <f>IF(P4554=P4553,1+U4553,1)</f>
        <v>15</v>
      </c>
      <c r="V4554">
        <f t="shared" si="71"/>
        <v>25056.487286662665</v>
      </c>
      <c r="W4554" t="str">
        <f>IF(V4554="","",IF(ABS(V4554-R4554)&gt;W$1,ABS(V4554-R4554),""))</f>
        <v/>
      </c>
      <c r="X4554" t="str">
        <f>Y4554&amp;"-"&amp;Z4554&amp;"-"&amp;AC4554&amp;"-"&amp;AD4554&amp;"-"&amp;AG4554</f>
        <v>10.5-e-A-0-1.5</v>
      </c>
      <c r="Y4554">
        <f>F4554</f>
        <v>10.5</v>
      </c>
      <c r="Z4554" s="2" t="str">
        <f>G4554</f>
        <v>e</v>
      </c>
      <c r="AA4554">
        <f>_xlfn.IFNA(VLOOKUP(X4554,'duo-out'!A$2:Q$5000,5,FALSE),E4554+10*(H4554-1)+1+_xlfn.IFNA(VLOOKUP(D4554,states!A$2:C$10,3,FALSE),1))</f>
        <v>261</v>
      </c>
      <c r="AB4554">
        <f>IF(V4554="","",V4554)</f>
        <v>25056.487286662665</v>
      </c>
      <c r="AC4554" s="2" t="str">
        <f>_xlfn.IFNA(VLOOKUP(D4554,states!A$2:C$10,2,FALSE),"XX")</f>
        <v>A</v>
      </c>
      <c r="AD4554">
        <f>E4554</f>
        <v>0</v>
      </c>
      <c r="AE4554">
        <f>_xlfn.IFNA(VLOOKUP(D4554,states!A$2:D$10,4,FALSE),0)</f>
        <v>2</v>
      </c>
      <c r="AF4554">
        <v>0.5</v>
      </c>
      <c r="AG4554">
        <f>IF(AE4554=0,AF4554,IF(AE4554=1,IF(F4554=0.5,0.5,IF(H4554=1,0.5,1.5)),IF(F4554=0.5,0.5,IF(H4554=1,2.5,1.5))))</f>
        <v>1.5</v>
      </c>
      <c r="AH4554" s="7">
        <f>IF(AC4554="XX",0,1/C4554^(1/5)*IF(E4554=0,100,1)/(E4554+1)^(1/4))</f>
        <v>182.05642030260799</v>
      </c>
    </row>
    <row r="4555" spans="1:34">
      <c r="A4555">
        <v>4007</v>
      </c>
      <c r="B4555" s="1">
        <v>20658.105299999999</v>
      </c>
      <c r="C4555" s="6">
        <v>1.034E-2</v>
      </c>
      <c r="D4555" t="s">
        <v>3</v>
      </c>
      <c r="E4555">
        <v>1</v>
      </c>
      <c r="F4555">
        <v>10.5</v>
      </c>
      <c r="G4555" t="s">
        <v>1</v>
      </c>
      <c r="H4555">
        <v>1</v>
      </c>
      <c r="I4555" t="s">
        <v>0</v>
      </c>
      <c r="J4555">
        <v>2</v>
      </c>
      <c r="K4555">
        <v>10.5</v>
      </c>
      <c r="L4555" t="s">
        <v>2</v>
      </c>
      <c r="M4555">
        <v>1</v>
      </c>
      <c r="N4555" t="s">
        <v>4063</v>
      </c>
      <c r="O4555">
        <v>1</v>
      </c>
      <c r="P4555" t="str">
        <f>D4555&amp;"-"&amp;F4555&amp;"-"&amp;G4555&amp;"-"&amp;E4555&amp;"-"&amp;H4555</f>
        <v>A2Delta-10.5-e-1-1</v>
      </c>
      <c r="Q4555" t="str">
        <f>I4555&amp;"-"&amp;K4555&amp;"-"&amp;L4555&amp;"-"&amp;J4555&amp;"-"&amp;M4555</f>
        <v>X2Pi-10.5-f-2-1</v>
      </c>
      <c r="R4555">
        <f>B4555+S4555</f>
        <v>27410.350351289999</v>
      </c>
      <c r="S4555">
        <f>_xlfn.IFNA(VLOOKUP(Q4555,'MARVEL-X'!A$2:I$1400,7,FALSE),VLOOKUP(Q4555,MARVEL!A$2:J$1522,10,FALSE))</f>
        <v>6752.2450512900004</v>
      </c>
      <c r="T4555">
        <f>IF(P4555=P4554,R4555+T4554,R4555)</f>
        <v>27410.350351289999</v>
      </c>
      <c r="U4555">
        <f>IF(P4555=P4554,1+U4554,1)</f>
        <v>1</v>
      </c>
      <c r="V4555" t="str">
        <f t="shared" si="71"/>
        <v/>
      </c>
      <c r="W4555" t="str">
        <f>IF(V4555="","",IF(ABS(V4555-R4555)&gt;W$1,ABS(V4555-R4555),""))</f>
        <v/>
      </c>
      <c r="X4555" t="str">
        <f>Y4555&amp;"-"&amp;Z4555&amp;"-"&amp;AC4555&amp;"-"&amp;AD4555&amp;"-"&amp;AG4555</f>
        <v>10.5-e-A-1-2.5</v>
      </c>
      <c r="Y4555">
        <f>F4555</f>
        <v>10.5</v>
      </c>
      <c r="Z4555" s="2" t="str">
        <f>G4555</f>
        <v>e</v>
      </c>
      <c r="AA4555">
        <f>_xlfn.IFNA(VLOOKUP(X4555,'duo-out'!A$2:Q$5000,5,FALSE),E4555+10*(H4555-1)+1+_xlfn.IFNA(VLOOKUP(D4555,states!A$2:C$10,3,FALSE),1))</f>
        <v>252</v>
      </c>
      <c r="AB4555" t="str">
        <f>IF(V4555="","",V4555)</f>
        <v/>
      </c>
      <c r="AC4555" s="2" t="str">
        <f>_xlfn.IFNA(VLOOKUP(D4555,states!A$2:C$10,2,FALSE),"XX")</f>
        <v>A</v>
      </c>
      <c r="AD4555">
        <f>E4555</f>
        <v>1</v>
      </c>
      <c r="AE4555">
        <f>_xlfn.IFNA(VLOOKUP(D4555,states!A$2:D$10,4,FALSE),0)</f>
        <v>2</v>
      </c>
      <c r="AF4555">
        <v>0.5</v>
      </c>
      <c r="AG4555">
        <f>IF(AE4555=0,AF4555,IF(AE4555=1,IF(F4555=0.5,0.5,IF(H4555=1,0.5,1.5)),IF(F4555=0.5,0.5,IF(H4555=1,2.5,1.5))))</f>
        <v>2.5</v>
      </c>
      <c r="AH4555" s="7">
        <f>IF(AC4555="XX",0,1/C4555^(1/5)*IF(E4555=0,100,1)/(E4555+1)^(1/4))</f>
        <v>2.0981589858891039</v>
      </c>
    </row>
    <row r="4556" spans="1:34">
      <c r="A4556">
        <v>3527</v>
      </c>
      <c r="B4556" s="1">
        <v>22910.442500000001</v>
      </c>
      <c r="C4556" s="6">
        <v>2.07E-2</v>
      </c>
      <c r="D4556" t="s">
        <v>3</v>
      </c>
      <c r="E4556">
        <v>1</v>
      </c>
      <c r="F4556">
        <v>10.5</v>
      </c>
      <c r="G4556" t="s">
        <v>1</v>
      </c>
      <c r="H4556">
        <v>1</v>
      </c>
      <c r="I4556" t="s">
        <v>0</v>
      </c>
      <c r="J4556">
        <v>1</v>
      </c>
      <c r="K4556">
        <v>11.5</v>
      </c>
      <c r="L4556" t="s">
        <v>1</v>
      </c>
      <c r="M4556">
        <v>1</v>
      </c>
      <c r="N4556" t="s">
        <v>3583</v>
      </c>
      <c r="O4556">
        <v>1</v>
      </c>
      <c r="P4556" t="str">
        <f>D4556&amp;"-"&amp;F4556&amp;"-"&amp;G4556&amp;"-"&amp;E4556&amp;"-"&amp;H4556</f>
        <v>A2Delta-10.5-e-1-1</v>
      </c>
      <c r="Q4556" t="str">
        <f>I4556&amp;"-"&amp;K4556&amp;"-"&amp;L4556&amp;"-"&amp;J4556&amp;"-"&amp;M4556</f>
        <v>X2Pi-11.5-e-1-1</v>
      </c>
      <c r="R4556">
        <f>B4556+S4556</f>
        <v>27410.348260218001</v>
      </c>
      <c r="S4556">
        <f>_xlfn.IFNA(VLOOKUP(Q4556,'MARVEL-X'!A$2:I$1400,7,FALSE),VLOOKUP(Q4556,MARVEL!A$2:J$1522,10,FALSE))</f>
        <v>4499.9057602180001</v>
      </c>
      <c r="T4556">
        <f>IF(P4556=P4555,R4556+T4555,R4556)</f>
        <v>54820.698611508</v>
      </c>
      <c r="U4556">
        <f>IF(P4556=P4555,1+U4555,1)</f>
        <v>2</v>
      </c>
      <c r="V4556" t="str">
        <f t="shared" si="71"/>
        <v/>
      </c>
      <c r="W4556" t="str">
        <f>IF(V4556="","",IF(ABS(V4556-R4556)&gt;W$1,ABS(V4556-R4556),""))</f>
        <v/>
      </c>
      <c r="X4556" t="str">
        <f>Y4556&amp;"-"&amp;Z4556&amp;"-"&amp;AC4556&amp;"-"&amp;AD4556&amp;"-"&amp;AG4556</f>
        <v>10.5-e-A-1-2.5</v>
      </c>
      <c r="Y4556">
        <f>F4556</f>
        <v>10.5</v>
      </c>
      <c r="Z4556" s="2" t="str">
        <f>G4556</f>
        <v>e</v>
      </c>
      <c r="AA4556">
        <f>_xlfn.IFNA(VLOOKUP(X4556,'duo-out'!A$2:Q$5000,5,FALSE),E4556+10*(H4556-1)+1+_xlfn.IFNA(VLOOKUP(D4556,states!A$2:C$10,3,FALSE),1))</f>
        <v>252</v>
      </c>
      <c r="AB4556" t="str">
        <f>IF(V4556="","",V4556)</f>
        <v/>
      </c>
      <c r="AC4556" s="2" t="str">
        <f>_xlfn.IFNA(VLOOKUP(D4556,states!A$2:C$10,2,FALSE),"XX")</f>
        <v>A</v>
      </c>
      <c r="AD4556">
        <f>E4556</f>
        <v>1</v>
      </c>
      <c r="AE4556">
        <f>_xlfn.IFNA(VLOOKUP(D4556,states!A$2:D$10,4,FALSE),0)</f>
        <v>2</v>
      </c>
      <c r="AF4556">
        <v>0.5</v>
      </c>
      <c r="AG4556">
        <f>IF(AE4556=0,AF4556,IF(AE4556=1,IF(F4556=0.5,0.5,IF(H4556=1,0.5,1.5)),IF(F4556=0.5,0.5,IF(H4556=1,2.5,1.5))))</f>
        <v>2.5</v>
      </c>
      <c r="AH4556" s="7">
        <f>IF(AC4556="XX",0,1/C4556^(1/5)*IF(E4556=0,100,1)/(E4556+1)^(1/4))</f>
        <v>1.8262003933673094</v>
      </c>
    </row>
    <row r="4557" spans="1:34">
      <c r="A4557">
        <v>3511</v>
      </c>
      <c r="B4557" s="1">
        <v>23207.473600000001</v>
      </c>
      <c r="C4557" s="6">
        <v>5.7450000000000001E-3</v>
      </c>
      <c r="D4557" t="s">
        <v>3</v>
      </c>
      <c r="E4557">
        <v>1</v>
      </c>
      <c r="F4557">
        <v>10.5</v>
      </c>
      <c r="G4557" t="s">
        <v>1</v>
      </c>
      <c r="H4557">
        <v>1</v>
      </c>
      <c r="I4557" t="s">
        <v>0</v>
      </c>
      <c r="J4557">
        <v>1</v>
      </c>
      <c r="K4557">
        <v>10.5</v>
      </c>
      <c r="L4557" t="s">
        <v>2</v>
      </c>
      <c r="M4557">
        <v>1</v>
      </c>
      <c r="N4557" t="s">
        <v>3567</v>
      </c>
      <c r="O4557">
        <v>1</v>
      </c>
      <c r="P4557" t="str">
        <f>D4557&amp;"-"&amp;F4557&amp;"-"&amp;G4557&amp;"-"&amp;E4557&amp;"-"&amp;H4557</f>
        <v>A2Delta-10.5-e-1-1</v>
      </c>
      <c r="Q4557" t="str">
        <f>I4557&amp;"-"&amp;K4557&amp;"-"&amp;L4557&amp;"-"&amp;J4557&amp;"-"&amp;M4557</f>
        <v>X2Pi-10.5-f-1-1</v>
      </c>
      <c r="R4557">
        <f>B4557+S4557</f>
        <v>27410.344136005002</v>
      </c>
      <c r="S4557">
        <f>_xlfn.IFNA(VLOOKUP(Q4557,'MARVEL-X'!A$2:I$1400,7,FALSE),VLOOKUP(Q4557,MARVEL!A$2:J$1522,10,FALSE))</f>
        <v>4202.8705360049998</v>
      </c>
      <c r="T4557">
        <f>IF(P4557=P4556,R4557+T4556,R4557)</f>
        <v>82231.042747512998</v>
      </c>
      <c r="U4557">
        <f>IF(P4557=P4556,1+U4556,1)</f>
        <v>3</v>
      </c>
      <c r="V4557" t="str">
        <f t="shared" si="71"/>
        <v/>
      </c>
      <c r="W4557" t="str">
        <f>IF(V4557="","",IF(ABS(V4557-R4557)&gt;W$1,ABS(V4557-R4557),""))</f>
        <v/>
      </c>
      <c r="X4557" t="str">
        <f>Y4557&amp;"-"&amp;Z4557&amp;"-"&amp;AC4557&amp;"-"&amp;AD4557&amp;"-"&amp;AG4557</f>
        <v>10.5-e-A-1-2.5</v>
      </c>
      <c r="Y4557">
        <f>F4557</f>
        <v>10.5</v>
      </c>
      <c r="Z4557" s="2" t="str">
        <f>G4557</f>
        <v>e</v>
      </c>
      <c r="AA4557">
        <f>_xlfn.IFNA(VLOOKUP(X4557,'duo-out'!A$2:Q$5000,5,FALSE),E4557+10*(H4557-1)+1+_xlfn.IFNA(VLOOKUP(D4557,states!A$2:C$10,3,FALSE),1))</f>
        <v>252</v>
      </c>
      <c r="AB4557" t="str">
        <f>IF(V4557="","",V4557)</f>
        <v/>
      </c>
      <c r="AC4557" s="2" t="str">
        <f>_xlfn.IFNA(VLOOKUP(D4557,states!A$2:C$10,2,FALSE),"XX")</f>
        <v>A</v>
      </c>
      <c r="AD4557">
        <f>E4557</f>
        <v>1</v>
      </c>
      <c r="AE4557">
        <f>_xlfn.IFNA(VLOOKUP(D4557,states!A$2:D$10,4,FALSE),0)</f>
        <v>2</v>
      </c>
      <c r="AF4557">
        <v>0.5</v>
      </c>
      <c r="AG4557">
        <f>IF(AE4557=0,AF4557,IF(AE4557=1,IF(F4557=0.5,0.5,IF(H4557=1,0.5,1.5)),IF(F4557=0.5,0.5,IF(H4557=1,2.5,1.5))))</f>
        <v>2.5</v>
      </c>
      <c r="AH4557" s="7">
        <f>IF(AC4557="XX",0,1/C4557^(1/5)*IF(E4557=0,100,1)/(E4557+1)^(1/4))</f>
        <v>2.3598505208208209</v>
      </c>
    </row>
    <row r="4558" spans="1:34">
      <c r="A4558">
        <v>3464</v>
      </c>
      <c r="B4558" s="1">
        <v>23471.547999999999</v>
      </c>
      <c r="C4558" s="6">
        <v>5.0000000000000001E-3</v>
      </c>
      <c r="D4558" t="s">
        <v>3</v>
      </c>
      <c r="E4558">
        <v>1</v>
      </c>
      <c r="F4558">
        <v>10.5</v>
      </c>
      <c r="G4558" t="s">
        <v>1</v>
      </c>
      <c r="H4558">
        <v>1</v>
      </c>
      <c r="I4558" t="s">
        <v>0</v>
      </c>
      <c r="J4558">
        <v>1</v>
      </c>
      <c r="K4558">
        <v>9.5</v>
      </c>
      <c r="L4558" t="s">
        <v>1</v>
      </c>
      <c r="M4558">
        <v>1</v>
      </c>
      <c r="N4558" t="s">
        <v>3520</v>
      </c>
      <c r="O4558">
        <v>1</v>
      </c>
      <c r="P4558" t="str">
        <f>D4558&amp;"-"&amp;F4558&amp;"-"&amp;G4558&amp;"-"&amp;E4558&amp;"-"&amp;H4558</f>
        <v>A2Delta-10.5-e-1-1</v>
      </c>
      <c r="Q4558" t="str">
        <f>I4558&amp;"-"&amp;K4558&amp;"-"&amp;L4558&amp;"-"&amp;J4558&amp;"-"&amp;M4558</f>
        <v>X2Pi-9.5-e-1-1</v>
      </c>
      <c r="R4558">
        <f>B4558+S4558</f>
        <v>27410.337391796998</v>
      </c>
      <c r="S4558">
        <f>_xlfn.IFNA(VLOOKUP(Q4558,'MARVEL-X'!A$2:I$1400,7,FALSE),VLOOKUP(Q4558,MARVEL!A$2:J$1522,10,FALSE))</f>
        <v>3938.789391797</v>
      </c>
      <c r="T4558">
        <f>IF(P4558=P4557,R4558+T4557,R4558)</f>
        <v>109641.38013931</v>
      </c>
      <c r="U4558">
        <f>IF(P4558=P4557,1+U4557,1)</f>
        <v>4</v>
      </c>
      <c r="V4558" t="str">
        <f t="shared" si="71"/>
        <v/>
      </c>
      <c r="W4558" t="str">
        <f>IF(V4558="","",IF(ABS(V4558-R4558)&gt;W$1,ABS(V4558-R4558),""))</f>
        <v/>
      </c>
      <c r="X4558" t="str">
        <f>Y4558&amp;"-"&amp;Z4558&amp;"-"&amp;AC4558&amp;"-"&amp;AD4558&amp;"-"&amp;AG4558</f>
        <v>10.5-e-A-1-2.5</v>
      </c>
      <c r="Y4558">
        <f>F4558</f>
        <v>10.5</v>
      </c>
      <c r="Z4558" s="2" t="str">
        <f>G4558</f>
        <v>e</v>
      </c>
      <c r="AA4558">
        <f>_xlfn.IFNA(VLOOKUP(X4558,'duo-out'!A$2:Q$5000,5,FALSE),E4558+10*(H4558-1)+1+_xlfn.IFNA(VLOOKUP(D4558,states!A$2:C$10,3,FALSE),1))</f>
        <v>252</v>
      </c>
      <c r="AB4558" t="str">
        <f>IF(V4558="","",V4558)</f>
        <v/>
      </c>
      <c r="AC4558" s="2" t="str">
        <f>_xlfn.IFNA(VLOOKUP(D4558,states!A$2:C$10,2,FALSE),"XX")</f>
        <v>A</v>
      </c>
      <c r="AD4558">
        <f>E4558</f>
        <v>1</v>
      </c>
      <c r="AE4558">
        <f>_xlfn.IFNA(VLOOKUP(D4558,states!A$2:D$10,4,FALSE),0)</f>
        <v>2</v>
      </c>
      <c r="AF4558">
        <v>0.5</v>
      </c>
      <c r="AG4558">
        <f>IF(AE4558=0,AF4558,IF(AE4558=1,IF(F4558=0.5,0.5,IF(H4558=1,0.5,1.5)),IF(F4558=0.5,0.5,IF(H4558=1,2.5,1.5))))</f>
        <v>2.5</v>
      </c>
      <c r="AH4558" s="7">
        <f>IF(AC4558="XX",0,1/C4558^(1/5)*IF(E4558=0,100,1)/(E4558+1)^(1/4))</f>
        <v>2.4263223583284943</v>
      </c>
    </row>
    <row r="4559" spans="1:34">
      <c r="A4559">
        <v>2879</v>
      </c>
      <c r="B4559" s="1">
        <v>23471.526999999998</v>
      </c>
      <c r="C4559" s="6">
        <v>2.179E-2</v>
      </c>
      <c r="D4559" t="s">
        <v>3</v>
      </c>
      <c r="E4559">
        <v>1</v>
      </c>
      <c r="F4559">
        <v>10.5</v>
      </c>
      <c r="G4559" t="s">
        <v>1</v>
      </c>
      <c r="H4559">
        <v>1</v>
      </c>
      <c r="I4559" t="s">
        <v>0</v>
      </c>
      <c r="J4559">
        <v>1</v>
      </c>
      <c r="K4559">
        <v>9.5</v>
      </c>
      <c r="L4559" t="s">
        <v>1</v>
      </c>
      <c r="M4559">
        <v>1</v>
      </c>
      <c r="N4559" t="s">
        <v>2935</v>
      </c>
      <c r="O4559">
        <v>1</v>
      </c>
      <c r="P4559" t="str">
        <f>D4559&amp;"-"&amp;F4559&amp;"-"&amp;G4559&amp;"-"&amp;E4559&amp;"-"&amp;H4559</f>
        <v>A2Delta-10.5-e-1-1</v>
      </c>
      <c r="Q4559" t="str">
        <f>I4559&amp;"-"&amp;K4559&amp;"-"&amp;L4559&amp;"-"&amp;J4559&amp;"-"&amp;M4559</f>
        <v>X2Pi-9.5-e-1-1</v>
      </c>
      <c r="R4559">
        <f>B4559+S4559</f>
        <v>27410.316391796998</v>
      </c>
      <c r="S4559">
        <f>_xlfn.IFNA(VLOOKUP(Q4559,'MARVEL-X'!A$2:I$1400,7,FALSE),VLOOKUP(Q4559,MARVEL!A$2:J$1522,10,FALSE))</f>
        <v>3938.789391797</v>
      </c>
      <c r="T4559">
        <f>IF(P4559=P4558,R4559+T4558,R4559)</f>
        <v>137051.69653110701</v>
      </c>
      <c r="U4559">
        <f>IF(P4559=P4558,1+U4558,1)</f>
        <v>5</v>
      </c>
      <c r="V4559" t="str">
        <f t="shared" si="71"/>
        <v/>
      </c>
      <c r="W4559" t="str">
        <f>IF(V4559="","",IF(ABS(V4559-R4559)&gt;W$1,ABS(V4559-R4559),""))</f>
        <v/>
      </c>
      <c r="X4559" t="str">
        <f>Y4559&amp;"-"&amp;Z4559&amp;"-"&amp;AC4559&amp;"-"&amp;AD4559&amp;"-"&amp;AG4559</f>
        <v>10.5-e-A-1-2.5</v>
      </c>
      <c r="Y4559">
        <f>F4559</f>
        <v>10.5</v>
      </c>
      <c r="Z4559" s="2" t="str">
        <f>G4559</f>
        <v>e</v>
      </c>
      <c r="AA4559">
        <f>_xlfn.IFNA(VLOOKUP(X4559,'duo-out'!A$2:Q$5000,5,FALSE),E4559+10*(H4559-1)+1+_xlfn.IFNA(VLOOKUP(D4559,states!A$2:C$10,3,FALSE),1))</f>
        <v>252</v>
      </c>
      <c r="AB4559" t="str">
        <f>IF(V4559="","",V4559)</f>
        <v/>
      </c>
      <c r="AC4559" s="2" t="str">
        <f>_xlfn.IFNA(VLOOKUP(D4559,states!A$2:C$10,2,FALSE),"XX")</f>
        <v>A</v>
      </c>
      <c r="AD4559">
        <f>E4559</f>
        <v>1</v>
      </c>
      <c r="AE4559">
        <f>_xlfn.IFNA(VLOOKUP(D4559,states!A$2:D$10,4,FALSE),0)</f>
        <v>2</v>
      </c>
      <c r="AF4559">
        <v>0.5</v>
      </c>
      <c r="AG4559">
        <f>IF(AE4559=0,AF4559,IF(AE4559=1,IF(F4559=0.5,0.5,IF(H4559=1,0.5,1.5)),IF(F4559=0.5,0.5,IF(H4559=1,2.5,1.5))))</f>
        <v>2.5</v>
      </c>
      <c r="AH4559" s="7">
        <f>IF(AC4559="XX",0,1/C4559^(1/5)*IF(E4559=0,100,1)/(E4559+1)^(1/4))</f>
        <v>1.8075530614132693</v>
      </c>
    </row>
    <row r="4560" spans="1:34">
      <c r="A4560">
        <v>2867</v>
      </c>
      <c r="B4560" s="1">
        <v>23207.467799999999</v>
      </c>
      <c r="C4560" s="6">
        <v>5.0000000000000001E-3</v>
      </c>
      <c r="D4560" t="s">
        <v>3</v>
      </c>
      <c r="E4560">
        <v>1</v>
      </c>
      <c r="F4560">
        <v>10.5</v>
      </c>
      <c r="G4560" t="s">
        <v>1</v>
      </c>
      <c r="H4560">
        <v>1</v>
      </c>
      <c r="I4560" t="s">
        <v>0</v>
      </c>
      <c r="J4560">
        <v>1</v>
      </c>
      <c r="K4560">
        <v>10.5</v>
      </c>
      <c r="L4560" t="s">
        <v>2</v>
      </c>
      <c r="M4560">
        <v>1</v>
      </c>
      <c r="N4560" t="s">
        <v>2923</v>
      </c>
      <c r="O4560">
        <v>1</v>
      </c>
      <c r="P4560" t="str">
        <f>D4560&amp;"-"&amp;F4560&amp;"-"&amp;G4560&amp;"-"&amp;E4560&amp;"-"&amp;H4560</f>
        <v>A2Delta-10.5-e-1-1</v>
      </c>
      <c r="Q4560" t="str">
        <f>I4560&amp;"-"&amp;K4560&amp;"-"&amp;L4560&amp;"-"&amp;J4560&amp;"-"&amp;M4560</f>
        <v>X2Pi-10.5-f-1-1</v>
      </c>
      <c r="R4560">
        <f>B4560+S4560</f>
        <v>27410.338336004999</v>
      </c>
      <c r="S4560">
        <f>_xlfn.IFNA(VLOOKUP(Q4560,'MARVEL-X'!A$2:I$1400,7,FALSE),VLOOKUP(Q4560,MARVEL!A$2:J$1522,10,FALSE))</f>
        <v>4202.8705360049998</v>
      </c>
      <c r="T4560">
        <f>IF(P4560=P4559,R4560+T4559,R4560)</f>
        <v>164462.034867112</v>
      </c>
      <c r="U4560">
        <f>IF(P4560=P4559,1+U4559,1)</f>
        <v>6</v>
      </c>
      <c r="V4560" t="str">
        <f t="shared" si="71"/>
        <v/>
      </c>
      <c r="W4560" t="str">
        <f>IF(V4560="","",IF(ABS(V4560-R4560)&gt;W$1,ABS(V4560-R4560),""))</f>
        <v/>
      </c>
      <c r="X4560" t="str">
        <f>Y4560&amp;"-"&amp;Z4560&amp;"-"&amp;AC4560&amp;"-"&amp;AD4560&amp;"-"&amp;AG4560</f>
        <v>10.5-e-A-1-2.5</v>
      </c>
      <c r="Y4560">
        <f>F4560</f>
        <v>10.5</v>
      </c>
      <c r="Z4560" s="2" t="str">
        <f>G4560</f>
        <v>e</v>
      </c>
      <c r="AA4560">
        <f>_xlfn.IFNA(VLOOKUP(X4560,'duo-out'!A$2:Q$5000,5,FALSE),E4560+10*(H4560-1)+1+_xlfn.IFNA(VLOOKUP(D4560,states!A$2:C$10,3,FALSE),1))</f>
        <v>252</v>
      </c>
      <c r="AB4560" t="str">
        <f>IF(V4560="","",V4560)</f>
        <v/>
      </c>
      <c r="AC4560" s="2" t="str">
        <f>_xlfn.IFNA(VLOOKUP(D4560,states!A$2:C$10,2,FALSE),"XX")</f>
        <v>A</v>
      </c>
      <c r="AD4560">
        <f>E4560</f>
        <v>1</v>
      </c>
      <c r="AE4560">
        <f>_xlfn.IFNA(VLOOKUP(D4560,states!A$2:D$10,4,FALSE),0)</f>
        <v>2</v>
      </c>
      <c r="AF4560">
        <v>0.5</v>
      </c>
      <c r="AG4560">
        <f>IF(AE4560=0,AF4560,IF(AE4560=1,IF(F4560=0.5,0.5,IF(H4560=1,0.5,1.5)),IF(F4560=0.5,0.5,IF(H4560=1,2.5,1.5))))</f>
        <v>2.5</v>
      </c>
      <c r="AH4560" s="7">
        <f>IF(AC4560="XX",0,1/C4560^(1/5)*IF(E4560=0,100,1)/(E4560+1)^(1/4))</f>
        <v>2.4263223583284943</v>
      </c>
    </row>
    <row r="4561" spans="1:34">
      <c r="A4561">
        <v>5540</v>
      </c>
      <c r="B4561" s="1">
        <v>23207.476999999999</v>
      </c>
      <c r="C4561" s="6">
        <v>0.05</v>
      </c>
      <c r="D4561" t="s">
        <v>3</v>
      </c>
      <c r="E4561">
        <v>1</v>
      </c>
      <c r="F4561">
        <v>10.5</v>
      </c>
      <c r="G4561" t="s">
        <v>1</v>
      </c>
      <c r="H4561">
        <v>1</v>
      </c>
      <c r="I4561" t="s">
        <v>0</v>
      </c>
      <c r="J4561">
        <v>1</v>
      </c>
      <c r="K4561">
        <v>10.5</v>
      </c>
      <c r="L4561" t="s">
        <v>2</v>
      </c>
      <c r="M4561">
        <v>1</v>
      </c>
      <c r="N4561" t="s">
        <v>5596</v>
      </c>
      <c r="O4561">
        <v>1</v>
      </c>
      <c r="P4561" t="str">
        <f>D4561&amp;"-"&amp;F4561&amp;"-"&amp;G4561&amp;"-"&amp;E4561&amp;"-"&amp;H4561</f>
        <v>A2Delta-10.5-e-1-1</v>
      </c>
      <c r="Q4561" t="str">
        <f>I4561&amp;"-"&amp;K4561&amp;"-"&amp;L4561&amp;"-"&amp;J4561&amp;"-"&amp;M4561</f>
        <v>X2Pi-10.5-f-1-1</v>
      </c>
      <c r="R4561">
        <f>B4561+S4561</f>
        <v>27410.347536005</v>
      </c>
      <c r="S4561">
        <f>_xlfn.IFNA(VLOOKUP(Q4561,'MARVEL-X'!A$2:I$1400,7,FALSE),VLOOKUP(Q4561,MARVEL!A$2:J$1522,10,FALSE))</f>
        <v>4202.8705360049998</v>
      </c>
      <c r="T4561">
        <f>IF(P4561=P4560,R4561+T4560,R4561)</f>
        <v>191872.38240311699</v>
      </c>
      <c r="U4561">
        <f>IF(P4561=P4560,1+U4560,1)</f>
        <v>7</v>
      </c>
      <c r="V4561" t="str">
        <f t="shared" si="71"/>
        <v/>
      </c>
      <c r="W4561" t="str">
        <f>IF(V4561="","",IF(ABS(V4561-R4561)&gt;W$1,ABS(V4561-R4561),""))</f>
        <v/>
      </c>
      <c r="X4561" t="str">
        <f>Y4561&amp;"-"&amp;Z4561&amp;"-"&amp;AC4561&amp;"-"&amp;AD4561&amp;"-"&amp;AG4561</f>
        <v>10.5-e-A-1-2.5</v>
      </c>
      <c r="Y4561">
        <f>F4561</f>
        <v>10.5</v>
      </c>
      <c r="Z4561" s="2" t="str">
        <f>G4561</f>
        <v>e</v>
      </c>
      <c r="AA4561">
        <f>_xlfn.IFNA(VLOOKUP(X4561,'duo-out'!A$2:Q$5000,5,FALSE),E4561+10*(H4561-1)+1+_xlfn.IFNA(VLOOKUP(D4561,states!A$2:C$10,3,FALSE),1))</f>
        <v>252</v>
      </c>
      <c r="AB4561" t="str">
        <f>IF(V4561="","",V4561)</f>
        <v/>
      </c>
      <c r="AC4561" s="2" t="str">
        <f>_xlfn.IFNA(VLOOKUP(D4561,states!A$2:C$10,2,FALSE),"XX")</f>
        <v>A</v>
      </c>
      <c r="AD4561">
        <f>E4561</f>
        <v>1</v>
      </c>
      <c r="AE4561">
        <f>_xlfn.IFNA(VLOOKUP(D4561,states!A$2:D$10,4,FALSE),0)</f>
        <v>2</v>
      </c>
      <c r="AF4561">
        <v>0.5</v>
      </c>
      <c r="AG4561">
        <f>IF(AE4561=0,AF4561,IF(AE4561=1,IF(F4561=0.5,0.5,IF(H4561=1,0.5,1.5)),IF(F4561=0.5,0.5,IF(H4561=1,2.5,1.5))))</f>
        <v>2.5</v>
      </c>
      <c r="AH4561" s="7">
        <f>IF(AC4561="XX",0,1/C4561^(1/5)*IF(E4561=0,100,1)/(E4561+1)^(1/4))</f>
        <v>1.5309059120638666</v>
      </c>
    </row>
    <row r="4562" spans="1:34">
      <c r="A4562">
        <v>5491</v>
      </c>
      <c r="B4562" s="1">
        <v>23471.542000000001</v>
      </c>
      <c r="C4562" s="6">
        <v>0.05</v>
      </c>
      <c r="D4562" t="s">
        <v>3</v>
      </c>
      <c r="E4562">
        <v>1</v>
      </c>
      <c r="F4562">
        <v>10.5</v>
      </c>
      <c r="G4562" t="s">
        <v>1</v>
      </c>
      <c r="H4562">
        <v>1</v>
      </c>
      <c r="I4562" t="s">
        <v>0</v>
      </c>
      <c r="J4562">
        <v>1</v>
      </c>
      <c r="K4562">
        <v>9.5</v>
      </c>
      <c r="L4562" t="s">
        <v>1</v>
      </c>
      <c r="M4562">
        <v>1</v>
      </c>
      <c r="N4562" t="s">
        <v>5547</v>
      </c>
      <c r="O4562">
        <v>1</v>
      </c>
      <c r="P4562" t="str">
        <f>D4562&amp;"-"&amp;F4562&amp;"-"&amp;G4562&amp;"-"&amp;E4562&amp;"-"&amp;H4562</f>
        <v>A2Delta-10.5-e-1-1</v>
      </c>
      <c r="Q4562" t="str">
        <f>I4562&amp;"-"&amp;K4562&amp;"-"&amp;L4562&amp;"-"&amp;J4562&amp;"-"&amp;M4562</f>
        <v>X2Pi-9.5-e-1-1</v>
      </c>
      <c r="R4562">
        <f>B4562+S4562</f>
        <v>27410.331391797001</v>
      </c>
      <c r="S4562">
        <f>_xlfn.IFNA(VLOOKUP(Q4562,'MARVEL-X'!A$2:I$1400,7,FALSE),VLOOKUP(Q4562,MARVEL!A$2:J$1522,10,FALSE))</f>
        <v>3938.789391797</v>
      </c>
      <c r="T4562">
        <f>IF(P4562=P4561,R4562+T4561,R4562)</f>
        <v>219282.71379491399</v>
      </c>
      <c r="U4562">
        <f>IF(P4562=P4561,1+U4561,1)</f>
        <v>8</v>
      </c>
      <c r="V4562" t="str">
        <f t="shared" si="71"/>
        <v/>
      </c>
      <c r="W4562" t="str">
        <f>IF(V4562="","",IF(ABS(V4562-R4562)&gt;W$1,ABS(V4562-R4562),""))</f>
        <v/>
      </c>
      <c r="X4562" t="str">
        <f>Y4562&amp;"-"&amp;Z4562&amp;"-"&amp;AC4562&amp;"-"&amp;AD4562&amp;"-"&amp;AG4562</f>
        <v>10.5-e-A-1-2.5</v>
      </c>
      <c r="Y4562">
        <f>F4562</f>
        <v>10.5</v>
      </c>
      <c r="Z4562" s="2" t="str">
        <f>G4562</f>
        <v>e</v>
      </c>
      <c r="AA4562">
        <f>_xlfn.IFNA(VLOOKUP(X4562,'duo-out'!A$2:Q$5000,5,FALSE),E4562+10*(H4562-1)+1+_xlfn.IFNA(VLOOKUP(D4562,states!A$2:C$10,3,FALSE),1))</f>
        <v>252</v>
      </c>
      <c r="AB4562" t="str">
        <f>IF(V4562="","",V4562)</f>
        <v/>
      </c>
      <c r="AC4562" s="2" t="str">
        <f>_xlfn.IFNA(VLOOKUP(D4562,states!A$2:C$10,2,FALSE),"XX")</f>
        <v>A</v>
      </c>
      <c r="AD4562">
        <f>E4562</f>
        <v>1</v>
      </c>
      <c r="AE4562">
        <f>_xlfn.IFNA(VLOOKUP(D4562,states!A$2:D$10,4,FALSE),0)</f>
        <v>2</v>
      </c>
      <c r="AF4562">
        <v>0.5</v>
      </c>
      <c r="AG4562">
        <f>IF(AE4562=0,AF4562,IF(AE4562=1,IF(F4562=0.5,0.5,IF(H4562=1,0.5,1.5)),IF(F4562=0.5,0.5,IF(H4562=1,2.5,1.5))))</f>
        <v>2.5</v>
      </c>
      <c r="AH4562" s="7">
        <f>IF(AC4562="XX",0,1/C4562^(1/5)*IF(E4562=0,100,1)/(E4562+1)^(1/4))</f>
        <v>1.5309059120638666</v>
      </c>
    </row>
    <row r="4563" spans="1:34">
      <c r="A4563">
        <v>1001</v>
      </c>
      <c r="B4563" s="1">
        <v>22910.33</v>
      </c>
      <c r="C4563" s="6">
        <v>0.10589999999999999</v>
      </c>
      <c r="D4563" t="s">
        <v>3</v>
      </c>
      <c r="E4563">
        <v>1</v>
      </c>
      <c r="F4563">
        <v>10.5</v>
      </c>
      <c r="G4563" t="s">
        <v>1</v>
      </c>
      <c r="H4563">
        <v>1</v>
      </c>
      <c r="I4563" t="s">
        <v>0</v>
      </c>
      <c r="J4563">
        <v>1</v>
      </c>
      <c r="K4563">
        <v>11.5</v>
      </c>
      <c r="L4563" t="s">
        <v>1</v>
      </c>
      <c r="M4563">
        <v>1</v>
      </c>
      <c r="N4563" t="s">
        <v>1057</v>
      </c>
      <c r="O4563">
        <v>1</v>
      </c>
      <c r="P4563" t="str">
        <f>D4563&amp;"-"&amp;F4563&amp;"-"&amp;G4563&amp;"-"&amp;E4563&amp;"-"&amp;H4563</f>
        <v>A2Delta-10.5-e-1-1</v>
      </c>
      <c r="Q4563" t="str">
        <f>I4563&amp;"-"&amp;K4563&amp;"-"&amp;L4563&amp;"-"&amp;J4563&amp;"-"&amp;M4563</f>
        <v>X2Pi-11.5-e-1-1</v>
      </c>
      <c r="R4563">
        <f>B4563+S4563</f>
        <v>27410.235760218002</v>
      </c>
      <c r="S4563">
        <f>_xlfn.IFNA(VLOOKUP(Q4563,'MARVEL-X'!A$2:I$1400,7,FALSE),VLOOKUP(Q4563,MARVEL!A$2:J$1522,10,FALSE))</f>
        <v>4499.9057602180001</v>
      </c>
      <c r="T4563">
        <f>IF(P4563=P4562,R4563+T4562,R4563)</f>
        <v>246692.94955513199</v>
      </c>
      <c r="U4563">
        <f>IF(P4563=P4562,1+U4562,1)</f>
        <v>9</v>
      </c>
      <c r="V4563" t="str">
        <f t="shared" si="71"/>
        <v/>
      </c>
      <c r="W4563" t="str">
        <f>IF(V4563="","",IF(ABS(V4563-R4563)&gt;W$1,ABS(V4563-R4563),""))</f>
        <v/>
      </c>
      <c r="X4563" t="str">
        <f>Y4563&amp;"-"&amp;Z4563&amp;"-"&amp;AC4563&amp;"-"&amp;AD4563&amp;"-"&amp;AG4563</f>
        <v>10.5-e-A-1-2.5</v>
      </c>
      <c r="Y4563">
        <f>F4563</f>
        <v>10.5</v>
      </c>
      <c r="Z4563" s="2" t="str">
        <f>G4563</f>
        <v>e</v>
      </c>
      <c r="AA4563">
        <f>_xlfn.IFNA(VLOOKUP(X4563,'duo-out'!A$2:Q$5000,5,FALSE),E4563+10*(H4563-1)+1+_xlfn.IFNA(VLOOKUP(D4563,states!A$2:C$10,3,FALSE),1))</f>
        <v>252</v>
      </c>
      <c r="AB4563" t="str">
        <f>IF(V4563="","",V4563)</f>
        <v/>
      </c>
      <c r="AC4563" s="2" t="str">
        <f>_xlfn.IFNA(VLOOKUP(D4563,states!A$2:C$10,2,FALSE),"XX")</f>
        <v>A</v>
      </c>
      <c r="AD4563">
        <f>E4563</f>
        <v>1</v>
      </c>
      <c r="AE4563">
        <f>_xlfn.IFNA(VLOOKUP(D4563,states!A$2:D$10,4,FALSE),0)</f>
        <v>2</v>
      </c>
      <c r="AF4563">
        <v>0.5</v>
      </c>
      <c r="AG4563">
        <f>IF(AE4563=0,AF4563,IF(AE4563=1,IF(F4563=0.5,0.5,IF(H4563=1,0.5,1.5)),IF(F4563=0.5,0.5,IF(H4563=1,2.5,1.5))))</f>
        <v>2.5</v>
      </c>
      <c r="AH4563" s="7">
        <f>IF(AC4563="XX",0,1/C4563^(1/5)*IF(E4563=0,100,1)/(E4563+1)^(1/4))</f>
        <v>1.3175384830263599</v>
      </c>
    </row>
    <row r="4564" spans="1:34">
      <c r="A4564">
        <v>983</v>
      </c>
      <c r="B4564" s="1">
        <v>23207.52</v>
      </c>
      <c r="C4564" s="6">
        <v>0.05</v>
      </c>
      <c r="D4564" t="s">
        <v>3</v>
      </c>
      <c r="E4564">
        <v>1</v>
      </c>
      <c r="F4564">
        <v>10.5</v>
      </c>
      <c r="G4564" t="s">
        <v>1</v>
      </c>
      <c r="H4564">
        <v>1</v>
      </c>
      <c r="I4564" t="s">
        <v>0</v>
      </c>
      <c r="J4564">
        <v>1</v>
      </c>
      <c r="K4564">
        <v>10.5</v>
      </c>
      <c r="L4564" t="s">
        <v>2</v>
      </c>
      <c r="M4564">
        <v>1</v>
      </c>
      <c r="N4564" t="s">
        <v>1039</v>
      </c>
      <c r="O4564">
        <v>1</v>
      </c>
      <c r="P4564" t="str">
        <f>D4564&amp;"-"&amp;F4564&amp;"-"&amp;G4564&amp;"-"&amp;E4564&amp;"-"&amp;H4564</f>
        <v>A2Delta-10.5-e-1-1</v>
      </c>
      <c r="Q4564" t="str">
        <f>I4564&amp;"-"&amp;K4564&amp;"-"&amp;L4564&amp;"-"&amp;J4564&amp;"-"&amp;M4564</f>
        <v>X2Pi-10.5-f-1-1</v>
      </c>
      <c r="R4564">
        <f>B4564+S4564</f>
        <v>27410.390536005001</v>
      </c>
      <c r="S4564">
        <f>_xlfn.IFNA(VLOOKUP(Q4564,'MARVEL-X'!A$2:I$1400,7,FALSE),VLOOKUP(Q4564,MARVEL!A$2:J$1522,10,FALSE))</f>
        <v>4202.8705360049998</v>
      </c>
      <c r="T4564">
        <f>IF(P4564=P4563,R4564+T4563,R4564)</f>
        <v>274103.34009113698</v>
      </c>
      <c r="U4564">
        <f>IF(P4564=P4563,1+U4563,1)</f>
        <v>10</v>
      </c>
      <c r="V4564" t="str">
        <f t="shared" si="71"/>
        <v/>
      </c>
      <c r="W4564" t="str">
        <f>IF(V4564="","",IF(ABS(V4564-R4564)&gt;W$1,ABS(V4564-R4564),""))</f>
        <v/>
      </c>
      <c r="X4564" t="str">
        <f>Y4564&amp;"-"&amp;Z4564&amp;"-"&amp;AC4564&amp;"-"&amp;AD4564&amp;"-"&amp;AG4564</f>
        <v>10.5-e-A-1-2.5</v>
      </c>
      <c r="Y4564">
        <f>F4564</f>
        <v>10.5</v>
      </c>
      <c r="Z4564" s="2" t="str">
        <f>G4564</f>
        <v>e</v>
      </c>
      <c r="AA4564">
        <f>_xlfn.IFNA(VLOOKUP(X4564,'duo-out'!A$2:Q$5000,5,FALSE),E4564+10*(H4564-1)+1+_xlfn.IFNA(VLOOKUP(D4564,states!A$2:C$10,3,FALSE),1))</f>
        <v>252</v>
      </c>
      <c r="AB4564" t="str">
        <f>IF(V4564="","",V4564)</f>
        <v/>
      </c>
      <c r="AC4564" s="2" t="str">
        <f>_xlfn.IFNA(VLOOKUP(D4564,states!A$2:C$10,2,FALSE),"XX")</f>
        <v>A</v>
      </c>
      <c r="AD4564">
        <f>E4564</f>
        <v>1</v>
      </c>
      <c r="AE4564">
        <f>_xlfn.IFNA(VLOOKUP(D4564,states!A$2:D$10,4,FALSE),0)</f>
        <v>2</v>
      </c>
      <c r="AF4564">
        <v>0.5</v>
      </c>
      <c r="AG4564">
        <f>IF(AE4564=0,AF4564,IF(AE4564=1,IF(F4564=0.5,0.5,IF(H4564=1,0.5,1.5)),IF(F4564=0.5,0.5,IF(H4564=1,2.5,1.5))))</f>
        <v>2.5</v>
      </c>
      <c r="AH4564" s="7">
        <f>IF(AC4564="XX",0,1/C4564^(1/5)*IF(E4564=0,100,1)/(E4564+1)^(1/4))</f>
        <v>1.5309059120638666</v>
      </c>
    </row>
    <row r="4565" spans="1:34">
      <c r="A4565">
        <v>913</v>
      </c>
      <c r="B4565" s="1">
        <v>23471.55</v>
      </c>
      <c r="C4565" s="6">
        <v>0.05</v>
      </c>
      <c r="D4565" t="s">
        <v>3</v>
      </c>
      <c r="E4565">
        <v>1</v>
      </c>
      <c r="F4565">
        <v>10.5</v>
      </c>
      <c r="G4565" t="s">
        <v>1</v>
      </c>
      <c r="H4565">
        <v>1</v>
      </c>
      <c r="I4565" t="s">
        <v>0</v>
      </c>
      <c r="J4565">
        <v>1</v>
      </c>
      <c r="K4565">
        <v>9.5</v>
      </c>
      <c r="L4565" t="s">
        <v>1</v>
      </c>
      <c r="M4565">
        <v>1</v>
      </c>
      <c r="N4565" t="s">
        <v>969</v>
      </c>
      <c r="O4565">
        <v>1</v>
      </c>
      <c r="P4565" t="str">
        <f>D4565&amp;"-"&amp;F4565&amp;"-"&amp;G4565&amp;"-"&amp;E4565&amp;"-"&amp;H4565</f>
        <v>A2Delta-10.5-e-1-1</v>
      </c>
      <c r="Q4565" t="str">
        <f>I4565&amp;"-"&amp;K4565&amp;"-"&amp;L4565&amp;"-"&amp;J4565&amp;"-"&amp;M4565</f>
        <v>X2Pi-9.5-e-1-1</v>
      </c>
      <c r="R4565">
        <f>B4565+S4565</f>
        <v>27410.339391796999</v>
      </c>
      <c r="S4565">
        <f>_xlfn.IFNA(VLOOKUP(Q4565,'MARVEL-X'!A$2:I$1400,7,FALSE),VLOOKUP(Q4565,MARVEL!A$2:J$1522,10,FALSE))</f>
        <v>3938.789391797</v>
      </c>
      <c r="T4565">
        <f>IF(P4565=P4564,R4565+T4564,R4565)</f>
        <v>301513.67948293401</v>
      </c>
      <c r="U4565">
        <f>IF(P4565=P4564,1+U4564,1)</f>
        <v>11</v>
      </c>
      <c r="V4565">
        <f t="shared" si="71"/>
        <v>27410.334498448545</v>
      </c>
      <c r="W4565" t="str">
        <f>IF(V4565="","",IF(ABS(V4565-R4565)&gt;W$1,ABS(V4565-R4565),""))</f>
        <v/>
      </c>
      <c r="X4565" t="str">
        <f>Y4565&amp;"-"&amp;Z4565&amp;"-"&amp;AC4565&amp;"-"&amp;AD4565&amp;"-"&amp;AG4565</f>
        <v>10.5-e-A-1-2.5</v>
      </c>
      <c r="Y4565">
        <f>F4565</f>
        <v>10.5</v>
      </c>
      <c r="Z4565" s="2" t="str">
        <f>G4565</f>
        <v>e</v>
      </c>
      <c r="AA4565">
        <f>_xlfn.IFNA(VLOOKUP(X4565,'duo-out'!A$2:Q$5000,5,FALSE),E4565+10*(H4565-1)+1+_xlfn.IFNA(VLOOKUP(D4565,states!A$2:C$10,3,FALSE),1))</f>
        <v>252</v>
      </c>
      <c r="AB4565">
        <f>IF(V4565="","",V4565)</f>
        <v>27410.334498448545</v>
      </c>
      <c r="AC4565" s="2" t="str">
        <f>_xlfn.IFNA(VLOOKUP(D4565,states!A$2:C$10,2,FALSE),"XX")</f>
        <v>A</v>
      </c>
      <c r="AD4565">
        <f>E4565</f>
        <v>1</v>
      </c>
      <c r="AE4565">
        <f>_xlfn.IFNA(VLOOKUP(D4565,states!A$2:D$10,4,FALSE),0)</f>
        <v>2</v>
      </c>
      <c r="AF4565">
        <v>0.5</v>
      </c>
      <c r="AG4565">
        <f>IF(AE4565=0,AF4565,IF(AE4565=1,IF(F4565=0.5,0.5,IF(H4565=1,0.5,1.5)),IF(F4565=0.5,0.5,IF(H4565=1,2.5,1.5))))</f>
        <v>2.5</v>
      </c>
      <c r="AH4565" s="7">
        <f>IF(AC4565="XX",0,1/C4565^(1/5)*IF(E4565=0,100,1)/(E4565+1)^(1/4))</f>
        <v>1.5309059120638666</v>
      </c>
    </row>
    <row r="4566" spans="1:34">
      <c r="A4566">
        <v>3640</v>
      </c>
      <c r="B4566" s="1">
        <v>22895.6957</v>
      </c>
      <c r="C4566" s="6">
        <v>4.3459999999999999E-2</v>
      </c>
      <c r="D4566" t="s">
        <v>3</v>
      </c>
      <c r="E4566">
        <v>1</v>
      </c>
      <c r="F4566">
        <v>10.5</v>
      </c>
      <c r="G4566" t="s">
        <v>1</v>
      </c>
      <c r="H4566">
        <v>2</v>
      </c>
      <c r="I4566" t="s">
        <v>0</v>
      </c>
      <c r="J4566">
        <v>1</v>
      </c>
      <c r="K4566">
        <v>11.5</v>
      </c>
      <c r="L4566" t="s">
        <v>1</v>
      </c>
      <c r="M4566">
        <v>2</v>
      </c>
      <c r="N4566" t="s">
        <v>3696</v>
      </c>
      <c r="O4566">
        <v>1</v>
      </c>
      <c r="P4566" t="str">
        <f>D4566&amp;"-"&amp;F4566&amp;"-"&amp;G4566&amp;"-"&amp;E4566&amp;"-"&amp;H4566</f>
        <v>A2Delta-10.5-e-1-2</v>
      </c>
      <c r="Q4566" t="str">
        <f>I4566&amp;"-"&amp;K4566&amp;"-"&amp;L4566&amp;"-"&amp;J4566&amp;"-"&amp;M4566</f>
        <v>X2Pi-11.5-e-1-2</v>
      </c>
      <c r="R4566">
        <f>B4566+S4566</f>
        <v>27707.829420657999</v>
      </c>
      <c r="S4566">
        <f>_xlfn.IFNA(VLOOKUP(Q4566,'MARVEL-X'!A$2:I$1400,7,FALSE),VLOOKUP(Q4566,MARVEL!A$2:J$1522,10,FALSE))</f>
        <v>4812.1337206580001</v>
      </c>
      <c r="T4566">
        <f>IF(P4566=P4565,R4566+T4565,R4566)</f>
        <v>27707.829420657999</v>
      </c>
      <c r="U4566">
        <f>IF(P4566=P4565,1+U4565,1)</f>
        <v>1</v>
      </c>
      <c r="V4566" t="str">
        <f t="shared" si="71"/>
        <v/>
      </c>
      <c r="W4566" t="str">
        <f>IF(V4566="","",IF(ABS(V4566-R4566)&gt;W$1,ABS(V4566-R4566),""))</f>
        <v/>
      </c>
      <c r="X4566" t="str">
        <f>Y4566&amp;"-"&amp;Z4566&amp;"-"&amp;AC4566&amp;"-"&amp;AD4566&amp;"-"&amp;AG4566</f>
        <v>10.5-e-A-1-1.5</v>
      </c>
      <c r="Y4566">
        <f>F4566</f>
        <v>10.5</v>
      </c>
      <c r="Z4566" s="2" t="str">
        <f>G4566</f>
        <v>e</v>
      </c>
      <c r="AA4566">
        <f>_xlfn.IFNA(VLOOKUP(X4566,'duo-out'!A$2:Q$5000,5,FALSE),E4566+10*(H4566-1)+1+_xlfn.IFNA(VLOOKUP(D4566,states!A$2:C$10,3,FALSE),1))</f>
        <v>262</v>
      </c>
      <c r="AB4566" t="str">
        <f>IF(V4566="","",V4566)</f>
        <v/>
      </c>
      <c r="AC4566" s="2" t="str">
        <f>_xlfn.IFNA(VLOOKUP(D4566,states!A$2:C$10,2,FALSE),"XX")</f>
        <v>A</v>
      </c>
      <c r="AD4566">
        <f>E4566</f>
        <v>1</v>
      </c>
      <c r="AE4566">
        <f>_xlfn.IFNA(VLOOKUP(D4566,states!A$2:D$10,4,FALSE),0)</f>
        <v>2</v>
      </c>
      <c r="AF4566">
        <v>0.5</v>
      </c>
      <c r="AG4566">
        <f>IF(AE4566=0,AF4566,IF(AE4566=1,IF(F4566=0.5,0.5,IF(H4566=1,0.5,1.5)),IF(F4566=0.5,0.5,IF(H4566=1,2.5,1.5))))</f>
        <v>1.5</v>
      </c>
      <c r="AH4566" s="7">
        <f>IF(AC4566="XX",0,1/C4566^(1/5)*IF(E4566=0,100,1)/(E4566+1)^(1/4))</f>
        <v>1.5744343512242365</v>
      </c>
    </row>
    <row r="4567" spans="1:34">
      <c r="A4567">
        <v>3597</v>
      </c>
      <c r="B4567" s="1">
        <v>23208.670300000002</v>
      </c>
      <c r="C4567" s="6">
        <v>5.0000000000000001E-3</v>
      </c>
      <c r="D4567" t="s">
        <v>3</v>
      </c>
      <c r="E4567">
        <v>1</v>
      </c>
      <c r="F4567">
        <v>10.5</v>
      </c>
      <c r="G4567" t="s">
        <v>1</v>
      </c>
      <c r="H4567">
        <v>2</v>
      </c>
      <c r="I4567" t="s">
        <v>0</v>
      </c>
      <c r="J4567">
        <v>1</v>
      </c>
      <c r="K4567">
        <v>10.5</v>
      </c>
      <c r="L4567" t="s">
        <v>2</v>
      </c>
      <c r="M4567">
        <v>2</v>
      </c>
      <c r="N4567" t="s">
        <v>3653</v>
      </c>
      <c r="O4567">
        <v>1</v>
      </c>
      <c r="P4567" t="str">
        <f>D4567&amp;"-"&amp;F4567&amp;"-"&amp;G4567&amp;"-"&amp;E4567&amp;"-"&amp;H4567</f>
        <v>A2Delta-10.5-e-1-2</v>
      </c>
      <c r="Q4567" t="str">
        <f>I4567&amp;"-"&amp;K4567&amp;"-"&amp;L4567&amp;"-"&amp;J4567&amp;"-"&amp;M4567</f>
        <v>X2Pi-10.5-f-1-2</v>
      </c>
      <c r="R4567">
        <f>B4567+S4567</f>
        <v>27707.865776322004</v>
      </c>
      <c r="S4567">
        <f>_xlfn.IFNA(VLOOKUP(Q4567,'MARVEL-X'!A$2:I$1400,7,FALSE),VLOOKUP(Q4567,MARVEL!A$2:J$1522,10,FALSE))</f>
        <v>4499.1954763220001</v>
      </c>
      <c r="T4567">
        <f>IF(P4567=P4566,R4567+T4566,R4567)</f>
        <v>55415.695196979999</v>
      </c>
      <c r="U4567">
        <f>IF(P4567=P4566,1+U4566,1)</f>
        <v>2</v>
      </c>
      <c r="V4567" t="str">
        <f t="shared" si="71"/>
        <v/>
      </c>
      <c r="W4567" t="str">
        <f>IF(V4567="","",IF(ABS(V4567-R4567)&gt;W$1,ABS(V4567-R4567),""))</f>
        <v/>
      </c>
      <c r="X4567" t="str">
        <f>Y4567&amp;"-"&amp;Z4567&amp;"-"&amp;AC4567&amp;"-"&amp;AD4567&amp;"-"&amp;AG4567</f>
        <v>10.5-e-A-1-1.5</v>
      </c>
      <c r="Y4567">
        <f>F4567</f>
        <v>10.5</v>
      </c>
      <c r="Z4567" s="2" t="str">
        <f>G4567</f>
        <v>e</v>
      </c>
      <c r="AA4567">
        <f>_xlfn.IFNA(VLOOKUP(X4567,'duo-out'!A$2:Q$5000,5,FALSE),E4567+10*(H4567-1)+1+_xlfn.IFNA(VLOOKUP(D4567,states!A$2:C$10,3,FALSE),1))</f>
        <v>262</v>
      </c>
      <c r="AB4567" t="str">
        <f>IF(V4567="","",V4567)</f>
        <v/>
      </c>
      <c r="AC4567" s="2" t="str">
        <f>_xlfn.IFNA(VLOOKUP(D4567,states!A$2:C$10,2,FALSE),"XX")</f>
        <v>A</v>
      </c>
      <c r="AD4567">
        <f>E4567</f>
        <v>1</v>
      </c>
      <c r="AE4567">
        <f>_xlfn.IFNA(VLOOKUP(D4567,states!A$2:D$10,4,FALSE),0)</f>
        <v>2</v>
      </c>
      <c r="AF4567">
        <v>0.5</v>
      </c>
      <c r="AG4567">
        <f>IF(AE4567=0,AF4567,IF(AE4567=1,IF(F4567=0.5,0.5,IF(H4567=1,0.5,1.5)),IF(F4567=0.5,0.5,IF(H4567=1,2.5,1.5))))</f>
        <v>1.5</v>
      </c>
      <c r="AH4567" s="7">
        <f>IF(AC4567="XX",0,1/C4567^(1/5)*IF(E4567=0,100,1)/(E4567+1)^(1/4))</f>
        <v>2.4263223583284943</v>
      </c>
    </row>
    <row r="4568" spans="1:34">
      <c r="A4568">
        <v>3584</v>
      </c>
      <c r="B4568" s="1">
        <v>23506.1983</v>
      </c>
      <c r="C4568" s="6">
        <v>1.4160000000000001E-2</v>
      </c>
      <c r="D4568" t="s">
        <v>3</v>
      </c>
      <c r="E4568">
        <v>1</v>
      </c>
      <c r="F4568">
        <v>10.5</v>
      </c>
      <c r="G4568" t="s">
        <v>1</v>
      </c>
      <c r="H4568">
        <v>2</v>
      </c>
      <c r="I4568" t="s">
        <v>0</v>
      </c>
      <c r="J4568">
        <v>1</v>
      </c>
      <c r="K4568">
        <v>9.5</v>
      </c>
      <c r="L4568" t="s">
        <v>1</v>
      </c>
      <c r="M4568">
        <v>2</v>
      </c>
      <c r="N4568" t="s">
        <v>3640</v>
      </c>
      <c r="O4568">
        <v>1</v>
      </c>
      <c r="P4568" t="str">
        <f>D4568&amp;"-"&amp;F4568&amp;"-"&amp;G4568&amp;"-"&amp;E4568&amp;"-"&amp;H4568</f>
        <v>A2Delta-10.5-e-1-2</v>
      </c>
      <c r="Q4568" t="str">
        <f>I4568&amp;"-"&amp;K4568&amp;"-"&amp;L4568&amp;"-"&amp;J4568&amp;"-"&amp;M4568</f>
        <v>X2Pi-9.5-e-1-2</v>
      </c>
      <c r="R4568">
        <f>B4568+S4568</f>
        <v>27707.874378362998</v>
      </c>
      <c r="S4568">
        <f>_xlfn.IFNA(VLOOKUP(Q4568,'MARVEL-X'!A$2:I$1400,7,FALSE),VLOOKUP(Q4568,MARVEL!A$2:J$1522,10,FALSE))</f>
        <v>4201.6760783629998</v>
      </c>
      <c r="T4568">
        <f>IF(P4568=P4567,R4568+T4567,R4568)</f>
        <v>83123.56957534299</v>
      </c>
      <c r="U4568">
        <f>IF(P4568=P4567,1+U4567,1)</f>
        <v>3</v>
      </c>
      <c r="V4568" t="str">
        <f t="shared" si="71"/>
        <v/>
      </c>
      <c r="W4568" t="str">
        <f>IF(V4568="","",IF(ABS(V4568-R4568)&gt;W$1,ABS(V4568-R4568),""))</f>
        <v/>
      </c>
      <c r="X4568" t="str">
        <f>Y4568&amp;"-"&amp;Z4568&amp;"-"&amp;AC4568&amp;"-"&amp;AD4568&amp;"-"&amp;AG4568</f>
        <v>10.5-e-A-1-1.5</v>
      </c>
      <c r="Y4568">
        <f>F4568</f>
        <v>10.5</v>
      </c>
      <c r="Z4568" s="2" t="str">
        <f>G4568</f>
        <v>e</v>
      </c>
      <c r="AA4568">
        <f>_xlfn.IFNA(VLOOKUP(X4568,'duo-out'!A$2:Q$5000,5,FALSE),E4568+10*(H4568-1)+1+_xlfn.IFNA(VLOOKUP(D4568,states!A$2:C$10,3,FALSE),1))</f>
        <v>262</v>
      </c>
      <c r="AB4568" t="str">
        <f>IF(V4568="","",V4568)</f>
        <v/>
      </c>
      <c r="AC4568" s="2" t="str">
        <f>_xlfn.IFNA(VLOOKUP(D4568,states!A$2:C$10,2,FALSE),"XX")</f>
        <v>A</v>
      </c>
      <c r="AD4568">
        <f>E4568</f>
        <v>1</v>
      </c>
      <c r="AE4568">
        <f>_xlfn.IFNA(VLOOKUP(D4568,states!A$2:D$10,4,FALSE),0)</f>
        <v>2</v>
      </c>
      <c r="AF4568">
        <v>0.5</v>
      </c>
      <c r="AG4568">
        <f>IF(AE4568=0,AF4568,IF(AE4568=1,IF(F4568=0.5,0.5,IF(H4568=1,0.5,1.5)),IF(F4568=0.5,0.5,IF(H4568=1,2.5,1.5))))</f>
        <v>1.5</v>
      </c>
      <c r="AH4568" s="7">
        <f>IF(AC4568="XX",0,1/C4568^(1/5)*IF(E4568=0,100,1)/(E4568+1)^(1/4))</f>
        <v>1.9702886266406776</v>
      </c>
    </row>
    <row r="4569" spans="1:34">
      <c r="A4569">
        <v>2938</v>
      </c>
      <c r="B4569" s="1">
        <v>23208.669900000001</v>
      </c>
      <c r="C4569" s="6">
        <v>5.0000000000000001E-3</v>
      </c>
      <c r="D4569" t="s">
        <v>3</v>
      </c>
      <c r="E4569">
        <v>1</v>
      </c>
      <c r="F4569">
        <v>10.5</v>
      </c>
      <c r="G4569" t="s">
        <v>1</v>
      </c>
      <c r="H4569">
        <v>2</v>
      </c>
      <c r="I4569" t="s">
        <v>0</v>
      </c>
      <c r="J4569">
        <v>1</v>
      </c>
      <c r="K4569">
        <v>10.5</v>
      </c>
      <c r="L4569" t="s">
        <v>2</v>
      </c>
      <c r="M4569">
        <v>2</v>
      </c>
      <c r="N4569" t="s">
        <v>2994</v>
      </c>
      <c r="O4569">
        <v>1</v>
      </c>
      <c r="P4569" t="str">
        <f>D4569&amp;"-"&amp;F4569&amp;"-"&amp;G4569&amp;"-"&amp;E4569&amp;"-"&amp;H4569</f>
        <v>A2Delta-10.5-e-1-2</v>
      </c>
      <c r="Q4569" t="str">
        <f>I4569&amp;"-"&amp;K4569&amp;"-"&amp;L4569&amp;"-"&amp;J4569&amp;"-"&amp;M4569</f>
        <v>X2Pi-10.5-f-1-2</v>
      </c>
      <c r="R4569">
        <f>B4569+S4569</f>
        <v>27707.865376321999</v>
      </c>
      <c r="S4569">
        <f>_xlfn.IFNA(VLOOKUP(Q4569,'MARVEL-X'!A$2:I$1400,7,FALSE),VLOOKUP(Q4569,MARVEL!A$2:J$1522,10,FALSE))</f>
        <v>4499.1954763220001</v>
      </c>
      <c r="T4569">
        <f>IF(P4569=P4568,R4569+T4568,R4569)</f>
        <v>110831.434951665</v>
      </c>
      <c r="U4569">
        <f>IF(P4569=P4568,1+U4568,1)</f>
        <v>4</v>
      </c>
      <c r="V4569" t="str">
        <f t="shared" si="71"/>
        <v/>
      </c>
      <c r="W4569" t="str">
        <f>IF(V4569="","",IF(ABS(V4569-R4569)&gt;W$1,ABS(V4569-R4569),""))</f>
        <v/>
      </c>
      <c r="X4569" t="str">
        <f>Y4569&amp;"-"&amp;Z4569&amp;"-"&amp;AC4569&amp;"-"&amp;AD4569&amp;"-"&amp;AG4569</f>
        <v>10.5-e-A-1-1.5</v>
      </c>
      <c r="Y4569">
        <f>F4569</f>
        <v>10.5</v>
      </c>
      <c r="Z4569" s="2" t="str">
        <f>G4569</f>
        <v>e</v>
      </c>
      <c r="AA4569">
        <f>_xlfn.IFNA(VLOOKUP(X4569,'duo-out'!A$2:Q$5000,5,FALSE),E4569+10*(H4569-1)+1+_xlfn.IFNA(VLOOKUP(D4569,states!A$2:C$10,3,FALSE),1))</f>
        <v>262</v>
      </c>
      <c r="AB4569" t="str">
        <f>IF(V4569="","",V4569)</f>
        <v/>
      </c>
      <c r="AC4569" s="2" t="str">
        <f>_xlfn.IFNA(VLOOKUP(D4569,states!A$2:C$10,2,FALSE),"XX")</f>
        <v>A</v>
      </c>
      <c r="AD4569">
        <f>E4569</f>
        <v>1</v>
      </c>
      <c r="AE4569">
        <f>_xlfn.IFNA(VLOOKUP(D4569,states!A$2:D$10,4,FALSE),0)</f>
        <v>2</v>
      </c>
      <c r="AF4569">
        <v>0.5</v>
      </c>
      <c r="AG4569">
        <f>IF(AE4569=0,AF4569,IF(AE4569=1,IF(F4569=0.5,0.5,IF(H4569=1,0.5,1.5)),IF(F4569=0.5,0.5,IF(H4569=1,2.5,1.5))))</f>
        <v>1.5</v>
      </c>
      <c r="AH4569" s="7">
        <f>IF(AC4569="XX",0,1/C4569^(1/5)*IF(E4569=0,100,1)/(E4569+1)^(1/4))</f>
        <v>2.4263223583284943</v>
      </c>
    </row>
    <row r="4570" spans="1:34">
      <c r="A4570">
        <v>2925</v>
      </c>
      <c r="B4570" s="1">
        <v>23506.195199999998</v>
      </c>
      <c r="C4570" s="6">
        <v>5.0000000000000001E-3</v>
      </c>
      <c r="D4570" t="s">
        <v>3</v>
      </c>
      <c r="E4570">
        <v>1</v>
      </c>
      <c r="F4570">
        <v>10.5</v>
      </c>
      <c r="G4570" t="s">
        <v>1</v>
      </c>
      <c r="H4570">
        <v>2</v>
      </c>
      <c r="I4570" t="s">
        <v>0</v>
      </c>
      <c r="J4570">
        <v>1</v>
      </c>
      <c r="K4570">
        <v>9.5</v>
      </c>
      <c r="L4570" t="s">
        <v>1</v>
      </c>
      <c r="M4570">
        <v>2</v>
      </c>
      <c r="N4570" t="s">
        <v>2981</v>
      </c>
      <c r="O4570">
        <v>1</v>
      </c>
      <c r="P4570" t="str">
        <f>D4570&amp;"-"&amp;F4570&amp;"-"&amp;G4570&amp;"-"&amp;E4570&amp;"-"&amp;H4570</f>
        <v>A2Delta-10.5-e-1-2</v>
      </c>
      <c r="Q4570" t="str">
        <f>I4570&amp;"-"&amp;K4570&amp;"-"&amp;L4570&amp;"-"&amp;J4570&amp;"-"&amp;M4570</f>
        <v>X2Pi-9.5-e-1-2</v>
      </c>
      <c r="R4570">
        <f>B4570+S4570</f>
        <v>27707.871278362996</v>
      </c>
      <c r="S4570">
        <f>_xlfn.IFNA(VLOOKUP(Q4570,'MARVEL-X'!A$2:I$1400,7,FALSE),VLOOKUP(Q4570,MARVEL!A$2:J$1522,10,FALSE))</f>
        <v>4201.6760783629998</v>
      </c>
      <c r="T4570">
        <f>IF(P4570=P4569,R4570+T4569,R4570)</f>
        <v>138539.30623002799</v>
      </c>
      <c r="U4570">
        <f>IF(P4570=P4569,1+U4569,1)</f>
        <v>5</v>
      </c>
      <c r="V4570" t="str">
        <f t="shared" si="71"/>
        <v/>
      </c>
      <c r="W4570" t="str">
        <f>IF(V4570="","",IF(ABS(V4570-R4570)&gt;W$1,ABS(V4570-R4570),""))</f>
        <v/>
      </c>
      <c r="X4570" t="str">
        <f>Y4570&amp;"-"&amp;Z4570&amp;"-"&amp;AC4570&amp;"-"&amp;AD4570&amp;"-"&amp;AG4570</f>
        <v>10.5-e-A-1-1.5</v>
      </c>
      <c r="Y4570">
        <f>F4570</f>
        <v>10.5</v>
      </c>
      <c r="Z4570" s="2" t="str">
        <f>G4570</f>
        <v>e</v>
      </c>
      <c r="AA4570">
        <f>_xlfn.IFNA(VLOOKUP(X4570,'duo-out'!A$2:Q$5000,5,FALSE),E4570+10*(H4570-1)+1+_xlfn.IFNA(VLOOKUP(D4570,states!A$2:C$10,3,FALSE),1))</f>
        <v>262</v>
      </c>
      <c r="AB4570" t="str">
        <f>IF(V4570="","",V4570)</f>
        <v/>
      </c>
      <c r="AC4570" s="2" t="str">
        <f>_xlfn.IFNA(VLOOKUP(D4570,states!A$2:C$10,2,FALSE),"XX")</f>
        <v>A</v>
      </c>
      <c r="AD4570">
        <f>E4570</f>
        <v>1</v>
      </c>
      <c r="AE4570">
        <f>_xlfn.IFNA(VLOOKUP(D4570,states!A$2:D$10,4,FALSE),0)</f>
        <v>2</v>
      </c>
      <c r="AF4570">
        <v>0.5</v>
      </c>
      <c r="AG4570">
        <f>IF(AE4570=0,AF4570,IF(AE4570=1,IF(F4570=0.5,0.5,IF(H4570=1,0.5,1.5)),IF(F4570=0.5,0.5,IF(H4570=1,2.5,1.5))))</f>
        <v>1.5</v>
      </c>
      <c r="AH4570" s="7">
        <f>IF(AC4570="XX",0,1/C4570^(1/5)*IF(E4570=0,100,1)/(E4570+1)^(1/4))</f>
        <v>2.4263223583284943</v>
      </c>
    </row>
    <row r="4571" spans="1:34">
      <c r="A4571">
        <v>5619</v>
      </c>
      <c r="B4571" s="1">
        <v>23208.687999999998</v>
      </c>
      <c r="C4571" s="6">
        <v>0.05</v>
      </c>
      <c r="D4571" t="s">
        <v>3</v>
      </c>
      <c r="E4571">
        <v>1</v>
      </c>
      <c r="F4571">
        <v>10.5</v>
      </c>
      <c r="G4571" t="s">
        <v>1</v>
      </c>
      <c r="H4571">
        <v>2</v>
      </c>
      <c r="I4571" t="s">
        <v>0</v>
      </c>
      <c r="J4571">
        <v>1</v>
      </c>
      <c r="K4571">
        <v>10.5</v>
      </c>
      <c r="L4571" t="s">
        <v>2</v>
      </c>
      <c r="M4571">
        <v>2</v>
      </c>
      <c r="N4571" t="s">
        <v>5675</v>
      </c>
      <c r="O4571">
        <v>1</v>
      </c>
      <c r="P4571" t="str">
        <f>D4571&amp;"-"&amp;F4571&amp;"-"&amp;G4571&amp;"-"&amp;E4571&amp;"-"&amp;H4571</f>
        <v>A2Delta-10.5-e-1-2</v>
      </c>
      <c r="Q4571" t="str">
        <f>I4571&amp;"-"&amp;K4571&amp;"-"&amp;L4571&amp;"-"&amp;J4571&amp;"-"&amp;M4571</f>
        <v>X2Pi-10.5-f-1-2</v>
      </c>
      <c r="R4571">
        <f>B4571+S4571</f>
        <v>27707.883476322</v>
      </c>
      <c r="S4571">
        <f>_xlfn.IFNA(VLOOKUP(Q4571,'MARVEL-X'!A$2:I$1400,7,FALSE),VLOOKUP(Q4571,MARVEL!A$2:J$1522,10,FALSE))</f>
        <v>4499.1954763220001</v>
      </c>
      <c r="T4571">
        <f>IF(P4571=P4570,R4571+T4570,R4571)</f>
        <v>166247.18970634998</v>
      </c>
      <c r="U4571">
        <f>IF(P4571=P4570,1+U4570,1)</f>
        <v>6</v>
      </c>
      <c r="V4571" t="str">
        <f t="shared" si="71"/>
        <v/>
      </c>
      <c r="W4571" t="str">
        <f>IF(V4571="","",IF(ABS(V4571-R4571)&gt;W$1,ABS(V4571-R4571),""))</f>
        <v/>
      </c>
      <c r="X4571" t="str">
        <f>Y4571&amp;"-"&amp;Z4571&amp;"-"&amp;AC4571&amp;"-"&amp;AD4571&amp;"-"&amp;AG4571</f>
        <v>10.5-e-A-1-1.5</v>
      </c>
      <c r="Y4571">
        <f>F4571</f>
        <v>10.5</v>
      </c>
      <c r="Z4571" s="2" t="str">
        <f>G4571</f>
        <v>e</v>
      </c>
      <c r="AA4571">
        <f>_xlfn.IFNA(VLOOKUP(X4571,'duo-out'!A$2:Q$5000,5,FALSE),E4571+10*(H4571-1)+1+_xlfn.IFNA(VLOOKUP(D4571,states!A$2:C$10,3,FALSE),1))</f>
        <v>262</v>
      </c>
      <c r="AB4571" t="str">
        <f>IF(V4571="","",V4571)</f>
        <v/>
      </c>
      <c r="AC4571" s="2" t="str">
        <f>_xlfn.IFNA(VLOOKUP(D4571,states!A$2:C$10,2,FALSE),"XX")</f>
        <v>A</v>
      </c>
      <c r="AD4571">
        <f>E4571</f>
        <v>1</v>
      </c>
      <c r="AE4571">
        <f>_xlfn.IFNA(VLOOKUP(D4571,states!A$2:D$10,4,FALSE),0)</f>
        <v>2</v>
      </c>
      <c r="AF4571">
        <v>0.5</v>
      </c>
      <c r="AG4571">
        <f>IF(AE4571=0,AF4571,IF(AE4571=1,IF(F4571=0.5,0.5,IF(H4571=1,0.5,1.5)),IF(F4571=0.5,0.5,IF(H4571=1,2.5,1.5))))</f>
        <v>1.5</v>
      </c>
      <c r="AH4571" s="7">
        <f>IF(AC4571="XX",0,1/C4571^(1/5)*IF(E4571=0,100,1)/(E4571+1)^(1/4))</f>
        <v>1.5309059120638666</v>
      </c>
    </row>
    <row r="4572" spans="1:34">
      <c r="A4572">
        <v>5603</v>
      </c>
      <c r="B4572" s="1">
        <v>23506.201000000001</v>
      </c>
      <c r="C4572" s="6">
        <v>0.05</v>
      </c>
      <c r="D4572" t="s">
        <v>3</v>
      </c>
      <c r="E4572">
        <v>1</v>
      </c>
      <c r="F4572">
        <v>10.5</v>
      </c>
      <c r="G4572" t="s">
        <v>1</v>
      </c>
      <c r="H4572">
        <v>2</v>
      </c>
      <c r="I4572" t="s">
        <v>0</v>
      </c>
      <c r="J4572">
        <v>1</v>
      </c>
      <c r="K4572">
        <v>9.5</v>
      </c>
      <c r="L4572" t="s">
        <v>1</v>
      </c>
      <c r="M4572">
        <v>2</v>
      </c>
      <c r="N4572" t="s">
        <v>5659</v>
      </c>
      <c r="O4572">
        <v>1</v>
      </c>
      <c r="P4572" t="str">
        <f>D4572&amp;"-"&amp;F4572&amp;"-"&amp;G4572&amp;"-"&amp;E4572&amp;"-"&amp;H4572</f>
        <v>A2Delta-10.5-e-1-2</v>
      </c>
      <c r="Q4572" t="str">
        <f>I4572&amp;"-"&amp;K4572&amp;"-"&amp;L4572&amp;"-"&amp;J4572&amp;"-"&amp;M4572</f>
        <v>X2Pi-9.5-e-1-2</v>
      </c>
      <c r="R4572">
        <f>B4572+S4572</f>
        <v>27707.877078363003</v>
      </c>
      <c r="S4572">
        <f>_xlfn.IFNA(VLOOKUP(Q4572,'MARVEL-X'!A$2:I$1400,7,FALSE),VLOOKUP(Q4572,MARVEL!A$2:J$1522,10,FALSE))</f>
        <v>4201.6760783629998</v>
      </c>
      <c r="T4572">
        <f>IF(P4572=P4571,R4572+T4571,R4572)</f>
        <v>193955.06678471298</v>
      </c>
      <c r="U4572">
        <f>IF(P4572=P4571,1+U4571,1)</f>
        <v>7</v>
      </c>
      <c r="V4572" t="str">
        <f t="shared" si="71"/>
        <v/>
      </c>
      <c r="W4572" t="str">
        <f>IF(V4572="","",IF(ABS(V4572-R4572)&gt;W$1,ABS(V4572-R4572),""))</f>
        <v/>
      </c>
      <c r="X4572" t="str">
        <f>Y4572&amp;"-"&amp;Z4572&amp;"-"&amp;AC4572&amp;"-"&amp;AD4572&amp;"-"&amp;AG4572</f>
        <v>10.5-e-A-1-1.5</v>
      </c>
      <c r="Y4572">
        <f>F4572</f>
        <v>10.5</v>
      </c>
      <c r="Z4572" s="2" t="str">
        <f>G4572</f>
        <v>e</v>
      </c>
      <c r="AA4572">
        <f>_xlfn.IFNA(VLOOKUP(X4572,'duo-out'!A$2:Q$5000,5,FALSE),E4572+10*(H4572-1)+1+_xlfn.IFNA(VLOOKUP(D4572,states!A$2:C$10,3,FALSE),1))</f>
        <v>262</v>
      </c>
      <c r="AB4572" t="str">
        <f>IF(V4572="","",V4572)</f>
        <v/>
      </c>
      <c r="AC4572" s="2" t="str">
        <f>_xlfn.IFNA(VLOOKUP(D4572,states!A$2:C$10,2,FALSE),"XX")</f>
        <v>A</v>
      </c>
      <c r="AD4572">
        <f>E4572</f>
        <v>1</v>
      </c>
      <c r="AE4572">
        <f>_xlfn.IFNA(VLOOKUP(D4572,states!A$2:D$10,4,FALSE),0)</f>
        <v>2</v>
      </c>
      <c r="AF4572">
        <v>0.5</v>
      </c>
      <c r="AG4572">
        <f>IF(AE4572=0,AF4572,IF(AE4572=1,IF(F4572=0.5,0.5,IF(H4572=1,0.5,1.5)),IF(F4572=0.5,0.5,IF(H4572=1,2.5,1.5))))</f>
        <v>1.5</v>
      </c>
      <c r="AH4572" s="7">
        <f>IF(AC4572="XX",0,1/C4572^(1/5)*IF(E4572=0,100,1)/(E4572+1)^(1/4))</f>
        <v>1.5309059120638666</v>
      </c>
    </row>
    <row r="4573" spans="1:34">
      <c r="A4573">
        <v>1170</v>
      </c>
      <c r="B4573" s="1">
        <v>22895.53</v>
      </c>
      <c r="C4573" s="6">
        <v>0.22159999999999999</v>
      </c>
      <c r="D4573" t="s">
        <v>3</v>
      </c>
      <c r="E4573">
        <v>1</v>
      </c>
      <c r="F4573">
        <v>10.5</v>
      </c>
      <c r="G4573" t="s">
        <v>1</v>
      </c>
      <c r="H4573">
        <v>2</v>
      </c>
      <c r="I4573" t="s">
        <v>0</v>
      </c>
      <c r="J4573">
        <v>1</v>
      </c>
      <c r="K4573">
        <v>11.5</v>
      </c>
      <c r="L4573" t="s">
        <v>1</v>
      </c>
      <c r="M4573">
        <v>2</v>
      </c>
      <c r="N4573" t="s">
        <v>1226</v>
      </c>
      <c r="O4573">
        <v>1</v>
      </c>
      <c r="P4573" t="str">
        <f>D4573&amp;"-"&amp;F4573&amp;"-"&amp;G4573&amp;"-"&amp;E4573&amp;"-"&amp;H4573</f>
        <v>A2Delta-10.5-e-1-2</v>
      </c>
      <c r="Q4573" t="str">
        <f>I4573&amp;"-"&amp;K4573&amp;"-"&amp;L4573&amp;"-"&amp;J4573&amp;"-"&amp;M4573</f>
        <v>X2Pi-11.5-e-1-2</v>
      </c>
      <c r="R4573">
        <f>B4573+S4573</f>
        <v>27707.663720657998</v>
      </c>
      <c r="S4573">
        <f>_xlfn.IFNA(VLOOKUP(Q4573,'MARVEL-X'!A$2:I$1400,7,FALSE),VLOOKUP(Q4573,MARVEL!A$2:J$1522,10,FALSE))</f>
        <v>4812.1337206580001</v>
      </c>
      <c r="T4573">
        <f>IF(P4573=P4572,R4573+T4572,R4573)</f>
        <v>221662.73050537097</v>
      </c>
      <c r="U4573">
        <f>IF(P4573=P4572,1+U4572,1)</f>
        <v>8</v>
      </c>
      <c r="V4573" t="str">
        <f t="shared" si="71"/>
        <v/>
      </c>
      <c r="W4573" t="str">
        <f>IF(V4573="","",IF(ABS(V4573-R4573)&gt;W$1,ABS(V4573-R4573),""))</f>
        <v/>
      </c>
      <c r="X4573" t="str">
        <f>Y4573&amp;"-"&amp;Z4573&amp;"-"&amp;AC4573&amp;"-"&amp;AD4573&amp;"-"&amp;AG4573</f>
        <v>10.5-e-A-1-1.5</v>
      </c>
      <c r="Y4573">
        <f>F4573</f>
        <v>10.5</v>
      </c>
      <c r="Z4573" s="2" t="str">
        <f>G4573</f>
        <v>e</v>
      </c>
      <c r="AA4573">
        <f>_xlfn.IFNA(VLOOKUP(X4573,'duo-out'!A$2:Q$5000,5,FALSE),E4573+10*(H4573-1)+1+_xlfn.IFNA(VLOOKUP(D4573,states!A$2:C$10,3,FALSE),1))</f>
        <v>262</v>
      </c>
      <c r="AB4573" t="str">
        <f>IF(V4573="","",V4573)</f>
        <v/>
      </c>
      <c r="AC4573" s="2" t="str">
        <f>_xlfn.IFNA(VLOOKUP(D4573,states!A$2:C$10,2,FALSE),"XX")</f>
        <v>A</v>
      </c>
      <c r="AD4573">
        <f>E4573</f>
        <v>1</v>
      </c>
      <c r="AE4573">
        <f>_xlfn.IFNA(VLOOKUP(D4573,states!A$2:D$10,4,FALSE),0)</f>
        <v>2</v>
      </c>
      <c r="AF4573">
        <v>0.5</v>
      </c>
      <c r="AG4573">
        <f>IF(AE4573=0,AF4573,IF(AE4573=1,IF(F4573=0.5,0.5,IF(H4573=1,0.5,1.5)),IF(F4573=0.5,0.5,IF(H4573=1,2.5,1.5))))</f>
        <v>1.5</v>
      </c>
      <c r="AH4573" s="7">
        <f>IF(AC4573="XX",0,1/C4573^(1/5)*IF(E4573=0,100,1)/(E4573+1)^(1/4))</f>
        <v>1.1366546942816669</v>
      </c>
    </row>
    <row r="4574" spans="1:34">
      <c r="A4574">
        <v>1107</v>
      </c>
      <c r="B4574" s="1">
        <v>23208.37</v>
      </c>
      <c r="C4574" s="6">
        <v>0.33029999999999998</v>
      </c>
      <c r="D4574" t="s">
        <v>3</v>
      </c>
      <c r="E4574">
        <v>1</v>
      </c>
      <c r="F4574">
        <v>10.5</v>
      </c>
      <c r="G4574" t="s">
        <v>1</v>
      </c>
      <c r="H4574">
        <v>2</v>
      </c>
      <c r="I4574" t="s">
        <v>0</v>
      </c>
      <c r="J4574">
        <v>1</v>
      </c>
      <c r="K4574">
        <v>10.5</v>
      </c>
      <c r="L4574" t="s">
        <v>2</v>
      </c>
      <c r="M4574">
        <v>2</v>
      </c>
      <c r="N4574" t="s">
        <v>1163</v>
      </c>
      <c r="O4574">
        <v>1</v>
      </c>
      <c r="P4574" t="str">
        <f>D4574&amp;"-"&amp;F4574&amp;"-"&amp;G4574&amp;"-"&amp;E4574&amp;"-"&amp;H4574</f>
        <v>A2Delta-10.5-e-1-2</v>
      </c>
      <c r="Q4574" t="str">
        <f>I4574&amp;"-"&amp;K4574&amp;"-"&amp;L4574&amp;"-"&amp;J4574&amp;"-"&amp;M4574</f>
        <v>X2Pi-10.5-f-1-2</v>
      </c>
      <c r="R4574">
        <f>B4574+S4574</f>
        <v>27707.565476322001</v>
      </c>
      <c r="S4574">
        <f>_xlfn.IFNA(VLOOKUP(Q4574,'MARVEL-X'!A$2:I$1400,7,FALSE),VLOOKUP(Q4574,MARVEL!A$2:J$1522,10,FALSE))</f>
        <v>4499.1954763220001</v>
      </c>
      <c r="T4574">
        <f>IF(P4574=P4573,R4574+T4573,R4574)</f>
        <v>249370.29598169297</v>
      </c>
      <c r="U4574">
        <f>IF(P4574=P4573,1+U4573,1)</f>
        <v>9</v>
      </c>
      <c r="V4574" t="str">
        <f t="shared" si="71"/>
        <v/>
      </c>
      <c r="W4574" t="str">
        <f>IF(V4574="","",IF(ABS(V4574-R4574)&gt;W$1,ABS(V4574-R4574),""))</f>
        <v/>
      </c>
      <c r="X4574" t="str">
        <f>Y4574&amp;"-"&amp;Z4574&amp;"-"&amp;AC4574&amp;"-"&amp;AD4574&amp;"-"&amp;AG4574</f>
        <v>10.5-e-A-1-1.5</v>
      </c>
      <c r="Y4574">
        <f>F4574</f>
        <v>10.5</v>
      </c>
      <c r="Z4574" s="2" t="str">
        <f>G4574</f>
        <v>e</v>
      </c>
      <c r="AA4574">
        <f>_xlfn.IFNA(VLOOKUP(X4574,'duo-out'!A$2:Q$5000,5,FALSE),E4574+10*(H4574-1)+1+_xlfn.IFNA(VLOOKUP(D4574,states!A$2:C$10,3,FALSE),1))</f>
        <v>262</v>
      </c>
      <c r="AB4574" t="str">
        <f>IF(V4574="","",V4574)</f>
        <v/>
      </c>
      <c r="AC4574" s="2" t="str">
        <f>_xlfn.IFNA(VLOOKUP(D4574,states!A$2:C$10,2,FALSE),"XX")</f>
        <v>A</v>
      </c>
      <c r="AD4574">
        <f>E4574</f>
        <v>1</v>
      </c>
      <c r="AE4574">
        <f>_xlfn.IFNA(VLOOKUP(D4574,states!A$2:D$10,4,FALSE),0)</f>
        <v>2</v>
      </c>
      <c r="AF4574">
        <v>0.5</v>
      </c>
      <c r="AG4574">
        <f>IF(AE4574=0,AF4574,IF(AE4574=1,IF(F4574=0.5,0.5,IF(H4574=1,0.5,1.5)),IF(F4574=0.5,0.5,IF(H4574=1,2.5,1.5))))</f>
        <v>1.5</v>
      </c>
      <c r="AH4574" s="7">
        <f>IF(AC4574="XX",0,1/C4574^(1/5)*IF(E4574=0,100,1)/(E4574+1)^(1/4))</f>
        <v>1.0494476668313559</v>
      </c>
    </row>
    <row r="4575" spans="1:34">
      <c r="A4575">
        <v>1084</v>
      </c>
      <c r="B4575" s="1">
        <v>23506.18</v>
      </c>
      <c r="C4575" s="6">
        <v>0.05</v>
      </c>
      <c r="D4575" t="s">
        <v>3</v>
      </c>
      <c r="E4575">
        <v>1</v>
      </c>
      <c r="F4575">
        <v>10.5</v>
      </c>
      <c r="G4575" t="s">
        <v>1</v>
      </c>
      <c r="H4575">
        <v>2</v>
      </c>
      <c r="I4575" t="s">
        <v>0</v>
      </c>
      <c r="J4575">
        <v>1</v>
      </c>
      <c r="K4575">
        <v>9.5</v>
      </c>
      <c r="L4575" t="s">
        <v>1</v>
      </c>
      <c r="M4575">
        <v>2</v>
      </c>
      <c r="N4575" t="s">
        <v>1140</v>
      </c>
      <c r="O4575">
        <v>1</v>
      </c>
      <c r="P4575" t="str">
        <f>D4575&amp;"-"&amp;F4575&amp;"-"&amp;G4575&amp;"-"&amp;E4575&amp;"-"&amp;H4575</f>
        <v>A2Delta-10.5-e-1-2</v>
      </c>
      <c r="Q4575" t="str">
        <f>I4575&amp;"-"&amp;K4575&amp;"-"&amp;L4575&amp;"-"&amp;J4575&amp;"-"&amp;M4575</f>
        <v>X2Pi-9.5-e-1-2</v>
      </c>
      <c r="R4575">
        <f>B4575+S4575</f>
        <v>27707.856078363002</v>
      </c>
      <c r="S4575">
        <f>_xlfn.IFNA(VLOOKUP(Q4575,'MARVEL-X'!A$2:I$1400,7,FALSE),VLOOKUP(Q4575,MARVEL!A$2:J$1522,10,FALSE))</f>
        <v>4201.6760783629998</v>
      </c>
      <c r="T4575">
        <f>IF(P4575=P4574,R4575+T4574,R4575)</f>
        <v>277078.15206005599</v>
      </c>
      <c r="U4575">
        <f>IF(P4575=P4574,1+U4574,1)</f>
        <v>10</v>
      </c>
      <c r="V4575">
        <f t="shared" si="71"/>
        <v>27707.815206005598</v>
      </c>
      <c r="W4575" t="str">
        <f>IF(V4575="","",IF(ABS(V4575-R4575)&gt;W$1,ABS(V4575-R4575),""))</f>
        <v/>
      </c>
      <c r="X4575" t="str">
        <f>Y4575&amp;"-"&amp;Z4575&amp;"-"&amp;AC4575&amp;"-"&amp;AD4575&amp;"-"&amp;AG4575</f>
        <v>10.5-e-A-1-1.5</v>
      </c>
      <c r="Y4575">
        <f>F4575</f>
        <v>10.5</v>
      </c>
      <c r="Z4575" s="2" t="str">
        <f>G4575</f>
        <v>e</v>
      </c>
      <c r="AA4575">
        <f>_xlfn.IFNA(VLOOKUP(X4575,'duo-out'!A$2:Q$5000,5,FALSE),E4575+10*(H4575-1)+1+_xlfn.IFNA(VLOOKUP(D4575,states!A$2:C$10,3,FALSE),1))</f>
        <v>262</v>
      </c>
      <c r="AB4575">
        <f>IF(V4575="","",V4575)</f>
        <v>27707.815206005598</v>
      </c>
      <c r="AC4575" s="2" t="str">
        <f>_xlfn.IFNA(VLOOKUP(D4575,states!A$2:C$10,2,FALSE),"XX")</f>
        <v>A</v>
      </c>
      <c r="AD4575">
        <f>E4575</f>
        <v>1</v>
      </c>
      <c r="AE4575">
        <f>_xlfn.IFNA(VLOOKUP(D4575,states!A$2:D$10,4,FALSE),0)</f>
        <v>2</v>
      </c>
      <c r="AF4575">
        <v>0.5</v>
      </c>
      <c r="AG4575">
        <f>IF(AE4575=0,AF4575,IF(AE4575=1,IF(F4575=0.5,0.5,IF(H4575=1,0.5,1.5)),IF(F4575=0.5,0.5,IF(H4575=1,2.5,1.5))))</f>
        <v>1.5</v>
      </c>
      <c r="AH4575" s="7">
        <f>IF(AC4575="XX",0,1/C4575^(1/5)*IF(E4575=0,100,1)/(E4575+1)^(1/4))</f>
        <v>1.5309059120638666</v>
      </c>
    </row>
    <row r="4576" spans="1:34">
      <c r="A4576">
        <v>5696</v>
      </c>
      <c r="B4576" s="1">
        <v>23125.723000000002</v>
      </c>
      <c r="C4576" s="6">
        <v>0.1024</v>
      </c>
      <c r="D4576" t="s">
        <v>3</v>
      </c>
      <c r="E4576">
        <v>2</v>
      </c>
      <c r="F4576">
        <v>10.5</v>
      </c>
      <c r="G4576" t="s">
        <v>1</v>
      </c>
      <c r="H4576">
        <v>1</v>
      </c>
      <c r="I4576" t="s">
        <v>0</v>
      </c>
      <c r="J4576">
        <v>2</v>
      </c>
      <c r="K4576">
        <v>9.5</v>
      </c>
      <c r="L4576" t="s">
        <v>1</v>
      </c>
      <c r="M4576">
        <v>2</v>
      </c>
      <c r="N4576" t="s">
        <v>5752</v>
      </c>
      <c r="O4576">
        <v>1</v>
      </c>
      <c r="P4576" t="str">
        <f>D4576&amp;"-"&amp;F4576&amp;"-"&amp;G4576&amp;"-"&amp;E4576&amp;"-"&amp;H4576</f>
        <v>A2Delta-10.5-e-2-1</v>
      </c>
      <c r="Q4576" t="str">
        <f>I4576&amp;"-"&amp;K4576&amp;"-"&amp;L4576&amp;"-"&amp;J4576&amp;"-"&amp;M4576</f>
        <v>X2Pi-9.5-e-2-2</v>
      </c>
      <c r="R4576">
        <f>B4576+S4576</f>
        <v>29876.827174927002</v>
      </c>
      <c r="S4576">
        <f>_xlfn.IFNA(VLOOKUP(Q4576,'MARVEL-X'!A$2:I$1400,7,FALSE),VLOOKUP(Q4576,MARVEL!A$2:J$1522,10,FALSE))</f>
        <v>6751.1041749269998</v>
      </c>
      <c r="T4576">
        <f>IF(P4576=P4575,R4576+T4575,R4576)</f>
        <v>29876.827174927002</v>
      </c>
      <c r="U4576">
        <f>IF(P4576=P4575,1+U4575,1)</f>
        <v>1</v>
      </c>
      <c r="V4576" t="str">
        <f t="shared" si="71"/>
        <v/>
      </c>
      <c r="W4576" t="str">
        <f>IF(V4576="","",IF(ABS(V4576-R4576)&gt;W$1,ABS(V4576-R4576),""))</f>
        <v/>
      </c>
      <c r="X4576" t="str">
        <f>Y4576&amp;"-"&amp;Z4576&amp;"-"&amp;AC4576&amp;"-"&amp;AD4576&amp;"-"&amp;AG4576</f>
        <v>10.5-e-A-2-2.5</v>
      </c>
      <c r="Y4576">
        <f>F4576</f>
        <v>10.5</v>
      </c>
      <c r="Z4576" s="2" t="str">
        <f>G4576</f>
        <v>e</v>
      </c>
      <c r="AA4576">
        <f>_xlfn.IFNA(VLOOKUP(X4576,'duo-out'!A$2:Q$5000,5,FALSE),E4576+10*(H4576-1)+1+_xlfn.IFNA(VLOOKUP(D4576,states!A$2:C$10,3,FALSE),1))</f>
        <v>253</v>
      </c>
      <c r="AB4576" t="str">
        <f>IF(V4576="","",V4576)</f>
        <v/>
      </c>
      <c r="AC4576" s="2" t="str">
        <f>_xlfn.IFNA(VLOOKUP(D4576,states!A$2:C$10,2,FALSE),"XX")</f>
        <v>A</v>
      </c>
      <c r="AD4576">
        <f>E4576</f>
        <v>2</v>
      </c>
      <c r="AE4576">
        <f>_xlfn.IFNA(VLOOKUP(D4576,states!A$2:D$10,4,FALSE),0)</f>
        <v>2</v>
      </c>
      <c r="AF4576">
        <v>0.5</v>
      </c>
      <c r="AG4576">
        <f>IF(AE4576=0,AF4576,IF(AE4576=1,IF(F4576=0.5,0.5,IF(H4576=1,0.5,1.5)),IF(F4576=0.5,0.5,IF(H4576=1,2.5,1.5))))</f>
        <v>2.5</v>
      </c>
      <c r="AH4576" s="7">
        <f>IF(AC4576="XX",0,1/C4576^(1/5)*IF(E4576=0,100,1)/(E4576+1)^(1/4))</f>
        <v>1.1985597661500391</v>
      </c>
    </row>
    <row r="4577" spans="1:34">
      <c r="A4577">
        <v>5681</v>
      </c>
      <c r="B4577" s="1">
        <v>23124.613000000001</v>
      </c>
      <c r="C4577" s="6">
        <v>0.1348</v>
      </c>
      <c r="D4577" t="s">
        <v>3</v>
      </c>
      <c r="E4577">
        <v>2</v>
      </c>
      <c r="F4577">
        <v>10.5</v>
      </c>
      <c r="G4577" t="s">
        <v>1</v>
      </c>
      <c r="H4577">
        <v>1</v>
      </c>
      <c r="I4577" t="s">
        <v>0</v>
      </c>
      <c r="J4577">
        <v>2</v>
      </c>
      <c r="K4577">
        <v>10.5</v>
      </c>
      <c r="L4577" t="s">
        <v>2</v>
      </c>
      <c r="M4577">
        <v>1</v>
      </c>
      <c r="N4577" t="s">
        <v>5737</v>
      </c>
      <c r="O4577">
        <v>1</v>
      </c>
      <c r="P4577" t="str">
        <f>D4577&amp;"-"&amp;F4577&amp;"-"&amp;G4577&amp;"-"&amp;E4577&amp;"-"&amp;H4577</f>
        <v>A2Delta-10.5-e-2-1</v>
      </c>
      <c r="Q4577" t="str">
        <f>I4577&amp;"-"&amp;K4577&amp;"-"&amp;L4577&amp;"-"&amp;J4577&amp;"-"&amp;M4577</f>
        <v>X2Pi-10.5-f-2-1</v>
      </c>
      <c r="R4577">
        <f>B4577+S4577</f>
        <v>29876.858051290001</v>
      </c>
      <c r="S4577">
        <f>_xlfn.IFNA(VLOOKUP(Q4577,'MARVEL-X'!A$2:I$1400,7,FALSE),VLOOKUP(Q4577,MARVEL!A$2:J$1522,10,FALSE))</f>
        <v>6752.2450512900004</v>
      </c>
      <c r="T4577">
        <f>IF(P4577=P4576,R4577+T4576,R4577)</f>
        <v>59753.685226217</v>
      </c>
      <c r="U4577">
        <f>IF(P4577=P4576,1+U4576,1)</f>
        <v>2</v>
      </c>
      <c r="V4577" t="str">
        <f t="shared" si="71"/>
        <v/>
      </c>
      <c r="W4577" t="str">
        <f>IF(V4577="","",IF(ABS(V4577-R4577)&gt;W$1,ABS(V4577-R4577),""))</f>
        <v/>
      </c>
      <c r="X4577" t="str">
        <f>Y4577&amp;"-"&amp;Z4577&amp;"-"&amp;AC4577&amp;"-"&amp;AD4577&amp;"-"&amp;AG4577</f>
        <v>10.5-e-A-2-2.5</v>
      </c>
      <c r="Y4577">
        <f>F4577</f>
        <v>10.5</v>
      </c>
      <c r="Z4577" s="2" t="str">
        <f>G4577</f>
        <v>e</v>
      </c>
      <c r="AA4577">
        <f>_xlfn.IFNA(VLOOKUP(X4577,'duo-out'!A$2:Q$5000,5,FALSE),E4577+10*(H4577-1)+1+_xlfn.IFNA(VLOOKUP(D4577,states!A$2:C$10,3,FALSE),1))</f>
        <v>253</v>
      </c>
      <c r="AB4577" t="str">
        <f>IF(V4577="","",V4577)</f>
        <v/>
      </c>
      <c r="AC4577" s="2" t="str">
        <f>_xlfn.IFNA(VLOOKUP(D4577,states!A$2:C$10,2,FALSE),"XX")</f>
        <v>A</v>
      </c>
      <c r="AD4577">
        <f>E4577</f>
        <v>2</v>
      </c>
      <c r="AE4577">
        <f>_xlfn.IFNA(VLOOKUP(D4577,states!A$2:D$10,4,FALSE),0)</f>
        <v>2</v>
      </c>
      <c r="AF4577">
        <v>0.5</v>
      </c>
      <c r="AG4577">
        <f>IF(AE4577=0,AF4577,IF(AE4577=1,IF(F4577=0.5,0.5,IF(H4577=1,0.5,1.5)),IF(F4577=0.5,0.5,IF(H4577=1,2.5,1.5))))</f>
        <v>2.5</v>
      </c>
      <c r="AH4577" s="7">
        <f>IF(AC4577="XX",0,1/C4577^(1/5)*IF(E4577=0,100,1)/(E4577+1)^(1/4))</f>
        <v>1.1344404615229533</v>
      </c>
    </row>
    <row r="4578" spans="1:34">
      <c r="A4578">
        <v>161</v>
      </c>
      <c r="B4578" s="1">
        <v>23378.282999999999</v>
      </c>
      <c r="C4578" s="6">
        <v>7.2370000000000004E-2</v>
      </c>
      <c r="D4578" t="s">
        <v>3</v>
      </c>
      <c r="E4578">
        <v>2</v>
      </c>
      <c r="F4578">
        <v>10.5</v>
      </c>
      <c r="G4578" t="s">
        <v>1</v>
      </c>
      <c r="H4578">
        <v>1</v>
      </c>
      <c r="I4578" t="s">
        <v>0</v>
      </c>
      <c r="J4578">
        <v>2</v>
      </c>
      <c r="K4578">
        <v>9.5</v>
      </c>
      <c r="L4578" t="s">
        <v>1</v>
      </c>
      <c r="M4578">
        <v>1</v>
      </c>
      <c r="N4578" t="s">
        <v>216</v>
      </c>
      <c r="O4578">
        <v>-1</v>
      </c>
      <c r="P4578" t="str">
        <f>D4578&amp;"-"&amp;F4578&amp;"-"&amp;G4578&amp;"-"&amp;E4578&amp;"-"&amp;H4578</f>
        <v>A2Delta-10.5-e-2-1</v>
      </c>
      <c r="Q4578" t="str">
        <f>I4578&amp;"-"&amp;K4578&amp;"-"&amp;L4578&amp;"-"&amp;J4578&amp;"-"&amp;M4578</f>
        <v>X2Pi-9.5-e-2-1</v>
      </c>
      <c r="R4578">
        <f>B4578+S4578</f>
        <v>29876.752755554</v>
      </c>
      <c r="S4578">
        <f>_xlfn.IFNA(VLOOKUP(Q4578,'MARVEL-X'!A$2:I$1400,7,FALSE),VLOOKUP(Q4578,MARVEL!A$2:J$1522,10,FALSE))</f>
        <v>6498.4697555539997</v>
      </c>
      <c r="T4578">
        <f>IF(P4578=P4577,R4578+T4577,R4578)</f>
        <v>89630.437981771</v>
      </c>
      <c r="U4578">
        <f>IF(P4578=P4577,1+U4577,1)</f>
        <v>3</v>
      </c>
      <c r="V4578" t="str">
        <f t="shared" si="71"/>
        <v/>
      </c>
      <c r="W4578" t="str">
        <f>IF(V4578="","",IF(ABS(V4578-R4578)&gt;W$1,ABS(V4578-R4578),""))</f>
        <v/>
      </c>
      <c r="X4578" t="str">
        <f>Y4578&amp;"-"&amp;Z4578&amp;"-"&amp;AC4578&amp;"-"&amp;AD4578&amp;"-"&amp;AG4578</f>
        <v>10.5-e-A-2-2.5</v>
      </c>
      <c r="Y4578">
        <f>F4578</f>
        <v>10.5</v>
      </c>
      <c r="Z4578" s="2" t="str">
        <f>G4578</f>
        <v>e</v>
      </c>
      <c r="AA4578">
        <f>_xlfn.IFNA(VLOOKUP(X4578,'duo-out'!A$2:Q$5000,5,FALSE),E4578+10*(H4578-1)+1+_xlfn.IFNA(VLOOKUP(D4578,states!A$2:C$10,3,FALSE),1))</f>
        <v>253</v>
      </c>
      <c r="AB4578" t="str">
        <f>IF(V4578="","",V4578)</f>
        <v/>
      </c>
      <c r="AC4578" s="2" t="str">
        <f>_xlfn.IFNA(VLOOKUP(D4578,states!A$2:C$10,2,FALSE),"XX")</f>
        <v>A</v>
      </c>
      <c r="AD4578">
        <f>E4578</f>
        <v>2</v>
      </c>
      <c r="AE4578">
        <f>_xlfn.IFNA(VLOOKUP(D4578,states!A$2:D$10,4,FALSE),0)</f>
        <v>2</v>
      </c>
      <c r="AF4578">
        <v>0.5</v>
      </c>
      <c r="AG4578">
        <f>IF(AE4578=0,AF4578,IF(AE4578=1,IF(F4578=0.5,0.5,IF(H4578=1,0.5,1.5)),IF(F4578=0.5,0.5,IF(H4578=1,2.5,1.5))))</f>
        <v>2.5</v>
      </c>
      <c r="AH4578" s="7">
        <f>IF(AC4578="XX",0,1/C4578^(1/5)*IF(E4578=0,100,1)/(E4578+1)^(1/4))</f>
        <v>1.2847184815680961</v>
      </c>
    </row>
    <row r="4579" spans="1:34">
      <c r="A4579">
        <v>1278</v>
      </c>
      <c r="B4579" s="1">
        <v>22838.959999999999</v>
      </c>
      <c r="C4579" s="6">
        <v>0.1101</v>
      </c>
      <c r="D4579" t="s">
        <v>3</v>
      </c>
      <c r="E4579">
        <v>2</v>
      </c>
      <c r="F4579">
        <v>10.5</v>
      </c>
      <c r="G4579" t="s">
        <v>1</v>
      </c>
      <c r="H4579">
        <v>1</v>
      </c>
      <c r="I4579" t="s">
        <v>0</v>
      </c>
      <c r="J4579">
        <v>2</v>
      </c>
      <c r="K4579">
        <v>11.5</v>
      </c>
      <c r="L4579" t="s">
        <v>1</v>
      </c>
      <c r="M4579">
        <v>1</v>
      </c>
      <c r="N4579" t="s">
        <v>1334</v>
      </c>
      <c r="O4579">
        <v>1</v>
      </c>
      <c r="P4579" t="str">
        <f>D4579&amp;"-"&amp;F4579&amp;"-"&amp;G4579&amp;"-"&amp;E4579&amp;"-"&amp;H4579</f>
        <v>A2Delta-10.5-e-2-1</v>
      </c>
      <c r="Q4579" t="str">
        <f>I4579&amp;"-"&amp;K4579&amp;"-"&amp;L4579&amp;"-"&amp;J4579&amp;"-"&amp;M4579</f>
        <v>X2Pi-11.5-e-2-1</v>
      </c>
      <c r="R4579">
        <f>B4579+S4579</f>
        <v>29876.632439763998</v>
      </c>
      <c r="S4579">
        <f>_xlfn.IFNA(VLOOKUP(Q4579,'MARVEL-X'!A$2:I$1400,7,FALSE),VLOOKUP(Q4579,MARVEL!A$2:J$1522,10,FALSE))</f>
        <v>7037.672439764</v>
      </c>
      <c r="T4579">
        <f>IF(P4579=P4578,R4579+T4578,R4579)</f>
        <v>119507.070421535</v>
      </c>
      <c r="U4579">
        <f>IF(P4579=P4578,1+U4578,1)</f>
        <v>4</v>
      </c>
      <c r="V4579" t="str">
        <f t="shared" si="71"/>
        <v/>
      </c>
      <c r="W4579" t="str">
        <f>IF(V4579="","",IF(ABS(V4579-R4579)&gt;W$1,ABS(V4579-R4579),""))</f>
        <v/>
      </c>
      <c r="X4579" t="str">
        <f>Y4579&amp;"-"&amp;Z4579&amp;"-"&amp;AC4579&amp;"-"&amp;AD4579&amp;"-"&amp;AG4579</f>
        <v>10.5-e-A-2-2.5</v>
      </c>
      <c r="Y4579">
        <f>F4579</f>
        <v>10.5</v>
      </c>
      <c r="Z4579" s="2" t="str">
        <f>G4579</f>
        <v>e</v>
      </c>
      <c r="AA4579">
        <f>_xlfn.IFNA(VLOOKUP(X4579,'duo-out'!A$2:Q$5000,5,FALSE),E4579+10*(H4579-1)+1+_xlfn.IFNA(VLOOKUP(D4579,states!A$2:C$10,3,FALSE),1))</f>
        <v>253</v>
      </c>
      <c r="AB4579" t="str">
        <f>IF(V4579="","",V4579)</f>
        <v/>
      </c>
      <c r="AC4579" s="2" t="str">
        <f>_xlfn.IFNA(VLOOKUP(D4579,states!A$2:C$10,2,FALSE),"XX")</f>
        <v>A</v>
      </c>
      <c r="AD4579">
        <f>E4579</f>
        <v>2</v>
      </c>
      <c r="AE4579">
        <f>_xlfn.IFNA(VLOOKUP(D4579,states!A$2:D$10,4,FALSE),0)</f>
        <v>2</v>
      </c>
      <c r="AF4579">
        <v>0.5</v>
      </c>
      <c r="AG4579">
        <f>IF(AE4579=0,AF4579,IF(AE4579=1,IF(F4579=0.5,0.5,IF(H4579=1,0.5,1.5)),IF(F4579=0.5,0.5,IF(H4579=1,2.5,1.5))))</f>
        <v>2.5</v>
      </c>
      <c r="AH4579" s="7">
        <f>IF(AC4579="XX",0,1/C4579^(1/5)*IF(E4579=0,100,1)/(E4579+1)^(1/4))</f>
        <v>1.181305490590421</v>
      </c>
    </row>
    <row r="4580" spans="1:34">
      <c r="A4580">
        <v>1256</v>
      </c>
      <c r="B4580" s="1">
        <v>23124.49</v>
      </c>
      <c r="C4580" s="6">
        <v>0.05</v>
      </c>
      <c r="D4580" t="s">
        <v>3</v>
      </c>
      <c r="E4580">
        <v>2</v>
      </c>
      <c r="F4580">
        <v>10.5</v>
      </c>
      <c r="G4580" t="s">
        <v>1</v>
      </c>
      <c r="H4580">
        <v>1</v>
      </c>
      <c r="I4580" t="s">
        <v>0</v>
      </c>
      <c r="J4580">
        <v>2</v>
      </c>
      <c r="K4580">
        <v>10.5</v>
      </c>
      <c r="L4580" t="s">
        <v>2</v>
      </c>
      <c r="M4580">
        <v>1</v>
      </c>
      <c r="N4580" t="s">
        <v>1312</v>
      </c>
      <c r="O4580">
        <v>1</v>
      </c>
      <c r="P4580" t="str">
        <f>D4580&amp;"-"&amp;F4580&amp;"-"&amp;G4580&amp;"-"&amp;E4580&amp;"-"&amp;H4580</f>
        <v>A2Delta-10.5-e-2-1</v>
      </c>
      <c r="Q4580" t="str">
        <f>I4580&amp;"-"&amp;K4580&amp;"-"&amp;L4580&amp;"-"&amp;J4580&amp;"-"&amp;M4580</f>
        <v>X2Pi-10.5-f-2-1</v>
      </c>
      <c r="R4580">
        <f>B4580+S4580</f>
        <v>29876.735051290001</v>
      </c>
      <c r="S4580">
        <f>_xlfn.IFNA(VLOOKUP(Q4580,'MARVEL-X'!A$2:I$1400,7,FALSE),VLOOKUP(Q4580,MARVEL!A$2:J$1522,10,FALSE))</f>
        <v>6752.2450512900004</v>
      </c>
      <c r="T4580">
        <f>IF(P4580=P4579,R4580+T4579,R4580)</f>
        <v>149383.80547282501</v>
      </c>
      <c r="U4580">
        <f>IF(P4580=P4579,1+U4579,1)</f>
        <v>5</v>
      </c>
      <c r="V4580" t="str">
        <f t="shared" si="71"/>
        <v/>
      </c>
      <c r="W4580" t="str">
        <f>IF(V4580="","",IF(ABS(V4580-R4580)&gt;W$1,ABS(V4580-R4580),""))</f>
        <v/>
      </c>
      <c r="X4580" t="str">
        <f>Y4580&amp;"-"&amp;Z4580&amp;"-"&amp;AC4580&amp;"-"&amp;AD4580&amp;"-"&amp;AG4580</f>
        <v>10.5-e-A-2-2.5</v>
      </c>
      <c r="Y4580">
        <f>F4580</f>
        <v>10.5</v>
      </c>
      <c r="Z4580" s="2" t="str">
        <f>G4580</f>
        <v>e</v>
      </c>
      <c r="AA4580">
        <f>_xlfn.IFNA(VLOOKUP(X4580,'duo-out'!A$2:Q$5000,5,FALSE),E4580+10*(H4580-1)+1+_xlfn.IFNA(VLOOKUP(D4580,states!A$2:C$10,3,FALSE),1))</f>
        <v>253</v>
      </c>
      <c r="AB4580" t="str">
        <f>IF(V4580="","",V4580)</f>
        <v/>
      </c>
      <c r="AC4580" s="2" t="str">
        <f>_xlfn.IFNA(VLOOKUP(D4580,states!A$2:C$10,2,FALSE),"XX")</f>
        <v>A</v>
      </c>
      <c r="AD4580">
        <f>E4580</f>
        <v>2</v>
      </c>
      <c r="AE4580">
        <f>_xlfn.IFNA(VLOOKUP(D4580,states!A$2:D$10,4,FALSE),0)</f>
        <v>2</v>
      </c>
      <c r="AF4580">
        <v>0.5</v>
      </c>
      <c r="AG4580">
        <f>IF(AE4580=0,AF4580,IF(AE4580=1,IF(F4580=0.5,0.5,IF(H4580=1,0.5,1.5)),IF(F4580=0.5,0.5,IF(H4580=1,2.5,1.5))))</f>
        <v>2.5</v>
      </c>
      <c r="AH4580" s="7">
        <f>IF(AC4580="XX",0,1/C4580^(1/5)*IF(E4580=0,100,1)/(E4580+1)^(1/4))</f>
        <v>1.3833296494790666</v>
      </c>
    </row>
    <row r="4581" spans="1:34">
      <c r="A4581">
        <v>1192</v>
      </c>
      <c r="B4581" s="1">
        <v>23378.17</v>
      </c>
      <c r="C4581" s="6">
        <v>0.19570000000000001</v>
      </c>
      <c r="D4581" t="s">
        <v>3</v>
      </c>
      <c r="E4581">
        <v>2</v>
      </c>
      <c r="F4581">
        <v>10.5</v>
      </c>
      <c r="G4581" t="s">
        <v>1</v>
      </c>
      <c r="H4581">
        <v>1</v>
      </c>
      <c r="I4581" t="s">
        <v>0</v>
      </c>
      <c r="J4581">
        <v>2</v>
      </c>
      <c r="K4581">
        <v>9.5</v>
      </c>
      <c r="L4581" t="s">
        <v>1</v>
      </c>
      <c r="M4581">
        <v>1</v>
      </c>
      <c r="N4581" t="s">
        <v>1248</v>
      </c>
      <c r="O4581">
        <v>1</v>
      </c>
      <c r="P4581" t="str">
        <f>D4581&amp;"-"&amp;F4581&amp;"-"&amp;G4581&amp;"-"&amp;E4581&amp;"-"&amp;H4581</f>
        <v>A2Delta-10.5-e-2-1</v>
      </c>
      <c r="Q4581" t="str">
        <f>I4581&amp;"-"&amp;K4581&amp;"-"&amp;L4581&amp;"-"&amp;J4581&amp;"-"&amp;M4581</f>
        <v>X2Pi-9.5-e-2-1</v>
      </c>
      <c r="R4581">
        <f>B4581+S4581</f>
        <v>29876.639755553999</v>
      </c>
      <c r="S4581">
        <f>_xlfn.IFNA(VLOOKUP(Q4581,'MARVEL-X'!A$2:I$1400,7,FALSE),VLOOKUP(Q4581,MARVEL!A$2:J$1522,10,FALSE))</f>
        <v>6498.4697555539997</v>
      </c>
      <c r="T4581">
        <f>IF(P4581=P4580,R4581+T4580,R4581)</f>
        <v>179260.44522837902</v>
      </c>
      <c r="U4581">
        <f>IF(P4581=P4580,1+U4580,1)</f>
        <v>6</v>
      </c>
      <c r="V4581">
        <f t="shared" si="71"/>
        <v>29876.740871396501</v>
      </c>
      <c r="W4581">
        <f>IF(V4581="","",IF(ABS(V4581-R4581)&gt;W$1,ABS(V4581-R4581),""))</f>
        <v>0.1011158425026224</v>
      </c>
      <c r="X4581" t="str">
        <f>Y4581&amp;"-"&amp;Z4581&amp;"-"&amp;AC4581&amp;"-"&amp;AD4581&amp;"-"&amp;AG4581</f>
        <v>10.5-e-A-2-2.5</v>
      </c>
      <c r="Y4581">
        <f>F4581</f>
        <v>10.5</v>
      </c>
      <c r="Z4581" s="2" t="str">
        <f>G4581</f>
        <v>e</v>
      </c>
      <c r="AA4581">
        <f>_xlfn.IFNA(VLOOKUP(X4581,'duo-out'!A$2:Q$5000,5,FALSE),E4581+10*(H4581-1)+1+_xlfn.IFNA(VLOOKUP(D4581,states!A$2:C$10,3,FALSE),1))</f>
        <v>253</v>
      </c>
      <c r="AB4581">
        <f>IF(V4581="","",V4581)</f>
        <v>29876.740871396501</v>
      </c>
      <c r="AC4581" s="2" t="str">
        <f>_xlfn.IFNA(VLOOKUP(D4581,states!A$2:C$10,2,FALSE),"XX")</f>
        <v>A</v>
      </c>
      <c r="AD4581">
        <f>E4581</f>
        <v>2</v>
      </c>
      <c r="AE4581">
        <f>_xlfn.IFNA(VLOOKUP(D4581,states!A$2:D$10,4,FALSE),0)</f>
        <v>2</v>
      </c>
      <c r="AF4581">
        <v>0.5</v>
      </c>
      <c r="AG4581">
        <f>IF(AE4581=0,AF4581,IF(AE4581=1,IF(F4581=0.5,0.5,IF(H4581=1,0.5,1.5)),IF(F4581=0.5,0.5,IF(H4581=1,2.5,1.5))))</f>
        <v>2.5</v>
      </c>
      <c r="AH4581" s="7">
        <f>IF(AC4581="XX",0,1/C4581^(1/5)*IF(E4581=0,100,1)/(E4581+1)^(1/4))</f>
        <v>1.0529349009161812</v>
      </c>
    </row>
    <row r="4582" spans="1:34">
      <c r="A4582">
        <v>5742</v>
      </c>
      <c r="B4582" s="1">
        <v>23121.001</v>
      </c>
      <c r="C4582" s="6">
        <v>0.05</v>
      </c>
      <c r="D4582" t="s">
        <v>3</v>
      </c>
      <c r="E4582">
        <v>2</v>
      </c>
      <c r="F4582">
        <v>10.5</v>
      </c>
      <c r="G4582" t="s">
        <v>1</v>
      </c>
      <c r="H4582">
        <v>2</v>
      </c>
      <c r="I4582" t="s">
        <v>0</v>
      </c>
      <c r="J4582">
        <v>2</v>
      </c>
      <c r="K4582">
        <v>10.5</v>
      </c>
      <c r="L4582" t="s">
        <v>2</v>
      </c>
      <c r="M4582">
        <v>2</v>
      </c>
      <c r="N4582" t="s">
        <v>5798</v>
      </c>
      <c r="O4582">
        <v>1</v>
      </c>
      <c r="P4582" t="str">
        <f>D4582&amp;"-"&amp;F4582&amp;"-"&amp;G4582&amp;"-"&amp;E4582&amp;"-"&amp;H4582</f>
        <v>A2Delta-10.5-e-2-2</v>
      </c>
      <c r="Q4582" t="str">
        <f>I4582&amp;"-"&amp;K4582&amp;"-"&amp;L4582&amp;"-"&amp;J4582&amp;"-"&amp;M4582</f>
        <v>X2Pi-10.5-f-2-2</v>
      </c>
      <c r="R4582">
        <f>B4582+S4582</f>
        <v>30157.994611405</v>
      </c>
      <c r="S4582">
        <f>_xlfn.IFNA(VLOOKUP(Q4582,'MARVEL-X'!A$2:I$1400,7,FALSE),VLOOKUP(Q4582,MARVEL!A$2:J$1522,10,FALSE))</f>
        <v>7036.9936114049997</v>
      </c>
      <c r="T4582">
        <f>IF(P4582=P4581,R4582+T4581,R4582)</f>
        <v>30157.994611405</v>
      </c>
      <c r="U4582">
        <f>IF(P4582=P4581,1+U4581,1)</f>
        <v>1</v>
      </c>
      <c r="V4582" t="str">
        <f t="shared" si="71"/>
        <v/>
      </c>
      <c r="W4582" t="str">
        <f>IF(V4582="","",IF(ABS(V4582-R4582)&gt;W$1,ABS(V4582-R4582),""))</f>
        <v/>
      </c>
      <c r="X4582" t="str">
        <f>Y4582&amp;"-"&amp;Z4582&amp;"-"&amp;AC4582&amp;"-"&amp;AD4582&amp;"-"&amp;AG4582</f>
        <v>10.5-e-A-2-1.5</v>
      </c>
      <c r="Y4582">
        <f>F4582</f>
        <v>10.5</v>
      </c>
      <c r="Z4582" s="2" t="str">
        <f>G4582</f>
        <v>e</v>
      </c>
      <c r="AA4582">
        <f>_xlfn.IFNA(VLOOKUP(X4582,'duo-out'!A$2:Q$5000,5,FALSE),E4582+10*(H4582-1)+1+_xlfn.IFNA(VLOOKUP(D4582,states!A$2:C$10,3,FALSE),1))</f>
        <v>263</v>
      </c>
      <c r="AB4582" t="str">
        <f>IF(V4582="","",V4582)</f>
        <v/>
      </c>
      <c r="AC4582" s="2" t="str">
        <f>_xlfn.IFNA(VLOOKUP(D4582,states!A$2:C$10,2,FALSE),"XX")</f>
        <v>A</v>
      </c>
      <c r="AD4582">
        <f>E4582</f>
        <v>2</v>
      </c>
      <c r="AE4582">
        <f>_xlfn.IFNA(VLOOKUP(D4582,states!A$2:D$10,4,FALSE),0)</f>
        <v>2</v>
      </c>
      <c r="AF4582">
        <v>0.5</v>
      </c>
      <c r="AG4582">
        <f>IF(AE4582=0,AF4582,IF(AE4582=1,IF(F4582=0.5,0.5,IF(H4582=1,0.5,1.5)),IF(F4582=0.5,0.5,IF(H4582=1,2.5,1.5))))</f>
        <v>1.5</v>
      </c>
      <c r="AH4582" s="7">
        <f>IF(AC4582="XX",0,1/C4582^(1/5)*IF(E4582=0,100,1)/(E4582+1)^(1/4))</f>
        <v>1.3833296494790666</v>
      </c>
    </row>
    <row r="4583" spans="1:34">
      <c r="A4583">
        <v>5732</v>
      </c>
      <c r="B4583" s="1">
        <v>23406.914000000001</v>
      </c>
      <c r="C4583" s="6">
        <v>0.05</v>
      </c>
      <c r="D4583" t="s">
        <v>3</v>
      </c>
      <c r="E4583">
        <v>2</v>
      </c>
      <c r="F4583">
        <v>10.5</v>
      </c>
      <c r="G4583" t="s">
        <v>1</v>
      </c>
      <c r="H4583">
        <v>2</v>
      </c>
      <c r="I4583" t="s">
        <v>0</v>
      </c>
      <c r="J4583">
        <v>2</v>
      </c>
      <c r="K4583">
        <v>9.5</v>
      </c>
      <c r="L4583" t="s">
        <v>1</v>
      </c>
      <c r="M4583">
        <v>2</v>
      </c>
      <c r="N4583" t="s">
        <v>5788</v>
      </c>
      <c r="O4583">
        <v>1</v>
      </c>
      <c r="P4583" t="str">
        <f>D4583&amp;"-"&amp;F4583&amp;"-"&amp;G4583&amp;"-"&amp;E4583&amp;"-"&amp;H4583</f>
        <v>A2Delta-10.5-e-2-2</v>
      </c>
      <c r="Q4583" t="str">
        <f>I4583&amp;"-"&amp;K4583&amp;"-"&amp;L4583&amp;"-"&amp;J4583&amp;"-"&amp;M4583</f>
        <v>X2Pi-9.5-e-2-2</v>
      </c>
      <c r="R4583">
        <f>B4583+S4583</f>
        <v>30158.018174927001</v>
      </c>
      <c r="S4583">
        <f>_xlfn.IFNA(VLOOKUP(Q4583,'MARVEL-X'!A$2:I$1400,7,FALSE),VLOOKUP(Q4583,MARVEL!A$2:J$1522,10,FALSE))</f>
        <v>6751.1041749269998</v>
      </c>
      <c r="T4583">
        <f>IF(P4583=P4582,R4583+T4582,R4583)</f>
        <v>60316.012786332001</v>
      </c>
      <c r="U4583">
        <f>IF(P4583=P4582,1+U4582,1)</f>
        <v>2</v>
      </c>
      <c r="V4583" t="str">
        <f t="shared" si="71"/>
        <v/>
      </c>
      <c r="W4583" t="str">
        <f>IF(V4583="","",IF(ABS(V4583-R4583)&gt;W$1,ABS(V4583-R4583),""))</f>
        <v/>
      </c>
      <c r="X4583" t="str">
        <f>Y4583&amp;"-"&amp;Z4583&amp;"-"&amp;AC4583&amp;"-"&amp;AD4583&amp;"-"&amp;AG4583</f>
        <v>10.5-e-A-2-1.5</v>
      </c>
      <c r="Y4583">
        <f>F4583</f>
        <v>10.5</v>
      </c>
      <c r="Z4583" s="2" t="str">
        <f>G4583</f>
        <v>e</v>
      </c>
      <c r="AA4583">
        <f>_xlfn.IFNA(VLOOKUP(X4583,'duo-out'!A$2:Q$5000,5,FALSE),E4583+10*(H4583-1)+1+_xlfn.IFNA(VLOOKUP(D4583,states!A$2:C$10,3,FALSE),1))</f>
        <v>263</v>
      </c>
      <c r="AB4583" t="str">
        <f>IF(V4583="","",V4583)</f>
        <v/>
      </c>
      <c r="AC4583" s="2" t="str">
        <f>_xlfn.IFNA(VLOOKUP(D4583,states!A$2:C$10,2,FALSE),"XX")</f>
        <v>A</v>
      </c>
      <c r="AD4583">
        <f>E4583</f>
        <v>2</v>
      </c>
      <c r="AE4583">
        <f>_xlfn.IFNA(VLOOKUP(D4583,states!A$2:D$10,4,FALSE),0)</f>
        <v>2</v>
      </c>
      <c r="AF4583">
        <v>0.5</v>
      </c>
      <c r="AG4583">
        <f>IF(AE4583=0,AF4583,IF(AE4583=1,IF(F4583=0.5,0.5,IF(H4583=1,0.5,1.5)),IF(F4583=0.5,0.5,IF(H4583=1,2.5,1.5))))</f>
        <v>1.5</v>
      </c>
      <c r="AH4583" s="7">
        <f>IF(AC4583="XX",0,1/C4583^(1/5)*IF(E4583=0,100,1)/(E4583+1)^(1/4))</f>
        <v>1.3833296494790666</v>
      </c>
    </row>
    <row r="4584" spans="1:34">
      <c r="A4584">
        <v>1438</v>
      </c>
      <c r="B4584" s="1">
        <v>22820.27</v>
      </c>
      <c r="C4584" s="6">
        <v>5.6140000000000002E-2</v>
      </c>
      <c r="D4584" t="s">
        <v>3</v>
      </c>
      <c r="E4584">
        <v>2</v>
      </c>
      <c r="F4584">
        <v>10.5</v>
      </c>
      <c r="G4584" t="s">
        <v>1</v>
      </c>
      <c r="H4584">
        <v>2</v>
      </c>
      <c r="I4584" t="s">
        <v>0</v>
      </c>
      <c r="J4584">
        <v>2</v>
      </c>
      <c r="K4584">
        <v>11.5</v>
      </c>
      <c r="L4584" t="s">
        <v>1</v>
      </c>
      <c r="M4584">
        <v>2</v>
      </c>
      <c r="N4584" t="s">
        <v>1494</v>
      </c>
      <c r="O4584">
        <v>1</v>
      </c>
      <c r="P4584" t="str">
        <f>D4584&amp;"-"&amp;F4584&amp;"-"&amp;G4584&amp;"-"&amp;E4584&amp;"-"&amp;H4584</f>
        <v>A2Delta-10.5-e-2-2</v>
      </c>
      <c r="Q4584" t="str">
        <f>I4584&amp;"-"&amp;K4584&amp;"-"&amp;L4584&amp;"-"&amp;J4584&amp;"-"&amp;M4584</f>
        <v>X2Pi-11.5-e-2-2</v>
      </c>
      <c r="R4584">
        <f>B4584+S4584</f>
        <v>30157.922276518999</v>
      </c>
      <c r="S4584">
        <f>_xlfn.IFNA(VLOOKUP(Q4584,'MARVEL-X'!A$2:I$1400,7,FALSE),VLOOKUP(Q4584,MARVEL!A$2:J$1522,10,FALSE))</f>
        <v>7337.6522765190002</v>
      </c>
      <c r="T4584">
        <f>IF(P4584=P4583,R4584+T4583,R4584)</f>
        <v>90473.935062851</v>
      </c>
      <c r="U4584">
        <f>IF(P4584=P4583,1+U4583,1)</f>
        <v>3</v>
      </c>
      <c r="V4584" t="str">
        <f t="shared" si="71"/>
        <v/>
      </c>
      <c r="W4584" t="str">
        <f>IF(V4584="","",IF(ABS(V4584-R4584)&gt;W$1,ABS(V4584-R4584),""))</f>
        <v/>
      </c>
      <c r="X4584" t="str">
        <f>Y4584&amp;"-"&amp;Z4584&amp;"-"&amp;AC4584&amp;"-"&amp;AD4584&amp;"-"&amp;AG4584</f>
        <v>10.5-e-A-2-1.5</v>
      </c>
      <c r="Y4584">
        <f>F4584</f>
        <v>10.5</v>
      </c>
      <c r="Z4584" s="2" t="str">
        <f>G4584</f>
        <v>e</v>
      </c>
      <c r="AA4584">
        <f>_xlfn.IFNA(VLOOKUP(X4584,'duo-out'!A$2:Q$5000,5,FALSE),E4584+10*(H4584-1)+1+_xlfn.IFNA(VLOOKUP(D4584,states!A$2:C$10,3,FALSE),1))</f>
        <v>263</v>
      </c>
      <c r="AB4584" t="str">
        <f>IF(V4584="","",V4584)</f>
        <v/>
      </c>
      <c r="AC4584" s="2" t="str">
        <f>_xlfn.IFNA(VLOOKUP(D4584,states!A$2:C$10,2,FALSE),"XX")</f>
        <v>A</v>
      </c>
      <c r="AD4584">
        <f>E4584</f>
        <v>2</v>
      </c>
      <c r="AE4584">
        <f>_xlfn.IFNA(VLOOKUP(D4584,states!A$2:D$10,4,FALSE),0)</f>
        <v>2</v>
      </c>
      <c r="AF4584">
        <v>0.5</v>
      </c>
      <c r="AG4584">
        <f>IF(AE4584=0,AF4584,IF(AE4584=1,IF(F4584=0.5,0.5,IF(H4584=1,0.5,1.5)),IF(F4584=0.5,0.5,IF(H4584=1,2.5,1.5))))</f>
        <v>1.5</v>
      </c>
      <c r="AH4584" s="7">
        <f>IF(AC4584="XX",0,1/C4584^(1/5)*IF(E4584=0,100,1)/(E4584+1)^(1/4))</f>
        <v>1.3516529750871542</v>
      </c>
    </row>
    <row r="4585" spans="1:34">
      <c r="A4585">
        <v>1388</v>
      </c>
      <c r="B4585" s="1">
        <v>23125.56</v>
      </c>
      <c r="C4585" s="6">
        <v>7.2410000000000002E-2</v>
      </c>
      <c r="D4585" t="s">
        <v>3</v>
      </c>
      <c r="E4585">
        <v>2</v>
      </c>
      <c r="F4585">
        <v>10.5</v>
      </c>
      <c r="G4585" t="s">
        <v>1</v>
      </c>
      <c r="H4585">
        <v>2</v>
      </c>
      <c r="I4585" t="s">
        <v>0</v>
      </c>
      <c r="J4585">
        <v>2</v>
      </c>
      <c r="K4585">
        <v>10.5</v>
      </c>
      <c r="L4585" t="s">
        <v>1</v>
      </c>
      <c r="M4585">
        <v>2</v>
      </c>
      <c r="N4585" t="s">
        <v>1444</v>
      </c>
      <c r="O4585">
        <v>1</v>
      </c>
      <c r="P4585" t="str">
        <f>D4585&amp;"-"&amp;F4585&amp;"-"&amp;G4585&amp;"-"&amp;E4585&amp;"-"&amp;H4585</f>
        <v>A2Delta-10.5-e-2-2</v>
      </c>
      <c r="Q4585" t="str">
        <f>I4585&amp;"-"&amp;K4585&amp;"-"&amp;L4585&amp;"-"&amp;J4585&amp;"-"&amp;M4585</f>
        <v>X2Pi-10.5-e-2-2</v>
      </c>
      <c r="R4585">
        <f>B4585+S4585</f>
        <v>30157.916859021003</v>
      </c>
      <c r="S4585">
        <f>_xlfn.IFNA(VLOOKUP(Q4585,'MARVEL-X'!A$2:I$1400,7,FALSE),VLOOKUP(Q4585,MARVEL!A$2:J$1522,10,FALSE))</f>
        <v>7032.3568590209998</v>
      </c>
      <c r="T4585">
        <f>IF(P4585=P4584,R4585+T4584,R4585)</f>
        <v>120631.851921872</v>
      </c>
      <c r="U4585">
        <f>IF(P4585=P4584,1+U4584,1)</f>
        <v>4</v>
      </c>
      <c r="V4585" t="str">
        <f t="shared" si="71"/>
        <v/>
      </c>
      <c r="W4585" t="str">
        <f>IF(V4585="","",IF(ABS(V4585-R4585)&gt;W$1,ABS(V4585-R4585),""))</f>
        <v/>
      </c>
      <c r="X4585" t="str">
        <f>Y4585&amp;"-"&amp;Z4585&amp;"-"&amp;AC4585&amp;"-"&amp;AD4585&amp;"-"&amp;AG4585</f>
        <v>10.5-e-A-2-1.5</v>
      </c>
      <c r="Y4585">
        <f>F4585</f>
        <v>10.5</v>
      </c>
      <c r="Z4585" s="2" t="str">
        <f>G4585</f>
        <v>e</v>
      </c>
      <c r="AA4585">
        <f>_xlfn.IFNA(VLOOKUP(X4585,'duo-out'!A$2:Q$5000,5,FALSE),E4585+10*(H4585-1)+1+_xlfn.IFNA(VLOOKUP(D4585,states!A$2:C$10,3,FALSE),1))</f>
        <v>263</v>
      </c>
      <c r="AB4585" t="str">
        <f>IF(V4585="","",V4585)</f>
        <v/>
      </c>
      <c r="AC4585" s="2" t="str">
        <f>_xlfn.IFNA(VLOOKUP(D4585,states!A$2:C$10,2,FALSE),"XX")</f>
        <v>A</v>
      </c>
      <c r="AD4585">
        <f>E4585</f>
        <v>2</v>
      </c>
      <c r="AE4585">
        <f>_xlfn.IFNA(VLOOKUP(D4585,states!A$2:D$10,4,FALSE),0)</f>
        <v>2</v>
      </c>
      <c r="AF4585">
        <v>0.5</v>
      </c>
      <c r="AG4585">
        <f>IF(AE4585=0,AF4585,IF(AE4585=1,IF(F4585=0.5,0.5,IF(H4585=1,0.5,1.5)),IF(F4585=0.5,0.5,IF(H4585=1,2.5,1.5))))</f>
        <v>1.5</v>
      </c>
      <c r="AH4585" s="7">
        <f>IF(AC4585="XX",0,1/C4585^(1/5)*IF(E4585=0,100,1)/(E4585+1)^(1/4))</f>
        <v>1.284576511955924</v>
      </c>
    </row>
    <row r="4586" spans="1:34">
      <c r="A4586">
        <v>1349</v>
      </c>
      <c r="B4586" s="1">
        <v>23406.9</v>
      </c>
      <c r="C4586" s="6">
        <v>0.05</v>
      </c>
      <c r="D4586" t="s">
        <v>3</v>
      </c>
      <c r="E4586">
        <v>2</v>
      </c>
      <c r="F4586">
        <v>10.5</v>
      </c>
      <c r="G4586" t="s">
        <v>1</v>
      </c>
      <c r="H4586">
        <v>2</v>
      </c>
      <c r="I4586" t="s">
        <v>0</v>
      </c>
      <c r="J4586">
        <v>2</v>
      </c>
      <c r="K4586">
        <v>9.5</v>
      </c>
      <c r="L4586" t="s">
        <v>1</v>
      </c>
      <c r="M4586">
        <v>2</v>
      </c>
      <c r="N4586" t="s">
        <v>1405</v>
      </c>
      <c r="O4586">
        <v>1</v>
      </c>
      <c r="P4586" t="str">
        <f>D4586&amp;"-"&amp;F4586&amp;"-"&amp;G4586&amp;"-"&amp;E4586&amp;"-"&amp;H4586</f>
        <v>A2Delta-10.5-e-2-2</v>
      </c>
      <c r="Q4586" t="str">
        <f>I4586&amp;"-"&amp;K4586&amp;"-"&amp;L4586&amp;"-"&amp;J4586&amp;"-"&amp;M4586</f>
        <v>X2Pi-9.5-e-2-2</v>
      </c>
      <c r="R4586">
        <f>B4586+S4586</f>
        <v>30158.004174927002</v>
      </c>
      <c r="S4586">
        <f>_xlfn.IFNA(VLOOKUP(Q4586,'MARVEL-X'!A$2:I$1400,7,FALSE),VLOOKUP(Q4586,MARVEL!A$2:J$1522,10,FALSE))</f>
        <v>6751.1041749269998</v>
      </c>
      <c r="T4586">
        <f>IF(P4586=P4585,R4586+T4585,R4586)</f>
        <v>150789.85609679902</v>
      </c>
      <c r="U4586">
        <f>IF(P4586=P4585,1+U4585,1)</f>
        <v>5</v>
      </c>
      <c r="V4586">
        <f t="shared" si="71"/>
        <v>30157.971219359802</v>
      </c>
      <c r="W4586" t="str">
        <f>IF(V4586="","",IF(ABS(V4586-R4586)&gt;W$1,ABS(V4586-R4586),""))</f>
        <v/>
      </c>
      <c r="X4586" t="str">
        <f>Y4586&amp;"-"&amp;Z4586&amp;"-"&amp;AC4586&amp;"-"&amp;AD4586&amp;"-"&amp;AG4586</f>
        <v>10.5-e-A-2-1.5</v>
      </c>
      <c r="Y4586">
        <f>F4586</f>
        <v>10.5</v>
      </c>
      <c r="Z4586" s="2" t="str">
        <f>G4586</f>
        <v>e</v>
      </c>
      <c r="AA4586">
        <f>_xlfn.IFNA(VLOOKUP(X4586,'duo-out'!A$2:Q$5000,5,FALSE),E4586+10*(H4586-1)+1+_xlfn.IFNA(VLOOKUP(D4586,states!A$2:C$10,3,FALSE),1))</f>
        <v>263</v>
      </c>
      <c r="AB4586">
        <f>IF(V4586="","",V4586)</f>
        <v>30157.971219359802</v>
      </c>
      <c r="AC4586" s="2" t="str">
        <f>_xlfn.IFNA(VLOOKUP(D4586,states!A$2:C$10,2,FALSE),"XX")</f>
        <v>A</v>
      </c>
      <c r="AD4586">
        <f>E4586</f>
        <v>2</v>
      </c>
      <c r="AE4586">
        <f>_xlfn.IFNA(VLOOKUP(D4586,states!A$2:D$10,4,FALSE),0)</f>
        <v>2</v>
      </c>
      <c r="AF4586">
        <v>0.5</v>
      </c>
      <c r="AG4586">
        <f>IF(AE4586=0,AF4586,IF(AE4586=1,IF(F4586=0.5,0.5,IF(H4586=1,0.5,1.5)),IF(F4586=0.5,0.5,IF(H4586=1,2.5,1.5))))</f>
        <v>1.5</v>
      </c>
      <c r="AH4586" s="7">
        <f>IF(AC4586="XX",0,1/C4586^(1/5)*IF(E4586=0,100,1)/(E4586+1)^(1/4))</f>
        <v>1.3833296494790666</v>
      </c>
    </row>
    <row r="4587" spans="1:34">
      <c r="A4587">
        <v>6040</v>
      </c>
      <c r="B4587" s="1">
        <v>22638.26</v>
      </c>
      <c r="C4587" s="6">
        <v>0.5</v>
      </c>
      <c r="D4587" t="s">
        <v>3</v>
      </c>
      <c r="E4587">
        <v>3</v>
      </c>
      <c r="F4587">
        <v>10.5</v>
      </c>
      <c r="G4587" t="s">
        <v>1</v>
      </c>
      <c r="H4587">
        <v>2</v>
      </c>
      <c r="I4587" t="s">
        <v>0</v>
      </c>
      <c r="J4587">
        <v>3</v>
      </c>
      <c r="K4587">
        <v>11.5</v>
      </c>
      <c r="L4587" t="s">
        <v>1</v>
      </c>
      <c r="M4587">
        <v>2</v>
      </c>
      <c r="N4587" t="s">
        <v>6096</v>
      </c>
      <c r="O4587">
        <v>1</v>
      </c>
      <c r="P4587" t="str">
        <f>D4587&amp;"-"&amp;F4587&amp;"-"&amp;G4587&amp;"-"&amp;E4587&amp;"-"&amp;H4587</f>
        <v>A2Delta-10.5-e-3-2</v>
      </c>
      <c r="Q4587" t="str">
        <f>I4587&amp;"-"&amp;K4587&amp;"-"&amp;L4587&amp;"-"&amp;J4587&amp;"-"&amp;M4587</f>
        <v>X2Pi-11.5-e-3-2</v>
      </c>
      <c r="R4587">
        <f>B4587+S4587</f>
        <v>32377.319859020998</v>
      </c>
      <c r="S4587">
        <f>_xlfn.IFNA(VLOOKUP(Q4587,'MARVEL-X'!A$2:I$1400,7,FALSE),VLOOKUP(Q4587,MARVEL!A$2:J$1522,10,FALSE))</f>
        <v>9739.0598590209993</v>
      </c>
      <c r="T4587">
        <f>IF(P4587=P4586,R4587+T4586,R4587)</f>
        <v>32377.319859020998</v>
      </c>
      <c r="U4587">
        <f>IF(P4587=P4586,1+U4586,1)</f>
        <v>1</v>
      </c>
      <c r="V4587">
        <f t="shared" si="71"/>
        <v>32377.319859020998</v>
      </c>
      <c r="W4587" t="str">
        <f>IF(V4587="","",IF(ABS(V4587-R4587)&gt;W$1,ABS(V4587-R4587),""))</f>
        <v/>
      </c>
      <c r="X4587" t="str">
        <f>Y4587&amp;"-"&amp;Z4587&amp;"-"&amp;AC4587&amp;"-"&amp;AD4587&amp;"-"&amp;AG4587</f>
        <v>10.5-e-A-3-1.5</v>
      </c>
      <c r="Y4587">
        <f>F4587</f>
        <v>10.5</v>
      </c>
      <c r="Z4587" s="2" t="str">
        <f>G4587</f>
        <v>e</v>
      </c>
      <c r="AA4587">
        <f>_xlfn.IFNA(VLOOKUP(X4587,'duo-out'!A$2:Q$5000,5,FALSE),E4587+10*(H4587-1)+1+_xlfn.IFNA(VLOOKUP(D4587,states!A$2:C$10,3,FALSE),1))</f>
        <v>264</v>
      </c>
      <c r="AB4587">
        <f>IF(V4587="","",V4587)</f>
        <v>32377.319859020998</v>
      </c>
      <c r="AC4587" s="2" t="str">
        <f>_xlfn.IFNA(VLOOKUP(D4587,states!A$2:C$10,2,FALSE),"XX")</f>
        <v>A</v>
      </c>
      <c r="AD4587">
        <f>E4587</f>
        <v>3</v>
      </c>
      <c r="AE4587">
        <f>_xlfn.IFNA(VLOOKUP(D4587,states!A$2:D$10,4,FALSE),0)</f>
        <v>2</v>
      </c>
      <c r="AF4587">
        <v>0.5</v>
      </c>
      <c r="AG4587">
        <f>IF(AE4587=0,AF4587,IF(AE4587=1,IF(F4587=0.5,0.5,IF(H4587=1,0.5,1.5)),IF(F4587=0.5,0.5,IF(H4587=1,2.5,1.5))))</f>
        <v>1.5</v>
      </c>
      <c r="AH4587" s="7">
        <f>IF(AC4587="XX",0,1/C4587^(1/5)*IF(E4587=0,100,1)/(E4587+1)^(1/4))</f>
        <v>0.8122523963562357</v>
      </c>
    </row>
    <row r="4588" spans="1:34">
      <c r="A4588">
        <v>6057</v>
      </c>
      <c r="B4588" s="1">
        <v>22627.200000000001</v>
      </c>
      <c r="C4588" s="6">
        <v>0.5</v>
      </c>
      <c r="D4588" t="s">
        <v>3</v>
      </c>
      <c r="E4588">
        <v>4</v>
      </c>
      <c r="F4588">
        <v>10.5</v>
      </c>
      <c r="G4588" t="s">
        <v>1</v>
      </c>
      <c r="H4588">
        <v>1</v>
      </c>
      <c r="I4588" t="s">
        <v>0</v>
      </c>
      <c r="J4588">
        <v>4</v>
      </c>
      <c r="K4588">
        <v>10.5</v>
      </c>
      <c r="L4588" t="s">
        <v>2</v>
      </c>
      <c r="M4588">
        <v>1</v>
      </c>
      <c r="N4588" t="s">
        <v>6113</v>
      </c>
      <c r="O4588">
        <v>1</v>
      </c>
      <c r="P4588" t="str">
        <f>D4588&amp;"-"&amp;F4588&amp;"-"&amp;G4588&amp;"-"&amp;E4588&amp;"-"&amp;H4588</f>
        <v>A2Delta-10.5-e-4-1</v>
      </c>
      <c r="Q4588" t="str">
        <f>I4588&amp;"-"&amp;K4588&amp;"-"&amp;L4588&amp;"-"&amp;J4588&amp;"-"&amp;M4588</f>
        <v>X2Pi-10.5-f-4-1</v>
      </c>
      <c r="R4588">
        <f>B4588+S4588</f>
        <v>34106.340490408002</v>
      </c>
      <c r="S4588">
        <f>_xlfn.IFNA(VLOOKUP(Q4588,'MARVEL-X'!A$2:I$1400,7,FALSE),VLOOKUP(Q4588,MARVEL!A$2:J$1522,10,FALSE))</f>
        <v>11479.140490407999</v>
      </c>
      <c r="T4588">
        <f>IF(P4588=P4587,R4588+T4587,R4588)</f>
        <v>34106.340490408002</v>
      </c>
      <c r="U4588">
        <f>IF(P4588=P4587,1+U4587,1)</f>
        <v>1</v>
      </c>
      <c r="V4588" t="str">
        <f t="shared" si="71"/>
        <v/>
      </c>
      <c r="W4588" t="str">
        <f>IF(V4588="","",IF(ABS(V4588-R4588)&gt;W$1,ABS(V4588-R4588),""))</f>
        <v/>
      </c>
      <c r="X4588" t="str">
        <f>Y4588&amp;"-"&amp;Z4588&amp;"-"&amp;AC4588&amp;"-"&amp;AD4588&amp;"-"&amp;AG4588</f>
        <v>10.5-e-A-4-2.5</v>
      </c>
      <c r="Y4588">
        <f>F4588</f>
        <v>10.5</v>
      </c>
      <c r="Z4588" s="2" t="str">
        <f>G4588</f>
        <v>e</v>
      </c>
      <c r="AA4588">
        <f>_xlfn.IFNA(VLOOKUP(X4588,'duo-out'!A$2:Q$5000,5,FALSE),E4588+10*(H4588-1)+1+_xlfn.IFNA(VLOOKUP(D4588,states!A$2:C$10,3,FALSE),1))</f>
        <v>255</v>
      </c>
      <c r="AB4588" t="str">
        <f>IF(V4588="","",V4588)</f>
        <v/>
      </c>
      <c r="AC4588" s="2" t="str">
        <f>_xlfn.IFNA(VLOOKUP(D4588,states!A$2:C$10,2,FALSE),"XX")</f>
        <v>A</v>
      </c>
      <c r="AD4588">
        <f>E4588</f>
        <v>4</v>
      </c>
      <c r="AE4588">
        <f>_xlfn.IFNA(VLOOKUP(D4588,states!A$2:D$10,4,FALSE),0)</f>
        <v>2</v>
      </c>
      <c r="AF4588">
        <v>0.5</v>
      </c>
      <c r="AG4588">
        <f>IF(AE4588=0,AF4588,IF(AE4588=1,IF(F4588=0.5,0.5,IF(H4588=1,0.5,1.5)),IF(F4588=0.5,0.5,IF(H4588=1,2.5,1.5))))</f>
        <v>2.5</v>
      </c>
      <c r="AH4588" s="7">
        <f>IF(AC4588="XX",0,1/C4588^(1/5)*IF(E4588=0,100,1)/(E4588+1)^(1/4))</f>
        <v>0.76818088824663155</v>
      </c>
    </row>
    <row r="4589" spans="1:34">
      <c r="A4589">
        <v>6049</v>
      </c>
      <c r="B4589" s="1">
        <v>22860.44</v>
      </c>
      <c r="C4589" s="6">
        <v>0.5</v>
      </c>
      <c r="D4589" t="s">
        <v>3</v>
      </c>
      <c r="E4589">
        <v>4</v>
      </c>
      <c r="F4589">
        <v>10.5</v>
      </c>
      <c r="G4589" t="s">
        <v>1</v>
      </c>
      <c r="H4589">
        <v>1</v>
      </c>
      <c r="I4589" t="s">
        <v>0</v>
      </c>
      <c r="J4589">
        <v>4</v>
      </c>
      <c r="K4589">
        <v>9.5</v>
      </c>
      <c r="L4589" t="s">
        <v>1</v>
      </c>
      <c r="M4589">
        <v>1</v>
      </c>
      <c r="N4589" t="s">
        <v>6105</v>
      </c>
      <c r="O4589">
        <v>1</v>
      </c>
      <c r="P4589" t="str">
        <f>D4589&amp;"-"&amp;F4589&amp;"-"&amp;G4589&amp;"-"&amp;E4589&amp;"-"&amp;H4589</f>
        <v>A2Delta-10.5-e-4-1</v>
      </c>
      <c r="Q4589" t="str">
        <f>I4589&amp;"-"&amp;K4589&amp;"-"&amp;L4589&amp;"-"&amp;J4589&amp;"-"&amp;M4589</f>
        <v>X2Pi-9.5-e-4-1</v>
      </c>
      <c r="R4589">
        <f>B4589+S4589</f>
        <v>34106.264647374002</v>
      </c>
      <c r="S4589">
        <f>_xlfn.IFNA(VLOOKUP(Q4589,'MARVEL-X'!A$2:I$1400,7,FALSE),VLOOKUP(Q4589,MARVEL!A$2:J$1522,10,FALSE))</f>
        <v>11245.824647374</v>
      </c>
      <c r="T4589">
        <f>IF(P4589=P4588,R4589+T4588,R4589)</f>
        <v>68212.605137781997</v>
      </c>
      <c r="U4589">
        <f>IF(P4589=P4588,1+U4588,1)</f>
        <v>2</v>
      </c>
      <c r="V4589">
        <f t="shared" si="71"/>
        <v>34106.302568890998</v>
      </c>
      <c r="W4589" t="str">
        <f>IF(V4589="","",IF(ABS(V4589-R4589)&gt;W$1,ABS(V4589-R4589),""))</f>
        <v/>
      </c>
      <c r="X4589" t="str">
        <f>Y4589&amp;"-"&amp;Z4589&amp;"-"&amp;AC4589&amp;"-"&amp;AD4589&amp;"-"&amp;AG4589</f>
        <v>10.5-e-A-4-2.5</v>
      </c>
      <c r="Y4589">
        <f>F4589</f>
        <v>10.5</v>
      </c>
      <c r="Z4589" s="2" t="str">
        <f>G4589</f>
        <v>e</v>
      </c>
      <c r="AA4589">
        <f>_xlfn.IFNA(VLOOKUP(X4589,'duo-out'!A$2:Q$5000,5,FALSE),E4589+10*(H4589-1)+1+_xlfn.IFNA(VLOOKUP(D4589,states!A$2:C$10,3,FALSE),1))</f>
        <v>255</v>
      </c>
      <c r="AB4589">
        <f>IF(V4589="","",V4589)</f>
        <v>34106.302568890998</v>
      </c>
      <c r="AC4589" s="2" t="str">
        <f>_xlfn.IFNA(VLOOKUP(D4589,states!A$2:C$10,2,FALSE),"XX")</f>
        <v>A</v>
      </c>
      <c r="AD4589">
        <f>E4589</f>
        <v>4</v>
      </c>
      <c r="AE4589">
        <f>_xlfn.IFNA(VLOOKUP(D4589,states!A$2:D$10,4,FALSE),0)</f>
        <v>2</v>
      </c>
      <c r="AF4589">
        <v>0.5</v>
      </c>
      <c r="AG4589">
        <f>IF(AE4589=0,AF4589,IF(AE4589=1,IF(F4589=0.5,0.5,IF(H4589=1,0.5,1.5)),IF(F4589=0.5,0.5,IF(H4589=1,2.5,1.5))))</f>
        <v>2.5</v>
      </c>
      <c r="AH4589" s="7">
        <f>IF(AC4589="XX",0,1/C4589^(1/5)*IF(E4589=0,100,1)/(E4589+1)^(1/4))</f>
        <v>0.76818088824663155</v>
      </c>
    </row>
    <row r="4590" spans="1:34">
      <c r="A4590">
        <v>298</v>
      </c>
      <c r="B4590" s="1">
        <v>22324.83</v>
      </c>
      <c r="C4590" s="6">
        <v>0.5</v>
      </c>
      <c r="D4590" t="s">
        <v>3</v>
      </c>
      <c r="E4590">
        <v>4</v>
      </c>
      <c r="F4590">
        <v>10.5</v>
      </c>
      <c r="G4590" t="s">
        <v>1</v>
      </c>
      <c r="H4590">
        <v>2</v>
      </c>
      <c r="I4590" t="s">
        <v>0</v>
      </c>
      <c r="J4590">
        <v>4</v>
      </c>
      <c r="K4590">
        <v>11.5</v>
      </c>
      <c r="L4590" t="s">
        <v>1</v>
      </c>
      <c r="M4590">
        <v>2</v>
      </c>
      <c r="N4590" t="s">
        <v>353</v>
      </c>
      <c r="O4590">
        <v>-1</v>
      </c>
      <c r="P4590" t="str">
        <f>D4590&amp;"-"&amp;F4590&amp;"-"&amp;G4590&amp;"-"&amp;E4590&amp;"-"&amp;H4590</f>
        <v>A2Delta-10.5-e-4-2</v>
      </c>
      <c r="Q4590" t="str">
        <f>I4590&amp;"-"&amp;K4590&amp;"-"&amp;L4590&amp;"-"&amp;J4590&amp;"-"&amp;M4590</f>
        <v>X2Pi-11.5-e-4-2</v>
      </c>
      <c r="R4590">
        <f>B4590+S4590</f>
        <v>34342.003374927997</v>
      </c>
      <c r="S4590">
        <f>_xlfn.IFNA(VLOOKUP(Q4590,'MARVEL-X'!A$2:I$1400,7,FALSE),VLOOKUP(Q4590,MARVEL!A$2:J$1522,10,FALSE))</f>
        <v>12017.173374927999</v>
      </c>
      <c r="T4590">
        <f>IF(P4590=P4589,R4590+T4589,R4590)</f>
        <v>34342.003374927997</v>
      </c>
      <c r="U4590">
        <f>IF(P4590=P4589,1+U4589,1)</f>
        <v>1</v>
      </c>
      <c r="V4590" t="str">
        <f t="shared" si="71"/>
        <v/>
      </c>
      <c r="W4590" t="str">
        <f>IF(V4590="","",IF(ABS(V4590-R4590)&gt;W$1,ABS(V4590-R4590),""))</f>
        <v/>
      </c>
      <c r="X4590" t="str">
        <f>Y4590&amp;"-"&amp;Z4590&amp;"-"&amp;AC4590&amp;"-"&amp;AD4590&amp;"-"&amp;AG4590</f>
        <v>10.5-e-A-4-1.5</v>
      </c>
      <c r="Y4590">
        <f>F4590</f>
        <v>10.5</v>
      </c>
      <c r="Z4590" s="2" t="str">
        <f>G4590</f>
        <v>e</v>
      </c>
      <c r="AA4590">
        <f>_xlfn.IFNA(VLOOKUP(X4590,'duo-out'!A$2:Q$5000,5,FALSE),E4590+10*(H4590-1)+1+_xlfn.IFNA(VLOOKUP(D4590,states!A$2:C$10,3,FALSE),1))</f>
        <v>265</v>
      </c>
      <c r="AB4590" t="str">
        <f>IF(V4590="","",V4590)</f>
        <v/>
      </c>
      <c r="AC4590" s="2" t="str">
        <f>_xlfn.IFNA(VLOOKUP(D4590,states!A$2:C$10,2,FALSE),"XX")</f>
        <v>A</v>
      </c>
      <c r="AD4590">
        <f>E4590</f>
        <v>4</v>
      </c>
      <c r="AE4590">
        <f>_xlfn.IFNA(VLOOKUP(D4590,states!A$2:D$10,4,FALSE),0)</f>
        <v>2</v>
      </c>
      <c r="AF4590">
        <v>0.5</v>
      </c>
      <c r="AG4590">
        <f>IF(AE4590=0,AF4590,IF(AE4590=1,IF(F4590=0.5,0.5,IF(H4590=1,0.5,1.5)),IF(F4590=0.5,0.5,IF(H4590=1,2.5,1.5))))</f>
        <v>1.5</v>
      </c>
      <c r="AH4590" s="7">
        <f>IF(AC4590="XX",0,1/C4590^(1/5)*IF(E4590=0,100,1)/(E4590+1)^(1/4))</f>
        <v>0.76818088824663155</v>
      </c>
    </row>
    <row r="4591" spans="1:34">
      <c r="A4591">
        <v>285</v>
      </c>
      <c r="B4591" s="1">
        <v>22606.01</v>
      </c>
      <c r="C4591" s="6">
        <v>0.5</v>
      </c>
      <c r="D4591" t="s">
        <v>3</v>
      </c>
      <c r="E4591">
        <v>4</v>
      </c>
      <c r="F4591">
        <v>10.5</v>
      </c>
      <c r="G4591" t="s">
        <v>1</v>
      </c>
      <c r="H4591">
        <v>2</v>
      </c>
      <c r="I4591" t="s">
        <v>0</v>
      </c>
      <c r="J4591">
        <v>4</v>
      </c>
      <c r="K4591">
        <v>10.5</v>
      </c>
      <c r="L4591" t="s">
        <v>2</v>
      </c>
      <c r="M4591">
        <v>2</v>
      </c>
      <c r="N4591" t="s">
        <v>340</v>
      </c>
      <c r="O4591">
        <v>-1</v>
      </c>
      <c r="P4591" t="str">
        <f>D4591&amp;"-"&amp;F4591&amp;"-"&amp;G4591&amp;"-"&amp;E4591&amp;"-"&amp;H4591</f>
        <v>A2Delta-10.5-e-4-2</v>
      </c>
      <c r="Q4591" t="str">
        <f>I4591&amp;"-"&amp;K4591&amp;"-"&amp;L4591&amp;"-"&amp;J4591&amp;"-"&amp;M4591</f>
        <v>X2Pi-10.5-f-4-2</v>
      </c>
      <c r="R4591">
        <f>B4591+S4591</f>
        <v>34346.929572060995</v>
      </c>
      <c r="S4591">
        <f>_xlfn.IFNA(VLOOKUP(Q4591,'MARVEL-X'!A$2:I$1400,7,FALSE),VLOOKUP(Q4591,MARVEL!A$2:J$1522,10,FALSE))</f>
        <v>11740.919572061001</v>
      </c>
      <c r="T4591">
        <f>IF(P4591=P4590,R4591+T4590,R4591)</f>
        <v>68688.932946988993</v>
      </c>
      <c r="U4591">
        <f>IF(P4591=P4590,1+U4590,1)</f>
        <v>2</v>
      </c>
      <c r="V4591">
        <f t="shared" si="71"/>
        <v>34344.466473494496</v>
      </c>
      <c r="W4591">
        <f>IF(V4591="","",IF(ABS(V4591-R4591)&gt;W$1,ABS(V4591-R4591),""))</f>
        <v>2.4630985664989566</v>
      </c>
      <c r="X4591" t="str">
        <f>Y4591&amp;"-"&amp;Z4591&amp;"-"&amp;AC4591&amp;"-"&amp;AD4591&amp;"-"&amp;AG4591</f>
        <v>10.5-e-A-4-1.5</v>
      </c>
      <c r="Y4591">
        <f>F4591</f>
        <v>10.5</v>
      </c>
      <c r="Z4591" s="2" t="str">
        <f>G4591</f>
        <v>e</v>
      </c>
      <c r="AA4591">
        <f>_xlfn.IFNA(VLOOKUP(X4591,'duo-out'!A$2:Q$5000,5,FALSE),E4591+10*(H4591-1)+1+_xlfn.IFNA(VLOOKUP(D4591,states!A$2:C$10,3,FALSE),1))</f>
        <v>265</v>
      </c>
      <c r="AB4591">
        <f>IF(V4591="","",V4591)</f>
        <v>34344.466473494496</v>
      </c>
      <c r="AC4591" s="2" t="str">
        <f>_xlfn.IFNA(VLOOKUP(D4591,states!A$2:C$10,2,FALSE),"XX")</f>
        <v>A</v>
      </c>
      <c r="AD4591">
        <f>E4591</f>
        <v>4</v>
      </c>
      <c r="AE4591">
        <f>_xlfn.IFNA(VLOOKUP(D4591,states!A$2:D$10,4,FALSE),0)</f>
        <v>2</v>
      </c>
      <c r="AF4591">
        <v>0.5</v>
      </c>
      <c r="AG4591">
        <f>IF(AE4591=0,AF4591,IF(AE4591=1,IF(F4591=0.5,0.5,IF(H4591=1,0.5,1.5)),IF(F4591=0.5,0.5,IF(H4591=1,2.5,1.5))))</f>
        <v>1.5</v>
      </c>
      <c r="AH4591" s="7">
        <f>IF(AC4591="XX",0,1/C4591^(1/5)*IF(E4591=0,100,1)/(E4591+1)^(1/4))</f>
        <v>0.76818088824663155</v>
      </c>
    </row>
    <row r="4592" spans="1:34">
      <c r="A4592">
        <v>6143</v>
      </c>
      <c r="B4592" s="1">
        <v>22130.080000000002</v>
      </c>
      <c r="C4592" s="6">
        <v>0.5</v>
      </c>
      <c r="D4592" t="s">
        <v>3</v>
      </c>
      <c r="E4592">
        <v>5</v>
      </c>
      <c r="F4592">
        <v>10.5</v>
      </c>
      <c r="G4592" t="s">
        <v>1</v>
      </c>
      <c r="H4592">
        <v>1</v>
      </c>
      <c r="I4592" t="s">
        <v>0</v>
      </c>
      <c r="J4592">
        <v>5</v>
      </c>
      <c r="K4592">
        <v>10.5</v>
      </c>
      <c r="L4592" t="s">
        <v>2</v>
      </c>
      <c r="M4592">
        <v>1</v>
      </c>
      <c r="N4592" t="s">
        <v>6199</v>
      </c>
      <c r="O4592">
        <v>1</v>
      </c>
      <c r="P4592" t="str">
        <f>D4592&amp;"-"&amp;F4592&amp;"-"&amp;G4592&amp;"-"&amp;E4592&amp;"-"&amp;H4592</f>
        <v>A2Delta-10.5-e-5-1</v>
      </c>
      <c r="Q4592" t="str">
        <f>I4592&amp;"-"&amp;K4592&amp;"-"&amp;L4592&amp;"-"&amp;J4592&amp;"-"&amp;M4592</f>
        <v>X2Pi-10.5-f-5-1</v>
      </c>
      <c r="R4592">
        <f>B4592+S4592</f>
        <v>35787.968819911999</v>
      </c>
      <c r="S4592">
        <f>_xlfn.IFNA(VLOOKUP(Q4592,'MARVEL-X'!A$2:I$1400,7,FALSE),VLOOKUP(Q4592,MARVEL!A$2:J$1522,10,FALSE))</f>
        <v>13657.888819911999</v>
      </c>
      <c r="T4592">
        <f>IF(P4592=P4591,R4592+T4591,R4592)</f>
        <v>35787.968819911999</v>
      </c>
      <c r="U4592">
        <f>IF(P4592=P4591,1+U4591,1)</f>
        <v>1</v>
      </c>
      <c r="V4592" t="str">
        <f t="shared" si="71"/>
        <v/>
      </c>
      <c r="W4592" t="str">
        <f>IF(V4592="","",IF(ABS(V4592-R4592)&gt;W$1,ABS(V4592-R4592),""))</f>
        <v/>
      </c>
      <c r="X4592" t="str">
        <f>Y4592&amp;"-"&amp;Z4592&amp;"-"&amp;AC4592&amp;"-"&amp;AD4592&amp;"-"&amp;AG4592</f>
        <v>10.5-e-A-5-2.5</v>
      </c>
      <c r="Y4592">
        <f>F4592</f>
        <v>10.5</v>
      </c>
      <c r="Z4592" s="2" t="str">
        <f>G4592</f>
        <v>e</v>
      </c>
      <c r="AA4592">
        <f>_xlfn.IFNA(VLOOKUP(X4592,'duo-out'!A$2:Q$5000,5,FALSE),E4592+10*(H4592-1)+1+_xlfn.IFNA(VLOOKUP(D4592,states!A$2:C$10,3,FALSE),1))</f>
        <v>256</v>
      </c>
      <c r="AB4592" t="str">
        <f>IF(V4592="","",V4592)</f>
        <v/>
      </c>
      <c r="AC4592" s="2" t="str">
        <f>_xlfn.IFNA(VLOOKUP(D4592,states!A$2:C$10,2,FALSE),"XX")</f>
        <v>A</v>
      </c>
      <c r="AD4592">
        <f>E4592</f>
        <v>5</v>
      </c>
      <c r="AE4592">
        <f>_xlfn.IFNA(VLOOKUP(D4592,states!A$2:D$10,4,FALSE),0)</f>
        <v>2</v>
      </c>
      <c r="AF4592">
        <v>0.5</v>
      </c>
      <c r="AG4592">
        <f>IF(AE4592=0,AF4592,IF(AE4592=1,IF(F4592=0.5,0.5,IF(H4592=1,0.5,1.5)),IF(F4592=0.5,0.5,IF(H4592=1,2.5,1.5))))</f>
        <v>2.5</v>
      </c>
      <c r="AH4592" s="7">
        <f>IF(AC4592="XX",0,1/C4592^(1/5)*IF(E4592=0,100,1)/(E4592+1)^(1/4))</f>
        <v>0.73395289278439235</v>
      </c>
    </row>
    <row r="4593" spans="1:34">
      <c r="A4593">
        <v>6135</v>
      </c>
      <c r="B4593" s="1">
        <v>22353.19</v>
      </c>
      <c r="C4593" s="6">
        <v>0.5</v>
      </c>
      <c r="D4593" t="s">
        <v>3</v>
      </c>
      <c r="E4593">
        <v>5</v>
      </c>
      <c r="F4593">
        <v>10.5</v>
      </c>
      <c r="G4593" t="s">
        <v>1</v>
      </c>
      <c r="H4593">
        <v>1</v>
      </c>
      <c r="I4593" t="s">
        <v>0</v>
      </c>
      <c r="J4593">
        <v>5</v>
      </c>
      <c r="K4593">
        <v>9.5</v>
      </c>
      <c r="L4593" t="s">
        <v>1</v>
      </c>
      <c r="M4593">
        <v>1</v>
      </c>
      <c r="N4593" t="s">
        <v>6191</v>
      </c>
      <c r="O4593">
        <v>1</v>
      </c>
      <c r="P4593" t="str">
        <f>D4593&amp;"-"&amp;F4593&amp;"-"&amp;G4593&amp;"-"&amp;E4593&amp;"-"&amp;H4593</f>
        <v>A2Delta-10.5-e-5-1</v>
      </c>
      <c r="Q4593" t="str">
        <f>I4593&amp;"-"&amp;K4593&amp;"-"&amp;L4593&amp;"-"&amp;J4593&amp;"-"&amp;M4593</f>
        <v>X2Pi-9.5-e-5-1</v>
      </c>
      <c r="R4593">
        <f>B4593+S4593</f>
        <v>35787.995929263998</v>
      </c>
      <c r="S4593">
        <f>_xlfn.IFNA(VLOOKUP(Q4593,'MARVEL-X'!A$2:I$1400,7,FALSE),VLOOKUP(Q4593,MARVEL!A$2:J$1522,10,FALSE))</f>
        <v>13434.805929263999</v>
      </c>
      <c r="T4593">
        <f>IF(P4593=P4592,R4593+T4592,R4593)</f>
        <v>71575.964749175997</v>
      </c>
      <c r="U4593">
        <f>IF(P4593=P4592,1+U4592,1)</f>
        <v>2</v>
      </c>
      <c r="V4593">
        <f t="shared" si="71"/>
        <v>35787.982374587998</v>
      </c>
      <c r="W4593" t="str">
        <f>IF(V4593="","",IF(ABS(V4593-R4593)&gt;W$1,ABS(V4593-R4593),""))</f>
        <v/>
      </c>
      <c r="X4593" t="str">
        <f>Y4593&amp;"-"&amp;Z4593&amp;"-"&amp;AC4593&amp;"-"&amp;AD4593&amp;"-"&amp;AG4593</f>
        <v>10.5-e-A-5-2.5</v>
      </c>
      <c r="Y4593">
        <f>F4593</f>
        <v>10.5</v>
      </c>
      <c r="Z4593" s="2" t="str">
        <f>G4593</f>
        <v>e</v>
      </c>
      <c r="AA4593">
        <f>_xlfn.IFNA(VLOOKUP(X4593,'duo-out'!A$2:Q$5000,5,FALSE),E4593+10*(H4593-1)+1+_xlfn.IFNA(VLOOKUP(D4593,states!A$2:C$10,3,FALSE),1))</f>
        <v>256</v>
      </c>
      <c r="AB4593">
        <f>IF(V4593="","",V4593)</f>
        <v>35787.982374587998</v>
      </c>
      <c r="AC4593" s="2" t="str">
        <f>_xlfn.IFNA(VLOOKUP(D4593,states!A$2:C$10,2,FALSE),"XX")</f>
        <v>A</v>
      </c>
      <c r="AD4593">
        <f>E4593</f>
        <v>5</v>
      </c>
      <c r="AE4593">
        <f>_xlfn.IFNA(VLOOKUP(D4593,states!A$2:D$10,4,FALSE),0)</f>
        <v>2</v>
      </c>
      <c r="AF4593">
        <v>0.5</v>
      </c>
      <c r="AG4593">
        <f>IF(AE4593=0,AF4593,IF(AE4593=1,IF(F4593=0.5,0.5,IF(H4593=1,0.5,1.5)),IF(F4593=0.5,0.5,IF(H4593=1,2.5,1.5))))</f>
        <v>2.5</v>
      </c>
      <c r="AH4593" s="7">
        <f>IF(AC4593="XX",0,1/C4593^(1/5)*IF(E4593=0,100,1)/(E4593+1)^(1/4))</f>
        <v>0.73395289278439235</v>
      </c>
    </row>
    <row r="4594" spans="1:34">
      <c r="A4594">
        <v>6171</v>
      </c>
      <c r="B4594" s="1">
        <v>22093.54</v>
      </c>
      <c r="C4594" s="6">
        <v>0.5</v>
      </c>
      <c r="D4594" t="s">
        <v>3</v>
      </c>
      <c r="E4594">
        <v>5</v>
      </c>
      <c r="F4594">
        <v>10.5</v>
      </c>
      <c r="G4594" t="s">
        <v>1</v>
      </c>
      <c r="H4594">
        <v>2</v>
      </c>
      <c r="I4594" t="s">
        <v>0</v>
      </c>
      <c r="J4594">
        <v>5</v>
      </c>
      <c r="K4594">
        <v>10.5</v>
      </c>
      <c r="L4594" t="s">
        <v>2</v>
      </c>
      <c r="M4594">
        <v>2</v>
      </c>
      <c r="N4594" t="s">
        <v>6227</v>
      </c>
      <c r="O4594">
        <v>1</v>
      </c>
      <c r="P4594" t="str">
        <f>D4594&amp;"-"&amp;F4594&amp;"-"&amp;G4594&amp;"-"&amp;E4594&amp;"-"&amp;H4594</f>
        <v>A2Delta-10.5-e-5-2</v>
      </c>
      <c r="Q4594" t="str">
        <f>I4594&amp;"-"&amp;K4594&amp;"-"&amp;L4594&amp;"-"&amp;J4594&amp;"-"&amp;M4594</f>
        <v>X2Pi-10.5-f-5-2</v>
      </c>
      <c r="R4594">
        <f>B4594+S4594</f>
        <v>36001.705696448</v>
      </c>
      <c r="S4594">
        <f>_xlfn.IFNA(VLOOKUP(Q4594,'MARVEL-X'!A$2:I$1400,7,FALSE),VLOOKUP(Q4594,MARVEL!A$2:J$1522,10,FALSE))</f>
        <v>13908.165696448001</v>
      </c>
      <c r="T4594">
        <f>IF(P4594=P4593,R4594+T4593,R4594)</f>
        <v>36001.705696448</v>
      </c>
      <c r="U4594">
        <f>IF(P4594=P4593,1+U4593,1)</f>
        <v>1</v>
      </c>
      <c r="V4594">
        <f t="shared" si="71"/>
        <v>36001.705696448</v>
      </c>
      <c r="W4594" t="str">
        <f>IF(V4594="","",IF(ABS(V4594-R4594)&gt;W$1,ABS(V4594-R4594),""))</f>
        <v/>
      </c>
      <c r="X4594" t="str">
        <f>Y4594&amp;"-"&amp;Z4594&amp;"-"&amp;AC4594&amp;"-"&amp;AD4594&amp;"-"&amp;AG4594</f>
        <v>10.5-e-A-5-1.5</v>
      </c>
      <c r="Y4594">
        <f>F4594</f>
        <v>10.5</v>
      </c>
      <c r="Z4594" s="2" t="str">
        <f>G4594</f>
        <v>e</v>
      </c>
      <c r="AA4594">
        <f>_xlfn.IFNA(VLOOKUP(X4594,'duo-out'!A$2:Q$5000,5,FALSE),E4594+10*(H4594-1)+1+_xlfn.IFNA(VLOOKUP(D4594,states!A$2:C$10,3,FALSE),1))</f>
        <v>266</v>
      </c>
      <c r="AB4594">
        <f>IF(V4594="","",V4594)</f>
        <v>36001.705696448</v>
      </c>
      <c r="AC4594" s="2" t="str">
        <f>_xlfn.IFNA(VLOOKUP(D4594,states!A$2:C$10,2,FALSE),"XX")</f>
        <v>A</v>
      </c>
      <c r="AD4594">
        <f>E4594</f>
        <v>5</v>
      </c>
      <c r="AE4594">
        <f>_xlfn.IFNA(VLOOKUP(D4594,states!A$2:D$10,4,FALSE),0)</f>
        <v>2</v>
      </c>
      <c r="AF4594">
        <v>0.5</v>
      </c>
      <c r="AG4594">
        <f>IF(AE4594=0,AF4594,IF(AE4594=1,IF(F4594=0.5,0.5,IF(H4594=1,0.5,1.5)),IF(F4594=0.5,0.5,IF(H4594=1,2.5,1.5))))</f>
        <v>1.5</v>
      </c>
      <c r="AH4594" s="7">
        <f>IF(AC4594="XX",0,1/C4594^(1/5)*IF(E4594=0,100,1)/(E4594+1)^(1/4))</f>
        <v>0.73395289278439235</v>
      </c>
    </row>
    <row r="4595" spans="1:34">
      <c r="A4595">
        <v>3889</v>
      </c>
      <c r="B4595" s="1">
        <v>20248.598000000002</v>
      </c>
      <c r="C4595" s="6">
        <v>1.554E-2</v>
      </c>
      <c r="D4595" t="s">
        <v>3</v>
      </c>
      <c r="E4595">
        <v>0</v>
      </c>
      <c r="F4595">
        <v>10.5</v>
      </c>
      <c r="G4595" t="s">
        <v>2</v>
      </c>
      <c r="H4595">
        <v>1</v>
      </c>
      <c r="I4595" t="s">
        <v>0</v>
      </c>
      <c r="J4595">
        <v>1</v>
      </c>
      <c r="K4595">
        <v>11.5</v>
      </c>
      <c r="L4595" t="s">
        <v>2</v>
      </c>
      <c r="M4595">
        <v>1</v>
      </c>
      <c r="N4595" t="s">
        <v>3945</v>
      </c>
      <c r="O4595">
        <v>1</v>
      </c>
      <c r="P4595" t="str">
        <f>D4595&amp;"-"&amp;F4595&amp;"-"&amp;G4595&amp;"-"&amp;E4595&amp;"-"&amp;H4595</f>
        <v>A2Delta-10.5-f-0-1</v>
      </c>
      <c r="Q4595" t="str">
        <f>I4595&amp;"-"&amp;K4595&amp;"-"&amp;L4595&amp;"-"&amp;J4595&amp;"-"&amp;M4595</f>
        <v>X2Pi-11.5-f-1-1</v>
      </c>
      <c r="R4595">
        <f>B4595+S4595</f>
        <v>24744.044202835001</v>
      </c>
      <c r="S4595">
        <f>_xlfn.IFNA(VLOOKUP(Q4595,'MARVEL-X'!A$2:I$1400,7,FALSE),VLOOKUP(Q4595,MARVEL!A$2:J$1522,10,FALSE))</f>
        <v>4495.4462028349999</v>
      </c>
      <c r="T4595">
        <f>IF(P4595=P4594,R4595+T4594,R4595)</f>
        <v>24744.044202835001</v>
      </c>
      <c r="U4595">
        <f>IF(P4595=P4594,1+U4594,1)</f>
        <v>1</v>
      </c>
      <c r="V4595" t="str">
        <f t="shared" si="71"/>
        <v/>
      </c>
      <c r="W4595" t="str">
        <f>IF(V4595="","",IF(ABS(V4595-R4595)&gt;W$1,ABS(V4595-R4595),""))</f>
        <v/>
      </c>
      <c r="X4595" t="str">
        <f>Y4595&amp;"-"&amp;Z4595&amp;"-"&amp;AC4595&amp;"-"&amp;AD4595&amp;"-"&amp;AG4595</f>
        <v>10.5-f-A-0-2.5</v>
      </c>
      <c r="Y4595">
        <f>F4595</f>
        <v>10.5</v>
      </c>
      <c r="Z4595" s="2" t="str">
        <f>G4595</f>
        <v>f</v>
      </c>
      <c r="AA4595">
        <f>_xlfn.IFNA(VLOOKUP(X4595,'duo-out'!A$2:Q$5000,5,FALSE),E4595+10*(H4595-1)+1+_xlfn.IFNA(VLOOKUP(D4595,states!A$2:C$10,3,FALSE),1))</f>
        <v>251</v>
      </c>
      <c r="AB4595" t="str">
        <f>IF(V4595="","",V4595)</f>
        <v/>
      </c>
      <c r="AC4595" s="2" t="str">
        <f>_xlfn.IFNA(VLOOKUP(D4595,states!A$2:C$10,2,FALSE),"XX")</f>
        <v>A</v>
      </c>
      <c r="AD4595">
        <f>E4595</f>
        <v>0</v>
      </c>
      <c r="AE4595">
        <f>_xlfn.IFNA(VLOOKUP(D4595,states!A$2:D$10,4,FALSE),0)</f>
        <v>2</v>
      </c>
      <c r="AF4595">
        <v>0.5</v>
      </c>
      <c r="AG4595">
        <f>IF(AE4595=0,AF4595,IF(AE4595=1,IF(F4595=0.5,0.5,IF(H4595=1,0.5,1.5)),IF(F4595=0.5,0.5,IF(H4595=1,2.5,1.5))))</f>
        <v>2.5</v>
      </c>
      <c r="AH4595" s="7">
        <f>IF(AC4595="XX",0,1/C4595^(1/5)*IF(E4595=0,100,1)/(E4595+1)^(1/4))</f>
        <v>229.99044688928828</v>
      </c>
    </row>
    <row r="4596" spans="1:34">
      <c r="A4596">
        <v>3854</v>
      </c>
      <c r="B4596" s="1">
        <v>20537.488499999999</v>
      </c>
      <c r="C4596" s="6">
        <v>3.4340000000000002E-2</v>
      </c>
      <c r="D4596" t="s">
        <v>3</v>
      </c>
      <c r="E4596">
        <v>0</v>
      </c>
      <c r="F4596">
        <v>10.5</v>
      </c>
      <c r="G4596" t="s">
        <v>2</v>
      </c>
      <c r="H4596">
        <v>1</v>
      </c>
      <c r="I4596" t="s">
        <v>0</v>
      </c>
      <c r="J4596">
        <v>1</v>
      </c>
      <c r="K4596">
        <v>10.5</v>
      </c>
      <c r="L4596" t="s">
        <v>1</v>
      </c>
      <c r="M4596">
        <v>1</v>
      </c>
      <c r="N4596" t="s">
        <v>3910</v>
      </c>
      <c r="O4596">
        <v>1</v>
      </c>
      <c r="P4596" t="str">
        <f>D4596&amp;"-"&amp;F4596&amp;"-"&amp;G4596&amp;"-"&amp;E4596&amp;"-"&amp;H4596</f>
        <v>A2Delta-10.5-f-0-1</v>
      </c>
      <c r="Q4596" t="str">
        <f>I4596&amp;"-"&amp;K4596&amp;"-"&amp;L4596&amp;"-"&amp;J4596&amp;"-"&amp;M4596</f>
        <v>X2Pi-10.5-e-1-1</v>
      </c>
      <c r="R4596">
        <f>B4596+S4596</f>
        <v>24744.091939763999</v>
      </c>
      <c r="S4596">
        <f>_xlfn.IFNA(VLOOKUP(Q4596,'MARVEL-X'!A$2:I$1400,7,FALSE),VLOOKUP(Q4596,MARVEL!A$2:J$1522,10,FALSE))</f>
        <v>4206.6034397639996</v>
      </c>
      <c r="T4596">
        <f>IF(P4596=P4595,R4596+T4595,R4596)</f>
        <v>49488.136142599004</v>
      </c>
      <c r="U4596">
        <f>IF(P4596=P4595,1+U4595,1)</f>
        <v>2</v>
      </c>
      <c r="V4596" t="str">
        <f t="shared" si="71"/>
        <v/>
      </c>
      <c r="W4596" t="str">
        <f>IF(V4596="","",IF(ABS(V4596-R4596)&gt;W$1,ABS(V4596-R4596),""))</f>
        <v/>
      </c>
      <c r="X4596" t="str">
        <f>Y4596&amp;"-"&amp;Z4596&amp;"-"&amp;AC4596&amp;"-"&amp;AD4596&amp;"-"&amp;AG4596</f>
        <v>10.5-f-A-0-2.5</v>
      </c>
      <c r="Y4596">
        <f>F4596</f>
        <v>10.5</v>
      </c>
      <c r="Z4596" s="2" t="str">
        <f>G4596</f>
        <v>f</v>
      </c>
      <c r="AA4596">
        <f>_xlfn.IFNA(VLOOKUP(X4596,'duo-out'!A$2:Q$5000,5,FALSE),E4596+10*(H4596-1)+1+_xlfn.IFNA(VLOOKUP(D4596,states!A$2:C$10,3,FALSE),1))</f>
        <v>251</v>
      </c>
      <c r="AB4596" t="str">
        <f>IF(V4596="","",V4596)</f>
        <v/>
      </c>
      <c r="AC4596" s="2" t="str">
        <f>_xlfn.IFNA(VLOOKUP(D4596,states!A$2:C$10,2,FALSE),"XX")</f>
        <v>A</v>
      </c>
      <c r="AD4596">
        <f>E4596</f>
        <v>0</v>
      </c>
      <c r="AE4596">
        <f>_xlfn.IFNA(VLOOKUP(D4596,states!A$2:D$10,4,FALSE),0)</f>
        <v>2</v>
      </c>
      <c r="AF4596">
        <v>0.5</v>
      </c>
      <c r="AG4596">
        <f>IF(AE4596=0,AF4596,IF(AE4596=1,IF(F4596=0.5,0.5,IF(H4596=1,0.5,1.5)),IF(F4596=0.5,0.5,IF(H4596=1,2.5,1.5))))</f>
        <v>2.5</v>
      </c>
      <c r="AH4596" s="7">
        <f>IF(AC4596="XX",0,1/C4596^(1/5)*IF(E4596=0,100,1)/(E4596+1)^(1/4))</f>
        <v>196.26368185492458</v>
      </c>
    </row>
    <row r="4597" spans="1:34">
      <c r="A4597">
        <v>3844</v>
      </c>
      <c r="B4597" s="1">
        <v>20808.331600000001</v>
      </c>
      <c r="C4597" s="6">
        <v>5.0000000000000001E-3</v>
      </c>
      <c r="D4597" t="s">
        <v>3</v>
      </c>
      <c r="E4597">
        <v>0</v>
      </c>
      <c r="F4597">
        <v>10.5</v>
      </c>
      <c r="G4597" t="s">
        <v>2</v>
      </c>
      <c r="H4597">
        <v>1</v>
      </c>
      <c r="I4597" t="s">
        <v>0</v>
      </c>
      <c r="J4597">
        <v>1</v>
      </c>
      <c r="K4597">
        <v>9.5</v>
      </c>
      <c r="L4597" t="s">
        <v>2</v>
      </c>
      <c r="M4597">
        <v>1</v>
      </c>
      <c r="N4597" t="s">
        <v>3900</v>
      </c>
      <c r="O4597">
        <v>1</v>
      </c>
      <c r="P4597" t="str">
        <f>D4597&amp;"-"&amp;F4597&amp;"-"&amp;G4597&amp;"-"&amp;E4597&amp;"-"&amp;H4597</f>
        <v>A2Delta-10.5-f-0-1</v>
      </c>
      <c r="Q4597" t="str">
        <f>I4597&amp;"-"&amp;K4597&amp;"-"&amp;L4597&amp;"-"&amp;J4597&amp;"-"&amp;M4597</f>
        <v>X2Pi-9.5-f-1-1</v>
      </c>
      <c r="R4597">
        <f>B4597+S4597</f>
        <v>24744.059834887001</v>
      </c>
      <c r="S4597">
        <f>_xlfn.IFNA(VLOOKUP(Q4597,'MARVEL-X'!A$2:I$1400,7,FALSE),VLOOKUP(Q4597,MARVEL!A$2:J$1522,10,FALSE))</f>
        <v>3935.7282348869999</v>
      </c>
      <c r="T4597">
        <f>IF(P4597=P4596,R4597+T4596,R4597)</f>
        <v>74232.195977486001</v>
      </c>
      <c r="U4597">
        <f>IF(P4597=P4596,1+U4596,1)</f>
        <v>3</v>
      </c>
      <c r="V4597" t="str">
        <f t="shared" si="71"/>
        <v/>
      </c>
      <c r="W4597" t="str">
        <f>IF(V4597="","",IF(ABS(V4597-R4597)&gt;W$1,ABS(V4597-R4597),""))</f>
        <v/>
      </c>
      <c r="X4597" t="str">
        <f>Y4597&amp;"-"&amp;Z4597&amp;"-"&amp;AC4597&amp;"-"&amp;AD4597&amp;"-"&amp;AG4597</f>
        <v>10.5-f-A-0-2.5</v>
      </c>
      <c r="Y4597">
        <f>F4597</f>
        <v>10.5</v>
      </c>
      <c r="Z4597" s="2" t="str">
        <f>G4597</f>
        <v>f</v>
      </c>
      <c r="AA4597">
        <f>_xlfn.IFNA(VLOOKUP(X4597,'duo-out'!A$2:Q$5000,5,FALSE),E4597+10*(H4597-1)+1+_xlfn.IFNA(VLOOKUP(D4597,states!A$2:C$10,3,FALSE),1))</f>
        <v>251</v>
      </c>
      <c r="AB4597" t="str">
        <f>IF(V4597="","",V4597)</f>
        <v/>
      </c>
      <c r="AC4597" s="2" t="str">
        <f>_xlfn.IFNA(VLOOKUP(D4597,states!A$2:C$10,2,FALSE),"XX")</f>
        <v>A</v>
      </c>
      <c r="AD4597">
        <f>E4597</f>
        <v>0</v>
      </c>
      <c r="AE4597">
        <f>_xlfn.IFNA(VLOOKUP(D4597,states!A$2:D$10,4,FALSE),0)</f>
        <v>2</v>
      </c>
      <c r="AF4597">
        <v>0.5</v>
      </c>
      <c r="AG4597">
        <f>IF(AE4597=0,AF4597,IF(AE4597=1,IF(F4597=0.5,0.5,IF(H4597=1,0.5,1.5)),IF(F4597=0.5,0.5,IF(H4597=1,2.5,1.5))))</f>
        <v>2.5</v>
      </c>
      <c r="AH4597" s="7">
        <f>IF(AC4597="XX",0,1/C4597^(1/5)*IF(E4597=0,100,1)/(E4597+1)^(1/4))</f>
        <v>288.53998118144267</v>
      </c>
    </row>
    <row r="4598" spans="1:34">
      <c r="A4598">
        <v>3197</v>
      </c>
      <c r="B4598" s="1">
        <v>23212.2637</v>
      </c>
      <c r="C4598" s="6">
        <v>5.0000000000000001E-3</v>
      </c>
      <c r="D4598" t="s">
        <v>3</v>
      </c>
      <c r="E4598">
        <v>0</v>
      </c>
      <c r="F4598">
        <v>10.5</v>
      </c>
      <c r="G4598" t="s">
        <v>2</v>
      </c>
      <c r="H4598">
        <v>1</v>
      </c>
      <c r="I4598" t="s">
        <v>0</v>
      </c>
      <c r="J4598">
        <v>0</v>
      </c>
      <c r="K4598">
        <v>10.5</v>
      </c>
      <c r="L4598" t="s">
        <v>1</v>
      </c>
      <c r="M4598">
        <v>1</v>
      </c>
      <c r="N4598" t="s">
        <v>3253</v>
      </c>
      <c r="O4598">
        <v>1</v>
      </c>
      <c r="P4598" t="str">
        <f>D4598&amp;"-"&amp;F4598&amp;"-"&amp;G4598&amp;"-"&amp;E4598&amp;"-"&amp;H4598</f>
        <v>A2Delta-10.5-f-0-1</v>
      </c>
      <c r="Q4598" t="str">
        <f>I4598&amp;"-"&amp;K4598&amp;"-"&amp;L4598&amp;"-"&amp;J4598&amp;"-"&amp;M4598</f>
        <v>X2Pi-10.5-e-0-1</v>
      </c>
      <c r="R4598">
        <f>B4598+S4598</f>
        <v>24744.058276008</v>
      </c>
      <c r="S4598">
        <f>_xlfn.IFNA(VLOOKUP(Q4598,'MARVEL-X'!A$2:I$1400,7,FALSE),VLOOKUP(Q4598,MARVEL!A$2:J$1522,10,FALSE))</f>
        <v>1531.7945760079999</v>
      </c>
      <c r="T4598">
        <f>IF(P4598=P4597,R4598+T4597,R4598)</f>
        <v>98976.254253494</v>
      </c>
      <c r="U4598">
        <f>IF(P4598=P4597,1+U4597,1)</f>
        <v>4</v>
      </c>
      <c r="V4598" t="str">
        <f t="shared" si="71"/>
        <v/>
      </c>
      <c r="W4598" t="str">
        <f>IF(V4598="","",IF(ABS(V4598-R4598)&gt;W$1,ABS(V4598-R4598),""))</f>
        <v/>
      </c>
      <c r="X4598" t="str">
        <f>Y4598&amp;"-"&amp;Z4598&amp;"-"&amp;AC4598&amp;"-"&amp;AD4598&amp;"-"&amp;AG4598</f>
        <v>10.5-f-A-0-2.5</v>
      </c>
      <c r="Y4598">
        <f>F4598</f>
        <v>10.5</v>
      </c>
      <c r="Z4598" s="2" t="str">
        <f>G4598</f>
        <v>f</v>
      </c>
      <c r="AA4598">
        <f>_xlfn.IFNA(VLOOKUP(X4598,'duo-out'!A$2:Q$5000,5,FALSE),E4598+10*(H4598-1)+1+_xlfn.IFNA(VLOOKUP(D4598,states!A$2:C$10,3,FALSE),1))</f>
        <v>251</v>
      </c>
      <c r="AB4598" t="str">
        <f>IF(V4598="","",V4598)</f>
        <v/>
      </c>
      <c r="AC4598" s="2" t="str">
        <f>_xlfn.IFNA(VLOOKUP(D4598,states!A$2:C$10,2,FALSE),"XX")</f>
        <v>A</v>
      </c>
      <c r="AD4598">
        <f>E4598</f>
        <v>0</v>
      </c>
      <c r="AE4598">
        <f>_xlfn.IFNA(VLOOKUP(D4598,states!A$2:D$10,4,FALSE),0)</f>
        <v>2</v>
      </c>
      <c r="AF4598">
        <v>0.5</v>
      </c>
      <c r="AG4598">
        <f>IF(AE4598=0,AF4598,IF(AE4598=1,IF(F4598=0.5,0.5,IF(H4598=1,0.5,1.5)),IF(F4598=0.5,0.5,IF(H4598=1,2.5,1.5))))</f>
        <v>2.5</v>
      </c>
      <c r="AH4598" s="7">
        <f>IF(AC4598="XX",0,1/C4598^(1/5)*IF(E4598=0,100,1)/(E4598+1)^(1/4))</f>
        <v>288.53998118144267</v>
      </c>
    </row>
    <row r="4599" spans="1:34">
      <c r="A4599">
        <v>3174</v>
      </c>
      <c r="B4599" s="1">
        <v>23493.780900000002</v>
      </c>
      <c r="C4599" s="6">
        <v>5.0000000000000001E-3</v>
      </c>
      <c r="D4599" t="s">
        <v>3</v>
      </c>
      <c r="E4599">
        <v>0</v>
      </c>
      <c r="F4599">
        <v>10.5</v>
      </c>
      <c r="G4599" t="s">
        <v>2</v>
      </c>
      <c r="H4599">
        <v>1</v>
      </c>
      <c r="I4599" t="s">
        <v>0</v>
      </c>
      <c r="J4599">
        <v>0</v>
      </c>
      <c r="K4599">
        <v>9.5</v>
      </c>
      <c r="L4599" t="s">
        <v>2</v>
      </c>
      <c r="M4599">
        <v>1</v>
      </c>
      <c r="N4599" t="s">
        <v>3230</v>
      </c>
      <c r="O4599">
        <v>1</v>
      </c>
      <c r="P4599" t="str">
        <f>D4599&amp;"-"&amp;F4599&amp;"-"&amp;G4599&amp;"-"&amp;E4599&amp;"-"&amp;H4599</f>
        <v>A2Delta-10.5-f-0-1</v>
      </c>
      <c r="Q4599" t="str">
        <f>I4599&amp;"-"&amp;K4599&amp;"-"&amp;L4599&amp;"-"&amp;J4599&amp;"-"&amp;M4599</f>
        <v>X2Pi-9.5-f-0-1</v>
      </c>
      <c r="R4599">
        <f>B4599+S4599</f>
        <v>24744.066594304</v>
      </c>
      <c r="S4599">
        <f>_xlfn.IFNA(VLOOKUP(Q4599,'MARVEL-X'!A$2:I$1400,7,FALSE),VLOOKUP(Q4599,MARVEL!A$2:J$1522,10,FALSE))</f>
        <v>1250.2856943039999</v>
      </c>
      <c r="T4599">
        <f>IF(P4599=P4598,R4599+T4598,R4599)</f>
        <v>123720.32084779799</v>
      </c>
      <c r="U4599">
        <f>IF(P4599=P4598,1+U4598,1)</f>
        <v>5</v>
      </c>
      <c r="V4599" t="str">
        <f t="shared" si="71"/>
        <v/>
      </c>
      <c r="W4599" t="str">
        <f>IF(V4599="","",IF(ABS(V4599-R4599)&gt;W$1,ABS(V4599-R4599),""))</f>
        <v/>
      </c>
      <c r="X4599" t="str">
        <f>Y4599&amp;"-"&amp;Z4599&amp;"-"&amp;AC4599&amp;"-"&amp;AD4599&amp;"-"&amp;AG4599</f>
        <v>10.5-f-A-0-2.5</v>
      </c>
      <c r="Y4599">
        <f>F4599</f>
        <v>10.5</v>
      </c>
      <c r="Z4599" s="2" t="str">
        <f>G4599</f>
        <v>f</v>
      </c>
      <c r="AA4599">
        <f>_xlfn.IFNA(VLOOKUP(X4599,'duo-out'!A$2:Q$5000,5,FALSE),E4599+10*(H4599-1)+1+_xlfn.IFNA(VLOOKUP(D4599,states!A$2:C$10,3,FALSE),1))</f>
        <v>251</v>
      </c>
      <c r="AB4599" t="str">
        <f>IF(V4599="","",V4599)</f>
        <v/>
      </c>
      <c r="AC4599" s="2" t="str">
        <f>_xlfn.IFNA(VLOOKUP(D4599,states!A$2:C$10,2,FALSE),"XX")</f>
        <v>A</v>
      </c>
      <c r="AD4599">
        <f>E4599</f>
        <v>0</v>
      </c>
      <c r="AE4599">
        <f>_xlfn.IFNA(VLOOKUP(D4599,states!A$2:D$10,4,FALSE),0)</f>
        <v>2</v>
      </c>
      <c r="AF4599">
        <v>0.5</v>
      </c>
      <c r="AG4599">
        <f>IF(AE4599=0,AF4599,IF(AE4599=1,IF(F4599=0.5,0.5,IF(H4599=1,0.5,1.5)),IF(F4599=0.5,0.5,IF(H4599=1,2.5,1.5))))</f>
        <v>2.5</v>
      </c>
      <c r="AH4599" s="7">
        <f>IF(AC4599="XX",0,1/C4599^(1/5)*IF(E4599=0,100,1)/(E4599+1)^(1/4))</f>
        <v>288.53998118144267</v>
      </c>
    </row>
    <row r="4600" spans="1:34">
      <c r="A4600">
        <v>3267</v>
      </c>
      <c r="B4600" s="1">
        <v>22912.021499999999</v>
      </c>
      <c r="C4600" s="6">
        <v>5.0000000000000001E-3</v>
      </c>
      <c r="D4600" t="s">
        <v>3</v>
      </c>
      <c r="E4600">
        <v>0</v>
      </c>
      <c r="F4600">
        <v>10.5</v>
      </c>
      <c r="G4600" t="s">
        <v>2</v>
      </c>
      <c r="H4600">
        <v>1</v>
      </c>
      <c r="I4600" t="s">
        <v>0</v>
      </c>
      <c r="J4600">
        <v>0</v>
      </c>
      <c r="K4600">
        <v>11.5</v>
      </c>
      <c r="L4600" t="s">
        <v>2</v>
      </c>
      <c r="M4600">
        <v>1</v>
      </c>
      <c r="N4600" t="s">
        <v>3323</v>
      </c>
      <c r="O4600">
        <v>1</v>
      </c>
      <c r="P4600" t="str">
        <f>D4600&amp;"-"&amp;F4600&amp;"-"&amp;G4600&amp;"-"&amp;E4600&amp;"-"&amp;H4600</f>
        <v>A2Delta-10.5-f-0-1</v>
      </c>
      <c r="Q4600" t="str">
        <f>I4600&amp;"-"&amp;K4600&amp;"-"&amp;L4600&amp;"-"&amp;J4600&amp;"-"&amp;M4600</f>
        <v>X2Pi-11.5-f-0-1</v>
      </c>
      <c r="R4600">
        <f>B4600+S4600</f>
        <v>24744.057322754001</v>
      </c>
      <c r="S4600">
        <f>_xlfn.IFNA(VLOOKUP(Q4600,'MARVEL-X'!A$2:I$1400,7,FALSE),VLOOKUP(Q4600,MARVEL!A$2:J$1522,10,FALSE))</f>
        <v>1832.035822754</v>
      </c>
      <c r="T4600">
        <f>IF(P4600=P4599,R4600+T4599,R4600)</f>
        <v>148464.37817055199</v>
      </c>
      <c r="U4600">
        <f>IF(P4600=P4599,1+U4599,1)</f>
        <v>6</v>
      </c>
      <c r="V4600" t="str">
        <f t="shared" si="71"/>
        <v/>
      </c>
      <c r="W4600" t="str">
        <f>IF(V4600="","",IF(ABS(V4600-R4600)&gt;W$1,ABS(V4600-R4600),""))</f>
        <v/>
      </c>
      <c r="X4600" t="str">
        <f>Y4600&amp;"-"&amp;Z4600&amp;"-"&amp;AC4600&amp;"-"&amp;AD4600&amp;"-"&amp;AG4600</f>
        <v>10.5-f-A-0-2.5</v>
      </c>
      <c r="Y4600">
        <f>F4600</f>
        <v>10.5</v>
      </c>
      <c r="Z4600" s="2" t="str">
        <f>G4600</f>
        <v>f</v>
      </c>
      <c r="AA4600">
        <f>_xlfn.IFNA(VLOOKUP(X4600,'duo-out'!A$2:Q$5000,5,FALSE),E4600+10*(H4600-1)+1+_xlfn.IFNA(VLOOKUP(D4600,states!A$2:C$10,3,FALSE),1))</f>
        <v>251</v>
      </c>
      <c r="AB4600" t="str">
        <f>IF(V4600="","",V4600)</f>
        <v/>
      </c>
      <c r="AC4600" s="2" t="str">
        <f>_xlfn.IFNA(VLOOKUP(D4600,states!A$2:C$10,2,FALSE),"XX")</f>
        <v>A</v>
      </c>
      <c r="AD4600">
        <f>E4600</f>
        <v>0</v>
      </c>
      <c r="AE4600">
        <f>_xlfn.IFNA(VLOOKUP(D4600,states!A$2:D$10,4,FALSE),0)</f>
        <v>2</v>
      </c>
      <c r="AF4600">
        <v>0.5</v>
      </c>
      <c r="AG4600">
        <f>IF(AE4600=0,AF4600,IF(AE4600=1,IF(F4600=0.5,0.5,IF(H4600=1,0.5,1.5)),IF(F4600=0.5,0.5,IF(H4600=1,2.5,1.5))))</f>
        <v>2.5</v>
      </c>
      <c r="AH4600" s="7">
        <f>IF(AC4600="XX",0,1/C4600^(1/5)*IF(E4600=0,100,1)/(E4600+1)^(1/4))</f>
        <v>288.53998118144267</v>
      </c>
    </row>
    <row r="4601" spans="1:34">
      <c r="A4601">
        <v>2625</v>
      </c>
      <c r="B4601" s="1">
        <v>23212.2631</v>
      </c>
      <c r="C4601" s="6">
        <v>5.0000000000000001E-3</v>
      </c>
      <c r="D4601" t="s">
        <v>3</v>
      </c>
      <c r="E4601">
        <v>0</v>
      </c>
      <c r="F4601">
        <v>10.5</v>
      </c>
      <c r="G4601" t="s">
        <v>2</v>
      </c>
      <c r="H4601">
        <v>1</v>
      </c>
      <c r="I4601" t="s">
        <v>0</v>
      </c>
      <c r="J4601">
        <v>0</v>
      </c>
      <c r="K4601">
        <v>10.5</v>
      </c>
      <c r="L4601" t="s">
        <v>1</v>
      </c>
      <c r="M4601">
        <v>1</v>
      </c>
      <c r="N4601" t="s">
        <v>2681</v>
      </c>
      <c r="O4601">
        <v>1</v>
      </c>
      <c r="P4601" t="str">
        <f>D4601&amp;"-"&amp;F4601&amp;"-"&amp;G4601&amp;"-"&amp;E4601&amp;"-"&amp;H4601</f>
        <v>A2Delta-10.5-f-0-1</v>
      </c>
      <c r="Q4601" t="str">
        <f>I4601&amp;"-"&amp;K4601&amp;"-"&amp;L4601&amp;"-"&amp;J4601&amp;"-"&amp;M4601</f>
        <v>X2Pi-10.5-e-0-1</v>
      </c>
      <c r="R4601">
        <f>B4601+S4601</f>
        <v>24744.057676008</v>
      </c>
      <c r="S4601">
        <f>_xlfn.IFNA(VLOOKUP(Q4601,'MARVEL-X'!A$2:I$1400,7,FALSE),VLOOKUP(Q4601,MARVEL!A$2:J$1522,10,FALSE))</f>
        <v>1531.7945760079999</v>
      </c>
      <c r="T4601">
        <f>IF(P4601=P4600,R4601+T4600,R4601)</f>
        <v>173208.43584655999</v>
      </c>
      <c r="U4601">
        <f>IF(P4601=P4600,1+U4600,1)</f>
        <v>7</v>
      </c>
      <c r="V4601" t="str">
        <f t="shared" si="71"/>
        <v/>
      </c>
      <c r="W4601" t="str">
        <f>IF(V4601="","",IF(ABS(V4601-R4601)&gt;W$1,ABS(V4601-R4601),""))</f>
        <v/>
      </c>
      <c r="X4601" t="str">
        <f>Y4601&amp;"-"&amp;Z4601&amp;"-"&amp;AC4601&amp;"-"&amp;AD4601&amp;"-"&amp;AG4601</f>
        <v>10.5-f-A-0-2.5</v>
      </c>
      <c r="Y4601">
        <f>F4601</f>
        <v>10.5</v>
      </c>
      <c r="Z4601" s="2" t="str">
        <f>G4601</f>
        <v>f</v>
      </c>
      <c r="AA4601">
        <f>_xlfn.IFNA(VLOOKUP(X4601,'duo-out'!A$2:Q$5000,5,FALSE),E4601+10*(H4601-1)+1+_xlfn.IFNA(VLOOKUP(D4601,states!A$2:C$10,3,FALSE),1))</f>
        <v>251</v>
      </c>
      <c r="AB4601" t="str">
        <f>IF(V4601="","",V4601)</f>
        <v/>
      </c>
      <c r="AC4601" s="2" t="str">
        <f>_xlfn.IFNA(VLOOKUP(D4601,states!A$2:C$10,2,FALSE),"XX")</f>
        <v>A</v>
      </c>
      <c r="AD4601">
        <f>E4601</f>
        <v>0</v>
      </c>
      <c r="AE4601">
        <f>_xlfn.IFNA(VLOOKUP(D4601,states!A$2:D$10,4,FALSE),0)</f>
        <v>2</v>
      </c>
      <c r="AF4601">
        <v>0.5</v>
      </c>
      <c r="AG4601">
        <f>IF(AE4601=0,AF4601,IF(AE4601=1,IF(F4601=0.5,0.5,IF(H4601=1,0.5,1.5)),IF(F4601=0.5,0.5,IF(H4601=1,2.5,1.5))))</f>
        <v>2.5</v>
      </c>
      <c r="AH4601" s="7">
        <f>IF(AC4601="XX",0,1/C4601^(1/5)*IF(E4601=0,100,1)/(E4601+1)^(1/4))</f>
        <v>288.53998118144267</v>
      </c>
    </row>
    <row r="4602" spans="1:34">
      <c r="A4602">
        <v>2723</v>
      </c>
      <c r="B4602" s="1">
        <v>22912.022099999998</v>
      </c>
      <c r="C4602" s="6">
        <v>5.0000000000000001E-3</v>
      </c>
      <c r="D4602" t="s">
        <v>3</v>
      </c>
      <c r="E4602">
        <v>0</v>
      </c>
      <c r="F4602">
        <v>10.5</v>
      </c>
      <c r="G4602" t="s">
        <v>2</v>
      </c>
      <c r="H4602">
        <v>1</v>
      </c>
      <c r="I4602" t="s">
        <v>0</v>
      </c>
      <c r="J4602">
        <v>0</v>
      </c>
      <c r="K4602">
        <v>11.5</v>
      </c>
      <c r="L4602" t="s">
        <v>2</v>
      </c>
      <c r="M4602">
        <v>1</v>
      </c>
      <c r="N4602" t="s">
        <v>2779</v>
      </c>
      <c r="O4602">
        <v>1</v>
      </c>
      <c r="P4602" t="str">
        <f>D4602&amp;"-"&amp;F4602&amp;"-"&amp;G4602&amp;"-"&amp;E4602&amp;"-"&amp;H4602</f>
        <v>A2Delta-10.5-f-0-1</v>
      </c>
      <c r="Q4602" t="str">
        <f>I4602&amp;"-"&amp;K4602&amp;"-"&amp;L4602&amp;"-"&amp;J4602&amp;"-"&amp;M4602</f>
        <v>X2Pi-11.5-f-0-1</v>
      </c>
      <c r="R4602">
        <f>B4602+S4602</f>
        <v>24744.057922754</v>
      </c>
      <c r="S4602">
        <f>_xlfn.IFNA(VLOOKUP(Q4602,'MARVEL-X'!A$2:I$1400,7,FALSE),VLOOKUP(Q4602,MARVEL!A$2:J$1522,10,FALSE))</f>
        <v>1832.035822754</v>
      </c>
      <c r="T4602">
        <f>IF(P4602=P4601,R4602+T4601,R4602)</f>
        <v>197952.49376931399</v>
      </c>
      <c r="U4602">
        <f>IF(P4602=P4601,1+U4601,1)</f>
        <v>8</v>
      </c>
      <c r="V4602" t="str">
        <f t="shared" si="71"/>
        <v/>
      </c>
      <c r="W4602" t="str">
        <f>IF(V4602="","",IF(ABS(V4602-R4602)&gt;W$1,ABS(V4602-R4602),""))</f>
        <v/>
      </c>
      <c r="X4602" t="str">
        <f>Y4602&amp;"-"&amp;Z4602&amp;"-"&amp;AC4602&amp;"-"&amp;AD4602&amp;"-"&amp;AG4602</f>
        <v>10.5-f-A-0-2.5</v>
      </c>
      <c r="Y4602">
        <f>F4602</f>
        <v>10.5</v>
      </c>
      <c r="Z4602" s="2" t="str">
        <f>G4602</f>
        <v>f</v>
      </c>
      <c r="AA4602">
        <f>_xlfn.IFNA(VLOOKUP(X4602,'duo-out'!A$2:Q$5000,5,FALSE),E4602+10*(H4602-1)+1+_xlfn.IFNA(VLOOKUP(D4602,states!A$2:C$10,3,FALSE),1))</f>
        <v>251</v>
      </c>
      <c r="AB4602" t="str">
        <f>IF(V4602="","",V4602)</f>
        <v/>
      </c>
      <c r="AC4602" s="2" t="str">
        <f>_xlfn.IFNA(VLOOKUP(D4602,states!A$2:C$10,2,FALSE),"XX")</f>
        <v>A</v>
      </c>
      <c r="AD4602">
        <f>E4602</f>
        <v>0</v>
      </c>
      <c r="AE4602">
        <f>_xlfn.IFNA(VLOOKUP(D4602,states!A$2:D$10,4,FALSE),0)</f>
        <v>2</v>
      </c>
      <c r="AF4602">
        <v>0.5</v>
      </c>
      <c r="AG4602">
        <f>IF(AE4602=0,AF4602,IF(AE4602=1,IF(F4602=0.5,0.5,IF(H4602=1,0.5,1.5)),IF(F4602=0.5,0.5,IF(H4602=1,2.5,1.5))))</f>
        <v>2.5</v>
      </c>
      <c r="AH4602" s="7">
        <f>IF(AC4602="XX",0,1/C4602^(1/5)*IF(E4602=0,100,1)/(E4602+1)^(1/4))</f>
        <v>288.53998118144267</v>
      </c>
    </row>
    <row r="4603" spans="1:34">
      <c r="A4603">
        <v>2686</v>
      </c>
      <c r="B4603" s="1">
        <v>23493.781200000001</v>
      </c>
      <c r="C4603" s="6">
        <v>5.0000000000000001E-3</v>
      </c>
      <c r="D4603" t="s">
        <v>3</v>
      </c>
      <c r="E4603">
        <v>0</v>
      </c>
      <c r="F4603">
        <v>10.5</v>
      </c>
      <c r="G4603" t="s">
        <v>2</v>
      </c>
      <c r="H4603">
        <v>1</v>
      </c>
      <c r="I4603" t="s">
        <v>0</v>
      </c>
      <c r="J4603">
        <v>0</v>
      </c>
      <c r="K4603">
        <v>9.5</v>
      </c>
      <c r="L4603" t="s">
        <v>2</v>
      </c>
      <c r="M4603">
        <v>1</v>
      </c>
      <c r="N4603" t="s">
        <v>2742</v>
      </c>
      <c r="O4603">
        <v>1</v>
      </c>
      <c r="P4603" t="str">
        <f>D4603&amp;"-"&amp;F4603&amp;"-"&amp;G4603&amp;"-"&amp;E4603&amp;"-"&amp;H4603</f>
        <v>A2Delta-10.5-f-0-1</v>
      </c>
      <c r="Q4603" t="str">
        <f>I4603&amp;"-"&amp;K4603&amp;"-"&amp;L4603&amp;"-"&amp;J4603&amp;"-"&amp;M4603</f>
        <v>X2Pi-9.5-f-0-1</v>
      </c>
      <c r="R4603">
        <f>B4603+S4603</f>
        <v>24744.066894304</v>
      </c>
      <c r="S4603">
        <f>_xlfn.IFNA(VLOOKUP(Q4603,'MARVEL-X'!A$2:I$1400,7,FALSE),VLOOKUP(Q4603,MARVEL!A$2:J$1522,10,FALSE))</f>
        <v>1250.2856943039999</v>
      </c>
      <c r="T4603">
        <f>IF(P4603=P4602,R4603+T4602,R4603)</f>
        <v>222696.560663618</v>
      </c>
      <c r="U4603">
        <f>IF(P4603=P4602,1+U4602,1)</f>
        <v>9</v>
      </c>
      <c r="V4603" t="str">
        <f t="shared" si="71"/>
        <v/>
      </c>
      <c r="W4603" t="str">
        <f>IF(V4603="","",IF(ABS(V4603-R4603)&gt;W$1,ABS(V4603-R4603),""))</f>
        <v/>
      </c>
      <c r="X4603" t="str">
        <f>Y4603&amp;"-"&amp;Z4603&amp;"-"&amp;AC4603&amp;"-"&amp;AD4603&amp;"-"&amp;AG4603</f>
        <v>10.5-f-A-0-2.5</v>
      </c>
      <c r="Y4603">
        <f>F4603</f>
        <v>10.5</v>
      </c>
      <c r="Z4603" s="2" t="str">
        <f>G4603</f>
        <v>f</v>
      </c>
      <c r="AA4603">
        <f>_xlfn.IFNA(VLOOKUP(X4603,'duo-out'!A$2:Q$5000,5,FALSE),E4603+10*(H4603-1)+1+_xlfn.IFNA(VLOOKUP(D4603,states!A$2:C$10,3,FALSE),1))</f>
        <v>251</v>
      </c>
      <c r="AB4603" t="str">
        <f>IF(V4603="","",V4603)</f>
        <v/>
      </c>
      <c r="AC4603" s="2" t="str">
        <f>_xlfn.IFNA(VLOOKUP(D4603,states!A$2:C$10,2,FALSE),"XX")</f>
        <v>A</v>
      </c>
      <c r="AD4603">
        <f>E4603</f>
        <v>0</v>
      </c>
      <c r="AE4603">
        <f>_xlfn.IFNA(VLOOKUP(D4603,states!A$2:D$10,4,FALSE),0)</f>
        <v>2</v>
      </c>
      <c r="AF4603">
        <v>0.5</v>
      </c>
      <c r="AG4603">
        <f>IF(AE4603=0,AF4603,IF(AE4603=1,IF(F4603=0.5,0.5,IF(H4603=1,0.5,1.5)),IF(F4603=0.5,0.5,IF(H4603=1,2.5,1.5))))</f>
        <v>2.5</v>
      </c>
      <c r="AH4603" s="7">
        <f>IF(AC4603="XX",0,1/C4603^(1/5)*IF(E4603=0,100,1)/(E4603+1)^(1/4))</f>
        <v>288.53998118144267</v>
      </c>
    </row>
    <row r="4604" spans="1:34">
      <c r="A4604">
        <v>5309</v>
      </c>
      <c r="B4604" s="1">
        <v>23212.261999999999</v>
      </c>
      <c r="C4604" s="6">
        <v>0.05</v>
      </c>
      <c r="D4604" t="s">
        <v>3</v>
      </c>
      <c r="E4604">
        <v>0</v>
      </c>
      <c r="F4604">
        <v>10.5</v>
      </c>
      <c r="G4604" t="s">
        <v>2</v>
      </c>
      <c r="H4604">
        <v>1</v>
      </c>
      <c r="I4604" t="s">
        <v>0</v>
      </c>
      <c r="J4604">
        <v>0</v>
      </c>
      <c r="K4604">
        <v>10.5</v>
      </c>
      <c r="L4604" t="s">
        <v>1</v>
      </c>
      <c r="M4604">
        <v>1</v>
      </c>
      <c r="N4604" t="s">
        <v>5365</v>
      </c>
      <c r="O4604">
        <v>1</v>
      </c>
      <c r="P4604" t="str">
        <f>D4604&amp;"-"&amp;F4604&amp;"-"&amp;G4604&amp;"-"&amp;E4604&amp;"-"&amp;H4604</f>
        <v>A2Delta-10.5-f-0-1</v>
      </c>
      <c r="Q4604" t="str">
        <f>I4604&amp;"-"&amp;K4604&amp;"-"&amp;L4604&amp;"-"&amp;J4604&amp;"-"&amp;M4604</f>
        <v>X2Pi-10.5-e-0-1</v>
      </c>
      <c r="R4604">
        <f>B4604+S4604</f>
        <v>24744.056576007999</v>
      </c>
      <c r="S4604">
        <f>_xlfn.IFNA(VLOOKUP(Q4604,'MARVEL-X'!A$2:I$1400,7,FALSE),VLOOKUP(Q4604,MARVEL!A$2:J$1522,10,FALSE))</f>
        <v>1531.7945760079999</v>
      </c>
      <c r="T4604">
        <f>IF(P4604=P4603,R4604+T4603,R4604)</f>
        <v>247440.61723962601</v>
      </c>
      <c r="U4604">
        <f>IF(P4604=P4603,1+U4603,1)</f>
        <v>10</v>
      </c>
      <c r="V4604" t="str">
        <f t="shared" si="71"/>
        <v/>
      </c>
      <c r="W4604" t="str">
        <f>IF(V4604="","",IF(ABS(V4604-R4604)&gt;W$1,ABS(V4604-R4604),""))</f>
        <v/>
      </c>
      <c r="X4604" t="str">
        <f>Y4604&amp;"-"&amp;Z4604&amp;"-"&amp;AC4604&amp;"-"&amp;AD4604&amp;"-"&amp;AG4604</f>
        <v>10.5-f-A-0-2.5</v>
      </c>
      <c r="Y4604">
        <f>F4604</f>
        <v>10.5</v>
      </c>
      <c r="Z4604" s="2" t="str">
        <f>G4604</f>
        <v>f</v>
      </c>
      <c r="AA4604">
        <f>_xlfn.IFNA(VLOOKUP(X4604,'duo-out'!A$2:Q$5000,5,FALSE),E4604+10*(H4604-1)+1+_xlfn.IFNA(VLOOKUP(D4604,states!A$2:C$10,3,FALSE),1))</f>
        <v>251</v>
      </c>
      <c r="AB4604" t="str">
        <f>IF(V4604="","",V4604)</f>
        <v/>
      </c>
      <c r="AC4604" s="2" t="str">
        <f>_xlfn.IFNA(VLOOKUP(D4604,states!A$2:C$10,2,FALSE),"XX")</f>
        <v>A</v>
      </c>
      <c r="AD4604">
        <f>E4604</f>
        <v>0</v>
      </c>
      <c r="AE4604">
        <f>_xlfn.IFNA(VLOOKUP(D4604,states!A$2:D$10,4,FALSE),0)</f>
        <v>2</v>
      </c>
      <c r="AF4604">
        <v>0.5</v>
      </c>
      <c r="AG4604">
        <f>IF(AE4604=0,AF4604,IF(AE4604=1,IF(F4604=0.5,0.5,IF(H4604=1,0.5,1.5)),IF(F4604=0.5,0.5,IF(H4604=1,2.5,1.5))))</f>
        <v>2.5</v>
      </c>
      <c r="AH4604" s="7">
        <f>IF(AC4604="XX",0,1/C4604^(1/5)*IF(E4604=0,100,1)/(E4604+1)^(1/4))</f>
        <v>182.05642030260799</v>
      </c>
    </row>
    <row r="4605" spans="1:34">
      <c r="A4605">
        <v>5289</v>
      </c>
      <c r="B4605" s="1">
        <v>23493.776999999998</v>
      </c>
      <c r="C4605" s="6">
        <v>0.05</v>
      </c>
      <c r="D4605" t="s">
        <v>3</v>
      </c>
      <c r="E4605">
        <v>0</v>
      </c>
      <c r="F4605">
        <v>10.5</v>
      </c>
      <c r="G4605" t="s">
        <v>2</v>
      </c>
      <c r="H4605">
        <v>1</v>
      </c>
      <c r="I4605" t="s">
        <v>0</v>
      </c>
      <c r="J4605">
        <v>0</v>
      </c>
      <c r="K4605">
        <v>9.5</v>
      </c>
      <c r="L4605" t="s">
        <v>2</v>
      </c>
      <c r="M4605">
        <v>1</v>
      </c>
      <c r="N4605" t="s">
        <v>5345</v>
      </c>
      <c r="O4605">
        <v>1</v>
      </c>
      <c r="P4605" t="str">
        <f>D4605&amp;"-"&amp;F4605&amp;"-"&amp;G4605&amp;"-"&amp;E4605&amp;"-"&amp;H4605</f>
        <v>A2Delta-10.5-f-0-1</v>
      </c>
      <c r="Q4605" t="str">
        <f>I4605&amp;"-"&amp;K4605&amp;"-"&amp;L4605&amp;"-"&amp;J4605&amp;"-"&amp;M4605</f>
        <v>X2Pi-9.5-f-0-1</v>
      </c>
      <c r="R4605">
        <f>B4605+S4605</f>
        <v>24744.062694303997</v>
      </c>
      <c r="S4605">
        <f>_xlfn.IFNA(VLOOKUP(Q4605,'MARVEL-X'!A$2:I$1400,7,FALSE),VLOOKUP(Q4605,MARVEL!A$2:J$1522,10,FALSE))</f>
        <v>1250.2856943039999</v>
      </c>
      <c r="T4605">
        <f>IF(P4605=P4604,R4605+T4604,R4605)</f>
        <v>272184.67993392999</v>
      </c>
      <c r="U4605">
        <f>IF(P4605=P4604,1+U4604,1)</f>
        <v>11</v>
      </c>
      <c r="V4605" t="str">
        <f t="shared" si="71"/>
        <v/>
      </c>
      <c r="W4605" t="str">
        <f>IF(V4605="","",IF(ABS(V4605-R4605)&gt;W$1,ABS(V4605-R4605),""))</f>
        <v/>
      </c>
      <c r="X4605" t="str">
        <f>Y4605&amp;"-"&amp;Z4605&amp;"-"&amp;AC4605&amp;"-"&amp;AD4605&amp;"-"&amp;AG4605</f>
        <v>10.5-f-A-0-2.5</v>
      </c>
      <c r="Y4605">
        <f>F4605</f>
        <v>10.5</v>
      </c>
      <c r="Z4605" s="2" t="str">
        <f>G4605</f>
        <v>f</v>
      </c>
      <c r="AA4605">
        <f>_xlfn.IFNA(VLOOKUP(X4605,'duo-out'!A$2:Q$5000,5,FALSE),E4605+10*(H4605-1)+1+_xlfn.IFNA(VLOOKUP(D4605,states!A$2:C$10,3,FALSE),1))</f>
        <v>251</v>
      </c>
      <c r="AB4605" t="str">
        <f>IF(V4605="","",V4605)</f>
        <v/>
      </c>
      <c r="AC4605" s="2" t="str">
        <f>_xlfn.IFNA(VLOOKUP(D4605,states!A$2:C$10,2,FALSE),"XX")</f>
        <v>A</v>
      </c>
      <c r="AD4605">
        <f>E4605</f>
        <v>0</v>
      </c>
      <c r="AE4605">
        <f>_xlfn.IFNA(VLOOKUP(D4605,states!A$2:D$10,4,FALSE),0)</f>
        <v>2</v>
      </c>
      <c r="AF4605">
        <v>0.5</v>
      </c>
      <c r="AG4605">
        <f>IF(AE4605=0,AF4605,IF(AE4605=1,IF(F4605=0.5,0.5,IF(H4605=1,0.5,1.5)),IF(F4605=0.5,0.5,IF(H4605=1,2.5,1.5))))</f>
        <v>2.5</v>
      </c>
      <c r="AH4605" s="7">
        <f>IF(AC4605="XX",0,1/C4605^(1/5)*IF(E4605=0,100,1)/(E4605+1)^(1/4))</f>
        <v>182.05642030260799</v>
      </c>
    </row>
    <row r="4606" spans="1:34">
      <c r="A4606">
        <v>5363</v>
      </c>
      <c r="B4606" s="1">
        <v>23213.156999999999</v>
      </c>
      <c r="C4606" s="6">
        <v>0.05</v>
      </c>
      <c r="D4606" t="s">
        <v>3</v>
      </c>
      <c r="E4606">
        <v>0</v>
      </c>
      <c r="F4606">
        <v>10.5</v>
      </c>
      <c r="G4606" t="s">
        <v>2</v>
      </c>
      <c r="H4606">
        <v>1</v>
      </c>
      <c r="I4606" t="s">
        <v>0</v>
      </c>
      <c r="J4606">
        <v>0</v>
      </c>
      <c r="K4606">
        <v>9.5</v>
      </c>
      <c r="L4606" t="s">
        <v>2</v>
      </c>
      <c r="M4606">
        <v>2</v>
      </c>
      <c r="N4606" t="s">
        <v>5419</v>
      </c>
      <c r="O4606">
        <v>1</v>
      </c>
      <c r="P4606" t="str">
        <f>D4606&amp;"-"&amp;F4606&amp;"-"&amp;G4606&amp;"-"&amp;E4606&amp;"-"&amp;H4606</f>
        <v>A2Delta-10.5-f-0-1</v>
      </c>
      <c r="Q4606" t="str">
        <f>I4606&amp;"-"&amp;K4606&amp;"-"&amp;L4606&amp;"-"&amp;J4606&amp;"-"&amp;M4606</f>
        <v>X2Pi-9.5-f-0-2</v>
      </c>
      <c r="R4606">
        <f>B4606+S4606</f>
        <v>24744.059062285</v>
      </c>
      <c r="S4606">
        <f>_xlfn.IFNA(VLOOKUP(Q4606,'MARVEL-X'!A$2:I$1400,7,FALSE),VLOOKUP(Q4606,MARVEL!A$2:J$1522,10,FALSE))</f>
        <v>1530.9020622850001</v>
      </c>
      <c r="T4606">
        <f>IF(P4606=P4605,R4606+T4605,R4606)</f>
        <v>296928.73899621499</v>
      </c>
      <c r="U4606">
        <f>IF(P4606=P4605,1+U4605,1)</f>
        <v>12</v>
      </c>
      <c r="V4606" t="str">
        <f t="shared" si="71"/>
        <v/>
      </c>
      <c r="W4606" t="str">
        <f>IF(V4606="","",IF(ABS(V4606-R4606)&gt;W$1,ABS(V4606-R4606),""))</f>
        <v/>
      </c>
      <c r="X4606" t="str">
        <f>Y4606&amp;"-"&amp;Z4606&amp;"-"&amp;AC4606&amp;"-"&amp;AD4606&amp;"-"&amp;AG4606</f>
        <v>10.5-f-A-0-2.5</v>
      </c>
      <c r="Y4606">
        <f>F4606</f>
        <v>10.5</v>
      </c>
      <c r="Z4606" s="2" t="str">
        <f>G4606</f>
        <v>f</v>
      </c>
      <c r="AA4606">
        <f>_xlfn.IFNA(VLOOKUP(X4606,'duo-out'!A$2:Q$5000,5,FALSE),E4606+10*(H4606-1)+1+_xlfn.IFNA(VLOOKUP(D4606,states!A$2:C$10,3,FALSE),1))</f>
        <v>251</v>
      </c>
      <c r="AB4606" t="str">
        <f>IF(V4606="","",V4606)</f>
        <v/>
      </c>
      <c r="AC4606" s="2" t="str">
        <f>_xlfn.IFNA(VLOOKUP(D4606,states!A$2:C$10,2,FALSE),"XX")</f>
        <v>A</v>
      </c>
      <c r="AD4606">
        <f>E4606</f>
        <v>0</v>
      </c>
      <c r="AE4606">
        <f>_xlfn.IFNA(VLOOKUP(D4606,states!A$2:D$10,4,FALSE),0)</f>
        <v>2</v>
      </c>
      <c r="AF4606">
        <v>0.5</v>
      </c>
      <c r="AG4606">
        <f>IF(AE4606=0,AF4606,IF(AE4606=1,IF(F4606=0.5,0.5,IF(H4606=1,0.5,1.5)),IF(F4606=0.5,0.5,IF(H4606=1,2.5,1.5))))</f>
        <v>2.5</v>
      </c>
      <c r="AH4606" s="7">
        <f>IF(AC4606="XX",0,1/C4606^(1/5)*IF(E4606=0,100,1)/(E4606+1)^(1/4))</f>
        <v>182.05642030260799</v>
      </c>
    </row>
    <row r="4607" spans="1:34">
      <c r="A4607">
        <v>4164</v>
      </c>
      <c r="B4607" s="1">
        <v>23493.783800000001</v>
      </c>
      <c r="C4607" s="6">
        <v>1.6000000000000001E-3</v>
      </c>
      <c r="D4607" t="s">
        <v>3</v>
      </c>
      <c r="E4607">
        <v>0</v>
      </c>
      <c r="F4607">
        <v>10.5</v>
      </c>
      <c r="G4607" t="s">
        <v>2</v>
      </c>
      <c r="H4607">
        <v>1</v>
      </c>
      <c r="I4607" t="s">
        <v>0</v>
      </c>
      <c r="J4607">
        <v>0</v>
      </c>
      <c r="K4607">
        <v>9.5</v>
      </c>
      <c r="L4607" t="s">
        <v>2</v>
      </c>
      <c r="M4607">
        <v>1</v>
      </c>
      <c r="N4607" t="s">
        <v>4220</v>
      </c>
      <c r="O4607">
        <v>1</v>
      </c>
      <c r="P4607" t="str">
        <f>D4607&amp;"-"&amp;F4607&amp;"-"&amp;G4607&amp;"-"&amp;E4607&amp;"-"&amp;H4607</f>
        <v>A2Delta-10.5-f-0-1</v>
      </c>
      <c r="Q4607" t="str">
        <f>I4607&amp;"-"&amp;K4607&amp;"-"&amp;L4607&amp;"-"&amp;J4607&amp;"-"&amp;M4607</f>
        <v>X2Pi-9.5-f-0-1</v>
      </c>
      <c r="R4607">
        <f>B4607+S4607</f>
        <v>24744.069494304</v>
      </c>
      <c r="S4607">
        <f>_xlfn.IFNA(VLOOKUP(Q4607,'MARVEL-X'!A$2:I$1400,7,FALSE),VLOOKUP(Q4607,MARVEL!A$2:J$1522,10,FALSE))</f>
        <v>1250.2856943039999</v>
      </c>
      <c r="T4607">
        <f>IF(P4607=P4606,R4607+T4606,R4607)</f>
        <v>321672.808490519</v>
      </c>
      <c r="U4607">
        <f>IF(P4607=P4606,1+U4606,1)</f>
        <v>13</v>
      </c>
      <c r="V4607" t="str">
        <f t="shared" si="71"/>
        <v/>
      </c>
      <c r="W4607" t="str">
        <f>IF(V4607="","",IF(ABS(V4607-R4607)&gt;W$1,ABS(V4607-R4607),""))</f>
        <v/>
      </c>
      <c r="X4607" t="str">
        <f>Y4607&amp;"-"&amp;Z4607&amp;"-"&amp;AC4607&amp;"-"&amp;AD4607&amp;"-"&amp;AG4607</f>
        <v>10.5-f-A-0-2.5</v>
      </c>
      <c r="Y4607">
        <f>F4607</f>
        <v>10.5</v>
      </c>
      <c r="Z4607" s="2" t="str">
        <f>G4607</f>
        <v>f</v>
      </c>
      <c r="AA4607">
        <f>_xlfn.IFNA(VLOOKUP(X4607,'duo-out'!A$2:Q$5000,5,FALSE),E4607+10*(H4607-1)+1+_xlfn.IFNA(VLOOKUP(D4607,states!A$2:C$10,3,FALSE),1))</f>
        <v>251</v>
      </c>
      <c r="AB4607" t="str">
        <f>IF(V4607="","",V4607)</f>
        <v/>
      </c>
      <c r="AC4607" s="2" t="str">
        <f>_xlfn.IFNA(VLOOKUP(D4607,states!A$2:C$10,2,FALSE),"XX")</f>
        <v>A</v>
      </c>
      <c r="AD4607">
        <f>E4607</f>
        <v>0</v>
      </c>
      <c r="AE4607">
        <f>_xlfn.IFNA(VLOOKUP(D4607,states!A$2:D$10,4,FALSE),0)</f>
        <v>2</v>
      </c>
      <c r="AF4607">
        <v>0.5</v>
      </c>
      <c r="AG4607">
        <f>IF(AE4607=0,AF4607,IF(AE4607=1,IF(F4607=0.5,0.5,IF(H4607=1,0.5,1.5)),IF(F4607=0.5,0.5,IF(H4607=1,2.5,1.5))))</f>
        <v>2.5</v>
      </c>
      <c r="AH4607" s="7">
        <f>IF(AC4607="XX",0,1/C4607^(1/5)*IF(E4607=0,100,1)/(E4607+1)^(1/4))</f>
        <v>362.38983183884778</v>
      </c>
    </row>
    <row r="4608" spans="1:34">
      <c r="A4608">
        <v>4130</v>
      </c>
      <c r="B4608" s="1">
        <v>23212.262299999999</v>
      </c>
      <c r="C4608" s="6">
        <v>1.6000000000000001E-3</v>
      </c>
      <c r="D4608" t="s">
        <v>3</v>
      </c>
      <c r="E4608">
        <v>0</v>
      </c>
      <c r="F4608">
        <v>10.5</v>
      </c>
      <c r="G4608" t="s">
        <v>2</v>
      </c>
      <c r="H4608">
        <v>1</v>
      </c>
      <c r="I4608" t="s">
        <v>0</v>
      </c>
      <c r="J4608">
        <v>0</v>
      </c>
      <c r="K4608">
        <v>10.5</v>
      </c>
      <c r="L4608" t="s">
        <v>1</v>
      </c>
      <c r="M4608">
        <v>1</v>
      </c>
      <c r="N4608" t="s">
        <v>4186</v>
      </c>
      <c r="O4608">
        <v>1</v>
      </c>
      <c r="P4608" t="str">
        <f>D4608&amp;"-"&amp;F4608&amp;"-"&amp;G4608&amp;"-"&amp;E4608&amp;"-"&amp;H4608</f>
        <v>A2Delta-10.5-f-0-1</v>
      </c>
      <c r="Q4608" t="str">
        <f>I4608&amp;"-"&amp;K4608&amp;"-"&amp;L4608&amp;"-"&amp;J4608&amp;"-"&amp;M4608</f>
        <v>X2Pi-10.5-e-0-1</v>
      </c>
      <c r="R4608">
        <f>B4608+S4608</f>
        <v>24744.056876007999</v>
      </c>
      <c r="S4608">
        <f>_xlfn.IFNA(VLOOKUP(Q4608,'MARVEL-X'!A$2:I$1400,7,FALSE),VLOOKUP(Q4608,MARVEL!A$2:J$1522,10,FALSE))</f>
        <v>1531.7945760079999</v>
      </c>
      <c r="T4608">
        <f>IF(P4608=P4607,R4608+T4607,R4608)</f>
        <v>346416.865366527</v>
      </c>
      <c r="U4608">
        <f>IF(P4608=P4607,1+U4607,1)</f>
        <v>14</v>
      </c>
      <c r="V4608" t="str">
        <f t="shared" si="71"/>
        <v/>
      </c>
      <c r="W4608" t="str">
        <f>IF(V4608="","",IF(ABS(V4608-R4608)&gt;W$1,ABS(V4608-R4608),""))</f>
        <v/>
      </c>
      <c r="X4608" t="str">
        <f>Y4608&amp;"-"&amp;Z4608&amp;"-"&amp;AC4608&amp;"-"&amp;AD4608&amp;"-"&amp;AG4608</f>
        <v>10.5-f-A-0-2.5</v>
      </c>
      <c r="Y4608">
        <f>F4608</f>
        <v>10.5</v>
      </c>
      <c r="Z4608" s="2" t="str">
        <f>G4608</f>
        <v>f</v>
      </c>
      <c r="AA4608">
        <f>_xlfn.IFNA(VLOOKUP(X4608,'duo-out'!A$2:Q$5000,5,FALSE),E4608+10*(H4608-1)+1+_xlfn.IFNA(VLOOKUP(D4608,states!A$2:C$10,3,FALSE),1))</f>
        <v>251</v>
      </c>
      <c r="AB4608" t="str">
        <f>IF(V4608="","",V4608)</f>
        <v/>
      </c>
      <c r="AC4608" s="2" t="str">
        <f>_xlfn.IFNA(VLOOKUP(D4608,states!A$2:C$10,2,FALSE),"XX")</f>
        <v>A</v>
      </c>
      <c r="AD4608">
        <f>E4608</f>
        <v>0</v>
      </c>
      <c r="AE4608">
        <f>_xlfn.IFNA(VLOOKUP(D4608,states!A$2:D$10,4,FALSE),0)</f>
        <v>2</v>
      </c>
      <c r="AF4608">
        <v>0.5</v>
      </c>
      <c r="AG4608">
        <f>IF(AE4608=0,AF4608,IF(AE4608=1,IF(F4608=0.5,0.5,IF(H4608=1,0.5,1.5)),IF(F4608=0.5,0.5,IF(H4608=1,2.5,1.5))))</f>
        <v>2.5</v>
      </c>
      <c r="AH4608" s="7">
        <f>IF(AC4608="XX",0,1/C4608^(1/5)*IF(E4608=0,100,1)/(E4608+1)^(1/4))</f>
        <v>362.38983183884778</v>
      </c>
    </row>
    <row r="4609" spans="1:34">
      <c r="A4609">
        <v>643</v>
      </c>
      <c r="B4609" s="1">
        <v>23212.33</v>
      </c>
      <c r="C4609" s="6">
        <v>7.3940000000000006E-2</v>
      </c>
      <c r="D4609" t="s">
        <v>3</v>
      </c>
      <c r="E4609">
        <v>0</v>
      </c>
      <c r="F4609">
        <v>10.5</v>
      </c>
      <c r="G4609" t="s">
        <v>2</v>
      </c>
      <c r="H4609">
        <v>1</v>
      </c>
      <c r="I4609" t="s">
        <v>0</v>
      </c>
      <c r="J4609">
        <v>0</v>
      </c>
      <c r="K4609">
        <v>10.5</v>
      </c>
      <c r="L4609" t="s">
        <v>1</v>
      </c>
      <c r="M4609">
        <v>1</v>
      </c>
      <c r="N4609" t="s">
        <v>699</v>
      </c>
      <c r="O4609">
        <v>1</v>
      </c>
      <c r="P4609" t="str">
        <f>D4609&amp;"-"&amp;F4609&amp;"-"&amp;G4609&amp;"-"&amp;E4609&amp;"-"&amp;H4609</f>
        <v>A2Delta-10.5-f-0-1</v>
      </c>
      <c r="Q4609" t="str">
        <f>I4609&amp;"-"&amp;K4609&amp;"-"&amp;L4609&amp;"-"&amp;J4609&amp;"-"&amp;M4609</f>
        <v>X2Pi-10.5-e-0-1</v>
      </c>
      <c r="R4609">
        <f>B4609+S4609</f>
        <v>24744.124576008002</v>
      </c>
      <c r="S4609">
        <f>_xlfn.IFNA(VLOOKUP(Q4609,'MARVEL-X'!A$2:I$1400,7,FALSE),VLOOKUP(Q4609,MARVEL!A$2:J$1522,10,FALSE))</f>
        <v>1531.7945760079999</v>
      </c>
      <c r="T4609">
        <f>IF(P4609=P4608,R4609+T4608,R4609)</f>
        <v>371160.989942535</v>
      </c>
      <c r="U4609">
        <f>IF(P4609=P4608,1+U4608,1)</f>
        <v>15</v>
      </c>
      <c r="V4609" t="str">
        <f t="shared" si="71"/>
        <v/>
      </c>
      <c r="W4609" t="str">
        <f>IF(V4609="","",IF(ABS(V4609-R4609)&gt;W$1,ABS(V4609-R4609),""))</f>
        <v/>
      </c>
      <c r="X4609" t="str">
        <f>Y4609&amp;"-"&amp;Z4609&amp;"-"&amp;AC4609&amp;"-"&amp;AD4609&amp;"-"&amp;AG4609</f>
        <v>10.5-f-A-0-2.5</v>
      </c>
      <c r="Y4609">
        <f>F4609</f>
        <v>10.5</v>
      </c>
      <c r="Z4609" s="2" t="str">
        <f>G4609</f>
        <v>f</v>
      </c>
      <c r="AA4609">
        <f>_xlfn.IFNA(VLOOKUP(X4609,'duo-out'!A$2:Q$5000,5,FALSE),E4609+10*(H4609-1)+1+_xlfn.IFNA(VLOOKUP(D4609,states!A$2:C$10,3,FALSE),1))</f>
        <v>251</v>
      </c>
      <c r="AB4609" t="str">
        <f>IF(V4609="","",V4609)</f>
        <v/>
      </c>
      <c r="AC4609" s="2" t="str">
        <f>_xlfn.IFNA(VLOOKUP(D4609,states!A$2:C$10,2,FALSE),"XX")</f>
        <v>A</v>
      </c>
      <c r="AD4609">
        <f>E4609</f>
        <v>0</v>
      </c>
      <c r="AE4609">
        <f>_xlfn.IFNA(VLOOKUP(D4609,states!A$2:D$10,4,FALSE),0)</f>
        <v>2</v>
      </c>
      <c r="AF4609">
        <v>0.5</v>
      </c>
      <c r="AG4609">
        <f>IF(AE4609=0,AF4609,IF(AE4609=1,IF(F4609=0.5,0.5,IF(H4609=1,0.5,1.5)),IF(F4609=0.5,0.5,IF(H4609=1,2.5,1.5))))</f>
        <v>2.5</v>
      </c>
      <c r="AH4609" s="7">
        <f>IF(AC4609="XX",0,1/C4609^(1/5)*IF(E4609=0,100,1)/(E4609+1)^(1/4))</f>
        <v>168.35426023074388</v>
      </c>
    </row>
    <row r="4610" spans="1:34">
      <c r="A4610">
        <v>616</v>
      </c>
      <c r="B4610" s="1">
        <v>23493.759999999998</v>
      </c>
      <c r="C4610" s="6">
        <v>0.05</v>
      </c>
      <c r="D4610" t="s">
        <v>3</v>
      </c>
      <c r="E4610">
        <v>0</v>
      </c>
      <c r="F4610">
        <v>10.5</v>
      </c>
      <c r="G4610" t="s">
        <v>2</v>
      </c>
      <c r="H4610">
        <v>1</v>
      </c>
      <c r="I4610" t="s">
        <v>0</v>
      </c>
      <c r="J4610">
        <v>0</v>
      </c>
      <c r="K4610">
        <v>9.5</v>
      </c>
      <c r="L4610" t="s">
        <v>2</v>
      </c>
      <c r="M4610">
        <v>1</v>
      </c>
      <c r="N4610" t="s">
        <v>672</v>
      </c>
      <c r="O4610">
        <v>1</v>
      </c>
      <c r="P4610" t="str">
        <f>D4610&amp;"-"&amp;F4610&amp;"-"&amp;G4610&amp;"-"&amp;E4610&amp;"-"&amp;H4610</f>
        <v>A2Delta-10.5-f-0-1</v>
      </c>
      <c r="Q4610" t="str">
        <f>I4610&amp;"-"&amp;K4610&amp;"-"&amp;L4610&amp;"-"&amp;J4610&amp;"-"&amp;M4610</f>
        <v>X2Pi-9.5-f-0-1</v>
      </c>
      <c r="R4610">
        <f>B4610+S4610</f>
        <v>24744.045694303997</v>
      </c>
      <c r="S4610">
        <f>_xlfn.IFNA(VLOOKUP(Q4610,'MARVEL-X'!A$2:I$1400,7,FALSE),VLOOKUP(Q4610,MARVEL!A$2:J$1522,10,FALSE))</f>
        <v>1250.2856943039999</v>
      </c>
      <c r="T4610">
        <f>IF(P4610=P4609,R4610+T4609,R4610)</f>
        <v>395905.03563683899</v>
      </c>
      <c r="U4610">
        <f>IF(P4610=P4609,1+U4609,1)</f>
        <v>16</v>
      </c>
      <c r="V4610">
        <f t="shared" si="71"/>
        <v>24744.064727302437</v>
      </c>
      <c r="W4610" t="str">
        <f>IF(V4610="","",IF(ABS(V4610-R4610)&gt;W$1,ABS(V4610-R4610),""))</f>
        <v/>
      </c>
      <c r="X4610" t="str">
        <f>Y4610&amp;"-"&amp;Z4610&amp;"-"&amp;AC4610&amp;"-"&amp;AD4610&amp;"-"&amp;AG4610</f>
        <v>10.5-f-A-0-2.5</v>
      </c>
      <c r="Y4610">
        <f>F4610</f>
        <v>10.5</v>
      </c>
      <c r="Z4610" s="2" t="str">
        <f>G4610</f>
        <v>f</v>
      </c>
      <c r="AA4610">
        <f>_xlfn.IFNA(VLOOKUP(X4610,'duo-out'!A$2:Q$5000,5,FALSE),E4610+10*(H4610-1)+1+_xlfn.IFNA(VLOOKUP(D4610,states!A$2:C$10,3,FALSE),1))</f>
        <v>251</v>
      </c>
      <c r="AB4610">
        <f>IF(V4610="","",V4610)</f>
        <v>24744.064727302437</v>
      </c>
      <c r="AC4610" s="2" t="str">
        <f>_xlfn.IFNA(VLOOKUP(D4610,states!A$2:C$10,2,FALSE),"XX")</f>
        <v>A</v>
      </c>
      <c r="AD4610">
        <f>E4610</f>
        <v>0</v>
      </c>
      <c r="AE4610">
        <f>_xlfn.IFNA(VLOOKUP(D4610,states!A$2:D$10,4,FALSE),0)</f>
        <v>2</v>
      </c>
      <c r="AF4610">
        <v>0.5</v>
      </c>
      <c r="AG4610">
        <f>IF(AE4610=0,AF4610,IF(AE4610=1,IF(F4610=0.5,0.5,IF(H4610=1,0.5,1.5)),IF(F4610=0.5,0.5,IF(H4610=1,2.5,1.5))))</f>
        <v>2.5</v>
      </c>
      <c r="AH4610" s="7">
        <f>IF(AC4610="XX",0,1/C4610^(1/5)*IF(E4610=0,100,1)/(E4610+1)^(1/4))</f>
        <v>182.05642030260799</v>
      </c>
    </row>
    <row r="4611" spans="1:34">
      <c r="A4611">
        <v>3965</v>
      </c>
      <c r="B4611" s="1">
        <v>20238.771199999999</v>
      </c>
      <c r="C4611" s="6">
        <v>3.0609999999999998E-2</v>
      </c>
      <c r="D4611" t="s">
        <v>3</v>
      </c>
      <c r="E4611">
        <v>0</v>
      </c>
      <c r="F4611">
        <v>10.5</v>
      </c>
      <c r="G4611" t="s">
        <v>2</v>
      </c>
      <c r="H4611">
        <v>2</v>
      </c>
      <c r="I4611" t="s">
        <v>0</v>
      </c>
      <c r="J4611">
        <v>1</v>
      </c>
      <c r="K4611">
        <v>11.5</v>
      </c>
      <c r="L4611" t="s">
        <v>2</v>
      </c>
      <c r="M4611">
        <v>2</v>
      </c>
      <c r="N4611" t="s">
        <v>4021</v>
      </c>
      <c r="O4611">
        <v>1</v>
      </c>
      <c r="P4611" t="str">
        <f>D4611&amp;"-"&amp;F4611&amp;"-"&amp;G4611&amp;"-"&amp;E4611&amp;"-"&amp;H4611</f>
        <v>A2Delta-10.5-f-0-2</v>
      </c>
      <c r="Q4611" t="str">
        <f>I4611&amp;"-"&amp;K4611&amp;"-"&amp;L4611&amp;"-"&amp;J4611&amp;"-"&amp;M4611</f>
        <v>X2Pi-11.5-f-1-2</v>
      </c>
      <c r="R4611">
        <f>B4611+S4611</f>
        <v>25056.528811404998</v>
      </c>
      <c r="S4611">
        <f>_xlfn.IFNA(VLOOKUP(Q4611,'MARVEL-X'!A$2:I$1400,7,FALSE),VLOOKUP(Q4611,MARVEL!A$2:J$1522,10,FALSE))</f>
        <v>4817.7576114049998</v>
      </c>
      <c r="T4611">
        <f>IF(P4611=P4610,R4611+T4610,R4611)</f>
        <v>25056.528811404998</v>
      </c>
      <c r="U4611">
        <f>IF(P4611=P4610,1+U4610,1)</f>
        <v>1</v>
      </c>
      <c r="V4611" t="str">
        <f t="shared" ref="V4611:V4674" si="72">IF(P4611=P4612,"",T4611/U4611)</f>
        <v/>
      </c>
      <c r="W4611" t="str">
        <f>IF(V4611="","",IF(ABS(V4611-R4611)&gt;W$1,ABS(V4611-R4611),""))</f>
        <v/>
      </c>
      <c r="X4611" t="str">
        <f>Y4611&amp;"-"&amp;Z4611&amp;"-"&amp;AC4611&amp;"-"&amp;AD4611&amp;"-"&amp;AG4611</f>
        <v>10.5-f-A-0-1.5</v>
      </c>
      <c r="Y4611">
        <f>F4611</f>
        <v>10.5</v>
      </c>
      <c r="Z4611" s="2" t="str">
        <f>G4611</f>
        <v>f</v>
      </c>
      <c r="AA4611">
        <f>_xlfn.IFNA(VLOOKUP(X4611,'duo-out'!A$2:Q$5000,5,FALSE),E4611+10*(H4611-1)+1+_xlfn.IFNA(VLOOKUP(D4611,states!A$2:C$10,3,FALSE),1))</f>
        <v>261</v>
      </c>
      <c r="AB4611" t="str">
        <f>IF(V4611="","",V4611)</f>
        <v/>
      </c>
      <c r="AC4611" s="2" t="str">
        <f>_xlfn.IFNA(VLOOKUP(D4611,states!A$2:C$10,2,FALSE),"XX")</f>
        <v>A</v>
      </c>
      <c r="AD4611">
        <f>E4611</f>
        <v>0</v>
      </c>
      <c r="AE4611">
        <f>_xlfn.IFNA(VLOOKUP(D4611,states!A$2:D$10,4,FALSE),0)</f>
        <v>2</v>
      </c>
      <c r="AF4611">
        <v>0.5</v>
      </c>
      <c r="AG4611">
        <f>IF(AE4611=0,AF4611,IF(AE4611=1,IF(F4611=0.5,0.5,IF(H4611=1,0.5,1.5)),IF(F4611=0.5,0.5,IF(H4611=1,2.5,1.5))))</f>
        <v>1.5</v>
      </c>
      <c r="AH4611" s="7">
        <f>IF(AC4611="XX",0,1/C4611^(1/5)*IF(E4611=0,100,1)/(E4611+1)^(1/4))</f>
        <v>200.8294200328109</v>
      </c>
    </row>
    <row r="4612" spans="1:34">
      <c r="A4612">
        <v>3924</v>
      </c>
      <c r="B4612" s="1">
        <v>20850.727299999999</v>
      </c>
      <c r="C4612" s="6">
        <v>5.7639999999999997E-2</v>
      </c>
      <c r="D4612" t="s">
        <v>3</v>
      </c>
      <c r="E4612">
        <v>0</v>
      </c>
      <c r="F4612">
        <v>10.5</v>
      </c>
      <c r="G4612" t="s">
        <v>2</v>
      </c>
      <c r="H4612">
        <v>2</v>
      </c>
      <c r="I4612" t="s">
        <v>0</v>
      </c>
      <c r="J4612">
        <v>1</v>
      </c>
      <c r="K4612">
        <v>9.5</v>
      </c>
      <c r="L4612" t="s">
        <v>2</v>
      </c>
      <c r="M4612">
        <v>2</v>
      </c>
      <c r="N4612" t="s">
        <v>3980</v>
      </c>
      <c r="O4612">
        <v>1</v>
      </c>
      <c r="P4612" t="str">
        <f>D4612&amp;"-"&amp;F4612&amp;"-"&amp;G4612&amp;"-"&amp;E4612&amp;"-"&amp;H4612</f>
        <v>A2Delta-10.5-f-0-2</v>
      </c>
      <c r="Q4612" t="str">
        <f>I4612&amp;"-"&amp;K4612&amp;"-"&amp;L4612&amp;"-"&amp;J4612&amp;"-"&amp;M4612</f>
        <v>X2Pi-9.5-f-1-2</v>
      </c>
      <c r="R4612">
        <f>B4612+S4612</f>
        <v>25056.463911405997</v>
      </c>
      <c r="S4612">
        <f>_xlfn.IFNA(VLOOKUP(Q4612,'MARVEL-X'!A$2:I$1400,7,FALSE),VLOOKUP(Q4612,MARVEL!A$2:J$1522,10,FALSE))</f>
        <v>4205.7366114059996</v>
      </c>
      <c r="T4612">
        <f>IF(P4612=P4611,R4612+T4611,R4612)</f>
        <v>50112.992722810995</v>
      </c>
      <c r="U4612">
        <f>IF(P4612=P4611,1+U4611,1)</f>
        <v>2</v>
      </c>
      <c r="V4612" t="str">
        <f t="shared" si="72"/>
        <v/>
      </c>
      <c r="W4612" t="str">
        <f>IF(V4612="","",IF(ABS(V4612-R4612)&gt;W$1,ABS(V4612-R4612),""))</f>
        <v/>
      </c>
      <c r="X4612" t="str">
        <f>Y4612&amp;"-"&amp;Z4612&amp;"-"&amp;AC4612&amp;"-"&amp;AD4612&amp;"-"&amp;AG4612</f>
        <v>10.5-f-A-0-1.5</v>
      </c>
      <c r="Y4612">
        <f>F4612</f>
        <v>10.5</v>
      </c>
      <c r="Z4612" s="2" t="str">
        <f>G4612</f>
        <v>f</v>
      </c>
      <c r="AA4612">
        <f>_xlfn.IFNA(VLOOKUP(X4612,'duo-out'!A$2:Q$5000,5,FALSE),E4612+10*(H4612-1)+1+_xlfn.IFNA(VLOOKUP(D4612,states!A$2:C$10,3,FALSE),1))</f>
        <v>261</v>
      </c>
      <c r="AB4612" t="str">
        <f>IF(V4612="","",V4612)</f>
        <v/>
      </c>
      <c r="AC4612" s="2" t="str">
        <f>_xlfn.IFNA(VLOOKUP(D4612,states!A$2:C$10,2,FALSE),"XX")</f>
        <v>A</v>
      </c>
      <c r="AD4612">
        <f>E4612</f>
        <v>0</v>
      </c>
      <c r="AE4612">
        <f>_xlfn.IFNA(VLOOKUP(D4612,states!A$2:D$10,4,FALSE),0)</f>
        <v>2</v>
      </c>
      <c r="AF4612">
        <v>0.5</v>
      </c>
      <c r="AG4612">
        <f>IF(AE4612=0,AF4612,IF(AE4612=1,IF(F4612=0.5,0.5,IF(H4612=1,0.5,1.5)),IF(F4612=0.5,0.5,IF(H4612=1,2.5,1.5))))</f>
        <v>1.5</v>
      </c>
      <c r="AH4612" s="7">
        <f>IF(AC4612="XX",0,1/C4612^(1/5)*IF(E4612=0,100,1)/(E4612+1)^(1/4))</f>
        <v>176.95188997177527</v>
      </c>
    </row>
    <row r="4613" spans="1:34">
      <c r="A4613">
        <v>3423</v>
      </c>
      <c r="B4613" s="1">
        <v>22889.406500000001</v>
      </c>
      <c r="C4613" s="6">
        <v>5.0000000000000001E-3</v>
      </c>
      <c r="D4613" t="s">
        <v>3</v>
      </c>
      <c r="E4613">
        <v>0</v>
      </c>
      <c r="F4613">
        <v>10.5</v>
      </c>
      <c r="G4613" t="s">
        <v>2</v>
      </c>
      <c r="H4613">
        <v>2</v>
      </c>
      <c r="I4613" t="s">
        <v>0</v>
      </c>
      <c r="J4613">
        <v>0</v>
      </c>
      <c r="K4613">
        <v>11.5</v>
      </c>
      <c r="L4613" t="s">
        <v>2</v>
      </c>
      <c r="M4613">
        <v>2</v>
      </c>
      <c r="N4613" t="s">
        <v>3479</v>
      </c>
      <c r="O4613">
        <v>1</v>
      </c>
      <c r="P4613" t="str">
        <f>D4613&amp;"-"&amp;F4613&amp;"-"&amp;G4613&amp;"-"&amp;E4613&amp;"-"&amp;H4613</f>
        <v>A2Delta-10.5-f-0-2</v>
      </c>
      <c r="Q4613" t="str">
        <f>I4613&amp;"-"&amp;K4613&amp;"-"&amp;L4613&amp;"-"&amp;J4613&amp;"-"&amp;M4613</f>
        <v>X2Pi-11.5-f-0-2</v>
      </c>
      <c r="R4613">
        <f>B4613+S4613</f>
        <v>25056.506935785001</v>
      </c>
      <c r="S4613">
        <f>_xlfn.IFNA(VLOOKUP(Q4613,'MARVEL-X'!A$2:I$1400,7,FALSE),VLOOKUP(Q4613,MARVEL!A$2:J$1522,10,FALSE))</f>
        <v>2167.1004357850002</v>
      </c>
      <c r="T4613">
        <f>IF(P4613=P4612,R4613+T4612,R4613)</f>
        <v>75169.499658596003</v>
      </c>
      <c r="U4613">
        <f>IF(P4613=P4612,1+U4612,1)</f>
        <v>3</v>
      </c>
      <c r="V4613" t="str">
        <f t="shared" si="72"/>
        <v/>
      </c>
      <c r="W4613" t="str">
        <f>IF(V4613="","",IF(ABS(V4613-R4613)&gt;W$1,ABS(V4613-R4613),""))</f>
        <v/>
      </c>
      <c r="X4613" t="str">
        <f>Y4613&amp;"-"&amp;Z4613&amp;"-"&amp;AC4613&amp;"-"&amp;AD4613&amp;"-"&amp;AG4613</f>
        <v>10.5-f-A-0-1.5</v>
      </c>
      <c r="Y4613">
        <f>F4613</f>
        <v>10.5</v>
      </c>
      <c r="Z4613" s="2" t="str">
        <f>G4613</f>
        <v>f</v>
      </c>
      <c r="AA4613">
        <f>_xlfn.IFNA(VLOOKUP(X4613,'duo-out'!A$2:Q$5000,5,FALSE),E4613+10*(H4613-1)+1+_xlfn.IFNA(VLOOKUP(D4613,states!A$2:C$10,3,FALSE),1))</f>
        <v>261</v>
      </c>
      <c r="AB4613" t="str">
        <f>IF(V4613="","",V4613)</f>
        <v/>
      </c>
      <c r="AC4613" s="2" t="str">
        <f>_xlfn.IFNA(VLOOKUP(D4613,states!A$2:C$10,2,FALSE),"XX")</f>
        <v>A</v>
      </c>
      <c r="AD4613">
        <f>E4613</f>
        <v>0</v>
      </c>
      <c r="AE4613">
        <f>_xlfn.IFNA(VLOOKUP(D4613,states!A$2:D$10,4,FALSE),0)</f>
        <v>2</v>
      </c>
      <c r="AF4613">
        <v>0.5</v>
      </c>
      <c r="AG4613">
        <f>IF(AE4613=0,AF4613,IF(AE4613=1,IF(F4613=0.5,0.5,IF(H4613=1,0.5,1.5)),IF(F4613=0.5,0.5,IF(H4613=1,2.5,1.5))))</f>
        <v>1.5</v>
      </c>
      <c r="AH4613" s="7">
        <f>IF(AC4613="XX",0,1/C4613^(1/5)*IF(E4613=0,100,1)/(E4613+1)^(1/4))</f>
        <v>288.53998118144267</v>
      </c>
    </row>
    <row r="4614" spans="1:34">
      <c r="A4614">
        <v>3399</v>
      </c>
      <c r="B4614" s="1">
        <v>23225.5792</v>
      </c>
      <c r="C4614" s="6">
        <v>1.0869999999999999E-2</v>
      </c>
      <c r="D4614" t="s">
        <v>3</v>
      </c>
      <c r="E4614">
        <v>0</v>
      </c>
      <c r="F4614">
        <v>10.5</v>
      </c>
      <c r="G4614" t="s">
        <v>2</v>
      </c>
      <c r="H4614">
        <v>2</v>
      </c>
      <c r="I4614" t="s">
        <v>0</v>
      </c>
      <c r="J4614">
        <v>0</v>
      </c>
      <c r="K4614">
        <v>10.5</v>
      </c>
      <c r="L4614" t="s">
        <v>1</v>
      </c>
      <c r="M4614">
        <v>2</v>
      </c>
      <c r="N4614" t="s">
        <v>3455</v>
      </c>
      <c r="O4614">
        <v>1</v>
      </c>
      <c r="P4614" t="str">
        <f>D4614&amp;"-"&amp;F4614&amp;"-"&amp;G4614&amp;"-"&amp;E4614&amp;"-"&amp;H4614</f>
        <v>A2Delta-10.5-f-0-2</v>
      </c>
      <c r="Q4614" t="str">
        <f>I4614&amp;"-"&amp;K4614&amp;"-"&amp;L4614&amp;"-"&amp;J4614&amp;"-"&amp;M4614</f>
        <v>X2Pi-10.5-e-0-2</v>
      </c>
      <c r="R4614">
        <f>B4614+S4614</f>
        <v>25056.501099510002</v>
      </c>
      <c r="S4614">
        <f>_xlfn.IFNA(VLOOKUP(Q4614,'MARVEL-X'!A$2:I$1400,7,FALSE),VLOOKUP(Q4614,MARVEL!A$2:J$1522,10,FALSE))</f>
        <v>1830.92189951</v>
      </c>
      <c r="T4614">
        <f>IF(P4614=P4613,R4614+T4613,R4614)</f>
        <v>100226.00075810601</v>
      </c>
      <c r="U4614">
        <f>IF(P4614=P4613,1+U4613,1)</f>
        <v>4</v>
      </c>
      <c r="V4614" t="str">
        <f t="shared" si="72"/>
        <v/>
      </c>
      <c r="W4614" t="str">
        <f>IF(V4614="","",IF(ABS(V4614-R4614)&gt;W$1,ABS(V4614-R4614),""))</f>
        <v/>
      </c>
      <c r="X4614" t="str">
        <f>Y4614&amp;"-"&amp;Z4614&amp;"-"&amp;AC4614&amp;"-"&amp;AD4614&amp;"-"&amp;AG4614</f>
        <v>10.5-f-A-0-1.5</v>
      </c>
      <c r="Y4614">
        <f>F4614</f>
        <v>10.5</v>
      </c>
      <c r="Z4614" s="2" t="str">
        <f>G4614</f>
        <v>f</v>
      </c>
      <c r="AA4614">
        <f>_xlfn.IFNA(VLOOKUP(X4614,'duo-out'!A$2:Q$5000,5,FALSE),E4614+10*(H4614-1)+1+_xlfn.IFNA(VLOOKUP(D4614,states!A$2:C$10,3,FALSE),1))</f>
        <v>261</v>
      </c>
      <c r="AB4614" t="str">
        <f>IF(V4614="","",V4614)</f>
        <v/>
      </c>
      <c r="AC4614" s="2" t="str">
        <f>_xlfn.IFNA(VLOOKUP(D4614,states!A$2:C$10,2,FALSE),"XX")</f>
        <v>A</v>
      </c>
      <c r="AD4614">
        <f>E4614</f>
        <v>0</v>
      </c>
      <c r="AE4614">
        <f>_xlfn.IFNA(VLOOKUP(D4614,states!A$2:D$10,4,FALSE),0)</f>
        <v>2</v>
      </c>
      <c r="AF4614">
        <v>0.5</v>
      </c>
      <c r="AG4614">
        <f>IF(AE4614=0,AF4614,IF(AE4614=1,IF(F4614=0.5,0.5,IF(H4614=1,0.5,1.5)),IF(F4614=0.5,0.5,IF(H4614=1,2.5,1.5))))</f>
        <v>1.5</v>
      </c>
      <c r="AH4614" s="7">
        <f>IF(AC4614="XX",0,1/C4614^(1/5)*IF(E4614=0,100,1)/(E4614+1)^(1/4))</f>
        <v>247.03249867548584</v>
      </c>
    </row>
    <row r="4615" spans="1:34">
      <c r="A4615">
        <v>3328</v>
      </c>
      <c r="B4615" s="1">
        <v>23525.610799999999</v>
      </c>
      <c r="C4615" s="6">
        <v>5.0000000000000001E-3</v>
      </c>
      <c r="D4615" t="s">
        <v>3</v>
      </c>
      <c r="E4615">
        <v>0</v>
      </c>
      <c r="F4615">
        <v>10.5</v>
      </c>
      <c r="G4615" t="s">
        <v>2</v>
      </c>
      <c r="H4615">
        <v>2</v>
      </c>
      <c r="I4615" t="s">
        <v>0</v>
      </c>
      <c r="J4615">
        <v>0</v>
      </c>
      <c r="K4615">
        <v>9.5</v>
      </c>
      <c r="L4615" t="s">
        <v>2</v>
      </c>
      <c r="M4615">
        <v>2</v>
      </c>
      <c r="N4615" t="s">
        <v>3384</v>
      </c>
      <c r="O4615">
        <v>1</v>
      </c>
      <c r="P4615" t="str">
        <f>D4615&amp;"-"&amp;F4615&amp;"-"&amp;G4615&amp;"-"&amp;E4615&amp;"-"&amp;H4615</f>
        <v>A2Delta-10.5-f-0-2</v>
      </c>
      <c r="Q4615" t="str">
        <f>I4615&amp;"-"&amp;K4615&amp;"-"&amp;L4615&amp;"-"&amp;J4615&amp;"-"&amp;M4615</f>
        <v>X2Pi-9.5-f-0-2</v>
      </c>
      <c r="R4615">
        <f>B4615+S4615</f>
        <v>25056.512862284999</v>
      </c>
      <c r="S4615">
        <f>_xlfn.IFNA(VLOOKUP(Q4615,'MARVEL-X'!A$2:I$1400,7,FALSE),VLOOKUP(Q4615,MARVEL!A$2:J$1522,10,FALSE))</f>
        <v>1530.9020622850001</v>
      </c>
      <c r="T4615">
        <f>IF(P4615=P4614,R4615+T4614,R4615)</f>
        <v>125282.51362039101</v>
      </c>
      <c r="U4615">
        <f>IF(P4615=P4614,1+U4614,1)</f>
        <v>5</v>
      </c>
      <c r="V4615" t="str">
        <f t="shared" si="72"/>
        <v/>
      </c>
      <c r="W4615" t="str">
        <f>IF(V4615="","",IF(ABS(V4615-R4615)&gt;W$1,ABS(V4615-R4615),""))</f>
        <v/>
      </c>
      <c r="X4615" t="str">
        <f>Y4615&amp;"-"&amp;Z4615&amp;"-"&amp;AC4615&amp;"-"&amp;AD4615&amp;"-"&amp;AG4615</f>
        <v>10.5-f-A-0-1.5</v>
      </c>
      <c r="Y4615">
        <f>F4615</f>
        <v>10.5</v>
      </c>
      <c r="Z4615" s="2" t="str">
        <f>G4615</f>
        <v>f</v>
      </c>
      <c r="AA4615">
        <f>_xlfn.IFNA(VLOOKUP(X4615,'duo-out'!A$2:Q$5000,5,FALSE),E4615+10*(H4615-1)+1+_xlfn.IFNA(VLOOKUP(D4615,states!A$2:C$10,3,FALSE),1))</f>
        <v>261</v>
      </c>
      <c r="AB4615" t="str">
        <f>IF(V4615="","",V4615)</f>
        <v/>
      </c>
      <c r="AC4615" s="2" t="str">
        <f>_xlfn.IFNA(VLOOKUP(D4615,states!A$2:C$10,2,FALSE),"XX")</f>
        <v>A</v>
      </c>
      <c r="AD4615">
        <f>E4615</f>
        <v>0</v>
      </c>
      <c r="AE4615">
        <f>_xlfn.IFNA(VLOOKUP(D4615,states!A$2:D$10,4,FALSE),0)</f>
        <v>2</v>
      </c>
      <c r="AF4615">
        <v>0.5</v>
      </c>
      <c r="AG4615">
        <f>IF(AE4615=0,AF4615,IF(AE4615=1,IF(F4615=0.5,0.5,IF(H4615=1,0.5,1.5)),IF(F4615=0.5,0.5,IF(H4615=1,2.5,1.5))))</f>
        <v>1.5</v>
      </c>
      <c r="AH4615" s="7">
        <f>IF(AC4615="XX",0,1/C4615^(1/5)*IF(E4615=0,100,1)/(E4615+1)^(1/4))</f>
        <v>288.53998118144267</v>
      </c>
    </row>
    <row r="4616" spans="1:34">
      <c r="A4616">
        <v>2826</v>
      </c>
      <c r="B4616" s="1">
        <v>22889.387200000001</v>
      </c>
      <c r="C4616" s="6">
        <v>2.7869999999999999E-2</v>
      </c>
      <c r="D4616" t="s">
        <v>3</v>
      </c>
      <c r="E4616">
        <v>0</v>
      </c>
      <c r="F4616">
        <v>10.5</v>
      </c>
      <c r="G4616" t="s">
        <v>2</v>
      </c>
      <c r="H4616">
        <v>2</v>
      </c>
      <c r="I4616" t="s">
        <v>0</v>
      </c>
      <c r="J4616">
        <v>0</v>
      </c>
      <c r="K4616">
        <v>11.5</v>
      </c>
      <c r="L4616" t="s">
        <v>2</v>
      </c>
      <c r="M4616">
        <v>2</v>
      </c>
      <c r="N4616" t="s">
        <v>2882</v>
      </c>
      <c r="O4616">
        <v>1</v>
      </c>
      <c r="P4616" t="str">
        <f>D4616&amp;"-"&amp;F4616&amp;"-"&amp;G4616&amp;"-"&amp;E4616&amp;"-"&amp;H4616</f>
        <v>A2Delta-10.5-f-0-2</v>
      </c>
      <c r="Q4616" t="str">
        <f>I4616&amp;"-"&amp;K4616&amp;"-"&amp;L4616&amp;"-"&amp;J4616&amp;"-"&amp;M4616</f>
        <v>X2Pi-11.5-f-0-2</v>
      </c>
      <c r="R4616">
        <f>B4616+S4616</f>
        <v>25056.487635785001</v>
      </c>
      <c r="S4616">
        <f>_xlfn.IFNA(VLOOKUP(Q4616,'MARVEL-X'!A$2:I$1400,7,FALSE),VLOOKUP(Q4616,MARVEL!A$2:J$1522,10,FALSE))</f>
        <v>2167.1004357850002</v>
      </c>
      <c r="T4616">
        <f>IF(P4616=P4615,R4616+T4615,R4616)</f>
        <v>150339.00125617601</v>
      </c>
      <c r="U4616">
        <f>IF(P4616=P4615,1+U4615,1)</f>
        <v>6</v>
      </c>
      <c r="V4616" t="str">
        <f t="shared" si="72"/>
        <v/>
      </c>
      <c r="W4616" t="str">
        <f>IF(V4616="","",IF(ABS(V4616-R4616)&gt;W$1,ABS(V4616-R4616),""))</f>
        <v/>
      </c>
      <c r="X4616" t="str">
        <f>Y4616&amp;"-"&amp;Z4616&amp;"-"&amp;AC4616&amp;"-"&amp;AD4616&amp;"-"&amp;AG4616</f>
        <v>10.5-f-A-0-1.5</v>
      </c>
      <c r="Y4616">
        <f>F4616</f>
        <v>10.5</v>
      </c>
      <c r="Z4616" s="2" t="str">
        <f>G4616</f>
        <v>f</v>
      </c>
      <c r="AA4616">
        <f>_xlfn.IFNA(VLOOKUP(X4616,'duo-out'!A$2:Q$5000,5,FALSE),E4616+10*(H4616-1)+1+_xlfn.IFNA(VLOOKUP(D4616,states!A$2:C$10,3,FALSE),1))</f>
        <v>261</v>
      </c>
      <c r="AB4616" t="str">
        <f>IF(V4616="","",V4616)</f>
        <v/>
      </c>
      <c r="AC4616" s="2" t="str">
        <f>_xlfn.IFNA(VLOOKUP(D4616,states!A$2:C$10,2,FALSE),"XX")</f>
        <v>A</v>
      </c>
      <c r="AD4616">
        <f>E4616</f>
        <v>0</v>
      </c>
      <c r="AE4616">
        <f>_xlfn.IFNA(VLOOKUP(D4616,states!A$2:D$10,4,FALSE),0)</f>
        <v>2</v>
      </c>
      <c r="AF4616">
        <v>0.5</v>
      </c>
      <c r="AG4616">
        <f>IF(AE4616=0,AF4616,IF(AE4616=1,IF(F4616=0.5,0.5,IF(H4616=1,0.5,1.5)),IF(F4616=0.5,0.5,IF(H4616=1,2.5,1.5))))</f>
        <v>1.5</v>
      </c>
      <c r="AH4616" s="7">
        <f>IF(AC4616="XX",0,1/C4616^(1/5)*IF(E4616=0,100,1)/(E4616+1)^(1/4))</f>
        <v>204.63155583870579</v>
      </c>
    </row>
    <row r="4617" spans="1:34">
      <c r="A4617">
        <v>2805</v>
      </c>
      <c r="B4617" s="1">
        <v>23225.581200000001</v>
      </c>
      <c r="C4617" s="6">
        <v>8.4550000000000007E-3</v>
      </c>
      <c r="D4617" t="s">
        <v>3</v>
      </c>
      <c r="E4617">
        <v>0</v>
      </c>
      <c r="F4617">
        <v>10.5</v>
      </c>
      <c r="G4617" t="s">
        <v>2</v>
      </c>
      <c r="H4617">
        <v>2</v>
      </c>
      <c r="I4617" t="s">
        <v>0</v>
      </c>
      <c r="J4617">
        <v>0</v>
      </c>
      <c r="K4617">
        <v>10.5</v>
      </c>
      <c r="L4617" t="s">
        <v>1</v>
      </c>
      <c r="M4617">
        <v>2</v>
      </c>
      <c r="N4617" t="s">
        <v>2861</v>
      </c>
      <c r="O4617">
        <v>1</v>
      </c>
      <c r="P4617" t="str">
        <f>D4617&amp;"-"&amp;F4617&amp;"-"&amp;G4617&amp;"-"&amp;E4617&amp;"-"&amp;H4617</f>
        <v>A2Delta-10.5-f-0-2</v>
      </c>
      <c r="Q4617" t="str">
        <f>I4617&amp;"-"&amp;K4617&amp;"-"&amp;L4617&amp;"-"&amp;J4617&amp;"-"&amp;M4617</f>
        <v>X2Pi-10.5-e-0-2</v>
      </c>
      <c r="R4617">
        <f>B4617+S4617</f>
        <v>25056.503099510002</v>
      </c>
      <c r="S4617">
        <f>_xlfn.IFNA(VLOOKUP(Q4617,'MARVEL-X'!A$2:I$1400,7,FALSE),VLOOKUP(Q4617,MARVEL!A$2:J$1522,10,FALSE))</f>
        <v>1830.92189951</v>
      </c>
      <c r="T4617">
        <f>IF(P4617=P4616,R4617+T4616,R4617)</f>
        <v>175395.50435568602</v>
      </c>
      <c r="U4617">
        <f>IF(P4617=P4616,1+U4616,1)</f>
        <v>7</v>
      </c>
      <c r="V4617" t="str">
        <f t="shared" si="72"/>
        <v/>
      </c>
      <c r="W4617" t="str">
        <f>IF(V4617="","",IF(ABS(V4617-R4617)&gt;W$1,ABS(V4617-R4617),""))</f>
        <v/>
      </c>
      <c r="X4617" t="str">
        <f>Y4617&amp;"-"&amp;Z4617&amp;"-"&amp;AC4617&amp;"-"&amp;AD4617&amp;"-"&amp;AG4617</f>
        <v>10.5-f-A-0-1.5</v>
      </c>
      <c r="Y4617">
        <f>F4617</f>
        <v>10.5</v>
      </c>
      <c r="Z4617" s="2" t="str">
        <f>G4617</f>
        <v>f</v>
      </c>
      <c r="AA4617">
        <f>_xlfn.IFNA(VLOOKUP(X4617,'duo-out'!A$2:Q$5000,5,FALSE),E4617+10*(H4617-1)+1+_xlfn.IFNA(VLOOKUP(D4617,states!A$2:C$10,3,FALSE),1))</f>
        <v>261</v>
      </c>
      <c r="AB4617" t="str">
        <f>IF(V4617="","",V4617)</f>
        <v/>
      </c>
      <c r="AC4617" s="2" t="str">
        <f>_xlfn.IFNA(VLOOKUP(D4617,states!A$2:C$10,2,FALSE),"XX")</f>
        <v>A</v>
      </c>
      <c r="AD4617">
        <f>E4617</f>
        <v>0</v>
      </c>
      <c r="AE4617">
        <f>_xlfn.IFNA(VLOOKUP(D4617,states!A$2:D$10,4,FALSE),0)</f>
        <v>2</v>
      </c>
      <c r="AF4617">
        <v>0.5</v>
      </c>
      <c r="AG4617">
        <f>IF(AE4617=0,AF4617,IF(AE4617=1,IF(F4617=0.5,0.5,IF(H4617=1,0.5,1.5)),IF(F4617=0.5,0.5,IF(H4617=1,2.5,1.5))))</f>
        <v>1.5</v>
      </c>
      <c r="AH4617" s="7">
        <f>IF(AC4617="XX",0,1/C4617^(1/5)*IF(E4617=0,100,1)/(E4617+1)^(1/4))</f>
        <v>259.76299180817739</v>
      </c>
    </row>
    <row r="4618" spans="1:34">
      <c r="A4618">
        <v>2743</v>
      </c>
      <c r="B4618" s="1">
        <v>23525.607899999999</v>
      </c>
      <c r="C4618" s="6">
        <v>5.0000000000000001E-3</v>
      </c>
      <c r="D4618" t="s">
        <v>3</v>
      </c>
      <c r="E4618">
        <v>0</v>
      </c>
      <c r="F4618">
        <v>10.5</v>
      </c>
      <c r="G4618" t="s">
        <v>2</v>
      </c>
      <c r="H4618">
        <v>2</v>
      </c>
      <c r="I4618" t="s">
        <v>0</v>
      </c>
      <c r="J4618">
        <v>0</v>
      </c>
      <c r="K4618">
        <v>9.5</v>
      </c>
      <c r="L4618" t="s">
        <v>2</v>
      </c>
      <c r="M4618">
        <v>2</v>
      </c>
      <c r="N4618" t="s">
        <v>2799</v>
      </c>
      <c r="O4618">
        <v>1</v>
      </c>
      <c r="P4618" t="str">
        <f>D4618&amp;"-"&amp;F4618&amp;"-"&amp;G4618&amp;"-"&amp;E4618&amp;"-"&amp;H4618</f>
        <v>A2Delta-10.5-f-0-2</v>
      </c>
      <c r="Q4618" t="str">
        <f>I4618&amp;"-"&amp;K4618&amp;"-"&amp;L4618&amp;"-"&amp;J4618&amp;"-"&amp;M4618</f>
        <v>X2Pi-9.5-f-0-2</v>
      </c>
      <c r="R4618">
        <f>B4618+S4618</f>
        <v>25056.509962284999</v>
      </c>
      <c r="S4618">
        <f>_xlfn.IFNA(VLOOKUP(Q4618,'MARVEL-X'!A$2:I$1400,7,FALSE),VLOOKUP(Q4618,MARVEL!A$2:J$1522,10,FALSE))</f>
        <v>1530.9020622850001</v>
      </c>
      <c r="T4618">
        <f>IF(P4618=P4617,R4618+T4617,R4618)</f>
        <v>200452.01431797101</v>
      </c>
      <c r="U4618">
        <f>IF(P4618=P4617,1+U4617,1)</f>
        <v>8</v>
      </c>
      <c r="V4618" t="str">
        <f t="shared" si="72"/>
        <v/>
      </c>
      <c r="W4618" t="str">
        <f>IF(V4618="","",IF(ABS(V4618-R4618)&gt;W$1,ABS(V4618-R4618),""))</f>
        <v/>
      </c>
      <c r="X4618" t="str">
        <f>Y4618&amp;"-"&amp;Z4618&amp;"-"&amp;AC4618&amp;"-"&amp;AD4618&amp;"-"&amp;AG4618</f>
        <v>10.5-f-A-0-1.5</v>
      </c>
      <c r="Y4618">
        <f>F4618</f>
        <v>10.5</v>
      </c>
      <c r="Z4618" s="2" t="str">
        <f>G4618</f>
        <v>f</v>
      </c>
      <c r="AA4618">
        <f>_xlfn.IFNA(VLOOKUP(X4618,'duo-out'!A$2:Q$5000,5,FALSE),E4618+10*(H4618-1)+1+_xlfn.IFNA(VLOOKUP(D4618,states!A$2:C$10,3,FALSE),1))</f>
        <v>261</v>
      </c>
      <c r="AB4618" t="str">
        <f>IF(V4618="","",V4618)</f>
        <v/>
      </c>
      <c r="AC4618" s="2" t="str">
        <f>_xlfn.IFNA(VLOOKUP(D4618,states!A$2:C$10,2,FALSE),"XX")</f>
        <v>A</v>
      </c>
      <c r="AD4618">
        <f>E4618</f>
        <v>0</v>
      </c>
      <c r="AE4618">
        <f>_xlfn.IFNA(VLOOKUP(D4618,states!A$2:D$10,4,FALSE),0)</f>
        <v>2</v>
      </c>
      <c r="AF4618">
        <v>0.5</v>
      </c>
      <c r="AG4618">
        <f>IF(AE4618=0,AF4618,IF(AE4618=1,IF(F4618=0.5,0.5,IF(H4618=1,0.5,1.5)),IF(F4618=0.5,0.5,IF(H4618=1,2.5,1.5))))</f>
        <v>1.5</v>
      </c>
      <c r="AH4618" s="7">
        <f>IF(AC4618="XX",0,1/C4618^(1/5)*IF(E4618=0,100,1)/(E4618+1)^(1/4))</f>
        <v>288.53998118144267</v>
      </c>
    </row>
    <row r="4619" spans="1:34">
      <c r="A4619">
        <v>5467</v>
      </c>
      <c r="B4619" s="1">
        <v>23225.589</v>
      </c>
      <c r="C4619" s="6">
        <v>0.05</v>
      </c>
      <c r="D4619" t="s">
        <v>3</v>
      </c>
      <c r="E4619">
        <v>0</v>
      </c>
      <c r="F4619">
        <v>10.5</v>
      </c>
      <c r="G4619" t="s">
        <v>2</v>
      </c>
      <c r="H4619">
        <v>2</v>
      </c>
      <c r="I4619" t="s">
        <v>0</v>
      </c>
      <c r="J4619">
        <v>0</v>
      </c>
      <c r="K4619">
        <v>10.5</v>
      </c>
      <c r="L4619" t="s">
        <v>1</v>
      </c>
      <c r="M4619">
        <v>2</v>
      </c>
      <c r="N4619" t="s">
        <v>5523</v>
      </c>
      <c r="O4619">
        <v>1</v>
      </c>
      <c r="P4619" t="str">
        <f>D4619&amp;"-"&amp;F4619&amp;"-"&amp;G4619&amp;"-"&amp;E4619&amp;"-"&amp;H4619</f>
        <v>A2Delta-10.5-f-0-2</v>
      </c>
      <c r="Q4619" t="str">
        <f>I4619&amp;"-"&amp;K4619&amp;"-"&amp;L4619&amp;"-"&amp;J4619&amp;"-"&amp;M4619</f>
        <v>X2Pi-10.5-e-0-2</v>
      </c>
      <c r="R4619">
        <f>B4619+S4619</f>
        <v>25056.510899510002</v>
      </c>
      <c r="S4619">
        <f>_xlfn.IFNA(VLOOKUP(Q4619,'MARVEL-X'!A$2:I$1400,7,FALSE),VLOOKUP(Q4619,MARVEL!A$2:J$1522,10,FALSE))</f>
        <v>1830.92189951</v>
      </c>
      <c r="T4619">
        <f>IF(P4619=P4618,R4619+T4618,R4619)</f>
        <v>225508.52521748102</v>
      </c>
      <c r="U4619">
        <f>IF(P4619=P4618,1+U4618,1)</f>
        <v>9</v>
      </c>
      <c r="V4619" t="str">
        <f t="shared" si="72"/>
        <v/>
      </c>
      <c r="W4619" t="str">
        <f>IF(V4619="","",IF(ABS(V4619-R4619)&gt;W$1,ABS(V4619-R4619),""))</f>
        <v/>
      </c>
      <c r="X4619" t="str">
        <f>Y4619&amp;"-"&amp;Z4619&amp;"-"&amp;AC4619&amp;"-"&amp;AD4619&amp;"-"&amp;AG4619</f>
        <v>10.5-f-A-0-1.5</v>
      </c>
      <c r="Y4619">
        <f>F4619</f>
        <v>10.5</v>
      </c>
      <c r="Z4619" s="2" t="str">
        <f>G4619</f>
        <v>f</v>
      </c>
      <c r="AA4619">
        <f>_xlfn.IFNA(VLOOKUP(X4619,'duo-out'!A$2:Q$5000,5,FALSE),E4619+10*(H4619-1)+1+_xlfn.IFNA(VLOOKUP(D4619,states!A$2:C$10,3,FALSE),1))</f>
        <v>261</v>
      </c>
      <c r="AB4619" t="str">
        <f>IF(V4619="","",V4619)</f>
        <v/>
      </c>
      <c r="AC4619" s="2" t="str">
        <f>_xlfn.IFNA(VLOOKUP(D4619,states!A$2:C$10,2,FALSE),"XX")</f>
        <v>A</v>
      </c>
      <c r="AD4619">
        <f>E4619</f>
        <v>0</v>
      </c>
      <c r="AE4619">
        <f>_xlfn.IFNA(VLOOKUP(D4619,states!A$2:D$10,4,FALSE),0)</f>
        <v>2</v>
      </c>
      <c r="AF4619">
        <v>0.5</v>
      </c>
      <c r="AG4619">
        <f>IF(AE4619=0,AF4619,IF(AE4619=1,IF(F4619=0.5,0.5,IF(H4619=1,0.5,1.5)),IF(F4619=0.5,0.5,IF(H4619=1,2.5,1.5))))</f>
        <v>1.5</v>
      </c>
      <c r="AH4619" s="7">
        <f>IF(AC4619="XX",0,1/C4619^(1/5)*IF(E4619=0,100,1)/(E4619+1)^(1/4))</f>
        <v>182.05642030260799</v>
      </c>
    </row>
    <row r="4620" spans="1:34">
      <c r="A4620">
        <v>5405</v>
      </c>
      <c r="B4620" s="1">
        <v>23525.607</v>
      </c>
      <c r="C4620" s="6">
        <v>0.05</v>
      </c>
      <c r="D4620" t="s">
        <v>3</v>
      </c>
      <c r="E4620">
        <v>0</v>
      </c>
      <c r="F4620">
        <v>10.5</v>
      </c>
      <c r="G4620" t="s">
        <v>2</v>
      </c>
      <c r="H4620">
        <v>2</v>
      </c>
      <c r="I4620" t="s">
        <v>0</v>
      </c>
      <c r="J4620">
        <v>0</v>
      </c>
      <c r="K4620">
        <v>9.5</v>
      </c>
      <c r="L4620" t="s">
        <v>2</v>
      </c>
      <c r="M4620">
        <v>2</v>
      </c>
      <c r="N4620" t="s">
        <v>5461</v>
      </c>
      <c r="O4620">
        <v>1</v>
      </c>
      <c r="P4620" t="str">
        <f>D4620&amp;"-"&amp;F4620&amp;"-"&amp;G4620&amp;"-"&amp;E4620&amp;"-"&amp;H4620</f>
        <v>A2Delta-10.5-f-0-2</v>
      </c>
      <c r="Q4620" t="str">
        <f>I4620&amp;"-"&amp;K4620&amp;"-"&amp;L4620&amp;"-"&amp;J4620&amp;"-"&amp;M4620</f>
        <v>X2Pi-9.5-f-0-2</v>
      </c>
      <c r="R4620">
        <f>B4620+S4620</f>
        <v>25056.509062285</v>
      </c>
      <c r="S4620">
        <f>_xlfn.IFNA(VLOOKUP(Q4620,'MARVEL-X'!A$2:I$1400,7,FALSE),VLOOKUP(Q4620,MARVEL!A$2:J$1522,10,FALSE))</f>
        <v>1530.9020622850001</v>
      </c>
      <c r="T4620">
        <f>IF(P4620=P4619,R4620+T4619,R4620)</f>
        <v>250565.03427976603</v>
      </c>
      <c r="U4620">
        <f>IF(P4620=P4619,1+U4619,1)</f>
        <v>10</v>
      </c>
      <c r="V4620" t="str">
        <f t="shared" si="72"/>
        <v/>
      </c>
      <c r="W4620" t="str">
        <f>IF(V4620="","",IF(ABS(V4620-R4620)&gt;W$1,ABS(V4620-R4620),""))</f>
        <v/>
      </c>
      <c r="X4620" t="str">
        <f>Y4620&amp;"-"&amp;Z4620&amp;"-"&amp;AC4620&amp;"-"&amp;AD4620&amp;"-"&amp;AG4620</f>
        <v>10.5-f-A-0-1.5</v>
      </c>
      <c r="Y4620">
        <f>F4620</f>
        <v>10.5</v>
      </c>
      <c r="Z4620" s="2" t="str">
        <f>G4620</f>
        <v>f</v>
      </c>
      <c r="AA4620">
        <f>_xlfn.IFNA(VLOOKUP(X4620,'duo-out'!A$2:Q$5000,5,FALSE),E4620+10*(H4620-1)+1+_xlfn.IFNA(VLOOKUP(D4620,states!A$2:C$10,3,FALSE),1))</f>
        <v>261</v>
      </c>
      <c r="AB4620" t="str">
        <f>IF(V4620="","",V4620)</f>
        <v/>
      </c>
      <c r="AC4620" s="2" t="str">
        <f>_xlfn.IFNA(VLOOKUP(D4620,states!A$2:C$10,2,FALSE),"XX")</f>
        <v>A</v>
      </c>
      <c r="AD4620">
        <f>E4620</f>
        <v>0</v>
      </c>
      <c r="AE4620">
        <f>_xlfn.IFNA(VLOOKUP(D4620,states!A$2:D$10,4,FALSE),0)</f>
        <v>2</v>
      </c>
      <c r="AF4620">
        <v>0.5</v>
      </c>
      <c r="AG4620">
        <f>IF(AE4620=0,AF4620,IF(AE4620=1,IF(F4620=0.5,0.5,IF(H4620=1,0.5,1.5)),IF(F4620=0.5,0.5,IF(H4620=1,2.5,1.5))))</f>
        <v>1.5</v>
      </c>
      <c r="AH4620" s="7">
        <f>IF(AC4620="XX",0,1/C4620^(1/5)*IF(E4620=0,100,1)/(E4620+1)^(1/4))</f>
        <v>182.05642030260799</v>
      </c>
    </row>
    <row r="4621" spans="1:34">
      <c r="A4621">
        <v>4153</v>
      </c>
      <c r="B4621" s="1">
        <v>23225.589899999999</v>
      </c>
      <c r="C4621" s="6">
        <v>1.6000000000000001E-3</v>
      </c>
      <c r="D4621" t="s">
        <v>3</v>
      </c>
      <c r="E4621">
        <v>0</v>
      </c>
      <c r="F4621">
        <v>10.5</v>
      </c>
      <c r="G4621" t="s">
        <v>2</v>
      </c>
      <c r="H4621">
        <v>2</v>
      </c>
      <c r="I4621" t="s">
        <v>0</v>
      </c>
      <c r="J4621">
        <v>0</v>
      </c>
      <c r="K4621">
        <v>10.5</v>
      </c>
      <c r="L4621" t="s">
        <v>1</v>
      </c>
      <c r="M4621">
        <v>2</v>
      </c>
      <c r="N4621" t="s">
        <v>4209</v>
      </c>
      <c r="O4621">
        <v>1</v>
      </c>
      <c r="P4621" t="str">
        <f>D4621&amp;"-"&amp;F4621&amp;"-"&amp;G4621&amp;"-"&amp;E4621&amp;"-"&amp;H4621</f>
        <v>A2Delta-10.5-f-0-2</v>
      </c>
      <c r="Q4621" t="str">
        <f>I4621&amp;"-"&amp;K4621&amp;"-"&amp;L4621&amp;"-"&amp;J4621&amp;"-"&amp;M4621</f>
        <v>X2Pi-10.5-e-0-2</v>
      </c>
      <c r="R4621">
        <f>B4621+S4621</f>
        <v>25056.511799510001</v>
      </c>
      <c r="S4621">
        <f>_xlfn.IFNA(VLOOKUP(Q4621,'MARVEL-X'!A$2:I$1400,7,FALSE),VLOOKUP(Q4621,MARVEL!A$2:J$1522,10,FALSE))</f>
        <v>1830.92189951</v>
      </c>
      <c r="T4621">
        <f>IF(P4621=P4620,R4621+T4620,R4621)</f>
        <v>275621.54607927601</v>
      </c>
      <c r="U4621">
        <f>IF(P4621=P4620,1+U4620,1)</f>
        <v>11</v>
      </c>
      <c r="V4621" t="str">
        <f t="shared" si="72"/>
        <v/>
      </c>
      <c r="W4621" t="str">
        <f>IF(V4621="","",IF(ABS(V4621-R4621)&gt;W$1,ABS(V4621-R4621),""))</f>
        <v/>
      </c>
      <c r="X4621" t="str">
        <f>Y4621&amp;"-"&amp;Z4621&amp;"-"&amp;AC4621&amp;"-"&amp;AD4621&amp;"-"&amp;AG4621</f>
        <v>10.5-f-A-0-1.5</v>
      </c>
      <c r="Y4621">
        <f>F4621</f>
        <v>10.5</v>
      </c>
      <c r="Z4621" s="2" t="str">
        <f>G4621</f>
        <v>f</v>
      </c>
      <c r="AA4621">
        <f>_xlfn.IFNA(VLOOKUP(X4621,'duo-out'!A$2:Q$5000,5,FALSE),E4621+10*(H4621-1)+1+_xlfn.IFNA(VLOOKUP(D4621,states!A$2:C$10,3,FALSE),1))</f>
        <v>261</v>
      </c>
      <c r="AB4621" t="str">
        <f>IF(V4621="","",V4621)</f>
        <v/>
      </c>
      <c r="AC4621" s="2" t="str">
        <f>_xlfn.IFNA(VLOOKUP(D4621,states!A$2:C$10,2,FALSE),"XX")</f>
        <v>A</v>
      </c>
      <c r="AD4621">
        <f>E4621</f>
        <v>0</v>
      </c>
      <c r="AE4621">
        <f>_xlfn.IFNA(VLOOKUP(D4621,states!A$2:D$10,4,FALSE),0)</f>
        <v>2</v>
      </c>
      <c r="AF4621">
        <v>0.5</v>
      </c>
      <c r="AG4621">
        <f>IF(AE4621=0,AF4621,IF(AE4621=1,IF(F4621=0.5,0.5,IF(H4621=1,0.5,1.5)),IF(F4621=0.5,0.5,IF(H4621=1,2.5,1.5))))</f>
        <v>1.5</v>
      </c>
      <c r="AH4621" s="7">
        <f>IF(AC4621="XX",0,1/C4621^(1/5)*IF(E4621=0,100,1)/(E4621+1)^(1/4))</f>
        <v>362.38983183884778</v>
      </c>
    </row>
    <row r="4622" spans="1:34">
      <c r="A4622">
        <v>853</v>
      </c>
      <c r="B4622" s="1">
        <v>22889.32</v>
      </c>
      <c r="C4622" s="6">
        <v>9.6049999999999996E-2</v>
      </c>
      <c r="D4622" t="s">
        <v>3</v>
      </c>
      <c r="E4622">
        <v>0</v>
      </c>
      <c r="F4622">
        <v>10.5</v>
      </c>
      <c r="G4622" t="s">
        <v>2</v>
      </c>
      <c r="H4622">
        <v>2</v>
      </c>
      <c r="I4622" t="s">
        <v>0</v>
      </c>
      <c r="J4622">
        <v>0</v>
      </c>
      <c r="K4622">
        <v>11.5</v>
      </c>
      <c r="L4622" t="s">
        <v>2</v>
      </c>
      <c r="M4622">
        <v>2</v>
      </c>
      <c r="N4622" t="s">
        <v>909</v>
      </c>
      <c r="O4622">
        <v>1</v>
      </c>
      <c r="P4622" t="str">
        <f>D4622&amp;"-"&amp;F4622&amp;"-"&amp;G4622&amp;"-"&amp;E4622&amp;"-"&amp;H4622</f>
        <v>A2Delta-10.5-f-0-2</v>
      </c>
      <c r="Q4622" t="str">
        <f>I4622&amp;"-"&amp;K4622&amp;"-"&amp;L4622&amp;"-"&amp;J4622&amp;"-"&amp;M4622</f>
        <v>X2Pi-11.5-f-0-2</v>
      </c>
      <c r="R4622">
        <f>B4622+S4622</f>
        <v>25056.420435784999</v>
      </c>
      <c r="S4622">
        <f>_xlfn.IFNA(VLOOKUP(Q4622,'MARVEL-X'!A$2:I$1400,7,FALSE),VLOOKUP(Q4622,MARVEL!A$2:J$1522,10,FALSE))</f>
        <v>2167.1004357850002</v>
      </c>
      <c r="T4622">
        <f>IF(P4622=P4621,R4622+T4621,R4622)</f>
        <v>300677.96651506104</v>
      </c>
      <c r="U4622">
        <f>IF(P4622=P4621,1+U4621,1)</f>
        <v>12</v>
      </c>
      <c r="V4622" t="str">
        <f t="shared" si="72"/>
        <v/>
      </c>
      <c r="W4622" t="str">
        <f>IF(V4622="","",IF(ABS(V4622-R4622)&gt;W$1,ABS(V4622-R4622),""))</f>
        <v/>
      </c>
      <c r="X4622" t="str">
        <f>Y4622&amp;"-"&amp;Z4622&amp;"-"&amp;AC4622&amp;"-"&amp;AD4622&amp;"-"&amp;AG4622</f>
        <v>10.5-f-A-0-1.5</v>
      </c>
      <c r="Y4622">
        <f>F4622</f>
        <v>10.5</v>
      </c>
      <c r="Z4622" s="2" t="str">
        <f>G4622</f>
        <v>f</v>
      </c>
      <c r="AA4622">
        <f>_xlfn.IFNA(VLOOKUP(X4622,'duo-out'!A$2:Q$5000,5,FALSE),E4622+10*(H4622-1)+1+_xlfn.IFNA(VLOOKUP(D4622,states!A$2:C$10,3,FALSE),1))</f>
        <v>261</v>
      </c>
      <c r="AB4622" t="str">
        <f>IF(V4622="","",V4622)</f>
        <v/>
      </c>
      <c r="AC4622" s="2" t="str">
        <f>_xlfn.IFNA(VLOOKUP(D4622,states!A$2:C$10,2,FALSE),"XX")</f>
        <v>A</v>
      </c>
      <c r="AD4622">
        <f>E4622</f>
        <v>0</v>
      </c>
      <c r="AE4622">
        <f>_xlfn.IFNA(VLOOKUP(D4622,states!A$2:D$10,4,FALSE),0)</f>
        <v>2</v>
      </c>
      <c r="AF4622">
        <v>0.5</v>
      </c>
      <c r="AG4622">
        <f>IF(AE4622=0,AF4622,IF(AE4622=1,IF(F4622=0.5,0.5,IF(H4622=1,0.5,1.5)),IF(F4622=0.5,0.5,IF(H4622=1,2.5,1.5))))</f>
        <v>1.5</v>
      </c>
      <c r="AH4622" s="7">
        <f>IF(AC4622="XX",0,1/C4622^(1/5)*IF(E4622=0,100,1)/(E4622+1)^(1/4))</f>
        <v>159.77194647412944</v>
      </c>
    </row>
    <row r="4623" spans="1:34">
      <c r="A4623">
        <v>823</v>
      </c>
      <c r="B4623" s="1">
        <v>23225.55</v>
      </c>
      <c r="C4623" s="6">
        <v>0.05</v>
      </c>
      <c r="D4623" t="s">
        <v>3</v>
      </c>
      <c r="E4623">
        <v>0</v>
      </c>
      <c r="F4623">
        <v>10.5</v>
      </c>
      <c r="G4623" t="s">
        <v>2</v>
      </c>
      <c r="H4623">
        <v>2</v>
      </c>
      <c r="I4623" t="s">
        <v>0</v>
      </c>
      <c r="J4623">
        <v>0</v>
      </c>
      <c r="K4623">
        <v>10.5</v>
      </c>
      <c r="L4623" t="s">
        <v>1</v>
      </c>
      <c r="M4623">
        <v>2</v>
      </c>
      <c r="N4623" t="s">
        <v>879</v>
      </c>
      <c r="O4623">
        <v>1</v>
      </c>
      <c r="P4623" t="str">
        <f>D4623&amp;"-"&amp;F4623&amp;"-"&amp;G4623&amp;"-"&amp;E4623&amp;"-"&amp;H4623</f>
        <v>A2Delta-10.5-f-0-2</v>
      </c>
      <c r="Q4623" t="str">
        <f>I4623&amp;"-"&amp;K4623&amp;"-"&amp;L4623&amp;"-"&amp;J4623&amp;"-"&amp;M4623</f>
        <v>X2Pi-10.5-e-0-2</v>
      </c>
      <c r="R4623">
        <f>B4623+S4623</f>
        <v>25056.471899509997</v>
      </c>
      <c r="S4623">
        <f>_xlfn.IFNA(VLOOKUP(Q4623,'MARVEL-X'!A$2:I$1400,7,FALSE),VLOOKUP(Q4623,MARVEL!A$2:J$1522,10,FALSE))</f>
        <v>1830.92189951</v>
      </c>
      <c r="T4623">
        <f>IF(P4623=P4622,R4623+T4622,R4623)</f>
        <v>325734.43841457105</v>
      </c>
      <c r="U4623">
        <f>IF(P4623=P4622,1+U4622,1)</f>
        <v>13</v>
      </c>
      <c r="V4623" t="str">
        <f t="shared" si="72"/>
        <v/>
      </c>
      <c r="W4623" t="str">
        <f>IF(V4623="","",IF(ABS(V4623-R4623)&gt;W$1,ABS(V4623-R4623),""))</f>
        <v/>
      </c>
      <c r="X4623" t="str">
        <f>Y4623&amp;"-"&amp;Z4623&amp;"-"&amp;AC4623&amp;"-"&amp;AD4623&amp;"-"&amp;AG4623</f>
        <v>10.5-f-A-0-1.5</v>
      </c>
      <c r="Y4623">
        <f>F4623</f>
        <v>10.5</v>
      </c>
      <c r="Z4623" s="2" t="str">
        <f>G4623</f>
        <v>f</v>
      </c>
      <c r="AA4623">
        <f>_xlfn.IFNA(VLOOKUP(X4623,'duo-out'!A$2:Q$5000,5,FALSE),E4623+10*(H4623-1)+1+_xlfn.IFNA(VLOOKUP(D4623,states!A$2:C$10,3,FALSE),1))</f>
        <v>261</v>
      </c>
      <c r="AB4623" t="str">
        <f>IF(V4623="","",V4623)</f>
        <v/>
      </c>
      <c r="AC4623" s="2" t="str">
        <f>_xlfn.IFNA(VLOOKUP(D4623,states!A$2:C$10,2,FALSE),"XX")</f>
        <v>A</v>
      </c>
      <c r="AD4623">
        <f>E4623</f>
        <v>0</v>
      </c>
      <c r="AE4623">
        <f>_xlfn.IFNA(VLOOKUP(D4623,states!A$2:D$10,4,FALSE),0)</f>
        <v>2</v>
      </c>
      <c r="AF4623">
        <v>0.5</v>
      </c>
      <c r="AG4623">
        <f>IF(AE4623=0,AF4623,IF(AE4623=1,IF(F4623=0.5,0.5,IF(H4623=1,0.5,1.5)),IF(F4623=0.5,0.5,IF(H4623=1,2.5,1.5))))</f>
        <v>1.5</v>
      </c>
      <c r="AH4623" s="7">
        <f>IF(AC4623="XX",0,1/C4623^(1/5)*IF(E4623=0,100,1)/(E4623+1)^(1/4))</f>
        <v>182.05642030260799</v>
      </c>
    </row>
    <row r="4624" spans="1:34">
      <c r="A4624">
        <v>737</v>
      </c>
      <c r="B4624" s="1">
        <v>23525.58</v>
      </c>
      <c r="C4624" s="6">
        <v>0.05</v>
      </c>
      <c r="D4624" t="s">
        <v>3</v>
      </c>
      <c r="E4624">
        <v>0</v>
      </c>
      <c r="F4624">
        <v>10.5</v>
      </c>
      <c r="G4624" t="s">
        <v>2</v>
      </c>
      <c r="H4624">
        <v>2</v>
      </c>
      <c r="I4624" t="s">
        <v>0</v>
      </c>
      <c r="J4624">
        <v>0</v>
      </c>
      <c r="K4624">
        <v>9.5</v>
      </c>
      <c r="L4624" t="s">
        <v>2</v>
      </c>
      <c r="M4624">
        <v>2</v>
      </c>
      <c r="N4624" t="s">
        <v>793</v>
      </c>
      <c r="O4624">
        <v>1</v>
      </c>
      <c r="P4624" t="str">
        <f>D4624&amp;"-"&amp;F4624&amp;"-"&amp;G4624&amp;"-"&amp;E4624&amp;"-"&amp;H4624</f>
        <v>A2Delta-10.5-f-0-2</v>
      </c>
      <c r="Q4624" t="str">
        <f>I4624&amp;"-"&amp;K4624&amp;"-"&amp;L4624&amp;"-"&amp;J4624&amp;"-"&amp;M4624</f>
        <v>X2Pi-9.5-f-0-2</v>
      </c>
      <c r="R4624">
        <f>B4624+S4624</f>
        <v>25056.482062285002</v>
      </c>
      <c r="S4624">
        <f>_xlfn.IFNA(VLOOKUP(Q4624,'MARVEL-X'!A$2:I$1400,7,FALSE),VLOOKUP(Q4624,MARVEL!A$2:J$1522,10,FALSE))</f>
        <v>1530.9020622850001</v>
      </c>
      <c r="T4624">
        <f>IF(P4624=P4623,R4624+T4623,R4624)</f>
        <v>350790.92047685606</v>
      </c>
      <c r="U4624">
        <f>IF(P4624=P4623,1+U4623,1)</f>
        <v>14</v>
      </c>
      <c r="V4624">
        <f t="shared" si="72"/>
        <v>25056.494319775433</v>
      </c>
      <c r="W4624" t="str">
        <f>IF(V4624="","",IF(ABS(V4624-R4624)&gt;W$1,ABS(V4624-R4624),""))</f>
        <v/>
      </c>
      <c r="X4624" t="str">
        <f>Y4624&amp;"-"&amp;Z4624&amp;"-"&amp;AC4624&amp;"-"&amp;AD4624&amp;"-"&amp;AG4624</f>
        <v>10.5-f-A-0-1.5</v>
      </c>
      <c r="Y4624">
        <f>F4624</f>
        <v>10.5</v>
      </c>
      <c r="Z4624" s="2" t="str">
        <f>G4624</f>
        <v>f</v>
      </c>
      <c r="AA4624">
        <f>_xlfn.IFNA(VLOOKUP(X4624,'duo-out'!A$2:Q$5000,5,FALSE),E4624+10*(H4624-1)+1+_xlfn.IFNA(VLOOKUP(D4624,states!A$2:C$10,3,FALSE),1))</f>
        <v>261</v>
      </c>
      <c r="AB4624">
        <f>IF(V4624="","",V4624)</f>
        <v>25056.494319775433</v>
      </c>
      <c r="AC4624" s="2" t="str">
        <f>_xlfn.IFNA(VLOOKUP(D4624,states!A$2:C$10,2,FALSE),"XX")</f>
        <v>A</v>
      </c>
      <c r="AD4624">
        <f>E4624</f>
        <v>0</v>
      </c>
      <c r="AE4624">
        <f>_xlfn.IFNA(VLOOKUP(D4624,states!A$2:D$10,4,FALSE),0)</f>
        <v>2</v>
      </c>
      <c r="AF4624">
        <v>0.5</v>
      </c>
      <c r="AG4624">
        <f>IF(AE4624=0,AF4624,IF(AE4624=1,IF(F4624=0.5,0.5,IF(H4624=1,0.5,1.5)),IF(F4624=0.5,0.5,IF(H4624=1,2.5,1.5))))</f>
        <v>1.5</v>
      </c>
      <c r="AH4624" s="7">
        <f>IF(AC4624="XX",0,1/C4624^(1/5)*IF(E4624=0,100,1)/(E4624+1)^(1/4))</f>
        <v>182.05642030260799</v>
      </c>
    </row>
    <row r="4625" spans="1:34">
      <c r="A4625">
        <v>4023</v>
      </c>
      <c r="B4625" s="1">
        <v>20376.955999999998</v>
      </c>
      <c r="C4625" s="6">
        <v>5.0000000000000001E-3</v>
      </c>
      <c r="D4625" t="s">
        <v>3</v>
      </c>
      <c r="E4625">
        <v>1</v>
      </c>
      <c r="F4625">
        <v>10.5</v>
      </c>
      <c r="G4625" t="s">
        <v>2</v>
      </c>
      <c r="H4625">
        <v>1</v>
      </c>
      <c r="I4625" t="s">
        <v>0</v>
      </c>
      <c r="J4625">
        <v>2</v>
      </c>
      <c r="K4625">
        <v>11.5</v>
      </c>
      <c r="L4625" t="s">
        <v>2</v>
      </c>
      <c r="M4625">
        <v>1</v>
      </c>
      <c r="N4625" t="s">
        <v>4079</v>
      </c>
      <c r="O4625">
        <v>1</v>
      </c>
      <c r="P4625" t="str">
        <f>D4625&amp;"-"&amp;F4625&amp;"-"&amp;G4625&amp;"-"&amp;E4625&amp;"-"&amp;H4625</f>
        <v>A2Delta-10.5-f-1-1</v>
      </c>
      <c r="Q4625" t="str">
        <f>I4625&amp;"-"&amp;K4625&amp;"-"&amp;L4625&amp;"-"&amp;J4625&amp;"-"&amp;M4625</f>
        <v>X2Pi-11.5-f-2-1</v>
      </c>
      <c r="R4625">
        <f>B4625+S4625</f>
        <v>27410.335391772998</v>
      </c>
      <c r="S4625">
        <f>_xlfn.IFNA(VLOOKUP(Q4625,'MARVEL-X'!A$2:I$1400,7,FALSE),VLOOKUP(Q4625,MARVEL!A$2:J$1522,10,FALSE))</f>
        <v>7033.379391773</v>
      </c>
      <c r="T4625">
        <f>IF(P4625=P4624,R4625+T4624,R4625)</f>
        <v>27410.335391772998</v>
      </c>
      <c r="U4625">
        <f>IF(P4625=P4624,1+U4624,1)</f>
        <v>1</v>
      </c>
      <c r="V4625" t="str">
        <f t="shared" si="72"/>
        <v/>
      </c>
      <c r="W4625" t="str">
        <f>IF(V4625="","",IF(ABS(V4625-R4625)&gt;W$1,ABS(V4625-R4625),""))</f>
        <v/>
      </c>
      <c r="X4625" t="str">
        <f>Y4625&amp;"-"&amp;Z4625&amp;"-"&amp;AC4625&amp;"-"&amp;AD4625&amp;"-"&amp;AG4625</f>
        <v>10.5-f-A-1-2.5</v>
      </c>
      <c r="Y4625">
        <f>F4625</f>
        <v>10.5</v>
      </c>
      <c r="Z4625" s="2" t="str">
        <f>G4625</f>
        <v>f</v>
      </c>
      <c r="AA4625">
        <f>_xlfn.IFNA(VLOOKUP(X4625,'duo-out'!A$2:Q$5000,5,FALSE),E4625+10*(H4625-1)+1+_xlfn.IFNA(VLOOKUP(D4625,states!A$2:C$10,3,FALSE),1))</f>
        <v>252</v>
      </c>
      <c r="AB4625" t="str">
        <f>IF(V4625="","",V4625)</f>
        <v/>
      </c>
      <c r="AC4625" s="2" t="str">
        <f>_xlfn.IFNA(VLOOKUP(D4625,states!A$2:C$10,2,FALSE),"XX")</f>
        <v>A</v>
      </c>
      <c r="AD4625">
        <f>E4625</f>
        <v>1</v>
      </c>
      <c r="AE4625">
        <f>_xlfn.IFNA(VLOOKUP(D4625,states!A$2:D$10,4,FALSE),0)</f>
        <v>2</v>
      </c>
      <c r="AF4625">
        <v>0.5</v>
      </c>
      <c r="AG4625">
        <f>IF(AE4625=0,AF4625,IF(AE4625=1,IF(F4625=0.5,0.5,IF(H4625=1,0.5,1.5)),IF(F4625=0.5,0.5,IF(H4625=1,2.5,1.5))))</f>
        <v>2.5</v>
      </c>
      <c r="AH4625" s="7">
        <f>IF(AC4625="XX",0,1/C4625^(1/5)*IF(E4625=0,100,1)/(E4625+1)^(1/4))</f>
        <v>2.4263223583284943</v>
      </c>
    </row>
    <row r="4626" spans="1:34">
      <c r="A4626">
        <v>3997</v>
      </c>
      <c r="B4626" s="1">
        <v>20654.5088</v>
      </c>
      <c r="C4626" s="6">
        <v>1.304E-2</v>
      </c>
      <c r="D4626" t="s">
        <v>3</v>
      </c>
      <c r="E4626">
        <v>1</v>
      </c>
      <c r="F4626">
        <v>10.5</v>
      </c>
      <c r="G4626" t="s">
        <v>2</v>
      </c>
      <c r="H4626">
        <v>1</v>
      </c>
      <c r="I4626" t="s">
        <v>0</v>
      </c>
      <c r="J4626">
        <v>2</v>
      </c>
      <c r="K4626">
        <v>10.5</v>
      </c>
      <c r="L4626" t="s">
        <v>1</v>
      </c>
      <c r="M4626">
        <v>1</v>
      </c>
      <c r="N4626" t="s">
        <v>4053</v>
      </c>
      <c r="O4626">
        <v>1</v>
      </c>
      <c r="P4626" t="str">
        <f>D4626&amp;"-"&amp;F4626&amp;"-"&amp;G4626&amp;"-"&amp;E4626&amp;"-"&amp;H4626</f>
        <v>A2Delta-10.5-f-1-1</v>
      </c>
      <c r="Q4626" t="str">
        <f>I4626&amp;"-"&amp;K4626&amp;"-"&amp;L4626&amp;"-"&amp;J4626&amp;"-"&amp;M4626</f>
        <v>X2Pi-10.5-e-2-1</v>
      </c>
      <c r="R4626">
        <f>B4626+S4626</f>
        <v>27410.342507586</v>
      </c>
      <c r="S4626">
        <f>_xlfn.IFNA(VLOOKUP(Q4626,'MARVEL-X'!A$2:I$1400,7,FALSE),VLOOKUP(Q4626,MARVEL!A$2:J$1522,10,FALSE))</f>
        <v>6755.8337075859999</v>
      </c>
      <c r="T4626">
        <f>IF(P4626=P4625,R4626+T4625,R4626)</f>
        <v>54820.677899358998</v>
      </c>
      <c r="U4626">
        <f>IF(P4626=P4625,1+U4625,1)</f>
        <v>2</v>
      </c>
      <c r="V4626" t="str">
        <f t="shared" si="72"/>
        <v/>
      </c>
      <c r="W4626" t="str">
        <f>IF(V4626="","",IF(ABS(V4626-R4626)&gt;W$1,ABS(V4626-R4626),""))</f>
        <v/>
      </c>
      <c r="X4626" t="str">
        <f>Y4626&amp;"-"&amp;Z4626&amp;"-"&amp;AC4626&amp;"-"&amp;AD4626&amp;"-"&amp;AG4626</f>
        <v>10.5-f-A-1-2.5</v>
      </c>
      <c r="Y4626">
        <f>F4626</f>
        <v>10.5</v>
      </c>
      <c r="Z4626" s="2" t="str">
        <f>G4626</f>
        <v>f</v>
      </c>
      <c r="AA4626">
        <f>_xlfn.IFNA(VLOOKUP(X4626,'duo-out'!A$2:Q$5000,5,FALSE),E4626+10*(H4626-1)+1+_xlfn.IFNA(VLOOKUP(D4626,states!A$2:C$10,3,FALSE),1))</f>
        <v>252</v>
      </c>
      <c r="AB4626" t="str">
        <f>IF(V4626="","",V4626)</f>
        <v/>
      </c>
      <c r="AC4626" s="2" t="str">
        <f>_xlfn.IFNA(VLOOKUP(D4626,states!A$2:C$10,2,FALSE),"XX")</f>
        <v>A</v>
      </c>
      <c r="AD4626">
        <f>E4626</f>
        <v>1</v>
      </c>
      <c r="AE4626">
        <f>_xlfn.IFNA(VLOOKUP(D4626,states!A$2:D$10,4,FALSE),0)</f>
        <v>2</v>
      </c>
      <c r="AF4626">
        <v>0.5</v>
      </c>
      <c r="AG4626">
        <f>IF(AE4626=0,AF4626,IF(AE4626=1,IF(F4626=0.5,0.5,IF(H4626=1,0.5,1.5)),IF(F4626=0.5,0.5,IF(H4626=1,2.5,1.5))))</f>
        <v>2.5</v>
      </c>
      <c r="AH4626" s="7">
        <f>IF(AC4626="XX",0,1/C4626^(1/5)*IF(E4626=0,100,1)/(E4626+1)^(1/4))</f>
        <v>2.0030278272174331</v>
      </c>
    </row>
    <row r="4627" spans="1:34">
      <c r="A4627">
        <v>3497</v>
      </c>
      <c r="B4627" s="1">
        <v>23203.7336</v>
      </c>
      <c r="C4627" s="6">
        <v>5.0000000000000001E-3</v>
      </c>
      <c r="D4627" t="s">
        <v>3</v>
      </c>
      <c r="E4627">
        <v>1</v>
      </c>
      <c r="F4627">
        <v>10.5</v>
      </c>
      <c r="G4627" t="s">
        <v>2</v>
      </c>
      <c r="H4627">
        <v>1</v>
      </c>
      <c r="I4627" t="s">
        <v>0</v>
      </c>
      <c r="J4627">
        <v>1</v>
      </c>
      <c r="K4627">
        <v>10.5</v>
      </c>
      <c r="L4627" t="s">
        <v>1</v>
      </c>
      <c r="M4627">
        <v>1</v>
      </c>
      <c r="N4627" t="s">
        <v>3553</v>
      </c>
      <c r="O4627">
        <v>1</v>
      </c>
      <c r="P4627" t="str">
        <f>D4627&amp;"-"&amp;F4627&amp;"-"&amp;G4627&amp;"-"&amp;E4627&amp;"-"&amp;H4627</f>
        <v>A2Delta-10.5-f-1-1</v>
      </c>
      <c r="Q4627" t="str">
        <f>I4627&amp;"-"&amp;K4627&amp;"-"&amp;L4627&amp;"-"&amp;J4627&amp;"-"&amp;M4627</f>
        <v>X2Pi-10.5-e-1-1</v>
      </c>
      <c r="R4627">
        <f>B4627+S4627</f>
        <v>27410.337039763999</v>
      </c>
      <c r="S4627">
        <f>_xlfn.IFNA(VLOOKUP(Q4627,'MARVEL-X'!A$2:I$1400,7,FALSE),VLOOKUP(Q4627,MARVEL!A$2:J$1522,10,FALSE))</f>
        <v>4206.6034397639996</v>
      </c>
      <c r="T4627">
        <f>IF(P4627=P4626,R4627+T4626,R4627)</f>
        <v>82231.014939122993</v>
      </c>
      <c r="U4627">
        <f>IF(P4627=P4626,1+U4626,1)</f>
        <v>3</v>
      </c>
      <c r="V4627" t="str">
        <f t="shared" si="72"/>
        <v/>
      </c>
      <c r="W4627" t="str">
        <f>IF(V4627="","",IF(ABS(V4627-R4627)&gt;W$1,ABS(V4627-R4627),""))</f>
        <v/>
      </c>
      <c r="X4627" t="str">
        <f>Y4627&amp;"-"&amp;Z4627&amp;"-"&amp;AC4627&amp;"-"&amp;AD4627&amp;"-"&amp;AG4627</f>
        <v>10.5-f-A-1-2.5</v>
      </c>
      <c r="Y4627">
        <f>F4627</f>
        <v>10.5</v>
      </c>
      <c r="Z4627" s="2" t="str">
        <f>G4627</f>
        <v>f</v>
      </c>
      <c r="AA4627">
        <f>_xlfn.IFNA(VLOOKUP(X4627,'duo-out'!A$2:Q$5000,5,FALSE),E4627+10*(H4627-1)+1+_xlfn.IFNA(VLOOKUP(D4627,states!A$2:C$10,3,FALSE),1))</f>
        <v>252</v>
      </c>
      <c r="AB4627" t="str">
        <f>IF(V4627="","",V4627)</f>
        <v/>
      </c>
      <c r="AC4627" s="2" t="str">
        <f>_xlfn.IFNA(VLOOKUP(D4627,states!A$2:C$10,2,FALSE),"XX")</f>
        <v>A</v>
      </c>
      <c r="AD4627">
        <f>E4627</f>
        <v>1</v>
      </c>
      <c r="AE4627">
        <f>_xlfn.IFNA(VLOOKUP(D4627,states!A$2:D$10,4,FALSE),0)</f>
        <v>2</v>
      </c>
      <c r="AF4627">
        <v>0.5</v>
      </c>
      <c r="AG4627">
        <f>IF(AE4627=0,AF4627,IF(AE4627=1,IF(F4627=0.5,0.5,IF(H4627=1,0.5,1.5)),IF(F4627=0.5,0.5,IF(H4627=1,2.5,1.5))))</f>
        <v>2.5</v>
      </c>
      <c r="AH4627" s="7">
        <f>IF(AC4627="XX",0,1/C4627^(1/5)*IF(E4627=0,100,1)/(E4627+1)^(1/4))</f>
        <v>2.4263223583284943</v>
      </c>
    </row>
    <row r="4628" spans="1:34">
      <c r="A4628">
        <v>3482</v>
      </c>
      <c r="B4628" s="1">
        <v>23474.602599999998</v>
      </c>
      <c r="C4628" s="6">
        <v>5.0000000000000001E-3</v>
      </c>
      <c r="D4628" t="s">
        <v>3</v>
      </c>
      <c r="E4628">
        <v>1</v>
      </c>
      <c r="F4628">
        <v>10.5</v>
      </c>
      <c r="G4628" t="s">
        <v>2</v>
      </c>
      <c r="H4628">
        <v>1</v>
      </c>
      <c r="I4628" t="s">
        <v>0</v>
      </c>
      <c r="J4628">
        <v>1</v>
      </c>
      <c r="K4628">
        <v>9.5</v>
      </c>
      <c r="L4628" t="s">
        <v>2</v>
      </c>
      <c r="M4628">
        <v>1</v>
      </c>
      <c r="N4628" t="s">
        <v>3538</v>
      </c>
      <c r="O4628">
        <v>1</v>
      </c>
      <c r="P4628" t="str">
        <f>D4628&amp;"-"&amp;F4628&amp;"-"&amp;G4628&amp;"-"&amp;E4628&amp;"-"&amp;H4628</f>
        <v>A2Delta-10.5-f-1-1</v>
      </c>
      <c r="Q4628" t="str">
        <f>I4628&amp;"-"&amp;K4628&amp;"-"&amp;L4628&amp;"-"&amp;J4628&amp;"-"&amp;M4628</f>
        <v>X2Pi-9.5-f-1-1</v>
      </c>
      <c r="R4628">
        <f>B4628+S4628</f>
        <v>27410.330834886998</v>
      </c>
      <c r="S4628">
        <f>_xlfn.IFNA(VLOOKUP(Q4628,'MARVEL-X'!A$2:I$1400,7,FALSE),VLOOKUP(Q4628,MARVEL!A$2:J$1522,10,FALSE))</f>
        <v>3935.7282348869999</v>
      </c>
      <c r="T4628">
        <f>IF(P4628=P4627,R4628+T4627,R4628)</f>
        <v>109641.34577401</v>
      </c>
      <c r="U4628">
        <f>IF(P4628=P4627,1+U4627,1)</f>
        <v>4</v>
      </c>
      <c r="V4628" t="str">
        <f t="shared" si="72"/>
        <v/>
      </c>
      <c r="W4628" t="str">
        <f>IF(V4628="","",IF(ABS(V4628-R4628)&gt;W$1,ABS(V4628-R4628),""))</f>
        <v/>
      </c>
      <c r="X4628" t="str">
        <f>Y4628&amp;"-"&amp;Z4628&amp;"-"&amp;AC4628&amp;"-"&amp;AD4628&amp;"-"&amp;AG4628</f>
        <v>10.5-f-A-1-2.5</v>
      </c>
      <c r="Y4628">
        <f>F4628</f>
        <v>10.5</v>
      </c>
      <c r="Z4628" s="2" t="str">
        <f>G4628</f>
        <v>f</v>
      </c>
      <c r="AA4628">
        <f>_xlfn.IFNA(VLOOKUP(X4628,'duo-out'!A$2:Q$5000,5,FALSE),E4628+10*(H4628-1)+1+_xlfn.IFNA(VLOOKUP(D4628,states!A$2:C$10,3,FALSE),1))</f>
        <v>252</v>
      </c>
      <c r="AB4628" t="str">
        <f>IF(V4628="","",V4628)</f>
        <v/>
      </c>
      <c r="AC4628" s="2" t="str">
        <f>_xlfn.IFNA(VLOOKUP(D4628,states!A$2:C$10,2,FALSE),"XX")</f>
        <v>A</v>
      </c>
      <c r="AD4628">
        <f>E4628</f>
        <v>1</v>
      </c>
      <c r="AE4628">
        <f>_xlfn.IFNA(VLOOKUP(D4628,states!A$2:D$10,4,FALSE),0)</f>
        <v>2</v>
      </c>
      <c r="AF4628">
        <v>0.5</v>
      </c>
      <c r="AG4628">
        <f>IF(AE4628=0,AF4628,IF(AE4628=1,IF(F4628=0.5,0.5,IF(H4628=1,0.5,1.5)),IF(F4628=0.5,0.5,IF(H4628=1,2.5,1.5))))</f>
        <v>2.5</v>
      </c>
      <c r="AH4628" s="7">
        <f>IF(AC4628="XX",0,1/C4628^(1/5)*IF(E4628=0,100,1)/(E4628+1)^(1/4))</f>
        <v>2.4263223583284943</v>
      </c>
    </row>
    <row r="4629" spans="1:34">
      <c r="A4629">
        <v>2890</v>
      </c>
      <c r="B4629" s="1">
        <v>23474.612700000001</v>
      </c>
      <c r="C4629" s="6">
        <v>9.1380000000000003E-3</v>
      </c>
      <c r="D4629" t="s">
        <v>3</v>
      </c>
      <c r="E4629">
        <v>1</v>
      </c>
      <c r="F4629">
        <v>10.5</v>
      </c>
      <c r="G4629" t="s">
        <v>2</v>
      </c>
      <c r="H4629">
        <v>1</v>
      </c>
      <c r="I4629" t="s">
        <v>0</v>
      </c>
      <c r="J4629">
        <v>1</v>
      </c>
      <c r="K4629">
        <v>9.5</v>
      </c>
      <c r="L4629" t="s">
        <v>2</v>
      </c>
      <c r="M4629">
        <v>1</v>
      </c>
      <c r="N4629" t="s">
        <v>2946</v>
      </c>
      <c r="O4629">
        <v>1</v>
      </c>
      <c r="P4629" t="str">
        <f>D4629&amp;"-"&amp;F4629&amp;"-"&amp;G4629&amp;"-"&amp;E4629&amp;"-"&amp;H4629</f>
        <v>A2Delta-10.5-f-1-1</v>
      </c>
      <c r="Q4629" t="str">
        <f>I4629&amp;"-"&amp;K4629&amp;"-"&amp;L4629&amp;"-"&amp;J4629&amp;"-"&amp;M4629</f>
        <v>X2Pi-9.5-f-1-1</v>
      </c>
      <c r="R4629">
        <f>B4629+S4629</f>
        <v>27410.340934887001</v>
      </c>
      <c r="S4629">
        <f>_xlfn.IFNA(VLOOKUP(Q4629,'MARVEL-X'!A$2:I$1400,7,FALSE),VLOOKUP(Q4629,MARVEL!A$2:J$1522,10,FALSE))</f>
        <v>3935.7282348869999</v>
      </c>
      <c r="T4629">
        <f>IF(P4629=P4628,R4629+T4628,R4629)</f>
        <v>137051.686708897</v>
      </c>
      <c r="U4629">
        <f>IF(P4629=P4628,1+U4628,1)</f>
        <v>5</v>
      </c>
      <c r="V4629" t="str">
        <f t="shared" si="72"/>
        <v/>
      </c>
      <c r="W4629" t="str">
        <f>IF(V4629="","",IF(ABS(V4629-R4629)&gt;W$1,ABS(V4629-R4629),""))</f>
        <v/>
      </c>
      <c r="X4629" t="str">
        <f>Y4629&amp;"-"&amp;Z4629&amp;"-"&amp;AC4629&amp;"-"&amp;AD4629&amp;"-"&amp;AG4629</f>
        <v>10.5-f-A-1-2.5</v>
      </c>
      <c r="Y4629">
        <f>F4629</f>
        <v>10.5</v>
      </c>
      <c r="Z4629" s="2" t="str">
        <f>G4629</f>
        <v>f</v>
      </c>
      <c r="AA4629">
        <f>_xlfn.IFNA(VLOOKUP(X4629,'duo-out'!A$2:Q$5000,5,FALSE),E4629+10*(H4629-1)+1+_xlfn.IFNA(VLOOKUP(D4629,states!A$2:C$10,3,FALSE),1))</f>
        <v>252</v>
      </c>
      <c r="AB4629" t="str">
        <f>IF(V4629="","",V4629)</f>
        <v/>
      </c>
      <c r="AC4629" s="2" t="str">
        <f>_xlfn.IFNA(VLOOKUP(D4629,states!A$2:C$10,2,FALSE),"XX")</f>
        <v>A</v>
      </c>
      <c r="AD4629">
        <f>E4629</f>
        <v>1</v>
      </c>
      <c r="AE4629">
        <f>_xlfn.IFNA(VLOOKUP(D4629,states!A$2:D$10,4,FALSE),0)</f>
        <v>2</v>
      </c>
      <c r="AF4629">
        <v>0.5</v>
      </c>
      <c r="AG4629">
        <f>IF(AE4629=0,AF4629,IF(AE4629=1,IF(F4629=0.5,0.5,IF(H4629=1,0.5,1.5)),IF(F4629=0.5,0.5,IF(H4629=1,2.5,1.5))))</f>
        <v>2.5</v>
      </c>
      <c r="AH4629" s="7">
        <f>IF(AC4629="XX",0,1/C4629^(1/5)*IF(E4629=0,100,1)/(E4629+1)^(1/4))</f>
        <v>2.1506625383226687</v>
      </c>
    </row>
    <row r="4630" spans="1:34">
      <c r="A4630">
        <v>2855</v>
      </c>
      <c r="B4630" s="1">
        <v>23203.719799999999</v>
      </c>
      <c r="C4630" s="6">
        <v>1.277E-2</v>
      </c>
      <c r="D4630" t="s">
        <v>3</v>
      </c>
      <c r="E4630">
        <v>1</v>
      </c>
      <c r="F4630">
        <v>10.5</v>
      </c>
      <c r="G4630" t="s">
        <v>2</v>
      </c>
      <c r="H4630">
        <v>1</v>
      </c>
      <c r="I4630" t="s">
        <v>0</v>
      </c>
      <c r="J4630">
        <v>1</v>
      </c>
      <c r="K4630">
        <v>10.5</v>
      </c>
      <c r="L4630" t="s">
        <v>1</v>
      </c>
      <c r="M4630">
        <v>1</v>
      </c>
      <c r="N4630" t="s">
        <v>2911</v>
      </c>
      <c r="O4630">
        <v>1</v>
      </c>
      <c r="P4630" t="str">
        <f>D4630&amp;"-"&amp;F4630&amp;"-"&amp;G4630&amp;"-"&amp;E4630&amp;"-"&amp;H4630</f>
        <v>A2Delta-10.5-f-1-1</v>
      </c>
      <c r="Q4630" t="str">
        <f>I4630&amp;"-"&amp;K4630&amp;"-"&amp;L4630&amp;"-"&amp;J4630&amp;"-"&amp;M4630</f>
        <v>X2Pi-10.5-e-1-1</v>
      </c>
      <c r="R4630">
        <f>B4630+S4630</f>
        <v>27410.323239763999</v>
      </c>
      <c r="S4630">
        <f>_xlfn.IFNA(VLOOKUP(Q4630,'MARVEL-X'!A$2:I$1400,7,FALSE),VLOOKUP(Q4630,MARVEL!A$2:J$1522,10,FALSE))</f>
        <v>4206.6034397639996</v>
      </c>
      <c r="T4630">
        <f>IF(P4630=P4629,R4630+T4629,R4630)</f>
        <v>164462.009948661</v>
      </c>
      <c r="U4630">
        <f>IF(P4630=P4629,1+U4629,1)</f>
        <v>6</v>
      </c>
      <c r="V4630" t="str">
        <f t="shared" si="72"/>
        <v/>
      </c>
      <c r="W4630" t="str">
        <f>IF(V4630="","",IF(ABS(V4630-R4630)&gt;W$1,ABS(V4630-R4630),""))</f>
        <v/>
      </c>
      <c r="X4630" t="str">
        <f>Y4630&amp;"-"&amp;Z4630&amp;"-"&amp;AC4630&amp;"-"&amp;AD4630&amp;"-"&amp;AG4630</f>
        <v>10.5-f-A-1-2.5</v>
      </c>
      <c r="Y4630">
        <f>F4630</f>
        <v>10.5</v>
      </c>
      <c r="Z4630" s="2" t="str">
        <f>G4630</f>
        <v>f</v>
      </c>
      <c r="AA4630">
        <f>_xlfn.IFNA(VLOOKUP(X4630,'duo-out'!A$2:Q$5000,5,FALSE),E4630+10*(H4630-1)+1+_xlfn.IFNA(VLOOKUP(D4630,states!A$2:C$10,3,FALSE),1))</f>
        <v>252</v>
      </c>
      <c r="AB4630" t="str">
        <f>IF(V4630="","",V4630)</f>
        <v/>
      </c>
      <c r="AC4630" s="2" t="str">
        <f>_xlfn.IFNA(VLOOKUP(D4630,states!A$2:C$10,2,FALSE),"XX")</f>
        <v>A</v>
      </c>
      <c r="AD4630">
        <f>E4630</f>
        <v>1</v>
      </c>
      <c r="AE4630">
        <f>_xlfn.IFNA(VLOOKUP(D4630,states!A$2:D$10,4,FALSE),0)</f>
        <v>2</v>
      </c>
      <c r="AF4630">
        <v>0.5</v>
      </c>
      <c r="AG4630">
        <f>IF(AE4630=0,AF4630,IF(AE4630=1,IF(F4630=0.5,0.5,IF(H4630=1,0.5,1.5)),IF(F4630=0.5,0.5,IF(H4630=1,2.5,1.5))))</f>
        <v>2.5</v>
      </c>
      <c r="AH4630" s="7">
        <f>IF(AC4630="XX",0,1/C4630^(1/5)*IF(E4630=0,100,1)/(E4630+1)^(1/4))</f>
        <v>2.0114272136603724</v>
      </c>
    </row>
    <row r="4631" spans="1:34">
      <c r="A4631">
        <v>5523</v>
      </c>
      <c r="B4631" s="1">
        <v>23203.736000000001</v>
      </c>
      <c r="C4631" s="6">
        <v>0.05</v>
      </c>
      <c r="D4631" t="s">
        <v>3</v>
      </c>
      <c r="E4631">
        <v>1</v>
      </c>
      <c r="F4631">
        <v>10.5</v>
      </c>
      <c r="G4631" t="s">
        <v>2</v>
      </c>
      <c r="H4631">
        <v>1</v>
      </c>
      <c r="I4631" t="s">
        <v>0</v>
      </c>
      <c r="J4631">
        <v>1</v>
      </c>
      <c r="K4631">
        <v>10.5</v>
      </c>
      <c r="L4631" t="s">
        <v>1</v>
      </c>
      <c r="M4631">
        <v>1</v>
      </c>
      <c r="N4631" t="s">
        <v>5579</v>
      </c>
      <c r="O4631">
        <v>1</v>
      </c>
      <c r="P4631" t="str">
        <f>D4631&amp;"-"&amp;F4631&amp;"-"&amp;G4631&amp;"-"&amp;E4631&amp;"-"&amp;H4631</f>
        <v>A2Delta-10.5-f-1-1</v>
      </c>
      <c r="Q4631" t="str">
        <f>I4631&amp;"-"&amp;K4631&amp;"-"&amp;L4631&amp;"-"&amp;J4631&amp;"-"&amp;M4631</f>
        <v>X2Pi-10.5-e-1-1</v>
      </c>
      <c r="R4631">
        <f>B4631+S4631</f>
        <v>27410.339439764</v>
      </c>
      <c r="S4631">
        <f>_xlfn.IFNA(VLOOKUP(Q4631,'MARVEL-X'!A$2:I$1400,7,FALSE),VLOOKUP(Q4631,MARVEL!A$2:J$1522,10,FALSE))</f>
        <v>4206.6034397639996</v>
      </c>
      <c r="T4631">
        <f>IF(P4631=P4630,R4631+T4630,R4631)</f>
        <v>191872.34938842501</v>
      </c>
      <c r="U4631">
        <f>IF(P4631=P4630,1+U4630,1)</f>
        <v>7</v>
      </c>
      <c r="V4631" t="str">
        <f t="shared" si="72"/>
        <v/>
      </c>
      <c r="W4631" t="str">
        <f>IF(V4631="","",IF(ABS(V4631-R4631)&gt;W$1,ABS(V4631-R4631),""))</f>
        <v/>
      </c>
      <c r="X4631" t="str">
        <f>Y4631&amp;"-"&amp;Z4631&amp;"-"&amp;AC4631&amp;"-"&amp;AD4631&amp;"-"&amp;AG4631</f>
        <v>10.5-f-A-1-2.5</v>
      </c>
      <c r="Y4631">
        <f>F4631</f>
        <v>10.5</v>
      </c>
      <c r="Z4631" s="2" t="str">
        <f>G4631</f>
        <v>f</v>
      </c>
      <c r="AA4631">
        <f>_xlfn.IFNA(VLOOKUP(X4631,'duo-out'!A$2:Q$5000,5,FALSE),E4631+10*(H4631-1)+1+_xlfn.IFNA(VLOOKUP(D4631,states!A$2:C$10,3,FALSE),1))</f>
        <v>252</v>
      </c>
      <c r="AB4631" t="str">
        <f>IF(V4631="","",V4631)</f>
        <v/>
      </c>
      <c r="AC4631" s="2" t="str">
        <f>_xlfn.IFNA(VLOOKUP(D4631,states!A$2:C$10,2,FALSE),"XX")</f>
        <v>A</v>
      </c>
      <c r="AD4631">
        <f>E4631</f>
        <v>1</v>
      </c>
      <c r="AE4631">
        <f>_xlfn.IFNA(VLOOKUP(D4631,states!A$2:D$10,4,FALSE),0)</f>
        <v>2</v>
      </c>
      <c r="AF4631">
        <v>0.5</v>
      </c>
      <c r="AG4631">
        <f>IF(AE4631=0,AF4631,IF(AE4631=1,IF(F4631=0.5,0.5,IF(H4631=1,0.5,1.5)),IF(F4631=0.5,0.5,IF(H4631=1,2.5,1.5))))</f>
        <v>2.5</v>
      </c>
      <c r="AH4631" s="7">
        <f>IF(AC4631="XX",0,1/C4631^(1/5)*IF(E4631=0,100,1)/(E4631+1)^(1/4))</f>
        <v>1.5309059120638666</v>
      </c>
    </row>
    <row r="4632" spans="1:34">
      <c r="A4632">
        <v>5507</v>
      </c>
      <c r="B4632" s="1">
        <v>23474.592000000001</v>
      </c>
      <c r="C4632" s="6">
        <v>0.05</v>
      </c>
      <c r="D4632" t="s">
        <v>3</v>
      </c>
      <c r="E4632">
        <v>1</v>
      </c>
      <c r="F4632">
        <v>10.5</v>
      </c>
      <c r="G4632" t="s">
        <v>2</v>
      </c>
      <c r="H4632">
        <v>1</v>
      </c>
      <c r="I4632" t="s">
        <v>0</v>
      </c>
      <c r="J4632">
        <v>1</v>
      </c>
      <c r="K4632">
        <v>9.5</v>
      </c>
      <c r="L4632" t="s">
        <v>2</v>
      </c>
      <c r="M4632">
        <v>1</v>
      </c>
      <c r="N4632" t="s">
        <v>5563</v>
      </c>
      <c r="O4632">
        <v>1</v>
      </c>
      <c r="P4632" t="str">
        <f>D4632&amp;"-"&amp;F4632&amp;"-"&amp;G4632&amp;"-"&amp;E4632&amp;"-"&amp;H4632</f>
        <v>A2Delta-10.5-f-1-1</v>
      </c>
      <c r="Q4632" t="str">
        <f>I4632&amp;"-"&amp;K4632&amp;"-"&amp;L4632&amp;"-"&amp;J4632&amp;"-"&amp;M4632</f>
        <v>X2Pi-9.5-f-1-1</v>
      </c>
      <c r="R4632">
        <f>B4632+S4632</f>
        <v>27410.320234887</v>
      </c>
      <c r="S4632">
        <f>_xlfn.IFNA(VLOOKUP(Q4632,'MARVEL-X'!A$2:I$1400,7,FALSE),VLOOKUP(Q4632,MARVEL!A$2:J$1522,10,FALSE))</f>
        <v>3935.7282348869999</v>
      </c>
      <c r="T4632">
        <f>IF(P4632=P4631,R4632+T4631,R4632)</f>
        <v>219282.66962331202</v>
      </c>
      <c r="U4632">
        <f>IF(P4632=P4631,1+U4631,1)</f>
        <v>8</v>
      </c>
      <c r="V4632" t="str">
        <f t="shared" si="72"/>
        <v/>
      </c>
      <c r="W4632" t="str">
        <f>IF(V4632="","",IF(ABS(V4632-R4632)&gt;W$1,ABS(V4632-R4632),""))</f>
        <v/>
      </c>
      <c r="X4632" t="str">
        <f>Y4632&amp;"-"&amp;Z4632&amp;"-"&amp;AC4632&amp;"-"&amp;AD4632&amp;"-"&amp;AG4632</f>
        <v>10.5-f-A-1-2.5</v>
      </c>
      <c r="Y4632">
        <f>F4632</f>
        <v>10.5</v>
      </c>
      <c r="Z4632" s="2" t="str">
        <f>G4632</f>
        <v>f</v>
      </c>
      <c r="AA4632">
        <f>_xlfn.IFNA(VLOOKUP(X4632,'duo-out'!A$2:Q$5000,5,FALSE),E4632+10*(H4632-1)+1+_xlfn.IFNA(VLOOKUP(D4632,states!A$2:C$10,3,FALSE),1))</f>
        <v>252</v>
      </c>
      <c r="AB4632" t="str">
        <f>IF(V4632="","",V4632)</f>
        <v/>
      </c>
      <c r="AC4632" s="2" t="str">
        <f>_xlfn.IFNA(VLOOKUP(D4632,states!A$2:C$10,2,FALSE),"XX")</f>
        <v>A</v>
      </c>
      <c r="AD4632">
        <f>E4632</f>
        <v>1</v>
      </c>
      <c r="AE4632">
        <f>_xlfn.IFNA(VLOOKUP(D4632,states!A$2:D$10,4,FALSE),0)</f>
        <v>2</v>
      </c>
      <c r="AF4632">
        <v>0.5</v>
      </c>
      <c r="AG4632">
        <f>IF(AE4632=0,AF4632,IF(AE4632=1,IF(F4632=0.5,0.5,IF(H4632=1,0.5,1.5)),IF(F4632=0.5,0.5,IF(H4632=1,2.5,1.5))))</f>
        <v>2.5</v>
      </c>
      <c r="AH4632" s="7">
        <f>IF(AC4632="XX",0,1/C4632^(1/5)*IF(E4632=0,100,1)/(E4632+1)^(1/4))</f>
        <v>1.5309059120638666</v>
      </c>
    </row>
    <row r="4633" spans="1:34">
      <c r="A4633">
        <v>1031</v>
      </c>
      <c r="B4633" s="1">
        <v>22914.81</v>
      </c>
      <c r="C4633" s="6">
        <v>8.0420000000000005E-2</v>
      </c>
      <c r="D4633" t="s">
        <v>3</v>
      </c>
      <c r="E4633">
        <v>1</v>
      </c>
      <c r="F4633">
        <v>10.5</v>
      </c>
      <c r="G4633" t="s">
        <v>2</v>
      </c>
      <c r="H4633">
        <v>1</v>
      </c>
      <c r="I4633" t="s">
        <v>0</v>
      </c>
      <c r="J4633">
        <v>1</v>
      </c>
      <c r="K4633">
        <v>11.5</v>
      </c>
      <c r="L4633" t="s">
        <v>2</v>
      </c>
      <c r="M4633">
        <v>1</v>
      </c>
      <c r="N4633" t="s">
        <v>1087</v>
      </c>
      <c r="O4633">
        <v>1</v>
      </c>
      <c r="P4633" t="str">
        <f>D4633&amp;"-"&amp;F4633&amp;"-"&amp;G4633&amp;"-"&amp;E4633&amp;"-"&amp;H4633</f>
        <v>A2Delta-10.5-f-1-1</v>
      </c>
      <c r="Q4633" t="str">
        <f>I4633&amp;"-"&amp;K4633&amp;"-"&amp;L4633&amp;"-"&amp;J4633&amp;"-"&amp;M4633</f>
        <v>X2Pi-11.5-f-1-1</v>
      </c>
      <c r="R4633">
        <f>B4633+S4633</f>
        <v>27410.256202835</v>
      </c>
      <c r="S4633">
        <f>_xlfn.IFNA(VLOOKUP(Q4633,'MARVEL-X'!A$2:I$1400,7,FALSE),VLOOKUP(Q4633,MARVEL!A$2:J$1522,10,FALSE))</f>
        <v>4495.4462028349999</v>
      </c>
      <c r="T4633">
        <f>IF(P4633=P4632,R4633+T4632,R4633)</f>
        <v>246692.92582614702</v>
      </c>
      <c r="U4633">
        <f>IF(P4633=P4632,1+U4632,1)</f>
        <v>9</v>
      </c>
      <c r="V4633" t="str">
        <f t="shared" si="72"/>
        <v/>
      </c>
      <c r="W4633" t="str">
        <f>IF(V4633="","",IF(ABS(V4633-R4633)&gt;W$1,ABS(V4633-R4633),""))</f>
        <v/>
      </c>
      <c r="X4633" t="str">
        <f>Y4633&amp;"-"&amp;Z4633&amp;"-"&amp;AC4633&amp;"-"&amp;AD4633&amp;"-"&amp;AG4633</f>
        <v>10.5-f-A-1-2.5</v>
      </c>
      <c r="Y4633">
        <f>F4633</f>
        <v>10.5</v>
      </c>
      <c r="Z4633" s="2" t="str">
        <f>G4633</f>
        <v>f</v>
      </c>
      <c r="AA4633">
        <f>_xlfn.IFNA(VLOOKUP(X4633,'duo-out'!A$2:Q$5000,5,FALSE),E4633+10*(H4633-1)+1+_xlfn.IFNA(VLOOKUP(D4633,states!A$2:C$10,3,FALSE),1))</f>
        <v>252</v>
      </c>
      <c r="AB4633" t="str">
        <f>IF(V4633="","",V4633)</f>
        <v/>
      </c>
      <c r="AC4633" s="2" t="str">
        <f>_xlfn.IFNA(VLOOKUP(D4633,states!A$2:C$10,2,FALSE),"XX")</f>
        <v>A</v>
      </c>
      <c r="AD4633">
        <f>E4633</f>
        <v>1</v>
      </c>
      <c r="AE4633">
        <f>_xlfn.IFNA(VLOOKUP(D4633,states!A$2:D$10,4,FALSE),0)</f>
        <v>2</v>
      </c>
      <c r="AF4633">
        <v>0.5</v>
      </c>
      <c r="AG4633">
        <f>IF(AE4633=0,AF4633,IF(AE4633=1,IF(F4633=0.5,0.5,IF(H4633=1,0.5,1.5)),IF(F4633=0.5,0.5,IF(H4633=1,2.5,1.5))))</f>
        <v>2.5</v>
      </c>
      <c r="AH4633" s="7">
        <f>IF(AC4633="XX",0,1/C4633^(1/5)*IF(E4633=0,100,1)/(E4633+1)^(1/4))</f>
        <v>1.3920976083049712</v>
      </c>
    </row>
    <row r="4634" spans="1:34">
      <c r="A4634">
        <v>966</v>
      </c>
      <c r="B4634" s="1">
        <v>23203.77</v>
      </c>
      <c r="C4634" s="6">
        <v>0.05</v>
      </c>
      <c r="D4634" t="s">
        <v>3</v>
      </c>
      <c r="E4634">
        <v>1</v>
      </c>
      <c r="F4634">
        <v>10.5</v>
      </c>
      <c r="G4634" t="s">
        <v>2</v>
      </c>
      <c r="H4634">
        <v>1</v>
      </c>
      <c r="I4634" t="s">
        <v>0</v>
      </c>
      <c r="J4634">
        <v>1</v>
      </c>
      <c r="K4634">
        <v>10.5</v>
      </c>
      <c r="L4634" t="s">
        <v>1</v>
      </c>
      <c r="M4634">
        <v>1</v>
      </c>
      <c r="N4634" t="s">
        <v>1022</v>
      </c>
      <c r="O4634">
        <v>1</v>
      </c>
      <c r="P4634" t="str">
        <f>D4634&amp;"-"&amp;F4634&amp;"-"&amp;G4634&amp;"-"&amp;E4634&amp;"-"&amp;H4634</f>
        <v>A2Delta-10.5-f-1-1</v>
      </c>
      <c r="Q4634" t="str">
        <f>I4634&amp;"-"&amp;K4634&amp;"-"&amp;L4634&amp;"-"&amp;J4634&amp;"-"&amp;M4634</f>
        <v>X2Pi-10.5-e-1-1</v>
      </c>
      <c r="R4634">
        <f>B4634+S4634</f>
        <v>27410.373439764</v>
      </c>
      <c r="S4634">
        <f>_xlfn.IFNA(VLOOKUP(Q4634,'MARVEL-X'!A$2:I$1400,7,FALSE),VLOOKUP(Q4634,MARVEL!A$2:J$1522,10,FALSE))</f>
        <v>4206.6034397639996</v>
      </c>
      <c r="T4634">
        <f>IF(P4634=P4633,R4634+T4633,R4634)</f>
        <v>274103.29926591105</v>
      </c>
      <c r="U4634">
        <f>IF(P4634=P4633,1+U4633,1)</f>
        <v>10</v>
      </c>
      <c r="V4634" t="str">
        <f t="shared" si="72"/>
        <v/>
      </c>
      <c r="W4634" t="str">
        <f>IF(V4634="","",IF(ABS(V4634-R4634)&gt;W$1,ABS(V4634-R4634),""))</f>
        <v/>
      </c>
      <c r="X4634" t="str">
        <f>Y4634&amp;"-"&amp;Z4634&amp;"-"&amp;AC4634&amp;"-"&amp;AD4634&amp;"-"&amp;AG4634</f>
        <v>10.5-f-A-1-2.5</v>
      </c>
      <c r="Y4634">
        <f>F4634</f>
        <v>10.5</v>
      </c>
      <c r="Z4634" s="2" t="str">
        <f>G4634</f>
        <v>f</v>
      </c>
      <c r="AA4634">
        <f>_xlfn.IFNA(VLOOKUP(X4634,'duo-out'!A$2:Q$5000,5,FALSE),E4634+10*(H4634-1)+1+_xlfn.IFNA(VLOOKUP(D4634,states!A$2:C$10,3,FALSE),1))</f>
        <v>252</v>
      </c>
      <c r="AB4634" t="str">
        <f>IF(V4634="","",V4634)</f>
        <v/>
      </c>
      <c r="AC4634" s="2" t="str">
        <f>_xlfn.IFNA(VLOOKUP(D4634,states!A$2:C$10,2,FALSE),"XX")</f>
        <v>A</v>
      </c>
      <c r="AD4634">
        <f>E4634</f>
        <v>1</v>
      </c>
      <c r="AE4634">
        <f>_xlfn.IFNA(VLOOKUP(D4634,states!A$2:D$10,4,FALSE),0)</f>
        <v>2</v>
      </c>
      <c r="AF4634">
        <v>0.5</v>
      </c>
      <c r="AG4634">
        <f>IF(AE4634=0,AF4634,IF(AE4634=1,IF(F4634=0.5,0.5,IF(H4634=1,0.5,1.5)),IF(F4634=0.5,0.5,IF(H4634=1,2.5,1.5))))</f>
        <v>2.5</v>
      </c>
      <c r="AH4634" s="7">
        <f>IF(AC4634="XX",0,1/C4634^(1/5)*IF(E4634=0,100,1)/(E4634+1)^(1/4))</f>
        <v>1.5309059120638666</v>
      </c>
    </row>
    <row r="4635" spans="1:34">
      <c r="A4635">
        <v>943</v>
      </c>
      <c r="B4635" s="1">
        <v>23474.6</v>
      </c>
      <c r="C4635" s="6">
        <v>0.05</v>
      </c>
      <c r="D4635" t="s">
        <v>3</v>
      </c>
      <c r="E4635">
        <v>1</v>
      </c>
      <c r="F4635">
        <v>10.5</v>
      </c>
      <c r="G4635" t="s">
        <v>2</v>
      </c>
      <c r="H4635">
        <v>1</v>
      </c>
      <c r="I4635" t="s">
        <v>0</v>
      </c>
      <c r="J4635">
        <v>1</v>
      </c>
      <c r="K4635">
        <v>9.5</v>
      </c>
      <c r="L4635" t="s">
        <v>2</v>
      </c>
      <c r="M4635">
        <v>1</v>
      </c>
      <c r="N4635" t="s">
        <v>999</v>
      </c>
      <c r="O4635">
        <v>1</v>
      </c>
      <c r="P4635" t="str">
        <f>D4635&amp;"-"&amp;F4635&amp;"-"&amp;G4635&amp;"-"&amp;E4635&amp;"-"&amp;H4635</f>
        <v>A2Delta-10.5-f-1-1</v>
      </c>
      <c r="Q4635" t="str">
        <f>I4635&amp;"-"&amp;K4635&amp;"-"&amp;L4635&amp;"-"&amp;J4635&amp;"-"&amp;M4635</f>
        <v>X2Pi-9.5-f-1-1</v>
      </c>
      <c r="R4635">
        <f>B4635+S4635</f>
        <v>27410.328234886998</v>
      </c>
      <c r="S4635">
        <f>_xlfn.IFNA(VLOOKUP(Q4635,'MARVEL-X'!A$2:I$1400,7,FALSE),VLOOKUP(Q4635,MARVEL!A$2:J$1522,10,FALSE))</f>
        <v>3935.7282348869999</v>
      </c>
      <c r="T4635">
        <f>IF(P4635=P4634,R4635+T4634,R4635)</f>
        <v>301513.62750079803</v>
      </c>
      <c r="U4635">
        <f>IF(P4635=P4634,1+U4634,1)</f>
        <v>11</v>
      </c>
      <c r="V4635">
        <f t="shared" si="72"/>
        <v>27410.329772799822</v>
      </c>
      <c r="W4635" t="str">
        <f>IF(V4635="","",IF(ABS(V4635-R4635)&gt;W$1,ABS(V4635-R4635),""))</f>
        <v/>
      </c>
      <c r="X4635" t="str">
        <f>Y4635&amp;"-"&amp;Z4635&amp;"-"&amp;AC4635&amp;"-"&amp;AD4635&amp;"-"&amp;AG4635</f>
        <v>10.5-f-A-1-2.5</v>
      </c>
      <c r="Y4635">
        <f>F4635</f>
        <v>10.5</v>
      </c>
      <c r="Z4635" s="2" t="str">
        <f>G4635</f>
        <v>f</v>
      </c>
      <c r="AA4635">
        <f>_xlfn.IFNA(VLOOKUP(X4635,'duo-out'!A$2:Q$5000,5,FALSE),E4635+10*(H4635-1)+1+_xlfn.IFNA(VLOOKUP(D4635,states!A$2:C$10,3,FALSE),1))</f>
        <v>252</v>
      </c>
      <c r="AB4635">
        <f>IF(V4635="","",V4635)</f>
        <v>27410.329772799822</v>
      </c>
      <c r="AC4635" s="2" t="str">
        <f>_xlfn.IFNA(VLOOKUP(D4635,states!A$2:C$10,2,FALSE),"XX")</f>
        <v>A</v>
      </c>
      <c r="AD4635">
        <f>E4635</f>
        <v>1</v>
      </c>
      <c r="AE4635">
        <f>_xlfn.IFNA(VLOOKUP(D4635,states!A$2:D$10,4,FALSE),0)</f>
        <v>2</v>
      </c>
      <c r="AF4635">
        <v>0.5</v>
      </c>
      <c r="AG4635">
        <f>IF(AE4635=0,AF4635,IF(AE4635=1,IF(F4635=0.5,0.5,IF(H4635=1,0.5,1.5)),IF(F4635=0.5,0.5,IF(H4635=1,2.5,1.5))))</f>
        <v>2.5</v>
      </c>
      <c r="AH4635" s="7">
        <f>IF(AC4635="XX",0,1/C4635^(1/5)*IF(E4635=0,100,1)/(E4635+1)^(1/4))</f>
        <v>1.5309059120638666</v>
      </c>
    </row>
    <row r="4636" spans="1:34">
      <c r="A4636">
        <v>4071</v>
      </c>
      <c r="B4636" s="1">
        <v>20675.4977</v>
      </c>
      <c r="C4636" s="6">
        <v>0.01</v>
      </c>
      <c r="D4636" t="s">
        <v>3</v>
      </c>
      <c r="E4636">
        <v>1</v>
      </c>
      <c r="F4636">
        <v>10.5</v>
      </c>
      <c r="G4636" t="s">
        <v>2</v>
      </c>
      <c r="H4636">
        <v>2</v>
      </c>
      <c r="I4636" t="s">
        <v>0</v>
      </c>
      <c r="J4636">
        <v>2</v>
      </c>
      <c r="K4636">
        <v>10.5</v>
      </c>
      <c r="L4636" t="s">
        <v>1</v>
      </c>
      <c r="M4636">
        <v>2</v>
      </c>
      <c r="N4636" t="s">
        <v>4127</v>
      </c>
      <c r="O4636">
        <v>1</v>
      </c>
      <c r="P4636" t="str">
        <f>D4636&amp;"-"&amp;F4636&amp;"-"&amp;G4636&amp;"-"&amp;E4636&amp;"-"&amp;H4636</f>
        <v>A2Delta-10.5-f-1-2</v>
      </c>
      <c r="Q4636" t="str">
        <f>I4636&amp;"-"&amp;K4636&amp;"-"&amp;L4636&amp;"-"&amp;J4636&amp;"-"&amp;M4636</f>
        <v>X2Pi-10.5-e-2-2</v>
      </c>
      <c r="R4636">
        <f>B4636+S4636</f>
        <v>27707.854559020998</v>
      </c>
      <c r="S4636">
        <f>_xlfn.IFNA(VLOOKUP(Q4636,'MARVEL-X'!A$2:I$1400,7,FALSE),VLOOKUP(Q4636,MARVEL!A$2:J$1522,10,FALSE))</f>
        <v>7032.3568590209998</v>
      </c>
      <c r="T4636">
        <f>IF(P4636=P4635,R4636+T4635,R4636)</f>
        <v>27707.854559020998</v>
      </c>
      <c r="U4636">
        <f>IF(P4636=P4635,1+U4635,1)</f>
        <v>1</v>
      </c>
      <c r="V4636" t="str">
        <f t="shared" si="72"/>
        <v/>
      </c>
      <c r="W4636" t="str">
        <f>IF(V4636="","",IF(ABS(V4636-R4636)&gt;W$1,ABS(V4636-R4636),""))</f>
        <v/>
      </c>
      <c r="X4636" t="str">
        <f>Y4636&amp;"-"&amp;Z4636&amp;"-"&amp;AC4636&amp;"-"&amp;AD4636&amp;"-"&amp;AG4636</f>
        <v>10.5-f-A-1-1.5</v>
      </c>
      <c r="Y4636">
        <f>F4636</f>
        <v>10.5</v>
      </c>
      <c r="Z4636" s="2" t="str">
        <f>G4636</f>
        <v>f</v>
      </c>
      <c r="AA4636">
        <f>_xlfn.IFNA(VLOOKUP(X4636,'duo-out'!A$2:Q$5000,5,FALSE),E4636+10*(H4636-1)+1+_xlfn.IFNA(VLOOKUP(D4636,states!A$2:C$10,3,FALSE),1))</f>
        <v>262</v>
      </c>
      <c r="AB4636" t="str">
        <f>IF(V4636="","",V4636)</f>
        <v/>
      </c>
      <c r="AC4636" s="2" t="str">
        <f>_xlfn.IFNA(VLOOKUP(D4636,states!A$2:C$10,2,FALSE),"XX")</f>
        <v>A</v>
      </c>
      <c r="AD4636">
        <f>E4636</f>
        <v>1</v>
      </c>
      <c r="AE4636">
        <f>_xlfn.IFNA(VLOOKUP(D4636,states!A$2:D$10,4,FALSE),0)</f>
        <v>2</v>
      </c>
      <c r="AF4636">
        <v>0.5</v>
      </c>
      <c r="AG4636">
        <f>IF(AE4636=0,AF4636,IF(AE4636=1,IF(F4636=0.5,0.5,IF(H4636=1,0.5,1.5)),IF(F4636=0.5,0.5,IF(H4636=1,2.5,1.5))))</f>
        <v>1.5</v>
      </c>
      <c r="AH4636" s="7">
        <f>IF(AC4636="XX",0,1/C4636^(1/5)*IF(E4636=0,100,1)/(E4636+1)^(1/4))</f>
        <v>2.1122362957808511</v>
      </c>
    </row>
    <row r="4637" spans="1:34">
      <c r="A4637">
        <v>3627</v>
      </c>
      <c r="B4637" s="1">
        <v>22890.084500000001</v>
      </c>
      <c r="C4637" s="6">
        <v>2.9479999999999999E-2</v>
      </c>
      <c r="D4637" t="s">
        <v>3</v>
      </c>
      <c r="E4637">
        <v>1</v>
      </c>
      <c r="F4637">
        <v>10.5</v>
      </c>
      <c r="G4637" t="s">
        <v>2</v>
      </c>
      <c r="H4637">
        <v>2</v>
      </c>
      <c r="I4637" t="s">
        <v>0</v>
      </c>
      <c r="J4637">
        <v>1</v>
      </c>
      <c r="K4637">
        <v>11.5</v>
      </c>
      <c r="L4637" t="s">
        <v>2</v>
      </c>
      <c r="M4637">
        <v>2</v>
      </c>
      <c r="N4637" t="s">
        <v>3683</v>
      </c>
      <c r="O4637">
        <v>1</v>
      </c>
      <c r="P4637" t="str">
        <f>D4637&amp;"-"&amp;F4637&amp;"-"&amp;G4637&amp;"-"&amp;E4637&amp;"-"&amp;H4637</f>
        <v>A2Delta-10.5-f-1-2</v>
      </c>
      <c r="Q4637" t="str">
        <f>I4637&amp;"-"&amp;K4637&amp;"-"&amp;L4637&amp;"-"&amp;J4637&amp;"-"&amp;M4637</f>
        <v>X2Pi-11.5-f-1-2</v>
      </c>
      <c r="R4637">
        <f>B4637+S4637</f>
        <v>27707.842111405</v>
      </c>
      <c r="S4637">
        <f>_xlfn.IFNA(VLOOKUP(Q4637,'MARVEL-X'!A$2:I$1400,7,FALSE),VLOOKUP(Q4637,MARVEL!A$2:J$1522,10,FALSE))</f>
        <v>4817.7576114049998</v>
      </c>
      <c r="T4637">
        <f>IF(P4637=P4636,R4637+T4636,R4637)</f>
        <v>55415.696670425998</v>
      </c>
      <c r="U4637">
        <f>IF(P4637=P4636,1+U4636,1)</f>
        <v>2</v>
      </c>
      <c r="V4637" t="str">
        <f t="shared" si="72"/>
        <v/>
      </c>
      <c r="W4637" t="str">
        <f>IF(V4637="","",IF(ABS(V4637-R4637)&gt;W$1,ABS(V4637-R4637),""))</f>
        <v/>
      </c>
      <c r="X4637" t="str">
        <f>Y4637&amp;"-"&amp;Z4637&amp;"-"&amp;AC4637&amp;"-"&amp;AD4637&amp;"-"&amp;AG4637</f>
        <v>10.5-f-A-1-1.5</v>
      </c>
      <c r="Y4637">
        <f>F4637</f>
        <v>10.5</v>
      </c>
      <c r="Z4637" s="2" t="str">
        <f>G4637</f>
        <v>f</v>
      </c>
      <c r="AA4637">
        <f>_xlfn.IFNA(VLOOKUP(X4637,'duo-out'!A$2:Q$5000,5,FALSE),E4637+10*(H4637-1)+1+_xlfn.IFNA(VLOOKUP(D4637,states!A$2:C$10,3,FALSE),1))</f>
        <v>262</v>
      </c>
      <c r="AB4637" t="str">
        <f>IF(V4637="","",V4637)</f>
        <v/>
      </c>
      <c r="AC4637" s="2" t="str">
        <f>_xlfn.IFNA(VLOOKUP(D4637,states!A$2:C$10,2,FALSE),"XX")</f>
        <v>A</v>
      </c>
      <c r="AD4637">
        <f>E4637</f>
        <v>1</v>
      </c>
      <c r="AE4637">
        <f>_xlfn.IFNA(VLOOKUP(D4637,states!A$2:D$10,4,FALSE),0)</f>
        <v>2</v>
      </c>
      <c r="AF4637">
        <v>0.5</v>
      </c>
      <c r="AG4637">
        <f>IF(AE4637=0,AF4637,IF(AE4637=1,IF(F4637=0.5,0.5,IF(H4637=1,0.5,1.5)),IF(F4637=0.5,0.5,IF(H4637=1,2.5,1.5))))</f>
        <v>1.5</v>
      </c>
      <c r="AH4637" s="7">
        <f>IF(AC4637="XX",0,1/C4637^(1/5)*IF(E4637=0,100,1)/(E4637+1)^(1/4))</f>
        <v>1.7015197923602285</v>
      </c>
    </row>
    <row r="4638" spans="1:34">
      <c r="A4638">
        <v>3609</v>
      </c>
      <c r="B4638" s="1">
        <v>23213.4902</v>
      </c>
      <c r="C4638" s="6">
        <v>5.0000000000000001E-3</v>
      </c>
      <c r="D4638" t="s">
        <v>3</v>
      </c>
      <c r="E4638">
        <v>1</v>
      </c>
      <c r="F4638">
        <v>10.5</v>
      </c>
      <c r="G4638" t="s">
        <v>2</v>
      </c>
      <c r="H4638">
        <v>2</v>
      </c>
      <c r="I4638" t="s">
        <v>0</v>
      </c>
      <c r="J4638">
        <v>1</v>
      </c>
      <c r="K4638">
        <v>10.5</v>
      </c>
      <c r="L4638" t="s">
        <v>1</v>
      </c>
      <c r="M4638">
        <v>2</v>
      </c>
      <c r="N4638" t="s">
        <v>3665</v>
      </c>
      <c r="O4638">
        <v>1</v>
      </c>
      <c r="P4638" t="str">
        <f>D4638&amp;"-"&amp;F4638&amp;"-"&amp;G4638&amp;"-"&amp;E4638&amp;"-"&amp;H4638</f>
        <v>A2Delta-10.5-f-1-2</v>
      </c>
      <c r="Q4638" t="str">
        <f>I4638&amp;"-"&amp;K4638&amp;"-"&amp;L4638&amp;"-"&amp;J4638&amp;"-"&amp;M4638</f>
        <v>X2Pi-10.5-e-1-2</v>
      </c>
      <c r="R4638">
        <f>B4638+S4638</f>
        <v>27707.865476519</v>
      </c>
      <c r="S4638">
        <f>_xlfn.IFNA(VLOOKUP(Q4638,'MARVEL-X'!A$2:I$1400,7,FALSE),VLOOKUP(Q4638,MARVEL!A$2:J$1522,10,FALSE))</f>
        <v>4494.3752765190002</v>
      </c>
      <c r="T4638">
        <f>IF(P4638=P4637,R4638+T4637,R4638)</f>
        <v>83123.562146944998</v>
      </c>
      <c r="U4638">
        <f>IF(P4638=P4637,1+U4637,1)</f>
        <v>3</v>
      </c>
      <c r="V4638" t="str">
        <f t="shared" si="72"/>
        <v/>
      </c>
      <c r="W4638" t="str">
        <f>IF(V4638="","",IF(ABS(V4638-R4638)&gt;W$1,ABS(V4638-R4638),""))</f>
        <v/>
      </c>
      <c r="X4638" t="str">
        <f>Y4638&amp;"-"&amp;Z4638&amp;"-"&amp;AC4638&amp;"-"&amp;AD4638&amp;"-"&amp;AG4638</f>
        <v>10.5-f-A-1-1.5</v>
      </c>
      <c r="Y4638">
        <f>F4638</f>
        <v>10.5</v>
      </c>
      <c r="Z4638" s="2" t="str">
        <f>G4638</f>
        <v>f</v>
      </c>
      <c r="AA4638">
        <f>_xlfn.IFNA(VLOOKUP(X4638,'duo-out'!A$2:Q$5000,5,FALSE),E4638+10*(H4638-1)+1+_xlfn.IFNA(VLOOKUP(D4638,states!A$2:C$10,3,FALSE),1))</f>
        <v>262</v>
      </c>
      <c r="AB4638" t="str">
        <f>IF(V4638="","",V4638)</f>
        <v/>
      </c>
      <c r="AC4638" s="2" t="str">
        <f>_xlfn.IFNA(VLOOKUP(D4638,states!A$2:C$10,2,FALSE),"XX")</f>
        <v>A</v>
      </c>
      <c r="AD4638">
        <f>E4638</f>
        <v>1</v>
      </c>
      <c r="AE4638">
        <f>_xlfn.IFNA(VLOOKUP(D4638,states!A$2:D$10,4,FALSE),0)</f>
        <v>2</v>
      </c>
      <c r="AF4638">
        <v>0.5</v>
      </c>
      <c r="AG4638">
        <f>IF(AE4638=0,AF4638,IF(AE4638=1,IF(F4638=0.5,0.5,IF(H4638=1,0.5,1.5)),IF(F4638=0.5,0.5,IF(H4638=1,2.5,1.5))))</f>
        <v>1.5</v>
      </c>
      <c r="AH4638" s="7">
        <f>IF(AC4638="XX",0,1/C4638^(1/5)*IF(E4638=0,100,1)/(E4638+1)^(1/4))</f>
        <v>2.4263223583284943</v>
      </c>
    </row>
    <row r="4639" spans="1:34">
      <c r="A4639">
        <v>3568</v>
      </c>
      <c r="B4639" s="1">
        <v>23502.1348</v>
      </c>
      <c r="C4639" s="6">
        <v>5.0000000000000001E-3</v>
      </c>
      <c r="D4639" t="s">
        <v>3</v>
      </c>
      <c r="E4639">
        <v>1</v>
      </c>
      <c r="F4639">
        <v>10.5</v>
      </c>
      <c r="G4639" t="s">
        <v>2</v>
      </c>
      <c r="H4639">
        <v>2</v>
      </c>
      <c r="I4639" t="s">
        <v>0</v>
      </c>
      <c r="J4639">
        <v>1</v>
      </c>
      <c r="K4639">
        <v>9.5</v>
      </c>
      <c r="L4639" t="s">
        <v>2</v>
      </c>
      <c r="M4639">
        <v>2</v>
      </c>
      <c r="N4639" t="s">
        <v>3624</v>
      </c>
      <c r="O4639">
        <v>1</v>
      </c>
      <c r="P4639" t="str">
        <f>D4639&amp;"-"&amp;F4639&amp;"-"&amp;G4639&amp;"-"&amp;E4639&amp;"-"&amp;H4639</f>
        <v>A2Delta-10.5-f-1-2</v>
      </c>
      <c r="Q4639" t="str">
        <f>I4639&amp;"-"&amp;K4639&amp;"-"&amp;L4639&amp;"-"&amp;J4639&amp;"-"&amp;M4639</f>
        <v>X2Pi-9.5-f-1-2</v>
      </c>
      <c r="R4639">
        <f>B4639+S4639</f>
        <v>27707.871411405999</v>
      </c>
      <c r="S4639">
        <f>_xlfn.IFNA(VLOOKUP(Q4639,'MARVEL-X'!A$2:I$1400,7,FALSE),VLOOKUP(Q4639,MARVEL!A$2:J$1522,10,FALSE))</f>
        <v>4205.7366114059996</v>
      </c>
      <c r="T4639">
        <f>IF(P4639=P4638,R4639+T4638,R4639)</f>
        <v>110831.433558351</v>
      </c>
      <c r="U4639">
        <f>IF(P4639=P4638,1+U4638,1)</f>
        <v>4</v>
      </c>
      <c r="V4639" t="str">
        <f t="shared" si="72"/>
        <v/>
      </c>
      <c r="W4639" t="str">
        <f>IF(V4639="","",IF(ABS(V4639-R4639)&gt;W$1,ABS(V4639-R4639),""))</f>
        <v/>
      </c>
      <c r="X4639" t="str">
        <f>Y4639&amp;"-"&amp;Z4639&amp;"-"&amp;AC4639&amp;"-"&amp;AD4639&amp;"-"&amp;AG4639</f>
        <v>10.5-f-A-1-1.5</v>
      </c>
      <c r="Y4639">
        <f>F4639</f>
        <v>10.5</v>
      </c>
      <c r="Z4639" s="2" t="str">
        <f>G4639</f>
        <v>f</v>
      </c>
      <c r="AA4639">
        <f>_xlfn.IFNA(VLOOKUP(X4639,'duo-out'!A$2:Q$5000,5,FALSE),E4639+10*(H4639-1)+1+_xlfn.IFNA(VLOOKUP(D4639,states!A$2:C$10,3,FALSE),1))</f>
        <v>262</v>
      </c>
      <c r="AB4639" t="str">
        <f>IF(V4639="","",V4639)</f>
        <v/>
      </c>
      <c r="AC4639" s="2" t="str">
        <f>_xlfn.IFNA(VLOOKUP(D4639,states!A$2:C$10,2,FALSE),"XX")</f>
        <v>A</v>
      </c>
      <c r="AD4639">
        <f>E4639</f>
        <v>1</v>
      </c>
      <c r="AE4639">
        <f>_xlfn.IFNA(VLOOKUP(D4639,states!A$2:D$10,4,FALSE),0)</f>
        <v>2</v>
      </c>
      <c r="AF4639">
        <v>0.5</v>
      </c>
      <c r="AG4639">
        <f>IF(AE4639=0,AF4639,IF(AE4639=1,IF(F4639=0.5,0.5,IF(H4639=1,0.5,1.5)),IF(F4639=0.5,0.5,IF(H4639=1,2.5,1.5))))</f>
        <v>1.5</v>
      </c>
      <c r="AH4639" s="7">
        <f>IF(AC4639="XX",0,1/C4639^(1/5)*IF(E4639=0,100,1)/(E4639+1)^(1/4))</f>
        <v>2.4263223583284943</v>
      </c>
    </row>
    <row r="4640" spans="1:34">
      <c r="A4640">
        <v>2948</v>
      </c>
      <c r="B4640" s="1">
        <v>23213.501199999999</v>
      </c>
      <c r="C4640" s="6">
        <v>1.3310000000000001E-2</v>
      </c>
      <c r="D4640" t="s">
        <v>3</v>
      </c>
      <c r="E4640">
        <v>1</v>
      </c>
      <c r="F4640">
        <v>10.5</v>
      </c>
      <c r="G4640" t="s">
        <v>2</v>
      </c>
      <c r="H4640">
        <v>2</v>
      </c>
      <c r="I4640" t="s">
        <v>0</v>
      </c>
      <c r="J4640">
        <v>1</v>
      </c>
      <c r="K4640">
        <v>10.5</v>
      </c>
      <c r="L4640" t="s">
        <v>1</v>
      </c>
      <c r="M4640">
        <v>2</v>
      </c>
      <c r="N4640" t="s">
        <v>3004</v>
      </c>
      <c r="O4640">
        <v>1</v>
      </c>
      <c r="P4640" t="str">
        <f>D4640&amp;"-"&amp;F4640&amp;"-"&amp;G4640&amp;"-"&amp;E4640&amp;"-"&amp;H4640</f>
        <v>A2Delta-10.5-f-1-2</v>
      </c>
      <c r="Q4640" t="str">
        <f>I4640&amp;"-"&amp;K4640&amp;"-"&amp;L4640&amp;"-"&amp;J4640&amp;"-"&amp;M4640</f>
        <v>X2Pi-10.5-e-1-2</v>
      </c>
      <c r="R4640">
        <f>B4640+S4640</f>
        <v>27707.876476518999</v>
      </c>
      <c r="S4640">
        <f>_xlfn.IFNA(VLOOKUP(Q4640,'MARVEL-X'!A$2:I$1400,7,FALSE),VLOOKUP(Q4640,MARVEL!A$2:J$1522,10,FALSE))</f>
        <v>4494.3752765190002</v>
      </c>
      <c r="T4640">
        <f>IF(P4640=P4639,R4640+T4639,R4640)</f>
        <v>138539.31003487</v>
      </c>
      <c r="U4640">
        <f>IF(P4640=P4639,1+U4639,1)</f>
        <v>5</v>
      </c>
      <c r="V4640" t="str">
        <f t="shared" si="72"/>
        <v/>
      </c>
      <c r="W4640" t="str">
        <f>IF(V4640="","",IF(ABS(V4640-R4640)&gt;W$1,ABS(V4640-R4640),""))</f>
        <v/>
      </c>
      <c r="X4640" t="str">
        <f>Y4640&amp;"-"&amp;Z4640&amp;"-"&amp;AC4640&amp;"-"&amp;AD4640&amp;"-"&amp;AG4640</f>
        <v>10.5-f-A-1-1.5</v>
      </c>
      <c r="Y4640">
        <f>F4640</f>
        <v>10.5</v>
      </c>
      <c r="Z4640" s="2" t="str">
        <f>G4640</f>
        <v>f</v>
      </c>
      <c r="AA4640">
        <f>_xlfn.IFNA(VLOOKUP(X4640,'duo-out'!A$2:Q$5000,5,FALSE),E4640+10*(H4640-1)+1+_xlfn.IFNA(VLOOKUP(D4640,states!A$2:C$10,3,FALSE),1))</f>
        <v>262</v>
      </c>
      <c r="AB4640" t="str">
        <f>IF(V4640="","",V4640)</f>
        <v/>
      </c>
      <c r="AC4640" s="2" t="str">
        <f>_xlfn.IFNA(VLOOKUP(D4640,states!A$2:C$10,2,FALSE),"XX")</f>
        <v>A</v>
      </c>
      <c r="AD4640">
        <f>E4640</f>
        <v>1</v>
      </c>
      <c r="AE4640">
        <f>_xlfn.IFNA(VLOOKUP(D4640,states!A$2:D$10,4,FALSE),0)</f>
        <v>2</v>
      </c>
      <c r="AF4640">
        <v>0.5</v>
      </c>
      <c r="AG4640">
        <f>IF(AE4640=0,AF4640,IF(AE4640=1,IF(F4640=0.5,0.5,IF(H4640=1,0.5,1.5)),IF(F4640=0.5,0.5,IF(H4640=1,2.5,1.5))))</f>
        <v>1.5</v>
      </c>
      <c r="AH4640" s="7">
        <f>IF(AC4640="XX",0,1/C4640^(1/5)*IF(E4640=0,100,1)/(E4640+1)^(1/4))</f>
        <v>1.9948345891049679</v>
      </c>
    </row>
    <row r="4641" spans="1:34">
      <c r="A4641">
        <v>2914</v>
      </c>
      <c r="B4641" s="1">
        <v>23502.127799999998</v>
      </c>
      <c r="C4641" s="6">
        <v>5.0000000000000001E-3</v>
      </c>
      <c r="D4641" t="s">
        <v>3</v>
      </c>
      <c r="E4641">
        <v>1</v>
      </c>
      <c r="F4641">
        <v>10.5</v>
      </c>
      <c r="G4641" t="s">
        <v>2</v>
      </c>
      <c r="H4641">
        <v>2</v>
      </c>
      <c r="I4641" t="s">
        <v>0</v>
      </c>
      <c r="J4641">
        <v>1</v>
      </c>
      <c r="K4641">
        <v>9.5</v>
      </c>
      <c r="L4641" t="s">
        <v>2</v>
      </c>
      <c r="M4641">
        <v>2</v>
      </c>
      <c r="N4641" t="s">
        <v>2970</v>
      </c>
      <c r="O4641">
        <v>1</v>
      </c>
      <c r="P4641" t="str">
        <f>D4641&amp;"-"&amp;F4641&amp;"-"&amp;G4641&amp;"-"&amp;E4641&amp;"-"&amp;H4641</f>
        <v>A2Delta-10.5-f-1-2</v>
      </c>
      <c r="Q4641" t="str">
        <f>I4641&amp;"-"&amp;K4641&amp;"-"&amp;L4641&amp;"-"&amp;J4641&amp;"-"&amp;M4641</f>
        <v>X2Pi-9.5-f-1-2</v>
      </c>
      <c r="R4641">
        <f>B4641+S4641</f>
        <v>27707.864411405997</v>
      </c>
      <c r="S4641">
        <f>_xlfn.IFNA(VLOOKUP(Q4641,'MARVEL-X'!A$2:I$1400,7,FALSE),VLOOKUP(Q4641,MARVEL!A$2:J$1522,10,FALSE))</f>
        <v>4205.7366114059996</v>
      </c>
      <c r="T4641">
        <f>IF(P4641=P4640,R4641+T4640,R4641)</f>
        <v>166247.17444627598</v>
      </c>
      <c r="U4641">
        <f>IF(P4641=P4640,1+U4640,1)</f>
        <v>6</v>
      </c>
      <c r="V4641" t="str">
        <f t="shared" si="72"/>
        <v/>
      </c>
      <c r="W4641" t="str">
        <f>IF(V4641="","",IF(ABS(V4641-R4641)&gt;W$1,ABS(V4641-R4641),""))</f>
        <v/>
      </c>
      <c r="X4641" t="str">
        <f>Y4641&amp;"-"&amp;Z4641&amp;"-"&amp;AC4641&amp;"-"&amp;AD4641&amp;"-"&amp;AG4641</f>
        <v>10.5-f-A-1-1.5</v>
      </c>
      <c r="Y4641">
        <f>F4641</f>
        <v>10.5</v>
      </c>
      <c r="Z4641" s="2" t="str">
        <f>G4641</f>
        <v>f</v>
      </c>
      <c r="AA4641">
        <f>_xlfn.IFNA(VLOOKUP(X4641,'duo-out'!A$2:Q$5000,5,FALSE),E4641+10*(H4641-1)+1+_xlfn.IFNA(VLOOKUP(D4641,states!A$2:C$10,3,FALSE),1))</f>
        <v>262</v>
      </c>
      <c r="AB4641" t="str">
        <f>IF(V4641="","",V4641)</f>
        <v/>
      </c>
      <c r="AC4641" s="2" t="str">
        <f>_xlfn.IFNA(VLOOKUP(D4641,states!A$2:C$10,2,FALSE),"XX")</f>
        <v>A</v>
      </c>
      <c r="AD4641">
        <f>E4641</f>
        <v>1</v>
      </c>
      <c r="AE4641">
        <f>_xlfn.IFNA(VLOOKUP(D4641,states!A$2:D$10,4,FALSE),0)</f>
        <v>2</v>
      </c>
      <c r="AF4641">
        <v>0.5</v>
      </c>
      <c r="AG4641">
        <f>IF(AE4641=0,AF4641,IF(AE4641=1,IF(F4641=0.5,0.5,IF(H4641=1,0.5,1.5)),IF(F4641=0.5,0.5,IF(H4641=1,2.5,1.5))))</f>
        <v>1.5</v>
      </c>
      <c r="AH4641" s="7">
        <f>IF(AC4641="XX",0,1/C4641^(1/5)*IF(E4641=0,100,1)/(E4641+1)^(1/4))</f>
        <v>2.4263223583284943</v>
      </c>
    </row>
    <row r="4642" spans="1:34">
      <c r="A4642">
        <v>5632</v>
      </c>
      <c r="B4642" s="1">
        <v>23213.504000000001</v>
      </c>
      <c r="C4642" s="6">
        <v>0.05</v>
      </c>
      <c r="D4642" t="s">
        <v>3</v>
      </c>
      <c r="E4642">
        <v>1</v>
      </c>
      <c r="F4642">
        <v>10.5</v>
      </c>
      <c r="G4642" t="s">
        <v>2</v>
      </c>
      <c r="H4642">
        <v>2</v>
      </c>
      <c r="I4642" t="s">
        <v>0</v>
      </c>
      <c r="J4642">
        <v>1</v>
      </c>
      <c r="K4642">
        <v>10.5</v>
      </c>
      <c r="L4642" t="s">
        <v>1</v>
      </c>
      <c r="M4642">
        <v>2</v>
      </c>
      <c r="N4642" t="s">
        <v>5688</v>
      </c>
      <c r="O4642">
        <v>1</v>
      </c>
      <c r="P4642" t="str">
        <f>D4642&amp;"-"&amp;F4642&amp;"-"&amp;G4642&amp;"-"&amp;E4642&amp;"-"&amp;H4642</f>
        <v>A2Delta-10.5-f-1-2</v>
      </c>
      <c r="Q4642" t="str">
        <f>I4642&amp;"-"&amp;K4642&amp;"-"&amp;L4642&amp;"-"&amp;J4642&amp;"-"&amp;M4642</f>
        <v>X2Pi-10.5-e-1-2</v>
      </c>
      <c r="R4642">
        <f>B4642+S4642</f>
        <v>27707.879276519001</v>
      </c>
      <c r="S4642">
        <f>_xlfn.IFNA(VLOOKUP(Q4642,'MARVEL-X'!A$2:I$1400,7,FALSE),VLOOKUP(Q4642,MARVEL!A$2:J$1522,10,FALSE))</f>
        <v>4494.3752765190002</v>
      </c>
      <c r="T4642">
        <f>IF(P4642=P4641,R4642+T4641,R4642)</f>
        <v>193955.05372279498</v>
      </c>
      <c r="U4642">
        <f>IF(P4642=P4641,1+U4641,1)</f>
        <v>7</v>
      </c>
      <c r="V4642" t="str">
        <f t="shared" si="72"/>
        <v/>
      </c>
      <c r="W4642" t="str">
        <f>IF(V4642="","",IF(ABS(V4642-R4642)&gt;W$1,ABS(V4642-R4642),""))</f>
        <v/>
      </c>
      <c r="X4642" t="str">
        <f>Y4642&amp;"-"&amp;Z4642&amp;"-"&amp;AC4642&amp;"-"&amp;AD4642&amp;"-"&amp;AG4642</f>
        <v>10.5-f-A-1-1.5</v>
      </c>
      <c r="Y4642">
        <f>F4642</f>
        <v>10.5</v>
      </c>
      <c r="Z4642" s="2" t="str">
        <f>G4642</f>
        <v>f</v>
      </c>
      <c r="AA4642">
        <f>_xlfn.IFNA(VLOOKUP(X4642,'duo-out'!A$2:Q$5000,5,FALSE),E4642+10*(H4642-1)+1+_xlfn.IFNA(VLOOKUP(D4642,states!A$2:C$10,3,FALSE),1))</f>
        <v>262</v>
      </c>
      <c r="AB4642" t="str">
        <f>IF(V4642="","",V4642)</f>
        <v/>
      </c>
      <c r="AC4642" s="2" t="str">
        <f>_xlfn.IFNA(VLOOKUP(D4642,states!A$2:C$10,2,FALSE),"XX")</f>
        <v>A</v>
      </c>
      <c r="AD4642">
        <f>E4642</f>
        <v>1</v>
      </c>
      <c r="AE4642">
        <f>_xlfn.IFNA(VLOOKUP(D4642,states!A$2:D$10,4,FALSE),0)</f>
        <v>2</v>
      </c>
      <c r="AF4642">
        <v>0.5</v>
      </c>
      <c r="AG4642">
        <f>IF(AE4642=0,AF4642,IF(AE4642=1,IF(F4642=0.5,0.5,IF(H4642=1,0.5,1.5)),IF(F4642=0.5,0.5,IF(H4642=1,2.5,1.5))))</f>
        <v>1.5</v>
      </c>
      <c r="AH4642" s="7">
        <f>IF(AC4642="XX",0,1/C4642^(1/5)*IF(E4642=0,100,1)/(E4642+1)^(1/4))</f>
        <v>1.5309059120638666</v>
      </c>
    </row>
    <row r="4643" spans="1:34">
      <c r="A4643">
        <v>5590</v>
      </c>
      <c r="B4643" s="1">
        <v>23502.124</v>
      </c>
      <c r="C4643" s="6">
        <v>0.05</v>
      </c>
      <c r="D4643" t="s">
        <v>3</v>
      </c>
      <c r="E4643">
        <v>1</v>
      </c>
      <c r="F4643">
        <v>10.5</v>
      </c>
      <c r="G4643" t="s">
        <v>2</v>
      </c>
      <c r="H4643">
        <v>2</v>
      </c>
      <c r="I4643" t="s">
        <v>0</v>
      </c>
      <c r="J4643">
        <v>1</v>
      </c>
      <c r="K4643">
        <v>9.5</v>
      </c>
      <c r="L4643" t="s">
        <v>2</v>
      </c>
      <c r="M4643">
        <v>2</v>
      </c>
      <c r="N4643" t="s">
        <v>5646</v>
      </c>
      <c r="O4643">
        <v>1</v>
      </c>
      <c r="P4643" t="str">
        <f>D4643&amp;"-"&amp;F4643&amp;"-"&amp;G4643&amp;"-"&amp;E4643&amp;"-"&amp;H4643</f>
        <v>A2Delta-10.5-f-1-2</v>
      </c>
      <c r="Q4643" t="str">
        <f>I4643&amp;"-"&amp;K4643&amp;"-"&amp;L4643&amp;"-"&amp;J4643&amp;"-"&amp;M4643</f>
        <v>X2Pi-9.5-f-1-2</v>
      </c>
      <c r="R4643">
        <f>B4643+S4643</f>
        <v>27707.860611405998</v>
      </c>
      <c r="S4643">
        <f>_xlfn.IFNA(VLOOKUP(Q4643,'MARVEL-X'!A$2:I$1400,7,FALSE),VLOOKUP(Q4643,MARVEL!A$2:J$1522,10,FALSE))</f>
        <v>4205.7366114059996</v>
      </c>
      <c r="T4643">
        <f>IF(P4643=P4642,R4643+T4642,R4643)</f>
        <v>221662.91433420099</v>
      </c>
      <c r="U4643">
        <f>IF(P4643=P4642,1+U4642,1)</f>
        <v>8</v>
      </c>
      <c r="V4643" t="str">
        <f t="shared" si="72"/>
        <v/>
      </c>
      <c r="W4643" t="str">
        <f>IF(V4643="","",IF(ABS(V4643-R4643)&gt;W$1,ABS(V4643-R4643),""))</f>
        <v/>
      </c>
      <c r="X4643" t="str">
        <f>Y4643&amp;"-"&amp;Z4643&amp;"-"&amp;AC4643&amp;"-"&amp;AD4643&amp;"-"&amp;AG4643</f>
        <v>10.5-f-A-1-1.5</v>
      </c>
      <c r="Y4643">
        <f>F4643</f>
        <v>10.5</v>
      </c>
      <c r="Z4643" s="2" t="str">
        <f>G4643</f>
        <v>f</v>
      </c>
      <c r="AA4643">
        <f>_xlfn.IFNA(VLOOKUP(X4643,'duo-out'!A$2:Q$5000,5,FALSE),E4643+10*(H4643-1)+1+_xlfn.IFNA(VLOOKUP(D4643,states!A$2:C$10,3,FALSE),1))</f>
        <v>262</v>
      </c>
      <c r="AB4643" t="str">
        <f>IF(V4643="","",V4643)</f>
        <v/>
      </c>
      <c r="AC4643" s="2" t="str">
        <f>_xlfn.IFNA(VLOOKUP(D4643,states!A$2:C$10,2,FALSE),"XX")</f>
        <v>A</v>
      </c>
      <c r="AD4643">
        <f>E4643</f>
        <v>1</v>
      </c>
      <c r="AE4643">
        <f>_xlfn.IFNA(VLOOKUP(D4643,states!A$2:D$10,4,FALSE),0)</f>
        <v>2</v>
      </c>
      <c r="AF4643">
        <v>0.5</v>
      </c>
      <c r="AG4643">
        <f>IF(AE4643=0,AF4643,IF(AE4643=1,IF(F4643=0.5,0.5,IF(H4643=1,0.5,1.5)),IF(F4643=0.5,0.5,IF(H4643=1,2.5,1.5))))</f>
        <v>1.5</v>
      </c>
      <c r="AH4643" s="7">
        <f>IF(AC4643="XX",0,1/C4643^(1/5)*IF(E4643=0,100,1)/(E4643+1)^(1/4))</f>
        <v>1.5309059120638666</v>
      </c>
    </row>
    <row r="4644" spans="1:34">
      <c r="A4644">
        <v>1141</v>
      </c>
      <c r="B4644" s="1">
        <v>22889.919999999998</v>
      </c>
      <c r="C4644" s="6">
        <v>0.2016</v>
      </c>
      <c r="D4644" t="s">
        <v>3</v>
      </c>
      <c r="E4644">
        <v>1</v>
      </c>
      <c r="F4644">
        <v>10.5</v>
      </c>
      <c r="G4644" t="s">
        <v>2</v>
      </c>
      <c r="H4644">
        <v>2</v>
      </c>
      <c r="I4644" t="s">
        <v>0</v>
      </c>
      <c r="J4644">
        <v>1</v>
      </c>
      <c r="K4644">
        <v>11.5</v>
      </c>
      <c r="L4644" t="s">
        <v>2</v>
      </c>
      <c r="M4644">
        <v>2</v>
      </c>
      <c r="N4644" t="s">
        <v>1197</v>
      </c>
      <c r="O4644">
        <v>1</v>
      </c>
      <c r="P4644" t="str">
        <f>D4644&amp;"-"&amp;F4644&amp;"-"&amp;G4644&amp;"-"&amp;E4644&amp;"-"&amp;H4644</f>
        <v>A2Delta-10.5-f-1-2</v>
      </c>
      <c r="Q4644" t="str">
        <f>I4644&amp;"-"&amp;K4644&amp;"-"&amp;L4644&amp;"-"&amp;J4644&amp;"-"&amp;M4644</f>
        <v>X2Pi-11.5-f-1-2</v>
      </c>
      <c r="R4644">
        <f>B4644+S4644</f>
        <v>27707.677611404997</v>
      </c>
      <c r="S4644">
        <f>_xlfn.IFNA(VLOOKUP(Q4644,'MARVEL-X'!A$2:I$1400,7,FALSE),VLOOKUP(Q4644,MARVEL!A$2:J$1522,10,FALSE))</f>
        <v>4817.7576114049998</v>
      </c>
      <c r="T4644">
        <f>IF(P4644=P4643,R4644+T4643,R4644)</f>
        <v>249370.59194560599</v>
      </c>
      <c r="U4644">
        <f>IF(P4644=P4643,1+U4643,1)</f>
        <v>9</v>
      </c>
      <c r="V4644" t="str">
        <f t="shared" si="72"/>
        <v/>
      </c>
      <c r="W4644" t="str">
        <f>IF(V4644="","",IF(ABS(V4644-R4644)&gt;W$1,ABS(V4644-R4644),""))</f>
        <v/>
      </c>
      <c r="X4644" t="str">
        <f>Y4644&amp;"-"&amp;Z4644&amp;"-"&amp;AC4644&amp;"-"&amp;AD4644&amp;"-"&amp;AG4644</f>
        <v>10.5-f-A-1-1.5</v>
      </c>
      <c r="Y4644">
        <f>F4644</f>
        <v>10.5</v>
      </c>
      <c r="Z4644" s="2" t="str">
        <f>G4644</f>
        <v>f</v>
      </c>
      <c r="AA4644">
        <f>_xlfn.IFNA(VLOOKUP(X4644,'duo-out'!A$2:Q$5000,5,FALSE),E4644+10*(H4644-1)+1+_xlfn.IFNA(VLOOKUP(D4644,states!A$2:C$10,3,FALSE),1))</f>
        <v>262</v>
      </c>
      <c r="AB4644" t="str">
        <f>IF(V4644="","",V4644)</f>
        <v/>
      </c>
      <c r="AC4644" s="2" t="str">
        <f>_xlfn.IFNA(VLOOKUP(D4644,states!A$2:C$10,2,FALSE),"XX")</f>
        <v>A</v>
      </c>
      <c r="AD4644">
        <f>E4644</f>
        <v>1</v>
      </c>
      <c r="AE4644">
        <f>_xlfn.IFNA(VLOOKUP(D4644,states!A$2:D$10,4,FALSE),0)</f>
        <v>2</v>
      </c>
      <c r="AF4644">
        <v>0.5</v>
      </c>
      <c r="AG4644">
        <f>IF(AE4644=0,AF4644,IF(AE4644=1,IF(F4644=0.5,0.5,IF(H4644=1,0.5,1.5)),IF(F4644=0.5,0.5,IF(H4644=1,2.5,1.5))))</f>
        <v>1.5</v>
      </c>
      <c r="AH4644" s="7">
        <f>IF(AC4644="XX",0,1/C4644^(1/5)*IF(E4644=0,100,1)/(E4644+1)^(1/4))</f>
        <v>1.158362249248422</v>
      </c>
    </row>
    <row r="4645" spans="1:34">
      <c r="A4645">
        <v>1125</v>
      </c>
      <c r="B4645" s="1">
        <v>23213.41</v>
      </c>
      <c r="C4645" s="6">
        <v>8.6440000000000003E-2</v>
      </c>
      <c r="D4645" t="s">
        <v>3</v>
      </c>
      <c r="E4645">
        <v>1</v>
      </c>
      <c r="F4645">
        <v>10.5</v>
      </c>
      <c r="G4645" t="s">
        <v>2</v>
      </c>
      <c r="H4645">
        <v>2</v>
      </c>
      <c r="I4645" t="s">
        <v>0</v>
      </c>
      <c r="J4645">
        <v>1</v>
      </c>
      <c r="K4645">
        <v>10.5</v>
      </c>
      <c r="L4645" t="s">
        <v>1</v>
      </c>
      <c r="M4645">
        <v>2</v>
      </c>
      <c r="N4645" t="s">
        <v>1181</v>
      </c>
      <c r="O4645">
        <v>1</v>
      </c>
      <c r="P4645" t="str">
        <f>D4645&amp;"-"&amp;F4645&amp;"-"&amp;G4645&amp;"-"&amp;E4645&amp;"-"&amp;H4645</f>
        <v>A2Delta-10.5-f-1-2</v>
      </c>
      <c r="Q4645" t="str">
        <f>I4645&amp;"-"&amp;K4645&amp;"-"&amp;L4645&amp;"-"&amp;J4645&amp;"-"&amp;M4645</f>
        <v>X2Pi-10.5-e-1-2</v>
      </c>
      <c r="R4645">
        <f>B4645+S4645</f>
        <v>27707.785276519</v>
      </c>
      <c r="S4645">
        <f>_xlfn.IFNA(VLOOKUP(Q4645,'MARVEL-X'!A$2:I$1400,7,FALSE),VLOOKUP(Q4645,MARVEL!A$2:J$1522,10,FALSE))</f>
        <v>4494.3752765190002</v>
      </c>
      <c r="T4645">
        <f>IF(P4645=P4644,R4645+T4644,R4645)</f>
        <v>277078.37722212501</v>
      </c>
      <c r="U4645">
        <f>IF(P4645=P4644,1+U4644,1)</f>
        <v>10</v>
      </c>
      <c r="V4645" t="str">
        <f t="shared" si="72"/>
        <v/>
      </c>
      <c r="W4645" t="str">
        <f>IF(V4645="","",IF(ABS(V4645-R4645)&gt;W$1,ABS(V4645-R4645),""))</f>
        <v/>
      </c>
      <c r="X4645" t="str">
        <f>Y4645&amp;"-"&amp;Z4645&amp;"-"&amp;AC4645&amp;"-"&amp;AD4645&amp;"-"&amp;AG4645</f>
        <v>10.5-f-A-1-1.5</v>
      </c>
      <c r="Y4645">
        <f>F4645</f>
        <v>10.5</v>
      </c>
      <c r="Z4645" s="2" t="str">
        <f>G4645</f>
        <v>f</v>
      </c>
      <c r="AA4645">
        <f>_xlfn.IFNA(VLOOKUP(X4645,'duo-out'!A$2:Q$5000,5,FALSE),E4645+10*(H4645-1)+1+_xlfn.IFNA(VLOOKUP(D4645,states!A$2:C$10,3,FALSE),1))</f>
        <v>262</v>
      </c>
      <c r="AB4645" t="str">
        <f>IF(V4645="","",V4645)</f>
        <v/>
      </c>
      <c r="AC4645" s="2" t="str">
        <f>_xlfn.IFNA(VLOOKUP(D4645,states!A$2:C$10,2,FALSE),"XX")</f>
        <v>A</v>
      </c>
      <c r="AD4645">
        <f>E4645</f>
        <v>1</v>
      </c>
      <c r="AE4645">
        <f>_xlfn.IFNA(VLOOKUP(D4645,states!A$2:D$10,4,FALSE),0)</f>
        <v>2</v>
      </c>
      <c r="AF4645">
        <v>0.5</v>
      </c>
      <c r="AG4645">
        <f>IF(AE4645=0,AF4645,IF(AE4645=1,IF(F4645=0.5,0.5,IF(H4645=1,0.5,1.5)),IF(F4645=0.5,0.5,IF(H4645=1,2.5,1.5))))</f>
        <v>1.5</v>
      </c>
      <c r="AH4645" s="7">
        <f>IF(AC4645="XX",0,1/C4645^(1/5)*IF(E4645=0,100,1)/(E4645+1)^(1/4))</f>
        <v>1.3721435530438038</v>
      </c>
    </row>
    <row r="4646" spans="1:34">
      <c r="A4646">
        <v>1055</v>
      </c>
      <c r="B4646" s="1">
        <v>23502.12</v>
      </c>
      <c r="C4646" s="6">
        <v>0.05</v>
      </c>
      <c r="D4646" t="s">
        <v>3</v>
      </c>
      <c r="E4646">
        <v>1</v>
      </c>
      <c r="F4646">
        <v>10.5</v>
      </c>
      <c r="G4646" t="s">
        <v>2</v>
      </c>
      <c r="H4646">
        <v>2</v>
      </c>
      <c r="I4646" t="s">
        <v>0</v>
      </c>
      <c r="J4646">
        <v>1</v>
      </c>
      <c r="K4646">
        <v>9.5</v>
      </c>
      <c r="L4646" t="s">
        <v>2</v>
      </c>
      <c r="M4646">
        <v>2</v>
      </c>
      <c r="N4646" t="s">
        <v>1111</v>
      </c>
      <c r="O4646">
        <v>1</v>
      </c>
      <c r="P4646" t="str">
        <f>D4646&amp;"-"&amp;F4646&amp;"-"&amp;G4646&amp;"-"&amp;E4646&amp;"-"&amp;H4646</f>
        <v>A2Delta-10.5-f-1-2</v>
      </c>
      <c r="Q4646" t="str">
        <f>I4646&amp;"-"&amp;K4646&amp;"-"&amp;L4646&amp;"-"&amp;J4646&amp;"-"&amp;M4646</f>
        <v>X2Pi-9.5-f-1-2</v>
      </c>
      <c r="R4646">
        <f>B4646+S4646</f>
        <v>27707.856611405998</v>
      </c>
      <c r="S4646">
        <f>_xlfn.IFNA(VLOOKUP(Q4646,'MARVEL-X'!A$2:I$1400,7,FALSE),VLOOKUP(Q4646,MARVEL!A$2:J$1522,10,FALSE))</f>
        <v>4205.7366114059996</v>
      </c>
      <c r="T4646">
        <f>IF(P4646=P4645,R4646+T4645,R4646)</f>
        <v>304786.23383353103</v>
      </c>
      <c r="U4646">
        <f>IF(P4646=P4645,1+U4645,1)</f>
        <v>11</v>
      </c>
      <c r="V4646">
        <f t="shared" si="72"/>
        <v>27707.839439411913</v>
      </c>
      <c r="W4646" t="str">
        <f>IF(V4646="","",IF(ABS(V4646-R4646)&gt;W$1,ABS(V4646-R4646),""))</f>
        <v/>
      </c>
      <c r="X4646" t="str">
        <f>Y4646&amp;"-"&amp;Z4646&amp;"-"&amp;AC4646&amp;"-"&amp;AD4646&amp;"-"&amp;AG4646</f>
        <v>10.5-f-A-1-1.5</v>
      </c>
      <c r="Y4646">
        <f>F4646</f>
        <v>10.5</v>
      </c>
      <c r="Z4646" s="2" t="str">
        <f>G4646</f>
        <v>f</v>
      </c>
      <c r="AA4646">
        <f>_xlfn.IFNA(VLOOKUP(X4646,'duo-out'!A$2:Q$5000,5,FALSE),E4646+10*(H4646-1)+1+_xlfn.IFNA(VLOOKUP(D4646,states!A$2:C$10,3,FALSE),1))</f>
        <v>262</v>
      </c>
      <c r="AB4646">
        <f>IF(V4646="","",V4646)</f>
        <v>27707.839439411913</v>
      </c>
      <c r="AC4646" s="2" t="str">
        <f>_xlfn.IFNA(VLOOKUP(D4646,states!A$2:C$10,2,FALSE),"XX")</f>
        <v>A</v>
      </c>
      <c r="AD4646">
        <f>E4646</f>
        <v>1</v>
      </c>
      <c r="AE4646">
        <f>_xlfn.IFNA(VLOOKUP(D4646,states!A$2:D$10,4,FALSE),0)</f>
        <v>2</v>
      </c>
      <c r="AF4646">
        <v>0.5</v>
      </c>
      <c r="AG4646">
        <f>IF(AE4646=0,AF4646,IF(AE4646=1,IF(F4646=0.5,0.5,IF(H4646=1,0.5,1.5)),IF(F4646=0.5,0.5,IF(H4646=1,2.5,1.5))))</f>
        <v>1.5</v>
      </c>
      <c r="AH4646" s="7">
        <f>IF(AC4646="XX",0,1/C4646^(1/5)*IF(E4646=0,100,1)/(E4646+1)^(1/4))</f>
        <v>1.5309059120638666</v>
      </c>
    </row>
    <row r="4647" spans="1:34">
      <c r="A4647">
        <v>17</v>
      </c>
      <c r="B4647" s="1">
        <v>20699.464</v>
      </c>
      <c r="C4647" s="6">
        <v>5.0000000000000001E-3</v>
      </c>
      <c r="D4647" t="s">
        <v>3</v>
      </c>
      <c r="E4647">
        <v>2</v>
      </c>
      <c r="F4647">
        <v>10.5</v>
      </c>
      <c r="G4647" t="s">
        <v>2</v>
      </c>
      <c r="H4647">
        <v>1</v>
      </c>
      <c r="I4647" t="s">
        <v>0</v>
      </c>
      <c r="J4647">
        <v>3</v>
      </c>
      <c r="K4647">
        <v>10.5</v>
      </c>
      <c r="L4647" t="s">
        <v>1</v>
      </c>
      <c r="M4647">
        <v>1</v>
      </c>
      <c r="N4647" t="s">
        <v>72</v>
      </c>
      <c r="O4647">
        <v>-1</v>
      </c>
      <c r="P4647" t="str">
        <f>D4647&amp;"-"&amp;F4647&amp;"-"&amp;G4647&amp;"-"&amp;E4647&amp;"-"&amp;H4647</f>
        <v>A2Delta-10.5-f-2-1</v>
      </c>
      <c r="Q4647" t="str">
        <f>I4647&amp;"-"&amp;K4647&amp;"-"&amp;L4647&amp;"-"&amp;J4647&amp;"-"&amp;M4647</f>
        <v>X2Pi-10.5-e-3-1</v>
      </c>
      <c r="R4647">
        <f>B4647+S4647</f>
        <v>29880.288755554</v>
      </c>
      <c r="S4647">
        <f>_xlfn.IFNA(VLOOKUP(Q4647,'MARVEL-X'!A$2:I$1400,7,FALSE),VLOOKUP(Q4647,MARVEL!A$2:J$1522,10,FALSE))</f>
        <v>9180.8247555540001</v>
      </c>
      <c r="T4647">
        <f>IF(P4647=P4646,R4647+T4646,R4647)</f>
        <v>29880.288755554</v>
      </c>
      <c r="U4647">
        <f>IF(P4647=P4646,1+U4646,1)</f>
        <v>1</v>
      </c>
      <c r="V4647" t="str">
        <f t="shared" si="72"/>
        <v/>
      </c>
      <c r="W4647" t="str">
        <f>IF(V4647="","",IF(ABS(V4647-R4647)&gt;W$1,ABS(V4647-R4647),""))</f>
        <v/>
      </c>
      <c r="X4647" t="str">
        <f>Y4647&amp;"-"&amp;Z4647&amp;"-"&amp;AC4647&amp;"-"&amp;AD4647&amp;"-"&amp;AG4647</f>
        <v>10.5-f-A-2-2.5</v>
      </c>
      <c r="Y4647">
        <f>F4647</f>
        <v>10.5</v>
      </c>
      <c r="Z4647" s="2" t="str">
        <f>G4647</f>
        <v>f</v>
      </c>
      <c r="AA4647">
        <f>_xlfn.IFNA(VLOOKUP(X4647,'duo-out'!A$2:Q$5000,5,FALSE),E4647+10*(H4647-1)+1+_xlfn.IFNA(VLOOKUP(D4647,states!A$2:C$10,3,FALSE),1))</f>
        <v>253</v>
      </c>
      <c r="AB4647" t="str">
        <f>IF(V4647="","",V4647)</f>
        <v/>
      </c>
      <c r="AC4647" s="2" t="str">
        <f>_xlfn.IFNA(VLOOKUP(D4647,states!A$2:C$10,2,FALSE),"XX")</f>
        <v>A</v>
      </c>
      <c r="AD4647">
        <f>E4647</f>
        <v>2</v>
      </c>
      <c r="AE4647">
        <f>_xlfn.IFNA(VLOOKUP(D4647,states!A$2:D$10,4,FALSE),0)</f>
        <v>2</v>
      </c>
      <c r="AF4647">
        <v>0.5</v>
      </c>
      <c r="AG4647">
        <f>IF(AE4647=0,AF4647,IF(AE4647=1,IF(F4647=0.5,0.5,IF(H4647=1,0.5,1.5)),IF(F4647=0.5,0.5,IF(H4647=1,2.5,1.5))))</f>
        <v>2.5</v>
      </c>
      <c r="AH4647" s="7">
        <f>IF(AC4647="XX",0,1/C4647^(1/5)*IF(E4647=0,100,1)/(E4647+1)^(1/4))</f>
        <v>2.1924297443889911</v>
      </c>
    </row>
    <row r="4648" spans="1:34">
      <c r="A4648">
        <v>3692</v>
      </c>
      <c r="B4648" s="1">
        <v>22843.409500000002</v>
      </c>
      <c r="C4648" s="6">
        <v>5.0000000000000001E-3</v>
      </c>
      <c r="D4648" t="s">
        <v>3</v>
      </c>
      <c r="E4648">
        <v>2</v>
      </c>
      <c r="F4648">
        <v>10.5</v>
      </c>
      <c r="G4648" t="s">
        <v>2</v>
      </c>
      <c r="H4648">
        <v>1</v>
      </c>
      <c r="I4648" t="s">
        <v>0</v>
      </c>
      <c r="J4648">
        <v>2</v>
      </c>
      <c r="K4648">
        <v>11.5</v>
      </c>
      <c r="L4648" t="s">
        <v>2</v>
      </c>
      <c r="M4648">
        <v>1</v>
      </c>
      <c r="N4648" t="s">
        <v>3748</v>
      </c>
      <c r="O4648">
        <v>1</v>
      </c>
      <c r="P4648" t="str">
        <f>D4648&amp;"-"&amp;F4648&amp;"-"&amp;G4648&amp;"-"&amp;E4648&amp;"-"&amp;H4648</f>
        <v>A2Delta-10.5-f-2-1</v>
      </c>
      <c r="Q4648" t="str">
        <f>I4648&amp;"-"&amp;K4648&amp;"-"&amp;L4648&amp;"-"&amp;J4648&amp;"-"&amp;M4648</f>
        <v>X2Pi-11.5-f-2-1</v>
      </c>
      <c r="R4648">
        <f>B4648+S4648</f>
        <v>29876.788891773002</v>
      </c>
      <c r="S4648">
        <f>_xlfn.IFNA(VLOOKUP(Q4648,'MARVEL-X'!A$2:I$1400,7,FALSE),VLOOKUP(Q4648,MARVEL!A$2:J$1522,10,FALSE))</f>
        <v>7033.379391773</v>
      </c>
      <c r="T4648">
        <f>IF(P4648=P4647,R4648+T4647,R4648)</f>
        <v>59757.077647327002</v>
      </c>
      <c r="U4648">
        <f>IF(P4648=P4647,1+U4647,1)</f>
        <v>2</v>
      </c>
      <c r="V4648" t="str">
        <f t="shared" si="72"/>
        <v/>
      </c>
      <c r="W4648" t="str">
        <f>IF(V4648="","",IF(ABS(V4648-R4648)&gt;W$1,ABS(V4648-R4648),""))</f>
        <v/>
      </c>
      <c r="X4648" t="str">
        <f>Y4648&amp;"-"&amp;Z4648&amp;"-"&amp;AC4648&amp;"-"&amp;AD4648&amp;"-"&amp;AG4648</f>
        <v>10.5-f-A-2-2.5</v>
      </c>
      <c r="Y4648">
        <f>F4648</f>
        <v>10.5</v>
      </c>
      <c r="Z4648" s="2" t="str">
        <f>G4648</f>
        <v>f</v>
      </c>
      <c r="AA4648">
        <f>_xlfn.IFNA(VLOOKUP(X4648,'duo-out'!A$2:Q$5000,5,FALSE),E4648+10*(H4648-1)+1+_xlfn.IFNA(VLOOKUP(D4648,states!A$2:C$10,3,FALSE),1))</f>
        <v>253</v>
      </c>
      <c r="AB4648" t="str">
        <f>IF(V4648="","",V4648)</f>
        <v/>
      </c>
      <c r="AC4648" s="2" t="str">
        <f>_xlfn.IFNA(VLOOKUP(D4648,states!A$2:C$10,2,FALSE),"XX")</f>
        <v>A</v>
      </c>
      <c r="AD4648">
        <f>E4648</f>
        <v>2</v>
      </c>
      <c r="AE4648">
        <f>_xlfn.IFNA(VLOOKUP(D4648,states!A$2:D$10,4,FALSE),0)</f>
        <v>2</v>
      </c>
      <c r="AF4648">
        <v>0.5</v>
      </c>
      <c r="AG4648">
        <f>IF(AE4648=0,AF4648,IF(AE4648=1,IF(F4648=0.5,0.5,IF(H4648=1,0.5,1.5)),IF(F4648=0.5,0.5,IF(H4648=1,2.5,1.5))))</f>
        <v>2.5</v>
      </c>
      <c r="AH4648" s="7">
        <f>IF(AC4648="XX",0,1/C4648^(1/5)*IF(E4648=0,100,1)/(E4648+1)^(1/4))</f>
        <v>2.1924297443889911</v>
      </c>
    </row>
    <row r="4649" spans="1:34">
      <c r="A4649">
        <v>3668</v>
      </c>
      <c r="B4649" s="1">
        <v>23120.997899999998</v>
      </c>
      <c r="C4649" s="6">
        <v>6.053E-2</v>
      </c>
      <c r="D4649" t="s">
        <v>3</v>
      </c>
      <c r="E4649">
        <v>2</v>
      </c>
      <c r="F4649">
        <v>10.5</v>
      </c>
      <c r="G4649" t="s">
        <v>2</v>
      </c>
      <c r="H4649">
        <v>1</v>
      </c>
      <c r="I4649" t="s">
        <v>0</v>
      </c>
      <c r="J4649">
        <v>2</v>
      </c>
      <c r="K4649">
        <v>10.5</v>
      </c>
      <c r="L4649" t="s">
        <v>1</v>
      </c>
      <c r="M4649">
        <v>1</v>
      </c>
      <c r="N4649" t="s">
        <v>3724</v>
      </c>
      <c r="O4649">
        <v>1</v>
      </c>
      <c r="P4649" t="str">
        <f>D4649&amp;"-"&amp;F4649&amp;"-"&amp;G4649&amp;"-"&amp;E4649&amp;"-"&amp;H4649</f>
        <v>A2Delta-10.5-f-2-1</v>
      </c>
      <c r="Q4649" t="str">
        <f>I4649&amp;"-"&amp;K4649&amp;"-"&amp;L4649&amp;"-"&amp;J4649&amp;"-"&amp;M4649</f>
        <v>X2Pi-10.5-e-2-1</v>
      </c>
      <c r="R4649">
        <f>B4649+S4649</f>
        <v>29876.831607585998</v>
      </c>
      <c r="S4649">
        <f>_xlfn.IFNA(VLOOKUP(Q4649,'MARVEL-X'!A$2:I$1400,7,FALSE),VLOOKUP(Q4649,MARVEL!A$2:J$1522,10,FALSE))</f>
        <v>6755.8337075859999</v>
      </c>
      <c r="T4649">
        <f>IF(P4649=P4648,R4649+T4648,R4649)</f>
        <v>89633.909254913</v>
      </c>
      <c r="U4649">
        <f>IF(P4649=P4648,1+U4648,1)</f>
        <v>3</v>
      </c>
      <c r="V4649" t="str">
        <f t="shared" si="72"/>
        <v/>
      </c>
      <c r="W4649" t="str">
        <f>IF(V4649="","",IF(ABS(V4649-R4649)&gt;W$1,ABS(V4649-R4649),""))</f>
        <v/>
      </c>
      <c r="X4649" t="str">
        <f>Y4649&amp;"-"&amp;Z4649&amp;"-"&amp;AC4649&amp;"-"&amp;AD4649&amp;"-"&amp;AG4649</f>
        <v>10.5-f-A-2-2.5</v>
      </c>
      <c r="Y4649">
        <f>F4649</f>
        <v>10.5</v>
      </c>
      <c r="Z4649" s="2" t="str">
        <f>G4649</f>
        <v>f</v>
      </c>
      <c r="AA4649">
        <f>_xlfn.IFNA(VLOOKUP(X4649,'duo-out'!A$2:Q$5000,5,FALSE),E4649+10*(H4649-1)+1+_xlfn.IFNA(VLOOKUP(D4649,states!A$2:C$10,3,FALSE),1))</f>
        <v>253</v>
      </c>
      <c r="AB4649" t="str">
        <f>IF(V4649="","",V4649)</f>
        <v/>
      </c>
      <c r="AC4649" s="2" t="str">
        <f>_xlfn.IFNA(VLOOKUP(D4649,states!A$2:C$10,2,FALSE),"XX")</f>
        <v>A</v>
      </c>
      <c r="AD4649">
        <f>E4649</f>
        <v>2</v>
      </c>
      <c r="AE4649">
        <f>_xlfn.IFNA(VLOOKUP(D4649,states!A$2:D$10,4,FALSE),0)</f>
        <v>2</v>
      </c>
      <c r="AF4649">
        <v>0.5</v>
      </c>
      <c r="AG4649">
        <f>IF(AE4649=0,AF4649,IF(AE4649=1,IF(F4649=0.5,0.5,IF(H4649=1,0.5,1.5)),IF(F4649=0.5,0.5,IF(H4649=1,2.5,1.5))))</f>
        <v>2.5</v>
      </c>
      <c r="AH4649" s="7">
        <f>IF(AC4649="XX",0,1/C4649^(1/5)*IF(E4649=0,100,1)/(E4649+1)^(1/4))</f>
        <v>1.331452113965357</v>
      </c>
    </row>
    <row r="4650" spans="1:34">
      <c r="A4650">
        <v>3659</v>
      </c>
      <c r="B4650" s="1">
        <v>23381.2601</v>
      </c>
      <c r="C4650" s="6">
        <v>5.0000000000000001E-3</v>
      </c>
      <c r="D4650" t="s">
        <v>3</v>
      </c>
      <c r="E4650">
        <v>2</v>
      </c>
      <c r="F4650">
        <v>10.5</v>
      </c>
      <c r="G4650" t="s">
        <v>2</v>
      </c>
      <c r="H4650">
        <v>1</v>
      </c>
      <c r="I4650" t="s">
        <v>0</v>
      </c>
      <c r="J4650">
        <v>2</v>
      </c>
      <c r="K4650">
        <v>9.5</v>
      </c>
      <c r="L4650" t="s">
        <v>2</v>
      </c>
      <c r="M4650">
        <v>1</v>
      </c>
      <c r="N4650" t="s">
        <v>3715</v>
      </c>
      <c r="O4650">
        <v>1</v>
      </c>
      <c r="P4650" t="str">
        <f>D4650&amp;"-"&amp;F4650&amp;"-"&amp;G4650&amp;"-"&amp;E4650&amp;"-"&amp;H4650</f>
        <v>A2Delta-10.5-f-2-1</v>
      </c>
      <c r="Q4650" t="str">
        <f>I4650&amp;"-"&amp;K4650&amp;"-"&amp;L4650&amp;"-"&amp;J4650&amp;"-"&amp;M4650</f>
        <v>X2Pi-9.5-f-2-1</v>
      </c>
      <c r="R4650">
        <f>B4650+S4650</f>
        <v>29876.779903195998</v>
      </c>
      <c r="S4650">
        <f>_xlfn.IFNA(VLOOKUP(Q4650,'MARVEL-X'!A$2:I$1400,7,FALSE),VLOOKUP(Q4650,MARVEL!A$2:J$1522,10,FALSE))</f>
        <v>6495.5198031959999</v>
      </c>
      <c r="T4650">
        <f>IF(P4650=P4649,R4650+T4649,R4650)</f>
        <v>119510.689158109</v>
      </c>
      <c r="U4650">
        <f>IF(P4650=P4649,1+U4649,1)</f>
        <v>4</v>
      </c>
      <c r="V4650" t="str">
        <f t="shared" si="72"/>
        <v/>
      </c>
      <c r="W4650" t="str">
        <f>IF(V4650="","",IF(ABS(V4650-R4650)&gt;W$1,ABS(V4650-R4650),""))</f>
        <v/>
      </c>
      <c r="X4650" t="str">
        <f>Y4650&amp;"-"&amp;Z4650&amp;"-"&amp;AC4650&amp;"-"&amp;AD4650&amp;"-"&amp;AG4650</f>
        <v>10.5-f-A-2-2.5</v>
      </c>
      <c r="Y4650">
        <f>F4650</f>
        <v>10.5</v>
      </c>
      <c r="Z4650" s="2" t="str">
        <f>G4650</f>
        <v>f</v>
      </c>
      <c r="AA4650">
        <f>_xlfn.IFNA(VLOOKUP(X4650,'duo-out'!A$2:Q$5000,5,FALSE),E4650+10*(H4650-1)+1+_xlfn.IFNA(VLOOKUP(D4650,states!A$2:C$10,3,FALSE),1))</f>
        <v>253</v>
      </c>
      <c r="AB4650" t="str">
        <f>IF(V4650="","",V4650)</f>
        <v/>
      </c>
      <c r="AC4650" s="2" t="str">
        <f>_xlfn.IFNA(VLOOKUP(D4650,states!A$2:C$10,2,FALSE),"XX")</f>
        <v>A</v>
      </c>
      <c r="AD4650">
        <f>E4650</f>
        <v>2</v>
      </c>
      <c r="AE4650">
        <f>_xlfn.IFNA(VLOOKUP(D4650,states!A$2:D$10,4,FALSE),0)</f>
        <v>2</v>
      </c>
      <c r="AF4650">
        <v>0.5</v>
      </c>
      <c r="AG4650">
        <f>IF(AE4650=0,AF4650,IF(AE4650=1,IF(F4650=0.5,0.5,IF(H4650=1,0.5,1.5)),IF(F4650=0.5,0.5,IF(H4650=1,2.5,1.5))))</f>
        <v>2.5</v>
      </c>
      <c r="AH4650" s="7">
        <f>IF(AC4650="XX",0,1/C4650^(1/5)*IF(E4650=0,100,1)/(E4650+1)^(1/4))</f>
        <v>2.1924297443889911</v>
      </c>
    </row>
    <row r="4651" spans="1:34">
      <c r="A4651">
        <v>5705</v>
      </c>
      <c r="B4651" s="1">
        <v>23121.824000000001</v>
      </c>
      <c r="C4651" s="6">
        <v>0.05</v>
      </c>
      <c r="D4651" t="s">
        <v>3</v>
      </c>
      <c r="E4651">
        <v>2</v>
      </c>
      <c r="F4651">
        <v>10.5</v>
      </c>
      <c r="G4651" t="s">
        <v>2</v>
      </c>
      <c r="H4651">
        <v>1</v>
      </c>
      <c r="I4651" t="s">
        <v>0</v>
      </c>
      <c r="J4651">
        <v>2</v>
      </c>
      <c r="K4651">
        <v>9.5</v>
      </c>
      <c r="L4651" t="s">
        <v>2</v>
      </c>
      <c r="M4651">
        <v>2</v>
      </c>
      <c r="N4651" t="s">
        <v>5761</v>
      </c>
      <c r="O4651">
        <v>1</v>
      </c>
      <c r="P4651" t="str">
        <f>D4651&amp;"-"&amp;F4651&amp;"-"&amp;G4651&amp;"-"&amp;E4651&amp;"-"&amp;H4651</f>
        <v>A2Delta-10.5-f-2-1</v>
      </c>
      <c r="Q4651" t="str">
        <f>I4651&amp;"-"&amp;K4651&amp;"-"&amp;L4651&amp;"-"&amp;J4651&amp;"-"&amp;M4651</f>
        <v>X2Pi-9.5-f-2-2</v>
      </c>
      <c r="R4651">
        <f>B4651+S4651</f>
        <v>29876.835441620002</v>
      </c>
      <c r="S4651">
        <f>_xlfn.IFNA(VLOOKUP(Q4651,'MARVEL-X'!A$2:I$1400,7,FALSE),VLOOKUP(Q4651,MARVEL!A$2:J$1522,10,FALSE))</f>
        <v>6755.0114416200004</v>
      </c>
      <c r="T4651">
        <f>IF(P4651=P4650,R4651+T4650,R4651)</f>
        <v>149387.52459972899</v>
      </c>
      <c r="U4651">
        <f>IF(P4651=P4650,1+U4650,1)</f>
        <v>5</v>
      </c>
      <c r="V4651" t="str">
        <f t="shared" si="72"/>
        <v/>
      </c>
      <c r="W4651" t="str">
        <f>IF(V4651="","",IF(ABS(V4651-R4651)&gt;W$1,ABS(V4651-R4651),""))</f>
        <v/>
      </c>
      <c r="X4651" t="str">
        <f>Y4651&amp;"-"&amp;Z4651&amp;"-"&amp;AC4651&amp;"-"&amp;AD4651&amp;"-"&amp;AG4651</f>
        <v>10.5-f-A-2-2.5</v>
      </c>
      <c r="Y4651">
        <f>F4651</f>
        <v>10.5</v>
      </c>
      <c r="Z4651" s="2" t="str">
        <f>G4651</f>
        <v>f</v>
      </c>
      <c r="AA4651">
        <f>_xlfn.IFNA(VLOOKUP(X4651,'duo-out'!A$2:Q$5000,5,FALSE),E4651+10*(H4651-1)+1+_xlfn.IFNA(VLOOKUP(D4651,states!A$2:C$10,3,FALSE),1))</f>
        <v>253</v>
      </c>
      <c r="AB4651" t="str">
        <f>IF(V4651="","",V4651)</f>
        <v/>
      </c>
      <c r="AC4651" s="2" t="str">
        <f>_xlfn.IFNA(VLOOKUP(D4651,states!A$2:C$10,2,FALSE),"XX")</f>
        <v>A</v>
      </c>
      <c r="AD4651">
        <f>E4651</f>
        <v>2</v>
      </c>
      <c r="AE4651">
        <f>_xlfn.IFNA(VLOOKUP(D4651,states!A$2:D$10,4,FALSE),0)</f>
        <v>2</v>
      </c>
      <c r="AF4651">
        <v>0.5</v>
      </c>
      <c r="AG4651">
        <f>IF(AE4651=0,AF4651,IF(AE4651=1,IF(F4651=0.5,0.5,IF(H4651=1,0.5,1.5)),IF(F4651=0.5,0.5,IF(H4651=1,2.5,1.5))))</f>
        <v>2.5</v>
      </c>
      <c r="AH4651" s="7">
        <f>IF(AC4651="XX",0,1/C4651^(1/5)*IF(E4651=0,100,1)/(E4651+1)^(1/4))</f>
        <v>1.3833296494790666</v>
      </c>
    </row>
    <row r="4652" spans="1:34">
      <c r="A4652">
        <v>5669</v>
      </c>
      <c r="B4652" s="1">
        <v>23121.001</v>
      </c>
      <c r="C4652" s="6">
        <v>6.0339999999999998E-2</v>
      </c>
      <c r="D4652" t="s">
        <v>3</v>
      </c>
      <c r="E4652">
        <v>2</v>
      </c>
      <c r="F4652">
        <v>10.5</v>
      </c>
      <c r="G4652" t="s">
        <v>2</v>
      </c>
      <c r="H4652">
        <v>1</v>
      </c>
      <c r="I4652" t="s">
        <v>0</v>
      </c>
      <c r="J4652">
        <v>2</v>
      </c>
      <c r="K4652">
        <v>10.5</v>
      </c>
      <c r="L4652" t="s">
        <v>1</v>
      </c>
      <c r="M4652">
        <v>1</v>
      </c>
      <c r="N4652" t="s">
        <v>5725</v>
      </c>
      <c r="O4652">
        <v>1</v>
      </c>
      <c r="P4652" t="str">
        <f>D4652&amp;"-"&amp;F4652&amp;"-"&amp;G4652&amp;"-"&amp;E4652&amp;"-"&amp;H4652</f>
        <v>A2Delta-10.5-f-2-1</v>
      </c>
      <c r="Q4652" t="str">
        <f>I4652&amp;"-"&amp;K4652&amp;"-"&amp;L4652&amp;"-"&amp;J4652&amp;"-"&amp;M4652</f>
        <v>X2Pi-10.5-e-2-1</v>
      </c>
      <c r="R4652">
        <f>B4652+S4652</f>
        <v>29876.834707586</v>
      </c>
      <c r="S4652">
        <f>_xlfn.IFNA(VLOOKUP(Q4652,'MARVEL-X'!A$2:I$1400,7,FALSE),VLOOKUP(Q4652,MARVEL!A$2:J$1522,10,FALSE))</f>
        <v>6755.8337075859999</v>
      </c>
      <c r="T4652">
        <f>IF(P4652=P4651,R4652+T4651,R4652)</f>
        <v>179264.359307315</v>
      </c>
      <c r="U4652">
        <f>IF(P4652=P4651,1+U4651,1)</f>
        <v>6</v>
      </c>
      <c r="V4652" t="str">
        <f t="shared" si="72"/>
        <v/>
      </c>
      <c r="W4652" t="str">
        <f>IF(V4652="","",IF(ABS(V4652-R4652)&gt;W$1,ABS(V4652-R4652),""))</f>
        <v/>
      </c>
      <c r="X4652" t="str">
        <f>Y4652&amp;"-"&amp;Z4652&amp;"-"&amp;AC4652&amp;"-"&amp;AD4652&amp;"-"&amp;AG4652</f>
        <v>10.5-f-A-2-2.5</v>
      </c>
      <c r="Y4652">
        <f>F4652</f>
        <v>10.5</v>
      </c>
      <c r="Z4652" s="2" t="str">
        <f>G4652</f>
        <v>f</v>
      </c>
      <c r="AA4652">
        <f>_xlfn.IFNA(VLOOKUP(X4652,'duo-out'!A$2:Q$5000,5,FALSE),E4652+10*(H4652-1)+1+_xlfn.IFNA(VLOOKUP(D4652,states!A$2:C$10,3,FALSE),1))</f>
        <v>253</v>
      </c>
      <c r="AB4652" t="str">
        <f>IF(V4652="","",V4652)</f>
        <v/>
      </c>
      <c r="AC4652" s="2" t="str">
        <f>_xlfn.IFNA(VLOOKUP(D4652,states!A$2:C$10,2,FALSE),"XX")</f>
        <v>A</v>
      </c>
      <c r="AD4652">
        <f>E4652</f>
        <v>2</v>
      </c>
      <c r="AE4652">
        <f>_xlfn.IFNA(VLOOKUP(D4652,states!A$2:D$10,4,FALSE),0)</f>
        <v>2</v>
      </c>
      <c r="AF4652">
        <v>0.5</v>
      </c>
      <c r="AG4652">
        <f>IF(AE4652=0,AF4652,IF(AE4652=1,IF(F4652=0.5,0.5,IF(H4652=1,0.5,1.5)),IF(F4652=0.5,0.5,IF(H4652=1,2.5,1.5))))</f>
        <v>2.5</v>
      </c>
      <c r="AH4652" s="7">
        <f>IF(AC4652="XX",0,1/C4652^(1/5)*IF(E4652=0,100,1)/(E4652+1)^(1/4))</f>
        <v>1.3322895613360817</v>
      </c>
    </row>
    <row r="4653" spans="1:34">
      <c r="A4653">
        <v>5659</v>
      </c>
      <c r="B4653" s="1">
        <v>23381.210999999999</v>
      </c>
      <c r="C4653" s="6">
        <v>6.2560000000000004E-2</v>
      </c>
      <c r="D4653" t="s">
        <v>3</v>
      </c>
      <c r="E4653">
        <v>2</v>
      </c>
      <c r="F4653">
        <v>10.5</v>
      </c>
      <c r="G4653" t="s">
        <v>2</v>
      </c>
      <c r="H4653">
        <v>1</v>
      </c>
      <c r="I4653" t="s">
        <v>0</v>
      </c>
      <c r="J4653">
        <v>2</v>
      </c>
      <c r="K4653">
        <v>9.5</v>
      </c>
      <c r="L4653" t="s">
        <v>2</v>
      </c>
      <c r="M4653">
        <v>1</v>
      </c>
      <c r="N4653" t="s">
        <v>5715</v>
      </c>
      <c r="O4653">
        <v>1</v>
      </c>
      <c r="P4653" t="str">
        <f>D4653&amp;"-"&amp;F4653&amp;"-"&amp;G4653&amp;"-"&amp;E4653&amp;"-"&amp;H4653</f>
        <v>A2Delta-10.5-f-2-1</v>
      </c>
      <c r="Q4653" t="str">
        <f>I4653&amp;"-"&amp;K4653&amp;"-"&amp;L4653&amp;"-"&amp;J4653&amp;"-"&amp;M4653</f>
        <v>X2Pi-9.5-f-2-1</v>
      </c>
      <c r="R4653">
        <f>B4653+S4653</f>
        <v>29876.730803195998</v>
      </c>
      <c r="S4653">
        <f>_xlfn.IFNA(VLOOKUP(Q4653,'MARVEL-X'!A$2:I$1400,7,FALSE),VLOOKUP(Q4653,MARVEL!A$2:J$1522,10,FALSE))</f>
        <v>6495.5198031959999</v>
      </c>
      <c r="T4653">
        <f>IF(P4653=P4652,R4653+T4652,R4653)</f>
        <v>209141.090110511</v>
      </c>
      <c r="U4653">
        <f>IF(P4653=P4652,1+U4652,1)</f>
        <v>7</v>
      </c>
      <c r="V4653" t="str">
        <f t="shared" si="72"/>
        <v/>
      </c>
      <c r="W4653" t="str">
        <f>IF(V4653="","",IF(ABS(V4653-R4653)&gt;W$1,ABS(V4653-R4653),""))</f>
        <v/>
      </c>
      <c r="X4653" t="str">
        <f>Y4653&amp;"-"&amp;Z4653&amp;"-"&amp;AC4653&amp;"-"&amp;AD4653&amp;"-"&amp;AG4653</f>
        <v>10.5-f-A-2-2.5</v>
      </c>
      <c r="Y4653">
        <f>F4653</f>
        <v>10.5</v>
      </c>
      <c r="Z4653" s="2" t="str">
        <f>G4653</f>
        <v>f</v>
      </c>
      <c r="AA4653">
        <f>_xlfn.IFNA(VLOOKUP(X4653,'duo-out'!A$2:Q$5000,5,FALSE),E4653+10*(H4653-1)+1+_xlfn.IFNA(VLOOKUP(D4653,states!A$2:C$10,3,FALSE),1))</f>
        <v>253</v>
      </c>
      <c r="AB4653" t="str">
        <f>IF(V4653="","",V4653)</f>
        <v/>
      </c>
      <c r="AC4653" s="2" t="str">
        <f>_xlfn.IFNA(VLOOKUP(D4653,states!A$2:C$10,2,FALSE),"XX")</f>
        <v>A</v>
      </c>
      <c r="AD4653">
        <f>E4653</f>
        <v>2</v>
      </c>
      <c r="AE4653">
        <f>_xlfn.IFNA(VLOOKUP(D4653,states!A$2:D$10,4,FALSE),0)</f>
        <v>2</v>
      </c>
      <c r="AF4653">
        <v>0.5</v>
      </c>
      <c r="AG4653">
        <f>IF(AE4653=0,AF4653,IF(AE4653=1,IF(F4653=0.5,0.5,IF(H4653=1,0.5,1.5)),IF(F4653=0.5,0.5,IF(H4653=1,2.5,1.5))))</f>
        <v>2.5</v>
      </c>
      <c r="AH4653" s="7">
        <f>IF(AC4653="XX",0,1/C4653^(1/5)*IF(E4653=0,100,1)/(E4653+1)^(1/4))</f>
        <v>1.3226969079703148</v>
      </c>
    </row>
    <row r="4654" spans="1:34">
      <c r="A4654">
        <v>1303</v>
      </c>
      <c r="B4654" s="1">
        <v>22843.32</v>
      </c>
      <c r="C4654" s="6">
        <v>9.5990000000000006E-2</v>
      </c>
      <c r="D4654" t="s">
        <v>3</v>
      </c>
      <c r="E4654">
        <v>2</v>
      </c>
      <c r="F4654">
        <v>10.5</v>
      </c>
      <c r="G4654" t="s">
        <v>2</v>
      </c>
      <c r="H4654">
        <v>1</v>
      </c>
      <c r="I4654" t="s">
        <v>0</v>
      </c>
      <c r="J4654">
        <v>2</v>
      </c>
      <c r="K4654">
        <v>11.5</v>
      </c>
      <c r="L4654" t="s">
        <v>2</v>
      </c>
      <c r="M4654">
        <v>1</v>
      </c>
      <c r="N4654" t="s">
        <v>1359</v>
      </c>
      <c r="O4654">
        <v>1</v>
      </c>
      <c r="P4654" t="str">
        <f>D4654&amp;"-"&amp;F4654&amp;"-"&amp;G4654&amp;"-"&amp;E4654&amp;"-"&amp;H4654</f>
        <v>A2Delta-10.5-f-2-1</v>
      </c>
      <c r="Q4654" t="str">
        <f>I4654&amp;"-"&amp;K4654&amp;"-"&amp;L4654&amp;"-"&amp;J4654&amp;"-"&amp;M4654</f>
        <v>X2Pi-11.5-f-2-1</v>
      </c>
      <c r="R4654">
        <f>B4654+S4654</f>
        <v>29876.699391773</v>
      </c>
      <c r="S4654">
        <f>_xlfn.IFNA(VLOOKUP(Q4654,'MARVEL-X'!A$2:I$1400,7,FALSE),VLOOKUP(Q4654,MARVEL!A$2:J$1522,10,FALSE))</f>
        <v>7033.379391773</v>
      </c>
      <c r="T4654">
        <f>IF(P4654=P4653,R4654+T4653,R4654)</f>
        <v>239017.78950228399</v>
      </c>
      <c r="U4654">
        <f>IF(P4654=P4653,1+U4653,1)</f>
        <v>8</v>
      </c>
      <c r="V4654" t="str">
        <f t="shared" si="72"/>
        <v/>
      </c>
      <c r="W4654" t="str">
        <f>IF(V4654="","",IF(ABS(V4654-R4654)&gt;W$1,ABS(V4654-R4654),""))</f>
        <v/>
      </c>
      <c r="X4654" t="str">
        <f>Y4654&amp;"-"&amp;Z4654&amp;"-"&amp;AC4654&amp;"-"&amp;AD4654&amp;"-"&amp;AG4654</f>
        <v>10.5-f-A-2-2.5</v>
      </c>
      <c r="Y4654">
        <f>F4654</f>
        <v>10.5</v>
      </c>
      <c r="Z4654" s="2" t="str">
        <f>G4654</f>
        <v>f</v>
      </c>
      <c r="AA4654">
        <f>_xlfn.IFNA(VLOOKUP(X4654,'duo-out'!A$2:Q$5000,5,FALSE),E4654+10*(H4654-1)+1+_xlfn.IFNA(VLOOKUP(D4654,states!A$2:C$10,3,FALSE),1))</f>
        <v>253</v>
      </c>
      <c r="AB4654" t="str">
        <f>IF(V4654="","",V4654)</f>
        <v/>
      </c>
      <c r="AC4654" s="2" t="str">
        <f>_xlfn.IFNA(VLOOKUP(D4654,states!A$2:C$10,2,FALSE),"XX")</f>
        <v>A</v>
      </c>
      <c r="AD4654">
        <f>E4654</f>
        <v>2</v>
      </c>
      <c r="AE4654">
        <f>_xlfn.IFNA(VLOOKUP(D4654,states!A$2:D$10,4,FALSE),0)</f>
        <v>2</v>
      </c>
      <c r="AF4654">
        <v>0.5</v>
      </c>
      <c r="AG4654">
        <f>IF(AE4654=0,AF4654,IF(AE4654=1,IF(F4654=0.5,0.5,IF(H4654=1,0.5,1.5)),IF(F4654=0.5,0.5,IF(H4654=1,2.5,1.5))))</f>
        <v>2.5</v>
      </c>
      <c r="AH4654" s="7">
        <f>IF(AC4654="XX",0,1/C4654^(1/5)*IF(E4654=0,100,1)/(E4654+1)^(1/4))</f>
        <v>1.2141559933813986</v>
      </c>
    </row>
    <row r="4655" spans="1:34">
      <c r="A4655">
        <v>1236</v>
      </c>
      <c r="B4655" s="1">
        <v>23120.47</v>
      </c>
      <c r="C4655" s="6">
        <v>0.52380000000000004</v>
      </c>
      <c r="D4655" t="s">
        <v>3</v>
      </c>
      <c r="E4655">
        <v>2</v>
      </c>
      <c r="F4655">
        <v>10.5</v>
      </c>
      <c r="G4655" t="s">
        <v>2</v>
      </c>
      <c r="H4655">
        <v>1</v>
      </c>
      <c r="I4655" t="s">
        <v>0</v>
      </c>
      <c r="J4655">
        <v>2</v>
      </c>
      <c r="K4655">
        <v>10.5</v>
      </c>
      <c r="L4655" t="s">
        <v>1</v>
      </c>
      <c r="M4655">
        <v>1</v>
      </c>
      <c r="N4655" t="s">
        <v>1292</v>
      </c>
      <c r="O4655">
        <v>1</v>
      </c>
      <c r="P4655" t="str">
        <f>D4655&amp;"-"&amp;F4655&amp;"-"&amp;G4655&amp;"-"&amp;E4655&amp;"-"&amp;H4655</f>
        <v>A2Delta-10.5-f-2-1</v>
      </c>
      <c r="Q4655" t="str">
        <f>I4655&amp;"-"&amp;K4655&amp;"-"&amp;L4655&amp;"-"&amp;J4655&amp;"-"&amp;M4655</f>
        <v>X2Pi-10.5-e-2-1</v>
      </c>
      <c r="R4655">
        <f>B4655+S4655</f>
        <v>29876.303707586001</v>
      </c>
      <c r="S4655">
        <f>_xlfn.IFNA(VLOOKUP(Q4655,'MARVEL-X'!A$2:I$1400,7,FALSE),VLOOKUP(Q4655,MARVEL!A$2:J$1522,10,FALSE))</f>
        <v>6755.8337075859999</v>
      </c>
      <c r="T4655">
        <f>IF(P4655=P4654,R4655+T4654,R4655)</f>
        <v>268894.09320986999</v>
      </c>
      <c r="U4655">
        <f>IF(P4655=P4654,1+U4654,1)</f>
        <v>9</v>
      </c>
      <c r="V4655" t="str">
        <f t="shared" si="72"/>
        <v/>
      </c>
      <c r="W4655" t="str">
        <f>IF(V4655="","",IF(ABS(V4655-R4655)&gt;W$1,ABS(V4655-R4655),""))</f>
        <v/>
      </c>
      <c r="X4655" t="str">
        <f>Y4655&amp;"-"&amp;Z4655&amp;"-"&amp;AC4655&amp;"-"&amp;AD4655&amp;"-"&amp;AG4655</f>
        <v>10.5-f-A-2-2.5</v>
      </c>
      <c r="Y4655">
        <f>F4655</f>
        <v>10.5</v>
      </c>
      <c r="Z4655" s="2" t="str">
        <f>G4655</f>
        <v>f</v>
      </c>
      <c r="AA4655">
        <f>_xlfn.IFNA(VLOOKUP(X4655,'duo-out'!A$2:Q$5000,5,FALSE),E4655+10*(H4655-1)+1+_xlfn.IFNA(VLOOKUP(D4655,states!A$2:C$10,3,FALSE),1))</f>
        <v>253</v>
      </c>
      <c r="AB4655" t="str">
        <f>IF(V4655="","",V4655)</f>
        <v/>
      </c>
      <c r="AC4655" s="2" t="str">
        <f>_xlfn.IFNA(VLOOKUP(D4655,states!A$2:C$10,2,FALSE),"XX")</f>
        <v>A</v>
      </c>
      <c r="AD4655">
        <f>E4655</f>
        <v>2</v>
      </c>
      <c r="AE4655">
        <f>_xlfn.IFNA(VLOOKUP(D4655,states!A$2:D$10,4,FALSE),0)</f>
        <v>2</v>
      </c>
      <c r="AF4655">
        <v>0.5</v>
      </c>
      <c r="AG4655">
        <f>IF(AE4655=0,AF4655,IF(AE4655=1,IF(F4655=0.5,0.5,IF(H4655=1,0.5,1.5)),IF(F4655=0.5,0.5,IF(H4655=1,2.5,1.5))))</f>
        <v>2.5</v>
      </c>
      <c r="AH4655" s="7">
        <f>IF(AC4655="XX",0,1/C4655^(1/5)*IF(E4655=0,100,1)/(E4655+1)^(1/4))</f>
        <v>0.86474206887757477</v>
      </c>
    </row>
    <row r="4656" spans="1:34">
      <c r="A4656">
        <v>1216</v>
      </c>
      <c r="B4656" s="1">
        <v>23380.9</v>
      </c>
      <c r="C4656" s="6">
        <v>0.39639999999999997</v>
      </c>
      <c r="D4656" t="s">
        <v>3</v>
      </c>
      <c r="E4656">
        <v>2</v>
      </c>
      <c r="F4656">
        <v>10.5</v>
      </c>
      <c r="G4656" t="s">
        <v>2</v>
      </c>
      <c r="H4656">
        <v>1</v>
      </c>
      <c r="I4656" t="s">
        <v>0</v>
      </c>
      <c r="J4656">
        <v>2</v>
      </c>
      <c r="K4656">
        <v>9.5</v>
      </c>
      <c r="L4656" t="s">
        <v>2</v>
      </c>
      <c r="M4656">
        <v>1</v>
      </c>
      <c r="N4656" t="s">
        <v>1272</v>
      </c>
      <c r="O4656">
        <v>1</v>
      </c>
      <c r="P4656" t="str">
        <f>D4656&amp;"-"&amp;F4656&amp;"-"&amp;G4656&amp;"-"&amp;E4656&amp;"-"&amp;H4656</f>
        <v>A2Delta-10.5-f-2-1</v>
      </c>
      <c r="Q4656" t="str">
        <f>I4656&amp;"-"&amp;K4656&amp;"-"&amp;L4656&amp;"-"&amp;J4656&amp;"-"&amp;M4656</f>
        <v>X2Pi-9.5-f-2-1</v>
      </c>
      <c r="R4656">
        <f>B4656+S4656</f>
        <v>29876.419803196</v>
      </c>
      <c r="S4656">
        <f>_xlfn.IFNA(VLOOKUP(Q4656,'MARVEL-X'!A$2:I$1400,7,FALSE),VLOOKUP(Q4656,MARVEL!A$2:J$1522,10,FALSE))</f>
        <v>6495.5198031959999</v>
      </c>
      <c r="T4656">
        <f>IF(P4656=P4655,R4656+T4655,R4656)</f>
        <v>298770.51301306597</v>
      </c>
      <c r="U4656">
        <f>IF(P4656=P4655,1+U4655,1)</f>
        <v>10</v>
      </c>
      <c r="V4656">
        <f t="shared" si="72"/>
        <v>29877.051301306597</v>
      </c>
      <c r="W4656">
        <f>IF(V4656="","",IF(ABS(V4656-R4656)&gt;W$1,ABS(V4656-R4656),""))</f>
        <v>0.63149811059702188</v>
      </c>
      <c r="X4656" t="str">
        <f>Y4656&amp;"-"&amp;Z4656&amp;"-"&amp;AC4656&amp;"-"&amp;AD4656&amp;"-"&amp;AG4656</f>
        <v>10.5-f-A-2-2.5</v>
      </c>
      <c r="Y4656">
        <f>F4656</f>
        <v>10.5</v>
      </c>
      <c r="Z4656" s="2" t="str">
        <f>G4656</f>
        <v>f</v>
      </c>
      <c r="AA4656">
        <f>_xlfn.IFNA(VLOOKUP(X4656,'duo-out'!A$2:Q$5000,5,FALSE),E4656+10*(H4656-1)+1+_xlfn.IFNA(VLOOKUP(D4656,states!A$2:C$10,3,FALSE),1))</f>
        <v>253</v>
      </c>
      <c r="AB4656">
        <f>IF(V4656="","",V4656)</f>
        <v>29877.051301306597</v>
      </c>
      <c r="AC4656" s="2" t="str">
        <f>_xlfn.IFNA(VLOOKUP(D4656,states!A$2:C$10,2,FALSE),"XX")</f>
        <v>A</v>
      </c>
      <c r="AD4656">
        <f>E4656</f>
        <v>2</v>
      </c>
      <c r="AE4656">
        <f>_xlfn.IFNA(VLOOKUP(D4656,states!A$2:D$10,4,FALSE),0)</f>
        <v>2</v>
      </c>
      <c r="AF4656">
        <v>0.5</v>
      </c>
      <c r="AG4656">
        <f>IF(AE4656=0,AF4656,IF(AE4656=1,IF(F4656=0.5,0.5,IF(H4656=1,0.5,1.5)),IF(F4656=0.5,0.5,IF(H4656=1,2.5,1.5))))</f>
        <v>2.5</v>
      </c>
      <c r="AH4656" s="7">
        <f>IF(AC4656="XX",0,1/C4656^(1/5)*IF(E4656=0,100,1)/(E4656+1)^(1/4))</f>
        <v>0.91430892082289528</v>
      </c>
    </row>
    <row r="4657" spans="1:34">
      <c r="A4657">
        <v>3707</v>
      </c>
      <c r="B4657" s="1">
        <v>23402.917399999998</v>
      </c>
      <c r="C4657" s="6">
        <v>0.01</v>
      </c>
      <c r="D4657" t="s">
        <v>3</v>
      </c>
      <c r="E4657">
        <v>2</v>
      </c>
      <c r="F4657">
        <v>10.5</v>
      </c>
      <c r="G4657" t="s">
        <v>2</v>
      </c>
      <c r="H4657">
        <v>2</v>
      </c>
      <c r="I4657" t="s">
        <v>0</v>
      </c>
      <c r="J4657">
        <v>2</v>
      </c>
      <c r="K4657">
        <v>9.5</v>
      </c>
      <c r="L4657" t="s">
        <v>2</v>
      </c>
      <c r="M4657">
        <v>2</v>
      </c>
      <c r="N4657" t="s">
        <v>3763</v>
      </c>
      <c r="O4657">
        <v>1</v>
      </c>
      <c r="P4657" t="str">
        <f>D4657&amp;"-"&amp;F4657&amp;"-"&amp;G4657&amp;"-"&amp;E4657&amp;"-"&amp;H4657</f>
        <v>A2Delta-10.5-f-2-2</v>
      </c>
      <c r="Q4657" t="str">
        <f>I4657&amp;"-"&amp;K4657&amp;"-"&amp;L4657&amp;"-"&amp;J4657&amp;"-"&amp;M4657</f>
        <v>X2Pi-9.5-f-2-2</v>
      </c>
      <c r="R4657">
        <f>B4657+S4657</f>
        <v>30157.92884162</v>
      </c>
      <c r="S4657">
        <f>_xlfn.IFNA(VLOOKUP(Q4657,'MARVEL-X'!A$2:I$1400,7,FALSE),VLOOKUP(Q4657,MARVEL!A$2:J$1522,10,FALSE))</f>
        <v>6755.0114416200004</v>
      </c>
      <c r="T4657">
        <f>IF(P4657=P4656,R4657+T4656,R4657)</f>
        <v>30157.92884162</v>
      </c>
      <c r="U4657">
        <f>IF(P4657=P4656,1+U4656,1)</f>
        <v>1</v>
      </c>
      <c r="V4657" t="str">
        <f t="shared" si="72"/>
        <v/>
      </c>
      <c r="W4657" t="str">
        <f>IF(V4657="","",IF(ABS(V4657-R4657)&gt;W$1,ABS(V4657-R4657),""))</f>
        <v/>
      </c>
      <c r="X4657" t="str">
        <f>Y4657&amp;"-"&amp;Z4657&amp;"-"&amp;AC4657&amp;"-"&amp;AD4657&amp;"-"&amp;AG4657</f>
        <v>10.5-f-A-2-1.5</v>
      </c>
      <c r="Y4657">
        <f>F4657</f>
        <v>10.5</v>
      </c>
      <c r="Z4657" s="2" t="str">
        <f>G4657</f>
        <v>f</v>
      </c>
      <c r="AA4657">
        <f>_xlfn.IFNA(VLOOKUP(X4657,'duo-out'!A$2:Q$5000,5,FALSE),E4657+10*(H4657-1)+1+_xlfn.IFNA(VLOOKUP(D4657,states!A$2:C$10,3,FALSE),1))</f>
        <v>263</v>
      </c>
      <c r="AB4657" t="str">
        <f>IF(V4657="","",V4657)</f>
        <v/>
      </c>
      <c r="AC4657" s="2" t="str">
        <f>_xlfn.IFNA(VLOOKUP(D4657,states!A$2:C$10,2,FALSE),"XX")</f>
        <v>A</v>
      </c>
      <c r="AD4657">
        <f>E4657</f>
        <v>2</v>
      </c>
      <c r="AE4657">
        <f>_xlfn.IFNA(VLOOKUP(D4657,states!A$2:D$10,4,FALSE),0)</f>
        <v>2</v>
      </c>
      <c r="AF4657">
        <v>0.5</v>
      </c>
      <c r="AG4657">
        <f>IF(AE4657=0,AF4657,IF(AE4657=1,IF(F4657=0.5,0.5,IF(H4657=1,0.5,1.5)),IF(F4657=0.5,0.5,IF(H4657=1,2.5,1.5))))</f>
        <v>1.5</v>
      </c>
      <c r="AH4657" s="7">
        <f>IF(AC4657="XX",0,1/C4657^(1/5)*IF(E4657=0,100,1)/(E4657+1)^(1/4))</f>
        <v>1.9086209489650137</v>
      </c>
    </row>
    <row r="4658" spans="1:34">
      <c r="A4658">
        <v>5755</v>
      </c>
      <c r="B4658" s="1">
        <v>23125.614000000001</v>
      </c>
      <c r="C4658" s="6">
        <v>6.1859999999999998E-2</v>
      </c>
      <c r="D4658" t="s">
        <v>3</v>
      </c>
      <c r="E4658">
        <v>2</v>
      </c>
      <c r="F4658">
        <v>10.5</v>
      </c>
      <c r="G4658" t="s">
        <v>2</v>
      </c>
      <c r="H4658">
        <v>2</v>
      </c>
      <c r="I4658" t="s">
        <v>0</v>
      </c>
      <c r="J4658">
        <v>2</v>
      </c>
      <c r="K4658">
        <v>10.5</v>
      </c>
      <c r="L4658" t="s">
        <v>1</v>
      </c>
      <c r="M4658">
        <v>2</v>
      </c>
      <c r="N4658" t="s">
        <v>5811</v>
      </c>
      <c r="O4658">
        <v>1</v>
      </c>
      <c r="P4658" t="str">
        <f>D4658&amp;"-"&amp;F4658&amp;"-"&amp;G4658&amp;"-"&amp;E4658&amp;"-"&amp;H4658</f>
        <v>A2Delta-10.5-f-2-2</v>
      </c>
      <c r="Q4658" t="str">
        <f>I4658&amp;"-"&amp;K4658&amp;"-"&amp;L4658&amp;"-"&amp;J4658&amp;"-"&amp;M4658</f>
        <v>X2Pi-10.5-e-2-2</v>
      </c>
      <c r="R4658">
        <f>B4658+S4658</f>
        <v>30157.970859020999</v>
      </c>
      <c r="S4658">
        <f>_xlfn.IFNA(VLOOKUP(Q4658,'MARVEL-X'!A$2:I$1400,7,FALSE),VLOOKUP(Q4658,MARVEL!A$2:J$1522,10,FALSE))</f>
        <v>7032.3568590209998</v>
      </c>
      <c r="T4658">
        <f>IF(P4658=P4657,R4658+T4657,R4658)</f>
        <v>60315.899700640999</v>
      </c>
      <c r="U4658">
        <f>IF(P4658=P4657,1+U4657,1)</f>
        <v>2</v>
      </c>
      <c r="V4658" t="str">
        <f t="shared" si="72"/>
        <v/>
      </c>
      <c r="W4658" t="str">
        <f>IF(V4658="","",IF(ABS(V4658-R4658)&gt;W$1,ABS(V4658-R4658),""))</f>
        <v/>
      </c>
      <c r="X4658" t="str">
        <f>Y4658&amp;"-"&amp;Z4658&amp;"-"&amp;AC4658&amp;"-"&amp;AD4658&amp;"-"&amp;AG4658</f>
        <v>10.5-f-A-2-1.5</v>
      </c>
      <c r="Y4658">
        <f>F4658</f>
        <v>10.5</v>
      </c>
      <c r="Z4658" s="2" t="str">
        <f>G4658</f>
        <v>f</v>
      </c>
      <c r="AA4658">
        <f>_xlfn.IFNA(VLOOKUP(X4658,'duo-out'!A$2:Q$5000,5,FALSE),E4658+10*(H4658-1)+1+_xlfn.IFNA(VLOOKUP(D4658,states!A$2:C$10,3,FALSE),1))</f>
        <v>263</v>
      </c>
      <c r="AB4658" t="str">
        <f>IF(V4658="","",V4658)</f>
        <v/>
      </c>
      <c r="AC4658" s="2" t="str">
        <f>_xlfn.IFNA(VLOOKUP(D4658,states!A$2:C$10,2,FALSE),"XX")</f>
        <v>A</v>
      </c>
      <c r="AD4658">
        <f>E4658</f>
        <v>2</v>
      </c>
      <c r="AE4658">
        <f>_xlfn.IFNA(VLOOKUP(D4658,states!A$2:D$10,4,FALSE),0)</f>
        <v>2</v>
      </c>
      <c r="AF4658">
        <v>0.5</v>
      </c>
      <c r="AG4658">
        <f>IF(AE4658=0,AF4658,IF(AE4658=1,IF(F4658=0.5,0.5,IF(H4658=1,0.5,1.5)),IF(F4658=0.5,0.5,IF(H4658=1,2.5,1.5))))</f>
        <v>1.5</v>
      </c>
      <c r="AH4658" s="7">
        <f>IF(AC4658="XX",0,1/C4658^(1/5)*IF(E4658=0,100,1)/(E4658+1)^(1/4))</f>
        <v>1.3256769440971758</v>
      </c>
    </row>
    <row r="4659" spans="1:34">
      <c r="A4659">
        <v>183</v>
      </c>
      <c r="B4659" s="1">
        <v>23403.031999999999</v>
      </c>
      <c r="C4659" s="6">
        <v>0.13100000000000001</v>
      </c>
      <c r="D4659" t="s">
        <v>3</v>
      </c>
      <c r="E4659">
        <v>2</v>
      </c>
      <c r="F4659">
        <v>10.5</v>
      </c>
      <c r="G4659" t="s">
        <v>2</v>
      </c>
      <c r="H4659">
        <v>2</v>
      </c>
      <c r="I4659" t="s">
        <v>0</v>
      </c>
      <c r="J4659">
        <v>2</v>
      </c>
      <c r="K4659">
        <v>9.5</v>
      </c>
      <c r="L4659" t="s">
        <v>2</v>
      </c>
      <c r="M4659">
        <v>2</v>
      </c>
      <c r="N4659" t="s">
        <v>238</v>
      </c>
      <c r="O4659">
        <v>-1</v>
      </c>
      <c r="P4659" t="str">
        <f>D4659&amp;"-"&amp;F4659&amp;"-"&amp;G4659&amp;"-"&amp;E4659&amp;"-"&amp;H4659</f>
        <v>A2Delta-10.5-f-2-2</v>
      </c>
      <c r="Q4659" t="str">
        <f>I4659&amp;"-"&amp;K4659&amp;"-"&amp;L4659&amp;"-"&amp;J4659&amp;"-"&amp;M4659</f>
        <v>X2Pi-9.5-f-2-2</v>
      </c>
      <c r="R4659">
        <f>B4659+S4659</f>
        <v>30158.043441620001</v>
      </c>
      <c r="S4659">
        <f>_xlfn.IFNA(VLOOKUP(Q4659,'MARVEL-X'!A$2:I$1400,7,FALSE),VLOOKUP(Q4659,MARVEL!A$2:J$1522,10,FALSE))</f>
        <v>6755.0114416200004</v>
      </c>
      <c r="T4659">
        <f>IF(P4659=P4658,R4659+T4658,R4659)</f>
        <v>90473.943142261007</v>
      </c>
      <c r="U4659">
        <f>IF(P4659=P4658,1+U4658,1)</f>
        <v>3</v>
      </c>
      <c r="V4659" t="str">
        <f t="shared" si="72"/>
        <v/>
      </c>
      <c r="W4659" t="str">
        <f>IF(V4659="","",IF(ABS(V4659-R4659)&gt;W$1,ABS(V4659-R4659),""))</f>
        <v/>
      </c>
      <c r="X4659" t="str">
        <f>Y4659&amp;"-"&amp;Z4659&amp;"-"&amp;AC4659&amp;"-"&amp;AD4659&amp;"-"&amp;AG4659</f>
        <v>10.5-f-A-2-1.5</v>
      </c>
      <c r="Y4659">
        <f>F4659</f>
        <v>10.5</v>
      </c>
      <c r="Z4659" s="2" t="str">
        <f>G4659</f>
        <v>f</v>
      </c>
      <c r="AA4659">
        <f>_xlfn.IFNA(VLOOKUP(X4659,'duo-out'!A$2:Q$5000,5,FALSE),E4659+10*(H4659-1)+1+_xlfn.IFNA(VLOOKUP(D4659,states!A$2:C$10,3,FALSE),1))</f>
        <v>263</v>
      </c>
      <c r="AB4659" t="str">
        <f>IF(V4659="","",V4659)</f>
        <v/>
      </c>
      <c r="AC4659" s="2" t="str">
        <f>_xlfn.IFNA(VLOOKUP(D4659,states!A$2:C$10,2,FALSE),"XX")</f>
        <v>A</v>
      </c>
      <c r="AD4659">
        <f>E4659</f>
        <v>2</v>
      </c>
      <c r="AE4659">
        <f>_xlfn.IFNA(VLOOKUP(D4659,states!A$2:D$10,4,FALSE),0)</f>
        <v>2</v>
      </c>
      <c r="AF4659">
        <v>0.5</v>
      </c>
      <c r="AG4659">
        <f>IF(AE4659=0,AF4659,IF(AE4659=1,IF(F4659=0.5,0.5,IF(H4659=1,0.5,1.5)),IF(F4659=0.5,0.5,IF(H4659=1,2.5,1.5))))</f>
        <v>1.5</v>
      </c>
      <c r="AH4659" s="7">
        <f>IF(AC4659="XX",0,1/C4659^(1/5)*IF(E4659=0,100,1)/(E4659+1)^(1/4))</f>
        <v>1.1409468855289318</v>
      </c>
    </row>
    <row r="4660" spans="1:34">
      <c r="A4660">
        <v>1324</v>
      </c>
      <c r="B4660" s="1">
        <v>23402.959999999999</v>
      </c>
      <c r="C4660" s="6">
        <v>0.05</v>
      </c>
      <c r="D4660" t="s">
        <v>3</v>
      </c>
      <c r="E4660">
        <v>2</v>
      </c>
      <c r="F4660">
        <v>10.5</v>
      </c>
      <c r="G4660" t="s">
        <v>2</v>
      </c>
      <c r="H4660">
        <v>2</v>
      </c>
      <c r="I4660" t="s">
        <v>0</v>
      </c>
      <c r="J4660">
        <v>2</v>
      </c>
      <c r="K4660">
        <v>9.5</v>
      </c>
      <c r="L4660" t="s">
        <v>2</v>
      </c>
      <c r="M4660">
        <v>2</v>
      </c>
      <c r="N4660" t="s">
        <v>1380</v>
      </c>
      <c r="O4660">
        <v>1</v>
      </c>
      <c r="P4660" t="str">
        <f>D4660&amp;"-"&amp;F4660&amp;"-"&amp;G4660&amp;"-"&amp;E4660&amp;"-"&amp;H4660</f>
        <v>A2Delta-10.5-f-2-2</v>
      </c>
      <c r="Q4660" t="str">
        <f>I4660&amp;"-"&amp;K4660&amp;"-"&amp;L4660&amp;"-"&amp;J4660&amp;"-"&amp;M4660</f>
        <v>X2Pi-9.5-f-2-2</v>
      </c>
      <c r="R4660">
        <f>B4660+S4660</f>
        <v>30157.97144162</v>
      </c>
      <c r="S4660">
        <f>_xlfn.IFNA(VLOOKUP(Q4660,'MARVEL-X'!A$2:I$1400,7,FALSE),VLOOKUP(Q4660,MARVEL!A$2:J$1522,10,FALSE))</f>
        <v>6755.0114416200004</v>
      </c>
      <c r="T4660">
        <f>IF(P4660=P4659,R4660+T4659,R4660)</f>
        <v>120631.91458388101</v>
      </c>
      <c r="U4660">
        <f>IF(P4660=P4659,1+U4659,1)</f>
        <v>4</v>
      </c>
      <c r="V4660" t="str">
        <f t="shared" si="72"/>
        <v/>
      </c>
      <c r="W4660" t="str">
        <f>IF(V4660="","",IF(ABS(V4660-R4660)&gt;W$1,ABS(V4660-R4660),""))</f>
        <v/>
      </c>
      <c r="X4660" t="str">
        <f>Y4660&amp;"-"&amp;Z4660&amp;"-"&amp;AC4660&amp;"-"&amp;AD4660&amp;"-"&amp;AG4660</f>
        <v>10.5-f-A-2-1.5</v>
      </c>
      <c r="Y4660">
        <f>F4660</f>
        <v>10.5</v>
      </c>
      <c r="Z4660" s="2" t="str">
        <f>G4660</f>
        <v>f</v>
      </c>
      <c r="AA4660">
        <f>_xlfn.IFNA(VLOOKUP(X4660,'duo-out'!A$2:Q$5000,5,FALSE),E4660+10*(H4660-1)+1+_xlfn.IFNA(VLOOKUP(D4660,states!A$2:C$10,3,FALSE),1))</f>
        <v>263</v>
      </c>
      <c r="AB4660" t="str">
        <f>IF(V4660="","",V4660)</f>
        <v/>
      </c>
      <c r="AC4660" s="2" t="str">
        <f>_xlfn.IFNA(VLOOKUP(D4660,states!A$2:C$10,2,FALSE),"XX")</f>
        <v>A</v>
      </c>
      <c r="AD4660">
        <f>E4660</f>
        <v>2</v>
      </c>
      <c r="AE4660">
        <f>_xlfn.IFNA(VLOOKUP(D4660,states!A$2:D$10,4,FALSE),0)</f>
        <v>2</v>
      </c>
      <c r="AF4660">
        <v>0.5</v>
      </c>
      <c r="AG4660">
        <f>IF(AE4660=0,AF4660,IF(AE4660=1,IF(F4660=0.5,0.5,IF(H4660=1,0.5,1.5)),IF(F4660=0.5,0.5,IF(H4660=1,2.5,1.5))))</f>
        <v>1.5</v>
      </c>
      <c r="AH4660" s="7">
        <f>IF(AC4660="XX",0,1/C4660^(1/5)*IF(E4660=0,100,1)/(E4660+1)^(1/4))</f>
        <v>1.3833296494790666</v>
      </c>
    </row>
    <row r="4661" spans="1:34">
      <c r="A4661">
        <v>1413</v>
      </c>
      <c r="B4661" s="1">
        <v>22814.66</v>
      </c>
      <c r="C4661" s="6">
        <v>0.20960000000000001</v>
      </c>
      <c r="D4661" t="s">
        <v>3</v>
      </c>
      <c r="E4661">
        <v>2</v>
      </c>
      <c r="F4661">
        <v>10.5</v>
      </c>
      <c r="G4661" t="s">
        <v>2</v>
      </c>
      <c r="H4661">
        <v>2</v>
      </c>
      <c r="I4661" t="s">
        <v>0</v>
      </c>
      <c r="J4661">
        <v>2</v>
      </c>
      <c r="K4661">
        <v>11.5</v>
      </c>
      <c r="L4661" t="s">
        <v>2</v>
      </c>
      <c r="M4661">
        <v>2</v>
      </c>
      <c r="N4661" t="s">
        <v>1469</v>
      </c>
      <c r="O4661">
        <v>1</v>
      </c>
      <c r="P4661" t="str">
        <f>D4661&amp;"-"&amp;F4661&amp;"-"&amp;G4661&amp;"-"&amp;E4661&amp;"-"&amp;H4661</f>
        <v>A2Delta-10.5-f-2-2</v>
      </c>
      <c r="Q4661" t="str">
        <f>I4661&amp;"-"&amp;K4661&amp;"-"&amp;L4661&amp;"-"&amp;J4661&amp;"-"&amp;M4661</f>
        <v>X2Pi-11.5-f-2-2</v>
      </c>
      <c r="R4661">
        <f>B4661+S4661</f>
        <v>30157.727476323002</v>
      </c>
      <c r="S4661">
        <f>_xlfn.IFNA(VLOOKUP(Q4661,'MARVEL-X'!A$2:I$1400,7,FALSE),VLOOKUP(Q4661,MARVEL!A$2:J$1522,10,FALSE))</f>
        <v>7343.0674763229999</v>
      </c>
      <c r="T4661">
        <f>IF(P4661=P4660,R4661+T4660,R4661)</f>
        <v>150789.642060204</v>
      </c>
      <c r="U4661">
        <f>IF(P4661=P4660,1+U4660,1)</f>
        <v>5</v>
      </c>
      <c r="V4661" t="str">
        <f t="shared" si="72"/>
        <v/>
      </c>
      <c r="W4661" t="str">
        <f>IF(V4661="","",IF(ABS(V4661-R4661)&gt;W$1,ABS(V4661-R4661),""))</f>
        <v/>
      </c>
      <c r="X4661" t="str">
        <f>Y4661&amp;"-"&amp;Z4661&amp;"-"&amp;AC4661&amp;"-"&amp;AD4661&amp;"-"&amp;AG4661</f>
        <v>10.5-f-A-2-1.5</v>
      </c>
      <c r="Y4661">
        <f>F4661</f>
        <v>10.5</v>
      </c>
      <c r="Z4661" s="2" t="str">
        <f>G4661</f>
        <v>f</v>
      </c>
      <c r="AA4661">
        <f>_xlfn.IFNA(VLOOKUP(X4661,'duo-out'!A$2:Q$5000,5,FALSE),E4661+10*(H4661-1)+1+_xlfn.IFNA(VLOOKUP(D4661,states!A$2:C$10,3,FALSE),1))</f>
        <v>263</v>
      </c>
      <c r="AB4661" t="str">
        <f>IF(V4661="","",V4661)</f>
        <v/>
      </c>
      <c r="AC4661" s="2" t="str">
        <f>_xlfn.IFNA(VLOOKUP(D4661,states!A$2:C$10,2,FALSE),"XX")</f>
        <v>A</v>
      </c>
      <c r="AD4661">
        <f>E4661</f>
        <v>2</v>
      </c>
      <c r="AE4661">
        <f>_xlfn.IFNA(VLOOKUP(D4661,states!A$2:D$10,4,FALSE),0)</f>
        <v>2</v>
      </c>
      <c r="AF4661">
        <v>0.5</v>
      </c>
      <c r="AG4661">
        <f>IF(AE4661=0,AF4661,IF(AE4661=1,IF(F4661=0.5,0.5,IF(H4661=1,0.5,1.5)),IF(F4661=0.5,0.5,IF(H4661=1,2.5,1.5))))</f>
        <v>1.5</v>
      </c>
      <c r="AH4661" s="7">
        <f>IF(AC4661="XX",0,1/C4661^(1/5)*IF(E4661=0,100,1)/(E4661+1)^(1/4))</f>
        <v>1.0385835286740339</v>
      </c>
    </row>
    <row r="4662" spans="1:34">
      <c r="A4662">
        <v>1368</v>
      </c>
      <c r="B4662" s="1">
        <v>23121.14</v>
      </c>
      <c r="C4662" s="6">
        <v>0.22140000000000001</v>
      </c>
      <c r="D4662" t="s">
        <v>3</v>
      </c>
      <c r="E4662">
        <v>2</v>
      </c>
      <c r="F4662">
        <v>10.5</v>
      </c>
      <c r="G4662" t="s">
        <v>2</v>
      </c>
      <c r="H4662">
        <v>2</v>
      </c>
      <c r="I4662" t="s">
        <v>0</v>
      </c>
      <c r="J4662">
        <v>2</v>
      </c>
      <c r="K4662">
        <v>10.5</v>
      </c>
      <c r="L4662" t="s">
        <v>2</v>
      </c>
      <c r="M4662">
        <v>2</v>
      </c>
      <c r="N4662" t="s">
        <v>1424</v>
      </c>
      <c r="O4662">
        <v>1</v>
      </c>
      <c r="P4662" t="str">
        <f>D4662&amp;"-"&amp;F4662&amp;"-"&amp;G4662&amp;"-"&amp;E4662&amp;"-"&amp;H4662</f>
        <v>A2Delta-10.5-f-2-2</v>
      </c>
      <c r="Q4662" t="str">
        <f>I4662&amp;"-"&amp;K4662&amp;"-"&amp;L4662&amp;"-"&amp;J4662&amp;"-"&amp;M4662</f>
        <v>X2Pi-10.5-f-2-2</v>
      </c>
      <c r="R4662">
        <f>B4662+S4662</f>
        <v>30158.133611404999</v>
      </c>
      <c r="S4662">
        <f>_xlfn.IFNA(VLOOKUP(Q4662,'MARVEL-X'!A$2:I$1400,7,FALSE),VLOOKUP(Q4662,MARVEL!A$2:J$1522,10,FALSE))</f>
        <v>7036.9936114049997</v>
      </c>
      <c r="T4662">
        <f>IF(P4662=P4661,R4662+T4661,R4662)</f>
        <v>180947.77567160901</v>
      </c>
      <c r="U4662">
        <f>IF(P4662=P4661,1+U4661,1)</f>
        <v>6</v>
      </c>
      <c r="V4662">
        <f t="shared" si="72"/>
        <v>30157.962611934836</v>
      </c>
      <c r="W4662">
        <f>IF(V4662="","",IF(ABS(V4662-R4662)&gt;W$1,ABS(V4662-R4662),""))</f>
        <v>0.17099947016322403</v>
      </c>
      <c r="X4662" t="str">
        <f>Y4662&amp;"-"&amp;Z4662&amp;"-"&amp;AC4662&amp;"-"&amp;AD4662&amp;"-"&amp;AG4662</f>
        <v>10.5-f-A-2-1.5</v>
      </c>
      <c r="Y4662">
        <f>F4662</f>
        <v>10.5</v>
      </c>
      <c r="Z4662" s="2" t="str">
        <f>G4662</f>
        <v>f</v>
      </c>
      <c r="AA4662">
        <f>_xlfn.IFNA(VLOOKUP(X4662,'duo-out'!A$2:Q$5000,5,FALSE),E4662+10*(H4662-1)+1+_xlfn.IFNA(VLOOKUP(D4662,states!A$2:C$10,3,FALSE),1))</f>
        <v>263</v>
      </c>
      <c r="AB4662">
        <f>IF(V4662="","",V4662)</f>
        <v>30157.962611934836</v>
      </c>
      <c r="AC4662" s="2" t="str">
        <f>_xlfn.IFNA(VLOOKUP(D4662,states!A$2:C$10,2,FALSE),"XX")</f>
        <v>A</v>
      </c>
      <c r="AD4662">
        <f>E4662</f>
        <v>2</v>
      </c>
      <c r="AE4662">
        <f>_xlfn.IFNA(VLOOKUP(D4662,states!A$2:D$10,4,FALSE),0)</f>
        <v>2</v>
      </c>
      <c r="AF4662">
        <v>0.5</v>
      </c>
      <c r="AG4662">
        <f>IF(AE4662=0,AF4662,IF(AE4662=1,IF(F4662=0.5,0.5,IF(H4662=1,0.5,1.5)),IF(F4662=0.5,0.5,IF(H4662=1,2.5,1.5))))</f>
        <v>1.5</v>
      </c>
      <c r="AH4662" s="7">
        <f>IF(AC4662="XX",0,1/C4662^(1/5)*IF(E4662=0,100,1)/(E4662+1)^(1/4))</f>
        <v>1.0272689537520783</v>
      </c>
    </row>
    <row r="4663" spans="1:34">
      <c r="A4663">
        <v>3765</v>
      </c>
      <c r="B4663" s="1">
        <v>22939.107100000001</v>
      </c>
      <c r="C4663" s="6">
        <v>0.01</v>
      </c>
      <c r="D4663" t="s">
        <v>3</v>
      </c>
      <c r="E4663">
        <v>3</v>
      </c>
      <c r="F4663">
        <v>10.5</v>
      </c>
      <c r="G4663" t="s">
        <v>2</v>
      </c>
      <c r="H4663">
        <v>1</v>
      </c>
      <c r="I4663" t="s">
        <v>0</v>
      </c>
      <c r="J4663">
        <v>3</v>
      </c>
      <c r="K4663">
        <v>10.5</v>
      </c>
      <c r="L4663" t="s">
        <v>1</v>
      </c>
      <c r="M4663">
        <v>1</v>
      </c>
      <c r="N4663" t="s">
        <v>3821</v>
      </c>
      <c r="O4663">
        <v>1</v>
      </c>
      <c r="P4663" t="str">
        <f>D4663&amp;"-"&amp;F4663&amp;"-"&amp;G4663&amp;"-"&amp;E4663&amp;"-"&amp;H4663</f>
        <v>A2Delta-10.5-f-3-1</v>
      </c>
      <c r="Q4663" t="str">
        <f>I4663&amp;"-"&amp;K4663&amp;"-"&amp;L4663&amp;"-"&amp;J4663&amp;"-"&amp;M4663</f>
        <v>X2Pi-10.5-e-3-1</v>
      </c>
      <c r="R4663">
        <f>B4663+S4663</f>
        <v>32119.931855554001</v>
      </c>
      <c r="S4663">
        <f>_xlfn.IFNA(VLOOKUP(Q4663,'MARVEL-X'!A$2:I$1400,7,FALSE),VLOOKUP(Q4663,MARVEL!A$2:J$1522,10,FALSE))</f>
        <v>9180.8247555540001</v>
      </c>
      <c r="T4663">
        <f>IF(P4663=P4662,R4663+T4662,R4663)</f>
        <v>32119.931855554001</v>
      </c>
      <c r="U4663">
        <f>IF(P4663=P4662,1+U4662,1)</f>
        <v>1</v>
      </c>
      <c r="V4663">
        <f t="shared" si="72"/>
        <v>32119.931855554001</v>
      </c>
      <c r="W4663" t="str">
        <f>IF(V4663="","",IF(ABS(V4663-R4663)&gt;W$1,ABS(V4663-R4663),""))</f>
        <v/>
      </c>
      <c r="X4663" t="str">
        <f>Y4663&amp;"-"&amp;Z4663&amp;"-"&amp;AC4663&amp;"-"&amp;AD4663&amp;"-"&amp;AG4663</f>
        <v>10.5-f-A-3-2.5</v>
      </c>
      <c r="Y4663">
        <f>F4663</f>
        <v>10.5</v>
      </c>
      <c r="Z4663" s="2" t="str">
        <f>G4663</f>
        <v>f</v>
      </c>
      <c r="AA4663">
        <f>_xlfn.IFNA(VLOOKUP(X4663,'duo-out'!A$2:Q$5000,5,FALSE),E4663+10*(H4663-1)+1+_xlfn.IFNA(VLOOKUP(D4663,states!A$2:C$10,3,FALSE),1))</f>
        <v>254</v>
      </c>
      <c r="AB4663">
        <f>IF(V4663="","",V4663)</f>
        <v>32119.931855554001</v>
      </c>
      <c r="AC4663" s="2" t="str">
        <f>_xlfn.IFNA(VLOOKUP(D4663,states!A$2:C$10,2,FALSE),"XX")</f>
        <v>A</v>
      </c>
      <c r="AD4663">
        <f>E4663</f>
        <v>3</v>
      </c>
      <c r="AE4663">
        <f>_xlfn.IFNA(VLOOKUP(D4663,states!A$2:D$10,4,FALSE),0)</f>
        <v>2</v>
      </c>
      <c r="AF4663">
        <v>0.5</v>
      </c>
      <c r="AG4663">
        <f>IF(AE4663=0,AF4663,IF(AE4663=1,IF(F4663=0.5,0.5,IF(H4663=1,0.5,1.5)),IF(F4663=0.5,0.5,IF(H4663=1,2.5,1.5))))</f>
        <v>2.5</v>
      </c>
      <c r="AH4663" s="7">
        <f>IF(AC4663="XX",0,1/C4663^(1/5)*IF(E4663=0,100,1)/(E4663+1)^(1/4))</f>
        <v>1.7761719292909026</v>
      </c>
    </row>
    <row r="4664" spans="1:34">
      <c r="A4664">
        <v>6090</v>
      </c>
      <c r="B4664" s="1">
        <v>22368.84</v>
      </c>
      <c r="C4664" s="6">
        <v>0.5</v>
      </c>
      <c r="D4664" t="s">
        <v>3</v>
      </c>
      <c r="E4664">
        <v>4</v>
      </c>
      <c r="F4664">
        <v>10.5</v>
      </c>
      <c r="G4664" t="s">
        <v>2</v>
      </c>
      <c r="H4664">
        <v>1</v>
      </c>
      <c r="I4664" t="s">
        <v>0</v>
      </c>
      <c r="J4664">
        <v>4</v>
      </c>
      <c r="K4664">
        <v>11.5</v>
      </c>
      <c r="L4664" t="s">
        <v>2</v>
      </c>
      <c r="M4664">
        <v>1</v>
      </c>
      <c r="N4664" t="s">
        <v>6146</v>
      </c>
      <c r="O4664">
        <v>1</v>
      </c>
      <c r="P4664" t="str">
        <f>D4664&amp;"-"&amp;F4664&amp;"-"&amp;G4664&amp;"-"&amp;E4664&amp;"-"&amp;H4664</f>
        <v>A2Delta-10.5-f-4-1</v>
      </c>
      <c r="Q4664" t="str">
        <f>I4664&amp;"-"&amp;K4664&amp;"-"&amp;L4664&amp;"-"&amp;J4664&amp;"-"&amp;M4664</f>
        <v>X2Pi-11.5-f-4-1</v>
      </c>
      <c r="R4664">
        <f>B4664+S4664</f>
        <v>34106.374803195999</v>
      </c>
      <c r="S4664">
        <f>_xlfn.IFNA(VLOOKUP(Q4664,'MARVEL-X'!A$2:I$1400,7,FALSE),VLOOKUP(Q4664,MARVEL!A$2:J$1522,10,FALSE))</f>
        <v>11737.534803196</v>
      </c>
      <c r="T4664">
        <f>IF(P4664=P4663,R4664+T4663,R4664)</f>
        <v>34106.374803195999</v>
      </c>
      <c r="U4664">
        <f>IF(P4664=P4663,1+U4663,1)</f>
        <v>1</v>
      </c>
      <c r="V4664" t="str">
        <f t="shared" si="72"/>
        <v/>
      </c>
      <c r="W4664" t="str">
        <f>IF(V4664="","",IF(ABS(V4664-R4664)&gt;W$1,ABS(V4664-R4664),""))</f>
        <v/>
      </c>
      <c r="X4664" t="str">
        <f>Y4664&amp;"-"&amp;Z4664&amp;"-"&amp;AC4664&amp;"-"&amp;AD4664&amp;"-"&amp;AG4664</f>
        <v>10.5-f-A-4-2.5</v>
      </c>
      <c r="Y4664">
        <f>F4664</f>
        <v>10.5</v>
      </c>
      <c r="Z4664" s="2" t="str">
        <f>G4664</f>
        <v>f</v>
      </c>
      <c r="AA4664">
        <f>_xlfn.IFNA(VLOOKUP(X4664,'duo-out'!A$2:Q$5000,5,FALSE),E4664+10*(H4664-1)+1+_xlfn.IFNA(VLOOKUP(D4664,states!A$2:C$10,3,FALSE),1))</f>
        <v>255</v>
      </c>
      <c r="AB4664" t="str">
        <f>IF(V4664="","",V4664)</f>
        <v/>
      </c>
      <c r="AC4664" s="2" t="str">
        <f>_xlfn.IFNA(VLOOKUP(D4664,states!A$2:C$10,2,FALSE),"XX")</f>
        <v>A</v>
      </c>
      <c r="AD4664">
        <f>E4664</f>
        <v>4</v>
      </c>
      <c r="AE4664">
        <f>_xlfn.IFNA(VLOOKUP(D4664,states!A$2:D$10,4,FALSE),0)</f>
        <v>2</v>
      </c>
      <c r="AF4664">
        <v>0.5</v>
      </c>
      <c r="AG4664">
        <f>IF(AE4664=0,AF4664,IF(AE4664=1,IF(F4664=0.5,0.5,IF(H4664=1,0.5,1.5)),IF(F4664=0.5,0.5,IF(H4664=1,2.5,1.5))))</f>
        <v>2.5</v>
      </c>
      <c r="AH4664" s="7">
        <f>IF(AC4664="XX",0,1/C4664^(1/5)*IF(E4664=0,100,1)/(E4664+1)^(1/4))</f>
        <v>0.76818088824663155</v>
      </c>
    </row>
    <row r="4665" spans="1:34">
      <c r="A4665">
        <v>6070</v>
      </c>
      <c r="B4665" s="1">
        <v>22623.97</v>
      </c>
      <c r="C4665" s="6">
        <v>0.5</v>
      </c>
      <c r="D4665" t="s">
        <v>3</v>
      </c>
      <c r="E4665">
        <v>4</v>
      </c>
      <c r="F4665">
        <v>10.5</v>
      </c>
      <c r="G4665" t="s">
        <v>2</v>
      </c>
      <c r="H4665">
        <v>1</v>
      </c>
      <c r="I4665" t="s">
        <v>0</v>
      </c>
      <c r="J4665">
        <v>4</v>
      </c>
      <c r="K4665">
        <v>10.5</v>
      </c>
      <c r="L4665" t="s">
        <v>1</v>
      </c>
      <c r="M4665">
        <v>1</v>
      </c>
      <c r="N4665" t="s">
        <v>6126</v>
      </c>
      <c r="O4665">
        <v>1</v>
      </c>
      <c r="P4665" t="str">
        <f>D4665&amp;"-"&amp;F4665&amp;"-"&amp;G4665&amp;"-"&amp;E4665&amp;"-"&amp;H4665</f>
        <v>A2Delta-10.5-f-4-1</v>
      </c>
      <c r="Q4665" t="str">
        <f>I4665&amp;"-"&amp;K4665&amp;"-"&amp;L4665&amp;"-"&amp;J4665&amp;"-"&amp;M4665</f>
        <v>X2Pi-10.5-e-4-1</v>
      </c>
      <c r="R4665">
        <f>B4665+S4665</f>
        <v>34106.416097481997</v>
      </c>
      <c r="S4665">
        <f>_xlfn.IFNA(VLOOKUP(Q4665,'MARVEL-X'!A$2:I$1400,7,FALSE),VLOOKUP(Q4665,MARVEL!A$2:J$1522,10,FALSE))</f>
        <v>11482.446097481999</v>
      </c>
      <c r="T4665">
        <f>IF(P4665=P4664,R4665+T4664,R4665)</f>
        <v>68212.790900677996</v>
      </c>
      <c r="U4665">
        <f>IF(P4665=P4664,1+U4664,1)</f>
        <v>2</v>
      </c>
      <c r="V4665">
        <f t="shared" si="72"/>
        <v>34106.395450338998</v>
      </c>
      <c r="W4665" t="str">
        <f>IF(V4665="","",IF(ABS(V4665-R4665)&gt;W$1,ABS(V4665-R4665),""))</f>
        <v/>
      </c>
      <c r="X4665" t="str">
        <f>Y4665&amp;"-"&amp;Z4665&amp;"-"&amp;AC4665&amp;"-"&amp;AD4665&amp;"-"&amp;AG4665</f>
        <v>10.5-f-A-4-2.5</v>
      </c>
      <c r="Y4665">
        <f>F4665</f>
        <v>10.5</v>
      </c>
      <c r="Z4665" s="2" t="str">
        <f>G4665</f>
        <v>f</v>
      </c>
      <c r="AA4665">
        <f>_xlfn.IFNA(VLOOKUP(X4665,'duo-out'!A$2:Q$5000,5,FALSE),E4665+10*(H4665-1)+1+_xlfn.IFNA(VLOOKUP(D4665,states!A$2:C$10,3,FALSE),1))</f>
        <v>255</v>
      </c>
      <c r="AB4665">
        <f>IF(V4665="","",V4665)</f>
        <v>34106.395450338998</v>
      </c>
      <c r="AC4665" s="2" t="str">
        <f>_xlfn.IFNA(VLOOKUP(D4665,states!A$2:C$10,2,FALSE),"XX")</f>
        <v>A</v>
      </c>
      <c r="AD4665">
        <f>E4665</f>
        <v>4</v>
      </c>
      <c r="AE4665">
        <f>_xlfn.IFNA(VLOOKUP(D4665,states!A$2:D$10,4,FALSE),0)</f>
        <v>2</v>
      </c>
      <c r="AF4665">
        <v>0.5</v>
      </c>
      <c r="AG4665">
        <f>IF(AE4665=0,AF4665,IF(AE4665=1,IF(F4665=0.5,0.5,IF(H4665=1,0.5,1.5)),IF(F4665=0.5,0.5,IF(H4665=1,2.5,1.5))))</f>
        <v>2.5</v>
      </c>
      <c r="AH4665" s="7">
        <f>IF(AC4665="XX",0,1/C4665^(1/5)*IF(E4665=0,100,1)/(E4665+1)^(1/4))</f>
        <v>0.76818088824663155</v>
      </c>
    </row>
    <row r="4666" spans="1:34">
      <c r="A4666">
        <v>6119</v>
      </c>
      <c r="B4666" s="1">
        <v>22330.07</v>
      </c>
      <c r="C4666" s="6">
        <v>0.5</v>
      </c>
      <c r="D4666" t="s">
        <v>3</v>
      </c>
      <c r="E4666">
        <v>4</v>
      </c>
      <c r="F4666">
        <v>10.5</v>
      </c>
      <c r="G4666" t="s">
        <v>2</v>
      </c>
      <c r="H4666">
        <v>2</v>
      </c>
      <c r="I4666" t="s">
        <v>0</v>
      </c>
      <c r="J4666">
        <v>4</v>
      </c>
      <c r="K4666">
        <v>11.5</v>
      </c>
      <c r="L4666" t="s">
        <v>2</v>
      </c>
      <c r="M4666">
        <v>2</v>
      </c>
      <c r="N4666" t="s">
        <v>6175</v>
      </c>
      <c r="O4666">
        <v>1</v>
      </c>
      <c r="P4666" t="str">
        <f>D4666&amp;"-"&amp;F4666&amp;"-"&amp;G4666&amp;"-"&amp;E4666&amp;"-"&amp;H4666</f>
        <v>A2Delta-10.5-f-4-2</v>
      </c>
      <c r="Q4666" t="str">
        <f>I4666&amp;"-"&amp;K4666&amp;"-"&amp;L4666&amp;"-"&amp;J4666&amp;"-"&amp;M4666</f>
        <v>X2Pi-11.5-f-4-2</v>
      </c>
      <c r="R4666">
        <f>B4666+S4666</f>
        <v>34352.224441617</v>
      </c>
      <c r="S4666">
        <f>_xlfn.IFNA(VLOOKUP(Q4666,'MARVEL-X'!A$2:I$1400,7,FALSE),VLOOKUP(Q4666,MARVEL!A$2:J$1522,10,FALSE))</f>
        <v>12022.154441617</v>
      </c>
      <c r="T4666">
        <f>IF(P4666=P4665,R4666+T4665,R4666)</f>
        <v>34352.224441617</v>
      </c>
      <c r="U4666">
        <f>IF(P4666=P4665,1+U4665,1)</f>
        <v>1</v>
      </c>
      <c r="V4666">
        <f t="shared" si="72"/>
        <v>34352.224441617</v>
      </c>
      <c r="W4666" t="str">
        <f>IF(V4666="","",IF(ABS(V4666-R4666)&gt;W$1,ABS(V4666-R4666),""))</f>
        <v/>
      </c>
      <c r="X4666" t="str">
        <f>Y4666&amp;"-"&amp;Z4666&amp;"-"&amp;AC4666&amp;"-"&amp;AD4666&amp;"-"&amp;AG4666</f>
        <v>10.5-f-A-4-1.5</v>
      </c>
      <c r="Y4666">
        <f>F4666</f>
        <v>10.5</v>
      </c>
      <c r="Z4666" s="2" t="str">
        <f>G4666</f>
        <v>f</v>
      </c>
      <c r="AA4666">
        <f>_xlfn.IFNA(VLOOKUP(X4666,'duo-out'!A$2:Q$5000,5,FALSE),E4666+10*(H4666-1)+1+_xlfn.IFNA(VLOOKUP(D4666,states!A$2:C$10,3,FALSE),1))</f>
        <v>265</v>
      </c>
      <c r="AB4666">
        <f>IF(V4666="","",V4666)</f>
        <v>34352.224441617</v>
      </c>
      <c r="AC4666" s="2" t="str">
        <f>_xlfn.IFNA(VLOOKUP(D4666,states!A$2:C$10,2,FALSE),"XX")</f>
        <v>A</v>
      </c>
      <c r="AD4666">
        <f>E4666</f>
        <v>4</v>
      </c>
      <c r="AE4666">
        <f>_xlfn.IFNA(VLOOKUP(D4666,states!A$2:D$10,4,FALSE),0)</f>
        <v>2</v>
      </c>
      <c r="AF4666">
        <v>0.5</v>
      </c>
      <c r="AG4666">
        <f>IF(AE4666=0,AF4666,IF(AE4666=1,IF(F4666=0.5,0.5,IF(H4666=1,0.5,1.5)),IF(F4666=0.5,0.5,IF(H4666=1,2.5,1.5))))</f>
        <v>1.5</v>
      </c>
      <c r="AH4666" s="7">
        <f>IF(AC4666="XX",0,1/C4666^(1/5)*IF(E4666=0,100,1)/(E4666+1)^(1/4))</f>
        <v>0.76818088824663155</v>
      </c>
    </row>
    <row r="4667" spans="1:34">
      <c r="A4667">
        <v>6154</v>
      </c>
      <c r="B4667" s="1">
        <v>22127.38</v>
      </c>
      <c r="C4667" s="6">
        <v>0.5</v>
      </c>
      <c r="D4667" t="s">
        <v>3</v>
      </c>
      <c r="E4667">
        <v>5</v>
      </c>
      <c r="F4667">
        <v>10.5</v>
      </c>
      <c r="G4667" t="s">
        <v>2</v>
      </c>
      <c r="H4667">
        <v>1</v>
      </c>
      <c r="I4667" t="s">
        <v>0</v>
      </c>
      <c r="J4667">
        <v>5</v>
      </c>
      <c r="K4667">
        <v>10.5</v>
      </c>
      <c r="L4667" t="s">
        <v>1</v>
      </c>
      <c r="M4667">
        <v>1</v>
      </c>
      <c r="N4667" t="s">
        <v>6210</v>
      </c>
      <c r="O4667">
        <v>1</v>
      </c>
      <c r="P4667" t="str">
        <f>D4667&amp;"-"&amp;F4667&amp;"-"&amp;G4667&amp;"-"&amp;E4667&amp;"-"&amp;H4667</f>
        <v>A2Delta-10.5-f-5-1</v>
      </c>
      <c r="Q4667" t="str">
        <f>I4667&amp;"-"&amp;K4667&amp;"-"&amp;L4667&amp;"-"&amp;J4667&amp;"-"&amp;M4667</f>
        <v>X2Pi-10.5-e-5-1</v>
      </c>
      <c r="R4667">
        <f>B4667+S4667</f>
        <v>35788.473647375002</v>
      </c>
      <c r="S4667">
        <f>_xlfn.IFNA(VLOOKUP(Q4667,'MARVEL-X'!A$2:I$1400,7,FALSE),VLOOKUP(Q4667,MARVEL!A$2:J$1522,10,FALSE))</f>
        <v>13661.093647375001</v>
      </c>
      <c r="T4667">
        <f>IF(P4667=P4666,R4667+T4666,R4667)</f>
        <v>35788.473647375002</v>
      </c>
      <c r="U4667">
        <f>IF(P4667=P4666,1+U4666,1)</f>
        <v>1</v>
      </c>
      <c r="V4667" t="str">
        <f t="shared" si="72"/>
        <v/>
      </c>
      <c r="W4667" t="str">
        <f>IF(V4667="","",IF(ABS(V4667-R4667)&gt;W$1,ABS(V4667-R4667),""))</f>
        <v/>
      </c>
      <c r="X4667" t="str">
        <f>Y4667&amp;"-"&amp;Z4667&amp;"-"&amp;AC4667&amp;"-"&amp;AD4667&amp;"-"&amp;AG4667</f>
        <v>10.5-f-A-5-2.5</v>
      </c>
      <c r="Y4667">
        <f>F4667</f>
        <v>10.5</v>
      </c>
      <c r="Z4667" s="2" t="str">
        <f>G4667</f>
        <v>f</v>
      </c>
      <c r="AA4667">
        <f>_xlfn.IFNA(VLOOKUP(X4667,'duo-out'!A$2:Q$5000,5,FALSE),E4667+10*(H4667-1)+1+_xlfn.IFNA(VLOOKUP(D4667,states!A$2:C$10,3,FALSE),1))</f>
        <v>256</v>
      </c>
      <c r="AB4667" t="str">
        <f>IF(V4667="","",V4667)</f>
        <v/>
      </c>
      <c r="AC4667" s="2" t="str">
        <f>_xlfn.IFNA(VLOOKUP(D4667,states!A$2:C$10,2,FALSE),"XX")</f>
        <v>A</v>
      </c>
      <c r="AD4667">
        <f>E4667</f>
        <v>5</v>
      </c>
      <c r="AE4667">
        <f>_xlfn.IFNA(VLOOKUP(D4667,states!A$2:D$10,4,FALSE),0)</f>
        <v>2</v>
      </c>
      <c r="AF4667">
        <v>0.5</v>
      </c>
      <c r="AG4667">
        <f>IF(AE4667=0,AF4667,IF(AE4667=1,IF(F4667=0.5,0.5,IF(H4667=1,0.5,1.5)),IF(F4667=0.5,0.5,IF(H4667=1,2.5,1.5))))</f>
        <v>2.5</v>
      </c>
      <c r="AH4667" s="7">
        <f>IF(AC4667="XX",0,1/C4667^(1/5)*IF(E4667=0,100,1)/(E4667+1)^(1/4))</f>
        <v>0.73395289278439235</v>
      </c>
    </row>
    <row r="4668" spans="1:34">
      <c r="A4668">
        <v>6127</v>
      </c>
      <c r="B4668" s="1">
        <v>22355.79</v>
      </c>
      <c r="C4668" s="6">
        <v>0.5</v>
      </c>
      <c r="D4668" t="s">
        <v>3</v>
      </c>
      <c r="E4668">
        <v>5</v>
      </c>
      <c r="F4668">
        <v>10.5</v>
      </c>
      <c r="G4668" t="s">
        <v>2</v>
      </c>
      <c r="H4668">
        <v>1</v>
      </c>
      <c r="I4668" t="s">
        <v>0</v>
      </c>
      <c r="J4668">
        <v>5</v>
      </c>
      <c r="K4668">
        <v>9.5</v>
      </c>
      <c r="L4668" t="s">
        <v>2</v>
      </c>
      <c r="M4668">
        <v>1</v>
      </c>
      <c r="N4668" t="s">
        <v>6183</v>
      </c>
      <c r="O4668">
        <v>1</v>
      </c>
      <c r="P4668" t="str">
        <f>D4668&amp;"-"&amp;F4668&amp;"-"&amp;G4668&amp;"-"&amp;E4668&amp;"-"&amp;H4668</f>
        <v>A2Delta-10.5-f-5-1</v>
      </c>
      <c r="Q4668" t="str">
        <f>I4668&amp;"-"&amp;K4668&amp;"-"&amp;L4668&amp;"-"&amp;J4668&amp;"-"&amp;M4668</f>
        <v>X2Pi-9.5-f-5-1</v>
      </c>
      <c r="R4668">
        <f>B4668+S4668</f>
        <v>35787.995431702999</v>
      </c>
      <c r="S4668">
        <f>_xlfn.IFNA(VLOOKUP(Q4668,'MARVEL-X'!A$2:I$1400,7,FALSE),VLOOKUP(Q4668,MARVEL!A$2:J$1522,10,FALSE))</f>
        <v>13432.205431703</v>
      </c>
      <c r="T4668">
        <f>IF(P4668=P4667,R4668+T4667,R4668)</f>
        <v>71576.469079078001</v>
      </c>
      <c r="U4668">
        <f>IF(P4668=P4667,1+U4667,1)</f>
        <v>2</v>
      </c>
      <c r="V4668">
        <f t="shared" si="72"/>
        <v>35788.234539539</v>
      </c>
      <c r="W4668">
        <f>IF(V4668="","",IF(ABS(V4668-R4668)&gt;W$1,ABS(V4668-R4668),""))</f>
        <v>0.23910783600149443</v>
      </c>
      <c r="X4668" t="str">
        <f>Y4668&amp;"-"&amp;Z4668&amp;"-"&amp;AC4668&amp;"-"&amp;AD4668&amp;"-"&amp;AG4668</f>
        <v>10.5-f-A-5-2.5</v>
      </c>
      <c r="Y4668">
        <f>F4668</f>
        <v>10.5</v>
      </c>
      <c r="Z4668" s="2" t="str">
        <f>G4668</f>
        <v>f</v>
      </c>
      <c r="AA4668">
        <f>_xlfn.IFNA(VLOOKUP(X4668,'duo-out'!A$2:Q$5000,5,FALSE),E4668+10*(H4668-1)+1+_xlfn.IFNA(VLOOKUP(D4668,states!A$2:C$10,3,FALSE),1))</f>
        <v>256</v>
      </c>
      <c r="AB4668">
        <f>IF(V4668="","",V4668)</f>
        <v>35788.234539539</v>
      </c>
      <c r="AC4668" s="2" t="str">
        <f>_xlfn.IFNA(VLOOKUP(D4668,states!A$2:C$10,2,FALSE),"XX")</f>
        <v>A</v>
      </c>
      <c r="AD4668">
        <f>E4668</f>
        <v>5</v>
      </c>
      <c r="AE4668">
        <f>_xlfn.IFNA(VLOOKUP(D4668,states!A$2:D$10,4,FALSE),0)</f>
        <v>2</v>
      </c>
      <c r="AF4668">
        <v>0.5</v>
      </c>
      <c r="AG4668">
        <f>IF(AE4668=0,AF4668,IF(AE4668=1,IF(F4668=0.5,0.5,IF(H4668=1,0.5,1.5)),IF(F4668=0.5,0.5,IF(H4668=1,2.5,1.5))))</f>
        <v>2.5</v>
      </c>
      <c r="AH4668" s="7">
        <f>IF(AC4668="XX",0,1/C4668^(1/5)*IF(E4668=0,100,1)/(E4668+1)^(1/4))</f>
        <v>0.73395289278439235</v>
      </c>
    </row>
    <row r="4669" spans="1:34">
      <c r="A4669">
        <v>3221</v>
      </c>
      <c r="B4669" s="1">
        <v>23224.551200000002</v>
      </c>
      <c r="C4669" s="6">
        <v>5.0000000000000001E-3</v>
      </c>
      <c r="D4669" t="s">
        <v>3</v>
      </c>
      <c r="E4669">
        <v>0</v>
      </c>
      <c r="F4669">
        <v>11.5</v>
      </c>
      <c r="G4669" t="s">
        <v>1</v>
      </c>
      <c r="H4669">
        <v>1</v>
      </c>
      <c r="I4669" t="s">
        <v>0</v>
      </c>
      <c r="J4669">
        <v>0</v>
      </c>
      <c r="K4669">
        <v>11.5</v>
      </c>
      <c r="L4669" t="s">
        <v>2</v>
      </c>
      <c r="M4669">
        <v>1</v>
      </c>
      <c r="N4669" t="s">
        <v>3277</v>
      </c>
      <c r="O4669">
        <v>1</v>
      </c>
      <c r="P4669" t="str">
        <f>D4669&amp;"-"&amp;F4669&amp;"-"&amp;G4669&amp;"-"&amp;E4669&amp;"-"&amp;H4669</f>
        <v>A2Delta-11.5-e-0-1</v>
      </c>
      <c r="Q4669" t="str">
        <f>I4669&amp;"-"&amp;K4669&amp;"-"&amp;L4669&amp;"-"&amp;J4669&amp;"-"&amp;M4669</f>
        <v>X2Pi-11.5-f-0-1</v>
      </c>
      <c r="R4669">
        <f>B4669+S4669</f>
        <v>25056.587022754</v>
      </c>
      <c r="S4669">
        <f>_xlfn.IFNA(VLOOKUP(Q4669,'MARVEL-X'!A$2:I$1400,7,FALSE),VLOOKUP(Q4669,MARVEL!A$2:J$1522,10,FALSE))</f>
        <v>1832.035822754</v>
      </c>
      <c r="T4669">
        <f>IF(P4669=P4668,R4669+T4668,R4669)</f>
        <v>25056.587022754</v>
      </c>
      <c r="U4669">
        <f>IF(P4669=P4668,1+U4668,1)</f>
        <v>1</v>
      </c>
      <c r="V4669" t="str">
        <f t="shared" si="72"/>
        <v/>
      </c>
      <c r="W4669" t="str">
        <f>IF(V4669="","",IF(ABS(V4669-R4669)&gt;W$1,ABS(V4669-R4669),""))</f>
        <v/>
      </c>
      <c r="X4669" t="str">
        <f>Y4669&amp;"-"&amp;Z4669&amp;"-"&amp;AC4669&amp;"-"&amp;AD4669&amp;"-"&amp;AG4669</f>
        <v>11.5-e-A-0-2.5</v>
      </c>
      <c r="Y4669">
        <f>F4669</f>
        <v>11.5</v>
      </c>
      <c r="Z4669" s="2" t="str">
        <f>G4669</f>
        <v>e</v>
      </c>
      <c r="AA4669">
        <f>_xlfn.IFNA(VLOOKUP(X4669,'duo-out'!A$2:Q$5000,5,FALSE),E4669+10*(H4669-1)+1+_xlfn.IFNA(VLOOKUP(D4669,states!A$2:C$10,3,FALSE),1))</f>
        <v>251</v>
      </c>
      <c r="AB4669" t="str">
        <f>IF(V4669="","",V4669)</f>
        <v/>
      </c>
      <c r="AC4669" s="2" t="str">
        <f>_xlfn.IFNA(VLOOKUP(D4669,states!A$2:C$10,2,FALSE),"XX")</f>
        <v>A</v>
      </c>
      <c r="AD4669">
        <f>E4669</f>
        <v>0</v>
      </c>
      <c r="AE4669">
        <f>_xlfn.IFNA(VLOOKUP(D4669,states!A$2:D$10,4,FALSE),0)</f>
        <v>2</v>
      </c>
      <c r="AF4669">
        <v>0.5</v>
      </c>
      <c r="AG4669">
        <f>IF(AE4669=0,AF4669,IF(AE4669=1,IF(F4669=0.5,0.5,IF(H4669=1,0.5,1.5)),IF(F4669=0.5,0.5,IF(H4669=1,2.5,1.5))))</f>
        <v>2.5</v>
      </c>
      <c r="AH4669" s="7">
        <f>IF(AC4669="XX",0,1/C4669^(1/5)*IF(E4669=0,100,1)/(E4669+1)^(1/4))</f>
        <v>288.53998118144267</v>
      </c>
    </row>
    <row r="4670" spans="1:34">
      <c r="A4670">
        <v>3877</v>
      </c>
      <c r="B4670" s="1">
        <v>20238.252199999999</v>
      </c>
      <c r="C4670" s="6">
        <v>1.223E-2</v>
      </c>
      <c r="D4670" t="s">
        <v>3</v>
      </c>
      <c r="E4670">
        <v>0</v>
      </c>
      <c r="F4670">
        <v>11.5</v>
      </c>
      <c r="G4670" t="s">
        <v>1</v>
      </c>
      <c r="H4670">
        <v>1</v>
      </c>
      <c r="I4670" t="s">
        <v>0</v>
      </c>
      <c r="J4670">
        <v>1</v>
      </c>
      <c r="K4670">
        <v>12.5</v>
      </c>
      <c r="L4670" t="s">
        <v>1</v>
      </c>
      <c r="M4670">
        <v>1</v>
      </c>
      <c r="N4670" t="s">
        <v>3933</v>
      </c>
      <c r="O4670">
        <v>1</v>
      </c>
      <c r="P4670" t="str">
        <f>D4670&amp;"-"&amp;F4670&amp;"-"&amp;G4670&amp;"-"&amp;E4670&amp;"-"&amp;H4670</f>
        <v>A2Delta-11.5-e-0-1</v>
      </c>
      <c r="Q4670" t="str">
        <f>I4670&amp;"-"&amp;K4670&amp;"-"&amp;L4670&amp;"-"&amp;J4670&amp;"-"&amp;M4670</f>
        <v>X2Pi-12.5-e-1-1</v>
      </c>
      <c r="R4670">
        <f>B4670+S4670</f>
        <v>25056.599532071999</v>
      </c>
      <c r="S4670">
        <f>_xlfn.IFNA(VLOOKUP(Q4670,'MARVEL-X'!A$2:I$1400,7,FALSE),VLOOKUP(Q4670,MARVEL!A$2:J$1522,10,FALSE))</f>
        <v>4818.3473320720004</v>
      </c>
      <c r="T4670">
        <f>IF(P4670=P4669,R4670+T4669,R4670)</f>
        <v>50113.186554825996</v>
      </c>
      <c r="U4670">
        <f>IF(P4670=P4669,1+U4669,1)</f>
        <v>2</v>
      </c>
      <c r="V4670" t="str">
        <f t="shared" si="72"/>
        <v/>
      </c>
      <c r="W4670" t="str">
        <f>IF(V4670="","",IF(ABS(V4670-R4670)&gt;W$1,ABS(V4670-R4670),""))</f>
        <v/>
      </c>
      <c r="X4670" t="str">
        <f>Y4670&amp;"-"&amp;Z4670&amp;"-"&amp;AC4670&amp;"-"&amp;AD4670&amp;"-"&amp;AG4670</f>
        <v>11.5-e-A-0-2.5</v>
      </c>
      <c r="Y4670">
        <f>F4670</f>
        <v>11.5</v>
      </c>
      <c r="Z4670" s="2" t="str">
        <f>G4670</f>
        <v>e</v>
      </c>
      <c r="AA4670">
        <f>_xlfn.IFNA(VLOOKUP(X4670,'duo-out'!A$2:Q$5000,5,FALSE),E4670+10*(H4670-1)+1+_xlfn.IFNA(VLOOKUP(D4670,states!A$2:C$10,3,FALSE),1))</f>
        <v>251</v>
      </c>
      <c r="AB4670" t="str">
        <f>IF(V4670="","",V4670)</f>
        <v/>
      </c>
      <c r="AC4670" s="2" t="str">
        <f>_xlfn.IFNA(VLOOKUP(D4670,states!A$2:C$10,2,FALSE),"XX")</f>
        <v>A</v>
      </c>
      <c r="AD4670">
        <f>E4670</f>
        <v>0</v>
      </c>
      <c r="AE4670">
        <f>_xlfn.IFNA(VLOOKUP(D4670,states!A$2:D$10,4,FALSE),0)</f>
        <v>2</v>
      </c>
      <c r="AF4670">
        <v>0.5</v>
      </c>
      <c r="AG4670">
        <f>IF(AE4670=0,AF4670,IF(AE4670=1,IF(F4670=0.5,0.5,IF(H4670=1,0.5,1.5)),IF(F4670=0.5,0.5,IF(H4670=1,2.5,1.5))))</f>
        <v>2.5</v>
      </c>
      <c r="AH4670" s="7">
        <f>IF(AC4670="XX",0,1/C4670^(1/5)*IF(E4670=0,100,1)/(E4670+1)^(1/4))</f>
        <v>241.27632461581248</v>
      </c>
    </row>
    <row r="4671" spans="1:34">
      <c r="A4671">
        <v>3836</v>
      </c>
      <c r="B4671" s="1">
        <v>20849.989699999998</v>
      </c>
      <c r="C4671" s="6">
        <v>5.0000000000000001E-3</v>
      </c>
      <c r="D4671" t="s">
        <v>3</v>
      </c>
      <c r="E4671">
        <v>0</v>
      </c>
      <c r="F4671">
        <v>11.5</v>
      </c>
      <c r="G4671" t="s">
        <v>1</v>
      </c>
      <c r="H4671">
        <v>1</v>
      </c>
      <c r="I4671" t="s">
        <v>0</v>
      </c>
      <c r="J4671">
        <v>1</v>
      </c>
      <c r="K4671">
        <v>10.5</v>
      </c>
      <c r="L4671" t="s">
        <v>1</v>
      </c>
      <c r="M4671">
        <v>1</v>
      </c>
      <c r="N4671" t="s">
        <v>3892</v>
      </c>
      <c r="O4671">
        <v>1</v>
      </c>
      <c r="P4671" t="str">
        <f>D4671&amp;"-"&amp;F4671&amp;"-"&amp;G4671&amp;"-"&amp;E4671&amp;"-"&amp;H4671</f>
        <v>A2Delta-11.5-e-0-1</v>
      </c>
      <c r="Q4671" t="str">
        <f>I4671&amp;"-"&amp;K4671&amp;"-"&amp;L4671&amp;"-"&amp;J4671&amp;"-"&amp;M4671</f>
        <v>X2Pi-10.5-e-1-1</v>
      </c>
      <c r="R4671">
        <f>B4671+S4671</f>
        <v>25056.593139763998</v>
      </c>
      <c r="S4671">
        <f>_xlfn.IFNA(VLOOKUP(Q4671,'MARVEL-X'!A$2:I$1400,7,FALSE),VLOOKUP(Q4671,MARVEL!A$2:J$1522,10,FALSE))</f>
        <v>4206.6034397639996</v>
      </c>
      <c r="T4671">
        <f>IF(P4671=P4670,R4671+T4670,R4671)</f>
        <v>75169.77969458999</v>
      </c>
      <c r="U4671">
        <f>IF(P4671=P4670,1+U4670,1)</f>
        <v>3</v>
      </c>
      <c r="V4671" t="str">
        <f t="shared" si="72"/>
        <v/>
      </c>
      <c r="W4671" t="str">
        <f>IF(V4671="","",IF(ABS(V4671-R4671)&gt;W$1,ABS(V4671-R4671),""))</f>
        <v/>
      </c>
      <c r="X4671" t="str">
        <f>Y4671&amp;"-"&amp;Z4671&amp;"-"&amp;AC4671&amp;"-"&amp;AD4671&amp;"-"&amp;AG4671</f>
        <v>11.5-e-A-0-2.5</v>
      </c>
      <c r="Y4671">
        <f>F4671</f>
        <v>11.5</v>
      </c>
      <c r="Z4671" s="2" t="str">
        <f>G4671</f>
        <v>e</v>
      </c>
      <c r="AA4671">
        <f>_xlfn.IFNA(VLOOKUP(X4671,'duo-out'!A$2:Q$5000,5,FALSE),E4671+10*(H4671-1)+1+_xlfn.IFNA(VLOOKUP(D4671,states!A$2:C$10,3,FALSE),1))</f>
        <v>251</v>
      </c>
      <c r="AB4671" t="str">
        <f>IF(V4671="","",V4671)</f>
        <v/>
      </c>
      <c r="AC4671" s="2" t="str">
        <f>_xlfn.IFNA(VLOOKUP(D4671,states!A$2:C$10,2,FALSE),"XX")</f>
        <v>A</v>
      </c>
      <c r="AD4671">
        <f>E4671</f>
        <v>0</v>
      </c>
      <c r="AE4671">
        <f>_xlfn.IFNA(VLOOKUP(D4671,states!A$2:D$10,4,FALSE),0)</f>
        <v>2</v>
      </c>
      <c r="AF4671">
        <v>0.5</v>
      </c>
      <c r="AG4671">
        <f>IF(AE4671=0,AF4671,IF(AE4671=1,IF(F4671=0.5,0.5,IF(H4671=1,0.5,1.5)),IF(F4671=0.5,0.5,IF(H4671=1,2.5,1.5))))</f>
        <v>2.5</v>
      </c>
      <c r="AH4671" s="7">
        <f>IF(AC4671="XX",0,1/C4671^(1/5)*IF(E4671=0,100,1)/(E4671+1)^(1/4))</f>
        <v>288.53998118144267</v>
      </c>
    </row>
    <row r="4672" spans="1:34">
      <c r="A4672">
        <v>3246</v>
      </c>
      <c r="B4672" s="1">
        <v>22888.8891</v>
      </c>
      <c r="C4672" s="6">
        <v>8.6210000000000002E-3</v>
      </c>
      <c r="D4672" t="s">
        <v>3</v>
      </c>
      <c r="E4672">
        <v>0</v>
      </c>
      <c r="F4672">
        <v>11.5</v>
      </c>
      <c r="G4672" t="s">
        <v>1</v>
      </c>
      <c r="H4672">
        <v>1</v>
      </c>
      <c r="I4672" t="s">
        <v>0</v>
      </c>
      <c r="J4672">
        <v>0</v>
      </c>
      <c r="K4672">
        <v>12.5</v>
      </c>
      <c r="L4672" t="s">
        <v>1</v>
      </c>
      <c r="M4672">
        <v>1</v>
      </c>
      <c r="N4672" t="s">
        <v>3302</v>
      </c>
      <c r="O4672">
        <v>1</v>
      </c>
      <c r="P4672" t="str">
        <f>D4672&amp;"-"&amp;F4672&amp;"-"&amp;G4672&amp;"-"&amp;E4672&amp;"-"&amp;H4672</f>
        <v>A2Delta-11.5-e-0-1</v>
      </c>
      <c r="Q4672" t="str">
        <f>I4672&amp;"-"&amp;K4672&amp;"-"&amp;L4672&amp;"-"&amp;J4672&amp;"-"&amp;M4672</f>
        <v>X2Pi-12.5-e-0-1</v>
      </c>
      <c r="R4672">
        <f>B4672+S4672</f>
        <v>25056.584860218001</v>
      </c>
      <c r="S4672">
        <f>_xlfn.IFNA(VLOOKUP(Q4672,'MARVEL-X'!A$2:I$1400,7,FALSE),VLOOKUP(Q4672,MARVEL!A$2:J$1522,10,FALSE))</f>
        <v>2167.695760218</v>
      </c>
      <c r="T4672">
        <f>IF(P4672=P4671,R4672+T4671,R4672)</f>
        <v>100226.36455480799</v>
      </c>
      <c r="U4672">
        <f>IF(P4672=P4671,1+U4671,1)</f>
        <v>4</v>
      </c>
      <c r="V4672" t="str">
        <f t="shared" si="72"/>
        <v/>
      </c>
      <c r="W4672" t="str">
        <f>IF(V4672="","",IF(ABS(V4672-R4672)&gt;W$1,ABS(V4672-R4672),""))</f>
        <v/>
      </c>
      <c r="X4672" t="str">
        <f>Y4672&amp;"-"&amp;Z4672&amp;"-"&amp;AC4672&amp;"-"&amp;AD4672&amp;"-"&amp;AG4672</f>
        <v>11.5-e-A-0-2.5</v>
      </c>
      <c r="Y4672">
        <f>F4672</f>
        <v>11.5</v>
      </c>
      <c r="Z4672" s="2" t="str">
        <f>G4672</f>
        <v>e</v>
      </c>
      <c r="AA4672">
        <f>_xlfn.IFNA(VLOOKUP(X4672,'duo-out'!A$2:Q$5000,5,FALSE),E4672+10*(H4672-1)+1+_xlfn.IFNA(VLOOKUP(D4672,states!A$2:C$10,3,FALSE),1))</f>
        <v>251</v>
      </c>
      <c r="AB4672" t="str">
        <f>IF(V4672="","",V4672)</f>
        <v/>
      </c>
      <c r="AC4672" s="2" t="str">
        <f>_xlfn.IFNA(VLOOKUP(D4672,states!A$2:C$10,2,FALSE),"XX")</f>
        <v>A</v>
      </c>
      <c r="AD4672">
        <f>E4672</f>
        <v>0</v>
      </c>
      <c r="AE4672">
        <f>_xlfn.IFNA(VLOOKUP(D4672,states!A$2:D$10,4,FALSE),0)</f>
        <v>2</v>
      </c>
      <c r="AF4672">
        <v>0.5</v>
      </c>
      <c r="AG4672">
        <f>IF(AE4672=0,AF4672,IF(AE4672=1,IF(F4672=0.5,0.5,IF(H4672=1,0.5,1.5)),IF(F4672=0.5,0.5,IF(H4672=1,2.5,1.5))))</f>
        <v>2.5</v>
      </c>
      <c r="AH4672" s="7">
        <f>IF(AC4672="XX",0,1/C4672^(1/5)*IF(E4672=0,100,1)/(E4672+1)^(1/4))</f>
        <v>258.75483343288369</v>
      </c>
    </row>
    <row r="4673" spans="1:34">
      <c r="A4673">
        <v>3152</v>
      </c>
      <c r="B4673" s="1">
        <v>23524.793600000001</v>
      </c>
      <c r="C4673" s="6">
        <v>5.0000000000000001E-3</v>
      </c>
      <c r="D4673" t="s">
        <v>3</v>
      </c>
      <c r="E4673">
        <v>0</v>
      </c>
      <c r="F4673">
        <v>11.5</v>
      </c>
      <c r="G4673" t="s">
        <v>1</v>
      </c>
      <c r="H4673">
        <v>1</v>
      </c>
      <c r="I4673" t="s">
        <v>0</v>
      </c>
      <c r="J4673">
        <v>0</v>
      </c>
      <c r="K4673">
        <v>10.5</v>
      </c>
      <c r="L4673" t="s">
        <v>1</v>
      </c>
      <c r="M4673">
        <v>1</v>
      </c>
      <c r="N4673" t="s">
        <v>3208</v>
      </c>
      <c r="O4673">
        <v>1</v>
      </c>
      <c r="P4673" t="str">
        <f>D4673&amp;"-"&amp;F4673&amp;"-"&amp;G4673&amp;"-"&amp;E4673&amp;"-"&amp;H4673</f>
        <v>A2Delta-11.5-e-0-1</v>
      </c>
      <c r="Q4673" t="str">
        <f>I4673&amp;"-"&amp;K4673&amp;"-"&amp;L4673&amp;"-"&amp;J4673&amp;"-"&amp;M4673</f>
        <v>X2Pi-10.5-e-0-1</v>
      </c>
      <c r="R4673">
        <f>B4673+S4673</f>
        <v>25056.588176008001</v>
      </c>
      <c r="S4673">
        <f>_xlfn.IFNA(VLOOKUP(Q4673,'MARVEL-X'!A$2:I$1400,7,FALSE),VLOOKUP(Q4673,MARVEL!A$2:J$1522,10,FALSE))</f>
        <v>1531.7945760079999</v>
      </c>
      <c r="T4673">
        <f>IF(P4673=P4672,R4673+T4672,R4673)</f>
        <v>125282.952730816</v>
      </c>
      <c r="U4673">
        <f>IF(P4673=P4672,1+U4672,1)</f>
        <v>5</v>
      </c>
      <c r="V4673" t="str">
        <f t="shared" si="72"/>
        <v/>
      </c>
      <c r="W4673" t="str">
        <f>IF(V4673="","",IF(ABS(V4673-R4673)&gt;W$1,ABS(V4673-R4673),""))</f>
        <v/>
      </c>
      <c r="X4673" t="str">
        <f>Y4673&amp;"-"&amp;Z4673&amp;"-"&amp;AC4673&amp;"-"&amp;AD4673&amp;"-"&amp;AG4673</f>
        <v>11.5-e-A-0-2.5</v>
      </c>
      <c r="Y4673">
        <f>F4673</f>
        <v>11.5</v>
      </c>
      <c r="Z4673" s="2" t="str">
        <f>G4673</f>
        <v>e</v>
      </c>
      <c r="AA4673">
        <f>_xlfn.IFNA(VLOOKUP(X4673,'duo-out'!A$2:Q$5000,5,FALSE),E4673+10*(H4673-1)+1+_xlfn.IFNA(VLOOKUP(D4673,states!A$2:C$10,3,FALSE),1))</f>
        <v>251</v>
      </c>
      <c r="AB4673" t="str">
        <f>IF(V4673="","",V4673)</f>
        <v/>
      </c>
      <c r="AC4673" s="2" t="str">
        <f>_xlfn.IFNA(VLOOKUP(D4673,states!A$2:C$10,2,FALSE),"XX")</f>
        <v>A</v>
      </c>
      <c r="AD4673">
        <f>E4673</f>
        <v>0</v>
      </c>
      <c r="AE4673">
        <f>_xlfn.IFNA(VLOOKUP(D4673,states!A$2:D$10,4,FALSE),0)</f>
        <v>2</v>
      </c>
      <c r="AF4673">
        <v>0.5</v>
      </c>
      <c r="AG4673">
        <f>IF(AE4673=0,AF4673,IF(AE4673=1,IF(F4673=0.5,0.5,IF(H4673=1,0.5,1.5)),IF(F4673=0.5,0.5,IF(H4673=1,2.5,1.5))))</f>
        <v>2.5</v>
      </c>
      <c r="AH4673" s="7">
        <f>IF(AC4673="XX",0,1/C4673^(1/5)*IF(E4673=0,100,1)/(E4673+1)^(1/4))</f>
        <v>288.53998118144267</v>
      </c>
    </row>
    <row r="4674" spans="1:34">
      <c r="A4674">
        <v>2668</v>
      </c>
      <c r="B4674" s="1">
        <v>23524.786499999998</v>
      </c>
      <c r="C4674" s="6">
        <v>9.1350000000000008E-3</v>
      </c>
      <c r="D4674" t="s">
        <v>3</v>
      </c>
      <c r="E4674">
        <v>0</v>
      </c>
      <c r="F4674">
        <v>11.5</v>
      </c>
      <c r="G4674" t="s">
        <v>1</v>
      </c>
      <c r="H4674">
        <v>1</v>
      </c>
      <c r="I4674" t="s">
        <v>0</v>
      </c>
      <c r="J4674">
        <v>0</v>
      </c>
      <c r="K4674">
        <v>10.5</v>
      </c>
      <c r="L4674" t="s">
        <v>1</v>
      </c>
      <c r="M4674">
        <v>1</v>
      </c>
      <c r="N4674" t="s">
        <v>2724</v>
      </c>
      <c r="O4674">
        <v>1</v>
      </c>
      <c r="P4674" t="str">
        <f>D4674&amp;"-"&amp;F4674&amp;"-"&amp;G4674&amp;"-"&amp;E4674&amp;"-"&amp;H4674</f>
        <v>A2Delta-11.5-e-0-1</v>
      </c>
      <c r="Q4674" t="str">
        <f>I4674&amp;"-"&amp;K4674&amp;"-"&amp;L4674&amp;"-"&amp;J4674&amp;"-"&amp;M4674</f>
        <v>X2Pi-10.5-e-0-1</v>
      </c>
      <c r="R4674">
        <f>B4674+S4674</f>
        <v>25056.581076007998</v>
      </c>
      <c r="S4674">
        <f>_xlfn.IFNA(VLOOKUP(Q4674,'MARVEL-X'!A$2:I$1400,7,FALSE),VLOOKUP(Q4674,MARVEL!A$2:J$1522,10,FALSE))</f>
        <v>1531.7945760079999</v>
      </c>
      <c r="T4674">
        <f>IF(P4674=P4673,R4674+T4673,R4674)</f>
        <v>150339.53380682401</v>
      </c>
      <c r="U4674">
        <f>IF(P4674=P4673,1+U4673,1)</f>
        <v>6</v>
      </c>
      <c r="V4674" t="str">
        <f t="shared" si="72"/>
        <v/>
      </c>
      <c r="W4674" t="str">
        <f>IF(V4674="","",IF(ABS(V4674-R4674)&gt;W$1,ABS(V4674-R4674),""))</f>
        <v/>
      </c>
      <c r="X4674" t="str">
        <f>Y4674&amp;"-"&amp;Z4674&amp;"-"&amp;AC4674&amp;"-"&amp;AD4674&amp;"-"&amp;AG4674</f>
        <v>11.5-e-A-0-2.5</v>
      </c>
      <c r="Y4674">
        <f>F4674</f>
        <v>11.5</v>
      </c>
      <c r="Z4674" s="2" t="str">
        <f>G4674</f>
        <v>e</v>
      </c>
      <c r="AA4674">
        <f>_xlfn.IFNA(VLOOKUP(X4674,'duo-out'!A$2:Q$5000,5,FALSE),E4674+10*(H4674-1)+1+_xlfn.IFNA(VLOOKUP(D4674,states!A$2:C$10,3,FALSE),1))</f>
        <v>251</v>
      </c>
      <c r="AB4674" t="str">
        <f>IF(V4674="","",V4674)</f>
        <v/>
      </c>
      <c r="AC4674" s="2" t="str">
        <f>_xlfn.IFNA(VLOOKUP(D4674,states!A$2:C$10,2,FALSE),"XX")</f>
        <v>A</v>
      </c>
      <c r="AD4674">
        <f>E4674</f>
        <v>0</v>
      </c>
      <c r="AE4674">
        <f>_xlfn.IFNA(VLOOKUP(D4674,states!A$2:D$10,4,FALSE),0)</f>
        <v>2</v>
      </c>
      <c r="AF4674">
        <v>0.5</v>
      </c>
      <c r="AG4674">
        <f>IF(AE4674=0,AF4674,IF(AE4674=1,IF(F4674=0.5,0.5,IF(H4674=1,0.5,1.5)),IF(F4674=0.5,0.5,IF(H4674=1,2.5,1.5))))</f>
        <v>2.5</v>
      </c>
      <c r="AH4674" s="7">
        <f>IF(AC4674="XX",0,1/C4674^(1/5)*IF(E4674=0,100,1)/(E4674+1)^(1/4))</f>
        <v>255.77511562401548</v>
      </c>
    </row>
    <row r="4675" spans="1:34">
      <c r="A4675">
        <v>2647</v>
      </c>
      <c r="B4675" s="1">
        <v>23224.554</v>
      </c>
      <c r="C4675" s="6">
        <v>5.0000000000000001E-3</v>
      </c>
      <c r="D4675" t="s">
        <v>3</v>
      </c>
      <c r="E4675">
        <v>0</v>
      </c>
      <c r="F4675">
        <v>11.5</v>
      </c>
      <c r="G4675" t="s">
        <v>1</v>
      </c>
      <c r="H4675">
        <v>1</v>
      </c>
      <c r="I4675" t="s">
        <v>0</v>
      </c>
      <c r="J4675">
        <v>0</v>
      </c>
      <c r="K4675">
        <v>11.5</v>
      </c>
      <c r="L4675" t="s">
        <v>2</v>
      </c>
      <c r="M4675">
        <v>1</v>
      </c>
      <c r="N4675" t="s">
        <v>2703</v>
      </c>
      <c r="O4675">
        <v>1</v>
      </c>
      <c r="P4675" t="str">
        <f>D4675&amp;"-"&amp;F4675&amp;"-"&amp;G4675&amp;"-"&amp;E4675&amp;"-"&amp;H4675</f>
        <v>A2Delta-11.5-e-0-1</v>
      </c>
      <c r="Q4675" t="str">
        <f>I4675&amp;"-"&amp;K4675&amp;"-"&amp;L4675&amp;"-"&amp;J4675&amp;"-"&amp;M4675</f>
        <v>X2Pi-11.5-f-0-1</v>
      </c>
      <c r="R4675">
        <f>B4675+S4675</f>
        <v>25056.589822754002</v>
      </c>
      <c r="S4675">
        <f>_xlfn.IFNA(VLOOKUP(Q4675,'MARVEL-X'!A$2:I$1400,7,FALSE),VLOOKUP(Q4675,MARVEL!A$2:J$1522,10,FALSE))</f>
        <v>1832.035822754</v>
      </c>
      <c r="T4675">
        <f>IF(P4675=P4674,R4675+T4674,R4675)</f>
        <v>175396.12362957801</v>
      </c>
      <c r="U4675">
        <f>IF(P4675=P4674,1+U4674,1)</f>
        <v>7</v>
      </c>
      <c r="V4675" t="str">
        <f t="shared" ref="V4675:V4738" si="73">IF(P4675=P4676,"",T4675/U4675)</f>
        <v/>
      </c>
      <c r="W4675" t="str">
        <f>IF(V4675="","",IF(ABS(V4675-R4675)&gt;W$1,ABS(V4675-R4675),""))</f>
        <v/>
      </c>
      <c r="X4675" t="str">
        <f>Y4675&amp;"-"&amp;Z4675&amp;"-"&amp;AC4675&amp;"-"&amp;AD4675&amp;"-"&amp;AG4675</f>
        <v>11.5-e-A-0-2.5</v>
      </c>
      <c r="Y4675">
        <f>F4675</f>
        <v>11.5</v>
      </c>
      <c r="Z4675" s="2" t="str">
        <f>G4675</f>
        <v>e</v>
      </c>
      <c r="AA4675">
        <f>_xlfn.IFNA(VLOOKUP(X4675,'duo-out'!A$2:Q$5000,5,FALSE),E4675+10*(H4675-1)+1+_xlfn.IFNA(VLOOKUP(D4675,states!A$2:C$10,3,FALSE),1))</f>
        <v>251</v>
      </c>
      <c r="AB4675" t="str">
        <f>IF(V4675="","",V4675)</f>
        <v/>
      </c>
      <c r="AC4675" s="2" t="str">
        <f>_xlfn.IFNA(VLOOKUP(D4675,states!A$2:C$10,2,FALSE),"XX")</f>
        <v>A</v>
      </c>
      <c r="AD4675">
        <f>E4675</f>
        <v>0</v>
      </c>
      <c r="AE4675">
        <f>_xlfn.IFNA(VLOOKUP(D4675,states!A$2:D$10,4,FALSE),0)</f>
        <v>2</v>
      </c>
      <c r="AF4675">
        <v>0.5</v>
      </c>
      <c r="AG4675">
        <f>IF(AE4675=0,AF4675,IF(AE4675=1,IF(F4675=0.5,0.5,IF(H4675=1,0.5,1.5)),IF(F4675=0.5,0.5,IF(H4675=1,2.5,1.5))))</f>
        <v>2.5</v>
      </c>
      <c r="AH4675" s="7">
        <f>IF(AC4675="XX",0,1/C4675^(1/5)*IF(E4675=0,100,1)/(E4675+1)^(1/4))</f>
        <v>288.53998118144267</v>
      </c>
    </row>
    <row r="4676" spans="1:34">
      <c r="A4676">
        <v>2707</v>
      </c>
      <c r="B4676" s="1">
        <v>22888.851500000001</v>
      </c>
      <c r="C4676" s="6">
        <v>4.4729999999999999E-2</v>
      </c>
      <c r="D4676" t="s">
        <v>3</v>
      </c>
      <c r="E4676">
        <v>0</v>
      </c>
      <c r="F4676">
        <v>11.5</v>
      </c>
      <c r="G4676" t="s">
        <v>1</v>
      </c>
      <c r="H4676">
        <v>1</v>
      </c>
      <c r="I4676" t="s">
        <v>0</v>
      </c>
      <c r="J4676">
        <v>0</v>
      </c>
      <c r="K4676">
        <v>12.5</v>
      </c>
      <c r="L4676" t="s">
        <v>1</v>
      </c>
      <c r="M4676">
        <v>1</v>
      </c>
      <c r="N4676" t="s">
        <v>2763</v>
      </c>
      <c r="O4676">
        <v>1</v>
      </c>
      <c r="P4676" t="str">
        <f>D4676&amp;"-"&amp;F4676&amp;"-"&amp;G4676&amp;"-"&amp;E4676&amp;"-"&amp;H4676</f>
        <v>A2Delta-11.5-e-0-1</v>
      </c>
      <c r="Q4676" t="str">
        <f>I4676&amp;"-"&amp;K4676&amp;"-"&amp;L4676&amp;"-"&amp;J4676&amp;"-"&amp;M4676</f>
        <v>X2Pi-12.5-e-0-1</v>
      </c>
      <c r="R4676">
        <f>B4676+S4676</f>
        <v>25056.547260218002</v>
      </c>
      <c r="S4676">
        <f>_xlfn.IFNA(VLOOKUP(Q4676,'MARVEL-X'!A$2:I$1400,7,FALSE),VLOOKUP(Q4676,MARVEL!A$2:J$1522,10,FALSE))</f>
        <v>2167.695760218</v>
      </c>
      <c r="T4676">
        <f>IF(P4676=P4675,R4676+T4675,R4676)</f>
        <v>200452.67088979602</v>
      </c>
      <c r="U4676">
        <f>IF(P4676=P4675,1+U4675,1)</f>
        <v>8</v>
      </c>
      <c r="V4676" t="str">
        <f t="shared" si="73"/>
        <v/>
      </c>
      <c r="W4676" t="str">
        <f>IF(V4676="","",IF(ABS(V4676-R4676)&gt;W$1,ABS(V4676-R4676),""))</f>
        <v/>
      </c>
      <c r="X4676" t="str">
        <f>Y4676&amp;"-"&amp;Z4676&amp;"-"&amp;AC4676&amp;"-"&amp;AD4676&amp;"-"&amp;AG4676</f>
        <v>11.5-e-A-0-2.5</v>
      </c>
      <c r="Y4676">
        <f>F4676</f>
        <v>11.5</v>
      </c>
      <c r="Z4676" s="2" t="str">
        <f>G4676</f>
        <v>e</v>
      </c>
      <c r="AA4676">
        <f>_xlfn.IFNA(VLOOKUP(X4676,'duo-out'!A$2:Q$5000,5,FALSE),E4676+10*(H4676-1)+1+_xlfn.IFNA(VLOOKUP(D4676,states!A$2:C$10,3,FALSE),1))</f>
        <v>251</v>
      </c>
      <c r="AB4676" t="str">
        <f>IF(V4676="","",V4676)</f>
        <v/>
      </c>
      <c r="AC4676" s="2" t="str">
        <f>_xlfn.IFNA(VLOOKUP(D4676,states!A$2:C$10,2,FALSE),"XX")</f>
        <v>A</v>
      </c>
      <c r="AD4676">
        <f>E4676</f>
        <v>0</v>
      </c>
      <c r="AE4676">
        <f>_xlfn.IFNA(VLOOKUP(D4676,states!A$2:D$10,4,FALSE),0)</f>
        <v>2</v>
      </c>
      <c r="AF4676">
        <v>0.5</v>
      </c>
      <c r="AG4676">
        <f>IF(AE4676=0,AF4676,IF(AE4676=1,IF(F4676=0.5,0.5,IF(H4676=1,0.5,1.5)),IF(F4676=0.5,0.5,IF(H4676=1,2.5,1.5))))</f>
        <v>2.5</v>
      </c>
      <c r="AH4676" s="7">
        <f>IF(AC4676="XX",0,1/C4676^(1/5)*IF(E4676=0,100,1)/(E4676+1)^(1/4))</f>
        <v>186.15736386303786</v>
      </c>
    </row>
    <row r="4677" spans="1:34">
      <c r="A4677">
        <v>5333</v>
      </c>
      <c r="B4677" s="1">
        <v>23224.556</v>
      </c>
      <c r="C4677" s="6">
        <v>0.05</v>
      </c>
      <c r="D4677" t="s">
        <v>3</v>
      </c>
      <c r="E4677">
        <v>0</v>
      </c>
      <c r="F4677">
        <v>11.5</v>
      </c>
      <c r="G4677" t="s">
        <v>1</v>
      </c>
      <c r="H4677">
        <v>1</v>
      </c>
      <c r="I4677" t="s">
        <v>0</v>
      </c>
      <c r="J4677">
        <v>0</v>
      </c>
      <c r="K4677">
        <v>11.5</v>
      </c>
      <c r="L4677" t="s">
        <v>2</v>
      </c>
      <c r="M4677">
        <v>1</v>
      </c>
      <c r="N4677" t="s">
        <v>5389</v>
      </c>
      <c r="O4677">
        <v>1</v>
      </c>
      <c r="P4677" t="str">
        <f>D4677&amp;"-"&amp;F4677&amp;"-"&amp;G4677&amp;"-"&amp;E4677&amp;"-"&amp;H4677</f>
        <v>A2Delta-11.5-e-0-1</v>
      </c>
      <c r="Q4677" t="str">
        <f>I4677&amp;"-"&amp;K4677&amp;"-"&amp;L4677&amp;"-"&amp;J4677&amp;"-"&amp;M4677</f>
        <v>X2Pi-11.5-f-0-1</v>
      </c>
      <c r="R4677">
        <f>B4677+S4677</f>
        <v>25056.591822754002</v>
      </c>
      <c r="S4677">
        <f>_xlfn.IFNA(VLOOKUP(Q4677,'MARVEL-X'!A$2:I$1400,7,FALSE),VLOOKUP(Q4677,MARVEL!A$2:J$1522,10,FALSE))</f>
        <v>1832.035822754</v>
      </c>
      <c r="T4677">
        <f>IF(P4677=P4676,R4677+T4676,R4677)</f>
        <v>225509.26271255003</v>
      </c>
      <c r="U4677">
        <f>IF(P4677=P4676,1+U4676,1)</f>
        <v>9</v>
      </c>
      <c r="V4677" t="str">
        <f t="shared" si="73"/>
        <v/>
      </c>
      <c r="W4677" t="str">
        <f>IF(V4677="","",IF(ABS(V4677-R4677)&gt;W$1,ABS(V4677-R4677),""))</f>
        <v/>
      </c>
      <c r="X4677" t="str">
        <f>Y4677&amp;"-"&amp;Z4677&amp;"-"&amp;AC4677&amp;"-"&amp;AD4677&amp;"-"&amp;AG4677</f>
        <v>11.5-e-A-0-2.5</v>
      </c>
      <c r="Y4677">
        <f>F4677</f>
        <v>11.5</v>
      </c>
      <c r="Z4677" s="2" t="str">
        <f>G4677</f>
        <v>e</v>
      </c>
      <c r="AA4677">
        <f>_xlfn.IFNA(VLOOKUP(X4677,'duo-out'!A$2:Q$5000,5,FALSE),E4677+10*(H4677-1)+1+_xlfn.IFNA(VLOOKUP(D4677,states!A$2:C$10,3,FALSE),1))</f>
        <v>251</v>
      </c>
      <c r="AB4677" t="str">
        <f>IF(V4677="","",V4677)</f>
        <v/>
      </c>
      <c r="AC4677" s="2" t="str">
        <f>_xlfn.IFNA(VLOOKUP(D4677,states!A$2:C$10,2,FALSE),"XX")</f>
        <v>A</v>
      </c>
      <c r="AD4677">
        <f>E4677</f>
        <v>0</v>
      </c>
      <c r="AE4677">
        <f>_xlfn.IFNA(VLOOKUP(D4677,states!A$2:D$10,4,FALSE),0)</f>
        <v>2</v>
      </c>
      <c r="AF4677">
        <v>0.5</v>
      </c>
      <c r="AG4677">
        <f>IF(AE4677=0,AF4677,IF(AE4677=1,IF(F4677=0.5,0.5,IF(H4677=1,0.5,1.5)),IF(F4677=0.5,0.5,IF(H4677=1,2.5,1.5))))</f>
        <v>2.5</v>
      </c>
      <c r="AH4677" s="7">
        <f>IF(AC4677="XX",0,1/C4677^(1/5)*IF(E4677=0,100,1)/(E4677+1)^(1/4))</f>
        <v>182.05642030260799</v>
      </c>
    </row>
    <row r="4678" spans="1:34">
      <c r="A4678">
        <v>5270</v>
      </c>
      <c r="B4678" s="1">
        <v>23524.787</v>
      </c>
      <c r="C4678" s="6">
        <v>0.05</v>
      </c>
      <c r="D4678" t="s">
        <v>3</v>
      </c>
      <c r="E4678">
        <v>0</v>
      </c>
      <c r="F4678">
        <v>11.5</v>
      </c>
      <c r="G4678" t="s">
        <v>1</v>
      </c>
      <c r="H4678">
        <v>1</v>
      </c>
      <c r="I4678" t="s">
        <v>0</v>
      </c>
      <c r="J4678">
        <v>0</v>
      </c>
      <c r="K4678">
        <v>10.5</v>
      </c>
      <c r="L4678" t="s">
        <v>1</v>
      </c>
      <c r="M4678">
        <v>1</v>
      </c>
      <c r="N4678" t="s">
        <v>5326</v>
      </c>
      <c r="O4678">
        <v>1</v>
      </c>
      <c r="P4678" t="str">
        <f>D4678&amp;"-"&amp;F4678&amp;"-"&amp;G4678&amp;"-"&amp;E4678&amp;"-"&amp;H4678</f>
        <v>A2Delta-11.5-e-0-1</v>
      </c>
      <c r="Q4678" t="str">
        <f>I4678&amp;"-"&amp;K4678&amp;"-"&amp;L4678&amp;"-"&amp;J4678&amp;"-"&amp;M4678</f>
        <v>X2Pi-10.5-e-0-1</v>
      </c>
      <c r="R4678">
        <f>B4678+S4678</f>
        <v>25056.581576008</v>
      </c>
      <c r="S4678">
        <f>_xlfn.IFNA(VLOOKUP(Q4678,'MARVEL-X'!A$2:I$1400,7,FALSE),VLOOKUP(Q4678,MARVEL!A$2:J$1522,10,FALSE))</f>
        <v>1531.7945760079999</v>
      </c>
      <c r="T4678">
        <f>IF(P4678=P4677,R4678+T4677,R4678)</f>
        <v>250565.84428855803</v>
      </c>
      <c r="U4678">
        <f>IF(P4678=P4677,1+U4677,1)</f>
        <v>10</v>
      </c>
      <c r="V4678" t="str">
        <f t="shared" si="73"/>
        <v/>
      </c>
      <c r="W4678" t="str">
        <f>IF(V4678="","",IF(ABS(V4678-R4678)&gt;W$1,ABS(V4678-R4678),""))</f>
        <v/>
      </c>
      <c r="X4678" t="str">
        <f>Y4678&amp;"-"&amp;Z4678&amp;"-"&amp;AC4678&amp;"-"&amp;AD4678&amp;"-"&amp;AG4678</f>
        <v>11.5-e-A-0-2.5</v>
      </c>
      <c r="Y4678">
        <f>F4678</f>
        <v>11.5</v>
      </c>
      <c r="Z4678" s="2" t="str">
        <f>G4678</f>
        <v>e</v>
      </c>
      <c r="AA4678">
        <f>_xlfn.IFNA(VLOOKUP(X4678,'duo-out'!A$2:Q$5000,5,FALSE),E4678+10*(H4678-1)+1+_xlfn.IFNA(VLOOKUP(D4678,states!A$2:C$10,3,FALSE),1))</f>
        <v>251</v>
      </c>
      <c r="AB4678" t="str">
        <f>IF(V4678="","",V4678)</f>
        <v/>
      </c>
      <c r="AC4678" s="2" t="str">
        <f>_xlfn.IFNA(VLOOKUP(D4678,states!A$2:C$10,2,FALSE),"XX")</f>
        <v>A</v>
      </c>
      <c r="AD4678">
        <f>E4678</f>
        <v>0</v>
      </c>
      <c r="AE4678">
        <f>_xlfn.IFNA(VLOOKUP(D4678,states!A$2:D$10,4,FALSE),0)</f>
        <v>2</v>
      </c>
      <c r="AF4678">
        <v>0.5</v>
      </c>
      <c r="AG4678">
        <f>IF(AE4678=0,AF4678,IF(AE4678=1,IF(F4678=0.5,0.5,IF(H4678=1,0.5,1.5)),IF(F4678=0.5,0.5,IF(H4678=1,2.5,1.5))))</f>
        <v>2.5</v>
      </c>
      <c r="AH4678" s="7">
        <f>IF(AC4678="XX",0,1/C4678^(1/5)*IF(E4678=0,100,1)/(E4678+1)^(1/4))</f>
        <v>182.05642030260799</v>
      </c>
    </row>
    <row r="4679" spans="1:34">
      <c r="A4679">
        <v>4123</v>
      </c>
      <c r="B4679" s="1">
        <v>23524.794399999999</v>
      </c>
      <c r="C4679" s="6">
        <v>2.2000000000000001E-3</v>
      </c>
      <c r="D4679" t="s">
        <v>3</v>
      </c>
      <c r="E4679">
        <v>0</v>
      </c>
      <c r="F4679">
        <v>11.5</v>
      </c>
      <c r="G4679" t="s">
        <v>1</v>
      </c>
      <c r="H4679">
        <v>1</v>
      </c>
      <c r="I4679" t="s">
        <v>0</v>
      </c>
      <c r="J4679">
        <v>0</v>
      </c>
      <c r="K4679">
        <v>10.5</v>
      </c>
      <c r="L4679" t="s">
        <v>1</v>
      </c>
      <c r="M4679">
        <v>1</v>
      </c>
      <c r="N4679" t="s">
        <v>4179</v>
      </c>
      <c r="O4679">
        <v>1</v>
      </c>
      <c r="P4679" t="str">
        <f>D4679&amp;"-"&amp;F4679&amp;"-"&amp;G4679&amp;"-"&amp;E4679&amp;"-"&amp;H4679</f>
        <v>A2Delta-11.5-e-0-1</v>
      </c>
      <c r="Q4679" t="str">
        <f>I4679&amp;"-"&amp;K4679&amp;"-"&amp;L4679&amp;"-"&amp;J4679&amp;"-"&amp;M4679</f>
        <v>X2Pi-10.5-e-0-1</v>
      </c>
      <c r="R4679">
        <f>B4679+S4679</f>
        <v>25056.588976007999</v>
      </c>
      <c r="S4679">
        <f>_xlfn.IFNA(VLOOKUP(Q4679,'MARVEL-X'!A$2:I$1400,7,FALSE),VLOOKUP(Q4679,MARVEL!A$2:J$1522,10,FALSE))</f>
        <v>1531.7945760079999</v>
      </c>
      <c r="T4679">
        <f>IF(P4679=P4678,R4679+T4678,R4679)</f>
        <v>275622.433264566</v>
      </c>
      <c r="U4679">
        <f>IF(P4679=P4678,1+U4678,1)</f>
        <v>11</v>
      </c>
      <c r="V4679" t="str">
        <f t="shared" si="73"/>
        <v/>
      </c>
      <c r="W4679" t="str">
        <f>IF(V4679="","",IF(ABS(V4679-R4679)&gt;W$1,ABS(V4679-R4679),""))</f>
        <v/>
      </c>
      <c r="X4679" t="str">
        <f>Y4679&amp;"-"&amp;Z4679&amp;"-"&amp;AC4679&amp;"-"&amp;AD4679&amp;"-"&amp;AG4679</f>
        <v>11.5-e-A-0-2.5</v>
      </c>
      <c r="Y4679">
        <f>F4679</f>
        <v>11.5</v>
      </c>
      <c r="Z4679" s="2" t="str">
        <f>G4679</f>
        <v>e</v>
      </c>
      <c r="AA4679">
        <f>_xlfn.IFNA(VLOOKUP(X4679,'duo-out'!A$2:Q$5000,5,FALSE),E4679+10*(H4679-1)+1+_xlfn.IFNA(VLOOKUP(D4679,states!A$2:C$10,3,FALSE),1))</f>
        <v>251</v>
      </c>
      <c r="AB4679" t="str">
        <f>IF(V4679="","",V4679)</f>
        <v/>
      </c>
      <c r="AC4679" s="2" t="str">
        <f>_xlfn.IFNA(VLOOKUP(D4679,states!A$2:C$10,2,FALSE),"XX")</f>
        <v>A</v>
      </c>
      <c r="AD4679">
        <f>E4679</f>
        <v>0</v>
      </c>
      <c r="AE4679">
        <f>_xlfn.IFNA(VLOOKUP(D4679,states!A$2:D$10,4,FALSE),0)</f>
        <v>2</v>
      </c>
      <c r="AF4679">
        <v>0.5</v>
      </c>
      <c r="AG4679">
        <f>IF(AE4679=0,AF4679,IF(AE4679=1,IF(F4679=0.5,0.5,IF(H4679=1,0.5,1.5)),IF(F4679=0.5,0.5,IF(H4679=1,2.5,1.5))))</f>
        <v>2.5</v>
      </c>
      <c r="AH4679" s="7">
        <f>IF(AC4679="XX",0,1/C4679^(1/5)*IF(E4679=0,100,1)/(E4679+1)^(1/4))</f>
        <v>340.02861291839736</v>
      </c>
    </row>
    <row r="4680" spans="1:34">
      <c r="A4680">
        <v>4174</v>
      </c>
      <c r="B4680" s="1">
        <v>23224.555799999998</v>
      </c>
      <c r="C4680" s="6">
        <v>1E-3</v>
      </c>
      <c r="D4680" t="s">
        <v>3</v>
      </c>
      <c r="E4680">
        <v>0</v>
      </c>
      <c r="F4680">
        <v>11.5</v>
      </c>
      <c r="G4680" t="s">
        <v>1</v>
      </c>
      <c r="H4680">
        <v>1</v>
      </c>
      <c r="I4680" t="s">
        <v>0</v>
      </c>
      <c r="J4680">
        <v>0</v>
      </c>
      <c r="K4680">
        <v>11.5</v>
      </c>
      <c r="L4680" t="s">
        <v>2</v>
      </c>
      <c r="M4680">
        <v>1</v>
      </c>
      <c r="N4680" t="s">
        <v>4230</v>
      </c>
      <c r="O4680">
        <v>1</v>
      </c>
      <c r="P4680" t="str">
        <f>D4680&amp;"-"&amp;F4680&amp;"-"&amp;G4680&amp;"-"&amp;E4680&amp;"-"&amp;H4680</f>
        <v>A2Delta-11.5-e-0-1</v>
      </c>
      <c r="Q4680" t="str">
        <f>I4680&amp;"-"&amp;K4680&amp;"-"&amp;L4680&amp;"-"&amp;J4680&amp;"-"&amp;M4680</f>
        <v>X2Pi-11.5-f-0-1</v>
      </c>
      <c r="R4680">
        <f>B4680+S4680</f>
        <v>25056.591622754</v>
      </c>
      <c r="S4680">
        <f>_xlfn.IFNA(VLOOKUP(Q4680,'MARVEL-X'!A$2:I$1400,7,FALSE),VLOOKUP(Q4680,MARVEL!A$2:J$1522,10,FALSE))</f>
        <v>1832.035822754</v>
      </c>
      <c r="T4680">
        <f>IF(P4680=P4679,R4680+T4679,R4680)</f>
        <v>300679.02488732</v>
      </c>
      <c r="U4680">
        <f>IF(P4680=P4679,1+U4679,1)</f>
        <v>12</v>
      </c>
      <c r="V4680" t="str">
        <f t="shared" si="73"/>
        <v/>
      </c>
      <c r="W4680" t="str">
        <f>IF(V4680="","",IF(ABS(V4680-R4680)&gt;W$1,ABS(V4680-R4680),""))</f>
        <v/>
      </c>
      <c r="X4680" t="str">
        <f>Y4680&amp;"-"&amp;Z4680&amp;"-"&amp;AC4680&amp;"-"&amp;AD4680&amp;"-"&amp;AG4680</f>
        <v>11.5-e-A-0-2.5</v>
      </c>
      <c r="Y4680">
        <f>F4680</f>
        <v>11.5</v>
      </c>
      <c r="Z4680" s="2" t="str">
        <f>G4680</f>
        <v>e</v>
      </c>
      <c r="AA4680">
        <f>_xlfn.IFNA(VLOOKUP(X4680,'duo-out'!A$2:Q$5000,5,FALSE),E4680+10*(H4680-1)+1+_xlfn.IFNA(VLOOKUP(D4680,states!A$2:C$10,3,FALSE),1))</f>
        <v>251</v>
      </c>
      <c r="AB4680" t="str">
        <f>IF(V4680="","",V4680)</f>
        <v/>
      </c>
      <c r="AC4680" s="2" t="str">
        <f>_xlfn.IFNA(VLOOKUP(D4680,states!A$2:C$10,2,FALSE),"XX")</f>
        <v>A</v>
      </c>
      <c r="AD4680">
        <f>E4680</f>
        <v>0</v>
      </c>
      <c r="AE4680">
        <f>_xlfn.IFNA(VLOOKUP(D4680,states!A$2:D$10,4,FALSE),0)</f>
        <v>2</v>
      </c>
      <c r="AF4680">
        <v>0.5</v>
      </c>
      <c r="AG4680">
        <f>IF(AE4680=0,AF4680,IF(AE4680=1,IF(F4680=0.5,0.5,IF(H4680=1,0.5,1.5)),IF(F4680=0.5,0.5,IF(H4680=1,2.5,1.5))))</f>
        <v>2.5</v>
      </c>
      <c r="AH4680" s="7">
        <f>IF(AC4680="XX",0,1/C4680^(1/5)*IF(E4680=0,100,1)/(E4680+1)^(1/4))</f>
        <v>398.10717055349727</v>
      </c>
    </row>
    <row r="4681" spans="1:34">
      <c r="A4681">
        <v>699</v>
      </c>
      <c r="B4681" s="1">
        <v>22888.68</v>
      </c>
      <c r="C4681" s="6">
        <v>0.22989999999999999</v>
      </c>
      <c r="D4681" t="s">
        <v>3</v>
      </c>
      <c r="E4681">
        <v>0</v>
      </c>
      <c r="F4681">
        <v>11.5</v>
      </c>
      <c r="G4681" t="s">
        <v>1</v>
      </c>
      <c r="H4681">
        <v>1</v>
      </c>
      <c r="I4681" t="s">
        <v>0</v>
      </c>
      <c r="J4681">
        <v>0</v>
      </c>
      <c r="K4681">
        <v>12.5</v>
      </c>
      <c r="L4681" t="s">
        <v>1</v>
      </c>
      <c r="M4681">
        <v>1</v>
      </c>
      <c r="N4681" t="s">
        <v>755</v>
      </c>
      <c r="O4681">
        <v>1</v>
      </c>
      <c r="P4681" t="str">
        <f>D4681&amp;"-"&amp;F4681&amp;"-"&amp;G4681&amp;"-"&amp;E4681&amp;"-"&amp;H4681</f>
        <v>A2Delta-11.5-e-0-1</v>
      </c>
      <c r="Q4681" t="str">
        <f>I4681&amp;"-"&amp;K4681&amp;"-"&amp;L4681&amp;"-"&amp;J4681&amp;"-"&amp;M4681</f>
        <v>X2Pi-12.5-e-0-1</v>
      </c>
      <c r="R4681">
        <f>B4681+S4681</f>
        <v>25056.375760218001</v>
      </c>
      <c r="S4681">
        <f>_xlfn.IFNA(VLOOKUP(Q4681,'MARVEL-X'!A$2:I$1400,7,FALSE),VLOOKUP(Q4681,MARVEL!A$2:J$1522,10,FALSE))</f>
        <v>2167.695760218</v>
      </c>
      <c r="T4681">
        <f>IF(P4681=P4680,R4681+T4680,R4681)</f>
        <v>325735.40064753802</v>
      </c>
      <c r="U4681">
        <f>IF(P4681=P4680,1+U4680,1)</f>
        <v>13</v>
      </c>
      <c r="V4681" t="str">
        <f t="shared" si="73"/>
        <v/>
      </c>
      <c r="W4681" t="str">
        <f>IF(V4681="","",IF(ABS(V4681-R4681)&gt;W$1,ABS(V4681-R4681),""))</f>
        <v/>
      </c>
      <c r="X4681" t="str">
        <f>Y4681&amp;"-"&amp;Z4681&amp;"-"&amp;AC4681&amp;"-"&amp;AD4681&amp;"-"&amp;AG4681</f>
        <v>11.5-e-A-0-2.5</v>
      </c>
      <c r="Y4681">
        <f>F4681</f>
        <v>11.5</v>
      </c>
      <c r="Z4681" s="2" t="str">
        <f>G4681</f>
        <v>e</v>
      </c>
      <c r="AA4681">
        <f>_xlfn.IFNA(VLOOKUP(X4681,'duo-out'!A$2:Q$5000,5,FALSE),E4681+10*(H4681-1)+1+_xlfn.IFNA(VLOOKUP(D4681,states!A$2:C$10,3,FALSE),1))</f>
        <v>251</v>
      </c>
      <c r="AB4681" t="str">
        <f>IF(V4681="","",V4681)</f>
        <v/>
      </c>
      <c r="AC4681" s="2" t="str">
        <f>_xlfn.IFNA(VLOOKUP(D4681,states!A$2:C$10,2,FALSE),"XX")</f>
        <v>A</v>
      </c>
      <c r="AD4681">
        <f>E4681</f>
        <v>0</v>
      </c>
      <c r="AE4681">
        <f>_xlfn.IFNA(VLOOKUP(D4681,states!A$2:D$10,4,FALSE),0)</f>
        <v>2</v>
      </c>
      <c r="AF4681">
        <v>0.5</v>
      </c>
      <c r="AG4681">
        <f>IF(AE4681=0,AF4681,IF(AE4681=1,IF(F4681=0.5,0.5,IF(H4681=1,0.5,1.5)),IF(F4681=0.5,0.5,IF(H4681=1,2.5,1.5))))</f>
        <v>2.5</v>
      </c>
      <c r="AH4681" s="7">
        <f>IF(AC4681="XX",0,1/C4681^(1/5)*IF(E4681=0,100,1)/(E4681+1)^(1/4))</f>
        <v>134.18136505979408</v>
      </c>
    </row>
    <row r="4682" spans="1:34">
      <c r="A4682">
        <v>670</v>
      </c>
      <c r="B4682" s="1">
        <v>23224.53</v>
      </c>
      <c r="C4682" s="6">
        <v>0.05</v>
      </c>
      <c r="D4682" t="s">
        <v>3</v>
      </c>
      <c r="E4682">
        <v>0</v>
      </c>
      <c r="F4682">
        <v>11.5</v>
      </c>
      <c r="G4682" t="s">
        <v>1</v>
      </c>
      <c r="H4682">
        <v>1</v>
      </c>
      <c r="I4682" t="s">
        <v>0</v>
      </c>
      <c r="J4682">
        <v>0</v>
      </c>
      <c r="K4682">
        <v>11.5</v>
      </c>
      <c r="L4682" t="s">
        <v>2</v>
      </c>
      <c r="M4682">
        <v>1</v>
      </c>
      <c r="N4682" t="s">
        <v>726</v>
      </c>
      <c r="O4682">
        <v>1</v>
      </c>
      <c r="P4682" t="str">
        <f>D4682&amp;"-"&amp;F4682&amp;"-"&amp;G4682&amp;"-"&amp;E4682&amp;"-"&amp;H4682</f>
        <v>A2Delta-11.5-e-0-1</v>
      </c>
      <c r="Q4682" t="str">
        <f>I4682&amp;"-"&amp;K4682&amp;"-"&amp;L4682&amp;"-"&amp;J4682&amp;"-"&amp;M4682</f>
        <v>X2Pi-11.5-f-0-1</v>
      </c>
      <c r="R4682">
        <f>B4682+S4682</f>
        <v>25056.565822753997</v>
      </c>
      <c r="S4682">
        <f>_xlfn.IFNA(VLOOKUP(Q4682,'MARVEL-X'!A$2:I$1400,7,FALSE),VLOOKUP(Q4682,MARVEL!A$2:J$1522,10,FALSE))</f>
        <v>1832.035822754</v>
      </c>
      <c r="T4682">
        <f>IF(P4682=P4681,R4682+T4681,R4682)</f>
        <v>350791.96647029201</v>
      </c>
      <c r="U4682">
        <f>IF(P4682=P4681,1+U4681,1)</f>
        <v>14</v>
      </c>
      <c r="V4682" t="str">
        <f t="shared" si="73"/>
        <v/>
      </c>
      <c r="W4682" t="str">
        <f>IF(V4682="","",IF(ABS(V4682-R4682)&gt;W$1,ABS(V4682-R4682),""))</f>
        <v/>
      </c>
      <c r="X4682" t="str">
        <f>Y4682&amp;"-"&amp;Z4682&amp;"-"&amp;AC4682&amp;"-"&amp;AD4682&amp;"-"&amp;AG4682</f>
        <v>11.5-e-A-0-2.5</v>
      </c>
      <c r="Y4682">
        <f>F4682</f>
        <v>11.5</v>
      </c>
      <c r="Z4682" s="2" t="str">
        <f>G4682</f>
        <v>e</v>
      </c>
      <c r="AA4682">
        <f>_xlfn.IFNA(VLOOKUP(X4682,'duo-out'!A$2:Q$5000,5,FALSE),E4682+10*(H4682-1)+1+_xlfn.IFNA(VLOOKUP(D4682,states!A$2:C$10,3,FALSE),1))</f>
        <v>251</v>
      </c>
      <c r="AB4682" t="str">
        <f>IF(V4682="","",V4682)</f>
        <v/>
      </c>
      <c r="AC4682" s="2" t="str">
        <f>_xlfn.IFNA(VLOOKUP(D4682,states!A$2:C$10,2,FALSE),"XX")</f>
        <v>A</v>
      </c>
      <c r="AD4682">
        <f>E4682</f>
        <v>0</v>
      </c>
      <c r="AE4682">
        <f>_xlfn.IFNA(VLOOKUP(D4682,states!A$2:D$10,4,FALSE),0)</f>
        <v>2</v>
      </c>
      <c r="AF4682">
        <v>0.5</v>
      </c>
      <c r="AG4682">
        <f>IF(AE4682=0,AF4682,IF(AE4682=1,IF(F4682=0.5,0.5,IF(H4682=1,0.5,1.5)),IF(F4682=0.5,0.5,IF(H4682=1,2.5,1.5))))</f>
        <v>2.5</v>
      </c>
      <c r="AH4682" s="7">
        <f>IF(AC4682="XX",0,1/C4682^(1/5)*IF(E4682=0,100,1)/(E4682+1)^(1/4))</f>
        <v>182.05642030260799</v>
      </c>
    </row>
    <row r="4683" spans="1:34">
      <c r="A4683">
        <v>584</v>
      </c>
      <c r="B4683" s="1">
        <v>23524.74</v>
      </c>
      <c r="C4683" s="6">
        <v>5.9799999999999999E-2</v>
      </c>
      <c r="D4683" t="s">
        <v>3</v>
      </c>
      <c r="E4683">
        <v>0</v>
      </c>
      <c r="F4683">
        <v>11.5</v>
      </c>
      <c r="G4683" t="s">
        <v>1</v>
      </c>
      <c r="H4683">
        <v>1</v>
      </c>
      <c r="I4683" t="s">
        <v>0</v>
      </c>
      <c r="J4683">
        <v>0</v>
      </c>
      <c r="K4683">
        <v>10.5</v>
      </c>
      <c r="L4683" t="s">
        <v>1</v>
      </c>
      <c r="M4683">
        <v>1</v>
      </c>
      <c r="N4683" t="s">
        <v>640</v>
      </c>
      <c r="O4683">
        <v>1</v>
      </c>
      <c r="P4683" t="str">
        <f>D4683&amp;"-"&amp;F4683&amp;"-"&amp;G4683&amp;"-"&amp;E4683&amp;"-"&amp;H4683</f>
        <v>A2Delta-11.5-e-0-1</v>
      </c>
      <c r="Q4683" t="str">
        <f>I4683&amp;"-"&amp;K4683&amp;"-"&amp;L4683&amp;"-"&amp;J4683&amp;"-"&amp;M4683</f>
        <v>X2Pi-10.5-e-0-1</v>
      </c>
      <c r="R4683">
        <f>B4683+S4683</f>
        <v>25056.534576008002</v>
      </c>
      <c r="S4683">
        <f>_xlfn.IFNA(VLOOKUP(Q4683,'MARVEL-X'!A$2:I$1400,7,FALSE),VLOOKUP(Q4683,MARVEL!A$2:J$1522,10,FALSE))</f>
        <v>1531.7945760079999</v>
      </c>
      <c r="T4683">
        <f>IF(P4683=P4682,R4683+T4682,R4683)</f>
        <v>375848.50104629999</v>
      </c>
      <c r="U4683">
        <f>IF(P4683=P4682,1+U4682,1)</f>
        <v>15</v>
      </c>
      <c r="V4683">
        <f t="shared" si="73"/>
        <v>25056.566736419998</v>
      </c>
      <c r="W4683" t="str">
        <f>IF(V4683="","",IF(ABS(V4683-R4683)&gt;W$1,ABS(V4683-R4683),""))</f>
        <v/>
      </c>
      <c r="X4683" t="str">
        <f>Y4683&amp;"-"&amp;Z4683&amp;"-"&amp;AC4683&amp;"-"&amp;AD4683&amp;"-"&amp;AG4683</f>
        <v>11.5-e-A-0-2.5</v>
      </c>
      <c r="Y4683">
        <f>F4683</f>
        <v>11.5</v>
      </c>
      <c r="Z4683" s="2" t="str">
        <f>G4683</f>
        <v>e</v>
      </c>
      <c r="AA4683">
        <f>_xlfn.IFNA(VLOOKUP(X4683,'duo-out'!A$2:Q$5000,5,FALSE),E4683+10*(H4683-1)+1+_xlfn.IFNA(VLOOKUP(D4683,states!A$2:C$10,3,FALSE),1))</f>
        <v>251</v>
      </c>
      <c r="AB4683">
        <f>IF(V4683="","",V4683)</f>
        <v>25056.566736419998</v>
      </c>
      <c r="AC4683" s="2" t="str">
        <f>_xlfn.IFNA(VLOOKUP(D4683,states!A$2:C$10,2,FALSE),"XX")</f>
        <v>A</v>
      </c>
      <c r="AD4683">
        <f>E4683</f>
        <v>0</v>
      </c>
      <c r="AE4683">
        <f>_xlfn.IFNA(VLOOKUP(D4683,states!A$2:D$10,4,FALSE),0)</f>
        <v>2</v>
      </c>
      <c r="AF4683">
        <v>0.5</v>
      </c>
      <c r="AG4683">
        <f>IF(AE4683=0,AF4683,IF(AE4683=1,IF(F4683=0.5,0.5,IF(H4683=1,0.5,1.5)),IF(F4683=0.5,0.5,IF(H4683=1,2.5,1.5))))</f>
        <v>2.5</v>
      </c>
      <c r="AH4683" s="7">
        <f>IF(AC4683="XX",0,1/C4683^(1/5)*IF(E4683=0,100,1)/(E4683+1)^(1/4))</f>
        <v>175.65469534206687</v>
      </c>
    </row>
    <row r="4684" spans="1:34">
      <c r="A4684">
        <v>3935</v>
      </c>
      <c r="B4684" s="1">
        <v>20901.326300000001</v>
      </c>
      <c r="C4684" s="6">
        <v>2.9360000000000001E-2</v>
      </c>
      <c r="D4684" t="s">
        <v>3</v>
      </c>
      <c r="E4684">
        <v>0</v>
      </c>
      <c r="F4684">
        <v>11.5</v>
      </c>
      <c r="G4684" t="s">
        <v>1</v>
      </c>
      <c r="H4684">
        <v>2</v>
      </c>
      <c r="I4684" t="s">
        <v>0</v>
      </c>
      <c r="J4684">
        <v>1</v>
      </c>
      <c r="K4684">
        <v>10.5</v>
      </c>
      <c r="L4684" t="s">
        <v>1</v>
      </c>
      <c r="M4684">
        <v>2</v>
      </c>
      <c r="N4684" t="s">
        <v>3991</v>
      </c>
      <c r="O4684">
        <v>1</v>
      </c>
      <c r="P4684" t="str">
        <f>D4684&amp;"-"&amp;F4684&amp;"-"&amp;G4684&amp;"-"&amp;E4684&amp;"-"&amp;H4684</f>
        <v>A2Delta-11.5-e-0-2</v>
      </c>
      <c r="Q4684" t="str">
        <f>I4684&amp;"-"&amp;K4684&amp;"-"&amp;L4684&amp;"-"&amp;J4684&amp;"-"&amp;M4684</f>
        <v>X2Pi-10.5-e-1-2</v>
      </c>
      <c r="R4684">
        <f>B4684+S4684</f>
        <v>25395.701576519001</v>
      </c>
      <c r="S4684">
        <f>_xlfn.IFNA(VLOOKUP(Q4684,'MARVEL-X'!A$2:I$1400,7,FALSE),VLOOKUP(Q4684,MARVEL!A$2:J$1522,10,FALSE))</f>
        <v>4494.3752765190002</v>
      </c>
      <c r="T4684">
        <f>IF(P4684=P4683,R4684+T4683,R4684)</f>
        <v>25395.701576519001</v>
      </c>
      <c r="U4684">
        <f>IF(P4684=P4683,1+U4683,1)</f>
        <v>1</v>
      </c>
      <c r="V4684" t="str">
        <f t="shared" si="73"/>
        <v/>
      </c>
      <c r="W4684" t="str">
        <f>IF(V4684="","",IF(ABS(V4684-R4684)&gt;W$1,ABS(V4684-R4684),""))</f>
        <v/>
      </c>
      <c r="X4684" t="str">
        <f>Y4684&amp;"-"&amp;Z4684&amp;"-"&amp;AC4684&amp;"-"&amp;AD4684&amp;"-"&amp;AG4684</f>
        <v>11.5-e-A-0-1.5</v>
      </c>
      <c r="Y4684">
        <f>F4684</f>
        <v>11.5</v>
      </c>
      <c r="Z4684" s="2" t="str">
        <f>G4684</f>
        <v>e</v>
      </c>
      <c r="AA4684">
        <f>_xlfn.IFNA(VLOOKUP(X4684,'duo-out'!A$2:Q$5000,5,FALSE),E4684+10*(H4684-1)+1+_xlfn.IFNA(VLOOKUP(D4684,states!A$2:C$10,3,FALSE),1))</f>
        <v>261</v>
      </c>
      <c r="AB4684" t="str">
        <f>IF(V4684="","",V4684)</f>
        <v/>
      </c>
      <c r="AC4684" s="2" t="str">
        <f>_xlfn.IFNA(VLOOKUP(D4684,states!A$2:C$10,2,FALSE),"XX")</f>
        <v>A</v>
      </c>
      <c r="AD4684">
        <f>E4684</f>
        <v>0</v>
      </c>
      <c r="AE4684">
        <f>_xlfn.IFNA(VLOOKUP(D4684,states!A$2:D$10,4,FALSE),0)</f>
        <v>2</v>
      </c>
      <c r="AF4684">
        <v>0.5</v>
      </c>
      <c r="AG4684">
        <f>IF(AE4684=0,AF4684,IF(AE4684=1,IF(F4684=0.5,0.5,IF(H4684=1,0.5,1.5)),IF(F4684=0.5,0.5,IF(H4684=1,2.5,1.5))))</f>
        <v>1.5</v>
      </c>
      <c r="AH4684" s="7">
        <f>IF(AC4684="XX",0,1/C4684^(1/5)*IF(E4684=0,100,1)/(E4684+1)^(1/4))</f>
        <v>202.51107998706919</v>
      </c>
    </row>
    <row r="4685" spans="1:34">
      <c r="A4685">
        <v>3445</v>
      </c>
      <c r="B4685" s="1">
        <v>22878.406299999999</v>
      </c>
      <c r="C4685" s="6">
        <v>5.0000000000000001E-3</v>
      </c>
      <c r="D4685" t="s">
        <v>3</v>
      </c>
      <c r="E4685">
        <v>0</v>
      </c>
      <c r="F4685">
        <v>11.5</v>
      </c>
      <c r="G4685" t="s">
        <v>1</v>
      </c>
      <c r="H4685">
        <v>2</v>
      </c>
      <c r="I4685" t="s">
        <v>0</v>
      </c>
      <c r="J4685">
        <v>0</v>
      </c>
      <c r="K4685">
        <v>12.5</v>
      </c>
      <c r="L4685" t="s">
        <v>1</v>
      </c>
      <c r="M4685">
        <v>2</v>
      </c>
      <c r="N4685" t="s">
        <v>3501</v>
      </c>
      <c r="O4685">
        <v>1</v>
      </c>
      <c r="P4685" t="str">
        <f>D4685&amp;"-"&amp;F4685&amp;"-"&amp;G4685&amp;"-"&amp;E4685&amp;"-"&amp;H4685</f>
        <v>A2Delta-11.5-e-0-2</v>
      </c>
      <c r="Q4685" t="str">
        <f>I4685&amp;"-"&amp;K4685&amp;"-"&amp;L4685&amp;"-"&amp;J4685&amp;"-"&amp;M4685</f>
        <v>X2Pi-12.5-e-0-2</v>
      </c>
      <c r="R4685">
        <f>B4685+S4685</f>
        <v>25395.683020660999</v>
      </c>
      <c r="S4685">
        <f>_xlfn.IFNA(VLOOKUP(Q4685,'MARVEL-X'!A$2:I$1400,7,FALSE),VLOOKUP(Q4685,MARVEL!A$2:J$1522,10,FALSE))</f>
        <v>2517.2767206610001</v>
      </c>
      <c r="T4685">
        <f>IF(P4685=P4684,R4685+T4684,R4685)</f>
        <v>50791.384597180004</v>
      </c>
      <c r="U4685">
        <f>IF(P4685=P4684,1+U4684,1)</f>
        <v>2</v>
      </c>
      <c r="V4685" t="str">
        <f t="shared" si="73"/>
        <v/>
      </c>
      <c r="W4685" t="str">
        <f>IF(V4685="","",IF(ABS(V4685-R4685)&gt;W$1,ABS(V4685-R4685),""))</f>
        <v/>
      </c>
      <c r="X4685" t="str">
        <f>Y4685&amp;"-"&amp;Z4685&amp;"-"&amp;AC4685&amp;"-"&amp;AD4685&amp;"-"&amp;AG4685</f>
        <v>11.5-e-A-0-1.5</v>
      </c>
      <c r="Y4685">
        <f>F4685</f>
        <v>11.5</v>
      </c>
      <c r="Z4685" s="2" t="str">
        <f>G4685</f>
        <v>e</v>
      </c>
      <c r="AA4685">
        <f>_xlfn.IFNA(VLOOKUP(X4685,'duo-out'!A$2:Q$5000,5,FALSE),E4685+10*(H4685-1)+1+_xlfn.IFNA(VLOOKUP(D4685,states!A$2:C$10,3,FALSE),1))</f>
        <v>261</v>
      </c>
      <c r="AB4685" t="str">
        <f>IF(V4685="","",V4685)</f>
        <v/>
      </c>
      <c r="AC4685" s="2" t="str">
        <f>_xlfn.IFNA(VLOOKUP(D4685,states!A$2:C$10,2,FALSE),"XX")</f>
        <v>A</v>
      </c>
      <c r="AD4685">
        <f>E4685</f>
        <v>0</v>
      </c>
      <c r="AE4685">
        <f>_xlfn.IFNA(VLOOKUP(D4685,states!A$2:D$10,4,FALSE),0)</f>
        <v>2</v>
      </c>
      <c r="AF4685">
        <v>0.5</v>
      </c>
      <c r="AG4685">
        <f>IF(AE4685=0,AF4685,IF(AE4685=1,IF(F4685=0.5,0.5,IF(H4685=1,0.5,1.5)),IF(F4685=0.5,0.5,IF(H4685=1,2.5,1.5))))</f>
        <v>1.5</v>
      </c>
      <c r="AH4685" s="7">
        <f>IF(AC4685="XX",0,1/C4685^(1/5)*IF(E4685=0,100,1)/(E4685+1)^(1/4))</f>
        <v>288.53998118144267</v>
      </c>
    </row>
    <row r="4686" spans="1:34">
      <c r="A4686">
        <v>3376</v>
      </c>
      <c r="B4686" s="1">
        <v>23228.587</v>
      </c>
      <c r="C4686" s="6">
        <v>0.01</v>
      </c>
      <c r="D4686" t="s">
        <v>3</v>
      </c>
      <c r="E4686">
        <v>0</v>
      </c>
      <c r="F4686">
        <v>11.5</v>
      </c>
      <c r="G4686" t="s">
        <v>1</v>
      </c>
      <c r="H4686">
        <v>2</v>
      </c>
      <c r="I4686" t="s">
        <v>0</v>
      </c>
      <c r="J4686">
        <v>0</v>
      </c>
      <c r="K4686">
        <v>11.5</v>
      </c>
      <c r="L4686" t="s">
        <v>2</v>
      </c>
      <c r="M4686">
        <v>2</v>
      </c>
      <c r="N4686" t="s">
        <v>3432</v>
      </c>
      <c r="O4686">
        <v>1</v>
      </c>
      <c r="P4686" t="str">
        <f>D4686&amp;"-"&amp;F4686&amp;"-"&amp;G4686&amp;"-"&amp;E4686&amp;"-"&amp;H4686</f>
        <v>A2Delta-11.5-e-0-2</v>
      </c>
      <c r="Q4686" t="str">
        <f>I4686&amp;"-"&amp;K4686&amp;"-"&amp;L4686&amp;"-"&amp;J4686&amp;"-"&amp;M4686</f>
        <v>X2Pi-11.5-f-0-2</v>
      </c>
      <c r="R4686">
        <f>B4686+S4686</f>
        <v>25395.687435784999</v>
      </c>
      <c r="S4686">
        <f>_xlfn.IFNA(VLOOKUP(Q4686,'MARVEL-X'!A$2:I$1400,7,FALSE),VLOOKUP(Q4686,MARVEL!A$2:J$1522,10,FALSE))</f>
        <v>2167.1004357850002</v>
      </c>
      <c r="T4686">
        <f>IF(P4686=P4685,R4686+T4685,R4686)</f>
        <v>76187.072032965007</v>
      </c>
      <c r="U4686">
        <f>IF(P4686=P4685,1+U4685,1)</f>
        <v>3</v>
      </c>
      <c r="V4686" t="str">
        <f t="shared" si="73"/>
        <v/>
      </c>
      <c r="W4686" t="str">
        <f>IF(V4686="","",IF(ABS(V4686-R4686)&gt;W$1,ABS(V4686-R4686),""))</f>
        <v/>
      </c>
      <c r="X4686" t="str">
        <f>Y4686&amp;"-"&amp;Z4686&amp;"-"&amp;AC4686&amp;"-"&amp;AD4686&amp;"-"&amp;AG4686</f>
        <v>11.5-e-A-0-1.5</v>
      </c>
      <c r="Y4686">
        <f>F4686</f>
        <v>11.5</v>
      </c>
      <c r="Z4686" s="2" t="str">
        <f>G4686</f>
        <v>e</v>
      </c>
      <c r="AA4686">
        <f>_xlfn.IFNA(VLOOKUP(X4686,'duo-out'!A$2:Q$5000,5,FALSE),E4686+10*(H4686-1)+1+_xlfn.IFNA(VLOOKUP(D4686,states!A$2:C$10,3,FALSE),1))</f>
        <v>261</v>
      </c>
      <c r="AB4686" t="str">
        <f>IF(V4686="","",V4686)</f>
        <v/>
      </c>
      <c r="AC4686" s="2" t="str">
        <f>_xlfn.IFNA(VLOOKUP(D4686,states!A$2:C$10,2,FALSE),"XX")</f>
        <v>A</v>
      </c>
      <c r="AD4686">
        <f>E4686</f>
        <v>0</v>
      </c>
      <c r="AE4686">
        <f>_xlfn.IFNA(VLOOKUP(D4686,states!A$2:D$10,4,FALSE),0)</f>
        <v>2</v>
      </c>
      <c r="AF4686">
        <v>0.5</v>
      </c>
      <c r="AG4686">
        <f>IF(AE4686=0,AF4686,IF(AE4686=1,IF(F4686=0.5,0.5,IF(H4686=1,0.5,1.5)),IF(F4686=0.5,0.5,IF(H4686=1,2.5,1.5))))</f>
        <v>1.5</v>
      </c>
      <c r="AH4686" s="7">
        <f>IF(AC4686="XX",0,1/C4686^(1/5)*IF(E4686=0,100,1)/(E4686+1)^(1/4))</f>
        <v>251.188643150958</v>
      </c>
    </row>
    <row r="4687" spans="1:34">
      <c r="A4687">
        <v>3353</v>
      </c>
      <c r="B4687" s="1">
        <v>23564.754000000001</v>
      </c>
      <c r="C4687" s="6">
        <v>7.4809999999999998E-3</v>
      </c>
      <c r="D4687" t="s">
        <v>3</v>
      </c>
      <c r="E4687">
        <v>0</v>
      </c>
      <c r="F4687">
        <v>11.5</v>
      </c>
      <c r="G4687" t="s">
        <v>1</v>
      </c>
      <c r="H4687">
        <v>2</v>
      </c>
      <c r="I4687" t="s">
        <v>0</v>
      </c>
      <c r="J4687">
        <v>0</v>
      </c>
      <c r="K4687">
        <v>10.5</v>
      </c>
      <c r="L4687" t="s">
        <v>1</v>
      </c>
      <c r="M4687">
        <v>2</v>
      </c>
      <c r="N4687" t="s">
        <v>3409</v>
      </c>
      <c r="O4687">
        <v>1</v>
      </c>
      <c r="P4687" t="str">
        <f>D4687&amp;"-"&amp;F4687&amp;"-"&amp;G4687&amp;"-"&amp;E4687&amp;"-"&amp;H4687</f>
        <v>A2Delta-11.5-e-0-2</v>
      </c>
      <c r="Q4687" t="str">
        <f>I4687&amp;"-"&amp;K4687&amp;"-"&amp;L4687&amp;"-"&amp;J4687&amp;"-"&amp;M4687</f>
        <v>X2Pi-10.5-e-0-2</v>
      </c>
      <c r="R4687">
        <f>B4687+S4687</f>
        <v>25395.675899510003</v>
      </c>
      <c r="S4687">
        <f>_xlfn.IFNA(VLOOKUP(Q4687,'MARVEL-X'!A$2:I$1400,7,FALSE),VLOOKUP(Q4687,MARVEL!A$2:J$1522,10,FALSE))</f>
        <v>1830.92189951</v>
      </c>
      <c r="T4687">
        <f>IF(P4687=P4686,R4687+T4686,R4687)</f>
        <v>101582.747932475</v>
      </c>
      <c r="U4687">
        <f>IF(P4687=P4686,1+U4686,1)</f>
        <v>4</v>
      </c>
      <c r="V4687" t="str">
        <f t="shared" si="73"/>
        <v/>
      </c>
      <c r="W4687" t="str">
        <f>IF(V4687="","",IF(ABS(V4687-R4687)&gt;W$1,ABS(V4687-R4687),""))</f>
        <v/>
      </c>
      <c r="X4687" t="str">
        <f>Y4687&amp;"-"&amp;Z4687&amp;"-"&amp;AC4687&amp;"-"&amp;AD4687&amp;"-"&amp;AG4687</f>
        <v>11.5-e-A-0-1.5</v>
      </c>
      <c r="Y4687">
        <f>F4687</f>
        <v>11.5</v>
      </c>
      <c r="Z4687" s="2" t="str">
        <f>G4687</f>
        <v>e</v>
      </c>
      <c r="AA4687">
        <f>_xlfn.IFNA(VLOOKUP(X4687,'duo-out'!A$2:Q$5000,5,FALSE),E4687+10*(H4687-1)+1+_xlfn.IFNA(VLOOKUP(D4687,states!A$2:C$10,3,FALSE),1))</f>
        <v>261</v>
      </c>
      <c r="AB4687" t="str">
        <f>IF(V4687="","",V4687)</f>
        <v/>
      </c>
      <c r="AC4687" s="2" t="str">
        <f>_xlfn.IFNA(VLOOKUP(D4687,states!A$2:C$10,2,FALSE),"XX")</f>
        <v>A</v>
      </c>
      <c r="AD4687">
        <f>E4687</f>
        <v>0</v>
      </c>
      <c r="AE4687">
        <f>_xlfn.IFNA(VLOOKUP(D4687,states!A$2:D$10,4,FALSE),0)</f>
        <v>2</v>
      </c>
      <c r="AF4687">
        <v>0.5</v>
      </c>
      <c r="AG4687">
        <f>IF(AE4687=0,AF4687,IF(AE4687=1,IF(F4687=0.5,0.5,IF(H4687=1,0.5,1.5)),IF(F4687=0.5,0.5,IF(H4687=1,2.5,1.5))))</f>
        <v>1.5</v>
      </c>
      <c r="AH4687" s="7">
        <f>IF(AC4687="XX",0,1/C4687^(1/5)*IF(E4687=0,100,1)/(E4687+1)^(1/4))</f>
        <v>266.20001097954008</v>
      </c>
    </row>
    <row r="4688" spans="1:34">
      <c r="A4688">
        <v>2844</v>
      </c>
      <c r="B4688" s="1">
        <v>22878.401900000001</v>
      </c>
      <c r="C4688" s="6">
        <v>8.6269999999999993E-3</v>
      </c>
      <c r="D4688" t="s">
        <v>3</v>
      </c>
      <c r="E4688">
        <v>0</v>
      </c>
      <c r="F4688">
        <v>11.5</v>
      </c>
      <c r="G4688" t="s">
        <v>1</v>
      </c>
      <c r="H4688">
        <v>2</v>
      </c>
      <c r="I4688" t="s">
        <v>0</v>
      </c>
      <c r="J4688">
        <v>0</v>
      </c>
      <c r="K4688">
        <v>12.5</v>
      </c>
      <c r="L4688" t="s">
        <v>1</v>
      </c>
      <c r="M4688">
        <v>2</v>
      </c>
      <c r="N4688" t="s">
        <v>2900</v>
      </c>
      <c r="O4688">
        <v>1</v>
      </c>
      <c r="P4688" t="str">
        <f>D4688&amp;"-"&amp;F4688&amp;"-"&amp;G4688&amp;"-"&amp;E4688&amp;"-"&amp;H4688</f>
        <v>A2Delta-11.5-e-0-2</v>
      </c>
      <c r="Q4688" t="str">
        <f>I4688&amp;"-"&amp;K4688&amp;"-"&amp;L4688&amp;"-"&amp;J4688&amp;"-"&amp;M4688</f>
        <v>X2Pi-12.5-e-0-2</v>
      </c>
      <c r="R4688">
        <f>B4688+S4688</f>
        <v>25395.678620661001</v>
      </c>
      <c r="S4688">
        <f>_xlfn.IFNA(VLOOKUP(Q4688,'MARVEL-X'!A$2:I$1400,7,FALSE),VLOOKUP(Q4688,MARVEL!A$2:J$1522,10,FALSE))</f>
        <v>2517.2767206610001</v>
      </c>
      <c r="T4688">
        <f>IF(P4688=P4687,R4688+T4687,R4688)</f>
        <v>126978.426553136</v>
      </c>
      <c r="U4688">
        <f>IF(P4688=P4687,1+U4687,1)</f>
        <v>5</v>
      </c>
      <c r="V4688" t="str">
        <f t="shared" si="73"/>
        <v/>
      </c>
      <c r="W4688" t="str">
        <f>IF(V4688="","",IF(ABS(V4688-R4688)&gt;W$1,ABS(V4688-R4688),""))</f>
        <v/>
      </c>
      <c r="X4688" t="str">
        <f>Y4688&amp;"-"&amp;Z4688&amp;"-"&amp;AC4688&amp;"-"&amp;AD4688&amp;"-"&amp;AG4688</f>
        <v>11.5-e-A-0-1.5</v>
      </c>
      <c r="Y4688">
        <f>F4688</f>
        <v>11.5</v>
      </c>
      <c r="Z4688" s="2" t="str">
        <f>G4688</f>
        <v>e</v>
      </c>
      <c r="AA4688">
        <f>_xlfn.IFNA(VLOOKUP(X4688,'duo-out'!A$2:Q$5000,5,FALSE),E4688+10*(H4688-1)+1+_xlfn.IFNA(VLOOKUP(D4688,states!A$2:C$10,3,FALSE),1))</f>
        <v>261</v>
      </c>
      <c r="AB4688" t="str">
        <f>IF(V4688="","",V4688)</f>
        <v/>
      </c>
      <c r="AC4688" s="2" t="str">
        <f>_xlfn.IFNA(VLOOKUP(D4688,states!A$2:C$10,2,FALSE),"XX")</f>
        <v>A</v>
      </c>
      <c r="AD4688">
        <f>E4688</f>
        <v>0</v>
      </c>
      <c r="AE4688">
        <f>_xlfn.IFNA(VLOOKUP(D4688,states!A$2:D$10,4,FALSE),0)</f>
        <v>2</v>
      </c>
      <c r="AF4688">
        <v>0.5</v>
      </c>
      <c r="AG4688">
        <f>IF(AE4688=0,AF4688,IF(AE4688=1,IF(F4688=0.5,0.5,IF(H4688=1,0.5,1.5)),IF(F4688=0.5,0.5,IF(H4688=1,2.5,1.5))))</f>
        <v>1.5</v>
      </c>
      <c r="AH4688" s="7">
        <f>IF(AC4688="XX",0,1/C4688^(1/5)*IF(E4688=0,100,1)/(E4688+1)^(1/4))</f>
        <v>258.71883108933827</v>
      </c>
    </row>
    <row r="4689" spans="1:34">
      <c r="A4689">
        <v>2788</v>
      </c>
      <c r="B4689" s="1">
        <v>23228.5972</v>
      </c>
      <c r="C4689" s="6">
        <v>1.9689999999999999E-2</v>
      </c>
      <c r="D4689" t="s">
        <v>3</v>
      </c>
      <c r="E4689">
        <v>0</v>
      </c>
      <c r="F4689">
        <v>11.5</v>
      </c>
      <c r="G4689" t="s">
        <v>1</v>
      </c>
      <c r="H4689">
        <v>2</v>
      </c>
      <c r="I4689" t="s">
        <v>0</v>
      </c>
      <c r="J4689">
        <v>0</v>
      </c>
      <c r="K4689">
        <v>11.5</v>
      </c>
      <c r="L4689" t="s">
        <v>2</v>
      </c>
      <c r="M4689">
        <v>2</v>
      </c>
      <c r="N4689" t="s">
        <v>2844</v>
      </c>
      <c r="O4689">
        <v>1</v>
      </c>
      <c r="P4689" t="str">
        <f>D4689&amp;"-"&amp;F4689&amp;"-"&amp;G4689&amp;"-"&amp;E4689&amp;"-"&amp;H4689</f>
        <v>A2Delta-11.5-e-0-2</v>
      </c>
      <c r="Q4689" t="str">
        <f>I4689&amp;"-"&amp;K4689&amp;"-"&amp;L4689&amp;"-"&amp;J4689&amp;"-"&amp;M4689</f>
        <v>X2Pi-11.5-f-0-2</v>
      </c>
      <c r="R4689">
        <f>B4689+S4689</f>
        <v>25395.697635785</v>
      </c>
      <c r="S4689">
        <f>_xlfn.IFNA(VLOOKUP(Q4689,'MARVEL-X'!A$2:I$1400,7,FALSE),VLOOKUP(Q4689,MARVEL!A$2:J$1522,10,FALSE))</f>
        <v>2167.1004357850002</v>
      </c>
      <c r="T4689">
        <f>IF(P4689=P4688,R4689+T4688,R4689)</f>
        <v>152374.12418892101</v>
      </c>
      <c r="U4689">
        <f>IF(P4689=P4688,1+U4688,1)</f>
        <v>6</v>
      </c>
      <c r="V4689" t="str">
        <f t="shared" si="73"/>
        <v/>
      </c>
      <c r="W4689" t="str">
        <f>IF(V4689="","",IF(ABS(V4689-R4689)&gt;W$1,ABS(V4689-R4689),""))</f>
        <v/>
      </c>
      <c r="X4689" t="str">
        <f>Y4689&amp;"-"&amp;Z4689&amp;"-"&amp;AC4689&amp;"-"&amp;AD4689&amp;"-"&amp;AG4689</f>
        <v>11.5-e-A-0-1.5</v>
      </c>
      <c r="Y4689">
        <f>F4689</f>
        <v>11.5</v>
      </c>
      <c r="Z4689" s="2" t="str">
        <f>G4689</f>
        <v>e</v>
      </c>
      <c r="AA4689">
        <f>_xlfn.IFNA(VLOOKUP(X4689,'duo-out'!A$2:Q$5000,5,FALSE),E4689+10*(H4689-1)+1+_xlfn.IFNA(VLOOKUP(D4689,states!A$2:C$10,3,FALSE),1))</f>
        <v>261</v>
      </c>
      <c r="AB4689" t="str">
        <f>IF(V4689="","",V4689)</f>
        <v/>
      </c>
      <c r="AC4689" s="2" t="str">
        <f>_xlfn.IFNA(VLOOKUP(D4689,states!A$2:C$10,2,FALSE),"XX")</f>
        <v>A</v>
      </c>
      <c r="AD4689">
        <f>E4689</f>
        <v>0</v>
      </c>
      <c r="AE4689">
        <f>_xlfn.IFNA(VLOOKUP(D4689,states!A$2:D$10,4,FALSE),0)</f>
        <v>2</v>
      </c>
      <c r="AF4689">
        <v>0.5</v>
      </c>
      <c r="AG4689">
        <f>IF(AE4689=0,AF4689,IF(AE4689=1,IF(F4689=0.5,0.5,IF(H4689=1,0.5,1.5)),IF(F4689=0.5,0.5,IF(H4689=1,2.5,1.5))))</f>
        <v>1.5</v>
      </c>
      <c r="AH4689" s="7">
        <f>IF(AC4689="XX",0,1/C4689^(1/5)*IF(E4689=0,100,1)/(E4689+1)^(1/4))</f>
        <v>219.35667615968831</v>
      </c>
    </row>
    <row r="4690" spans="1:34">
      <c r="A4690">
        <v>2767</v>
      </c>
      <c r="B4690" s="1">
        <v>23564.7618</v>
      </c>
      <c r="C4690" s="6">
        <v>5.0000000000000001E-3</v>
      </c>
      <c r="D4690" t="s">
        <v>3</v>
      </c>
      <c r="E4690">
        <v>0</v>
      </c>
      <c r="F4690">
        <v>11.5</v>
      </c>
      <c r="G4690" t="s">
        <v>1</v>
      </c>
      <c r="H4690">
        <v>2</v>
      </c>
      <c r="I4690" t="s">
        <v>0</v>
      </c>
      <c r="J4690">
        <v>0</v>
      </c>
      <c r="K4690">
        <v>10.5</v>
      </c>
      <c r="L4690" t="s">
        <v>1</v>
      </c>
      <c r="M4690">
        <v>2</v>
      </c>
      <c r="N4690" t="s">
        <v>2823</v>
      </c>
      <c r="O4690">
        <v>1</v>
      </c>
      <c r="P4690" t="str">
        <f>D4690&amp;"-"&amp;F4690&amp;"-"&amp;G4690&amp;"-"&amp;E4690&amp;"-"&amp;H4690</f>
        <v>A2Delta-11.5-e-0-2</v>
      </c>
      <c r="Q4690" t="str">
        <f>I4690&amp;"-"&amp;K4690&amp;"-"&amp;L4690&amp;"-"&amp;J4690&amp;"-"&amp;M4690</f>
        <v>X2Pi-10.5-e-0-2</v>
      </c>
      <c r="R4690">
        <f>B4690+S4690</f>
        <v>25395.683699510002</v>
      </c>
      <c r="S4690">
        <f>_xlfn.IFNA(VLOOKUP(Q4690,'MARVEL-X'!A$2:I$1400,7,FALSE),VLOOKUP(Q4690,MARVEL!A$2:J$1522,10,FALSE))</f>
        <v>1830.92189951</v>
      </c>
      <c r="T4690">
        <f>IF(P4690=P4689,R4690+T4689,R4690)</f>
        <v>177769.80788843101</v>
      </c>
      <c r="U4690">
        <f>IF(P4690=P4689,1+U4689,1)</f>
        <v>7</v>
      </c>
      <c r="V4690" t="str">
        <f t="shared" si="73"/>
        <v/>
      </c>
      <c r="W4690" t="str">
        <f>IF(V4690="","",IF(ABS(V4690-R4690)&gt;W$1,ABS(V4690-R4690),""))</f>
        <v/>
      </c>
      <c r="X4690" t="str">
        <f>Y4690&amp;"-"&amp;Z4690&amp;"-"&amp;AC4690&amp;"-"&amp;AD4690&amp;"-"&amp;AG4690</f>
        <v>11.5-e-A-0-1.5</v>
      </c>
      <c r="Y4690">
        <f>F4690</f>
        <v>11.5</v>
      </c>
      <c r="Z4690" s="2" t="str">
        <f>G4690</f>
        <v>e</v>
      </c>
      <c r="AA4690">
        <f>_xlfn.IFNA(VLOOKUP(X4690,'duo-out'!A$2:Q$5000,5,FALSE),E4690+10*(H4690-1)+1+_xlfn.IFNA(VLOOKUP(D4690,states!A$2:C$10,3,FALSE),1))</f>
        <v>261</v>
      </c>
      <c r="AB4690" t="str">
        <f>IF(V4690="","",V4690)</f>
        <v/>
      </c>
      <c r="AC4690" s="2" t="str">
        <f>_xlfn.IFNA(VLOOKUP(D4690,states!A$2:C$10,2,FALSE),"XX")</f>
        <v>A</v>
      </c>
      <c r="AD4690">
        <f>E4690</f>
        <v>0</v>
      </c>
      <c r="AE4690">
        <f>_xlfn.IFNA(VLOOKUP(D4690,states!A$2:D$10,4,FALSE),0)</f>
        <v>2</v>
      </c>
      <c r="AF4690">
        <v>0.5</v>
      </c>
      <c r="AG4690">
        <f>IF(AE4690=0,AF4690,IF(AE4690=1,IF(F4690=0.5,0.5,IF(H4690=1,0.5,1.5)),IF(F4690=0.5,0.5,IF(H4690=1,2.5,1.5))))</f>
        <v>1.5</v>
      </c>
      <c r="AH4690" s="7">
        <f>IF(AC4690="XX",0,1/C4690^(1/5)*IF(E4690=0,100,1)/(E4690+1)^(1/4))</f>
        <v>288.53998118144267</v>
      </c>
    </row>
    <row r="4691" spans="1:34">
      <c r="A4691">
        <v>5445</v>
      </c>
      <c r="B4691" s="1">
        <v>23228.593000000001</v>
      </c>
      <c r="C4691" s="6">
        <v>0.05</v>
      </c>
      <c r="D4691" t="s">
        <v>3</v>
      </c>
      <c r="E4691">
        <v>0</v>
      </c>
      <c r="F4691">
        <v>11.5</v>
      </c>
      <c r="G4691" t="s">
        <v>1</v>
      </c>
      <c r="H4691">
        <v>2</v>
      </c>
      <c r="I4691" t="s">
        <v>0</v>
      </c>
      <c r="J4691">
        <v>0</v>
      </c>
      <c r="K4691">
        <v>11.5</v>
      </c>
      <c r="L4691" t="s">
        <v>2</v>
      </c>
      <c r="M4691">
        <v>2</v>
      </c>
      <c r="N4691" t="s">
        <v>5501</v>
      </c>
      <c r="O4691">
        <v>1</v>
      </c>
      <c r="P4691" t="str">
        <f>D4691&amp;"-"&amp;F4691&amp;"-"&amp;G4691&amp;"-"&amp;E4691&amp;"-"&amp;H4691</f>
        <v>A2Delta-11.5-e-0-2</v>
      </c>
      <c r="Q4691" t="str">
        <f>I4691&amp;"-"&amp;K4691&amp;"-"&amp;L4691&amp;"-"&amp;J4691&amp;"-"&amp;M4691</f>
        <v>X2Pi-11.5-f-0-2</v>
      </c>
      <c r="R4691">
        <f>B4691+S4691</f>
        <v>25395.693435785</v>
      </c>
      <c r="S4691">
        <f>_xlfn.IFNA(VLOOKUP(Q4691,'MARVEL-X'!A$2:I$1400,7,FALSE),VLOOKUP(Q4691,MARVEL!A$2:J$1522,10,FALSE))</f>
        <v>2167.1004357850002</v>
      </c>
      <c r="T4691">
        <f>IF(P4691=P4690,R4691+T4690,R4691)</f>
        <v>203165.50132421602</v>
      </c>
      <c r="U4691">
        <f>IF(P4691=P4690,1+U4690,1)</f>
        <v>8</v>
      </c>
      <c r="V4691" t="str">
        <f t="shared" si="73"/>
        <v/>
      </c>
      <c r="W4691" t="str">
        <f>IF(V4691="","",IF(ABS(V4691-R4691)&gt;W$1,ABS(V4691-R4691),""))</f>
        <v/>
      </c>
      <c r="X4691" t="str">
        <f>Y4691&amp;"-"&amp;Z4691&amp;"-"&amp;AC4691&amp;"-"&amp;AD4691&amp;"-"&amp;AG4691</f>
        <v>11.5-e-A-0-1.5</v>
      </c>
      <c r="Y4691">
        <f>F4691</f>
        <v>11.5</v>
      </c>
      <c r="Z4691" s="2" t="str">
        <f>G4691</f>
        <v>e</v>
      </c>
      <c r="AA4691">
        <f>_xlfn.IFNA(VLOOKUP(X4691,'duo-out'!A$2:Q$5000,5,FALSE),E4691+10*(H4691-1)+1+_xlfn.IFNA(VLOOKUP(D4691,states!A$2:C$10,3,FALSE),1))</f>
        <v>261</v>
      </c>
      <c r="AB4691" t="str">
        <f>IF(V4691="","",V4691)</f>
        <v/>
      </c>
      <c r="AC4691" s="2" t="str">
        <f>_xlfn.IFNA(VLOOKUP(D4691,states!A$2:C$10,2,FALSE),"XX")</f>
        <v>A</v>
      </c>
      <c r="AD4691">
        <f>E4691</f>
        <v>0</v>
      </c>
      <c r="AE4691">
        <f>_xlfn.IFNA(VLOOKUP(D4691,states!A$2:D$10,4,FALSE),0)</f>
        <v>2</v>
      </c>
      <c r="AF4691">
        <v>0.5</v>
      </c>
      <c r="AG4691">
        <f>IF(AE4691=0,AF4691,IF(AE4691=1,IF(F4691=0.5,0.5,IF(H4691=1,0.5,1.5)),IF(F4691=0.5,0.5,IF(H4691=1,2.5,1.5))))</f>
        <v>1.5</v>
      </c>
      <c r="AH4691" s="7">
        <f>IF(AC4691="XX",0,1/C4691^(1/5)*IF(E4691=0,100,1)/(E4691+1)^(1/4))</f>
        <v>182.05642030260799</v>
      </c>
    </row>
    <row r="4692" spans="1:34">
      <c r="A4692">
        <v>5425</v>
      </c>
      <c r="B4692" s="1">
        <v>23564.756000000001</v>
      </c>
      <c r="C4692" s="6">
        <v>0.05</v>
      </c>
      <c r="D4692" t="s">
        <v>3</v>
      </c>
      <c r="E4692">
        <v>0</v>
      </c>
      <c r="F4692">
        <v>11.5</v>
      </c>
      <c r="G4692" t="s">
        <v>1</v>
      </c>
      <c r="H4692">
        <v>2</v>
      </c>
      <c r="I4692" t="s">
        <v>0</v>
      </c>
      <c r="J4692">
        <v>0</v>
      </c>
      <c r="K4692">
        <v>10.5</v>
      </c>
      <c r="L4692" t="s">
        <v>1</v>
      </c>
      <c r="M4692">
        <v>2</v>
      </c>
      <c r="N4692" t="s">
        <v>5481</v>
      </c>
      <c r="O4692">
        <v>1</v>
      </c>
      <c r="P4692" t="str">
        <f>D4692&amp;"-"&amp;F4692&amp;"-"&amp;G4692&amp;"-"&amp;E4692&amp;"-"&amp;H4692</f>
        <v>A2Delta-11.5-e-0-2</v>
      </c>
      <c r="Q4692" t="str">
        <f>I4692&amp;"-"&amp;K4692&amp;"-"&amp;L4692&amp;"-"&amp;J4692&amp;"-"&amp;M4692</f>
        <v>X2Pi-10.5-e-0-2</v>
      </c>
      <c r="R4692">
        <f>B4692+S4692</f>
        <v>25395.677899510003</v>
      </c>
      <c r="S4692">
        <f>_xlfn.IFNA(VLOOKUP(Q4692,'MARVEL-X'!A$2:I$1400,7,FALSE),VLOOKUP(Q4692,MARVEL!A$2:J$1522,10,FALSE))</f>
        <v>1830.92189951</v>
      </c>
      <c r="T4692">
        <f>IF(P4692=P4691,R4692+T4691,R4692)</f>
        <v>228561.17922372604</v>
      </c>
      <c r="U4692">
        <f>IF(P4692=P4691,1+U4691,1)</f>
        <v>9</v>
      </c>
      <c r="V4692" t="str">
        <f t="shared" si="73"/>
        <v/>
      </c>
      <c r="W4692" t="str">
        <f>IF(V4692="","",IF(ABS(V4692-R4692)&gt;W$1,ABS(V4692-R4692),""))</f>
        <v/>
      </c>
      <c r="X4692" t="str">
        <f>Y4692&amp;"-"&amp;Z4692&amp;"-"&amp;AC4692&amp;"-"&amp;AD4692&amp;"-"&amp;AG4692</f>
        <v>11.5-e-A-0-1.5</v>
      </c>
      <c r="Y4692">
        <f>F4692</f>
        <v>11.5</v>
      </c>
      <c r="Z4692" s="2" t="str">
        <f>G4692</f>
        <v>e</v>
      </c>
      <c r="AA4692">
        <f>_xlfn.IFNA(VLOOKUP(X4692,'duo-out'!A$2:Q$5000,5,FALSE),E4692+10*(H4692-1)+1+_xlfn.IFNA(VLOOKUP(D4692,states!A$2:C$10,3,FALSE),1))</f>
        <v>261</v>
      </c>
      <c r="AB4692" t="str">
        <f>IF(V4692="","",V4692)</f>
        <v/>
      </c>
      <c r="AC4692" s="2" t="str">
        <f>_xlfn.IFNA(VLOOKUP(D4692,states!A$2:C$10,2,FALSE),"XX")</f>
        <v>A</v>
      </c>
      <c r="AD4692">
        <f>E4692</f>
        <v>0</v>
      </c>
      <c r="AE4692">
        <f>_xlfn.IFNA(VLOOKUP(D4692,states!A$2:D$10,4,FALSE),0)</f>
        <v>2</v>
      </c>
      <c r="AF4692">
        <v>0.5</v>
      </c>
      <c r="AG4692">
        <f>IF(AE4692=0,AF4692,IF(AE4692=1,IF(F4692=0.5,0.5,IF(H4692=1,0.5,1.5)),IF(F4692=0.5,0.5,IF(H4692=1,2.5,1.5))))</f>
        <v>1.5</v>
      </c>
      <c r="AH4692" s="7">
        <f>IF(AC4692="XX",0,1/C4692^(1/5)*IF(E4692=0,100,1)/(E4692+1)^(1/4))</f>
        <v>182.05642030260799</v>
      </c>
    </row>
    <row r="4693" spans="1:34">
      <c r="A4693">
        <v>884</v>
      </c>
      <c r="B4693" s="1">
        <v>22878.29</v>
      </c>
      <c r="C4693" s="6">
        <v>0.128</v>
      </c>
      <c r="D4693" t="s">
        <v>3</v>
      </c>
      <c r="E4693">
        <v>0</v>
      </c>
      <c r="F4693">
        <v>11.5</v>
      </c>
      <c r="G4693" t="s">
        <v>1</v>
      </c>
      <c r="H4693">
        <v>2</v>
      </c>
      <c r="I4693" t="s">
        <v>0</v>
      </c>
      <c r="J4693">
        <v>0</v>
      </c>
      <c r="K4693">
        <v>12.5</v>
      </c>
      <c r="L4693" t="s">
        <v>1</v>
      </c>
      <c r="M4693">
        <v>2</v>
      </c>
      <c r="N4693" t="s">
        <v>940</v>
      </c>
      <c r="O4693">
        <v>1</v>
      </c>
      <c r="P4693" t="str">
        <f>D4693&amp;"-"&amp;F4693&amp;"-"&amp;G4693&amp;"-"&amp;E4693&amp;"-"&amp;H4693</f>
        <v>A2Delta-11.5-e-0-2</v>
      </c>
      <c r="Q4693" t="str">
        <f>I4693&amp;"-"&amp;K4693&amp;"-"&amp;L4693&amp;"-"&amp;J4693&amp;"-"&amp;M4693</f>
        <v>X2Pi-12.5-e-0-2</v>
      </c>
      <c r="R4693">
        <f>B4693+S4693</f>
        <v>25395.566720661001</v>
      </c>
      <c r="S4693">
        <f>_xlfn.IFNA(VLOOKUP(Q4693,'MARVEL-X'!A$2:I$1400,7,FALSE),VLOOKUP(Q4693,MARVEL!A$2:J$1522,10,FALSE))</f>
        <v>2517.2767206610001</v>
      </c>
      <c r="T4693">
        <f>IF(P4693=P4692,R4693+T4692,R4693)</f>
        <v>253956.74594438705</v>
      </c>
      <c r="U4693">
        <f>IF(P4693=P4692,1+U4692,1)</f>
        <v>10</v>
      </c>
      <c r="V4693" t="str">
        <f t="shared" si="73"/>
        <v/>
      </c>
      <c r="W4693" t="str">
        <f>IF(V4693="","",IF(ABS(V4693-R4693)&gt;W$1,ABS(V4693-R4693),""))</f>
        <v/>
      </c>
      <c r="X4693" t="str">
        <f>Y4693&amp;"-"&amp;Z4693&amp;"-"&amp;AC4693&amp;"-"&amp;AD4693&amp;"-"&amp;AG4693</f>
        <v>11.5-e-A-0-1.5</v>
      </c>
      <c r="Y4693">
        <f>F4693</f>
        <v>11.5</v>
      </c>
      <c r="Z4693" s="2" t="str">
        <f>G4693</f>
        <v>e</v>
      </c>
      <c r="AA4693">
        <f>_xlfn.IFNA(VLOOKUP(X4693,'duo-out'!A$2:Q$5000,5,FALSE),E4693+10*(H4693-1)+1+_xlfn.IFNA(VLOOKUP(D4693,states!A$2:C$10,3,FALSE),1))</f>
        <v>261</v>
      </c>
      <c r="AB4693" t="str">
        <f>IF(V4693="","",V4693)</f>
        <v/>
      </c>
      <c r="AC4693" s="2" t="str">
        <f>_xlfn.IFNA(VLOOKUP(D4693,states!A$2:C$10,2,FALSE),"XX")</f>
        <v>A</v>
      </c>
      <c r="AD4693">
        <f>E4693</f>
        <v>0</v>
      </c>
      <c r="AE4693">
        <f>_xlfn.IFNA(VLOOKUP(D4693,states!A$2:D$10,4,FALSE),0)</f>
        <v>2</v>
      </c>
      <c r="AF4693">
        <v>0.5</v>
      </c>
      <c r="AG4693">
        <f>IF(AE4693=0,AF4693,IF(AE4693=1,IF(F4693=0.5,0.5,IF(H4693=1,0.5,1.5)),IF(F4693=0.5,0.5,IF(H4693=1,2.5,1.5))))</f>
        <v>1.5</v>
      </c>
      <c r="AH4693" s="7">
        <f>IF(AC4693="XX",0,1/C4693^(1/5)*IF(E4693=0,100,1)/(E4693+1)^(1/4))</f>
        <v>150.8544084136291</v>
      </c>
    </row>
    <row r="4694" spans="1:34">
      <c r="A4694">
        <v>798</v>
      </c>
      <c r="B4694" s="1">
        <v>23228.59</v>
      </c>
      <c r="C4694" s="6">
        <v>0.05</v>
      </c>
      <c r="D4694" t="s">
        <v>3</v>
      </c>
      <c r="E4694">
        <v>0</v>
      </c>
      <c r="F4694">
        <v>11.5</v>
      </c>
      <c r="G4694" t="s">
        <v>1</v>
      </c>
      <c r="H4694">
        <v>2</v>
      </c>
      <c r="I4694" t="s">
        <v>0</v>
      </c>
      <c r="J4694">
        <v>0</v>
      </c>
      <c r="K4694">
        <v>11.5</v>
      </c>
      <c r="L4694" t="s">
        <v>2</v>
      </c>
      <c r="M4694">
        <v>2</v>
      </c>
      <c r="N4694" t="s">
        <v>854</v>
      </c>
      <c r="O4694">
        <v>1</v>
      </c>
      <c r="P4694" t="str">
        <f>D4694&amp;"-"&amp;F4694&amp;"-"&amp;G4694&amp;"-"&amp;E4694&amp;"-"&amp;H4694</f>
        <v>A2Delta-11.5-e-0-2</v>
      </c>
      <c r="Q4694" t="str">
        <f>I4694&amp;"-"&amp;K4694&amp;"-"&amp;L4694&amp;"-"&amp;J4694&amp;"-"&amp;M4694</f>
        <v>X2Pi-11.5-f-0-2</v>
      </c>
      <c r="R4694">
        <f>B4694+S4694</f>
        <v>25395.690435785</v>
      </c>
      <c r="S4694">
        <f>_xlfn.IFNA(VLOOKUP(Q4694,'MARVEL-X'!A$2:I$1400,7,FALSE),VLOOKUP(Q4694,MARVEL!A$2:J$1522,10,FALSE))</f>
        <v>2167.1004357850002</v>
      </c>
      <c r="T4694">
        <f>IF(P4694=P4693,R4694+T4693,R4694)</f>
        <v>279352.43638017203</v>
      </c>
      <c r="U4694">
        <f>IF(P4694=P4693,1+U4693,1)</f>
        <v>11</v>
      </c>
      <c r="V4694" t="str">
        <f t="shared" si="73"/>
        <v/>
      </c>
      <c r="W4694" t="str">
        <f>IF(V4694="","",IF(ABS(V4694-R4694)&gt;W$1,ABS(V4694-R4694),""))</f>
        <v/>
      </c>
      <c r="X4694" t="str">
        <f>Y4694&amp;"-"&amp;Z4694&amp;"-"&amp;AC4694&amp;"-"&amp;AD4694&amp;"-"&amp;AG4694</f>
        <v>11.5-e-A-0-1.5</v>
      </c>
      <c r="Y4694">
        <f>F4694</f>
        <v>11.5</v>
      </c>
      <c r="Z4694" s="2" t="str">
        <f>G4694</f>
        <v>e</v>
      </c>
      <c r="AA4694">
        <f>_xlfn.IFNA(VLOOKUP(X4694,'duo-out'!A$2:Q$5000,5,FALSE),E4694+10*(H4694-1)+1+_xlfn.IFNA(VLOOKUP(D4694,states!A$2:C$10,3,FALSE),1))</f>
        <v>261</v>
      </c>
      <c r="AB4694" t="str">
        <f>IF(V4694="","",V4694)</f>
        <v/>
      </c>
      <c r="AC4694" s="2" t="str">
        <f>_xlfn.IFNA(VLOOKUP(D4694,states!A$2:C$10,2,FALSE),"XX")</f>
        <v>A</v>
      </c>
      <c r="AD4694">
        <f>E4694</f>
        <v>0</v>
      </c>
      <c r="AE4694">
        <f>_xlfn.IFNA(VLOOKUP(D4694,states!A$2:D$10,4,FALSE),0)</f>
        <v>2</v>
      </c>
      <c r="AF4694">
        <v>0.5</v>
      </c>
      <c r="AG4694">
        <f>IF(AE4694=0,AF4694,IF(AE4694=1,IF(F4694=0.5,0.5,IF(H4694=1,0.5,1.5)),IF(F4694=0.5,0.5,IF(H4694=1,2.5,1.5))))</f>
        <v>1.5</v>
      </c>
      <c r="AH4694" s="7">
        <f>IF(AC4694="XX",0,1/C4694^(1/5)*IF(E4694=0,100,1)/(E4694+1)^(1/4))</f>
        <v>182.05642030260799</v>
      </c>
    </row>
    <row r="4695" spans="1:34">
      <c r="A4695">
        <v>772</v>
      </c>
      <c r="B4695" s="1">
        <v>23564.69</v>
      </c>
      <c r="C4695" s="6">
        <v>7.7280000000000001E-2</v>
      </c>
      <c r="D4695" t="s">
        <v>3</v>
      </c>
      <c r="E4695">
        <v>0</v>
      </c>
      <c r="F4695">
        <v>11.5</v>
      </c>
      <c r="G4695" t="s">
        <v>1</v>
      </c>
      <c r="H4695">
        <v>2</v>
      </c>
      <c r="I4695" t="s">
        <v>0</v>
      </c>
      <c r="J4695">
        <v>0</v>
      </c>
      <c r="K4695">
        <v>10.5</v>
      </c>
      <c r="L4695" t="s">
        <v>1</v>
      </c>
      <c r="M4695">
        <v>2</v>
      </c>
      <c r="N4695" t="s">
        <v>828</v>
      </c>
      <c r="O4695">
        <v>1</v>
      </c>
      <c r="P4695" t="str">
        <f>D4695&amp;"-"&amp;F4695&amp;"-"&amp;G4695&amp;"-"&amp;E4695&amp;"-"&amp;H4695</f>
        <v>A2Delta-11.5-e-0-2</v>
      </c>
      <c r="Q4695" t="str">
        <f>I4695&amp;"-"&amp;K4695&amp;"-"&amp;L4695&amp;"-"&amp;J4695&amp;"-"&amp;M4695</f>
        <v>X2Pi-10.5-e-0-2</v>
      </c>
      <c r="R4695">
        <f>B4695+S4695</f>
        <v>25395.611899509997</v>
      </c>
      <c r="S4695">
        <f>_xlfn.IFNA(VLOOKUP(Q4695,'MARVEL-X'!A$2:I$1400,7,FALSE),VLOOKUP(Q4695,MARVEL!A$2:J$1522,10,FALSE))</f>
        <v>1830.92189951</v>
      </c>
      <c r="T4695">
        <f>IF(P4695=P4694,R4695+T4694,R4695)</f>
        <v>304748.04827968206</v>
      </c>
      <c r="U4695">
        <f>IF(P4695=P4694,1+U4694,1)</f>
        <v>12</v>
      </c>
      <c r="V4695">
        <f t="shared" si="73"/>
        <v>25395.670689973504</v>
      </c>
      <c r="W4695">
        <f>IF(V4695="","",IF(ABS(V4695-R4695)&gt;W$1,ABS(V4695-R4695),""))</f>
        <v>5.8790463506738888E-2</v>
      </c>
      <c r="X4695" t="str">
        <f>Y4695&amp;"-"&amp;Z4695&amp;"-"&amp;AC4695&amp;"-"&amp;AD4695&amp;"-"&amp;AG4695</f>
        <v>11.5-e-A-0-1.5</v>
      </c>
      <c r="Y4695">
        <f>F4695</f>
        <v>11.5</v>
      </c>
      <c r="Z4695" s="2" t="str">
        <f>G4695</f>
        <v>e</v>
      </c>
      <c r="AA4695">
        <f>_xlfn.IFNA(VLOOKUP(X4695,'duo-out'!A$2:Q$5000,5,FALSE),E4695+10*(H4695-1)+1+_xlfn.IFNA(VLOOKUP(D4695,states!A$2:C$10,3,FALSE),1))</f>
        <v>261</v>
      </c>
      <c r="AB4695">
        <f>IF(V4695="","",V4695)</f>
        <v>25395.670689973504</v>
      </c>
      <c r="AC4695" s="2" t="str">
        <f>_xlfn.IFNA(VLOOKUP(D4695,states!A$2:C$10,2,FALSE),"XX")</f>
        <v>A</v>
      </c>
      <c r="AD4695">
        <f>E4695</f>
        <v>0</v>
      </c>
      <c r="AE4695">
        <f>_xlfn.IFNA(VLOOKUP(D4695,states!A$2:D$10,4,FALSE),0)</f>
        <v>2</v>
      </c>
      <c r="AF4695">
        <v>0.5</v>
      </c>
      <c r="AG4695">
        <f>IF(AE4695=0,AF4695,IF(AE4695=1,IF(F4695=0.5,0.5,IF(H4695=1,0.5,1.5)),IF(F4695=0.5,0.5,IF(H4695=1,2.5,1.5))))</f>
        <v>1.5</v>
      </c>
      <c r="AH4695" s="7">
        <f>IF(AC4695="XX",0,1/C4695^(1/5)*IF(E4695=0,100,1)/(E4695+1)^(1/4))</f>
        <v>166.87319352935512</v>
      </c>
    </row>
    <row r="4696" spans="1:34">
      <c r="A4696">
        <v>4008</v>
      </c>
      <c r="B4696" s="1">
        <v>20674.561000000002</v>
      </c>
      <c r="C4696" s="6">
        <v>5.0000000000000001E-3</v>
      </c>
      <c r="D4696" t="s">
        <v>3</v>
      </c>
      <c r="E4696">
        <v>1</v>
      </c>
      <c r="F4696">
        <v>11.5</v>
      </c>
      <c r="G4696" t="s">
        <v>1</v>
      </c>
      <c r="H4696">
        <v>1</v>
      </c>
      <c r="I4696" t="s">
        <v>0</v>
      </c>
      <c r="J4696">
        <v>2</v>
      </c>
      <c r="K4696">
        <v>11.5</v>
      </c>
      <c r="L4696" t="s">
        <v>2</v>
      </c>
      <c r="M4696">
        <v>1</v>
      </c>
      <c r="N4696" t="s">
        <v>4064</v>
      </c>
      <c r="O4696">
        <v>1</v>
      </c>
      <c r="P4696" t="str">
        <f>D4696&amp;"-"&amp;F4696&amp;"-"&amp;G4696&amp;"-"&amp;E4696&amp;"-"&amp;H4696</f>
        <v>A2Delta-11.5-e-1-1</v>
      </c>
      <c r="Q4696" t="str">
        <f>I4696&amp;"-"&amp;K4696&amp;"-"&amp;L4696&amp;"-"&amp;J4696&amp;"-"&amp;M4696</f>
        <v>X2Pi-11.5-f-2-1</v>
      </c>
      <c r="R4696">
        <f>B4696+S4696</f>
        <v>27707.940391773001</v>
      </c>
      <c r="S4696">
        <f>_xlfn.IFNA(VLOOKUP(Q4696,'MARVEL-X'!A$2:I$1400,7,FALSE),VLOOKUP(Q4696,MARVEL!A$2:J$1522,10,FALSE))</f>
        <v>7033.379391773</v>
      </c>
      <c r="T4696">
        <f>IF(P4696=P4695,R4696+T4695,R4696)</f>
        <v>27707.940391773001</v>
      </c>
      <c r="U4696">
        <f>IF(P4696=P4695,1+U4695,1)</f>
        <v>1</v>
      </c>
      <c r="V4696" t="str">
        <f t="shared" si="73"/>
        <v/>
      </c>
      <c r="W4696" t="str">
        <f>IF(V4696="","",IF(ABS(V4696-R4696)&gt;W$1,ABS(V4696-R4696),""))</f>
        <v/>
      </c>
      <c r="X4696" t="str">
        <f>Y4696&amp;"-"&amp;Z4696&amp;"-"&amp;AC4696&amp;"-"&amp;AD4696&amp;"-"&amp;AG4696</f>
        <v>11.5-e-A-1-2.5</v>
      </c>
      <c r="Y4696">
        <f>F4696</f>
        <v>11.5</v>
      </c>
      <c r="Z4696" s="2" t="str">
        <f>G4696</f>
        <v>e</v>
      </c>
      <c r="AA4696">
        <f>_xlfn.IFNA(VLOOKUP(X4696,'duo-out'!A$2:Q$5000,5,FALSE),E4696+10*(H4696-1)+1+_xlfn.IFNA(VLOOKUP(D4696,states!A$2:C$10,3,FALSE),1))</f>
        <v>252</v>
      </c>
      <c r="AB4696" t="str">
        <f>IF(V4696="","",V4696)</f>
        <v/>
      </c>
      <c r="AC4696" s="2" t="str">
        <f>_xlfn.IFNA(VLOOKUP(D4696,states!A$2:C$10,2,FALSE),"XX")</f>
        <v>A</v>
      </c>
      <c r="AD4696">
        <f>E4696</f>
        <v>1</v>
      </c>
      <c r="AE4696">
        <f>_xlfn.IFNA(VLOOKUP(D4696,states!A$2:D$10,4,FALSE),0)</f>
        <v>2</v>
      </c>
      <c r="AF4696">
        <v>0.5</v>
      </c>
      <c r="AG4696">
        <f>IF(AE4696=0,AF4696,IF(AE4696=1,IF(F4696=0.5,0.5,IF(H4696=1,0.5,1.5)),IF(F4696=0.5,0.5,IF(H4696=1,2.5,1.5))))</f>
        <v>2.5</v>
      </c>
      <c r="AH4696" s="7">
        <f>IF(AC4696="XX",0,1/C4696^(1/5)*IF(E4696=0,100,1)/(E4696+1)^(1/4))</f>
        <v>2.4263223583284943</v>
      </c>
    </row>
    <row r="4697" spans="1:34">
      <c r="A4697">
        <v>3528</v>
      </c>
      <c r="B4697" s="1">
        <v>22889.593700000001</v>
      </c>
      <c r="C4697" s="6">
        <v>5.0000000000000001E-3</v>
      </c>
      <c r="D4697" t="s">
        <v>3</v>
      </c>
      <c r="E4697">
        <v>1</v>
      </c>
      <c r="F4697">
        <v>11.5</v>
      </c>
      <c r="G4697" t="s">
        <v>1</v>
      </c>
      <c r="H4697">
        <v>1</v>
      </c>
      <c r="I4697" t="s">
        <v>0</v>
      </c>
      <c r="J4697">
        <v>1</v>
      </c>
      <c r="K4697">
        <v>12.5</v>
      </c>
      <c r="L4697" t="s">
        <v>1</v>
      </c>
      <c r="M4697">
        <v>1</v>
      </c>
      <c r="N4697" t="s">
        <v>3584</v>
      </c>
      <c r="O4697">
        <v>1</v>
      </c>
      <c r="P4697" t="str">
        <f>D4697&amp;"-"&amp;F4697&amp;"-"&amp;G4697&amp;"-"&amp;E4697&amp;"-"&amp;H4697</f>
        <v>A2Delta-11.5-e-1-1</v>
      </c>
      <c r="Q4697" t="str">
        <f>I4697&amp;"-"&amp;K4697&amp;"-"&amp;L4697&amp;"-"&amp;J4697&amp;"-"&amp;M4697</f>
        <v>X2Pi-12.5-e-1-1</v>
      </c>
      <c r="R4697">
        <f>B4697+S4697</f>
        <v>27707.941032072002</v>
      </c>
      <c r="S4697">
        <f>_xlfn.IFNA(VLOOKUP(Q4697,'MARVEL-X'!A$2:I$1400,7,FALSE),VLOOKUP(Q4697,MARVEL!A$2:J$1522,10,FALSE))</f>
        <v>4818.3473320720004</v>
      </c>
      <c r="T4697">
        <f>IF(P4697=P4696,R4697+T4696,R4697)</f>
        <v>55415.881423845</v>
      </c>
      <c r="U4697">
        <f>IF(P4697=P4696,1+U4696,1)</f>
        <v>2</v>
      </c>
      <c r="V4697" t="str">
        <f t="shared" si="73"/>
        <v/>
      </c>
      <c r="W4697" t="str">
        <f>IF(V4697="","",IF(ABS(V4697-R4697)&gt;W$1,ABS(V4697-R4697),""))</f>
        <v/>
      </c>
      <c r="X4697" t="str">
        <f>Y4697&amp;"-"&amp;Z4697&amp;"-"&amp;AC4697&amp;"-"&amp;AD4697&amp;"-"&amp;AG4697</f>
        <v>11.5-e-A-1-2.5</v>
      </c>
      <c r="Y4697">
        <f>F4697</f>
        <v>11.5</v>
      </c>
      <c r="Z4697" s="2" t="str">
        <f>G4697</f>
        <v>e</v>
      </c>
      <c r="AA4697">
        <f>_xlfn.IFNA(VLOOKUP(X4697,'duo-out'!A$2:Q$5000,5,FALSE),E4697+10*(H4697-1)+1+_xlfn.IFNA(VLOOKUP(D4697,states!A$2:C$10,3,FALSE),1))</f>
        <v>252</v>
      </c>
      <c r="AB4697" t="str">
        <f>IF(V4697="","",V4697)</f>
        <v/>
      </c>
      <c r="AC4697" s="2" t="str">
        <f>_xlfn.IFNA(VLOOKUP(D4697,states!A$2:C$10,2,FALSE),"XX")</f>
        <v>A</v>
      </c>
      <c r="AD4697">
        <f>E4697</f>
        <v>1</v>
      </c>
      <c r="AE4697">
        <f>_xlfn.IFNA(VLOOKUP(D4697,states!A$2:D$10,4,FALSE),0)</f>
        <v>2</v>
      </c>
      <c r="AF4697">
        <v>0.5</v>
      </c>
      <c r="AG4697">
        <f>IF(AE4697=0,AF4697,IF(AE4697=1,IF(F4697=0.5,0.5,IF(H4697=1,0.5,1.5)),IF(F4697=0.5,0.5,IF(H4697=1,2.5,1.5))))</f>
        <v>2.5</v>
      </c>
      <c r="AH4697" s="7">
        <f>IF(AC4697="XX",0,1/C4697^(1/5)*IF(E4697=0,100,1)/(E4697+1)^(1/4))</f>
        <v>2.4263223583284943</v>
      </c>
    </row>
    <row r="4698" spans="1:34">
      <c r="A4698">
        <v>3512</v>
      </c>
      <c r="B4698" s="1">
        <v>23212.494600000002</v>
      </c>
      <c r="C4698" s="6">
        <v>5.0000000000000001E-3</v>
      </c>
      <c r="D4698" t="s">
        <v>3</v>
      </c>
      <c r="E4698">
        <v>1</v>
      </c>
      <c r="F4698">
        <v>11.5</v>
      </c>
      <c r="G4698" t="s">
        <v>1</v>
      </c>
      <c r="H4698">
        <v>1</v>
      </c>
      <c r="I4698" t="s">
        <v>0</v>
      </c>
      <c r="J4698">
        <v>1</v>
      </c>
      <c r="K4698">
        <v>11.5</v>
      </c>
      <c r="L4698" t="s">
        <v>2</v>
      </c>
      <c r="M4698">
        <v>1</v>
      </c>
      <c r="N4698" t="s">
        <v>3568</v>
      </c>
      <c r="O4698">
        <v>1</v>
      </c>
      <c r="P4698" t="str">
        <f>D4698&amp;"-"&amp;F4698&amp;"-"&amp;G4698&amp;"-"&amp;E4698&amp;"-"&amp;H4698</f>
        <v>A2Delta-11.5-e-1-1</v>
      </c>
      <c r="Q4698" t="str">
        <f>I4698&amp;"-"&amp;K4698&amp;"-"&amp;L4698&amp;"-"&amp;J4698&amp;"-"&amp;M4698</f>
        <v>X2Pi-11.5-f-1-1</v>
      </c>
      <c r="R4698">
        <f>B4698+S4698</f>
        <v>27707.940802835001</v>
      </c>
      <c r="S4698">
        <f>_xlfn.IFNA(VLOOKUP(Q4698,'MARVEL-X'!A$2:I$1400,7,FALSE),VLOOKUP(Q4698,MARVEL!A$2:J$1522,10,FALSE))</f>
        <v>4495.4462028349999</v>
      </c>
      <c r="T4698">
        <f>IF(P4698=P4697,R4698+T4697,R4698)</f>
        <v>83123.82222668</v>
      </c>
      <c r="U4698">
        <f>IF(P4698=P4697,1+U4697,1)</f>
        <v>3</v>
      </c>
      <c r="V4698" t="str">
        <f t="shared" si="73"/>
        <v/>
      </c>
      <c r="W4698" t="str">
        <f>IF(V4698="","",IF(ABS(V4698-R4698)&gt;W$1,ABS(V4698-R4698),""))</f>
        <v/>
      </c>
      <c r="X4698" t="str">
        <f>Y4698&amp;"-"&amp;Z4698&amp;"-"&amp;AC4698&amp;"-"&amp;AD4698&amp;"-"&amp;AG4698</f>
        <v>11.5-e-A-1-2.5</v>
      </c>
      <c r="Y4698">
        <f>F4698</f>
        <v>11.5</v>
      </c>
      <c r="Z4698" s="2" t="str">
        <f>G4698</f>
        <v>e</v>
      </c>
      <c r="AA4698">
        <f>_xlfn.IFNA(VLOOKUP(X4698,'duo-out'!A$2:Q$5000,5,FALSE),E4698+10*(H4698-1)+1+_xlfn.IFNA(VLOOKUP(D4698,states!A$2:C$10,3,FALSE),1))</f>
        <v>252</v>
      </c>
      <c r="AB4698" t="str">
        <f>IF(V4698="","",V4698)</f>
        <v/>
      </c>
      <c r="AC4698" s="2" t="str">
        <f>_xlfn.IFNA(VLOOKUP(D4698,states!A$2:C$10,2,FALSE),"XX")</f>
        <v>A</v>
      </c>
      <c r="AD4698">
        <f>E4698</f>
        <v>1</v>
      </c>
      <c r="AE4698">
        <f>_xlfn.IFNA(VLOOKUP(D4698,states!A$2:D$10,4,FALSE),0)</f>
        <v>2</v>
      </c>
      <c r="AF4698">
        <v>0.5</v>
      </c>
      <c r="AG4698">
        <f>IF(AE4698=0,AF4698,IF(AE4698=1,IF(F4698=0.5,0.5,IF(H4698=1,0.5,1.5)),IF(F4698=0.5,0.5,IF(H4698=1,2.5,1.5))))</f>
        <v>2.5</v>
      </c>
      <c r="AH4698" s="7">
        <f>IF(AC4698="XX",0,1/C4698^(1/5)*IF(E4698=0,100,1)/(E4698+1)^(1/4))</f>
        <v>2.4263223583284943</v>
      </c>
    </row>
    <row r="4699" spans="1:34">
      <c r="A4699">
        <v>3465</v>
      </c>
      <c r="B4699" s="1">
        <v>23501.340400000001</v>
      </c>
      <c r="C4699" s="6">
        <v>5.0000000000000001E-3</v>
      </c>
      <c r="D4699" t="s">
        <v>3</v>
      </c>
      <c r="E4699">
        <v>1</v>
      </c>
      <c r="F4699">
        <v>11.5</v>
      </c>
      <c r="G4699" t="s">
        <v>1</v>
      </c>
      <c r="H4699">
        <v>1</v>
      </c>
      <c r="I4699" t="s">
        <v>0</v>
      </c>
      <c r="J4699">
        <v>1</v>
      </c>
      <c r="K4699">
        <v>10.5</v>
      </c>
      <c r="L4699" t="s">
        <v>1</v>
      </c>
      <c r="M4699">
        <v>1</v>
      </c>
      <c r="N4699" t="s">
        <v>3521</v>
      </c>
      <c r="O4699">
        <v>1</v>
      </c>
      <c r="P4699" t="str">
        <f>D4699&amp;"-"&amp;F4699&amp;"-"&amp;G4699&amp;"-"&amp;E4699&amp;"-"&amp;H4699</f>
        <v>A2Delta-11.5-e-1-1</v>
      </c>
      <c r="Q4699" t="str">
        <f>I4699&amp;"-"&amp;K4699&amp;"-"&amp;L4699&amp;"-"&amp;J4699&amp;"-"&amp;M4699</f>
        <v>X2Pi-10.5-e-1-1</v>
      </c>
      <c r="R4699">
        <f>B4699+S4699</f>
        <v>27707.943839764001</v>
      </c>
      <c r="S4699">
        <f>_xlfn.IFNA(VLOOKUP(Q4699,'MARVEL-X'!A$2:I$1400,7,FALSE),VLOOKUP(Q4699,MARVEL!A$2:J$1522,10,FALSE))</f>
        <v>4206.6034397639996</v>
      </c>
      <c r="T4699">
        <f>IF(P4699=P4698,R4699+T4698,R4699)</f>
        <v>110831.766066444</v>
      </c>
      <c r="U4699">
        <f>IF(P4699=P4698,1+U4698,1)</f>
        <v>4</v>
      </c>
      <c r="V4699" t="str">
        <f t="shared" si="73"/>
        <v/>
      </c>
      <c r="W4699" t="str">
        <f>IF(V4699="","",IF(ABS(V4699-R4699)&gt;W$1,ABS(V4699-R4699),""))</f>
        <v/>
      </c>
      <c r="X4699" t="str">
        <f>Y4699&amp;"-"&amp;Z4699&amp;"-"&amp;AC4699&amp;"-"&amp;AD4699&amp;"-"&amp;AG4699</f>
        <v>11.5-e-A-1-2.5</v>
      </c>
      <c r="Y4699">
        <f>F4699</f>
        <v>11.5</v>
      </c>
      <c r="Z4699" s="2" t="str">
        <f>G4699</f>
        <v>e</v>
      </c>
      <c r="AA4699">
        <f>_xlfn.IFNA(VLOOKUP(X4699,'duo-out'!A$2:Q$5000,5,FALSE),E4699+10*(H4699-1)+1+_xlfn.IFNA(VLOOKUP(D4699,states!A$2:C$10,3,FALSE),1))</f>
        <v>252</v>
      </c>
      <c r="AB4699" t="str">
        <f>IF(V4699="","",V4699)</f>
        <v/>
      </c>
      <c r="AC4699" s="2" t="str">
        <f>_xlfn.IFNA(VLOOKUP(D4699,states!A$2:C$10,2,FALSE),"XX")</f>
        <v>A</v>
      </c>
      <c r="AD4699">
        <f>E4699</f>
        <v>1</v>
      </c>
      <c r="AE4699">
        <f>_xlfn.IFNA(VLOOKUP(D4699,states!A$2:D$10,4,FALSE),0)</f>
        <v>2</v>
      </c>
      <c r="AF4699">
        <v>0.5</v>
      </c>
      <c r="AG4699">
        <f>IF(AE4699=0,AF4699,IF(AE4699=1,IF(F4699=0.5,0.5,IF(H4699=1,0.5,1.5)),IF(F4699=0.5,0.5,IF(H4699=1,2.5,1.5))))</f>
        <v>2.5</v>
      </c>
      <c r="AH4699" s="7">
        <f>IF(AC4699="XX",0,1/C4699^(1/5)*IF(E4699=0,100,1)/(E4699+1)^(1/4))</f>
        <v>2.4263223583284943</v>
      </c>
    </row>
    <row r="4700" spans="1:34">
      <c r="A4700">
        <v>2880</v>
      </c>
      <c r="B4700" s="1">
        <v>23501.345700000002</v>
      </c>
      <c r="C4700" s="6">
        <v>5.0000000000000001E-3</v>
      </c>
      <c r="D4700" t="s">
        <v>3</v>
      </c>
      <c r="E4700">
        <v>1</v>
      </c>
      <c r="F4700">
        <v>11.5</v>
      </c>
      <c r="G4700" t="s">
        <v>1</v>
      </c>
      <c r="H4700">
        <v>1</v>
      </c>
      <c r="I4700" t="s">
        <v>0</v>
      </c>
      <c r="J4700">
        <v>1</v>
      </c>
      <c r="K4700">
        <v>10.5</v>
      </c>
      <c r="L4700" t="s">
        <v>1</v>
      </c>
      <c r="M4700">
        <v>1</v>
      </c>
      <c r="N4700" t="s">
        <v>2936</v>
      </c>
      <c r="O4700">
        <v>1</v>
      </c>
      <c r="P4700" t="str">
        <f>D4700&amp;"-"&amp;F4700&amp;"-"&amp;G4700&amp;"-"&amp;E4700&amp;"-"&amp;H4700</f>
        <v>A2Delta-11.5-e-1-1</v>
      </c>
      <c r="Q4700" t="str">
        <f>I4700&amp;"-"&amp;K4700&amp;"-"&amp;L4700&amp;"-"&amp;J4700&amp;"-"&amp;M4700</f>
        <v>X2Pi-10.5-e-1-1</v>
      </c>
      <c r="R4700">
        <f>B4700+S4700</f>
        <v>27707.949139764001</v>
      </c>
      <c r="S4700">
        <f>_xlfn.IFNA(VLOOKUP(Q4700,'MARVEL-X'!A$2:I$1400,7,FALSE),VLOOKUP(Q4700,MARVEL!A$2:J$1522,10,FALSE))</f>
        <v>4206.6034397639996</v>
      </c>
      <c r="T4700">
        <f>IF(P4700=P4699,R4700+T4699,R4700)</f>
        <v>138539.715206208</v>
      </c>
      <c r="U4700">
        <f>IF(P4700=P4699,1+U4699,1)</f>
        <v>5</v>
      </c>
      <c r="V4700" t="str">
        <f t="shared" si="73"/>
        <v/>
      </c>
      <c r="W4700" t="str">
        <f>IF(V4700="","",IF(ABS(V4700-R4700)&gt;W$1,ABS(V4700-R4700),""))</f>
        <v/>
      </c>
      <c r="X4700" t="str">
        <f>Y4700&amp;"-"&amp;Z4700&amp;"-"&amp;AC4700&amp;"-"&amp;AD4700&amp;"-"&amp;AG4700</f>
        <v>11.5-e-A-1-2.5</v>
      </c>
      <c r="Y4700">
        <f>F4700</f>
        <v>11.5</v>
      </c>
      <c r="Z4700" s="2" t="str">
        <f>G4700</f>
        <v>e</v>
      </c>
      <c r="AA4700">
        <f>_xlfn.IFNA(VLOOKUP(X4700,'duo-out'!A$2:Q$5000,5,FALSE),E4700+10*(H4700-1)+1+_xlfn.IFNA(VLOOKUP(D4700,states!A$2:C$10,3,FALSE),1))</f>
        <v>252</v>
      </c>
      <c r="AB4700" t="str">
        <f>IF(V4700="","",V4700)</f>
        <v/>
      </c>
      <c r="AC4700" s="2" t="str">
        <f>_xlfn.IFNA(VLOOKUP(D4700,states!A$2:C$10,2,FALSE),"XX")</f>
        <v>A</v>
      </c>
      <c r="AD4700">
        <f>E4700</f>
        <v>1</v>
      </c>
      <c r="AE4700">
        <f>_xlfn.IFNA(VLOOKUP(D4700,states!A$2:D$10,4,FALSE),0)</f>
        <v>2</v>
      </c>
      <c r="AF4700">
        <v>0.5</v>
      </c>
      <c r="AG4700">
        <f>IF(AE4700=0,AF4700,IF(AE4700=1,IF(F4700=0.5,0.5,IF(H4700=1,0.5,1.5)),IF(F4700=0.5,0.5,IF(H4700=1,2.5,1.5))))</f>
        <v>2.5</v>
      </c>
      <c r="AH4700" s="7">
        <f>IF(AC4700="XX",0,1/C4700^(1/5)*IF(E4700=0,100,1)/(E4700+1)^(1/4))</f>
        <v>2.4263223583284943</v>
      </c>
    </row>
    <row r="4701" spans="1:34">
      <c r="A4701">
        <v>2868</v>
      </c>
      <c r="B4701" s="1">
        <v>23212.493399999999</v>
      </c>
      <c r="C4701" s="6">
        <v>5.0000000000000001E-3</v>
      </c>
      <c r="D4701" t="s">
        <v>3</v>
      </c>
      <c r="E4701">
        <v>1</v>
      </c>
      <c r="F4701">
        <v>11.5</v>
      </c>
      <c r="G4701" t="s">
        <v>1</v>
      </c>
      <c r="H4701">
        <v>1</v>
      </c>
      <c r="I4701" t="s">
        <v>0</v>
      </c>
      <c r="J4701">
        <v>1</v>
      </c>
      <c r="K4701">
        <v>11.5</v>
      </c>
      <c r="L4701" t="s">
        <v>2</v>
      </c>
      <c r="M4701">
        <v>1</v>
      </c>
      <c r="N4701" t="s">
        <v>2924</v>
      </c>
      <c r="O4701">
        <v>1</v>
      </c>
      <c r="P4701" t="str">
        <f>D4701&amp;"-"&amp;F4701&amp;"-"&amp;G4701&amp;"-"&amp;E4701&amp;"-"&amp;H4701</f>
        <v>A2Delta-11.5-e-1-1</v>
      </c>
      <c r="Q4701" t="str">
        <f>I4701&amp;"-"&amp;K4701&amp;"-"&amp;L4701&amp;"-"&amp;J4701&amp;"-"&amp;M4701</f>
        <v>X2Pi-11.5-f-1-1</v>
      </c>
      <c r="R4701">
        <f>B4701+S4701</f>
        <v>27707.939602834998</v>
      </c>
      <c r="S4701">
        <f>_xlfn.IFNA(VLOOKUP(Q4701,'MARVEL-X'!A$2:I$1400,7,FALSE),VLOOKUP(Q4701,MARVEL!A$2:J$1522,10,FALSE))</f>
        <v>4495.4462028349999</v>
      </c>
      <c r="T4701">
        <f>IF(P4701=P4700,R4701+T4700,R4701)</f>
        <v>166247.65480904299</v>
      </c>
      <c r="U4701">
        <f>IF(P4701=P4700,1+U4700,1)</f>
        <v>6</v>
      </c>
      <c r="V4701" t="str">
        <f t="shared" si="73"/>
        <v/>
      </c>
      <c r="W4701" t="str">
        <f>IF(V4701="","",IF(ABS(V4701-R4701)&gt;W$1,ABS(V4701-R4701),""))</f>
        <v/>
      </c>
      <c r="X4701" t="str">
        <f>Y4701&amp;"-"&amp;Z4701&amp;"-"&amp;AC4701&amp;"-"&amp;AD4701&amp;"-"&amp;AG4701</f>
        <v>11.5-e-A-1-2.5</v>
      </c>
      <c r="Y4701">
        <f>F4701</f>
        <v>11.5</v>
      </c>
      <c r="Z4701" s="2" t="str">
        <f>G4701</f>
        <v>e</v>
      </c>
      <c r="AA4701">
        <f>_xlfn.IFNA(VLOOKUP(X4701,'duo-out'!A$2:Q$5000,5,FALSE),E4701+10*(H4701-1)+1+_xlfn.IFNA(VLOOKUP(D4701,states!A$2:C$10,3,FALSE),1))</f>
        <v>252</v>
      </c>
      <c r="AB4701" t="str">
        <f>IF(V4701="","",V4701)</f>
        <v/>
      </c>
      <c r="AC4701" s="2" t="str">
        <f>_xlfn.IFNA(VLOOKUP(D4701,states!A$2:C$10,2,FALSE),"XX")</f>
        <v>A</v>
      </c>
      <c r="AD4701">
        <f>E4701</f>
        <v>1</v>
      </c>
      <c r="AE4701">
        <f>_xlfn.IFNA(VLOOKUP(D4701,states!A$2:D$10,4,FALSE),0)</f>
        <v>2</v>
      </c>
      <c r="AF4701">
        <v>0.5</v>
      </c>
      <c r="AG4701">
        <f>IF(AE4701=0,AF4701,IF(AE4701=1,IF(F4701=0.5,0.5,IF(H4701=1,0.5,1.5)),IF(F4701=0.5,0.5,IF(H4701=1,2.5,1.5))))</f>
        <v>2.5</v>
      </c>
      <c r="AH4701" s="7">
        <f>IF(AC4701="XX",0,1/C4701^(1/5)*IF(E4701=0,100,1)/(E4701+1)^(1/4))</f>
        <v>2.4263223583284943</v>
      </c>
    </row>
    <row r="4702" spans="1:34">
      <c r="A4702">
        <v>5541</v>
      </c>
      <c r="B4702" s="1">
        <v>23212.48</v>
      </c>
      <c r="C4702" s="6">
        <v>0.05</v>
      </c>
      <c r="D4702" t="s">
        <v>3</v>
      </c>
      <c r="E4702">
        <v>1</v>
      </c>
      <c r="F4702">
        <v>11.5</v>
      </c>
      <c r="G4702" t="s">
        <v>1</v>
      </c>
      <c r="H4702">
        <v>1</v>
      </c>
      <c r="I4702" t="s">
        <v>0</v>
      </c>
      <c r="J4702">
        <v>1</v>
      </c>
      <c r="K4702">
        <v>11.5</v>
      </c>
      <c r="L4702" t="s">
        <v>2</v>
      </c>
      <c r="M4702">
        <v>1</v>
      </c>
      <c r="N4702" t="s">
        <v>5597</v>
      </c>
      <c r="O4702">
        <v>1</v>
      </c>
      <c r="P4702" t="str">
        <f>D4702&amp;"-"&amp;F4702&amp;"-"&amp;G4702&amp;"-"&amp;E4702&amp;"-"&amp;H4702</f>
        <v>A2Delta-11.5-e-1-1</v>
      </c>
      <c r="Q4702" t="str">
        <f>I4702&amp;"-"&amp;K4702&amp;"-"&amp;L4702&amp;"-"&amp;J4702&amp;"-"&amp;M4702</f>
        <v>X2Pi-11.5-f-1-1</v>
      </c>
      <c r="R4702">
        <f>B4702+S4702</f>
        <v>27707.926202834999</v>
      </c>
      <c r="S4702">
        <f>_xlfn.IFNA(VLOOKUP(Q4702,'MARVEL-X'!A$2:I$1400,7,FALSE),VLOOKUP(Q4702,MARVEL!A$2:J$1522,10,FALSE))</f>
        <v>4495.4462028349999</v>
      </c>
      <c r="T4702">
        <f>IF(P4702=P4701,R4702+T4701,R4702)</f>
        <v>193955.58101187798</v>
      </c>
      <c r="U4702">
        <f>IF(P4702=P4701,1+U4701,1)</f>
        <v>7</v>
      </c>
      <c r="V4702" t="str">
        <f t="shared" si="73"/>
        <v/>
      </c>
      <c r="W4702" t="str">
        <f>IF(V4702="","",IF(ABS(V4702-R4702)&gt;W$1,ABS(V4702-R4702),""))</f>
        <v/>
      </c>
      <c r="X4702" t="str">
        <f>Y4702&amp;"-"&amp;Z4702&amp;"-"&amp;AC4702&amp;"-"&amp;AD4702&amp;"-"&amp;AG4702</f>
        <v>11.5-e-A-1-2.5</v>
      </c>
      <c r="Y4702">
        <f>F4702</f>
        <v>11.5</v>
      </c>
      <c r="Z4702" s="2" t="str">
        <f>G4702</f>
        <v>e</v>
      </c>
      <c r="AA4702">
        <f>_xlfn.IFNA(VLOOKUP(X4702,'duo-out'!A$2:Q$5000,5,FALSE),E4702+10*(H4702-1)+1+_xlfn.IFNA(VLOOKUP(D4702,states!A$2:C$10,3,FALSE),1))</f>
        <v>252</v>
      </c>
      <c r="AB4702" t="str">
        <f>IF(V4702="","",V4702)</f>
        <v/>
      </c>
      <c r="AC4702" s="2" t="str">
        <f>_xlfn.IFNA(VLOOKUP(D4702,states!A$2:C$10,2,FALSE),"XX")</f>
        <v>A</v>
      </c>
      <c r="AD4702">
        <f>E4702</f>
        <v>1</v>
      </c>
      <c r="AE4702">
        <f>_xlfn.IFNA(VLOOKUP(D4702,states!A$2:D$10,4,FALSE),0)</f>
        <v>2</v>
      </c>
      <c r="AF4702">
        <v>0.5</v>
      </c>
      <c r="AG4702">
        <f>IF(AE4702=0,AF4702,IF(AE4702=1,IF(F4702=0.5,0.5,IF(H4702=1,0.5,1.5)),IF(F4702=0.5,0.5,IF(H4702=1,2.5,1.5))))</f>
        <v>2.5</v>
      </c>
      <c r="AH4702" s="7">
        <f>IF(AC4702="XX",0,1/C4702^(1/5)*IF(E4702=0,100,1)/(E4702+1)^(1/4))</f>
        <v>1.5309059120638666</v>
      </c>
    </row>
    <row r="4703" spans="1:34">
      <c r="A4703">
        <v>5492</v>
      </c>
      <c r="B4703" s="1">
        <v>23501.328000000001</v>
      </c>
      <c r="C4703" s="6">
        <v>0.05</v>
      </c>
      <c r="D4703" t="s">
        <v>3</v>
      </c>
      <c r="E4703">
        <v>1</v>
      </c>
      <c r="F4703">
        <v>11.5</v>
      </c>
      <c r="G4703" t="s">
        <v>1</v>
      </c>
      <c r="H4703">
        <v>1</v>
      </c>
      <c r="I4703" t="s">
        <v>0</v>
      </c>
      <c r="J4703">
        <v>1</v>
      </c>
      <c r="K4703">
        <v>10.5</v>
      </c>
      <c r="L4703" t="s">
        <v>1</v>
      </c>
      <c r="M4703">
        <v>1</v>
      </c>
      <c r="N4703" t="s">
        <v>5548</v>
      </c>
      <c r="O4703">
        <v>1</v>
      </c>
      <c r="P4703" t="str">
        <f>D4703&amp;"-"&amp;F4703&amp;"-"&amp;G4703&amp;"-"&amp;E4703&amp;"-"&amp;H4703</f>
        <v>A2Delta-11.5-e-1-1</v>
      </c>
      <c r="Q4703" t="str">
        <f>I4703&amp;"-"&amp;K4703&amp;"-"&amp;L4703&amp;"-"&amp;J4703&amp;"-"&amp;M4703</f>
        <v>X2Pi-10.5-e-1-1</v>
      </c>
      <c r="R4703">
        <f>B4703+S4703</f>
        <v>27707.931439764001</v>
      </c>
      <c r="S4703">
        <f>_xlfn.IFNA(VLOOKUP(Q4703,'MARVEL-X'!A$2:I$1400,7,FALSE),VLOOKUP(Q4703,MARVEL!A$2:J$1522,10,FALSE))</f>
        <v>4206.6034397639996</v>
      </c>
      <c r="T4703">
        <f>IF(P4703=P4702,R4703+T4702,R4703)</f>
        <v>221663.51245164199</v>
      </c>
      <c r="U4703">
        <f>IF(P4703=P4702,1+U4702,1)</f>
        <v>8</v>
      </c>
      <c r="V4703" t="str">
        <f t="shared" si="73"/>
        <v/>
      </c>
      <c r="W4703" t="str">
        <f>IF(V4703="","",IF(ABS(V4703-R4703)&gt;W$1,ABS(V4703-R4703),""))</f>
        <v/>
      </c>
      <c r="X4703" t="str">
        <f>Y4703&amp;"-"&amp;Z4703&amp;"-"&amp;AC4703&amp;"-"&amp;AD4703&amp;"-"&amp;AG4703</f>
        <v>11.5-e-A-1-2.5</v>
      </c>
      <c r="Y4703">
        <f>F4703</f>
        <v>11.5</v>
      </c>
      <c r="Z4703" s="2" t="str">
        <f>G4703</f>
        <v>e</v>
      </c>
      <c r="AA4703">
        <f>_xlfn.IFNA(VLOOKUP(X4703,'duo-out'!A$2:Q$5000,5,FALSE),E4703+10*(H4703-1)+1+_xlfn.IFNA(VLOOKUP(D4703,states!A$2:C$10,3,FALSE),1))</f>
        <v>252</v>
      </c>
      <c r="AB4703" t="str">
        <f>IF(V4703="","",V4703)</f>
        <v/>
      </c>
      <c r="AC4703" s="2" t="str">
        <f>_xlfn.IFNA(VLOOKUP(D4703,states!A$2:C$10,2,FALSE),"XX")</f>
        <v>A</v>
      </c>
      <c r="AD4703">
        <f>E4703</f>
        <v>1</v>
      </c>
      <c r="AE4703">
        <f>_xlfn.IFNA(VLOOKUP(D4703,states!A$2:D$10,4,FALSE),0)</f>
        <v>2</v>
      </c>
      <c r="AF4703">
        <v>0.5</v>
      </c>
      <c r="AG4703">
        <f>IF(AE4703=0,AF4703,IF(AE4703=1,IF(F4703=0.5,0.5,IF(H4703=1,0.5,1.5)),IF(F4703=0.5,0.5,IF(H4703=1,2.5,1.5))))</f>
        <v>2.5</v>
      </c>
      <c r="AH4703" s="7">
        <f>IF(AC4703="XX",0,1/C4703^(1/5)*IF(E4703=0,100,1)/(E4703+1)^(1/4))</f>
        <v>1.5309059120638666</v>
      </c>
    </row>
    <row r="4704" spans="1:34">
      <c r="A4704">
        <v>1002</v>
      </c>
      <c r="B4704" s="1">
        <v>22889.32</v>
      </c>
      <c r="C4704" s="6">
        <v>0.3004</v>
      </c>
      <c r="D4704" t="s">
        <v>3</v>
      </c>
      <c r="E4704">
        <v>1</v>
      </c>
      <c r="F4704">
        <v>11.5</v>
      </c>
      <c r="G4704" t="s">
        <v>1</v>
      </c>
      <c r="H4704">
        <v>1</v>
      </c>
      <c r="I4704" t="s">
        <v>0</v>
      </c>
      <c r="J4704">
        <v>1</v>
      </c>
      <c r="K4704">
        <v>12.5</v>
      </c>
      <c r="L4704" t="s">
        <v>1</v>
      </c>
      <c r="M4704">
        <v>1</v>
      </c>
      <c r="N4704" t="s">
        <v>1058</v>
      </c>
      <c r="O4704">
        <v>1</v>
      </c>
      <c r="P4704" t="str">
        <f>D4704&amp;"-"&amp;F4704&amp;"-"&amp;G4704&amp;"-"&amp;E4704&amp;"-"&amp;H4704</f>
        <v>A2Delta-11.5-e-1-1</v>
      </c>
      <c r="Q4704" t="str">
        <f>I4704&amp;"-"&amp;K4704&amp;"-"&amp;L4704&amp;"-"&amp;J4704&amp;"-"&amp;M4704</f>
        <v>X2Pi-12.5-e-1-1</v>
      </c>
      <c r="R4704">
        <f>B4704+S4704</f>
        <v>27707.667332072</v>
      </c>
      <c r="S4704">
        <f>_xlfn.IFNA(VLOOKUP(Q4704,'MARVEL-X'!A$2:I$1400,7,FALSE),VLOOKUP(Q4704,MARVEL!A$2:J$1522,10,FALSE))</f>
        <v>4818.3473320720004</v>
      </c>
      <c r="T4704">
        <f>IF(P4704=P4703,R4704+T4703,R4704)</f>
        <v>249371.179783714</v>
      </c>
      <c r="U4704">
        <f>IF(P4704=P4703,1+U4703,1)</f>
        <v>9</v>
      </c>
      <c r="V4704" t="str">
        <f t="shared" si="73"/>
        <v/>
      </c>
      <c r="W4704" t="str">
        <f>IF(V4704="","",IF(ABS(V4704-R4704)&gt;W$1,ABS(V4704-R4704),""))</f>
        <v/>
      </c>
      <c r="X4704" t="str">
        <f>Y4704&amp;"-"&amp;Z4704&amp;"-"&amp;AC4704&amp;"-"&amp;AD4704&amp;"-"&amp;AG4704</f>
        <v>11.5-e-A-1-2.5</v>
      </c>
      <c r="Y4704">
        <f>F4704</f>
        <v>11.5</v>
      </c>
      <c r="Z4704" s="2" t="str">
        <f>G4704</f>
        <v>e</v>
      </c>
      <c r="AA4704">
        <f>_xlfn.IFNA(VLOOKUP(X4704,'duo-out'!A$2:Q$5000,5,FALSE),E4704+10*(H4704-1)+1+_xlfn.IFNA(VLOOKUP(D4704,states!A$2:C$10,3,FALSE),1))</f>
        <v>252</v>
      </c>
      <c r="AB4704" t="str">
        <f>IF(V4704="","",V4704)</f>
        <v/>
      </c>
      <c r="AC4704" s="2" t="str">
        <f>_xlfn.IFNA(VLOOKUP(D4704,states!A$2:C$10,2,FALSE),"XX")</f>
        <v>A</v>
      </c>
      <c r="AD4704">
        <f>E4704</f>
        <v>1</v>
      </c>
      <c r="AE4704">
        <f>_xlfn.IFNA(VLOOKUP(D4704,states!A$2:D$10,4,FALSE),0)</f>
        <v>2</v>
      </c>
      <c r="AF4704">
        <v>0.5</v>
      </c>
      <c r="AG4704">
        <f>IF(AE4704=0,AF4704,IF(AE4704=1,IF(F4704=0.5,0.5,IF(H4704=1,0.5,1.5)),IF(F4704=0.5,0.5,IF(H4704=1,2.5,1.5))))</f>
        <v>2.5</v>
      </c>
      <c r="AH4704" s="7">
        <f>IF(AC4704="XX",0,1/C4704^(1/5)*IF(E4704=0,100,1)/(E4704+1)^(1/4))</f>
        <v>1.0695535053625702</v>
      </c>
    </row>
    <row r="4705" spans="1:34">
      <c r="A4705">
        <v>984</v>
      </c>
      <c r="B4705" s="1">
        <v>23212.33</v>
      </c>
      <c r="C4705" s="6">
        <v>0.17860000000000001</v>
      </c>
      <c r="D4705" t="s">
        <v>3</v>
      </c>
      <c r="E4705">
        <v>1</v>
      </c>
      <c r="F4705">
        <v>11.5</v>
      </c>
      <c r="G4705" t="s">
        <v>1</v>
      </c>
      <c r="H4705">
        <v>1</v>
      </c>
      <c r="I4705" t="s">
        <v>0</v>
      </c>
      <c r="J4705">
        <v>1</v>
      </c>
      <c r="K4705">
        <v>11.5</v>
      </c>
      <c r="L4705" t="s">
        <v>2</v>
      </c>
      <c r="M4705">
        <v>1</v>
      </c>
      <c r="N4705" t="s">
        <v>1040</v>
      </c>
      <c r="O4705">
        <v>1</v>
      </c>
      <c r="P4705" t="str">
        <f>D4705&amp;"-"&amp;F4705&amp;"-"&amp;G4705&amp;"-"&amp;E4705&amp;"-"&amp;H4705</f>
        <v>A2Delta-11.5-e-1-1</v>
      </c>
      <c r="Q4705" t="str">
        <f>I4705&amp;"-"&amp;K4705&amp;"-"&amp;L4705&amp;"-"&amp;J4705&amp;"-"&amp;M4705</f>
        <v>X2Pi-11.5-f-1-1</v>
      </c>
      <c r="R4705">
        <f>B4705+S4705</f>
        <v>27707.776202835001</v>
      </c>
      <c r="S4705">
        <f>_xlfn.IFNA(VLOOKUP(Q4705,'MARVEL-X'!A$2:I$1400,7,FALSE),VLOOKUP(Q4705,MARVEL!A$2:J$1522,10,FALSE))</f>
        <v>4495.4462028349999</v>
      </c>
      <c r="T4705">
        <f>IF(P4705=P4704,R4705+T4704,R4705)</f>
        <v>277078.95598654903</v>
      </c>
      <c r="U4705">
        <f>IF(P4705=P4704,1+U4704,1)</f>
        <v>10</v>
      </c>
      <c r="V4705" t="str">
        <f t="shared" si="73"/>
        <v/>
      </c>
      <c r="W4705" t="str">
        <f>IF(V4705="","",IF(ABS(V4705-R4705)&gt;W$1,ABS(V4705-R4705),""))</f>
        <v/>
      </c>
      <c r="X4705" t="str">
        <f>Y4705&amp;"-"&amp;Z4705&amp;"-"&amp;AC4705&amp;"-"&amp;AD4705&amp;"-"&amp;AG4705</f>
        <v>11.5-e-A-1-2.5</v>
      </c>
      <c r="Y4705">
        <f>F4705</f>
        <v>11.5</v>
      </c>
      <c r="Z4705" s="2" t="str">
        <f>G4705</f>
        <v>e</v>
      </c>
      <c r="AA4705">
        <f>_xlfn.IFNA(VLOOKUP(X4705,'duo-out'!A$2:Q$5000,5,FALSE),E4705+10*(H4705-1)+1+_xlfn.IFNA(VLOOKUP(D4705,states!A$2:C$10,3,FALSE),1))</f>
        <v>252</v>
      </c>
      <c r="AB4705" t="str">
        <f>IF(V4705="","",V4705)</f>
        <v/>
      </c>
      <c r="AC4705" s="2" t="str">
        <f>_xlfn.IFNA(VLOOKUP(D4705,states!A$2:C$10,2,FALSE),"XX")</f>
        <v>A</v>
      </c>
      <c r="AD4705">
        <f>E4705</f>
        <v>1</v>
      </c>
      <c r="AE4705">
        <f>_xlfn.IFNA(VLOOKUP(D4705,states!A$2:D$10,4,FALSE),0)</f>
        <v>2</v>
      </c>
      <c r="AF4705">
        <v>0.5</v>
      </c>
      <c r="AG4705">
        <f>IF(AE4705=0,AF4705,IF(AE4705=1,IF(F4705=0.5,0.5,IF(H4705=1,0.5,1.5)),IF(F4705=0.5,0.5,IF(H4705=1,2.5,1.5))))</f>
        <v>2.5</v>
      </c>
      <c r="AH4705" s="7">
        <f>IF(AC4705="XX",0,1/C4705^(1/5)*IF(E4705=0,100,1)/(E4705+1)^(1/4))</f>
        <v>1.1867690457323603</v>
      </c>
    </row>
    <row r="4706" spans="1:34">
      <c r="A4706">
        <v>914</v>
      </c>
      <c r="B4706" s="1">
        <v>23501.31</v>
      </c>
      <c r="C4706" s="6">
        <v>0.05</v>
      </c>
      <c r="D4706" t="s">
        <v>3</v>
      </c>
      <c r="E4706">
        <v>1</v>
      </c>
      <c r="F4706">
        <v>11.5</v>
      </c>
      <c r="G4706" t="s">
        <v>1</v>
      </c>
      <c r="H4706">
        <v>1</v>
      </c>
      <c r="I4706" t="s">
        <v>0</v>
      </c>
      <c r="J4706">
        <v>1</v>
      </c>
      <c r="K4706">
        <v>10.5</v>
      </c>
      <c r="L4706" t="s">
        <v>1</v>
      </c>
      <c r="M4706">
        <v>1</v>
      </c>
      <c r="N4706" t="s">
        <v>970</v>
      </c>
      <c r="O4706">
        <v>1</v>
      </c>
      <c r="P4706" t="str">
        <f>D4706&amp;"-"&amp;F4706&amp;"-"&amp;G4706&amp;"-"&amp;E4706&amp;"-"&amp;H4706</f>
        <v>A2Delta-11.5-e-1-1</v>
      </c>
      <c r="Q4706" t="str">
        <f>I4706&amp;"-"&amp;K4706&amp;"-"&amp;L4706&amp;"-"&amp;J4706&amp;"-"&amp;M4706</f>
        <v>X2Pi-10.5-e-1-1</v>
      </c>
      <c r="R4706">
        <f>B4706+S4706</f>
        <v>27707.913439764001</v>
      </c>
      <c r="S4706">
        <f>_xlfn.IFNA(VLOOKUP(Q4706,'MARVEL-X'!A$2:I$1400,7,FALSE),VLOOKUP(Q4706,MARVEL!A$2:J$1522,10,FALSE))</f>
        <v>4206.6034397639996</v>
      </c>
      <c r="T4706">
        <f>IF(P4706=P4705,R4706+T4705,R4706)</f>
        <v>304786.86942631303</v>
      </c>
      <c r="U4706">
        <f>IF(P4706=P4705,1+U4705,1)</f>
        <v>11</v>
      </c>
      <c r="V4706">
        <f t="shared" si="73"/>
        <v>27707.897220573912</v>
      </c>
      <c r="W4706" t="str">
        <f>IF(V4706="","",IF(ABS(V4706-R4706)&gt;W$1,ABS(V4706-R4706),""))</f>
        <v/>
      </c>
      <c r="X4706" t="str">
        <f>Y4706&amp;"-"&amp;Z4706&amp;"-"&amp;AC4706&amp;"-"&amp;AD4706&amp;"-"&amp;AG4706</f>
        <v>11.5-e-A-1-2.5</v>
      </c>
      <c r="Y4706">
        <f>F4706</f>
        <v>11.5</v>
      </c>
      <c r="Z4706" s="2" t="str">
        <f>G4706</f>
        <v>e</v>
      </c>
      <c r="AA4706">
        <f>_xlfn.IFNA(VLOOKUP(X4706,'duo-out'!A$2:Q$5000,5,FALSE),E4706+10*(H4706-1)+1+_xlfn.IFNA(VLOOKUP(D4706,states!A$2:C$10,3,FALSE),1))</f>
        <v>252</v>
      </c>
      <c r="AB4706">
        <f>IF(V4706="","",V4706)</f>
        <v>27707.897220573912</v>
      </c>
      <c r="AC4706" s="2" t="str">
        <f>_xlfn.IFNA(VLOOKUP(D4706,states!A$2:C$10,2,FALSE),"XX")</f>
        <v>A</v>
      </c>
      <c r="AD4706">
        <f>E4706</f>
        <v>1</v>
      </c>
      <c r="AE4706">
        <f>_xlfn.IFNA(VLOOKUP(D4706,states!A$2:D$10,4,FALSE),0)</f>
        <v>2</v>
      </c>
      <c r="AF4706">
        <v>0.5</v>
      </c>
      <c r="AG4706">
        <f>IF(AE4706=0,AF4706,IF(AE4706=1,IF(F4706=0.5,0.5,IF(H4706=1,0.5,1.5)),IF(F4706=0.5,0.5,IF(H4706=1,2.5,1.5))))</f>
        <v>2.5</v>
      </c>
      <c r="AH4706" s="7">
        <f>IF(AC4706="XX",0,1/C4706^(1/5)*IF(E4706=0,100,1)/(E4706+1)^(1/4))</f>
        <v>1.5309059120638666</v>
      </c>
    </row>
    <row r="4707" spans="1:34">
      <c r="A4707">
        <v>4062</v>
      </c>
      <c r="B4707" s="1">
        <v>20687.650799999999</v>
      </c>
      <c r="C4707" s="6">
        <v>0.01</v>
      </c>
      <c r="D4707" t="s">
        <v>3</v>
      </c>
      <c r="E4707">
        <v>1</v>
      </c>
      <c r="F4707">
        <v>11.5</v>
      </c>
      <c r="G4707" t="s">
        <v>1</v>
      </c>
      <c r="H4707">
        <v>2</v>
      </c>
      <c r="I4707" t="s">
        <v>0</v>
      </c>
      <c r="J4707">
        <v>2</v>
      </c>
      <c r="K4707">
        <v>11.5</v>
      </c>
      <c r="L4707" t="s">
        <v>2</v>
      </c>
      <c r="M4707">
        <v>2</v>
      </c>
      <c r="N4707" t="s">
        <v>4118</v>
      </c>
      <c r="O4707">
        <v>1</v>
      </c>
      <c r="P4707" t="str">
        <f>D4707&amp;"-"&amp;F4707&amp;"-"&amp;G4707&amp;"-"&amp;E4707&amp;"-"&amp;H4707</f>
        <v>A2Delta-11.5-e-1-2</v>
      </c>
      <c r="Q4707" t="str">
        <f>I4707&amp;"-"&amp;K4707&amp;"-"&amp;L4707&amp;"-"&amp;J4707&amp;"-"&amp;M4707</f>
        <v>X2Pi-11.5-f-2-2</v>
      </c>
      <c r="R4707">
        <f>B4707+S4707</f>
        <v>28030.718276323001</v>
      </c>
      <c r="S4707">
        <f>_xlfn.IFNA(VLOOKUP(Q4707,'MARVEL-X'!A$2:I$1400,7,FALSE),VLOOKUP(Q4707,MARVEL!A$2:J$1522,10,FALSE))</f>
        <v>7343.0674763229999</v>
      </c>
      <c r="T4707">
        <f>IF(P4707=P4706,R4707+T4706,R4707)</f>
        <v>28030.718276323001</v>
      </c>
      <c r="U4707">
        <f>IF(P4707=P4706,1+U4706,1)</f>
        <v>1</v>
      </c>
      <c r="V4707" t="str">
        <f t="shared" si="73"/>
        <v/>
      </c>
      <c r="W4707" t="str">
        <f>IF(V4707="","",IF(ABS(V4707-R4707)&gt;W$1,ABS(V4707-R4707),""))</f>
        <v/>
      </c>
      <c r="X4707" t="str">
        <f>Y4707&amp;"-"&amp;Z4707&amp;"-"&amp;AC4707&amp;"-"&amp;AD4707&amp;"-"&amp;AG4707</f>
        <v>11.5-e-A-1-1.5</v>
      </c>
      <c r="Y4707">
        <f>F4707</f>
        <v>11.5</v>
      </c>
      <c r="Z4707" s="2" t="str">
        <f>G4707</f>
        <v>e</v>
      </c>
      <c r="AA4707">
        <f>_xlfn.IFNA(VLOOKUP(X4707,'duo-out'!A$2:Q$5000,5,FALSE),E4707+10*(H4707-1)+1+_xlfn.IFNA(VLOOKUP(D4707,states!A$2:C$10,3,FALSE),1))</f>
        <v>262</v>
      </c>
      <c r="AB4707" t="str">
        <f>IF(V4707="","",V4707)</f>
        <v/>
      </c>
      <c r="AC4707" s="2" t="str">
        <f>_xlfn.IFNA(VLOOKUP(D4707,states!A$2:C$10,2,FALSE),"XX")</f>
        <v>A</v>
      </c>
      <c r="AD4707">
        <f>E4707</f>
        <v>1</v>
      </c>
      <c r="AE4707">
        <f>_xlfn.IFNA(VLOOKUP(D4707,states!A$2:D$10,4,FALSE),0)</f>
        <v>2</v>
      </c>
      <c r="AF4707">
        <v>0.5</v>
      </c>
      <c r="AG4707">
        <f>IF(AE4707=0,AF4707,IF(AE4707=1,IF(F4707=0.5,0.5,IF(H4707=1,0.5,1.5)),IF(F4707=0.5,0.5,IF(H4707=1,2.5,1.5))))</f>
        <v>1.5</v>
      </c>
      <c r="AH4707" s="7">
        <f>IF(AC4707="XX",0,1/C4707^(1/5)*IF(E4707=0,100,1)/(E4707+1)^(1/4))</f>
        <v>2.1122362957808511</v>
      </c>
    </row>
    <row r="4708" spans="1:34">
      <c r="A4708">
        <v>3641</v>
      </c>
      <c r="B4708" s="1">
        <v>22876.132900000001</v>
      </c>
      <c r="C4708" s="6">
        <v>5.0000000000000001E-3</v>
      </c>
      <c r="D4708" t="s">
        <v>3</v>
      </c>
      <c r="E4708">
        <v>1</v>
      </c>
      <c r="F4708">
        <v>11.5</v>
      </c>
      <c r="G4708" t="s">
        <v>1</v>
      </c>
      <c r="H4708">
        <v>2</v>
      </c>
      <c r="I4708" t="s">
        <v>0</v>
      </c>
      <c r="J4708">
        <v>1</v>
      </c>
      <c r="K4708">
        <v>12.5</v>
      </c>
      <c r="L4708" t="s">
        <v>1</v>
      </c>
      <c r="M4708">
        <v>2</v>
      </c>
      <c r="N4708" t="s">
        <v>3697</v>
      </c>
      <c r="O4708">
        <v>1</v>
      </c>
      <c r="P4708" t="str">
        <f>D4708&amp;"-"&amp;F4708&amp;"-"&amp;G4708&amp;"-"&amp;E4708&amp;"-"&amp;H4708</f>
        <v>A2Delta-11.5-e-1-2</v>
      </c>
      <c r="Q4708" t="str">
        <f>I4708&amp;"-"&amp;K4708&amp;"-"&amp;L4708&amp;"-"&amp;J4708&amp;"-"&amp;M4708</f>
        <v>X2Pi-12.5-e-1-2</v>
      </c>
      <c r="R4708">
        <f>B4708+S4708</f>
        <v>28030.701176518</v>
      </c>
      <c r="S4708">
        <f>_xlfn.IFNA(VLOOKUP(Q4708,'MARVEL-X'!A$2:I$1400,7,FALSE),VLOOKUP(Q4708,MARVEL!A$2:J$1522,10,FALSE))</f>
        <v>5154.5682765179999</v>
      </c>
      <c r="T4708">
        <f>IF(P4708=P4707,R4708+T4707,R4708)</f>
        <v>56061.419452841001</v>
      </c>
      <c r="U4708">
        <f>IF(P4708=P4707,1+U4707,1)</f>
        <v>2</v>
      </c>
      <c r="V4708" t="str">
        <f t="shared" si="73"/>
        <v/>
      </c>
      <c r="W4708" t="str">
        <f>IF(V4708="","",IF(ABS(V4708-R4708)&gt;W$1,ABS(V4708-R4708),""))</f>
        <v/>
      </c>
      <c r="X4708" t="str">
        <f>Y4708&amp;"-"&amp;Z4708&amp;"-"&amp;AC4708&amp;"-"&amp;AD4708&amp;"-"&amp;AG4708</f>
        <v>11.5-e-A-1-1.5</v>
      </c>
      <c r="Y4708">
        <f>F4708</f>
        <v>11.5</v>
      </c>
      <c r="Z4708" s="2" t="str">
        <f>G4708</f>
        <v>e</v>
      </c>
      <c r="AA4708">
        <f>_xlfn.IFNA(VLOOKUP(X4708,'duo-out'!A$2:Q$5000,5,FALSE),E4708+10*(H4708-1)+1+_xlfn.IFNA(VLOOKUP(D4708,states!A$2:C$10,3,FALSE),1))</f>
        <v>262</v>
      </c>
      <c r="AB4708" t="str">
        <f>IF(V4708="","",V4708)</f>
        <v/>
      </c>
      <c r="AC4708" s="2" t="str">
        <f>_xlfn.IFNA(VLOOKUP(D4708,states!A$2:C$10,2,FALSE),"XX")</f>
        <v>A</v>
      </c>
      <c r="AD4708">
        <f>E4708</f>
        <v>1</v>
      </c>
      <c r="AE4708">
        <f>_xlfn.IFNA(VLOOKUP(D4708,states!A$2:D$10,4,FALSE),0)</f>
        <v>2</v>
      </c>
      <c r="AF4708">
        <v>0.5</v>
      </c>
      <c r="AG4708">
        <f>IF(AE4708=0,AF4708,IF(AE4708=1,IF(F4708=0.5,0.5,IF(H4708=1,0.5,1.5)),IF(F4708=0.5,0.5,IF(H4708=1,2.5,1.5))))</f>
        <v>1.5</v>
      </c>
      <c r="AH4708" s="7">
        <f>IF(AC4708="XX",0,1/C4708^(1/5)*IF(E4708=0,100,1)/(E4708+1)^(1/4))</f>
        <v>2.4263223583284943</v>
      </c>
    </row>
    <row r="4709" spans="1:34">
      <c r="A4709">
        <v>3598</v>
      </c>
      <c r="B4709" s="1">
        <v>23212.945100000001</v>
      </c>
      <c r="C4709" s="6">
        <v>0.01</v>
      </c>
      <c r="D4709" t="s">
        <v>3</v>
      </c>
      <c r="E4709">
        <v>1</v>
      </c>
      <c r="F4709">
        <v>11.5</v>
      </c>
      <c r="G4709" t="s">
        <v>1</v>
      </c>
      <c r="H4709">
        <v>2</v>
      </c>
      <c r="I4709" t="s">
        <v>0</v>
      </c>
      <c r="J4709">
        <v>1</v>
      </c>
      <c r="K4709">
        <v>11.5</v>
      </c>
      <c r="L4709" t="s">
        <v>2</v>
      </c>
      <c r="M4709">
        <v>2</v>
      </c>
      <c r="N4709" t="s">
        <v>3654</v>
      </c>
      <c r="O4709">
        <v>1</v>
      </c>
      <c r="P4709" t="str">
        <f>D4709&amp;"-"&amp;F4709&amp;"-"&amp;G4709&amp;"-"&amp;E4709&amp;"-"&amp;H4709</f>
        <v>A2Delta-11.5-e-1-2</v>
      </c>
      <c r="Q4709" t="str">
        <f>I4709&amp;"-"&amp;K4709&amp;"-"&amp;L4709&amp;"-"&amp;J4709&amp;"-"&amp;M4709</f>
        <v>X2Pi-11.5-f-1-2</v>
      </c>
      <c r="R4709">
        <f>B4709+S4709</f>
        <v>28030.702711405</v>
      </c>
      <c r="S4709">
        <f>_xlfn.IFNA(VLOOKUP(Q4709,'MARVEL-X'!A$2:I$1400,7,FALSE),VLOOKUP(Q4709,MARVEL!A$2:J$1522,10,FALSE))</f>
        <v>4817.7576114049998</v>
      </c>
      <c r="T4709">
        <f>IF(P4709=P4708,R4709+T4708,R4709)</f>
        <v>84092.122164246</v>
      </c>
      <c r="U4709">
        <f>IF(P4709=P4708,1+U4708,1)</f>
        <v>3</v>
      </c>
      <c r="V4709" t="str">
        <f t="shared" si="73"/>
        <v/>
      </c>
      <c r="W4709" t="str">
        <f>IF(V4709="","",IF(ABS(V4709-R4709)&gt;W$1,ABS(V4709-R4709),""))</f>
        <v/>
      </c>
      <c r="X4709" t="str">
        <f>Y4709&amp;"-"&amp;Z4709&amp;"-"&amp;AC4709&amp;"-"&amp;AD4709&amp;"-"&amp;AG4709</f>
        <v>11.5-e-A-1-1.5</v>
      </c>
      <c r="Y4709">
        <f>F4709</f>
        <v>11.5</v>
      </c>
      <c r="Z4709" s="2" t="str">
        <f>G4709</f>
        <v>e</v>
      </c>
      <c r="AA4709">
        <f>_xlfn.IFNA(VLOOKUP(X4709,'duo-out'!A$2:Q$5000,5,FALSE),E4709+10*(H4709-1)+1+_xlfn.IFNA(VLOOKUP(D4709,states!A$2:C$10,3,FALSE),1))</f>
        <v>262</v>
      </c>
      <c r="AB4709" t="str">
        <f>IF(V4709="","",V4709)</f>
        <v/>
      </c>
      <c r="AC4709" s="2" t="str">
        <f>_xlfn.IFNA(VLOOKUP(D4709,states!A$2:C$10,2,FALSE),"XX")</f>
        <v>A</v>
      </c>
      <c r="AD4709">
        <f>E4709</f>
        <v>1</v>
      </c>
      <c r="AE4709">
        <f>_xlfn.IFNA(VLOOKUP(D4709,states!A$2:D$10,4,FALSE),0)</f>
        <v>2</v>
      </c>
      <c r="AF4709">
        <v>0.5</v>
      </c>
      <c r="AG4709">
        <f>IF(AE4709=0,AF4709,IF(AE4709=1,IF(F4709=0.5,0.5,IF(H4709=1,0.5,1.5)),IF(F4709=0.5,0.5,IF(H4709=1,2.5,1.5))))</f>
        <v>1.5</v>
      </c>
      <c r="AH4709" s="7">
        <f>IF(AC4709="XX",0,1/C4709^(1/5)*IF(E4709=0,100,1)/(E4709+1)^(1/4))</f>
        <v>2.1122362957808511</v>
      </c>
    </row>
    <row r="4710" spans="1:34">
      <c r="A4710">
        <v>3585</v>
      </c>
      <c r="B4710" s="1">
        <v>23536.3308</v>
      </c>
      <c r="C4710" s="6">
        <v>5.0000000000000001E-3</v>
      </c>
      <c r="D4710" t="s">
        <v>3</v>
      </c>
      <c r="E4710">
        <v>1</v>
      </c>
      <c r="F4710">
        <v>11.5</v>
      </c>
      <c r="G4710" t="s">
        <v>1</v>
      </c>
      <c r="H4710">
        <v>2</v>
      </c>
      <c r="I4710" t="s">
        <v>0</v>
      </c>
      <c r="J4710">
        <v>1</v>
      </c>
      <c r="K4710">
        <v>10.5</v>
      </c>
      <c r="L4710" t="s">
        <v>1</v>
      </c>
      <c r="M4710">
        <v>2</v>
      </c>
      <c r="N4710" t="s">
        <v>3641</v>
      </c>
      <c r="O4710">
        <v>1</v>
      </c>
      <c r="P4710" t="str">
        <f>D4710&amp;"-"&amp;F4710&amp;"-"&amp;G4710&amp;"-"&amp;E4710&amp;"-"&amp;H4710</f>
        <v>A2Delta-11.5-e-1-2</v>
      </c>
      <c r="Q4710" t="str">
        <f>I4710&amp;"-"&amp;K4710&amp;"-"&amp;L4710&amp;"-"&amp;J4710&amp;"-"&amp;M4710</f>
        <v>X2Pi-10.5-e-1-2</v>
      </c>
      <c r="R4710">
        <f>B4710+S4710</f>
        <v>28030.706076519</v>
      </c>
      <c r="S4710">
        <f>_xlfn.IFNA(VLOOKUP(Q4710,'MARVEL-X'!A$2:I$1400,7,FALSE),VLOOKUP(Q4710,MARVEL!A$2:J$1522,10,FALSE))</f>
        <v>4494.3752765190002</v>
      </c>
      <c r="T4710">
        <f>IF(P4710=P4709,R4710+T4709,R4710)</f>
        <v>112122.828240765</v>
      </c>
      <c r="U4710">
        <f>IF(P4710=P4709,1+U4709,1)</f>
        <v>4</v>
      </c>
      <c r="V4710" t="str">
        <f t="shared" si="73"/>
        <v/>
      </c>
      <c r="W4710" t="str">
        <f>IF(V4710="","",IF(ABS(V4710-R4710)&gt;W$1,ABS(V4710-R4710),""))</f>
        <v/>
      </c>
      <c r="X4710" t="str">
        <f>Y4710&amp;"-"&amp;Z4710&amp;"-"&amp;AC4710&amp;"-"&amp;AD4710&amp;"-"&amp;AG4710</f>
        <v>11.5-e-A-1-1.5</v>
      </c>
      <c r="Y4710">
        <f>F4710</f>
        <v>11.5</v>
      </c>
      <c r="Z4710" s="2" t="str">
        <f>G4710</f>
        <v>e</v>
      </c>
      <c r="AA4710">
        <f>_xlfn.IFNA(VLOOKUP(X4710,'duo-out'!A$2:Q$5000,5,FALSE),E4710+10*(H4710-1)+1+_xlfn.IFNA(VLOOKUP(D4710,states!A$2:C$10,3,FALSE),1))</f>
        <v>262</v>
      </c>
      <c r="AB4710" t="str">
        <f>IF(V4710="","",V4710)</f>
        <v/>
      </c>
      <c r="AC4710" s="2" t="str">
        <f>_xlfn.IFNA(VLOOKUP(D4710,states!A$2:C$10,2,FALSE),"XX")</f>
        <v>A</v>
      </c>
      <c r="AD4710">
        <f>E4710</f>
        <v>1</v>
      </c>
      <c r="AE4710">
        <f>_xlfn.IFNA(VLOOKUP(D4710,states!A$2:D$10,4,FALSE),0)</f>
        <v>2</v>
      </c>
      <c r="AF4710">
        <v>0.5</v>
      </c>
      <c r="AG4710">
        <f>IF(AE4710=0,AF4710,IF(AE4710=1,IF(F4710=0.5,0.5,IF(H4710=1,0.5,1.5)),IF(F4710=0.5,0.5,IF(H4710=1,2.5,1.5))))</f>
        <v>1.5</v>
      </c>
      <c r="AH4710" s="7">
        <f>IF(AC4710="XX",0,1/C4710^(1/5)*IF(E4710=0,100,1)/(E4710+1)^(1/4))</f>
        <v>2.4263223583284943</v>
      </c>
    </row>
    <row r="4711" spans="1:34">
      <c r="A4711">
        <v>2939</v>
      </c>
      <c r="B4711" s="1">
        <v>23212.948199999999</v>
      </c>
      <c r="C4711" s="6">
        <v>5.0000000000000001E-3</v>
      </c>
      <c r="D4711" t="s">
        <v>3</v>
      </c>
      <c r="E4711">
        <v>1</v>
      </c>
      <c r="F4711">
        <v>11.5</v>
      </c>
      <c r="G4711" t="s">
        <v>1</v>
      </c>
      <c r="H4711">
        <v>2</v>
      </c>
      <c r="I4711" t="s">
        <v>0</v>
      </c>
      <c r="J4711">
        <v>1</v>
      </c>
      <c r="K4711">
        <v>11.5</v>
      </c>
      <c r="L4711" t="s">
        <v>2</v>
      </c>
      <c r="M4711">
        <v>2</v>
      </c>
      <c r="N4711" t="s">
        <v>2995</v>
      </c>
      <c r="O4711">
        <v>1</v>
      </c>
      <c r="P4711" t="str">
        <f>D4711&amp;"-"&amp;F4711&amp;"-"&amp;G4711&amp;"-"&amp;E4711&amp;"-"&amp;H4711</f>
        <v>A2Delta-11.5-e-1-2</v>
      </c>
      <c r="Q4711" t="str">
        <f>I4711&amp;"-"&amp;K4711&amp;"-"&amp;L4711&amp;"-"&amp;J4711&amp;"-"&amp;M4711</f>
        <v>X2Pi-11.5-f-1-2</v>
      </c>
      <c r="R4711">
        <f>B4711+S4711</f>
        <v>28030.705811404998</v>
      </c>
      <c r="S4711">
        <f>_xlfn.IFNA(VLOOKUP(Q4711,'MARVEL-X'!A$2:I$1400,7,FALSE),VLOOKUP(Q4711,MARVEL!A$2:J$1522,10,FALSE))</f>
        <v>4817.7576114049998</v>
      </c>
      <c r="T4711">
        <f>IF(P4711=P4710,R4711+T4710,R4711)</f>
        <v>140153.53405217</v>
      </c>
      <c r="U4711">
        <f>IF(P4711=P4710,1+U4710,1)</f>
        <v>5</v>
      </c>
      <c r="V4711" t="str">
        <f t="shared" si="73"/>
        <v/>
      </c>
      <c r="W4711" t="str">
        <f>IF(V4711="","",IF(ABS(V4711-R4711)&gt;W$1,ABS(V4711-R4711),""))</f>
        <v/>
      </c>
      <c r="X4711" t="str">
        <f>Y4711&amp;"-"&amp;Z4711&amp;"-"&amp;AC4711&amp;"-"&amp;AD4711&amp;"-"&amp;AG4711</f>
        <v>11.5-e-A-1-1.5</v>
      </c>
      <c r="Y4711">
        <f>F4711</f>
        <v>11.5</v>
      </c>
      <c r="Z4711" s="2" t="str">
        <f>G4711</f>
        <v>e</v>
      </c>
      <c r="AA4711">
        <f>_xlfn.IFNA(VLOOKUP(X4711,'duo-out'!A$2:Q$5000,5,FALSE),E4711+10*(H4711-1)+1+_xlfn.IFNA(VLOOKUP(D4711,states!A$2:C$10,3,FALSE),1))</f>
        <v>262</v>
      </c>
      <c r="AB4711" t="str">
        <f>IF(V4711="","",V4711)</f>
        <v/>
      </c>
      <c r="AC4711" s="2" t="str">
        <f>_xlfn.IFNA(VLOOKUP(D4711,states!A$2:C$10,2,FALSE),"XX")</f>
        <v>A</v>
      </c>
      <c r="AD4711">
        <f>E4711</f>
        <v>1</v>
      </c>
      <c r="AE4711">
        <f>_xlfn.IFNA(VLOOKUP(D4711,states!A$2:D$10,4,FALSE),0)</f>
        <v>2</v>
      </c>
      <c r="AF4711">
        <v>0.5</v>
      </c>
      <c r="AG4711">
        <f>IF(AE4711=0,AF4711,IF(AE4711=1,IF(F4711=0.5,0.5,IF(H4711=1,0.5,1.5)),IF(F4711=0.5,0.5,IF(H4711=1,2.5,1.5))))</f>
        <v>1.5</v>
      </c>
      <c r="AH4711" s="7">
        <f>IF(AC4711="XX",0,1/C4711^(1/5)*IF(E4711=0,100,1)/(E4711+1)^(1/4))</f>
        <v>2.4263223583284943</v>
      </c>
    </row>
    <row r="4712" spans="1:34">
      <c r="A4712">
        <v>2926</v>
      </c>
      <c r="B4712" s="1">
        <v>23536.325499999999</v>
      </c>
      <c r="C4712" s="6">
        <v>5.0000000000000001E-3</v>
      </c>
      <c r="D4712" t="s">
        <v>3</v>
      </c>
      <c r="E4712">
        <v>1</v>
      </c>
      <c r="F4712">
        <v>11.5</v>
      </c>
      <c r="G4712" t="s">
        <v>1</v>
      </c>
      <c r="H4712">
        <v>2</v>
      </c>
      <c r="I4712" t="s">
        <v>0</v>
      </c>
      <c r="J4712">
        <v>1</v>
      </c>
      <c r="K4712">
        <v>10.5</v>
      </c>
      <c r="L4712" t="s">
        <v>1</v>
      </c>
      <c r="M4712">
        <v>2</v>
      </c>
      <c r="N4712" t="s">
        <v>2982</v>
      </c>
      <c r="O4712">
        <v>1</v>
      </c>
      <c r="P4712" t="str">
        <f>D4712&amp;"-"&amp;F4712&amp;"-"&amp;G4712&amp;"-"&amp;E4712&amp;"-"&amp;H4712</f>
        <v>A2Delta-11.5-e-1-2</v>
      </c>
      <c r="Q4712" t="str">
        <f>I4712&amp;"-"&amp;K4712&amp;"-"&amp;L4712&amp;"-"&amp;J4712&amp;"-"&amp;M4712</f>
        <v>X2Pi-10.5-e-1-2</v>
      </c>
      <c r="R4712">
        <f>B4712+S4712</f>
        <v>28030.700776518999</v>
      </c>
      <c r="S4712">
        <f>_xlfn.IFNA(VLOOKUP(Q4712,'MARVEL-X'!A$2:I$1400,7,FALSE),VLOOKUP(Q4712,MARVEL!A$2:J$1522,10,FALSE))</f>
        <v>4494.3752765190002</v>
      </c>
      <c r="T4712">
        <f>IF(P4712=P4711,R4712+T4711,R4712)</f>
        <v>168184.23482868899</v>
      </c>
      <c r="U4712">
        <f>IF(P4712=P4711,1+U4711,1)</f>
        <v>6</v>
      </c>
      <c r="V4712" t="str">
        <f t="shared" si="73"/>
        <v/>
      </c>
      <c r="W4712" t="str">
        <f>IF(V4712="","",IF(ABS(V4712-R4712)&gt;W$1,ABS(V4712-R4712),""))</f>
        <v/>
      </c>
      <c r="X4712" t="str">
        <f>Y4712&amp;"-"&amp;Z4712&amp;"-"&amp;AC4712&amp;"-"&amp;AD4712&amp;"-"&amp;AG4712</f>
        <v>11.5-e-A-1-1.5</v>
      </c>
      <c r="Y4712">
        <f>F4712</f>
        <v>11.5</v>
      </c>
      <c r="Z4712" s="2" t="str">
        <f>G4712</f>
        <v>e</v>
      </c>
      <c r="AA4712">
        <f>_xlfn.IFNA(VLOOKUP(X4712,'duo-out'!A$2:Q$5000,5,FALSE),E4712+10*(H4712-1)+1+_xlfn.IFNA(VLOOKUP(D4712,states!A$2:C$10,3,FALSE),1))</f>
        <v>262</v>
      </c>
      <c r="AB4712" t="str">
        <f>IF(V4712="","",V4712)</f>
        <v/>
      </c>
      <c r="AC4712" s="2" t="str">
        <f>_xlfn.IFNA(VLOOKUP(D4712,states!A$2:C$10,2,FALSE),"XX")</f>
        <v>A</v>
      </c>
      <c r="AD4712">
        <f>E4712</f>
        <v>1</v>
      </c>
      <c r="AE4712">
        <f>_xlfn.IFNA(VLOOKUP(D4712,states!A$2:D$10,4,FALSE),0)</f>
        <v>2</v>
      </c>
      <c r="AF4712">
        <v>0.5</v>
      </c>
      <c r="AG4712">
        <f>IF(AE4712=0,AF4712,IF(AE4712=1,IF(F4712=0.5,0.5,IF(H4712=1,0.5,1.5)),IF(F4712=0.5,0.5,IF(H4712=1,2.5,1.5))))</f>
        <v>1.5</v>
      </c>
      <c r="AH4712" s="7">
        <f>IF(AC4712="XX",0,1/C4712^(1/5)*IF(E4712=0,100,1)/(E4712+1)^(1/4))</f>
        <v>2.4263223583284943</v>
      </c>
    </row>
    <row r="4713" spans="1:34">
      <c r="A4713">
        <v>5620</v>
      </c>
      <c r="B4713" s="1">
        <v>23212.918000000001</v>
      </c>
      <c r="C4713" s="6">
        <v>0.05</v>
      </c>
      <c r="D4713" t="s">
        <v>3</v>
      </c>
      <c r="E4713">
        <v>1</v>
      </c>
      <c r="F4713">
        <v>11.5</v>
      </c>
      <c r="G4713" t="s">
        <v>1</v>
      </c>
      <c r="H4713">
        <v>2</v>
      </c>
      <c r="I4713" t="s">
        <v>0</v>
      </c>
      <c r="J4713">
        <v>1</v>
      </c>
      <c r="K4713">
        <v>11.5</v>
      </c>
      <c r="L4713" t="s">
        <v>2</v>
      </c>
      <c r="M4713">
        <v>2</v>
      </c>
      <c r="N4713" t="s">
        <v>5676</v>
      </c>
      <c r="O4713">
        <v>1</v>
      </c>
      <c r="P4713" t="str">
        <f>D4713&amp;"-"&amp;F4713&amp;"-"&amp;G4713&amp;"-"&amp;E4713&amp;"-"&amp;H4713</f>
        <v>A2Delta-11.5-e-1-2</v>
      </c>
      <c r="Q4713" t="str">
        <f>I4713&amp;"-"&amp;K4713&amp;"-"&amp;L4713&amp;"-"&amp;J4713&amp;"-"&amp;M4713</f>
        <v>X2Pi-11.5-f-1-2</v>
      </c>
      <c r="R4713">
        <f>B4713+S4713</f>
        <v>28030.675611405</v>
      </c>
      <c r="S4713">
        <f>_xlfn.IFNA(VLOOKUP(Q4713,'MARVEL-X'!A$2:I$1400,7,FALSE),VLOOKUP(Q4713,MARVEL!A$2:J$1522,10,FALSE))</f>
        <v>4817.7576114049998</v>
      </c>
      <c r="T4713">
        <f>IF(P4713=P4712,R4713+T4712,R4713)</f>
        <v>196214.91044009398</v>
      </c>
      <c r="U4713">
        <f>IF(P4713=P4712,1+U4712,1)</f>
        <v>7</v>
      </c>
      <c r="V4713" t="str">
        <f t="shared" si="73"/>
        <v/>
      </c>
      <c r="W4713" t="str">
        <f>IF(V4713="","",IF(ABS(V4713-R4713)&gt;W$1,ABS(V4713-R4713),""))</f>
        <v/>
      </c>
      <c r="X4713" t="str">
        <f>Y4713&amp;"-"&amp;Z4713&amp;"-"&amp;AC4713&amp;"-"&amp;AD4713&amp;"-"&amp;AG4713</f>
        <v>11.5-e-A-1-1.5</v>
      </c>
      <c r="Y4713">
        <f>F4713</f>
        <v>11.5</v>
      </c>
      <c r="Z4713" s="2" t="str">
        <f>G4713</f>
        <v>e</v>
      </c>
      <c r="AA4713">
        <f>_xlfn.IFNA(VLOOKUP(X4713,'duo-out'!A$2:Q$5000,5,FALSE),E4713+10*(H4713-1)+1+_xlfn.IFNA(VLOOKUP(D4713,states!A$2:C$10,3,FALSE),1))</f>
        <v>262</v>
      </c>
      <c r="AB4713" t="str">
        <f>IF(V4713="","",V4713)</f>
        <v/>
      </c>
      <c r="AC4713" s="2" t="str">
        <f>_xlfn.IFNA(VLOOKUP(D4713,states!A$2:C$10,2,FALSE),"XX")</f>
        <v>A</v>
      </c>
      <c r="AD4713">
        <f>E4713</f>
        <v>1</v>
      </c>
      <c r="AE4713">
        <f>_xlfn.IFNA(VLOOKUP(D4713,states!A$2:D$10,4,FALSE),0)</f>
        <v>2</v>
      </c>
      <c r="AF4713">
        <v>0.5</v>
      </c>
      <c r="AG4713">
        <f>IF(AE4713=0,AF4713,IF(AE4713=1,IF(F4713=0.5,0.5,IF(H4713=1,0.5,1.5)),IF(F4713=0.5,0.5,IF(H4713=1,2.5,1.5))))</f>
        <v>1.5</v>
      </c>
      <c r="AH4713" s="7">
        <f>IF(AC4713="XX",0,1/C4713^(1/5)*IF(E4713=0,100,1)/(E4713+1)^(1/4))</f>
        <v>1.5309059120638666</v>
      </c>
    </row>
    <row r="4714" spans="1:34">
      <c r="A4714">
        <v>5604</v>
      </c>
      <c r="B4714" s="1">
        <v>23536.264999999999</v>
      </c>
      <c r="C4714" s="6">
        <v>7.9119999999999996E-2</v>
      </c>
      <c r="D4714" t="s">
        <v>3</v>
      </c>
      <c r="E4714">
        <v>1</v>
      </c>
      <c r="F4714">
        <v>11.5</v>
      </c>
      <c r="G4714" t="s">
        <v>1</v>
      </c>
      <c r="H4714">
        <v>2</v>
      </c>
      <c r="I4714" t="s">
        <v>0</v>
      </c>
      <c r="J4714">
        <v>1</v>
      </c>
      <c r="K4714">
        <v>10.5</v>
      </c>
      <c r="L4714" t="s">
        <v>1</v>
      </c>
      <c r="M4714">
        <v>2</v>
      </c>
      <c r="N4714" t="s">
        <v>5660</v>
      </c>
      <c r="O4714">
        <v>1</v>
      </c>
      <c r="P4714" t="str">
        <f>D4714&amp;"-"&amp;F4714&amp;"-"&amp;G4714&amp;"-"&amp;E4714&amp;"-"&amp;H4714</f>
        <v>A2Delta-11.5-e-1-2</v>
      </c>
      <c r="Q4714" t="str">
        <f>I4714&amp;"-"&amp;K4714&amp;"-"&amp;L4714&amp;"-"&amp;J4714&amp;"-"&amp;M4714</f>
        <v>X2Pi-10.5-e-1-2</v>
      </c>
      <c r="R4714">
        <f>B4714+S4714</f>
        <v>28030.640276519</v>
      </c>
      <c r="S4714">
        <f>_xlfn.IFNA(VLOOKUP(Q4714,'MARVEL-X'!A$2:I$1400,7,FALSE),VLOOKUP(Q4714,MARVEL!A$2:J$1522,10,FALSE))</f>
        <v>4494.3752765190002</v>
      </c>
      <c r="T4714">
        <f>IF(P4714=P4713,R4714+T4713,R4714)</f>
        <v>224245.55071661298</v>
      </c>
      <c r="U4714">
        <f>IF(P4714=P4713,1+U4713,1)</f>
        <v>8</v>
      </c>
      <c r="V4714" t="str">
        <f t="shared" si="73"/>
        <v/>
      </c>
      <c r="W4714" t="str">
        <f>IF(V4714="","",IF(ABS(V4714-R4714)&gt;W$1,ABS(V4714-R4714),""))</f>
        <v/>
      </c>
      <c r="X4714" t="str">
        <f>Y4714&amp;"-"&amp;Z4714&amp;"-"&amp;AC4714&amp;"-"&amp;AD4714&amp;"-"&amp;AG4714</f>
        <v>11.5-e-A-1-1.5</v>
      </c>
      <c r="Y4714">
        <f>F4714</f>
        <v>11.5</v>
      </c>
      <c r="Z4714" s="2" t="str">
        <f>G4714</f>
        <v>e</v>
      </c>
      <c r="AA4714">
        <f>_xlfn.IFNA(VLOOKUP(X4714,'duo-out'!A$2:Q$5000,5,FALSE),E4714+10*(H4714-1)+1+_xlfn.IFNA(VLOOKUP(D4714,states!A$2:C$10,3,FALSE),1))</f>
        <v>262</v>
      </c>
      <c r="AB4714" t="str">
        <f>IF(V4714="","",V4714)</f>
        <v/>
      </c>
      <c r="AC4714" s="2" t="str">
        <f>_xlfn.IFNA(VLOOKUP(D4714,states!A$2:C$10,2,FALSE),"XX")</f>
        <v>A</v>
      </c>
      <c r="AD4714">
        <f>E4714</f>
        <v>1</v>
      </c>
      <c r="AE4714">
        <f>_xlfn.IFNA(VLOOKUP(D4714,states!A$2:D$10,4,FALSE),0)</f>
        <v>2</v>
      </c>
      <c r="AF4714">
        <v>0.5</v>
      </c>
      <c r="AG4714">
        <f>IF(AE4714=0,AF4714,IF(AE4714=1,IF(F4714=0.5,0.5,IF(H4714=1,0.5,1.5)),IF(F4714=0.5,0.5,IF(H4714=1,2.5,1.5))))</f>
        <v>1.5</v>
      </c>
      <c r="AH4714" s="7">
        <f>IF(AC4714="XX",0,1/C4714^(1/5)*IF(E4714=0,100,1)/(E4714+1)^(1/4))</f>
        <v>1.3966424737151029</v>
      </c>
    </row>
    <row r="4715" spans="1:34">
      <c r="A4715">
        <v>1171</v>
      </c>
      <c r="B4715" s="1">
        <v>22876.01</v>
      </c>
      <c r="C4715" s="6">
        <v>0.1336</v>
      </c>
      <c r="D4715" t="s">
        <v>3</v>
      </c>
      <c r="E4715">
        <v>1</v>
      </c>
      <c r="F4715">
        <v>11.5</v>
      </c>
      <c r="G4715" t="s">
        <v>1</v>
      </c>
      <c r="H4715">
        <v>2</v>
      </c>
      <c r="I4715" t="s">
        <v>0</v>
      </c>
      <c r="J4715">
        <v>1</v>
      </c>
      <c r="K4715">
        <v>12.5</v>
      </c>
      <c r="L4715" t="s">
        <v>1</v>
      </c>
      <c r="M4715">
        <v>2</v>
      </c>
      <c r="N4715" t="s">
        <v>1227</v>
      </c>
      <c r="O4715">
        <v>1</v>
      </c>
      <c r="P4715" t="str">
        <f>D4715&amp;"-"&amp;F4715&amp;"-"&amp;G4715&amp;"-"&amp;E4715&amp;"-"&amp;H4715</f>
        <v>A2Delta-11.5-e-1-2</v>
      </c>
      <c r="Q4715" t="str">
        <f>I4715&amp;"-"&amp;K4715&amp;"-"&amp;L4715&amp;"-"&amp;J4715&amp;"-"&amp;M4715</f>
        <v>X2Pi-12.5-e-1-2</v>
      </c>
      <c r="R4715">
        <f>B4715+S4715</f>
        <v>28030.578276517997</v>
      </c>
      <c r="S4715">
        <f>_xlfn.IFNA(VLOOKUP(Q4715,'MARVEL-X'!A$2:I$1400,7,FALSE),VLOOKUP(Q4715,MARVEL!A$2:J$1522,10,FALSE))</f>
        <v>5154.5682765179999</v>
      </c>
      <c r="T4715">
        <f>IF(P4715=P4714,R4715+T4714,R4715)</f>
        <v>252276.12899313099</v>
      </c>
      <c r="U4715">
        <f>IF(P4715=P4714,1+U4714,1)</f>
        <v>9</v>
      </c>
      <c r="V4715" t="str">
        <f t="shared" si="73"/>
        <v/>
      </c>
      <c r="W4715" t="str">
        <f>IF(V4715="","",IF(ABS(V4715-R4715)&gt;W$1,ABS(V4715-R4715),""))</f>
        <v/>
      </c>
      <c r="X4715" t="str">
        <f>Y4715&amp;"-"&amp;Z4715&amp;"-"&amp;AC4715&amp;"-"&amp;AD4715&amp;"-"&amp;AG4715</f>
        <v>11.5-e-A-1-1.5</v>
      </c>
      <c r="Y4715">
        <f>F4715</f>
        <v>11.5</v>
      </c>
      <c r="Z4715" s="2" t="str">
        <f>G4715</f>
        <v>e</v>
      </c>
      <c r="AA4715">
        <f>_xlfn.IFNA(VLOOKUP(X4715,'duo-out'!A$2:Q$5000,5,FALSE),E4715+10*(H4715-1)+1+_xlfn.IFNA(VLOOKUP(D4715,states!A$2:C$10,3,FALSE),1))</f>
        <v>262</v>
      </c>
      <c r="AB4715" t="str">
        <f>IF(V4715="","",V4715)</f>
        <v/>
      </c>
      <c r="AC4715" s="2" t="str">
        <f>_xlfn.IFNA(VLOOKUP(D4715,states!A$2:C$10,2,FALSE),"XX")</f>
        <v>A</v>
      </c>
      <c r="AD4715">
        <f>E4715</f>
        <v>1</v>
      </c>
      <c r="AE4715">
        <f>_xlfn.IFNA(VLOOKUP(D4715,states!A$2:D$10,4,FALSE),0)</f>
        <v>2</v>
      </c>
      <c r="AF4715">
        <v>0.5</v>
      </c>
      <c r="AG4715">
        <f>IF(AE4715=0,AF4715,IF(AE4715=1,IF(F4715=0.5,0.5,IF(H4715=1,0.5,1.5)),IF(F4715=0.5,0.5,IF(H4715=1,2.5,1.5))))</f>
        <v>1.5</v>
      </c>
      <c r="AH4715" s="7">
        <f>IF(AC4715="XX",0,1/C4715^(1/5)*IF(E4715=0,100,1)/(E4715+1)^(1/4))</f>
        <v>1.2577120140667906</v>
      </c>
    </row>
    <row r="4716" spans="1:34">
      <c r="A4716">
        <v>1108</v>
      </c>
      <c r="B4716" s="1">
        <v>23212.73</v>
      </c>
      <c r="C4716" s="6">
        <v>0.23630000000000001</v>
      </c>
      <c r="D4716" t="s">
        <v>3</v>
      </c>
      <c r="E4716">
        <v>1</v>
      </c>
      <c r="F4716">
        <v>11.5</v>
      </c>
      <c r="G4716" t="s">
        <v>1</v>
      </c>
      <c r="H4716">
        <v>2</v>
      </c>
      <c r="I4716" t="s">
        <v>0</v>
      </c>
      <c r="J4716">
        <v>1</v>
      </c>
      <c r="K4716">
        <v>11.5</v>
      </c>
      <c r="L4716" t="s">
        <v>2</v>
      </c>
      <c r="M4716">
        <v>2</v>
      </c>
      <c r="N4716" t="s">
        <v>1164</v>
      </c>
      <c r="O4716">
        <v>1</v>
      </c>
      <c r="P4716" t="str">
        <f>D4716&amp;"-"&amp;F4716&amp;"-"&amp;G4716&amp;"-"&amp;E4716&amp;"-"&amp;H4716</f>
        <v>A2Delta-11.5-e-1-2</v>
      </c>
      <c r="Q4716" t="str">
        <f>I4716&amp;"-"&amp;K4716&amp;"-"&amp;L4716&amp;"-"&amp;J4716&amp;"-"&amp;M4716</f>
        <v>X2Pi-11.5-f-1-2</v>
      </c>
      <c r="R4716">
        <f>B4716+S4716</f>
        <v>28030.487611404998</v>
      </c>
      <c r="S4716">
        <f>_xlfn.IFNA(VLOOKUP(Q4716,'MARVEL-X'!A$2:I$1400,7,FALSE),VLOOKUP(Q4716,MARVEL!A$2:J$1522,10,FALSE))</f>
        <v>4817.7576114049998</v>
      </c>
      <c r="T4716">
        <f>IF(P4716=P4715,R4716+T4715,R4716)</f>
        <v>280306.61660453596</v>
      </c>
      <c r="U4716">
        <f>IF(P4716=P4715,1+U4715,1)</f>
        <v>10</v>
      </c>
      <c r="V4716" t="str">
        <f t="shared" si="73"/>
        <v/>
      </c>
      <c r="W4716" t="str">
        <f>IF(V4716="","",IF(ABS(V4716-R4716)&gt;W$1,ABS(V4716-R4716),""))</f>
        <v/>
      </c>
      <c r="X4716" t="str">
        <f>Y4716&amp;"-"&amp;Z4716&amp;"-"&amp;AC4716&amp;"-"&amp;AD4716&amp;"-"&amp;AG4716</f>
        <v>11.5-e-A-1-1.5</v>
      </c>
      <c r="Y4716">
        <f>F4716</f>
        <v>11.5</v>
      </c>
      <c r="Z4716" s="2" t="str">
        <f>G4716</f>
        <v>e</v>
      </c>
      <c r="AA4716">
        <f>_xlfn.IFNA(VLOOKUP(X4716,'duo-out'!A$2:Q$5000,5,FALSE),E4716+10*(H4716-1)+1+_xlfn.IFNA(VLOOKUP(D4716,states!A$2:C$10,3,FALSE),1))</f>
        <v>262</v>
      </c>
      <c r="AB4716" t="str">
        <f>IF(V4716="","",V4716)</f>
        <v/>
      </c>
      <c r="AC4716" s="2" t="str">
        <f>_xlfn.IFNA(VLOOKUP(D4716,states!A$2:C$10,2,FALSE),"XX")</f>
        <v>A</v>
      </c>
      <c r="AD4716">
        <f>E4716</f>
        <v>1</v>
      </c>
      <c r="AE4716">
        <f>_xlfn.IFNA(VLOOKUP(D4716,states!A$2:D$10,4,FALSE),0)</f>
        <v>2</v>
      </c>
      <c r="AF4716">
        <v>0.5</v>
      </c>
      <c r="AG4716">
        <f>IF(AE4716=0,AF4716,IF(AE4716=1,IF(F4716=0.5,0.5,IF(H4716=1,0.5,1.5)),IF(F4716=0.5,0.5,IF(H4716=1,2.5,1.5))))</f>
        <v>1.5</v>
      </c>
      <c r="AH4716" s="7">
        <f>IF(AC4716="XX",0,1/C4716^(1/5)*IF(E4716=0,100,1)/(E4716+1)^(1/4))</f>
        <v>1.1221470103870814</v>
      </c>
    </row>
    <row r="4717" spans="1:34">
      <c r="A4717">
        <v>1085</v>
      </c>
      <c r="B4717" s="1">
        <v>23536.3</v>
      </c>
      <c r="C4717" s="6">
        <v>0.05</v>
      </c>
      <c r="D4717" t="s">
        <v>3</v>
      </c>
      <c r="E4717">
        <v>1</v>
      </c>
      <c r="F4717">
        <v>11.5</v>
      </c>
      <c r="G4717" t="s">
        <v>1</v>
      </c>
      <c r="H4717">
        <v>2</v>
      </c>
      <c r="I4717" t="s">
        <v>0</v>
      </c>
      <c r="J4717">
        <v>1</v>
      </c>
      <c r="K4717">
        <v>10.5</v>
      </c>
      <c r="L4717" t="s">
        <v>1</v>
      </c>
      <c r="M4717">
        <v>2</v>
      </c>
      <c r="N4717" t="s">
        <v>1141</v>
      </c>
      <c r="O4717">
        <v>1</v>
      </c>
      <c r="P4717" t="str">
        <f>D4717&amp;"-"&amp;F4717&amp;"-"&amp;G4717&amp;"-"&amp;E4717&amp;"-"&amp;H4717</f>
        <v>A2Delta-11.5-e-1-2</v>
      </c>
      <c r="Q4717" t="str">
        <f>I4717&amp;"-"&amp;K4717&amp;"-"&amp;L4717&amp;"-"&amp;J4717&amp;"-"&amp;M4717</f>
        <v>X2Pi-10.5-e-1-2</v>
      </c>
      <c r="R4717">
        <f>B4717+S4717</f>
        <v>28030.675276518999</v>
      </c>
      <c r="S4717">
        <f>_xlfn.IFNA(VLOOKUP(Q4717,'MARVEL-X'!A$2:I$1400,7,FALSE),VLOOKUP(Q4717,MARVEL!A$2:J$1522,10,FALSE))</f>
        <v>4494.3752765190002</v>
      </c>
      <c r="T4717">
        <f>IF(P4717=P4716,R4717+T4716,R4717)</f>
        <v>308337.29188105493</v>
      </c>
      <c r="U4717">
        <f>IF(P4717=P4716,1+U4716,1)</f>
        <v>11</v>
      </c>
      <c r="V4717">
        <f t="shared" si="73"/>
        <v>28030.662898277722</v>
      </c>
      <c r="W4717" t="str">
        <f>IF(V4717="","",IF(ABS(V4717-R4717)&gt;W$1,ABS(V4717-R4717),""))</f>
        <v/>
      </c>
      <c r="X4717" t="str">
        <f>Y4717&amp;"-"&amp;Z4717&amp;"-"&amp;AC4717&amp;"-"&amp;AD4717&amp;"-"&amp;AG4717</f>
        <v>11.5-e-A-1-1.5</v>
      </c>
      <c r="Y4717">
        <f>F4717</f>
        <v>11.5</v>
      </c>
      <c r="Z4717" s="2" t="str">
        <f>G4717</f>
        <v>e</v>
      </c>
      <c r="AA4717">
        <f>_xlfn.IFNA(VLOOKUP(X4717,'duo-out'!A$2:Q$5000,5,FALSE),E4717+10*(H4717-1)+1+_xlfn.IFNA(VLOOKUP(D4717,states!A$2:C$10,3,FALSE),1))</f>
        <v>262</v>
      </c>
      <c r="AB4717">
        <f>IF(V4717="","",V4717)</f>
        <v>28030.662898277722</v>
      </c>
      <c r="AC4717" s="2" t="str">
        <f>_xlfn.IFNA(VLOOKUP(D4717,states!A$2:C$10,2,FALSE),"XX")</f>
        <v>A</v>
      </c>
      <c r="AD4717">
        <f>E4717</f>
        <v>1</v>
      </c>
      <c r="AE4717">
        <f>_xlfn.IFNA(VLOOKUP(D4717,states!A$2:D$10,4,FALSE),0)</f>
        <v>2</v>
      </c>
      <c r="AF4717">
        <v>0.5</v>
      </c>
      <c r="AG4717">
        <f>IF(AE4717=0,AF4717,IF(AE4717=1,IF(F4717=0.5,0.5,IF(H4717=1,0.5,1.5)),IF(F4717=0.5,0.5,IF(H4717=1,2.5,1.5))))</f>
        <v>1.5</v>
      </c>
      <c r="AH4717" s="7">
        <f>IF(AC4717="XX",0,1/C4717^(1/5)*IF(E4717=0,100,1)/(E4717+1)^(1/4))</f>
        <v>1.5309059120638666</v>
      </c>
    </row>
    <row r="4718" spans="1:34">
      <c r="A4718">
        <v>3652</v>
      </c>
      <c r="B4718" s="1">
        <v>23402.081200000001</v>
      </c>
      <c r="C4718" s="6">
        <v>1.2500000000000001E-2</v>
      </c>
      <c r="D4718" t="s">
        <v>3</v>
      </c>
      <c r="E4718">
        <v>2</v>
      </c>
      <c r="F4718">
        <v>11.5</v>
      </c>
      <c r="G4718" t="s">
        <v>1</v>
      </c>
      <c r="H4718">
        <v>1</v>
      </c>
      <c r="I4718" t="s">
        <v>0</v>
      </c>
      <c r="J4718">
        <v>2</v>
      </c>
      <c r="K4718">
        <v>10.5</v>
      </c>
      <c r="L4718" t="s">
        <v>1</v>
      </c>
      <c r="M4718">
        <v>1</v>
      </c>
      <c r="N4718" t="s">
        <v>3708</v>
      </c>
      <c r="O4718">
        <v>1</v>
      </c>
      <c r="P4718" t="str">
        <f>D4718&amp;"-"&amp;F4718&amp;"-"&amp;G4718&amp;"-"&amp;E4718&amp;"-"&amp;H4718</f>
        <v>A2Delta-11.5-e-2-1</v>
      </c>
      <c r="Q4718" t="str">
        <f>I4718&amp;"-"&amp;K4718&amp;"-"&amp;L4718&amp;"-"&amp;J4718&amp;"-"&amp;M4718</f>
        <v>X2Pi-10.5-e-2-1</v>
      </c>
      <c r="R4718">
        <f>B4718+S4718</f>
        <v>30157.914907586</v>
      </c>
      <c r="S4718">
        <f>_xlfn.IFNA(VLOOKUP(Q4718,'MARVEL-X'!A$2:I$1400,7,FALSE),VLOOKUP(Q4718,MARVEL!A$2:J$1522,10,FALSE))</f>
        <v>6755.8337075859999</v>
      </c>
      <c r="T4718">
        <f>IF(P4718=P4717,R4718+T4717,R4718)</f>
        <v>30157.914907586</v>
      </c>
      <c r="U4718">
        <f>IF(P4718=P4717,1+U4717,1)</f>
        <v>1</v>
      </c>
      <c r="V4718" t="str">
        <f t="shared" si="73"/>
        <v/>
      </c>
      <c r="W4718" t="str">
        <f>IF(V4718="","",IF(ABS(V4718-R4718)&gt;W$1,ABS(V4718-R4718),""))</f>
        <v/>
      </c>
      <c r="X4718" t="str">
        <f>Y4718&amp;"-"&amp;Z4718&amp;"-"&amp;AC4718&amp;"-"&amp;AD4718&amp;"-"&amp;AG4718</f>
        <v>11.5-e-A-2-2.5</v>
      </c>
      <c r="Y4718">
        <f>F4718</f>
        <v>11.5</v>
      </c>
      <c r="Z4718" s="2" t="str">
        <f>G4718</f>
        <v>e</v>
      </c>
      <c r="AA4718">
        <f>_xlfn.IFNA(VLOOKUP(X4718,'duo-out'!A$2:Q$5000,5,FALSE),E4718+10*(H4718-1)+1+_xlfn.IFNA(VLOOKUP(D4718,states!A$2:C$10,3,FALSE),1))</f>
        <v>253</v>
      </c>
      <c r="AB4718" t="str">
        <f>IF(V4718="","",V4718)</f>
        <v/>
      </c>
      <c r="AC4718" s="2" t="str">
        <f>_xlfn.IFNA(VLOOKUP(D4718,states!A$2:C$10,2,FALSE),"XX")</f>
        <v>A</v>
      </c>
      <c r="AD4718">
        <f>E4718</f>
        <v>2</v>
      </c>
      <c r="AE4718">
        <f>_xlfn.IFNA(VLOOKUP(D4718,states!A$2:D$10,4,FALSE),0)</f>
        <v>2</v>
      </c>
      <c r="AF4718">
        <v>0.5</v>
      </c>
      <c r="AG4718">
        <f>IF(AE4718=0,AF4718,IF(AE4718=1,IF(F4718=0.5,0.5,IF(H4718=1,0.5,1.5)),IF(F4718=0.5,0.5,IF(H4718=1,2.5,1.5))))</f>
        <v>2.5</v>
      </c>
      <c r="AH4718" s="7">
        <f>IF(AC4718="XX",0,1/C4718^(1/5)*IF(E4718=0,100,1)/(E4718+1)^(1/4))</f>
        <v>1.8253144156943233</v>
      </c>
    </row>
    <row r="4719" spans="1:34">
      <c r="A4719">
        <v>5682</v>
      </c>
      <c r="B4719" s="1">
        <v>23124.613000000001</v>
      </c>
      <c r="C4719" s="6">
        <v>8.0759999999999998E-2</v>
      </c>
      <c r="D4719" t="s">
        <v>3</v>
      </c>
      <c r="E4719">
        <v>2</v>
      </c>
      <c r="F4719">
        <v>11.5</v>
      </c>
      <c r="G4719" t="s">
        <v>1</v>
      </c>
      <c r="H4719">
        <v>1</v>
      </c>
      <c r="I4719" t="s">
        <v>0</v>
      </c>
      <c r="J4719">
        <v>2</v>
      </c>
      <c r="K4719">
        <v>11.5</v>
      </c>
      <c r="L4719" t="s">
        <v>2</v>
      </c>
      <c r="M4719">
        <v>1</v>
      </c>
      <c r="N4719" t="s">
        <v>5738</v>
      </c>
      <c r="O4719">
        <v>1</v>
      </c>
      <c r="P4719" t="str">
        <f>D4719&amp;"-"&amp;F4719&amp;"-"&amp;G4719&amp;"-"&amp;E4719&amp;"-"&amp;H4719</f>
        <v>A2Delta-11.5-e-2-1</v>
      </c>
      <c r="Q4719" t="str">
        <f>I4719&amp;"-"&amp;K4719&amp;"-"&amp;L4719&amp;"-"&amp;J4719&amp;"-"&amp;M4719</f>
        <v>X2Pi-11.5-f-2-1</v>
      </c>
      <c r="R4719">
        <f>B4719+S4719</f>
        <v>30157.992391773001</v>
      </c>
      <c r="S4719">
        <f>_xlfn.IFNA(VLOOKUP(Q4719,'MARVEL-X'!A$2:I$1400,7,FALSE),VLOOKUP(Q4719,MARVEL!A$2:J$1522,10,FALSE))</f>
        <v>7033.379391773</v>
      </c>
      <c r="T4719">
        <f>IF(P4719=P4718,R4719+T4718,R4719)</f>
        <v>60315.907299359002</v>
      </c>
      <c r="U4719">
        <f>IF(P4719=P4718,1+U4718,1)</f>
        <v>2</v>
      </c>
      <c r="V4719" t="str">
        <f t="shared" si="73"/>
        <v/>
      </c>
      <c r="W4719" t="str">
        <f>IF(V4719="","",IF(ABS(V4719-R4719)&gt;W$1,ABS(V4719-R4719),""))</f>
        <v/>
      </c>
      <c r="X4719" t="str">
        <f>Y4719&amp;"-"&amp;Z4719&amp;"-"&amp;AC4719&amp;"-"&amp;AD4719&amp;"-"&amp;AG4719</f>
        <v>11.5-e-A-2-2.5</v>
      </c>
      <c r="Y4719">
        <f>F4719</f>
        <v>11.5</v>
      </c>
      <c r="Z4719" s="2" t="str">
        <f>G4719</f>
        <v>e</v>
      </c>
      <c r="AA4719">
        <f>_xlfn.IFNA(VLOOKUP(X4719,'duo-out'!A$2:Q$5000,5,FALSE),E4719+10*(H4719-1)+1+_xlfn.IFNA(VLOOKUP(D4719,states!A$2:C$10,3,FALSE),1))</f>
        <v>253</v>
      </c>
      <c r="AB4719" t="str">
        <f>IF(V4719="","",V4719)</f>
        <v/>
      </c>
      <c r="AC4719" s="2" t="str">
        <f>_xlfn.IFNA(VLOOKUP(D4719,states!A$2:C$10,2,FALSE),"XX")</f>
        <v>A</v>
      </c>
      <c r="AD4719">
        <f>E4719</f>
        <v>2</v>
      </c>
      <c r="AE4719">
        <f>_xlfn.IFNA(VLOOKUP(D4719,states!A$2:D$10,4,FALSE),0)</f>
        <v>2</v>
      </c>
      <c r="AF4719">
        <v>0.5</v>
      </c>
      <c r="AG4719">
        <f>IF(AE4719=0,AF4719,IF(AE4719=1,IF(F4719=0.5,0.5,IF(H4719=1,0.5,1.5)),IF(F4719=0.5,0.5,IF(H4719=1,2.5,1.5))))</f>
        <v>2.5</v>
      </c>
      <c r="AH4719" s="7">
        <f>IF(AC4719="XX",0,1/C4719^(1/5)*IF(E4719=0,100,1)/(E4719+1)^(1/4))</f>
        <v>1.2568412450587356</v>
      </c>
    </row>
    <row r="4720" spans="1:34">
      <c r="A4720">
        <v>5650</v>
      </c>
      <c r="B4720" s="1">
        <v>23402.282999999999</v>
      </c>
      <c r="C4720" s="6">
        <v>0.23169999999999999</v>
      </c>
      <c r="D4720" t="s">
        <v>3</v>
      </c>
      <c r="E4720">
        <v>2</v>
      </c>
      <c r="F4720">
        <v>11.5</v>
      </c>
      <c r="G4720" t="s">
        <v>1</v>
      </c>
      <c r="H4720">
        <v>1</v>
      </c>
      <c r="I4720" t="s">
        <v>0</v>
      </c>
      <c r="J4720">
        <v>2</v>
      </c>
      <c r="K4720">
        <v>10.5</v>
      </c>
      <c r="L4720" t="s">
        <v>1</v>
      </c>
      <c r="M4720">
        <v>1</v>
      </c>
      <c r="N4720" t="s">
        <v>5706</v>
      </c>
      <c r="O4720">
        <v>1</v>
      </c>
      <c r="P4720" t="str">
        <f>D4720&amp;"-"&amp;F4720&amp;"-"&amp;G4720&amp;"-"&amp;E4720&amp;"-"&amp;H4720</f>
        <v>A2Delta-11.5-e-2-1</v>
      </c>
      <c r="Q4720" t="str">
        <f>I4720&amp;"-"&amp;K4720&amp;"-"&amp;L4720&amp;"-"&amp;J4720&amp;"-"&amp;M4720</f>
        <v>X2Pi-10.5-e-2-1</v>
      </c>
      <c r="R4720">
        <f>B4720+S4720</f>
        <v>30158.116707585999</v>
      </c>
      <c r="S4720">
        <f>_xlfn.IFNA(VLOOKUP(Q4720,'MARVEL-X'!A$2:I$1400,7,FALSE),VLOOKUP(Q4720,MARVEL!A$2:J$1522,10,FALSE))</f>
        <v>6755.8337075859999</v>
      </c>
      <c r="T4720">
        <f>IF(P4720=P4719,R4720+T4719,R4720)</f>
        <v>90474.024006944994</v>
      </c>
      <c r="U4720">
        <f>IF(P4720=P4719,1+U4719,1)</f>
        <v>3</v>
      </c>
      <c r="V4720" t="str">
        <f t="shared" si="73"/>
        <v/>
      </c>
      <c r="W4720" t="str">
        <f>IF(V4720="","",IF(ABS(V4720-R4720)&gt;W$1,ABS(V4720-R4720),""))</f>
        <v/>
      </c>
      <c r="X4720" t="str">
        <f>Y4720&amp;"-"&amp;Z4720&amp;"-"&amp;AC4720&amp;"-"&amp;AD4720&amp;"-"&amp;AG4720</f>
        <v>11.5-e-A-2-2.5</v>
      </c>
      <c r="Y4720">
        <f>F4720</f>
        <v>11.5</v>
      </c>
      <c r="Z4720" s="2" t="str">
        <f>G4720</f>
        <v>e</v>
      </c>
      <c r="AA4720">
        <f>_xlfn.IFNA(VLOOKUP(X4720,'duo-out'!A$2:Q$5000,5,FALSE),E4720+10*(H4720-1)+1+_xlfn.IFNA(VLOOKUP(D4720,states!A$2:C$10,3,FALSE),1))</f>
        <v>253</v>
      </c>
      <c r="AB4720" t="str">
        <f>IF(V4720="","",V4720)</f>
        <v/>
      </c>
      <c r="AC4720" s="2" t="str">
        <f>_xlfn.IFNA(VLOOKUP(D4720,states!A$2:C$10,2,FALSE),"XX")</f>
        <v>A</v>
      </c>
      <c r="AD4720">
        <f>E4720</f>
        <v>2</v>
      </c>
      <c r="AE4720">
        <f>_xlfn.IFNA(VLOOKUP(D4720,states!A$2:D$10,4,FALSE),0)</f>
        <v>2</v>
      </c>
      <c r="AF4720">
        <v>0.5</v>
      </c>
      <c r="AG4720">
        <f>IF(AE4720=0,AF4720,IF(AE4720=1,IF(F4720=0.5,0.5,IF(H4720=1,0.5,1.5)),IF(F4720=0.5,0.5,IF(H4720=1,2.5,1.5))))</f>
        <v>2.5</v>
      </c>
      <c r="AH4720" s="7">
        <f>IF(AC4720="XX",0,1/C4720^(1/5)*IF(E4720=0,100,1)/(E4720+1)^(1/4))</f>
        <v>1.0179688285164941</v>
      </c>
    </row>
    <row r="4721" spans="1:34">
      <c r="A4721">
        <v>1279</v>
      </c>
      <c r="B4721" s="1">
        <v>22814.240000000002</v>
      </c>
      <c r="C4721" s="6">
        <v>0.05</v>
      </c>
      <c r="D4721" t="s">
        <v>3</v>
      </c>
      <c r="E4721">
        <v>2</v>
      </c>
      <c r="F4721">
        <v>11.5</v>
      </c>
      <c r="G4721" t="s">
        <v>1</v>
      </c>
      <c r="H4721">
        <v>1</v>
      </c>
      <c r="I4721" t="s">
        <v>0</v>
      </c>
      <c r="J4721">
        <v>2</v>
      </c>
      <c r="K4721">
        <v>12.5</v>
      </c>
      <c r="L4721" t="s">
        <v>1</v>
      </c>
      <c r="M4721">
        <v>1</v>
      </c>
      <c r="N4721" t="s">
        <v>1335</v>
      </c>
      <c r="O4721">
        <v>1</v>
      </c>
      <c r="P4721" t="str">
        <f>D4721&amp;"-"&amp;F4721&amp;"-"&amp;G4721&amp;"-"&amp;E4721&amp;"-"&amp;H4721</f>
        <v>A2Delta-11.5-e-2-1</v>
      </c>
      <c r="Q4721" t="str">
        <f>I4721&amp;"-"&amp;K4721&amp;"-"&amp;L4721&amp;"-"&amp;J4721&amp;"-"&amp;M4721</f>
        <v>X2Pi-12.5-e-2-1</v>
      </c>
      <c r="R4721">
        <f>B4721+S4721</f>
        <v>30157.857760218001</v>
      </c>
      <c r="S4721">
        <f>_xlfn.IFNA(VLOOKUP(Q4721,'MARVEL-X'!A$2:I$1400,7,FALSE),VLOOKUP(Q4721,MARVEL!A$2:J$1522,10,FALSE))</f>
        <v>7343.6177602179996</v>
      </c>
      <c r="T4721">
        <f>IF(P4721=P4720,R4721+T4720,R4721)</f>
        <v>120631.88176716299</v>
      </c>
      <c r="U4721">
        <f>IF(P4721=P4720,1+U4720,1)</f>
        <v>4</v>
      </c>
      <c r="V4721" t="str">
        <f t="shared" si="73"/>
        <v/>
      </c>
      <c r="W4721" t="str">
        <f>IF(V4721="","",IF(ABS(V4721-R4721)&gt;W$1,ABS(V4721-R4721),""))</f>
        <v/>
      </c>
      <c r="X4721" t="str">
        <f>Y4721&amp;"-"&amp;Z4721&amp;"-"&amp;AC4721&amp;"-"&amp;AD4721&amp;"-"&amp;AG4721</f>
        <v>11.5-e-A-2-2.5</v>
      </c>
      <c r="Y4721">
        <f>F4721</f>
        <v>11.5</v>
      </c>
      <c r="Z4721" s="2" t="str">
        <f>G4721</f>
        <v>e</v>
      </c>
      <c r="AA4721">
        <f>_xlfn.IFNA(VLOOKUP(X4721,'duo-out'!A$2:Q$5000,5,FALSE),E4721+10*(H4721-1)+1+_xlfn.IFNA(VLOOKUP(D4721,states!A$2:C$10,3,FALSE),1))</f>
        <v>253</v>
      </c>
      <c r="AB4721" t="str">
        <f>IF(V4721="","",V4721)</f>
        <v/>
      </c>
      <c r="AC4721" s="2" t="str">
        <f>_xlfn.IFNA(VLOOKUP(D4721,states!A$2:C$10,2,FALSE),"XX")</f>
        <v>A</v>
      </c>
      <c r="AD4721">
        <f>E4721</f>
        <v>2</v>
      </c>
      <c r="AE4721">
        <f>_xlfn.IFNA(VLOOKUP(D4721,states!A$2:D$10,4,FALSE),0)</f>
        <v>2</v>
      </c>
      <c r="AF4721">
        <v>0.5</v>
      </c>
      <c r="AG4721">
        <f>IF(AE4721=0,AF4721,IF(AE4721=1,IF(F4721=0.5,0.5,IF(H4721=1,0.5,1.5)),IF(F4721=0.5,0.5,IF(H4721=1,2.5,1.5))))</f>
        <v>2.5</v>
      </c>
      <c r="AH4721" s="7">
        <f>IF(AC4721="XX",0,1/C4721^(1/5)*IF(E4721=0,100,1)/(E4721+1)^(1/4))</f>
        <v>1.3833296494790666</v>
      </c>
    </row>
    <row r="4722" spans="1:34">
      <c r="A4722">
        <v>1257</v>
      </c>
      <c r="B4722" s="1">
        <v>23124.49</v>
      </c>
      <c r="C4722" s="6">
        <v>0.05</v>
      </c>
      <c r="D4722" t="s">
        <v>3</v>
      </c>
      <c r="E4722">
        <v>2</v>
      </c>
      <c r="F4722">
        <v>11.5</v>
      </c>
      <c r="G4722" t="s">
        <v>1</v>
      </c>
      <c r="H4722">
        <v>1</v>
      </c>
      <c r="I4722" t="s">
        <v>0</v>
      </c>
      <c r="J4722">
        <v>2</v>
      </c>
      <c r="K4722">
        <v>11.5</v>
      </c>
      <c r="L4722" t="s">
        <v>2</v>
      </c>
      <c r="M4722">
        <v>1</v>
      </c>
      <c r="N4722" t="s">
        <v>1313</v>
      </c>
      <c r="O4722">
        <v>1</v>
      </c>
      <c r="P4722" t="str">
        <f>D4722&amp;"-"&amp;F4722&amp;"-"&amp;G4722&amp;"-"&amp;E4722&amp;"-"&amp;H4722</f>
        <v>A2Delta-11.5-e-2-1</v>
      </c>
      <c r="Q4722" t="str">
        <f>I4722&amp;"-"&amp;K4722&amp;"-"&amp;L4722&amp;"-"&amp;J4722&amp;"-"&amp;M4722</f>
        <v>X2Pi-11.5-f-2-1</v>
      </c>
      <c r="R4722">
        <f>B4722+S4722</f>
        <v>30157.869391773002</v>
      </c>
      <c r="S4722">
        <f>_xlfn.IFNA(VLOOKUP(Q4722,'MARVEL-X'!A$2:I$1400,7,FALSE),VLOOKUP(Q4722,MARVEL!A$2:J$1522,10,FALSE))</f>
        <v>7033.379391773</v>
      </c>
      <c r="T4722">
        <f>IF(P4722=P4721,R4722+T4721,R4722)</f>
        <v>150789.75115893601</v>
      </c>
      <c r="U4722">
        <f>IF(P4722=P4721,1+U4721,1)</f>
        <v>5</v>
      </c>
      <c r="V4722" t="str">
        <f t="shared" si="73"/>
        <v/>
      </c>
      <c r="W4722" t="str">
        <f>IF(V4722="","",IF(ABS(V4722-R4722)&gt;W$1,ABS(V4722-R4722),""))</f>
        <v/>
      </c>
      <c r="X4722" t="str">
        <f>Y4722&amp;"-"&amp;Z4722&amp;"-"&amp;AC4722&amp;"-"&amp;AD4722&amp;"-"&amp;AG4722</f>
        <v>11.5-e-A-2-2.5</v>
      </c>
      <c r="Y4722">
        <f>F4722</f>
        <v>11.5</v>
      </c>
      <c r="Z4722" s="2" t="str">
        <f>G4722</f>
        <v>e</v>
      </c>
      <c r="AA4722">
        <f>_xlfn.IFNA(VLOOKUP(X4722,'duo-out'!A$2:Q$5000,5,FALSE),E4722+10*(H4722-1)+1+_xlfn.IFNA(VLOOKUP(D4722,states!A$2:C$10,3,FALSE),1))</f>
        <v>253</v>
      </c>
      <c r="AB4722" t="str">
        <f>IF(V4722="","",V4722)</f>
        <v/>
      </c>
      <c r="AC4722" s="2" t="str">
        <f>_xlfn.IFNA(VLOOKUP(D4722,states!A$2:C$10,2,FALSE),"XX")</f>
        <v>A</v>
      </c>
      <c r="AD4722">
        <f>E4722</f>
        <v>2</v>
      </c>
      <c r="AE4722">
        <f>_xlfn.IFNA(VLOOKUP(D4722,states!A$2:D$10,4,FALSE),0)</f>
        <v>2</v>
      </c>
      <c r="AF4722">
        <v>0.5</v>
      </c>
      <c r="AG4722">
        <f>IF(AE4722=0,AF4722,IF(AE4722=1,IF(F4722=0.5,0.5,IF(H4722=1,0.5,1.5)),IF(F4722=0.5,0.5,IF(H4722=1,2.5,1.5))))</f>
        <v>2.5</v>
      </c>
      <c r="AH4722" s="7">
        <f>IF(AC4722="XX",0,1/C4722^(1/5)*IF(E4722=0,100,1)/(E4722+1)^(1/4))</f>
        <v>1.3833296494790666</v>
      </c>
    </row>
    <row r="4723" spans="1:34">
      <c r="A4723">
        <v>1193</v>
      </c>
      <c r="B4723" s="1">
        <v>23402.13</v>
      </c>
      <c r="C4723" s="6">
        <v>0.05</v>
      </c>
      <c r="D4723" t="s">
        <v>3</v>
      </c>
      <c r="E4723">
        <v>2</v>
      </c>
      <c r="F4723">
        <v>11.5</v>
      </c>
      <c r="G4723" t="s">
        <v>1</v>
      </c>
      <c r="H4723">
        <v>1</v>
      </c>
      <c r="I4723" t="s">
        <v>0</v>
      </c>
      <c r="J4723">
        <v>2</v>
      </c>
      <c r="K4723">
        <v>10.5</v>
      </c>
      <c r="L4723" t="s">
        <v>1</v>
      </c>
      <c r="M4723">
        <v>1</v>
      </c>
      <c r="N4723" t="s">
        <v>1249</v>
      </c>
      <c r="O4723">
        <v>1</v>
      </c>
      <c r="P4723" t="str">
        <f>D4723&amp;"-"&amp;F4723&amp;"-"&amp;G4723&amp;"-"&amp;E4723&amp;"-"&amp;H4723</f>
        <v>A2Delta-11.5-e-2-1</v>
      </c>
      <c r="Q4723" t="str">
        <f>I4723&amp;"-"&amp;K4723&amp;"-"&amp;L4723&amp;"-"&amp;J4723&amp;"-"&amp;M4723</f>
        <v>X2Pi-10.5-e-2-1</v>
      </c>
      <c r="R4723">
        <f>B4723+S4723</f>
        <v>30157.963707586001</v>
      </c>
      <c r="S4723">
        <f>_xlfn.IFNA(VLOOKUP(Q4723,'MARVEL-X'!A$2:I$1400,7,FALSE),VLOOKUP(Q4723,MARVEL!A$2:J$1522,10,FALSE))</f>
        <v>6755.8337075859999</v>
      </c>
      <c r="T4723">
        <f>IF(P4723=P4722,R4723+T4722,R4723)</f>
        <v>180947.714866522</v>
      </c>
      <c r="U4723">
        <f>IF(P4723=P4722,1+U4722,1)</f>
        <v>6</v>
      </c>
      <c r="V4723">
        <f t="shared" si="73"/>
        <v>30157.952477753668</v>
      </c>
      <c r="W4723" t="str">
        <f>IF(V4723="","",IF(ABS(V4723-R4723)&gt;W$1,ABS(V4723-R4723),""))</f>
        <v/>
      </c>
      <c r="X4723" t="str">
        <f>Y4723&amp;"-"&amp;Z4723&amp;"-"&amp;AC4723&amp;"-"&amp;AD4723&amp;"-"&amp;AG4723</f>
        <v>11.5-e-A-2-2.5</v>
      </c>
      <c r="Y4723">
        <f>F4723</f>
        <v>11.5</v>
      </c>
      <c r="Z4723" s="2" t="str">
        <f>G4723</f>
        <v>e</v>
      </c>
      <c r="AA4723">
        <f>_xlfn.IFNA(VLOOKUP(X4723,'duo-out'!A$2:Q$5000,5,FALSE),E4723+10*(H4723-1)+1+_xlfn.IFNA(VLOOKUP(D4723,states!A$2:C$10,3,FALSE),1))</f>
        <v>253</v>
      </c>
      <c r="AB4723">
        <f>IF(V4723="","",V4723)</f>
        <v>30157.952477753668</v>
      </c>
      <c r="AC4723" s="2" t="str">
        <f>_xlfn.IFNA(VLOOKUP(D4723,states!A$2:C$10,2,FALSE),"XX")</f>
        <v>A</v>
      </c>
      <c r="AD4723">
        <f>E4723</f>
        <v>2</v>
      </c>
      <c r="AE4723">
        <f>_xlfn.IFNA(VLOOKUP(D4723,states!A$2:D$10,4,FALSE),0)</f>
        <v>2</v>
      </c>
      <c r="AF4723">
        <v>0.5</v>
      </c>
      <c r="AG4723">
        <f>IF(AE4723=0,AF4723,IF(AE4723=1,IF(F4723=0.5,0.5,IF(H4723=1,0.5,1.5)),IF(F4723=0.5,0.5,IF(H4723=1,2.5,1.5))))</f>
        <v>2.5</v>
      </c>
      <c r="AH4723" s="7">
        <f>IF(AC4723="XX",0,1/C4723^(1/5)*IF(E4723=0,100,1)/(E4723+1)^(1/4))</f>
        <v>1.3833296494790666</v>
      </c>
    </row>
    <row r="4724" spans="1:34">
      <c r="A4724">
        <v>5743</v>
      </c>
      <c r="B4724" s="1">
        <v>23119.850999999999</v>
      </c>
      <c r="C4724" s="6">
        <v>0.05</v>
      </c>
      <c r="D4724" t="s">
        <v>3</v>
      </c>
      <c r="E4724">
        <v>2</v>
      </c>
      <c r="F4724">
        <v>11.5</v>
      </c>
      <c r="G4724" t="s">
        <v>1</v>
      </c>
      <c r="H4724">
        <v>2</v>
      </c>
      <c r="I4724" t="s">
        <v>0</v>
      </c>
      <c r="J4724">
        <v>2</v>
      </c>
      <c r="K4724">
        <v>11.5</v>
      </c>
      <c r="L4724" t="s">
        <v>2</v>
      </c>
      <c r="M4724">
        <v>2</v>
      </c>
      <c r="N4724" t="s">
        <v>5799</v>
      </c>
      <c r="O4724">
        <v>1</v>
      </c>
      <c r="P4724" t="str">
        <f>D4724&amp;"-"&amp;F4724&amp;"-"&amp;G4724&amp;"-"&amp;E4724&amp;"-"&amp;H4724</f>
        <v>A2Delta-11.5-e-2-2</v>
      </c>
      <c r="Q4724" t="str">
        <f>I4724&amp;"-"&amp;K4724&amp;"-"&amp;L4724&amp;"-"&amp;J4724&amp;"-"&amp;M4724</f>
        <v>X2Pi-11.5-f-2-2</v>
      </c>
      <c r="R4724">
        <f>B4724+S4724</f>
        <v>30462.918476323001</v>
      </c>
      <c r="S4724">
        <f>_xlfn.IFNA(VLOOKUP(Q4724,'MARVEL-X'!A$2:I$1400,7,FALSE),VLOOKUP(Q4724,MARVEL!A$2:J$1522,10,FALSE))</f>
        <v>7343.0674763229999</v>
      </c>
      <c r="T4724">
        <f>IF(P4724=P4723,R4724+T4723,R4724)</f>
        <v>30462.918476323001</v>
      </c>
      <c r="U4724">
        <f>IF(P4724=P4723,1+U4723,1)</f>
        <v>1</v>
      </c>
      <c r="V4724" t="str">
        <f t="shared" si="73"/>
        <v/>
      </c>
      <c r="W4724" t="str">
        <f>IF(V4724="","",IF(ABS(V4724-R4724)&gt;W$1,ABS(V4724-R4724),""))</f>
        <v/>
      </c>
      <c r="X4724" t="str">
        <f>Y4724&amp;"-"&amp;Z4724&amp;"-"&amp;AC4724&amp;"-"&amp;AD4724&amp;"-"&amp;AG4724</f>
        <v>11.5-e-A-2-1.5</v>
      </c>
      <c r="Y4724">
        <f>F4724</f>
        <v>11.5</v>
      </c>
      <c r="Z4724" s="2" t="str">
        <f>G4724</f>
        <v>e</v>
      </c>
      <c r="AA4724">
        <f>_xlfn.IFNA(VLOOKUP(X4724,'duo-out'!A$2:Q$5000,5,FALSE),E4724+10*(H4724-1)+1+_xlfn.IFNA(VLOOKUP(D4724,states!A$2:C$10,3,FALSE),1))</f>
        <v>263</v>
      </c>
      <c r="AB4724" t="str">
        <f>IF(V4724="","",V4724)</f>
        <v/>
      </c>
      <c r="AC4724" s="2" t="str">
        <f>_xlfn.IFNA(VLOOKUP(D4724,states!A$2:C$10,2,FALSE),"XX")</f>
        <v>A</v>
      </c>
      <c r="AD4724">
        <f>E4724</f>
        <v>2</v>
      </c>
      <c r="AE4724">
        <f>_xlfn.IFNA(VLOOKUP(D4724,states!A$2:D$10,4,FALSE),0)</f>
        <v>2</v>
      </c>
      <c r="AF4724">
        <v>0.5</v>
      </c>
      <c r="AG4724">
        <f>IF(AE4724=0,AF4724,IF(AE4724=1,IF(F4724=0.5,0.5,IF(H4724=1,0.5,1.5)),IF(F4724=0.5,0.5,IF(H4724=1,2.5,1.5))))</f>
        <v>1.5</v>
      </c>
      <c r="AH4724" s="7">
        <f>IF(AC4724="XX",0,1/C4724^(1/5)*IF(E4724=0,100,1)/(E4724+1)^(1/4))</f>
        <v>1.3833296494790666</v>
      </c>
    </row>
    <row r="4725" spans="1:34">
      <c r="A4725">
        <v>5733</v>
      </c>
      <c r="B4725" s="1">
        <v>23430.469000000001</v>
      </c>
      <c r="C4725" s="6">
        <v>6.812E-2</v>
      </c>
      <c r="D4725" t="s">
        <v>3</v>
      </c>
      <c r="E4725">
        <v>2</v>
      </c>
      <c r="F4725">
        <v>11.5</v>
      </c>
      <c r="G4725" t="s">
        <v>1</v>
      </c>
      <c r="H4725">
        <v>2</v>
      </c>
      <c r="I4725" t="s">
        <v>0</v>
      </c>
      <c r="J4725">
        <v>2</v>
      </c>
      <c r="K4725">
        <v>10.5</v>
      </c>
      <c r="L4725" t="s">
        <v>1</v>
      </c>
      <c r="M4725">
        <v>2</v>
      </c>
      <c r="N4725" t="s">
        <v>5789</v>
      </c>
      <c r="O4725">
        <v>1</v>
      </c>
      <c r="P4725" t="str">
        <f>D4725&amp;"-"&amp;F4725&amp;"-"&amp;G4725&amp;"-"&amp;E4725&amp;"-"&amp;H4725</f>
        <v>A2Delta-11.5-e-2-2</v>
      </c>
      <c r="Q4725" t="str">
        <f>I4725&amp;"-"&amp;K4725&amp;"-"&amp;L4725&amp;"-"&amp;J4725&amp;"-"&amp;M4725</f>
        <v>X2Pi-10.5-e-2-2</v>
      </c>
      <c r="R4725">
        <f>B4725+S4725</f>
        <v>30462.825859021003</v>
      </c>
      <c r="S4725">
        <f>_xlfn.IFNA(VLOOKUP(Q4725,'MARVEL-X'!A$2:I$1400,7,FALSE),VLOOKUP(Q4725,MARVEL!A$2:J$1522,10,FALSE))</f>
        <v>7032.3568590209998</v>
      </c>
      <c r="T4725">
        <f>IF(P4725=P4724,R4725+T4724,R4725)</f>
        <v>60925.744335344003</v>
      </c>
      <c r="U4725">
        <f>IF(P4725=P4724,1+U4724,1)</f>
        <v>2</v>
      </c>
      <c r="V4725" t="str">
        <f t="shared" si="73"/>
        <v/>
      </c>
      <c r="W4725" t="str">
        <f>IF(V4725="","",IF(ABS(V4725-R4725)&gt;W$1,ABS(V4725-R4725),""))</f>
        <v/>
      </c>
      <c r="X4725" t="str">
        <f>Y4725&amp;"-"&amp;Z4725&amp;"-"&amp;AC4725&amp;"-"&amp;AD4725&amp;"-"&amp;AG4725</f>
        <v>11.5-e-A-2-1.5</v>
      </c>
      <c r="Y4725">
        <f>F4725</f>
        <v>11.5</v>
      </c>
      <c r="Z4725" s="2" t="str">
        <f>G4725</f>
        <v>e</v>
      </c>
      <c r="AA4725">
        <f>_xlfn.IFNA(VLOOKUP(X4725,'duo-out'!A$2:Q$5000,5,FALSE),E4725+10*(H4725-1)+1+_xlfn.IFNA(VLOOKUP(D4725,states!A$2:C$10,3,FALSE),1))</f>
        <v>263</v>
      </c>
      <c r="AB4725" t="str">
        <f>IF(V4725="","",V4725)</f>
        <v/>
      </c>
      <c r="AC4725" s="2" t="str">
        <f>_xlfn.IFNA(VLOOKUP(D4725,states!A$2:C$10,2,FALSE),"XX")</f>
        <v>A</v>
      </c>
      <c r="AD4725">
        <f>E4725</f>
        <v>2</v>
      </c>
      <c r="AE4725">
        <f>_xlfn.IFNA(VLOOKUP(D4725,states!A$2:D$10,4,FALSE),0)</f>
        <v>2</v>
      </c>
      <c r="AF4725">
        <v>0.5</v>
      </c>
      <c r="AG4725">
        <f>IF(AE4725=0,AF4725,IF(AE4725=1,IF(F4725=0.5,0.5,IF(H4725=1,0.5,1.5)),IF(F4725=0.5,0.5,IF(H4725=1,2.5,1.5))))</f>
        <v>1.5</v>
      </c>
      <c r="AH4725" s="7">
        <f>IF(AC4725="XX",0,1/C4725^(1/5)*IF(E4725=0,100,1)/(E4725+1)^(1/4))</f>
        <v>1.3003634632042542</v>
      </c>
    </row>
    <row r="4726" spans="1:34">
      <c r="A4726">
        <v>1439</v>
      </c>
      <c r="B4726" s="1">
        <v>22796.15</v>
      </c>
      <c r="C4726" s="6">
        <v>0.15060000000000001</v>
      </c>
      <c r="D4726" t="s">
        <v>3</v>
      </c>
      <c r="E4726">
        <v>2</v>
      </c>
      <c r="F4726">
        <v>11.5</v>
      </c>
      <c r="G4726" t="s">
        <v>1</v>
      </c>
      <c r="H4726">
        <v>2</v>
      </c>
      <c r="I4726" t="s">
        <v>0</v>
      </c>
      <c r="J4726">
        <v>2</v>
      </c>
      <c r="K4726">
        <v>12.5</v>
      </c>
      <c r="L4726" t="s">
        <v>1</v>
      </c>
      <c r="M4726">
        <v>2</v>
      </c>
      <c r="N4726" t="s">
        <v>1495</v>
      </c>
      <c r="O4726">
        <v>1</v>
      </c>
      <c r="P4726" t="str">
        <f>D4726&amp;"-"&amp;F4726&amp;"-"&amp;G4726&amp;"-"&amp;E4726&amp;"-"&amp;H4726</f>
        <v>A2Delta-11.5-e-2-2</v>
      </c>
      <c r="Q4726" t="str">
        <f>I4726&amp;"-"&amp;K4726&amp;"-"&amp;L4726&amp;"-"&amp;J4726&amp;"-"&amp;M4726</f>
        <v>X2Pi-12.5-e-2-2</v>
      </c>
      <c r="R4726">
        <f>B4726+S4726</f>
        <v>30462.755720658002</v>
      </c>
      <c r="S4726">
        <f>_xlfn.IFNA(VLOOKUP(Q4726,'MARVEL-X'!A$2:I$1400,7,FALSE),VLOOKUP(Q4726,MARVEL!A$2:J$1522,10,FALSE))</f>
        <v>7666.6057206579999</v>
      </c>
      <c r="T4726">
        <f>IF(P4726=P4725,R4726+T4725,R4726)</f>
        <v>91388.500056001998</v>
      </c>
      <c r="U4726">
        <f>IF(P4726=P4725,1+U4725,1)</f>
        <v>3</v>
      </c>
      <c r="V4726" t="str">
        <f t="shared" si="73"/>
        <v/>
      </c>
      <c r="W4726" t="str">
        <f>IF(V4726="","",IF(ABS(V4726-R4726)&gt;W$1,ABS(V4726-R4726),""))</f>
        <v/>
      </c>
      <c r="X4726" t="str">
        <f>Y4726&amp;"-"&amp;Z4726&amp;"-"&amp;AC4726&amp;"-"&amp;AD4726&amp;"-"&amp;AG4726</f>
        <v>11.5-e-A-2-1.5</v>
      </c>
      <c r="Y4726">
        <f>F4726</f>
        <v>11.5</v>
      </c>
      <c r="Z4726" s="2" t="str">
        <f>G4726</f>
        <v>e</v>
      </c>
      <c r="AA4726">
        <f>_xlfn.IFNA(VLOOKUP(X4726,'duo-out'!A$2:Q$5000,5,FALSE),E4726+10*(H4726-1)+1+_xlfn.IFNA(VLOOKUP(D4726,states!A$2:C$10,3,FALSE),1))</f>
        <v>263</v>
      </c>
      <c r="AB4726" t="str">
        <f>IF(V4726="","",V4726)</f>
        <v/>
      </c>
      <c r="AC4726" s="2" t="str">
        <f>_xlfn.IFNA(VLOOKUP(D4726,states!A$2:C$10,2,FALSE),"XX")</f>
        <v>A</v>
      </c>
      <c r="AD4726">
        <f>E4726</f>
        <v>2</v>
      </c>
      <c r="AE4726">
        <f>_xlfn.IFNA(VLOOKUP(D4726,states!A$2:D$10,4,FALSE),0)</f>
        <v>2</v>
      </c>
      <c r="AF4726">
        <v>0.5</v>
      </c>
      <c r="AG4726">
        <f>IF(AE4726=0,AF4726,IF(AE4726=1,IF(F4726=0.5,0.5,IF(H4726=1,0.5,1.5)),IF(F4726=0.5,0.5,IF(H4726=1,2.5,1.5))))</f>
        <v>1.5</v>
      </c>
      <c r="AH4726" s="7">
        <f>IF(AC4726="XX",0,1/C4726^(1/5)*IF(E4726=0,100,1)/(E4726+1)^(1/4))</f>
        <v>1.1095699641312238</v>
      </c>
    </row>
    <row r="4727" spans="1:34">
      <c r="A4727">
        <v>1389</v>
      </c>
      <c r="B4727" s="1">
        <v>23125.26</v>
      </c>
      <c r="C4727" s="6">
        <v>0.05</v>
      </c>
      <c r="D4727" t="s">
        <v>3</v>
      </c>
      <c r="E4727">
        <v>2</v>
      </c>
      <c r="F4727">
        <v>11.5</v>
      </c>
      <c r="G4727" t="s">
        <v>1</v>
      </c>
      <c r="H4727">
        <v>2</v>
      </c>
      <c r="I4727" t="s">
        <v>0</v>
      </c>
      <c r="J4727">
        <v>2</v>
      </c>
      <c r="K4727">
        <v>11.5</v>
      </c>
      <c r="L4727" t="s">
        <v>1</v>
      </c>
      <c r="M4727">
        <v>2</v>
      </c>
      <c r="N4727" t="s">
        <v>1445</v>
      </c>
      <c r="O4727">
        <v>1</v>
      </c>
      <c r="P4727" t="str">
        <f>D4727&amp;"-"&amp;F4727&amp;"-"&amp;G4727&amp;"-"&amp;E4727&amp;"-"&amp;H4727</f>
        <v>A2Delta-11.5-e-2-2</v>
      </c>
      <c r="Q4727" t="str">
        <f>I4727&amp;"-"&amp;K4727&amp;"-"&amp;L4727&amp;"-"&amp;J4727&amp;"-"&amp;M4727</f>
        <v>X2Pi-11.5-e-2-2</v>
      </c>
      <c r="R4727">
        <f>B4727+S4727</f>
        <v>30462.912276518997</v>
      </c>
      <c r="S4727">
        <f>_xlfn.IFNA(VLOOKUP(Q4727,'MARVEL-X'!A$2:I$1400,7,FALSE),VLOOKUP(Q4727,MARVEL!A$2:J$1522,10,FALSE))</f>
        <v>7337.6522765190002</v>
      </c>
      <c r="T4727">
        <f>IF(P4727=P4726,R4727+T4726,R4727)</f>
        <v>121851.41233252099</v>
      </c>
      <c r="U4727">
        <f>IF(P4727=P4726,1+U4726,1)</f>
        <v>4</v>
      </c>
      <c r="V4727" t="str">
        <f t="shared" si="73"/>
        <v/>
      </c>
      <c r="W4727" t="str">
        <f>IF(V4727="","",IF(ABS(V4727-R4727)&gt;W$1,ABS(V4727-R4727),""))</f>
        <v/>
      </c>
      <c r="X4727" t="str">
        <f>Y4727&amp;"-"&amp;Z4727&amp;"-"&amp;AC4727&amp;"-"&amp;AD4727&amp;"-"&amp;AG4727</f>
        <v>11.5-e-A-2-1.5</v>
      </c>
      <c r="Y4727">
        <f>F4727</f>
        <v>11.5</v>
      </c>
      <c r="Z4727" s="2" t="str">
        <f>G4727</f>
        <v>e</v>
      </c>
      <c r="AA4727">
        <f>_xlfn.IFNA(VLOOKUP(X4727,'duo-out'!A$2:Q$5000,5,FALSE),E4727+10*(H4727-1)+1+_xlfn.IFNA(VLOOKUP(D4727,states!A$2:C$10,3,FALSE),1))</f>
        <v>263</v>
      </c>
      <c r="AB4727" t="str">
        <f>IF(V4727="","",V4727)</f>
        <v/>
      </c>
      <c r="AC4727" s="2" t="str">
        <f>_xlfn.IFNA(VLOOKUP(D4727,states!A$2:C$10,2,FALSE),"XX")</f>
        <v>A</v>
      </c>
      <c r="AD4727">
        <f>E4727</f>
        <v>2</v>
      </c>
      <c r="AE4727">
        <f>_xlfn.IFNA(VLOOKUP(D4727,states!A$2:D$10,4,FALSE),0)</f>
        <v>2</v>
      </c>
      <c r="AF4727">
        <v>0.5</v>
      </c>
      <c r="AG4727">
        <f>IF(AE4727=0,AF4727,IF(AE4727=1,IF(F4727=0.5,0.5,IF(H4727=1,0.5,1.5)),IF(F4727=0.5,0.5,IF(H4727=1,2.5,1.5))))</f>
        <v>1.5</v>
      </c>
      <c r="AH4727" s="7">
        <f>IF(AC4727="XX",0,1/C4727^(1/5)*IF(E4727=0,100,1)/(E4727+1)^(1/4))</f>
        <v>1.3833296494790666</v>
      </c>
    </row>
    <row r="4728" spans="1:34">
      <c r="A4728">
        <v>1350</v>
      </c>
      <c r="B4728" s="1">
        <v>23430.54</v>
      </c>
      <c r="C4728" s="6">
        <v>0.05</v>
      </c>
      <c r="D4728" t="s">
        <v>3</v>
      </c>
      <c r="E4728">
        <v>2</v>
      </c>
      <c r="F4728">
        <v>11.5</v>
      </c>
      <c r="G4728" t="s">
        <v>1</v>
      </c>
      <c r="H4728">
        <v>2</v>
      </c>
      <c r="I4728" t="s">
        <v>0</v>
      </c>
      <c r="J4728">
        <v>2</v>
      </c>
      <c r="K4728">
        <v>10.5</v>
      </c>
      <c r="L4728" t="s">
        <v>1</v>
      </c>
      <c r="M4728">
        <v>2</v>
      </c>
      <c r="N4728" t="s">
        <v>1406</v>
      </c>
      <c r="O4728">
        <v>1</v>
      </c>
      <c r="P4728" t="str">
        <f>D4728&amp;"-"&amp;F4728&amp;"-"&amp;G4728&amp;"-"&amp;E4728&amp;"-"&amp;H4728</f>
        <v>A2Delta-11.5-e-2-2</v>
      </c>
      <c r="Q4728" t="str">
        <f>I4728&amp;"-"&amp;K4728&amp;"-"&amp;L4728&amp;"-"&amp;J4728&amp;"-"&amp;M4728</f>
        <v>X2Pi-10.5-e-2-2</v>
      </c>
      <c r="R4728">
        <f>B4728+S4728</f>
        <v>30462.896859020999</v>
      </c>
      <c r="S4728">
        <f>_xlfn.IFNA(VLOOKUP(Q4728,'MARVEL-X'!A$2:I$1400,7,FALSE),VLOOKUP(Q4728,MARVEL!A$2:J$1522,10,FALSE))</f>
        <v>7032.3568590209998</v>
      </c>
      <c r="T4728">
        <f>IF(P4728=P4727,R4728+T4727,R4728)</f>
        <v>152314.30919154198</v>
      </c>
      <c r="U4728">
        <f>IF(P4728=P4727,1+U4727,1)</f>
        <v>5</v>
      </c>
      <c r="V4728" t="str">
        <f t="shared" si="73"/>
        <v/>
      </c>
      <c r="W4728" t="str">
        <f>IF(V4728="","",IF(ABS(V4728-R4728)&gt;W$1,ABS(V4728-R4728),""))</f>
        <v/>
      </c>
      <c r="X4728" t="str">
        <f>Y4728&amp;"-"&amp;Z4728&amp;"-"&amp;AC4728&amp;"-"&amp;AD4728&amp;"-"&amp;AG4728</f>
        <v>11.5-e-A-2-1.5</v>
      </c>
      <c r="Y4728">
        <f>F4728</f>
        <v>11.5</v>
      </c>
      <c r="Z4728" s="2" t="str">
        <f>G4728</f>
        <v>e</v>
      </c>
      <c r="AA4728">
        <f>_xlfn.IFNA(VLOOKUP(X4728,'duo-out'!A$2:Q$5000,5,FALSE),E4728+10*(H4728-1)+1+_xlfn.IFNA(VLOOKUP(D4728,states!A$2:C$10,3,FALSE),1))</f>
        <v>263</v>
      </c>
      <c r="AB4728" t="str">
        <f>IF(V4728="","",V4728)</f>
        <v/>
      </c>
      <c r="AC4728" s="2" t="str">
        <f>_xlfn.IFNA(VLOOKUP(D4728,states!A$2:C$10,2,FALSE),"XX")</f>
        <v>A</v>
      </c>
      <c r="AD4728">
        <f>E4728</f>
        <v>2</v>
      </c>
      <c r="AE4728">
        <f>_xlfn.IFNA(VLOOKUP(D4728,states!A$2:D$10,4,FALSE),0)</f>
        <v>2</v>
      </c>
      <c r="AF4728">
        <v>0.5</v>
      </c>
      <c r="AG4728">
        <f>IF(AE4728=0,AF4728,IF(AE4728=1,IF(F4728=0.5,0.5,IF(H4728=1,0.5,1.5)),IF(F4728=0.5,0.5,IF(H4728=1,2.5,1.5))))</f>
        <v>1.5</v>
      </c>
      <c r="AH4728" s="7">
        <f>IF(AC4728="XX",0,1/C4728^(1/5)*IF(E4728=0,100,1)/(E4728+1)^(1/4))</f>
        <v>1.3833296494790666</v>
      </c>
    </row>
    <row r="4729" spans="1:34">
      <c r="A4729">
        <v>257</v>
      </c>
      <c r="B4729" s="1">
        <v>22789.98</v>
      </c>
      <c r="C4729" s="6">
        <v>0.5</v>
      </c>
      <c r="D4729" t="s">
        <v>3</v>
      </c>
      <c r="E4729">
        <v>2</v>
      </c>
      <c r="F4729">
        <v>11.5</v>
      </c>
      <c r="G4729" t="s">
        <v>1</v>
      </c>
      <c r="H4729">
        <v>2</v>
      </c>
      <c r="I4729" t="s">
        <v>0</v>
      </c>
      <c r="J4729">
        <v>2</v>
      </c>
      <c r="K4729">
        <v>12.5</v>
      </c>
      <c r="L4729" t="s">
        <v>1</v>
      </c>
      <c r="M4729">
        <v>2</v>
      </c>
      <c r="N4729" t="s">
        <v>312</v>
      </c>
      <c r="O4729">
        <v>-1</v>
      </c>
      <c r="P4729" t="str">
        <f>D4729&amp;"-"&amp;F4729&amp;"-"&amp;G4729&amp;"-"&amp;E4729&amp;"-"&amp;H4729</f>
        <v>A2Delta-11.5-e-2-2</v>
      </c>
      <c r="Q4729" t="str">
        <f>I4729&amp;"-"&amp;K4729&amp;"-"&amp;L4729&amp;"-"&amp;J4729&amp;"-"&amp;M4729</f>
        <v>X2Pi-12.5-e-2-2</v>
      </c>
      <c r="R4729">
        <f>B4729+S4729</f>
        <v>30456.585720658</v>
      </c>
      <c r="S4729">
        <f>_xlfn.IFNA(VLOOKUP(Q4729,'MARVEL-X'!A$2:I$1400,7,FALSE),VLOOKUP(Q4729,MARVEL!A$2:J$1522,10,FALSE))</f>
        <v>7666.6057206579999</v>
      </c>
      <c r="T4729">
        <f>IF(P4729=P4728,R4729+T4728,R4729)</f>
        <v>182770.89491219999</v>
      </c>
      <c r="U4729">
        <f>IF(P4729=P4728,1+U4728,1)</f>
        <v>6</v>
      </c>
      <c r="V4729" t="str">
        <f t="shared" si="73"/>
        <v/>
      </c>
      <c r="W4729" t="str">
        <f>IF(V4729="","",IF(ABS(V4729-R4729)&gt;W$1,ABS(V4729-R4729),""))</f>
        <v/>
      </c>
      <c r="X4729" t="str">
        <f>Y4729&amp;"-"&amp;Z4729&amp;"-"&amp;AC4729&amp;"-"&amp;AD4729&amp;"-"&amp;AG4729</f>
        <v>11.5-e-A-2-1.5</v>
      </c>
      <c r="Y4729">
        <f>F4729</f>
        <v>11.5</v>
      </c>
      <c r="Z4729" s="2" t="str">
        <f>G4729</f>
        <v>e</v>
      </c>
      <c r="AA4729">
        <f>_xlfn.IFNA(VLOOKUP(X4729,'duo-out'!A$2:Q$5000,5,FALSE),E4729+10*(H4729-1)+1+_xlfn.IFNA(VLOOKUP(D4729,states!A$2:C$10,3,FALSE),1))</f>
        <v>263</v>
      </c>
      <c r="AB4729" t="str">
        <f>IF(V4729="","",V4729)</f>
        <v/>
      </c>
      <c r="AC4729" s="2" t="str">
        <f>_xlfn.IFNA(VLOOKUP(D4729,states!A$2:C$10,2,FALSE),"XX")</f>
        <v>A</v>
      </c>
      <c r="AD4729">
        <f>E4729</f>
        <v>2</v>
      </c>
      <c r="AE4729">
        <f>_xlfn.IFNA(VLOOKUP(D4729,states!A$2:D$10,4,FALSE),0)</f>
        <v>2</v>
      </c>
      <c r="AF4729">
        <v>0.5</v>
      </c>
      <c r="AG4729">
        <f>IF(AE4729=0,AF4729,IF(AE4729=1,IF(F4729=0.5,0.5,IF(H4729=1,0.5,1.5)),IF(F4729=0.5,0.5,IF(H4729=1,2.5,1.5))))</f>
        <v>1.5</v>
      </c>
      <c r="AH4729" s="7">
        <f>IF(AC4729="XX",0,1/C4729^(1/5)*IF(E4729=0,100,1)/(E4729+1)^(1/4))</f>
        <v>0.87282200217602857</v>
      </c>
    </row>
    <row r="4730" spans="1:34">
      <c r="A4730">
        <v>5959</v>
      </c>
      <c r="B4730" s="1">
        <v>23430.28</v>
      </c>
      <c r="C4730" s="6">
        <v>0.5</v>
      </c>
      <c r="D4730" t="s">
        <v>3</v>
      </c>
      <c r="E4730">
        <v>2</v>
      </c>
      <c r="F4730">
        <v>11.5</v>
      </c>
      <c r="G4730" t="s">
        <v>1</v>
      </c>
      <c r="H4730">
        <v>2</v>
      </c>
      <c r="I4730" t="s">
        <v>0</v>
      </c>
      <c r="J4730">
        <v>2</v>
      </c>
      <c r="K4730">
        <v>10.5</v>
      </c>
      <c r="L4730" t="s">
        <v>1</v>
      </c>
      <c r="M4730">
        <v>2</v>
      </c>
      <c r="N4730" t="s">
        <v>6015</v>
      </c>
      <c r="O4730">
        <v>1</v>
      </c>
      <c r="P4730" t="str">
        <f>D4730&amp;"-"&amp;F4730&amp;"-"&amp;G4730&amp;"-"&amp;E4730&amp;"-"&amp;H4730</f>
        <v>A2Delta-11.5-e-2-2</v>
      </c>
      <c r="Q4730" t="str">
        <f>I4730&amp;"-"&amp;K4730&amp;"-"&amp;L4730&amp;"-"&amp;J4730&amp;"-"&amp;M4730</f>
        <v>X2Pi-10.5-e-2-2</v>
      </c>
      <c r="R4730">
        <f>B4730+S4730</f>
        <v>30462.636859020997</v>
      </c>
      <c r="S4730">
        <f>_xlfn.IFNA(VLOOKUP(Q4730,'MARVEL-X'!A$2:I$1400,7,FALSE),VLOOKUP(Q4730,MARVEL!A$2:J$1522,10,FALSE))</f>
        <v>7032.3568590209998</v>
      </c>
      <c r="T4730">
        <f>IF(P4730=P4729,R4730+T4729,R4730)</f>
        <v>213233.53177122099</v>
      </c>
      <c r="U4730">
        <f>IF(P4730=P4729,1+U4729,1)</f>
        <v>7</v>
      </c>
      <c r="V4730">
        <f t="shared" si="73"/>
        <v>30461.933110174428</v>
      </c>
      <c r="W4730">
        <f>IF(V4730="","",IF(ABS(V4730-R4730)&gt;W$1,ABS(V4730-R4730),""))</f>
        <v>0.70374884656848735</v>
      </c>
      <c r="X4730" t="str">
        <f>Y4730&amp;"-"&amp;Z4730&amp;"-"&amp;AC4730&amp;"-"&amp;AD4730&amp;"-"&amp;AG4730</f>
        <v>11.5-e-A-2-1.5</v>
      </c>
      <c r="Y4730">
        <f>F4730</f>
        <v>11.5</v>
      </c>
      <c r="Z4730" s="2" t="str">
        <f>G4730</f>
        <v>e</v>
      </c>
      <c r="AA4730">
        <f>_xlfn.IFNA(VLOOKUP(X4730,'duo-out'!A$2:Q$5000,5,FALSE),E4730+10*(H4730-1)+1+_xlfn.IFNA(VLOOKUP(D4730,states!A$2:C$10,3,FALSE),1))</f>
        <v>263</v>
      </c>
      <c r="AB4730">
        <f>IF(V4730="","",V4730)</f>
        <v>30461.933110174428</v>
      </c>
      <c r="AC4730" s="2" t="str">
        <f>_xlfn.IFNA(VLOOKUP(D4730,states!A$2:C$10,2,FALSE),"XX")</f>
        <v>A</v>
      </c>
      <c r="AD4730">
        <f>E4730</f>
        <v>2</v>
      </c>
      <c r="AE4730">
        <f>_xlfn.IFNA(VLOOKUP(D4730,states!A$2:D$10,4,FALSE),0)</f>
        <v>2</v>
      </c>
      <c r="AF4730">
        <v>0.5</v>
      </c>
      <c r="AG4730">
        <f>IF(AE4730=0,AF4730,IF(AE4730=1,IF(F4730=0.5,0.5,IF(H4730=1,0.5,1.5)),IF(F4730=0.5,0.5,IF(H4730=1,2.5,1.5))))</f>
        <v>1.5</v>
      </c>
      <c r="AH4730" s="7">
        <f>IF(AC4730="XX",0,1/C4730^(1/5)*IF(E4730=0,100,1)/(E4730+1)^(1/4))</f>
        <v>0.87282200217602857</v>
      </c>
    </row>
    <row r="4731" spans="1:34">
      <c r="A4731">
        <v>6007</v>
      </c>
      <c r="B4731" s="1">
        <v>22638.01</v>
      </c>
      <c r="C4731" s="6">
        <v>0.5</v>
      </c>
      <c r="D4731" t="s">
        <v>3</v>
      </c>
      <c r="E4731">
        <v>3</v>
      </c>
      <c r="F4731">
        <v>11.5</v>
      </c>
      <c r="G4731" t="s">
        <v>1</v>
      </c>
      <c r="H4731">
        <v>1</v>
      </c>
      <c r="I4731" t="s">
        <v>0</v>
      </c>
      <c r="J4731">
        <v>3</v>
      </c>
      <c r="K4731">
        <v>12.5</v>
      </c>
      <c r="L4731" t="s">
        <v>1</v>
      </c>
      <c r="M4731">
        <v>1</v>
      </c>
      <c r="N4731" t="s">
        <v>6063</v>
      </c>
      <c r="O4731">
        <v>1</v>
      </c>
      <c r="P4731" t="str">
        <f>D4731&amp;"-"&amp;F4731&amp;"-"&amp;G4731&amp;"-"&amp;E4731&amp;"-"&amp;H4731</f>
        <v>A2Delta-11.5-e-3-1</v>
      </c>
      <c r="Q4731" t="str">
        <f>I4731&amp;"-"&amp;K4731&amp;"-"&amp;L4731&amp;"-"&amp;J4731&amp;"-"&amp;M4731</f>
        <v>X2Pi-12.5-e-3-1</v>
      </c>
      <c r="R4731">
        <f>B4731+S4731</f>
        <v>32382.794439763999</v>
      </c>
      <c r="S4731">
        <f>_xlfn.IFNA(VLOOKUP(Q4731,'MARVEL-X'!A$2:I$1400,7,FALSE),VLOOKUP(Q4731,MARVEL!A$2:J$1522,10,FALSE))</f>
        <v>9744.7844397640001</v>
      </c>
      <c r="T4731">
        <f>IF(P4731=P4730,R4731+T4730,R4731)</f>
        <v>32382.794439763999</v>
      </c>
      <c r="U4731">
        <f>IF(P4731=P4730,1+U4730,1)</f>
        <v>1</v>
      </c>
      <c r="V4731">
        <f t="shared" si="73"/>
        <v>32382.794439763999</v>
      </c>
      <c r="W4731" t="str">
        <f>IF(V4731="","",IF(ABS(V4731-R4731)&gt;W$1,ABS(V4731-R4731),""))</f>
        <v/>
      </c>
      <c r="X4731" t="str">
        <f>Y4731&amp;"-"&amp;Z4731&amp;"-"&amp;AC4731&amp;"-"&amp;AD4731&amp;"-"&amp;AG4731</f>
        <v>11.5-e-A-3-2.5</v>
      </c>
      <c r="Y4731">
        <f>F4731</f>
        <v>11.5</v>
      </c>
      <c r="Z4731" s="2" t="str">
        <f>G4731</f>
        <v>e</v>
      </c>
      <c r="AA4731">
        <f>_xlfn.IFNA(VLOOKUP(X4731,'duo-out'!A$2:Q$5000,5,FALSE),E4731+10*(H4731-1)+1+_xlfn.IFNA(VLOOKUP(D4731,states!A$2:C$10,3,FALSE),1))</f>
        <v>254</v>
      </c>
      <c r="AB4731">
        <f>IF(V4731="","",V4731)</f>
        <v>32382.794439763999</v>
      </c>
      <c r="AC4731" s="2" t="str">
        <f>_xlfn.IFNA(VLOOKUP(D4731,states!A$2:C$10,2,FALSE),"XX")</f>
        <v>A</v>
      </c>
      <c r="AD4731">
        <f>E4731</f>
        <v>3</v>
      </c>
      <c r="AE4731">
        <f>_xlfn.IFNA(VLOOKUP(D4731,states!A$2:D$10,4,FALSE),0)</f>
        <v>2</v>
      </c>
      <c r="AF4731">
        <v>0.5</v>
      </c>
      <c r="AG4731">
        <f>IF(AE4731=0,AF4731,IF(AE4731=1,IF(F4731=0.5,0.5,IF(H4731=1,0.5,1.5)),IF(F4731=0.5,0.5,IF(H4731=1,2.5,1.5))))</f>
        <v>2.5</v>
      </c>
      <c r="AH4731" s="7">
        <f>IF(AC4731="XX",0,1/C4731^(1/5)*IF(E4731=0,100,1)/(E4731+1)^(1/4))</f>
        <v>0.8122523963562357</v>
      </c>
    </row>
    <row r="4732" spans="1:34">
      <c r="A4732">
        <v>6041</v>
      </c>
      <c r="B4732" s="1">
        <v>22606.47</v>
      </c>
      <c r="C4732" s="6">
        <v>0.5</v>
      </c>
      <c r="D4732" t="s">
        <v>3</v>
      </c>
      <c r="E4732">
        <v>3</v>
      </c>
      <c r="F4732">
        <v>11.5</v>
      </c>
      <c r="G4732" t="s">
        <v>1</v>
      </c>
      <c r="H4732">
        <v>2</v>
      </c>
      <c r="I4732" t="s">
        <v>0</v>
      </c>
      <c r="J4732">
        <v>3</v>
      </c>
      <c r="K4732">
        <v>12.5</v>
      </c>
      <c r="L4732" t="s">
        <v>1</v>
      </c>
      <c r="M4732">
        <v>2</v>
      </c>
      <c r="N4732" t="s">
        <v>6097</v>
      </c>
      <c r="O4732">
        <v>1</v>
      </c>
      <c r="P4732" t="str">
        <f>D4732&amp;"-"&amp;F4732&amp;"-"&amp;G4732&amp;"-"&amp;E4732&amp;"-"&amp;H4732</f>
        <v>A2Delta-11.5-e-3-2</v>
      </c>
      <c r="Q4732" t="str">
        <f>I4732&amp;"-"&amp;K4732&amp;"-"&amp;L4732&amp;"-"&amp;J4732&amp;"-"&amp;M4732</f>
        <v>X2Pi-12.5-e-3-2</v>
      </c>
      <c r="R4732">
        <f>B4732+S4732</f>
        <v>32661.074276519001</v>
      </c>
      <c r="S4732">
        <f>_xlfn.IFNA(VLOOKUP(Q4732,'MARVEL-X'!A$2:I$1400,7,FALSE),VLOOKUP(Q4732,MARVEL!A$2:J$1522,10,FALSE))</f>
        <v>10054.604276519</v>
      </c>
      <c r="T4732">
        <f>IF(P4732=P4731,R4732+T4731,R4732)</f>
        <v>32661.074276519001</v>
      </c>
      <c r="U4732">
        <f>IF(P4732=P4731,1+U4731,1)</f>
        <v>1</v>
      </c>
      <c r="V4732">
        <f t="shared" si="73"/>
        <v>32661.074276519001</v>
      </c>
      <c r="W4732" t="str">
        <f>IF(V4732="","",IF(ABS(V4732-R4732)&gt;W$1,ABS(V4732-R4732),""))</f>
        <v/>
      </c>
      <c r="X4732" t="str">
        <f>Y4732&amp;"-"&amp;Z4732&amp;"-"&amp;AC4732&amp;"-"&amp;AD4732&amp;"-"&amp;AG4732</f>
        <v>11.5-e-A-3-1.5</v>
      </c>
      <c r="Y4732">
        <f>F4732</f>
        <v>11.5</v>
      </c>
      <c r="Z4732" s="2" t="str">
        <f>G4732</f>
        <v>e</v>
      </c>
      <c r="AA4732">
        <f>_xlfn.IFNA(VLOOKUP(X4732,'duo-out'!A$2:Q$5000,5,FALSE),E4732+10*(H4732-1)+1+_xlfn.IFNA(VLOOKUP(D4732,states!A$2:C$10,3,FALSE),1))</f>
        <v>264</v>
      </c>
      <c r="AB4732">
        <f>IF(V4732="","",V4732)</f>
        <v>32661.074276519001</v>
      </c>
      <c r="AC4732" s="2" t="str">
        <f>_xlfn.IFNA(VLOOKUP(D4732,states!A$2:C$10,2,FALSE),"XX")</f>
        <v>A</v>
      </c>
      <c r="AD4732">
        <f>E4732</f>
        <v>3</v>
      </c>
      <c r="AE4732">
        <f>_xlfn.IFNA(VLOOKUP(D4732,states!A$2:D$10,4,FALSE),0)</f>
        <v>2</v>
      </c>
      <c r="AF4732">
        <v>0.5</v>
      </c>
      <c r="AG4732">
        <f>IF(AE4732=0,AF4732,IF(AE4732=1,IF(F4732=0.5,0.5,IF(H4732=1,0.5,1.5)),IF(F4732=0.5,0.5,IF(H4732=1,2.5,1.5))))</f>
        <v>1.5</v>
      </c>
      <c r="AH4732" s="7">
        <f>IF(AC4732="XX",0,1/C4732^(1/5)*IF(E4732=0,100,1)/(E4732+1)^(1/4))</f>
        <v>0.8122523963562357</v>
      </c>
    </row>
    <row r="4733" spans="1:34">
      <c r="A4733">
        <v>6083</v>
      </c>
      <c r="B4733" s="1">
        <v>22324.83</v>
      </c>
      <c r="C4733" s="6">
        <v>0.5</v>
      </c>
      <c r="D4733" t="s">
        <v>3</v>
      </c>
      <c r="E4733">
        <v>4</v>
      </c>
      <c r="F4733">
        <v>11.5</v>
      </c>
      <c r="G4733" t="s">
        <v>1</v>
      </c>
      <c r="H4733">
        <v>1</v>
      </c>
      <c r="I4733" t="s">
        <v>0</v>
      </c>
      <c r="J4733">
        <v>4</v>
      </c>
      <c r="K4733">
        <v>12.5</v>
      </c>
      <c r="L4733" t="s">
        <v>1</v>
      </c>
      <c r="M4733">
        <v>1</v>
      </c>
      <c r="N4733" t="s">
        <v>6139</v>
      </c>
      <c r="O4733">
        <v>1</v>
      </c>
      <c r="P4733" t="str">
        <f>D4733&amp;"-"&amp;F4733&amp;"-"&amp;G4733&amp;"-"&amp;E4733&amp;"-"&amp;H4733</f>
        <v>A2Delta-11.5-e-4-1</v>
      </c>
      <c r="Q4733" t="str">
        <f>I4733&amp;"-"&amp;K4733&amp;"-"&amp;L4733&amp;"-"&amp;J4733&amp;"-"&amp;M4733</f>
        <v>X2Pi-12.5-e-4-1</v>
      </c>
      <c r="R4733">
        <f>B4733+S4733</f>
        <v>34347.475707586003</v>
      </c>
      <c r="S4733">
        <f>_xlfn.IFNA(VLOOKUP(Q4733,'MARVEL-X'!A$2:I$1400,7,FALSE),VLOOKUP(Q4733,MARVEL!A$2:J$1522,10,FALSE))</f>
        <v>12022.645707586</v>
      </c>
      <c r="T4733">
        <f>IF(P4733=P4732,R4733+T4732,R4733)</f>
        <v>34347.475707586003</v>
      </c>
      <c r="U4733">
        <f>IF(P4733=P4732,1+U4732,1)</f>
        <v>1</v>
      </c>
      <c r="V4733">
        <f t="shared" si="73"/>
        <v>34347.475707586003</v>
      </c>
      <c r="W4733" t="str">
        <f>IF(V4733="","",IF(ABS(V4733-R4733)&gt;W$1,ABS(V4733-R4733),""))</f>
        <v/>
      </c>
      <c r="X4733" t="str">
        <f>Y4733&amp;"-"&amp;Z4733&amp;"-"&amp;AC4733&amp;"-"&amp;AD4733&amp;"-"&amp;AG4733</f>
        <v>11.5-e-A-4-2.5</v>
      </c>
      <c r="Y4733">
        <f>F4733</f>
        <v>11.5</v>
      </c>
      <c r="Z4733" s="2" t="str">
        <f>G4733</f>
        <v>e</v>
      </c>
      <c r="AA4733">
        <f>_xlfn.IFNA(VLOOKUP(X4733,'duo-out'!A$2:Q$5000,5,FALSE),E4733+10*(H4733-1)+1+_xlfn.IFNA(VLOOKUP(D4733,states!A$2:C$10,3,FALSE),1))</f>
        <v>255</v>
      </c>
      <c r="AB4733">
        <f>IF(V4733="","",V4733)</f>
        <v>34347.475707586003</v>
      </c>
      <c r="AC4733" s="2" t="str">
        <f>_xlfn.IFNA(VLOOKUP(D4733,states!A$2:C$10,2,FALSE),"XX")</f>
        <v>A</v>
      </c>
      <c r="AD4733">
        <f>E4733</f>
        <v>4</v>
      </c>
      <c r="AE4733">
        <f>_xlfn.IFNA(VLOOKUP(D4733,states!A$2:D$10,4,FALSE),0)</f>
        <v>2</v>
      </c>
      <c r="AF4733">
        <v>0.5</v>
      </c>
      <c r="AG4733">
        <f>IF(AE4733=0,AF4733,IF(AE4733=1,IF(F4733=0.5,0.5,IF(H4733=1,0.5,1.5)),IF(F4733=0.5,0.5,IF(H4733=1,2.5,1.5))))</f>
        <v>2.5</v>
      </c>
      <c r="AH4733" s="7">
        <f>IF(AC4733="XX",0,1/C4733^(1/5)*IF(E4733=0,100,1)/(E4733+1)^(1/4))</f>
        <v>0.76818088824663155</v>
      </c>
    </row>
    <row r="4734" spans="1:34">
      <c r="A4734">
        <v>299</v>
      </c>
      <c r="B4734" s="1">
        <v>22282.44</v>
      </c>
      <c r="C4734" s="6">
        <v>0.5</v>
      </c>
      <c r="D4734" t="s">
        <v>3</v>
      </c>
      <c r="E4734">
        <v>4</v>
      </c>
      <c r="F4734">
        <v>11.5</v>
      </c>
      <c r="G4734" t="s">
        <v>1</v>
      </c>
      <c r="H4734">
        <v>2</v>
      </c>
      <c r="I4734" t="s">
        <v>0</v>
      </c>
      <c r="J4734">
        <v>4</v>
      </c>
      <c r="K4734">
        <v>12.5</v>
      </c>
      <c r="L4734" t="s">
        <v>1</v>
      </c>
      <c r="M4734">
        <v>2</v>
      </c>
      <c r="N4734" t="s">
        <v>354</v>
      </c>
      <c r="O4734">
        <v>-1</v>
      </c>
      <c r="P4734" t="str">
        <f>D4734&amp;"-"&amp;F4734&amp;"-"&amp;G4734&amp;"-"&amp;E4734&amp;"-"&amp;H4734</f>
        <v>A2Delta-11.5-e-4-2</v>
      </c>
      <c r="Q4734" t="str">
        <f>I4734&amp;"-"&amp;K4734&amp;"-"&amp;L4734&amp;"-"&amp;J4734&amp;"-"&amp;M4734</f>
        <v>X2Pi-12.5-e-4-2</v>
      </c>
      <c r="R4734">
        <f>B4734+S4734</f>
        <v>34601.770859021999</v>
      </c>
      <c r="S4734">
        <f>_xlfn.IFNA(VLOOKUP(Q4734,'MARVEL-X'!A$2:I$1400,7,FALSE),VLOOKUP(Q4734,MARVEL!A$2:J$1522,10,FALSE))</f>
        <v>12319.330859022</v>
      </c>
      <c r="T4734">
        <f>IF(P4734=P4733,R4734+T4733,R4734)</f>
        <v>34601.770859021999</v>
      </c>
      <c r="U4734">
        <f>IF(P4734=P4733,1+U4733,1)</f>
        <v>1</v>
      </c>
      <c r="V4734" t="str">
        <f t="shared" si="73"/>
        <v/>
      </c>
      <c r="W4734" t="str">
        <f>IF(V4734="","",IF(ABS(V4734-R4734)&gt;W$1,ABS(V4734-R4734),""))</f>
        <v/>
      </c>
      <c r="X4734" t="str">
        <f>Y4734&amp;"-"&amp;Z4734&amp;"-"&amp;AC4734&amp;"-"&amp;AD4734&amp;"-"&amp;AG4734</f>
        <v>11.5-e-A-4-1.5</v>
      </c>
      <c r="Y4734">
        <f>F4734</f>
        <v>11.5</v>
      </c>
      <c r="Z4734" s="2" t="str">
        <f>G4734</f>
        <v>e</v>
      </c>
      <c r="AA4734">
        <f>_xlfn.IFNA(VLOOKUP(X4734,'duo-out'!A$2:Q$5000,5,FALSE),E4734+10*(H4734-1)+1+_xlfn.IFNA(VLOOKUP(D4734,states!A$2:C$10,3,FALSE),1))</f>
        <v>265</v>
      </c>
      <c r="AB4734" t="str">
        <f>IF(V4734="","",V4734)</f>
        <v/>
      </c>
      <c r="AC4734" s="2" t="str">
        <f>_xlfn.IFNA(VLOOKUP(D4734,states!A$2:C$10,2,FALSE),"XX")</f>
        <v>A</v>
      </c>
      <c r="AD4734">
        <f>E4734</f>
        <v>4</v>
      </c>
      <c r="AE4734">
        <f>_xlfn.IFNA(VLOOKUP(D4734,states!A$2:D$10,4,FALSE),0)</f>
        <v>2</v>
      </c>
      <c r="AF4734">
        <v>0.5</v>
      </c>
      <c r="AG4734">
        <f>IF(AE4734=0,AF4734,IF(AE4734=1,IF(F4734=0.5,0.5,IF(H4734=1,0.5,1.5)),IF(F4734=0.5,0.5,IF(H4734=1,2.5,1.5))))</f>
        <v>1.5</v>
      </c>
      <c r="AH4734" s="7">
        <f>IF(AC4734="XX",0,1/C4734^(1/5)*IF(E4734=0,100,1)/(E4734+1)^(1/4))</f>
        <v>0.76818088824663155</v>
      </c>
    </row>
    <row r="4735" spans="1:34">
      <c r="A4735">
        <v>286</v>
      </c>
      <c r="B4735" s="1">
        <v>22585.43</v>
      </c>
      <c r="C4735" s="6">
        <v>0.5</v>
      </c>
      <c r="D4735" t="s">
        <v>3</v>
      </c>
      <c r="E4735">
        <v>4</v>
      </c>
      <c r="F4735">
        <v>11.5</v>
      </c>
      <c r="G4735" t="s">
        <v>1</v>
      </c>
      <c r="H4735">
        <v>2</v>
      </c>
      <c r="I4735" t="s">
        <v>0</v>
      </c>
      <c r="J4735">
        <v>4</v>
      </c>
      <c r="K4735">
        <v>11.5</v>
      </c>
      <c r="L4735" t="s">
        <v>2</v>
      </c>
      <c r="M4735">
        <v>2</v>
      </c>
      <c r="N4735" t="s">
        <v>341</v>
      </c>
      <c r="O4735">
        <v>-1</v>
      </c>
      <c r="P4735" t="str">
        <f>D4735&amp;"-"&amp;F4735&amp;"-"&amp;G4735&amp;"-"&amp;E4735&amp;"-"&amp;H4735</f>
        <v>A2Delta-11.5-e-4-2</v>
      </c>
      <c r="Q4735" t="str">
        <f>I4735&amp;"-"&amp;K4735&amp;"-"&amp;L4735&amp;"-"&amp;J4735&amp;"-"&amp;M4735</f>
        <v>X2Pi-11.5-f-4-2</v>
      </c>
      <c r="R4735">
        <f>B4735+S4735</f>
        <v>34607.584441617</v>
      </c>
      <c r="S4735">
        <f>_xlfn.IFNA(VLOOKUP(Q4735,'MARVEL-X'!A$2:I$1400,7,FALSE),VLOOKUP(Q4735,MARVEL!A$2:J$1522,10,FALSE))</f>
        <v>12022.154441617</v>
      </c>
      <c r="T4735">
        <f>IF(P4735=P4734,R4735+T4734,R4735)</f>
        <v>69209.355300638999</v>
      </c>
      <c r="U4735">
        <f>IF(P4735=P4734,1+U4734,1)</f>
        <v>2</v>
      </c>
      <c r="V4735">
        <f t="shared" si="73"/>
        <v>34604.6776503195</v>
      </c>
      <c r="W4735">
        <f>IF(V4735="","",IF(ABS(V4735-R4735)&gt;W$1,ABS(V4735-R4735),""))</f>
        <v>2.9067912975006038</v>
      </c>
      <c r="X4735" t="str">
        <f>Y4735&amp;"-"&amp;Z4735&amp;"-"&amp;AC4735&amp;"-"&amp;AD4735&amp;"-"&amp;AG4735</f>
        <v>11.5-e-A-4-1.5</v>
      </c>
      <c r="Y4735">
        <f>F4735</f>
        <v>11.5</v>
      </c>
      <c r="Z4735" s="2" t="str">
        <f>G4735</f>
        <v>e</v>
      </c>
      <c r="AA4735">
        <f>_xlfn.IFNA(VLOOKUP(X4735,'duo-out'!A$2:Q$5000,5,FALSE),E4735+10*(H4735-1)+1+_xlfn.IFNA(VLOOKUP(D4735,states!A$2:C$10,3,FALSE),1))</f>
        <v>265</v>
      </c>
      <c r="AB4735">
        <f>IF(V4735="","",V4735)</f>
        <v>34604.6776503195</v>
      </c>
      <c r="AC4735" s="2" t="str">
        <f>_xlfn.IFNA(VLOOKUP(D4735,states!A$2:C$10,2,FALSE),"XX")</f>
        <v>A</v>
      </c>
      <c r="AD4735">
        <f>E4735</f>
        <v>4</v>
      </c>
      <c r="AE4735">
        <f>_xlfn.IFNA(VLOOKUP(D4735,states!A$2:D$10,4,FALSE),0)</f>
        <v>2</v>
      </c>
      <c r="AF4735">
        <v>0.5</v>
      </c>
      <c r="AG4735">
        <f>IF(AE4735=0,AF4735,IF(AE4735=1,IF(F4735=0.5,0.5,IF(H4735=1,0.5,1.5)),IF(F4735=0.5,0.5,IF(H4735=1,2.5,1.5))))</f>
        <v>1.5</v>
      </c>
      <c r="AH4735" s="7">
        <f>IF(AC4735="XX",0,1/C4735^(1/5)*IF(E4735=0,100,1)/(E4735+1)^(1/4))</f>
        <v>0.76818088824663155</v>
      </c>
    </row>
    <row r="4736" spans="1:34">
      <c r="A4736">
        <v>6172</v>
      </c>
      <c r="B4736" s="1">
        <v>22054.75</v>
      </c>
      <c r="C4736" s="6">
        <v>0.5</v>
      </c>
      <c r="D4736" t="s">
        <v>3</v>
      </c>
      <c r="E4736">
        <v>5</v>
      </c>
      <c r="F4736">
        <v>11.5</v>
      </c>
      <c r="G4736" t="s">
        <v>1</v>
      </c>
      <c r="H4736">
        <v>2</v>
      </c>
      <c r="I4736" t="s">
        <v>0</v>
      </c>
      <c r="J4736">
        <v>5</v>
      </c>
      <c r="K4736">
        <v>11.5</v>
      </c>
      <c r="L4736" t="s">
        <v>2</v>
      </c>
      <c r="M4736">
        <v>2</v>
      </c>
      <c r="N4736" t="s">
        <v>6228</v>
      </c>
      <c r="O4736">
        <v>1</v>
      </c>
      <c r="P4736" t="str">
        <f>D4736&amp;"-"&amp;F4736&amp;"-"&amp;G4736&amp;"-"&amp;E4736&amp;"-"&amp;H4736</f>
        <v>A2Delta-11.5-e-5-2</v>
      </c>
      <c r="Q4736" t="str">
        <f>I4736&amp;"-"&amp;K4736&amp;"-"&amp;L4736&amp;"-"&amp;J4736&amp;"-"&amp;M4736</f>
        <v>X2Pi-11.5-f-5-2</v>
      </c>
      <c r="R4736">
        <f>B4736+S4736</f>
        <v>36231.720572061997</v>
      </c>
      <c r="S4736">
        <f>_xlfn.IFNA(VLOOKUP(Q4736,'MARVEL-X'!A$2:I$1400,7,FALSE),VLOOKUP(Q4736,MARVEL!A$2:J$1522,10,FALSE))</f>
        <v>14176.970572062</v>
      </c>
      <c r="T4736">
        <f>IF(P4736=P4735,R4736+T4735,R4736)</f>
        <v>36231.720572061997</v>
      </c>
      <c r="U4736">
        <f>IF(P4736=P4735,1+U4735,1)</f>
        <v>1</v>
      </c>
      <c r="V4736">
        <f t="shared" si="73"/>
        <v>36231.720572061997</v>
      </c>
      <c r="W4736" t="str">
        <f>IF(V4736="","",IF(ABS(V4736-R4736)&gt;W$1,ABS(V4736-R4736),""))</f>
        <v/>
      </c>
      <c r="X4736" t="str">
        <f>Y4736&amp;"-"&amp;Z4736&amp;"-"&amp;AC4736&amp;"-"&amp;AD4736&amp;"-"&amp;AG4736</f>
        <v>11.5-e-A-5-1.5</v>
      </c>
      <c r="Y4736">
        <f>F4736</f>
        <v>11.5</v>
      </c>
      <c r="Z4736" s="2" t="str">
        <f>G4736</f>
        <v>e</v>
      </c>
      <c r="AA4736">
        <f>_xlfn.IFNA(VLOOKUP(X4736,'duo-out'!A$2:Q$5000,5,FALSE),E4736+10*(H4736-1)+1+_xlfn.IFNA(VLOOKUP(D4736,states!A$2:C$10,3,FALSE),1))</f>
        <v>266</v>
      </c>
      <c r="AB4736">
        <f>IF(V4736="","",V4736)</f>
        <v>36231.720572061997</v>
      </c>
      <c r="AC4736" s="2" t="str">
        <f>_xlfn.IFNA(VLOOKUP(D4736,states!A$2:C$10,2,FALSE),"XX")</f>
        <v>A</v>
      </c>
      <c r="AD4736">
        <f>E4736</f>
        <v>5</v>
      </c>
      <c r="AE4736">
        <f>_xlfn.IFNA(VLOOKUP(D4736,states!A$2:D$10,4,FALSE),0)</f>
        <v>2</v>
      </c>
      <c r="AF4736">
        <v>0.5</v>
      </c>
      <c r="AG4736">
        <f>IF(AE4736=0,AF4736,IF(AE4736=1,IF(F4736=0.5,0.5,IF(H4736=1,0.5,1.5)),IF(F4736=0.5,0.5,IF(H4736=1,2.5,1.5))))</f>
        <v>1.5</v>
      </c>
      <c r="AH4736" s="7">
        <f>IF(AC4736="XX",0,1/C4736^(1/5)*IF(E4736=0,100,1)/(E4736+1)^(1/4))</f>
        <v>0.73395289278439235</v>
      </c>
    </row>
    <row r="4737" spans="1:34">
      <c r="A4737">
        <v>3890</v>
      </c>
      <c r="B4737" s="1">
        <v>20243.478999999999</v>
      </c>
      <c r="C4737" s="6">
        <v>5.6420000000000003E-3</v>
      </c>
      <c r="D4737" t="s">
        <v>3</v>
      </c>
      <c r="E4737">
        <v>0</v>
      </c>
      <c r="F4737">
        <v>11.5</v>
      </c>
      <c r="G4737" t="s">
        <v>2</v>
      </c>
      <c r="H4737">
        <v>1</v>
      </c>
      <c r="I4737" t="s">
        <v>0</v>
      </c>
      <c r="J4737">
        <v>1</v>
      </c>
      <c r="K4737">
        <v>12.5</v>
      </c>
      <c r="L4737" t="s">
        <v>2</v>
      </c>
      <c r="M4737">
        <v>1</v>
      </c>
      <c r="N4737" t="s">
        <v>3946</v>
      </c>
      <c r="O4737">
        <v>1</v>
      </c>
      <c r="P4737" t="str">
        <f>D4737&amp;"-"&amp;F4737&amp;"-"&amp;G4737&amp;"-"&amp;E4737&amp;"-"&amp;H4737</f>
        <v>A2Delta-11.5-f-0-1</v>
      </c>
      <c r="Q4737" t="str">
        <f>I4737&amp;"-"&amp;K4737&amp;"-"&amp;L4737&amp;"-"&amp;J4737&amp;"-"&amp;M4737</f>
        <v>X2Pi-12.5-f-1-1</v>
      </c>
      <c r="R4737">
        <f>B4737+S4737</f>
        <v>25056.581084062</v>
      </c>
      <c r="S4737">
        <f>_xlfn.IFNA(VLOOKUP(Q4737,'MARVEL-X'!A$2:I$1400,7,FALSE),VLOOKUP(Q4737,MARVEL!A$2:J$1522,10,FALSE))</f>
        <v>4813.1020840620004</v>
      </c>
      <c r="T4737">
        <f>IF(P4737=P4736,R4737+T4736,R4737)</f>
        <v>25056.581084062</v>
      </c>
      <c r="U4737">
        <f>IF(P4737=P4736,1+U4736,1)</f>
        <v>1</v>
      </c>
      <c r="V4737" t="str">
        <f t="shared" si="73"/>
        <v/>
      </c>
      <c r="W4737" t="str">
        <f>IF(V4737="","",IF(ABS(V4737-R4737)&gt;W$1,ABS(V4737-R4737),""))</f>
        <v/>
      </c>
      <c r="X4737" t="str">
        <f>Y4737&amp;"-"&amp;Z4737&amp;"-"&amp;AC4737&amp;"-"&amp;AD4737&amp;"-"&amp;AG4737</f>
        <v>11.5-f-A-0-2.5</v>
      </c>
      <c r="Y4737">
        <f>F4737</f>
        <v>11.5</v>
      </c>
      <c r="Z4737" s="2" t="str">
        <f>G4737</f>
        <v>f</v>
      </c>
      <c r="AA4737">
        <f>_xlfn.IFNA(VLOOKUP(X4737,'duo-out'!A$2:Q$5000,5,FALSE),E4737+10*(H4737-1)+1+_xlfn.IFNA(VLOOKUP(D4737,states!A$2:C$10,3,FALSE),1))</f>
        <v>251</v>
      </c>
      <c r="AB4737" t="str">
        <f>IF(V4737="","",V4737)</f>
        <v/>
      </c>
      <c r="AC4737" s="2" t="str">
        <f>_xlfn.IFNA(VLOOKUP(D4737,states!A$2:C$10,2,FALSE),"XX")</f>
        <v>A</v>
      </c>
      <c r="AD4737">
        <f>E4737</f>
        <v>0</v>
      </c>
      <c r="AE4737">
        <f>_xlfn.IFNA(VLOOKUP(D4737,states!A$2:D$10,4,FALSE),0)</f>
        <v>2</v>
      </c>
      <c r="AF4737">
        <v>0.5</v>
      </c>
      <c r="AG4737">
        <f>IF(AE4737=0,AF4737,IF(AE4737=1,IF(F4737=0.5,0.5,IF(H4737=1,0.5,1.5)),IF(F4737=0.5,0.5,IF(H4737=1,2.5,1.5))))</f>
        <v>2.5</v>
      </c>
      <c r="AH4737" s="7">
        <f>IF(AC4737="XX",0,1/C4737^(1/5)*IF(E4737=0,100,1)/(E4737+1)^(1/4))</f>
        <v>281.6523528936026</v>
      </c>
    </row>
    <row r="4738" spans="1:34">
      <c r="A4738">
        <v>3845</v>
      </c>
      <c r="B4738" s="1">
        <v>20853.731599999999</v>
      </c>
      <c r="C4738" s="6">
        <v>1.2290000000000001E-2</v>
      </c>
      <c r="D4738" t="s">
        <v>3</v>
      </c>
      <c r="E4738">
        <v>0</v>
      </c>
      <c r="F4738">
        <v>11.5</v>
      </c>
      <c r="G4738" t="s">
        <v>2</v>
      </c>
      <c r="H4738">
        <v>1</v>
      </c>
      <c r="I4738" t="s">
        <v>0</v>
      </c>
      <c r="J4738">
        <v>1</v>
      </c>
      <c r="K4738">
        <v>10.5</v>
      </c>
      <c r="L4738" t="s">
        <v>2</v>
      </c>
      <c r="M4738">
        <v>1</v>
      </c>
      <c r="N4738" t="s">
        <v>3901</v>
      </c>
      <c r="O4738">
        <v>1</v>
      </c>
      <c r="P4738" t="str">
        <f>D4738&amp;"-"&amp;F4738&amp;"-"&amp;G4738&amp;"-"&amp;E4738&amp;"-"&amp;H4738</f>
        <v>A2Delta-11.5-f-0-1</v>
      </c>
      <c r="Q4738" t="str">
        <f>I4738&amp;"-"&amp;K4738&amp;"-"&amp;L4738&amp;"-"&amp;J4738&amp;"-"&amp;M4738</f>
        <v>X2Pi-10.5-f-1-1</v>
      </c>
      <c r="R4738">
        <f>B4738+S4738</f>
        <v>25056.602136005</v>
      </c>
      <c r="S4738">
        <f>_xlfn.IFNA(VLOOKUP(Q4738,'MARVEL-X'!A$2:I$1400,7,FALSE),VLOOKUP(Q4738,MARVEL!A$2:J$1522,10,FALSE))</f>
        <v>4202.8705360049998</v>
      </c>
      <c r="T4738">
        <f>IF(P4738=P4737,R4738+T4737,R4738)</f>
        <v>50113.183220067003</v>
      </c>
      <c r="U4738">
        <f>IF(P4738=P4737,1+U4737,1)</f>
        <v>2</v>
      </c>
      <c r="V4738" t="str">
        <f t="shared" si="73"/>
        <v/>
      </c>
      <c r="W4738" t="str">
        <f>IF(V4738="","",IF(ABS(V4738-R4738)&gt;W$1,ABS(V4738-R4738),""))</f>
        <v/>
      </c>
      <c r="X4738" t="str">
        <f>Y4738&amp;"-"&amp;Z4738&amp;"-"&amp;AC4738&amp;"-"&amp;AD4738&amp;"-"&amp;AG4738</f>
        <v>11.5-f-A-0-2.5</v>
      </c>
      <c r="Y4738">
        <f>F4738</f>
        <v>11.5</v>
      </c>
      <c r="Z4738" s="2" t="str">
        <f>G4738</f>
        <v>f</v>
      </c>
      <c r="AA4738">
        <f>_xlfn.IFNA(VLOOKUP(X4738,'duo-out'!A$2:Q$5000,5,FALSE),E4738+10*(H4738-1)+1+_xlfn.IFNA(VLOOKUP(D4738,states!A$2:C$10,3,FALSE),1))</f>
        <v>251</v>
      </c>
      <c r="AB4738" t="str">
        <f>IF(V4738="","",V4738)</f>
        <v/>
      </c>
      <c r="AC4738" s="2" t="str">
        <f>_xlfn.IFNA(VLOOKUP(D4738,states!A$2:C$10,2,FALSE),"XX")</f>
        <v>A</v>
      </c>
      <c r="AD4738">
        <f>E4738</f>
        <v>0</v>
      </c>
      <c r="AE4738">
        <f>_xlfn.IFNA(VLOOKUP(D4738,states!A$2:D$10,4,FALSE),0)</f>
        <v>2</v>
      </c>
      <c r="AF4738">
        <v>0.5</v>
      </c>
      <c r="AG4738">
        <f>IF(AE4738=0,AF4738,IF(AE4738=1,IF(F4738=0.5,0.5,IF(H4738=1,0.5,1.5)),IF(F4738=0.5,0.5,IF(H4738=1,2.5,1.5))))</f>
        <v>2.5</v>
      </c>
      <c r="AH4738" s="7">
        <f>IF(AC4738="XX",0,1/C4738^(1/5)*IF(E4738=0,100,1)/(E4738+1)^(1/4))</f>
        <v>241.04028014815179</v>
      </c>
    </row>
    <row r="4739" spans="1:34">
      <c r="A4739">
        <v>3198</v>
      </c>
      <c r="B4739" s="1">
        <v>23219.9159</v>
      </c>
      <c r="C4739" s="6">
        <v>7.3949999999999997E-3</v>
      </c>
      <c r="D4739" t="s">
        <v>3</v>
      </c>
      <c r="E4739">
        <v>0</v>
      </c>
      <c r="F4739">
        <v>11.5</v>
      </c>
      <c r="G4739" t="s">
        <v>2</v>
      </c>
      <c r="H4739">
        <v>1</v>
      </c>
      <c r="I4739" t="s">
        <v>0</v>
      </c>
      <c r="J4739">
        <v>0</v>
      </c>
      <c r="K4739">
        <v>11.5</v>
      </c>
      <c r="L4739" t="s">
        <v>1</v>
      </c>
      <c r="M4739">
        <v>1</v>
      </c>
      <c r="N4739" t="s">
        <v>3254</v>
      </c>
      <c r="O4739">
        <v>1</v>
      </c>
      <c r="P4739" t="str">
        <f>D4739&amp;"-"&amp;F4739&amp;"-"&amp;G4739&amp;"-"&amp;E4739&amp;"-"&amp;H4739</f>
        <v>A2Delta-11.5-f-0-1</v>
      </c>
      <c r="Q4739" t="str">
        <f>I4739&amp;"-"&amp;K4739&amp;"-"&amp;L4739&amp;"-"&amp;J4739&amp;"-"&amp;M4739</f>
        <v>X2Pi-11.5-e-0-1</v>
      </c>
      <c r="R4739">
        <f>B4739+S4739</f>
        <v>25056.582232072</v>
      </c>
      <c r="S4739">
        <f>_xlfn.IFNA(VLOOKUP(Q4739,'MARVEL-X'!A$2:I$1400,7,FALSE),VLOOKUP(Q4739,MARVEL!A$2:J$1522,10,FALSE))</f>
        <v>1836.6663320719999</v>
      </c>
      <c r="T4739">
        <f>IF(P4739=P4738,R4739+T4738,R4739)</f>
        <v>75169.765452139007</v>
      </c>
      <c r="U4739">
        <f>IF(P4739=P4738,1+U4738,1)</f>
        <v>3</v>
      </c>
      <c r="V4739" t="str">
        <f t="shared" ref="V4739:V4802" si="74">IF(P4739=P4740,"",T4739/U4739)</f>
        <v/>
      </c>
      <c r="W4739" t="str">
        <f>IF(V4739="","",IF(ABS(V4739-R4739)&gt;W$1,ABS(V4739-R4739),""))</f>
        <v/>
      </c>
      <c r="X4739" t="str">
        <f>Y4739&amp;"-"&amp;Z4739&amp;"-"&amp;AC4739&amp;"-"&amp;AD4739&amp;"-"&amp;AG4739</f>
        <v>11.5-f-A-0-2.5</v>
      </c>
      <c r="Y4739">
        <f>F4739</f>
        <v>11.5</v>
      </c>
      <c r="Z4739" s="2" t="str">
        <f>G4739</f>
        <v>f</v>
      </c>
      <c r="AA4739">
        <f>_xlfn.IFNA(VLOOKUP(X4739,'duo-out'!A$2:Q$5000,5,FALSE),E4739+10*(H4739-1)+1+_xlfn.IFNA(VLOOKUP(D4739,states!A$2:C$10,3,FALSE),1))</f>
        <v>251</v>
      </c>
      <c r="AB4739" t="str">
        <f>IF(V4739="","",V4739)</f>
        <v/>
      </c>
      <c r="AC4739" s="2" t="str">
        <f>_xlfn.IFNA(VLOOKUP(D4739,states!A$2:C$10,2,FALSE),"XX")</f>
        <v>A</v>
      </c>
      <c r="AD4739">
        <f>E4739</f>
        <v>0</v>
      </c>
      <c r="AE4739">
        <f>_xlfn.IFNA(VLOOKUP(D4739,states!A$2:D$10,4,FALSE),0)</f>
        <v>2</v>
      </c>
      <c r="AF4739">
        <v>0.5</v>
      </c>
      <c r="AG4739">
        <f>IF(AE4739=0,AF4739,IF(AE4739=1,IF(F4739=0.5,0.5,IF(H4739=1,0.5,1.5)),IF(F4739=0.5,0.5,IF(H4739=1,2.5,1.5))))</f>
        <v>2.5</v>
      </c>
      <c r="AH4739" s="7">
        <f>IF(AC4739="XX",0,1/C4739^(1/5)*IF(E4739=0,100,1)/(E4739+1)^(1/4))</f>
        <v>266.81630424875993</v>
      </c>
    </row>
    <row r="4740" spans="1:34">
      <c r="A4740">
        <v>3175</v>
      </c>
      <c r="B4740" s="1">
        <v>23528.668300000001</v>
      </c>
      <c r="C4740" s="6">
        <v>5.0000000000000001E-3</v>
      </c>
      <c r="D4740" t="s">
        <v>3</v>
      </c>
      <c r="E4740">
        <v>0</v>
      </c>
      <c r="F4740">
        <v>11.5</v>
      </c>
      <c r="G4740" t="s">
        <v>2</v>
      </c>
      <c r="H4740">
        <v>1</v>
      </c>
      <c r="I4740" t="s">
        <v>0</v>
      </c>
      <c r="J4740">
        <v>0</v>
      </c>
      <c r="K4740">
        <v>10.5</v>
      </c>
      <c r="L4740" t="s">
        <v>2</v>
      </c>
      <c r="M4740">
        <v>1</v>
      </c>
      <c r="N4740" t="s">
        <v>3231</v>
      </c>
      <c r="O4740">
        <v>1</v>
      </c>
      <c r="P4740" t="str">
        <f>D4740&amp;"-"&amp;F4740&amp;"-"&amp;G4740&amp;"-"&amp;E4740&amp;"-"&amp;H4740</f>
        <v>A2Delta-11.5-f-0-1</v>
      </c>
      <c r="Q4740" t="str">
        <f>I4740&amp;"-"&amp;K4740&amp;"-"&amp;L4740&amp;"-"&amp;J4740&amp;"-"&amp;M4740</f>
        <v>X2Pi-10.5-f-0-1</v>
      </c>
      <c r="R4740">
        <f>B4740+S4740</f>
        <v>25056.591525415002</v>
      </c>
      <c r="S4740">
        <f>_xlfn.IFNA(VLOOKUP(Q4740,'MARVEL-X'!A$2:I$1400,7,FALSE),VLOOKUP(Q4740,MARVEL!A$2:J$1522,10,FALSE))</f>
        <v>1527.9232254149999</v>
      </c>
      <c r="T4740">
        <f>IF(P4740=P4739,R4740+T4739,R4740)</f>
        <v>100226.35697755401</v>
      </c>
      <c r="U4740">
        <f>IF(P4740=P4739,1+U4739,1)</f>
        <v>4</v>
      </c>
      <c r="V4740" t="str">
        <f t="shared" si="74"/>
        <v/>
      </c>
      <c r="W4740" t="str">
        <f>IF(V4740="","",IF(ABS(V4740-R4740)&gt;W$1,ABS(V4740-R4740),""))</f>
        <v/>
      </c>
      <c r="X4740" t="str">
        <f>Y4740&amp;"-"&amp;Z4740&amp;"-"&amp;AC4740&amp;"-"&amp;AD4740&amp;"-"&amp;AG4740</f>
        <v>11.5-f-A-0-2.5</v>
      </c>
      <c r="Y4740">
        <f>F4740</f>
        <v>11.5</v>
      </c>
      <c r="Z4740" s="2" t="str">
        <f>G4740</f>
        <v>f</v>
      </c>
      <c r="AA4740">
        <f>_xlfn.IFNA(VLOOKUP(X4740,'duo-out'!A$2:Q$5000,5,FALSE),E4740+10*(H4740-1)+1+_xlfn.IFNA(VLOOKUP(D4740,states!A$2:C$10,3,FALSE),1))</f>
        <v>251</v>
      </c>
      <c r="AB4740" t="str">
        <f>IF(V4740="","",V4740)</f>
        <v/>
      </c>
      <c r="AC4740" s="2" t="str">
        <f>_xlfn.IFNA(VLOOKUP(D4740,states!A$2:C$10,2,FALSE),"XX")</f>
        <v>A</v>
      </c>
      <c r="AD4740">
        <f>E4740</f>
        <v>0</v>
      </c>
      <c r="AE4740">
        <f>_xlfn.IFNA(VLOOKUP(D4740,states!A$2:D$10,4,FALSE),0)</f>
        <v>2</v>
      </c>
      <c r="AF4740">
        <v>0.5</v>
      </c>
      <c r="AG4740">
        <f>IF(AE4740=0,AF4740,IF(AE4740=1,IF(F4740=0.5,0.5,IF(H4740=1,0.5,1.5)),IF(F4740=0.5,0.5,IF(H4740=1,2.5,1.5))))</f>
        <v>2.5</v>
      </c>
      <c r="AH4740" s="7">
        <f>IF(AC4740="XX",0,1/C4740^(1/5)*IF(E4740=0,100,1)/(E4740+1)^(1/4))</f>
        <v>288.53998118144267</v>
      </c>
    </row>
    <row r="4741" spans="1:34">
      <c r="A4741">
        <v>3268</v>
      </c>
      <c r="B4741" s="1">
        <v>22894.333999999999</v>
      </c>
      <c r="C4741" s="6">
        <v>5.0000000000000001E-3</v>
      </c>
      <c r="D4741" t="s">
        <v>3</v>
      </c>
      <c r="E4741">
        <v>0</v>
      </c>
      <c r="F4741">
        <v>11.5</v>
      </c>
      <c r="G4741" t="s">
        <v>2</v>
      </c>
      <c r="H4741">
        <v>1</v>
      </c>
      <c r="I4741" t="s">
        <v>0</v>
      </c>
      <c r="J4741">
        <v>0</v>
      </c>
      <c r="K4741">
        <v>12.5</v>
      </c>
      <c r="L4741" t="s">
        <v>2</v>
      </c>
      <c r="M4741">
        <v>1</v>
      </c>
      <c r="N4741" t="s">
        <v>3324</v>
      </c>
      <c r="O4741">
        <v>1</v>
      </c>
      <c r="P4741" t="str">
        <f>D4741&amp;"-"&amp;F4741&amp;"-"&amp;G4741&amp;"-"&amp;E4741&amp;"-"&amp;H4741</f>
        <v>A2Delta-11.5-f-0-1</v>
      </c>
      <c r="Q4741" t="str">
        <f>I4741&amp;"-"&amp;K4741&amp;"-"&amp;L4741&amp;"-"&amp;J4741&amp;"-"&amp;M4741</f>
        <v>X2Pi-12.5-f-0-1</v>
      </c>
      <c r="R4741">
        <f>B4741+S4741</f>
        <v>25056.575202836</v>
      </c>
      <c r="S4741">
        <f>_xlfn.IFNA(VLOOKUP(Q4741,'MARVEL-X'!A$2:I$1400,7,FALSE),VLOOKUP(Q4741,MARVEL!A$2:J$1522,10,FALSE))</f>
        <v>2162.241202836</v>
      </c>
      <c r="T4741">
        <f>IF(P4741=P4740,R4741+T4740,R4741)</f>
        <v>125282.93218039001</v>
      </c>
      <c r="U4741">
        <f>IF(P4741=P4740,1+U4740,1)</f>
        <v>5</v>
      </c>
      <c r="V4741" t="str">
        <f t="shared" si="74"/>
        <v/>
      </c>
      <c r="W4741" t="str">
        <f>IF(V4741="","",IF(ABS(V4741-R4741)&gt;W$1,ABS(V4741-R4741),""))</f>
        <v/>
      </c>
      <c r="X4741" t="str">
        <f>Y4741&amp;"-"&amp;Z4741&amp;"-"&amp;AC4741&amp;"-"&amp;AD4741&amp;"-"&amp;AG4741</f>
        <v>11.5-f-A-0-2.5</v>
      </c>
      <c r="Y4741">
        <f>F4741</f>
        <v>11.5</v>
      </c>
      <c r="Z4741" s="2" t="str">
        <f>G4741</f>
        <v>f</v>
      </c>
      <c r="AA4741">
        <f>_xlfn.IFNA(VLOOKUP(X4741,'duo-out'!A$2:Q$5000,5,FALSE),E4741+10*(H4741-1)+1+_xlfn.IFNA(VLOOKUP(D4741,states!A$2:C$10,3,FALSE),1))</f>
        <v>251</v>
      </c>
      <c r="AB4741" t="str">
        <f>IF(V4741="","",V4741)</f>
        <v/>
      </c>
      <c r="AC4741" s="2" t="str">
        <f>_xlfn.IFNA(VLOOKUP(D4741,states!A$2:C$10,2,FALSE),"XX")</f>
        <v>A</v>
      </c>
      <c r="AD4741">
        <f>E4741</f>
        <v>0</v>
      </c>
      <c r="AE4741">
        <f>_xlfn.IFNA(VLOOKUP(D4741,states!A$2:D$10,4,FALSE),0)</f>
        <v>2</v>
      </c>
      <c r="AF4741">
        <v>0.5</v>
      </c>
      <c r="AG4741">
        <f>IF(AE4741=0,AF4741,IF(AE4741=1,IF(F4741=0.5,0.5,IF(H4741=1,0.5,1.5)),IF(F4741=0.5,0.5,IF(H4741=1,2.5,1.5))))</f>
        <v>2.5</v>
      </c>
      <c r="AH4741" s="7">
        <f>IF(AC4741="XX",0,1/C4741^(1/5)*IF(E4741=0,100,1)/(E4741+1)^(1/4))</f>
        <v>288.53998118144267</v>
      </c>
    </row>
    <row r="4742" spans="1:34">
      <c r="A4742">
        <v>2626</v>
      </c>
      <c r="B4742" s="1">
        <v>23219.921200000001</v>
      </c>
      <c r="C4742" s="6">
        <v>5.0000000000000001E-3</v>
      </c>
      <c r="D4742" t="s">
        <v>3</v>
      </c>
      <c r="E4742">
        <v>0</v>
      </c>
      <c r="F4742">
        <v>11.5</v>
      </c>
      <c r="G4742" t="s">
        <v>2</v>
      </c>
      <c r="H4742">
        <v>1</v>
      </c>
      <c r="I4742" t="s">
        <v>0</v>
      </c>
      <c r="J4742">
        <v>0</v>
      </c>
      <c r="K4742">
        <v>11.5</v>
      </c>
      <c r="L4742" t="s">
        <v>1</v>
      </c>
      <c r="M4742">
        <v>1</v>
      </c>
      <c r="N4742" t="s">
        <v>2682</v>
      </c>
      <c r="O4742">
        <v>1</v>
      </c>
      <c r="P4742" t="str">
        <f>D4742&amp;"-"&amp;F4742&amp;"-"&amp;G4742&amp;"-"&amp;E4742&amp;"-"&amp;H4742</f>
        <v>A2Delta-11.5-f-0-1</v>
      </c>
      <c r="Q4742" t="str">
        <f>I4742&amp;"-"&amp;K4742&amp;"-"&amp;L4742&amp;"-"&amp;J4742&amp;"-"&amp;M4742</f>
        <v>X2Pi-11.5-e-0-1</v>
      </c>
      <c r="R4742">
        <f>B4742+S4742</f>
        <v>25056.587532072001</v>
      </c>
      <c r="S4742">
        <f>_xlfn.IFNA(VLOOKUP(Q4742,'MARVEL-X'!A$2:I$1400,7,FALSE),VLOOKUP(Q4742,MARVEL!A$2:J$1522,10,FALSE))</f>
        <v>1836.6663320719999</v>
      </c>
      <c r="T4742">
        <f>IF(P4742=P4741,R4742+T4741,R4742)</f>
        <v>150339.519712462</v>
      </c>
      <c r="U4742">
        <f>IF(P4742=P4741,1+U4741,1)</f>
        <v>6</v>
      </c>
      <c r="V4742" t="str">
        <f t="shared" si="74"/>
        <v/>
      </c>
      <c r="W4742" t="str">
        <f>IF(V4742="","",IF(ABS(V4742-R4742)&gt;W$1,ABS(V4742-R4742),""))</f>
        <v/>
      </c>
      <c r="X4742" t="str">
        <f>Y4742&amp;"-"&amp;Z4742&amp;"-"&amp;AC4742&amp;"-"&amp;AD4742&amp;"-"&amp;AG4742</f>
        <v>11.5-f-A-0-2.5</v>
      </c>
      <c r="Y4742">
        <f>F4742</f>
        <v>11.5</v>
      </c>
      <c r="Z4742" s="2" t="str">
        <f>G4742</f>
        <v>f</v>
      </c>
      <c r="AA4742">
        <f>_xlfn.IFNA(VLOOKUP(X4742,'duo-out'!A$2:Q$5000,5,FALSE),E4742+10*(H4742-1)+1+_xlfn.IFNA(VLOOKUP(D4742,states!A$2:C$10,3,FALSE),1))</f>
        <v>251</v>
      </c>
      <c r="AB4742" t="str">
        <f>IF(V4742="","",V4742)</f>
        <v/>
      </c>
      <c r="AC4742" s="2" t="str">
        <f>_xlfn.IFNA(VLOOKUP(D4742,states!A$2:C$10,2,FALSE),"XX")</f>
        <v>A</v>
      </c>
      <c r="AD4742">
        <f>E4742</f>
        <v>0</v>
      </c>
      <c r="AE4742">
        <f>_xlfn.IFNA(VLOOKUP(D4742,states!A$2:D$10,4,FALSE),0)</f>
        <v>2</v>
      </c>
      <c r="AF4742">
        <v>0.5</v>
      </c>
      <c r="AG4742">
        <f>IF(AE4742=0,AF4742,IF(AE4742=1,IF(F4742=0.5,0.5,IF(H4742=1,0.5,1.5)),IF(F4742=0.5,0.5,IF(H4742=1,2.5,1.5))))</f>
        <v>2.5</v>
      </c>
      <c r="AH4742" s="7">
        <f>IF(AC4742="XX",0,1/C4742^(1/5)*IF(E4742=0,100,1)/(E4742+1)^(1/4))</f>
        <v>288.53998118144267</v>
      </c>
    </row>
    <row r="4743" spans="1:34">
      <c r="A4743">
        <v>2724</v>
      </c>
      <c r="B4743" s="1">
        <v>22894.3403</v>
      </c>
      <c r="C4743" s="6">
        <v>5.0000000000000001E-3</v>
      </c>
      <c r="D4743" t="s">
        <v>3</v>
      </c>
      <c r="E4743">
        <v>0</v>
      </c>
      <c r="F4743">
        <v>11.5</v>
      </c>
      <c r="G4743" t="s">
        <v>2</v>
      </c>
      <c r="H4743">
        <v>1</v>
      </c>
      <c r="I4743" t="s">
        <v>0</v>
      </c>
      <c r="J4743">
        <v>0</v>
      </c>
      <c r="K4743">
        <v>12.5</v>
      </c>
      <c r="L4743" t="s">
        <v>2</v>
      </c>
      <c r="M4743">
        <v>1</v>
      </c>
      <c r="N4743" t="s">
        <v>2780</v>
      </c>
      <c r="O4743">
        <v>1</v>
      </c>
      <c r="P4743" t="str">
        <f>D4743&amp;"-"&amp;F4743&amp;"-"&amp;G4743&amp;"-"&amp;E4743&amp;"-"&amp;H4743</f>
        <v>A2Delta-11.5-f-0-1</v>
      </c>
      <c r="Q4743" t="str">
        <f>I4743&amp;"-"&amp;K4743&amp;"-"&amp;L4743&amp;"-"&amp;J4743&amp;"-"&amp;M4743</f>
        <v>X2Pi-12.5-f-0-1</v>
      </c>
      <c r="R4743">
        <f>B4743+S4743</f>
        <v>25056.581502836001</v>
      </c>
      <c r="S4743">
        <f>_xlfn.IFNA(VLOOKUP(Q4743,'MARVEL-X'!A$2:I$1400,7,FALSE),VLOOKUP(Q4743,MARVEL!A$2:J$1522,10,FALSE))</f>
        <v>2162.241202836</v>
      </c>
      <c r="T4743">
        <f>IF(P4743=P4742,R4743+T4742,R4743)</f>
        <v>175396.101215298</v>
      </c>
      <c r="U4743">
        <f>IF(P4743=P4742,1+U4742,1)</f>
        <v>7</v>
      </c>
      <c r="V4743" t="str">
        <f t="shared" si="74"/>
        <v/>
      </c>
      <c r="W4743" t="str">
        <f>IF(V4743="","",IF(ABS(V4743-R4743)&gt;W$1,ABS(V4743-R4743),""))</f>
        <v/>
      </c>
      <c r="X4743" t="str">
        <f>Y4743&amp;"-"&amp;Z4743&amp;"-"&amp;AC4743&amp;"-"&amp;AD4743&amp;"-"&amp;AG4743</f>
        <v>11.5-f-A-0-2.5</v>
      </c>
      <c r="Y4743">
        <f>F4743</f>
        <v>11.5</v>
      </c>
      <c r="Z4743" s="2" t="str">
        <f>G4743</f>
        <v>f</v>
      </c>
      <c r="AA4743">
        <f>_xlfn.IFNA(VLOOKUP(X4743,'duo-out'!A$2:Q$5000,5,FALSE),E4743+10*(H4743-1)+1+_xlfn.IFNA(VLOOKUP(D4743,states!A$2:C$10,3,FALSE),1))</f>
        <v>251</v>
      </c>
      <c r="AB4743" t="str">
        <f>IF(V4743="","",V4743)</f>
        <v/>
      </c>
      <c r="AC4743" s="2" t="str">
        <f>_xlfn.IFNA(VLOOKUP(D4743,states!A$2:C$10,2,FALSE),"XX")</f>
        <v>A</v>
      </c>
      <c r="AD4743">
        <f>E4743</f>
        <v>0</v>
      </c>
      <c r="AE4743">
        <f>_xlfn.IFNA(VLOOKUP(D4743,states!A$2:D$10,4,FALSE),0)</f>
        <v>2</v>
      </c>
      <c r="AF4743">
        <v>0.5</v>
      </c>
      <c r="AG4743">
        <f>IF(AE4743=0,AF4743,IF(AE4743=1,IF(F4743=0.5,0.5,IF(H4743=1,0.5,1.5)),IF(F4743=0.5,0.5,IF(H4743=1,2.5,1.5))))</f>
        <v>2.5</v>
      </c>
      <c r="AH4743" s="7">
        <f>IF(AC4743="XX",0,1/C4743^(1/5)*IF(E4743=0,100,1)/(E4743+1)^(1/4))</f>
        <v>288.53998118144267</v>
      </c>
    </row>
    <row r="4744" spans="1:34">
      <c r="A4744">
        <v>2687</v>
      </c>
      <c r="B4744" s="1">
        <v>23528.674999999999</v>
      </c>
      <c r="C4744" s="6">
        <v>9.4680000000000007E-3</v>
      </c>
      <c r="D4744" t="s">
        <v>3</v>
      </c>
      <c r="E4744">
        <v>0</v>
      </c>
      <c r="F4744">
        <v>11.5</v>
      </c>
      <c r="G4744" t="s">
        <v>2</v>
      </c>
      <c r="H4744">
        <v>1</v>
      </c>
      <c r="I4744" t="s">
        <v>0</v>
      </c>
      <c r="J4744">
        <v>0</v>
      </c>
      <c r="K4744">
        <v>10.5</v>
      </c>
      <c r="L4744" t="s">
        <v>2</v>
      </c>
      <c r="M4744">
        <v>1</v>
      </c>
      <c r="N4744" t="s">
        <v>2743</v>
      </c>
      <c r="O4744">
        <v>1</v>
      </c>
      <c r="P4744" t="str">
        <f>D4744&amp;"-"&amp;F4744&amp;"-"&amp;G4744&amp;"-"&amp;E4744&amp;"-"&amp;H4744</f>
        <v>A2Delta-11.5-f-0-1</v>
      </c>
      <c r="Q4744" t="str">
        <f>I4744&amp;"-"&amp;K4744&amp;"-"&amp;L4744&amp;"-"&amp;J4744&amp;"-"&amp;M4744</f>
        <v>X2Pi-10.5-f-0-1</v>
      </c>
      <c r="R4744">
        <f>B4744+S4744</f>
        <v>25056.598225415</v>
      </c>
      <c r="S4744">
        <f>_xlfn.IFNA(VLOOKUP(Q4744,'MARVEL-X'!A$2:I$1400,7,FALSE),VLOOKUP(Q4744,MARVEL!A$2:J$1522,10,FALSE))</f>
        <v>1527.9232254149999</v>
      </c>
      <c r="T4744">
        <f>IF(P4744=P4743,R4744+T4743,R4744)</f>
        <v>200452.69944071298</v>
      </c>
      <c r="U4744">
        <f>IF(P4744=P4743,1+U4743,1)</f>
        <v>8</v>
      </c>
      <c r="V4744" t="str">
        <f t="shared" si="74"/>
        <v/>
      </c>
      <c r="W4744" t="str">
        <f>IF(V4744="","",IF(ABS(V4744-R4744)&gt;W$1,ABS(V4744-R4744),""))</f>
        <v/>
      </c>
      <c r="X4744" t="str">
        <f>Y4744&amp;"-"&amp;Z4744&amp;"-"&amp;AC4744&amp;"-"&amp;AD4744&amp;"-"&amp;AG4744</f>
        <v>11.5-f-A-0-2.5</v>
      </c>
      <c r="Y4744">
        <f>F4744</f>
        <v>11.5</v>
      </c>
      <c r="Z4744" s="2" t="str">
        <f>G4744</f>
        <v>f</v>
      </c>
      <c r="AA4744">
        <f>_xlfn.IFNA(VLOOKUP(X4744,'duo-out'!A$2:Q$5000,5,FALSE),E4744+10*(H4744-1)+1+_xlfn.IFNA(VLOOKUP(D4744,states!A$2:C$10,3,FALSE),1))</f>
        <v>251</v>
      </c>
      <c r="AB4744" t="str">
        <f>IF(V4744="","",V4744)</f>
        <v/>
      </c>
      <c r="AC4744" s="2" t="str">
        <f>_xlfn.IFNA(VLOOKUP(D4744,states!A$2:C$10,2,FALSE),"XX")</f>
        <v>A</v>
      </c>
      <c r="AD4744">
        <f>E4744</f>
        <v>0</v>
      </c>
      <c r="AE4744">
        <f>_xlfn.IFNA(VLOOKUP(D4744,states!A$2:D$10,4,FALSE),0)</f>
        <v>2</v>
      </c>
      <c r="AF4744">
        <v>0.5</v>
      </c>
      <c r="AG4744">
        <f>IF(AE4744=0,AF4744,IF(AE4744=1,IF(F4744=0.5,0.5,IF(H4744=1,0.5,1.5)),IF(F4744=0.5,0.5,IF(H4744=1,2.5,1.5))))</f>
        <v>2.5</v>
      </c>
      <c r="AH4744" s="7">
        <f>IF(AC4744="XX",0,1/C4744^(1/5)*IF(E4744=0,100,1)/(E4744+1)^(1/4))</f>
        <v>253.95007776125854</v>
      </c>
    </row>
    <row r="4745" spans="1:34">
      <c r="A4745">
        <v>5310</v>
      </c>
      <c r="B4745" s="1">
        <v>23219.916000000001</v>
      </c>
      <c r="C4745" s="6">
        <v>0.05</v>
      </c>
      <c r="D4745" t="s">
        <v>3</v>
      </c>
      <c r="E4745">
        <v>0</v>
      </c>
      <c r="F4745">
        <v>11.5</v>
      </c>
      <c r="G4745" t="s">
        <v>2</v>
      </c>
      <c r="H4745">
        <v>1</v>
      </c>
      <c r="I4745" t="s">
        <v>0</v>
      </c>
      <c r="J4745">
        <v>0</v>
      </c>
      <c r="K4745">
        <v>11.5</v>
      </c>
      <c r="L4745" t="s">
        <v>1</v>
      </c>
      <c r="M4745">
        <v>1</v>
      </c>
      <c r="N4745" t="s">
        <v>5366</v>
      </c>
      <c r="O4745">
        <v>1</v>
      </c>
      <c r="P4745" t="str">
        <f>D4745&amp;"-"&amp;F4745&amp;"-"&amp;G4745&amp;"-"&amp;E4745&amp;"-"&amp;H4745</f>
        <v>A2Delta-11.5-f-0-1</v>
      </c>
      <c r="Q4745" t="str">
        <f>I4745&amp;"-"&amp;K4745&amp;"-"&amp;L4745&amp;"-"&amp;J4745&amp;"-"&amp;M4745</f>
        <v>X2Pi-11.5-e-0-1</v>
      </c>
      <c r="R4745">
        <f>B4745+S4745</f>
        <v>25056.582332072001</v>
      </c>
      <c r="S4745">
        <f>_xlfn.IFNA(VLOOKUP(Q4745,'MARVEL-X'!A$2:I$1400,7,FALSE),VLOOKUP(Q4745,MARVEL!A$2:J$1522,10,FALSE))</f>
        <v>1836.6663320719999</v>
      </c>
      <c r="T4745">
        <f>IF(P4745=P4744,R4745+T4744,R4745)</f>
        <v>225509.28177278498</v>
      </c>
      <c r="U4745">
        <f>IF(P4745=P4744,1+U4744,1)</f>
        <v>9</v>
      </c>
      <c r="V4745" t="str">
        <f t="shared" si="74"/>
        <v/>
      </c>
      <c r="W4745" t="str">
        <f>IF(V4745="","",IF(ABS(V4745-R4745)&gt;W$1,ABS(V4745-R4745),""))</f>
        <v/>
      </c>
      <c r="X4745" t="str">
        <f>Y4745&amp;"-"&amp;Z4745&amp;"-"&amp;AC4745&amp;"-"&amp;AD4745&amp;"-"&amp;AG4745</f>
        <v>11.5-f-A-0-2.5</v>
      </c>
      <c r="Y4745">
        <f>F4745</f>
        <v>11.5</v>
      </c>
      <c r="Z4745" s="2" t="str">
        <f>G4745</f>
        <v>f</v>
      </c>
      <c r="AA4745">
        <f>_xlfn.IFNA(VLOOKUP(X4745,'duo-out'!A$2:Q$5000,5,FALSE),E4745+10*(H4745-1)+1+_xlfn.IFNA(VLOOKUP(D4745,states!A$2:C$10,3,FALSE),1))</f>
        <v>251</v>
      </c>
      <c r="AB4745" t="str">
        <f>IF(V4745="","",V4745)</f>
        <v/>
      </c>
      <c r="AC4745" s="2" t="str">
        <f>_xlfn.IFNA(VLOOKUP(D4745,states!A$2:C$10,2,FALSE),"XX")</f>
        <v>A</v>
      </c>
      <c r="AD4745">
        <f>E4745</f>
        <v>0</v>
      </c>
      <c r="AE4745">
        <f>_xlfn.IFNA(VLOOKUP(D4745,states!A$2:D$10,4,FALSE),0)</f>
        <v>2</v>
      </c>
      <c r="AF4745">
        <v>0.5</v>
      </c>
      <c r="AG4745">
        <f>IF(AE4745=0,AF4745,IF(AE4745=1,IF(F4745=0.5,0.5,IF(H4745=1,0.5,1.5)),IF(F4745=0.5,0.5,IF(H4745=1,2.5,1.5))))</f>
        <v>2.5</v>
      </c>
      <c r="AH4745" s="7">
        <f>IF(AC4745="XX",0,1/C4745^(1/5)*IF(E4745=0,100,1)/(E4745+1)^(1/4))</f>
        <v>182.05642030260799</v>
      </c>
    </row>
    <row r="4746" spans="1:34">
      <c r="A4746">
        <v>5290</v>
      </c>
      <c r="B4746" s="1">
        <v>23528.665000000001</v>
      </c>
      <c r="C4746" s="6">
        <v>0.05</v>
      </c>
      <c r="D4746" t="s">
        <v>3</v>
      </c>
      <c r="E4746">
        <v>0</v>
      </c>
      <c r="F4746">
        <v>11.5</v>
      </c>
      <c r="G4746" t="s">
        <v>2</v>
      </c>
      <c r="H4746">
        <v>1</v>
      </c>
      <c r="I4746" t="s">
        <v>0</v>
      </c>
      <c r="J4746">
        <v>0</v>
      </c>
      <c r="K4746">
        <v>10.5</v>
      </c>
      <c r="L4746" t="s">
        <v>2</v>
      </c>
      <c r="M4746">
        <v>1</v>
      </c>
      <c r="N4746" t="s">
        <v>5346</v>
      </c>
      <c r="O4746">
        <v>1</v>
      </c>
      <c r="P4746" t="str">
        <f>D4746&amp;"-"&amp;F4746&amp;"-"&amp;G4746&amp;"-"&amp;E4746&amp;"-"&amp;H4746</f>
        <v>A2Delta-11.5-f-0-1</v>
      </c>
      <c r="Q4746" t="str">
        <f>I4746&amp;"-"&amp;K4746&amp;"-"&amp;L4746&amp;"-"&amp;J4746&amp;"-"&amp;M4746</f>
        <v>X2Pi-10.5-f-0-1</v>
      </c>
      <c r="R4746">
        <f>B4746+S4746</f>
        <v>25056.588225415002</v>
      </c>
      <c r="S4746">
        <f>_xlfn.IFNA(VLOOKUP(Q4746,'MARVEL-X'!A$2:I$1400,7,FALSE),VLOOKUP(Q4746,MARVEL!A$2:J$1522,10,FALSE))</f>
        <v>1527.9232254149999</v>
      </c>
      <c r="T4746">
        <f>IF(P4746=P4745,R4746+T4745,R4746)</f>
        <v>250565.86999819998</v>
      </c>
      <c r="U4746">
        <f>IF(P4746=P4745,1+U4745,1)</f>
        <v>10</v>
      </c>
      <c r="V4746" t="str">
        <f t="shared" si="74"/>
        <v/>
      </c>
      <c r="W4746" t="str">
        <f>IF(V4746="","",IF(ABS(V4746-R4746)&gt;W$1,ABS(V4746-R4746),""))</f>
        <v/>
      </c>
      <c r="X4746" t="str">
        <f>Y4746&amp;"-"&amp;Z4746&amp;"-"&amp;AC4746&amp;"-"&amp;AD4746&amp;"-"&amp;AG4746</f>
        <v>11.5-f-A-0-2.5</v>
      </c>
      <c r="Y4746">
        <f>F4746</f>
        <v>11.5</v>
      </c>
      <c r="Z4746" s="2" t="str">
        <f>G4746</f>
        <v>f</v>
      </c>
      <c r="AA4746">
        <f>_xlfn.IFNA(VLOOKUP(X4746,'duo-out'!A$2:Q$5000,5,FALSE),E4746+10*(H4746-1)+1+_xlfn.IFNA(VLOOKUP(D4746,states!A$2:C$10,3,FALSE),1))</f>
        <v>251</v>
      </c>
      <c r="AB4746" t="str">
        <f>IF(V4746="","",V4746)</f>
        <v/>
      </c>
      <c r="AC4746" s="2" t="str">
        <f>_xlfn.IFNA(VLOOKUP(D4746,states!A$2:C$10,2,FALSE),"XX")</f>
        <v>A</v>
      </c>
      <c r="AD4746">
        <f>E4746</f>
        <v>0</v>
      </c>
      <c r="AE4746">
        <f>_xlfn.IFNA(VLOOKUP(D4746,states!A$2:D$10,4,FALSE),0)</f>
        <v>2</v>
      </c>
      <c r="AF4746">
        <v>0.5</v>
      </c>
      <c r="AG4746">
        <f>IF(AE4746=0,AF4746,IF(AE4746=1,IF(F4746=0.5,0.5,IF(H4746=1,0.5,1.5)),IF(F4746=0.5,0.5,IF(H4746=1,2.5,1.5))))</f>
        <v>2.5</v>
      </c>
      <c r="AH4746" s="7">
        <f>IF(AC4746="XX",0,1/C4746^(1/5)*IF(E4746=0,100,1)/(E4746+1)^(1/4))</f>
        <v>182.05642030260799</v>
      </c>
    </row>
    <row r="4747" spans="1:34">
      <c r="A4747">
        <v>136</v>
      </c>
      <c r="B4747" s="1">
        <v>23220.591</v>
      </c>
      <c r="C4747" s="6">
        <v>7.4340000000000003E-2</v>
      </c>
      <c r="D4747" t="s">
        <v>3</v>
      </c>
      <c r="E4747">
        <v>0</v>
      </c>
      <c r="F4747">
        <v>11.5</v>
      </c>
      <c r="G4747" t="s">
        <v>2</v>
      </c>
      <c r="H4747">
        <v>1</v>
      </c>
      <c r="I4747" t="s">
        <v>0</v>
      </c>
      <c r="J4747">
        <v>0</v>
      </c>
      <c r="K4747">
        <v>10.5</v>
      </c>
      <c r="L4747" t="s">
        <v>2</v>
      </c>
      <c r="M4747">
        <v>2</v>
      </c>
      <c r="N4747" t="s">
        <v>191</v>
      </c>
      <c r="O4747">
        <v>-1</v>
      </c>
      <c r="P4747" t="str">
        <f>D4747&amp;"-"&amp;F4747&amp;"-"&amp;G4747&amp;"-"&amp;E4747&amp;"-"&amp;H4747</f>
        <v>A2Delta-11.5-f-0-1</v>
      </c>
      <c r="Q4747" t="str">
        <f>I4747&amp;"-"&amp;K4747&amp;"-"&amp;L4747&amp;"-"&amp;J4747&amp;"-"&amp;M4747</f>
        <v>X2Pi-10.5-f-0-2</v>
      </c>
      <c r="R4747">
        <f>B4747+S4747</f>
        <v>25056.512611405</v>
      </c>
      <c r="S4747">
        <f>_xlfn.IFNA(VLOOKUP(Q4747,'MARVEL-X'!A$2:I$1400,7,FALSE),VLOOKUP(Q4747,MARVEL!A$2:J$1522,10,FALSE))</f>
        <v>1835.921611405</v>
      </c>
      <c r="T4747">
        <f>IF(P4747=P4746,R4747+T4746,R4747)</f>
        <v>275622.38260960497</v>
      </c>
      <c r="U4747">
        <f>IF(P4747=P4746,1+U4746,1)</f>
        <v>11</v>
      </c>
      <c r="V4747" t="str">
        <f t="shared" si="74"/>
        <v/>
      </c>
      <c r="W4747" t="str">
        <f>IF(V4747="","",IF(ABS(V4747-R4747)&gt;W$1,ABS(V4747-R4747),""))</f>
        <v/>
      </c>
      <c r="X4747" t="str">
        <f>Y4747&amp;"-"&amp;Z4747&amp;"-"&amp;AC4747&amp;"-"&amp;AD4747&amp;"-"&amp;AG4747</f>
        <v>11.5-f-A-0-2.5</v>
      </c>
      <c r="Y4747">
        <f>F4747</f>
        <v>11.5</v>
      </c>
      <c r="Z4747" s="2" t="str">
        <f>G4747</f>
        <v>f</v>
      </c>
      <c r="AA4747">
        <f>_xlfn.IFNA(VLOOKUP(X4747,'duo-out'!A$2:Q$5000,5,FALSE),E4747+10*(H4747-1)+1+_xlfn.IFNA(VLOOKUP(D4747,states!A$2:C$10,3,FALSE),1))</f>
        <v>251</v>
      </c>
      <c r="AB4747" t="str">
        <f>IF(V4747="","",V4747)</f>
        <v/>
      </c>
      <c r="AC4747" s="2" t="str">
        <f>_xlfn.IFNA(VLOOKUP(D4747,states!A$2:C$10,2,FALSE),"XX")</f>
        <v>A</v>
      </c>
      <c r="AD4747">
        <f>E4747</f>
        <v>0</v>
      </c>
      <c r="AE4747">
        <f>_xlfn.IFNA(VLOOKUP(D4747,states!A$2:D$10,4,FALSE),0)</f>
        <v>2</v>
      </c>
      <c r="AF4747">
        <v>0.5</v>
      </c>
      <c r="AG4747">
        <f>IF(AE4747=0,AF4747,IF(AE4747=1,IF(F4747=0.5,0.5,IF(H4747=1,0.5,1.5)),IF(F4747=0.5,0.5,IF(H4747=1,2.5,1.5))))</f>
        <v>2.5</v>
      </c>
      <c r="AH4747" s="7">
        <f>IF(AC4747="XX",0,1/C4747^(1/5)*IF(E4747=0,100,1)/(E4747+1)^(1/4))</f>
        <v>168.1726968421651</v>
      </c>
    </row>
    <row r="4748" spans="1:34">
      <c r="A4748">
        <v>4165</v>
      </c>
      <c r="B4748" s="1">
        <v>23528.667099999999</v>
      </c>
      <c r="C4748" s="6">
        <v>1.6000000000000001E-3</v>
      </c>
      <c r="D4748" t="s">
        <v>3</v>
      </c>
      <c r="E4748">
        <v>0</v>
      </c>
      <c r="F4748">
        <v>11.5</v>
      </c>
      <c r="G4748" t="s">
        <v>2</v>
      </c>
      <c r="H4748">
        <v>1</v>
      </c>
      <c r="I4748" t="s">
        <v>0</v>
      </c>
      <c r="J4748">
        <v>0</v>
      </c>
      <c r="K4748">
        <v>10.5</v>
      </c>
      <c r="L4748" t="s">
        <v>2</v>
      </c>
      <c r="M4748">
        <v>1</v>
      </c>
      <c r="N4748" t="s">
        <v>4221</v>
      </c>
      <c r="O4748">
        <v>1</v>
      </c>
      <c r="P4748" t="str">
        <f>D4748&amp;"-"&amp;F4748&amp;"-"&amp;G4748&amp;"-"&amp;E4748&amp;"-"&amp;H4748</f>
        <v>A2Delta-11.5-f-0-1</v>
      </c>
      <c r="Q4748" t="str">
        <f>I4748&amp;"-"&amp;K4748&amp;"-"&amp;L4748&amp;"-"&amp;J4748&amp;"-"&amp;M4748</f>
        <v>X2Pi-10.5-f-0-1</v>
      </c>
      <c r="R4748">
        <f>B4748+S4748</f>
        <v>25056.590325415</v>
      </c>
      <c r="S4748">
        <f>_xlfn.IFNA(VLOOKUP(Q4748,'MARVEL-X'!A$2:I$1400,7,FALSE),VLOOKUP(Q4748,MARVEL!A$2:J$1522,10,FALSE))</f>
        <v>1527.9232254149999</v>
      </c>
      <c r="T4748">
        <f>IF(P4748=P4747,R4748+T4747,R4748)</f>
        <v>300678.97293501999</v>
      </c>
      <c r="U4748">
        <f>IF(P4748=P4747,1+U4747,1)</f>
        <v>12</v>
      </c>
      <c r="V4748" t="str">
        <f t="shared" si="74"/>
        <v/>
      </c>
      <c r="W4748" t="str">
        <f>IF(V4748="","",IF(ABS(V4748-R4748)&gt;W$1,ABS(V4748-R4748),""))</f>
        <v/>
      </c>
      <c r="X4748" t="str">
        <f>Y4748&amp;"-"&amp;Z4748&amp;"-"&amp;AC4748&amp;"-"&amp;AD4748&amp;"-"&amp;AG4748</f>
        <v>11.5-f-A-0-2.5</v>
      </c>
      <c r="Y4748">
        <f>F4748</f>
        <v>11.5</v>
      </c>
      <c r="Z4748" s="2" t="str">
        <f>G4748</f>
        <v>f</v>
      </c>
      <c r="AA4748">
        <f>_xlfn.IFNA(VLOOKUP(X4748,'duo-out'!A$2:Q$5000,5,FALSE),E4748+10*(H4748-1)+1+_xlfn.IFNA(VLOOKUP(D4748,states!A$2:C$10,3,FALSE),1))</f>
        <v>251</v>
      </c>
      <c r="AB4748" t="str">
        <f>IF(V4748="","",V4748)</f>
        <v/>
      </c>
      <c r="AC4748" s="2" t="str">
        <f>_xlfn.IFNA(VLOOKUP(D4748,states!A$2:C$10,2,FALSE),"XX")</f>
        <v>A</v>
      </c>
      <c r="AD4748">
        <f>E4748</f>
        <v>0</v>
      </c>
      <c r="AE4748">
        <f>_xlfn.IFNA(VLOOKUP(D4748,states!A$2:D$10,4,FALSE),0)</f>
        <v>2</v>
      </c>
      <c r="AF4748">
        <v>0.5</v>
      </c>
      <c r="AG4748">
        <f>IF(AE4748=0,AF4748,IF(AE4748=1,IF(F4748=0.5,0.5,IF(H4748=1,0.5,1.5)),IF(F4748=0.5,0.5,IF(H4748=1,2.5,1.5))))</f>
        <v>2.5</v>
      </c>
      <c r="AH4748" s="7">
        <f>IF(AC4748="XX",0,1/C4748^(1/5)*IF(E4748=0,100,1)/(E4748+1)^(1/4))</f>
        <v>362.38983183884778</v>
      </c>
    </row>
    <row r="4749" spans="1:34">
      <c r="A4749">
        <v>4131</v>
      </c>
      <c r="B4749" s="1">
        <v>23219.921900000001</v>
      </c>
      <c r="C4749" s="6">
        <v>2.2000000000000001E-3</v>
      </c>
      <c r="D4749" t="s">
        <v>3</v>
      </c>
      <c r="E4749">
        <v>0</v>
      </c>
      <c r="F4749">
        <v>11.5</v>
      </c>
      <c r="G4749" t="s">
        <v>2</v>
      </c>
      <c r="H4749">
        <v>1</v>
      </c>
      <c r="I4749" t="s">
        <v>0</v>
      </c>
      <c r="J4749">
        <v>0</v>
      </c>
      <c r="K4749">
        <v>11.5</v>
      </c>
      <c r="L4749" t="s">
        <v>1</v>
      </c>
      <c r="M4749">
        <v>1</v>
      </c>
      <c r="N4749" t="s">
        <v>4187</v>
      </c>
      <c r="O4749">
        <v>1</v>
      </c>
      <c r="P4749" t="str">
        <f>D4749&amp;"-"&amp;F4749&amp;"-"&amp;G4749&amp;"-"&amp;E4749&amp;"-"&amp;H4749</f>
        <v>A2Delta-11.5-f-0-1</v>
      </c>
      <c r="Q4749" t="str">
        <f>I4749&amp;"-"&amp;K4749&amp;"-"&amp;L4749&amp;"-"&amp;J4749&amp;"-"&amp;M4749</f>
        <v>X2Pi-11.5-e-0-1</v>
      </c>
      <c r="R4749">
        <f>B4749+S4749</f>
        <v>25056.588232072001</v>
      </c>
      <c r="S4749">
        <f>_xlfn.IFNA(VLOOKUP(Q4749,'MARVEL-X'!A$2:I$1400,7,FALSE),VLOOKUP(Q4749,MARVEL!A$2:J$1522,10,FALSE))</f>
        <v>1836.6663320719999</v>
      </c>
      <c r="T4749">
        <f>IF(P4749=P4748,R4749+T4748,R4749)</f>
        <v>325735.561167092</v>
      </c>
      <c r="U4749">
        <f>IF(P4749=P4748,1+U4748,1)</f>
        <v>13</v>
      </c>
      <c r="V4749" t="str">
        <f t="shared" si="74"/>
        <v/>
      </c>
      <c r="W4749" t="str">
        <f>IF(V4749="","",IF(ABS(V4749-R4749)&gt;W$1,ABS(V4749-R4749),""))</f>
        <v/>
      </c>
      <c r="X4749" t="str">
        <f>Y4749&amp;"-"&amp;Z4749&amp;"-"&amp;AC4749&amp;"-"&amp;AD4749&amp;"-"&amp;AG4749</f>
        <v>11.5-f-A-0-2.5</v>
      </c>
      <c r="Y4749">
        <f>F4749</f>
        <v>11.5</v>
      </c>
      <c r="Z4749" s="2" t="str">
        <f>G4749</f>
        <v>f</v>
      </c>
      <c r="AA4749">
        <f>_xlfn.IFNA(VLOOKUP(X4749,'duo-out'!A$2:Q$5000,5,FALSE),E4749+10*(H4749-1)+1+_xlfn.IFNA(VLOOKUP(D4749,states!A$2:C$10,3,FALSE),1))</f>
        <v>251</v>
      </c>
      <c r="AB4749" t="str">
        <f>IF(V4749="","",V4749)</f>
        <v/>
      </c>
      <c r="AC4749" s="2" t="str">
        <f>_xlfn.IFNA(VLOOKUP(D4749,states!A$2:C$10,2,FALSE),"XX")</f>
        <v>A</v>
      </c>
      <c r="AD4749">
        <f>E4749</f>
        <v>0</v>
      </c>
      <c r="AE4749">
        <f>_xlfn.IFNA(VLOOKUP(D4749,states!A$2:D$10,4,FALSE),0)</f>
        <v>2</v>
      </c>
      <c r="AF4749">
        <v>0.5</v>
      </c>
      <c r="AG4749">
        <f>IF(AE4749=0,AF4749,IF(AE4749=1,IF(F4749=0.5,0.5,IF(H4749=1,0.5,1.5)),IF(F4749=0.5,0.5,IF(H4749=1,2.5,1.5))))</f>
        <v>2.5</v>
      </c>
      <c r="AH4749" s="7">
        <f>IF(AC4749="XX",0,1/C4749^(1/5)*IF(E4749=0,100,1)/(E4749+1)^(1/4))</f>
        <v>340.02861291839736</v>
      </c>
    </row>
    <row r="4750" spans="1:34">
      <c r="A4750">
        <v>644</v>
      </c>
      <c r="B4750" s="1">
        <v>23219.85</v>
      </c>
      <c r="C4750" s="6">
        <v>7.85E-2</v>
      </c>
      <c r="D4750" t="s">
        <v>3</v>
      </c>
      <c r="E4750">
        <v>0</v>
      </c>
      <c r="F4750">
        <v>11.5</v>
      </c>
      <c r="G4750" t="s">
        <v>2</v>
      </c>
      <c r="H4750">
        <v>1</v>
      </c>
      <c r="I4750" t="s">
        <v>0</v>
      </c>
      <c r="J4750">
        <v>0</v>
      </c>
      <c r="K4750">
        <v>11.5</v>
      </c>
      <c r="L4750" t="s">
        <v>1</v>
      </c>
      <c r="M4750">
        <v>1</v>
      </c>
      <c r="N4750" t="s">
        <v>700</v>
      </c>
      <c r="O4750">
        <v>1</v>
      </c>
      <c r="P4750" t="str">
        <f>D4750&amp;"-"&amp;F4750&amp;"-"&amp;G4750&amp;"-"&amp;E4750&amp;"-"&amp;H4750</f>
        <v>A2Delta-11.5-f-0-1</v>
      </c>
      <c r="Q4750" t="str">
        <f>I4750&amp;"-"&amp;K4750&amp;"-"&amp;L4750&amp;"-"&amp;J4750&amp;"-"&amp;M4750</f>
        <v>X2Pi-11.5-e-0-1</v>
      </c>
      <c r="R4750">
        <f>B4750+S4750</f>
        <v>25056.516332071998</v>
      </c>
      <c r="S4750">
        <f>_xlfn.IFNA(VLOOKUP(Q4750,'MARVEL-X'!A$2:I$1400,7,FALSE),VLOOKUP(Q4750,MARVEL!A$2:J$1522,10,FALSE))</f>
        <v>1836.6663320719999</v>
      </c>
      <c r="T4750">
        <f>IF(P4750=P4749,R4750+T4749,R4750)</f>
        <v>350792.07749916398</v>
      </c>
      <c r="U4750">
        <f>IF(P4750=P4749,1+U4749,1)</f>
        <v>14</v>
      </c>
      <c r="V4750" t="str">
        <f t="shared" si="74"/>
        <v/>
      </c>
      <c r="W4750" t="str">
        <f>IF(V4750="","",IF(ABS(V4750-R4750)&gt;W$1,ABS(V4750-R4750),""))</f>
        <v/>
      </c>
      <c r="X4750" t="str">
        <f>Y4750&amp;"-"&amp;Z4750&amp;"-"&amp;AC4750&amp;"-"&amp;AD4750&amp;"-"&amp;AG4750</f>
        <v>11.5-f-A-0-2.5</v>
      </c>
      <c r="Y4750">
        <f>F4750</f>
        <v>11.5</v>
      </c>
      <c r="Z4750" s="2" t="str">
        <f>G4750</f>
        <v>f</v>
      </c>
      <c r="AA4750">
        <f>_xlfn.IFNA(VLOOKUP(X4750,'duo-out'!A$2:Q$5000,5,FALSE),E4750+10*(H4750-1)+1+_xlfn.IFNA(VLOOKUP(D4750,states!A$2:C$10,3,FALSE),1))</f>
        <v>251</v>
      </c>
      <c r="AB4750" t="str">
        <f>IF(V4750="","",V4750)</f>
        <v/>
      </c>
      <c r="AC4750" s="2" t="str">
        <f>_xlfn.IFNA(VLOOKUP(D4750,states!A$2:C$10,2,FALSE),"XX")</f>
        <v>A</v>
      </c>
      <c r="AD4750">
        <f>E4750</f>
        <v>0</v>
      </c>
      <c r="AE4750">
        <f>_xlfn.IFNA(VLOOKUP(D4750,states!A$2:D$10,4,FALSE),0)</f>
        <v>2</v>
      </c>
      <c r="AF4750">
        <v>0.5</v>
      </c>
      <c r="AG4750">
        <f>IF(AE4750=0,AF4750,IF(AE4750=1,IF(F4750=0.5,0.5,IF(H4750=1,0.5,1.5)),IF(F4750=0.5,0.5,IF(H4750=1,2.5,1.5))))</f>
        <v>2.5</v>
      </c>
      <c r="AH4750" s="7">
        <f>IF(AC4750="XX",0,1/C4750^(1/5)*IF(E4750=0,100,1)/(E4750+1)^(1/4))</f>
        <v>166.35125001887522</v>
      </c>
    </row>
    <row r="4751" spans="1:34">
      <c r="A4751">
        <v>617</v>
      </c>
      <c r="B4751" s="1">
        <v>23528.63</v>
      </c>
      <c r="C4751" s="6">
        <v>0.05</v>
      </c>
      <c r="D4751" t="s">
        <v>3</v>
      </c>
      <c r="E4751">
        <v>0</v>
      </c>
      <c r="F4751">
        <v>11.5</v>
      </c>
      <c r="G4751" t="s">
        <v>2</v>
      </c>
      <c r="H4751">
        <v>1</v>
      </c>
      <c r="I4751" t="s">
        <v>0</v>
      </c>
      <c r="J4751">
        <v>0</v>
      </c>
      <c r="K4751">
        <v>10.5</v>
      </c>
      <c r="L4751" t="s">
        <v>2</v>
      </c>
      <c r="M4751">
        <v>1</v>
      </c>
      <c r="N4751" t="s">
        <v>673</v>
      </c>
      <c r="O4751">
        <v>1</v>
      </c>
      <c r="P4751" t="str">
        <f>D4751&amp;"-"&amp;F4751&amp;"-"&amp;G4751&amp;"-"&amp;E4751&amp;"-"&amp;H4751</f>
        <v>A2Delta-11.5-f-0-1</v>
      </c>
      <c r="Q4751" t="str">
        <f>I4751&amp;"-"&amp;K4751&amp;"-"&amp;L4751&amp;"-"&amp;J4751&amp;"-"&amp;M4751</f>
        <v>X2Pi-10.5-f-0-1</v>
      </c>
      <c r="R4751">
        <f>B4751+S4751</f>
        <v>25056.553225415002</v>
      </c>
      <c r="S4751">
        <f>_xlfn.IFNA(VLOOKUP(Q4751,'MARVEL-X'!A$2:I$1400,7,FALSE),VLOOKUP(Q4751,MARVEL!A$2:J$1522,10,FALSE))</f>
        <v>1527.9232254149999</v>
      </c>
      <c r="T4751">
        <f>IF(P4751=P4750,R4751+T4750,R4751)</f>
        <v>375848.63072457898</v>
      </c>
      <c r="U4751">
        <f>IF(P4751=P4750,1+U4750,1)</f>
        <v>15</v>
      </c>
      <c r="V4751">
        <f t="shared" si="74"/>
        <v>25056.575381638599</v>
      </c>
      <c r="W4751" t="str">
        <f>IF(V4751="","",IF(ABS(V4751-R4751)&gt;W$1,ABS(V4751-R4751),""))</f>
        <v/>
      </c>
      <c r="X4751" t="str">
        <f>Y4751&amp;"-"&amp;Z4751&amp;"-"&amp;AC4751&amp;"-"&amp;AD4751&amp;"-"&amp;AG4751</f>
        <v>11.5-f-A-0-2.5</v>
      </c>
      <c r="Y4751">
        <f>F4751</f>
        <v>11.5</v>
      </c>
      <c r="Z4751" s="2" t="str">
        <f>G4751</f>
        <v>f</v>
      </c>
      <c r="AA4751">
        <f>_xlfn.IFNA(VLOOKUP(X4751,'duo-out'!A$2:Q$5000,5,FALSE),E4751+10*(H4751-1)+1+_xlfn.IFNA(VLOOKUP(D4751,states!A$2:C$10,3,FALSE),1))</f>
        <v>251</v>
      </c>
      <c r="AB4751">
        <f>IF(V4751="","",V4751)</f>
        <v>25056.575381638599</v>
      </c>
      <c r="AC4751" s="2" t="str">
        <f>_xlfn.IFNA(VLOOKUP(D4751,states!A$2:C$10,2,FALSE),"XX")</f>
        <v>A</v>
      </c>
      <c r="AD4751">
        <f>E4751</f>
        <v>0</v>
      </c>
      <c r="AE4751">
        <f>_xlfn.IFNA(VLOOKUP(D4751,states!A$2:D$10,4,FALSE),0)</f>
        <v>2</v>
      </c>
      <c r="AF4751">
        <v>0.5</v>
      </c>
      <c r="AG4751">
        <f>IF(AE4751=0,AF4751,IF(AE4751=1,IF(F4751=0.5,0.5,IF(H4751=1,0.5,1.5)),IF(F4751=0.5,0.5,IF(H4751=1,2.5,1.5))))</f>
        <v>2.5</v>
      </c>
      <c r="AH4751" s="7">
        <f>IF(AC4751="XX",0,1/C4751^(1/5)*IF(E4751=0,100,1)/(E4751+1)^(1/4))</f>
        <v>182.05642030260799</v>
      </c>
    </row>
    <row r="4752" spans="1:34">
      <c r="A4752">
        <v>3966</v>
      </c>
      <c r="B4752" s="1">
        <v>20234.650000000001</v>
      </c>
      <c r="C4752" s="6">
        <v>3.9079999999999997E-2</v>
      </c>
      <c r="D4752" t="s">
        <v>3</v>
      </c>
      <c r="E4752">
        <v>0</v>
      </c>
      <c r="F4752">
        <v>11.5</v>
      </c>
      <c r="G4752" t="s">
        <v>2</v>
      </c>
      <c r="H4752">
        <v>2</v>
      </c>
      <c r="I4752" t="s">
        <v>0</v>
      </c>
      <c r="J4752">
        <v>1</v>
      </c>
      <c r="K4752">
        <v>12.5</v>
      </c>
      <c r="L4752" t="s">
        <v>2</v>
      </c>
      <c r="M4752">
        <v>2</v>
      </c>
      <c r="N4752" t="s">
        <v>4022</v>
      </c>
      <c r="O4752">
        <v>1</v>
      </c>
      <c r="P4752" t="str">
        <f>D4752&amp;"-"&amp;F4752&amp;"-"&amp;G4752&amp;"-"&amp;E4752&amp;"-"&amp;H4752</f>
        <v>A2Delta-11.5-f-0-2</v>
      </c>
      <c r="Q4752" t="str">
        <f>I4752&amp;"-"&amp;K4752&amp;"-"&amp;L4752&amp;"-"&amp;J4752&amp;"-"&amp;M4752</f>
        <v>X2Pi-12.5-f-1-2</v>
      </c>
      <c r="R4752">
        <f>B4752+S4752</f>
        <v>25395.721435785003</v>
      </c>
      <c r="S4752">
        <f>_xlfn.IFNA(VLOOKUP(Q4752,'MARVEL-X'!A$2:I$1400,7,FALSE),VLOOKUP(Q4752,MARVEL!A$2:J$1522,10,FALSE))</f>
        <v>5161.0714357850002</v>
      </c>
      <c r="T4752">
        <f>IF(P4752=P4751,R4752+T4751,R4752)</f>
        <v>25395.721435785003</v>
      </c>
      <c r="U4752">
        <f>IF(P4752=P4751,1+U4751,1)</f>
        <v>1</v>
      </c>
      <c r="V4752" t="str">
        <f t="shared" si="74"/>
        <v/>
      </c>
      <c r="W4752" t="str">
        <f>IF(V4752="","",IF(ABS(V4752-R4752)&gt;W$1,ABS(V4752-R4752),""))</f>
        <v/>
      </c>
      <c r="X4752" t="str">
        <f>Y4752&amp;"-"&amp;Z4752&amp;"-"&amp;AC4752&amp;"-"&amp;AD4752&amp;"-"&amp;AG4752</f>
        <v>11.5-f-A-0-1.5</v>
      </c>
      <c r="Y4752">
        <f>F4752</f>
        <v>11.5</v>
      </c>
      <c r="Z4752" s="2" t="str">
        <f>G4752</f>
        <v>f</v>
      </c>
      <c r="AA4752">
        <f>_xlfn.IFNA(VLOOKUP(X4752,'duo-out'!A$2:Q$5000,5,FALSE),E4752+10*(H4752-1)+1+_xlfn.IFNA(VLOOKUP(D4752,states!A$2:C$10,3,FALSE),1))</f>
        <v>261</v>
      </c>
      <c r="AB4752" t="str">
        <f>IF(V4752="","",V4752)</f>
        <v/>
      </c>
      <c r="AC4752" s="2" t="str">
        <f>_xlfn.IFNA(VLOOKUP(D4752,states!A$2:C$10,2,FALSE),"XX")</f>
        <v>A</v>
      </c>
      <c r="AD4752">
        <f>E4752</f>
        <v>0</v>
      </c>
      <c r="AE4752">
        <f>_xlfn.IFNA(VLOOKUP(D4752,states!A$2:D$10,4,FALSE),0)</f>
        <v>2</v>
      </c>
      <c r="AF4752">
        <v>0.5</v>
      </c>
      <c r="AG4752">
        <f>IF(AE4752=0,AF4752,IF(AE4752=1,IF(F4752=0.5,0.5,IF(H4752=1,0.5,1.5)),IF(F4752=0.5,0.5,IF(H4752=1,2.5,1.5))))</f>
        <v>1.5</v>
      </c>
      <c r="AH4752" s="7">
        <f>IF(AC4752="XX",0,1/C4752^(1/5)*IF(E4752=0,100,1)/(E4752+1)^(1/4))</f>
        <v>191.25336672634882</v>
      </c>
    </row>
    <row r="4753" spans="1:34">
      <c r="A4753">
        <v>3953</v>
      </c>
      <c r="B4753" s="1">
        <v>20583.529900000001</v>
      </c>
      <c r="C4753" s="6">
        <v>2.112E-2</v>
      </c>
      <c r="D4753" t="s">
        <v>3</v>
      </c>
      <c r="E4753">
        <v>0</v>
      </c>
      <c r="F4753">
        <v>11.5</v>
      </c>
      <c r="G4753" t="s">
        <v>2</v>
      </c>
      <c r="H4753">
        <v>2</v>
      </c>
      <c r="I4753" t="s">
        <v>0</v>
      </c>
      <c r="J4753">
        <v>1</v>
      </c>
      <c r="K4753">
        <v>11.5</v>
      </c>
      <c r="L4753" t="s">
        <v>1</v>
      </c>
      <c r="M4753">
        <v>2</v>
      </c>
      <c r="N4753" t="s">
        <v>4009</v>
      </c>
      <c r="O4753">
        <v>1</v>
      </c>
      <c r="P4753" t="str">
        <f>D4753&amp;"-"&amp;F4753&amp;"-"&amp;G4753&amp;"-"&amp;E4753&amp;"-"&amp;H4753</f>
        <v>A2Delta-11.5-f-0-2</v>
      </c>
      <c r="Q4753" t="str">
        <f>I4753&amp;"-"&amp;K4753&amp;"-"&amp;L4753&amp;"-"&amp;J4753&amp;"-"&amp;M4753</f>
        <v>X2Pi-11.5-e-1-2</v>
      </c>
      <c r="R4753">
        <f>B4753+S4753</f>
        <v>25395.663620658001</v>
      </c>
      <c r="S4753">
        <f>_xlfn.IFNA(VLOOKUP(Q4753,'MARVEL-X'!A$2:I$1400,7,FALSE),VLOOKUP(Q4753,MARVEL!A$2:J$1522,10,FALSE))</f>
        <v>4812.1337206580001</v>
      </c>
      <c r="T4753">
        <f>IF(P4753=P4752,R4753+T4752,R4753)</f>
        <v>50791.385056443003</v>
      </c>
      <c r="U4753">
        <f>IF(P4753=P4752,1+U4752,1)</f>
        <v>2</v>
      </c>
      <c r="V4753" t="str">
        <f t="shared" si="74"/>
        <v/>
      </c>
      <c r="W4753" t="str">
        <f>IF(V4753="","",IF(ABS(V4753-R4753)&gt;W$1,ABS(V4753-R4753),""))</f>
        <v/>
      </c>
      <c r="X4753" t="str">
        <f>Y4753&amp;"-"&amp;Z4753&amp;"-"&amp;AC4753&amp;"-"&amp;AD4753&amp;"-"&amp;AG4753</f>
        <v>11.5-f-A-0-1.5</v>
      </c>
      <c r="Y4753">
        <f>F4753</f>
        <v>11.5</v>
      </c>
      <c r="Z4753" s="2" t="str">
        <f>G4753</f>
        <v>f</v>
      </c>
      <c r="AA4753">
        <f>_xlfn.IFNA(VLOOKUP(X4753,'duo-out'!A$2:Q$5000,5,FALSE),E4753+10*(H4753-1)+1+_xlfn.IFNA(VLOOKUP(D4753,states!A$2:C$10,3,FALSE),1))</f>
        <v>261</v>
      </c>
      <c r="AB4753" t="str">
        <f>IF(V4753="","",V4753)</f>
        <v/>
      </c>
      <c r="AC4753" s="2" t="str">
        <f>_xlfn.IFNA(VLOOKUP(D4753,states!A$2:C$10,2,FALSE),"XX")</f>
        <v>A</v>
      </c>
      <c r="AD4753">
        <f>E4753</f>
        <v>0</v>
      </c>
      <c r="AE4753">
        <f>_xlfn.IFNA(VLOOKUP(D4753,states!A$2:D$10,4,FALSE),0)</f>
        <v>2</v>
      </c>
      <c r="AF4753">
        <v>0.5</v>
      </c>
      <c r="AG4753">
        <f>IF(AE4753=0,AF4753,IF(AE4753=1,IF(F4753=0.5,0.5,IF(H4753=1,0.5,1.5)),IF(F4753=0.5,0.5,IF(H4753=1,2.5,1.5))))</f>
        <v>1.5</v>
      </c>
      <c r="AH4753" s="7">
        <f>IF(AC4753="XX",0,1/C4753^(1/5)*IF(E4753=0,100,1)/(E4753+1)^(1/4))</f>
        <v>216.30233974227693</v>
      </c>
    </row>
    <row r="4754" spans="1:34">
      <c r="A4754">
        <v>3925</v>
      </c>
      <c r="B4754" s="1">
        <v>20896.483700000001</v>
      </c>
      <c r="C4754" s="6">
        <v>5.0000000000000001E-3</v>
      </c>
      <c r="D4754" t="s">
        <v>3</v>
      </c>
      <c r="E4754">
        <v>0</v>
      </c>
      <c r="F4754">
        <v>11.5</v>
      </c>
      <c r="G4754" t="s">
        <v>2</v>
      </c>
      <c r="H4754">
        <v>2</v>
      </c>
      <c r="I4754" t="s">
        <v>0</v>
      </c>
      <c r="J4754">
        <v>1</v>
      </c>
      <c r="K4754">
        <v>10.5</v>
      </c>
      <c r="L4754" t="s">
        <v>2</v>
      </c>
      <c r="M4754">
        <v>2</v>
      </c>
      <c r="N4754" t="s">
        <v>3981</v>
      </c>
      <c r="O4754">
        <v>1</v>
      </c>
      <c r="P4754" t="str">
        <f>D4754&amp;"-"&amp;F4754&amp;"-"&amp;G4754&amp;"-"&amp;E4754&amp;"-"&amp;H4754</f>
        <v>A2Delta-11.5-f-0-2</v>
      </c>
      <c r="Q4754" t="str">
        <f>I4754&amp;"-"&amp;K4754&amp;"-"&amp;L4754&amp;"-"&amp;J4754&amp;"-"&amp;M4754</f>
        <v>X2Pi-10.5-f-1-2</v>
      </c>
      <c r="R4754">
        <f>B4754+S4754</f>
        <v>25395.679176322003</v>
      </c>
      <c r="S4754">
        <f>_xlfn.IFNA(VLOOKUP(Q4754,'MARVEL-X'!A$2:I$1400,7,FALSE),VLOOKUP(Q4754,MARVEL!A$2:J$1522,10,FALSE))</f>
        <v>4499.1954763220001</v>
      </c>
      <c r="T4754">
        <f>IF(P4754=P4753,R4754+T4753,R4754)</f>
        <v>76187.064232764998</v>
      </c>
      <c r="U4754">
        <f>IF(P4754=P4753,1+U4753,1)</f>
        <v>3</v>
      </c>
      <c r="V4754" t="str">
        <f t="shared" si="74"/>
        <v/>
      </c>
      <c r="W4754" t="str">
        <f>IF(V4754="","",IF(ABS(V4754-R4754)&gt;W$1,ABS(V4754-R4754),""))</f>
        <v/>
      </c>
      <c r="X4754" t="str">
        <f>Y4754&amp;"-"&amp;Z4754&amp;"-"&amp;AC4754&amp;"-"&amp;AD4754&amp;"-"&amp;AG4754</f>
        <v>11.5-f-A-0-1.5</v>
      </c>
      <c r="Y4754">
        <f>F4754</f>
        <v>11.5</v>
      </c>
      <c r="Z4754" s="2" t="str">
        <f>G4754</f>
        <v>f</v>
      </c>
      <c r="AA4754">
        <f>_xlfn.IFNA(VLOOKUP(X4754,'duo-out'!A$2:Q$5000,5,FALSE),E4754+10*(H4754-1)+1+_xlfn.IFNA(VLOOKUP(D4754,states!A$2:C$10,3,FALSE),1))</f>
        <v>261</v>
      </c>
      <c r="AB4754" t="str">
        <f>IF(V4754="","",V4754)</f>
        <v/>
      </c>
      <c r="AC4754" s="2" t="str">
        <f>_xlfn.IFNA(VLOOKUP(D4754,states!A$2:C$10,2,FALSE),"XX")</f>
        <v>A</v>
      </c>
      <c r="AD4754">
        <f>E4754</f>
        <v>0</v>
      </c>
      <c r="AE4754">
        <f>_xlfn.IFNA(VLOOKUP(D4754,states!A$2:D$10,4,FALSE),0)</f>
        <v>2</v>
      </c>
      <c r="AF4754">
        <v>0.5</v>
      </c>
      <c r="AG4754">
        <f>IF(AE4754=0,AF4754,IF(AE4754=1,IF(F4754=0.5,0.5,IF(H4754=1,0.5,1.5)),IF(F4754=0.5,0.5,IF(H4754=1,2.5,1.5))))</f>
        <v>1.5</v>
      </c>
      <c r="AH4754" s="7">
        <f>IF(AC4754="XX",0,1/C4754^(1/5)*IF(E4754=0,100,1)/(E4754+1)^(1/4))</f>
        <v>288.53998118144267</v>
      </c>
    </row>
    <row r="4755" spans="1:34">
      <c r="A4755">
        <v>3424</v>
      </c>
      <c r="B4755" s="1">
        <v>22871.663499999999</v>
      </c>
      <c r="C4755" s="6">
        <v>5.0000000000000001E-3</v>
      </c>
      <c r="D4755" t="s">
        <v>3</v>
      </c>
      <c r="E4755">
        <v>0</v>
      </c>
      <c r="F4755">
        <v>11.5</v>
      </c>
      <c r="G4755" t="s">
        <v>2</v>
      </c>
      <c r="H4755">
        <v>2</v>
      </c>
      <c r="I4755" t="s">
        <v>0</v>
      </c>
      <c r="J4755">
        <v>0</v>
      </c>
      <c r="K4755">
        <v>12.5</v>
      </c>
      <c r="L4755" t="s">
        <v>2</v>
      </c>
      <c r="M4755">
        <v>2</v>
      </c>
      <c r="N4755" t="s">
        <v>3480</v>
      </c>
      <c r="O4755">
        <v>1</v>
      </c>
      <c r="P4755" t="str">
        <f>D4755&amp;"-"&amp;F4755&amp;"-"&amp;G4755&amp;"-"&amp;E4755&amp;"-"&amp;H4755</f>
        <v>A2Delta-11.5-f-0-2</v>
      </c>
      <c r="Q4755" t="str">
        <f>I4755&amp;"-"&amp;K4755&amp;"-"&amp;L4755&amp;"-"&amp;J4755&amp;"-"&amp;M4755</f>
        <v>X2Pi-12.5-f-0-2</v>
      </c>
      <c r="R4755">
        <f>B4755+S4755</f>
        <v>25395.672111405998</v>
      </c>
      <c r="S4755">
        <f>_xlfn.IFNA(VLOOKUP(Q4755,'MARVEL-X'!A$2:I$1400,7,FALSE),VLOOKUP(Q4755,MARVEL!A$2:J$1522,10,FALSE))</f>
        <v>2524.008611406</v>
      </c>
      <c r="T4755">
        <f>IF(P4755=P4754,R4755+T4754,R4755)</f>
        <v>101582.73634417099</v>
      </c>
      <c r="U4755">
        <f>IF(P4755=P4754,1+U4754,1)</f>
        <v>4</v>
      </c>
      <c r="V4755" t="str">
        <f t="shared" si="74"/>
        <v/>
      </c>
      <c r="W4755" t="str">
        <f>IF(V4755="","",IF(ABS(V4755-R4755)&gt;W$1,ABS(V4755-R4755),""))</f>
        <v/>
      </c>
      <c r="X4755" t="str">
        <f>Y4755&amp;"-"&amp;Z4755&amp;"-"&amp;AC4755&amp;"-"&amp;AD4755&amp;"-"&amp;AG4755</f>
        <v>11.5-f-A-0-1.5</v>
      </c>
      <c r="Y4755">
        <f>F4755</f>
        <v>11.5</v>
      </c>
      <c r="Z4755" s="2" t="str">
        <f>G4755</f>
        <v>f</v>
      </c>
      <c r="AA4755">
        <f>_xlfn.IFNA(VLOOKUP(X4755,'duo-out'!A$2:Q$5000,5,FALSE),E4755+10*(H4755-1)+1+_xlfn.IFNA(VLOOKUP(D4755,states!A$2:C$10,3,FALSE),1))</f>
        <v>261</v>
      </c>
      <c r="AB4755" t="str">
        <f>IF(V4755="","",V4755)</f>
        <v/>
      </c>
      <c r="AC4755" s="2" t="str">
        <f>_xlfn.IFNA(VLOOKUP(D4755,states!A$2:C$10,2,FALSE),"XX")</f>
        <v>A</v>
      </c>
      <c r="AD4755">
        <f>E4755</f>
        <v>0</v>
      </c>
      <c r="AE4755">
        <f>_xlfn.IFNA(VLOOKUP(D4755,states!A$2:D$10,4,FALSE),0)</f>
        <v>2</v>
      </c>
      <c r="AF4755">
        <v>0.5</v>
      </c>
      <c r="AG4755">
        <f>IF(AE4755=0,AF4755,IF(AE4755=1,IF(F4755=0.5,0.5,IF(H4755=1,0.5,1.5)),IF(F4755=0.5,0.5,IF(H4755=1,2.5,1.5))))</f>
        <v>1.5</v>
      </c>
      <c r="AH4755" s="7">
        <f>IF(AC4755="XX",0,1/C4755^(1/5)*IF(E4755=0,100,1)/(E4755+1)^(1/4))</f>
        <v>288.53998118144267</v>
      </c>
    </row>
    <row r="4756" spans="1:34">
      <c r="A4756">
        <v>3400</v>
      </c>
      <c r="B4756" s="1">
        <v>23234.441699999999</v>
      </c>
      <c r="C4756" s="6">
        <v>1.7590000000000001E-2</v>
      </c>
      <c r="D4756" t="s">
        <v>3</v>
      </c>
      <c r="E4756">
        <v>0</v>
      </c>
      <c r="F4756">
        <v>11.5</v>
      </c>
      <c r="G4756" t="s">
        <v>2</v>
      </c>
      <c r="H4756">
        <v>2</v>
      </c>
      <c r="I4756" t="s">
        <v>0</v>
      </c>
      <c r="J4756">
        <v>0</v>
      </c>
      <c r="K4756">
        <v>11.5</v>
      </c>
      <c r="L4756" t="s">
        <v>1</v>
      </c>
      <c r="M4756">
        <v>2</v>
      </c>
      <c r="N4756" t="s">
        <v>3456</v>
      </c>
      <c r="O4756">
        <v>1</v>
      </c>
      <c r="P4756" t="str">
        <f>D4756&amp;"-"&amp;F4756&amp;"-"&amp;G4756&amp;"-"&amp;E4756&amp;"-"&amp;H4756</f>
        <v>A2Delta-11.5-f-0-2</v>
      </c>
      <c r="Q4756" t="str">
        <f>I4756&amp;"-"&amp;K4756&amp;"-"&amp;L4756&amp;"-"&amp;J4756&amp;"-"&amp;M4756</f>
        <v>X2Pi-11.5-e-0-2</v>
      </c>
      <c r="R4756">
        <f>B4756+S4756</f>
        <v>25395.686976517998</v>
      </c>
      <c r="S4756">
        <f>_xlfn.IFNA(VLOOKUP(Q4756,'MARVEL-X'!A$2:I$1400,7,FALSE),VLOOKUP(Q4756,MARVEL!A$2:J$1522,10,FALSE))</f>
        <v>2161.2452765180001</v>
      </c>
      <c r="T4756">
        <f>IF(P4756=P4755,R4756+T4755,R4756)</f>
        <v>126978.42332068899</v>
      </c>
      <c r="U4756">
        <f>IF(P4756=P4755,1+U4755,1)</f>
        <v>5</v>
      </c>
      <c r="V4756" t="str">
        <f t="shared" si="74"/>
        <v/>
      </c>
      <c r="W4756" t="str">
        <f>IF(V4756="","",IF(ABS(V4756-R4756)&gt;W$1,ABS(V4756-R4756),""))</f>
        <v/>
      </c>
      <c r="X4756" t="str">
        <f>Y4756&amp;"-"&amp;Z4756&amp;"-"&amp;AC4756&amp;"-"&amp;AD4756&amp;"-"&amp;AG4756</f>
        <v>11.5-f-A-0-1.5</v>
      </c>
      <c r="Y4756">
        <f>F4756</f>
        <v>11.5</v>
      </c>
      <c r="Z4756" s="2" t="str">
        <f>G4756</f>
        <v>f</v>
      </c>
      <c r="AA4756">
        <f>_xlfn.IFNA(VLOOKUP(X4756,'duo-out'!A$2:Q$5000,5,FALSE),E4756+10*(H4756-1)+1+_xlfn.IFNA(VLOOKUP(D4756,states!A$2:C$10,3,FALSE),1))</f>
        <v>261</v>
      </c>
      <c r="AB4756" t="str">
        <f>IF(V4756="","",V4756)</f>
        <v/>
      </c>
      <c r="AC4756" s="2" t="str">
        <f>_xlfn.IFNA(VLOOKUP(D4756,states!A$2:C$10,2,FALSE),"XX")</f>
        <v>A</v>
      </c>
      <c r="AD4756">
        <f>E4756</f>
        <v>0</v>
      </c>
      <c r="AE4756">
        <f>_xlfn.IFNA(VLOOKUP(D4756,states!A$2:D$10,4,FALSE),0)</f>
        <v>2</v>
      </c>
      <c r="AF4756">
        <v>0.5</v>
      </c>
      <c r="AG4756">
        <f>IF(AE4756=0,AF4756,IF(AE4756=1,IF(F4756=0.5,0.5,IF(H4756=1,0.5,1.5)),IF(F4756=0.5,0.5,IF(H4756=1,2.5,1.5))))</f>
        <v>1.5</v>
      </c>
      <c r="AH4756" s="7">
        <f>IF(AC4756="XX",0,1/C4756^(1/5)*IF(E4756=0,100,1)/(E4756+1)^(1/4))</f>
        <v>224.3607236506746</v>
      </c>
    </row>
    <row r="4757" spans="1:34">
      <c r="A4757">
        <v>3329</v>
      </c>
      <c r="B4757" s="1">
        <v>23559.750199999999</v>
      </c>
      <c r="C4757" s="6">
        <v>5.0000000000000001E-3</v>
      </c>
      <c r="D4757" t="s">
        <v>3</v>
      </c>
      <c r="E4757">
        <v>0</v>
      </c>
      <c r="F4757">
        <v>11.5</v>
      </c>
      <c r="G4757" t="s">
        <v>2</v>
      </c>
      <c r="H4757">
        <v>2</v>
      </c>
      <c r="I4757" t="s">
        <v>0</v>
      </c>
      <c r="J4757">
        <v>0</v>
      </c>
      <c r="K4757">
        <v>10.5</v>
      </c>
      <c r="L4757" t="s">
        <v>2</v>
      </c>
      <c r="M4757">
        <v>2</v>
      </c>
      <c r="N4757" t="s">
        <v>3385</v>
      </c>
      <c r="O4757">
        <v>1</v>
      </c>
      <c r="P4757" t="str">
        <f>D4757&amp;"-"&amp;F4757&amp;"-"&amp;G4757&amp;"-"&amp;E4757&amp;"-"&amp;H4757</f>
        <v>A2Delta-11.5-f-0-2</v>
      </c>
      <c r="Q4757" t="str">
        <f>I4757&amp;"-"&amp;K4757&amp;"-"&amp;L4757&amp;"-"&amp;J4757&amp;"-"&amp;M4757</f>
        <v>X2Pi-10.5-f-0-2</v>
      </c>
      <c r="R4757">
        <f>B4757+S4757</f>
        <v>25395.671811404998</v>
      </c>
      <c r="S4757">
        <f>_xlfn.IFNA(VLOOKUP(Q4757,'MARVEL-X'!A$2:I$1400,7,FALSE),VLOOKUP(Q4757,MARVEL!A$2:J$1522,10,FALSE))</f>
        <v>1835.921611405</v>
      </c>
      <c r="T4757">
        <f>IF(P4757=P4756,R4757+T4756,R4757)</f>
        <v>152374.09513209399</v>
      </c>
      <c r="U4757">
        <f>IF(P4757=P4756,1+U4756,1)</f>
        <v>6</v>
      </c>
      <c r="V4757" t="str">
        <f t="shared" si="74"/>
        <v/>
      </c>
      <c r="W4757" t="str">
        <f>IF(V4757="","",IF(ABS(V4757-R4757)&gt;W$1,ABS(V4757-R4757),""))</f>
        <v/>
      </c>
      <c r="X4757" t="str">
        <f>Y4757&amp;"-"&amp;Z4757&amp;"-"&amp;AC4757&amp;"-"&amp;AD4757&amp;"-"&amp;AG4757</f>
        <v>11.5-f-A-0-1.5</v>
      </c>
      <c r="Y4757">
        <f>F4757</f>
        <v>11.5</v>
      </c>
      <c r="Z4757" s="2" t="str">
        <f>G4757</f>
        <v>f</v>
      </c>
      <c r="AA4757">
        <f>_xlfn.IFNA(VLOOKUP(X4757,'duo-out'!A$2:Q$5000,5,FALSE),E4757+10*(H4757-1)+1+_xlfn.IFNA(VLOOKUP(D4757,states!A$2:C$10,3,FALSE),1))</f>
        <v>261</v>
      </c>
      <c r="AB4757" t="str">
        <f>IF(V4757="","",V4757)</f>
        <v/>
      </c>
      <c r="AC4757" s="2" t="str">
        <f>_xlfn.IFNA(VLOOKUP(D4757,states!A$2:C$10,2,FALSE),"XX")</f>
        <v>A</v>
      </c>
      <c r="AD4757">
        <f>E4757</f>
        <v>0</v>
      </c>
      <c r="AE4757">
        <f>_xlfn.IFNA(VLOOKUP(D4757,states!A$2:D$10,4,FALSE),0)</f>
        <v>2</v>
      </c>
      <c r="AF4757">
        <v>0.5</v>
      </c>
      <c r="AG4757">
        <f>IF(AE4757=0,AF4757,IF(AE4757=1,IF(F4757=0.5,0.5,IF(H4757=1,0.5,1.5)),IF(F4757=0.5,0.5,IF(H4757=1,2.5,1.5))))</f>
        <v>1.5</v>
      </c>
      <c r="AH4757" s="7">
        <f>IF(AC4757="XX",0,1/C4757^(1/5)*IF(E4757=0,100,1)/(E4757+1)^(1/4))</f>
        <v>288.53998118144267</v>
      </c>
    </row>
    <row r="4758" spans="1:34">
      <c r="A4758">
        <v>2827</v>
      </c>
      <c r="B4758" s="1">
        <v>22871.669900000001</v>
      </c>
      <c r="C4758" s="6">
        <v>5.3E-3</v>
      </c>
      <c r="D4758" t="s">
        <v>3</v>
      </c>
      <c r="E4758">
        <v>0</v>
      </c>
      <c r="F4758">
        <v>11.5</v>
      </c>
      <c r="G4758" t="s">
        <v>2</v>
      </c>
      <c r="H4758">
        <v>2</v>
      </c>
      <c r="I4758" t="s">
        <v>0</v>
      </c>
      <c r="J4758">
        <v>0</v>
      </c>
      <c r="K4758">
        <v>12.5</v>
      </c>
      <c r="L4758" t="s">
        <v>2</v>
      </c>
      <c r="M4758">
        <v>2</v>
      </c>
      <c r="N4758" t="s">
        <v>2883</v>
      </c>
      <c r="O4758">
        <v>1</v>
      </c>
      <c r="P4758" t="str">
        <f>D4758&amp;"-"&amp;F4758&amp;"-"&amp;G4758&amp;"-"&amp;E4758&amp;"-"&amp;H4758</f>
        <v>A2Delta-11.5-f-0-2</v>
      </c>
      <c r="Q4758" t="str">
        <f>I4758&amp;"-"&amp;K4758&amp;"-"&amp;L4758&amp;"-"&amp;J4758&amp;"-"&amp;M4758</f>
        <v>X2Pi-12.5-f-0-2</v>
      </c>
      <c r="R4758">
        <f>B4758+S4758</f>
        <v>25395.678511406</v>
      </c>
      <c r="S4758">
        <f>_xlfn.IFNA(VLOOKUP(Q4758,'MARVEL-X'!A$2:I$1400,7,FALSE),VLOOKUP(Q4758,MARVEL!A$2:J$1522,10,FALSE))</f>
        <v>2524.008611406</v>
      </c>
      <c r="T4758">
        <f>IF(P4758=P4757,R4758+T4757,R4758)</f>
        <v>177769.7736435</v>
      </c>
      <c r="U4758">
        <f>IF(P4758=P4757,1+U4757,1)</f>
        <v>7</v>
      </c>
      <c r="V4758" t="str">
        <f t="shared" si="74"/>
        <v/>
      </c>
      <c r="W4758" t="str">
        <f>IF(V4758="","",IF(ABS(V4758-R4758)&gt;W$1,ABS(V4758-R4758),""))</f>
        <v/>
      </c>
      <c r="X4758" t="str">
        <f>Y4758&amp;"-"&amp;Z4758&amp;"-"&amp;AC4758&amp;"-"&amp;AD4758&amp;"-"&amp;AG4758</f>
        <v>11.5-f-A-0-1.5</v>
      </c>
      <c r="Y4758">
        <f>F4758</f>
        <v>11.5</v>
      </c>
      <c r="Z4758" s="2" t="str">
        <f>G4758</f>
        <v>f</v>
      </c>
      <c r="AA4758">
        <f>_xlfn.IFNA(VLOOKUP(X4758,'duo-out'!A$2:Q$5000,5,FALSE),E4758+10*(H4758-1)+1+_xlfn.IFNA(VLOOKUP(D4758,states!A$2:C$10,3,FALSE),1))</f>
        <v>261</v>
      </c>
      <c r="AB4758" t="str">
        <f>IF(V4758="","",V4758)</f>
        <v/>
      </c>
      <c r="AC4758" s="2" t="str">
        <f>_xlfn.IFNA(VLOOKUP(D4758,states!A$2:C$10,2,FALSE),"XX")</f>
        <v>A</v>
      </c>
      <c r="AD4758">
        <f>E4758</f>
        <v>0</v>
      </c>
      <c r="AE4758">
        <f>_xlfn.IFNA(VLOOKUP(D4758,states!A$2:D$10,4,FALSE),0)</f>
        <v>2</v>
      </c>
      <c r="AF4758">
        <v>0.5</v>
      </c>
      <c r="AG4758">
        <f>IF(AE4758=0,AF4758,IF(AE4758=1,IF(F4758=0.5,0.5,IF(H4758=1,0.5,1.5)),IF(F4758=0.5,0.5,IF(H4758=1,2.5,1.5))))</f>
        <v>1.5</v>
      </c>
      <c r="AH4758" s="7">
        <f>IF(AC4758="XX",0,1/C4758^(1/5)*IF(E4758=0,100,1)/(E4758+1)^(1/4))</f>
        <v>285.19691675733026</v>
      </c>
    </row>
    <row r="4759" spans="1:34">
      <c r="A4759">
        <v>2806</v>
      </c>
      <c r="B4759" s="1">
        <v>23234.417600000001</v>
      </c>
      <c r="C4759" s="6">
        <v>1.4069999999999999E-2</v>
      </c>
      <c r="D4759" t="s">
        <v>3</v>
      </c>
      <c r="E4759">
        <v>0</v>
      </c>
      <c r="F4759">
        <v>11.5</v>
      </c>
      <c r="G4759" t="s">
        <v>2</v>
      </c>
      <c r="H4759">
        <v>2</v>
      </c>
      <c r="I4759" t="s">
        <v>0</v>
      </c>
      <c r="J4759">
        <v>0</v>
      </c>
      <c r="K4759">
        <v>11.5</v>
      </c>
      <c r="L4759" t="s">
        <v>1</v>
      </c>
      <c r="M4759">
        <v>2</v>
      </c>
      <c r="N4759" t="s">
        <v>2862</v>
      </c>
      <c r="O4759">
        <v>1</v>
      </c>
      <c r="P4759" t="str">
        <f>D4759&amp;"-"&amp;F4759&amp;"-"&amp;G4759&amp;"-"&amp;E4759&amp;"-"&amp;H4759</f>
        <v>A2Delta-11.5-f-0-2</v>
      </c>
      <c r="Q4759" t="str">
        <f>I4759&amp;"-"&amp;K4759&amp;"-"&amp;L4759&amp;"-"&amp;J4759&amp;"-"&amp;M4759</f>
        <v>X2Pi-11.5-e-0-2</v>
      </c>
      <c r="R4759">
        <f>B4759+S4759</f>
        <v>25395.662876517999</v>
      </c>
      <c r="S4759">
        <f>_xlfn.IFNA(VLOOKUP(Q4759,'MARVEL-X'!A$2:I$1400,7,FALSE),VLOOKUP(Q4759,MARVEL!A$2:J$1522,10,FALSE))</f>
        <v>2161.2452765180001</v>
      </c>
      <c r="T4759">
        <f>IF(P4759=P4758,R4759+T4758,R4759)</f>
        <v>203165.436520018</v>
      </c>
      <c r="U4759">
        <f>IF(P4759=P4758,1+U4758,1)</f>
        <v>8</v>
      </c>
      <c r="V4759" t="str">
        <f t="shared" si="74"/>
        <v/>
      </c>
      <c r="W4759" t="str">
        <f>IF(V4759="","",IF(ABS(V4759-R4759)&gt;W$1,ABS(V4759-R4759),""))</f>
        <v/>
      </c>
      <c r="X4759" t="str">
        <f>Y4759&amp;"-"&amp;Z4759&amp;"-"&amp;AC4759&amp;"-"&amp;AD4759&amp;"-"&amp;AG4759</f>
        <v>11.5-f-A-0-1.5</v>
      </c>
      <c r="Y4759">
        <f>F4759</f>
        <v>11.5</v>
      </c>
      <c r="Z4759" s="2" t="str">
        <f>G4759</f>
        <v>f</v>
      </c>
      <c r="AA4759">
        <f>_xlfn.IFNA(VLOOKUP(X4759,'duo-out'!A$2:Q$5000,5,FALSE),E4759+10*(H4759-1)+1+_xlfn.IFNA(VLOOKUP(D4759,states!A$2:C$10,3,FALSE),1))</f>
        <v>261</v>
      </c>
      <c r="AB4759" t="str">
        <f>IF(V4759="","",V4759)</f>
        <v/>
      </c>
      <c r="AC4759" s="2" t="str">
        <f>_xlfn.IFNA(VLOOKUP(D4759,states!A$2:C$10,2,FALSE),"XX")</f>
        <v>A</v>
      </c>
      <c r="AD4759">
        <f>E4759</f>
        <v>0</v>
      </c>
      <c r="AE4759">
        <f>_xlfn.IFNA(VLOOKUP(D4759,states!A$2:D$10,4,FALSE),0)</f>
        <v>2</v>
      </c>
      <c r="AF4759">
        <v>0.5</v>
      </c>
      <c r="AG4759">
        <f>IF(AE4759=0,AF4759,IF(AE4759=1,IF(F4759=0.5,0.5,IF(H4759=1,0.5,1.5)),IF(F4759=0.5,0.5,IF(H4759=1,2.5,1.5))))</f>
        <v>1.5</v>
      </c>
      <c r="AH4759" s="7">
        <f>IF(AC4759="XX",0,1/C4759^(1/5)*IF(E4759=0,100,1)/(E4759+1)^(1/4))</f>
        <v>234.60711584025279</v>
      </c>
    </row>
    <row r="4760" spans="1:34">
      <c r="A4760">
        <v>2744</v>
      </c>
      <c r="B4760" s="1">
        <v>23559.758699999998</v>
      </c>
      <c r="C4760" s="6">
        <v>1.044E-2</v>
      </c>
      <c r="D4760" t="s">
        <v>3</v>
      </c>
      <c r="E4760">
        <v>0</v>
      </c>
      <c r="F4760">
        <v>11.5</v>
      </c>
      <c r="G4760" t="s">
        <v>2</v>
      </c>
      <c r="H4760">
        <v>2</v>
      </c>
      <c r="I4760" t="s">
        <v>0</v>
      </c>
      <c r="J4760">
        <v>0</v>
      </c>
      <c r="K4760">
        <v>10.5</v>
      </c>
      <c r="L4760" t="s">
        <v>2</v>
      </c>
      <c r="M4760">
        <v>2</v>
      </c>
      <c r="N4760" t="s">
        <v>2800</v>
      </c>
      <c r="O4760">
        <v>1</v>
      </c>
      <c r="P4760" t="str">
        <f>D4760&amp;"-"&amp;F4760&amp;"-"&amp;G4760&amp;"-"&amp;E4760&amp;"-"&amp;H4760</f>
        <v>A2Delta-11.5-f-0-2</v>
      </c>
      <c r="Q4760" t="str">
        <f>I4760&amp;"-"&amp;K4760&amp;"-"&amp;L4760&amp;"-"&amp;J4760&amp;"-"&amp;M4760</f>
        <v>X2Pi-10.5-f-0-2</v>
      </c>
      <c r="R4760">
        <f>B4760+S4760</f>
        <v>25395.680311404998</v>
      </c>
      <c r="S4760">
        <f>_xlfn.IFNA(VLOOKUP(Q4760,'MARVEL-X'!A$2:I$1400,7,FALSE),VLOOKUP(Q4760,MARVEL!A$2:J$1522,10,FALSE))</f>
        <v>1835.921611405</v>
      </c>
      <c r="T4760">
        <f>IF(P4760=P4759,R4760+T4759,R4760)</f>
        <v>228561.11683142302</v>
      </c>
      <c r="U4760">
        <f>IF(P4760=P4759,1+U4759,1)</f>
        <v>9</v>
      </c>
      <c r="V4760" t="str">
        <f t="shared" si="74"/>
        <v/>
      </c>
      <c r="W4760" t="str">
        <f>IF(V4760="","",IF(ABS(V4760-R4760)&gt;W$1,ABS(V4760-R4760),""))</f>
        <v/>
      </c>
      <c r="X4760" t="str">
        <f>Y4760&amp;"-"&amp;Z4760&amp;"-"&amp;AC4760&amp;"-"&amp;AD4760&amp;"-"&amp;AG4760</f>
        <v>11.5-f-A-0-1.5</v>
      </c>
      <c r="Y4760">
        <f>F4760</f>
        <v>11.5</v>
      </c>
      <c r="Z4760" s="2" t="str">
        <f>G4760</f>
        <v>f</v>
      </c>
      <c r="AA4760">
        <f>_xlfn.IFNA(VLOOKUP(X4760,'duo-out'!A$2:Q$5000,5,FALSE),E4760+10*(H4760-1)+1+_xlfn.IFNA(VLOOKUP(D4760,states!A$2:C$10,3,FALSE),1))</f>
        <v>261</v>
      </c>
      <c r="AB4760" t="str">
        <f>IF(V4760="","",V4760)</f>
        <v/>
      </c>
      <c r="AC4760" s="2" t="str">
        <f>_xlfn.IFNA(VLOOKUP(D4760,states!A$2:C$10,2,FALSE),"XX")</f>
        <v>A</v>
      </c>
      <c r="AD4760">
        <f>E4760</f>
        <v>0</v>
      </c>
      <c r="AE4760">
        <f>_xlfn.IFNA(VLOOKUP(D4760,states!A$2:D$10,4,FALSE),0)</f>
        <v>2</v>
      </c>
      <c r="AF4760">
        <v>0.5</v>
      </c>
      <c r="AG4760">
        <f>IF(AE4760=0,AF4760,IF(AE4760=1,IF(F4760=0.5,0.5,IF(H4760=1,0.5,1.5)),IF(F4760=0.5,0.5,IF(H4760=1,2.5,1.5))))</f>
        <v>1.5</v>
      </c>
      <c r="AH4760" s="7">
        <f>IF(AC4760="XX",0,1/C4760^(1/5)*IF(E4760=0,100,1)/(E4760+1)^(1/4))</f>
        <v>249.03472019884134</v>
      </c>
    </row>
    <row r="4761" spans="1:34">
      <c r="A4761">
        <v>5468</v>
      </c>
      <c r="B4761" s="1">
        <v>23234.431</v>
      </c>
      <c r="C4761" s="6">
        <v>0.05</v>
      </c>
      <c r="D4761" t="s">
        <v>3</v>
      </c>
      <c r="E4761">
        <v>0</v>
      </c>
      <c r="F4761">
        <v>11.5</v>
      </c>
      <c r="G4761" t="s">
        <v>2</v>
      </c>
      <c r="H4761">
        <v>2</v>
      </c>
      <c r="I4761" t="s">
        <v>0</v>
      </c>
      <c r="J4761">
        <v>0</v>
      </c>
      <c r="K4761">
        <v>11.5</v>
      </c>
      <c r="L4761" t="s">
        <v>1</v>
      </c>
      <c r="M4761">
        <v>2</v>
      </c>
      <c r="N4761" t="s">
        <v>5524</v>
      </c>
      <c r="O4761">
        <v>1</v>
      </c>
      <c r="P4761" t="str">
        <f>D4761&amp;"-"&amp;F4761&amp;"-"&amp;G4761&amp;"-"&amp;E4761&amp;"-"&amp;H4761</f>
        <v>A2Delta-11.5-f-0-2</v>
      </c>
      <c r="Q4761" t="str">
        <f>I4761&amp;"-"&amp;K4761&amp;"-"&amp;L4761&amp;"-"&amp;J4761&amp;"-"&amp;M4761</f>
        <v>X2Pi-11.5-e-0-2</v>
      </c>
      <c r="R4761">
        <f>B4761+S4761</f>
        <v>25395.676276517999</v>
      </c>
      <c r="S4761">
        <f>_xlfn.IFNA(VLOOKUP(Q4761,'MARVEL-X'!A$2:I$1400,7,FALSE),VLOOKUP(Q4761,MARVEL!A$2:J$1522,10,FALSE))</f>
        <v>2161.2452765180001</v>
      </c>
      <c r="T4761">
        <f>IF(P4761=P4760,R4761+T4760,R4761)</f>
        <v>253956.79310794102</v>
      </c>
      <c r="U4761">
        <f>IF(P4761=P4760,1+U4760,1)</f>
        <v>10</v>
      </c>
      <c r="V4761" t="str">
        <f t="shared" si="74"/>
        <v/>
      </c>
      <c r="W4761" t="str">
        <f>IF(V4761="","",IF(ABS(V4761-R4761)&gt;W$1,ABS(V4761-R4761),""))</f>
        <v/>
      </c>
      <c r="X4761" t="str">
        <f>Y4761&amp;"-"&amp;Z4761&amp;"-"&amp;AC4761&amp;"-"&amp;AD4761&amp;"-"&amp;AG4761</f>
        <v>11.5-f-A-0-1.5</v>
      </c>
      <c r="Y4761">
        <f>F4761</f>
        <v>11.5</v>
      </c>
      <c r="Z4761" s="2" t="str">
        <f>G4761</f>
        <v>f</v>
      </c>
      <c r="AA4761">
        <f>_xlfn.IFNA(VLOOKUP(X4761,'duo-out'!A$2:Q$5000,5,FALSE),E4761+10*(H4761-1)+1+_xlfn.IFNA(VLOOKUP(D4761,states!A$2:C$10,3,FALSE),1))</f>
        <v>261</v>
      </c>
      <c r="AB4761" t="str">
        <f>IF(V4761="","",V4761)</f>
        <v/>
      </c>
      <c r="AC4761" s="2" t="str">
        <f>_xlfn.IFNA(VLOOKUP(D4761,states!A$2:C$10,2,FALSE),"XX")</f>
        <v>A</v>
      </c>
      <c r="AD4761">
        <f>E4761</f>
        <v>0</v>
      </c>
      <c r="AE4761">
        <f>_xlfn.IFNA(VLOOKUP(D4761,states!A$2:D$10,4,FALSE),0)</f>
        <v>2</v>
      </c>
      <c r="AF4761">
        <v>0.5</v>
      </c>
      <c r="AG4761">
        <f>IF(AE4761=0,AF4761,IF(AE4761=1,IF(F4761=0.5,0.5,IF(H4761=1,0.5,1.5)),IF(F4761=0.5,0.5,IF(H4761=1,2.5,1.5))))</f>
        <v>1.5</v>
      </c>
      <c r="AH4761" s="7">
        <f>IF(AC4761="XX",0,1/C4761^(1/5)*IF(E4761=0,100,1)/(E4761+1)^(1/4))</f>
        <v>182.05642030260799</v>
      </c>
    </row>
    <row r="4762" spans="1:34">
      <c r="A4762">
        <v>5406</v>
      </c>
      <c r="B4762" s="1">
        <v>23559.745999999999</v>
      </c>
      <c r="C4762" s="6">
        <v>0.05</v>
      </c>
      <c r="D4762" t="s">
        <v>3</v>
      </c>
      <c r="E4762">
        <v>0</v>
      </c>
      <c r="F4762">
        <v>11.5</v>
      </c>
      <c r="G4762" t="s">
        <v>2</v>
      </c>
      <c r="H4762">
        <v>2</v>
      </c>
      <c r="I4762" t="s">
        <v>0</v>
      </c>
      <c r="J4762">
        <v>0</v>
      </c>
      <c r="K4762">
        <v>10.5</v>
      </c>
      <c r="L4762" t="s">
        <v>2</v>
      </c>
      <c r="M4762">
        <v>2</v>
      </c>
      <c r="N4762" t="s">
        <v>5462</v>
      </c>
      <c r="O4762">
        <v>1</v>
      </c>
      <c r="P4762" t="str">
        <f>D4762&amp;"-"&amp;F4762&amp;"-"&amp;G4762&amp;"-"&amp;E4762&amp;"-"&amp;H4762</f>
        <v>A2Delta-11.5-f-0-2</v>
      </c>
      <c r="Q4762" t="str">
        <f>I4762&amp;"-"&amp;K4762&amp;"-"&amp;L4762&amp;"-"&amp;J4762&amp;"-"&amp;M4762</f>
        <v>X2Pi-10.5-f-0-2</v>
      </c>
      <c r="R4762">
        <f>B4762+S4762</f>
        <v>25395.667611404999</v>
      </c>
      <c r="S4762">
        <f>_xlfn.IFNA(VLOOKUP(Q4762,'MARVEL-X'!A$2:I$1400,7,FALSE),VLOOKUP(Q4762,MARVEL!A$2:J$1522,10,FALSE))</f>
        <v>1835.921611405</v>
      </c>
      <c r="T4762">
        <f>IF(P4762=P4761,R4762+T4761,R4762)</f>
        <v>279352.46071934601</v>
      </c>
      <c r="U4762">
        <f>IF(P4762=P4761,1+U4761,1)</f>
        <v>11</v>
      </c>
      <c r="V4762" t="str">
        <f t="shared" si="74"/>
        <v/>
      </c>
      <c r="W4762" t="str">
        <f>IF(V4762="","",IF(ABS(V4762-R4762)&gt;W$1,ABS(V4762-R4762),""))</f>
        <v/>
      </c>
      <c r="X4762" t="str">
        <f>Y4762&amp;"-"&amp;Z4762&amp;"-"&amp;AC4762&amp;"-"&amp;AD4762&amp;"-"&amp;AG4762</f>
        <v>11.5-f-A-0-1.5</v>
      </c>
      <c r="Y4762">
        <f>F4762</f>
        <v>11.5</v>
      </c>
      <c r="Z4762" s="2" t="str">
        <f>G4762</f>
        <v>f</v>
      </c>
      <c r="AA4762">
        <f>_xlfn.IFNA(VLOOKUP(X4762,'duo-out'!A$2:Q$5000,5,FALSE),E4762+10*(H4762-1)+1+_xlfn.IFNA(VLOOKUP(D4762,states!A$2:C$10,3,FALSE),1))</f>
        <v>261</v>
      </c>
      <c r="AB4762" t="str">
        <f>IF(V4762="","",V4762)</f>
        <v/>
      </c>
      <c r="AC4762" s="2" t="str">
        <f>_xlfn.IFNA(VLOOKUP(D4762,states!A$2:C$10,2,FALSE),"XX")</f>
        <v>A</v>
      </c>
      <c r="AD4762">
        <f>E4762</f>
        <v>0</v>
      </c>
      <c r="AE4762">
        <f>_xlfn.IFNA(VLOOKUP(D4762,states!A$2:D$10,4,FALSE),0)</f>
        <v>2</v>
      </c>
      <c r="AF4762">
        <v>0.5</v>
      </c>
      <c r="AG4762">
        <f>IF(AE4762=0,AF4762,IF(AE4762=1,IF(F4762=0.5,0.5,IF(H4762=1,0.5,1.5)),IF(F4762=0.5,0.5,IF(H4762=1,2.5,1.5))))</f>
        <v>1.5</v>
      </c>
      <c r="AH4762" s="7">
        <f>IF(AC4762="XX",0,1/C4762^(1/5)*IF(E4762=0,100,1)/(E4762+1)^(1/4))</f>
        <v>182.05642030260799</v>
      </c>
    </row>
    <row r="4763" spans="1:34">
      <c r="A4763">
        <v>854</v>
      </c>
      <c r="B4763" s="1">
        <v>22871.46</v>
      </c>
      <c r="C4763" s="6">
        <v>0.22450000000000001</v>
      </c>
      <c r="D4763" t="s">
        <v>3</v>
      </c>
      <c r="E4763">
        <v>0</v>
      </c>
      <c r="F4763">
        <v>11.5</v>
      </c>
      <c r="G4763" t="s">
        <v>2</v>
      </c>
      <c r="H4763">
        <v>2</v>
      </c>
      <c r="I4763" t="s">
        <v>0</v>
      </c>
      <c r="J4763">
        <v>0</v>
      </c>
      <c r="K4763">
        <v>12.5</v>
      </c>
      <c r="L4763" t="s">
        <v>2</v>
      </c>
      <c r="M4763">
        <v>2</v>
      </c>
      <c r="N4763" t="s">
        <v>910</v>
      </c>
      <c r="O4763">
        <v>1</v>
      </c>
      <c r="P4763" t="str">
        <f>D4763&amp;"-"&amp;F4763&amp;"-"&amp;G4763&amp;"-"&amp;E4763&amp;"-"&amp;H4763</f>
        <v>A2Delta-11.5-f-0-2</v>
      </c>
      <c r="Q4763" t="str">
        <f>I4763&amp;"-"&amp;K4763&amp;"-"&amp;L4763&amp;"-"&amp;J4763&amp;"-"&amp;M4763</f>
        <v>X2Pi-12.5-f-0-2</v>
      </c>
      <c r="R4763">
        <f>B4763+S4763</f>
        <v>25395.468611405999</v>
      </c>
      <c r="S4763">
        <f>_xlfn.IFNA(VLOOKUP(Q4763,'MARVEL-X'!A$2:I$1400,7,FALSE),VLOOKUP(Q4763,MARVEL!A$2:J$1522,10,FALSE))</f>
        <v>2524.008611406</v>
      </c>
      <c r="T4763">
        <f>IF(P4763=P4762,R4763+T4762,R4763)</f>
        <v>304747.929330752</v>
      </c>
      <c r="U4763">
        <f>IF(P4763=P4762,1+U4762,1)</f>
        <v>12</v>
      </c>
      <c r="V4763" t="str">
        <f t="shared" si="74"/>
        <v/>
      </c>
      <c r="W4763" t="str">
        <f>IF(V4763="","",IF(ABS(V4763-R4763)&gt;W$1,ABS(V4763-R4763),""))</f>
        <v/>
      </c>
      <c r="X4763" t="str">
        <f>Y4763&amp;"-"&amp;Z4763&amp;"-"&amp;AC4763&amp;"-"&amp;AD4763&amp;"-"&amp;AG4763</f>
        <v>11.5-f-A-0-1.5</v>
      </c>
      <c r="Y4763">
        <f>F4763</f>
        <v>11.5</v>
      </c>
      <c r="Z4763" s="2" t="str">
        <f>G4763</f>
        <v>f</v>
      </c>
      <c r="AA4763">
        <f>_xlfn.IFNA(VLOOKUP(X4763,'duo-out'!A$2:Q$5000,5,FALSE),E4763+10*(H4763-1)+1+_xlfn.IFNA(VLOOKUP(D4763,states!A$2:C$10,3,FALSE),1))</f>
        <v>261</v>
      </c>
      <c r="AB4763" t="str">
        <f>IF(V4763="","",V4763)</f>
        <v/>
      </c>
      <c r="AC4763" s="2" t="str">
        <f>_xlfn.IFNA(VLOOKUP(D4763,states!A$2:C$10,2,FALSE),"XX")</f>
        <v>A</v>
      </c>
      <c r="AD4763">
        <f>E4763</f>
        <v>0</v>
      </c>
      <c r="AE4763">
        <f>_xlfn.IFNA(VLOOKUP(D4763,states!A$2:D$10,4,FALSE),0)</f>
        <v>2</v>
      </c>
      <c r="AF4763">
        <v>0.5</v>
      </c>
      <c r="AG4763">
        <f>IF(AE4763=0,AF4763,IF(AE4763=1,IF(F4763=0.5,0.5,IF(H4763=1,0.5,1.5)),IF(F4763=0.5,0.5,IF(H4763=1,2.5,1.5))))</f>
        <v>1.5</v>
      </c>
      <c r="AH4763" s="7">
        <f>IF(AC4763="XX",0,1/C4763^(1/5)*IF(E4763=0,100,1)/(E4763+1)^(1/4))</f>
        <v>134.82074756855968</v>
      </c>
    </row>
    <row r="4764" spans="1:34">
      <c r="A4764">
        <v>824</v>
      </c>
      <c r="B4764" s="1">
        <v>23234.38</v>
      </c>
      <c r="C4764" s="6">
        <v>0.05</v>
      </c>
      <c r="D4764" t="s">
        <v>3</v>
      </c>
      <c r="E4764">
        <v>0</v>
      </c>
      <c r="F4764">
        <v>11.5</v>
      </c>
      <c r="G4764" t="s">
        <v>2</v>
      </c>
      <c r="H4764">
        <v>2</v>
      </c>
      <c r="I4764" t="s">
        <v>0</v>
      </c>
      <c r="J4764">
        <v>0</v>
      </c>
      <c r="K4764">
        <v>11.5</v>
      </c>
      <c r="L4764" t="s">
        <v>1</v>
      </c>
      <c r="M4764">
        <v>2</v>
      </c>
      <c r="N4764" t="s">
        <v>880</v>
      </c>
      <c r="O4764">
        <v>1</v>
      </c>
      <c r="P4764" t="str">
        <f>D4764&amp;"-"&amp;F4764&amp;"-"&amp;G4764&amp;"-"&amp;E4764&amp;"-"&amp;H4764</f>
        <v>A2Delta-11.5-f-0-2</v>
      </c>
      <c r="Q4764" t="str">
        <f>I4764&amp;"-"&amp;K4764&amp;"-"&amp;L4764&amp;"-"&amp;J4764&amp;"-"&amp;M4764</f>
        <v>X2Pi-11.5-e-0-2</v>
      </c>
      <c r="R4764">
        <f>B4764+S4764</f>
        <v>25395.625276518</v>
      </c>
      <c r="S4764">
        <f>_xlfn.IFNA(VLOOKUP(Q4764,'MARVEL-X'!A$2:I$1400,7,FALSE),VLOOKUP(Q4764,MARVEL!A$2:J$1522,10,FALSE))</f>
        <v>2161.2452765180001</v>
      </c>
      <c r="T4764">
        <f>IF(P4764=P4763,R4764+T4763,R4764)</f>
        <v>330143.55460726999</v>
      </c>
      <c r="U4764">
        <f>IF(P4764=P4763,1+U4763,1)</f>
        <v>13</v>
      </c>
      <c r="V4764" t="str">
        <f t="shared" si="74"/>
        <v/>
      </c>
      <c r="W4764" t="str">
        <f>IF(V4764="","",IF(ABS(V4764-R4764)&gt;W$1,ABS(V4764-R4764),""))</f>
        <v/>
      </c>
      <c r="X4764" t="str">
        <f>Y4764&amp;"-"&amp;Z4764&amp;"-"&amp;AC4764&amp;"-"&amp;AD4764&amp;"-"&amp;AG4764</f>
        <v>11.5-f-A-0-1.5</v>
      </c>
      <c r="Y4764">
        <f>F4764</f>
        <v>11.5</v>
      </c>
      <c r="Z4764" s="2" t="str">
        <f>G4764</f>
        <v>f</v>
      </c>
      <c r="AA4764">
        <f>_xlfn.IFNA(VLOOKUP(X4764,'duo-out'!A$2:Q$5000,5,FALSE),E4764+10*(H4764-1)+1+_xlfn.IFNA(VLOOKUP(D4764,states!A$2:C$10,3,FALSE),1))</f>
        <v>261</v>
      </c>
      <c r="AB4764" t="str">
        <f>IF(V4764="","",V4764)</f>
        <v/>
      </c>
      <c r="AC4764" s="2" t="str">
        <f>_xlfn.IFNA(VLOOKUP(D4764,states!A$2:C$10,2,FALSE),"XX")</f>
        <v>A</v>
      </c>
      <c r="AD4764">
        <f>E4764</f>
        <v>0</v>
      </c>
      <c r="AE4764">
        <f>_xlfn.IFNA(VLOOKUP(D4764,states!A$2:D$10,4,FALSE),0)</f>
        <v>2</v>
      </c>
      <c r="AF4764">
        <v>0.5</v>
      </c>
      <c r="AG4764">
        <f>IF(AE4764=0,AF4764,IF(AE4764=1,IF(F4764=0.5,0.5,IF(H4764=1,0.5,1.5)),IF(F4764=0.5,0.5,IF(H4764=1,2.5,1.5))))</f>
        <v>1.5</v>
      </c>
      <c r="AH4764" s="7">
        <f>IF(AC4764="XX",0,1/C4764^(1/5)*IF(E4764=0,100,1)/(E4764+1)^(1/4))</f>
        <v>182.05642030260799</v>
      </c>
    </row>
    <row r="4765" spans="1:34">
      <c r="A4765">
        <v>738</v>
      </c>
      <c r="B4765" s="1">
        <v>23559.7</v>
      </c>
      <c r="C4765" s="6">
        <v>5.6899999999999999E-2</v>
      </c>
      <c r="D4765" t="s">
        <v>3</v>
      </c>
      <c r="E4765">
        <v>0</v>
      </c>
      <c r="F4765">
        <v>11.5</v>
      </c>
      <c r="G4765" t="s">
        <v>2</v>
      </c>
      <c r="H4765">
        <v>2</v>
      </c>
      <c r="I4765" t="s">
        <v>0</v>
      </c>
      <c r="J4765">
        <v>0</v>
      </c>
      <c r="K4765">
        <v>10.5</v>
      </c>
      <c r="L4765" t="s">
        <v>2</v>
      </c>
      <c r="M4765">
        <v>2</v>
      </c>
      <c r="N4765" t="s">
        <v>794</v>
      </c>
      <c r="O4765">
        <v>1</v>
      </c>
      <c r="P4765" t="str">
        <f>D4765&amp;"-"&amp;F4765&amp;"-"&amp;G4765&amp;"-"&amp;E4765&amp;"-"&amp;H4765</f>
        <v>A2Delta-11.5-f-0-2</v>
      </c>
      <c r="Q4765" t="str">
        <f>I4765&amp;"-"&amp;K4765&amp;"-"&amp;L4765&amp;"-"&amp;J4765&amp;"-"&amp;M4765</f>
        <v>X2Pi-10.5-f-0-2</v>
      </c>
      <c r="R4765">
        <f>B4765+S4765</f>
        <v>25395.621611405</v>
      </c>
      <c r="S4765">
        <f>_xlfn.IFNA(VLOOKUP(Q4765,'MARVEL-X'!A$2:I$1400,7,FALSE),VLOOKUP(Q4765,MARVEL!A$2:J$1522,10,FALSE))</f>
        <v>1835.921611405</v>
      </c>
      <c r="T4765">
        <f>IF(P4765=P4764,R4765+T4764,R4765)</f>
        <v>355539.17621867498</v>
      </c>
      <c r="U4765">
        <f>IF(P4765=P4764,1+U4764,1)</f>
        <v>14</v>
      </c>
      <c r="V4765">
        <f t="shared" si="74"/>
        <v>25395.65544419107</v>
      </c>
      <c r="W4765" t="str">
        <f>IF(V4765="","",IF(ABS(V4765-R4765)&gt;W$1,ABS(V4765-R4765),""))</f>
        <v/>
      </c>
      <c r="X4765" t="str">
        <f>Y4765&amp;"-"&amp;Z4765&amp;"-"&amp;AC4765&amp;"-"&amp;AD4765&amp;"-"&amp;AG4765</f>
        <v>11.5-f-A-0-1.5</v>
      </c>
      <c r="Y4765">
        <f>F4765</f>
        <v>11.5</v>
      </c>
      <c r="Z4765" s="2" t="str">
        <f>G4765</f>
        <v>f</v>
      </c>
      <c r="AA4765">
        <f>_xlfn.IFNA(VLOOKUP(X4765,'duo-out'!A$2:Q$5000,5,FALSE),E4765+10*(H4765-1)+1+_xlfn.IFNA(VLOOKUP(D4765,states!A$2:C$10,3,FALSE),1))</f>
        <v>261</v>
      </c>
      <c r="AB4765">
        <f>IF(V4765="","",V4765)</f>
        <v>25395.65544419107</v>
      </c>
      <c r="AC4765" s="2" t="str">
        <f>_xlfn.IFNA(VLOOKUP(D4765,states!A$2:C$10,2,FALSE),"XX")</f>
        <v>A</v>
      </c>
      <c r="AD4765">
        <f>E4765</f>
        <v>0</v>
      </c>
      <c r="AE4765">
        <f>_xlfn.IFNA(VLOOKUP(D4765,states!A$2:D$10,4,FALSE),0)</f>
        <v>2</v>
      </c>
      <c r="AF4765">
        <v>0.5</v>
      </c>
      <c r="AG4765">
        <f>IF(AE4765=0,AF4765,IF(AE4765=1,IF(F4765=0.5,0.5,IF(H4765=1,0.5,1.5)),IF(F4765=0.5,0.5,IF(H4765=1,2.5,1.5))))</f>
        <v>1.5</v>
      </c>
      <c r="AH4765" s="7">
        <f>IF(AC4765="XX",0,1/C4765^(1/5)*IF(E4765=0,100,1)/(E4765+1)^(1/4))</f>
        <v>177.40977566262518</v>
      </c>
    </row>
    <row r="4766" spans="1:34">
      <c r="A4766">
        <v>3539</v>
      </c>
      <c r="B4766" s="1">
        <v>22894.839100000001</v>
      </c>
      <c r="C4766" s="6">
        <v>1.668E-2</v>
      </c>
      <c r="D4766" t="s">
        <v>3</v>
      </c>
      <c r="E4766">
        <v>1</v>
      </c>
      <c r="F4766">
        <v>11.5</v>
      </c>
      <c r="G4766" t="s">
        <v>2</v>
      </c>
      <c r="H4766">
        <v>1</v>
      </c>
      <c r="I4766" t="s">
        <v>0</v>
      </c>
      <c r="J4766">
        <v>1</v>
      </c>
      <c r="K4766">
        <v>12.5</v>
      </c>
      <c r="L4766" t="s">
        <v>2</v>
      </c>
      <c r="M4766">
        <v>1</v>
      </c>
      <c r="N4766" t="s">
        <v>3595</v>
      </c>
      <c r="O4766">
        <v>1</v>
      </c>
      <c r="P4766" t="str">
        <f>D4766&amp;"-"&amp;F4766&amp;"-"&amp;G4766&amp;"-"&amp;E4766&amp;"-"&amp;H4766</f>
        <v>A2Delta-11.5-f-1-1</v>
      </c>
      <c r="Q4766" t="str">
        <f>I4766&amp;"-"&amp;K4766&amp;"-"&amp;L4766&amp;"-"&amp;J4766&amp;"-"&amp;M4766</f>
        <v>X2Pi-12.5-f-1-1</v>
      </c>
      <c r="R4766">
        <f>B4766+S4766</f>
        <v>27707.941184062001</v>
      </c>
      <c r="S4766">
        <f>_xlfn.IFNA(VLOOKUP(Q4766,'MARVEL-X'!A$2:I$1400,7,FALSE),VLOOKUP(Q4766,MARVEL!A$2:J$1522,10,FALSE))</f>
        <v>4813.1020840620004</v>
      </c>
      <c r="T4766">
        <f>IF(P4766=P4765,R4766+T4765,R4766)</f>
        <v>27707.941184062001</v>
      </c>
      <c r="U4766">
        <f>IF(P4766=P4765,1+U4765,1)</f>
        <v>1</v>
      </c>
      <c r="V4766" t="str">
        <f t="shared" si="74"/>
        <v/>
      </c>
      <c r="W4766" t="str">
        <f>IF(V4766="","",IF(ABS(V4766-R4766)&gt;W$1,ABS(V4766-R4766),""))</f>
        <v/>
      </c>
      <c r="X4766" t="str">
        <f>Y4766&amp;"-"&amp;Z4766&amp;"-"&amp;AC4766&amp;"-"&amp;AD4766&amp;"-"&amp;AG4766</f>
        <v>11.5-f-A-1-2.5</v>
      </c>
      <c r="Y4766">
        <f>F4766</f>
        <v>11.5</v>
      </c>
      <c r="Z4766" s="2" t="str">
        <f>G4766</f>
        <v>f</v>
      </c>
      <c r="AA4766">
        <f>_xlfn.IFNA(VLOOKUP(X4766,'duo-out'!A$2:Q$5000,5,FALSE),E4766+10*(H4766-1)+1+_xlfn.IFNA(VLOOKUP(D4766,states!A$2:C$10,3,FALSE),1))</f>
        <v>252</v>
      </c>
      <c r="AB4766" t="str">
        <f>IF(V4766="","",V4766)</f>
        <v/>
      </c>
      <c r="AC4766" s="2" t="str">
        <f>_xlfn.IFNA(VLOOKUP(D4766,states!A$2:C$10,2,FALSE),"XX")</f>
        <v>A</v>
      </c>
      <c r="AD4766">
        <f>E4766</f>
        <v>1</v>
      </c>
      <c r="AE4766">
        <f>_xlfn.IFNA(VLOOKUP(D4766,states!A$2:D$10,4,FALSE),0)</f>
        <v>2</v>
      </c>
      <c r="AF4766">
        <v>0.5</v>
      </c>
      <c r="AG4766">
        <f>IF(AE4766=0,AF4766,IF(AE4766=1,IF(F4766=0.5,0.5,IF(H4766=1,0.5,1.5)),IF(F4766=0.5,0.5,IF(H4766=1,2.5,1.5))))</f>
        <v>2.5</v>
      </c>
      <c r="AH4766" s="7">
        <f>IF(AC4766="XX",0,1/C4766^(1/5)*IF(E4766=0,100,1)/(E4766+1)^(1/4))</f>
        <v>1.9067918711797909</v>
      </c>
    </row>
    <row r="4767" spans="1:34">
      <c r="A4767">
        <v>3498</v>
      </c>
      <c r="B4767" s="1">
        <v>23208.025099999999</v>
      </c>
      <c r="C4767" s="6">
        <v>5.0000000000000001E-3</v>
      </c>
      <c r="D4767" t="s">
        <v>3</v>
      </c>
      <c r="E4767">
        <v>1</v>
      </c>
      <c r="F4767">
        <v>11.5</v>
      </c>
      <c r="G4767" t="s">
        <v>2</v>
      </c>
      <c r="H4767">
        <v>1</v>
      </c>
      <c r="I4767" t="s">
        <v>0</v>
      </c>
      <c r="J4767">
        <v>1</v>
      </c>
      <c r="K4767">
        <v>11.5</v>
      </c>
      <c r="L4767" t="s">
        <v>1</v>
      </c>
      <c r="M4767">
        <v>1</v>
      </c>
      <c r="N4767" t="s">
        <v>3554</v>
      </c>
      <c r="O4767">
        <v>1</v>
      </c>
      <c r="P4767" t="str">
        <f>D4767&amp;"-"&amp;F4767&amp;"-"&amp;G4767&amp;"-"&amp;E4767&amp;"-"&amp;H4767</f>
        <v>A2Delta-11.5-f-1-1</v>
      </c>
      <c r="Q4767" t="str">
        <f>I4767&amp;"-"&amp;K4767&amp;"-"&amp;L4767&amp;"-"&amp;J4767&amp;"-"&amp;M4767</f>
        <v>X2Pi-11.5-e-1-1</v>
      </c>
      <c r="R4767">
        <f>B4767+S4767</f>
        <v>27707.930860217999</v>
      </c>
      <c r="S4767">
        <f>_xlfn.IFNA(VLOOKUP(Q4767,'MARVEL-X'!A$2:I$1400,7,FALSE),VLOOKUP(Q4767,MARVEL!A$2:J$1522,10,FALSE))</f>
        <v>4499.9057602180001</v>
      </c>
      <c r="T4767">
        <f>IF(P4767=P4766,R4767+T4766,R4767)</f>
        <v>55415.872044279997</v>
      </c>
      <c r="U4767">
        <f>IF(P4767=P4766,1+U4766,1)</f>
        <v>2</v>
      </c>
      <c r="V4767" t="str">
        <f t="shared" si="74"/>
        <v/>
      </c>
      <c r="W4767" t="str">
        <f>IF(V4767="","",IF(ABS(V4767-R4767)&gt;W$1,ABS(V4767-R4767),""))</f>
        <v/>
      </c>
      <c r="X4767" t="str">
        <f>Y4767&amp;"-"&amp;Z4767&amp;"-"&amp;AC4767&amp;"-"&amp;AD4767&amp;"-"&amp;AG4767</f>
        <v>11.5-f-A-1-2.5</v>
      </c>
      <c r="Y4767">
        <f>F4767</f>
        <v>11.5</v>
      </c>
      <c r="Z4767" s="2" t="str">
        <f>G4767</f>
        <v>f</v>
      </c>
      <c r="AA4767">
        <f>_xlfn.IFNA(VLOOKUP(X4767,'duo-out'!A$2:Q$5000,5,FALSE),E4767+10*(H4767-1)+1+_xlfn.IFNA(VLOOKUP(D4767,states!A$2:C$10,3,FALSE),1))</f>
        <v>252</v>
      </c>
      <c r="AB4767" t="str">
        <f>IF(V4767="","",V4767)</f>
        <v/>
      </c>
      <c r="AC4767" s="2" t="str">
        <f>_xlfn.IFNA(VLOOKUP(D4767,states!A$2:C$10,2,FALSE),"XX")</f>
        <v>A</v>
      </c>
      <c r="AD4767">
        <f>E4767</f>
        <v>1</v>
      </c>
      <c r="AE4767">
        <f>_xlfn.IFNA(VLOOKUP(D4767,states!A$2:D$10,4,FALSE),0)</f>
        <v>2</v>
      </c>
      <c r="AF4767">
        <v>0.5</v>
      </c>
      <c r="AG4767">
        <f>IF(AE4767=0,AF4767,IF(AE4767=1,IF(F4767=0.5,0.5,IF(H4767=1,0.5,1.5)),IF(F4767=0.5,0.5,IF(H4767=1,2.5,1.5))))</f>
        <v>2.5</v>
      </c>
      <c r="AH4767" s="7">
        <f>IF(AC4767="XX",0,1/C4767^(1/5)*IF(E4767=0,100,1)/(E4767+1)^(1/4))</f>
        <v>2.4263223583284943</v>
      </c>
    </row>
    <row r="4768" spans="1:34">
      <c r="A4768">
        <v>3483</v>
      </c>
      <c r="B4768" s="1">
        <v>23505.068800000001</v>
      </c>
      <c r="C4768" s="6">
        <v>5.0000000000000001E-3</v>
      </c>
      <c r="D4768" t="s">
        <v>3</v>
      </c>
      <c r="E4768">
        <v>1</v>
      </c>
      <c r="F4768">
        <v>11.5</v>
      </c>
      <c r="G4768" t="s">
        <v>2</v>
      </c>
      <c r="H4768">
        <v>1</v>
      </c>
      <c r="I4768" t="s">
        <v>0</v>
      </c>
      <c r="J4768">
        <v>1</v>
      </c>
      <c r="K4768">
        <v>10.5</v>
      </c>
      <c r="L4768" t="s">
        <v>2</v>
      </c>
      <c r="M4768">
        <v>1</v>
      </c>
      <c r="N4768" t="s">
        <v>3539</v>
      </c>
      <c r="O4768">
        <v>1</v>
      </c>
      <c r="P4768" t="str">
        <f>D4768&amp;"-"&amp;F4768&amp;"-"&amp;G4768&amp;"-"&amp;E4768&amp;"-"&amp;H4768</f>
        <v>A2Delta-11.5-f-1-1</v>
      </c>
      <c r="Q4768" t="str">
        <f>I4768&amp;"-"&amp;K4768&amp;"-"&amp;L4768&amp;"-"&amp;J4768&amp;"-"&amp;M4768</f>
        <v>X2Pi-10.5-f-1-1</v>
      </c>
      <c r="R4768">
        <f>B4768+S4768</f>
        <v>27707.939336005002</v>
      </c>
      <c r="S4768">
        <f>_xlfn.IFNA(VLOOKUP(Q4768,'MARVEL-X'!A$2:I$1400,7,FALSE),VLOOKUP(Q4768,MARVEL!A$2:J$1522,10,FALSE))</f>
        <v>4202.8705360049998</v>
      </c>
      <c r="T4768">
        <f>IF(P4768=P4767,R4768+T4767,R4768)</f>
        <v>83123.811380284998</v>
      </c>
      <c r="U4768">
        <f>IF(P4768=P4767,1+U4767,1)</f>
        <v>3</v>
      </c>
      <c r="V4768" t="str">
        <f t="shared" si="74"/>
        <v/>
      </c>
      <c r="W4768" t="str">
        <f>IF(V4768="","",IF(ABS(V4768-R4768)&gt;W$1,ABS(V4768-R4768),""))</f>
        <v/>
      </c>
      <c r="X4768" t="str">
        <f>Y4768&amp;"-"&amp;Z4768&amp;"-"&amp;AC4768&amp;"-"&amp;AD4768&amp;"-"&amp;AG4768</f>
        <v>11.5-f-A-1-2.5</v>
      </c>
      <c r="Y4768">
        <f>F4768</f>
        <v>11.5</v>
      </c>
      <c r="Z4768" s="2" t="str">
        <f>G4768</f>
        <v>f</v>
      </c>
      <c r="AA4768">
        <f>_xlfn.IFNA(VLOOKUP(X4768,'duo-out'!A$2:Q$5000,5,FALSE),E4768+10*(H4768-1)+1+_xlfn.IFNA(VLOOKUP(D4768,states!A$2:C$10,3,FALSE),1))</f>
        <v>252</v>
      </c>
      <c r="AB4768" t="str">
        <f>IF(V4768="","",V4768)</f>
        <v/>
      </c>
      <c r="AC4768" s="2" t="str">
        <f>_xlfn.IFNA(VLOOKUP(D4768,states!A$2:C$10,2,FALSE),"XX")</f>
        <v>A</v>
      </c>
      <c r="AD4768">
        <f>E4768</f>
        <v>1</v>
      </c>
      <c r="AE4768">
        <f>_xlfn.IFNA(VLOOKUP(D4768,states!A$2:D$10,4,FALSE),0)</f>
        <v>2</v>
      </c>
      <c r="AF4768">
        <v>0.5</v>
      </c>
      <c r="AG4768">
        <f>IF(AE4768=0,AF4768,IF(AE4768=1,IF(F4768=0.5,0.5,IF(H4768=1,0.5,1.5)),IF(F4768=0.5,0.5,IF(H4768=1,2.5,1.5))))</f>
        <v>2.5</v>
      </c>
      <c r="AH4768" s="7">
        <f>IF(AC4768="XX",0,1/C4768^(1/5)*IF(E4768=0,100,1)/(E4768+1)^(1/4))</f>
        <v>2.4263223583284943</v>
      </c>
    </row>
    <row r="4769" spans="1:34">
      <c r="A4769">
        <v>2891</v>
      </c>
      <c r="B4769" s="1">
        <v>23505.058000000001</v>
      </c>
      <c r="C4769" s="6">
        <v>1.0670000000000001E-2</v>
      </c>
      <c r="D4769" t="s">
        <v>3</v>
      </c>
      <c r="E4769">
        <v>1</v>
      </c>
      <c r="F4769">
        <v>11.5</v>
      </c>
      <c r="G4769" t="s">
        <v>2</v>
      </c>
      <c r="H4769">
        <v>1</v>
      </c>
      <c r="I4769" t="s">
        <v>0</v>
      </c>
      <c r="J4769">
        <v>1</v>
      </c>
      <c r="K4769">
        <v>10.5</v>
      </c>
      <c r="L4769" t="s">
        <v>2</v>
      </c>
      <c r="M4769">
        <v>1</v>
      </c>
      <c r="N4769" t="s">
        <v>2947</v>
      </c>
      <c r="O4769">
        <v>1</v>
      </c>
      <c r="P4769" t="str">
        <f>D4769&amp;"-"&amp;F4769&amp;"-"&amp;G4769&amp;"-"&amp;E4769&amp;"-"&amp;H4769</f>
        <v>A2Delta-11.5-f-1-1</v>
      </c>
      <c r="Q4769" t="str">
        <f>I4769&amp;"-"&amp;K4769&amp;"-"&amp;L4769&amp;"-"&amp;J4769&amp;"-"&amp;M4769</f>
        <v>X2Pi-10.5-f-1-1</v>
      </c>
      <c r="R4769">
        <f>B4769+S4769</f>
        <v>27707.928536005002</v>
      </c>
      <c r="S4769">
        <f>_xlfn.IFNA(VLOOKUP(Q4769,'MARVEL-X'!A$2:I$1400,7,FALSE),VLOOKUP(Q4769,MARVEL!A$2:J$1522,10,FALSE))</f>
        <v>4202.8705360049998</v>
      </c>
      <c r="T4769">
        <f>IF(P4769=P4768,R4769+T4768,R4769)</f>
        <v>110831.73991629</v>
      </c>
      <c r="U4769">
        <f>IF(P4769=P4768,1+U4768,1)</f>
        <v>4</v>
      </c>
      <c r="V4769" t="str">
        <f t="shared" si="74"/>
        <v/>
      </c>
      <c r="W4769" t="str">
        <f>IF(V4769="","",IF(ABS(V4769-R4769)&gt;W$1,ABS(V4769-R4769),""))</f>
        <v/>
      </c>
      <c r="X4769" t="str">
        <f>Y4769&amp;"-"&amp;Z4769&amp;"-"&amp;AC4769&amp;"-"&amp;AD4769&amp;"-"&amp;AG4769</f>
        <v>11.5-f-A-1-2.5</v>
      </c>
      <c r="Y4769">
        <f>F4769</f>
        <v>11.5</v>
      </c>
      <c r="Z4769" s="2" t="str">
        <f>G4769</f>
        <v>f</v>
      </c>
      <c r="AA4769">
        <f>_xlfn.IFNA(VLOOKUP(X4769,'duo-out'!A$2:Q$5000,5,FALSE),E4769+10*(H4769-1)+1+_xlfn.IFNA(VLOOKUP(D4769,states!A$2:C$10,3,FALSE),1))</f>
        <v>252</v>
      </c>
      <c r="AB4769" t="str">
        <f>IF(V4769="","",V4769)</f>
        <v/>
      </c>
      <c r="AC4769" s="2" t="str">
        <f>_xlfn.IFNA(VLOOKUP(D4769,states!A$2:C$10,2,FALSE),"XX")</f>
        <v>A</v>
      </c>
      <c r="AD4769">
        <f>E4769</f>
        <v>1</v>
      </c>
      <c r="AE4769">
        <f>_xlfn.IFNA(VLOOKUP(D4769,states!A$2:D$10,4,FALSE),0)</f>
        <v>2</v>
      </c>
      <c r="AF4769">
        <v>0.5</v>
      </c>
      <c r="AG4769">
        <f>IF(AE4769=0,AF4769,IF(AE4769=1,IF(F4769=0.5,0.5,IF(H4769=1,0.5,1.5)),IF(F4769=0.5,0.5,IF(H4769=1,2.5,1.5))))</f>
        <v>2.5</v>
      </c>
      <c r="AH4769" s="7">
        <f>IF(AC4769="XX",0,1/C4769^(1/5)*IF(E4769=0,100,1)/(E4769+1)^(1/4))</f>
        <v>2.0850170811050055</v>
      </c>
    </row>
    <row r="4770" spans="1:34">
      <c r="A4770">
        <v>2856</v>
      </c>
      <c r="B4770" s="1">
        <v>23208.016</v>
      </c>
      <c r="C4770" s="6">
        <v>6.6150000000000002E-3</v>
      </c>
      <c r="D4770" t="s">
        <v>3</v>
      </c>
      <c r="E4770">
        <v>1</v>
      </c>
      <c r="F4770">
        <v>11.5</v>
      </c>
      <c r="G4770" t="s">
        <v>2</v>
      </c>
      <c r="H4770">
        <v>1</v>
      </c>
      <c r="I4770" t="s">
        <v>0</v>
      </c>
      <c r="J4770">
        <v>1</v>
      </c>
      <c r="K4770">
        <v>11.5</v>
      </c>
      <c r="L4770" t="s">
        <v>1</v>
      </c>
      <c r="M4770">
        <v>1</v>
      </c>
      <c r="N4770" t="s">
        <v>2912</v>
      </c>
      <c r="O4770">
        <v>1</v>
      </c>
      <c r="P4770" t="str">
        <f>D4770&amp;"-"&amp;F4770&amp;"-"&amp;G4770&amp;"-"&amp;E4770&amp;"-"&amp;H4770</f>
        <v>A2Delta-11.5-f-1-1</v>
      </c>
      <c r="Q4770" t="str">
        <f>I4770&amp;"-"&amp;K4770&amp;"-"&amp;L4770&amp;"-"&amp;J4770&amp;"-"&amp;M4770</f>
        <v>X2Pi-11.5-e-1-1</v>
      </c>
      <c r="R4770">
        <f>B4770+S4770</f>
        <v>27707.921760218</v>
      </c>
      <c r="S4770">
        <f>_xlfn.IFNA(VLOOKUP(Q4770,'MARVEL-X'!A$2:I$1400,7,FALSE),VLOOKUP(Q4770,MARVEL!A$2:J$1522,10,FALSE))</f>
        <v>4499.9057602180001</v>
      </c>
      <c r="T4770">
        <f>IF(P4770=P4769,R4770+T4769,R4770)</f>
        <v>138539.661676508</v>
      </c>
      <c r="U4770">
        <f>IF(P4770=P4769,1+U4769,1)</f>
        <v>5</v>
      </c>
      <c r="V4770" t="str">
        <f t="shared" si="74"/>
        <v/>
      </c>
      <c r="W4770" t="str">
        <f>IF(V4770="","",IF(ABS(V4770-R4770)&gt;W$1,ABS(V4770-R4770),""))</f>
        <v/>
      </c>
      <c r="X4770" t="str">
        <f>Y4770&amp;"-"&amp;Z4770&amp;"-"&amp;AC4770&amp;"-"&amp;AD4770&amp;"-"&amp;AG4770</f>
        <v>11.5-f-A-1-2.5</v>
      </c>
      <c r="Y4770">
        <f>F4770</f>
        <v>11.5</v>
      </c>
      <c r="Z4770" s="2" t="str">
        <f>G4770</f>
        <v>f</v>
      </c>
      <c r="AA4770">
        <f>_xlfn.IFNA(VLOOKUP(X4770,'duo-out'!A$2:Q$5000,5,FALSE),E4770+10*(H4770-1)+1+_xlfn.IFNA(VLOOKUP(D4770,states!A$2:C$10,3,FALSE),1))</f>
        <v>252</v>
      </c>
      <c r="AB4770" t="str">
        <f>IF(V4770="","",V4770)</f>
        <v/>
      </c>
      <c r="AC4770" s="2" t="str">
        <f>_xlfn.IFNA(VLOOKUP(D4770,states!A$2:C$10,2,FALSE),"XX")</f>
        <v>A</v>
      </c>
      <c r="AD4770">
        <f>E4770</f>
        <v>1</v>
      </c>
      <c r="AE4770">
        <f>_xlfn.IFNA(VLOOKUP(D4770,states!A$2:D$10,4,FALSE),0)</f>
        <v>2</v>
      </c>
      <c r="AF4770">
        <v>0.5</v>
      </c>
      <c r="AG4770">
        <f>IF(AE4770=0,AF4770,IF(AE4770=1,IF(F4770=0.5,0.5,IF(H4770=1,0.5,1.5)),IF(F4770=0.5,0.5,IF(H4770=1,2.5,1.5))))</f>
        <v>2.5</v>
      </c>
      <c r="AH4770" s="7">
        <f>IF(AC4770="XX",0,1/C4770^(1/5)*IF(E4770=0,100,1)/(E4770+1)^(1/4))</f>
        <v>2.2942277652142606</v>
      </c>
    </row>
    <row r="4771" spans="1:34">
      <c r="A4771">
        <v>5524</v>
      </c>
      <c r="B4771" s="1">
        <v>23208.025000000001</v>
      </c>
      <c r="C4771" s="6">
        <v>0.05</v>
      </c>
      <c r="D4771" t="s">
        <v>3</v>
      </c>
      <c r="E4771">
        <v>1</v>
      </c>
      <c r="F4771">
        <v>11.5</v>
      </c>
      <c r="G4771" t="s">
        <v>2</v>
      </c>
      <c r="H4771">
        <v>1</v>
      </c>
      <c r="I4771" t="s">
        <v>0</v>
      </c>
      <c r="J4771">
        <v>1</v>
      </c>
      <c r="K4771">
        <v>11.5</v>
      </c>
      <c r="L4771" t="s">
        <v>1</v>
      </c>
      <c r="M4771">
        <v>1</v>
      </c>
      <c r="N4771" t="s">
        <v>5580</v>
      </c>
      <c r="O4771">
        <v>1</v>
      </c>
      <c r="P4771" t="str">
        <f>D4771&amp;"-"&amp;F4771&amp;"-"&amp;G4771&amp;"-"&amp;E4771&amp;"-"&amp;H4771</f>
        <v>A2Delta-11.5-f-1-1</v>
      </c>
      <c r="Q4771" t="str">
        <f>I4771&amp;"-"&amp;K4771&amp;"-"&amp;L4771&amp;"-"&amp;J4771&amp;"-"&amp;M4771</f>
        <v>X2Pi-11.5-e-1-1</v>
      </c>
      <c r="R4771">
        <f>B4771+S4771</f>
        <v>27707.930760218002</v>
      </c>
      <c r="S4771">
        <f>_xlfn.IFNA(VLOOKUP(Q4771,'MARVEL-X'!A$2:I$1400,7,FALSE),VLOOKUP(Q4771,MARVEL!A$2:J$1522,10,FALSE))</f>
        <v>4499.9057602180001</v>
      </c>
      <c r="T4771">
        <f>IF(P4771=P4770,R4771+T4770,R4771)</f>
        <v>166247.592436726</v>
      </c>
      <c r="U4771">
        <f>IF(P4771=P4770,1+U4770,1)</f>
        <v>6</v>
      </c>
      <c r="V4771" t="str">
        <f t="shared" si="74"/>
        <v/>
      </c>
      <c r="W4771" t="str">
        <f>IF(V4771="","",IF(ABS(V4771-R4771)&gt;W$1,ABS(V4771-R4771),""))</f>
        <v/>
      </c>
      <c r="X4771" t="str">
        <f>Y4771&amp;"-"&amp;Z4771&amp;"-"&amp;AC4771&amp;"-"&amp;AD4771&amp;"-"&amp;AG4771</f>
        <v>11.5-f-A-1-2.5</v>
      </c>
      <c r="Y4771">
        <f>F4771</f>
        <v>11.5</v>
      </c>
      <c r="Z4771" s="2" t="str">
        <f>G4771</f>
        <v>f</v>
      </c>
      <c r="AA4771">
        <f>_xlfn.IFNA(VLOOKUP(X4771,'duo-out'!A$2:Q$5000,5,FALSE),E4771+10*(H4771-1)+1+_xlfn.IFNA(VLOOKUP(D4771,states!A$2:C$10,3,FALSE),1))</f>
        <v>252</v>
      </c>
      <c r="AB4771" t="str">
        <f>IF(V4771="","",V4771)</f>
        <v/>
      </c>
      <c r="AC4771" s="2" t="str">
        <f>_xlfn.IFNA(VLOOKUP(D4771,states!A$2:C$10,2,FALSE),"XX")</f>
        <v>A</v>
      </c>
      <c r="AD4771">
        <f>E4771</f>
        <v>1</v>
      </c>
      <c r="AE4771">
        <f>_xlfn.IFNA(VLOOKUP(D4771,states!A$2:D$10,4,FALSE),0)</f>
        <v>2</v>
      </c>
      <c r="AF4771">
        <v>0.5</v>
      </c>
      <c r="AG4771">
        <f>IF(AE4771=0,AF4771,IF(AE4771=1,IF(F4771=0.5,0.5,IF(H4771=1,0.5,1.5)),IF(F4771=0.5,0.5,IF(H4771=1,2.5,1.5))))</f>
        <v>2.5</v>
      </c>
      <c r="AH4771" s="7">
        <f>IF(AC4771="XX",0,1/C4771^(1/5)*IF(E4771=0,100,1)/(E4771+1)^(1/4))</f>
        <v>1.5309059120638666</v>
      </c>
    </row>
    <row r="4772" spans="1:34">
      <c r="A4772">
        <v>5508</v>
      </c>
      <c r="B4772" s="1">
        <v>23505.076000000001</v>
      </c>
      <c r="C4772" s="6">
        <v>0.05</v>
      </c>
      <c r="D4772" t="s">
        <v>3</v>
      </c>
      <c r="E4772">
        <v>1</v>
      </c>
      <c r="F4772">
        <v>11.5</v>
      </c>
      <c r="G4772" t="s">
        <v>2</v>
      </c>
      <c r="H4772">
        <v>1</v>
      </c>
      <c r="I4772" t="s">
        <v>0</v>
      </c>
      <c r="J4772">
        <v>1</v>
      </c>
      <c r="K4772">
        <v>10.5</v>
      </c>
      <c r="L4772" t="s">
        <v>2</v>
      </c>
      <c r="M4772">
        <v>1</v>
      </c>
      <c r="N4772" t="s">
        <v>5564</v>
      </c>
      <c r="O4772">
        <v>1</v>
      </c>
      <c r="P4772" t="str">
        <f>D4772&amp;"-"&amp;F4772&amp;"-"&amp;G4772&amp;"-"&amp;E4772&amp;"-"&amp;H4772</f>
        <v>A2Delta-11.5-f-1-1</v>
      </c>
      <c r="Q4772" t="str">
        <f>I4772&amp;"-"&amp;K4772&amp;"-"&amp;L4772&amp;"-"&amp;J4772&amp;"-"&amp;M4772</f>
        <v>X2Pi-10.5-f-1-1</v>
      </c>
      <c r="R4772">
        <f>B4772+S4772</f>
        <v>27707.946536005002</v>
      </c>
      <c r="S4772">
        <f>_xlfn.IFNA(VLOOKUP(Q4772,'MARVEL-X'!A$2:I$1400,7,FALSE),VLOOKUP(Q4772,MARVEL!A$2:J$1522,10,FALSE))</f>
        <v>4202.8705360049998</v>
      </c>
      <c r="T4772">
        <f>IF(P4772=P4771,R4772+T4771,R4772)</f>
        <v>193955.53897273101</v>
      </c>
      <c r="U4772">
        <f>IF(P4772=P4771,1+U4771,1)</f>
        <v>7</v>
      </c>
      <c r="V4772" t="str">
        <f t="shared" si="74"/>
        <v/>
      </c>
      <c r="W4772" t="str">
        <f>IF(V4772="","",IF(ABS(V4772-R4772)&gt;W$1,ABS(V4772-R4772),""))</f>
        <v/>
      </c>
      <c r="X4772" t="str">
        <f>Y4772&amp;"-"&amp;Z4772&amp;"-"&amp;AC4772&amp;"-"&amp;AD4772&amp;"-"&amp;AG4772</f>
        <v>11.5-f-A-1-2.5</v>
      </c>
      <c r="Y4772">
        <f>F4772</f>
        <v>11.5</v>
      </c>
      <c r="Z4772" s="2" t="str">
        <f>G4772</f>
        <v>f</v>
      </c>
      <c r="AA4772">
        <f>_xlfn.IFNA(VLOOKUP(X4772,'duo-out'!A$2:Q$5000,5,FALSE),E4772+10*(H4772-1)+1+_xlfn.IFNA(VLOOKUP(D4772,states!A$2:C$10,3,FALSE),1))</f>
        <v>252</v>
      </c>
      <c r="AB4772" t="str">
        <f>IF(V4772="","",V4772)</f>
        <v/>
      </c>
      <c r="AC4772" s="2" t="str">
        <f>_xlfn.IFNA(VLOOKUP(D4772,states!A$2:C$10,2,FALSE),"XX")</f>
        <v>A</v>
      </c>
      <c r="AD4772">
        <f>E4772</f>
        <v>1</v>
      </c>
      <c r="AE4772">
        <f>_xlfn.IFNA(VLOOKUP(D4772,states!A$2:D$10,4,FALSE),0)</f>
        <v>2</v>
      </c>
      <c r="AF4772">
        <v>0.5</v>
      </c>
      <c r="AG4772">
        <f>IF(AE4772=0,AF4772,IF(AE4772=1,IF(F4772=0.5,0.5,IF(H4772=1,0.5,1.5)),IF(F4772=0.5,0.5,IF(H4772=1,2.5,1.5))))</f>
        <v>2.5</v>
      </c>
      <c r="AH4772" s="7">
        <f>IF(AC4772="XX",0,1/C4772^(1/5)*IF(E4772=0,100,1)/(E4772+1)^(1/4))</f>
        <v>1.5309059120638666</v>
      </c>
    </row>
    <row r="4773" spans="1:34">
      <c r="A4773">
        <v>1032</v>
      </c>
      <c r="B4773" s="1">
        <v>22895.08</v>
      </c>
      <c r="C4773" s="6">
        <v>0.2752</v>
      </c>
      <c r="D4773" t="s">
        <v>3</v>
      </c>
      <c r="E4773">
        <v>1</v>
      </c>
      <c r="F4773">
        <v>11.5</v>
      </c>
      <c r="G4773" t="s">
        <v>2</v>
      </c>
      <c r="H4773">
        <v>1</v>
      </c>
      <c r="I4773" t="s">
        <v>0</v>
      </c>
      <c r="J4773">
        <v>1</v>
      </c>
      <c r="K4773">
        <v>12.5</v>
      </c>
      <c r="L4773" t="s">
        <v>2</v>
      </c>
      <c r="M4773">
        <v>1</v>
      </c>
      <c r="N4773" t="s">
        <v>1088</v>
      </c>
      <c r="O4773">
        <v>1</v>
      </c>
      <c r="P4773" t="str">
        <f>D4773&amp;"-"&amp;F4773&amp;"-"&amp;G4773&amp;"-"&amp;E4773&amp;"-"&amp;H4773</f>
        <v>A2Delta-11.5-f-1-1</v>
      </c>
      <c r="Q4773" t="str">
        <f>I4773&amp;"-"&amp;K4773&amp;"-"&amp;L4773&amp;"-"&amp;J4773&amp;"-"&amp;M4773</f>
        <v>X2Pi-12.5-f-1-1</v>
      </c>
      <c r="R4773">
        <f>B4773+S4773</f>
        <v>27708.182084062002</v>
      </c>
      <c r="S4773">
        <f>_xlfn.IFNA(VLOOKUP(Q4773,'MARVEL-X'!A$2:I$1400,7,FALSE),VLOOKUP(Q4773,MARVEL!A$2:J$1522,10,FALSE))</f>
        <v>4813.1020840620004</v>
      </c>
      <c r="T4773">
        <f>IF(P4773=P4772,R4773+T4772,R4773)</f>
        <v>221663.721056793</v>
      </c>
      <c r="U4773">
        <f>IF(P4773=P4772,1+U4772,1)</f>
        <v>8</v>
      </c>
      <c r="V4773" t="str">
        <f t="shared" si="74"/>
        <v/>
      </c>
      <c r="W4773" t="str">
        <f>IF(V4773="","",IF(ABS(V4773-R4773)&gt;W$1,ABS(V4773-R4773),""))</f>
        <v/>
      </c>
      <c r="X4773" t="str">
        <f>Y4773&amp;"-"&amp;Z4773&amp;"-"&amp;AC4773&amp;"-"&amp;AD4773&amp;"-"&amp;AG4773</f>
        <v>11.5-f-A-1-2.5</v>
      </c>
      <c r="Y4773">
        <f>F4773</f>
        <v>11.5</v>
      </c>
      <c r="Z4773" s="2" t="str">
        <f>G4773</f>
        <v>f</v>
      </c>
      <c r="AA4773">
        <f>_xlfn.IFNA(VLOOKUP(X4773,'duo-out'!A$2:Q$5000,5,FALSE),E4773+10*(H4773-1)+1+_xlfn.IFNA(VLOOKUP(D4773,states!A$2:C$10,3,FALSE),1))</f>
        <v>252</v>
      </c>
      <c r="AB4773" t="str">
        <f>IF(V4773="","",V4773)</f>
        <v/>
      </c>
      <c r="AC4773" s="2" t="str">
        <f>_xlfn.IFNA(VLOOKUP(D4773,states!A$2:C$10,2,FALSE),"XX")</f>
        <v>A</v>
      </c>
      <c r="AD4773">
        <f>E4773</f>
        <v>1</v>
      </c>
      <c r="AE4773">
        <f>_xlfn.IFNA(VLOOKUP(D4773,states!A$2:D$10,4,FALSE),0)</f>
        <v>2</v>
      </c>
      <c r="AF4773">
        <v>0.5</v>
      </c>
      <c r="AG4773">
        <f>IF(AE4773=0,AF4773,IF(AE4773=1,IF(F4773=0.5,0.5,IF(H4773=1,0.5,1.5)),IF(F4773=0.5,0.5,IF(H4773=1,2.5,1.5))))</f>
        <v>2.5</v>
      </c>
      <c r="AH4773" s="7">
        <f>IF(AC4773="XX",0,1/C4773^(1/5)*IF(E4773=0,100,1)/(E4773+1)^(1/4))</f>
        <v>1.0884608557970634</v>
      </c>
    </row>
    <row r="4774" spans="1:34">
      <c r="A4774">
        <v>967</v>
      </c>
      <c r="B4774" s="1">
        <v>23207.52</v>
      </c>
      <c r="C4774" s="6">
        <v>0.55030000000000001</v>
      </c>
      <c r="D4774" t="s">
        <v>3</v>
      </c>
      <c r="E4774">
        <v>1</v>
      </c>
      <c r="F4774">
        <v>11.5</v>
      </c>
      <c r="G4774" t="s">
        <v>2</v>
      </c>
      <c r="H4774">
        <v>1</v>
      </c>
      <c r="I4774" t="s">
        <v>0</v>
      </c>
      <c r="J4774">
        <v>1</v>
      </c>
      <c r="K4774">
        <v>11.5</v>
      </c>
      <c r="L4774" t="s">
        <v>1</v>
      </c>
      <c r="M4774">
        <v>1</v>
      </c>
      <c r="N4774" t="s">
        <v>1023</v>
      </c>
      <c r="O4774">
        <v>1</v>
      </c>
      <c r="P4774" t="str">
        <f>D4774&amp;"-"&amp;F4774&amp;"-"&amp;G4774&amp;"-"&amp;E4774&amp;"-"&amp;H4774</f>
        <v>A2Delta-11.5-f-1-1</v>
      </c>
      <c r="Q4774" t="str">
        <f>I4774&amp;"-"&amp;K4774&amp;"-"&amp;L4774&amp;"-"&amp;J4774&amp;"-"&amp;M4774</f>
        <v>X2Pi-11.5-e-1-1</v>
      </c>
      <c r="R4774">
        <f>B4774+S4774</f>
        <v>27707.425760218001</v>
      </c>
      <c r="S4774">
        <f>_xlfn.IFNA(VLOOKUP(Q4774,'MARVEL-X'!A$2:I$1400,7,FALSE),VLOOKUP(Q4774,MARVEL!A$2:J$1522,10,FALSE))</f>
        <v>4499.9057602180001</v>
      </c>
      <c r="T4774">
        <f>IF(P4774=P4773,R4774+T4773,R4774)</f>
        <v>249371.146817011</v>
      </c>
      <c r="U4774">
        <f>IF(P4774=P4773,1+U4773,1)</f>
        <v>9</v>
      </c>
      <c r="V4774" t="str">
        <f t="shared" si="74"/>
        <v/>
      </c>
      <c r="W4774" t="str">
        <f>IF(V4774="","",IF(ABS(V4774-R4774)&gt;W$1,ABS(V4774-R4774),""))</f>
        <v/>
      </c>
      <c r="X4774" t="str">
        <f>Y4774&amp;"-"&amp;Z4774&amp;"-"&amp;AC4774&amp;"-"&amp;AD4774&amp;"-"&amp;AG4774</f>
        <v>11.5-f-A-1-2.5</v>
      </c>
      <c r="Y4774">
        <f>F4774</f>
        <v>11.5</v>
      </c>
      <c r="Z4774" s="2" t="str">
        <f>G4774</f>
        <v>f</v>
      </c>
      <c r="AA4774">
        <f>_xlfn.IFNA(VLOOKUP(X4774,'duo-out'!A$2:Q$5000,5,FALSE),E4774+10*(H4774-1)+1+_xlfn.IFNA(VLOOKUP(D4774,states!A$2:C$10,3,FALSE),1))</f>
        <v>252</v>
      </c>
      <c r="AB4774" t="str">
        <f>IF(V4774="","",V4774)</f>
        <v/>
      </c>
      <c r="AC4774" s="2" t="str">
        <f>_xlfn.IFNA(VLOOKUP(D4774,states!A$2:C$10,2,FALSE),"XX")</f>
        <v>A</v>
      </c>
      <c r="AD4774">
        <f>E4774</f>
        <v>1</v>
      </c>
      <c r="AE4774">
        <f>_xlfn.IFNA(VLOOKUP(D4774,states!A$2:D$10,4,FALSE),0)</f>
        <v>2</v>
      </c>
      <c r="AF4774">
        <v>0.5</v>
      </c>
      <c r="AG4774">
        <f>IF(AE4774=0,AF4774,IF(AE4774=1,IF(F4774=0.5,0.5,IF(H4774=1,0.5,1.5)),IF(F4774=0.5,0.5,IF(H4774=1,2.5,1.5))))</f>
        <v>2.5</v>
      </c>
      <c r="AH4774" s="7">
        <f>IF(AC4774="XX",0,1/C4774^(1/5)*IF(E4774=0,100,1)/(E4774+1)^(1/4))</f>
        <v>0.94759464658758885</v>
      </c>
    </row>
    <row r="4775" spans="1:34">
      <c r="A4775">
        <v>944</v>
      </c>
      <c r="B4775" s="1">
        <v>23505.040000000001</v>
      </c>
      <c r="C4775" s="6">
        <v>0.05</v>
      </c>
      <c r="D4775" t="s">
        <v>3</v>
      </c>
      <c r="E4775">
        <v>1</v>
      </c>
      <c r="F4775">
        <v>11.5</v>
      </c>
      <c r="G4775" t="s">
        <v>2</v>
      </c>
      <c r="H4775">
        <v>1</v>
      </c>
      <c r="I4775" t="s">
        <v>0</v>
      </c>
      <c r="J4775">
        <v>1</v>
      </c>
      <c r="K4775">
        <v>10.5</v>
      </c>
      <c r="L4775" t="s">
        <v>2</v>
      </c>
      <c r="M4775">
        <v>1</v>
      </c>
      <c r="N4775" t="s">
        <v>1000</v>
      </c>
      <c r="O4775">
        <v>1</v>
      </c>
      <c r="P4775" t="str">
        <f>D4775&amp;"-"&amp;F4775&amp;"-"&amp;G4775&amp;"-"&amp;E4775&amp;"-"&amp;H4775</f>
        <v>A2Delta-11.5-f-1-1</v>
      </c>
      <c r="Q4775" t="str">
        <f>I4775&amp;"-"&amp;K4775&amp;"-"&amp;L4775&amp;"-"&amp;J4775&amp;"-"&amp;M4775</f>
        <v>X2Pi-10.5-f-1-1</v>
      </c>
      <c r="R4775">
        <f>B4775+S4775</f>
        <v>27707.910536005002</v>
      </c>
      <c r="S4775">
        <f>_xlfn.IFNA(VLOOKUP(Q4775,'MARVEL-X'!A$2:I$1400,7,FALSE),VLOOKUP(Q4775,MARVEL!A$2:J$1522,10,FALSE))</f>
        <v>4202.8705360049998</v>
      </c>
      <c r="T4775">
        <f>IF(P4775=P4774,R4775+T4774,R4775)</f>
        <v>277079.05735301599</v>
      </c>
      <c r="U4775">
        <f>IF(P4775=P4774,1+U4774,1)</f>
        <v>10</v>
      </c>
      <c r="V4775">
        <f t="shared" si="74"/>
        <v>27707.9057353016</v>
      </c>
      <c r="W4775" t="str">
        <f>IF(V4775="","",IF(ABS(V4775-R4775)&gt;W$1,ABS(V4775-R4775),""))</f>
        <v/>
      </c>
      <c r="X4775" t="str">
        <f>Y4775&amp;"-"&amp;Z4775&amp;"-"&amp;AC4775&amp;"-"&amp;AD4775&amp;"-"&amp;AG4775</f>
        <v>11.5-f-A-1-2.5</v>
      </c>
      <c r="Y4775">
        <f>F4775</f>
        <v>11.5</v>
      </c>
      <c r="Z4775" s="2" t="str">
        <f>G4775</f>
        <v>f</v>
      </c>
      <c r="AA4775">
        <f>_xlfn.IFNA(VLOOKUP(X4775,'duo-out'!A$2:Q$5000,5,FALSE),E4775+10*(H4775-1)+1+_xlfn.IFNA(VLOOKUP(D4775,states!A$2:C$10,3,FALSE),1))</f>
        <v>252</v>
      </c>
      <c r="AB4775">
        <f>IF(V4775="","",V4775)</f>
        <v>27707.9057353016</v>
      </c>
      <c r="AC4775" s="2" t="str">
        <f>_xlfn.IFNA(VLOOKUP(D4775,states!A$2:C$10,2,FALSE),"XX")</f>
        <v>A</v>
      </c>
      <c r="AD4775">
        <f>E4775</f>
        <v>1</v>
      </c>
      <c r="AE4775">
        <f>_xlfn.IFNA(VLOOKUP(D4775,states!A$2:D$10,4,FALSE),0)</f>
        <v>2</v>
      </c>
      <c r="AF4775">
        <v>0.5</v>
      </c>
      <c r="AG4775">
        <f>IF(AE4775=0,AF4775,IF(AE4775=1,IF(F4775=0.5,0.5,IF(H4775=1,0.5,1.5)),IF(F4775=0.5,0.5,IF(H4775=1,2.5,1.5))))</f>
        <v>2.5</v>
      </c>
      <c r="AH4775" s="7">
        <f>IF(AC4775="XX",0,1/C4775^(1/5)*IF(E4775=0,100,1)/(E4775+1)^(1/4))</f>
        <v>1.5309059120638666</v>
      </c>
    </row>
    <row r="4776" spans="1:34">
      <c r="A4776">
        <v>3628</v>
      </c>
      <c r="B4776" s="1">
        <v>22869.650600000001</v>
      </c>
      <c r="C4776" s="6">
        <v>5.0000000000000001E-3</v>
      </c>
      <c r="D4776" t="s">
        <v>3</v>
      </c>
      <c r="E4776">
        <v>1</v>
      </c>
      <c r="F4776">
        <v>11.5</v>
      </c>
      <c r="G4776" t="s">
        <v>2</v>
      </c>
      <c r="H4776">
        <v>2</v>
      </c>
      <c r="I4776" t="s">
        <v>0</v>
      </c>
      <c r="J4776">
        <v>1</v>
      </c>
      <c r="K4776">
        <v>12.5</v>
      </c>
      <c r="L4776" t="s">
        <v>2</v>
      </c>
      <c r="M4776">
        <v>2</v>
      </c>
      <c r="N4776" t="s">
        <v>3684</v>
      </c>
      <c r="O4776">
        <v>1</v>
      </c>
      <c r="P4776" t="str">
        <f>D4776&amp;"-"&amp;F4776&amp;"-"&amp;G4776&amp;"-"&amp;E4776&amp;"-"&amp;H4776</f>
        <v>A2Delta-11.5-f-1-2</v>
      </c>
      <c r="Q4776" t="str">
        <f>I4776&amp;"-"&amp;K4776&amp;"-"&amp;L4776&amp;"-"&amp;J4776&amp;"-"&amp;M4776</f>
        <v>X2Pi-12.5-f-1-2</v>
      </c>
      <c r="R4776">
        <f>B4776+S4776</f>
        <v>28030.722035785002</v>
      </c>
      <c r="S4776">
        <f>_xlfn.IFNA(VLOOKUP(Q4776,'MARVEL-X'!A$2:I$1400,7,FALSE),VLOOKUP(Q4776,MARVEL!A$2:J$1522,10,FALSE))</f>
        <v>5161.0714357850002</v>
      </c>
      <c r="T4776">
        <f>IF(P4776=P4775,R4776+T4775,R4776)</f>
        <v>28030.722035785002</v>
      </c>
      <c r="U4776">
        <f>IF(P4776=P4775,1+U4775,1)</f>
        <v>1</v>
      </c>
      <c r="V4776" t="str">
        <f t="shared" si="74"/>
        <v/>
      </c>
      <c r="W4776" t="str">
        <f>IF(V4776="","",IF(ABS(V4776-R4776)&gt;W$1,ABS(V4776-R4776),""))</f>
        <v/>
      </c>
      <c r="X4776" t="str">
        <f>Y4776&amp;"-"&amp;Z4776&amp;"-"&amp;AC4776&amp;"-"&amp;AD4776&amp;"-"&amp;AG4776</f>
        <v>11.5-f-A-1-1.5</v>
      </c>
      <c r="Y4776">
        <f>F4776</f>
        <v>11.5</v>
      </c>
      <c r="Z4776" s="2" t="str">
        <f>G4776</f>
        <v>f</v>
      </c>
      <c r="AA4776">
        <f>_xlfn.IFNA(VLOOKUP(X4776,'duo-out'!A$2:Q$5000,5,FALSE),E4776+10*(H4776-1)+1+_xlfn.IFNA(VLOOKUP(D4776,states!A$2:C$10,3,FALSE),1))</f>
        <v>262</v>
      </c>
      <c r="AB4776" t="str">
        <f>IF(V4776="","",V4776)</f>
        <v/>
      </c>
      <c r="AC4776" s="2" t="str">
        <f>_xlfn.IFNA(VLOOKUP(D4776,states!A$2:C$10,2,FALSE),"XX")</f>
        <v>A</v>
      </c>
      <c r="AD4776">
        <f>E4776</f>
        <v>1</v>
      </c>
      <c r="AE4776">
        <f>_xlfn.IFNA(VLOOKUP(D4776,states!A$2:D$10,4,FALSE),0)</f>
        <v>2</v>
      </c>
      <c r="AF4776">
        <v>0.5</v>
      </c>
      <c r="AG4776">
        <f>IF(AE4776=0,AF4776,IF(AE4776=1,IF(F4776=0.5,0.5,IF(H4776=1,0.5,1.5)),IF(F4776=0.5,0.5,IF(H4776=1,2.5,1.5))))</f>
        <v>1.5</v>
      </c>
      <c r="AH4776" s="7">
        <f>IF(AC4776="XX",0,1/C4776^(1/5)*IF(E4776=0,100,1)/(E4776+1)^(1/4))</f>
        <v>2.4263223583284943</v>
      </c>
    </row>
    <row r="4777" spans="1:34">
      <c r="A4777">
        <v>3610</v>
      </c>
      <c r="B4777" s="1">
        <v>23218.566299999999</v>
      </c>
      <c r="C4777" s="6">
        <v>1.038E-2</v>
      </c>
      <c r="D4777" t="s">
        <v>3</v>
      </c>
      <c r="E4777">
        <v>1</v>
      </c>
      <c r="F4777">
        <v>11.5</v>
      </c>
      <c r="G4777" t="s">
        <v>2</v>
      </c>
      <c r="H4777">
        <v>2</v>
      </c>
      <c r="I4777" t="s">
        <v>0</v>
      </c>
      <c r="J4777">
        <v>1</v>
      </c>
      <c r="K4777">
        <v>11.5</v>
      </c>
      <c r="L4777" t="s">
        <v>1</v>
      </c>
      <c r="M4777">
        <v>2</v>
      </c>
      <c r="N4777" t="s">
        <v>3666</v>
      </c>
      <c r="O4777">
        <v>1</v>
      </c>
      <c r="P4777" t="str">
        <f>D4777&amp;"-"&amp;F4777&amp;"-"&amp;G4777&amp;"-"&amp;E4777&amp;"-"&amp;H4777</f>
        <v>A2Delta-11.5-f-1-2</v>
      </c>
      <c r="Q4777" t="str">
        <f>I4777&amp;"-"&amp;K4777&amp;"-"&amp;L4777&amp;"-"&amp;J4777&amp;"-"&amp;M4777</f>
        <v>X2Pi-11.5-e-1-2</v>
      </c>
      <c r="R4777">
        <f>B4777+S4777</f>
        <v>28030.700020657998</v>
      </c>
      <c r="S4777">
        <f>_xlfn.IFNA(VLOOKUP(Q4777,'MARVEL-X'!A$2:I$1400,7,FALSE),VLOOKUP(Q4777,MARVEL!A$2:J$1522,10,FALSE))</f>
        <v>4812.1337206580001</v>
      </c>
      <c r="T4777">
        <f>IF(P4777=P4776,R4777+T4776,R4777)</f>
        <v>56061.422056443</v>
      </c>
      <c r="U4777">
        <f>IF(P4777=P4776,1+U4776,1)</f>
        <v>2</v>
      </c>
      <c r="V4777" t="str">
        <f t="shared" si="74"/>
        <v/>
      </c>
      <c r="W4777" t="str">
        <f>IF(V4777="","",IF(ABS(V4777-R4777)&gt;W$1,ABS(V4777-R4777),""))</f>
        <v/>
      </c>
      <c r="X4777" t="str">
        <f>Y4777&amp;"-"&amp;Z4777&amp;"-"&amp;AC4777&amp;"-"&amp;AD4777&amp;"-"&amp;AG4777</f>
        <v>11.5-f-A-1-1.5</v>
      </c>
      <c r="Y4777">
        <f>F4777</f>
        <v>11.5</v>
      </c>
      <c r="Z4777" s="2" t="str">
        <f>G4777</f>
        <v>f</v>
      </c>
      <c r="AA4777">
        <f>_xlfn.IFNA(VLOOKUP(X4777,'duo-out'!A$2:Q$5000,5,FALSE),E4777+10*(H4777-1)+1+_xlfn.IFNA(VLOOKUP(D4777,states!A$2:C$10,3,FALSE),1))</f>
        <v>262</v>
      </c>
      <c r="AB4777" t="str">
        <f>IF(V4777="","",V4777)</f>
        <v/>
      </c>
      <c r="AC4777" s="2" t="str">
        <f>_xlfn.IFNA(VLOOKUP(D4777,states!A$2:C$10,2,FALSE),"XX")</f>
        <v>A</v>
      </c>
      <c r="AD4777">
        <f>E4777</f>
        <v>1</v>
      </c>
      <c r="AE4777">
        <f>_xlfn.IFNA(VLOOKUP(D4777,states!A$2:D$10,4,FALSE),0)</f>
        <v>2</v>
      </c>
      <c r="AF4777">
        <v>0.5</v>
      </c>
      <c r="AG4777">
        <f>IF(AE4777=0,AF4777,IF(AE4777=1,IF(F4777=0.5,0.5,IF(H4777=1,0.5,1.5)),IF(F4777=0.5,0.5,IF(H4777=1,2.5,1.5))))</f>
        <v>1.5</v>
      </c>
      <c r="AH4777" s="7">
        <f>IF(AC4777="XX",0,1/C4777^(1/5)*IF(E4777=0,100,1)/(E4777+1)^(1/4))</f>
        <v>2.0965394092876619</v>
      </c>
    </row>
    <row r="4778" spans="1:34">
      <c r="A4778">
        <v>3569</v>
      </c>
      <c r="B4778" s="1">
        <v>23531.512999999999</v>
      </c>
      <c r="C4778" s="6">
        <v>5.0000000000000001E-3</v>
      </c>
      <c r="D4778" t="s">
        <v>3</v>
      </c>
      <c r="E4778">
        <v>1</v>
      </c>
      <c r="F4778">
        <v>11.5</v>
      </c>
      <c r="G4778" t="s">
        <v>2</v>
      </c>
      <c r="H4778">
        <v>2</v>
      </c>
      <c r="I4778" t="s">
        <v>0</v>
      </c>
      <c r="J4778">
        <v>1</v>
      </c>
      <c r="K4778">
        <v>10.5</v>
      </c>
      <c r="L4778" t="s">
        <v>2</v>
      </c>
      <c r="M4778">
        <v>2</v>
      </c>
      <c r="N4778" t="s">
        <v>3625</v>
      </c>
      <c r="O4778">
        <v>1</v>
      </c>
      <c r="P4778" t="str">
        <f>D4778&amp;"-"&amp;F4778&amp;"-"&amp;G4778&amp;"-"&amp;E4778&amp;"-"&amp;H4778</f>
        <v>A2Delta-11.5-f-1-2</v>
      </c>
      <c r="Q4778" t="str">
        <f>I4778&amp;"-"&amp;K4778&amp;"-"&amp;L4778&amp;"-"&amp;J4778&amp;"-"&amp;M4778</f>
        <v>X2Pi-10.5-f-1-2</v>
      </c>
      <c r="R4778">
        <f>B4778+S4778</f>
        <v>28030.708476321997</v>
      </c>
      <c r="S4778">
        <f>_xlfn.IFNA(VLOOKUP(Q4778,'MARVEL-X'!A$2:I$1400,7,FALSE),VLOOKUP(Q4778,MARVEL!A$2:J$1522,10,FALSE))</f>
        <v>4499.1954763220001</v>
      </c>
      <c r="T4778">
        <f>IF(P4778=P4777,R4778+T4777,R4778)</f>
        <v>84092.130532765004</v>
      </c>
      <c r="U4778">
        <f>IF(P4778=P4777,1+U4777,1)</f>
        <v>3</v>
      </c>
      <c r="V4778" t="str">
        <f t="shared" si="74"/>
        <v/>
      </c>
      <c r="W4778" t="str">
        <f>IF(V4778="","",IF(ABS(V4778-R4778)&gt;W$1,ABS(V4778-R4778),""))</f>
        <v/>
      </c>
      <c r="X4778" t="str">
        <f>Y4778&amp;"-"&amp;Z4778&amp;"-"&amp;AC4778&amp;"-"&amp;AD4778&amp;"-"&amp;AG4778</f>
        <v>11.5-f-A-1-1.5</v>
      </c>
      <c r="Y4778">
        <f>F4778</f>
        <v>11.5</v>
      </c>
      <c r="Z4778" s="2" t="str">
        <f>G4778</f>
        <v>f</v>
      </c>
      <c r="AA4778">
        <f>_xlfn.IFNA(VLOOKUP(X4778,'duo-out'!A$2:Q$5000,5,FALSE),E4778+10*(H4778-1)+1+_xlfn.IFNA(VLOOKUP(D4778,states!A$2:C$10,3,FALSE),1))</f>
        <v>262</v>
      </c>
      <c r="AB4778" t="str">
        <f>IF(V4778="","",V4778)</f>
        <v/>
      </c>
      <c r="AC4778" s="2" t="str">
        <f>_xlfn.IFNA(VLOOKUP(D4778,states!A$2:C$10,2,FALSE),"XX")</f>
        <v>A</v>
      </c>
      <c r="AD4778">
        <f>E4778</f>
        <v>1</v>
      </c>
      <c r="AE4778">
        <f>_xlfn.IFNA(VLOOKUP(D4778,states!A$2:D$10,4,FALSE),0)</f>
        <v>2</v>
      </c>
      <c r="AF4778">
        <v>0.5</v>
      </c>
      <c r="AG4778">
        <f>IF(AE4778=0,AF4778,IF(AE4778=1,IF(F4778=0.5,0.5,IF(H4778=1,0.5,1.5)),IF(F4778=0.5,0.5,IF(H4778=1,2.5,1.5))))</f>
        <v>1.5</v>
      </c>
      <c r="AH4778" s="7">
        <f>IF(AC4778="XX",0,1/C4778^(1/5)*IF(E4778=0,100,1)/(E4778+1)^(1/4))</f>
        <v>2.4263223583284943</v>
      </c>
    </row>
    <row r="4779" spans="1:34">
      <c r="A4779">
        <v>2949</v>
      </c>
      <c r="B4779" s="1">
        <v>23218.575799999999</v>
      </c>
      <c r="C4779" s="6">
        <v>5.0000000000000001E-3</v>
      </c>
      <c r="D4779" t="s">
        <v>3</v>
      </c>
      <c r="E4779">
        <v>1</v>
      </c>
      <c r="F4779">
        <v>11.5</v>
      </c>
      <c r="G4779" t="s">
        <v>2</v>
      </c>
      <c r="H4779">
        <v>2</v>
      </c>
      <c r="I4779" t="s">
        <v>0</v>
      </c>
      <c r="J4779">
        <v>1</v>
      </c>
      <c r="K4779">
        <v>11.5</v>
      </c>
      <c r="L4779" t="s">
        <v>1</v>
      </c>
      <c r="M4779">
        <v>2</v>
      </c>
      <c r="N4779" t="s">
        <v>3005</v>
      </c>
      <c r="O4779">
        <v>1</v>
      </c>
      <c r="P4779" t="str">
        <f>D4779&amp;"-"&amp;F4779&amp;"-"&amp;G4779&amp;"-"&amp;E4779&amp;"-"&amp;H4779</f>
        <v>A2Delta-11.5-f-1-2</v>
      </c>
      <c r="Q4779" t="str">
        <f>I4779&amp;"-"&amp;K4779&amp;"-"&amp;L4779&amp;"-"&amp;J4779&amp;"-"&amp;M4779</f>
        <v>X2Pi-11.5-e-1-2</v>
      </c>
      <c r="R4779">
        <f>B4779+S4779</f>
        <v>28030.709520657998</v>
      </c>
      <c r="S4779">
        <f>_xlfn.IFNA(VLOOKUP(Q4779,'MARVEL-X'!A$2:I$1400,7,FALSE),VLOOKUP(Q4779,MARVEL!A$2:J$1522,10,FALSE))</f>
        <v>4812.1337206580001</v>
      </c>
      <c r="T4779">
        <f>IF(P4779=P4778,R4779+T4778,R4779)</f>
        <v>112122.840053423</v>
      </c>
      <c r="U4779">
        <f>IF(P4779=P4778,1+U4778,1)</f>
        <v>4</v>
      </c>
      <c r="V4779" t="str">
        <f t="shared" si="74"/>
        <v/>
      </c>
      <c r="W4779" t="str">
        <f>IF(V4779="","",IF(ABS(V4779-R4779)&gt;W$1,ABS(V4779-R4779),""))</f>
        <v/>
      </c>
      <c r="X4779" t="str">
        <f>Y4779&amp;"-"&amp;Z4779&amp;"-"&amp;AC4779&amp;"-"&amp;AD4779&amp;"-"&amp;AG4779</f>
        <v>11.5-f-A-1-1.5</v>
      </c>
      <c r="Y4779">
        <f>F4779</f>
        <v>11.5</v>
      </c>
      <c r="Z4779" s="2" t="str">
        <f>G4779</f>
        <v>f</v>
      </c>
      <c r="AA4779">
        <f>_xlfn.IFNA(VLOOKUP(X4779,'duo-out'!A$2:Q$5000,5,FALSE),E4779+10*(H4779-1)+1+_xlfn.IFNA(VLOOKUP(D4779,states!A$2:C$10,3,FALSE),1))</f>
        <v>262</v>
      </c>
      <c r="AB4779" t="str">
        <f>IF(V4779="","",V4779)</f>
        <v/>
      </c>
      <c r="AC4779" s="2" t="str">
        <f>_xlfn.IFNA(VLOOKUP(D4779,states!A$2:C$10,2,FALSE),"XX")</f>
        <v>A</v>
      </c>
      <c r="AD4779">
        <f>E4779</f>
        <v>1</v>
      </c>
      <c r="AE4779">
        <f>_xlfn.IFNA(VLOOKUP(D4779,states!A$2:D$10,4,FALSE),0)</f>
        <v>2</v>
      </c>
      <c r="AF4779">
        <v>0.5</v>
      </c>
      <c r="AG4779">
        <f>IF(AE4779=0,AF4779,IF(AE4779=1,IF(F4779=0.5,0.5,IF(H4779=1,0.5,1.5)),IF(F4779=0.5,0.5,IF(H4779=1,2.5,1.5))))</f>
        <v>1.5</v>
      </c>
      <c r="AH4779" s="7">
        <f>IF(AC4779="XX",0,1/C4779^(1/5)*IF(E4779=0,100,1)/(E4779+1)^(1/4))</f>
        <v>2.4263223583284943</v>
      </c>
    </row>
    <row r="4780" spans="1:34">
      <c r="A4780">
        <v>2915</v>
      </c>
      <c r="B4780" s="1">
        <v>23531.513500000001</v>
      </c>
      <c r="C4780" s="6">
        <v>5.0000000000000001E-3</v>
      </c>
      <c r="D4780" t="s">
        <v>3</v>
      </c>
      <c r="E4780">
        <v>1</v>
      </c>
      <c r="F4780">
        <v>11.5</v>
      </c>
      <c r="G4780" t="s">
        <v>2</v>
      </c>
      <c r="H4780">
        <v>2</v>
      </c>
      <c r="I4780" t="s">
        <v>0</v>
      </c>
      <c r="J4780">
        <v>1</v>
      </c>
      <c r="K4780">
        <v>10.5</v>
      </c>
      <c r="L4780" t="s">
        <v>2</v>
      </c>
      <c r="M4780">
        <v>2</v>
      </c>
      <c r="N4780" t="s">
        <v>2971</v>
      </c>
      <c r="O4780">
        <v>1</v>
      </c>
      <c r="P4780" t="str">
        <f>D4780&amp;"-"&amp;F4780&amp;"-"&amp;G4780&amp;"-"&amp;E4780&amp;"-"&amp;H4780</f>
        <v>A2Delta-11.5-f-1-2</v>
      </c>
      <c r="Q4780" t="str">
        <f>I4780&amp;"-"&amp;K4780&amp;"-"&amp;L4780&amp;"-"&amp;J4780&amp;"-"&amp;M4780</f>
        <v>X2Pi-10.5-f-1-2</v>
      </c>
      <c r="R4780">
        <f>B4780+S4780</f>
        <v>28030.708976321999</v>
      </c>
      <c r="S4780">
        <f>_xlfn.IFNA(VLOOKUP(Q4780,'MARVEL-X'!A$2:I$1400,7,FALSE),VLOOKUP(Q4780,MARVEL!A$2:J$1522,10,FALSE))</f>
        <v>4499.1954763220001</v>
      </c>
      <c r="T4780">
        <f>IF(P4780=P4779,R4780+T4779,R4780)</f>
        <v>140153.54902974499</v>
      </c>
      <c r="U4780">
        <f>IF(P4780=P4779,1+U4779,1)</f>
        <v>5</v>
      </c>
      <c r="V4780" t="str">
        <f t="shared" si="74"/>
        <v/>
      </c>
      <c r="W4780" t="str">
        <f>IF(V4780="","",IF(ABS(V4780-R4780)&gt;W$1,ABS(V4780-R4780),""))</f>
        <v/>
      </c>
      <c r="X4780" t="str">
        <f>Y4780&amp;"-"&amp;Z4780&amp;"-"&amp;AC4780&amp;"-"&amp;AD4780&amp;"-"&amp;AG4780</f>
        <v>11.5-f-A-1-1.5</v>
      </c>
      <c r="Y4780">
        <f>F4780</f>
        <v>11.5</v>
      </c>
      <c r="Z4780" s="2" t="str">
        <f>G4780</f>
        <v>f</v>
      </c>
      <c r="AA4780">
        <f>_xlfn.IFNA(VLOOKUP(X4780,'duo-out'!A$2:Q$5000,5,FALSE),E4780+10*(H4780-1)+1+_xlfn.IFNA(VLOOKUP(D4780,states!A$2:C$10,3,FALSE),1))</f>
        <v>262</v>
      </c>
      <c r="AB4780" t="str">
        <f>IF(V4780="","",V4780)</f>
        <v/>
      </c>
      <c r="AC4780" s="2" t="str">
        <f>_xlfn.IFNA(VLOOKUP(D4780,states!A$2:C$10,2,FALSE),"XX")</f>
        <v>A</v>
      </c>
      <c r="AD4780">
        <f>E4780</f>
        <v>1</v>
      </c>
      <c r="AE4780">
        <f>_xlfn.IFNA(VLOOKUP(D4780,states!A$2:D$10,4,FALSE),0)</f>
        <v>2</v>
      </c>
      <c r="AF4780">
        <v>0.5</v>
      </c>
      <c r="AG4780">
        <f>IF(AE4780=0,AF4780,IF(AE4780=1,IF(F4780=0.5,0.5,IF(H4780=1,0.5,1.5)),IF(F4780=0.5,0.5,IF(H4780=1,2.5,1.5))))</f>
        <v>1.5</v>
      </c>
      <c r="AH4780" s="7">
        <f>IF(AC4780="XX",0,1/C4780^(1/5)*IF(E4780=0,100,1)/(E4780+1)^(1/4))</f>
        <v>2.4263223583284943</v>
      </c>
    </row>
    <row r="4781" spans="1:34">
      <c r="A4781">
        <v>5633</v>
      </c>
      <c r="B4781" s="1">
        <v>23218.564999999999</v>
      </c>
      <c r="C4781" s="6">
        <v>0.05</v>
      </c>
      <c r="D4781" t="s">
        <v>3</v>
      </c>
      <c r="E4781">
        <v>1</v>
      </c>
      <c r="F4781">
        <v>11.5</v>
      </c>
      <c r="G4781" t="s">
        <v>2</v>
      </c>
      <c r="H4781">
        <v>2</v>
      </c>
      <c r="I4781" t="s">
        <v>0</v>
      </c>
      <c r="J4781">
        <v>1</v>
      </c>
      <c r="K4781">
        <v>11.5</v>
      </c>
      <c r="L4781" t="s">
        <v>1</v>
      </c>
      <c r="M4781">
        <v>2</v>
      </c>
      <c r="N4781" t="s">
        <v>5689</v>
      </c>
      <c r="O4781">
        <v>1</v>
      </c>
      <c r="P4781" t="str">
        <f>D4781&amp;"-"&amp;F4781&amp;"-"&amp;G4781&amp;"-"&amp;E4781&amp;"-"&amp;H4781</f>
        <v>A2Delta-11.5-f-1-2</v>
      </c>
      <c r="Q4781" t="str">
        <f>I4781&amp;"-"&amp;K4781&amp;"-"&amp;L4781&amp;"-"&amp;J4781&amp;"-"&amp;M4781</f>
        <v>X2Pi-11.5-e-1-2</v>
      </c>
      <c r="R4781">
        <f>B4781+S4781</f>
        <v>28030.698720657998</v>
      </c>
      <c r="S4781">
        <f>_xlfn.IFNA(VLOOKUP(Q4781,'MARVEL-X'!A$2:I$1400,7,FALSE),VLOOKUP(Q4781,MARVEL!A$2:J$1522,10,FALSE))</f>
        <v>4812.1337206580001</v>
      </c>
      <c r="T4781">
        <f>IF(P4781=P4780,R4781+T4780,R4781)</f>
        <v>168184.24775040298</v>
      </c>
      <c r="U4781">
        <f>IF(P4781=P4780,1+U4780,1)</f>
        <v>6</v>
      </c>
      <c r="V4781" t="str">
        <f t="shared" si="74"/>
        <v/>
      </c>
      <c r="W4781" t="str">
        <f>IF(V4781="","",IF(ABS(V4781-R4781)&gt;W$1,ABS(V4781-R4781),""))</f>
        <v/>
      </c>
      <c r="X4781" t="str">
        <f>Y4781&amp;"-"&amp;Z4781&amp;"-"&amp;AC4781&amp;"-"&amp;AD4781&amp;"-"&amp;AG4781</f>
        <v>11.5-f-A-1-1.5</v>
      </c>
      <c r="Y4781">
        <f>F4781</f>
        <v>11.5</v>
      </c>
      <c r="Z4781" s="2" t="str">
        <f>G4781</f>
        <v>f</v>
      </c>
      <c r="AA4781">
        <f>_xlfn.IFNA(VLOOKUP(X4781,'duo-out'!A$2:Q$5000,5,FALSE),E4781+10*(H4781-1)+1+_xlfn.IFNA(VLOOKUP(D4781,states!A$2:C$10,3,FALSE),1))</f>
        <v>262</v>
      </c>
      <c r="AB4781" t="str">
        <f>IF(V4781="","",V4781)</f>
        <v/>
      </c>
      <c r="AC4781" s="2" t="str">
        <f>_xlfn.IFNA(VLOOKUP(D4781,states!A$2:C$10,2,FALSE),"XX")</f>
        <v>A</v>
      </c>
      <c r="AD4781">
        <f>E4781</f>
        <v>1</v>
      </c>
      <c r="AE4781">
        <f>_xlfn.IFNA(VLOOKUP(D4781,states!A$2:D$10,4,FALSE),0)</f>
        <v>2</v>
      </c>
      <c r="AF4781">
        <v>0.5</v>
      </c>
      <c r="AG4781">
        <f>IF(AE4781=0,AF4781,IF(AE4781=1,IF(F4781=0.5,0.5,IF(H4781=1,0.5,1.5)),IF(F4781=0.5,0.5,IF(H4781=1,2.5,1.5))))</f>
        <v>1.5</v>
      </c>
      <c r="AH4781" s="7">
        <f>IF(AC4781="XX",0,1/C4781^(1/5)*IF(E4781=0,100,1)/(E4781+1)^(1/4))</f>
        <v>1.5309059120638666</v>
      </c>
    </row>
    <row r="4782" spans="1:34">
      <c r="A4782">
        <v>5591</v>
      </c>
      <c r="B4782" s="1">
        <v>23531.51</v>
      </c>
      <c r="C4782" s="6">
        <v>0.05</v>
      </c>
      <c r="D4782" t="s">
        <v>3</v>
      </c>
      <c r="E4782">
        <v>1</v>
      </c>
      <c r="F4782">
        <v>11.5</v>
      </c>
      <c r="G4782" t="s">
        <v>2</v>
      </c>
      <c r="H4782">
        <v>2</v>
      </c>
      <c r="I4782" t="s">
        <v>0</v>
      </c>
      <c r="J4782">
        <v>1</v>
      </c>
      <c r="K4782">
        <v>10.5</v>
      </c>
      <c r="L4782" t="s">
        <v>2</v>
      </c>
      <c r="M4782">
        <v>2</v>
      </c>
      <c r="N4782" t="s">
        <v>5647</v>
      </c>
      <c r="O4782">
        <v>1</v>
      </c>
      <c r="P4782" t="str">
        <f>D4782&amp;"-"&amp;F4782&amp;"-"&amp;G4782&amp;"-"&amp;E4782&amp;"-"&amp;H4782</f>
        <v>A2Delta-11.5-f-1-2</v>
      </c>
      <c r="Q4782" t="str">
        <f>I4782&amp;"-"&amp;K4782&amp;"-"&amp;L4782&amp;"-"&amp;J4782&amp;"-"&amp;M4782</f>
        <v>X2Pi-10.5-f-1-2</v>
      </c>
      <c r="R4782">
        <f>B4782+S4782</f>
        <v>28030.705476322</v>
      </c>
      <c r="S4782">
        <f>_xlfn.IFNA(VLOOKUP(Q4782,'MARVEL-X'!A$2:I$1400,7,FALSE),VLOOKUP(Q4782,MARVEL!A$2:J$1522,10,FALSE))</f>
        <v>4499.1954763220001</v>
      </c>
      <c r="T4782">
        <f>IF(P4782=P4781,R4782+T4781,R4782)</f>
        <v>196214.95322672499</v>
      </c>
      <c r="U4782">
        <f>IF(P4782=P4781,1+U4781,1)</f>
        <v>7</v>
      </c>
      <c r="V4782" t="str">
        <f t="shared" si="74"/>
        <v/>
      </c>
      <c r="W4782" t="str">
        <f>IF(V4782="","",IF(ABS(V4782-R4782)&gt;W$1,ABS(V4782-R4782),""))</f>
        <v/>
      </c>
      <c r="X4782" t="str">
        <f>Y4782&amp;"-"&amp;Z4782&amp;"-"&amp;AC4782&amp;"-"&amp;AD4782&amp;"-"&amp;AG4782</f>
        <v>11.5-f-A-1-1.5</v>
      </c>
      <c r="Y4782">
        <f>F4782</f>
        <v>11.5</v>
      </c>
      <c r="Z4782" s="2" t="str">
        <f>G4782</f>
        <v>f</v>
      </c>
      <c r="AA4782">
        <f>_xlfn.IFNA(VLOOKUP(X4782,'duo-out'!A$2:Q$5000,5,FALSE),E4782+10*(H4782-1)+1+_xlfn.IFNA(VLOOKUP(D4782,states!A$2:C$10,3,FALSE),1))</f>
        <v>262</v>
      </c>
      <c r="AB4782" t="str">
        <f>IF(V4782="","",V4782)</f>
        <v/>
      </c>
      <c r="AC4782" s="2" t="str">
        <f>_xlfn.IFNA(VLOOKUP(D4782,states!A$2:C$10,2,FALSE),"XX")</f>
        <v>A</v>
      </c>
      <c r="AD4782">
        <f>E4782</f>
        <v>1</v>
      </c>
      <c r="AE4782">
        <f>_xlfn.IFNA(VLOOKUP(D4782,states!A$2:D$10,4,FALSE),0)</f>
        <v>2</v>
      </c>
      <c r="AF4782">
        <v>0.5</v>
      </c>
      <c r="AG4782">
        <f>IF(AE4782=0,AF4782,IF(AE4782=1,IF(F4782=0.5,0.5,IF(H4782=1,0.5,1.5)),IF(F4782=0.5,0.5,IF(H4782=1,2.5,1.5))))</f>
        <v>1.5</v>
      </c>
      <c r="AH4782" s="7">
        <f>IF(AC4782="XX",0,1/C4782^(1/5)*IF(E4782=0,100,1)/(E4782+1)^(1/4))</f>
        <v>1.5309059120638666</v>
      </c>
    </row>
    <row r="4783" spans="1:34">
      <c r="A4783">
        <v>1142</v>
      </c>
      <c r="B4783" s="1">
        <v>22869.46</v>
      </c>
      <c r="C4783" s="6">
        <v>0.20610000000000001</v>
      </c>
      <c r="D4783" t="s">
        <v>3</v>
      </c>
      <c r="E4783">
        <v>1</v>
      </c>
      <c r="F4783">
        <v>11.5</v>
      </c>
      <c r="G4783" t="s">
        <v>2</v>
      </c>
      <c r="H4783">
        <v>2</v>
      </c>
      <c r="I4783" t="s">
        <v>0</v>
      </c>
      <c r="J4783">
        <v>1</v>
      </c>
      <c r="K4783">
        <v>12.5</v>
      </c>
      <c r="L4783" t="s">
        <v>2</v>
      </c>
      <c r="M4783">
        <v>2</v>
      </c>
      <c r="N4783" t="s">
        <v>1198</v>
      </c>
      <c r="O4783">
        <v>1</v>
      </c>
      <c r="P4783" t="str">
        <f>D4783&amp;"-"&amp;F4783&amp;"-"&amp;G4783&amp;"-"&amp;E4783&amp;"-"&amp;H4783</f>
        <v>A2Delta-11.5-f-1-2</v>
      </c>
      <c r="Q4783" t="str">
        <f>I4783&amp;"-"&amp;K4783&amp;"-"&amp;L4783&amp;"-"&amp;J4783&amp;"-"&amp;M4783</f>
        <v>X2Pi-12.5-f-1-2</v>
      </c>
      <c r="R4783">
        <f>B4783+S4783</f>
        <v>28030.531435785</v>
      </c>
      <c r="S4783">
        <f>_xlfn.IFNA(VLOOKUP(Q4783,'MARVEL-X'!A$2:I$1400,7,FALSE),VLOOKUP(Q4783,MARVEL!A$2:J$1522,10,FALSE))</f>
        <v>5161.0714357850002</v>
      </c>
      <c r="T4783">
        <f>IF(P4783=P4782,R4783+T4782,R4783)</f>
        <v>224245.48466250999</v>
      </c>
      <c r="U4783">
        <f>IF(P4783=P4782,1+U4782,1)</f>
        <v>8</v>
      </c>
      <c r="V4783" t="str">
        <f t="shared" si="74"/>
        <v/>
      </c>
      <c r="W4783" t="str">
        <f>IF(V4783="","",IF(ABS(V4783-R4783)&gt;W$1,ABS(V4783-R4783),""))</f>
        <v/>
      </c>
      <c r="X4783" t="str">
        <f>Y4783&amp;"-"&amp;Z4783&amp;"-"&amp;AC4783&amp;"-"&amp;AD4783&amp;"-"&amp;AG4783</f>
        <v>11.5-f-A-1-1.5</v>
      </c>
      <c r="Y4783">
        <f>F4783</f>
        <v>11.5</v>
      </c>
      <c r="Z4783" s="2" t="str">
        <f>G4783</f>
        <v>f</v>
      </c>
      <c r="AA4783">
        <f>_xlfn.IFNA(VLOOKUP(X4783,'duo-out'!A$2:Q$5000,5,FALSE),E4783+10*(H4783-1)+1+_xlfn.IFNA(VLOOKUP(D4783,states!A$2:C$10,3,FALSE),1))</f>
        <v>262</v>
      </c>
      <c r="AB4783" t="str">
        <f>IF(V4783="","",V4783)</f>
        <v/>
      </c>
      <c r="AC4783" s="2" t="str">
        <f>_xlfn.IFNA(VLOOKUP(D4783,states!A$2:C$10,2,FALSE),"XX")</f>
        <v>A</v>
      </c>
      <c r="AD4783">
        <f>E4783</f>
        <v>1</v>
      </c>
      <c r="AE4783">
        <f>_xlfn.IFNA(VLOOKUP(D4783,states!A$2:D$10,4,FALSE),0)</f>
        <v>2</v>
      </c>
      <c r="AF4783">
        <v>0.5</v>
      </c>
      <c r="AG4783">
        <f>IF(AE4783=0,AF4783,IF(AE4783=1,IF(F4783=0.5,0.5,IF(H4783=1,0.5,1.5)),IF(F4783=0.5,0.5,IF(H4783=1,2.5,1.5))))</f>
        <v>1.5</v>
      </c>
      <c r="AH4783" s="7">
        <f>IF(AC4783="XX",0,1/C4783^(1/5)*IF(E4783=0,100,1)/(E4783+1)^(1/4))</f>
        <v>1.1532591333395061</v>
      </c>
    </row>
    <row r="4784" spans="1:34">
      <c r="A4784">
        <v>1126</v>
      </c>
      <c r="B4784" s="1">
        <v>23218.55</v>
      </c>
      <c r="C4784" s="6">
        <v>0.05</v>
      </c>
      <c r="D4784" t="s">
        <v>3</v>
      </c>
      <c r="E4784">
        <v>1</v>
      </c>
      <c r="F4784">
        <v>11.5</v>
      </c>
      <c r="G4784" t="s">
        <v>2</v>
      </c>
      <c r="H4784">
        <v>2</v>
      </c>
      <c r="I4784" t="s">
        <v>0</v>
      </c>
      <c r="J4784">
        <v>1</v>
      </c>
      <c r="K4784">
        <v>11.5</v>
      </c>
      <c r="L4784" t="s">
        <v>1</v>
      </c>
      <c r="M4784">
        <v>2</v>
      </c>
      <c r="N4784" t="s">
        <v>1182</v>
      </c>
      <c r="O4784">
        <v>1</v>
      </c>
      <c r="P4784" t="str">
        <f>D4784&amp;"-"&amp;F4784&amp;"-"&amp;G4784&amp;"-"&amp;E4784&amp;"-"&amp;H4784</f>
        <v>A2Delta-11.5-f-1-2</v>
      </c>
      <c r="Q4784" t="str">
        <f>I4784&amp;"-"&amp;K4784&amp;"-"&amp;L4784&amp;"-"&amp;J4784&amp;"-"&amp;M4784</f>
        <v>X2Pi-11.5-e-1-2</v>
      </c>
      <c r="R4784">
        <f>B4784+S4784</f>
        <v>28030.683720657998</v>
      </c>
      <c r="S4784">
        <f>_xlfn.IFNA(VLOOKUP(Q4784,'MARVEL-X'!A$2:I$1400,7,FALSE),VLOOKUP(Q4784,MARVEL!A$2:J$1522,10,FALSE))</f>
        <v>4812.1337206580001</v>
      </c>
      <c r="T4784">
        <f>IF(P4784=P4783,R4784+T4783,R4784)</f>
        <v>252276.168383168</v>
      </c>
      <c r="U4784">
        <f>IF(P4784=P4783,1+U4783,1)</f>
        <v>9</v>
      </c>
      <c r="V4784" t="str">
        <f t="shared" si="74"/>
        <v/>
      </c>
      <c r="W4784" t="str">
        <f>IF(V4784="","",IF(ABS(V4784-R4784)&gt;W$1,ABS(V4784-R4784),""))</f>
        <v/>
      </c>
      <c r="X4784" t="str">
        <f>Y4784&amp;"-"&amp;Z4784&amp;"-"&amp;AC4784&amp;"-"&amp;AD4784&amp;"-"&amp;AG4784</f>
        <v>11.5-f-A-1-1.5</v>
      </c>
      <c r="Y4784">
        <f>F4784</f>
        <v>11.5</v>
      </c>
      <c r="Z4784" s="2" t="str">
        <f>G4784</f>
        <v>f</v>
      </c>
      <c r="AA4784">
        <f>_xlfn.IFNA(VLOOKUP(X4784,'duo-out'!A$2:Q$5000,5,FALSE),E4784+10*(H4784-1)+1+_xlfn.IFNA(VLOOKUP(D4784,states!A$2:C$10,3,FALSE),1))</f>
        <v>262</v>
      </c>
      <c r="AB4784" t="str">
        <f>IF(V4784="","",V4784)</f>
        <v/>
      </c>
      <c r="AC4784" s="2" t="str">
        <f>_xlfn.IFNA(VLOOKUP(D4784,states!A$2:C$10,2,FALSE),"XX")</f>
        <v>A</v>
      </c>
      <c r="AD4784">
        <f>E4784</f>
        <v>1</v>
      </c>
      <c r="AE4784">
        <f>_xlfn.IFNA(VLOOKUP(D4784,states!A$2:D$10,4,FALSE),0)</f>
        <v>2</v>
      </c>
      <c r="AF4784">
        <v>0.5</v>
      </c>
      <c r="AG4784">
        <f>IF(AE4784=0,AF4784,IF(AE4784=1,IF(F4784=0.5,0.5,IF(H4784=1,0.5,1.5)),IF(F4784=0.5,0.5,IF(H4784=1,2.5,1.5))))</f>
        <v>1.5</v>
      </c>
      <c r="AH4784" s="7">
        <f>IF(AC4784="XX",0,1/C4784^(1/5)*IF(E4784=0,100,1)/(E4784+1)^(1/4))</f>
        <v>1.5309059120638666</v>
      </c>
    </row>
    <row r="4785" spans="1:34">
      <c r="A4785">
        <v>1056</v>
      </c>
      <c r="B4785" s="1">
        <v>23531.47</v>
      </c>
      <c r="C4785" s="6">
        <v>0.05</v>
      </c>
      <c r="D4785" t="s">
        <v>3</v>
      </c>
      <c r="E4785">
        <v>1</v>
      </c>
      <c r="F4785">
        <v>11.5</v>
      </c>
      <c r="G4785" t="s">
        <v>2</v>
      </c>
      <c r="H4785">
        <v>2</v>
      </c>
      <c r="I4785" t="s">
        <v>0</v>
      </c>
      <c r="J4785">
        <v>1</v>
      </c>
      <c r="K4785">
        <v>10.5</v>
      </c>
      <c r="L4785" t="s">
        <v>2</v>
      </c>
      <c r="M4785">
        <v>2</v>
      </c>
      <c r="N4785" t="s">
        <v>1112</v>
      </c>
      <c r="O4785">
        <v>1</v>
      </c>
      <c r="P4785" t="str">
        <f>D4785&amp;"-"&amp;F4785&amp;"-"&amp;G4785&amp;"-"&amp;E4785&amp;"-"&amp;H4785</f>
        <v>A2Delta-11.5-f-1-2</v>
      </c>
      <c r="Q4785" t="str">
        <f>I4785&amp;"-"&amp;K4785&amp;"-"&amp;L4785&amp;"-"&amp;J4785&amp;"-"&amp;M4785</f>
        <v>X2Pi-10.5-f-1-2</v>
      </c>
      <c r="R4785">
        <f>B4785+S4785</f>
        <v>28030.665476321999</v>
      </c>
      <c r="S4785">
        <f>_xlfn.IFNA(VLOOKUP(Q4785,'MARVEL-X'!A$2:I$1400,7,FALSE),VLOOKUP(Q4785,MARVEL!A$2:J$1522,10,FALSE))</f>
        <v>4499.1954763220001</v>
      </c>
      <c r="T4785">
        <f>IF(P4785=P4784,R4785+T4784,R4785)</f>
        <v>280306.83385949</v>
      </c>
      <c r="U4785">
        <f>IF(P4785=P4784,1+U4784,1)</f>
        <v>10</v>
      </c>
      <c r="V4785">
        <f t="shared" si="74"/>
        <v>28030.683385949</v>
      </c>
      <c r="W4785" t="str">
        <f>IF(V4785="","",IF(ABS(V4785-R4785)&gt;W$1,ABS(V4785-R4785),""))</f>
        <v/>
      </c>
      <c r="X4785" t="str">
        <f>Y4785&amp;"-"&amp;Z4785&amp;"-"&amp;AC4785&amp;"-"&amp;AD4785&amp;"-"&amp;AG4785</f>
        <v>11.5-f-A-1-1.5</v>
      </c>
      <c r="Y4785">
        <f>F4785</f>
        <v>11.5</v>
      </c>
      <c r="Z4785" s="2" t="str">
        <f>G4785</f>
        <v>f</v>
      </c>
      <c r="AA4785">
        <f>_xlfn.IFNA(VLOOKUP(X4785,'duo-out'!A$2:Q$5000,5,FALSE),E4785+10*(H4785-1)+1+_xlfn.IFNA(VLOOKUP(D4785,states!A$2:C$10,3,FALSE),1))</f>
        <v>262</v>
      </c>
      <c r="AB4785">
        <f>IF(V4785="","",V4785)</f>
        <v>28030.683385949</v>
      </c>
      <c r="AC4785" s="2" t="str">
        <f>_xlfn.IFNA(VLOOKUP(D4785,states!A$2:C$10,2,FALSE),"XX")</f>
        <v>A</v>
      </c>
      <c r="AD4785">
        <f>E4785</f>
        <v>1</v>
      </c>
      <c r="AE4785">
        <f>_xlfn.IFNA(VLOOKUP(D4785,states!A$2:D$10,4,FALSE),0)</f>
        <v>2</v>
      </c>
      <c r="AF4785">
        <v>0.5</v>
      </c>
      <c r="AG4785">
        <f>IF(AE4785=0,AF4785,IF(AE4785=1,IF(F4785=0.5,0.5,IF(H4785=1,0.5,1.5)),IF(F4785=0.5,0.5,IF(H4785=1,2.5,1.5))))</f>
        <v>1.5</v>
      </c>
      <c r="AH4785" s="7">
        <f>IF(AC4785="XX",0,1/C4785^(1/5)*IF(E4785=0,100,1)/(E4785+1)^(1/4))</f>
        <v>1.5309059120638666</v>
      </c>
    </row>
    <row r="4786" spans="1:34">
      <c r="A4786">
        <v>3693</v>
      </c>
      <c r="B4786" s="1">
        <v>22819.528999999999</v>
      </c>
      <c r="C4786" s="6">
        <v>0.01</v>
      </c>
      <c r="D4786" t="s">
        <v>3</v>
      </c>
      <c r="E4786">
        <v>2</v>
      </c>
      <c r="F4786">
        <v>11.5</v>
      </c>
      <c r="G4786" t="s">
        <v>2</v>
      </c>
      <c r="H4786">
        <v>1</v>
      </c>
      <c r="I4786" t="s">
        <v>0</v>
      </c>
      <c r="J4786">
        <v>2</v>
      </c>
      <c r="K4786">
        <v>12.5</v>
      </c>
      <c r="L4786" t="s">
        <v>2</v>
      </c>
      <c r="M4786">
        <v>1</v>
      </c>
      <c r="N4786" t="s">
        <v>3749</v>
      </c>
      <c r="O4786">
        <v>1</v>
      </c>
      <c r="P4786" t="str">
        <f>D4786&amp;"-"&amp;F4786&amp;"-"&amp;G4786&amp;"-"&amp;E4786&amp;"-"&amp;H4786</f>
        <v>A2Delta-11.5-f-2-1</v>
      </c>
      <c r="Q4786" t="str">
        <f>I4786&amp;"-"&amp;K4786&amp;"-"&amp;L4786&amp;"-"&amp;J4786&amp;"-"&amp;M4786</f>
        <v>X2Pi-12.5-f-2-1</v>
      </c>
      <c r="R4786">
        <f>B4786+S4786</f>
        <v>30158.102202834998</v>
      </c>
      <c r="S4786">
        <f>_xlfn.IFNA(VLOOKUP(Q4786,'MARVEL-X'!A$2:I$1400,7,FALSE),VLOOKUP(Q4786,MARVEL!A$2:J$1522,10,FALSE))</f>
        <v>7338.5732028350003</v>
      </c>
      <c r="T4786">
        <f>IF(P4786=P4785,R4786+T4785,R4786)</f>
        <v>30158.102202834998</v>
      </c>
      <c r="U4786">
        <f>IF(P4786=P4785,1+U4785,1)</f>
        <v>1</v>
      </c>
      <c r="V4786" t="str">
        <f t="shared" si="74"/>
        <v/>
      </c>
      <c r="W4786" t="str">
        <f>IF(V4786="","",IF(ABS(V4786-R4786)&gt;W$1,ABS(V4786-R4786),""))</f>
        <v/>
      </c>
      <c r="X4786" t="str">
        <f>Y4786&amp;"-"&amp;Z4786&amp;"-"&amp;AC4786&amp;"-"&amp;AD4786&amp;"-"&amp;AG4786</f>
        <v>11.5-f-A-2-2.5</v>
      </c>
      <c r="Y4786">
        <f>F4786</f>
        <v>11.5</v>
      </c>
      <c r="Z4786" s="2" t="str">
        <f>G4786</f>
        <v>f</v>
      </c>
      <c r="AA4786">
        <f>_xlfn.IFNA(VLOOKUP(X4786,'duo-out'!A$2:Q$5000,5,FALSE),E4786+10*(H4786-1)+1+_xlfn.IFNA(VLOOKUP(D4786,states!A$2:C$10,3,FALSE),1))</f>
        <v>253</v>
      </c>
      <c r="AB4786" t="str">
        <f>IF(V4786="","",V4786)</f>
        <v/>
      </c>
      <c r="AC4786" s="2" t="str">
        <f>_xlfn.IFNA(VLOOKUP(D4786,states!A$2:C$10,2,FALSE),"XX")</f>
        <v>A</v>
      </c>
      <c r="AD4786">
        <f>E4786</f>
        <v>2</v>
      </c>
      <c r="AE4786">
        <f>_xlfn.IFNA(VLOOKUP(D4786,states!A$2:D$10,4,FALSE),0)</f>
        <v>2</v>
      </c>
      <c r="AF4786">
        <v>0.5</v>
      </c>
      <c r="AG4786">
        <f>IF(AE4786=0,AF4786,IF(AE4786=1,IF(F4786=0.5,0.5,IF(H4786=1,0.5,1.5)),IF(F4786=0.5,0.5,IF(H4786=1,2.5,1.5))))</f>
        <v>2.5</v>
      </c>
      <c r="AH4786" s="7">
        <f>IF(AC4786="XX",0,1/C4786^(1/5)*IF(E4786=0,100,1)/(E4786+1)^(1/4))</f>
        <v>1.9086209489650137</v>
      </c>
    </row>
    <row r="4787" spans="1:34">
      <c r="A4787">
        <v>5670</v>
      </c>
      <c r="B4787" s="1">
        <v>23120.383999999998</v>
      </c>
      <c r="C4787" s="6">
        <v>0.05</v>
      </c>
      <c r="D4787" t="s">
        <v>3</v>
      </c>
      <c r="E4787">
        <v>2</v>
      </c>
      <c r="F4787">
        <v>11.5</v>
      </c>
      <c r="G4787" t="s">
        <v>2</v>
      </c>
      <c r="H4787">
        <v>1</v>
      </c>
      <c r="I4787" t="s">
        <v>0</v>
      </c>
      <c r="J4787">
        <v>2</v>
      </c>
      <c r="K4787">
        <v>11.5</v>
      </c>
      <c r="L4787" t="s">
        <v>1</v>
      </c>
      <c r="M4787">
        <v>1</v>
      </c>
      <c r="N4787" t="s">
        <v>5726</v>
      </c>
      <c r="O4787">
        <v>1</v>
      </c>
      <c r="P4787" t="str">
        <f>D4787&amp;"-"&amp;F4787&amp;"-"&amp;G4787&amp;"-"&amp;E4787&amp;"-"&amp;H4787</f>
        <v>A2Delta-11.5-f-2-1</v>
      </c>
      <c r="Q4787" t="str">
        <f>I4787&amp;"-"&amp;K4787&amp;"-"&amp;L4787&amp;"-"&amp;J4787&amp;"-"&amp;M4787</f>
        <v>X2Pi-11.5-e-2-1</v>
      </c>
      <c r="R4787">
        <f>B4787+S4787</f>
        <v>30158.056439763997</v>
      </c>
      <c r="S4787">
        <f>_xlfn.IFNA(VLOOKUP(Q4787,'MARVEL-X'!A$2:I$1400,7,FALSE),VLOOKUP(Q4787,MARVEL!A$2:J$1522,10,FALSE))</f>
        <v>7037.672439764</v>
      </c>
      <c r="T4787">
        <f>IF(P4787=P4786,R4787+T4786,R4787)</f>
        <v>60316.158642598995</v>
      </c>
      <c r="U4787">
        <f>IF(P4787=P4786,1+U4786,1)</f>
        <v>2</v>
      </c>
      <c r="V4787" t="str">
        <f t="shared" si="74"/>
        <v/>
      </c>
      <c r="W4787" t="str">
        <f>IF(V4787="","",IF(ABS(V4787-R4787)&gt;W$1,ABS(V4787-R4787),""))</f>
        <v/>
      </c>
      <c r="X4787" t="str">
        <f>Y4787&amp;"-"&amp;Z4787&amp;"-"&amp;AC4787&amp;"-"&amp;AD4787&amp;"-"&amp;AG4787</f>
        <v>11.5-f-A-2-2.5</v>
      </c>
      <c r="Y4787">
        <f>F4787</f>
        <v>11.5</v>
      </c>
      <c r="Z4787" s="2" t="str">
        <f>G4787</f>
        <v>f</v>
      </c>
      <c r="AA4787">
        <f>_xlfn.IFNA(VLOOKUP(X4787,'duo-out'!A$2:Q$5000,5,FALSE),E4787+10*(H4787-1)+1+_xlfn.IFNA(VLOOKUP(D4787,states!A$2:C$10,3,FALSE),1))</f>
        <v>253</v>
      </c>
      <c r="AB4787" t="str">
        <f>IF(V4787="","",V4787)</f>
        <v/>
      </c>
      <c r="AC4787" s="2" t="str">
        <f>_xlfn.IFNA(VLOOKUP(D4787,states!A$2:C$10,2,FALSE),"XX")</f>
        <v>A</v>
      </c>
      <c r="AD4787">
        <f>E4787</f>
        <v>2</v>
      </c>
      <c r="AE4787">
        <f>_xlfn.IFNA(VLOOKUP(D4787,states!A$2:D$10,4,FALSE),0)</f>
        <v>2</v>
      </c>
      <c r="AF4787">
        <v>0.5</v>
      </c>
      <c r="AG4787">
        <f>IF(AE4787=0,AF4787,IF(AE4787=1,IF(F4787=0.5,0.5,IF(H4787=1,0.5,1.5)),IF(F4787=0.5,0.5,IF(H4787=1,2.5,1.5))))</f>
        <v>2.5</v>
      </c>
      <c r="AH4787" s="7">
        <f>IF(AC4787="XX",0,1/C4787^(1/5)*IF(E4787=0,100,1)/(E4787+1)^(1/4))</f>
        <v>1.3833296494790666</v>
      </c>
    </row>
    <row r="4788" spans="1:34">
      <c r="A4788">
        <v>165</v>
      </c>
      <c r="B4788" s="1">
        <v>23405.685000000001</v>
      </c>
      <c r="C4788" s="6">
        <v>0.2044</v>
      </c>
      <c r="D4788" t="s">
        <v>3</v>
      </c>
      <c r="E4788">
        <v>2</v>
      </c>
      <c r="F4788">
        <v>11.5</v>
      </c>
      <c r="G4788" t="s">
        <v>2</v>
      </c>
      <c r="H4788">
        <v>1</v>
      </c>
      <c r="I4788" t="s">
        <v>0</v>
      </c>
      <c r="J4788">
        <v>2</v>
      </c>
      <c r="K4788">
        <v>10.5</v>
      </c>
      <c r="L4788" t="s">
        <v>2</v>
      </c>
      <c r="M4788">
        <v>1</v>
      </c>
      <c r="N4788" t="s">
        <v>220</v>
      </c>
      <c r="O4788">
        <v>-1</v>
      </c>
      <c r="P4788" t="str">
        <f>D4788&amp;"-"&amp;F4788&amp;"-"&amp;G4788&amp;"-"&amp;E4788&amp;"-"&amp;H4788</f>
        <v>A2Delta-11.5-f-2-1</v>
      </c>
      <c r="Q4788" t="str">
        <f>I4788&amp;"-"&amp;K4788&amp;"-"&amp;L4788&amp;"-"&amp;J4788&amp;"-"&amp;M4788</f>
        <v>X2Pi-10.5-f-2-1</v>
      </c>
      <c r="R4788">
        <f>B4788+S4788</f>
        <v>30157.930051290001</v>
      </c>
      <c r="S4788">
        <f>_xlfn.IFNA(VLOOKUP(Q4788,'MARVEL-X'!A$2:I$1400,7,FALSE),VLOOKUP(Q4788,MARVEL!A$2:J$1522,10,FALSE))</f>
        <v>6752.2450512900004</v>
      </c>
      <c r="T4788">
        <f>IF(P4788=P4787,R4788+T4787,R4788)</f>
        <v>90474.088693889003</v>
      </c>
      <c r="U4788">
        <f>IF(P4788=P4787,1+U4787,1)</f>
        <v>3</v>
      </c>
      <c r="V4788" t="str">
        <f t="shared" si="74"/>
        <v/>
      </c>
      <c r="W4788" t="str">
        <f>IF(V4788="","",IF(ABS(V4788-R4788)&gt;W$1,ABS(V4788-R4788),""))</f>
        <v/>
      </c>
      <c r="X4788" t="str">
        <f>Y4788&amp;"-"&amp;Z4788&amp;"-"&amp;AC4788&amp;"-"&amp;AD4788&amp;"-"&amp;AG4788</f>
        <v>11.5-f-A-2-2.5</v>
      </c>
      <c r="Y4788">
        <f>F4788</f>
        <v>11.5</v>
      </c>
      <c r="Z4788" s="2" t="str">
        <f>G4788</f>
        <v>f</v>
      </c>
      <c r="AA4788">
        <f>_xlfn.IFNA(VLOOKUP(X4788,'duo-out'!A$2:Q$5000,5,FALSE),E4788+10*(H4788-1)+1+_xlfn.IFNA(VLOOKUP(D4788,states!A$2:C$10,3,FALSE),1))</f>
        <v>253</v>
      </c>
      <c r="AB4788" t="str">
        <f>IF(V4788="","",V4788)</f>
        <v/>
      </c>
      <c r="AC4788" s="2" t="str">
        <f>_xlfn.IFNA(VLOOKUP(D4788,states!A$2:C$10,2,FALSE),"XX")</f>
        <v>A</v>
      </c>
      <c r="AD4788">
        <f>E4788</f>
        <v>2</v>
      </c>
      <c r="AE4788">
        <f>_xlfn.IFNA(VLOOKUP(D4788,states!A$2:D$10,4,FALSE),0)</f>
        <v>2</v>
      </c>
      <c r="AF4788">
        <v>0.5</v>
      </c>
      <c r="AG4788">
        <f>IF(AE4788=0,AF4788,IF(AE4788=1,IF(F4788=0.5,0.5,IF(H4788=1,0.5,1.5)),IF(F4788=0.5,0.5,IF(H4788=1,2.5,1.5))))</f>
        <v>2.5</v>
      </c>
      <c r="AH4788" s="7">
        <f>IF(AC4788="XX",0,1/C4788^(1/5)*IF(E4788=0,100,1)/(E4788+1)^(1/4))</f>
        <v>1.0438149386972639</v>
      </c>
    </row>
    <row r="4789" spans="1:34">
      <c r="A4789">
        <v>1304</v>
      </c>
      <c r="B4789" s="1">
        <v>22819.45</v>
      </c>
      <c r="C4789" s="6">
        <v>8.0699999999999994E-2</v>
      </c>
      <c r="D4789" t="s">
        <v>3</v>
      </c>
      <c r="E4789">
        <v>2</v>
      </c>
      <c r="F4789">
        <v>11.5</v>
      </c>
      <c r="G4789" t="s">
        <v>2</v>
      </c>
      <c r="H4789">
        <v>1</v>
      </c>
      <c r="I4789" t="s">
        <v>0</v>
      </c>
      <c r="J4789">
        <v>2</v>
      </c>
      <c r="K4789">
        <v>12.5</v>
      </c>
      <c r="L4789" t="s">
        <v>2</v>
      </c>
      <c r="M4789">
        <v>1</v>
      </c>
      <c r="N4789" t="s">
        <v>1360</v>
      </c>
      <c r="O4789">
        <v>1</v>
      </c>
      <c r="P4789" t="str">
        <f>D4789&amp;"-"&amp;F4789&amp;"-"&amp;G4789&amp;"-"&amp;E4789&amp;"-"&amp;H4789</f>
        <v>A2Delta-11.5-f-2-1</v>
      </c>
      <c r="Q4789" t="str">
        <f>I4789&amp;"-"&amp;K4789&amp;"-"&amp;L4789&amp;"-"&amp;J4789&amp;"-"&amp;M4789</f>
        <v>X2Pi-12.5-f-2-1</v>
      </c>
      <c r="R4789">
        <f>B4789+S4789</f>
        <v>30158.023202835</v>
      </c>
      <c r="S4789">
        <f>_xlfn.IFNA(VLOOKUP(Q4789,'MARVEL-X'!A$2:I$1400,7,FALSE),VLOOKUP(Q4789,MARVEL!A$2:J$1522,10,FALSE))</f>
        <v>7338.5732028350003</v>
      </c>
      <c r="T4789">
        <f>IF(P4789=P4788,R4789+T4788,R4789)</f>
        <v>120632.111896724</v>
      </c>
      <c r="U4789">
        <f>IF(P4789=P4788,1+U4788,1)</f>
        <v>4</v>
      </c>
      <c r="V4789" t="str">
        <f t="shared" si="74"/>
        <v/>
      </c>
      <c r="W4789" t="str">
        <f>IF(V4789="","",IF(ABS(V4789-R4789)&gt;W$1,ABS(V4789-R4789),""))</f>
        <v/>
      </c>
      <c r="X4789" t="str">
        <f>Y4789&amp;"-"&amp;Z4789&amp;"-"&amp;AC4789&amp;"-"&amp;AD4789&amp;"-"&amp;AG4789</f>
        <v>11.5-f-A-2-2.5</v>
      </c>
      <c r="Y4789">
        <f>F4789</f>
        <v>11.5</v>
      </c>
      <c r="Z4789" s="2" t="str">
        <f>G4789</f>
        <v>f</v>
      </c>
      <c r="AA4789">
        <f>_xlfn.IFNA(VLOOKUP(X4789,'duo-out'!A$2:Q$5000,5,FALSE),E4789+10*(H4789-1)+1+_xlfn.IFNA(VLOOKUP(D4789,states!A$2:C$10,3,FALSE),1))</f>
        <v>253</v>
      </c>
      <c r="AB4789" t="str">
        <f>IF(V4789="","",V4789)</f>
        <v/>
      </c>
      <c r="AC4789" s="2" t="str">
        <f>_xlfn.IFNA(VLOOKUP(D4789,states!A$2:C$10,2,FALSE),"XX")</f>
        <v>A</v>
      </c>
      <c r="AD4789">
        <f>E4789</f>
        <v>2</v>
      </c>
      <c r="AE4789">
        <f>_xlfn.IFNA(VLOOKUP(D4789,states!A$2:D$10,4,FALSE),0)</f>
        <v>2</v>
      </c>
      <c r="AF4789">
        <v>0.5</v>
      </c>
      <c r="AG4789">
        <f>IF(AE4789=0,AF4789,IF(AE4789=1,IF(F4789=0.5,0.5,IF(H4789=1,0.5,1.5)),IF(F4789=0.5,0.5,IF(H4789=1,2.5,1.5))))</f>
        <v>2.5</v>
      </c>
      <c r="AH4789" s="7">
        <f>IF(AC4789="XX",0,1/C4789^(1/5)*IF(E4789=0,100,1)/(E4789+1)^(1/4))</f>
        <v>1.2570280803940412</v>
      </c>
    </row>
    <row r="4790" spans="1:34">
      <c r="A4790">
        <v>1237</v>
      </c>
      <c r="B4790" s="1">
        <v>23119.78</v>
      </c>
      <c r="C4790" s="6">
        <v>0.67810000000000004</v>
      </c>
      <c r="D4790" t="s">
        <v>3</v>
      </c>
      <c r="E4790">
        <v>2</v>
      </c>
      <c r="F4790">
        <v>11.5</v>
      </c>
      <c r="G4790" t="s">
        <v>2</v>
      </c>
      <c r="H4790">
        <v>1</v>
      </c>
      <c r="I4790" t="s">
        <v>0</v>
      </c>
      <c r="J4790">
        <v>2</v>
      </c>
      <c r="K4790">
        <v>11.5</v>
      </c>
      <c r="L4790" t="s">
        <v>1</v>
      </c>
      <c r="M4790">
        <v>1</v>
      </c>
      <c r="N4790" t="s">
        <v>1293</v>
      </c>
      <c r="O4790">
        <v>1</v>
      </c>
      <c r="P4790" t="str">
        <f>D4790&amp;"-"&amp;F4790&amp;"-"&amp;G4790&amp;"-"&amp;E4790&amp;"-"&amp;H4790</f>
        <v>A2Delta-11.5-f-2-1</v>
      </c>
      <c r="Q4790" t="str">
        <f>I4790&amp;"-"&amp;K4790&amp;"-"&amp;L4790&amp;"-"&amp;J4790&amp;"-"&amp;M4790</f>
        <v>X2Pi-11.5-e-2-1</v>
      </c>
      <c r="R4790">
        <f>B4790+S4790</f>
        <v>30157.452439763998</v>
      </c>
      <c r="S4790">
        <f>_xlfn.IFNA(VLOOKUP(Q4790,'MARVEL-X'!A$2:I$1400,7,FALSE),VLOOKUP(Q4790,MARVEL!A$2:J$1522,10,FALSE))</f>
        <v>7037.672439764</v>
      </c>
      <c r="T4790">
        <f>IF(P4790=P4789,R4790+T4789,R4790)</f>
        <v>150789.56433648799</v>
      </c>
      <c r="U4790">
        <f>IF(P4790=P4789,1+U4789,1)</f>
        <v>5</v>
      </c>
      <c r="V4790" t="str">
        <f t="shared" si="74"/>
        <v/>
      </c>
      <c r="W4790" t="str">
        <f>IF(V4790="","",IF(ABS(V4790-R4790)&gt;W$1,ABS(V4790-R4790),""))</f>
        <v/>
      </c>
      <c r="X4790" t="str">
        <f>Y4790&amp;"-"&amp;Z4790&amp;"-"&amp;AC4790&amp;"-"&amp;AD4790&amp;"-"&amp;AG4790</f>
        <v>11.5-f-A-2-2.5</v>
      </c>
      <c r="Y4790">
        <f>F4790</f>
        <v>11.5</v>
      </c>
      <c r="Z4790" s="2" t="str">
        <f>G4790</f>
        <v>f</v>
      </c>
      <c r="AA4790">
        <f>_xlfn.IFNA(VLOOKUP(X4790,'duo-out'!A$2:Q$5000,5,FALSE),E4790+10*(H4790-1)+1+_xlfn.IFNA(VLOOKUP(D4790,states!A$2:C$10,3,FALSE),1))</f>
        <v>253</v>
      </c>
      <c r="AB4790" t="str">
        <f>IF(V4790="","",V4790)</f>
        <v/>
      </c>
      <c r="AC4790" s="2" t="str">
        <f>_xlfn.IFNA(VLOOKUP(D4790,states!A$2:C$10,2,FALSE),"XX")</f>
        <v>A</v>
      </c>
      <c r="AD4790">
        <f>E4790</f>
        <v>2</v>
      </c>
      <c r="AE4790">
        <f>_xlfn.IFNA(VLOOKUP(D4790,states!A$2:D$10,4,FALSE),0)</f>
        <v>2</v>
      </c>
      <c r="AF4790">
        <v>0.5</v>
      </c>
      <c r="AG4790">
        <f>IF(AE4790=0,AF4790,IF(AE4790=1,IF(F4790=0.5,0.5,IF(H4790=1,0.5,1.5)),IF(F4790=0.5,0.5,IF(H4790=1,2.5,1.5))))</f>
        <v>2.5</v>
      </c>
      <c r="AH4790" s="7">
        <f>IF(AC4790="XX",0,1/C4790^(1/5)*IF(E4790=0,100,1)/(E4790+1)^(1/4))</f>
        <v>0.82122268475516502</v>
      </c>
    </row>
    <row r="4791" spans="1:34">
      <c r="A4791">
        <v>1217</v>
      </c>
      <c r="B4791" s="1">
        <v>23405.759999999998</v>
      </c>
      <c r="C4791" s="6">
        <v>0.1074</v>
      </c>
      <c r="D4791" t="s">
        <v>3</v>
      </c>
      <c r="E4791">
        <v>2</v>
      </c>
      <c r="F4791">
        <v>11.5</v>
      </c>
      <c r="G4791" t="s">
        <v>2</v>
      </c>
      <c r="H4791">
        <v>1</v>
      </c>
      <c r="I4791" t="s">
        <v>0</v>
      </c>
      <c r="J4791">
        <v>2</v>
      </c>
      <c r="K4791">
        <v>10.5</v>
      </c>
      <c r="L4791" t="s">
        <v>2</v>
      </c>
      <c r="M4791">
        <v>1</v>
      </c>
      <c r="N4791" t="s">
        <v>1273</v>
      </c>
      <c r="O4791">
        <v>1</v>
      </c>
      <c r="P4791" t="str">
        <f>D4791&amp;"-"&amp;F4791&amp;"-"&amp;G4791&amp;"-"&amp;E4791&amp;"-"&amp;H4791</f>
        <v>A2Delta-11.5-f-2-1</v>
      </c>
      <c r="Q4791" t="str">
        <f>I4791&amp;"-"&amp;K4791&amp;"-"&amp;L4791&amp;"-"&amp;J4791&amp;"-"&amp;M4791</f>
        <v>X2Pi-10.5-f-2-1</v>
      </c>
      <c r="R4791">
        <f>B4791+S4791</f>
        <v>30158.005051289998</v>
      </c>
      <c r="S4791">
        <f>_xlfn.IFNA(VLOOKUP(Q4791,'MARVEL-X'!A$2:I$1400,7,FALSE),VLOOKUP(Q4791,MARVEL!A$2:J$1522,10,FALSE))</f>
        <v>6752.2450512900004</v>
      </c>
      <c r="T4791">
        <f>IF(P4791=P4790,R4791+T4790,R4791)</f>
        <v>180947.569387778</v>
      </c>
      <c r="U4791">
        <f>IF(P4791=P4790,1+U4790,1)</f>
        <v>6</v>
      </c>
      <c r="V4791">
        <f t="shared" si="74"/>
        <v>30157.928231296333</v>
      </c>
      <c r="W4791">
        <f>IF(V4791="","",IF(ABS(V4791-R4791)&gt;W$1,ABS(V4791-R4791),""))</f>
        <v>7.6819993664685171E-2</v>
      </c>
      <c r="X4791" t="str">
        <f>Y4791&amp;"-"&amp;Z4791&amp;"-"&amp;AC4791&amp;"-"&amp;AD4791&amp;"-"&amp;AG4791</f>
        <v>11.5-f-A-2-2.5</v>
      </c>
      <c r="Y4791">
        <f>F4791</f>
        <v>11.5</v>
      </c>
      <c r="Z4791" s="2" t="str">
        <f>G4791</f>
        <v>f</v>
      </c>
      <c r="AA4791">
        <f>_xlfn.IFNA(VLOOKUP(X4791,'duo-out'!A$2:Q$5000,5,FALSE),E4791+10*(H4791-1)+1+_xlfn.IFNA(VLOOKUP(D4791,states!A$2:C$10,3,FALSE),1))</f>
        <v>253</v>
      </c>
      <c r="AB4791">
        <f>IF(V4791="","",V4791)</f>
        <v>30157.928231296333</v>
      </c>
      <c r="AC4791" s="2" t="str">
        <f>_xlfn.IFNA(VLOOKUP(D4791,states!A$2:C$10,2,FALSE),"XX")</f>
        <v>A</v>
      </c>
      <c r="AD4791">
        <f>E4791</f>
        <v>2</v>
      </c>
      <c r="AE4791">
        <f>_xlfn.IFNA(VLOOKUP(D4791,states!A$2:D$10,4,FALSE),0)</f>
        <v>2</v>
      </c>
      <c r="AF4791">
        <v>0.5</v>
      </c>
      <c r="AG4791">
        <f>IF(AE4791=0,AF4791,IF(AE4791=1,IF(F4791=0.5,0.5,IF(H4791=1,0.5,1.5)),IF(F4791=0.5,0.5,IF(H4791=1,2.5,1.5))))</f>
        <v>2.5</v>
      </c>
      <c r="AH4791" s="7">
        <f>IF(AC4791="XX",0,1/C4791^(1/5)*IF(E4791=0,100,1)/(E4791+1)^(1/4))</f>
        <v>1.1871861736922455</v>
      </c>
    </row>
    <row r="4792" spans="1:34">
      <c r="A4792">
        <v>5756</v>
      </c>
      <c r="B4792" s="1">
        <v>23125.241000000002</v>
      </c>
      <c r="C4792" s="6">
        <v>0.1091</v>
      </c>
      <c r="D4792" t="s">
        <v>3</v>
      </c>
      <c r="E4792">
        <v>2</v>
      </c>
      <c r="F4792">
        <v>11.5</v>
      </c>
      <c r="G4792" t="s">
        <v>2</v>
      </c>
      <c r="H4792">
        <v>2</v>
      </c>
      <c r="I4792" t="s">
        <v>0</v>
      </c>
      <c r="J4792">
        <v>2</v>
      </c>
      <c r="K4792">
        <v>11.5</v>
      </c>
      <c r="L4792" t="s">
        <v>1</v>
      </c>
      <c r="M4792">
        <v>2</v>
      </c>
      <c r="N4792" t="s">
        <v>5812</v>
      </c>
      <c r="O4792">
        <v>1</v>
      </c>
      <c r="P4792" t="str">
        <f>D4792&amp;"-"&amp;F4792&amp;"-"&amp;G4792&amp;"-"&amp;E4792&amp;"-"&amp;H4792</f>
        <v>A2Delta-11.5-f-2-2</v>
      </c>
      <c r="Q4792" t="str">
        <f>I4792&amp;"-"&amp;K4792&amp;"-"&amp;L4792&amp;"-"&amp;J4792&amp;"-"&amp;M4792</f>
        <v>X2Pi-11.5-e-2-2</v>
      </c>
      <c r="R4792">
        <f>B4792+S4792</f>
        <v>30462.893276519004</v>
      </c>
      <c r="S4792">
        <f>_xlfn.IFNA(VLOOKUP(Q4792,'MARVEL-X'!A$2:I$1400,7,FALSE),VLOOKUP(Q4792,MARVEL!A$2:J$1522,10,FALSE))</f>
        <v>7337.6522765190002</v>
      </c>
      <c r="T4792">
        <f>IF(P4792=P4791,R4792+T4791,R4792)</f>
        <v>30462.893276519004</v>
      </c>
      <c r="U4792">
        <f>IF(P4792=P4791,1+U4791,1)</f>
        <v>1</v>
      </c>
      <c r="V4792" t="str">
        <f t="shared" si="74"/>
        <v/>
      </c>
      <c r="W4792" t="str">
        <f>IF(V4792="","",IF(ABS(V4792-R4792)&gt;W$1,ABS(V4792-R4792),""))</f>
        <v/>
      </c>
      <c r="X4792" t="str">
        <f>Y4792&amp;"-"&amp;Z4792&amp;"-"&amp;AC4792&amp;"-"&amp;AD4792&amp;"-"&amp;AG4792</f>
        <v>11.5-f-A-2-1.5</v>
      </c>
      <c r="Y4792">
        <f>F4792</f>
        <v>11.5</v>
      </c>
      <c r="Z4792" s="2" t="str">
        <f>G4792</f>
        <v>f</v>
      </c>
      <c r="AA4792">
        <f>_xlfn.IFNA(VLOOKUP(X4792,'duo-out'!A$2:Q$5000,5,FALSE),E4792+10*(H4792-1)+1+_xlfn.IFNA(VLOOKUP(D4792,states!A$2:C$10,3,FALSE),1))</f>
        <v>263</v>
      </c>
      <c r="AB4792" t="str">
        <f>IF(V4792="","",V4792)</f>
        <v/>
      </c>
      <c r="AC4792" s="2" t="str">
        <f>_xlfn.IFNA(VLOOKUP(D4792,states!A$2:C$10,2,FALSE),"XX")</f>
        <v>A</v>
      </c>
      <c r="AD4792">
        <f>E4792</f>
        <v>2</v>
      </c>
      <c r="AE4792">
        <f>_xlfn.IFNA(VLOOKUP(D4792,states!A$2:D$10,4,FALSE),0)</f>
        <v>2</v>
      </c>
      <c r="AF4792">
        <v>0.5</v>
      </c>
      <c r="AG4792">
        <f>IF(AE4792=0,AF4792,IF(AE4792=1,IF(F4792=0.5,0.5,IF(H4792=1,0.5,1.5)),IF(F4792=0.5,0.5,IF(H4792=1,2.5,1.5))))</f>
        <v>1.5</v>
      </c>
      <c r="AH4792" s="7">
        <f>IF(AC4792="XX",0,1/C4792^(1/5)*IF(E4792=0,100,1)/(E4792+1)^(1/4))</f>
        <v>1.1834631405726468</v>
      </c>
    </row>
    <row r="4793" spans="1:34">
      <c r="A4793">
        <v>5723</v>
      </c>
      <c r="B4793" s="1">
        <v>23425.848999999998</v>
      </c>
      <c r="C4793" s="6">
        <v>0.05</v>
      </c>
      <c r="D4793" t="s">
        <v>3</v>
      </c>
      <c r="E4793">
        <v>2</v>
      </c>
      <c r="F4793">
        <v>11.5</v>
      </c>
      <c r="G4793" t="s">
        <v>2</v>
      </c>
      <c r="H4793">
        <v>2</v>
      </c>
      <c r="I4793" t="s">
        <v>0</v>
      </c>
      <c r="J4793">
        <v>2</v>
      </c>
      <c r="K4793">
        <v>10.5</v>
      </c>
      <c r="L4793" t="s">
        <v>2</v>
      </c>
      <c r="M4793">
        <v>2</v>
      </c>
      <c r="N4793" t="s">
        <v>5779</v>
      </c>
      <c r="O4793">
        <v>1</v>
      </c>
      <c r="P4793" t="str">
        <f>D4793&amp;"-"&amp;F4793&amp;"-"&amp;G4793&amp;"-"&amp;E4793&amp;"-"&amp;H4793</f>
        <v>A2Delta-11.5-f-2-2</v>
      </c>
      <c r="Q4793" t="str">
        <f>I4793&amp;"-"&amp;K4793&amp;"-"&amp;L4793&amp;"-"&amp;J4793&amp;"-"&amp;M4793</f>
        <v>X2Pi-10.5-f-2-2</v>
      </c>
      <c r="R4793">
        <f>B4793+S4793</f>
        <v>30462.842611404998</v>
      </c>
      <c r="S4793">
        <f>_xlfn.IFNA(VLOOKUP(Q4793,'MARVEL-X'!A$2:I$1400,7,FALSE),VLOOKUP(Q4793,MARVEL!A$2:J$1522,10,FALSE))</f>
        <v>7036.9936114049997</v>
      </c>
      <c r="T4793">
        <f>IF(P4793=P4792,R4793+T4792,R4793)</f>
        <v>60925.735887924006</v>
      </c>
      <c r="U4793">
        <f>IF(P4793=P4792,1+U4792,1)</f>
        <v>2</v>
      </c>
      <c r="V4793" t="str">
        <f t="shared" si="74"/>
        <v/>
      </c>
      <c r="W4793" t="str">
        <f>IF(V4793="","",IF(ABS(V4793-R4793)&gt;W$1,ABS(V4793-R4793),""))</f>
        <v/>
      </c>
      <c r="X4793" t="str">
        <f>Y4793&amp;"-"&amp;Z4793&amp;"-"&amp;AC4793&amp;"-"&amp;AD4793&amp;"-"&amp;AG4793</f>
        <v>11.5-f-A-2-1.5</v>
      </c>
      <c r="Y4793">
        <f>F4793</f>
        <v>11.5</v>
      </c>
      <c r="Z4793" s="2" t="str">
        <f>G4793</f>
        <v>f</v>
      </c>
      <c r="AA4793">
        <f>_xlfn.IFNA(VLOOKUP(X4793,'duo-out'!A$2:Q$5000,5,FALSE),E4793+10*(H4793-1)+1+_xlfn.IFNA(VLOOKUP(D4793,states!A$2:C$10,3,FALSE),1))</f>
        <v>263</v>
      </c>
      <c r="AB4793" t="str">
        <f>IF(V4793="","",V4793)</f>
        <v/>
      </c>
      <c r="AC4793" s="2" t="str">
        <f>_xlfn.IFNA(VLOOKUP(D4793,states!A$2:C$10,2,FALSE),"XX")</f>
        <v>A</v>
      </c>
      <c r="AD4793">
        <f>E4793</f>
        <v>2</v>
      </c>
      <c r="AE4793">
        <f>_xlfn.IFNA(VLOOKUP(D4793,states!A$2:D$10,4,FALSE),0)</f>
        <v>2</v>
      </c>
      <c r="AF4793">
        <v>0.5</v>
      </c>
      <c r="AG4793">
        <f>IF(AE4793=0,AF4793,IF(AE4793=1,IF(F4793=0.5,0.5,IF(H4793=1,0.5,1.5)),IF(F4793=0.5,0.5,IF(H4793=1,2.5,1.5))))</f>
        <v>1.5</v>
      </c>
      <c r="AH4793" s="7">
        <f>IF(AC4793="XX",0,1/C4793^(1/5)*IF(E4793=0,100,1)/(E4793+1)^(1/4))</f>
        <v>1.3833296494790666</v>
      </c>
    </row>
    <row r="4794" spans="1:34">
      <c r="A4794">
        <v>1325</v>
      </c>
      <c r="B4794" s="1">
        <v>23425.88</v>
      </c>
      <c r="C4794" s="6">
        <v>8.3460000000000006E-2</v>
      </c>
      <c r="D4794" t="s">
        <v>3</v>
      </c>
      <c r="E4794">
        <v>2</v>
      </c>
      <c r="F4794">
        <v>11.5</v>
      </c>
      <c r="G4794" t="s">
        <v>2</v>
      </c>
      <c r="H4794">
        <v>2</v>
      </c>
      <c r="I4794" t="s">
        <v>0</v>
      </c>
      <c r="J4794">
        <v>2</v>
      </c>
      <c r="K4794">
        <v>10.5</v>
      </c>
      <c r="L4794" t="s">
        <v>2</v>
      </c>
      <c r="M4794">
        <v>2</v>
      </c>
      <c r="N4794" t="s">
        <v>1381</v>
      </c>
      <c r="O4794">
        <v>1</v>
      </c>
      <c r="P4794" t="str">
        <f>D4794&amp;"-"&amp;F4794&amp;"-"&amp;G4794&amp;"-"&amp;E4794&amp;"-"&amp;H4794</f>
        <v>A2Delta-11.5-f-2-2</v>
      </c>
      <c r="Q4794" t="str">
        <f>I4794&amp;"-"&amp;K4794&amp;"-"&amp;L4794&amp;"-"&amp;J4794&amp;"-"&amp;M4794</f>
        <v>X2Pi-10.5-f-2-2</v>
      </c>
      <c r="R4794">
        <f>B4794+S4794</f>
        <v>30462.873611405001</v>
      </c>
      <c r="S4794">
        <f>_xlfn.IFNA(VLOOKUP(Q4794,'MARVEL-X'!A$2:I$1400,7,FALSE),VLOOKUP(Q4794,MARVEL!A$2:J$1522,10,FALSE))</f>
        <v>7036.9936114049997</v>
      </c>
      <c r="T4794">
        <f>IF(P4794=P4793,R4794+T4793,R4794)</f>
        <v>91388.609499329003</v>
      </c>
      <c r="U4794">
        <f>IF(P4794=P4793,1+U4793,1)</f>
        <v>3</v>
      </c>
      <c r="V4794" t="str">
        <f t="shared" si="74"/>
        <v/>
      </c>
      <c r="W4794" t="str">
        <f>IF(V4794="","",IF(ABS(V4794-R4794)&gt;W$1,ABS(V4794-R4794),""))</f>
        <v/>
      </c>
      <c r="X4794" t="str">
        <f>Y4794&amp;"-"&amp;Z4794&amp;"-"&amp;AC4794&amp;"-"&amp;AD4794&amp;"-"&amp;AG4794</f>
        <v>11.5-f-A-2-1.5</v>
      </c>
      <c r="Y4794">
        <f>F4794</f>
        <v>11.5</v>
      </c>
      <c r="Z4794" s="2" t="str">
        <f>G4794</f>
        <v>f</v>
      </c>
      <c r="AA4794">
        <f>_xlfn.IFNA(VLOOKUP(X4794,'duo-out'!A$2:Q$5000,5,FALSE),E4794+10*(H4794-1)+1+_xlfn.IFNA(VLOOKUP(D4794,states!A$2:C$10,3,FALSE),1))</f>
        <v>263</v>
      </c>
      <c r="AB4794" t="str">
        <f>IF(V4794="","",V4794)</f>
        <v/>
      </c>
      <c r="AC4794" s="2" t="str">
        <f>_xlfn.IFNA(VLOOKUP(D4794,states!A$2:C$10,2,FALSE),"XX")</f>
        <v>A</v>
      </c>
      <c r="AD4794">
        <f>E4794</f>
        <v>2</v>
      </c>
      <c r="AE4794">
        <f>_xlfn.IFNA(VLOOKUP(D4794,states!A$2:D$10,4,FALSE),0)</f>
        <v>2</v>
      </c>
      <c r="AF4794">
        <v>0.5</v>
      </c>
      <c r="AG4794">
        <f>IF(AE4794=0,AF4794,IF(AE4794=1,IF(F4794=0.5,0.5,IF(H4794=1,0.5,1.5)),IF(F4794=0.5,0.5,IF(H4794=1,2.5,1.5))))</f>
        <v>1.5</v>
      </c>
      <c r="AH4794" s="7">
        <f>IF(AC4794="XX",0,1/C4794^(1/5)*IF(E4794=0,100,1)/(E4794+1)^(1/4))</f>
        <v>1.248601953999612</v>
      </c>
    </row>
    <row r="4795" spans="1:34">
      <c r="A4795">
        <v>1414</v>
      </c>
      <c r="B4795" s="1">
        <v>22789.68</v>
      </c>
      <c r="C4795" s="6">
        <v>0.35610000000000003</v>
      </c>
      <c r="D4795" t="s">
        <v>3</v>
      </c>
      <c r="E4795">
        <v>2</v>
      </c>
      <c r="F4795">
        <v>11.5</v>
      </c>
      <c r="G4795" t="s">
        <v>2</v>
      </c>
      <c r="H4795">
        <v>2</v>
      </c>
      <c r="I4795" t="s">
        <v>0</v>
      </c>
      <c r="J4795">
        <v>2</v>
      </c>
      <c r="K4795">
        <v>12.5</v>
      </c>
      <c r="L4795" t="s">
        <v>2</v>
      </c>
      <c r="M4795">
        <v>2</v>
      </c>
      <c r="N4795" t="s">
        <v>1470</v>
      </c>
      <c r="O4795">
        <v>1</v>
      </c>
      <c r="P4795" t="str">
        <f>D4795&amp;"-"&amp;F4795&amp;"-"&amp;G4795&amp;"-"&amp;E4795&amp;"-"&amp;H4795</f>
        <v>A2Delta-11.5-f-2-2</v>
      </c>
      <c r="Q4795" t="str">
        <f>I4795&amp;"-"&amp;K4795&amp;"-"&amp;L4795&amp;"-"&amp;J4795&amp;"-"&amp;M4795</f>
        <v>X2Pi-12.5-f-2-2</v>
      </c>
      <c r="R4795">
        <f>B4795+S4795</f>
        <v>30462.519611405001</v>
      </c>
      <c r="S4795">
        <f>_xlfn.IFNA(VLOOKUP(Q4795,'MARVEL-X'!A$2:I$1400,7,FALSE),VLOOKUP(Q4795,MARVEL!A$2:J$1522,10,FALSE))</f>
        <v>7672.8396114050001</v>
      </c>
      <c r="T4795">
        <f>IF(P4795=P4794,R4795+T4794,R4795)</f>
        <v>121851.12911073401</v>
      </c>
      <c r="U4795">
        <f>IF(P4795=P4794,1+U4794,1)</f>
        <v>4</v>
      </c>
      <c r="V4795" t="str">
        <f t="shared" si="74"/>
        <v/>
      </c>
      <c r="W4795" t="str">
        <f>IF(V4795="","",IF(ABS(V4795-R4795)&gt;W$1,ABS(V4795-R4795),""))</f>
        <v/>
      </c>
      <c r="X4795" t="str">
        <f>Y4795&amp;"-"&amp;Z4795&amp;"-"&amp;AC4795&amp;"-"&amp;AD4795&amp;"-"&amp;AG4795</f>
        <v>11.5-f-A-2-1.5</v>
      </c>
      <c r="Y4795">
        <f>F4795</f>
        <v>11.5</v>
      </c>
      <c r="Z4795" s="2" t="str">
        <f>G4795</f>
        <v>f</v>
      </c>
      <c r="AA4795">
        <f>_xlfn.IFNA(VLOOKUP(X4795,'duo-out'!A$2:Q$5000,5,FALSE),E4795+10*(H4795-1)+1+_xlfn.IFNA(VLOOKUP(D4795,states!A$2:C$10,3,FALSE),1))</f>
        <v>263</v>
      </c>
      <c r="AB4795" t="str">
        <f>IF(V4795="","",V4795)</f>
        <v/>
      </c>
      <c r="AC4795" s="2" t="str">
        <f>_xlfn.IFNA(VLOOKUP(D4795,states!A$2:C$10,2,FALSE),"XX")</f>
        <v>A</v>
      </c>
      <c r="AD4795">
        <f>E4795</f>
        <v>2</v>
      </c>
      <c r="AE4795">
        <f>_xlfn.IFNA(VLOOKUP(D4795,states!A$2:D$10,4,FALSE),0)</f>
        <v>2</v>
      </c>
      <c r="AF4795">
        <v>0.5</v>
      </c>
      <c r="AG4795">
        <f>IF(AE4795=0,AF4795,IF(AE4795=1,IF(F4795=0.5,0.5,IF(H4795=1,0.5,1.5)),IF(F4795=0.5,0.5,IF(H4795=1,2.5,1.5))))</f>
        <v>1.5</v>
      </c>
      <c r="AH4795" s="7">
        <f>IF(AC4795="XX",0,1/C4795^(1/5)*IF(E4795=0,100,1)/(E4795+1)^(1/4))</f>
        <v>0.93412563735775567</v>
      </c>
    </row>
    <row r="4796" spans="1:34">
      <c r="A4796">
        <v>1369</v>
      </c>
      <c r="B4796" s="1">
        <v>23119.78</v>
      </c>
      <c r="C4796" s="6">
        <v>0.05</v>
      </c>
      <c r="D4796" t="s">
        <v>3</v>
      </c>
      <c r="E4796">
        <v>2</v>
      </c>
      <c r="F4796">
        <v>11.5</v>
      </c>
      <c r="G4796" t="s">
        <v>2</v>
      </c>
      <c r="H4796">
        <v>2</v>
      </c>
      <c r="I4796" t="s">
        <v>0</v>
      </c>
      <c r="J4796">
        <v>2</v>
      </c>
      <c r="K4796">
        <v>11.5</v>
      </c>
      <c r="L4796" t="s">
        <v>2</v>
      </c>
      <c r="M4796">
        <v>2</v>
      </c>
      <c r="N4796" t="s">
        <v>1425</v>
      </c>
      <c r="O4796">
        <v>1</v>
      </c>
      <c r="P4796" t="str">
        <f>D4796&amp;"-"&amp;F4796&amp;"-"&amp;G4796&amp;"-"&amp;E4796&amp;"-"&amp;H4796</f>
        <v>A2Delta-11.5-f-2-2</v>
      </c>
      <c r="Q4796" t="str">
        <f>I4796&amp;"-"&amp;K4796&amp;"-"&amp;L4796&amp;"-"&amp;J4796&amp;"-"&amp;M4796</f>
        <v>X2Pi-11.5-f-2-2</v>
      </c>
      <c r="R4796">
        <f>B4796+S4796</f>
        <v>30462.847476322997</v>
      </c>
      <c r="S4796">
        <f>_xlfn.IFNA(VLOOKUP(Q4796,'MARVEL-X'!A$2:I$1400,7,FALSE),VLOOKUP(Q4796,MARVEL!A$2:J$1522,10,FALSE))</f>
        <v>7343.0674763229999</v>
      </c>
      <c r="T4796">
        <f>IF(P4796=P4795,R4796+T4795,R4796)</f>
        <v>152313.976587057</v>
      </c>
      <c r="U4796">
        <f>IF(P4796=P4795,1+U4795,1)</f>
        <v>5</v>
      </c>
      <c r="V4796">
        <f t="shared" si="74"/>
        <v>30462.795317411401</v>
      </c>
      <c r="W4796">
        <f>IF(V4796="","",IF(ABS(V4796-R4796)&gt;W$1,ABS(V4796-R4796),""))</f>
        <v>5.2158911596052349E-2</v>
      </c>
      <c r="X4796" t="str">
        <f>Y4796&amp;"-"&amp;Z4796&amp;"-"&amp;AC4796&amp;"-"&amp;AD4796&amp;"-"&amp;AG4796</f>
        <v>11.5-f-A-2-1.5</v>
      </c>
      <c r="Y4796">
        <f>F4796</f>
        <v>11.5</v>
      </c>
      <c r="Z4796" s="2" t="str">
        <f>G4796</f>
        <v>f</v>
      </c>
      <c r="AA4796">
        <f>_xlfn.IFNA(VLOOKUP(X4796,'duo-out'!A$2:Q$5000,5,FALSE),E4796+10*(H4796-1)+1+_xlfn.IFNA(VLOOKUP(D4796,states!A$2:C$10,3,FALSE),1))</f>
        <v>263</v>
      </c>
      <c r="AB4796">
        <f>IF(V4796="","",V4796)</f>
        <v>30462.795317411401</v>
      </c>
      <c r="AC4796" s="2" t="str">
        <f>_xlfn.IFNA(VLOOKUP(D4796,states!A$2:C$10,2,FALSE),"XX")</f>
        <v>A</v>
      </c>
      <c r="AD4796">
        <f>E4796</f>
        <v>2</v>
      </c>
      <c r="AE4796">
        <f>_xlfn.IFNA(VLOOKUP(D4796,states!A$2:D$10,4,FALSE),0)</f>
        <v>2</v>
      </c>
      <c r="AF4796">
        <v>0.5</v>
      </c>
      <c r="AG4796">
        <f>IF(AE4796=0,AF4796,IF(AE4796=1,IF(F4796=0.5,0.5,IF(H4796=1,0.5,1.5)),IF(F4796=0.5,0.5,IF(H4796=1,2.5,1.5))))</f>
        <v>1.5</v>
      </c>
      <c r="AH4796" s="7">
        <f>IF(AC4796="XX",0,1/C4796^(1/5)*IF(E4796=0,100,1)/(E4796+1)^(1/4))</f>
        <v>1.3833296494790666</v>
      </c>
    </row>
    <row r="4797" spans="1:34">
      <c r="A4797">
        <v>6035</v>
      </c>
      <c r="B4797" s="1">
        <v>22612.51</v>
      </c>
      <c r="C4797" s="6">
        <v>0.5</v>
      </c>
      <c r="D4797" t="s">
        <v>3</v>
      </c>
      <c r="E4797">
        <v>3</v>
      </c>
      <c r="F4797">
        <v>11.5</v>
      </c>
      <c r="G4797" t="s">
        <v>2</v>
      </c>
      <c r="H4797">
        <v>2</v>
      </c>
      <c r="I4797" t="s">
        <v>0</v>
      </c>
      <c r="J4797">
        <v>3</v>
      </c>
      <c r="K4797">
        <v>12.5</v>
      </c>
      <c r="L4797" t="s">
        <v>2</v>
      </c>
      <c r="M4797">
        <v>2</v>
      </c>
      <c r="N4797" t="s">
        <v>6091</v>
      </c>
      <c r="O4797">
        <v>1</v>
      </c>
      <c r="P4797" t="str">
        <f>D4797&amp;"-"&amp;F4797&amp;"-"&amp;G4797&amp;"-"&amp;E4797&amp;"-"&amp;H4797</f>
        <v>A2Delta-11.5-f-3-2</v>
      </c>
      <c r="Q4797" t="str">
        <f>I4797&amp;"-"&amp;K4797&amp;"-"&amp;L4797&amp;"-"&amp;J4797&amp;"-"&amp;M4797</f>
        <v>X2Pi-12.5-f-3-2</v>
      </c>
      <c r="R4797">
        <f>B4797+S4797</f>
        <v>32673.117476323001</v>
      </c>
      <c r="S4797">
        <f>_xlfn.IFNA(VLOOKUP(Q4797,'MARVEL-X'!A$2:I$1400,7,FALSE),VLOOKUP(Q4797,MARVEL!A$2:J$1522,10,FALSE))</f>
        <v>10060.607476323001</v>
      </c>
      <c r="T4797">
        <f>IF(P4797=P4796,R4797+T4796,R4797)</f>
        <v>32673.117476323001</v>
      </c>
      <c r="U4797">
        <f>IF(P4797=P4796,1+U4796,1)</f>
        <v>1</v>
      </c>
      <c r="V4797">
        <f t="shared" si="74"/>
        <v>32673.117476323001</v>
      </c>
      <c r="W4797" t="str">
        <f>IF(V4797="","",IF(ABS(V4797-R4797)&gt;W$1,ABS(V4797-R4797),""))</f>
        <v/>
      </c>
      <c r="X4797" t="str">
        <f>Y4797&amp;"-"&amp;Z4797&amp;"-"&amp;AC4797&amp;"-"&amp;AD4797&amp;"-"&amp;AG4797</f>
        <v>11.5-f-A-3-1.5</v>
      </c>
      <c r="Y4797">
        <f>F4797</f>
        <v>11.5</v>
      </c>
      <c r="Z4797" s="2" t="str">
        <f>G4797</f>
        <v>f</v>
      </c>
      <c r="AA4797">
        <f>_xlfn.IFNA(VLOOKUP(X4797,'duo-out'!A$2:Q$5000,5,FALSE),E4797+10*(H4797-1)+1+_xlfn.IFNA(VLOOKUP(D4797,states!A$2:C$10,3,FALSE),1))</f>
        <v>264</v>
      </c>
      <c r="AB4797">
        <f>IF(V4797="","",V4797)</f>
        <v>32673.117476323001</v>
      </c>
      <c r="AC4797" s="2" t="str">
        <f>_xlfn.IFNA(VLOOKUP(D4797,states!A$2:C$10,2,FALSE),"XX")</f>
        <v>A</v>
      </c>
      <c r="AD4797">
        <f>E4797</f>
        <v>3</v>
      </c>
      <c r="AE4797">
        <f>_xlfn.IFNA(VLOOKUP(D4797,states!A$2:D$10,4,FALSE),0)</f>
        <v>2</v>
      </c>
      <c r="AF4797">
        <v>0.5</v>
      </c>
      <c r="AG4797">
        <f>IF(AE4797=0,AF4797,IF(AE4797=1,IF(F4797=0.5,0.5,IF(H4797=1,0.5,1.5)),IF(F4797=0.5,0.5,IF(H4797=1,2.5,1.5))))</f>
        <v>1.5</v>
      </c>
      <c r="AH4797" s="7">
        <f>IF(AC4797="XX",0,1/C4797^(1/5)*IF(E4797=0,100,1)/(E4797+1)^(1/4))</f>
        <v>0.8122523963562357</v>
      </c>
    </row>
    <row r="4798" spans="1:34">
      <c r="A4798">
        <v>6091</v>
      </c>
      <c r="B4798" s="1">
        <v>22329.32</v>
      </c>
      <c r="C4798" s="6">
        <v>0.5</v>
      </c>
      <c r="D4798" t="s">
        <v>3</v>
      </c>
      <c r="E4798">
        <v>4</v>
      </c>
      <c r="F4798">
        <v>11.5</v>
      </c>
      <c r="G4798" t="s">
        <v>2</v>
      </c>
      <c r="H4798">
        <v>1</v>
      </c>
      <c r="I4798" t="s">
        <v>0</v>
      </c>
      <c r="J4798">
        <v>4</v>
      </c>
      <c r="K4798">
        <v>12.5</v>
      </c>
      <c r="L4798" t="s">
        <v>2</v>
      </c>
      <c r="M4798">
        <v>1</v>
      </c>
      <c r="N4798" t="s">
        <v>6147</v>
      </c>
      <c r="O4798">
        <v>1</v>
      </c>
      <c r="P4798" t="str">
        <f>D4798&amp;"-"&amp;F4798&amp;"-"&amp;G4798&amp;"-"&amp;E4798&amp;"-"&amp;H4798</f>
        <v>A2Delta-11.5-f-4-1</v>
      </c>
      <c r="Q4798" t="str">
        <f>I4798&amp;"-"&amp;K4798&amp;"-"&amp;L4798&amp;"-"&amp;J4798&amp;"-"&amp;M4798</f>
        <v>X2Pi-12.5-f-4-1</v>
      </c>
      <c r="R4798">
        <f>B4798+S4798</f>
        <v>34347.302051289</v>
      </c>
      <c r="S4798">
        <f>_xlfn.IFNA(VLOOKUP(Q4798,'MARVEL-X'!A$2:I$1400,7,FALSE),VLOOKUP(Q4798,MARVEL!A$2:J$1522,10,FALSE))</f>
        <v>12017.982051289</v>
      </c>
      <c r="T4798">
        <f>IF(P4798=P4797,R4798+T4797,R4798)</f>
        <v>34347.302051289</v>
      </c>
      <c r="U4798">
        <f>IF(P4798=P4797,1+U4797,1)</f>
        <v>1</v>
      </c>
      <c r="V4798" t="str">
        <f t="shared" si="74"/>
        <v/>
      </c>
      <c r="W4798" t="str">
        <f>IF(V4798="","",IF(ABS(V4798-R4798)&gt;W$1,ABS(V4798-R4798),""))</f>
        <v/>
      </c>
      <c r="X4798" t="str">
        <f>Y4798&amp;"-"&amp;Z4798&amp;"-"&amp;AC4798&amp;"-"&amp;AD4798&amp;"-"&amp;AG4798</f>
        <v>11.5-f-A-4-2.5</v>
      </c>
      <c r="Y4798">
        <f>F4798</f>
        <v>11.5</v>
      </c>
      <c r="Z4798" s="2" t="str">
        <f>G4798</f>
        <v>f</v>
      </c>
      <c r="AA4798">
        <f>_xlfn.IFNA(VLOOKUP(X4798,'duo-out'!A$2:Q$5000,5,FALSE),E4798+10*(H4798-1)+1+_xlfn.IFNA(VLOOKUP(D4798,states!A$2:C$10,3,FALSE),1))</f>
        <v>255</v>
      </c>
      <c r="AB4798" t="str">
        <f>IF(V4798="","",V4798)</f>
        <v/>
      </c>
      <c r="AC4798" s="2" t="str">
        <f>_xlfn.IFNA(VLOOKUP(D4798,states!A$2:C$10,2,FALSE),"XX")</f>
        <v>A</v>
      </c>
      <c r="AD4798">
        <f>E4798</f>
        <v>4</v>
      </c>
      <c r="AE4798">
        <f>_xlfn.IFNA(VLOOKUP(D4798,states!A$2:D$10,4,FALSE),0)</f>
        <v>2</v>
      </c>
      <c r="AF4798">
        <v>0.5</v>
      </c>
      <c r="AG4798">
        <f>IF(AE4798=0,AF4798,IF(AE4798=1,IF(F4798=0.5,0.5,IF(H4798=1,0.5,1.5)),IF(F4798=0.5,0.5,IF(H4798=1,2.5,1.5))))</f>
        <v>2.5</v>
      </c>
      <c r="AH4798" s="7">
        <f>IF(AC4798="XX",0,1/C4798^(1/5)*IF(E4798=0,100,1)/(E4798+1)^(1/4))</f>
        <v>0.76818088824663155</v>
      </c>
    </row>
    <row r="4799" spans="1:34">
      <c r="A4799">
        <v>6071</v>
      </c>
      <c r="B4799" s="1">
        <v>22605.91</v>
      </c>
      <c r="C4799" s="6">
        <v>0.5</v>
      </c>
      <c r="D4799" t="s">
        <v>3</v>
      </c>
      <c r="E4799">
        <v>4</v>
      </c>
      <c r="F4799">
        <v>11.5</v>
      </c>
      <c r="G4799" t="s">
        <v>2</v>
      </c>
      <c r="H4799">
        <v>1</v>
      </c>
      <c r="I4799" t="s">
        <v>0</v>
      </c>
      <c r="J4799">
        <v>4</v>
      </c>
      <c r="K4799">
        <v>11.5</v>
      </c>
      <c r="L4799" t="s">
        <v>1</v>
      </c>
      <c r="M4799">
        <v>1</v>
      </c>
      <c r="N4799" t="s">
        <v>6127</v>
      </c>
      <c r="O4799">
        <v>1</v>
      </c>
      <c r="P4799" t="str">
        <f>D4799&amp;"-"&amp;F4799&amp;"-"&amp;G4799&amp;"-"&amp;E4799&amp;"-"&amp;H4799</f>
        <v>A2Delta-11.5-f-4-1</v>
      </c>
      <c r="Q4799" t="str">
        <f>I4799&amp;"-"&amp;K4799&amp;"-"&amp;L4799&amp;"-"&amp;J4799&amp;"-"&amp;M4799</f>
        <v>X2Pi-11.5-e-4-1</v>
      </c>
      <c r="R4799">
        <f>B4799+S4799</f>
        <v>34347.419755554001</v>
      </c>
      <c r="S4799">
        <f>_xlfn.IFNA(VLOOKUP(Q4799,'MARVEL-X'!A$2:I$1400,7,FALSE),VLOOKUP(Q4799,MARVEL!A$2:J$1522,10,FALSE))</f>
        <v>11741.509755554</v>
      </c>
      <c r="T4799">
        <f>IF(P4799=P4798,R4799+T4798,R4799)</f>
        <v>68694.721806843008</v>
      </c>
      <c r="U4799">
        <f>IF(P4799=P4798,1+U4798,1)</f>
        <v>2</v>
      </c>
      <c r="V4799">
        <f t="shared" si="74"/>
        <v>34347.360903421504</v>
      </c>
      <c r="W4799">
        <f>IF(V4799="","",IF(ABS(V4799-R4799)&gt;W$1,ABS(V4799-R4799),""))</f>
        <v>5.8852132497122511E-2</v>
      </c>
      <c r="X4799" t="str">
        <f>Y4799&amp;"-"&amp;Z4799&amp;"-"&amp;AC4799&amp;"-"&amp;AD4799&amp;"-"&amp;AG4799</f>
        <v>11.5-f-A-4-2.5</v>
      </c>
      <c r="Y4799">
        <f>F4799</f>
        <v>11.5</v>
      </c>
      <c r="Z4799" s="2" t="str">
        <f>G4799</f>
        <v>f</v>
      </c>
      <c r="AA4799">
        <f>_xlfn.IFNA(VLOOKUP(X4799,'duo-out'!A$2:Q$5000,5,FALSE),E4799+10*(H4799-1)+1+_xlfn.IFNA(VLOOKUP(D4799,states!A$2:C$10,3,FALSE),1))</f>
        <v>255</v>
      </c>
      <c r="AB4799">
        <f>IF(V4799="","",V4799)</f>
        <v>34347.360903421504</v>
      </c>
      <c r="AC4799" s="2" t="str">
        <f>_xlfn.IFNA(VLOOKUP(D4799,states!A$2:C$10,2,FALSE),"XX")</f>
        <v>A</v>
      </c>
      <c r="AD4799">
        <f>E4799</f>
        <v>4</v>
      </c>
      <c r="AE4799">
        <f>_xlfn.IFNA(VLOOKUP(D4799,states!A$2:D$10,4,FALSE),0)</f>
        <v>2</v>
      </c>
      <c r="AF4799">
        <v>0.5</v>
      </c>
      <c r="AG4799">
        <f>IF(AE4799=0,AF4799,IF(AE4799=1,IF(F4799=0.5,0.5,IF(H4799=1,0.5,1.5)),IF(F4799=0.5,0.5,IF(H4799=1,2.5,1.5))))</f>
        <v>2.5</v>
      </c>
      <c r="AH4799" s="7">
        <f>IF(AC4799="XX",0,1/C4799^(1/5)*IF(E4799=0,100,1)/(E4799+1)^(1/4))</f>
        <v>0.76818088824663155</v>
      </c>
    </row>
    <row r="4800" spans="1:34">
      <c r="A4800">
        <v>6155</v>
      </c>
      <c r="B4800" s="1">
        <v>22093.54</v>
      </c>
      <c r="C4800" s="6">
        <v>0.5</v>
      </c>
      <c r="D4800" t="s">
        <v>3</v>
      </c>
      <c r="E4800">
        <v>5</v>
      </c>
      <c r="F4800">
        <v>11.5</v>
      </c>
      <c r="G4800" t="s">
        <v>2</v>
      </c>
      <c r="H4800">
        <v>1</v>
      </c>
      <c r="I4800" t="s">
        <v>0</v>
      </c>
      <c r="J4800">
        <v>5</v>
      </c>
      <c r="K4800">
        <v>11.5</v>
      </c>
      <c r="L4800" t="s">
        <v>1</v>
      </c>
      <c r="M4800">
        <v>1</v>
      </c>
      <c r="N4800" t="s">
        <v>6211</v>
      </c>
      <c r="O4800">
        <v>1</v>
      </c>
      <c r="P4800" t="str">
        <f>D4800&amp;"-"&amp;F4800&amp;"-"&amp;G4800&amp;"-"&amp;E4800&amp;"-"&amp;H4800</f>
        <v>A2Delta-11.5-f-5-1</v>
      </c>
      <c r="Q4800" t="str">
        <f>I4800&amp;"-"&amp;K4800&amp;"-"&amp;L4800&amp;"-"&amp;J4800&amp;"-"&amp;M4800</f>
        <v>X2Pi-11.5-e-5-1</v>
      </c>
      <c r="R4800" t="e">
        <f>B4800+S4800</f>
        <v>#N/A</v>
      </c>
      <c r="S4800" t="e">
        <f>_xlfn.IFNA(VLOOKUP(Q4800,'MARVEL-X'!A$2:I$1400,7,FALSE),VLOOKUP(Q4800,MARVEL!A$2:J$1522,10,FALSE))</f>
        <v>#N/A</v>
      </c>
      <c r="T4800" t="e">
        <f>IF(P4800=P4799,R4800+T4799,R4800)</f>
        <v>#N/A</v>
      </c>
      <c r="U4800">
        <f>IF(P4800=P4799,1+U4799,1)</f>
        <v>1</v>
      </c>
      <c r="V4800" t="e">
        <f t="shared" si="74"/>
        <v>#N/A</v>
      </c>
      <c r="W4800" t="e">
        <f>IF(V4800="","",IF(ABS(V4800-R4800)&gt;W$1,ABS(V4800-R4800),""))</f>
        <v>#N/A</v>
      </c>
      <c r="X4800" t="str">
        <f>Y4800&amp;"-"&amp;Z4800&amp;"-"&amp;AC4800&amp;"-"&amp;AD4800&amp;"-"&amp;AG4800</f>
        <v>11.5-f-A-5-2.5</v>
      </c>
      <c r="Y4800">
        <f>F4800</f>
        <v>11.5</v>
      </c>
      <c r="Z4800" s="2" t="str">
        <f>G4800</f>
        <v>f</v>
      </c>
      <c r="AA4800">
        <f>_xlfn.IFNA(VLOOKUP(X4800,'duo-out'!A$2:Q$5000,5,FALSE),E4800+10*(H4800-1)+1+_xlfn.IFNA(VLOOKUP(D4800,states!A$2:C$10,3,FALSE),1))</f>
        <v>256</v>
      </c>
      <c r="AB4800" t="e">
        <f>IF(V4800="","",V4800)</f>
        <v>#N/A</v>
      </c>
      <c r="AC4800" s="2" t="str">
        <f>_xlfn.IFNA(VLOOKUP(D4800,states!A$2:C$10,2,FALSE),"XX")</f>
        <v>A</v>
      </c>
      <c r="AD4800">
        <f>E4800</f>
        <v>5</v>
      </c>
      <c r="AE4800">
        <f>_xlfn.IFNA(VLOOKUP(D4800,states!A$2:D$10,4,FALSE),0)</f>
        <v>2</v>
      </c>
      <c r="AF4800">
        <v>0.5</v>
      </c>
      <c r="AG4800">
        <f>IF(AE4800=0,AF4800,IF(AE4800=1,IF(F4800=0.5,0.5,IF(H4800=1,0.5,1.5)),IF(F4800=0.5,0.5,IF(H4800=1,2.5,1.5))))</f>
        <v>2.5</v>
      </c>
      <c r="AH4800" s="7">
        <f>IF(AC4800="XX",0,1/C4800^(1/5)*IF(E4800=0,100,1)/(E4800+1)^(1/4))</f>
        <v>0.73395289278439235</v>
      </c>
    </row>
    <row r="4801" spans="1:34">
      <c r="A4801">
        <v>6180</v>
      </c>
      <c r="B4801" s="1">
        <v>22059.42</v>
      </c>
      <c r="C4801" s="6">
        <v>0.5</v>
      </c>
      <c r="D4801" t="s">
        <v>3</v>
      </c>
      <c r="E4801">
        <v>5</v>
      </c>
      <c r="F4801">
        <v>11.5</v>
      </c>
      <c r="G4801" t="s">
        <v>2</v>
      </c>
      <c r="H4801">
        <v>2</v>
      </c>
      <c r="I4801" t="s">
        <v>0</v>
      </c>
      <c r="J4801">
        <v>5</v>
      </c>
      <c r="K4801">
        <v>11.5</v>
      </c>
      <c r="L4801" t="s">
        <v>1</v>
      </c>
      <c r="M4801">
        <v>2</v>
      </c>
      <c r="N4801" t="s">
        <v>6236</v>
      </c>
      <c r="O4801">
        <v>1</v>
      </c>
      <c r="P4801" t="str">
        <f>D4801&amp;"-"&amp;F4801&amp;"-"&amp;G4801&amp;"-"&amp;E4801&amp;"-"&amp;H4801</f>
        <v>A2Delta-11.5-f-5-2</v>
      </c>
      <c r="Q4801" t="str">
        <f>I4801&amp;"-"&amp;K4801&amp;"-"&amp;L4801&amp;"-"&amp;J4801&amp;"-"&amp;M4801</f>
        <v>X2Pi-11.5-e-5-2</v>
      </c>
      <c r="R4801">
        <f>B4801+S4801</f>
        <v>36231.623586839996</v>
      </c>
      <c r="S4801">
        <f>_xlfn.IFNA(VLOOKUP(Q4801,'MARVEL-X'!A$2:I$1400,7,FALSE),VLOOKUP(Q4801,MARVEL!A$2:J$1522,10,FALSE))</f>
        <v>14172.20358684</v>
      </c>
      <c r="T4801">
        <f>IF(P4801=P4800,R4801+T4800,R4801)</f>
        <v>36231.623586839996</v>
      </c>
      <c r="U4801">
        <f>IF(P4801=P4800,1+U4800,1)</f>
        <v>1</v>
      </c>
      <c r="V4801">
        <f t="shared" si="74"/>
        <v>36231.623586839996</v>
      </c>
      <c r="W4801" t="str">
        <f>IF(V4801="","",IF(ABS(V4801-R4801)&gt;W$1,ABS(V4801-R4801),""))</f>
        <v/>
      </c>
      <c r="X4801" t="str">
        <f>Y4801&amp;"-"&amp;Z4801&amp;"-"&amp;AC4801&amp;"-"&amp;AD4801&amp;"-"&amp;AG4801</f>
        <v>11.5-f-A-5-1.5</v>
      </c>
      <c r="Y4801">
        <f>F4801</f>
        <v>11.5</v>
      </c>
      <c r="Z4801" s="2" t="str">
        <f>G4801</f>
        <v>f</v>
      </c>
      <c r="AA4801">
        <f>_xlfn.IFNA(VLOOKUP(X4801,'duo-out'!A$2:Q$5000,5,FALSE),E4801+10*(H4801-1)+1+_xlfn.IFNA(VLOOKUP(D4801,states!A$2:C$10,3,FALSE),1))</f>
        <v>266</v>
      </c>
      <c r="AB4801">
        <f>IF(V4801="","",V4801)</f>
        <v>36231.623586839996</v>
      </c>
      <c r="AC4801" s="2" t="str">
        <f>_xlfn.IFNA(VLOOKUP(D4801,states!A$2:C$10,2,FALSE),"XX")</f>
        <v>A</v>
      </c>
      <c r="AD4801">
        <f>E4801</f>
        <v>5</v>
      </c>
      <c r="AE4801">
        <f>_xlfn.IFNA(VLOOKUP(D4801,states!A$2:D$10,4,FALSE),0)</f>
        <v>2</v>
      </c>
      <c r="AF4801">
        <v>0.5</v>
      </c>
      <c r="AG4801">
        <f>IF(AE4801=0,AF4801,IF(AE4801=1,IF(F4801=0.5,0.5,IF(H4801=1,0.5,1.5)),IF(F4801=0.5,0.5,IF(H4801=1,2.5,1.5))))</f>
        <v>1.5</v>
      </c>
      <c r="AH4801" s="7">
        <f>IF(AC4801="XX",0,1/C4801^(1/5)*IF(E4801=0,100,1)/(E4801+1)^(1/4))</f>
        <v>0.73395289278439235</v>
      </c>
    </row>
    <row r="4802" spans="1:34">
      <c r="A4802">
        <v>3222</v>
      </c>
      <c r="B4802" s="1">
        <v>23233.578399999999</v>
      </c>
      <c r="C4802" s="6">
        <v>5.0000000000000001E-3</v>
      </c>
      <c r="D4802" t="s">
        <v>3</v>
      </c>
      <c r="E4802">
        <v>0</v>
      </c>
      <c r="F4802">
        <v>12.5</v>
      </c>
      <c r="G4802" t="s">
        <v>1</v>
      </c>
      <c r="H4802">
        <v>1</v>
      </c>
      <c r="I4802" t="s">
        <v>0</v>
      </c>
      <c r="J4802">
        <v>0</v>
      </c>
      <c r="K4802">
        <v>12.5</v>
      </c>
      <c r="L4802" t="s">
        <v>2</v>
      </c>
      <c r="M4802">
        <v>1</v>
      </c>
      <c r="N4802" t="s">
        <v>3278</v>
      </c>
      <c r="O4802">
        <v>1</v>
      </c>
      <c r="P4802" t="str">
        <f>D4802&amp;"-"&amp;F4802&amp;"-"&amp;G4802&amp;"-"&amp;E4802&amp;"-"&amp;H4802</f>
        <v>A2Delta-12.5-e-0-1</v>
      </c>
      <c r="Q4802" t="str">
        <f>I4802&amp;"-"&amp;K4802&amp;"-"&amp;L4802&amp;"-"&amp;J4802&amp;"-"&amp;M4802</f>
        <v>X2Pi-12.5-f-0-1</v>
      </c>
      <c r="R4802">
        <f>B4802+S4802</f>
        <v>25395.819602836</v>
      </c>
      <c r="S4802">
        <f>_xlfn.IFNA(VLOOKUP(Q4802,'MARVEL-X'!A$2:I$1400,7,FALSE),VLOOKUP(Q4802,MARVEL!A$2:J$1522,10,FALSE))</f>
        <v>2162.241202836</v>
      </c>
      <c r="T4802">
        <f>IF(P4802=P4801,R4802+T4801,R4802)</f>
        <v>25395.819602836</v>
      </c>
      <c r="U4802">
        <f>IF(P4802=P4801,1+U4801,1)</f>
        <v>1</v>
      </c>
      <c r="V4802" t="str">
        <f t="shared" si="74"/>
        <v/>
      </c>
      <c r="W4802" t="str">
        <f>IF(V4802="","",IF(ABS(V4802-R4802)&gt;W$1,ABS(V4802-R4802),""))</f>
        <v/>
      </c>
      <c r="X4802" t="str">
        <f>Y4802&amp;"-"&amp;Z4802&amp;"-"&amp;AC4802&amp;"-"&amp;AD4802&amp;"-"&amp;AG4802</f>
        <v>12.5-e-A-0-2.5</v>
      </c>
      <c r="Y4802">
        <f>F4802</f>
        <v>12.5</v>
      </c>
      <c r="Z4802" s="2" t="str">
        <f>G4802</f>
        <v>e</v>
      </c>
      <c r="AA4802">
        <f>_xlfn.IFNA(VLOOKUP(X4802,'duo-out'!A$2:Q$5000,5,FALSE),E4802+10*(H4802-1)+1+_xlfn.IFNA(VLOOKUP(D4802,states!A$2:C$10,3,FALSE),1))</f>
        <v>251</v>
      </c>
      <c r="AB4802" t="str">
        <f>IF(V4802="","",V4802)</f>
        <v/>
      </c>
      <c r="AC4802" s="2" t="str">
        <f>_xlfn.IFNA(VLOOKUP(D4802,states!A$2:C$10,2,FALSE),"XX")</f>
        <v>A</v>
      </c>
      <c r="AD4802">
        <f>E4802</f>
        <v>0</v>
      </c>
      <c r="AE4802">
        <f>_xlfn.IFNA(VLOOKUP(D4802,states!A$2:D$10,4,FALSE),0)</f>
        <v>2</v>
      </c>
      <c r="AF4802">
        <v>0.5</v>
      </c>
      <c r="AG4802">
        <f>IF(AE4802=0,AF4802,IF(AE4802=1,IF(F4802=0.5,0.5,IF(H4802=1,0.5,1.5)),IF(F4802=0.5,0.5,IF(H4802=1,2.5,1.5))))</f>
        <v>2.5</v>
      </c>
      <c r="AH4802" s="7">
        <f>IF(AC4802="XX",0,1/C4802^(1/5)*IF(E4802=0,100,1)/(E4802+1)^(1/4))</f>
        <v>288.53998118144267</v>
      </c>
    </row>
    <row r="4803" spans="1:34">
      <c r="A4803">
        <v>3878</v>
      </c>
      <c r="B4803" s="1">
        <v>20234.326700000001</v>
      </c>
      <c r="C4803" s="6">
        <v>3.2969999999999999E-2</v>
      </c>
      <c r="D4803" t="s">
        <v>3</v>
      </c>
      <c r="E4803">
        <v>0</v>
      </c>
      <c r="F4803">
        <v>12.5</v>
      </c>
      <c r="G4803" t="s">
        <v>1</v>
      </c>
      <c r="H4803">
        <v>1</v>
      </c>
      <c r="I4803" t="s">
        <v>0</v>
      </c>
      <c r="J4803">
        <v>1</v>
      </c>
      <c r="K4803">
        <v>13.5</v>
      </c>
      <c r="L4803" t="s">
        <v>1</v>
      </c>
      <c r="M4803">
        <v>1</v>
      </c>
      <c r="N4803" t="s">
        <v>3934</v>
      </c>
      <c r="O4803">
        <v>1</v>
      </c>
      <c r="P4803" t="str">
        <f>D4803&amp;"-"&amp;F4803&amp;"-"&amp;G4803&amp;"-"&amp;E4803&amp;"-"&amp;H4803</f>
        <v>A2Delta-12.5-e-0-1</v>
      </c>
      <c r="Q4803" t="str">
        <f>I4803&amp;"-"&amp;K4803&amp;"-"&amp;L4803&amp;"-"&amp;J4803&amp;"-"&amp;M4803</f>
        <v>X2Pi-13.5-e-1-1</v>
      </c>
      <c r="R4803">
        <f>B4803+S4803</f>
        <v>25395.844460218002</v>
      </c>
      <c r="S4803">
        <f>_xlfn.IFNA(VLOOKUP(Q4803,'MARVEL-X'!A$2:I$1400,7,FALSE),VLOOKUP(Q4803,MARVEL!A$2:J$1522,10,FALSE))</f>
        <v>5161.5177602180001</v>
      </c>
      <c r="T4803">
        <f>IF(P4803=P4802,R4803+T4802,R4803)</f>
        <v>50791.664063054006</v>
      </c>
      <c r="U4803">
        <f>IF(P4803=P4802,1+U4802,1)</f>
        <v>2</v>
      </c>
      <c r="V4803" t="str">
        <f t="shared" ref="V4803:V4866" si="75">IF(P4803=P4804,"",T4803/U4803)</f>
        <v/>
      </c>
      <c r="W4803" t="str">
        <f>IF(V4803="","",IF(ABS(V4803-R4803)&gt;W$1,ABS(V4803-R4803),""))</f>
        <v/>
      </c>
      <c r="X4803" t="str">
        <f>Y4803&amp;"-"&amp;Z4803&amp;"-"&amp;AC4803&amp;"-"&amp;AD4803&amp;"-"&amp;AG4803</f>
        <v>12.5-e-A-0-2.5</v>
      </c>
      <c r="Y4803">
        <f>F4803</f>
        <v>12.5</v>
      </c>
      <c r="Z4803" s="2" t="str">
        <f>G4803</f>
        <v>e</v>
      </c>
      <c r="AA4803">
        <f>_xlfn.IFNA(VLOOKUP(X4803,'duo-out'!A$2:Q$5000,5,FALSE),E4803+10*(H4803-1)+1+_xlfn.IFNA(VLOOKUP(D4803,states!A$2:C$10,3,FALSE),1))</f>
        <v>251</v>
      </c>
      <c r="AB4803" t="str">
        <f>IF(V4803="","",V4803)</f>
        <v/>
      </c>
      <c r="AC4803" s="2" t="str">
        <f>_xlfn.IFNA(VLOOKUP(D4803,states!A$2:C$10,2,FALSE),"XX")</f>
        <v>A</v>
      </c>
      <c r="AD4803">
        <f>E4803</f>
        <v>0</v>
      </c>
      <c r="AE4803">
        <f>_xlfn.IFNA(VLOOKUP(D4803,states!A$2:D$10,4,FALSE),0)</f>
        <v>2</v>
      </c>
      <c r="AF4803">
        <v>0.5</v>
      </c>
      <c r="AG4803">
        <f>IF(AE4803=0,AF4803,IF(AE4803=1,IF(F4803=0.5,0.5,IF(H4803=1,0.5,1.5)),IF(F4803=0.5,0.5,IF(H4803=1,2.5,1.5))))</f>
        <v>2.5</v>
      </c>
      <c r="AH4803" s="7">
        <f>IF(AC4803="XX",0,1/C4803^(1/5)*IF(E4803=0,100,1)/(E4803+1)^(1/4))</f>
        <v>197.86829455858594</v>
      </c>
    </row>
    <row r="4804" spans="1:34">
      <c r="A4804">
        <v>3866</v>
      </c>
      <c r="B4804" s="1">
        <v>20582.700799999999</v>
      </c>
      <c r="C4804" s="6">
        <v>2.683E-2</v>
      </c>
      <c r="D4804" t="s">
        <v>3</v>
      </c>
      <c r="E4804">
        <v>0</v>
      </c>
      <c r="F4804">
        <v>12.5</v>
      </c>
      <c r="G4804" t="s">
        <v>1</v>
      </c>
      <c r="H4804">
        <v>1</v>
      </c>
      <c r="I4804" t="s">
        <v>0</v>
      </c>
      <c r="J4804">
        <v>1</v>
      </c>
      <c r="K4804">
        <v>12.5</v>
      </c>
      <c r="L4804" t="s">
        <v>2</v>
      </c>
      <c r="M4804">
        <v>1</v>
      </c>
      <c r="N4804" t="s">
        <v>3922</v>
      </c>
      <c r="O4804">
        <v>1</v>
      </c>
      <c r="P4804" t="str">
        <f>D4804&amp;"-"&amp;F4804&amp;"-"&amp;G4804&amp;"-"&amp;E4804&amp;"-"&amp;H4804</f>
        <v>A2Delta-12.5-e-0-1</v>
      </c>
      <c r="Q4804" t="str">
        <f>I4804&amp;"-"&amp;K4804&amp;"-"&amp;L4804&amp;"-"&amp;J4804&amp;"-"&amp;M4804</f>
        <v>X2Pi-12.5-f-1-1</v>
      </c>
      <c r="R4804">
        <f>B4804+S4804</f>
        <v>25395.802884061999</v>
      </c>
      <c r="S4804">
        <f>_xlfn.IFNA(VLOOKUP(Q4804,'MARVEL-X'!A$2:I$1400,7,FALSE),VLOOKUP(Q4804,MARVEL!A$2:J$1522,10,FALSE))</f>
        <v>4813.1020840620004</v>
      </c>
      <c r="T4804">
        <f>IF(P4804=P4803,R4804+T4803,R4804)</f>
        <v>76187.466947116001</v>
      </c>
      <c r="U4804">
        <f>IF(P4804=P4803,1+U4803,1)</f>
        <v>3</v>
      </c>
      <c r="V4804" t="str">
        <f t="shared" si="75"/>
        <v/>
      </c>
      <c r="W4804" t="str">
        <f>IF(V4804="","",IF(ABS(V4804-R4804)&gt;W$1,ABS(V4804-R4804),""))</f>
        <v/>
      </c>
      <c r="X4804" t="str">
        <f>Y4804&amp;"-"&amp;Z4804&amp;"-"&amp;AC4804&amp;"-"&amp;AD4804&amp;"-"&amp;AG4804</f>
        <v>12.5-e-A-0-2.5</v>
      </c>
      <c r="Y4804">
        <f>F4804</f>
        <v>12.5</v>
      </c>
      <c r="Z4804" s="2" t="str">
        <f>G4804</f>
        <v>e</v>
      </c>
      <c r="AA4804">
        <f>_xlfn.IFNA(VLOOKUP(X4804,'duo-out'!A$2:Q$5000,5,FALSE),E4804+10*(H4804-1)+1+_xlfn.IFNA(VLOOKUP(D4804,states!A$2:C$10,3,FALSE),1))</f>
        <v>251</v>
      </c>
      <c r="AB4804" t="str">
        <f>IF(V4804="","",V4804)</f>
        <v/>
      </c>
      <c r="AC4804" s="2" t="str">
        <f>_xlfn.IFNA(VLOOKUP(D4804,states!A$2:C$10,2,FALSE),"XX")</f>
        <v>A</v>
      </c>
      <c r="AD4804">
        <f>E4804</f>
        <v>0</v>
      </c>
      <c r="AE4804">
        <f>_xlfn.IFNA(VLOOKUP(D4804,states!A$2:D$10,4,FALSE),0)</f>
        <v>2</v>
      </c>
      <c r="AF4804">
        <v>0.5</v>
      </c>
      <c r="AG4804">
        <f>IF(AE4804=0,AF4804,IF(AE4804=1,IF(F4804=0.5,0.5,IF(H4804=1,0.5,1.5)),IF(F4804=0.5,0.5,IF(H4804=1,2.5,1.5))))</f>
        <v>2.5</v>
      </c>
      <c r="AH4804" s="7">
        <f>IF(AC4804="XX",0,1/C4804^(1/5)*IF(E4804=0,100,1)/(E4804+1)^(1/4))</f>
        <v>206.19392488367336</v>
      </c>
    </row>
    <row r="4805" spans="1:34">
      <c r="A4805">
        <v>3153</v>
      </c>
      <c r="B4805" s="1">
        <v>23559.162499999999</v>
      </c>
      <c r="C4805" s="6">
        <v>5.0000000000000001E-3</v>
      </c>
      <c r="D4805" t="s">
        <v>3</v>
      </c>
      <c r="E4805">
        <v>0</v>
      </c>
      <c r="F4805">
        <v>12.5</v>
      </c>
      <c r="G4805" t="s">
        <v>1</v>
      </c>
      <c r="H4805">
        <v>1</v>
      </c>
      <c r="I4805" t="s">
        <v>0</v>
      </c>
      <c r="J4805">
        <v>0</v>
      </c>
      <c r="K4805">
        <v>11.5</v>
      </c>
      <c r="L4805" t="s">
        <v>1</v>
      </c>
      <c r="M4805">
        <v>1</v>
      </c>
      <c r="N4805" t="s">
        <v>3209</v>
      </c>
      <c r="O4805">
        <v>1</v>
      </c>
      <c r="P4805" t="str">
        <f>D4805&amp;"-"&amp;F4805&amp;"-"&amp;G4805&amp;"-"&amp;E4805&amp;"-"&amp;H4805</f>
        <v>A2Delta-12.5-e-0-1</v>
      </c>
      <c r="Q4805" t="str">
        <f>I4805&amp;"-"&amp;K4805&amp;"-"&amp;L4805&amp;"-"&amp;J4805&amp;"-"&amp;M4805</f>
        <v>X2Pi-11.5-e-0-1</v>
      </c>
      <c r="R4805">
        <f>B4805+S4805</f>
        <v>25395.828832071998</v>
      </c>
      <c r="S4805">
        <f>_xlfn.IFNA(VLOOKUP(Q4805,'MARVEL-X'!A$2:I$1400,7,FALSE),VLOOKUP(Q4805,MARVEL!A$2:J$1522,10,FALSE))</f>
        <v>1836.6663320719999</v>
      </c>
      <c r="T4805">
        <f>IF(P4805=P4804,R4805+T4804,R4805)</f>
        <v>101583.295779188</v>
      </c>
      <c r="U4805">
        <f>IF(P4805=P4804,1+U4804,1)</f>
        <v>4</v>
      </c>
      <c r="V4805" t="str">
        <f t="shared" si="75"/>
        <v/>
      </c>
      <c r="W4805" t="str">
        <f>IF(V4805="","",IF(ABS(V4805-R4805)&gt;W$1,ABS(V4805-R4805),""))</f>
        <v/>
      </c>
      <c r="X4805" t="str">
        <f>Y4805&amp;"-"&amp;Z4805&amp;"-"&amp;AC4805&amp;"-"&amp;AD4805&amp;"-"&amp;AG4805</f>
        <v>12.5-e-A-0-2.5</v>
      </c>
      <c r="Y4805">
        <f>F4805</f>
        <v>12.5</v>
      </c>
      <c r="Z4805" s="2" t="str">
        <f>G4805</f>
        <v>e</v>
      </c>
      <c r="AA4805">
        <f>_xlfn.IFNA(VLOOKUP(X4805,'duo-out'!A$2:Q$5000,5,FALSE),E4805+10*(H4805-1)+1+_xlfn.IFNA(VLOOKUP(D4805,states!A$2:C$10,3,FALSE),1))</f>
        <v>251</v>
      </c>
      <c r="AB4805" t="str">
        <f>IF(V4805="","",V4805)</f>
        <v/>
      </c>
      <c r="AC4805" s="2" t="str">
        <f>_xlfn.IFNA(VLOOKUP(D4805,states!A$2:C$10,2,FALSE),"XX")</f>
        <v>A</v>
      </c>
      <c r="AD4805">
        <f>E4805</f>
        <v>0</v>
      </c>
      <c r="AE4805">
        <f>_xlfn.IFNA(VLOOKUP(D4805,states!A$2:D$10,4,FALSE),0)</f>
        <v>2</v>
      </c>
      <c r="AF4805">
        <v>0.5</v>
      </c>
      <c r="AG4805">
        <f>IF(AE4805=0,AF4805,IF(AE4805=1,IF(F4805=0.5,0.5,IF(H4805=1,0.5,1.5)),IF(F4805=0.5,0.5,IF(H4805=1,2.5,1.5))))</f>
        <v>2.5</v>
      </c>
      <c r="AH4805" s="7">
        <f>IF(AC4805="XX",0,1/C4805^(1/5)*IF(E4805=0,100,1)/(E4805+1)^(1/4))</f>
        <v>288.53998118144267</v>
      </c>
    </row>
    <row r="4806" spans="1:34">
      <c r="A4806">
        <v>3247</v>
      </c>
      <c r="B4806" s="1">
        <v>22871.342400000001</v>
      </c>
      <c r="C4806" s="6">
        <v>5.0000000000000001E-3</v>
      </c>
      <c r="D4806" t="s">
        <v>3</v>
      </c>
      <c r="E4806">
        <v>0</v>
      </c>
      <c r="F4806">
        <v>12.5</v>
      </c>
      <c r="G4806" t="s">
        <v>1</v>
      </c>
      <c r="H4806">
        <v>1</v>
      </c>
      <c r="I4806" t="s">
        <v>0</v>
      </c>
      <c r="J4806">
        <v>0</v>
      </c>
      <c r="K4806">
        <v>13.5</v>
      </c>
      <c r="L4806" t="s">
        <v>1</v>
      </c>
      <c r="M4806">
        <v>1</v>
      </c>
      <c r="N4806" t="s">
        <v>3303</v>
      </c>
      <c r="O4806">
        <v>1</v>
      </c>
      <c r="P4806" t="str">
        <f>D4806&amp;"-"&amp;F4806&amp;"-"&amp;G4806&amp;"-"&amp;E4806&amp;"-"&amp;H4806</f>
        <v>A2Delta-12.5-e-0-1</v>
      </c>
      <c r="Q4806" t="str">
        <f>I4806&amp;"-"&amp;K4806&amp;"-"&amp;L4806&amp;"-"&amp;J4806&amp;"-"&amp;M4806</f>
        <v>X2Pi-13.5-e-0-1</v>
      </c>
      <c r="R4806">
        <f>B4806+S4806</f>
        <v>25395.829264802</v>
      </c>
      <c r="S4806">
        <f>_xlfn.IFNA(VLOOKUP(Q4806,'MARVEL-X'!A$2:I$1400,7,FALSE),VLOOKUP(Q4806,MARVEL!A$2:J$1522,10,FALSE))</f>
        <v>2524.4868648020001</v>
      </c>
      <c r="T4806">
        <f>IF(P4806=P4805,R4806+T4805,R4806)</f>
        <v>126979.12504399</v>
      </c>
      <c r="U4806">
        <f>IF(P4806=P4805,1+U4805,1)</f>
        <v>5</v>
      </c>
      <c r="V4806" t="str">
        <f t="shared" si="75"/>
        <v/>
      </c>
      <c r="W4806" t="str">
        <f>IF(V4806="","",IF(ABS(V4806-R4806)&gt;W$1,ABS(V4806-R4806),""))</f>
        <v/>
      </c>
      <c r="X4806" t="str">
        <f>Y4806&amp;"-"&amp;Z4806&amp;"-"&amp;AC4806&amp;"-"&amp;AD4806&amp;"-"&amp;AG4806</f>
        <v>12.5-e-A-0-2.5</v>
      </c>
      <c r="Y4806">
        <f>F4806</f>
        <v>12.5</v>
      </c>
      <c r="Z4806" s="2" t="str">
        <f>G4806</f>
        <v>e</v>
      </c>
      <c r="AA4806">
        <f>_xlfn.IFNA(VLOOKUP(X4806,'duo-out'!A$2:Q$5000,5,FALSE),E4806+10*(H4806-1)+1+_xlfn.IFNA(VLOOKUP(D4806,states!A$2:C$10,3,FALSE),1))</f>
        <v>251</v>
      </c>
      <c r="AB4806" t="str">
        <f>IF(V4806="","",V4806)</f>
        <v/>
      </c>
      <c r="AC4806" s="2" t="str">
        <f>_xlfn.IFNA(VLOOKUP(D4806,states!A$2:C$10,2,FALSE),"XX")</f>
        <v>A</v>
      </c>
      <c r="AD4806">
        <f>E4806</f>
        <v>0</v>
      </c>
      <c r="AE4806">
        <f>_xlfn.IFNA(VLOOKUP(D4806,states!A$2:D$10,4,FALSE),0)</f>
        <v>2</v>
      </c>
      <c r="AF4806">
        <v>0.5</v>
      </c>
      <c r="AG4806">
        <f>IF(AE4806=0,AF4806,IF(AE4806=1,IF(F4806=0.5,0.5,IF(H4806=1,0.5,1.5)),IF(F4806=0.5,0.5,IF(H4806=1,2.5,1.5))))</f>
        <v>2.5</v>
      </c>
      <c r="AH4806" s="7">
        <f>IF(AC4806="XX",0,1/C4806^(1/5)*IF(E4806=0,100,1)/(E4806+1)^(1/4))</f>
        <v>288.53998118144267</v>
      </c>
    </row>
    <row r="4807" spans="1:34">
      <c r="A4807">
        <v>2669</v>
      </c>
      <c r="B4807" s="1">
        <v>23559.1721</v>
      </c>
      <c r="C4807" s="6">
        <v>1.0460000000000001E-2</v>
      </c>
      <c r="D4807" t="s">
        <v>3</v>
      </c>
      <c r="E4807">
        <v>0</v>
      </c>
      <c r="F4807">
        <v>12.5</v>
      </c>
      <c r="G4807" t="s">
        <v>1</v>
      </c>
      <c r="H4807">
        <v>1</v>
      </c>
      <c r="I4807" t="s">
        <v>0</v>
      </c>
      <c r="J4807">
        <v>0</v>
      </c>
      <c r="K4807">
        <v>11.5</v>
      </c>
      <c r="L4807" t="s">
        <v>1</v>
      </c>
      <c r="M4807">
        <v>1</v>
      </c>
      <c r="N4807" t="s">
        <v>2725</v>
      </c>
      <c r="O4807">
        <v>1</v>
      </c>
      <c r="P4807" t="str">
        <f>D4807&amp;"-"&amp;F4807&amp;"-"&amp;G4807&amp;"-"&amp;E4807&amp;"-"&amp;H4807</f>
        <v>A2Delta-12.5-e-0-1</v>
      </c>
      <c r="Q4807" t="str">
        <f>I4807&amp;"-"&amp;K4807&amp;"-"&amp;L4807&amp;"-"&amp;J4807&amp;"-"&amp;M4807</f>
        <v>X2Pi-11.5-e-0-1</v>
      </c>
      <c r="R4807">
        <f>B4807+S4807</f>
        <v>25395.838432072</v>
      </c>
      <c r="S4807">
        <f>_xlfn.IFNA(VLOOKUP(Q4807,'MARVEL-X'!A$2:I$1400,7,FALSE),VLOOKUP(Q4807,MARVEL!A$2:J$1522,10,FALSE))</f>
        <v>1836.6663320719999</v>
      </c>
      <c r="T4807">
        <f>IF(P4807=P4806,R4807+T4806,R4807)</f>
        <v>152374.963476062</v>
      </c>
      <c r="U4807">
        <f>IF(P4807=P4806,1+U4806,1)</f>
        <v>6</v>
      </c>
      <c r="V4807" t="str">
        <f t="shared" si="75"/>
        <v/>
      </c>
      <c r="W4807" t="str">
        <f>IF(V4807="","",IF(ABS(V4807-R4807)&gt;W$1,ABS(V4807-R4807),""))</f>
        <v/>
      </c>
      <c r="X4807" t="str">
        <f>Y4807&amp;"-"&amp;Z4807&amp;"-"&amp;AC4807&amp;"-"&amp;AD4807&amp;"-"&amp;AG4807</f>
        <v>12.5-e-A-0-2.5</v>
      </c>
      <c r="Y4807">
        <f>F4807</f>
        <v>12.5</v>
      </c>
      <c r="Z4807" s="2" t="str">
        <f>G4807</f>
        <v>e</v>
      </c>
      <c r="AA4807">
        <f>_xlfn.IFNA(VLOOKUP(X4807,'duo-out'!A$2:Q$5000,5,FALSE),E4807+10*(H4807-1)+1+_xlfn.IFNA(VLOOKUP(D4807,states!A$2:C$10,3,FALSE),1))</f>
        <v>251</v>
      </c>
      <c r="AB4807" t="str">
        <f>IF(V4807="","",V4807)</f>
        <v/>
      </c>
      <c r="AC4807" s="2" t="str">
        <f>_xlfn.IFNA(VLOOKUP(D4807,states!A$2:C$10,2,FALSE),"XX")</f>
        <v>A</v>
      </c>
      <c r="AD4807">
        <f>E4807</f>
        <v>0</v>
      </c>
      <c r="AE4807">
        <f>_xlfn.IFNA(VLOOKUP(D4807,states!A$2:D$10,4,FALSE),0)</f>
        <v>2</v>
      </c>
      <c r="AF4807">
        <v>0.5</v>
      </c>
      <c r="AG4807">
        <f>IF(AE4807=0,AF4807,IF(AE4807=1,IF(F4807=0.5,0.5,IF(H4807=1,0.5,1.5)),IF(F4807=0.5,0.5,IF(H4807=1,2.5,1.5))))</f>
        <v>2.5</v>
      </c>
      <c r="AH4807" s="7">
        <f>IF(AC4807="XX",0,1/C4807^(1/5)*IF(E4807=0,100,1)/(E4807+1)^(1/4))</f>
        <v>248.93941411649902</v>
      </c>
    </row>
    <row r="4808" spans="1:34">
      <c r="A4808">
        <v>2648</v>
      </c>
      <c r="B4808" s="1">
        <v>23233.580300000001</v>
      </c>
      <c r="C4808" s="6">
        <v>5.0000000000000001E-3</v>
      </c>
      <c r="D4808" t="s">
        <v>3</v>
      </c>
      <c r="E4808">
        <v>0</v>
      </c>
      <c r="F4808">
        <v>12.5</v>
      </c>
      <c r="G4808" t="s">
        <v>1</v>
      </c>
      <c r="H4808">
        <v>1</v>
      </c>
      <c r="I4808" t="s">
        <v>0</v>
      </c>
      <c r="J4808">
        <v>0</v>
      </c>
      <c r="K4808">
        <v>12.5</v>
      </c>
      <c r="L4808" t="s">
        <v>2</v>
      </c>
      <c r="M4808">
        <v>1</v>
      </c>
      <c r="N4808" t="s">
        <v>2704</v>
      </c>
      <c r="O4808">
        <v>1</v>
      </c>
      <c r="P4808" t="str">
        <f>D4808&amp;"-"&amp;F4808&amp;"-"&amp;G4808&amp;"-"&amp;E4808&amp;"-"&amp;H4808</f>
        <v>A2Delta-12.5-e-0-1</v>
      </c>
      <c r="Q4808" t="str">
        <f>I4808&amp;"-"&amp;K4808&amp;"-"&amp;L4808&amp;"-"&amp;J4808&amp;"-"&amp;M4808</f>
        <v>X2Pi-12.5-f-0-1</v>
      </c>
      <c r="R4808">
        <f>B4808+S4808</f>
        <v>25395.821502836003</v>
      </c>
      <c r="S4808">
        <f>_xlfn.IFNA(VLOOKUP(Q4808,'MARVEL-X'!A$2:I$1400,7,FALSE),VLOOKUP(Q4808,MARVEL!A$2:J$1522,10,FALSE))</f>
        <v>2162.241202836</v>
      </c>
      <c r="T4808">
        <f>IF(P4808=P4807,R4808+T4807,R4808)</f>
        <v>177770.78497889801</v>
      </c>
      <c r="U4808">
        <f>IF(P4808=P4807,1+U4807,1)</f>
        <v>7</v>
      </c>
      <c r="V4808" t="str">
        <f t="shared" si="75"/>
        <v/>
      </c>
      <c r="W4808" t="str">
        <f>IF(V4808="","",IF(ABS(V4808-R4808)&gt;W$1,ABS(V4808-R4808),""))</f>
        <v/>
      </c>
      <c r="X4808" t="str">
        <f>Y4808&amp;"-"&amp;Z4808&amp;"-"&amp;AC4808&amp;"-"&amp;AD4808&amp;"-"&amp;AG4808</f>
        <v>12.5-e-A-0-2.5</v>
      </c>
      <c r="Y4808">
        <f>F4808</f>
        <v>12.5</v>
      </c>
      <c r="Z4808" s="2" t="str">
        <f>G4808</f>
        <v>e</v>
      </c>
      <c r="AA4808">
        <f>_xlfn.IFNA(VLOOKUP(X4808,'duo-out'!A$2:Q$5000,5,FALSE),E4808+10*(H4808-1)+1+_xlfn.IFNA(VLOOKUP(D4808,states!A$2:C$10,3,FALSE),1))</f>
        <v>251</v>
      </c>
      <c r="AB4808" t="str">
        <f>IF(V4808="","",V4808)</f>
        <v/>
      </c>
      <c r="AC4808" s="2" t="str">
        <f>_xlfn.IFNA(VLOOKUP(D4808,states!A$2:C$10,2,FALSE),"XX")</f>
        <v>A</v>
      </c>
      <c r="AD4808">
        <f>E4808</f>
        <v>0</v>
      </c>
      <c r="AE4808">
        <f>_xlfn.IFNA(VLOOKUP(D4808,states!A$2:D$10,4,FALSE),0)</f>
        <v>2</v>
      </c>
      <c r="AF4808">
        <v>0.5</v>
      </c>
      <c r="AG4808">
        <f>IF(AE4808=0,AF4808,IF(AE4808=1,IF(F4808=0.5,0.5,IF(H4808=1,0.5,1.5)),IF(F4808=0.5,0.5,IF(H4808=1,2.5,1.5))))</f>
        <v>2.5</v>
      </c>
      <c r="AH4808" s="7">
        <f>IF(AC4808="XX",0,1/C4808^(1/5)*IF(E4808=0,100,1)/(E4808+1)^(1/4))</f>
        <v>288.53998118144267</v>
      </c>
    </row>
    <row r="4809" spans="1:34">
      <c r="A4809">
        <v>2708</v>
      </c>
      <c r="B4809" s="1">
        <v>22871.332600000002</v>
      </c>
      <c r="C4809" s="6">
        <v>1.1220000000000001E-2</v>
      </c>
      <c r="D4809" t="s">
        <v>3</v>
      </c>
      <c r="E4809">
        <v>0</v>
      </c>
      <c r="F4809">
        <v>12.5</v>
      </c>
      <c r="G4809" t="s">
        <v>1</v>
      </c>
      <c r="H4809">
        <v>1</v>
      </c>
      <c r="I4809" t="s">
        <v>0</v>
      </c>
      <c r="J4809">
        <v>0</v>
      </c>
      <c r="K4809">
        <v>13.5</v>
      </c>
      <c r="L4809" t="s">
        <v>1</v>
      </c>
      <c r="M4809">
        <v>1</v>
      </c>
      <c r="N4809" t="s">
        <v>2764</v>
      </c>
      <c r="O4809">
        <v>1</v>
      </c>
      <c r="P4809" t="str">
        <f>D4809&amp;"-"&amp;F4809&amp;"-"&amp;G4809&amp;"-"&amp;E4809&amp;"-"&amp;H4809</f>
        <v>A2Delta-12.5-e-0-1</v>
      </c>
      <c r="Q4809" t="str">
        <f>I4809&amp;"-"&amp;K4809&amp;"-"&amp;L4809&amp;"-"&amp;J4809&amp;"-"&amp;M4809</f>
        <v>X2Pi-13.5-e-0-1</v>
      </c>
      <c r="R4809">
        <f>B4809+S4809</f>
        <v>25395.819464802</v>
      </c>
      <c r="S4809">
        <f>_xlfn.IFNA(VLOOKUP(Q4809,'MARVEL-X'!A$2:I$1400,7,FALSE),VLOOKUP(Q4809,MARVEL!A$2:J$1522,10,FALSE))</f>
        <v>2524.4868648020001</v>
      </c>
      <c r="T4809">
        <f>IF(P4809=P4808,R4809+T4808,R4809)</f>
        <v>203166.60444369999</v>
      </c>
      <c r="U4809">
        <f>IF(P4809=P4808,1+U4808,1)</f>
        <v>8</v>
      </c>
      <c r="V4809" t="str">
        <f t="shared" si="75"/>
        <v/>
      </c>
      <c r="W4809" t="str">
        <f>IF(V4809="","",IF(ABS(V4809-R4809)&gt;W$1,ABS(V4809-R4809),""))</f>
        <v/>
      </c>
      <c r="X4809" t="str">
        <f>Y4809&amp;"-"&amp;Z4809&amp;"-"&amp;AC4809&amp;"-"&amp;AD4809&amp;"-"&amp;AG4809</f>
        <v>12.5-e-A-0-2.5</v>
      </c>
      <c r="Y4809">
        <f>F4809</f>
        <v>12.5</v>
      </c>
      <c r="Z4809" s="2" t="str">
        <f>G4809</f>
        <v>e</v>
      </c>
      <c r="AA4809">
        <f>_xlfn.IFNA(VLOOKUP(X4809,'duo-out'!A$2:Q$5000,5,FALSE),E4809+10*(H4809-1)+1+_xlfn.IFNA(VLOOKUP(D4809,states!A$2:C$10,3,FALSE),1))</f>
        <v>251</v>
      </c>
      <c r="AB4809" t="str">
        <f>IF(V4809="","",V4809)</f>
        <v/>
      </c>
      <c r="AC4809" s="2" t="str">
        <f>_xlfn.IFNA(VLOOKUP(D4809,states!A$2:C$10,2,FALSE),"XX")</f>
        <v>A</v>
      </c>
      <c r="AD4809">
        <f>E4809</f>
        <v>0</v>
      </c>
      <c r="AE4809">
        <f>_xlfn.IFNA(VLOOKUP(D4809,states!A$2:D$10,4,FALSE),0)</f>
        <v>2</v>
      </c>
      <c r="AF4809">
        <v>0.5</v>
      </c>
      <c r="AG4809">
        <f>IF(AE4809=0,AF4809,IF(AE4809=1,IF(F4809=0.5,0.5,IF(H4809=1,0.5,1.5)),IF(F4809=0.5,0.5,IF(H4809=1,2.5,1.5))))</f>
        <v>2.5</v>
      </c>
      <c r="AH4809" s="7">
        <f>IF(AC4809="XX",0,1/C4809^(1/5)*IF(E4809=0,100,1)/(E4809+1)^(1/4))</f>
        <v>245.47169904874426</v>
      </c>
    </row>
    <row r="4810" spans="1:34">
      <c r="A4810">
        <v>5334</v>
      </c>
      <c r="B4810" s="1">
        <v>23233.581999999999</v>
      </c>
      <c r="C4810" s="6">
        <v>0.05</v>
      </c>
      <c r="D4810" t="s">
        <v>3</v>
      </c>
      <c r="E4810">
        <v>0</v>
      </c>
      <c r="F4810">
        <v>12.5</v>
      </c>
      <c r="G4810" t="s">
        <v>1</v>
      </c>
      <c r="H4810">
        <v>1</v>
      </c>
      <c r="I4810" t="s">
        <v>0</v>
      </c>
      <c r="J4810">
        <v>0</v>
      </c>
      <c r="K4810">
        <v>12.5</v>
      </c>
      <c r="L4810" t="s">
        <v>2</v>
      </c>
      <c r="M4810">
        <v>1</v>
      </c>
      <c r="N4810" t="s">
        <v>5390</v>
      </c>
      <c r="O4810">
        <v>1</v>
      </c>
      <c r="P4810" t="str">
        <f>D4810&amp;"-"&amp;F4810&amp;"-"&amp;G4810&amp;"-"&amp;E4810&amp;"-"&amp;H4810</f>
        <v>A2Delta-12.5-e-0-1</v>
      </c>
      <c r="Q4810" t="str">
        <f>I4810&amp;"-"&amp;K4810&amp;"-"&amp;L4810&amp;"-"&amp;J4810&amp;"-"&amp;M4810</f>
        <v>X2Pi-12.5-f-0-1</v>
      </c>
      <c r="R4810">
        <f>B4810+S4810</f>
        <v>25395.823202836</v>
      </c>
      <c r="S4810">
        <f>_xlfn.IFNA(VLOOKUP(Q4810,'MARVEL-X'!A$2:I$1400,7,FALSE),VLOOKUP(Q4810,MARVEL!A$2:J$1522,10,FALSE))</f>
        <v>2162.241202836</v>
      </c>
      <c r="T4810">
        <f>IF(P4810=P4809,R4810+T4809,R4810)</f>
        <v>228562.427646536</v>
      </c>
      <c r="U4810">
        <f>IF(P4810=P4809,1+U4809,1)</f>
        <v>9</v>
      </c>
      <c r="V4810" t="str">
        <f t="shared" si="75"/>
        <v/>
      </c>
      <c r="W4810" t="str">
        <f>IF(V4810="","",IF(ABS(V4810-R4810)&gt;W$1,ABS(V4810-R4810),""))</f>
        <v/>
      </c>
      <c r="X4810" t="str">
        <f>Y4810&amp;"-"&amp;Z4810&amp;"-"&amp;AC4810&amp;"-"&amp;AD4810&amp;"-"&amp;AG4810</f>
        <v>12.5-e-A-0-2.5</v>
      </c>
      <c r="Y4810">
        <f>F4810</f>
        <v>12.5</v>
      </c>
      <c r="Z4810" s="2" t="str">
        <f>G4810</f>
        <v>e</v>
      </c>
      <c r="AA4810">
        <f>_xlfn.IFNA(VLOOKUP(X4810,'duo-out'!A$2:Q$5000,5,FALSE),E4810+10*(H4810-1)+1+_xlfn.IFNA(VLOOKUP(D4810,states!A$2:C$10,3,FALSE),1))</f>
        <v>251</v>
      </c>
      <c r="AB4810" t="str">
        <f>IF(V4810="","",V4810)</f>
        <v/>
      </c>
      <c r="AC4810" s="2" t="str">
        <f>_xlfn.IFNA(VLOOKUP(D4810,states!A$2:C$10,2,FALSE),"XX")</f>
        <v>A</v>
      </c>
      <c r="AD4810">
        <f>E4810</f>
        <v>0</v>
      </c>
      <c r="AE4810">
        <f>_xlfn.IFNA(VLOOKUP(D4810,states!A$2:D$10,4,FALSE),0)</f>
        <v>2</v>
      </c>
      <c r="AF4810">
        <v>0.5</v>
      </c>
      <c r="AG4810">
        <f>IF(AE4810=0,AF4810,IF(AE4810=1,IF(F4810=0.5,0.5,IF(H4810=1,0.5,1.5)),IF(F4810=0.5,0.5,IF(H4810=1,2.5,1.5))))</f>
        <v>2.5</v>
      </c>
      <c r="AH4810" s="7">
        <f>IF(AC4810="XX",0,1/C4810^(1/5)*IF(E4810=0,100,1)/(E4810+1)^(1/4))</f>
        <v>182.05642030260799</v>
      </c>
    </row>
    <row r="4811" spans="1:34">
      <c r="A4811">
        <v>5271</v>
      </c>
      <c r="B4811" s="1">
        <v>23559.162</v>
      </c>
      <c r="C4811" s="6">
        <v>0.05</v>
      </c>
      <c r="D4811" t="s">
        <v>3</v>
      </c>
      <c r="E4811">
        <v>0</v>
      </c>
      <c r="F4811">
        <v>12.5</v>
      </c>
      <c r="G4811" t="s">
        <v>1</v>
      </c>
      <c r="H4811">
        <v>1</v>
      </c>
      <c r="I4811" t="s">
        <v>0</v>
      </c>
      <c r="J4811">
        <v>0</v>
      </c>
      <c r="K4811">
        <v>11.5</v>
      </c>
      <c r="L4811" t="s">
        <v>1</v>
      </c>
      <c r="M4811">
        <v>1</v>
      </c>
      <c r="N4811" t="s">
        <v>5327</v>
      </c>
      <c r="O4811">
        <v>1</v>
      </c>
      <c r="P4811" t="str">
        <f>D4811&amp;"-"&amp;F4811&amp;"-"&amp;G4811&amp;"-"&amp;E4811&amp;"-"&amp;H4811</f>
        <v>A2Delta-12.5-e-0-1</v>
      </c>
      <c r="Q4811" t="str">
        <f>I4811&amp;"-"&amp;K4811&amp;"-"&amp;L4811&amp;"-"&amp;J4811&amp;"-"&amp;M4811</f>
        <v>X2Pi-11.5-e-0-1</v>
      </c>
      <c r="R4811">
        <f>B4811+S4811</f>
        <v>25395.828332072</v>
      </c>
      <c r="S4811">
        <f>_xlfn.IFNA(VLOOKUP(Q4811,'MARVEL-X'!A$2:I$1400,7,FALSE),VLOOKUP(Q4811,MARVEL!A$2:J$1522,10,FALSE))</f>
        <v>1836.6663320719999</v>
      </c>
      <c r="T4811">
        <f>IF(P4811=P4810,R4811+T4810,R4811)</f>
        <v>253958.25597860801</v>
      </c>
      <c r="U4811">
        <f>IF(P4811=P4810,1+U4810,1)</f>
        <v>10</v>
      </c>
      <c r="V4811" t="str">
        <f t="shared" si="75"/>
        <v/>
      </c>
      <c r="W4811" t="str">
        <f>IF(V4811="","",IF(ABS(V4811-R4811)&gt;W$1,ABS(V4811-R4811),""))</f>
        <v/>
      </c>
      <c r="X4811" t="str">
        <f>Y4811&amp;"-"&amp;Z4811&amp;"-"&amp;AC4811&amp;"-"&amp;AD4811&amp;"-"&amp;AG4811</f>
        <v>12.5-e-A-0-2.5</v>
      </c>
      <c r="Y4811">
        <f>F4811</f>
        <v>12.5</v>
      </c>
      <c r="Z4811" s="2" t="str">
        <f>G4811</f>
        <v>e</v>
      </c>
      <c r="AA4811">
        <f>_xlfn.IFNA(VLOOKUP(X4811,'duo-out'!A$2:Q$5000,5,FALSE),E4811+10*(H4811-1)+1+_xlfn.IFNA(VLOOKUP(D4811,states!A$2:C$10,3,FALSE),1))</f>
        <v>251</v>
      </c>
      <c r="AB4811" t="str">
        <f>IF(V4811="","",V4811)</f>
        <v/>
      </c>
      <c r="AC4811" s="2" t="str">
        <f>_xlfn.IFNA(VLOOKUP(D4811,states!A$2:C$10,2,FALSE),"XX")</f>
        <v>A</v>
      </c>
      <c r="AD4811">
        <f>E4811</f>
        <v>0</v>
      </c>
      <c r="AE4811">
        <f>_xlfn.IFNA(VLOOKUP(D4811,states!A$2:D$10,4,FALSE),0)</f>
        <v>2</v>
      </c>
      <c r="AF4811">
        <v>0.5</v>
      </c>
      <c r="AG4811">
        <f>IF(AE4811=0,AF4811,IF(AE4811=1,IF(F4811=0.5,0.5,IF(H4811=1,0.5,1.5)),IF(F4811=0.5,0.5,IF(H4811=1,2.5,1.5))))</f>
        <v>2.5</v>
      </c>
      <c r="AH4811" s="7">
        <f>IF(AC4811="XX",0,1/C4811^(1/5)*IF(E4811=0,100,1)/(E4811+1)^(1/4))</f>
        <v>182.05642030260799</v>
      </c>
    </row>
    <row r="4812" spans="1:34">
      <c r="A4812">
        <v>700</v>
      </c>
      <c r="B4812" s="1">
        <v>22871.26</v>
      </c>
      <c r="C4812" s="6">
        <v>9.0899999999999995E-2</v>
      </c>
      <c r="D4812" t="s">
        <v>3</v>
      </c>
      <c r="E4812">
        <v>0</v>
      </c>
      <c r="F4812">
        <v>12.5</v>
      </c>
      <c r="G4812" t="s">
        <v>1</v>
      </c>
      <c r="H4812">
        <v>1</v>
      </c>
      <c r="I4812" t="s">
        <v>0</v>
      </c>
      <c r="J4812">
        <v>0</v>
      </c>
      <c r="K4812">
        <v>13.5</v>
      </c>
      <c r="L4812" t="s">
        <v>1</v>
      </c>
      <c r="M4812">
        <v>1</v>
      </c>
      <c r="N4812" t="s">
        <v>756</v>
      </c>
      <c r="O4812">
        <v>1</v>
      </c>
      <c r="P4812" t="str">
        <f>D4812&amp;"-"&amp;F4812&amp;"-"&amp;G4812&amp;"-"&amp;E4812&amp;"-"&amp;H4812</f>
        <v>A2Delta-12.5-e-0-1</v>
      </c>
      <c r="Q4812" t="str">
        <f>I4812&amp;"-"&amp;K4812&amp;"-"&amp;L4812&amp;"-"&amp;J4812&amp;"-"&amp;M4812</f>
        <v>X2Pi-13.5-e-0-1</v>
      </c>
      <c r="R4812">
        <f>B4812+S4812</f>
        <v>25395.746864802</v>
      </c>
      <c r="S4812">
        <f>_xlfn.IFNA(VLOOKUP(Q4812,'MARVEL-X'!A$2:I$1400,7,FALSE),VLOOKUP(Q4812,MARVEL!A$2:J$1522,10,FALSE))</f>
        <v>2524.4868648020001</v>
      </c>
      <c r="T4812">
        <f>IF(P4812=P4811,R4812+T4811,R4812)</f>
        <v>279354.00284341001</v>
      </c>
      <c r="U4812">
        <f>IF(P4812=P4811,1+U4811,1)</f>
        <v>11</v>
      </c>
      <c r="V4812" t="str">
        <f t="shared" si="75"/>
        <v/>
      </c>
      <c r="W4812" t="str">
        <f>IF(V4812="","",IF(ABS(V4812-R4812)&gt;W$1,ABS(V4812-R4812),""))</f>
        <v/>
      </c>
      <c r="X4812" t="str">
        <f>Y4812&amp;"-"&amp;Z4812&amp;"-"&amp;AC4812&amp;"-"&amp;AD4812&amp;"-"&amp;AG4812</f>
        <v>12.5-e-A-0-2.5</v>
      </c>
      <c r="Y4812">
        <f>F4812</f>
        <v>12.5</v>
      </c>
      <c r="Z4812" s="2" t="str">
        <f>G4812</f>
        <v>e</v>
      </c>
      <c r="AA4812">
        <f>_xlfn.IFNA(VLOOKUP(X4812,'duo-out'!A$2:Q$5000,5,FALSE),E4812+10*(H4812-1)+1+_xlfn.IFNA(VLOOKUP(D4812,states!A$2:C$10,3,FALSE),1))</f>
        <v>251</v>
      </c>
      <c r="AB4812" t="str">
        <f>IF(V4812="","",V4812)</f>
        <v/>
      </c>
      <c r="AC4812" s="2" t="str">
        <f>_xlfn.IFNA(VLOOKUP(D4812,states!A$2:C$10,2,FALSE),"XX")</f>
        <v>A</v>
      </c>
      <c r="AD4812">
        <f>E4812</f>
        <v>0</v>
      </c>
      <c r="AE4812">
        <f>_xlfn.IFNA(VLOOKUP(D4812,states!A$2:D$10,4,FALSE),0)</f>
        <v>2</v>
      </c>
      <c r="AF4812">
        <v>0.5</v>
      </c>
      <c r="AG4812">
        <f>IF(AE4812=0,AF4812,IF(AE4812=1,IF(F4812=0.5,0.5,IF(H4812=1,0.5,1.5)),IF(F4812=0.5,0.5,IF(H4812=1,2.5,1.5))))</f>
        <v>2.5</v>
      </c>
      <c r="AH4812" s="7">
        <f>IF(AC4812="XX",0,1/C4812^(1/5)*IF(E4812=0,100,1)/(E4812+1)^(1/4))</f>
        <v>161.54265760261174</v>
      </c>
    </row>
    <row r="4813" spans="1:34">
      <c r="A4813">
        <v>671</v>
      </c>
      <c r="B4813" s="1">
        <v>23233.54</v>
      </c>
      <c r="C4813" s="6">
        <v>0.05</v>
      </c>
      <c r="D4813" t="s">
        <v>3</v>
      </c>
      <c r="E4813">
        <v>0</v>
      </c>
      <c r="F4813">
        <v>12.5</v>
      </c>
      <c r="G4813" t="s">
        <v>1</v>
      </c>
      <c r="H4813">
        <v>1</v>
      </c>
      <c r="I4813" t="s">
        <v>0</v>
      </c>
      <c r="J4813">
        <v>0</v>
      </c>
      <c r="K4813">
        <v>12.5</v>
      </c>
      <c r="L4813" t="s">
        <v>2</v>
      </c>
      <c r="M4813">
        <v>1</v>
      </c>
      <c r="N4813" t="s">
        <v>727</v>
      </c>
      <c r="O4813">
        <v>1</v>
      </c>
      <c r="P4813" t="str">
        <f>D4813&amp;"-"&amp;F4813&amp;"-"&amp;G4813&amp;"-"&amp;E4813&amp;"-"&amp;H4813</f>
        <v>A2Delta-12.5-e-0-1</v>
      </c>
      <c r="Q4813" t="str">
        <f>I4813&amp;"-"&amp;K4813&amp;"-"&amp;L4813&amp;"-"&amp;J4813&amp;"-"&amp;M4813</f>
        <v>X2Pi-12.5-f-0-1</v>
      </c>
      <c r="R4813">
        <f>B4813+S4813</f>
        <v>25395.781202836002</v>
      </c>
      <c r="S4813">
        <f>_xlfn.IFNA(VLOOKUP(Q4813,'MARVEL-X'!A$2:I$1400,7,FALSE),VLOOKUP(Q4813,MARVEL!A$2:J$1522,10,FALSE))</f>
        <v>2162.241202836</v>
      </c>
      <c r="T4813">
        <f>IF(P4813=P4812,R4813+T4812,R4813)</f>
        <v>304749.78404624603</v>
      </c>
      <c r="U4813">
        <f>IF(P4813=P4812,1+U4812,1)</f>
        <v>12</v>
      </c>
      <c r="V4813" t="str">
        <f t="shared" si="75"/>
        <v/>
      </c>
      <c r="W4813" t="str">
        <f>IF(V4813="","",IF(ABS(V4813-R4813)&gt;W$1,ABS(V4813-R4813),""))</f>
        <v/>
      </c>
      <c r="X4813" t="str">
        <f>Y4813&amp;"-"&amp;Z4813&amp;"-"&amp;AC4813&amp;"-"&amp;AD4813&amp;"-"&amp;AG4813</f>
        <v>12.5-e-A-0-2.5</v>
      </c>
      <c r="Y4813">
        <f>F4813</f>
        <v>12.5</v>
      </c>
      <c r="Z4813" s="2" t="str">
        <f>G4813</f>
        <v>e</v>
      </c>
      <c r="AA4813">
        <f>_xlfn.IFNA(VLOOKUP(X4813,'duo-out'!A$2:Q$5000,5,FALSE),E4813+10*(H4813-1)+1+_xlfn.IFNA(VLOOKUP(D4813,states!A$2:C$10,3,FALSE),1))</f>
        <v>251</v>
      </c>
      <c r="AB4813" t="str">
        <f>IF(V4813="","",V4813)</f>
        <v/>
      </c>
      <c r="AC4813" s="2" t="str">
        <f>_xlfn.IFNA(VLOOKUP(D4813,states!A$2:C$10,2,FALSE),"XX")</f>
        <v>A</v>
      </c>
      <c r="AD4813">
        <f>E4813</f>
        <v>0</v>
      </c>
      <c r="AE4813">
        <f>_xlfn.IFNA(VLOOKUP(D4813,states!A$2:D$10,4,FALSE),0)</f>
        <v>2</v>
      </c>
      <c r="AF4813">
        <v>0.5</v>
      </c>
      <c r="AG4813">
        <f>IF(AE4813=0,AF4813,IF(AE4813=1,IF(F4813=0.5,0.5,IF(H4813=1,0.5,1.5)),IF(F4813=0.5,0.5,IF(H4813=1,2.5,1.5))))</f>
        <v>2.5</v>
      </c>
      <c r="AH4813" s="7">
        <f>IF(AC4813="XX",0,1/C4813^(1/5)*IF(E4813=0,100,1)/(E4813+1)^(1/4))</f>
        <v>182.05642030260799</v>
      </c>
    </row>
    <row r="4814" spans="1:34">
      <c r="A4814">
        <v>585</v>
      </c>
      <c r="B4814" s="1">
        <v>23559.040000000001</v>
      </c>
      <c r="C4814" s="6">
        <v>0.13469999999999999</v>
      </c>
      <c r="D4814" t="s">
        <v>3</v>
      </c>
      <c r="E4814">
        <v>0</v>
      </c>
      <c r="F4814">
        <v>12.5</v>
      </c>
      <c r="G4814" t="s">
        <v>1</v>
      </c>
      <c r="H4814">
        <v>1</v>
      </c>
      <c r="I4814" t="s">
        <v>0</v>
      </c>
      <c r="J4814">
        <v>0</v>
      </c>
      <c r="K4814">
        <v>11.5</v>
      </c>
      <c r="L4814" t="s">
        <v>1</v>
      </c>
      <c r="M4814">
        <v>1</v>
      </c>
      <c r="N4814" t="s">
        <v>641</v>
      </c>
      <c r="O4814">
        <v>1</v>
      </c>
      <c r="P4814" t="str">
        <f>D4814&amp;"-"&amp;F4814&amp;"-"&amp;G4814&amp;"-"&amp;E4814&amp;"-"&amp;H4814</f>
        <v>A2Delta-12.5-e-0-1</v>
      </c>
      <c r="Q4814" t="str">
        <f>I4814&amp;"-"&amp;K4814&amp;"-"&amp;L4814&amp;"-"&amp;J4814&amp;"-"&amp;M4814</f>
        <v>X2Pi-11.5-e-0-1</v>
      </c>
      <c r="R4814">
        <f>B4814+S4814</f>
        <v>25395.706332072001</v>
      </c>
      <c r="S4814">
        <f>_xlfn.IFNA(VLOOKUP(Q4814,'MARVEL-X'!A$2:I$1400,7,FALSE),VLOOKUP(Q4814,MARVEL!A$2:J$1522,10,FALSE))</f>
        <v>1836.6663320719999</v>
      </c>
      <c r="T4814">
        <f>IF(P4814=P4813,R4814+T4813,R4814)</f>
        <v>330145.49037831801</v>
      </c>
      <c r="U4814">
        <f>IF(P4814=P4813,1+U4813,1)</f>
        <v>13</v>
      </c>
      <c r="V4814">
        <f t="shared" si="75"/>
        <v>25395.806952178307</v>
      </c>
      <c r="W4814">
        <f>IF(V4814="","",IF(ABS(V4814-R4814)&gt;W$1,ABS(V4814-R4814),""))</f>
        <v>0.10062010630645091</v>
      </c>
      <c r="X4814" t="str">
        <f>Y4814&amp;"-"&amp;Z4814&amp;"-"&amp;AC4814&amp;"-"&amp;AD4814&amp;"-"&amp;AG4814</f>
        <v>12.5-e-A-0-2.5</v>
      </c>
      <c r="Y4814">
        <f>F4814</f>
        <v>12.5</v>
      </c>
      <c r="Z4814" s="2" t="str">
        <f>G4814</f>
        <v>e</v>
      </c>
      <c r="AA4814">
        <f>_xlfn.IFNA(VLOOKUP(X4814,'duo-out'!A$2:Q$5000,5,FALSE),E4814+10*(H4814-1)+1+_xlfn.IFNA(VLOOKUP(D4814,states!A$2:C$10,3,FALSE),1))</f>
        <v>251</v>
      </c>
      <c r="AB4814">
        <f>IF(V4814="","",V4814)</f>
        <v>25395.806952178307</v>
      </c>
      <c r="AC4814" s="2" t="str">
        <f>_xlfn.IFNA(VLOOKUP(D4814,states!A$2:C$10,2,FALSE),"XX")</f>
        <v>A</v>
      </c>
      <c r="AD4814">
        <f>E4814</f>
        <v>0</v>
      </c>
      <c r="AE4814">
        <f>_xlfn.IFNA(VLOOKUP(D4814,states!A$2:D$10,4,FALSE),0)</f>
        <v>2</v>
      </c>
      <c r="AF4814">
        <v>0.5</v>
      </c>
      <c r="AG4814">
        <f>IF(AE4814=0,AF4814,IF(AE4814=1,IF(F4814=0.5,0.5,IF(H4814=1,0.5,1.5)),IF(F4814=0.5,0.5,IF(H4814=1,2.5,1.5))))</f>
        <v>2.5</v>
      </c>
      <c r="AH4814" s="7">
        <f>IF(AC4814="XX",0,1/C4814^(1/5)*IF(E4814=0,100,1)/(E4814+1)^(1/4))</f>
        <v>149.32292237851041</v>
      </c>
    </row>
    <row r="4815" spans="1:34">
      <c r="A4815">
        <v>3977</v>
      </c>
      <c r="B4815" s="1">
        <v>20239.893599999999</v>
      </c>
      <c r="C4815" s="6">
        <v>0.01</v>
      </c>
      <c r="D4815" t="s">
        <v>3</v>
      </c>
      <c r="E4815">
        <v>0</v>
      </c>
      <c r="F4815">
        <v>12.5</v>
      </c>
      <c r="G4815" t="s">
        <v>1</v>
      </c>
      <c r="H4815">
        <v>2</v>
      </c>
      <c r="I4815" t="s">
        <v>0</v>
      </c>
      <c r="J4815">
        <v>1</v>
      </c>
      <c r="K4815">
        <v>13.5</v>
      </c>
      <c r="L4815" t="s">
        <v>1</v>
      </c>
      <c r="M4815">
        <v>2</v>
      </c>
      <c r="N4815" t="s">
        <v>4033</v>
      </c>
      <c r="O4815">
        <v>1</v>
      </c>
      <c r="P4815" t="str">
        <f>D4815&amp;"-"&amp;F4815&amp;"-"&amp;G4815&amp;"-"&amp;E4815&amp;"-"&amp;H4815</f>
        <v>A2Delta-12.5-e-0-2</v>
      </c>
      <c r="Q4815" t="str">
        <f>I4815&amp;"-"&amp;K4815&amp;"-"&amp;L4815&amp;"-"&amp;J4815&amp;"-"&amp;M4815</f>
        <v>X2Pi-13.5-e-1-2</v>
      </c>
      <c r="R4815">
        <f>B4815+S4815</f>
        <v>25761.160320659998</v>
      </c>
      <c r="S4815">
        <f>_xlfn.IFNA(VLOOKUP(Q4815,'MARVEL-X'!A$2:I$1400,7,FALSE),VLOOKUP(Q4815,MARVEL!A$2:J$1522,10,FALSE))</f>
        <v>5521.2667206599999</v>
      </c>
      <c r="T4815">
        <f>IF(P4815=P4814,R4815+T4814,R4815)</f>
        <v>25761.160320659998</v>
      </c>
      <c r="U4815">
        <f>IF(P4815=P4814,1+U4814,1)</f>
        <v>1</v>
      </c>
      <c r="V4815" t="str">
        <f t="shared" si="75"/>
        <v/>
      </c>
      <c r="W4815" t="str">
        <f>IF(V4815="","",IF(ABS(V4815-R4815)&gt;W$1,ABS(V4815-R4815),""))</f>
        <v/>
      </c>
      <c r="X4815" t="str">
        <f>Y4815&amp;"-"&amp;Z4815&amp;"-"&amp;AC4815&amp;"-"&amp;AD4815&amp;"-"&amp;AG4815</f>
        <v>12.5-e-A-0-1.5</v>
      </c>
      <c r="Y4815">
        <f>F4815</f>
        <v>12.5</v>
      </c>
      <c r="Z4815" s="2" t="str">
        <f>G4815</f>
        <v>e</v>
      </c>
      <c r="AA4815">
        <f>_xlfn.IFNA(VLOOKUP(X4815,'duo-out'!A$2:Q$5000,5,FALSE),E4815+10*(H4815-1)+1+_xlfn.IFNA(VLOOKUP(D4815,states!A$2:C$10,3,FALSE),1))</f>
        <v>261</v>
      </c>
      <c r="AB4815" t="str">
        <f>IF(V4815="","",V4815)</f>
        <v/>
      </c>
      <c r="AC4815" s="2" t="str">
        <f>_xlfn.IFNA(VLOOKUP(D4815,states!A$2:C$10,2,FALSE),"XX")</f>
        <v>A</v>
      </c>
      <c r="AD4815">
        <f>E4815</f>
        <v>0</v>
      </c>
      <c r="AE4815">
        <f>_xlfn.IFNA(VLOOKUP(D4815,states!A$2:D$10,4,FALSE),0)</f>
        <v>2</v>
      </c>
      <c r="AF4815">
        <v>0.5</v>
      </c>
      <c r="AG4815">
        <f>IF(AE4815=0,AF4815,IF(AE4815=1,IF(F4815=0.5,0.5,IF(H4815=1,0.5,1.5)),IF(F4815=0.5,0.5,IF(H4815=1,2.5,1.5))))</f>
        <v>1.5</v>
      </c>
      <c r="AH4815" s="7">
        <f>IF(AC4815="XX",0,1/C4815^(1/5)*IF(E4815=0,100,1)/(E4815+1)^(1/4))</f>
        <v>251.188643150958</v>
      </c>
    </row>
    <row r="4816" spans="1:34">
      <c r="A4816">
        <v>3945</v>
      </c>
      <c r="B4816" s="1">
        <v>20600.0867</v>
      </c>
      <c r="C4816" s="6">
        <v>5.0000000000000001E-3</v>
      </c>
      <c r="D4816" t="s">
        <v>3</v>
      </c>
      <c r="E4816">
        <v>0</v>
      </c>
      <c r="F4816">
        <v>12.5</v>
      </c>
      <c r="G4816" t="s">
        <v>1</v>
      </c>
      <c r="H4816">
        <v>2</v>
      </c>
      <c r="I4816" t="s">
        <v>0</v>
      </c>
      <c r="J4816">
        <v>1</v>
      </c>
      <c r="K4816">
        <v>12.5</v>
      </c>
      <c r="L4816" t="s">
        <v>2</v>
      </c>
      <c r="M4816">
        <v>2</v>
      </c>
      <c r="N4816" t="s">
        <v>4001</v>
      </c>
      <c r="O4816">
        <v>1</v>
      </c>
      <c r="P4816" t="str">
        <f>D4816&amp;"-"&amp;F4816&amp;"-"&amp;G4816&amp;"-"&amp;E4816&amp;"-"&amp;H4816</f>
        <v>A2Delta-12.5-e-0-2</v>
      </c>
      <c r="Q4816" t="str">
        <f>I4816&amp;"-"&amp;K4816&amp;"-"&amp;L4816&amp;"-"&amp;J4816&amp;"-"&amp;M4816</f>
        <v>X2Pi-12.5-f-1-2</v>
      </c>
      <c r="R4816">
        <f>B4816+S4816</f>
        <v>25761.158135785001</v>
      </c>
      <c r="S4816">
        <f>_xlfn.IFNA(VLOOKUP(Q4816,'MARVEL-X'!A$2:I$1400,7,FALSE),VLOOKUP(Q4816,MARVEL!A$2:J$1522,10,FALSE))</f>
        <v>5161.0714357850002</v>
      </c>
      <c r="T4816">
        <f>IF(P4816=P4815,R4816+T4815,R4816)</f>
        <v>51522.318456444998</v>
      </c>
      <c r="U4816">
        <f>IF(P4816=P4815,1+U4815,1)</f>
        <v>2</v>
      </c>
      <c r="V4816" t="str">
        <f t="shared" si="75"/>
        <v/>
      </c>
      <c r="W4816" t="str">
        <f>IF(V4816="","",IF(ABS(V4816-R4816)&gt;W$1,ABS(V4816-R4816),""))</f>
        <v/>
      </c>
      <c r="X4816" t="str">
        <f>Y4816&amp;"-"&amp;Z4816&amp;"-"&amp;AC4816&amp;"-"&amp;AD4816&amp;"-"&amp;AG4816</f>
        <v>12.5-e-A-0-1.5</v>
      </c>
      <c r="Y4816">
        <f>F4816</f>
        <v>12.5</v>
      </c>
      <c r="Z4816" s="2" t="str">
        <f>G4816</f>
        <v>e</v>
      </c>
      <c r="AA4816">
        <f>_xlfn.IFNA(VLOOKUP(X4816,'duo-out'!A$2:Q$5000,5,FALSE),E4816+10*(H4816-1)+1+_xlfn.IFNA(VLOOKUP(D4816,states!A$2:C$10,3,FALSE),1))</f>
        <v>261</v>
      </c>
      <c r="AB4816" t="str">
        <f>IF(V4816="","",V4816)</f>
        <v/>
      </c>
      <c r="AC4816" s="2" t="str">
        <f>_xlfn.IFNA(VLOOKUP(D4816,states!A$2:C$10,2,FALSE),"XX")</f>
        <v>A</v>
      </c>
      <c r="AD4816">
        <f>E4816</f>
        <v>0</v>
      </c>
      <c r="AE4816">
        <f>_xlfn.IFNA(VLOOKUP(D4816,states!A$2:D$10,4,FALSE),0)</f>
        <v>2</v>
      </c>
      <c r="AF4816">
        <v>0.5</v>
      </c>
      <c r="AG4816">
        <f>IF(AE4816=0,AF4816,IF(AE4816=1,IF(F4816=0.5,0.5,IF(H4816=1,0.5,1.5)),IF(F4816=0.5,0.5,IF(H4816=1,2.5,1.5))))</f>
        <v>1.5</v>
      </c>
      <c r="AH4816" s="7">
        <f>IF(AC4816="XX",0,1/C4816^(1/5)*IF(E4816=0,100,1)/(E4816+1)^(1/4))</f>
        <v>288.53998118144267</v>
      </c>
    </row>
    <row r="4817" spans="1:34">
      <c r="A4817">
        <v>3446</v>
      </c>
      <c r="B4817" s="1">
        <v>22862.585299999999</v>
      </c>
      <c r="C4817" s="6">
        <v>5.0000000000000001E-3</v>
      </c>
      <c r="D4817" t="s">
        <v>3</v>
      </c>
      <c r="E4817">
        <v>0</v>
      </c>
      <c r="F4817">
        <v>12.5</v>
      </c>
      <c r="G4817" t="s">
        <v>1</v>
      </c>
      <c r="H4817">
        <v>2</v>
      </c>
      <c r="I4817" t="s">
        <v>0</v>
      </c>
      <c r="J4817">
        <v>0</v>
      </c>
      <c r="K4817">
        <v>13.5</v>
      </c>
      <c r="L4817" t="s">
        <v>1</v>
      </c>
      <c r="M4817">
        <v>2</v>
      </c>
      <c r="N4817" t="s">
        <v>3502</v>
      </c>
      <c r="O4817">
        <v>1</v>
      </c>
      <c r="P4817" t="str">
        <f>D4817&amp;"-"&amp;F4817&amp;"-"&amp;G4817&amp;"-"&amp;E4817&amp;"-"&amp;H4817</f>
        <v>A2Delta-12.5-e-0-2</v>
      </c>
      <c r="Q4817" t="str">
        <f>I4817&amp;"-"&amp;K4817&amp;"-"&amp;L4817&amp;"-"&amp;J4817&amp;"-"&amp;M4817</f>
        <v>X2Pi-13.5-e-0-2</v>
      </c>
      <c r="R4817">
        <f>B4817+S4817</f>
        <v>25761.172576519999</v>
      </c>
      <c r="S4817">
        <f>_xlfn.IFNA(VLOOKUP(Q4817,'MARVEL-X'!A$2:I$1400,7,FALSE),VLOOKUP(Q4817,MARVEL!A$2:J$1522,10,FALSE))</f>
        <v>2898.5872765200002</v>
      </c>
      <c r="T4817">
        <f>IF(P4817=P4816,R4817+T4816,R4817)</f>
        <v>77283.491032965001</v>
      </c>
      <c r="U4817">
        <f>IF(P4817=P4816,1+U4816,1)</f>
        <v>3</v>
      </c>
      <c r="V4817" t="str">
        <f t="shared" si="75"/>
        <v/>
      </c>
      <c r="W4817" t="str">
        <f>IF(V4817="","",IF(ABS(V4817-R4817)&gt;W$1,ABS(V4817-R4817),""))</f>
        <v/>
      </c>
      <c r="X4817" t="str">
        <f>Y4817&amp;"-"&amp;Z4817&amp;"-"&amp;AC4817&amp;"-"&amp;AD4817&amp;"-"&amp;AG4817</f>
        <v>12.5-e-A-0-1.5</v>
      </c>
      <c r="Y4817">
        <f>F4817</f>
        <v>12.5</v>
      </c>
      <c r="Z4817" s="2" t="str">
        <f>G4817</f>
        <v>e</v>
      </c>
      <c r="AA4817">
        <f>_xlfn.IFNA(VLOOKUP(X4817,'duo-out'!A$2:Q$5000,5,FALSE),E4817+10*(H4817-1)+1+_xlfn.IFNA(VLOOKUP(D4817,states!A$2:C$10,3,FALSE),1))</f>
        <v>261</v>
      </c>
      <c r="AB4817" t="str">
        <f>IF(V4817="","",V4817)</f>
        <v/>
      </c>
      <c r="AC4817" s="2" t="str">
        <f>_xlfn.IFNA(VLOOKUP(D4817,states!A$2:C$10,2,FALSE),"XX")</f>
        <v>A</v>
      </c>
      <c r="AD4817">
        <f>E4817</f>
        <v>0</v>
      </c>
      <c r="AE4817">
        <f>_xlfn.IFNA(VLOOKUP(D4817,states!A$2:D$10,4,FALSE),0)</f>
        <v>2</v>
      </c>
      <c r="AF4817">
        <v>0.5</v>
      </c>
      <c r="AG4817">
        <f>IF(AE4817=0,AF4817,IF(AE4817=1,IF(F4817=0.5,0.5,IF(H4817=1,0.5,1.5)),IF(F4817=0.5,0.5,IF(H4817=1,2.5,1.5))))</f>
        <v>1.5</v>
      </c>
      <c r="AH4817" s="7">
        <f>IF(AC4817="XX",0,1/C4817^(1/5)*IF(E4817=0,100,1)/(E4817+1)^(1/4))</f>
        <v>288.53998118144267</v>
      </c>
    </row>
    <row r="4818" spans="1:34">
      <c r="A4818">
        <v>3377</v>
      </c>
      <c r="B4818" s="1">
        <v>23237.129400000002</v>
      </c>
      <c r="C4818" s="6">
        <v>5.0000000000000001E-3</v>
      </c>
      <c r="D4818" t="s">
        <v>3</v>
      </c>
      <c r="E4818">
        <v>0</v>
      </c>
      <c r="F4818">
        <v>12.5</v>
      </c>
      <c r="G4818" t="s">
        <v>1</v>
      </c>
      <c r="H4818">
        <v>2</v>
      </c>
      <c r="I4818" t="s">
        <v>0</v>
      </c>
      <c r="J4818">
        <v>0</v>
      </c>
      <c r="K4818">
        <v>12.5</v>
      </c>
      <c r="L4818" t="s">
        <v>2</v>
      </c>
      <c r="M4818">
        <v>2</v>
      </c>
      <c r="N4818" t="s">
        <v>3433</v>
      </c>
      <c r="O4818">
        <v>1</v>
      </c>
      <c r="P4818" t="str">
        <f>D4818&amp;"-"&amp;F4818&amp;"-"&amp;G4818&amp;"-"&amp;E4818&amp;"-"&amp;H4818</f>
        <v>A2Delta-12.5-e-0-2</v>
      </c>
      <c r="Q4818" t="str">
        <f>I4818&amp;"-"&amp;K4818&amp;"-"&amp;L4818&amp;"-"&amp;J4818&amp;"-"&amp;M4818</f>
        <v>X2Pi-12.5-f-0-2</v>
      </c>
      <c r="R4818">
        <f>B4818+S4818</f>
        <v>25761.138011406001</v>
      </c>
      <c r="S4818">
        <f>_xlfn.IFNA(VLOOKUP(Q4818,'MARVEL-X'!A$2:I$1400,7,FALSE),VLOOKUP(Q4818,MARVEL!A$2:J$1522,10,FALSE))</f>
        <v>2524.008611406</v>
      </c>
      <c r="T4818">
        <f>IF(P4818=P4817,R4818+T4817,R4818)</f>
        <v>103044.629044371</v>
      </c>
      <c r="U4818">
        <f>IF(P4818=P4817,1+U4817,1)</f>
        <v>4</v>
      </c>
      <c r="V4818" t="str">
        <f t="shared" si="75"/>
        <v/>
      </c>
      <c r="W4818" t="str">
        <f>IF(V4818="","",IF(ABS(V4818-R4818)&gt;W$1,ABS(V4818-R4818),""))</f>
        <v/>
      </c>
      <c r="X4818" t="str">
        <f>Y4818&amp;"-"&amp;Z4818&amp;"-"&amp;AC4818&amp;"-"&amp;AD4818&amp;"-"&amp;AG4818</f>
        <v>12.5-e-A-0-1.5</v>
      </c>
      <c r="Y4818">
        <f>F4818</f>
        <v>12.5</v>
      </c>
      <c r="Z4818" s="2" t="str">
        <f>G4818</f>
        <v>e</v>
      </c>
      <c r="AA4818">
        <f>_xlfn.IFNA(VLOOKUP(X4818,'duo-out'!A$2:Q$5000,5,FALSE),E4818+10*(H4818-1)+1+_xlfn.IFNA(VLOOKUP(D4818,states!A$2:C$10,3,FALSE),1))</f>
        <v>261</v>
      </c>
      <c r="AB4818" t="str">
        <f>IF(V4818="","",V4818)</f>
        <v/>
      </c>
      <c r="AC4818" s="2" t="str">
        <f>_xlfn.IFNA(VLOOKUP(D4818,states!A$2:C$10,2,FALSE),"XX")</f>
        <v>A</v>
      </c>
      <c r="AD4818">
        <f>E4818</f>
        <v>0</v>
      </c>
      <c r="AE4818">
        <f>_xlfn.IFNA(VLOOKUP(D4818,states!A$2:D$10,4,FALSE),0)</f>
        <v>2</v>
      </c>
      <c r="AF4818">
        <v>0.5</v>
      </c>
      <c r="AG4818">
        <f>IF(AE4818=0,AF4818,IF(AE4818=1,IF(F4818=0.5,0.5,IF(H4818=1,0.5,1.5)),IF(F4818=0.5,0.5,IF(H4818=1,2.5,1.5))))</f>
        <v>1.5</v>
      </c>
      <c r="AH4818" s="7">
        <f>IF(AC4818="XX",0,1/C4818^(1/5)*IF(E4818=0,100,1)/(E4818+1)^(1/4))</f>
        <v>288.53998118144267</v>
      </c>
    </row>
    <row r="4819" spans="1:34">
      <c r="A4819">
        <v>3354</v>
      </c>
      <c r="B4819" s="1">
        <v>23599.893199999999</v>
      </c>
      <c r="C4819" s="6">
        <v>5.0000000000000001E-3</v>
      </c>
      <c r="D4819" t="s">
        <v>3</v>
      </c>
      <c r="E4819">
        <v>0</v>
      </c>
      <c r="F4819">
        <v>12.5</v>
      </c>
      <c r="G4819" t="s">
        <v>1</v>
      </c>
      <c r="H4819">
        <v>2</v>
      </c>
      <c r="I4819" t="s">
        <v>0</v>
      </c>
      <c r="J4819">
        <v>0</v>
      </c>
      <c r="K4819">
        <v>11.5</v>
      </c>
      <c r="L4819" t="s">
        <v>1</v>
      </c>
      <c r="M4819">
        <v>2</v>
      </c>
      <c r="N4819" t="s">
        <v>3410</v>
      </c>
      <c r="O4819">
        <v>1</v>
      </c>
      <c r="P4819" t="str">
        <f>D4819&amp;"-"&amp;F4819&amp;"-"&amp;G4819&amp;"-"&amp;E4819&amp;"-"&amp;H4819</f>
        <v>A2Delta-12.5-e-0-2</v>
      </c>
      <c r="Q4819" t="str">
        <f>I4819&amp;"-"&amp;K4819&amp;"-"&amp;L4819&amp;"-"&amp;J4819&amp;"-"&amp;M4819</f>
        <v>X2Pi-11.5-e-0-2</v>
      </c>
      <c r="R4819">
        <f>B4819+S4819</f>
        <v>25761.138476517997</v>
      </c>
      <c r="S4819">
        <f>_xlfn.IFNA(VLOOKUP(Q4819,'MARVEL-X'!A$2:I$1400,7,FALSE),VLOOKUP(Q4819,MARVEL!A$2:J$1522,10,FALSE))</f>
        <v>2161.2452765180001</v>
      </c>
      <c r="T4819">
        <f>IF(P4819=P4818,R4819+T4818,R4819)</f>
        <v>128805.767520889</v>
      </c>
      <c r="U4819">
        <f>IF(P4819=P4818,1+U4818,1)</f>
        <v>5</v>
      </c>
      <c r="V4819" t="str">
        <f t="shared" si="75"/>
        <v/>
      </c>
      <c r="W4819" t="str">
        <f>IF(V4819="","",IF(ABS(V4819-R4819)&gt;W$1,ABS(V4819-R4819),""))</f>
        <v/>
      </c>
      <c r="X4819" t="str">
        <f>Y4819&amp;"-"&amp;Z4819&amp;"-"&amp;AC4819&amp;"-"&amp;AD4819&amp;"-"&amp;AG4819</f>
        <v>12.5-e-A-0-1.5</v>
      </c>
      <c r="Y4819">
        <f>F4819</f>
        <v>12.5</v>
      </c>
      <c r="Z4819" s="2" t="str">
        <f>G4819</f>
        <v>e</v>
      </c>
      <c r="AA4819">
        <f>_xlfn.IFNA(VLOOKUP(X4819,'duo-out'!A$2:Q$5000,5,FALSE),E4819+10*(H4819-1)+1+_xlfn.IFNA(VLOOKUP(D4819,states!A$2:C$10,3,FALSE),1))</f>
        <v>261</v>
      </c>
      <c r="AB4819" t="str">
        <f>IF(V4819="","",V4819)</f>
        <v/>
      </c>
      <c r="AC4819" s="2" t="str">
        <f>_xlfn.IFNA(VLOOKUP(D4819,states!A$2:C$10,2,FALSE),"XX")</f>
        <v>A</v>
      </c>
      <c r="AD4819">
        <f>E4819</f>
        <v>0</v>
      </c>
      <c r="AE4819">
        <f>_xlfn.IFNA(VLOOKUP(D4819,states!A$2:D$10,4,FALSE),0)</f>
        <v>2</v>
      </c>
      <c r="AF4819">
        <v>0.5</v>
      </c>
      <c r="AG4819">
        <f>IF(AE4819=0,AF4819,IF(AE4819=1,IF(F4819=0.5,0.5,IF(H4819=1,0.5,1.5)),IF(F4819=0.5,0.5,IF(H4819=1,2.5,1.5))))</f>
        <v>1.5</v>
      </c>
      <c r="AH4819" s="7">
        <f>IF(AC4819="XX",0,1/C4819^(1/5)*IF(E4819=0,100,1)/(E4819+1)^(1/4))</f>
        <v>288.53998118144267</v>
      </c>
    </row>
    <row r="4820" spans="1:34">
      <c r="A4820">
        <v>2845</v>
      </c>
      <c r="B4820" s="1">
        <v>22862.5897</v>
      </c>
      <c r="C4820" s="6">
        <v>5.0000000000000001E-3</v>
      </c>
      <c r="D4820" t="s">
        <v>3</v>
      </c>
      <c r="E4820">
        <v>0</v>
      </c>
      <c r="F4820">
        <v>12.5</v>
      </c>
      <c r="G4820" t="s">
        <v>1</v>
      </c>
      <c r="H4820">
        <v>2</v>
      </c>
      <c r="I4820" t="s">
        <v>0</v>
      </c>
      <c r="J4820">
        <v>0</v>
      </c>
      <c r="K4820">
        <v>13.5</v>
      </c>
      <c r="L4820" t="s">
        <v>1</v>
      </c>
      <c r="M4820">
        <v>2</v>
      </c>
      <c r="N4820" t="s">
        <v>2901</v>
      </c>
      <c r="O4820">
        <v>1</v>
      </c>
      <c r="P4820" t="str">
        <f>D4820&amp;"-"&amp;F4820&amp;"-"&amp;G4820&amp;"-"&amp;E4820&amp;"-"&amp;H4820</f>
        <v>A2Delta-12.5-e-0-2</v>
      </c>
      <c r="Q4820" t="str">
        <f>I4820&amp;"-"&amp;K4820&amp;"-"&amp;L4820&amp;"-"&amp;J4820&amp;"-"&amp;M4820</f>
        <v>X2Pi-13.5-e-0-2</v>
      </c>
      <c r="R4820">
        <f>B4820+S4820</f>
        <v>25761.176976520001</v>
      </c>
      <c r="S4820">
        <f>_xlfn.IFNA(VLOOKUP(Q4820,'MARVEL-X'!A$2:I$1400,7,FALSE),VLOOKUP(Q4820,MARVEL!A$2:J$1522,10,FALSE))</f>
        <v>2898.5872765200002</v>
      </c>
      <c r="T4820">
        <f>IF(P4820=P4819,R4820+T4819,R4820)</f>
        <v>154566.94449740899</v>
      </c>
      <c r="U4820">
        <f>IF(P4820=P4819,1+U4819,1)</f>
        <v>6</v>
      </c>
      <c r="V4820" t="str">
        <f t="shared" si="75"/>
        <v/>
      </c>
      <c r="W4820" t="str">
        <f>IF(V4820="","",IF(ABS(V4820-R4820)&gt;W$1,ABS(V4820-R4820),""))</f>
        <v/>
      </c>
      <c r="X4820" t="str">
        <f>Y4820&amp;"-"&amp;Z4820&amp;"-"&amp;AC4820&amp;"-"&amp;AD4820&amp;"-"&amp;AG4820</f>
        <v>12.5-e-A-0-1.5</v>
      </c>
      <c r="Y4820">
        <f>F4820</f>
        <v>12.5</v>
      </c>
      <c r="Z4820" s="2" t="str">
        <f>G4820</f>
        <v>e</v>
      </c>
      <c r="AA4820">
        <f>_xlfn.IFNA(VLOOKUP(X4820,'duo-out'!A$2:Q$5000,5,FALSE),E4820+10*(H4820-1)+1+_xlfn.IFNA(VLOOKUP(D4820,states!A$2:C$10,3,FALSE),1))</f>
        <v>261</v>
      </c>
      <c r="AB4820" t="str">
        <f>IF(V4820="","",V4820)</f>
        <v/>
      </c>
      <c r="AC4820" s="2" t="str">
        <f>_xlfn.IFNA(VLOOKUP(D4820,states!A$2:C$10,2,FALSE),"XX")</f>
        <v>A</v>
      </c>
      <c r="AD4820">
        <f>E4820</f>
        <v>0</v>
      </c>
      <c r="AE4820">
        <f>_xlfn.IFNA(VLOOKUP(D4820,states!A$2:D$10,4,FALSE),0)</f>
        <v>2</v>
      </c>
      <c r="AF4820">
        <v>0.5</v>
      </c>
      <c r="AG4820">
        <f>IF(AE4820=0,AF4820,IF(AE4820=1,IF(F4820=0.5,0.5,IF(H4820=1,0.5,1.5)),IF(F4820=0.5,0.5,IF(H4820=1,2.5,1.5))))</f>
        <v>1.5</v>
      </c>
      <c r="AH4820" s="7">
        <f>IF(AC4820="XX",0,1/C4820^(1/5)*IF(E4820=0,100,1)/(E4820+1)^(1/4))</f>
        <v>288.53998118144267</v>
      </c>
    </row>
    <row r="4821" spans="1:34">
      <c r="A4821">
        <v>2789</v>
      </c>
      <c r="B4821" s="1">
        <v>23237.1325</v>
      </c>
      <c r="C4821" s="6">
        <v>5.0000000000000001E-3</v>
      </c>
      <c r="D4821" t="s">
        <v>3</v>
      </c>
      <c r="E4821">
        <v>0</v>
      </c>
      <c r="F4821">
        <v>12.5</v>
      </c>
      <c r="G4821" t="s">
        <v>1</v>
      </c>
      <c r="H4821">
        <v>2</v>
      </c>
      <c r="I4821" t="s">
        <v>0</v>
      </c>
      <c r="J4821">
        <v>0</v>
      </c>
      <c r="K4821">
        <v>12.5</v>
      </c>
      <c r="L4821" t="s">
        <v>2</v>
      </c>
      <c r="M4821">
        <v>2</v>
      </c>
      <c r="N4821" t="s">
        <v>2845</v>
      </c>
      <c r="O4821">
        <v>1</v>
      </c>
      <c r="P4821" t="str">
        <f>D4821&amp;"-"&amp;F4821&amp;"-"&amp;G4821&amp;"-"&amp;E4821&amp;"-"&amp;H4821</f>
        <v>A2Delta-12.5-e-0-2</v>
      </c>
      <c r="Q4821" t="str">
        <f>I4821&amp;"-"&amp;K4821&amp;"-"&amp;L4821&amp;"-"&amp;J4821&amp;"-"&amp;M4821</f>
        <v>X2Pi-12.5-f-0-2</v>
      </c>
      <c r="R4821">
        <f>B4821+S4821</f>
        <v>25761.141111405999</v>
      </c>
      <c r="S4821">
        <f>_xlfn.IFNA(VLOOKUP(Q4821,'MARVEL-X'!A$2:I$1400,7,FALSE),VLOOKUP(Q4821,MARVEL!A$2:J$1522,10,FALSE))</f>
        <v>2524.008611406</v>
      </c>
      <c r="T4821">
        <f>IF(P4821=P4820,R4821+T4820,R4821)</f>
        <v>180328.08560881499</v>
      </c>
      <c r="U4821">
        <f>IF(P4821=P4820,1+U4820,1)</f>
        <v>7</v>
      </c>
      <c r="V4821" t="str">
        <f t="shared" si="75"/>
        <v/>
      </c>
      <c r="W4821" t="str">
        <f>IF(V4821="","",IF(ABS(V4821-R4821)&gt;W$1,ABS(V4821-R4821),""))</f>
        <v/>
      </c>
      <c r="X4821" t="str">
        <f>Y4821&amp;"-"&amp;Z4821&amp;"-"&amp;AC4821&amp;"-"&amp;AD4821&amp;"-"&amp;AG4821</f>
        <v>12.5-e-A-0-1.5</v>
      </c>
      <c r="Y4821">
        <f>F4821</f>
        <v>12.5</v>
      </c>
      <c r="Z4821" s="2" t="str">
        <f>G4821</f>
        <v>e</v>
      </c>
      <c r="AA4821">
        <f>_xlfn.IFNA(VLOOKUP(X4821,'duo-out'!A$2:Q$5000,5,FALSE),E4821+10*(H4821-1)+1+_xlfn.IFNA(VLOOKUP(D4821,states!A$2:C$10,3,FALSE),1))</f>
        <v>261</v>
      </c>
      <c r="AB4821" t="str">
        <f>IF(V4821="","",V4821)</f>
        <v/>
      </c>
      <c r="AC4821" s="2" t="str">
        <f>_xlfn.IFNA(VLOOKUP(D4821,states!A$2:C$10,2,FALSE),"XX")</f>
        <v>A</v>
      </c>
      <c r="AD4821">
        <f>E4821</f>
        <v>0</v>
      </c>
      <c r="AE4821">
        <f>_xlfn.IFNA(VLOOKUP(D4821,states!A$2:D$10,4,FALSE),0)</f>
        <v>2</v>
      </c>
      <c r="AF4821">
        <v>0.5</v>
      </c>
      <c r="AG4821">
        <f>IF(AE4821=0,AF4821,IF(AE4821=1,IF(F4821=0.5,0.5,IF(H4821=1,0.5,1.5)),IF(F4821=0.5,0.5,IF(H4821=1,2.5,1.5))))</f>
        <v>1.5</v>
      </c>
      <c r="AH4821" s="7">
        <f>IF(AC4821="XX",0,1/C4821^(1/5)*IF(E4821=0,100,1)/(E4821+1)^(1/4))</f>
        <v>288.53998118144267</v>
      </c>
    </row>
    <row r="4822" spans="1:34">
      <c r="A4822">
        <v>2768</v>
      </c>
      <c r="B4822" s="1">
        <v>23599.8999</v>
      </c>
      <c r="C4822" s="6">
        <v>6.2490000000000002E-3</v>
      </c>
      <c r="D4822" t="s">
        <v>3</v>
      </c>
      <c r="E4822">
        <v>0</v>
      </c>
      <c r="F4822">
        <v>12.5</v>
      </c>
      <c r="G4822" t="s">
        <v>1</v>
      </c>
      <c r="H4822">
        <v>2</v>
      </c>
      <c r="I4822" t="s">
        <v>0</v>
      </c>
      <c r="J4822">
        <v>0</v>
      </c>
      <c r="K4822">
        <v>11.5</v>
      </c>
      <c r="L4822" t="s">
        <v>1</v>
      </c>
      <c r="M4822">
        <v>2</v>
      </c>
      <c r="N4822" t="s">
        <v>2824</v>
      </c>
      <c r="O4822">
        <v>1</v>
      </c>
      <c r="P4822" t="str">
        <f>D4822&amp;"-"&amp;F4822&amp;"-"&amp;G4822&amp;"-"&amp;E4822&amp;"-"&amp;H4822</f>
        <v>A2Delta-12.5-e-0-2</v>
      </c>
      <c r="Q4822" t="str">
        <f>I4822&amp;"-"&amp;K4822&amp;"-"&amp;L4822&amp;"-"&amp;J4822&amp;"-"&amp;M4822</f>
        <v>X2Pi-11.5-e-0-2</v>
      </c>
      <c r="R4822">
        <f>B4822+S4822</f>
        <v>25761.145176517999</v>
      </c>
      <c r="S4822">
        <f>_xlfn.IFNA(VLOOKUP(Q4822,'MARVEL-X'!A$2:I$1400,7,FALSE),VLOOKUP(Q4822,MARVEL!A$2:J$1522,10,FALSE))</f>
        <v>2161.2452765180001</v>
      </c>
      <c r="T4822">
        <f>IF(P4822=P4821,R4822+T4821,R4822)</f>
        <v>206089.230785333</v>
      </c>
      <c r="U4822">
        <f>IF(P4822=P4821,1+U4821,1)</f>
        <v>8</v>
      </c>
      <c r="V4822" t="str">
        <f t="shared" si="75"/>
        <v/>
      </c>
      <c r="W4822" t="str">
        <f>IF(V4822="","",IF(ABS(V4822-R4822)&gt;W$1,ABS(V4822-R4822),""))</f>
        <v/>
      </c>
      <c r="X4822" t="str">
        <f>Y4822&amp;"-"&amp;Z4822&amp;"-"&amp;AC4822&amp;"-"&amp;AD4822&amp;"-"&amp;AG4822</f>
        <v>12.5-e-A-0-1.5</v>
      </c>
      <c r="Y4822">
        <f>F4822</f>
        <v>12.5</v>
      </c>
      <c r="Z4822" s="2" t="str">
        <f>G4822</f>
        <v>e</v>
      </c>
      <c r="AA4822">
        <f>_xlfn.IFNA(VLOOKUP(X4822,'duo-out'!A$2:Q$5000,5,FALSE),E4822+10*(H4822-1)+1+_xlfn.IFNA(VLOOKUP(D4822,states!A$2:C$10,3,FALSE),1))</f>
        <v>261</v>
      </c>
      <c r="AB4822" t="str">
        <f>IF(V4822="","",V4822)</f>
        <v/>
      </c>
      <c r="AC4822" s="2" t="str">
        <f>_xlfn.IFNA(VLOOKUP(D4822,states!A$2:C$10,2,FALSE),"XX")</f>
        <v>A</v>
      </c>
      <c r="AD4822">
        <f>E4822</f>
        <v>0</v>
      </c>
      <c r="AE4822">
        <f>_xlfn.IFNA(VLOOKUP(D4822,states!A$2:D$10,4,FALSE),0)</f>
        <v>2</v>
      </c>
      <c r="AF4822">
        <v>0.5</v>
      </c>
      <c r="AG4822">
        <f>IF(AE4822=0,AF4822,IF(AE4822=1,IF(F4822=0.5,0.5,IF(H4822=1,0.5,1.5)),IF(F4822=0.5,0.5,IF(H4822=1,2.5,1.5))))</f>
        <v>1.5</v>
      </c>
      <c r="AH4822" s="7">
        <f>IF(AC4822="XX",0,1/C4822^(1/5)*IF(E4822=0,100,1)/(E4822+1)^(1/4))</f>
        <v>275.95476340988171</v>
      </c>
    </row>
    <row r="4823" spans="1:34">
      <c r="A4823">
        <v>5446</v>
      </c>
      <c r="B4823" s="1">
        <v>23237.134999999998</v>
      </c>
      <c r="C4823" s="6">
        <v>0.05</v>
      </c>
      <c r="D4823" t="s">
        <v>3</v>
      </c>
      <c r="E4823">
        <v>0</v>
      </c>
      <c r="F4823">
        <v>12.5</v>
      </c>
      <c r="G4823" t="s">
        <v>1</v>
      </c>
      <c r="H4823">
        <v>2</v>
      </c>
      <c r="I4823" t="s">
        <v>0</v>
      </c>
      <c r="J4823">
        <v>0</v>
      </c>
      <c r="K4823">
        <v>12.5</v>
      </c>
      <c r="L4823" t="s">
        <v>2</v>
      </c>
      <c r="M4823">
        <v>2</v>
      </c>
      <c r="N4823" t="s">
        <v>5502</v>
      </c>
      <c r="O4823">
        <v>1</v>
      </c>
      <c r="P4823" t="str">
        <f>D4823&amp;"-"&amp;F4823&amp;"-"&amp;G4823&amp;"-"&amp;E4823&amp;"-"&amp;H4823</f>
        <v>A2Delta-12.5-e-0-2</v>
      </c>
      <c r="Q4823" t="str">
        <f>I4823&amp;"-"&amp;K4823&amp;"-"&amp;L4823&amp;"-"&amp;J4823&amp;"-"&amp;M4823</f>
        <v>X2Pi-12.5-f-0-2</v>
      </c>
      <c r="R4823">
        <f>B4823+S4823</f>
        <v>25761.143611405998</v>
      </c>
      <c r="S4823">
        <f>_xlfn.IFNA(VLOOKUP(Q4823,'MARVEL-X'!A$2:I$1400,7,FALSE),VLOOKUP(Q4823,MARVEL!A$2:J$1522,10,FALSE))</f>
        <v>2524.008611406</v>
      </c>
      <c r="T4823">
        <f>IF(P4823=P4822,R4823+T4822,R4823)</f>
        <v>231850.374396739</v>
      </c>
      <c r="U4823">
        <f>IF(P4823=P4822,1+U4822,1)</f>
        <v>9</v>
      </c>
      <c r="V4823" t="str">
        <f t="shared" si="75"/>
        <v/>
      </c>
      <c r="W4823" t="str">
        <f>IF(V4823="","",IF(ABS(V4823-R4823)&gt;W$1,ABS(V4823-R4823),""))</f>
        <v/>
      </c>
      <c r="X4823" t="str">
        <f>Y4823&amp;"-"&amp;Z4823&amp;"-"&amp;AC4823&amp;"-"&amp;AD4823&amp;"-"&amp;AG4823</f>
        <v>12.5-e-A-0-1.5</v>
      </c>
      <c r="Y4823">
        <f>F4823</f>
        <v>12.5</v>
      </c>
      <c r="Z4823" s="2" t="str">
        <f>G4823</f>
        <v>e</v>
      </c>
      <c r="AA4823">
        <f>_xlfn.IFNA(VLOOKUP(X4823,'duo-out'!A$2:Q$5000,5,FALSE),E4823+10*(H4823-1)+1+_xlfn.IFNA(VLOOKUP(D4823,states!A$2:C$10,3,FALSE),1))</f>
        <v>261</v>
      </c>
      <c r="AB4823" t="str">
        <f>IF(V4823="","",V4823)</f>
        <v/>
      </c>
      <c r="AC4823" s="2" t="str">
        <f>_xlfn.IFNA(VLOOKUP(D4823,states!A$2:C$10,2,FALSE),"XX")</f>
        <v>A</v>
      </c>
      <c r="AD4823">
        <f>E4823</f>
        <v>0</v>
      </c>
      <c r="AE4823">
        <f>_xlfn.IFNA(VLOOKUP(D4823,states!A$2:D$10,4,FALSE),0)</f>
        <v>2</v>
      </c>
      <c r="AF4823">
        <v>0.5</v>
      </c>
      <c r="AG4823">
        <f>IF(AE4823=0,AF4823,IF(AE4823=1,IF(F4823=0.5,0.5,IF(H4823=1,0.5,1.5)),IF(F4823=0.5,0.5,IF(H4823=1,2.5,1.5))))</f>
        <v>1.5</v>
      </c>
      <c r="AH4823" s="7">
        <f>IF(AC4823="XX",0,1/C4823^(1/5)*IF(E4823=0,100,1)/(E4823+1)^(1/4))</f>
        <v>182.05642030260799</v>
      </c>
    </row>
    <row r="4824" spans="1:34">
      <c r="A4824">
        <v>5426</v>
      </c>
      <c r="B4824" s="1">
        <v>23599.897000000001</v>
      </c>
      <c r="C4824" s="6">
        <v>0.05</v>
      </c>
      <c r="D4824" t="s">
        <v>3</v>
      </c>
      <c r="E4824">
        <v>0</v>
      </c>
      <c r="F4824">
        <v>12.5</v>
      </c>
      <c r="G4824" t="s">
        <v>1</v>
      </c>
      <c r="H4824">
        <v>2</v>
      </c>
      <c r="I4824" t="s">
        <v>0</v>
      </c>
      <c r="J4824">
        <v>0</v>
      </c>
      <c r="K4824">
        <v>11.5</v>
      </c>
      <c r="L4824" t="s">
        <v>1</v>
      </c>
      <c r="M4824">
        <v>2</v>
      </c>
      <c r="N4824" t="s">
        <v>5482</v>
      </c>
      <c r="O4824">
        <v>1</v>
      </c>
      <c r="P4824" t="str">
        <f>D4824&amp;"-"&amp;F4824&amp;"-"&amp;G4824&amp;"-"&amp;E4824&amp;"-"&amp;H4824</f>
        <v>A2Delta-12.5-e-0-2</v>
      </c>
      <c r="Q4824" t="str">
        <f>I4824&amp;"-"&amp;K4824&amp;"-"&amp;L4824&amp;"-"&amp;J4824&amp;"-"&amp;M4824</f>
        <v>X2Pi-11.5-e-0-2</v>
      </c>
      <c r="R4824">
        <f>B4824+S4824</f>
        <v>25761.142276518</v>
      </c>
      <c r="S4824">
        <f>_xlfn.IFNA(VLOOKUP(Q4824,'MARVEL-X'!A$2:I$1400,7,FALSE),VLOOKUP(Q4824,MARVEL!A$2:J$1522,10,FALSE))</f>
        <v>2161.2452765180001</v>
      </c>
      <c r="T4824">
        <f>IF(P4824=P4823,R4824+T4823,R4824)</f>
        <v>257611.51667325699</v>
      </c>
      <c r="U4824">
        <f>IF(P4824=P4823,1+U4823,1)</f>
        <v>10</v>
      </c>
      <c r="V4824" t="str">
        <f t="shared" si="75"/>
        <v/>
      </c>
      <c r="W4824" t="str">
        <f>IF(V4824="","",IF(ABS(V4824-R4824)&gt;W$1,ABS(V4824-R4824),""))</f>
        <v/>
      </c>
      <c r="X4824" t="str">
        <f>Y4824&amp;"-"&amp;Z4824&amp;"-"&amp;AC4824&amp;"-"&amp;AD4824&amp;"-"&amp;AG4824</f>
        <v>12.5-e-A-0-1.5</v>
      </c>
      <c r="Y4824">
        <f>F4824</f>
        <v>12.5</v>
      </c>
      <c r="Z4824" s="2" t="str">
        <f>G4824</f>
        <v>e</v>
      </c>
      <c r="AA4824">
        <f>_xlfn.IFNA(VLOOKUP(X4824,'duo-out'!A$2:Q$5000,5,FALSE),E4824+10*(H4824-1)+1+_xlfn.IFNA(VLOOKUP(D4824,states!A$2:C$10,3,FALSE),1))</f>
        <v>261</v>
      </c>
      <c r="AB4824" t="str">
        <f>IF(V4824="","",V4824)</f>
        <v/>
      </c>
      <c r="AC4824" s="2" t="str">
        <f>_xlfn.IFNA(VLOOKUP(D4824,states!A$2:C$10,2,FALSE),"XX")</f>
        <v>A</v>
      </c>
      <c r="AD4824">
        <f>E4824</f>
        <v>0</v>
      </c>
      <c r="AE4824">
        <f>_xlfn.IFNA(VLOOKUP(D4824,states!A$2:D$10,4,FALSE),0)</f>
        <v>2</v>
      </c>
      <c r="AF4824">
        <v>0.5</v>
      </c>
      <c r="AG4824">
        <f>IF(AE4824=0,AF4824,IF(AE4824=1,IF(F4824=0.5,0.5,IF(H4824=1,0.5,1.5)),IF(F4824=0.5,0.5,IF(H4824=1,2.5,1.5))))</f>
        <v>1.5</v>
      </c>
      <c r="AH4824" s="7">
        <f>IF(AC4824="XX",0,1/C4824^(1/5)*IF(E4824=0,100,1)/(E4824+1)^(1/4))</f>
        <v>182.05642030260799</v>
      </c>
    </row>
    <row r="4825" spans="1:34">
      <c r="A4825">
        <v>885</v>
      </c>
      <c r="B4825" s="1">
        <v>22862.5</v>
      </c>
      <c r="C4825" s="6">
        <v>9.4469999999999998E-2</v>
      </c>
      <c r="D4825" t="s">
        <v>3</v>
      </c>
      <c r="E4825">
        <v>0</v>
      </c>
      <c r="F4825">
        <v>12.5</v>
      </c>
      <c r="G4825" t="s">
        <v>1</v>
      </c>
      <c r="H4825">
        <v>2</v>
      </c>
      <c r="I4825" t="s">
        <v>0</v>
      </c>
      <c r="J4825">
        <v>0</v>
      </c>
      <c r="K4825">
        <v>13.5</v>
      </c>
      <c r="L4825" t="s">
        <v>1</v>
      </c>
      <c r="M4825">
        <v>2</v>
      </c>
      <c r="N4825" t="s">
        <v>941</v>
      </c>
      <c r="O4825">
        <v>1</v>
      </c>
      <c r="P4825" t="str">
        <f>D4825&amp;"-"&amp;F4825&amp;"-"&amp;G4825&amp;"-"&amp;E4825&amp;"-"&amp;H4825</f>
        <v>A2Delta-12.5-e-0-2</v>
      </c>
      <c r="Q4825" t="str">
        <f>I4825&amp;"-"&amp;K4825&amp;"-"&amp;L4825&amp;"-"&amp;J4825&amp;"-"&amp;M4825</f>
        <v>X2Pi-13.5-e-0-2</v>
      </c>
      <c r="R4825">
        <f>B4825+S4825</f>
        <v>25761.08727652</v>
      </c>
      <c r="S4825">
        <f>_xlfn.IFNA(VLOOKUP(Q4825,'MARVEL-X'!A$2:I$1400,7,FALSE),VLOOKUP(Q4825,MARVEL!A$2:J$1522,10,FALSE))</f>
        <v>2898.5872765200002</v>
      </c>
      <c r="T4825">
        <f>IF(P4825=P4824,R4825+T4824,R4825)</f>
        <v>283372.60394977697</v>
      </c>
      <c r="U4825">
        <f>IF(P4825=P4824,1+U4824,1)</f>
        <v>11</v>
      </c>
      <c r="V4825" t="str">
        <f t="shared" si="75"/>
        <v/>
      </c>
      <c r="W4825" t="str">
        <f>IF(V4825="","",IF(ABS(V4825-R4825)&gt;W$1,ABS(V4825-R4825),""))</f>
        <v/>
      </c>
      <c r="X4825" t="str">
        <f>Y4825&amp;"-"&amp;Z4825&amp;"-"&amp;AC4825&amp;"-"&amp;AD4825&amp;"-"&amp;AG4825</f>
        <v>12.5-e-A-0-1.5</v>
      </c>
      <c r="Y4825">
        <f>F4825</f>
        <v>12.5</v>
      </c>
      <c r="Z4825" s="2" t="str">
        <f>G4825</f>
        <v>e</v>
      </c>
      <c r="AA4825">
        <f>_xlfn.IFNA(VLOOKUP(X4825,'duo-out'!A$2:Q$5000,5,FALSE),E4825+10*(H4825-1)+1+_xlfn.IFNA(VLOOKUP(D4825,states!A$2:C$10,3,FALSE),1))</f>
        <v>261</v>
      </c>
      <c r="AB4825" t="str">
        <f>IF(V4825="","",V4825)</f>
        <v/>
      </c>
      <c r="AC4825" s="2" t="str">
        <f>_xlfn.IFNA(VLOOKUP(D4825,states!A$2:C$10,2,FALSE),"XX")</f>
        <v>A</v>
      </c>
      <c r="AD4825">
        <f>E4825</f>
        <v>0</v>
      </c>
      <c r="AE4825">
        <f>_xlfn.IFNA(VLOOKUP(D4825,states!A$2:D$10,4,FALSE),0)</f>
        <v>2</v>
      </c>
      <c r="AF4825">
        <v>0.5</v>
      </c>
      <c r="AG4825">
        <f>IF(AE4825=0,AF4825,IF(AE4825=1,IF(F4825=0.5,0.5,IF(H4825=1,0.5,1.5)),IF(F4825=0.5,0.5,IF(H4825=1,2.5,1.5))))</f>
        <v>1.5</v>
      </c>
      <c r="AH4825" s="7">
        <f>IF(AC4825="XX",0,1/C4825^(1/5)*IF(E4825=0,100,1)/(E4825+1)^(1/4))</f>
        <v>160.30284012643207</v>
      </c>
    </row>
    <row r="4826" spans="1:34">
      <c r="A4826">
        <v>799</v>
      </c>
      <c r="B4826" s="1">
        <v>23237.11</v>
      </c>
      <c r="C4826" s="6">
        <v>0.05</v>
      </c>
      <c r="D4826" t="s">
        <v>3</v>
      </c>
      <c r="E4826">
        <v>0</v>
      </c>
      <c r="F4826">
        <v>12.5</v>
      </c>
      <c r="G4826" t="s">
        <v>1</v>
      </c>
      <c r="H4826">
        <v>2</v>
      </c>
      <c r="I4826" t="s">
        <v>0</v>
      </c>
      <c r="J4826">
        <v>0</v>
      </c>
      <c r="K4826">
        <v>12.5</v>
      </c>
      <c r="L4826" t="s">
        <v>2</v>
      </c>
      <c r="M4826">
        <v>2</v>
      </c>
      <c r="N4826" t="s">
        <v>855</v>
      </c>
      <c r="O4826">
        <v>1</v>
      </c>
      <c r="P4826" t="str">
        <f>D4826&amp;"-"&amp;F4826&amp;"-"&amp;G4826&amp;"-"&amp;E4826&amp;"-"&amp;H4826</f>
        <v>A2Delta-12.5-e-0-2</v>
      </c>
      <c r="Q4826" t="str">
        <f>I4826&amp;"-"&amp;K4826&amp;"-"&amp;L4826&amp;"-"&amp;J4826&amp;"-"&amp;M4826</f>
        <v>X2Pi-12.5-f-0-2</v>
      </c>
      <c r="R4826">
        <f>B4826+S4826</f>
        <v>25761.118611406</v>
      </c>
      <c r="S4826">
        <f>_xlfn.IFNA(VLOOKUP(Q4826,'MARVEL-X'!A$2:I$1400,7,FALSE),VLOOKUP(Q4826,MARVEL!A$2:J$1522,10,FALSE))</f>
        <v>2524.008611406</v>
      </c>
      <c r="T4826">
        <f>IF(P4826=P4825,R4826+T4825,R4826)</f>
        <v>309133.72256118298</v>
      </c>
      <c r="U4826">
        <f>IF(P4826=P4825,1+U4825,1)</f>
        <v>12</v>
      </c>
      <c r="V4826" t="str">
        <f t="shared" si="75"/>
        <v/>
      </c>
      <c r="W4826" t="str">
        <f>IF(V4826="","",IF(ABS(V4826-R4826)&gt;W$1,ABS(V4826-R4826),""))</f>
        <v/>
      </c>
      <c r="X4826" t="str">
        <f>Y4826&amp;"-"&amp;Z4826&amp;"-"&amp;AC4826&amp;"-"&amp;AD4826&amp;"-"&amp;AG4826</f>
        <v>12.5-e-A-0-1.5</v>
      </c>
      <c r="Y4826">
        <f>F4826</f>
        <v>12.5</v>
      </c>
      <c r="Z4826" s="2" t="str">
        <f>G4826</f>
        <v>e</v>
      </c>
      <c r="AA4826">
        <f>_xlfn.IFNA(VLOOKUP(X4826,'duo-out'!A$2:Q$5000,5,FALSE),E4826+10*(H4826-1)+1+_xlfn.IFNA(VLOOKUP(D4826,states!A$2:C$10,3,FALSE),1))</f>
        <v>261</v>
      </c>
      <c r="AB4826" t="str">
        <f>IF(V4826="","",V4826)</f>
        <v/>
      </c>
      <c r="AC4826" s="2" t="str">
        <f>_xlfn.IFNA(VLOOKUP(D4826,states!A$2:C$10,2,FALSE),"XX")</f>
        <v>A</v>
      </c>
      <c r="AD4826">
        <f>E4826</f>
        <v>0</v>
      </c>
      <c r="AE4826">
        <f>_xlfn.IFNA(VLOOKUP(D4826,states!A$2:D$10,4,FALSE),0)</f>
        <v>2</v>
      </c>
      <c r="AF4826">
        <v>0.5</v>
      </c>
      <c r="AG4826">
        <f>IF(AE4826=0,AF4826,IF(AE4826=1,IF(F4826=0.5,0.5,IF(H4826=1,0.5,1.5)),IF(F4826=0.5,0.5,IF(H4826=1,2.5,1.5))))</f>
        <v>1.5</v>
      </c>
      <c r="AH4826" s="7">
        <f>IF(AC4826="XX",0,1/C4826^(1/5)*IF(E4826=0,100,1)/(E4826+1)^(1/4))</f>
        <v>182.05642030260799</v>
      </c>
    </row>
    <row r="4827" spans="1:34">
      <c r="A4827">
        <v>773</v>
      </c>
      <c r="B4827" s="1">
        <v>23599.94</v>
      </c>
      <c r="C4827" s="6">
        <v>0.05</v>
      </c>
      <c r="D4827" t="s">
        <v>3</v>
      </c>
      <c r="E4827">
        <v>0</v>
      </c>
      <c r="F4827">
        <v>12.5</v>
      </c>
      <c r="G4827" t="s">
        <v>1</v>
      </c>
      <c r="H4827">
        <v>2</v>
      </c>
      <c r="I4827" t="s">
        <v>0</v>
      </c>
      <c r="J4827">
        <v>0</v>
      </c>
      <c r="K4827">
        <v>11.5</v>
      </c>
      <c r="L4827" t="s">
        <v>1</v>
      </c>
      <c r="M4827">
        <v>2</v>
      </c>
      <c r="N4827" t="s">
        <v>829</v>
      </c>
      <c r="O4827">
        <v>1</v>
      </c>
      <c r="P4827" t="str">
        <f>D4827&amp;"-"&amp;F4827&amp;"-"&amp;G4827&amp;"-"&amp;E4827&amp;"-"&amp;H4827</f>
        <v>A2Delta-12.5-e-0-2</v>
      </c>
      <c r="Q4827" t="str">
        <f>I4827&amp;"-"&amp;K4827&amp;"-"&amp;L4827&amp;"-"&amp;J4827&amp;"-"&amp;M4827</f>
        <v>X2Pi-11.5-e-0-2</v>
      </c>
      <c r="R4827">
        <f>B4827+S4827</f>
        <v>25761.185276517997</v>
      </c>
      <c r="S4827">
        <f>_xlfn.IFNA(VLOOKUP(Q4827,'MARVEL-X'!A$2:I$1400,7,FALSE),VLOOKUP(Q4827,MARVEL!A$2:J$1522,10,FALSE))</f>
        <v>2161.2452765180001</v>
      </c>
      <c r="T4827">
        <f>IF(P4827=P4826,R4827+T4826,R4827)</f>
        <v>334894.90783770097</v>
      </c>
      <c r="U4827">
        <f>IF(P4827=P4826,1+U4826,1)</f>
        <v>13</v>
      </c>
      <c r="V4827">
        <f t="shared" si="75"/>
        <v>25761.146756746228</v>
      </c>
      <c r="W4827" t="str">
        <f>IF(V4827="","",IF(ABS(V4827-R4827)&gt;W$1,ABS(V4827-R4827),""))</f>
        <v/>
      </c>
      <c r="X4827" t="str">
        <f>Y4827&amp;"-"&amp;Z4827&amp;"-"&amp;AC4827&amp;"-"&amp;AD4827&amp;"-"&amp;AG4827</f>
        <v>12.5-e-A-0-1.5</v>
      </c>
      <c r="Y4827">
        <f>F4827</f>
        <v>12.5</v>
      </c>
      <c r="Z4827" s="2" t="str">
        <f>G4827</f>
        <v>e</v>
      </c>
      <c r="AA4827">
        <f>_xlfn.IFNA(VLOOKUP(X4827,'duo-out'!A$2:Q$5000,5,FALSE),E4827+10*(H4827-1)+1+_xlfn.IFNA(VLOOKUP(D4827,states!A$2:C$10,3,FALSE),1))</f>
        <v>261</v>
      </c>
      <c r="AB4827">
        <f>IF(V4827="","",V4827)</f>
        <v>25761.146756746228</v>
      </c>
      <c r="AC4827" s="2" t="str">
        <f>_xlfn.IFNA(VLOOKUP(D4827,states!A$2:C$10,2,FALSE),"XX")</f>
        <v>A</v>
      </c>
      <c r="AD4827">
        <f>E4827</f>
        <v>0</v>
      </c>
      <c r="AE4827">
        <f>_xlfn.IFNA(VLOOKUP(D4827,states!A$2:D$10,4,FALSE),0)</f>
        <v>2</v>
      </c>
      <c r="AF4827">
        <v>0.5</v>
      </c>
      <c r="AG4827">
        <f>IF(AE4827=0,AF4827,IF(AE4827=1,IF(F4827=0.5,0.5,IF(H4827=1,0.5,1.5)),IF(F4827=0.5,0.5,IF(H4827=1,2.5,1.5))))</f>
        <v>1.5</v>
      </c>
      <c r="AH4827" s="7">
        <f>IF(AC4827="XX",0,1/C4827^(1/5)*IF(E4827=0,100,1)/(E4827+1)^(1/4))</f>
        <v>182.05642030260799</v>
      </c>
    </row>
    <row r="4828" spans="1:34">
      <c r="A4828">
        <v>3529</v>
      </c>
      <c r="B4828" s="1">
        <v>22869.2853</v>
      </c>
      <c r="C4828" s="6">
        <v>4.0500000000000001E-2</v>
      </c>
      <c r="D4828" t="s">
        <v>3</v>
      </c>
      <c r="E4828">
        <v>1</v>
      </c>
      <c r="F4828">
        <v>12.5</v>
      </c>
      <c r="G4828" t="s">
        <v>1</v>
      </c>
      <c r="H4828">
        <v>1</v>
      </c>
      <c r="I4828" t="s">
        <v>0</v>
      </c>
      <c r="J4828">
        <v>1</v>
      </c>
      <c r="K4828">
        <v>13.5</v>
      </c>
      <c r="L4828" t="s">
        <v>1</v>
      </c>
      <c r="M4828">
        <v>1</v>
      </c>
      <c r="N4828" t="s">
        <v>3585</v>
      </c>
      <c r="O4828">
        <v>1</v>
      </c>
      <c r="P4828" t="str">
        <f>D4828&amp;"-"&amp;F4828&amp;"-"&amp;G4828&amp;"-"&amp;E4828&amp;"-"&amp;H4828</f>
        <v>A2Delta-12.5-e-1-1</v>
      </c>
      <c r="Q4828" t="str">
        <f>I4828&amp;"-"&amp;K4828&amp;"-"&amp;L4828&amp;"-"&amp;J4828&amp;"-"&amp;M4828</f>
        <v>X2Pi-13.5-e-1-1</v>
      </c>
      <c r="R4828">
        <f>B4828+S4828</f>
        <v>28030.803060218001</v>
      </c>
      <c r="S4828">
        <f>_xlfn.IFNA(VLOOKUP(Q4828,'MARVEL-X'!A$2:I$1400,7,FALSE),VLOOKUP(Q4828,MARVEL!A$2:J$1522,10,FALSE))</f>
        <v>5161.5177602180001</v>
      </c>
      <c r="T4828">
        <f>IF(P4828=P4827,R4828+T4827,R4828)</f>
        <v>28030.803060218001</v>
      </c>
      <c r="U4828">
        <f>IF(P4828=P4827,1+U4827,1)</f>
        <v>1</v>
      </c>
      <c r="V4828" t="str">
        <f t="shared" si="75"/>
        <v/>
      </c>
      <c r="W4828" t="str">
        <f>IF(V4828="","",IF(ABS(V4828-R4828)&gt;W$1,ABS(V4828-R4828),""))</f>
        <v/>
      </c>
      <c r="X4828" t="str">
        <f>Y4828&amp;"-"&amp;Z4828&amp;"-"&amp;AC4828&amp;"-"&amp;AD4828&amp;"-"&amp;AG4828</f>
        <v>12.5-e-A-1-2.5</v>
      </c>
      <c r="Y4828">
        <f>F4828</f>
        <v>12.5</v>
      </c>
      <c r="Z4828" s="2" t="str">
        <f>G4828</f>
        <v>e</v>
      </c>
      <c r="AA4828">
        <f>_xlfn.IFNA(VLOOKUP(X4828,'duo-out'!A$2:Q$5000,5,FALSE),E4828+10*(H4828-1)+1+_xlfn.IFNA(VLOOKUP(D4828,states!A$2:C$10,3,FALSE),1))</f>
        <v>252</v>
      </c>
      <c r="AB4828" t="str">
        <f>IF(V4828="","",V4828)</f>
        <v/>
      </c>
      <c r="AC4828" s="2" t="str">
        <f>_xlfn.IFNA(VLOOKUP(D4828,states!A$2:C$10,2,FALSE),"XX")</f>
        <v>A</v>
      </c>
      <c r="AD4828">
        <f>E4828</f>
        <v>1</v>
      </c>
      <c r="AE4828">
        <f>_xlfn.IFNA(VLOOKUP(D4828,states!A$2:D$10,4,FALSE),0)</f>
        <v>2</v>
      </c>
      <c r="AF4828">
        <v>0.5</v>
      </c>
      <c r="AG4828">
        <f>IF(AE4828=0,AF4828,IF(AE4828=1,IF(F4828=0.5,0.5,IF(H4828=1,0.5,1.5)),IF(F4828=0.5,0.5,IF(H4828=1,2.5,1.5))))</f>
        <v>2.5</v>
      </c>
      <c r="AH4828" s="7">
        <f>IF(AC4828="XX",0,1/C4828^(1/5)*IF(E4828=0,100,1)/(E4828+1)^(1/4))</f>
        <v>1.5968035756525829</v>
      </c>
    </row>
    <row r="4829" spans="1:34">
      <c r="A4829">
        <v>3513</v>
      </c>
      <c r="B4829" s="1">
        <v>23217.7523</v>
      </c>
      <c r="C4829" s="6">
        <v>2.6409999999999999E-2</v>
      </c>
      <c r="D4829" t="s">
        <v>3</v>
      </c>
      <c r="E4829">
        <v>1</v>
      </c>
      <c r="F4829">
        <v>12.5</v>
      </c>
      <c r="G4829" t="s">
        <v>1</v>
      </c>
      <c r="H4829">
        <v>1</v>
      </c>
      <c r="I4829" t="s">
        <v>0</v>
      </c>
      <c r="J4829">
        <v>1</v>
      </c>
      <c r="K4829">
        <v>12.5</v>
      </c>
      <c r="L4829" t="s">
        <v>2</v>
      </c>
      <c r="M4829">
        <v>1</v>
      </c>
      <c r="N4829" t="s">
        <v>3569</v>
      </c>
      <c r="O4829">
        <v>1</v>
      </c>
      <c r="P4829" t="str">
        <f>D4829&amp;"-"&amp;F4829&amp;"-"&amp;G4829&amp;"-"&amp;E4829&amp;"-"&amp;H4829</f>
        <v>A2Delta-12.5-e-1-1</v>
      </c>
      <c r="Q4829" t="str">
        <f>I4829&amp;"-"&amp;K4829&amp;"-"&amp;L4829&amp;"-"&amp;J4829&amp;"-"&amp;M4829</f>
        <v>X2Pi-12.5-f-1-1</v>
      </c>
      <c r="R4829">
        <f>B4829+S4829</f>
        <v>28030.854384062</v>
      </c>
      <c r="S4829">
        <f>_xlfn.IFNA(VLOOKUP(Q4829,'MARVEL-X'!A$2:I$1400,7,FALSE),VLOOKUP(Q4829,MARVEL!A$2:J$1522,10,FALSE))</f>
        <v>4813.1020840620004</v>
      </c>
      <c r="T4829">
        <f>IF(P4829=P4828,R4829+T4828,R4829)</f>
        <v>56061.657444280005</v>
      </c>
      <c r="U4829">
        <f>IF(P4829=P4828,1+U4828,1)</f>
        <v>2</v>
      </c>
      <c r="V4829" t="str">
        <f t="shared" si="75"/>
        <v/>
      </c>
      <c r="W4829" t="str">
        <f>IF(V4829="","",IF(ABS(V4829-R4829)&gt;W$1,ABS(V4829-R4829),""))</f>
        <v/>
      </c>
      <c r="X4829" t="str">
        <f>Y4829&amp;"-"&amp;Z4829&amp;"-"&amp;AC4829&amp;"-"&amp;AD4829&amp;"-"&amp;AG4829</f>
        <v>12.5-e-A-1-2.5</v>
      </c>
      <c r="Y4829">
        <f>F4829</f>
        <v>12.5</v>
      </c>
      <c r="Z4829" s="2" t="str">
        <f>G4829</f>
        <v>e</v>
      </c>
      <c r="AA4829">
        <f>_xlfn.IFNA(VLOOKUP(X4829,'duo-out'!A$2:Q$5000,5,FALSE),E4829+10*(H4829-1)+1+_xlfn.IFNA(VLOOKUP(D4829,states!A$2:C$10,3,FALSE),1))</f>
        <v>252</v>
      </c>
      <c r="AB4829" t="str">
        <f>IF(V4829="","",V4829)</f>
        <v/>
      </c>
      <c r="AC4829" s="2" t="str">
        <f>_xlfn.IFNA(VLOOKUP(D4829,states!A$2:C$10,2,FALSE),"XX")</f>
        <v>A</v>
      </c>
      <c r="AD4829">
        <f>E4829</f>
        <v>1</v>
      </c>
      <c r="AE4829">
        <f>_xlfn.IFNA(VLOOKUP(D4829,states!A$2:D$10,4,FALSE),0)</f>
        <v>2</v>
      </c>
      <c r="AF4829">
        <v>0.5</v>
      </c>
      <c r="AG4829">
        <f>IF(AE4829=0,AF4829,IF(AE4829=1,IF(F4829=0.5,0.5,IF(H4829=1,0.5,1.5)),IF(F4829=0.5,0.5,IF(H4829=1,2.5,1.5))))</f>
        <v>2.5</v>
      </c>
      <c r="AH4829" s="7">
        <f>IF(AC4829="XX",0,1/C4829^(1/5)*IF(E4829=0,100,1)/(E4829+1)^(1/4))</f>
        <v>1.7393573664736832</v>
      </c>
    </row>
    <row r="4830" spans="1:34">
      <c r="A4830">
        <v>3466</v>
      </c>
      <c r="B4830" s="1">
        <v>23530.927199999998</v>
      </c>
      <c r="C4830" s="6">
        <v>1.3050000000000001E-2</v>
      </c>
      <c r="D4830" t="s">
        <v>3</v>
      </c>
      <c r="E4830">
        <v>1</v>
      </c>
      <c r="F4830">
        <v>12.5</v>
      </c>
      <c r="G4830" t="s">
        <v>1</v>
      </c>
      <c r="H4830">
        <v>1</v>
      </c>
      <c r="I4830" t="s">
        <v>0</v>
      </c>
      <c r="J4830">
        <v>1</v>
      </c>
      <c r="K4830">
        <v>11.5</v>
      </c>
      <c r="L4830" t="s">
        <v>1</v>
      </c>
      <c r="M4830">
        <v>1</v>
      </c>
      <c r="N4830" t="s">
        <v>3522</v>
      </c>
      <c r="O4830">
        <v>1</v>
      </c>
      <c r="P4830" t="str">
        <f>D4830&amp;"-"&amp;F4830&amp;"-"&amp;G4830&amp;"-"&amp;E4830&amp;"-"&amp;H4830</f>
        <v>A2Delta-12.5-e-1-1</v>
      </c>
      <c r="Q4830" t="str">
        <f>I4830&amp;"-"&amp;K4830&amp;"-"&amp;L4830&amp;"-"&amp;J4830&amp;"-"&amp;M4830</f>
        <v>X2Pi-11.5-e-1-1</v>
      </c>
      <c r="R4830">
        <f>B4830+S4830</f>
        <v>28030.832960217998</v>
      </c>
      <c r="S4830">
        <f>_xlfn.IFNA(VLOOKUP(Q4830,'MARVEL-X'!A$2:I$1400,7,FALSE),VLOOKUP(Q4830,MARVEL!A$2:J$1522,10,FALSE))</f>
        <v>4499.9057602180001</v>
      </c>
      <c r="T4830">
        <f>IF(P4830=P4829,R4830+T4829,R4830)</f>
        <v>84092.490404498007</v>
      </c>
      <c r="U4830">
        <f>IF(P4830=P4829,1+U4829,1)</f>
        <v>3</v>
      </c>
      <c r="V4830" t="str">
        <f t="shared" si="75"/>
        <v/>
      </c>
      <c r="W4830" t="str">
        <f>IF(V4830="","",IF(ABS(V4830-R4830)&gt;W$1,ABS(V4830-R4830),""))</f>
        <v/>
      </c>
      <c r="X4830" t="str">
        <f>Y4830&amp;"-"&amp;Z4830&amp;"-"&amp;AC4830&amp;"-"&amp;AD4830&amp;"-"&amp;AG4830</f>
        <v>12.5-e-A-1-2.5</v>
      </c>
      <c r="Y4830">
        <f>F4830</f>
        <v>12.5</v>
      </c>
      <c r="Z4830" s="2" t="str">
        <f>G4830</f>
        <v>e</v>
      </c>
      <c r="AA4830">
        <f>_xlfn.IFNA(VLOOKUP(X4830,'duo-out'!A$2:Q$5000,5,FALSE),E4830+10*(H4830-1)+1+_xlfn.IFNA(VLOOKUP(D4830,states!A$2:C$10,3,FALSE),1))</f>
        <v>252</v>
      </c>
      <c r="AB4830" t="str">
        <f>IF(V4830="","",V4830)</f>
        <v/>
      </c>
      <c r="AC4830" s="2" t="str">
        <f>_xlfn.IFNA(VLOOKUP(D4830,states!A$2:C$10,2,FALSE),"XX")</f>
        <v>A</v>
      </c>
      <c r="AD4830">
        <f>E4830</f>
        <v>1</v>
      </c>
      <c r="AE4830">
        <f>_xlfn.IFNA(VLOOKUP(D4830,states!A$2:D$10,4,FALSE),0)</f>
        <v>2</v>
      </c>
      <c r="AF4830">
        <v>0.5</v>
      </c>
      <c r="AG4830">
        <f>IF(AE4830=0,AF4830,IF(AE4830=1,IF(F4830=0.5,0.5,IF(H4830=1,0.5,1.5)),IF(F4830=0.5,0.5,IF(H4830=1,2.5,1.5))))</f>
        <v>2.5</v>
      </c>
      <c r="AH4830" s="7">
        <f>IF(AC4830="XX",0,1/C4830^(1/5)*IF(E4830=0,100,1)/(E4830+1)^(1/4))</f>
        <v>2.0027207556366613</v>
      </c>
    </row>
    <row r="4831" spans="1:34">
      <c r="A4831">
        <v>2881</v>
      </c>
      <c r="B4831" s="1">
        <v>23530.949499999999</v>
      </c>
      <c r="C4831" s="6">
        <v>1.393E-2</v>
      </c>
      <c r="D4831" t="s">
        <v>3</v>
      </c>
      <c r="E4831">
        <v>1</v>
      </c>
      <c r="F4831">
        <v>12.5</v>
      </c>
      <c r="G4831" t="s">
        <v>1</v>
      </c>
      <c r="H4831">
        <v>1</v>
      </c>
      <c r="I4831" t="s">
        <v>0</v>
      </c>
      <c r="J4831">
        <v>1</v>
      </c>
      <c r="K4831">
        <v>11.5</v>
      </c>
      <c r="L4831" t="s">
        <v>1</v>
      </c>
      <c r="M4831">
        <v>1</v>
      </c>
      <c r="N4831" t="s">
        <v>2937</v>
      </c>
      <c r="O4831">
        <v>1</v>
      </c>
      <c r="P4831" t="str">
        <f>D4831&amp;"-"&amp;F4831&amp;"-"&amp;G4831&amp;"-"&amp;E4831&amp;"-"&amp;H4831</f>
        <v>A2Delta-12.5-e-1-1</v>
      </c>
      <c r="Q4831" t="str">
        <f>I4831&amp;"-"&amp;K4831&amp;"-"&amp;L4831&amp;"-"&amp;J4831&amp;"-"&amp;M4831</f>
        <v>X2Pi-11.5-e-1-1</v>
      </c>
      <c r="R4831">
        <f>B4831+S4831</f>
        <v>28030.855260217999</v>
      </c>
      <c r="S4831">
        <f>_xlfn.IFNA(VLOOKUP(Q4831,'MARVEL-X'!A$2:I$1400,7,FALSE),VLOOKUP(Q4831,MARVEL!A$2:J$1522,10,FALSE))</f>
        <v>4499.9057602180001</v>
      </c>
      <c r="T4831">
        <f>IF(P4831=P4830,R4831+T4830,R4831)</f>
        <v>112123.34566471601</v>
      </c>
      <c r="U4831">
        <f>IF(P4831=P4830,1+U4830,1)</f>
        <v>4</v>
      </c>
      <c r="V4831" t="str">
        <f t="shared" si="75"/>
        <v/>
      </c>
      <c r="W4831" t="str">
        <f>IF(V4831="","",IF(ABS(V4831-R4831)&gt;W$1,ABS(V4831-R4831),""))</f>
        <v/>
      </c>
      <c r="X4831" t="str">
        <f>Y4831&amp;"-"&amp;Z4831&amp;"-"&amp;AC4831&amp;"-"&amp;AD4831&amp;"-"&amp;AG4831</f>
        <v>12.5-e-A-1-2.5</v>
      </c>
      <c r="Y4831">
        <f>F4831</f>
        <v>12.5</v>
      </c>
      <c r="Z4831" s="2" t="str">
        <f>G4831</f>
        <v>e</v>
      </c>
      <c r="AA4831">
        <f>_xlfn.IFNA(VLOOKUP(X4831,'duo-out'!A$2:Q$5000,5,FALSE),E4831+10*(H4831-1)+1+_xlfn.IFNA(VLOOKUP(D4831,states!A$2:C$10,3,FALSE),1))</f>
        <v>252</v>
      </c>
      <c r="AB4831" t="str">
        <f>IF(V4831="","",V4831)</f>
        <v/>
      </c>
      <c r="AC4831" s="2" t="str">
        <f>_xlfn.IFNA(VLOOKUP(D4831,states!A$2:C$10,2,FALSE),"XX")</f>
        <v>A</v>
      </c>
      <c r="AD4831">
        <f>E4831</f>
        <v>1</v>
      </c>
      <c r="AE4831">
        <f>_xlfn.IFNA(VLOOKUP(D4831,states!A$2:D$10,4,FALSE),0)</f>
        <v>2</v>
      </c>
      <c r="AF4831">
        <v>0.5</v>
      </c>
      <c r="AG4831">
        <f>IF(AE4831=0,AF4831,IF(AE4831=1,IF(F4831=0.5,0.5,IF(H4831=1,0.5,1.5)),IF(F4831=0.5,0.5,IF(H4831=1,2.5,1.5))))</f>
        <v>2.5</v>
      </c>
      <c r="AH4831" s="7">
        <f>IF(AC4831="XX",0,1/C4831^(1/5)*IF(E4831=0,100,1)/(E4831+1)^(1/4))</f>
        <v>1.9767524138686181</v>
      </c>
    </row>
    <row r="4832" spans="1:34">
      <c r="A4832">
        <v>2869</v>
      </c>
      <c r="B4832" s="1">
        <v>23217.741600000001</v>
      </c>
      <c r="C4832" s="6">
        <v>5.0000000000000001E-3</v>
      </c>
      <c r="D4832" t="s">
        <v>3</v>
      </c>
      <c r="E4832">
        <v>1</v>
      </c>
      <c r="F4832">
        <v>12.5</v>
      </c>
      <c r="G4832" t="s">
        <v>1</v>
      </c>
      <c r="H4832">
        <v>1</v>
      </c>
      <c r="I4832" t="s">
        <v>0</v>
      </c>
      <c r="J4832">
        <v>1</v>
      </c>
      <c r="K4832">
        <v>12.5</v>
      </c>
      <c r="L4832" t="s">
        <v>2</v>
      </c>
      <c r="M4832">
        <v>1</v>
      </c>
      <c r="N4832" t="s">
        <v>2925</v>
      </c>
      <c r="O4832">
        <v>1</v>
      </c>
      <c r="P4832" t="str">
        <f>D4832&amp;"-"&amp;F4832&amp;"-"&amp;G4832&amp;"-"&amp;E4832&amp;"-"&amp;H4832</f>
        <v>A2Delta-12.5-e-1-1</v>
      </c>
      <c r="Q4832" t="str">
        <f>I4832&amp;"-"&amp;K4832&amp;"-"&amp;L4832&amp;"-"&amp;J4832&amp;"-"&amp;M4832</f>
        <v>X2Pi-12.5-f-1-1</v>
      </c>
      <c r="R4832">
        <f>B4832+S4832</f>
        <v>28030.843684062002</v>
      </c>
      <c r="S4832">
        <f>_xlfn.IFNA(VLOOKUP(Q4832,'MARVEL-X'!A$2:I$1400,7,FALSE),VLOOKUP(Q4832,MARVEL!A$2:J$1522,10,FALSE))</f>
        <v>4813.1020840620004</v>
      </c>
      <c r="T4832">
        <f>IF(P4832=P4831,R4832+T4831,R4832)</f>
        <v>140154.18934877802</v>
      </c>
      <c r="U4832">
        <f>IF(P4832=P4831,1+U4831,1)</f>
        <v>5</v>
      </c>
      <c r="V4832" t="str">
        <f t="shared" si="75"/>
        <v/>
      </c>
      <c r="W4832" t="str">
        <f>IF(V4832="","",IF(ABS(V4832-R4832)&gt;W$1,ABS(V4832-R4832),""))</f>
        <v/>
      </c>
      <c r="X4832" t="str">
        <f>Y4832&amp;"-"&amp;Z4832&amp;"-"&amp;AC4832&amp;"-"&amp;AD4832&amp;"-"&amp;AG4832</f>
        <v>12.5-e-A-1-2.5</v>
      </c>
      <c r="Y4832">
        <f>F4832</f>
        <v>12.5</v>
      </c>
      <c r="Z4832" s="2" t="str">
        <f>G4832</f>
        <v>e</v>
      </c>
      <c r="AA4832">
        <f>_xlfn.IFNA(VLOOKUP(X4832,'duo-out'!A$2:Q$5000,5,FALSE),E4832+10*(H4832-1)+1+_xlfn.IFNA(VLOOKUP(D4832,states!A$2:C$10,3,FALSE),1))</f>
        <v>252</v>
      </c>
      <c r="AB4832" t="str">
        <f>IF(V4832="","",V4832)</f>
        <v/>
      </c>
      <c r="AC4832" s="2" t="str">
        <f>_xlfn.IFNA(VLOOKUP(D4832,states!A$2:C$10,2,FALSE),"XX")</f>
        <v>A</v>
      </c>
      <c r="AD4832">
        <f>E4832</f>
        <v>1</v>
      </c>
      <c r="AE4832">
        <f>_xlfn.IFNA(VLOOKUP(D4832,states!A$2:D$10,4,FALSE),0)</f>
        <v>2</v>
      </c>
      <c r="AF4832">
        <v>0.5</v>
      </c>
      <c r="AG4832">
        <f>IF(AE4832=0,AF4832,IF(AE4832=1,IF(F4832=0.5,0.5,IF(H4832=1,0.5,1.5)),IF(F4832=0.5,0.5,IF(H4832=1,2.5,1.5))))</f>
        <v>2.5</v>
      </c>
      <c r="AH4832" s="7">
        <f>IF(AC4832="XX",0,1/C4832^(1/5)*IF(E4832=0,100,1)/(E4832+1)^(1/4))</f>
        <v>2.4263223583284943</v>
      </c>
    </row>
    <row r="4833" spans="1:34">
      <c r="A4833">
        <v>5542</v>
      </c>
      <c r="B4833" s="1">
        <v>23217.739000000001</v>
      </c>
      <c r="C4833" s="6">
        <v>0.05</v>
      </c>
      <c r="D4833" t="s">
        <v>3</v>
      </c>
      <c r="E4833">
        <v>1</v>
      </c>
      <c r="F4833">
        <v>12.5</v>
      </c>
      <c r="G4833" t="s">
        <v>1</v>
      </c>
      <c r="H4833">
        <v>1</v>
      </c>
      <c r="I4833" t="s">
        <v>0</v>
      </c>
      <c r="J4833">
        <v>1</v>
      </c>
      <c r="K4833">
        <v>12.5</v>
      </c>
      <c r="L4833" t="s">
        <v>2</v>
      </c>
      <c r="M4833">
        <v>1</v>
      </c>
      <c r="N4833" t="s">
        <v>5598</v>
      </c>
      <c r="O4833">
        <v>1</v>
      </c>
      <c r="P4833" t="str">
        <f>D4833&amp;"-"&amp;F4833&amp;"-"&amp;G4833&amp;"-"&amp;E4833&amp;"-"&amp;H4833</f>
        <v>A2Delta-12.5-e-1-1</v>
      </c>
      <c r="Q4833" t="str">
        <f>I4833&amp;"-"&amp;K4833&amp;"-"&amp;L4833&amp;"-"&amp;J4833&amp;"-"&amp;M4833</f>
        <v>X2Pi-12.5-f-1-1</v>
      </c>
      <c r="R4833">
        <f>B4833+S4833</f>
        <v>28030.841084062002</v>
      </c>
      <c r="S4833">
        <f>_xlfn.IFNA(VLOOKUP(Q4833,'MARVEL-X'!A$2:I$1400,7,FALSE),VLOOKUP(Q4833,MARVEL!A$2:J$1522,10,FALSE))</f>
        <v>4813.1020840620004</v>
      </c>
      <c r="T4833">
        <f>IF(P4833=P4832,R4833+T4832,R4833)</f>
        <v>168185.03043284002</v>
      </c>
      <c r="U4833">
        <f>IF(P4833=P4832,1+U4832,1)</f>
        <v>6</v>
      </c>
      <c r="V4833" t="str">
        <f t="shared" si="75"/>
        <v/>
      </c>
      <c r="W4833" t="str">
        <f>IF(V4833="","",IF(ABS(V4833-R4833)&gt;W$1,ABS(V4833-R4833),""))</f>
        <v/>
      </c>
      <c r="X4833" t="str">
        <f>Y4833&amp;"-"&amp;Z4833&amp;"-"&amp;AC4833&amp;"-"&amp;AD4833&amp;"-"&amp;AG4833</f>
        <v>12.5-e-A-1-2.5</v>
      </c>
      <c r="Y4833">
        <f>F4833</f>
        <v>12.5</v>
      </c>
      <c r="Z4833" s="2" t="str">
        <f>G4833</f>
        <v>e</v>
      </c>
      <c r="AA4833">
        <f>_xlfn.IFNA(VLOOKUP(X4833,'duo-out'!A$2:Q$5000,5,FALSE),E4833+10*(H4833-1)+1+_xlfn.IFNA(VLOOKUP(D4833,states!A$2:C$10,3,FALSE),1))</f>
        <v>252</v>
      </c>
      <c r="AB4833" t="str">
        <f>IF(V4833="","",V4833)</f>
        <v/>
      </c>
      <c r="AC4833" s="2" t="str">
        <f>_xlfn.IFNA(VLOOKUP(D4833,states!A$2:C$10,2,FALSE),"XX")</f>
        <v>A</v>
      </c>
      <c r="AD4833">
        <f>E4833</f>
        <v>1</v>
      </c>
      <c r="AE4833">
        <f>_xlfn.IFNA(VLOOKUP(D4833,states!A$2:D$10,4,FALSE),0)</f>
        <v>2</v>
      </c>
      <c r="AF4833">
        <v>0.5</v>
      </c>
      <c r="AG4833">
        <f>IF(AE4833=0,AF4833,IF(AE4833=1,IF(F4833=0.5,0.5,IF(H4833=1,0.5,1.5)),IF(F4833=0.5,0.5,IF(H4833=1,2.5,1.5))))</f>
        <v>2.5</v>
      </c>
      <c r="AH4833" s="7">
        <f>IF(AC4833="XX",0,1/C4833^(1/5)*IF(E4833=0,100,1)/(E4833+1)^(1/4))</f>
        <v>1.5309059120638666</v>
      </c>
    </row>
    <row r="4834" spans="1:34">
      <c r="A4834">
        <v>5493</v>
      </c>
      <c r="B4834" s="1">
        <v>23530.924999999999</v>
      </c>
      <c r="C4834" s="6">
        <v>0.05</v>
      </c>
      <c r="D4834" t="s">
        <v>3</v>
      </c>
      <c r="E4834">
        <v>1</v>
      </c>
      <c r="F4834">
        <v>12.5</v>
      </c>
      <c r="G4834" t="s">
        <v>1</v>
      </c>
      <c r="H4834">
        <v>1</v>
      </c>
      <c r="I4834" t="s">
        <v>0</v>
      </c>
      <c r="J4834">
        <v>1</v>
      </c>
      <c r="K4834">
        <v>11.5</v>
      </c>
      <c r="L4834" t="s">
        <v>1</v>
      </c>
      <c r="M4834">
        <v>1</v>
      </c>
      <c r="N4834" t="s">
        <v>5549</v>
      </c>
      <c r="O4834">
        <v>1</v>
      </c>
      <c r="P4834" t="str">
        <f>D4834&amp;"-"&amp;F4834&amp;"-"&amp;G4834&amp;"-"&amp;E4834&amp;"-"&amp;H4834</f>
        <v>A2Delta-12.5-e-1-1</v>
      </c>
      <c r="Q4834" t="str">
        <f>I4834&amp;"-"&amp;K4834&amp;"-"&amp;L4834&amp;"-"&amp;J4834&amp;"-"&amp;M4834</f>
        <v>X2Pi-11.5-e-1-1</v>
      </c>
      <c r="R4834">
        <f>B4834+S4834</f>
        <v>28030.830760217999</v>
      </c>
      <c r="S4834">
        <f>_xlfn.IFNA(VLOOKUP(Q4834,'MARVEL-X'!A$2:I$1400,7,FALSE),VLOOKUP(Q4834,MARVEL!A$2:J$1522,10,FALSE))</f>
        <v>4499.9057602180001</v>
      </c>
      <c r="T4834">
        <f>IF(P4834=P4833,R4834+T4833,R4834)</f>
        <v>196215.86119305802</v>
      </c>
      <c r="U4834">
        <f>IF(P4834=P4833,1+U4833,1)</f>
        <v>7</v>
      </c>
      <c r="V4834" t="str">
        <f t="shared" si="75"/>
        <v/>
      </c>
      <c r="W4834" t="str">
        <f>IF(V4834="","",IF(ABS(V4834-R4834)&gt;W$1,ABS(V4834-R4834),""))</f>
        <v/>
      </c>
      <c r="X4834" t="str">
        <f>Y4834&amp;"-"&amp;Z4834&amp;"-"&amp;AC4834&amp;"-"&amp;AD4834&amp;"-"&amp;AG4834</f>
        <v>12.5-e-A-1-2.5</v>
      </c>
      <c r="Y4834">
        <f>F4834</f>
        <v>12.5</v>
      </c>
      <c r="Z4834" s="2" t="str">
        <f>G4834</f>
        <v>e</v>
      </c>
      <c r="AA4834">
        <f>_xlfn.IFNA(VLOOKUP(X4834,'duo-out'!A$2:Q$5000,5,FALSE),E4834+10*(H4834-1)+1+_xlfn.IFNA(VLOOKUP(D4834,states!A$2:C$10,3,FALSE),1))</f>
        <v>252</v>
      </c>
      <c r="AB4834" t="str">
        <f>IF(V4834="","",V4834)</f>
        <v/>
      </c>
      <c r="AC4834" s="2" t="str">
        <f>_xlfn.IFNA(VLOOKUP(D4834,states!A$2:C$10,2,FALSE),"XX")</f>
        <v>A</v>
      </c>
      <c r="AD4834">
        <f>E4834</f>
        <v>1</v>
      </c>
      <c r="AE4834">
        <f>_xlfn.IFNA(VLOOKUP(D4834,states!A$2:D$10,4,FALSE),0)</f>
        <v>2</v>
      </c>
      <c r="AF4834">
        <v>0.5</v>
      </c>
      <c r="AG4834">
        <f>IF(AE4834=0,AF4834,IF(AE4834=1,IF(F4834=0.5,0.5,IF(H4834=1,0.5,1.5)),IF(F4834=0.5,0.5,IF(H4834=1,2.5,1.5))))</f>
        <v>2.5</v>
      </c>
      <c r="AH4834" s="7">
        <f>IF(AC4834="XX",0,1/C4834^(1/5)*IF(E4834=0,100,1)/(E4834+1)^(1/4))</f>
        <v>1.5309059120638666</v>
      </c>
    </row>
    <row r="4835" spans="1:34">
      <c r="A4835">
        <v>1003</v>
      </c>
      <c r="B4835" s="1">
        <v>22869.24</v>
      </c>
      <c r="C4835" s="6">
        <v>9.2030000000000001E-2</v>
      </c>
      <c r="D4835" t="s">
        <v>3</v>
      </c>
      <c r="E4835">
        <v>1</v>
      </c>
      <c r="F4835">
        <v>12.5</v>
      </c>
      <c r="G4835" t="s">
        <v>1</v>
      </c>
      <c r="H4835">
        <v>1</v>
      </c>
      <c r="I4835" t="s">
        <v>0</v>
      </c>
      <c r="J4835">
        <v>1</v>
      </c>
      <c r="K4835">
        <v>13.5</v>
      </c>
      <c r="L4835" t="s">
        <v>1</v>
      </c>
      <c r="M4835">
        <v>1</v>
      </c>
      <c r="N4835" t="s">
        <v>1059</v>
      </c>
      <c r="O4835">
        <v>1</v>
      </c>
      <c r="P4835" t="str">
        <f>D4835&amp;"-"&amp;F4835&amp;"-"&amp;G4835&amp;"-"&amp;E4835&amp;"-"&amp;H4835</f>
        <v>A2Delta-12.5-e-1-1</v>
      </c>
      <c r="Q4835" t="str">
        <f>I4835&amp;"-"&amp;K4835&amp;"-"&amp;L4835&amp;"-"&amp;J4835&amp;"-"&amp;M4835</f>
        <v>X2Pi-13.5-e-1-1</v>
      </c>
      <c r="R4835">
        <f>B4835+S4835</f>
        <v>28030.757760218003</v>
      </c>
      <c r="S4835">
        <f>_xlfn.IFNA(VLOOKUP(Q4835,'MARVEL-X'!A$2:I$1400,7,FALSE),VLOOKUP(Q4835,MARVEL!A$2:J$1522,10,FALSE))</f>
        <v>5161.5177602180001</v>
      </c>
      <c r="T4835">
        <f>IF(P4835=P4834,R4835+T4834,R4835)</f>
        <v>224246.61895327602</v>
      </c>
      <c r="U4835">
        <f>IF(P4835=P4834,1+U4834,1)</f>
        <v>8</v>
      </c>
      <c r="V4835" t="str">
        <f t="shared" si="75"/>
        <v/>
      </c>
      <c r="W4835" t="str">
        <f>IF(V4835="","",IF(ABS(V4835-R4835)&gt;W$1,ABS(V4835-R4835),""))</f>
        <v/>
      </c>
      <c r="X4835" t="str">
        <f>Y4835&amp;"-"&amp;Z4835&amp;"-"&amp;AC4835&amp;"-"&amp;AD4835&amp;"-"&amp;AG4835</f>
        <v>12.5-e-A-1-2.5</v>
      </c>
      <c r="Y4835">
        <f>F4835</f>
        <v>12.5</v>
      </c>
      <c r="Z4835" s="2" t="str">
        <f>G4835</f>
        <v>e</v>
      </c>
      <c r="AA4835">
        <f>_xlfn.IFNA(VLOOKUP(X4835,'duo-out'!A$2:Q$5000,5,FALSE),E4835+10*(H4835-1)+1+_xlfn.IFNA(VLOOKUP(D4835,states!A$2:C$10,3,FALSE),1))</f>
        <v>252</v>
      </c>
      <c r="AB4835" t="str">
        <f>IF(V4835="","",V4835)</f>
        <v/>
      </c>
      <c r="AC4835" s="2" t="str">
        <f>_xlfn.IFNA(VLOOKUP(D4835,states!A$2:C$10,2,FALSE),"XX")</f>
        <v>A</v>
      </c>
      <c r="AD4835">
        <f>E4835</f>
        <v>1</v>
      </c>
      <c r="AE4835">
        <f>_xlfn.IFNA(VLOOKUP(D4835,states!A$2:D$10,4,FALSE),0)</f>
        <v>2</v>
      </c>
      <c r="AF4835">
        <v>0.5</v>
      </c>
      <c r="AG4835">
        <f>IF(AE4835=0,AF4835,IF(AE4835=1,IF(F4835=0.5,0.5,IF(H4835=1,0.5,1.5)),IF(F4835=0.5,0.5,IF(H4835=1,2.5,1.5))))</f>
        <v>2.5</v>
      </c>
      <c r="AH4835" s="7">
        <f>IF(AC4835="XX",0,1/C4835^(1/5)*IF(E4835=0,100,1)/(E4835+1)^(1/4))</f>
        <v>1.3550540441072598</v>
      </c>
    </row>
    <row r="4836" spans="1:34">
      <c r="A4836">
        <v>985</v>
      </c>
      <c r="B4836" s="1">
        <v>23217.78</v>
      </c>
      <c r="C4836" s="6">
        <v>0.05</v>
      </c>
      <c r="D4836" t="s">
        <v>3</v>
      </c>
      <c r="E4836">
        <v>1</v>
      </c>
      <c r="F4836">
        <v>12.5</v>
      </c>
      <c r="G4836" t="s">
        <v>1</v>
      </c>
      <c r="H4836">
        <v>1</v>
      </c>
      <c r="I4836" t="s">
        <v>0</v>
      </c>
      <c r="J4836">
        <v>1</v>
      </c>
      <c r="K4836">
        <v>12.5</v>
      </c>
      <c r="L4836" t="s">
        <v>2</v>
      </c>
      <c r="M4836">
        <v>1</v>
      </c>
      <c r="N4836" t="s">
        <v>1041</v>
      </c>
      <c r="O4836">
        <v>1</v>
      </c>
      <c r="P4836" t="str">
        <f>D4836&amp;"-"&amp;F4836&amp;"-"&amp;G4836&amp;"-"&amp;E4836&amp;"-"&amp;H4836</f>
        <v>A2Delta-12.5-e-1-1</v>
      </c>
      <c r="Q4836" t="str">
        <f>I4836&amp;"-"&amp;K4836&amp;"-"&amp;L4836&amp;"-"&amp;J4836&amp;"-"&amp;M4836</f>
        <v>X2Pi-12.5-f-1-1</v>
      </c>
      <c r="R4836">
        <f>B4836+S4836</f>
        <v>28030.882084061999</v>
      </c>
      <c r="S4836">
        <f>_xlfn.IFNA(VLOOKUP(Q4836,'MARVEL-X'!A$2:I$1400,7,FALSE),VLOOKUP(Q4836,MARVEL!A$2:J$1522,10,FALSE))</f>
        <v>4813.1020840620004</v>
      </c>
      <c r="T4836">
        <f>IF(P4836=P4835,R4836+T4835,R4836)</f>
        <v>252277.50103733802</v>
      </c>
      <c r="U4836">
        <f>IF(P4836=P4835,1+U4835,1)</f>
        <v>9</v>
      </c>
      <c r="V4836" t="str">
        <f t="shared" si="75"/>
        <v/>
      </c>
      <c r="W4836" t="str">
        <f>IF(V4836="","",IF(ABS(V4836-R4836)&gt;W$1,ABS(V4836-R4836),""))</f>
        <v/>
      </c>
      <c r="X4836" t="str">
        <f>Y4836&amp;"-"&amp;Z4836&amp;"-"&amp;AC4836&amp;"-"&amp;AD4836&amp;"-"&amp;AG4836</f>
        <v>12.5-e-A-1-2.5</v>
      </c>
      <c r="Y4836">
        <f>F4836</f>
        <v>12.5</v>
      </c>
      <c r="Z4836" s="2" t="str">
        <f>G4836</f>
        <v>e</v>
      </c>
      <c r="AA4836">
        <f>_xlfn.IFNA(VLOOKUP(X4836,'duo-out'!A$2:Q$5000,5,FALSE),E4836+10*(H4836-1)+1+_xlfn.IFNA(VLOOKUP(D4836,states!A$2:C$10,3,FALSE),1))</f>
        <v>252</v>
      </c>
      <c r="AB4836" t="str">
        <f>IF(V4836="","",V4836)</f>
        <v/>
      </c>
      <c r="AC4836" s="2" t="str">
        <f>_xlfn.IFNA(VLOOKUP(D4836,states!A$2:C$10,2,FALSE),"XX")</f>
        <v>A</v>
      </c>
      <c r="AD4836">
        <f>E4836</f>
        <v>1</v>
      </c>
      <c r="AE4836">
        <f>_xlfn.IFNA(VLOOKUP(D4836,states!A$2:D$10,4,FALSE),0)</f>
        <v>2</v>
      </c>
      <c r="AF4836">
        <v>0.5</v>
      </c>
      <c r="AG4836">
        <f>IF(AE4836=0,AF4836,IF(AE4836=1,IF(F4836=0.5,0.5,IF(H4836=1,0.5,1.5)),IF(F4836=0.5,0.5,IF(H4836=1,2.5,1.5))))</f>
        <v>2.5</v>
      </c>
      <c r="AH4836" s="7">
        <f>IF(AC4836="XX",0,1/C4836^(1/5)*IF(E4836=0,100,1)/(E4836+1)^(1/4))</f>
        <v>1.5309059120638666</v>
      </c>
    </row>
    <row r="4837" spans="1:34">
      <c r="A4837">
        <v>915</v>
      </c>
      <c r="B4837" s="1">
        <v>23530.89</v>
      </c>
      <c r="C4837" s="6">
        <v>0.05</v>
      </c>
      <c r="D4837" t="s">
        <v>3</v>
      </c>
      <c r="E4837">
        <v>1</v>
      </c>
      <c r="F4837">
        <v>12.5</v>
      </c>
      <c r="G4837" t="s">
        <v>1</v>
      </c>
      <c r="H4837">
        <v>1</v>
      </c>
      <c r="I4837" t="s">
        <v>0</v>
      </c>
      <c r="J4837">
        <v>1</v>
      </c>
      <c r="K4837">
        <v>11.5</v>
      </c>
      <c r="L4837" t="s">
        <v>1</v>
      </c>
      <c r="M4837">
        <v>1</v>
      </c>
      <c r="N4837" t="s">
        <v>971</v>
      </c>
      <c r="O4837">
        <v>1</v>
      </c>
      <c r="P4837" t="str">
        <f>D4837&amp;"-"&amp;F4837&amp;"-"&amp;G4837&amp;"-"&amp;E4837&amp;"-"&amp;H4837</f>
        <v>A2Delta-12.5-e-1-1</v>
      </c>
      <c r="Q4837" t="str">
        <f>I4837&amp;"-"&amp;K4837&amp;"-"&amp;L4837&amp;"-"&amp;J4837&amp;"-"&amp;M4837</f>
        <v>X2Pi-11.5-e-1-1</v>
      </c>
      <c r="R4837">
        <f>B4837+S4837</f>
        <v>28030.795760217999</v>
      </c>
      <c r="S4837">
        <f>_xlfn.IFNA(VLOOKUP(Q4837,'MARVEL-X'!A$2:I$1400,7,FALSE),VLOOKUP(Q4837,MARVEL!A$2:J$1522,10,FALSE))</f>
        <v>4499.9057602180001</v>
      </c>
      <c r="T4837">
        <f>IF(P4837=P4836,R4837+T4836,R4837)</f>
        <v>280308.29679755605</v>
      </c>
      <c r="U4837">
        <f>IF(P4837=P4836,1+U4836,1)</f>
        <v>10</v>
      </c>
      <c r="V4837">
        <f t="shared" si="75"/>
        <v>28030.829679755603</v>
      </c>
      <c r="W4837" t="str">
        <f>IF(V4837="","",IF(ABS(V4837-R4837)&gt;W$1,ABS(V4837-R4837),""))</f>
        <v/>
      </c>
      <c r="X4837" t="str">
        <f>Y4837&amp;"-"&amp;Z4837&amp;"-"&amp;AC4837&amp;"-"&amp;AD4837&amp;"-"&amp;AG4837</f>
        <v>12.5-e-A-1-2.5</v>
      </c>
      <c r="Y4837">
        <f>F4837</f>
        <v>12.5</v>
      </c>
      <c r="Z4837" s="2" t="str">
        <f>G4837</f>
        <v>e</v>
      </c>
      <c r="AA4837">
        <f>_xlfn.IFNA(VLOOKUP(X4837,'duo-out'!A$2:Q$5000,5,FALSE),E4837+10*(H4837-1)+1+_xlfn.IFNA(VLOOKUP(D4837,states!A$2:C$10,3,FALSE),1))</f>
        <v>252</v>
      </c>
      <c r="AB4837">
        <f>IF(V4837="","",V4837)</f>
        <v>28030.829679755603</v>
      </c>
      <c r="AC4837" s="2" t="str">
        <f>_xlfn.IFNA(VLOOKUP(D4837,states!A$2:C$10,2,FALSE),"XX")</f>
        <v>A</v>
      </c>
      <c r="AD4837">
        <f>E4837</f>
        <v>1</v>
      </c>
      <c r="AE4837">
        <f>_xlfn.IFNA(VLOOKUP(D4837,states!A$2:D$10,4,FALSE),0)</f>
        <v>2</v>
      </c>
      <c r="AF4837">
        <v>0.5</v>
      </c>
      <c r="AG4837">
        <f>IF(AE4837=0,AF4837,IF(AE4837=1,IF(F4837=0.5,0.5,IF(H4837=1,0.5,1.5)),IF(F4837=0.5,0.5,IF(H4837=1,2.5,1.5))))</f>
        <v>2.5</v>
      </c>
      <c r="AH4837" s="7">
        <f>IF(AC4837="XX",0,1/C4837^(1/5)*IF(E4837=0,100,1)/(E4837+1)^(1/4))</f>
        <v>1.5309059120638666</v>
      </c>
    </row>
    <row r="4838" spans="1:34">
      <c r="A4838">
        <v>3642</v>
      </c>
      <c r="B4838" s="1">
        <v>22857.1394</v>
      </c>
      <c r="C4838" s="6">
        <v>1.8859999999999998E-2</v>
      </c>
      <c r="D4838" t="s">
        <v>3</v>
      </c>
      <c r="E4838">
        <v>1</v>
      </c>
      <c r="F4838">
        <v>12.5</v>
      </c>
      <c r="G4838" t="s">
        <v>1</v>
      </c>
      <c r="H4838">
        <v>2</v>
      </c>
      <c r="I4838" t="s">
        <v>0</v>
      </c>
      <c r="J4838">
        <v>1</v>
      </c>
      <c r="K4838">
        <v>13.5</v>
      </c>
      <c r="L4838" t="s">
        <v>1</v>
      </c>
      <c r="M4838">
        <v>2</v>
      </c>
      <c r="N4838" t="s">
        <v>3698</v>
      </c>
      <c r="O4838">
        <v>1</v>
      </c>
      <c r="P4838" t="str">
        <f>D4838&amp;"-"&amp;F4838&amp;"-"&amp;G4838&amp;"-"&amp;E4838&amp;"-"&amp;H4838</f>
        <v>A2Delta-12.5-e-1-2</v>
      </c>
      <c r="Q4838" t="str">
        <f>I4838&amp;"-"&amp;K4838&amp;"-"&amp;L4838&amp;"-"&amp;J4838&amp;"-"&amp;M4838</f>
        <v>X2Pi-13.5-e-1-2</v>
      </c>
      <c r="R4838">
        <f>B4838+S4838</f>
        <v>28378.406120660002</v>
      </c>
      <c r="S4838">
        <f>_xlfn.IFNA(VLOOKUP(Q4838,'MARVEL-X'!A$2:I$1400,7,FALSE),VLOOKUP(Q4838,MARVEL!A$2:J$1522,10,FALSE))</f>
        <v>5521.2667206599999</v>
      </c>
      <c r="T4838">
        <f>IF(P4838=P4837,R4838+T4837,R4838)</f>
        <v>28378.406120660002</v>
      </c>
      <c r="U4838">
        <f>IF(P4838=P4837,1+U4837,1)</f>
        <v>1</v>
      </c>
      <c r="V4838" t="str">
        <f t="shared" si="75"/>
        <v/>
      </c>
      <c r="W4838" t="str">
        <f>IF(V4838="","",IF(ABS(V4838-R4838)&gt;W$1,ABS(V4838-R4838),""))</f>
        <v/>
      </c>
      <c r="X4838" t="str">
        <f>Y4838&amp;"-"&amp;Z4838&amp;"-"&amp;AC4838&amp;"-"&amp;AD4838&amp;"-"&amp;AG4838</f>
        <v>12.5-e-A-1-1.5</v>
      </c>
      <c r="Y4838">
        <f>F4838</f>
        <v>12.5</v>
      </c>
      <c r="Z4838" s="2" t="str">
        <f>G4838</f>
        <v>e</v>
      </c>
      <c r="AA4838">
        <f>_xlfn.IFNA(VLOOKUP(X4838,'duo-out'!A$2:Q$5000,5,FALSE),E4838+10*(H4838-1)+1+_xlfn.IFNA(VLOOKUP(D4838,states!A$2:C$10,3,FALSE),1))</f>
        <v>262</v>
      </c>
      <c r="AB4838" t="str">
        <f>IF(V4838="","",V4838)</f>
        <v/>
      </c>
      <c r="AC4838" s="2" t="str">
        <f>_xlfn.IFNA(VLOOKUP(D4838,states!A$2:C$10,2,FALSE),"XX")</f>
        <v>A</v>
      </c>
      <c r="AD4838">
        <f>E4838</f>
        <v>1</v>
      </c>
      <c r="AE4838">
        <f>_xlfn.IFNA(VLOOKUP(D4838,states!A$2:D$10,4,FALSE),0)</f>
        <v>2</v>
      </c>
      <c r="AF4838">
        <v>0.5</v>
      </c>
      <c r="AG4838">
        <f>IF(AE4838=0,AF4838,IF(AE4838=1,IF(F4838=0.5,0.5,IF(H4838=1,0.5,1.5)),IF(F4838=0.5,0.5,IF(H4838=1,2.5,1.5))))</f>
        <v>1.5</v>
      </c>
      <c r="AH4838" s="7">
        <f>IF(AC4838="XX",0,1/C4838^(1/5)*IF(E4838=0,100,1)/(E4838+1)^(1/4))</f>
        <v>1.8605192309917551</v>
      </c>
    </row>
    <row r="4839" spans="1:34">
      <c r="A4839">
        <v>2927</v>
      </c>
      <c r="B4839" s="1">
        <v>23566.282999999999</v>
      </c>
      <c r="C4839" s="6">
        <v>5.0000000000000001E-3</v>
      </c>
      <c r="D4839" t="s">
        <v>3</v>
      </c>
      <c r="E4839">
        <v>1</v>
      </c>
      <c r="F4839">
        <v>12.5</v>
      </c>
      <c r="G4839" t="s">
        <v>1</v>
      </c>
      <c r="H4839">
        <v>2</v>
      </c>
      <c r="I4839" t="s">
        <v>0</v>
      </c>
      <c r="J4839">
        <v>1</v>
      </c>
      <c r="K4839">
        <v>11.5</v>
      </c>
      <c r="L4839" t="s">
        <v>1</v>
      </c>
      <c r="M4839">
        <v>2</v>
      </c>
      <c r="N4839" t="s">
        <v>2983</v>
      </c>
      <c r="O4839">
        <v>1</v>
      </c>
      <c r="P4839" t="str">
        <f>D4839&amp;"-"&amp;F4839&amp;"-"&amp;G4839&amp;"-"&amp;E4839&amp;"-"&amp;H4839</f>
        <v>A2Delta-12.5-e-1-2</v>
      </c>
      <c r="Q4839" t="str">
        <f>I4839&amp;"-"&amp;K4839&amp;"-"&amp;L4839&amp;"-"&amp;J4839&amp;"-"&amp;M4839</f>
        <v>X2Pi-11.5-e-1-2</v>
      </c>
      <c r="R4839">
        <f>B4839+S4839</f>
        <v>28378.416720657999</v>
      </c>
      <c r="S4839">
        <f>_xlfn.IFNA(VLOOKUP(Q4839,'MARVEL-X'!A$2:I$1400,7,FALSE),VLOOKUP(Q4839,MARVEL!A$2:J$1522,10,FALSE))</f>
        <v>4812.1337206580001</v>
      </c>
      <c r="T4839">
        <f>IF(P4839=P4838,R4839+T4838,R4839)</f>
        <v>56756.822841318004</v>
      </c>
      <c r="U4839">
        <f>IF(P4839=P4838,1+U4838,1)</f>
        <v>2</v>
      </c>
      <c r="V4839" t="str">
        <f t="shared" si="75"/>
        <v/>
      </c>
      <c r="W4839" t="str">
        <f>IF(V4839="","",IF(ABS(V4839-R4839)&gt;W$1,ABS(V4839-R4839),""))</f>
        <v/>
      </c>
      <c r="X4839" t="str">
        <f>Y4839&amp;"-"&amp;Z4839&amp;"-"&amp;AC4839&amp;"-"&amp;AD4839&amp;"-"&amp;AG4839</f>
        <v>12.5-e-A-1-1.5</v>
      </c>
      <c r="Y4839">
        <f>F4839</f>
        <v>12.5</v>
      </c>
      <c r="Z4839" s="2" t="str">
        <f>G4839</f>
        <v>e</v>
      </c>
      <c r="AA4839">
        <f>_xlfn.IFNA(VLOOKUP(X4839,'duo-out'!A$2:Q$5000,5,FALSE),E4839+10*(H4839-1)+1+_xlfn.IFNA(VLOOKUP(D4839,states!A$2:C$10,3,FALSE),1))</f>
        <v>262</v>
      </c>
      <c r="AB4839" t="str">
        <f>IF(V4839="","",V4839)</f>
        <v/>
      </c>
      <c r="AC4839" s="2" t="str">
        <f>_xlfn.IFNA(VLOOKUP(D4839,states!A$2:C$10,2,FALSE),"XX")</f>
        <v>A</v>
      </c>
      <c r="AD4839">
        <f>E4839</f>
        <v>1</v>
      </c>
      <c r="AE4839">
        <f>_xlfn.IFNA(VLOOKUP(D4839,states!A$2:D$10,4,FALSE),0)</f>
        <v>2</v>
      </c>
      <c r="AF4839">
        <v>0.5</v>
      </c>
      <c r="AG4839">
        <f>IF(AE4839=0,AF4839,IF(AE4839=1,IF(F4839=0.5,0.5,IF(H4839=1,0.5,1.5)),IF(F4839=0.5,0.5,IF(H4839=1,2.5,1.5))))</f>
        <v>1.5</v>
      </c>
      <c r="AH4839" s="7">
        <f>IF(AC4839="XX",0,1/C4839^(1/5)*IF(E4839=0,100,1)/(E4839+1)^(1/4))</f>
        <v>2.4263223583284943</v>
      </c>
    </row>
    <row r="4840" spans="1:34">
      <c r="A4840">
        <v>5621</v>
      </c>
      <c r="B4840" s="1">
        <v>23217.348000000002</v>
      </c>
      <c r="C4840" s="6">
        <v>0.05</v>
      </c>
      <c r="D4840" t="s">
        <v>3</v>
      </c>
      <c r="E4840">
        <v>1</v>
      </c>
      <c r="F4840">
        <v>12.5</v>
      </c>
      <c r="G4840" t="s">
        <v>1</v>
      </c>
      <c r="H4840">
        <v>2</v>
      </c>
      <c r="I4840" t="s">
        <v>0</v>
      </c>
      <c r="J4840">
        <v>1</v>
      </c>
      <c r="K4840">
        <v>12.5</v>
      </c>
      <c r="L4840" t="s">
        <v>2</v>
      </c>
      <c r="M4840">
        <v>2</v>
      </c>
      <c r="N4840" t="s">
        <v>5677</v>
      </c>
      <c r="O4840">
        <v>1</v>
      </c>
      <c r="P4840" t="str">
        <f>D4840&amp;"-"&amp;F4840&amp;"-"&amp;G4840&amp;"-"&amp;E4840&amp;"-"&amp;H4840</f>
        <v>A2Delta-12.5-e-1-2</v>
      </c>
      <c r="Q4840" t="str">
        <f>I4840&amp;"-"&amp;K4840&amp;"-"&amp;L4840&amp;"-"&amp;J4840&amp;"-"&amp;M4840</f>
        <v>X2Pi-12.5-f-1-2</v>
      </c>
      <c r="R4840">
        <f>B4840+S4840</f>
        <v>28378.419435785003</v>
      </c>
      <c r="S4840">
        <f>_xlfn.IFNA(VLOOKUP(Q4840,'MARVEL-X'!A$2:I$1400,7,FALSE),VLOOKUP(Q4840,MARVEL!A$2:J$1522,10,FALSE))</f>
        <v>5161.0714357850002</v>
      </c>
      <c r="T4840">
        <f>IF(P4840=P4839,R4840+T4839,R4840)</f>
        <v>85135.242277103011</v>
      </c>
      <c r="U4840">
        <f>IF(P4840=P4839,1+U4839,1)</f>
        <v>3</v>
      </c>
      <c r="V4840" t="str">
        <f t="shared" si="75"/>
        <v/>
      </c>
      <c r="W4840" t="str">
        <f>IF(V4840="","",IF(ABS(V4840-R4840)&gt;W$1,ABS(V4840-R4840),""))</f>
        <v/>
      </c>
      <c r="X4840" t="str">
        <f>Y4840&amp;"-"&amp;Z4840&amp;"-"&amp;AC4840&amp;"-"&amp;AD4840&amp;"-"&amp;AG4840</f>
        <v>12.5-e-A-1-1.5</v>
      </c>
      <c r="Y4840">
        <f>F4840</f>
        <v>12.5</v>
      </c>
      <c r="Z4840" s="2" t="str">
        <f>G4840</f>
        <v>e</v>
      </c>
      <c r="AA4840">
        <f>_xlfn.IFNA(VLOOKUP(X4840,'duo-out'!A$2:Q$5000,5,FALSE),E4840+10*(H4840-1)+1+_xlfn.IFNA(VLOOKUP(D4840,states!A$2:C$10,3,FALSE),1))</f>
        <v>262</v>
      </c>
      <c r="AB4840" t="str">
        <f>IF(V4840="","",V4840)</f>
        <v/>
      </c>
      <c r="AC4840" s="2" t="str">
        <f>_xlfn.IFNA(VLOOKUP(D4840,states!A$2:C$10,2,FALSE),"XX")</f>
        <v>A</v>
      </c>
      <c r="AD4840">
        <f>E4840</f>
        <v>1</v>
      </c>
      <c r="AE4840">
        <f>_xlfn.IFNA(VLOOKUP(D4840,states!A$2:D$10,4,FALSE),0)</f>
        <v>2</v>
      </c>
      <c r="AF4840">
        <v>0.5</v>
      </c>
      <c r="AG4840">
        <f>IF(AE4840=0,AF4840,IF(AE4840=1,IF(F4840=0.5,0.5,IF(H4840=1,0.5,1.5)),IF(F4840=0.5,0.5,IF(H4840=1,2.5,1.5))))</f>
        <v>1.5</v>
      </c>
      <c r="AH4840" s="7">
        <f>IF(AC4840="XX",0,1/C4840^(1/5)*IF(E4840=0,100,1)/(E4840+1)^(1/4))</f>
        <v>1.5309059120638666</v>
      </c>
    </row>
    <row r="4841" spans="1:34">
      <c r="A4841">
        <v>156</v>
      </c>
      <c r="B4841" s="1">
        <v>23566.531999999999</v>
      </c>
      <c r="C4841" s="6">
        <v>0.3004</v>
      </c>
      <c r="D4841" t="s">
        <v>3</v>
      </c>
      <c r="E4841">
        <v>1</v>
      </c>
      <c r="F4841">
        <v>12.5</v>
      </c>
      <c r="G4841" t="s">
        <v>1</v>
      </c>
      <c r="H4841">
        <v>2</v>
      </c>
      <c r="I4841" t="s">
        <v>0</v>
      </c>
      <c r="J4841">
        <v>1</v>
      </c>
      <c r="K4841">
        <v>11.5</v>
      </c>
      <c r="L4841" t="s">
        <v>1</v>
      </c>
      <c r="M4841">
        <v>2</v>
      </c>
      <c r="N4841" t="s">
        <v>211</v>
      </c>
      <c r="O4841">
        <v>-1</v>
      </c>
      <c r="P4841" t="str">
        <f>D4841&amp;"-"&amp;F4841&amp;"-"&amp;G4841&amp;"-"&amp;E4841&amp;"-"&amp;H4841</f>
        <v>A2Delta-12.5-e-1-2</v>
      </c>
      <c r="Q4841" t="str">
        <f>I4841&amp;"-"&amp;K4841&amp;"-"&amp;L4841&amp;"-"&amp;J4841&amp;"-"&amp;M4841</f>
        <v>X2Pi-11.5-e-1-2</v>
      </c>
      <c r="R4841">
        <f>B4841+S4841</f>
        <v>28378.665720657998</v>
      </c>
      <c r="S4841">
        <f>_xlfn.IFNA(VLOOKUP(Q4841,'MARVEL-X'!A$2:I$1400,7,FALSE),VLOOKUP(Q4841,MARVEL!A$2:J$1522,10,FALSE))</f>
        <v>4812.1337206580001</v>
      </c>
      <c r="T4841">
        <f>IF(P4841=P4840,R4841+T4840,R4841)</f>
        <v>113513.90799776101</v>
      </c>
      <c r="U4841">
        <f>IF(P4841=P4840,1+U4840,1)</f>
        <v>4</v>
      </c>
      <c r="V4841" t="str">
        <f t="shared" si="75"/>
        <v/>
      </c>
      <c r="W4841" t="str">
        <f>IF(V4841="","",IF(ABS(V4841-R4841)&gt;W$1,ABS(V4841-R4841),""))</f>
        <v/>
      </c>
      <c r="X4841" t="str">
        <f>Y4841&amp;"-"&amp;Z4841&amp;"-"&amp;AC4841&amp;"-"&amp;AD4841&amp;"-"&amp;AG4841</f>
        <v>12.5-e-A-1-1.5</v>
      </c>
      <c r="Y4841">
        <f>F4841</f>
        <v>12.5</v>
      </c>
      <c r="Z4841" s="2" t="str">
        <f>G4841</f>
        <v>e</v>
      </c>
      <c r="AA4841">
        <f>_xlfn.IFNA(VLOOKUP(X4841,'duo-out'!A$2:Q$5000,5,FALSE),E4841+10*(H4841-1)+1+_xlfn.IFNA(VLOOKUP(D4841,states!A$2:C$10,3,FALSE),1))</f>
        <v>262</v>
      </c>
      <c r="AB4841" t="str">
        <f>IF(V4841="","",V4841)</f>
        <v/>
      </c>
      <c r="AC4841" s="2" t="str">
        <f>_xlfn.IFNA(VLOOKUP(D4841,states!A$2:C$10,2,FALSE),"XX")</f>
        <v>A</v>
      </c>
      <c r="AD4841">
        <f>E4841</f>
        <v>1</v>
      </c>
      <c r="AE4841">
        <f>_xlfn.IFNA(VLOOKUP(D4841,states!A$2:D$10,4,FALSE),0)</f>
        <v>2</v>
      </c>
      <c r="AF4841">
        <v>0.5</v>
      </c>
      <c r="AG4841">
        <f>IF(AE4841=0,AF4841,IF(AE4841=1,IF(F4841=0.5,0.5,IF(H4841=1,0.5,1.5)),IF(F4841=0.5,0.5,IF(H4841=1,2.5,1.5))))</f>
        <v>1.5</v>
      </c>
      <c r="AH4841" s="7">
        <f>IF(AC4841="XX",0,1/C4841^(1/5)*IF(E4841=0,100,1)/(E4841+1)^(1/4))</f>
        <v>1.0695535053625702</v>
      </c>
    </row>
    <row r="4842" spans="1:34">
      <c r="A4842">
        <v>1172</v>
      </c>
      <c r="B4842" s="1">
        <v>22857</v>
      </c>
      <c r="C4842" s="6">
        <v>0.16569999999999999</v>
      </c>
      <c r="D4842" t="s">
        <v>3</v>
      </c>
      <c r="E4842">
        <v>1</v>
      </c>
      <c r="F4842">
        <v>12.5</v>
      </c>
      <c r="G4842" t="s">
        <v>1</v>
      </c>
      <c r="H4842">
        <v>2</v>
      </c>
      <c r="I4842" t="s">
        <v>0</v>
      </c>
      <c r="J4842">
        <v>1</v>
      </c>
      <c r="K4842">
        <v>13.5</v>
      </c>
      <c r="L4842" t="s">
        <v>1</v>
      </c>
      <c r="M4842">
        <v>2</v>
      </c>
      <c r="N4842" t="s">
        <v>1228</v>
      </c>
      <c r="O4842">
        <v>1</v>
      </c>
      <c r="P4842" t="str">
        <f>D4842&amp;"-"&amp;F4842&amp;"-"&amp;G4842&amp;"-"&amp;E4842&amp;"-"&amp;H4842</f>
        <v>A2Delta-12.5-e-1-2</v>
      </c>
      <c r="Q4842" t="str">
        <f>I4842&amp;"-"&amp;K4842&amp;"-"&amp;L4842&amp;"-"&amp;J4842&amp;"-"&amp;M4842</f>
        <v>X2Pi-13.5-e-1-2</v>
      </c>
      <c r="R4842">
        <f>B4842+S4842</f>
        <v>28378.266720660002</v>
      </c>
      <c r="S4842">
        <f>_xlfn.IFNA(VLOOKUP(Q4842,'MARVEL-X'!A$2:I$1400,7,FALSE),VLOOKUP(Q4842,MARVEL!A$2:J$1522,10,FALSE))</f>
        <v>5521.2667206599999</v>
      </c>
      <c r="T4842">
        <f>IF(P4842=P4841,R4842+T4841,R4842)</f>
        <v>141892.17471842101</v>
      </c>
      <c r="U4842">
        <f>IF(P4842=P4841,1+U4841,1)</f>
        <v>5</v>
      </c>
      <c r="V4842" t="str">
        <f t="shared" si="75"/>
        <v/>
      </c>
      <c r="W4842" t="str">
        <f>IF(V4842="","",IF(ABS(V4842-R4842)&gt;W$1,ABS(V4842-R4842),""))</f>
        <v/>
      </c>
      <c r="X4842" t="str">
        <f>Y4842&amp;"-"&amp;Z4842&amp;"-"&amp;AC4842&amp;"-"&amp;AD4842&amp;"-"&amp;AG4842</f>
        <v>12.5-e-A-1-1.5</v>
      </c>
      <c r="Y4842">
        <f>F4842</f>
        <v>12.5</v>
      </c>
      <c r="Z4842" s="2" t="str">
        <f>G4842</f>
        <v>e</v>
      </c>
      <c r="AA4842">
        <f>_xlfn.IFNA(VLOOKUP(X4842,'duo-out'!A$2:Q$5000,5,FALSE),E4842+10*(H4842-1)+1+_xlfn.IFNA(VLOOKUP(D4842,states!A$2:C$10,3,FALSE),1))</f>
        <v>262</v>
      </c>
      <c r="AB4842" t="str">
        <f>IF(V4842="","",V4842)</f>
        <v/>
      </c>
      <c r="AC4842" s="2" t="str">
        <f>_xlfn.IFNA(VLOOKUP(D4842,states!A$2:C$10,2,FALSE),"XX")</f>
        <v>A</v>
      </c>
      <c r="AD4842">
        <f>E4842</f>
        <v>1</v>
      </c>
      <c r="AE4842">
        <f>_xlfn.IFNA(VLOOKUP(D4842,states!A$2:D$10,4,FALSE),0)</f>
        <v>2</v>
      </c>
      <c r="AF4842">
        <v>0.5</v>
      </c>
      <c r="AG4842">
        <f>IF(AE4842=0,AF4842,IF(AE4842=1,IF(F4842=0.5,0.5,IF(H4842=1,0.5,1.5)),IF(F4842=0.5,0.5,IF(H4842=1,2.5,1.5))))</f>
        <v>1.5</v>
      </c>
      <c r="AH4842" s="7">
        <f>IF(AC4842="XX",0,1/C4842^(1/5)*IF(E4842=0,100,1)/(E4842+1)^(1/4))</f>
        <v>1.204697473119424</v>
      </c>
    </row>
    <row r="4843" spans="1:34">
      <c r="A4843">
        <v>1109</v>
      </c>
      <c r="B4843" s="1">
        <v>23217.08</v>
      </c>
      <c r="C4843" s="6">
        <v>0.2979</v>
      </c>
      <c r="D4843" t="s">
        <v>3</v>
      </c>
      <c r="E4843">
        <v>1</v>
      </c>
      <c r="F4843">
        <v>12.5</v>
      </c>
      <c r="G4843" t="s">
        <v>1</v>
      </c>
      <c r="H4843">
        <v>2</v>
      </c>
      <c r="I4843" t="s">
        <v>0</v>
      </c>
      <c r="J4843">
        <v>1</v>
      </c>
      <c r="K4843">
        <v>12.5</v>
      </c>
      <c r="L4843" t="s">
        <v>2</v>
      </c>
      <c r="M4843">
        <v>2</v>
      </c>
      <c r="N4843" t="s">
        <v>1165</v>
      </c>
      <c r="O4843">
        <v>1</v>
      </c>
      <c r="P4843" t="str">
        <f>D4843&amp;"-"&amp;F4843&amp;"-"&amp;G4843&amp;"-"&amp;E4843&amp;"-"&amp;H4843</f>
        <v>A2Delta-12.5-e-1-2</v>
      </c>
      <c r="Q4843" t="str">
        <f>I4843&amp;"-"&amp;K4843&amp;"-"&amp;L4843&amp;"-"&amp;J4843&amp;"-"&amp;M4843</f>
        <v>X2Pi-12.5-f-1-2</v>
      </c>
      <c r="R4843">
        <f>B4843+S4843</f>
        <v>28378.151435785003</v>
      </c>
      <c r="S4843">
        <f>_xlfn.IFNA(VLOOKUP(Q4843,'MARVEL-X'!A$2:I$1400,7,FALSE),VLOOKUP(Q4843,MARVEL!A$2:J$1522,10,FALSE))</f>
        <v>5161.0714357850002</v>
      </c>
      <c r="T4843">
        <f>IF(P4843=P4842,R4843+T4842,R4843)</f>
        <v>170270.32615420601</v>
      </c>
      <c r="U4843">
        <f>IF(P4843=P4842,1+U4842,1)</f>
        <v>6</v>
      </c>
      <c r="V4843" t="str">
        <f t="shared" si="75"/>
        <v/>
      </c>
      <c r="W4843" t="str">
        <f>IF(V4843="","",IF(ABS(V4843-R4843)&gt;W$1,ABS(V4843-R4843),""))</f>
        <v/>
      </c>
      <c r="X4843" t="str">
        <f>Y4843&amp;"-"&amp;Z4843&amp;"-"&amp;AC4843&amp;"-"&amp;AD4843&amp;"-"&amp;AG4843</f>
        <v>12.5-e-A-1-1.5</v>
      </c>
      <c r="Y4843">
        <f>F4843</f>
        <v>12.5</v>
      </c>
      <c r="Z4843" s="2" t="str">
        <f>G4843</f>
        <v>e</v>
      </c>
      <c r="AA4843">
        <f>_xlfn.IFNA(VLOOKUP(X4843,'duo-out'!A$2:Q$5000,5,FALSE),E4843+10*(H4843-1)+1+_xlfn.IFNA(VLOOKUP(D4843,states!A$2:C$10,3,FALSE),1))</f>
        <v>262</v>
      </c>
      <c r="AB4843" t="str">
        <f>IF(V4843="","",V4843)</f>
        <v/>
      </c>
      <c r="AC4843" s="2" t="str">
        <f>_xlfn.IFNA(VLOOKUP(D4843,states!A$2:C$10,2,FALSE),"XX")</f>
        <v>A</v>
      </c>
      <c r="AD4843">
        <f>E4843</f>
        <v>1</v>
      </c>
      <c r="AE4843">
        <f>_xlfn.IFNA(VLOOKUP(D4843,states!A$2:D$10,4,FALSE),0)</f>
        <v>2</v>
      </c>
      <c r="AF4843">
        <v>0.5</v>
      </c>
      <c r="AG4843">
        <f>IF(AE4843=0,AF4843,IF(AE4843=1,IF(F4843=0.5,0.5,IF(H4843=1,0.5,1.5)),IF(F4843=0.5,0.5,IF(H4843=1,2.5,1.5))))</f>
        <v>1.5</v>
      </c>
      <c r="AH4843" s="7">
        <f>IF(AC4843="XX",0,1/C4843^(1/5)*IF(E4843=0,100,1)/(E4843+1)^(1/4))</f>
        <v>1.0713426647573518</v>
      </c>
    </row>
    <row r="4844" spans="1:34">
      <c r="A4844">
        <v>1086</v>
      </c>
      <c r="B4844" s="1">
        <v>23566.19</v>
      </c>
      <c r="C4844" s="6">
        <v>0.1003</v>
      </c>
      <c r="D4844" t="s">
        <v>3</v>
      </c>
      <c r="E4844">
        <v>1</v>
      </c>
      <c r="F4844">
        <v>12.5</v>
      </c>
      <c r="G4844" t="s">
        <v>1</v>
      </c>
      <c r="H4844">
        <v>2</v>
      </c>
      <c r="I4844" t="s">
        <v>0</v>
      </c>
      <c r="J4844">
        <v>1</v>
      </c>
      <c r="K4844">
        <v>11.5</v>
      </c>
      <c r="L4844" t="s">
        <v>1</v>
      </c>
      <c r="M4844">
        <v>2</v>
      </c>
      <c r="N4844" t="s">
        <v>1142</v>
      </c>
      <c r="O4844">
        <v>1</v>
      </c>
      <c r="P4844" t="str">
        <f>D4844&amp;"-"&amp;F4844&amp;"-"&amp;G4844&amp;"-"&amp;E4844&amp;"-"&amp;H4844</f>
        <v>A2Delta-12.5-e-1-2</v>
      </c>
      <c r="Q4844" t="str">
        <f>I4844&amp;"-"&amp;K4844&amp;"-"&amp;L4844&amp;"-"&amp;J4844&amp;"-"&amp;M4844</f>
        <v>X2Pi-11.5-e-1-2</v>
      </c>
      <c r="R4844">
        <f>B4844+S4844</f>
        <v>28378.323720657998</v>
      </c>
      <c r="S4844">
        <f>_xlfn.IFNA(VLOOKUP(Q4844,'MARVEL-X'!A$2:I$1400,7,FALSE),VLOOKUP(Q4844,MARVEL!A$2:J$1522,10,FALSE))</f>
        <v>4812.1337206580001</v>
      </c>
      <c r="T4844">
        <f>IF(P4844=P4843,R4844+T4843,R4844)</f>
        <v>198648.649874864</v>
      </c>
      <c r="U4844">
        <f>IF(P4844=P4843,1+U4843,1)</f>
        <v>7</v>
      </c>
      <c r="V4844">
        <f t="shared" si="75"/>
        <v>28378.378553552</v>
      </c>
      <c r="W4844">
        <f>IF(V4844="","",IF(ABS(V4844-R4844)&gt;W$1,ABS(V4844-R4844),""))</f>
        <v>5.4832894002174726E-2</v>
      </c>
      <c r="X4844" t="str">
        <f>Y4844&amp;"-"&amp;Z4844&amp;"-"&amp;AC4844&amp;"-"&amp;AD4844&amp;"-"&amp;AG4844</f>
        <v>12.5-e-A-1-1.5</v>
      </c>
      <c r="Y4844">
        <f>F4844</f>
        <v>12.5</v>
      </c>
      <c r="Z4844" s="2" t="str">
        <f>G4844</f>
        <v>e</v>
      </c>
      <c r="AA4844">
        <f>_xlfn.IFNA(VLOOKUP(X4844,'duo-out'!A$2:Q$5000,5,FALSE),E4844+10*(H4844-1)+1+_xlfn.IFNA(VLOOKUP(D4844,states!A$2:C$10,3,FALSE),1))</f>
        <v>262</v>
      </c>
      <c r="AB4844">
        <f>IF(V4844="","",V4844)</f>
        <v>28378.378553552</v>
      </c>
      <c r="AC4844" s="2" t="str">
        <f>_xlfn.IFNA(VLOOKUP(D4844,states!A$2:C$10,2,FALSE),"XX")</f>
        <v>A</v>
      </c>
      <c r="AD4844">
        <f>E4844</f>
        <v>1</v>
      </c>
      <c r="AE4844">
        <f>_xlfn.IFNA(VLOOKUP(D4844,states!A$2:D$10,4,FALSE),0)</f>
        <v>2</v>
      </c>
      <c r="AF4844">
        <v>0.5</v>
      </c>
      <c r="AG4844">
        <f>IF(AE4844=0,AF4844,IF(AE4844=1,IF(F4844=0.5,0.5,IF(H4844=1,0.5,1.5)),IF(F4844=0.5,0.5,IF(H4844=1,2.5,1.5))))</f>
        <v>1.5</v>
      </c>
      <c r="AH4844" s="7">
        <f>IF(AC4844="XX",0,1/C4844^(1/5)*IF(E4844=0,100,1)/(E4844+1)^(1/4))</f>
        <v>1.3319328016886018</v>
      </c>
    </row>
    <row r="4845" spans="1:34">
      <c r="A4845">
        <v>5683</v>
      </c>
      <c r="B4845" s="1">
        <v>23124.487000000001</v>
      </c>
      <c r="C4845" s="6">
        <v>0.2888</v>
      </c>
      <c r="D4845" t="s">
        <v>3</v>
      </c>
      <c r="E4845">
        <v>2</v>
      </c>
      <c r="F4845">
        <v>12.5</v>
      </c>
      <c r="G4845" t="s">
        <v>1</v>
      </c>
      <c r="H4845">
        <v>1</v>
      </c>
      <c r="I4845" t="s">
        <v>0</v>
      </c>
      <c r="J4845">
        <v>2</v>
      </c>
      <c r="K4845">
        <v>12.5</v>
      </c>
      <c r="L4845" t="s">
        <v>2</v>
      </c>
      <c r="M4845">
        <v>1</v>
      </c>
      <c r="N4845" t="s">
        <v>5739</v>
      </c>
      <c r="O4845">
        <v>1</v>
      </c>
      <c r="P4845" t="str">
        <f>D4845&amp;"-"&amp;F4845&amp;"-"&amp;G4845&amp;"-"&amp;E4845&amp;"-"&amp;H4845</f>
        <v>A2Delta-12.5-e-2-1</v>
      </c>
      <c r="Q4845" t="str">
        <f>I4845&amp;"-"&amp;K4845&amp;"-"&amp;L4845&amp;"-"&amp;J4845&amp;"-"&amp;M4845</f>
        <v>X2Pi-12.5-f-2-1</v>
      </c>
      <c r="R4845">
        <f>B4845+S4845</f>
        <v>30463.060202835</v>
      </c>
      <c r="S4845">
        <f>_xlfn.IFNA(VLOOKUP(Q4845,'MARVEL-X'!A$2:I$1400,7,FALSE),VLOOKUP(Q4845,MARVEL!A$2:J$1522,10,FALSE))</f>
        <v>7338.5732028350003</v>
      </c>
      <c r="T4845">
        <f>IF(P4845=P4844,R4845+T4844,R4845)</f>
        <v>30463.060202835</v>
      </c>
      <c r="U4845">
        <f>IF(P4845=P4844,1+U4844,1)</f>
        <v>1</v>
      </c>
      <c r="V4845" t="str">
        <f t="shared" si="75"/>
        <v/>
      </c>
      <c r="W4845" t="str">
        <f>IF(V4845="","",IF(ABS(V4845-R4845)&gt;W$1,ABS(V4845-R4845),""))</f>
        <v/>
      </c>
      <c r="X4845" t="str">
        <f>Y4845&amp;"-"&amp;Z4845&amp;"-"&amp;AC4845&amp;"-"&amp;AD4845&amp;"-"&amp;AG4845</f>
        <v>12.5-e-A-2-2.5</v>
      </c>
      <c r="Y4845">
        <f>F4845</f>
        <v>12.5</v>
      </c>
      <c r="Z4845" s="2" t="str">
        <f>G4845</f>
        <v>e</v>
      </c>
      <c r="AA4845">
        <f>_xlfn.IFNA(VLOOKUP(X4845,'duo-out'!A$2:Q$5000,5,FALSE),E4845+10*(H4845-1)+1+_xlfn.IFNA(VLOOKUP(D4845,states!A$2:C$10,3,FALSE),1))</f>
        <v>253</v>
      </c>
      <c r="AB4845" t="str">
        <f>IF(V4845="","",V4845)</f>
        <v/>
      </c>
      <c r="AC4845" s="2" t="str">
        <f>_xlfn.IFNA(VLOOKUP(D4845,states!A$2:C$10,2,FALSE),"XX")</f>
        <v>A</v>
      </c>
      <c r="AD4845">
        <f>E4845</f>
        <v>2</v>
      </c>
      <c r="AE4845">
        <f>_xlfn.IFNA(VLOOKUP(D4845,states!A$2:D$10,4,FALSE),0)</f>
        <v>2</v>
      </c>
      <c r="AF4845">
        <v>0.5</v>
      </c>
      <c r="AG4845">
        <f>IF(AE4845=0,AF4845,IF(AE4845=1,IF(F4845=0.5,0.5,IF(H4845=1,0.5,1.5)),IF(F4845=0.5,0.5,IF(H4845=1,2.5,1.5))))</f>
        <v>2.5</v>
      </c>
      <c r="AH4845" s="7">
        <f>IF(AC4845="XX",0,1/C4845^(1/5)*IF(E4845=0,100,1)/(E4845+1)^(1/4))</f>
        <v>0.97409260995106517</v>
      </c>
    </row>
    <row r="4846" spans="1:34">
      <c r="A4846">
        <v>5651</v>
      </c>
      <c r="B4846" s="1">
        <v>23425.539000000001</v>
      </c>
      <c r="C4846" s="6">
        <v>0.45169999999999999</v>
      </c>
      <c r="D4846" t="s">
        <v>3</v>
      </c>
      <c r="E4846">
        <v>2</v>
      </c>
      <c r="F4846">
        <v>12.5</v>
      </c>
      <c r="G4846" t="s">
        <v>1</v>
      </c>
      <c r="H4846">
        <v>1</v>
      </c>
      <c r="I4846" t="s">
        <v>0</v>
      </c>
      <c r="J4846">
        <v>2</v>
      </c>
      <c r="K4846">
        <v>11.5</v>
      </c>
      <c r="L4846" t="s">
        <v>1</v>
      </c>
      <c r="M4846">
        <v>1</v>
      </c>
      <c r="N4846" t="s">
        <v>5707</v>
      </c>
      <c r="O4846">
        <v>1</v>
      </c>
      <c r="P4846" t="str">
        <f>D4846&amp;"-"&amp;F4846&amp;"-"&amp;G4846&amp;"-"&amp;E4846&amp;"-"&amp;H4846</f>
        <v>A2Delta-12.5-e-2-1</v>
      </c>
      <c r="Q4846" t="str">
        <f>I4846&amp;"-"&amp;K4846&amp;"-"&amp;L4846&amp;"-"&amp;J4846&amp;"-"&amp;M4846</f>
        <v>X2Pi-11.5-e-2-1</v>
      </c>
      <c r="R4846">
        <f>B4846+S4846</f>
        <v>30463.211439764</v>
      </c>
      <c r="S4846">
        <f>_xlfn.IFNA(VLOOKUP(Q4846,'MARVEL-X'!A$2:I$1400,7,FALSE),VLOOKUP(Q4846,MARVEL!A$2:J$1522,10,FALSE))</f>
        <v>7037.672439764</v>
      </c>
      <c r="T4846">
        <f>IF(P4846=P4845,R4846+T4845,R4846)</f>
        <v>60926.271642599</v>
      </c>
      <c r="U4846">
        <f>IF(P4846=P4845,1+U4845,1)</f>
        <v>2</v>
      </c>
      <c r="V4846" t="str">
        <f t="shared" si="75"/>
        <v/>
      </c>
      <c r="W4846" t="str">
        <f>IF(V4846="","",IF(ABS(V4846-R4846)&gt;W$1,ABS(V4846-R4846),""))</f>
        <v/>
      </c>
      <c r="X4846" t="str">
        <f>Y4846&amp;"-"&amp;Z4846&amp;"-"&amp;AC4846&amp;"-"&amp;AD4846&amp;"-"&amp;AG4846</f>
        <v>12.5-e-A-2-2.5</v>
      </c>
      <c r="Y4846">
        <f>F4846</f>
        <v>12.5</v>
      </c>
      <c r="Z4846" s="2" t="str">
        <f>G4846</f>
        <v>e</v>
      </c>
      <c r="AA4846">
        <f>_xlfn.IFNA(VLOOKUP(X4846,'duo-out'!A$2:Q$5000,5,FALSE),E4846+10*(H4846-1)+1+_xlfn.IFNA(VLOOKUP(D4846,states!A$2:C$10,3,FALSE),1))</f>
        <v>253</v>
      </c>
      <c r="AB4846" t="str">
        <f>IF(V4846="","",V4846)</f>
        <v/>
      </c>
      <c r="AC4846" s="2" t="str">
        <f>_xlfn.IFNA(VLOOKUP(D4846,states!A$2:C$10,2,FALSE),"XX")</f>
        <v>A</v>
      </c>
      <c r="AD4846">
        <f>E4846</f>
        <v>2</v>
      </c>
      <c r="AE4846">
        <f>_xlfn.IFNA(VLOOKUP(D4846,states!A$2:D$10,4,FALSE),0)</f>
        <v>2</v>
      </c>
      <c r="AF4846">
        <v>0.5</v>
      </c>
      <c r="AG4846">
        <f>IF(AE4846=0,AF4846,IF(AE4846=1,IF(F4846=0.5,0.5,IF(H4846=1,0.5,1.5)),IF(F4846=0.5,0.5,IF(H4846=1,2.5,1.5))))</f>
        <v>2.5</v>
      </c>
      <c r="AH4846" s="7">
        <f>IF(AC4846="XX",0,1/C4846^(1/5)*IF(E4846=0,100,1)/(E4846+1)^(1/4))</f>
        <v>0.89073735998507586</v>
      </c>
    </row>
    <row r="4847" spans="1:34">
      <c r="A4847">
        <v>1280</v>
      </c>
      <c r="B4847" s="1">
        <v>22789.68</v>
      </c>
      <c r="C4847" s="6">
        <v>0.05</v>
      </c>
      <c r="D4847" t="s">
        <v>3</v>
      </c>
      <c r="E4847">
        <v>2</v>
      </c>
      <c r="F4847">
        <v>12.5</v>
      </c>
      <c r="G4847" t="s">
        <v>1</v>
      </c>
      <c r="H4847">
        <v>1</v>
      </c>
      <c r="I4847" t="s">
        <v>0</v>
      </c>
      <c r="J4847">
        <v>2</v>
      </c>
      <c r="K4847">
        <v>13.5</v>
      </c>
      <c r="L4847" t="s">
        <v>1</v>
      </c>
      <c r="M4847">
        <v>1</v>
      </c>
      <c r="N4847" t="s">
        <v>1336</v>
      </c>
      <c r="O4847">
        <v>1</v>
      </c>
      <c r="P4847" t="str">
        <f>D4847&amp;"-"&amp;F4847&amp;"-"&amp;G4847&amp;"-"&amp;E4847&amp;"-"&amp;H4847</f>
        <v>A2Delta-12.5-e-2-1</v>
      </c>
      <c r="Q4847" t="str">
        <f>I4847&amp;"-"&amp;K4847&amp;"-"&amp;L4847&amp;"-"&amp;J4847&amp;"-"&amp;M4847</f>
        <v>X2Pi-13.5-e-2-1</v>
      </c>
      <c r="R4847">
        <f>B4847+S4847</f>
        <v>30462.967332071999</v>
      </c>
      <c r="S4847">
        <f>_xlfn.IFNA(VLOOKUP(Q4847,'MARVEL-X'!A$2:I$1400,7,FALSE),VLOOKUP(Q4847,MARVEL!A$2:J$1522,10,FALSE))</f>
        <v>7673.287332072</v>
      </c>
      <c r="T4847">
        <f>IF(P4847=P4846,R4847+T4846,R4847)</f>
        <v>91389.238974670996</v>
      </c>
      <c r="U4847">
        <f>IF(P4847=P4846,1+U4846,1)</f>
        <v>3</v>
      </c>
      <c r="V4847" t="str">
        <f t="shared" si="75"/>
        <v/>
      </c>
      <c r="W4847" t="str">
        <f>IF(V4847="","",IF(ABS(V4847-R4847)&gt;W$1,ABS(V4847-R4847),""))</f>
        <v/>
      </c>
      <c r="X4847" t="str">
        <f>Y4847&amp;"-"&amp;Z4847&amp;"-"&amp;AC4847&amp;"-"&amp;AD4847&amp;"-"&amp;AG4847</f>
        <v>12.5-e-A-2-2.5</v>
      </c>
      <c r="Y4847">
        <f>F4847</f>
        <v>12.5</v>
      </c>
      <c r="Z4847" s="2" t="str">
        <f>G4847</f>
        <v>e</v>
      </c>
      <c r="AA4847">
        <f>_xlfn.IFNA(VLOOKUP(X4847,'duo-out'!A$2:Q$5000,5,FALSE),E4847+10*(H4847-1)+1+_xlfn.IFNA(VLOOKUP(D4847,states!A$2:C$10,3,FALSE),1))</f>
        <v>253</v>
      </c>
      <c r="AB4847" t="str">
        <f>IF(V4847="","",V4847)</f>
        <v/>
      </c>
      <c r="AC4847" s="2" t="str">
        <f>_xlfn.IFNA(VLOOKUP(D4847,states!A$2:C$10,2,FALSE),"XX")</f>
        <v>A</v>
      </c>
      <c r="AD4847">
        <f>E4847</f>
        <v>2</v>
      </c>
      <c r="AE4847">
        <f>_xlfn.IFNA(VLOOKUP(D4847,states!A$2:D$10,4,FALSE),0)</f>
        <v>2</v>
      </c>
      <c r="AF4847">
        <v>0.5</v>
      </c>
      <c r="AG4847">
        <f>IF(AE4847=0,AF4847,IF(AE4847=1,IF(F4847=0.5,0.5,IF(H4847=1,0.5,1.5)),IF(F4847=0.5,0.5,IF(H4847=1,2.5,1.5))))</f>
        <v>2.5</v>
      </c>
      <c r="AH4847" s="7">
        <f>IF(AC4847="XX",0,1/C4847^(1/5)*IF(E4847=0,100,1)/(E4847+1)^(1/4))</f>
        <v>1.3833296494790666</v>
      </c>
    </row>
    <row r="4848" spans="1:34">
      <c r="A4848">
        <v>1258</v>
      </c>
      <c r="B4848" s="1">
        <v>23124.49</v>
      </c>
      <c r="C4848" s="6">
        <v>0.05</v>
      </c>
      <c r="D4848" t="s">
        <v>3</v>
      </c>
      <c r="E4848">
        <v>2</v>
      </c>
      <c r="F4848">
        <v>12.5</v>
      </c>
      <c r="G4848" t="s">
        <v>1</v>
      </c>
      <c r="H4848">
        <v>1</v>
      </c>
      <c r="I4848" t="s">
        <v>0</v>
      </c>
      <c r="J4848">
        <v>2</v>
      </c>
      <c r="K4848">
        <v>12.5</v>
      </c>
      <c r="L4848" t="s">
        <v>2</v>
      </c>
      <c r="M4848">
        <v>1</v>
      </c>
      <c r="N4848" t="s">
        <v>1314</v>
      </c>
      <c r="O4848">
        <v>1</v>
      </c>
      <c r="P4848" t="str">
        <f>D4848&amp;"-"&amp;F4848&amp;"-"&amp;G4848&amp;"-"&amp;E4848&amp;"-"&amp;H4848</f>
        <v>A2Delta-12.5-e-2-1</v>
      </c>
      <c r="Q4848" t="str">
        <f>I4848&amp;"-"&amp;K4848&amp;"-"&amp;L4848&amp;"-"&amp;J4848&amp;"-"&amp;M4848</f>
        <v>X2Pi-12.5-f-2-1</v>
      </c>
      <c r="R4848">
        <f>B4848+S4848</f>
        <v>30463.063202835001</v>
      </c>
      <c r="S4848">
        <f>_xlfn.IFNA(VLOOKUP(Q4848,'MARVEL-X'!A$2:I$1400,7,FALSE),VLOOKUP(Q4848,MARVEL!A$2:J$1522,10,FALSE))</f>
        <v>7338.5732028350003</v>
      </c>
      <c r="T4848">
        <f>IF(P4848=P4847,R4848+T4847,R4848)</f>
        <v>121852.302177506</v>
      </c>
      <c r="U4848">
        <f>IF(P4848=P4847,1+U4847,1)</f>
        <v>4</v>
      </c>
      <c r="V4848" t="str">
        <f t="shared" si="75"/>
        <v/>
      </c>
      <c r="W4848" t="str">
        <f>IF(V4848="","",IF(ABS(V4848-R4848)&gt;W$1,ABS(V4848-R4848),""))</f>
        <v/>
      </c>
      <c r="X4848" t="str">
        <f>Y4848&amp;"-"&amp;Z4848&amp;"-"&amp;AC4848&amp;"-"&amp;AD4848&amp;"-"&amp;AG4848</f>
        <v>12.5-e-A-2-2.5</v>
      </c>
      <c r="Y4848">
        <f>F4848</f>
        <v>12.5</v>
      </c>
      <c r="Z4848" s="2" t="str">
        <f>G4848</f>
        <v>e</v>
      </c>
      <c r="AA4848">
        <f>_xlfn.IFNA(VLOOKUP(X4848,'duo-out'!A$2:Q$5000,5,FALSE),E4848+10*(H4848-1)+1+_xlfn.IFNA(VLOOKUP(D4848,states!A$2:C$10,3,FALSE),1))</f>
        <v>253</v>
      </c>
      <c r="AB4848" t="str">
        <f>IF(V4848="","",V4848)</f>
        <v/>
      </c>
      <c r="AC4848" s="2" t="str">
        <f>_xlfn.IFNA(VLOOKUP(D4848,states!A$2:C$10,2,FALSE),"XX")</f>
        <v>A</v>
      </c>
      <c r="AD4848">
        <f>E4848</f>
        <v>2</v>
      </c>
      <c r="AE4848">
        <f>_xlfn.IFNA(VLOOKUP(D4848,states!A$2:D$10,4,FALSE),0)</f>
        <v>2</v>
      </c>
      <c r="AF4848">
        <v>0.5</v>
      </c>
      <c r="AG4848">
        <f>IF(AE4848=0,AF4848,IF(AE4848=1,IF(F4848=0.5,0.5,IF(H4848=1,0.5,1.5)),IF(F4848=0.5,0.5,IF(H4848=1,2.5,1.5))))</f>
        <v>2.5</v>
      </c>
      <c r="AH4848" s="7">
        <f>IF(AC4848="XX",0,1/C4848^(1/5)*IF(E4848=0,100,1)/(E4848+1)^(1/4))</f>
        <v>1.3833296494790666</v>
      </c>
    </row>
    <row r="4849" spans="1:34">
      <c r="A4849">
        <v>1194</v>
      </c>
      <c r="B4849" s="1">
        <v>23424.91</v>
      </c>
      <c r="C4849" s="6">
        <v>0.53439999999999999</v>
      </c>
      <c r="D4849" t="s">
        <v>3</v>
      </c>
      <c r="E4849">
        <v>2</v>
      </c>
      <c r="F4849">
        <v>12.5</v>
      </c>
      <c r="G4849" t="s">
        <v>1</v>
      </c>
      <c r="H4849">
        <v>1</v>
      </c>
      <c r="I4849" t="s">
        <v>0</v>
      </c>
      <c r="J4849">
        <v>2</v>
      </c>
      <c r="K4849">
        <v>11.5</v>
      </c>
      <c r="L4849" t="s">
        <v>1</v>
      </c>
      <c r="M4849">
        <v>1</v>
      </c>
      <c r="N4849" t="s">
        <v>1250</v>
      </c>
      <c r="O4849">
        <v>1</v>
      </c>
      <c r="P4849" t="str">
        <f>D4849&amp;"-"&amp;F4849&amp;"-"&amp;G4849&amp;"-"&amp;E4849&amp;"-"&amp;H4849</f>
        <v>A2Delta-12.5-e-2-1</v>
      </c>
      <c r="Q4849" t="str">
        <f>I4849&amp;"-"&amp;K4849&amp;"-"&amp;L4849&amp;"-"&amp;J4849&amp;"-"&amp;M4849</f>
        <v>X2Pi-11.5-e-2-1</v>
      </c>
      <c r="R4849">
        <f>B4849+S4849</f>
        <v>30462.582439763999</v>
      </c>
      <c r="S4849">
        <f>_xlfn.IFNA(VLOOKUP(Q4849,'MARVEL-X'!A$2:I$1400,7,FALSE),VLOOKUP(Q4849,MARVEL!A$2:J$1522,10,FALSE))</f>
        <v>7037.672439764</v>
      </c>
      <c r="T4849">
        <f>IF(P4849=P4848,R4849+T4848,R4849)</f>
        <v>152314.88461727</v>
      </c>
      <c r="U4849">
        <f>IF(P4849=P4848,1+U4848,1)</f>
        <v>5</v>
      </c>
      <c r="V4849" t="str">
        <f t="shared" si="75"/>
        <v/>
      </c>
      <c r="W4849" t="str">
        <f>IF(V4849="","",IF(ABS(V4849-R4849)&gt;W$1,ABS(V4849-R4849),""))</f>
        <v/>
      </c>
      <c r="X4849" t="str">
        <f>Y4849&amp;"-"&amp;Z4849&amp;"-"&amp;AC4849&amp;"-"&amp;AD4849&amp;"-"&amp;AG4849</f>
        <v>12.5-e-A-2-2.5</v>
      </c>
      <c r="Y4849">
        <f>F4849</f>
        <v>12.5</v>
      </c>
      <c r="Z4849" s="2" t="str">
        <f>G4849</f>
        <v>e</v>
      </c>
      <c r="AA4849">
        <f>_xlfn.IFNA(VLOOKUP(X4849,'duo-out'!A$2:Q$5000,5,FALSE),E4849+10*(H4849-1)+1+_xlfn.IFNA(VLOOKUP(D4849,states!A$2:C$10,3,FALSE),1))</f>
        <v>253</v>
      </c>
      <c r="AB4849" t="str">
        <f>IF(V4849="","",V4849)</f>
        <v/>
      </c>
      <c r="AC4849" s="2" t="str">
        <f>_xlfn.IFNA(VLOOKUP(D4849,states!A$2:C$10,2,FALSE),"XX")</f>
        <v>A</v>
      </c>
      <c r="AD4849">
        <f>E4849</f>
        <v>2</v>
      </c>
      <c r="AE4849">
        <f>_xlfn.IFNA(VLOOKUP(D4849,states!A$2:D$10,4,FALSE),0)</f>
        <v>2</v>
      </c>
      <c r="AF4849">
        <v>0.5</v>
      </c>
      <c r="AG4849">
        <f>IF(AE4849=0,AF4849,IF(AE4849=1,IF(F4849=0.5,0.5,IF(H4849=1,0.5,1.5)),IF(F4849=0.5,0.5,IF(H4849=1,2.5,1.5))))</f>
        <v>2.5</v>
      </c>
      <c r="AH4849" s="7">
        <f>IF(AC4849="XX",0,1/C4849^(1/5)*IF(E4849=0,100,1)/(E4849+1)^(1/4))</f>
        <v>0.86128403368892548</v>
      </c>
    </row>
    <row r="4850" spans="1:34">
      <c r="A4850">
        <v>5924</v>
      </c>
      <c r="B4850" s="1">
        <v>22789.98</v>
      </c>
      <c r="C4850" s="6">
        <v>0.5</v>
      </c>
      <c r="D4850" t="s">
        <v>3</v>
      </c>
      <c r="E4850">
        <v>2</v>
      </c>
      <c r="F4850">
        <v>12.5</v>
      </c>
      <c r="G4850" t="s">
        <v>1</v>
      </c>
      <c r="H4850">
        <v>1</v>
      </c>
      <c r="I4850" t="s">
        <v>0</v>
      </c>
      <c r="J4850">
        <v>2</v>
      </c>
      <c r="K4850">
        <v>13.5</v>
      </c>
      <c r="L4850" t="s">
        <v>1</v>
      </c>
      <c r="M4850">
        <v>1</v>
      </c>
      <c r="N4850" t="s">
        <v>5980</v>
      </c>
      <c r="O4850">
        <v>1</v>
      </c>
      <c r="P4850" t="str">
        <f>D4850&amp;"-"&amp;F4850&amp;"-"&amp;G4850&amp;"-"&amp;E4850&amp;"-"&amp;H4850</f>
        <v>A2Delta-12.5-e-2-1</v>
      </c>
      <c r="Q4850" t="str">
        <f>I4850&amp;"-"&amp;K4850&amp;"-"&amp;L4850&amp;"-"&amp;J4850&amp;"-"&amp;M4850</f>
        <v>X2Pi-13.5-e-2-1</v>
      </c>
      <c r="R4850">
        <f>B4850+S4850</f>
        <v>30463.267332071999</v>
      </c>
      <c r="S4850">
        <f>_xlfn.IFNA(VLOOKUP(Q4850,'MARVEL-X'!A$2:I$1400,7,FALSE),VLOOKUP(Q4850,MARVEL!A$2:J$1522,10,FALSE))</f>
        <v>7673.287332072</v>
      </c>
      <c r="T4850">
        <f>IF(P4850=P4849,R4850+T4849,R4850)</f>
        <v>182778.15194934199</v>
      </c>
      <c r="U4850">
        <f>IF(P4850=P4849,1+U4849,1)</f>
        <v>6</v>
      </c>
      <c r="V4850">
        <f t="shared" si="75"/>
        <v>30463.025324890332</v>
      </c>
      <c r="W4850">
        <f>IF(V4850="","",IF(ABS(V4850-R4850)&gt;W$1,ABS(V4850-R4850),""))</f>
        <v>0.24200718166684965</v>
      </c>
      <c r="X4850" t="str">
        <f>Y4850&amp;"-"&amp;Z4850&amp;"-"&amp;AC4850&amp;"-"&amp;AD4850&amp;"-"&amp;AG4850</f>
        <v>12.5-e-A-2-2.5</v>
      </c>
      <c r="Y4850">
        <f>F4850</f>
        <v>12.5</v>
      </c>
      <c r="Z4850" s="2" t="str">
        <f>G4850</f>
        <v>e</v>
      </c>
      <c r="AA4850">
        <f>_xlfn.IFNA(VLOOKUP(X4850,'duo-out'!A$2:Q$5000,5,FALSE),E4850+10*(H4850-1)+1+_xlfn.IFNA(VLOOKUP(D4850,states!A$2:C$10,3,FALSE),1))</f>
        <v>253</v>
      </c>
      <c r="AB4850">
        <f>IF(V4850="","",V4850)</f>
        <v>30463.025324890332</v>
      </c>
      <c r="AC4850" s="2" t="str">
        <f>_xlfn.IFNA(VLOOKUP(D4850,states!A$2:C$10,2,FALSE),"XX")</f>
        <v>A</v>
      </c>
      <c r="AD4850">
        <f>E4850</f>
        <v>2</v>
      </c>
      <c r="AE4850">
        <f>_xlfn.IFNA(VLOOKUP(D4850,states!A$2:D$10,4,FALSE),0)</f>
        <v>2</v>
      </c>
      <c r="AF4850">
        <v>0.5</v>
      </c>
      <c r="AG4850">
        <f>IF(AE4850=0,AF4850,IF(AE4850=1,IF(F4850=0.5,0.5,IF(H4850=1,0.5,1.5)),IF(F4850=0.5,0.5,IF(H4850=1,2.5,1.5))))</f>
        <v>2.5</v>
      </c>
      <c r="AH4850" s="7">
        <f>IF(AC4850="XX",0,1/C4850^(1/5)*IF(E4850=0,100,1)/(E4850+1)^(1/4))</f>
        <v>0.87282200217602857</v>
      </c>
    </row>
    <row r="4851" spans="1:34">
      <c r="A4851">
        <v>5744</v>
      </c>
      <c r="B4851" s="1">
        <v>23118.129000000001</v>
      </c>
      <c r="C4851" s="6">
        <v>7.6649999999999996E-2</v>
      </c>
      <c r="D4851" t="s">
        <v>3</v>
      </c>
      <c r="E4851">
        <v>2</v>
      </c>
      <c r="F4851">
        <v>12.5</v>
      </c>
      <c r="G4851" t="s">
        <v>1</v>
      </c>
      <c r="H4851">
        <v>2</v>
      </c>
      <c r="I4851" t="s">
        <v>0</v>
      </c>
      <c r="J4851">
        <v>2</v>
      </c>
      <c r="K4851">
        <v>12.5</v>
      </c>
      <c r="L4851" t="s">
        <v>2</v>
      </c>
      <c r="M4851">
        <v>2</v>
      </c>
      <c r="N4851" t="s">
        <v>5800</v>
      </c>
      <c r="O4851">
        <v>1</v>
      </c>
      <c r="P4851" t="str">
        <f>D4851&amp;"-"&amp;F4851&amp;"-"&amp;G4851&amp;"-"&amp;E4851&amp;"-"&amp;H4851</f>
        <v>A2Delta-12.5-e-2-2</v>
      </c>
      <c r="Q4851" t="str">
        <f>I4851&amp;"-"&amp;K4851&amp;"-"&amp;L4851&amp;"-"&amp;J4851&amp;"-"&amp;M4851</f>
        <v>X2Pi-12.5-f-2-2</v>
      </c>
      <c r="R4851">
        <f>B4851+S4851</f>
        <v>30790.968611405002</v>
      </c>
      <c r="S4851">
        <f>_xlfn.IFNA(VLOOKUP(Q4851,'MARVEL-X'!A$2:I$1400,7,FALSE),VLOOKUP(Q4851,MARVEL!A$2:J$1522,10,FALSE))</f>
        <v>7672.8396114050001</v>
      </c>
      <c r="T4851">
        <f>IF(P4851=P4850,R4851+T4850,R4851)</f>
        <v>30790.968611405002</v>
      </c>
      <c r="U4851">
        <f>IF(P4851=P4850,1+U4850,1)</f>
        <v>1</v>
      </c>
      <c r="V4851" t="str">
        <f t="shared" si="75"/>
        <v/>
      </c>
      <c r="W4851" t="str">
        <f>IF(V4851="","",IF(ABS(V4851-R4851)&gt;W$1,ABS(V4851-R4851),""))</f>
        <v/>
      </c>
      <c r="X4851" t="str">
        <f>Y4851&amp;"-"&amp;Z4851&amp;"-"&amp;AC4851&amp;"-"&amp;AD4851&amp;"-"&amp;AG4851</f>
        <v>12.5-e-A-2-1.5</v>
      </c>
      <c r="Y4851">
        <f>F4851</f>
        <v>12.5</v>
      </c>
      <c r="Z4851" s="2" t="str">
        <f>G4851</f>
        <v>e</v>
      </c>
      <c r="AA4851">
        <f>_xlfn.IFNA(VLOOKUP(X4851,'duo-out'!A$2:Q$5000,5,FALSE),E4851+10*(H4851-1)+1+_xlfn.IFNA(VLOOKUP(D4851,states!A$2:C$10,3,FALSE),1))</f>
        <v>263</v>
      </c>
      <c r="AB4851" t="str">
        <f>IF(V4851="","",V4851)</f>
        <v/>
      </c>
      <c r="AC4851" s="2" t="str">
        <f>_xlfn.IFNA(VLOOKUP(D4851,states!A$2:C$10,2,FALSE),"XX")</f>
        <v>A</v>
      </c>
      <c r="AD4851">
        <f>E4851</f>
        <v>2</v>
      </c>
      <c r="AE4851">
        <f>_xlfn.IFNA(VLOOKUP(D4851,states!A$2:D$10,4,FALSE),0)</f>
        <v>2</v>
      </c>
      <c r="AF4851">
        <v>0.5</v>
      </c>
      <c r="AG4851">
        <f>IF(AE4851=0,AF4851,IF(AE4851=1,IF(F4851=0.5,0.5,IF(H4851=1,0.5,1.5)),IF(F4851=0.5,0.5,IF(H4851=1,2.5,1.5))))</f>
        <v>1.5</v>
      </c>
      <c r="AH4851" s="7">
        <f>IF(AC4851="XX",0,1/C4851^(1/5)*IF(E4851=0,100,1)/(E4851+1)^(1/4))</f>
        <v>1.2700395764777157</v>
      </c>
    </row>
    <row r="4852" spans="1:34">
      <c r="A4852">
        <v>5734</v>
      </c>
      <c r="B4852" s="1">
        <v>23453.449000000001</v>
      </c>
      <c r="C4852" s="6">
        <v>0.1794</v>
      </c>
      <c r="D4852" t="s">
        <v>3</v>
      </c>
      <c r="E4852">
        <v>2</v>
      </c>
      <c r="F4852">
        <v>12.5</v>
      </c>
      <c r="G4852" t="s">
        <v>1</v>
      </c>
      <c r="H4852">
        <v>2</v>
      </c>
      <c r="I4852" t="s">
        <v>0</v>
      </c>
      <c r="J4852">
        <v>2</v>
      </c>
      <c r="K4852">
        <v>11.5</v>
      </c>
      <c r="L4852" t="s">
        <v>1</v>
      </c>
      <c r="M4852">
        <v>2</v>
      </c>
      <c r="N4852" t="s">
        <v>5790</v>
      </c>
      <c r="O4852">
        <v>1</v>
      </c>
      <c r="P4852" t="str">
        <f>D4852&amp;"-"&amp;F4852&amp;"-"&amp;G4852&amp;"-"&amp;E4852&amp;"-"&amp;H4852</f>
        <v>A2Delta-12.5-e-2-2</v>
      </c>
      <c r="Q4852" t="str">
        <f>I4852&amp;"-"&amp;K4852&amp;"-"&amp;L4852&amp;"-"&amp;J4852&amp;"-"&amp;M4852</f>
        <v>X2Pi-11.5-e-2-2</v>
      </c>
      <c r="R4852">
        <f>B4852+S4852</f>
        <v>30791.101276519003</v>
      </c>
      <c r="S4852">
        <f>_xlfn.IFNA(VLOOKUP(Q4852,'MARVEL-X'!A$2:I$1400,7,FALSE),VLOOKUP(Q4852,MARVEL!A$2:J$1522,10,FALSE))</f>
        <v>7337.6522765190002</v>
      </c>
      <c r="T4852">
        <f>IF(P4852=P4851,R4852+T4851,R4852)</f>
        <v>61582.069887924008</v>
      </c>
      <c r="U4852">
        <f>IF(P4852=P4851,1+U4851,1)</f>
        <v>2</v>
      </c>
      <c r="V4852" t="str">
        <f t="shared" si="75"/>
        <v/>
      </c>
      <c r="W4852" t="str">
        <f>IF(V4852="","",IF(ABS(V4852-R4852)&gt;W$1,ABS(V4852-R4852),""))</f>
        <v/>
      </c>
      <c r="X4852" t="str">
        <f>Y4852&amp;"-"&amp;Z4852&amp;"-"&amp;AC4852&amp;"-"&amp;AD4852&amp;"-"&amp;AG4852</f>
        <v>12.5-e-A-2-1.5</v>
      </c>
      <c r="Y4852">
        <f>F4852</f>
        <v>12.5</v>
      </c>
      <c r="Z4852" s="2" t="str">
        <f>G4852</f>
        <v>e</v>
      </c>
      <c r="AA4852">
        <f>_xlfn.IFNA(VLOOKUP(X4852,'duo-out'!A$2:Q$5000,5,FALSE),E4852+10*(H4852-1)+1+_xlfn.IFNA(VLOOKUP(D4852,states!A$2:C$10,3,FALSE),1))</f>
        <v>263</v>
      </c>
      <c r="AB4852" t="str">
        <f>IF(V4852="","",V4852)</f>
        <v/>
      </c>
      <c r="AC4852" s="2" t="str">
        <f>_xlfn.IFNA(VLOOKUP(D4852,states!A$2:C$10,2,FALSE),"XX")</f>
        <v>A</v>
      </c>
      <c r="AD4852">
        <f>E4852</f>
        <v>2</v>
      </c>
      <c r="AE4852">
        <f>_xlfn.IFNA(VLOOKUP(D4852,states!A$2:D$10,4,FALSE),0)</f>
        <v>2</v>
      </c>
      <c r="AF4852">
        <v>0.5</v>
      </c>
      <c r="AG4852">
        <f>IF(AE4852=0,AF4852,IF(AE4852=1,IF(F4852=0.5,0.5,IF(H4852=1,0.5,1.5)),IF(F4852=0.5,0.5,IF(H4852=1,2.5,1.5))))</f>
        <v>1.5</v>
      </c>
      <c r="AH4852" s="7">
        <f>IF(AC4852="XX",0,1/C4852^(1/5)*IF(E4852=0,100,1)/(E4852+1)^(1/4))</f>
        <v>1.0714087739873812</v>
      </c>
    </row>
    <row r="4853" spans="1:34">
      <c r="A4853">
        <v>1440</v>
      </c>
      <c r="B4853" s="1">
        <v>22772.02</v>
      </c>
      <c r="C4853" s="6">
        <v>0.1389</v>
      </c>
      <c r="D4853" t="s">
        <v>3</v>
      </c>
      <c r="E4853">
        <v>2</v>
      </c>
      <c r="F4853">
        <v>12.5</v>
      </c>
      <c r="G4853" t="s">
        <v>1</v>
      </c>
      <c r="H4853">
        <v>2</v>
      </c>
      <c r="I4853" t="s">
        <v>0</v>
      </c>
      <c r="J4853">
        <v>2</v>
      </c>
      <c r="K4853">
        <v>13.5</v>
      </c>
      <c r="L4853" t="s">
        <v>1</v>
      </c>
      <c r="M4853">
        <v>2</v>
      </c>
      <c r="N4853" t="s">
        <v>1496</v>
      </c>
      <c r="O4853">
        <v>1</v>
      </c>
      <c r="P4853" t="str">
        <f>D4853&amp;"-"&amp;F4853&amp;"-"&amp;G4853&amp;"-"&amp;E4853&amp;"-"&amp;H4853</f>
        <v>A2Delta-12.5-e-2-2</v>
      </c>
      <c r="Q4853" t="str">
        <f>I4853&amp;"-"&amp;K4853&amp;"-"&amp;L4853&amp;"-"&amp;J4853&amp;"-"&amp;M4853</f>
        <v>X2Pi-13.5-e-2-2</v>
      </c>
      <c r="R4853">
        <f>B4853+S4853</f>
        <v>30790.831276518998</v>
      </c>
      <c r="S4853">
        <f>_xlfn.IFNA(VLOOKUP(Q4853,'MARVEL-X'!A$2:I$1400,7,FALSE),VLOOKUP(Q4853,MARVEL!A$2:J$1522,10,FALSE))</f>
        <v>8018.8112765189999</v>
      </c>
      <c r="T4853">
        <f>IF(P4853=P4852,R4853+T4852,R4853)</f>
        <v>92372.901164442999</v>
      </c>
      <c r="U4853">
        <f>IF(P4853=P4852,1+U4852,1)</f>
        <v>3</v>
      </c>
      <c r="V4853" t="str">
        <f t="shared" si="75"/>
        <v/>
      </c>
      <c r="W4853" t="str">
        <f>IF(V4853="","",IF(ABS(V4853-R4853)&gt;W$1,ABS(V4853-R4853),""))</f>
        <v/>
      </c>
      <c r="X4853" t="str">
        <f>Y4853&amp;"-"&amp;Z4853&amp;"-"&amp;AC4853&amp;"-"&amp;AD4853&amp;"-"&amp;AG4853</f>
        <v>12.5-e-A-2-1.5</v>
      </c>
      <c r="Y4853">
        <f>F4853</f>
        <v>12.5</v>
      </c>
      <c r="Z4853" s="2" t="str">
        <f>G4853</f>
        <v>e</v>
      </c>
      <c r="AA4853">
        <f>_xlfn.IFNA(VLOOKUP(X4853,'duo-out'!A$2:Q$5000,5,FALSE),E4853+10*(H4853-1)+1+_xlfn.IFNA(VLOOKUP(D4853,states!A$2:C$10,3,FALSE),1))</f>
        <v>263</v>
      </c>
      <c r="AB4853" t="str">
        <f>IF(V4853="","",V4853)</f>
        <v/>
      </c>
      <c r="AC4853" s="2" t="str">
        <f>_xlfn.IFNA(VLOOKUP(D4853,states!A$2:C$10,2,FALSE),"XX")</f>
        <v>A</v>
      </c>
      <c r="AD4853">
        <f>E4853</f>
        <v>2</v>
      </c>
      <c r="AE4853">
        <f>_xlfn.IFNA(VLOOKUP(D4853,states!A$2:D$10,4,FALSE),0)</f>
        <v>2</v>
      </c>
      <c r="AF4853">
        <v>0.5</v>
      </c>
      <c r="AG4853">
        <f>IF(AE4853=0,AF4853,IF(AE4853=1,IF(F4853=0.5,0.5,IF(H4853=1,0.5,1.5)),IF(F4853=0.5,0.5,IF(H4853=1,2.5,1.5))))</f>
        <v>1.5</v>
      </c>
      <c r="AH4853" s="7">
        <f>IF(AC4853="XX",0,1/C4853^(1/5)*IF(E4853=0,100,1)/(E4853+1)^(1/4))</f>
        <v>1.1276627565421427</v>
      </c>
    </row>
    <row r="4854" spans="1:34">
      <c r="A4854">
        <v>1390</v>
      </c>
      <c r="B4854" s="1">
        <v>23124.49</v>
      </c>
      <c r="C4854" s="6">
        <v>0.17050000000000001</v>
      </c>
      <c r="D4854" t="s">
        <v>3</v>
      </c>
      <c r="E4854">
        <v>2</v>
      </c>
      <c r="F4854">
        <v>12.5</v>
      </c>
      <c r="G4854" t="s">
        <v>1</v>
      </c>
      <c r="H4854">
        <v>2</v>
      </c>
      <c r="I4854" t="s">
        <v>0</v>
      </c>
      <c r="J4854">
        <v>2</v>
      </c>
      <c r="K4854">
        <v>12.5</v>
      </c>
      <c r="L4854" t="s">
        <v>1</v>
      </c>
      <c r="M4854">
        <v>2</v>
      </c>
      <c r="N4854" t="s">
        <v>1446</v>
      </c>
      <c r="O4854">
        <v>1</v>
      </c>
      <c r="P4854" t="str">
        <f>D4854&amp;"-"&amp;F4854&amp;"-"&amp;G4854&amp;"-"&amp;E4854&amp;"-"&amp;H4854</f>
        <v>A2Delta-12.5-e-2-2</v>
      </c>
      <c r="Q4854" t="str">
        <f>I4854&amp;"-"&amp;K4854&amp;"-"&amp;L4854&amp;"-"&amp;J4854&amp;"-"&amp;M4854</f>
        <v>X2Pi-12.5-e-2-2</v>
      </c>
      <c r="R4854">
        <f>B4854+S4854</f>
        <v>30791.095720658002</v>
      </c>
      <c r="S4854">
        <f>_xlfn.IFNA(VLOOKUP(Q4854,'MARVEL-X'!A$2:I$1400,7,FALSE),VLOOKUP(Q4854,MARVEL!A$2:J$1522,10,FALSE))</f>
        <v>7666.6057206579999</v>
      </c>
      <c r="T4854">
        <f>IF(P4854=P4853,R4854+T4853,R4854)</f>
        <v>123163.99688510101</v>
      </c>
      <c r="U4854">
        <f>IF(P4854=P4853,1+U4853,1)</f>
        <v>4</v>
      </c>
      <c r="V4854" t="str">
        <f t="shared" si="75"/>
        <v/>
      </c>
      <c r="W4854" t="str">
        <f>IF(V4854="","",IF(ABS(V4854-R4854)&gt;W$1,ABS(V4854-R4854),""))</f>
        <v/>
      </c>
      <c r="X4854" t="str">
        <f>Y4854&amp;"-"&amp;Z4854&amp;"-"&amp;AC4854&amp;"-"&amp;AD4854&amp;"-"&amp;AG4854</f>
        <v>12.5-e-A-2-1.5</v>
      </c>
      <c r="Y4854">
        <f>F4854</f>
        <v>12.5</v>
      </c>
      <c r="Z4854" s="2" t="str">
        <f>G4854</f>
        <v>e</v>
      </c>
      <c r="AA4854">
        <f>_xlfn.IFNA(VLOOKUP(X4854,'duo-out'!A$2:Q$5000,5,FALSE),E4854+10*(H4854-1)+1+_xlfn.IFNA(VLOOKUP(D4854,states!A$2:C$10,3,FALSE),1))</f>
        <v>263</v>
      </c>
      <c r="AB4854" t="str">
        <f>IF(V4854="","",V4854)</f>
        <v/>
      </c>
      <c r="AC4854" s="2" t="str">
        <f>_xlfn.IFNA(VLOOKUP(D4854,states!A$2:C$10,2,FALSE),"XX")</f>
        <v>A</v>
      </c>
      <c r="AD4854">
        <f>E4854</f>
        <v>2</v>
      </c>
      <c r="AE4854">
        <f>_xlfn.IFNA(VLOOKUP(D4854,states!A$2:D$10,4,FALSE),0)</f>
        <v>2</v>
      </c>
      <c r="AF4854">
        <v>0.5</v>
      </c>
      <c r="AG4854">
        <f>IF(AE4854=0,AF4854,IF(AE4854=1,IF(F4854=0.5,0.5,IF(H4854=1,0.5,1.5)),IF(F4854=0.5,0.5,IF(H4854=1,2.5,1.5))))</f>
        <v>1.5</v>
      </c>
      <c r="AH4854" s="7">
        <f>IF(AC4854="XX",0,1/C4854^(1/5)*IF(E4854=0,100,1)/(E4854+1)^(1/4))</f>
        <v>1.0823676653094274</v>
      </c>
    </row>
    <row r="4855" spans="1:34">
      <c r="A4855">
        <v>1351</v>
      </c>
      <c r="B4855" s="1">
        <v>23453.31</v>
      </c>
      <c r="C4855" s="6">
        <v>6.6869999999999999E-2</v>
      </c>
      <c r="D4855" t="s">
        <v>3</v>
      </c>
      <c r="E4855">
        <v>2</v>
      </c>
      <c r="F4855">
        <v>12.5</v>
      </c>
      <c r="G4855" t="s">
        <v>1</v>
      </c>
      <c r="H4855">
        <v>2</v>
      </c>
      <c r="I4855" t="s">
        <v>0</v>
      </c>
      <c r="J4855">
        <v>2</v>
      </c>
      <c r="K4855">
        <v>11.5</v>
      </c>
      <c r="L4855" t="s">
        <v>1</v>
      </c>
      <c r="M4855">
        <v>2</v>
      </c>
      <c r="N4855" t="s">
        <v>1407</v>
      </c>
      <c r="O4855">
        <v>1</v>
      </c>
      <c r="P4855" t="str">
        <f>D4855&amp;"-"&amp;F4855&amp;"-"&amp;G4855&amp;"-"&amp;E4855&amp;"-"&amp;H4855</f>
        <v>A2Delta-12.5-e-2-2</v>
      </c>
      <c r="Q4855" t="str">
        <f>I4855&amp;"-"&amp;K4855&amp;"-"&amp;L4855&amp;"-"&amp;J4855&amp;"-"&amp;M4855</f>
        <v>X2Pi-11.5-e-2-2</v>
      </c>
      <c r="R4855">
        <f>B4855+S4855</f>
        <v>30790.962276519</v>
      </c>
      <c r="S4855">
        <f>_xlfn.IFNA(VLOOKUP(Q4855,'MARVEL-X'!A$2:I$1400,7,FALSE),VLOOKUP(Q4855,MARVEL!A$2:J$1522,10,FALSE))</f>
        <v>7337.6522765190002</v>
      </c>
      <c r="T4855">
        <f>IF(P4855=P4854,R4855+T4854,R4855)</f>
        <v>153954.95916162001</v>
      </c>
      <c r="U4855">
        <f>IF(P4855=P4854,1+U4854,1)</f>
        <v>5</v>
      </c>
      <c r="V4855" t="str">
        <f t="shared" si="75"/>
        <v/>
      </c>
      <c r="W4855" t="str">
        <f>IF(V4855="","",IF(ABS(V4855-R4855)&gt;W$1,ABS(V4855-R4855),""))</f>
        <v/>
      </c>
      <c r="X4855" t="str">
        <f>Y4855&amp;"-"&amp;Z4855&amp;"-"&amp;AC4855&amp;"-"&amp;AD4855&amp;"-"&amp;AG4855</f>
        <v>12.5-e-A-2-1.5</v>
      </c>
      <c r="Y4855">
        <f>F4855</f>
        <v>12.5</v>
      </c>
      <c r="Z4855" s="2" t="str">
        <f>G4855</f>
        <v>e</v>
      </c>
      <c r="AA4855">
        <f>_xlfn.IFNA(VLOOKUP(X4855,'duo-out'!A$2:Q$5000,5,FALSE),E4855+10*(H4855-1)+1+_xlfn.IFNA(VLOOKUP(D4855,states!A$2:C$10,3,FALSE),1))</f>
        <v>263</v>
      </c>
      <c r="AB4855" t="str">
        <f>IF(V4855="","",V4855)</f>
        <v/>
      </c>
      <c r="AC4855" s="2" t="str">
        <f>_xlfn.IFNA(VLOOKUP(D4855,states!A$2:C$10,2,FALSE),"XX")</f>
        <v>A</v>
      </c>
      <c r="AD4855">
        <f>E4855</f>
        <v>2</v>
      </c>
      <c r="AE4855">
        <f>_xlfn.IFNA(VLOOKUP(D4855,states!A$2:D$10,4,FALSE),0)</f>
        <v>2</v>
      </c>
      <c r="AF4855">
        <v>0.5</v>
      </c>
      <c r="AG4855">
        <f>IF(AE4855=0,AF4855,IF(AE4855=1,IF(F4855=0.5,0.5,IF(H4855=1,0.5,1.5)),IF(F4855=0.5,0.5,IF(H4855=1,2.5,1.5))))</f>
        <v>1.5</v>
      </c>
      <c r="AH4855" s="7">
        <f>IF(AC4855="XX",0,1/C4855^(1/5)*IF(E4855=0,100,1)/(E4855+1)^(1/4))</f>
        <v>1.3051890503044143</v>
      </c>
    </row>
    <row r="4856" spans="1:34">
      <c r="A4856">
        <v>5968</v>
      </c>
      <c r="B4856" s="1">
        <v>23118.09</v>
      </c>
      <c r="C4856" s="6">
        <v>0.5</v>
      </c>
      <c r="D4856" t="s">
        <v>3</v>
      </c>
      <c r="E4856">
        <v>2</v>
      </c>
      <c r="F4856">
        <v>12.5</v>
      </c>
      <c r="G4856" t="s">
        <v>1</v>
      </c>
      <c r="H4856">
        <v>2</v>
      </c>
      <c r="I4856" t="s">
        <v>0</v>
      </c>
      <c r="J4856">
        <v>2</v>
      </c>
      <c r="K4856">
        <v>12.5</v>
      </c>
      <c r="L4856" t="s">
        <v>2</v>
      </c>
      <c r="M4856">
        <v>2</v>
      </c>
      <c r="N4856" t="s">
        <v>6024</v>
      </c>
      <c r="O4856">
        <v>1</v>
      </c>
      <c r="P4856" t="str">
        <f>D4856&amp;"-"&amp;F4856&amp;"-"&amp;G4856&amp;"-"&amp;E4856&amp;"-"&amp;H4856</f>
        <v>A2Delta-12.5-e-2-2</v>
      </c>
      <c r="Q4856" t="str">
        <f>I4856&amp;"-"&amp;K4856&amp;"-"&amp;L4856&amp;"-"&amp;J4856&amp;"-"&amp;M4856</f>
        <v>X2Pi-12.5-f-2-2</v>
      </c>
      <c r="R4856">
        <f>B4856+S4856</f>
        <v>30790.929611405001</v>
      </c>
      <c r="S4856">
        <f>_xlfn.IFNA(VLOOKUP(Q4856,'MARVEL-X'!A$2:I$1400,7,FALSE),VLOOKUP(Q4856,MARVEL!A$2:J$1522,10,FALSE))</f>
        <v>7672.8396114050001</v>
      </c>
      <c r="T4856">
        <f>IF(P4856=P4855,R4856+T4855,R4856)</f>
        <v>184745.88877302501</v>
      </c>
      <c r="U4856">
        <f>IF(P4856=P4855,1+U4855,1)</f>
        <v>6</v>
      </c>
      <c r="V4856" t="str">
        <f t="shared" si="75"/>
        <v/>
      </c>
      <c r="W4856" t="str">
        <f>IF(V4856="","",IF(ABS(V4856-R4856)&gt;W$1,ABS(V4856-R4856),""))</f>
        <v/>
      </c>
      <c r="X4856" t="str">
        <f>Y4856&amp;"-"&amp;Z4856&amp;"-"&amp;AC4856&amp;"-"&amp;AD4856&amp;"-"&amp;AG4856</f>
        <v>12.5-e-A-2-1.5</v>
      </c>
      <c r="Y4856">
        <f>F4856</f>
        <v>12.5</v>
      </c>
      <c r="Z4856" s="2" t="str">
        <f>G4856</f>
        <v>e</v>
      </c>
      <c r="AA4856">
        <f>_xlfn.IFNA(VLOOKUP(X4856,'duo-out'!A$2:Q$5000,5,FALSE),E4856+10*(H4856-1)+1+_xlfn.IFNA(VLOOKUP(D4856,states!A$2:C$10,3,FALSE),1))</f>
        <v>263</v>
      </c>
      <c r="AB4856" t="str">
        <f>IF(V4856="","",V4856)</f>
        <v/>
      </c>
      <c r="AC4856" s="2" t="str">
        <f>_xlfn.IFNA(VLOOKUP(D4856,states!A$2:C$10,2,FALSE),"XX")</f>
        <v>A</v>
      </c>
      <c r="AD4856">
        <f>E4856</f>
        <v>2</v>
      </c>
      <c r="AE4856">
        <f>_xlfn.IFNA(VLOOKUP(D4856,states!A$2:D$10,4,FALSE),0)</f>
        <v>2</v>
      </c>
      <c r="AF4856">
        <v>0.5</v>
      </c>
      <c r="AG4856">
        <f>IF(AE4856=0,AF4856,IF(AE4856=1,IF(F4856=0.5,0.5,IF(H4856=1,0.5,1.5)),IF(F4856=0.5,0.5,IF(H4856=1,2.5,1.5))))</f>
        <v>1.5</v>
      </c>
      <c r="AH4856" s="7">
        <f>IF(AC4856="XX",0,1/C4856^(1/5)*IF(E4856=0,100,1)/(E4856+1)^(1/4))</f>
        <v>0.87282200217602857</v>
      </c>
    </row>
    <row r="4857" spans="1:34">
      <c r="A4857">
        <v>5960</v>
      </c>
      <c r="B4857" s="1">
        <v>23453.42</v>
      </c>
      <c r="C4857" s="6">
        <v>0.5</v>
      </c>
      <c r="D4857" t="s">
        <v>3</v>
      </c>
      <c r="E4857">
        <v>2</v>
      </c>
      <c r="F4857">
        <v>12.5</v>
      </c>
      <c r="G4857" t="s">
        <v>1</v>
      </c>
      <c r="H4857">
        <v>2</v>
      </c>
      <c r="I4857" t="s">
        <v>0</v>
      </c>
      <c r="J4857">
        <v>2</v>
      </c>
      <c r="K4857">
        <v>11.5</v>
      </c>
      <c r="L4857" t="s">
        <v>1</v>
      </c>
      <c r="M4857">
        <v>2</v>
      </c>
      <c r="N4857" t="s">
        <v>6016</v>
      </c>
      <c r="O4857">
        <v>1</v>
      </c>
      <c r="P4857" t="str">
        <f>D4857&amp;"-"&amp;F4857&amp;"-"&amp;G4857&amp;"-"&amp;E4857&amp;"-"&amp;H4857</f>
        <v>A2Delta-12.5-e-2-2</v>
      </c>
      <c r="Q4857" t="str">
        <f>I4857&amp;"-"&amp;K4857&amp;"-"&amp;L4857&amp;"-"&amp;J4857&amp;"-"&amp;M4857</f>
        <v>X2Pi-11.5-e-2-2</v>
      </c>
      <c r="R4857">
        <f>B4857+S4857</f>
        <v>30791.072276519</v>
      </c>
      <c r="S4857">
        <f>_xlfn.IFNA(VLOOKUP(Q4857,'MARVEL-X'!A$2:I$1400,7,FALSE),VLOOKUP(Q4857,MARVEL!A$2:J$1522,10,FALSE))</f>
        <v>7337.6522765190002</v>
      </c>
      <c r="T4857">
        <f>IF(P4857=P4856,R4857+T4856,R4857)</f>
        <v>215536.96104954401</v>
      </c>
      <c r="U4857">
        <f>IF(P4857=P4856,1+U4856,1)</f>
        <v>7</v>
      </c>
      <c r="V4857">
        <f t="shared" si="75"/>
        <v>30790.994435649143</v>
      </c>
      <c r="W4857">
        <f>IF(V4857="","",IF(ABS(V4857-R4857)&gt;W$1,ABS(V4857-R4857),""))</f>
        <v>7.7840869857027428E-2</v>
      </c>
      <c r="X4857" t="str">
        <f>Y4857&amp;"-"&amp;Z4857&amp;"-"&amp;AC4857&amp;"-"&amp;AD4857&amp;"-"&amp;AG4857</f>
        <v>12.5-e-A-2-1.5</v>
      </c>
      <c r="Y4857">
        <f>F4857</f>
        <v>12.5</v>
      </c>
      <c r="Z4857" s="2" t="str">
        <f>G4857</f>
        <v>e</v>
      </c>
      <c r="AA4857">
        <f>_xlfn.IFNA(VLOOKUP(X4857,'duo-out'!A$2:Q$5000,5,FALSE),E4857+10*(H4857-1)+1+_xlfn.IFNA(VLOOKUP(D4857,states!A$2:C$10,3,FALSE),1))</f>
        <v>263</v>
      </c>
      <c r="AB4857">
        <f>IF(V4857="","",V4857)</f>
        <v>30790.994435649143</v>
      </c>
      <c r="AC4857" s="2" t="str">
        <f>_xlfn.IFNA(VLOOKUP(D4857,states!A$2:C$10,2,FALSE),"XX")</f>
        <v>A</v>
      </c>
      <c r="AD4857">
        <f>E4857</f>
        <v>2</v>
      </c>
      <c r="AE4857">
        <f>_xlfn.IFNA(VLOOKUP(D4857,states!A$2:D$10,4,FALSE),0)</f>
        <v>2</v>
      </c>
      <c r="AF4857">
        <v>0.5</v>
      </c>
      <c r="AG4857">
        <f>IF(AE4857=0,AF4857,IF(AE4857=1,IF(F4857=0.5,0.5,IF(H4857=1,0.5,1.5)),IF(F4857=0.5,0.5,IF(H4857=1,2.5,1.5))))</f>
        <v>1.5</v>
      </c>
      <c r="AH4857" s="7">
        <f>IF(AC4857="XX",0,1/C4857^(1/5)*IF(E4857=0,100,1)/(E4857+1)^(1/4))</f>
        <v>0.87282200217602857</v>
      </c>
    </row>
    <row r="4858" spans="1:34">
      <c r="A4858">
        <v>6008</v>
      </c>
      <c r="B4858" s="1">
        <v>22606.47</v>
      </c>
      <c r="C4858" s="6">
        <v>0.5</v>
      </c>
      <c r="D4858" t="s">
        <v>3</v>
      </c>
      <c r="E4858">
        <v>3</v>
      </c>
      <c r="F4858">
        <v>12.5</v>
      </c>
      <c r="G4858" t="s">
        <v>1</v>
      </c>
      <c r="H4858">
        <v>1</v>
      </c>
      <c r="I4858" t="s">
        <v>0</v>
      </c>
      <c r="J4858">
        <v>3</v>
      </c>
      <c r="K4858">
        <v>13.5</v>
      </c>
      <c r="L4858" t="s">
        <v>1</v>
      </c>
      <c r="M4858">
        <v>1</v>
      </c>
      <c r="N4858" t="s">
        <v>6064</v>
      </c>
      <c r="O4858">
        <v>1</v>
      </c>
      <c r="P4858" t="str">
        <f>D4858&amp;"-"&amp;F4858&amp;"-"&amp;G4858&amp;"-"&amp;E4858&amp;"-"&amp;H4858</f>
        <v>A2Delta-12.5-e-3-1</v>
      </c>
      <c r="Q4858" t="str">
        <f>I4858&amp;"-"&amp;K4858&amp;"-"&amp;L4858&amp;"-"&amp;J4858&amp;"-"&amp;M4858</f>
        <v>X2Pi-13.5-e-3-1</v>
      </c>
      <c r="R4858">
        <f>B4858+S4858</f>
        <v>32667.485760218002</v>
      </c>
      <c r="S4858">
        <f>_xlfn.IFNA(VLOOKUP(Q4858,'MARVEL-X'!A$2:I$1400,7,FALSE),VLOOKUP(Q4858,MARVEL!A$2:J$1522,10,FALSE))</f>
        <v>10061.015760218001</v>
      </c>
      <c r="T4858">
        <f>IF(P4858=P4857,R4858+T4857,R4858)</f>
        <v>32667.485760218002</v>
      </c>
      <c r="U4858">
        <f>IF(P4858=P4857,1+U4857,1)</f>
        <v>1</v>
      </c>
      <c r="V4858">
        <f t="shared" si="75"/>
        <v>32667.485760218002</v>
      </c>
      <c r="W4858" t="str">
        <f>IF(V4858="","",IF(ABS(V4858-R4858)&gt;W$1,ABS(V4858-R4858),""))</f>
        <v/>
      </c>
      <c r="X4858" t="str">
        <f>Y4858&amp;"-"&amp;Z4858&amp;"-"&amp;AC4858&amp;"-"&amp;AD4858&amp;"-"&amp;AG4858</f>
        <v>12.5-e-A-3-2.5</v>
      </c>
      <c r="Y4858">
        <f>F4858</f>
        <v>12.5</v>
      </c>
      <c r="Z4858" s="2" t="str">
        <f>G4858</f>
        <v>e</v>
      </c>
      <c r="AA4858">
        <f>_xlfn.IFNA(VLOOKUP(X4858,'duo-out'!A$2:Q$5000,5,FALSE),E4858+10*(H4858-1)+1+_xlfn.IFNA(VLOOKUP(D4858,states!A$2:C$10,3,FALSE),1))</f>
        <v>254</v>
      </c>
      <c r="AB4858">
        <f>IF(V4858="","",V4858)</f>
        <v>32667.485760218002</v>
      </c>
      <c r="AC4858" s="2" t="str">
        <f>_xlfn.IFNA(VLOOKUP(D4858,states!A$2:C$10,2,FALSE),"XX")</f>
        <v>A</v>
      </c>
      <c r="AD4858">
        <f>E4858</f>
        <v>3</v>
      </c>
      <c r="AE4858">
        <f>_xlfn.IFNA(VLOOKUP(D4858,states!A$2:D$10,4,FALSE),0)</f>
        <v>2</v>
      </c>
      <c r="AF4858">
        <v>0.5</v>
      </c>
      <c r="AG4858">
        <f>IF(AE4858=0,AF4858,IF(AE4858=1,IF(F4858=0.5,0.5,IF(H4858=1,0.5,1.5)),IF(F4858=0.5,0.5,IF(H4858=1,2.5,1.5))))</f>
        <v>2.5</v>
      </c>
      <c r="AH4858" s="7">
        <f>IF(AC4858="XX",0,1/C4858^(1/5)*IF(E4858=0,100,1)/(E4858+1)^(1/4))</f>
        <v>0.8122523963562357</v>
      </c>
    </row>
    <row r="4859" spans="1:34">
      <c r="A4859">
        <v>6042</v>
      </c>
      <c r="B4859" s="1">
        <v>22573.75</v>
      </c>
      <c r="C4859" s="6">
        <v>0.5</v>
      </c>
      <c r="D4859" t="s">
        <v>3</v>
      </c>
      <c r="E4859">
        <v>3</v>
      </c>
      <c r="F4859">
        <v>12.5</v>
      </c>
      <c r="G4859" t="s">
        <v>1</v>
      </c>
      <c r="H4859">
        <v>2</v>
      </c>
      <c r="I4859" t="s">
        <v>0</v>
      </c>
      <c r="J4859">
        <v>3</v>
      </c>
      <c r="K4859">
        <v>13.5</v>
      </c>
      <c r="L4859" t="s">
        <v>1</v>
      </c>
      <c r="M4859">
        <v>2</v>
      </c>
      <c r="N4859" t="s">
        <v>6098</v>
      </c>
      <c r="O4859">
        <v>1</v>
      </c>
      <c r="P4859" t="str">
        <f>D4859&amp;"-"&amp;F4859&amp;"-"&amp;G4859&amp;"-"&amp;E4859&amp;"-"&amp;H4859</f>
        <v>A2Delta-12.5-e-3-2</v>
      </c>
      <c r="Q4859" t="str">
        <f>I4859&amp;"-"&amp;K4859&amp;"-"&amp;L4859&amp;"-"&amp;J4859&amp;"-"&amp;M4859</f>
        <v>X2Pi-13.5-e-3-2</v>
      </c>
      <c r="R4859">
        <f>B4859+S4859</f>
        <v>32966.148720659003</v>
      </c>
      <c r="S4859">
        <f>_xlfn.IFNA(VLOOKUP(Q4859,'MARVEL-X'!A$2:I$1400,7,FALSE),VLOOKUP(Q4859,MARVEL!A$2:J$1522,10,FALSE))</f>
        <v>10392.398720659001</v>
      </c>
      <c r="T4859">
        <f>IF(P4859=P4858,R4859+T4858,R4859)</f>
        <v>32966.148720659003</v>
      </c>
      <c r="U4859">
        <f>IF(P4859=P4858,1+U4858,1)</f>
        <v>1</v>
      </c>
      <c r="V4859">
        <f t="shared" si="75"/>
        <v>32966.148720659003</v>
      </c>
      <c r="W4859" t="str">
        <f>IF(V4859="","",IF(ABS(V4859-R4859)&gt;W$1,ABS(V4859-R4859),""))</f>
        <v/>
      </c>
      <c r="X4859" t="str">
        <f>Y4859&amp;"-"&amp;Z4859&amp;"-"&amp;AC4859&amp;"-"&amp;AD4859&amp;"-"&amp;AG4859</f>
        <v>12.5-e-A-3-1.5</v>
      </c>
      <c r="Y4859">
        <f>F4859</f>
        <v>12.5</v>
      </c>
      <c r="Z4859" s="2" t="str">
        <f>G4859</f>
        <v>e</v>
      </c>
      <c r="AA4859">
        <f>_xlfn.IFNA(VLOOKUP(X4859,'duo-out'!A$2:Q$5000,5,FALSE),E4859+10*(H4859-1)+1+_xlfn.IFNA(VLOOKUP(D4859,states!A$2:C$10,3,FALSE),1))</f>
        <v>264</v>
      </c>
      <c r="AB4859">
        <f>IF(V4859="","",V4859)</f>
        <v>32966.148720659003</v>
      </c>
      <c r="AC4859" s="2" t="str">
        <f>_xlfn.IFNA(VLOOKUP(D4859,states!A$2:C$10,2,FALSE),"XX")</f>
        <v>A</v>
      </c>
      <c r="AD4859">
        <f>E4859</f>
        <v>3</v>
      </c>
      <c r="AE4859">
        <f>_xlfn.IFNA(VLOOKUP(D4859,states!A$2:D$10,4,FALSE),0)</f>
        <v>2</v>
      </c>
      <c r="AF4859">
        <v>0.5</v>
      </c>
      <c r="AG4859">
        <f>IF(AE4859=0,AF4859,IF(AE4859=1,IF(F4859=0.5,0.5,IF(H4859=1,0.5,1.5)),IF(F4859=0.5,0.5,IF(H4859=1,2.5,1.5))))</f>
        <v>1.5</v>
      </c>
      <c r="AH4859" s="7">
        <f>IF(AC4859="XX",0,1/C4859^(1/5)*IF(E4859=0,100,1)/(E4859+1)^(1/4))</f>
        <v>0.8122523963562357</v>
      </c>
    </row>
    <row r="4860" spans="1:34">
      <c r="A4860">
        <v>6084</v>
      </c>
      <c r="B4860" s="1">
        <v>22282.44</v>
      </c>
      <c r="C4860" s="6">
        <v>0.5</v>
      </c>
      <c r="D4860" t="s">
        <v>3</v>
      </c>
      <c r="E4860">
        <v>4</v>
      </c>
      <c r="F4860">
        <v>12.5</v>
      </c>
      <c r="G4860" t="s">
        <v>1</v>
      </c>
      <c r="H4860">
        <v>1</v>
      </c>
      <c r="I4860" t="s">
        <v>0</v>
      </c>
      <c r="J4860">
        <v>4</v>
      </c>
      <c r="K4860">
        <v>13.5</v>
      </c>
      <c r="L4860" t="s">
        <v>1</v>
      </c>
      <c r="M4860">
        <v>1</v>
      </c>
      <c r="N4860" t="s">
        <v>6140</v>
      </c>
      <c r="O4860">
        <v>1</v>
      </c>
      <c r="P4860" t="str">
        <f>D4860&amp;"-"&amp;F4860&amp;"-"&amp;G4860&amp;"-"&amp;E4860&amp;"-"&amp;H4860</f>
        <v>A2Delta-12.5-e-4-1</v>
      </c>
      <c r="Q4860" t="str">
        <f>I4860&amp;"-"&amp;K4860&amp;"-"&amp;L4860&amp;"-"&amp;J4860&amp;"-"&amp;M4860</f>
        <v>X2Pi-13.5-e-4-1</v>
      </c>
      <c r="R4860">
        <f>B4860+S4860</f>
        <v>34607.883250964995</v>
      </c>
      <c r="S4860">
        <f>_xlfn.IFNA(VLOOKUP(Q4860,'MARVEL-X'!A$2:I$1400,7,FALSE),VLOOKUP(Q4860,MARVEL!A$2:J$1522,10,FALSE))</f>
        <v>12325.443250965</v>
      </c>
      <c r="T4860">
        <f>IF(P4860=P4859,R4860+T4859,R4860)</f>
        <v>34607.883250964995</v>
      </c>
      <c r="U4860">
        <f>IF(P4860=P4859,1+U4859,1)</f>
        <v>1</v>
      </c>
      <c r="V4860">
        <f t="shared" si="75"/>
        <v>34607.883250964995</v>
      </c>
      <c r="W4860" t="str">
        <f>IF(V4860="","",IF(ABS(V4860-R4860)&gt;W$1,ABS(V4860-R4860),""))</f>
        <v/>
      </c>
      <c r="X4860" t="str">
        <f>Y4860&amp;"-"&amp;Z4860&amp;"-"&amp;AC4860&amp;"-"&amp;AD4860&amp;"-"&amp;AG4860</f>
        <v>12.5-e-A-4-2.5</v>
      </c>
      <c r="Y4860">
        <f>F4860</f>
        <v>12.5</v>
      </c>
      <c r="Z4860" s="2" t="str">
        <f>G4860</f>
        <v>e</v>
      </c>
      <c r="AA4860">
        <f>_xlfn.IFNA(VLOOKUP(X4860,'duo-out'!A$2:Q$5000,5,FALSE),E4860+10*(H4860-1)+1+_xlfn.IFNA(VLOOKUP(D4860,states!A$2:C$10,3,FALSE),1))</f>
        <v>255</v>
      </c>
      <c r="AB4860">
        <f>IF(V4860="","",V4860)</f>
        <v>34607.883250964995</v>
      </c>
      <c r="AC4860" s="2" t="str">
        <f>_xlfn.IFNA(VLOOKUP(D4860,states!A$2:C$10,2,FALSE),"XX")</f>
        <v>A</v>
      </c>
      <c r="AD4860">
        <f>E4860</f>
        <v>4</v>
      </c>
      <c r="AE4860">
        <f>_xlfn.IFNA(VLOOKUP(D4860,states!A$2:D$10,4,FALSE),0)</f>
        <v>2</v>
      </c>
      <c r="AF4860">
        <v>0.5</v>
      </c>
      <c r="AG4860">
        <f>IF(AE4860=0,AF4860,IF(AE4860=1,IF(F4860=0.5,0.5,IF(H4860=1,0.5,1.5)),IF(F4860=0.5,0.5,IF(H4860=1,2.5,1.5))))</f>
        <v>2.5</v>
      </c>
      <c r="AH4860" s="7">
        <f>IF(AC4860="XX",0,1/C4860^(1/5)*IF(E4860=0,100,1)/(E4860+1)^(1/4))</f>
        <v>0.76818088824663155</v>
      </c>
    </row>
    <row r="4861" spans="1:34">
      <c r="A4861">
        <v>6102</v>
      </c>
      <c r="B4861" s="1">
        <v>22561.78</v>
      </c>
      <c r="C4861" s="6">
        <v>0.5</v>
      </c>
      <c r="D4861" t="s">
        <v>3</v>
      </c>
      <c r="E4861">
        <v>4</v>
      </c>
      <c r="F4861">
        <v>12.5</v>
      </c>
      <c r="G4861" t="s">
        <v>1</v>
      </c>
      <c r="H4861">
        <v>2</v>
      </c>
      <c r="I4861" t="s">
        <v>0</v>
      </c>
      <c r="J4861">
        <v>4</v>
      </c>
      <c r="K4861">
        <v>12.5</v>
      </c>
      <c r="L4861" t="s">
        <v>2</v>
      </c>
      <c r="M4861">
        <v>2</v>
      </c>
      <c r="N4861" t="s">
        <v>6158</v>
      </c>
      <c r="O4861">
        <v>1</v>
      </c>
      <c r="P4861" t="str">
        <f>D4861&amp;"-"&amp;F4861&amp;"-"&amp;G4861&amp;"-"&amp;E4861&amp;"-"&amp;H4861</f>
        <v>A2Delta-12.5-e-4-2</v>
      </c>
      <c r="Q4861" t="str">
        <f>I4861&amp;"-"&amp;K4861&amp;"-"&amp;L4861&amp;"-"&amp;J4861&amp;"-"&amp;M4861</f>
        <v>X2Pi-12.5-f-4-2</v>
      </c>
      <c r="R4861">
        <f>B4861+S4861</f>
        <v>34886.851611402999</v>
      </c>
      <c r="S4861">
        <f>_xlfn.IFNA(VLOOKUP(Q4861,'MARVEL-X'!A$2:I$1400,7,FALSE),VLOOKUP(Q4861,MARVEL!A$2:J$1522,10,FALSE))</f>
        <v>12325.071611403</v>
      </c>
      <c r="T4861">
        <f>IF(P4861=P4860,R4861+T4860,R4861)</f>
        <v>34886.851611402999</v>
      </c>
      <c r="U4861">
        <f>IF(P4861=P4860,1+U4860,1)</f>
        <v>1</v>
      </c>
      <c r="V4861">
        <f t="shared" si="75"/>
        <v>34886.851611402999</v>
      </c>
      <c r="W4861" t="str">
        <f>IF(V4861="","",IF(ABS(V4861-R4861)&gt;W$1,ABS(V4861-R4861),""))</f>
        <v/>
      </c>
      <c r="X4861" t="str">
        <f>Y4861&amp;"-"&amp;Z4861&amp;"-"&amp;AC4861&amp;"-"&amp;AD4861&amp;"-"&amp;AG4861</f>
        <v>12.5-e-A-4-1.5</v>
      </c>
      <c r="Y4861">
        <f>F4861</f>
        <v>12.5</v>
      </c>
      <c r="Z4861" s="2" t="str">
        <f>G4861</f>
        <v>e</v>
      </c>
      <c r="AA4861">
        <f>_xlfn.IFNA(VLOOKUP(X4861,'duo-out'!A$2:Q$5000,5,FALSE),E4861+10*(H4861-1)+1+_xlfn.IFNA(VLOOKUP(D4861,states!A$2:C$10,3,FALSE),1))</f>
        <v>265</v>
      </c>
      <c r="AB4861">
        <f>IF(V4861="","",V4861)</f>
        <v>34886.851611402999</v>
      </c>
      <c r="AC4861" s="2" t="str">
        <f>_xlfn.IFNA(VLOOKUP(D4861,states!A$2:C$10,2,FALSE),"XX")</f>
        <v>A</v>
      </c>
      <c r="AD4861">
        <f>E4861</f>
        <v>4</v>
      </c>
      <c r="AE4861">
        <f>_xlfn.IFNA(VLOOKUP(D4861,states!A$2:D$10,4,FALSE),0)</f>
        <v>2</v>
      </c>
      <c r="AF4861">
        <v>0.5</v>
      </c>
      <c r="AG4861">
        <f>IF(AE4861=0,AF4861,IF(AE4861=1,IF(F4861=0.5,0.5,IF(H4861=1,0.5,1.5)),IF(F4861=0.5,0.5,IF(H4861=1,2.5,1.5))))</f>
        <v>1.5</v>
      </c>
      <c r="AH4861" s="7">
        <f>IF(AC4861="XX",0,1/C4861^(1/5)*IF(E4861=0,100,1)/(E4861+1)^(1/4))</f>
        <v>0.76818088824663155</v>
      </c>
    </row>
    <row r="4862" spans="1:34">
      <c r="A4862">
        <v>6144</v>
      </c>
      <c r="B4862" s="1">
        <v>22059.42</v>
      </c>
      <c r="C4862" s="6">
        <v>0.5</v>
      </c>
      <c r="D4862" t="s">
        <v>3</v>
      </c>
      <c r="E4862">
        <v>5</v>
      </c>
      <c r="F4862">
        <v>12.5</v>
      </c>
      <c r="G4862" t="s">
        <v>1</v>
      </c>
      <c r="H4862">
        <v>1</v>
      </c>
      <c r="I4862" t="s">
        <v>0</v>
      </c>
      <c r="J4862">
        <v>5</v>
      </c>
      <c r="K4862">
        <v>12.5</v>
      </c>
      <c r="L4862" t="s">
        <v>2</v>
      </c>
      <c r="M4862">
        <v>1</v>
      </c>
      <c r="N4862" t="s">
        <v>6200</v>
      </c>
      <c r="O4862">
        <v>1</v>
      </c>
      <c r="P4862" t="str">
        <f>D4862&amp;"-"&amp;F4862&amp;"-"&amp;G4862&amp;"-"&amp;E4862&amp;"-"&amp;H4862</f>
        <v>A2Delta-12.5-e-5-1</v>
      </c>
      <c r="Q4862" t="str">
        <f>I4862&amp;"-"&amp;K4862&amp;"-"&amp;L4862&amp;"-"&amp;J4862&amp;"-"&amp;M4862</f>
        <v>X2Pi-12.5-f-5-1</v>
      </c>
      <c r="R4862">
        <f>B4862+S4862</f>
        <v>36232.370803195998</v>
      </c>
      <c r="S4862">
        <f>_xlfn.IFNA(VLOOKUP(Q4862,'MARVEL-X'!A$2:I$1400,7,FALSE),VLOOKUP(Q4862,MARVEL!A$2:J$1522,10,FALSE))</f>
        <v>14172.950803195999</v>
      </c>
      <c r="T4862">
        <f>IF(P4862=P4861,R4862+T4861,R4862)</f>
        <v>36232.370803195998</v>
      </c>
      <c r="U4862">
        <f>IF(P4862=P4861,1+U4861,1)</f>
        <v>1</v>
      </c>
      <c r="V4862">
        <f t="shared" si="75"/>
        <v>36232.370803195998</v>
      </c>
      <c r="W4862" t="str">
        <f>IF(V4862="","",IF(ABS(V4862-R4862)&gt;W$1,ABS(V4862-R4862),""))</f>
        <v/>
      </c>
      <c r="X4862" t="str">
        <f>Y4862&amp;"-"&amp;Z4862&amp;"-"&amp;AC4862&amp;"-"&amp;AD4862&amp;"-"&amp;AG4862</f>
        <v>12.5-e-A-5-2.5</v>
      </c>
      <c r="Y4862">
        <f>F4862</f>
        <v>12.5</v>
      </c>
      <c r="Z4862" s="2" t="str">
        <f>G4862</f>
        <v>e</v>
      </c>
      <c r="AA4862">
        <f>_xlfn.IFNA(VLOOKUP(X4862,'duo-out'!A$2:Q$5000,5,FALSE),E4862+10*(H4862-1)+1+_xlfn.IFNA(VLOOKUP(D4862,states!A$2:C$10,3,FALSE),1))</f>
        <v>256</v>
      </c>
      <c r="AB4862">
        <f>IF(V4862="","",V4862)</f>
        <v>36232.370803195998</v>
      </c>
      <c r="AC4862" s="2" t="str">
        <f>_xlfn.IFNA(VLOOKUP(D4862,states!A$2:C$10,2,FALSE),"XX")</f>
        <v>A</v>
      </c>
      <c r="AD4862">
        <f>E4862</f>
        <v>5</v>
      </c>
      <c r="AE4862">
        <f>_xlfn.IFNA(VLOOKUP(D4862,states!A$2:D$10,4,FALSE),0)</f>
        <v>2</v>
      </c>
      <c r="AF4862">
        <v>0.5</v>
      </c>
      <c r="AG4862">
        <f>IF(AE4862=0,AF4862,IF(AE4862=1,IF(F4862=0.5,0.5,IF(H4862=1,0.5,1.5)),IF(F4862=0.5,0.5,IF(H4862=1,2.5,1.5))))</f>
        <v>2.5</v>
      </c>
      <c r="AH4862" s="7">
        <f>IF(AC4862="XX",0,1/C4862^(1/5)*IF(E4862=0,100,1)/(E4862+1)^(1/4))</f>
        <v>0.73395289278439235</v>
      </c>
    </row>
    <row r="4863" spans="1:34">
      <c r="A4863">
        <v>6173</v>
      </c>
      <c r="B4863" s="1">
        <v>22011.09</v>
      </c>
      <c r="C4863" s="6">
        <v>0.5</v>
      </c>
      <c r="D4863" t="s">
        <v>3</v>
      </c>
      <c r="E4863">
        <v>5</v>
      </c>
      <c r="F4863">
        <v>12.5</v>
      </c>
      <c r="G4863" t="s">
        <v>1</v>
      </c>
      <c r="H4863">
        <v>2</v>
      </c>
      <c r="I4863" t="s">
        <v>0</v>
      </c>
      <c r="J4863">
        <v>5</v>
      </c>
      <c r="K4863">
        <v>12.5</v>
      </c>
      <c r="L4863" t="s">
        <v>2</v>
      </c>
      <c r="M4863">
        <v>2</v>
      </c>
      <c r="N4863" t="s">
        <v>6229</v>
      </c>
      <c r="O4863">
        <v>1</v>
      </c>
      <c r="P4863" t="str">
        <f>D4863&amp;"-"&amp;F4863&amp;"-"&amp;G4863&amp;"-"&amp;E4863&amp;"-"&amp;H4863</f>
        <v>A2Delta-12.5-e-5-2</v>
      </c>
      <c r="Q4863" t="str">
        <f>I4863&amp;"-"&amp;K4863&amp;"-"&amp;L4863&amp;"-"&amp;J4863&amp;"-"&amp;M4863</f>
        <v>X2Pi-12.5-f-5-2</v>
      </c>
      <c r="R4863">
        <f>B4863+S4863</f>
        <v>36477.312094952998</v>
      </c>
      <c r="S4863">
        <f>_xlfn.IFNA(VLOOKUP(Q4863,'MARVEL-X'!A$2:I$1400,7,FALSE),VLOOKUP(Q4863,MARVEL!A$2:J$1522,10,FALSE))</f>
        <v>14466.222094952998</v>
      </c>
      <c r="T4863">
        <f>IF(P4863=P4862,R4863+T4862,R4863)</f>
        <v>36477.312094952998</v>
      </c>
      <c r="U4863">
        <f>IF(P4863=P4862,1+U4862,1)</f>
        <v>1</v>
      </c>
      <c r="V4863" t="str">
        <f t="shared" si="75"/>
        <v/>
      </c>
      <c r="W4863" t="str">
        <f>IF(V4863="","",IF(ABS(V4863-R4863)&gt;W$1,ABS(V4863-R4863),""))</f>
        <v/>
      </c>
      <c r="X4863" t="str">
        <f>Y4863&amp;"-"&amp;Z4863&amp;"-"&amp;AC4863&amp;"-"&amp;AD4863&amp;"-"&amp;AG4863</f>
        <v>12.5-e-A-5-1.5</v>
      </c>
      <c r="Y4863">
        <f>F4863</f>
        <v>12.5</v>
      </c>
      <c r="Z4863" s="2" t="str">
        <f>G4863</f>
        <v>e</v>
      </c>
      <c r="AA4863">
        <f>_xlfn.IFNA(VLOOKUP(X4863,'duo-out'!A$2:Q$5000,5,FALSE),E4863+10*(H4863-1)+1+_xlfn.IFNA(VLOOKUP(D4863,states!A$2:C$10,3,FALSE),1))</f>
        <v>266</v>
      </c>
      <c r="AB4863" t="str">
        <f>IF(V4863="","",V4863)</f>
        <v/>
      </c>
      <c r="AC4863" s="2" t="str">
        <f>_xlfn.IFNA(VLOOKUP(D4863,states!A$2:C$10,2,FALSE),"XX")</f>
        <v>A</v>
      </c>
      <c r="AD4863">
        <f>E4863</f>
        <v>5</v>
      </c>
      <c r="AE4863">
        <f>_xlfn.IFNA(VLOOKUP(D4863,states!A$2:D$10,4,FALSE),0)</f>
        <v>2</v>
      </c>
      <c r="AF4863">
        <v>0.5</v>
      </c>
      <c r="AG4863">
        <f>IF(AE4863=0,AF4863,IF(AE4863=1,IF(F4863=0.5,0.5,IF(H4863=1,0.5,1.5)),IF(F4863=0.5,0.5,IF(H4863=1,2.5,1.5))))</f>
        <v>1.5</v>
      </c>
      <c r="AH4863" s="7">
        <f>IF(AC4863="XX",0,1/C4863^(1/5)*IF(E4863=0,100,1)/(E4863+1)^(1/4))</f>
        <v>0.73395289278439235</v>
      </c>
    </row>
    <row r="4864" spans="1:34">
      <c r="A4864">
        <v>6164</v>
      </c>
      <c r="B4864" s="1">
        <v>22305.11</v>
      </c>
      <c r="C4864" s="6">
        <v>0.5</v>
      </c>
      <c r="D4864" t="s">
        <v>3</v>
      </c>
      <c r="E4864">
        <v>5</v>
      </c>
      <c r="F4864">
        <v>12.5</v>
      </c>
      <c r="G4864" t="s">
        <v>1</v>
      </c>
      <c r="H4864">
        <v>2</v>
      </c>
      <c r="I4864" t="s">
        <v>0</v>
      </c>
      <c r="J4864">
        <v>5</v>
      </c>
      <c r="K4864">
        <v>11.5</v>
      </c>
      <c r="L4864" t="s">
        <v>1</v>
      </c>
      <c r="M4864">
        <v>2</v>
      </c>
      <c r="N4864" t="s">
        <v>6220</v>
      </c>
      <c r="O4864">
        <v>1</v>
      </c>
      <c r="P4864" t="str">
        <f>D4864&amp;"-"&amp;F4864&amp;"-"&amp;G4864&amp;"-"&amp;E4864&amp;"-"&amp;H4864</f>
        <v>A2Delta-12.5-e-5-2</v>
      </c>
      <c r="Q4864" t="str">
        <f>I4864&amp;"-"&amp;K4864&amp;"-"&amp;L4864&amp;"-"&amp;J4864&amp;"-"&amp;M4864</f>
        <v>X2Pi-11.5-e-5-2</v>
      </c>
      <c r="R4864">
        <f>B4864+S4864</f>
        <v>36477.313586839999</v>
      </c>
      <c r="S4864">
        <f>_xlfn.IFNA(VLOOKUP(Q4864,'MARVEL-X'!A$2:I$1400,7,FALSE),VLOOKUP(Q4864,MARVEL!A$2:J$1522,10,FALSE))</f>
        <v>14172.20358684</v>
      </c>
      <c r="T4864">
        <f>IF(P4864=P4863,R4864+T4863,R4864)</f>
        <v>72954.625681792997</v>
      </c>
      <c r="U4864">
        <f>IF(P4864=P4863,1+U4863,1)</f>
        <v>2</v>
      </c>
      <c r="V4864">
        <f t="shared" si="75"/>
        <v>36477.312840896499</v>
      </c>
      <c r="W4864" t="str">
        <f>IF(V4864="","",IF(ABS(V4864-R4864)&gt;W$1,ABS(V4864-R4864),""))</f>
        <v/>
      </c>
      <c r="X4864" t="str">
        <f>Y4864&amp;"-"&amp;Z4864&amp;"-"&amp;AC4864&amp;"-"&amp;AD4864&amp;"-"&amp;AG4864</f>
        <v>12.5-e-A-5-1.5</v>
      </c>
      <c r="Y4864">
        <f>F4864</f>
        <v>12.5</v>
      </c>
      <c r="Z4864" s="2" t="str">
        <f>G4864</f>
        <v>e</v>
      </c>
      <c r="AA4864">
        <f>_xlfn.IFNA(VLOOKUP(X4864,'duo-out'!A$2:Q$5000,5,FALSE),E4864+10*(H4864-1)+1+_xlfn.IFNA(VLOOKUP(D4864,states!A$2:C$10,3,FALSE),1))</f>
        <v>266</v>
      </c>
      <c r="AB4864">
        <f>IF(V4864="","",V4864)</f>
        <v>36477.312840896499</v>
      </c>
      <c r="AC4864" s="2" t="str">
        <f>_xlfn.IFNA(VLOOKUP(D4864,states!A$2:C$10,2,FALSE),"XX")</f>
        <v>A</v>
      </c>
      <c r="AD4864">
        <f>E4864</f>
        <v>5</v>
      </c>
      <c r="AE4864">
        <f>_xlfn.IFNA(VLOOKUP(D4864,states!A$2:D$10,4,FALSE),0)</f>
        <v>2</v>
      </c>
      <c r="AF4864">
        <v>0.5</v>
      </c>
      <c r="AG4864">
        <f>IF(AE4864=0,AF4864,IF(AE4864=1,IF(F4864=0.5,0.5,IF(H4864=1,0.5,1.5)),IF(F4864=0.5,0.5,IF(H4864=1,2.5,1.5))))</f>
        <v>1.5</v>
      </c>
      <c r="AH4864" s="7">
        <f>IF(AC4864="XX",0,1/C4864^(1/5)*IF(E4864=0,100,1)/(E4864+1)^(1/4))</f>
        <v>0.73395289278439235</v>
      </c>
    </row>
    <row r="4865" spans="1:34">
      <c r="A4865">
        <v>3176</v>
      </c>
      <c r="B4865" s="1">
        <v>23563.794699999999</v>
      </c>
      <c r="C4865" s="6">
        <v>5.0000000000000001E-3</v>
      </c>
      <c r="D4865" t="s">
        <v>3</v>
      </c>
      <c r="E4865">
        <v>0</v>
      </c>
      <c r="F4865">
        <v>12.5</v>
      </c>
      <c r="G4865" t="s">
        <v>2</v>
      </c>
      <c r="H4865">
        <v>1</v>
      </c>
      <c r="I4865" t="s">
        <v>0</v>
      </c>
      <c r="J4865">
        <v>0</v>
      </c>
      <c r="K4865">
        <v>11.5</v>
      </c>
      <c r="L4865" t="s">
        <v>2</v>
      </c>
      <c r="M4865">
        <v>1</v>
      </c>
      <c r="N4865" t="s">
        <v>3232</v>
      </c>
      <c r="O4865">
        <v>1</v>
      </c>
      <c r="P4865" t="str">
        <f>D4865&amp;"-"&amp;F4865&amp;"-"&amp;G4865&amp;"-"&amp;E4865&amp;"-"&amp;H4865</f>
        <v>A2Delta-12.5-f-0-1</v>
      </c>
      <c r="Q4865" t="str">
        <f>I4865&amp;"-"&amp;K4865&amp;"-"&amp;L4865&amp;"-"&amp;J4865&amp;"-"&amp;M4865</f>
        <v>X2Pi-11.5-f-0-1</v>
      </c>
      <c r="R4865">
        <f>B4865+S4865</f>
        <v>25395.830522753997</v>
      </c>
      <c r="S4865">
        <f>_xlfn.IFNA(VLOOKUP(Q4865,'MARVEL-X'!A$2:I$1400,7,FALSE),VLOOKUP(Q4865,MARVEL!A$2:J$1522,10,FALSE))</f>
        <v>1832.035822754</v>
      </c>
      <c r="T4865">
        <f>IF(P4865=P4864,R4865+T4864,R4865)</f>
        <v>25395.830522753997</v>
      </c>
      <c r="U4865">
        <f>IF(P4865=P4864,1+U4864,1)</f>
        <v>1</v>
      </c>
      <c r="V4865" t="str">
        <f t="shared" si="75"/>
        <v/>
      </c>
      <c r="W4865" t="str">
        <f>IF(V4865="","",IF(ABS(V4865-R4865)&gt;W$1,ABS(V4865-R4865),""))</f>
        <v/>
      </c>
      <c r="X4865" t="str">
        <f>Y4865&amp;"-"&amp;Z4865&amp;"-"&amp;AC4865&amp;"-"&amp;AD4865&amp;"-"&amp;AG4865</f>
        <v>12.5-f-A-0-2.5</v>
      </c>
      <c r="Y4865">
        <f>F4865</f>
        <v>12.5</v>
      </c>
      <c r="Z4865" s="2" t="str">
        <f>G4865</f>
        <v>f</v>
      </c>
      <c r="AA4865">
        <f>_xlfn.IFNA(VLOOKUP(X4865,'duo-out'!A$2:Q$5000,5,FALSE),E4865+10*(H4865-1)+1+_xlfn.IFNA(VLOOKUP(D4865,states!A$2:C$10,3,FALSE),1))</f>
        <v>251</v>
      </c>
      <c r="AB4865" t="str">
        <f>IF(V4865="","",V4865)</f>
        <v/>
      </c>
      <c r="AC4865" s="2" t="str">
        <f>_xlfn.IFNA(VLOOKUP(D4865,states!A$2:C$10,2,FALSE),"XX")</f>
        <v>A</v>
      </c>
      <c r="AD4865">
        <f>E4865</f>
        <v>0</v>
      </c>
      <c r="AE4865">
        <f>_xlfn.IFNA(VLOOKUP(D4865,states!A$2:D$10,4,FALSE),0)</f>
        <v>2</v>
      </c>
      <c r="AF4865">
        <v>0.5</v>
      </c>
      <c r="AG4865">
        <f>IF(AE4865=0,AF4865,IF(AE4865=1,IF(F4865=0.5,0.5,IF(H4865=1,0.5,1.5)),IF(F4865=0.5,0.5,IF(H4865=1,2.5,1.5))))</f>
        <v>2.5</v>
      </c>
      <c r="AH4865" s="7">
        <f>IF(AC4865="XX",0,1/C4865^(1/5)*IF(E4865=0,100,1)/(E4865+1)^(1/4))</f>
        <v>288.53998118144267</v>
      </c>
    </row>
    <row r="4866" spans="1:34">
      <c r="A4866">
        <v>3269</v>
      </c>
      <c r="B4866" s="1">
        <v>22877.653900000001</v>
      </c>
      <c r="C4866" s="6">
        <v>5.0000000000000001E-3</v>
      </c>
      <c r="D4866" t="s">
        <v>3</v>
      </c>
      <c r="E4866">
        <v>0</v>
      </c>
      <c r="F4866">
        <v>12.5</v>
      </c>
      <c r="G4866" t="s">
        <v>2</v>
      </c>
      <c r="H4866">
        <v>1</v>
      </c>
      <c r="I4866" t="s">
        <v>0</v>
      </c>
      <c r="J4866">
        <v>0</v>
      </c>
      <c r="K4866">
        <v>13.5</v>
      </c>
      <c r="L4866" t="s">
        <v>2</v>
      </c>
      <c r="M4866">
        <v>1</v>
      </c>
      <c r="N4866" t="s">
        <v>3325</v>
      </c>
      <c r="O4866">
        <v>1</v>
      </c>
      <c r="P4866" t="str">
        <f>D4866&amp;"-"&amp;F4866&amp;"-"&amp;G4866&amp;"-"&amp;E4866&amp;"-"&amp;H4866</f>
        <v>A2Delta-12.5-f-0-1</v>
      </c>
      <c r="Q4866" t="str">
        <f>I4866&amp;"-"&amp;K4866&amp;"-"&amp;L4866&amp;"-"&amp;J4866&amp;"-"&amp;M4866</f>
        <v>X2Pi-13.5-f-0-1</v>
      </c>
      <c r="R4866">
        <f>B4866+S4866</f>
        <v>25395.833984057001</v>
      </c>
      <c r="S4866">
        <f>_xlfn.IFNA(VLOOKUP(Q4866,'MARVEL-X'!A$2:I$1400,7,FALSE),VLOOKUP(Q4866,MARVEL!A$2:J$1522,10,FALSE))</f>
        <v>2518.1800840569999</v>
      </c>
      <c r="T4866">
        <f>IF(P4866=P4865,R4866+T4865,R4866)</f>
        <v>50791.664506810994</v>
      </c>
      <c r="U4866">
        <f>IF(P4866=P4865,1+U4865,1)</f>
        <v>2</v>
      </c>
      <c r="V4866" t="str">
        <f t="shared" si="75"/>
        <v/>
      </c>
      <c r="W4866" t="str">
        <f>IF(V4866="","",IF(ABS(V4866-R4866)&gt;W$1,ABS(V4866-R4866),""))</f>
        <v/>
      </c>
      <c r="X4866" t="str">
        <f>Y4866&amp;"-"&amp;Z4866&amp;"-"&amp;AC4866&amp;"-"&amp;AD4866&amp;"-"&amp;AG4866</f>
        <v>12.5-f-A-0-2.5</v>
      </c>
      <c r="Y4866">
        <f>F4866</f>
        <v>12.5</v>
      </c>
      <c r="Z4866" s="2" t="str">
        <f>G4866</f>
        <v>f</v>
      </c>
      <c r="AA4866">
        <f>_xlfn.IFNA(VLOOKUP(X4866,'duo-out'!A$2:Q$5000,5,FALSE),E4866+10*(H4866-1)+1+_xlfn.IFNA(VLOOKUP(D4866,states!A$2:C$10,3,FALSE),1))</f>
        <v>251</v>
      </c>
      <c r="AB4866" t="str">
        <f>IF(V4866="","",V4866)</f>
        <v/>
      </c>
      <c r="AC4866" s="2" t="str">
        <f>_xlfn.IFNA(VLOOKUP(D4866,states!A$2:C$10,2,FALSE),"XX")</f>
        <v>A</v>
      </c>
      <c r="AD4866">
        <f>E4866</f>
        <v>0</v>
      </c>
      <c r="AE4866">
        <f>_xlfn.IFNA(VLOOKUP(D4866,states!A$2:D$10,4,FALSE),0)</f>
        <v>2</v>
      </c>
      <c r="AF4866">
        <v>0.5</v>
      </c>
      <c r="AG4866">
        <f>IF(AE4866=0,AF4866,IF(AE4866=1,IF(F4866=0.5,0.5,IF(H4866=1,0.5,1.5)),IF(F4866=0.5,0.5,IF(H4866=1,2.5,1.5))))</f>
        <v>2.5</v>
      </c>
      <c r="AH4866" s="7">
        <f>IF(AC4866="XX",0,1/C4866^(1/5)*IF(E4866=0,100,1)/(E4866+1)^(1/4))</f>
        <v>288.53998118144267</v>
      </c>
    </row>
    <row r="4867" spans="1:34">
      <c r="A4867">
        <v>2725</v>
      </c>
      <c r="B4867" s="1">
        <v>22877.638299999999</v>
      </c>
      <c r="C4867" s="6">
        <v>1.796E-2</v>
      </c>
      <c r="D4867" t="s">
        <v>3</v>
      </c>
      <c r="E4867">
        <v>0</v>
      </c>
      <c r="F4867">
        <v>12.5</v>
      </c>
      <c r="G4867" t="s">
        <v>2</v>
      </c>
      <c r="H4867">
        <v>1</v>
      </c>
      <c r="I4867" t="s">
        <v>0</v>
      </c>
      <c r="J4867">
        <v>0</v>
      </c>
      <c r="K4867">
        <v>13.5</v>
      </c>
      <c r="L4867" t="s">
        <v>2</v>
      </c>
      <c r="M4867">
        <v>1</v>
      </c>
      <c r="N4867" t="s">
        <v>2781</v>
      </c>
      <c r="O4867">
        <v>1</v>
      </c>
      <c r="P4867" t="str">
        <f>D4867&amp;"-"&amp;F4867&amp;"-"&amp;G4867&amp;"-"&amp;E4867&amp;"-"&amp;H4867</f>
        <v>A2Delta-12.5-f-0-1</v>
      </c>
      <c r="Q4867" t="str">
        <f>I4867&amp;"-"&amp;K4867&amp;"-"&amp;L4867&amp;"-"&amp;J4867&amp;"-"&amp;M4867</f>
        <v>X2Pi-13.5-f-0-1</v>
      </c>
      <c r="R4867">
        <f>B4867+S4867</f>
        <v>25395.818384056998</v>
      </c>
      <c r="S4867">
        <f>_xlfn.IFNA(VLOOKUP(Q4867,'MARVEL-X'!A$2:I$1400,7,FALSE),VLOOKUP(Q4867,MARVEL!A$2:J$1522,10,FALSE))</f>
        <v>2518.1800840569999</v>
      </c>
      <c r="T4867">
        <f>IF(P4867=P4866,R4867+T4866,R4867)</f>
        <v>76187.482890867992</v>
      </c>
      <c r="U4867">
        <f>IF(P4867=P4866,1+U4866,1)</f>
        <v>3</v>
      </c>
      <c r="V4867" t="str">
        <f t="shared" ref="V4867:V4930" si="76">IF(P4867=P4868,"",T4867/U4867)</f>
        <v/>
      </c>
      <c r="W4867" t="str">
        <f>IF(V4867="","",IF(ABS(V4867-R4867)&gt;W$1,ABS(V4867-R4867),""))</f>
        <v/>
      </c>
      <c r="X4867" t="str">
        <f>Y4867&amp;"-"&amp;Z4867&amp;"-"&amp;AC4867&amp;"-"&amp;AD4867&amp;"-"&amp;AG4867</f>
        <v>12.5-f-A-0-2.5</v>
      </c>
      <c r="Y4867">
        <f>F4867</f>
        <v>12.5</v>
      </c>
      <c r="Z4867" s="2" t="str">
        <f>G4867</f>
        <v>f</v>
      </c>
      <c r="AA4867">
        <f>_xlfn.IFNA(VLOOKUP(X4867,'duo-out'!A$2:Q$5000,5,FALSE),E4867+10*(H4867-1)+1+_xlfn.IFNA(VLOOKUP(D4867,states!A$2:C$10,3,FALSE),1))</f>
        <v>251</v>
      </c>
      <c r="AB4867" t="str">
        <f>IF(V4867="","",V4867)</f>
        <v/>
      </c>
      <c r="AC4867" s="2" t="str">
        <f>_xlfn.IFNA(VLOOKUP(D4867,states!A$2:C$10,2,FALSE),"XX")</f>
        <v>A</v>
      </c>
      <c r="AD4867">
        <f>E4867</f>
        <v>0</v>
      </c>
      <c r="AE4867">
        <f>_xlfn.IFNA(VLOOKUP(D4867,states!A$2:D$10,4,FALSE),0)</f>
        <v>2</v>
      </c>
      <c r="AF4867">
        <v>0.5</v>
      </c>
      <c r="AG4867">
        <f>IF(AE4867=0,AF4867,IF(AE4867=1,IF(F4867=0.5,0.5,IF(H4867=1,0.5,1.5)),IF(F4867=0.5,0.5,IF(H4867=1,2.5,1.5))))</f>
        <v>2.5</v>
      </c>
      <c r="AH4867" s="7">
        <f>IF(AC4867="XX",0,1/C4867^(1/5)*IF(E4867=0,100,1)/(E4867+1)^(1/4))</f>
        <v>223.42858419969645</v>
      </c>
    </row>
    <row r="4868" spans="1:34">
      <c r="A4868">
        <v>2688</v>
      </c>
      <c r="B4868" s="1">
        <v>23563.801100000001</v>
      </c>
      <c r="C4868" s="6">
        <v>7.3049999999999999E-3</v>
      </c>
      <c r="D4868" t="s">
        <v>3</v>
      </c>
      <c r="E4868">
        <v>0</v>
      </c>
      <c r="F4868">
        <v>12.5</v>
      </c>
      <c r="G4868" t="s">
        <v>2</v>
      </c>
      <c r="H4868">
        <v>1</v>
      </c>
      <c r="I4868" t="s">
        <v>0</v>
      </c>
      <c r="J4868">
        <v>0</v>
      </c>
      <c r="K4868">
        <v>11.5</v>
      </c>
      <c r="L4868" t="s">
        <v>2</v>
      </c>
      <c r="M4868">
        <v>1</v>
      </c>
      <c r="N4868" t="s">
        <v>2744</v>
      </c>
      <c r="O4868">
        <v>1</v>
      </c>
      <c r="P4868" t="str">
        <f>D4868&amp;"-"&amp;F4868&amp;"-"&amp;G4868&amp;"-"&amp;E4868&amp;"-"&amp;H4868</f>
        <v>A2Delta-12.5-f-0-1</v>
      </c>
      <c r="Q4868" t="str">
        <f>I4868&amp;"-"&amp;K4868&amp;"-"&amp;L4868&amp;"-"&amp;J4868&amp;"-"&amp;M4868</f>
        <v>X2Pi-11.5-f-0-1</v>
      </c>
      <c r="R4868">
        <f>B4868+S4868</f>
        <v>25395.836922754002</v>
      </c>
      <c r="S4868">
        <f>_xlfn.IFNA(VLOOKUP(Q4868,'MARVEL-X'!A$2:I$1400,7,FALSE),VLOOKUP(Q4868,MARVEL!A$2:J$1522,10,FALSE))</f>
        <v>1832.035822754</v>
      </c>
      <c r="T4868">
        <f>IF(P4868=P4867,R4868+T4867,R4868)</f>
        <v>101583.31981362199</v>
      </c>
      <c r="U4868">
        <f>IF(P4868=P4867,1+U4867,1)</f>
        <v>4</v>
      </c>
      <c r="V4868" t="str">
        <f t="shared" si="76"/>
        <v/>
      </c>
      <c r="W4868" t="str">
        <f>IF(V4868="","",IF(ABS(V4868-R4868)&gt;W$1,ABS(V4868-R4868),""))</f>
        <v/>
      </c>
      <c r="X4868" t="str">
        <f>Y4868&amp;"-"&amp;Z4868&amp;"-"&amp;AC4868&amp;"-"&amp;AD4868&amp;"-"&amp;AG4868</f>
        <v>12.5-f-A-0-2.5</v>
      </c>
      <c r="Y4868">
        <f>F4868</f>
        <v>12.5</v>
      </c>
      <c r="Z4868" s="2" t="str">
        <f>G4868</f>
        <v>f</v>
      </c>
      <c r="AA4868">
        <f>_xlfn.IFNA(VLOOKUP(X4868,'duo-out'!A$2:Q$5000,5,FALSE),E4868+10*(H4868-1)+1+_xlfn.IFNA(VLOOKUP(D4868,states!A$2:C$10,3,FALSE),1))</f>
        <v>251</v>
      </c>
      <c r="AB4868" t="str">
        <f>IF(V4868="","",V4868)</f>
        <v/>
      </c>
      <c r="AC4868" s="2" t="str">
        <f>_xlfn.IFNA(VLOOKUP(D4868,states!A$2:C$10,2,FALSE),"XX")</f>
        <v>A</v>
      </c>
      <c r="AD4868">
        <f>E4868</f>
        <v>0</v>
      </c>
      <c r="AE4868">
        <f>_xlfn.IFNA(VLOOKUP(D4868,states!A$2:D$10,4,FALSE),0)</f>
        <v>2</v>
      </c>
      <c r="AF4868">
        <v>0.5</v>
      </c>
      <c r="AG4868">
        <f>IF(AE4868=0,AF4868,IF(AE4868=1,IF(F4868=0.5,0.5,IF(H4868=1,0.5,1.5)),IF(F4868=0.5,0.5,IF(H4868=1,2.5,1.5))))</f>
        <v>2.5</v>
      </c>
      <c r="AH4868" s="7">
        <f>IF(AC4868="XX",0,1/C4868^(1/5)*IF(E4868=0,100,1)/(E4868+1)^(1/4))</f>
        <v>267.47054088636878</v>
      </c>
    </row>
    <row r="4869" spans="1:34">
      <c r="A4869">
        <v>5311</v>
      </c>
      <c r="B4869" s="1">
        <v>23228.101999999999</v>
      </c>
      <c r="C4869" s="6">
        <v>0.05</v>
      </c>
      <c r="D4869" t="s">
        <v>3</v>
      </c>
      <c r="E4869">
        <v>0</v>
      </c>
      <c r="F4869">
        <v>12.5</v>
      </c>
      <c r="G4869" t="s">
        <v>2</v>
      </c>
      <c r="H4869">
        <v>1</v>
      </c>
      <c r="I4869" t="s">
        <v>0</v>
      </c>
      <c r="J4869">
        <v>0</v>
      </c>
      <c r="K4869">
        <v>12.5</v>
      </c>
      <c r="L4869" t="s">
        <v>1</v>
      </c>
      <c r="M4869">
        <v>1</v>
      </c>
      <c r="N4869" t="s">
        <v>5367</v>
      </c>
      <c r="O4869">
        <v>1</v>
      </c>
      <c r="P4869" t="str">
        <f>D4869&amp;"-"&amp;F4869&amp;"-"&amp;G4869&amp;"-"&amp;E4869&amp;"-"&amp;H4869</f>
        <v>A2Delta-12.5-f-0-1</v>
      </c>
      <c r="Q4869" t="str">
        <f>I4869&amp;"-"&amp;K4869&amp;"-"&amp;L4869&amp;"-"&amp;J4869&amp;"-"&amp;M4869</f>
        <v>X2Pi-12.5-e-0-1</v>
      </c>
      <c r="R4869">
        <f>B4869+S4869</f>
        <v>25395.797760218</v>
      </c>
      <c r="S4869">
        <f>_xlfn.IFNA(VLOOKUP(Q4869,'MARVEL-X'!A$2:I$1400,7,FALSE),VLOOKUP(Q4869,MARVEL!A$2:J$1522,10,FALSE))</f>
        <v>2167.695760218</v>
      </c>
      <c r="T4869">
        <f>IF(P4869=P4868,R4869+T4868,R4869)</f>
        <v>126979.11757383999</v>
      </c>
      <c r="U4869">
        <f>IF(P4869=P4868,1+U4868,1)</f>
        <v>5</v>
      </c>
      <c r="V4869" t="str">
        <f t="shared" si="76"/>
        <v/>
      </c>
      <c r="W4869" t="str">
        <f>IF(V4869="","",IF(ABS(V4869-R4869)&gt;W$1,ABS(V4869-R4869),""))</f>
        <v/>
      </c>
      <c r="X4869" t="str">
        <f>Y4869&amp;"-"&amp;Z4869&amp;"-"&amp;AC4869&amp;"-"&amp;AD4869&amp;"-"&amp;AG4869</f>
        <v>12.5-f-A-0-2.5</v>
      </c>
      <c r="Y4869">
        <f>F4869</f>
        <v>12.5</v>
      </c>
      <c r="Z4869" s="2" t="str">
        <f>G4869</f>
        <v>f</v>
      </c>
      <c r="AA4869">
        <f>_xlfn.IFNA(VLOOKUP(X4869,'duo-out'!A$2:Q$5000,5,FALSE),E4869+10*(H4869-1)+1+_xlfn.IFNA(VLOOKUP(D4869,states!A$2:C$10,3,FALSE),1))</f>
        <v>251</v>
      </c>
      <c r="AB4869" t="str">
        <f>IF(V4869="","",V4869)</f>
        <v/>
      </c>
      <c r="AC4869" s="2" t="str">
        <f>_xlfn.IFNA(VLOOKUP(D4869,states!A$2:C$10,2,FALSE),"XX")</f>
        <v>A</v>
      </c>
      <c r="AD4869">
        <f>E4869</f>
        <v>0</v>
      </c>
      <c r="AE4869">
        <f>_xlfn.IFNA(VLOOKUP(D4869,states!A$2:D$10,4,FALSE),0)</f>
        <v>2</v>
      </c>
      <c r="AF4869">
        <v>0.5</v>
      </c>
      <c r="AG4869">
        <f>IF(AE4869=0,AF4869,IF(AE4869=1,IF(F4869=0.5,0.5,IF(H4869=1,0.5,1.5)),IF(F4869=0.5,0.5,IF(H4869=1,2.5,1.5))))</f>
        <v>2.5</v>
      </c>
      <c r="AH4869" s="7">
        <f>IF(AC4869="XX",0,1/C4869^(1/5)*IF(E4869=0,100,1)/(E4869+1)^(1/4))</f>
        <v>182.05642030260799</v>
      </c>
    </row>
    <row r="4870" spans="1:34">
      <c r="A4870">
        <v>5291</v>
      </c>
      <c r="B4870" s="1">
        <v>23563.793000000001</v>
      </c>
      <c r="C4870" s="6">
        <v>0.05</v>
      </c>
      <c r="D4870" t="s">
        <v>3</v>
      </c>
      <c r="E4870">
        <v>0</v>
      </c>
      <c r="F4870">
        <v>12.5</v>
      </c>
      <c r="G4870" t="s">
        <v>2</v>
      </c>
      <c r="H4870">
        <v>1</v>
      </c>
      <c r="I4870" t="s">
        <v>0</v>
      </c>
      <c r="J4870">
        <v>0</v>
      </c>
      <c r="K4870">
        <v>11.5</v>
      </c>
      <c r="L4870" t="s">
        <v>2</v>
      </c>
      <c r="M4870">
        <v>1</v>
      </c>
      <c r="N4870" t="s">
        <v>5347</v>
      </c>
      <c r="O4870">
        <v>1</v>
      </c>
      <c r="P4870" t="str">
        <f>D4870&amp;"-"&amp;F4870&amp;"-"&amp;G4870&amp;"-"&amp;E4870&amp;"-"&amp;H4870</f>
        <v>A2Delta-12.5-f-0-1</v>
      </c>
      <c r="Q4870" t="str">
        <f>I4870&amp;"-"&amp;K4870&amp;"-"&amp;L4870&amp;"-"&amp;J4870&amp;"-"&amp;M4870</f>
        <v>X2Pi-11.5-f-0-1</v>
      </c>
      <c r="R4870">
        <f>B4870+S4870</f>
        <v>25395.828822754003</v>
      </c>
      <c r="S4870">
        <f>_xlfn.IFNA(VLOOKUP(Q4870,'MARVEL-X'!A$2:I$1400,7,FALSE),VLOOKUP(Q4870,MARVEL!A$2:J$1522,10,FALSE))</f>
        <v>1832.035822754</v>
      </c>
      <c r="T4870">
        <f>IF(P4870=P4869,R4870+T4869,R4870)</f>
        <v>152374.94639659399</v>
      </c>
      <c r="U4870">
        <f>IF(P4870=P4869,1+U4869,1)</f>
        <v>6</v>
      </c>
      <c r="V4870" t="str">
        <f t="shared" si="76"/>
        <v/>
      </c>
      <c r="W4870" t="str">
        <f>IF(V4870="","",IF(ABS(V4870-R4870)&gt;W$1,ABS(V4870-R4870),""))</f>
        <v/>
      </c>
      <c r="X4870" t="str">
        <f>Y4870&amp;"-"&amp;Z4870&amp;"-"&amp;AC4870&amp;"-"&amp;AD4870&amp;"-"&amp;AG4870</f>
        <v>12.5-f-A-0-2.5</v>
      </c>
      <c r="Y4870">
        <f>F4870</f>
        <v>12.5</v>
      </c>
      <c r="Z4870" s="2" t="str">
        <f>G4870</f>
        <v>f</v>
      </c>
      <c r="AA4870">
        <f>_xlfn.IFNA(VLOOKUP(X4870,'duo-out'!A$2:Q$5000,5,FALSE),E4870+10*(H4870-1)+1+_xlfn.IFNA(VLOOKUP(D4870,states!A$2:C$10,3,FALSE),1))</f>
        <v>251</v>
      </c>
      <c r="AB4870" t="str">
        <f>IF(V4870="","",V4870)</f>
        <v/>
      </c>
      <c r="AC4870" s="2" t="str">
        <f>_xlfn.IFNA(VLOOKUP(D4870,states!A$2:C$10,2,FALSE),"XX")</f>
        <v>A</v>
      </c>
      <c r="AD4870">
        <f>E4870</f>
        <v>0</v>
      </c>
      <c r="AE4870">
        <f>_xlfn.IFNA(VLOOKUP(D4870,states!A$2:D$10,4,FALSE),0)</f>
        <v>2</v>
      </c>
      <c r="AF4870">
        <v>0.5</v>
      </c>
      <c r="AG4870">
        <f>IF(AE4870=0,AF4870,IF(AE4870=1,IF(F4870=0.5,0.5,IF(H4870=1,0.5,1.5)),IF(F4870=0.5,0.5,IF(H4870=1,2.5,1.5))))</f>
        <v>2.5</v>
      </c>
      <c r="AH4870" s="7">
        <f>IF(AC4870="XX",0,1/C4870^(1/5)*IF(E4870=0,100,1)/(E4870+1)^(1/4))</f>
        <v>182.05642030260799</v>
      </c>
    </row>
    <row r="4871" spans="1:34">
      <c r="A4871">
        <v>645</v>
      </c>
      <c r="B4871" s="1">
        <v>23227.95</v>
      </c>
      <c r="C4871" s="6">
        <v>0.19689999999999999</v>
      </c>
      <c r="D4871" t="s">
        <v>3</v>
      </c>
      <c r="E4871">
        <v>0</v>
      </c>
      <c r="F4871">
        <v>12.5</v>
      </c>
      <c r="G4871" t="s">
        <v>2</v>
      </c>
      <c r="H4871">
        <v>1</v>
      </c>
      <c r="I4871" t="s">
        <v>0</v>
      </c>
      <c r="J4871">
        <v>0</v>
      </c>
      <c r="K4871">
        <v>12.5</v>
      </c>
      <c r="L4871" t="s">
        <v>1</v>
      </c>
      <c r="M4871">
        <v>1</v>
      </c>
      <c r="N4871" t="s">
        <v>701</v>
      </c>
      <c r="O4871">
        <v>1</v>
      </c>
      <c r="P4871" t="str">
        <f>D4871&amp;"-"&amp;F4871&amp;"-"&amp;G4871&amp;"-"&amp;E4871&amp;"-"&amp;H4871</f>
        <v>A2Delta-12.5-f-0-1</v>
      </c>
      <c r="Q4871" t="str">
        <f>I4871&amp;"-"&amp;K4871&amp;"-"&amp;L4871&amp;"-"&amp;J4871&amp;"-"&amp;M4871</f>
        <v>X2Pi-12.5-e-0-1</v>
      </c>
      <c r="R4871">
        <f>B4871+S4871</f>
        <v>25395.645760218002</v>
      </c>
      <c r="S4871">
        <f>_xlfn.IFNA(VLOOKUP(Q4871,'MARVEL-X'!A$2:I$1400,7,FALSE),VLOOKUP(Q4871,MARVEL!A$2:J$1522,10,FALSE))</f>
        <v>2167.695760218</v>
      </c>
      <c r="T4871">
        <f>IF(P4871=P4870,R4871+T4870,R4871)</f>
        <v>177770.592156812</v>
      </c>
      <c r="U4871">
        <f>IF(P4871=P4870,1+U4870,1)</f>
        <v>7</v>
      </c>
      <c r="V4871" t="str">
        <f t="shared" si="76"/>
        <v/>
      </c>
      <c r="W4871" t="str">
        <f>IF(V4871="","",IF(ABS(V4871-R4871)&gt;W$1,ABS(V4871-R4871),""))</f>
        <v/>
      </c>
      <c r="X4871" t="str">
        <f>Y4871&amp;"-"&amp;Z4871&amp;"-"&amp;AC4871&amp;"-"&amp;AD4871&amp;"-"&amp;AG4871</f>
        <v>12.5-f-A-0-2.5</v>
      </c>
      <c r="Y4871">
        <f>F4871</f>
        <v>12.5</v>
      </c>
      <c r="Z4871" s="2" t="str">
        <f>G4871</f>
        <v>f</v>
      </c>
      <c r="AA4871">
        <f>_xlfn.IFNA(VLOOKUP(X4871,'duo-out'!A$2:Q$5000,5,FALSE),E4871+10*(H4871-1)+1+_xlfn.IFNA(VLOOKUP(D4871,states!A$2:C$10,3,FALSE),1))</f>
        <v>251</v>
      </c>
      <c r="AB4871" t="str">
        <f>IF(V4871="","",V4871)</f>
        <v/>
      </c>
      <c r="AC4871" s="2" t="str">
        <f>_xlfn.IFNA(VLOOKUP(D4871,states!A$2:C$10,2,FALSE),"XX")</f>
        <v>A</v>
      </c>
      <c r="AD4871">
        <f>E4871</f>
        <v>0</v>
      </c>
      <c r="AE4871">
        <f>_xlfn.IFNA(VLOOKUP(D4871,states!A$2:D$10,4,FALSE),0)</f>
        <v>2</v>
      </c>
      <c r="AF4871">
        <v>0.5</v>
      </c>
      <c r="AG4871">
        <f>IF(AE4871=0,AF4871,IF(AE4871=1,IF(F4871=0.5,0.5,IF(H4871=1,0.5,1.5)),IF(F4871=0.5,0.5,IF(H4871=1,2.5,1.5))))</f>
        <v>2.5</v>
      </c>
      <c r="AH4871" s="7">
        <f>IF(AC4871="XX",0,1/C4871^(1/5)*IF(E4871=0,100,1)/(E4871+1)^(1/4))</f>
        <v>138.40470588371863</v>
      </c>
    </row>
    <row r="4872" spans="1:34">
      <c r="A4872">
        <v>618</v>
      </c>
      <c r="B4872" s="1">
        <v>23563.71</v>
      </c>
      <c r="C4872" s="6">
        <v>9.3509999999999996E-2</v>
      </c>
      <c r="D4872" t="s">
        <v>3</v>
      </c>
      <c r="E4872">
        <v>0</v>
      </c>
      <c r="F4872">
        <v>12.5</v>
      </c>
      <c r="G4872" t="s">
        <v>2</v>
      </c>
      <c r="H4872">
        <v>1</v>
      </c>
      <c r="I4872" t="s">
        <v>0</v>
      </c>
      <c r="J4872">
        <v>0</v>
      </c>
      <c r="K4872">
        <v>11.5</v>
      </c>
      <c r="L4872" t="s">
        <v>2</v>
      </c>
      <c r="M4872">
        <v>1</v>
      </c>
      <c r="N4872" t="s">
        <v>674</v>
      </c>
      <c r="O4872">
        <v>1</v>
      </c>
      <c r="P4872" t="str">
        <f>D4872&amp;"-"&amp;F4872&amp;"-"&amp;G4872&amp;"-"&amp;E4872&amp;"-"&amp;H4872</f>
        <v>A2Delta-12.5-f-0-1</v>
      </c>
      <c r="Q4872" t="str">
        <f>I4872&amp;"-"&amp;K4872&amp;"-"&amp;L4872&amp;"-"&amp;J4872&amp;"-"&amp;M4872</f>
        <v>X2Pi-11.5-f-0-1</v>
      </c>
      <c r="R4872">
        <f>B4872+S4872</f>
        <v>25395.745822753997</v>
      </c>
      <c r="S4872">
        <f>_xlfn.IFNA(VLOOKUP(Q4872,'MARVEL-X'!A$2:I$1400,7,FALSE),VLOOKUP(Q4872,MARVEL!A$2:J$1522,10,FALSE))</f>
        <v>1832.035822754</v>
      </c>
      <c r="T4872">
        <f>IF(P4872=P4871,R4872+T4871,R4872)</f>
        <v>203166.33797956599</v>
      </c>
      <c r="U4872">
        <f>IF(P4872=P4871,1+U4871,1)</f>
        <v>8</v>
      </c>
      <c r="V4872">
        <f t="shared" si="76"/>
        <v>25395.792247445748</v>
      </c>
      <c r="W4872" t="str">
        <f>IF(V4872="","",IF(ABS(V4872-R4872)&gt;W$1,ABS(V4872-R4872),""))</f>
        <v/>
      </c>
      <c r="X4872" t="str">
        <f>Y4872&amp;"-"&amp;Z4872&amp;"-"&amp;AC4872&amp;"-"&amp;AD4872&amp;"-"&amp;AG4872</f>
        <v>12.5-f-A-0-2.5</v>
      </c>
      <c r="Y4872">
        <f>F4872</f>
        <v>12.5</v>
      </c>
      <c r="Z4872" s="2" t="str">
        <f>G4872</f>
        <v>f</v>
      </c>
      <c r="AA4872">
        <f>_xlfn.IFNA(VLOOKUP(X4872,'duo-out'!A$2:Q$5000,5,FALSE),E4872+10*(H4872-1)+1+_xlfn.IFNA(VLOOKUP(D4872,states!A$2:C$10,3,FALSE),1))</f>
        <v>251</v>
      </c>
      <c r="AB4872">
        <f>IF(V4872="","",V4872)</f>
        <v>25395.792247445748</v>
      </c>
      <c r="AC4872" s="2" t="str">
        <f>_xlfn.IFNA(VLOOKUP(D4872,states!A$2:C$10,2,FALSE),"XX")</f>
        <v>A</v>
      </c>
      <c r="AD4872">
        <f>E4872</f>
        <v>0</v>
      </c>
      <c r="AE4872">
        <f>_xlfn.IFNA(VLOOKUP(D4872,states!A$2:D$10,4,FALSE),0)</f>
        <v>2</v>
      </c>
      <c r="AF4872">
        <v>0.5</v>
      </c>
      <c r="AG4872">
        <f>IF(AE4872=0,AF4872,IF(AE4872=1,IF(F4872=0.5,0.5,IF(H4872=1,0.5,1.5)),IF(F4872=0.5,0.5,IF(H4872=1,2.5,1.5))))</f>
        <v>2.5</v>
      </c>
      <c r="AH4872" s="7">
        <f>IF(AC4872="XX",0,1/C4872^(1/5)*IF(E4872=0,100,1)/(E4872+1)^(1/4))</f>
        <v>160.63063958581998</v>
      </c>
    </row>
    <row r="4873" spans="1:34">
      <c r="A4873">
        <v>3954</v>
      </c>
      <c r="B4873" s="1">
        <v>20606.661400000001</v>
      </c>
      <c r="C4873" s="6">
        <v>0.1028</v>
      </c>
      <c r="D4873" t="s">
        <v>3</v>
      </c>
      <c r="E4873">
        <v>0</v>
      </c>
      <c r="F4873">
        <v>12.5</v>
      </c>
      <c r="G4873" t="s">
        <v>2</v>
      </c>
      <c r="H4873">
        <v>2</v>
      </c>
      <c r="I4873" t="s">
        <v>0</v>
      </c>
      <c r="J4873">
        <v>1</v>
      </c>
      <c r="K4873">
        <v>12.5</v>
      </c>
      <c r="L4873" t="s">
        <v>1</v>
      </c>
      <c r="M4873">
        <v>2</v>
      </c>
      <c r="N4873" t="s">
        <v>4010</v>
      </c>
      <c r="O4873">
        <v>1</v>
      </c>
      <c r="P4873" t="str">
        <f>D4873&amp;"-"&amp;F4873&amp;"-"&amp;G4873&amp;"-"&amp;E4873&amp;"-"&amp;H4873</f>
        <v>A2Delta-12.5-f-0-2</v>
      </c>
      <c r="Q4873" t="str">
        <f>I4873&amp;"-"&amp;K4873&amp;"-"&amp;L4873&amp;"-"&amp;J4873&amp;"-"&amp;M4873</f>
        <v>X2Pi-12.5-e-1-2</v>
      </c>
      <c r="R4873">
        <f>B4873+S4873</f>
        <v>25761.229676518</v>
      </c>
      <c r="S4873">
        <f>_xlfn.IFNA(VLOOKUP(Q4873,'MARVEL-X'!A$2:I$1400,7,FALSE),VLOOKUP(Q4873,MARVEL!A$2:J$1522,10,FALSE))</f>
        <v>5154.5682765179999</v>
      </c>
      <c r="T4873">
        <f>IF(P4873=P4872,R4873+T4872,R4873)</f>
        <v>25761.229676518</v>
      </c>
      <c r="U4873">
        <f>IF(P4873=P4872,1+U4872,1)</f>
        <v>1</v>
      </c>
      <c r="V4873" t="str">
        <f t="shared" si="76"/>
        <v/>
      </c>
      <c r="W4873" t="str">
        <f>IF(V4873="","",IF(ABS(V4873-R4873)&gt;W$1,ABS(V4873-R4873),""))</f>
        <v/>
      </c>
      <c r="X4873" t="str">
        <f>Y4873&amp;"-"&amp;Z4873&amp;"-"&amp;AC4873&amp;"-"&amp;AD4873&amp;"-"&amp;AG4873</f>
        <v>12.5-f-A-0-1.5</v>
      </c>
      <c r="Y4873">
        <f>F4873</f>
        <v>12.5</v>
      </c>
      <c r="Z4873" s="2" t="str">
        <f>G4873</f>
        <v>f</v>
      </c>
      <c r="AA4873">
        <f>_xlfn.IFNA(VLOOKUP(X4873,'duo-out'!A$2:Q$5000,5,FALSE),E4873+10*(H4873-1)+1+_xlfn.IFNA(VLOOKUP(D4873,states!A$2:C$10,3,FALSE),1))</f>
        <v>261</v>
      </c>
      <c r="AB4873" t="str">
        <f>IF(V4873="","",V4873)</f>
        <v/>
      </c>
      <c r="AC4873" s="2" t="str">
        <f>_xlfn.IFNA(VLOOKUP(D4873,states!A$2:C$10,2,FALSE),"XX")</f>
        <v>A</v>
      </c>
      <c r="AD4873">
        <f>E4873</f>
        <v>0</v>
      </c>
      <c r="AE4873">
        <f>_xlfn.IFNA(VLOOKUP(D4873,states!A$2:D$10,4,FALSE),0)</f>
        <v>2</v>
      </c>
      <c r="AF4873">
        <v>0.5</v>
      </c>
      <c r="AG4873">
        <f>IF(AE4873=0,AF4873,IF(AE4873=1,IF(F4873=0.5,0.5,IF(H4873=1,0.5,1.5)),IF(F4873=0.5,0.5,IF(H4873=1,2.5,1.5))))</f>
        <v>1.5</v>
      </c>
      <c r="AH4873" s="7">
        <f>IF(AC4873="XX",0,1/C4873^(1/5)*IF(E4873=0,100,1)/(E4873+1)^(1/4))</f>
        <v>157.61639026825668</v>
      </c>
    </row>
    <row r="4874" spans="1:34">
      <c r="A4874">
        <v>3425</v>
      </c>
      <c r="B4874" s="1">
        <v>22854.9094</v>
      </c>
      <c r="C4874" s="6">
        <v>0.01</v>
      </c>
      <c r="D4874" t="s">
        <v>3</v>
      </c>
      <c r="E4874">
        <v>0</v>
      </c>
      <c r="F4874">
        <v>12.5</v>
      </c>
      <c r="G4874" t="s">
        <v>2</v>
      </c>
      <c r="H4874">
        <v>2</v>
      </c>
      <c r="I4874" t="s">
        <v>0</v>
      </c>
      <c r="J4874">
        <v>0</v>
      </c>
      <c r="K4874">
        <v>13.5</v>
      </c>
      <c r="L4874" t="s">
        <v>2</v>
      </c>
      <c r="M4874">
        <v>2</v>
      </c>
      <c r="N4874" t="s">
        <v>3481</v>
      </c>
      <c r="O4874">
        <v>1</v>
      </c>
      <c r="P4874" t="str">
        <f>D4874&amp;"-"&amp;F4874&amp;"-"&amp;G4874&amp;"-"&amp;E4874&amp;"-"&amp;H4874</f>
        <v>A2Delta-12.5-f-0-2</v>
      </c>
      <c r="Q4874" t="str">
        <f>I4874&amp;"-"&amp;K4874&amp;"-"&amp;L4874&amp;"-"&amp;J4874&amp;"-"&amp;M4874</f>
        <v>X2Pi-13.5-f-0-2</v>
      </c>
      <c r="R4874">
        <f>B4874+S4874</f>
        <v>25761.171835787001</v>
      </c>
      <c r="S4874">
        <f>_xlfn.IFNA(VLOOKUP(Q4874,'MARVEL-X'!A$2:I$1400,7,FALSE),VLOOKUP(Q4874,MARVEL!A$2:J$1522,10,FALSE))</f>
        <v>2906.262435787</v>
      </c>
      <c r="T4874">
        <f>IF(P4874=P4873,R4874+T4873,R4874)</f>
        <v>51522.401512305005</v>
      </c>
      <c r="U4874">
        <f>IF(P4874=P4873,1+U4873,1)</f>
        <v>2</v>
      </c>
      <c r="V4874" t="str">
        <f t="shared" si="76"/>
        <v/>
      </c>
      <c r="W4874" t="str">
        <f>IF(V4874="","",IF(ABS(V4874-R4874)&gt;W$1,ABS(V4874-R4874),""))</f>
        <v/>
      </c>
      <c r="X4874" t="str">
        <f>Y4874&amp;"-"&amp;Z4874&amp;"-"&amp;AC4874&amp;"-"&amp;AD4874&amp;"-"&amp;AG4874</f>
        <v>12.5-f-A-0-1.5</v>
      </c>
      <c r="Y4874">
        <f>F4874</f>
        <v>12.5</v>
      </c>
      <c r="Z4874" s="2" t="str">
        <f>G4874</f>
        <v>f</v>
      </c>
      <c r="AA4874">
        <f>_xlfn.IFNA(VLOOKUP(X4874,'duo-out'!A$2:Q$5000,5,FALSE),E4874+10*(H4874-1)+1+_xlfn.IFNA(VLOOKUP(D4874,states!A$2:C$10,3,FALSE),1))</f>
        <v>261</v>
      </c>
      <c r="AB4874" t="str">
        <f>IF(V4874="","",V4874)</f>
        <v/>
      </c>
      <c r="AC4874" s="2" t="str">
        <f>_xlfn.IFNA(VLOOKUP(D4874,states!A$2:C$10,2,FALSE),"XX")</f>
        <v>A</v>
      </c>
      <c r="AD4874">
        <f>E4874</f>
        <v>0</v>
      </c>
      <c r="AE4874">
        <f>_xlfn.IFNA(VLOOKUP(D4874,states!A$2:D$10,4,FALSE),0)</f>
        <v>2</v>
      </c>
      <c r="AF4874">
        <v>0.5</v>
      </c>
      <c r="AG4874">
        <f>IF(AE4874=0,AF4874,IF(AE4874=1,IF(F4874=0.5,0.5,IF(H4874=1,0.5,1.5)),IF(F4874=0.5,0.5,IF(H4874=1,2.5,1.5))))</f>
        <v>1.5</v>
      </c>
      <c r="AH4874" s="7">
        <f>IF(AC4874="XX",0,1/C4874^(1/5)*IF(E4874=0,100,1)/(E4874+1)^(1/4))</f>
        <v>251.188643150958</v>
      </c>
    </row>
    <row r="4875" spans="1:34">
      <c r="A4875">
        <v>3401</v>
      </c>
      <c r="B4875" s="1">
        <v>23243.8685</v>
      </c>
      <c r="C4875" s="6">
        <v>5.0000000000000001E-3</v>
      </c>
      <c r="D4875" t="s">
        <v>3</v>
      </c>
      <c r="E4875">
        <v>0</v>
      </c>
      <c r="F4875">
        <v>12.5</v>
      </c>
      <c r="G4875" t="s">
        <v>2</v>
      </c>
      <c r="H4875">
        <v>2</v>
      </c>
      <c r="I4875" t="s">
        <v>0</v>
      </c>
      <c r="J4875">
        <v>0</v>
      </c>
      <c r="K4875">
        <v>12.5</v>
      </c>
      <c r="L4875" t="s">
        <v>1</v>
      </c>
      <c r="M4875">
        <v>2</v>
      </c>
      <c r="N4875" t="s">
        <v>3457</v>
      </c>
      <c r="O4875">
        <v>1</v>
      </c>
      <c r="P4875" t="str">
        <f>D4875&amp;"-"&amp;F4875&amp;"-"&amp;G4875&amp;"-"&amp;E4875&amp;"-"&amp;H4875</f>
        <v>A2Delta-12.5-f-0-2</v>
      </c>
      <c r="Q4875" t="str">
        <f>I4875&amp;"-"&amp;K4875&amp;"-"&amp;L4875&amp;"-"&amp;J4875&amp;"-"&amp;M4875</f>
        <v>X2Pi-12.5-e-0-2</v>
      </c>
      <c r="R4875">
        <f>B4875+S4875</f>
        <v>25761.145220661001</v>
      </c>
      <c r="S4875">
        <f>_xlfn.IFNA(VLOOKUP(Q4875,'MARVEL-X'!A$2:I$1400,7,FALSE),VLOOKUP(Q4875,MARVEL!A$2:J$1522,10,FALSE))</f>
        <v>2517.2767206610001</v>
      </c>
      <c r="T4875">
        <f>IF(P4875=P4874,R4875+T4874,R4875)</f>
        <v>77283.546732966002</v>
      </c>
      <c r="U4875">
        <f>IF(P4875=P4874,1+U4874,1)</f>
        <v>3</v>
      </c>
      <c r="V4875" t="str">
        <f t="shared" si="76"/>
        <v/>
      </c>
      <c r="W4875" t="str">
        <f>IF(V4875="","",IF(ABS(V4875-R4875)&gt;W$1,ABS(V4875-R4875),""))</f>
        <v/>
      </c>
      <c r="X4875" t="str">
        <f>Y4875&amp;"-"&amp;Z4875&amp;"-"&amp;AC4875&amp;"-"&amp;AD4875&amp;"-"&amp;AG4875</f>
        <v>12.5-f-A-0-1.5</v>
      </c>
      <c r="Y4875">
        <f>F4875</f>
        <v>12.5</v>
      </c>
      <c r="Z4875" s="2" t="str">
        <f>G4875</f>
        <v>f</v>
      </c>
      <c r="AA4875">
        <f>_xlfn.IFNA(VLOOKUP(X4875,'duo-out'!A$2:Q$5000,5,FALSE),E4875+10*(H4875-1)+1+_xlfn.IFNA(VLOOKUP(D4875,states!A$2:C$10,3,FALSE),1))</f>
        <v>261</v>
      </c>
      <c r="AB4875" t="str">
        <f>IF(V4875="","",V4875)</f>
        <v/>
      </c>
      <c r="AC4875" s="2" t="str">
        <f>_xlfn.IFNA(VLOOKUP(D4875,states!A$2:C$10,2,FALSE),"XX")</f>
        <v>A</v>
      </c>
      <c r="AD4875">
        <f>E4875</f>
        <v>0</v>
      </c>
      <c r="AE4875">
        <f>_xlfn.IFNA(VLOOKUP(D4875,states!A$2:D$10,4,FALSE),0)</f>
        <v>2</v>
      </c>
      <c r="AF4875">
        <v>0.5</v>
      </c>
      <c r="AG4875">
        <f>IF(AE4875=0,AF4875,IF(AE4875=1,IF(F4875=0.5,0.5,IF(H4875=1,0.5,1.5)),IF(F4875=0.5,0.5,IF(H4875=1,2.5,1.5))))</f>
        <v>1.5</v>
      </c>
      <c r="AH4875" s="7">
        <f>IF(AC4875="XX",0,1/C4875^(1/5)*IF(E4875=0,100,1)/(E4875+1)^(1/4))</f>
        <v>288.53998118144267</v>
      </c>
    </row>
    <row r="4876" spans="1:34">
      <c r="A4876">
        <v>3330</v>
      </c>
      <c r="B4876" s="1">
        <v>23594.0383</v>
      </c>
      <c r="C4876" s="6">
        <v>0.01</v>
      </c>
      <c r="D4876" t="s">
        <v>3</v>
      </c>
      <c r="E4876">
        <v>0</v>
      </c>
      <c r="F4876">
        <v>12.5</v>
      </c>
      <c r="G4876" t="s">
        <v>2</v>
      </c>
      <c r="H4876">
        <v>2</v>
      </c>
      <c r="I4876" t="s">
        <v>0</v>
      </c>
      <c r="J4876">
        <v>0</v>
      </c>
      <c r="K4876">
        <v>11.5</v>
      </c>
      <c r="L4876" t="s">
        <v>2</v>
      </c>
      <c r="M4876">
        <v>2</v>
      </c>
      <c r="N4876" t="s">
        <v>3386</v>
      </c>
      <c r="O4876">
        <v>1</v>
      </c>
      <c r="P4876" t="str">
        <f>D4876&amp;"-"&amp;F4876&amp;"-"&amp;G4876&amp;"-"&amp;E4876&amp;"-"&amp;H4876</f>
        <v>A2Delta-12.5-f-0-2</v>
      </c>
      <c r="Q4876" t="str">
        <f>I4876&amp;"-"&amp;K4876&amp;"-"&amp;L4876&amp;"-"&amp;J4876&amp;"-"&amp;M4876</f>
        <v>X2Pi-11.5-f-0-2</v>
      </c>
      <c r="R4876">
        <f>B4876+S4876</f>
        <v>25761.138735785</v>
      </c>
      <c r="S4876">
        <f>_xlfn.IFNA(VLOOKUP(Q4876,'MARVEL-X'!A$2:I$1400,7,FALSE),VLOOKUP(Q4876,MARVEL!A$2:J$1522,10,FALSE))</f>
        <v>2167.1004357850002</v>
      </c>
      <c r="T4876">
        <f>IF(P4876=P4875,R4876+T4875,R4876)</f>
        <v>103044.68546875101</v>
      </c>
      <c r="U4876">
        <f>IF(P4876=P4875,1+U4875,1)</f>
        <v>4</v>
      </c>
      <c r="V4876" t="str">
        <f t="shared" si="76"/>
        <v/>
      </c>
      <c r="W4876" t="str">
        <f>IF(V4876="","",IF(ABS(V4876-R4876)&gt;W$1,ABS(V4876-R4876),""))</f>
        <v/>
      </c>
      <c r="X4876" t="str">
        <f>Y4876&amp;"-"&amp;Z4876&amp;"-"&amp;AC4876&amp;"-"&amp;AD4876&amp;"-"&amp;AG4876</f>
        <v>12.5-f-A-0-1.5</v>
      </c>
      <c r="Y4876">
        <f>F4876</f>
        <v>12.5</v>
      </c>
      <c r="Z4876" s="2" t="str">
        <f>G4876</f>
        <v>f</v>
      </c>
      <c r="AA4876">
        <f>_xlfn.IFNA(VLOOKUP(X4876,'duo-out'!A$2:Q$5000,5,FALSE),E4876+10*(H4876-1)+1+_xlfn.IFNA(VLOOKUP(D4876,states!A$2:C$10,3,FALSE),1))</f>
        <v>261</v>
      </c>
      <c r="AB4876" t="str">
        <f>IF(V4876="","",V4876)</f>
        <v/>
      </c>
      <c r="AC4876" s="2" t="str">
        <f>_xlfn.IFNA(VLOOKUP(D4876,states!A$2:C$10,2,FALSE),"XX")</f>
        <v>A</v>
      </c>
      <c r="AD4876">
        <f>E4876</f>
        <v>0</v>
      </c>
      <c r="AE4876">
        <f>_xlfn.IFNA(VLOOKUP(D4876,states!A$2:D$10,4,FALSE),0)</f>
        <v>2</v>
      </c>
      <c r="AF4876">
        <v>0.5</v>
      </c>
      <c r="AG4876">
        <f>IF(AE4876=0,AF4876,IF(AE4876=1,IF(F4876=0.5,0.5,IF(H4876=1,0.5,1.5)),IF(F4876=0.5,0.5,IF(H4876=1,2.5,1.5))))</f>
        <v>1.5</v>
      </c>
      <c r="AH4876" s="7">
        <f>IF(AC4876="XX",0,1/C4876^(1/5)*IF(E4876=0,100,1)/(E4876+1)^(1/4))</f>
        <v>251.188643150958</v>
      </c>
    </row>
    <row r="4877" spans="1:34">
      <c r="A4877">
        <v>2828</v>
      </c>
      <c r="B4877" s="1">
        <v>22854.9058</v>
      </c>
      <c r="C4877" s="6">
        <v>6.5770000000000004E-3</v>
      </c>
      <c r="D4877" t="s">
        <v>3</v>
      </c>
      <c r="E4877">
        <v>0</v>
      </c>
      <c r="F4877">
        <v>12.5</v>
      </c>
      <c r="G4877" t="s">
        <v>2</v>
      </c>
      <c r="H4877">
        <v>2</v>
      </c>
      <c r="I4877" t="s">
        <v>0</v>
      </c>
      <c r="J4877">
        <v>0</v>
      </c>
      <c r="K4877">
        <v>13.5</v>
      </c>
      <c r="L4877" t="s">
        <v>2</v>
      </c>
      <c r="M4877">
        <v>2</v>
      </c>
      <c r="N4877" t="s">
        <v>2884</v>
      </c>
      <c r="O4877">
        <v>1</v>
      </c>
      <c r="P4877" t="str">
        <f>D4877&amp;"-"&amp;F4877&amp;"-"&amp;G4877&amp;"-"&amp;E4877&amp;"-"&amp;H4877</f>
        <v>A2Delta-12.5-f-0-2</v>
      </c>
      <c r="Q4877" t="str">
        <f>I4877&amp;"-"&amp;K4877&amp;"-"&amp;L4877&amp;"-"&amp;J4877&amp;"-"&amp;M4877</f>
        <v>X2Pi-13.5-f-0-2</v>
      </c>
      <c r="R4877">
        <f>B4877+S4877</f>
        <v>25761.168235787001</v>
      </c>
      <c r="S4877">
        <f>_xlfn.IFNA(VLOOKUP(Q4877,'MARVEL-X'!A$2:I$1400,7,FALSE),VLOOKUP(Q4877,MARVEL!A$2:J$1522,10,FALSE))</f>
        <v>2906.262435787</v>
      </c>
      <c r="T4877">
        <f>IF(P4877=P4876,R4877+T4876,R4877)</f>
        <v>128805.85370453801</v>
      </c>
      <c r="U4877">
        <f>IF(P4877=P4876,1+U4876,1)</f>
        <v>5</v>
      </c>
      <c r="V4877" t="str">
        <f t="shared" si="76"/>
        <v/>
      </c>
      <c r="W4877" t="str">
        <f>IF(V4877="","",IF(ABS(V4877-R4877)&gt;W$1,ABS(V4877-R4877),""))</f>
        <v/>
      </c>
      <c r="X4877" t="str">
        <f>Y4877&amp;"-"&amp;Z4877&amp;"-"&amp;AC4877&amp;"-"&amp;AD4877&amp;"-"&amp;AG4877</f>
        <v>12.5-f-A-0-1.5</v>
      </c>
      <c r="Y4877">
        <f>F4877</f>
        <v>12.5</v>
      </c>
      <c r="Z4877" s="2" t="str">
        <f>G4877</f>
        <v>f</v>
      </c>
      <c r="AA4877">
        <f>_xlfn.IFNA(VLOOKUP(X4877,'duo-out'!A$2:Q$5000,5,FALSE),E4877+10*(H4877-1)+1+_xlfn.IFNA(VLOOKUP(D4877,states!A$2:C$10,3,FALSE),1))</f>
        <v>261</v>
      </c>
      <c r="AB4877" t="str">
        <f>IF(V4877="","",V4877)</f>
        <v/>
      </c>
      <c r="AC4877" s="2" t="str">
        <f>_xlfn.IFNA(VLOOKUP(D4877,states!A$2:C$10,2,FALSE),"XX")</f>
        <v>A</v>
      </c>
      <c r="AD4877">
        <f>E4877</f>
        <v>0</v>
      </c>
      <c r="AE4877">
        <f>_xlfn.IFNA(VLOOKUP(D4877,states!A$2:D$10,4,FALSE),0)</f>
        <v>2</v>
      </c>
      <c r="AF4877">
        <v>0.5</v>
      </c>
      <c r="AG4877">
        <f>IF(AE4877=0,AF4877,IF(AE4877=1,IF(F4877=0.5,0.5,IF(H4877=1,0.5,1.5)),IF(F4877=0.5,0.5,IF(H4877=1,2.5,1.5))))</f>
        <v>1.5</v>
      </c>
      <c r="AH4877" s="7">
        <f>IF(AC4877="XX",0,1/C4877^(1/5)*IF(E4877=0,100,1)/(E4877+1)^(1/4))</f>
        <v>273.14574000738435</v>
      </c>
    </row>
    <row r="4878" spans="1:34">
      <c r="A4878">
        <v>2807</v>
      </c>
      <c r="B4878" s="1">
        <v>23243.875199999999</v>
      </c>
      <c r="C4878" s="6">
        <v>5.0000000000000001E-3</v>
      </c>
      <c r="D4878" t="s">
        <v>3</v>
      </c>
      <c r="E4878">
        <v>0</v>
      </c>
      <c r="F4878">
        <v>12.5</v>
      </c>
      <c r="G4878" t="s">
        <v>2</v>
      </c>
      <c r="H4878">
        <v>2</v>
      </c>
      <c r="I4878" t="s">
        <v>0</v>
      </c>
      <c r="J4878">
        <v>0</v>
      </c>
      <c r="K4878">
        <v>12.5</v>
      </c>
      <c r="L4878" t="s">
        <v>1</v>
      </c>
      <c r="M4878">
        <v>2</v>
      </c>
      <c r="N4878" t="s">
        <v>2863</v>
      </c>
      <c r="O4878">
        <v>1</v>
      </c>
      <c r="P4878" t="str">
        <f>D4878&amp;"-"&amp;F4878&amp;"-"&amp;G4878&amp;"-"&amp;E4878&amp;"-"&amp;H4878</f>
        <v>A2Delta-12.5-f-0-2</v>
      </c>
      <c r="Q4878" t="str">
        <f>I4878&amp;"-"&amp;K4878&amp;"-"&amp;L4878&amp;"-"&amp;J4878&amp;"-"&amp;M4878</f>
        <v>X2Pi-12.5-e-0-2</v>
      </c>
      <c r="R4878">
        <f>B4878+S4878</f>
        <v>25761.151920660999</v>
      </c>
      <c r="S4878">
        <f>_xlfn.IFNA(VLOOKUP(Q4878,'MARVEL-X'!A$2:I$1400,7,FALSE),VLOOKUP(Q4878,MARVEL!A$2:J$1522,10,FALSE))</f>
        <v>2517.2767206610001</v>
      </c>
      <c r="T4878">
        <f>IF(P4878=P4877,R4878+T4877,R4878)</f>
        <v>154567.005625199</v>
      </c>
      <c r="U4878">
        <f>IF(P4878=P4877,1+U4877,1)</f>
        <v>6</v>
      </c>
      <c r="V4878" t="str">
        <f t="shared" si="76"/>
        <v/>
      </c>
      <c r="W4878" t="str">
        <f>IF(V4878="","",IF(ABS(V4878-R4878)&gt;W$1,ABS(V4878-R4878),""))</f>
        <v/>
      </c>
      <c r="X4878" t="str">
        <f>Y4878&amp;"-"&amp;Z4878&amp;"-"&amp;AC4878&amp;"-"&amp;AD4878&amp;"-"&amp;AG4878</f>
        <v>12.5-f-A-0-1.5</v>
      </c>
      <c r="Y4878">
        <f>F4878</f>
        <v>12.5</v>
      </c>
      <c r="Z4878" s="2" t="str">
        <f>G4878</f>
        <v>f</v>
      </c>
      <c r="AA4878">
        <f>_xlfn.IFNA(VLOOKUP(X4878,'duo-out'!A$2:Q$5000,5,FALSE),E4878+10*(H4878-1)+1+_xlfn.IFNA(VLOOKUP(D4878,states!A$2:C$10,3,FALSE),1))</f>
        <v>261</v>
      </c>
      <c r="AB4878" t="str">
        <f>IF(V4878="","",V4878)</f>
        <v/>
      </c>
      <c r="AC4878" s="2" t="str">
        <f>_xlfn.IFNA(VLOOKUP(D4878,states!A$2:C$10,2,FALSE),"XX")</f>
        <v>A</v>
      </c>
      <c r="AD4878">
        <f>E4878</f>
        <v>0</v>
      </c>
      <c r="AE4878">
        <f>_xlfn.IFNA(VLOOKUP(D4878,states!A$2:D$10,4,FALSE),0)</f>
        <v>2</v>
      </c>
      <c r="AF4878">
        <v>0.5</v>
      </c>
      <c r="AG4878">
        <f>IF(AE4878=0,AF4878,IF(AE4878=1,IF(F4878=0.5,0.5,IF(H4878=1,0.5,1.5)),IF(F4878=0.5,0.5,IF(H4878=1,2.5,1.5))))</f>
        <v>1.5</v>
      </c>
      <c r="AH4878" s="7">
        <f>IF(AC4878="XX",0,1/C4878^(1/5)*IF(E4878=0,100,1)/(E4878+1)^(1/4))</f>
        <v>288.53998118144267</v>
      </c>
    </row>
    <row r="4879" spans="1:34">
      <c r="A4879">
        <v>2745</v>
      </c>
      <c r="B4879" s="1">
        <v>23594.042099999999</v>
      </c>
      <c r="C4879" s="6">
        <v>6.4400000000000004E-3</v>
      </c>
      <c r="D4879" t="s">
        <v>3</v>
      </c>
      <c r="E4879">
        <v>0</v>
      </c>
      <c r="F4879">
        <v>12.5</v>
      </c>
      <c r="G4879" t="s">
        <v>2</v>
      </c>
      <c r="H4879">
        <v>2</v>
      </c>
      <c r="I4879" t="s">
        <v>0</v>
      </c>
      <c r="J4879">
        <v>0</v>
      </c>
      <c r="K4879">
        <v>11.5</v>
      </c>
      <c r="L4879" t="s">
        <v>2</v>
      </c>
      <c r="M4879">
        <v>2</v>
      </c>
      <c r="N4879" t="s">
        <v>2801</v>
      </c>
      <c r="O4879">
        <v>1</v>
      </c>
      <c r="P4879" t="str">
        <f>D4879&amp;"-"&amp;F4879&amp;"-"&amp;G4879&amp;"-"&amp;E4879&amp;"-"&amp;H4879</f>
        <v>A2Delta-12.5-f-0-2</v>
      </c>
      <c r="Q4879" t="str">
        <f>I4879&amp;"-"&amp;K4879&amp;"-"&amp;L4879&amp;"-"&amp;J4879&amp;"-"&amp;M4879</f>
        <v>X2Pi-11.5-f-0-2</v>
      </c>
      <c r="R4879">
        <f>B4879+S4879</f>
        <v>25761.142535784998</v>
      </c>
      <c r="S4879">
        <f>_xlfn.IFNA(VLOOKUP(Q4879,'MARVEL-X'!A$2:I$1400,7,FALSE),VLOOKUP(Q4879,MARVEL!A$2:J$1522,10,FALSE))</f>
        <v>2167.1004357850002</v>
      </c>
      <c r="T4879">
        <f>IF(P4879=P4878,R4879+T4878,R4879)</f>
        <v>180328.14816098401</v>
      </c>
      <c r="U4879">
        <f>IF(P4879=P4878,1+U4878,1)</f>
        <v>7</v>
      </c>
      <c r="V4879" t="str">
        <f t="shared" si="76"/>
        <v/>
      </c>
      <c r="W4879" t="str">
        <f>IF(V4879="","",IF(ABS(V4879-R4879)&gt;W$1,ABS(V4879-R4879),""))</f>
        <v/>
      </c>
      <c r="X4879" t="str">
        <f>Y4879&amp;"-"&amp;Z4879&amp;"-"&amp;AC4879&amp;"-"&amp;AD4879&amp;"-"&amp;AG4879</f>
        <v>12.5-f-A-0-1.5</v>
      </c>
      <c r="Y4879">
        <f>F4879</f>
        <v>12.5</v>
      </c>
      <c r="Z4879" s="2" t="str">
        <f>G4879</f>
        <v>f</v>
      </c>
      <c r="AA4879">
        <f>_xlfn.IFNA(VLOOKUP(X4879,'duo-out'!A$2:Q$5000,5,FALSE),E4879+10*(H4879-1)+1+_xlfn.IFNA(VLOOKUP(D4879,states!A$2:C$10,3,FALSE),1))</f>
        <v>261</v>
      </c>
      <c r="AB4879" t="str">
        <f>IF(V4879="","",V4879)</f>
        <v/>
      </c>
      <c r="AC4879" s="2" t="str">
        <f>_xlfn.IFNA(VLOOKUP(D4879,states!A$2:C$10,2,FALSE),"XX")</f>
        <v>A</v>
      </c>
      <c r="AD4879">
        <f>E4879</f>
        <v>0</v>
      </c>
      <c r="AE4879">
        <f>_xlfn.IFNA(VLOOKUP(D4879,states!A$2:D$10,4,FALSE),0)</f>
        <v>2</v>
      </c>
      <c r="AF4879">
        <v>0.5</v>
      </c>
      <c r="AG4879">
        <f>IF(AE4879=0,AF4879,IF(AE4879=1,IF(F4879=0.5,0.5,IF(H4879=1,0.5,1.5)),IF(F4879=0.5,0.5,IF(H4879=1,2.5,1.5))))</f>
        <v>1.5</v>
      </c>
      <c r="AH4879" s="7">
        <f>IF(AC4879="XX",0,1/C4879^(1/5)*IF(E4879=0,100,1)/(E4879+1)^(1/4))</f>
        <v>274.29811716125954</v>
      </c>
    </row>
    <row r="4880" spans="1:34">
      <c r="A4880">
        <v>5469</v>
      </c>
      <c r="B4880" s="1">
        <v>23243.873</v>
      </c>
      <c r="C4880" s="6">
        <v>0.05</v>
      </c>
      <c r="D4880" t="s">
        <v>3</v>
      </c>
      <c r="E4880">
        <v>0</v>
      </c>
      <c r="F4880">
        <v>12.5</v>
      </c>
      <c r="G4880" t="s">
        <v>2</v>
      </c>
      <c r="H4880">
        <v>2</v>
      </c>
      <c r="I4880" t="s">
        <v>0</v>
      </c>
      <c r="J4880">
        <v>0</v>
      </c>
      <c r="K4880">
        <v>12.5</v>
      </c>
      <c r="L4880" t="s">
        <v>1</v>
      </c>
      <c r="M4880">
        <v>2</v>
      </c>
      <c r="N4880" t="s">
        <v>5525</v>
      </c>
      <c r="O4880">
        <v>1</v>
      </c>
      <c r="P4880" t="str">
        <f>D4880&amp;"-"&amp;F4880&amp;"-"&amp;G4880&amp;"-"&amp;E4880&amp;"-"&amp;H4880</f>
        <v>A2Delta-12.5-f-0-2</v>
      </c>
      <c r="Q4880" t="str">
        <f>I4880&amp;"-"&amp;K4880&amp;"-"&amp;L4880&amp;"-"&amp;J4880&amp;"-"&amp;M4880</f>
        <v>X2Pi-12.5-e-0-2</v>
      </c>
      <c r="R4880">
        <f>B4880+S4880</f>
        <v>25761.149720661</v>
      </c>
      <c r="S4880">
        <f>_xlfn.IFNA(VLOOKUP(Q4880,'MARVEL-X'!A$2:I$1400,7,FALSE),VLOOKUP(Q4880,MARVEL!A$2:J$1522,10,FALSE))</f>
        <v>2517.2767206610001</v>
      </c>
      <c r="T4880">
        <f>IF(P4880=P4879,R4880+T4879,R4880)</f>
        <v>206089.297881645</v>
      </c>
      <c r="U4880">
        <f>IF(P4880=P4879,1+U4879,1)</f>
        <v>8</v>
      </c>
      <c r="V4880" t="str">
        <f t="shared" si="76"/>
        <v/>
      </c>
      <c r="W4880" t="str">
        <f>IF(V4880="","",IF(ABS(V4880-R4880)&gt;W$1,ABS(V4880-R4880),""))</f>
        <v/>
      </c>
      <c r="X4880" t="str">
        <f>Y4880&amp;"-"&amp;Z4880&amp;"-"&amp;AC4880&amp;"-"&amp;AD4880&amp;"-"&amp;AG4880</f>
        <v>12.5-f-A-0-1.5</v>
      </c>
      <c r="Y4880">
        <f>F4880</f>
        <v>12.5</v>
      </c>
      <c r="Z4880" s="2" t="str">
        <f>G4880</f>
        <v>f</v>
      </c>
      <c r="AA4880">
        <f>_xlfn.IFNA(VLOOKUP(X4880,'duo-out'!A$2:Q$5000,5,FALSE),E4880+10*(H4880-1)+1+_xlfn.IFNA(VLOOKUP(D4880,states!A$2:C$10,3,FALSE),1))</f>
        <v>261</v>
      </c>
      <c r="AB4880" t="str">
        <f>IF(V4880="","",V4880)</f>
        <v/>
      </c>
      <c r="AC4880" s="2" t="str">
        <f>_xlfn.IFNA(VLOOKUP(D4880,states!A$2:C$10,2,FALSE),"XX")</f>
        <v>A</v>
      </c>
      <c r="AD4880">
        <f>E4880</f>
        <v>0</v>
      </c>
      <c r="AE4880">
        <f>_xlfn.IFNA(VLOOKUP(D4880,states!A$2:D$10,4,FALSE),0)</f>
        <v>2</v>
      </c>
      <c r="AF4880">
        <v>0.5</v>
      </c>
      <c r="AG4880">
        <f>IF(AE4880=0,AF4880,IF(AE4880=1,IF(F4880=0.5,0.5,IF(H4880=1,0.5,1.5)),IF(F4880=0.5,0.5,IF(H4880=1,2.5,1.5))))</f>
        <v>1.5</v>
      </c>
      <c r="AH4880" s="7">
        <f>IF(AC4880="XX",0,1/C4880^(1/5)*IF(E4880=0,100,1)/(E4880+1)^(1/4))</f>
        <v>182.05642030260799</v>
      </c>
    </row>
    <row r="4881" spans="1:34">
      <c r="A4881">
        <v>5407</v>
      </c>
      <c r="B4881" s="1">
        <v>23594.045999999998</v>
      </c>
      <c r="C4881" s="6">
        <v>0.05</v>
      </c>
      <c r="D4881" t="s">
        <v>3</v>
      </c>
      <c r="E4881">
        <v>0</v>
      </c>
      <c r="F4881">
        <v>12.5</v>
      </c>
      <c r="G4881" t="s">
        <v>2</v>
      </c>
      <c r="H4881">
        <v>2</v>
      </c>
      <c r="I4881" t="s">
        <v>0</v>
      </c>
      <c r="J4881">
        <v>0</v>
      </c>
      <c r="K4881">
        <v>11.5</v>
      </c>
      <c r="L4881" t="s">
        <v>2</v>
      </c>
      <c r="M4881">
        <v>2</v>
      </c>
      <c r="N4881" t="s">
        <v>5463</v>
      </c>
      <c r="O4881">
        <v>1</v>
      </c>
      <c r="P4881" t="str">
        <f>D4881&amp;"-"&amp;F4881&amp;"-"&amp;G4881&amp;"-"&amp;E4881&amp;"-"&amp;H4881</f>
        <v>A2Delta-12.5-f-0-2</v>
      </c>
      <c r="Q4881" t="str">
        <f>I4881&amp;"-"&amp;K4881&amp;"-"&amp;L4881&amp;"-"&amp;J4881&amp;"-"&amp;M4881</f>
        <v>X2Pi-11.5-f-0-2</v>
      </c>
      <c r="R4881">
        <f>B4881+S4881</f>
        <v>25761.146435784998</v>
      </c>
      <c r="S4881">
        <f>_xlfn.IFNA(VLOOKUP(Q4881,'MARVEL-X'!A$2:I$1400,7,FALSE),VLOOKUP(Q4881,MARVEL!A$2:J$1522,10,FALSE))</f>
        <v>2167.1004357850002</v>
      </c>
      <c r="T4881">
        <f>IF(P4881=P4880,R4881+T4880,R4881)</f>
        <v>231850.44431743</v>
      </c>
      <c r="U4881">
        <f>IF(P4881=P4880,1+U4880,1)</f>
        <v>9</v>
      </c>
      <c r="V4881" t="str">
        <f t="shared" si="76"/>
        <v/>
      </c>
      <c r="W4881" t="str">
        <f>IF(V4881="","",IF(ABS(V4881-R4881)&gt;W$1,ABS(V4881-R4881),""))</f>
        <v/>
      </c>
      <c r="X4881" t="str">
        <f>Y4881&amp;"-"&amp;Z4881&amp;"-"&amp;AC4881&amp;"-"&amp;AD4881&amp;"-"&amp;AG4881</f>
        <v>12.5-f-A-0-1.5</v>
      </c>
      <c r="Y4881">
        <f>F4881</f>
        <v>12.5</v>
      </c>
      <c r="Z4881" s="2" t="str">
        <f>G4881</f>
        <v>f</v>
      </c>
      <c r="AA4881">
        <f>_xlfn.IFNA(VLOOKUP(X4881,'duo-out'!A$2:Q$5000,5,FALSE),E4881+10*(H4881-1)+1+_xlfn.IFNA(VLOOKUP(D4881,states!A$2:C$10,3,FALSE),1))</f>
        <v>261</v>
      </c>
      <c r="AB4881" t="str">
        <f>IF(V4881="","",V4881)</f>
        <v/>
      </c>
      <c r="AC4881" s="2" t="str">
        <f>_xlfn.IFNA(VLOOKUP(D4881,states!A$2:C$10,2,FALSE),"XX")</f>
        <v>A</v>
      </c>
      <c r="AD4881">
        <f>E4881</f>
        <v>0</v>
      </c>
      <c r="AE4881">
        <f>_xlfn.IFNA(VLOOKUP(D4881,states!A$2:D$10,4,FALSE),0)</f>
        <v>2</v>
      </c>
      <c r="AF4881">
        <v>0.5</v>
      </c>
      <c r="AG4881">
        <f>IF(AE4881=0,AF4881,IF(AE4881=1,IF(F4881=0.5,0.5,IF(H4881=1,0.5,1.5)),IF(F4881=0.5,0.5,IF(H4881=1,2.5,1.5))))</f>
        <v>1.5</v>
      </c>
      <c r="AH4881" s="7">
        <f>IF(AC4881="XX",0,1/C4881^(1/5)*IF(E4881=0,100,1)/(E4881+1)^(1/4))</f>
        <v>182.05642030260799</v>
      </c>
    </row>
    <row r="4882" spans="1:34">
      <c r="A4882">
        <v>855</v>
      </c>
      <c r="B4882" s="1">
        <v>22854.73</v>
      </c>
      <c r="C4882" s="6">
        <v>0.18970000000000001</v>
      </c>
      <c r="D4882" t="s">
        <v>3</v>
      </c>
      <c r="E4882">
        <v>0</v>
      </c>
      <c r="F4882">
        <v>12.5</v>
      </c>
      <c r="G4882" t="s">
        <v>2</v>
      </c>
      <c r="H4882">
        <v>2</v>
      </c>
      <c r="I4882" t="s">
        <v>0</v>
      </c>
      <c r="J4882">
        <v>0</v>
      </c>
      <c r="K4882">
        <v>13.5</v>
      </c>
      <c r="L4882" t="s">
        <v>2</v>
      </c>
      <c r="M4882">
        <v>2</v>
      </c>
      <c r="N4882" t="s">
        <v>911</v>
      </c>
      <c r="O4882">
        <v>1</v>
      </c>
      <c r="P4882" t="str">
        <f>D4882&amp;"-"&amp;F4882&amp;"-"&amp;G4882&amp;"-"&amp;E4882&amp;"-"&amp;H4882</f>
        <v>A2Delta-12.5-f-0-2</v>
      </c>
      <c r="Q4882" t="str">
        <f>I4882&amp;"-"&amp;K4882&amp;"-"&amp;L4882&amp;"-"&amp;J4882&amp;"-"&amp;M4882</f>
        <v>X2Pi-13.5-f-0-2</v>
      </c>
      <c r="R4882">
        <f>B4882+S4882</f>
        <v>25760.992435787</v>
      </c>
      <c r="S4882">
        <f>_xlfn.IFNA(VLOOKUP(Q4882,'MARVEL-X'!A$2:I$1400,7,FALSE),VLOOKUP(Q4882,MARVEL!A$2:J$1522,10,FALSE))</f>
        <v>2906.262435787</v>
      </c>
      <c r="T4882">
        <f>IF(P4882=P4881,R4882+T4881,R4882)</f>
        <v>257611.43675321699</v>
      </c>
      <c r="U4882">
        <f>IF(P4882=P4881,1+U4881,1)</f>
        <v>10</v>
      </c>
      <c r="V4882" t="str">
        <f t="shared" si="76"/>
        <v/>
      </c>
      <c r="W4882" t="str">
        <f>IF(V4882="","",IF(ABS(V4882-R4882)&gt;W$1,ABS(V4882-R4882),""))</f>
        <v/>
      </c>
      <c r="X4882" t="str">
        <f>Y4882&amp;"-"&amp;Z4882&amp;"-"&amp;AC4882&amp;"-"&amp;AD4882&amp;"-"&amp;AG4882</f>
        <v>12.5-f-A-0-1.5</v>
      </c>
      <c r="Y4882">
        <f>F4882</f>
        <v>12.5</v>
      </c>
      <c r="Z4882" s="2" t="str">
        <f>G4882</f>
        <v>f</v>
      </c>
      <c r="AA4882">
        <f>_xlfn.IFNA(VLOOKUP(X4882,'duo-out'!A$2:Q$5000,5,FALSE),E4882+10*(H4882-1)+1+_xlfn.IFNA(VLOOKUP(D4882,states!A$2:C$10,3,FALSE),1))</f>
        <v>261</v>
      </c>
      <c r="AB4882" t="str">
        <f>IF(V4882="","",V4882)</f>
        <v/>
      </c>
      <c r="AC4882" s="2" t="str">
        <f>_xlfn.IFNA(VLOOKUP(D4882,states!A$2:C$10,2,FALSE),"XX")</f>
        <v>A</v>
      </c>
      <c r="AD4882">
        <f>E4882</f>
        <v>0</v>
      </c>
      <c r="AE4882">
        <f>_xlfn.IFNA(VLOOKUP(D4882,states!A$2:D$10,4,FALSE),0)</f>
        <v>2</v>
      </c>
      <c r="AF4882">
        <v>0.5</v>
      </c>
      <c r="AG4882">
        <f>IF(AE4882=0,AF4882,IF(AE4882=1,IF(F4882=0.5,0.5,IF(H4882=1,0.5,1.5)),IF(F4882=0.5,0.5,IF(H4882=1,2.5,1.5))))</f>
        <v>1.5</v>
      </c>
      <c r="AH4882" s="7">
        <f>IF(AC4882="XX",0,1/C4882^(1/5)*IF(E4882=0,100,1)/(E4882+1)^(1/4))</f>
        <v>139.43973020959598</v>
      </c>
    </row>
    <row r="4883" spans="1:34">
      <c r="A4883">
        <v>825</v>
      </c>
      <c r="B4883" s="1">
        <v>23243.86</v>
      </c>
      <c r="C4883" s="6">
        <v>0.05</v>
      </c>
      <c r="D4883" t="s">
        <v>3</v>
      </c>
      <c r="E4883">
        <v>0</v>
      </c>
      <c r="F4883">
        <v>12.5</v>
      </c>
      <c r="G4883" t="s">
        <v>2</v>
      </c>
      <c r="H4883">
        <v>2</v>
      </c>
      <c r="I4883" t="s">
        <v>0</v>
      </c>
      <c r="J4883">
        <v>0</v>
      </c>
      <c r="K4883">
        <v>12.5</v>
      </c>
      <c r="L4883" t="s">
        <v>1</v>
      </c>
      <c r="M4883">
        <v>2</v>
      </c>
      <c r="N4883" t="s">
        <v>881</v>
      </c>
      <c r="O4883">
        <v>1</v>
      </c>
      <c r="P4883" t="str">
        <f>D4883&amp;"-"&amp;F4883&amp;"-"&amp;G4883&amp;"-"&amp;E4883&amp;"-"&amp;H4883</f>
        <v>A2Delta-12.5-f-0-2</v>
      </c>
      <c r="Q4883" t="str">
        <f>I4883&amp;"-"&amp;K4883&amp;"-"&amp;L4883&amp;"-"&amp;J4883&amp;"-"&amp;M4883</f>
        <v>X2Pi-12.5-e-0-2</v>
      </c>
      <c r="R4883">
        <f>B4883+S4883</f>
        <v>25761.136720661001</v>
      </c>
      <c r="S4883">
        <f>_xlfn.IFNA(VLOOKUP(Q4883,'MARVEL-X'!A$2:I$1400,7,FALSE),VLOOKUP(Q4883,MARVEL!A$2:J$1522,10,FALSE))</f>
        <v>2517.2767206610001</v>
      </c>
      <c r="T4883">
        <f>IF(P4883=P4882,R4883+T4882,R4883)</f>
        <v>283372.57347387797</v>
      </c>
      <c r="U4883">
        <f>IF(P4883=P4882,1+U4882,1)</f>
        <v>11</v>
      </c>
      <c r="V4883" t="str">
        <f t="shared" si="76"/>
        <v/>
      </c>
      <c r="W4883" t="str">
        <f>IF(V4883="","",IF(ABS(V4883-R4883)&gt;W$1,ABS(V4883-R4883),""))</f>
        <v/>
      </c>
      <c r="X4883" t="str">
        <f>Y4883&amp;"-"&amp;Z4883&amp;"-"&amp;AC4883&amp;"-"&amp;AD4883&amp;"-"&amp;AG4883</f>
        <v>12.5-f-A-0-1.5</v>
      </c>
      <c r="Y4883">
        <f>F4883</f>
        <v>12.5</v>
      </c>
      <c r="Z4883" s="2" t="str">
        <f>G4883</f>
        <v>f</v>
      </c>
      <c r="AA4883">
        <f>_xlfn.IFNA(VLOOKUP(X4883,'duo-out'!A$2:Q$5000,5,FALSE),E4883+10*(H4883-1)+1+_xlfn.IFNA(VLOOKUP(D4883,states!A$2:C$10,3,FALSE),1))</f>
        <v>261</v>
      </c>
      <c r="AB4883" t="str">
        <f>IF(V4883="","",V4883)</f>
        <v/>
      </c>
      <c r="AC4883" s="2" t="str">
        <f>_xlfn.IFNA(VLOOKUP(D4883,states!A$2:C$10,2,FALSE),"XX")</f>
        <v>A</v>
      </c>
      <c r="AD4883">
        <f>E4883</f>
        <v>0</v>
      </c>
      <c r="AE4883">
        <f>_xlfn.IFNA(VLOOKUP(D4883,states!A$2:D$10,4,FALSE),0)</f>
        <v>2</v>
      </c>
      <c r="AF4883">
        <v>0.5</v>
      </c>
      <c r="AG4883">
        <f>IF(AE4883=0,AF4883,IF(AE4883=1,IF(F4883=0.5,0.5,IF(H4883=1,0.5,1.5)),IF(F4883=0.5,0.5,IF(H4883=1,2.5,1.5))))</f>
        <v>1.5</v>
      </c>
      <c r="AH4883" s="7">
        <f>IF(AC4883="XX",0,1/C4883^(1/5)*IF(E4883=0,100,1)/(E4883+1)^(1/4))</f>
        <v>182.05642030260799</v>
      </c>
    </row>
    <row r="4884" spans="1:34">
      <c r="A4884">
        <v>739</v>
      </c>
      <c r="B4884" s="1">
        <v>23594.07</v>
      </c>
      <c r="C4884" s="6">
        <v>0.05</v>
      </c>
      <c r="D4884" t="s">
        <v>3</v>
      </c>
      <c r="E4884">
        <v>0</v>
      </c>
      <c r="F4884">
        <v>12.5</v>
      </c>
      <c r="G4884" t="s">
        <v>2</v>
      </c>
      <c r="H4884">
        <v>2</v>
      </c>
      <c r="I4884" t="s">
        <v>0</v>
      </c>
      <c r="J4884">
        <v>0</v>
      </c>
      <c r="K4884">
        <v>11.5</v>
      </c>
      <c r="L4884" t="s">
        <v>2</v>
      </c>
      <c r="M4884">
        <v>2</v>
      </c>
      <c r="N4884" t="s">
        <v>795</v>
      </c>
      <c r="O4884">
        <v>1</v>
      </c>
      <c r="P4884" t="str">
        <f>D4884&amp;"-"&amp;F4884&amp;"-"&amp;G4884&amp;"-"&amp;E4884&amp;"-"&amp;H4884</f>
        <v>A2Delta-12.5-f-0-2</v>
      </c>
      <c r="Q4884" t="str">
        <f>I4884&amp;"-"&amp;K4884&amp;"-"&amp;L4884&amp;"-"&amp;J4884&amp;"-"&amp;M4884</f>
        <v>X2Pi-11.5-f-0-2</v>
      </c>
      <c r="R4884">
        <f>B4884+S4884</f>
        <v>25761.170435784999</v>
      </c>
      <c r="S4884">
        <f>_xlfn.IFNA(VLOOKUP(Q4884,'MARVEL-X'!A$2:I$1400,7,FALSE),VLOOKUP(Q4884,MARVEL!A$2:J$1522,10,FALSE))</f>
        <v>2167.1004357850002</v>
      </c>
      <c r="T4884">
        <f>IF(P4884=P4883,R4884+T4883,R4884)</f>
        <v>309133.743909663</v>
      </c>
      <c r="U4884">
        <f>IF(P4884=P4883,1+U4883,1)</f>
        <v>12</v>
      </c>
      <c r="V4884">
        <f t="shared" si="76"/>
        <v>25761.14532580525</v>
      </c>
      <c r="W4884" t="str">
        <f>IF(V4884="","",IF(ABS(V4884-R4884)&gt;W$1,ABS(V4884-R4884),""))</f>
        <v/>
      </c>
      <c r="X4884" t="str">
        <f>Y4884&amp;"-"&amp;Z4884&amp;"-"&amp;AC4884&amp;"-"&amp;AD4884&amp;"-"&amp;AG4884</f>
        <v>12.5-f-A-0-1.5</v>
      </c>
      <c r="Y4884">
        <f>F4884</f>
        <v>12.5</v>
      </c>
      <c r="Z4884" s="2" t="str">
        <f>G4884</f>
        <v>f</v>
      </c>
      <c r="AA4884">
        <f>_xlfn.IFNA(VLOOKUP(X4884,'duo-out'!A$2:Q$5000,5,FALSE),E4884+10*(H4884-1)+1+_xlfn.IFNA(VLOOKUP(D4884,states!A$2:C$10,3,FALSE),1))</f>
        <v>261</v>
      </c>
      <c r="AB4884">
        <f>IF(V4884="","",V4884)</f>
        <v>25761.14532580525</v>
      </c>
      <c r="AC4884" s="2" t="str">
        <f>_xlfn.IFNA(VLOOKUP(D4884,states!A$2:C$10,2,FALSE),"XX")</f>
        <v>A</v>
      </c>
      <c r="AD4884">
        <f>E4884</f>
        <v>0</v>
      </c>
      <c r="AE4884">
        <f>_xlfn.IFNA(VLOOKUP(D4884,states!A$2:D$10,4,FALSE),0)</f>
        <v>2</v>
      </c>
      <c r="AF4884">
        <v>0.5</v>
      </c>
      <c r="AG4884">
        <f>IF(AE4884=0,AF4884,IF(AE4884=1,IF(F4884=0.5,0.5,IF(H4884=1,0.5,1.5)),IF(F4884=0.5,0.5,IF(H4884=1,2.5,1.5))))</f>
        <v>1.5</v>
      </c>
      <c r="AH4884" s="7">
        <f>IF(AC4884="XX",0,1/C4884^(1/5)*IF(E4884=0,100,1)/(E4884+1)^(1/4))</f>
        <v>182.05642030260799</v>
      </c>
    </row>
    <row r="4885" spans="1:34">
      <c r="A4885">
        <v>3998</v>
      </c>
      <c r="B4885" s="1">
        <v>20687.2196</v>
      </c>
      <c r="C4885" s="6">
        <v>5.0000000000000001E-3</v>
      </c>
      <c r="D4885" t="s">
        <v>3</v>
      </c>
      <c r="E4885">
        <v>1</v>
      </c>
      <c r="F4885">
        <v>12.5</v>
      </c>
      <c r="G4885" t="s">
        <v>2</v>
      </c>
      <c r="H4885">
        <v>1</v>
      </c>
      <c r="I4885" t="s">
        <v>0</v>
      </c>
      <c r="J4885">
        <v>2</v>
      </c>
      <c r="K4885">
        <v>12.5</v>
      </c>
      <c r="L4885" t="s">
        <v>1</v>
      </c>
      <c r="M4885">
        <v>1</v>
      </c>
      <c r="N4885" t="s">
        <v>4054</v>
      </c>
      <c r="O4885">
        <v>1</v>
      </c>
      <c r="P4885" t="str">
        <f>D4885&amp;"-"&amp;F4885&amp;"-"&amp;G4885&amp;"-"&amp;E4885&amp;"-"&amp;H4885</f>
        <v>A2Delta-12.5-f-1-1</v>
      </c>
      <c r="Q4885" t="str">
        <f>I4885&amp;"-"&amp;K4885&amp;"-"&amp;L4885&amp;"-"&amp;J4885&amp;"-"&amp;M4885</f>
        <v>X2Pi-12.5-e-2-1</v>
      </c>
      <c r="R4885">
        <f>B4885+S4885</f>
        <v>28030.837360218</v>
      </c>
      <c r="S4885">
        <f>_xlfn.IFNA(VLOOKUP(Q4885,'MARVEL-X'!A$2:I$1400,7,FALSE),VLOOKUP(Q4885,MARVEL!A$2:J$1522,10,FALSE))</f>
        <v>7343.6177602179996</v>
      </c>
      <c r="T4885">
        <f>IF(P4885=P4884,R4885+T4884,R4885)</f>
        <v>28030.837360218</v>
      </c>
      <c r="U4885">
        <f>IF(P4885=P4884,1+U4884,1)</f>
        <v>1</v>
      </c>
      <c r="V4885" t="str">
        <f t="shared" si="76"/>
        <v/>
      </c>
      <c r="W4885" t="str">
        <f>IF(V4885="","",IF(ABS(V4885-R4885)&gt;W$1,ABS(V4885-R4885),""))</f>
        <v/>
      </c>
      <c r="X4885" t="str">
        <f>Y4885&amp;"-"&amp;Z4885&amp;"-"&amp;AC4885&amp;"-"&amp;AD4885&amp;"-"&amp;AG4885</f>
        <v>12.5-f-A-1-2.5</v>
      </c>
      <c r="Y4885">
        <f>F4885</f>
        <v>12.5</v>
      </c>
      <c r="Z4885" s="2" t="str">
        <f>G4885</f>
        <v>f</v>
      </c>
      <c r="AA4885">
        <f>_xlfn.IFNA(VLOOKUP(X4885,'duo-out'!A$2:Q$5000,5,FALSE),E4885+10*(H4885-1)+1+_xlfn.IFNA(VLOOKUP(D4885,states!A$2:C$10,3,FALSE),1))</f>
        <v>252</v>
      </c>
      <c r="AB4885" t="str">
        <f>IF(V4885="","",V4885)</f>
        <v/>
      </c>
      <c r="AC4885" s="2" t="str">
        <f>_xlfn.IFNA(VLOOKUP(D4885,states!A$2:C$10,2,FALSE),"XX")</f>
        <v>A</v>
      </c>
      <c r="AD4885">
        <f>E4885</f>
        <v>1</v>
      </c>
      <c r="AE4885">
        <f>_xlfn.IFNA(VLOOKUP(D4885,states!A$2:D$10,4,FALSE),0)</f>
        <v>2</v>
      </c>
      <c r="AF4885">
        <v>0.5</v>
      </c>
      <c r="AG4885">
        <f>IF(AE4885=0,AF4885,IF(AE4885=1,IF(F4885=0.5,0.5,IF(H4885=1,0.5,1.5)),IF(F4885=0.5,0.5,IF(H4885=1,2.5,1.5))))</f>
        <v>2.5</v>
      </c>
      <c r="AH4885" s="7">
        <f>IF(AC4885="XX",0,1/C4885^(1/5)*IF(E4885=0,100,1)/(E4885+1)^(1/4))</f>
        <v>2.4263223583284943</v>
      </c>
    </row>
    <row r="4886" spans="1:34">
      <c r="A4886">
        <v>3499</v>
      </c>
      <c r="B4886" s="1">
        <v>23212.494600000002</v>
      </c>
      <c r="C4886" s="6">
        <v>0.01</v>
      </c>
      <c r="D4886" t="s">
        <v>3</v>
      </c>
      <c r="E4886">
        <v>1</v>
      </c>
      <c r="F4886">
        <v>12.5</v>
      </c>
      <c r="G4886" t="s">
        <v>2</v>
      </c>
      <c r="H4886">
        <v>1</v>
      </c>
      <c r="I4886" t="s">
        <v>0</v>
      </c>
      <c r="J4886">
        <v>1</v>
      </c>
      <c r="K4886">
        <v>12.5</v>
      </c>
      <c r="L4886" t="s">
        <v>1</v>
      </c>
      <c r="M4886">
        <v>1</v>
      </c>
      <c r="N4886" t="s">
        <v>3555</v>
      </c>
      <c r="O4886">
        <v>1</v>
      </c>
      <c r="P4886" t="str">
        <f>D4886&amp;"-"&amp;F4886&amp;"-"&amp;G4886&amp;"-"&amp;E4886&amp;"-"&amp;H4886</f>
        <v>A2Delta-12.5-f-1-1</v>
      </c>
      <c r="Q4886" t="str">
        <f>I4886&amp;"-"&amp;K4886&amp;"-"&amp;L4886&amp;"-"&amp;J4886&amp;"-"&amp;M4886</f>
        <v>X2Pi-12.5-e-1-1</v>
      </c>
      <c r="R4886">
        <f>B4886+S4886</f>
        <v>28030.841932072002</v>
      </c>
      <c r="S4886">
        <f>_xlfn.IFNA(VLOOKUP(Q4886,'MARVEL-X'!A$2:I$1400,7,FALSE),VLOOKUP(Q4886,MARVEL!A$2:J$1522,10,FALSE))</f>
        <v>4818.3473320720004</v>
      </c>
      <c r="T4886">
        <f>IF(P4886=P4885,R4886+T4885,R4886)</f>
        <v>56061.679292290006</v>
      </c>
      <c r="U4886">
        <f>IF(P4886=P4885,1+U4885,1)</f>
        <v>2</v>
      </c>
      <c r="V4886" t="str">
        <f t="shared" si="76"/>
        <v/>
      </c>
      <c r="W4886" t="str">
        <f>IF(V4886="","",IF(ABS(V4886-R4886)&gt;W$1,ABS(V4886-R4886),""))</f>
        <v/>
      </c>
      <c r="X4886" t="str">
        <f>Y4886&amp;"-"&amp;Z4886&amp;"-"&amp;AC4886&amp;"-"&amp;AD4886&amp;"-"&amp;AG4886</f>
        <v>12.5-f-A-1-2.5</v>
      </c>
      <c r="Y4886">
        <f>F4886</f>
        <v>12.5</v>
      </c>
      <c r="Z4886" s="2" t="str">
        <f>G4886</f>
        <v>f</v>
      </c>
      <c r="AA4886">
        <f>_xlfn.IFNA(VLOOKUP(X4886,'duo-out'!A$2:Q$5000,5,FALSE),E4886+10*(H4886-1)+1+_xlfn.IFNA(VLOOKUP(D4886,states!A$2:C$10,3,FALSE),1))</f>
        <v>252</v>
      </c>
      <c r="AB4886" t="str">
        <f>IF(V4886="","",V4886)</f>
        <v/>
      </c>
      <c r="AC4886" s="2" t="str">
        <f>_xlfn.IFNA(VLOOKUP(D4886,states!A$2:C$10,2,FALSE),"XX")</f>
        <v>A</v>
      </c>
      <c r="AD4886">
        <f>E4886</f>
        <v>1</v>
      </c>
      <c r="AE4886">
        <f>_xlfn.IFNA(VLOOKUP(D4886,states!A$2:D$10,4,FALSE),0)</f>
        <v>2</v>
      </c>
      <c r="AF4886">
        <v>0.5</v>
      </c>
      <c r="AG4886">
        <f>IF(AE4886=0,AF4886,IF(AE4886=1,IF(F4886=0.5,0.5,IF(H4886=1,0.5,1.5)),IF(F4886=0.5,0.5,IF(H4886=1,2.5,1.5))))</f>
        <v>2.5</v>
      </c>
      <c r="AH4886" s="7">
        <f>IF(AC4886="XX",0,1/C4886^(1/5)*IF(E4886=0,100,1)/(E4886+1)^(1/4))</f>
        <v>2.1122362957808511</v>
      </c>
    </row>
    <row r="4887" spans="1:34">
      <c r="A4887">
        <v>3484</v>
      </c>
      <c r="B4887" s="1">
        <v>23535.392899999999</v>
      </c>
      <c r="C4887" s="6">
        <v>5.0000000000000001E-3</v>
      </c>
      <c r="D4887" t="s">
        <v>3</v>
      </c>
      <c r="E4887">
        <v>1</v>
      </c>
      <c r="F4887">
        <v>12.5</v>
      </c>
      <c r="G4887" t="s">
        <v>2</v>
      </c>
      <c r="H4887">
        <v>1</v>
      </c>
      <c r="I4887" t="s">
        <v>0</v>
      </c>
      <c r="J4887">
        <v>1</v>
      </c>
      <c r="K4887">
        <v>11.5</v>
      </c>
      <c r="L4887" t="s">
        <v>2</v>
      </c>
      <c r="M4887">
        <v>1</v>
      </c>
      <c r="N4887" t="s">
        <v>3540</v>
      </c>
      <c r="O4887">
        <v>1</v>
      </c>
      <c r="P4887" t="str">
        <f>D4887&amp;"-"&amp;F4887&amp;"-"&amp;G4887&amp;"-"&amp;E4887&amp;"-"&amp;H4887</f>
        <v>A2Delta-12.5-f-1-1</v>
      </c>
      <c r="Q4887" t="str">
        <f>I4887&amp;"-"&amp;K4887&amp;"-"&amp;L4887&amp;"-"&amp;J4887&amp;"-"&amp;M4887</f>
        <v>X2Pi-11.5-f-1-1</v>
      </c>
      <c r="R4887">
        <f>B4887+S4887</f>
        <v>28030.839102834998</v>
      </c>
      <c r="S4887">
        <f>_xlfn.IFNA(VLOOKUP(Q4887,'MARVEL-X'!A$2:I$1400,7,FALSE),VLOOKUP(Q4887,MARVEL!A$2:J$1522,10,FALSE))</f>
        <v>4495.4462028349999</v>
      </c>
      <c r="T4887">
        <f>IF(P4887=P4886,R4887+T4886,R4887)</f>
        <v>84092.518395125007</v>
      </c>
      <c r="U4887">
        <f>IF(P4887=P4886,1+U4886,1)</f>
        <v>3</v>
      </c>
      <c r="V4887" t="str">
        <f t="shared" si="76"/>
        <v/>
      </c>
      <c r="W4887" t="str">
        <f>IF(V4887="","",IF(ABS(V4887-R4887)&gt;W$1,ABS(V4887-R4887),""))</f>
        <v/>
      </c>
      <c r="X4887" t="str">
        <f>Y4887&amp;"-"&amp;Z4887&amp;"-"&amp;AC4887&amp;"-"&amp;AD4887&amp;"-"&amp;AG4887</f>
        <v>12.5-f-A-1-2.5</v>
      </c>
      <c r="Y4887">
        <f>F4887</f>
        <v>12.5</v>
      </c>
      <c r="Z4887" s="2" t="str">
        <f>G4887</f>
        <v>f</v>
      </c>
      <c r="AA4887">
        <f>_xlfn.IFNA(VLOOKUP(X4887,'duo-out'!A$2:Q$5000,5,FALSE),E4887+10*(H4887-1)+1+_xlfn.IFNA(VLOOKUP(D4887,states!A$2:C$10,3,FALSE),1))</f>
        <v>252</v>
      </c>
      <c r="AB4887" t="str">
        <f>IF(V4887="","",V4887)</f>
        <v/>
      </c>
      <c r="AC4887" s="2" t="str">
        <f>_xlfn.IFNA(VLOOKUP(D4887,states!A$2:C$10,2,FALSE),"XX")</f>
        <v>A</v>
      </c>
      <c r="AD4887">
        <f>E4887</f>
        <v>1</v>
      </c>
      <c r="AE4887">
        <f>_xlfn.IFNA(VLOOKUP(D4887,states!A$2:D$10,4,FALSE),0)</f>
        <v>2</v>
      </c>
      <c r="AF4887">
        <v>0.5</v>
      </c>
      <c r="AG4887">
        <f>IF(AE4887=0,AF4887,IF(AE4887=1,IF(F4887=0.5,0.5,IF(H4887=1,0.5,1.5)),IF(F4887=0.5,0.5,IF(H4887=1,2.5,1.5))))</f>
        <v>2.5</v>
      </c>
      <c r="AH4887" s="7">
        <f>IF(AC4887="XX",0,1/C4887^(1/5)*IF(E4887=0,100,1)/(E4887+1)^(1/4))</f>
        <v>2.4263223583284943</v>
      </c>
    </row>
    <row r="4888" spans="1:34">
      <c r="A4888">
        <v>2857</v>
      </c>
      <c r="B4888" s="1">
        <v>23212.493200000001</v>
      </c>
      <c r="C4888" s="6">
        <v>5.0000000000000001E-3</v>
      </c>
      <c r="D4888" t="s">
        <v>3</v>
      </c>
      <c r="E4888">
        <v>1</v>
      </c>
      <c r="F4888">
        <v>12.5</v>
      </c>
      <c r="G4888" t="s">
        <v>2</v>
      </c>
      <c r="H4888">
        <v>1</v>
      </c>
      <c r="I4888" t="s">
        <v>0</v>
      </c>
      <c r="J4888">
        <v>1</v>
      </c>
      <c r="K4888">
        <v>12.5</v>
      </c>
      <c r="L4888" t="s">
        <v>1</v>
      </c>
      <c r="M4888">
        <v>1</v>
      </c>
      <c r="N4888" t="s">
        <v>2913</v>
      </c>
      <c r="O4888">
        <v>1</v>
      </c>
      <c r="P4888" t="str">
        <f>D4888&amp;"-"&amp;F4888&amp;"-"&amp;G4888&amp;"-"&amp;E4888&amp;"-"&amp;H4888</f>
        <v>A2Delta-12.5-f-1-1</v>
      </c>
      <c r="Q4888" t="str">
        <f>I4888&amp;"-"&amp;K4888&amp;"-"&amp;L4888&amp;"-"&amp;J4888&amp;"-"&amp;M4888</f>
        <v>X2Pi-12.5-e-1-1</v>
      </c>
      <c r="R4888">
        <f>B4888+S4888</f>
        <v>28030.840532072001</v>
      </c>
      <c r="S4888">
        <f>_xlfn.IFNA(VLOOKUP(Q4888,'MARVEL-X'!A$2:I$1400,7,FALSE),VLOOKUP(Q4888,MARVEL!A$2:J$1522,10,FALSE))</f>
        <v>4818.3473320720004</v>
      </c>
      <c r="T4888">
        <f>IF(P4888=P4887,R4888+T4887,R4888)</f>
        <v>112123.35892719701</v>
      </c>
      <c r="U4888">
        <f>IF(P4888=P4887,1+U4887,1)</f>
        <v>4</v>
      </c>
      <c r="V4888" t="str">
        <f t="shared" si="76"/>
        <v/>
      </c>
      <c r="W4888" t="str">
        <f>IF(V4888="","",IF(ABS(V4888-R4888)&gt;W$1,ABS(V4888-R4888),""))</f>
        <v/>
      </c>
      <c r="X4888" t="str">
        <f>Y4888&amp;"-"&amp;Z4888&amp;"-"&amp;AC4888&amp;"-"&amp;AD4888&amp;"-"&amp;AG4888</f>
        <v>12.5-f-A-1-2.5</v>
      </c>
      <c r="Y4888">
        <f>F4888</f>
        <v>12.5</v>
      </c>
      <c r="Z4888" s="2" t="str">
        <f>G4888</f>
        <v>f</v>
      </c>
      <c r="AA4888">
        <f>_xlfn.IFNA(VLOOKUP(X4888,'duo-out'!A$2:Q$5000,5,FALSE),E4888+10*(H4888-1)+1+_xlfn.IFNA(VLOOKUP(D4888,states!A$2:C$10,3,FALSE),1))</f>
        <v>252</v>
      </c>
      <c r="AB4888" t="str">
        <f>IF(V4888="","",V4888)</f>
        <v/>
      </c>
      <c r="AC4888" s="2" t="str">
        <f>_xlfn.IFNA(VLOOKUP(D4888,states!A$2:C$10,2,FALSE),"XX")</f>
        <v>A</v>
      </c>
      <c r="AD4888">
        <f>E4888</f>
        <v>1</v>
      </c>
      <c r="AE4888">
        <f>_xlfn.IFNA(VLOOKUP(D4888,states!A$2:D$10,4,FALSE),0)</f>
        <v>2</v>
      </c>
      <c r="AF4888">
        <v>0.5</v>
      </c>
      <c r="AG4888">
        <f>IF(AE4888=0,AF4888,IF(AE4888=1,IF(F4888=0.5,0.5,IF(H4888=1,0.5,1.5)),IF(F4888=0.5,0.5,IF(H4888=1,2.5,1.5))))</f>
        <v>2.5</v>
      </c>
      <c r="AH4888" s="7">
        <f>IF(AC4888="XX",0,1/C4888^(1/5)*IF(E4888=0,100,1)/(E4888+1)^(1/4))</f>
        <v>2.4263223583284943</v>
      </c>
    </row>
    <row r="4889" spans="1:34">
      <c r="A4889">
        <v>5525</v>
      </c>
      <c r="B4889" s="1">
        <v>23212.48</v>
      </c>
      <c r="C4889" s="6">
        <v>0.05</v>
      </c>
      <c r="D4889" t="s">
        <v>3</v>
      </c>
      <c r="E4889">
        <v>1</v>
      </c>
      <c r="F4889">
        <v>12.5</v>
      </c>
      <c r="G4889" t="s">
        <v>2</v>
      </c>
      <c r="H4889">
        <v>1</v>
      </c>
      <c r="I4889" t="s">
        <v>0</v>
      </c>
      <c r="J4889">
        <v>1</v>
      </c>
      <c r="K4889">
        <v>12.5</v>
      </c>
      <c r="L4889" t="s">
        <v>1</v>
      </c>
      <c r="M4889">
        <v>1</v>
      </c>
      <c r="N4889" t="s">
        <v>5581</v>
      </c>
      <c r="O4889">
        <v>1</v>
      </c>
      <c r="P4889" t="str">
        <f>D4889&amp;"-"&amp;F4889&amp;"-"&amp;G4889&amp;"-"&amp;E4889&amp;"-"&amp;H4889</f>
        <v>A2Delta-12.5-f-1-1</v>
      </c>
      <c r="Q4889" t="str">
        <f>I4889&amp;"-"&amp;K4889&amp;"-"&amp;L4889&amp;"-"&amp;J4889&amp;"-"&amp;M4889</f>
        <v>X2Pi-12.5-e-1-1</v>
      </c>
      <c r="R4889">
        <f>B4889+S4889</f>
        <v>28030.827332072</v>
      </c>
      <c r="S4889">
        <f>_xlfn.IFNA(VLOOKUP(Q4889,'MARVEL-X'!A$2:I$1400,7,FALSE),VLOOKUP(Q4889,MARVEL!A$2:J$1522,10,FALSE))</f>
        <v>4818.3473320720004</v>
      </c>
      <c r="T4889">
        <f>IF(P4889=P4888,R4889+T4888,R4889)</f>
        <v>140154.18625926902</v>
      </c>
      <c r="U4889">
        <f>IF(P4889=P4888,1+U4888,1)</f>
        <v>5</v>
      </c>
      <c r="V4889" t="str">
        <f t="shared" si="76"/>
        <v/>
      </c>
      <c r="W4889" t="str">
        <f>IF(V4889="","",IF(ABS(V4889-R4889)&gt;W$1,ABS(V4889-R4889),""))</f>
        <v/>
      </c>
      <c r="X4889" t="str">
        <f>Y4889&amp;"-"&amp;Z4889&amp;"-"&amp;AC4889&amp;"-"&amp;AD4889&amp;"-"&amp;AG4889</f>
        <v>12.5-f-A-1-2.5</v>
      </c>
      <c r="Y4889">
        <f>F4889</f>
        <v>12.5</v>
      </c>
      <c r="Z4889" s="2" t="str">
        <f>G4889</f>
        <v>f</v>
      </c>
      <c r="AA4889">
        <f>_xlfn.IFNA(VLOOKUP(X4889,'duo-out'!A$2:Q$5000,5,FALSE),E4889+10*(H4889-1)+1+_xlfn.IFNA(VLOOKUP(D4889,states!A$2:C$10,3,FALSE),1))</f>
        <v>252</v>
      </c>
      <c r="AB4889" t="str">
        <f>IF(V4889="","",V4889)</f>
        <v/>
      </c>
      <c r="AC4889" s="2" t="str">
        <f>_xlfn.IFNA(VLOOKUP(D4889,states!A$2:C$10,2,FALSE),"XX")</f>
        <v>A</v>
      </c>
      <c r="AD4889">
        <f>E4889</f>
        <v>1</v>
      </c>
      <c r="AE4889">
        <f>_xlfn.IFNA(VLOOKUP(D4889,states!A$2:D$10,4,FALSE),0)</f>
        <v>2</v>
      </c>
      <c r="AF4889">
        <v>0.5</v>
      </c>
      <c r="AG4889">
        <f>IF(AE4889=0,AF4889,IF(AE4889=1,IF(F4889=0.5,0.5,IF(H4889=1,0.5,1.5)),IF(F4889=0.5,0.5,IF(H4889=1,2.5,1.5))))</f>
        <v>2.5</v>
      </c>
      <c r="AH4889" s="7">
        <f>IF(AC4889="XX",0,1/C4889^(1/5)*IF(E4889=0,100,1)/(E4889+1)^(1/4))</f>
        <v>1.5309059120638666</v>
      </c>
    </row>
    <row r="4890" spans="1:34">
      <c r="A4890">
        <v>5509</v>
      </c>
      <c r="B4890" s="1">
        <v>23535.383999999998</v>
      </c>
      <c r="C4890" s="6">
        <v>0.05</v>
      </c>
      <c r="D4890" t="s">
        <v>3</v>
      </c>
      <c r="E4890">
        <v>1</v>
      </c>
      <c r="F4890">
        <v>12.5</v>
      </c>
      <c r="G4890" t="s">
        <v>2</v>
      </c>
      <c r="H4890">
        <v>1</v>
      </c>
      <c r="I4890" t="s">
        <v>0</v>
      </c>
      <c r="J4890">
        <v>1</v>
      </c>
      <c r="K4890">
        <v>11.5</v>
      </c>
      <c r="L4890" t="s">
        <v>2</v>
      </c>
      <c r="M4890">
        <v>1</v>
      </c>
      <c r="N4890" t="s">
        <v>5565</v>
      </c>
      <c r="O4890">
        <v>1</v>
      </c>
      <c r="P4890" t="str">
        <f>D4890&amp;"-"&amp;F4890&amp;"-"&amp;G4890&amp;"-"&amp;E4890&amp;"-"&amp;H4890</f>
        <v>A2Delta-12.5-f-1-1</v>
      </c>
      <c r="Q4890" t="str">
        <f>I4890&amp;"-"&amp;K4890&amp;"-"&amp;L4890&amp;"-"&amp;J4890&amp;"-"&amp;M4890</f>
        <v>X2Pi-11.5-f-1-1</v>
      </c>
      <c r="R4890">
        <f>B4890+S4890</f>
        <v>28030.830202834997</v>
      </c>
      <c r="S4890">
        <f>_xlfn.IFNA(VLOOKUP(Q4890,'MARVEL-X'!A$2:I$1400,7,FALSE),VLOOKUP(Q4890,MARVEL!A$2:J$1522,10,FALSE))</f>
        <v>4495.4462028349999</v>
      </c>
      <c r="T4890">
        <f>IF(P4890=P4889,R4890+T4889,R4890)</f>
        <v>168185.01646210402</v>
      </c>
      <c r="U4890">
        <f>IF(P4890=P4889,1+U4889,1)</f>
        <v>6</v>
      </c>
      <c r="V4890" t="str">
        <f t="shared" si="76"/>
        <v/>
      </c>
      <c r="W4890" t="str">
        <f>IF(V4890="","",IF(ABS(V4890-R4890)&gt;W$1,ABS(V4890-R4890),""))</f>
        <v/>
      </c>
      <c r="X4890" t="str">
        <f>Y4890&amp;"-"&amp;Z4890&amp;"-"&amp;AC4890&amp;"-"&amp;AD4890&amp;"-"&amp;AG4890</f>
        <v>12.5-f-A-1-2.5</v>
      </c>
      <c r="Y4890">
        <f>F4890</f>
        <v>12.5</v>
      </c>
      <c r="Z4890" s="2" t="str">
        <f>G4890</f>
        <v>f</v>
      </c>
      <c r="AA4890">
        <f>_xlfn.IFNA(VLOOKUP(X4890,'duo-out'!A$2:Q$5000,5,FALSE),E4890+10*(H4890-1)+1+_xlfn.IFNA(VLOOKUP(D4890,states!A$2:C$10,3,FALSE),1))</f>
        <v>252</v>
      </c>
      <c r="AB4890" t="str">
        <f>IF(V4890="","",V4890)</f>
        <v/>
      </c>
      <c r="AC4890" s="2" t="str">
        <f>_xlfn.IFNA(VLOOKUP(D4890,states!A$2:C$10,2,FALSE),"XX")</f>
        <v>A</v>
      </c>
      <c r="AD4890">
        <f>E4890</f>
        <v>1</v>
      </c>
      <c r="AE4890">
        <f>_xlfn.IFNA(VLOOKUP(D4890,states!A$2:D$10,4,FALSE),0)</f>
        <v>2</v>
      </c>
      <c r="AF4890">
        <v>0.5</v>
      </c>
      <c r="AG4890">
        <f>IF(AE4890=0,AF4890,IF(AE4890=1,IF(F4890=0.5,0.5,IF(H4890=1,0.5,1.5)),IF(F4890=0.5,0.5,IF(H4890=1,2.5,1.5))))</f>
        <v>2.5</v>
      </c>
      <c r="AH4890" s="7">
        <f>IF(AC4890="XX",0,1/C4890^(1/5)*IF(E4890=0,100,1)/(E4890+1)^(1/4))</f>
        <v>1.5309059120638666</v>
      </c>
    </row>
    <row r="4891" spans="1:34">
      <c r="A4891">
        <v>1033</v>
      </c>
      <c r="B4891" s="1">
        <v>22875.25</v>
      </c>
      <c r="C4891" s="6">
        <v>0.16259999999999999</v>
      </c>
      <c r="D4891" t="s">
        <v>3</v>
      </c>
      <c r="E4891">
        <v>1</v>
      </c>
      <c r="F4891">
        <v>12.5</v>
      </c>
      <c r="G4891" t="s">
        <v>2</v>
      </c>
      <c r="H4891">
        <v>1</v>
      </c>
      <c r="I4891" t="s">
        <v>0</v>
      </c>
      <c r="J4891">
        <v>1</v>
      </c>
      <c r="K4891">
        <v>13.5</v>
      </c>
      <c r="L4891" t="s">
        <v>2</v>
      </c>
      <c r="M4891">
        <v>1</v>
      </c>
      <c r="N4891" t="s">
        <v>1089</v>
      </c>
      <c r="O4891">
        <v>1</v>
      </c>
      <c r="P4891" t="str">
        <f>D4891&amp;"-"&amp;F4891&amp;"-"&amp;G4891&amp;"-"&amp;E4891&amp;"-"&amp;H4891</f>
        <v>A2Delta-12.5-f-1-1</v>
      </c>
      <c r="Q4891" t="str">
        <f>I4891&amp;"-"&amp;K4891&amp;"-"&amp;L4891&amp;"-"&amp;J4891&amp;"-"&amp;M4891</f>
        <v>X2Pi-13.5-f-1-1</v>
      </c>
      <c r="R4891">
        <f>B4891+S4891</f>
        <v>28030.684202836001</v>
      </c>
      <c r="S4891">
        <f>_xlfn.IFNA(VLOOKUP(Q4891,'MARVEL-X'!A$2:I$1400,7,FALSE),VLOOKUP(Q4891,MARVEL!A$2:J$1522,10,FALSE))</f>
        <v>5155.4342028359997</v>
      </c>
      <c r="T4891">
        <f>IF(P4891=P4890,R4891+T4890,R4891)</f>
        <v>196215.70066494003</v>
      </c>
      <c r="U4891">
        <f>IF(P4891=P4890,1+U4890,1)</f>
        <v>7</v>
      </c>
      <c r="V4891" t="str">
        <f t="shared" si="76"/>
        <v/>
      </c>
      <c r="W4891" t="str">
        <f>IF(V4891="","",IF(ABS(V4891-R4891)&gt;W$1,ABS(V4891-R4891),""))</f>
        <v/>
      </c>
      <c r="X4891" t="str">
        <f>Y4891&amp;"-"&amp;Z4891&amp;"-"&amp;AC4891&amp;"-"&amp;AD4891&amp;"-"&amp;AG4891</f>
        <v>12.5-f-A-1-2.5</v>
      </c>
      <c r="Y4891">
        <f>F4891</f>
        <v>12.5</v>
      </c>
      <c r="Z4891" s="2" t="str">
        <f>G4891</f>
        <v>f</v>
      </c>
      <c r="AA4891">
        <f>_xlfn.IFNA(VLOOKUP(X4891,'duo-out'!A$2:Q$5000,5,FALSE),E4891+10*(H4891-1)+1+_xlfn.IFNA(VLOOKUP(D4891,states!A$2:C$10,3,FALSE),1))</f>
        <v>252</v>
      </c>
      <c r="AB4891" t="str">
        <f>IF(V4891="","",V4891)</f>
        <v/>
      </c>
      <c r="AC4891" s="2" t="str">
        <f>_xlfn.IFNA(VLOOKUP(D4891,states!A$2:C$10,2,FALSE),"XX")</f>
        <v>A</v>
      </c>
      <c r="AD4891">
        <f>E4891</f>
        <v>1</v>
      </c>
      <c r="AE4891">
        <f>_xlfn.IFNA(VLOOKUP(D4891,states!A$2:D$10,4,FALSE),0)</f>
        <v>2</v>
      </c>
      <c r="AF4891">
        <v>0.5</v>
      </c>
      <c r="AG4891">
        <f>IF(AE4891=0,AF4891,IF(AE4891=1,IF(F4891=0.5,0.5,IF(H4891=1,0.5,1.5)),IF(F4891=0.5,0.5,IF(H4891=1,2.5,1.5))))</f>
        <v>2.5</v>
      </c>
      <c r="AH4891" s="7">
        <f>IF(AC4891="XX",0,1/C4891^(1/5)*IF(E4891=0,100,1)/(E4891+1)^(1/4))</f>
        <v>1.2092563951509456</v>
      </c>
    </row>
    <row r="4892" spans="1:34">
      <c r="A4892">
        <v>968</v>
      </c>
      <c r="B4892" s="1">
        <v>23212.33</v>
      </c>
      <c r="C4892" s="6">
        <v>0.1792</v>
      </c>
      <c r="D4892" t="s">
        <v>3</v>
      </c>
      <c r="E4892">
        <v>1</v>
      </c>
      <c r="F4892">
        <v>12.5</v>
      </c>
      <c r="G4892" t="s">
        <v>2</v>
      </c>
      <c r="H4892">
        <v>1</v>
      </c>
      <c r="I4892" t="s">
        <v>0</v>
      </c>
      <c r="J4892">
        <v>1</v>
      </c>
      <c r="K4892">
        <v>12.5</v>
      </c>
      <c r="L4892" t="s">
        <v>1</v>
      </c>
      <c r="M4892">
        <v>1</v>
      </c>
      <c r="N4892" t="s">
        <v>1024</v>
      </c>
      <c r="O4892">
        <v>1</v>
      </c>
      <c r="P4892" t="str">
        <f>D4892&amp;"-"&amp;F4892&amp;"-"&amp;G4892&amp;"-"&amp;E4892&amp;"-"&amp;H4892</f>
        <v>A2Delta-12.5-f-1-1</v>
      </c>
      <c r="Q4892" t="str">
        <f>I4892&amp;"-"&amp;K4892&amp;"-"&amp;L4892&amp;"-"&amp;J4892&amp;"-"&amp;M4892</f>
        <v>X2Pi-12.5-e-1-1</v>
      </c>
      <c r="R4892">
        <f>B4892+S4892</f>
        <v>28030.677332072002</v>
      </c>
      <c r="S4892">
        <f>_xlfn.IFNA(VLOOKUP(Q4892,'MARVEL-X'!A$2:I$1400,7,FALSE),VLOOKUP(Q4892,MARVEL!A$2:J$1522,10,FALSE))</f>
        <v>4818.3473320720004</v>
      </c>
      <c r="T4892">
        <f>IF(P4892=P4891,R4892+T4891,R4892)</f>
        <v>224246.37799701202</v>
      </c>
      <c r="U4892">
        <f>IF(P4892=P4891,1+U4891,1)</f>
        <v>8</v>
      </c>
      <c r="V4892" t="str">
        <f t="shared" si="76"/>
        <v/>
      </c>
      <c r="W4892" t="str">
        <f>IF(V4892="","",IF(ABS(V4892-R4892)&gt;W$1,ABS(V4892-R4892),""))</f>
        <v/>
      </c>
      <c r="X4892" t="str">
        <f>Y4892&amp;"-"&amp;Z4892&amp;"-"&amp;AC4892&amp;"-"&amp;AD4892&amp;"-"&amp;AG4892</f>
        <v>12.5-f-A-1-2.5</v>
      </c>
      <c r="Y4892">
        <f>F4892</f>
        <v>12.5</v>
      </c>
      <c r="Z4892" s="2" t="str">
        <f>G4892</f>
        <v>f</v>
      </c>
      <c r="AA4892">
        <f>_xlfn.IFNA(VLOOKUP(X4892,'duo-out'!A$2:Q$5000,5,FALSE),E4892+10*(H4892-1)+1+_xlfn.IFNA(VLOOKUP(D4892,states!A$2:C$10,3,FALSE),1))</f>
        <v>252</v>
      </c>
      <c r="AB4892" t="str">
        <f>IF(V4892="","",V4892)</f>
        <v/>
      </c>
      <c r="AC4892" s="2" t="str">
        <f>_xlfn.IFNA(VLOOKUP(D4892,states!A$2:C$10,2,FALSE),"XX")</f>
        <v>A</v>
      </c>
      <c r="AD4892">
        <f>E4892</f>
        <v>1</v>
      </c>
      <c r="AE4892">
        <f>_xlfn.IFNA(VLOOKUP(D4892,states!A$2:D$10,4,FALSE),0)</f>
        <v>2</v>
      </c>
      <c r="AF4892">
        <v>0.5</v>
      </c>
      <c r="AG4892">
        <f>IF(AE4892=0,AF4892,IF(AE4892=1,IF(F4892=0.5,0.5,IF(H4892=1,0.5,1.5)),IF(F4892=0.5,0.5,IF(H4892=1,2.5,1.5))))</f>
        <v>2.5</v>
      </c>
      <c r="AH4892" s="7">
        <f>IF(AC4892="XX",0,1/C4892^(1/5)*IF(E4892=0,100,1)/(E4892+1)^(1/4))</f>
        <v>1.1859732678289443</v>
      </c>
    </row>
    <row r="4893" spans="1:34">
      <c r="A4893">
        <v>945</v>
      </c>
      <c r="B4893" s="1">
        <v>23535.34</v>
      </c>
      <c r="C4893" s="6">
        <v>5.7259999999999998E-2</v>
      </c>
      <c r="D4893" t="s">
        <v>3</v>
      </c>
      <c r="E4893">
        <v>1</v>
      </c>
      <c r="F4893">
        <v>12.5</v>
      </c>
      <c r="G4893" t="s">
        <v>2</v>
      </c>
      <c r="H4893">
        <v>1</v>
      </c>
      <c r="I4893" t="s">
        <v>0</v>
      </c>
      <c r="J4893">
        <v>1</v>
      </c>
      <c r="K4893">
        <v>11.5</v>
      </c>
      <c r="L4893" t="s">
        <v>2</v>
      </c>
      <c r="M4893">
        <v>1</v>
      </c>
      <c r="N4893" t="s">
        <v>1001</v>
      </c>
      <c r="O4893">
        <v>1</v>
      </c>
      <c r="P4893" t="str">
        <f>D4893&amp;"-"&amp;F4893&amp;"-"&amp;G4893&amp;"-"&amp;E4893&amp;"-"&amp;H4893</f>
        <v>A2Delta-12.5-f-1-1</v>
      </c>
      <c r="Q4893" t="str">
        <f>I4893&amp;"-"&amp;K4893&amp;"-"&amp;L4893&amp;"-"&amp;J4893&amp;"-"&amp;M4893</f>
        <v>X2Pi-11.5-f-1-1</v>
      </c>
      <c r="R4893">
        <f>B4893+S4893</f>
        <v>28030.786202834999</v>
      </c>
      <c r="S4893">
        <f>_xlfn.IFNA(VLOOKUP(Q4893,'MARVEL-X'!A$2:I$1400,7,FALSE),VLOOKUP(Q4893,MARVEL!A$2:J$1522,10,FALSE))</f>
        <v>4495.4462028349999</v>
      </c>
      <c r="T4893">
        <f>IF(P4893=P4892,R4893+T4892,R4893)</f>
        <v>252277.16419984703</v>
      </c>
      <c r="U4893">
        <f>IF(P4893=P4892,1+U4892,1)</f>
        <v>9</v>
      </c>
      <c r="V4893">
        <f t="shared" si="76"/>
        <v>28030.796022205224</v>
      </c>
      <c r="W4893" t="str">
        <f>IF(V4893="","",IF(ABS(V4893-R4893)&gt;W$1,ABS(V4893-R4893),""))</f>
        <v/>
      </c>
      <c r="X4893" t="str">
        <f>Y4893&amp;"-"&amp;Z4893&amp;"-"&amp;AC4893&amp;"-"&amp;AD4893&amp;"-"&amp;AG4893</f>
        <v>12.5-f-A-1-2.5</v>
      </c>
      <c r="Y4893">
        <f>F4893</f>
        <v>12.5</v>
      </c>
      <c r="Z4893" s="2" t="str">
        <f>G4893</f>
        <v>f</v>
      </c>
      <c r="AA4893">
        <f>_xlfn.IFNA(VLOOKUP(X4893,'duo-out'!A$2:Q$5000,5,FALSE),E4893+10*(H4893-1)+1+_xlfn.IFNA(VLOOKUP(D4893,states!A$2:C$10,3,FALSE),1))</f>
        <v>252</v>
      </c>
      <c r="AB4893">
        <f>IF(V4893="","",V4893)</f>
        <v>28030.796022205224</v>
      </c>
      <c r="AC4893" s="2" t="str">
        <f>_xlfn.IFNA(VLOOKUP(D4893,states!A$2:C$10,2,FALSE),"XX")</f>
        <v>A</v>
      </c>
      <c r="AD4893">
        <f>E4893</f>
        <v>1</v>
      </c>
      <c r="AE4893">
        <f>_xlfn.IFNA(VLOOKUP(D4893,states!A$2:D$10,4,FALSE),0)</f>
        <v>2</v>
      </c>
      <c r="AF4893">
        <v>0.5</v>
      </c>
      <c r="AG4893">
        <f>IF(AE4893=0,AF4893,IF(AE4893=1,IF(F4893=0.5,0.5,IF(H4893=1,0.5,1.5)),IF(F4893=0.5,0.5,IF(H4893=1,2.5,1.5))))</f>
        <v>2.5</v>
      </c>
      <c r="AH4893" s="7">
        <f>IF(AC4893="XX",0,1/C4893^(1/5)*IF(E4893=0,100,1)/(E4893+1)^(1/4))</f>
        <v>1.4899518451181373</v>
      </c>
    </row>
    <row r="4894" spans="1:34">
      <c r="A4894">
        <v>3629</v>
      </c>
      <c r="B4894" s="1">
        <v>22849.745699999999</v>
      </c>
      <c r="C4894" s="6">
        <v>5.0000000000000001E-3</v>
      </c>
      <c r="D4894" t="s">
        <v>3</v>
      </c>
      <c r="E4894">
        <v>1</v>
      </c>
      <c r="F4894">
        <v>12.5</v>
      </c>
      <c r="G4894" t="s">
        <v>2</v>
      </c>
      <c r="H4894">
        <v>2</v>
      </c>
      <c r="I4894" t="s">
        <v>0</v>
      </c>
      <c r="J4894">
        <v>1</v>
      </c>
      <c r="K4894">
        <v>13.5</v>
      </c>
      <c r="L4894" t="s">
        <v>2</v>
      </c>
      <c r="M4894">
        <v>2</v>
      </c>
      <c r="N4894" t="s">
        <v>3685</v>
      </c>
      <c r="O4894">
        <v>1</v>
      </c>
      <c r="P4894" t="str">
        <f>D4894&amp;"-"&amp;F4894&amp;"-"&amp;G4894&amp;"-"&amp;E4894&amp;"-"&amp;H4894</f>
        <v>A2Delta-12.5-f-1-2</v>
      </c>
      <c r="Q4894" t="str">
        <f>I4894&amp;"-"&amp;K4894&amp;"-"&amp;L4894&amp;"-"&amp;J4894&amp;"-"&amp;M4894</f>
        <v>X2Pi-13.5-f-1-2</v>
      </c>
      <c r="R4894">
        <f>B4894+S4894</f>
        <v>28378.399311405999</v>
      </c>
      <c r="S4894">
        <f>_xlfn.IFNA(VLOOKUP(Q4894,'MARVEL-X'!A$2:I$1400,7,FALSE),VLOOKUP(Q4894,MARVEL!A$2:J$1522,10,FALSE))</f>
        <v>5528.653611406</v>
      </c>
      <c r="T4894">
        <f>IF(P4894=P4893,R4894+T4893,R4894)</f>
        <v>28378.399311405999</v>
      </c>
      <c r="U4894">
        <f>IF(P4894=P4893,1+U4893,1)</f>
        <v>1</v>
      </c>
      <c r="V4894" t="str">
        <f t="shared" si="76"/>
        <v/>
      </c>
      <c r="W4894" t="str">
        <f>IF(V4894="","",IF(ABS(V4894-R4894)&gt;W$1,ABS(V4894-R4894),""))</f>
        <v/>
      </c>
      <c r="X4894" t="str">
        <f>Y4894&amp;"-"&amp;Z4894&amp;"-"&amp;AC4894&amp;"-"&amp;AD4894&amp;"-"&amp;AG4894</f>
        <v>12.5-f-A-1-1.5</v>
      </c>
      <c r="Y4894">
        <f>F4894</f>
        <v>12.5</v>
      </c>
      <c r="Z4894" s="2" t="str">
        <f>G4894</f>
        <v>f</v>
      </c>
      <c r="AA4894">
        <f>_xlfn.IFNA(VLOOKUP(X4894,'duo-out'!A$2:Q$5000,5,FALSE),E4894+10*(H4894-1)+1+_xlfn.IFNA(VLOOKUP(D4894,states!A$2:C$10,3,FALSE),1))</f>
        <v>262</v>
      </c>
      <c r="AB4894" t="str">
        <f>IF(V4894="","",V4894)</f>
        <v/>
      </c>
      <c r="AC4894" s="2" t="str">
        <f>_xlfn.IFNA(VLOOKUP(D4894,states!A$2:C$10,2,FALSE),"XX")</f>
        <v>A</v>
      </c>
      <c r="AD4894">
        <f>E4894</f>
        <v>1</v>
      </c>
      <c r="AE4894">
        <f>_xlfn.IFNA(VLOOKUP(D4894,states!A$2:D$10,4,FALSE),0)</f>
        <v>2</v>
      </c>
      <c r="AF4894">
        <v>0.5</v>
      </c>
      <c r="AG4894">
        <f>IF(AE4894=0,AF4894,IF(AE4894=1,IF(F4894=0.5,0.5,IF(H4894=1,0.5,1.5)),IF(F4894=0.5,0.5,IF(H4894=1,2.5,1.5))))</f>
        <v>1.5</v>
      </c>
      <c r="AH4894" s="7">
        <f>IF(AC4894="XX",0,1/C4894^(1/5)*IF(E4894=0,100,1)/(E4894+1)^(1/4))</f>
        <v>2.4263223583284943</v>
      </c>
    </row>
    <row r="4895" spans="1:34">
      <c r="A4895">
        <v>3611</v>
      </c>
      <c r="B4895" s="1">
        <v>23223.822199999999</v>
      </c>
      <c r="C4895" s="6">
        <v>5.9300000000000004E-3</v>
      </c>
      <c r="D4895" t="s">
        <v>3</v>
      </c>
      <c r="E4895">
        <v>1</v>
      </c>
      <c r="F4895">
        <v>12.5</v>
      </c>
      <c r="G4895" t="s">
        <v>2</v>
      </c>
      <c r="H4895">
        <v>2</v>
      </c>
      <c r="I4895" t="s">
        <v>0</v>
      </c>
      <c r="J4895">
        <v>1</v>
      </c>
      <c r="K4895">
        <v>12.5</v>
      </c>
      <c r="L4895" t="s">
        <v>1</v>
      </c>
      <c r="M4895">
        <v>2</v>
      </c>
      <c r="N4895" t="s">
        <v>3667</v>
      </c>
      <c r="O4895">
        <v>1</v>
      </c>
      <c r="P4895" t="str">
        <f>D4895&amp;"-"&amp;F4895&amp;"-"&amp;G4895&amp;"-"&amp;E4895&amp;"-"&amp;H4895</f>
        <v>A2Delta-12.5-f-1-2</v>
      </c>
      <c r="Q4895" t="str">
        <f>I4895&amp;"-"&amp;K4895&amp;"-"&amp;L4895&amp;"-"&amp;J4895&amp;"-"&amp;M4895</f>
        <v>X2Pi-12.5-e-1-2</v>
      </c>
      <c r="R4895">
        <f>B4895+S4895</f>
        <v>28378.390476517998</v>
      </c>
      <c r="S4895">
        <f>_xlfn.IFNA(VLOOKUP(Q4895,'MARVEL-X'!A$2:I$1400,7,FALSE),VLOOKUP(Q4895,MARVEL!A$2:J$1522,10,FALSE))</f>
        <v>5154.5682765179999</v>
      </c>
      <c r="T4895">
        <f>IF(P4895=P4894,R4895+T4894,R4895)</f>
        <v>56756.789787923997</v>
      </c>
      <c r="U4895">
        <f>IF(P4895=P4894,1+U4894,1)</f>
        <v>2</v>
      </c>
      <c r="V4895" t="str">
        <f t="shared" si="76"/>
        <v/>
      </c>
      <c r="W4895" t="str">
        <f>IF(V4895="","",IF(ABS(V4895-R4895)&gt;W$1,ABS(V4895-R4895),""))</f>
        <v/>
      </c>
      <c r="X4895" t="str">
        <f>Y4895&amp;"-"&amp;Z4895&amp;"-"&amp;AC4895&amp;"-"&amp;AD4895&amp;"-"&amp;AG4895</f>
        <v>12.5-f-A-1-1.5</v>
      </c>
      <c r="Y4895">
        <f>F4895</f>
        <v>12.5</v>
      </c>
      <c r="Z4895" s="2" t="str">
        <f>G4895</f>
        <v>f</v>
      </c>
      <c r="AA4895">
        <f>_xlfn.IFNA(VLOOKUP(X4895,'duo-out'!A$2:Q$5000,5,FALSE),E4895+10*(H4895-1)+1+_xlfn.IFNA(VLOOKUP(D4895,states!A$2:C$10,3,FALSE),1))</f>
        <v>262</v>
      </c>
      <c r="AB4895" t="str">
        <f>IF(V4895="","",V4895)</f>
        <v/>
      </c>
      <c r="AC4895" s="2" t="str">
        <f>_xlfn.IFNA(VLOOKUP(D4895,states!A$2:C$10,2,FALSE),"XX")</f>
        <v>A</v>
      </c>
      <c r="AD4895">
        <f>E4895</f>
        <v>1</v>
      </c>
      <c r="AE4895">
        <f>_xlfn.IFNA(VLOOKUP(D4895,states!A$2:D$10,4,FALSE),0)</f>
        <v>2</v>
      </c>
      <c r="AF4895">
        <v>0.5</v>
      </c>
      <c r="AG4895">
        <f>IF(AE4895=0,AF4895,IF(AE4895=1,IF(F4895=0.5,0.5,IF(H4895=1,0.5,1.5)),IF(F4895=0.5,0.5,IF(H4895=1,2.5,1.5))))</f>
        <v>1.5</v>
      </c>
      <c r="AH4895" s="7">
        <f>IF(AC4895="XX",0,1/C4895^(1/5)*IF(E4895=0,100,1)/(E4895+1)^(1/4))</f>
        <v>2.3449390686780753</v>
      </c>
    </row>
    <row r="4896" spans="1:34">
      <c r="A4896">
        <v>3570</v>
      </c>
      <c r="B4896" s="1">
        <v>23560.654200000001</v>
      </c>
      <c r="C4896" s="6">
        <v>1.6629999999999999E-2</v>
      </c>
      <c r="D4896" t="s">
        <v>3</v>
      </c>
      <c r="E4896">
        <v>1</v>
      </c>
      <c r="F4896">
        <v>12.5</v>
      </c>
      <c r="G4896" t="s">
        <v>2</v>
      </c>
      <c r="H4896">
        <v>2</v>
      </c>
      <c r="I4896" t="s">
        <v>0</v>
      </c>
      <c r="J4896">
        <v>1</v>
      </c>
      <c r="K4896">
        <v>11.5</v>
      </c>
      <c r="L4896" t="s">
        <v>2</v>
      </c>
      <c r="M4896">
        <v>2</v>
      </c>
      <c r="N4896" t="s">
        <v>3626</v>
      </c>
      <c r="O4896">
        <v>1</v>
      </c>
      <c r="P4896" t="str">
        <f>D4896&amp;"-"&amp;F4896&amp;"-"&amp;G4896&amp;"-"&amp;E4896&amp;"-"&amp;H4896</f>
        <v>A2Delta-12.5-f-1-2</v>
      </c>
      <c r="Q4896" t="str">
        <f>I4896&amp;"-"&amp;K4896&amp;"-"&amp;L4896&amp;"-"&amp;J4896&amp;"-"&amp;M4896</f>
        <v>X2Pi-11.5-f-1-2</v>
      </c>
      <c r="R4896">
        <f>B4896+S4896</f>
        <v>28378.411811405</v>
      </c>
      <c r="S4896">
        <f>_xlfn.IFNA(VLOOKUP(Q4896,'MARVEL-X'!A$2:I$1400,7,FALSE),VLOOKUP(Q4896,MARVEL!A$2:J$1522,10,FALSE))</f>
        <v>4817.7576114049998</v>
      </c>
      <c r="T4896">
        <f>IF(P4896=P4895,R4896+T4895,R4896)</f>
        <v>85135.201599328997</v>
      </c>
      <c r="U4896">
        <f>IF(P4896=P4895,1+U4895,1)</f>
        <v>3</v>
      </c>
      <c r="V4896" t="str">
        <f t="shared" si="76"/>
        <v/>
      </c>
      <c r="W4896" t="str">
        <f>IF(V4896="","",IF(ABS(V4896-R4896)&gt;W$1,ABS(V4896-R4896),""))</f>
        <v/>
      </c>
      <c r="X4896" t="str">
        <f>Y4896&amp;"-"&amp;Z4896&amp;"-"&amp;AC4896&amp;"-"&amp;AD4896&amp;"-"&amp;AG4896</f>
        <v>12.5-f-A-1-1.5</v>
      </c>
      <c r="Y4896">
        <f>F4896</f>
        <v>12.5</v>
      </c>
      <c r="Z4896" s="2" t="str">
        <f>G4896</f>
        <v>f</v>
      </c>
      <c r="AA4896">
        <f>_xlfn.IFNA(VLOOKUP(X4896,'duo-out'!A$2:Q$5000,5,FALSE),E4896+10*(H4896-1)+1+_xlfn.IFNA(VLOOKUP(D4896,states!A$2:C$10,3,FALSE),1))</f>
        <v>262</v>
      </c>
      <c r="AB4896" t="str">
        <f>IF(V4896="","",V4896)</f>
        <v/>
      </c>
      <c r="AC4896" s="2" t="str">
        <f>_xlfn.IFNA(VLOOKUP(D4896,states!A$2:C$10,2,FALSE),"XX")</f>
        <v>A</v>
      </c>
      <c r="AD4896">
        <f>E4896</f>
        <v>1</v>
      </c>
      <c r="AE4896">
        <f>_xlfn.IFNA(VLOOKUP(D4896,states!A$2:D$10,4,FALSE),0)</f>
        <v>2</v>
      </c>
      <c r="AF4896">
        <v>0.5</v>
      </c>
      <c r="AG4896">
        <f>IF(AE4896=0,AF4896,IF(AE4896=1,IF(F4896=0.5,0.5,IF(H4896=1,0.5,1.5)),IF(F4896=0.5,0.5,IF(H4896=1,2.5,1.5))))</f>
        <v>1.5</v>
      </c>
      <c r="AH4896" s="7">
        <f>IF(AC4896="XX",0,1/C4896^(1/5)*IF(E4896=0,100,1)/(E4896+1)^(1/4))</f>
        <v>1.9079370923488055</v>
      </c>
    </row>
    <row r="4897" spans="1:34">
      <c r="A4897">
        <v>2950</v>
      </c>
      <c r="B4897" s="1">
        <v>23223.830099999999</v>
      </c>
      <c r="C4897" s="6">
        <v>5.0000000000000001E-3</v>
      </c>
      <c r="D4897" t="s">
        <v>3</v>
      </c>
      <c r="E4897">
        <v>1</v>
      </c>
      <c r="F4897">
        <v>12.5</v>
      </c>
      <c r="G4897" t="s">
        <v>2</v>
      </c>
      <c r="H4897">
        <v>2</v>
      </c>
      <c r="I4897" t="s">
        <v>0</v>
      </c>
      <c r="J4897">
        <v>1</v>
      </c>
      <c r="K4897">
        <v>12.5</v>
      </c>
      <c r="L4897" t="s">
        <v>1</v>
      </c>
      <c r="M4897">
        <v>2</v>
      </c>
      <c r="N4897" t="s">
        <v>3006</v>
      </c>
      <c r="O4897">
        <v>1</v>
      </c>
      <c r="P4897" t="str">
        <f>D4897&amp;"-"&amp;F4897&amp;"-"&amp;G4897&amp;"-"&amp;E4897&amp;"-"&amp;H4897</f>
        <v>A2Delta-12.5-f-1-2</v>
      </c>
      <c r="Q4897" t="str">
        <f>I4897&amp;"-"&amp;K4897&amp;"-"&amp;L4897&amp;"-"&amp;J4897&amp;"-"&amp;M4897</f>
        <v>X2Pi-12.5-e-1-2</v>
      </c>
      <c r="R4897">
        <f>B4897+S4897</f>
        <v>28378.398376517998</v>
      </c>
      <c r="S4897">
        <f>_xlfn.IFNA(VLOOKUP(Q4897,'MARVEL-X'!A$2:I$1400,7,FALSE),VLOOKUP(Q4897,MARVEL!A$2:J$1522,10,FALSE))</f>
        <v>5154.5682765179999</v>
      </c>
      <c r="T4897">
        <f>IF(P4897=P4896,R4897+T4896,R4897)</f>
        <v>113513.599975847</v>
      </c>
      <c r="U4897">
        <f>IF(P4897=P4896,1+U4896,1)</f>
        <v>4</v>
      </c>
      <c r="V4897" t="str">
        <f t="shared" si="76"/>
        <v/>
      </c>
      <c r="W4897" t="str">
        <f>IF(V4897="","",IF(ABS(V4897-R4897)&gt;W$1,ABS(V4897-R4897),""))</f>
        <v/>
      </c>
      <c r="X4897" t="str">
        <f>Y4897&amp;"-"&amp;Z4897&amp;"-"&amp;AC4897&amp;"-"&amp;AD4897&amp;"-"&amp;AG4897</f>
        <v>12.5-f-A-1-1.5</v>
      </c>
      <c r="Y4897">
        <f>F4897</f>
        <v>12.5</v>
      </c>
      <c r="Z4897" s="2" t="str">
        <f>G4897</f>
        <v>f</v>
      </c>
      <c r="AA4897">
        <f>_xlfn.IFNA(VLOOKUP(X4897,'duo-out'!A$2:Q$5000,5,FALSE),E4897+10*(H4897-1)+1+_xlfn.IFNA(VLOOKUP(D4897,states!A$2:C$10,3,FALSE),1))</f>
        <v>262</v>
      </c>
      <c r="AB4897" t="str">
        <f>IF(V4897="","",V4897)</f>
        <v/>
      </c>
      <c r="AC4897" s="2" t="str">
        <f>_xlfn.IFNA(VLOOKUP(D4897,states!A$2:C$10,2,FALSE),"XX")</f>
        <v>A</v>
      </c>
      <c r="AD4897">
        <f>E4897</f>
        <v>1</v>
      </c>
      <c r="AE4897">
        <f>_xlfn.IFNA(VLOOKUP(D4897,states!A$2:D$10,4,FALSE),0)</f>
        <v>2</v>
      </c>
      <c r="AF4897">
        <v>0.5</v>
      </c>
      <c r="AG4897">
        <f>IF(AE4897=0,AF4897,IF(AE4897=1,IF(F4897=0.5,0.5,IF(H4897=1,0.5,1.5)),IF(F4897=0.5,0.5,IF(H4897=1,2.5,1.5))))</f>
        <v>1.5</v>
      </c>
      <c r="AH4897" s="7">
        <f>IF(AC4897="XX",0,1/C4897^(1/5)*IF(E4897=0,100,1)/(E4897+1)^(1/4))</f>
        <v>2.4263223583284943</v>
      </c>
    </row>
    <row r="4898" spans="1:34">
      <c r="A4898">
        <v>5634</v>
      </c>
      <c r="B4898" s="1">
        <v>23223.813999999998</v>
      </c>
      <c r="C4898" s="6">
        <v>0.05</v>
      </c>
      <c r="D4898" t="s">
        <v>3</v>
      </c>
      <c r="E4898">
        <v>1</v>
      </c>
      <c r="F4898">
        <v>12.5</v>
      </c>
      <c r="G4898" t="s">
        <v>2</v>
      </c>
      <c r="H4898">
        <v>2</v>
      </c>
      <c r="I4898" t="s">
        <v>0</v>
      </c>
      <c r="J4898">
        <v>1</v>
      </c>
      <c r="K4898">
        <v>12.5</v>
      </c>
      <c r="L4898" t="s">
        <v>1</v>
      </c>
      <c r="M4898">
        <v>2</v>
      </c>
      <c r="N4898" t="s">
        <v>5690</v>
      </c>
      <c r="O4898">
        <v>1</v>
      </c>
      <c r="P4898" t="str">
        <f>D4898&amp;"-"&amp;F4898&amp;"-"&amp;G4898&amp;"-"&amp;E4898&amp;"-"&amp;H4898</f>
        <v>A2Delta-12.5-f-1-2</v>
      </c>
      <c r="Q4898" t="str">
        <f>I4898&amp;"-"&amp;K4898&amp;"-"&amp;L4898&amp;"-"&amp;J4898&amp;"-"&amp;M4898</f>
        <v>X2Pi-12.5-e-1-2</v>
      </c>
      <c r="R4898">
        <f>B4898+S4898</f>
        <v>28378.382276517998</v>
      </c>
      <c r="S4898">
        <f>_xlfn.IFNA(VLOOKUP(Q4898,'MARVEL-X'!A$2:I$1400,7,FALSE),VLOOKUP(Q4898,MARVEL!A$2:J$1522,10,FALSE))</f>
        <v>5154.5682765179999</v>
      </c>
      <c r="T4898">
        <f>IF(P4898=P4897,R4898+T4897,R4898)</f>
        <v>141891.98225236501</v>
      </c>
      <c r="U4898">
        <f>IF(P4898=P4897,1+U4897,1)</f>
        <v>5</v>
      </c>
      <c r="V4898" t="str">
        <f t="shared" si="76"/>
        <v/>
      </c>
      <c r="W4898" t="str">
        <f>IF(V4898="","",IF(ABS(V4898-R4898)&gt;W$1,ABS(V4898-R4898),""))</f>
        <v/>
      </c>
      <c r="X4898" t="str">
        <f>Y4898&amp;"-"&amp;Z4898&amp;"-"&amp;AC4898&amp;"-"&amp;AD4898&amp;"-"&amp;AG4898</f>
        <v>12.5-f-A-1-1.5</v>
      </c>
      <c r="Y4898">
        <f>F4898</f>
        <v>12.5</v>
      </c>
      <c r="Z4898" s="2" t="str">
        <f>G4898</f>
        <v>f</v>
      </c>
      <c r="AA4898">
        <f>_xlfn.IFNA(VLOOKUP(X4898,'duo-out'!A$2:Q$5000,5,FALSE),E4898+10*(H4898-1)+1+_xlfn.IFNA(VLOOKUP(D4898,states!A$2:C$10,3,FALSE),1))</f>
        <v>262</v>
      </c>
      <c r="AB4898" t="str">
        <f>IF(V4898="","",V4898)</f>
        <v/>
      </c>
      <c r="AC4898" s="2" t="str">
        <f>_xlfn.IFNA(VLOOKUP(D4898,states!A$2:C$10,2,FALSE),"XX")</f>
        <v>A</v>
      </c>
      <c r="AD4898">
        <f>E4898</f>
        <v>1</v>
      </c>
      <c r="AE4898">
        <f>_xlfn.IFNA(VLOOKUP(D4898,states!A$2:D$10,4,FALSE),0)</f>
        <v>2</v>
      </c>
      <c r="AF4898">
        <v>0.5</v>
      </c>
      <c r="AG4898">
        <f>IF(AE4898=0,AF4898,IF(AE4898=1,IF(F4898=0.5,0.5,IF(H4898=1,0.5,1.5)),IF(F4898=0.5,0.5,IF(H4898=1,2.5,1.5))))</f>
        <v>1.5</v>
      </c>
      <c r="AH4898" s="7">
        <f>IF(AC4898="XX",0,1/C4898^(1/5)*IF(E4898=0,100,1)/(E4898+1)^(1/4))</f>
        <v>1.5309059120638666</v>
      </c>
    </row>
    <row r="4899" spans="1:34">
      <c r="A4899">
        <v>5592</v>
      </c>
      <c r="B4899" s="1">
        <v>23560.626</v>
      </c>
      <c r="C4899" s="6">
        <v>0.05</v>
      </c>
      <c r="D4899" t="s">
        <v>3</v>
      </c>
      <c r="E4899">
        <v>1</v>
      </c>
      <c r="F4899">
        <v>12.5</v>
      </c>
      <c r="G4899" t="s">
        <v>2</v>
      </c>
      <c r="H4899">
        <v>2</v>
      </c>
      <c r="I4899" t="s">
        <v>0</v>
      </c>
      <c r="J4899">
        <v>1</v>
      </c>
      <c r="K4899">
        <v>11.5</v>
      </c>
      <c r="L4899" t="s">
        <v>2</v>
      </c>
      <c r="M4899">
        <v>2</v>
      </c>
      <c r="N4899" t="s">
        <v>5648</v>
      </c>
      <c r="O4899">
        <v>1</v>
      </c>
      <c r="P4899" t="str">
        <f>D4899&amp;"-"&amp;F4899&amp;"-"&amp;G4899&amp;"-"&amp;E4899&amp;"-"&amp;H4899</f>
        <v>A2Delta-12.5-f-1-2</v>
      </c>
      <c r="Q4899" t="str">
        <f>I4899&amp;"-"&amp;K4899&amp;"-"&amp;L4899&amp;"-"&amp;J4899&amp;"-"&amp;M4899</f>
        <v>X2Pi-11.5-f-1-2</v>
      </c>
      <c r="R4899">
        <f>B4899+S4899</f>
        <v>28378.383611404999</v>
      </c>
      <c r="S4899">
        <f>_xlfn.IFNA(VLOOKUP(Q4899,'MARVEL-X'!A$2:I$1400,7,FALSE),VLOOKUP(Q4899,MARVEL!A$2:J$1522,10,FALSE))</f>
        <v>4817.7576114049998</v>
      </c>
      <c r="T4899">
        <f>IF(P4899=P4898,R4899+T4898,R4899)</f>
        <v>170270.36586377001</v>
      </c>
      <c r="U4899">
        <f>IF(P4899=P4898,1+U4898,1)</f>
        <v>6</v>
      </c>
      <c r="V4899" t="str">
        <f t="shared" si="76"/>
        <v/>
      </c>
      <c r="W4899" t="str">
        <f>IF(V4899="","",IF(ABS(V4899-R4899)&gt;W$1,ABS(V4899-R4899),""))</f>
        <v/>
      </c>
      <c r="X4899" t="str">
        <f>Y4899&amp;"-"&amp;Z4899&amp;"-"&amp;AC4899&amp;"-"&amp;AD4899&amp;"-"&amp;AG4899</f>
        <v>12.5-f-A-1-1.5</v>
      </c>
      <c r="Y4899">
        <f>F4899</f>
        <v>12.5</v>
      </c>
      <c r="Z4899" s="2" t="str">
        <f>G4899</f>
        <v>f</v>
      </c>
      <c r="AA4899">
        <f>_xlfn.IFNA(VLOOKUP(X4899,'duo-out'!A$2:Q$5000,5,FALSE),E4899+10*(H4899-1)+1+_xlfn.IFNA(VLOOKUP(D4899,states!A$2:C$10,3,FALSE),1))</f>
        <v>262</v>
      </c>
      <c r="AB4899" t="str">
        <f>IF(V4899="","",V4899)</f>
        <v/>
      </c>
      <c r="AC4899" s="2" t="str">
        <f>_xlfn.IFNA(VLOOKUP(D4899,states!A$2:C$10,2,FALSE),"XX")</f>
        <v>A</v>
      </c>
      <c r="AD4899">
        <f>E4899</f>
        <v>1</v>
      </c>
      <c r="AE4899">
        <f>_xlfn.IFNA(VLOOKUP(D4899,states!A$2:D$10,4,FALSE),0)</f>
        <v>2</v>
      </c>
      <c r="AF4899">
        <v>0.5</v>
      </c>
      <c r="AG4899">
        <f>IF(AE4899=0,AF4899,IF(AE4899=1,IF(F4899=0.5,0.5,IF(H4899=1,0.5,1.5)),IF(F4899=0.5,0.5,IF(H4899=1,2.5,1.5))))</f>
        <v>1.5</v>
      </c>
      <c r="AH4899" s="7">
        <f>IF(AC4899="XX",0,1/C4899^(1/5)*IF(E4899=0,100,1)/(E4899+1)^(1/4))</f>
        <v>1.5309059120638666</v>
      </c>
    </row>
    <row r="4900" spans="1:34">
      <c r="A4900">
        <v>1143</v>
      </c>
      <c r="B4900" s="1">
        <v>22849.59</v>
      </c>
      <c r="C4900" s="6">
        <v>0.1699</v>
      </c>
      <c r="D4900" t="s">
        <v>3</v>
      </c>
      <c r="E4900">
        <v>1</v>
      </c>
      <c r="F4900">
        <v>12.5</v>
      </c>
      <c r="G4900" t="s">
        <v>2</v>
      </c>
      <c r="H4900">
        <v>2</v>
      </c>
      <c r="I4900" t="s">
        <v>0</v>
      </c>
      <c r="J4900">
        <v>1</v>
      </c>
      <c r="K4900">
        <v>13.5</v>
      </c>
      <c r="L4900" t="s">
        <v>2</v>
      </c>
      <c r="M4900">
        <v>2</v>
      </c>
      <c r="N4900" t="s">
        <v>1199</v>
      </c>
      <c r="O4900">
        <v>1</v>
      </c>
      <c r="P4900" t="str">
        <f>D4900&amp;"-"&amp;F4900&amp;"-"&amp;G4900&amp;"-"&amp;E4900&amp;"-"&amp;H4900</f>
        <v>A2Delta-12.5-f-1-2</v>
      </c>
      <c r="Q4900" t="str">
        <f>I4900&amp;"-"&amp;K4900&amp;"-"&amp;L4900&amp;"-"&amp;J4900&amp;"-"&amp;M4900</f>
        <v>X2Pi-13.5-f-1-2</v>
      </c>
      <c r="R4900">
        <f>B4900+S4900</f>
        <v>28378.243611406</v>
      </c>
      <c r="S4900">
        <f>_xlfn.IFNA(VLOOKUP(Q4900,'MARVEL-X'!A$2:I$1400,7,FALSE),VLOOKUP(Q4900,MARVEL!A$2:J$1522,10,FALSE))</f>
        <v>5528.653611406</v>
      </c>
      <c r="T4900">
        <f>IF(P4900=P4899,R4900+T4899,R4900)</f>
        <v>198648.60947517602</v>
      </c>
      <c r="U4900">
        <f>IF(P4900=P4899,1+U4899,1)</f>
        <v>7</v>
      </c>
      <c r="V4900" t="str">
        <f t="shared" si="76"/>
        <v/>
      </c>
      <c r="W4900" t="str">
        <f>IF(V4900="","",IF(ABS(V4900-R4900)&gt;W$1,ABS(V4900-R4900),""))</f>
        <v/>
      </c>
      <c r="X4900" t="str">
        <f>Y4900&amp;"-"&amp;Z4900&amp;"-"&amp;AC4900&amp;"-"&amp;AD4900&amp;"-"&amp;AG4900</f>
        <v>12.5-f-A-1-1.5</v>
      </c>
      <c r="Y4900">
        <f>F4900</f>
        <v>12.5</v>
      </c>
      <c r="Z4900" s="2" t="str">
        <f>G4900</f>
        <v>f</v>
      </c>
      <c r="AA4900">
        <f>_xlfn.IFNA(VLOOKUP(X4900,'duo-out'!A$2:Q$5000,5,FALSE),E4900+10*(H4900-1)+1+_xlfn.IFNA(VLOOKUP(D4900,states!A$2:C$10,3,FALSE),1))</f>
        <v>262</v>
      </c>
      <c r="AB4900" t="str">
        <f>IF(V4900="","",V4900)</f>
        <v/>
      </c>
      <c r="AC4900" s="2" t="str">
        <f>_xlfn.IFNA(VLOOKUP(D4900,states!A$2:C$10,2,FALSE),"XX")</f>
        <v>A</v>
      </c>
      <c r="AD4900">
        <f>E4900</f>
        <v>1</v>
      </c>
      <c r="AE4900">
        <f>_xlfn.IFNA(VLOOKUP(D4900,states!A$2:D$10,4,FALSE),0)</f>
        <v>2</v>
      </c>
      <c r="AF4900">
        <v>0.5</v>
      </c>
      <c r="AG4900">
        <f>IF(AE4900=0,AF4900,IF(AE4900=1,IF(F4900=0.5,0.5,IF(H4900=1,0.5,1.5)),IF(F4900=0.5,0.5,IF(H4900=1,2.5,1.5))))</f>
        <v>1.5</v>
      </c>
      <c r="AH4900" s="7">
        <f>IF(AC4900="XX",0,1/C4900^(1/5)*IF(E4900=0,100,1)/(E4900+1)^(1/4))</f>
        <v>1.1986815625654355</v>
      </c>
    </row>
    <row r="4901" spans="1:34">
      <c r="A4901">
        <v>1127</v>
      </c>
      <c r="B4901" s="1">
        <v>23223.84</v>
      </c>
      <c r="C4901" s="6">
        <v>0.05</v>
      </c>
      <c r="D4901" t="s">
        <v>3</v>
      </c>
      <c r="E4901">
        <v>1</v>
      </c>
      <c r="F4901">
        <v>12.5</v>
      </c>
      <c r="G4901" t="s">
        <v>2</v>
      </c>
      <c r="H4901">
        <v>2</v>
      </c>
      <c r="I4901" t="s">
        <v>0</v>
      </c>
      <c r="J4901">
        <v>1</v>
      </c>
      <c r="K4901">
        <v>12.5</v>
      </c>
      <c r="L4901" t="s">
        <v>1</v>
      </c>
      <c r="M4901">
        <v>2</v>
      </c>
      <c r="N4901" t="s">
        <v>1183</v>
      </c>
      <c r="O4901">
        <v>1</v>
      </c>
      <c r="P4901" t="str">
        <f>D4901&amp;"-"&amp;F4901&amp;"-"&amp;G4901&amp;"-"&amp;E4901&amp;"-"&amp;H4901</f>
        <v>A2Delta-12.5-f-1-2</v>
      </c>
      <c r="Q4901" t="str">
        <f>I4901&amp;"-"&amp;K4901&amp;"-"&amp;L4901&amp;"-"&amp;J4901&amp;"-"&amp;M4901</f>
        <v>X2Pi-12.5-e-1-2</v>
      </c>
      <c r="R4901">
        <f>B4901+S4901</f>
        <v>28378.408276517999</v>
      </c>
      <c r="S4901">
        <f>_xlfn.IFNA(VLOOKUP(Q4901,'MARVEL-X'!A$2:I$1400,7,FALSE),VLOOKUP(Q4901,MARVEL!A$2:J$1522,10,FALSE))</f>
        <v>5154.5682765179999</v>
      </c>
      <c r="T4901">
        <f>IF(P4901=P4900,R4901+T4900,R4901)</f>
        <v>227027.01775169402</v>
      </c>
      <c r="U4901">
        <f>IF(P4901=P4900,1+U4900,1)</f>
        <v>8</v>
      </c>
      <c r="V4901" t="str">
        <f t="shared" si="76"/>
        <v/>
      </c>
      <c r="W4901" t="str">
        <f>IF(V4901="","",IF(ABS(V4901-R4901)&gt;W$1,ABS(V4901-R4901),""))</f>
        <v/>
      </c>
      <c r="X4901" t="str">
        <f>Y4901&amp;"-"&amp;Z4901&amp;"-"&amp;AC4901&amp;"-"&amp;AD4901&amp;"-"&amp;AG4901</f>
        <v>12.5-f-A-1-1.5</v>
      </c>
      <c r="Y4901">
        <f>F4901</f>
        <v>12.5</v>
      </c>
      <c r="Z4901" s="2" t="str">
        <f>G4901</f>
        <v>f</v>
      </c>
      <c r="AA4901">
        <f>_xlfn.IFNA(VLOOKUP(X4901,'duo-out'!A$2:Q$5000,5,FALSE),E4901+10*(H4901-1)+1+_xlfn.IFNA(VLOOKUP(D4901,states!A$2:C$10,3,FALSE),1))</f>
        <v>262</v>
      </c>
      <c r="AB4901" t="str">
        <f>IF(V4901="","",V4901)</f>
        <v/>
      </c>
      <c r="AC4901" s="2" t="str">
        <f>_xlfn.IFNA(VLOOKUP(D4901,states!A$2:C$10,2,FALSE),"XX")</f>
        <v>A</v>
      </c>
      <c r="AD4901">
        <f>E4901</f>
        <v>1</v>
      </c>
      <c r="AE4901">
        <f>_xlfn.IFNA(VLOOKUP(D4901,states!A$2:D$10,4,FALSE),0)</f>
        <v>2</v>
      </c>
      <c r="AF4901">
        <v>0.5</v>
      </c>
      <c r="AG4901">
        <f>IF(AE4901=0,AF4901,IF(AE4901=1,IF(F4901=0.5,0.5,IF(H4901=1,0.5,1.5)),IF(F4901=0.5,0.5,IF(H4901=1,2.5,1.5))))</f>
        <v>1.5</v>
      </c>
      <c r="AH4901" s="7">
        <f>IF(AC4901="XX",0,1/C4901^(1/5)*IF(E4901=0,100,1)/(E4901+1)^(1/4))</f>
        <v>1.5309059120638666</v>
      </c>
    </row>
    <row r="4902" spans="1:34">
      <c r="A4902">
        <v>1057</v>
      </c>
      <c r="B4902" s="1">
        <v>23560.54</v>
      </c>
      <c r="C4902" s="6">
        <v>0.1101</v>
      </c>
      <c r="D4902" t="s">
        <v>3</v>
      </c>
      <c r="E4902">
        <v>1</v>
      </c>
      <c r="F4902">
        <v>12.5</v>
      </c>
      <c r="G4902" t="s">
        <v>2</v>
      </c>
      <c r="H4902">
        <v>2</v>
      </c>
      <c r="I4902" t="s">
        <v>0</v>
      </c>
      <c r="J4902">
        <v>1</v>
      </c>
      <c r="K4902">
        <v>11.5</v>
      </c>
      <c r="L4902" t="s">
        <v>2</v>
      </c>
      <c r="M4902">
        <v>2</v>
      </c>
      <c r="N4902" t="s">
        <v>1113</v>
      </c>
      <c r="O4902">
        <v>1</v>
      </c>
      <c r="P4902" t="str">
        <f>D4902&amp;"-"&amp;F4902&amp;"-"&amp;G4902&amp;"-"&amp;E4902&amp;"-"&amp;H4902</f>
        <v>A2Delta-12.5-f-1-2</v>
      </c>
      <c r="Q4902" t="str">
        <f>I4902&amp;"-"&amp;K4902&amp;"-"&amp;L4902&amp;"-"&amp;J4902&amp;"-"&amp;M4902</f>
        <v>X2Pi-11.5-f-1-2</v>
      </c>
      <c r="R4902">
        <f>B4902+S4902</f>
        <v>28378.297611405</v>
      </c>
      <c r="S4902">
        <f>_xlfn.IFNA(VLOOKUP(Q4902,'MARVEL-X'!A$2:I$1400,7,FALSE),VLOOKUP(Q4902,MARVEL!A$2:J$1522,10,FALSE))</f>
        <v>4817.7576114049998</v>
      </c>
      <c r="T4902">
        <f>IF(P4902=P4901,R4902+T4901,R4902)</f>
        <v>255405.31536309901</v>
      </c>
      <c r="U4902">
        <f>IF(P4902=P4901,1+U4901,1)</f>
        <v>9</v>
      </c>
      <c r="V4902">
        <f t="shared" si="76"/>
        <v>28378.368373677669</v>
      </c>
      <c r="W4902">
        <f>IF(V4902="","",IF(ABS(V4902-R4902)&gt;W$1,ABS(V4902-R4902),""))</f>
        <v>7.0762272669526283E-2</v>
      </c>
      <c r="X4902" t="str">
        <f>Y4902&amp;"-"&amp;Z4902&amp;"-"&amp;AC4902&amp;"-"&amp;AD4902&amp;"-"&amp;AG4902</f>
        <v>12.5-f-A-1-1.5</v>
      </c>
      <c r="Y4902">
        <f>F4902</f>
        <v>12.5</v>
      </c>
      <c r="Z4902" s="2" t="str">
        <f>G4902</f>
        <v>f</v>
      </c>
      <c r="AA4902">
        <f>_xlfn.IFNA(VLOOKUP(X4902,'duo-out'!A$2:Q$5000,5,FALSE),E4902+10*(H4902-1)+1+_xlfn.IFNA(VLOOKUP(D4902,states!A$2:C$10,3,FALSE),1))</f>
        <v>262</v>
      </c>
      <c r="AB4902">
        <f>IF(V4902="","",V4902)</f>
        <v>28378.368373677669</v>
      </c>
      <c r="AC4902" s="2" t="str">
        <f>_xlfn.IFNA(VLOOKUP(D4902,states!A$2:C$10,2,FALSE),"XX")</f>
        <v>A</v>
      </c>
      <c r="AD4902">
        <f>E4902</f>
        <v>1</v>
      </c>
      <c r="AE4902">
        <f>_xlfn.IFNA(VLOOKUP(D4902,states!A$2:D$10,4,FALSE),0)</f>
        <v>2</v>
      </c>
      <c r="AF4902">
        <v>0.5</v>
      </c>
      <c r="AG4902">
        <f>IF(AE4902=0,AF4902,IF(AE4902=1,IF(F4902=0.5,0.5,IF(H4902=1,0.5,1.5)),IF(F4902=0.5,0.5,IF(H4902=1,2.5,1.5))))</f>
        <v>1.5</v>
      </c>
      <c r="AH4902" s="7">
        <f>IF(AC4902="XX",0,1/C4902^(1/5)*IF(E4902=0,100,1)/(E4902+1)^(1/4))</f>
        <v>1.3073294280791374</v>
      </c>
    </row>
    <row r="4903" spans="1:34">
      <c r="A4903">
        <v>5671</v>
      </c>
      <c r="B4903" s="1">
        <v>23119.445</v>
      </c>
      <c r="C4903" s="6">
        <v>0.13900000000000001</v>
      </c>
      <c r="D4903" t="s">
        <v>3</v>
      </c>
      <c r="E4903">
        <v>2</v>
      </c>
      <c r="F4903">
        <v>12.5</v>
      </c>
      <c r="G4903" t="s">
        <v>2</v>
      </c>
      <c r="H4903">
        <v>1</v>
      </c>
      <c r="I4903" t="s">
        <v>0</v>
      </c>
      <c r="J4903">
        <v>2</v>
      </c>
      <c r="K4903">
        <v>12.5</v>
      </c>
      <c r="L4903" t="s">
        <v>1</v>
      </c>
      <c r="M4903">
        <v>1</v>
      </c>
      <c r="N4903" t="s">
        <v>5727</v>
      </c>
      <c r="O4903">
        <v>1</v>
      </c>
      <c r="P4903" t="str">
        <f>D4903&amp;"-"&amp;F4903&amp;"-"&amp;G4903&amp;"-"&amp;E4903&amp;"-"&amp;H4903</f>
        <v>A2Delta-12.5-f-2-1</v>
      </c>
      <c r="Q4903" t="str">
        <f>I4903&amp;"-"&amp;K4903&amp;"-"&amp;L4903&amp;"-"&amp;J4903&amp;"-"&amp;M4903</f>
        <v>X2Pi-12.5-e-2-1</v>
      </c>
      <c r="R4903">
        <f>B4903+S4903</f>
        <v>30463.062760217999</v>
      </c>
      <c r="S4903">
        <f>_xlfn.IFNA(VLOOKUP(Q4903,'MARVEL-X'!A$2:I$1400,7,FALSE),VLOOKUP(Q4903,MARVEL!A$2:J$1522,10,FALSE))</f>
        <v>7343.6177602179996</v>
      </c>
      <c r="T4903">
        <f>IF(P4903=P4902,R4903+T4902,R4903)</f>
        <v>30463.062760217999</v>
      </c>
      <c r="U4903">
        <f>IF(P4903=P4902,1+U4902,1)</f>
        <v>1</v>
      </c>
      <c r="V4903" t="str">
        <f t="shared" si="76"/>
        <v/>
      </c>
      <c r="W4903" t="str">
        <f>IF(V4903="","",IF(ABS(V4903-R4903)&gt;W$1,ABS(V4903-R4903),""))</f>
        <v/>
      </c>
      <c r="X4903" t="str">
        <f>Y4903&amp;"-"&amp;Z4903&amp;"-"&amp;AC4903&amp;"-"&amp;AD4903&amp;"-"&amp;AG4903</f>
        <v>12.5-f-A-2-2.5</v>
      </c>
      <c r="Y4903">
        <f>F4903</f>
        <v>12.5</v>
      </c>
      <c r="Z4903" s="2" t="str">
        <f>G4903</f>
        <v>f</v>
      </c>
      <c r="AA4903">
        <f>_xlfn.IFNA(VLOOKUP(X4903,'duo-out'!A$2:Q$5000,5,FALSE),E4903+10*(H4903-1)+1+_xlfn.IFNA(VLOOKUP(D4903,states!A$2:C$10,3,FALSE),1))</f>
        <v>253</v>
      </c>
      <c r="AB4903" t="str">
        <f>IF(V4903="","",V4903)</f>
        <v/>
      </c>
      <c r="AC4903" s="2" t="str">
        <f>_xlfn.IFNA(VLOOKUP(D4903,states!A$2:C$10,2,FALSE),"XX")</f>
        <v>A</v>
      </c>
      <c r="AD4903">
        <f>E4903</f>
        <v>2</v>
      </c>
      <c r="AE4903">
        <f>_xlfn.IFNA(VLOOKUP(D4903,states!A$2:D$10,4,FALSE),0)</f>
        <v>2</v>
      </c>
      <c r="AF4903">
        <v>0.5</v>
      </c>
      <c r="AG4903">
        <f>IF(AE4903=0,AF4903,IF(AE4903=1,IF(F4903=0.5,0.5,IF(H4903=1,0.5,1.5)),IF(F4903=0.5,0.5,IF(H4903=1,2.5,1.5))))</f>
        <v>2.5</v>
      </c>
      <c r="AH4903" s="7">
        <f>IF(AC4903="XX",0,1/C4903^(1/5)*IF(E4903=0,100,1)/(E4903+1)^(1/4))</f>
        <v>1.1275004561962496</v>
      </c>
    </row>
    <row r="4904" spans="1:34">
      <c r="A4904">
        <v>5660</v>
      </c>
      <c r="B4904" s="1">
        <v>23429.573</v>
      </c>
      <c r="C4904" s="6">
        <v>8.6199999999999999E-2</v>
      </c>
      <c r="D4904" t="s">
        <v>3</v>
      </c>
      <c r="E4904">
        <v>2</v>
      </c>
      <c r="F4904">
        <v>12.5</v>
      </c>
      <c r="G4904" t="s">
        <v>2</v>
      </c>
      <c r="H4904">
        <v>1</v>
      </c>
      <c r="I4904" t="s">
        <v>0</v>
      </c>
      <c r="J4904">
        <v>2</v>
      </c>
      <c r="K4904">
        <v>11.5</v>
      </c>
      <c r="L4904" t="s">
        <v>2</v>
      </c>
      <c r="M4904">
        <v>1</v>
      </c>
      <c r="N4904" t="s">
        <v>5716</v>
      </c>
      <c r="O4904">
        <v>1</v>
      </c>
      <c r="P4904" t="str">
        <f>D4904&amp;"-"&amp;F4904&amp;"-"&amp;G4904&amp;"-"&amp;E4904&amp;"-"&amp;H4904</f>
        <v>A2Delta-12.5-f-2-1</v>
      </c>
      <c r="Q4904" t="str">
        <f>I4904&amp;"-"&amp;K4904&amp;"-"&amp;L4904&amp;"-"&amp;J4904&amp;"-"&amp;M4904</f>
        <v>X2Pi-11.5-f-2-1</v>
      </c>
      <c r="R4904">
        <f>B4904+S4904</f>
        <v>30462.952391773</v>
      </c>
      <c r="S4904">
        <f>_xlfn.IFNA(VLOOKUP(Q4904,'MARVEL-X'!A$2:I$1400,7,FALSE),VLOOKUP(Q4904,MARVEL!A$2:J$1522,10,FALSE))</f>
        <v>7033.379391773</v>
      </c>
      <c r="T4904">
        <f>IF(P4904=P4903,R4904+T4903,R4904)</f>
        <v>60926.015151991</v>
      </c>
      <c r="U4904">
        <f>IF(P4904=P4903,1+U4903,1)</f>
        <v>2</v>
      </c>
      <c r="V4904" t="str">
        <f t="shared" si="76"/>
        <v/>
      </c>
      <c r="W4904" t="str">
        <f>IF(V4904="","",IF(ABS(V4904-R4904)&gt;W$1,ABS(V4904-R4904),""))</f>
        <v/>
      </c>
      <c r="X4904" t="str">
        <f>Y4904&amp;"-"&amp;Z4904&amp;"-"&amp;AC4904&amp;"-"&amp;AD4904&amp;"-"&amp;AG4904</f>
        <v>12.5-f-A-2-2.5</v>
      </c>
      <c r="Y4904">
        <f>F4904</f>
        <v>12.5</v>
      </c>
      <c r="Z4904" s="2" t="str">
        <f>G4904</f>
        <v>f</v>
      </c>
      <c r="AA4904">
        <f>_xlfn.IFNA(VLOOKUP(X4904,'duo-out'!A$2:Q$5000,5,FALSE),E4904+10*(H4904-1)+1+_xlfn.IFNA(VLOOKUP(D4904,states!A$2:C$10,3,FALSE),1))</f>
        <v>253</v>
      </c>
      <c r="AB4904" t="str">
        <f>IF(V4904="","",V4904)</f>
        <v/>
      </c>
      <c r="AC4904" s="2" t="str">
        <f>_xlfn.IFNA(VLOOKUP(D4904,states!A$2:C$10,2,FALSE),"XX")</f>
        <v>A</v>
      </c>
      <c r="AD4904">
        <f>E4904</f>
        <v>2</v>
      </c>
      <c r="AE4904">
        <f>_xlfn.IFNA(VLOOKUP(D4904,states!A$2:D$10,4,FALSE),0)</f>
        <v>2</v>
      </c>
      <c r="AF4904">
        <v>0.5</v>
      </c>
      <c r="AG4904">
        <f>IF(AE4904=0,AF4904,IF(AE4904=1,IF(F4904=0.5,0.5,IF(H4904=1,0.5,1.5)),IF(F4904=0.5,0.5,IF(H4904=1,2.5,1.5))))</f>
        <v>2.5</v>
      </c>
      <c r="AH4904" s="7">
        <f>IF(AC4904="XX",0,1/C4904^(1/5)*IF(E4904=0,100,1)/(E4904+1)^(1/4))</f>
        <v>1.2405613119198311</v>
      </c>
    </row>
    <row r="4905" spans="1:34">
      <c r="A4905">
        <v>1305</v>
      </c>
      <c r="B4905" s="1">
        <v>22795.43</v>
      </c>
      <c r="C4905" s="6">
        <v>6.9930000000000006E-2</v>
      </c>
      <c r="D4905" t="s">
        <v>3</v>
      </c>
      <c r="E4905">
        <v>2</v>
      </c>
      <c r="F4905">
        <v>12.5</v>
      </c>
      <c r="G4905" t="s">
        <v>2</v>
      </c>
      <c r="H4905">
        <v>1</v>
      </c>
      <c r="I4905" t="s">
        <v>0</v>
      </c>
      <c r="J4905">
        <v>2</v>
      </c>
      <c r="K4905">
        <v>13.5</v>
      </c>
      <c r="L4905" t="s">
        <v>2</v>
      </c>
      <c r="M4905">
        <v>1</v>
      </c>
      <c r="N4905" t="s">
        <v>1361</v>
      </c>
      <c r="O4905">
        <v>1</v>
      </c>
      <c r="P4905" t="str">
        <f>D4905&amp;"-"&amp;F4905&amp;"-"&amp;G4905&amp;"-"&amp;E4905&amp;"-"&amp;H4905</f>
        <v>A2Delta-12.5-f-2-1</v>
      </c>
      <c r="Q4905" t="str">
        <f>I4905&amp;"-"&amp;K4905&amp;"-"&amp;L4905&amp;"-"&amp;J4905&amp;"-"&amp;M4905</f>
        <v>X2Pi-13.5-f-2-1</v>
      </c>
      <c r="R4905">
        <f>B4905+S4905</f>
        <v>30462.874084063002</v>
      </c>
      <c r="S4905">
        <f>_xlfn.IFNA(VLOOKUP(Q4905,'MARVEL-X'!A$2:I$1400,7,FALSE),VLOOKUP(Q4905,MARVEL!A$2:J$1522,10,FALSE))</f>
        <v>7667.4440840630004</v>
      </c>
      <c r="T4905">
        <f>IF(P4905=P4904,R4905+T4904,R4905)</f>
        <v>91388.889236054005</v>
      </c>
      <c r="U4905">
        <f>IF(P4905=P4904,1+U4904,1)</f>
        <v>3</v>
      </c>
      <c r="V4905" t="str">
        <f t="shared" si="76"/>
        <v/>
      </c>
      <c r="W4905" t="str">
        <f>IF(V4905="","",IF(ABS(V4905-R4905)&gt;W$1,ABS(V4905-R4905),""))</f>
        <v/>
      </c>
      <c r="X4905" t="str">
        <f>Y4905&amp;"-"&amp;Z4905&amp;"-"&amp;AC4905&amp;"-"&amp;AD4905&amp;"-"&amp;AG4905</f>
        <v>12.5-f-A-2-2.5</v>
      </c>
      <c r="Y4905">
        <f>F4905</f>
        <v>12.5</v>
      </c>
      <c r="Z4905" s="2" t="str">
        <f>G4905</f>
        <v>f</v>
      </c>
      <c r="AA4905">
        <f>_xlfn.IFNA(VLOOKUP(X4905,'duo-out'!A$2:Q$5000,5,FALSE),E4905+10*(H4905-1)+1+_xlfn.IFNA(VLOOKUP(D4905,states!A$2:C$10,3,FALSE),1))</f>
        <v>253</v>
      </c>
      <c r="AB4905" t="str">
        <f>IF(V4905="","",V4905)</f>
        <v/>
      </c>
      <c r="AC4905" s="2" t="str">
        <f>_xlfn.IFNA(VLOOKUP(D4905,states!A$2:C$10,2,FALSE),"XX")</f>
        <v>A</v>
      </c>
      <c r="AD4905">
        <f>E4905</f>
        <v>2</v>
      </c>
      <c r="AE4905">
        <f>_xlfn.IFNA(VLOOKUP(D4905,states!A$2:D$10,4,FALSE),0)</f>
        <v>2</v>
      </c>
      <c r="AF4905">
        <v>0.5</v>
      </c>
      <c r="AG4905">
        <f>IF(AE4905=0,AF4905,IF(AE4905=1,IF(F4905=0.5,0.5,IF(H4905=1,0.5,1.5)),IF(F4905=0.5,0.5,IF(H4905=1,2.5,1.5))))</f>
        <v>2.5</v>
      </c>
      <c r="AH4905" s="7">
        <f>IF(AC4905="XX",0,1/C4905^(1/5)*IF(E4905=0,100,1)/(E4905+1)^(1/4))</f>
        <v>1.2935612003505763</v>
      </c>
    </row>
    <row r="4906" spans="1:34">
      <c r="A4906">
        <v>1238</v>
      </c>
      <c r="B4906" s="1">
        <v>23119.23</v>
      </c>
      <c r="C4906" s="6">
        <v>0.15740000000000001</v>
      </c>
      <c r="D4906" t="s">
        <v>3</v>
      </c>
      <c r="E4906">
        <v>2</v>
      </c>
      <c r="F4906">
        <v>12.5</v>
      </c>
      <c r="G4906" t="s">
        <v>2</v>
      </c>
      <c r="H4906">
        <v>1</v>
      </c>
      <c r="I4906" t="s">
        <v>0</v>
      </c>
      <c r="J4906">
        <v>2</v>
      </c>
      <c r="K4906">
        <v>12.5</v>
      </c>
      <c r="L4906" t="s">
        <v>1</v>
      </c>
      <c r="M4906">
        <v>1</v>
      </c>
      <c r="N4906" t="s">
        <v>1294</v>
      </c>
      <c r="O4906">
        <v>1</v>
      </c>
      <c r="P4906" t="str">
        <f>D4906&amp;"-"&amp;F4906&amp;"-"&amp;G4906&amp;"-"&amp;E4906&amp;"-"&amp;H4906</f>
        <v>A2Delta-12.5-f-2-1</v>
      </c>
      <c r="Q4906" t="str">
        <f>I4906&amp;"-"&amp;K4906&amp;"-"&amp;L4906&amp;"-"&amp;J4906&amp;"-"&amp;M4906</f>
        <v>X2Pi-12.5-e-2-1</v>
      </c>
      <c r="R4906">
        <f>B4906+S4906</f>
        <v>30462.847760217999</v>
      </c>
      <c r="S4906">
        <f>_xlfn.IFNA(VLOOKUP(Q4906,'MARVEL-X'!A$2:I$1400,7,FALSE),VLOOKUP(Q4906,MARVEL!A$2:J$1522,10,FALSE))</f>
        <v>7343.6177602179996</v>
      </c>
      <c r="T4906">
        <f>IF(P4906=P4905,R4906+T4905,R4906)</f>
        <v>121851.736996272</v>
      </c>
      <c r="U4906">
        <f>IF(P4906=P4905,1+U4905,1)</f>
        <v>4</v>
      </c>
      <c r="V4906" t="str">
        <f t="shared" si="76"/>
        <v/>
      </c>
      <c r="W4906" t="str">
        <f>IF(V4906="","",IF(ABS(V4906-R4906)&gt;W$1,ABS(V4906-R4906),""))</f>
        <v/>
      </c>
      <c r="X4906" t="str">
        <f>Y4906&amp;"-"&amp;Z4906&amp;"-"&amp;AC4906&amp;"-"&amp;AD4906&amp;"-"&amp;AG4906</f>
        <v>12.5-f-A-2-2.5</v>
      </c>
      <c r="Y4906">
        <f>F4906</f>
        <v>12.5</v>
      </c>
      <c r="Z4906" s="2" t="str">
        <f>G4906</f>
        <v>f</v>
      </c>
      <c r="AA4906">
        <f>_xlfn.IFNA(VLOOKUP(X4906,'duo-out'!A$2:Q$5000,5,FALSE),E4906+10*(H4906-1)+1+_xlfn.IFNA(VLOOKUP(D4906,states!A$2:C$10,3,FALSE),1))</f>
        <v>253</v>
      </c>
      <c r="AB4906" t="str">
        <f>IF(V4906="","",V4906)</f>
        <v/>
      </c>
      <c r="AC4906" s="2" t="str">
        <f>_xlfn.IFNA(VLOOKUP(D4906,states!A$2:C$10,2,FALSE),"XX")</f>
        <v>A</v>
      </c>
      <c r="AD4906">
        <f>E4906</f>
        <v>2</v>
      </c>
      <c r="AE4906">
        <f>_xlfn.IFNA(VLOOKUP(D4906,states!A$2:D$10,4,FALSE),0)</f>
        <v>2</v>
      </c>
      <c r="AF4906">
        <v>0.5</v>
      </c>
      <c r="AG4906">
        <f>IF(AE4906=0,AF4906,IF(AE4906=1,IF(F4906=0.5,0.5,IF(H4906=1,0.5,1.5)),IF(F4906=0.5,0.5,IF(H4906=1,2.5,1.5))))</f>
        <v>2.5</v>
      </c>
      <c r="AH4906" s="7">
        <f>IF(AC4906="XX",0,1/C4906^(1/5)*IF(E4906=0,100,1)/(E4906+1)^(1/4))</f>
        <v>1.0998127262346398</v>
      </c>
    </row>
    <row r="4907" spans="1:34">
      <c r="A4907">
        <v>1218</v>
      </c>
      <c r="B4907" s="1">
        <v>23429.67</v>
      </c>
      <c r="C4907" s="6">
        <v>0.1167</v>
      </c>
      <c r="D4907" t="s">
        <v>3</v>
      </c>
      <c r="E4907">
        <v>2</v>
      </c>
      <c r="F4907">
        <v>12.5</v>
      </c>
      <c r="G4907" t="s">
        <v>2</v>
      </c>
      <c r="H4907">
        <v>1</v>
      </c>
      <c r="I4907" t="s">
        <v>0</v>
      </c>
      <c r="J4907">
        <v>2</v>
      </c>
      <c r="K4907">
        <v>11.5</v>
      </c>
      <c r="L4907" t="s">
        <v>2</v>
      </c>
      <c r="M4907">
        <v>1</v>
      </c>
      <c r="N4907" t="s">
        <v>1274</v>
      </c>
      <c r="O4907">
        <v>1</v>
      </c>
      <c r="P4907" t="str">
        <f>D4907&amp;"-"&amp;F4907&amp;"-"&amp;G4907&amp;"-"&amp;E4907&amp;"-"&amp;H4907</f>
        <v>A2Delta-12.5-f-2-1</v>
      </c>
      <c r="Q4907" t="str">
        <f>I4907&amp;"-"&amp;K4907&amp;"-"&amp;L4907&amp;"-"&amp;J4907&amp;"-"&amp;M4907</f>
        <v>X2Pi-11.5-f-2-1</v>
      </c>
      <c r="R4907">
        <f>B4907+S4907</f>
        <v>30463.049391772998</v>
      </c>
      <c r="S4907">
        <f>_xlfn.IFNA(VLOOKUP(Q4907,'MARVEL-X'!A$2:I$1400,7,FALSE),VLOOKUP(Q4907,MARVEL!A$2:J$1522,10,FALSE))</f>
        <v>7033.379391773</v>
      </c>
      <c r="T4907">
        <f>IF(P4907=P4906,R4907+T4906,R4907)</f>
        <v>152314.786388045</v>
      </c>
      <c r="U4907">
        <f>IF(P4907=P4906,1+U4906,1)</f>
        <v>5</v>
      </c>
      <c r="V4907" t="str">
        <f t="shared" si="76"/>
        <v/>
      </c>
      <c r="W4907" t="str">
        <f>IF(V4907="","",IF(ABS(V4907-R4907)&gt;W$1,ABS(V4907-R4907),""))</f>
        <v/>
      </c>
      <c r="X4907" t="str">
        <f>Y4907&amp;"-"&amp;Z4907&amp;"-"&amp;AC4907&amp;"-"&amp;AD4907&amp;"-"&amp;AG4907</f>
        <v>12.5-f-A-2-2.5</v>
      </c>
      <c r="Y4907">
        <f>F4907</f>
        <v>12.5</v>
      </c>
      <c r="Z4907" s="2" t="str">
        <f>G4907</f>
        <v>f</v>
      </c>
      <c r="AA4907">
        <f>_xlfn.IFNA(VLOOKUP(X4907,'duo-out'!A$2:Q$5000,5,FALSE),E4907+10*(H4907-1)+1+_xlfn.IFNA(VLOOKUP(D4907,states!A$2:C$10,3,FALSE),1))</f>
        <v>253</v>
      </c>
      <c r="AB4907" t="str">
        <f>IF(V4907="","",V4907)</f>
        <v/>
      </c>
      <c r="AC4907" s="2" t="str">
        <f>_xlfn.IFNA(VLOOKUP(D4907,states!A$2:C$10,2,FALSE),"XX")</f>
        <v>A</v>
      </c>
      <c r="AD4907">
        <f>E4907</f>
        <v>2</v>
      </c>
      <c r="AE4907">
        <f>_xlfn.IFNA(VLOOKUP(D4907,states!A$2:D$10,4,FALSE),0)</f>
        <v>2</v>
      </c>
      <c r="AF4907">
        <v>0.5</v>
      </c>
      <c r="AG4907">
        <f>IF(AE4907=0,AF4907,IF(AE4907=1,IF(F4907=0.5,0.5,IF(H4907=1,0.5,1.5)),IF(F4907=0.5,0.5,IF(H4907=1,2.5,1.5))))</f>
        <v>2.5</v>
      </c>
      <c r="AH4907" s="7">
        <f>IF(AC4907="XX",0,1/C4907^(1/5)*IF(E4907=0,100,1)/(E4907+1)^(1/4))</f>
        <v>1.1676307267009391</v>
      </c>
    </row>
    <row r="4908" spans="1:34">
      <c r="A4908">
        <v>5936</v>
      </c>
      <c r="B4908" s="1">
        <v>22795.65</v>
      </c>
      <c r="C4908" s="6">
        <v>0.5</v>
      </c>
      <c r="D4908" t="s">
        <v>3</v>
      </c>
      <c r="E4908">
        <v>2</v>
      </c>
      <c r="F4908">
        <v>12.5</v>
      </c>
      <c r="G4908" t="s">
        <v>2</v>
      </c>
      <c r="H4908">
        <v>1</v>
      </c>
      <c r="I4908" t="s">
        <v>0</v>
      </c>
      <c r="J4908">
        <v>2</v>
      </c>
      <c r="K4908">
        <v>13.5</v>
      </c>
      <c r="L4908" t="s">
        <v>2</v>
      </c>
      <c r="M4908">
        <v>1</v>
      </c>
      <c r="N4908" t="s">
        <v>5992</v>
      </c>
      <c r="O4908">
        <v>1</v>
      </c>
      <c r="P4908" t="str">
        <f>D4908&amp;"-"&amp;F4908&amp;"-"&amp;G4908&amp;"-"&amp;E4908&amp;"-"&amp;H4908</f>
        <v>A2Delta-12.5-f-2-1</v>
      </c>
      <c r="Q4908" t="str">
        <f>I4908&amp;"-"&amp;K4908&amp;"-"&amp;L4908&amp;"-"&amp;J4908&amp;"-"&amp;M4908</f>
        <v>X2Pi-13.5-f-2-1</v>
      </c>
      <c r="R4908">
        <f>B4908+S4908</f>
        <v>30463.094084063003</v>
      </c>
      <c r="S4908">
        <f>_xlfn.IFNA(VLOOKUP(Q4908,'MARVEL-X'!A$2:I$1400,7,FALSE),VLOOKUP(Q4908,MARVEL!A$2:J$1522,10,FALSE))</f>
        <v>7667.4440840630004</v>
      </c>
      <c r="T4908">
        <f>IF(P4908=P4907,R4908+T4907,R4908)</f>
        <v>182777.88047210799</v>
      </c>
      <c r="U4908">
        <f>IF(P4908=P4907,1+U4907,1)</f>
        <v>6</v>
      </c>
      <c r="V4908" t="str">
        <f t="shared" si="76"/>
        <v/>
      </c>
      <c r="W4908" t="str">
        <f>IF(V4908="","",IF(ABS(V4908-R4908)&gt;W$1,ABS(V4908-R4908),""))</f>
        <v/>
      </c>
      <c r="X4908" t="str">
        <f>Y4908&amp;"-"&amp;Z4908&amp;"-"&amp;AC4908&amp;"-"&amp;AD4908&amp;"-"&amp;AG4908</f>
        <v>12.5-f-A-2-2.5</v>
      </c>
      <c r="Y4908">
        <f>F4908</f>
        <v>12.5</v>
      </c>
      <c r="Z4908" s="2" t="str">
        <f>G4908</f>
        <v>f</v>
      </c>
      <c r="AA4908">
        <f>_xlfn.IFNA(VLOOKUP(X4908,'duo-out'!A$2:Q$5000,5,FALSE),E4908+10*(H4908-1)+1+_xlfn.IFNA(VLOOKUP(D4908,states!A$2:C$10,3,FALSE),1))</f>
        <v>253</v>
      </c>
      <c r="AB4908" t="str">
        <f>IF(V4908="","",V4908)</f>
        <v/>
      </c>
      <c r="AC4908" s="2" t="str">
        <f>_xlfn.IFNA(VLOOKUP(D4908,states!A$2:C$10,2,FALSE),"XX")</f>
        <v>A</v>
      </c>
      <c r="AD4908">
        <f>E4908</f>
        <v>2</v>
      </c>
      <c r="AE4908">
        <f>_xlfn.IFNA(VLOOKUP(D4908,states!A$2:D$10,4,FALSE),0)</f>
        <v>2</v>
      </c>
      <c r="AF4908">
        <v>0.5</v>
      </c>
      <c r="AG4908">
        <f>IF(AE4908=0,AF4908,IF(AE4908=1,IF(F4908=0.5,0.5,IF(H4908=1,0.5,1.5)),IF(F4908=0.5,0.5,IF(H4908=1,2.5,1.5))))</f>
        <v>2.5</v>
      </c>
      <c r="AH4908" s="7">
        <f>IF(AC4908="XX",0,1/C4908^(1/5)*IF(E4908=0,100,1)/(E4908+1)^(1/4))</f>
        <v>0.87282200217602857</v>
      </c>
    </row>
    <row r="4909" spans="1:34">
      <c r="A4909">
        <v>5883</v>
      </c>
      <c r="B4909" s="1">
        <v>23429.68</v>
      </c>
      <c r="C4909" s="6">
        <v>0.5</v>
      </c>
      <c r="D4909" t="s">
        <v>3</v>
      </c>
      <c r="E4909">
        <v>2</v>
      </c>
      <c r="F4909">
        <v>12.5</v>
      </c>
      <c r="G4909" t="s">
        <v>2</v>
      </c>
      <c r="H4909">
        <v>1</v>
      </c>
      <c r="I4909" t="s">
        <v>0</v>
      </c>
      <c r="J4909">
        <v>2</v>
      </c>
      <c r="K4909">
        <v>11.5</v>
      </c>
      <c r="L4909" t="s">
        <v>2</v>
      </c>
      <c r="M4909">
        <v>1</v>
      </c>
      <c r="N4909" t="s">
        <v>5939</v>
      </c>
      <c r="O4909">
        <v>1</v>
      </c>
      <c r="P4909" t="str">
        <f>D4909&amp;"-"&amp;F4909&amp;"-"&amp;G4909&amp;"-"&amp;E4909&amp;"-"&amp;H4909</f>
        <v>A2Delta-12.5-f-2-1</v>
      </c>
      <c r="Q4909" t="str">
        <f>I4909&amp;"-"&amp;K4909&amp;"-"&amp;L4909&amp;"-"&amp;J4909&amp;"-"&amp;M4909</f>
        <v>X2Pi-11.5-f-2-1</v>
      </c>
      <c r="R4909">
        <f>B4909+S4909</f>
        <v>30463.059391773</v>
      </c>
      <c r="S4909">
        <f>_xlfn.IFNA(VLOOKUP(Q4909,'MARVEL-X'!A$2:I$1400,7,FALSE),VLOOKUP(Q4909,MARVEL!A$2:J$1522,10,FALSE))</f>
        <v>7033.379391773</v>
      </c>
      <c r="T4909">
        <f>IF(P4909=P4908,R4909+T4908,R4909)</f>
        <v>213240.93986388098</v>
      </c>
      <c r="U4909">
        <f>IF(P4909=P4908,1+U4908,1)</f>
        <v>7</v>
      </c>
      <c r="V4909">
        <f t="shared" si="76"/>
        <v>30462.991409125854</v>
      </c>
      <c r="W4909">
        <f>IF(V4909="","",IF(ABS(V4909-R4909)&gt;W$1,ABS(V4909-R4909),""))</f>
        <v>6.79826471459819E-2</v>
      </c>
      <c r="X4909" t="str">
        <f>Y4909&amp;"-"&amp;Z4909&amp;"-"&amp;AC4909&amp;"-"&amp;AD4909&amp;"-"&amp;AG4909</f>
        <v>12.5-f-A-2-2.5</v>
      </c>
      <c r="Y4909">
        <f>F4909</f>
        <v>12.5</v>
      </c>
      <c r="Z4909" s="2" t="str">
        <f>G4909</f>
        <v>f</v>
      </c>
      <c r="AA4909">
        <f>_xlfn.IFNA(VLOOKUP(X4909,'duo-out'!A$2:Q$5000,5,FALSE),E4909+10*(H4909-1)+1+_xlfn.IFNA(VLOOKUP(D4909,states!A$2:C$10,3,FALSE),1))</f>
        <v>253</v>
      </c>
      <c r="AB4909">
        <f>IF(V4909="","",V4909)</f>
        <v>30462.991409125854</v>
      </c>
      <c r="AC4909" s="2" t="str">
        <f>_xlfn.IFNA(VLOOKUP(D4909,states!A$2:C$10,2,FALSE),"XX")</f>
        <v>A</v>
      </c>
      <c r="AD4909">
        <f>E4909</f>
        <v>2</v>
      </c>
      <c r="AE4909">
        <f>_xlfn.IFNA(VLOOKUP(D4909,states!A$2:D$10,4,FALSE),0)</f>
        <v>2</v>
      </c>
      <c r="AF4909">
        <v>0.5</v>
      </c>
      <c r="AG4909">
        <f>IF(AE4909=0,AF4909,IF(AE4909=1,IF(F4909=0.5,0.5,IF(H4909=1,0.5,1.5)),IF(F4909=0.5,0.5,IF(H4909=1,2.5,1.5))))</f>
        <v>2.5</v>
      </c>
      <c r="AH4909" s="7">
        <f>IF(AC4909="XX",0,1/C4909^(1/5)*IF(E4909=0,100,1)/(E4909+1)^(1/4))</f>
        <v>0.87282200217602857</v>
      </c>
    </row>
    <row r="4910" spans="1:34">
      <c r="A4910">
        <v>5757</v>
      </c>
      <c r="B4910" s="1">
        <v>23124.496999999999</v>
      </c>
      <c r="C4910" s="6">
        <v>0.1535</v>
      </c>
      <c r="D4910" t="s">
        <v>3</v>
      </c>
      <c r="E4910">
        <v>2</v>
      </c>
      <c r="F4910">
        <v>12.5</v>
      </c>
      <c r="G4910" t="s">
        <v>2</v>
      </c>
      <c r="H4910">
        <v>2</v>
      </c>
      <c r="I4910" t="s">
        <v>0</v>
      </c>
      <c r="J4910">
        <v>2</v>
      </c>
      <c r="K4910">
        <v>12.5</v>
      </c>
      <c r="L4910" t="s">
        <v>1</v>
      </c>
      <c r="M4910">
        <v>2</v>
      </c>
      <c r="N4910" t="s">
        <v>5813</v>
      </c>
      <c r="O4910">
        <v>1</v>
      </c>
      <c r="P4910" t="str">
        <f>D4910&amp;"-"&amp;F4910&amp;"-"&amp;G4910&amp;"-"&amp;E4910&amp;"-"&amp;H4910</f>
        <v>A2Delta-12.5-f-2-2</v>
      </c>
      <c r="Q4910" t="str">
        <f>I4910&amp;"-"&amp;K4910&amp;"-"&amp;L4910&amp;"-"&amp;J4910&amp;"-"&amp;M4910</f>
        <v>X2Pi-12.5-e-2-2</v>
      </c>
      <c r="R4910">
        <f>B4910+S4910</f>
        <v>30791.102720658</v>
      </c>
      <c r="S4910">
        <f>_xlfn.IFNA(VLOOKUP(Q4910,'MARVEL-X'!A$2:I$1400,7,FALSE),VLOOKUP(Q4910,MARVEL!A$2:J$1522,10,FALSE))</f>
        <v>7666.6057206579999</v>
      </c>
      <c r="T4910">
        <f>IF(P4910=P4909,R4910+T4909,R4910)</f>
        <v>30791.102720658</v>
      </c>
      <c r="U4910">
        <f>IF(P4910=P4909,1+U4909,1)</f>
        <v>1</v>
      </c>
      <c r="V4910" t="str">
        <f t="shared" si="76"/>
        <v/>
      </c>
      <c r="W4910" t="str">
        <f>IF(V4910="","",IF(ABS(V4910-R4910)&gt;W$1,ABS(V4910-R4910),""))</f>
        <v/>
      </c>
      <c r="X4910" t="str">
        <f>Y4910&amp;"-"&amp;Z4910&amp;"-"&amp;AC4910&amp;"-"&amp;AD4910&amp;"-"&amp;AG4910</f>
        <v>12.5-f-A-2-1.5</v>
      </c>
      <c r="Y4910">
        <f>F4910</f>
        <v>12.5</v>
      </c>
      <c r="Z4910" s="2" t="str">
        <f>G4910</f>
        <v>f</v>
      </c>
      <c r="AA4910">
        <f>_xlfn.IFNA(VLOOKUP(X4910,'duo-out'!A$2:Q$5000,5,FALSE),E4910+10*(H4910-1)+1+_xlfn.IFNA(VLOOKUP(D4910,states!A$2:C$10,3,FALSE),1))</f>
        <v>263</v>
      </c>
      <c r="AB4910" t="str">
        <f>IF(V4910="","",V4910)</f>
        <v/>
      </c>
      <c r="AC4910" s="2" t="str">
        <f>_xlfn.IFNA(VLOOKUP(D4910,states!A$2:C$10,2,FALSE),"XX")</f>
        <v>A</v>
      </c>
      <c r="AD4910">
        <f>E4910</f>
        <v>2</v>
      </c>
      <c r="AE4910">
        <f>_xlfn.IFNA(VLOOKUP(D4910,states!A$2:D$10,4,FALSE),0)</f>
        <v>2</v>
      </c>
      <c r="AF4910">
        <v>0.5</v>
      </c>
      <c r="AG4910">
        <f>IF(AE4910=0,AF4910,IF(AE4910=1,IF(F4910=0.5,0.5,IF(H4910=1,0.5,1.5)),IF(F4910=0.5,0.5,IF(H4910=1,2.5,1.5))))</f>
        <v>1.5</v>
      </c>
      <c r="AH4910" s="7">
        <f>IF(AC4910="XX",0,1/C4910^(1/5)*IF(E4910=0,100,1)/(E4910+1)^(1/4))</f>
        <v>1.105345405428803</v>
      </c>
    </row>
    <row r="4911" spans="1:34">
      <c r="A4911">
        <v>5724</v>
      </c>
      <c r="B4911" s="1">
        <v>23447.882000000001</v>
      </c>
      <c r="C4911" s="6">
        <v>9.3310000000000004E-2</v>
      </c>
      <c r="D4911" t="s">
        <v>3</v>
      </c>
      <c r="E4911">
        <v>2</v>
      </c>
      <c r="F4911">
        <v>12.5</v>
      </c>
      <c r="G4911" t="s">
        <v>2</v>
      </c>
      <c r="H4911">
        <v>2</v>
      </c>
      <c r="I4911" t="s">
        <v>0</v>
      </c>
      <c r="J4911">
        <v>2</v>
      </c>
      <c r="K4911">
        <v>11.5</v>
      </c>
      <c r="L4911" t="s">
        <v>2</v>
      </c>
      <c r="M4911">
        <v>2</v>
      </c>
      <c r="N4911" t="s">
        <v>5780</v>
      </c>
      <c r="O4911">
        <v>1</v>
      </c>
      <c r="P4911" t="str">
        <f>D4911&amp;"-"&amp;F4911&amp;"-"&amp;G4911&amp;"-"&amp;E4911&amp;"-"&amp;H4911</f>
        <v>A2Delta-12.5-f-2-2</v>
      </c>
      <c r="Q4911" t="str">
        <f>I4911&amp;"-"&amp;K4911&amp;"-"&amp;L4911&amp;"-"&amp;J4911&amp;"-"&amp;M4911</f>
        <v>X2Pi-11.5-f-2-2</v>
      </c>
      <c r="R4911">
        <f>B4911+S4911</f>
        <v>30790.949476323003</v>
      </c>
      <c r="S4911">
        <f>_xlfn.IFNA(VLOOKUP(Q4911,'MARVEL-X'!A$2:I$1400,7,FALSE),VLOOKUP(Q4911,MARVEL!A$2:J$1522,10,FALSE))</f>
        <v>7343.0674763229999</v>
      </c>
      <c r="T4911">
        <f>IF(P4911=P4910,R4911+T4910,R4911)</f>
        <v>61582.052196981007</v>
      </c>
      <c r="U4911">
        <f>IF(P4911=P4910,1+U4910,1)</f>
        <v>2</v>
      </c>
      <c r="V4911" t="str">
        <f t="shared" si="76"/>
        <v/>
      </c>
      <c r="W4911" t="str">
        <f>IF(V4911="","",IF(ABS(V4911-R4911)&gt;W$1,ABS(V4911-R4911),""))</f>
        <v/>
      </c>
      <c r="X4911" t="str">
        <f>Y4911&amp;"-"&amp;Z4911&amp;"-"&amp;AC4911&amp;"-"&amp;AD4911&amp;"-"&amp;AG4911</f>
        <v>12.5-f-A-2-1.5</v>
      </c>
      <c r="Y4911">
        <f>F4911</f>
        <v>12.5</v>
      </c>
      <c r="Z4911" s="2" t="str">
        <f>G4911</f>
        <v>f</v>
      </c>
      <c r="AA4911">
        <f>_xlfn.IFNA(VLOOKUP(X4911,'duo-out'!A$2:Q$5000,5,FALSE),E4911+10*(H4911-1)+1+_xlfn.IFNA(VLOOKUP(D4911,states!A$2:C$10,3,FALSE),1))</f>
        <v>263</v>
      </c>
      <c r="AB4911" t="str">
        <f>IF(V4911="","",V4911)</f>
        <v/>
      </c>
      <c r="AC4911" s="2" t="str">
        <f>_xlfn.IFNA(VLOOKUP(D4911,states!A$2:C$10,2,FALSE),"XX")</f>
        <v>A</v>
      </c>
      <c r="AD4911">
        <f>E4911</f>
        <v>2</v>
      </c>
      <c r="AE4911">
        <f>_xlfn.IFNA(VLOOKUP(D4911,states!A$2:D$10,4,FALSE),0)</f>
        <v>2</v>
      </c>
      <c r="AF4911">
        <v>0.5</v>
      </c>
      <c r="AG4911">
        <f>IF(AE4911=0,AF4911,IF(AE4911=1,IF(F4911=0.5,0.5,IF(H4911=1,0.5,1.5)),IF(F4911=0.5,0.5,IF(H4911=1,2.5,1.5))))</f>
        <v>1.5</v>
      </c>
      <c r="AH4911" s="7">
        <f>IF(AC4911="XX",0,1/C4911^(1/5)*IF(E4911=0,100,1)/(E4911+1)^(1/4))</f>
        <v>1.2210516882848828</v>
      </c>
    </row>
    <row r="4912" spans="1:34">
      <c r="A4912">
        <v>1326</v>
      </c>
      <c r="B4912" s="1">
        <v>23447.98</v>
      </c>
      <c r="C4912" s="6">
        <v>9.1600000000000001E-2</v>
      </c>
      <c r="D4912" t="s">
        <v>3</v>
      </c>
      <c r="E4912">
        <v>2</v>
      </c>
      <c r="F4912">
        <v>12.5</v>
      </c>
      <c r="G4912" t="s">
        <v>2</v>
      </c>
      <c r="H4912">
        <v>2</v>
      </c>
      <c r="I4912" t="s">
        <v>0</v>
      </c>
      <c r="J4912">
        <v>2</v>
      </c>
      <c r="K4912">
        <v>11.5</v>
      </c>
      <c r="L4912" t="s">
        <v>2</v>
      </c>
      <c r="M4912">
        <v>2</v>
      </c>
      <c r="N4912" t="s">
        <v>1382</v>
      </c>
      <c r="O4912">
        <v>1</v>
      </c>
      <c r="P4912" t="str">
        <f>D4912&amp;"-"&amp;F4912&amp;"-"&amp;G4912&amp;"-"&amp;E4912&amp;"-"&amp;H4912</f>
        <v>A2Delta-12.5-f-2-2</v>
      </c>
      <c r="Q4912" t="str">
        <f>I4912&amp;"-"&amp;K4912&amp;"-"&amp;L4912&amp;"-"&amp;J4912&amp;"-"&amp;M4912</f>
        <v>X2Pi-11.5-f-2-2</v>
      </c>
      <c r="R4912">
        <f>B4912+S4912</f>
        <v>30791.047476323001</v>
      </c>
      <c r="S4912">
        <f>_xlfn.IFNA(VLOOKUP(Q4912,'MARVEL-X'!A$2:I$1400,7,FALSE),VLOOKUP(Q4912,MARVEL!A$2:J$1522,10,FALSE))</f>
        <v>7343.0674763229999</v>
      </c>
      <c r="T4912">
        <f>IF(P4912=P4911,R4912+T4911,R4912)</f>
        <v>92373.099673304008</v>
      </c>
      <c r="U4912">
        <f>IF(P4912=P4911,1+U4911,1)</f>
        <v>3</v>
      </c>
      <c r="V4912" t="str">
        <f t="shared" si="76"/>
        <v/>
      </c>
      <c r="W4912" t="str">
        <f>IF(V4912="","",IF(ABS(V4912-R4912)&gt;W$1,ABS(V4912-R4912),""))</f>
        <v/>
      </c>
      <c r="X4912" t="str">
        <f>Y4912&amp;"-"&amp;Z4912&amp;"-"&amp;AC4912&amp;"-"&amp;AD4912&amp;"-"&amp;AG4912</f>
        <v>12.5-f-A-2-1.5</v>
      </c>
      <c r="Y4912">
        <f>F4912</f>
        <v>12.5</v>
      </c>
      <c r="Z4912" s="2" t="str">
        <f>G4912</f>
        <v>f</v>
      </c>
      <c r="AA4912">
        <f>_xlfn.IFNA(VLOOKUP(X4912,'duo-out'!A$2:Q$5000,5,FALSE),E4912+10*(H4912-1)+1+_xlfn.IFNA(VLOOKUP(D4912,states!A$2:C$10,3,FALSE),1))</f>
        <v>263</v>
      </c>
      <c r="AB4912" t="str">
        <f>IF(V4912="","",V4912)</f>
        <v/>
      </c>
      <c r="AC4912" s="2" t="str">
        <f>_xlfn.IFNA(VLOOKUP(D4912,states!A$2:C$10,2,FALSE),"XX")</f>
        <v>A</v>
      </c>
      <c r="AD4912">
        <f>E4912</f>
        <v>2</v>
      </c>
      <c r="AE4912">
        <f>_xlfn.IFNA(VLOOKUP(D4912,states!A$2:D$10,4,FALSE),0)</f>
        <v>2</v>
      </c>
      <c r="AF4912">
        <v>0.5</v>
      </c>
      <c r="AG4912">
        <f>IF(AE4912=0,AF4912,IF(AE4912=1,IF(F4912=0.5,0.5,IF(H4912=1,0.5,1.5)),IF(F4912=0.5,0.5,IF(H4912=1,2.5,1.5))))</f>
        <v>1.5</v>
      </c>
      <c r="AH4912" s="7">
        <f>IF(AC4912="XX",0,1/C4912^(1/5)*IF(E4912=0,100,1)/(E4912+1)^(1/4))</f>
        <v>1.2255769703212078</v>
      </c>
    </row>
    <row r="4913" spans="1:34">
      <c r="A4913">
        <v>1415</v>
      </c>
      <c r="B4913" s="1">
        <v>22764.84</v>
      </c>
      <c r="C4913" s="6">
        <v>0.27479999999999999</v>
      </c>
      <c r="D4913" t="s">
        <v>3</v>
      </c>
      <c r="E4913">
        <v>2</v>
      </c>
      <c r="F4913">
        <v>12.5</v>
      </c>
      <c r="G4913" t="s">
        <v>2</v>
      </c>
      <c r="H4913">
        <v>2</v>
      </c>
      <c r="I4913" t="s">
        <v>0</v>
      </c>
      <c r="J4913">
        <v>2</v>
      </c>
      <c r="K4913">
        <v>13.5</v>
      </c>
      <c r="L4913" t="s">
        <v>2</v>
      </c>
      <c r="M4913">
        <v>2</v>
      </c>
      <c r="N4913" t="s">
        <v>1471</v>
      </c>
      <c r="O4913">
        <v>1</v>
      </c>
      <c r="P4913" t="str">
        <f>D4913&amp;"-"&amp;F4913&amp;"-"&amp;G4913&amp;"-"&amp;E4913&amp;"-"&amp;H4913</f>
        <v>A2Delta-12.5-f-2-2</v>
      </c>
      <c r="Q4913" t="str">
        <f>I4913&amp;"-"&amp;K4913&amp;"-"&amp;L4913&amp;"-"&amp;J4913&amp;"-"&amp;M4913</f>
        <v>X2Pi-13.5-f-2-2</v>
      </c>
      <c r="R4913">
        <f>B4913+S4913</f>
        <v>30790.768435785001</v>
      </c>
      <c r="S4913">
        <f>_xlfn.IFNA(VLOOKUP(Q4913,'MARVEL-X'!A$2:I$1400,7,FALSE),VLOOKUP(Q4913,MARVEL!A$2:J$1522,10,FALSE))</f>
        <v>8025.9284357850001</v>
      </c>
      <c r="T4913">
        <f>IF(P4913=P4912,R4913+T4912,R4913)</f>
        <v>123163.868109089</v>
      </c>
      <c r="U4913">
        <f>IF(P4913=P4912,1+U4912,1)</f>
        <v>4</v>
      </c>
      <c r="V4913" t="str">
        <f t="shared" si="76"/>
        <v/>
      </c>
      <c r="W4913" t="str">
        <f>IF(V4913="","",IF(ABS(V4913-R4913)&gt;W$1,ABS(V4913-R4913),""))</f>
        <v/>
      </c>
      <c r="X4913" t="str">
        <f>Y4913&amp;"-"&amp;Z4913&amp;"-"&amp;AC4913&amp;"-"&amp;AD4913&amp;"-"&amp;AG4913</f>
        <v>12.5-f-A-2-1.5</v>
      </c>
      <c r="Y4913">
        <f>F4913</f>
        <v>12.5</v>
      </c>
      <c r="Z4913" s="2" t="str">
        <f>G4913</f>
        <v>f</v>
      </c>
      <c r="AA4913">
        <f>_xlfn.IFNA(VLOOKUP(X4913,'duo-out'!A$2:Q$5000,5,FALSE),E4913+10*(H4913-1)+1+_xlfn.IFNA(VLOOKUP(D4913,states!A$2:C$10,3,FALSE),1))</f>
        <v>263</v>
      </c>
      <c r="AB4913" t="str">
        <f>IF(V4913="","",V4913)</f>
        <v/>
      </c>
      <c r="AC4913" s="2" t="str">
        <f>_xlfn.IFNA(VLOOKUP(D4913,states!A$2:C$10,2,FALSE),"XX")</f>
        <v>A</v>
      </c>
      <c r="AD4913">
        <f>E4913</f>
        <v>2</v>
      </c>
      <c r="AE4913">
        <f>_xlfn.IFNA(VLOOKUP(D4913,states!A$2:D$10,4,FALSE),0)</f>
        <v>2</v>
      </c>
      <c r="AF4913">
        <v>0.5</v>
      </c>
      <c r="AG4913">
        <f>IF(AE4913=0,AF4913,IF(AE4913=1,IF(F4913=0.5,0.5,IF(H4913=1,0.5,1.5)),IF(F4913=0.5,0.5,IF(H4913=1,2.5,1.5))))</f>
        <v>1.5</v>
      </c>
      <c r="AH4913" s="7">
        <f>IF(AC4913="XX",0,1/C4913^(1/5)*IF(E4913=0,100,1)/(E4913+1)^(1/4))</f>
        <v>0.98382157121301828</v>
      </c>
    </row>
    <row r="4914" spans="1:34">
      <c r="A4914">
        <v>1370</v>
      </c>
      <c r="B4914" s="1">
        <v>23118.2</v>
      </c>
      <c r="C4914" s="6">
        <v>9.3679999999999999E-2</v>
      </c>
      <c r="D4914" t="s">
        <v>3</v>
      </c>
      <c r="E4914">
        <v>2</v>
      </c>
      <c r="F4914">
        <v>12.5</v>
      </c>
      <c r="G4914" t="s">
        <v>2</v>
      </c>
      <c r="H4914">
        <v>2</v>
      </c>
      <c r="I4914" t="s">
        <v>0</v>
      </c>
      <c r="J4914">
        <v>2</v>
      </c>
      <c r="K4914">
        <v>12.5</v>
      </c>
      <c r="L4914" t="s">
        <v>2</v>
      </c>
      <c r="M4914">
        <v>2</v>
      </c>
      <c r="N4914" t="s">
        <v>1426</v>
      </c>
      <c r="O4914">
        <v>1</v>
      </c>
      <c r="P4914" t="str">
        <f>D4914&amp;"-"&amp;F4914&amp;"-"&amp;G4914&amp;"-"&amp;E4914&amp;"-"&amp;H4914</f>
        <v>A2Delta-12.5-f-2-2</v>
      </c>
      <c r="Q4914" t="str">
        <f>I4914&amp;"-"&amp;K4914&amp;"-"&amp;L4914&amp;"-"&amp;J4914&amp;"-"&amp;M4914</f>
        <v>X2Pi-12.5-f-2-2</v>
      </c>
      <c r="R4914">
        <f>B4914+S4914</f>
        <v>30791.039611405002</v>
      </c>
      <c r="S4914">
        <f>_xlfn.IFNA(VLOOKUP(Q4914,'MARVEL-X'!A$2:I$1400,7,FALSE),VLOOKUP(Q4914,MARVEL!A$2:J$1522,10,FALSE))</f>
        <v>7672.8396114050001</v>
      </c>
      <c r="T4914">
        <f>IF(P4914=P4913,R4914+T4913,R4914)</f>
        <v>153954.907720494</v>
      </c>
      <c r="U4914">
        <f>IF(P4914=P4913,1+U4913,1)</f>
        <v>5</v>
      </c>
      <c r="V4914" t="str">
        <f t="shared" si="76"/>
        <v/>
      </c>
      <c r="W4914" t="str">
        <f>IF(V4914="","",IF(ABS(V4914-R4914)&gt;W$1,ABS(V4914-R4914),""))</f>
        <v/>
      </c>
      <c r="X4914" t="str">
        <f>Y4914&amp;"-"&amp;Z4914&amp;"-"&amp;AC4914&amp;"-"&amp;AD4914&amp;"-"&amp;AG4914</f>
        <v>12.5-f-A-2-1.5</v>
      </c>
      <c r="Y4914">
        <f>F4914</f>
        <v>12.5</v>
      </c>
      <c r="Z4914" s="2" t="str">
        <f>G4914</f>
        <v>f</v>
      </c>
      <c r="AA4914">
        <f>_xlfn.IFNA(VLOOKUP(X4914,'duo-out'!A$2:Q$5000,5,FALSE),E4914+10*(H4914-1)+1+_xlfn.IFNA(VLOOKUP(D4914,states!A$2:C$10,3,FALSE),1))</f>
        <v>263</v>
      </c>
      <c r="AB4914" t="str">
        <f>IF(V4914="","",V4914)</f>
        <v/>
      </c>
      <c r="AC4914" s="2" t="str">
        <f>_xlfn.IFNA(VLOOKUP(D4914,states!A$2:C$10,2,FALSE),"XX")</f>
        <v>A</v>
      </c>
      <c r="AD4914">
        <f>E4914</f>
        <v>2</v>
      </c>
      <c r="AE4914">
        <f>_xlfn.IFNA(VLOOKUP(D4914,states!A$2:D$10,4,FALSE),0)</f>
        <v>2</v>
      </c>
      <c r="AF4914">
        <v>0.5</v>
      </c>
      <c r="AG4914">
        <f>IF(AE4914=0,AF4914,IF(AE4914=1,IF(F4914=0.5,0.5,IF(H4914=1,0.5,1.5)),IF(F4914=0.5,0.5,IF(H4914=1,2.5,1.5))))</f>
        <v>1.5</v>
      </c>
      <c r="AH4914" s="7">
        <f>IF(AC4914="XX",0,1/C4914^(1/5)*IF(E4914=0,100,1)/(E4914+1)^(1/4))</f>
        <v>1.2200856238566875</v>
      </c>
    </row>
    <row r="4915" spans="1:34">
      <c r="A4915">
        <v>5950</v>
      </c>
      <c r="B4915" s="1">
        <v>23447.7</v>
      </c>
      <c r="C4915" s="6">
        <v>0.5</v>
      </c>
      <c r="D4915" t="s">
        <v>3</v>
      </c>
      <c r="E4915">
        <v>2</v>
      </c>
      <c r="F4915">
        <v>12.5</v>
      </c>
      <c r="G4915" t="s">
        <v>2</v>
      </c>
      <c r="H4915">
        <v>2</v>
      </c>
      <c r="I4915" t="s">
        <v>0</v>
      </c>
      <c r="J4915">
        <v>2</v>
      </c>
      <c r="K4915">
        <v>11.5</v>
      </c>
      <c r="L4915" t="s">
        <v>2</v>
      </c>
      <c r="M4915">
        <v>2</v>
      </c>
      <c r="N4915" t="s">
        <v>6006</v>
      </c>
      <c r="O4915">
        <v>1</v>
      </c>
      <c r="P4915" t="str">
        <f>D4915&amp;"-"&amp;F4915&amp;"-"&amp;G4915&amp;"-"&amp;E4915&amp;"-"&amp;H4915</f>
        <v>A2Delta-12.5-f-2-2</v>
      </c>
      <c r="Q4915" t="str">
        <f>I4915&amp;"-"&amp;K4915&amp;"-"&amp;L4915&amp;"-"&amp;J4915&amp;"-"&amp;M4915</f>
        <v>X2Pi-11.5-f-2-2</v>
      </c>
      <c r="R4915">
        <f>B4915+S4915</f>
        <v>30790.767476323002</v>
      </c>
      <c r="S4915">
        <f>_xlfn.IFNA(VLOOKUP(Q4915,'MARVEL-X'!A$2:I$1400,7,FALSE),VLOOKUP(Q4915,MARVEL!A$2:J$1522,10,FALSE))</f>
        <v>7343.0674763229999</v>
      </c>
      <c r="T4915">
        <f>IF(P4915=P4914,R4915+T4914,R4915)</f>
        <v>184745.675196817</v>
      </c>
      <c r="U4915">
        <f>IF(P4915=P4914,1+U4914,1)</f>
        <v>6</v>
      </c>
      <c r="V4915">
        <f t="shared" si="76"/>
        <v>30790.945866136168</v>
      </c>
      <c r="W4915">
        <f>IF(V4915="","",IF(ABS(V4915-R4915)&gt;W$1,ABS(V4915-R4915),""))</f>
        <v>0.1783898131652677</v>
      </c>
      <c r="X4915" t="str">
        <f>Y4915&amp;"-"&amp;Z4915&amp;"-"&amp;AC4915&amp;"-"&amp;AD4915&amp;"-"&amp;AG4915</f>
        <v>12.5-f-A-2-1.5</v>
      </c>
      <c r="Y4915">
        <f>F4915</f>
        <v>12.5</v>
      </c>
      <c r="Z4915" s="2" t="str">
        <f>G4915</f>
        <v>f</v>
      </c>
      <c r="AA4915">
        <f>_xlfn.IFNA(VLOOKUP(X4915,'duo-out'!A$2:Q$5000,5,FALSE),E4915+10*(H4915-1)+1+_xlfn.IFNA(VLOOKUP(D4915,states!A$2:C$10,3,FALSE),1))</f>
        <v>263</v>
      </c>
      <c r="AB4915">
        <f>IF(V4915="","",V4915)</f>
        <v>30790.945866136168</v>
      </c>
      <c r="AC4915" s="2" t="str">
        <f>_xlfn.IFNA(VLOOKUP(D4915,states!A$2:C$10,2,FALSE),"XX")</f>
        <v>A</v>
      </c>
      <c r="AD4915">
        <f>E4915</f>
        <v>2</v>
      </c>
      <c r="AE4915">
        <f>_xlfn.IFNA(VLOOKUP(D4915,states!A$2:D$10,4,FALSE),0)</f>
        <v>2</v>
      </c>
      <c r="AF4915">
        <v>0.5</v>
      </c>
      <c r="AG4915">
        <f>IF(AE4915=0,AF4915,IF(AE4915=1,IF(F4915=0.5,0.5,IF(H4915=1,0.5,1.5)),IF(F4915=0.5,0.5,IF(H4915=1,2.5,1.5))))</f>
        <v>1.5</v>
      </c>
      <c r="AH4915" s="7">
        <f>IF(AC4915="XX",0,1/C4915^(1/5)*IF(E4915=0,100,1)/(E4915+1)^(1/4))</f>
        <v>0.87282200217602857</v>
      </c>
    </row>
    <row r="4916" spans="1:34">
      <c r="A4916">
        <v>6072</v>
      </c>
      <c r="B4916" s="1">
        <v>22585.43</v>
      </c>
      <c r="C4916" s="6">
        <v>0.5</v>
      </c>
      <c r="D4916" t="s">
        <v>3</v>
      </c>
      <c r="E4916">
        <v>4</v>
      </c>
      <c r="F4916">
        <v>12.5</v>
      </c>
      <c r="G4916" t="s">
        <v>2</v>
      </c>
      <c r="H4916">
        <v>1</v>
      </c>
      <c r="I4916" t="s">
        <v>0</v>
      </c>
      <c r="J4916">
        <v>4</v>
      </c>
      <c r="K4916">
        <v>12.5</v>
      </c>
      <c r="L4916" t="s">
        <v>1</v>
      </c>
      <c r="M4916">
        <v>1</v>
      </c>
      <c r="N4916" t="s">
        <v>6128</v>
      </c>
      <c r="O4916">
        <v>1</v>
      </c>
      <c r="P4916" t="str">
        <f>D4916&amp;"-"&amp;F4916&amp;"-"&amp;G4916&amp;"-"&amp;E4916&amp;"-"&amp;H4916</f>
        <v>A2Delta-12.5-f-4-1</v>
      </c>
      <c r="Q4916" t="str">
        <f>I4916&amp;"-"&amp;K4916&amp;"-"&amp;L4916&amp;"-"&amp;J4916&amp;"-"&amp;M4916</f>
        <v>X2Pi-12.5-e-4-1</v>
      </c>
      <c r="R4916">
        <f>B4916+S4916</f>
        <v>34608.075707586002</v>
      </c>
      <c r="S4916">
        <f>_xlfn.IFNA(VLOOKUP(Q4916,'MARVEL-X'!A$2:I$1400,7,FALSE),VLOOKUP(Q4916,MARVEL!A$2:J$1522,10,FALSE))</f>
        <v>12022.645707586</v>
      </c>
      <c r="T4916">
        <f>IF(P4916=P4915,R4916+T4915,R4916)</f>
        <v>34608.075707586002</v>
      </c>
      <c r="U4916">
        <f>IF(P4916=P4915,1+U4915,1)</f>
        <v>1</v>
      </c>
      <c r="V4916">
        <f t="shared" si="76"/>
        <v>34608.075707586002</v>
      </c>
      <c r="W4916" t="str">
        <f>IF(V4916="","",IF(ABS(V4916-R4916)&gt;W$1,ABS(V4916-R4916),""))</f>
        <v/>
      </c>
      <c r="X4916" t="str">
        <f>Y4916&amp;"-"&amp;Z4916&amp;"-"&amp;AC4916&amp;"-"&amp;AD4916&amp;"-"&amp;AG4916</f>
        <v>12.5-f-A-4-2.5</v>
      </c>
      <c r="Y4916">
        <f>F4916</f>
        <v>12.5</v>
      </c>
      <c r="Z4916" s="2" t="str">
        <f>G4916</f>
        <v>f</v>
      </c>
      <c r="AA4916">
        <f>_xlfn.IFNA(VLOOKUP(X4916,'duo-out'!A$2:Q$5000,5,FALSE),E4916+10*(H4916-1)+1+_xlfn.IFNA(VLOOKUP(D4916,states!A$2:C$10,3,FALSE),1))</f>
        <v>255</v>
      </c>
      <c r="AB4916">
        <f>IF(V4916="","",V4916)</f>
        <v>34608.075707586002</v>
      </c>
      <c r="AC4916" s="2" t="str">
        <f>_xlfn.IFNA(VLOOKUP(D4916,states!A$2:C$10,2,FALSE),"XX")</f>
        <v>A</v>
      </c>
      <c r="AD4916">
        <f>E4916</f>
        <v>4</v>
      </c>
      <c r="AE4916">
        <f>_xlfn.IFNA(VLOOKUP(D4916,states!A$2:D$10,4,FALSE),0)</f>
        <v>2</v>
      </c>
      <c r="AF4916">
        <v>0.5</v>
      </c>
      <c r="AG4916">
        <f>IF(AE4916=0,AF4916,IF(AE4916=1,IF(F4916=0.5,0.5,IF(H4916=1,0.5,1.5)),IF(F4916=0.5,0.5,IF(H4916=1,2.5,1.5))))</f>
        <v>2.5</v>
      </c>
      <c r="AH4916" s="7">
        <f>IF(AC4916="XX",0,1/C4916^(1/5)*IF(E4916=0,100,1)/(E4916+1)^(1/4))</f>
        <v>0.76818088824663155</v>
      </c>
    </row>
    <row r="4917" spans="1:34">
      <c r="A4917">
        <v>6156</v>
      </c>
      <c r="B4917" s="1">
        <v>22054.75</v>
      </c>
      <c r="C4917" s="6">
        <v>0.5</v>
      </c>
      <c r="D4917" t="s">
        <v>3</v>
      </c>
      <c r="E4917">
        <v>5</v>
      </c>
      <c r="F4917">
        <v>12.5</v>
      </c>
      <c r="G4917" t="s">
        <v>2</v>
      </c>
      <c r="H4917">
        <v>1</v>
      </c>
      <c r="I4917" t="s">
        <v>0</v>
      </c>
      <c r="J4917">
        <v>5</v>
      </c>
      <c r="K4917">
        <v>12.5</v>
      </c>
      <c r="L4917" t="s">
        <v>1</v>
      </c>
      <c r="M4917">
        <v>1</v>
      </c>
      <c r="N4917" t="s">
        <v>6212</v>
      </c>
      <c r="O4917">
        <v>1</v>
      </c>
      <c r="P4917" t="str">
        <f>D4917&amp;"-"&amp;F4917&amp;"-"&amp;G4917&amp;"-"&amp;E4917&amp;"-"&amp;H4917</f>
        <v>A2Delta-12.5-f-5-1</v>
      </c>
      <c r="Q4917" t="str">
        <f>I4917&amp;"-"&amp;K4917&amp;"-"&amp;L4917&amp;"-"&amp;J4917&amp;"-"&amp;M4917</f>
        <v>X2Pi-12.5-e-5-1</v>
      </c>
      <c r="R4917">
        <f>B4917+S4917</f>
        <v>36232.152755554001</v>
      </c>
      <c r="S4917">
        <f>_xlfn.IFNA(VLOOKUP(Q4917,'MARVEL-X'!A$2:I$1400,7,FALSE),VLOOKUP(Q4917,MARVEL!A$2:J$1522,10,FALSE))</f>
        <v>14177.402755554</v>
      </c>
      <c r="T4917">
        <f>IF(P4917=P4916,R4917+T4916,R4917)</f>
        <v>36232.152755554001</v>
      </c>
      <c r="U4917">
        <f>IF(P4917=P4916,1+U4916,1)</f>
        <v>1</v>
      </c>
      <c r="V4917" t="str">
        <f t="shared" si="76"/>
        <v/>
      </c>
      <c r="W4917" t="str">
        <f>IF(V4917="","",IF(ABS(V4917-R4917)&gt;W$1,ABS(V4917-R4917),""))</f>
        <v/>
      </c>
      <c r="X4917" t="str">
        <f>Y4917&amp;"-"&amp;Z4917&amp;"-"&amp;AC4917&amp;"-"&amp;AD4917&amp;"-"&amp;AG4917</f>
        <v>12.5-f-A-5-2.5</v>
      </c>
      <c r="Y4917">
        <f>F4917</f>
        <v>12.5</v>
      </c>
      <c r="Z4917" s="2" t="str">
        <f>G4917</f>
        <v>f</v>
      </c>
      <c r="AA4917">
        <f>_xlfn.IFNA(VLOOKUP(X4917,'duo-out'!A$2:Q$5000,5,FALSE),E4917+10*(H4917-1)+1+_xlfn.IFNA(VLOOKUP(D4917,states!A$2:C$10,3,FALSE),1))</f>
        <v>256</v>
      </c>
      <c r="AB4917" t="str">
        <f>IF(V4917="","",V4917)</f>
        <v/>
      </c>
      <c r="AC4917" s="2" t="str">
        <f>_xlfn.IFNA(VLOOKUP(D4917,states!A$2:C$10,2,FALSE),"XX")</f>
        <v>A</v>
      </c>
      <c r="AD4917">
        <f>E4917</f>
        <v>5</v>
      </c>
      <c r="AE4917">
        <f>_xlfn.IFNA(VLOOKUP(D4917,states!A$2:D$10,4,FALSE),0)</f>
        <v>2</v>
      </c>
      <c r="AF4917">
        <v>0.5</v>
      </c>
      <c r="AG4917">
        <f>IF(AE4917=0,AF4917,IF(AE4917=1,IF(F4917=0.5,0.5,IF(H4917=1,0.5,1.5)),IF(F4917=0.5,0.5,IF(H4917=1,2.5,1.5))))</f>
        <v>2.5</v>
      </c>
      <c r="AH4917" s="7">
        <f>IF(AC4917="XX",0,1/C4917^(1/5)*IF(E4917=0,100,1)/(E4917+1)^(1/4))</f>
        <v>0.73395289278439235</v>
      </c>
    </row>
    <row r="4918" spans="1:34">
      <c r="A4918">
        <v>6128</v>
      </c>
      <c r="B4918" s="1">
        <v>22327.03</v>
      </c>
      <c r="C4918" s="6">
        <v>0.5</v>
      </c>
      <c r="D4918" t="s">
        <v>3</v>
      </c>
      <c r="E4918">
        <v>5</v>
      </c>
      <c r="F4918">
        <v>12.5</v>
      </c>
      <c r="G4918" t="s">
        <v>2</v>
      </c>
      <c r="H4918">
        <v>1</v>
      </c>
      <c r="I4918" t="s">
        <v>0</v>
      </c>
      <c r="J4918">
        <v>5</v>
      </c>
      <c r="K4918">
        <v>11.5</v>
      </c>
      <c r="L4918" t="s">
        <v>2</v>
      </c>
      <c r="M4918">
        <v>1</v>
      </c>
      <c r="N4918" t="s">
        <v>6184</v>
      </c>
      <c r="O4918">
        <v>1</v>
      </c>
      <c r="P4918" t="str">
        <f>D4918&amp;"-"&amp;F4918&amp;"-"&amp;G4918&amp;"-"&amp;E4918&amp;"-"&amp;H4918</f>
        <v>A2Delta-12.5-f-5-1</v>
      </c>
      <c r="Q4918" t="str">
        <f>I4918&amp;"-"&amp;K4918&amp;"-"&amp;L4918&amp;"-"&amp;J4918&amp;"-"&amp;M4918</f>
        <v>X2Pi-11.5-f-5-1</v>
      </c>
      <c r="R4918">
        <f>B4918+S4918</f>
        <v>36231.952490409996</v>
      </c>
      <c r="S4918">
        <f>_xlfn.IFNA(VLOOKUP(Q4918,'MARVEL-X'!A$2:I$1400,7,FALSE),VLOOKUP(Q4918,MARVEL!A$2:J$1522,10,FALSE))</f>
        <v>13904.922490409999</v>
      </c>
      <c r="T4918">
        <f>IF(P4918=P4917,R4918+T4917,R4918)</f>
        <v>72464.10524596399</v>
      </c>
      <c r="U4918">
        <f>IF(P4918=P4917,1+U4917,1)</f>
        <v>2</v>
      </c>
      <c r="V4918">
        <f t="shared" si="76"/>
        <v>36232.052622981995</v>
      </c>
      <c r="W4918">
        <f>IF(V4918="","",IF(ABS(V4918-R4918)&gt;W$1,ABS(V4918-R4918),""))</f>
        <v>0.10013257199898362</v>
      </c>
      <c r="X4918" t="str">
        <f>Y4918&amp;"-"&amp;Z4918&amp;"-"&amp;AC4918&amp;"-"&amp;AD4918&amp;"-"&amp;AG4918</f>
        <v>12.5-f-A-5-2.5</v>
      </c>
      <c r="Y4918">
        <f>F4918</f>
        <v>12.5</v>
      </c>
      <c r="Z4918" s="2" t="str">
        <f>G4918</f>
        <v>f</v>
      </c>
      <c r="AA4918">
        <f>_xlfn.IFNA(VLOOKUP(X4918,'duo-out'!A$2:Q$5000,5,FALSE),E4918+10*(H4918-1)+1+_xlfn.IFNA(VLOOKUP(D4918,states!A$2:C$10,3,FALSE),1))</f>
        <v>256</v>
      </c>
      <c r="AB4918">
        <f>IF(V4918="","",V4918)</f>
        <v>36232.052622981995</v>
      </c>
      <c r="AC4918" s="2" t="str">
        <f>_xlfn.IFNA(VLOOKUP(D4918,states!A$2:C$10,2,FALSE),"XX")</f>
        <v>A</v>
      </c>
      <c r="AD4918">
        <f>E4918</f>
        <v>5</v>
      </c>
      <c r="AE4918">
        <f>_xlfn.IFNA(VLOOKUP(D4918,states!A$2:D$10,4,FALSE),0)</f>
        <v>2</v>
      </c>
      <c r="AF4918">
        <v>0.5</v>
      </c>
      <c r="AG4918">
        <f>IF(AE4918=0,AF4918,IF(AE4918=1,IF(F4918=0.5,0.5,IF(H4918=1,0.5,1.5)),IF(F4918=0.5,0.5,IF(H4918=1,2.5,1.5))))</f>
        <v>2.5</v>
      </c>
      <c r="AH4918" s="7">
        <f>IF(AC4918="XX",0,1/C4918^(1/5)*IF(E4918=0,100,1)/(E4918+1)^(1/4))</f>
        <v>0.73395289278439235</v>
      </c>
    </row>
    <row r="4919" spans="1:34">
      <c r="A4919">
        <v>6181</v>
      </c>
      <c r="B4919" s="1">
        <v>22016.43</v>
      </c>
      <c r="C4919" s="6">
        <v>0.5</v>
      </c>
      <c r="D4919" t="s">
        <v>3</v>
      </c>
      <c r="E4919">
        <v>5</v>
      </c>
      <c r="F4919">
        <v>12.5</v>
      </c>
      <c r="G4919" t="s">
        <v>2</v>
      </c>
      <c r="H4919">
        <v>2</v>
      </c>
      <c r="I4919" t="s">
        <v>0</v>
      </c>
      <c r="J4919">
        <v>5</v>
      </c>
      <c r="K4919">
        <v>12.5</v>
      </c>
      <c r="L4919" t="s">
        <v>1</v>
      </c>
      <c r="M4919">
        <v>2</v>
      </c>
      <c r="N4919" t="s">
        <v>6237</v>
      </c>
      <c r="O4919">
        <v>1</v>
      </c>
      <c r="P4919" t="str">
        <f>D4919&amp;"-"&amp;F4919&amp;"-"&amp;G4919&amp;"-"&amp;E4919&amp;"-"&amp;H4919</f>
        <v>A2Delta-12.5-f-5-2</v>
      </c>
      <c r="Q4919" t="str">
        <f>I4919&amp;"-"&amp;K4919&amp;"-"&amp;L4919&amp;"-"&amp;J4919&amp;"-"&amp;M4919</f>
        <v>X2Pi-12.5-e-5-2</v>
      </c>
      <c r="R4919" t="e">
        <f>B4919+S4919</f>
        <v>#N/A</v>
      </c>
      <c r="S4919" t="e">
        <f>_xlfn.IFNA(VLOOKUP(Q4919,'MARVEL-X'!A$2:I$1400,7,FALSE),VLOOKUP(Q4919,MARVEL!A$2:J$1522,10,FALSE))</f>
        <v>#N/A</v>
      </c>
      <c r="T4919" t="e">
        <f>IF(P4919=P4918,R4919+T4918,R4919)</f>
        <v>#N/A</v>
      </c>
      <c r="U4919">
        <f>IF(P4919=P4918,1+U4918,1)</f>
        <v>1</v>
      </c>
      <c r="V4919" t="e">
        <f t="shared" si="76"/>
        <v>#N/A</v>
      </c>
      <c r="W4919" t="e">
        <f>IF(V4919="","",IF(ABS(V4919-R4919)&gt;W$1,ABS(V4919-R4919),""))</f>
        <v>#N/A</v>
      </c>
      <c r="X4919" t="str">
        <f>Y4919&amp;"-"&amp;Z4919&amp;"-"&amp;AC4919&amp;"-"&amp;AD4919&amp;"-"&amp;AG4919</f>
        <v>12.5-f-A-5-1.5</v>
      </c>
      <c r="Y4919">
        <f>F4919</f>
        <v>12.5</v>
      </c>
      <c r="Z4919" s="2" t="str">
        <f>G4919</f>
        <v>f</v>
      </c>
      <c r="AA4919">
        <f>_xlfn.IFNA(VLOOKUP(X4919,'duo-out'!A$2:Q$5000,5,FALSE),E4919+10*(H4919-1)+1+_xlfn.IFNA(VLOOKUP(D4919,states!A$2:C$10,3,FALSE),1))</f>
        <v>266</v>
      </c>
      <c r="AB4919" t="e">
        <f>IF(V4919="","",V4919)</f>
        <v>#N/A</v>
      </c>
      <c r="AC4919" s="2" t="str">
        <f>_xlfn.IFNA(VLOOKUP(D4919,states!A$2:C$10,2,FALSE),"XX")</f>
        <v>A</v>
      </c>
      <c r="AD4919">
        <f>E4919</f>
        <v>5</v>
      </c>
      <c r="AE4919">
        <f>_xlfn.IFNA(VLOOKUP(D4919,states!A$2:D$10,4,FALSE),0)</f>
        <v>2</v>
      </c>
      <c r="AF4919">
        <v>0.5</v>
      </c>
      <c r="AG4919">
        <f>IF(AE4919=0,AF4919,IF(AE4919=1,IF(F4919=0.5,0.5,IF(H4919=1,0.5,1.5)),IF(F4919=0.5,0.5,IF(H4919=1,2.5,1.5))))</f>
        <v>1.5</v>
      </c>
      <c r="AH4919" s="7">
        <f>IF(AC4919="XX",0,1/C4919^(1/5)*IF(E4919=0,100,1)/(E4919+1)^(1/4))</f>
        <v>0.73395289278439235</v>
      </c>
    </row>
    <row r="4920" spans="1:34">
      <c r="A4920">
        <v>3223</v>
      </c>
      <c r="B4920" s="1">
        <v>23243.180199999999</v>
      </c>
      <c r="C4920" s="6">
        <v>7.5620000000000001E-3</v>
      </c>
      <c r="D4920" t="s">
        <v>3</v>
      </c>
      <c r="E4920">
        <v>0</v>
      </c>
      <c r="F4920">
        <v>13.5</v>
      </c>
      <c r="G4920" t="s">
        <v>1</v>
      </c>
      <c r="H4920">
        <v>1</v>
      </c>
      <c r="I4920" t="s">
        <v>0</v>
      </c>
      <c r="J4920">
        <v>0</v>
      </c>
      <c r="K4920">
        <v>13.5</v>
      </c>
      <c r="L4920" t="s">
        <v>2</v>
      </c>
      <c r="M4920">
        <v>1</v>
      </c>
      <c r="N4920" t="s">
        <v>3279</v>
      </c>
      <c r="O4920">
        <v>1</v>
      </c>
      <c r="P4920" t="str">
        <f>D4920&amp;"-"&amp;F4920&amp;"-"&amp;G4920&amp;"-"&amp;E4920&amp;"-"&amp;H4920</f>
        <v>A2Delta-13.5-e-0-1</v>
      </c>
      <c r="Q4920" t="str">
        <f>I4920&amp;"-"&amp;K4920&amp;"-"&amp;L4920&amp;"-"&amp;J4920&amp;"-"&amp;M4920</f>
        <v>X2Pi-13.5-f-0-1</v>
      </c>
      <c r="R4920">
        <f>B4920+S4920</f>
        <v>25761.360284056998</v>
      </c>
      <c r="S4920">
        <f>_xlfn.IFNA(VLOOKUP(Q4920,'MARVEL-X'!A$2:I$1400,7,FALSE),VLOOKUP(Q4920,MARVEL!A$2:J$1522,10,FALSE))</f>
        <v>2518.1800840569999</v>
      </c>
      <c r="T4920">
        <f>IF(P4920=P4919,R4920+T4919,R4920)</f>
        <v>25761.360284056998</v>
      </c>
      <c r="U4920">
        <f>IF(P4920=P4919,1+U4919,1)</f>
        <v>1</v>
      </c>
      <c r="V4920" t="str">
        <f t="shared" si="76"/>
        <v/>
      </c>
      <c r="W4920" t="str">
        <f>IF(V4920="","",IF(ABS(V4920-R4920)&gt;W$1,ABS(V4920-R4920),""))</f>
        <v/>
      </c>
      <c r="X4920" t="str">
        <f>Y4920&amp;"-"&amp;Z4920&amp;"-"&amp;AC4920&amp;"-"&amp;AD4920&amp;"-"&amp;AG4920</f>
        <v>13.5-e-A-0-2.5</v>
      </c>
      <c r="Y4920">
        <f>F4920</f>
        <v>13.5</v>
      </c>
      <c r="Z4920" s="2" t="str">
        <f>G4920</f>
        <v>e</v>
      </c>
      <c r="AA4920">
        <f>_xlfn.IFNA(VLOOKUP(X4920,'duo-out'!A$2:Q$5000,5,FALSE),E4920+10*(H4920-1)+1+_xlfn.IFNA(VLOOKUP(D4920,states!A$2:C$10,3,FALSE),1))</f>
        <v>251</v>
      </c>
      <c r="AB4920" t="str">
        <f>IF(V4920="","",V4920)</f>
        <v/>
      </c>
      <c r="AC4920" s="2" t="str">
        <f>_xlfn.IFNA(VLOOKUP(D4920,states!A$2:C$10,2,FALSE),"XX")</f>
        <v>A</v>
      </c>
      <c r="AD4920">
        <f>E4920</f>
        <v>0</v>
      </c>
      <c r="AE4920">
        <f>_xlfn.IFNA(VLOOKUP(D4920,states!A$2:D$10,4,FALSE),0)</f>
        <v>2</v>
      </c>
      <c r="AF4920">
        <v>0.5</v>
      </c>
      <c r="AG4920">
        <f>IF(AE4920=0,AF4920,IF(AE4920=1,IF(F4920=0.5,0.5,IF(H4920=1,0.5,1.5)),IF(F4920=0.5,0.5,IF(H4920=1,2.5,1.5))))</f>
        <v>2.5</v>
      </c>
      <c r="AH4920" s="7">
        <f>IF(AC4920="XX",0,1/C4920^(1/5)*IF(E4920=0,100,1)/(E4920+1)^(1/4))</f>
        <v>265.62727402857018</v>
      </c>
    </row>
    <row r="4921" spans="1:34">
      <c r="A4921">
        <v>3879</v>
      </c>
      <c r="B4921" s="1">
        <v>20232.357599999999</v>
      </c>
      <c r="C4921" s="6">
        <v>0.01</v>
      </c>
      <c r="D4921" t="s">
        <v>3</v>
      </c>
      <c r="E4921">
        <v>0</v>
      </c>
      <c r="F4921">
        <v>13.5</v>
      </c>
      <c r="G4921" t="s">
        <v>1</v>
      </c>
      <c r="H4921">
        <v>1</v>
      </c>
      <c r="I4921" t="s">
        <v>0</v>
      </c>
      <c r="J4921">
        <v>1</v>
      </c>
      <c r="K4921">
        <v>14.5</v>
      </c>
      <c r="L4921" t="s">
        <v>1</v>
      </c>
      <c r="M4921">
        <v>1</v>
      </c>
      <c r="N4921" t="s">
        <v>3935</v>
      </c>
      <c r="O4921">
        <v>1</v>
      </c>
      <c r="P4921" t="str">
        <f>D4921&amp;"-"&amp;F4921&amp;"-"&amp;G4921&amp;"-"&amp;E4921&amp;"-"&amp;H4921</f>
        <v>A2Delta-13.5-e-0-1</v>
      </c>
      <c r="Q4921" t="str">
        <f>I4921&amp;"-"&amp;K4921&amp;"-"&amp;L4921&amp;"-"&amp;J4921&amp;"-"&amp;M4921</f>
        <v>X2Pi-14.5-e-1-1</v>
      </c>
      <c r="R4921">
        <f>B4921+S4921</f>
        <v>25761.363554593001</v>
      </c>
      <c r="S4921">
        <f>_xlfn.IFNA(VLOOKUP(Q4921,'MARVEL-X'!A$2:I$1400,7,FALSE),VLOOKUP(Q4921,MARVEL!A$2:J$1522,10,FALSE))</f>
        <v>5529.0059545929998</v>
      </c>
      <c r="T4921">
        <f>IF(P4921=P4920,R4921+T4920,R4921)</f>
        <v>51522.723838649996</v>
      </c>
      <c r="U4921">
        <f>IF(P4921=P4920,1+U4920,1)</f>
        <v>2</v>
      </c>
      <c r="V4921" t="str">
        <f t="shared" si="76"/>
        <v/>
      </c>
      <c r="W4921" t="str">
        <f>IF(V4921="","",IF(ABS(V4921-R4921)&gt;W$1,ABS(V4921-R4921),""))</f>
        <v/>
      </c>
      <c r="X4921" t="str">
        <f>Y4921&amp;"-"&amp;Z4921&amp;"-"&amp;AC4921&amp;"-"&amp;AD4921&amp;"-"&amp;AG4921</f>
        <v>13.5-e-A-0-2.5</v>
      </c>
      <c r="Y4921">
        <f>F4921</f>
        <v>13.5</v>
      </c>
      <c r="Z4921" s="2" t="str">
        <f>G4921</f>
        <v>e</v>
      </c>
      <c r="AA4921">
        <f>_xlfn.IFNA(VLOOKUP(X4921,'duo-out'!A$2:Q$5000,5,FALSE),E4921+10*(H4921-1)+1+_xlfn.IFNA(VLOOKUP(D4921,states!A$2:C$10,3,FALSE),1))</f>
        <v>251</v>
      </c>
      <c r="AB4921" t="str">
        <f>IF(V4921="","",V4921)</f>
        <v/>
      </c>
      <c r="AC4921" s="2" t="str">
        <f>_xlfn.IFNA(VLOOKUP(D4921,states!A$2:C$10,2,FALSE),"XX")</f>
        <v>A</v>
      </c>
      <c r="AD4921">
        <f>E4921</f>
        <v>0</v>
      </c>
      <c r="AE4921">
        <f>_xlfn.IFNA(VLOOKUP(D4921,states!A$2:D$10,4,FALSE),0)</f>
        <v>2</v>
      </c>
      <c r="AF4921">
        <v>0.5</v>
      </c>
      <c r="AG4921">
        <f>IF(AE4921=0,AF4921,IF(AE4921=1,IF(F4921=0.5,0.5,IF(H4921=1,0.5,1.5)),IF(F4921=0.5,0.5,IF(H4921=1,2.5,1.5))))</f>
        <v>2.5</v>
      </c>
      <c r="AH4921" s="7">
        <f>IF(AC4921="XX",0,1/C4921^(1/5)*IF(E4921=0,100,1)/(E4921+1)^(1/4))</f>
        <v>251.188643150958</v>
      </c>
    </row>
    <row r="4922" spans="1:34">
      <c r="A4922">
        <v>3154</v>
      </c>
      <c r="B4922" s="1">
        <v>23593.659199999998</v>
      </c>
      <c r="C4922" s="6">
        <v>5.0000000000000001E-3</v>
      </c>
      <c r="D4922" t="s">
        <v>3</v>
      </c>
      <c r="E4922">
        <v>0</v>
      </c>
      <c r="F4922">
        <v>13.5</v>
      </c>
      <c r="G4922" t="s">
        <v>1</v>
      </c>
      <c r="H4922">
        <v>1</v>
      </c>
      <c r="I4922" t="s">
        <v>0</v>
      </c>
      <c r="J4922">
        <v>0</v>
      </c>
      <c r="K4922">
        <v>12.5</v>
      </c>
      <c r="L4922" t="s">
        <v>1</v>
      </c>
      <c r="M4922">
        <v>1</v>
      </c>
      <c r="N4922" t="s">
        <v>3210</v>
      </c>
      <c r="O4922">
        <v>1</v>
      </c>
      <c r="P4922" t="str">
        <f>D4922&amp;"-"&amp;F4922&amp;"-"&amp;G4922&amp;"-"&amp;E4922&amp;"-"&amp;H4922</f>
        <v>A2Delta-13.5-e-0-1</v>
      </c>
      <c r="Q4922" t="str">
        <f>I4922&amp;"-"&amp;K4922&amp;"-"&amp;L4922&amp;"-"&amp;J4922&amp;"-"&amp;M4922</f>
        <v>X2Pi-12.5-e-0-1</v>
      </c>
      <c r="R4922">
        <f>B4922+S4922</f>
        <v>25761.354960217999</v>
      </c>
      <c r="S4922">
        <f>_xlfn.IFNA(VLOOKUP(Q4922,'MARVEL-X'!A$2:I$1400,7,FALSE),VLOOKUP(Q4922,MARVEL!A$2:J$1522,10,FALSE))</f>
        <v>2167.695760218</v>
      </c>
      <c r="T4922">
        <f>IF(P4922=P4921,R4922+T4921,R4922)</f>
        <v>77284.078798867995</v>
      </c>
      <c r="U4922">
        <f>IF(P4922=P4921,1+U4921,1)</f>
        <v>3</v>
      </c>
      <c r="V4922" t="str">
        <f t="shared" si="76"/>
        <v/>
      </c>
      <c r="W4922" t="str">
        <f>IF(V4922="","",IF(ABS(V4922-R4922)&gt;W$1,ABS(V4922-R4922),""))</f>
        <v/>
      </c>
      <c r="X4922" t="str">
        <f>Y4922&amp;"-"&amp;Z4922&amp;"-"&amp;AC4922&amp;"-"&amp;AD4922&amp;"-"&amp;AG4922</f>
        <v>13.5-e-A-0-2.5</v>
      </c>
      <c r="Y4922">
        <f>F4922</f>
        <v>13.5</v>
      </c>
      <c r="Z4922" s="2" t="str">
        <f>G4922</f>
        <v>e</v>
      </c>
      <c r="AA4922">
        <f>_xlfn.IFNA(VLOOKUP(X4922,'duo-out'!A$2:Q$5000,5,FALSE),E4922+10*(H4922-1)+1+_xlfn.IFNA(VLOOKUP(D4922,states!A$2:C$10,3,FALSE),1))</f>
        <v>251</v>
      </c>
      <c r="AB4922" t="str">
        <f>IF(V4922="","",V4922)</f>
        <v/>
      </c>
      <c r="AC4922" s="2" t="str">
        <f>_xlfn.IFNA(VLOOKUP(D4922,states!A$2:C$10,2,FALSE),"XX")</f>
        <v>A</v>
      </c>
      <c r="AD4922">
        <f>E4922</f>
        <v>0</v>
      </c>
      <c r="AE4922">
        <f>_xlfn.IFNA(VLOOKUP(D4922,states!A$2:D$10,4,FALSE),0)</f>
        <v>2</v>
      </c>
      <c r="AF4922">
        <v>0.5</v>
      </c>
      <c r="AG4922">
        <f>IF(AE4922=0,AF4922,IF(AE4922=1,IF(F4922=0.5,0.5,IF(H4922=1,0.5,1.5)),IF(F4922=0.5,0.5,IF(H4922=1,2.5,1.5))))</f>
        <v>2.5</v>
      </c>
      <c r="AH4922" s="7">
        <f>IF(AC4922="XX",0,1/C4922^(1/5)*IF(E4922=0,100,1)/(E4922+1)^(1/4))</f>
        <v>288.53998118144267</v>
      </c>
    </row>
    <row r="4923" spans="1:34">
      <c r="A4923">
        <v>3248</v>
      </c>
      <c r="B4923" s="1">
        <v>22854.753199999999</v>
      </c>
      <c r="C4923" s="6">
        <v>1.023E-2</v>
      </c>
      <c r="D4923" t="s">
        <v>3</v>
      </c>
      <c r="E4923">
        <v>0</v>
      </c>
      <c r="F4923">
        <v>13.5</v>
      </c>
      <c r="G4923" t="s">
        <v>1</v>
      </c>
      <c r="H4923">
        <v>1</v>
      </c>
      <c r="I4923" t="s">
        <v>0</v>
      </c>
      <c r="J4923">
        <v>0</v>
      </c>
      <c r="K4923">
        <v>14.5</v>
      </c>
      <c r="L4923" t="s">
        <v>1</v>
      </c>
      <c r="M4923">
        <v>1</v>
      </c>
      <c r="N4923" t="s">
        <v>3304</v>
      </c>
      <c r="O4923">
        <v>1</v>
      </c>
      <c r="P4923" t="str">
        <f>D4923&amp;"-"&amp;F4923&amp;"-"&amp;G4923&amp;"-"&amp;E4923&amp;"-"&amp;H4923</f>
        <v>A2Delta-13.5-e-0-1</v>
      </c>
      <c r="Q4923" t="str">
        <f>I4923&amp;"-"&amp;K4923&amp;"-"&amp;L4923&amp;"-"&amp;J4923&amp;"-"&amp;M4923</f>
        <v>X2Pi-14.5-e-0-1</v>
      </c>
      <c r="R4923">
        <f>B4923+S4923</f>
        <v>25761.363960217997</v>
      </c>
      <c r="S4923">
        <f>_xlfn.IFNA(VLOOKUP(Q4923,'MARVEL-X'!A$2:I$1400,7,FALSE),VLOOKUP(Q4923,MARVEL!A$2:J$1522,10,FALSE))</f>
        <v>2906.610760218</v>
      </c>
      <c r="T4923">
        <f>IF(P4923=P4922,R4923+T4922,R4923)</f>
        <v>103045.442759086</v>
      </c>
      <c r="U4923">
        <f>IF(P4923=P4922,1+U4922,1)</f>
        <v>4</v>
      </c>
      <c r="V4923" t="str">
        <f t="shared" si="76"/>
        <v/>
      </c>
      <c r="W4923" t="str">
        <f>IF(V4923="","",IF(ABS(V4923-R4923)&gt;W$1,ABS(V4923-R4923),""))</f>
        <v/>
      </c>
      <c r="X4923" t="str">
        <f>Y4923&amp;"-"&amp;Z4923&amp;"-"&amp;AC4923&amp;"-"&amp;AD4923&amp;"-"&amp;AG4923</f>
        <v>13.5-e-A-0-2.5</v>
      </c>
      <c r="Y4923">
        <f>F4923</f>
        <v>13.5</v>
      </c>
      <c r="Z4923" s="2" t="str">
        <f>G4923</f>
        <v>e</v>
      </c>
      <c r="AA4923">
        <f>_xlfn.IFNA(VLOOKUP(X4923,'duo-out'!A$2:Q$5000,5,FALSE),E4923+10*(H4923-1)+1+_xlfn.IFNA(VLOOKUP(D4923,states!A$2:C$10,3,FALSE),1))</f>
        <v>251</v>
      </c>
      <c r="AB4923" t="str">
        <f>IF(V4923="","",V4923)</f>
        <v/>
      </c>
      <c r="AC4923" s="2" t="str">
        <f>_xlfn.IFNA(VLOOKUP(D4923,states!A$2:C$10,2,FALSE),"XX")</f>
        <v>A</v>
      </c>
      <c r="AD4923">
        <f>E4923</f>
        <v>0</v>
      </c>
      <c r="AE4923">
        <f>_xlfn.IFNA(VLOOKUP(D4923,states!A$2:D$10,4,FALSE),0)</f>
        <v>2</v>
      </c>
      <c r="AF4923">
        <v>0.5</v>
      </c>
      <c r="AG4923">
        <f>IF(AE4923=0,AF4923,IF(AE4923=1,IF(F4923=0.5,0.5,IF(H4923=1,0.5,1.5)),IF(F4923=0.5,0.5,IF(H4923=1,2.5,1.5))))</f>
        <v>2.5</v>
      </c>
      <c r="AH4923" s="7">
        <f>IF(AC4923="XX",0,1/C4923^(1/5)*IF(E4923=0,100,1)/(E4923+1)^(1/4))</f>
        <v>250.04885675573462</v>
      </c>
    </row>
    <row r="4924" spans="1:34">
      <c r="A4924">
        <v>2670</v>
      </c>
      <c r="B4924" s="1">
        <v>23593.668399999999</v>
      </c>
      <c r="C4924" s="6">
        <v>1.078E-2</v>
      </c>
      <c r="D4924" t="s">
        <v>3</v>
      </c>
      <c r="E4924">
        <v>0</v>
      </c>
      <c r="F4924">
        <v>13.5</v>
      </c>
      <c r="G4924" t="s">
        <v>1</v>
      </c>
      <c r="H4924">
        <v>1</v>
      </c>
      <c r="I4924" t="s">
        <v>0</v>
      </c>
      <c r="J4924">
        <v>0</v>
      </c>
      <c r="K4924">
        <v>12.5</v>
      </c>
      <c r="L4924" t="s">
        <v>1</v>
      </c>
      <c r="M4924">
        <v>1</v>
      </c>
      <c r="N4924" t="s">
        <v>2726</v>
      </c>
      <c r="O4924">
        <v>1</v>
      </c>
      <c r="P4924" t="str">
        <f>D4924&amp;"-"&amp;F4924&amp;"-"&amp;G4924&amp;"-"&amp;E4924&amp;"-"&amp;H4924</f>
        <v>A2Delta-13.5-e-0-1</v>
      </c>
      <c r="Q4924" t="str">
        <f>I4924&amp;"-"&amp;K4924&amp;"-"&amp;L4924&amp;"-"&amp;J4924&amp;"-"&amp;M4924</f>
        <v>X2Pi-12.5-e-0-1</v>
      </c>
      <c r="R4924">
        <f>B4924+S4924</f>
        <v>25761.364160218</v>
      </c>
      <c r="S4924">
        <f>_xlfn.IFNA(VLOOKUP(Q4924,'MARVEL-X'!A$2:I$1400,7,FALSE),VLOOKUP(Q4924,MARVEL!A$2:J$1522,10,FALSE))</f>
        <v>2167.695760218</v>
      </c>
      <c r="T4924">
        <f>IF(P4924=P4923,R4924+T4923,R4924)</f>
        <v>128806.806919304</v>
      </c>
      <c r="U4924">
        <f>IF(P4924=P4923,1+U4923,1)</f>
        <v>5</v>
      </c>
      <c r="V4924" t="str">
        <f t="shared" si="76"/>
        <v/>
      </c>
      <c r="W4924" t="str">
        <f>IF(V4924="","",IF(ABS(V4924-R4924)&gt;W$1,ABS(V4924-R4924),""))</f>
        <v/>
      </c>
      <c r="X4924" t="str">
        <f>Y4924&amp;"-"&amp;Z4924&amp;"-"&amp;AC4924&amp;"-"&amp;AD4924&amp;"-"&amp;AG4924</f>
        <v>13.5-e-A-0-2.5</v>
      </c>
      <c r="Y4924">
        <f>F4924</f>
        <v>13.5</v>
      </c>
      <c r="Z4924" s="2" t="str">
        <f>G4924</f>
        <v>e</v>
      </c>
      <c r="AA4924">
        <f>_xlfn.IFNA(VLOOKUP(X4924,'duo-out'!A$2:Q$5000,5,FALSE),E4924+10*(H4924-1)+1+_xlfn.IFNA(VLOOKUP(D4924,states!A$2:C$10,3,FALSE),1))</f>
        <v>251</v>
      </c>
      <c r="AB4924" t="str">
        <f>IF(V4924="","",V4924)</f>
        <v/>
      </c>
      <c r="AC4924" s="2" t="str">
        <f>_xlfn.IFNA(VLOOKUP(D4924,states!A$2:C$10,2,FALSE),"XX")</f>
        <v>A</v>
      </c>
      <c r="AD4924">
        <f>E4924</f>
        <v>0</v>
      </c>
      <c r="AE4924">
        <f>_xlfn.IFNA(VLOOKUP(D4924,states!A$2:D$10,4,FALSE),0)</f>
        <v>2</v>
      </c>
      <c r="AF4924">
        <v>0.5</v>
      </c>
      <c r="AG4924">
        <f>IF(AE4924=0,AF4924,IF(AE4924=1,IF(F4924=0.5,0.5,IF(H4924=1,0.5,1.5)),IF(F4924=0.5,0.5,IF(H4924=1,2.5,1.5))))</f>
        <v>2.5</v>
      </c>
      <c r="AH4924" s="7">
        <f>IF(AC4924="XX",0,1/C4924^(1/5)*IF(E4924=0,100,1)/(E4924+1)^(1/4))</f>
        <v>247.44361272745948</v>
      </c>
    </row>
    <row r="4925" spans="1:34">
      <c r="A4925">
        <v>2649</v>
      </c>
      <c r="B4925" s="1">
        <v>23243.192200000001</v>
      </c>
      <c r="C4925" s="6">
        <v>9.4780000000000003E-3</v>
      </c>
      <c r="D4925" t="s">
        <v>3</v>
      </c>
      <c r="E4925">
        <v>0</v>
      </c>
      <c r="F4925">
        <v>13.5</v>
      </c>
      <c r="G4925" t="s">
        <v>1</v>
      </c>
      <c r="H4925">
        <v>1</v>
      </c>
      <c r="I4925" t="s">
        <v>0</v>
      </c>
      <c r="J4925">
        <v>0</v>
      </c>
      <c r="K4925">
        <v>13.5</v>
      </c>
      <c r="L4925" t="s">
        <v>2</v>
      </c>
      <c r="M4925">
        <v>1</v>
      </c>
      <c r="N4925" t="s">
        <v>2705</v>
      </c>
      <c r="O4925">
        <v>1</v>
      </c>
      <c r="P4925" t="str">
        <f>D4925&amp;"-"&amp;F4925&amp;"-"&amp;G4925&amp;"-"&amp;E4925&amp;"-"&amp;H4925</f>
        <v>A2Delta-13.5-e-0-1</v>
      </c>
      <c r="Q4925" t="str">
        <f>I4925&amp;"-"&amp;K4925&amp;"-"&amp;L4925&amp;"-"&amp;J4925&amp;"-"&amp;M4925</f>
        <v>X2Pi-13.5-f-0-1</v>
      </c>
      <c r="R4925">
        <f>B4925+S4925</f>
        <v>25761.372284057001</v>
      </c>
      <c r="S4925">
        <f>_xlfn.IFNA(VLOOKUP(Q4925,'MARVEL-X'!A$2:I$1400,7,FALSE),VLOOKUP(Q4925,MARVEL!A$2:J$1522,10,FALSE))</f>
        <v>2518.1800840569999</v>
      </c>
      <c r="T4925">
        <f>IF(P4925=P4924,R4925+T4924,R4925)</f>
        <v>154568.17920336101</v>
      </c>
      <c r="U4925">
        <f>IF(P4925=P4924,1+U4924,1)</f>
        <v>6</v>
      </c>
      <c r="V4925" t="str">
        <f t="shared" si="76"/>
        <v/>
      </c>
      <c r="W4925" t="str">
        <f>IF(V4925="","",IF(ABS(V4925-R4925)&gt;W$1,ABS(V4925-R4925),""))</f>
        <v/>
      </c>
      <c r="X4925" t="str">
        <f>Y4925&amp;"-"&amp;Z4925&amp;"-"&amp;AC4925&amp;"-"&amp;AD4925&amp;"-"&amp;AG4925</f>
        <v>13.5-e-A-0-2.5</v>
      </c>
      <c r="Y4925">
        <f>F4925</f>
        <v>13.5</v>
      </c>
      <c r="Z4925" s="2" t="str">
        <f>G4925</f>
        <v>e</v>
      </c>
      <c r="AA4925">
        <f>_xlfn.IFNA(VLOOKUP(X4925,'duo-out'!A$2:Q$5000,5,FALSE),E4925+10*(H4925-1)+1+_xlfn.IFNA(VLOOKUP(D4925,states!A$2:C$10,3,FALSE),1))</f>
        <v>251</v>
      </c>
      <c r="AB4925" t="str">
        <f>IF(V4925="","",V4925)</f>
        <v/>
      </c>
      <c r="AC4925" s="2" t="str">
        <f>_xlfn.IFNA(VLOOKUP(D4925,states!A$2:C$10,2,FALSE),"XX")</f>
        <v>A</v>
      </c>
      <c r="AD4925">
        <f>E4925</f>
        <v>0</v>
      </c>
      <c r="AE4925">
        <f>_xlfn.IFNA(VLOOKUP(D4925,states!A$2:D$10,4,FALSE),0)</f>
        <v>2</v>
      </c>
      <c r="AF4925">
        <v>0.5</v>
      </c>
      <c r="AG4925">
        <f>IF(AE4925=0,AF4925,IF(AE4925=1,IF(F4925=0.5,0.5,IF(H4925=1,0.5,1.5)),IF(F4925=0.5,0.5,IF(H4925=1,2.5,1.5))))</f>
        <v>2.5</v>
      </c>
      <c r="AH4925" s="7">
        <f>IF(AC4925="XX",0,1/C4925^(1/5)*IF(E4925=0,100,1)/(E4925+1)^(1/4))</f>
        <v>253.89646786039344</v>
      </c>
    </row>
    <row r="4926" spans="1:34">
      <c r="A4926">
        <v>2709</v>
      </c>
      <c r="B4926" s="1">
        <v>22854.762699999999</v>
      </c>
      <c r="C4926" s="6">
        <v>5.0000000000000001E-3</v>
      </c>
      <c r="D4926" t="s">
        <v>3</v>
      </c>
      <c r="E4926">
        <v>0</v>
      </c>
      <c r="F4926">
        <v>13.5</v>
      </c>
      <c r="G4926" t="s">
        <v>1</v>
      </c>
      <c r="H4926">
        <v>1</v>
      </c>
      <c r="I4926" t="s">
        <v>0</v>
      </c>
      <c r="J4926">
        <v>0</v>
      </c>
      <c r="K4926">
        <v>14.5</v>
      </c>
      <c r="L4926" t="s">
        <v>1</v>
      </c>
      <c r="M4926">
        <v>1</v>
      </c>
      <c r="N4926" t="s">
        <v>2765</v>
      </c>
      <c r="O4926">
        <v>1</v>
      </c>
      <c r="P4926" t="str">
        <f>D4926&amp;"-"&amp;F4926&amp;"-"&amp;G4926&amp;"-"&amp;E4926&amp;"-"&amp;H4926</f>
        <v>A2Delta-13.5-e-0-1</v>
      </c>
      <c r="Q4926" t="str">
        <f>I4926&amp;"-"&amp;K4926&amp;"-"&amp;L4926&amp;"-"&amp;J4926&amp;"-"&amp;M4926</f>
        <v>X2Pi-14.5-e-0-1</v>
      </c>
      <c r="R4926">
        <f>B4926+S4926</f>
        <v>25761.373460217997</v>
      </c>
      <c r="S4926">
        <f>_xlfn.IFNA(VLOOKUP(Q4926,'MARVEL-X'!A$2:I$1400,7,FALSE),VLOOKUP(Q4926,MARVEL!A$2:J$1522,10,FALSE))</f>
        <v>2906.610760218</v>
      </c>
      <c r="T4926">
        <f>IF(P4926=P4925,R4926+T4925,R4926)</f>
        <v>180329.552663579</v>
      </c>
      <c r="U4926">
        <f>IF(P4926=P4925,1+U4925,1)</f>
        <v>7</v>
      </c>
      <c r="V4926" t="str">
        <f t="shared" si="76"/>
        <v/>
      </c>
      <c r="W4926" t="str">
        <f>IF(V4926="","",IF(ABS(V4926-R4926)&gt;W$1,ABS(V4926-R4926),""))</f>
        <v/>
      </c>
      <c r="X4926" t="str">
        <f>Y4926&amp;"-"&amp;Z4926&amp;"-"&amp;AC4926&amp;"-"&amp;AD4926&amp;"-"&amp;AG4926</f>
        <v>13.5-e-A-0-2.5</v>
      </c>
      <c r="Y4926">
        <f>F4926</f>
        <v>13.5</v>
      </c>
      <c r="Z4926" s="2" t="str">
        <f>G4926</f>
        <v>e</v>
      </c>
      <c r="AA4926">
        <f>_xlfn.IFNA(VLOOKUP(X4926,'duo-out'!A$2:Q$5000,5,FALSE),E4926+10*(H4926-1)+1+_xlfn.IFNA(VLOOKUP(D4926,states!A$2:C$10,3,FALSE),1))</f>
        <v>251</v>
      </c>
      <c r="AB4926" t="str">
        <f>IF(V4926="","",V4926)</f>
        <v/>
      </c>
      <c r="AC4926" s="2" t="str">
        <f>_xlfn.IFNA(VLOOKUP(D4926,states!A$2:C$10,2,FALSE),"XX")</f>
        <v>A</v>
      </c>
      <c r="AD4926">
        <f>E4926</f>
        <v>0</v>
      </c>
      <c r="AE4926">
        <f>_xlfn.IFNA(VLOOKUP(D4926,states!A$2:D$10,4,FALSE),0)</f>
        <v>2</v>
      </c>
      <c r="AF4926">
        <v>0.5</v>
      </c>
      <c r="AG4926">
        <f>IF(AE4926=0,AF4926,IF(AE4926=1,IF(F4926=0.5,0.5,IF(H4926=1,0.5,1.5)),IF(F4926=0.5,0.5,IF(H4926=1,2.5,1.5))))</f>
        <v>2.5</v>
      </c>
      <c r="AH4926" s="7">
        <f>IF(AC4926="XX",0,1/C4926^(1/5)*IF(E4926=0,100,1)/(E4926+1)^(1/4))</f>
        <v>288.53998118144267</v>
      </c>
    </row>
    <row r="4927" spans="1:34">
      <c r="A4927">
        <v>5335</v>
      </c>
      <c r="B4927" s="1">
        <v>23243.186000000002</v>
      </c>
      <c r="C4927" s="6">
        <v>0.05</v>
      </c>
      <c r="D4927" t="s">
        <v>3</v>
      </c>
      <c r="E4927">
        <v>0</v>
      </c>
      <c r="F4927">
        <v>13.5</v>
      </c>
      <c r="G4927" t="s">
        <v>1</v>
      </c>
      <c r="H4927">
        <v>1</v>
      </c>
      <c r="I4927" t="s">
        <v>0</v>
      </c>
      <c r="J4927">
        <v>0</v>
      </c>
      <c r="K4927">
        <v>13.5</v>
      </c>
      <c r="L4927" t="s">
        <v>2</v>
      </c>
      <c r="M4927">
        <v>1</v>
      </c>
      <c r="N4927" t="s">
        <v>5391</v>
      </c>
      <c r="O4927">
        <v>1</v>
      </c>
      <c r="P4927" t="str">
        <f>D4927&amp;"-"&amp;F4927&amp;"-"&amp;G4927&amp;"-"&amp;E4927&amp;"-"&amp;H4927</f>
        <v>A2Delta-13.5-e-0-1</v>
      </c>
      <c r="Q4927" t="str">
        <f>I4927&amp;"-"&amp;K4927&amp;"-"&amp;L4927&amp;"-"&amp;J4927&amp;"-"&amp;M4927</f>
        <v>X2Pi-13.5-f-0-1</v>
      </c>
      <c r="R4927">
        <f>B4927+S4927</f>
        <v>25761.366084057001</v>
      </c>
      <c r="S4927">
        <f>_xlfn.IFNA(VLOOKUP(Q4927,'MARVEL-X'!A$2:I$1400,7,FALSE),VLOOKUP(Q4927,MARVEL!A$2:J$1522,10,FALSE))</f>
        <v>2518.1800840569999</v>
      </c>
      <c r="T4927">
        <f>IF(P4927=P4926,R4927+T4926,R4927)</f>
        <v>206090.91874763599</v>
      </c>
      <c r="U4927">
        <f>IF(P4927=P4926,1+U4926,1)</f>
        <v>8</v>
      </c>
      <c r="V4927" t="str">
        <f t="shared" si="76"/>
        <v/>
      </c>
      <c r="W4927" t="str">
        <f>IF(V4927="","",IF(ABS(V4927-R4927)&gt;W$1,ABS(V4927-R4927),""))</f>
        <v/>
      </c>
      <c r="X4927" t="str">
        <f>Y4927&amp;"-"&amp;Z4927&amp;"-"&amp;AC4927&amp;"-"&amp;AD4927&amp;"-"&amp;AG4927</f>
        <v>13.5-e-A-0-2.5</v>
      </c>
      <c r="Y4927">
        <f>F4927</f>
        <v>13.5</v>
      </c>
      <c r="Z4927" s="2" t="str">
        <f>G4927</f>
        <v>e</v>
      </c>
      <c r="AA4927">
        <f>_xlfn.IFNA(VLOOKUP(X4927,'duo-out'!A$2:Q$5000,5,FALSE),E4927+10*(H4927-1)+1+_xlfn.IFNA(VLOOKUP(D4927,states!A$2:C$10,3,FALSE),1))</f>
        <v>251</v>
      </c>
      <c r="AB4927" t="str">
        <f>IF(V4927="","",V4927)</f>
        <v/>
      </c>
      <c r="AC4927" s="2" t="str">
        <f>_xlfn.IFNA(VLOOKUP(D4927,states!A$2:C$10,2,FALSE),"XX")</f>
        <v>A</v>
      </c>
      <c r="AD4927">
        <f>E4927</f>
        <v>0</v>
      </c>
      <c r="AE4927">
        <f>_xlfn.IFNA(VLOOKUP(D4927,states!A$2:D$10,4,FALSE),0)</f>
        <v>2</v>
      </c>
      <c r="AF4927">
        <v>0.5</v>
      </c>
      <c r="AG4927">
        <f>IF(AE4927=0,AF4927,IF(AE4927=1,IF(F4927=0.5,0.5,IF(H4927=1,0.5,1.5)),IF(F4927=0.5,0.5,IF(H4927=1,2.5,1.5))))</f>
        <v>2.5</v>
      </c>
      <c r="AH4927" s="7">
        <f>IF(AC4927="XX",0,1/C4927^(1/5)*IF(E4927=0,100,1)/(E4927+1)^(1/4))</f>
        <v>182.05642030260799</v>
      </c>
    </row>
    <row r="4928" spans="1:34">
      <c r="A4928">
        <v>5272</v>
      </c>
      <c r="B4928" s="1">
        <v>23593.66</v>
      </c>
      <c r="C4928" s="6">
        <v>0.05</v>
      </c>
      <c r="D4928" t="s">
        <v>3</v>
      </c>
      <c r="E4928">
        <v>0</v>
      </c>
      <c r="F4928">
        <v>13.5</v>
      </c>
      <c r="G4928" t="s">
        <v>1</v>
      </c>
      <c r="H4928">
        <v>1</v>
      </c>
      <c r="I4928" t="s">
        <v>0</v>
      </c>
      <c r="J4928">
        <v>0</v>
      </c>
      <c r="K4928">
        <v>12.5</v>
      </c>
      <c r="L4928" t="s">
        <v>1</v>
      </c>
      <c r="M4928">
        <v>1</v>
      </c>
      <c r="N4928" t="s">
        <v>5328</v>
      </c>
      <c r="O4928">
        <v>1</v>
      </c>
      <c r="P4928" t="str">
        <f>D4928&amp;"-"&amp;F4928&amp;"-"&amp;G4928&amp;"-"&amp;E4928&amp;"-"&amp;H4928</f>
        <v>A2Delta-13.5-e-0-1</v>
      </c>
      <c r="Q4928" t="str">
        <f>I4928&amp;"-"&amp;K4928&amp;"-"&amp;L4928&amp;"-"&amp;J4928&amp;"-"&amp;M4928</f>
        <v>X2Pi-12.5-e-0-1</v>
      </c>
      <c r="R4928">
        <f>B4928+S4928</f>
        <v>25761.355760218001</v>
      </c>
      <c r="S4928">
        <f>_xlfn.IFNA(VLOOKUP(Q4928,'MARVEL-X'!A$2:I$1400,7,FALSE),VLOOKUP(Q4928,MARVEL!A$2:J$1522,10,FALSE))</f>
        <v>2167.695760218</v>
      </c>
      <c r="T4928">
        <f>IF(P4928=P4927,R4928+T4927,R4928)</f>
        <v>231852.27450785399</v>
      </c>
      <c r="U4928">
        <f>IF(P4928=P4927,1+U4927,1)</f>
        <v>9</v>
      </c>
      <c r="V4928" t="str">
        <f t="shared" si="76"/>
        <v/>
      </c>
      <c r="W4928" t="str">
        <f>IF(V4928="","",IF(ABS(V4928-R4928)&gt;W$1,ABS(V4928-R4928),""))</f>
        <v/>
      </c>
      <c r="X4928" t="str">
        <f>Y4928&amp;"-"&amp;Z4928&amp;"-"&amp;AC4928&amp;"-"&amp;AD4928&amp;"-"&amp;AG4928</f>
        <v>13.5-e-A-0-2.5</v>
      </c>
      <c r="Y4928">
        <f>F4928</f>
        <v>13.5</v>
      </c>
      <c r="Z4928" s="2" t="str">
        <f>G4928</f>
        <v>e</v>
      </c>
      <c r="AA4928">
        <f>_xlfn.IFNA(VLOOKUP(X4928,'duo-out'!A$2:Q$5000,5,FALSE),E4928+10*(H4928-1)+1+_xlfn.IFNA(VLOOKUP(D4928,states!A$2:C$10,3,FALSE),1))</f>
        <v>251</v>
      </c>
      <c r="AB4928" t="str">
        <f>IF(V4928="","",V4928)</f>
        <v/>
      </c>
      <c r="AC4928" s="2" t="str">
        <f>_xlfn.IFNA(VLOOKUP(D4928,states!A$2:C$10,2,FALSE),"XX")</f>
        <v>A</v>
      </c>
      <c r="AD4928">
        <f>E4928</f>
        <v>0</v>
      </c>
      <c r="AE4928">
        <f>_xlfn.IFNA(VLOOKUP(D4928,states!A$2:D$10,4,FALSE),0)</f>
        <v>2</v>
      </c>
      <c r="AF4928">
        <v>0.5</v>
      </c>
      <c r="AG4928">
        <f>IF(AE4928=0,AF4928,IF(AE4928=1,IF(F4928=0.5,0.5,IF(H4928=1,0.5,1.5)),IF(F4928=0.5,0.5,IF(H4928=1,2.5,1.5))))</f>
        <v>2.5</v>
      </c>
      <c r="AH4928" s="7">
        <f>IF(AC4928="XX",0,1/C4928^(1/5)*IF(E4928=0,100,1)/(E4928+1)^(1/4))</f>
        <v>182.05642030260799</v>
      </c>
    </row>
    <row r="4929" spans="1:34">
      <c r="A4929">
        <v>701</v>
      </c>
      <c r="B4929" s="1">
        <v>22854.73</v>
      </c>
      <c r="C4929" s="6">
        <v>0.05</v>
      </c>
      <c r="D4929" t="s">
        <v>3</v>
      </c>
      <c r="E4929">
        <v>0</v>
      </c>
      <c r="F4929">
        <v>13.5</v>
      </c>
      <c r="G4929" t="s">
        <v>1</v>
      </c>
      <c r="H4929">
        <v>1</v>
      </c>
      <c r="I4929" t="s">
        <v>0</v>
      </c>
      <c r="J4929">
        <v>0</v>
      </c>
      <c r="K4929">
        <v>14.5</v>
      </c>
      <c r="L4929" t="s">
        <v>1</v>
      </c>
      <c r="M4929">
        <v>1</v>
      </c>
      <c r="N4929" t="s">
        <v>757</v>
      </c>
      <c r="O4929">
        <v>1</v>
      </c>
      <c r="P4929" t="str">
        <f>D4929&amp;"-"&amp;F4929&amp;"-"&amp;G4929&amp;"-"&amp;E4929&amp;"-"&amp;H4929</f>
        <v>A2Delta-13.5-e-0-1</v>
      </c>
      <c r="Q4929" t="str">
        <f>I4929&amp;"-"&amp;K4929&amp;"-"&amp;L4929&amp;"-"&amp;J4929&amp;"-"&amp;M4929</f>
        <v>X2Pi-14.5-e-0-1</v>
      </c>
      <c r="R4929">
        <f>B4929+S4929</f>
        <v>25761.340760218001</v>
      </c>
      <c r="S4929">
        <f>_xlfn.IFNA(VLOOKUP(Q4929,'MARVEL-X'!A$2:I$1400,7,FALSE),VLOOKUP(Q4929,MARVEL!A$2:J$1522,10,FALSE))</f>
        <v>2906.610760218</v>
      </c>
      <c r="T4929">
        <f>IF(P4929=P4928,R4929+T4928,R4929)</f>
        <v>257613.615268072</v>
      </c>
      <c r="U4929">
        <f>IF(P4929=P4928,1+U4928,1)</f>
        <v>10</v>
      </c>
      <c r="V4929" t="str">
        <f t="shared" si="76"/>
        <v/>
      </c>
      <c r="W4929" t="str">
        <f>IF(V4929="","",IF(ABS(V4929-R4929)&gt;W$1,ABS(V4929-R4929),""))</f>
        <v/>
      </c>
      <c r="X4929" t="str">
        <f>Y4929&amp;"-"&amp;Z4929&amp;"-"&amp;AC4929&amp;"-"&amp;AD4929&amp;"-"&amp;AG4929</f>
        <v>13.5-e-A-0-2.5</v>
      </c>
      <c r="Y4929">
        <f>F4929</f>
        <v>13.5</v>
      </c>
      <c r="Z4929" s="2" t="str">
        <f>G4929</f>
        <v>e</v>
      </c>
      <c r="AA4929">
        <f>_xlfn.IFNA(VLOOKUP(X4929,'duo-out'!A$2:Q$5000,5,FALSE),E4929+10*(H4929-1)+1+_xlfn.IFNA(VLOOKUP(D4929,states!A$2:C$10,3,FALSE),1))</f>
        <v>251</v>
      </c>
      <c r="AB4929" t="str">
        <f>IF(V4929="","",V4929)</f>
        <v/>
      </c>
      <c r="AC4929" s="2" t="str">
        <f>_xlfn.IFNA(VLOOKUP(D4929,states!A$2:C$10,2,FALSE),"XX")</f>
        <v>A</v>
      </c>
      <c r="AD4929">
        <f>E4929</f>
        <v>0</v>
      </c>
      <c r="AE4929">
        <f>_xlfn.IFNA(VLOOKUP(D4929,states!A$2:D$10,4,FALSE),0)</f>
        <v>2</v>
      </c>
      <c r="AF4929">
        <v>0.5</v>
      </c>
      <c r="AG4929">
        <f>IF(AE4929=0,AF4929,IF(AE4929=1,IF(F4929=0.5,0.5,IF(H4929=1,0.5,1.5)),IF(F4929=0.5,0.5,IF(H4929=1,2.5,1.5))))</f>
        <v>2.5</v>
      </c>
      <c r="AH4929" s="7">
        <f>IF(AC4929="XX",0,1/C4929^(1/5)*IF(E4929=0,100,1)/(E4929+1)^(1/4))</f>
        <v>182.05642030260799</v>
      </c>
    </row>
    <row r="4930" spans="1:34">
      <c r="A4930">
        <v>672</v>
      </c>
      <c r="B4930" s="1">
        <v>23243.119999999999</v>
      </c>
      <c r="C4930" s="6">
        <v>7.0099999999999996E-2</v>
      </c>
      <c r="D4930" t="s">
        <v>3</v>
      </c>
      <c r="E4930">
        <v>0</v>
      </c>
      <c r="F4930">
        <v>13.5</v>
      </c>
      <c r="G4930" t="s">
        <v>1</v>
      </c>
      <c r="H4930">
        <v>1</v>
      </c>
      <c r="I4930" t="s">
        <v>0</v>
      </c>
      <c r="J4930">
        <v>0</v>
      </c>
      <c r="K4930">
        <v>13.5</v>
      </c>
      <c r="L4930" t="s">
        <v>2</v>
      </c>
      <c r="M4930">
        <v>1</v>
      </c>
      <c r="N4930" t="s">
        <v>728</v>
      </c>
      <c r="O4930">
        <v>1</v>
      </c>
      <c r="P4930" t="str">
        <f>D4930&amp;"-"&amp;F4930&amp;"-"&amp;G4930&amp;"-"&amp;E4930&amp;"-"&amp;H4930</f>
        <v>A2Delta-13.5-e-0-1</v>
      </c>
      <c r="Q4930" t="str">
        <f>I4930&amp;"-"&amp;K4930&amp;"-"&amp;L4930&amp;"-"&amp;J4930&amp;"-"&amp;M4930</f>
        <v>X2Pi-13.5-f-0-1</v>
      </c>
      <c r="R4930">
        <f>B4930+S4930</f>
        <v>25761.300084056998</v>
      </c>
      <c r="S4930">
        <f>_xlfn.IFNA(VLOOKUP(Q4930,'MARVEL-X'!A$2:I$1400,7,FALSE),VLOOKUP(Q4930,MARVEL!A$2:J$1522,10,FALSE))</f>
        <v>2518.1800840569999</v>
      </c>
      <c r="T4930">
        <f>IF(P4930=P4929,R4930+T4929,R4930)</f>
        <v>283374.91535212897</v>
      </c>
      <c r="U4930">
        <f>IF(P4930=P4929,1+U4929,1)</f>
        <v>11</v>
      </c>
      <c r="V4930" t="str">
        <f t="shared" si="76"/>
        <v/>
      </c>
      <c r="W4930" t="str">
        <f>IF(V4930="","",IF(ABS(V4930-R4930)&gt;W$1,ABS(V4930-R4930),""))</f>
        <v/>
      </c>
      <c r="X4930" t="str">
        <f>Y4930&amp;"-"&amp;Z4930&amp;"-"&amp;AC4930&amp;"-"&amp;AD4930&amp;"-"&amp;AG4930</f>
        <v>13.5-e-A-0-2.5</v>
      </c>
      <c r="Y4930">
        <f>F4930</f>
        <v>13.5</v>
      </c>
      <c r="Z4930" s="2" t="str">
        <f>G4930</f>
        <v>e</v>
      </c>
      <c r="AA4930">
        <f>_xlfn.IFNA(VLOOKUP(X4930,'duo-out'!A$2:Q$5000,5,FALSE),E4930+10*(H4930-1)+1+_xlfn.IFNA(VLOOKUP(D4930,states!A$2:C$10,3,FALSE),1))</f>
        <v>251</v>
      </c>
      <c r="AB4930" t="str">
        <f>IF(V4930="","",V4930)</f>
        <v/>
      </c>
      <c r="AC4930" s="2" t="str">
        <f>_xlfn.IFNA(VLOOKUP(D4930,states!A$2:C$10,2,FALSE),"XX")</f>
        <v>A</v>
      </c>
      <c r="AD4930">
        <f>E4930</f>
        <v>0</v>
      </c>
      <c r="AE4930">
        <f>_xlfn.IFNA(VLOOKUP(D4930,states!A$2:D$10,4,FALSE),0)</f>
        <v>2</v>
      </c>
      <c r="AF4930">
        <v>0.5</v>
      </c>
      <c r="AG4930">
        <f>IF(AE4930=0,AF4930,IF(AE4930=1,IF(F4930=0.5,0.5,IF(H4930=1,0.5,1.5)),IF(F4930=0.5,0.5,IF(H4930=1,2.5,1.5))))</f>
        <v>2.5</v>
      </c>
      <c r="AH4930" s="7">
        <f>IF(AC4930="XX",0,1/C4930^(1/5)*IF(E4930=0,100,1)/(E4930+1)^(1/4))</f>
        <v>170.15957665681293</v>
      </c>
    </row>
    <row r="4931" spans="1:34">
      <c r="A4931">
        <v>586</v>
      </c>
      <c r="B4931" s="1">
        <v>23593.74</v>
      </c>
      <c r="C4931" s="6">
        <v>8.7150000000000005E-2</v>
      </c>
      <c r="D4931" t="s">
        <v>3</v>
      </c>
      <c r="E4931">
        <v>0</v>
      </c>
      <c r="F4931">
        <v>13.5</v>
      </c>
      <c r="G4931" t="s">
        <v>1</v>
      </c>
      <c r="H4931">
        <v>1</v>
      </c>
      <c r="I4931" t="s">
        <v>0</v>
      </c>
      <c r="J4931">
        <v>0</v>
      </c>
      <c r="K4931">
        <v>12.5</v>
      </c>
      <c r="L4931" t="s">
        <v>1</v>
      </c>
      <c r="M4931">
        <v>1</v>
      </c>
      <c r="N4931" t="s">
        <v>642</v>
      </c>
      <c r="O4931">
        <v>1</v>
      </c>
      <c r="P4931" t="str">
        <f>D4931&amp;"-"&amp;F4931&amp;"-"&amp;G4931&amp;"-"&amp;E4931&amp;"-"&amp;H4931</f>
        <v>A2Delta-13.5-e-0-1</v>
      </c>
      <c r="Q4931" t="str">
        <f>I4931&amp;"-"&amp;K4931&amp;"-"&amp;L4931&amp;"-"&amp;J4931&amp;"-"&amp;M4931</f>
        <v>X2Pi-12.5-e-0-1</v>
      </c>
      <c r="R4931">
        <f>B4931+S4931</f>
        <v>25761.435760218003</v>
      </c>
      <c r="S4931">
        <f>_xlfn.IFNA(VLOOKUP(Q4931,'MARVEL-X'!A$2:I$1400,7,FALSE),VLOOKUP(Q4931,MARVEL!A$2:J$1522,10,FALSE))</f>
        <v>2167.695760218</v>
      </c>
      <c r="T4931">
        <f>IF(P4931=P4930,R4931+T4930,R4931)</f>
        <v>309136.35111234698</v>
      </c>
      <c r="U4931">
        <f>IF(P4931=P4930,1+U4930,1)</f>
        <v>12</v>
      </c>
      <c r="V4931">
        <f t="shared" ref="V4931:V4994" si="77">IF(P4931=P4932,"",T4931/U4931)</f>
        <v>25761.362592695583</v>
      </c>
      <c r="W4931">
        <f>IF(V4931="","",IF(ABS(V4931-R4931)&gt;W$1,ABS(V4931-R4931),""))</f>
        <v>7.3167522419680608E-2</v>
      </c>
      <c r="X4931" t="str">
        <f>Y4931&amp;"-"&amp;Z4931&amp;"-"&amp;AC4931&amp;"-"&amp;AD4931&amp;"-"&amp;AG4931</f>
        <v>13.5-e-A-0-2.5</v>
      </c>
      <c r="Y4931">
        <f>F4931</f>
        <v>13.5</v>
      </c>
      <c r="Z4931" s="2" t="str">
        <f>G4931</f>
        <v>e</v>
      </c>
      <c r="AA4931">
        <f>_xlfn.IFNA(VLOOKUP(X4931,'duo-out'!A$2:Q$5000,5,FALSE),E4931+10*(H4931-1)+1+_xlfn.IFNA(VLOOKUP(D4931,states!A$2:C$10,3,FALSE),1))</f>
        <v>251</v>
      </c>
      <c r="AB4931">
        <f>IF(V4931="","",V4931)</f>
        <v>25761.362592695583</v>
      </c>
      <c r="AC4931" s="2" t="str">
        <f>_xlfn.IFNA(VLOOKUP(D4931,states!A$2:C$10,2,FALSE),"XX")</f>
        <v>A</v>
      </c>
      <c r="AD4931">
        <f>E4931</f>
        <v>0</v>
      </c>
      <c r="AE4931">
        <f>_xlfn.IFNA(VLOOKUP(D4931,states!A$2:D$10,4,FALSE),0)</f>
        <v>2</v>
      </c>
      <c r="AF4931">
        <v>0.5</v>
      </c>
      <c r="AG4931">
        <f>IF(AE4931=0,AF4931,IF(AE4931=1,IF(F4931=0.5,0.5,IF(H4931=1,0.5,1.5)),IF(F4931=0.5,0.5,IF(H4931=1,2.5,1.5))))</f>
        <v>2.5</v>
      </c>
      <c r="AH4931" s="7">
        <f>IF(AC4931="XX",0,1/C4931^(1/5)*IF(E4931=0,100,1)/(E4931+1)^(1/4))</f>
        <v>162.90954162293397</v>
      </c>
    </row>
    <row r="4932" spans="1:34">
      <c r="A4932">
        <v>3447</v>
      </c>
      <c r="B4932" s="1">
        <v>22847.772199999999</v>
      </c>
      <c r="C4932" s="6">
        <v>5.0000000000000001E-3</v>
      </c>
      <c r="D4932" t="s">
        <v>3</v>
      </c>
      <c r="E4932">
        <v>0</v>
      </c>
      <c r="F4932">
        <v>13.5</v>
      </c>
      <c r="G4932" t="s">
        <v>1</v>
      </c>
      <c r="H4932">
        <v>2</v>
      </c>
      <c r="I4932" t="s">
        <v>0</v>
      </c>
      <c r="J4932">
        <v>0</v>
      </c>
      <c r="K4932">
        <v>14.5</v>
      </c>
      <c r="L4932" t="s">
        <v>1</v>
      </c>
      <c r="M4932">
        <v>2</v>
      </c>
      <c r="N4932" t="s">
        <v>3503</v>
      </c>
      <c r="O4932">
        <v>1</v>
      </c>
      <c r="P4932" t="str">
        <f>D4932&amp;"-"&amp;F4932&amp;"-"&amp;G4932&amp;"-"&amp;E4932&amp;"-"&amp;H4932</f>
        <v>A2Delta-13.5-e-0-2</v>
      </c>
      <c r="Q4932" t="str">
        <f>I4932&amp;"-"&amp;K4932&amp;"-"&amp;L4932&amp;"-"&amp;J4932&amp;"-"&amp;M4932</f>
        <v>X2Pi-14.5-e-0-2</v>
      </c>
      <c r="R4932">
        <f>B4932+S4932</f>
        <v>26152.441920655998</v>
      </c>
      <c r="S4932">
        <f>_xlfn.IFNA(VLOOKUP(Q4932,'MARVEL-X'!A$2:I$1400,7,FALSE),VLOOKUP(Q4932,MARVEL!A$2:J$1522,10,FALSE))</f>
        <v>3304.6697206560002</v>
      </c>
      <c r="T4932">
        <f>IF(P4932=P4931,R4932+T4931,R4932)</f>
        <v>26152.441920655998</v>
      </c>
      <c r="U4932">
        <f>IF(P4932=P4931,1+U4931,1)</f>
        <v>1</v>
      </c>
      <c r="V4932" t="str">
        <f t="shared" si="77"/>
        <v/>
      </c>
      <c r="W4932" t="str">
        <f>IF(V4932="","",IF(ABS(V4932-R4932)&gt;W$1,ABS(V4932-R4932),""))</f>
        <v/>
      </c>
      <c r="X4932" t="str">
        <f>Y4932&amp;"-"&amp;Z4932&amp;"-"&amp;AC4932&amp;"-"&amp;AD4932&amp;"-"&amp;AG4932</f>
        <v>13.5-e-A-0-1.5</v>
      </c>
      <c r="Y4932">
        <f>F4932</f>
        <v>13.5</v>
      </c>
      <c r="Z4932" s="2" t="str">
        <f>G4932</f>
        <v>e</v>
      </c>
      <c r="AA4932">
        <f>_xlfn.IFNA(VLOOKUP(X4932,'duo-out'!A$2:Q$5000,5,FALSE),E4932+10*(H4932-1)+1+_xlfn.IFNA(VLOOKUP(D4932,states!A$2:C$10,3,FALSE),1))</f>
        <v>261</v>
      </c>
      <c r="AB4932" t="str">
        <f>IF(V4932="","",V4932)</f>
        <v/>
      </c>
      <c r="AC4932" s="2" t="str">
        <f>_xlfn.IFNA(VLOOKUP(D4932,states!A$2:C$10,2,FALSE),"XX")</f>
        <v>A</v>
      </c>
      <c r="AD4932">
        <f>E4932</f>
        <v>0</v>
      </c>
      <c r="AE4932">
        <f>_xlfn.IFNA(VLOOKUP(D4932,states!A$2:D$10,4,FALSE),0)</f>
        <v>2</v>
      </c>
      <c r="AF4932">
        <v>0.5</v>
      </c>
      <c r="AG4932">
        <f>IF(AE4932=0,AF4932,IF(AE4932=1,IF(F4932=0.5,0.5,IF(H4932=1,0.5,1.5)),IF(F4932=0.5,0.5,IF(H4932=1,2.5,1.5))))</f>
        <v>1.5</v>
      </c>
      <c r="AH4932" s="7">
        <f>IF(AC4932="XX",0,1/C4932^(1/5)*IF(E4932=0,100,1)/(E4932+1)^(1/4))</f>
        <v>288.53998118144267</v>
      </c>
    </row>
    <row r="4933" spans="1:34">
      <c r="A4933">
        <v>3378</v>
      </c>
      <c r="B4933" s="1">
        <v>23246.201799999999</v>
      </c>
      <c r="C4933" s="6">
        <v>0.01</v>
      </c>
      <c r="D4933" t="s">
        <v>3</v>
      </c>
      <c r="E4933">
        <v>0</v>
      </c>
      <c r="F4933">
        <v>13.5</v>
      </c>
      <c r="G4933" t="s">
        <v>1</v>
      </c>
      <c r="H4933">
        <v>2</v>
      </c>
      <c r="I4933" t="s">
        <v>0</v>
      </c>
      <c r="J4933">
        <v>0</v>
      </c>
      <c r="K4933">
        <v>13.5</v>
      </c>
      <c r="L4933" t="s">
        <v>2</v>
      </c>
      <c r="M4933">
        <v>2</v>
      </c>
      <c r="N4933" t="s">
        <v>3434</v>
      </c>
      <c r="O4933">
        <v>1</v>
      </c>
      <c r="P4933" t="str">
        <f>D4933&amp;"-"&amp;F4933&amp;"-"&amp;G4933&amp;"-"&amp;E4933&amp;"-"&amp;H4933</f>
        <v>A2Delta-13.5-e-0-2</v>
      </c>
      <c r="Q4933" t="str">
        <f>I4933&amp;"-"&amp;K4933&amp;"-"&amp;L4933&amp;"-"&amp;J4933&amp;"-"&amp;M4933</f>
        <v>X2Pi-13.5-f-0-2</v>
      </c>
      <c r="R4933">
        <f>B4933+S4933</f>
        <v>26152.464235787</v>
      </c>
      <c r="S4933">
        <f>_xlfn.IFNA(VLOOKUP(Q4933,'MARVEL-X'!A$2:I$1400,7,FALSE),VLOOKUP(Q4933,MARVEL!A$2:J$1522,10,FALSE))</f>
        <v>2906.262435787</v>
      </c>
      <c r="T4933">
        <f>IF(P4933=P4932,R4933+T4932,R4933)</f>
        <v>52304.906156443001</v>
      </c>
      <c r="U4933">
        <f>IF(P4933=P4932,1+U4932,1)</f>
        <v>2</v>
      </c>
      <c r="V4933" t="str">
        <f t="shared" si="77"/>
        <v/>
      </c>
      <c r="W4933" t="str">
        <f>IF(V4933="","",IF(ABS(V4933-R4933)&gt;W$1,ABS(V4933-R4933),""))</f>
        <v/>
      </c>
      <c r="X4933" t="str">
        <f>Y4933&amp;"-"&amp;Z4933&amp;"-"&amp;AC4933&amp;"-"&amp;AD4933&amp;"-"&amp;AG4933</f>
        <v>13.5-e-A-0-1.5</v>
      </c>
      <c r="Y4933">
        <f>F4933</f>
        <v>13.5</v>
      </c>
      <c r="Z4933" s="2" t="str">
        <f>G4933</f>
        <v>e</v>
      </c>
      <c r="AA4933">
        <f>_xlfn.IFNA(VLOOKUP(X4933,'duo-out'!A$2:Q$5000,5,FALSE),E4933+10*(H4933-1)+1+_xlfn.IFNA(VLOOKUP(D4933,states!A$2:C$10,3,FALSE),1))</f>
        <v>261</v>
      </c>
      <c r="AB4933" t="str">
        <f>IF(V4933="","",V4933)</f>
        <v/>
      </c>
      <c r="AC4933" s="2" t="str">
        <f>_xlfn.IFNA(VLOOKUP(D4933,states!A$2:C$10,2,FALSE),"XX")</f>
        <v>A</v>
      </c>
      <c r="AD4933">
        <f>E4933</f>
        <v>0</v>
      </c>
      <c r="AE4933">
        <f>_xlfn.IFNA(VLOOKUP(D4933,states!A$2:D$10,4,FALSE),0)</f>
        <v>2</v>
      </c>
      <c r="AF4933">
        <v>0.5</v>
      </c>
      <c r="AG4933">
        <f>IF(AE4933=0,AF4933,IF(AE4933=1,IF(F4933=0.5,0.5,IF(H4933=1,0.5,1.5)),IF(F4933=0.5,0.5,IF(H4933=1,2.5,1.5))))</f>
        <v>1.5</v>
      </c>
      <c r="AH4933" s="7">
        <f>IF(AC4933="XX",0,1/C4933^(1/5)*IF(E4933=0,100,1)/(E4933+1)^(1/4))</f>
        <v>251.188643150958</v>
      </c>
    </row>
    <row r="4934" spans="1:34">
      <c r="A4934">
        <v>3355</v>
      </c>
      <c r="B4934" s="1">
        <v>23635.156200000001</v>
      </c>
      <c r="C4934" s="6">
        <v>1.238E-2</v>
      </c>
      <c r="D4934" t="s">
        <v>3</v>
      </c>
      <c r="E4934">
        <v>0</v>
      </c>
      <c r="F4934">
        <v>13.5</v>
      </c>
      <c r="G4934" t="s">
        <v>1</v>
      </c>
      <c r="H4934">
        <v>2</v>
      </c>
      <c r="I4934" t="s">
        <v>0</v>
      </c>
      <c r="J4934">
        <v>0</v>
      </c>
      <c r="K4934">
        <v>12.5</v>
      </c>
      <c r="L4934" t="s">
        <v>1</v>
      </c>
      <c r="M4934">
        <v>2</v>
      </c>
      <c r="N4934" t="s">
        <v>3411</v>
      </c>
      <c r="O4934">
        <v>1</v>
      </c>
      <c r="P4934" t="str">
        <f>D4934&amp;"-"&amp;F4934&amp;"-"&amp;G4934&amp;"-"&amp;E4934&amp;"-"&amp;H4934</f>
        <v>A2Delta-13.5-e-0-2</v>
      </c>
      <c r="Q4934" t="str">
        <f>I4934&amp;"-"&amp;K4934&amp;"-"&amp;L4934&amp;"-"&amp;J4934&amp;"-"&amp;M4934</f>
        <v>X2Pi-12.5-e-0-2</v>
      </c>
      <c r="R4934">
        <f>B4934+S4934</f>
        <v>26152.432920661002</v>
      </c>
      <c r="S4934">
        <f>_xlfn.IFNA(VLOOKUP(Q4934,'MARVEL-X'!A$2:I$1400,7,FALSE),VLOOKUP(Q4934,MARVEL!A$2:J$1522,10,FALSE))</f>
        <v>2517.2767206610001</v>
      </c>
      <c r="T4934">
        <f>IF(P4934=P4933,R4934+T4933,R4934)</f>
        <v>78457.339077103999</v>
      </c>
      <c r="U4934">
        <f>IF(P4934=P4933,1+U4933,1)</f>
        <v>3</v>
      </c>
      <c r="V4934" t="str">
        <f t="shared" si="77"/>
        <v/>
      </c>
      <c r="W4934" t="str">
        <f>IF(V4934="","",IF(ABS(V4934-R4934)&gt;W$1,ABS(V4934-R4934),""))</f>
        <v/>
      </c>
      <c r="X4934" t="str">
        <f>Y4934&amp;"-"&amp;Z4934&amp;"-"&amp;AC4934&amp;"-"&amp;AD4934&amp;"-"&amp;AG4934</f>
        <v>13.5-e-A-0-1.5</v>
      </c>
      <c r="Y4934">
        <f>F4934</f>
        <v>13.5</v>
      </c>
      <c r="Z4934" s="2" t="str">
        <f>G4934</f>
        <v>e</v>
      </c>
      <c r="AA4934">
        <f>_xlfn.IFNA(VLOOKUP(X4934,'duo-out'!A$2:Q$5000,5,FALSE),E4934+10*(H4934-1)+1+_xlfn.IFNA(VLOOKUP(D4934,states!A$2:C$10,3,FALSE),1))</f>
        <v>261</v>
      </c>
      <c r="AB4934" t="str">
        <f>IF(V4934="","",V4934)</f>
        <v/>
      </c>
      <c r="AC4934" s="2" t="str">
        <f>_xlfn.IFNA(VLOOKUP(D4934,states!A$2:C$10,2,FALSE),"XX")</f>
        <v>A</v>
      </c>
      <c r="AD4934">
        <f>E4934</f>
        <v>0</v>
      </c>
      <c r="AE4934">
        <f>_xlfn.IFNA(VLOOKUP(D4934,states!A$2:D$10,4,FALSE),0)</f>
        <v>2</v>
      </c>
      <c r="AF4934">
        <v>0.5</v>
      </c>
      <c r="AG4934">
        <f>IF(AE4934=0,AF4934,IF(AE4934=1,IF(F4934=0.5,0.5,IF(H4934=1,0.5,1.5)),IF(F4934=0.5,0.5,IF(H4934=1,2.5,1.5))))</f>
        <v>1.5</v>
      </c>
      <c r="AH4934" s="7">
        <f>IF(AC4934="XX",0,1/C4934^(1/5)*IF(E4934=0,100,1)/(E4934+1)^(1/4))</f>
        <v>240.68879412194457</v>
      </c>
    </row>
    <row r="4935" spans="1:34">
      <c r="A4935">
        <v>2846</v>
      </c>
      <c r="B4935" s="1">
        <v>22847.7556</v>
      </c>
      <c r="C4935" s="6">
        <v>1.7600000000000001E-2</v>
      </c>
      <c r="D4935" t="s">
        <v>3</v>
      </c>
      <c r="E4935">
        <v>0</v>
      </c>
      <c r="F4935">
        <v>13.5</v>
      </c>
      <c r="G4935" t="s">
        <v>1</v>
      </c>
      <c r="H4935">
        <v>2</v>
      </c>
      <c r="I4935" t="s">
        <v>0</v>
      </c>
      <c r="J4935">
        <v>0</v>
      </c>
      <c r="K4935">
        <v>14.5</v>
      </c>
      <c r="L4935" t="s">
        <v>1</v>
      </c>
      <c r="M4935">
        <v>2</v>
      </c>
      <c r="N4935" t="s">
        <v>2902</v>
      </c>
      <c r="O4935">
        <v>1</v>
      </c>
      <c r="P4935" t="str">
        <f>D4935&amp;"-"&amp;F4935&amp;"-"&amp;G4935&amp;"-"&amp;E4935&amp;"-"&amp;H4935</f>
        <v>A2Delta-13.5-e-0-2</v>
      </c>
      <c r="Q4935" t="str">
        <f>I4935&amp;"-"&amp;K4935&amp;"-"&amp;L4935&amp;"-"&amp;J4935&amp;"-"&amp;M4935</f>
        <v>X2Pi-14.5-e-0-2</v>
      </c>
      <c r="R4935">
        <f>B4935+S4935</f>
        <v>26152.425320656002</v>
      </c>
      <c r="S4935">
        <f>_xlfn.IFNA(VLOOKUP(Q4935,'MARVEL-X'!A$2:I$1400,7,FALSE),VLOOKUP(Q4935,MARVEL!A$2:J$1522,10,FALSE))</f>
        <v>3304.6697206560002</v>
      </c>
      <c r="T4935">
        <f>IF(P4935=P4934,R4935+T4934,R4935)</f>
        <v>104609.76439776001</v>
      </c>
      <c r="U4935">
        <f>IF(P4935=P4934,1+U4934,1)</f>
        <v>4</v>
      </c>
      <c r="V4935" t="str">
        <f t="shared" si="77"/>
        <v/>
      </c>
      <c r="W4935" t="str">
        <f>IF(V4935="","",IF(ABS(V4935-R4935)&gt;W$1,ABS(V4935-R4935),""))</f>
        <v/>
      </c>
      <c r="X4935" t="str">
        <f>Y4935&amp;"-"&amp;Z4935&amp;"-"&amp;AC4935&amp;"-"&amp;AD4935&amp;"-"&amp;AG4935</f>
        <v>13.5-e-A-0-1.5</v>
      </c>
      <c r="Y4935">
        <f>F4935</f>
        <v>13.5</v>
      </c>
      <c r="Z4935" s="2" t="str">
        <f>G4935</f>
        <v>e</v>
      </c>
      <c r="AA4935">
        <f>_xlfn.IFNA(VLOOKUP(X4935,'duo-out'!A$2:Q$5000,5,FALSE),E4935+10*(H4935-1)+1+_xlfn.IFNA(VLOOKUP(D4935,states!A$2:C$10,3,FALSE),1))</f>
        <v>261</v>
      </c>
      <c r="AB4935" t="str">
        <f>IF(V4935="","",V4935)</f>
        <v/>
      </c>
      <c r="AC4935" s="2" t="str">
        <f>_xlfn.IFNA(VLOOKUP(D4935,states!A$2:C$10,2,FALSE),"XX")</f>
        <v>A</v>
      </c>
      <c r="AD4935">
        <f>E4935</f>
        <v>0</v>
      </c>
      <c r="AE4935">
        <f>_xlfn.IFNA(VLOOKUP(D4935,states!A$2:D$10,4,FALSE),0)</f>
        <v>2</v>
      </c>
      <c r="AF4935">
        <v>0.5</v>
      </c>
      <c r="AG4935">
        <f>IF(AE4935=0,AF4935,IF(AE4935=1,IF(F4935=0.5,0.5,IF(H4935=1,0.5,1.5)),IF(F4935=0.5,0.5,IF(H4935=1,2.5,1.5))))</f>
        <v>1.5</v>
      </c>
      <c r="AH4935" s="7">
        <f>IF(AC4935="XX",0,1/C4935^(1/5)*IF(E4935=0,100,1)/(E4935+1)^(1/4))</f>
        <v>224.3352223174798</v>
      </c>
    </row>
    <row r="4936" spans="1:34">
      <c r="A4936">
        <v>2769</v>
      </c>
      <c r="B4936" s="1">
        <v>23635.177</v>
      </c>
      <c r="C4936" s="6">
        <v>1.499E-2</v>
      </c>
      <c r="D4936" t="s">
        <v>3</v>
      </c>
      <c r="E4936">
        <v>0</v>
      </c>
      <c r="F4936">
        <v>13.5</v>
      </c>
      <c r="G4936" t="s">
        <v>1</v>
      </c>
      <c r="H4936">
        <v>2</v>
      </c>
      <c r="I4936" t="s">
        <v>0</v>
      </c>
      <c r="J4936">
        <v>0</v>
      </c>
      <c r="K4936">
        <v>12.5</v>
      </c>
      <c r="L4936" t="s">
        <v>1</v>
      </c>
      <c r="M4936">
        <v>2</v>
      </c>
      <c r="N4936" t="s">
        <v>2825</v>
      </c>
      <c r="O4936">
        <v>1</v>
      </c>
      <c r="P4936" t="str">
        <f>D4936&amp;"-"&amp;F4936&amp;"-"&amp;G4936&amp;"-"&amp;E4936&amp;"-"&amp;H4936</f>
        <v>A2Delta-13.5-e-0-2</v>
      </c>
      <c r="Q4936" t="str">
        <f>I4936&amp;"-"&amp;K4936&amp;"-"&amp;L4936&amp;"-"&amp;J4936&amp;"-"&amp;M4936</f>
        <v>X2Pi-12.5-e-0-2</v>
      </c>
      <c r="R4936">
        <f>B4936+S4936</f>
        <v>26152.453720661</v>
      </c>
      <c r="S4936">
        <f>_xlfn.IFNA(VLOOKUP(Q4936,'MARVEL-X'!A$2:I$1400,7,FALSE),VLOOKUP(Q4936,MARVEL!A$2:J$1522,10,FALSE))</f>
        <v>2517.2767206610001</v>
      </c>
      <c r="T4936">
        <f>IF(P4936=P4935,R4936+T4935,R4936)</f>
        <v>130762.21811842101</v>
      </c>
      <c r="U4936">
        <f>IF(P4936=P4935,1+U4935,1)</f>
        <v>5</v>
      </c>
      <c r="V4936" t="str">
        <f t="shared" si="77"/>
        <v/>
      </c>
      <c r="W4936" t="str">
        <f>IF(V4936="","",IF(ABS(V4936-R4936)&gt;W$1,ABS(V4936-R4936),""))</f>
        <v/>
      </c>
      <c r="X4936" t="str">
        <f>Y4936&amp;"-"&amp;Z4936&amp;"-"&amp;AC4936&amp;"-"&amp;AD4936&amp;"-"&amp;AG4936</f>
        <v>13.5-e-A-0-1.5</v>
      </c>
      <c r="Y4936">
        <f>F4936</f>
        <v>13.5</v>
      </c>
      <c r="Z4936" s="2" t="str">
        <f>G4936</f>
        <v>e</v>
      </c>
      <c r="AA4936">
        <f>_xlfn.IFNA(VLOOKUP(X4936,'duo-out'!A$2:Q$5000,5,FALSE),E4936+10*(H4936-1)+1+_xlfn.IFNA(VLOOKUP(D4936,states!A$2:C$10,3,FALSE),1))</f>
        <v>261</v>
      </c>
      <c r="AB4936" t="str">
        <f>IF(V4936="","",V4936)</f>
        <v/>
      </c>
      <c r="AC4936" s="2" t="str">
        <f>_xlfn.IFNA(VLOOKUP(D4936,states!A$2:C$10,2,FALSE),"XX")</f>
        <v>A</v>
      </c>
      <c r="AD4936">
        <f>E4936</f>
        <v>0</v>
      </c>
      <c r="AE4936">
        <f>_xlfn.IFNA(VLOOKUP(D4936,states!A$2:D$10,4,FALSE),0)</f>
        <v>2</v>
      </c>
      <c r="AF4936">
        <v>0.5</v>
      </c>
      <c r="AG4936">
        <f>IF(AE4936=0,AF4936,IF(AE4936=1,IF(F4936=0.5,0.5,IF(H4936=1,0.5,1.5)),IF(F4936=0.5,0.5,IF(H4936=1,2.5,1.5))))</f>
        <v>1.5</v>
      </c>
      <c r="AH4936" s="7">
        <f>IF(AC4936="XX",0,1/C4936^(1/5)*IF(E4936=0,100,1)/(E4936+1)^(1/4))</f>
        <v>231.65393055447984</v>
      </c>
    </row>
    <row r="4937" spans="1:34">
      <c r="A4937">
        <v>5447</v>
      </c>
      <c r="B4937" s="1">
        <v>23246.133999999998</v>
      </c>
      <c r="C4937" s="6">
        <v>7.4039999999999995E-2</v>
      </c>
      <c r="D4937" t="s">
        <v>3</v>
      </c>
      <c r="E4937">
        <v>0</v>
      </c>
      <c r="F4937">
        <v>13.5</v>
      </c>
      <c r="G4937" t="s">
        <v>1</v>
      </c>
      <c r="H4937">
        <v>2</v>
      </c>
      <c r="I4937" t="s">
        <v>0</v>
      </c>
      <c r="J4937">
        <v>0</v>
      </c>
      <c r="K4937">
        <v>13.5</v>
      </c>
      <c r="L4937" t="s">
        <v>2</v>
      </c>
      <c r="M4937">
        <v>2</v>
      </c>
      <c r="N4937" t="s">
        <v>5503</v>
      </c>
      <c r="O4937">
        <v>1</v>
      </c>
      <c r="P4937" t="str">
        <f>D4937&amp;"-"&amp;F4937&amp;"-"&amp;G4937&amp;"-"&amp;E4937&amp;"-"&amp;H4937</f>
        <v>A2Delta-13.5-e-0-2</v>
      </c>
      <c r="Q4937" t="str">
        <f>I4937&amp;"-"&amp;K4937&amp;"-"&amp;L4937&amp;"-"&amp;J4937&amp;"-"&amp;M4937</f>
        <v>X2Pi-13.5-f-0-2</v>
      </c>
      <c r="R4937">
        <f>B4937+S4937</f>
        <v>26152.396435786999</v>
      </c>
      <c r="S4937">
        <f>_xlfn.IFNA(VLOOKUP(Q4937,'MARVEL-X'!A$2:I$1400,7,FALSE),VLOOKUP(Q4937,MARVEL!A$2:J$1522,10,FALSE))</f>
        <v>2906.262435787</v>
      </c>
      <c r="T4937">
        <f>IF(P4937=P4936,R4937+T4936,R4937)</f>
        <v>156914.614554208</v>
      </c>
      <c r="U4937">
        <f>IF(P4937=P4936,1+U4936,1)</f>
        <v>6</v>
      </c>
      <c r="V4937" t="str">
        <f t="shared" si="77"/>
        <v/>
      </c>
      <c r="W4937" t="str">
        <f>IF(V4937="","",IF(ABS(V4937-R4937)&gt;W$1,ABS(V4937-R4937),""))</f>
        <v/>
      </c>
      <c r="X4937" t="str">
        <f>Y4937&amp;"-"&amp;Z4937&amp;"-"&amp;AC4937&amp;"-"&amp;AD4937&amp;"-"&amp;AG4937</f>
        <v>13.5-e-A-0-1.5</v>
      </c>
      <c r="Y4937">
        <f>F4937</f>
        <v>13.5</v>
      </c>
      <c r="Z4937" s="2" t="str">
        <f>G4937</f>
        <v>e</v>
      </c>
      <c r="AA4937">
        <f>_xlfn.IFNA(VLOOKUP(X4937,'duo-out'!A$2:Q$5000,5,FALSE),E4937+10*(H4937-1)+1+_xlfn.IFNA(VLOOKUP(D4937,states!A$2:C$10,3,FALSE),1))</f>
        <v>261</v>
      </c>
      <c r="AB4937" t="str">
        <f>IF(V4937="","",V4937)</f>
        <v/>
      </c>
      <c r="AC4937" s="2" t="str">
        <f>_xlfn.IFNA(VLOOKUP(D4937,states!A$2:C$10,2,FALSE),"XX")</f>
        <v>A</v>
      </c>
      <c r="AD4937">
        <f>E4937</f>
        <v>0</v>
      </c>
      <c r="AE4937">
        <f>_xlfn.IFNA(VLOOKUP(D4937,states!A$2:D$10,4,FALSE),0)</f>
        <v>2</v>
      </c>
      <c r="AF4937">
        <v>0.5</v>
      </c>
      <c r="AG4937">
        <f>IF(AE4937=0,AF4937,IF(AE4937=1,IF(F4937=0.5,0.5,IF(H4937=1,0.5,1.5)),IF(F4937=0.5,0.5,IF(H4937=1,2.5,1.5))))</f>
        <v>1.5</v>
      </c>
      <c r="AH4937" s="7">
        <f>IF(AC4937="XX",0,1/C4937^(1/5)*IF(E4937=0,100,1)/(E4937+1)^(1/4))</f>
        <v>168.30875907268191</v>
      </c>
    </row>
    <row r="4938" spans="1:34">
      <c r="A4938">
        <v>5427</v>
      </c>
      <c r="B4938" s="1">
        <v>23635.120999999999</v>
      </c>
      <c r="C4938" s="6">
        <v>0.05</v>
      </c>
      <c r="D4938" t="s">
        <v>3</v>
      </c>
      <c r="E4938">
        <v>0</v>
      </c>
      <c r="F4938">
        <v>13.5</v>
      </c>
      <c r="G4938" t="s">
        <v>1</v>
      </c>
      <c r="H4938">
        <v>2</v>
      </c>
      <c r="I4938" t="s">
        <v>0</v>
      </c>
      <c r="J4938">
        <v>0</v>
      </c>
      <c r="K4938">
        <v>12.5</v>
      </c>
      <c r="L4938" t="s">
        <v>1</v>
      </c>
      <c r="M4938">
        <v>2</v>
      </c>
      <c r="N4938" t="s">
        <v>5483</v>
      </c>
      <c r="O4938">
        <v>1</v>
      </c>
      <c r="P4938" t="str">
        <f>D4938&amp;"-"&amp;F4938&amp;"-"&amp;G4938&amp;"-"&amp;E4938&amp;"-"&amp;H4938</f>
        <v>A2Delta-13.5-e-0-2</v>
      </c>
      <c r="Q4938" t="str">
        <f>I4938&amp;"-"&amp;K4938&amp;"-"&amp;L4938&amp;"-"&amp;J4938&amp;"-"&amp;M4938</f>
        <v>X2Pi-12.5-e-0-2</v>
      </c>
      <c r="R4938">
        <f>B4938+S4938</f>
        <v>26152.397720661</v>
      </c>
      <c r="S4938">
        <f>_xlfn.IFNA(VLOOKUP(Q4938,'MARVEL-X'!A$2:I$1400,7,FALSE),VLOOKUP(Q4938,MARVEL!A$2:J$1522,10,FALSE))</f>
        <v>2517.2767206610001</v>
      </c>
      <c r="T4938">
        <f>IF(P4938=P4937,R4938+T4937,R4938)</f>
        <v>183067.01227486902</v>
      </c>
      <c r="U4938">
        <f>IF(P4938=P4937,1+U4937,1)</f>
        <v>7</v>
      </c>
      <c r="V4938" t="str">
        <f t="shared" si="77"/>
        <v/>
      </c>
      <c r="W4938" t="str">
        <f>IF(V4938="","",IF(ABS(V4938-R4938)&gt;W$1,ABS(V4938-R4938),""))</f>
        <v/>
      </c>
      <c r="X4938" t="str">
        <f>Y4938&amp;"-"&amp;Z4938&amp;"-"&amp;AC4938&amp;"-"&amp;AD4938&amp;"-"&amp;AG4938</f>
        <v>13.5-e-A-0-1.5</v>
      </c>
      <c r="Y4938">
        <f>F4938</f>
        <v>13.5</v>
      </c>
      <c r="Z4938" s="2" t="str">
        <f>G4938</f>
        <v>e</v>
      </c>
      <c r="AA4938">
        <f>_xlfn.IFNA(VLOOKUP(X4938,'duo-out'!A$2:Q$5000,5,FALSE),E4938+10*(H4938-1)+1+_xlfn.IFNA(VLOOKUP(D4938,states!A$2:C$10,3,FALSE),1))</f>
        <v>261</v>
      </c>
      <c r="AB4938" t="str">
        <f>IF(V4938="","",V4938)</f>
        <v/>
      </c>
      <c r="AC4938" s="2" t="str">
        <f>_xlfn.IFNA(VLOOKUP(D4938,states!A$2:C$10,2,FALSE),"XX")</f>
        <v>A</v>
      </c>
      <c r="AD4938">
        <f>E4938</f>
        <v>0</v>
      </c>
      <c r="AE4938">
        <f>_xlfn.IFNA(VLOOKUP(D4938,states!A$2:D$10,4,FALSE),0)</f>
        <v>2</v>
      </c>
      <c r="AF4938">
        <v>0.5</v>
      </c>
      <c r="AG4938">
        <f>IF(AE4938=0,AF4938,IF(AE4938=1,IF(F4938=0.5,0.5,IF(H4938=1,0.5,1.5)),IF(F4938=0.5,0.5,IF(H4938=1,2.5,1.5))))</f>
        <v>1.5</v>
      </c>
      <c r="AH4938" s="7">
        <f>IF(AC4938="XX",0,1/C4938^(1/5)*IF(E4938=0,100,1)/(E4938+1)^(1/4))</f>
        <v>182.05642030260799</v>
      </c>
    </row>
    <row r="4939" spans="1:34">
      <c r="A4939">
        <v>886</v>
      </c>
      <c r="B4939" s="1">
        <v>22847.78</v>
      </c>
      <c r="C4939" s="6">
        <v>0.05</v>
      </c>
      <c r="D4939" t="s">
        <v>3</v>
      </c>
      <c r="E4939">
        <v>0</v>
      </c>
      <c r="F4939">
        <v>13.5</v>
      </c>
      <c r="G4939" t="s">
        <v>1</v>
      </c>
      <c r="H4939">
        <v>2</v>
      </c>
      <c r="I4939" t="s">
        <v>0</v>
      </c>
      <c r="J4939">
        <v>0</v>
      </c>
      <c r="K4939">
        <v>14.5</v>
      </c>
      <c r="L4939" t="s">
        <v>1</v>
      </c>
      <c r="M4939">
        <v>2</v>
      </c>
      <c r="N4939" t="s">
        <v>942</v>
      </c>
      <c r="O4939">
        <v>1</v>
      </c>
      <c r="P4939" t="str">
        <f>D4939&amp;"-"&amp;F4939&amp;"-"&amp;G4939&amp;"-"&amp;E4939&amp;"-"&amp;H4939</f>
        <v>A2Delta-13.5-e-0-2</v>
      </c>
      <c r="Q4939" t="str">
        <f>I4939&amp;"-"&amp;K4939&amp;"-"&amp;L4939&amp;"-"&amp;J4939&amp;"-"&amp;M4939</f>
        <v>X2Pi-14.5-e-0-2</v>
      </c>
      <c r="R4939">
        <f>B4939+S4939</f>
        <v>26152.449720655997</v>
      </c>
      <c r="S4939">
        <f>_xlfn.IFNA(VLOOKUP(Q4939,'MARVEL-X'!A$2:I$1400,7,FALSE),VLOOKUP(Q4939,MARVEL!A$2:J$1522,10,FALSE))</f>
        <v>3304.6697206560002</v>
      </c>
      <c r="T4939">
        <f>IF(P4939=P4938,R4939+T4938,R4939)</f>
        <v>209219.46199552502</v>
      </c>
      <c r="U4939">
        <f>IF(P4939=P4938,1+U4938,1)</f>
        <v>8</v>
      </c>
      <c r="V4939" t="str">
        <f t="shared" si="77"/>
        <v/>
      </c>
      <c r="W4939" t="str">
        <f>IF(V4939="","",IF(ABS(V4939-R4939)&gt;W$1,ABS(V4939-R4939),""))</f>
        <v/>
      </c>
      <c r="X4939" t="str">
        <f>Y4939&amp;"-"&amp;Z4939&amp;"-"&amp;AC4939&amp;"-"&amp;AD4939&amp;"-"&amp;AG4939</f>
        <v>13.5-e-A-0-1.5</v>
      </c>
      <c r="Y4939">
        <f>F4939</f>
        <v>13.5</v>
      </c>
      <c r="Z4939" s="2" t="str">
        <f>G4939</f>
        <v>e</v>
      </c>
      <c r="AA4939">
        <f>_xlfn.IFNA(VLOOKUP(X4939,'duo-out'!A$2:Q$5000,5,FALSE),E4939+10*(H4939-1)+1+_xlfn.IFNA(VLOOKUP(D4939,states!A$2:C$10,3,FALSE),1))</f>
        <v>261</v>
      </c>
      <c r="AB4939" t="str">
        <f>IF(V4939="","",V4939)</f>
        <v/>
      </c>
      <c r="AC4939" s="2" t="str">
        <f>_xlfn.IFNA(VLOOKUP(D4939,states!A$2:C$10,2,FALSE),"XX")</f>
        <v>A</v>
      </c>
      <c r="AD4939">
        <f>E4939</f>
        <v>0</v>
      </c>
      <c r="AE4939">
        <f>_xlfn.IFNA(VLOOKUP(D4939,states!A$2:D$10,4,FALSE),0)</f>
        <v>2</v>
      </c>
      <c r="AF4939">
        <v>0.5</v>
      </c>
      <c r="AG4939">
        <f>IF(AE4939=0,AF4939,IF(AE4939=1,IF(F4939=0.5,0.5,IF(H4939=1,0.5,1.5)),IF(F4939=0.5,0.5,IF(H4939=1,2.5,1.5))))</f>
        <v>1.5</v>
      </c>
      <c r="AH4939" s="7">
        <f>IF(AC4939="XX",0,1/C4939^(1/5)*IF(E4939=0,100,1)/(E4939+1)^(1/4))</f>
        <v>182.05642030260799</v>
      </c>
    </row>
    <row r="4940" spans="1:34">
      <c r="A4940">
        <v>800</v>
      </c>
      <c r="B4940" s="1">
        <v>23246.12</v>
      </c>
      <c r="C4940" s="6">
        <v>8.2549999999999998E-2</v>
      </c>
      <c r="D4940" t="s">
        <v>3</v>
      </c>
      <c r="E4940">
        <v>0</v>
      </c>
      <c r="F4940">
        <v>13.5</v>
      </c>
      <c r="G4940" t="s">
        <v>1</v>
      </c>
      <c r="H4940">
        <v>2</v>
      </c>
      <c r="I4940" t="s">
        <v>0</v>
      </c>
      <c r="J4940">
        <v>0</v>
      </c>
      <c r="K4940">
        <v>13.5</v>
      </c>
      <c r="L4940" t="s">
        <v>2</v>
      </c>
      <c r="M4940">
        <v>2</v>
      </c>
      <c r="N4940" t="s">
        <v>856</v>
      </c>
      <c r="O4940">
        <v>1</v>
      </c>
      <c r="P4940" t="str">
        <f>D4940&amp;"-"&amp;F4940&amp;"-"&amp;G4940&amp;"-"&amp;E4940&amp;"-"&amp;H4940</f>
        <v>A2Delta-13.5-e-0-2</v>
      </c>
      <c r="Q4940" t="str">
        <f>I4940&amp;"-"&amp;K4940&amp;"-"&amp;L4940&amp;"-"&amp;J4940&amp;"-"&amp;M4940</f>
        <v>X2Pi-13.5-f-0-2</v>
      </c>
      <c r="R4940">
        <f>B4940+S4940</f>
        <v>26152.382435787</v>
      </c>
      <c r="S4940">
        <f>_xlfn.IFNA(VLOOKUP(Q4940,'MARVEL-X'!A$2:I$1400,7,FALSE),VLOOKUP(Q4940,MARVEL!A$2:J$1522,10,FALSE))</f>
        <v>2906.262435787</v>
      </c>
      <c r="T4940">
        <f>IF(P4940=P4939,R4940+T4939,R4940)</f>
        <v>235371.84443131203</v>
      </c>
      <c r="U4940">
        <f>IF(P4940=P4939,1+U4939,1)</f>
        <v>9</v>
      </c>
      <c r="V4940" t="str">
        <f t="shared" si="77"/>
        <v/>
      </c>
      <c r="W4940" t="str">
        <f>IF(V4940="","",IF(ABS(V4940-R4940)&gt;W$1,ABS(V4940-R4940),""))</f>
        <v/>
      </c>
      <c r="X4940" t="str">
        <f>Y4940&amp;"-"&amp;Z4940&amp;"-"&amp;AC4940&amp;"-"&amp;AD4940&amp;"-"&amp;AG4940</f>
        <v>13.5-e-A-0-1.5</v>
      </c>
      <c r="Y4940">
        <f>F4940</f>
        <v>13.5</v>
      </c>
      <c r="Z4940" s="2" t="str">
        <f>G4940</f>
        <v>e</v>
      </c>
      <c r="AA4940">
        <f>_xlfn.IFNA(VLOOKUP(X4940,'duo-out'!A$2:Q$5000,5,FALSE),E4940+10*(H4940-1)+1+_xlfn.IFNA(VLOOKUP(D4940,states!A$2:C$10,3,FALSE),1))</f>
        <v>261</v>
      </c>
      <c r="AB4940" t="str">
        <f>IF(V4940="","",V4940)</f>
        <v/>
      </c>
      <c r="AC4940" s="2" t="str">
        <f>_xlfn.IFNA(VLOOKUP(D4940,states!A$2:C$10,2,FALSE),"XX")</f>
        <v>A</v>
      </c>
      <c r="AD4940">
        <f>E4940</f>
        <v>0</v>
      </c>
      <c r="AE4940">
        <f>_xlfn.IFNA(VLOOKUP(D4940,states!A$2:D$10,4,FALSE),0)</f>
        <v>2</v>
      </c>
      <c r="AF4940">
        <v>0.5</v>
      </c>
      <c r="AG4940">
        <f>IF(AE4940=0,AF4940,IF(AE4940=1,IF(F4940=0.5,0.5,IF(H4940=1,0.5,1.5)),IF(F4940=0.5,0.5,IF(H4940=1,2.5,1.5))))</f>
        <v>1.5</v>
      </c>
      <c r="AH4940" s="7">
        <f>IF(AC4940="XX",0,1/C4940^(1/5)*IF(E4940=0,100,1)/(E4940+1)^(1/4))</f>
        <v>164.68596330409025</v>
      </c>
    </row>
    <row r="4941" spans="1:34">
      <c r="A4941">
        <v>774</v>
      </c>
      <c r="B4941" s="1">
        <v>23635.22</v>
      </c>
      <c r="C4941" s="6">
        <v>6.0970000000000003E-2</v>
      </c>
      <c r="D4941" t="s">
        <v>3</v>
      </c>
      <c r="E4941">
        <v>0</v>
      </c>
      <c r="F4941">
        <v>13.5</v>
      </c>
      <c r="G4941" t="s">
        <v>1</v>
      </c>
      <c r="H4941">
        <v>2</v>
      </c>
      <c r="I4941" t="s">
        <v>0</v>
      </c>
      <c r="J4941">
        <v>0</v>
      </c>
      <c r="K4941">
        <v>12.5</v>
      </c>
      <c r="L4941" t="s">
        <v>1</v>
      </c>
      <c r="M4941">
        <v>2</v>
      </c>
      <c r="N4941" t="s">
        <v>830</v>
      </c>
      <c r="O4941">
        <v>1</v>
      </c>
      <c r="P4941" t="str">
        <f>D4941&amp;"-"&amp;F4941&amp;"-"&amp;G4941&amp;"-"&amp;E4941&amp;"-"&amp;H4941</f>
        <v>A2Delta-13.5-e-0-2</v>
      </c>
      <c r="Q4941" t="str">
        <f>I4941&amp;"-"&amp;K4941&amp;"-"&amp;L4941&amp;"-"&amp;J4941&amp;"-"&amp;M4941</f>
        <v>X2Pi-12.5-e-0-2</v>
      </c>
      <c r="R4941">
        <f>B4941+S4941</f>
        <v>26152.496720661002</v>
      </c>
      <c r="S4941">
        <f>_xlfn.IFNA(VLOOKUP(Q4941,'MARVEL-X'!A$2:I$1400,7,FALSE),VLOOKUP(Q4941,MARVEL!A$2:J$1522,10,FALSE))</f>
        <v>2517.2767206610001</v>
      </c>
      <c r="T4941">
        <f>IF(P4941=P4940,R4941+T4940,R4941)</f>
        <v>261524.34115197303</v>
      </c>
      <c r="U4941">
        <f>IF(P4941=P4940,1+U4940,1)</f>
        <v>10</v>
      </c>
      <c r="V4941">
        <f t="shared" si="77"/>
        <v>26152.434115197302</v>
      </c>
      <c r="W4941">
        <f>IF(V4941="","",IF(ABS(V4941-R4941)&gt;W$1,ABS(V4941-R4941),""))</f>
        <v>6.2605463699583197E-2</v>
      </c>
      <c r="X4941" t="str">
        <f>Y4941&amp;"-"&amp;Z4941&amp;"-"&amp;AC4941&amp;"-"&amp;AD4941&amp;"-"&amp;AG4941</f>
        <v>13.5-e-A-0-1.5</v>
      </c>
      <c r="Y4941">
        <f>F4941</f>
        <v>13.5</v>
      </c>
      <c r="Z4941" s="2" t="str">
        <f>G4941</f>
        <v>e</v>
      </c>
      <c r="AA4941">
        <f>_xlfn.IFNA(VLOOKUP(X4941,'duo-out'!A$2:Q$5000,5,FALSE),E4941+10*(H4941-1)+1+_xlfn.IFNA(VLOOKUP(D4941,states!A$2:C$10,3,FALSE),1))</f>
        <v>261</v>
      </c>
      <c r="AB4941">
        <f>IF(V4941="","",V4941)</f>
        <v>26152.434115197302</v>
      </c>
      <c r="AC4941" s="2" t="str">
        <f>_xlfn.IFNA(VLOOKUP(D4941,states!A$2:C$10,2,FALSE),"XX")</f>
        <v>A</v>
      </c>
      <c r="AD4941">
        <f>E4941</f>
        <v>0</v>
      </c>
      <c r="AE4941">
        <f>_xlfn.IFNA(VLOOKUP(D4941,states!A$2:D$10,4,FALSE),0)</f>
        <v>2</v>
      </c>
      <c r="AF4941">
        <v>0.5</v>
      </c>
      <c r="AG4941">
        <f>IF(AE4941=0,AF4941,IF(AE4941=1,IF(F4941=0.5,0.5,IF(H4941=1,0.5,1.5)),IF(F4941=0.5,0.5,IF(H4941=1,2.5,1.5))))</f>
        <v>1.5</v>
      </c>
      <c r="AH4941" s="7">
        <f>IF(AC4941="XX",0,1/C4941^(1/5)*IF(E4941=0,100,1)/(E4941+1)^(1/4))</f>
        <v>174.97530572095627</v>
      </c>
    </row>
    <row r="4942" spans="1:34">
      <c r="A4942">
        <v>12</v>
      </c>
      <c r="B4942" s="1">
        <v>20711.122800000001</v>
      </c>
      <c r="C4942" s="6">
        <v>5.0000000000000001E-3</v>
      </c>
      <c r="D4942" t="s">
        <v>3</v>
      </c>
      <c r="E4942">
        <v>1</v>
      </c>
      <c r="F4942">
        <v>13.5</v>
      </c>
      <c r="G4942" t="s">
        <v>1</v>
      </c>
      <c r="H4942">
        <v>1</v>
      </c>
      <c r="I4942" t="s">
        <v>0</v>
      </c>
      <c r="J4942">
        <v>2</v>
      </c>
      <c r="K4942">
        <v>13.5</v>
      </c>
      <c r="L4942" t="s">
        <v>2</v>
      </c>
      <c r="M4942">
        <v>1</v>
      </c>
      <c r="N4942" t="s">
        <v>67</v>
      </c>
      <c r="O4942">
        <v>-1</v>
      </c>
      <c r="P4942" t="str">
        <f>D4942&amp;"-"&amp;F4942&amp;"-"&amp;G4942&amp;"-"&amp;E4942&amp;"-"&amp;H4942</f>
        <v>A2Delta-13.5-e-1-1</v>
      </c>
      <c r="Q4942" t="str">
        <f>I4942&amp;"-"&amp;K4942&amp;"-"&amp;L4942&amp;"-"&amp;J4942&amp;"-"&amp;M4942</f>
        <v>X2Pi-13.5-f-2-1</v>
      </c>
      <c r="R4942">
        <f>B4942+S4942</f>
        <v>28378.566884063002</v>
      </c>
      <c r="S4942">
        <f>_xlfn.IFNA(VLOOKUP(Q4942,'MARVEL-X'!A$2:I$1400,7,FALSE),VLOOKUP(Q4942,MARVEL!A$2:J$1522,10,FALSE))</f>
        <v>7667.4440840630004</v>
      </c>
      <c r="T4942">
        <f>IF(P4942=P4941,R4942+T4941,R4942)</f>
        <v>28378.566884063002</v>
      </c>
      <c r="U4942">
        <f>IF(P4942=P4941,1+U4941,1)</f>
        <v>1</v>
      </c>
      <c r="V4942" t="str">
        <f t="shared" si="77"/>
        <v/>
      </c>
      <c r="W4942" t="str">
        <f>IF(V4942="","",IF(ABS(V4942-R4942)&gt;W$1,ABS(V4942-R4942),""))</f>
        <v/>
      </c>
      <c r="X4942" t="str">
        <f>Y4942&amp;"-"&amp;Z4942&amp;"-"&amp;AC4942&amp;"-"&amp;AD4942&amp;"-"&amp;AG4942</f>
        <v>13.5-e-A-1-2.5</v>
      </c>
      <c r="Y4942">
        <f>F4942</f>
        <v>13.5</v>
      </c>
      <c r="Z4942" s="2" t="str">
        <f>G4942</f>
        <v>e</v>
      </c>
      <c r="AA4942">
        <f>_xlfn.IFNA(VLOOKUP(X4942,'duo-out'!A$2:Q$5000,5,FALSE),E4942+10*(H4942-1)+1+_xlfn.IFNA(VLOOKUP(D4942,states!A$2:C$10,3,FALSE),1))</f>
        <v>252</v>
      </c>
      <c r="AB4942" t="str">
        <f>IF(V4942="","",V4942)</f>
        <v/>
      </c>
      <c r="AC4942" s="2" t="str">
        <f>_xlfn.IFNA(VLOOKUP(D4942,states!A$2:C$10,2,FALSE),"XX")</f>
        <v>A</v>
      </c>
      <c r="AD4942">
        <f>E4942</f>
        <v>1</v>
      </c>
      <c r="AE4942">
        <f>_xlfn.IFNA(VLOOKUP(D4942,states!A$2:D$10,4,FALSE),0)</f>
        <v>2</v>
      </c>
      <c r="AF4942">
        <v>0.5</v>
      </c>
      <c r="AG4942">
        <f>IF(AE4942=0,AF4942,IF(AE4942=1,IF(F4942=0.5,0.5,IF(H4942=1,0.5,1.5)),IF(F4942=0.5,0.5,IF(H4942=1,2.5,1.5))))</f>
        <v>2.5</v>
      </c>
      <c r="AH4942" s="7">
        <f>IF(AC4942="XX",0,1/C4942^(1/5)*IF(E4942=0,100,1)/(E4942+1)^(1/4))</f>
        <v>2.4263223583284943</v>
      </c>
    </row>
    <row r="4943" spans="1:34">
      <c r="A4943">
        <v>3530</v>
      </c>
      <c r="B4943" s="1">
        <v>22849.589199999999</v>
      </c>
      <c r="C4943" s="6">
        <v>0.01</v>
      </c>
      <c r="D4943" t="s">
        <v>3</v>
      </c>
      <c r="E4943">
        <v>1</v>
      </c>
      <c r="F4943">
        <v>13.5</v>
      </c>
      <c r="G4943" t="s">
        <v>1</v>
      </c>
      <c r="H4943">
        <v>1</v>
      </c>
      <c r="I4943" t="s">
        <v>0</v>
      </c>
      <c r="J4943">
        <v>1</v>
      </c>
      <c r="K4943">
        <v>14.5</v>
      </c>
      <c r="L4943" t="s">
        <v>1</v>
      </c>
      <c r="M4943">
        <v>1</v>
      </c>
      <c r="N4943" t="s">
        <v>3586</v>
      </c>
      <c r="O4943">
        <v>1</v>
      </c>
      <c r="P4943" t="str">
        <f>D4943&amp;"-"&amp;F4943&amp;"-"&amp;G4943&amp;"-"&amp;E4943&amp;"-"&amp;H4943</f>
        <v>A2Delta-13.5-e-1-1</v>
      </c>
      <c r="Q4943" t="str">
        <f>I4943&amp;"-"&amp;K4943&amp;"-"&amp;L4943&amp;"-"&amp;J4943&amp;"-"&amp;M4943</f>
        <v>X2Pi-14.5-e-1-1</v>
      </c>
      <c r="R4943">
        <f>B4943+S4943</f>
        <v>28378.595154593</v>
      </c>
      <c r="S4943">
        <f>_xlfn.IFNA(VLOOKUP(Q4943,'MARVEL-X'!A$2:I$1400,7,FALSE),VLOOKUP(Q4943,MARVEL!A$2:J$1522,10,FALSE))</f>
        <v>5529.0059545929998</v>
      </c>
      <c r="T4943">
        <f>IF(P4943=P4942,R4943+T4942,R4943)</f>
        <v>56757.162038656003</v>
      </c>
      <c r="U4943">
        <f>IF(P4943=P4942,1+U4942,1)</f>
        <v>2</v>
      </c>
      <c r="V4943" t="str">
        <f t="shared" si="77"/>
        <v/>
      </c>
      <c r="W4943" t="str">
        <f>IF(V4943="","",IF(ABS(V4943-R4943)&gt;W$1,ABS(V4943-R4943),""))</f>
        <v/>
      </c>
      <c r="X4943" t="str">
        <f>Y4943&amp;"-"&amp;Z4943&amp;"-"&amp;AC4943&amp;"-"&amp;AD4943&amp;"-"&amp;AG4943</f>
        <v>13.5-e-A-1-2.5</v>
      </c>
      <c r="Y4943">
        <f>F4943</f>
        <v>13.5</v>
      </c>
      <c r="Z4943" s="2" t="str">
        <f>G4943</f>
        <v>e</v>
      </c>
      <c r="AA4943">
        <f>_xlfn.IFNA(VLOOKUP(X4943,'duo-out'!A$2:Q$5000,5,FALSE),E4943+10*(H4943-1)+1+_xlfn.IFNA(VLOOKUP(D4943,states!A$2:C$10,3,FALSE),1))</f>
        <v>252</v>
      </c>
      <c r="AB4943" t="str">
        <f>IF(V4943="","",V4943)</f>
        <v/>
      </c>
      <c r="AC4943" s="2" t="str">
        <f>_xlfn.IFNA(VLOOKUP(D4943,states!A$2:C$10,2,FALSE),"XX")</f>
        <v>A</v>
      </c>
      <c r="AD4943">
        <f>E4943</f>
        <v>1</v>
      </c>
      <c r="AE4943">
        <f>_xlfn.IFNA(VLOOKUP(D4943,states!A$2:D$10,4,FALSE),0)</f>
        <v>2</v>
      </c>
      <c r="AF4943">
        <v>0.5</v>
      </c>
      <c r="AG4943">
        <f>IF(AE4943=0,AF4943,IF(AE4943=1,IF(F4943=0.5,0.5,IF(H4943=1,0.5,1.5)),IF(F4943=0.5,0.5,IF(H4943=1,2.5,1.5))))</f>
        <v>2.5</v>
      </c>
      <c r="AH4943" s="7">
        <f>IF(AC4943="XX",0,1/C4943^(1/5)*IF(E4943=0,100,1)/(E4943+1)^(1/4))</f>
        <v>2.1122362957808511</v>
      </c>
    </row>
    <row r="4944" spans="1:34">
      <c r="A4944">
        <v>3514</v>
      </c>
      <c r="B4944" s="1">
        <v>23223.143199999999</v>
      </c>
      <c r="C4944" s="6">
        <v>5.0000000000000001E-3</v>
      </c>
      <c r="D4944" t="s">
        <v>3</v>
      </c>
      <c r="E4944">
        <v>1</v>
      </c>
      <c r="F4944">
        <v>13.5</v>
      </c>
      <c r="G4944" t="s">
        <v>1</v>
      </c>
      <c r="H4944">
        <v>1</v>
      </c>
      <c r="I4944" t="s">
        <v>0</v>
      </c>
      <c r="J4944">
        <v>1</v>
      </c>
      <c r="K4944">
        <v>13.5</v>
      </c>
      <c r="L4944" t="s">
        <v>2</v>
      </c>
      <c r="M4944">
        <v>1</v>
      </c>
      <c r="N4944" t="s">
        <v>3570</v>
      </c>
      <c r="O4944">
        <v>1</v>
      </c>
      <c r="P4944" t="str">
        <f>D4944&amp;"-"&amp;F4944&amp;"-"&amp;G4944&amp;"-"&amp;E4944&amp;"-"&amp;H4944</f>
        <v>A2Delta-13.5-e-1-1</v>
      </c>
      <c r="Q4944" t="str">
        <f>I4944&amp;"-"&amp;K4944&amp;"-"&amp;L4944&amp;"-"&amp;J4944&amp;"-"&amp;M4944</f>
        <v>X2Pi-13.5-f-1-1</v>
      </c>
      <c r="R4944">
        <f>B4944+S4944</f>
        <v>28378.577402835999</v>
      </c>
      <c r="S4944">
        <f>_xlfn.IFNA(VLOOKUP(Q4944,'MARVEL-X'!A$2:I$1400,7,FALSE),VLOOKUP(Q4944,MARVEL!A$2:J$1522,10,FALSE))</f>
        <v>5155.4342028359997</v>
      </c>
      <c r="T4944">
        <f>IF(P4944=P4943,R4944+T4943,R4944)</f>
        <v>85135.739441491998</v>
      </c>
      <c r="U4944">
        <f>IF(P4944=P4943,1+U4943,1)</f>
        <v>3</v>
      </c>
      <c r="V4944" t="str">
        <f t="shared" si="77"/>
        <v/>
      </c>
      <c r="W4944" t="str">
        <f>IF(V4944="","",IF(ABS(V4944-R4944)&gt;W$1,ABS(V4944-R4944),""))</f>
        <v/>
      </c>
      <c r="X4944" t="str">
        <f>Y4944&amp;"-"&amp;Z4944&amp;"-"&amp;AC4944&amp;"-"&amp;AD4944&amp;"-"&amp;AG4944</f>
        <v>13.5-e-A-1-2.5</v>
      </c>
      <c r="Y4944">
        <f>F4944</f>
        <v>13.5</v>
      </c>
      <c r="Z4944" s="2" t="str">
        <f>G4944</f>
        <v>e</v>
      </c>
      <c r="AA4944">
        <f>_xlfn.IFNA(VLOOKUP(X4944,'duo-out'!A$2:Q$5000,5,FALSE),E4944+10*(H4944-1)+1+_xlfn.IFNA(VLOOKUP(D4944,states!A$2:C$10,3,FALSE),1))</f>
        <v>252</v>
      </c>
      <c r="AB4944" t="str">
        <f>IF(V4944="","",V4944)</f>
        <v/>
      </c>
      <c r="AC4944" s="2" t="str">
        <f>_xlfn.IFNA(VLOOKUP(D4944,states!A$2:C$10,2,FALSE),"XX")</f>
        <v>A</v>
      </c>
      <c r="AD4944">
        <f>E4944</f>
        <v>1</v>
      </c>
      <c r="AE4944">
        <f>_xlfn.IFNA(VLOOKUP(D4944,states!A$2:D$10,4,FALSE),0)</f>
        <v>2</v>
      </c>
      <c r="AF4944">
        <v>0.5</v>
      </c>
      <c r="AG4944">
        <f>IF(AE4944=0,AF4944,IF(AE4944=1,IF(F4944=0.5,0.5,IF(H4944=1,0.5,1.5)),IF(F4944=0.5,0.5,IF(H4944=1,2.5,1.5))))</f>
        <v>2.5</v>
      </c>
      <c r="AH4944" s="7">
        <f>IF(AC4944="XX",0,1/C4944^(1/5)*IF(E4944=0,100,1)/(E4944+1)^(1/4))</f>
        <v>2.4263223583284943</v>
      </c>
    </row>
    <row r="4945" spans="1:34">
      <c r="A4945">
        <v>3467</v>
      </c>
      <c r="B4945" s="1">
        <v>23560.231</v>
      </c>
      <c r="C4945" s="6">
        <v>1.2970000000000001E-2</v>
      </c>
      <c r="D4945" t="s">
        <v>3</v>
      </c>
      <c r="E4945">
        <v>1</v>
      </c>
      <c r="F4945">
        <v>13.5</v>
      </c>
      <c r="G4945" t="s">
        <v>1</v>
      </c>
      <c r="H4945">
        <v>1</v>
      </c>
      <c r="I4945" t="s">
        <v>0</v>
      </c>
      <c r="J4945">
        <v>1</v>
      </c>
      <c r="K4945">
        <v>12.5</v>
      </c>
      <c r="L4945" t="s">
        <v>1</v>
      </c>
      <c r="M4945">
        <v>1</v>
      </c>
      <c r="N4945" t="s">
        <v>3523</v>
      </c>
      <c r="O4945">
        <v>1</v>
      </c>
      <c r="P4945" t="str">
        <f>D4945&amp;"-"&amp;F4945&amp;"-"&amp;G4945&amp;"-"&amp;E4945&amp;"-"&amp;H4945</f>
        <v>A2Delta-13.5-e-1-1</v>
      </c>
      <c r="Q4945" t="str">
        <f>I4945&amp;"-"&amp;K4945&amp;"-"&amp;L4945&amp;"-"&amp;J4945&amp;"-"&amp;M4945</f>
        <v>X2Pi-12.5-e-1-1</v>
      </c>
      <c r="R4945">
        <f>B4945+S4945</f>
        <v>28378.578332072</v>
      </c>
      <c r="S4945">
        <f>_xlfn.IFNA(VLOOKUP(Q4945,'MARVEL-X'!A$2:I$1400,7,FALSE),VLOOKUP(Q4945,MARVEL!A$2:J$1522,10,FALSE))</f>
        <v>4818.3473320720004</v>
      </c>
      <c r="T4945">
        <f>IF(P4945=P4944,R4945+T4944,R4945)</f>
        <v>113514.31777356399</v>
      </c>
      <c r="U4945">
        <f>IF(P4945=P4944,1+U4944,1)</f>
        <v>4</v>
      </c>
      <c r="V4945" t="str">
        <f t="shared" si="77"/>
        <v/>
      </c>
      <c r="W4945" t="str">
        <f>IF(V4945="","",IF(ABS(V4945-R4945)&gt;W$1,ABS(V4945-R4945),""))</f>
        <v/>
      </c>
      <c r="X4945" t="str">
        <f>Y4945&amp;"-"&amp;Z4945&amp;"-"&amp;AC4945&amp;"-"&amp;AD4945&amp;"-"&amp;AG4945</f>
        <v>13.5-e-A-1-2.5</v>
      </c>
      <c r="Y4945">
        <f>F4945</f>
        <v>13.5</v>
      </c>
      <c r="Z4945" s="2" t="str">
        <f>G4945</f>
        <v>e</v>
      </c>
      <c r="AA4945">
        <f>_xlfn.IFNA(VLOOKUP(X4945,'duo-out'!A$2:Q$5000,5,FALSE),E4945+10*(H4945-1)+1+_xlfn.IFNA(VLOOKUP(D4945,states!A$2:C$10,3,FALSE),1))</f>
        <v>252</v>
      </c>
      <c r="AB4945" t="str">
        <f>IF(V4945="","",V4945)</f>
        <v/>
      </c>
      <c r="AC4945" s="2" t="str">
        <f>_xlfn.IFNA(VLOOKUP(D4945,states!A$2:C$10,2,FALSE),"XX")</f>
        <v>A</v>
      </c>
      <c r="AD4945">
        <f>E4945</f>
        <v>1</v>
      </c>
      <c r="AE4945">
        <f>_xlfn.IFNA(VLOOKUP(D4945,states!A$2:D$10,4,FALSE),0)</f>
        <v>2</v>
      </c>
      <c r="AF4945">
        <v>0.5</v>
      </c>
      <c r="AG4945">
        <f>IF(AE4945=0,AF4945,IF(AE4945=1,IF(F4945=0.5,0.5,IF(H4945=1,0.5,1.5)),IF(F4945=0.5,0.5,IF(H4945=1,2.5,1.5))))</f>
        <v>2.5</v>
      </c>
      <c r="AH4945" s="7">
        <f>IF(AC4945="XX",0,1/C4945^(1/5)*IF(E4945=0,100,1)/(E4945+1)^(1/4))</f>
        <v>2.0051852710250482</v>
      </c>
    </row>
    <row r="4946" spans="1:34">
      <c r="A4946">
        <v>2870</v>
      </c>
      <c r="B4946" s="1">
        <v>23223.154299999998</v>
      </c>
      <c r="C4946" s="6">
        <v>9.3710000000000009E-3</v>
      </c>
      <c r="D4946" t="s">
        <v>3</v>
      </c>
      <c r="E4946">
        <v>1</v>
      </c>
      <c r="F4946">
        <v>13.5</v>
      </c>
      <c r="G4946" t="s">
        <v>1</v>
      </c>
      <c r="H4946">
        <v>1</v>
      </c>
      <c r="I4946" t="s">
        <v>0</v>
      </c>
      <c r="J4946">
        <v>1</v>
      </c>
      <c r="K4946">
        <v>13.5</v>
      </c>
      <c r="L4946" t="s">
        <v>2</v>
      </c>
      <c r="M4946">
        <v>1</v>
      </c>
      <c r="N4946" t="s">
        <v>2926</v>
      </c>
      <c r="O4946">
        <v>1</v>
      </c>
      <c r="P4946" t="str">
        <f>D4946&amp;"-"&amp;F4946&amp;"-"&amp;G4946&amp;"-"&amp;E4946&amp;"-"&amp;H4946</f>
        <v>A2Delta-13.5-e-1-1</v>
      </c>
      <c r="Q4946" t="str">
        <f>I4946&amp;"-"&amp;K4946&amp;"-"&amp;L4946&amp;"-"&amp;J4946&amp;"-"&amp;M4946</f>
        <v>X2Pi-13.5-f-1-1</v>
      </c>
      <c r="R4946">
        <f>B4946+S4946</f>
        <v>28378.588502835999</v>
      </c>
      <c r="S4946">
        <f>_xlfn.IFNA(VLOOKUP(Q4946,'MARVEL-X'!A$2:I$1400,7,FALSE),VLOOKUP(Q4946,MARVEL!A$2:J$1522,10,FALSE))</f>
        <v>5155.4342028359997</v>
      </c>
      <c r="T4946">
        <f>IF(P4946=P4945,R4946+T4945,R4946)</f>
        <v>141892.9062764</v>
      </c>
      <c r="U4946">
        <f>IF(P4946=P4945,1+U4945,1)</f>
        <v>5</v>
      </c>
      <c r="V4946" t="str">
        <f t="shared" si="77"/>
        <v/>
      </c>
      <c r="W4946" t="str">
        <f>IF(V4946="","",IF(ABS(V4946-R4946)&gt;W$1,ABS(V4946-R4946),""))</f>
        <v/>
      </c>
      <c r="X4946" t="str">
        <f>Y4946&amp;"-"&amp;Z4946&amp;"-"&amp;AC4946&amp;"-"&amp;AD4946&amp;"-"&amp;AG4946</f>
        <v>13.5-e-A-1-2.5</v>
      </c>
      <c r="Y4946">
        <f>F4946</f>
        <v>13.5</v>
      </c>
      <c r="Z4946" s="2" t="str">
        <f>G4946</f>
        <v>e</v>
      </c>
      <c r="AA4946">
        <f>_xlfn.IFNA(VLOOKUP(X4946,'duo-out'!A$2:Q$5000,5,FALSE),E4946+10*(H4946-1)+1+_xlfn.IFNA(VLOOKUP(D4946,states!A$2:C$10,3,FALSE),1))</f>
        <v>252</v>
      </c>
      <c r="AB4946" t="str">
        <f>IF(V4946="","",V4946)</f>
        <v/>
      </c>
      <c r="AC4946" s="2" t="str">
        <f>_xlfn.IFNA(VLOOKUP(D4946,states!A$2:C$10,2,FALSE),"XX")</f>
        <v>A</v>
      </c>
      <c r="AD4946">
        <f>E4946</f>
        <v>1</v>
      </c>
      <c r="AE4946">
        <f>_xlfn.IFNA(VLOOKUP(D4946,states!A$2:D$10,4,FALSE),0)</f>
        <v>2</v>
      </c>
      <c r="AF4946">
        <v>0.5</v>
      </c>
      <c r="AG4946">
        <f>IF(AE4946=0,AF4946,IF(AE4946=1,IF(F4946=0.5,0.5,IF(H4946=1,0.5,1.5)),IF(F4946=0.5,0.5,IF(H4946=1,2.5,1.5))))</f>
        <v>2.5</v>
      </c>
      <c r="AH4946" s="7">
        <f>IF(AC4946="XX",0,1/C4946^(1/5)*IF(E4946=0,100,1)/(E4946+1)^(1/4))</f>
        <v>2.139859767814738</v>
      </c>
    </row>
    <row r="4947" spans="1:34">
      <c r="A4947">
        <v>5543</v>
      </c>
      <c r="B4947" s="1">
        <v>23223.14</v>
      </c>
      <c r="C4947" s="6">
        <v>0.05</v>
      </c>
      <c r="D4947" t="s">
        <v>3</v>
      </c>
      <c r="E4947">
        <v>1</v>
      </c>
      <c r="F4947">
        <v>13.5</v>
      </c>
      <c r="G4947" t="s">
        <v>1</v>
      </c>
      <c r="H4947">
        <v>1</v>
      </c>
      <c r="I4947" t="s">
        <v>0</v>
      </c>
      <c r="J4947">
        <v>1</v>
      </c>
      <c r="K4947">
        <v>13.5</v>
      </c>
      <c r="L4947" t="s">
        <v>2</v>
      </c>
      <c r="M4947">
        <v>1</v>
      </c>
      <c r="N4947" t="s">
        <v>5599</v>
      </c>
      <c r="O4947">
        <v>1</v>
      </c>
      <c r="P4947" t="str">
        <f>D4947&amp;"-"&amp;F4947&amp;"-"&amp;G4947&amp;"-"&amp;E4947&amp;"-"&amp;H4947</f>
        <v>A2Delta-13.5-e-1-1</v>
      </c>
      <c r="Q4947" t="str">
        <f>I4947&amp;"-"&amp;K4947&amp;"-"&amp;L4947&amp;"-"&amp;J4947&amp;"-"&amp;M4947</f>
        <v>X2Pi-13.5-f-1-1</v>
      </c>
      <c r="R4947">
        <f>B4947+S4947</f>
        <v>28378.574202836</v>
      </c>
      <c r="S4947">
        <f>_xlfn.IFNA(VLOOKUP(Q4947,'MARVEL-X'!A$2:I$1400,7,FALSE),VLOOKUP(Q4947,MARVEL!A$2:J$1522,10,FALSE))</f>
        <v>5155.4342028359997</v>
      </c>
      <c r="T4947">
        <f>IF(P4947=P4946,R4947+T4946,R4947)</f>
        <v>170271.48047923599</v>
      </c>
      <c r="U4947">
        <f>IF(P4947=P4946,1+U4946,1)</f>
        <v>6</v>
      </c>
      <c r="V4947" t="str">
        <f t="shared" si="77"/>
        <v/>
      </c>
      <c r="W4947" t="str">
        <f>IF(V4947="","",IF(ABS(V4947-R4947)&gt;W$1,ABS(V4947-R4947),""))</f>
        <v/>
      </c>
      <c r="X4947" t="str">
        <f>Y4947&amp;"-"&amp;Z4947&amp;"-"&amp;AC4947&amp;"-"&amp;AD4947&amp;"-"&amp;AG4947</f>
        <v>13.5-e-A-1-2.5</v>
      </c>
      <c r="Y4947">
        <f>F4947</f>
        <v>13.5</v>
      </c>
      <c r="Z4947" s="2" t="str">
        <f>G4947</f>
        <v>e</v>
      </c>
      <c r="AA4947">
        <f>_xlfn.IFNA(VLOOKUP(X4947,'duo-out'!A$2:Q$5000,5,FALSE),E4947+10*(H4947-1)+1+_xlfn.IFNA(VLOOKUP(D4947,states!A$2:C$10,3,FALSE),1))</f>
        <v>252</v>
      </c>
      <c r="AB4947" t="str">
        <f>IF(V4947="","",V4947)</f>
        <v/>
      </c>
      <c r="AC4947" s="2" t="str">
        <f>_xlfn.IFNA(VLOOKUP(D4947,states!A$2:C$10,2,FALSE),"XX")</f>
        <v>A</v>
      </c>
      <c r="AD4947">
        <f>E4947</f>
        <v>1</v>
      </c>
      <c r="AE4947">
        <f>_xlfn.IFNA(VLOOKUP(D4947,states!A$2:D$10,4,FALSE),0)</f>
        <v>2</v>
      </c>
      <c r="AF4947">
        <v>0.5</v>
      </c>
      <c r="AG4947">
        <f>IF(AE4947=0,AF4947,IF(AE4947=1,IF(F4947=0.5,0.5,IF(H4947=1,0.5,1.5)),IF(F4947=0.5,0.5,IF(H4947=1,2.5,1.5))))</f>
        <v>2.5</v>
      </c>
      <c r="AH4947" s="7">
        <f>IF(AC4947="XX",0,1/C4947^(1/5)*IF(E4947=0,100,1)/(E4947+1)^(1/4))</f>
        <v>1.5309059120638666</v>
      </c>
    </row>
    <row r="4948" spans="1:34">
      <c r="A4948">
        <v>5494</v>
      </c>
      <c r="B4948" s="1">
        <v>23560.213</v>
      </c>
      <c r="C4948" s="6">
        <v>0.05</v>
      </c>
      <c r="D4948" t="s">
        <v>3</v>
      </c>
      <c r="E4948">
        <v>1</v>
      </c>
      <c r="F4948">
        <v>13.5</v>
      </c>
      <c r="G4948" t="s">
        <v>1</v>
      </c>
      <c r="H4948">
        <v>1</v>
      </c>
      <c r="I4948" t="s">
        <v>0</v>
      </c>
      <c r="J4948">
        <v>1</v>
      </c>
      <c r="K4948">
        <v>12.5</v>
      </c>
      <c r="L4948" t="s">
        <v>1</v>
      </c>
      <c r="M4948">
        <v>1</v>
      </c>
      <c r="N4948" t="s">
        <v>5550</v>
      </c>
      <c r="O4948">
        <v>1</v>
      </c>
      <c r="P4948" t="str">
        <f>D4948&amp;"-"&amp;F4948&amp;"-"&amp;G4948&amp;"-"&amp;E4948&amp;"-"&amp;H4948</f>
        <v>A2Delta-13.5-e-1-1</v>
      </c>
      <c r="Q4948" t="str">
        <f>I4948&amp;"-"&amp;K4948&amp;"-"&amp;L4948&amp;"-"&amp;J4948&amp;"-"&amp;M4948</f>
        <v>X2Pi-12.5-e-1-1</v>
      </c>
      <c r="R4948">
        <f>B4948+S4948</f>
        <v>28378.560332072</v>
      </c>
      <c r="S4948">
        <f>_xlfn.IFNA(VLOOKUP(Q4948,'MARVEL-X'!A$2:I$1400,7,FALSE),VLOOKUP(Q4948,MARVEL!A$2:J$1522,10,FALSE))</f>
        <v>4818.3473320720004</v>
      </c>
      <c r="T4948">
        <f>IF(P4948=P4947,R4948+T4947,R4948)</f>
        <v>198650.04081130799</v>
      </c>
      <c r="U4948">
        <f>IF(P4948=P4947,1+U4947,1)</f>
        <v>7</v>
      </c>
      <c r="V4948" t="str">
        <f t="shared" si="77"/>
        <v/>
      </c>
      <c r="W4948" t="str">
        <f>IF(V4948="","",IF(ABS(V4948-R4948)&gt;W$1,ABS(V4948-R4948),""))</f>
        <v/>
      </c>
      <c r="X4948" t="str">
        <f>Y4948&amp;"-"&amp;Z4948&amp;"-"&amp;AC4948&amp;"-"&amp;AD4948&amp;"-"&amp;AG4948</f>
        <v>13.5-e-A-1-2.5</v>
      </c>
      <c r="Y4948">
        <f>F4948</f>
        <v>13.5</v>
      </c>
      <c r="Z4948" s="2" t="str">
        <f>G4948</f>
        <v>e</v>
      </c>
      <c r="AA4948">
        <f>_xlfn.IFNA(VLOOKUP(X4948,'duo-out'!A$2:Q$5000,5,FALSE),E4948+10*(H4948-1)+1+_xlfn.IFNA(VLOOKUP(D4948,states!A$2:C$10,3,FALSE),1))</f>
        <v>252</v>
      </c>
      <c r="AB4948" t="str">
        <f>IF(V4948="","",V4948)</f>
        <v/>
      </c>
      <c r="AC4948" s="2" t="str">
        <f>_xlfn.IFNA(VLOOKUP(D4948,states!A$2:C$10,2,FALSE),"XX")</f>
        <v>A</v>
      </c>
      <c r="AD4948">
        <f>E4948</f>
        <v>1</v>
      </c>
      <c r="AE4948">
        <f>_xlfn.IFNA(VLOOKUP(D4948,states!A$2:D$10,4,FALSE),0)</f>
        <v>2</v>
      </c>
      <c r="AF4948">
        <v>0.5</v>
      </c>
      <c r="AG4948">
        <f>IF(AE4948=0,AF4948,IF(AE4948=1,IF(F4948=0.5,0.5,IF(H4948=1,0.5,1.5)),IF(F4948=0.5,0.5,IF(H4948=1,2.5,1.5))))</f>
        <v>2.5</v>
      </c>
      <c r="AH4948" s="7">
        <f>IF(AC4948="XX",0,1/C4948^(1/5)*IF(E4948=0,100,1)/(E4948+1)^(1/4))</f>
        <v>1.5309059120638666</v>
      </c>
    </row>
    <row r="4949" spans="1:34">
      <c r="A4949">
        <v>1004</v>
      </c>
      <c r="B4949" s="1">
        <v>22849.59</v>
      </c>
      <c r="C4949" s="6">
        <v>0.05</v>
      </c>
      <c r="D4949" t="s">
        <v>3</v>
      </c>
      <c r="E4949">
        <v>1</v>
      </c>
      <c r="F4949">
        <v>13.5</v>
      </c>
      <c r="G4949" t="s">
        <v>1</v>
      </c>
      <c r="H4949">
        <v>1</v>
      </c>
      <c r="I4949" t="s">
        <v>0</v>
      </c>
      <c r="J4949">
        <v>1</v>
      </c>
      <c r="K4949">
        <v>14.5</v>
      </c>
      <c r="L4949" t="s">
        <v>1</v>
      </c>
      <c r="M4949">
        <v>1</v>
      </c>
      <c r="N4949" t="s">
        <v>1060</v>
      </c>
      <c r="O4949">
        <v>1</v>
      </c>
      <c r="P4949" t="str">
        <f>D4949&amp;"-"&amp;F4949&amp;"-"&amp;G4949&amp;"-"&amp;E4949&amp;"-"&amp;H4949</f>
        <v>A2Delta-13.5-e-1-1</v>
      </c>
      <c r="Q4949" t="str">
        <f>I4949&amp;"-"&amp;K4949&amp;"-"&amp;L4949&amp;"-"&amp;J4949&amp;"-"&amp;M4949</f>
        <v>X2Pi-14.5-e-1-1</v>
      </c>
      <c r="R4949">
        <f>B4949+S4949</f>
        <v>28378.595954593002</v>
      </c>
      <c r="S4949">
        <f>_xlfn.IFNA(VLOOKUP(Q4949,'MARVEL-X'!A$2:I$1400,7,FALSE),VLOOKUP(Q4949,MARVEL!A$2:J$1522,10,FALSE))</f>
        <v>5529.0059545929998</v>
      </c>
      <c r="T4949">
        <f>IF(P4949=P4948,R4949+T4948,R4949)</f>
        <v>227028.636765901</v>
      </c>
      <c r="U4949">
        <f>IF(P4949=P4948,1+U4948,1)</f>
        <v>8</v>
      </c>
      <c r="V4949" t="str">
        <f t="shared" si="77"/>
        <v/>
      </c>
      <c r="W4949" t="str">
        <f>IF(V4949="","",IF(ABS(V4949-R4949)&gt;W$1,ABS(V4949-R4949),""))</f>
        <v/>
      </c>
      <c r="X4949" t="str">
        <f>Y4949&amp;"-"&amp;Z4949&amp;"-"&amp;AC4949&amp;"-"&amp;AD4949&amp;"-"&amp;AG4949</f>
        <v>13.5-e-A-1-2.5</v>
      </c>
      <c r="Y4949">
        <f>F4949</f>
        <v>13.5</v>
      </c>
      <c r="Z4949" s="2" t="str">
        <f>G4949</f>
        <v>e</v>
      </c>
      <c r="AA4949">
        <f>_xlfn.IFNA(VLOOKUP(X4949,'duo-out'!A$2:Q$5000,5,FALSE),E4949+10*(H4949-1)+1+_xlfn.IFNA(VLOOKUP(D4949,states!A$2:C$10,3,FALSE),1))</f>
        <v>252</v>
      </c>
      <c r="AB4949" t="str">
        <f>IF(V4949="","",V4949)</f>
        <v/>
      </c>
      <c r="AC4949" s="2" t="str">
        <f>_xlfn.IFNA(VLOOKUP(D4949,states!A$2:C$10,2,FALSE),"XX")</f>
        <v>A</v>
      </c>
      <c r="AD4949">
        <f>E4949</f>
        <v>1</v>
      </c>
      <c r="AE4949">
        <f>_xlfn.IFNA(VLOOKUP(D4949,states!A$2:D$10,4,FALSE),0)</f>
        <v>2</v>
      </c>
      <c r="AF4949">
        <v>0.5</v>
      </c>
      <c r="AG4949">
        <f>IF(AE4949=0,AF4949,IF(AE4949=1,IF(F4949=0.5,0.5,IF(H4949=1,0.5,1.5)),IF(F4949=0.5,0.5,IF(H4949=1,2.5,1.5))))</f>
        <v>2.5</v>
      </c>
      <c r="AH4949" s="7">
        <f>IF(AC4949="XX",0,1/C4949^(1/5)*IF(E4949=0,100,1)/(E4949+1)^(1/4))</f>
        <v>1.5309059120638666</v>
      </c>
    </row>
    <row r="4950" spans="1:34">
      <c r="A4950">
        <v>986</v>
      </c>
      <c r="B4950" s="1">
        <v>23223.09</v>
      </c>
      <c r="C4950" s="6">
        <v>6.0740000000000002E-2</v>
      </c>
      <c r="D4950" t="s">
        <v>3</v>
      </c>
      <c r="E4950">
        <v>1</v>
      </c>
      <c r="F4950">
        <v>13.5</v>
      </c>
      <c r="G4950" t="s">
        <v>1</v>
      </c>
      <c r="H4950">
        <v>1</v>
      </c>
      <c r="I4950" t="s">
        <v>0</v>
      </c>
      <c r="J4950">
        <v>1</v>
      </c>
      <c r="K4950">
        <v>13.5</v>
      </c>
      <c r="L4950" t="s">
        <v>2</v>
      </c>
      <c r="M4950">
        <v>1</v>
      </c>
      <c r="N4950" t="s">
        <v>1042</v>
      </c>
      <c r="O4950">
        <v>1</v>
      </c>
      <c r="P4950" t="str">
        <f>D4950&amp;"-"&amp;F4950&amp;"-"&amp;G4950&amp;"-"&amp;E4950&amp;"-"&amp;H4950</f>
        <v>A2Delta-13.5-e-1-1</v>
      </c>
      <c r="Q4950" t="str">
        <f>I4950&amp;"-"&amp;K4950&amp;"-"&amp;L4950&amp;"-"&amp;J4950&amp;"-"&amp;M4950</f>
        <v>X2Pi-13.5-f-1-1</v>
      </c>
      <c r="R4950">
        <f>B4950+S4950</f>
        <v>28378.524202836001</v>
      </c>
      <c r="S4950">
        <f>_xlfn.IFNA(VLOOKUP(Q4950,'MARVEL-X'!A$2:I$1400,7,FALSE),VLOOKUP(Q4950,MARVEL!A$2:J$1522,10,FALSE))</f>
        <v>5155.4342028359997</v>
      </c>
      <c r="T4950">
        <f>IF(P4950=P4949,R4950+T4949,R4950)</f>
        <v>255407.16096873701</v>
      </c>
      <c r="U4950">
        <f>IF(P4950=P4949,1+U4949,1)</f>
        <v>9</v>
      </c>
      <c r="V4950" t="str">
        <f t="shared" si="77"/>
        <v/>
      </c>
      <c r="W4950" t="str">
        <f>IF(V4950="","",IF(ABS(V4950-R4950)&gt;W$1,ABS(V4950-R4950),""))</f>
        <v/>
      </c>
      <c r="X4950" t="str">
        <f>Y4950&amp;"-"&amp;Z4950&amp;"-"&amp;AC4950&amp;"-"&amp;AD4950&amp;"-"&amp;AG4950</f>
        <v>13.5-e-A-1-2.5</v>
      </c>
      <c r="Y4950">
        <f>F4950</f>
        <v>13.5</v>
      </c>
      <c r="Z4950" s="2" t="str">
        <f>G4950</f>
        <v>e</v>
      </c>
      <c r="AA4950">
        <f>_xlfn.IFNA(VLOOKUP(X4950,'duo-out'!A$2:Q$5000,5,FALSE),E4950+10*(H4950-1)+1+_xlfn.IFNA(VLOOKUP(D4950,states!A$2:C$10,3,FALSE),1))</f>
        <v>252</v>
      </c>
      <c r="AB4950" t="str">
        <f>IF(V4950="","",V4950)</f>
        <v/>
      </c>
      <c r="AC4950" s="2" t="str">
        <f>_xlfn.IFNA(VLOOKUP(D4950,states!A$2:C$10,2,FALSE),"XX")</f>
        <v>A</v>
      </c>
      <c r="AD4950">
        <f>E4950</f>
        <v>1</v>
      </c>
      <c r="AE4950">
        <f>_xlfn.IFNA(VLOOKUP(D4950,states!A$2:D$10,4,FALSE),0)</f>
        <v>2</v>
      </c>
      <c r="AF4950">
        <v>0.5</v>
      </c>
      <c r="AG4950">
        <f>IF(AE4950=0,AF4950,IF(AE4950=1,IF(F4950=0.5,0.5,IF(H4950=1,0.5,1.5)),IF(F4950=0.5,0.5,IF(H4950=1,2.5,1.5))))</f>
        <v>2.5</v>
      </c>
      <c r="AH4950" s="7">
        <f>IF(AC4950="XX",0,1/C4950^(1/5)*IF(E4950=0,100,1)/(E4950+1)^(1/4))</f>
        <v>1.4724736898838202</v>
      </c>
    </row>
    <row r="4951" spans="1:34">
      <c r="A4951">
        <v>916</v>
      </c>
      <c r="B4951" s="1">
        <v>23560.12</v>
      </c>
      <c r="C4951" s="6">
        <v>0.13059999999999999</v>
      </c>
      <c r="D4951" t="s">
        <v>3</v>
      </c>
      <c r="E4951">
        <v>1</v>
      </c>
      <c r="F4951">
        <v>13.5</v>
      </c>
      <c r="G4951" t="s">
        <v>1</v>
      </c>
      <c r="H4951">
        <v>1</v>
      </c>
      <c r="I4951" t="s">
        <v>0</v>
      </c>
      <c r="J4951">
        <v>1</v>
      </c>
      <c r="K4951">
        <v>12.5</v>
      </c>
      <c r="L4951" t="s">
        <v>1</v>
      </c>
      <c r="M4951">
        <v>1</v>
      </c>
      <c r="N4951" t="s">
        <v>972</v>
      </c>
      <c r="O4951">
        <v>1</v>
      </c>
      <c r="P4951" t="str">
        <f>D4951&amp;"-"&amp;F4951&amp;"-"&amp;G4951&amp;"-"&amp;E4951&amp;"-"&amp;H4951</f>
        <v>A2Delta-13.5-e-1-1</v>
      </c>
      <c r="Q4951" t="str">
        <f>I4951&amp;"-"&amp;K4951&amp;"-"&amp;L4951&amp;"-"&amp;J4951&amp;"-"&amp;M4951</f>
        <v>X2Pi-12.5-e-1-1</v>
      </c>
      <c r="R4951">
        <f>B4951+S4951</f>
        <v>28378.467332071999</v>
      </c>
      <c r="S4951">
        <f>_xlfn.IFNA(VLOOKUP(Q4951,'MARVEL-X'!A$2:I$1400,7,FALSE),VLOOKUP(Q4951,MARVEL!A$2:J$1522,10,FALSE))</f>
        <v>4818.3473320720004</v>
      </c>
      <c r="T4951">
        <f>IF(P4951=P4950,R4951+T4950,R4951)</f>
        <v>283785.62830080901</v>
      </c>
      <c r="U4951">
        <f>IF(P4951=P4950,1+U4950,1)</f>
        <v>10</v>
      </c>
      <c r="V4951">
        <f t="shared" si="77"/>
        <v>28378.5628300809</v>
      </c>
      <c r="W4951">
        <f>IF(V4951="","",IF(ABS(V4951-R4951)&gt;W$1,ABS(V4951-R4951),""))</f>
        <v>9.5498008900904097E-2</v>
      </c>
      <c r="X4951" t="str">
        <f>Y4951&amp;"-"&amp;Z4951&amp;"-"&amp;AC4951&amp;"-"&amp;AD4951&amp;"-"&amp;AG4951</f>
        <v>13.5-e-A-1-2.5</v>
      </c>
      <c r="Y4951">
        <f>F4951</f>
        <v>13.5</v>
      </c>
      <c r="Z4951" s="2" t="str">
        <f>G4951</f>
        <v>e</v>
      </c>
      <c r="AA4951">
        <f>_xlfn.IFNA(VLOOKUP(X4951,'duo-out'!A$2:Q$5000,5,FALSE),E4951+10*(H4951-1)+1+_xlfn.IFNA(VLOOKUP(D4951,states!A$2:C$10,3,FALSE),1))</f>
        <v>252</v>
      </c>
      <c r="AB4951">
        <f>IF(V4951="","",V4951)</f>
        <v>28378.5628300809</v>
      </c>
      <c r="AC4951" s="2" t="str">
        <f>_xlfn.IFNA(VLOOKUP(D4951,states!A$2:C$10,2,FALSE),"XX")</f>
        <v>A</v>
      </c>
      <c r="AD4951">
        <f>E4951</f>
        <v>1</v>
      </c>
      <c r="AE4951">
        <f>_xlfn.IFNA(VLOOKUP(D4951,states!A$2:D$10,4,FALSE),0)</f>
        <v>2</v>
      </c>
      <c r="AF4951">
        <v>0.5</v>
      </c>
      <c r="AG4951">
        <f>IF(AE4951=0,AF4951,IF(AE4951=1,IF(F4951=0.5,0.5,IF(H4951=1,0.5,1.5)),IF(F4951=0.5,0.5,IF(H4951=1,2.5,1.5))))</f>
        <v>2.5</v>
      </c>
      <c r="AH4951" s="7">
        <f>IF(AC4951="XX",0,1/C4951^(1/5)*IF(E4951=0,100,1)/(E4951+1)^(1/4))</f>
        <v>1.2634377987209082</v>
      </c>
    </row>
    <row r="4952" spans="1:34">
      <c r="A4952">
        <v>3643</v>
      </c>
      <c r="B4952" s="1">
        <v>22838.685700000002</v>
      </c>
      <c r="C4952" s="6">
        <v>0.01</v>
      </c>
      <c r="D4952" t="s">
        <v>3</v>
      </c>
      <c r="E4952">
        <v>1</v>
      </c>
      <c r="F4952">
        <v>13.5</v>
      </c>
      <c r="G4952" t="s">
        <v>1</v>
      </c>
      <c r="H4952">
        <v>2</v>
      </c>
      <c r="I4952" t="s">
        <v>0</v>
      </c>
      <c r="J4952">
        <v>1</v>
      </c>
      <c r="K4952">
        <v>14.5</v>
      </c>
      <c r="L4952" t="s">
        <v>1</v>
      </c>
      <c r="M4952">
        <v>2</v>
      </c>
      <c r="N4952" t="s">
        <v>3699</v>
      </c>
      <c r="O4952">
        <v>1</v>
      </c>
      <c r="P4952" t="str">
        <f>D4952&amp;"-"&amp;F4952&amp;"-"&amp;G4952&amp;"-"&amp;E4952&amp;"-"&amp;H4952</f>
        <v>A2Delta-13.5-e-1-2</v>
      </c>
      <c r="Q4952" t="str">
        <f>I4952&amp;"-"&amp;K4952&amp;"-"&amp;L4952&amp;"-"&amp;J4952&amp;"-"&amp;M4952</f>
        <v>X2Pi-14.5-e-1-2</v>
      </c>
      <c r="R4952">
        <f>B4952+S4952</f>
        <v>28750.488329461001</v>
      </c>
      <c r="S4952">
        <f>_xlfn.IFNA(VLOOKUP(Q4952,'MARVEL-X'!A$2:I$1400,7,FALSE),VLOOKUP(Q4952,MARVEL!A$2:J$1522,10,FALSE))</f>
        <v>5911.8026294609999</v>
      </c>
      <c r="T4952">
        <f>IF(P4952=P4951,R4952+T4951,R4952)</f>
        <v>28750.488329461001</v>
      </c>
      <c r="U4952">
        <f>IF(P4952=P4951,1+U4951,1)</f>
        <v>1</v>
      </c>
      <c r="V4952" t="str">
        <f t="shared" si="77"/>
        <v/>
      </c>
      <c r="W4952" t="str">
        <f>IF(V4952="","",IF(ABS(V4952-R4952)&gt;W$1,ABS(V4952-R4952),""))</f>
        <v/>
      </c>
      <c r="X4952" t="str">
        <f>Y4952&amp;"-"&amp;Z4952&amp;"-"&amp;AC4952&amp;"-"&amp;AD4952&amp;"-"&amp;AG4952</f>
        <v>13.5-e-A-1-1.5</v>
      </c>
      <c r="Y4952">
        <f>F4952</f>
        <v>13.5</v>
      </c>
      <c r="Z4952" s="2" t="str">
        <f>G4952</f>
        <v>e</v>
      </c>
      <c r="AA4952">
        <f>_xlfn.IFNA(VLOOKUP(X4952,'duo-out'!A$2:Q$5000,5,FALSE),E4952+10*(H4952-1)+1+_xlfn.IFNA(VLOOKUP(D4952,states!A$2:C$10,3,FALSE),1))</f>
        <v>262</v>
      </c>
      <c r="AB4952" t="str">
        <f>IF(V4952="","",V4952)</f>
        <v/>
      </c>
      <c r="AC4952" s="2" t="str">
        <f>_xlfn.IFNA(VLOOKUP(D4952,states!A$2:C$10,2,FALSE),"XX")</f>
        <v>A</v>
      </c>
      <c r="AD4952">
        <f>E4952</f>
        <v>1</v>
      </c>
      <c r="AE4952">
        <f>_xlfn.IFNA(VLOOKUP(D4952,states!A$2:D$10,4,FALSE),0)</f>
        <v>2</v>
      </c>
      <c r="AF4952">
        <v>0.5</v>
      </c>
      <c r="AG4952">
        <f>IF(AE4952=0,AF4952,IF(AE4952=1,IF(F4952=0.5,0.5,IF(H4952=1,0.5,1.5)),IF(F4952=0.5,0.5,IF(H4952=1,2.5,1.5))))</f>
        <v>1.5</v>
      </c>
      <c r="AH4952" s="7">
        <f>IF(AC4952="XX",0,1/C4952^(1/5)*IF(E4952=0,100,1)/(E4952+1)^(1/4))</f>
        <v>2.1122362957808511</v>
      </c>
    </row>
    <row r="4953" spans="1:34">
      <c r="A4953">
        <v>3599</v>
      </c>
      <c r="B4953" s="1">
        <v>23221.815299999998</v>
      </c>
      <c r="C4953" s="6">
        <v>0.01</v>
      </c>
      <c r="D4953" t="s">
        <v>3</v>
      </c>
      <c r="E4953">
        <v>1</v>
      </c>
      <c r="F4953">
        <v>13.5</v>
      </c>
      <c r="G4953" t="s">
        <v>1</v>
      </c>
      <c r="H4953">
        <v>2</v>
      </c>
      <c r="I4953" t="s">
        <v>0</v>
      </c>
      <c r="J4953">
        <v>1</v>
      </c>
      <c r="K4953">
        <v>13.5</v>
      </c>
      <c r="L4953" t="s">
        <v>2</v>
      </c>
      <c r="M4953">
        <v>2</v>
      </c>
      <c r="N4953" t="s">
        <v>3655</v>
      </c>
      <c r="O4953">
        <v>1</v>
      </c>
      <c r="P4953" t="str">
        <f>D4953&amp;"-"&amp;F4953&amp;"-"&amp;G4953&amp;"-"&amp;E4953&amp;"-"&amp;H4953</f>
        <v>A2Delta-13.5-e-1-2</v>
      </c>
      <c r="Q4953" t="str">
        <f>I4953&amp;"-"&amp;K4953&amp;"-"&amp;L4953&amp;"-"&amp;J4953&amp;"-"&amp;M4953</f>
        <v>X2Pi-13.5-f-1-2</v>
      </c>
      <c r="R4953">
        <f>B4953+S4953</f>
        <v>28750.468911405998</v>
      </c>
      <c r="S4953">
        <f>_xlfn.IFNA(VLOOKUP(Q4953,'MARVEL-X'!A$2:I$1400,7,FALSE),VLOOKUP(Q4953,MARVEL!A$2:J$1522,10,FALSE))</f>
        <v>5528.653611406</v>
      </c>
      <c r="T4953">
        <f>IF(P4953=P4952,R4953+T4952,R4953)</f>
        <v>57500.957240866999</v>
      </c>
      <c r="U4953">
        <f>IF(P4953=P4952,1+U4952,1)</f>
        <v>2</v>
      </c>
      <c r="V4953" t="str">
        <f t="shared" si="77"/>
        <v/>
      </c>
      <c r="W4953" t="str">
        <f>IF(V4953="","",IF(ABS(V4953-R4953)&gt;W$1,ABS(V4953-R4953),""))</f>
        <v/>
      </c>
      <c r="X4953" t="str">
        <f>Y4953&amp;"-"&amp;Z4953&amp;"-"&amp;AC4953&amp;"-"&amp;AD4953&amp;"-"&amp;AG4953</f>
        <v>13.5-e-A-1-1.5</v>
      </c>
      <c r="Y4953">
        <f>F4953</f>
        <v>13.5</v>
      </c>
      <c r="Z4953" s="2" t="str">
        <f>G4953</f>
        <v>e</v>
      </c>
      <c r="AA4953">
        <f>_xlfn.IFNA(VLOOKUP(X4953,'duo-out'!A$2:Q$5000,5,FALSE),E4953+10*(H4953-1)+1+_xlfn.IFNA(VLOOKUP(D4953,states!A$2:C$10,3,FALSE),1))</f>
        <v>262</v>
      </c>
      <c r="AB4953" t="str">
        <f>IF(V4953="","",V4953)</f>
        <v/>
      </c>
      <c r="AC4953" s="2" t="str">
        <f>_xlfn.IFNA(VLOOKUP(D4953,states!A$2:C$10,2,FALSE),"XX")</f>
        <v>A</v>
      </c>
      <c r="AD4953">
        <f>E4953</f>
        <v>1</v>
      </c>
      <c r="AE4953">
        <f>_xlfn.IFNA(VLOOKUP(D4953,states!A$2:D$10,4,FALSE),0)</f>
        <v>2</v>
      </c>
      <c r="AF4953">
        <v>0.5</v>
      </c>
      <c r="AG4953">
        <f>IF(AE4953=0,AF4953,IF(AE4953=1,IF(F4953=0.5,0.5,IF(H4953=1,0.5,1.5)),IF(F4953=0.5,0.5,IF(H4953=1,2.5,1.5))))</f>
        <v>1.5</v>
      </c>
      <c r="AH4953" s="7">
        <f>IF(AC4953="XX",0,1/C4953^(1/5)*IF(E4953=0,100,1)/(E4953+1)^(1/4))</f>
        <v>2.1122362957808511</v>
      </c>
    </row>
    <row r="4954" spans="1:34">
      <c r="A4954">
        <v>3586</v>
      </c>
      <c r="B4954" s="1">
        <v>23595.890899999999</v>
      </c>
      <c r="C4954" s="6">
        <v>5.0000000000000001E-3</v>
      </c>
      <c r="D4954" t="s">
        <v>3</v>
      </c>
      <c r="E4954">
        <v>1</v>
      </c>
      <c r="F4954">
        <v>13.5</v>
      </c>
      <c r="G4954" t="s">
        <v>1</v>
      </c>
      <c r="H4954">
        <v>2</v>
      </c>
      <c r="I4954" t="s">
        <v>0</v>
      </c>
      <c r="J4954">
        <v>1</v>
      </c>
      <c r="K4954">
        <v>12.5</v>
      </c>
      <c r="L4954" t="s">
        <v>1</v>
      </c>
      <c r="M4954">
        <v>2</v>
      </c>
      <c r="N4954" t="s">
        <v>3642</v>
      </c>
      <c r="O4954">
        <v>1</v>
      </c>
      <c r="P4954" t="str">
        <f>D4954&amp;"-"&amp;F4954&amp;"-"&amp;G4954&amp;"-"&amp;E4954&amp;"-"&amp;H4954</f>
        <v>A2Delta-13.5-e-1-2</v>
      </c>
      <c r="Q4954" t="str">
        <f>I4954&amp;"-"&amp;K4954&amp;"-"&amp;L4954&amp;"-"&amp;J4954&amp;"-"&amp;M4954</f>
        <v>X2Pi-12.5-e-1-2</v>
      </c>
      <c r="R4954">
        <f>B4954+S4954</f>
        <v>28750.459176517998</v>
      </c>
      <c r="S4954">
        <f>_xlfn.IFNA(VLOOKUP(Q4954,'MARVEL-X'!A$2:I$1400,7,FALSE),VLOOKUP(Q4954,MARVEL!A$2:J$1522,10,FALSE))</f>
        <v>5154.5682765179999</v>
      </c>
      <c r="T4954">
        <f>IF(P4954=P4953,R4954+T4953,R4954)</f>
        <v>86251.416417385</v>
      </c>
      <c r="U4954">
        <f>IF(P4954=P4953,1+U4953,1)</f>
        <v>3</v>
      </c>
      <c r="V4954" t="str">
        <f t="shared" si="77"/>
        <v/>
      </c>
      <c r="W4954" t="str">
        <f>IF(V4954="","",IF(ABS(V4954-R4954)&gt;W$1,ABS(V4954-R4954),""))</f>
        <v/>
      </c>
      <c r="X4954" t="str">
        <f>Y4954&amp;"-"&amp;Z4954&amp;"-"&amp;AC4954&amp;"-"&amp;AD4954&amp;"-"&amp;AG4954</f>
        <v>13.5-e-A-1-1.5</v>
      </c>
      <c r="Y4954">
        <f>F4954</f>
        <v>13.5</v>
      </c>
      <c r="Z4954" s="2" t="str">
        <f>G4954</f>
        <v>e</v>
      </c>
      <c r="AA4954">
        <f>_xlfn.IFNA(VLOOKUP(X4954,'duo-out'!A$2:Q$5000,5,FALSE),E4954+10*(H4954-1)+1+_xlfn.IFNA(VLOOKUP(D4954,states!A$2:C$10,3,FALSE),1))</f>
        <v>262</v>
      </c>
      <c r="AB4954" t="str">
        <f>IF(V4954="","",V4954)</f>
        <v/>
      </c>
      <c r="AC4954" s="2" t="str">
        <f>_xlfn.IFNA(VLOOKUP(D4954,states!A$2:C$10,2,FALSE),"XX")</f>
        <v>A</v>
      </c>
      <c r="AD4954">
        <f>E4954</f>
        <v>1</v>
      </c>
      <c r="AE4954">
        <f>_xlfn.IFNA(VLOOKUP(D4954,states!A$2:D$10,4,FALSE),0)</f>
        <v>2</v>
      </c>
      <c r="AF4954">
        <v>0.5</v>
      </c>
      <c r="AG4954">
        <f>IF(AE4954=0,AF4954,IF(AE4954=1,IF(F4954=0.5,0.5,IF(H4954=1,0.5,1.5)),IF(F4954=0.5,0.5,IF(H4954=1,2.5,1.5))))</f>
        <v>1.5</v>
      </c>
      <c r="AH4954" s="7">
        <f>IF(AC4954="XX",0,1/C4954^(1/5)*IF(E4954=0,100,1)/(E4954+1)^(1/4))</f>
        <v>2.4263223583284943</v>
      </c>
    </row>
    <row r="4955" spans="1:34">
      <c r="A4955">
        <v>2928</v>
      </c>
      <c r="B4955" s="1">
        <v>23595.881000000001</v>
      </c>
      <c r="C4955" s="6">
        <v>1.0059999999999999E-2</v>
      </c>
      <c r="D4955" t="s">
        <v>3</v>
      </c>
      <c r="E4955">
        <v>1</v>
      </c>
      <c r="F4955">
        <v>13.5</v>
      </c>
      <c r="G4955" t="s">
        <v>1</v>
      </c>
      <c r="H4955">
        <v>2</v>
      </c>
      <c r="I4955" t="s">
        <v>0</v>
      </c>
      <c r="J4955">
        <v>1</v>
      </c>
      <c r="K4955">
        <v>12.5</v>
      </c>
      <c r="L4955" t="s">
        <v>1</v>
      </c>
      <c r="M4955">
        <v>2</v>
      </c>
      <c r="N4955" t="s">
        <v>2984</v>
      </c>
      <c r="O4955">
        <v>1</v>
      </c>
      <c r="P4955" t="str">
        <f>D4955&amp;"-"&amp;F4955&amp;"-"&amp;G4955&amp;"-"&amp;E4955&amp;"-"&amp;H4955</f>
        <v>A2Delta-13.5-e-1-2</v>
      </c>
      <c r="Q4955" t="str">
        <f>I4955&amp;"-"&amp;K4955&amp;"-"&amp;L4955&amp;"-"&amp;J4955&amp;"-"&amp;M4955</f>
        <v>X2Pi-12.5-e-1-2</v>
      </c>
      <c r="R4955">
        <f>B4955+S4955</f>
        <v>28750.449276518</v>
      </c>
      <c r="S4955">
        <f>_xlfn.IFNA(VLOOKUP(Q4955,'MARVEL-X'!A$2:I$1400,7,FALSE),VLOOKUP(Q4955,MARVEL!A$2:J$1522,10,FALSE))</f>
        <v>5154.5682765179999</v>
      </c>
      <c r="T4955">
        <f>IF(P4955=P4954,R4955+T4954,R4955)</f>
        <v>115001.865693903</v>
      </c>
      <c r="U4955">
        <f>IF(P4955=P4954,1+U4954,1)</f>
        <v>4</v>
      </c>
      <c r="V4955" t="str">
        <f t="shared" si="77"/>
        <v/>
      </c>
      <c r="W4955" t="str">
        <f>IF(V4955="","",IF(ABS(V4955-R4955)&gt;W$1,ABS(V4955-R4955),""))</f>
        <v/>
      </c>
      <c r="X4955" t="str">
        <f>Y4955&amp;"-"&amp;Z4955&amp;"-"&amp;AC4955&amp;"-"&amp;AD4955&amp;"-"&amp;AG4955</f>
        <v>13.5-e-A-1-1.5</v>
      </c>
      <c r="Y4955">
        <f>F4955</f>
        <v>13.5</v>
      </c>
      <c r="Z4955" s="2" t="str">
        <f>G4955</f>
        <v>e</v>
      </c>
      <c r="AA4955">
        <f>_xlfn.IFNA(VLOOKUP(X4955,'duo-out'!A$2:Q$5000,5,FALSE),E4955+10*(H4955-1)+1+_xlfn.IFNA(VLOOKUP(D4955,states!A$2:C$10,3,FALSE),1))</f>
        <v>262</v>
      </c>
      <c r="AB4955" t="str">
        <f>IF(V4955="","",V4955)</f>
        <v/>
      </c>
      <c r="AC4955" s="2" t="str">
        <f>_xlfn.IFNA(VLOOKUP(D4955,states!A$2:C$10,2,FALSE),"XX")</f>
        <v>A</v>
      </c>
      <c r="AD4955">
        <f>E4955</f>
        <v>1</v>
      </c>
      <c r="AE4955">
        <f>_xlfn.IFNA(VLOOKUP(D4955,states!A$2:D$10,4,FALSE),0)</f>
        <v>2</v>
      </c>
      <c r="AF4955">
        <v>0.5</v>
      </c>
      <c r="AG4955">
        <f>IF(AE4955=0,AF4955,IF(AE4955=1,IF(F4955=0.5,0.5,IF(H4955=1,0.5,1.5)),IF(F4955=0.5,0.5,IF(H4955=1,2.5,1.5))))</f>
        <v>1.5</v>
      </c>
      <c r="AH4955" s="7">
        <f>IF(AC4955="XX",0,1/C4955^(1/5)*IF(E4955=0,100,1)/(E4955+1)^(1/4))</f>
        <v>2.1097106971290751</v>
      </c>
    </row>
    <row r="4956" spans="1:34">
      <c r="A4956">
        <v>5622</v>
      </c>
      <c r="B4956" s="1">
        <v>23221.748</v>
      </c>
      <c r="C4956" s="6">
        <v>7.238E-2</v>
      </c>
      <c r="D4956" t="s">
        <v>3</v>
      </c>
      <c r="E4956">
        <v>1</v>
      </c>
      <c r="F4956">
        <v>13.5</v>
      </c>
      <c r="G4956" t="s">
        <v>1</v>
      </c>
      <c r="H4956">
        <v>2</v>
      </c>
      <c r="I4956" t="s">
        <v>0</v>
      </c>
      <c r="J4956">
        <v>1</v>
      </c>
      <c r="K4956">
        <v>13.5</v>
      </c>
      <c r="L4956" t="s">
        <v>2</v>
      </c>
      <c r="M4956">
        <v>2</v>
      </c>
      <c r="N4956" t="s">
        <v>5678</v>
      </c>
      <c r="O4956">
        <v>1</v>
      </c>
      <c r="P4956" t="str">
        <f>D4956&amp;"-"&amp;F4956&amp;"-"&amp;G4956&amp;"-"&amp;E4956&amp;"-"&amp;H4956</f>
        <v>A2Delta-13.5-e-1-2</v>
      </c>
      <c r="Q4956" t="str">
        <f>I4956&amp;"-"&amp;K4956&amp;"-"&amp;L4956&amp;"-"&amp;J4956&amp;"-"&amp;M4956</f>
        <v>X2Pi-13.5-f-1-2</v>
      </c>
      <c r="R4956">
        <f>B4956+S4956</f>
        <v>28750.401611406</v>
      </c>
      <c r="S4956">
        <f>_xlfn.IFNA(VLOOKUP(Q4956,'MARVEL-X'!A$2:I$1400,7,FALSE),VLOOKUP(Q4956,MARVEL!A$2:J$1522,10,FALSE))</f>
        <v>5528.653611406</v>
      </c>
      <c r="T4956">
        <f>IF(P4956=P4955,R4956+T4955,R4956)</f>
        <v>143752.26730530901</v>
      </c>
      <c r="U4956">
        <f>IF(P4956=P4955,1+U4955,1)</f>
        <v>5</v>
      </c>
      <c r="V4956" t="str">
        <f t="shared" si="77"/>
        <v/>
      </c>
      <c r="W4956" t="str">
        <f>IF(V4956="","",IF(ABS(V4956-R4956)&gt;W$1,ABS(V4956-R4956),""))</f>
        <v/>
      </c>
      <c r="X4956" t="str">
        <f>Y4956&amp;"-"&amp;Z4956&amp;"-"&amp;AC4956&amp;"-"&amp;AD4956&amp;"-"&amp;AG4956</f>
        <v>13.5-e-A-1-1.5</v>
      </c>
      <c r="Y4956">
        <f>F4956</f>
        <v>13.5</v>
      </c>
      <c r="Z4956" s="2" t="str">
        <f>G4956</f>
        <v>e</v>
      </c>
      <c r="AA4956">
        <f>_xlfn.IFNA(VLOOKUP(X4956,'duo-out'!A$2:Q$5000,5,FALSE),E4956+10*(H4956-1)+1+_xlfn.IFNA(VLOOKUP(D4956,states!A$2:C$10,3,FALSE),1))</f>
        <v>262</v>
      </c>
      <c r="AB4956" t="str">
        <f>IF(V4956="","",V4956)</f>
        <v/>
      </c>
      <c r="AC4956" s="2" t="str">
        <f>_xlfn.IFNA(VLOOKUP(D4956,states!A$2:C$10,2,FALSE),"XX")</f>
        <v>A</v>
      </c>
      <c r="AD4956">
        <f>E4956</f>
        <v>1</v>
      </c>
      <c r="AE4956">
        <f>_xlfn.IFNA(VLOOKUP(D4956,states!A$2:D$10,4,FALSE),0)</f>
        <v>2</v>
      </c>
      <c r="AF4956">
        <v>0.5</v>
      </c>
      <c r="AG4956">
        <f>IF(AE4956=0,AF4956,IF(AE4956=1,IF(F4956=0.5,0.5,IF(H4956=1,0.5,1.5)),IF(F4956=0.5,0.5,IF(H4956=1,2.5,1.5))))</f>
        <v>1.5</v>
      </c>
      <c r="AH4956" s="7">
        <f>IF(AC4956="XX",0,1/C4956^(1/5)*IF(E4956=0,100,1)/(E4956+1)^(1/4))</f>
        <v>1.4217354268877422</v>
      </c>
    </row>
    <row r="4957" spans="1:34">
      <c r="A4957">
        <v>5605</v>
      </c>
      <c r="B4957" s="1">
        <v>23595.886999999999</v>
      </c>
      <c r="C4957" s="6">
        <v>0.05</v>
      </c>
      <c r="D4957" t="s">
        <v>3</v>
      </c>
      <c r="E4957">
        <v>1</v>
      </c>
      <c r="F4957">
        <v>13.5</v>
      </c>
      <c r="G4957" t="s">
        <v>1</v>
      </c>
      <c r="H4957">
        <v>2</v>
      </c>
      <c r="I4957" t="s">
        <v>0</v>
      </c>
      <c r="J4957">
        <v>1</v>
      </c>
      <c r="K4957">
        <v>12.5</v>
      </c>
      <c r="L4957" t="s">
        <v>1</v>
      </c>
      <c r="M4957">
        <v>2</v>
      </c>
      <c r="N4957" t="s">
        <v>5661</v>
      </c>
      <c r="O4957">
        <v>1</v>
      </c>
      <c r="P4957" t="str">
        <f>D4957&amp;"-"&amp;F4957&amp;"-"&amp;G4957&amp;"-"&amp;E4957&amp;"-"&amp;H4957</f>
        <v>A2Delta-13.5-e-1-2</v>
      </c>
      <c r="Q4957" t="str">
        <f>I4957&amp;"-"&amp;K4957&amp;"-"&amp;L4957&amp;"-"&amp;J4957&amp;"-"&amp;M4957</f>
        <v>X2Pi-12.5-e-1-2</v>
      </c>
      <c r="R4957">
        <f>B4957+S4957</f>
        <v>28750.455276517998</v>
      </c>
      <c r="S4957">
        <f>_xlfn.IFNA(VLOOKUP(Q4957,'MARVEL-X'!A$2:I$1400,7,FALSE),VLOOKUP(Q4957,MARVEL!A$2:J$1522,10,FALSE))</f>
        <v>5154.5682765179999</v>
      </c>
      <c r="T4957">
        <f>IF(P4957=P4956,R4957+T4956,R4957)</f>
        <v>172502.72258182702</v>
      </c>
      <c r="U4957">
        <f>IF(P4957=P4956,1+U4956,1)</f>
        <v>6</v>
      </c>
      <c r="V4957" t="str">
        <f t="shared" si="77"/>
        <v/>
      </c>
      <c r="W4957" t="str">
        <f>IF(V4957="","",IF(ABS(V4957-R4957)&gt;W$1,ABS(V4957-R4957),""))</f>
        <v/>
      </c>
      <c r="X4957" t="str">
        <f>Y4957&amp;"-"&amp;Z4957&amp;"-"&amp;AC4957&amp;"-"&amp;AD4957&amp;"-"&amp;AG4957</f>
        <v>13.5-e-A-1-1.5</v>
      </c>
      <c r="Y4957">
        <f>F4957</f>
        <v>13.5</v>
      </c>
      <c r="Z4957" s="2" t="str">
        <f>G4957</f>
        <v>e</v>
      </c>
      <c r="AA4957">
        <f>_xlfn.IFNA(VLOOKUP(X4957,'duo-out'!A$2:Q$5000,5,FALSE),E4957+10*(H4957-1)+1+_xlfn.IFNA(VLOOKUP(D4957,states!A$2:C$10,3,FALSE),1))</f>
        <v>262</v>
      </c>
      <c r="AB4957" t="str">
        <f>IF(V4957="","",V4957)</f>
        <v/>
      </c>
      <c r="AC4957" s="2" t="str">
        <f>_xlfn.IFNA(VLOOKUP(D4957,states!A$2:C$10,2,FALSE),"XX")</f>
        <v>A</v>
      </c>
      <c r="AD4957">
        <f>E4957</f>
        <v>1</v>
      </c>
      <c r="AE4957">
        <f>_xlfn.IFNA(VLOOKUP(D4957,states!A$2:D$10,4,FALSE),0)</f>
        <v>2</v>
      </c>
      <c r="AF4957">
        <v>0.5</v>
      </c>
      <c r="AG4957">
        <f>IF(AE4957=0,AF4957,IF(AE4957=1,IF(F4957=0.5,0.5,IF(H4957=1,0.5,1.5)),IF(F4957=0.5,0.5,IF(H4957=1,2.5,1.5))))</f>
        <v>1.5</v>
      </c>
      <c r="AH4957" s="7">
        <f>IF(AC4957="XX",0,1/C4957^(1/5)*IF(E4957=0,100,1)/(E4957+1)^(1/4))</f>
        <v>1.5309059120638666</v>
      </c>
    </row>
    <row r="4958" spans="1:34">
      <c r="A4958">
        <v>1173</v>
      </c>
      <c r="B4958" s="1">
        <v>22838.959999999999</v>
      </c>
      <c r="C4958" s="6">
        <v>0.29830000000000001</v>
      </c>
      <c r="D4958" t="s">
        <v>3</v>
      </c>
      <c r="E4958">
        <v>1</v>
      </c>
      <c r="F4958">
        <v>13.5</v>
      </c>
      <c r="G4958" t="s">
        <v>1</v>
      </c>
      <c r="H4958">
        <v>2</v>
      </c>
      <c r="I4958" t="s">
        <v>0</v>
      </c>
      <c r="J4958">
        <v>1</v>
      </c>
      <c r="K4958">
        <v>14.5</v>
      </c>
      <c r="L4958" t="s">
        <v>1</v>
      </c>
      <c r="M4958">
        <v>2</v>
      </c>
      <c r="N4958" t="s">
        <v>1229</v>
      </c>
      <c r="O4958">
        <v>1</v>
      </c>
      <c r="P4958" t="str">
        <f>D4958&amp;"-"&amp;F4958&amp;"-"&amp;G4958&amp;"-"&amp;E4958&amp;"-"&amp;H4958</f>
        <v>A2Delta-13.5-e-1-2</v>
      </c>
      <c r="Q4958" t="str">
        <f>I4958&amp;"-"&amp;K4958&amp;"-"&amp;L4958&amp;"-"&amp;J4958&amp;"-"&amp;M4958</f>
        <v>X2Pi-14.5-e-1-2</v>
      </c>
      <c r="R4958">
        <f>B4958+S4958</f>
        <v>28750.762629460998</v>
      </c>
      <c r="S4958">
        <f>_xlfn.IFNA(VLOOKUP(Q4958,'MARVEL-X'!A$2:I$1400,7,FALSE),VLOOKUP(Q4958,MARVEL!A$2:J$1522,10,FALSE))</f>
        <v>5911.8026294609999</v>
      </c>
      <c r="T4958">
        <f>IF(P4958=P4957,R4958+T4957,R4958)</f>
        <v>201253.48521128803</v>
      </c>
      <c r="U4958">
        <f>IF(P4958=P4957,1+U4957,1)</f>
        <v>7</v>
      </c>
      <c r="V4958" t="str">
        <f t="shared" si="77"/>
        <v/>
      </c>
      <c r="W4958" t="str">
        <f>IF(V4958="","",IF(ABS(V4958-R4958)&gt;W$1,ABS(V4958-R4958),""))</f>
        <v/>
      </c>
      <c r="X4958" t="str">
        <f>Y4958&amp;"-"&amp;Z4958&amp;"-"&amp;AC4958&amp;"-"&amp;AD4958&amp;"-"&amp;AG4958</f>
        <v>13.5-e-A-1-1.5</v>
      </c>
      <c r="Y4958">
        <f>F4958</f>
        <v>13.5</v>
      </c>
      <c r="Z4958" s="2" t="str">
        <f>G4958</f>
        <v>e</v>
      </c>
      <c r="AA4958">
        <f>_xlfn.IFNA(VLOOKUP(X4958,'duo-out'!A$2:Q$5000,5,FALSE),E4958+10*(H4958-1)+1+_xlfn.IFNA(VLOOKUP(D4958,states!A$2:C$10,3,FALSE),1))</f>
        <v>262</v>
      </c>
      <c r="AB4958" t="str">
        <f>IF(V4958="","",V4958)</f>
        <v/>
      </c>
      <c r="AC4958" s="2" t="str">
        <f>_xlfn.IFNA(VLOOKUP(D4958,states!A$2:C$10,2,FALSE),"XX")</f>
        <v>A</v>
      </c>
      <c r="AD4958">
        <f>E4958</f>
        <v>1</v>
      </c>
      <c r="AE4958">
        <f>_xlfn.IFNA(VLOOKUP(D4958,states!A$2:D$10,4,FALSE),0)</f>
        <v>2</v>
      </c>
      <c r="AF4958">
        <v>0.5</v>
      </c>
      <c r="AG4958">
        <f>IF(AE4958=0,AF4958,IF(AE4958=1,IF(F4958=0.5,0.5,IF(H4958=1,0.5,1.5)),IF(F4958=0.5,0.5,IF(H4958=1,2.5,1.5))))</f>
        <v>1.5</v>
      </c>
      <c r="AH4958" s="7">
        <f>IF(AC4958="XX",0,1/C4958^(1/5)*IF(E4958=0,100,1)/(E4958+1)^(1/4))</f>
        <v>1.0710551910016519</v>
      </c>
    </row>
    <row r="4959" spans="1:34">
      <c r="A4959">
        <v>1110</v>
      </c>
      <c r="B4959" s="1">
        <v>23221.71</v>
      </c>
      <c r="C4959" s="6">
        <v>0.1071</v>
      </c>
      <c r="D4959" t="s">
        <v>3</v>
      </c>
      <c r="E4959">
        <v>1</v>
      </c>
      <c r="F4959">
        <v>13.5</v>
      </c>
      <c r="G4959" t="s">
        <v>1</v>
      </c>
      <c r="H4959">
        <v>2</v>
      </c>
      <c r="I4959" t="s">
        <v>0</v>
      </c>
      <c r="J4959">
        <v>1</v>
      </c>
      <c r="K4959">
        <v>13.5</v>
      </c>
      <c r="L4959" t="s">
        <v>2</v>
      </c>
      <c r="M4959">
        <v>2</v>
      </c>
      <c r="N4959" t="s">
        <v>1166</v>
      </c>
      <c r="O4959">
        <v>1</v>
      </c>
      <c r="P4959" t="str">
        <f>D4959&amp;"-"&amp;F4959&amp;"-"&amp;G4959&amp;"-"&amp;E4959&amp;"-"&amp;H4959</f>
        <v>A2Delta-13.5-e-1-2</v>
      </c>
      <c r="Q4959" t="str">
        <f>I4959&amp;"-"&amp;K4959&amp;"-"&amp;L4959&amp;"-"&amp;J4959&amp;"-"&amp;M4959</f>
        <v>X2Pi-13.5-f-1-2</v>
      </c>
      <c r="R4959">
        <f>B4959+S4959</f>
        <v>28750.363611405999</v>
      </c>
      <c r="S4959">
        <f>_xlfn.IFNA(VLOOKUP(Q4959,'MARVEL-X'!A$2:I$1400,7,FALSE),VLOOKUP(Q4959,MARVEL!A$2:J$1522,10,FALSE))</f>
        <v>5528.653611406</v>
      </c>
      <c r="T4959">
        <f>IF(P4959=P4958,R4959+T4958,R4959)</f>
        <v>230003.84882269404</v>
      </c>
      <c r="U4959">
        <f>IF(P4959=P4958,1+U4958,1)</f>
        <v>8</v>
      </c>
      <c r="V4959" t="str">
        <f t="shared" si="77"/>
        <v/>
      </c>
      <c r="W4959" t="str">
        <f>IF(V4959="","",IF(ABS(V4959-R4959)&gt;W$1,ABS(V4959-R4959),""))</f>
        <v/>
      </c>
      <c r="X4959" t="str">
        <f>Y4959&amp;"-"&amp;Z4959&amp;"-"&amp;AC4959&amp;"-"&amp;AD4959&amp;"-"&amp;AG4959</f>
        <v>13.5-e-A-1-1.5</v>
      </c>
      <c r="Y4959">
        <f>F4959</f>
        <v>13.5</v>
      </c>
      <c r="Z4959" s="2" t="str">
        <f>G4959</f>
        <v>e</v>
      </c>
      <c r="AA4959">
        <f>_xlfn.IFNA(VLOOKUP(X4959,'duo-out'!A$2:Q$5000,5,FALSE),E4959+10*(H4959-1)+1+_xlfn.IFNA(VLOOKUP(D4959,states!A$2:C$10,3,FALSE),1))</f>
        <v>262</v>
      </c>
      <c r="AB4959" t="str">
        <f>IF(V4959="","",V4959)</f>
        <v/>
      </c>
      <c r="AC4959" s="2" t="str">
        <f>_xlfn.IFNA(VLOOKUP(D4959,states!A$2:C$10,2,FALSE),"XX")</f>
        <v>A</v>
      </c>
      <c r="AD4959">
        <f>E4959</f>
        <v>1</v>
      </c>
      <c r="AE4959">
        <f>_xlfn.IFNA(VLOOKUP(D4959,states!A$2:D$10,4,FALSE),0)</f>
        <v>2</v>
      </c>
      <c r="AF4959">
        <v>0.5</v>
      </c>
      <c r="AG4959">
        <f>IF(AE4959=0,AF4959,IF(AE4959=1,IF(F4959=0.5,0.5,IF(H4959=1,0.5,1.5)),IF(F4959=0.5,0.5,IF(H4959=1,2.5,1.5))))</f>
        <v>1.5</v>
      </c>
      <c r="AH4959" s="7">
        <f>IF(AC4959="XX",0,1/C4959^(1/5)*IF(E4959=0,100,1)/(E4959+1)^(1/4))</f>
        <v>1.3145726938309168</v>
      </c>
    </row>
    <row r="4960" spans="1:34">
      <c r="A4960">
        <v>1087</v>
      </c>
      <c r="B4960" s="1">
        <v>23595.95</v>
      </c>
      <c r="C4960" s="6">
        <v>6.5280000000000005E-2</v>
      </c>
      <c r="D4960" t="s">
        <v>3</v>
      </c>
      <c r="E4960">
        <v>1</v>
      </c>
      <c r="F4960">
        <v>13.5</v>
      </c>
      <c r="G4960" t="s">
        <v>1</v>
      </c>
      <c r="H4960">
        <v>2</v>
      </c>
      <c r="I4960" t="s">
        <v>0</v>
      </c>
      <c r="J4960">
        <v>1</v>
      </c>
      <c r="K4960">
        <v>12.5</v>
      </c>
      <c r="L4960" t="s">
        <v>1</v>
      </c>
      <c r="M4960">
        <v>2</v>
      </c>
      <c r="N4960" t="s">
        <v>1143</v>
      </c>
      <c r="O4960">
        <v>1</v>
      </c>
      <c r="P4960" t="str">
        <f>D4960&amp;"-"&amp;F4960&amp;"-"&amp;G4960&amp;"-"&amp;E4960&amp;"-"&amp;H4960</f>
        <v>A2Delta-13.5-e-1-2</v>
      </c>
      <c r="Q4960" t="str">
        <f>I4960&amp;"-"&amp;K4960&amp;"-"&amp;L4960&amp;"-"&amp;J4960&amp;"-"&amp;M4960</f>
        <v>X2Pi-12.5-e-1-2</v>
      </c>
      <c r="R4960">
        <f>B4960+S4960</f>
        <v>28750.518276518</v>
      </c>
      <c r="S4960">
        <f>_xlfn.IFNA(VLOOKUP(Q4960,'MARVEL-X'!A$2:I$1400,7,FALSE),VLOOKUP(Q4960,MARVEL!A$2:J$1522,10,FALSE))</f>
        <v>5154.5682765179999</v>
      </c>
      <c r="T4960">
        <f>IF(P4960=P4959,R4960+T4959,R4960)</f>
        <v>258754.36709921205</v>
      </c>
      <c r="U4960">
        <f>IF(P4960=P4959,1+U4959,1)</f>
        <v>9</v>
      </c>
      <c r="V4960">
        <f t="shared" si="77"/>
        <v>28750.485233245781</v>
      </c>
      <c r="W4960" t="str">
        <f>IF(V4960="","",IF(ABS(V4960-R4960)&gt;W$1,ABS(V4960-R4960),""))</f>
        <v/>
      </c>
      <c r="X4960" t="str">
        <f>Y4960&amp;"-"&amp;Z4960&amp;"-"&amp;AC4960&amp;"-"&amp;AD4960&amp;"-"&amp;AG4960</f>
        <v>13.5-e-A-1-1.5</v>
      </c>
      <c r="Y4960">
        <f>F4960</f>
        <v>13.5</v>
      </c>
      <c r="Z4960" s="2" t="str">
        <f>G4960</f>
        <v>e</v>
      </c>
      <c r="AA4960">
        <f>_xlfn.IFNA(VLOOKUP(X4960,'duo-out'!A$2:Q$5000,5,FALSE),E4960+10*(H4960-1)+1+_xlfn.IFNA(VLOOKUP(D4960,states!A$2:C$10,3,FALSE),1))</f>
        <v>262</v>
      </c>
      <c r="AB4960">
        <f>IF(V4960="","",V4960)</f>
        <v>28750.485233245781</v>
      </c>
      <c r="AC4960" s="2" t="str">
        <f>_xlfn.IFNA(VLOOKUP(D4960,states!A$2:C$10,2,FALSE),"XX")</f>
        <v>A</v>
      </c>
      <c r="AD4960">
        <f>E4960</f>
        <v>1</v>
      </c>
      <c r="AE4960">
        <f>_xlfn.IFNA(VLOOKUP(D4960,states!A$2:D$10,4,FALSE),0)</f>
        <v>2</v>
      </c>
      <c r="AF4960">
        <v>0.5</v>
      </c>
      <c r="AG4960">
        <f>IF(AE4960=0,AF4960,IF(AE4960=1,IF(F4960=0.5,0.5,IF(H4960=1,0.5,1.5)),IF(F4960=0.5,0.5,IF(H4960=1,2.5,1.5))))</f>
        <v>1.5</v>
      </c>
      <c r="AH4960" s="7">
        <f>IF(AC4960="XX",0,1/C4960^(1/5)*IF(E4960=0,100,1)/(E4960+1)^(1/4))</f>
        <v>1.4513978383784267</v>
      </c>
    </row>
    <row r="4961" spans="1:34">
      <c r="A4961">
        <v>168</v>
      </c>
      <c r="B4961" s="1">
        <v>23123.79</v>
      </c>
      <c r="C4961" s="6">
        <v>0.05</v>
      </c>
      <c r="D4961" t="s">
        <v>3</v>
      </c>
      <c r="E4961">
        <v>2</v>
      </c>
      <c r="F4961">
        <v>13.5</v>
      </c>
      <c r="G4961" t="s">
        <v>1</v>
      </c>
      <c r="H4961">
        <v>1</v>
      </c>
      <c r="I4961" t="s">
        <v>0</v>
      </c>
      <c r="J4961">
        <v>2</v>
      </c>
      <c r="K4961">
        <v>13.5</v>
      </c>
      <c r="L4961" t="s">
        <v>2</v>
      </c>
      <c r="M4961">
        <v>1</v>
      </c>
      <c r="N4961" t="s">
        <v>223</v>
      </c>
      <c r="O4961">
        <v>-1</v>
      </c>
      <c r="P4961" t="str">
        <f>D4961&amp;"-"&amp;F4961&amp;"-"&amp;G4961&amp;"-"&amp;E4961&amp;"-"&amp;H4961</f>
        <v>A2Delta-13.5-e-2-1</v>
      </c>
      <c r="Q4961" t="str">
        <f>I4961&amp;"-"&amp;K4961&amp;"-"&amp;L4961&amp;"-"&amp;J4961&amp;"-"&amp;M4961</f>
        <v>X2Pi-13.5-f-2-1</v>
      </c>
      <c r="R4961">
        <f>B4961+S4961</f>
        <v>30791.234084063002</v>
      </c>
      <c r="S4961">
        <f>_xlfn.IFNA(VLOOKUP(Q4961,'MARVEL-X'!A$2:I$1400,7,FALSE),VLOOKUP(Q4961,MARVEL!A$2:J$1522,10,FALSE))</f>
        <v>7667.4440840630004</v>
      </c>
      <c r="T4961">
        <f>IF(P4961=P4960,R4961+T4960,R4961)</f>
        <v>30791.234084063002</v>
      </c>
      <c r="U4961">
        <f>IF(P4961=P4960,1+U4960,1)</f>
        <v>1</v>
      </c>
      <c r="V4961" t="str">
        <f t="shared" si="77"/>
        <v/>
      </c>
      <c r="W4961" t="str">
        <f>IF(V4961="","",IF(ABS(V4961-R4961)&gt;W$1,ABS(V4961-R4961),""))</f>
        <v/>
      </c>
      <c r="X4961" t="str">
        <f>Y4961&amp;"-"&amp;Z4961&amp;"-"&amp;AC4961&amp;"-"&amp;AD4961&amp;"-"&amp;AG4961</f>
        <v>13.5-e-A-2-2.5</v>
      </c>
      <c r="Y4961">
        <f>F4961</f>
        <v>13.5</v>
      </c>
      <c r="Z4961" s="2" t="str">
        <f>G4961</f>
        <v>e</v>
      </c>
      <c r="AA4961">
        <f>_xlfn.IFNA(VLOOKUP(X4961,'duo-out'!A$2:Q$5000,5,FALSE),E4961+10*(H4961-1)+1+_xlfn.IFNA(VLOOKUP(D4961,states!A$2:C$10,3,FALSE),1))</f>
        <v>253</v>
      </c>
      <c r="AB4961" t="str">
        <f>IF(V4961="","",V4961)</f>
        <v/>
      </c>
      <c r="AC4961" s="2" t="str">
        <f>_xlfn.IFNA(VLOOKUP(D4961,states!A$2:C$10,2,FALSE),"XX")</f>
        <v>A</v>
      </c>
      <c r="AD4961">
        <f>E4961</f>
        <v>2</v>
      </c>
      <c r="AE4961">
        <f>_xlfn.IFNA(VLOOKUP(D4961,states!A$2:D$10,4,FALSE),0)</f>
        <v>2</v>
      </c>
      <c r="AF4961">
        <v>0.5</v>
      </c>
      <c r="AG4961">
        <f>IF(AE4961=0,AF4961,IF(AE4961=1,IF(F4961=0.5,0.5,IF(H4961=1,0.5,1.5)),IF(F4961=0.5,0.5,IF(H4961=1,2.5,1.5))))</f>
        <v>2.5</v>
      </c>
      <c r="AH4961" s="7">
        <f>IF(AC4961="XX",0,1/C4961^(1/5)*IF(E4961=0,100,1)/(E4961+1)^(1/4))</f>
        <v>1.3833296494790666</v>
      </c>
    </row>
    <row r="4962" spans="1:34">
      <c r="A4962">
        <v>162</v>
      </c>
      <c r="B4962" s="1">
        <v>23447.882000000001</v>
      </c>
      <c r="C4962" s="6">
        <v>0.05</v>
      </c>
      <c r="D4962" t="s">
        <v>3</v>
      </c>
      <c r="E4962">
        <v>2</v>
      </c>
      <c r="F4962">
        <v>13.5</v>
      </c>
      <c r="G4962" t="s">
        <v>1</v>
      </c>
      <c r="H4962">
        <v>1</v>
      </c>
      <c r="I4962" t="s">
        <v>0</v>
      </c>
      <c r="J4962">
        <v>2</v>
      </c>
      <c r="K4962">
        <v>12.5</v>
      </c>
      <c r="L4962" t="s">
        <v>1</v>
      </c>
      <c r="M4962">
        <v>1</v>
      </c>
      <c r="N4962" t="s">
        <v>217</v>
      </c>
      <c r="O4962">
        <v>-1</v>
      </c>
      <c r="P4962" t="str">
        <f>D4962&amp;"-"&amp;F4962&amp;"-"&amp;G4962&amp;"-"&amp;E4962&amp;"-"&amp;H4962</f>
        <v>A2Delta-13.5-e-2-1</v>
      </c>
      <c r="Q4962" t="str">
        <f>I4962&amp;"-"&amp;K4962&amp;"-"&amp;L4962&amp;"-"&amp;J4962&amp;"-"&amp;M4962</f>
        <v>X2Pi-12.5-e-2-1</v>
      </c>
      <c r="R4962">
        <f>B4962+S4962</f>
        <v>30791.499760218001</v>
      </c>
      <c r="S4962">
        <f>_xlfn.IFNA(VLOOKUP(Q4962,'MARVEL-X'!A$2:I$1400,7,FALSE),VLOOKUP(Q4962,MARVEL!A$2:J$1522,10,FALSE))</f>
        <v>7343.6177602179996</v>
      </c>
      <c r="T4962">
        <f>IF(P4962=P4961,R4962+T4961,R4962)</f>
        <v>61582.733844281</v>
      </c>
      <c r="U4962">
        <f>IF(P4962=P4961,1+U4961,1)</f>
        <v>2</v>
      </c>
      <c r="V4962" t="str">
        <f t="shared" si="77"/>
        <v/>
      </c>
      <c r="W4962" t="str">
        <f>IF(V4962="","",IF(ABS(V4962-R4962)&gt;W$1,ABS(V4962-R4962),""))</f>
        <v/>
      </c>
      <c r="X4962" t="str">
        <f>Y4962&amp;"-"&amp;Z4962&amp;"-"&amp;AC4962&amp;"-"&amp;AD4962&amp;"-"&amp;AG4962</f>
        <v>13.5-e-A-2-2.5</v>
      </c>
      <c r="Y4962">
        <f>F4962</f>
        <v>13.5</v>
      </c>
      <c r="Z4962" s="2" t="str">
        <f>G4962</f>
        <v>e</v>
      </c>
      <c r="AA4962">
        <f>_xlfn.IFNA(VLOOKUP(X4962,'duo-out'!A$2:Q$5000,5,FALSE),E4962+10*(H4962-1)+1+_xlfn.IFNA(VLOOKUP(D4962,states!A$2:C$10,3,FALSE),1))</f>
        <v>253</v>
      </c>
      <c r="AB4962" t="str">
        <f>IF(V4962="","",V4962)</f>
        <v/>
      </c>
      <c r="AC4962" s="2" t="str">
        <f>_xlfn.IFNA(VLOOKUP(D4962,states!A$2:C$10,2,FALSE),"XX")</f>
        <v>A</v>
      </c>
      <c r="AD4962">
        <f>E4962</f>
        <v>2</v>
      </c>
      <c r="AE4962">
        <f>_xlfn.IFNA(VLOOKUP(D4962,states!A$2:D$10,4,FALSE),0)</f>
        <v>2</v>
      </c>
      <c r="AF4962">
        <v>0.5</v>
      </c>
      <c r="AG4962">
        <f>IF(AE4962=0,AF4962,IF(AE4962=1,IF(F4962=0.5,0.5,IF(H4962=1,0.5,1.5)),IF(F4962=0.5,0.5,IF(H4962=1,2.5,1.5))))</f>
        <v>2.5</v>
      </c>
      <c r="AH4962" s="7">
        <f>IF(AC4962="XX",0,1/C4962^(1/5)*IF(E4962=0,100,1)/(E4962+1)^(1/4))</f>
        <v>1.3833296494790666</v>
      </c>
    </row>
    <row r="4963" spans="1:34">
      <c r="A4963">
        <v>1281</v>
      </c>
      <c r="B4963" s="1">
        <v>22764.84</v>
      </c>
      <c r="C4963" s="6">
        <v>0.05</v>
      </c>
      <c r="D4963" t="s">
        <v>3</v>
      </c>
      <c r="E4963">
        <v>2</v>
      </c>
      <c r="F4963">
        <v>13.5</v>
      </c>
      <c r="G4963" t="s">
        <v>1</v>
      </c>
      <c r="H4963">
        <v>1</v>
      </c>
      <c r="I4963" t="s">
        <v>0</v>
      </c>
      <c r="J4963">
        <v>2</v>
      </c>
      <c r="K4963">
        <v>14.5</v>
      </c>
      <c r="L4963" t="s">
        <v>1</v>
      </c>
      <c r="M4963">
        <v>1</v>
      </c>
      <c r="N4963" t="s">
        <v>1337</v>
      </c>
      <c r="O4963">
        <v>1</v>
      </c>
      <c r="P4963" t="str">
        <f>D4963&amp;"-"&amp;F4963&amp;"-"&amp;G4963&amp;"-"&amp;E4963&amp;"-"&amp;H4963</f>
        <v>A2Delta-13.5-e-2-1</v>
      </c>
      <c r="Q4963" t="str">
        <f>I4963&amp;"-"&amp;K4963&amp;"-"&amp;L4963&amp;"-"&amp;J4963&amp;"-"&amp;M4963</f>
        <v>X2Pi-14.5-e-2-1</v>
      </c>
      <c r="R4963">
        <f>B4963+S4963</f>
        <v>30791.093760217998</v>
      </c>
      <c r="S4963">
        <f>_xlfn.IFNA(VLOOKUP(Q4963,'MARVEL-X'!A$2:I$1400,7,FALSE),VLOOKUP(Q4963,MARVEL!A$2:J$1522,10,FALSE))</f>
        <v>8026.253760218</v>
      </c>
      <c r="T4963">
        <f>IF(P4963=P4962,R4963+T4962,R4963)</f>
        <v>92373.827604499005</v>
      </c>
      <c r="U4963">
        <f>IF(P4963=P4962,1+U4962,1)</f>
        <v>3</v>
      </c>
      <c r="V4963" t="str">
        <f t="shared" si="77"/>
        <v/>
      </c>
      <c r="W4963" t="str">
        <f>IF(V4963="","",IF(ABS(V4963-R4963)&gt;W$1,ABS(V4963-R4963),""))</f>
        <v/>
      </c>
      <c r="X4963" t="str">
        <f>Y4963&amp;"-"&amp;Z4963&amp;"-"&amp;AC4963&amp;"-"&amp;AD4963&amp;"-"&amp;AG4963</f>
        <v>13.5-e-A-2-2.5</v>
      </c>
      <c r="Y4963">
        <f>F4963</f>
        <v>13.5</v>
      </c>
      <c r="Z4963" s="2" t="str">
        <f>G4963</f>
        <v>e</v>
      </c>
      <c r="AA4963">
        <f>_xlfn.IFNA(VLOOKUP(X4963,'duo-out'!A$2:Q$5000,5,FALSE),E4963+10*(H4963-1)+1+_xlfn.IFNA(VLOOKUP(D4963,states!A$2:C$10,3,FALSE),1))</f>
        <v>253</v>
      </c>
      <c r="AB4963" t="str">
        <f>IF(V4963="","",V4963)</f>
        <v/>
      </c>
      <c r="AC4963" s="2" t="str">
        <f>_xlfn.IFNA(VLOOKUP(D4963,states!A$2:C$10,2,FALSE),"XX")</f>
        <v>A</v>
      </c>
      <c r="AD4963">
        <f>E4963</f>
        <v>2</v>
      </c>
      <c r="AE4963">
        <f>_xlfn.IFNA(VLOOKUP(D4963,states!A$2:D$10,4,FALSE),0)</f>
        <v>2</v>
      </c>
      <c r="AF4963">
        <v>0.5</v>
      </c>
      <c r="AG4963">
        <f>IF(AE4963=0,AF4963,IF(AE4963=1,IF(F4963=0.5,0.5,IF(H4963=1,0.5,1.5)),IF(F4963=0.5,0.5,IF(H4963=1,2.5,1.5))))</f>
        <v>2.5</v>
      </c>
      <c r="AH4963" s="7">
        <f>IF(AC4963="XX",0,1/C4963^(1/5)*IF(E4963=0,100,1)/(E4963+1)^(1/4))</f>
        <v>1.3833296494790666</v>
      </c>
    </row>
    <row r="4964" spans="1:34">
      <c r="A4964">
        <v>1259</v>
      </c>
      <c r="B4964" s="1">
        <v>23124.26</v>
      </c>
      <c r="C4964" s="6">
        <v>0.64380000000000004</v>
      </c>
      <c r="D4964" t="s">
        <v>3</v>
      </c>
      <c r="E4964">
        <v>2</v>
      </c>
      <c r="F4964">
        <v>13.5</v>
      </c>
      <c r="G4964" t="s">
        <v>1</v>
      </c>
      <c r="H4964">
        <v>1</v>
      </c>
      <c r="I4964" t="s">
        <v>0</v>
      </c>
      <c r="J4964">
        <v>2</v>
      </c>
      <c r="K4964">
        <v>13.5</v>
      </c>
      <c r="L4964" t="s">
        <v>2</v>
      </c>
      <c r="M4964">
        <v>1</v>
      </c>
      <c r="N4964" t="s">
        <v>1315</v>
      </c>
      <c r="O4964">
        <v>1</v>
      </c>
      <c r="P4964" t="str">
        <f>D4964&amp;"-"&amp;F4964&amp;"-"&amp;G4964&amp;"-"&amp;E4964&amp;"-"&amp;H4964</f>
        <v>A2Delta-13.5-e-2-1</v>
      </c>
      <c r="Q4964" t="str">
        <f>I4964&amp;"-"&amp;K4964&amp;"-"&amp;L4964&amp;"-"&amp;J4964&amp;"-"&amp;M4964</f>
        <v>X2Pi-13.5-f-2-1</v>
      </c>
      <c r="R4964">
        <f>B4964+S4964</f>
        <v>30791.704084063</v>
      </c>
      <c r="S4964">
        <f>_xlfn.IFNA(VLOOKUP(Q4964,'MARVEL-X'!A$2:I$1400,7,FALSE),VLOOKUP(Q4964,MARVEL!A$2:J$1522,10,FALSE))</f>
        <v>7667.4440840630004</v>
      </c>
      <c r="T4964">
        <f>IF(P4964=P4963,R4964+T4963,R4964)</f>
        <v>123165.53168856201</v>
      </c>
      <c r="U4964">
        <f>IF(P4964=P4963,1+U4963,1)</f>
        <v>4</v>
      </c>
      <c r="V4964" t="str">
        <f t="shared" si="77"/>
        <v/>
      </c>
      <c r="W4964" t="str">
        <f>IF(V4964="","",IF(ABS(V4964-R4964)&gt;W$1,ABS(V4964-R4964),""))</f>
        <v/>
      </c>
      <c r="X4964" t="str">
        <f>Y4964&amp;"-"&amp;Z4964&amp;"-"&amp;AC4964&amp;"-"&amp;AD4964&amp;"-"&amp;AG4964</f>
        <v>13.5-e-A-2-2.5</v>
      </c>
      <c r="Y4964">
        <f>F4964</f>
        <v>13.5</v>
      </c>
      <c r="Z4964" s="2" t="str">
        <f>G4964</f>
        <v>e</v>
      </c>
      <c r="AA4964">
        <f>_xlfn.IFNA(VLOOKUP(X4964,'duo-out'!A$2:Q$5000,5,FALSE),E4964+10*(H4964-1)+1+_xlfn.IFNA(VLOOKUP(D4964,states!A$2:C$10,3,FALSE),1))</f>
        <v>253</v>
      </c>
      <c r="AB4964" t="str">
        <f>IF(V4964="","",V4964)</f>
        <v/>
      </c>
      <c r="AC4964" s="2" t="str">
        <f>_xlfn.IFNA(VLOOKUP(D4964,states!A$2:C$10,2,FALSE),"XX")</f>
        <v>A</v>
      </c>
      <c r="AD4964">
        <f>E4964</f>
        <v>2</v>
      </c>
      <c r="AE4964">
        <f>_xlfn.IFNA(VLOOKUP(D4964,states!A$2:D$10,4,FALSE),0)</f>
        <v>2</v>
      </c>
      <c r="AF4964">
        <v>0.5</v>
      </c>
      <c r="AG4964">
        <f>IF(AE4964=0,AF4964,IF(AE4964=1,IF(F4964=0.5,0.5,IF(H4964=1,0.5,1.5)),IF(F4964=0.5,0.5,IF(H4964=1,2.5,1.5))))</f>
        <v>2.5</v>
      </c>
      <c r="AH4964" s="7">
        <f>IF(AC4964="XX",0,1/C4964^(1/5)*IF(E4964=0,100,1)/(E4964+1)^(1/4))</f>
        <v>0.82979247452799365</v>
      </c>
    </row>
    <row r="4965" spans="1:34">
      <c r="A4965">
        <v>1195</v>
      </c>
      <c r="B4965" s="1">
        <v>23447.58</v>
      </c>
      <c r="C4965" s="6">
        <v>0.27389999999999998</v>
      </c>
      <c r="D4965" t="s">
        <v>3</v>
      </c>
      <c r="E4965">
        <v>2</v>
      </c>
      <c r="F4965">
        <v>13.5</v>
      </c>
      <c r="G4965" t="s">
        <v>1</v>
      </c>
      <c r="H4965">
        <v>1</v>
      </c>
      <c r="I4965" t="s">
        <v>0</v>
      </c>
      <c r="J4965">
        <v>2</v>
      </c>
      <c r="K4965">
        <v>12.5</v>
      </c>
      <c r="L4965" t="s">
        <v>1</v>
      </c>
      <c r="M4965">
        <v>1</v>
      </c>
      <c r="N4965" t="s">
        <v>1251</v>
      </c>
      <c r="O4965">
        <v>1</v>
      </c>
      <c r="P4965" t="str">
        <f>D4965&amp;"-"&amp;F4965&amp;"-"&amp;G4965&amp;"-"&amp;E4965&amp;"-"&amp;H4965</f>
        <v>A2Delta-13.5-e-2-1</v>
      </c>
      <c r="Q4965" t="str">
        <f>I4965&amp;"-"&amp;K4965&amp;"-"&amp;L4965&amp;"-"&amp;J4965&amp;"-"&amp;M4965</f>
        <v>X2Pi-12.5-e-2-1</v>
      </c>
      <c r="R4965">
        <f>B4965+S4965</f>
        <v>30791.197760218001</v>
      </c>
      <c r="S4965">
        <f>_xlfn.IFNA(VLOOKUP(Q4965,'MARVEL-X'!A$2:I$1400,7,FALSE),VLOOKUP(Q4965,MARVEL!A$2:J$1522,10,FALSE))</f>
        <v>7343.6177602179996</v>
      </c>
      <c r="T4965">
        <f>IF(P4965=P4964,R4965+T4964,R4965)</f>
        <v>153956.72944878001</v>
      </c>
      <c r="U4965">
        <f>IF(P4965=P4964,1+U4964,1)</f>
        <v>5</v>
      </c>
      <c r="V4965" t="str">
        <f t="shared" si="77"/>
        <v/>
      </c>
      <c r="W4965" t="str">
        <f>IF(V4965="","",IF(ABS(V4965-R4965)&gt;W$1,ABS(V4965-R4965),""))</f>
        <v/>
      </c>
      <c r="X4965" t="str">
        <f>Y4965&amp;"-"&amp;Z4965&amp;"-"&amp;AC4965&amp;"-"&amp;AD4965&amp;"-"&amp;AG4965</f>
        <v>13.5-e-A-2-2.5</v>
      </c>
      <c r="Y4965">
        <f>F4965</f>
        <v>13.5</v>
      </c>
      <c r="Z4965" s="2" t="str">
        <f>G4965</f>
        <v>e</v>
      </c>
      <c r="AA4965">
        <f>_xlfn.IFNA(VLOOKUP(X4965,'duo-out'!A$2:Q$5000,5,FALSE),E4965+10*(H4965-1)+1+_xlfn.IFNA(VLOOKUP(D4965,states!A$2:C$10,3,FALSE),1))</f>
        <v>253</v>
      </c>
      <c r="AB4965" t="str">
        <f>IF(V4965="","",V4965)</f>
        <v/>
      </c>
      <c r="AC4965" s="2" t="str">
        <f>_xlfn.IFNA(VLOOKUP(D4965,states!A$2:C$10,2,FALSE),"XX")</f>
        <v>A</v>
      </c>
      <c r="AD4965">
        <f>E4965</f>
        <v>2</v>
      </c>
      <c r="AE4965">
        <f>_xlfn.IFNA(VLOOKUP(D4965,states!A$2:D$10,4,FALSE),0)</f>
        <v>2</v>
      </c>
      <c r="AF4965">
        <v>0.5</v>
      </c>
      <c r="AG4965">
        <f>IF(AE4965=0,AF4965,IF(AE4965=1,IF(F4965=0.5,0.5,IF(H4965=1,0.5,1.5)),IF(F4965=0.5,0.5,IF(H4965=1,2.5,1.5))))</f>
        <v>2.5</v>
      </c>
      <c r="AH4965" s="7">
        <f>IF(AC4965="XX",0,1/C4965^(1/5)*IF(E4965=0,100,1)/(E4965+1)^(1/4))</f>
        <v>0.98446726520896333</v>
      </c>
    </row>
    <row r="4966" spans="1:34">
      <c r="A4966">
        <v>5893</v>
      </c>
      <c r="B4966" s="1">
        <v>23447.7</v>
      </c>
      <c r="C4966" s="6">
        <v>0.5</v>
      </c>
      <c r="D4966" t="s">
        <v>3</v>
      </c>
      <c r="E4966">
        <v>2</v>
      </c>
      <c r="F4966">
        <v>13.5</v>
      </c>
      <c r="G4966" t="s">
        <v>1</v>
      </c>
      <c r="H4966">
        <v>1</v>
      </c>
      <c r="I4966" t="s">
        <v>0</v>
      </c>
      <c r="J4966">
        <v>2</v>
      </c>
      <c r="K4966">
        <v>12.5</v>
      </c>
      <c r="L4966" t="s">
        <v>1</v>
      </c>
      <c r="M4966">
        <v>1</v>
      </c>
      <c r="N4966" t="s">
        <v>5949</v>
      </c>
      <c r="O4966">
        <v>1</v>
      </c>
      <c r="P4966" t="str">
        <f>D4966&amp;"-"&amp;F4966&amp;"-"&amp;G4966&amp;"-"&amp;E4966&amp;"-"&amp;H4966</f>
        <v>A2Delta-13.5-e-2-1</v>
      </c>
      <c r="Q4966" t="str">
        <f>I4966&amp;"-"&amp;K4966&amp;"-"&amp;L4966&amp;"-"&amp;J4966&amp;"-"&amp;M4966</f>
        <v>X2Pi-12.5-e-2-1</v>
      </c>
      <c r="R4966">
        <f>B4966+S4966</f>
        <v>30791.317760218</v>
      </c>
      <c r="S4966">
        <f>_xlfn.IFNA(VLOOKUP(Q4966,'MARVEL-X'!A$2:I$1400,7,FALSE),VLOOKUP(Q4966,MARVEL!A$2:J$1522,10,FALSE))</f>
        <v>7343.6177602179996</v>
      </c>
      <c r="T4966">
        <f>IF(P4966=P4965,R4966+T4965,R4966)</f>
        <v>184748.047208998</v>
      </c>
      <c r="U4966">
        <f>IF(P4966=P4965,1+U4965,1)</f>
        <v>6</v>
      </c>
      <c r="V4966">
        <f t="shared" si="77"/>
        <v>30791.341201499668</v>
      </c>
      <c r="W4966" t="str">
        <f>IF(V4966="","",IF(ABS(V4966-R4966)&gt;W$1,ABS(V4966-R4966),""))</f>
        <v/>
      </c>
      <c r="X4966" t="str">
        <f>Y4966&amp;"-"&amp;Z4966&amp;"-"&amp;AC4966&amp;"-"&amp;AD4966&amp;"-"&amp;AG4966</f>
        <v>13.5-e-A-2-2.5</v>
      </c>
      <c r="Y4966">
        <f>F4966</f>
        <v>13.5</v>
      </c>
      <c r="Z4966" s="2" t="str">
        <f>G4966</f>
        <v>e</v>
      </c>
      <c r="AA4966">
        <f>_xlfn.IFNA(VLOOKUP(X4966,'duo-out'!A$2:Q$5000,5,FALSE),E4966+10*(H4966-1)+1+_xlfn.IFNA(VLOOKUP(D4966,states!A$2:C$10,3,FALSE),1))</f>
        <v>253</v>
      </c>
      <c r="AB4966">
        <f>IF(V4966="","",V4966)</f>
        <v>30791.341201499668</v>
      </c>
      <c r="AC4966" s="2" t="str">
        <f>_xlfn.IFNA(VLOOKUP(D4966,states!A$2:C$10,2,FALSE),"XX")</f>
        <v>A</v>
      </c>
      <c r="AD4966">
        <f>E4966</f>
        <v>2</v>
      </c>
      <c r="AE4966">
        <f>_xlfn.IFNA(VLOOKUP(D4966,states!A$2:D$10,4,FALSE),0)</f>
        <v>2</v>
      </c>
      <c r="AF4966">
        <v>0.5</v>
      </c>
      <c r="AG4966">
        <f>IF(AE4966=0,AF4966,IF(AE4966=1,IF(F4966=0.5,0.5,IF(H4966=1,0.5,1.5)),IF(F4966=0.5,0.5,IF(H4966=1,2.5,1.5))))</f>
        <v>2.5</v>
      </c>
      <c r="AH4966" s="7">
        <f>IF(AC4966="XX",0,1/C4966^(1/5)*IF(E4966=0,100,1)/(E4966+1)^(1/4))</f>
        <v>0.87282200217602857</v>
      </c>
    </row>
    <row r="4967" spans="1:34">
      <c r="A4967">
        <v>1441</v>
      </c>
      <c r="B4967" s="1">
        <v>22747.67</v>
      </c>
      <c r="C4967" s="6">
        <v>0.05</v>
      </c>
      <c r="D4967" t="s">
        <v>3</v>
      </c>
      <c r="E4967">
        <v>2</v>
      </c>
      <c r="F4967">
        <v>13.5</v>
      </c>
      <c r="G4967" t="s">
        <v>1</v>
      </c>
      <c r="H4967">
        <v>2</v>
      </c>
      <c r="I4967" t="s">
        <v>0</v>
      </c>
      <c r="J4967">
        <v>2</v>
      </c>
      <c r="K4967">
        <v>14.5</v>
      </c>
      <c r="L4967" t="s">
        <v>1</v>
      </c>
      <c r="M4967">
        <v>2</v>
      </c>
      <c r="N4967" t="s">
        <v>1497</v>
      </c>
      <c r="O4967">
        <v>1</v>
      </c>
      <c r="P4967" t="str">
        <f>D4967&amp;"-"&amp;F4967&amp;"-"&amp;G4967&amp;"-"&amp;E4967&amp;"-"&amp;H4967</f>
        <v>A2Delta-13.5-e-2-2</v>
      </c>
      <c r="Q4967" t="str">
        <f>I4967&amp;"-"&amp;K4967&amp;"-"&amp;L4967&amp;"-"&amp;J4967&amp;"-"&amp;M4967</f>
        <v>X2Pi-14.5-e-2-2</v>
      </c>
      <c r="R4967">
        <f>B4967+S4967</f>
        <v>31141.498720658998</v>
      </c>
      <c r="S4967">
        <f>_xlfn.IFNA(VLOOKUP(Q4967,'MARVEL-X'!A$2:I$1400,7,FALSE),VLOOKUP(Q4967,MARVEL!A$2:J$1522,10,FALSE))</f>
        <v>8393.8287206589994</v>
      </c>
      <c r="T4967">
        <f>IF(P4967=P4966,R4967+T4966,R4967)</f>
        <v>31141.498720658998</v>
      </c>
      <c r="U4967">
        <f>IF(P4967=P4966,1+U4966,1)</f>
        <v>1</v>
      </c>
      <c r="V4967" t="str">
        <f t="shared" si="77"/>
        <v/>
      </c>
      <c r="W4967" t="str">
        <f>IF(V4967="","",IF(ABS(V4967-R4967)&gt;W$1,ABS(V4967-R4967),""))</f>
        <v/>
      </c>
      <c r="X4967" t="str">
        <f>Y4967&amp;"-"&amp;Z4967&amp;"-"&amp;AC4967&amp;"-"&amp;AD4967&amp;"-"&amp;AG4967</f>
        <v>13.5-e-A-2-1.5</v>
      </c>
      <c r="Y4967">
        <f>F4967</f>
        <v>13.5</v>
      </c>
      <c r="Z4967" s="2" t="str">
        <f>G4967</f>
        <v>e</v>
      </c>
      <c r="AA4967">
        <f>_xlfn.IFNA(VLOOKUP(X4967,'duo-out'!A$2:Q$5000,5,FALSE),E4967+10*(H4967-1)+1+_xlfn.IFNA(VLOOKUP(D4967,states!A$2:C$10,3,FALSE),1))</f>
        <v>263</v>
      </c>
      <c r="AB4967" t="str">
        <f>IF(V4967="","",V4967)</f>
        <v/>
      </c>
      <c r="AC4967" s="2" t="str">
        <f>_xlfn.IFNA(VLOOKUP(D4967,states!A$2:C$10,2,FALSE),"XX")</f>
        <v>A</v>
      </c>
      <c r="AD4967">
        <f>E4967</f>
        <v>2</v>
      </c>
      <c r="AE4967">
        <f>_xlfn.IFNA(VLOOKUP(D4967,states!A$2:D$10,4,FALSE),0)</f>
        <v>2</v>
      </c>
      <c r="AF4967">
        <v>0.5</v>
      </c>
      <c r="AG4967">
        <f>IF(AE4967=0,AF4967,IF(AE4967=1,IF(F4967=0.5,0.5,IF(H4967=1,0.5,1.5)),IF(F4967=0.5,0.5,IF(H4967=1,2.5,1.5))))</f>
        <v>1.5</v>
      </c>
      <c r="AH4967" s="7">
        <f>IF(AC4967="XX",0,1/C4967^(1/5)*IF(E4967=0,100,1)/(E4967+1)^(1/4))</f>
        <v>1.3833296494790666</v>
      </c>
    </row>
    <row r="4968" spans="1:34">
      <c r="A4968">
        <v>1391</v>
      </c>
      <c r="B4968" s="1">
        <v>23123.67</v>
      </c>
      <c r="C4968" s="6">
        <v>1.07</v>
      </c>
      <c r="D4968" t="s">
        <v>3</v>
      </c>
      <c r="E4968">
        <v>2</v>
      </c>
      <c r="F4968">
        <v>13.5</v>
      </c>
      <c r="G4968" t="s">
        <v>1</v>
      </c>
      <c r="H4968">
        <v>2</v>
      </c>
      <c r="I4968" t="s">
        <v>0</v>
      </c>
      <c r="J4968">
        <v>2</v>
      </c>
      <c r="K4968">
        <v>13.5</v>
      </c>
      <c r="L4968" t="s">
        <v>1</v>
      </c>
      <c r="M4968">
        <v>2</v>
      </c>
      <c r="N4968" t="s">
        <v>1447</v>
      </c>
      <c r="O4968">
        <v>1</v>
      </c>
      <c r="P4968" t="str">
        <f>D4968&amp;"-"&amp;F4968&amp;"-"&amp;G4968&amp;"-"&amp;E4968&amp;"-"&amp;H4968</f>
        <v>A2Delta-13.5-e-2-2</v>
      </c>
      <c r="Q4968" t="str">
        <f>I4968&amp;"-"&amp;K4968&amp;"-"&amp;L4968&amp;"-"&amp;J4968&amp;"-"&amp;M4968</f>
        <v>X2Pi-13.5-e-2-2</v>
      </c>
      <c r="R4968">
        <f>B4968+S4968</f>
        <v>31142.481276519</v>
      </c>
      <c r="S4968">
        <f>_xlfn.IFNA(VLOOKUP(Q4968,'MARVEL-X'!A$2:I$1400,7,FALSE),VLOOKUP(Q4968,MARVEL!A$2:J$1522,10,FALSE))</f>
        <v>8018.8112765189999</v>
      </c>
      <c r="T4968">
        <f>IF(P4968=P4967,R4968+T4967,R4968)</f>
        <v>62283.979997178001</v>
      </c>
      <c r="U4968">
        <f>IF(P4968=P4967,1+U4967,1)</f>
        <v>2</v>
      </c>
      <c r="V4968" t="str">
        <f t="shared" si="77"/>
        <v/>
      </c>
      <c r="W4968" t="str">
        <f>IF(V4968="","",IF(ABS(V4968-R4968)&gt;W$1,ABS(V4968-R4968),""))</f>
        <v/>
      </c>
      <c r="X4968" t="str">
        <f>Y4968&amp;"-"&amp;Z4968&amp;"-"&amp;AC4968&amp;"-"&amp;AD4968&amp;"-"&amp;AG4968</f>
        <v>13.5-e-A-2-1.5</v>
      </c>
      <c r="Y4968">
        <f>F4968</f>
        <v>13.5</v>
      </c>
      <c r="Z4968" s="2" t="str">
        <f>G4968</f>
        <v>e</v>
      </c>
      <c r="AA4968">
        <f>_xlfn.IFNA(VLOOKUP(X4968,'duo-out'!A$2:Q$5000,5,FALSE),E4968+10*(H4968-1)+1+_xlfn.IFNA(VLOOKUP(D4968,states!A$2:C$10,3,FALSE),1))</f>
        <v>263</v>
      </c>
      <c r="AB4968" t="str">
        <f>IF(V4968="","",V4968)</f>
        <v/>
      </c>
      <c r="AC4968" s="2" t="str">
        <f>_xlfn.IFNA(VLOOKUP(D4968,states!A$2:C$10,2,FALSE),"XX")</f>
        <v>A</v>
      </c>
      <c r="AD4968">
        <f>E4968</f>
        <v>2</v>
      </c>
      <c r="AE4968">
        <f>_xlfn.IFNA(VLOOKUP(D4968,states!A$2:D$10,4,FALSE),0)</f>
        <v>2</v>
      </c>
      <c r="AF4968">
        <v>0.5</v>
      </c>
      <c r="AG4968">
        <f>IF(AE4968=0,AF4968,IF(AE4968=1,IF(F4968=0.5,0.5,IF(H4968=1,0.5,1.5)),IF(F4968=0.5,0.5,IF(H4968=1,2.5,1.5))))</f>
        <v>1.5</v>
      </c>
      <c r="AH4968" s="7">
        <f>IF(AC4968="XX",0,1/C4968^(1/5)*IF(E4968=0,100,1)/(E4968+1)^(1/4))</f>
        <v>0.74962304770293486</v>
      </c>
    </row>
    <row r="4969" spans="1:34">
      <c r="A4969">
        <v>1352</v>
      </c>
      <c r="B4969" s="1">
        <v>23475.27</v>
      </c>
      <c r="C4969" s="6">
        <v>0.3947</v>
      </c>
      <c r="D4969" t="s">
        <v>3</v>
      </c>
      <c r="E4969">
        <v>2</v>
      </c>
      <c r="F4969">
        <v>13.5</v>
      </c>
      <c r="G4969" t="s">
        <v>1</v>
      </c>
      <c r="H4969">
        <v>2</v>
      </c>
      <c r="I4969" t="s">
        <v>0</v>
      </c>
      <c r="J4969">
        <v>2</v>
      </c>
      <c r="K4969">
        <v>12.5</v>
      </c>
      <c r="L4969" t="s">
        <v>1</v>
      </c>
      <c r="M4969">
        <v>2</v>
      </c>
      <c r="N4969" t="s">
        <v>1408</v>
      </c>
      <c r="O4969">
        <v>1</v>
      </c>
      <c r="P4969" t="str">
        <f>D4969&amp;"-"&amp;F4969&amp;"-"&amp;G4969&amp;"-"&amp;E4969&amp;"-"&amp;H4969</f>
        <v>A2Delta-13.5-e-2-2</v>
      </c>
      <c r="Q4969" t="str">
        <f>I4969&amp;"-"&amp;K4969&amp;"-"&amp;L4969&amp;"-"&amp;J4969&amp;"-"&amp;M4969</f>
        <v>X2Pi-12.5-e-2-2</v>
      </c>
      <c r="R4969">
        <f>B4969+S4969</f>
        <v>31141.875720658001</v>
      </c>
      <c r="S4969">
        <f>_xlfn.IFNA(VLOOKUP(Q4969,'MARVEL-X'!A$2:I$1400,7,FALSE),VLOOKUP(Q4969,MARVEL!A$2:J$1522,10,FALSE))</f>
        <v>7666.6057206579999</v>
      </c>
      <c r="T4969">
        <f>IF(P4969=P4968,R4969+T4968,R4969)</f>
        <v>93425.855717836006</v>
      </c>
      <c r="U4969">
        <f>IF(P4969=P4968,1+U4968,1)</f>
        <v>3</v>
      </c>
      <c r="V4969" t="str">
        <f t="shared" si="77"/>
        <v/>
      </c>
      <c r="W4969" t="str">
        <f>IF(V4969="","",IF(ABS(V4969-R4969)&gt;W$1,ABS(V4969-R4969),""))</f>
        <v/>
      </c>
      <c r="X4969" t="str">
        <f>Y4969&amp;"-"&amp;Z4969&amp;"-"&amp;AC4969&amp;"-"&amp;AD4969&amp;"-"&amp;AG4969</f>
        <v>13.5-e-A-2-1.5</v>
      </c>
      <c r="Y4969">
        <f>F4969</f>
        <v>13.5</v>
      </c>
      <c r="Z4969" s="2" t="str">
        <f>G4969</f>
        <v>e</v>
      </c>
      <c r="AA4969">
        <f>_xlfn.IFNA(VLOOKUP(X4969,'duo-out'!A$2:Q$5000,5,FALSE),E4969+10*(H4969-1)+1+_xlfn.IFNA(VLOOKUP(D4969,states!A$2:C$10,3,FALSE),1))</f>
        <v>263</v>
      </c>
      <c r="AB4969" t="str">
        <f>IF(V4969="","",V4969)</f>
        <v/>
      </c>
      <c r="AC4969" s="2" t="str">
        <f>_xlfn.IFNA(VLOOKUP(D4969,states!A$2:C$10,2,FALSE),"XX")</f>
        <v>A</v>
      </c>
      <c r="AD4969">
        <f>E4969</f>
        <v>2</v>
      </c>
      <c r="AE4969">
        <f>_xlfn.IFNA(VLOOKUP(D4969,states!A$2:D$10,4,FALSE),0)</f>
        <v>2</v>
      </c>
      <c r="AF4969">
        <v>0.5</v>
      </c>
      <c r="AG4969">
        <f>IF(AE4969=0,AF4969,IF(AE4969=1,IF(F4969=0.5,0.5,IF(H4969=1,0.5,1.5)),IF(F4969=0.5,0.5,IF(H4969=1,2.5,1.5))))</f>
        <v>1.5</v>
      </c>
      <c r="AH4969" s="7">
        <f>IF(AC4969="XX",0,1/C4969^(1/5)*IF(E4969=0,100,1)/(E4969+1)^(1/4))</f>
        <v>0.9150951656826315</v>
      </c>
    </row>
    <row r="4970" spans="1:34">
      <c r="A4970">
        <v>5969</v>
      </c>
      <c r="B4970" s="1">
        <v>23115.9</v>
      </c>
      <c r="C4970" s="6">
        <v>0.5</v>
      </c>
      <c r="D4970" t="s">
        <v>3</v>
      </c>
      <c r="E4970">
        <v>2</v>
      </c>
      <c r="F4970">
        <v>13.5</v>
      </c>
      <c r="G4970" t="s">
        <v>1</v>
      </c>
      <c r="H4970">
        <v>2</v>
      </c>
      <c r="I4970" t="s">
        <v>0</v>
      </c>
      <c r="J4970">
        <v>2</v>
      </c>
      <c r="K4970">
        <v>13.5</v>
      </c>
      <c r="L4970" t="s">
        <v>2</v>
      </c>
      <c r="M4970">
        <v>2</v>
      </c>
      <c r="N4970" t="s">
        <v>6025</v>
      </c>
      <c r="O4970">
        <v>1</v>
      </c>
      <c r="P4970" t="str">
        <f>D4970&amp;"-"&amp;F4970&amp;"-"&amp;G4970&amp;"-"&amp;E4970&amp;"-"&amp;H4970</f>
        <v>A2Delta-13.5-e-2-2</v>
      </c>
      <c r="Q4970" t="str">
        <f>I4970&amp;"-"&amp;K4970&amp;"-"&amp;L4970&amp;"-"&amp;J4970&amp;"-"&amp;M4970</f>
        <v>X2Pi-13.5-f-2-2</v>
      </c>
      <c r="R4970">
        <f>B4970+S4970</f>
        <v>31141.828435785003</v>
      </c>
      <c r="S4970">
        <f>_xlfn.IFNA(VLOOKUP(Q4970,'MARVEL-X'!A$2:I$1400,7,FALSE),VLOOKUP(Q4970,MARVEL!A$2:J$1522,10,FALSE))</f>
        <v>8025.9284357850001</v>
      </c>
      <c r="T4970">
        <f>IF(P4970=P4969,R4970+T4969,R4970)</f>
        <v>124567.68415362101</v>
      </c>
      <c r="U4970">
        <f>IF(P4970=P4969,1+U4969,1)</f>
        <v>4</v>
      </c>
      <c r="V4970" t="str">
        <f t="shared" si="77"/>
        <v/>
      </c>
      <c r="W4970" t="str">
        <f>IF(V4970="","",IF(ABS(V4970-R4970)&gt;W$1,ABS(V4970-R4970),""))</f>
        <v/>
      </c>
      <c r="X4970" t="str">
        <f>Y4970&amp;"-"&amp;Z4970&amp;"-"&amp;AC4970&amp;"-"&amp;AD4970&amp;"-"&amp;AG4970</f>
        <v>13.5-e-A-2-1.5</v>
      </c>
      <c r="Y4970">
        <f>F4970</f>
        <v>13.5</v>
      </c>
      <c r="Z4970" s="2" t="str">
        <f>G4970</f>
        <v>e</v>
      </c>
      <c r="AA4970">
        <f>_xlfn.IFNA(VLOOKUP(X4970,'duo-out'!A$2:Q$5000,5,FALSE),E4970+10*(H4970-1)+1+_xlfn.IFNA(VLOOKUP(D4970,states!A$2:C$10,3,FALSE),1))</f>
        <v>263</v>
      </c>
      <c r="AB4970" t="str">
        <f>IF(V4970="","",V4970)</f>
        <v/>
      </c>
      <c r="AC4970" s="2" t="str">
        <f>_xlfn.IFNA(VLOOKUP(D4970,states!A$2:C$10,2,FALSE),"XX")</f>
        <v>A</v>
      </c>
      <c r="AD4970">
        <f>E4970</f>
        <v>2</v>
      </c>
      <c r="AE4970">
        <f>_xlfn.IFNA(VLOOKUP(D4970,states!A$2:D$10,4,FALSE),0)</f>
        <v>2</v>
      </c>
      <c r="AF4970">
        <v>0.5</v>
      </c>
      <c r="AG4970">
        <f>IF(AE4970=0,AF4970,IF(AE4970=1,IF(F4970=0.5,0.5,IF(H4970=1,0.5,1.5)),IF(F4970=0.5,0.5,IF(H4970=1,2.5,1.5))))</f>
        <v>1.5</v>
      </c>
      <c r="AH4970" s="7">
        <f>IF(AC4970="XX",0,1/C4970^(1/5)*IF(E4970=0,100,1)/(E4970+1)^(1/4))</f>
        <v>0.87282200217602857</v>
      </c>
    </row>
    <row r="4971" spans="1:34">
      <c r="A4971">
        <v>5961</v>
      </c>
      <c r="B4971" s="1">
        <v>23475.29</v>
      </c>
      <c r="C4971" s="6">
        <v>0.5</v>
      </c>
      <c r="D4971" t="s">
        <v>3</v>
      </c>
      <c r="E4971">
        <v>2</v>
      </c>
      <c r="F4971">
        <v>13.5</v>
      </c>
      <c r="G4971" t="s">
        <v>1</v>
      </c>
      <c r="H4971">
        <v>2</v>
      </c>
      <c r="I4971" t="s">
        <v>0</v>
      </c>
      <c r="J4971">
        <v>2</v>
      </c>
      <c r="K4971">
        <v>12.5</v>
      </c>
      <c r="L4971" t="s">
        <v>1</v>
      </c>
      <c r="M4971">
        <v>2</v>
      </c>
      <c r="N4971" t="s">
        <v>6017</v>
      </c>
      <c r="O4971">
        <v>1</v>
      </c>
      <c r="P4971" t="str">
        <f>D4971&amp;"-"&amp;F4971&amp;"-"&amp;G4971&amp;"-"&amp;E4971&amp;"-"&amp;H4971</f>
        <v>A2Delta-13.5-e-2-2</v>
      </c>
      <c r="Q4971" t="str">
        <f>I4971&amp;"-"&amp;K4971&amp;"-"&amp;L4971&amp;"-"&amp;J4971&amp;"-"&amp;M4971</f>
        <v>X2Pi-12.5-e-2-2</v>
      </c>
      <c r="R4971">
        <f>B4971+S4971</f>
        <v>31141.895720658002</v>
      </c>
      <c r="S4971">
        <f>_xlfn.IFNA(VLOOKUP(Q4971,'MARVEL-X'!A$2:I$1400,7,FALSE),VLOOKUP(Q4971,MARVEL!A$2:J$1522,10,FALSE))</f>
        <v>7666.6057206579999</v>
      </c>
      <c r="T4971">
        <f>IF(P4971=P4970,R4971+T4970,R4971)</f>
        <v>155709.57987427901</v>
      </c>
      <c r="U4971">
        <f>IF(P4971=P4970,1+U4970,1)</f>
        <v>5</v>
      </c>
      <c r="V4971">
        <f t="shared" si="77"/>
        <v>31141.915974855801</v>
      </c>
      <c r="W4971" t="str">
        <f>IF(V4971="","",IF(ABS(V4971-R4971)&gt;W$1,ABS(V4971-R4971),""))</f>
        <v/>
      </c>
      <c r="X4971" t="str">
        <f>Y4971&amp;"-"&amp;Z4971&amp;"-"&amp;AC4971&amp;"-"&amp;AD4971&amp;"-"&amp;AG4971</f>
        <v>13.5-e-A-2-1.5</v>
      </c>
      <c r="Y4971">
        <f>F4971</f>
        <v>13.5</v>
      </c>
      <c r="Z4971" s="2" t="str">
        <f>G4971</f>
        <v>e</v>
      </c>
      <c r="AA4971">
        <f>_xlfn.IFNA(VLOOKUP(X4971,'duo-out'!A$2:Q$5000,5,FALSE),E4971+10*(H4971-1)+1+_xlfn.IFNA(VLOOKUP(D4971,states!A$2:C$10,3,FALSE),1))</f>
        <v>263</v>
      </c>
      <c r="AB4971">
        <f>IF(V4971="","",V4971)</f>
        <v>31141.915974855801</v>
      </c>
      <c r="AC4971" s="2" t="str">
        <f>_xlfn.IFNA(VLOOKUP(D4971,states!A$2:C$10,2,FALSE),"XX")</f>
        <v>A</v>
      </c>
      <c r="AD4971">
        <f>E4971</f>
        <v>2</v>
      </c>
      <c r="AE4971">
        <f>_xlfn.IFNA(VLOOKUP(D4971,states!A$2:D$10,4,FALSE),0)</f>
        <v>2</v>
      </c>
      <c r="AF4971">
        <v>0.5</v>
      </c>
      <c r="AG4971">
        <f>IF(AE4971=0,AF4971,IF(AE4971=1,IF(F4971=0.5,0.5,IF(H4971=1,0.5,1.5)),IF(F4971=0.5,0.5,IF(H4971=1,2.5,1.5))))</f>
        <v>1.5</v>
      </c>
      <c r="AH4971" s="7">
        <f>IF(AC4971="XX",0,1/C4971^(1/5)*IF(E4971=0,100,1)/(E4971+1)^(1/4))</f>
        <v>0.87282200217602857</v>
      </c>
    </row>
    <row r="4972" spans="1:34">
      <c r="A4972">
        <v>6009</v>
      </c>
      <c r="B4972" s="1">
        <v>22573.75</v>
      </c>
      <c r="C4972" s="6">
        <v>0.5</v>
      </c>
      <c r="D4972" t="s">
        <v>3</v>
      </c>
      <c r="E4972">
        <v>3</v>
      </c>
      <c r="F4972">
        <v>13.5</v>
      </c>
      <c r="G4972" t="s">
        <v>1</v>
      </c>
      <c r="H4972">
        <v>1</v>
      </c>
      <c r="I4972" t="s">
        <v>0</v>
      </c>
      <c r="J4972">
        <v>3</v>
      </c>
      <c r="K4972">
        <v>14.5</v>
      </c>
      <c r="L4972" t="s">
        <v>1</v>
      </c>
      <c r="M4972">
        <v>1</v>
      </c>
      <c r="N4972" t="s">
        <v>6065</v>
      </c>
      <c r="O4972">
        <v>1</v>
      </c>
      <c r="P4972" t="str">
        <f>D4972&amp;"-"&amp;F4972&amp;"-"&amp;G4972&amp;"-"&amp;E4972&amp;"-"&amp;H4972</f>
        <v>A2Delta-13.5-e-3-1</v>
      </c>
      <c r="Q4972" t="str">
        <f>I4972&amp;"-"&amp;K4972&amp;"-"&amp;L4972&amp;"-"&amp;J4972&amp;"-"&amp;M4972</f>
        <v>X2Pi-14.5-e-3-1</v>
      </c>
      <c r="R4972">
        <f>B4972+S4972</f>
        <v>32973.289332072003</v>
      </c>
      <c r="S4972">
        <f>_xlfn.IFNA(VLOOKUP(Q4972,'MARVEL-X'!A$2:I$1400,7,FALSE),VLOOKUP(Q4972,MARVEL!A$2:J$1522,10,FALSE))</f>
        <v>10399.539332072</v>
      </c>
      <c r="T4972">
        <f>IF(P4972=P4971,R4972+T4971,R4972)</f>
        <v>32973.289332072003</v>
      </c>
      <c r="U4972">
        <f>IF(P4972=P4971,1+U4971,1)</f>
        <v>1</v>
      </c>
      <c r="V4972">
        <f t="shared" si="77"/>
        <v>32973.289332072003</v>
      </c>
      <c r="W4972" t="str">
        <f>IF(V4972="","",IF(ABS(V4972-R4972)&gt;W$1,ABS(V4972-R4972),""))</f>
        <v/>
      </c>
      <c r="X4972" t="str">
        <f>Y4972&amp;"-"&amp;Z4972&amp;"-"&amp;AC4972&amp;"-"&amp;AD4972&amp;"-"&amp;AG4972</f>
        <v>13.5-e-A-3-2.5</v>
      </c>
      <c r="Y4972">
        <f>F4972</f>
        <v>13.5</v>
      </c>
      <c r="Z4972" s="2" t="str">
        <f>G4972</f>
        <v>e</v>
      </c>
      <c r="AA4972">
        <f>_xlfn.IFNA(VLOOKUP(X4972,'duo-out'!A$2:Q$5000,5,FALSE),E4972+10*(H4972-1)+1+_xlfn.IFNA(VLOOKUP(D4972,states!A$2:C$10,3,FALSE),1))</f>
        <v>254</v>
      </c>
      <c r="AB4972">
        <f>IF(V4972="","",V4972)</f>
        <v>32973.289332072003</v>
      </c>
      <c r="AC4972" s="2" t="str">
        <f>_xlfn.IFNA(VLOOKUP(D4972,states!A$2:C$10,2,FALSE),"XX")</f>
        <v>A</v>
      </c>
      <c r="AD4972">
        <f>E4972</f>
        <v>3</v>
      </c>
      <c r="AE4972">
        <f>_xlfn.IFNA(VLOOKUP(D4972,states!A$2:D$10,4,FALSE),0)</f>
        <v>2</v>
      </c>
      <c r="AF4972">
        <v>0.5</v>
      </c>
      <c r="AG4972">
        <f>IF(AE4972=0,AF4972,IF(AE4972=1,IF(F4972=0.5,0.5,IF(H4972=1,0.5,1.5)),IF(F4972=0.5,0.5,IF(H4972=1,2.5,1.5))))</f>
        <v>2.5</v>
      </c>
      <c r="AH4972" s="7">
        <f>IF(AC4972="XX",0,1/C4972^(1/5)*IF(E4972=0,100,1)/(E4972+1)^(1/4))</f>
        <v>0.8122523963562357</v>
      </c>
    </row>
    <row r="4973" spans="1:34">
      <c r="A4973">
        <v>279</v>
      </c>
      <c r="B4973" s="1">
        <v>22540.01</v>
      </c>
      <c r="C4973" s="6">
        <v>0.5</v>
      </c>
      <c r="D4973" t="s">
        <v>3</v>
      </c>
      <c r="E4973">
        <v>3</v>
      </c>
      <c r="F4973">
        <v>13.5</v>
      </c>
      <c r="G4973" t="s">
        <v>1</v>
      </c>
      <c r="H4973">
        <v>2</v>
      </c>
      <c r="I4973" t="s">
        <v>0</v>
      </c>
      <c r="J4973">
        <v>3</v>
      </c>
      <c r="K4973">
        <v>14.5</v>
      </c>
      <c r="L4973" t="s">
        <v>1</v>
      </c>
      <c r="M4973">
        <v>2</v>
      </c>
      <c r="N4973" t="s">
        <v>334</v>
      </c>
      <c r="O4973">
        <v>-1</v>
      </c>
      <c r="P4973" t="str">
        <f>D4973&amp;"-"&amp;F4973&amp;"-"&amp;G4973&amp;"-"&amp;E4973&amp;"-"&amp;H4973</f>
        <v>A2Delta-13.5-e-3-2</v>
      </c>
      <c r="Q4973" t="str">
        <f>I4973&amp;"-"&amp;K4973&amp;"-"&amp;L4973&amp;"-"&amp;J4973&amp;"-"&amp;M4973</f>
        <v>X2Pi-14.5-e-3-2</v>
      </c>
      <c r="R4973">
        <f>B4973+S4973</f>
        <v>33292.008276519999</v>
      </c>
      <c r="S4973">
        <f>_xlfn.IFNA(VLOOKUP(Q4973,'MARVEL-X'!A$2:I$1400,7,FALSE),VLOOKUP(Q4973,MARVEL!A$2:J$1522,10,FALSE))</f>
        <v>10751.99827652</v>
      </c>
      <c r="T4973">
        <f>IF(P4973=P4972,R4973+T4972,R4973)</f>
        <v>33292.008276519999</v>
      </c>
      <c r="U4973">
        <f>IF(P4973=P4972,1+U4972,1)</f>
        <v>1</v>
      </c>
      <c r="V4973" t="str">
        <f t="shared" si="77"/>
        <v/>
      </c>
      <c r="W4973" t="str">
        <f>IF(V4973="","",IF(ABS(V4973-R4973)&gt;W$1,ABS(V4973-R4973),""))</f>
        <v/>
      </c>
      <c r="X4973" t="str">
        <f>Y4973&amp;"-"&amp;Z4973&amp;"-"&amp;AC4973&amp;"-"&amp;AD4973&amp;"-"&amp;AG4973</f>
        <v>13.5-e-A-3-1.5</v>
      </c>
      <c r="Y4973">
        <f>F4973</f>
        <v>13.5</v>
      </c>
      <c r="Z4973" s="2" t="str">
        <f>G4973</f>
        <v>e</v>
      </c>
      <c r="AA4973">
        <f>_xlfn.IFNA(VLOOKUP(X4973,'duo-out'!A$2:Q$5000,5,FALSE),E4973+10*(H4973-1)+1+_xlfn.IFNA(VLOOKUP(D4973,states!A$2:C$10,3,FALSE),1))</f>
        <v>264</v>
      </c>
      <c r="AB4973" t="str">
        <f>IF(V4973="","",V4973)</f>
        <v/>
      </c>
      <c r="AC4973" s="2" t="str">
        <f>_xlfn.IFNA(VLOOKUP(D4973,states!A$2:C$10,2,FALSE),"XX")</f>
        <v>A</v>
      </c>
      <c r="AD4973">
        <f>E4973</f>
        <v>3</v>
      </c>
      <c r="AE4973">
        <f>_xlfn.IFNA(VLOOKUP(D4973,states!A$2:D$10,4,FALSE),0)</f>
        <v>2</v>
      </c>
      <c r="AF4973">
        <v>0.5</v>
      </c>
      <c r="AG4973">
        <f>IF(AE4973=0,AF4973,IF(AE4973=1,IF(F4973=0.5,0.5,IF(H4973=1,0.5,1.5)),IF(F4973=0.5,0.5,IF(H4973=1,2.5,1.5))))</f>
        <v>1.5</v>
      </c>
      <c r="AH4973" s="7">
        <f>IF(AC4973="XX",0,1/C4973^(1/5)*IF(E4973=0,100,1)/(E4973+1)^(1/4))</f>
        <v>0.8122523963562357</v>
      </c>
    </row>
    <row r="4974" spans="1:34">
      <c r="A4974">
        <v>267</v>
      </c>
      <c r="B4974" s="1">
        <v>22900.34</v>
      </c>
      <c r="C4974" s="6">
        <v>0.5</v>
      </c>
      <c r="D4974" t="s">
        <v>3</v>
      </c>
      <c r="E4974">
        <v>3</v>
      </c>
      <c r="F4974">
        <v>13.5</v>
      </c>
      <c r="G4974" t="s">
        <v>1</v>
      </c>
      <c r="H4974">
        <v>2</v>
      </c>
      <c r="I4974" t="s">
        <v>0</v>
      </c>
      <c r="J4974">
        <v>3</v>
      </c>
      <c r="K4974">
        <v>13.5</v>
      </c>
      <c r="L4974" t="s">
        <v>2</v>
      </c>
      <c r="M4974">
        <v>2</v>
      </c>
      <c r="N4974" t="s">
        <v>322</v>
      </c>
      <c r="O4974">
        <v>-1</v>
      </c>
      <c r="P4974" t="str">
        <f>D4974&amp;"-"&amp;F4974&amp;"-"&amp;G4974&amp;"-"&amp;E4974&amp;"-"&amp;H4974</f>
        <v>A2Delta-13.5-e-3-2</v>
      </c>
      <c r="Q4974" t="str">
        <f>I4974&amp;"-"&amp;K4974&amp;"-"&amp;L4974&amp;"-"&amp;J4974&amp;"-"&amp;M4974</f>
        <v>X2Pi-13.5-f-3-2</v>
      </c>
      <c r="R4974">
        <f>B4974+S4974</f>
        <v>33299.555611406002</v>
      </c>
      <c r="S4974">
        <f>_xlfn.IFNA(VLOOKUP(Q4974,'MARVEL-X'!A$2:I$1400,7,FALSE),VLOOKUP(Q4974,MARVEL!A$2:J$1522,10,FALSE))</f>
        <v>10399.215611406</v>
      </c>
      <c r="T4974">
        <f>IF(P4974=P4973,R4974+T4973,R4974)</f>
        <v>66591.563887925993</v>
      </c>
      <c r="U4974">
        <f>IF(P4974=P4973,1+U4973,1)</f>
        <v>2</v>
      </c>
      <c r="V4974">
        <f t="shared" si="77"/>
        <v>33295.781943962997</v>
      </c>
      <c r="W4974">
        <f>IF(V4974="","",IF(ABS(V4974-R4974)&gt;W$1,ABS(V4974-R4974),""))</f>
        <v>3.7736674430052517</v>
      </c>
      <c r="X4974" t="str">
        <f>Y4974&amp;"-"&amp;Z4974&amp;"-"&amp;AC4974&amp;"-"&amp;AD4974&amp;"-"&amp;AG4974</f>
        <v>13.5-e-A-3-1.5</v>
      </c>
      <c r="Y4974">
        <f>F4974</f>
        <v>13.5</v>
      </c>
      <c r="Z4974" s="2" t="str">
        <f>G4974</f>
        <v>e</v>
      </c>
      <c r="AA4974">
        <f>_xlfn.IFNA(VLOOKUP(X4974,'duo-out'!A$2:Q$5000,5,FALSE),E4974+10*(H4974-1)+1+_xlfn.IFNA(VLOOKUP(D4974,states!A$2:C$10,3,FALSE),1))</f>
        <v>264</v>
      </c>
      <c r="AB4974">
        <f>IF(V4974="","",V4974)</f>
        <v>33295.781943962997</v>
      </c>
      <c r="AC4974" s="2" t="str">
        <f>_xlfn.IFNA(VLOOKUP(D4974,states!A$2:C$10,2,FALSE),"XX")</f>
        <v>A</v>
      </c>
      <c r="AD4974">
        <f>E4974</f>
        <v>3</v>
      </c>
      <c r="AE4974">
        <f>_xlfn.IFNA(VLOOKUP(D4974,states!A$2:D$10,4,FALSE),0)</f>
        <v>2</v>
      </c>
      <c r="AF4974">
        <v>0.5</v>
      </c>
      <c r="AG4974">
        <f>IF(AE4974=0,AF4974,IF(AE4974=1,IF(F4974=0.5,0.5,IF(H4974=1,0.5,1.5)),IF(F4974=0.5,0.5,IF(H4974=1,2.5,1.5))))</f>
        <v>1.5</v>
      </c>
      <c r="AH4974" s="7">
        <f>IF(AC4974="XX",0,1/C4974^(1/5)*IF(E4974=0,100,1)/(E4974+1)^(1/4))</f>
        <v>0.8122523963562357</v>
      </c>
    </row>
    <row r="4975" spans="1:34">
      <c r="A4975">
        <v>300</v>
      </c>
      <c r="B4975" s="1">
        <v>22190.2</v>
      </c>
      <c r="C4975" s="6">
        <v>0.5</v>
      </c>
      <c r="D4975" t="s">
        <v>3</v>
      </c>
      <c r="E4975">
        <v>4</v>
      </c>
      <c r="F4975">
        <v>13.5</v>
      </c>
      <c r="G4975" t="s">
        <v>1</v>
      </c>
      <c r="H4975">
        <v>2</v>
      </c>
      <c r="I4975" t="s">
        <v>0</v>
      </c>
      <c r="J4975">
        <v>4</v>
      </c>
      <c r="K4975">
        <v>14.5</v>
      </c>
      <c r="L4975" t="s">
        <v>1</v>
      </c>
      <c r="M4975">
        <v>2</v>
      </c>
      <c r="N4975" t="s">
        <v>355</v>
      </c>
      <c r="O4975">
        <v>-1</v>
      </c>
      <c r="P4975" t="str">
        <f>D4975&amp;"-"&amp;F4975&amp;"-"&amp;G4975&amp;"-"&amp;E4975&amp;"-"&amp;H4975</f>
        <v>A2Delta-13.5-e-4-2</v>
      </c>
      <c r="Q4975" t="str">
        <f>I4975&amp;"-"&amp;K4975&amp;"-"&amp;L4975&amp;"-"&amp;J4975&amp;"-"&amp;M4975</f>
        <v>X2Pi-14.5-e-4-2</v>
      </c>
      <c r="R4975">
        <f>B4975+S4975</f>
        <v>35177.135720659004</v>
      </c>
      <c r="S4975">
        <f>_xlfn.IFNA(VLOOKUP(Q4975,'MARVEL-X'!A$2:I$1400,7,FALSE),VLOOKUP(Q4975,MARVEL!A$2:J$1522,10,FALSE))</f>
        <v>12986.935720658999</v>
      </c>
      <c r="T4975">
        <f>IF(P4975=P4974,R4975+T4974,R4975)</f>
        <v>35177.135720659004</v>
      </c>
      <c r="U4975">
        <f>IF(P4975=P4974,1+U4974,1)</f>
        <v>1</v>
      </c>
      <c r="V4975" t="str">
        <f t="shared" si="77"/>
        <v/>
      </c>
      <c r="W4975" t="str">
        <f>IF(V4975="","",IF(ABS(V4975-R4975)&gt;W$1,ABS(V4975-R4975),""))</f>
        <v/>
      </c>
      <c r="X4975" t="str">
        <f>Y4975&amp;"-"&amp;Z4975&amp;"-"&amp;AC4975&amp;"-"&amp;AD4975&amp;"-"&amp;AG4975</f>
        <v>13.5-e-A-4-1.5</v>
      </c>
      <c r="Y4975">
        <f>F4975</f>
        <v>13.5</v>
      </c>
      <c r="Z4975" s="2" t="str">
        <f>G4975</f>
        <v>e</v>
      </c>
      <c r="AA4975">
        <f>_xlfn.IFNA(VLOOKUP(X4975,'duo-out'!A$2:Q$5000,5,FALSE),E4975+10*(H4975-1)+1+_xlfn.IFNA(VLOOKUP(D4975,states!A$2:C$10,3,FALSE),1))</f>
        <v>265</v>
      </c>
      <c r="AB4975" t="str">
        <f>IF(V4975="","",V4975)</f>
        <v/>
      </c>
      <c r="AC4975" s="2" t="str">
        <f>_xlfn.IFNA(VLOOKUP(D4975,states!A$2:C$10,2,FALSE),"XX")</f>
        <v>A</v>
      </c>
      <c r="AD4975">
        <f>E4975</f>
        <v>4</v>
      </c>
      <c r="AE4975">
        <f>_xlfn.IFNA(VLOOKUP(D4975,states!A$2:D$10,4,FALSE),0)</f>
        <v>2</v>
      </c>
      <c r="AF4975">
        <v>0.5</v>
      </c>
      <c r="AG4975">
        <f>IF(AE4975=0,AF4975,IF(AE4975=1,IF(F4975=0.5,0.5,IF(H4975=1,0.5,1.5)),IF(F4975=0.5,0.5,IF(H4975=1,2.5,1.5))))</f>
        <v>1.5</v>
      </c>
      <c r="AH4975" s="7">
        <f>IF(AC4975="XX",0,1/C4975^(1/5)*IF(E4975=0,100,1)/(E4975+1)^(1/4))</f>
        <v>0.76818088824663155</v>
      </c>
    </row>
    <row r="4976" spans="1:34">
      <c r="A4976">
        <v>287</v>
      </c>
      <c r="B4976" s="1">
        <v>22535.23</v>
      </c>
      <c r="C4976" s="6">
        <v>0.5</v>
      </c>
      <c r="D4976" t="s">
        <v>3</v>
      </c>
      <c r="E4976">
        <v>4</v>
      </c>
      <c r="F4976">
        <v>13.5</v>
      </c>
      <c r="G4976" t="s">
        <v>1</v>
      </c>
      <c r="H4976">
        <v>2</v>
      </c>
      <c r="I4976" t="s">
        <v>0</v>
      </c>
      <c r="J4976">
        <v>4</v>
      </c>
      <c r="K4976">
        <v>13.5</v>
      </c>
      <c r="L4976" t="s">
        <v>2</v>
      </c>
      <c r="M4976">
        <v>2</v>
      </c>
      <c r="N4976" t="s">
        <v>342</v>
      </c>
      <c r="O4976">
        <v>-1</v>
      </c>
      <c r="P4976" t="str">
        <f>D4976&amp;"-"&amp;F4976&amp;"-"&amp;G4976&amp;"-"&amp;E4976&amp;"-"&amp;H4976</f>
        <v>A2Delta-13.5-e-4-2</v>
      </c>
      <c r="Q4976" t="str">
        <f>I4976&amp;"-"&amp;K4976&amp;"-"&amp;L4976&amp;"-"&amp;J4976&amp;"-"&amp;M4976</f>
        <v>X2Pi-13.5-f-4-2</v>
      </c>
      <c r="R4976">
        <f>B4976+S4976</f>
        <v>35184.510476322997</v>
      </c>
      <c r="S4976">
        <f>_xlfn.IFNA(VLOOKUP(Q4976,'MARVEL-X'!A$2:I$1400,7,FALSE),VLOOKUP(Q4976,MARVEL!A$2:J$1522,10,FALSE))</f>
        <v>12649.280476323</v>
      </c>
      <c r="T4976">
        <f>IF(P4976=P4975,R4976+T4975,R4976)</f>
        <v>70361.646196982008</v>
      </c>
      <c r="U4976">
        <f>IF(P4976=P4975,1+U4975,1)</f>
        <v>2</v>
      </c>
      <c r="V4976">
        <f t="shared" si="77"/>
        <v>35180.823098491004</v>
      </c>
      <c r="W4976">
        <f>IF(V4976="","",IF(ABS(V4976-R4976)&gt;W$1,ABS(V4976-R4976),""))</f>
        <v>3.6873778319932171</v>
      </c>
      <c r="X4976" t="str">
        <f>Y4976&amp;"-"&amp;Z4976&amp;"-"&amp;AC4976&amp;"-"&amp;AD4976&amp;"-"&amp;AG4976</f>
        <v>13.5-e-A-4-1.5</v>
      </c>
      <c r="Y4976">
        <f>F4976</f>
        <v>13.5</v>
      </c>
      <c r="Z4976" s="2" t="str">
        <f>G4976</f>
        <v>e</v>
      </c>
      <c r="AA4976">
        <f>_xlfn.IFNA(VLOOKUP(X4976,'duo-out'!A$2:Q$5000,5,FALSE),E4976+10*(H4976-1)+1+_xlfn.IFNA(VLOOKUP(D4976,states!A$2:C$10,3,FALSE),1))</f>
        <v>265</v>
      </c>
      <c r="AB4976">
        <f>IF(V4976="","",V4976)</f>
        <v>35180.823098491004</v>
      </c>
      <c r="AC4976" s="2" t="str">
        <f>_xlfn.IFNA(VLOOKUP(D4976,states!A$2:C$10,2,FALSE),"XX")</f>
        <v>A</v>
      </c>
      <c r="AD4976">
        <f>E4976</f>
        <v>4</v>
      </c>
      <c r="AE4976">
        <f>_xlfn.IFNA(VLOOKUP(D4976,states!A$2:D$10,4,FALSE),0)</f>
        <v>2</v>
      </c>
      <c r="AF4976">
        <v>0.5</v>
      </c>
      <c r="AG4976">
        <f>IF(AE4976=0,AF4976,IF(AE4976=1,IF(F4976=0.5,0.5,IF(H4976=1,0.5,1.5)),IF(F4976=0.5,0.5,IF(H4976=1,2.5,1.5))))</f>
        <v>1.5</v>
      </c>
      <c r="AH4976" s="7">
        <f>IF(AC4976="XX",0,1/C4976^(1/5)*IF(E4976=0,100,1)/(E4976+1)^(1/4))</f>
        <v>0.76818088824663155</v>
      </c>
    </row>
    <row r="4977" spans="1:34">
      <c r="A4977">
        <v>6145</v>
      </c>
      <c r="B4977" s="1">
        <v>22016.43</v>
      </c>
      <c r="C4977" s="6">
        <v>0.5</v>
      </c>
      <c r="D4977" t="s">
        <v>3</v>
      </c>
      <c r="E4977">
        <v>5</v>
      </c>
      <c r="F4977">
        <v>13.5</v>
      </c>
      <c r="G4977" t="s">
        <v>1</v>
      </c>
      <c r="H4977">
        <v>1</v>
      </c>
      <c r="I4977" t="s">
        <v>0</v>
      </c>
      <c r="J4977">
        <v>5</v>
      </c>
      <c r="K4977">
        <v>13.5</v>
      </c>
      <c r="L4977" t="s">
        <v>2</v>
      </c>
      <c r="M4977">
        <v>1</v>
      </c>
      <c r="N4977" t="s">
        <v>6201</v>
      </c>
      <c r="O4977">
        <v>1</v>
      </c>
      <c r="P4977" t="str">
        <f>D4977&amp;"-"&amp;F4977&amp;"-"&amp;G4977&amp;"-"&amp;E4977&amp;"-"&amp;H4977</f>
        <v>A2Delta-13.5-e-5-1</v>
      </c>
      <c r="Q4977" t="str">
        <f>I4977&amp;"-"&amp;K4977&amp;"-"&amp;L4977&amp;"-"&amp;J4977&amp;"-"&amp;M4977</f>
        <v>X2Pi-13.5-f-5-1</v>
      </c>
      <c r="R4977" t="e">
        <f>B4977+S4977</f>
        <v>#N/A</v>
      </c>
      <c r="S4977" t="e">
        <f>_xlfn.IFNA(VLOOKUP(Q4977,'MARVEL-X'!A$2:I$1400,7,FALSE),VLOOKUP(Q4977,MARVEL!A$2:J$1522,10,FALSE))</f>
        <v>#N/A</v>
      </c>
      <c r="T4977" t="e">
        <f>IF(P4977=P4976,R4977+T4976,R4977)</f>
        <v>#N/A</v>
      </c>
      <c r="U4977">
        <f>IF(P4977=P4976,1+U4976,1)</f>
        <v>1</v>
      </c>
      <c r="V4977" t="e">
        <f t="shared" si="77"/>
        <v>#N/A</v>
      </c>
      <c r="W4977" t="e">
        <f>IF(V4977="","",IF(ABS(V4977-R4977)&gt;W$1,ABS(V4977-R4977),""))</f>
        <v>#N/A</v>
      </c>
      <c r="X4977" t="str">
        <f>Y4977&amp;"-"&amp;Z4977&amp;"-"&amp;AC4977&amp;"-"&amp;AD4977&amp;"-"&amp;AG4977</f>
        <v>13.5-e-A-5-2.5</v>
      </c>
      <c r="Y4977">
        <f>F4977</f>
        <v>13.5</v>
      </c>
      <c r="Z4977" s="2" t="str">
        <f>G4977</f>
        <v>e</v>
      </c>
      <c r="AA4977">
        <f>_xlfn.IFNA(VLOOKUP(X4977,'duo-out'!A$2:Q$5000,5,FALSE),E4977+10*(H4977-1)+1+_xlfn.IFNA(VLOOKUP(D4977,states!A$2:C$10,3,FALSE),1))</f>
        <v>256</v>
      </c>
      <c r="AB4977" t="e">
        <f>IF(V4977="","",V4977)</f>
        <v>#N/A</v>
      </c>
      <c r="AC4977" s="2" t="str">
        <f>_xlfn.IFNA(VLOOKUP(D4977,states!A$2:C$10,2,FALSE),"XX")</f>
        <v>A</v>
      </c>
      <c r="AD4977">
        <f>E4977</f>
        <v>5</v>
      </c>
      <c r="AE4977">
        <f>_xlfn.IFNA(VLOOKUP(D4977,states!A$2:D$10,4,FALSE),0)</f>
        <v>2</v>
      </c>
      <c r="AF4977">
        <v>0.5</v>
      </c>
      <c r="AG4977">
        <f>IF(AE4977=0,AF4977,IF(AE4977=1,IF(F4977=0.5,0.5,IF(H4977=1,0.5,1.5)),IF(F4977=0.5,0.5,IF(H4977=1,2.5,1.5))))</f>
        <v>2.5</v>
      </c>
      <c r="AH4977" s="7">
        <f>IF(AC4977="XX",0,1/C4977^(1/5)*IF(E4977=0,100,1)/(E4977+1)^(1/4))</f>
        <v>0.73395289278439235</v>
      </c>
    </row>
    <row r="4978" spans="1:34">
      <c r="A4978">
        <v>6174</v>
      </c>
      <c r="B4978" s="1">
        <v>21961.29</v>
      </c>
      <c r="C4978" s="6">
        <v>0.5</v>
      </c>
      <c r="D4978" t="s">
        <v>3</v>
      </c>
      <c r="E4978">
        <v>5</v>
      </c>
      <c r="F4978">
        <v>13.5</v>
      </c>
      <c r="G4978" t="s">
        <v>1</v>
      </c>
      <c r="H4978">
        <v>2</v>
      </c>
      <c r="I4978" t="s">
        <v>0</v>
      </c>
      <c r="J4978">
        <v>5</v>
      </c>
      <c r="K4978">
        <v>13.5</v>
      </c>
      <c r="L4978" t="s">
        <v>2</v>
      </c>
      <c r="M4978">
        <v>2</v>
      </c>
      <c r="N4978" t="s">
        <v>6230</v>
      </c>
      <c r="O4978">
        <v>1</v>
      </c>
      <c r="P4978" t="str">
        <f>D4978&amp;"-"&amp;F4978&amp;"-"&amp;G4978&amp;"-"&amp;E4978&amp;"-"&amp;H4978</f>
        <v>A2Delta-13.5-e-5-2</v>
      </c>
      <c r="Q4978" t="str">
        <f>I4978&amp;"-"&amp;K4978&amp;"-"&amp;L4978&amp;"-"&amp;J4978&amp;"-"&amp;M4978</f>
        <v>X2Pi-13.5-f-5-2</v>
      </c>
      <c r="R4978" t="e">
        <f>B4978+S4978</f>
        <v>#N/A</v>
      </c>
      <c r="S4978" t="e">
        <f>_xlfn.IFNA(VLOOKUP(Q4978,'MARVEL-X'!A$2:I$1400,7,FALSE),VLOOKUP(Q4978,MARVEL!A$2:J$1522,10,FALSE))</f>
        <v>#N/A</v>
      </c>
      <c r="T4978" t="e">
        <f>IF(P4978=P4977,R4978+T4977,R4978)</f>
        <v>#N/A</v>
      </c>
      <c r="U4978">
        <f>IF(P4978=P4977,1+U4977,1)</f>
        <v>1</v>
      </c>
      <c r="V4978" t="e">
        <f t="shared" si="77"/>
        <v>#N/A</v>
      </c>
      <c r="W4978" t="e">
        <f>IF(V4978="","",IF(ABS(V4978-R4978)&gt;W$1,ABS(V4978-R4978),""))</f>
        <v>#N/A</v>
      </c>
      <c r="X4978" t="str">
        <f>Y4978&amp;"-"&amp;Z4978&amp;"-"&amp;AC4978&amp;"-"&amp;AD4978&amp;"-"&amp;AG4978</f>
        <v>13.5-e-A-5-1.5</v>
      </c>
      <c r="Y4978">
        <f>F4978</f>
        <v>13.5</v>
      </c>
      <c r="Z4978" s="2" t="str">
        <f>G4978</f>
        <v>e</v>
      </c>
      <c r="AA4978">
        <f>_xlfn.IFNA(VLOOKUP(X4978,'duo-out'!A$2:Q$5000,5,FALSE),E4978+10*(H4978-1)+1+_xlfn.IFNA(VLOOKUP(D4978,states!A$2:C$10,3,FALSE),1))</f>
        <v>266</v>
      </c>
      <c r="AB4978" t="e">
        <f>IF(V4978="","",V4978)</f>
        <v>#N/A</v>
      </c>
      <c r="AC4978" s="2" t="str">
        <f>_xlfn.IFNA(VLOOKUP(D4978,states!A$2:C$10,2,FALSE),"XX")</f>
        <v>A</v>
      </c>
      <c r="AD4978">
        <f>E4978</f>
        <v>5</v>
      </c>
      <c r="AE4978">
        <f>_xlfn.IFNA(VLOOKUP(D4978,states!A$2:D$10,4,FALSE),0)</f>
        <v>2</v>
      </c>
      <c r="AF4978">
        <v>0.5</v>
      </c>
      <c r="AG4978">
        <f>IF(AE4978=0,AF4978,IF(AE4978=1,IF(F4978=0.5,0.5,IF(H4978=1,0.5,1.5)),IF(F4978=0.5,0.5,IF(H4978=1,2.5,1.5))))</f>
        <v>1.5</v>
      </c>
      <c r="AH4978" s="7">
        <f>IF(AC4978="XX",0,1/C4978^(1/5)*IF(E4978=0,100,1)/(E4978+1)^(1/4))</f>
        <v>0.73395289278439235</v>
      </c>
    </row>
    <row r="4979" spans="1:34">
      <c r="A4979">
        <v>3891</v>
      </c>
      <c r="B4979" s="1">
        <v>20239.239000000001</v>
      </c>
      <c r="C4979" s="6">
        <v>6.0240000000000002E-2</v>
      </c>
      <c r="D4979" t="s">
        <v>3</v>
      </c>
      <c r="E4979">
        <v>0</v>
      </c>
      <c r="F4979">
        <v>13.5</v>
      </c>
      <c r="G4979" t="s">
        <v>2</v>
      </c>
      <c r="H4979">
        <v>1</v>
      </c>
      <c r="I4979" t="s">
        <v>0</v>
      </c>
      <c r="J4979">
        <v>1</v>
      </c>
      <c r="K4979">
        <v>14.5</v>
      </c>
      <c r="L4979" t="s">
        <v>2</v>
      </c>
      <c r="M4979">
        <v>1</v>
      </c>
      <c r="N4979" t="s">
        <v>3947</v>
      </c>
      <c r="O4979">
        <v>1</v>
      </c>
      <c r="P4979" t="str">
        <f>D4979&amp;"-"&amp;F4979&amp;"-"&amp;G4979&amp;"-"&amp;E4979&amp;"-"&amp;H4979</f>
        <v>A2Delta-13.5-f-0-1</v>
      </c>
      <c r="Q4979" t="str">
        <f>I4979&amp;"-"&amp;K4979&amp;"-"&amp;L4979&amp;"-"&amp;J4979&amp;"-"&amp;M4979</f>
        <v>X2Pi-14.5-f-1-1</v>
      </c>
      <c r="R4979">
        <f>B4979+S4979</f>
        <v>25761.312833526001</v>
      </c>
      <c r="S4979">
        <f>_xlfn.IFNA(VLOOKUP(Q4979,'MARVEL-X'!A$2:I$1400,7,FALSE),VLOOKUP(Q4979,MARVEL!A$2:J$1522,10,FALSE))</f>
        <v>5522.0738335260003</v>
      </c>
      <c r="T4979">
        <f>IF(P4979=P4978,R4979+T4978,R4979)</f>
        <v>25761.312833526001</v>
      </c>
      <c r="U4979">
        <f>IF(P4979=P4978,1+U4978,1)</f>
        <v>1</v>
      </c>
      <c r="V4979" t="str">
        <f t="shared" si="77"/>
        <v/>
      </c>
      <c r="W4979" t="str">
        <f>IF(V4979="","",IF(ABS(V4979-R4979)&gt;W$1,ABS(V4979-R4979),""))</f>
        <v/>
      </c>
      <c r="X4979" t="str">
        <f>Y4979&amp;"-"&amp;Z4979&amp;"-"&amp;AC4979&amp;"-"&amp;AD4979&amp;"-"&amp;AG4979</f>
        <v>13.5-f-A-0-2.5</v>
      </c>
      <c r="Y4979">
        <f>F4979</f>
        <v>13.5</v>
      </c>
      <c r="Z4979" s="2" t="str">
        <f>G4979</f>
        <v>f</v>
      </c>
      <c r="AA4979">
        <f>_xlfn.IFNA(VLOOKUP(X4979,'duo-out'!A$2:Q$5000,5,FALSE),E4979+10*(H4979-1)+1+_xlfn.IFNA(VLOOKUP(D4979,states!A$2:C$10,3,FALSE),1))</f>
        <v>251</v>
      </c>
      <c r="AB4979" t="str">
        <f>IF(V4979="","",V4979)</f>
        <v/>
      </c>
      <c r="AC4979" s="2" t="str">
        <f>_xlfn.IFNA(VLOOKUP(D4979,states!A$2:C$10,2,FALSE),"XX")</f>
        <v>A</v>
      </c>
      <c r="AD4979">
        <f>E4979</f>
        <v>0</v>
      </c>
      <c r="AE4979">
        <f>_xlfn.IFNA(VLOOKUP(D4979,states!A$2:D$10,4,FALSE),0)</f>
        <v>2</v>
      </c>
      <c r="AF4979">
        <v>0.5</v>
      </c>
      <c r="AG4979">
        <f>IF(AE4979=0,AF4979,IF(AE4979=1,IF(F4979=0.5,0.5,IF(H4979=1,0.5,1.5)),IF(F4979=0.5,0.5,IF(H4979=1,2.5,1.5))))</f>
        <v>2.5</v>
      </c>
      <c r="AH4979" s="7">
        <f>IF(AC4979="XX",0,1/C4979^(1/5)*IF(E4979=0,100,1)/(E4979+1)^(1/4))</f>
        <v>175.39734185912016</v>
      </c>
    </row>
    <row r="4980" spans="1:34">
      <c r="A4980">
        <v>3855</v>
      </c>
      <c r="B4980" s="1">
        <v>20599.837899999999</v>
      </c>
      <c r="C4980" s="6">
        <v>1.0749999999999999E-2</v>
      </c>
      <c r="D4980" t="s">
        <v>3</v>
      </c>
      <c r="E4980">
        <v>0</v>
      </c>
      <c r="F4980">
        <v>13.5</v>
      </c>
      <c r="G4980" t="s">
        <v>2</v>
      </c>
      <c r="H4980">
        <v>1</v>
      </c>
      <c r="I4980" t="s">
        <v>0</v>
      </c>
      <c r="J4980">
        <v>1</v>
      </c>
      <c r="K4980">
        <v>13.5</v>
      </c>
      <c r="L4980" t="s">
        <v>1</v>
      </c>
      <c r="M4980">
        <v>1</v>
      </c>
      <c r="N4980" t="s">
        <v>3911</v>
      </c>
      <c r="O4980">
        <v>1</v>
      </c>
      <c r="P4980" t="str">
        <f>D4980&amp;"-"&amp;F4980&amp;"-"&amp;G4980&amp;"-"&amp;E4980&amp;"-"&amp;H4980</f>
        <v>A2Delta-13.5-f-0-1</v>
      </c>
      <c r="Q4980" t="str">
        <f>I4980&amp;"-"&amp;K4980&amp;"-"&amp;L4980&amp;"-"&amp;J4980&amp;"-"&amp;M4980</f>
        <v>X2Pi-13.5-e-1-1</v>
      </c>
      <c r="R4980">
        <f>B4980+S4980</f>
        <v>25761.355660218</v>
      </c>
      <c r="S4980">
        <f>_xlfn.IFNA(VLOOKUP(Q4980,'MARVEL-X'!A$2:I$1400,7,FALSE),VLOOKUP(Q4980,MARVEL!A$2:J$1522,10,FALSE))</f>
        <v>5161.5177602180001</v>
      </c>
      <c r="T4980">
        <f>IF(P4980=P4979,R4980+T4979,R4980)</f>
        <v>51522.668493744</v>
      </c>
      <c r="U4980">
        <f>IF(P4980=P4979,1+U4979,1)</f>
        <v>2</v>
      </c>
      <c r="V4980" t="str">
        <f t="shared" si="77"/>
        <v/>
      </c>
      <c r="W4980" t="str">
        <f>IF(V4980="","",IF(ABS(V4980-R4980)&gt;W$1,ABS(V4980-R4980),""))</f>
        <v/>
      </c>
      <c r="X4980" t="str">
        <f>Y4980&amp;"-"&amp;Z4980&amp;"-"&amp;AC4980&amp;"-"&amp;AD4980&amp;"-"&amp;AG4980</f>
        <v>13.5-f-A-0-2.5</v>
      </c>
      <c r="Y4980">
        <f>F4980</f>
        <v>13.5</v>
      </c>
      <c r="Z4980" s="2" t="str">
        <f>G4980</f>
        <v>f</v>
      </c>
      <c r="AA4980">
        <f>_xlfn.IFNA(VLOOKUP(X4980,'duo-out'!A$2:Q$5000,5,FALSE),E4980+10*(H4980-1)+1+_xlfn.IFNA(VLOOKUP(D4980,states!A$2:C$10,3,FALSE),1))</f>
        <v>251</v>
      </c>
      <c r="AB4980" t="str">
        <f>IF(V4980="","",V4980)</f>
        <v/>
      </c>
      <c r="AC4980" s="2" t="str">
        <f>_xlfn.IFNA(VLOOKUP(D4980,states!A$2:C$10,2,FALSE),"XX")</f>
        <v>A</v>
      </c>
      <c r="AD4980">
        <f>E4980</f>
        <v>0</v>
      </c>
      <c r="AE4980">
        <f>_xlfn.IFNA(VLOOKUP(D4980,states!A$2:D$10,4,FALSE),0)</f>
        <v>2</v>
      </c>
      <c r="AF4980">
        <v>0.5</v>
      </c>
      <c r="AG4980">
        <f>IF(AE4980=0,AF4980,IF(AE4980=1,IF(F4980=0.5,0.5,IF(H4980=1,0.5,1.5)),IF(F4980=0.5,0.5,IF(H4980=1,2.5,1.5))))</f>
        <v>2.5</v>
      </c>
      <c r="AH4980" s="7">
        <f>IF(AC4980="XX",0,1/C4980^(1/5)*IF(E4980=0,100,1)/(E4980+1)^(1/4))</f>
        <v>247.58156688087431</v>
      </c>
    </row>
    <row r="4981" spans="1:34">
      <c r="A4981">
        <v>3199</v>
      </c>
      <c r="B4981" s="1">
        <v>23236.875</v>
      </c>
      <c r="C4981" s="6">
        <v>0.01</v>
      </c>
      <c r="D4981" t="s">
        <v>3</v>
      </c>
      <c r="E4981">
        <v>0</v>
      </c>
      <c r="F4981">
        <v>13.5</v>
      </c>
      <c r="G4981" t="s">
        <v>2</v>
      </c>
      <c r="H4981">
        <v>1</v>
      </c>
      <c r="I4981" t="s">
        <v>0</v>
      </c>
      <c r="J4981">
        <v>0</v>
      </c>
      <c r="K4981">
        <v>13.5</v>
      </c>
      <c r="L4981" t="s">
        <v>1</v>
      </c>
      <c r="M4981">
        <v>1</v>
      </c>
      <c r="N4981" t="s">
        <v>3255</v>
      </c>
      <c r="O4981">
        <v>1</v>
      </c>
      <c r="P4981" t="str">
        <f>D4981&amp;"-"&amp;F4981&amp;"-"&amp;G4981&amp;"-"&amp;E4981&amp;"-"&amp;H4981</f>
        <v>A2Delta-13.5-f-0-1</v>
      </c>
      <c r="Q4981" t="str">
        <f>I4981&amp;"-"&amp;K4981&amp;"-"&amp;L4981&amp;"-"&amp;J4981&amp;"-"&amp;M4981</f>
        <v>X2Pi-13.5-e-0-1</v>
      </c>
      <c r="R4981">
        <f>B4981+S4981</f>
        <v>25761.361864801998</v>
      </c>
      <c r="S4981">
        <f>_xlfn.IFNA(VLOOKUP(Q4981,'MARVEL-X'!A$2:I$1400,7,FALSE),VLOOKUP(Q4981,MARVEL!A$2:J$1522,10,FALSE))</f>
        <v>2524.4868648020001</v>
      </c>
      <c r="T4981">
        <f>IF(P4981=P4980,R4981+T4980,R4981)</f>
        <v>77284.030358546006</v>
      </c>
      <c r="U4981">
        <f>IF(P4981=P4980,1+U4980,1)</f>
        <v>3</v>
      </c>
      <c r="V4981" t="str">
        <f t="shared" si="77"/>
        <v/>
      </c>
      <c r="W4981" t="str">
        <f>IF(V4981="","",IF(ABS(V4981-R4981)&gt;W$1,ABS(V4981-R4981),""))</f>
        <v/>
      </c>
      <c r="X4981" t="str">
        <f>Y4981&amp;"-"&amp;Z4981&amp;"-"&amp;AC4981&amp;"-"&amp;AD4981&amp;"-"&amp;AG4981</f>
        <v>13.5-f-A-0-2.5</v>
      </c>
      <c r="Y4981">
        <f>F4981</f>
        <v>13.5</v>
      </c>
      <c r="Z4981" s="2" t="str">
        <f>G4981</f>
        <v>f</v>
      </c>
      <c r="AA4981">
        <f>_xlfn.IFNA(VLOOKUP(X4981,'duo-out'!A$2:Q$5000,5,FALSE),E4981+10*(H4981-1)+1+_xlfn.IFNA(VLOOKUP(D4981,states!A$2:C$10,3,FALSE),1))</f>
        <v>251</v>
      </c>
      <c r="AB4981" t="str">
        <f>IF(V4981="","",V4981)</f>
        <v/>
      </c>
      <c r="AC4981" s="2" t="str">
        <f>_xlfn.IFNA(VLOOKUP(D4981,states!A$2:C$10,2,FALSE),"XX")</f>
        <v>A</v>
      </c>
      <c r="AD4981">
        <f>E4981</f>
        <v>0</v>
      </c>
      <c r="AE4981">
        <f>_xlfn.IFNA(VLOOKUP(D4981,states!A$2:D$10,4,FALSE),0)</f>
        <v>2</v>
      </c>
      <c r="AF4981">
        <v>0.5</v>
      </c>
      <c r="AG4981">
        <f>IF(AE4981=0,AF4981,IF(AE4981=1,IF(F4981=0.5,0.5,IF(H4981=1,0.5,1.5)),IF(F4981=0.5,0.5,IF(H4981=1,2.5,1.5))))</f>
        <v>2.5</v>
      </c>
      <c r="AH4981" s="7">
        <f>IF(AC4981="XX",0,1/C4981^(1/5)*IF(E4981=0,100,1)/(E4981+1)^(1/4))</f>
        <v>251.188643150958</v>
      </c>
    </row>
    <row r="4982" spans="1:34">
      <c r="A4982">
        <v>3177</v>
      </c>
      <c r="B4982" s="1">
        <v>23599.107599999999</v>
      </c>
      <c r="C4982" s="6">
        <v>5.0000000000000001E-3</v>
      </c>
      <c r="D4982" t="s">
        <v>3</v>
      </c>
      <c r="E4982">
        <v>0</v>
      </c>
      <c r="F4982">
        <v>13.5</v>
      </c>
      <c r="G4982" t="s">
        <v>2</v>
      </c>
      <c r="H4982">
        <v>1</v>
      </c>
      <c r="I4982" t="s">
        <v>0</v>
      </c>
      <c r="J4982">
        <v>0</v>
      </c>
      <c r="K4982">
        <v>12.5</v>
      </c>
      <c r="L4982" t="s">
        <v>2</v>
      </c>
      <c r="M4982">
        <v>1</v>
      </c>
      <c r="N4982" t="s">
        <v>3233</v>
      </c>
      <c r="O4982">
        <v>1</v>
      </c>
      <c r="P4982" t="str">
        <f>D4982&amp;"-"&amp;F4982&amp;"-"&amp;G4982&amp;"-"&amp;E4982&amp;"-"&amp;H4982</f>
        <v>A2Delta-13.5-f-0-1</v>
      </c>
      <c r="Q4982" t="str">
        <f>I4982&amp;"-"&amp;K4982&amp;"-"&amp;L4982&amp;"-"&amp;J4982&amp;"-"&amp;M4982</f>
        <v>X2Pi-12.5-f-0-1</v>
      </c>
      <c r="R4982">
        <f>B4982+S4982</f>
        <v>25761.348802836001</v>
      </c>
      <c r="S4982">
        <f>_xlfn.IFNA(VLOOKUP(Q4982,'MARVEL-X'!A$2:I$1400,7,FALSE),VLOOKUP(Q4982,MARVEL!A$2:J$1522,10,FALSE))</f>
        <v>2162.241202836</v>
      </c>
      <c r="T4982">
        <f>IF(P4982=P4981,R4982+T4981,R4982)</f>
        <v>103045.37916138201</v>
      </c>
      <c r="U4982">
        <f>IF(P4982=P4981,1+U4981,1)</f>
        <v>4</v>
      </c>
      <c r="V4982" t="str">
        <f t="shared" si="77"/>
        <v/>
      </c>
      <c r="W4982" t="str">
        <f>IF(V4982="","",IF(ABS(V4982-R4982)&gt;W$1,ABS(V4982-R4982),""))</f>
        <v/>
      </c>
      <c r="X4982" t="str">
        <f>Y4982&amp;"-"&amp;Z4982&amp;"-"&amp;AC4982&amp;"-"&amp;AD4982&amp;"-"&amp;AG4982</f>
        <v>13.5-f-A-0-2.5</v>
      </c>
      <c r="Y4982">
        <f>F4982</f>
        <v>13.5</v>
      </c>
      <c r="Z4982" s="2" t="str">
        <f>G4982</f>
        <v>f</v>
      </c>
      <c r="AA4982">
        <f>_xlfn.IFNA(VLOOKUP(X4982,'duo-out'!A$2:Q$5000,5,FALSE),E4982+10*(H4982-1)+1+_xlfn.IFNA(VLOOKUP(D4982,states!A$2:C$10,3,FALSE),1))</f>
        <v>251</v>
      </c>
      <c r="AB4982" t="str">
        <f>IF(V4982="","",V4982)</f>
        <v/>
      </c>
      <c r="AC4982" s="2" t="str">
        <f>_xlfn.IFNA(VLOOKUP(D4982,states!A$2:C$10,2,FALSE),"XX")</f>
        <v>A</v>
      </c>
      <c r="AD4982">
        <f>E4982</f>
        <v>0</v>
      </c>
      <c r="AE4982">
        <f>_xlfn.IFNA(VLOOKUP(D4982,states!A$2:D$10,4,FALSE),0)</f>
        <v>2</v>
      </c>
      <c r="AF4982">
        <v>0.5</v>
      </c>
      <c r="AG4982">
        <f>IF(AE4982=0,AF4982,IF(AE4982=1,IF(F4982=0.5,0.5,IF(H4982=1,0.5,1.5)),IF(F4982=0.5,0.5,IF(H4982=1,2.5,1.5))))</f>
        <v>2.5</v>
      </c>
      <c r="AH4982" s="7">
        <f>IF(AC4982="XX",0,1/C4982^(1/5)*IF(E4982=0,100,1)/(E4982+1)^(1/4))</f>
        <v>288.53998118144267</v>
      </c>
    </row>
    <row r="4983" spans="1:34">
      <c r="A4983">
        <v>3270</v>
      </c>
      <c r="B4983" s="1">
        <v>22861.984100000001</v>
      </c>
      <c r="C4983" s="6">
        <v>1.5219999999999999E-2</v>
      </c>
      <c r="D4983" t="s">
        <v>3</v>
      </c>
      <c r="E4983">
        <v>0</v>
      </c>
      <c r="F4983">
        <v>13.5</v>
      </c>
      <c r="G4983" t="s">
        <v>2</v>
      </c>
      <c r="H4983">
        <v>1</v>
      </c>
      <c r="I4983" t="s">
        <v>0</v>
      </c>
      <c r="J4983">
        <v>0</v>
      </c>
      <c r="K4983">
        <v>14.5</v>
      </c>
      <c r="L4983" t="s">
        <v>2</v>
      </c>
      <c r="M4983">
        <v>1</v>
      </c>
      <c r="N4983" t="s">
        <v>3326</v>
      </c>
      <c r="O4983">
        <v>1</v>
      </c>
      <c r="P4983" t="str">
        <f>D4983&amp;"-"&amp;F4983&amp;"-"&amp;G4983&amp;"-"&amp;E4983&amp;"-"&amp;H4983</f>
        <v>A2Delta-13.5-f-0-1</v>
      </c>
      <c r="Q4983" t="str">
        <f>I4983&amp;"-"&amp;K4983&amp;"-"&amp;L4983&amp;"-"&amp;J4983&amp;"-"&amp;M4983</f>
        <v>X2Pi-14.5-f-0-1</v>
      </c>
      <c r="R4983">
        <f>B4983+S4983</f>
        <v>25761.362302836002</v>
      </c>
      <c r="S4983">
        <f>_xlfn.IFNA(VLOOKUP(Q4983,'MARVEL-X'!A$2:I$1400,7,FALSE),VLOOKUP(Q4983,MARVEL!A$2:J$1522,10,FALSE))</f>
        <v>2899.3782028360001</v>
      </c>
      <c r="T4983">
        <f>IF(P4983=P4982,R4983+T4982,R4983)</f>
        <v>128806.74146421801</v>
      </c>
      <c r="U4983">
        <f>IF(P4983=P4982,1+U4982,1)</f>
        <v>5</v>
      </c>
      <c r="V4983" t="str">
        <f t="shared" si="77"/>
        <v/>
      </c>
      <c r="W4983" t="str">
        <f>IF(V4983="","",IF(ABS(V4983-R4983)&gt;W$1,ABS(V4983-R4983),""))</f>
        <v/>
      </c>
      <c r="X4983" t="str">
        <f>Y4983&amp;"-"&amp;Z4983&amp;"-"&amp;AC4983&amp;"-"&amp;AD4983&amp;"-"&amp;AG4983</f>
        <v>13.5-f-A-0-2.5</v>
      </c>
      <c r="Y4983">
        <f>F4983</f>
        <v>13.5</v>
      </c>
      <c r="Z4983" s="2" t="str">
        <f>G4983</f>
        <v>f</v>
      </c>
      <c r="AA4983">
        <f>_xlfn.IFNA(VLOOKUP(X4983,'duo-out'!A$2:Q$5000,5,FALSE),E4983+10*(H4983-1)+1+_xlfn.IFNA(VLOOKUP(D4983,states!A$2:C$10,3,FALSE),1))</f>
        <v>251</v>
      </c>
      <c r="AB4983" t="str">
        <f>IF(V4983="","",V4983)</f>
        <v/>
      </c>
      <c r="AC4983" s="2" t="str">
        <f>_xlfn.IFNA(VLOOKUP(D4983,states!A$2:C$10,2,FALSE),"XX")</f>
        <v>A</v>
      </c>
      <c r="AD4983">
        <f>E4983</f>
        <v>0</v>
      </c>
      <c r="AE4983">
        <f>_xlfn.IFNA(VLOOKUP(D4983,states!A$2:D$10,4,FALSE),0)</f>
        <v>2</v>
      </c>
      <c r="AF4983">
        <v>0.5</v>
      </c>
      <c r="AG4983">
        <f>IF(AE4983=0,AF4983,IF(AE4983=1,IF(F4983=0.5,0.5,IF(H4983=1,0.5,1.5)),IF(F4983=0.5,0.5,IF(H4983=1,2.5,1.5))))</f>
        <v>2.5</v>
      </c>
      <c r="AH4983" s="7">
        <f>IF(AC4983="XX",0,1/C4983^(1/5)*IF(E4983=0,100,1)/(E4983+1)^(1/4))</f>
        <v>230.94952295506803</v>
      </c>
    </row>
    <row r="4984" spans="1:34">
      <c r="A4984">
        <v>2627</v>
      </c>
      <c r="B4984" s="1">
        <v>23236.877199999999</v>
      </c>
      <c r="C4984" s="6">
        <v>6.9750000000000003E-3</v>
      </c>
      <c r="D4984" t="s">
        <v>3</v>
      </c>
      <c r="E4984">
        <v>0</v>
      </c>
      <c r="F4984">
        <v>13.5</v>
      </c>
      <c r="G4984" t="s">
        <v>2</v>
      </c>
      <c r="H4984">
        <v>1</v>
      </c>
      <c r="I4984" t="s">
        <v>0</v>
      </c>
      <c r="J4984">
        <v>0</v>
      </c>
      <c r="K4984">
        <v>13.5</v>
      </c>
      <c r="L4984" t="s">
        <v>1</v>
      </c>
      <c r="M4984">
        <v>1</v>
      </c>
      <c r="N4984" t="s">
        <v>2683</v>
      </c>
      <c r="O4984">
        <v>1</v>
      </c>
      <c r="P4984" t="str">
        <f>D4984&amp;"-"&amp;F4984&amp;"-"&amp;G4984&amp;"-"&amp;E4984&amp;"-"&amp;H4984</f>
        <v>A2Delta-13.5-f-0-1</v>
      </c>
      <c r="Q4984" t="str">
        <f>I4984&amp;"-"&amp;K4984&amp;"-"&amp;L4984&amp;"-"&amp;J4984&amp;"-"&amp;M4984</f>
        <v>X2Pi-13.5-e-0-1</v>
      </c>
      <c r="R4984">
        <f>B4984+S4984</f>
        <v>25761.364064802001</v>
      </c>
      <c r="S4984">
        <f>_xlfn.IFNA(VLOOKUP(Q4984,'MARVEL-X'!A$2:I$1400,7,FALSE),VLOOKUP(Q4984,MARVEL!A$2:J$1522,10,FALSE))</f>
        <v>2524.4868648020001</v>
      </c>
      <c r="T4984">
        <f>IF(P4984=P4983,R4984+T4983,R4984)</f>
        <v>154568.10552902002</v>
      </c>
      <c r="U4984">
        <f>IF(P4984=P4983,1+U4983,1)</f>
        <v>6</v>
      </c>
      <c r="V4984" t="str">
        <f t="shared" si="77"/>
        <v/>
      </c>
      <c r="W4984" t="str">
        <f>IF(V4984="","",IF(ABS(V4984-R4984)&gt;W$1,ABS(V4984-R4984),""))</f>
        <v/>
      </c>
      <c r="X4984" t="str">
        <f>Y4984&amp;"-"&amp;Z4984&amp;"-"&amp;AC4984&amp;"-"&amp;AD4984&amp;"-"&amp;AG4984</f>
        <v>13.5-f-A-0-2.5</v>
      </c>
      <c r="Y4984">
        <f>F4984</f>
        <v>13.5</v>
      </c>
      <c r="Z4984" s="2" t="str">
        <f>G4984</f>
        <v>f</v>
      </c>
      <c r="AA4984">
        <f>_xlfn.IFNA(VLOOKUP(X4984,'duo-out'!A$2:Q$5000,5,FALSE),E4984+10*(H4984-1)+1+_xlfn.IFNA(VLOOKUP(D4984,states!A$2:C$10,3,FALSE),1))</f>
        <v>251</v>
      </c>
      <c r="AB4984" t="str">
        <f>IF(V4984="","",V4984)</f>
        <v/>
      </c>
      <c r="AC4984" s="2" t="str">
        <f>_xlfn.IFNA(VLOOKUP(D4984,states!A$2:C$10,2,FALSE),"XX")</f>
        <v>A</v>
      </c>
      <c r="AD4984">
        <f>E4984</f>
        <v>0</v>
      </c>
      <c r="AE4984">
        <f>_xlfn.IFNA(VLOOKUP(D4984,states!A$2:D$10,4,FALSE),0)</f>
        <v>2</v>
      </c>
      <c r="AF4984">
        <v>0.5</v>
      </c>
      <c r="AG4984">
        <f>IF(AE4984=0,AF4984,IF(AE4984=1,IF(F4984=0.5,0.5,IF(H4984=1,0.5,1.5)),IF(F4984=0.5,0.5,IF(H4984=1,2.5,1.5))))</f>
        <v>2.5</v>
      </c>
      <c r="AH4984" s="7">
        <f>IF(AC4984="XX",0,1/C4984^(1/5)*IF(E4984=0,100,1)/(E4984+1)^(1/4))</f>
        <v>269.95486442910737</v>
      </c>
    </row>
    <row r="4985" spans="1:34">
      <c r="A4985">
        <v>2726</v>
      </c>
      <c r="B4985" s="1">
        <v>22861.957900000001</v>
      </c>
      <c r="C4985" s="6">
        <v>1.6480000000000002E-2</v>
      </c>
      <c r="D4985" t="s">
        <v>3</v>
      </c>
      <c r="E4985">
        <v>0</v>
      </c>
      <c r="F4985">
        <v>13.5</v>
      </c>
      <c r="G4985" t="s">
        <v>2</v>
      </c>
      <c r="H4985">
        <v>1</v>
      </c>
      <c r="I4985" t="s">
        <v>0</v>
      </c>
      <c r="J4985">
        <v>0</v>
      </c>
      <c r="K4985">
        <v>14.5</v>
      </c>
      <c r="L4985" t="s">
        <v>2</v>
      </c>
      <c r="M4985">
        <v>1</v>
      </c>
      <c r="N4985" t="s">
        <v>2782</v>
      </c>
      <c r="O4985">
        <v>1</v>
      </c>
      <c r="P4985" t="str">
        <f>D4985&amp;"-"&amp;F4985&amp;"-"&amp;G4985&amp;"-"&amp;E4985&amp;"-"&amp;H4985</f>
        <v>A2Delta-13.5-f-0-1</v>
      </c>
      <c r="Q4985" t="str">
        <f>I4985&amp;"-"&amp;K4985&amp;"-"&amp;L4985&amp;"-"&amp;J4985&amp;"-"&amp;M4985</f>
        <v>X2Pi-14.5-f-0-1</v>
      </c>
      <c r="R4985">
        <f>B4985+S4985</f>
        <v>25761.336102836001</v>
      </c>
      <c r="S4985">
        <f>_xlfn.IFNA(VLOOKUP(Q4985,'MARVEL-X'!A$2:I$1400,7,FALSE),VLOOKUP(Q4985,MARVEL!A$2:J$1522,10,FALSE))</f>
        <v>2899.3782028360001</v>
      </c>
      <c r="T4985">
        <f>IF(P4985=P4984,R4985+T4984,R4985)</f>
        <v>180329.44163185603</v>
      </c>
      <c r="U4985">
        <f>IF(P4985=P4984,1+U4984,1)</f>
        <v>7</v>
      </c>
      <c r="V4985" t="str">
        <f t="shared" si="77"/>
        <v/>
      </c>
      <c r="W4985" t="str">
        <f>IF(V4985="","",IF(ABS(V4985-R4985)&gt;W$1,ABS(V4985-R4985),""))</f>
        <v/>
      </c>
      <c r="X4985" t="str">
        <f>Y4985&amp;"-"&amp;Z4985&amp;"-"&amp;AC4985&amp;"-"&amp;AD4985&amp;"-"&amp;AG4985</f>
        <v>13.5-f-A-0-2.5</v>
      </c>
      <c r="Y4985">
        <f>F4985</f>
        <v>13.5</v>
      </c>
      <c r="Z4985" s="2" t="str">
        <f>G4985</f>
        <v>f</v>
      </c>
      <c r="AA4985">
        <f>_xlfn.IFNA(VLOOKUP(X4985,'duo-out'!A$2:Q$5000,5,FALSE),E4985+10*(H4985-1)+1+_xlfn.IFNA(VLOOKUP(D4985,states!A$2:C$10,3,FALSE),1))</f>
        <v>251</v>
      </c>
      <c r="AB4985" t="str">
        <f>IF(V4985="","",V4985)</f>
        <v/>
      </c>
      <c r="AC4985" s="2" t="str">
        <f>_xlfn.IFNA(VLOOKUP(D4985,states!A$2:C$10,2,FALSE),"XX")</f>
        <v>A</v>
      </c>
      <c r="AD4985">
        <f>E4985</f>
        <v>0</v>
      </c>
      <c r="AE4985">
        <f>_xlfn.IFNA(VLOOKUP(D4985,states!A$2:D$10,4,FALSE),0)</f>
        <v>2</v>
      </c>
      <c r="AF4985">
        <v>0.5</v>
      </c>
      <c r="AG4985">
        <f>IF(AE4985=0,AF4985,IF(AE4985=1,IF(F4985=0.5,0.5,IF(H4985=1,0.5,1.5)),IF(F4985=0.5,0.5,IF(H4985=1,2.5,1.5))))</f>
        <v>2.5</v>
      </c>
      <c r="AH4985" s="7">
        <f>IF(AC4985="XX",0,1/C4985^(1/5)*IF(E4985=0,100,1)/(E4985+1)^(1/4))</f>
        <v>227.30477472071237</v>
      </c>
    </row>
    <row r="4986" spans="1:34">
      <c r="A4986">
        <v>2689</v>
      </c>
      <c r="B4986" s="1">
        <v>23599.104800000001</v>
      </c>
      <c r="C4986" s="6">
        <v>5.0000000000000001E-3</v>
      </c>
      <c r="D4986" t="s">
        <v>3</v>
      </c>
      <c r="E4986">
        <v>0</v>
      </c>
      <c r="F4986">
        <v>13.5</v>
      </c>
      <c r="G4986" t="s">
        <v>2</v>
      </c>
      <c r="H4986">
        <v>1</v>
      </c>
      <c r="I4986" t="s">
        <v>0</v>
      </c>
      <c r="J4986">
        <v>0</v>
      </c>
      <c r="K4986">
        <v>12.5</v>
      </c>
      <c r="L4986" t="s">
        <v>2</v>
      </c>
      <c r="M4986">
        <v>1</v>
      </c>
      <c r="N4986" t="s">
        <v>2745</v>
      </c>
      <c r="O4986">
        <v>1</v>
      </c>
      <c r="P4986" t="str">
        <f>D4986&amp;"-"&amp;F4986&amp;"-"&amp;G4986&amp;"-"&amp;E4986&amp;"-"&amp;H4986</f>
        <v>A2Delta-13.5-f-0-1</v>
      </c>
      <c r="Q4986" t="str">
        <f>I4986&amp;"-"&amp;K4986&amp;"-"&amp;L4986&amp;"-"&amp;J4986&amp;"-"&amp;M4986</f>
        <v>X2Pi-12.5-f-0-1</v>
      </c>
      <c r="R4986">
        <f>B4986+S4986</f>
        <v>25761.346002836002</v>
      </c>
      <c r="S4986">
        <f>_xlfn.IFNA(VLOOKUP(Q4986,'MARVEL-X'!A$2:I$1400,7,FALSE),VLOOKUP(Q4986,MARVEL!A$2:J$1522,10,FALSE))</f>
        <v>2162.241202836</v>
      </c>
      <c r="T4986">
        <f>IF(P4986=P4985,R4986+T4985,R4986)</f>
        <v>206090.78763469204</v>
      </c>
      <c r="U4986">
        <f>IF(P4986=P4985,1+U4985,1)</f>
        <v>8</v>
      </c>
      <c r="V4986" t="str">
        <f t="shared" si="77"/>
        <v/>
      </c>
      <c r="W4986" t="str">
        <f>IF(V4986="","",IF(ABS(V4986-R4986)&gt;W$1,ABS(V4986-R4986),""))</f>
        <v/>
      </c>
      <c r="X4986" t="str">
        <f>Y4986&amp;"-"&amp;Z4986&amp;"-"&amp;AC4986&amp;"-"&amp;AD4986&amp;"-"&amp;AG4986</f>
        <v>13.5-f-A-0-2.5</v>
      </c>
      <c r="Y4986">
        <f>F4986</f>
        <v>13.5</v>
      </c>
      <c r="Z4986" s="2" t="str">
        <f>G4986</f>
        <v>f</v>
      </c>
      <c r="AA4986">
        <f>_xlfn.IFNA(VLOOKUP(X4986,'duo-out'!A$2:Q$5000,5,FALSE),E4986+10*(H4986-1)+1+_xlfn.IFNA(VLOOKUP(D4986,states!A$2:C$10,3,FALSE),1))</f>
        <v>251</v>
      </c>
      <c r="AB4986" t="str">
        <f>IF(V4986="","",V4986)</f>
        <v/>
      </c>
      <c r="AC4986" s="2" t="str">
        <f>_xlfn.IFNA(VLOOKUP(D4986,states!A$2:C$10,2,FALSE),"XX")</f>
        <v>A</v>
      </c>
      <c r="AD4986">
        <f>E4986</f>
        <v>0</v>
      </c>
      <c r="AE4986">
        <f>_xlfn.IFNA(VLOOKUP(D4986,states!A$2:D$10,4,FALSE),0)</f>
        <v>2</v>
      </c>
      <c r="AF4986">
        <v>0.5</v>
      </c>
      <c r="AG4986">
        <f>IF(AE4986=0,AF4986,IF(AE4986=1,IF(F4986=0.5,0.5,IF(H4986=1,0.5,1.5)),IF(F4986=0.5,0.5,IF(H4986=1,2.5,1.5))))</f>
        <v>2.5</v>
      </c>
      <c r="AH4986" s="7">
        <f>IF(AC4986="XX",0,1/C4986^(1/5)*IF(E4986=0,100,1)/(E4986+1)^(1/4))</f>
        <v>288.53998118144267</v>
      </c>
    </row>
    <row r="4987" spans="1:34">
      <c r="A4987">
        <v>5312</v>
      </c>
      <c r="B4987" s="1">
        <v>23236.867999999999</v>
      </c>
      <c r="C4987" s="6">
        <v>0.05</v>
      </c>
      <c r="D4987" t="s">
        <v>3</v>
      </c>
      <c r="E4987">
        <v>0</v>
      </c>
      <c r="F4987">
        <v>13.5</v>
      </c>
      <c r="G4987" t="s">
        <v>2</v>
      </c>
      <c r="H4987">
        <v>1</v>
      </c>
      <c r="I4987" t="s">
        <v>0</v>
      </c>
      <c r="J4987">
        <v>0</v>
      </c>
      <c r="K4987">
        <v>13.5</v>
      </c>
      <c r="L4987" t="s">
        <v>1</v>
      </c>
      <c r="M4987">
        <v>1</v>
      </c>
      <c r="N4987" t="s">
        <v>5368</v>
      </c>
      <c r="O4987">
        <v>1</v>
      </c>
      <c r="P4987" t="str">
        <f>D4987&amp;"-"&amp;F4987&amp;"-"&amp;G4987&amp;"-"&amp;E4987&amp;"-"&amp;H4987</f>
        <v>A2Delta-13.5-f-0-1</v>
      </c>
      <c r="Q4987" t="str">
        <f>I4987&amp;"-"&amp;K4987&amp;"-"&amp;L4987&amp;"-"&amp;J4987&amp;"-"&amp;M4987</f>
        <v>X2Pi-13.5-e-0-1</v>
      </c>
      <c r="R4987">
        <f>B4987+S4987</f>
        <v>25761.354864802001</v>
      </c>
      <c r="S4987">
        <f>_xlfn.IFNA(VLOOKUP(Q4987,'MARVEL-X'!A$2:I$1400,7,FALSE),VLOOKUP(Q4987,MARVEL!A$2:J$1522,10,FALSE))</f>
        <v>2524.4868648020001</v>
      </c>
      <c r="T4987">
        <f>IF(P4987=P4986,R4987+T4986,R4987)</f>
        <v>231852.14249949405</v>
      </c>
      <c r="U4987">
        <f>IF(P4987=P4986,1+U4986,1)</f>
        <v>9</v>
      </c>
      <c r="V4987" t="str">
        <f t="shared" si="77"/>
        <v/>
      </c>
      <c r="W4987" t="str">
        <f>IF(V4987="","",IF(ABS(V4987-R4987)&gt;W$1,ABS(V4987-R4987),""))</f>
        <v/>
      </c>
      <c r="X4987" t="str">
        <f>Y4987&amp;"-"&amp;Z4987&amp;"-"&amp;AC4987&amp;"-"&amp;AD4987&amp;"-"&amp;AG4987</f>
        <v>13.5-f-A-0-2.5</v>
      </c>
      <c r="Y4987">
        <f>F4987</f>
        <v>13.5</v>
      </c>
      <c r="Z4987" s="2" t="str">
        <f>G4987</f>
        <v>f</v>
      </c>
      <c r="AA4987">
        <f>_xlfn.IFNA(VLOOKUP(X4987,'duo-out'!A$2:Q$5000,5,FALSE),E4987+10*(H4987-1)+1+_xlfn.IFNA(VLOOKUP(D4987,states!A$2:C$10,3,FALSE),1))</f>
        <v>251</v>
      </c>
      <c r="AB4987" t="str">
        <f>IF(V4987="","",V4987)</f>
        <v/>
      </c>
      <c r="AC4987" s="2" t="str">
        <f>_xlfn.IFNA(VLOOKUP(D4987,states!A$2:C$10,2,FALSE),"XX")</f>
        <v>A</v>
      </c>
      <c r="AD4987">
        <f>E4987</f>
        <v>0</v>
      </c>
      <c r="AE4987">
        <f>_xlfn.IFNA(VLOOKUP(D4987,states!A$2:D$10,4,FALSE),0)</f>
        <v>2</v>
      </c>
      <c r="AF4987">
        <v>0.5</v>
      </c>
      <c r="AG4987">
        <f>IF(AE4987=0,AF4987,IF(AE4987=1,IF(F4987=0.5,0.5,IF(H4987=1,0.5,1.5)),IF(F4987=0.5,0.5,IF(H4987=1,2.5,1.5))))</f>
        <v>2.5</v>
      </c>
      <c r="AH4987" s="7">
        <f>IF(AC4987="XX",0,1/C4987^(1/5)*IF(E4987=0,100,1)/(E4987+1)^(1/4))</f>
        <v>182.05642030260799</v>
      </c>
    </row>
    <row r="4988" spans="1:34">
      <c r="A4988">
        <v>5292</v>
      </c>
      <c r="B4988" s="1">
        <v>23599.109</v>
      </c>
      <c r="C4988" s="6">
        <v>0.05</v>
      </c>
      <c r="D4988" t="s">
        <v>3</v>
      </c>
      <c r="E4988">
        <v>0</v>
      </c>
      <c r="F4988">
        <v>13.5</v>
      </c>
      <c r="G4988" t="s">
        <v>2</v>
      </c>
      <c r="H4988">
        <v>1</v>
      </c>
      <c r="I4988" t="s">
        <v>0</v>
      </c>
      <c r="J4988">
        <v>0</v>
      </c>
      <c r="K4988">
        <v>12.5</v>
      </c>
      <c r="L4988" t="s">
        <v>2</v>
      </c>
      <c r="M4988">
        <v>1</v>
      </c>
      <c r="N4988" t="s">
        <v>5348</v>
      </c>
      <c r="O4988">
        <v>1</v>
      </c>
      <c r="P4988" t="str">
        <f>D4988&amp;"-"&amp;F4988&amp;"-"&amp;G4988&amp;"-"&amp;E4988&amp;"-"&amp;H4988</f>
        <v>A2Delta-13.5-f-0-1</v>
      </c>
      <c r="Q4988" t="str">
        <f>I4988&amp;"-"&amp;K4988&amp;"-"&amp;L4988&amp;"-"&amp;J4988&amp;"-"&amp;M4988</f>
        <v>X2Pi-12.5-f-0-1</v>
      </c>
      <c r="R4988">
        <f>B4988+S4988</f>
        <v>25761.350202836002</v>
      </c>
      <c r="S4988">
        <f>_xlfn.IFNA(VLOOKUP(Q4988,'MARVEL-X'!A$2:I$1400,7,FALSE),VLOOKUP(Q4988,MARVEL!A$2:J$1522,10,FALSE))</f>
        <v>2162.241202836</v>
      </c>
      <c r="T4988">
        <f>IF(P4988=P4987,R4988+T4987,R4988)</f>
        <v>257613.49270233006</v>
      </c>
      <c r="U4988">
        <f>IF(P4988=P4987,1+U4987,1)</f>
        <v>10</v>
      </c>
      <c r="V4988" t="str">
        <f t="shared" si="77"/>
        <v/>
      </c>
      <c r="W4988" t="str">
        <f>IF(V4988="","",IF(ABS(V4988-R4988)&gt;W$1,ABS(V4988-R4988),""))</f>
        <v/>
      </c>
      <c r="X4988" t="str">
        <f>Y4988&amp;"-"&amp;Z4988&amp;"-"&amp;AC4988&amp;"-"&amp;AD4988&amp;"-"&amp;AG4988</f>
        <v>13.5-f-A-0-2.5</v>
      </c>
      <c r="Y4988">
        <f>F4988</f>
        <v>13.5</v>
      </c>
      <c r="Z4988" s="2" t="str">
        <f>G4988</f>
        <v>f</v>
      </c>
      <c r="AA4988">
        <f>_xlfn.IFNA(VLOOKUP(X4988,'duo-out'!A$2:Q$5000,5,FALSE),E4988+10*(H4988-1)+1+_xlfn.IFNA(VLOOKUP(D4988,states!A$2:C$10,3,FALSE),1))</f>
        <v>251</v>
      </c>
      <c r="AB4988" t="str">
        <f>IF(V4988="","",V4988)</f>
        <v/>
      </c>
      <c r="AC4988" s="2" t="str">
        <f>_xlfn.IFNA(VLOOKUP(D4988,states!A$2:C$10,2,FALSE),"XX")</f>
        <v>A</v>
      </c>
      <c r="AD4988">
        <f>E4988</f>
        <v>0</v>
      </c>
      <c r="AE4988">
        <f>_xlfn.IFNA(VLOOKUP(D4988,states!A$2:D$10,4,FALSE),0)</f>
        <v>2</v>
      </c>
      <c r="AF4988">
        <v>0.5</v>
      </c>
      <c r="AG4988">
        <f>IF(AE4988=0,AF4988,IF(AE4988=1,IF(F4988=0.5,0.5,IF(H4988=1,0.5,1.5)),IF(F4988=0.5,0.5,IF(H4988=1,2.5,1.5))))</f>
        <v>2.5</v>
      </c>
      <c r="AH4988" s="7">
        <f>IF(AC4988="XX",0,1/C4988^(1/5)*IF(E4988=0,100,1)/(E4988+1)^(1/4))</f>
        <v>182.05642030260799</v>
      </c>
    </row>
    <row r="4989" spans="1:34">
      <c r="A4989">
        <v>646</v>
      </c>
      <c r="B4989" s="1">
        <v>23236.84</v>
      </c>
      <c r="C4989" s="6">
        <v>0.05</v>
      </c>
      <c r="D4989" t="s">
        <v>3</v>
      </c>
      <c r="E4989">
        <v>0</v>
      </c>
      <c r="F4989">
        <v>13.5</v>
      </c>
      <c r="G4989" t="s">
        <v>2</v>
      </c>
      <c r="H4989">
        <v>1</v>
      </c>
      <c r="I4989" t="s">
        <v>0</v>
      </c>
      <c r="J4989">
        <v>0</v>
      </c>
      <c r="K4989">
        <v>13.5</v>
      </c>
      <c r="L4989" t="s">
        <v>1</v>
      </c>
      <c r="M4989">
        <v>1</v>
      </c>
      <c r="N4989" t="s">
        <v>702</v>
      </c>
      <c r="O4989">
        <v>1</v>
      </c>
      <c r="P4989" t="str">
        <f>D4989&amp;"-"&amp;F4989&amp;"-"&amp;G4989&amp;"-"&amp;E4989&amp;"-"&amp;H4989</f>
        <v>A2Delta-13.5-f-0-1</v>
      </c>
      <c r="Q4989" t="str">
        <f>I4989&amp;"-"&amp;K4989&amp;"-"&amp;L4989&amp;"-"&amp;J4989&amp;"-"&amp;M4989</f>
        <v>X2Pi-13.5-e-0-1</v>
      </c>
      <c r="R4989">
        <f>B4989+S4989</f>
        <v>25761.326864802002</v>
      </c>
      <c r="S4989">
        <f>_xlfn.IFNA(VLOOKUP(Q4989,'MARVEL-X'!A$2:I$1400,7,FALSE),VLOOKUP(Q4989,MARVEL!A$2:J$1522,10,FALSE))</f>
        <v>2524.4868648020001</v>
      </c>
      <c r="T4989">
        <f>IF(P4989=P4988,R4989+T4988,R4989)</f>
        <v>283374.81956713204</v>
      </c>
      <c r="U4989">
        <f>IF(P4989=P4988,1+U4988,1)</f>
        <v>11</v>
      </c>
      <c r="V4989" t="str">
        <f t="shared" si="77"/>
        <v/>
      </c>
      <c r="W4989" t="str">
        <f>IF(V4989="","",IF(ABS(V4989-R4989)&gt;W$1,ABS(V4989-R4989),""))</f>
        <v/>
      </c>
      <c r="X4989" t="str">
        <f>Y4989&amp;"-"&amp;Z4989&amp;"-"&amp;AC4989&amp;"-"&amp;AD4989&amp;"-"&amp;AG4989</f>
        <v>13.5-f-A-0-2.5</v>
      </c>
      <c r="Y4989">
        <f>F4989</f>
        <v>13.5</v>
      </c>
      <c r="Z4989" s="2" t="str">
        <f>G4989</f>
        <v>f</v>
      </c>
      <c r="AA4989">
        <f>_xlfn.IFNA(VLOOKUP(X4989,'duo-out'!A$2:Q$5000,5,FALSE),E4989+10*(H4989-1)+1+_xlfn.IFNA(VLOOKUP(D4989,states!A$2:C$10,3,FALSE),1))</f>
        <v>251</v>
      </c>
      <c r="AB4989" t="str">
        <f>IF(V4989="","",V4989)</f>
        <v/>
      </c>
      <c r="AC4989" s="2" t="str">
        <f>_xlfn.IFNA(VLOOKUP(D4989,states!A$2:C$10,2,FALSE),"XX")</f>
        <v>A</v>
      </c>
      <c r="AD4989">
        <f>E4989</f>
        <v>0</v>
      </c>
      <c r="AE4989">
        <f>_xlfn.IFNA(VLOOKUP(D4989,states!A$2:D$10,4,FALSE),0)</f>
        <v>2</v>
      </c>
      <c r="AF4989">
        <v>0.5</v>
      </c>
      <c r="AG4989">
        <f>IF(AE4989=0,AF4989,IF(AE4989=1,IF(F4989=0.5,0.5,IF(H4989=1,0.5,1.5)),IF(F4989=0.5,0.5,IF(H4989=1,2.5,1.5))))</f>
        <v>2.5</v>
      </c>
      <c r="AH4989" s="7">
        <f>IF(AC4989="XX",0,1/C4989^(1/5)*IF(E4989=0,100,1)/(E4989+1)^(1/4))</f>
        <v>182.05642030260799</v>
      </c>
    </row>
    <row r="4990" spans="1:34">
      <c r="A4990">
        <v>619</v>
      </c>
      <c r="B4990" s="1">
        <v>23599.14</v>
      </c>
      <c r="C4990" s="6">
        <v>0.05</v>
      </c>
      <c r="D4990" t="s">
        <v>3</v>
      </c>
      <c r="E4990">
        <v>0</v>
      </c>
      <c r="F4990">
        <v>13.5</v>
      </c>
      <c r="G4990" t="s">
        <v>2</v>
      </c>
      <c r="H4990">
        <v>1</v>
      </c>
      <c r="I4990" t="s">
        <v>0</v>
      </c>
      <c r="J4990">
        <v>0</v>
      </c>
      <c r="K4990">
        <v>12.5</v>
      </c>
      <c r="L4990" t="s">
        <v>2</v>
      </c>
      <c r="M4990">
        <v>1</v>
      </c>
      <c r="N4990" t="s">
        <v>675</v>
      </c>
      <c r="O4990">
        <v>1</v>
      </c>
      <c r="P4990" t="str">
        <f>D4990&amp;"-"&amp;F4990&amp;"-"&amp;G4990&amp;"-"&amp;E4990&amp;"-"&amp;H4990</f>
        <v>A2Delta-13.5-f-0-1</v>
      </c>
      <c r="Q4990" t="str">
        <f>I4990&amp;"-"&amp;K4990&amp;"-"&amp;L4990&amp;"-"&amp;J4990&amp;"-"&amp;M4990</f>
        <v>X2Pi-12.5-f-0-1</v>
      </c>
      <c r="R4990">
        <f>B4990+S4990</f>
        <v>25761.381202836001</v>
      </c>
      <c r="S4990">
        <f>_xlfn.IFNA(VLOOKUP(Q4990,'MARVEL-X'!A$2:I$1400,7,FALSE),VLOOKUP(Q4990,MARVEL!A$2:J$1522,10,FALSE))</f>
        <v>2162.241202836</v>
      </c>
      <c r="T4990">
        <f>IF(P4990=P4989,R4990+T4989,R4990)</f>
        <v>309136.20076996804</v>
      </c>
      <c r="U4990">
        <f>IF(P4990=P4989,1+U4989,1)</f>
        <v>12</v>
      </c>
      <c r="V4990">
        <f t="shared" si="77"/>
        <v>25761.350064164002</v>
      </c>
      <c r="W4990" t="str">
        <f>IF(V4990="","",IF(ABS(V4990-R4990)&gt;W$1,ABS(V4990-R4990),""))</f>
        <v/>
      </c>
      <c r="X4990" t="str">
        <f>Y4990&amp;"-"&amp;Z4990&amp;"-"&amp;AC4990&amp;"-"&amp;AD4990&amp;"-"&amp;AG4990</f>
        <v>13.5-f-A-0-2.5</v>
      </c>
      <c r="Y4990">
        <f>F4990</f>
        <v>13.5</v>
      </c>
      <c r="Z4990" s="2" t="str">
        <f>G4990</f>
        <v>f</v>
      </c>
      <c r="AA4990">
        <f>_xlfn.IFNA(VLOOKUP(X4990,'duo-out'!A$2:Q$5000,5,FALSE),E4990+10*(H4990-1)+1+_xlfn.IFNA(VLOOKUP(D4990,states!A$2:C$10,3,FALSE),1))</f>
        <v>251</v>
      </c>
      <c r="AB4990">
        <f>IF(V4990="","",V4990)</f>
        <v>25761.350064164002</v>
      </c>
      <c r="AC4990" s="2" t="str">
        <f>_xlfn.IFNA(VLOOKUP(D4990,states!A$2:C$10,2,FALSE),"XX")</f>
        <v>A</v>
      </c>
      <c r="AD4990">
        <f>E4990</f>
        <v>0</v>
      </c>
      <c r="AE4990">
        <f>_xlfn.IFNA(VLOOKUP(D4990,states!A$2:D$10,4,FALSE),0)</f>
        <v>2</v>
      </c>
      <c r="AF4990">
        <v>0.5</v>
      </c>
      <c r="AG4990">
        <f>IF(AE4990=0,AF4990,IF(AE4990=1,IF(F4990=0.5,0.5,IF(H4990=1,0.5,1.5)),IF(F4990=0.5,0.5,IF(H4990=1,2.5,1.5))))</f>
        <v>2.5</v>
      </c>
      <c r="AH4990" s="7">
        <f>IF(AC4990="XX",0,1/C4990^(1/5)*IF(E4990=0,100,1)/(E4990+1)^(1/4))</f>
        <v>182.05642030260799</v>
      </c>
    </row>
    <row r="4991" spans="1:34">
      <c r="A4991">
        <v>3967</v>
      </c>
      <c r="B4991" s="1">
        <v>20232.357599999999</v>
      </c>
      <c r="C4991" s="6">
        <v>2.2679999999999999E-2</v>
      </c>
      <c r="D4991" t="s">
        <v>3</v>
      </c>
      <c r="E4991">
        <v>0</v>
      </c>
      <c r="F4991">
        <v>13.5</v>
      </c>
      <c r="G4991" t="s">
        <v>2</v>
      </c>
      <c r="H4991">
        <v>2</v>
      </c>
      <c r="I4991" t="s">
        <v>0</v>
      </c>
      <c r="J4991">
        <v>1</v>
      </c>
      <c r="K4991">
        <v>14.5</v>
      </c>
      <c r="L4991" t="s">
        <v>2</v>
      </c>
      <c r="M4991">
        <v>2</v>
      </c>
      <c r="N4991" t="s">
        <v>4023</v>
      </c>
      <c r="O4991">
        <v>1</v>
      </c>
      <c r="P4991" t="str">
        <f>D4991&amp;"-"&amp;F4991&amp;"-"&amp;G4991&amp;"-"&amp;E4991&amp;"-"&amp;H4991</f>
        <v>A2Delta-13.5-f-0-2</v>
      </c>
      <c r="Q4991" t="str">
        <f>I4991&amp;"-"&amp;K4991&amp;"-"&amp;L4991&amp;"-"&amp;J4991&amp;"-"&amp;M4991</f>
        <v>X2Pi-14.5-f-1-2</v>
      </c>
      <c r="R4991">
        <f>B4991+S4991</f>
        <v>26152.474035785999</v>
      </c>
      <c r="S4991">
        <f>_xlfn.IFNA(VLOOKUP(Q4991,'MARVEL-X'!A$2:I$1400,7,FALSE),VLOOKUP(Q4991,MARVEL!A$2:J$1522,10,FALSE))</f>
        <v>5920.1164357859998</v>
      </c>
      <c r="T4991">
        <f>IF(P4991=P4990,R4991+T4990,R4991)</f>
        <v>26152.474035785999</v>
      </c>
      <c r="U4991">
        <f>IF(P4991=P4990,1+U4990,1)</f>
        <v>1</v>
      </c>
      <c r="V4991" t="str">
        <f t="shared" si="77"/>
        <v/>
      </c>
      <c r="W4991" t="str">
        <f>IF(V4991="","",IF(ABS(V4991-R4991)&gt;W$1,ABS(V4991-R4991),""))</f>
        <v/>
      </c>
      <c r="X4991" t="str">
        <f>Y4991&amp;"-"&amp;Z4991&amp;"-"&amp;AC4991&amp;"-"&amp;AD4991&amp;"-"&amp;AG4991</f>
        <v>13.5-f-A-0-1.5</v>
      </c>
      <c r="Y4991">
        <f>F4991</f>
        <v>13.5</v>
      </c>
      <c r="Z4991" s="2" t="str">
        <f>G4991</f>
        <v>f</v>
      </c>
      <c r="AA4991">
        <f>_xlfn.IFNA(VLOOKUP(X4991,'duo-out'!A$2:Q$5000,5,FALSE),E4991+10*(H4991-1)+1+_xlfn.IFNA(VLOOKUP(D4991,states!A$2:C$10,3,FALSE),1))</f>
        <v>261</v>
      </c>
      <c r="AB4991" t="str">
        <f>IF(V4991="","",V4991)</f>
        <v/>
      </c>
      <c r="AC4991" s="2" t="str">
        <f>_xlfn.IFNA(VLOOKUP(D4991,states!A$2:C$10,2,FALSE),"XX")</f>
        <v>A</v>
      </c>
      <c r="AD4991">
        <f>E4991</f>
        <v>0</v>
      </c>
      <c r="AE4991">
        <f>_xlfn.IFNA(VLOOKUP(D4991,states!A$2:D$10,4,FALSE),0)</f>
        <v>2</v>
      </c>
      <c r="AF4991">
        <v>0.5</v>
      </c>
      <c r="AG4991">
        <f>IF(AE4991=0,AF4991,IF(AE4991=1,IF(F4991=0.5,0.5,IF(H4991=1,0.5,1.5)),IF(F4991=0.5,0.5,IF(H4991=1,2.5,1.5))))</f>
        <v>1.5</v>
      </c>
      <c r="AH4991" s="7">
        <f>IF(AC4991="XX",0,1/C4991^(1/5)*IF(E4991=0,100,1)/(E4991+1)^(1/4))</f>
        <v>213.24133361950848</v>
      </c>
    </row>
    <row r="4992" spans="1:34">
      <c r="A4992">
        <v>3955</v>
      </c>
      <c r="B4992" s="1">
        <v>20631.136900000001</v>
      </c>
      <c r="C4992" s="6">
        <v>4.453E-2</v>
      </c>
      <c r="D4992" t="s">
        <v>3</v>
      </c>
      <c r="E4992">
        <v>0</v>
      </c>
      <c r="F4992">
        <v>13.5</v>
      </c>
      <c r="G4992" t="s">
        <v>2</v>
      </c>
      <c r="H4992">
        <v>2</v>
      </c>
      <c r="I4992" t="s">
        <v>0</v>
      </c>
      <c r="J4992">
        <v>1</v>
      </c>
      <c r="K4992">
        <v>13.5</v>
      </c>
      <c r="L4992" t="s">
        <v>1</v>
      </c>
      <c r="M4992">
        <v>2</v>
      </c>
      <c r="N4992" t="s">
        <v>4011</v>
      </c>
      <c r="O4992">
        <v>1</v>
      </c>
      <c r="P4992" t="str">
        <f>D4992&amp;"-"&amp;F4992&amp;"-"&amp;G4992&amp;"-"&amp;E4992&amp;"-"&amp;H4992</f>
        <v>A2Delta-13.5-f-0-2</v>
      </c>
      <c r="Q4992" t="str">
        <f>I4992&amp;"-"&amp;K4992&amp;"-"&amp;L4992&amp;"-"&amp;J4992&amp;"-"&amp;M4992</f>
        <v>X2Pi-13.5-e-1-2</v>
      </c>
      <c r="R4992">
        <f>B4992+S4992</f>
        <v>26152.403620659999</v>
      </c>
      <c r="S4992">
        <f>_xlfn.IFNA(VLOOKUP(Q4992,'MARVEL-X'!A$2:I$1400,7,FALSE),VLOOKUP(Q4992,MARVEL!A$2:J$1522,10,FALSE))</f>
        <v>5521.2667206599999</v>
      </c>
      <c r="T4992">
        <f>IF(P4992=P4991,R4992+T4991,R4992)</f>
        <v>52304.877656445999</v>
      </c>
      <c r="U4992">
        <f>IF(P4992=P4991,1+U4991,1)</f>
        <v>2</v>
      </c>
      <c r="V4992" t="str">
        <f t="shared" si="77"/>
        <v/>
      </c>
      <c r="W4992" t="str">
        <f>IF(V4992="","",IF(ABS(V4992-R4992)&gt;W$1,ABS(V4992-R4992),""))</f>
        <v/>
      </c>
      <c r="X4992" t="str">
        <f>Y4992&amp;"-"&amp;Z4992&amp;"-"&amp;AC4992&amp;"-"&amp;AD4992&amp;"-"&amp;AG4992</f>
        <v>13.5-f-A-0-1.5</v>
      </c>
      <c r="Y4992">
        <f>F4992</f>
        <v>13.5</v>
      </c>
      <c r="Z4992" s="2" t="str">
        <f>G4992</f>
        <v>f</v>
      </c>
      <c r="AA4992">
        <f>_xlfn.IFNA(VLOOKUP(X4992,'duo-out'!A$2:Q$5000,5,FALSE),E4992+10*(H4992-1)+1+_xlfn.IFNA(VLOOKUP(D4992,states!A$2:C$10,3,FALSE),1))</f>
        <v>261</v>
      </c>
      <c r="AB4992" t="str">
        <f>IF(V4992="","",V4992)</f>
        <v/>
      </c>
      <c r="AC4992" s="2" t="str">
        <f>_xlfn.IFNA(VLOOKUP(D4992,states!A$2:C$10,2,FALSE),"XX")</f>
        <v>A</v>
      </c>
      <c r="AD4992">
        <f>E4992</f>
        <v>0</v>
      </c>
      <c r="AE4992">
        <f>_xlfn.IFNA(VLOOKUP(D4992,states!A$2:D$10,4,FALSE),0)</f>
        <v>2</v>
      </c>
      <c r="AF4992">
        <v>0.5</v>
      </c>
      <c r="AG4992">
        <f>IF(AE4992=0,AF4992,IF(AE4992=1,IF(F4992=0.5,0.5,IF(H4992=1,0.5,1.5)),IF(F4992=0.5,0.5,IF(H4992=1,2.5,1.5))))</f>
        <v>1.5</v>
      </c>
      <c r="AH4992" s="7">
        <f>IF(AC4992="XX",0,1/C4992^(1/5)*IF(E4992=0,100,1)/(E4992+1)^(1/4))</f>
        <v>186.32428398235683</v>
      </c>
    </row>
    <row r="4993" spans="1:34">
      <c r="A4993">
        <v>3426</v>
      </c>
      <c r="B4993" s="1">
        <v>22839.095700000002</v>
      </c>
      <c r="C4993" s="6">
        <v>1.7309999999999999E-2</v>
      </c>
      <c r="D4993" t="s">
        <v>3</v>
      </c>
      <c r="E4993">
        <v>0</v>
      </c>
      <c r="F4993">
        <v>13.5</v>
      </c>
      <c r="G4993" t="s">
        <v>2</v>
      </c>
      <c r="H4993">
        <v>2</v>
      </c>
      <c r="I4993" t="s">
        <v>0</v>
      </c>
      <c r="J4993">
        <v>0</v>
      </c>
      <c r="K4993">
        <v>14.5</v>
      </c>
      <c r="L4993" t="s">
        <v>2</v>
      </c>
      <c r="M4993">
        <v>2</v>
      </c>
      <c r="N4993" t="s">
        <v>3482</v>
      </c>
      <c r="O4993">
        <v>1</v>
      </c>
      <c r="P4993" t="str">
        <f>D4993&amp;"-"&amp;F4993&amp;"-"&amp;G4993&amp;"-"&amp;E4993&amp;"-"&amp;H4993</f>
        <v>A2Delta-13.5-f-0-2</v>
      </c>
      <c r="Q4993" t="str">
        <f>I4993&amp;"-"&amp;K4993&amp;"-"&amp;L4993&amp;"-"&amp;J4993&amp;"-"&amp;M4993</f>
        <v>X2Pi-14.5-f-0-2</v>
      </c>
      <c r="R4993">
        <f>B4993+S4993</f>
        <v>26152.402311407001</v>
      </c>
      <c r="S4993">
        <f>_xlfn.IFNA(VLOOKUP(Q4993,'MARVEL-X'!A$2:I$1400,7,FALSE),VLOOKUP(Q4993,MARVEL!A$2:J$1522,10,FALSE))</f>
        <v>3313.3066114070002</v>
      </c>
      <c r="T4993">
        <f>IF(P4993=P4992,R4993+T4992,R4993)</f>
        <v>78457.279967852999</v>
      </c>
      <c r="U4993">
        <f>IF(P4993=P4992,1+U4992,1)</f>
        <v>3</v>
      </c>
      <c r="V4993" t="str">
        <f t="shared" si="77"/>
        <v/>
      </c>
      <c r="W4993" t="str">
        <f>IF(V4993="","",IF(ABS(V4993-R4993)&gt;W$1,ABS(V4993-R4993),""))</f>
        <v/>
      </c>
      <c r="X4993" t="str">
        <f>Y4993&amp;"-"&amp;Z4993&amp;"-"&amp;AC4993&amp;"-"&amp;AD4993&amp;"-"&amp;AG4993</f>
        <v>13.5-f-A-0-1.5</v>
      </c>
      <c r="Y4993">
        <f>F4993</f>
        <v>13.5</v>
      </c>
      <c r="Z4993" s="2" t="str">
        <f>G4993</f>
        <v>f</v>
      </c>
      <c r="AA4993">
        <f>_xlfn.IFNA(VLOOKUP(X4993,'duo-out'!A$2:Q$5000,5,FALSE),E4993+10*(H4993-1)+1+_xlfn.IFNA(VLOOKUP(D4993,states!A$2:C$10,3,FALSE),1))</f>
        <v>261</v>
      </c>
      <c r="AB4993" t="str">
        <f>IF(V4993="","",V4993)</f>
        <v/>
      </c>
      <c r="AC4993" s="2" t="str">
        <f>_xlfn.IFNA(VLOOKUP(D4993,states!A$2:C$10,2,FALSE),"XX")</f>
        <v>A</v>
      </c>
      <c r="AD4993">
        <f>E4993</f>
        <v>0</v>
      </c>
      <c r="AE4993">
        <f>_xlfn.IFNA(VLOOKUP(D4993,states!A$2:D$10,4,FALSE),0)</f>
        <v>2</v>
      </c>
      <c r="AF4993">
        <v>0.5</v>
      </c>
      <c r="AG4993">
        <f>IF(AE4993=0,AF4993,IF(AE4993=1,IF(F4993=0.5,0.5,IF(H4993=1,0.5,1.5)),IF(F4993=0.5,0.5,IF(H4993=1,2.5,1.5))))</f>
        <v>1.5</v>
      </c>
      <c r="AH4993" s="7">
        <f>IF(AC4993="XX",0,1/C4993^(1/5)*IF(E4993=0,100,1)/(E4993+1)^(1/4))</f>
        <v>225.08190719685953</v>
      </c>
    </row>
    <row r="4994" spans="1:34">
      <c r="A4994">
        <v>3402</v>
      </c>
      <c r="B4994" s="1">
        <v>23253.874</v>
      </c>
      <c r="C4994" s="6">
        <v>5.0000000000000001E-3</v>
      </c>
      <c r="D4994" t="s">
        <v>3</v>
      </c>
      <c r="E4994">
        <v>0</v>
      </c>
      <c r="F4994">
        <v>13.5</v>
      </c>
      <c r="G4994" t="s">
        <v>2</v>
      </c>
      <c r="H4994">
        <v>2</v>
      </c>
      <c r="I4994" t="s">
        <v>0</v>
      </c>
      <c r="J4994">
        <v>0</v>
      </c>
      <c r="K4994">
        <v>13.5</v>
      </c>
      <c r="L4994" t="s">
        <v>1</v>
      </c>
      <c r="M4994">
        <v>2</v>
      </c>
      <c r="N4994" t="s">
        <v>3458</v>
      </c>
      <c r="O4994">
        <v>1</v>
      </c>
      <c r="P4994" t="str">
        <f>D4994&amp;"-"&amp;F4994&amp;"-"&amp;G4994&amp;"-"&amp;E4994&amp;"-"&amp;H4994</f>
        <v>A2Delta-13.5-f-0-2</v>
      </c>
      <c r="Q4994" t="str">
        <f>I4994&amp;"-"&amp;K4994&amp;"-"&amp;L4994&amp;"-"&amp;J4994&amp;"-"&amp;M4994</f>
        <v>X2Pi-13.5-e-0-2</v>
      </c>
      <c r="R4994">
        <f>B4994+S4994</f>
        <v>26152.46127652</v>
      </c>
      <c r="S4994">
        <f>_xlfn.IFNA(VLOOKUP(Q4994,'MARVEL-X'!A$2:I$1400,7,FALSE),VLOOKUP(Q4994,MARVEL!A$2:J$1522,10,FALSE))</f>
        <v>2898.5872765200002</v>
      </c>
      <c r="T4994">
        <f>IF(P4994=P4993,R4994+T4993,R4994)</f>
        <v>104609.741244373</v>
      </c>
      <c r="U4994">
        <f>IF(P4994=P4993,1+U4993,1)</f>
        <v>4</v>
      </c>
      <c r="V4994" t="str">
        <f t="shared" si="77"/>
        <v/>
      </c>
      <c r="W4994" t="str">
        <f>IF(V4994="","",IF(ABS(V4994-R4994)&gt;W$1,ABS(V4994-R4994),""))</f>
        <v/>
      </c>
      <c r="X4994" t="str">
        <f>Y4994&amp;"-"&amp;Z4994&amp;"-"&amp;AC4994&amp;"-"&amp;AD4994&amp;"-"&amp;AG4994</f>
        <v>13.5-f-A-0-1.5</v>
      </c>
      <c r="Y4994">
        <f>F4994</f>
        <v>13.5</v>
      </c>
      <c r="Z4994" s="2" t="str">
        <f>G4994</f>
        <v>f</v>
      </c>
      <c r="AA4994">
        <f>_xlfn.IFNA(VLOOKUP(X4994,'duo-out'!A$2:Q$5000,5,FALSE),E4994+10*(H4994-1)+1+_xlfn.IFNA(VLOOKUP(D4994,states!A$2:C$10,3,FALSE),1))</f>
        <v>261</v>
      </c>
      <c r="AB4994" t="str">
        <f>IF(V4994="","",V4994)</f>
        <v/>
      </c>
      <c r="AC4994" s="2" t="str">
        <f>_xlfn.IFNA(VLOOKUP(D4994,states!A$2:C$10,2,FALSE),"XX")</f>
        <v>A</v>
      </c>
      <c r="AD4994">
        <f>E4994</f>
        <v>0</v>
      </c>
      <c r="AE4994">
        <f>_xlfn.IFNA(VLOOKUP(D4994,states!A$2:D$10,4,FALSE),0)</f>
        <v>2</v>
      </c>
      <c r="AF4994">
        <v>0.5</v>
      </c>
      <c r="AG4994">
        <f>IF(AE4994=0,AF4994,IF(AE4994=1,IF(F4994=0.5,0.5,IF(H4994=1,0.5,1.5)),IF(F4994=0.5,0.5,IF(H4994=1,2.5,1.5))))</f>
        <v>1.5</v>
      </c>
      <c r="AH4994" s="7">
        <f>IF(AC4994="XX",0,1/C4994^(1/5)*IF(E4994=0,100,1)/(E4994+1)^(1/4))</f>
        <v>288.53998118144267</v>
      </c>
    </row>
    <row r="4995" spans="1:34">
      <c r="A4995">
        <v>3331</v>
      </c>
      <c r="B4995" s="1">
        <v>23628.420999999998</v>
      </c>
      <c r="C4995" s="6">
        <v>5.0000000000000001E-3</v>
      </c>
      <c r="D4995" t="s">
        <v>3</v>
      </c>
      <c r="E4995">
        <v>0</v>
      </c>
      <c r="F4995">
        <v>13.5</v>
      </c>
      <c r="G4995" t="s">
        <v>2</v>
      </c>
      <c r="H4995">
        <v>2</v>
      </c>
      <c r="I4995" t="s">
        <v>0</v>
      </c>
      <c r="J4995">
        <v>0</v>
      </c>
      <c r="K4995">
        <v>12.5</v>
      </c>
      <c r="L4995" t="s">
        <v>2</v>
      </c>
      <c r="M4995">
        <v>2</v>
      </c>
      <c r="N4995" t="s">
        <v>3387</v>
      </c>
      <c r="O4995">
        <v>1</v>
      </c>
      <c r="P4995" t="str">
        <f>D4995&amp;"-"&amp;F4995&amp;"-"&amp;G4995&amp;"-"&amp;E4995&amp;"-"&amp;H4995</f>
        <v>A2Delta-13.5-f-0-2</v>
      </c>
      <c r="Q4995" t="str">
        <f>I4995&amp;"-"&amp;K4995&amp;"-"&amp;L4995&amp;"-"&amp;J4995&amp;"-"&amp;M4995</f>
        <v>X2Pi-12.5-f-0-2</v>
      </c>
      <c r="R4995">
        <f>B4995+S4995</f>
        <v>26152.429611405998</v>
      </c>
      <c r="S4995">
        <f>_xlfn.IFNA(VLOOKUP(Q4995,'MARVEL-X'!A$2:I$1400,7,FALSE),VLOOKUP(Q4995,MARVEL!A$2:J$1522,10,FALSE))</f>
        <v>2524.008611406</v>
      </c>
      <c r="T4995">
        <f>IF(P4995=P4994,R4995+T4994,R4995)</f>
        <v>130762.170855779</v>
      </c>
      <c r="U4995">
        <f>IF(P4995=P4994,1+U4994,1)</f>
        <v>5</v>
      </c>
      <c r="V4995" t="str">
        <f t="shared" ref="V4995:V5058" si="78">IF(P4995=P4996,"",T4995/U4995)</f>
        <v/>
      </c>
      <c r="W4995" t="str">
        <f>IF(V4995="","",IF(ABS(V4995-R4995)&gt;W$1,ABS(V4995-R4995),""))</f>
        <v/>
      </c>
      <c r="X4995" t="str">
        <f>Y4995&amp;"-"&amp;Z4995&amp;"-"&amp;AC4995&amp;"-"&amp;AD4995&amp;"-"&amp;AG4995</f>
        <v>13.5-f-A-0-1.5</v>
      </c>
      <c r="Y4995">
        <f>F4995</f>
        <v>13.5</v>
      </c>
      <c r="Z4995" s="2" t="str">
        <f>G4995</f>
        <v>f</v>
      </c>
      <c r="AA4995">
        <f>_xlfn.IFNA(VLOOKUP(X4995,'duo-out'!A$2:Q$5000,5,FALSE),E4995+10*(H4995-1)+1+_xlfn.IFNA(VLOOKUP(D4995,states!A$2:C$10,3,FALSE),1))</f>
        <v>261</v>
      </c>
      <c r="AB4995" t="str">
        <f>IF(V4995="","",V4995)</f>
        <v/>
      </c>
      <c r="AC4995" s="2" t="str">
        <f>_xlfn.IFNA(VLOOKUP(D4995,states!A$2:C$10,2,FALSE),"XX")</f>
        <v>A</v>
      </c>
      <c r="AD4995">
        <f>E4995</f>
        <v>0</v>
      </c>
      <c r="AE4995">
        <f>_xlfn.IFNA(VLOOKUP(D4995,states!A$2:D$10,4,FALSE),0)</f>
        <v>2</v>
      </c>
      <c r="AF4995">
        <v>0.5</v>
      </c>
      <c r="AG4995">
        <f>IF(AE4995=0,AF4995,IF(AE4995=1,IF(F4995=0.5,0.5,IF(H4995=1,0.5,1.5)),IF(F4995=0.5,0.5,IF(H4995=1,2.5,1.5))))</f>
        <v>1.5</v>
      </c>
      <c r="AH4995" s="7">
        <f>IF(AC4995="XX",0,1/C4995^(1/5)*IF(E4995=0,100,1)/(E4995+1)^(1/4))</f>
        <v>288.53998118144267</v>
      </c>
    </row>
    <row r="4996" spans="1:34">
      <c r="A4996">
        <v>2829</v>
      </c>
      <c r="B4996" s="1">
        <v>22839.1129</v>
      </c>
      <c r="C4996" s="6">
        <v>6.5830000000000003E-3</v>
      </c>
      <c r="D4996" t="s">
        <v>3</v>
      </c>
      <c r="E4996">
        <v>0</v>
      </c>
      <c r="F4996">
        <v>13.5</v>
      </c>
      <c r="G4996" t="s">
        <v>2</v>
      </c>
      <c r="H4996">
        <v>2</v>
      </c>
      <c r="I4996" t="s">
        <v>0</v>
      </c>
      <c r="J4996">
        <v>0</v>
      </c>
      <c r="K4996">
        <v>14.5</v>
      </c>
      <c r="L4996" t="s">
        <v>2</v>
      </c>
      <c r="M4996">
        <v>2</v>
      </c>
      <c r="N4996" t="s">
        <v>2885</v>
      </c>
      <c r="O4996">
        <v>1</v>
      </c>
      <c r="P4996" t="str">
        <f>D4996&amp;"-"&amp;F4996&amp;"-"&amp;G4996&amp;"-"&amp;E4996&amp;"-"&amp;H4996</f>
        <v>A2Delta-13.5-f-0-2</v>
      </c>
      <c r="Q4996" t="str">
        <f>I4996&amp;"-"&amp;K4996&amp;"-"&amp;L4996&amp;"-"&amp;J4996&amp;"-"&amp;M4996</f>
        <v>X2Pi-14.5-f-0-2</v>
      </c>
      <c r="R4996">
        <f>B4996+S4996</f>
        <v>26152.419511406999</v>
      </c>
      <c r="S4996">
        <f>_xlfn.IFNA(VLOOKUP(Q4996,'MARVEL-X'!A$2:I$1400,7,FALSE),VLOOKUP(Q4996,MARVEL!A$2:J$1522,10,FALSE))</f>
        <v>3313.3066114070002</v>
      </c>
      <c r="T4996">
        <f>IF(P4996=P4995,R4996+T4995,R4996)</f>
        <v>156914.590367186</v>
      </c>
      <c r="U4996">
        <f>IF(P4996=P4995,1+U4995,1)</f>
        <v>6</v>
      </c>
      <c r="V4996" t="str">
        <f t="shared" si="78"/>
        <v/>
      </c>
      <c r="W4996" t="str">
        <f>IF(V4996="","",IF(ABS(V4996-R4996)&gt;W$1,ABS(V4996-R4996),""))</f>
        <v/>
      </c>
      <c r="X4996" t="str">
        <f>Y4996&amp;"-"&amp;Z4996&amp;"-"&amp;AC4996&amp;"-"&amp;AD4996&amp;"-"&amp;AG4996</f>
        <v>13.5-f-A-0-1.5</v>
      </c>
      <c r="Y4996">
        <f>F4996</f>
        <v>13.5</v>
      </c>
      <c r="Z4996" s="2" t="str">
        <f>G4996</f>
        <v>f</v>
      </c>
      <c r="AA4996">
        <f>_xlfn.IFNA(VLOOKUP(X4996,'duo-out'!A$2:Q$5000,5,FALSE),E4996+10*(H4996-1)+1+_xlfn.IFNA(VLOOKUP(D4996,states!A$2:C$10,3,FALSE),1))</f>
        <v>261</v>
      </c>
      <c r="AB4996" t="str">
        <f>IF(V4996="","",V4996)</f>
        <v/>
      </c>
      <c r="AC4996" s="2" t="str">
        <f>_xlfn.IFNA(VLOOKUP(D4996,states!A$2:C$10,2,FALSE),"XX")</f>
        <v>A</v>
      </c>
      <c r="AD4996">
        <f>E4996</f>
        <v>0</v>
      </c>
      <c r="AE4996">
        <f>_xlfn.IFNA(VLOOKUP(D4996,states!A$2:D$10,4,FALSE),0)</f>
        <v>2</v>
      </c>
      <c r="AF4996">
        <v>0.5</v>
      </c>
      <c r="AG4996">
        <f>IF(AE4996=0,AF4996,IF(AE4996=1,IF(F4996=0.5,0.5,IF(H4996=1,0.5,1.5)),IF(F4996=0.5,0.5,IF(H4996=1,2.5,1.5))))</f>
        <v>1.5</v>
      </c>
      <c r="AH4996" s="7">
        <f>IF(AC4996="XX",0,1/C4996^(1/5)*IF(E4996=0,100,1)/(E4996+1)^(1/4))</f>
        <v>273.09593073318291</v>
      </c>
    </row>
    <row r="4997" spans="1:34">
      <c r="A4997">
        <v>2808</v>
      </c>
      <c r="B4997" s="1">
        <v>23253.876499999998</v>
      </c>
      <c r="C4997" s="6">
        <v>5.0000000000000001E-3</v>
      </c>
      <c r="D4997" t="s">
        <v>3</v>
      </c>
      <c r="E4997">
        <v>0</v>
      </c>
      <c r="F4997">
        <v>13.5</v>
      </c>
      <c r="G4997" t="s">
        <v>2</v>
      </c>
      <c r="H4997">
        <v>2</v>
      </c>
      <c r="I4997" t="s">
        <v>0</v>
      </c>
      <c r="J4997">
        <v>0</v>
      </c>
      <c r="K4997">
        <v>13.5</v>
      </c>
      <c r="L4997" t="s">
        <v>1</v>
      </c>
      <c r="M4997">
        <v>2</v>
      </c>
      <c r="N4997" t="s">
        <v>2864</v>
      </c>
      <c r="O4997">
        <v>1</v>
      </c>
      <c r="P4997" t="str">
        <f>D4997&amp;"-"&amp;F4997&amp;"-"&amp;G4997&amp;"-"&amp;E4997&amp;"-"&amp;H4997</f>
        <v>A2Delta-13.5-f-0-2</v>
      </c>
      <c r="Q4997" t="str">
        <f>I4997&amp;"-"&amp;K4997&amp;"-"&amp;L4997&amp;"-"&amp;J4997&amp;"-"&amp;M4997</f>
        <v>X2Pi-13.5-e-0-2</v>
      </c>
      <c r="R4997">
        <f>B4997+S4997</f>
        <v>26152.463776519999</v>
      </c>
      <c r="S4997">
        <f>_xlfn.IFNA(VLOOKUP(Q4997,'MARVEL-X'!A$2:I$1400,7,FALSE),VLOOKUP(Q4997,MARVEL!A$2:J$1522,10,FALSE))</f>
        <v>2898.5872765200002</v>
      </c>
      <c r="T4997">
        <f>IF(P4997=P4996,R4997+T4996,R4997)</f>
        <v>183067.05414370599</v>
      </c>
      <c r="U4997">
        <f>IF(P4997=P4996,1+U4996,1)</f>
        <v>7</v>
      </c>
      <c r="V4997" t="str">
        <f t="shared" si="78"/>
        <v/>
      </c>
      <c r="W4997" t="str">
        <f>IF(V4997="","",IF(ABS(V4997-R4997)&gt;W$1,ABS(V4997-R4997),""))</f>
        <v/>
      </c>
      <c r="X4997" t="str">
        <f>Y4997&amp;"-"&amp;Z4997&amp;"-"&amp;AC4997&amp;"-"&amp;AD4997&amp;"-"&amp;AG4997</f>
        <v>13.5-f-A-0-1.5</v>
      </c>
      <c r="Y4997">
        <f>F4997</f>
        <v>13.5</v>
      </c>
      <c r="Z4997" s="2" t="str">
        <f>G4997</f>
        <v>f</v>
      </c>
      <c r="AA4997">
        <f>_xlfn.IFNA(VLOOKUP(X4997,'duo-out'!A$2:Q$5000,5,FALSE),E4997+10*(H4997-1)+1+_xlfn.IFNA(VLOOKUP(D4997,states!A$2:C$10,3,FALSE),1))</f>
        <v>261</v>
      </c>
      <c r="AB4997" t="str">
        <f>IF(V4997="","",V4997)</f>
        <v/>
      </c>
      <c r="AC4997" s="2" t="str">
        <f>_xlfn.IFNA(VLOOKUP(D4997,states!A$2:C$10,2,FALSE),"XX")</f>
        <v>A</v>
      </c>
      <c r="AD4997">
        <f>E4997</f>
        <v>0</v>
      </c>
      <c r="AE4997">
        <f>_xlfn.IFNA(VLOOKUP(D4997,states!A$2:D$10,4,FALSE),0)</f>
        <v>2</v>
      </c>
      <c r="AF4997">
        <v>0.5</v>
      </c>
      <c r="AG4997">
        <f>IF(AE4997=0,AF4997,IF(AE4997=1,IF(F4997=0.5,0.5,IF(H4997=1,0.5,1.5)),IF(F4997=0.5,0.5,IF(H4997=1,2.5,1.5))))</f>
        <v>1.5</v>
      </c>
      <c r="AH4997" s="7">
        <f>IF(AC4997="XX",0,1/C4997^(1/5)*IF(E4997=0,100,1)/(E4997+1)^(1/4))</f>
        <v>288.53998118144267</v>
      </c>
    </row>
    <row r="4998" spans="1:34">
      <c r="A4998">
        <v>2746</v>
      </c>
      <c r="B4998" s="1">
        <v>23628.4211</v>
      </c>
      <c r="C4998" s="6">
        <v>5.0000000000000001E-3</v>
      </c>
      <c r="D4998" t="s">
        <v>3</v>
      </c>
      <c r="E4998">
        <v>0</v>
      </c>
      <c r="F4998">
        <v>13.5</v>
      </c>
      <c r="G4998" t="s">
        <v>2</v>
      </c>
      <c r="H4998">
        <v>2</v>
      </c>
      <c r="I4998" t="s">
        <v>0</v>
      </c>
      <c r="J4998">
        <v>0</v>
      </c>
      <c r="K4998">
        <v>12.5</v>
      </c>
      <c r="L4998" t="s">
        <v>2</v>
      </c>
      <c r="M4998">
        <v>2</v>
      </c>
      <c r="N4998" t="s">
        <v>2802</v>
      </c>
      <c r="O4998">
        <v>1</v>
      </c>
      <c r="P4998" t="str">
        <f>D4998&amp;"-"&amp;F4998&amp;"-"&amp;G4998&amp;"-"&amp;E4998&amp;"-"&amp;H4998</f>
        <v>A2Delta-13.5-f-0-2</v>
      </c>
      <c r="Q4998" t="str">
        <f>I4998&amp;"-"&amp;K4998&amp;"-"&amp;L4998&amp;"-"&amp;J4998&amp;"-"&amp;M4998</f>
        <v>X2Pi-12.5-f-0-2</v>
      </c>
      <c r="R4998">
        <f>B4998+S4998</f>
        <v>26152.429711405999</v>
      </c>
      <c r="S4998">
        <f>_xlfn.IFNA(VLOOKUP(Q4998,'MARVEL-X'!A$2:I$1400,7,FALSE),VLOOKUP(Q4998,MARVEL!A$2:J$1522,10,FALSE))</f>
        <v>2524.008611406</v>
      </c>
      <c r="T4998">
        <f>IF(P4998=P4997,R4998+T4997,R4998)</f>
        <v>209219.48385511199</v>
      </c>
      <c r="U4998">
        <f>IF(P4998=P4997,1+U4997,1)</f>
        <v>8</v>
      </c>
      <c r="V4998" t="str">
        <f t="shared" si="78"/>
        <v/>
      </c>
      <c r="W4998" t="str">
        <f>IF(V4998="","",IF(ABS(V4998-R4998)&gt;W$1,ABS(V4998-R4998),""))</f>
        <v/>
      </c>
      <c r="X4998" t="str">
        <f>Y4998&amp;"-"&amp;Z4998&amp;"-"&amp;AC4998&amp;"-"&amp;AD4998&amp;"-"&amp;AG4998</f>
        <v>13.5-f-A-0-1.5</v>
      </c>
      <c r="Y4998">
        <f>F4998</f>
        <v>13.5</v>
      </c>
      <c r="Z4998" s="2" t="str">
        <f>G4998</f>
        <v>f</v>
      </c>
      <c r="AA4998">
        <f>_xlfn.IFNA(VLOOKUP(X4998,'duo-out'!A$2:Q$5000,5,FALSE),E4998+10*(H4998-1)+1+_xlfn.IFNA(VLOOKUP(D4998,states!A$2:C$10,3,FALSE),1))</f>
        <v>261</v>
      </c>
      <c r="AB4998" t="str">
        <f>IF(V4998="","",V4998)</f>
        <v/>
      </c>
      <c r="AC4998" s="2" t="str">
        <f>_xlfn.IFNA(VLOOKUP(D4998,states!A$2:C$10,2,FALSE),"XX")</f>
        <v>A</v>
      </c>
      <c r="AD4998">
        <f>E4998</f>
        <v>0</v>
      </c>
      <c r="AE4998">
        <f>_xlfn.IFNA(VLOOKUP(D4998,states!A$2:D$10,4,FALSE),0)</f>
        <v>2</v>
      </c>
      <c r="AF4998">
        <v>0.5</v>
      </c>
      <c r="AG4998">
        <f>IF(AE4998=0,AF4998,IF(AE4998=1,IF(F4998=0.5,0.5,IF(H4998=1,0.5,1.5)),IF(F4998=0.5,0.5,IF(H4998=1,2.5,1.5))))</f>
        <v>1.5</v>
      </c>
      <c r="AH4998" s="7">
        <f>IF(AC4998="XX",0,1/C4998^(1/5)*IF(E4998=0,100,1)/(E4998+1)^(1/4))</f>
        <v>288.53998118144267</v>
      </c>
    </row>
    <row r="4999" spans="1:34">
      <c r="A4999">
        <v>5470</v>
      </c>
      <c r="B4999" s="1">
        <v>23253.870999999999</v>
      </c>
      <c r="C4999" s="6">
        <v>0.05</v>
      </c>
      <c r="D4999" t="s">
        <v>3</v>
      </c>
      <c r="E4999">
        <v>0</v>
      </c>
      <c r="F4999">
        <v>13.5</v>
      </c>
      <c r="G4999" t="s">
        <v>2</v>
      </c>
      <c r="H4999">
        <v>2</v>
      </c>
      <c r="I4999" t="s">
        <v>0</v>
      </c>
      <c r="J4999">
        <v>0</v>
      </c>
      <c r="K4999">
        <v>13.5</v>
      </c>
      <c r="L4999" t="s">
        <v>1</v>
      </c>
      <c r="M4999">
        <v>2</v>
      </c>
      <c r="N4999" t="s">
        <v>5526</v>
      </c>
      <c r="O4999">
        <v>1</v>
      </c>
      <c r="P4999" t="str">
        <f>D4999&amp;"-"&amp;F4999&amp;"-"&amp;G4999&amp;"-"&amp;E4999&amp;"-"&amp;H4999</f>
        <v>A2Delta-13.5-f-0-2</v>
      </c>
      <c r="Q4999" t="str">
        <f>I4999&amp;"-"&amp;K4999&amp;"-"&amp;L4999&amp;"-"&amp;J4999&amp;"-"&amp;M4999</f>
        <v>X2Pi-13.5-e-0-2</v>
      </c>
      <c r="R4999">
        <f>B4999+S4999</f>
        <v>26152.458276519999</v>
      </c>
      <c r="S4999">
        <f>_xlfn.IFNA(VLOOKUP(Q4999,'MARVEL-X'!A$2:I$1400,7,FALSE),VLOOKUP(Q4999,MARVEL!A$2:J$1522,10,FALSE))</f>
        <v>2898.5872765200002</v>
      </c>
      <c r="T4999">
        <f>IF(P4999=P4998,R4999+T4998,R4999)</f>
        <v>235371.94213163198</v>
      </c>
      <c r="U4999">
        <f>IF(P4999=P4998,1+U4998,1)</f>
        <v>9</v>
      </c>
      <c r="V4999" t="str">
        <f t="shared" si="78"/>
        <v/>
      </c>
      <c r="W4999" t="str">
        <f>IF(V4999="","",IF(ABS(V4999-R4999)&gt;W$1,ABS(V4999-R4999),""))</f>
        <v/>
      </c>
      <c r="X4999" t="str">
        <f>Y4999&amp;"-"&amp;Z4999&amp;"-"&amp;AC4999&amp;"-"&amp;AD4999&amp;"-"&amp;AG4999</f>
        <v>13.5-f-A-0-1.5</v>
      </c>
      <c r="Y4999">
        <f>F4999</f>
        <v>13.5</v>
      </c>
      <c r="Z4999" s="2" t="str">
        <f>G4999</f>
        <v>f</v>
      </c>
      <c r="AA4999">
        <f>_xlfn.IFNA(VLOOKUP(X4999,'duo-out'!A$2:Q$5000,5,FALSE),E4999+10*(H4999-1)+1+_xlfn.IFNA(VLOOKUP(D4999,states!A$2:C$10,3,FALSE),1))</f>
        <v>261</v>
      </c>
      <c r="AB4999" t="str">
        <f>IF(V4999="","",V4999)</f>
        <v/>
      </c>
      <c r="AC4999" s="2" t="str">
        <f>_xlfn.IFNA(VLOOKUP(D4999,states!A$2:C$10,2,FALSE),"XX")</f>
        <v>A</v>
      </c>
      <c r="AD4999">
        <f>E4999</f>
        <v>0</v>
      </c>
      <c r="AE4999">
        <f>_xlfn.IFNA(VLOOKUP(D4999,states!A$2:D$10,4,FALSE),0)</f>
        <v>2</v>
      </c>
      <c r="AF4999">
        <v>0.5</v>
      </c>
      <c r="AG4999">
        <f>IF(AE4999=0,AF4999,IF(AE4999=1,IF(F4999=0.5,0.5,IF(H4999=1,0.5,1.5)),IF(F4999=0.5,0.5,IF(H4999=1,2.5,1.5))))</f>
        <v>1.5</v>
      </c>
      <c r="AH4999" s="7">
        <f>IF(AC4999="XX",0,1/C4999^(1/5)*IF(E4999=0,100,1)/(E4999+1)^(1/4))</f>
        <v>182.05642030260799</v>
      </c>
    </row>
    <row r="5000" spans="1:34">
      <c r="A5000">
        <v>5408</v>
      </c>
      <c r="B5000" s="1">
        <v>23628.406999999999</v>
      </c>
      <c r="C5000" s="6">
        <v>0.05</v>
      </c>
      <c r="D5000" t="s">
        <v>3</v>
      </c>
      <c r="E5000">
        <v>0</v>
      </c>
      <c r="F5000">
        <v>13.5</v>
      </c>
      <c r="G5000" t="s">
        <v>2</v>
      </c>
      <c r="H5000">
        <v>2</v>
      </c>
      <c r="I5000" t="s">
        <v>0</v>
      </c>
      <c r="J5000">
        <v>0</v>
      </c>
      <c r="K5000">
        <v>12.5</v>
      </c>
      <c r="L5000" t="s">
        <v>2</v>
      </c>
      <c r="M5000">
        <v>2</v>
      </c>
      <c r="N5000" t="s">
        <v>5464</v>
      </c>
      <c r="O5000">
        <v>1</v>
      </c>
      <c r="P5000" t="str">
        <f>D5000&amp;"-"&amp;F5000&amp;"-"&amp;G5000&amp;"-"&amp;E5000&amp;"-"&amp;H5000</f>
        <v>A2Delta-13.5-f-0-2</v>
      </c>
      <c r="Q5000" t="str">
        <f>I5000&amp;"-"&amp;K5000&amp;"-"&amp;L5000&amp;"-"&amp;J5000&amp;"-"&amp;M5000</f>
        <v>X2Pi-12.5-f-0-2</v>
      </c>
      <c r="R5000">
        <f>B5000+S5000</f>
        <v>26152.415611405999</v>
      </c>
      <c r="S5000">
        <f>_xlfn.IFNA(VLOOKUP(Q5000,'MARVEL-X'!A$2:I$1400,7,FALSE),VLOOKUP(Q5000,MARVEL!A$2:J$1522,10,FALSE))</f>
        <v>2524.008611406</v>
      </c>
      <c r="T5000">
        <f>IF(P5000=P4999,R5000+T4999,R5000)</f>
        <v>261524.35774303798</v>
      </c>
      <c r="U5000">
        <f>IF(P5000=P4999,1+U4999,1)</f>
        <v>10</v>
      </c>
      <c r="V5000" t="str">
        <f t="shared" si="78"/>
        <v/>
      </c>
      <c r="W5000" t="str">
        <f>IF(V5000="","",IF(ABS(V5000-R5000)&gt;W$1,ABS(V5000-R5000),""))</f>
        <v/>
      </c>
      <c r="X5000" t="str">
        <f>Y5000&amp;"-"&amp;Z5000&amp;"-"&amp;AC5000&amp;"-"&amp;AD5000&amp;"-"&amp;AG5000</f>
        <v>13.5-f-A-0-1.5</v>
      </c>
      <c r="Y5000">
        <f>F5000</f>
        <v>13.5</v>
      </c>
      <c r="Z5000" s="2" t="str">
        <f>G5000</f>
        <v>f</v>
      </c>
      <c r="AA5000">
        <f>_xlfn.IFNA(VLOOKUP(X5000,'duo-out'!A$2:Q$5000,5,FALSE),E5000+10*(H5000-1)+1+_xlfn.IFNA(VLOOKUP(D5000,states!A$2:C$10,3,FALSE),1))</f>
        <v>261</v>
      </c>
      <c r="AB5000" t="str">
        <f>IF(V5000="","",V5000)</f>
        <v/>
      </c>
      <c r="AC5000" s="2" t="str">
        <f>_xlfn.IFNA(VLOOKUP(D5000,states!A$2:C$10,2,FALSE),"XX")</f>
        <v>A</v>
      </c>
      <c r="AD5000">
        <f>E5000</f>
        <v>0</v>
      </c>
      <c r="AE5000">
        <f>_xlfn.IFNA(VLOOKUP(D5000,states!A$2:D$10,4,FALSE),0)</f>
        <v>2</v>
      </c>
      <c r="AF5000">
        <v>0.5</v>
      </c>
      <c r="AG5000">
        <f>IF(AE5000=0,AF5000,IF(AE5000=1,IF(F5000=0.5,0.5,IF(H5000=1,0.5,1.5)),IF(F5000=0.5,0.5,IF(H5000=1,2.5,1.5))))</f>
        <v>1.5</v>
      </c>
      <c r="AH5000" s="7">
        <f>IF(AC5000="XX",0,1/C5000^(1/5)*IF(E5000=0,100,1)/(E5000+1)^(1/4))</f>
        <v>182.05642030260799</v>
      </c>
    </row>
    <row r="5001" spans="1:34">
      <c r="A5001">
        <v>856</v>
      </c>
      <c r="B5001" s="1">
        <v>22838.959999999999</v>
      </c>
      <c r="C5001" s="6">
        <v>0.16400000000000001</v>
      </c>
      <c r="D5001" t="s">
        <v>3</v>
      </c>
      <c r="E5001">
        <v>0</v>
      </c>
      <c r="F5001">
        <v>13.5</v>
      </c>
      <c r="G5001" t="s">
        <v>2</v>
      </c>
      <c r="H5001">
        <v>2</v>
      </c>
      <c r="I5001" t="s">
        <v>0</v>
      </c>
      <c r="J5001">
        <v>0</v>
      </c>
      <c r="K5001">
        <v>14.5</v>
      </c>
      <c r="L5001" t="s">
        <v>2</v>
      </c>
      <c r="M5001">
        <v>2</v>
      </c>
      <c r="N5001" t="s">
        <v>912</v>
      </c>
      <c r="O5001">
        <v>1</v>
      </c>
      <c r="P5001" t="str">
        <f>D5001&amp;"-"&amp;F5001&amp;"-"&amp;G5001&amp;"-"&amp;E5001&amp;"-"&amp;H5001</f>
        <v>A2Delta-13.5-f-0-2</v>
      </c>
      <c r="Q5001" t="str">
        <f>I5001&amp;"-"&amp;K5001&amp;"-"&amp;L5001&amp;"-"&amp;J5001&amp;"-"&amp;M5001</f>
        <v>X2Pi-14.5-f-0-2</v>
      </c>
      <c r="R5001">
        <f>B5001+S5001</f>
        <v>26152.266611406998</v>
      </c>
      <c r="S5001">
        <f>_xlfn.IFNA(VLOOKUP(Q5001,'MARVEL-X'!A$2:I$1400,7,FALSE),VLOOKUP(Q5001,MARVEL!A$2:J$1522,10,FALSE))</f>
        <v>3313.3066114070002</v>
      </c>
      <c r="T5001">
        <f>IF(P5001=P5000,R5001+T5000,R5001)</f>
        <v>287676.62435444497</v>
      </c>
      <c r="U5001">
        <f>IF(P5001=P5000,1+U5000,1)</f>
        <v>11</v>
      </c>
      <c r="V5001" t="str">
        <f t="shared" si="78"/>
        <v/>
      </c>
      <c r="W5001" t="str">
        <f>IF(V5001="","",IF(ABS(V5001-R5001)&gt;W$1,ABS(V5001-R5001),""))</f>
        <v/>
      </c>
      <c r="X5001" t="str">
        <f>Y5001&amp;"-"&amp;Z5001&amp;"-"&amp;AC5001&amp;"-"&amp;AD5001&amp;"-"&amp;AG5001</f>
        <v>13.5-f-A-0-1.5</v>
      </c>
      <c r="Y5001">
        <f>F5001</f>
        <v>13.5</v>
      </c>
      <c r="Z5001" s="2" t="str">
        <f>G5001</f>
        <v>f</v>
      </c>
      <c r="AA5001">
        <f>_xlfn.IFNA(VLOOKUP(X5001,'duo-out'!A$2:Q$5000,5,FALSE),E5001+10*(H5001-1)+1+_xlfn.IFNA(VLOOKUP(D5001,states!A$2:C$10,3,FALSE),1))</f>
        <v>261</v>
      </c>
      <c r="AB5001" t="str">
        <f>IF(V5001="","",V5001)</f>
        <v/>
      </c>
      <c r="AC5001" s="2" t="str">
        <f>_xlfn.IFNA(VLOOKUP(D5001,states!A$2:C$10,2,FALSE),"XX")</f>
        <v>A</v>
      </c>
      <c r="AD5001">
        <f>E5001</f>
        <v>0</v>
      </c>
      <c r="AE5001">
        <f>_xlfn.IFNA(VLOOKUP(D5001,states!A$2:D$10,4,FALSE),0)</f>
        <v>2</v>
      </c>
      <c r="AF5001">
        <v>0.5</v>
      </c>
      <c r="AG5001">
        <f>IF(AE5001=0,AF5001,IF(AE5001=1,IF(F5001=0.5,0.5,IF(H5001=1,0.5,1.5)),IF(F5001=0.5,0.5,IF(H5001=1,2.5,1.5))))</f>
        <v>1.5</v>
      </c>
      <c r="AH5001" s="7">
        <f>IF(AC5001="XX",0,1/C5001^(1/5)*IF(E5001=0,100,1)/(E5001+1)^(1/4))</f>
        <v>143.55926640169989</v>
      </c>
    </row>
    <row r="5002" spans="1:34">
      <c r="A5002">
        <v>826</v>
      </c>
      <c r="B5002" s="1">
        <v>23253.88</v>
      </c>
      <c r="C5002" s="6">
        <v>0.05</v>
      </c>
      <c r="D5002" t="s">
        <v>3</v>
      </c>
      <c r="E5002">
        <v>0</v>
      </c>
      <c r="F5002">
        <v>13.5</v>
      </c>
      <c r="G5002" t="s">
        <v>2</v>
      </c>
      <c r="H5002">
        <v>2</v>
      </c>
      <c r="I5002" t="s">
        <v>0</v>
      </c>
      <c r="J5002">
        <v>0</v>
      </c>
      <c r="K5002">
        <v>13.5</v>
      </c>
      <c r="L5002" t="s">
        <v>1</v>
      </c>
      <c r="M5002">
        <v>2</v>
      </c>
      <c r="N5002" t="s">
        <v>882</v>
      </c>
      <c r="O5002">
        <v>1</v>
      </c>
      <c r="P5002" t="str">
        <f>D5002&amp;"-"&amp;F5002&amp;"-"&amp;G5002&amp;"-"&amp;E5002&amp;"-"&amp;H5002</f>
        <v>A2Delta-13.5-f-0-2</v>
      </c>
      <c r="Q5002" t="str">
        <f>I5002&amp;"-"&amp;K5002&amp;"-"&amp;L5002&amp;"-"&amp;J5002&amp;"-"&amp;M5002</f>
        <v>X2Pi-13.5-e-0-2</v>
      </c>
      <c r="R5002">
        <f>B5002+S5002</f>
        <v>26152.467276520001</v>
      </c>
      <c r="S5002">
        <f>_xlfn.IFNA(VLOOKUP(Q5002,'MARVEL-X'!A$2:I$1400,7,FALSE),VLOOKUP(Q5002,MARVEL!A$2:J$1522,10,FALSE))</f>
        <v>2898.5872765200002</v>
      </c>
      <c r="T5002">
        <f>IF(P5002=P5001,R5002+T5001,R5002)</f>
        <v>313829.09163096495</v>
      </c>
      <c r="U5002">
        <f>IF(P5002=P5001,1+U5001,1)</f>
        <v>12</v>
      </c>
      <c r="V5002" t="str">
        <f t="shared" si="78"/>
        <v/>
      </c>
      <c r="W5002" t="str">
        <f>IF(V5002="","",IF(ABS(V5002-R5002)&gt;W$1,ABS(V5002-R5002),""))</f>
        <v/>
      </c>
      <c r="X5002" t="str">
        <f>Y5002&amp;"-"&amp;Z5002&amp;"-"&amp;AC5002&amp;"-"&amp;AD5002&amp;"-"&amp;AG5002</f>
        <v>13.5-f-A-0-1.5</v>
      </c>
      <c r="Y5002">
        <f>F5002</f>
        <v>13.5</v>
      </c>
      <c r="Z5002" s="2" t="str">
        <f>G5002</f>
        <v>f</v>
      </c>
      <c r="AA5002">
        <f>_xlfn.IFNA(VLOOKUP(X5002,'duo-out'!A$2:Q$5000,5,FALSE),E5002+10*(H5002-1)+1+_xlfn.IFNA(VLOOKUP(D5002,states!A$2:C$10,3,FALSE),1))</f>
        <v>261</v>
      </c>
      <c r="AB5002" t="str">
        <f>IF(V5002="","",V5002)</f>
        <v/>
      </c>
      <c r="AC5002" s="2" t="str">
        <f>_xlfn.IFNA(VLOOKUP(D5002,states!A$2:C$10,2,FALSE),"XX")</f>
        <v>A</v>
      </c>
      <c r="AD5002">
        <f>E5002</f>
        <v>0</v>
      </c>
      <c r="AE5002">
        <f>_xlfn.IFNA(VLOOKUP(D5002,states!A$2:D$10,4,FALSE),0)</f>
        <v>2</v>
      </c>
      <c r="AF5002">
        <v>0.5</v>
      </c>
      <c r="AG5002">
        <f>IF(AE5002=0,AF5002,IF(AE5002=1,IF(F5002=0.5,0.5,IF(H5002=1,0.5,1.5)),IF(F5002=0.5,0.5,IF(H5002=1,2.5,1.5))))</f>
        <v>1.5</v>
      </c>
      <c r="AH5002" s="7">
        <f>IF(AC5002="XX",0,1/C5002^(1/5)*IF(E5002=0,100,1)/(E5002+1)^(1/4))</f>
        <v>182.05642030260799</v>
      </c>
    </row>
    <row r="5003" spans="1:34">
      <c r="A5003">
        <v>740</v>
      </c>
      <c r="B5003" s="1">
        <v>23628.33</v>
      </c>
      <c r="C5003" s="6">
        <v>0.10059999999999999</v>
      </c>
      <c r="D5003" t="s">
        <v>3</v>
      </c>
      <c r="E5003">
        <v>0</v>
      </c>
      <c r="F5003">
        <v>13.5</v>
      </c>
      <c r="G5003" t="s">
        <v>2</v>
      </c>
      <c r="H5003">
        <v>2</v>
      </c>
      <c r="I5003" t="s">
        <v>0</v>
      </c>
      <c r="J5003">
        <v>0</v>
      </c>
      <c r="K5003">
        <v>12.5</v>
      </c>
      <c r="L5003" t="s">
        <v>2</v>
      </c>
      <c r="M5003">
        <v>2</v>
      </c>
      <c r="N5003" t="s">
        <v>796</v>
      </c>
      <c r="O5003">
        <v>1</v>
      </c>
      <c r="P5003" t="str">
        <f>D5003&amp;"-"&amp;F5003&amp;"-"&amp;G5003&amp;"-"&amp;E5003&amp;"-"&amp;H5003</f>
        <v>A2Delta-13.5-f-0-2</v>
      </c>
      <c r="Q5003" t="str">
        <f>I5003&amp;"-"&amp;K5003&amp;"-"&amp;L5003&amp;"-"&amp;J5003&amp;"-"&amp;M5003</f>
        <v>X2Pi-12.5-f-0-2</v>
      </c>
      <c r="R5003">
        <f>B5003+S5003</f>
        <v>26152.338611406001</v>
      </c>
      <c r="S5003">
        <f>_xlfn.IFNA(VLOOKUP(Q5003,'MARVEL-X'!A$2:I$1400,7,FALSE),VLOOKUP(Q5003,MARVEL!A$2:J$1522,10,FALSE))</f>
        <v>2524.008611406</v>
      </c>
      <c r="T5003">
        <f>IF(P5003=P5002,R5003+T5002,R5003)</f>
        <v>339981.43024237093</v>
      </c>
      <c r="U5003">
        <f>IF(P5003=P5002,1+U5002,1)</f>
        <v>13</v>
      </c>
      <c r="V5003">
        <f t="shared" si="78"/>
        <v>26152.417710951609</v>
      </c>
      <c r="W5003">
        <f>IF(V5003="","",IF(ABS(V5003-R5003)&gt;W$1,ABS(V5003-R5003),""))</f>
        <v>7.9099545608187327E-2</v>
      </c>
      <c r="X5003" t="str">
        <f>Y5003&amp;"-"&amp;Z5003&amp;"-"&amp;AC5003&amp;"-"&amp;AD5003&amp;"-"&amp;AG5003</f>
        <v>13.5-f-A-0-1.5</v>
      </c>
      <c r="Y5003">
        <f>F5003</f>
        <v>13.5</v>
      </c>
      <c r="Z5003" s="2" t="str">
        <f>G5003</f>
        <v>f</v>
      </c>
      <c r="AA5003">
        <f>_xlfn.IFNA(VLOOKUP(X5003,'duo-out'!A$2:Q$5000,5,FALSE),E5003+10*(H5003-1)+1+_xlfn.IFNA(VLOOKUP(D5003,states!A$2:C$10,3,FALSE),1))</f>
        <v>261</v>
      </c>
      <c r="AB5003">
        <f>IF(V5003="","",V5003)</f>
        <v>26152.417710951609</v>
      </c>
      <c r="AC5003" s="2" t="str">
        <f>_xlfn.IFNA(VLOOKUP(D5003,states!A$2:C$10,2,FALSE),"XX")</f>
        <v>A</v>
      </c>
      <c r="AD5003">
        <f>E5003</f>
        <v>0</v>
      </c>
      <c r="AE5003">
        <f>_xlfn.IFNA(VLOOKUP(D5003,states!A$2:D$10,4,FALSE),0)</f>
        <v>2</v>
      </c>
      <c r="AF5003">
        <v>0.5</v>
      </c>
      <c r="AG5003">
        <f>IF(AE5003=0,AF5003,IF(AE5003=1,IF(F5003=0.5,0.5,IF(H5003=1,0.5,1.5)),IF(F5003=0.5,0.5,IF(H5003=1,2.5,1.5))))</f>
        <v>1.5</v>
      </c>
      <c r="AH5003" s="7">
        <f>IF(AC5003="XX",0,1/C5003^(1/5)*IF(E5003=0,100,1)/(E5003+1)^(1/4))</f>
        <v>158.29981373869799</v>
      </c>
    </row>
    <row r="5004" spans="1:34">
      <c r="A5004">
        <v>3540</v>
      </c>
      <c r="B5004" s="1">
        <v>22856.526999999998</v>
      </c>
      <c r="C5004" s="6">
        <v>2.222E-2</v>
      </c>
      <c r="D5004" t="s">
        <v>3</v>
      </c>
      <c r="E5004">
        <v>1</v>
      </c>
      <c r="F5004">
        <v>13.5</v>
      </c>
      <c r="G5004" t="s">
        <v>2</v>
      </c>
      <c r="H5004">
        <v>1</v>
      </c>
      <c r="I5004" t="s">
        <v>0</v>
      </c>
      <c r="J5004">
        <v>1</v>
      </c>
      <c r="K5004">
        <v>14.5</v>
      </c>
      <c r="L5004" t="s">
        <v>2</v>
      </c>
      <c r="M5004">
        <v>1</v>
      </c>
      <c r="N5004" t="s">
        <v>3596</v>
      </c>
      <c r="O5004">
        <v>1</v>
      </c>
      <c r="P5004" t="str">
        <f>D5004&amp;"-"&amp;F5004&amp;"-"&amp;G5004&amp;"-"&amp;E5004&amp;"-"&amp;H5004</f>
        <v>A2Delta-13.5-f-1-1</v>
      </c>
      <c r="Q5004" t="str">
        <f>I5004&amp;"-"&amp;K5004&amp;"-"&amp;L5004&amp;"-"&amp;J5004&amp;"-"&amp;M5004</f>
        <v>X2Pi-14.5-f-1-1</v>
      </c>
      <c r="R5004">
        <f>B5004+S5004</f>
        <v>28378.600833525998</v>
      </c>
      <c r="S5004">
        <f>_xlfn.IFNA(VLOOKUP(Q5004,'MARVEL-X'!A$2:I$1400,7,FALSE),VLOOKUP(Q5004,MARVEL!A$2:J$1522,10,FALSE))</f>
        <v>5522.0738335260003</v>
      </c>
      <c r="T5004">
        <f>IF(P5004=P5003,R5004+T5003,R5004)</f>
        <v>28378.600833525998</v>
      </c>
      <c r="U5004">
        <f>IF(P5004=P5003,1+U5003,1)</f>
        <v>1</v>
      </c>
      <c r="V5004" t="str">
        <f t="shared" si="78"/>
        <v/>
      </c>
      <c r="W5004" t="str">
        <f>IF(V5004="","",IF(ABS(V5004-R5004)&gt;W$1,ABS(V5004-R5004),""))</f>
        <v/>
      </c>
      <c r="X5004" t="str">
        <f>Y5004&amp;"-"&amp;Z5004&amp;"-"&amp;AC5004&amp;"-"&amp;AD5004&amp;"-"&amp;AG5004</f>
        <v>13.5-f-A-1-2.5</v>
      </c>
      <c r="Y5004">
        <f>F5004</f>
        <v>13.5</v>
      </c>
      <c r="Z5004" s="2" t="str">
        <f>G5004</f>
        <v>f</v>
      </c>
      <c r="AA5004">
        <f>_xlfn.IFNA(VLOOKUP(X5004,'duo-out'!A$2:Q$5000,5,FALSE),E5004+10*(H5004-1)+1+_xlfn.IFNA(VLOOKUP(D5004,states!A$2:C$10,3,FALSE),1))</f>
        <v>252</v>
      </c>
      <c r="AB5004" t="str">
        <f>IF(V5004="","",V5004)</f>
        <v/>
      </c>
      <c r="AC5004" s="2" t="str">
        <f>_xlfn.IFNA(VLOOKUP(D5004,states!A$2:C$10,2,FALSE),"XX")</f>
        <v>A</v>
      </c>
      <c r="AD5004">
        <f>E5004</f>
        <v>1</v>
      </c>
      <c r="AE5004">
        <f>_xlfn.IFNA(VLOOKUP(D5004,states!A$2:D$10,4,FALSE),0)</f>
        <v>2</v>
      </c>
      <c r="AF5004">
        <v>0.5</v>
      </c>
      <c r="AG5004">
        <f>IF(AE5004=0,AF5004,IF(AE5004=1,IF(F5004=0.5,0.5,IF(H5004=1,0.5,1.5)),IF(F5004=0.5,0.5,IF(H5004=1,2.5,1.5))))</f>
        <v>2.5</v>
      </c>
      <c r="AH5004" s="7">
        <f>IF(AC5004="XX",0,1/C5004^(1/5)*IF(E5004=0,100,1)/(E5004+1)^(1/4))</f>
        <v>1.8005023401246072</v>
      </c>
    </row>
    <row r="5005" spans="1:34">
      <c r="A5005">
        <v>3500</v>
      </c>
      <c r="B5005" s="1">
        <v>23217.071499999998</v>
      </c>
      <c r="C5005" s="6">
        <v>1.762E-2</v>
      </c>
      <c r="D5005" t="s">
        <v>3</v>
      </c>
      <c r="E5005">
        <v>1</v>
      </c>
      <c r="F5005">
        <v>13.5</v>
      </c>
      <c r="G5005" t="s">
        <v>2</v>
      </c>
      <c r="H5005">
        <v>1</v>
      </c>
      <c r="I5005" t="s">
        <v>0</v>
      </c>
      <c r="J5005">
        <v>1</v>
      </c>
      <c r="K5005">
        <v>13.5</v>
      </c>
      <c r="L5005" t="s">
        <v>1</v>
      </c>
      <c r="M5005">
        <v>1</v>
      </c>
      <c r="N5005" t="s">
        <v>3556</v>
      </c>
      <c r="O5005">
        <v>1</v>
      </c>
      <c r="P5005" t="str">
        <f>D5005&amp;"-"&amp;F5005&amp;"-"&amp;G5005&amp;"-"&amp;E5005&amp;"-"&amp;H5005</f>
        <v>A2Delta-13.5-f-1-1</v>
      </c>
      <c r="Q5005" t="str">
        <f>I5005&amp;"-"&amp;K5005&amp;"-"&amp;L5005&amp;"-"&amp;J5005&amp;"-"&amp;M5005</f>
        <v>X2Pi-13.5-e-1-1</v>
      </c>
      <c r="R5005">
        <f>B5005+S5005</f>
        <v>28378.589260217999</v>
      </c>
      <c r="S5005">
        <f>_xlfn.IFNA(VLOOKUP(Q5005,'MARVEL-X'!A$2:I$1400,7,FALSE),VLOOKUP(Q5005,MARVEL!A$2:J$1522,10,FALSE))</f>
        <v>5161.5177602180001</v>
      </c>
      <c r="T5005">
        <f>IF(P5005=P5004,R5005+T5004,R5005)</f>
        <v>56757.190093743993</v>
      </c>
      <c r="U5005">
        <f>IF(P5005=P5004,1+U5004,1)</f>
        <v>2</v>
      </c>
      <c r="V5005" t="str">
        <f t="shared" si="78"/>
        <v/>
      </c>
      <c r="W5005" t="str">
        <f>IF(V5005="","",IF(ABS(V5005-R5005)&gt;W$1,ABS(V5005-R5005),""))</f>
        <v/>
      </c>
      <c r="X5005" t="str">
        <f>Y5005&amp;"-"&amp;Z5005&amp;"-"&amp;AC5005&amp;"-"&amp;AD5005&amp;"-"&amp;AG5005</f>
        <v>13.5-f-A-1-2.5</v>
      </c>
      <c r="Y5005">
        <f>F5005</f>
        <v>13.5</v>
      </c>
      <c r="Z5005" s="2" t="str">
        <f>G5005</f>
        <v>f</v>
      </c>
      <c r="AA5005">
        <f>_xlfn.IFNA(VLOOKUP(X5005,'duo-out'!A$2:Q$5000,5,FALSE),E5005+10*(H5005-1)+1+_xlfn.IFNA(VLOOKUP(D5005,states!A$2:C$10,3,FALSE),1))</f>
        <v>252</v>
      </c>
      <c r="AB5005" t="str">
        <f>IF(V5005="","",V5005)</f>
        <v/>
      </c>
      <c r="AC5005" s="2" t="str">
        <f>_xlfn.IFNA(VLOOKUP(D5005,states!A$2:C$10,2,FALSE),"XX")</f>
        <v>A</v>
      </c>
      <c r="AD5005">
        <f>E5005</f>
        <v>1</v>
      </c>
      <c r="AE5005">
        <f>_xlfn.IFNA(VLOOKUP(D5005,states!A$2:D$10,4,FALSE),0)</f>
        <v>2</v>
      </c>
      <c r="AF5005">
        <v>0.5</v>
      </c>
      <c r="AG5005">
        <f>IF(AE5005=0,AF5005,IF(AE5005=1,IF(F5005=0.5,0.5,IF(H5005=1,0.5,1.5)),IF(F5005=0.5,0.5,IF(H5005=1,2.5,1.5))))</f>
        <v>2.5</v>
      </c>
      <c r="AH5005" s="7">
        <f>IF(AC5005="XX",0,1/C5005^(1/5)*IF(E5005=0,100,1)/(E5005+1)^(1/4))</f>
        <v>1.8859984013206481</v>
      </c>
    </row>
    <row r="5006" spans="1:34">
      <c r="A5006">
        <v>3485</v>
      </c>
      <c r="B5006" s="1">
        <v>23565.485000000001</v>
      </c>
      <c r="C5006" s="6">
        <v>6.0540000000000004E-3</v>
      </c>
      <c r="D5006" t="s">
        <v>3</v>
      </c>
      <c r="E5006">
        <v>1</v>
      </c>
      <c r="F5006">
        <v>13.5</v>
      </c>
      <c r="G5006" t="s">
        <v>2</v>
      </c>
      <c r="H5006">
        <v>1</v>
      </c>
      <c r="I5006" t="s">
        <v>0</v>
      </c>
      <c r="J5006">
        <v>1</v>
      </c>
      <c r="K5006">
        <v>12.5</v>
      </c>
      <c r="L5006" t="s">
        <v>2</v>
      </c>
      <c r="M5006">
        <v>1</v>
      </c>
      <c r="N5006" t="s">
        <v>3541</v>
      </c>
      <c r="O5006">
        <v>1</v>
      </c>
      <c r="P5006" t="str">
        <f>D5006&amp;"-"&amp;F5006&amp;"-"&amp;G5006&amp;"-"&amp;E5006&amp;"-"&amp;H5006</f>
        <v>A2Delta-13.5-f-1-1</v>
      </c>
      <c r="Q5006" t="str">
        <f>I5006&amp;"-"&amp;K5006&amp;"-"&amp;L5006&amp;"-"&amp;J5006&amp;"-"&amp;M5006</f>
        <v>X2Pi-12.5-f-1-1</v>
      </c>
      <c r="R5006">
        <f>B5006+S5006</f>
        <v>28378.587084062001</v>
      </c>
      <c r="S5006">
        <f>_xlfn.IFNA(VLOOKUP(Q5006,'MARVEL-X'!A$2:I$1400,7,FALSE),VLOOKUP(Q5006,MARVEL!A$2:J$1522,10,FALSE))</f>
        <v>4813.1020840620004</v>
      </c>
      <c r="T5006">
        <f>IF(P5006=P5005,R5006+T5005,R5006)</f>
        <v>85135.777177805998</v>
      </c>
      <c r="U5006">
        <f>IF(P5006=P5005,1+U5005,1)</f>
        <v>3</v>
      </c>
      <c r="V5006" t="str">
        <f t="shared" si="78"/>
        <v/>
      </c>
      <c r="W5006" t="str">
        <f>IF(V5006="","",IF(ABS(V5006-R5006)&gt;W$1,ABS(V5006-R5006),""))</f>
        <v/>
      </c>
      <c r="X5006" t="str">
        <f>Y5006&amp;"-"&amp;Z5006&amp;"-"&amp;AC5006&amp;"-"&amp;AD5006&amp;"-"&amp;AG5006</f>
        <v>13.5-f-A-1-2.5</v>
      </c>
      <c r="Y5006">
        <f>F5006</f>
        <v>13.5</v>
      </c>
      <c r="Z5006" s="2" t="str">
        <f>G5006</f>
        <v>f</v>
      </c>
      <c r="AA5006">
        <f>_xlfn.IFNA(VLOOKUP(X5006,'duo-out'!A$2:Q$5000,5,FALSE),E5006+10*(H5006-1)+1+_xlfn.IFNA(VLOOKUP(D5006,states!A$2:C$10,3,FALSE),1))</f>
        <v>252</v>
      </c>
      <c r="AB5006" t="str">
        <f>IF(V5006="","",V5006)</f>
        <v/>
      </c>
      <c r="AC5006" s="2" t="str">
        <f>_xlfn.IFNA(VLOOKUP(D5006,states!A$2:C$10,2,FALSE),"XX")</f>
        <v>A</v>
      </c>
      <c r="AD5006">
        <f>E5006</f>
        <v>1</v>
      </c>
      <c r="AE5006">
        <f>_xlfn.IFNA(VLOOKUP(D5006,states!A$2:D$10,4,FALSE),0)</f>
        <v>2</v>
      </c>
      <c r="AF5006">
        <v>0.5</v>
      </c>
      <c r="AG5006">
        <f>IF(AE5006=0,AF5006,IF(AE5006=1,IF(F5006=0.5,0.5,IF(H5006=1,0.5,1.5)),IF(F5006=0.5,0.5,IF(H5006=1,2.5,1.5))))</f>
        <v>2.5</v>
      </c>
      <c r="AH5006" s="7">
        <f>IF(AC5006="XX",0,1/C5006^(1/5)*IF(E5006=0,100,1)/(E5006+1)^(1/4))</f>
        <v>2.3352534252671471</v>
      </c>
    </row>
    <row r="5007" spans="1:34">
      <c r="A5007">
        <v>2858</v>
      </c>
      <c r="B5007" s="1">
        <v>23217.0432</v>
      </c>
      <c r="C5007" s="6">
        <v>2.5860000000000001E-2</v>
      </c>
      <c r="D5007" t="s">
        <v>3</v>
      </c>
      <c r="E5007">
        <v>1</v>
      </c>
      <c r="F5007">
        <v>13.5</v>
      </c>
      <c r="G5007" t="s">
        <v>2</v>
      </c>
      <c r="H5007">
        <v>1</v>
      </c>
      <c r="I5007" t="s">
        <v>0</v>
      </c>
      <c r="J5007">
        <v>1</v>
      </c>
      <c r="K5007">
        <v>13.5</v>
      </c>
      <c r="L5007" t="s">
        <v>1</v>
      </c>
      <c r="M5007">
        <v>1</v>
      </c>
      <c r="N5007" t="s">
        <v>2914</v>
      </c>
      <c r="O5007">
        <v>1</v>
      </c>
      <c r="P5007" t="str">
        <f>D5007&amp;"-"&amp;F5007&amp;"-"&amp;G5007&amp;"-"&amp;E5007&amp;"-"&amp;H5007</f>
        <v>A2Delta-13.5-f-1-1</v>
      </c>
      <c r="Q5007" t="str">
        <f>I5007&amp;"-"&amp;K5007&amp;"-"&amp;L5007&amp;"-"&amp;J5007&amp;"-"&amp;M5007</f>
        <v>X2Pi-13.5-e-1-1</v>
      </c>
      <c r="R5007">
        <f>B5007+S5007</f>
        <v>28378.560960218001</v>
      </c>
      <c r="S5007">
        <f>_xlfn.IFNA(VLOOKUP(Q5007,'MARVEL-X'!A$2:I$1400,7,FALSE),VLOOKUP(Q5007,MARVEL!A$2:J$1522,10,FALSE))</f>
        <v>5161.5177602180001</v>
      </c>
      <c r="T5007">
        <f>IF(P5007=P5006,R5007+T5006,R5007)</f>
        <v>113514.338138024</v>
      </c>
      <c r="U5007">
        <f>IF(P5007=P5006,1+U5006,1)</f>
        <v>4</v>
      </c>
      <c r="V5007" t="str">
        <f t="shared" si="78"/>
        <v/>
      </c>
      <c r="W5007" t="str">
        <f>IF(V5007="","",IF(ABS(V5007-R5007)&gt;W$1,ABS(V5007-R5007),""))</f>
        <v/>
      </c>
      <c r="X5007" t="str">
        <f>Y5007&amp;"-"&amp;Z5007&amp;"-"&amp;AC5007&amp;"-"&amp;AD5007&amp;"-"&amp;AG5007</f>
        <v>13.5-f-A-1-2.5</v>
      </c>
      <c r="Y5007">
        <f>F5007</f>
        <v>13.5</v>
      </c>
      <c r="Z5007" s="2" t="str">
        <f>G5007</f>
        <v>f</v>
      </c>
      <c r="AA5007">
        <f>_xlfn.IFNA(VLOOKUP(X5007,'duo-out'!A$2:Q$5000,5,FALSE),E5007+10*(H5007-1)+1+_xlfn.IFNA(VLOOKUP(D5007,states!A$2:C$10,3,FALSE),1))</f>
        <v>252</v>
      </c>
      <c r="AB5007" t="str">
        <f>IF(V5007="","",V5007)</f>
        <v/>
      </c>
      <c r="AC5007" s="2" t="str">
        <f>_xlfn.IFNA(VLOOKUP(D5007,states!A$2:C$10,2,FALSE),"XX")</f>
        <v>A</v>
      </c>
      <c r="AD5007">
        <f>E5007</f>
        <v>1</v>
      </c>
      <c r="AE5007">
        <f>_xlfn.IFNA(VLOOKUP(D5007,states!A$2:D$10,4,FALSE),0)</f>
        <v>2</v>
      </c>
      <c r="AF5007">
        <v>0.5</v>
      </c>
      <c r="AG5007">
        <f>IF(AE5007=0,AF5007,IF(AE5007=1,IF(F5007=0.5,0.5,IF(H5007=1,0.5,1.5)),IF(F5007=0.5,0.5,IF(H5007=1,2.5,1.5))))</f>
        <v>2.5</v>
      </c>
      <c r="AH5007" s="7">
        <f>IF(AC5007="XX",0,1/C5007^(1/5)*IF(E5007=0,100,1)/(E5007+1)^(1/4))</f>
        <v>1.7466938735224824</v>
      </c>
    </row>
    <row r="5008" spans="1:34">
      <c r="A5008">
        <v>5526</v>
      </c>
      <c r="B5008" s="1">
        <v>23217.050999999999</v>
      </c>
      <c r="C5008" s="6">
        <v>0.05</v>
      </c>
      <c r="D5008" t="s">
        <v>3</v>
      </c>
      <c r="E5008">
        <v>1</v>
      </c>
      <c r="F5008">
        <v>13.5</v>
      </c>
      <c r="G5008" t="s">
        <v>2</v>
      </c>
      <c r="H5008">
        <v>1</v>
      </c>
      <c r="I5008" t="s">
        <v>0</v>
      </c>
      <c r="J5008">
        <v>1</v>
      </c>
      <c r="K5008">
        <v>13.5</v>
      </c>
      <c r="L5008" t="s">
        <v>1</v>
      </c>
      <c r="M5008">
        <v>1</v>
      </c>
      <c r="N5008" t="s">
        <v>5582</v>
      </c>
      <c r="O5008">
        <v>1</v>
      </c>
      <c r="P5008" t="str">
        <f>D5008&amp;"-"&amp;F5008&amp;"-"&amp;G5008&amp;"-"&amp;E5008&amp;"-"&amp;H5008</f>
        <v>A2Delta-13.5-f-1-1</v>
      </c>
      <c r="Q5008" t="str">
        <f>I5008&amp;"-"&amp;K5008&amp;"-"&amp;L5008&amp;"-"&amp;J5008&amp;"-"&amp;M5008</f>
        <v>X2Pi-13.5-e-1-1</v>
      </c>
      <c r="R5008">
        <f>B5008+S5008</f>
        <v>28378.568760218001</v>
      </c>
      <c r="S5008">
        <f>_xlfn.IFNA(VLOOKUP(Q5008,'MARVEL-X'!A$2:I$1400,7,FALSE),VLOOKUP(Q5008,MARVEL!A$2:J$1522,10,FALSE))</f>
        <v>5161.5177602180001</v>
      </c>
      <c r="T5008">
        <f>IF(P5008=P5007,R5008+T5007,R5008)</f>
        <v>141892.90689824201</v>
      </c>
      <c r="U5008">
        <f>IF(P5008=P5007,1+U5007,1)</f>
        <v>5</v>
      </c>
      <c r="V5008" t="str">
        <f t="shared" si="78"/>
        <v/>
      </c>
      <c r="W5008" t="str">
        <f>IF(V5008="","",IF(ABS(V5008-R5008)&gt;W$1,ABS(V5008-R5008),""))</f>
        <v/>
      </c>
      <c r="X5008" t="str">
        <f>Y5008&amp;"-"&amp;Z5008&amp;"-"&amp;AC5008&amp;"-"&amp;AD5008&amp;"-"&amp;AG5008</f>
        <v>13.5-f-A-1-2.5</v>
      </c>
      <c r="Y5008">
        <f>F5008</f>
        <v>13.5</v>
      </c>
      <c r="Z5008" s="2" t="str">
        <f>G5008</f>
        <v>f</v>
      </c>
      <c r="AA5008">
        <f>_xlfn.IFNA(VLOOKUP(X5008,'duo-out'!A$2:Q$5000,5,FALSE),E5008+10*(H5008-1)+1+_xlfn.IFNA(VLOOKUP(D5008,states!A$2:C$10,3,FALSE),1))</f>
        <v>252</v>
      </c>
      <c r="AB5008" t="str">
        <f>IF(V5008="","",V5008)</f>
        <v/>
      </c>
      <c r="AC5008" s="2" t="str">
        <f>_xlfn.IFNA(VLOOKUP(D5008,states!A$2:C$10,2,FALSE),"XX")</f>
        <v>A</v>
      </c>
      <c r="AD5008">
        <f>E5008</f>
        <v>1</v>
      </c>
      <c r="AE5008">
        <f>_xlfn.IFNA(VLOOKUP(D5008,states!A$2:D$10,4,FALSE),0)</f>
        <v>2</v>
      </c>
      <c r="AF5008">
        <v>0.5</v>
      </c>
      <c r="AG5008">
        <f>IF(AE5008=0,AF5008,IF(AE5008=1,IF(F5008=0.5,0.5,IF(H5008=1,0.5,1.5)),IF(F5008=0.5,0.5,IF(H5008=1,2.5,1.5))))</f>
        <v>2.5</v>
      </c>
      <c r="AH5008" s="7">
        <f>IF(AC5008="XX",0,1/C5008^(1/5)*IF(E5008=0,100,1)/(E5008+1)^(1/4))</f>
        <v>1.5309059120638666</v>
      </c>
    </row>
    <row r="5009" spans="1:34">
      <c r="A5009">
        <v>5510</v>
      </c>
      <c r="B5009" s="1">
        <v>23565.482</v>
      </c>
      <c r="C5009" s="6">
        <v>0.05</v>
      </c>
      <c r="D5009" t="s">
        <v>3</v>
      </c>
      <c r="E5009">
        <v>1</v>
      </c>
      <c r="F5009">
        <v>13.5</v>
      </c>
      <c r="G5009" t="s">
        <v>2</v>
      </c>
      <c r="H5009">
        <v>1</v>
      </c>
      <c r="I5009" t="s">
        <v>0</v>
      </c>
      <c r="J5009">
        <v>1</v>
      </c>
      <c r="K5009">
        <v>12.5</v>
      </c>
      <c r="L5009" t="s">
        <v>2</v>
      </c>
      <c r="M5009">
        <v>1</v>
      </c>
      <c r="N5009" t="s">
        <v>5566</v>
      </c>
      <c r="O5009">
        <v>1</v>
      </c>
      <c r="P5009" t="str">
        <f>D5009&amp;"-"&amp;F5009&amp;"-"&amp;G5009&amp;"-"&amp;E5009&amp;"-"&amp;H5009</f>
        <v>A2Delta-13.5-f-1-1</v>
      </c>
      <c r="Q5009" t="str">
        <f>I5009&amp;"-"&amp;K5009&amp;"-"&amp;L5009&amp;"-"&amp;J5009&amp;"-"&amp;M5009</f>
        <v>X2Pi-12.5-f-1-1</v>
      </c>
      <c r="R5009">
        <f>B5009+S5009</f>
        <v>28378.584084062</v>
      </c>
      <c r="S5009">
        <f>_xlfn.IFNA(VLOOKUP(Q5009,'MARVEL-X'!A$2:I$1400,7,FALSE),VLOOKUP(Q5009,MARVEL!A$2:J$1522,10,FALSE))</f>
        <v>4813.1020840620004</v>
      </c>
      <c r="T5009">
        <f>IF(P5009=P5008,R5009+T5008,R5009)</f>
        <v>170271.49098230401</v>
      </c>
      <c r="U5009">
        <f>IF(P5009=P5008,1+U5008,1)</f>
        <v>6</v>
      </c>
      <c r="V5009" t="str">
        <f t="shared" si="78"/>
        <v/>
      </c>
      <c r="W5009" t="str">
        <f>IF(V5009="","",IF(ABS(V5009-R5009)&gt;W$1,ABS(V5009-R5009),""))</f>
        <v/>
      </c>
      <c r="X5009" t="str">
        <f>Y5009&amp;"-"&amp;Z5009&amp;"-"&amp;AC5009&amp;"-"&amp;AD5009&amp;"-"&amp;AG5009</f>
        <v>13.5-f-A-1-2.5</v>
      </c>
      <c r="Y5009">
        <f>F5009</f>
        <v>13.5</v>
      </c>
      <c r="Z5009" s="2" t="str">
        <f>G5009</f>
        <v>f</v>
      </c>
      <c r="AA5009">
        <f>_xlfn.IFNA(VLOOKUP(X5009,'duo-out'!A$2:Q$5000,5,FALSE),E5009+10*(H5009-1)+1+_xlfn.IFNA(VLOOKUP(D5009,states!A$2:C$10,3,FALSE),1))</f>
        <v>252</v>
      </c>
      <c r="AB5009" t="str">
        <f>IF(V5009="","",V5009)</f>
        <v/>
      </c>
      <c r="AC5009" s="2" t="str">
        <f>_xlfn.IFNA(VLOOKUP(D5009,states!A$2:C$10,2,FALSE),"XX")</f>
        <v>A</v>
      </c>
      <c r="AD5009">
        <f>E5009</f>
        <v>1</v>
      </c>
      <c r="AE5009">
        <f>_xlfn.IFNA(VLOOKUP(D5009,states!A$2:D$10,4,FALSE),0)</f>
        <v>2</v>
      </c>
      <c r="AF5009">
        <v>0.5</v>
      </c>
      <c r="AG5009">
        <f>IF(AE5009=0,AF5009,IF(AE5009=1,IF(F5009=0.5,0.5,IF(H5009=1,0.5,1.5)),IF(F5009=0.5,0.5,IF(H5009=1,2.5,1.5))))</f>
        <v>2.5</v>
      </c>
      <c r="AH5009" s="7">
        <f>IF(AC5009="XX",0,1/C5009^(1/5)*IF(E5009=0,100,1)/(E5009+1)^(1/4))</f>
        <v>1.5309059120638666</v>
      </c>
    </row>
    <row r="5010" spans="1:34">
      <c r="A5010">
        <v>1034</v>
      </c>
      <c r="B5010" s="1">
        <v>22856.5</v>
      </c>
      <c r="C5010" s="6">
        <v>0.05</v>
      </c>
      <c r="D5010" t="s">
        <v>3</v>
      </c>
      <c r="E5010">
        <v>1</v>
      </c>
      <c r="F5010">
        <v>13.5</v>
      </c>
      <c r="G5010" t="s">
        <v>2</v>
      </c>
      <c r="H5010">
        <v>1</v>
      </c>
      <c r="I5010" t="s">
        <v>0</v>
      </c>
      <c r="J5010">
        <v>1</v>
      </c>
      <c r="K5010">
        <v>14.5</v>
      </c>
      <c r="L5010" t="s">
        <v>2</v>
      </c>
      <c r="M5010">
        <v>1</v>
      </c>
      <c r="N5010" t="s">
        <v>1090</v>
      </c>
      <c r="O5010">
        <v>1</v>
      </c>
      <c r="P5010" t="str">
        <f>D5010&amp;"-"&amp;F5010&amp;"-"&amp;G5010&amp;"-"&amp;E5010&amp;"-"&amp;H5010</f>
        <v>A2Delta-13.5-f-1-1</v>
      </c>
      <c r="Q5010" t="str">
        <f>I5010&amp;"-"&amp;K5010&amp;"-"&amp;L5010&amp;"-"&amp;J5010&amp;"-"&amp;M5010</f>
        <v>X2Pi-14.5-f-1-1</v>
      </c>
      <c r="R5010">
        <f>B5010+S5010</f>
        <v>28378.573833525999</v>
      </c>
      <c r="S5010">
        <f>_xlfn.IFNA(VLOOKUP(Q5010,'MARVEL-X'!A$2:I$1400,7,FALSE),VLOOKUP(Q5010,MARVEL!A$2:J$1522,10,FALSE))</f>
        <v>5522.0738335260003</v>
      </c>
      <c r="T5010">
        <f>IF(P5010=P5009,R5010+T5009,R5010)</f>
        <v>198650.06481583</v>
      </c>
      <c r="U5010">
        <f>IF(P5010=P5009,1+U5009,1)</f>
        <v>7</v>
      </c>
      <c r="V5010" t="str">
        <f t="shared" si="78"/>
        <v/>
      </c>
      <c r="W5010" t="str">
        <f>IF(V5010="","",IF(ABS(V5010-R5010)&gt;W$1,ABS(V5010-R5010),""))</f>
        <v/>
      </c>
      <c r="X5010" t="str">
        <f>Y5010&amp;"-"&amp;Z5010&amp;"-"&amp;AC5010&amp;"-"&amp;AD5010&amp;"-"&amp;AG5010</f>
        <v>13.5-f-A-1-2.5</v>
      </c>
      <c r="Y5010">
        <f>F5010</f>
        <v>13.5</v>
      </c>
      <c r="Z5010" s="2" t="str">
        <f>G5010</f>
        <v>f</v>
      </c>
      <c r="AA5010">
        <f>_xlfn.IFNA(VLOOKUP(X5010,'duo-out'!A$2:Q$5000,5,FALSE),E5010+10*(H5010-1)+1+_xlfn.IFNA(VLOOKUP(D5010,states!A$2:C$10,3,FALSE),1))</f>
        <v>252</v>
      </c>
      <c r="AB5010" t="str">
        <f>IF(V5010="","",V5010)</f>
        <v/>
      </c>
      <c r="AC5010" s="2" t="str">
        <f>_xlfn.IFNA(VLOOKUP(D5010,states!A$2:C$10,2,FALSE),"XX")</f>
        <v>A</v>
      </c>
      <c r="AD5010">
        <f>E5010</f>
        <v>1</v>
      </c>
      <c r="AE5010">
        <f>_xlfn.IFNA(VLOOKUP(D5010,states!A$2:D$10,4,FALSE),0)</f>
        <v>2</v>
      </c>
      <c r="AF5010">
        <v>0.5</v>
      </c>
      <c r="AG5010">
        <f>IF(AE5010=0,AF5010,IF(AE5010=1,IF(F5010=0.5,0.5,IF(H5010=1,0.5,1.5)),IF(F5010=0.5,0.5,IF(H5010=1,2.5,1.5))))</f>
        <v>2.5</v>
      </c>
      <c r="AH5010" s="7">
        <f>IF(AC5010="XX",0,1/C5010^(1/5)*IF(E5010=0,100,1)/(E5010+1)^(1/4))</f>
        <v>1.5309059120638666</v>
      </c>
    </row>
    <row r="5011" spans="1:34">
      <c r="A5011">
        <v>969</v>
      </c>
      <c r="B5011" s="1">
        <v>23217.08</v>
      </c>
      <c r="C5011" s="6">
        <v>0.05</v>
      </c>
      <c r="D5011" t="s">
        <v>3</v>
      </c>
      <c r="E5011">
        <v>1</v>
      </c>
      <c r="F5011">
        <v>13.5</v>
      </c>
      <c r="G5011" t="s">
        <v>2</v>
      </c>
      <c r="H5011">
        <v>1</v>
      </c>
      <c r="I5011" t="s">
        <v>0</v>
      </c>
      <c r="J5011">
        <v>1</v>
      </c>
      <c r="K5011">
        <v>13.5</v>
      </c>
      <c r="L5011" t="s">
        <v>1</v>
      </c>
      <c r="M5011">
        <v>1</v>
      </c>
      <c r="N5011" t="s">
        <v>1025</v>
      </c>
      <c r="O5011">
        <v>1</v>
      </c>
      <c r="P5011" t="str">
        <f>D5011&amp;"-"&amp;F5011&amp;"-"&amp;G5011&amp;"-"&amp;E5011&amp;"-"&amp;H5011</f>
        <v>A2Delta-13.5-f-1-1</v>
      </c>
      <c r="Q5011" t="str">
        <f>I5011&amp;"-"&amp;K5011&amp;"-"&amp;L5011&amp;"-"&amp;J5011&amp;"-"&amp;M5011</f>
        <v>X2Pi-13.5-e-1-1</v>
      </c>
      <c r="R5011">
        <f>B5011+S5011</f>
        <v>28378.597760218003</v>
      </c>
      <c r="S5011">
        <f>_xlfn.IFNA(VLOOKUP(Q5011,'MARVEL-X'!A$2:I$1400,7,FALSE),VLOOKUP(Q5011,MARVEL!A$2:J$1522,10,FALSE))</f>
        <v>5161.5177602180001</v>
      </c>
      <c r="T5011">
        <f>IF(P5011=P5010,R5011+T5010,R5011)</f>
        <v>227028.66257604799</v>
      </c>
      <c r="U5011">
        <f>IF(P5011=P5010,1+U5010,1)</f>
        <v>8</v>
      </c>
      <c r="V5011" t="str">
        <f t="shared" si="78"/>
        <v/>
      </c>
      <c r="W5011" t="str">
        <f>IF(V5011="","",IF(ABS(V5011-R5011)&gt;W$1,ABS(V5011-R5011),""))</f>
        <v/>
      </c>
      <c r="X5011" t="str">
        <f>Y5011&amp;"-"&amp;Z5011&amp;"-"&amp;AC5011&amp;"-"&amp;AD5011&amp;"-"&amp;AG5011</f>
        <v>13.5-f-A-1-2.5</v>
      </c>
      <c r="Y5011">
        <f>F5011</f>
        <v>13.5</v>
      </c>
      <c r="Z5011" s="2" t="str">
        <f>G5011</f>
        <v>f</v>
      </c>
      <c r="AA5011">
        <f>_xlfn.IFNA(VLOOKUP(X5011,'duo-out'!A$2:Q$5000,5,FALSE),E5011+10*(H5011-1)+1+_xlfn.IFNA(VLOOKUP(D5011,states!A$2:C$10,3,FALSE),1))</f>
        <v>252</v>
      </c>
      <c r="AB5011" t="str">
        <f>IF(V5011="","",V5011)</f>
        <v/>
      </c>
      <c r="AC5011" s="2" t="str">
        <f>_xlfn.IFNA(VLOOKUP(D5011,states!A$2:C$10,2,FALSE),"XX")</f>
        <v>A</v>
      </c>
      <c r="AD5011">
        <f>E5011</f>
        <v>1</v>
      </c>
      <c r="AE5011">
        <f>_xlfn.IFNA(VLOOKUP(D5011,states!A$2:D$10,4,FALSE),0)</f>
        <v>2</v>
      </c>
      <c r="AF5011">
        <v>0.5</v>
      </c>
      <c r="AG5011">
        <f>IF(AE5011=0,AF5011,IF(AE5011=1,IF(F5011=0.5,0.5,IF(H5011=1,0.5,1.5)),IF(F5011=0.5,0.5,IF(H5011=1,2.5,1.5))))</f>
        <v>2.5</v>
      </c>
      <c r="AH5011" s="7">
        <f>IF(AC5011="XX",0,1/C5011^(1/5)*IF(E5011=0,100,1)/(E5011+1)^(1/4))</f>
        <v>1.5309059120638666</v>
      </c>
    </row>
    <row r="5012" spans="1:34">
      <c r="A5012">
        <v>946</v>
      </c>
      <c r="B5012" s="1">
        <v>23565.38</v>
      </c>
      <c r="C5012" s="6">
        <v>0.1132</v>
      </c>
      <c r="D5012" t="s">
        <v>3</v>
      </c>
      <c r="E5012">
        <v>1</v>
      </c>
      <c r="F5012">
        <v>13.5</v>
      </c>
      <c r="G5012" t="s">
        <v>2</v>
      </c>
      <c r="H5012">
        <v>1</v>
      </c>
      <c r="I5012" t="s">
        <v>0</v>
      </c>
      <c r="J5012">
        <v>1</v>
      </c>
      <c r="K5012">
        <v>12.5</v>
      </c>
      <c r="L5012" t="s">
        <v>2</v>
      </c>
      <c r="M5012">
        <v>1</v>
      </c>
      <c r="N5012" t="s">
        <v>1002</v>
      </c>
      <c r="O5012">
        <v>1</v>
      </c>
      <c r="P5012" t="str">
        <f>D5012&amp;"-"&amp;F5012&amp;"-"&amp;G5012&amp;"-"&amp;E5012&amp;"-"&amp;H5012</f>
        <v>A2Delta-13.5-f-1-1</v>
      </c>
      <c r="Q5012" t="str">
        <f>I5012&amp;"-"&amp;K5012&amp;"-"&amp;L5012&amp;"-"&amp;J5012&amp;"-"&amp;M5012</f>
        <v>X2Pi-12.5-f-1-1</v>
      </c>
      <c r="R5012">
        <f>B5012+S5012</f>
        <v>28378.482084062001</v>
      </c>
      <c r="S5012">
        <f>_xlfn.IFNA(VLOOKUP(Q5012,'MARVEL-X'!A$2:I$1400,7,FALSE),VLOOKUP(Q5012,MARVEL!A$2:J$1522,10,FALSE))</f>
        <v>4813.1020840620004</v>
      </c>
      <c r="T5012">
        <f>IF(P5012=P5011,R5012+T5011,R5012)</f>
        <v>255407.14466011</v>
      </c>
      <c r="U5012">
        <f>IF(P5012=P5011,1+U5011,1)</f>
        <v>9</v>
      </c>
      <c r="V5012">
        <f t="shared" si="78"/>
        <v>28378.571628901111</v>
      </c>
      <c r="W5012">
        <f>IF(V5012="","",IF(ABS(V5012-R5012)&gt;W$1,ABS(V5012-R5012),""))</f>
        <v>8.9544839109294116E-2</v>
      </c>
      <c r="X5012" t="str">
        <f>Y5012&amp;"-"&amp;Z5012&amp;"-"&amp;AC5012&amp;"-"&amp;AD5012&amp;"-"&amp;AG5012</f>
        <v>13.5-f-A-1-2.5</v>
      </c>
      <c r="Y5012">
        <f>F5012</f>
        <v>13.5</v>
      </c>
      <c r="Z5012" s="2" t="str">
        <f>G5012</f>
        <v>f</v>
      </c>
      <c r="AA5012">
        <f>_xlfn.IFNA(VLOOKUP(X5012,'duo-out'!A$2:Q$5000,5,FALSE),E5012+10*(H5012-1)+1+_xlfn.IFNA(VLOOKUP(D5012,states!A$2:C$10,3,FALSE),1))</f>
        <v>252</v>
      </c>
      <c r="AB5012">
        <f>IF(V5012="","",V5012)</f>
        <v>28378.571628901111</v>
      </c>
      <c r="AC5012" s="2" t="str">
        <f>_xlfn.IFNA(VLOOKUP(D5012,states!A$2:C$10,2,FALSE),"XX")</f>
        <v>A</v>
      </c>
      <c r="AD5012">
        <f>E5012</f>
        <v>1</v>
      </c>
      <c r="AE5012">
        <f>_xlfn.IFNA(VLOOKUP(D5012,states!A$2:D$10,4,FALSE),0)</f>
        <v>2</v>
      </c>
      <c r="AF5012">
        <v>0.5</v>
      </c>
      <c r="AG5012">
        <f>IF(AE5012=0,AF5012,IF(AE5012=1,IF(F5012=0.5,0.5,IF(H5012=1,0.5,1.5)),IF(F5012=0.5,0.5,IF(H5012=1,2.5,1.5))))</f>
        <v>2.5</v>
      </c>
      <c r="AH5012" s="7">
        <f>IF(AC5012="XX",0,1/C5012^(1/5)*IF(E5012=0,100,1)/(E5012+1)^(1/4))</f>
        <v>1.300089395019175</v>
      </c>
    </row>
    <row r="5013" spans="1:34">
      <c r="A5013">
        <v>3630</v>
      </c>
      <c r="B5013" s="1">
        <v>22830.364799999999</v>
      </c>
      <c r="C5013" s="6">
        <v>0.01</v>
      </c>
      <c r="D5013" t="s">
        <v>3</v>
      </c>
      <c r="E5013">
        <v>1</v>
      </c>
      <c r="F5013">
        <v>13.5</v>
      </c>
      <c r="G5013" t="s">
        <v>2</v>
      </c>
      <c r="H5013">
        <v>2</v>
      </c>
      <c r="I5013" t="s">
        <v>0</v>
      </c>
      <c r="J5013">
        <v>1</v>
      </c>
      <c r="K5013">
        <v>14.5</v>
      </c>
      <c r="L5013" t="s">
        <v>2</v>
      </c>
      <c r="M5013">
        <v>2</v>
      </c>
      <c r="N5013" t="s">
        <v>3686</v>
      </c>
      <c r="O5013">
        <v>1</v>
      </c>
      <c r="P5013" t="str">
        <f>D5013&amp;"-"&amp;F5013&amp;"-"&amp;G5013&amp;"-"&amp;E5013&amp;"-"&amp;H5013</f>
        <v>A2Delta-13.5-f-1-2</v>
      </c>
      <c r="Q5013" t="str">
        <f>I5013&amp;"-"&amp;K5013&amp;"-"&amp;L5013&amp;"-"&amp;J5013&amp;"-"&amp;M5013</f>
        <v>X2Pi-14.5-f-1-2</v>
      </c>
      <c r="R5013">
        <f>B5013+S5013</f>
        <v>28750.481235785999</v>
      </c>
      <c r="S5013">
        <f>_xlfn.IFNA(VLOOKUP(Q5013,'MARVEL-X'!A$2:I$1400,7,FALSE),VLOOKUP(Q5013,MARVEL!A$2:J$1522,10,FALSE))</f>
        <v>5920.1164357859998</v>
      </c>
      <c r="T5013">
        <f>IF(P5013=P5012,R5013+T5012,R5013)</f>
        <v>28750.481235785999</v>
      </c>
      <c r="U5013">
        <f>IF(P5013=P5012,1+U5012,1)</f>
        <v>1</v>
      </c>
      <c r="V5013" t="str">
        <f t="shared" si="78"/>
        <v/>
      </c>
      <c r="W5013" t="str">
        <f>IF(V5013="","",IF(ABS(V5013-R5013)&gt;W$1,ABS(V5013-R5013),""))</f>
        <v/>
      </c>
      <c r="X5013" t="str">
        <f>Y5013&amp;"-"&amp;Z5013&amp;"-"&amp;AC5013&amp;"-"&amp;AD5013&amp;"-"&amp;AG5013</f>
        <v>13.5-f-A-1-1.5</v>
      </c>
      <c r="Y5013">
        <f>F5013</f>
        <v>13.5</v>
      </c>
      <c r="Z5013" s="2" t="str">
        <f>G5013</f>
        <v>f</v>
      </c>
      <c r="AA5013">
        <f>_xlfn.IFNA(VLOOKUP(X5013,'duo-out'!A$2:Q$5000,5,FALSE),E5013+10*(H5013-1)+1+_xlfn.IFNA(VLOOKUP(D5013,states!A$2:C$10,3,FALSE),1))</f>
        <v>262</v>
      </c>
      <c r="AB5013" t="str">
        <f>IF(V5013="","",V5013)</f>
        <v/>
      </c>
      <c r="AC5013" s="2" t="str">
        <f>_xlfn.IFNA(VLOOKUP(D5013,states!A$2:C$10,2,FALSE),"XX")</f>
        <v>A</v>
      </c>
      <c r="AD5013">
        <f>E5013</f>
        <v>1</v>
      </c>
      <c r="AE5013">
        <f>_xlfn.IFNA(VLOOKUP(D5013,states!A$2:D$10,4,FALSE),0)</f>
        <v>2</v>
      </c>
      <c r="AF5013">
        <v>0.5</v>
      </c>
      <c r="AG5013">
        <f>IF(AE5013=0,AF5013,IF(AE5013=1,IF(F5013=0.5,0.5,IF(H5013=1,0.5,1.5)),IF(F5013=0.5,0.5,IF(H5013=1,2.5,1.5))))</f>
        <v>1.5</v>
      </c>
      <c r="AH5013" s="7">
        <f>IF(AC5013="XX",0,1/C5013^(1/5)*IF(E5013=0,100,1)/(E5013+1)^(1/4))</f>
        <v>2.1122362957808511</v>
      </c>
    </row>
    <row r="5014" spans="1:34">
      <c r="A5014">
        <v>3612</v>
      </c>
      <c r="B5014" s="1">
        <v>23229.203000000001</v>
      </c>
      <c r="C5014" s="6">
        <v>5.0000000000000001E-3</v>
      </c>
      <c r="D5014" t="s">
        <v>3</v>
      </c>
      <c r="E5014">
        <v>1</v>
      </c>
      <c r="F5014">
        <v>13.5</v>
      </c>
      <c r="G5014" t="s">
        <v>2</v>
      </c>
      <c r="H5014">
        <v>2</v>
      </c>
      <c r="I5014" t="s">
        <v>0</v>
      </c>
      <c r="J5014">
        <v>1</v>
      </c>
      <c r="K5014">
        <v>13.5</v>
      </c>
      <c r="L5014" t="s">
        <v>1</v>
      </c>
      <c r="M5014">
        <v>2</v>
      </c>
      <c r="N5014" t="s">
        <v>3668</v>
      </c>
      <c r="O5014">
        <v>1</v>
      </c>
      <c r="P5014" t="str">
        <f>D5014&amp;"-"&amp;F5014&amp;"-"&amp;G5014&amp;"-"&amp;E5014&amp;"-"&amp;H5014</f>
        <v>A2Delta-13.5-f-1-2</v>
      </c>
      <c r="Q5014" t="str">
        <f>I5014&amp;"-"&amp;K5014&amp;"-"&amp;L5014&amp;"-"&amp;J5014&amp;"-"&amp;M5014</f>
        <v>X2Pi-13.5-e-1-2</v>
      </c>
      <c r="R5014">
        <f>B5014+S5014</f>
        <v>28750.469720660003</v>
      </c>
      <c r="S5014">
        <f>_xlfn.IFNA(VLOOKUP(Q5014,'MARVEL-X'!A$2:I$1400,7,FALSE),VLOOKUP(Q5014,MARVEL!A$2:J$1522,10,FALSE))</f>
        <v>5521.2667206599999</v>
      </c>
      <c r="T5014">
        <f>IF(P5014=P5013,R5014+T5013,R5014)</f>
        <v>57500.950956446002</v>
      </c>
      <c r="U5014">
        <f>IF(P5014=P5013,1+U5013,1)</f>
        <v>2</v>
      </c>
      <c r="V5014" t="str">
        <f t="shared" si="78"/>
        <v/>
      </c>
      <c r="W5014" t="str">
        <f>IF(V5014="","",IF(ABS(V5014-R5014)&gt;W$1,ABS(V5014-R5014),""))</f>
        <v/>
      </c>
      <c r="X5014" t="str">
        <f>Y5014&amp;"-"&amp;Z5014&amp;"-"&amp;AC5014&amp;"-"&amp;AD5014&amp;"-"&amp;AG5014</f>
        <v>13.5-f-A-1-1.5</v>
      </c>
      <c r="Y5014">
        <f>F5014</f>
        <v>13.5</v>
      </c>
      <c r="Z5014" s="2" t="str">
        <f>G5014</f>
        <v>f</v>
      </c>
      <c r="AA5014">
        <f>_xlfn.IFNA(VLOOKUP(X5014,'duo-out'!A$2:Q$5000,5,FALSE),E5014+10*(H5014-1)+1+_xlfn.IFNA(VLOOKUP(D5014,states!A$2:C$10,3,FALSE),1))</f>
        <v>262</v>
      </c>
      <c r="AB5014" t="str">
        <f>IF(V5014="","",V5014)</f>
        <v/>
      </c>
      <c r="AC5014" s="2" t="str">
        <f>_xlfn.IFNA(VLOOKUP(D5014,states!A$2:C$10,2,FALSE),"XX")</f>
        <v>A</v>
      </c>
      <c r="AD5014">
        <f>E5014</f>
        <v>1</v>
      </c>
      <c r="AE5014">
        <f>_xlfn.IFNA(VLOOKUP(D5014,states!A$2:D$10,4,FALSE),0)</f>
        <v>2</v>
      </c>
      <c r="AF5014">
        <v>0.5</v>
      </c>
      <c r="AG5014">
        <f>IF(AE5014=0,AF5014,IF(AE5014=1,IF(F5014=0.5,0.5,IF(H5014=1,0.5,1.5)),IF(F5014=0.5,0.5,IF(H5014=1,2.5,1.5))))</f>
        <v>1.5</v>
      </c>
      <c r="AH5014" s="7">
        <f>IF(AC5014="XX",0,1/C5014^(1/5)*IF(E5014=0,100,1)/(E5014+1)^(1/4))</f>
        <v>2.4263223583284943</v>
      </c>
    </row>
    <row r="5015" spans="1:34">
      <c r="A5015">
        <v>3571</v>
      </c>
      <c r="B5015" s="1">
        <v>23589.423999999999</v>
      </c>
      <c r="C5015" s="6">
        <v>3.1910000000000001E-2</v>
      </c>
      <c r="D5015" t="s">
        <v>3</v>
      </c>
      <c r="E5015">
        <v>1</v>
      </c>
      <c r="F5015">
        <v>13.5</v>
      </c>
      <c r="G5015" t="s">
        <v>2</v>
      </c>
      <c r="H5015">
        <v>2</v>
      </c>
      <c r="I5015" t="s">
        <v>0</v>
      </c>
      <c r="J5015">
        <v>1</v>
      </c>
      <c r="K5015">
        <v>12.5</v>
      </c>
      <c r="L5015" t="s">
        <v>2</v>
      </c>
      <c r="M5015">
        <v>2</v>
      </c>
      <c r="N5015" t="s">
        <v>3627</v>
      </c>
      <c r="O5015">
        <v>1</v>
      </c>
      <c r="P5015" t="str">
        <f>D5015&amp;"-"&amp;F5015&amp;"-"&amp;G5015&amp;"-"&amp;E5015&amp;"-"&amp;H5015</f>
        <v>A2Delta-13.5-f-1-2</v>
      </c>
      <c r="Q5015" t="str">
        <f>I5015&amp;"-"&amp;K5015&amp;"-"&amp;L5015&amp;"-"&amp;J5015&amp;"-"&amp;M5015</f>
        <v>X2Pi-12.5-f-1-2</v>
      </c>
      <c r="R5015">
        <f>B5015+S5015</f>
        <v>28750.495435785</v>
      </c>
      <c r="S5015">
        <f>_xlfn.IFNA(VLOOKUP(Q5015,'MARVEL-X'!A$2:I$1400,7,FALSE),VLOOKUP(Q5015,MARVEL!A$2:J$1522,10,FALSE))</f>
        <v>5161.0714357850002</v>
      </c>
      <c r="T5015">
        <f>IF(P5015=P5014,R5015+T5014,R5015)</f>
        <v>86251.44639223101</v>
      </c>
      <c r="U5015">
        <f>IF(P5015=P5014,1+U5014,1)</f>
        <v>3</v>
      </c>
      <c r="V5015" t="str">
        <f t="shared" si="78"/>
        <v/>
      </c>
      <c r="W5015" t="str">
        <f>IF(V5015="","",IF(ABS(V5015-R5015)&gt;W$1,ABS(V5015-R5015),""))</f>
        <v/>
      </c>
      <c r="X5015" t="str">
        <f>Y5015&amp;"-"&amp;Z5015&amp;"-"&amp;AC5015&amp;"-"&amp;AD5015&amp;"-"&amp;AG5015</f>
        <v>13.5-f-A-1-1.5</v>
      </c>
      <c r="Y5015">
        <f>F5015</f>
        <v>13.5</v>
      </c>
      <c r="Z5015" s="2" t="str">
        <f>G5015</f>
        <v>f</v>
      </c>
      <c r="AA5015">
        <f>_xlfn.IFNA(VLOOKUP(X5015,'duo-out'!A$2:Q$5000,5,FALSE),E5015+10*(H5015-1)+1+_xlfn.IFNA(VLOOKUP(D5015,states!A$2:C$10,3,FALSE),1))</f>
        <v>262</v>
      </c>
      <c r="AB5015" t="str">
        <f>IF(V5015="","",V5015)</f>
        <v/>
      </c>
      <c r="AC5015" s="2" t="str">
        <f>_xlfn.IFNA(VLOOKUP(D5015,states!A$2:C$10,2,FALSE),"XX")</f>
        <v>A</v>
      </c>
      <c r="AD5015">
        <f>E5015</f>
        <v>1</v>
      </c>
      <c r="AE5015">
        <f>_xlfn.IFNA(VLOOKUP(D5015,states!A$2:D$10,4,FALSE),0)</f>
        <v>2</v>
      </c>
      <c r="AF5015">
        <v>0.5</v>
      </c>
      <c r="AG5015">
        <f>IF(AE5015=0,AF5015,IF(AE5015=1,IF(F5015=0.5,0.5,IF(H5015=1,0.5,1.5)),IF(F5015=0.5,0.5,IF(H5015=1,2.5,1.5))))</f>
        <v>1.5</v>
      </c>
      <c r="AH5015" s="7">
        <f>IF(AC5015="XX",0,1/C5015^(1/5)*IF(E5015=0,100,1)/(E5015+1)^(1/4))</f>
        <v>1.6747775870310471</v>
      </c>
    </row>
    <row r="5016" spans="1:34">
      <c r="A5016">
        <v>5635</v>
      </c>
      <c r="B5016" s="1">
        <v>23229.225999999999</v>
      </c>
      <c r="C5016" s="6">
        <v>0.05</v>
      </c>
      <c r="D5016" t="s">
        <v>3</v>
      </c>
      <c r="E5016">
        <v>1</v>
      </c>
      <c r="F5016">
        <v>13.5</v>
      </c>
      <c r="G5016" t="s">
        <v>2</v>
      </c>
      <c r="H5016">
        <v>2</v>
      </c>
      <c r="I5016" t="s">
        <v>0</v>
      </c>
      <c r="J5016">
        <v>1</v>
      </c>
      <c r="K5016">
        <v>13.5</v>
      </c>
      <c r="L5016" t="s">
        <v>1</v>
      </c>
      <c r="M5016">
        <v>2</v>
      </c>
      <c r="N5016" t="s">
        <v>5691</v>
      </c>
      <c r="O5016">
        <v>1</v>
      </c>
      <c r="P5016" t="str">
        <f>D5016&amp;"-"&amp;F5016&amp;"-"&amp;G5016&amp;"-"&amp;E5016&amp;"-"&amp;H5016</f>
        <v>A2Delta-13.5-f-1-2</v>
      </c>
      <c r="Q5016" t="str">
        <f>I5016&amp;"-"&amp;K5016&amp;"-"&amp;L5016&amp;"-"&amp;J5016&amp;"-"&amp;M5016</f>
        <v>X2Pi-13.5-e-1-2</v>
      </c>
      <c r="R5016">
        <f>B5016+S5016</f>
        <v>28750.492720659997</v>
      </c>
      <c r="S5016">
        <f>_xlfn.IFNA(VLOOKUP(Q5016,'MARVEL-X'!A$2:I$1400,7,FALSE),VLOOKUP(Q5016,MARVEL!A$2:J$1522,10,FALSE))</f>
        <v>5521.2667206599999</v>
      </c>
      <c r="T5016">
        <f>IF(P5016=P5015,R5016+T5015,R5016)</f>
        <v>115001.93911289101</v>
      </c>
      <c r="U5016">
        <f>IF(P5016=P5015,1+U5015,1)</f>
        <v>4</v>
      </c>
      <c r="V5016" t="str">
        <f t="shared" si="78"/>
        <v/>
      </c>
      <c r="W5016" t="str">
        <f>IF(V5016="","",IF(ABS(V5016-R5016)&gt;W$1,ABS(V5016-R5016),""))</f>
        <v/>
      </c>
      <c r="X5016" t="str">
        <f>Y5016&amp;"-"&amp;Z5016&amp;"-"&amp;AC5016&amp;"-"&amp;AD5016&amp;"-"&amp;AG5016</f>
        <v>13.5-f-A-1-1.5</v>
      </c>
      <c r="Y5016">
        <f>F5016</f>
        <v>13.5</v>
      </c>
      <c r="Z5016" s="2" t="str">
        <f>G5016</f>
        <v>f</v>
      </c>
      <c r="AA5016">
        <f>_xlfn.IFNA(VLOOKUP(X5016,'duo-out'!A$2:Q$5000,5,FALSE),E5016+10*(H5016-1)+1+_xlfn.IFNA(VLOOKUP(D5016,states!A$2:C$10,3,FALSE),1))</f>
        <v>262</v>
      </c>
      <c r="AB5016" t="str">
        <f>IF(V5016="","",V5016)</f>
        <v/>
      </c>
      <c r="AC5016" s="2" t="str">
        <f>_xlfn.IFNA(VLOOKUP(D5016,states!A$2:C$10,2,FALSE),"XX")</f>
        <v>A</v>
      </c>
      <c r="AD5016">
        <f>E5016</f>
        <v>1</v>
      </c>
      <c r="AE5016">
        <f>_xlfn.IFNA(VLOOKUP(D5016,states!A$2:D$10,4,FALSE),0)</f>
        <v>2</v>
      </c>
      <c r="AF5016">
        <v>0.5</v>
      </c>
      <c r="AG5016">
        <f>IF(AE5016=0,AF5016,IF(AE5016=1,IF(F5016=0.5,0.5,IF(H5016=1,0.5,1.5)),IF(F5016=0.5,0.5,IF(H5016=1,2.5,1.5))))</f>
        <v>1.5</v>
      </c>
      <c r="AH5016" s="7">
        <f>IF(AC5016="XX",0,1/C5016^(1/5)*IF(E5016=0,100,1)/(E5016+1)^(1/4))</f>
        <v>1.5309059120638666</v>
      </c>
    </row>
    <row r="5017" spans="1:34">
      <c r="A5017">
        <v>153</v>
      </c>
      <c r="B5017" s="1">
        <v>23589.227999999999</v>
      </c>
      <c r="C5017" s="6">
        <v>0.21199999999999999</v>
      </c>
      <c r="D5017" t="s">
        <v>3</v>
      </c>
      <c r="E5017">
        <v>1</v>
      </c>
      <c r="F5017">
        <v>13.5</v>
      </c>
      <c r="G5017" t="s">
        <v>2</v>
      </c>
      <c r="H5017">
        <v>2</v>
      </c>
      <c r="I5017" t="s">
        <v>0</v>
      </c>
      <c r="J5017">
        <v>1</v>
      </c>
      <c r="K5017">
        <v>12.5</v>
      </c>
      <c r="L5017" t="s">
        <v>2</v>
      </c>
      <c r="M5017">
        <v>2</v>
      </c>
      <c r="N5017" t="s">
        <v>208</v>
      </c>
      <c r="O5017">
        <v>-1</v>
      </c>
      <c r="P5017" t="str">
        <f>D5017&amp;"-"&amp;F5017&amp;"-"&amp;G5017&amp;"-"&amp;E5017&amp;"-"&amp;H5017</f>
        <v>A2Delta-13.5-f-1-2</v>
      </c>
      <c r="Q5017" t="str">
        <f>I5017&amp;"-"&amp;K5017&amp;"-"&amp;L5017&amp;"-"&amp;J5017&amp;"-"&amp;M5017</f>
        <v>X2Pi-12.5-f-1-2</v>
      </c>
      <c r="R5017">
        <f>B5017+S5017</f>
        <v>28750.299435785</v>
      </c>
      <c r="S5017">
        <f>_xlfn.IFNA(VLOOKUP(Q5017,'MARVEL-X'!A$2:I$1400,7,FALSE),VLOOKUP(Q5017,MARVEL!A$2:J$1522,10,FALSE))</f>
        <v>5161.0714357850002</v>
      </c>
      <c r="T5017">
        <f>IF(P5017=P5016,R5017+T5016,R5017)</f>
        <v>143752.23854867602</v>
      </c>
      <c r="U5017">
        <f>IF(P5017=P5016,1+U5016,1)</f>
        <v>5</v>
      </c>
      <c r="V5017" t="str">
        <f t="shared" si="78"/>
        <v/>
      </c>
      <c r="W5017" t="str">
        <f>IF(V5017="","",IF(ABS(V5017-R5017)&gt;W$1,ABS(V5017-R5017),""))</f>
        <v/>
      </c>
      <c r="X5017" t="str">
        <f>Y5017&amp;"-"&amp;Z5017&amp;"-"&amp;AC5017&amp;"-"&amp;AD5017&amp;"-"&amp;AG5017</f>
        <v>13.5-f-A-1-1.5</v>
      </c>
      <c r="Y5017">
        <f>F5017</f>
        <v>13.5</v>
      </c>
      <c r="Z5017" s="2" t="str">
        <f>G5017</f>
        <v>f</v>
      </c>
      <c r="AA5017">
        <f>_xlfn.IFNA(VLOOKUP(X5017,'duo-out'!A$2:Q$5000,5,FALSE),E5017+10*(H5017-1)+1+_xlfn.IFNA(VLOOKUP(D5017,states!A$2:C$10,3,FALSE),1))</f>
        <v>262</v>
      </c>
      <c r="AB5017" t="str">
        <f>IF(V5017="","",V5017)</f>
        <v/>
      </c>
      <c r="AC5017" s="2" t="str">
        <f>_xlfn.IFNA(VLOOKUP(D5017,states!A$2:C$10,2,FALSE),"XX")</f>
        <v>A</v>
      </c>
      <c r="AD5017">
        <f>E5017</f>
        <v>1</v>
      </c>
      <c r="AE5017">
        <f>_xlfn.IFNA(VLOOKUP(D5017,states!A$2:D$10,4,FALSE),0)</f>
        <v>2</v>
      </c>
      <c r="AF5017">
        <v>0.5</v>
      </c>
      <c r="AG5017">
        <f>IF(AE5017=0,AF5017,IF(AE5017=1,IF(F5017=0.5,0.5,IF(H5017=1,0.5,1.5)),IF(F5017=0.5,0.5,IF(H5017=1,2.5,1.5))))</f>
        <v>1.5</v>
      </c>
      <c r="AH5017" s="7">
        <f>IF(AC5017="XX",0,1/C5017^(1/5)*IF(E5017=0,100,1)/(E5017+1)^(1/4))</f>
        <v>1.1467673748010654</v>
      </c>
    </row>
    <row r="5018" spans="1:34">
      <c r="A5018">
        <v>1144</v>
      </c>
      <c r="B5018" s="1">
        <v>22830.26</v>
      </c>
      <c r="C5018" s="6">
        <v>0.1174</v>
      </c>
      <c r="D5018" t="s">
        <v>3</v>
      </c>
      <c r="E5018">
        <v>1</v>
      </c>
      <c r="F5018">
        <v>13.5</v>
      </c>
      <c r="G5018" t="s">
        <v>2</v>
      </c>
      <c r="H5018">
        <v>2</v>
      </c>
      <c r="I5018" t="s">
        <v>0</v>
      </c>
      <c r="J5018">
        <v>1</v>
      </c>
      <c r="K5018">
        <v>14.5</v>
      </c>
      <c r="L5018" t="s">
        <v>2</v>
      </c>
      <c r="M5018">
        <v>2</v>
      </c>
      <c r="N5018" t="s">
        <v>1200</v>
      </c>
      <c r="O5018">
        <v>1</v>
      </c>
      <c r="P5018" t="str">
        <f>D5018&amp;"-"&amp;F5018&amp;"-"&amp;G5018&amp;"-"&amp;E5018&amp;"-"&amp;H5018</f>
        <v>A2Delta-13.5-f-1-2</v>
      </c>
      <c r="Q5018" t="str">
        <f>I5018&amp;"-"&amp;K5018&amp;"-"&amp;L5018&amp;"-"&amp;J5018&amp;"-"&amp;M5018</f>
        <v>X2Pi-14.5-f-1-2</v>
      </c>
      <c r="R5018">
        <f>B5018+S5018</f>
        <v>28750.376435785998</v>
      </c>
      <c r="S5018">
        <f>_xlfn.IFNA(VLOOKUP(Q5018,'MARVEL-X'!A$2:I$1400,7,FALSE),VLOOKUP(Q5018,MARVEL!A$2:J$1522,10,FALSE))</f>
        <v>5920.1164357859998</v>
      </c>
      <c r="T5018">
        <f>IF(P5018=P5017,R5018+T5017,R5018)</f>
        <v>172502.61498446201</v>
      </c>
      <c r="U5018">
        <f>IF(P5018=P5017,1+U5017,1)</f>
        <v>6</v>
      </c>
      <c r="V5018" t="str">
        <f t="shared" si="78"/>
        <v/>
      </c>
      <c r="W5018" t="str">
        <f>IF(V5018="","",IF(ABS(V5018-R5018)&gt;W$1,ABS(V5018-R5018),""))</f>
        <v/>
      </c>
      <c r="X5018" t="str">
        <f>Y5018&amp;"-"&amp;Z5018&amp;"-"&amp;AC5018&amp;"-"&amp;AD5018&amp;"-"&amp;AG5018</f>
        <v>13.5-f-A-1-1.5</v>
      </c>
      <c r="Y5018">
        <f>F5018</f>
        <v>13.5</v>
      </c>
      <c r="Z5018" s="2" t="str">
        <f>G5018</f>
        <v>f</v>
      </c>
      <c r="AA5018">
        <f>_xlfn.IFNA(VLOOKUP(X5018,'duo-out'!A$2:Q$5000,5,FALSE),E5018+10*(H5018-1)+1+_xlfn.IFNA(VLOOKUP(D5018,states!A$2:C$10,3,FALSE),1))</f>
        <v>262</v>
      </c>
      <c r="AB5018" t="str">
        <f>IF(V5018="","",V5018)</f>
        <v/>
      </c>
      <c r="AC5018" s="2" t="str">
        <f>_xlfn.IFNA(VLOOKUP(D5018,states!A$2:C$10,2,FALSE),"XX")</f>
        <v>A</v>
      </c>
      <c r="AD5018">
        <f>E5018</f>
        <v>1</v>
      </c>
      <c r="AE5018">
        <f>_xlfn.IFNA(VLOOKUP(D5018,states!A$2:D$10,4,FALSE),0)</f>
        <v>2</v>
      </c>
      <c r="AF5018">
        <v>0.5</v>
      </c>
      <c r="AG5018">
        <f>IF(AE5018=0,AF5018,IF(AE5018=1,IF(F5018=0.5,0.5,IF(H5018=1,0.5,1.5)),IF(F5018=0.5,0.5,IF(H5018=1,2.5,1.5))))</f>
        <v>1.5</v>
      </c>
      <c r="AH5018" s="7">
        <f>IF(AC5018="XX",0,1/C5018^(1/5)*IF(E5018=0,100,1)/(E5018+1)^(1/4))</f>
        <v>1.2906511767351061</v>
      </c>
    </row>
    <row r="5019" spans="1:34">
      <c r="A5019">
        <v>1128</v>
      </c>
      <c r="B5019" s="1">
        <v>23229.3</v>
      </c>
      <c r="C5019" s="6">
        <v>0.1062</v>
      </c>
      <c r="D5019" t="s">
        <v>3</v>
      </c>
      <c r="E5019">
        <v>1</v>
      </c>
      <c r="F5019">
        <v>13.5</v>
      </c>
      <c r="G5019" t="s">
        <v>2</v>
      </c>
      <c r="H5019">
        <v>2</v>
      </c>
      <c r="I5019" t="s">
        <v>0</v>
      </c>
      <c r="J5019">
        <v>1</v>
      </c>
      <c r="K5019">
        <v>13.5</v>
      </c>
      <c r="L5019" t="s">
        <v>1</v>
      </c>
      <c r="M5019">
        <v>2</v>
      </c>
      <c r="N5019" t="s">
        <v>1184</v>
      </c>
      <c r="O5019">
        <v>1</v>
      </c>
      <c r="P5019" t="str">
        <f>D5019&amp;"-"&amp;F5019&amp;"-"&amp;G5019&amp;"-"&amp;E5019&amp;"-"&amp;H5019</f>
        <v>A2Delta-13.5-f-1-2</v>
      </c>
      <c r="Q5019" t="str">
        <f>I5019&amp;"-"&amp;K5019&amp;"-"&amp;L5019&amp;"-"&amp;J5019&amp;"-"&amp;M5019</f>
        <v>X2Pi-13.5-e-1-2</v>
      </c>
      <c r="R5019">
        <f>B5019+S5019</f>
        <v>28750.566720659997</v>
      </c>
      <c r="S5019">
        <f>_xlfn.IFNA(VLOOKUP(Q5019,'MARVEL-X'!A$2:I$1400,7,FALSE),VLOOKUP(Q5019,MARVEL!A$2:J$1522,10,FALSE))</f>
        <v>5521.2667206599999</v>
      </c>
      <c r="T5019">
        <f>IF(P5019=P5018,R5019+T5018,R5019)</f>
        <v>201253.181705122</v>
      </c>
      <c r="U5019">
        <f>IF(P5019=P5018,1+U5018,1)</f>
        <v>7</v>
      </c>
      <c r="V5019" t="str">
        <f t="shared" si="78"/>
        <v/>
      </c>
      <c r="W5019" t="str">
        <f>IF(V5019="","",IF(ABS(V5019-R5019)&gt;W$1,ABS(V5019-R5019),""))</f>
        <v/>
      </c>
      <c r="X5019" t="str">
        <f>Y5019&amp;"-"&amp;Z5019&amp;"-"&amp;AC5019&amp;"-"&amp;AD5019&amp;"-"&amp;AG5019</f>
        <v>13.5-f-A-1-1.5</v>
      </c>
      <c r="Y5019">
        <f>F5019</f>
        <v>13.5</v>
      </c>
      <c r="Z5019" s="2" t="str">
        <f>G5019</f>
        <v>f</v>
      </c>
      <c r="AA5019">
        <f>_xlfn.IFNA(VLOOKUP(X5019,'duo-out'!A$2:Q$5000,5,FALSE),E5019+10*(H5019-1)+1+_xlfn.IFNA(VLOOKUP(D5019,states!A$2:C$10,3,FALSE),1))</f>
        <v>262</v>
      </c>
      <c r="AB5019" t="str">
        <f>IF(V5019="","",V5019)</f>
        <v/>
      </c>
      <c r="AC5019" s="2" t="str">
        <f>_xlfn.IFNA(VLOOKUP(D5019,states!A$2:C$10,2,FALSE),"XX")</f>
        <v>A</v>
      </c>
      <c r="AD5019">
        <f>E5019</f>
        <v>1</v>
      </c>
      <c r="AE5019">
        <f>_xlfn.IFNA(VLOOKUP(D5019,states!A$2:D$10,4,FALSE),0)</f>
        <v>2</v>
      </c>
      <c r="AF5019">
        <v>0.5</v>
      </c>
      <c r="AG5019">
        <f>IF(AE5019=0,AF5019,IF(AE5019=1,IF(F5019=0.5,0.5,IF(H5019=1,0.5,1.5)),IF(F5019=0.5,0.5,IF(H5019=1,2.5,1.5))))</f>
        <v>1.5</v>
      </c>
      <c r="AH5019" s="7">
        <f>IF(AC5019="XX",0,1/C5019^(1/5)*IF(E5019=0,100,1)/(E5019+1)^(1/4))</f>
        <v>1.3167932684753032</v>
      </c>
    </row>
    <row r="5020" spans="1:34">
      <c r="A5020">
        <v>1058</v>
      </c>
      <c r="B5020" s="1">
        <v>23589.279999999999</v>
      </c>
      <c r="C5020" s="6">
        <v>0.1363</v>
      </c>
      <c r="D5020" t="s">
        <v>3</v>
      </c>
      <c r="E5020">
        <v>1</v>
      </c>
      <c r="F5020">
        <v>13.5</v>
      </c>
      <c r="G5020" t="s">
        <v>2</v>
      </c>
      <c r="H5020">
        <v>2</v>
      </c>
      <c r="I5020" t="s">
        <v>0</v>
      </c>
      <c r="J5020">
        <v>1</v>
      </c>
      <c r="K5020">
        <v>12.5</v>
      </c>
      <c r="L5020" t="s">
        <v>2</v>
      </c>
      <c r="M5020">
        <v>2</v>
      </c>
      <c r="N5020" t="s">
        <v>1114</v>
      </c>
      <c r="O5020">
        <v>1</v>
      </c>
      <c r="P5020" t="str">
        <f>D5020&amp;"-"&amp;F5020&amp;"-"&amp;G5020&amp;"-"&amp;E5020&amp;"-"&amp;H5020</f>
        <v>A2Delta-13.5-f-1-2</v>
      </c>
      <c r="Q5020" t="str">
        <f>I5020&amp;"-"&amp;K5020&amp;"-"&amp;L5020&amp;"-"&amp;J5020&amp;"-"&amp;M5020</f>
        <v>X2Pi-12.5-f-1-2</v>
      </c>
      <c r="R5020">
        <f>B5020+S5020</f>
        <v>28750.351435785</v>
      </c>
      <c r="S5020">
        <f>_xlfn.IFNA(VLOOKUP(Q5020,'MARVEL-X'!A$2:I$1400,7,FALSE),VLOOKUP(Q5020,MARVEL!A$2:J$1522,10,FALSE))</f>
        <v>5161.0714357850002</v>
      </c>
      <c r="T5020">
        <f>IF(P5020=P5019,R5020+T5019,R5020)</f>
        <v>230003.53314090701</v>
      </c>
      <c r="U5020">
        <f>IF(P5020=P5019,1+U5019,1)</f>
        <v>8</v>
      </c>
      <c r="V5020">
        <f t="shared" si="78"/>
        <v>28750.441642613376</v>
      </c>
      <c r="W5020">
        <f>IF(V5020="","",IF(ABS(V5020-R5020)&gt;W$1,ABS(V5020-R5020),""))</f>
        <v>9.020682837581262E-2</v>
      </c>
      <c r="X5020" t="str">
        <f>Y5020&amp;"-"&amp;Z5020&amp;"-"&amp;AC5020&amp;"-"&amp;AD5020&amp;"-"&amp;AG5020</f>
        <v>13.5-f-A-1-1.5</v>
      </c>
      <c r="Y5020">
        <f>F5020</f>
        <v>13.5</v>
      </c>
      <c r="Z5020" s="2" t="str">
        <f>G5020</f>
        <v>f</v>
      </c>
      <c r="AA5020">
        <f>_xlfn.IFNA(VLOOKUP(X5020,'duo-out'!A$2:Q$5000,5,FALSE),E5020+10*(H5020-1)+1+_xlfn.IFNA(VLOOKUP(D5020,states!A$2:C$10,3,FALSE),1))</f>
        <v>262</v>
      </c>
      <c r="AB5020">
        <f>IF(V5020="","",V5020)</f>
        <v>28750.441642613376</v>
      </c>
      <c r="AC5020" s="2" t="str">
        <f>_xlfn.IFNA(VLOOKUP(D5020,states!A$2:C$10,2,FALSE),"XX")</f>
        <v>A</v>
      </c>
      <c r="AD5020">
        <f>E5020</f>
        <v>1</v>
      </c>
      <c r="AE5020">
        <f>_xlfn.IFNA(VLOOKUP(D5020,states!A$2:D$10,4,FALSE),0)</f>
        <v>2</v>
      </c>
      <c r="AF5020">
        <v>0.5</v>
      </c>
      <c r="AG5020">
        <f>IF(AE5020=0,AF5020,IF(AE5020=1,IF(F5020=0.5,0.5,IF(H5020=1,0.5,1.5)),IF(F5020=0.5,0.5,IF(H5020=1,2.5,1.5))))</f>
        <v>1.5</v>
      </c>
      <c r="AH5020" s="7">
        <f>IF(AC5020="XX",0,1/C5020^(1/5)*IF(E5020=0,100,1)/(E5020+1)^(1/4))</f>
        <v>1.2526891905583848</v>
      </c>
    </row>
    <row r="5021" spans="1:34">
      <c r="A5021">
        <v>5672</v>
      </c>
      <c r="B5021" s="1">
        <v>23117.919000000002</v>
      </c>
      <c r="C5021" s="6">
        <v>7.4429999999999996E-2</v>
      </c>
      <c r="D5021" t="s">
        <v>3</v>
      </c>
      <c r="E5021">
        <v>2</v>
      </c>
      <c r="F5021">
        <v>13.5</v>
      </c>
      <c r="G5021" t="s">
        <v>2</v>
      </c>
      <c r="H5021">
        <v>1</v>
      </c>
      <c r="I5021" t="s">
        <v>0</v>
      </c>
      <c r="J5021">
        <v>2</v>
      </c>
      <c r="K5021">
        <v>13.5</v>
      </c>
      <c r="L5021" t="s">
        <v>1</v>
      </c>
      <c r="M5021">
        <v>1</v>
      </c>
      <c r="N5021" t="s">
        <v>5728</v>
      </c>
      <c r="O5021">
        <v>1</v>
      </c>
      <c r="P5021" t="str">
        <f>D5021&amp;"-"&amp;F5021&amp;"-"&amp;G5021&amp;"-"&amp;E5021&amp;"-"&amp;H5021</f>
        <v>A2Delta-13.5-f-2-1</v>
      </c>
      <c r="Q5021" t="str">
        <f>I5021&amp;"-"&amp;K5021&amp;"-"&amp;L5021&amp;"-"&amp;J5021&amp;"-"&amp;M5021</f>
        <v>X2Pi-13.5-e-2-1</v>
      </c>
      <c r="R5021">
        <f>B5021+S5021</f>
        <v>30791.206332072001</v>
      </c>
      <c r="S5021">
        <f>_xlfn.IFNA(VLOOKUP(Q5021,'MARVEL-X'!A$2:I$1400,7,FALSE),VLOOKUP(Q5021,MARVEL!A$2:J$1522,10,FALSE))</f>
        <v>7673.287332072</v>
      </c>
      <c r="T5021">
        <f>IF(P5021=P5020,R5021+T5020,R5021)</f>
        <v>30791.206332072001</v>
      </c>
      <c r="U5021">
        <f>IF(P5021=P5020,1+U5020,1)</f>
        <v>1</v>
      </c>
      <c r="V5021" t="str">
        <f t="shared" si="78"/>
        <v/>
      </c>
      <c r="W5021" t="str">
        <f>IF(V5021="","",IF(ABS(V5021-R5021)&gt;W$1,ABS(V5021-R5021),""))</f>
        <v/>
      </c>
      <c r="X5021" t="str">
        <f>Y5021&amp;"-"&amp;Z5021&amp;"-"&amp;AC5021&amp;"-"&amp;AD5021&amp;"-"&amp;AG5021</f>
        <v>13.5-f-A-2-2.5</v>
      </c>
      <c r="Y5021">
        <f>F5021</f>
        <v>13.5</v>
      </c>
      <c r="Z5021" s="2" t="str">
        <f>G5021</f>
        <v>f</v>
      </c>
      <c r="AA5021">
        <f>_xlfn.IFNA(VLOOKUP(X5021,'duo-out'!A$2:Q$5000,5,FALSE),E5021+10*(H5021-1)+1+_xlfn.IFNA(VLOOKUP(D5021,states!A$2:C$10,3,FALSE),1))</f>
        <v>253</v>
      </c>
      <c r="AB5021" t="str">
        <f>IF(V5021="","",V5021)</f>
        <v/>
      </c>
      <c r="AC5021" s="2" t="str">
        <f>_xlfn.IFNA(VLOOKUP(D5021,states!A$2:C$10,2,FALSE),"XX")</f>
        <v>A</v>
      </c>
      <c r="AD5021">
        <f>E5021</f>
        <v>2</v>
      </c>
      <c r="AE5021">
        <f>_xlfn.IFNA(VLOOKUP(D5021,states!A$2:D$10,4,FALSE),0)</f>
        <v>2</v>
      </c>
      <c r="AF5021">
        <v>0.5</v>
      </c>
      <c r="AG5021">
        <f>IF(AE5021=0,AF5021,IF(AE5021=1,IF(F5021=0.5,0.5,IF(H5021=1,0.5,1.5)),IF(F5021=0.5,0.5,IF(H5021=1,2.5,1.5))))</f>
        <v>2.5</v>
      </c>
      <c r="AH5021" s="7">
        <f>IF(AC5021="XX",0,1/C5021^(1/5)*IF(E5021=0,100,1)/(E5021+1)^(1/4))</f>
        <v>1.2775269852487803</v>
      </c>
    </row>
    <row r="5022" spans="1:34">
      <c r="A5022">
        <v>5661</v>
      </c>
      <c r="B5022" s="1">
        <v>23452.598000000002</v>
      </c>
      <c r="C5022" s="6">
        <v>0.1148</v>
      </c>
      <c r="D5022" t="s">
        <v>3</v>
      </c>
      <c r="E5022">
        <v>2</v>
      </c>
      <c r="F5022">
        <v>13.5</v>
      </c>
      <c r="G5022" t="s">
        <v>2</v>
      </c>
      <c r="H5022">
        <v>1</v>
      </c>
      <c r="I5022" t="s">
        <v>0</v>
      </c>
      <c r="J5022">
        <v>2</v>
      </c>
      <c r="K5022">
        <v>12.5</v>
      </c>
      <c r="L5022" t="s">
        <v>2</v>
      </c>
      <c r="M5022">
        <v>1</v>
      </c>
      <c r="N5022" t="s">
        <v>5717</v>
      </c>
      <c r="O5022">
        <v>1</v>
      </c>
      <c r="P5022" t="str">
        <f>D5022&amp;"-"&amp;F5022&amp;"-"&amp;G5022&amp;"-"&amp;E5022&amp;"-"&amp;H5022</f>
        <v>A2Delta-13.5-f-2-1</v>
      </c>
      <c r="Q5022" t="str">
        <f>I5022&amp;"-"&amp;K5022&amp;"-"&amp;L5022&amp;"-"&amp;J5022&amp;"-"&amp;M5022</f>
        <v>X2Pi-12.5-f-2-1</v>
      </c>
      <c r="R5022">
        <f>B5022+S5022</f>
        <v>30791.171202835001</v>
      </c>
      <c r="S5022">
        <f>_xlfn.IFNA(VLOOKUP(Q5022,'MARVEL-X'!A$2:I$1400,7,FALSE),VLOOKUP(Q5022,MARVEL!A$2:J$1522,10,FALSE))</f>
        <v>7338.5732028350003</v>
      </c>
      <c r="T5022">
        <f>IF(P5022=P5021,R5022+T5021,R5022)</f>
        <v>61582.377534907006</v>
      </c>
      <c r="U5022">
        <f>IF(P5022=P5021,1+U5021,1)</f>
        <v>2</v>
      </c>
      <c r="V5022" t="str">
        <f t="shared" si="78"/>
        <v/>
      </c>
      <c r="W5022" t="str">
        <f>IF(V5022="","",IF(ABS(V5022-R5022)&gt;W$1,ABS(V5022-R5022),""))</f>
        <v/>
      </c>
      <c r="X5022" t="str">
        <f>Y5022&amp;"-"&amp;Z5022&amp;"-"&amp;AC5022&amp;"-"&amp;AD5022&amp;"-"&amp;AG5022</f>
        <v>13.5-f-A-2-2.5</v>
      </c>
      <c r="Y5022">
        <f>F5022</f>
        <v>13.5</v>
      </c>
      <c r="Z5022" s="2" t="str">
        <f>G5022</f>
        <v>f</v>
      </c>
      <c r="AA5022">
        <f>_xlfn.IFNA(VLOOKUP(X5022,'duo-out'!A$2:Q$5000,5,FALSE),E5022+10*(H5022-1)+1+_xlfn.IFNA(VLOOKUP(D5022,states!A$2:C$10,3,FALSE),1))</f>
        <v>253</v>
      </c>
      <c r="AB5022" t="str">
        <f>IF(V5022="","",V5022)</f>
        <v/>
      </c>
      <c r="AC5022" s="2" t="str">
        <f>_xlfn.IFNA(VLOOKUP(D5022,states!A$2:C$10,2,FALSE),"XX")</f>
        <v>A</v>
      </c>
      <c r="AD5022">
        <f>E5022</f>
        <v>2</v>
      </c>
      <c r="AE5022">
        <f>_xlfn.IFNA(VLOOKUP(D5022,states!A$2:D$10,4,FALSE),0)</f>
        <v>2</v>
      </c>
      <c r="AF5022">
        <v>0.5</v>
      </c>
      <c r="AG5022">
        <f>IF(AE5022=0,AF5022,IF(AE5022=1,IF(F5022=0.5,0.5,IF(H5022=1,0.5,1.5)),IF(F5022=0.5,0.5,IF(H5022=1,2.5,1.5))))</f>
        <v>2.5</v>
      </c>
      <c r="AH5022" s="7">
        <f>IF(AC5022="XX",0,1/C5022^(1/5)*IF(E5022=0,100,1)/(E5022+1)^(1/4))</f>
        <v>1.1714703706638399</v>
      </c>
    </row>
    <row r="5023" spans="1:34">
      <c r="A5023">
        <v>1306</v>
      </c>
      <c r="B5023" s="1">
        <v>22771.5</v>
      </c>
      <c r="C5023" s="6">
        <v>0.14269999999999999</v>
      </c>
      <c r="D5023" t="s">
        <v>3</v>
      </c>
      <c r="E5023">
        <v>2</v>
      </c>
      <c r="F5023">
        <v>13.5</v>
      </c>
      <c r="G5023" t="s">
        <v>2</v>
      </c>
      <c r="H5023">
        <v>1</v>
      </c>
      <c r="I5023" t="s">
        <v>0</v>
      </c>
      <c r="J5023">
        <v>2</v>
      </c>
      <c r="K5023">
        <v>14.5</v>
      </c>
      <c r="L5023" t="s">
        <v>2</v>
      </c>
      <c r="M5023">
        <v>1</v>
      </c>
      <c r="N5023" t="s">
        <v>1362</v>
      </c>
      <c r="O5023">
        <v>1</v>
      </c>
      <c r="P5023" t="str">
        <f>D5023&amp;"-"&amp;F5023&amp;"-"&amp;G5023&amp;"-"&amp;E5023&amp;"-"&amp;H5023</f>
        <v>A2Delta-13.5-f-2-1</v>
      </c>
      <c r="Q5023" t="str">
        <f>I5023&amp;"-"&amp;K5023&amp;"-"&amp;L5023&amp;"-"&amp;J5023&amp;"-"&amp;M5023</f>
        <v>X2Pi-14.5-f-2-1</v>
      </c>
      <c r="R5023">
        <f>B5023+S5023</f>
        <v>30791.057202837001</v>
      </c>
      <c r="S5023">
        <f>_xlfn.IFNA(VLOOKUP(Q5023,'MARVEL-X'!A$2:I$1400,7,FALSE),VLOOKUP(Q5023,MARVEL!A$2:J$1522,10,FALSE))</f>
        <v>8019.5572028369997</v>
      </c>
      <c r="T5023">
        <f>IF(P5023=P5022,R5023+T5022,R5023)</f>
        <v>92373.434737744014</v>
      </c>
      <c r="U5023">
        <f>IF(P5023=P5022,1+U5022,1)</f>
        <v>3</v>
      </c>
      <c r="V5023" t="str">
        <f t="shared" si="78"/>
        <v/>
      </c>
      <c r="W5023" t="str">
        <f>IF(V5023="","",IF(ABS(V5023-R5023)&gt;W$1,ABS(V5023-R5023),""))</f>
        <v/>
      </c>
      <c r="X5023" t="str">
        <f>Y5023&amp;"-"&amp;Z5023&amp;"-"&amp;AC5023&amp;"-"&amp;AD5023&amp;"-"&amp;AG5023</f>
        <v>13.5-f-A-2-2.5</v>
      </c>
      <c r="Y5023">
        <f>F5023</f>
        <v>13.5</v>
      </c>
      <c r="Z5023" s="2" t="str">
        <f>G5023</f>
        <v>f</v>
      </c>
      <c r="AA5023">
        <f>_xlfn.IFNA(VLOOKUP(X5023,'duo-out'!A$2:Q$5000,5,FALSE),E5023+10*(H5023-1)+1+_xlfn.IFNA(VLOOKUP(D5023,states!A$2:C$10,3,FALSE),1))</f>
        <v>253</v>
      </c>
      <c r="AB5023" t="str">
        <f>IF(V5023="","",V5023)</f>
        <v/>
      </c>
      <c r="AC5023" s="2" t="str">
        <f>_xlfn.IFNA(VLOOKUP(D5023,states!A$2:C$10,2,FALSE),"XX")</f>
        <v>A</v>
      </c>
      <c r="AD5023">
        <f>E5023</f>
        <v>2</v>
      </c>
      <c r="AE5023">
        <f>_xlfn.IFNA(VLOOKUP(D5023,states!A$2:D$10,4,FALSE),0)</f>
        <v>2</v>
      </c>
      <c r="AF5023">
        <v>0.5</v>
      </c>
      <c r="AG5023">
        <f>IF(AE5023=0,AF5023,IF(AE5023=1,IF(F5023=0.5,0.5,IF(H5023=1,0.5,1.5)),IF(F5023=0.5,0.5,IF(H5023=1,2.5,1.5))))</f>
        <v>2.5</v>
      </c>
      <c r="AH5023" s="7">
        <f>IF(AC5023="XX",0,1/C5023^(1/5)*IF(E5023=0,100,1)/(E5023+1)^(1/4))</f>
        <v>1.1215919709818454</v>
      </c>
    </row>
    <row r="5024" spans="1:34">
      <c r="A5024">
        <v>1239</v>
      </c>
      <c r="B5024" s="1">
        <v>23118.2</v>
      </c>
      <c r="C5024" s="6">
        <v>0.35320000000000001</v>
      </c>
      <c r="D5024" t="s">
        <v>3</v>
      </c>
      <c r="E5024">
        <v>2</v>
      </c>
      <c r="F5024">
        <v>13.5</v>
      </c>
      <c r="G5024" t="s">
        <v>2</v>
      </c>
      <c r="H5024">
        <v>1</v>
      </c>
      <c r="I5024" t="s">
        <v>0</v>
      </c>
      <c r="J5024">
        <v>2</v>
      </c>
      <c r="K5024">
        <v>13.5</v>
      </c>
      <c r="L5024" t="s">
        <v>1</v>
      </c>
      <c r="M5024">
        <v>1</v>
      </c>
      <c r="N5024" t="s">
        <v>1295</v>
      </c>
      <c r="O5024">
        <v>1</v>
      </c>
      <c r="P5024" t="str">
        <f>D5024&amp;"-"&amp;F5024&amp;"-"&amp;G5024&amp;"-"&amp;E5024&amp;"-"&amp;H5024</f>
        <v>A2Delta-13.5-f-2-1</v>
      </c>
      <c r="Q5024" t="str">
        <f>I5024&amp;"-"&amp;K5024&amp;"-"&amp;L5024&amp;"-"&amp;J5024&amp;"-"&amp;M5024</f>
        <v>X2Pi-13.5-e-2-1</v>
      </c>
      <c r="R5024">
        <f>B5024+S5024</f>
        <v>30791.487332072</v>
      </c>
      <c r="S5024">
        <f>_xlfn.IFNA(VLOOKUP(Q5024,'MARVEL-X'!A$2:I$1400,7,FALSE),VLOOKUP(Q5024,MARVEL!A$2:J$1522,10,FALSE))</f>
        <v>7673.287332072</v>
      </c>
      <c r="T5024">
        <f>IF(P5024=P5023,R5024+T5023,R5024)</f>
        <v>123164.92206981601</v>
      </c>
      <c r="U5024">
        <f>IF(P5024=P5023,1+U5023,1)</f>
        <v>4</v>
      </c>
      <c r="V5024" t="str">
        <f t="shared" si="78"/>
        <v/>
      </c>
      <c r="W5024" t="str">
        <f>IF(V5024="","",IF(ABS(V5024-R5024)&gt;W$1,ABS(V5024-R5024),""))</f>
        <v/>
      </c>
      <c r="X5024" t="str">
        <f>Y5024&amp;"-"&amp;Z5024&amp;"-"&amp;AC5024&amp;"-"&amp;AD5024&amp;"-"&amp;AG5024</f>
        <v>13.5-f-A-2-2.5</v>
      </c>
      <c r="Y5024">
        <f>F5024</f>
        <v>13.5</v>
      </c>
      <c r="Z5024" s="2" t="str">
        <f>G5024</f>
        <v>f</v>
      </c>
      <c r="AA5024">
        <f>_xlfn.IFNA(VLOOKUP(X5024,'duo-out'!A$2:Q$5000,5,FALSE),E5024+10*(H5024-1)+1+_xlfn.IFNA(VLOOKUP(D5024,states!A$2:C$10,3,FALSE),1))</f>
        <v>253</v>
      </c>
      <c r="AB5024" t="str">
        <f>IF(V5024="","",V5024)</f>
        <v/>
      </c>
      <c r="AC5024" s="2" t="str">
        <f>_xlfn.IFNA(VLOOKUP(D5024,states!A$2:C$10,2,FALSE),"XX")</f>
        <v>A</v>
      </c>
      <c r="AD5024">
        <f>E5024</f>
        <v>2</v>
      </c>
      <c r="AE5024">
        <f>_xlfn.IFNA(VLOOKUP(D5024,states!A$2:D$10,4,FALSE),0)</f>
        <v>2</v>
      </c>
      <c r="AF5024">
        <v>0.5</v>
      </c>
      <c r="AG5024">
        <f>IF(AE5024=0,AF5024,IF(AE5024=1,IF(F5024=0.5,0.5,IF(H5024=1,0.5,1.5)),IF(F5024=0.5,0.5,IF(H5024=1,2.5,1.5))))</f>
        <v>2.5</v>
      </c>
      <c r="AH5024" s="7">
        <f>IF(AC5024="XX",0,1/C5024^(1/5)*IF(E5024=0,100,1)/(E5024+1)^(1/4))</f>
        <v>0.93565457902782967</v>
      </c>
    </row>
    <row r="5025" spans="1:34">
      <c r="A5025">
        <v>1219</v>
      </c>
      <c r="B5025" s="1">
        <v>23452.66</v>
      </c>
      <c r="C5025" s="6">
        <v>7.3889999999999997E-2</v>
      </c>
      <c r="D5025" t="s">
        <v>3</v>
      </c>
      <c r="E5025">
        <v>2</v>
      </c>
      <c r="F5025">
        <v>13.5</v>
      </c>
      <c r="G5025" t="s">
        <v>2</v>
      </c>
      <c r="H5025">
        <v>1</v>
      </c>
      <c r="I5025" t="s">
        <v>0</v>
      </c>
      <c r="J5025">
        <v>2</v>
      </c>
      <c r="K5025">
        <v>12.5</v>
      </c>
      <c r="L5025" t="s">
        <v>2</v>
      </c>
      <c r="M5025">
        <v>1</v>
      </c>
      <c r="N5025" t="s">
        <v>1275</v>
      </c>
      <c r="O5025">
        <v>1</v>
      </c>
      <c r="P5025" t="str">
        <f>D5025&amp;"-"&amp;F5025&amp;"-"&amp;G5025&amp;"-"&amp;E5025&amp;"-"&amp;H5025</f>
        <v>A2Delta-13.5-f-2-1</v>
      </c>
      <c r="Q5025" t="str">
        <f>I5025&amp;"-"&amp;K5025&amp;"-"&amp;L5025&amp;"-"&amp;J5025&amp;"-"&amp;M5025</f>
        <v>X2Pi-12.5-f-2-1</v>
      </c>
      <c r="R5025">
        <f>B5025+S5025</f>
        <v>30791.233202834999</v>
      </c>
      <c r="S5025">
        <f>_xlfn.IFNA(VLOOKUP(Q5025,'MARVEL-X'!A$2:I$1400,7,FALSE),VLOOKUP(Q5025,MARVEL!A$2:J$1522,10,FALSE))</f>
        <v>7338.5732028350003</v>
      </c>
      <c r="T5025">
        <f>IF(P5025=P5024,R5025+T5024,R5025)</f>
        <v>153956.155272651</v>
      </c>
      <c r="U5025">
        <f>IF(P5025=P5024,1+U5024,1)</f>
        <v>5</v>
      </c>
      <c r="V5025" t="str">
        <f t="shared" si="78"/>
        <v/>
      </c>
      <c r="W5025" t="str">
        <f>IF(V5025="","",IF(ABS(V5025-R5025)&gt;W$1,ABS(V5025-R5025),""))</f>
        <v/>
      </c>
      <c r="X5025" t="str">
        <f>Y5025&amp;"-"&amp;Z5025&amp;"-"&amp;AC5025&amp;"-"&amp;AD5025&amp;"-"&amp;AG5025</f>
        <v>13.5-f-A-2-2.5</v>
      </c>
      <c r="Y5025">
        <f>F5025</f>
        <v>13.5</v>
      </c>
      <c r="Z5025" s="2" t="str">
        <f>G5025</f>
        <v>f</v>
      </c>
      <c r="AA5025">
        <f>_xlfn.IFNA(VLOOKUP(X5025,'duo-out'!A$2:Q$5000,5,FALSE),E5025+10*(H5025-1)+1+_xlfn.IFNA(VLOOKUP(D5025,states!A$2:C$10,3,FALSE),1))</f>
        <v>253</v>
      </c>
      <c r="AB5025" t="str">
        <f>IF(V5025="","",V5025)</f>
        <v/>
      </c>
      <c r="AC5025" s="2" t="str">
        <f>_xlfn.IFNA(VLOOKUP(D5025,states!A$2:C$10,2,FALSE),"XX")</f>
        <v>A</v>
      </c>
      <c r="AD5025">
        <f>E5025</f>
        <v>2</v>
      </c>
      <c r="AE5025">
        <f>_xlfn.IFNA(VLOOKUP(D5025,states!A$2:D$10,4,FALSE),0)</f>
        <v>2</v>
      </c>
      <c r="AF5025">
        <v>0.5</v>
      </c>
      <c r="AG5025">
        <f>IF(AE5025=0,AF5025,IF(AE5025=1,IF(F5025=0.5,0.5,IF(H5025=1,0.5,1.5)),IF(F5025=0.5,0.5,IF(H5025=1,2.5,1.5))))</f>
        <v>2.5</v>
      </c>
      <c r="AH5025" s="7">
        <f>IF(AC5025="XX",0,1/C5025^(1/5)*IF(E5025=0,100,1)/(E5025+1)^(1/4))</f>
        <v>1.2793888250468404</v>
      </c>
    </row>
    <row r="5026" spans="1:34">
      <c r="A5026">
        <v>5914</v>
      </c>
      <c r="B5026" s="1">
        <v>23118.09</v>
      </c>
      <c r="C5026" s="6">
        <v>0.5</v>
      </c>
      <c r="D5026" t="s">
        <v>3</v>
      </c>
      <c r="E5026">
        <v>2</v>
      </c>
      <c r="F5026">
        <v>13.5</v>
      </c>
      <c r="G5026" t="s">
        <v>2</v>
      </c>
      <c r="H5026">
        <v>1</v>
      </c>
      <c r="I5026" t="s">
        <v>0</v>
      </c>
      <c r="J5026">
        <v>2</v>
      </c>
      <c r="K5026">
        <v>13.5</v>
      </c>
      <c r="L5026" t="s">
        <v>1</v>
      </c>
      <c r="M5026">
        <v>1</v>
      </c>
      <c r="N5026" t="s">
        <v>5970</v>
      </c>
      <c r="O5026">
        <v>1</v>
      </c>
      <c r="P5026" t="str">
        <f>D5026&amp;"-"&amp;F5026&amp;"-"&amp;G5026&amp;"-"&amp;E5026&amp;"-"&amp;H5026</f>
        <v>A2Delta-13.5-f-2-1</v>
      </c>
      <c r="Q5026" t="str">
        <f>I5026&amp;"-"&amp;K5026&amp;"-"&amp;L5026&amp;"-"&amp;J5026&amp;"-"&amp;M5026</f>
        <v>X2Pi-13.5-e-2-1</v>
      </c>
      <c r="R5026">
        <f>B5026+S5026</f>
        <v>30791.377332071999</v>
      </c>
      <c r="S5026">
        <f>_xlfn.IFNA(VLOOKUP(Q5026,'MARVEL-X'!A$2:I$1400,7,FALSE),VLOOKUP(Q5026,MARVEL!A$2:J$1522,10,FALSE))</f>
        <v>7673.287332072</v>
      </c>
      <c r="T5026">
        <f>IF(P5026=P5025,R5026+T5025,R5026)</f>
        <v>184747.532604723</v>
      </c>
      <c r="U5026">
        <f>IF(P5026=P5025,1+U5025,1)</f>
        <v>6</v>
      </c>
      <c r="V5026" t="str">
        <f t="shared" si="78"/>
        <v/>
      </c>
      <c r="W5026" t="str">
        <f>IF(V5026="","",IF(ABS(V5026-R5026)&gt;W$1,ABS(V5026-R5026),""))</f>
        <v/>
      </c>
      <c r="X5026" t="str">
        <f>Y5026&amp;"-"&amp;Z5026&amp;"-"&amp;AC5026&amp;"-"&amp;AD5026&amp;"-"&amp;AG5026</f>
        <v>13.5-f-A-2-2.5</v>
      </c>
      <c r="Y5026">
        <f>F5026</f>
        <v>13.5</v>
      </c>
      <c r="Z5026" s="2" t="str">
        <f>G5026</f>
        <v>f</v>
      </c>
      <c r="AA5026">
        <f>_xlfn.IFNA(VLOOKUP(X5026,'duo-out'!A$2:Q$5000,5,FALSE),E5026+10*(H5026-1)+1+_xlfn.IFNA(VLOOKUP(D5026,states!A$2:C$10,3,FALSE),1))</f>
        <v>253</v>
      </c>
      <c r="AB5026" t="str">
        <f>IF(V5026="","",V5026)</f>
        <v/>
      </c>
      <c r="AC5026" s="2" t="str">
        <f>_xlfn.IFNA(VLOOKUP(D5026,states!A$2:C$10,2,FALSE),"XX")</f>
        <v>A</v>
      </c>
      <c r="AD5026">
        <f>E5026</f>
        <v>2</v>
      </c>
      <c r="AE5026">
        <f>_xlfn.IFNA(VLOOKUP(D5026,states!A$2:D$10,4,FALSE),0)</f>
        <v>2</v>
      </c>
      <c r="AF5026">
        <v>0.5</v>
      </c>
      <c r="AG5026">
        <f>IF(AE5026=0,AF5026,IF(AE5026=1,IF(F5026=0.5,0.5,IF(H5026=1,0.5,1.5)),IF(F5026=0.5,0.5,IF(H5026=1,2.5,1.5))))</f>
        <v>2.5</v>
      </c>
      <c r="AH5026" s="7">
        <f>IF(AC5026="XX",0,1/C5026^(1/5)*IF(E5026=0,100,1)/(E5026+1)^(1/4))</f>
        <v>0.87282200217602857</v>
      </c>
    </row>
    <row r="5027" spans="1:34">
      <c r="A5027">
        <v>5884</v>
      </c>
      <c r="B5027" s="1">
        <v>23452.71</v>
      </c>
      <c r="C5027" s="6">
        <v>0.5</v>
      </c>
      <c r="D5027" t="s">
        <v>3</v>
      </c>
      <c r="E5027">
        <v>2</v>
      </c>
      <c r="F5027">
        <v>13.5</v>
      </c>
      <c r="G5027" t="s">
        <v>2</v>
      </c>
      <c r="H5027">
        <v>1</v>
      </c>
      <c r="I5027" t="s">
        <v>0</v>
      </c>
      <c r="J5027">
        <v>2</v>
      </c>
      <c r="K5027">
        <v>12.5</v>
      </c>
      <c r="L5027" t="s">
        <v>2</v>
      </c>
      <c r="M5027">
        <v>1</v>
      </c>
      <c r="N5027" t="s">
        <v>5940</v>
      </c>
      <c r="O5027">
        <v>1</v>
      </c>
      <c r="P5027" t="str">
        <f>D5027&amp;"-"&amp;F5027&amp;"-"&amp;G5027&amp;"-"&amp;E5027&amp;"-"&amp;H5027</f>
        <v>A2Delta-13.5-f-2-1</v>
      </c>
      <c r="Q5027" t="str">
        <f>I5027&amp;"-"&amp;K5027&amp;"-"&amp;L5027&amp;"-"&amp;J5027&amp;"-"&amp;M5027</f>
        <v>X2Pi-12.5-f-2-1</v>
      </c>
      <c r="R5027">
        <f>B5027+S5027</f>
        <v>30791.283202834999</v>
      </c>
      <c r="S5027">
        <f>_xlfn.IFNA(VLOOKUP(Q5027,'MARVEL-X'!A$2:I$1400,7,FALSE),VLOOKUP(Q5027,MARVEL!A$2:J$1522,10,FALSE))</f>
        <v>7338.5732028350003</v>
      </c>
      <c r="T5027">
        <f>IF(P5027=P5026,R5027+T5026,R5027)</f>
        <v>215538.81580755801</v>
      </c>
      <c r="U5027">
        <f>IF(P5027=P5026,1+U5026,1)</f>
        <v>7</v>
      </c>
      <c r="V5027">
        <f t="shared" si="78"/>
        <v>30791.259401079715</v>
      </c>
      <c r="W5027" t="str">
        <f>IF(V5027="","",IF(ABS(V5027-R5027)&gt;W$1,ABS(V5027-R5027),""))</f>
        <v/>
      </c>
      <c r="X5027" t="str">
        <f>Y5027&amp;"-"&amp;Z5027&amp;"-"&amp;AC5027&amp;"-"&amp;AD5027&amp;"-"&amp;AG5027</f>
        <v>13.5-f-A-2-2.5</v>
      </c>
      <c r="Y5027">
        <f>F5027</f>
        <v>13.5</v>
      </c>
      <c r="Z5027" s="2" t="str">
        <f>G5027</f>
        <v>f</v>
      </c>
      <c r="AA5027">
        <f>_xlfn.IFNA(VLOOKUP(X5027,'duo-out'!A$2:Q$5000,5,FALSE),E5027+10*(H5027-1)+1+_xlfn.IFNA(VLOOKUP(D5027,states!A$2:C$10,3,FALSE),1))</f>
        <v>253</v>
      </c>
      <c r="AB5027">
        <f>IF(V5027="","",V5027)</f>
        <v>30791.259401079715</v>
      </c>
      <c r="AC5027" s="2" t="str">
        <f>_xlfn.IFNA(VLOOKUP(D5027,states!A$2:C$10,2,FALSE),"XX")</f>
        <v>A</v>
      </c>
      <c r="AD5027">
        <f>E5027</f>
        <v>2</v>
      </c>
      <c r="AE5027">
        <f>_xlfn.IFNA(VLOOKUP(D5027,states!A$2:D$10,4,FALSE),0)</f>
        <v>2</v>
      </c>
      <c r="AF5027">
        <v>0.5</v>
      </c>
      <c r="AG5027">
        <f>IF(AE5027=0,AF5027,IF(AE5027=1,IF(F5027=0.5,0.5,IF(H5027=1,0.5,1.5)),IF(F5027=0.5,0.5,IF(H5027=1,2.5,1.5))))</f>
        <v>2.5</v>
      </c>
      <c r="AH5027" s="7">
        <f>IF(AC5027="XX",0,1/C5027^(1/5)*IF(E5027=0,100,1)/(E5027+1)^(1/4))</f>
        <v>0.87282200217602857</v>
      </c>
    </row>
    <row r="5028" spans="1:34">
      <c r="A5028">
        <v>5758</v>
      </c>
      <c r="B5028" s="1">
        <v>23123.116000000002</v>
      </c>
      <c r="C5028" s="6">
        <v>0.2225</v>
      </c>
      <c r="D5028" t="s">
        <v>3</v>
      </c>
      <c r="E5028">
        <v>2</v>
      </c>
      <c r="F5028">
        <v>13.5</v>
      </c>
      <c r="G5028" t="s">
        <v>2</v>
      </c>
      <c r="H5028">
        <v>2</v>
      </c>
      <c r="I5028" t="s">
        <v>0</v>
      </c>
      <c r="J5028">
        <v>2</v>
      </c>
      <c r="K5028">
        <v>13.5</v>
      </c>
      <c r="L5028" t="s">
        <v>1</v>
      </c>
      <c r="M5028">
        <v>2</v>
      </c>
      <c r="N5028" t="s">
        <v>5814</v>
      </c>
      <c r="O5028">
        <v>1</v>
      </c>
      <c r="P5028" t="str">
        <f>D5028&amp;"-"&amp;F5028&amp;"-"&amp;G5028&amp;"-"&amp;E5028&amp;"-"&amp;H5028</f>
        <v>A2Delta-13.5-f-2-2</v>
      </c>
      <c r="Q5028" t="str">
        <f>I5028&amp;"-"&amp;K5028&amp;"-"&amp;L5028&amp;"-"&amp;J5028&amp;"-"&amp;M5028</f>
        <v>X2Pi-13.5-e-2-2</v>
      </c>
      <c r="R5028">
        <f>B5028+S5028</f>
        <v>31141.927276519003</v>
      </c>
      <c r="S5028">
        <f>_xlfn.IFNA(VLOOKUP(Q5028,'MARVEL-X'!A$2:I$1400,7,FALSE),VLOOKUP(Q5028,MARVEL!A$2:J$1522,10,FALSE))</f>
        <v>8018.8112765189999</v>
      </c>
      <c r="T5028">
        <f>IF(P5028=P5027,R5028+T5027,R5028)</f>
        <v>31141.927276519003</v>
      </c>
      <c r="U5028">
        <f>IF(P5028=P5027,1+U5027,1)</f>
        <v>1</v>
      </c>
      <c r="V5028" t="str">
        <f t="shared" si="78"/>
        <v/>
      </c>
      <c r="W5028" t="str">
        <f>IF(V5028="","",IF(ABS(V5028-R5028)&gt;W$1,ABS(V5028-R5028),""))</f>
        <v/>
      </c>
      <c r="X5028" t="str">
        <f>Y5028&amp;"-"&amp;Z5028&amp;"-"&amp;AC5028&amp;"-"&amp;AD5028&amp;"-"&amp;AG5028</f>
        <v>13.5-f-A-2-1.5</v>
      </c>
      <c r="Y5028">
        <f>F5028</f>
        <v>13.5</v>
      </c>
      <c r="Z5028" s="2" t="str">
        <f>G5028</f>
        <v>f</v>
      </c>
      <c r="AA5028">
        <f>_xlfn.IFNA(VLOOKUP(X5028,'duo-out'!A$2:Q$5000,5,FALSE),E5028+10*(H5028-1)+1+_xlfn.IFNA(VLOOKUP(D5028,states!A$2:C$10,3,FALSE),1))</f>
        <v>263</v>
      </c>
      <c r="AB5028" t="str">
        <f>IF(V5028="","",V5028)</f>
        <v/>
      </c>
      <c r="AC5028" s="2" t="str">
        <f>_xlfn.IFNA(VLOOKUP(D5028,states!A$2:C$10,2,FALSE),"XX")</f>
        <v>A</v>
      </c>
      <c r="AD5028">
        <f>E5028</f>
        <v>2</v>
      </c>
      <c r="AE5028">
        <f>_xlfn.IFNA(VLOOKUP(D5028,states!A$2:D$10,4,FALSE),0)</f>
        <v>2</v>
      </c>
      <c r="AF5028">
        <v>0.5</v>
      </c>
      <c r="AG5028">
        <f>IF(AE5028=0,AF5028,IF(AE5028=1,IF(F5028=0.5,0.5,IF(H5028=1,0.5,1.5)),IF(F5028=0.5,0.5,IF(H5028=1,2.5,1.5))))</f>
        <v>1.5</v>
      </c>
      <c r="AH5028" s="7">
        <f>IF(AC5028="XX",0,1/C5028^(1/5)*IF(E5028=0,100,1)/(E5028+1)^(1/4))</f>
        <v>1.0262512125393519</v>
      </c>
    </row>
    <row r="5029" spans="1:34">
      <c r="A5029">
        <v>5725</v>
      </c>
      <c r="B5029" s="1">
        <v>23468.883000000002</v>
      </c>
      <c r="C5029" s="6">
        <v>0.123</v>
      </c>
      <c r="D5029" t="s">
        <v>3</v>
      </c>
      <c r="E5029">
        <v>2</v>
      </c>
      <c r="F5029">
        <v>13.5</v>
      </c>
      <c r="G5029" t="s">
        <v>2</v>
      </c>
      <c r="H5029">
        <v>2</v>
      </c>
      <c r="I5029" t="s">
        <v>0</v>
      </c>
      <c r="J5029">
        <v>2</v>
      </c>
      <c r="K5029">
        <v>12.5</v>
      </c>
      <c r="L5029" t="s">
        <v>2</v>
      </c>
      <c r="M5029">
        <v>2</v>
      </c>
      <c r="N5029" t="s">
        <v>5781</v>
      </c>
      <c r="O5029">
        <v>1</v>
      </c>
      <c r="P5029" t="str">
        <f>D5029&amp;"-"&amp;F5029&amp;"-"&amp;G5029&amp;"-"&amp;E5029&amp;"-"&amp;H5029</f>
        <v>A2Delta-13.5-f-2-2</v>
      </c>
      <c r="Q5029" t="str">
        <f>I5029&amp;"-"&amp;K5029&amp;"-"&amp;L5029&amp;"-"&amp;J5029&amp;"-"&amp;M5029</f>
        <v>X2Pi-12.5-f-2-2</v>
      </c>
      <c r="R5029">
        <f>B5029+S5029</f>
        <v>31141.722611405003</v>
      </c>
      <c r="S5029">
        <f>_xlfn.IFNA(VLOOKUP(Q5029,'MARVEL-X'!A$2:I$1400,7,FALSE),VLOOKUP(Q5029,MARVEL!A$2:J$1522,10,FALSE))</f>
        <v>7672.8396114050001</v>
      </c>
      <c r="T5029">
        <f>IF(P5029=P5028,R5029+T5028,R5029)</f>
        <v>62283.64988792401</v>
      </c>
      <c r="U5029">
        <f>IF(P5029=P5028,1+U5028,1)</f>
        <v>2</v>
      </c>
      <c r="V5029" t="str">
        <f t="shared" si="78"/>
        <v/>
      </c>
      <c r="W5029" t="str">
        <f>IF(V5029="","",IF(ABS(V5029-R5029)&gt;W$1,ABS(V5029-R5029),""))</f>
        <v/>
      </c>
      <c r="X5029" t="str">
        <f>Y5029&amp;"-"&amp;Z5029&amp;"-"&amp;AC5029&amp;"-"&amp;AD5029&amp;"-"&amp;AG5029</f>
        <v>13.5-f-A-2-1.5</v>
      </c>
      <c r="Y5029">
        <f>F5029</f>
        <v>13.5</v>
      </c>
      <c r="Z5029" s="2" t="str">
        <f>G5029</f>
        <v>f</v>
      </c>
      <c r="AA5029">
        <f>_xlfn.IFNA(VLOOKUP(X5029,'duo-out'!A$2:Q$5000,5,FALSE),E5029+10*(H5029-1)+1+_xlfn.IFNA(VLOOKUP(D5029,states!A$2:C$10,3,FALSE),1))</f>
        <v>263</v>
      </c>
      <c r="AB5029" t="str">
        <f>IF(V5029="","",V5029)</f>
        <v/>
      </c>
      <c r="AC5029" s="2" t="str">
        <f>_xlfn.IFNA(VLOOKUP(D5029,states!A$2:C$10,2,FALSE),"XX")</f>
        <v>A</v>
      </c>
      <c r="AD5029">
        <f>E5029</f>
        <v>2</v>
      </c>
      <c r="AE5029">
        <f>_xlfn.IFNA(VLOOKUP(D5029,states!A$2:D$10,4,FALSE),0)</f>
        <v>2</v>
      </c>
      <c r="AF5029">
        <v>0.5</v>
      </c>
      <c r="AG5029">
        <f>IF(AE5029=0,AF5029,IF(AE5029=1,IF(F5029=0.5,0.5,IF(H5029=1,0.5,1.5)),IF(F5029=0.5,0.5,IF(H5029=1,2.5,1.5))))</f>
        <v>1.5</v>
      </c>
      <c r="AH5029" s="7">
        <f>IF(AC5029="XX",0,1/C5029^(1/5)*IF(E5029=0,100,1)/(E5029+1)^(1/4))</f>
        <v>1.1554167628841963</v>
      </c>
    </row>
    <row r="5030" spans="1:34">
      <c r="A5030">
        <v>1327</v>
      </c>
      <c r="B5030" s="1">
        <v>23468.9</v>
      </c>
      <c r="C5030" s="6">
        <v>0.05</v>
      </c>
      <c r="D5030" t="s">
        <v>3</v>
      </c>
      <c r="E5030">
        <v>2</v>
      </c>
      <c r="F5030">
        <v>13.5</v>
      </c>
      <c r="G5030" t="s">
        <v>2</v>
      </c>
      <c r="H5030">
        <v>2</v>
      </c>
      <c r="I5030" t="s">
        <v>0</v>
      </c>
      <c r="J5030">
        <v>2</v>
      </c>
      <c r="K5030">
        <v>12.5</v>
      </c>
      <c r="L5030" t="s">
        <v>2</v>
      </c>
      <c r="M5030">
        <v>2</v>
      </c>
      <c r="N5030" t="s">
        <v>1383</v>
      </c>
      <c r="O5030">
        <v>1</v>
      </c>
      <c r="P5030" t="str">
        <f>D5030&amp;"-"&amp;F5030&amp;"-"&amp;G5030&amp;"-"&amp;E5030&amp;"-"&amp;H5030</f>
        <v>A2Delta-13.5-f-2-2</v>
      </c>
      <c r="Q5030" t="str">
        <f>I5030&amp;"-"&amp;K5030&amp;"-"&amp;L5030&amp;"-"&amp;J5030&amp;"-"&amp;M5030</f>
        <v>X2Pi-12.5-f-2-2</v>
      </c>
      <c r="R5030">
        <f>B5030+S5030</f>
        <v>31141.739611405003</v>
      </c>
      <c r="S5030">
        <f>_xlfn.IFNA(VLOOKUP(Q5030,'MARVEL-X'!A$2:I$1400,7,FALSE),VLOOKUP(Q5030,MARVEL!A$2:J$1522,10,FALSE))</f>
        <v>7672.8396114050001</v>
      </c>
      <c r="T5030">
        <f>IF(P5030=P5029,R5030+T5029,R5030)</f>
        <v>93425.389499329016</v>
      </c>
      <c r="U5030">
        <f>IF(P5030=P5029,1+U5029,1)</f>
        <v>3</v>
      </c>
      <c r="V5030" t="str">
        <f t="shared" si="78"/>
        <v/>
      </c>
      <c r="W5030" t="str">
        <f>IF(V5030="","",IF(ABS(V5030-R5030)&gt;W$1,ABS(V5030-R5030),""))</f>
        <v/>
      </c>
      <c r="X5030" t="str">
        <f>Y5030&amp;"-"&amp;Z5030&amp;"-"&amp;AC5030&amp;"-"&amp;AD5030&amp;"-"&amp;AG5030</f>
        <v>13.5-f-A-2-1.5</v>
      </c>
      <c r="Y5030">
        <f>F5030</f>
        <v>13.5</v>
      </c>
      <c r="Z5030" s="2" t="str">
        <f>G5030</f>
        <v>f</v>
      </c>
      <c r="AA5030">
        <f>_xlfn.IFNA(VLOOKUP(X5030,'duo-out'!A$2:Q$5000,5,FALSE),E5030+10*(H5030-1)+1+_xlfn.IFNA(VLOOKUP(D5030,states!A$2:C$10,3,FALSE),1))</f>
        <v>263</v>
      </c>
      <c r="AB5030" t="str">
        <f>IF(V5030="","",V5030)</f>
        <v/>
      </c>
      <c r="AC5030" s="2" t="str">
        <f>_xlfn.IFNA(VLOOKUP(D5030,states!A$2:C$10,2,FALSE),"XX")</f>
        <v>A</v>
      </c>
      <c r="AD5030">
        <f>E5030</f>
        <v>2</v>
      </c>
      <c r="AE5030">
        <f>_xlfn.IFNA(VLOOKUP(D5030,states!A$2:D$10,4,FALSE),0)</f>
        <v>2</v>
      </c>
      <c r="AF5030">
        <v>0.5</v>
      </c>
      <c r="AG5030">
        <f>IF(AE5030=0,AF5030,IF(AE5030=1,IF(F5030=0.5,0.5,IF(H5030=1,0.5,1.5)),IF(F5030=0.5,0.5,IF(H5030=1,2.5,1.5))))</f>
        <v>1.5</v>
      </c>
      <c r="AH5030" s="7">
        <f>IF(AC5030="XX",0,1/C5030^(1/5)*IF(E5030=0,100,1)/(E5030+1)^(1/4))</f>
        <v>1.3833296494790666</v>
      </c>
    </row>
    <row r="5031" spans="1:34">
      <c r="A5031">
        <v>1416</v>
      </c>
      <c r="B5031" s="1">
        <v>22739.85</v>
      </c>
      <c r="C5031" s="6">
        <v>0.05</v>
      </c>
      <c r="D5031" t="s">
        <v>3</v>
      </c>
      <c r="E5031">
        <v>2</v>
      </c>
      <c r="F5031">
        <v>13.5</v>
      </c>
      <c r="G5031" t="s">
        <v>2</v>
      </c>
      <c r="H5031">
        <v>2</v>
      </c>
      <c r="I5031" t="s">
        <v>0</v>
      </c>
      <c r="J5031">
        <v>2</v>
      </c>
      <c r="K5031">
        <v>14.5</v>
      </c>
      <c r="L5031" t="s">
        <v>2</v>
      </c>
      <c r="M5031">
        <v>2</v>
      </c>
      <c r="N5031" t="s">
        <v>1472</v>
      </c>
      <c r="O5031">
        <v>1</v>
      </c>
      <c r="P5031" t="str">
        <f>D5031&amp;"-"&amp;F5031&amp;"-"&amp;G5031&amp;"-"&amp;E5031&amp;"-"&amp;H5031</f>
        <v>A2Delta-13.5-f-2-2</v>
      </c>
      <c r="Q5031" t="str">
        <f>I5031&amp;"-"&amp;K5031&amp;"-"&amp;L5031&amp;"-"&amp;J5031&amp;"-"&amp;M5031</f>
        <v>X2Pi-14.5-f-2-2</v>
      </c>
      <c r="R5031">
        <f>B5031+S5031</f>
        <v>31141.686611405999</v>
      </c>
      <c r="S5031">
        <f>_xlfn.IFNA(VLOOKUP(Q5031,'MARVEL-X'!A$2:I$1400,7,FALSE),VLOOKUP(Q5031,MARVEL!A$2:J$1522,10,FALSE))</f>
        <v>8401.8366114060009</v>
      </c>
      <c r="T5031">
        <f>IF(P5031=P5030,R5031+T5030,R5031)</f>
        <v>124567.07611073501</v>
      </c>
      <c r="U5031">
        <f>IF(P5031=P5030,1+U5030,1)</f>
        <v>4</v>
      </c>
      <c r="V5031" t="str">
        <f t="shared" si="78"/>
        <v/>
      </c>
      <c r="W5031" t="str">
        <f>IF(V5031="","",IF(ABS(V5031-R5031)&gt;W$1,ABS(V5031-R5031),""))</f>
        <v/>
      </c>
      <c r="X5031" t="str">
        <f>Y5031&amp;"-"&amp;Z5031&amp;"-"&amp;AC5031&amp;"-"&amp;AD5031&amp;"-"&amp;AG5031</f>
        <v>13.5-f-A-2-1.5</v>
      </c>
      <c r="Y5031">
        <f>F5031</f>
        <v>13.5</v>
      </c>
      <c r="Z5031" s="2" t="str">
        <f>G5031</f>
        <v>f</v>
      </c>
      <c r="AA5031">
        <f>_xlfn.IFNA(VLOOKUP(X5031,'duo-out'!A$2:Q$5000,5,FALSE),E5031+10*(H5031-1)+1+_xlfn.IFNA(VLOOKUP(D5031,states!A$2:C$10,3,FALSE),1))</f>
        <v>263</v>
      </c>
      <c r="AB5031" t="str">
        <f>IF(V5031="","",V5031)</f>
        <v/>
      </c>
      <c r="AC5031" s="2" t="str">
        <f>_xlfn.IFNA(VLOOKUP(D5031,states!A$2:C$10,2,FALSE),"XX")</f>
        <v>A</v>
      </c>
      <c r="AD5031">
        <f>E5031</f>
        <v>2</v>
      </c>
      <c r="AE5031">
        <f>_xlfn.IFNA(VLOOKUP(D5031,states!A$2:D$10,4,FALSE),0)</f>
        <v>2</v>
      </c>
      <c r="AF5031">
        <v>0.5</v>
      </c>
      <c r="AG5031">
        <f>IF(AE5031=0,AF5031,IF(AE5031=1,IF(F5031=0.5,0.5,IF(H5031=1,0.5,1.5)),IF(F5031=0.5,0.5,IF(H5031=1,2.5,1.5))))</f>
        <v>1.5</v>
      </c>
      <c r="AH5031" s="7">
        <f>IF(AC5031="XX",0,1/C5031^(1/5)*IF(E5031=0,100,1)/(E5031+1)^(1/4))</f>
        <v>1.3833296494790666</v>
      </c>
    </row>
    <row r="5032" spans="1:34">
      <c r="A5032">
        <v>1371</v>
      </c>
      <c r="B5032" s="1">
        <v>23115.79</v>
      </c>
      <c r="C5032" s="6">
        <v>0.05</v>
      </c>
      <c r="D5032" t="s">
        <v>3</v>
      </c>
      <c r="E5032">
        <v>2</v>
      </c>
      <c r="F5032">
        <v>13.5</v>
      </c>
      <c r="G5032" t="s">
        <v>2</v>
      </c>
      <c r="H5032">
        <v>2</v>
      </c>
      <c r="I5032" t="s">
        <v>0</v>
      </c>
      <c r="J5032">
        <v>2</v>
      </c>
      <c r="K5032">
        <v>13.5</v>
      </c>
      <c r="L5032" t="s">
        <v>2</v>
      </c>
      <c r="M5032">
        <v>2</v>
      </c>
      <c r="N5032" t="s">
        <v>1427</v>
      </c>
      <c r="O5032">
        <v>1</v>
      </c>
      <c r="P5032" t="str">
        <f>D5032&amp;"-"&amp;F5032&amp;"-"&amp;G5032&amp;"-"&amp;E5032&amp;"-"&amp;H5032</f>
        <v>A2Delta-13.5-f-2-2</v>
      </c>
      <c r="Q5032" t="str">
        <f>I5032&amp;"-"&amp;K5032&amp;"-"&amp;L5032&amp;"-"&amp;J5032&amp;"-"&amp;M5032</f>
        <v>X2Pi-13.5-f-2-2</v>
      </c>
      <c r="R5032">
        <f>B5032+S5032</f>
        <v>31141.718435785002</v>
      </c>
      <c r="S5032">
        <f>_xlfn.IFNA(VLOOKUP(Q5032,'MARVEL-X'!A$2:I$1400,7,FALSE),VLOOKUP(Q5032,MARVEL!A$2:J$1522,10,FALSE))</f>
        <v>8025.9284357850001</v>
      </c>
      <c r="T5032">
        <f>IF(P5032=P5031,R5032+T5031,R5032)</f>
        <v>155708.79454652002</v>
      </c>
      <c r="U5032">
        <f>IF(P5032=P5031,1+U5031,1)</f>
        <v>5</v>
      </c>
      <c r="V5032" t="str">
        <f t="shared" si="78"/>
        <v/>
      </c>
      <c r="W5032" t="str">
        <f>IF(V5032="","",IF(ABS(V5032-R5032)&gt;W$1,ABS(V5032-R5032),""))</f>
        <v/>
      </c>
      <c r="X5032" t="str">
        <f>Y5032&amp;"-"&amp;Z5032&amp;"-"&amp;AC5032&amp;"-"&amp;AD5032&amp;"-"&amp;AG5032</f>
        <v>13.5-f-A-2-1.5</v>
      </c>
      <c r="Y5032">
        <f>F5032</f>
        <v>13.5</v>
      </c>
      <c r="Z5032" s="2" t="str">
        <f>G5032</f>
        <v>f</v>
      </c>
      <c r="AA5032">
        <f>_xlfn.IFNA(VLOOKUP(X5032,'duo-out'!A$2:Q$5000,5,FALSE),E5032+10*(H5032-1)+1+_xlfn.IFNA(VLOOKUP(D5032,states!A$2:C$10,3,FALSE),1))</f>
        <v>263</v>
      </c>
      <c r="AB5032" t="str">
        <f>IF(V5032="","",V5032)</f>
        <v/>
      </c>
      <c r="AC5032" s="2" t="str">
        <f>_xlfn.IFNA(VLOOKUP(D5032,states!A$2:C$10,2,FALSE),"XX")</f>
        <v>A</v>
      </c>
      <c r="AD5032">
        <f>E5032</f>
        <v>2</v>
      </c>
      <c r="AE5032">
        <f>_xlfn.IFNA(VLOOKUP(D5032,states!A$2:D$10,4,FALSE),0)</f>
        <v>2</v>
      </c>
      <c r="AF5032">
        <v>0.5</v>
      </c>
      <c r="AG5032">
        <f>IF(AE5032=0,AF5032,IF(AE5032=1,IF(F5032=0.5,0.5,IF(H5032=1,0.5,1.5)),IF(F5032=0.5,0.5,IF(H5032=1,2.5,1.5))))</f>
        <v>1.5</v>
      </c>
      <c r="AH5032" s="7">
        <f>IF(AC5032="XX",0,1/C5032^(1/5)*IF(E5032=0,100,1)/(E5032+1)^(1/4))</f>
        <v>1.3833296494790666</v>
      </c>
    </row>
    <row r="5033" spans="1:34">
      <c r="A5033">
        <v>5951</v>
      </c>
      <c r="B5033" s="1">
        <v>23468.95</v>
      </c>
      <c r="C5033" s="6">
        <v>0.5</v>
      </c>
      <c r="D5033" t="s">
        <v>3</v>
      </c>
      <c r="E5033">
        <v>2</v>
      </c>
      <c r="F5033">
        <v>13.5</v>
      </c>
      <c r="G5033" t="s">
        <v>2</v>
      </c>
      <c r="H5033">
        <v>2</v>
      </c>
      <c r="I5033" t="s">
        <v>0</v>
      </c>
      <c r="J5033">
        <v>2</v>
      </c>
      <c r="K5033">
        <v>12.5</v>
      </c>
      <c r="L5033" t="s">
        <v>2</v>
      </c>
      <c r="M5033">
        <v>2</v>
      </c>
      <c r="N5033" t="s">
        <v>6007</v>
      </c>
      <c r="O5033">
        <v>1</v>
      </c>
      <c r="P5033" t="str">
        <f>D5033&amp;"-"&amp;F5033&amp;"-"&amp;G5033&amp;"-"&amp;E5033&amp;"-"&amp;H5033</f>
        <v>A2Delta-13.5-f-2-2</v>
      </c>
      <c r="Q5033" t="str">
        <f>I5033&amp;"-"&amp;K5033&amp;"-"&amp;L5033&amp;"-"&amp;J5033&amp;"-"&amp;M5033</f>
        <v>X2Pi-12.5-f-2-2</v>
      </c>
      <c r="R5033">
        <f>B5033+S5033</f>
        <v>31141.789611405002</v>
      </c>
      <c r="S5033">
        <f>_xlfn.IFNA(VLOOKUP(Q5033,'MARVEL-X'!A$2:I$1400,7,FALSE),VLOOKUP(Q5033,MARVEL!A$2:J$1522,10,FALSE))</f>
        <v>7672.8396114050001</v>
      </c>
      <c r="T5033">
        <f>IF(P5033=P5032,R5033+T5032,R5033)</f>
        <v>186850.58415792501</v>
      </c>
      <c r="U5033">
        <f>IF(P5033=P5032,1+U5032,1)</f>
        <v>6</v>
      </c>
      <c r="V5033">
        <f t="shared" si="78"/>
        <v>31141.764026320834</v>
      </c>
      <c r="W5033" t="str">
        <f>IF(V5033="","",IF(ABS(V5033-R5033)&gt;W$1,ABS(V5033-R5033),""))</f>
        <v/>
      </c>
      <c r="X5033" t="str">
        <f>Y5033&amp;"-"&amp;Z5033&amp;"-"&amp;AC5033&amp;"-"&amp;AD5033&amp;"-"&amp;AG5033</f>
        <v>13.5-f-A-2-1.5</v>
      </c>
      <c r="Y5033">
        <f>F5033</f>
        <v>13.5</v>
      </c>
      <c r="Z5033" s="2" t="str">
        <f>G5033</f>
        <v>f</v>
      </c>
      <c r="AA5033">
        <f>_xlfn.IFNA(VLOOKUP(X5033,'duo-out'!A$2:Q$5000,5,FALSE),E5033+10*(H5033-1)+1+_xlfn.IFNA(VLOOKUP(D5033,states!A$2:C$10,3,FALSE),1))</f>
        <v>263</v>
      </c>
      <c r="AB5033">
        <f>IF(V5033="","",V5033)</f>
        <v>31141.764026320834</v>
      </c>
      <c r="AC5033" s="2" t="str">
        <f>_xlfn.IFNA(VLOOKUP(D5033,states!A$2:C$10,2,FALSE),"XX")</f>
        <v>A</v>
      </c>
      <c r="AD5033">
        <f>E5033</f>
        <v>2</v>
      </c>
      <c r="AE5033">
        <f>_xlfn.IFNA(VLOOKUP(D5033,states!A$2:D$10,4,FALSE),0)</f>
        <v>2</v>
      </c>
      <c r="AF5033">
        <v>0.5</v>
      </c>
      <c r="AG5033">
        <f>IF(AE5033=0,AF5033,IF(AE5033=1,IF(F5033=0.5,0.5,IF(H5033=1,0.5,1.5)),IF(F5033=0.5,0.5,IF(H5033=1,2.5,1.5))))</f>
        <v>1.5</v>
      </c>
      <c r="AH5033" s="7">
        <f>IF(AC5033="XX",0,1/C5033^(1/5)*IF(E5033=0,100,1)/(E5033+1)^(1/4))</f>
        <v>0.87282200217602857</v>
      </c>
    </row>
    <row r="5034" spans="1:34">
      <c r="A5034">
        <v>6036</v>
      </c>
      <c r="B5034" s="1">
        <v>22547.53</v>
      </c>
      <c r="C5034" s="6">
        <v>0.5</v>
      </c>
      <c r="D5034" t="s">
        <v>3</v>
      </c>
      <c r="E5034">
        <v>3</v>
      </c>
      <c r="F5034">
        <v>13.5</v>
      </c>
      <c r="G5034" t="s">
        <v>2</v>
      </c>
      <c r="H5034">
        <v>2</v>
      </c>
      <c r="I5034" t="s">
        <v>0</v>
      </c>
      <c r="J5034">
        <v>3</v>
      </c>
      <c r="K5034">
        <v>14.5</v>
      </c>
      <c r="L5034" t="s">
        <v>2</v>
      </c>
      <c r="M5034">
        <v>2</v>
      </c>
      <c r="N5034" t="s">
        <v>6092</v>
      </c>
      <c r="O5034">
        <v>1</v>
      </c>
      <c r="P5034" t="str">
        <f>D5034&amp;"-"&amp;F5034&amp;"-"&amp;G5034&amp;"-"&amp;E5034&amp;"-"&amp;H5034</f>
        <v>A2Delta-13.5-f-3-2</v>
      </c>
      <c r="Q5034" t="str">
        <f>I5034&amp;"-"&amp;K5034&amp;"-"&amp;L5034&amp;"-"&amp;J5034&amp;"-"&amp;M5034</f>
        <v>X2Pi-14.5-f-3-2</v>
      </c>
      <c r="R5034">
        <f>B5034+S5034</f>
        <v>33307.227435784996</v>
      </c>
      <c r="S5034">
        <f>_xlfn.IFNA(VLOOKUP(Q5034,'MARVEL-X'!A$2:I$1400,7,FALSE),VLOOKUP(Q5034,MARVEL!A$2:J$1522,10,FALSE))</f>
        <v>10759.697435784999</v>
      </c>
      <c r="T5034">
        <f>IF(P5034=P5033,R5034+T5033,R5034)</f>
        <v>33307.227435784996</v>
      </c>
      <c r="U5034">
        <f>IF(P5034=P5033,1+U5033,1)</f>
        <v>1</v>
      </c>
      <c r="V5034">
        <f t="shared" si="78"/>
        <v>33307.227435784996</v>
      </c>
      <c r="W5034" t="str">
        <f>IF(V5034="","",IF(ABS(V5034-R5034)&gt;W$1,ABS(V5034-R5034),""))</f>
        <v/>
      </c>
      <c r="X5034" t="str">
        <f>Y5034&amp;"-"&amp;Z5034&amp;"-"&amp;AC5034&amp;"-"&amp;AD5034&amp;"-"&amp;AG5034</f>
        <v>13.5-f-A-3-1.5</v>
      </c>
      <c r="Y5034">
        <f>F5034</f>
        <v>13.5</v>
      </c>
      <c r="Z5034" s="2" t="str">
        <f>G5034</f>
        <v>f</v>
      </c>
      <c r="AA5034">
        <f>_xlfn.IFNA(VLOOKUP(X5034,'duo-out'!A$2:Q$5000,5,FALSE),E5034+10*(H5034-1)+1+_xlfn.IFNA(VLOOKUP(D5034,states!A$2:C$10,3,FALSE),1))</f>
        <v>264</v>
      </c>
      <c r="AB5034">
        <f>IF(V5034="","",V5034)</f>
        <v>33307.227435784996</v>
      </c>
      <c r="AC5034" s="2" t="str">
        <f>_xlfn.IFNA(VLOOKUP(D5034,states!A$2:C$10,2,FALSE),"XX")</f>
        <v>A</v>
      </c>
      <c r="AD5034">
        <f>E5034</f>
        <v>3</v>
      </c>
      <c r="AE5034">
        <f>_xlfn.IFNA(VLOOKUP(D5034,states!A$2:D$10,4,FALSE),0)</f>
        <v>2</v>
      </c>
      <c r="AF5034">
        <v>0.5</v>
      </c>
      <c r="AG5034">
        <f>IF(AE5034=0,AF5034,IF(AE5034=1,IF(F5034=0.5,0.5,IF(H5034=1,0.5,1.5)),IF(F5034=0.5,0.5,IF(H5034=1,2.5,1.5))))</f>
        <v>1.5</v>
      </c>
      <c r="AH5034" s="7">
        <f>IF(AC5034="XX",0,1/C5034^(1/5)*IF(E5034=0,100,1)/(E5034+1)^(1/4))</f>
        <v>0.8122523963562357</v>
      </c>
    </row>
    <row r="5035" spans="1:34">
      <c r="A5035">
        <v>6073</v>
      </c>
      <c r="B5035" s="1">
        <v>22561.78</v>
      </c>
      <c r="C5035" s="6">
        <v>0.5</v>
      </c>
      <c r="D5035" t="s">
        <v>3</v>
      </c>
      <c r="E5035">
        <v>4</v>
      </c>
      <c r="F5035">
        <v>13.5</v>
      </c>
      <c r="G5035" t="s">
        <v>2</v>
      </c>
      <c r="H5035">
        <v>1</v>
      </c>
      <c r="I5035" t="s">
        <v>0</v>
      </c>
      <c r="J5035">
        <v>4</v>
      </c>
      <c r="K5035">
        <v>13.5</v>
      </c>
      <c r="L5035" t="s">
        <v>1</v>
      </c>
      <c r="M5035">
        <v>1</v>
      </c>
      <c r="N5035" t="s">
        <v>6129</v>
      </c>
      <c r="O5035">
        <v>1</v>
      </c>
      <c r="P5035" t="str">
        <f>D5035&amp;"-"&amp;F5035&amp;"-"&amp;G5035&amp;"-"&amp;E5035&amp;"-"&amp;H5035</f>
        <v>A2Delta-13.5-f-4-1</v>
      </c>
      <c r="Q5035" t="str">
        <f>I5035&amp;"-"&amp;K5035&amp;"-"&amp;L5035&amp;"-"&amp;J5035&amp;"-"&amp;M5035</f>
        <v>X2Pi-13.5-e-4-1</v>
      </c>
      <c r="R5035">
        <f>B5035+S5035</f>
        <v>34887.223250964998</v>
      </c>
      <c r="S5035">
        <f>_xlfn.IFNA(VLOOKUP(Q5035,'MARVEL-X'!A$2:I$1400,7,FALSE),VLOOKUP(Q5035,MARVEL!A$2:J$1522,10,FALSE))</f>
        <v>12325.443250965</v>
      </c>
      <c r="T5035">
        <f>IF(P5035=P5034,R5035+T5034,R5035)</f>
        <v>34887.223250964998</v>
      </c>
      <c r="U5035">
        <f>IF(P5035=P5034,1+U5034,1)</f>
        <v>1</v>
      </c>
      <c r="V5035">
        <f t="shared" si="78"/>
        <v>34887.223250964998</v>
      </c>
      <c r="W5035" t="str">
        <f>IF(V5035="","",IF(ABS(V5035-R5035)&gt;W$1,ABS(V5035-R5035),""))</f>
        <v/>
      </c>
      <c r="X5035" t="str">
        <f>Y5035&amp;"-"&amp;Z5035&amp;"-"&amp;AC5035&amp;"-"&amp;AD5035&amp;"-"&amp;AG5035</f>
        <v>13.5-f-A-4-2.5</v>
      </c>
      <c r="Y5035">
        <f>F5035</f>
        <v>13.5</v>
      </c>
      <c r="Z5035" s="2" t="str">
        <f>G5035</f>
        <v>f</v>
      </c>
      <c r="AA5035">
        <f>_xlfn.IFNA(VLOOKUP(X5035,'duo-out'!A$2:Q$5000,5,FALSE),E5035+10*(H5035-1)+1+_xlfn.IFNA(VLOOKUP(D5035,states!A$2:C$10,3,FALSE),1))</f>
        <v>255</v>
      </c>
      <c r="AB5035">
        <f>IF(V5035="","",V5035)</f>
        <v>34887.223250964998</v>
      </c>
      <c r="AC5035" s="2" t="str">
        <f>_xlfn.IFNA(VLOOKUP(D5035,states!A$2:C$10,2,FALSE),"XX")</f>
        <v>A</v>
      </c>
      <c r="AD5035">
        <f>E5035</f>
        <v>4</v>
      </c>
      <c r="AE5035">
        <f>_xlfn.IFNA(VLOOKUP(D5035,states!A$2:D$10,4,FALSE),0)</f>
        <v>2</v>
      </c>
      <c r="AF5035">
        <v>0.5</v>
      </c>
      <c r="AG5035">
        <f>IF(AE5035=0,AF5035,IF(AE5035=1,IF(F5035=0.5,0.5,IF(H5035=1,0.5,1.5)),IF(F5035=0.5,0.5,IF(H5035=1,2.5,1.5))))</f>
        <v>2.5</v>
      </c>
      <c r="AH5035" s="7">
        <f>IF(AC5035="XX",0,1/C5035^(1/5)*IF(E5035=0,100,1)/(E5035+1)^(1/4))</f>
        <v>0.76818088824663155</v>
      </c>
    </row>
    <row r="5036" spans="1:34">
      <c r="A5036">
        <v>6157</v>
      </c>
      <c r="B5036" s="1">
        <v>22011.09</v>
      </c>
      <c r="C5036" s="6">
        <v>0.5</v>
      </c>
      <c r="D5036" t="s">
        <v>3</v>
      </c>
      <c r="E5036">
        <v>5</v>
      </c>
      <c r="F5036">
        <v>13.5</v>
      </c>
      <c r="G5036" t="s">
        <v>2</v>
      </c>
      <c r="H5036">
        <v>1</v>
      </c>
      <c r="I5036" t="s">
        <v>0</v>
      </c>
      <c r="J5036">
        <v>5</v>
      </c>
      <c r="K5036">
        <v>13.5</v>
      </c>
      <c r="L5036" t="s">
        <v>1</v>
      </c>
      <c r="M5036">
        <v>1</v>
      </c>
      <c r="N5036" t="s">
        <v>6213</v>
      </c>
      <c r="O5036">
        <v>1</v>
      </c>
      <c r="P5036" t="str">
        <f>D5036&amp;"-"&amp;F5036&amp;"-"&amp;G5036&amp;"-"&amp;E5036&amp;"-"&amp;H5036</f>
        <v>A2Delta-13.5-f-5-1</v>
      </c>
      <c r="Q5036" t="str">
        <f>I5036&amp;"-"&amp;K5036&amp;"-"&amp;L5036&amp;"-"&amp;J5036&amp;"-"&amp;M5036</f>
        <v>X2Pi-13.5-e-5-1</v>
      </c>
      <c r="R5036">
        <f>B5036+S5036</f>
        <v>36478.063374970996</v>
      </c>
      <c r="S5036">
        <f>_xlfn.IFNA(VLOOKUP(Q5036,'MARVEL-X'!A$2:I$1400,7,FALSE),VLOOKUP(Q5036,MARVEL!A$2:J$1522,10,FALSE))</f>
        <v>14466.973374970999</v>
      </c>
      <c r="T5036">
        <f>IF(P5036=P5035,R5036+T5035,R5036)</f>
        <v>36478.063374970996</v>
      </c>
      <c r="U5036">
        <f>IF(P5036=P5035,1+U5035,1)</f>
        <v>1</v>
      </c>
      <c r="V5036" t="str">
        <f t="shared" si="78"/>
        <v/>
      </c>
      <c r="W5036" t="str">
        <f>IF(V5036="","",IF(ABS(V5036-R5036)&gt;W$1,ABS(V5036-R5036),""))</f>
        <v/>
      </c>
      <c r="X5036" t="str">
        <f>Y5036&amp;"-"&amp;Z5036&amp;"-"&amp;AC5036&amp;"-"&amp;AD5036&amp;"-"&amp;AG5036</f>
        <v>13.5-f-A-5-2.5</v>
      </c>
      <c r="Y5036">
        <f>F5036</f>
        <v>13.5</v>
      </c>
      <c r="Z5036" s="2" t="str">
        <f>G5036</f>
        <v>f</v>
      </c>
      <c r="AA5036">
        <f>_xlfn.IFNA(VLOOKUP(X5036,'duo-out'!A$2:Q$5000,5,FALSE),E5036+10*(H5036-1)+1+_xlfn.IFNA(VLOOKUP(D5036,states!A$2:C$10,3,FALSE),1))</f>
        <v>256</v>
      </c>
      <c r="AB5036" t="str">
        <f>IF(V5036="","",V5036)</f>
        <v/>
      </c>
      <c r="AC5036" s="2" t="str">
        <f>_xlfn.IFNA(VLOOKUP(D5036,states!A$2:C$10,2,FALSE),"XX")</f>
        <v>A</v>
      </c>
      <c r="AD5036">
        <f>E5036</f>
        <v>5</v>
      </c>
      <c r="AE5036">
        <f>_xlfn.IFNA(VLOOKUP(D5036,states!A$2:D$10,4,FALSE),0)</f>
        <v>2</v>
      </c>
      <c r="AF5036">
        <v>0.5</v>
      </c>
      <c r="AG5036">
        <f>IF(AE5036=0,AF5036,IF(AE5036=1,IF(F5036=0.5,0.5,IF(H5036=1,0.5,1.5)),IF(F5036=0.5,0.5,IF(H5036=1,2.5,1.5))))</f>
        <v>2.5</v>
      </c>
      <c r="AH5036" s="7">
        <f>IF(AC5036="XX",0,1/C5036^(1/5)*IF(E5036=0,100,1)/(E5036+1)^(1/4))</f>
        <v>0.73395289278439235</v>
      </c>
    </row>
    <row r="5037" spans="1:34">
      <c r="A5037">
        <v>6129</v>
      </c>
      <c r="B5037" s="1">
        <v>22305.11</v>
      </c>
      <c r="C5037" s="6">
        <v>0.5</v>
      </c>
      <c r="D5037" t="s">
        <v>3</v>
      </c>
      <c r="E5037">
        <v>5</v>
      </c>
      <c r="F5037">
        <v>13.5</v>
      </c>
      <c r="G5037" t="s">
        <v>2</v>
      </c>
      <c r="H5037">
        <v>1</v>
      </c>
      <c r="I5037" t="s">
        <v>0</v>
      </c>
      <c r="J5037">
        <v>5</v>
      </c>
      <c r="K5037">
        <v>12.5</v>
      </c>
      <c r="L5037" t="s">
        <v>2</v>
      </c>
      <c r="M5037">
        <v>1</v>
      </c>
      <c r="N5037" t="s">
        <v>6185</v>
      </c>
      <c r="O5037">
        <v>1</v>
      </c>
      <c r="P5037" t="str">
        <f>D5037&amp;"-"&amp;F5037&amp;"-"&amp;G5037&amp;"-"&amp;E5037&amp;"-"&amp;H5037</f>
        <v>A2Delta-13.5-f-5-1</v>
      </c>
      <c r="Q5037" t="str">
        <f>I5037&amp;"-"&amp;K5037&amp;"-"&amp;L5037&amp;"-"&amp;J5037&amp;"-"&amp;M5037</f>
        <v>X2Pi-12.5-f-5-1</v>
      </c>
      <c r="R5037">
        <f>B5037+S5037</f>
        <v>36478.060803196</v>
      </c>
      <c r="S5037">
        <f>_xlfn.IFNA(VLOOKUP(Q5037,'MARVEL-X'!A$2:I$1400,7,FALSE),VLOOKUP(Q5037,MARVEL!A$2:J$1522,10,FALSE))</f>
        <v>14172.950803195999</v>
      </c>
      <c r="T5037">
        <f>IF(P5037=P5036,R5037+T5036,R5037)</f>
        <v>72956.124178166996</v>
      </c>
      <c r="U5037">
        <f>IF(P5037=P5036,1+U5036,1)</f>
        <v>2</v>
      </c>
      <c r="V5037">
        <f t="shared" si="78"/>
        <v>36478.062089083498</v>
      </c>
      <c r="W5037" t="str">
        <f>IF(V5037="","",IF(ABS(V5037-R5037)&gt;W$1,ABS(V5037-R5037),""))</f>
        <v/>
      </c>
      <c r="X5037" t="str">
        <f>Y5037&amp;"-"&amp;Z5037&amp;"-"&amp;AC5037&amp;"-"&amp;AD5037&amp;"-"&amp;AG5037</f>
        <v>13.5-f-A-5-2.5</v>
      </c>
      <c r="Y5037">
        <f>F5037</f>
        <v>13.5</v>
      </c>
      <c r="Z5037" s="2" t="str">
        <f>G5037</f>
        <v>f</v>
      </c>
      <c r="AA5037">
        <f>_xlfn.IFNA(VLOOKUP(X5037,'duo-out'!A$2:Q$5000,5,FALSE),E5037+10*(H5037-1)+1+_xlfn.IFNA(VLOOKUP(D5037,states!A$2:C$10,3,FALSE),1))</f>
        <v>256</v>
      </c>
      <c r="AB5037">
        <f>IF(V5037="","",V5037)</f>
        <v>36478.062089083498</v>
      </c>
      <c r="AC5037" s="2" t="str">
        <f>_xlfn.IFNA(VLOOKUP(D5037,states!A$2:C$10,2,FALSE),"XX")</f>
        <v>A</v>
      </c>
      <c r="AD5037">
        <f>E5037</f>
        <v>5</v>
      </c>
      <c r="AE5037">
        <f>_xlfn.IFNA(VLOOKUP(D5037,states!A$2:D$10,4,FALSE),0)</f>
        <v>2</v>
      </c>
      <c r="AF5037">
        <v>0.5</v>
      </c>
      <c r="AG5037">
        <f>IF(AE5037=0,AF5037,IF(AE5037=1,IF(F5037=0.5,0.5,IF(H5037=1,0.5,1.5)),IF(F5037=0.5,0.5,IF(H5037=1,2.5,1.5))))</f>
        <v>2.5</v>
      </c>
      <c r="AH5037" s="7">
        <f>IF(AC5037="XX",0,1/C5037^(1/5)*IF(E5037=0,100,1)/(E5037+1)^(1/4))</f>
        <v>0.73395289278439235</v>
      </c>
    </row>
    <row r="5038" spans="1:34">
      <c r="A5038">
        <v>6182</v>
      </c>
      <c r="B5038" s="1">
        <v>21967.71</v>
      </c>
      <c r="C5038" s="6">
        <v>0.5</v>
      </c>
      <c r="D5038" t="s">
        <v>3</v>
      </c>
      <c r="E5038">
        <v>5</v>
      </c>
      <c r="F5038">
        <v>13.5</v>
      </c>
      <c r="G5038" t="s">
        <v>2</v>
      </c>
      <c r="H5038">
        <v>2</v>
      </c>
      <c r="I5038" t="s">
        <v>0</v>
      </c>
      <c r="J5038">
        <v>5</v>
      </c>
      <c r="K5038">
        <v>13.5</v>
      </c>
      <c r="L5038" t="s">
        <v>1</v>
      </c>
      <c r="M5038">
        <v>2</v>
      </c>
      <c r="N5038" t="s">
        <v>6238</v>
      </c>
      <c r="O5038">
        <v>1</v>
      </c>
      <c r="P5038" t="str">
        <f>D5038&amp;"-"&amp;F5038&amp;"-"&amp;G5038&amp;"-"&amp;E5038&amp;"-"&amp;H5038</f>
        <v>A2Delta-13.5-f-5-2</v>
      </c>
      <c r="Q5038" t="str">
        <f>I5038&amp;"-"&amp;K5038&amp;"-"&amp;L5038&amp;"-"&amp;J5038&amp;"-"&amp;M5038</f>
        <v>X2Pi-13.5-e-5-2</v>
      </c>
      <c r="R5038" t="e">
        <f>B5038+S5038</f>
        <v>#N/A</v>
      </c>
      <c r="S5038" t="e">
        <f>_xlfn.IFNA(VLOOKUP(Q5038,'MARVEL-X'!A$2:I$1400,7,FALSE),VLOOKUP(Q5038,MARVEL!A$2:J$1522,10,FALSE))</f>
        <v>#N/A</v>
      </c>
      <c r="T5038" t="e">
        <f>IF(P5038=P5037,R5038+T5037,R5038)</f>
        <v>#N/A</v>
      </c>
      <c r="U5038">
        <f>IF(P5038=P5037,1+U5037,1)</f>
        <v>1</v>
      </c>
      <c r="V5038" t="e">
        <f t="shared" si="78"/>
        <v>#N/A</v>
      </c>
      <c r="W5038" t="e">
        <f>IF(V5038="","",IF(ABS(V5038-R5038)&gt;W$1,ABS(V5038-R5038),""))</f>
        <v>#N/A</v>
      </c>
      <c r="X5038" t="str">
        <f>Y5038&amp;"-"&amp;Z5038&amp;"-"&amp;AC5038&amp;"-"&amp;AD5038&amp;"-"&amp;AG5038</f>
        <v>13.5-f-A-5-1.5</v>
      </c>
      <c r="Y5038">
        <f>F5038</f>
        <v>13.5</v>
      </c>
      <c r="Z5038" s="2" t="str">
        <f>G5038</f>
        <v>f</v>
      </c>
      <c r="AA5038">
        <f>_xlfn.IFNA(VLOOKUP(X5038,'duo-out'!A$2:Q$5000,5,FALSE),E5038+10*(H5038-1)+1+_xlfn.IFNA(VLOOKUP(D5038,states!A$2:C$10,3,FALSE),1))</f>
        <v>266</v>
      </c>
      <c r="AB5038" t="e">
        <f>IF(V5038="","",V5038)</f>
        <v>#N/A</v>
      </c>
      <c r="AC5038" s="2" t="str">
        <f>_xlfn.IFNA(VLOOKUP(D5038,states!A$2:C$10,2,FALSE),"XX")</f>
        <v>A</v>
      </c>
      <c r="AD5038">
        <f>E5038</f>
        <v>5</v>
      </c>
      <c r="AE5038">
        <f>_xlfn.IFNA(VLOOKUP(D5038,states!A$2:D$10,4,FALSE),0)</f>
        <v>2</v>
      </c>
      <c r="AF5038">
        <v>0.5</v>
      </c>
      <c r="AG5038">
        <f>IF(AE5038=0,AF5038,IF(AE5038=1,IF(F5038=0.5,0.5,IF(H5038=1,0.5,1.5)),IF(F5038=0.5,0.5,IF(H5038=1,2.5,1.5))))</f>
        <v>1.5</v>
      </c>
      <c r="AH5038" s="7">
        <f>IF(AC5038="XX",0,1/C5038^(1/5)*IF(E5038=0,100,1)/(E5038+1)^(1/4))</f>
        <v>0.73395289278439235</v>
      </c>
    </row>
    <row r="5039" spans="1:34">
      <c r="A5039">
        <v>3224</v>
      </c>
      <c r="B5039" s="1">
        <v>23253.3259</v>
      </c>
      <c r="C5039" s="6">
        <v>5.0000000000000001E-3</v>
      </c>
      <c r="D5039" t="s">
        <v>3</v>
      </c>
      <c r="E5039">
        <v>0</v>
      </c>
      <c r="F5039">
        <v>14.5</v>
      </c>
      <c r="G5039" t="s">
        <v>1</v>
      </c>
      <c r="H5039">
        <v>1</v>
      </c>
      <c r="I5039" t="s">
        <v>0</v>
      </c>
      <c r="J5039">
        <v>0</v>
      </c>
      <c r="K5039">
        <v>14.5</v>
      </c>
      <c r="L5039" t="s">
        <v>2</v>
      </c>
      <c r="M5039">
        <v>1</v>
      </c>
      <c r="N5039" t="s">
        <v>3280</v>
      </c>
      <c r="O5039">
        <v>1</v>
      </c>
      <c r="P5039" t="str">
        <f>D5039&amp;"-"&amp;F5039&amp;"-"&amp;G5039&amp;"-"&amp;E5039&amp;"-"&amp;H5039</f>
        <v>A2Delta-14.5-e-0-1</v>
      </c>
      <c r="Q5039" t="str">
        <f>I5039&amp;"-"&amp;K5039&amp;"-"&amp;L5039&amp;"-"&amp;J5039&amp;"-"&amp;M5039</f>
        <v>X2Pi-14.5-f-0-1</v>
      </c>
      <c r="R5039">
        <f>B5039+S5039</f>
        <v>26152.704102836</v>
      </c>
      <c r="S5039">
        <f>_xlfn.IFNA(VLOOKUP(Q5039,'MARVEL-X'!A$2:I$1400,7,FALSE),VLOOKUP(Q5039,MARVEL!A$2:J$1522,10,FALSE))</f>
        <v>2899.3782028360001</v>
      </c>
      <c r="T5039">
        <f>IF(P5039=P5038,R5039+T5038,R5039)</f>
        <v>26152.704102836</v>
      </c>
      <c r="U5039">
        <f>IF(P5039=P5038,1+U5038,1)</f>
        <v>1</v>
      </c>
      <c r="V5039" t="str">
        <f t="shared" si="78"/>
        <v/>
      </c>
      <c r="W5039" t="str">
        <f>IF(V5039="","",IF(ABS(V5039-R5039)&gt;W$1,ABS(V5039-R5039),""))</f>
        <v/>
      </c>
      <c r="X5039" t="str">
        <f>Y5039&amp;"-"&amp;Z5039&amp;"-"&amp;AC5039&amp;"-"&amp;AD5039&amp;"-"&amp;AG5039</f>
        <v>14.5-e-A-0-2.5</v>
      </c>
      <c r="Y5039">
        <f>F5039</f>
        <v>14.5</v>
      </c>
      <c r="Z5039" s="2" t="str">
        <f>G5039</f>
        <v>e</v>
      </c>
      <c r="AA5039">
        <f>_xlfn.IFNA(VLOOKUP(X5039,'duo-out'!A$2:Q$5000,5,FALSE),E5039+10*(H5039-1)+1+_xlfn.IFNA(VLOOKUP(D5039,states!A$2:C$10,3,FALSE),1))</f>
        <v>251</v>
      </c>
      <c r="AB5039" t="str">
        <f>IF(V5039="","",V5039)</f>
        <v/>
      </c>
      <c r="AC5039" s="2" t="str">
        <f>_xlfn.IFNA(VLOOKUP(D5039,states!A$2:C$10,2,FALSE),"XX")</f>
        <v>A</v>
      </c>
      <c r="AD5039">
        <f>E5039</f>
        <v>0</v>
      </c>
      <c r="AE5039">
        <f>_xlfn.IFNA(VLOOKUP(D5039,states!A$2:D$10,4,FALSE),0)</f>
        <v>2</v>
      </c>
      <c r="AF5039">
        <v>0.5</v>
      </c>
      <c r="AG5039">
        <f>IF(AE5039=0,AF5039,IF(AE5039=1,IF(F5039=0.5,0.5,IF(H5039=1,0.5,1.5)),IF(F5039=0.5,0.5,IF(H5039=1,2.5,1.5))))</f>
        <v>2.5</v>
      </c>
      <c r="AH5039" s="7">
        <f>IF(AC5039="XX",0,1/C5039^(1/5)*IF(E5039=0,100,1)/(E5039+1)^(1/4))</f>
        <v>288.53998118144267</v>
      </c>
    </row>
    <row r="5040" spans="1:34">
      <c r="A5040">
        <v>3880</v>
      </c>
      <c r="B5040" s="1">
        <v>20232.357599999999</v>
      </c>
      <c r="C5040" s="6">
        <v>0.01</v>
      </c>
      <c r="D5040" t="s">
        <v>3</v>
      </c>
      <c r="E5040">
        <v>0</v>
      </c>
      <c r="F5040">
        <v>14.5</v>
      </c>
      <c r="G5040" t="s">
        <v>1</v>
      </c>
      <c r="H5040">
        <v>1</v>
      </c>
      <c r="I5040" t="s">
        <v>0</v>
      </c>
      <c r="J5040">
        <v>1</v>
      </c>
      <c r="K5040">
        <v>15.5</v>
      </c>
      <c r="L5040" t="s">
        <v>1</v>
      </c>
      <c r="M5040">
        <v>1</v>
      </c>
      <c r="N5040" t="s">
        <v>3936</v>
      </c>
      <c r="O5040">
        <v>1</v>
      </c>
      <c r="P5040" t="str">
        <f>D5040&amp;"-"&amp;F5040&amp;"-"&amp;G5040&amp;"-"&amp;E5040&amp;"-"&amp;H5040</f>
        <v>A2Delta-14.5-e-0-1</v>
      </c>
      <c r="Q5040" t="str">
        <f>I5040&amp;"-"&amp;K5040&amp;"-"&amp;L5040&amp;"-"&amp;J5040&amp;"-"&amp;M5040</f>
        <v>X2Pi-15.5-e-1-1</v>
      </c>
      <c r="R5040">
        <f>B5040+S5040</f>
        <v>26152.728360218</v>
      </c>
      <c r="S5040">
        <f>_xlfn.IFNA(VLOOKUP(Q5040,'MARVEL-X'!A$2:I$1400,7,FALSE),VLOOKUP(Q5040,MARVEL!A$2:J$1522,10,FALSE))</f>
        <v>5920.3707602180002</v>
      </c>
      <c r="T5040">
        <f>IF(P5040=P5039,R5040+T5039,R5040)</f>
        <v>52305.432463054</v>
      </c>
      <c r="U5040">
        <f>IF(P5040=P5039,1+U5039,1)</f>
        <v>2</v>
      </c>
      <c r="V5040" t="str">
        <f t="shared" si="78"/>
        <v/>
      </c>
      <c r="W5040" t="str">
        <f>IF(V5040="","",IF(ABS(V5040-R5040)&gt;W$1,ABS(V5040-R5040),""))</f>
        <v/>
      </c>
      <c r="X5040" t="str">
        <f>Y5040&amp;"-"&amp;Z5040&amp;"-"&amp;AC5040&amp;"-"&amp;AD5040&amp;"-"&amp;AG5040</f>
        <v>14.5-e-A-0-2.5</v>
      </c>
      <c r="Y5040">
        <f>F5040</f>
        <v>14.5</v>
      </c>
      <c r="Z5040" s="2" t="str">
        <f>G5040</f>
        <v>e</v>
      </c>
      <c r="AA5040">
        <f>_xlfn.IFNA(VLOOKUP(X5040,'duo-out'!A$2:Q$5000,5,FALSE),E5040+10*(H5040-1)+1+_xlfn.IFNA(VLOOKUP(D5040,states!A$2:C$10,3,FALSE),1))</f>
        <v>251</v>
      </c>
      <c r="AB5040" t="str">
        <f>IF(V5040="","",V5040)</f>
        <v/>
      </c>
      <c r="AC5040" s="2" t="str">
        <f>_xlfn.IFNA(VLOOKUP(D5040,states!A$2:C$10,2,FALSE),"XX")</f>
        <v>A</v>
      </c>
      <c r="AD5040">
        <f>E5040</f>
        <v>0</v>
      </c>
      <c r="AE5040">
        <f>_xlfn.IFNA(VLOOKUP(D5040,states!A$2:D$10,4,FALSE),0)</f>
        <v>2</v>
      </c>
      <c r="AF5040">
        <v>0.5</v>
      </c>
      <c r="AG5040">
        <f>IF(AE5040=0,AF5040,IF(AE5040=1,IF(F5040=0.5,0.5,IF(H5040=1,0.5,1.5)),IF(F5040=0.5,0.5,IF(H5040=1,2.5,1.5))))</f>
        <v>2.5</v>
      </c>
      <c r="AH5040" s="7">
        <f>IF(AC5040="XX",0,1/C5040^(1/5)*IF(E5040=0,100,1)/(E5040+1)^(1/4))</f>
        <v>251.188643150958</v>
      </c>
    </row>
    <row r="5041" spans="1:34">
      <c r="A5041">
        <v>3155</v>
      </c>
      <c r="B5041" s="1">
        <v>23628.2258</v>
      </c>
      <c r="C5041" s="6">
        <v>0.01</v>
      </c>
      <c r="D5041" t="s">
        <v>3</v>
      </c>
      <c r="E5041">
        <v>0</v>
      </c>
      <c r="F5041">
        <v>14.5</v>
      </c>
      <c r="G5041" t="s">
        <v>1</v>
      </c>
      <c r="H5041">
        <v>1</v>
      </c>
      <c r="I5041" t="s">
        <v>0</v>
      </c>
      <c r="J5041">
        <v>0</v>
      </c>
      <c r="K5041">
        <v>13.5</v>
      </c>
      <c r="L5041" t="s">
        <v>1</v>
      </c>
      <c r="M5041">
        <v>1</v>
      </c>
      <c r="N5041" t="s">
        <v>3211</v>
      </c>
      <c r="O5041">
        <v>1</v>
      </c>
      <c r="P5041" t="str">
        <f>D5041&amp;"-"&amp;F5041&amp;"-"&amp;G5041&amp;"-"&amp;E5041&amp;"-"&amp;H5041</f>
        <v>A2Delta-14.5-e-0-1</v>
      </c>
      <c r="Q5041" t="str">
        <f>I5041&amp;"-"&amp;K5041&amp;"-"&amp;L5041&amp;"-"&amp;J5041&amp;"-"&amp;M5041</f>
        <v>X2Pi-13.5-e-0-1</v>
      </c>
      <c r="R5041">
        <f>B5041+S5041</f>
        <v>26152.712664801998</v>
      </c>
      <c r="S5041">
        <f>_xlfn.IFNA(VLOOKUP(Q5041,'MARVEL-X'!A$2:I$1400,7,FALSE),VLOOKUP(Q5041,MARVEL!A$2:J$1522,10,FALSE))</f>
        <v>2524.4868648020001</v>
      </c>
      <c r="T5041">
        <f>IF(P5041=P5040,R5041+T5040,R5041)</f>
        <v>78458.145127855998</v>
      </c>
      <c r="U5041">
        <f>IF(P5041=P5040,1+U5040,1)</f>
        <v>3</v>
      </c>
      <c r="V5041" t="str">
        <f t="shared" si="78"/>
        <v/>
      </c>
      <c r="W5041" t="str">
        <f>IF(V5041="","",IF(ABS(V5041-R5041)&gt;W$1,ABS(V5041-R5041),""))</f>
        <v/>
      </c>
      <c r="X5041" t="str">
        <f>Y5041&amp;"-"&amp;Z5041&amp;"-"&amp;AC5041&amp;"-"&amp;AD5041&amp;"-"&amp;AG5041</f>
        <v>14.5-e-A-0-2.5</v>
      </c>
      <c r="Y5041">
        <f>F5041</f>
        <v>14.5</v>
      </c>
      <c r="Z5041" s="2" t="str">
        <f>G5041</f>
        <v>e</v>
      </c>
      <c r="AA5041">
        <f>_xlfn.IFNA(VLOOKUP(X5041,'duo-out'!A$2:Q$5000,5,FALSE),E5041+10*(H5041-1)+1+_xlfn.IFNA(VLOOKUP(D5041,states!A$2:C$10,3,FALSE),1))</f>
        <v>251</v>
      </c>
      <c r="AB5041" t="str">
        <f>IF(V5041="","",V5041)</f>
        <v/>
      </c>
      <c r="AC5041" s="2" t="str">
        <f>_xlfn.IFNA(VLOOKUP(D5041,states!A$2:C$10,2,FALSE),"XX")</f>
        <v>A</v>
      </c>
      <c r="AD5041">
        <f>E5041</f>
        <v>0</v>
      </c>
      <c r="AE5041">
        <f>_xlfn.IFNA(VLOOKUP(D5041,states!A$2:D$10,4,FALSE),0)</f>
        <v>2</v>
      </c>
      <c r="AF5041">
        <v>0.5</v>
      </c>
      <c r="AG5041">
        <f>IF(AE5041=0,AF5041,IF(AE5041=1,IF(F5041=0.5,0.5,IF(H5041=1,0.5,1.5)),IF(F5041=0.5,0.5,IF(H5041=1,2.5,1.5))))</f>
        <v>2.5</v>
      </c>
      <c r="AH5041" s="7">
        <f>IF(AC5041="XX",0,1/C5041^(1/5)*IF(E5041=0,100,1)/(E5041+1)^(1/4))</f>
        <v>251.188643150958</v>
      </c>
    </row>
    <row r="5042" spans="1:34">
      <c r="A5042">
        <v>3249</v>
      </c>
      <c r="B5042" s="1">
        <v>22839.1263</v>
      </c>
      <c r="C5042" s="6">
        <v>0.01</v>
      </c>
      <c r="D5042" t="s">
        <v>3</v>
      </c>
      <c r="E5042">
        <v>0</v>
      </c>
      <c r="F5042">
        <v>14.5</v>
      </c>
      <c r="G5042" t="s">
        <v>1</v>
      </c>
      <c r="H5042">
        <v>1</v>
      </c>
      <c r="I5042" t="s">
        <v>0</v>
      </c>
      <c r="J5042">
        <v>0</v>
      </c>
      <c r="K5042">
        <v>15.5</v>
      </c>
      <c r="L5042" t="s">
        <v>1</v>
      </c>
      <c r="M5042">
        <v>1</v>
      </c>
      <c r="N5042" t="s">
        <v>3305</v>
      </c>
      <c r="O5042">
        <v>1</v>
      </c>
      <c r="P5042" t="str">
        <f>D5042&amp;"-"&amp;F5042&amp;"-"&amp;G5042&amp;"-"&amp;E5042&amp;"-"&amp;H5042</f>
        <v>A2Delta-14.5-e-0-1</v>
      </c>
      <c r="Q5042" t="str">
        <f>I5042&amp;"-"&amp;K5042&amp;"-"&amp;L5042&amp;"-"&amp;J5042&amp;"-"&amp;M5042</f>
        <v>X2Pi-15.5-e-0-1</v>
      </c>
      <c r="R5042">
        <f>B5042+S5042</f>
        <v>26152.711713629</v>
      </c>
      <c r="S5042">
        <f>_xlfn.IFNA(VLOOKUP(Q5042,'MARVEL-X'!A$2:I$1400,7,FALSE),VLOOKUP(Q5042,MARVEL!A$2:J$1522,10,FALSE))</f>
        <v>3313.585413629</v>
      </c>
      <c r="T5042">
        <f>IF(P5042=P5041,R5042+T5041,R5042)</f>
        <v>104610.856841485</v>
      </c>
      <c r="U5042">
        <f>IF(P5042=P5041,1+U5041,1)</f>
        <v>4</v>
      </c>
      <c r="V5042" t="str">
        <f t="shared" si="78"/>
        <v/>
      </c>
      <c r="W5042" t="str">
        <f>IF(V5042="","",IF(ABS(V5042-R5042)&gt;W$1,ABS(V5042-R5042),""))</f>
        <v/>
      </c>
      <c r="X5042" t="str">
        <f>Y5042&amp;"-"&amp;Z5042&amp;"-"&amp;AC5042&amp;"-"&amp;AD5042&amp;"-"&amp;AG5042</f>
        <v>14.5-e-A-0-2.5</v>
      </c>
      <c r="Y5042">
        <f>F5042</f>
        <v>14.5</v>
      </c>
      <c r="Z5042" s="2" t="str">
        <f>G5042</f>
        <v>e</v>
      </c>
      <c r="AA5042">
        <f>_xlfn.IFNA(VLOOKUP(X5042,'duo-out'!A$2:Q$5000,5,FALSE),E5042+10*(H5042-1)+1+_xlfn.IFNA(VLOOKUP(D5042,states!A$2:C$10,3,FALSE),1))</f>
        <v>251</v>
      </c>
      <c r="AB5042" t="str">
        <f>IF(V5042="","",V5042)</f>
        <v/>
      </c>
      <c r="AC5042" s="2" t="str">
        <f>_xlfn.IFNA(VLOOKUP(D5042,states!A$2:C$10,2,FALSE),"XX")</f>
        <v>A</v>
      </c>
      <c r="AD5042">
        <f>E5042</f>
        <v>0</v>
      </c>
      <c r="AE5042">
        <f>_xlfn.IFNA(VLOOKUP(D5042,states!A$2:D$10,4,FALSE),0)</f>
        <v>2</v>
      </c>
      <c r="AF5042">
        <v>0.5</v>
      </c>
      <c r="AG5042">
        <f>IF(AE5042=0,AF5042,IF(AE5042=1,IF(F5042=0.5,0.5,IF(H5042=1,0.5,1.5)),IF(F5042=0.5,0.5,IF(H5042=1,2.5,1.5))))</f>
        <v>2.5</v>
      </c>
      <c r="AH5042" s="7">
        <f>IF(AC5042="XX",0,1/C5042^(1/5)*IF(E5042=0,100,1)/(E5042+1)^(1/4))</f>
        <v>251.188643150958</v>
      </c>
    </row>
    <row r="5043" spans="1:34">
      <c r="A5043">
        <v>2671</v>
      </c>
      <c r="B5043" s="1">
        <v>23628.2235</v>
      </c>
      <c r="C5043" s="6">
        <v>5.0000000000000001E-3</v>
      </c>
      <c r="D5043" t="s">
        <v>3</v>
      </c>
      <c r="E5043">
        <v>0</v>
      </c>
      <c r="F5043">
        <v>14.5</v>
      </c>
      <c r="G5043" t="s">
        <v>1</v>
      </c>
      <c r="H5043">
        <v>1</v>
      </c>
      <c r="I5043" t="s">
        <v>0</v>
      </c>
      <c r="J5043">
        <v>0</v>
      </c>
      <c r="K5043">
        <v>13.5</v>
      </c>
      <c r="L5043" t="s">
        <v>1</v>
      </c>
      <c r="M5043">
        <v>1</v>
      </c>
      <c r="N5043" t="s">
        <v>2727</v>
      </c>
      <c r="O5043">
        <v>1</v>
      </c>
      <c r="P5043" t="str">
        <f>D5043&amp;"-"&amp;F5043&amp;"-"&amp;G5043&amp;"-"&amp;E5043&amp;"-"&amp;H5043</f>
        <v>A2Delta-14.5-e-0-1</v>
      </c>
      <c r="Q5043" t="str">
        <f>I5043&amp;"-"&amp;K5043&amp;"-"&amp;L5043&amp;"-"&amp;J5043&amp;"-"&amp;M5043</f>
        <v>X2Pi-13.5-e-0-1</v>
      </c>
      <c r="R5043">
        <f>B5043+S5043</f>
        <v>26152.710364801998</v>
      </c>
      <c r="S5043">
        <f>_xlfn.IFNA(VLOOKUP(Q5043,'MARVEL-X'!A$2:I$1400,7,FALSE),VLOOKUP(Q5043,MARVEL!A$2:J$1522,10,FALSE))</f>
        <v>2524.4868648020001</v>
      </c>
      <c r="T5043">
        <f>IF(P5043=P5042,R5043+T5042,R5043)</f>
        <v>130763.567206287</v>
      </c>
      <c r="U5043">
        <f>IF(P5043=P5042,1+U5042,1)</f>
        <v>5</v>
      </c>
      <c r="V5043" t="str">
        <f t="shared" si="78"/>
        <v/>
      </c>
      <c r="W5043" t="str">
        <f>IF(V5043="","",IF(ABS(V5043-R5043)&gt;W$1,ABS(V5043-R5043),""))</f>
        <v/>
      </c>
      <c r="X5043" t="str">
        <f>Y5043&amp;"-"&amp;Z5043&amp;"-"&amp;AC5043&amp;"-"&amp;AD5043&amp;"-"&amp;AG5043</f>
        <v>14.5-e-A-0-2.5</v>
      </c>
      <c r="Y5043">
        <f>F5043</f>
        <v>14.5</v>
      </c>
      <c r="Z5043" s="2" t="str">
        <f>G5043</f>
        <v>e</v>
      </c>
      <c r="AA5043">
        <f>_xlfn.IFNA(VLOOKUP(X5043,'duo-out'!A$2:Q$5000,5,FALSE),E5043+10*(H5043-1)+1+_xlfn.IFNA(VLOOKUP(D5043,states!A$2:C$10,3,FALSE),1))</f>
        <v>251</v>
      </c>
      <c r="AB5043" t="str">
        <f>IF(V5043="","",V5043)</f>
        <v/>
      </c>
      <c r="AC5043" s="2" t="str">
        <f>_xlfn.IFNA(VLOOKUP(D5043,states!A$2:C$10,2,FALSE),"XX")</f>
        <v>A</v>
      </c>
      <c r="AD5043">
        <f>E5043</f>
        <v>0</v>
      </c>
      <c r="AE5043">
        <f>_xlfn.IFNA(VLOOKUP(D5043,states!A$2:D$10,4,FALSE),0)</f>
        <v>2</v>
      </c>
      <c r="AF5043">
        <v>0.5</v>
      </c>
      <c r="AG5043">
        <f>IF(AE5043=0,AF5043,IF(AE5043=1,IF(F5043=0.5,0.5,IF(H5043=1,0.5,1.5)),IF(F5043=0.5,0.5,IF(H5043=1,2.5,1.5))))</f>
        <v>2.5</v>
      </c>
      <c r="AH5043" s="7">
        <f>IF(AC5043="XX",0,1/C5043^(1/5)*IF(E5043=0,100,1)/(E5043+1)^(1/4))</f>
        <v>288.53998118144267</v>
      </c>
    </row>
    <row r="5044" spans="1:34">
      <c r="A5044">
        <v>2650</v>
      </c>
      <c r="B5044" s="1">
        <v>23253.324799999999</v>
      </c>
      <c r="C5044" s="6">
        <v>5.0000000000000001E-3</v>
      </c>
      <c r="D5044" t="s">
        <v>3</v>
      </c>
      <c r="E5044">
        <v>0</v>
      </c>
      <c r="F5044">
        <v>14.5</v>
      </c>
      <c r="G5044" t="s">
        <v>1</v>
      </c>
      <c r="H5044">
        <v>1</v>
      </c>
      <c r="I5044" t="s">
        <v>0</v>
      </c>
      <c r="J5044">
        <v>0</v>
      </c>
      <c r="K5044">
        <v>14.5</v>
      </c>
      <c r="L5044" t="s">
        <v>2</v>
      </c>
      <c r="M5044">
        <v>1</v>
      </c>
      <c r="N5044" t="s">
        <v>2706</v>
      </c>
      <c r="O5044">
        <v>1</v>
      </c>
      <c r="P5044" t="str">
        <f>D5044&amp;"-"&amp;F5044&amp;"-"&amp;G5044&amp;"-"&amp;E5044&amp;"-"&amp;H5044</f>
        <v>A2Delta-14.5-e-0-1</v>
      </c>
      <c r="Q5044" t="str">
        <f>I5044&amp;"-"&amp;K5044&amp;"-"&amp;L5044&amp;"-"&amp;J5044&amp;"-"&amp;M5044</f>
        <v>X2Pi-14.5-f-0-1</v>
      </c>
      <c r="R5044">
        <f>B5044+S5044</f>
        <v>26152.703002835999</v>
      </c>
      <c r="S5044">
        <f>_xlfn.IFNA(VLOOKUP(Q5044,'MARVEL-X'!A$2:I$1400,7,FALSE),VLOOKUP(Q5044,MARVEL!A$2:J$1522,10,FALSE))</f>
        <v>2899.3782028360001</v>
      </c>
      <c r="T5044">
        <f>IF(P5044=P5043,R5044+T5043,R5044)</f>
        <v>156916.270209123</v>
      </c>
      <c r="U5044">
        <f>IF(P5044=P5043,1+U5043,1)</f>
        <v>6</v>
      </c>
      <c r="V5044" t="str">
        <f t="shared" si="78"/>
        <v/>
      </c>
      <c r="W5044" t="str">
        <f>IF(V5044="","",IF(ABS(V5044-R5044)&gt;W$1,ABS(V5044-R5044),""))</f>
        <v/>
      </c>
      <c r="X5044" t="str">
        <f>Y5044&amp;"-"&amp;Z5044&amp;"-"&amp;AC5044&amp;"-"&amp;AD5044&amp;"-"&amp;AG5044</f>
        <v>14.5-e-A-0-2.5</v>
      </c>
      <c r="Y5044">
        <f>F5044</f>
        <v>14.5</v>
      </c>
      <c r="Z5044" s="2" t="str">
        <f>G5044</f>
        <v>e</v>
      </c>
      <c r="AA5044">
        <f>_xlfn.IFNA(VLOOKUP(X5044,'duo-out'!A$2:Q$5000,5,FALSE),E5044+10*(H5044-1)+1+_xlfn.IFNA(VLOOKUP(D5044,states!A$2:C$10,3,FALSE),1))</f>
        <v>251</v>
      </c>
      <c r="AB5044" t="str">
        <f>IF(V5044="","",V5044)</f>
        <v/>
      </c>
      <c r="AC5044" s="2" t="str">
        <f>_xlfn.IFNA(VLOOKUP(D5044,states!A$2:C$10,2,FALSE),"XX")</f>
        <v>A</v>
      </c>
      <c r="AD5044">
        <f>E5044</f>
        <v>0</v>
      </c>
      <c r="AE5044">
        <f>_xlfn.IFNA(VLOOKUP(D5044,states!A$2:D$10,4,FALSE),0)</f>
        <v>2</v>
      </c>
      <c r="AF5044">
        <v>0.5</v>
      </c>
      <c r="AG5044">
        <f>IF(AE5044=0,AF5044,IF(AE5044=1,IF(F5044=0.5,0.5,IF(H5044=1,0.5,1.5)),IF(F5044=0.5,0.5,IF(H5044=1,2.5,1.5))))</f>
        <v>2.5</v>
      </c>
      <c r="AH5044" s="7">
        <f>IF(AC5044="XX",0,1/C5044^(1/5)*IF(E5044=0,100,1)/(E5044+1)^(1/4))</f>
        <v>288.53998118144267</v>
      </c>
    </row>
    <row r="5045" spans="1:34">
      <c r="A5045">
        <v>5336</v>
      </c>
      <c r="B5045" s="1">
        <v>23253.297999999999</v>
      </c>
      <c r="C5045" s="6">
        <v>0.05</v>
      </c>
      <c r="D5045" t="s">
        <v>3</v>
      </c>
      <c r="E5045">
        <v>0</v>
      </c>
      <c r="F5045">
        <v>14.5</v>
      </c>
      <c r="G5045" t="s">
        <v>1</v>
      </c>
      <c r="H5045">
        <v>1</v>
      </c>
      <c r="I5045" t="s">
        <v>0</v>
      </c>
      <c r="J5045">
        <v>0</v>
      </c>
      <c r="K5045">
        <v>14.5</v>
      </c>
      <c r="L5045" t="s">
        <v>2</v>
      </c>
      <c r="M5045">
        <v>1</v>
      </c>
      <c r="N5045" t="s">
        <v>5392</v>
      </c>
      <c r="O5045">
        <v>1</v>
      </c>
      <c r="P5045" t="str">
        <f>D5045&amp;"-"&amp;F5045&amp;"-"&amp;G5045&amp;"-"&amp;E5045&amp;"-"&amp;H5045</f>
        <v>A2Delta-14.5-e-0-1</v>
      </c>
      <c r="Q5045" t="str">
        <f>I5045&amp;"-"&amp;K5045&amp;"-"&amp;L5045&amp;"-"&amp;J5045&amp;"-"&amp;M5045</f>
        <v>X2Pi-14.5-f-0-1</v>
      </c>
      <c r="R5045">
        <f>B5045+S5045</f>
        <v>26152.676202835999</v>
      </c>
      <c r="S5045">
        <f>_xlfn.IFNA(VLOOKUP(Q5045,'MARVEL-X'!A$2:I$1400,7,FALSE),VLOOKUP(Q5045,MARVEL!A$2:J$1522,10,FALSE))</f>
        <v>2899.3782028360001</v>
      </c>
      <c r="T5045">
        <f>IF(P5045=P5044,R5045+T5044,R5045)</f>
        <v>183068.94641195901</v>
      </c>
      <c r="U5045">
        <f>IF(P5045=P5044,1+U5044,1)</f>
        <v>7</v>
      </c>
      <c r="V5045" t="str">
        <f t="shared" si="78"/>
        <v/>
      </c>
      <c r="W5045" t="str">
        <f>IF(V5045="","",IF(ABS(V5045-R5045)&gt;W$1,ABS(V5045-R5045),""))</f>
        <v/>
      </c>
      <c r="X5045" t="str">
        <f>Y5045&amp;"-"&amp;Z5045&amp;"-"&amp;AC5045&amp;"-"&amp;AD5045&amp;"-"&amp;AG5045</f>
        <v>14.5-e-A-0-2.5</v>
      </c>
      <c r="Y5045">
        <f>F5045</f>
        <v>14.5</v>
      </c>
      <c r="Z5045" s="2" t="str">
        <f>G5045</f>
        <v>e</v>
      </c>
      <c r="AA5045">
        <f>_xlfn.IFNA(VLOOKUP(X5045,'duo-out'!A$2:Q$5000,5,FALSE),E5045+10*(H5045-1)+1+_xlfn.IFNA(VLOOKUP(D5045,states!A$2:C$10,3,FALSE),1))</f>
        <v>251</v>
      </c>
      <c r="AB5045" t="str">
        <f>IF(V5045="","",V5045)</f>
        <v/>
      </c>
      <c r="AC5045" s="2" t="str">
        <f>_xlfn.IFNA(VLOOKUP(D5045,states!A$2:C$10,2,FALSE),"XX")</f>
        <v>A</v>
      </c>
      <c r="AD5045">
        <f>E5045</f>
        <v>0</v>
      </c>
      <c r="AE5045">
        <f>_xlfn.IFNA(VLOOKUP(D5045,states!A$2:D$10,4,FALSE),0)</f>
        <v>2</v>
      </c>
      <c r="AF5045">
        <v>0.5</v>
      </c>
      <c r="AG5045">
        <f>IF(AE5045=0,AF5045,IF(AE5045=1,IF(F5045=0.5,0.5,IF(H5045=1,0.5,1.5)),IF(F5045=0.5,0.5,IF(H5045=1,2.5,1.5))))</f>
        <v>2.5</v>
      </c>
      <c r="AH5045" s="7">
        <f>IF(AC5045="XX",0,1/C5045^(1/5)*IF(E5045=0,100,1)/(E5045+1)^(1/4))</f>
        <v>182.05642030260799</v>
      </c>
    </row>
    <row r="5046" spans="1:34">
      <c r="A5046">
        <v>5273</v>
      </c>
      <c r="B5046" s="1">
        <v>23628.224999999999</v>
      </c>
      <c r="C5046" s="6">
        <v>0.05</v>
      </c>
      <c r="D5046" t="s">
        <v>3</v>
      </c>
      <c r="E5046">
        <v>0</v>
      </c>
      <c r="F5046">
        <v>14.5</v>
      </c>
      <c r="G5046" t="s">
        <v>1</v>
      </c>
      <c r="H5046">
        <v>1</v>
      </c>
      <c r="I5046" t="s">
        <v>0</v>
      </c>
      <c r="J5046">
        <v>0</v>
      </c>
      <c r="K5046">
        <v>13.5</v>
      </c>
      <c r="L5046" t="s">
        <v>1</v>
      </c>
      <c r="M5046">
        <v>1</v>
      </c>
      <c r="N5046" t="s">
        <v>5329</v>
      </c>
      <c r="O5046">
        <v>1</v>
      </c>
      <c r="P5046" t="str">
        <f>D5046&amp;"-"&amp;F5046&amp;"-"&amp;G5046&amp;"-"&amp;E5046&amp;"-"&amp;H5046</f>
        <v>A2Delta-14.5-e-0-1</v>
      </c>
      <c r="Q5046" t="str">
        <f>I5046&amp;"-"&amp;K5046&amp;"-"&amp;L5046&amp;"-"&amp;J5046&amp;"-"&amp;M5046</f>
        <v>X2Pi-13.5-e-0-1</v>
      </c>
      <c r="R5046">
        <f>B5046+S5046</f>
        <v>26152.711864801997</v>
      </c>
      <c r="S5046">
        <f>_xlfn.IFNA(VLOOKUP(Q5046,'MARVEL-X'!A$2:I$1400,7,FALSE),VLOOKUP(Q5046,MARVEL!A$2:J$1522,10,FALSE))</f>
        <v>2524.4868648020001</v>
      </c>
      <c r="T5046">
        <f>IF(P5046=P5045,R5046+T5045,R5046)</f>
        <v>209221.65827676101</v>
      </c>
      <c r="U5046">
        <f>IF(P5046=P5045,1+U5045,1)</f>
        <v>8</v>
      </c>
      <c r="V5046" t="str">
        <f t="shared" si="78"/>
        <v/>
      </c>
      <c r="W5046" t="str">
        <f>IF(V5046="","",IF(ABS(V5046-R5046)&gt;W$1,ABS(V5046-R5046),""))</f>
        <v/>
      </c>
      <c r="X5046" t="str">
        <f>Y5046&amp;"-"&amp;Z5046&amp;"-"&amp;AC5046&amp;"-"&amp;AD5046&amp;"-"&amp;AG5046</f>
        <v>14.5-e-A-0-2.5</v>
      </c>
      <c r="Y5046">
        <f>F5046</f>
        <v>14.5</v>
      </c>
      <c r="Z5046" s="2" t="str">
        <f>G5046</f>
        <v>e</v>
      </c>
      <c r="AA5046">
        <f>_xlfn.IFNA(VLOOKUP(X5046,'duo-out'!A$2:Q$5000,5,FALSE),E5046+10*(H5046-1)+1+_xlfn.IFNA(VLOOKUP(D5046,states!A$2:C$10,3,FALSE),1))</f>
        <v>251</v>
      </c>
      <c r="AB5046" t="str">
        <f>IF(V5046="","",V5046)</f>
        <v/>
      </c>
      <c r="AC5046" s="2" t="str">
        <f>_xlfn.IFNA(VLOOKUP(D5046,states!A$2:C$10,2,FALSE),"XX")</f>
        <v>A</v>
      </c>
      <c r="AD5046">
        <f>E5046</f>
        <v>0</v>
      </c>
      <c r="AE5046">
        <f>_xlfn.IFNA(VLOOKUP(D5046,states!A$2:D$10,4,FALSE),0)</f>
        <v>2</v>
      </c>
      <c r="AF5046">
        <v>0.5</v>
      </c>
      <c r="AG5046">
        <f>IF(AE5046=0,AF5046,IF(AE5046=1,IF(F5046=0.5,0.5,IF(H5046=1,0.5,1.5)),IF(F5046=0.5,0.5,IF(H5046=1,2.5,1.5))))</f>
        <v>2.5</v>
      </c>
      <c r="AH5046" s="7">
        <f>IF(AC5046="XX",0,1/C5046^(1/5)*IF(E5046=0,100,1)/(E5046+1)^(1/4))</f>
        <v>182.05642030260799</v>
      </c>
    </row>
    <row r="5047" spans="1:34">
      <c r="A5047">
        <v>702</v>
      </c>
      <c r="B5047" s="1">
        <v>22838.959999999999</v>
      </c>
      <c r="C5047" s="6">
        <v>0.1812</v>
      </c>
      <c r="D5047" t="s">
        <v>3</v>
      </c>
      <c r="E5047">
        <v>0</v>
      </c>
      <c r="F5047">
        <v>14.5</v>
      </c>
      <c r="G5047" t="s">
        <v>1</v>
      </c>
      <c r="H5047">
        <v>1</v>
      </c>
      <c r="I5047" t="s">
        <v>0</v>
      </c>
      <c r="J5047">
        <v>0</v>
      </c>
      <c r="K5047">
        <v>15.5</v>
      </c>
      <c r="L5047" t="s">
        <v>1</v>
      </c>
      <c r="M5047">
        <v>1</v>
      </c>
      <c r="N5047" t="s">
        <v>758</v>
      </c>
      <c r="O5047">
        <v>1</v>
      </c>
      <c r="P5047" t="str">
        <f>D5047&amp;"-"&amp;F5047&amp;"-"&amp;G5047&amp;"-"&amp;E5047&amp;"-"&amp;H5047</f>
        <v>A2Delta-14.5-e-0-1</v>
      </c>
      <c r="Q5047" t="str">
        <f>I5047&amp;"-"&amp;K5047&amp;"-"&amp;L5047&amp;"-"&amp;J5047&amp;"-"&amp;M5047</f>
        <v>X2Pi-15.5-e-0-1</v>
      </c>
      <c r="R5047">
        <f>B5047+S5047</f>
        <v>26152.545413628999</v>
      </c>
      <c r="S5047">
        <f>_xlfn.IFNA(VLOOKUP(Q5047,'MARVEL-X'!A$2:I$1400,7,FALSE),VLOOKUP(Q5047,MARVEL!A$2:J$1522,10,FALSE))</f>
        <v>3313.585413629</v>
      </c>
      <c r="T5047">
        <f>IF(P5047=P5046,R5047+T5046,R5047)</f>
        <v>235374.20369039002</v>
      </c>
      <c r="U5047">
        <f>IF(P5047=P5046,1+U5046,1)</f>
        <v>9</v>
      </c>
      <c r="V5047" t="str">
        <f t="shared" si="78"/>
        <v/>
      </c>
      <c r="W5047" t="str">
        <f>IF(V5047="","",IF(ABS(V5047-R5047)&gt;W$1,ABS(V5047-R5047),""))</f>
        <v/>
      </c>
      <c r="X5047" t="str">
        <f>Y5047&amp;"-"&amp;Z5047&amp;"-"&amp;AC5047&amp;"-"&amp;AD5047&amp;"-"&amp;AG5047</f>
        <v>14.5-e-A-0-2.5</v>
      </c>
      <c r="Y5047">
        <f>F5047</f>
        <v>14.5</v>
      </c>
      <c r="Z5047" s="2" t="str">
        <f>G5047</f>
        <v>e</v>
      </c>
      <c r="AA5047">
        <f>_xlfn.IFNA(VLOOKUP(X5047,'duo-out'!A$2:Q$5000,5,FALSE),E5047+10*(H5047-1)+1+_xlfn.IFNA(VLOOKUP(D5047,states!A$2:C$10,3,FALSE),1))</f>
        <v>251</v>
      </c>
      <c r="AB5047" t="str">
        <f>IF(V5047="","",V5047)</f>
        <v/>
      </c>
      <c r="AC5047" s="2" t="str">
        <f>_xlfn.IFNA(VLOOKUP(D5047,states!A$2:C$10,2,FALSE),"XX")</f>
        <v>A</v>
      </c>
      <c r="AD5047">
        <f>E5047</f>
        <v>0</v>
      </c>
      <c r="AE5047">
        <f>_xlfn.IFNA(VLOOKUP(D5047,states!A$2:D$10,4,FALSE),0)</f>
        <v>2</v>
      </c>
      <c r="AF5047">
        <v>0.5</v>
      </c>
      <c r="AG5047">
        <f>IF(AE5047=0,AF5047,IF(AE5047=1,IF(F5047=0.5,0.5,IF(H5047=1,0.5,1.5)),IF(F5047=0.5,0.5,IF(H5047=1,2.5,1.5))))</f>
        <v>2.5</v>
      </c>
      <c r="AH5047" s="7">
        <f>IF(AC5047="XX",0,1/C5047^(1/5)*IF(E5047=0,100,1)/(E5047+1)^(1/4))</f>
        <v>140.72406160839179</v>
      </c>
    </row>
    <row r="5048" spans="1:34">
      <c r="A5048">
        <v>673</v>
      </c>
      <c r="B5048" s="1">
        <v>23253.34</v>
      </c>
      <c r="C5048" s="6">
        <v>0.05</v>
      </c>
      <c r="D5048" t="s">
        <v>3</v>
      </c>
      <c r="E5048">
        <v>0</v>
      </c>
      <c r="F5048">
        <v>14.5</v>
      </c>
      <c r="G5048" t="s">
        <v>1</v>
      </c>
      <c r="H5048">
        <v>1</v>
      </c>
      <c r="I5048" t="s">
        <v>0</v>
      </c>
      <c r="J5048">
        <v>0</v>
      </c>
      <c r="K5048">
        <v>14.5</v>
      </c>
      <c r="L5048" t="s">
        <v>2</v>
      </c>
      <c r="M5048">
        <v>1</v>
      </c>
      <c r="N5048" t="s">
        <v>729</v>
      </c>
      <c r="O5048">
        <v>1</v>
      </c>
      <c r="P5048" t="str">
        <f>D5048&amp;"-"&amp;F5048&amp;"-"&amp;G5048&amp;"-"&amp;E5048&amp;"-"&amp;H5048</f>
        <v>A2Delta-14.5-e-0-1</v>
      </c>
      <c r="Q5048" t="str">
        <f>I5048&amp;"-"&amp;K5048&amp;"-"&amp;L5048&amp;"-"&amp;J5048&amp;"-"&amp;M5048</f>
        <v>X2Pi-14.5-f-0-1</v>
      </c>
      <c r="R5048">
        <f>B5048+S5048</f>
        <v>26152.718202836</v>
      </c>
      <c r="S5048">
        <f>_xlfn.IFNA(VLOOKUP(Q5048,'MARVEL-X'!A$2:I$1400,7,FALSE),VLOOKUP(Q5048,MARVEL!A$2:J$1522,10,FALSE))</f>
        <v>2899.3782028360001</v>
      </c>
      <c r="T5048">
        <f>IF(P5048=P5047,R5048+T5047,R5048)</f>
        <v>261526.92189322601</v>
      </c>
      <c r="U5048">
        <f>IF(P5048=P5047,1+U5047,1)</f>
        <v>10</v>
      </c>
      <c r="V5048" t="str">
        <f t="shared" si="78"/>
        <v/>
      </c>
      <c r="W5048" t="str">
        <f>IF(V5048="","",IF(ABS(V5048-R5048)&gt;W$1,ABS(V5048-R5048),""))</f>
        <v/>
      </c>
      <c r="X5048" t="str">
        <f>Y5048&amp;"-"&amp;Z5048&amp;"-"&amp;AC5048&amp;"-"&amp;AD5048&amp;"-"&amp;AG5048</f>
        <v>14.5-e-A-0-2.5</v>
      </c>
      <c r="Y5048">
        <f>F5048</f>
        <v>14.5</v>
      </c>
      <c r="Z5048" s="2" t="str">
        <f>G5048</f>
        <v>e</v>
      </c>
      <c r="AA5048">
        <f>_xlfn.IFNA(VLOOKUP(X5048,'duo-out'!A$2:Q$5000,5,FALSE),E5048+10*(H5048-1)+1+_xlfn.IFNA(VLOOKUP(D5048,states!A$2:C$10,3,FALSE),1))</f>
        <v>251</v>
      </c>
      <c r="AB5048" t="str">
        <f>IF(V5048="","",V5048)</f>
        <v/>
      </c>
      <c r="AC5048" s="2" t="str">
        <f>_xlfn.IFNA(VLOOKUP(D5048,states!A$2:C$10,2,FALSE),"XX")</f>
        <v>A</v>
      </c>
      <c r="AD5048">
        <f>E5048</f>
        <v>0</v>
      </c>
      <c r="AE5048">
        <f>_xlfn.IFNA(VLOOKUP(D5048,states!A$2:D$10,4,FALSE),0)</f>
        <v>2</v>
      </c>
      <c r="AF5048">
        <v>0.5</v>
      </c>
      <c r="AG5048">
        <f>IF(AE5048=0,AF5048,IF(AE5048=1,IF(F5048=0.5,0.5,IF(H5048=1,0.5,1.5)),IF(F5048=0.5,0.5,IF(H5048=1,2.5,1.5))))</f>
        <v>2.5</v>
      </c>
      <c r="AH5048" s="7">
        <f>IF(AC5048="XX",0,1/C5048^(1/5)*IF(E5048=0,100,1)/(E5048+1)^(1/4))</f>
        <v>182.05642030260799</v>
      </c>
    </row>
    <row r="5049" spans="1:34">
      <c r="A5049">
        <v>587</v>
      </c>
      <c r="B5049" s="1">
        <v>23628.33</v>
      </c>
      <c r="C5049" s="6">
        <v>0.1159</v>
      </c>
      <c r="D5049" t="s">
        <v>3</v>
      </c>
      <c r="E5049">
        <v>0</v>
      </c>
      <c r="F5049">
        <v>14.5</v>
      </c>
      <c r="G5049" t="s">
        <v>1</v>
      </c>
      <c r="H5049">
        <v>1</v>
      </c>
      <c r="I5049" t="s">
        <v>0</v>
      </c>
      <c r="J5049">
        <v>0</v>
      </c>
      <c r="K5049">
        <v>13.5</v>
      </c>
      <c r="L5049" t="s">
        <v>1</v>
      </c>
      <c r="M5049">
        <v>1</v>
      </c>
      <c r="N5049" t="s">
        <v>643</v>
      </c>
      <c r="O5049">
        <v>1</v>
      </c>
      <c r="P5049" t="str">
        <f>D5049&amp;"-"&amp;F5049&amp;"-"&amp;G5049&amp;"-"&amp;E5049&amp;"-"&amp;H5049</f>
        <v>A2Delta-14.5-e-0-1</v>
      </c>
      <c r="Q5049" t="str">
        <f>I5049&amp;"-"&amp;K5049&amp;"-"&amp;L5049&amp;"-"&amp;J5049&amp;"-"&amp;M5049</f>
        <v>X2Pi-13.5-e-0-1</v>
      </c>
      <c r="R5049">
        <f>B5049+S5049</f>
        <v>26152.816864802</v>
      </c>
      <c r="S5049">
        <f>_xlfn.IFNA(VLOOKUP(Q5049,'MARVEL-X'!A$2:I$1400,7,FALSE),VLOOKUP(Q5049,MARVEL!A$2:J$1522,10,FALSE))</f>
        <v>2524.4868648020001</v>
      </c>
      <c r="T5049">
        <f>IF(P5049=P5048,R5049+T5048,R5049)</f>
        <v>287679.73875802802</v>
      </c>
      <c r="U5049">
        <f>IF(P5049=P5048,1+U5048,1)</f>
        <v>11</v>
      </c>
      <c r="V5049">
        <f t="shared" si="78"/>
        <v>26152.703523457094</v>
      </c>
      <c r="W5049">
        <f>IF(V5049="","",IF(ABS(V5049-R5049)&gt;W$1,ABS(V5049-R5049),""))</f>
        <v>0.11334134490607539</v>
      </c>
      <c r="X5049" t="str">
        <f>Y5049&amp;"-"&amp;Z5049&amp;"-"&amp;AC5049&amp;"-"&amp;AD5049&amp;"-"&amp;AG5049</f>
        <v>14.5-e-A-0-2.5</v>
      </c>
      <c r="Y5049">
        <f>F5049</f>
        <v>14.5</v>
      </c>
      <c r="Z5049" s="2" t="str">
        <f>G5049</f>
        <v>e</v>
      </c>
      <c r="AA5049">
        <f>_xlfn.IFNA(VLOOKUP(X5049,'duo-out'!A$2:Q$5000,5,FALSE),E5049+10*(H5049-1)+1+_xlfn.IFNA(VLOOKUP(D5049,states!A$2:C$10,3,FALSE),1))</f>
        <v>251</v>
      </c>
      <c r="AB5049">
        <f>IF(V5049="","",V5049)</f>
        <v>26152.703523457094</v>
      </c>
      <c r="AC5049" s="2" t="str">
        <f>_xlfn.IFNA(VLOOKUP(D5049,states!A$2:C$10,2,FALSE),"XX")</f>
        <v>A</v>
      </c>
      <c r="AD5049">
        <f>E5049</f>
        <v>0</v>
      </c>
      <c r="AE5049">
        <f>_xlfn.IFNA(VLOOKUP(D5049,states!A$2:D$10,4,FALSE),0)</f>
        <v>2</v>
      </c>
      <c r="AF5049">
        <v>0.5</v>
      </c>
      <c r="AG5049">
        <f>IF(AE5049=0,AF5049,IF(AE5049=1,IF(F5049=0.5,0.5,IF(H5049=1,0.5,1.5)),IF(F5049=0.5,0.5,IF(H5049=1,2.5,1.5))))</f>
        <v>2.5</v>
      </c>
      <c r="AH5049" s="7">
        <f>IF(AC5049="XX",0,1/C5049^(1/5)*IF(E5049=0,100,1)/(E5049+1)^(1/4))</f>
        <v>153.88040221688354</v>
      </c>
    </row>
    <row r="5050" spans="1:34">
      <c r="A5050">
        <v>3448</v>
      </c>
      <c r="B5050" s="1">
        <v>22833.939299999998</v>
      </c>
      <c r="C5050" s="6">
        <v>6.6860000000000001E-3</v>
      </c>
      <c r="D5050" t="s">
        <v>3</v>
      </c>
      <c r="E5050">
        <v>0</v>
      </c>
      <c r="F5050">
        <v>14.5</v>
      </c>
      <c r="G5050" t="s">
        <v>1</v>
      </c>
      <c r="H5050">
        <v>2</v>
      </c>
      <c r="I5050" t="s">
        <v>0</v>
      </c>
      <c r="J5050">
        <v>0</v>
      </c>
      <c r="K5050">
        <v>15.5</v>
      </c>
      <c r="L5050" t="s">
        <v>1</v>
      </c>
      <c r="M5050">
        <v>2</v>
      </c>
      <c r="N5050" t="s">
        <v>3504</v>
      </c>
      <c r="O5050">
        <v>1</v>
      </c>
      <c r="P5050" t="str">
        <f>D5050&amp;"-"&amp;F5050&amp;"-"&amp;G5050&amp;"-"&amp;E5050&amp;"-"&amp;H5050</f>
        <v>A2Delta-14.5-e-0-2</v>
      </c>
      <c r="Q5050" t="str">
        <f>I5050&amp;"-"&amp;K5050&amp;"-"&amp;L5050&amp;"-"&amp;J5050&amp;"-"&amp;M5050</f>
        <v>X2Pi-15.5-e-0-2</v>
      </c>
      <c r="R5050">
        <f>B5050+S5050</f>
        <v>26569.053929460999</v>
      </c>
      <c r="S5050">
        <f>_xlfn.IFNA(VLOOKUP(Q5050,'MARVEL-X'!A$2:I$1400,7,FALSE),VLOOKUP(Q5050,MARVEL!A$2:J$1522,10,FALSE))</f>
        <v>3735.1146294609998</v>
      </c>
      <c r="T5050">
        <f>IF(P5050=P5049,R5050+T5049,R5050)</f>
        <v>26569.053929460999</v>
      </c>
      <c r="U5050">
        <f>IF(P5050=P5049,1+U5049,1)</f>
        <v>1</v>
      </c>
      <c r="V5050" t="str">
        <f t="shared" si="78"/>
        <v/>
      </c>
      <c r="W5050" t="str">
        <f>IF(V5050="","",IF(ABS(V5050-R5050)&gt;W$1,ABS(V5050-R5050),""))</f>
        <v/>
      </c>
      <c r="X5050" t="str">
        <f>Y5050&amp;"-"&amp;Z5050&amp;"-"&amp;AC5050&amp;"-"&amp;AD5050&amp;"-"&amp;AG5050</f>
        <v>14.5-e-A-0-1.5</v>
      </c>
      <c r="Y5050">
        <f>F5050</f>
        <v>14.5</v>
      </c>
      <c r="Z5050" s="2" t="str">
        <f>G5050</f>
        <v>e</v>
      </c>
      <c r="AA5050">
        <f>_xlfn.IFNA(VLOOKUP(X5050,'duo-out'!A$2:Q$5000,5,FALSE),E5050+10*(H5050-1)+1+_xlfn.IFNA(VLOOKUP(D5050,states!A$2:C$10,3,FALSE),1))</f>
        <v>261</v>
      </c>
      <c r="AB5050" t="str">
        <f>IF(V5050="","",V5050)</f>
        <v/>
      </c>
      <c r="AC5050" s="2" t="str">
        <f>_xlfn.IFNA(VLOOKUP(D5050,states!A$2:C$10,2,FALSE),"XX")</f>
        <v>A</v>
      </c>
      <c r="AD5050">
        <f>E5050</f>
        <v>0</v>
      </c>
      <c r="AE5050">
        <f>_xlfn.IFNA(VLOOKUP(D5050,states!A$2:D$10,4,FALSE),0)</f>
        <v>2</v>
      </c>
      <c r="AF5050">
        <v>0.5</v>
      </c>
      <c r="AG5050">
        <f>IF(AE5050=0,AF5050,IF(AE5050=1,IF(F5050=0.5,0.5,IF(H5050=1,0.5,1.5)),IF(F5050=0.5,0.5,IF(H5050=1,2.5,1.5))))</f>
        <v>1.5</v>
      </c>
      <c r="AH5050" s="7">
        <f>IF(AC5050="XX",0,1/C5050^(1/5)*IF(E5050=0,100,1)/(E5050+1)^(1/4))</f>
        <v>272.24927101671688</v>
      </c>
    </row>
    <row r="5051" spans="1:34">
      <c r="A5051">
        <v>3379</v>
      </c>
      <c r="B5051" s="1">
        <v>23255.692999999999</v>
      </c>
      <c r="C5051" s="6">
        <v>3.1879999999999999E-2</v>
      </c>
      <c r="D5051" t="s">
        <v>3</v>
      </c>
      <c r="E5051">
        <v>0</v>
      </c>
      <c r="F5051">
        <v>14.5</v>
      </c>
      <c r="G5051" t="s">
        <v>1</v>
      </c>
      <c r="H5051">
        <v>2</v>
      </c>
      <c r="I5051" t="s">
        <v>0</v>
      </c>
      <c r="J5051">
        <v>0</v>
      </c>
      <c r="K5051">
        <v>14.5</v>
      </c>
      <c r="L5051" t="s">
        <v>2</v>
      </c>
      <c r="M5051">
        <v>2</v>
      </c>
      <c r="N5051" t="s">
        <v>3435</v>
      </c>
      <c r="O5051">
        <v>1</v>
      </c>
      <c r="P5051" t="str">
        <f>D5051&amp;"-"&amp;F5051&amp;"-"&amp;G5051&amp;"-"&amp;E5051&amp;"-"&amp;H5051</f>
        <v>A2Delta-14.5-e-0-2</v>
      </c>
      <c r="Q5051" t="str">
        <f>I5051&amp;"-"&amp;K5051&amp;"-"&amp;L5051&amp;"-"&amp;J5051&amp;"-"&amp;M5051</f>
        <v>X2Pi-14.5-f-0-2</v>
      </c>
      <c r="R5051">
        <f>B5051+S5051</f>
        <v>26568.999611406998</v>
      </c>
      <c r="S5051">
        <f>_xlfn.IFNA(VLOOKUP(Q5051,'MARVEL-X'!A$2:I$1400,7,FALSE),VLOOKUP(Q5051,MARVEL!A$2:J$1522,10,FALSE))</f>
        <v>3313.3066114070002</v>
      </c>
      <c r="T5051">
        <f>IF(P5051=P5050,R5051+T5050,R5051)</f>
        <v>53138.053540868001</v>
      </c>
      <c r="U5051">
        <f>IF(P5051=P5050,1+U5050,1)</f>
        <v>2</v>
      </c>
      <c r="V5051" t="str">
        <f t="shared" si="78"/>
        <v/>
      </c>
      <c r="W5051" t="str">
        <f>IF(V5051="","",IF(ABS(V5051-R5051)&gt;W$1,ABS(V5051-R5051),""))</f>
        <v/>
      </c>
      <c r="X5051" t="str">
        <f>Y5051&amp;"-"&amp;Z5051&amp;"-"&amp;AC5051&amp;"-"&amp;AD5051&amp;"-"&amp;AG5051</f>
        <v>14.5-e-A-0-1.5</v>
      </c>
      <c r="Y5051">
        <f>F5051</f>
        <v>14.5</v>
      </c>
      <c r="Z5051" s="2" t="str">
        <f>G5051</f>
        <v>e</v>
      </c>
      <c r="AA5051">
        <f>_xlfn.IFNA(VLOOKUP(X5051,'duo-out'!A$2:Q$5000,5,FALSE),E5051+10*(H5051-1)+1+_xlfn.IFNA(VLOOKUP(D5051,states!A$2:C$10,3,FALSE),1))</f>
        <v>261</v>
      </c>
      <c r="AB5051" t="str">
        <f>IF(V5051="","",V5051)</f>
        <v/>
      </c>
      <c r="AC5051" s="2" t="str">
        <f>_xlfn.IFNA(VLOOKUP(D5051,states!A$2:C$10,2,FALSE),"XX")</f>
        <v>A</v>
      </c>
      <c r="AD5051">
        <f>E5051</f>
        <v>0</v>
      </c>
      <c r="AE5051">
        <f>_xlfn.IFNA(VLOOKUP(D5051,states!A$2:D$10,4,FALSE),0)</f>
        <v>2</v>
      </c>
      <c r="AF5051">
        <v>0.5</v>
      </c>
      <c r="AG5051">
        <f>IF(AE5051=0,AF5051,IF(AE5051=1,IF(F5051=0.5,0.5,IF(H5051=1,0.5,1.5)),IF(F5051=0.5,0.5,IF(H5051=1,2.5,1.5))))</f>
        <v>1.5</v>
      </c>
      <c r="AH5051" s="7">
        <f>IF(AC5051="XX",0,1/C5051^(1/5)*IF(E5051=0,100,1)/(E5051+1)^(1/4))</f>
        <v>199.20321229514434</v>
      </c>
    </row>
    <row r="5052" spans="1:34">
      <c r="A5052">
        <v>3356</v>
      </c>
      <c r="B5052" s="1">
        <v>23670.483700000001</v>
      </c>
      <c r="C5052" s="6">
        <v>5.0000000000000001E-3</v>
      </c>
      <c r="D5052" t="s">
        <v>3</v>
      </c>
      <c r="E5052">
        <v>0</v>
      </c>
      <c r="F5052">
        <v>14.5</v>
      </c>
      <c r="G5052" t="s">
        <v>1</v>
      </c>
      <c r="H5052">
        <v>2</v>
      </c>
      <c r="I5052" t="s">
        <v>0</v>
      </c>
      <c r="J5052">
        <v>0</v>
      </c>
      <c r="K5052">
        <v>13.5</v>
      </c>
      <c r="L5052" t="s">
        <v>1</v>
      </c>
      <c r="M5052">
        <v>2</v>
      </c>
      <c r="N5052" t="s">
        <v>3412</v>
      </c>
      <c r="O5052">
        <v>1</v>
      </c>
      <c r="P5052" t="str">
        <f>D5052&amp;"-"&amp;F5052&amp;"-"&amp;G5052&amp;"-"&amp;E5052&amp;"-"&amp;H5052</f>
        <v>A2Delta-14.5-e-0-2</v>
      </c>
      <c r="Q5052" t="str">
        <f>I5052&amp;"-"&amp;K5052&amp;"-"&amp;L5052&amp;"-"&amp;J5052&amp;"-"&amp;M5052</f>
        <v>X2Pi-13.5-e-0-2</v>
      </c>
      <c r="R5052">
        <f>B5052+S5052</f>
        <v>26569.070976520001</v>
      </c>
      <c r="S5052">
        <f>_xlfn.IFNA(VLOOKUP(Q5052,'MARVEL-X'!A$2:I$1400,7,FALSE),VLOOKUP(Q5052,MARVEL!A$2:J$1522,10,FALSE))</f>
        <v>2898.5872765200002</v>
      </c>
      <c r="T5052">
        <f>IF(P5052=P5051,R5052+T5051,R5052)</f>
        <v>79707.124517388002</v>
      </c>
      <c r="U5052">
        <f>IF(P5052=P5051,1+U5051,1)</f>
        <v>3</v>
      </c>
      <c r="V5052" t="str">
        <f t="shared" si="78"/>
        <v/>
      </c>
      <c r="W5052" t="str">
        <f>IF(V5052="","",IF(ABS(V5052-R5052)&gt;W$1,ABS(V5052-R5052),""))</f>
        <v/>
      </c>
      <c r="X5052" t="str">
        <f>Y5052&amp;"-"&amp;Z5052&amp;"-"&amp;AC5052&amp;"-"&amp;AD5052&amp;"-"&amp;AG5052</f>
        <v>14.5-e-A-0-1.5</v>
      </c>
      <c r="Y5052">
        <f>F5052</f>
        <v>14.5</v>
      </c>
      <c r="Z5052" s="2" t="str">
        <f>G5052</f>
        <v>e</v>
      </c>
      <c r="AA5052">
        <f>_xlfn.IFNA(VLOOKUP(X5052,'duo-out'!A$2:Q$5000,5,FALSE),E5052+10*(H5052-1)+1+_xlfn.IFNA(VLOOKUP(D5052,states!A$2:C$10,3,FALSE),1))</f>
        <v>261</v>
      </c>
      <c r="AB5052" t="str">
        <f>IF(V5052="","",V5052)</f>
        <v/>
      </c>
      <c r="AC5052" s="2" t="str">
        <f>_xlfn.IFNA(VLOOKUP(D5052,states!A$2:C$10,2,FALSE),"XX")</f>
        <v>A</v>
      </c>
      <c r="AD5052">
        <f>E5052</f>
        <v>0</v>
      </c>
      <c r="AE5052">
        <f>_xlfn.IFNA(VLOOKUP(D5052,states!A$2:D$10,4,FALSE),0)</f>
        <v>2</v>
      </c>
      <c r="AF5052">
        <v>0.5</v>
      </c>
      <c r="AG5052">
        <f>IF(AE5052=0,AF5052,IF(AE5052=1,IF(F5052=0.5,0.5,IF(H5052=1,0.5,1.5)),IF(F5052=0.5,0.5,IF(H5052=1,2.5,1.5))))</f>
        <v>1.5</v>
      </c>
      <c r="AH5052" s="7">
        <f>IF(AC5052="XX",0,1/C5052^(1/5)*IF(E5052=0,100,1)/(E5052+1)^(1/4))</f>
        <v>288.53998118144267</v>
      </c>
    </row>
    <row r="5053" spans="1:34">
      <c r="A5053">
        <v>2770</v>
      </c>
      <c r="B5053" s="1">
        <v>23670.498299999999</v>
      </c>
      <c r="C5053" s="6">
        <v>1.6789999999999999E-2</v>
      </c>
      <c r="D5053" t="s">
        <v>3</v>
      </c>
      <c r="E5053">
        <v>0</v>
      </c>
      <c r="F5053">
        <v>14.5</v>
      </c>
      <c r="G5053" t="s">
        <v>1</v>
      </c>
      <c r="H5053">
        <v>2</v>
      </c>
      <c r="I5053" t="s">
        <v>0</v>
      </c>
      <c r="J5053">
        <v>0</v>
      </c>
      <c r="K5053">
        <v>13.5</v>
      </c>
      <c r="L5053" t="s">
        <v>1</v>
      </c>
      <c r="M5053">
        <v>2</v>
      </c>
      <c r="N5053" t="s">
        <v>2826</v>
      </c>
      <c r="O5053">
        <v>1</v>
      </c>
      <c r="P5053" t="str">
        <f>D5053&amp;"-"&amp;F5053&amp;"-"&amp;G5053&amp;"-"&amp;E5053&amp;"-"&amp;H5053</f>
        <v>A2Delta-14.5-e-0-2</v>
      </c>
      <c r="Q5053" t="str">
        <f>I5053&amp;"-"&amp;K5053&amp;"-"&amp;L5053&amp;"-"&amp;J5053&amp;"-"&amp;M5053</f>
        <v>X2Pi-13.5-e-0-2</v>
      </c>
      <c r="R5053">
        <f>B5053+S5053</f>
        <v>26569.085576519999</v>
      </c>
      <c r="S5053">
        <f>_xlfn.IFNA(VLOOKUP(Q5053,'MARVEL-X'!A$2:I$1400,7,FALSE),VLOOKUP(Q5053,MARVEL!A$2:J$1522,10,FALSE))</f>
        <v>2898.5872765200002</v>
      </c>
      <c r="T5053">
        <f>IF(P5053=P5052,R5053+T5052,R5053)</f>
        <v>106276.210093908</v>
      </c>
      <c r="U5053">
        <f>IF(P5053=P5052,1+U5052,1)</f>
        <v>4</v>
      </c>
      <c r="V5053" t="str">
        <f t="shared" si="78"/>
        <v/>
      </c>
      <c r="W5053" t="str">
        <f>IF(V5053="","",IF(ABS(V5053-R5053)&gt;W$1,ABS(V5053-R5053),""))</f>
        <v/>
      </c>
      <c r="X5053" t="str">
        <f>Y5053&amp;"-"&amp;Z5053&amp;"-"&amp;AC5053&amp;"-"&amp;AD5053&amp;"-"&amp;AG5053</f>
        <v>14.5-e-A-0-1.5</v>
      </c>
      <c r="Y5053">
        <f>F5053</f>
        <v>14.5</v>
      </c>
      <c r="Z5053" s="2" t="str">
        <f>G5053</f>
        <v>e</v>
      </c>
      <c r="AA5053">
        <f>_xlfn.IFNA(VLOOKUP(X5053,'duo-out'!A$2:Q$5000,5,FALSE),E5053+10*(H5053-1)+1+_xlfn.IFNA(VLOOKUP(D5053,states!A$2:C$10,3,FALSE),1))</f>
        <v>261</v>
      </c>
      <c r="AB5053" t="str">
        <f>IF(V5053="","",V5053)</f>
        <v/>
      </c>
      <c r="AC5053" s="2" t="str">
        <f>_xlfn.IFNA(VLOOKUP(D5053,states!A$2:C$10,2,FALSE),"XX")</f>
        <v>A</v>
      </c>
      <c r="AD5053">
        <f>E5053</f>
        <v>0</v>
      </c>
      <c r="AE5053">
        <f>_xlfn.IFNA(VLOOKUP(D5053,states!A$2:D$10,4,FALSE),0)</f>
        <v>2</v>
      </c>
      <c r="AF5053">
        <v>0.5</v>
      </c>
      <c r="AG5053">
        <f>IF(AE5053=0,AF5053,IF(AE5053=1,IF(F5053=0.5,0.5,IF(H5053=1,0.5,1.5)),IF(F5053=0.5,0.5,IF(H5053=1,2.5,1.5))))</f>
        <v>1.5</v>
      </c>
      <c r="AH5053" s="7">
        <f>IF(AC5053="XX",0,1/C5053^(1/5)*IF(E5053=0,100,1)/(E5053+1)^(1/4))</f>
        <v>226.45914368405835</v>
      </c>
    </row>
    <row r="5054" spans="1:34">
      <c r="A5054">
        <v>5448</v>
      </c>
      <c r="B5054" s="1">
        <v>23255.752</v>
      </c>
      <c r="C5054" s="6">
        <v>0.05</v>
      </c>
      <c r="D5054" t="s">
        <v>3</v>
      </c>
      <c r="E5054">
        <v>0</v>
      </c>
      <c r="F5054">
        <v>14.5</v>
      </c>
      <c r="G5054" t="s">
        <v>1</v>
      </c>
      <c r="H5054">
        <v>2</v>
      </c>
      <c r="I5054" t="s">
        <v>0</v>
      </c>
      <c r="J5054">
        <v>0</v>
      </c>
      <c r="K5054">
        <v>14.5</v>
      </c>
      <c r="L5054" t="s">
        <v>2</v>
      </c>
      <c r="M5054">
        <v>2</v>
      </c>
      <c r="N5054" t="s">
        <v>5504</v>
      </c>
      <c r="O5054">
        <v>1</v>
      </c>
      <c r="P5054" t="str">
        <f>D5054&amp;"-"&amp;F5054&amp;"-"&amp;G5054&amp;"-"&amp;E5054&amp;"-"&amp;H5054</f>
        <v>A2Delta-14.5-e-0-2</v>
      </c>
      <c r="Q5054" t="str">
        <f>I5054&amp;"-"&amp;K5054&amp;"-"&amp;L5054&amp;"-"&amp;J5054&amp;"-"&amp;M5054</f>
        <v>X2Pi-14.5-f-0-2</v>
      </c>
      <c r="R5054">
        <f>B5054+S5054</f>
        <v>26569.058611406999</v>
      </c>
      <c r="S5054">
        <f>_xlfn.IFNA(VLOOKUP(Q5054,'MARVEL-X'!A$2:I$1400,7,FALSE),VLOOKUP(Q5054,MARVEL!A$2:J$1522,10,FALSE))</f>
        <v>3313.3066114070002</v>
      </c>
      <c r="T5054">
        <f>IF(P5054=P5053,R5054+T5053,R5054)</f>
        <v>132845.26870531499</v>
      </c>
      <c r="U5054">
        <f>IF(P5054=P5053,1+U5053,1)</f>
        <v>5</v>
      </c>
      <c r="V5054" t="str">
        <f t="shared" si="78"/>
        <v/>
      </c>
      <c r="W5054" t="str">
        <f>IF(V5054="","",IF(ABS(V5054-R5054)&gt;W$1,ABS(V5054-R5054),""))</f>
        <v/>
      </c>
      <c r="X5054" t="str">
        <f>Y5054&amp;"-"&amp;Z5054&amp;"-"&amp;AC5054&amp;"-"&amp;AD5054&amp;"-"&amp;AG5054</f>
        <v>14.5-e-A-0-1.5</v>
      </c>
      <c r="Y5054">
        <f>F5054</f>
        <v>14.5</v>
      </c>
      <c r="Z5054" s="2" t="str">
        <f>G5054</f>
        <v>e</v>
      </c>
      <c r="AA5054">
        <f>_xlfn.IFNA(VLOOKUP(X5054,'duo-out'!A$2:Q$5000,5,FALSE),E5054+10*(H5054-1)+1+_xlfn.IFNA(VLOOKUP(D5054,states!A$2:C$10,3,FALSE),1))</f>
        <v>261</v>
      </c>
      <c r="AB5054" t="str">
        <f>IF(V5054="","",V5054)</f>
        <v/>
      </c>
      <c r="AC5054" s="2" t="str">
        <f>_xlfn.IFNA(VLOOKUP(D5054,states!A$2:C$10,2,FALSE),"XX")</f>
        <v>A</v>
      </c>
      <c r="AD5054">
        <f>E5054</f>
        <v>0</v>
      </c>
      <c r="AE5054">
        <f>_xlfn.IFNA(VLOOKUP(D5054,states!A$2:D$10,4,FALSE),0)</f>
        <v>2</v>
      </c>
      <c r="AF5054">
        <v>0.5</v>
      </c>
      <c r="AG5054">
        <f>IF(AE5054=0,AF5054,IF(AE5054=1,IF(F5054=0.5,0.5,IF(H5054=1,0.5,1.5)),IF(F5054=0.5,0.5,IF(H5054=1,2.5,1.5))))</f>
        <v>1.5</v>
      </c>
      <c r="AH5054" s="7">
        <f>IF(AC5054="XX",0,1/C5054^(1/5)*IF(E5054=0,100,1)/(E5054+1)^(1/4))</f>
        <v>182.05642030260799</v>
      </c>
    </row>
    <row r="5055" spans="1:34">
      <c r="A5055">
        <v>5428</v>
      </c>
      <c r="B5055" s="1">
        <v>23670.489000000001</v>
      </c>
      <c r="C5055" s="6">
        <v>0.05</v>
      </c>
      <c r="D5055" t="s">
        <v>3</v>
      </c>
      <c r="E5055">
        <v>0</v>
      </c>
      <c r="F5055">
        <v>14.5</v>
      </c>
      <c r="G5055" t="s">
        <v>1</v>
      </c>
      <c r="H5055">
        <v>2</v>
      </c>
      <c r="I5055" t="s">
        <v>0</v>
      </c>
      <c r="J5055">
        <v>0</v>
      </c>
      <c r="K5055">
        <v>13.5</v>
      </c>
      <c r="L5055" t="s">
        <v>1</v>
      </c>
      <c r="M5055">
        <v>2</v>
      </c>
      <c r="N5055" t="s">
        <v>5484</v>
      </c>
      <c r="O5055">
        <v>1</v>
      </c>
      <c r="P5055" t="str">
        <f>D5055&amp;"-"&amp;F5055&amp;"-"&amp;G5055&amp;"-"&amp;E5055&amp;"-"&amp;H5055</f>
        <v>A2Delta-14.5-e-0-2</v>
      </c>
      <c r="Q5055" t="str">
        <f>I5055&amp;"-"&amp;K5055&amp;"-"&amp;L5055&amp;"-"&amp;J5055&amp;"-"&amp;M5055</f>
        <v>X2Pi-13.5-e-0-2</v>
      </c>
      <c r="R5055">
        <f>B5055+S5055</f>
        <v>26569.076276520002</v>
      </c>
      <c r="S5055">
        <f>_xlfn.IFNA(VLOOKUP(Q5055,'MARVEL-X'!A$2:I$1400,7,FALSE),VLOOKUP(Q5055,MARVEL!A$2:J$1522,10,FALSE))</f>
        <v>2898.5872765200002</v>
      </c>
      <c r="T5055">
        <f>IF(P5055=P5054,R5055+T5054,R5055)</f>
        <v>159414.34498183499</v>
      </c>
      <c r="U5055">
        <f>IF(P5055=P5054,1+U5054,1)</f>
        <v>6</v>
      </c>
      <c r="V5055" t="str">
        <f t="shared" si="78"/>
        <v/>
      </c>
      <c r="W5055" t="str">
        <f>IF(V5055="","",IF(ABS(V5055-R5055)&gt;W$1,ABS(V5055-R5055),""))</f>
        <v/>
      </c>
      <c r="X5055" t="str">
        <f>Y5055&amp;"-"&amp;Z5055&amp;"-"&amp;AC5055&amp;"-"&amp;AD5055&amp;"-"&amp;AG5055</f>
        <v>14.5-e-A-0-1.5</v>
      </c>
      <c r="Y5055">
        <f>F5055</f>
        <v>14.5</v>
      </c>
      <c r="Z5055" s="2" t="str">
        <f>G5055</f>
        <v>e</v>
      </c>
      <c r="AA5055">
        <f>_xlfn.IFNA(VLOOKUP(X5055,'duo-out'!A$2:Q$5000,5,FALSE),E5055+10*(H5055-1)+1+_xlfn.IFNA(VLOOKUP(D5055,states!A$2:C$10,3,FALSE),1))</f>
        <v>261</v>
      </c>
      <c r="AB5055" t="str">
        <f>IF(V5055="","",V5055)</f>
        <v/>
      </c>
      <c r="AC5055" s="2" t="str">
        <f>_xlfn.IFNA(VLOOKUP(D5055,states!A$2:C$10,2,FALSE),"XX")</f>
        <v>A</v>
      </c>
      <c r="AD5055">
        <f>E5055</f>
        <v>0</v>
      </c>
      <c r="AE5055">
        <f>_xlfn.IFNA(VLOOKUP(D5055,states!A$2:D$10,4,FALSE),0)</f>
        <v>2</v>
      </c>
      <c r="AF5055">
        <v>0.5</v>
      </c>
      <c r="AG5055">
        <f>IF(AE5055=0,AF5055,IF(AE5055=1,IF(F5055=0.5,0.5,IF(H5055=1,0.5,1.5)),IF(F5055=0.5,0.5,IF(H5055=1,2.5,1.5))))</f>
        <v>1.5</v>
      </c>
      <c r="AH5055" s="7">
        <f>IF(AC5055="XX",0,1/C5055^(1/5)*IF(E5055=0,100,1)/(E5055+1)^(1/4))</f>
        <v>182.05642030260799</v>
      </c>
    </row>
    <row r="5056" spans="1:34">
      <c r="A5056">
        <v>887</v>
      </c>
      <c r="B5056" s="1">
        <v>22833.79</v>
      </c>
      <c r="C5056" s="6">
        <v>0.1643</v>
      </c>
      <c r="D5056" t="s">
        <v>3</v>
      </c>
      <c r="E5056">
        <v>0</v>
      </c>
      <c r="F5056">
        <v>14.5</v>
      </c>
      <c r="G5056" t="s">
        <v>1</v>
      </c>
      <c r="H5056">
        <v>2</v>
      </c>
      <c r="I5056" t="s">
        <v>0</v>
      </c>
      <c r="J5056">
        <v>0</v>
      </c>
      <c r="K5056">
        <v>15.5</v>
      </c>
      <c r="L5056" t="s">
        <v>1</v>
      </c>
      <c r="M5056">
        <v>2</v>
      </c>
      <c r="N5056" t="s">
        <v>943</v>
      </c>
      <c r="O5056">
        <v>1</v>
      </c>
      <c r="P5056" t="str">
        <f>D5056&amp;"-"&amp;F5056&amp;"-"&amp;G5056&amp;"-"&amp;E5056&amp;"-"&amp;H5056</f>
        <v>A2Delta-14.5-e-0-2</v>
      </c>
      <c r="Q5056" t="str">
        <f>I5056&amp;"-"&amp;K5056&amp;"-"&amp;L5056&amp;"-"&amp;J5056&amp;"-"&amp;M5056</f>
        <v>X2Pi-15.5-e-0-2</v>
      </c>
      <c r="R5056">
        <f>B5056+S5056</f>
        <v>26568.904629461002</v>
      </c>
      <c r="S5056">
        <f>_xlfn.IFNA(VLOOKUP(Q5056,'MARVEL-X'!A$2:I$1400,7,FALSE),VLOOKUP(Q5056,MARVEL!A$2:J$1522,10,FALSE))</f>
        <v>3735.1146294609998</v>
      </c>
      <c r="T5056">
        <f>IF(P5056=P5055,R5056+T5055,R5056)</f>
        <v>185983.24961129599</v>
      </c>
      <c r="U5056">
        <f>IF(P5056=P5055,1+U5055,1)</f>
        <v>7</v>
      </c>
      <c r="V5056" t="str">
        <f t="shared" si="78"/>
        <v/>
      </c>
      <c r="W5056" t="str">
        <f>IF(V5056="","",IF(ABS(V5056-R5056)&gt;W$1,ABS(V5056-R5056),""))</f>
        <v/>
      </c>
      <c r="X5056" t="str">
        <f>Y5056&amp;"-"&amp;Z5056&amp;"-"&amp;AC5056&amp;"-"&amp;AD5056&amp;"-"&amp;AG5056</f>
        <v>14.5-e-A-0-1.5</v>
      </c>
      <c r="Y5056">
        <f>F5056</f>
        <v>14.5</v>
      </c>
      <c r="Z5056" s="2" t="str">
        <f>G5056</f>
        <v>e</v>
      </c>
      <c r="AA5056">
        <f>_xlfn.IFNA(VLOOKUP(X5056,'duo-out'!A$2:Q$5000,5,FALSE),E5056+10*(H5056-1)+1+_xlfn.IFNA(VLOOKUP(D5056,states!A$2:C$10,3,FALSE),1))</f>
        <v>261</v>
      </c>
      <c r="AB5056" t="str">
        <f>IF(V5056="","",V5056)</f>
        <v/>
      </c>
      <c r="AC5056" s="2" t="str">
        <f>_xlfn.IFNA(VLOOKUP(D5056,states!A$2:C$10,2,FALSE),"XX")</f>
        <v>A</v>
      </c>
      <c r="AD5056">
        <f>E5056</f>
        <v>0</v>
      </c>
      <c r="AE5056">
        <f>_xlfn.IFNA(VLOOKUP(D5056,states!A$2:D$10,4,FALSE),0)</f>
        <v>2</v>
      </c>
      <c r="AF5056">
        <v>0.5</v>
      </c>
      <c r="AG5056">
        <f>IF(AE5056=0,AF5056,IF(AE5056=1,IF(F5056=0.5,0.5,IF(H5056=1,0.5,1.5)),IF(F5056=0.5,0.5,IF(H5056=1,2.5,1.5))))</f>
        <v>1.5</v>
      </c>
      <c r="AH5056" s="7">
        <f>IF(AC5056="XX",0,1/C5056^(1/5)*IF(E5056=0,100,1)/(E5056+1)^(1/4))</f>
        <v>143.50680228740279</v>
      </c>
    </row>
    <row r="5057" spans="1:34">
      <c r="A5057">
        <v>801</v>
      </c>
      <c r="B5057" s="1">
        <v>23255.759999999998</v>
      </c>
      <c r="C5057" s="6">
        <v>0.05</v>
      </c>
      <c r="D5057" t="s">
        <v>3</v>
      </c>
      <c r="E5057">
        <v>0</v>
      </c>
      <c r="F5057">
        <v>14.5</v>
      </c>
      <c r="G5057" t="s">
        <v>1</v>
      </c>
      <c r="H5057">
        <v>2</v>
      </c>
      <c r="I5057" t="s">
        <v>0</v>
      </c>
      <c r="J5057">
        <v>0</v>
      </c>
      <c r="K5057">
        <v>14.5</v>
      </c>
      <c r="L5057" t="s">
        <v>2</v>
      </c>
      <c r="M5057">
        <v>2</v>
      </c>
      <c r="N5057" t="s">
        <v>857</v>
      </c>
      <c r="O5057">
        <v>1</v>
      </c>
      <c r="P5057" t="str">
        <f>D5057&amp;"-"&amp;F5057&amp;"-"&amp;G5057&amp;"-"&amp;E5057&amp;"-"&amp;H5057</f>
        <v>A2Delta-14.5-e-0-2</v>
      </c>
      <c r="Q5057" t="str">
        <f>I5057&amp;"-"&amp;K5057&amp;"-"&amp;L5057&amp;"-"&amp;J5057&amp;"-"&amp;M5057</f>
        <v>X2Pi-14.5-f-0-2</v>
      </c>
      <c r="R5057">
        <f>B5057+S5057</f>
        <v>26569.066611406997</v>
      </c>
      <c r="S5057">
        <f>_xlfn.IFNA(VLOOKUP(Q5057,'MARVEL-X'!A$2:I$1400,7,FALSE),VLOOKUP(Q5057,MARVEL!A$2:J$1522,10,FALSE))</f>
        <v>3313.3066114070002</v>
      </c>
      <c r="T5057">
        <f>IF(P5057=P5056,R5057+T5056,R5057)</f>
        <v>212552.316222703</v>
      </c>
      <c r="U5057">
        <f>IF(P5057=P5056,1+U5056,1)</f>
        <v>8</v>
      </c>
      <c r="V5057" t="str">
        <f t="shared" si="78"/>
        <v/>
      </c>
      <c r="W5057" t="str">
        <f>IF(V5057="","",IF(ABS(V5057-R5057)&gt;W$1,ABS(V5057-R5057),""))</f>
        <v/>
      </c>
      <c r="X5057" t="str">
        <f>Y5057&amp;"-"&amp;Z5057&amp;"-"&amp;AC5057&amp;"-"&amp;AD5057&amp;"-"&amp;AG5057</f>
        <v>14.5-e-A-0-1.5</v>
      </c>
      <c r="Y5057">
        <f>F5057</f>
        <v>14.5</v>
      </c>
      <c r="Z5057" s="2" t="str">
        <f>G5057</f>
        <v>e</v>
      </c>
      <c r="AA5057">
        <f>_xlfn.IFNA(VLOOKUP(X5057,'duo-out'!A$2:Q$5000,5,FALSE),E5057+10*(H5057-1)+1+_xlfn.IFNA(VLOOKUP(D5057,states!A$2:C$10,3,FALSE),1))</f>
        <v>261</v>
      </c>
      <c r="AB5057" t="str">
        <f>IF(V5057="","",V5057)</f>
        <v/>
      </c>
      <c r="AC5057" s="2" t="str">
        <f>_xlfn.IFNA(VLOOKUP(D5057,states!A$2:C$10,2,FALSE),"XX")</f>
        <v>A</v>
      </c>
      <c r="AD5057">
        <f>E5057</f>
        <v>0</v>
      </c>
      <c r="AE5057">
        <f>_xlfn.IFNA(VLOOKUP(D5057,states!A$2:D$10,4,FALSE),0)</f>
        <v>2</v>
      </c>
      <c r="AF5057">
        <v>0.5</v>
      </c>
      <c r="AG5057">
        <f>IF(AE5057=0,AF5057,IF(AE5057=1,IF(F5057=0.5,0.5,IF(H5057=1,0.5,1.5)),IF(F5057=0.5,0.5,IF(H5057=1,2.5,1.5))))</f>
        <v>1.5</v>
      </c>
      <c r="AH5057" s="7">
        <f>IF(AC5057="XX",0,1/C5057^(1/5)*IF(E5057=0,100,1)/(E5057+1)^(1/4))</f>
        <v>182.05642030260799</v>
      </c>
    </row>
    <row r="5058" spans="1:34">
      <c r="A5058">
        <v>775</v>
      </c>
      <c r="B5058" s="1">
        <v>23670.48</v>
      </c>
      <c r="C5058" s="6">
        <v>0.05</v>
      </c>
      <c r="D5058" t="s">
        <v>3</v>
      </c>
      <c r="E5058">
        <v>0</v>
      </c>
      <c r="F5058">
        <v>14.5</v>
      </c>
      <c r="G5058" t="s">
        <v>1</v>
      </c>
      <c r="H5058">
        <v>2</v>
      </c>
      <c r="I5058" t="s">
        <v>0</v>
      </c>
      <c r="J5058">
        <v>0</v>
      </c>
      <c r="K5058">
        <v>13.5</v>
      </c>
      <c r="L5058" t="s">
        <v>1</v>
      </c>
      <c r="M5058">
        <v>2</v>
      </c>
      <c r="N5058" t="s">
        <v>831</v>
      </c>
      <c r="O5058">
        <v>1</v>
      </c>
      <c r="P5058" t="str">
        <f>D5058&amp;"-"&amp;F5058&amp;"-"&amp;G5058&amp;"-"&amp;E5058&amp;"-"&amp;H5058</f>
        <v>A2Delta-14.5-e-0-2</v>
      </c>
      <c r="Q5058" t="str">
        <f>I5058&amp;"-"&amp;K5058&amp;"-"&amp;L5058&amp;"-"&amp;J5058&amp;"-"&amp;M5058</f>
        <v>X2Pi-13.5-e-0-2</v>
      </c>
      <c r="R5058">
        <f>B5058+S5058</f>
        <v>26569.06727652</v>
      </c>
      <c r="S5058">
        <f>_xlfn.IFNA(VLOOKUP(Q5058,'MARVEL-X'!A$2:I$1400,7,FALSE),VLOOKUP(Q5058,MARVEL!A$2:J$1522,10,FALSE))</f>
        <v>2898.5872765200002</v>
      </c>
      <c r="T5058">
        <f>IF(P5058=P5057,R5058+T5057,R5058)</f>
        <v>239121.38349922298</v>
      </c>
      <c r="U5058">
        <f>IF(P5058=P5057,1+U5057,1)</f>
        <v>9</v>
      </c>
      <c r="V5058">
        <f t="shared" si="78"/>
        <v>26569.042611024775</v>
      </c>
      <c r="W5058" t="str">
        <f>IF(V5058="","",IF(ABS(V5058-R5058)&gt;W$1,ABS(V5058-R5058),""))</f>
        <v/>
      </c>
      <c r="X5058" t="str">
        <f>Y5058&amp;"-"&amp;Z5058&amp;"-"&amp;AC5058&amp;"-"&amp;AD5058&amp;"-"&amp;AG5058</f>
        <v>14.5-e-A-0-1.5</v>
      </c>
      <c r="Y5058">
        <f>F5058</f>
        <v>14.5</v>
      </c>
      <c r="Z5058" s="2" t="str">
        <f>G5058</f>
        <v>e</v>
      </c>
      <c r="AA5058">
        <f>_xlfn.IFNA(VLOOKUP(X5058,'duo-out'!A$2:Q$5000,5,FALSE),E5058+10*(H5058-1)+1+_xlfn.IFNA(VLOOKUP(D5058,states!A$2:C$10,3,FALSE),1))</f>
        <v>261</v>
      </c>
      <c r="AB5058">
        <f>IF(V5058="","",V5058)</f>
        <v>26569.042611024775</v>
      </c>
      <c r="AC5058" s="2" t="str">
        <f>_xlfn.IFNA(VLOOKUP(D5058,states!A$2:C$10,2,FALSE),"XX")</f>
        <v>A</v>
      </c>
      <c r="AD5058">
        <f>E5058</f>
        <v>0</v>
      </c>
      <c r="AE5058">
        <f>_xlfn.IFNA(VLOOKUP(D5058,states!A$2:D$10,4,FALSE),0)</f>
        <v>2</v>
      </c>
      <c r="AF5058">
        <v>0.5</v>
      </c>
      <c r="AG5058">
        <f>IF(AE5058=0,AF5058,IF(AE5058=1,IF(F5058=0.5,0.5,IF(H5058=1,0.5,1.5)),IF(F5058=0.5,0.5,IF(H5058=1,2.5,1.5))))</f>
        <v>1.5</v>
      </c>
      <c r="AH5058" s="7">
        <f>IF(AC5058="XX",0,1/C5058^(1/5)*IF(E5058=0,100,1)/(E5058+1)^(1/4))</f>
        <v>182.05642030260799</v>
      </c>
    </row>
    <row r="5059" spans="1:34">
      <c r="A5059">
        <v>3531</v>
      </c>
      <c r="B5059" s="1">
        <v>22830.364799999999</v>
      </c>
      <c r="C5059" s="6">
        <v>0.01</v>
      </c>
      <c r="D5059" t="s">
        <v>3</v>
      </c>
      <c r="E5059">
        <v>1</v>
      </c>
      <c r="F5059">
        <v>14.5</v>
      </c>
      <c r="G5059" t="s">
        <v>1</v>
      </c>
      <c r="H5059">
        <v>1</v>
      </c>
      <c r="I5059" t="s">
        <v>0</v>
      </c>
      <c r="J5059">
        <v>1</v>
      </c>
      <c r="K5059">
        <v>15.5</v>
      </c>
      <c r="L5059" t="s">
        <v>1</v>
      </c>
      <c r="M5059">
        <v>1</v>
      </c>
      <c r="N5059" t="s">
        <v>3587</v>
      </c>
      <c r="O5059">
        <v>1</v>
      </c>
      <c r="P5059" t="str">
        <f>D5059&amp;"-"&amp;F5059&amp;"-"&amp;G5059&amp;"-"&amp;E5059&amp;"-"&amp;H5059</f>
        <v>A2Delta-14.5-e-1-1</v>
      </c>
      <c r="Q5059" t="str">
        <f>I5059&amp;"-"&amp;K5059&amp;"-"&amp;L5059&amp;"-"&amp;J5059&amp;"-"&amp;M5059</f>
        <v>X2Pi-15.5-e-1-1</v>
      </c>
      <c r="R5059">
        <f>B5059+S5059</f>
        <v>28750.735560218</v>
      </c>
      <c r="S5059">
        <f>_xlfn.IFNA(VLOOKUP(Q5059,'MARVEL-X'!A$2:I$1400,7,FALSE),VLOOKUP(Q5059,MARVEL!A$2:J$1522,10,FALSE))</f>
        <v>5920.3707602180002</v>
      </c>
      <c r="T5059">
        <f>IF(P5059=P5058,R5059+T5058,R5059)</f>
        <v>28750.735560218</v>
      </c>
      <c r="U5059">
        <f>IF(P5059=P5058,1+U5058,1)</f>
        <v>1</v>
      </c>
      <c r="V5059" t="str">
        <f t="shared" ref="V5059:V5122" si="79">IF(P5059=P5060,"",T5059/U5059)</f>
        <v/>
      </c>
      <c r="W5059" t="str">
        <f>IF(V5059="","",IF(ABS(V5059-R5059)&gt;W$1,ABS(V5059-R5059),""))</f>
        <v/>
      </c>
      <c r="X5059" t="str">
        <f>Y5059&amp;"-"&amp;Z5059&amp;"-"&amp;AC5059&amp;"-"&amp;AD5059&amp;"-"&amp;AG5059</f>
        <v>14.5-e-A-1-2.5</v>
      </c>
      <c r="Y5059">
        <f>F5059</f>
        <v>14.5</v>
      </c>
      <c r="Z5059" s="2" t="str">
        <f>G5059</f>
        <v>e</v>
      </c>
      <c r="AA5059">
        <f>_xlfn.IFNA(VLOOKUP(X5059,'duo-out'!A$2:Q$5000,5,FALSE),E5059+10*(H5059-1)+1+_xlfn.IFNA(VLOOKUP(D5059,states!A$2:C$10,3,FALSE),1))</f>
        <v>252</v>
      </c>
      <c r="AB5059" t="str">
        <f>IF(V5059="","",V5059)</f>
        <v/>
      </c>
      <c r="AC5059" s="2" t="str">
        <f>_xlfn.IFNA(VLOOKUP(D5059,states!A$2:C$10,2,FALSE),"XX")</f>
        <v>A</v>
      </c>
      <c r="AD5059">
        <f>E5059</f>
        <v>1</v>
      </c>
      <c r="AE5059">
        <f>_xlfn.IFNA(VLOOKUP(D5059,states!A$2:D$10,4,FALSE),0)</f>
        <v>2</v>
      </c>
      <c r="AF5059">
        <v>0.5</v>
      </c>
      <c r="AG5059">
        <f>IF(AE5059=0,AF5059,IF(AE5059=1,IF(F5059=0.5,0.5,IF(H5059=1,0.5,1.5)),IF(F5059=0.5,0.5,IF(H5059=1,2.5,1.5))))</f>
        <v>2.5</v>
      </c>
      <c r="AH5059" s="7">
        <f>IF(AC5059="XX",0,1/C5059^(1/5)*IF(E5059=0,100,1)/(E5059+1)^(1/4))</f>
        <v>2.1122362957808511</v>
      </c>
    </row>
    <row r="5060" spans="1:34">
      <c r="A5060">
        <v>3468</v>
      </c>
      <c r="B5060" s="1">
        <v>23589.202399999998</v>
      </c>
      <c r="C5060" s="6">
        <v>0.01</v>
      </c>
      <c r="D5060" t="s">
        <v>3</v>
      </c>
      <c r="E5060">
        <v>1</v>
      </c>
      <c r="F5060">
        <v>14.5</v>
      </c>
      <c r="G5060" t="s">
        <v>1</v>
      </c>
      <c r="H5060">
        <v>1</v>
      </c>
      <c r="I5060" t="s">
        <v>0</v>
      </c>
      <c r="J5060">
        <v>1</v>
      </c>
      <c r="K5060">
        <v>13.5</v>
      </c>
      <c r="L5060" t="s">
        <v>1</v>
      </c>
      <c r="M5060">
        <v>1</v>
      </c>
      <c r="N5060" t="s">
        <v>3524</v>
      </c>
      <c r="O5060">
        <v>1</v>
      </c>
      <c r="P5060" t="str">
        <f>D5060&amp;"-"&amp;F5060&amp;"-"&amp;G5060&amp;"-"&amp;E5060&amp;"-"&amp;H5060</f>
        <v>A2Delta-14.5-e-1-1</v>
      </c>
      <c r="Q5060" t="str">
        <f>I5060&amp;"-"&amp;K5060&amp;"-"&amp;L5060&amp;"-"&amp;J5060&amp;"-"&amp;M5060</f>
        <v>X2Pi-13.5-e-1-1</v>
      </c>
      <c r="R5060">
        <f>B5060+S5060</f>
        <v>28750.720160217999</v>
      </c>
      <c r="S5060">
        <f>_xlfn.IFNA(VLOOKUP(Q5060,'MARVEL-X'!A$2:I$1400,7,FALSE),VLOOKUP(Q5060,MARVEL!A$2:J$1522,10,FALSE))</f>
        <v>5161.5177602180001</v>
      </c>
      <c r="T5060">
        <f>IF(P5060=P5059,R5060+T5059,R5060)</f>
        <v>57501.455720436003</v>
      </c>
      <c r="U5060">
        <f>IF(P5060=P5059,1+U5059,1)</f>
        <v>2</v>
      </c>
      <c r="V5060" t="str">
        <f t="shared" si="79"/>
        <v/>
      </c>
      <c r="W5060" t="str">
        <f>IF(V5060="","",IF(ABS(V5060-R5060)&gt;W$1,ABS(V5060-R5060),""))</f>
        <v/>
      </c>
      <c r="X5060" t="str">
        <f>Y5060&amp;"-"&amp;Z5060&amp;"-"&amp;AC5060&amp;"-"&amp;AD5060&amp;"-"&amp;AG5060</f>
        <v>14.5-e-A-1-2.5</v>
      </c>
      <c r="Y5060">
        <f>F5060</f>
        <v>14.5</v>
      </c>
      <c r="Z5060" s="2" t="str">
        <f>G5060</f>
        <v>e</v>
      </c>
      <c r="AA5060">
        <f>_xlfn.IFNA(VLOOKUP(X5060,'duo-out'!A$2:Q$5000,5,FALSE),E5060+10*(H5060-1)+1+_xlfn.IFNA(VLOOKUP(D5060,states!A$2:C$10,3,FALSE),1))</f>
        <v>252</v>
      </c>
      <c r="AB5060" t="str">
        <f>IF(V5060="","",V5060)</f>
        <v/>
      </c>
      <c r="AC5060" s="2" t="str">
        <f>_xlfn.IFNA(VLOOKUP(D5060,states!A$2:C$10,2,FALSE),"XX")</f>
        <v>A</v>
      </c>
      <c r="AD5060">
        <f>E5060</f>
        <v>1</v>
      </c>
      <c r="AE5060">
        <f>_xlfn.IFNA(VLOOKUP(D5060,states!A$2:D$10,4,FALSE),0)</f>
        <v>2</v>
      </c>
      <c r="AF5060">
        <v>0.5</v>
      </c>
      <c r="AG5060">
        <f>IF(AE5060=0,AF5060,IF(AE5060=1,IF(F5060=0.5,0.5,IF(H5060=1,0.5,1.5)),IF(F5060=0.5,0.5,IF(H5060=1,2.5,1.5))))</f>
        <v>2.5</v>
      </c>
      <c r="AH5060" s="7">
        <f>IF(AC5060="XX",0,1/C5060^(1/5)*IF(E5060=0,100,1)/(E5060+1)^(1/4))</f>
        <v>2.1122362957808511</v>
      </c>
    </row>
    <row r="5061" spans="1:34">
      <c r="A5061">
        <v>5544</v>
      </c>
      <c r="B5061" s="1">
        <v>23228.621999999999</v>
      </c>
      <c r="C5061" s="6">
        <v>0.05</v>
      </c>
      <c r="D5061" t="s">
        <v>3</v>
      </c>
      <c r="E5061">
        <v>1</v>
      </c>
      <c r="F5061">
        <v>14.5</v>
      </c>
      <c r="G5061" t="s">
        <v>1</v>
      </c>
      <c r="H5061">
        <v>1</v>
      </c>
      <c r="I5061" t="s">
        <v>0</v>
      </c>
      <c r="J5061">
        <v>1</v>
      </c>
      <c r="K5061">
        <v>14.5</v>
      </c>
      <c r="L5061" t="s">
        <v>2</v>
      </c>
      <c r="M5061">
        <v>1</v>
      </c>
      <c r="N5061" t="s">
        <v>5600</v>
      </c>
      <c r="O5061">
        <v>1</v>
      </c>
      <c r="P5061" t="str">
        <f>D5061&amp;"-"&amp;F5061&amp;"-"&amp;G5061&amp;"-"&amp;E5061&amp;"-"&amp;H5061</f>
        <v>A2Delta-14.5-e-1-1</v>
      </c>
      <c r="Q5061" t="str">
        <f>I5061&amp;"-"&amp;K5061&amp;"-"&amp;L5061&amp;"-"&amp;J5061&amp;"-"&amp;M5061</f>
        <v>X2Pi-14.5-f-1-1</v>
      </c>
      <c r="R5061">
        <f>B5061+S5061</f>
        <v>28750.695833525999</v>
      </c>
      <c r="S5061">
        <f>_xlfn.IFNA(VLOOKUP(Q5061,'MARVEL-X'!A$2:I$1400,7,FALSE),VLOOKUP(Q5061,MARVEL!A$2:J$1522,10,FALSE))</f>
        <v>5522.0738335260003</v>
      </c>
      <c r="T5061">
        <f>IF(P5061=P5060,R5061+T5060,R5061)</f>
        <v>86252.151553962001</v>
      </c>
      <c r="U5061">
        <f>IF(P5061=P5060,1+U5060,1)</f>
        <v>3</v>
      </c>
      <c r="V5061" t="str">
        <f t="shared" si="79"/>
        <v/>
      </c>
      <c r="W5061" t="str">
        <f>IF(V5061="","",IF(ABS(V5061-R5061)&gt;W$1,ABS(V5061-R5061),""))</f>
        <v/>
      </c>
      <c r="X5061" t="str">
        <f>Y5061&amp;"-"&amp;Z5061&amp;"-"&amp;AC5061&amp;"-"&amp;AD5061&amp;"-"&amp;AG5061</f>
        <v>14.5-e-A-1-2.5</v>
      </c>
      <c r="Y5061">
        <f>F5061</f>
        <v>14.5</v>
      </c>
      <c r="Z5061" s="2" t="str">
        <f>G5061</f>
        <v>e</v>
      </c>
      <c r="AA5061">
        <f>_xlfn.IFNA(VLOOKUP(X5061,'duo-out'!A$2:Q$5000,5,FALSE),E5061+10*(H5061-1)+1+_xlfn.IFNA(VLOOKUP(D5061,states!A$2:C$10,3,FALSE),1))</f>
        <v>252</v>
      </c>
      <c r="AB5061" t="str">
        <f>IF(V5061="","",V5061)</f>
        <v/>
      </c>
      <c r="AC5061" s="2" t="str">
        <f>_xlfn.IFNA(VLOOKUP(D5061,states!A$2:C$10,2,FALSE),"XX")</f>
        <v>A</v>
      </c>
      <c r="AD5061">
        <f>E5061</f>
        <v>1</v>
      </c>
      <c r="AE5061">
        <f>_xlfn.IFNA(VLOOKUP(D5061,states!A$2:D$10,4,FALSE),0)</f>
        <v>2</v>
      </c>
      <c r="AF5061">
        <v>0.5</v>
      </c>
      <c r="AG5061">
        <f>IF(AE5061=0,AF5061,IF(AE5061=1,IF(F5061=0.5,0.5,IF(H5061=1,0.5,1.5)),IF(F5061=0.5,0.5,IF(H5061=1,2.5,1.5))))</f>
        <v>2.5</v>
      </c>
      <c r="AH5061" s="7">
        <f>IF(AC5061="XX",0,1/C5061^(1/5)*IF(E5061=0,100,1)/(E5061+1)^(1/4))</f>
        <v>1.5309059120638666</v>
      </c>
    </row>
    <row r="5062" spans="1:34">
      <c r="A5062">
        <v>5495</v>
      </c>
      <c r="B5062" s="1">
        <v>23589.227999999999</v>
      </c>
      <c r="C5062" s="6">
        <v>0.05</v>
      </c>
      <c r="D5062" t="s">
        <v>3</v>
      </c>
      <c r="E5062">
        <v>1</v>
      </c>
      <c r="F5062">
        <v>14.5</v>
      </c>
      <c r="G5062" t="s">
        <v>1</v>
      </c>
      <c r="H5062">
        <v>1</v>
      </c>
      <c r="I5062" t="s">
        <v>0</v>
      </c>
      <c r="J5062">
        <v>1</v>
      </c>
      <c r="K5062">
        <v>13.5</v>
      </c>
      <c r="L5062" t="s">
        <v>1</v>
      </c>
      <c r="M5062">
        <v>1</v>
      </c>
      <c r="N5062" t="s">
        <v>5551</v>
      </c>
      <c r="O5062">
        <v>1</v>
      </c>
      <c r="P5062" t="str">
        <f>D5062&amp;"-"&amp;F5062&amp;"-"&amp;G5062&amp;"-"&amp;E5062&amp;"-"&amp;H5062</f>
        <v>A2Delta-14.5-e-1-1</v>
      </c>
      <c r="Q5062" t="str">
        <f>I5062&amp;"-"&amp;K5062&amp;"-"&amp;L5062&amp;"-"&amp;J5062&amp;"-"&amp;M5062</f>
        <v>X2Pi-13.5-e-1-1</v>
      </c>
      <c r="R5062">
        <f>B5062+S5062</f>
        <v>28750.745760218</v>
      </c>
      <c r="S5062">
        <f>_xlfn.IFNA(VLOOKUP(Q5062,'MARVEL-X'!A$2:I$1400,7,FALSE),VLOOKUP(Q5062,MARVEL!A$2:J$1522,10,FALSE))</f>
        <v>5161.5177602180001</v>
      </c>
      <c r="T5062">
        <f>IF(P5062=P5061,R5062+T5061,R5062)</f>
        <v>115002.89731418001</v>
      </c>
      <c r="U5062">
        <f>IF(P5062=P5061,1+U5061,1)</f>
        <v>4</v>
      </c>
      <c r="V5062" t="str">
        <f t="shared" si="79"/>
        <v/>
      </c>
      <c r="W5062" t="str">
        <f>IF(V5062="","",IF(ABS(V5062-R5062)&gt;W$1,ABS(V5062-R5062),""))</f>
        <v/>
      </c>
      <c r="X5062" t="str">
        <f>Y5062&amp;"-"&amp;Z5062&amp;"-"&amp;AC5062&amp;"-"&amp;AD5062&amp;"-"&amp;AG5062</f>
        <v>14.5-e-A-1-2.5</v>
      </c>
      <c r="Y5062">
        <f>F5062</f>
        <v>14.5</v>
      </c>
      <c r="Z5062" s="2" t="str">
        <f>G5062</f>
        <v>e</v>
      </c>
      <c r="AA5062">
        <f>_xlfn.IFNA(VLOOKUP(X5062,'duo-out'!A$2:Q$5000,5,FALSE),E5062+10*(H5062-1)+1+_xlfn.IFNA(VLOOKUP(D5062,states!A$2:C$10,3,FALSE),1))</f>
        <v>252</v>
      </c>
      <c r="AB5062" t="str">
        <f>IF(V5062="","",V5062)</f>
        <v/>
      </c>
      <c r="AC5062" s="2" t="str">
        <f>_xlfn.IFNA(VLOOKUP(D5062,states!A$2:C$10,2,FALSE),"XX")</f>
        <v>A</v>
      </c>
      <c r="AD5062">
        <f>E5062</f>
        <v>1</v>
      </c>
      <c r="AE5062">
        <f>_xlfn.IFNA(VLOOKUP(D5062,states!A$2:D$10,4,FALSE),0)</f>
        <v>2</v>
      </c>
      <c r="AF5062">
        <v>0.5</v>
      </c>
      <c r="AG5062">
        <f>IF(AE5062=0,AF5062,IF(AE5062=1,IF(F5062=0.5,0.5,IF(H5062=1,0.5,1.5)),IF(F5062=0.5,0.5,IF(H5062=1,2.5,1.5))))</f>
        <v>2.5</v>
      </c>
      <c r="AH5062" s="7">
        <f>IF(AC5062="XX",0,1/C5062^(1/5)*IF(E5062=0,100,1)/(E5062+1)^(1/4))</f>
        <v>1.5309059120638666</v>
      </c>
    </row>
    <row r="5063" spans="1:34">
      <c r="A5063">
        <v>1005</v>
      </c>
      <c r="B5063" s="1">
        <v>22830.26</v>
      </c>
      <c r="C5063" s="6">
        <v>0.1133</v>
      </c>
      <c r="D5063" t="s">
        <v>3</v>
      </c>
      <c r="E5063">
        <v>1</v>
      </c>
      <c r="F5063">
        <v>14.5</v>
      </c>
      <c r="G5063" t="s">
        <v>1</v>
      </c>
      <c r="H5063">
        <v>1</v>
      </c>
      <c r="I5063" t="s">
        <v>0</v>
      </c>
      <c r="J5063">
        <v>1</v>
      </c>
      <c r="K5063">
        <v>15.5</v>
      </c>
      <c r="L5063" t="s">
        <v>1</v>
      </c>
      <c r="M5063">
        <v>1</v>
      </c>
      <c r="N5063" t="s">
        <v>1061</v>
      </c>
      <c r="O5063">
        <v>1</v>
      </c>
      <c r="P5063" t="str">
        <f>D5063&amp;"-"&amp;F5063&amp;"-"&amp;G5063&amp;"-"&amp;E5063&amp;"-"&amp;H5063</f>
        <v>A2Delta-14.5-e-1-1</v>
      </c>
      <c r="Q5063" t="str">
        <f>I5063&amp;"-"&amp;K5063&amp;"-"&amp;L5063&amp;"-"&amp;J5063&amp;"-"&amp;M5063</f>
        <v>X2Pi-15.5-e-1-1</v>
      </c>
      <c r="R5063">
        <f>B5063+S5063</f>
        <v>28750.630760217999</v>
      </c>
      <c r="S5063">
        <f>_xlfn.IFNA(VLOOKUP(Q5063,'MARVEL-X'!A$2:I$1400,7,FALSE),VLOOKUP(Q5063,MARVEL!A$2:J$1522,10,FALSE))</f>
        <v>5920.3707602180002</v>
      </c>
      <c r="T5063">
        <f>IF(P5063=P5062,R5063+T5062,R5063)</f>
        <v>143753.528074398</v>
      </c>
      <c r="U5063">
        <f>IF(P5063=P5062,1+U5062,1)</f>
        <v>5</v>
      </c>
      <c r="V5063" t="str">
        <f t="shared" si="79"/>
        <v/>
      </c>
      <c r="W5063" t="str">
        <f>IF(V5063="","",IF(ABS(V5063-R5063)&gt;W$1,ABS(V5063-R5063),""))</f>
        <v/>
      </c>
      <c r="X5063" t="str">
        <f>Y5063&amp;"-"&amp;Z5063&amp;"-"&amp;AC5063&amp;"-"&amp;AD5063&amp;"-"&amp;AG5063</f>
        <v>14.5-e-A-1-2.5</v>
      </c>
      <c r="Y5063">
        <f>F5063</f>
        <v>14.5</v>
      </c>
      <c r="Z5063" s="2" t="str">
        <f>G5063</f>
        <v>e</v>
      </c>
      <c r="AA5063">
        <f>_xlfn.IFNA(VLOOKUP(X5063,'duo-out'!A$2:Q$5000,5,FALSE),E5063+10*(H5063-1)+1+_xlfn.IFNA(VLOOKUP(D5063,states!A$2:C$10,3,FALSE),1))</f>
        <v>252</v>
      </c>
      <c r="AB5063" t="str">
        <f>IF(V5063="","",V5063)</f>
        <v/>
      </c>
      <c r="AC5063" s="2" t="str">
        <f>_xlfn.IFNA(VLOOKUP(D5063,states!A$2:C$10,2,FALSE),"XX")</f>
        <v>A</v>
      </c>
      <c r="AD5063">
        <f>E5063</f>
        <v>1</v>
      </c>
      <c r="AE5063">
        <f>_xlfn.IFNA(VLOOKUP(D5063,states!A$2:D$10,4,FALSE),0)</f>
        <v>2</v>
      </c>
      <c r="AF5063">
        <v>0.5</v>
      </c>
      <c r="AG5063">
        <f>IF(AE5063=0,AF5063,IF(AE5063=1,IF(F5063=0.5,0.5,IF(H5063=1,0.5,1.5)),IF(F5063=0.5,0.5,IF(H5063=1,2.5,1.5))))</f>
        <v>2.5</v>
      </c>
      <c r="AH5063" s="7">
        <f>IF(AC5063="XX",0,1/C5063^(1/5)*IF(E5063=0,100,1)/(E5063+1)^(1/4))</f>
        <v>1.2998598189153245</v>
      </c>
    </row>
    <row r="5064" spans="1:34">
      <c r="A5064">
        <v>987</v>
      </c>
      <c r="B5064" s="1">
        <v>23228.59</v>
      </c>
      <c r="C5064" s="6">
        <v>7.5730000000000006E-2</v>
      </c>
      <c r="D5064" t="s">
        <v>3</v>
      </c>
      <c r="E5064">
        <v>1</v>
      </c>
      <c r="F5064">
        <v>14.5</v>
      </c>
      <c r="G5064" t="s">
        <v>1</v>
      </c>
      <c r="H5064">
        <v>1</v>
      </c>
      <c r="I5064" t="s">
        <v>0</v>
      </c>
      <c r="J5064">
        <v>1</v>
      </c>
      <c r="K5064">
        <v>14.5</v>
      </c>
      <c r="L5064" t="s">
        <v>2</v>
      </c>
      <c r="M5064">
        <v>1</v>
      </c>
      <c r="N5064" t="s">
        <v>1043</v>
      </c>
      <c r="O5064">
        <v>1</v>
      </c>
      <c r="P5064" t="str">
        <f>D5064&amp;"-"&amp;F5064&amp;"-"&amp;G5064&amp;"-"&amp;E5064&amp;"-"&amp;H5064</f>
        <v>A2Delta-14.5-e-1-1</v>
      </c>
      <c r="Q5064" t="str">
        <f>I5064&amp;"-"&amp;K5064&amp;"-"&amp;L5064&amp;"-"&amp;J5064&amp;"-"&amp;M5064</f>
        <v>X2Pi-14.5-f-1-1</v>
      </c>
      <c r="R5064">
        <f>B5064+S5064</f>
        <v>28750.663833526</v>
      </c>
      <c r="S5064">
        <f>_xlfn.IFNA(VLOOKUP(Q5064,'MARVEL-X'!A$2:I$1400,7,FALSE),VLOOKUP(Q5064,MARVEL!A$2:J$1522,10,FALSE))</f>
        <v>5522.0738335260003</v>
      </c>
      <c r="T5064">
        <f>IF(P5064=P5063,R5064+T5063,R5064)</f>
        <v>172504.19190792399</v>
      </c>
      <c r="U5064">
        <f>IF(P5064=P5063,1+U5063,1)</f>
        <v>6</v>
      </c>
      <c r="V5064" t="str">
        <f t="shared" si="79"/>
        <v/>
      </c>
      <c r="W5064" t="str">
        <f>IF(V5064="","",IF(ABS(V5064-R5064)&gt;W$1,ABS(V5064-R5064),""))</f>
        <v/>
      </c>
      <c r="X5064" t="str">
        <f>Y5064&amp;"-"&amp;Z5064&amp;"-"&amp;AC5064&amp;"-"&amp;AD5064&amp;"-"&amp;AG5064</f>
        <v>14.5-e-A-1-2.5</v>
      </c>
      <c r="Y5064">
        <f>F5064</f>
        <v>14.5</v>
      </c>
      <c r="Z5064" s="2" t="str">
        <f>G5064</f>
        <v>e</v>
      </c>
      <c r="AA5064">
        <f>_xlfn.IFNA(VLOOKUP(X5064,'duo-out'!A$2:Q$5000,5,FALSE),E5064+10*(H5064-1)+1+_xlfn.IFNA(VLOOKUP(D5064,states!A$2:C$10,3,FALSE),1))</f>
        <v>252</v>
      </c>
      <c r="AB5064" t="str">
        <f>IF(V5064="","",V5064)</f>
        <v/>
      </c>
      <c r="AC5064" s="2" t="str">
        <f>_xlfn.IFNA(VLOOKUP(D5064,states!A$2:C$10,2,FALSE),"XX")</f>
        <v>A</v>
      </c>
      <c r="AD5064">
        <f>E5064</f>
        <v>1</v>
      </c>
      <c r="AE5064">
        <f>_xlfn.IFNA(VLOOKUP(D5064,states!A$2:D$10,4,FALSE),0)</f>
        <v>2</v>
      </c>
      <c r="AF5064">
        <v>0.5</v>
      </c>
      <c r="AG5064">
        <f>IF(AE5064=0,AF5064,IF(AE5064=1,IF(F5064=0.5,0.5,IF(H5064=1,0.5,1.5)),IF(F5064=0.5,0.5,IF(H5064=1,2.5,1.5))))</f>
        <v>2.5</v>
      </c>
      <c r="AH5064" s="7">
        <f>IF(AC5064="XX",0,1/C5064^(1/5)*IF(E5064=0,100,1)/(E5064+1)^(1/4))</f>
        <v>1.4089283557422161</v>
      </c>
    </row>
    <row r="5065" spans="1:34">
      <c r="A5065">
        <v>917</v>
      </c>
      <c r="B5065" s="1">
        <v>23589.279999999999</v>
      </c>
      <c r="C5065" s="6">
        <v>8.3769999999999997E-2</v>
      </c>
      <c r="D5065" t="s">
        <v>3</v>
      </c>
      <c r="E5065">
        <v>1</v>
      </c>
      <c r="F5065">
        <v>14.5</v>
      </c>
      <c r="G5065" t="s">
        <v>1</v>
      </c>
      <c r="H5065">
        <v>1</v>
      </c>
      <c r="I5065" t="s">
        <v>0</v>
      </c>
      <c r="J5065">
        <v>1</v>
      </c>
      <c r="K5065">
        <v>13.5</v>
      </c>
      <c r="L5065" t="s">
        <v>1</v>
      </c>
      <c r="M5065">
        <v>1</v>
      </c>
      <c r="N5065" t="s">
        <v>973</v>
      </c>
      <c r="O5065">
        <v>1</v>
      </c>
      <c r="P5065" t="str">
        <f>D5065&amp;"-"&amp;F5065&amp;"-"&amp;G5065&amp;"-"&amp;E5065&amp;"-"&amp;H5065</f>
        <v>A2Delta-14.5-e-1-1</v>
      </c>
      <c r="Q5065" t="str">
        <f>I5065&amp;"-"&amp;K5065&amp;"-"&amp;L5065&amp;"-"&amp;J5065&amp;"-"&amp;M5065</f>
        <v>X2Pi-13.5-e-1-1</v>
      </c>
      <c r="R5065">
        <f>B5065+S5065</f>
        <v>28750.797760218</v>
      </c>
      <c r="S5065">
        <f>_xlfn.IFNA(VLOOKUP(Q5065,'MARVEL-X'!A$2:I$1400,7,FALSE),VLOOKUP(Q5065,MARVEL!A$2:J$1522,10,FALSE))</f>
        <v>5161.5177602180001</v>
      </c>
      <c r="T5065">
        <f>IF(P5065=P5064,R5065+T5064,R5065)</f>
        <v>201254.98966814199</v>
      </c>
      <c r="U5065">
        <f>IF(P5065=P5064,1+U5064,1)</f>
        <v>7</v>
      </c>
      <c r="V5065">
        <f t="shared" si="79"/>
        <v>28750.71280973457</v>
      </c>
      <c r="W5065">
        <f>IF(V5065="","",IF(ABS(V5065-R5065)&gt;W$1,ABS(V5065-R5065),""))</f>
        <v>8.4950483429565793E-2</v>
      </c>
      <c r="X5065" t="str">
        <f>Y5065&amp;"-"&amp;Z5065&amp;"-"&amp;AC5065&amp;"-"&amp;AD5065&amp;"-"&amp;AG5065</f>
        <v>14.5-e-A-1-2.5</v>
      </c>
      <c r="Y5065">
        <f>F5065</f>
        <v>14.5</v>
      </c>
      <c r="Z5065" s="2" t="str">
        <f>G5065</f>
        <v>e</v>
      </c>
      <c r="AA5065">
        <f>_xlfn.IFNA(VLOOKUP(X5065,'duo-out'!A$2:Q$5000,5,FALSE),E5065+10*(H5065-1)+1+_xlfn.IFNA(VLOOKUP(D5065,states!A$2:C$10,3,FALSE),1))</f>
        <v>252</v>
      </c>
      <c r="AB5065">
        <f>IF(V5065="","",V5065)</f>
        <v>28750.71280973457</v>
      </c>
      <c r="AC5065" s="2" t="str">
        <f>_xlfn.IFNA(VLOOKUP(D5065,states!A$2:C$10,2,FALSE),"XX")</f>
        <v>A</v>
      </c>
      <c r="AD5065">
        <f>E5065</f>
        <v>1</v>
      </c>
      <c r="AE5065">
        <f>_xlfn.IFNA(VLOOKUP(D5065,states!A$2:D$10,4,FALSE),0)</f>
        <v>2</v>
      </c>
      <c r="AF5065">
        <v>0.5</v>
      </c>
      <c r="AG5065">
        <f>IF(AE5065=0,AF5065,IF(AE5065=1,IF(F5065=0.5,0.5,IF(H5065=1,0.5,1.5)),IF(F5065=0.5,0.5,IF(H5065=1,2.5,1.5))))</f>
        <v>2.5</v>
      </c>
      <c r="AH5065" s="7">
        <f>IF(AC5065="XX",0,1/C5065^(1/5)*IF(E5065=0,100,1)/(E5065+1)^(1/4))</f>
        <v>1.3807809860679094</v>
      </c>
    </row>
    <row r="5066" spans="1:34">
      <c r="A5066">
        <v>3644</v>
      </c>
      <c r="B5066" s="1">
        <v>22820.7634</v>
      </c>
      <c r="C5066" s="6">
        <v>0.01</v>
      </c>
      <c r="D5066" t="s">
        <v>3</v>
      </c>
      <c r="E5066">
        <v>1</v>
      </c>
      <c r="F5066">
        <v>14.5</v>
      </c>
      <c r="G5066" t="s">
        <v>1</v>
      </c>
      <c r="H5066">
        <v>2</v>
      </c>
      <c r="I5066" t="s">
        <v>0</v>
      </c>
      <c r="J5066">
        <v>1</v>
      </c>
      <c r="K5066">
        <v>15.5</v>
      </c>
      <c r="L5066" t="s">
        <v>1</v>
      </c>
      <c r="M5066">
        <v>2</v>
      </c>
      <c r="N5066" t="s">
        <v>3700</v>
      </c>
      <c r="O5066">
        <v>1</v>
      </c>
      <c r="P5066" t="str">
        <f>D5066&amp;"-"&amp;F5066&amp;"-"&amp;G5066&amp;"-"&amp;E5066&amp;"-"&amp;H5066</f>
        <v>A2Delta-14.5-e-1-2</v>
      </c>
      <c r="Q5066" t="str">
        <f>I5066&amp;"-"&amp;K5066&amp;"-"&amp;L5066&amp;"-"&amp;J5066&amp;"-"&amp;M5066</f>
        <v>X2Pi-15.5-e-1-2</v>
      </c>
      <c r="R5066">
        <f>B5066+S5066</f>
        <v>29146.375120656001</v>
      </c>
      <c r="S5066">
        <f>_xlfn.IFNA(VLOOKUP(Q5066,'MARVEL-X'!A$2:I$1400,7,FALSE),VLOOKUP(Q5066,MARVEL!A$2:J$1522,10,FALSE))</f>
        <v>6325.6117206560002</v>
      </c>
      <c r="T5066">
        <f>IF(P5066=P5065,R5066+T5065,R5066)</f>
        <v>29146.375120656001</v>
      </c>
      <c r="U5066">
        <f>IF(P5066=P5065,1+U5065,1)</f>
        <v>1</v>
      </c>
      <c r="V5066" t="str">
        <f t="shared" si="79"/>
        <v/>
      </c>
      <c r="W5066" t="str">
        <f>IF(V5066="","",IF(ABS(V5066-R5066)&gt;W$1,ABS(V5066-R5066),""))</f>
        <v/>
      </c>
      <c r="X5066" t="str">
        <f>Y5066&amp;"-"&amp;Z5066&amp;"-"&amp;AC5066&amp;"-"&amp;AD5066&amp;"-"&amp;AG5066</f>
        <v>14.5-e-A-1-1.5</v>
      </c>
      <c r="Y5066">
        <f>F5066</f>
        <v>14.5</v>
      </c>
      <c r="Z5066" s="2" t="str">
        <f>G5066</f>
        <v>e</v>
      </c>
      <c r="AA5066">
        <f>_xlfn.IFNA(VLOOKUP(X5066,'duo-out'!A$2:Q$5000,5,FALSE),E5066+10*(H5066-1)+1+_xlfn.IFNA(VLOOKUP(D5066,states!A$2:C$10,3,FALSE),1))</f>
        <v>262</v>
      </c>
      <c r="AB5066" t="str">
        <f>IF(V5066="","",V5066)</f>
        <v/>
      </c>
      <c r="AC5066" s="2" t="str">
        <f>_xlfn.IFNA(VLOOKUP(D5066,states!A$2:C$10,2,FALSE),"XX")</f>
        <v>A</v>
      </c>
      <c r="AD5066">
        <f>E5066</f>
        <v>1</v>
      </c>
      <c r="AE5066">
        <f>_xlfn.IFNA(VLOOKUP(D5066,states!A$2:D$10,4,FALSE),0)</f>
        <v>2</v>
      </c>
      <c r="AF5066">
        <v>0.5</v>
      </c>
      <c r="AG5066">
        <f>IF(AE5066=0,AF5066,IF(AE5066=1,IF(F5066=0.5,0.5,IF(H5066=1,0.5,1.5)),IF(F5066=0.5,0.5,IF(H5066=1,2.5,1.5))))</f>
        <v>1.5</v>
      </c>
      <c r="AH5066" s="7">
        <f>IF(AC5066="XX",0,1/C5066^(1/5)*IF(E5066=0,100,1)/(E5066+1)^(1/4))</f>
        <v>2.1122362957808511</v>
      </c>
    </row>
    <row r="5067" spans="1:34">
      <c r="A5067">
        <v>3600</v>
      </c>
      <c r="B5067" s="1">
        <v>23226.294600000001</v>
      </c>
      <c r="C5067" s="6">
        <v>1.4970000000000001E-2</v>
      </c>
      <c r="D5067" t="s">
        <v>3</v>
      </c>
      <c r="E5067">
        <v>1</v>
      </c>
      <c r="F5067">
        <v>14.5</v>
      </c>
      <c r="G5067" t="s">
        <v>1</v>
      </c>
      <c r="H5067">
        <v>2</v>
      </c>
      <c r="I5067" t="s">
        <v>0</v>
      </c>
      <c r="J5067">
        <v>1</v>
      </c>
      <c r="K5067">
        <v>14.5</v>
      </c>
      <c r="L5067" t="s">
        <v>2</v>
      </c>
      <c r="M5067">
        <v>2</v>
      </c>
      <c r="N5067" t="s">
        <v>3656</v>
      </c>
      <c r="O5067">
        <v>1</v>
      </c>
      <c r="P5067" t="str">
        <f>D5067&amp;"-"&amp;F5067&amp;"-"&amp;G5067&amp;"-"&amp;E5067&amp;"-"&amp;H5067</f>
        <v>A2Delta-14.5-e-1-2</v>
      </c>
      <c r="Q5067" t="str">
        <f>I5067&amp;"-"&amp;K5067&amp;"-"&amp;L5067&amp;"-"&amp;J5067&amp;"-"&amp;M5067</f>
        <v>X2Pi-14.5-f-1-2</v>
      </c>
      <c r="R5067">
        <f>B5067+S5067</f>
        <v>29146.411035786001</v>
      </c>
      <c r="S5067">
        <f>_xlfn.IFNA(VLOOKUP(Q5067,'MARVEL-X'!A$2:I$1400,7,FALSE),VLOOKUP(Q5067,MARVEL!A$2:J$1522,10,FALSE))</f>
        <v>5920.1164357859998</v>
      </c>
      <c r="T5067">
        <f>IF(P5067=P5066,R5067+T5066,R5067)</f>
        <v>58292.786156442002</v>
      </c>
      <c r="U5067">
        <f>IF(P5067=P5066,1+U5066,1)</f>
        <v>2</v>
      </c>
      <c r="V5067" t="str">
        <f t="shared" si="79"/>
        <v/>
      </c>
      <c r="W5067" t="str">
        <f>IF(V5067="","",IF(ABS(V5067-R5067)&gt;W$1,ABS(V5067-R5067),""))</f>
        <v/>
      </c>
      <c r="X5067" t="str">
        <f>Y5067&amp;"-"&amp;Z5067&amp;"-"&amp;AC5067&amp;"-"&amp;AD5067&amp;"-"&amp;AG5067</f>
        <v>14.5-e-A-1-1.5</v>
      </c>
      <c r="Y5067">
        <f>F5067</f>
        <v>14.5</v>
      </c>
      <c r="Z5067" s="2" t="str">
        <f>G5067</f>
        <v>e</v>
      </c>
      <c r="AA5067">
        <f>_xlfn.IFNA(VLOOKUP(X5067,'duo-out'!A$2:Q$5000,5,FALSE),E5067+10*(H5067-1)+1+_xlfn.IFNA(VLOOKUP(D5067,states!A$2:C$10,3,FALSE),1))</f>
        <v>262</v>
      </c>
      <c r="AB5067" t="str">
        <f>IF(V5067="","",V5067)</f>
        <v/>
      </c>
      <c r="AC5067" s="2" t="str">
        <f>_xlfn.IFNA(VLOOKUP(D5067,states!A$2:C$10,2,FALSE),"XX")</f>
        <v>A</v>
      </c>
      <c r="AD5067">
        <f>E5067</f>
        <v>1</v>
      </c>
      <c r="AE5067">
        <f>_xlfn.IFNA(VLOOKUP(D5067,states!A$2:D$10,4,FALSE),0)</f>
        <v>2</v>
      </c>
      <c r="AF5067">
        <v>0.5</v>
      </c>
      <c r="AG5067">
        <f>IF(AE5067=0,AF5067,IF(AE5067=1,IF(F5067=0.5,0.5,IF(H5067=1,0.5,1.5)),IF(F5067=0.5,0.5,IF(H5067=1,2.5,1.5))))</f>
        <v>1.5</v>
      </c>
      <c r="AH5067" s="7">
        <f>IF(AC5067="XX",0,1/C5067^(1/5)*IF(E5067=0,100,1)/(E5067+1)^(1/4))</f>
        <v>1.9484898194521738</v>
      </c>
    </row>
    <row r="5068" spans="1:34">
      <c r="A5068">
        <v>3587</v>
      </c>
      <c r="B5068" s="1">
        <v>23625.115900000001</v>
      </c>
      <c r="C5068" s="6">
        <v>5.0000000000000001E-3</v>
      </c>
      <c r="D5068" t="s">
        <v>3</v>
      </c>
      <c r="E5068">
        <v>1</v>
      </c>
      <c r="F5068">
        <v>14.5</v>
      </c>
      <c r="G5068" t="s">
        <v>1</v>
      </c>
      <c r="H5068">
        <v>2</v>
      </c>
      <c r="I5068" t="s">
        <v>0</v>
      </c>
      <c r="J5068">
        <v>1</v>
      </c>
      <c r="K5068">
        <v>13.5</v>
      </c>
      <c r="L5068" t="s">
        <v>1</v>
      </c>
      <c r="M5068">
        <v>2</v>
      </c>
      <c r="N5068" t="s">
        <v>3643</v>
      </c>
      <c r="O5068">
        <v>1</v>
      </c>
      <c r="P5068" t="str">
        <f>D5068&amp;"-"&amp;F5068&amp;"-"&amp;G5068&amp;"-"&amp;E5068&amp;"-"&amp;H5068</f>
        <v>A2Delta-14.5-e-1-2</v>
      </c>
      <c r="Q5068" t="str">
        <f>I5068&amp;"-"&amp;K5068&amp;"-"&amp;L5068&amp;"-"&amp;J5068&amp;"-"&amp;M5068</f>
        <v>X2Pi-13.5-e-1-2</v>
      </c>
      <c r="R5068">
        <f>B5068+S5068</f>
        <v>29146.382620659999</v>
      </c>
      <c r="S5068">
        <f>_xlfn.IFNA(VLOOKUP(Q5068,'MARVEL-X'!A$2:I$1400,7,FALSE),VLOOKUP(Q5068,MARVEL!A$2:J$1522,10,FALSE))</f>
        <v>5521.2667206599999</v>
      </c>
      <c r="T5068">
        <f>IF(P5068=P5067,R5068+T5067,R5068)</f>
        <v>87439.168777101993</v>
      </c>
      <c r="U5068">
        <f>IF(P5068=P5067,1+U5067,1)</f>
        <v>3</v>
      </c>
      <c r="V5068" t="str">
        <f t="shared" si="79"/>
        <v/>
      </c>
      <c r="W5068" t="str">
        <f>IF(V5068="","",IF(ABS(V5068-R5068)&gt;W$1,ABS(V5068-R5068),""))</f>
        <v/>
      </c>
      <c r="X5068" t="str">
        <f>Y5068&amp;"-"&amp;Z5068&amp;"-"&amp;AC5068&amp;"-"&amp;AD5068&amp;"-"&amp;AG5068</f>
        <v>14.5-e-A-1-1.5</v>
      </c>
      <c r="Y5068">
        <f>F5068</f>
        <v>14.5</v>
      </c>
      <c r="Z5068" s="2" t="str">
        <f>G5068</f>
        <v>e</v>
      </c>
      <c r="AA5068">
        <f>_xlfn.IFNA(VLOOKUP(X5068,'duo-out'!A$2:Q$5000,5,FALSE),E5068+10*(H5068-1)+1+_xlfn.IFNA(VLOOKUP(D5068,states!A$2:C$10,3,FALSE),1))</f>
        <v>262</v>
      </c>
      <c r="AB5068" t="str">
        <f>IF(V5068="","",V5068)</f>
        <v/>
      </c>
      <c r="AC5068" s="2" t="str">
        <f>_xlfn.IFNA(VLOOKUP(D5068,states!A$2:C$10,2,FALSE),"XX")</f>
        <v>A</v>
      </c>
      <c r="AD5068">
        <f>E5068</f>
        <v>1</v>
      </c>
      <c r="AE5068">
        <f>_xlfn.IFNA(VLOOKUP(D5068,states!A$2:D$10,4,FALSE),0)</f>
        <v>2</v>
      </c>
      <c r="AF5068">
        <v>0.5</v>
      </c>
      <c r="AG5068">
        <f>IF(AE5068=0,AF5068,IF(AE5068=1,IF(F5068=0.5,0.5,IF(H5068=1,0.5,1.5)),IF(F5068=0.5,0.5,IF(H5068=1,2.5,1.5))))</f>
        <v>1.5</v>
      </c>
      <c r="AH5068" s="7">
        <f>IF(AC5068="XX",0,1/C5068^(1/5)*IF(E5068=0,100,1)/(E5068+1)^(1/4))</f>
        <v>2.4263223583284943</v>
      </c>
    </row>
    <row r="5069" spans="1:34">
      <c r="A5069">
        <v>5623</v>
      </c>
      <c r="B5069" s="1">
        <v>23226.271000000001</v>
      </c>
      <c r="C5069" s="6">
        <v>0.05</v>
      </c>
      <c r="D5069" t="s">
        <v>3</v>
      </c>
      <c r="E5069">
        <v>1</v>
      </c>
      <c r="F5069">
        <v>14.5</v>
      </c>
      <c r="G5069" t="s">
        <v>1</v>
      </c>
      <c r="H5069">
        <v>2</v>
      </c>
      <c r="I5069" t="s">
        <v>0</v>
      </c>
      <c r="J5069">
        <v>1</v>
      </c>
      <c r="K5069">
        <v>14.5</v>
      </c>
      <c r="L5069" t="s">
        <v>2</v>
      </c>
      <c r="M5069">
        <v>2</v>
      </c>
      <c r="N5069" t="s">
        <v>5679</v>
      </c>
      <c r="O5069">
        <v>1</v>
      </c>
      <c r="P5069" t="str">
        <f>D5069&amp;"-"&amp;F5069&amp;"-"&amp;G5069&amp;"-"&amp;E5069&amp;"-"&amp;H5069</f>
        <v>A2Delta-14.5-e-1-2</v>
      </c>
      <c r="Q5069" t="str">
        <f>I5069&amp;"-"&amp;K5069&amp;"-"&amp;L5069&amp;"-"&amp;J5069&amp;"-"&amp;M5069</f>
        <v>X2Pi-14.5-f-1-2</v>
      </c>
      <c r="R5069">
        <f>B5069+S5069</f>
        <v>29146.387435786</v>
      </c>
      <c r="S5069">
        <f>_xlfn.IFNA(VLOOKUP(Q5069,'MARVEL-X'!A$2:I$1400,7,FALSE),VLOOKUP(Q5069,MARVEL!A$2:J$1522,10,FALSE))</f>
        <v>5920.1164357859998</v>
      </c>
      <c r="T5069">
        <f>IF(P5069=P5068,R5069+T5068,R5069)</f>
        <v>116585.556212888</v>
      </c>
      <c r="U5069">
        <f>IF(P5069=P5068,1+U5068,1)</f>
        <v>4</v>
      </c>
      <c r="V5069" t="str">
        <f t="shared" si="79"/>
        <v/>
      </c>
      <c r="W5069" t="str">
        <f>IF(V5069="","",IF(ABS(V5069-R5069)&gt;W$1,ABS(V5069-R5069),""))</f>
        <v/>
      </c>
      <c r="X5069" t="str">
        <f>Y5069&amp;"-"&amp;Z5069&amp;"-"&amp;AC5069&amp;"-"&amp;AD5069&amp;"-"&amp;AG5069</f>
        <v>14.5-e-A-1-1.5</v>
      </c>
      <c r="Y5069">
        <f>F5069</f>
        <v>14.5</v>
      </c>
      <c r="Z5069" s="2" t="str">
        <f>G5069</f>
        <v>e</v>
      </c>
      <c r="AA5069">
        <f>_xlfn.IFNA(VLOOKUP(X5069,'duo-out'!A$2:Q$5000,5,FALSE),E5069+10*(H5069-1)+1+_xlfn.IFNA(VLOOKUP(D5069,states!A$2:C$10,3,FALSE),1))</f>
        <v>262</v>
      </c>
      <c r="AB5069" t="str">
        <f>IF(V5069="","",V5069)</f>
        <v/>
      </c>
      <c r="AC5069" s="2" t="str">
        <f>_xlfn.IFNA(VLOOKUP(D5069,states!A$2:C$10,2,FALSE),"XX")</f>
        <v>A</v>
      </c>
      <c r="AD5069">
        <f>E5069</f>
        <v>1</v>
      </c>
      <c r="AE5069">
        <f>_xlfn.IFNA(VLOOKUP(D5069,states!A$2:D$10,4,FALSE),0)</f>
        <v>2</v>
      </c>
      <c r="AF5069">
        <v>0.5</v>
      </c>
      <c r="AG5069">
        <f>IF(AE5069=0,AF5069,IF(AE5069=1,IF(F5069=0.5,0.5,IF(H5069=1,0.5,1.5)),IF(F5069=0.5,0.5,IF(H5069=1,2.5,1.5))))</f>
        <v>1.5</v>
      </c>
      <c r="AH5069" s="7">
        <f>IF(AC5069="XX",0,1/C5069^(1/5)*IF(E5069=0,100,1)/(E5069+1)^(1/4))</f>
        <v>1.5309059120638666</v>
      </c>
    </row>
    <row r="5070" spans="1:34">
      <c r="A5070">
        <v>5606</v>
      </c>
      <c r="B5070" s="1">
        <v>23625.131000000001</v>
      </c>
      <c r="C5070" s="6">
        <v>0.05</v>
      </c>
      <c r="D5070" t="s">
        <v>3</v>
      </c>
      <c r="E5070">
        <v>1</v>
      </c>
      <c r="F5070">
        <v>14.5</v>
      </c>
      <c r="G5070" t="s">
        <v>1</v>
      </c>
      <c r="H5070">
        <v>2</v>
      </c>
      <c r="I5070" t="s">
        <v>0</v>
      </c>
      <c r="J5070">
        <v>1</v>
      </c>
      <c r="K5070">
        <v>13.5</v>
      </c>
      <c r="L5070" t="s">
        <v>1</v>
      </c>
      <c r="M5070">
        <v>2</v>
      </c>
      <c r="N5070" t="s">
        <v>5662</v>
      </c>
      <c r="O5070">
        <v>1</v>
      </c>
      <c r="P5070" t="str">
        <f>D5070&amp;"-"&amp;F5070&amp;"-"&amp;G5070&amp;"-"&amp;E5070&amp;"-"&amp;H5070</f>
        <v>A2Delta-14.5-e-1-2</v>
      </c>
      <c r="Q5070" t="str">
        <f>I5070&amp;"-"&amp;K5070&amp;"-"&amp;L5070&amp;"-"&amp;J5070&amp;"-"&amp;M5070</f>
        <v>X2Pi-13.5-e-1-2</v>
      </c>
      <c r="R5070">
        <f>B5070+S5070</f>
        <v>29146.397720660003</v>
      </c>
      <c r="S5070">
        <f>_xlfn.IFNA(VLOOKUP(Q5070,'MARVEL-X'!A$2:I$1400,7,FALSE),VLOOKUP(Q5070,MARVEL!A$2:J$1522,10,FALSE))</f>
        <v>5521.2667206599999</v>
      </c>
      <c r="T5070">
        <f>IF(P5070=P5069,R5070+T5069,R5070)</f>
        <v>145731.95393354801</v>
      </c>
      <c r="U5070">
        <f>IF(P5070=P5069,1+U5069,1)</f>
        <v>5</v>
      </c>
      <c r="V5070" t="str">
        <f t="shared" si="79"/>
        <v/>
      </c>
      <c r="W5070" t="str">
        <f>IF(V5070="","",IF(ABS(V5070-R5070)&gt;W$1,ABS(V5070-R5070),""))</f>
        <v/>
      </c>
      <c r="X5070" t="str">
        <f>Y5070&amp;"-"&amp;Z5070&amp;"-"&amp;AC5070&amp;"-"&amp;AD5070&amp;"-"&amp;AG5070</f>
        <v>14.5-e-A-1-1.5</v>
      </c>
      <c r="Y5070">
        <f>F5070</f>
        <v>14.5</v>
      </c>
      <c r="Z5070" s="2" t="str">
        <f>G5070</f>
        <v>e</v>
      </c>
      <c r="AA5070">
        <f>_xlfn.IFNA(VLOOKUP(X5070,'duo-out'!A$2:Q$5000,5,FALSE),E5070+10*(H5070-1)+1+_xlfn.IFNA(VLOOKUP(D5070,states!A$2:C$10,3,FALSE),1))</f>
        <v>262</v>
      </c>
      <c r="AB5070" t="str">
        <f>IF(V5070="","",V5070)</f>
        <v/>
      </c>
      <c r="AC5070" s="2" t="str">
        <f>_xlfn.IFNA(VLOOKUP(D5070,states!A$2:C$10,2,FALSE),"XX")</f>
        <v>A</v>
      </c>
      <c r="AD5070">
        <f>E5070</f>
        <v>1</v>
      </c>
      <c r="AE5070">
        <f>_xlfn.IFNA(VLOOKUP(D5070,states!A$2:D$10,4,FALSE),0)</f>
        <v>2</v>
      </c>
      <c r="AF5070">
        <v>0.5</v>
      </c>
      <c r="AG5070">
        <f>IF(AE5070=0,AF5070,IF(AE5070=1,IF(F5070=0.5,0.5,IF(H5070=1,0.5,1.5)),IF(F5070=0.5,0.5,IF(H5070=1,2.5,1.5))))</f>
        <v>1.5</v>
      </c>
      <c r="AH5070" s="7">
        <f>IF(AC5070="XX",0,1/C5070^(1/5)*IF(E5070=0,100,1)/(E5070+1)^(1/4))</f>
        <v>1.5309059120638666</v>
      </c>
    </row>
    <row r="5071" spans="1:34">
      <c r="A5071">
        <v>1174</v>
      </c>
      <c r="B5071" s="1">
        <v>22820.82</v>
      </c>
      <c r="C5071" s="6">
        <v>0.05</v>
      </c>
      <c r="D5071" t="s">
        <v>3</v>
      </c>
      <c r="E5071">
        <v>1</v>
      </c>
      <c r="F5071">
        <v>14.5</v>
      </c>
      <c r="G5071" t="s">
        <v>1</v>
      </c>
      <c r="H5071">
        <v>2</v>
      </c>
      <c r="I5071" t="s">
        <v>0</v>
      </c>
      <c r="J5071">
        <v>1</v>
      </c>
      <c r="K5071">
        <v>15.5</v>
      </c>
      <c r="L5071" t="s">
        <v>1</v>
      </c>
      <c r="M5071">
        <v>2</v>
      </c>
      <c r="N5071" t="s">
        <v>1230</v>
      </c>
      <c r="O5071">
        <v>1</v>
      </c>
      <c r="P5071" t="str">
        <f>D5071&amp;"-"&amp;F5071&amp;"-"&amp;G5071&amp;"-"&amp;E5071&amp;"-"&amp;H5071</f>
        <v>A2Delta-14.5-e-1-2</v>
      </c>
      <c r="Q5071" t="str">
        <f>I5071&amp;"-"&amp;K5071&amp;"-"&amp;L5071&amp;"-"&amp;J5071&amp;"-"&amp;M5071</f>
        <v>X2Pi-15.5-e-1-2</v>
      </c>
      <c r="R5071">
        <f>B5071+S5071</f>
        <v>29146.431720656001</v>
      </c>
      <c r="S5071">
        <f>_xlfn.IFNA(VLOOKUP(Q5071,'MARVEL-X'!A$2:I$1400,7,FALSE),VLOOKUP(Q5071,MARVEL!A$2:J$1522,10,FALSE))</f>
        <v>6325.6117206560002</v>
      </c>
      <c r="T5071">
        <f>IF(P5071=P5070,R5071+T5070,R5071)</f>
        <v>174878.385654204</v>
      </c>
      <c r="U5071">
        <f>IF(P5071=P5070,1+U5070,1)</f>
        <v>6</v>
      </c>
      <c r="V5071" t="str">
        <f t="shared" si="79"/>
        <v/>
      </c>
      <c r="W5071" t="str">
        <f>IF(V5071="","",IF(ABS(V5071-R5071)&gt;W$1,ABS(V5071-R5071),""))</f>
        <v/>
      </c>
      <c r="X5071" t="str">
        <f>Y5071&amp;"-"&amp;Z5071&amp;"-"&amp;AC5071&amp;"-"&amp;AD5071&amp;"-"&amp;AG5071</f>
        <v>14.5-e-A-1-1.5</v>
      </c>
      <c r="Y5071">
        <f>F5071</f>
        <v>14.5</v>
      </c>
      <c r="Z5071" s="2" t="str">
        <f>G5071</f>
        <v>e</v>
      </c>
      <c r="AA5071">
        <f>_xlfn.IFNA(VLOOKUP(X5071,'duo-out'!A$2:Q$5000,5,FALSE),E5071+10*(H5071-1)+1+_xlfn.IFNA(VLOOKUP(D5071,states!A$2:C$10,3,FALSE),1))</f>
        <v>262</v>
      </c>
      <c r="AB5071" t="str">
        <f>IF(V5071="","",V5071)</f>
        <v/>
      </c>
      <c r="AC5071" s="2" t="str">
        <f>_xlfn.IFNA(VLOOKUP(D5071,states!A$2:C$10,2,FALSE),"XX")</f>
        <v>A</v>
      </c>
      <c r="AD5071">
        <f>E5071</f>
        <v>1</v>
      </c>
      <c r="AE5071">
        <f>_xlfn.IFNA(VLOOKUP(D5071,states!A$2:D$10,4,FALSE),0)</f>
        <v>2</v>
      </c>
      <c r="AF5071">
        <v>0.5</v>
      </c>
      <c r="AG5071">
        <f>IF(AE5071=0,AF5071,IF(AE5071=1,IF(F5071=0.5,0.5,IF(H5071=1,0.5,1.5)),IF(F5071=0.5,0.5,IF(H5071=1,2.5,1.5))))</f>
        <v>1.5</v>
      </c>
      <c r="AH5071" s="7">
        <f>IF(AC5071="XX",0,1/C5071^(1/5)*IF(E5071=0,100,1)/(E5071+1)^(1/4))</f>
        <v>1.5309059120638666</v>
      </c>
    </row>
    <row r="5072" spans="1:34">
      <c r="A5072">
        <v>1111</v>
      </c>
      <c r="B5072" s="1">
        <v>23226.26</v>
      </c>
      <c r="C5072" s="6">
        <v>0.05</v>
      </c>
      <c r="D5072" t="s">
        <v>3</v>
      </c>
      <c r="E5072">
        <v>1</v>
      </c>
      <c r="F5072">
        <v>14.5</v>
      </c>
      <c r="G5072" t="s">
        <v>1</v>
      </c>
      <c r="H5072">
        <v>2</v>
      </c>
      <c r="I5072" t="s">
        <v>0</v>
      </c>
      <c r="J5072">
        <v>1</v>
      </c>
      <c r="K5072">
        <v>14.5</v>
      </c>
      <c r="L5072" t="s">
        <v>2</v>
      </c>
      <c r="M5072">
        <v>2</v>
      </c>
      <c r="N5072" t="s">
        <v>1167</v>
      </c>
      <c r="O5072">
        <v>1</v>
      </c>
      <c r="P5072" t="str">
        <f>D5072&amp;"-"&amp;F5072&amp;"-"&amp;G5072&amp;"-"&amp;E5072&amp;"-"&amp;H5072</f>
        <v>A2Delta-14.5-e-1-2</v>
      </c>
      <c r="Q5072" t="str">
        <f>I5072&amp;"-"&amp;K5072&amp;"-"&amp;L5072&amp;"-"&amp;J5072&amp;"-"&amp;M5072</f>
        <v>X2Pi-14.5-f-1-2</v>
      </c>
      <c r="R5072">
        <f>B5072+S5072</f>
        <v>29146.376435785998</v>
      </c>
      <c r="S5072">
        <f>_xlfn.IFNA(VLOOKUP(Q5072,'MARVEL-X'!A$2:I$1400,7,FALSE),VLOOKUP(Q5072,MARVEL!A$2:J$1522,10,FALSE))</f>
        <v>5920.1164357859998</v>
      </c>
      <c r="T5072">
        <f>IF(P5072=P5071,R5072+T5071,R5072)</f>
        <v>204024.76208998999</v>
      </c>
      <c r="U5072">
        <f>IF(P5072=P5071,1+U5071,1)</f>
        <v>7</v>
      </c>
      <c r="V5072" t="str">
        <f t="shared" si="79"/>
        <v/>
      </c>
      <c r="W5072" t="str">
        <f>IF(V5072="","",IF(ABS(V5072-R5072)&gt;W$1,ABS(V5072-R5072),""))</f>
        <v/>
      </c>
      <c r="X5072" t="str">
        <f>Y5072&amp;"-"&amp;Z5072&amp;"-"&amp;AC5072&amp;"-"&amp;AD5072&amp;"-"&amp;AG5072</f>
        <v>14.5-e-A-1-1.5</v>
      </c>
      <c r="Y5072">
        <f>F5072</f>
        <v>14.5</v>
      </c>
      <c r="Z5072" s="2" t="str">
        <f>G5072</f>
        <v>e</v>
      </c>
      <c r="AA5072">
        <f>_xlfn.IFNA(VLOOKUP(X5072,'duo-out'!A$2:Q$5000,5,FALSE),E5072+10*(H5072-1)+1+_xlfn.IFNA(VLOOKUP(D5072,states!A$2:C$10,3,FALSE),1))</f>
        <v>262</v>
      </c>
      <c r="AB5072" t="str">
        <f>IF(V5072="","",V5072)</f>
        <v/>
      </c>
      <c r="AC5072" s="2" t="str">
        <f>_xlfn.IFNA(VLOOKUP(D5072,states!A$2:C$10,2,FALSE),"XX")</f>
        <v>A</v>
      </c>
      <c r="AD5072">
        <f>E5072</f>
        <v>1</v>
      </c>
      <c r="AE5072">
        <f>_xlfn.IFNA(VLOOKUP(D5072,states!A$2:D$10,4,FALSE),0)</f>
        <v>2</v>
      </c>
      <c r="AF5072">
        <v>0.5</v>
      </c>
      <c r="AG5072">
        <f>IF(AE5072=0,AF5072,IF(AE5072=1,IF(F5072=0.5,0.5,IF(H5072=1,0.5,1.5)),IF(F5072=0.5,0.5,IF(H5072=1,2.5,1.5))))</f>
        <v>1.5</v>
      </c>
      <c r="AH5072" s="7">
        <f>IF(AC5072="XX",0,1/C5072^(1/5)*IF(E5072=0,100,1)/(E5072+1)^(1/4))</f>
        <v>1.5309059120638666</v>
      </c>
    </row>
    <row r="5073" spans="1:34">
      <c r="A5073">
        <v>1088</v>
      </c>
      <c r="B5073" s="1">
        <v>23625.14</v>
      </c>
      <c r="C5073" s="6">
        <v>0.05</v>
      </c>
      <c r="D5073" t="s">
        <v>3</v>
      </c>
      <c r="E5073">
        <v>1</v>
      </c>
      <c r="F5073">
        <v>14.5</v>
      </c>
      <c r="G5073" t="s">
        <v>1</v>
      </c>
      <c r="H5073">
        <v>2</v>
      </c>
      <c r="I5073" t="s">
        <v>0</v>
      </c>
      <c r="J5073">
        <v>1</v>
      </c>
      <c r="K5073">
        <v>13.5</v>
      </c>
      <c r="L5073" t="s">
        <v>1</v>
      </c>
      <c r="M5073">
        <v>2</v>
      </c>
      <c r="N5073" t="s">
        <v>1144</v>
      </c>
      <c r="O5073">
        <v>1</v>
      </c>
      <c r="P5073" t="str">
        <f>D5073&amp;"-"&amp;F5073&amp;"-"&amp;G5073&amp;"-"&amp;E5073&amp;"-"&amp;H5073</f>
        <v>A2Delta-14.5-e-1-2</v>
      </c>
      <c r="Q5073" t="str">
        <f>I5073&amp;"-"&amp;K5073&amp;"-"&amp;L5073&amp;"-"&amp;J5073&amp;"-"&amp;M5073</f>
        <v>X2Pi-13.5-e-1-2</v>
      </c>
      <c r="R5073">
        <f>B5073+S5073</f>
        <v>29146.406720660001</v>
      </c>
      <c r="S5073">
        <f>_xlfn.IFNA(VLOOKUP(Q5073,'MARVEL-X'!A$2:I$1400,7,FALSE),VLOOKUP(Q5073,MARVEL!A$2:J$1522,10,FALSE))</f>
        <v>5521.2667206599999</v>
      </c>
      <c r="T5073">
        <f>IF(P5073=P5072,R5073+T5072,R5073)</f>
        <v>233171.16881065001</v>
      </c>
      <c r="U5073">
        <f>IF(P5073=P5072,1+U5072,1)</f>
        <v>8</v>
      </c>
      <c r="V5073">
        <f t="shared" si="79"/>
        <v>29146.396101331251</v>
      </c>
      <c r="W5073" t="str">
        <f>IF(V5073="","",IF(ABS(V5073-R5073)&gt;W$1,ABS(V5073-R5073),""))</f>
        <v/>
      </c>
      <c r="X5073" t="str">
        <f>Y5073&amp;"-"&amp;Z5073&amp;"-"&amp;AC5073&amp;"-"&amp;AD5073&amp;"-"&amp;AG5073</f>
        <v>14.5-e-A-1-1.5</v>
      </c>
      <c r="Y5073">
        <f>F5073</f>
        <v>14.5</v>
      </c>
      <c r="Z5073" s="2" t="str">
        <f>G5073</f>
        <v>e</v>
      </c>
      <c r="AA5073">
        <f>_xlfn.IFNA(VLOOKUP(X5073,'duo-out'!A$2:Q$5000,5,FALSE),E5073+10*(H5073-1)+1+_xlfn.IFNA(VLOOKUP(D5073,states!A$2:C$10,3,FALSE),1))</f>
        <v>262</v>
      </c>
      <c r="AB5073">
        <f>IF(V5073="","",V5073)</f>
        <v>29146.396101331251</v>
      </c>
      <c r="AC5073" s="2" t="str">
        <f>_xlfn.IFNA(VLOOKUP(D5073,states!A$2:C$10,2,FALSE),"XX")</f>
        <v>A</v>
      </c>
      <c r="AD5073">
        <f>E5073</f>
        <v>1</v>
      </c>
      <c r="AE5073">
        <f>_xlfn.IFNA(VLOOKUP(D5073,states!A$2:D$10,4,FALSE),0)</f>
        <v>2</v>
      </c>
      <c r="AF5073">
        <v>0.5</v>
      </c>
      <c r="AG5073">
        <f>IF(AE5073=0,AF5073,IF(AE5073=1,IF(F5073=0.5,0.5,IF(H5073=1,0.5,1.5)),IF(F5073=0.5,0.5,IF(H5073=1,2.5,1.5))))</f>
        <v>1.5</v>
      </c>
      <c r="AH5073" s="7">
        <f>IF(AC5073="XX",0,1/C5073^(1/5)*IF(E5073=0,100,1)/(E5073+1)^(1/4))</f>
        <v>1.5309059120638666</v>
      </c>
    </row>
    <row r="5074" spans="1:34">
      <c r="A5074">
        <v>5684</v>
      </c>
      <c r="B5074" s="1">
        <v>23122.616000000002</v>
      </c>
      <c r="C5074" s="6">
        <v>0.1525</v>
      </c>
      <c r="D5074" t="s">
        <v>3</v>
      </c>
      <c r="E5074">
        <v>2</v>
      </c>
      <c r="F5074">
        <v>14.5</v>
      </c>
      <c r="G5074" t="s">
        <v>1</v>
      </c>
      <c r="H5074">
        <v>1</v>
      </c>
      <c r="I5074" t="s">
        <v>0</v>
      </c>
      <c r="J5074">
        <v>2</v>
      </c>
      <c r="K5074">
        <v>14.5</v>
      </c>
      <c r="L5074" t="s">
        <v>2</v>
      </c>
      <c r="M5074">
        <v>1</v>
      </c>
      <c r="N5074" t="s">
        <v>5740</v>
      </c>
      <c r="O5074">
        <v>1</v>
      </c>
      <c r="P5074" t="str">
        <f>D5074&amp;"-"&amp;F5074&amp;"-"&amp;G5074&amp;"-"&amp;E5074&amp;"-"&amp;H5074</f>
        <v>A2Delta-14.5-e-2-1</v>
      </c>
      <c r="Q5074" t="str">
        <f>I5074&amp;"-"&amp;K5074&amp;"-"&amp;L5074&amp;"-"&amp;J5074&amp;"-"&amp;M5074</f>
        <v>X2Pi-14.5-f-2-1</v>
      </c>
      <c r="R5074">
        <f>B5074+S5074</f>
        <v>31142.173202837002</v>
      </c>
      <c r="S5074">
        <f>_xlfn.IFNA(VLOOKUP(Q5074,'MARVEL-X'!A$2:I$1400,7,FALSE),VLOOKUP(Q5074,MARVEL!A$2:J$1522,10,FALSE))</f>
        <v>8019.5572028369997</v>
      </c>
      <c r="T5074">
        <f>IF(P5074=P5073,R5074+T5073,R5074)</f>
        <v>31142.173202837002</v>
      </c>
      <c r="U5074">
        <f>IF(P5074=P5073,1+U5073,1)</f>
        <v>1</v>
      </c>
      <c r="V5074" t="str">
        <f t="shared" si="79"/>
        <v/>
      </c>
      <c r="W5074" t="str">
        <f>IF(V5074="","",IF(ABS(V5074-R5074)&gt;W$1,ABS(V5074-R5074),""))</f>
        <v/>
      </c>
      <c r="X5074" t="str">
        <f>Y5074&amp;"-"&amp;Z5074&amp;"-"&amp;AC5074&amp;"-"&amp;AD5074&amp;"-"&amp;AG5074</f>
        <v>14.5-e-A-2-2.5</v>
      </c>
      <c r="Y5074">
        <f>F5074</f>
        <v>14.5</v>
      </c>
      <c r="Z5074" s="2" t="str">
        <f>G5074</f>
        <v>e</v>
      </c>
      <c r="AA5074">
        <f>_xlfn.IFNA(VLOOKUP(X5074,'duo-out'!A$2:Q$5000,5,FALSE),E5074+10*(H5074-1)+1+_xlfn.IFNA(VLOOKUP(D5074,states!A$2:C$10,3,FALSE),1))</f>
        <v>253</v>
      </c>
      <c r="AB5074" t="str">
        <f>IF(V5074="","",V5074)</f>
        <v/>
      </c>
      <c r="AC5074" s="2" t="str">
        <f>_xlfn.IFNA(VLOOKUP(D5074,states!A$2:C$10,2,FALSE),"XX")</f>
        <v>A</v>
      </c>
      <c r="AD5074">
        <f>E5074</f>
        <v>2</v>
      </c>
      <c r="AE5074">
        <f>_xlfn.IFNA(VLOOKUP(D5074,states!A$2:D$10,4,FALSE),0)</f>
        <v>2</v>
      </c>
      <c r="AF5074">
        <v>0.5</v>
      </c>
      <c r="AG5074">
        <f>IF(AE5074=0,AF5074,IF(AE5074=1,IF(F5074=0.5,0.5,IF(H5074=1,0.5,1.5)),IF(F5074=0.5,0.5,IF(H5074=1,2.5,1.5))))</f>
        <v>2.5</v>
      </c>
      <c r="AH5074" s="7">
        <f>IF(AC5074="XX",0,1/C5074^(1/5)*IF(E5074=0,100,1)/(E5074+1)^(1/4))</f>
        <v>1.1067912513221041</v>
      </c>
    </row>
    <row r="5075" spans="1:34">
      <c r="A5075">
        <v>5652</v>
      </c>
      <c r="B5075" s="1">
        <v>23468.883000000002</v>
      </c>
      <c r="C5075" s="6">
        <v>0.14069999999999999</v>
      </c>
      <c r="D5075" t="s">
        <v>3</v>
      </c>
      <c r="E5075">
        <v>2</v>
      </c>
      <c r="F5075">
        <v>14.5</v>
      </c>
      <c r="G5075" t="s">
        <v>1</v>
      </c>
      <c r="H5075">
        <v>1</v>
      </c>
      <c r="I5075" t="s">
        <v>0</v>
      </c>
      <c r="J5075">
        <v>2</v>
      </c>
      <c r="K5075">
        <v>13.5</v>
      </c>
      <c r="L5075" t="s">
        <v>1</v>
      </c>
      <c r="M5075">
        <v>1</v>
      </c>
      <c r="N5075" t="s">
        <v>5708</v>
      </c>
      <c r="O5075">
        <v>1</v>
      </c>
      <c r="P5075" t="str">
        <f>D5075&amp;"-"&amp;F5075&amp;"-"&amp;G5075&amp;"-"&amp;E5075&amp;"-"&amp;H5075</f>
        <v>A2Delta-14.5-e-2-1</v>
      </c>
      <c r="Q5075" t="str">
        <f>I5075&amp;"-"&amp;K5075&amp;"-"&amp;L5075&amp;"-"&amp;J5075&amp;"-"&amp;M5075</f>
        <v>X2Pi-13.5-e-2-1</v>
      </c>
      <c r="R5075">
        <f>B5075+S5075</f>
        <v>31142.170332072001</v>
      </c>
      <c r="S5075">
        <f>_xlfn.IFNA(VLOOKUP(Q5075,'MARVEL-X'!A$2:I$1400,7,FALSE),VLOOKUP(Q5075,MARVEL!A$2:J$1522,10,FALSE))</f>
        <v>7673.287332072</v>
      </c>
      <c r="T5075">
        <f>IF(P5075=P5074,R5075+T5074,R5075)</f>
        <v>62284.343534909</v>
      </c>
      <c r="U5075">
        <f>IF(P5075=P5074,1+U5074,1)</f>
        <v>2</v>
      </c>
      <c r="V5075" t="str">
        <f t="shared" si="79"/>
        <v/>
      </c>
      <c r="W5075" t="str">
        <f>IF(V5075="","",IF(ABS(V5075-R5075)&gt;W$1,ABS(V5075-R5075),""))</f>
        <v/>
      </c>
      <c r="X5075" t="str">
        <f>Y5075&amp;"-"&amp;Z5075&amp;"-"&amp;AC5075&amp;"-"&amp;AD5075&amp;"-"&amp;AG5075</f>
        <v>14.5-e-A-2-2.5</v>
      </c>
      <c r="Y5075">
        <f>F5075</f>
        <v>14.5</v>
      </c>
      <c r="Z5075" s="2" t="str">
        <f>G5075</f>
        <v>e</v>
      </c>
      <c r="AA5075">
        <f>_xlfn.IFNA(VLOOKUP(X5075,'duo-out'!A$2:Q$5000,5,FALSE),E5075+10*(H5075-1)+1+_xlfn.IFNA(VLOOKUP(D5075,states!A$2:C$10,3,FALSE),1))</f>
        <v>253</v>
      </c>
      <c r="AB5075" t="str">
        <f>IF(V5075="","",V5075)</f>
        <v/>
      </c>
      <c r="AC5075" s="2" t="str">
        <f>_xlfn.IFNA(VLOOKUP(D5075,states!A$2:C$10,2,FALSE),"XX")</f>
        <v>A</v>
      </c>
      <c r="AD5075">
        <f>E5075</f>
        <v>2</v>
      </c>
      <c r="AE5075">
        <f>_xlfn.IFNA(VLOOKUP(D5075,states!A$2:D$10,4,FALSE),0)</f>
        <v>2</v>
      </c>
      <c r="AF5075">
        <v>0.5</v>
      </c>
      <c r="AG5075">
        <f>IF(AE5075=0,AF5075,IF(AE5075=1,IF(F5075=0.5,0.5,IF(H5075=1,0.5,1.5)),IF(F5075=0.5,0.5,IF(H5075=1,2.5,1.5))))</f>
        <v>2.5</v>
      </c>
      <c r="AH5075" s="7">
        <f>IF(AC5075="XX",0,1/C5075^(1/5)*IF(E5075=0,100,1)/(E5075+1)^(1/4))</f>
        <v>1.1247625995945141</v>
      </c>
    </row>
    <row r="5076" spans="1:34">
      <c r="A5076">
        <v>1282</v>
      </c>
      <c r="B5076" s="1">
        <v>22739.85</v>
      </c>
      <c r="C5076" s="6">
        <v>0.251</v>
      </c>
      <c r="D5076" t="s">
        <v>3</v>
      </c>
      <c r="E5076">
        <v>2</v>
      </c>
      <c r="F5076">
        <v>14.5</v>
      </c>
      <c r="G5076" t="s">
        <v>1</v>
      </c>
      <c r="H5076">
        <v>1</v>
      </c>
      <c r="I5076" t="s">
        <v>0</v>
      </c>
      <c r="J5076">
        <v>2</v>
      </c>
      <c r="K5076">
        <v>15.5</v>
      </c>
      <c r="L5076" t="s">
        <v>1</v>
      </c>
      <c r="M5076">
        <v>1</v>
      </c>
      <c r="N5076" t="s">
        <v>1338</v>
      </c>
      <c r="O5076">
        <v>1</v>
      </c>
      <c r="P5076" t="str">
        <f>D5076&amp;"-"&amp;F5076&amp;"-"&amp;G5076&amp;"-"&amp;E5076&amp;"-"&amp;H5076</f>
        <v>A2Delta-14.5-e-2-1</v>
      </c>
      <c r="Q5076" t="str">
        <f>I5076&amp;"-"&amp;K5076&amp;"-"&amp;L5076&amp;"-"&amp;J5076&amp;"-"&amp;M5076</f>
        <v>X2Pi-15.5-e-2-1</v>
      </c>
      <c r="R5076">
        <f>B5076+S5076</f>
        <v>31141.924098291998</v>
      </c>
      <c r="S5076">
        <f>_xlfn.IFNA(VLOOKUP(Q5076,'MARVEL-X'!A$2:I$1400,7,FALSE),VLOOKUP(Q5076,MARVEL!A$2:J$1522,10,FALSE))</f>
        <v>8402.0740982919997</v>
      </c>
      <c r="T5076">
        <f>IF(P5076=P5075,R5076+T5075,R5076)</f>
        <v>93426.267633201001</v>
      </c>
      <c r="U5076">
        <f>IF(P5076=P5075,1+U5075,1)</f>
        <v>3</v>
      </c>
      <c r="V5076" t="str">
        <f t="shared" si="79"/>
        <v/>
      </c>
      <c r="W5076" t="str">
        <f>IF(V5076="","",IF(ABS(V5076-R5076)&gt;W$1,ABS(V5076-R5076),""))</f>
        <v/>
      </c>
      <c r="X5076" t="str">
        <f>Y5076&amp;"-"&amp;Z5076&amp;"-"&amp;AC5076&amp;"-"&amp;AD5076&amp;"-"&amp;AG5076</f>
        <v>14.5-e-A-2-2.5</v>
      </c>
      <c r="Y5076">
        <f>F5076</f>
        <v>14.5</v>
      </c>
      <c r="Z5076" s="2" t="str">
        <f>G5076</f>
        <v>e</v>
      </c>
      <c r="AA5076">
        <f>_xlfn.IFNA(VLOOKUP(X5076,'duo-out'!A$2:Q$5000,5,FALSE),E5076+10*(H5076-1)+1+_xlfn.IFNA(VLOOKUP(D5076,states!A$2:C$10,3,FALSE),1))</f>
        <v>253</v>
      </c>
      <c r="AB5076" t="str">
        <f>IF(V5076="","",V5076)</f>
        <v/>
      </c>
      <c r="AC5076" s="2" t="str">
        <f>_xlfn.IFNA(VLOOKUP(D5076,states!A$2:C$10,2,FALSE),"XX")</f>
        <v>A</v>
      </c>
      <c r="AD5076">
        <f>E5076</f>
        <v>2</v>
      </c>
      <c r="AE5076">
        <f>_xlfn.IFNA(VLOOKUP(D5076,states!A$2:D$10,4,FALSE),0)</f>
        <v>2</v>
      </c>
      <c r="AF5076">
        <v>0.5</v>
      </c>
      <c r="AG5076">
        <f>IF(AE5076=0,AF5076,IF(AE5076=1,IF(F5076=0.5,0.5,IF(H5076=1,0.5,1.5)),IF(F5076=0.5,0.5,IF(H5076=1,2.5,1.5))))</f>
        <v>2.5</v>
      </c>
      <c r="AH5076" s="7">
        <f>IF(AC5076="XX",0,1/C5076^(1/5)*IF(E5076=0,100,1)/(E5076+1)^(1/4))</f>
        <v>1.0018090301273128</v>
      </c>
    </row>
    <row r="5077" spans="1:34">
      <c r="A5077">
        <v>1260</v>
      </c>
      <c r="B5077" s="1">
        <v>23122.98</v>
      </c>
      <c r="C5077" s="6">
        <v>0.55289999999999995</v>
      </c>
      <c r="D5077" t="s">
        <v>3</v>
      </c>
      <c r="E5077">
        <v>2</v>
      </c>
      <c r="F5077">
        <v>14.5</v>
      </c>
      <c r="G5077" t="s">
        <v>1</v>
      </c>
      <c r="H5077">
        <v>1</v>
      </c>
      <c r="I5077" t="s">
        <v>0</v>
      </c>
      <c r="J5077">
        <v>2</v>
      </c>
      <c r="K5077">
        <v>14.5</v>
      </c>
      <c r="L5077" t="s">
        <v>2</v>
      </c>
      <c r="M5077">
        <v>1</v>
      </c>
      <c r="N5077" t="s">
        <v>1316</v>
      </c>
      <c r="O5077">
        <v>1</v>
      </c>
      <c r="P5077" t="str">
        <f>D5077&amp;"-"&amp;F5077&amp;"-"&amp;G5077&amp;"-"&amp;E5077&amp;"-"&amp;H5077</f>
        <v>A2Delta-14.5-e-2-1</v>
      </c>
      <c r="Q5077" t="str">
        <f>I5077&amp;"-"&amp;K5077&amp;"-"&amp;L5077&amp;"-"&amp;J5077&amp;"-"&amp;M5077</f>
        <v>X2Pi-14.5-f-2-1</v>
      </c>
      <c r="R5077">
        <f>B5077+S5077</f>
        <v>31142.537202837</v>
      </c>
      <c r="S5077">
        <f>_xlfn.IFNA(VLOOKUP(Q5077,'MARVEL-X'!A$2:I$1400,7,FALSE),VLOOKUP(Q5077,MARVEL!A$2:J$1522,10,FALSE))</f>
        <v>8019.5572028369997</v>
      </c>
      <c r="T5077">
        <f>IF(P5077=P5076,R5077+T5076,R5077)</f>
        <v>124568.80483603801</v>
      </c>
      <c r="U5077">
        <f>IF(P5077=P5076,1+U5076,1)</f>
        <v>4</v>
      </c>
      <c r="V5077" t="str">
        <f t="shared" si="79"/>
        <v/>
      </c>
      <c r="W5077" t="str">
        <f>IF(V5077="","",IF(ABS(V5077-R5077)&gt;W$1,ABS(V5077-R5077),""))</f>
        <v/>
      </c>
      <c r="X5077" t="str">
        <f>Y5077&amp;"-"&amp;Z5077&amp;"-"&amp;AC5077&amp;"-"&amp;AD5077&amp;"-"&amp;AG5077</f>
        <v>14.5-e-A-2-2.5</v>
      </c>
      <c r="Y5077">
        <f>F5077</f>
        <v>14.5</v>
      </c>
      <c r="Z5077" s="2" t="str">
        <f>G5077</f>
        <v>e</v>
      </c>
      <c r="AA5077">
        <f>_xlfn.IFNA(VLOOKUP(X5077,'duo-out'!A$2:Q$5000,5,FALSE),E5077+10*(H5077-1)+1+_xlfn.IFNA(VLOOKUP(D5077,states!A$2:C$10,3,FALSE),1))</f>
        <v>253</v>
      </c>
      <c r="AB5077" t="str">
        <f>IF(V5077="","",V5077)</f>
        <v/>
      </c>
      <c r="AC5077" s="2" t="str">
        <f>_xlfn.IFNA(VLOOKUP(D5077,states!A$2:C$10,2,FALSE),"XX")</f>
        <v>A</v>
      </c>
      <c r="AD5077">
        <f>E5077</f>
        <v>2</v>
      </c>
      <c r="AE5077">
        <f>_xlfn.IFNA(VLOOKUP(D5077,states!A$2:D$10,4,FALSE),0)</f>
        <v>2</v>
      </c>
      <c r="AF5077">
        <v>0.5</v>
      </c>
      <c r="AG5077">
        <f>IF(AE5077=0,AF5077,IF(AE5077=1,IF(F5077=0.5,0.5,IF(H5077=1,0.5,1.5)),IF(F5077=0.5,0.5,IF(H5077=1,2.5,1.5))))</f>
        <v>2.5</v>
      </c>
      <c r="AH5077" s="7">
        <f>IF(AC5077="XX",0,1/C5077^(1/5)*IF(E5077=0,100,1)/(E5077+1)^(1/4))</f>
        <v>0.85544160437439842</v>
      </c>
    </row>
    <row r="5078" spans="1:34">
      <c r="A5078">
        <v>1196</v>
      </c>
      <c r="B5078" s="1">
        <v>23468.9</v>
      </c>
      <c r="C5078" s="6">
        <v>0.15939999999999999</v>
      </c>
      <c r="D5078" t="s">
        <v>3</v>
      </c>
      <c r="E5078">
        <v>2</v>
      </c>
      <c r="F5078">
        <v>14.5</v>
      </c>
      <c r="G5078" t="s">
        <v>1</v>
      </c>
      <c r="H5078">
        <v>1</v>
      </c>
      <c r="I5078" t="s">
        <v>0</v>
      </c>
      <c r="J5078">
        <v>2</v>
      </c>
      <c r="K5078">
        <v>13.5</v>
      </c>
      <c r="L5078" t="s">
        <v>1</v>
      </c>
      <c r="M5078">
        <v>1</v>
      </c>
      <c r="N5078" t="s">
        <v>1252</v>
      </c>
      <c r="O5078">
        <v>1</v>
      </c>
      <c r="P5078" t="str">
        <f>D5078&amp;"-"&amp;F5078&amp;"-"&amp;G5078&amp;"-"&amp;E5078&amp;"-"&amp;H5078</f>
        <v>A2Delta-14.5-e-2-1</v>
      </c>
      <c r="Q5078" t="str">
        <f>I5078&amp;"-"&amp;K5078&amp;"-"&amp;L5078&amp;"-"&amp;J5078&amp;"-"&amp;M5078</f>
        <v>X2Pi-13.5-e-2-1</v>
      </c>
      <c r="R5078">
        <f>B5078+S5078</f>
        <v>31142.187332072001</v>
      </c>
      <c r="S5078">
        <f>_xlfn.IFNA(VLOOKUP(Q5078,'MARVEL-X'!A$2:I$1400,7,FALSE),VLOOKUP(Q5078,MARVEL!A$2:J$1522,10,FALSE))</f>
        <v>7673.287332072</v>
      </c>
      <c r="T5078">
        <f>IF(P5078=P5077,R5078+T5077,R5078)</f>
        <v>155710.99216811001</v>
      </c>
      <c r="U5078">
        <f>IF(P5078=P5077,1+U5077,1)</f>
        <v>5</v>
      </c>
      <c r="V5078" t="str">
        <f t="shared" si="79"/>
        <v/>
      </c>
      <c r="W5078" t="str">
        <f>IF(V5078="","",IF(ABS(V5078-R5078)&gt;W$1,ABS(V5078-R5078),""))</f>
        <v/>
      </c>
      <c r="X5078" t="str">
        <f>Y5078&amp;"-"&amp;Z5078&amp;"-"&amp;AC5078&amp;"-"&amp;AD5078&amp;"-"&amp;AG5078</f>
        <v>14.5-e-A-2-2.5</v>
      </c>
      <c r="Y5078">
        <f>F5078</f>
        <v>14.5</v>
      </c>
      <c r="Z5078" s="2" t="str">
        <f>G5078</f>
        <v>e</v>
      </c>
      <c r="AA5078">
        <f>_xlfn.IFNA(VLOOKUP(X5078,'duo-out'!A$2:Q$5000,5,FALSE),E5078+10*(H5078-1)+1+_xlfn.IFNA(VLOOKUP(D5078,states!A$2:C$10,3,FALSE),1))</f>
        <v>253</v>
      </c>
      <c r="AB5078" t="str">
        <f>IF(V5078="","",V5078)</f>
        <v/>
      </c>
      <c r="AC5078" s="2" t="str">
        <f>_xlfn.IFNA(VLOOKUP(D5078,states!A$2:C$10,2,FALSE),"XX")</f>
        <v>A</v>
      </c>
      <c r="AD5078">
        <f>E5078</f>
        <v>2</v>
      </c>
      <c r="AE5078">
        <f>_xlfn.IFNA(VLOOKUP(D5078,states!A$2:D$10,4,FALSE),0)</f>
        <v>2</v>
      </c>
      <c r="AF5078">
        <v>0.5</v>
      </c>
      <c r="AG5078">
        <f>IF(AE5078=0,AF5078,IF(AE5078=1,IF(F5078=0.5,0.5,IF(H5078=1,0.5,1.5)),IF(F5078=0.5,0.5,IF(H5078=1,2.5,1.5))))</f>
        <v>2.5</v>
      </c>
      <c r="AH5078" s="7">
        <f>IF(AC5078="XX",0,1/C5078^(1/5)*IF(E5078=0,100,1)/(E5078+1)^(1/4))</f>
        <v>1.0970388883136699</v>
      </c>
    </row>
    <row r="5079" spans="1:34">
      <c r="A5079">
        <v>5894</v>
      </c>
      <c r="B5079" s="1">
        <v>23468.95</v>
      </c>
      <c r="C5079" s="6">
        <v>0.5</v>
      </c>
      <c r="D5079" t="s">
        <v>3</v>
      </c>
      <c r="E5079">
        <v>2</v>
      </c>
      <c r="F5079">
        <v>14.5</v>
      </c>
      <c r="G5079" t="s">
        <v>1</v>
      </c>
      <c r="H5079">
        <v>1</v>
      </c>
      <c r="I5079" t="s">
        <v>0</v>
      </c>
      <c r="J5079">
        <v>2</v>
      </c>
      <c r="K5079">
        <v>13.5</v>
      </c>
      <c r="L5079" t="s">
        <v>1</v>
      </c>
      <c r="M5079">
        <v>1</v>
      </c>
      <c r="N5079" t="s">
        <v>5950</v>
      </c>
      <c r="O5079">
        <v>1</v>
      </c>
      <c r="P5079" t="str">
        <f>D5079&amp;"-"&amp;F5079&amp;"-"&amp;G5079&amp;"-"&amp;E5079&amp;"-"&amp;H5079</f>
        <v>A2Delta-14.5-e-2-1</v>
      </c>
      <c r="Q5079" t="str">
        <f>I5079&amp;"-"&amp;K5079&amp;"-"&amp;L5079&amp;"-"&amp;J5079&amp;"-"&amp;M5079</f>
        <v>X2Pi-13.5-e-2-1</v>
      </c>
      <c r="R5079">
        <f>B5079+S5079</f>
        <v>31142.237332072</v>
      </c>
      <c r="S5079">
        <f>_xlfn.IFNA(VLOOKUP(Q5079,'MARVEL-X'!A$2:I$1400,7,FALSE),VLOOKUP(Q5079,MARVEL!A$2:J$1522,10,FALSE))</f>
        <v>7673.287332072</v>
      </c>
      <c r="T5079">
        <f>IF(P5079=P5078,R5079+T5078,R5079)</f>
        <v>186853.229500182</v>
      </c>
      <c r="U5079">
        <f>IF(P5079=P5078,1+U5078,1)</f>
        <v>6</v>
      </c>
      <c r="V5079">
        <f t="shared" si="79"/>
        <v>31142.204916696999</v>
      </c>
      <c r="W5079" t="str">
        <f>IF(V5079="","",IF(ABS(V5079-R5079)&gt;W$1,ABS(V5079-R5079),""))</f>
        <v/>
      </c>
      <c r="X5079" t="str">
        <f>Y5079&amp;"-"&amp;Z5079&amp;"-"&amp;AC5079&amp;"-"&amp;AD5079&amp;"-"&amp;AG5079</f>
        <v>14.5-e-A-2-2.5</v>
      </c>
      <c r="Y5079">
        <f>F5079</f>
        <v>14.5</v>
      </c>
      <c r="Z5079" s="2" t="str">
        <f>G5079</f>
        <v>e</v>
      </c>
      <c r="AA5079">
        <f>_xlfn.IFNA(VLOOKUP(X5079,'duo-out'!A$2:Q$5000,5,FALSE),E5079+10*(H5079-1)+1+_xlfn.IFNA(VLOOKUP(D5079,states!A$2:C$10,3,FALSE),1))</f>
        <v>253</v>
      </c>
      <c r="AB5079">
        <f>IF(V5079="","",V5079)</f>
        <v>31142.204916696999</v>
      </c>
      <c r="AC5079" s="2" t="str">
        <f>_xlfn.IFNA(VLOOKUP(D5079,states!A$2:C$10,2,FALSE),"XX")</f>
        <v>A</v>
      </c>
      <c r="AD5079">
        <f>E5079</f>
        <v>2</v>
      </c>
      <c r="AE5079">
        <f>_xlfn.IFNA(VLOOKUP(D5079,states!A$2:D$10,4,FALSE),0)</f>
        <v>2</v>
      </c>
      <c r="AF5079">
        <v>0.5</v>
      </c>
      <c r="AG5079">
        <f>IF(AE5079=0,AF5079,IF(AE5079=1,IF(F5079=0.5,0.5,IF(H5079=1,0.5,1.5)),IF(F5079=0.5,0.5,IF(H5079=1,2.5,1.5))))</f>
        <v>2.5</v>
      </c>
      <c r="AH5079" s="7">
        <f>IF(AC5079="XX",0,1/C5079^(1/5)*IF(E5079=0,100,1)/(E5079+1)^(1/4))</f>
        <v>0.87282200217602857</v>
      </c>
    </row>
    <row r="5080" spans="1:34">
      <c r="A5080">
        <v>5745</v>
      </c>
      <c r="B5080" s="1">
        <v>23113.043000000001</v>
      </c>
      <c r="C5080" s="6">
        <v>6.3909999999999995E-2</v>
      </c>
      <c r="D5080" t="s">
        <v>3</v>
      </c>
      <c r="E5080">
        <v>2</v>
      </c>
      <c r="F5080">
        <v>14.5</v>
      </c>
      <c r="G5080" t="s">
        <v>1</v>
      </c>
      <c r="H5080">
        <v>2</v>
      </c>
      <c r="I5080" t="s">
        <v>0</v>
      </c>
      <c r="J5080">
        <v>2</v>
      </c>
      <c r="K5080">
        <v>14.5</v>
      </c>
      <c r="L5080" t="s">
        <v>2</v>
      </c>
      <c r="M5080">
        <v>2</v>
      </c>
      <c r="N5080" t="s">
        <v>5801</v>
      </c>
      <c r="O5080">
        <v>1</v>
      </c>
      <c r="P5080" t="str">
        <f>D5080&amp;"-"&amp;F5080&amp;"-"&amp;G5080&amp;"-"&amp;E5080&amp;"-"&amp;H5080</f>
        <v>A2Delta-14.5-e-2-2</v>
      </c>
      <c r="Q5080" t="str">
        <f>I5080&amp;"-"&amp;K5080&amp;"-"&amp;L5080&amp;"-"&amp;J5080&amp;"-"&amp;M5080</f>
        <v>X2Pi-14.5-f-2-2</v>
      </c>
      <c r="R5080">
        <f>B5080+S5080</f>
        <v>31514.879611406002</v>
      </c>
      <c r="S5080">
        <f>_xlfn.IFNA(VLOOKUP(Q5080,'MARVEL-X'!A$2:I$1400,7,FALSE),VLOOKUP(Q5080,MARVEL!A$2:J$1522,10,FALSE))</f>
        <v>8401.8366114060009</v>
      </c>
      <c r="T5080">
        <f>IF(P5080=P5079,R5080+T5079,R5080)</f>
        <v>31514.879611406002</v>
      </c>
      <c r="U5080">
        <f>IF(P5080=P5079,1+U5079,1)</f>
        <v>1</v>
      </c>
      <c r="V5080" t="str">
        <f t="shared" si="79"/>
        <v/>
      </c>
      <c r="W5080" t="str">
        <f>IF(V5080="","",IF(ABS(V5080-R5080)&gt;W$1,ABS(V5080-R5080),""))</f>
        <v/>
      </c>
      <c r="X5080" t="str">
        <f>Y5080&amp;"-"&amp;Z5080&amp;"-"&amp;AC5080&amp;"-"&amp;AD5080&amp;"-"&amp;AG5080</f>
        <v>14.5-e-A-2-1.5</v>
      </c>
      <c r="Y5080">
        <f>F5080</f>
        <v>14.5</v>
      </c>
      <c r="Z5080" s="2" t="str">
        <f>G5080</f>
        <v>e</v>
      </c>
      <c r="AA5080">
        <f>_xlfn.IFNA(VLOOKUP(X5080,'duo-out'!A$2:Q$5000,5,FALSE),E5080+10*(H5080-1)+1+_xlfn.IFNA(VLOOKUP(D5080,states!A$2:C$10,3,FALSE),1))</f>
        <v>263</v>
      </c>
      <c r="AB5080" t="str">
        <f>IF(V5080="","",V5080)</f>
        <v/>
      </c>
      <c r="AC5080" s="2" t="str">
        <f>_xlfn.IFNA(VLOOKUP(D5080,states!A$2:C$10,2,FALSE),"XX")</f>
        <v>A</v>
      </c>
      <c r="AD5080">
        <f>E5080</f>
        <v>2</v>
      </c>
      <c r="AE5080">
        <f>_xlfn.IFNA(VLOOKUP(D5080,states!A$2:D$10,4,FALSE),0)</f>
        <v>2</v>
      </c>
      <c r="AF5080">
        <v>0.5</v>
      </c>
      <c r="AG5080">
        <f>IF(AE5080=0,AF5080,IF(AE5080=1,IF(F5080=0.5,0.5,IF(H5080=1,0.5,1.5)),IF(F5080=0.5,0.5,IF(H5080=1,2.5,1.5))))</f>
        <v>1.5</v>
      </c>
      <c r="AH5080" s="7">
        <f>IF(AC5080="XX",0,1/C5080^(1/5)*IF(E5080=0,100,1)/(E5080+1)^(1/4))</f>
        <v>1.3170610998601375</v>
      </c>
    </row>
    <row r="5081" spans="1:34">
      <c r="A5081">
        <v>1442</v>
      </c>
      <c r="B5081" s="1">
        <v>22723.53</v>
      </c>
      <c r="C5081" s="6">
        <v>0.14760000000000001</v>
      </c>
      <c r="D5081" t="s">
        <v>3</v>
      </c>
      <c r="E5081">
        <v>2</v>
      </c>
      <c r="F5081">
        <v>14.5</v>
      </c>
      <c r="G5081" t="s">
        <v>1</v>
      </c>
      <c r="H5081">
        <v>2</v>
      </c>
      <c r="I5081" t="s">
        <v>0</v>
      </c>
      <c r="J5081">
        <v>2</v>
      </c>
      <c r="K5081">
        <v>15.5</v>
      </c>
      <c r="L5081" t="s">
        <v>1</v>
      </c>
      <c r="M5081">
        <v>2</v>
      </c>
      <c r="N5081" t="s">
        <v>1498</v>
      </c>
      <c r="O5081">
        <v>1</v>
      </c>
      <c r="P5081" t="str">
        <f>D5081&amp;"-"&amp;F5081&amp;"-"&amp;G5081&amp;"-"&amp;E5081&amp;"-"&amp;H5081</f>
        <v>A2Delta-14.5-e-2-2</v>
      </c>
      <c r="Q5081" t="str">
        <f>I5081&amp;"-"&amp;K5081&amp;"-"&amp;L5081&amp;"-"&amp;J5081&amp;"-"&amp;M5081</f>
        <v>X2Pi-15.5-e-2-2</v>
      </c>
      <c r="R5081">
        <f>B5081+S5081</f>
        <v>31514.735629461</v>
      </c>
      <c r="S5081">
        <f>_xlfn.IFNA(VLOOKUP(Q5081,'MARVEL-X'!A$2:I$1400,7,FALSE),VLOOKUP(Q5081,MARVEL!A$2:J$1522,10,FALSE))</f>
        <v>8791.2056294609993</v>
      </c>
      <c r="T5081">
        <f>IF(P5081=P5080,R5081+T5080,R5081)</f>
        <v>63029.615240867002</v>
      </c>
      <c r="U5081">
        <f>IF(P5081=P5080,1+U5080,1)</f>
        <v>2</v>
      </c>
      <c r="V5081" t="str">
        <f t="shared" si="79"/>
        <v/>
      </c>
      <c r="W5081" t="str">
        <f>IF(V5081="","",IF(ABS(V5081-R5081)&gt;W$1,ABS(V5081-R5081),""))</f>
        <v/>
      </c>
      <c r="X5081" t="str">
        <f>Y5081&amp;"-"&amp;Z5081&amp;"-"&amp;AC5081&amp;"-"&amp;AD5081&amp;"-"&amp;AG5081</f>
        <v>14.5-e-A-2-1.5</v>
      </c>
      <c r="Y5081">
        <f>F5081</f>
        <v>14.5</v>
      </c>
      <c r="Z5081" s="2" t="str">
        <f>G5081</f>
        <v>e</v>
      </c>
      <c r="AA5081">
        <f>_xlfn.IFNA(VLOOKUP(X5081,'duo-out'!A$2:Q$5000,5,FALSE),E5081+10*(H5081-1)+1+_xlfn.IFNA(VLOOKUP(D5081,states!A$2:C$10,3,FALSE),1))</f>
        <v>263</v>
      </c>
      <c r="AB5081" t="str">
        <f>IF(V5081="","",V5081)</f>
        <v/>
      </c>
      <c r="AC5081" s="2" t="str">
        <f>_xlfn.IFNA(VLOOKUP(D5081,states!A$2:C$10,2,FALSE),"XX")</f>
        <v>A</v>
      </c>
      <c r="AD5081">
        <f>E5081</f>
        <v>2</v>
      </c>
      <c r="AE5081">
        <f>_xlfn.IFNA(VLOOKUP(D5081,states!A$2:D$10,4,FALSE),0)</f>
        <v>2</v>
      </c>
      <c r="AF5081">
        <v>0.5</v>
      </c>
      <c r="AG5081">
        <f>IF(AE5081=0,AF5081,IF(AE5081=1,IF(F5081=0.5,0.5,IF(H5081=1,0.5,1.5)),IF(F5081=0.5,0.5,IF(H5081=1,2.5,1.5))))</f>
        <v>1.5</v>
      </c>
      <c r="AH5081" s="7">
        <f>IF(AC5081="XX",0,1/C5081^(1/5)*IF(E5081=0,100,1)/(E5081+1)^(1/4))</f>
        <v>1.1140441817719227</v>
      </c>
    </row>
    <row r="5082" spans="1:34">
      <c r="A5082">
        <v>1392</v>
      </c>
      <c r="B5082" s="1">
        <v>23121.14</v>
      </c>
      <c r="C5082" s="6">
        <v>0.15160000000000001</v>
      </c>
      <c r="D5082" t="s">
        <v>3</v>
      </c>
      <c r="E5082">
        <v>2</v>
      </c>
      <c r="F5082">
        <v>14.5</v>
      </c>
      <c r="G5082" t="s">
        <v>1</v>
      </c>
      <c r="H5082">
        <v>2</v>
      </c>
      <c r="I5082" t="s">
        <v>0</v>
      </c>
      <c r="J5082">
        <v>2</v>
      </c>
      <c r="K5082">
        <v>14.5</v>
      </c>
      <c r="L5082" t="s">
        <v>1</v>
      </c>
      <c r="M5082">
        <v>2</v>
      </c>
      <c r="N5082" t="s">
        <v>1448</v>
      </c>
      <c r="O5082">
        <v>1</v>
      </c>
      <c r="P5082" t="str">
        <f>D5082&amp;"-"&amp;F5082&amp;"-"&amp;G5082&amp;"-"&amp;E5082&amp;"-"&amp;H5082</f>
        <v>A2Delta-14.5-e-2-2</v>
      </c>
      <c r="Q5082" t="str">
        <f>I5082&amp;"-"&amp;K5082&amp;"-"&amp;L5082&amp;"-"&amp;J5082&amp;"-"&amp;M5082</f>
        <v>X2Pi-14.5-e-2-2</v>
      </c>
      <c r="R5082">
        <f>B5082+S5082</f>
        <v>31514.968720658999</v>
      </c>
      <c r="S5082">
        <f>_xlfn.IFNA(VLOOKUP(Q5082,'MARVEL-X'!A$2:I$1400,7,FALSE),VLOOKUP(Q5082,MARVEL!A$2:J$1522,10,FALSE))</f>
        <v>8393.8287206589994</v>
      </c>
      <c r="T5082">
        <f>IF(P5082=P5081,R5082+T5081,R5082)</f>
        <v>94544.583961526005</v>
      </c>
      <c r="U5082">
        <f>IF(P5082=P5081,1+U5081,1)</f>
        <v>3</v>
      </c>
      <c r="V5082" t="str">
        <f t="shared" si="79"/>
        <v/>
      </c>
      <c r="W5082" t="str">
        <f>IF(V5082="","",IF(ABS(V5082-R5082)&gt;W$1,ABS(V5082-R5082),""))</f>
        <v/>
      </c>
      <c r="X5082" t="str">
        <f>Y5082&amp;"-"&amp;Z5082&amp;"-"&amp;AC5082&amp;"-"&amp;AD5082&amp;"-"&amp;AG5082</f>
        <v>14.5-e-A-2-1.5</v>
      </c>
      <c r="Y5082">
        <f>F5082</f>
        <v>14.5</v>
      </c>
      <c r="Z5082" s="2" t="str">
        <f>G5082</f>
        <v>e</v>
      </c>
      <c r="AA5082">
        <f>_xlfn.IFNA(VLOOKUP(X5082,'duo-out'!A$2:Q$5000,5,FALSE),E5082+10*(H5082-1)+1+_xlfn.IFNA(VLOOKUP(D5082,states!A$2:C$10,3,FALSE),1))</f>
        <v>263</v>
      </c>
      <c r="AB5082" t="str">
        <f>IF(V5082="","",V5082)</f>
        <v/>
      </c>
      <c r="AC5082" s="2" t="str">
        <f>_xlfn.IFNA(VLOOKUP(D5082,states!A$2:C$10,2,FALSE),"XX")</f>
        <v>A</v>
      </c>
      <c r="AD5082">
        <f>E5082</f>
        <v>2</v>
      </c>
      <c r="AE5082">
        <f>_xlfn.IFNA(VLOOKUP(D5082,states!A$2:D$10,4,FALSE),0)</f>
        <v>2</v>
      </c>
      <c r="AF5082">
        <v>0.5</v>
      </c>
      <c r="AG5082">
        <f>IF(AE5082=0,AF5082,IF(AE5082=1,IF(F5082=0.5,0.5,IF(H5082=1,0.5,1.5)),IF(F5082=0.5,0.5,IF(H5082=1,2.5,1.5))))</f>
        <v>1.5</v>
      </c>
      <c r="AH5082" s="7">
        <f>IF(AC5082="XX",0,1/C5082^(1/5)*IF(E5082=0,100,1)/(E5082+1)^(1/4))</f>
        <v>1.1081022738541197</v>
      </c>
    </row>
    <row r="5083" spans="1:34">
      <c r="A5083">
        <v>1353</v>
      </c>
      <c r="B5083" s="1">
        <v>23496.01</v>
      </c>
      <c r="C5083" s="6">
        <v>7.1470000000000006E-2</v>
      </c>
      <c r="D5083" t="s">
        <v>3</v>
      </c>
      <c r="E5083">
        <v>2</v>
      </c>
      <c r="F5083">
        <v>14.5</v>
      </c>
      <c r="G5083" t="s">
        <v>1</v>
      </c>
      <c r="H5083">
        <v>2</v>
      </c>
      <c r="I5083" t="s">
        <v>0</v>
      </c>
      <c r="J5083">
        <v>2</v>
      </c>
      <c r="K5083">
        <v>13.5</v>
      </c>
      <c r="L5083" t="s">
        <v>1</v>
      </c>
      <c r="M5083">
        <v>2</v>
      </c>
      <c r="N5083" t="s">
        <v>1409</v>
      </c>
      <c r="O5083">
        <v>1</v>
      </c>
      <c r="P5083" t="str">
        <f>D5083&amp;"-"&amp;F5083&amp;"-"&amp;G5083&amp;"-"&amp;E5083&amp;"-"&amp;H5083</f>
        <v>A2Delta-14.5-e-2-2</v>
      </c>
      <c r="Q5083" t="str">
        <f>I5083&amp;"-"&amp;K5083&amp;"-"&amp;L5083&amp;"-"&amp;J5083&amp;"-"&amp;M5083</f>
        <v>X2Pi-13.5-e-2-2</v>
      </c>
      <c r="R5083">
        <f>B5083+S5083</f>
        <v>31514.821276518996</v>
      </c>
      <c r="S5083">
        <f>_xlfn.IFNA(VLOOKUP(Q5083,'MARVEL-X'!A$2:I$1400,7,FALSE),VLOOKUP(Q5083,MARVEL!A$2:J$1522,10,FALSE))</f>
        <v>8018.8112765189999</v>
      </c>
      <c r="T5083">
        <f>IF(P5083=P5082,R5083+T5082,R5083)</f>
        <v>126059.405238045</v>
      </c>
      <c r="U5083">
        <f>IF(P5083=P5082,1+U5082,1)</f>
        <v>4</v>
      </c>
      <c r="V5083" t="str">
        <f t="shared" si="79"/>
        <v/>
      </c>
      <c r="W5083" t="str">
        <f>IF(V5083="","",IF(ABS(V5083-R5083)&gt;W$1,ABS(V5083-R5083),""))</f>
        <v/>
      </c>
      <c r="X5083" t="str">
        <f>Y5083&amp;"-"&amp;Z5083&amp;"-"&amp;AC5083&amp;"-"&amp;AD5083&amp;"-"&amp;AG5083</f>
        <v>14.5-e-A-2-1.5</v>
      </c>
      <c r="Y5083">
        <f>F5083</f>
        <v>14.5</v>
      </c>
      <c r="Z5083" s="2" t="str">
        <f>G5083</f>
        <v>e</v>
      </c>
      <c r="AA5083">
        <f>_xlfn.IFNA(VLOOKUP(X5083,'duo-out'!A$2:Q$5000,5,FALSE),E5083+10*(H5083-1)+1+_xlfn.IFNA(VLOOKUP(D5083,states!A$2:C$10,3,FALSE),1))</f>
        <v>263</v>
      </c>
      <c r="AB5083" t="str">
        <f>IF(V5083="","",V5083)</f>
        <v/>
      </c>
      <c r="AC5083" s="2" t="str">
        <f>_xlfn.IFNA(VLOOKUP(D5083,states!A$2:C$10,2,FALSE),"XX")</f>
        <v>A</v>
      </c>
      <c r="AD5083">
        <f>E5083</f>
        <v>2</v>
      </c>
      <c r="AE5083">
        <f>_xlfn.IFNA(VLOOKUP(D5083,states!A$2:D$10,4,FALSE),0)</f>
        <v>2</v>
      </c>
      <c r="AF5083">
        <v>0.5</v>
      </c>
      <c r="AG5083">
        <f>IF(AE5083=0,AF5083,IF(AE5083=1,IF(F5083=0.5,0.5,IF(H5083=1,0.5,1.5)),IF(F5083=0.5,0.5,IF(H5083=1,2.5,1.5))))</f>
        <v>1.5</v>
      </c>
      <c r="AH5083" s="7">
        <f>IF(AC5083="XX",0,1/C5083^(1/5)*IF(E5083=0,100,1)/(E5083+1)^(1/4))</f>
        <v>1.2879379195108693</v>
      </c>
    </row>
    <row r="5084" spans="1:34">
      <c r="A5084">
        <v>258</v>
      </c>
      <c r="B5084" s="1">
        <v>22714.95</v>
      </c>
      <c r="C5084" s="6">
        <v>0.5</v>
      </c>
      <c r="D5084" t="s">
        <v>3</v>
      </c>
      <c r="E5084">
        <v>2</v>
      </c>
      <c r="F5084">
        <v>14.5</v>
      </c>
      <c r="G5084" t="s">
        <v>1</v>
      </c>
      <c r="H5084">
        <v>2</v>
      </c>
      <c r="I5084" t="s">
        <v>0</v>
      </c>
      <c r="J5084">
        <v>2</v>
      </c>
      <c r="K5084">
        <v>15.5</v>
      </c>
      <c r="L5084" t="s">
        <v>1</v>
      </c>
      <c r="M5084">
        <v>2</v>
      </c>
      <c r="N5084" t="s">
        <v>313</v>
      </c>
      <c r="O5084">
        <v>-1</v>
      </c>
      <c r="P5084" t="str">
        <f>D5084&amp;"-"&amp;F5084&amp;"-"&amp;G5084&amp;"-"&amp;E5084&amp;"-"&amp;H5084</f>
        <v>A2Delta-14.5-e-2-2</v>
      </c>
      <c r="Q5084" t="str">
        <f>I5084&amp;"-"&amp;K5084&amp;"-"&amp;L5084&amp;"-"&amp;J5084&amp;"-"&amp;M5084</f>
        <v>X2Pi-15.5-e-2-2</v>
      </c>
      <c r="R5084">
        <f>B5084+S5084</f>
        <v>31506.155629460998</v>
      </c>
      <c r="S5084">
        <f>_xlfn.IFNA(VLOOKUP(Q5084,'MARVEL-X'!A$2:I$1400,7,FALSE),VLOOKUP(Q5084,MARVEL!A$2:J$1522,10,FALSE))</f>
        <v>8791.2056294609993</v>
      </c>
      <c r="T5084">
        <f>IF(P5084=P5083,R5084+T5083,R5084)</f>
        <v>157565.56086750599</v>
      </c>
      <c r="U5084">
        <f>IF(P5084=P5083,1+U5083,1)</f>
        <v>5</v>
      </c>
      <c r="V5084" t="str">
        <f t="shared" si="79"/>
        <v/>
      </c>
      <c r="W5084" t="str">
        <f>IF(V5084="","",IF(ABS(V5084-R5084)&gt;W$1,ABS(V5084-R5084),""))</f>
        <v/>
      </c>
      <c r="X5084" t="str">
        <f>Y5084&amp;"-"&amp;Z5084&amp;"-"&amp;AC5084&amp;"-"&amp;AD5084&amp;"-"&amp;AG5084</f>
        <v>14.5-e-A-2-1.5</v>
      </c>
      <c r="Y5084">
        <f>F5084</f>
        <v>14.5</v>
      </c>
      <c r="Z5084" s="2" t="str">
        <f>G5084</f>
        <v>e</v>
      </c>
      <c r="AA5084">
        <f>_xlfn.IFNA(VLOOKUP(X5084,'duo-out'!A$2:Q$5000,5,FALSE),E5084+10*(H5084-1)+1+_xlfn.IFNA(VLOOKUP(D5084,states!A$2:C$10,3,FALSE),1))</f>
        <v>263</v>
      </c>
      <c r="AB5084" t="str">
        <f>IF(V5084="","",V5084)</f>
        <v/>
      </c>
      <c r="AC5084" s="2" t="str">
        <f>_xlfn.IFNA(VLOOKUP(D5084,states!A$2:C$10,2,FALSE),"XX")</f>
        <v>A</v>
      </c>
      <c r="AD5084">
        <f>E5084</f>
        <v>2</v>
      </c>
      <c r="AE5084">
        <f>_xlfn.IFNA(VLOOKUP(D5084,states!A$2:D$10,4,FALSE),0)</f>
        <v>2</v>
      </c>
      <c r="AF5084">
        <v>0.5</v>
      </c>
      <c r="AG5084">
        <f>IF(AE5084=0,AF5084,IF(AE5084=1,IF(F5084=0.5,0.5,IF(H5084=1,0.5,1.5)),IF(F5084=0.5,0.5,IF(H5084=1,2.5,1.5))))</f>
        <v>1.5</v>
      </c>
      <c r="AH5084" s="7">
        <f>IF(AC5084="XX",0,1/C5084^(1/5)*IF(E5084=0,100,1)/(E5084+1)^(1/4))</f>
        <v>0.87282200217602857</v>
      </c>
    </row>
    <row r="5085" spans="1:34">
      <c r="A5085">
        <v>5970</v>
      </c>
      <c r="B5085" s="1">
        <v>23113.07</v>
      </c>
      <c r="C5085" s="6">
        <v>0.5</v>
      </c>
      <c r="D5085" t="s">
        <v>3</v>
      </c>
      <c r="E5085">
        <v>2</v>
      </c>
      <c r="F5085">
        <v>14.5</v>
      </c>
      <c r="G5085" t="s">
        <v>1</v>
      </c>
      <c r="H5085">
        <v>2</v>
      </c>
      <c r="I5085" t="s">
        <v>0</v>
      </c>
      <c r="J5085">
        <v>2</v>
      </c>
      <c r="K5085">
        <v>14.5</v>
      </c>
      <c r="L5085" t="s">
        <v>2</v>
      </c>
      <c r="M5085">
        <v>2</v>
      </c>
      <c r="N5085" t="s">
        <v>6026</v>
      </c>
      <c r="O5085">
        <v>1</v>
      </c>
      <c r="P5085" t="str">
        <f>D5085&amp;"-"&amp;F5085&amp;"-"&amp;G5085&amp;"-"&amp;E5085&amp;"-"&amp;H5085</f>
        <v>A2Delta-14.5-e-2-2</v>
      </c>
      <c r="Q5085" t="str">
        <f>I5085&amp;"-"&amp;K5085&amp;"-"&amp;L5085&amp;"-"&amp;J5085&amp;"-"&amp;M5085</f>
        <v>X2Pi-14.5-f-2-2</v>
      </c>
      <c r="R5085">
        <f>B5085+S5085</f>
        <v>31514.906611406001</v>
      </c>
      <c r="S5085">
        <f>_xlfn.IFNA(VLOOKUP(Q5085,'MARVEL-X'!A$2:I$1400,7,FALSE),VLOOKUP(Q5085,MARVEL!A$2:J$1522,10,FALSE))</f>
        <v>8401.8366114060009</v>
      </c>
      <c r="T5085">
        <f>IF(P5085=P5084,R5085+T5084,R5085)</f>
        <v>189080.467478912</v>
      </c>
      <c r="U5085">
        <f>IF(P5085=P5084,1+U5084,1)</f>
        <v>6</v>
      </c>
      <c r="V5085" t="str">
        <f t="shared" si="79"/>
        <v/>
      </c>
      <c r="W5085" t="str">
        <f>IF(V5085="","",IF(ABS(V5085-R5085)&gt;W$1,ABS(V5085-R5085),""))</f>
        <v/>
      </c>
      <c r="X5085" t="str">
        <f>Y5085&amp;"-"&amp;Z5085&amp;"-"&amp;AC5085&amp;"-"&amp;AD5085&amp;"-"&amp;AG5085</f>
        <v>14.5-e-A-2-1.5</v>
      </c>
      <c r="Y5085">
        <f>F5085</f>
        <v>14.5</v>
      </c>
      <c r="Z5085" s="2" t="str">
        <f>G5085</f>
        <v>e</v>
      </c>
      <c r="AA5085">
        <f>_xlfn.IFNA(VLOOKUP(X5085,'duo-out'!A$2:Q$5000,5,FALSE),E5085+10*(H5085-1)+1+_xlfn.IFNA(VLOOKUP(D5085,states!A$2:C$10,3,FALSE),1))</f>
        <v>263</v>
      </c>
      <c r="AB5085" t="str">
        <f>IF(V5085="","",V5085)</f>
        <v/>
      </c>
      <c r="AC5085" s="2" t="str">
        <f>_xlfn.IFNA(VLOOKUP(D5085,states!A$2:C$10,2,FALSE),"XX")</f>
        <v>A</v>
      </c>
      <c r="AD5085">
        <f>E5085</f>
        <v>2</v>
      </c>
      <c r="AE5085">
        <f>_xlfn.IFNA(VLOOKUP(D5085,states!A$2:D$10,4,FALSE),0)</f>
        <v>2</v>
      </c>
      <c r="AF5085">
        <v>0.5</v>
      </c>
      <c r="AG5085">
        <f>IF(AE5085=0,AF5085,IF(AE5085=1,IF(F5085=0.5,0.5,IF(H5085=1,0.5,1.5)),IF(F5085=0.5,0.5,IF(H5085=1,2.5,1.5))))</f>
        <v>1.5</v>
      </c>
      <c r="AH5085" s="7">
        <f>IF(AC5085="XX",0,1/C5085^(1/5)*IF(E5085=0,100,1)/(E5085+1)^(1/4))</f>
        <v>0.87282200217602857</v>
      </c>
    </row>
    <row r="5086" spans="1:34">
      <c r="A5086">
        <v>5962</v>
      </c>
      <c r="B5086" s="1">
        <v>23495.759999999998</v>
      </c>
      <c r="C5086" s="6">
        <v>0.5</v>
      </c>
      <c r="D5086" t="s">
        <v>3</v>
      </c>
      <c r="E5086">
        <v>2</v>
      </c>
      <c r="F5086">
        <v>14.5</v>
      </c>
      <c r="G5086" t="s">
        <v>1</v>
      </c>
      <c r="H5086">
        <v>2</v>
      </c>
      <c r="I5086" t="s">
        <v>0</v>
      </c>
      <c r="J5086">
        <v>2</v>
      </c>
      <c r="K5086">
        <v>13.5</v>
      </c>
      <c r="L5086" t="s">
        <v>1</v>
      </c>
      <c r="M5086">
        <v>2</v>
      </c>
      <c r="N5086" t="s">
        <v>6018</v>
      </c>
      <c r="O5086">
        <v>1</v>
      </c>
      <c r="P5086" t="str">
        <f>D5086&amp;"-"&amp;F5086&amp;"-"&amp;G5086&amp;"-"&amp;E5086&amp;"-"&amp;H5086</f>
        <v>A2Delta-14.5-e-2-2</v>
      </c>
      <c r="Q5086" t="str">
        <f>I5086&amp;"-"&amp;K5086&amp;"-"&amp;L5086&amp;"-"&amp;J5086&amp;"-"&amp;M5086</f>
        <v>X2Pi-13.5-e-2-2</v>
      </c>
      <c r="R5086">
        <f>B5086+S5086</f>
        <v>31514.571276518996</v>
      </c>
      <c r="S5086">
        <f>_xlfn.IFNA(VLOOKUP(Q5086,'MARVEL-X'!A$2:I$1400,7,FALSE),VLOOKUP(Q5086,MARVEL!A$2:J$1522,10,FALSE))</f>
        <v>8018.8112765189999</v>
      </c>
      <c r="T5086">
        <f>IF(P5086=P5085,R5086+T5085,R5086)</f>
        <v>220595.03875543101</v>
      </c>
      <c r="U5086">
        <f>IF(P5086=P5085,1+U5085,1)</f>
        <v>7</v>
      </c>
      <c r="V5086">
        <f t="shared" si="79"/>
        <v>31513.576965061573</v>
      </c>
      <c r="W5086">
        <f>IF(V5086="","",IF(ABS(V5086-R5086)&gt;W$1,ABS(V5086-R5086),""))</f>
        <v>0.99431145742346416</v>
      </c>
      <c r="X5086" t="str">
        <f>Y5086&amp;"-"&amp;Z5086&amp;"-"&amp;AC5086&amp;"-"&amp;AD5086&amp;"-"&amp;AG5086</f>
        <v>14.5-e-A-2-1.5</v>
      </c>
      <c r="Y5086">
        <f>F5086</f>
        <v>14.5</v>
      </c>
      <c r="Z5086" s="2" t="str">
        <f>G5086</f>
        <v>e</v>
      </c>
      <c r="AA5086">
        <f>_xlfn.IFNA(VLOOKUP(X5086,'duo-out'!A$2:Q$5000,5,FALSE),E5086+10*(H5086-1)+1+_xlfn.IFNA(VLOOKUP(D5086,states!A$2:C$10,3,FALSE),1))</f>
        <v>263</v>
      </c>
      <c r="AB5086">
        <f>IF(V5086="","",V5086)</f>
        <v>31513.576965061573</v>
      </c>
      <c r="AC5086" s="2" t="str">
        <f>_xlfn.IFNA(VLOOKUP(D5086,states!A$2:C$10,2,FALSE),"XX")</f>
        <v>A</v>
      </c>
      <c r="AD5086">
        <f>E5086</f>
        <v>2</v>
      </c>
      <c r="AE5086">
        <f>_xlfn.IFNA(VLOOKUP(D5086,states!A$2:D$10,4,FALSE),0)</f>
        <v>2</v>
      </c>
      <c r="AF5086">
        <v>0.5</v>
      </c>
      <c r="AG5086">
        <f>IF(AE5086=0,AF5086,IF(AE5086=1,IF(F5086=0.5,0.5,IF(H5086=1,0.5,1.5)),IF(F5086=0.5,0.5,IF(H5086=1,2.5,1.5))))</f>
        <v>1.5</v>
      </c>
      <c r="AH5086" s="7">
        <f>IF(AC5086="XX",0,1/C5086^(1/5)*IF(E5086=0,100,1)/(E5086+1)^(1/4))</f>
        <v>0.87282200217602857</v>
      </c>
    </row>
    <row r="5087" spans="1:34">
      <c r="A5087">
        <v>6010</v>
      </c>
      <c r="B5087" s="1">
        <v>22540.01</v>
      </c>
      <c r="C5087" s="6">
        <v>0.5</v>
      </c>
      <c r="D5087" t="s">
        <v>3</v>
      </c>
      <c r="E5087">
        <v>3</v>
      </c>
      <c r="F5087">
        <v>14.5</v>
      </c>
      <c r="G5087" t="s">
        <v>1</v>
      </c>
      <c r="H5087">
        <v>1</v>
      </c>
      <c r="I5087" t="s">
        <v>0</v>
      </c>
      <c r="J5087">
        <v>3</v>
      </c>
      <c r="K5087">
        <v>15.5</v>
      </c>
      <c r="L5087" t="s">
        <v>1</v>
      </c>
      <c r="M5087">
        <v>1</v>
      </c>
      <c r="N5087" t="s">
        <v>6066</v>
      </c>
      <c r="O5087">
        <v>1</v>
      </c>
      <c r="P5087" t="str">
        <f>D5087&amp;"-"&amp;F5087&amp;"-"&amp;G5087&amp;"-"&amp;E5087&amp;"-"&amp;H5087</f>
        <v>A2Delta-14.5-e-3-1</v>
      </c>
      <c r="Q5087" t="str">
        <f>I5087&amp;"-"&amp;K5087&amp;"-"&amp;L5087&amp;"-"&amp;J5087&amp;"-"&amp;M5087</f>
        <v>X2Pi-15.5-e-3-1</v>
      </c>
      <c r="R5087">
        <f>B5087+S5087</f>
        <v>33299.925830805994</v>
      </c>
      <c r="S5087">
        <f>_xlfn.IFNA(VLOOKUP(Q5087,'MARVEL-X'!A$2:I$1400,7,FALSE),VLOOKUP(Q5087,MARVEL!A$2:J$1522,10,FALSE))</f>
        <v>10759.915830806</v>
      </c>
      <c r="T5087">
        <f>IF(P5087=P5086,R5087+T5086,R5087)</f>
        <v>33299.925830805994</v>
      </c>
      <c r="U5087">
        <f>IF(P5087=P5086,1+U5086,1)</f>
        <v>1</v>
      </c>
      <c r="V5087">
        <f t="shared" si="79"/>
        <v>33299.925830805994</v>
      </c>
      <c r="W5087" t="str">
        <f>IF(V5087="","",IF(ABS(V5087-R5087)&gt;W$1,ABS(V5087-R5087),""))</f>
        <v/>
      </c>
      <c r="X5087" t="str">
        <f>Y5087&amp;"-"&amp;Z5087&amp;"-"&amp;AC5087&amp;"-"&amp;AD5087&amp;"-"&amp;AG5087</f>
        <v>14.5-e-A-3-2.5</v>
      </c>
      <c r="Y5087">
        <f>F5087</f>
        <v>14.5</v>
      </c>
      <c r="Z5087" s="2" t="str">
        <f>G5087</f>
        <v>e</v>
      </c>
      <c r="AA5087">
        <f>_xlfn.IFNA(VLOOKUP(X5087,'duo-out'!A$2:Q$5000,5,FALSE),E5087+10*(H5087-1)+1+_xlfn.IFNA(VLOOKUP(D5087,states!A$2:C$10,3,FALSE),1))</f>
        <v>254</v>
      </c>
      <c r="AB5087">
        <f>IF(V5087="","",V5087)</f>
        <v>33299.925830805994</v>
      </c>
      <c r="AC5087" s="2" t="str">
        <f>_xlfn.IFNA(VLOOKUP(D5087,states!A$2:C$10,2,FALSE),"XX")</f>
        <v>A</v>
      </c>
      <c r="AD5087">
        <f>E5087</f>
        <v>3</v>
      </c>
      <c r="AE5087">
        <f>_xlfn.IFNA(VLOOKUP(D5087,states!A$2:D$10,4,FALSE),0)</f>
        <v>2</v>
      </c>
      <c r="AF5087">
        <v>0.5</v>
      </c>
      <c r="AG5087">
        <f>IF(AE5087=0,AF5087,IF(AE5087=1,IF(F5087=0.5,0.5,IF(H5087=1,0.5,1.5)),IF(F5087=0.5,0.5,IF(H5087=1,2.5,1.5))))</f>
        <v>2.5</v>
      </c>
      <c r="AH5087" s="7">
        <f>IF(AC5087="XX",0,1/C5087^(1/5)*IF(E5087=0,100,1)/(E5087+1)^(1/4))</f>
        <v>0.8122523963562357</v>
      </c>
    </row>
    <row r="5088" spans="1:34">
      <c r="A5088">
        <v>6027</v>
      </c>
      <c r="B5088" s="1">
        <v>22886.66</v>
      </c>
      <c r="C5088" s="6">
        <v>0.5</v>
      </c>
      <c r="D5088" t="s">
        <v>3</v>
      </c>
      <c r="E5088">
        <v>3</v>
      </c>
      <c r="F5088">
        <v>14.5</v>
      </c>
      <c r="G5088" t="s">
        <v>1</v>
      </c>
      <c r="H5088">
        <v>2</v>
      </c>
      <c r="I5088" t="s">
        <v>0</v>
      </c>
      <c r="J5088">
        <v>3</v>
      </c>
      <c r="K5088">
        <v>14.5</v>
      </c>
      <c r="L5088" t="s">
        <v>2</v>
      </c>
      <c r="M5088">
        <v>2</v>
      </c>
      <c r="N5088" t="s">
        <v>6083</v>
      </c>
      <c r="O5088">
        <v>1</v>
      </c>
      <c r="P5088" t="str">
        <f>D5088&amp;"-"&amp;F5088&amp;"-"&amp;G5088&amp;"-"&amp;E5088&amp;"-"&amp;H5088</f>
        <v>A2Delta-14.5-e-3-2</v>
      </c>
      <c r="Q5088" t="str">
        <f>I5088&amp;"-"&amp;K5088&amp;"-"&amp;L5088&amp;"-"&amp;J5088&amp;"-"&amp;M5088</f>
        <v>X2Pi-14.5-f-3-2</v>
      </c>
      <c r="R5088">
        <f>B5088+S5088</f>
        <v>33646.357435785001</v>
      </c>
      <c r="S5088">
        <f>_xlfn.IFNA(VLOOKUP(Q5088,'MARVEL-X'!A$2:I$1400,7,FALSE),VLOOKUP(Q5088,MARVEL!A$2:J$1522,10,FALSE))</f>
        <v>10759.697435784999</v>
      </c>
      <c r="T5088">
        <f>IF(P5088=P5087,R5088+T5087,R5088)</f>
        <v>33646.357435785001</v>
      </c>
      <c r="U5088">
        <f>IF(P5088=P5087,1+U5087,1)</f>
        <v>1</v>
      </c>
      <c r="V5088">
        <f t="shared" si="79"/>
        <v>33646.357435785001</v>
      </c>
      <c r="W5088" t="str">
        <f>IF(V5088="","",IF(ABS(V5088-R5088)&gt;W$1,ABS(V5088-R5088),""))</f>
        <v/>
      </c>
      <c r="X5088" t="str">
        <f>Y5088&amp;"-"&amp;Z5088&amp;"-"&amp;AC5088&amp;"-"&amp;AD5088&amp;"-"&amp;AG5088</f>
        <v>14.5-e-A-3-1.5</v>
      </c>
      <c r="Y5088">
        <f>F5088</f>
        <v>14.5</v>
      </c>
      <c r="Z5088" s="2" t="str">
        <f>G5088</f>
        <v>e</v>
      </c>
      <c r="AA5088">
        <f>_xlfn.IFNA(VLOOKUP(X5088,'duo-out'!A$2:Q$5000,5,FALSE),E5088+10*(H5088-1)+1+_xlfn.IFNA(VLOOKUP(D5088,states!A$2:C$10,3,FALSE),1))</f>
        <v>264</v>
      </c>
      <c r="AB5088">
        <f>IF(V5088="","",V5088)</f>
        <v>33646.357435785001</v>
      </c>
      <c r="AC5088" s="2" t="str">
        <f>_xlfn.IFNA(VLOOKUP(D5088,states!A$2:C$10,2,FALSE),"XX")</f>
        <v>A</v>
      </c>
      <c r="AD5088">
        <f>E5088</f>
        <v>3</v>
      </c>
      <c r="AE5088">
        <f>_xlfn.IFNA(VLOOKUP(D5088,states!A$2:D$10,4,FALSE),0)</f>
        <v>2</v>
      </c>
      <c r="AF5088">
        <v>0.5</v>
      </c>
      <c r="AG5088">
        <f>IF(AE5088=0,AF5088,IF(AE5088=1,IF(F5088=0.5,0.5,IF(H5088=1,0.5,1.5)),IF(F5088=0.5,0.5,IF(H5088=1,2.5,1.5))))</f>
        <v>1.5</v>
      </c>
      <c r="AH5088" s="7">
        <f>IF(AC5088="XX",0,1/C5088^(1/5)*IF(E5088=0,100,1)/(E5088+1)^(1/4))</f>
        <v>0.8122523963562357</v>
      </c>
    </row>
    <row r="5089" spans="1:34">
      <c r="A5089">
        <v>6085</v>
      </c>
      <c r="B5089" s="1">
        <v>22190.2</v>
      </c>
      <c r="C5089" s="6">
        <v>0.5</v>
      </c>
      <c r="D5089" t="s">
        <v>3</v>
      </c>
      <c r="E5089">
        <v>4</v>
      </c>
      <c r="F5089">
        <v>14.5</v>
      </c>
      <c r="G5089" t="s">
        <v>1</v>
      </c>
      <c r="H5089">
        <v>1</v>
      </c>
      <c r="I5089" t="s">
        <v>0</v>
      </c>
      <c r="J5089">
        <v>4</v>
      </c>
      <c r="K5089">
        <v>15.5</v>
      </c>
      <c r="L5089" t="s">
        <v>1</v>
      </c>
      <c r="M5089">
        <v>1</v>
      </c>
      <c r="N5089" t="s">
        <v>6141</v>
      </c>
      <c r="O5089">
        <v>1</v>
      </c>
      <c r="P5089" t="str">
        <f>D5089&amp;"-"&amp;F5089&amp;"-"&amp;G5089&amp;"-"&amp;E5089&amp;"-"&amp;H5089</f>
        <v>A2Delta-14.5-e-4-1</v>
      </c>
      <c r="Q5089" t="str">
        <f>I5089&amp;"-"&amp;K5089&amp;"-"&amp;L5089&amp;"-"&amp;J5089&amp;"-"&amp;M5089</f>
        <v>X2Pi-15.5-e-4-1</v>
      </c>
      <c r="R5089">
        <f>B5089+S5089</f>
        <v>35184.731332071999</v>
      </c>
      <c r="S5089">
        <f>_xlfn.IFNA(VLOOKUP(Q5089,'MARVEL-X'!A$2:I$1400,7,FALSE),VLOOKUP(Q5089,MARVEL!A$2:J$1522,10,FALSE))</f>
        <v>12994.531332072</v>
      </c>
      <c r="T5089">
        <f>IF(P5089=P5088,R5089+T5088,R5089)</f>
        <v>35184.731332071999</v>
      </c>
      <c r="U5089">
        <f>IF(P5089=P5088,1+U5088,1)</f>
        <v>1</v>
      </c>
      <c r="V5089" t="str">
        <f t="shared" si="79"/>
        <v/>
      </c>
      <c r="W5089" t="str">
        <f>IF(V5089="","",IF(ABS(V5089-R5089)&gt;W$1,ABS(V5089-R5089),""))</f>
        <v/>
      </c>
      <c r="X5089" t="str">
        <f>Y5089&amp;"-"&amp;Z5089&amp;"-"&amp;AC5089&amp;"-"&amp;AD5089&amp;"-"&amp;AG5089</f>
        <v>14.5-e-A-4-2.5</v>
      </c>
      <c r="Y5089">
        <f>F5089</f>
        <v>14.5</v>
      </c>
      <c r="Z5089" s="2" t="str">
        <f>G5089</f>
        <v>e</v>
      </c>
      <c r="AA5089">
        <f>_xlfn.IFNA(VLOOKUP(X5089,'duo-out'!A$2:Q$5000,5,FALSE),E5089+10*(H5089-1)+1+_xlfn.IFNA(VLOOKUP(D5089,states!A$2:C$10,3,FALSE),1))</f>
        <v>255</v>
      </c>
      <c r="AB5089" t="str">
        <f>IF(V5089="","",V5089)</f>
        <v/>
      </c>
      <c r="AC5089" s="2" t="str">
        <f>_xlfn.IFNA(VLOOKUP(D5089,states!A$2:C$10,2,FALSE),"XX")</f>
        <v>A</v>
      </c>
      <c r="AD5089">
        <f>E5089</f>
        <v>4</v>
      </c>
      <c r="AE5089">
        <f>_xlfn.IFNA(VLOOKUP(D5089,states!A$2:D$10,4,FALSE),0)</f>
        <v>2</v>
      </c>
      <c r="AF5089">
        <v>0.5</v>
      </c>
      <c r="AG5089">
        <f>IF(AE5089=0,AF5089,IF(AE5089=1,IF(F5089=0.5,0.5,IF(H5089=1,0.5,1.5)),IF(F5089=0.5,0.5,IF(H5089=1,2.5,1.5))))</f>
        <v>2.5</v>
      </c>
      <c r="AH5089" s="7">
        <f>IF(AC5089="XX",0,1/C5089^(1/5)*IF(E5089=0,100,1)/(E5089+1)^(1/4))</f>
        <v>0.76818088824663155</v>
      </c>
    </row>
    <row r="5090" spans="1:34">
      <c r="A5090">
        <v>6050</v>
      </c>
      <c r="B5090" s="1">
        <v>22859.29</v>
      </c>
      <c r="C5090" s="6">
        <v>0.5</v>
      </c>
      <c r="D5090" t="s">
        <v>3</v>
      </c>
      <c r="E5090">
        <v>4</v>
      </c>
      <c r="F5090">
        <v>14.5</v>
      </c>
      <c r="G5090" t="s">
        <v>1</v>
      </c>
      <c r="H5090">
        <v>1</v>
      </c>
      <c r="I5090" t="s">
        <v>0</v>
      </c>
      <c r="J5090">
        <v>4</v>
      </c>
      <c r="K5090">
        <v>13.5</v>
      </c>
      <c r="L5090" t="s">
        <v>1</v>
      </c>
      <c r="M5090">
        <v>1</v>
      </c>
      <c r="N5090" t="s">
        <v>6106</v>
      </c>
      <c r="O5090">
        <v>1</v>
      </c>
      <c r="P5090" t="str">
        <f>D5090&amp;"-"&amp;F5090&amp;"-"&amp;G5090&amp;"-"&amp;E5090&amp;"-"&amp;H5090</f>
        <v>A2Delta-14.5-e-4-1</v>
      </c>
      <c r="Q5090" t="str">
        <f>I5090&amp;"-"&amp;K5090&amp;"-"&amp;L5090&amp;"-"&amp;J5090&amp;"-"&amp;M5090</f>
        <v>X2Pi-13.5-e-4-1</v>
      </c>
      <c r="R5090">
        <f>B5090+S5090</f>
        <v>35184.733250965</v>
      </c>
      <c r="S5090">
        <f>_xlfn.IFNA(VLOOKUP(Q5090,'MARVEL-X'!A$2:I$1400,7,FALSE),VLOOKUP(Q5090,MARVEL!A$2:J$1522,10,FALSE))</f>
        <v>12325.443250965</v>
      </c>
      <c r="T5090">
        <f>IF(P5090=P5089,R5090+T5089,R5090)</f>
        <v>70369.464583036999</v>
      </c>
      <c r="U5090">
        <f>IF(P5090=P5089,1+U5089,1)</f>
        <v>2</v>
      </c>
      <c r="V5090">
        <f t="shared" si="79"/>
        <v>35184.7322915185</v>
      </c>
      <c r="W5090" t="str">
        <f>IF(V5090="","",IF(ABS(V5090-R5090)&gt;W$1,ABS(V5090-R5090),""))</f>
        <v/>
      </c>
      <c r="X5090" t="str">
        <f>Y5090&amp;"-"&amp;Z5090&amp;"-"&amp;AC5090&amp;"-"&amp;AD5090&amp;"-"&amp;AG5090</f>
        <v>14.5-e-A-4-2.5</v>
      </c>
      <c r="Y5090">
        <f>F5090</f>
        <v>14.5</v>
      </c>
      <c r="Z5090" s="2" t="str">
        <f>G5090</f>
        <v>e</v>
      </c>
      <c r="AA5090">
        <f>_xlfn.IFNA(VLOOKUP(X5090,'duo-out'!A$2:Q$5000,5,FALSE),E5090+10*(H5090-1)+1+_xlfn.IFNA(VLOOKUP(D5090,states!A$2:C$10,3,FALSE),1))</f>
        <v>255</v>
      </c>
      <c r="AB5090">
        <f>IF(V5090="","",V5090)</f>
        <v>35184.7322915185</v>
      </c>
      <c r="AC5090" s="2" t="str">
        <f>_xlfn.IFNA(VLOOKUP(D5090,states!A$2:C$10,2,FALSE),"XX")</f>
        <v>A</v>
      </c>
      <c r="AD5090">
        <f>E5090</f>
        <v>4</v>
      </c>
      <c r="AE5090">
        <f>_xlfn.IFNA(VLOOKUP(D5090,states!A$2:D$10,4,FALSE),0)</f>
        <v>2</v>
      </c>
      <c r="AF5090">
        <v>0.5</v>
      </c>
      <c r="AG5090">
        <f>IF(AE5090=0,AF5090,IF(AE5090=1,IF(F5090=0.5,0.5,IF(H5090=1,0.5,1.5)),IF(F5090=0.5,0.5,IF(H5090=1,2.5,1.5))))</f>
        <v>2.5</v>
      </c>
      <c r="AH5090" s="7">
        <f>IF(AC5090="XX",0,1/C5090^(1/5)*IF(E5090=0,100,1)/(E5090+1)^(1/4))</f>
        <v>0.76818088824663155</v>
      </c>
    </row>
    <row r="5091" spans="1:34">
      <c r="A5091">
        <v>301</v>
      </c>
      <c r="B5091" s="1">
        <v>22139.68</v>
      </c>
      <c r="C5091" s="6">
        <v>0.5</v>
      </c>
      <c r="D5091" t="s">
        <v>3</v>
      </c>
      <c r="E5091">
        <v>4</v>
      </c>
      <c r="F5091">
        <v>14.5</v>
      </c>
      <c r="G5091" t="s">
        <v>1</v>
      </c>
      <c r="H5091">
        <v>2</v>
      </c>
      <c r="I5091" t="s">
        <v>0</v>
      </c>
      <c r="J5091">
        <v>4</v>
      </c>
      <c r="K5091">
        <v>15.5</v>
      </c>
      <c r="L5091" t="s">
        <v>1</v>
      </c>
      <c r="M5091">
        <v>2</v>
      </c>
      <c r="N5091" t="s">
        <v>356</v>
      </c>
      <c r="O5091">
        <v>-1</v>
      </c>
      <c r="P5091" t="str">
        <f>D5091&amp;"-"&amp;F5091&amp;"-"&amp;G5091&amp;"-"&amp;E5091&amp;"-"&amp;H5091</f>
        <v>A2Delta-14.5-e-4-2</v>
      </c>
      <c r="Q5091" t="str">
        <f>I5091&amp;"-"&amp;K5091&amp;"-"&amp;L5091&amp;"-"&amp;J5091&amp;"-"&amp;M5091</f>
        <v>X2Pi-15.5-e-4-2</v>
      </c>
      <c r="R5091">
        <f>B5091+S5091</f>
        <v>35491.15627652</v>
      </c>
      <c r="S5091">
        <f>_xlfn.IFNA(VLOOKUP(Q5091,'MARVEL-X'!A$2:I$1400,7,FALSE),VLOOKUP(Q5091,MARVEL!A$2:J$1522,10,FALSE))</f>
        <v>13351.476276519999</v>
      </c>
      <c r="T5091">
        <f>IF(P5091=P5090,R5091+T5090,R5091)</f>
        <v>35491.15627652</v>
      </c>
      <c r="U5091">
        <f>IF(P5091=P5090,1+U5090,1)</f>
        <v>1</v>
      </c>
      <c r="V5091" t="str">
        <f t="shared" si="79"/>
        <v/>
      </c>
      <c r="W5091" t="str">
        <f>IF(V5091="","",IF(ABS(V5091-R5091)&gt;W$1,ABS(V5091-R5091),""))</f>
        <v/>
      </c>
      <c r="X5091" t="str">
        <f>Y5091&amp;"-"&amp;Z5091&amp;"-"&amp;AC5091&amp;"-"&amp;AD5091&amp;"-"&amp;AG5091</f>
        <v>14.5-e-A-4-1.5</v>
      </c>
      <c r="Y5091">
        <f>F5091</f>
        <v>14.5</v>
      </c>
      <c r="Z5091" s="2" t="str">
        <f>G5091</f>
        <v>e</v>
      </c>
      <c r="AA5091">
        <f>_xlfn.IFNA(VLOOKUP(X5091,'duo-out'!A$2:Q$5000,5,FALSE),E5091+10*(H5091-1)+1+_xlfn.IFNA(VLOOKUP(D5091,states!A$2:C$10,3,FALSE),1))</f>
        <v>265</v>
      </c>
      <c r="AB5091" t="str">
        <f>IF(V5091="","",V5091)</f>
        <v/>
      </c>
      <c r="AC5091" s="2" t="str">
        <f>_xlfn.IFNA(VLOOKUP(D5091,states!A$2:C$10,2,FALSE),"XX")</f>
        <v>A</v>
      </c>
      <c r="AD5091">
        <f>E5091</f>
        <v>4</v>
      </c>
      <c r="AE5091">
        <f>_xlfn.IFNA(VLOOKUP(D5091,states!A$2:D$10,4,FALSE),0)</f>
        <v>2</v>
      </c>
      <c r="AF5091">
        <v>0.5</v>
      </c>
      <c r="AG5091">
        <f>IF(AE5091=0,AF5091,IF(AE5091=1,IF(F5091=0.5,0.5,IF(H5091=1,0.5,1.5)),IF(F5091=0.5,0.5,IF(H5091=1,2.5,1.5))))</f>
        <v>1.5</v>
      </c>
      <c r="AH5091" s="7">
        <f>IF(AC5091="XX",0,1/C5091^(1/5)*IF(E5091=0,100,1)/(E5091+1)^(1/4))</f>
        <v>0.76818088824663155</v>
      </c>
    </row>
    <row r="5092" spans="1:34">
      <c r="A5092">
        <v>288</v>
      </c>
      <c r="B5092" s="1">
        <v>22504.95</v>
      </c>
      <c r="C5092" s="6">
        <v>0.5</v>
      </c>
      <c r="D5092" t="s">
        <v>3</v>
      </c>
      <c r="E5092">
        <v>4</v>
      </c>
      <c r="F5092">
        <v>14.5</v>
      </c>
      <c r="G5092" t="s">
        <v>1</v>
      </c>
      <c r="H5092">
        <v>2</v>
      </c>
      <c r="I5092" t="s">
        <v>0</v>
      </c>
      <c r="J5092">
        <v>4</v>
      </c>
      <c r="K5092">
        <v>14.5</v>
      </c>
      <c r="L5092" t="s">
        <v>2</v>
      </c>
      <c r="M5092">
        <v>2</v>
      </c>
      <c r="N5092" t="s">
        <v>343</v>
      </c>
      <c r="O5092">
        <v>-1</v>
      </c>
      <c r="P5092" t="str">
        <f>D5092&amp;"-"&amp;F5092&amp;"-"&amp;G5092&amp;"-"&amp;E5092&amp;"-"&amp;H5092</f>
        <v>A2Delta-14.5-e-4-2</v>
      </c>
      <c r="Q5092" t="str">
        <f>I5092&amp;"-"&amp;K5092&amp;"-"&amp;L5092&amp;"-"&amp;J5092&amp;"-"&amp;M5092</f>
        <v>X2Pi-14.5-f-4-2</v>
      </c>
      <c r="R5092">
        <f>B5092+S5092</f>
        <v>35499.253611405999</v>
      </c>
      <c r="S5092">
        <f>_xlfn.IFNA(VLOOKUP(Q5092,'MARVEL-X'!A$2:I$1400,7,FALSE),VLOOKUP(Q5092,MARVEL!A$2:J$1522,10,FALSE))</f>
        <v>12994.303611406</v>
      </c>
      <c r="T5092">
        <f>IF(P5092=P5091,R5092+T5091,R5092)</f>
        <v>70990.409887925998</v>
      </c>
      <c r="U5092">
        <f>IF(P5092=P5091,1+U5091,1)</f>
        <v>2</v>
      </c>
      <c r="V5092">
        <f t="shared" si="79"/>
        <v>35495.204943962999</v>
      </c>
      <c r="W5092">
        <f>IF(V5092="","",IF(ABS(V5092-R5092)&gt;W$1,ABS(V5092-R5092),""))</f>
        <v>4.0486674429994309</v>
      </c>
      <c r="X5092" t="str">
        <f>Y5092&amp;"-"&amp;Z5092&amp;"-"&amp;AC5092&amp;"-"&amp;AD5092&amp;"-"&amp;AG5092</f>
        <v>14.5-e-A-4-1.5</v>
      </c>
      <c r="Y5092">
        <f>F5092</f>
        <v>14.5</v>
      </c>
      <c r="Z5092" s="2" t="str">
        <f>G5092</f>
        <v>e</v>
      </c>
      <c r="AA5092">
        <f>_xlfn.IFNA(VLOOKUP(X5092,'duo-out'!A$2:Q$5000,5,FALSE),E5092+10*(H5092-1)+1+_xlfn.IFNA(VLOOKUP(D5092,states!A$2:C$10,3,FALSE),1))</f>
        <v>265</v>
      </c>
      <c r="AB5092">
        <f>IF(V5092="","",V5092)</f>
        <v>35495.204943962999</v>
      </c>
      <c r="AC5092" s="2" t="str">
        <f>_xlfn.IFNA(VLOOKUP(D5092,states!A$2:C$10,2,FALSE),"XX")</f>
        <v>A</v>
      </c>
      <c r="AD5092">
        <f>E5092</f>
        <v>4</v>
      </c>
      <c r="AE5092">
        <f>_xlfn.IFNA(VLOOKUP(D5092,states!A$2:D$10,4,FALSE),0)</f>
        <v>2</v>
      </c>
      <c r="AF5092">
        <v>0.5</v>
      </c>
      <c r="AG5092">
        <f>IF(AE5092=0,AF5092,IF(AE5092=1,IF(F5092=0.5,0.5,IF(H5092=1,0.5,1.5)),IF(F5092=0.5,0.5,IF(H5092=1,2.5,1.5))))</f>
        <v>1.5</v>
      </c>
      <c r="AH5092" s="7">
        <f>IF(AC5092="XX",0,1/C5092^(1/5)*IF(E5092=0,100,1)/(E5092+1)^(1/4))</f>
        <v>0.76818088824663155</v>
      </c>
    </row>
    <row r="5093" spans="1:34">
      <c r="A5093">
        <v>6146</v>
      </c>
      <c r="B5093" s="1">
        <v>21967.71</v>
      </c>
      <c r="C5093" s="6">
        <v>0.5</v>
      </c>
      <c r="D5093" t="s">
        <v>3</v>
      </c>
      <c r="E5093">
        <v>5</v>
      </c>
      <c r="F5093">
        <v>14.5</v>
      </c>
      <c r="G5093" t="s">
        <v>1</v>
      </c>
      <c r="H5093">
        <v>1</v>
      </c>
      <c r="I5093" t="s">
        <v>0</v>
      </c>
      <c r="J5093">
        <v>5</v>
      </c>
      <c r="K5093">
        <v>14.5</v>
      </c>
      <c r="L5093" t="s">
        <v>2</v>
      </c>
      <c r="M5093">
        <v>1</v>
      </c>
      <c r="N5093" t="s">
        <v>6202</v>
      </c>
      <c r="O5093">
        <v>1</v>
      </c>
      <c r="P5093" t="str">
        <f>D5093&amp;"-"&amp;F5093&amp;"-"&amp;G5093&amp;"-"&amp;E5093&amp;"-"&amp;H5093</f>
        <v>A2Delta-14.5-e-5-1</v>
      </c>
      <c r="Q5093" t="str">
        <f>I5093&amp;"-"&amp;K5093&amp;"-"&amp;L5093&amp;"-"&amp;J5093&amp;"-"&amp;M5093</f>
        <v>X2Pi-14.5-f-5-1</v>
      </c>
      <c r="R5093" t="e">
        <f>B5093+S5093</f>
        <v>#N/A</v>
      </c>
      <c r="S5093" t="e">
        <f>_xlfn.IFNA(VLOOKUP(Q5093,'MARVEL-X'!A$2:I$1400,7,FALSE),VLOOKUP(Q5093,MARVEL!A$2:J$1522,10,FALSE))</f>
        <v>#N/A</v>
      </c>
      <c r="T5093" t="e">
        <f>IF(P5093=P5092,R5093+T5092,R5093)</f>
        <v>#N/A</v>
      </c>
      <c r="U5093">
        <f>IF(P5093=P5092,1+U5092,1)</f>
        <v>1</v>
      </c>
      <c r="V5093" t="e">
        <f t="shared" si="79"/>
        <v>#N/A</v>
      </c>
      <c r="W5093" t="e">
        <f>IF(V5093="","",IF(ABS(V5093-R5093)&gt;W$1,ABS(V5093-R5093),""))</f>
        <v>#N/A</v>
      </c>
      <c r="X5093" t="str">
        <f>Y5093&amp;"-"&amp;Z5093&amp;"-"&amp;AC5093&amp;"-"&amp;AD5093&amp;"-"&amp;AG5093</f>
        <v>14.5-e-A-5-2.5</v>
      </c>
      <c r="Y5093">
        <f>F5093</f>
        <v>14.5</v>
      </c>
      <c r="Z5093" s="2" t="str">
        <f>G5093</f>
        <v>e</v>
      </c>
      <c r="AA5093">
        <f>_xlfn.IFNA(VLOOKUP(X5093,'duo-out'!A$2:Q$5000,5,FALSE),E5093+10*(H5093-1)+1+_xlfn.IFNA(VLOOKUP(D5093,states!A$2:C$10,3,FALSE),1))</f>
        <v>256</v>
      </c>
      <c r="AB5093" t="e">
        <f>IF(V5093="","",V5093)</f>
        <v>#N/A</v>
      </c>
      <c r="AC5093" s="2" t="str">
        <f>_xlfn.IFNA(VLOOKUP(D5093,states!A$2:C$10,2,FALSE),"XX")</f>
        <v>A</v>
      </c>
      <c r="AD5093">
        <f>E5093</f>
        <v>5</v>
      </c>
      <c r="AE5093">
        <f>_xlfn.IFNA(VLOOKUP(D5093,states!A$2:D$10,4,FALSE),0)</f>
        <v>2</v>
      </c>
      <c r="AF5093">
        <v>0.5</v>
      </c>
      <c r="AG5093">
        <f>IF(AE5093=0,AF5093,IF(AE5093=1,IF(F5093=0.5,0.5,IF(H5093=1,0.5,1.5)),IF(F5093=0.5,0.5,IF(H5093=1,2.5,1.5))))</f>
        <v>2.5</v>
      </c>
      <c r="AH5093" s="7">
        <f>IF(AC5093="XX",0,1/C5093^(1/5)*IF(E5093=0,100,1)/(E5093+1)^(1/4))</f>
        <v>0.73395289278439235</v>
      </c>
    </row>
    <row r="5094" spans="1:34">
      <c r="A5094">
        <v>6175</v>
      </c>
      <c r="B5094" s="1">
        <v>21906.29</v>
      </c>
      <c r="C5094" s="6">
        <v>0.5</v>
      </c>
      <c r="D5094" t="s">
        <v>3</v>
      </c>
      <c r="E5094">
        <v>5</v>
      </c>
      <c r="F5094">
        <v>14.5</v>
      </c>
      <c r="G5094" t="s">
        <v>1</v>
      </c>
      <c r="H5094">
        <v>2</v>
      </c>
      <c r="I5094" t="s">
        <v>0</v>
      </c>
      <c r="J5094">
        <v>5</v>
      </c>
      <c r="K5094">
        <v>14.5</v>
      </c>
      <c r="L5094" t="s">
        <v>2</v>
      </c>
      <c r="M5094">
        <v>2</v>
      </c>
      <c r="N5094" t="s">
        <v>6231</v>
      </c>
      <c r="O5094">
        <v>1</v>
      </c>
      <c r="P5094" t="str">
        <f>D5094&amp;"-"&amp;F5094&amp;"-"&amp;G5094&amp;"-"&amp;E5094&amp;"-"&amp;H5094</f>
        <v>A2Delta-14.5-e-5-2</v>
      </c>
      <c r="Q5094" t="str">
        <f>I5094&amp;"-"&amp;K5094&amp;"-"&amp;L5094&amp;"-"&amp;J5094&amp;"-"&amp;M5094</f>
        <v>X2Pi-14.5-f-5-2</v>
      </c>
      <c r="R5094" t="e">
        <f>B5094+S5094</f>
        <v>#N/A</v>
      </c>
      <c r="S5094" t="e">
        <f>_xlfn.IFNA(VLOOKUP(Q5094,'MARVEL-X'!A$2:I$1400,7,FALSE),VLOOKUP(Q5094,MARVEL!A$2:J$1522,10,FALSE))</f>
        <v>#N/A</v>
      </c>
      <c r="T5094" t="e">
        <f>IF(P5094=P5093,R5094+T5093,R5094)</f>
        <v>#N/A</v>
      </c>
      <c r="U5094">
        <f>IF(P5094=P5093,1+U5093,1)</f>
        <v>1</v>
      </c>
      <c r="V5094" t="e">
        <f t="shared" si="79"/>
        <v>#N/A</v>
      </c>
      <c r="W5094" t="e">
        <f>IF(V5094="","",IF(ABS(V5094-R5094)&gt;W$1,ABS(V5094-R5094),""))</f>
        <v>#N/A</v>
      </c>
      <c r="X5094" t="str">
        <f>Y5094&amp;"-"&amp;Z5094&amp;"-"&amp;AC5094&amp;"-"&amp;AD5094&amp;"-"&amp;AG5094</f>
        <v>14.5-e-A-5-1.5</v>
      </c>
      <c r="Y5094">
        <f>F5094</f>
        <v>14.5</v>
      </c>
      <c r="Z5094" s="2" t="str">
        <f>G5094</f>
        <v>e</v>
      </c>
      <c r="AA5094">
        <f>_xlfn.IFNA(VLOOKUP(X5094,'duo-out'!A$2:Q$5000,5,FALSE),E5094+10*(H5094-1)+1+_xlfn.IFNA(VLOOKUP(D5094,states!A$2:C$10,3,FALSE),1))</f>
        <v>266</v>
      </c>
      <c r="AB5094" t="e">
        <f>IF(V5094="","",V5094)</f>
        <v>#N/A</v>
      </c>
      <c r="AC5094" s="2" t="str">
        <f>_xlfn.IFNA(VLOOKUP(D5094,states!A$2:C$10,2,FALSE),"XX")</f>
        <v>A</v>
      </c>
      <c r="AD5094">
        <f>E5094</f>
        <v>5</v>
      </c>
      <c r="AE5094">
        <f>_xlfn.IFNA(VLOOKUP(D5094,states!A$2:D$10,4,FALSE),0)</f>
        <v>2</v>
      </c>
      <c r="AF5094">
        <v>0.5</v>
      </c>
      <c r="AG5094">
        <f>IF(AE5094=0,AF5094,IF(AE5094=1,IF(F5094=0.5,0.5,IF(H5094=1,0.5,1.5)),IF(F5094=0.5,0.5,IF(H5094=1,2.5,1.5))))</f>
        <v>1.5</v>
      </c>
      <c r="AH5094" s="7">
        <f>IF(AC5094="XX",0,1/C5094^(1/5)*IF(E5094=0,100,1)/(E5094+1)^(1/4))</f>
        <v>0.73395289278439235</v>
      </c>
    </row>
    <row r="5095" spans="1:34">
      <c r="A5095">
        <v>3200</v>
      </c>
      <c r="B5095" s="1">
        <v>23246.085200000001</v>
      </c>
      <c r="C5095" s="6">
        <v>2.477E-2</v>
      </c>
      <c r="D5095" t="s">
        <v>3</v>
      </c>
      <c r="E5095">
        <v>0</v>
      </c>
      <c r="F5095">
        <v>14.5</v>
      </c>
      <c r="G5095" t="s">
        <v>2</v>
      </c>
      <c r="H5095">
        <v>1</v>
      </c>
      <c r="I5095" t="s">
        <v>0</v>
      </c>
      <c r="J5095">
        <v>0</v>
      </c>
      <c r="K5095">
        <v>14.5</v>
      </c>
      <c r="L5095" t="s">
        <v>1</v>
      </c>
      <c r="M5095">
        <v>1</v>
      </c>
      <c r="N5095" t="s">
        <v>3256</v>
      </c>
      <c r="O5095">
        <v>1</v>
      </c>
      <c r="P5095" t="str">
        <f>D5095&amp;"-"&amp;F5095&amp;"-"&amp;G5095&amp;"-"&amp;E5095&amp;"-"&amp;H5095</f>
        <v>A2Delta-14.5-f-0-1</v>
      </c>
      <c r="Q5095" t="str">
        <f>I5095&amp;"-"&amp;K5095&amp;"-"&amp;L5095&amp;"-"&amp;J5095&amp;"-"&amp;M5095</f>
        <v>X2Pi-14.5-e-0-1</v>
      </c>
      <c r="R5095">
        <f>B5095+S5095</f>
        <v>26152.695960218</v>
      </c>
      <c r="S5095">
        <f>_xlfn.IFNA(VLOOKUP(Q5095,'MARVEL-X'!A$2:I$1400,7,FALSE),VLOOKUP(Q5095,MARVEL!A$2:J$1522,10,FALSE))</f>
        <v>2906.610760218</v>
      </c>
      <c r="T5095">
        <f>IF(P5095=P5094,R5095+T5094,R5095)</f>
        <v>26152.695960218</v>
      </c>
      <c r="U5095">
        <f>IF(P5095=P5094,1+U5094,1)</f>
        <v>1</v>
      </c>
      <c r="V5095" t="str">
        <f t="shared" si="79"/>
        <v/>
      </c>
      <c r="W5095" t="str">
        <f>IF(V5095="","",IF(ABS(V5095-R5095)&gt;W$1,ABS(V5095-R5095),""))</f>
        <v/>
      </c>
      <c r="X5095" t="str">
        <f>Y5095&amp;"-"&amp;Z5095&amp;"-"&amp;AC5095&amp;"-"&amp;AD5095&amp;"-"&amp;AG5095</f>
        <v>14.5-f-A-0-2.5</v>
      </c>
      <c r="Y5095">
        <f>F5095</f>
        <v>14.5</v>
      </c>
      <c r="Z5095" s="2" t="str">
        <f>G5095</f>
        <v>f</v>
      </c>
      <c r="AA5095">
        <f>_xlfn.IFNA(VLOOKUP(X5095,'duo-out'!A$2:Q$5000,5,FALSE),E5095+10*(H5095-1)+1+_xlfn.IFNA(VLOOKUP(D5095,states!A$2:C$10,3,FALSE),1))</f>
        <v>251</v>
      </c>
      <c r="AB5095" t="str">
        <f>IF(V5095="","",V5095)</f>
        <v/>
      </c>
      <c r="AC5095" s="2" t="str">
        <f>_xlfn.IFNA(VLOOKUP(D5095,states!A$2:C$10,2,FALSE),"XX")</f>
        <v>A</v>
      </c>
      <c r="AD5095">
        <f>E5095</f>
        <v>0</v>
      </c>
      <c r="AE5095">
        <f>_xlfn.IFNA(VLOOKUP(D5095,states!A$2:D$10,4,FALSE),0)</f>
        <v>2</v>
      </c>
      <c r="AF5095">
        <v>0.5</v>
      </c>
      <c r="AG5095">
        <f>IF(AE5095=0,AF5095,IF(AE5095=1,IF(F5095=0.5,0.5,IF(H5095=1,0.5,1.5)),IF(F5095=0.5,0.5,IF(H5095=1,2.5,1.5))))</f>
        <v>2.5</v>
      </c>
      <c r="AH5095" s="7">
        <f>IF(AC5095="XX",0,1/C5095^(1/5)*IF(E5095=0,100,1)/(E5095+1)^(1/4))</f>
        <v>209.51484438065785</v>
      </c>
    </row>
    <row r="5096" spans="1:34">
      <c r="A5096">
        <v>3178</v>
      </c>
      <c r="B5096" s="1">
        <v>23634.529600000002</v>
      </c>
      <c r="C5096" s="6">
        <v>5.0000000000000001E-3</v>
      </c>
      <c r="D5096" t="s">
        <v>3</v>
      </c>
      <c r="E5096">
        <v>0</v>
      </c>
      <c r="F5096">
        <v>14.5</v>
      </c>
      <c r="G5096" t="s">
        <v>2</v>
      </c>
      <c r="H5096">
        <v>1</v>
      </c>
      <c r="I5096" t="s">
        <v>0</v>
      </c>
      <c r="J5096">
        <v>0</v>
      </c>
      <c r="K5096">
        <v>13.5</v>
      </c>
      <c r="L5096" t="s">
        <v>2</v>
      </c>
      <c r="M5096">
        <v>1</v>
      </c>
      <c r="N5096" t="s">
        <v>3234</v>
      </c>
      <c r="O5096">
        <v>1</v>
      </c>
      <c r="P5096" t="str">
        <f>D5096&amp;"-"&amp;F5096&amp;"-"&amp;G5096&amp;"-"&amp;E5096&amp;"-"&amp;H5096</f>
        <v>A2Delta-14.5-f-0-1</v>
      </c>
      <c r="Q5096" t="str">
        <f>I5096&amp;"-"&amp;K5096&amp;"-"&amp;L5096&amp;"-"&amp;J5096&amp;"-"&amp;M5096</f>
        <v>X2Pi-13.5-f-0-1</v>
      </c>
      <c r="R5096">
        <f>B5096+S5096</f>
        <v>26152.709684057001</v>
      </c>
      <c r="S5096">
        <f>_xlfn.IFNA(VLOOKUP(Q5096,'MARVEL-X'!A$2:I$1400,7,FALSE),VLOOKUP(Q5096,MARVEL!A$2:J$1522,10,FALSE))</f>
        <v>2518.1800840569999</v>
      </c>
      <c r="T5096">
        <f>IF(P5096=P5095,R5096+T5095,R5096)</f>
        <v>52305.405644275001</v>
      </c>
      <c r="U5096">
        <f>IF(P5096=P5095,1+U5095,1)</f>
        <v>2</v>
      </c>
      <c r="V5096" t="str">
        <f t="shared" si="79"/>
        <v/>
      </c>
      <c r="W5096" t="str">
        <f>IF(V5096="","",IF(ABS(V5096-R5096)&gt;W$1,ABS(V5096-R5096),""))</f>
        <v/>
      </c>
      <c r="X5096" t="str">
        <f>Y5096&amp;"-"&amp;Z5096&amp;"-"&amp;AC5096&amp;"-"&amp;AD5096&amp;"-"&amp;AG5096</f>
        <v>14.5-f-A-0-2.5</v>
      </c>
      <c r="Y5096">
        <f>F5096</f>
        <v>14.5</v>
      </c>
      <c r="Z5096" s="2" t="str">
        <f>G5096</f>
        <v>f</v>
      </c>
      <c r="AA5096">
        <f>_xlfn.IFNA(VLOOKUP(X5096,'duo-out'!A$2:Q$5000,5,FALSE),E5096+10*(H5096-1)+1+_xlfn.IFNA(VLOOKUP(D5096,states!A$2:C$10,3,FALSE),1))</f>
        <v>251</v>
      </c>
      <c r="AB5096" t="str">
        <f>IF(V5096="","",V5096)</f>
        <v/>
      </c>
      <c r="AC5096" s="2" t="str">
        <f>_xlfn.IFNA(VLOOKUP(D5096,states!A$2:C$10,2,FALSE),"XX")</f>
        <v>A</v>
      </c>
      <c r="AD5096">
        <f>E5096</f>
        <v>0</v>
      </c>
      <c r="AE5096">
        <f>_xlfn.IFNA(VLOOKUP(D5096,states!A$2:D$10,4,FALSE),0)</f>
        <v>2</v>
      </c>
      <c r="AF5096">
        <v>0.5</v>
      </c>
      <c r="AG5096">
        <f>IF(AE5096=0,AF5096,IF(AE5096=1,IF(F5096=0.5,0.5,IF(H5096=1,0.5,1.5)),IF(F5096=0.5,0.5,IF(H5096=1,2.5,1.5))))</f>
        <v>2.5</v>
      </c>
      <c r="AH5096" s="7">
        <f>IF(AC5096="XX",0,1/C5096^(1/5)*IF(E5096=0,100,1)/(E5096+1)^(1/4))</f>
        <v>288.53998118144267</v>
      </c>
    </row>
    <row r="5097" spans="1:34">
      <c r="A5097">
        <v>3271</v>
      </c>
      <c r="B5097" s="1">
        <v>22847.297999999999</v>
      </c>
      <c r="C5097" s="6">
        <v>0.01</v>
      </c>
      <c r="D5097" t="s">
        <v>3</v>
      </c>
      <c r="E5097">
        <v>0</v>
      </c>
      <c r="F5097">
        <v>14.5</v>
      </c>
      <c r="G5097" t="s">
        <v>2</v>
      </c>
      <c r="H5097">
        <v>1</v>
      </c>
      <c r="I5097" t="s">
        <v>0</v>
      </c>
      <c r="J5097">
        <v>0</v>
      </c>
      <c r="K5097">
        <v>15.5</v>
      </c>
      <c r="L5097" t="s">
        <v>2</v>
      </c>
      <c r="M5097">
        <v>1</v>
      </c>
      <c r="N5097" t="s">
        <v>3327</v>
      </c>
      <c r="O5097">
        <v>1</v>
      </c>
      <c r="P5097" t="str">
        <f>D5097&amp;"-"&amp;F5097&amp;"-"&amp;G5097&amp;"-"&amp;E5097&amp;"-"&amp;H5097</f>
        <v>A2Delta-14.5-f-0-1</v>
      </c>
      <c r="Q5097" t="str">
        <f>I5097&amp;"-"&amp;K5097&amp;"-"&amp;L5097&amp;"-"&amp;J5097&amp;"-"&amp;M5097</f>
        <v>X2Pi-15.5-f-0-1</v>
      </c>
      <c r="R5097">
        <f>B5097+S5097</f>
        <v>26152.722833519998</v>
      </c>
      <c r="S5097">
        <f>_xlfn.IFNA(VLOOKUP(Q5097,'MARVEL-X'!A$2:I$1400,7,FALSE),VLOOKUP(Q5097,MARVEL!A$2:J$1522,10,FALSE))</f>
        <v>3305.42483352</v>
      </c>
      <c r="T5097">
        <f>IF(P5097=P5096,R5097+T5096,R5097)</f>
        <v>78458.128477794991</v>
      </c>
      <c r="U5097">
        <f>IF(P5097=P5096,1+U5096,1)</f>
        <v>3</v>
      </c>
      <c r="V5097" t="str">
        <f t="shared" si="79"/>
        <v/>
      </c>
      <c r="W5097" t="str">
        <f>IF(V5097="","",IF(ABS(V5097-R5097)&gt;W$1,ABS(V5097-R5097),""))</f>
        <v/>
      </c>
      <c r="X5097" t="str">
        <f>Y5097&amp;"-"&amp;Z5097&amp;"-"&amp;AC5097&amp;"-"&amp;AD5097&amp;"-"&amp;AG5097</f>
        <v>14.5-f-A-0-2.5</v>
      </c>
      <c r="Y5097">
        <f>F5097</f>
        <v>14.5</v>
      </c>
      <c r="Z5097" s="2" t="str">
        <f>G5097</f>
        <v>f</v>
      </c>
      <c r="AA5097">
        <f>_xlfn.IFNA(VLOOKUP(X5097,'duo-out'!A$2:Q$5000,5,FALSE),E5097+10*(H5097-1)+1+_xlfn.IFNA(VLOOKUP(D5097,states!A$2:C$10,3,FALSE),1))</f>
        <v>251</v>
      </c>
      <c r="AB5097" t="str">
        <f>IF(V5097="","",V5097)</f>
        <v/>
      </c>
      <c r="AC5097" s="2" t="str">
        <f>_xlfn.IFNA(VLOOKUP(D5097,states!A$2:C$10,2,FALSE),"XX")</f>
        <v>A</v>
      </c>
      <c r="AD5097">
        <f>E5097</f>
        <v>0</v>
      </c>
      <c r="AE5097">
        <f>_xlfn.IFNA(VLOOKUP(D5097,states!A$2:D$10,4,FALSE),0)</f>
        <v>2</v>
      </c>
      <c r="AF5097">
        <v>0.5</v>
      </c>
      <c r="AG5097">
        <f>IF(AE5097=0,AF5097,IF(AE5097=1,IF(F5097=0.5,0.5,IF(H5097=1,0.5,1.5)),IF(F5097=0.5,0.5,IF(H5097=1,2.5,1.5))))</f>
        <v>2.5</v>
      </c>
      <c r="AH5097" s="7">
        <f>IF(AC5097="XX",0,1/C5097^(1/5)*IF(E5097=0,100,1)/(E5097+1)^(1/4))</f>
        <v>251.188643150958</v>
      </c>
    </row>
    <row r="5098" spans="1:34">
      <c r="A5098">
        <v>2628</v>
      </c>
      <c r="B5098" s="1">
        <v>23246.112099999998</v>
      </c>
      <c r="C5098" s="6">
        <v>7.7819999999999999E-3</v>
      </c>
      <c r="D5098" t="s">
        <v>3</v>
      </c>
      <c r="E5098">
        <v>0</v>
      </c>
      <c r="F5098">
        <v>14.5</v>
      </c>
      <c r="G5098" t="s">
        <v>2</v>
      </c>
      <c r="H5098">
        <v>1</v>
      </c>
      <c r="I5098" t="s">
        <v>0</v>
      </c>
      <c r="J5098">
        <v>0</v>
      </c>
      <c r="K5098">
        <v>14.5</v>
      </c>
      <c r="L5098" t="s">
        <v>1</v>
      </c>
      <c r="M5098">
        <v>1</v>
      </c>
      <c r="N5098" t="s">
        <v>2684</v>
      </c>
      <c r="O5098">
        <v>1</v>
      </c>
      <c r="P5098" t="str">
        <f>D5098&amp;"-"&amp;F5098&amp;"-"&amp;G5098&amp;"-"&amp;E5098&amp;"-"&amp;H5098</f>
        <v>A2Delta-14.5-f-0-1</v>
      </c>
      <c r="Q5098" t="str">
        <f>I5098&amp;"-"&amp;K5098&amp;"-"&amp;L5098&amp;"-"&amp;J5098&amp;"-"&amp;M5098</f>
        <v>X2Pi-14.5-e-0-1</v>
      </c>
      <c r="R5098">
        <f>B5098+S5098</f>
        <v>26152.722860217997</v>
      </c>
      <c r="S5098">
        <f>_xlfn.IFNA(VLOOKUP(Q5098,'MARVEL-X'!A$2:I$1400,7,FALSE),VLOOKUP(Q5098,MARVEL!A$2:J$1522,10,FALSE))</f>
        <v>2906.610760218</v>
      </c>
      <c r="T5098">
        <f>IF(P5098=P5097,R5098+T5097,R5098)</f>
        <v>104610.85133801299</v>
      </c>
      <c r="U5098">
        <f>IF(P5098=P5097,1+U5097,1)</f>
        <v>4</v>
      </c>
      <c r="V5098" t="str">
        <f t="shared" si="79"/>
        <v/>
      </c>
      <c r="W5098" t="str">
        <f>IF(V5098="","",IF(ABS(V5098-R5098)&gt;W$1,ABS(V5098-R5098),""))</f>
        <v/>
      </c>
      <c r="X5098" t="str">
        <f>Y5098&amp;"-"&amp;Z5098&amp;"-"&amp;AC5098&amp;"-"&amp;AD5098&amp;"-"&amp;AG5098</f>
        <v>14.5-f-A-0-2.5</v>
      </c>
      <c r="Y5098">
        <f>F5098</f>
        <v>14.5</v>
      </c>
      <c r="Z5098" s="2" t="str">
        <f>G5098</f>
        <v>f</v>
      </c>
      <c r="AA5098">
        <f>_xlfn.IFNA(VLOOKUP(X5098,'duo-out'!A$2:Q$5000,5,FALSE),E5098+10*(H5098-1)+1+_xlfn.IFNA(VLOOKUP(D5098,states!A$2:C$10,3,FALSE),1))</f>
        <v>251</v>
      </c>
      <c r="AB5098" t="str">
        <f>IF(V5098="","",V5098)</f>
        <v/>
      </c>
      <c r="AC5098" s="2" t="str">
        <f>_xlfn.IFNA(VLOOKUP(D5098,states!A$2:C$10,2,FALSE),"XX")</f>
        <v>A</v>
      </c>
      <c r="AD5098">
        <f>E5098</f>
        <v>0</v>
      </c>
      <c r="AE5098">
        <f>_xlfn.IFNA(VLOOKUP(D5098,states!A$2:D$10,4,FALSE),0)</f>
        <v>2</v>
      </c>
      <c r="AF5098">
        <v>0.5</v>
      </c>
      <c r="AG5098">
        <f>IF(AE5098=0,AF5098,IF(AE5098=1,IF(F5098=0.5,0.5,IF(H5098=1,0.5,1.5)),IF(F5098=0.5,0.5,IF(H5098=1,2.5,1.5))))</f>
        <v>2.5</v>
      </c>
      <c r="AH5098" s="7">
        <f>IF(AC5098="XX",0,1/C5098^(1/5)*IF(E5098=0,100,1)/(E5098+1)^(1/4))</f>
        <v>264.10812055780536</v>
      </c>
    </row>
    <row r="5099" spans="1:34">
      <c r="A5099">
        <v>2727</v>
      </c>
      <c r="B5099" s="1">
        <v>22847.292300000001</v>
      </c>
      <c r="C5099" s="6">
        <v>5.0000000000000001E-3</v>
      </c>
      <c r="D5099" t="s">
        <v>3</v>
      </c>
      <c r="E5099">
        <v>0</v>
      </c>
      <c r="F5099">
        <v>14.5</v>
      </c>
      <c r="G5099" t="s">
        <v>2</v>
      </c>
      <c r="H5099">
        <v>1</v>
      </c>
      <c r="I5099" t="s">
        <v>0</v>
      </c>
      <c r="J5099">
        <v>0</v>
      </c>
      <c r="K5099">
        <v>15.5</v>
      </c>
      <c r="L5099" t="s">
        <v>2</v>
      </c>
      <c r="M5099">
        <v>1</v>
      </c>
      <c r="N5099" t="s">
        <v>2783</v>
      </c>
      <c r="O5099">
        <v>1</v>
      </c>
      <c r="P5099" t="str">
        <f>D5099&amp;"-"&amp;F5099&amp;"-"&amp;G5099&amp;"-"&amp;E5099&amp;"-"&amp;H5099</f>
        <v>A2Delta-14.5-f-0-1</v>
      </c>
      <c r="Q5099" t="str">
        <f>I5099&amp;"-"&amp;K5099&amp;"-"&amp;L5099&amp;"-"&amp;J5099&amp;"-"&amp;M5099</f>
        <v>X2Pi-15.5-f-0-1</v>
      </c>
      <c r="R5099">
        <f>B5099+S5099</f>
        <v>26152.71713352</v>
      </c>
      <c r="S5099">
        <f>_xlfn.IFNA(VLOOKUP(Q5099,'MARVEL-X'!A$2:I$1400,7,FALSE),VLOOKUP(Q5099,MARVEL!A$2:J$1522,10,FALSE))</f>
        <v>3305.42483352</v>
      </c>
      <c r="T5099">
        <f>IF(P5099=P5098,R5099+T5098,R5099)</f>
        <v>130763.56847153298</v>
      </c>
      <c r="U5099">
        <f>IF(P5099=P5098,1+U5098,1)</f>
        <v>5</v>
      </c>
      <c r="V5099" t="str">
        <f t="shared" si="79"/>
        <v/>
      </c>
      <c r="W5099" t="str">
        <f>IF(V5099="","",IF(ABS(V5099-R5099)&gt;W$1,ABS(V5099-R5099),""))</f>
        <v/>
      </c>
      <c r="X5099" t="str">
        <f>Y5099&amp;"-"&amp;Z5099&amp;"-"&amp;AC5099&amp;"-"&amp;AD5099&amp;"-"&amp;AG5099</f>
        <v>14.5-f-A-0-2.5</v>
      </c>
      <c r="Y5099">
        <f>F5099</f>
        <v>14.5</v>
      </c>
      <c r="Z5099" s="2" t="str">
        <f>G5099</f>
        <v>f</v>
      </c>
      <c r="AA5099">
        <f>_xlfn.IFNA(VLOOKUP(X5099,'duo-out'!A$2:Q$5000,5,FALSE),E5099+10*(H5099-1)+1+_xlfn.IFNA(VLOOKUP(D5099,states!A$2:C$10,3,FALSE),1))</f>
        <v>251</v>
      </c>
      <c r="AB5099" t="str">
        <f>IF(V5099="","",V5099)</f>
        <v/>
      </c>
      <c r="AC5099" s="2" t="str">
        <f>_xlfn.IFNA(VLOOKUP(D5099,states!A$2:C$10,2,FALSE),"XX")</f>
        <v>A</v>
      </c>
      <c r="AD5099">
        <f>E5099</f>
        <v>0</v>
      </c>
      <c r="AE5099">
        <f>_xlfn.IFNA(VLOOKUP(D5099,states!A$2:D$10,4,FALSE),0)</f>
        <v>2</v>
      </c>
      <c r="AF5099">
        <v>0.5</v>
      </c>
      <c r="AG5099">
        <f>IF(AE5099=0,AF5099,IF(AE5099=1,IF(F5099=0.5,0.5,IF(H5099=1,0.5,1.5)),IF(F5099=0.5,0.5,IF(H5099=1,2.5,1.5))))</f>
        <v>2.5</v>
      </c>
      <c r="AH5099" s="7">
        <f>IF(AC5099="XX",0,1/C5099^(1/5)*IF(E5099=0,100,1)/(E5099+1)^(1/4))</f>
        <v>288.53998118144267</v>
      </c>
    </row>
    <row r="5100" spans="1:34">
      <c r="A5100">
        <v>2690</v>
      </c>
      <c r="B5100" s="1">
        <v>23634.528600000001</v>
      </c>
      <c r="C5100" s="6">
        <v>5.0000000000000001E-3</v>
      </c>
      <c r="D5100" t="s">
        <v>3</v>
      </c>
      <c r="E5100">
        <v>0</v>
      </c>
      <c r="F5100">
        <v>14.5</v>
      </c>
      <c r="G5100" t="s">
        <v>2</v>
      </c>
      <c r="H5100">
        <v>1</v>
      </c>
      <c r="I5100" t="s">
        <v>0</v>
      </c>
      <c r="J5100">
        <v>0</v>
      </c>
      <c r="K5100">
        <v>13.5</v>
      </c>
      <c r="L5100" t="s">
        <v>2</v>
      </c>
      <c r="M5100">
        <v>1</v>
      </c>
      <c r="N5100" t="s">
        <v>2746</v>
      </c>
      <c r="O5100">
        <v>1</v>
      </c>
      <c r="P5100" t="str">
        <f>D5100&amp;"-"&amp;F5100&amp;"-"&amp;G5100&amp;"-"&amp;E5100&amp;"-"&amp;H5100</f>
        <v>A2Delta-14.5-f-0-1</v>
      </c>
      <c r="Q5100" t="str">
        <f>I5100&amp;"-"&amp;K5100&amp;"-"&amp;L5100&amp;"-"&amp;J5100&amp;"-"&amp;M5100</f>
        <v>X2Pi-13.5-f-0-1</v>
      </c>
      <c r="R5100">
        <f>B5100+S5100</f>
        <v>26152.708684057001</v>
      </c>
      <c r="S5100">
        <f>_xlfn.IFNA(VLOOKUP(Q5100,'MARVEL-X'!A$2:I$1400,7,FALSE),VLOOKUP(Q5100,MARVEL!A$2:J$1522,10,FALSE))</f>
        <v>2518.1800840569999</v>
      </c>
      <c r="T5100">
        <f>IF(P5100=P5099,R5100+T5099,R5100)</f>
        <v>156916.27715558998</v>
      </c>
      <c r="U5100">
        <f>IF(P5100=P5099,1+U5099,1)</f>
        <v>6</v>
      </c>
      <c r="V5100" t="str">
        <f t="shared" si="79"/>
        <v/>
      </c>
      <c r="W5100" t="str">
        <f>IF(V5100="","",IF(ABS(V5100-R5100)&gt;W$1,ABS(V5100-R5100),""))</f>
        <v/>
      </c>
      <c r="X5100" t="str">
        <f>Y5100&amp;"-"&amp;Z5100&amp;"-"&amp;AC5100&amp;"-"&amp;AD5100&amp;"-"&amp;AG5100</f>
        <v>14.5-f-A-0-2.5</v>
      </c>
      <c r="Y5100">
        <f>F5100</f>
        <v>14.5</v>
      </c>
      <c r="Z5100" s="2" t="str">
        <f>G5100</f>
        <v>f</v>
      </c>
      <c r="AA5100">
        <f>_xlfn.IFNA(VLOOKUP(X5100,'duo-out'!A$2:Q$5000,5,FALSE),E5100+10*(H5100-1)+1+_xlfn.IFNA(VLOOKUP(D5100,states!A$2:C$10,3,FALSE),1))</f>
        <v>251</v>
      </c>
      <c r="AB5100" t="str">
        <f>IF(V5100="","",V5100)</f>
        <v/>
      </c>
      <c r="AC5100" s="2" t="str">
        <f>_xlfn.IFNA(VLOOKUP(D5100,states!A$2:C$10,2,FALSE),"XX")</f>
        <v>A</v>
      </c>
      <c r="AD5100">
        <f>E5100</f>
        <v>0</v>
      </c>
      <c r="AE5100">
        <f>_xlfn.IFNA(VLOOKUP(D5100,states!A$2:D$10,4,FALSE),0)</f>
        <v>2</v>
      </c>
      <c r="AF5100">
        <v>0.5</v>
      </c>
      <c r="AG5100">
        <f>IF(AE5100=0,AF5100,IF(AE5100=1,IF(F5100=0.5,0.5,IF(H5100=1,0.5,1.5)),IF(F5100=0.5,0.5,IF(H5100=1,2.5,1.5))))</f>
        <v>2.5</v>
      </c>
      <c r="AH5100" s="7">
        <f>IF(AC5100="XX",0,1/C5100^(1/5)*IF(E5100=0,100,1)/(E5100+1)^(1/4))</f>
        <v>288.53998118144267</v>
      </c>
    </row>
    <row r="5101" spans="1:34">
      <c r="A5101">
        <v>5313</v>
      </c>
      <c r="B5101" s="1">
        <v>23246.133999999998</v>
      </c>
      <c r="C5101" s="6">
        <v>0.05</v>
      </c>
      <c r="D5101" t="s">
        <v>3</v>
      </c>
      <c r="E5101">
        <v>0</v>
      </c>
      <c r="F5101">
        <v>14.5</v>
      </c>
      <c r="G5101" t="s">
        <v>2</v>
      </c>
      <c r="H5101">
        <v>1</v>
      </c>
      <c r="I5101" t="s">
        <v>0</v>
      </c>
      <c r="J5101">
        <v>0</v>
      </c>
      <c r="K5101">
        <v>14.5</v>
      </c>
      <c r="L5101" t="s">
        <v>1</v>
      </c>
      <c r="M5101">
        <v>1</v>
      </c>
      <c r="N5101" t="s">
        <v>5369</v>
      </c>
      <c r="O5101">
        <v>1</v>
      </c>
      <c r="P5101" t="str">
        <f>D5101&amp;"-"&amp;F5101&amp;"-"&amp;G5101&amp;"-"&amp;E5101&amp;"-"&amp;H5101</f>
        <v>A2Delta-14.5-f-0-1</v>
      </c>
      <c r="Q5101" t="str">
        <f>I5101&amp;"-"&amp;K5101&amp;"-"&amp;L5101&amp;"-"&amp;J5101&amp;"-"&amp;M5101</f>
        <v>X2Pi-14.5-e-0-1</v>
      </c>
      <c r="R5101">
        <f>B5101+S5101</f>
        <v>26152.744760217996</v>
      </c>
      <c r="S5101">
        <f>_xlfn.IFNA(VLOOKUP(Q5101,'MARVEL-X'!A$2:I$1400,7,FALSE),VLOOKUP(Q5101,MARVEL!A$2:J$1522,10,FALSE))</f>
        <v>2906.610760218</v>
      </c>
      <c r="T5101">
        <f>IF(P5101=P5100,R5101+T5100,R5101)</f>
        <v>183069.02191580797</v>
      </c>
      <c r="U5101">
        <f>IF(P5101=P5100,1+U5100,1)</f>
        <v>7</v>
      </c>
      <c r="V5101" t="str">
        <f t="shared" si="79"/>
        <v/>
      </c>
      <c r="W5101" t="str">
        <f>IF(V5101="","",IF(ABS(V5101-R5101)&gt;W$1,ABS(V5101-R5101),""))</f>
        <v/>
      </c>
      <c r="X5101" t="str">
        <f>Y5101&amp;"-"&amp;Z5101&amp;"-"&amp;AC5101&amp;"-"&amp;AD5101&amp;"-"&amp;AG5101</f>
        <v>14.5-f-A-0-2.5</v>
      </c>
      <c r="Y5101">
        <f>F5101</f>
        <v>14.5</v>
      </c>
      <c r="Z5101" s="2" t="str">
        <f>G5101</f>
        <v>f</v>
      </c>
      <c r="AA5101">
        <f>_xlfn.IFNA(VLOOKUP(X5101,'duo-out'!A$2:Q$5000,5,FALSE),E5101+10*(H5101-1)+1+_xlfn.IFNA(VLOOKUP(D5101,states!A$2:C$10,3,FALSE),1))</f>
        <v>251</v>
      </c>
      <c r="AB5101" t="str">
        <f>IF(V5101="","",V5101)</f>
        <v/>
      </c>
      <c r="AC5101" s="2" t="str">
        <f>_xlfn.IFNA(VLOOKUP(D5101,states!A$2:C$10,2,FALSE),"XX")</f>
        <v>A</v>
      </c>
      <c r="AD5101">
        <f>E5101</f>
        <v>0</v>
      </c>
      <c r="AE5101">
        <f>_xlfn.IFNA(VLOOKUP(D5101,states!A$2:D$10,4,FALSE),0)</f>
        <v>2</v>
      </c>
      <c r="AF5101">
        <v>0.5</v>
      </c>
      <c r="AG5101">
        <f>IF(AE5101=0,AF5101,IF(AE5101=1,IF(F5101=0.5,0.5,IF(H5101=1,0.5,1.5)),IF(F5101=0.5,0.5,IF(H5101=1,2.5,1.5))))</f>
        <v>2.5</v>
      </c>
      <c r="AH5101" s="7">
        <f>IF(AC5101="XX",0,1/C5101^(1/5)*IF(E5101=0,100,1)/(E5101+1)^(1/4))</f>
        <v>182.05642030260799</v>
      </c>
    </row>
    <row r="5102" spans="1:34">
      <c r="A5102">
        <v>5293</v>
      </c>
      <c r="B5102" s="1">
        <v>23634.526999999998</v>
      </c>
      <c r="C5102" s="6">
        <v>0.05</v>
      </c>
      <c r="D5102" t="s">
        <v>3</v>
      </c>
      <c r="E5102">
        <v>0</v>
      </c>
      <c r="F5102">
        <v>14.5</v>
      </c>
      <c r="G5102" t="s">
        <v>2</v>
      </c>
      <c r="H5102">
        <v>1</v>
      </c>
      <c r="I5102" t="s">
        <v>0</v>
      </c>
      <c r="J5102">
        <v>0</v>
      </c>
      <c r="K5102">
        <v>13.5</v>
      </c>
      <c r="L5102" t="s">
        <v>2</v>
      </c>
      <c r="M5102">
        <v>1</v>
      </c>
      <c r="N5102" t="s">
        <v>5349</v>
      </c>
      <c r="O5102">
        <v>1</v>
      </c>
      <c r="P5102" t="str">
        <f>D5102&amp;"-"&amp;F5102&amp;"-"&amp;G5102&amp;"-"&amp;E5102&amp;"-"&amp;H5102</f>
        <v>A2Delta-14.5-f-0-1</v>
      </c>
      <c r="Q5102" t="str">
        <f>I5102&amp;"-"&amp;K5102&amp;"-"&amp;L5102&amp;"-"&amp;J5102&amp;"-"&amp;M5102</f>
        <v>X2Pi-13.5-f-0-1</v>
      </c>
      <c r="R5102">
        <f>B5102+S5102</f>
        <v>26152.707084056998</v>
      </c>
      <c r="S5102">
        <f>_xlfn.IFNA(VLOOKUP(Q5102,'MARVEL-X'!A$2:I$1400,7,FALSE),VLOOKUP(Q5102,MARVEL!A$2:J$1522,10,FALSE))</f>
        <v>2518.1800840569999</v>
      </c>
      <c r="T5102">
        <f>IF(P5102=P5101,R5102+T5101,R5102)</f>
        <v>209221.72899986498</v>
      </c>
      <c r="U5102">
        <f>IF(P5102=P5101,1+U5101,1)</f>
        <v>8</v>
      </c>
      <c r="V5102" t="str">
        <f t="shared" si="79"/>
        <v/>
      </c>
      <c r="W5102" t="str">
        <f>IF(V5102="","",IF(ABS(V5102-R5102)&gt;W$1,ABS(V5102-R5102),""))</f>
        <v/>
      </c>
      <c r="X5102" t="str">
        <f>Y5102&amp;"-"&amp;Z5102&amp;"-"&amp;AC5102&amp;"-"&amp;AD5102&amp;"-"&amp;AG5102</f>
        <v>14.5-f-A-0-2.5</v>
      </c>
      <c r="Y5102">
        <f>F5102</f>
        <v>14.5</v>
      </c>
      <c r="Z5102" s="2" t="str">
        <f>G5102</f>
        <v>f</v>
      </c>
      <c r="AA5102">
        <f>_xlfn.IFNA(VLOOKUP(X5102,'duo-out'!A$2:Q$5000,5,FALSE),E5102+10*(H5102-1)+1+_xlfn.IFNA(VLOOKUP(D5102,states!A$2:C$10,3,FALSE),1))</f>
        <v>251</v>
      </c>
      <c r="AB5102" t="str">
        <f>IF(V5102="","",V5102)</f>
        <v/>
      </c>
      <c r="AC5102" s="2" t="str">
        <f>_xlfn.IFNA(VLOOKUP(D5102,states!A$2:C$10,2,FALSE),"XX")</f>
        <v>A</v>
      </c>
      <c r="AD5102">
        <f>E5102</f>
        <v>0</v>
      </c>
      <c r="AE5102">
        <f>_xlfn.IFNA(VLOOKUP(D5102,states!A$2:D$10,4,FALSE),0)</f>
        <v>2</v>
      </c>
      <c r="AF5102">
        <v>0.5</v>
      </c>
      <c r="AG5102">
        <f>IF(AE5102=0,AF5102,IF(AE5102=1,IF(F5102=0.5,0.5,IF(H5102=1,0.5,1.5)),IF(F5102=0.5,0.5,IF(H5102=1,2.5,1.5))))</f>
        <v>2.5</v>
      </c>
      <c r="AH5102" s="7">
        <f>IF(AC5102="XX",0,1/C5102^(1/5)*IF(E5102=0,100,1)/(E5102+1)^(1/4))</f>
        <v>182.05642030260799</v>
      </c>
    </row>
    <row r="5103" spans="1:34">
      <c r="A5103">
        <v>647</v>
      </c>
      <c r="B5103" s="1">
        <v>23246.12</v>
      </c>
      <c r="C5103" s="6">
        <v>0.05</v>
      </c>
      <c r="D5103" t="s">
        <v>3</v>
      </c>
      <c r="E5103">
        <v>0</v>
      </c>
      <c r="F5103">
        <v>14.5</v>
      </c>
      <c r="G5103" t="s">
        <v>2</v>
      </c>
      <c r="H5103">
        <v>1</v>
      </c>
      <c r="I5103" t="s">
        <v>0</v>
      </c>
      <c r="J5103">
        <v>0</v>
      </c>
      <c r="K5103">
        <v>14.5</v>
      </c>
      <c r="L5103" t="s">
        <v>1</v>
      </c>
      <c r="M5103">
        <v>1</v>
      </c>
      <c r="N5103" t="s">
        <v>703</v>
      </c>
      <c r="O5103">
        <v>1</v>
      </c>
      <c r="P5103" t="str">
        <f>D5103&amp;"-"&amp;F5103&amp;"-"&amp;G5103&amp;"-"&amp;E5103&amp;"-"&amp;H5103</f>
        <v>A2Delta-14.5-f-0-1</v>
      </c>
      <c r="Q5103" t="str">
        <f>I5103&amp;"-"&amp;K5103&amp;"-"&amp;L5103&amp;"-"&amp;J5103&amp;"-"&amp;M5103</f>
        <v>X2Pi-14.5-e-0-1</v>
      </c>
      <c r="R5103">
        <f>B5103+S5103</f>
        <v>26152.730760218001</v>
      </c>
      <c r="S5103">
        <f>_xlfn.IFNA(VLOOKUP(Q5103,'MARVEL-X'!A$2:I$1400,7,FALSE),VLOOKUP(Q5103,MARVEL!A$2:J$1522,10,FALSE))</f>
        <v>2906.610760218</v>
      </c>
      <c r="T5103">
        <f>IF(P5103=P5102,R5103+T5102,R5103)</f>
        <v>235374.45976008297</v>
      </c>
      <c r="U5103">
        <f>IF(P5103=P5102,1+U5102,1)</f>
        <v>9</v>
      </c>
      <c r="V5103" t="str">
        <f t="shared" si="79"/>
        <v/>
      </c>
      <c r="W5103" t="str">
        <f>IF(V5103="","",IF(ABS(V5103-R5103)&gt;W$1,ABS(V5103-R5103),""))</f>
        <v/>
      </c>
      <c r="X5103" t="str">
        <f>Y5103&amp;"-"&amp;Z5103&amp;"-"&amp;AC5103&amp;"-"&amp;AD5103&amp;"-"&amp;AG5103</f>
        <v>14.5-f-A-0-2.5</v>
      </c>
      <c r="Y5103">
        <f>F5103</f>
        <v>14.5</v>
      </c>
      <c r="Z5103" s="2" t="str">
        <f>G5103</f>
        <v>f</v>
      </c>
      <c r="AA5103">
        <f>_xlfn.IFNA(VLOOKUP(X5103,'duo-out'!A$2:Q$5000,5,FALSE),E5103+10*(H5103-1)+1+_xlfn.IFNA(VLOOKUP(D5103,states!A$2:C$10,3,FALSE),1))</f>
        <v>251</v>
      </c>
      <c r="AB5103" t="str">
        <f>IF(V5103="","",V5103)</f>
        <v/>
      </c>
      <c r="AC5103" s="2" t="str">
        <f>_xlfn.IFNA(VLOOKUP(D5103,states!A$2:C$10,2,FALSE),"XX")</f>
        <v>A</v>
      </c>
      <c r="AD5103">
        <f>E5103</f>
        <v>0</v>
      </c>
      <c r="AE5103">
        <f>_xlfn.IFNA(VLOOKUP(D5103,states!A$2:D$10,4,FALSE),0)</f>
        <v>2</v>
      </c>
      <c r="AF5103">
        <v>0.5</v>
      </c>
      <c r="AG5103">
        <f>IF(AE5103=0,AF5103,IF(AE5103=1,IF(F5103=0.5,0.5,IF(H5103=1,0.5,1.5)),IF(F5103=0.5,0.5,IF(H5103=1,2.5,1.5))))</f>
        <v>2.5</v>
      </c>
      <c r="AH5103" s="7">
        <f>IF(AC5103="XX",0,1/C5103^(1/5)*IF(E5103=0,100,1)/(E5103+1)^(1/4))</f>
        <v>182.05642030260799</v>
      </c>
    </row>
    <row r="5104" spans="1:34">
      <c r="A5104">
        <v>620</v>
      </c>
      <c r="B5104" s="1">
        <v>23634.53</v>
      </c>
      <c r="C5104" s="6">
        <v>0.05</v>
      </c>
      <c r="D5104" t="s">
        <v>3</v>
      </c>
      <c r="E5104">
        <v>0</v>
      </c>
      <c r="F5104">
        <v>14.5</v>
      </c>
      <c r="G5104" t="s">
        <v>2</v>
      </c>
      <c r="H5104">
        <v>1</v>
      </c>
      <c r="I5104" t="s">
        <v>0</v>
      </c>
      <c r="J5104">
        <v>0</v>
      </c>
      <c r="K5104">
        <v>13.5</v>
      </c>
      <c r="L5104" t="s">
        <v>2</v>
      </c>
      <c r="M5104">
        <v>1</v>
      </c>
      <c r="N5104" t="s">
        <v>676</v>
      </c>
      <c r="O5104">
        <v>1</v>
      </c>
      <c r="P5104" t="str">
        <f>D5104&amp;"-"&amp;F5104&amp;"-"&amp;G5104&amp;"-"&amp;E5104&amp;"-"&amp;H5104</f>
        <v>A2Delta-14.5-f-0-1</v>
      </c>
      <c r="Q5104" t="str">
        <f>I5104&amp;"-"&amp;K5104&amp;"-"&amp;L5104&amp;"-"&amp;J5104&amp;"-"&amp;M5104</f>
        <v>X2Pi-13.5-f-0-1</v>
      </c>
      <c r="R5104">
        <f>B5104+S5104</f>
        <v>26152.710084056998</v>
      </c>
      <c r="S5104">
        <f>_xlfn.IFNA(VLOOKUP(Q5104,'MARVEL-X'!A$2:I$1400,7,FALSE),VLOOKUP(Q5104,MARVEL!A$2:J$1522,10,FALSE))</f>
        <v>2518.1800840569999</v>
      </c>
      <c r="T5104">
        <f>IF(P5104=P5103,R5104+T5103,R5104)</f>
        <v>261527.16984413998</v>
      </c>
      <c r="U5104">
        <f>IF(P5104=P5103,1+U5103,1)</f>
        <v>10</v>
      </c>
      <c r="V5104">
        <f t="shared" si="79"/>
        <v>26152.716984413997</v>
      </c>
      <c r="W5104" t="str">
        <f>IF(V5104="","",IF(ABS(V5104-R5104)&gt;W$1,ABS(V5104-R5104),""))</f>
        <v/>
      </c>
      <c r="X5104" t="str">
        <f>Y5104&amp;"-"&amp;Z5104&amp;"-"&amp;AC5104&amp;"-"&amp;AD5104&amp;"-"&amp;AG5104</f>
        <v>14.5-f-A-0-2.5</v>
      </c>
      <c r="Y5104">
        <f>F5104</f>
        <v>14.5</v>
      </c>
      <c r="Z5104" s="2" t="str">
        <f>G5104</f>
        <v>f</v>
      </c>
      <c r="AA5104">
        <f>_xlfn.IFNA(VLOOKUP(X5104,'duo-out'!A$2:Q$5000,5,FALSE),E5104+10*(H5104-1)+1+_xlfn.IFNA(VLOOKUP(D5104,states!A$2:C$10,3,FALSE),1))</f>
        <v>251</v>
      </c>
      <c r="AB5104">
        <f>IF(V5104="","",V5104)</f>
        <v>26152.716984413997</v>
      </c>
      <c r="AC5104" s="2" t="str">
        <f>_xlfn.IFNA(VLOOKUP(D5104,states!A$2:C$10,2,FALSE),"XX")</f>
        <v>A</v>
      </c>
      <c r="AD5104">
        <f>E5104</f>
        <v>0</v>
      </c>
      <c r="AE5104">
        <f>_xlfn.IFNA(VLOOKUP(D5104,states!A$2:D$10,4,FALSE),0)</f>
        <v>2</v>
      </c>
      <c r="AF5104">
        <v>0.5</v>
      </c>
      <c r="AG5104">
        <f>IF(AE5104=0,AF5104,IF(AE5104=1,IF(F5104=0.5,0.5,IF(H5104=1,0.5,1.5)),IF(F5104=0.5,0.5,IF(H5104=1,2.5,1.5))))</f>
        <v>2.5</v>
      </c>
      <c r="AH5104" s="7">
        <f>IF(AC5104="XX",0,1/C5104^(1/5)*IF(E5104=0,100,1)/(E5104+1)^(1/4))</f>
        <v>182.05642030260799</v>
      </c>
    </row>
    <row r="5105" spans="1:34">
      <c r="A5105">
        <v>3427</v>
      </c>
      <c r="B5105" s="1">
        <v>22824.265500000001</v>
      </c>
      <c r="C5105" s="6">
        <v>0.01</v>
      </c>
      <c r="D5105" t="s">
        <v>3</v>
      </c>
      <c r="E5105">
        <v>0</v>
      </c>
      <c r="F5105">
        <v>14.5</v>
      </c>
      <c r="G5105" t="s">
        <v>2</v>
      </c>
      <c r="H5105">
        <v>2</v>
      </c>
      <c r="I5105" t="s">
        <v>0</v>
      </c>
      <c r="J5105">
        <v>0</v>
      </c>
      <c r="K5105">
        <v>15.5</v>
      </c>
      <c r="L5105" t="s">
        <v>2</v>
      </c>
      <c r="M5105">
        <v>2</v>
      </c>
      <c r="N5105" t="s">
        <v>3483</v>
      </c>
      <c r="O5105">
        <v>1</v>
      </c>
      <c r="P5105" t="str">
        <f>D5105&amp;"-"&amp;F5105&amp;"-"&amp;G5105&amp;"-"&amp;E5105&amp;"-"&amp;H5105</f>
        <v>A2Delta-14.5-f-0-2</v>
      </c>
      <c r="Q5105" t="str">
        <f>I5105&amp;"-"&amp;K5105&amp;"-"&amp;L5105&amp;"-"&amp;J5105&amp;"-"&amp;M5105</f>
        <v>X2Pi-15.5-f-0-2</v>
      </c>
      <c r="R5105">
        <f>B5105+S5105</f>
        <v>26569.057935786001</v>
      </c>
      <c r="S5105">
        <f>_xlfn.IFNA(VLOOKUP(Q5105,'MARVEL-X'!A$2:I$1400,7,FALSE),VLOOKUP(Q5105,MARVEL!A$2:J$1522,10,FALSE))</f>
        <v>3744.7924357860002</v>
      </c>
      <c r="T5105">
        <f>IF(P5105=P5104,R5105+T5104,R5105)</f>
        <v>26569.057935786001</v>
      </c>
      <c r="U5105">
        <f>IF(P5105=P5104,1+U5104,1)</f>
        <v>1</v>
      </c>
      <c r="V5105" t="str">
        <f t="shared" si="79"/>
        <v/>
      </c>
      <c r="W5105" t="str">
        <f>IF(V5105="","",IF(ABS(V5105-R5105)&gt;W$1,ABS(V5105-R5105),""))</f>
        <v/>
      </c>
      <c r="X5105" t="str">
        <f>Y5105&amp;"-"&amp;Z5105&amp;"-"&amp;AC5105&amp;"-"&amp;AD5105&amp;"-"&amp;AG5105</f>
        <v>14.5-f-A-0-1.5</v>
      </c>
      <c r="Y5105">
        <f>F5105</f>
        <v>14.5</v>
      </c>
      <c r="Z5105" s="2" t="str">
        <f>G5105</f>
        <v>f</v>
      </c>
      <c r="AA5105">
        <f>_xlfn.IFNA(VLOOKUP(X5105,'duo-out'!A$2:Q$5000,5,FALSE),E5105+10*(H5105-1)+1+_xlfn.IFNA(VLOOKUP(D5105,states!A$2:C$10,3,FALSE),1))</f>
        <v>261</v>
      </c>
      <c r="AB5105" t="str">
        <f>IF(V5105="","",V5105)</f>
        <v/>
      </c>
      <c r="AC5105" s="2" t="str">
        <f>_xlfn.IFNA(VLOOKUP(D5105,states!A$2:C$10,2,FALSE),"XX")</f>
        <v>A</v>
      </c>
      <c r="AD5105">
        <f>E5105</f>
        <v>0</v>
      </c>
      <c r="AE5105">
        <f>_xlfn.IFNA(VLOOKUP(D5105,states!A$2:D$10,4,FALSE),0)</f>
        <v>2</v>
      </c>
      <c r="AF5105">
        <v>0.5</v>
      </c>
      <c r="AG5105">
        <f>IF(AE5105=0,AF5105,IF(AE5105=1,IF(F5105=0.5,0.5,IF(H5105=1,0.5,1.5)),IF(F5105=0.5,0.5,IF(H5105=1,2.5,1.5))))</f>
        <v>1.5</v>
      </c>
      <c r="AH5105" s="7">
        <f>IF(AC5105="XX",0,1/C5105^(1/5)*IF(E5105=0,100,1)/(E5105+1)^(1/4))</f>
        <v>251.188643150958</v>
      </c>
    </row>
    <row r="5106" spans="1:34">
      <c r="A5106">
        <v>3403</v>
      </c>
      <c r="B5106" s="1">
        <v>23264.378100000002</v>
      </c>
      <c r="C5106" s="6">
        <v>5.0000000000000001E-3</v>
      </c>
      <c r="D5106" t="s">
        <v>3</v>
      </c>
      <c r="E5106">
        <v>0</v>
      </c>
      <c r="F5106">
        <v>14.5</v>
      </c>
      <c r="G5106" t="s">
        <v>2</v>
      </c>
      <c r="H5106">
        <v>2</v>
      </c>
      <c r="I5106" t="s">
        <v>0</v>
      </c>
      <c r="J5106">
        <v>0</v>
      </c>
      <c r="K5106">
        <v>14.5</v>
      </c>
      <c r="L5106" t="s">
        <v>1</v>
      </c>
      <c r="M5106">
        <v>2</v>
      </c>
      <c r="N5106" t="s">
        <v>3459</v>
      </c>
      <c r="O5106">
        <v>1</v>
      </c>
      <c r="P5106" t="str">
        <f>D5106&amp;"-"&amp;F5106&amp;"-"&amp;G5106&amp;"-"&amp;E5106&amp;"-"&amp;H5106</f>
        <v>A2Delta-14.5-f-0-2</v>
      </c>
      <c r="Q5106" t="str">
        <f>I5106&amp;"-"&amp;K5106&amp;"-"&amp;L5106&amp;"-"&amp;J5106&amp;"-"&amp;M5106</f>
        <v>X2Pi-14.5-e-0-2</v>
      </c>
      <c r="R5106">
        <f>B5106+S5106</f>
        <v>26569.047820656</v>
      </c>
      <c r="S5106">
        <f>_xlfn.IFNA(VLOOKUP(Q5106,'MARVEL-X'!A$2:I$1400,7,FALSE),VLOOKUP(Q5106,MARVEL!A$2:J$1522,10,FALSE))</f>
        <v>3304.6697206560002</v>
      </c>
      <c r="T5106">
        <f>IF(P5106=P5105,R5106+T5105,R5106)</f>
        <v>53138.105756442004</v>
      </c>
      <c r="U5106">
        <f>IF(P5106=P5105,1+U5105,1)</f>
        <v>2</v>
      </c>
      <c r="V5106" t="str">
        <f t="shared" si="79"/>
        <v/>
      </c>
      <c r="W5106" t="str">
        <f>IF(V5106="","",IF(ABS(V5106-R5106)&gt;W$1,ABS(V5106-R5106),""))</f>
        <v/>
      </c>
      <c r="X5106" t="str">
        <f>Y5106&amp;"-"&amp;Z5106&amp;"-"&amp;AC5106&amp;"-"&amp;AD5106&amp;"-"&amp;AG5106</f>
        <v>14.5-f-A-0-1.5</v>
      </c>
      <c r="Y5106">
        <f>F5106</f>
        <v>14.5</v>
      </c>
      <c r="Z5106" s="2" t="str">
        <f>G5106</f>
        <v>f</v>
      </c>
      <c r="AA5106">
        <f>_xlfn.IFNA(VLOOKUP(X5106,'duo-out'!A$2:Q$5000,5,FALSE),E5106+10*(H5106-1)+1+_xlfn.IFNA(VLOOKUP(D5106,states!A$2:C$10,3,FALSE),1))</f>
        <v>261</v>
      </c>
      <c r="AB5106" t="str">
        <f>IF(V5106="","",V5106)</f>
        <v/>
      </c>
      <c r="AC5106" s="2" t="str">
        <f>_xlfn.IFNA(VLOOKUP(D5106,states!A$2:C$10,2,FALSE),"XX")</f>
        <v>A</v>
      </c>
      <c r="AD5106">
        <f>E5106</f>
        <v>0</v>
      </c>
      <c r="AE5106">
        <f>_xlfn.IFNA(VLOOKUP(D5106,states!A$2:D$10,4,FALSE),0)</f>
        <v>2</v>
      </c>
      <c r="AF5106">
        <v>0.5</v>
      </c>
      <c r="AG5106">
        <f>IF(AE5106=0,AF5106,IF(AE5106=1,IF(F5106=0.5,0.5,IF(H5106=1,0.5,1.5)),IF(F5106=0.5,0.5,IF(H5106=1,2.5,1.5))))</f>
        <v>1.5</v>
      </c>
      <c r="AH5106" s="7">
        <f>IF(AC5106="XX",0,1/C5106^(1/5)*IF(E5106=0,100,1)/(E5106+1)^(1/4))</f>
        <v>288.53998118144267</v>
      </c>
    </row>
    <row r="5107" spans="1:34">
      <c r="A5107">
        <v>3332</v>
      </c>
      <c r="B5107" s="1">
        <v>23662.806499999999</v>
      </c>
      <c r="C5107" s="6">
        <v>0.01</v>
      </c>
      <c r="D5107" t="s">
        <v>3</v>
      </c>
      <c r="E5107">
        <v>0</v>
      </c>
      <c r="F5107">
        <v>14.5</v>
      </c>
      <c r="G5107" t="s">
        <v>2</v>
      </c>
      <c r="H5107">
        <v>2</v>
      </c>
      <c r="I5107" t="s">
        <v>0</v>
      </c>
      <c r="J5107">
        <v>0</v>
      </c>
      <c r="K5107">
        <v>13.5</v>
      </c>
      <c r="L5107" t="s">
        <v>2</v>
      </c>
      <c r="M5107">
        <v>2</v>
      </c>
      <c r="N5107" t="s">
        <v>3388</v>
      </c>
      <c r="O5107">
        <v>1</v>
      </c>
      <c r="P5107" t="str">
        <f>D5107&amp;"-"&amp;F5107&amp;"-"&amp;G5107&amp;"-"&amp;E5107&amp;"-"&amp;H5107</f>
        <v>A2Delta-14.5-f-0-2</v>
      </c>
      <c r="Q5107" t="str">
        <f>I5107&amp;"-"&amp;K5107&amp;"-"&amp;L5107&amp;"-"&amp;J5107&amp;"-"&amp;M5107</f>
        <v>X2Pi-13.5-f-0-2</v>
      </c>
      <c r="R5107">
        <f>B5107+S5107</f>
        <v>26569.068935787</v>
      </c>
      <c r="S5107">
        <f>_xlfn.IFNA(VLOOKUP(Q5107,'MARVEL-X'!A$2:I$1400,7,FALSE),VLOOKUP(Q5107,MARVEL!A$2:J$1522,10,FALSE))</f>
        <v>2906.262435787</v>
      </c>
      <c r="T5107">
        <f>IF(P5107=P5106,R5107+T5106,R5107)</f>
        <v>79707.174692229004</v>
      </c>
      <c r="U5107">
        <f>IF(P5107=P5106,1+U5106,1)</f>
        <v>3</v>
      </c>
      <c r="V5107" t="str">
        <f t="shared" si="79"/>
        <v/>
      </c>
      <c r="W5107" t="str">
        <f>IF(V5107="","",IF(ABS(V5107-R5107)&gt;W$1,ABS(V5107-R5107),""))</f>
        <v/>
      </c>
      <c r="X5107" t="str">
        <f>Y5107&amp;"-"&amp;Z5107&amp;"-"&amp;AC5107&amp;"-"&amp;AD5107&amp;"-"&amp;AG5107</f>
        <v>14.5-f-A-0-1.5</v>
      </c>
      <c r="Y5107">
        <f>F5107</f>
        <v>14.5</v>
      </c>
      <c r="Z5107" s="2" t="str">
        <f>G5107</f>
        <v>f</v>
      </c>
      <c r="AA5107">
        <f>_xlfn.IFNA(VLOOKUP(X5107,'duo-out'!A$2:Q$5000,5,FALSE),E5107+10*(H5107-1)+1+_xlfn.IFNA(VLOOKUP(D5107,states!A$2:C$10,3,FALSE),1))</f>
        <v>261</v>
      </c>
      <c r="AB5107" t="str">
        <f>IF(V5107="","",V5107)</f>
        <v/>
      </c>
      <c r="AC5107" s="2" t="str">
        <f>_xlfn.IFNA(VLOOKUP(D5107,states!A$2:C$10,2,FALSE),"XX")</f>
        <v>A</v>
      </c>
      <c r="AD5107">
        <f>E5107</f>
        <v>0</v>
      </c>
      <c r="AE5107">
        <f>_xlfn.IFNA(VLOOKUP(D5107,states!A$2:D$10,4,FALSE),0)</f>
        <v>2</v>
      </c>
      <c r="AF5107">
        <v>0.5</v>
      </c>
      <c r="AG5107">
        <f>IF(AE5107=0,AF5107,IF(AE5107=1,IF(F5107=0.5,0.5,IF(H5107=1,0.5,1.5)),IF(F5107=0.5,0.5,IF(H5107=1,2.5,1.5))))</f>
        <v>1.5</v>
      </c>
      <c r="AH5107" s="7">
        <f>IF(AC5107="XX",0,1/C5107^(1/5)*IF(E5107=0,100,1)/(E5107+1)^(1/4))</f>
        <v>251.188643150958</v>
      </c>
    </row>
    <row r="5108" spans="1:34">
      <c r="A5108">
        <v>2830</v>
      </c>
      <c r="B5108" s="1">
        <v>22824.2575</v>
      </c>
      <c r="C5108" s="6">
        <v>5.0000000000000001E-3</v>
      </c>
      <c r="D5108" t="s">
        <v>3</v>
      </c>
      <c r="E5108">
        <v>0</v>
      </c>
      <c r="F5108">
        <v>14.5</v>
      </c>
      <c r="G5108" t="s">
        <v>2</v>
      </c>
      <c r="H5108">
        <v>2</v>
      </c>
      <c r="I5108" t="s">
        <v>0</v>
      </c>
      <c r="J5108">
        <v>0</v>
      </c>
      <c r="K5108">
        <v>15.5</v>
      </c>
      <c r="L5108" t="s">
        <v>2</v>
      </c>
      <c r="M5108">
        <v>2</v>
      </c>
      <c r="N5108" t="s">
        <v>2886</v>
      </c>
      <c r="O5108">
        <v>1</v>
      </c>
      <c r="P5108" t="str">
        <f>D5108&amp;"-"&amp;F5108&amp;"-"&amp;G5108&amp;"-"&amp;E5108&amp;"-"&amp;H5108</f>
        <v>A2Delta-14.5-f-0-2</v>
      </c>
      <c r="Q5108" t="str">
        <f>I5108&amp;"-"&amp;K5108&amp;"-"&amp;L5108&amp;"-"&amp;J5108&amp;"-"&amp;M5108</f>
        <v>X2Pi-15.5-f-0-2</v>
      </c>
      <c r="R5108">
        <f>B5108+S5108</f>
        <v>26569.049935785999</v>
      </c>
      <c r="S5108">
        <f>_xlfn.IFNA(VLOOKUP(Q5108,'MARVEL-X'!A$2:I$1400,7,FALSE),VLOOKUP(Q5108,MARVEL!A$2:J$1522,10,FALSE))</f>
        <v>3744.7924357860002</v>
      </c>
      <c r="T5108">
        <f>IF(P5108=P5107,R5108+T5107,R5108)</f>
        <v>106276.224628015</v>
      </c>
      <c r="U5108">
        <f>IF(P5108=P5107,1+U5107,1)</f>
        <v>4</v>
      </c>
      <c r="V5108" t="str">
        <f t="shared" si="79"/>
        <v/>
      </c>
      <c r="W5108" t="str">
        <f>IF(V5108="","",IF(ABS(V5108-R5108)&gt;W$1,ABS(V5108-R5108),""))</f>
        <v/>
      </c>
      <c r="X5108" t="str">
        <f>Y5108&amp;"-"&amp;Z5108&amp;"-"&amp;AC5108&amp;"-"&amp;AD5108&amp;"-"&amp;AG5108</f>
        <v>14.5-f-A-0-1.5</v>
      </c>
      <c r="Y5108">
        <f>F5108</f>
        <v>14.5</v>
      </c>
      <c r="Z5108" s="2" t="str">
        <f>G5108</f>
        <v>f</v>
      </c>
      <c r="AA5108">
        <f>_xlfn.IFNA(VLOOKUP(X5108,'duo-out'!A$2:Q$5000,5,FALSE),E5108+10*(H5108-1)+1+_xlfn.IFNA(VLOOKUP(D5108,states!A$2:C$10,3,FALSE),1))</f>
        <v>261</v>
      </c>
      <c r="AB5108" t="str">
        <f>IF(V5108="","",V5108)</f>
        <v/>
      </c>
      <c r="AC5108" s="2" t="str">
        <f>_xlfn.IFNA(VLOOKUP(D5108,states!A$2:C$10,2,FALSE),"XX")</f>
        <v>A</v>
      </c>
      <c r="AD5108">
        <f>E5108</f>
        <v>0</v>
      </c>
      <c r="AE5108">
        <f>_xlfn.IFNA(VLOOKUP(D5108,states!A$2:D$10,4,FALSE),0)</f>
        <v>2</v>
      </c>
      <c r="AF5108">
        <v>0.5</v>
      </c>
      <c r="AG5108">
        <f>IF(AE5108=0,AF5108,IF(AE5108=1,IF(F5108=0.5,0.5,IF(H5108=1,0.5,1.5)),IF(F5108=0.5,0.5,IF(H5108=1,2.5,1.5))))</f>
        <v>1.5</v>
      </c>
      <c r="AH5108" s="7">
        <f>IF(AC5108="XX",0,1/C5108^(1/5)*IF(E5108=0,100,1)/(E5108+1)^(1/4))</f>
        <v>288.53998118144267</v>
      </c>
    </row>
    <row r="5109" spans="1:34">
      <c r="A5109">
        <v>2809</v>
      </c>
      <c r="B5109" s="1">
        <v>23264.3819</v>
      </c>
      <c r="C5109" s="6">
        <v>5.0000000000000001E-3</v>
      </c>
      <c r="D5109" t="s">
        <v>3</v>
      </c>
      <c r="E5109">
        <v>0</v>
      </c>
      <c r="F5109">
        <v>14.5</v>
      </c>
      <c r="G5109" t="s">
        <v>2</v>
      </c>
      <c r="H5109">
        <v>2</v>
      </c>
      <c r="I5109" t="s">
        <v>0</v>
      </c>
      <c r="J5109">
        <v>0</v>
      </c>
      <c r="K5109">
        <v>14.5</v>
      </c>
      <c r="L5109" t="s">
        <v>1</v>
      </c>
      <c r="M5109">
        <v>2</v>
      </c>
      <c r="N5109" t="s">
        <v>2865</v>
      </c>
      <c r="O5109">
        <v>1</v>
      </c>
      <c r="P5109" t="str">
        <f>D5109&amp;"-"&amp;F5109&amp;"-"&amp;G5109&amp;"-"&amp;E5109&amp;"-"&amp;H5109</f>
        <v>A2Delta-14.5-f-0-2</v>
      </c>
      <c r="Q5109" t="str">
        <f>I5109&amp;"-"&amp;K5109&amp;"-"&amp;L5109&amp;"-"&amp;J5109&amp;"-"&amp;M5109</f>
        <v>X2Pi-14.5-e-0-2</v>
      </c>
      <c r="R5109">
        <f>B5109+S5109</f>
        <v>26569.051620655999</v>
      </c>
      <c r="S5109">
        <f>_xlfn.IFNA(VLOOKUP(Q5109,'MARVEL-X'!A$2:I$1400,7,FALSE),VLOOKUP(Q5109,MARVEL!A$2:J$1522,10,FALSE))</f>
        <v>3304.6697206560002</v>
      </c>
      <c r="T5109">
        <f>IF(P5109=P5108,R5109+T5108,R5109)</f>
        <v>132845.276248671</v>
      </c>
      <c r="U5109">
        <f>IF(P5109=P5108,1+U5108,1)</f>
        <v>5</v>
      </c>
      <c r="V5109" t="str">
        <f t="shared" si="79"/>
        <v/>
      </c>
      <c r="W5109" t="str">
        <f>IF(V5109="","",IF(ABS(V5109-R5109)&gt;W$1,ABS(V5109-R5109),""))</f>
        <v/>
      </c>
      <c r="X5109" t="str">
        <f>Y5109&amp;"-"&amp;Z5109&amp;"-"&amp;AC5109&amp;"-"&amp;AD5109&amp;"-"&amp;AG5109</f>
        <v>14.5-f-A-0-1.5</v>
      </c>
      <c r="Y5109">
        <f>F5109</f>
        <v>14.5</v>
      </c>
      <c r="Z5109" s="2" t="str">
        <f>G5109</f>
        <v>f</v>
      </c>
      <c r="AA5109">
        <f>_xlfn.IFNA(VLOOKUP(X5109,'duo-out'!A$2:Q$5000,5,FALSE),E5109+10*(H5109-1)+1+_xlfn.IFNA(VLOOKUP(D5109,states!A$2:C$10,3,FALSE),1))</f>
        <v>261</v>
      </c>
      <c r="AB5109" t="str">
        <f>IF(V5109="","",V5109)</f>
        <v/>
      </c>
      <c r="AC5109" s="2" t="str">
        <f>_xlfn.IFNA(VLOOKUP(D5109,states!A$2:C$10,2,FALSE),"XX")</f>
        <v>A</v>
      </c>
      <c r="AD5109">
        <f>E5109</f>
        <v>0</v>
      </c>
      <c r="AE5109">
        <f>_xlfn.IFNA(VLOOKUP(D5109,states!A$2:D$10,4,FALSE),0)</f>
        <v>2</v>
      </c>
      <c r="AF5109">
        <v>0.5</v>
      </c>
      <c r="AG5109">
        <f>IF(AE5109=0,AF5109,IF(AE5109=1,IF(F5109=0.5,0.5,IF(H5109=1,0.5,1.5)),IF(F5109=0.5,0.5,IF(H5109=1,2.5,1.5))))</f>
        <v>1.5</v>
      </c>
      <c r="AH5109" s="7">
        <f>IF(AC5109="XX",0,1/C5109^(1/5)*IF(E5109=0,100,1)/(E5109+1)^(1/4))</f>
        <v>288.53998118144267</v>
      </c>
    </row>
    <row r="5110" spans="1:34">
      <c r="A5110">
        <v>2747</v>
      </c>
      <c r="B5110" s="1">
        <v>23662.7899</v>
      </c>
      <c r="C5110" s="6">
        <v>2.1260000000000001E-2</v>
      </c>
      <c r="D5110" t="s">
        <v>3</v>
      </c>
      <c r="E5110">
        <v>0</v>
      </c>
      <c r="F5110">
        <v>14.5</v>
      </c>
      <c r="G5110" t="s">
        <v>2</v>
      </c>
      <c r="H5110">
        <v>2</v>
      </c>
      <c r="I5110" t="s">
        <v>0</v>
      </c>
      <c r="J5110">
        <v>0</v>
      </c>
      <c r="K5110">
        <v>13.5</v>
      </c>
      <c r="L5110" t="s">
        <v>2</v>
      </c>
      <c r="M5110">
        <v>2</v>
      </c>
      <c r="N5110" t="s">
        <v>2803</v>
      </c>
      <c r="O5110">
        <v>1</v>
      </c>
      <c r="P5110" t="str">
        <f>D5110&amp;"-"&amp;F5110&amp;"-"&amp;G5110&amp;"-"&amp;E5110&amp;"-"&amp;H5110</f>
        <v>A2Delta-14.5-f-0-2</v>
      </c>
      <c r="Q5110" t="str">
        <f>I5110&amp;"-"&amp;K5110&amp;"-"&amp;L5110&amp;"-"&amp;J5110&amp;"-"&amp;M5110</f>
        <v>X2Pi-13.5-f-0-2</v>
      </c>
      <c r="R5110">
        <f>B5110+S5110</f>
        <v>26569.052335787001</v>
      </c>
      <c r="S5110">
        <f>_xlfn.IFNA(VLOOKUP(Q5110,'MARVEL-X'!A$2:I$1400,7,FALSE),VLOOKUP(Q5110,MARVEL!A$2:J$1522,10,FALSE))</f>
        <v>2906.262435787</v>
      </c>
      <c r="T5110">
        <f>IF(P5110=P5109,R5110+T5109,R5110)</f>
        <v>159414.32858445801</v>
      </c>
      <c r="U5110">
        <f>IF(P5110=P5109,1+U5109,1)</f>
        <v>6</v>
      </c>
      <c r="V5110" t="str">
        <f t="shared" si="79"/>
        <v/>
      </c>
      <c r="W5110" t="str">
        <f>IF(V5110="","",IF(ABS(V5110-R5110)&gt;W$1,ABS(V5110-R5110),""))</f>
        <v/>
      </c>
      <c r="X5110" t="str">
        <f>Y5110&amp;"-"&amp;Z5110&amp;"-"&amp;AC5110&amp;"-"&amp;AD5110&amp;"-"&amp;AG5110</f>
        <v>14.5-f-A-0-1.5</v>
      </c>
      <c r="Y5110">
        <f>F5110</f>
        <v>14.5</v>
      </c>
      <c r="Z5110" s="2" t="str">
        <f>G5110</f>
        <v>f</v>
      </c>
      <c r="AA5110">
        <f>_xlfn.IFNA(VLOOKUP(X5110,'duo-out'!A$2:Q$5000,5,FALSE),E5110+10*(H5110-1)+1+_xlfn.IFNA(VLOOKUP(D5110,states!A$2:C$10,3,FALSE),1))</f>
        <v>261</v>
      </c>
      <c r="AB5110" t="str">
        <f>IF(V5110="","",V5110)</f>
        <v/>
      </c>
      <c r="AC5110" s="2" t="str">
        <f>_xlfn.IFNA(VLOOKUP(D5110,states!A$2:C$10,2,FALSE),"XX")</f>
        <v>A</v>
      </c>
      <c r="AD5110">
        <f>E5110</f>
        <v>0</v>
      </c>
      <c r="AE5110">
        <f>_xlfn.IFNA(VLOOKUP(D5110,states!A$2:D$10,4,FALSE),0)</f>
        <v>2</v>
      </c>
      <c r="AF5110">
        <v>0.5</v>
      </c>
      <c r="AG5110">
        <f>IF(AE5110=0,AF5110,IF(AE5110=1,IF(F5110=0.5,0.5,IF(H5110=1,0.5,1.5)),IF(F5110=0.5,0.5,IF(H5110=1,2.5,1.5))))</f>
        <v>1.5</v>
      </c>
      <c r="AH5110" s="7">
        <f>IF(AC5110="XX",0,1/C5110^(1/5)*IF(E5110=0,100,1)/(E5110+1)^(1/4))</f>
        <v>216.01671030214234</v>
      </c>
    </row>
    <row r="5111" spans="1:34">
      <c r="A5111">
        <v>5471</v>
      </c>
      <c r="B5111" s="1">
        <v>23264.377</v>
      </c>
      <c r="C5111" s="6">
        <v>0.05</v>
      </c>
      <c r="D5111" t="s">
        <v>3</v>
      </c>
      <c r="E5111">
        <v>0</v>
      </c>
      <c r="F5111">
        <v>14.5</v>
      </c>
      <c r="G5111" t="s">
        <v>2</v>
      </c>
      <c r="H5111">
        <v>2</v>
      </c>
      <c r="I5111" t="s">
        <v>0</v>
      </c>
      <c r="J5111">
        <v>0</v>
      </c>
      <c r="K5111">
        <v>14.5</v>
      </c>
      <c r="L5111" t="s">
        <v>1</v>
      </c>
      <c r="M5111">
        <v>2</v>
      </c>
      <c r="N5111" t="s">
        <v>5527</v>
      </c>
      <c r="O5111">
        <v>1</v>
      </c>
      <c r="P5111" t="str">
        <f>D5111&amp;"-"&amp;F5111&amp;"-"&amp;G5111&amp;"-"&amp;E5111&amp;"-"&amp;H5111</f>
        <v>A2Delta-14.5-f-0-2</v>
      </c>
      <c r="Q5111" t="str">
        <f>I5111&amp;"-"&amp;K5111&amp;"-"&amp;L5111&amp;"-"&amp;J5111&amp;"-"&amp;M5111</f>
        <v>X2Pi-14.5-e-0-2</v>
      </c>
      <c r="R5111">
        <f>B5111+S5111</f>
        <v>26569.046720655999</v>
      </c>
      <c r="S5111">
        <f>_xlfn.IFNA(VLOOKUP(Q5111,'MARVEL-X'!A$2:I$1400,7,FALSE),VLOOKUP(Q5111,MARVEL!A$2:J$1522,10,FALSE))</f>
        <v>3304.6697206560002</v>
      </c>
      <c r="T5111">
        <f>IF(P5111=P5110,R5111+T5110,R5111)</f>
        <v>185983.37530511402</v>
      </c>
      <c r="U5111">
        <f>IF(P5111=P5110,1+U5110,1)</f>
        <v>7</v>
      </c>
      <c r="V5111" t="str">
        <f t="shared" si="79"/>
        <v/>
      </c>
      <c r="W5111" t="str">
        <f>IF(V5111="","",IF(ABS(V5111-R5111)&gt;W$1,ABS(V5111-R5111),""))</f>
        <v/>
      </c>
      <c r="X5111" t="str">
        <f>Y5111&amp;"-"&amp;Z5111&amp;"-"&amp;AC5111&amp;"-"&amp;AD5111&amp;"-"&amp;AG5111</f>
        <v>14.5-f-A-0-1.5</v>
      </c>
      <c r="Y5111">
        <f>F5111</f>
        <v>14.5</v>
      </c>
      <c r="Z5111" s="2" t="str">
        <f>G5111</f>
        <v>f</v>
      </c>
      <c r="AA5111">
        <f>_xlfn.IFNA(VLOOKUP(X5111,'duo-out'!A$2:Q$5000,5,FALSE),E5111+10*(H5111-1)+1+_xlfn.IFNA(VLOOKUP(D5111,states!A$2:C$10,3,FALSE),1))</f>
        <v>261</v>
      </c>
      <c r="AB5111" t="str">
        <f>IF(V5111="","",V5111)</f>
        <v/>
      </c>
      <c r="AC5111" s="2" t="str">
        <f>_xlfn.IFNA(VLOOKUP(D5111,states!A$2:C$10,2,FALSE),"XX")</f>
        <v>A</v>
      </c>
      <c r="AD5111">
        <f>E5111</f>
        <v>0</v>
      </c>
      <c r="AE5111">
        <f>_xlfn.IFNA(VLOOKUP(D5111,states!A$2:D$10,4,FALSE),0)</f>
        <v>2</v>
      </c>
      <c r="AF5111">
        <v>0.5</v>
      </c>
      <c r="AG5111">
        <f>IF(AE5111=0,AF5111,IF(AE5111=1,IF(F5111=0.5,0.5,IF(H5111=1,0.5,1.5)),IF(F5111=0.5,0.5,IF(H5111=1,2.5,1.5))))</f>
        <v>1.5</v>
      </c>
      <c r="AH5111" s="7">
        <f>IF(AC5111="XX",0,1/C5111^(1/5)*IF(E5111=0,100,1)/(E5111+1)^(1/4))</f>
        <v>182.05642030260799</v>
      </c>
    </row>
    <row r="5112" spans="1:34">
      <c r="A5112">
        <v>5409</v>
      </c>
      <c r="B5112" s="1">
        <v>23662.777999999998</v>
      </c>
      <c r="C5112" s="6">
        <v>0.05</v>
      </c>
      <c r="D5112" t="s">
        <v>3</v>
      </c>
      <c r="E5112">
        <v>0</v>
      </c>
      <c r="F5112">
        <v>14.5</v>
      </c>
      <c r="G5112" t="s">
        <v>2</v>
      </c>
      <c r="H5112">
        <v>2</v>
      </c>
      <c r="I5112" t="s">
        <v>0</v>
      </c>
      <c r="J5112">
        <v>0</v>
      </c>
      <c r="K5112">
        <v>13.5</v>
      </c>
      <c r="L5112" t="s">
        <v>2</v>
      </c>
      <c r="M5112">
        <v>2</v>
      </c>
      <c r="N5112" t="s">
        <v>5465</v>
      </c>
      <c r="O5112">
        <v>1</v>
      </c>
      <c r="P5112" t="str">
        <f>D5112&amp;"-"&amp;F5112&amp;"-"&amp;G5112&amp;"-"&amp;E5112&amp;"-"&amp;H5112</f>
        <v>A2Delta-14.5-f-0-2</v>
      </c>
      <c r="Q5112" t="str">
        <f>I5112&amp;"-"&amp;K5112&amp;"-"&amp;L5112&amp;"-"&amp;J5112&amp;"-"&amp;M5112</f>
        <v>X2Pi-13.5-f-0-2</v>
      </c>
      <c r="R5112">
        <f>B5112+S5112</f>
        <v>26569.040435786999</v>
      </c>
      <c r="S5112">
        <f>_xlfn.IFNA(VLOOKUP(Q5112,'MARVEL-X'!A$2:I$1400,7,FALSE),VLOOKUP(Q5112,MARVEL!A$2:J$1522,10,FALSE))</f>
        <v>2906.262435787</v>
      </c>
      <c r="T5112">
        <f>IF(P5112=P5111,R5112+T5111,R5112)</f>
        <v>212552.41574090102</v>
      </c>
      <c r="U5112">
        <f>IF(P5112=P5111,1+U5111,1)</f>
        <v>8</v>
      </c>
      <c r="V5112" t="str">
        <f t="shared" si="79"/>
        <v/>
      </c>
      <c r="W5112" t="str">
        <f>IF(V5112="","",IF(ABS(V5112-R5112)&gt;W$1,ABS(V5112-R5112),""))</f>
        <v/>
      </c>
      <c r="X5112" t="str">
        <f>Y5112&amp;"-"&amp;Z5112&amp;"-"&amp;AC5112&amp;"-"&amp;AD5112&amp;"-"&amp;AG5112</f>
        <v>14.5-f-A-0-1.5</v>
      </c>
      <c r="Y5112">
        <f>F5112</f>
        <v>14.5</v>
      </c>
      <c r="Z5112" s="2" t="str">
        <f>G5112</f>
        <v>f</v>
      </c>
      <c r="AA5112">
        <f>_xlfn.IFNA(VLOOKUP(X5112,'duo-out'!A$2:Q$5000,5,FALSE),E5112+10*(H5112-1)+1+_xlfn.IFNA(VLOOKUP(D5112,states!A$2:C$10,3,FALSE),1))</f>
        <v>261</v>
      </c>
      <c r="AB5112" t="str">
        <f>IF(V5112="","",V5112)</f>
        <v/>
      </c>
      <c r="AC5112" s="2" t="str">
        <f>_xlfn.IFNA(VLOOKUP(D5112,states!A$2:C$10,2,FALSE),"XX")</f>
        <v>A</v>
      </c>
      <c r="AD5112">
        <f>E5112</f>
        <v>0</v>
      </c>
      <c r="AE5112">
        <f>_xlfn.IFNA(VLOOKUP(D5112,states!A$2:D$10,4,FALSE),0)</f>
        <v>2</v>
      </c>
      <c r="AF5112">
        <v>0.5</v>
      </c>
      <c r="AG5112">
        <f>IF(AE5112=0,AF5112,IF(AE5112=1,IF(F5112=0.5,0.5,IF(H5112=1,0.5,1.5)),IF(F5112=0.5,0.5,IF(H5112=1,2.5,1.5))))</f>
        <v>1.5</v>
      </c>
      <c r="AH5112" s="7">
        <f>IF(AC5112="XX",0,1/C5112^(1/5)*IF(E5112=0,100,1)/(E5112+1)^(1/4))</f>
        <v>182.05642030260799</v>
      </c>
    </row>
    <row r="5113" spans="1:34">
      <c r="A5113">
        <v>857</v>
      </c>
      <c r="B5113" s="1">
        <v>22824.21</v>
      </c>
      <c r="C5113" s="6">
        <v>0.05</v>
      </c>
      <c r="D5113" t="s">
        <v>3</v>
      </c>
      <c r="E5113">
        <v>0</v>
      </c>
      <c r="F5113">
        <v>14.5</v>
      </c>
      <c r="G5113" t="s">
        <v>2</v>
      </c>
      <c r="H5113">
        <v>2</v>
      </c>
      <c r="I5113" t="s">
        <v>0</v>
      </c>
      <c r="J5113">
        <v>0</v>
      </c>
      <c r="K5113">
        <v>15.5</v>
      </c>
      <c r="L5113" t="s">
        <v>2</v>
      </c>
      <c r="M5113">
        <v>2</v>
      </c>
      <c r="N5113" t="s">
        <v>913</v>
      </c>
      <c r="O5113">
        <v>1</v>
      </c>
      <c r="P5113" t="str">
        <f>D5113&amp;"-"&amp;F5113&amp;"-"&amp;G5113&amp;"-"&amp;E5113&amp;"-"&amp;H5113</f>
        <v>A2Delta-14.5-f-0-2</v>
      </c>
      <c r="Q5113" t="str">
        <f>I5113&amp;"-"&amp;K5113&amp;"-"&amp;L5113&amp;"-"&amp;J5113&amp;"-"&amp;M5113</f>
        <v>X2Pi-15.5-f-0-2</v>
      </c>
      <c r="R5113">
        <f>B5113+S5113</f>
        <v>26569.002435785998</v>
      </c>
      <c r="S5113">
        <f>_xlfn.IFNA(VLOOKUP(Q5113,'MARVEL-X'!A$2:I$1400,7,FALSE),VLOOKUP(Q5113,MARVEL!A$2:J$1522,10,FALSE))</f>
        <v>3744.7924357860002</v>
      </c>
      <c r="T5113">
        <f>IF(P5113=P5112,R5113+T5112,R5113)</f>
        <v>239121.41817668703</v>
      </c>
      <c r="U5113">
        <f>IF(P5113=P5112,1+U5112,1)</f>
        <v>9</v>
      </c>
      <c r="V5113" t="str">
        <f t="shared" si="79"/>
        <v/>
      </c>
      <c r="W5113" t="str">
        <f>IF(V5113="","",IF(ABS(V5113-R5113)&gt;W$1,ABS(V5113-R5113),""))</f>
        <v/>
      </c>
      <c r="X5113" t="str">
        <f>Y5113&amp;"-"&amp;Z5113&amp;"-"&amp;AC5113&amp;"-"&amp;AD5113&amp;"-"&amp;AG5113</f>
        <v>14.5-f-A-0-1.5</v>
      </c>
      <c r="Y5113">
        <f>F5113</f>
        <v>14.5</v>
      </c>
      <c r="Z5113" s="2" t="str">
        <f>G5113</f>
        <v>f</v>
      </c>
      <c r="AA5113">
        <f>_xlfn.IFNA(VLOOKUP(X5113,'duo-out'!A$2:Q$5000,5,FALSE),E5113+10*(H5113-1)+1+_xlfn.IFNA(VLOOKUP(D5113,states!A$2:C$10,3,FALSE),1))</f>
        <v>261</v>
      </c>
      <c r="AB5113" t="str">
        <f>IF(V5113="","",V5113)</f>
        <v/>
      </c>
      <c r="AC5113" s="2" t="str">
        <f>_xlfn.IFNA(VLOOKUP(D5113,states!A$2:C$10,2,FALSE),"XX")</f>
        <v>A</v>
      </c>
      <c r="AD5113">
        <f>E5113</f>
        <v>0</v>
      </c>
      <c r="AE5113">
        <f>_xlfn.IFNA(VLOOKUP(D5113,states!A$2:D$10,4,FALSE),0)</f>
        <v>2</v>
      </c>
      <c r="AF5113">
        <v>0.5</v>
      </c>
      <c r="AG5113">
        <f>IF(AE5113=0,AF5113,IF(AE5113=1,IF(F5113=0.5,0.5,IF(H5113=1,0.5,1.5)),IF(F5113=0.5,0.5,IF(H5113=1,2.5,1.5))))</f>
        <v>1.5</v>
      </c>
      <c r="AH5113" s="7">
        <f>IF(AC5113="XX",0,1/C5113^(1/5)*IF(E5113=0,100,1)/(E5113+1)^(1/4))</f>
        <v>182.05642030260799</v>
      </c>
    </row>
    <row r="5114" spans="1:34">
      <c r="A5114">
        <v>827</v>
      </c>
      <c r="B5114" s="1">
        <v>23264.34</v>
      </c>
      <c r="C5114" s="6">
        <v>0.05</v>
      </c>
      <c r="D5114" t="s">
        <v>3</v>
      </c>
      <c r="E5114">
        <v>0</v>
      </c>
      <c r="F5114">
        <v>14.5</v>
      </c>
      <c r="G5114" t="s">
        <v>2</v>
      </c>
      <c r="H5114">
        <v>2</v>
      </c>
      <c r="I5114" t="s">
        <v>0</v>
      </c>
      <c r="J5114">
        <v>0</v>
      </c>
      <c r="K5114">
        <v>14.5</v>
      </c>
      <c r="L5114" t="s">
        <v>1</v>
      </c>
      <c r="M5114">
        <v>2</v>
      </c>
      <c r="N5114" t="s">
        <v>883</v>
      </c>
      <c r="O5114">
        <v>1</v>
      </c>
      <c r="P5114" t="str">
        <f>D5114&amp;"-"&amp;F5114&amp;"-"&amp;G5114&amp;"-"&amp;E5114&amp;"-"&amp;H5114</f>
        <v>A2Delta-14.5-f-0-2</v>
      </c>
      <c r="Q5114" t="str">
        <f>I5114&amp;"-"&amp;K5114&amp;"-"&amp;L5114&amp;"-"&amp;J5114&amp;"-"&amp;M5114</f>
        <v>X2Pi-14.5-e-0-2</v>
      </c>
      <c r="R5114">
        <f>B5114+S5114</f>
        <v>26569.009720656002</v>
      </c>
      <c r="S5114">
        <f>_xlfn.IFNA(VLOOKUP(Q5114,'MARVEL-X'!A$2:I$1400,7,FALSE),VLOOKUP(Q5114,MARVEL!A$2:J$1522,10,FALSE))</f>
        <v>3304.6697206560002</v>
      </c>
      <c r="T5114">
        <f>IF(P5114=P5113,R5114+T5113,R5114)</f>
        <v>265690.42789734306</v>
      </c>
      <c r="U5114">
        <f>IF(P5114=P5113,1+U5113,1)</f>
        <v>10</v>
      </c>
      <c r="V5114" t="str">
        <f t="shared" si="79"/>
        <v/>
      </c>
      <c r="W5114" t="str">
        <f>IF(V5114="","",IF(ABS(V5114-R5114)&gt;W$1,ABS(V5114-R5114),""))</f>
        <v/>
      </c>
      <c r="X5114" t="str">
        <f>Y5114&amp;"-"&amp;Z5114&amp;"-"&amp;AC5114&amp;"-"&amp;AD5114&amp;"-"&amp;AG5114</f>
        <v>14.5-f-A-0-1.5</v>
      </c>
      <c r="Y5114">
        <f>F5114</f>
        <v>14.5</v>
      </c>
      <c r="Z5114" s="2" t="str">
        <f>G5114</f>
        <v>f</v>
      </c>
      <c r="AA5114">
        <f>_xlfn.IFNA(VLOOKUP(X5114,'duo-out'!A$2:Q$5000,5,FALSE),E5114+10*(H5114-1)+1+_xlfn.IFNA(VLOOKUP(D5114,states!A$2:C$10,3,FALSE),1))</f>
        <v>261</v>
      </c>
      <c r="AB5114" t="str">
        <f>IF(V5114="","",V5114)</f>
        <v/>
      </c>
      <c r="AC5114" s="2" t="str">
        <f>_xlfn.IFNA(VLOOKUP(D5114,states!A$2:C$10,2,FALSE),"XX")</f>
        <v>A</v>
      </c>
      <c r="AD5114">
        <f>E5114</f>
        <v>0</v>
      </c>
      <c r="AE5114">
        <f>_xlfn.IFNA(VLOOKUP(D5114,states!A$2:D$10,4,FALSE),0)</f>
        <v>2</v>
      </c>
      <c r="AF5114">
        <v>0.5</v>
      </c>
      <c r="AG5114">
        <f>IF(AE5114=0,AF5114,IF(AE5114=1,IF(F5114=0.5,0.5,IF(H5114=1,0.5,1.5)),IF(F5114=0.5,0.5,IF(H5114=1,2.5,1.5))))</f>
        <v>1.5</v>
      </c>
      <c r="AH5114" s="7">
        <f>IF(AC5114="XX",0,1/C5114^(1/5)*IF(E5114=0,100,1)/(E5114+1)^(1/4))</f>
        <v>182.05642030260799</v>
      </c>
    </row>
    <row r="5115" spans="1:34">
      <c r="A5115">
        <v>741</v>
      </c>
      <c r="B5115" s="1">
        <v>23662.79</v>
      </c>
      <c r="C5115" s="6">
        <v>0.05</v>
      </c>
      <c r="D5115" t="s">
        <v>3</v>
      </c>
      <c r="E5115">
        <v>0</v>
      </c>
      <c r="F5115">
        <v>14.5</v>
      </c>
      <c r="G5115" t="s">
        <v>2</v>
      </c>
      <c r="H5115">
        <v>2</v>
      </c>
      <c r="I5115" t="s">
        <v>0</v>
      </c>
      <c r="J5115">
        <v>0</v>
      </c>
      <c r="K5115">
        <v>13.5</v>
      </c>
      <c r="L5115" t="s">
        <v>2</v>
      </c>
      <c r="M5115">
        <v>2</v>
      </c>
      <c r="N5115" t="s">
        <v>797</v>
      </c>
      <c r="O5115">
        <v>1</v>
      </c>
      <c r="P5115" t="str">
        <f>D5115&amp;"-"&amp;F5115&amp;"-"&amp;G5115&amp;"-"&amp;E5115&amp;"-"&amp;H5115</f>
        <v>A2Delta-14.5-f-0-2</v>
      </c>
      <c r="Q5115" t="str">
        <f>I5115&amp;"-"&amp;K5115&amp;"-"&amp;L5115&amp;"-"&amp;J5115&amp;"-"&amp;M5115</f>
        <v>X2Pi-13.5-f-0-2</v>
      </c>
      <c r="R5115">
        <f>B5115+S5115</f>
        <v>26569.052435787002</v>
      </c>
      <c r="S5115">
        <f>_xlfn.IFNA(VLOOKUP(Q5115,'MARVEL-X'!A$2:I$1400,7,FALSE),VLOOKUP(Q5115,MARVEL!A$2:J$1522,10,FALSE))</f>
        <v>2906.262435787</v>
      </c>
      <c r="T5115">
        <f>IF(P5115=P5114,R5115+T5114,R5115)</f>
        <v>292259.48033313005</v>
      </c>
      <c r="U5115">
        <f>IF(P5115=P5114,1+U5114,1)</f>
        <v>11</v>
      </c>
      <c r="V5115">
        <f t="shared" si="79"/>
        <v>26569.043666648187</v>
      </c>
      <c r="W5115" t="str">
        <f>IF(V5115="","",IF(ABS(V5115-R5115)&gt;W$1,ABS(V5115-R5115),""))</f>
        <v/>
      </c>
      <c r="X5115" t="str">
        <f>Y5115&amp;"-"&amp;Z5115&amp;"-"&amp;AC5115&amp;"-"&amp;AD5115&amp;"-"&amp;AG5115</f>
        <v>14.5-f-A-0-1.5</v>
      </c>
      <c r="Y5115">
        <f>F5115</f>
        <v>14.5</v>
      </c>
      <c r="Z5115" s="2" t="str">
        <f>G5115</f>
        <v>f</v>
      </c>
      <c r="AA5115">
        <f>_xlfn.IFNA(VLOOKUP(X5115,'duo-out'!A$2:Q$5000,5,FALSE),E5115+10*(H5115-1)+1+_xlfn.IFNA(VLOOKUP(D5115,states!A$2:C$10,3,FALSE),1))</f>
        <v>261</v>
      </c>
      <c r="AB5115">
        <f>IF(V5115="","",V5115)</f>
        <v>26569.043666648187</v>
      </c>
      <c r="AC5115" s="2" t="str">
        <f>_xlfn.IFNA(VLOOKUP(D5115,states!A$2:C$10,2,FALSE),"XX")</f>
        <v>A</v>
      </c>
      <c r="AD5115">
        <f>E5115</f>
        <v>0</v>
      </c>
      <c r="AE5115">
        <f>_xlfn.IFNA(VLOOKUP(D5115,states!A$2:D$10,4,FALSE),0)</f>
        <v>2</v>
      </c>
      <c r="AF5115">
        <v>0.5</v>
      </c>
      <c r="AG5115">
        <f>IF(AE5115=0,AF5115,IF(AE5115=1,IF(F5115=0.5,0.5,IF(H5115=1,0.5,1.5)),IF(F5115=0.5,0.5,IF(H5115=1,2.5,1.5))))</f>
        <v>1.5</v>
      </c>
      <c r="AH5115" s="7">
        <f>IF(AC5115="XX",0,1/C5115^(1/5)*IF(E5115=0,100,1)/(E5115+1)^(1/4))</f>
        <v>182.05642030260799</v>
      </c>
    </row>
    <row r="5116" spans="1:34">
      <c r="A5116">
        <v>3541</v>
      </c>
      <c r="B5116" s="1">
        <v>22838.188300000002</v>
      </c>
      <c r="C5116" s="6">
        <v>5.0209999999999998E-2</v>
      </c>
      <c r="D5116" t="s">
        <v>3</v>
      </c>
      <c r="E5116">
        <v>1</v>
      </c>
      <c r="F5116">
        <v>14.5</v>
      </c>
      <c r="G5116" t="s">
        <v>2</v>
      </c>
      <c r="H5116">
        <v>1</v>
      </c>
      <c r="I5116" t="s">
        <v>0</v>
      </c>
      <c r="J5116">
        <v>1</v>
      </c>
      <c r="K5116">
        <v>15.5</v>
      </c>
      <c r="L5116" t="s">
        <v>2</v>
      </c>
      <c r="M5116">
        <v>1</v>
      </c>
      <c r="N5116" t="s">
        <v>3597</v>
      </c>
      <c r="O5116">
        <v>1</v>
      </c>
      <c r="P5116" t="str">
        <f>D5116&amp;"-"&amp;F5116&amp;"-"&amp;G5116&amp;"-"&amp;E5116&amp;"-"&amp;H5116</f>
        <v>A2Delta-14.5-f-1-1</v>
      </c>
      <c r="Q5116" t="str">
        <f>I5116&amp;"-"&amp;K5116&amp;"-"&amp;L5116&amp;"-"&amp;J5116&amp;"-"&amp;M5116</f>
        <v>X2Pi-15.5-f-1-1</v>
      </c>
      <c r="R5116">
        <f>B5116+S5116</f>
        <v>28750.672502836002</v>
      </c>
      <c r="S5116">
        <f>_xlfn.IFNA(VLOOKUP(Q5116,'MARVEL-X'!A$2:I$1400,7,FALSE),VLOOKUP(Q5116,MARVEL!A$2:J$1522,10,FALSE))</f>
        <v>5912.4842028359999</v>
      </c>
      <c r="T5116">
        <f>IF(P5116=P5115,R5116+T5115,R5116)</f>
        <v>28750.672502836002</v>
      </c>
      <c r="U5116">
        <f>IF(P5116=P5115,1+U5115,1)</f>
        <v>1</v>
      </c>
      <c r="V5116" t="str">
        <f t="shared" si="79"/>
        <v/>
      </c>
      <c r="W5116" t="str">
        <f>IF(V5116="","",IF(ABS(V5116-R5116)&gt;W$1,ABS(V5116-R5116),""))</f>
        <v/>
      </c>
      <c r="X5116" t="str">
        <f>Y5116&amp;"-"&amp;Z5116&amp;"-"&amp;AC5116&amp;"-"&amp;AD5116&amp;"-"&amp;AG5116</f>
        <v>14.5-f-A-1-2.5</v>
      </c>
      <c r="Y5116">
        <f>F5116</f>
        <v>14.5</v>
      </c>
      <c r="Z5116" s="2" t="str">
        <f>G5116</f>
        <v>f</v>
      </c>
      <c r="AA5116">
        <f>_xlfn.IFNA(VLOOKUP(X5116,'duo-out'!A$2:Q$5000,5,FALSE),E5116+10*(H5116-1)+1+_xlfn.IFNA(VLOOKUP(D5116,states!A$2:C$10,3,FALSE),1))</f>
        <v>252</v>
      </c>
      <c r="AB5116" t="str">
        <f>IF(V5116="","",V5116)</f>
        <v/>
      </c>
      <c r="AC5116" s="2" t="str">
        <f>_xlfn.IFNA(VLOOKUP(D5116,states!A$2:C$10,2,FALSE),"XX")</f>
        <v>A</v>
      </c>
      <c r="AD5116">
        <f>E5116</f>
        <v>1</v>
      </c>
      <c r="AE5116">
        <f>_xlfn.IFNA(VLOOKUP(D5116,states!A$2:D$10,4,FALSE),0)</f>
        <v>2</v>
      </c>
      <c r="AF5116">
        <v>0.5</v>
      </c>
      <c r="AG5116">
        <f>IF(AE5116=0,AF5116,IF(AE5116=1,IF(F5116=0.5,0.5,IF(H5116=1,0.5,1.5)),IF(F5116=0.5,0.5,IF(H5116=1,2.5,1.5))))</f>
        <v>2.5</v>
      </c>
      <c r="AH5116" s="7">
        <f>IF(AC5116="XX",0,1/C5116^(1/5)*IF(E5116=0,100,1)/(E5116+1)^(1/4))</f>
        <v>1.5296231817716719</v>
      </c>
    </row>
    <row r="5117" spans="1:34">
      <c r="A5117">
        <v>3501</v>
      </c>
      <c r="B5117" s="1">
        <v>23221.713899999999</v>
      </c>
      <c r="C5117" s="6">
        <v>0.01</v>
      </c>
      <c r="D5117" t="s">
        <v>3</v>
      </c>
      <c r="E5117">
        <v>1</v>
      </c>
      <c r="F5117">
        <v>14.5</v>
      </c>
      <c r="G5117" t="s">
        <v>2</v>
      </c>
      <c r="H5117">
        <v>1</v>
      </c>
      <c r="I5117" t="s">
        <v>0</v>
      </c>
      <c r="J5117">
        <v>1</v>
      </c>
      <c r="K5117">
        <v>14.5</v>
      </c>
      <c r="L5117" t="s">
        <v>1</v>
      </c>
      <c r="M5117">
        <v>1</v>
      </c>
      <c r="N5117" t="s">
        <v>3557</v>
      </c>
      <c r="O5117">
        <v>1</v>
      </c>
      <c r="P5117" t="str">
        <f>D5117&amp;"-"&amp;F5117&amp;"-"&amp;G5117&amp;"-"&amp;E5117&amp;"-"&amp;H5117</f>
        <v>A2Delta-14.5-f-1-1</v>
      </c>
      <c r="Q5117" t="str">
        <f>I5117&amp;"-"&amp;K5117&amp;"-"&amp;L5117&amp;"-"&amp;J5117&amp;"-"&amp;M5117</f>
        <v>X2Pi-14.5-e-1-1</v>
      </c>
      <c r="R5117">
        <f>B5117+S5117</f>
        <v>28750.719854593</v>
      </c>
      <c r="S5117">
        <f>_xlfn.IFNA(VLOOKUP(Q5117,'MARVEL-X'!A$2:I$1400,7,FALSE),VLOOKUP(Q5117,MARVEL!A$2:J$1522,10,FALSE))</f>
        <v>5529.0059545929998</v>
      </c>
      <c r="T5117">
        <f>IF(P5117=P5116,R5117+T5116,R5117)</f>
        <v>57501.392357429002</v>
      </c>
      <c r="U5117">
        <f>IF(P5117=P5116,1+U5116,1)</f>
        <v>2</v>
      </c>
      <c r="V5117" t="str">
        <f t="shared" si="79"/>
        <v/>
      </c>
      <c r="W5117" t="str">
        <f>IF(V5117="","",IF(ABS(V5117-R5117)&gt;W$1,ABS(V5117-R5117),""))</f>
        <v/>
      </c>
      <c r="X5117" t="str">
        <f>Y5117&amp;"-"&amp;Z5117&amp;"-"&amp;AC5117&amp;"-"&amp;AD5117&amp;"-"&amp;AG5117</f>
        <v>14.5-f-A-1-2.5</v>
      </c>
      <c r="Y5117">
        <f>F5117</f>
        <v>14.5</v>
      </c>
      <c r="Z5117" s="2" t="str">
        <f>G5117</f>
        <v>f</v>
      </c>
      <c r="AA5117">
        <f>_xlfn.IFNA(VLOOKUP(X5117,'duo-out'!A$2:Q$5000,5,FALSE),E5117+10*(H5117-1)+1+_xlfn.IFNA(VLOOKUP(D5117,states!A$2:C$10,3,FALSE),1))</f>
        <v>252</v>
      </c>
      <c r="AB5117" t="str">
        <f>IF(V5117="","",V5117)</f>
        <v/>
      </c>
      <c r="AC5117" s="2" t="str">
        <f>_xlfn.IFNA(VLOOKUP(D5117,states!A$2:C$10,2,FALSE),"XX")</f>
        <v>A</v>
      </c>
      <c r="AD5117">
        <f>E5117</f>
        <v>1</v>
      </c>
      <c r="AE5117">
        <f>_xlfn.IFNA(VLOOKUP(D5117,states!A$2:D$10,4,FALSE),0)</f>
        <v>2</v>
      </c>
      <c r="AF5117">
        <v>0.5</v>
      </c>
      <c r="AG5117">
        <f>IF(AE5117=0,AF5117,IF(AE5117=1,IF(F5117=0.5,0.5,IF(H5117=1,0.5,1.5)),IF(F5117=0.5,0.5,IF(H5117=1,2.5,1.5))))</f>
        <v>2.5</v>
      </c>
      <c r="AH5117" s="7">
        <f>IF(AC5117="XX",0,1/C5117^(1/5)*IF(E5117=0,100,1)/(E5117+1)^(1/4))</f>
        <v>2.1122362957808511</v>
      </c>
    </row>
    <row r="5118" spans="1:34">
      <c r="A5118">
        <v>3486</v>
      </c>
      <c r="B5118" s="1">
        <v>23595.27</v>
      </c>
      <c r="C5118" s="6">
        <v>9.5130000000000006E-3</v>
      </c>
      <c r="D5118" t="s">
        <v>3</v>
      </c>
      <c r="E5118">
        <v>1</v>
      </c>
      <c r="F5118">
        <v>14.5</v>
      </c>
      <c r="G5118" t="s">
        <v>2</v>
      </c>
      <c r="H5118">
        <v>1</v>
      </c>
      <c r="I5118" t="s">
        <v>0</v>
      </c>
      <c r="J5118">
        <v>1</v>
      </c>
      <c r="K5118">
        <v>13.5</v>
      </c>
      <c r="L5118" t="s">
        <v>2</v>
      </c>
      <c r="M5118">
        <v>1</v>
      </c>
      <c r="N5118" t="s">
        <v>3542</v>
      </c>
      <c r="O5118">
        <v>1</v>
      </c>
      <c r="P5118" t="str">
        <f>D5118&amp;"-"&amp;F5118&amp;"-"&amp;G5118&amp;"-"&amp;E5118&amp;"-"&amp;H5118</f>
        <v>A2Delta-14.5-f-1-1</v>
      </c>
      <c r="Q5118" t="str">
        <f>I5118&amp;"-"&amp;K5118&amp;"-"&amp;L5118&amp;"-"&amp;J5118&amp;"-"&amp;M5118</f>
        <v>X2Pi-13.5-f-1-1</v>
      </c>
      <c r="R5118">
        <f>B5118+S5118</f>
        <v>28750.704202836001</v>
      </c>
      <c r="S5118">
        <f>_xlfn.IFNA(VLOOKUP(Q5118,'MARVEL-X'!A$2:I$1400,7,FALSE),VLOOKUP(Q5118,MARVEL!A$2:J$1522,10,FALSE))</f>
        <v>5155.4342028359997</v>
      </c>
      <c r="T5118">
        <f>IF(P5118=P5117,R5118+T5117,R5118)</f>
        <v>86252.096560264996</v>
      </c>
      <c r="U5118">
        <f>IF(P5118=P5117,1+U5117,1)</f>
        <v>3</v>
      </c>
      <c r="V5118" t="str">
        <f t="shared" si="79"/>
        <v/>
      </c>
      <c r="W5118" t="str">
        <f>IF(V5118="","",IF(ABS(V5118-R5118)&gt;W$1,ABS(V5118-R5118),""))</f>
        <v/>
      </c>
      <c r="X5118" t="str">
        <f>Y5118&amp;"-"&amp;Z5118&amp;"-"&amp;AC5118&amp;"-"&amp;AD5118&amp;"-"&amp;AG5118</f>
        <v>14.5-f-A-1-2.5</v>
      </c>
      <c r="Y5118">
        <f>F5118</f>
        <v>14.5</v>
      </c>
      <c r="Z5118" s="2" t="str">
        <f>G5118</f>
        <v>f</v>
      </c>
      <c r="AA5118">
        <f>_xlfn.IFNA(VLOOKUP(X5118,'duo-out'!A$2:Q$5000,5,FALSE),E5118+10*(H5118-1)+1+_xlfn.IFNA(VLOOKUP(D5118,states!A$2:C$10,3,FALSE),1))</f>
        <v>252</v>
      </c>
      <c r="AB5118" t="str">
        <f>IF(V5118="","",V5118)</f>
        <v/>
      </c>
      <c r="AC5118" s="2" t="str">
        <f>_xlfn.IFNA(VLOOKUP(D5118,states!A$2:C$10,2,FALSE),"XX")</f>
        <v>A</v>
      </c>
      <c r="AD5118">
        <f>E5118</f>
        <v>1</v>
      </c>
      <c r="AE5118">
        <f>_xlfn.IFNA(VLOOKUP(D5118,states!A$2:D$10,4,FALSE),0)</f>
        <v>2</v>
      </c>
      <c r="AF5118">
        <v>0.5</v>
      </c>
      <c r="AG5118">
        <f>IF(AE5118=0,AF5118,IF(AE5118=1,IF(F5118=0.5,0.5,IF(H5118=1,0.5,1.5)),IF(F5118=0.5,0.5,IF(H5118=1,2.5,1.5))))</f>
        <v>2.5</v>
      </c>
      <c r="AH5118" s="7">
        <f>IF(AC5118="XX",0,1/C5118^(1/5)*IF(E5118=0,100,1)/(E5118+1)^(1/4))</f>
        <v>2.1334329668365255</v>
      </c>
    </row>
    <row r="5119" spans="1:34">
      <c r="A5119">
        <v>2892</v>
      </c>
      <c r="B5119" s="1">
        <v>23595.286</v>
      </c>
      <c r="C5119" s="6">
        <v>9.8469999999999999E-3</v>
      </c>
      <c r="D5119" t="s">
        <v>3</v>
      </c>
      <c r="E5119">
        <v>1</v>
      </c>
      <c r="F5119">
        <v>14.5</v>
      </c>
      <c r="G5119" t="s">
        <v>2</v>
      </c>
      <c r="H5119">
        <v>1</v>
      </c>
      <c r="I5119" t="s">
        <v>0</v>
      </c>
      <c r="J5119">
        <v>1</v>
      </c>
      <c r="K5119">
        <v>13.5</v>
      </c>
      <c r="L5119" t="s">
        <v>2</v>
      </c>
      <c r="M5119">
        <v>1</v>
      </c>
      <c r="N5119" t="s">
        <v>2948</v>
      </c>
      <c r="O5119">
        <v>1</v>
      </c>
      <c r="P5119" t="str">
        <f>D5119&amp;"-"&amp;F5119&amp;"-"&amp;G5119&amp;"-"&amp;E5119&amp;"-"&amp;H5119</f>
        <v>A2Delta-14.5-f-1-1</v>
      </c>
      <c r="Q5119" t="str">
        <f>I5119&amp;"-"&amp;K5119&amp;"-"&amp;L5119&amp;"-"&amp;J5119&amp;"-"&amp;M5119</f>
        <v>X2Pi-13.5-f-1-1</v>
      </c>
      <c r="R5119">
        <f>B5119+S5119</f>
        <v>28750.720202836001</v>
      </c>
      <c r="S5119">
        <f>_xlfn.IFNA(VLOOKUP(Q5119,'MARVEL-X'!A$2:I$1400,7,FALSE),VLOOKUP(Q5119,MARVEL!A$2:J$1522,10,FALSE))</f>
        <v>5155.4342028359997</v>
      </c>
      <c r="T5119">
        <f>IF(P5119=P5118,R5119+T5118,R5119)</f>
        <v>115002.816763101</v>
      </c>
      <c r="U5119">
        <f>IF(P5119=P5118,1+U5118,1)</f>
        <v>4</v>
      </c>
      <c r="V5119" t="str">
        <f t="shared" si="79"/>
        <v/>
      </c>
      <c r="W5119" t="str">
        <f>IF(V5119="","",IF(ABS(V5119-R5119)&gt;W$1,ABS(V5119-R5119),""))</f>
        <v/>
      </c>
      <c r="X5119" t="str">
        <f>Y5119&amp;"-"&amp;Z5119&amp;"-"&amp;AC5119&amp;"-"&amp;AD5119&amp;"-"&amp;AG5119</f>
        <v>14.5-f-A-1-2.5</v>
      </c>
      <c r="Y5119">
        <f>F5119</f>
        <v>14.5</v>
      </c>
      <c r="Z5119" s="2" t="str">
        <f>G5119</f>
        <v>f</v>
      </c>
      <c r="AA5119">
        <f>_xlfn.IFNA(VLOOKUP(X5119,'duo-out'!A$2:Q$5000,5,FALSE),E5119+10*(H5119-1)+1+_xlfn.IFNA(VLOOKUP(D5119,states!A$2:C$10,3,FALSE),1))</f>
        <v>252</v>
      </c>
      <c r="AB5119" t="str">
        <f>IF(V5119="","",V5119)</f>
        <v/>
      </c>
      <c r="AC5119" s="2" t="str">
        <f>_xlfn.IFNA(VLOOKUP(D5119,states!A$2:C$10,2,FALSE),"XX")</f>
        <v>A</v>
      </c>
      <c r="AD5119">
        <f>E5119</f>
        <v>1</v>
      </c>
      <c r="AE5119">
        <f>_xlfn.IFNA(VLOOKUP(D5119,states!A$2:D$10,4,FALSE),0)</f>
        <v>2</v>
      </c>
      <c r="AF5119">
        <v>0.5</v>
      </c>
      <c r="AG5119">
        <f>IF(AE5119=0,AF5119,IF(AE5119=1,IF(F5119=0.5,0.5,IF(H5119=1,0.5,1.5)),IF(F5119=0.5,0.5,IF(H5119=1,2.5,1.5))))</f>
        <v>2.5</v>
      </c>
      <c r="AH5119" s="7">
        <f>IF(AC5119="XX",0,1/C5119^(1/5)*IF(E5119=0,100,1)/(E5119+1)^(1/4))</f>
        <v>2.1187597472400217</v>
      </c>
    </row>
    <row r="5120" spans="1:34">
      <c r="A5120">
        <v>5527</v>
      </c>
      <c r="B5120" s="1">
        <v>23221.748</v>
      </c>
      <c r="C5120" s="6">
        <v>0.05</v>
      </c>
      <c r="D5120" t="s">
        <v>3</v>
      </c>
      <c r="E5120">
        <v>1</v>
      </c>
      <c r="F5120">
        <v>14.5</v>
      </c>
      <c r="G5120" t="s">
        <v>2</v>
      </c>
      <c r="H5120">
        <v>1</v>
      </c>
      <c r="I5120" t="s">
        <v>0</v>
      </c>
      <c r="J5120">
        <v>1</v>
      </c>
      <c r="K5120">
        <v>14.5</v>
      </c>
      <c r="L5120" t="s">
        <v>1</v>
      </c>
      <c r="M5120">
        <v>1</v>
      </c>
      <c r="N5120" t="s">
        <v>5583</v>
      </c>
      <c r="O5120">
        <v>1</v>
      </c>
      <c r="P5120" t="str">
        <f>D5120&amp;"-"&amp;F5120&amp;"-"&amp;G5120&amp;"-"&amp;E5120&amp;"-"&amp;H5120</f>
        <v>A2Delta-14.5-f-1-1</v>
      </c>
      <c r="Q5120" t="str">
        <f>I5120&amp;"-"&amp;K5120&amp;"-"&amp;L5120&amp;"-"&amp;J5120&amp;"-"&amp;M5120</f>
        <v>X2Pi-14.5-e-1-1</v>
      </c>
      <c r="R5120">
        <f>B5120+S5120</f>
        <v>28750.753954592998</v>
      </c>
      <c r="S5120">
        <f>_xlfn.IFNA(VLOOKUP(Q5120,'MARVEL-X'!A$2:I$1400,7,FALSE),VLOOKUP(Q5120,MARVEL!A$2:J$1522,10,FALSE))</f>
        <v>5529.0059545929998</v>
      </c>
      <c r="T5120">
        <f>IF(P5120=P5119,R5120+T5119,R5120)</f>
        <v>143753.570717694</v>
      </c>
      <c r="U5120">
        <f>IF(P5120=P5119,1+U5119,1)</f>
        <v>5</v>
      </c>
      <c r="V5120" t="str">
        <f t="shared" si="79"/>
        <v/>
      </c>
      <c r="W5120" t="str">
        <f>IF(V5120="","",IF(ABS(V5120-R5120)&gt;W$1,ABS(V5120-R5120),""))</f>
        <v/>
      </c>
      <c r="X5120" t="str">
        <f>Y5120&amp;"-"&amp;Z5120&amp;"-"&amp;AC5120&amp;"-"&amp;AD5120&amp;"-"&amp;AG5120</f>
        <v>14.5-f-A-1-2.5</v>
      </c>
      <c r="Y5120">
        <f>F5120</f>
        <v>14.5</v>
      </c>
      <c r="Z5120" s="2" t="str">
        <f>G5120</f>
        <v>f</v>
      </c>
      <c r="AA5120">
        <f>_xlfn.IFNA(VLOOKUP(X5120,'duo-out'!A$2:Q$5000,5,FALSE),E5120+10*(H5120-1)+1+_xlfn.IFNA(VLOOKUP(D5120,states!A$2:C$10,3,FALSE),1))</f>
        <v>252</v>
      </c>
      <c r="AB5120" t="str">
        <f>IF(V5120="","",V5120)</f>
        <v/>
      </c>
      <c r="AC5120" s="2" t="str">
        <f>_xlfn.IFNA(VLOOKUP(D5120,states!A$2:C$10,2,FALSE),"XX")</f>
        <v>A</v>
      </c>
      <c r="AD5120">
        <f>E5120</f>
        <v>1</v>
      </c>
      <c r="AE5120">
        <f>_xlfn.IFNA(VLOOKUP(D5120,states!A$2:D$10,4,FALSE),0)</f>
        <v>2</v>
      </c>
      <c r="AF5120">
        <v>0.5</v>
      </c>
      <c r="AG5120">
        <f>IF(AE5120=0,AF5120,IF(AE5120=1,IF(F5120=0.5,0.5,IF(H5120=1,0.5,1.5)),IF(F5120=0.5,0.5,IF(H5120=1,2.5,1.5))))</f>
        <v>2.5</v>
      </c>
      <c r="AH5120" s="7">
        <f>IF(AC5120="XX",0,1/C5120^(1/5)*IF(E5120=0,100,1)/(E5120+1)^(1/4))</f>
        <v>1.5309059120638666</v>
      </c>
    </row>
    <row r="5121" spans="1:34">
      <c r="A5121">
        <v>5511</v>
      </c>
      <c r="B5121" s="1">
        <v>23595.257000000001</v>
      </c>
      <c r="C5121" s="6">
        <v>0.05</v>
      </c>
      <c r="D5121" t="s">
        <v>3</v>
      </c>
      <c r="E5121">
        <v>1</v>
      </c>
      <c r="F5121">
        <v>14.5</v>
      </c>
      <c r="G5121" t="s">
        <v>2</v>
      </c>
      <c r="H5121">
        <v>1</v>
      </c>
      <c r="I5121" t="s">
        <v>0</v>
      </c>
      <c r="J5121">
        <v>1</v>
      </c>
      <c r="K5121">
        <v>13.5</v>
      </c>
      <c r="L5121" t="s">
        <v>2</v>
      </c>
      <c r="M5121">
        <v>1</v>
      </c>
      <c r="N5121" t="s">
        <v>5567</v>
      </c>
      <c r="O5121">
        <v>1</v>
      </c>
      <c r="P5121" t="str">
        <f>D5121&amp;"-"&amp;F5121&amp;"-"&amp;G5121&amp;"-"&amp;E5121&amp;"-"&amp;H5121</f>
        <v>A2Delta-14.5-f-1-1</v>
      </c>
      <c r="Q5121" t="str">
        <f>I5121&amp;"-"&amp;K5121&amp;"-"&amp;L5121&amp;"-"&amp;J5121&amp;"-"&amp;M5121</f>
        <v>X2Pi-13.5-f-1-1</v>
      </c>
      <c r="R5121">
        <f>B5121+S5121</f>
        <v>28750.691202836002</v>
      </c>
      <c r="S5121">
        <f>_xlfn.IFNA(VLOOKUP(Q5121,'MARVEL-X'!A$2:I$1400,7,FALSE),VLOOKUP(Q5121,MARVEL!A$2:J$1522,10,FALSE))</f>
        <v>5155.4342028359997</v>
      </c>
      <c r="T5121">
        <f>IF(P5121=P5120,R5121+T5120,R5121)</f>
        <v>172504.26192053</v>
      </c>
      <c r="U5121">
        <f>IF(P5121=P5120,1+U5120,1)</f>
        <v>6</v>
      </c>
      <c r="V5121" t="str">
        <f t="shared" si="79"/>
        <v/>
      </c>
      <c r="W5121" t="str">
        <f>IF(V5121="","",IF(ABS(V5121-R5121)&gt;W$1,ABS(V5121-R5121),""))</f>
        <v/>
      </c>
      <c r="X5121" t="str">
        <f>Y5121&amp;"-"&amp;Z5121&amp;"-"&amp;AC5121&amp;"-"&amp;AD5121&amp;"-"&amp;AG5121</f>
        <v>14.5-f-A-1-2.5</v>
      </c>
      <c r="Y5121">
        <f>F5121</f>
        <v>14.5</v>
      </c>
      <c r="Z5121" s="2" t="str">
        <f>G5121</f>
        <v>f</v>
      </c>
      <c r="AA5121">
        <f>_xlfn.IFNA(VLOOKUP(X5121,'duo-out'!A$2:Q$5000,5,FALSE),E5121+10*(H5121-1)+1+_xlfn.IFNA(VLOOKUP(D5121,states!A$2:C$10,3,FALSE),1))</f>
        <v>252</v>
      </c>
      <c r="AB5121" t="str">
        <f>IF(V5121="","",V5121)</f>
        <v/>
      </c>
      <c r="AC5121" s="2" t="str">
        <f>_xlfn.IFNA(VLOOKUP(D5121,states!A$2:C$10,2,FALSE),"XX")</f>
        <v>A</v>
      </c>
      <c r="AD5121">
        <f>E5121</f>
        <v>1</v>
      </c>
      <c r="AE5121">
        <f>_xlfn.IFNA(VLOOKUP(D5121,states!A$2:D$10,4,FALSE),0)</f>
        <v>2</v>
      </c>
      <c r="AF5121">
        <v>0.5</v>
      </c>
      <c r="AG5121">
        <f>IF(AE5121=0,AF5121,IF(AE5121=1,IF(F5121=0.5,0.5,IF(H5121=1,0.5,1.5)),IF(F5121=0.5,0.5,IF(H5121=1,2.5,1.5))))</f>
        <v>2.5</v>
      </c>
      <c r="AH5121" s="7">
        <f>IF(AC5121="XX",0,1/C5121^(1/5)*IF(E5121=0,100,1)/(E5121+1)^(1/4))</f>
        <v>1.5309059120638666</v>
      </c>
    </row>
    <row r="5122" spans="1:34">
      <c r="A5122">
        <v>1035</v>
      </c>
      <c r="B5122" s="1">
        <v>22838.1</v>
      </c>
      <c r="C5122" s="6">
        <v>0.14080000000000001</v>
      </c>
      <c r="D5122" t="s">
        <v>3</v>
      </c>
      <c r="E5122">
        <v>1</v>
      </c>
      <c r="F5122">
        <v>14.5</v>
      </c>
      <c r="G5122" t="s">
        <v>2</v>
      </c>
      <c r="H5122">
        <v>1</v>
      </c>
      <c r="I5122" t="s">
        <v>0</v>
      </c>
      <c r="J5122">
        <v>1</v>
      </c>
      <c r="K5122">
        <v>15.5</v>
      </c>
      <c r="L5122" t="s">
        <v>2</v>
      </c>
      <c r="M5122">
        <v>1</v>
      </c>
      <c r="N5122" t="s">
        <v>1091</v>
      </c>
      <c r="O5122">
        <v>1</v>
      </c>
      <c r="P5122" t="str">
        <f>D5122&amp;"-"&amp;F5122&amp;"-"&amp;G5122&amp;"-"&amp;E5122&amp;"-"&amp;H5122</f>
        <v>A2Delta-14.5-f-1-1</v>
      </c>
      <c r="Q5122" t="str">
        <f>I5122&amp;"-"&amp;K5122&amp;"-"&amp;L5122&amp;"-"&amp;J5122&amp;"-"&amp;M5122</f>
        <v>X2Pi-15.5-f-1-1</v>
      </c>
      <c r="R5122">
        <f>B5122+S5122</f>
        <v>28750.584202835998</v>
      </c>
      <c r="S5122">
        <f>_xlfn.IFNA(VLOOKUP(Q5122,'MARVEL-X'!A$2:I$1400,7,FALSE),VLOOKUP(Q5122,MARVEL!A$2:J$1522,10,FALSE))</f>
        <v>5912.4842028359999</v>
      </c>
      <c r="T5122">
        <f>IF(P5122=P5121,R5122+T5121,R5122)</f>
        <v>201254.84612336601</v>
      </c>
      <c r="U5122">
        <f>IF(P5122=P5121,1+U5121,1)</f>
        <v>7</v>
      </c>
      <c r="V5122" t="str">
        <f t="shared" si="79"/>
        <v/>
      </c>
      <c r="W5122" t="str">
        <f>IF(V5122="","",IF(ABS(V5122-R5122)&gt;W$1,ABS(V5122-R5122),""))</f>
        <v/>
      </c>
      <c r="X5122" t="str">
        <f>Y5122&amp;"-"&amp;Z5122&amp;"-"&amp;AC5122&amp;"-"&amp;AD5122&amp;"-"&amp;AG5122</f>
        <v>14.5-f-A-1-2.5</v>
      </c>
      <c r="Y5122">
        <f>F5122</f>
        <v>14.5</v>
      </c>
      <c r="Z5122" s="2" t="str">
        <f>G5122</f>
        <v>f</v>
      </c>
      <c r="AA5122">
        <f>_xlfn.IFNA(VLOOKUP(X5122,'duo-out'!A$2:Q$5000,5,FALSE),E5122+10*(H5122-1)+1+_xlfn.IFNA(VLOOKUP(D5122,states!A$2:C$10,3,FALSE),1))</f>
        <v>252</v>
      </c>
      <c r="AB5122" t="str">
        <f>IF(V5122="","",V5122)</f>
        <v/>
      </c>
      <c r="AC5122" s="2" t="str">
        <f>_xlfn.IFNA(VLOOKUP(D5122,states!A$2:C$10,2,FALSE),"XX")</f>
        <v>A</v>
      </c>
      <c r="AD5122">
        <f>E5122</f>
        <v>1</v>
      </c>
      <c r="AE5122">
        <f>_xlfn.IFNA(VLOOKUP(D5122,states!A$2:D$10,4,FALSE),0)</f>
        <v>2</v>
      </c>
      <c r="AF5122">
        <v>0.5</v>
      </c>
      <c r="AG5122">
        <f>IF(AE5122=0,AF5122,IF(AE5122=1,IF(F5122=0.5,0.5,IF(H5122=1,0.5,1.5)),IF(F5122=0.5,0.5,IF(H5122=1,2.5,1.5))))</f>
        <v>2.5</v>
      </c>
      <c r="AH5122" s="7">
        <f>IF(AC5122="XX",0,1/C5122^(1/5)*IF(E5122=0,100,1)/(E5122+1)^(1/4))</f>
        <v>1.2445775709651437</v>
      </c>
    </row>
    <row r="5123" spans="1:34">
      <c r="A5123">
        <v>970</v>
      </c>
      <c r="B5123" s="1">
        <v>23221.71</v>
      </c>
      <c r="C5123" s="6">
        <v>0.05</v>
      </c>
      <c r="D5123" t="s">
        <v>3</v>
      </c>
      <c r="E5123">
        <v>1</v>
      </c>
      <c r="F5123">
        <v>14.5</v>
      </c>
      <c r="G5123" t="s">
        <v>2</v>
      </c>
      <c r="H5123">
        <v>1</v>
      </c>
      <c r="I5123" t="s">
        <v>0</v>
      </c>
      <c r="J5123">
        <v>1</v>
      </c>
      <c r="K5123">
        <v>14.5</v>
      </c>
      <c r="L5123" t="s">
        <v>1</v>
      </c>
      <c r="M5123">
        <v>1</v>
      </c>
      <c r="N5123" t="s">
        <v>1026</v>
      </c>
      <c r="O5123">
        <v>1</v>
      </c>
      <c r="P5123" t="str">
        <f>D5123&amp;"-"&amp;F5123&amp;"-"&amp;G5123&amp;"-"&amp;E5123&amp;"-"&amp;H5123</f>
        <v>A2Delta-14.5-f-1-1</v>
      </c>
      <c r="Q5123" t="str">
        <f>I5123&amp;"-"&amp;K5123&amp;"-"&amp;L5123&amp;"-"&amp;J5123&amp;"-"&amp;M5123</f>
        <v>X2Pi-14.5-e-1-1</v>
      </c>
      <c r="R5123">
        <f>B5123+S5123</f>
        <v>28750.715954592997</v>
      </c>
      <c r="S5123">
        <f>_xlfn.IFNA(VLOOKUP(Q5123,'MARVEL-X'!A$2:I$1400,7,FALSE),VLOOKUP(Q5123,MARVEL!A$2:J$1522,10,FALSE))</f>
        <v>5529.0059545929998</v>
      </c>
      <c r="T5123">
        <f>IF(P5123=P5122,R5123+T5122,R5123)</f>
        <v>230005.56207795901</v>
      </c>
      <c r="U5123">
        <f>IF(P5123=P5122,1+U5122,1)</f>
        <v>8</v>
      </c>
      <c r="V5123" t="str">
        <f t="shared" ref="V5123:V5186" si="80">IF(P5123=P5124,"",T5123/U5123)</f>
        <v/>
      </c>
      <c r="W5123" t="str">
        <f>IF(V5123="","",IF(ABS(V5123-R5123)&gt;W$1,ABS(V5123-R5123),""))</f>
        <v/>
      </c>
      <c r="X5123" t="str">
        <f>Y5123&amp;"-"&amp;Z5123&amp;"-"&amp;AC5123&amp;"-"&amp;AD5123&amp;"-"&amp;AG5123</f>
        <v>14.5-f-A-1-2.5</v>
      </c>
      <c r="Y5123">
        <f>F5123</f>
        <v>14.5</v>
      </c>
      <c r="Z5123" s="2" t="str">
        <f>G5123</f>
        <v>f</v>
      </c>
      <c r="AA5123">
        <f>_xlfn.IFNA(VLOOKUP(X5123,'duo-out'!A$2:Q$5000,5,FALSE),E5123+10*(H5123-1)+1+_xlfn.IFNA(VLOOKUP(D5123,states!A$2:C$10,3,FALSE),1))</f>
        <v>252</v>
      </c>
      <c r="AB5123" t="str">
        <f>IF(V5123="","",V5123)</f>
        <v/>
      </c>
      <c r="AC5123" s="2" t="str">
        <f>_xlfn.IFNA(VLOOKUP(D5123,states!A$2:C$10,2,FALSE),"XX")</f>
        <v>A</v>
      </c>
      <c r="AD5123">
        <f>E5123</f>
        <v>1</v>
      </c>
      <c r="AE5123">
        <f>_xlfn.IFNA(VLOOKUP(D5123,states!A$2:D$10,4,FALSE),0)</f>
        <v>2</v>
      </c>
      <c r="AF5123">
        <v>0.5</v>
      </c>
      <c r="AG5123">
        <f>IF(AE5123=0,AF5123,IF(AE5123=1,IF(F5123=0.5,0.5,IF(H5123=1,0.5,1.5)),IF(F5123=0.5,0.5,IF(H5123=1,2.5,1.5))))</f>
        <v>2.5</v>
      </c>
      <c r="AH5123" s="7">
        <f>IF(AC5123="XX",0,1/C5123^(1/5)*IF(E5123=0,100,1)/(E5123+1)^(1/4))</f>
        <v>1.5309059120638666</v>
      </c>
    </row>
    <row r="5124" spans="1:34">
      <c r="A5124">
        <v>947</v>
      </c>
      <c r="B5124" s="1">
        <v>23595.3</v>
      </c>
      <c r="C5124" s="6">
        <v>0.05</v>
      </c>
      <c r="D5124" t="s">
        <v>3</v>
      </c>
      <c r="E5124">
        <v>1</v>
      </c>
      <c r="F5124">
        <v>14.5</v>
      </c>
      <c r="G5124" t="s">
        <v>2</v>
      </c>
      <c r="H5124">
        <v>1</v>
      </c>
      <c r="I5124" t="s">
        <v>0</v>
      </c>
      <c r="J5124">
        <v>1</v>
      </c>
      <c r="K5124">
        <v>13.5</v>
      </c>
      <c r="L5124" t="s">
        <v>2</v>
      </c>
      <c r="M5124">
        <v>1</v>
      </c>
      <c r="N5124" t="s">
        <v>1003</v>
      </c>
      <c r="O5124">
        <v>1</v>
      </c>
      <c r="P5124" t="str">
        <f>D5124&amp;"-"&amp;F5124&amp;"-"&amp;G5124&amp;"-"&amp;E5124&amp;"-"&amp;H5124</f>
        <v>A2Delta-14.5-f-1-1</v>
      </c>
      <c r="Q5124" t="str">
        <f>I5124&amp;"-"&amp;K5124&amp;"-"&amp;L5124&amp;"-"&amp;J5124&amp;"-"&amp;M5124</f>
        <v>X2Pi-13.5-f-1-1</v>
      </c>
      <c r="R5124">
        <f>B5124+S5124</f>
        <v>28750.734202836</v>
      </c>
      <c r="S5124">
        <f>_xlfn.IFNA(VLOOKUP(Q5124,'MARVEL-X'!A$2:I$1400,7,FALSE),VLOOKUP(Q5124,MARVEL!A$2:J$1522,10,FALSE))</f>
        <v>5155.4342028359997</v>
      </c>
      <c r="T5124">
        <f>IF(P5124=P5123,R5124+T5123,R5124)</f>
        <v>258756.29628079501</v>
      </c>
      <c r="U5124">
        <f>IF(P5124=P5123,1+U5123,1)</f>
        <v>9</v>
      </c>
      <c r="V5124">
        <f t="shared" si="80"/>
        <v>28750.699586754999</v>
      </c>
      <c r="W5124" t="str">
        <f>IF(V5124="","",IF(ABS(V5124-R5124)&gt;W$1,ABS(V5124-R5124),""))</f>
        <v/>
      </c>
      <c r="X5124" t="str">
        <f>Y5124&amp;"-"&amp;Z5124&amp;"-"&amp;AC5124&amp;"-"&amp;AD5124&amp;"-"&amp;AG5124</f>
        <v>14.5-f-A-1-2.5</v>
      </c>
      <c r="Y5124">
        <f>F5124</f>
        <v>14.5</v>
      </c>
      <c r="Z5124" s="2" t="str">
        <f>G5124</f>
        <v>f</v>
      </c>
      <c r="AA5124">
        <f>_xlfn.IFNA(VLOOKUP(X5124,'duo-out'!A$2:Q$5000,5,FALSE),E5124+10*(H5124-1)+1+_xlfn.IFNA(VLOOKUP(D5124,states!A$2:C$10,3,FALSE),1))</f>
        <v>252</v>
      </c>
      <c r="AB5124">
        <f>IF(V5124="","",V5124)</f>
        <v>28750.699586754999</v>
      </c>
      <c r="AC5124" s="2" t="str">
        <f>_xlfn.IFNA(VLOOKUP(D5124,states!A$2:C$10,2,FALSE),"XX")</f>
        <v>A</v>
      </c>
      <c r="AD5124">
        <f>E5124</f>
        <v>1</v>
      </c>
      <c r="AE5124">
        <f>_xlfn.IFNA(VLOOKUP(D5124,states!A$2:D$10,4,FALSE),0)</f>
        <v>2</v>
      </c>
      <c r="AF5124">
        <v>0.5</v>
      </c>
      <c r="AG5124">
        <f>IF(AE5124=0,AF5124,IF(AE5124=1,IF(F5124=0.5,0.5,IF(H5124=1,0.5,1.5)),IF(F5124=0.5,0.5,IF(H5124=1,2.5,1.5))))</f>
        <v>2.5</v>
      </c>
      <c r="AH5124" s="7">
        <f>IF(AC5124="XX",0,1/C5124^(1/5)*IF(E5124=0,100,1)/(E5124+1)^(1/4))</f>
        <v>1.5309059120638666</v>
      </c>
    </row>
    <row r="5125" spans="1:34">
      <c r="A5125">
        <v>3613</v>
      </c>
      <c r="B5125" s="1">
        <v>23234.6001</v>
      </c>
      <c r="C5125" s="6">
        <v>0.01</v>
      </c>
      <c r="D5125" t="s">
        <v>3</v>
      </c>
      <c r="E5125">
        <v>1</v>
      </c>
      <c r="F5125">
        <v>14.5</v>
      </c>
      <c r="G5125" t="s">
        <v>2</v>
      </c>
      <c r="H5125">
        <v>2</v>
      </c>
      <c r="I5125" t="s">
        <v>0</v>
      </c>
      <c r="J5125">
        <v>1</v>
      </c>
      <c r="K5125">
        <v>14.5</v>
      </c>
      <c r="L5125" t="s">
        <v>1</v>
      </c>
      <c r="M5125">
        <v>2</v>
      </c>
      <c r="N5125" t="s">
        <v>3669</v>
      </c>
      <c r="O5125">
        <v>1</v>
      </c>
      <c r="P5125" t="str">
        <f>D5125&amp;"-"&amp;F5125&amp;"-"&amp;G5125&amp;"-"&amp;E5125&amp;"-"&amp;H5125</f>
        <v>A2Delta-14.5-f-1-2</v>
      </c>
      <c r="Q5125" t="str">
        <f>I5125&amp;"-"&amp;K5125&amp;"-"&amp;L5125&amp;"-"&amp;J5125&amp;"-"&amp;M5125</f>
        <v>X2Pi-14.5-e-1-2</v>
      </c>
      <c r="R5125">
        <f>B5125+S5125</f>
        <v>29146.402729460999</v>
      </c>
      <c r="S5125">
        <f>_xlfn.IFNA(VLOOKUP(Q5125,'MARVEL-X'!A$2:I$1400,7,FALSE),VLOOKUP(Q5125,MARVEL!A$2:J$1522,10,FALSE))</f>
        <v>5911.8026294609999</v>
      </c>
      <c r="T5125">
        <f>IF(P5125=P5124,R5125+T5124,R5125)</f>
        <v>29146.402729460999</v>
      </c>
      <c r="U5125">
        <f>IF(P5125=P5124,1+U5124,1)</f>
        <v>1</v>
      </c>
      <c r="V5125" t="str">
        <f t="shared" si="80"/>
        <v/>
      </c>
      <c r="W5125" t="str">
        <f>IF(V5125="","",IF(ABS(V5125-R5125)&gt;W$1,ABS(V5125-R5125),""))</f>
        <v/>
      </c>
      <c r="X5125" t="str">
        <f>Y5125&amp;"-"&amp;Z5125&amp;"-"&amp;AC5125&amp;"-"&amp;AD5125&amp;"-"&amp;AG5125</f>
        <v>14.5-f-A-1-1.5</v>
      </c>
      <c r="Y5125">
        <f>F5125</f>
        <v>14.5</v>
      </c>
      <c r="Z5125" s="2" t="str">
        <f>G5125</f>
        <v>f</v>
      </c>
      <c r="AA5125">
        <f>_xlfn.IFNA(VLOOKUP(X5125,'duo-out'!A$2:Q$5000,5,FALSE),E5125+10*(H5125-1)+1+_xlfn.IFNA(VLOOKUP(D5125,states!A$2:C$10,3,FALSE),1))</f>
        <v>262</v>
      </c>
      <c r="AB5125" t="str">
        <f>IF(V5125="","",V5125)</f>
        <v/>
      </c>
      <c r="AC5125" s="2" t="str">
        <f>_xlfn.IFNA(VLOOKUP(D5125,states!A$2:C$10,2,FALSE),"XX")</f>
        <v>A</v>
      </c>
      <c r="AD5125">
        <f>E5125</f>
        <v>1</v>
      </c>
      <c r="AE5125">
        <f>_xlfn.IFNA(VLOOKUP(D5125,states!A$2:D$10,4,FALSE),0)</f>
        <v>2</v>
      </c>
      <c r="AF5125">
        <v>0.5</v>
      </c>
      <c r="AG5125">
        <f>IF(AE5125=0,AF5125,IF(AE5125=1,IF(F5125=0.5,0.5,IF(H5125=1,0.5,1.5)),IF(F5125=0.5,0.5,IF(H5125=1,2.5,1.5))))</f>
        <v>1.5</v>
      </c>
      <c r="AH5125" s="7">
        <f>IF(AC5125="XX",0,1/C5125^(1/5)*IF(E5125=0,100,1)/(E5125+1)^(1/4))</f>
        <v>2.1122362957808511</v>
      </c>
    </row>
    <row r="5126" spans="1:34">
      <c r="A5126">
        <v>3572</v>
      </c>
      <c r="B5126" s="1">
        <v>23617.730899999999</v>
      </c>
      <c r="C5126" s="6">
        <v>5.0000000000000001E-3</v>
      </c>
      <c r="D5126" t="s">
        <v>3</v>
      </c>
      <c r="E5126">
        <v>1</v>
      </c>
      <c r="F5126">
        <v>14.5</v>
      </c>
      <c r="G5126" t="s">
        <v>2</v>
      </c>
      <c r="H5126">
        <v>2</v>
      </c>
      <c r="I5126" t="s">
        <v>0</v>
      </c>
      <c r="J5126">
        <v>1</v>
      </c>
      <c r="K5126">
        <v>13.5</v>
      </c>
      <c r="L5126" t="s">
        <v>2</v>
      </c>
      <c r="M5126">
        <v>2</v>
      </c>
      <c r="N5126" t="s">
        <v>3628</v>
      </c>
      <c r="O5126">
        <v>1</v>
      </c>
      <c r="P5126" t="str">
        <f>D5126&amp;"-"&amp;F5126&amp;"-"&amp;G5126&amp;"-"&amp;E5126&amp;"-"&amp;H5126</f>
        <v>A2Delta-14.5-f-1-2</v>
      </c>
      <c r="Q5126" t="str">
        <f>I5126&amp;"-"&amp;K5126&amp;"-"&amp;L5126&amp;"-"&amp;J5126&amp;"-"&amp;M5126</f>
        <v>X2Pi-13.5-f-1-2</v>
      </c>
      <c r="R5126">
        <f>B5126+S5126</f>
        <v>29146.384511405999</v>
      </c>
      <c r="S5126">
        <f>_xlfn.IFNA(VLOOKUP(Q5126,'MARVEL-X'!A$2:I$1400,7,FALSE),VLOOKUP(Q5126,MARVEL!A$2:J$1522,10,FALSE))</f>
        <v>5528.653611406</v>
      </c>
      <c r="T5126">
        <f>IF(P5126=P5125,R5126+T5125,R5126)</f>
        <v>58292.787240866994</v>
      </c>
      <c r="U5126">
        <f>IF(P5126=P5125,1+U5125,1)</f>
        <v>2</v>
      </c>
      <c r="V5126" t="str">
        <f t="shared" si="80"/>
        <v/>
      </c>
      <c r="W5126" t="str">
        <f>IF(V5126="","",IF(ABS(V5126-R5126)&gt;W$1,ABS(V5126-R5126),""))</f>
        <v/>
      </c>
      <c r="X5126" t="str">
        <f>Y5126&amp;"-"&amp;Z5126&amp;"-"&amp;AC5126&amp;"-"&amp;AD5126&amp;"-"&amp;AG5126</f>
        <v>14.5-f-A-1-1.5</v>
      </c>
      <c r="Y5126">
        <f>F5126</f>
        <v>14.5</v>
      </c>
      <c r="Z5126" s="2" t="str">
        <f>G5126</f>
        <v>f</v>
      </c>
      <c r="AA5126">
        <f>_xlfn.IFNA(VLOOKUP(X5126,'duo-out'!A$2:Q$5000,5,FALSE),E5126+10*(H5126-1)+1+_xlfn.IFNA(VLOOKUP(D5126,states!A$2:C$10,3,FALSE),1))</f>
        <v>262</v>
      </c>
      <c r="AB5126" t="str">
        <f>IF(V5126="","",V5126)</f>
        <v/>
      </c>
      <c r="AC5126" s="2" t="str">
        <f>_xlfn.IFNA(VLOOKUP(D5126,states!A$2:C$10,2,FALSE),"XX")</f>
        <v>A</v>
      </c>
      <c r="AD5126">
        <f>E5126</f>
        <v>1</v>
      </c>
      <c r="AE5126">
        <f>_xlfn.IFNA(VLOOKUP(D5126,states!A$2:D$10,4,FALSE),0)</f>
        <v>2</v>
      </c>
      <c r="AF5126">
        <v>0.5</v>
      </c>
      <c r="AG5126">
        <f>IF(AE5126=0,AF5126,IF(AE5126=1,IF(F5126=0.5,0.5,IF(H5126=1,0.5,1.5)),IF(F5126=0.5,0.5,IF(H5126=1,2.5,1.5))))</f>
        <v>1.5</v>
      </c>
      <c r="AH5126" s="7">
        <f>IF(AC5126="XX",0,1/C5126^(1/5)*IF(E5126=0,100,1)/(E5126+1)^(1/4))</f>
        <v>2.4263223583284943</v>
      </c>
    </row>
    <row r="5127" spans="1:34">
      <c r="A5127">
        <v>5636</v>
      </c>
      <c r="B5127" s="1">
        <v>23234.614000000001</v>
      </c>
      <c r="C5127" s="6">
        <v>0.05</v>
      </c>
      <c r="D5127" t="s">
        <v>3</v>
      </c>
      <c r="E5127">
        <v>1</v>
      </c>
      <c r="F5127">
        <v>14.5</v>
      </c>
      <c r="G5127" t="s">
        <v>2</v>
      </c>
      <c r="H5127">
        <v>2</v>
      </c>
      <c r="I5127" t="s">
        <v>0</v>
      </c>
      <c r="J5127">
        <v>1</v>
      </c>
      <c r="K5127">
        <v>14.5</v>
      </c>
      <c r="L5127" t="s">
        <v>1</v>
      </c>
      <c r="M5127">
        <v>2</v>
      </c>
      <c r="N5127" t="s">
        <v>5692</v>
      </c>
      <c r="O5127">
        <v>1</v>
      </c>
      <c r="P5127" t="str">
        <f>D5127&amp;"-"&amp;F5127&amp;"-"&amp;G5127&amp;"-"&amp;E5127&amp;"-"&amp;H5127</f>
        <v>A2Delta-14.5-f-1-2</v>
      </c>
      <c r="Q5127" t="str">
        <f>I5127&amp;"-"&amp;K5127&amp;"-"&amp;L5127&amp;"-"&amp;J5127&amp;"-"&amp;M5127</f>
        <v>X2Pi-14.5-e-1-2</v>
      </c>
      <c r="R5127">
        <f>B5127+S5127</f>
        <v>29146.416629461</v>
      </c>
      <c r="S5127">
        <f>_xlfn.IFNA(VLOOKUP(Q5127,'MARVEL-X'!A$2:I$1400,7,FALSE),VLOOKUP(Q5127,MARVEL!A$2:J$1522,10,FALSE))</f>
        <v>5911.8026294609999</v>
      </c>
      <c r="T5127">
        <f>IF(P5127=P5126,R5127+T5126,R5127)</f>
        <v>87439.203870327998</v>
      </c>
      <c r="U5127">
        <f>IF(P5127=P5126,1+U5126,1)</f>
        <v>3</v>
      </c>
      <c r="V5127" t="str">
        <f t="shared" si="80"/>
        <v/>
      </c>
      <c r="W5127" t="str">
        <f>IF(V5127="","",IF(ABS(V5127-R5127)&gt;W$1,ABS(V5127-R5127),""))</f>
        <v/>
      </c>
      <c r="X5127" t="str">
        <f>Y5127&amp;"-"&amp;Z5127&amp;"-"&amp;AC5127&amp;"-"&amp;AD5127&amp;"-"&amp;AG5127</f>
        <v>14.5-f-A-1-1.5</v>
      </c>
      <c r="Y5127">
        <f>F5127</f>
        <v>14.5</v>
      </c>
      <c r="Z5127" s="2" t="str">
        <f>G5127</f>
        <v>f</v>
      </c>
      <c r="AA5127">
        <f>_xlfn.IFNA(VLOOKUP(X5127,'duo-out'!A$2:Q$5000,5,FALSE),E5127+10*(H5127-1)+1+_xlfn.IFNA(VLOOKUP(D5127,states!A$2:C$10,3,FALSE),1))</f>
        <v>262</v>
      </c>
      <c r="AB5127" t="str">
        <f>IF(V5127="","",V5127)</f>
        <v/>
      </c>
      <c r="AC5127" s="2" t="str">
        <f>_xlfn.IFNA(VLOOKUP(D5127,states!A$2:C$10,2,FALSE),"XX")</f>
        <v>A</v>
      </c>
      <c r="AD5127">
        <f>E5127</f>
        <v>1</v>
      </c>
      <c r="AE5127">
        <f>_xlfn.IFNA(VLOOKUP(D5127,states!A$2:D$10,4,FALSE),0)</f>
        <v>2</v>
      </c>
      <c r="AF5127">
        <v>0.5</v>
      </c>
      <c r="AG5127">
        <f>IF(AE5127=0,AF5127,IF(AE5127=1,IF(F5127=0.5,0.5,IF(H5127=1,0.5,1.5)),IF(F5127=0.5,0.5,IF(H5127=1,2.5,1.5))))</f>
        <v>1.5</v>
      </c>
      <c r="AH5127" s="7">
        <f>IF(AC5127="XX",0,1/C5127^(1/5)*IF(E5127=0,100,1)/(E5127+1)^(1/4))</f>
        <v>1.5309059120638666</v>
      </c>
    </row>
    <row r="5128" spans="1:34">
      <c r="A5128">
        <v>5593</v>
      </c>
      <c r="B5128" s="1">
        <v>23617.7</v>
      </c>
      <c r="C5128" s="6">
        <v>0.05</v>
      </c>
      <c r="D5128" t="s">
        <v>3</v>
      </c>
      <c r="E5128">
        <v>1</v>
      </c>
      <c r="F5128">
        <v>14.5</v>
      </c>
      <c r="G5128" t="s">
        <v>2</v>
      </c>
      <c r="H5128">
        <v>2</v>
      </c>
      <c r="I5128" t="s">
        <v>0</v>
      </c>
      <c r="J5128">
        <v>1</v>
      </c>
      <c r="K5128">
        <v>13.5</v>
      </c>
      <c r="L5128" t="s">
        <v>2</v>
      </c>
      <c r="M5128">
        <v>2</v>
      </c>
      <c r="N5128" t="s">
        <v>5649</v>
      </c>
      <c r="O5128">
        <v>1</v>
      </c>
      <c r="P5128" t="str">
        <f>D5128&amp;"-"&amp;F5128&amp;"-"&amp;G5128&amp;"-"&amp;E5128&amp;"-"&amp;H5128</f>
        <v>A2Delta-14.5-f-1-2</v>
      </c>
      <c r="Q5128" t="str">
        <f>I5128&amp;"-"&amp;K5128&amp;"-"&amp;L5128&amp;"-"&amp;J5128&amp;"-"&amp;M5128</f>
        <v>X2Pi-13.5-f-1-2</v>
      </c>
      <c r="R5128">
        <f>B5128+S5128</f>
        <v>29146.353611406001</v>
      </c>
      <c r="S5128">
        <f>_xlfn.IFNA(VLOOKUP(Q5128,'MARVEL-X'!A$2:I$1400,7,FALSE),VLOOKUP(Q5128,MARVEL!A$2:J$1522,10,FALSE))</f>
        <v>5528.653611406</v>
      </c>
      <c r="T5128">
        <f>IF(P5128=P5127,R5128+T5127,R5128)</f>
        <v>116585.55748173399</v>
      </c>
      <c r="U5128">
        <f>IF(P5128=P5127,1+U5127,1)</f>
        <v>4</v>
      </c>
      <c r="V5128" t="str">
        <f t="shared" si="80"/>
        <v/>
      </c>
      <c r="W5128" t="str">
        <f>IF(V5128="","",IF(ABS(V5128-R5128)&gt;W$1,ABS(V5128-R5128),""))</f>
        <v/>
      </c>
      <c r="X5128" t="str">
        <f>Y5128&amp;"-"&amp;Z5128&amp;"-"&amp;AC5128&amp;"-"&amp;AD5128&amp;"-"&amp;AG5128</f>
        <v>14.5-f-A-1-1.5</v>
      </c>
      <c r="Y5128">
        <f>F5128</f>
        <v>14.5</v>
      </c>
      <c r="Z5128" s="2" t="str">
        <f>G5128</f>
        <v>f</v>
      </c>
      <c r="AA5128">
        <f>_xlfn.IFNA(VLOOKUP(X5128,'duo-out'!A$2:Q$5000,5,FALSE),E5128+10*(H5128-1)+1+_xlfn.IFNA(VLOOKUP(D5128,states!A$2:C$10,3,FALSE),1))</f>
        <v>262</v>
      </c>
      <c r="AB5128" t="str">
        <f>IF(V5128="","",V5128)</f>
        <v/>
      </c>
      <c r="AC5128" s="2" t="str">
        <f>_xlfn.IFNA(VLOOKUP(D5128,states!A$2:C$10,2,FALSE),"XX")</f>
        <v>A</v>
      </c>
      <c r="AD5128">
        <f>E5128</f>
        <v>1</v>
      </c>
      <c r="AE5128">
        <f>_xlfn.IFNA(VLOOKUP(D5128,states!A$2:D$10,4,FALSE),0)</f>
        <v>2</v>
      </c>
      <c r="AF5128">
        <v>0.5</v>
      </c>
      <c r="AG5128">
        <f>IF(AE5128=0,AF5128,IF(AE5128=1,IF(F5128=0.5,0.5,IF(H5128=1,0.5,1.5)),IF(F5128=0.5,0.5,IF(H5128=1,2.5,1.5))))</f>
        <v>1.5</v>
      </c>
      <c r="AH5128" s="7">
        <f>IF(AC5128="XX",0,1/C5128^(1/5)*IF(E5128=0,100,1)/(E5128+1)^(1/4))</f>
        <v>1.5309059120638666</v>
      </c>
    </row>
    <row r="5129" spans="1:34">
      <c r="A5129">
        <v>1145</v>
      </c>
      <c r="B5129" s="1">
        <v>22811.4</v>
      </c>
      <c r="C5129" s="6">
        <v>7.5730000000000006E-2</v>
      </c>
      <c r="D5129" t="s">
        <v>3</v>
      </c>
      <c r="E5129">
        <v>1</v>
      </c>
      <c r="F5129">
        <v>14.5</v>
      </c>
      <c r="G5129" t="s">
        <v>2</v>
      </c>
      <c r="H5129">
        <v>2</v>
      </c>
      <c r="I5129" t="s">
        <v>0</v>
      </c>
      <c r="J5129">
        <v>1</v>
      </c>
      <c r="K5129">
        <v>15.5</v>
      </c>
      <c r="L5129" t="s">
        <v>2</v>
      </c>
      <c r="M5129">
        <v>2</v>
      </c>
      <c r="N5129" t="s">
        <v>1201</v>
      </c>
      <c r="O5129">
        <v>1</v>
      </c>
      <c r="P5129" t="str">
        <f>D5129&amp;"-"&amp;F5129&amp;"-"&amp;G5129&amp;"-"&amp;E5129&amp;"-"&amp;H5129</f>
        <v>A2Delta-14.5-f-1-2</v>
      </c>
      <c r="Q5129" t="str">
        <f>I5129&amp;"-"&amp;K5129&amp;"-"&amp;L5129&amp;"-"&amp;J5129&amp;"-"&amp;M5129</f>
        <v>X2Pi-15.5-f-1-2</v>
      </c>
      <c r="R5129">
        <f>B5129+S5129</f>
        <v>29146.298611406</v>
      </c>
      <c r="S5129">
        <f>_xlfn.IFNA(VLOOKUP(Q5129,'MARVEL-X'!A$2:I$1400,7,FALSE),VLOOKUP(Q5129,MARVEL!A$2:J$1522,10,FALSE))</f>
        <v>6334.8986114059999</v>
      </c>
      <c r="T5129">
        <f>IF(P5129=P5128,R5129+T5128,R5129)</f>
        <v>145731.85609314</v>
      </c>
      <c r="U5129">
        <f>IF(P5129=P5128,1+U5128,1)</f>
        <v>5</v>
      </c>
      <c r="V5129" t="str">
        <f t="shared" si="80"/>
        <v/>
      </c>
      <c r="W5129" t="str">
        <f>IF(V5129="","",IF(ABS(V5129-R5129)&gt;W$1,ABS(V5129-R5129),""))</f>
        <v/>
      </c>
      <c r="X5129" t="str">
        <f>Y5129&amp;"-"&amp;Z5129&amp;"-"&amp;AC5129&amp;"-"&amp;AD5129&amp;"-"&amp;AG5129</f>
        <v>14.5-f-A-1-1.5</v>
      </c>
      <c r="Y5129">
        <f>F5129</f>
        <v>14.5</v>
      </c>
      <c r="Z5129" s="2" t="str">
        <f>G5129</f>
        <v>f</v>
      </c>
      <c r="AA5129">
        <f>_xlfn.IFNA(VLOOKUP(X5129,'duo-out'!A$2:Q$5000,5,FALSE),E5129+10*(H5129-1)+1+_xlfn.IFNA(VLOOKUP(D5129,states!A$2:C$10,3,FALSE),1))</f>
        <v>262</v>
      </c>
      <c r="AB5129" t="str">
        <f>IF(V5129="","",V5129)</f>
        <v/>
      </c>
      <c r="AC5129" s="2" t="str">
        <f>_xlfn.IFNA(VLOOKUP(D5129,states!A$2:C$10,2,FALSE),"XX")</f>
        <v>A</v>
      </c>
      <c r="AD5129">
        <f>E5129</f>
        <v>1</v>
      </c>
      <c r="AE5129">
        <f>_xlfn.IFNA(VLOOKUP(D5129,states!A$2:D$10,4,FALSE),0)</f>
        <v>2</v>
      </c>
      <c r="AF5129">
        <v>0.5</v>
      </c>
      <c r="AG5129">
        <f>IF(AE5129=0,AF5129,IF(AE5129=1,IF(F5129=0.5,0.5,IF(H5129=1,0.5,1.5)),IF(F5129=0.5,0.5,IF(H5129=1,2.5,1.5))))</f>
        <v>1.5</v>
      </c>
      <c r="AH5129" s="7">
        <f>IF(AC5129="XX",0,1/C5129^(1/5)*IF(E5129=0,100,1)/(E5129+1)^(1/4))</f>
        <v>1.4089283557422161</v>
      </c>
    </row>
    <row r="5130" spans="1:34">
      <c r="A5130">
        <v>1129</v>
      </c>
      <c r="B5130" s="1">
        <v>23234.75</v>
      </c>
      <c r="C5130" s="6">
        <v>0.15629999999999999</v>
      </c>
      <c r="D5130" t="s">
        <v>3</v>
      </c>
      <c r="E5130">
        <v>1</v>
      </c>
      <c r="F5130">
        <v>14.5</v>
      </c>
      <c r="G5130" t="s">
        <v>2</v>
      </c>
      <c r="H5130">
        <v>2</v>
      </c>
      <c r="I5130" t="s">
        <v>0</v>
      </c>
      <c r="J5130">
        <v>1</v>
      </c>
      <c r="K5130">
        <v>14.5</v>
      </c>
      <c r="L5130" t="s">
        <v>1</v>
      </c>
      <c r="M5130">
        <v>2</v>
      </c>
      <c r="N5130" t="s">
        <v>1185</v>
      </c>
      <c r="O5130">
        <v>1</v>
      </c>
      <c r="P5130" t="str">
        <f>D5130&amp;"-"&amp;F5130&amp;"-"&amp;G5130&amp;"-"&amp;E5130&amp;"-"&amp;H5130</f>
        <v>A2Delta-14.5-f-1-2</v>
      </c>
      <c r="Q5130" t="str">
        <f>I5130&amp;"-"&amp;K5130&amp;"-"&amp;L5130&amp;"-"&amp;J5130&amp;"-"&amp;M5130</f>
        <v>X2Pi-14.5-e-1-2</v>
      </c>
      <c r="R5130">
        <f>B5130+S5130</f>
        <v>29146.552629460999</v>
      </c>
      <c r="S5130">
        <f>_xlfn.IFNA(VLOOKUP(Q5130,'MARVEL-X'!A$2:I$1400,7,FALSE),VLOOKUP(Q5130,MARVEL!A$2:J$1522,10,FALSE))</f>
        <v>5911.8026294609999</v>
      </c>
      <c r="T5130">
        <f>IF(P5130=P5129,R5130+T5129,R5130)</f>
        <v>174878.40872260099</v>
      </c>
      <c r="U5130">
        <f>IF(P5130=P5129,1+U5129,1)</f>
        <v>6</v>
      </c>
      <c r="V5130" t="str">
        <f t="shared" si="80"/>
        <v/>
      </c>
      <c r="W5130" t="str">
        <f>IF(V5130="","",IF(ABS(V5130-R5130)&gt;W$1,ABS(V5130-R5130),""))</f>
        <v/>
      </c>
      <c r="X5130" t="str">
        <f>Y5130&amp;"-"&amp;Z5130&amp;"-"&amp;AC5130&amp;"-"&amp;AD5130&amp;"-"&amp;AG5130</f>
        <v>14.5-f-A-1-1.5</v>
      </c>
      <c r="Y5130">
        <f>F5130</f>
        <v>14.5</v>
      </c>
      <c r="Z5130" s="2" t="str">
        <f>G5130</f>
        <v>f</v>
      </c>
      <c r="AA5130">
        <f>_xlfn.IFNA(VLOOKUP(X5130,'duo-out'!A$2:Q$5000,5,FALSE),E5130+10*(H5130-1)+1+_xlfn.IFNA(VLOOKUP(D5130,states!A$2:C$10,3,FALSE),1))</f>
        <v>262</v>
      </c>
      <c r="AB5130" t="str">
        <f>IF(V5130="","",V5130)</f>
        <v/>
      </c>
      <c r="AC5130" s="2" t="str">
        <f>_xlfn.IFNA(VLOOKUP(D5130,states!A$2:C$10,2,FALSE),"XX")</f>
        <v>A</v>
      </c>
      <c r="AD5130">
        <f>E5130</f>
        <v>1</v>
      </c>
      <c r="AE5130">
        <f>_xlfn.IFNA(VLOOKUP(D5130,states!A$2:D$10,4,FALSE),0)</f>
        <v>2</v>
      </c>
      <c r="AF5130">
        <v>0.5</v>
      </c>
      <c r="AG5130">
        <f>IF(AE5130=0,AF5130,IF(AE5130=1,IF(F5130=0.5,0.5,IF(H5130=1,0.5,1.5)),IF(F5130=0.5,0.5,IF(H5130=1,2.5,1.5))))</f>
        <v>1.5</v>
      </c>
      <c r="AH5130" s="7">
        <f>IF(AC5130="XX",0,1/C5130^(1/5)*IF(E5130=0,100,1)/(E5130+1)^(1/4))</f>
        <v>1.2188512455739302</v>
      </c>
    </row>
    <row r="5131" spans="1:34">
      <c r="A5131">
        <v>1059</v>
      </c>
      <c r="B5131" s="1">
        <v>23617.71</v>
      </c>
      <c r="C5131" s="6">
        <v>0.05</v>
      </c>
      <c r="D5131" t="s">
        <v>3</v>
      </c>
      <c r="E5131">
        <v>1</v>
      </c>
      <c r="F5131">
        <v>14.5</v>
      </c>
      <c r="G5131" t="s">
        <v>2</v>
      </c>
      <c r="H5131">
        <v>2</v>
      </c>
      <c r="I5131" t="s">
        <v>0</v>
      </c>
      <c r="J5131">
        <v>1</v>
      </c>
      <c r="K5131">
        <v>13.5</v>
      </c>
      <c r="L5131" t="s">
        <v>2</v>
      </c>
      <c r="M5131">
        <v>2</v>
      </c>
      <c r="N5131" t="s">
        <v>1115</v>
      </c>
      <c r="O5131">
        <v>1</v>
      </c>
      <c r="P5131" t="str">
        <f>D5131&amp;"-"&amp;F5131&amp;"-"&amp;G5131&amp;"-"&amp;E5131&amp;"-"&amp;H5131</f>
        <v>A2Delta-14.5-f-1-2</v>
      </c>
      <c r="Q5131" t="str">
        <f>I5131&amp;"-"&amp;K5131&amp;"-"&amp;L5131&amp;"-"&amp;J5131&amp;"-"&amp;M5131</f>
        <v>X2Pi-13.5-f-1-2</v>
      </c>
      <c r="R5131">
        <f>B5131+S5131</f>
        <v>29146.363611405999</v>
      </c>
      <c r="S5131">
        <f>_xlfn.IFNA(VLOOKUP(Q5131,'MARVEL-X'!A$2:I$1400,7,FALSE),VLOOKUP(Q5131,MARVEL!A$2:J$1522,10,FALSE))</f>
        <v>5528.653611406</v>
      </c>
      <c r="T5131">
        <f>IF(P5131=P5130,R5131+T5130,R5131)</f>
        <v>204024.77233400699</v>
      </c>
      <c r="U5131">
        <f>IF(P5131=P5130,1+U5130,1)</f>
        <v>7</v>
      </c>
      <c r="V5131">
        <f t="shared" si="80"/>
        <v>29146.396047715283</v>
      </c>
      <c r="W5131" t="str">
        <f>IF(V5131="","",IF(ABS(V5131-R5131)&gt;W$1,ABS(V5131-R5131),""))</f>
        <v/>
      </c>
      <c r="X5131" t="str">
        <f>Y5131&amp;"-"&amp;Z5131&amp;"-"&amp;AC5131&amp;"-"&amp;AD5131&amp;"-"&amp;AG5131</f>
        <v>14.5-f-A-1-1.5</v>
      </c>
      <c r="Y5131">
        <f>F5131</f>
        <v>14.5</v>
      </c>
      <c r="Z5131" s="2" t="str">
        <f>G5131</f>
        <v>f</v>
      </c>
      <c r="AA5131">
        <f>_xlfn.IFNA(VLOOKUP(X5131,'duo-out'!A$2:Q$5000,5,FALSE),E5131+10*(H5131-1)+1+_xlfn.IFNA(VLOOKUP(D5131,states!A$2:C$10,3,FALSE),1))</f>
        <v>262</v>
      </c>
      <c r="AB5131">
        <f>IF(V5131="","",V5131)</f>
        <v>29146.396047715283</v>
      </c>
      <c r="AC5131" s="2" t="str">
        <f>_xlfn.IFNA(VLOOKUP(D5131,states!A$2:C$10,2,FALSE),"XX")</f>
        <v>A</v>
      </c>
      <c r="AD5131">
        <f>E5131</f>
        <v>1</v>
      </c>
      <c r="AE5131">
        <f>_xlfn.IFNA(VLOOKUP(D5131,states!A$2:D$10,4,FALSE),0)</f>
        <v>2</v>
      </c>
      <c r="AF5131">
        <v>0.5</v>
      </c>
      <c r="AG5131">
        <f>IF(AE5131=0,AF5131,IF(AE5131=1,IF(F5131=0.5,0.5,IF(H5131=1,0.5,1.5)),IF(F5131=0.5,0.5,IF(H5131=1,2.5,1.5))))</f>
        <v>1.5</v>
      </c>
      <c r="AH5131" s="7">
        <f>IF(AC5131="XX",0,1/C5131^(1/5)*IF(E5131=0,100,1)/(E5131+1)^(1/4))</f>
        <v>1.5309059120638666</v>
      </c>
    </row>
    <row r="5132" spans="1:34">
      <c r="A5132">
        <v>1307</v>
      </c>
      <c r="B5132" s="1">
        <v>22747.360000000001</v>
      </c>
      <c r="C5132" s="6">
        <v>0.16070000000000001</v>
      </c>
      <c r="D5132" t="s">
        <v>3</v>
      </c>
      <c r="E5132">
        <v>2</v>
      </c>
      <c r="F5132">
        <v>14.5</v>
      </c>
      <c r="G5132" t="s">
        <v>2</v>
      </c>
      <c r="H5132">
        <v>1</v>
      </c>
      <c r="I5132" t="s">
        <v>0</v>
      </c>
      <c r="J5132">
        <v>2</v>
      </c>
      <c r="K5132">
        <v>15.5</v>
      </c>
      <c r="L5132" t="s">
        <v>2</v>
      </c>
      <c r="M5132">
        <v>1</v>
      </c>
      <c r="N5132" t="s">
        <v>1363</v>
      </c>
      <c r="O5132">
        <v>1</v>
      </c>
      <c r="P5132" t="str">
        <f>D5132&amp;"-"&amp;F5132&amp;"-"&amp;G5132&amp;"-"&amp;E5132&amp;"-"&amp;H5132</f>
        <v>A2Delta-14.5-f-2-1</v>
      </c>
      <c r="Q5132" t="str">
        <f>I5132&amp;"-"&amp;K5132&amp;"-"&amp;L5132&amp;"-"&amp;J5132&amp;"-"&amp;M5132</f>
        <v>X2Pi-15.5-f-2-1</v>
      </c>
      <c r="R5132">
        <f>B5132+S5132</f>
        <v>31141.896833526</v>
      </c>
      <c r="S5132">
        <f>_xlfn.IFNA(VLOOKUP(Q5132,'MARVEL-X'!A$2:I$1400,7,FALSE),VLOOKUP(Q5132,MARVEL!A$2:J$1522,10,FALSE))</f>
        <v>8394.5368335259991</v>
      </c>
      <c r="T5132">
        <f>IF(P5132=P5131,R5132+T5131,R5132)</f>
        <v>31141.896833526</v>
      </c>
      <c r="U5132">
        <f>IF(P5132=P5131,1+U5131,1)</f>
        <v>1</v>
      </c>
      <c r="V5132" t="str">
        <f t="shared" si="80"/>
        <v/>
      </c>
      <c r="W5132" t="str">
        <f>IF(V5132="","",IF(ABS(V5132-R5132)&gt;W$1,ABS(V5132-R5132),""))</f>
        <v/>
      </c>
      <c r="X5132" t="str">
        <f>Y5132&amp;"-"&amp;Z5132&amp;"-"&amp;AC5132&amp;"-"&amp;AD5132&amp;"-"&amp;AG5132</f>
        <v>14.5-f-A-2-2.5</v>
      </c>
      <c r="Y5132">
        <f>F5132</f>
        <v>14.5</v>
      </c>
      <c r="Z5132" s="2" t="str">
        <f>G5132</f>
        <v>f</v>
      </c>
      <c r="AA5132">
        <f>_xlfn.IFNA(VLOOKUP(X5132,'duo-out'!A$2:Q$5000,5,FALSE),E5132+10*(H5132-1)+1+_xlfn.IFNA(VLOOKUP(D5132,states!A$2:C$10,3,FALSE),1))</f>
        <v>253</v>
      </c>
      <c r="AB5132" t="str">
        <f>IF(V5132="","",V5132)</f>
        <v/>
      </c>
      <c r="AC5132" s="2" t="str">
        <f>_xlfn.IFNA(VLOOKUP(D5132,states!A$2:C$10,2,FALSE),"XX")</f>
        <v>A</v>
      </c>
      <c r="AD5132">
        <f>E5132</f>
        <v>2</v>
      </c>
      <c r="AE5132">
        <f>_xlfn.IFNA(VLOOKUP(D5132,states!A$2:D$10,4,FALSE),0)</f>
        <v>2</v>
      </c>
      <c r="AF5132">
        <v>0.5</v>
      </c>
      <c r="AG5132">
        <f>IF(AE5132=0,AF5132,IF(AE5132=1,IF(F5132=0.5,0.5,IF(H5132=1,0.5,1.5)),IF(F5132=0.5,0.5,IF(H5132=1,2.5,1.5))))</f>
        <v>2.5</v>
      </c>
      <c r="AH5132" s="7">
        <f>IF(AC5132="XX",0,1/C5132^(1/5)*IF(E5132=0,100,1)/(E5132+1)^(1/4))</f>
        <v>1.0952581939998685</v>
      </c>
    </row>
    <row r="5133" spans="1:34">
      <c r="A5133">
        <v>1240</v>
      </c>
      <c r="B5133" s="1">
        <v>23115.79</v>
      </c>
      <c r="C5133" s="6">
        <v>5.5800000000000002E-2</v>
      </c>
      <c r="D5133" t="s">
        <v>3</v>
      </c>
      <c r="E5133">
        <v>2</v>
      </c>
      <c r="F5133">
        <v>14.5</v>
      </c>
      <c r="G5133" t="s">
        <v>2</v>
      </c>
      <c r="H5133">
        <v>1</v>
      </c>
      <c r="I5133" t="s">
        <v>0</v>
      </c>
      <c r="J5133">
        <v>2</v>
      </c>
      <c r="K5133">
        <v>14.5</v>
      </c>
      <c r="L5133" t="s">
        <v>1</v>
      </c>
      <c r="M5133">
        <v>1</v>
      </c>
      <c r="N5133" t="s">
        <v>1296</v>
      </c>
      <c r="O5133">
        <v>1</v>
      </c>
      <c r="P5133" t="str">
        <f>D5133&amp;"-"&amp;F5133&amp;"-"&amp;G5133&amp;"-"&amp;E5133&amp;"-"&amp;H5133</f>
        <v>A2Delta-14.5-f-2-1</v>
      </c>
      <c r="Q5133" t="str">
        <f>I5133&amp;"-"&amp;K5133&amp;"-"&amp;L5133&amp;"-"&amp;J5133&amp;"-"&amp;M5133</f>
        <v>X2Pi-14.5-e-2-1</v>
      </c>
      <c r="R5133">
        <f>B5133+S5133</f>
        <v>31142.043760218003</v>
      </c>
      <c r="S5133">
        <f>_xlfn.IFNA(VLOOKUP(Q5133,'MARVEL-X'!A$2:I$1400,7,FALSE),VLOOKUP(Q5133,MARVEL!A$2:J$1522,10,FALSE))</f>
        <v>8026.253760218</v>
      </c>
      <c r="T5133">
        <f>IF(P5133=P5132,R5133+T5132,R5133)</f>
        <v>62283.940593744002</v>
      </c>
      <c r="U5133">
        <f>IF(P5133=P5132,1+U5132,1)</f>
        <v>2</v>
      </c>
      <c r="V5133" t="str">
        <f t="shared" si="80"/>
        <v/>
      </c>
      <c r="W5133" t="str">
        <f>IF(V5133="","",IF(ABS(V5133-R5133)&gt;W$1,ABS(V5133-R5133),""))</f>
        <v/>
      </c>
      <c r="X5133" t="str">
        <f>Y5133&amp;"-"&amp;Z5133&amp;"-"&amp;AC5133&amp;"-"&amp;AD5133&amp;"-"&amp;AG5133</f>
        <v>14.5-f-A-2-2.5</v>
      </c>
      <c r="Y5133">
        <f>F5133</f>
        <v>14.5</v>
      </c>
      <c r="Z5133" s="2" t="str">
        <f>G5133</f>
        <v>f</v>
      </c>
      <c r="AA5133">
        <f>_xlfn.IFNA(VLOOKUP(X5133,'duo-out'!A$2:Q$5000,5,FALSE),E5133+10*(H5133-1)+1+_xlfn.IFNA(VLOOKUP(D5133,states!A$2:C$10,3,FALSE),1))</f>
        <v>253</v>
      </c>
      <c r="AB5133" t="str">
        <f>IF(V5133="","",V5133)</f>
        <v/>
      </c>
      <c r="AC5133" s="2" t="str">
        <f>_xlfn.IFNA(VLOOKUP(D5133,states!A$2:C$10,2,FALSE),"XX")</f>
        <v>A</v>
      </c>
      <c r="AD5133">
        <f>E5133</f>
        <v>2</v>
      </c>
      <c r="AE5133">
        <f>_xlfn.IFNA(VLOOKUP(D5133,states!A$2:D$10,4,FALSE),0)</f>
        <v>2</v>
      </c>
      <c r="AF5133">
        <v>0.5</v>
      </c>
      <c r="AG5133">
        <f>IF(AE5133=0,AF5133,IF(AE5133=1,IF(F5133=0.5,0.5,IF(H5133=1,0.5,1.5)),IF(F5133=0.5,0.5,IF(H5133=1,2.5,1.5))))</f>
        <v>2.5</v>
      </c>
      <c r="AH5133" s="7">
        <f>IF(AC5133="XX",0,1/C5133^(1/5)*IF(E5133=0,100,1)/(E5133+1)^(1/4))</f>
        <v>1.3532961507488168</v>
      </c>
    </row>
    <row r="5134" spans="1:34">
      <c r="A5134">
        <v>1220</v>
      </c>
      <c r="B5134" s="1">
        <v>23474.6</v>
      </c>
      <c r="C5134" s="6">
        <v>5.5530000000000003E-2</v>
      </c>
      <c r="D5134" t="s">
        <v>3</v>
      </c>
      <c r="E5134">
        <v>2</v>
      </c>
      <c r="F5134">
        <v>14.5</v>
      </c>
      <c r="G5134" t="s">
        <v>2</v>
      </c>
      <c r="H5134">
        <v>1</v>
      </c>
      <c r="I5134" t="s">
        <v>0</v>
      </c>
      <c r="J5134">
        <v>2</v>
      </c>
      <c r="K5134">
        <v>13.5</v>
      </c>
      <c r="L5134" t="s">
        <v>2</v>
      </c>
      <c r="M5134">
        <v>1</v>
      </c>
      <c r="N5134" t="s">
        <v>1276</v>
      </c>
      <c r="O5134">
        <v>1</v>
      </c>
      <c r="P5134" t="str">
        <f>D5134&amp;"-"&amp;F5134&amp;"-"&amp;G5134&amp;"-"&amp;E5134&amp;"-"&amp;H5134</f>
        <v>A2Delta-14.5-f-2-1</v>
      </c>
      <c r="Q5134" t="str">
        <f>I5134&amp;"-"&amp;K5134&amp;"-"&amp;L5134&amp;"-"&amp;J5134&amp;"-"&amp;M5134</f>
        <v>X2Pi-13.5-f-2-1</v>
      </c>
      <c r="R5134">
        <f>B5134+S5134</f>
        <v>31142.044084063</v>
      </c>
      <c r="S5134">
        <f>_xlfn.IFNA(VLOOKUP(Q5134,'MARVEL-X'!A$2:I$1400,7,FALSE),VLOOKUP(Q5134,MARVEL!A$2:J$1522,10,FALSE))</f>
        <v>7667.4440840630004</v>
      </c>
      <c r="T5134">
        <f>IF(P5134=P5133,R5134+T5133,R5134)</f>
        <v>93425.984677807006</v>
      </c>
      <c r="U5134">
        <f>IF(P5134=P5133,1+U5133,1)</f>
        <v>3</v>
      </c>
      <c r="V5134" t="str">
        <f t="shared" si="80"/>
        <v/>
      </c>
      <c r="W5134" t="str">
        <f>IF(V5134="","",IF(ABS(V5134-R5134)&gt;W$1,ABS(V5134-R5134),""))</f>
        <v/>
      </c>
      <c r="X5134" t="str">
        <f>Y5134&amp;"-"&amp;Z5134&amp;"-"&amp;AC5134&amp;"-"&amp;AD5134&amp;"-"&amp;AG5134</f>
        <v>14.5-f-A-2-2.5</v>
      </c>
      <c r="Y5134">
        <f>F5134</f>
        <v>14.5</v>
      </c>
      <c r="Z5134" s="2" t="str">
        <f>G5134</f>
        <v>f</v>
      </c>
      <c r="AA5134">
        <f>_xlfn.IFNA(VLOOKUP(X5134,'duo-out'!A$2:Q$5000,5,FALSE),E5134+10*(H5134-1)+1+_xlfn.IFNA(VLOOKUP(D5134,states!A$2:C$10,3,FALSE),1))</f>
        <v>253</v>
      </c>
      <c r="AB5134" t="str">
        <f>IF(V5134="","",V5134)</f>
        <v/>
      </c>
      <c r="AC5134" s="2" t="str">
        <f>_xlfn.IFNA(VLOOKUP(D5134,states!A$2:C$10,2,FALSE),"XX")</f>
        <v>A</v>
      </c>
      <c r="AD5134">
        <f>E5134</f>
        <v>2</v>
      </c>
      <c r="AE5134">
        <f>_xlfn.IFNA(VLOOKUP(D5134,states!A$2:D$10,4,FALSE),0)</f>
        <v>2</v>
      </c>
      <c r="AF5134">
        <v>0.5</v>
      </c>
      <c r="AG5134">
        <f>IF(AE5134=0,AF5134,IF(AE5134=1,IF(F5134=0.5,0.5,IF(H5134=1,0.5,1.5)),IF(F5134=0.5,0.5,IF(H5134=1,2.5,1.5))))</f>
        <v>2.5</v>
      </c>
      <c r="AH5134" s="7">
        <f>IF(AC5134="XX",0,1/C5134^(1/5)*IF(E5134=0,100,1)/(E5134+1)^(1/4))</f>
        <v>1.3546096079139029</v>
      </c>
    </row>
    <row r="5135" spans="1:34">
      <c r="A5135">
        <v>5915</v>
      </c>
      <c r="B5135" s="1">
        <v>23115.9</v>
      </c>
      <c r="C5135" s="6">
        <v>0.5</v>
      </c>
      <c r="D5135" t="s">
        <v>3</v>
      </c>
      <c r="E5135">
        <v>2</v>
      </c>
      <c r="F5135">
        <v>14.5</v>
      </c>
      <c r="G5135" t="s">
        <v>2</v>
      </c>
      <c r="H5135">
        <v>1</v>
      </c>
      <c r="I5135" t="s">
        <v>0</v>
      </c>
      <c r="J5135">
        <v>2</v>
      </c>
      <c r="K5135">
        <v>14.5</v>
      </c>
      <c r="L5135" t="s">
        <v>1</v>
      </c>
      <c r="M5135">
        <v>1</v>
      </c>
      <c r="N5135" t="s">
        <v>5971</v>
      </c>
      <c r="O5135">
        <v>1</v>
      </c>
      <c r="P5135" t="str">
        <f>D5135&amp;"-"&amp;F5135&amp;"-"&amp;G5135&amp;"-"&amp;E5135&amp;"-"&amp;H5135</f>
        <v>A2Delta-14.5-f-2-1</v>
      </c>
      <c r="Q5135" t="str">
        <f>I5135&amp;"-"&amp;K5135&amp;"-"&amp;L5135&amp;"-"&amp;J5135&amp;"-"&amp;M5135</f>
        <v>X2Pi-14.5-e-2-1</v>
      </c>
      <c r="R5135">
        <f>B5135+S5135</f>
        <v>31142.153760218003</v>
      </c>
      <c r="S5135">
        <f>_xlfn.IFNA(VLOOKUP(Q5135,'MARVEL-X'!A$2:I$1400,7,FALSE),VLOOKUP(Q5135,MARVEL!A$2:J$1522,10,FALSE))</f>
        <v>8026.253760218</v>
      </c>
      <c r="T5135">
        <f>IF(P5135=P5134,R5135+T5134,R5135)</f>
        <v>124568.13843802501</v>
      </c>
      <c r="U5135">
        <f>IF(P5135=P5134,1+U5134,1)</f>
        <v>4</v>
      </c>
      <c r="V5135" t="str">
        <f t="shared" si="80"/>
        <v/>
      </c>
      <c r="W5135" t="str">
        <f>IF(V5135="","",IF(ABS(V5135-R5135)&gt;W$1,ABS(V5135-R5135),""))</f>
        <v/>
      </c>
      <c r="X5135" t="str">
        <f>Y5135&amp;"-"&amp;Z5135&amp;"-"&amp;AC5135&amp;"-"&amp;AD5135&amp;"-"&amp;AG5135</f>
        <v>14.5-f-A-2-2.5</v>
      </c>
      <c r="Y5135">
        <f>F5135</f>
        <v>14.5</v>
      </c>
      <c r="Z5135" s="2" t="str">
        <f>G5135</f>
        <v>f</v>
      </c>
      <c r="AA5135">
        <f>_xlfn.IFNA(VLOOKUP(X5135,'duo-out'!A$2:Q$5000,5,FALSE),E5135+10*(H5135-1)+1+_xlfn.IFNA(VLOOKUP(D5135,states!A$2:C$10,3,FALSE),1))</f>
        <v>253</v>
      </c>
      <c r="AB5135" t="str">
        <f>IF(V5135="","",V5135)</f>
        <v/>
      </c>
      <c r="AC5135" s="2" t="str">
        <f>_xlfn.IFNA(VLOOKUP(D5135,states!A$2:C$10,2,FALSE),"XX")</f>
        <v>A</v>
      </c>
      <c r="AD5135">
        <f>E5135</f>
        <v>2</v>
      </c>
      <c r="AE5135">
        <f>_xlfn.IFNA(VLOOKUP(D5135,states!A$2:D$10,4,FALSE),0)</f>
        <v>2</v>
      </c>
      <c r="AF5135">
        <v>0.5</v>
      </c>
      <c r="AG5135">
        <f>IF(AE5135=0,AF5135,IF(AE5135=1,IF(F5135=0.5,0.5,IF(H5135=1,0.5,1.5)),IF(F5135=0.5,0.5,IF(H5135=1,2.5,1.5))))</f>
        <v>2.5</v>
      </c>
      <c r="AH5135" s="7">
        <f>IF(AC5135="XX",0,1/C5135^(1/5)*IF(E5135=0,100,1)/(E5135+1)^(1/4))</f>
        <v>0.87282200217602857</v>
      </c>
    </row>
    <row r="5136" spans="1:34">
      <c r="A5136">
        <v>5885</v>
      </c>
      <c r="B5136" s="1">
        <v>23475.29</v>
      </c>
      <c r="C5136" s="6">
        <v>0.75039999999999996</v>
      </c>
      <c r="D5136" t="s">
        <v>3</v>
      </c>
      <c r="E5136">
        <v>2</v>
      </c>
      <c r="F5136">
        <v>14.5</v>
      </c>
      <c r="G5136" t="s">
        <v>2</v>
      </c>
      <c r="H5136">
        <v>1</v>
      </c>
      <c r="I5136" t="s">
        <v>0</v>
      </c>
      <c r="J5136">
        <v>2</v>
      </c>
      <c r="K5136">
        <v>13.5</v>
      </c>
      <c r="L5136" t="s">
        <v>2</v>
      </c>
      <c r="M5136">
        <v>1</v>
      </c>
      <c r="N5136" t="s">
        <v>5941</v>
      </c>
      <c r="O5136">
        <v>1</v>
      </c>
      <c r="P5136" t="str">
        <f>D5136&amp;"-"&amp;F5136&amp;"-"&amp;G5136&amp;"-"&amp;E5136&amp;"-"&amp;H5136</f>
        <v>A2Delta-14.5-f-2-1</v>
      </c>
      <c r="Q5136" t="str">
        <f>I5136&amp;"-"&amp;K5136&amp;"-"&amp;L5136&amp;"-"&amp;J5136&amp;"-"&amp;M5136</f>
        <v>X2Pi-13.5-f-2-1</v>
      </c>
      <c r="R5136">
        <f>B5136+S5136</f>
        <v>31142.734084063002</v>
      </c>
      <c r="S5136">
        <f>_xlfn.IFNA(VLOOKUP(Q5136,'MARVEL-X'!A$2:I$1400,7,FALSE),VLOOKUP(Q5136,MARVEL!A$2:J$1522,10,FALSE))</f>
        <v>7667.4440840630004</v>
      </c>
      <c r="T5136">
        <f>IF(P5136=P5135,R5136+T5135,R5136)</f>
        <v>155710.872522088</v>
      </c>
      <c r="U5136">
        <f>IF(P5136=P5135,1+U5135,1)</f>
        <v>5</v>
      </c>
      <c r="V5136">
        <f t="shared" si="80"/>
        <v>31142.174504417599</v>
      </c>
      <c r="W5136">
        <f>IF(V5136="","",IF(ABS(V5136-R5136)&gt;W$1,ABS(V5136-R5136),""))</f>
        <v>0.55957964540357352</v>
      </c>
      <c r="X5136" t="str">
        <f>Y5136&amp;"-"&amp;Z5136&amp;"-"&amp;AC5136&amp;"-"&amp;AD5136&amp;"-"&amp;AG5136</f>
        <v>14.5-f-A-2-2.5</v>
      </c>
      <c r="Y5136">
        <f>F5136</f>
        <v>14.5</v>
      </c>
      <c r="Z5136" s="2" t="str">
        <f>G5136</f>
        <v>f</v>
      </c>
      <c r="AA5136">
        <f>_xlfn.IFNA(VLOOKUP(X5136,'duo-out'!A$2:Q$5000,5,FALSE),E5136+10*(H5136-1)+1+_xlfn.IFNA(VLOOKUP(D5136,states!A$2:C$10,3,FALSE),1))</f>
        <v>253</v>
      </c>
      <c r="AB5136">
        <f>IF(V5136="","",V5136)</f>
        <v>31142.174504417599</v>
      </c>
      <c r="AC5136" s="2" t="str">
        <f>_xlfn.IFNA(VLOOKUP(D5136,states!A$2:C$10,2,FALSE),"XX")</f>
        <v>A</v>
      </c>
      <c r="AD5136">
        <f>E5136</f>
        <v>2</v>
      </c>
      <c r="AE5136">
        <f>_xlfn.IFNA(VLOOKUP(D5136,states!A$2:D$10,4,FALSE),0)</f>
        <v>2</v>
      </c>
      <c r="AF5136">
        <v>0.5</v>
      </c>
      <c r="AG5136">
        <f>IF(AE5136=0,AF5136,IF(AE5136=1,IF(F5136=0.5,0.5,IF(H5136=1,0.5,1.5)),IF(F5136=0.5,0.5,IF(H5136=1,2.5,1.5))))</f>
        <v>2.5</v>
      </c>
      <c r="AH5136" s="7">
        <f>IF(AC5136="XX",0,1/C5136^(1/5)*IF(E5136=0,100,1)/(E5136+1)^(1/4))</f>
        <v>0.80475025180166004</v>
      </c>
    </row>
    <row r="5137" spans="1:34">
      <c r="A5137">
        <v>5759</v>
      </c>
      <c r="B5137" s="1">
        <v>23121.151000000002</v>
      </c>
      <c r="C5137" s="6">
        <v>0.1462</v>
      </c>
      <c r="D5137" t="s">
        <v>3</v>
      </c>
      <c r="E5137">
        <v>2</v>
      </c>
      <c r="F5137">
        <v>14.5</v>
      </c>
      <c r="G5137" t="s">
        <v>2</v>
      </c>
      <c r="H5137">
        <v>2</v>
      </c>
      <c r="I5137" t="s">
        <v>0</v>
      </c>
      <c r="J5137">
        <v>2</v>
      </c>
      <c r="K5137">
        <v>14.5</v>
      </c>
      <c r="L5137" t="s">
        <v>1</v>
      </c>
      <c r="M5137">
        <v>2</v>
      </c>
      <c r="N5137" t="s">
        <v>5815</v>
      </c>
      <c r="O5137">
        <v>1</v>
      </c>
      <c r="P5137" t="str">
        <f>D5137&amp;"-"&amp;F5137&amp;"-"&amp;G5137&amp;"-"&amp;E5137&amp;"-"&amp;H5137</f>
        <v>A2Delta-14.5-f-2-2</v>
      </c>
      <c r="Q5137" t="str">
        <f>I5137&amp;"-"&amp;K5137&amp;"-"&amp;L5137&amp;"-"&amp;J5137&amp;"-"&amp;M5137</f>
        <v>X2Pi-14.5-e-2-2</v>
      </c>
      <c r="R5137">
        <f>B5137+S5137</f>
        <v>31514.979720659001</v>
      </c>
      <c r="S5137">
        <f>_xlfn.IFNA(VLOOKUP(Q5137,'MARVEL-X'!A$2:I$1400,7,FALSE),VLOOKUP(Q5137,MARVEL!A$2:J$1522,10,FALSE))</f>
        <v>8393.8287206589994</v>
      </c>
      <c r="T5137">
        <f>IF(P5137=P5136,R5137+T5136,R5137)</f>
        <v>31514.979720659001</v>
      </c>
      <c r="U5137">
        <f>IF(P5137=P5136,1+U5136,1)</f>
        <v>1</v>
      </c>
      <c r="V5137" t="str">
        <f t="shared" si="80"/>
        <v/>
      </c>
      <c r="W5137" t="str">
        <f>IF(V5137="","",IF(ABS(V5137-R5137)&gt;W$1,ABS(V5137-R5137),""))</f>
        <v/>
      </c>
      <c r="X5137" t="str">
        <f>Y5137&amp;"-"&amp;Z5137&amp;"-"&amp;AC5137&amp;"-"&amp;AD5137&amp;"-"&amp;AG5137</f>
        <v>14.5-f-A-2-1.5</v>
      </c>
      <c r="Y5137">
        <f>F5137</f>
        <v>14.5</v>
      </c>
      <c r="Z5137" s="2" t="str">
        <f>G5137</f>
        <v>f</v>
      </c>
      <c r="AA5137">
        <f>_xlfn.IFNA(VLOOKUP(X5137,'duo-out'!A$2:Q$5000,5,FALSE),E5137+10*(H5137-1)+1+_xlfn.IFNA(VLOOKUP(D5137,states!A$2:C$10,3,FALSE),1))</f>
        <v>263</v>
      </c>
      <c r="AB5137" t="str">
        <f>IF(V5137="","",V5137)</f>
        <v/>
      </c>
      <c r="AC5137" s="2" t="str">
        <f>_xlfn.IFNA(VLOOKUP(D5137,states!A$2:C$10,2,FALSE),"XX")</f>
        <v>A</v>
      </c>
      <c r="AD5137">
        <f>E5137</f>
        <v>2</v>
      </c>
      <c r="AE5137">
        <f>_xlfn.IFNA(VLOOKUP(D5137,states!A$2:D$10,4,FALSE),0)</f>
        <v>2</v>
      </c>
      <c r="AF5137">
        <v>0.5</v>
      </c>
      <c r="AG5137">
        <f>IF(AE5137=0,AF5137,IF(AE5137=1,IF(F5137=0.5,0.5,IF(H5137=1,0.5,1.5)),IF(F5137=0.5,0.5,IF(H5137=1,2.5,1.5))))</f>
        <v>1.5</v>
      </c>
      <c r="AH5137" s="7">
        <f>IF(AC5137="XX",0,1/C5137^(1/5)*IF(E5137=0,100,1)/(E5137+1)^(1/4))</f>
        <v>1.1161696562855907</v>
      </c>
    </row>
    <row r="5138" spans="1:34">
      <c r="A5138">
        <v>1328</v>
      </c>
      <c r="B5138" s="1">
        <v>23488.93</v>
      </c>
      <c r="C5138" s="6">
        <v>7.0040000000000005E-2</v>
      </c>
      <c r="D5138" t="s">
        <v>3</v>
      </c>
      <c r="E5138">
        <v>2</v>
      </c>
      <c r="F5138">
        <v>14.5</v>
      </c>
      <c r="G5138" t="s">
        <v>2</v>
      </c>
      <c r="H5138">
        <v>2</v>
      </c>
      <c r="I5138" t="s">
        <v>0</v>
      </c>
      <c r="J5138">
        <v>2</v>
      </c>
      <c r="K5138">
        <v>13.5</v>
      </c>
      <c r="L5138" t="s">
        <v>2</v>
      </c>
      <c r="M5138">
        <v>2</v>
      </c>
      <c r="N5138" t="s">
        <v>1384</v>
      </c>
      <c r="O5138">
        <v>1</v>
      </c>
      <c r="P5138" t="str">
        <f>D5138&amp;"-"&amp;F5138&amp;"-"&amp;G5138&amp;"-"&amp;E5138&amp;"-"&amp;H5138</f>
        <v>A2Delta-14.5-f-2-2</v>
      </c>
      <c r="Q5138" t="str">
        <f>I5138&amp;"-"&amp;K5138&amp;"-"&amp;L5138&amp;"-"&amp;J5138&amp;"-"&amp;M5138</f>
        <v>X2Pi-13.5-f-2-2</v>
      </c>
      <c r="R5138">
        <f>B5138+S5138</f>
        <v>31514.858435785001</v>
      </c>
      <c r="S5138">
        <f>_xlfn.IFNA(VLOOKUP(Q5138,'MARVEL-X'!A$2:I$1400,7,FALSE),VLOOKUP(Q5138,MARVEL!A$2:J$1522,10,FALSE))</f>
        <v>8025.9284357850001</v>
      </c>
      <c r="T5138">
        <f>IF(P5138=P5137,R5138+T5137,R5138)</f>
        <v>63029.838156444006</v>
      </c>
      <c r="U5138">
        <f>IF(P5138=P5137,1+U5137,1)</f>
        <v>2</v>
      </c>
      <c r="V5138" t="str">
        <f t="shared" si="80"/>
        <v/>
      </c>
      <c r="W5138" t="str">
        <f>IF(V5138="","",IF(ABS(V5138-R5138)&gt;W$1,ABS(V5138-R5138),""))</f>
        <v/>
      </c>
      <c r="X5138" t="str">
        <f>Y5138&amp;"-"&amp;Z5138&amp;"-"&amp;AC5138&amp;"-"&amp;AD5138&amp;"-"&amp;AG5138</f>
        <v>14.5-f-A-2-1.5</v>
      </c>
      <c r="Y5138">
        <f>F5138</f>
        <v>14.5</v>
      </c>
      <c r="Z5138" s="2" t="str">
        <f>G5138</f>
        <v>f</v>
      </c>
      <c r="AA5138">
        <f>_xlfn.IFNA(VLOOKUP(X5138,'duo-out'!A$2:Q$5000,5,FALSE),E5138+10*(H5138-1)+1+_xlfn.IFNA(VLOOKUP(D5138,states!A$2:C$10,3,FALSE),1))</f>
        <v>263</v>
      </c>
      <c r="AB5138" t="str">
        <f>IF(V5138="","",V5138)</f>
        <v/>
      </c>
      <c r="AC5138" s="2" t="str">
        <f>_xlfn.IFNA(VLOOKUP(D5138,states!A$2:C$10,2,FALSE),"XX")</f>
        <v>A</v>
      </c>
      <c r="AD5138">
        <f>E5138</f>
        <v>2</v>
      </c>
      <c r="AE5138">
        <f>_xlfn.IFNA(VLOOKUP(D5138,states!A$2:D$10,4,FALSE),0)</f>
        <v>2</v>
      </c>
      <c r="AF5138">
        <v>0.5</v>
      </c>
      <c r="AG5138">
        <f>IF(AE5138=0,AF5138,IF(AE5138=1,IF(F5138=0.5,0.5,IF(H5138=1,0.5,1.5)),IF(F5138=0.5,0.5,IF(H5138=1,2.5,1.5))))</f>
        <v>1.5</v>
      </c>
      <c r="AH5138" s="7">
        <f>IF(AC5138="XX",0,1/C5138^(1/5)*IF(E5138=0,100,1)/(E5138+1)^(1/4))</f>
        <v>1.2931546292317808</v>
      </c>
    </row>
    <row r="5139" spans="1:34">
      <c r="A5139">
        <v>1417</v>
      </c>
      <c r="B5139" s="1">
        <v>22714.65</v>
      </c>
      <c r="C5139" s="6">
        <v>8.2369999999999999E-2</v>
      </c>
      <c r="D5139" t="s">
        <v>3</v>
      </c>
      <c r="E5139">
        <v>2</v>
      </c>
      <c r="F5139">
        <v>14.5</v>
      </c>
      <c r="G5139" t="s">
        <v>2</v>
      </c>
      <c r="H5139">
        <v>2</v>
      </c>
      <c r="I5139" t="s">
        <v>0</v>
      </c>
      <c r="J5139">
        <v>2</v>
      </c>
      <c r="K5139">
        <v>15.5</v>
      </c>
      <c r="L5139" t="s">
        <v>2</v>
      </c>
      <c r="M5139">
        <v>2</v>
      </c>
      <c r="N5139" t="s">
        <v>1473</v>
      </c>
      <c r="O5139">
        <v>1</v>
      </c>
      <c r="P5139" t="str">
        <f>D5139&amp;"-"&amp;F5139&amp;"-"&amp;G5139&amp;"-"&amp;E5139&amp;"-"&amp;H5139</f>
        <v>A2Delta-14.5-f-2-2</v>
      </c>
      <c r="Q5139" t="str">
        <f>I5139&amp;"-"&amp;K5139&amp;"-"&amp;L5139&amp;"-"&amp;J5139&amp;"-"&amp;M5139</f>
        <v>X2Pi-15.5-f-2-2</v>
      </c>
      <c r="R5139">
        <f>B5139+S5139</f>
        <v>31514.794435784999</v>
      </c>
      <c r="S5139">
        <f>_xlfn.IFNA(VLOOKUP(Q5139,'MARVEL-X'!A$2:I$1400,7,FALSE),VLOOKUP(Q5139,MARVEL!A$2:J$1522,10,FALSE))</f>
        <v>8800.1444357849996</v>
      </c>
      <c r="T5139">
        <f>IF(P5139=P5138,R5139+T5138,R5139)</f>
        <v>94544.632592228998</v>
      </c>
      <c r="U5139">
        <f>IF(P5139=P5138,1+U5138,1)</f>
        <v>3</v>
      </c>
      <c r="V5139" t="str">
        <f t="shared" si="80"/>
        <v/>
      </c>
      <c r="W5139" t="str">
        <f>IF(V5139="","",IF(ABS(V5139-R5139)&gt;W$1,ABS(V5139-R5139),""))</f>
        <v/>
      </c>
      <c r="X5139" t="str">
        <f>Y5139&amp;"-"&amp;Z5139&amp;"-"&amp;AC5139&amp;"-"&amp;AD5139&amp;"-"&amp;AG5139</f>
        <v>14.5-f-A-2-1.5</v>
      </c>
      <c r="Y5139">
        <f>F5139</f>
        <v>14.5</v>
      </c>
      <c r="Z5139" s="2" t="str">
        <f>G5139</f>
        <v>f</v>
      </c>
      <c r="AA5139">
        <f>_xlfn.IFNA(VLOOKUP(X5139,'duo-out'!A$2:Q$5000,5,FALSE),E5139+10*(H5139-1)+1+_xlfn.IFNA(VLOOKUP(D5139,states!A$2:C$10,3,FALSE),1))</f>
        <v>263</v>
      </c>
      <c r="AB5139" t="str">
        <f>IF(V5139="","",V5139)</f>
        <v/>
      </c>
      <c r="AC5139" s="2" t="str">
        <f>_xlfn.IFNA(VLOOKUP(D5139,states!A$2:C$10,2,FALSE),"XX")</f>
        <v>A</v>
      </c>
      <c r="AD5139">
        <f>E5139</f>
        <v>2</v>
      </c>
      <c r="AE5139">
        <f>_xlfn.IFNA(VLOOKUP(D5139,states!A$2:D$10,4,FALSE),0)</f>
        <v>2</v>
      </c>
      <c r="AF5139">
        <v>0.5</v>
      </c>
      <c r="AG5139">
        <f>IF(AE5139=0,AF5139,IF(AE5139=1,IF(F5139=0.5,0.5,IF(H5139=1,0.5,1.5)),IF(F5139=0.5,0.5,IF(H5139=1,2.5,1.5))))</f>
        <v>1.5</v>
      </c>
      <c r="AH5139" s="7">
        <f>IF(AC5139="XX",0,1/C5139^(1/5)*IF(E5139=0,100,1)/(E5139+1)^(1/4))</f>
        <v>1.2518891432639223</v>
      </c>
    </row>
    <row r="5140" spans="1:34">
      <c r="A5140">
        <v>1372</v>
      </c>
      <c r="B5140" s="1">
        <v>23113.03</v>
      </c>
      <c r="C5140" s="6">
        <v>0.05</v>
      </c>
      <c r="D5140" t="s">
        <v>3</v>
      </c>
      <c r="E5140">
        <v>2</v>
      </c>
      <c r="F5140">
        <v>14.5</v>
      </c>
      <c r="G5140" t="s">
        <v>2</v>
      </c>
      <c r="H5140">
        <v>2</v>
      </c>
      <c r="I5140" t="s">
        <v>0</v>
      </c>
      <c r="J5140">
        <v>2</v>
      </c>
      <c r="K5140">
        <v>14.5</v>
      </c>
      <c r="L5140" t="s">
        <v>2</v>
      </c>
      <c r="M5140">
        <v>2</v>
      </c>
      <c r="N5140" t="s">
        <v>1428</v>
      </c>
      <c r="O5140">
        <v>1</v>
      </c>
      <c r="P5140" t="str">
        <f>D5140&amp;"-"&amp;F5140&amp;"-"&amp;G5140&amp;"-"&amp;E5140&amp;"-"&amp;H5140</f>
        <v>A2Delta-14.5-f-2-2</v>
      </c>
      <c r="Q5140" t="str">
        <f>I5140&amp;"-"&amp;K5140&amp;"-"&amp;L5140&amp;"-"&amp;J5140&amp;"-"&amp;M5140</f>
        <v>X2Pi-14.5-f-2-2</v>
      </c>
      <c r="R5140">
        <f>B5140+S5140</f>
        <v>31514.866611406</v>
      </c>
      <c r="S5140">
        <f>_xlfn.IFNA(VLOOKUP(Q5140,'MARVEL-X'!A$2:I$1400,7,FALSE),VLOOKUP(Q5140,MARVEL!A$2:J$1522,10,FALSE))</f>
        <v>8401.8366114060009</v>
      </c>
      <c r="T5140">
        <f>IF(P5140=P5139,R5140+T5139,R5140)</f>
        <v>126059.499203635</v>
      </c>
      <c r="U5140">
        <f>IF(P5140=P5139,1+U5139,1)</f>
        <v>4</v>
      </c>
      <c r="V5140" t="str">
        <f t="shared" si="80"/>
        <v/>
      </c>
      <c r="W5140" t="str">
        <f>IF(V5140="","",IF(ABS(V5140-R5140)&gt;W$1,ABS(V5140-R5140),""))</f>
        <v/>
      </c>
      <c r="X5140" t="str">
        <f>Y5140&amp;"-"&amp;Z5140&amp;"-"&amp;AC5140&amp;"-"&amp;AD5140&amp;"-"&amp;AG5140</f>
        <v>14.5-f-A-2-1.5</v>
      </c>
      <c r="Y5140">
        <f>F5140</f>
        <v>14.5</v>
      </c>
      <c r="Z5140" s="2" t="str">
        <f>G5140</f>
        <v>f</v>
      </c>
      <c r="AA5140">
        <f>_xlfn.IFNA(VLOOKUP(X5140,'duo-out'!A$2:Q$5000,5,FALSE),E5140+10*(H5140-1)+1+_xlfn.IFNA(VLOOKUP(D5140,states!A$2:C$10,3,FALSE),1))</f>
        <v>263</v>
      </c>
      <c r="AB5140" t="str">
        <f>IF(V5140="","",V5140)</f>
        <v/>
      </c>
      <c r="AC5140" s="2" t="str">
        <f>_xlfn.IFNA(VLOOKUP(D5140,states!A$2:C$10,2,FALSE),"XX")</f>
        <v>A</v>
      </c>
      <c r="AD5140">
        <f>E5140</f>
        <v>2</v>
      </c>
      <c r="AE5140">
        <f>_xlfn.IFNA(VLOOKUP(D5140,states!A$2:D$10,4,FALSE),0)</f>
        <v>2</v>
      </c>
      <c r="AF5140">
        <v>0.5</v>
      </c>
      <c r="AG5140">
        <f>IF(AE5140=0,AF5140,IF(AE5140=1,IF(F5140=0.5,0.5,IF(H5140=1,0.5,1.5)),IF(F5140=0.5,0.5,IF(H5140=1,2.5,1.5))))</f>
        <v>1.5</v>
      </c>
      <c r="AH5140" s="7">
        <f>IF(AC5140="XX",0,1/C5140^(1/5)*IF(E5140=0,100,1)/(E5140+1)^(1/4))</f>
        <v>1.3833296494790666</v>
      </c>
    </row>
    <row r="5141" spans="1:34">
      <c r="A5141">
        <v>246</v>
      </c>
      <c r="B5141" s="1">
        <v>22723.58</v>
      </c>
      <c r="C5141" s="6">
        <v>0.5</v>
      </c>
      <c r="D5141" t="s">
        <v>3</v>
      </c>
      <c r="E5141">
        <v>2</v>
      </c>
      <c r="F5141">
        <v>14.5</v>
      </c>
      <c r="G5141" t="s">
        <v>2</v>
      </c>
      <c r="H5141">
        <v>2</v>
      </c>
      <c r="I5141" t="s">
        <v>0</v>
      </c>
      <c r="J5141">
        <v>2</v>
      </c>
      <c r="K5141">
        <v>15.5</v>
      </c>
      <c r="L5141" t="s">
        <v>2</v>
      </c>
      <c r="M5141">
        <v>2</v>
      </c>
      <c r="N5141" t="s">
        <v>301</v>
      </c>
      <c r="O5141">
        <v>-1</v>
      </c>
      <c r="P5141" t="str">
        <f>D5141&amp;"-"&amp;F5141&amp;"-"&amp;G5141&amp;"-"&amp;E5141&amp;"-"&amp;H5141</f>
        <v>A2Delta-14.5-f-2-2</v>
      </c>
      <c r="Q5141" t="str">
        <f>I5141&amp;"-"&amp;K5141&amp;"-"&amp;L5141&amp;"-"&amp;J5141&amp;"-"&amp;M5141</f>
        <v>X2Pi-15.5-f-2-2</v>
      </c>
      <c r="R5141">
        <f>B5141+S5141</f>
        <v>31523.724435785</v>
      </c>
      <c r="S5141">
        <f>_xlfn.IFNA(VLOOKUP(Q5141,'MARVEL-X'!A$2:I$1400,7,FALSE),VLOOKUP(Q5141,MARVEL!A$2:J$1522,10,FALSE))</f>
        <v>8800.1444357849996</v>
      </c>
      <c r="T5141">
        <f>IF(P5141=P5140,R5141+T5140,R5141)</f>
        <v>157583.22363942</v>
      </c>
      <c r="U5141">
        <f>IF(P5141=P5140,1+U5140,1)</f>
        <v>5</v>
      </c>
      <c r="V5141" t="str">
        <f t="shared" si="80"/>
        <v/>
      </c>
      <c r="W5141" t="str">
        <f>IF(V5141="","",IF(ABS(V5141-R5141)&gt;W$1,ABS(V5141-R5141),""))</f>
        <v/>
      </c>
      <c r="X5141" t="str">
        <f>Y5141&amp;"-"&amp;Z5141&amp;"-"&amp;AC5141&amp;"-"&amp;AD5141&amp;"-"&amp;AG5141</f>
        <v>14.5-f-A-2-1.5</v>
      </c>
      <c r="Y5141">
        <f>F5141</f>
        <v>14.5</v>
      </c>
      <c r="Z5141" s="2" t="str">
        <f>G5141</f>
        <v>f</v>
      </c>
      <c r="AA5141">
        <f>_xlfn.IFNA(VLOOKUP(X5141,'duo-out'!A$2:Q$5000,5,FALSE),E5141+10*(H5141-1)+1+_xlfn.IFNA(VLOOKUP(D5141,states!A$2:C$10,3,FALSE),1))</f>
        <v>263</v>
      </c>
      <c r="AB5141" t="str">
        <f>IF(V5141="","",V5141)</f>
        <v/>
      </c>
      <c r="AC5141" s="2" t="str">
        <f>_xlfn.IFNA(VLOOKUP(D5141,states!A$2:C$10,2,FALSE),"XX")</f>
        <v>A</v>
      </c>
      <c r="AD5141">
        <f>E5141</f>
        <v>2</v>
      </c>
      <c r="AE5141">
        <f>_xlfn.IFNA(VLOOKUP(D5141,states!A$2:D$10,4,FALSE),0)</f>
        <v>2</v>
      </c>
      <c r="AF5141">
        <v>0.5</v>
      </c>
      <c r="AG5141">
        <f>IF(AE5141=0,AF5141,IF(AE5141=1,IF(F5141=0.5,0.5,IF(H5141=1,0.5,1.5)),IF(F5141=0.5,0.5,IF(H5141=1,2.5,1.5))))</f>
        <v>1.5</v>
      </c>
      <c r="AH5141" s="7">
        <f>IF(AC5141="XX",0,1/C5141^(1/5)*IF(E5141=0,100,1)/(E5141+1)^(1/4))</f>
        <v>0.87282200217602857</v>
      </c>
    </row>
    <row r="5142" spans="1:34">
      <c r="A5142">
        <v>5952</v>
      </c>
      <c r="B5142" s="1">
        <v>23489.02</v>
      </c>
      <c r="C5142" s="6">
        <v>0.5</v>
      </c>
      <c r="D5142" t="s">
        <v>3</v>
      </c>
      <c r="E5142">
        <v>2</v>
      </c>
      <c r="F5142">
        <v>14.5</v>
      </c>
      <c r="G5142" t="s">
        <v>2</v>
      </c>
      <c r="H5142">
        <v>2</v>
      </c>
      <c r="I5142" t="s">
        <v>0</v>
      </c>
      <c r="J5142">
        <v>2</v>
      </c>
      <c r="K5142">
        <v>13.5</v>
      </c>
      <c r="L5142" t="s">
        <v>2</v>
      </c>
      <c r="M5142">
        <v>2</v>
      </c>
      <c r="N5142" t="s">
        <v>6008</v>
      </c>
      <c r="O5142">
        <v>1</v>
      </c>
      <c r="P5142" t="str">
        <f>D5142&amp;"-"&amp;F5142&amp;"-"&amp;G5142&amp;"-"&amp;E5142&amp;"-"&amp;H5142</f>
        <v>A2Delta-14.5-f-2-2</v>
      </c>
      <c r="Q5142" t="str">
        <f>I5142&amp;"-"&amp;K5142&amp;"-"&amp;L5142&amp;"-"&amp;J5142&amp;"-"&amp;M5142</f>
        <v>X2Pi-13.5-f-2-2</v>
      </c>
      <c r="R5142">
        <f>B5142+S5142</f>
        <v>31514.948435785001</v>
      </c>
      <c r="S5142">
        <f>_xlfn.IFNA(VLOOKUP(Q5142,'MARVEL-X'!A$2:I$1400,7,FALSE),VLOOKUP(Q5142,MARVEL!A$2:J$1522,10,FALSE))</f>
        <v>8025.9284357850001</v>
      </c>
      <c r="T5142">
        <f>IF(P5142=P5141,R5142+T5141,R5142)</f>
        <v>189098.17207520502</v>
      </c>
      <c r="U5142">
        <f>IF(P5142=P5141,1+U5141,1)</f>
        <v>6</v>
      </c>
      <c r="V5142">
        <f t="shared" si="80"/>
        <v>31516.362012534169</v>
      </c>
      <c r="W5142">
        <f>IF(V5142="","",IF(ABS(V5142-R5142)&gt;W$1,ABS(V5142-R5142),""))</f>
        <v>1.4135767491679871</v>
      </c>
      <c r="X5142" t="str">
        <f>Y5142&amp;"-"&amp;Z5142&amp;"-"&amp;AC5142&amp;"-"&amp;AD5142&amp;"-"&amp;AG5142</f>
        <v>14.5-f-A-2-1.5</v>
      </c>
      <c r="Y5142">
        <f>F5142</f>
        <v>14.5</v>
      </c>
      <c r="Z5142" s="2" t="str">
        <f>G5142</f>
        <v>f</v>
      </c>
      <c r="AA5142">
        <f>_xlfn.IFNA(VLOOKUP(X5142,'duo-out'!A$2:Q$5000,5,FALSE),E5142+10*(H5142-1)+1+_xlfn.IFNA(VLOOKUP(D5142,states!A$2:C$10,3,FALSE),1))</f>
        <v>263</v>
      </c>
      <c r="AB5142">
        <f>IF(V5142="","",V5142)</f>
        <v>31516.362012534169</v>
      </c>
      <c r="AC5142" s="2" t="str">
        <f>_xlfn.IFNA(VLOOKUP(D5142,states!A$2:C$10,2,FALSE),"XX")</f>
        <v>A</v>
      </c>
      <c r="AD5142">
        <f>E5142</f>
        <v>2</v>
      </c>
      <c r="AE5142">
        <f>_xlfn.IFNA(VLOOKUP(D5142,states!A$2:D$10,4,FALSE),0)</f>
        <v>2</v>
      </c>
      <c r="AF5142">
        <v>0.5</v>
      </c>
      <c r="AG5142">
        <f>IF(AE5142=0,AF5142,IF(AE5142=1,IF(F5142=0.5,0.5,IF(H5142=1,0.5,1.5)),IF(F5142=0.5,0.5,IF(H5142=1,2.5,1.5))))</f>
        <v>1.5</v>
      </c>
      <c r="AH5142" s="7">
        <f>IF(AC5142="XX",0,1/C5142^(1/5)*IF(E5142=0,100,1)/(E5142+1)^(1/4))</f>
        <v>0.87282200217602857</v>
      </c>
    </row>
    <row r="5143" spans="1:34">
      <c r="A5143">
        <v>6017</v>
      </c>
      <c r="B5143" s="1">
        <v>22547.33</v>
      </c>
      <c r="C5143" s="6">
        <v>0.5</v>
      </c>
      <c r="D5143" t="s">
        <v>3</v>
      </c>
      <c r="E5143">
        <v>3</v>
      </c>
      <c r="F5143">
        <v>14.5</v>
      </c>
      <c r="G5143" t="s">
        <v>2</v>
      </c>
      <c r="H5143">
        <v>1</v>
      </c>
      <c r="I5143" t="s">
        <v>0</v>
      </c>
      <c r="J5143">
        <v>3</v>
      </c>
      <c r="K5143">
        <v>15.5</v>
      </c>
      <c r="L5143" t="s">
        <v>2</v>
      </c>
      <c r="M5143">
        <v>1</v>
      </c>
      <c r="N5143" t="s">
        <v>6073</v>
      </c>
      <c r="O5143">
        <v>1</v>
      </c>
      <c r="P5143" t="str">
        <f>D5143&amp;"-"&amp;F5143&amp;"-"&amp;G5143&amp;"-"&amp;E5143&amp;"-"&amp;H5143</f>
        <v>A2Delta-14.5-f-3-1</v>
      </c>
      <c r="Q5143" t="str">
        <f>I5143&amp;"-"&amp;K5143&amp;"-"&amp;L5143&amp;"-"&amp;J5143&amp;"-"&amp;M5143</f>
        <v>X2Pi-15.5-f-3-1</v>
      </c>
      <c r="R5143">
        <f>B5143+S5143</f>
        <v>33299.974202837002</v>
      </c>
      <c r="S5143">
        <f>_xlfn.IFNA(VLOOKUP(Q5143,'MARVEL-X'!A$2:I$1400,7,FALSE),VLOOKUP(Q5143,MARVEL!A$2:J$1522,10,FALSE))</f>
        <v>10752.644202837</v>
      </c>
      <c r="T5143">
        <f>IF(P5143=P5142,R5143+T5142,R5143)</f>
        <v>33299.974202837002</v>
      </c>
      <c r="U5143">
        <f>IF(P5143=P5142,1+U5142,1)</f>
        <v>1</v>
      </c>
      <c r="V5143" t="str">
        <f t="shared" si="80"/>
        <v/>
      </c>
      <c r="W5143" t="str">
        <f>IF(V5143="","",IF(ABS(V5143-R5143)&gt;W$1,ABS(V5143-R5143),""))</f>
        <v/>
      </c>
      <c r="X5143" t="str">
        <f>Y5143&amp;"-"&amp;Z5143&amp;"-"&amp;AC5143&amp;"-"&amp;AD5143&amp;"-"&amp;AG5143</f>
        <v>14.5-f-A-3-2.5</v>
      </c>
      <c r="Y5143">
        <f>F5143</f>
        <v>14.5</v>
      </c>
      <c r="Z5143" s="2" t="str">
        <f>G5143</f>
        <v>f</v>
      </c>
      <c r="AA5143">
        <f>_xlfn.IFNA(VLOOKUP(X5143,'duo-out'!A$2:Q$5000,5,FALSE),E5143+10*(H5143-1)+1+_xlfn.IFNA(VLOOKUP(D5143,states!A$2:C$10,3,FALSE),1))</f>
        <v>254</v>
      </c>
      <c r="AB5143" t="str">
        <f>IF(V5143="","",V5143)</f>
        <v/>
      </c>
      <c r="AC5143" s="2" t="str">
        <f>_xlfn.IFNA(VLOOKUP(D5143,states!A$2:C$10,2,FALSE),"XX")</f>
        <v>A</v>
      </c>
      <c r="AD5143">
        <f>E5143</f>
        <v>3</v>
      </c>
      <c r="AE5143">
        <f>_xlfn.IFNA(VLOOKUP(D5143,states!A$2:D$10,4,FALSE),0)</f>
        <v>2</v>
      </c>
      <c r="AF5143">
        <v>0.5</v>
      </c>
      <c r="AG5143">
        <f>IF(AE5143=0,AF5143,IF(AE5143=1,IF(F5143=0.5,0.5,IF(H5143=1,0.5,1.5)),IF(F5143=0.5,0.5,IF(H5143=1,2.5,1.5))))</f>
        <v>2.5</v>
      </c>
      <c r="AH5143" s="7">
        <f>IF(AC5143="XX",0,1/C5143^(1/5)*IF(E5143=0,100,1)/(E5143+1)^(1/4))</f>
        <v>0.8122523963562357</v>
      </c>
    </row>
    <row r="5144" spans="1:34">
      <c r="A5144">
        <v>5998</v>
      </c>
      <c r="B5144" s="1">
        <v>22900.34</v>
      </c>
      <c r="C5144" s="6">
        <v>0.5</v>
      </c>
      <c r="D5144" t="s">
        <v>3</v>
      </c>
      <c r="E5144">
        <v>3</v>
      </c>
      <c r="F5144">
        <v>14.5</v>
      </c>
      <c r="G5144" t="s">
        <v>2</v>
      </c>
      <c r="H5144">
        <v>1</v>
      </c>
      <c r="I5144" t="s">
        <v>0</v>
      </c>
      <c r="J5144">
        <v>3</v>
      </c>
      <c r="K5144">
        <v>14.5</v>
      </c>
      <c r="L5144" t="s">
        <v>1</v>
      </c>
      <c r="M5144">
        <v>1</v>
      </c>
      <c r="N5144" t="s">
        <v>6054</v>
      </c>
      <c r="O5144">
        <v>1</v>
      </c>
      <c r="P5144" t="str">
        <f>D5144&amp;"-"&amp;F5144&amp;"-"&amp;G5144&amp;"-"&amp;E5144&amp;"-"&amp;H5144</f>
        <v>A2Delta-14.5-f-3-1</v>
      </c>
      <c r="Q5144" t="str">
        <f>I5144&amp;"-"&amp;K5144&amp;"-"&amp;L5144&amp;"-"&amp;J5144&amp;"-"&amp;M5144</f>
        <v>X2Pi-14.5-e-3-1</v>
      </c>
      <c r="R5144">
        <f>B5144+S5144</f>
        <v>33299.879332072</v>
      </c>
      <c r="S5144">
        <f>_xlfn.IFNA(VLOOKUP(Q5144,'MARVEL-X'!A$2:I$1400,7,FALSE),VLOOKUP(Q5144,MARVEL!A$2:J$1522,10,FALSE))</f>
        <v>10399.539332072</v>
      </c>
      <c r="T5144">
        <f>IF(P5144=P5143,R5144+T5143,R5144)</f>
        <v>66599.853534908994</v>
      </c>
      <c r="U5144">
        <f>IF(P5144=P5143,1+U5143,1)</f>
        <v>2</v>
      </c>
      <c r="V5144">
        <f t="shared" si="80"/>
        <v>33299.926767454497</v>
      </c>
      <c r="W5144" t="str">
        <f>IF(V5144="","",IF(ABS(V5144-R5144)&gt;W$1,ABS(V5144-R5144),""))</f>
        <v/>
      </c>
      <c r="X5144" t="str">
        <f>Y5144&amp;"-"&amp;Z5144&amp;"-"&amp;AC5144&amp;"-"&amp;AD5144&amp;"-"&amp;AG5144</f>
        <v>14.5-f-A-3-2.5</v>
      </c>
      <c r="Y5144">
        <f>F5144</f>
        <v>14.5</v>
      </c>
      <c r="Z5144" s="2" t="str">
        <f>G5144</f>
        <v>f</v>
      </c>
      <c r="AA5144">
        <f>_xlfn.IFNA(VLOOKUP(X5144,'duo-out'!A$2:Q$5000,5,FALSE),E5144+10*(H5144-1)+1+_xlfn.IFNA(VLOOKUP(D5144,states!A$2:C$10,3,FALSE),1))</f>
        <v>254</v>
      </c>
      <c r="AB5144">
        <f>IF(V5144="","",V5144)</f>
        <v>33299.926767454497</v>
      </c>
      <c r="AC5144" s="2" t="str">
        <f>_xlfn.IFNA(VLOOKUP(D5144,states!A$2:C$10,2,FALSE),"XX")</f>
        <v>A</v>
      </c>
      <c r="AD5144">
        <f>E5144</f>
        <v>3</v>
      </c>
      <c r="AE5144">
        <f>_xlfn.IFNA(VLOOKUP(D5144,states!A$2:D$10,4,FALSE),0)</f>
        <v>2</v>
      </c>
      <c r="AF5144">
        <v>0.5</v>
      </c>
      <c r="AG5144">
        <f>IF(AE5144=0,AF5144,IF(AE5144=1,IF(F5144=0.5,0.5,IF(H5144=1,0.5,1.5)),IF(F5144=0.5,0.5,IF(H5144=1,2.5,1.5))))</f>
        <v>2.5</v>
      </c>
      <c r="AH5144" s="7">
        <f>IF(AC5144="XX",0,1/C5144^(1/5)*IF(E5144=0,100,1)/(E5144+1)^(1/4))</f>
        <v>0.8122523963562357</v>
      </c>
    </row>
    <row r="5145" spans="1:34">
      <c r="A5145">
        <v>6092</v>
      </c>
      <c r="B5145" s="1">
        <v>22197.439999999999</v>
      </c>
      <c r="C5145" s="6">
        <v>0.5</v>
      </c>
      <c r="D5145" t="s">
        <v>3</v>
      </c>
      <c r="E5145">
        <v>4</v>
      </c>
      <c r="F5145">
        <v>14.5</v>
      </c>
      <c r="G5145" t="s">
        <v>2</v>
      </c>
      <c r="H5145">
        <v>1</v>
      </c>
      <c r="I5145" t="s">
        <v>0</v>
      </c>
      <c r="J5145">
        <v>4</v>
      </c>
      <c r="K5145">
        <v>15.5</v>
      </c>
      <c r="L5145" t="s">
        <v>2</v>
      </c>
      <c r="M5145">
        <v>1</v>
      </c>
      <c r="N5145" t="s">
        <v>6148</v>
      </c>
      <c r="O5145">
        <v>1</v>
      </c>
      <c r="P5145" t="str">
        <f>D5145&amp;"-"&amp;F5145&amp;"-"&amp;G5145&amp;"-"&amp;E5145&amp;"-"&amp;H5145</f>
        <v>A2Delta-14.5-f-4-1</v>
      </c>
      <c r="Q5145" t="str">
        <f>I5145&amp;"-"&amp;K5145&amp;"-"&amp;L5145&amp;"-"&amp;J5145&amp;"-"&amp;M5145</f>
        <v>X2Pi-15.5-f-4-1</v>
      </c>
      <c r="R5145">
        <f>B5145+S5145</f>
        <v>35185.000084063999</v>
      </c>
      <c r="S5145">
        <f>_xlfn.IFNA(VLOOKUP(Q5145,'MARVEL-X'!A$2:I$1400,7,FALSE),VLOOKUP(Q5145,MARVEL!A$2:J$1522,10,FALSE))</f>
        <v>12987.560084064</v>
      </c>
      <c r="T5145">
        <f>IF(P5145=P5144,R5145+T5144,R5145)</f>
        <v>35185.000084063999</v>
      </c>
      <c r="U5145">
        <f>IF(P5145=P5144,1+U5144,1)</f>
        <v>1</v>
      </c>
      <c r="V5145" t="str">
        <f t="shared" si="80"/>
        <v/>
      </c>
      <c r="W5145" t="str">
        <f>IF(V5145="","",IF(ABS(V5145-R5145)&gt;W$1,ABS(V5145-R5145),""))</f>
        <v/>
      </c>
      <c r="X5145" t="str">
        <f>Y5145&amp;"-"&amp;Z5145&amp;"-"&amp;AC5145&amp;"-"&amp;AD5145&amp;"-"&amp;AG5145</f>
        <v>14.5-f-A-4-2.5</v>
      </c>
      <c r="Y5145">
        <f>F5145</f>
        <v>14.5</v>
      </c>
      <c r="Z5145" s="2" t="str">
        <f>G5145</f>
        <v>f</v>
      </c>
      <c r="AA5145">
        <f>_xlfn.IFNA(VLOOKUP(X5145,'duo-out'!A$2:Q$5000,5,FALSE),E5145+10*(H5145-1)+1+_xlfn.IFNA(VLOOKUP(D5145,states!A$2:C$10,3,FALSE),1))</f>
        <v>255</v>
      </c>
      <c r="AB5145" t="str">
        <f>IF(V5145="","",V5145)</f>
        <v/>
      </c>
      <c r="AC5145" s="2" t="str">
        <f>_xlfn.IFNA(VLOOKUP(D5145,states!A$2:C$10,2,FALSE),"XX")</f>
        <v>A</v>
      </c>
      <c r="AD5145">
        <f>E5145</f>
        <v>4</v>
      </c>
      <c r="AE5145">
        <f>_xlfn.IFNA(VLOOKUP(D5145,states!A$2:D$10,4,FALSE),0)</f>
        <v>2</v>
      </c>
      <c r="AF5145">
        <v>0.5</v>
      </c>
      <c r="AG5145">
        <f>IF(AE5145=0,AF5145,IF(AE5145=1,IF(F5145=0.5,0.5,IF(H5145=1,0.5,1.5)),IF(F5145=0.5,0.5,IF(H5145=1,2.5,1.5))))</f>
        <v>2.5</v>
      </c>
      <c r="AH5145" s="7">
        <f>IF(AC5145="XX",0,1/C5145^(1/5)*IF(E5145=0,100,1)/(E5145+1)^(1/4))</f>
        <v>0.76818088824663155</v>
      </c>
    </row>
    <row r="5146" spans="1:34">
      <c r="A5146">
        <v>6074</v>
      </c>
      <c r="B5146" s="1">
        <v>22535.23</v>
      </c>
      <c r="C5146" s="6">
        <v>0.5</v>
      </c>
      <c r="D5146" t="s">
        <v>3</v>
      </c>
      <c r="E5146">
        <v>4</v>
      </c>
      <c r="F5146">
        <v>14.5</v>
      </c>
      <c r="G5146" t="s">
        <v>2</v>
      </c>
      <c r="H5146">
        <v>1</v>
      </c>
      <c r="I5146" t="s">
        <v>0</v>
      </c>
      <c r="J5146">
        <v>4</v>
      </c>
      <c r="K5146">
        <v>14.5</v>
      </c>
      <c r="L5146" t="s">
        <v>1</v>
      </c>
      <c r="M5146">
        <v>1</v>
      </c>
      <c r="N5146" t="s">
        <v>6130</v>
      </c>
      <c r="O5146">
        <v>1</v>
      </c>
      <c r="P5146" t="str">
        <f>D5146&amp;"-"&amp;F5146&amp;"-"&amp;G5146&amp;"-"&amp;E5146&amp;"-"&amp;H5146</f>
        <v>A2Delta-14.5-f-4-1</v>
      </c>
      <c r="Q5146" t="str">
        <f>I5146&amp;"-"&amp;K5146&amp;"-"&amp;L5146&amp;"-"&amp;J5146&amp;"-"&amp;M5146</f>
        <v>X2Pi-14.5-e-4-1</v>
      </c>
      <c r="R5146">
        <f>B5146+S5146</f>
        <v>35184.798860219002</v>
      </c>
      <c r="S5146">
        <f>_xlfn.IFNA(VLOOKUP(Q5146,'MARVEL-X'!A$2:I$1400,7,FALSE),VLOOKUP(Q5146,MARVEL!A$2:J$1522,10,FALSE))</f>
        <v>12649.568860219</v>
      </c>
      <c r="T5146">
        <f>IF(P5146=P5145,R5146+T5145,R5146)</f>
        <v>70369.798944283</v>
      </c>
      <c r="U5146">
        <f>IF(P5146=P5145,1+U5145,1)</f>
        <v>2</v>
      </c>
      <c r="V5146">
        <f t="shared" si="80"/>
        <v>35184.8994721415</v>
      </c>
      <c r="W5146">
        <f>IF(V5146="","",IF(ABS(V5146-R5146)&gt;W$1,ABS(V5146-R5146),""))</f>
        <v>0.10061192249850137</v>
      </c>
      <c r="X5146" t="str">
        <f>Y5146&amp;"-"&amp;Z5146&amp;"-"&amp;AC5146&amp;"-"&amp;AD5146&amp;"-"&amp;AG5146</f>
        <v>14.5-f-A-4-2.5</v>
      </c>
      <c r="Y5146">
        <f>F5146</f>
        <v>14.5</v>
      </c>
      <c r="Z5146" s="2" t="str">
        <f>G5146</f>
        <v>f</v>
      </c>
      <c r="AA5146">
        <f>_xlfn.IFNA(VLOOKUP(X5146,'duo-out'!A$2:Q$5000,5,FALSE),E5146+10*(H5146-1)+1+_xlfn.IFNA(VLOOKUP(D5146,states!A$2:C$10,3,FALSE),1))</f>
        <v>255</v>
      </c>
      <c r="AB5146">
        <f>IF(V5146="","",V5146)</f>
        <v>35184.8994721415</v>
      </c>
      <c r="AC5146" s="2" t="str">
        <f>_xlfn.IFNA(VLOOKUP(D5146,states!A$2:C$10,2,FALSE),"XX")</f>
        <v>A</v>
      </c>
      <c r="AD5146">
        <f>E5146</f>
        <v>4</v>
      </c>
      <c r="AE5146">
        <f>_xlfn.IFNA(VLOOKUP(D5146,states!A$2:D$10,4,FALSE),0)</f>
        <v>2</v>
      </c>
      <c r="AF5146">
        <v>0.5</v>
      </c>
      <c r="AG5146">
        <f>IF(AE5146=0,AF5146,IF(AE5146=1,IF(F5146=0.5,0.5,IF(H5146=1,0.5,1.5)),IF(F5146=0.5,0.5,IF(H5146=1,2.5,1.5))))</f>
        <v>2.5</v>
      </c>
      <c r="AH5146" s="7">
        <f>IF(AC5146="XX",0,1/C5146^(1/5)*IF(E5146=0,100,1)/(E5146+1)^(1/4))</f>
        <v>0.76818088824663155</v>
      </c>
    </row>
    <row r="5147" spans="1:34">
      <c r="A5147">
        <v>295</v>
      </c>
      <c r="B5147" s="1">
        <v>22147.78</v>
      </c>
      <c r="C5147" s="6">
        <v>0.5</v>
      </c>
      <c r="D5147" t="s">
        <v>3</v>
      </c>
      <c r="E5147">
        <v>4</v>
      </c>
      <c r="F5147">
        <v>14.5</v>
      </c>
      <c r="G5147" t="s">
        <v>2</v>
      </c>
      <c r="H5147">
        <v>2</v>
      </c>
      <c r="I5147" t="s">
        <v>0</v>
      </c>
      <c r="J5147">
        <v>4</v>
      </c>
      <c r="K5147">
        <v>15.5</v>
      </c>
      <c r="L5147" t="s">
        <v>2</v>
      </c>
      <c r="M5147">
        <v>2</v>
      </c>
      <c r="N5147" t="s">
        <v>350</v>
      </c>
      <c r="O5147">
        <v>-1</v>
      </c>
      <c r="P5147" t="str">
        <f>D5147&amp;"-"&amp;F5147&amp;"-"&amp;G5147&amp;"-"&amp;E5147&amp;"-"&amp;H5147</f>
        <v>A2Delta-14.5-f-4-2</v>
      </c>
      <c r="Q5147" t="str">
        <f>I5147&amp;"-"&amp;K5147&amp;"-"&amp;L5147&amp;"-"&amp;J5147&amp;"-"&amp;M5147</f>
        <v>X2Pi-15.5-f-4-2</v>
      </c>
      <c r="R5147">
        <f>B5147+S5147</f>
        <v>35507.501435783997</v>
      </c>
      <c r="S5147">
        <f>_xlfn.IFNA(VLOOKUP(Q5147,'MARVEL-X'!A$2:I$1400,7,FALSE),VLOOKUP(Q5147,MARVEL!A$2:J$1522,10,FALSE))</f>
        <v>13359.721435784</v>
      </c>
      <c r="T5147">
        <f>IF(P5147=P5146,R5147+T5146,R5147)</f>
        <v>35507.501435783997</v>
      </c>
      <c r="U5147">
        <f>IF(P5147=P5146,1+U5146,1)</f>
        <v>1</v>
      </c>
      <c r="V5147" t="str">
        <f t="shared" si="80"/>
        <v/>
      </c>
      <c r="W5147" t="str">
        <f>IF(V5147="","",IF(ABS(V5147-R5147)&gt;W$1,ABS(V5147-R5147),""))</f>
        <v/>
      </c>
      <c r="X5147" t="str">
        <f>Y5147&amp;"-"&amp;Z5147&amp;"-"&amp;AC5147&amp;"-"&amp;AD5147&amp;"-"&amp;AG5147</f>
        <v>14.5-f-A-4-1.5</v>
      </c>
      <c r="Y5147">
        <f>F5147</f>
        <v>14.5</v>
      </c>
      <c r="Z5147" s="2" t="str">
        <f>G5147</f>
        <v>f</v>
      </c>
      <c r="AA5147">
        <f>_xlfn.IFNA(VLOOKUP(X5147,'duo-out'!A$2:Q$5000,5,FALSE),E5147+10*(H5147-1)+1+_xlfn.IFNA(VLOOKUP(D5147,states!A$2:C$10,3,FALSE),1))</f>
        <v>265</v>
      </c>
      <c r="AB5147" t="str">
        <f>IF(V5147="","",V5147)</f>
        <v/>
      </c>
      <c r="AC5147" s="2" t="str">
        <f>_xlfn.IFNA(VLOOKUP(D5147,states!A$2:C$10,2,FALSE),"XX")</f>
        <v>A</v>
      </c>
      <c r="AD5147">
        <f>E5147</f>
        <v>4</v>
      </c>
      <c r="AE5147">
        <f>_xlfn.IFNA(VLOOKUP(D5147,states!A$2:D$10,4,FALSE),0)</f>
        <v>2</v>
      </c>
      <c r="AF5147">
        <v>0.5</v>
      </c>
      <c r="AG5147">
        <f>IF(AE5147=0,AF5147,IF(AE5147=1,IF(F5147=0.5,0.5,IF(H5147=1,0.5,1.5)),IF(F5147=0.5,0.5,IF(H5147=1,2.5,1.5))))</f>
        <v>1.5</v>
      </c>
      <c r="AH5147" s="7">
        <f>IF(AC5147="XX",0,1/C5147^(1/5)*IF(E5147=0,100,1)/(E5147+1)^(1/4))</f>
        <v>0.76818088824663155</v>
      </c>
    </row>
    <row r="5148" spans="1:34">
      <c r="A5148">
        <v>291</v>
      </c>
      <c r="B5148" s="1">
        <v>22512.25</v>
      </c>
      <c r="C5148" s="6">
        <v>0.5</v>
      </c>
      <c r="D5148" t="s">
        <v>3</v>
      </c>
      <c r="E5148">
        <v>4</v>
      </c>
      <c r="F5148">
        <v>14.5</v>
      </c>
      <c r="G5148" t="s">
        <v>2</v>
      </c>
      <c r="H5148">
        <v>2</v>
      </c>
      <c r="I5148" t="s">
        <v>0</v>
      </c>
      <c r="J5148">
        <v>4</v>
      </c>
      <c r="K5148">
        <v>14.5</v>
      </c>
      <c r="L5148" t="s">
        <v>1</v>
      </c>
      <c r="M5148">
        <v>2</v>
      </c>
      <c r="N5148" t="s">
        <v>346</v>
      </c>
      <c r="O5148">
        <v>-1</v>
      </c>
      <c r="P5148" t="str">
        <f>D5148&amp;"-"&amp;F5148&amp;"-"&amp;G5148&amp;"-"&amp;E5148&amp;"-"&amp;H5148</f>
        <v>A2Delta-14.5-f-4-2</v>
      </c>
      <c r="Q5148" t="str">
        <f>I5148&amp;"-"&amp;K5148&amp;"-"&amp;L5148&amp;"-"&amp;J5148&amp;"-"&amp;M5148</f>
        <v>X2Pi-14.5-e-4-2</v>
      </c>
      <c r="R5148">
        <f>B5148+S5148</f>
        <v>35499.185720658999</v>
      </c>
      <c r="S5148">
        <f>_xlfn.IFNA(VLOOKUP(Q5148,'MARVEL-X'!A$2:I$1400,7,FALSE),VLOOKUP(Q5148,MARVEL!A$2:J$1522,10,FALSE))</f>
        <v>12986.935720658999</v>
      </c>
      <c r="T5148">
        <f>IF(P5148=P5147,R5148+T5147,R5148)</f>
        <v>71006.687156442989</v>
      </c>
      <c r="U5148">
        <f>IF(P5148=P5147,1+U5147,1)</f>
        <v>2</v>
      </c>
      <c r="V5148">
        <f t="shared" si="80"/>
        <v>35503.343578221495</v>
      </c>
      <c r="W5148">
        <f>IF(V5148="","",IF(ABS(V5148-R5148)&gt;W$1,ABS(V5148-R5148),""))</f>
        <v>4.1578575624953373</v>
      </c>
      <c r="X5148" t="str">
        <f>Y5148&amp;"-"&amp;Z5148&amp;"-"&amp;AC5148&amp;"-"&amp;AD5148&amp;"-"&amp;AG5148</f>
        <v>14.5-f-A-4-1.5</v>
      </c>
      <c r="Y5148">
        <f>F5148</f>
        <v>14.5</v>
      </c>
      <c r="Z5148" s="2" t="str">
        <f>G5148</f>
        <v>f</v>
      </c>
      <c r="AA5148">
        <f>_xlfn.IFNA(VLOOKUP(X5148,'duo-out'!A$2:Q$5000,5,FALSE),E5148+10*(H5148-1)+1+_xlfn.IFNA(VLOOKUP(D5148,states!A$2:C$10,3,FALSE),1))</f>
        <v>265</v>
      </c>
      <c r="AB5148">
        <f>IF(V5148="","",V5148)</f>
        <v>35503.343578221495</v>
      </c>
      <c r="AC5148" s="2" t="str">
        <f>_xlfn.IFNA(VLOOKUP(D5148,states!A$2:C$10,2,FALSE),"XX")</f>
        <v>A</v>
      </c>
      <c r="AD5148">
        <f>E5148</f>
        <v>4</v>
      </c>
      <c r="AE5148">
        <f>_xlfn.IFNA(VLOOKUP(D5148,states!A$2:D$10,4,FALSE),0)</f>
        <v>2</v>
      </c>
      <c r="AF5148">
        <v>0.5</v>
      </c>
      <c r="AG5148">
        <f>IF(AE5148=0,AF5148,IF(AE5148=1,IF(F5148=0.5,0.5,IF(H5148=1,0.5,1.5)),IF(F5148=0.5,0.5,IF(H5148=1,2.5,1.5))))</f>
        <v>1.5</v>
      </c>
      <c r="AH5148" s="7">
        <f>IF(AC5148="XX",0,1/C5148^(1/5)*IF(E5148=0,100,1)/(E5148+1)^(1/4))</f>
        <v>0.76818088824663155</v>
      </c>
    </row>
    <row r="5149" spans="1:34">
      <c r="A5149">
        <v>6158</v>
      </c>
      <c r="B5149" s="1">
        <v>21961.29</v>
      </c>
      <c r="C5149" s="6">
        <v>0.5</v>
      </c>
      <c r="D5149" t="s">
        <v>3</v>
      </c>
      <c r="E5149">
        <v>5</v>
      </c>
      <c r="F5149">
        <v>14.5</v>
      </c>
      <c r="G5149" t="s">
        <v>2</v>
      </c>
      <c r="H5149">
        <v>1</v>
      </c>
      <c r="I5149" t="s">
        <v>0</v>
      </c>
      <c r="J5149">
        <v>5</v>
      </c>
      <c r="K5149">
        <v>14.5</v>
      </c>
      <c r="L5149" t="s">
        <v>1</v>
      </c>
      <c r="M5149">
        <v>1</v>
      </c>
      <c r="N5149" t="s">
        <v>6214</v>
      </c>
      <c r="O5149">
        <v>1</v>
      </c>
      <c r="P5149" t="str">
        <f>D5149&amp;"-"&amp;F5149&amp;"-"&amp;G5149&amp;"-"&amp;E5149&amp;"-"&amp;H5149</f>
        <v>A2Delta-14.5-f-5-1</v>
      </c>
      <c r="Q5149" t="str">
        <f>I5149&amp;"-"&amp;K5149&amp;"-"&amp;L5149&amp;"-"&amp;J5149&amp;"-"&amp;M5149</f>
        <v>X2Pi-14.5-e-5-1</v>
      </c>
      <c r="R5149" t="e">
        <f>B5149+S5149</f>
        <v>#N/A</v>
      </c>
      <c r="S5149" t="e">
        <f>_xlfn.IFNA(VLOOKUP(Q5149,'MARVEL-X'!A$2:I$1400,7,FALSE),VLOOKUP(Q5149,MARVEL!A$2:J$1522,10,FALSE))</f>
        <v>#N/A</v>
      </c>
      <c r="T5149" t="e">
        <f>IF(P5149=P5148,R5149+T5148,R5149)</f>
        <v>#N/A</v>
      </c>
      <c r="U5149">
        <f>IF(P5149=P5148,1+U5148,1)</f>
        <v>1</v>
      </c>
      <c r="V5149" t="e">
        <f t="shared" si="80"/>
        <v>#N/A</v>
      </c>
      <c r="W5149" t="e">
        <f>IF(V5149="","",IF(ABS(V5149-R5149)&gt;W$1,ABS(V5149-R5149),""))</f>
        <v>#N/A</v>
      </c>
      <c r="X5149" t="str">
        <f>Y5149&amp;"-"&amp;Z5149&amp;"-"&amp;AC5149&amp;"-"&amp;AD5149&amp;"-"&amp;AG5149</f>
        <v>14.5-f-A-5-2.5</v>
      </c>
      <c r="Y5149">
        <f>F5149</f>
        <v>14.5</v>
      </c>
      <c r="Z5149" s="2" t="str">
        <f>G5149</f>
        <v>f</v>
      </c>
      <c r="AA5149">
        <f>_xlfn.IFNA(VLOOKUP(X5149,'duo-out'!A$2:Q$5000,5,FALSE),E5149+10*(H5149-1)+1+_xlfn.IFNA(VLOOKUP(D5149,states!A$2:C$10,3,FALSE),1))</f>
        <v>256</v>
      </c>
      <c r="AB5149" t="e">
        <f>IF(V5149="","",V5149)</f>
        <v>#N/A</v>
      </c>
      <c r="AC5149" s="2" t="str">
        <f>_xlfn.IFNA(VLOOKUP(D5149,states!A$2:C$10,2,FALSE),"XX")</f>
        <v>A</v>
      </c>
      <c r="AD5149">
        <f>E5149</f>
        <v>5</v>
      </c>
      <c r="AE5149">
        <f>_xlfn.IFNA(VLOOKUP(D5149,states!A$2:D$10,4,FALSE),0)</f>
        <v>2</v>
      </c>
      <c r="AF5149">
        <v>0.5</v>
      </c>
      <c r="AG5149">
        <f>IF(AE5149=0,AF5149,IF(AE5149=1,IF(F5149=0.5,0.5,IF(H5149=1,0.5,1.5)),IF(F5149=0.5,0.5,IF(H5149=1,2.5,1.5))))</f>
        <v>2.5</v>
      </c>
      <c r="AH5149" s="7">
        <f>IF(AC5149="XX",0,1/C5149^(1/5)*IF(E5149=0,100,1)/(E5149+1)^(1/4))</f>
        <v>0.73395289278439235</v>
      </c>
    </row>
    <row r="5150" spans="1:34">
      <c r="A5150">
        <v>6183</v>
      </c>
      <c r="B5150" s="1">
        <v>21912.29</v>
      </c>
      <c r="C5150" s="6">
        <v>0.5</v>
      </c>
      <c r="D5150" t="s">
        <v>3</v>
      </c>
      <c r="E5150">
        <v>5</v>
      </c>
      <c r="F5150">
        <v>14.5</v>
      </c>
      <c r="G5150" t="s">
        <v>2</v>
      </c>
      <c r="H5150">
        <v>2</v>
      </c>
      <c r="I5150" t="s">
        <v>0</v>
      </c>
      <c r="J5150">
        <v>5</v>
      </c>
      <c r="K5150">
        <v>14.5</v>
      </c>
      <c r="L5150" t="s">
        <v>1</v>
      </c>
      <c r="M5150">
        <v>2</v>
      </c>
      <c r="N5150" t="s">
        <v>6239</v>
      </c>
      <c r="O5150">
        <v>1</v>
      </c>
      <c r="P5150" t="str">
        <f>D5150&amp;"-"&amp;F5150&amp;"-"&amp;G5150&amp;"-"&amp;E5150&amp;"-"&amp;H5150</f>
        <v>A2Delta-14.5-f-5-2</v>
      </c>
      <c r="Q5150" t="str">
        <f>I5150&amp;"-"&amp;K5150&amp;"-"&amp;L5150&amp;"-"&amp;J5150&amp;"-"&amp;M5150</f>
        <v>X2Pi-14.5-e-5-2</v>
      </c>
      <c r="R5150" t="e">
        <f>B5150+S5150</f>
        <v>#N/A</v>
      </c>
      <c r="S5150" t="e">
        <f>_xlfn.IFNA(VLOOKUP(Q5150,'MARVEL-X'!A$2:I$1400,7,FALSE),VLOOKUP(Q5150,MARVEL!A$2:J$1522,10,FALSE))</f>
        <v>#N/A</v>
      </c>
      <c r="T5150" t="e">
        <f>IF(P5150=P5149,R5150+T5149,R5150)</f>
        <v>#N/A</v>
      </c>
      <c r="U5150">
        <f>IF(P5150=P5149,1+U5149,1)</f>
        <v>1</v>
      </c>
      <c r="V5150" t="e">
        <f t="shared" si="80"/>
        <v>#N/A</v>
      </c>
      <c r="W5150" t="e">
        <f>IF(V5150="","",IF(ABS(V5150-R5150)&gt;W$1,ABS(V5150-R5150),""))</f>
        <v>#N/A</v>
      </c>
      <c r="X5150" t="str">
        <f>Y5150&amp;"-"&amp;Z5150&amp;"-"&amp;AC5150&amp;"-"&amp;AD5150&amp;"-"&amp;AG5150</f>
        <v>14.5-f-A-5-1.5</v>
      </c>
      <c r="Y5150">
        <f>F5150</f>
        <v>14.5</v>
      </c>
      <c r="Z5150" s="2" t="str">
        <f>G5150</f>
        <v>f</v>
      </c>
      <c r="AA5150">
        <f>_xlfn.IFNA(VLOOKUP(X5150,'duo-out'!A$2:Q$5000,5,FALSE),E5150+10*(H5150-1)+1+_xlfn.IFNA(VLOOKUP(D5150,states!A$2:C$10,3,FALSE),1))</f>
        <v>266</v>
      </c>
      <c r="AB5150" t="e">
        <f>IF(V5150="","",V5150)</f>
        <v>#N/A</v>
      </c>
      <c r="AC5150" s="2" t="str">
        <f>_xlfn.IFNA(VLOOKUP(D5150,states!A$2:C$10,2,FALSE),"XX")</f>
        <v>A</v>
      </c>
      <c r="AD5150">
        <f>E5150</f>
        <v>5</v>
      </c>
      <c r="AE5150">
        <f>_xlfn.IFNA(VLOOKUP(D5150,states!A$2:D$10,4,FALSE),0)</f>
        <v>2</v>
      </c>
      <c r="AF5150">
        <v>0.5</v>
      </c>
      <c r="AG5150">
        <f>IF(AE5150=0,AF5150,IF(AE5150=1,IF(F5150=0.5,0.5,IF(H5150=1,0.5,1.5)),IF(F5150=0.5,0.5,IF(H5150=1,2.5,1.5))))</f>
        <v>1.5</v>
      </c>
      <c r="AH5150" s="7">
        <f>IF(AC5150="XX",0,1/C5150^(1/5)*IF(E5150=0,100,1)/(E5150+1)^(1/4))</f>
        <v>0.73395289278439235</v>
      </c>
    </row>
    <row r="5151" spans="1:34">
      <c r="A5151">
        <v>3225</v>
      </c>
      <c r="B5151" s="1">
        <v>23263.9614</v>
      </c>
      <c r="C5151" s="6">
        <v>1.111E-2</v>
      </c>
      <c r="D5151" t="s">
        <v>3</v>
      </c>
      <c r="E5151">
        <v>0</v>
      </c>
      <c r="F5151">
        <v>15.5</v>
      </c>
      <c r="G5151" t="s">
        <v>1</v>
      </c>
      <c r="H5151">
        <v>1</v>
      </c>
      <c r="I5151" t="s">
        <v>0</v>
      </c>
      <c r="J5151">
        <v>0</v>
      </c>
      <c r="K5151">
        <v>15.5</v>
      </c>
      <c r="L5151" t="s">
        <v>2</v>
      </c>
      <c r="M5151">
        <v>1</v>
      </c>
      <c r="N5151" t="s">
        <v>3281</v>
      </c>
      <c r="O5151">
        <v>1</v>
      </c>
      <c r="P5151" t="str">
        <f>D5151&amp;"-"&amp;F5151&amp;"-"&amp;G5151&amp;"-"&amp;E5151&amp;"-"&amp;H5151</f>
        <v>A2Delta-15.5-e-0-1</v>
      </c>
      <c r="Q5151" t="str">
        <f>I5151&amp;"-"&amp;K5151&amp;"-"&amp;L5151&amp;"-"&amp;J5151&amp;"-"&amp;M5151</f>
        <v>X2Pi-15.5-f-0-1</v>
      </c>
      <c r="R5151">
        <f>B5151+S5151</f>
        <v>26569.386233519999</v>
      </c>
      <c r="S5151">
        <f>_xlfn.IFNA(VLOOKUP(Q5151,'MARVEL-X'!A$2:I$1400,7,FALSE),VLOOKUP(Q5151,MARVEL!A$2:J$1522,10,FALSE))</f>
        <v>3305.42483352</v>
      </c>
      <c r="T5151">
        <f>IF(P5151=P5150,R5151+T5150,R5151)</f>
        <v>26569.386233519999</v>
      </c>
      <c r="U5151">
        <f>IF(P5151=P5150,1+U5150,1)</f>
        <v>1</v>
      </c>
      <c r="V5151" t="str">
        <f t="shared" si="80"/>
        <v/>
      </c>
      <c r="W5151" t="str">
        <f>IF(V5151="","",IF(ABS(V5151-R5151)&gt;W$1,ABS(V5151-R5151),""))</f>
        <v/>
      </c>
      <c r="X5151" t="str">
        <f>Y5151&amp;"-"&amp;Z5151&amp;"-"&amp;AC5151&amp;"-"&amp;AD5151&amp;"-"&amp;AG5151</f>
        <v>15.5-e-A-0-2.5</v>
      </c>
      <c r="Y5151">
        <f>F5151</f>
        <v>15.5</v>
      </c>
      <c r="Z5151" s="2" t="str">
        <f>G5151</f>
        <v>e</v>
      </c>
      <c r="AA5151">
        <f>_xlfn.IFNA(VLOOKUP(X5151,'duo-out'!A$2:Q$5000,5,FALSE),E5151+10*(H5151-1)+1+_xlfn.IFNA(VLOOKUP(D5151,states!A$2:C$10,3,FALSE),1))</f>
        <v>251</v>
      </c>
      <c r="AB5151" t="str">
        <f>IF(V5151="","",V5151)</f>
        <v/>
      </c>
      <c r="AC5151" s="2" t="str">
        <f>_xlfn.IFNA(VLOOKUP(D5151,states!A$2:C$10,2,FALSE),"XX")</f>
        <v>A</v>
      </c>
      <c r="AD5151">
        <f>E5151</f>
        <v>0</v>
      </c>
      <c r="AE5151">
        <f>_xlfn.IFNA(VLOOKUP(D5151,states!A$2:D$10,4,FALSE),0)</f>
        <v>2</v>
      </c>
      <c r="AF5151">
        <v>0.5</v>
      </c>
      <c r="AG5151">
        <f>IF(AE5151=0,AF5151,IF(AE5151=1,IF(F5151=0.5,0.5,IF(H5151=1,0.5,1.5)),IF(F5151=0.5,0.5,IF(H5151=1,2.5,1.5))))</f>
        <v>2.5</v>
      </c>
      <c r="AH5151" s="7">
        <f>IF(AC5151="XX",0,1/C5151^(1/5)*IF(E5151=0,100,1)/(E5151+1)^(1/4))</f>
        <v>245.9558678990708</v>
      </c>
    </row>
    <row r="5152" spans="1:34">
      <c r="A5152">
        <v>3156</v>
      </c>
      <c r="B5152" s="1">
        <v>23662.751</v>
      </c>
      <c r="C5152" s="6">
        <v>3.3689999999999998E-2</v>
      </c>
      <c r="D5152" t="s">
        <v>3</v>
      </c>
      <c r="E5152">
        <v>0</v>
      </c>
      <c r="F5152">
        <v>15.5</v>
      </c>
      <c r="G5152" t="s">
        <v>1</v>
      </c>
      <c r="H5152">
        <v>1</v>
      </c>
      <c r="I5152" t="s">
        <v>0</v>
      </c>
      <c r="J5152">
        <v>0</v>
      </c>
      <c r="K5152">
        <v>14.5</v>
      </c>
      <c r="L5152" t="s">
        <v>1</v>
      </c>
      <c r="M5152">
        <v>1</v>
      </c>
      <c r="N5152" t="s">
        <v>3212</v>
      </c>
      <c r="O5152">
        <v>1</v>
      </c>
      <c r="P5152" t="str">
        <f>D5152&amp;"-"&amp;F5152&amp;"-"&amp;G5152&amp;"-"&amp;E5152&amp;"-"&amp;H5152</f>
        <v>A2Delta-15.5-e-0-1</v>
      </c>
      <c r="Q5152" t="str">
        <f>I5152&amp;"-"&amp;K5152&amp;"-"&amp;L5152&amp;"-"&amp;J5152&amp;"-"&amp;M5152</f>
        <v>X2Pi-14.5-e-0-1</v>
      </c>
      <c r="R5152">
        <f>B5152+S5152</f>
        <v>26569.361760218002</v>
      </c>
      <c r="S5152">
        <f>_xlfn.IFNA(VLOOKUP(Q5152,'MARVEL-X'!A$2:I$1400,7,FALSE),VLOOKUP(Q5152,MARVEL!A$2:J$1522,10,FALSE))</f>
        <v>2906.610760218</v>
      </c>
      <c r="T5152">
        <f>IF(P5152=P5151,R5152+T5151,R5152)</f>
        <v>53138.747993737998</v>
      </c>
      <c r="U5152">
        <f>IF(P5152=P5151,1+U5151,1)</f>
        <v>2</v>
      </c>
      <c r="V5152" t="str">
        <f t="shared" si="80"/>
        <v/>
      </c>
      <c r="W5152" t="str">
        <f>IF(V5152="","",IF(ABS(V5152-R5152)&gt;W$1,ABS(V5152-R5152),""))</f>
        <v/>
      </c>
      <c r="X5152" t="str">
        <f>Y5152&amp;"-"&amp;Z5152&amp;"-"&amp;AC5152&amp;"-"&amp;AD5152&amp;"-"&amp;AG5152</f>
        <v>15.5-e-A-0-2.5</v>
      </c>
      <c r="Y5152">
        <f>F5152</f>
        <v>15.5</v>
      </c>
      <c r="Z5152" s="2" t="str">
        <f>G5152</f>
        <v>e</v>
      </c>
      <c r="AA5152">
        <f>_xlfn.IFNA(VLOOKUP(X5152,'duo-out'!A$2:Q$5000,5,FALSE),E5152+10*(H5152-1)+1+_xlfn.IFNA(VLOOKUP(D5152,states!A$2:C$10,3,FALSE),1))</f>
        <v>251</v>
      </c>
      <c r="AB5152" t="str">
        <f>IF(V5152="","",V5152)</f>
        <v/>
      </c>
      <c r="AC5152" s="2" t="str">
        <f>_xlfn.IFNA(VLOOKUP(D5152,states!A$2:C$10,2,FALSE),"XX")</f>
        <v>A</v>
      </c>
      <c r="AD5152">
        <f>E5152</f>
        <v>0</v>
      </c>
      <c r="AE5152">
        <f>_xlfn.IFNA(VLOOKUP(D5152,states!A$2:D$10,4,FALSE),0)</f>
        <v>2</v>
      </c>
      <c r="AF5152">
        <v>0.5</v>
      </c>
      <c r="AG5152">
        <f>IF(AE5152=0,AF5152,IF(AE5152=1,IF(F5152=0.5,0.5,IF(H5152=1,0.5,1.5)),IF(F5152=0.5,0.5,IF(H5152=1,2.5,1.5))))</f>
        <v>2.5</v>
      </c>
      <c r="AH5152" s="7">
        <f>IF(AC5152="XX",0,1/C5152^(1/5)*IF(E5152=0,100,1)/(E5152+1)^(1/4))</f>
        <v>197.0152289964841</v>
      </c>
    </row>
    <row r="5153" spans="1:34">
      <c r="A5153">
        <v>3250</v>
      </c>
      <c r="B5153" s="1">
        <v>22824.409899999999</v>
      </c>
      <c r="C5153" s="6">
        <v>2.2200000000000001E-2</v>
      </c>
      <c r="D5153" t="s">
        <v>3</v>
      </c>
      <c r="E5153">
        <v>0</v>
      </c>
      <c r="F5153">
        <v>15.5</v>
      </c>
      <c r="G5153" t="s">
        <v>1</v>
      </c>
      <c r="H5153">
        <v>1</v>
      </c>
      <c r="I5153" t="s">
        <v>0</v>
      </c>
      <c r="J5153">
        <v>0</v>
      </c>
      <c r="K5153">
        <v>16.5</v>
      </c>
      <c r="L5153" t="s">
        <v>1</v>
      </c>
      <c r="M5153">
        <v>1</v>
      </c>
      <c r="N5153" t="s">
        <v>3306</v>
      </c>
      <c r="O5153">
        <v>1</v>
      </c>
      <c r="P5153" t="str">
        <f>D5153&amp;"-"&amp;F5153&amp;"-"&amp;G5153&amp;"-"&amp;E5153&amp;"-"&amp;H5153</f>
        <v>A2Delta-15.5-e-0-1</v>
      </c>
      <c r="Q5153" t="str">
        <f>I5153&amp;"-"&amp;K5153&amp;"-"&amp;L5153&amp;"-"&amp;J5153&amp;"-"&amp;M5153</f>
        <v>X2Pi-16.5-e-0-1</v>
      </c>
      <c r="R5153">
        <f>B5153+S5153</f>
        <v>26569.357660218</v>
      </c>
      <c r="S5153">
        <f>_xlfn.IFNA(VLOOKUP(Q5153,'MARVEL-X'!A$2:I$1400,7,FALSE),VLOOKUP(Q5153,MARVEL!A$2:J$1522,10,FALSE))</f>
        <v>3744.947760218</v>
      </c>
      <c r="T5153">
        <f>IF(P5153=P5152,R5153+T5152,R5153)</f>
        <v>79708.105653955994</v>
      </c>
      <c r="U5153">
        <f>IF(P5153=P5152,1+U5152,1)</f>
        <v>3</v>
      </c>
      <c r="V5153" t="str">
        <f t="shared" si="80"/>
        <v/>
      </c>
      <c r="W5153" t="str">
        <f>IF(V5153="","",IF(ABS(V5153-R5153)&gt;W$1,ABS(V5153-R5153),""))</f>
        <v/>
      </c>
      <c r="X5153" t="str">
        <f>Y5153&amp;"-"&amp;Z5153&amp;"-"&amp;AC5153&amp;"-"&amp;AD5153&amp;"-"&amp;AG5153</f>
        <v>15.5-e-A-0-2.5</v>
      </c>
      <c r="Y5153">
        <f>F5153</f>
        <v>15.5</v>
      </c>
      <c r="Z5153" s="2" t="str">
        <f>G5153</f>
        <v>e</v>
      </c>
      <c r="AA5153">
        <f>_xlfn.IFNA(VLOOKUP(X5153,'duo-out'!A$2:Q$5000,5,FALSE),E5153+10*(H5153-1)+1+_xlfn.IFNA(VLOOKUP(D5153,states!A$2:C$10,3,FALSE),1))</f>
        <v>251</v>
      </c>
      <c r="AB5153" t="str">
        <f>IF(V5153="","",V5153)</f>
        <v/>
      </c>
      <c r="AC5153" s="2" t="str">
        <f>_xlfn.IFNA(VLOOKUP(D5153,states!A$2:C$10,2,FALSE),"XX")</f>
        <v>A</v>
      </c>
      <c r="AD5153">
        <f>E5153</f>
        <v>0</v>
      </c>
      <c r="AE5153">
        <f>_xlfn.IFNA(VLOOKUP(D5153,states!A$2:D$10,4,FALSE),0)</f>
        <v>2</v>
      </c>
      <c r="AF5153">
        <v>0.5</v>
      </c>
      <c r="AG5153">
        <f>IF(AE5153=0,AF5153,IF(AE5153=1,IF(F5153=0.5,0.5,IF(H5153=1,0.5,1.5)),IF(F5153=0.5,0.5,IF(H5153=1,2.5,1.5))))</f>
        <v>2.5</v>
      </c>
      <c r="AH5153" s="7">
        <f>IF(AC5153="XX",0,1/C5153^(1/5)*IF(E5153=0,100,1)/(E5153+1)^(1/4))</f>
        <v>214.15558509358462</v>
      </c>
    </row>
    <row r="5154" spans="1:34">
      <c r="A5154">
        <v>2651</v>
      </c>
      <c r="B5154" s="1">
        <v>23263.961599999999</v>
      </c>
      <c r="C5154" s="6">
        <v>8.0110000000000008E-3</v>
      </c>
      <c r="D5154" t="s">
        <v>3</v>
      </c>
      <c r="E5154">
        <v>0</v>
      </c>
      <c r="F5154">
        <v>15.5</v>
      </c>
      <c r="G5154" t="s">
        <v>1</v>
      </c>
      <c r="H5154">
        <v>1</v>
      </c>
      <c r="I5154" t="s">
        <v>0</v>
      </c>
      <c r="J5154">
        <v>0</v>
      </c>
      <c r="K5154">
        <v>15.5</v>
      </c>
      <c r="L5154" t="s">
        <v>2</v>
      </c>
      <c r="M5154">
        <v>1</v>
      </c>
      <c r="N5154" t="s">
        <v>2707</v>
      </c>
      <c r="O5154">
        <v>1</v>
      </c>
      <c r="P5154" t="str">
        <f>D5154&amp;"-"&amp;F5154&amp;"-"&amp;G5154&amp;"-"&amp;E5154&amp;"-"&amp;H5154</f>
        <v>A2Delta-15.5-e-0-1</v>
      </c>
      <c r="Q5154" t="str">
        <f>I5154&amp;"-"&amp;K5154&amp;"-"&amp;L5154&amp;"-"&amp;J5154&amp;"-"&amp;M5154</f>
        <v>X2Pi-15.5-f-0-1</v>
      </c>
      <c r="R5154">
        <f>B5154+S5154</f>
        <v>26569.386433519998</v>
      </c>
      <c r="S5154">
        <f>_xlfn.IFNA(VLOOKUP(Q5154,'MARVEL-X'!A$2:I$1400,7,FALSE),VLOOKUP(Q5154,MARVEL!A$2:J$1522,10,FALSE))</f>
        <v>3305.42483352</v>
      </c>
      <c r="T5154">
        <f>IF(P5154=P5153,R5154+T5153,R5154)</f>
        <v>106277.49208747598</v>
      </c>
      <c r="U5154">
        <f>IF(P5154=P5153,1+U5153,1)</f>
        <v>4</v>
      </c>
      <c r="V5154" t="str">
        <f t="shared" si="80"/>
        <v/>
      </c>
      <c r="W5154" t="str">
        <f>IF(V5154="","",IF(ABS(V5154-R5154)&gt;W$1,ABS(V5154-R5154),""))</f>
        <v/>
      </c>
      <c r="X5154" t="str">
        <f>Y5154&amp;"-"&amp;Z5154&amp;"-"&amp;AC5154&amp;"-"&amp;AD5154&amp;"-"&amp;AG5154</f>
        <v>15.5-e-A-0-2.5</v>
      </c>
      <c r="Y5154">
        <f>F5154</f>
        <v>15.5</v>
      </c>
      <c r="Z5154" s="2" t="str">
        <f>G5154</f>
        <v>e</v>
      </c>
      <c r="AA5154">
        <f>_xlfn.IFNA(VLOOKUP(X5154,'duo-out'!A$2:Q$5000,5,FALSE),E5154+10*(H5154-1)+1+_xlfn.IFNA(VLOOKUP(D5154,states!A$2:C$10,3,FALSE),1))</f>
        <v>251</v>
      </c>
      <c r="AB5154" t="str">
        <f>IF(V5154="","",V5154)</f>
        <v/>
      </c>
      <c r="AC5154" s="2" t="str">
        <f>_xlfn.IFNA(VLOOKUP(D5154,states!A$2:C$10,2,FALSE),"XX")</f>
        <v>A</v>
      </c>
      <c r="AD5154">
        <f>E5154</f>
        <v>0</v>
      </c>
      <c r="AE5154">
        <f>_xlfn.IFNA(VLOOKUP(D5154,states!A$2:D$10,4,FALSE),0)</f>
        <v>2</v>
      </c>
      <c r="AF5154">
        <v>0.5</v>
      </c>
      <c r="AG5154">
        <f>IF(AE5154=0,AF5154,IF(AE5154=1,IF(F5154=0.5,0.5,IF(H5154=1,0.5,1.5)),IF(F5154=0.5,0.5,IF(H5154=1,2.5,1.5))))</f>
        <v>2.5</v>
      </c>
      <c r="AH5154" s="7">
        <f>IF(AC5154="XX",0,1/C5154^(1/5)*IF(E5154=0,100,1)/(E5154+1)^(1/4))</f>
        <v>262.58061045508526</v>
      </c>
    </row>
    <row r="5155" spans="1:34">
      <c r="A5155">
        <v>2710</v>
      </c>
      <c r="B5155" s="1">
        <v>22824.4509</v>
      </c>
      <c r="C5155" s="6">
        <v>2.741E-2</v>
      </c>
      <c r="D5155" t="s">
        <v>3</v>
      </c>
      <c r="E5155">
        <v>0</v>
      </c>
      <c r="F5155">
        <v>15.5</v>
      </c>
      <c r="G5155" t="s">
        <v>1</v>
      </c>
      <c r="H5155">
        <v>1</v>
      </c>
      <c r="I5155" t="s">
        <v>0</v>
      </c>
      <c r="J5155">
        <v>0</v>
      </c>
      <c r="K5155">
        <v>16.5</v>
      </c>
      <c r="L5155" t="s">
        <v>1</v>
      </c>
      <c r="M5155">
        <v>1</v>
      </c>
      <c r="N5155" t="s">
        <v>2766</v>
      </c>
      <c r="O5155">
        <v>1</v>
      </c>
      <c r="P5155" t="str">
        <f>D5155&amp;"-"&amp;F5155&amp;"-"&amp;G5155&amp;"-"&amp;E5155&amp;"-"&amp;H5155</f>
        <v>A2Delta-15.5-e-0-1</v>
      </c>
      <c r="Q5155" t="str">
        <f>I5155&amp;"-"&amp;K5155&amp;"-"&amp;L5155&amp;"-"&amp;J5155&amp;"-"&amp;M5155</f>
        <v>X2Pi-16.5-e-0-1</v>
      </c>
      <c r="R5155">
        <f>B5155+S5155</f>
        <v>26569.398660218001</v>
      </c>
      <c r="S5155">
        <f>_xlfn.IFNA(VLOOKUP(Q5155,'MARVEL-X'!A$2:I$1400,7,FALSE),VLOOKUP(Q5155,MARVEL!A$2:J$1522,10,FALSE))</f>
        <v>3744.947760218</v>
      </c>
      <c r="T5155">
        <f>IF(P5155=P5154,R5155+T5154,R5155)</f>
        <v>132846.89074769398</v>
      </c>
      <c r="U5155">
        <f>IF(P5155=P5154,1+U5154,1)</f>
        <v>5</v>
      </c>
      <c r="V5155" t="str">
        <f t="shared" si="80"/>
        <v/>
      </c>
      <c r="W5155" t="str">
        <f>IF(V5155="","",IF(ABS(V5155-R5155)&gt;W$1,ABS(V5155-R5155),""))</f>
        <v/>
      </c>
      <c r="X5155" t="str">
        <f>Y5155&amp;"-"&amp;Z5155&amp;"-"&amp;AC5155&amp;"-"&amp;AD5155&amp;"-"&amp;AG5155</f>
        <v>15.5-e-A-0-2.5</v>
      </c>
      <c r="Y5155">
        <f>F5155</f>
        <v>15.5</v>
      </c>
      <c r="Z5155" s="2" t="str">
        <f>G5155</f>
        <v>e</v>
      </c>
      <c r="AA5155">
        <f>_xlfn.IFNA(VLOOKUP(X5155,'duo-out'!A$2:Q$5000,5,FALSE),E5155+10*(H5155-1)+1+_xlfn.IFNA(VLOOKUP(D5155,states!A$2:C$10,3,FALSE),1))</f>
        <v>251</v>
      </c>
      <c r="AB5155" t="str">
        <f>IF(V5155="","",V5155)</f>
        <v/>
      </c>
      <c r="AC5155" s="2" t="str">
        <f>_xlfn.IFNA(VLOOKUP(D5155,states!A$2:C$10,2,FALSE),"XX")</f>
        <v>A</v>
      </c>
      <c r="AD5155">
        <f>E5155</f>
        <v>0</v>
      </c>
      <c r="AE5155">
        <f>_xlfn.IFNA(VLOOKUP(D5155,states!A$2:D$10,4,FALSE),0)</f>
        <v>2</v>
      </c>
      <c r="AF5155">
        <v>0.5</v>
      </c>
      <c r="AG5155">
        <f>IF(AE5155=0,AF5155,IF(AE5155=1,IF(F5155=0.5,0.5,IF(H5155=1,0.5,1.5)),IF(F5155=0.5,0.5,IF(H5155=1,2.5,1.5))))</f>
        <v>2.5</v>
      </c>
      <c r="AH5155" s="7">
        <f>IF(AC5155="XX",0,1/C5155^(1/5)*IF(E5155=0,100,1)/(E5155+1)^(1/4))</f>
        <v>205.3138244839663</v>
      </c>
    </row>
    <row r="5156" spans="1:34">
      <c r="A5156">
        <v>2672</v>
      </c>
      <c r="B5156" s="1">
        <v>23662.789499999999</v>
      </c>
      <c r="C5156" s="6">
        <v>1.6049999999999998E-2</v>
      </c>
      <c r="D5156" t="s">
        <v>3</v>
      </c>
      <c r="E5156">
        <v>0</v>
      </c>
      <c r="F5156">
        <v>15.5</v>
      </c>
      <c r="G5156" t="s">
        <v>1</v>
      </c>
      <c r="H5156">
        <v>1</v>
      </c>
      <c r="I5156" t="s">
        <v>0</v>
      </c>
      <c r="J5156">
        <v>0</v>
      </c>
      <c r="K5156">
        <v>14.5</v>
      </c>
      <c r="L5156" t="s">
        <v>1</v>
      </c>
      <c r="M5156">
        <v>1</v>
      </c>
      <c r="N5156" t="s">
        <v>2728</v>
      </c>
      <c r="O5156">
        <v>1</v>
      </c>
      <c r="P5156" t="str">
        <f>D5156&amp;"-"&amp;F5156&amp;"-"&amp;G5156&amp;"-"&amp;E5156&amp;"-"&amp;H5156</f>
        <v>A2Delta-15.5-e-0-1</v>
      </c>
      <c r="Q5156" t="str">
        <f>I5156&amp;"-"&amp;K5156&amp;"-"&amp;L5156&amp;"-"&amp;J5156&amp;"-"&amp;M5156</f>
        <v>X2Pi-14.5-e-0-1</v>
      </c>
      <c r="R5156">
        <f>B5156+S5156</f>
        <v>26569.400260217997</v>
      </c>
      <c r="S5156">
        <f>_xlfn.IFNA(VLOOKUP(Q5156,'MARVEL-X'!A$2:I$1400,7,FALSE),VLOOKUP(Q5156,MARVEL!A$2:J$1522,10,FALSE))</f>
        <v>2906.610760218</v>
      </c>
      <c r="T5156">
        <f>IF(P5156=P5155,R5156+T5155,R5156)</f>
        <v>159416.29100791196</v>
      </c>
      <c r="U5156">
        <f>IF(P5156=P5155,1+U5155,1)</f>
        <v>6</v>
      </c>
      <c r="V5156" t="str">
        <f t="shared" si="80"/>
        <v/>
      </c>
      <c r="W5156" t="str">
        <f>IF(V5156="","",IF(ABS(V5156-R5156)&gt;W$1,ABS(V5156-R5156),""))</f>
        <v/>
      </c>
      <c r="X5156" t="str">
        <f>Y5156&amp;"-"&amp;Z5156&amp;"-"&amp;AC5156&amp;"-"&amp;AD5156&amp;"-"&amp;AG5156</f>
        <v>15.5-e-A-0-2.5</v>
      </c>
      <c r="Y5156">
        <f>F5156</f>
        <v>15.5</v>
      </c>
      <c r="Z5156" s="2" t="str">
        <f>G5156</f>
        <v>e</v>
      </c>
      <c r="AA5156">
        <f>_xlfn.IFNA(VLOOKUP(X5156,'duo-out'!A$2:Q$5000,5,FALSE),E5156+10*(H5156-1)+1+_xlfn.IFNA(VLOOKUP(D5156,states!A$2:C$10,3,FALSE),1))</f>
        <v>251</v>
      </c>
      <c r="AB5156" t="str">
        <f>IF(V5156="","",V5156)</f>
        <v/>
      </c>
      <c r="AC5156" s="2" t="str">
        <f>_xlfn.IFNA(VLOOKUP(D5156,states!A$2:C$10,2,FALSE),"XX")</f>
        <v>A</v>
      </c>
      <c r="AD5156">
        <f>E5156</f>
        <v>0</v>
      </c>
      <c r="AE5156">
        <f>_xlfn.IFNA(VLOOKUP(D5156,states!A$2:D$10,4,FALSE),0)</f>
        <v>2</v>
      </c>
      <c r="AF5156">
        <v>0.5</v>
      </c>
      <c r="AG5156">
        <f>IF(AE5156=0,AF5156,IF(AE5156=1,IF(F5156=0.5,0.5,IF(H5156=1,0.5,1.5)),IF(F5156=0.5,0.5,IF(H5156=1,2.5,1.5))))</f>
        <v>2.5</v>
      </c>
      <c r="AH5156" s="7">
        <f>IF(AC5156="XX",0,1/C5156^(1/5)*IF(E5156=0,100,1)/(E5156+1)^(1/4))</f>
        <v>228.5098854745888</v>
      </c>
    </row>
    <row r="5157" spans="1:34">
      <c r="A5157">
        <v>5337</v>
      </c>
      <c r="B5157" s="1">
        <v>23263.944</v>
      </c>
      <c r="C5157" s="6">
        <v>0.05</v>
      </c>
      <c r="D5157" t="s">
        <v>3</v>
      </c>
      <c r="E5157">
        <v>0</v>
      </c>
      <c r="F5157">
        <v>15.5</v>
      </c>
      <c r="G5157" t="s">
        <v>1</v>
      </c>
      <c r="H5157">
        <v>1</v>
      </c>
      <c r="I5157" t="s">
        <v>0</v>
      </c>
      <c r="J5157">
        <v>0</v>
      </c>
      <c r="K5157">
        <v>15.5</v>
      </c>
      <c r="L5157" t="s">
        <v>2</v>
      </c>
      <c r="M5157">
        <v>1</v>
      </c>
      <c r="N5157" t="s">
        <v>5393</v>
      </c>
      <c r="O5157">
        <v>1</v>
      </c>
      <c r="P5157" t="str">
        <f>D5157&amp;"-"&amp;F5157&amp;"-"&amp;G5157&amp;"-"&amp;E5157&amp;"-"&amp;H5157</f>
        <v>A2Delta-15.5-e-0-1</v>
      </c>
      <c r="Q5157" t="str">
        <f>I5157&amp;"-"&amp;K5157&amp;"-"&amp;L5157&amp;"-"&amp;J5157&amp;"-"&amp;M5157</f>
        <v>X2Pi-15.5-f-0-1</v>
      </c>
      <c r="R5157">
        <f>B5157+S5157</f>
        <v>26569.368833519999</v>
      </c>
      <c r="S5157">
        <f>_xlfn.IFNA(VLOOKUP(Q5157,'MARVEL-X'!A$2:I$1400,7,FALSE),VLOOKUP(Q5157,MARVEL!A$2:J$1522,10,FALSE))</f>
        <v>3305.42483352</v>
      </c>
      <c r="T5157">
        <f>IF(P5157=P5156,R5157+T5156,R5157)</f>
        <v>185985.65984143195</v>
      </c>
      <c r="U5157">
        <f>IF(P5157=P5156,1+U5156,1)</f>
        <v>7</v>
      </c>
      <c r="V5157" t="str">
        <f t="shared" si="80"/>
        <v/>
      </c>
      <c r="W5157" t="str">
        <f>IF(V5157="","",IF(ABS(V5157-R5157)&gt;W$1,ABS(V5157-R5157),""))</f>
        <v/>
      </c>
      <c r="X5157" t="str">
        <f>Y5157&amp;"-"&amp;Z5157&amp;"-"&amp;AC5157&amp;"-"&amp;AD5157&amp;"-"&amp;AG5157</f>
        <v>15.5-e-A-0-2.5</v>
      </c>
      <c r="Y5157">
        <f>F5157</f>
        <v>15.5</v>
      </c>
      <c r="Z5157" s="2" t="str">
        <f>G5157</f>
        <v>e</v>
      </c>
      <c r="AA5157">
        <f>_xlfn.IFNA(VLOOKUP(X5157,'duo-out'!A$2:Q$5000,5,FALSE),E5157+10*(H5157-1)+1+_xlfn.IFNA(VLOOKUP(D5157,states!A$2:C$10,3,FALSE),1))</f>
        <v>251</v>
      </c>
      <c r="AB5157" t="str">
        <f>IF(V5157="","",V5157)</f>
        <v/>
      </c>
      <c r="AC5157" s="2" t="str">
        <f>_xlfn.IFNA(VLOOKUP(D5157,states!A$2:C$10,2,FALSE),"XX")</f>
        <v>A</v>
      </c>
      <c r="AD5157">
        <f>E5157</f>
        <v>0</v>
      </c>
      <c r="AE5157">
        <f>_xlfn.IFNA(VLOOKUP(D5157,states!A$2:D$10,4,FALSE),0)</f>
        <v>2</v>
      </c>
      <c r="AF5157">
        <v>0.5</v>
      </c>
      <c r="AG5157">
        <f>IF(AE5157=0,AF5157,IF(AE5157=1,IF(F5157=0.5,0.5,IF(H5157=1,0.5,1.5)),IF(F5157=0.5,0.5,IF(H5157=1,2.5,1.5))))</f>
        <v>2.5</v>
      </c>
      <c r="AH5157" s="7">
        <f>IF(AC5157="XX",0,1/C5157^(1/5)*IF(E5157=0,100,1)/(E5157+1)^(1/4))</f>
        <v>182.05642030260799</v>
      </c>
    </row>
    <row r="5158" spans="1:34">
      <c r="A5158">
        <v>5274</v>
      </c>
      <c r="B5158" s="1">
        <v>23662.777999999998</v>
      </c>
      <c r="C5158" s="6">
        <v>0.05</v>
      </c>
      <c r="D5158" t="s">
        <v>3</v>
      </c>
      <c r="E5158">
        <v>0</v>
      </c>
      <c r="F5158">
        <v>15.5</v>
      </c>
      <c r="G5158" t="s">
        <v>1</v>
      </c>
      <c r="H5158">
        <v>1</v>
      </c>
      <c r="I5158" t="s">
        <v>0</v>
      </c>
      <c r="J5158">
        <v>0</v>
      </c>
      <c r="K5158">
        <v>14.5</v>
      </c>
      <c r="L5158" t="s">
        <v>1</v>
      </c>
      <c r="M5158">
        <v>1</v>
      </c>
      <c r="N5158" t="s">
        <v>5330</v>
      </c>
      <c r="O5158">
        <v>1</v>
      </c>
      <c r="P5158" t="str">
        <f>D5158&amp;"-"&amp;F5158&amp;"-"&amp;G5158&amp;"-"&amp;E5158&amp;"-"&amp;H5158</f>
        <v>A2Delta-15.5-e-0-1</v>
      </c>
      <c r="Q5158" t="str">
        <f>I5158&amp;"-"&amp;K5158&amp;"-"&amp;L5158&amp;"-"&amp;J5158&amp;"-"&amp;M5158</f>
        <v>X2Pi-14.5-e-0-1</v>
      </c>
      <c r="R5158">
        <f>B5158+S5158</f>
        <v>26569.388760217997</v>
      </c>
      <c r="S5158">
        <f>_xlfn.IFNA(VLOOKUP(Q5158,'MARVEL-X'!A$2:I$1400,7,FALSE),VLOOKUP(Q5158,MARVEL!A$2:J$1522,10,FALSE))</f>
        <v>2906.610760218</v>
      </c>
      <c r="T5158">
        <f>IF(P5158=P5157,R5158+T5157,R5158)</f>
        <v>212555.04860164993</v>
      </c>
      <c r="U5158">
        <f>IF(P5158=P5157,1+U5157,1)</f>
        <v>8</v>
      </c>
      <c r="V5158" t="str">
        <f t="shared" si="80"/>
        <v/>
      </c>
      <c r="W5158" t="str">
        <f>IF(V5158="","",IF(ABS(V5158-R5158)&gt;W$1,ABS(V5158-R5158),""))</f>
        <v/>
      </c>
      <c r="X5158" t="str">
        <f>Y5158&amp;"-"&amp;Z5158&amp;"-"&amp;AC5158&amp;"-"&amp;AD5158&amp;"-"&amp;AG5158</f>
        <v>15.5-e-A-0-2.5</v>
      </c>
      <c r="Y5158">
        <f>F5158</f>
        <v>15.5</v>
      </c>
      <c r="Z5158" s="2" t="str">
        <f>G5158</f>
        <v>e</v>
      </c>
      <c r="AA5158">
        <f>_xlfn.IFNA(VLOOKUP(X5158,'duo-out'!A$2:Q$5000,5,FALSE),E5158+10*(H5158-1)+1+_xlfn.IFNA(VLOOKUP(D5158,states!A$2:C$10,3,FALSE),1))</f>
        <v>251</v>
      </c>
      <c r="AB5158" t="str">
        <f>IF(V5158="","",V5158)</f>
        <v/>
      </c>
      <c r="AC5158" s="2" t="str">
        <f>_xlfn.IFNA(VLOOKUP(D5158,states!A$2:C$10,2,FALSE),"XX")</f>
        <v>A</v>
      </c>
      <c r="AD5158">
        <f>E5158</f>
        <v>0</v>
      </c>
      <c r="AE5158">
        <f>_xlfn.IFNA(VLOOKUP(D5158,states!A$2:D$10,4,FALSE),0)</f>
        <v>2</v>
      </c>
      <c r="AF5158">
        <v>0.5</v>
      </c>
      <c r="AG5158">
        <f>IF(AE5158=0,AF5158,IF(AE5158=1,IF(F5158=0.5,0.5,IF(H5158=1,0.5,1.5)),IF(F5158=0.5,0.5,IF(H5158=1,2.5,1.5))))</f>
        <v>2.5</v>
      </c>
      <c r="AH5158" s="7">
        <f>IF(AC5158="XX",0,1/C5158^(1/5)*IF(E5158=0,100,1)/(E5158+1)^(1/4))</f>
        <v>182.05642030260799</v>
      </c>
    </row>
    <row r="5159" spans="1:34">
      <c r="A5159">
        <v>703</v>
      </c>
      <c r="B5159" s="1">
        <v>22824.21</v>
      </c>
      <c r="C5159" s="6">
        <v>0.2316</v>
      </c>
      <c r="D5159" t="s">
        <v>3</v>
      </c>
      <c r="E5159">
        <v>0</v>
      </c>
      <c r="F5159">
        <v>15.5</v>
      </c>
      <c r="G5159" t="s">
        <v>1</v>
      </c>
      <c r="H5159">
        <v>1</v>
      </c>
      <c r="I5159" t="s">
        <v>0</v>
      </c>
      <c r="J5159">
        <v>0</v>
      </c>
      <c r="K5159">
        <v>16.5</v>
      </c>
      <c r="L5159" t="s">
        <v>1</v>
      </c>
      <c r="M5159">
        <v>1</v>
      </c>
      <c r="N5159" t="s">
        <v>759</v>
      </c>
      <c r="O5159">
        <v>1</v>
      </c>
      <c r="P5159" t="str">
        <f>D5159&amp;"-"&amp;F5159&amp;"-"&amp;G5159&amp;"-"&amp;E5159&amp;"-"&amp;H5159</f>
        <v>A2Delta-15.5-e-0-1</v>
      </c>
      <c r="Q5159" t="str">
        <f>I5159&amp;"-"&amp;K5159&amp;"-"&amp;L5159&amp;"-"&amp;J5159&amp;"-"&amp;M5159</f>
        <v>X2Pi-16.5-e-0-1</v>
      </c>
      <c r="R5159">
        <f>B5159+S5159</f>
        <v>26569.157760218</v>
      </c>
      <c r="S5159">
        <f>_xlfn.IFNA(VLOOKUP(Q5159,'MARVEL-X'!A$2:I$1400,7,FALSE),VLOOKUP(Q5159,MARVEL!A$2:J$1522,10,FALSE))</f>
        <v>3744.947760218</v>
      </c>
      <c r="T5159">
        <f>IF(P5159=P5158,R5159+T5158,R5159)</f>
        <v>239124.20636186792</v>
      </c>
      <c r="U5159">
        <f>IF(P5159=P5158,1+U5158,1)</f>
        <v>9</v>
      </c>
      <c r="V5159" t="str">
        <f t="shared" si="80"/>
        <v/>
      </c>
      <c r="W5159" t="str">
        <f>IF(V5159="","",IF(ABS(V5159-R5159)&gt;W$1,ABS(V5159-R5159),""))</f>
        <v/>
      </c>
      <c r="X5159" t="str">
        <f>Y5159&amp;"-"&amp;Z5159&amp;"-"&amp;AC5159&amp;"-"&amp;AD5159&amp;"-"&amp;AG5159</f>
        <v>15.5-e-A-0-2.5</v>
      </c>
      <c r="Y5159">
        <f>F5159</f>
        <v>15.5</v>
      </c>
      <c r="Z5159" s="2" t="str">
        <f>G5159</f>
        <v>e</v>
      </c>
      <c r="AA5159">
        <f>_xlfn.IFNA(VLOOKUP(X5159,'duo-out'!A$2:Q$5000,5,FALSE),E5159+10*(H5159-1)+1+_xlfn.IFNA(VLOOKUP(D5159,states!A$2:C$10,3,FALSE),1))</f>
        <v>251</v>
      </c>
      <c r="AB5159" t="str">
        <f>IF(V5159="","",V5159)</f>
        <v/>
      </c>
      <c r="AC5159" s="2" t="str">
        <f>_xlfn.IFNA(VLOOKUP(D5159,states!A$2:C$10,2,FALSE),"XX")</f>
        <v>A</v>
      </c>
      <c r="AD5159">
        <f>E5159</f>
        <v>0</v>
      </c>
      <c r="AE5159">
        <f>_xlfn.IFNA(VLOOKUP(D5159,states!A$2:D$10,4,FALSE),0)</f>
        <v>2</v>
      </c>
      <c r="AF5159">
        <v>0.5</v>
      </c>
      <c r="AG5159">
        <f>IF(AE5159=0,AF5159,IF(AE5159=1,IF(F5159=0.5,0.5,IF(H5159=1,0.5,1.5)),IF(F5159=0.5,0.5,IF(H5159=1,2.5,1.5))))</f>
        <v>2.5</v>
      </c>
      <c r="AH5159" s="7">
        <f>IF(AC5159="XX",0,1/C5159^(1/5)*IF(E5159=0,100,1)/(E5159+1)^(1/4))</f>
        <v>133.98379940037964</v>
      </c>
    </row>
    <row r="5160" spans="1:34">
      <c r="A5160">
        <v>674</v>
      </c>
      <c r="B5160" s="1">
        <v>23263.96</v>
      </c>
      <c r="C5160" s="6">
        <v>0.05</v>
      </c>
      <c r="D5160" t="s">
        <v>3</v>
      </c>
      <c r="E5160">
        <v>0</v>
      </c>
      <c r="F5160">
        <v>15.5</v>
      </c>
      <c r="G5160" t="s">
        <v>1</v>
      </c>
      <c r="H5160">
        <v>1</v>
      </c>
      <c r="I5160" t="s">
        <v>0</v>
      </c>
      <c r="J5160">
        <v>0</v>
      </c>
      <c r="K5160">
        <v>15.5</v>
      </c>
      <c r="L5160" t="s">
        <v>2</v>
      </c>
      <c r="M5160">
        <v>1</v>
      </c>
      <c r="N5160" t="s">
        <v>730</v>
      </c>
      <c r="O5160">
        <v>1</v>
      </c>
      <c r="P5160" t="str">
        <f>D5160&amp;"-"&amp;F5160&amp;"-"&amp;G5160&amp;"-"&amp;E5160&amp;"-"&amp;H5160</f>
        <v>A2Delta-15.5-e-0-1</v>
      </c>
      <c r="Q5160" t="str">
        <f>I5160&amp;"-"&amp;K5160&amp;"-"&amp;L5160&amp;"-"&amp;J5160&amp;"-"&amp;M5160</f>
        <v>X2Pi-15.5-f-0-1</v>
      </c>
      <c r="R5160">
        <f>B5160+S5160</f>
        <v>26569.384833519998</v>
      </c>
      <c r="S5160">
        <f>_xlfn.IFNA(VLOOKUP(Q5160,'MARVEL-X'!A$2:I$1400,7,FALSE),VLOOKUP(Q5160,MARVEL!A$2:J$1522,10,FALSE))</f>
        <v>3305.42483352</v>
      </c>
      <c r="T5160">
        <f>IF(P5160=P5159,R5160+T5159,R5160)</f>
        <v>265693.59119538794</v>
      </c>
      <c r="U5160">
        <f>IF(P5160=P5159,1+U5159,1)</f>
        <v>10</v>
      </c>
      <c r="V5160" t="str">
        <f t="shared" si="80"/>
        <v/>
      </c>
      <c r="W5160" t="str">
        <f>IF(V5160="","",IF(ABS(V5160-R5160)&gt;W$1,ABS(V5160-R5160),""))</f>
        <v/>
      </c>
      <c r="X5160" t="str">
        <f>Y5160&amp;"-"&amp;Z5160&amp;"-"&amp;AC5160&amp;"-"&amp;AD5160&amp;"-"&amp;AG5160</f>
        <v>15.5-e-A-0-2.5</v>
      </c>
      <c r="Y5160">
        <f>F5160</f>
        <v>15.5</v>
      </c>
      <c r="Z5160" s="2" t="str">
        <f>G5160</f>
        <v>e</v>
      </c>
      <c r="AA5160">
        <f>_xlfn.IFNA(VLOOKUP(X5160,'duo-out'!A$2:Q$5000,5,FALSE),E5160+10*(H5160-1)+1+_xlfn.IFNA(VLOOKUP(D5160,states!A$2:C$10,3,FALSE),1))</f>
        <v>251</v>
      </c>
      <c r="AB5160" t="str">
        <f>IF(V5160="","",V5160)</f>
        <v/>
      </c>
      <c r="AC5160" s="2" t="str">
        <f>_xlfn.IFNA(VLOOKUP(D5160,states!A$2:C$10,2,FALSE),"XX")</f>
        <v>A</v>
      </c>
      <c r="AD5160">
        <f>E5160</f>
        <v>0</v>
      </c>
      <c r="AE5160">
        <f>_xlfn.IFNA(VLOOKUP(D5160,states!A$2:D$10,4,FALSE),0)</f>
        <v>2</v>
      </c>
      <c r="AF5160">
        <v>0.5</v>
      </c>
      <c r="AG5160">
        <f>IF(AE5160=0,AF5160,IF(AE5160=1,IF(F5160=0.5,0.5,IF(H5160=1,0.5,1.5)),IF(F5160=0.5,0.5,IF(H5160=1,2.5,1.5))))</f>
        <v>2.5</v>
      </c>
      <c r="AH5160" s="7">
        <f>IF(AC5160="XX",0,1/C5160^(1/5)*IF(E5160=0,100,1)/(E5160+1)^(1/4))</f>
        <v>182.05642030260799</v>
      </c>
    </row>
    <row r="5161" spans="1:34">
      <c r="A5161">
        <v>588</v>
      </c>
      <c r="B5161" s="1">
        <v>23662.79</v>
      </c>
      <c r="C5161" s="6">
        <v>0.05</v>
      </c>
      <c r="D5161" t="s">
        <v>3</v>
      </c>
      <c r="E5161">
        <v>0</v>
      </c>
      <c r="F5161">
        <v>15.5</v>
      </c>
      <c r="G5161" t="s">
        <v>1</v>
      </c>
      <c r="H5161">
        <v>1</v>
      </c>
      <c r="I5161" t="s">
        <v>0</v>
      </c>
      <c r="J5161">
        <v>0</v>
      </c>
      <c r="K5161">
        <v>14.5</v>
      </c>
      <c r="L5161" t="s">
        <v>1</v>
      </c>
      <c r="M5161">
        <v>1</v>
      </c>
      <c r="N5161" t="s">
        <v>644</v>
      </c>
      <c r="O5161">
        <v>1</v>
      </c>
      <c r="P5161" t="str">
        <f>D5161&amp;"-"&amp;F5161&amp;"-"&amp;G5161&amp;"-"&amp;E5161&amp;"-"&amp;H5161</f>
        <v>A2Delta-15.5-e-0-1</v>
      </c>
      <c r="Q5161" t="str">
        <f>I5161&amp;"-"&amp;K5161&amp;"-"&amp;L5161&amp;"-"&amp;J5161&amp;"-"&amp;M5161</f>
        <v>X2Pi-14.5-e-0-1</v>
      </c>
      <c r="R5161">
        <f>B5161+S5161</f>
        <v>26569.400760217999</v>
      </c>
      <c r="S5161">
        <f>_xlfn.IFNA(VLOOKUP(Q5161,'MARVEL-X'!A$2:I$1400,7,FALSE),VLOOKUP(Q5161,MARVEL!A$2:J$1522,10,FALSE))</f>
        <v>2906.610760218</v>
      </c>
      <c r="T5161">
        <f>IF(P5161=P5160,R5161+T5160,R5161)</f>
        <v>292262.99195560592</v>
      </c>
      <c r="U5161">
        <f>IF(P5161=P5160,1+U5160,1)</f>
        <v>11</v>
      </c>
      <c r="V5161">
        <f t="shared" si="80"/>
        <v>26569.362905055084</v>
      </c>
      <c r="W5161" t="str">
        <f>IF(V5161="","",IF(ABS(V5161-R5161)&gt;W$1,ABS(V5161-R5161),""))</f>
        <v/>
      </c>
      <c r="X5161" t="str">
        <f>Y5161&amp;"-"&amp;Z5161&amp;"-"&amp;AC5161&amp;"-"&amp;AD5161&amp;"-"&amp;AG5161</f>
        <v>15.5-e-A-0-2.5</v>
      </c>
      <c r="Y5161">
        <f>F5161</f>
        <v>15.5</v>
      </c>
      <c r="Z5161" s="2" t="str">
        <f>G5161</f>
        <v>e</v>
      </c>
      <c r="AA5161">
        <f>_xlfn.IFNA(VLOOKUP(X5161,'duo-out'!A$2:Q$5000,5,FALSE),E5161+10*(H5161-1)+1+_xlfn.IFNA(VLOOKUP(D5161,states!A$2:C$10,3,FALSE),1))</f>
        <v>251</v>
      </c>
      <c r="AB5161">
        <f>IF(V5161="","",V5161)</f>
        <v>26569.362905055084</v>
      </c>
      <c r="AC5161" s="2" t="str">
        <f>_xlfn.IFNA(VLOOKUP(D5161,states!A$2:C$10,2,FALSE),"XX")</f>
        <v>A</v>
      </c>
      <c r="AD5161">
        <f>E5161</f>
        <v>0</v>
      </c>
      <c r="AE5161">
        <f>_xlfn.IFNA(VLOOKUP(D5161,states!A$2:D$10,4,FALSE),0)</f>
        <v>2</v>
      </c>
      <c r="AF5161">
        <v>0.5</v>
      </c>
      <c r="AG5161">
        <f>IF(AE5161=0,AF5161,IF(AE5161=1,IF(F5161=0.5,0.5,IF(H5161=1,0.5,1.5)),IF(F5161=0.5,0.5,IF(H5161=1,2.5,1.5))))</f>
        <v>2.5</v>
      </c>
      <c r="AH5161" s="7">
        <f>IF(AC5161="XX",0,1/C5161^(1/5)*IF(E5161=0,100,1)/(E5161+1)^(1/4))</f>
        <v>182.05642030260799</v>
      </c>
    </row>
    <row r="5162" spans="1:34">
      <c r="A5162">
        <v>3449</v>
      </c>
      <c r="B5162" s="1">
        <v>22821.070800000001</v>
      </c>
      <c r="C5162" s="6">
        <v>5.0000000000000001E-3</v>
      </c>
      <c r="D5162" t="s">
        <v>3</v>
      </c>
      <c r="E5162">
        <v>0</v>
      </c>
      <c r="F5162">
        <v>15.5</v>
      </c>
      <c r="G5162" t="s">
        <v>1</v>
      </c>
      <c r="H5162">
        <v>2</v>
      </c>
      <c r="I5162" t="s">
        <v>0</v>
      </c>
      <c r="J5162">
        <v>0</v>
      </c>
      <c r="K5162">
        <v>16.5</v>
      </c>
      <c r="L5162" t="s">
        <v>1</v>
      </c>
      <c r="M5162">
        <v>2</v>
      </c>
      <c r="N5162" t="s">
        <v>3505</v>
      </c>
      <c r="O5162">
        <v>1</v>
      </c>
      <c r="P5162" t="str">
        <f>D5162&amp;"-"&amp;F5162&amp;"-"&amp;G5162&amp;"-"&amp;E5162&amp;"-"&amp;H5162</f>
        <v>A2Delta-15.5-e-0-2</v>
      </c>
      <c r="Q5162" t="str">
        <f>I5162&amp;"-"&amp;K5162&amp;"-"&amp;L5162&amp;"-"&amp;J5162&amp;"-"&amp;M5162</f>
        <v>X2Pi-16.5-e-0-2</v>
      </c>
      <c r="R5162">
        <f>B5162+S5162</f>
        <v>27010.452569371002</v>
      </c>
      <c r="S5162">
        <f>_xlfn.IFNA(VLOOKUP(Q5162,'MARVEL-X'!A$2:I$1400,7,FALSE),VLOOKUP(Q5162,MARVEL!A$2:J$1522,10,FALSE))</f>
        <v>4189.3817693709998</v>
      </c>
      <c r="T5162">
        <f>IF(P5162=P5161,R5162+T5161,R5162)</f>
        <v>27010.452569371002</v>
      </c>
      <c r="U5162">
        <f>IF(P5162=P5161,1+U5161,1)</f>
        <v>1</v>
      </c>
      <c r="V5162" t="str">
        <f t="shared" si="80"/>
        <v/>
      </c>
      <c r="W5162" t="str">
        <f>IF(V5162="","",IF(ABS(V5162-R5162)&gt;W$1,ABS(V5162-R5162),""))</f>
        <v/>
      </c>
      <c r="X5162" t="str">
        <f>Y5162&amp;"-"&amp;Z5162&amp;"-"&amp;AC5162&amp;"-"&amp;AD5162&amp;"-"&amp;AG5162</f>
        <v>15.5-e-A-0-1.5</v>
      </c>
      <c r="Y5162">
        <f>F5162</f>
        <v>15.5</v>
      </c>
      <c r="Z5162" s="2" t="str">
        <f>G5162</f>
        <v>e</v>
      </c>
      <c r="AA5162">
        <f>_xlfn.IFNA(VLOOKUP(X5162,'duo-out'!A$2:Q$5000,5,FALSE),E5162+10*(H5162-1)+1+_xlfn.IFNA(VLOOKUP(D5162,states!A$2:C$10,3,FALSE),1))</f>
        <v>261</v>
      </c>
      <c r="AB5162" t="str">
        <f>IF(V5162="","",V5162)</f>
        <v/>
      </c>
      <c r="AC5162" s="2" t="str">
        <f>_xlfn.IFNA(VLOOKUP(D5162,states!A$2:C$10,2,FALSE),"XX")</f>
        <v>A</v>
      </c>
      <c r="AD5162">
        <f>E5162</f>
        <v>0</v>
      </c>
      <c r="AE5162">
        <f>_xlfn.IFNA(VLOOKUP(D5162,states!A$2:D$10,4,FALSE),0)</f>
        <v>2</v>
      </c>
      <c r="AF5162">
        <v>0.5</v>
      </c>
      <c r="AG5162">
        <f>IF(AE5162=0,AF5162,IF(AE5162=1,IF(F5162=0.5,0.5,IF(H5162=1,0.5,1.5)),IF(F5162=0.5,0.5,IF(H5162=1,2.5,1.5))))</f>
        <v>1.5</v>
      </c>
      <c r="AH5162" s="7">
        <f>IF(AC5162="XX",0,1/C5162^(1/5)*IF(E5162=0,100,1)/(E5162+1)^(1/4))</f>
        <v>288.53998118144267</v>
      </c>
    </row>
    <row r="5163" spans="1:34">
      <c r="A5163">
        <v>3380</v>
      </c>
      <c r="B5163" s="1">
        <v>23265.666399999998</v>
      </c>
      <c r="C5163" s="6">
        <v>0.01</v>
      </c>
      <c r="D5163" t="s">
        <v>3</v>
      </c>
      <c r="E5163">
        <v>0</v>
      </c>
      <c r="F5163">
        <v>15.5</v>
      </c>
      <c r="G5163" t="s">
        <v>1</v>
      </c>
      <c r="H5163">
        <v>2</v>
      </c>
      <c r="I5163" t="s">
        <v>0</v>
      </c>
      <c r="J5163">
        <v>0</v>
      </c>
      <c r="K5163">
        <v>15.5</v>
      </c>
      <c r="L5163" t="s">
        <v>2</v>
      </c>
      <c r="M5163">
        <v>2</v>
      </c>
      <c r="N5163" t="s">
        <v>3436</v>
      </c>
      <c r="O5163">
        <v>1</v>
      </c>
      <c r="P5163" t="str">
        <f>D5163&amp;"-"&amp;F5163&amp;"-"&amp;G5163&amp;"-"&amp;E5163&amp;"-"&amp;H5163</f>
        <v>A2Delta-15.5-e-0-2</v>
      </c>
      <c r="Q5163" t="str">
        <f>I5163&amp;"-"&amp;K5163&amp;"-"&amp;L5163&amp;"-"&amp;J5163&amp;"-"&amp;M5163</f>
        <v>X2Pi-15.5-f-0-2</v>
      </c>
      <c r="R5163">
        <f>B5163+S5163</f>
        <v>27010.458835785998</v>
      </c>
      <c r="S5163">
        <f>_xlfn.IFNA(VLOOKUP(Q5163,'MARVEL-X'!A$2:I$1400,7,FALSE),VLOOKUP(Q5163,MARVEL!A$2:J$1522,10,FALSE))</f>
        <v>3744.7924357860002</v>
      </c>
      <c r="T5163">
        <f>IF(P5163=P5162,R5163+T5162,R5163)</f>
        <v>54020.911405157</v>
      </c>
      <c r="U5163">
        <f>IF(P5163=P5162,1+U5162,1)</f>
        <v>2</v>
      </c>
      <c r="V5163" t="str">
        <f t="shared" si="80"/>
        <v/>
      </c>
      <c r="W5163" t="str">
        <f>IF(V5163="","",IF(ABS(V5163-R5163)&gt;W$1,ABS(V5163-R5163),""))</f>
        <v/>
      </c>
      <c r="X5163" t="str">
        <f>Y5163&amp;"-"&amp;Z5163&amp;"-"&amp;AC5163&amp;"-"&amp;AD5163&amp;"-"&amp;AG5163</f>
        <v>15.5-e-A-0-1.5</v>
      </c>
      <c r="Y5163">
        <f>F5163</f>
        <v>15.5</v>
      </c>
      <c r="Z5163" s="2" t="str">
        <f>G5163</f>
        <v>e</v>
      </c>
      <c r="AA5163">
        <f>_xlfn.IFNA(VLOOKUP(X5163,'duo-out'!A$2:Q$5000,5,FALSE),E5163+10*(H5163-1)+1+_xlfn.IFNA(VLOOKUP(D5163,states!A$2:C$10,3,FALSE),1))</f>
        <v>261</v>
      </c>
      <c r="AB5163" t="str">
        <f>IF(V5163="","",V5163)</f>
        <v/>
      </c>
      <c r="AC5163" s="2" t="str">
        <f>_xlfn.IFNA(VLOOKUP(D5163,states!A$2:C$10,2,FALSE),"XX")</f>
        <v>A</v>
      </c>
      <c r="AD5163">
        <f>E5163</f>
        <v>0</v>
      </c>
      <c r="AE5163">
        <f>_xlfn.IFNA(VLOOKUP(D5163,states!A$2:D$10,4,FALSE),0)</f>
        <v>2</v>
      </c>
      <c r="AF5163">
        <v>0.5</v>
      </c>
      <c r="AG5163">
        <f>IF(AE5163=0,AF5163,IF(AE5163=1,IF(F5163=0.5,0.5,IF(H5163=1,0.5,1.5)),IF(F5163=0.5,0.5,IF(H5163=1,2.5,1.5))))</f>
        <v>1.5</v>
      </c>
      <c r="AH5163" s="7">
        <f>IF(AC5163="XX",0,1/C5163^(1/5)*IF(E5163=0,100,1)/(E5163+1)^(1/4))</f>
        <v>251.188643150958</v>
      </c>
    </row>
    <row r="5164" spans="1:34">
      <c r="A5164">
        <v>3357</v>
      </c>
      <c r="B5164" s="1">
        <v>23705.785</v>
      </c>
      <c r="C5164" s="6">
        <v>5.0000000000000001E-3</v>
      </c>
      <c r="D5164" t="s">
        <v>3</v>
      </c>
      <c r="E5164">
        <v>0</v>
      </c>
      <c r="F5164">
        <v>15.5</v>
      </c>
      <c r="G5164" t="s">
        <v>1</v>
      </c>
      <c r="H5164">
        <v>2</v>
      </c>
      <c r="I5164" t="s">
        <v>0</v>
      </c>
      <c r="J5164">
        <v>0</v>
      </c>
      <c r="K5164">
        <v>14.5</v>
      </c>
      <c r="L5164" t="s">
        <v>1</v>
      </c>
      <c r="M5164">
        <v>2</v>
      </c>
      <c r="N5164" t="s">
        <v>3413</v>
      </c>
      <c r="O5164">
        <v>1</v>
      </c>
      <c r="P5164" t="str">
        <f>D5164&amp;"-"&amp;F5164&amp;"-"&amp;G5164&amp;"-"&amp;E5164&amp;"-"&amp;H5164</f>
        <v>A2Delta-15.5-e-0-2</v>
      </c>
      <c r="Q5164" t="str">
        <f>I5164&amp;"-"&amp;K5164&amp;"-"&amp;L5164&amp;"-"&amp;J5164&amp;"-"&amp;M5164</f>
        <v>X2Pi-14.5-e-0-2</v>
      </c>
      <c r="R5164">
        <f>B5164+S5164</f>
        <v>27010.454720656002</v>
      </c>
      <c r="S5164">
        <f>_xlfn.IFNA(VLOOKUP(Q5164,'MARVEL-X'!A$2:I$1400,7,FALSE),VLOOKUP(Q5164,MARVEL!A$2:J$1522,10,FALSE))</f>
        <v>3304.6697206560002</v>
      </c>
      <c r="T5164">
        <f>IF(P5164=P5163,R5164+T5163,R5164)</f>
        <v>81031.366125813001</v>
      </c>
      <c r="U5164">
        <f>IF(P5164=P5163,1+U5163,1)</f>
        <v>3</v>
      </c>
      <c r="V5164" t="str">
        <f t="shared" si="80"/>
        <v/>
      </c>
      <c r="W5164" t="str">
        <f>IF(V5164="","",IF(ABS(V5164-R5164)&gt;W$1,ABS(V5164-R5164),""))</f>
        <v/>
      </c>
      <c r="X5164" t="str">
        <f>Y5164&amp;"-"&amp;Z5164&amp;"-"&amp;AC5164&amp;"-"&amp;AD5164&amp;"-"&amp;AG5164</f>
        <v>15.5-e-A-0-1.5</v>
      </c>
      <c r="Y5164">
        <f>F5164</f>
        <v>15.5</v>
      </c>
      <c r="Z5164" s="2" t="str">
        <f>G5164</f>
        <v>e</v>
      </c>
      <c r="AA5164">
        <f>_xlfn.IFNA(VLOOKUP(X5164,'duo-out'!A$2:Q$5000,5,FALSE),E5164+10*(H5164-1)+1+_xlfn.IFNA(VLOOKUP(D5164,states!A$2:C$10,3,FALSE),1))</f>
        <v>261</v>
      </c>
      <c r="AB5164" t="str">
        <f>IF(V5164="","",V5164)</f>
        <v/>
      </c>
      <c r="AC5164" s="2" t="str">
        <f>_xlfn.IFNA(VLOOKUP(D5164,states!A$2:C$10,2,FALSE),"XX")</f>
        <v>A</v>
      </c>
      <c r="AD5164">
        <f>E5164</f>
        <v>0</v>
      </c>
      <c r="AE5164">
        <f>_xlfn.IFNA(VLOOKUP(D5164,states!A$2:D$10,4,FALSE),0)</f>
        <v>2</v>
      </c>
      <c r="AF5164">
        <v>0.5</v>
      </c>
      <c r="AG5164">
        <f>IF(AE5164=0,AF5164,IF(AE5164=1,IF(F5164=0.5,0.5,IF(H5164=1,0.5,1.5)),IF(F5164=0.5,0.5,IF(H5164=1,2.5,1.5))))</f>
        <v>1.5</v>
      </c>
      <c r="AH5164" s="7">
        <f>IF(AC5164="XX",0,1/C5164^(1/5)*IF(E5164=0,100,1)/(E5164+1)^(1/4))</f>
        <v>288.53998118144267</v>
      </c>
    </row>
    <row r="5165" spans="1:34">
      <c r="A5165">
        <v>2847</v>
      </c>
      <c r="B5165" s="1">
        <v>22821.077499999999</v>
      </c>
      <c r="C5165" s="6">
        <v>5.0000000000000001E-3</v>
      </c>
      <c r="D5165" t="s">
        <v>3</v>
      </c>
      <c r="E5165">
        <v>0</v>
      </c>
      <c r="F5165">
        <v>15.5</v>
      </c>
      <c r="G5165" t="s">
        <v>1</v>
      </c>
      <c r="H5165">
        <v>2</v>
      </c>
      <c r="I5165" t="s">
        <v>0</v>
      </c>
      <c r="J5165">
        <v>0</v>
      </c>
      <c r="K5165">
        <v>16.5</v>
      </c>
      <c r="L5165" t="s">
        <v>1</v>
      </c>
      <c r="M5165">
        <v>2</v>
      </c>
      <c r="N5165" t="s">
        <v>2903</v>
      </c>
      <c r="O5165">
        <v>1</v>
      </c>
      <c r="P5165" t="str">
        <f>D5165&amp;"-"&amp;F5165&amp;"-"&amp;G5165&amp;"-"&amp;E5165&amp;"-"&amp;H5165</f>
        <v>A2Delta-15.5-e-0-2</v>
      </c>
      <c r="Q5165" t="str">
        <f>I5165&amp;"-"&amp;K5165&amp;"-"&amp;L5165&amp;"-"&amp;J5165&amp;"-"&amp;M5165</f>
        <v>X2Pi-16.5-e-0-2</v>
      </c>
      <c r="R5165">
        <f>B5165+S5165</f>
        <v>27010.459269371</v>
      </c>
      <c r="S5165">
        <f>_xlfn.IFNA(VLOOKUP(Q5165,'MARVEL-X'!A$2:I$1400,7,FALSE),VLOOKUP(Q5165,MARVEL!A$2:J$1522,10,FALSE))</f>
        <v>4189.3817693709998</v>
      </c>
      <c r="T5165">
        <f>IF(P5165=P5164,R5165+T5164,R5165)</f>
        <v>108041.825395184</v>
      </c>
      <c r="U5165">
        <f>IF(P5165=P5164,1+U5164,1)</f>
        <v>4</v>
      </c>
      <c r="V5165" t="str">
        <f t="shared" si="80"/>
        <v/>
      </c>
      <c r="W5165" t="str">
        <f>IF(V5165="","",IF(ABS(V5165-R5165)&gt;W$1,ABS(V5165-R5165),""))</f>
        <v/>
      </c>
      <c r="X5165" t="str">
        <f>Y5165&amp;"-"&amp;Z5165&amp;"-"&amp;AC5165&amp;"-"&amp;AD5165&amp;"-"&amp;AG5165</f>
        <v>15.5-e-A-0-1.5</v>
      </c>
      <c r="Y5165">
        <f>F5165</f>
        <v>15.5</v>
      </c>
      <c r="Z5165" s="2" t="str">
        <f>G5165</f>
        <v>e</v>
      </c>
      <c r="AA5165">
        <f>_xlfn.IFNA(VLOOKUP(X5165,'duo-out'!A$2:Q$5000,5,FALSE),E5165+10*(H5165-1)+1+_xlfn.IFNA(VLOOKUP(D5165,states!A$2:C$10,3,FALSE),1))</f>
        <v>261</v>
      </c>
      <c r="AB5165" t="str">
        <f>IF(V5165="","",V5165)</f>
        <v/>
      </c>
      <c r="AC5165" s="2" t="str">
        <f>_xlfn.IFNA(VLOOKUP(D5165,states!A$2:C$10,2,FALSE),"XX")</f>
        <v>A</v>
      </c>
      <c r="AD5165">
        <f>E5165</f>
        <v>0</v>
      </c>
      <c r="AE5165">
        <f>_xlfn.IFNA(VLOOKUP(D5165,states!A$2:D$10,4,FALSE),0)</f>
        <v>2</v>
      </c>
      <c r="AF5165">
        <v>0.5</v>
      </c>
      <c r="AG5165">
        <f>IF(AE5165=0,AF5165,IF(AE5165=1,IF(F5165=0.5,0.5,IF(H5165=1,0.5,1.5)),IF(F5165=0.5,0.5,IF(H5165=1,2.5,1.5))))</f>
        <v>1.5</v>
      </c>
      <c r="AH5165" s="7">
        <f>IF(AC5165="XX",0,1/C5165^(1/5)*IF(E5165=0,100,1)/(E5165+1)^(1/4))</f>
        <v>288.53998118144267</v>
      </c>
    </row>
    <row r="5166" spans="1:34">
      <c r="A5166">
        <v>2790</v>
      </c>
      <c r="B5166" s="1">
        <v>23265.663</v>
      </c>
      <c r="C5166" s="6">
        <v>5.0000000000000001E-3</v>
      </c>
      <c r="D5166" t="s">
        <v>3</v>
      </c>
      <c r="E5166">
        <v>0</v>
      </c>
      <c r="F5166">
        <v>15.5</v>
      </c>
      <c r="G5166" t="s">
        <v>1</v>
      </c>
      <c r="H5166">
        <v>2</v>
      </c>
      <c r="I5166" t="s">
        <v>0</v>
      </c>
      <c r="J5166">
        <v>0</v>
      </c>
      <c r="K5166">
        <v>15.5</v>
      </c>
      <c r="L5166" t="s">
        <v>2</v>
      </c>
      <c r="M5166">
        <v>2</v>
      </c>
      <c r="N5166" t="s">
        <v>2846</v>
      </c>
      <c r="O5166">
        <v>1</v>
      </c>
      <c r="P5166" t="str">
        <f>D5166&amp;"-"&amp;F5166&amp;"-"&amp;G5166&amp;"-"&amp;E5166&amp;"-"&amp;H5166</f>
        <v>A2Delta-15.5-e-0-2</v>
      </c>
      <c r="Q5166" t="str">
        <f>I5166&amp;"-"&amp;K5166&amp;"-"&amp;L5166&amp;"-"&amp;J5166&amp;"-"&amp;M5166</f>
        <v>X2Pi-15.5-f-0-2</v>
      </c>
      <c r="R5166">
        <f>B5166+S5166</f>
        <v>27010.455435786</v>
      </c>
      <c r="S5166">
        <f>_xlfn.IFNA(VLOOKUP(Q5166,'MARVEL-X'!A$2:I$1400,7,FALSE),VLOOKUP(Q5166,MARVEL!A$2:J$1522,10,FALSE))</f>
        <v>3744.7924357860002</v>
      </c>
      <c r="T5166">
        <f>IF(P5166=P5165,R5166+T5165,R5166)</f>
        <v>135052.28083097</v>
      </c>
      <c r="U5166">
        <f>IF(P5166=P5165,1+U5165,1)</f>
        <v>5</v>
      </c>
      <c r="V5166" t="str">
        <f t="shared" si="80"/>
        <v/>
      </c>
      <c r="W5166" t="str">
        <f>IF(V5166="","",IF(ABS(V5166-R5166)&gt;W$1,ABS(V5166-R5166),""))</f>
        <v/>
      </c>
      <c r="X5166" t="str">
        <f>Y5166&amp;"-"&amp;Z5166&amp;"-"&amp;AC5166&amp;"-"&amp;AD5166&amp;"-"&amp;AG5166</f>
        <v>15.5-e-A-0-1.5</v>
      </c>
      <c r="Y5166">
        <f>F5166</f>
        <v>15.5</v>
      </c>
      <c r="Z5166" s="2" t="str">
        <f>G5166</f>
        <v>e</v>
      </c>
      <c r="AA5166">
        <f>_xlfn.IFNA(VLOOKUP(X5166,'duo-out'!A$2:Q$5000,5,FALSE),E5166+10*(H5166-1)+1+_xlfn.IFNA(VLOOKUP(D5166,states!A$2:C$10,3,FALSE),1))</f>
        <v>261</v>
      </c>
      <c r="AB5166" t="str">
        <f>IF(V5166="","",V5166)</f>
        <v/>
      </c>
      <c r="AC5166" s="2" t="str">
        <f>_xlfn.IFNA(VLOOKUP(D5166,states!A$2:C$10,2,FALSE),"XX")</f>
        <v>A</v>
      </c>
      <c r="AD5166">
        <f>E5166</f>
        <v>0</v>
      </c>
      <c r="AE5166">
        <f>_xlfn.IFNA(VLOOKUP(D5166,states!A$2:D$10,4,FALSE),0)</f>
        <v>2</v>
      </c>
      <c r="AF5166">
        <v>0.5</v>
      </c>
      <c r="AG5166">
        <f>IF(AE5166=0,AF5166,IF(AE5166=1,IF(F5166=0.5,0.5,IF(H5166=1,0.5,1.5)),IF(F5166=0.5,0.5,IF(H5166=1,2.5,1.5))))</f>
        <v>1.5</v>
      </c>
      <c r="AH5166" s="7">
        <f>IF(AC5166="XX",0,1/C5166^(1/5)*IF(E5166=0,100,1)/(E5166+1)^(1/4))</f>
        <v>288.53998118144267</v>
      </c>
    </row>
    <row r="5167" spans="1:34">
      <c r="A5167">
        <v>2771</v>
      </c>
      <c r="B5167" s="1">
        <v>23705.790099999998</v>
      </c>
      <c r="C5167" s="6">
        <v>5.0000000000000001E-3</v>
      </c>
      <c r="D5167" t="s">
        <v>3</v>
      </c>
      <c r="E5167">
        <v>0</v>
      </c>
      <c r="F5167">
        <v>15.5</v>
      </c>
      <c r="G5167" t="s">
        <v>1</v>
      </c>
      <c r="H5167">
        <v>2</v>
      </c>
      <c r="I5167" t="s">
        <v>0</v>
      </c>
      <c r="J5167">
        <v>0</v>
      </c>
      <c r="K5167">
        <v>14.5</v>
      </c>
      <c r="L5167" t="s">
        <v>1</v>
      </c>
      <c r="M5167">
        <v>2</v>
      </c>
      <c r="N5167" t="s">
        <v>2827</v>
      </c>
      <c r="O5167">
        <v>1</v>
      </c>
      <c r="P5167" t="str">
        <f>D5167&amp;"-"&amp;F5167&amp;"-"&amp;G5167&amp;"-"&amp;E5167&amp;"-"&amp;H5167</f>
        <v>A2Delta-15.5-e-0-2</v>
      </c>
      <c r="Q5167" t="str">
        <f>I5167&amp;"-"&amp;K5167&amp;"-"&amp;L5167&amp;"-"&amp;J5167&amp;"-"&amp;M5167</f>
        <v>X2Pi-14.5-e-0-2</v>
      </c>
      <c r="R5167">
        <f>B5167+S5167</f>
        <v>27010.459820655997</v>
      </c>
      <c r="S5167">
        <f>_xlfn.IFNA(VLOOKUP(Q5167,'MARVEL-X'!A$2:I$1400,7,FALSE),VLOOKUP(Q5167,MARVEL!A$2:J$1522,10,FALSE))</f>
        <v>3304.6697206560002</v>
      </c>
      <c r="T5167">
        <f>IF(P5167=P5166,R5167+T5166,R5167)</f>
        <v>162062.74065162599</v>
      </c>
      <c r="U5167">
        <f>IF(P5167=P5166,1+U5166,1)</f>
        <v>6</v>
      </c>
      <c r="V5167" t="str">
        <f t="shared" si="80"/>
        <v/>
      </c>
      <c r="W5167" t="str">
        <f>IF(V5167="","",IF(ABS(V5167-R5167)&gt;W$1,ABS(V5167-R5167),""))</f>
        <v/>
      </c>
      <c r="X5167" t="str">
        <f>Y5167&amp;"-"&amp;Z5167&amp;"-"&amp;AC5167&amp;"-"&amp;AD5167&amp;"-"&amp;AG5167</f>
        <v>15.5-e-A-0-1.5</v>
      </c>
      <c r="Y5167">
        <f>F5167</f>
        <v>15.5</v>
      </c>
      <c r="Z5167" s="2" t="str">
        <f>G5167</f>
        <v>e</v>
      </c>
      <c r="AA5167">
        <f>_xlfn.IFNA(VLOOKUP(X5167,'duo-out'!A$2:Q$5000,5,FALSE),E5167+10*(H5167-1)+1+_xlfn.IFNA(VLOOKUP(D5167,states!A$2:C$10,3,FALSE),1))</f>
        <v>261</v>
      </c>
      <c r="AB5167" t="str">
        <f>IF(V5167="","",V5167)</f>
        <v/>
      </c>
      <c r="AC5167" s="2" t="str">
        <f>_xlfn.IFNA(VLOOKUP(D5167,states!A$2:C$10,2,FALSE),"XX")</f>
        <v>A</v>
      </c>
      <c r="AD5167">
        <f>E5167</f>
        <v>0</v>
      </c>
      <c r="AE5167">
        <f>_xlfn.IFNA(VLOOKUP(D5167,states!A$2:D$10,4,FALSE),0)</f>
        <v>2</v>
      </c>
      <c r="AF5167">
        <v>0.5</v>
      </c>
      <c r="AG5167">
        <f>IF(AE5167=0,AF5167,IF(AE5167=1,IF(F5167=0.5,0.5,IF(H5167=1,0.5,1.5)),IF(F5167=0.5,0.5,IF(H5167=1,2.5,1.5))))</f>
        <v>1.5</v>
      </c>
      <c r="AH5167" s="7">
        <f>IF(AC5167="XX",0,1/C5167^(1/5)*IF(E5167=0,100,1)/(E5167+1)^(1/4))</f>
        <v>288.53998118144267</v>
      </c>
    </row>
    <row r="5168" spans="1:34">
      <c r="A5168">
        <v>5449</v>
      </c>
      <c r="B5168" s="1">
        <v>23265.645</v>
      </c>
      <c r="C5168" s="6">
        <v>0.05</v>
      </c>
      <c r="D5168" t="s">
        <v>3</v>
      </c>
      <c r="E5168">
        <v>0</v>
      </c>
      <c r="F5168">
        <v>15.5</v>
      </c>
      <c r="G5168" t="s">
        <v>1</v>
      </c>
      <c r="H5168">
        <v>2</v>
      </c>
      <c r="I5168" t="s">
        <v>0</v>
      </c>
      <c r="J5168">
        <v>0</v>
      </c>
      <c r="K5168">
        <v>15.5</v>
      </c>
      <c r="L5168" t="s">
        <v>2</v>
      </c>
      <c r="M5168">
        <v>2</v>
      </c>
      <c r="N5168" t="s">
        <v>5505</v>
      </c>
      <c r="O5168">
        <v>1</v>
      </c>
      <c r="P5168" t="str">
        <f>D5168&amp;"-"&amp;F5168&amp;"-"&amp;G5168&amp;"-"&amp;E5168&amp;"-"&amp;H5168</f>
        <v>A2Delta-15.5-e-0-2</v>
      </c>
      <c r="Q5168" t="str">
        <f>I5168&amp;"-"&amp;K5168&amp;"-"&amp;L5168&amp;"-"&amp;J5168&amp;"-"&amp;M5168</f>
        <v>X2Pi-15.5-f-0-2</v>
      </c>
      <c r="R5168">
        <f>B5168+S5168</f>
        <v>27010.437435786</v>
      </c>
      <c r="S5168">
        <f>_xlfn.IFNA(VLOOKUP(Q5168,'MARVEL-X'!A$2:I$1400,7,FALSE),VLOOKUP(Q5168,MARVEL!A$2:J$1522,10,FALSE))</f>
        <v>3744.7924357860002</v>
      </c>
      <c r="T5168">
        <f>IF(P5168=P5167,R5168+T5167,R5168)</f>
        <v>189073.178087412</v>
      </c>
      <c r="U5168">
        <f>IF(P5168=P5167,1+U5167,1)</f>
        <v>7</v>
      </c>
      <c r="V5168" t="str">
        <f t="shared" si="80"/>
        <v/>
      </c>
      <c r="W5168" t="str">
        <f>IF(V5168="","",IF(ABS(V5168-R5168)&gt;W$1,ABS(V5168-R5168),""))</f>
        <v/>
      </c>
      <c r="X5168" t="str">
        <f>Y5168&amp;"-"&amp;Z5168&amp;"-"&amp;AC5168&amp;"-"&amp;AD5168&amp;"-"&amp;AG5168</f>
        <v>15.5-e-A-0-1.5</v>
      </c>
      <c r="Y5168">
        <f>F5168</f>
        <v>15.5</v>
      </c>
      <c r="Z5168" s="2" t="str">
        <f>G5168</f>
        <v>e</v>
      </c>
      <c r="AA5168">
        <f>_xlfn.IFNA(VLOOKUP(X5168,'duo-out'!A$2:Q$5000,5,FALSE),E5168+10*(H5168-1)+1+_xlfn.IFNA(VLOOKUP(D5168,states!A$2:C$10,3,FALSE),1))</f>
        <v>261</v>
      </c>
      <c r="AB5168" t="str">
        <f>IF(V5168="","",V5168)</f>
        <v/>
      </c>
      <c r="AC5168" s="2" t="str">
        <f>_xlfn.IFNA(VLOOKUP(D5168,states!A$2:C$10,2,FALSE),"XX")</f>
        <v>A</v>
      </c>
      <c r="AD5168">
        <f>E5168</f>
        <v>0</v>
      </c>
      <c r="AE5168">
        <f>_xlfn.IFNA(VLOOKUP(D5168,states!A$2:D$10,4,FALSE),0)</f>
        <v>2</v>
      </c>
      <c r="AF5168">
        <v>0.5</v>
      </c>
      <c r="AG5168">
        <f>IF(AE5168=0,AF5168,IF(AE5168=1,IF(F5168=0.5,0.5,IF(H5168=1,0.5,1.5)),IF(F5168=0.5,0.5,IF(H5168=1,2.5,1.5))))</f>
        <v>1.5</v>
      </c>
      <c r="AH5168" s="7">
        <f>IF(AC5168="XX",0,1/C5168^(1/5)*IF(E5168=0,100,1)/(E5168+1)^(1/4))</f>
        <v>182.05642030260799</v>
      </c>
    </row>
    <row r="5169" spans="1:34">
      <c r="A5169">
        <v>5429</v>
      </c>
      <c r="B5169" s="1">
        <v>23705.787</v>
      </c>
      <c r="C5169" s="6">
        <v>0.05</v>
      </c>
      <c r="D5169" t="s">
        <v>3</v>
      </c>
      <c r="E5169">
        <v>0</v>
      </c>
      <c r="F5169">
        <v>15.5</v>
      </c>
      <c r="G5169" t="s">
        <v>1</v>
      </c>
      <c r="H5169">
        <v>2</v>
      </c>
      <c r="I5169" t="s">
        <v>0</v>
      </c>
      <c r="J5169">
        <v>0</v>
      </c>
      <c r="K5169">
        <v>14.5</v>
      </c>
      <c r="L5169" t="s">
        <v>1</v>
      </c>
      <c r="M5169">
        <v>2</v>
      </c>
      <c r="N5169" t="s">
        <v>5485</v>
      </c>
      <c r="O5169">
        <v>1</v>
      </c>
      <c r="P5169" t="str">
        <f>D5169&amp;"-"&amp;F5169&amp;"-"&amp;G5169&amp;"-"&amp;E5169&amp;"-"&amp;H5169</f>
        <v>A2Delta-15.5-e-0-2</v>
      </c>
      <c r="Q5169" t="str">
        <f>I5169&amp;"-"&amp;K5169&amp;"-"&amp;L5169&amp;"-"&amp;J5169&amp;"-"&amp;M5169</f>
        <v>X2Pi-14.5-e-0-2</v>
      </c>
      <c r="R5169">
        <f>B5169+S5169</f>
        <v>27010.456720656002</v>
      </c>
      <c r="S5169">
        <f>_xlfn.IFNA(VLOOKUP(Q5169,'MARVEL-X'!A$2:I$1400,7,FALSE),VLOOKUP(Q5169,MARVEL!A$2:J$1522,10,FALSE))</f>
        <v>3304.6697206560002</v>
      </c>
      <c r="T5169">
        <f>IF(P5169=P5168,R5169+T5168,R5169)</f>
        <v>216083.63480806799</v>
      </c>
      <c r="U5169">
        <f>IF(P5169=P5168,1+U5168,1)</f>
        <v>8</v>
      </c>
      <c r="V5169" t="str">
        <f t="shared" si="80"/>
        <v/>
      </c>
      <c r="W5169" t="str">
        <f>IF(V5169="","",IF(ABS(V5169-R5169)&gt;W$1,ABS(V5169-R5169),""))</f>
        <v/>
      </c>
      <c r="X5169" t="str">
        <f>Y5169&amp;"-"&amp;Z5169&amp;"-"&amp;AC5169&amp;"-"&amp;AD5169&amp;"-"&amp;AG5169</f>
        <v>15.5-e-A-0-1.5</v>
      </c>
      <c r="Y5169">
        <f>F5169</f>
        <v>15.5</v>
      </c>
      <c r="Z5169" s="2" t="str">
        <f>G5169</f>
        <v>e</v>
      </c>
      <c r="AA5169">
        <f>_xlfn.IFNA(VLOOKUP(X5169,'duo-out'!A$2:Q$5000,5,FALSE),E5169+10*(H5169-1)+1+_xlfn.IFNA(VLOOKUP(D5169,states!A$2:C$10,3,FALSE),1))</f>
        <v>261</v>
      </c>
      <c r="AB5169" t="str">
        <f>IF(V5169="","",V5169)</f>
        <v/>
      </c>
      <c r="AC5169" s="2" t="str">
        <f>_xlfn.IFNA(VLOOKUP(D5169,states!A$2:C$10,2,FALSE),"XX")</f>
        <v>A</v>
      </c>
      <c r="AD5169">
        <f>E5169</f>
        <v>0</v>
      </c>
      <c r="AE5169">
        <f>_xlfn.IFNA(VLOOKUP(D5169,states!A$2:D$10,4,FALSE),0)</f>
        <v>2</v>
      </c>
      <c r="AF5169">
        <v>0.5</v>
      </c>
      <c r="AG5169">
        <f>IF(AE5169=0,AF5169,IF(AE5169=1,IF(F5169=0.5,0.5,IF(H5169=1,0.5,1.5)),IF(F5169=0.5,0.5,IF(H5169=1,2.5,1.5))))</f>
        <v>1.5</v>
      </c>
      <c r="AH5169" s="7">
        <f>IF(AC5169="XX",0,1/C5169^(1/5)*IF(E5169=0,100,1)/(E5169+1)^(1/4))</f>
        <v>182.05642030260799</v>
      </c>
    </row>
    <row r="5170" spans="1:34">
      <c r="A5170">
        <v>888</v>
      </c>
      <c r="B5170" s="1">
        <v>22820.880000000001</v>
      </c>
      <c r="C5170" s="6">
        <v>0.2137</v>
      </c>
      <c r="D5170" t="s">
        <v>3</v>
      </c>
      <c r="E5170">
        <v>0</v>
      </c>
      <c r="F5170">
        <v>15.5</v>
      </c>
      <c r="G5170" t="s">
        <v>1</v>
      </c>
      <c r="H5170">
        <v>2</v>
      </c>
      <c r="I5170" t="s">
        <v>0</v>
      </c>
      <c r="J5170">
        <v>0</v>
      </c>
      <c r="K5170">
        <v>16.5</v>
      </c>
      <c r="L5170" t="s">
        <v>1</v>
      </c>
      <c r="M5170">
        <v>2</v>
      </c>
      <c r="N5170" t="s">
        <v>944</v>
      </c>
      <c r="O5170">
        <v>1</v>
      </c>
      <c r="P5170" t="str">
        <f>D5170&amp;"-"&amp;F5170&amp;"-"&amp;G5170&amp;"-"&amp;E5170&amp;"-"&amp;H5170</f>
        <v>A2Delta-15.5-e-0-2</v>
      </c>
      <c r="Q5170" t="str">
        <f>I5170&amp;"-"&amp;K5170&amp;"-"&amp;L5170&amp;"-"&amp;J5170&amp;"-"&amp;M5170</f>
        <v>X2Pi-16.5-e-0-2</v>
      </c>
      <c r="R5170">
        <f>B5170+S5170</f>
        <v>27010.261769371002</v>
      </c>
      <c r="S5170">
        <f>_xlfn.IFNA(VLOOKUP(Q5170,'MARVEL-X'!A$2:I$1400,7,FALSE),VLOOKUP(Q5170,MARVEL!A$2:J$1522,10,FALSE))</f>
        <v>4189.3817693709998</v>
      </c>
      <c r="T5170">
        <f>IF(P5170=P5169,R5170+T5169,R5170)</f>
        <v>243093.89657743898</v>
      </c>
      <c r="U5170">
        <f>IF(P5170=P5169,1+U5169,1)</f>
        <v>9</v>
      </c>
      <c r="V5170" t="str">
        <f t="shared" si="80"/>
        <v/>
      </c>
      <c r="W5170" t="str">
        <f>IF(V5170="","",IF(ABS(V5170-R5170)&gt;W$1,ABS(V5170-R5170),""))</f>
        <v/>
      </c>
      <c r="X5170" t="str">
        <f>Y5170&amp;"-"&amp;Z5170&amp;"-"&amp;AC5170&amp;"-"&amp;AD5170&amp;"-"&amp;AG5170</f>
        <v>15.5-e-A-0-1.5</v>
      </c>
      <c r="Y5170">
        <f>F5170</f>
        <v>15.5</v>
      </c>
      <c r="Z5170" s="2" t="str">
        <f>G5170</f>
        <v>e</v>
      </c>
      <c r="AA5170">
        <f>_xlfn.IFNA(VLOOKUP(X5170,'duo-out'!A$2:Q$5000,5,FALSE),E5170+10*(H5170-1)+1+_xlfn.IFNA(VLOOKUP(D5170,states!A$2:C$10,3,FALSE),1))</f>
        <v>261</v>
      </c>
      <c r="AB5170" t="str">
        <f>IF(V5170="","",V5170)</f>
        <v/>
      </c>
      <c r="AC5170" s="2" t="str">
        <f>_xlfn.IFNA(VLOOKUP(D5170,states!A$2:C$10,2,FALSE),"XX")</f>
        <v>A</v>
      </c>
      <c r="AD5170">
        <f>E5170</f>
        <v>0</v>
      </c>
      <c r="AE5170">
        <f>_xlfn.IFNA(VLOOKUP(D5170,states!A$2:D$10,4,FALSE),0)</f>
        <v>2</v>
      </c>
      <c r="AF5170">
        <v>0.5</v>
      </c>
      <c r="AG5170">
        <f>IF(AE5170=0,AF5170,IF(AE5170=1,IF(F5170=0.5,0.5,IF(H5170=1,0.5,1.5)),IF(F5170=0.5,0.5,IF(H5170=1,2.5,1.5))))</f>
        <v>1.5</v>
      </c>
      <c r="AH5170" s="7">
        <f>IF(AC5170="XX",0,1/C5170^(1/5)*IF(E5170=0,100,1)/(E5170+1)^(1/4))</f>
        <v>136.15672464175753</v>
      </c>
    </row>
    <row r="5171" spans="1:34">
      <c r="A5171">
        <v>802</v>
      </c>
      <c r="B5171" s="1">
        <v>23265.75</v>
      </c>
      <c r="C5171" s="6">
        <v>9.4589999999999994E-2</v>
      </c>
      <c r="D5171" t="s">
        <v>3</v>
      </c>
      <c r="E5171">
        <v>0</v>
      </c>
      <c r="F5171">
        <v>15.5</v>
      </c>
      <c r="G5171" t="s">
        <v>1</v>
      </c>
      <c r="H5171">
        <v>2</v>
      </c>
      <c r="I5171" t="s">
        <v>0</v>
      </c>
      <c r="J5171">
        <v>0</v>
      </c>
      <c r="K5171">
        <v>15.5</v>
      </c>
      <c r="L5171" t="s">
        <v>2</v>
      </c>
      <c r="M5171">
        <v>2</v>
      </c>
      <c r="N5171" t="s">
        <v>858</v>
      </c>
      <c r="O5171">
        <v>1</v>
      </c>
      <c r="P5171" t="str">
        <f>D5171&amp;"-"&amp;F5171&amp;"-"&amp;G5171&amp;"-"&amp;E5171&amp;"-"&amp;H5171</f>
        <v>A2Delta-15.5-e-0-2</v>
      </c>
      <c r="Q5171" t="str">
        <f>I5171&amp;"-"&amp;K5171&amp;"-"&amp;L5171&amp;"-"&amp;J5171&amp;"-"&amp;M5171</f>
        <v>X2Pi-15.5-f-0-2</v>
      </c>
      <c r="R5171">
        <f>B5171+S5171</f>
        <v>27010.542435785999</v>
      </c>
      <c r="S5171">
        <f>_xlfn.IFNA(VLOOKUP(Q5171,'MARVEL-X'!A$2:I$1400,7,FALSE),VLOOKUP(Q5171,MARVEL!A$2:J$1522,10,FALSE))</f>
        <v>3744.7924357860002</v>
      </c>
      <c r="T5171">
        <f>IF(P5171=P5170,R5171+T5170,R5171)</f>
        <v>270104.43901322497</v>
      </c>
      <c r="U5171">
        <f>IF(P5171=P5170,1+U5170,1)</f>
        <v>10</v>
      </c>
      <c r="V5171" t="str">
        <f t="shared" si="80"/>
        <v/>
      </c>
      <c r="W5171" t="str">
        <f>IF(V5171="","",IF(ABS(V5171-R5171)&gt;W$1,ABS(V5171-R5171),""))</f>
        <v/>
      </c>
      <c r="X5171" t="str">
        <f>Y5171&amp;"-"&amp;Z5171&amp;"-"&amp;AC5171&amp;"-"&amp;AD5171&amp;"-"&amp;AG5171</f>
        <v>15.5-e-A-0-1.5</v>
      </c>
      <c r="Y5171">
        <f>F5171</f>
        <v>15.5</v>
      </c>
      <c r="Z5171" s="2" t="str">
        <f>G5171</f>
        <v>e</v>
      </c>
      <c r="AA5171">
        <f>_xlfn.IFNA(VLOOKUP(X5171,'duo-out'!A$2:Q$5000,5,FALSE),E5171+10*(H5171-1)+1+_xlfn.IFNA(VLOOKUP(D5171,states!A$2:C$10,3,FALSE),1))</f>
        <v>261</v>
      </c>
      <c r="AB5171" t="str">
        <f>IF(V5171="","",V5171)</f>
        <v/>
      </c>
      <c r="AC5171" s="2" t="str">
        <f>_xlfn.IFNA(VLOOKUP(D5171,states!A$2:C$10,2,FALSE),"XX")</f>
        <v>A</v>
      </c>
      <c r="AD5171">
        <f>E5171</f>
        <v>0</v>
      </c>
      <c r="AE5171">
        <f>_xlfn.IFNA(VLOOKUP(D5171,states!A$2:D$10,4,FALSE),0)</f>
        <v>2</v>
      </c>
      <c r="AF5171">
        <v>0.5</v>
      </c>
      <c r="AG5171">
        <f>IF(AE5171=0,AF5171,IF(AE5171=1,IF(F5171=0.5,0.5,IF(H5171=1,0.5,1.5)),IF(F5171=0.5,0.5,IF(H5171=1,2.5,1.5))))</f>
        <v>1.5</v>
      </c>
      <c r="AH5171" s="7">
        <f>IF(AC5171="XX",0,1/C5171^(1/5)*IF(E5171=0,100,1)/(E5171+1)^(1/4))</f>
        <v>160.262146374883</v>
      </c>
    </row>
    <row r="5172" spans="1:34">
      <c r="A5172">
        <v>776</v>
      </c>
      <c r="B5172" s="1">
        <v>23705.74</v>
      </c>
      <c r="C5172" s="6">
        <v>0.05</v>
      </c>
      <c r="D5172" t="s">
        <v>3</v>
      </c>
      <c r="E5172">
        <v>0</v>
      </c>
      <c r="F5172">
        <v>15.5</v>
      </c>
      <c r="G5172" t="s">
        <v>1</v>
      </c>
      <c r="H5172">
        <v>2</v>
      </c>
      <c r="I5172" t="s">
        <v>0</v>
      </c>
      <c r="J5172">
        <v>0</v>
      </c>
      <c r="K5172">
        <v>14.5</v>
      </c>
      <c r="L5172" t="s">
        <v>1</v>
      </c>
      <c r="M5172">
        <v>2</v>
      </c>
      <c r="N5172" t="s">
        <v>832</v>
      </c>
      <c r="O5172">
        <v>1</v>
      </c>
      <c r="P5172" t="str">
        <f>D5172&amp;"-"&amp;F5172&amp;"-"&amp;G5172&amp;"-"&amp;E5172&amp;"-"&amp;H5172</f>
        <v>A2Delta-15.5-e-0-2</v>
      </c>
      <c r="Q5172" t="str">
        <f>I5172&amp;"-"&amp;K5172&amp;"-"&amp;L5172&amp;"-"&amp;J5172&amp;"-"&amp;M5172</f>
        <v>X2Pi-14.5-e-0-2</v>
      </c>
      <c r="R5172">
        <f>B5172+S5172</f>
        <v>27010.409720656004</v>
      </c>
      <c r="S5172">
        <f>_xlfn.IFNA(VLOOKUP(Q5172,'MARVEL-X'!A$2:I$1400,7,FALSE),VLOOKUP(Q5172,MARVEL!A$2:J$1522,10,FALSE))</f>
        <v>3304.6697206560002</v>
      </c>
      <c r="T5172">
        <f>IF(P5172=P5171,R5172+T5171,R5172)</f>
        <v>297114.84873388096</v>
      </c>
      <c r="U5172">
        <f>IF(P5172=P5171,1+U5171,1)</f>
        <v>11</v>
      </c>
      <c r="V5172">
        <f t="shared" si="80"/>
        <v>27010.440793989179</v>
      </c>
      <c r="W5172" t="str">
        <f>IF(V5172="","",IF(ABS(V5172-R5172)&gt;W$1,ABS(V5172-R5172),""))</f>
        <v/>
      </c>
      <c r="X5172" t="str">
        <f>Y5172&amp;"-"&amp;Z5172&amp;"-"&amp;AC5172&amp;"-"&amp;AD5172&amp;"-"&amp;AG5172</f>
        <v>15.5-e-A-0-1.5</v>
      </c>
      <c r="Y5172">
        <f>F5172</f>
        <v>15.5</v>
      </c>
      <c r="Z5172" s="2" t="str">
        <f>G5172</f>
        <v>e</v>
      </c>
      <c r="AA5172">
        <f>_xlfn.IFNA(VLOOKUP(X5172,'duo-out'!A$2:Q$5000,5,FALSE),E5172+10*(H5172-1)+1+_xlfn.IFNA(VLOOKUP(D5172,states!A$2:C$10,3,FALSE),1))</f>
        <v>261</v>
      </c>
      <c r="AB5172">
        <f>IF(V5172="","",V5172)</f>
        <v>27010.440793989179</v>
      </c>
      <c r="AC5172" s="2" t="str">
        <f>_xlfn.IFNA(VLOOKUP(D5172,states!A$2:C$10,2,FALSE),"XX")</f>
        <v>A</v>
      </c>
      <c r="AD5172">
        <f>E5172</f>
        <v>0</v>
      </c>
      <c r="AE5172">
        <f>_xlfn.IFNA(VLOOKUP(D5172,states!A$2:D$10,4,FALSE),0)</f>
        <v>2</v>
      </c>
      <c r="AF5172">
        <v>0.5</v>
      </c>
      <c r="AG5172">
        <f>IF(AE5172=0,AF5172,IF(AE5172=1,IF(F5172=0.5,0.5,IF(H5172=1,0.5,1.5)),IF(F5172=0.5,0.5,IF(H5172=1,2.5,1.5))))</f>
        <v>1.5</v>
      </c>
      <c r="AH5172" s="7">
        <f>IF(AC5172="XX",0,1/C5172^(1/5)*IF(E5172=0,100,1)/(E5172+1)^(1/4))</f>
        <v>182.05642030260799</v>
      </c>
    </row>
    <row r="5173" spans="1:34">
      <c r="A5173">
        <v>3469</v>
      </c>
      <c r="B5173" s="1">
        <v>23617.692299999999</v>
      </c>
      <c r="C5173" s="6">
        <v>0.01</v>
      </c>
      <c r="D5173" t="s">
        <v>3</v>
      </c>
      <c r="E5173">
        <v>1</v>
      </c>
      <c r="F5173">
        <v>15.5</v>
      </c>
      <c r="G5173" t="s">
        <v>1</v>
      </c>
      <c r="H5173">
        <v>1</v>
      </c>
      <c r="I5173" t="s">
        <v>0</v>
      </c>
      <c r="J5173">
        <v>1</v>
      </c>
      <c r="K5173">
        <v>14.5</v>
      </c>
      <c r="L5173" t="s">
        <v>1</v>
      </c>
      <c r="M5173">
        <v>1</v>
      </c>
      <c r="N5173" t="s">
        <v>3525</v>
      </c>
      <c r="O5173">
        <v>1</v>
      </c>
      <c r="P5173" t="str">
        <f>D5173&amp;"-"&amp;F5173&amp;"-"&amp;G5173&amp;"-"&amp;E5173&amp;"-"&amp;H5173</f>
        <v>A2Delta-15.5-e-1-1</v>
      </c>
      <c r="Q5173" t="str">
        <f>I5173&amp;"-"&amp;K5173&amp;"-"&amp;L5173&amp;"-"&amp;J5173&amp;"-"&amp;M5173</f>
        <v>X2Pi-14.5-e-1-1</v>
      </c>
      <c r="R5173">
        <f>B5173+S5173</f>
        <v>29146.698254593</v>
      </c>
      <c r="S5173">
        <f>_xlfn.IFNA(VLOOKUP(Q5173,'MARVEL-X'!A$2:I$1400,7,FALSE),VLOOKUP(Q5173,MARVEL!A$2:J$1522,10,FALSE))</f>
        <v>5529.0059545929998</v>
      </c>
      <c r="T5173">
        <f>IF(P5173=P5172,R5173+T5172,R5173)</f>
        <v>29146.698254593</v>
      </c>
      <c r="U5173">
        <f>IF(P5173=P5172,1+U5172,1)</f>
        <v>1</v>
      </c>
      <c r="V5173" t="str">
        <f t="shared" si="80"/>
        <v/>
      </c>
      <c r="W5173" t="str">
        <f>IF(V5173="","",IF(ABS(V5173-R5173)&gt;W$1,ABS(V5173-R5173),""))</f>
        <v/>
      </c>
      <c r="X5173" t="str">
        <f>Y5173&amp;"-"&amp;Z5173&amp;"-"&amp;AC5173&amp;"-"&amp;AD5173&amp;"-"&amp;AG5173</f>
        <v>15.5-e-A-1-2.5</v>
      </c>
      <c r="Y5173">
        <f>F5173</f>
        <v>15.5</v>
      </c>
      <c r="Z5173" s="2" t="str">
        <f>G5173</f>
        <v>e</v>
      </c>
      <c r="AA5173">
        <f>_xlfn.IFNA(VLOOKUP(X5173,'duo-out'!A$2:Q$5000,5,FALSE),E5173+10*(H5173-1)+1+_xlfn.IFNA(VLOOKUP(D5173,states!A$2:C$10,3,FALSE),1))</f>
        <v>252</v>
      </c>
      <c r="AB5173" t="str">
        <f>IF(V5173="","",V5173)</f>
        <v/>
      </c>
      <c r="AC5173" s="2" t="str">
        <f>_xlfn.IFNA(VLOOKUP(D5173,states!A$2:C$10,2,FALSE),"XX")</f>
        <v>A</v>
      </c>
      <c r="AD5173">
        <f>E5173</f>
        <v>1</v>
      </c>
      <c r="AE5173">
        <f>_xlfn.IFNA(VLOOKUP(D5173,states!A$2:D$10,4,FALSE),0)</f>
        <v>2</v>
      </c>
      <c r="AF5173">
        <v>0.5</v>
      </c>
      <c r="AG5173">
        <f>IF(AE5173=0,AF5173,IF(AE5173=1,IF(F5173=0.5,0.5,IF(H5173=1,0.5,1.5)),IF(F5173=0.5,0.5,IF(H5173=1,2.5,1.5))))</f>
        <v>2.5</v>
      </c>
      <c r="AH5173" s="7">
        <f>IF(AC5173="XX",0,1/C5173^(1/5)*IF(E5173=0,100,1)/(E5173+1)^(1/4))</f>
        <v>2.1122362957808511</v>
      </c>
    </row>
    <row r="5174" spans="1:34">
      <c r="A5174">
        <v>5545</v>
      </c>
      <c r="B5174" s="1">
        <v>23234.244999999999</v>
      </c>
      <c r="C5174" s="6">
        <v>0.05</v>
      </c>
      <c r="D5174" t="s">
        <v>3</v>
      </c>
      <c r="E5174">
        <v>1</v>
      </c>
      <c r="F5174">
        <v>15.5</v>
      </c>
      <c r="G5174" t="s">
        <v>1</v>
      </c>
      <c r="H5174">
        <v>1</v>
      </c>
      <c r="I5174" t="s">
        <v>0</v>
      </c>
      <c r="J5174">
        <v>1</v>
      </c>
      <c r="K5174">
        <v>15.5</v>
      </c>
      <c r="L5174" t="s">
        <v>2</v>
      </c>
      <c r="M5174">
        <v>1</v>
      </c>
      <c r="N5174" t="s">
        <v>5601</v>
      </c>
      <c r="O5174">
        <v>1</v>
      </c>
      <c r="P5174" t="str">
        <f>D5174&amp;"-"&amp;F5174&amp;"-"&amp;G5174&amp;"-"&amp;E5174&amp;"-"&amp;H5174</f>
        <v>A2Delta-15.5-e-1-1</v>
      </c>
      <c r="Q5174" t="str">
        <f>I5174&amp;"-"&amp;K5174&amp;"-"&amp;L5174&amp;"-"&amp;J5174&amp;"-"&amp;M5174</f>
        <v>X2Pi-15.5-f-1-1</v>
      </c>
      <c r="R5174">
        <f>B5174+S5174</f>
        <v>29146.729202835999</v>
      </c>
      <c r="S5174">
        <f>_xlfn.IFNA(VLOOKUP(Q5174,'MARVEL-X'!A$2:I$1400,7,FALSE),VLOOKUP(Q5174,MARVEL!A$2:J$1522,10,FALSE))</f>
        <v>5912.4842028359999</v>
      </c>
      <c r="T5174">
        <f>IF(P5174=P5173,R5174+T5173,R5174)</f>
        <v>58293.427457429003</v>
      </c>
      <c r="U5174">
        <f>IF(P5174=P5173,1+U5173,1)</f>
        <v>2</v>
      </c>
      <c r="V5174" t="str">
        <f t="shared" si="80"/>
        <v/>
      </c>
      <c r="W5174" t="str">
        <f>IF(V5174="","",IF(ABS(V5174-R5174)&gt;W$1,ABS(V5174-R5174),""))</f>
        <v/>
      </c>
      <c r="X5174" t="str">
        <f>Y5174&amp;"-"&amp;Z5174&amp;"-"&amp;AC5174&amp;"-"&amp;AD5174&amp;"-"&amp;AG5174</f>
        <v>15.5-e-A-1-2.5</v>
      </c>
      <c r="Y5174">
        <f>F5174</f>
        <v>15.5</v>
      </c>
      <c r="Z5174" s="2" t="str">
        <f>G5174</f>
        <v>e</v>
      </c>
      <c r="AA5174">
        <f>_xlfn.IFNA(VLOOKUP(X5174,'duo-out'!A$2:Q$5000,5,FALSE),E5174+10*(H5174-1)+1+_xlfn.IFNA(VLOOKUP(D5174,states!A$2:C$10,3,FALSE),1))</f>
        <v>252</v>
      </c>
      <c r="AB5174" t="str">
        <f>IF(V5174="","",V5174)</f>
        <v/>
      </c>
      <c r="AC5174" s="2" t="str">
        <f>_xlfn.IFNA(VLOOKUP(D5174,states!A$2:C$10,2,FALSE),"XX")</f>
        <v>A</v>
      </c>
      <c r="AD5174">
        <f>E5174</f>
        <v>1</v>
      </c>
      <c r="AE5174">
        <f>_xlfn.IFNA(VLOOKUP(D5174,states!A$2:D$10,4,FALSE),0)</f>
        <v>2</v>
      </c>
      <c r="AF5174">
        <v>0.5</v>
      </c>
      <c r="AG5174">
        <f>IF(AE5174=0,AF5174,IF(AE5174=1,IF(F5174=0.5,0.5,IF(H5174=1,0.5,1.5)),IF(F5174=0.5,0.5,IF(H5174=1,2.5,1.5))))</f>
        <v>2.5</v>
      </c>
      <c r="AH5174" s="7">
        <f>IF(AC5174="XX",0,1/C5174^(1/5)*IF(E5174=0,100,1)/(E5174+1)^(1/4))</f>
        <v>1.5309059120638666</v>
      </c>
    </row>
    <row r="5175" spans="1:34">
      <c r="A5175">
        <v>5496</v>
      </c>
      <c r="B5175" s="1">
        <v>23617.7</v>
      </c>
      <c r="C5175" s="6">
        <v>0.05</v>
      </c>
      <c r="D5175" t="s">
        <v>3</v>
      </c>
      <c r="E5175">
        <v>1</v>
      </c>
      <c r="F5175">
        <v>15.5</v>
      </c>
      <c r="G5175" t="s">
        <v>1</v>
      </c>
      <c r="H5175">
        <v>1</v>
      </c>
      <c r="I5175" t="s">
        <v>0</v>
      </c>
      <c r="J5175">
        <v>1</v>
      </c>
      <c r="K5175">
        <v>14.5</v>
      </c>
      <c r="L5175" t="s">
        <v>1</v>
      </c>
      <c r="M5175">
        <v>1</v>
      </c>
      <c r="N5175" t="s">
        <v>5552</v>
      </c>
      <c r="O5175">
        <v>1</v>
      </c>
      <c r="P5175" t="str">
        <f>D5175&amp;"-"&amp;F5175&amp;"-"&amp;G5175&amp;"-"&amp;E5175&amp;"-"&amp;H5175</f>
        <v>A2Delta-15.5-e-1-1</v>
      </c>
      <c r="Q5175" t="str">
        <f>I5175&amp;"-"&amp;K5175&amp;"-"&amp;L5175&amp;"-"&amp;J5175&amp;"-"&amp;M5175</f>
        <v>X2Pi-14.5-e-1-1</v>
      </c>
      <c r="R5175">
        <f>B5175+S5175</f>
        <v>29146.705954593002</v>
      </c>
      <c r="S5175">
        <f>_xlfn.IFNA(VLOOKUP(Q5175,'MARVEL-X'!A$2:I$1400,7,FALSE),VLOOKUP(Q5175,MARVEL!A$2:J$1522,10,FALSE))</f>
        <v>5529.0059545929998</v>
      </c>
      <c r="T5175">
        <f>IF(P5175=P5174,R5175+T5174,R5175)</f>
        <v>87440.133412021998</v>
      </c>
      <c r="U5175">
        <f>IF(P5175=P5174,1+U5174,1)</f>
        <v>3</v>
      </c>
      <c r="V5175" t="str">
        <f t="shared" si="80"/>
        <v/>
      </c>
      <c r="W5175" t="str">
        <f>IF(V5175="","",IF(ABS(V5175-R5175)&gt;W$1,ABS(V5175-R5175),""))</f>
        <v/>
      </c>
      <c r="X5175" t="str">
        <f>Y5175&amp;"-"&amp;Z5175&amp;"-"&amp;AC5175&amp;"-"&amp;AD5175&amp;"-"&amp;AG5175</f>
        <v>15.5-e-A-1-2.5</v>
      </c>
      <c r="Y5175">
        <f>F5175</f>
        <v>15.5</v>
      </c>
      <c r="Z5175" s="2" t="str">
        <f>G5175</f>
        <v>e</v>
      </c>
      <c r="AA5175">
        <f>_xlfn.IFNA(VLOOKUP(X5175,'duo-out'!A$2:Q$5000,5,FALSE),E5175+10*(H5175-1)+1+_xlfn.IFNA(VLOOKUP(D5175,states!A$2:C$10,3,FALSE),1))</f>
        <v>252</v>
      </c>
      <c r="AB5175" t="str">
        <f>IF(V5175="","",V5175)</f>
        <v/>
      </c>
      <c r="AC5175" s="2" t="str">
        <f>_xlfn.IFNA(VLOOKUP(D5175,states!A$2:C$10,2,FALSE),"XX")</f>
        <v>A</v>
      </c>
      <c r="AD5175">
        <f>E5175</f>
        <v>1</v>
      </c>
      <c r="AE5175">
        <f>_xlfn.IFNA(VLOOKUP(D5175,states!A$2:D$10,4,FALSE),0)</f>
        <v>2</v>
      </c>
      <c r="AF5175">
        <v>0.5</v>
      </c>
      <c r="AG5175">
        <f>IF(AE5175=0,AF5175,IF(AE5175=1,IF(F5175=0.5,0.5,IF(H5175=1,0.5,1.5)),IF(F5175=0.5,0.5,IF(H5175=1,2.5,1.5))))</f>
        <v>2.5</v>
      </c>
      <c r="AH5175" s="7">
        <f>IF(AC5175="XX",0,1/C5175^(1/5)*IF(E5175=0,100,1)/(E5175+1)^(1/4))</f>
        <v>1.5309059120638666</v>
      </c>
    </row>
    <row r="5176" spans="1:34">
      <c r="A5176">
        <v>1006</v>
      </c>
      <c r="B5176" s="1">
        <v>22811.4</v>
      </c>
      <c r="C5176" s="6">
        <v>0.2152</v>
      </c>
      <c r="D5176" t="s">
        <v>3</v>
      </c>
      <c r="E5176">
        <v>1</v>
      </c>
      <c r="F5176">
        <v>15.5</v>
      </c>
      <c r="G5176" t="s">
        <v>1</v>
      </c>
      <c r="H5176">
        <v>1</v>
      </c>
      <c r="I5176" t="s">
        <v>0</v>
      </c>
      <c r="J5176">
        <v>1</v>
      </c>
      <c r="K5176">
        <v>16.5</v>
      </c>
      <c r="L5176" t="s">
        <v>1</v>
      </c>
      <c r="M5176">
        <v>1</v>
      </c>
      <c r="N5176" t="s">
        <v>1062</v>
      </c>
      <c r="O5176">
        <v>1</v>
      </c>
      <c r="P5176" t="str">
        <f>D5176&amp;"-"&amp;F5176&amp;"-"&amp;G5176&amp;"-"&amp;E5176&amp;"-"&amp;H5176</f>
        <v>A2Delta-15.5-e-1-1</v>
      </c>
      <c r="Q5176" t="str">
        <f>I5176&amp;"-"&amp;K5176&amp;"-"&amp;L5176&amp;"-"&amp;J5176&amp;"-"&amp;M5176</f>
        <v>X2Pi-16.5-e-1-1</v>
      </c>
      <c r="R5176">
        <f>B5176+S5176</f>
        <v>29146.494912048001</v>
      </c>
      <c r="S5176">
        <f>_xlfn.IFNA(VLOOKUP(Q5176,'MARVEL-X'!A$2:I$1400,7,FALSE),VLOOKUP(Q5176,MARVEL!A$2:J$1522,10,FALSE))</f>
        <v>6335.094912048</v>
      </c>
      <c r="T5176">
        <f>IF(P5176=P5175,R5176+T5175,R5176)</f>
        <v>116586.62832407</v>
      </c>
      <c r="U5176">
        <f>IF(P5176=P5175,1+U5175,1)</f>
        <v>4</v>
      </c>
      <c r="V5176" t="str">
        <f t="shared" si="80"/>
        <v/>
      </c>
      <c r="W5176" t="str">
        <f>IF(V5176="","",IF(ABS(V5176-R5176)&gt;W$1,ABS(V5176-R5176),""))</f>
        <v/>
      </c>
      <c r="X5176" t="str">
        <f>Y5176&amp;"-"&amp;Z5176&amp;"-"&amp;AC5176&amp;"-"&amp;AD5176&amp;"-"&amp;AG5176</f>
        <v>15.5-e-A-1-2.5</v>
      </c>
      <c r="Y5176">
        <f>F5176</f>
        <v>15.5</v>
      </c>
      <c r="Z5176" s="2" t="str">
        <f>G5176</f>
        <v>e</v>
      </c>
      <c r="AA5176">
        <f>_xlfn.IFNA(VLOOKUP(X5176,'duo-out'!A$2:Q$5000,5,FALSE),E5176+10*(H5176-1)+1+_xlfn.IFNA(VLOOKUP(D5176,states!A$2:C$10,3,FALSE),1))</f>
        <v>252</v>
      </c>
      <c r="AB5176" t="str">
        <f>IF(V5176="","",V5176)</f>
        <v/>
      </c>
      <c r="AC5176" s="2" t="str">
        <f>_xlfn.IFNA(VLOOKUP(D5176,states!A$2:C$10,2,FALSE),"XX")</f>
        <v>A</v>
      </c>
      <c r="AD5176">
        <f>E5176</f>
        <v>1</v>
      </c>
      <c r="AE5176">
        <f>_xlfn.IFNA(VLOOKUP(D5176,states!A$2:D$10,4,FALSE),0)</f>
        <v>2</v>
      </c>
      <c r="AF5176">
        <v>0.5</v>
      </c>
      <c r="AG5176">
        <f>IF(AE5176=0,AF5176,IF(AE5176=1,IF(F5176=0.5,0.5,IF(H5176=1,0.5,1.5)),IF(F5176=0.5,0.5,IF(H5176=1,2.5,1.5))))</f>
        <v>2.5</v>
      </c>
      <c r="AH5176" s="7">
        <f>IF(AC5176="XX",0,1/C5176^(1/5)*IF(E5176=0,100,1)/(E5176+1)^(1/4))</f>
        <v>1.1433364460501954</v>
      </c>
    </row>
    <row r="5177" spans="1:34">
      <c r="A5177">
        <v>988</v>
      </c>
      <c r="B5177" s="1">
        <v>23234.38</v>
      </c>
      <c r="C5177" s="6">
        <v>0.19570000000000001</v>
      </c>
      <c r="D5177" t="s">
        <v>3</v>
      </c>
      <c r="E5177">
        <v>1</v>
      </c>
      <c r="F5177">
        <v>15.5</v>
      </c>
      <c r="G5177" t="s">
        <v>1</v>
      </c>
      <c r="H5177">
        <v>1</v>
      </c>
      <c r="I5177" t="s">
        <v>0</v>
      </c>
      <c r="J5177">
        <v>1</v>
      </c>
      <c r="K5177">
        <v>15.5</v>
      </c>
      <c r="L5177" t="s">
        <v>2</v>
      </c>
      <c r="M5177">
        <v>1</v>
      </c>
      <c r="N5177" t="s">
        <v>1044</v>
      </c>
      <c r="O5177">
        <v>1</v>
      </c>
      <c r="P5177" t="str">
        <f>D5177&amp;"-"&amp;F5177&amp;"-"&amp;G5177&amp;"-"&amp;E5177&amp;"-"&amp;H5177</f>
        <v>A2Delta-15.5-e-1-1</v>
      </c>
      <c r="Q5177" t="str">
        <f>I5177&amp;"-"&amp;K5177&amp;"-"&amp;L5177&amp;"-"&amp;J5177&amp;"-"&amp;M5177</f>
        <v>X2Pi-15.5-f-1-1</v>
      </c>
      <c r="R5177">
        <f>B5177+S5177</f>
        <v>29146.864202836001</v>
      </c>
      <c r="S5177">
        <f>_xlfn.IFNA(VLOOKUP(Q5177,'MARVEL-X'!A$2:I$1400,7,FALSE),VLOOKUP(Q5177,MARVEL!A$2:J$1522,10,FALSE))</f>
        <v>5912.4842028359999</v>
      </c>
      <c r="T5177">
        <f>IF(P5177=P5176,R5177+T5176,R5177)</f>
        <v>145733.49252690599</v>
      </c>
      <c r="U5177">
        <f>IF(P5177=P5176,1+U5176,1)</f>
        <v>5</v>
      </c>
      <c r="V5177" t="str">
        <f t="shared" si="80"/>
        <v/>
      </c>
      <c r="W5177" t="str">
        <f>IF(V5177="","",IF(ABS(V5177-R5177)&gt;W$1,ABS(V5177-R5177),""))</f>
        <v/>
      </c>
      <c r="X5177" t="str">
        <f>Y5177&amp;"-"&amp;Z5177&amp;"-"&amp;AC5177&amp;"-"&amp;AD5177&amp;"-"&amp;AG5177</f>
        <v>15.5-e-A-1-2.5</v>
      </c>
      <c r="Y5177">
        <f>F5177</f>
        <v>15.5</v>
      </c>
      <c r="Z5177" s="2" t="str">
        <f>G5177</f>
        <v>e</v>
      </c>
      <c r="AA5177">
        <f>_xlfn.IFNA(VLOOKUP(X5177,'duo-out'!A$2:Q$5000,5,FALSE),E5177+10*(H5177-1)+1+_xlfn.IFNA(VLOOKUP(D5177,states!A$2:C$10,3,FALSE),1))</f>
        <v>252</v>
      </c>
      <c r="AB5177" t="str">
        <f>IF(V5177="","",V5177)</f>
        <v/>
      </c>
      <c r="AC5177" s="2" t="str">
        <f>_xlfn.IFNA(VLOOKUP(D5177,states!A$2:C$10,2,FALSE),"XX")</f>
        <v>A</v>
      </c>
      <c r="AD5177">
        <f>E5177</f>
        <v>1</v>
      </c>
      <c r="AE5177">
        <f>_xlfn.IFNA(VLOOKUP(D5177,states!A$2:D$10,4,FALSE),0)</f>
        <v>2</v>
      </c>
      <c r="AF5177">
        <v>0.5</v>
      </c>
      <c r="AG5177">
        <f>IF(AE5177=0,AF5177,IF(AE5177=1,IF(F5177=0.5,0.5,IF(H5177=1,0.5,1.5)),IF(F5177=0.5,0.5,IF(H5177=1,2.5,1.5))))</f>
        <v>2.5</v>
      </c>
      <c r="AH5177" s="7">
        <f>IF(AC5177="XX",0,1/C5177^(1/5)*IF(E5177=0,100,1)/(E5177+1)^(1/4))</f>
        <v>1.1652640174653877</v>
      </c>
    </row>
    <row r="5178" spans="1:34">
      <c r="A5178">
        <v>918</v>
      </c>
      <c r="B5178" s="1">
        <v>23617.71</v>
      </c>
      <c r="C5178" s="6">
        <v>0.05</v>
      </c>
      <c r="D5178" t="s">
        <v>3</v>
      </c>
      <c r="E5178">
        <v>1</v>
      </c>
      <c r="F5178">
        <v>15.5</v>
      </c>
      <c r="G5178" t="s">
        <v>1</v>
      </c>
      <c r="H5178">
        <v>1</v>
      </c>
      <c r="I5178" t="s">
        <v>0</v>
      </c>
      <c r="J5178">
        <v>1</v>
      </c>
      <c r="K5178">
        <v>14.5</v>
      </c>
      <c r="L5178" t="s">
        <v>1</v>
      </c>
      <c r="M5178">
        <v>1</v>
      </c>
      <c r="N5178" t="s">
        <v>974</v>
      </c>
      <c r="O5178">
        <v>1</v>
      </c>
      <c r="P5178" t="str">
        <f>D5178&amp;"-"&amp;F5178&amp;"-"&amp;G5178&amp;"-"&amp;E5178&amp;"-"&amp;H5178</f>
        <v>A2Delta-15.5-e-1-1</v>
      </c>
      <c r="Q5178" t="str">
        <f>I5178&amp;"-"&amp;K5178&amp;"-"&amp;L5178&amp;"-"&amp;J5178&amp;"-"&amp;M5178</f>
        <v>X2Pi-14.5-e-1-1</v>
      </c>
      <c r="R5178">
        <f>B5178+S5178</f>
        <v>29146.715954592997</v>
      </c>
      <c r="S5178">
        <f>_xlfn.IFNA(VLOOKUP(Q5178,'MARVEL-X'!A$2:I$1400,7,FALSE),VLOOKUP(Q5178,MARVEL!A$2:J$1522,10,FALSE))</f>
        <v>5529.0059545929998</v>
      </c>
      <c r="T5178">
        <f>IF(P5178=P5177,R5178+T5177,R5178)</f>
        <v>174880.20848149899</v>
      </c>
      <c r="U5178">
        <f>IF(P5178=P5177,1+U5177,1)</f>
        <v>6</v>
      </c>
      <c r="V5178">
        <f t="shared" si="80"/>
        <v>29146.701413583167</v>
      </c>
      <c r="W5178" t="str">
        <f>IF(V5178="","",IF(ABS(V5178-R5178)&gt;W$1,ABS(V5178-R5178),""))</f>
        <v/>
      </c>
      <c r="X5178" t="str">
        <f>Y5178&amp;"-"&amp;Z5178&amp;"-"&amp;AC5178&amp;"-"&amp;AD5178&amp;"-"&amp;AG5178</f>
        <v>15.5-e-A-1-2.5</v>
      </c>
      <c r="Y5178">
        <f>F5178</f>
        <v>15.5</v>
      </c>
      <c r="Z5178" s="2" t="str">
        <f>G5178</f>
        <v>e</v>
      </c>
      <c r="AA5178">
        <f>_xlfn.IFNA(VLOOKUP(X5178,'duo-out'!A$2:Q$5000,5,FALSE),E5178+10*(H5178-1)+1+_xlfn.IFNA(VLOOKUP(D5178,states!A$2:C$10,3,FALSE),1))</f>
        <v>252</v>
      </c>
      <c r="AB5178">
        <f>IF(V5178="","",V5178)</f>
        <v>29146.701413583167</v>
      </c>
      <c r="AC5178" s="2" t="str">
        <f>_xlfn.IFNA(VLOOKUP(D5178,states!A$2:C$10,2,FALSE),"XX")</f>
        <v>A</v>
      </c>
      <c r="AD5178">
        <f>E5178</f>
        <v>1</v>
      </c>
      <c r="AE5178">
        <f>_xlfn.IFNA(VLOOKUP(D5178,states!A$2:D$10,4,FALSE),0)</f>
        <v>2</v>
      </c>
      <c r="AF5178">
        <v>0.5</v>
      </c>
      <c r="AG5178">
        <f>IF(AE5178=0,AF5178,IF(AE5178=1,IF(F5178=0.5,0.5,IF(H5178=1,0.5,1.5)),IF(F5178=0.5,0.5,IF(H5178=1,2.5,1.5))))</f>
        <v>2.5</v>
      </c>
      <c r="AH5178" s="7">
        <f>IF(AC5178="XX",0,1/C5178^(1/5)*IF(E5178=0,100,1)/(E5178+1)^(1/4))</f>
        <v>1.5309059120638666</v>
      </c>
    </row>
    <row r="5179" spans="1:34">
      <c r="A5179">
        <v>3601</v>
      </c>
      <c r="B5179" s="1">
        <v>23230.698799999998</v>
      </c>
      <c r="C5179" s="6">
        <v>0.01</v>
      </c>
      <c r="D5179" t="s">
        <v>3</v>
      </c>
      <c r="E5179">
        <v>1</v>
      </c>
      <c r="F5179">
        <v>15.5</v>
      </c>
      <c r="G5179" t="s">
        <v>1</v>
      </c>
      <c r="H5179">
        <v>2</v>
      </c>
      <c r="I5179" t="s">
        <v>0</v>
      </c>
      <c r="J5179">
        <v>1</v>
      </c>
      <c r="K5179">
        <v>15.5</v>
      </c>
      <c r="L5179" t="s">
        <v>2</v>
      </c>
      <c r="M5179">
        <v>2</v>
      </c>
      <c r="N5179" t="s">
        <v>3657</v>
      </c>
      <c r="O5179">
        <v>1</v>
      </c>
      <c r="P5179" t="str">
        <f>D5179&amp;"-"&amp;F5179&amp;"-"&amp;G5179&amp;"-"&amp;E5179&amp;"-"&amp;H5179</f>
        <v>A2Delta-15.5-e-1-2</v>
      </c>
      <c r="Q5179" t="str">
        <f>I5179&amp;"-"&amp;K5179&amp;"-"&amp;L5179&amp;"-"&amp;J5179&amp;"-"&amp;M5179</f>
        <v>X2Pi-15.5-f-1-2</v>
      </c>
      <c r="R5179">
        <f>B5179+S5179</f>
        <v>29565.597411405997</v>
      </c>
      <c r="S5179">
        <f>_xlfn.IFNA(VLOOKUP(Q5179,'MARVEL-X'!A$2:I$1400,7,FALSE),VLOOKUP(Q5179,MARVEL!A$2:J$1522,10,FALSE))</f>
        <v>6334.8986114059999</v>
      </c>
      <c r="T5179">
        <f>IF(P5179=P5178,R5179+T5178,R5179)</f>
        <v>29565.597411405997</v>
      </c>
      <c r="U5179">
        <f>IF(P5179=P5178,1+U5178,1)</f>
        <v>1</v>
      </c>
      <c r="V5179" t="str">
        <f t="shared" si="80"/>
        <v/>
      </c>
      <c r="W5179" t="str">
        <f>IF(V5179="","",IF(ABS(V5179-R5179)&gt;W$1,ABS(V5179-R5179),""))</f>
        <v/>
      </c>
      <c r="X5179" t="str">
        <f>Y5179&amp;"-"&amp;Z5179&amp;"-"&amp;AC5179&amp;"-"&amp;AD5179&amp;"-"&amp;AG5179</f>
        <v>15.5-e-A-1-1.5</v>
      </c>
      <c r="Y5179">
        <f>F5179</f>
        <v>15.5</v>
      </c>
      <c r="Z5179" s="2" t="str">
        <f>G5179</f>
        <v>e</v>
      </c>
      <c r="AA5179">
        <f>_xlfn.IFNA(VLOOKUP(X5179,'duo-out'!A$2:Q$5000,5,FALSE),E5179+10*(H5179-1)+1+_xlfn.IFNA(VLOOKUP(D5179,states!A$2:C$10,3,FALSE),1))</f>
        <v>262</v>
      </c>
      <c r="AB5179" t="str">
        <f>IF(V5179="","",V5179)</f>
        <v/>
      </c>
      <c r="AC5179" s="2" t="str">
        <f>_xlfn.IFNA(VLOOKUP(D5179,states!A$2:C$10,2,FALSE),"XX")</f>
        <v>A</v>
      </c>
      <c r="AD5179">
        <f>E5179</f>
        <v>1</v>
      </c>
      <c r="AE5179">
        <f>_xlfn.IFNA(VLOOKUP(D5179,states!A$2:D$10,4,FALSE),0)</f>
        <v>2</v>
      </c>
      <c r="AF5179">
        <v>0.5</v>
      </c>
      <c r="AG5179">
        <f>IF(AE5179=0,AF5179,IF(AE5179=1,IF(F5179=0.5,0.5,IF(H5179=1,0.5,1.5)),IF(F5179=0.5,0.5,IF(H5179=1,2.5,1.5))))</f>
        <v>1.5</v>
      </c>
      <c r="AH5179" s="7">
        <f>IF(AC5179="XX",0,1/C5179^(1/5)*IF(E5179=0,100,1)/(E5179+1)^(1/4))</f>
        <v>2.1122362957808511</v>
      </c>
    </row>
    <row r="5180" spans="1:34">
      <c r="A5180">
        <v>3588</v>
      </c>
      <c r="B5180" s="1">
        <v>23653.816500000001</v>
      </c>
      <c r="C5180" s="6">
        <v>0.01</v>
      </c>
      <c r="D5180" t="s">
        <v>3</v>
      </c>
      <c r="E5180">
        <v>1</v>
      </c>
      <c r="F5180">
        <v>15.5</v>
      </c>
      <c r="G5180" t="s">
        <v>1</v>
      </c>
      <c r="H5180">
        <v>2</v>
      </c>
      <c r="I5180" t="s">
        <v>0</v>
      </c>
      <c r="J5180">
        <v>1</v>
      </c>
      <c r="K5180">
        <v>14.5</v>
      </c>
      <c r="L5180" t="s">
        <v>1</v>
      </c>
      <c r="M5180">
        <v>2</v>
      </c>
      <c r="N5180" t="s">
        <v>3644</v>
      </c>
      <c r="O5180">
        <v>1</v>
      </c>
      <c r="P5180" t="str">
        <f>D5180&amp;"-"&amp;F5180&amp;"-"&amp;G5180&amp;"-"&amp;E5180&amp;"-"&amp;H5180</f>
        <v>A2Delta-15.5-e-1-2</v>
      </c>
      <c r="Q5180" t="str">
        <f>I5180&amp;"-"&amp;K5180&amp;"-"&amp;L5180&amp;"-"&amp;J5180&amp;"-"&amp;M5180</f>
        <v>X2Pi-14.5-e-1-2</v>
      </c>
      <c r="R5180">
        <f>B5180+S5180</f>
        <v>29565.619129461</v>
      </c>
      <c r="S5180">
        <f>_xlfn.IFNA(VLOOKUP(Q5180,'MARVEL-X'!A$2:I$1400,7,FALSE),VLOOKUP(Q5180,MARVEL!A$2:J$1522,10,FALSE))</f>
        <v>5911.8026294609999</v>
      </c>
      <c r="T5180">
        <f>IF(P5180=P5179,R5180+T5179,R5180)</f>
        <v>59131.216540866997</v>
      </c>
      <c r="U5180">
        <f>IF(P5180=P5179,1+U5179,1)</f>
        <v>2</v>
      </c>
      <c r="V5180" t="str">
        <f t="shared" si="80"/>
        <v/>
      </c>
      <c r="W5180" t="str">
        <f>IF(V5180="","",IF(ABS(V5180-R5180)&gt;W$1,ABS(V5180-R5180),""))</f>
        <v/>
      </c>
      <c r="X5180" t="str">
        <f>Y5180&amp;"-"&amp;Z5180&amp;"-"&amp;AC5180&amp;"-"&amp;AD5180&amp;"-"&amp;AG5180</f>
        <v>15.5-e-A-1-1.5</v>
      </c>
      <c r="Y5180">
        <f>F5180</f>
        <v>15.5</v>
      </c>
      <c r="Z5180" s="2" t="str">
        <f>G5180</f>
        <v>e</v>
      </c>
      <c r="AA5180">
        <f>_xlfn.IFNA(VLOOKUP(X5180,'duo-out'!A$2:Q$5000,5,FALSE),E5180+10*(H5180-1)+1+_xlfn.IFNA(VLOOKUP(D5180,states!A$2:C$10,3,FALSE),1))</f>
        <v>262</v>
      </c>
      <c r="AB5180" t="str">
        <f>IF(V5180="","",V5180)</f>
        <v/>
      </c>
      <c r="AC5180" s="2" t="str">
        <f>_xlfn.IFNA(VLOOKUP(D5180,states!A$2:C$10,2,FALSE),"XX")</f>
        <v>A</v>
      </c>
      <c r="AD5180">
        <f>E5180</f>
        <v>1</v>
      </c>
      <c r="AE5180">
        <f>_xlfn.IFNA(VLOOKUP(D5180,states!A$2:D$10,4,FALSE),0)</f>
        <v>2</v>
      </c>
      <c r="AF5180">
        <v>0.5</v>
      </c>
      <c r="AG5180">
        <f>IF(AE5180=0,AF5180,IF(AE5180=1,IF(F5180=0.5,0.5,IF(H5180=1,0.5,1.5)),IF(F5180=0.5,0.5,IF(H5180=1,2.5,1.5))))</f>
        <v>1.5</v>
      </c>
      <c r="AH5180" s="7">
        <f>IF(AC5180="XX",0,1/C5180^(1/5)*IF(E5180=0,100,1)/(E5180+1)^(1/4))</f>
        <v>2.1122362957808511</v>
      </c>
    </row>
    <row r="5181" spans="1:34">
      <c r="A5181">
        <v>5624</v>
      </c>
      <c r="B5181" s="1">
        <v>23230.715</v>
      </c>
      <c r="C5181" s="6">
        <v>0.05</v>
      </c>
      <c r="D5181" t="s">
        <v>3</v>
      </c>
      <c r="E5181">
        <v>1</v>
      </c>
      <c r="F5181">
        <v>15.5</v>
      </c>
      <c r="G5181" t="s">
        <v>1</v>
      </c>
      <c r="H5181">
        <v>2</v>
      </c>
      <c r="I5181" t="s">
        <v>0</v>
      </c>
      <c r="J5181">
        <v>1</v>
      </c>
      <c r="K5181">
        <v>15.5</v>
      </c>
      <c r="L5181" t="s">
        <v>2</v>
      </c>
      <c r="M5181">
        <v>2</v>
      </c>
      <c r="N5181" t="s">
        <v>5680</v>
      </c>
      <c r="O5181">
        <v>1</v>
      </c>
      <c r="P5181" t="str">
        <f>D5181&amp;"-"&amp;F5181&amp;"-"&amp;G5181&amp;"-"&amp;E5181&amp;"-"&amp;H5181</f>
        <v>A2Delta-15.5-e-1-2</v>
      </c>
      <c r="Q5181" t="str">
        <f>I5181&amp;"-"&amp;K5181&amp;"-"&amp;L5181&amp;"-"&amp;J5181&amp;"-"&amp;M5181</f>
        <v>X2Pi-15.5-f-1-2</v>
      </c>
      <c r="R5181">
        <f>B5181+S5181</f>
        <v>29565.613611405999</v>
      </c>
      <c r="S5181">
        <f>_xlfn.IFNA(VLOOKUP(Q5181,'MARVEL-X'!A$2:I$1400,7,FALSE),VLOOKUP(Q5181,MARVEL!A$2:J$1522,10,FALSE))</f>
        <v>6334.8986114059999</v>
      </c>
      <c r="T5181">
        <f>IF(P5181=P5180,R5181+T5180,R5181)</f>
        <v>88696.830152273003</v>
      </c>
      <c r="U5181">
        <f>IF(P5181=P5180,1+U5180,1)</f>
        <v>3</v>
      </c>
      <c r="V5181" t="str">
        <f t="shared" si="80"/>
        <v/>
      </c>
      <c r="W5181" t="str">
        <f>IF(V5181="","",IF(ABS(V5181-R5181)&gt;W$1,ABS(V5181-R5181),""))</f>
        <v/>
      </c>
      <c r="X5181" t="str">
        <f>Y5181&amp;"-"&amp;Z5181&amp;"-"&amp;AC5181&amp;"-"&amp;AD5181&amp;"-"&amp;AG5181</f>
        <v>15.5-e-A-1-1.5</v>
      </c>
      <c r="Y5181">
        <f>F5181</f>
        <v>15.5</v>
      </c>
      <c r="Z5181" s="2" t="str">
        <f>G5181</f>
        <v>e</v>
      </c>
      <c r="AA5181">
        <f>_xlfn.IFNA(VLOOKUP(X5181,'duo-out'!A$2:Q$5000,5,FALSE),E5181+10*(H5181-1)+1+_xlfn.IFNA(VLOOKUP(D5181,states!A$2:C$10,3,FALSE),1))</f>
        <v>262</v>
      </c>
      <c r="AB5181" t="str">
        <f>IF(V5181="","",V5181)</f>
        <v/>
      </c>
      <c r="AC5181" s="2" t="str">
        <f>_xlfn.IFNA(VLOOKUP(D5181,states!A$2:C$10,2,FALSE),"XX")</f>
        <v>A</v>
      </c>
      <c r="AD5181">
        <f>E5181</f>
        <v>1</v>
      </c>
      <c r="AE5181">
        <f>_xlfn.IFNA(VLOOKUP(D5181,states!A$2:D$10,4,FALSE),0)</f>
        <v>2</v>
      </c>
      <c r="AF5181">
        <v>0.5</v>
      </c>
      <c r="AG5181">
        <f>IF(AE5181=0,AF5181,IF(AE5181=1,IF(F5181=0.5,0.5,IF(H5181=1,0.5,1.5)),IF(F5181=0.5,0.5,IF(H5181=1,2.5,1.5))))</f>
        <v>1.5</v>
      </c>
      <c r="AH5181" s="7">
        <f>IF(AC5181="XX",0,1/C5181^(1/5)*IF(E5181=0,100,1)/(E5181+1)^(1/4))</f>
        <v>1.5309059120638666</v>
      </c>
    </row>
    <row r="5182" spans="1:34">
      <c r="A5182">
        <v>5607</v>
      </c>
      <c r="B5182" s="1">
        <v>23653.826000000001</v>
      </c>
      <c r="C5182" s="6">
        <v>0.05</v>
      </c>
      <c r="D5182" t="s">
        <v>3</v>
      </c>
      <c r="E5182">
        <v>1</v>
      </c>
      <c r="F5182">
        <v>15.5</v>
      </c>
      <c r="G5182" t="s">
        <v>1</v>
      </c>
      <c r="H5182">
        <v>2</v>
      </c>
      <c r="I5182" t="s">
        <v>0</v>
      </c>
      <c r="J5182">
        <v>1</v>
      </c>
      <c r="K5182">
        <v>14.5</v>
      </c>
      <c r="L5182" t="s">
        <v>1</v>
      </c>
      <c r="M5182">
        <v>2</v>
      </c>
      <c r="N5182" t="s">
        <v>5663</v>
      </c>
      <c r="O5182">
        <v>1</v>
      </c>
      <c r="P5182" t="str">
        <f>D5182&amp;"-"&amp;F5182&amp;"-"&amp;G5182&amp;"-"&amp;E5182&amp;"-"&amp;H5182</f>
        <v>A2Delta-15.5-e-1-2</v>
      </c>
      <c r="Q5182" t="str">
        <f>I5182&amp;"-"&amp;K5182&amp;"-"&amp;L5182&amp;"-"&amp;J5182&amp;"-"&amp;M5182</f>
        <v>X2Pi-14.5-e-1-2</v>
      </c>
      <c r="R5182">
        <f>B5182+S5182</f>
        <v>29565.628629461</v>
      </c>
      <c r="S5182">
        <f>_xlfn.IFNA(VLOOKUP(Q5182,'MARVEL-X'!A$2:I$1400,7,FALSE),VLOOKUP(Q5182,MARVEL!A$2:J$1522,10,FALSE))</f>
        <v>5911.8026294609999</v>
      </c>
      <c r="T5182">
        <f>IF(P5182=P5181,R5182+T5181,R5182)</f>
        <v>118262.45878173401</v>
      </c>
      <c r="U5182">
        <f>IF(P5182=P5181,1+U5181,1)</f>
        <v>4</v>
      </c>
      <c r="V5182" t="str">
        <f t="shared" si="80"/>
        <v/>
      </c>
      <c r="W5182" t="str">
        <f>IF(V5182="","",IF(ABS(V5182-R5182)&gt;W$1,ABS(V5182-R5182),""))</f>
        <v/>
      </c>
      <c r="X5182" t="str">
        <f>Y5182&amp;"-"&amp;Z5182&amp;"-"&amp;AC5182&amp;"-"&amp;AD5182&amp;"-"&amp;AG5182</f>
        <v>15.5-e-A-1-1.5</v>
      </c>
      <c r="Y5182">
        <f>F5182</f>
        <v>15.5</v>
      </c>
      <c r="Z5182" s="2" t="str">
        <f>G5182</f>
        <v>e</v>
      </c>
      <c r="AA5182">
        <f>_xlfn.IFNA(VLOOKUP(X5182,'duo-out'!A$2:Q$5000,5,FALSE),E5182+10*(H5182-1)+1+_xlfn.IFNA(VLOOKUP(D5182,states!A$2:C$10,3,FALSE),1))</f>
        <v>262</v>
      </c>
      <c r="AB5182" t="str">
        <f>IF(V5182="","",V5182)</f>
        <v/>
      </c>
      <c r="AC5182" s="2" t="str">
        <f>_xlfn.IFNA(VLOOKUP(D5182,states!A$2:C$10,2,FALSE),"XX")</f>
        <v>A</v>
      </c>
      <c r="AD5182">
        <f>E5182</f>
        <v>1</v>
      </c>
      <c r="AE5182">
        <f>_xlfn.IFNA(VLOOKUP(D5182,states!A$2:D$10,4,FALSE),0)</f>
        <v>2</v>
      </c>
      <c r="AF5182">
        <v>0.5</v>
      </c>
      <c r="AG5182">
        <f>IF(AE5182=0,AF5182,IF(AE5182=1,IF(F5182=0.5,0.5,IF(H5182=1,0.5,1.5)),IF(F5182=0.5,0.5,IF(H5182=1,2.5,1.5))))</f>
        <v>1.5</v>
      </c>
      <c r="AH5182" s="7">
        <f>IF(AC5182="XX",0,1/C5182^(1/5)*IF(E5182=0,100,1)/(E5182+1)^(1/4))</f>
        <v>1.5309059120638666</v>
      </c>
    </row>
    <row r="5183" spans="1:34">
      <c r="A5183">
        <v>1175</v>
      </c>
      <c r="B5183" s="1">
        <v>22803.22</v>
      </c>
      <c r="C5183" s="6">
        <v>0.1125</v>
      </c>
      <c r="D5183" t="s">
        <v>3</v>
      </c>
      <c r="E5183">
        <v>1</v>
      </c>
      <c r="F5183">
        <v>15.5</v>
      </c>
      <c r="G5183" t="s">
        <v>1</v>
      </c>
      <c r="H5183">
        <v>2</v>
      </c>
      <c r="I5183" t="s">
        <v>0</v>
      </c>
      <c r="J5183">
        <v>1</v>
      </c>
      <c r="K5183">
        <v>16.5</v>
      </c>
      <c r="L5183" t="s">
        <v>1</v>
      </c>
      <c r="M5183">
        <v>2</v>
      </c>
      <c r="N5183" t="s">
        <v>1231</v>
      </c>
      <c r="O5183">
        <v>1</v>
      </c>
      <c r="P5183" t="str">
        <f>D5183&amp;"-"&amp;F5183&amp;"-"&amp;G5183&amp;"-"&amp;E5183&amp;"-"&amp;H5183</f>
        <v>A2Delta-15.5-e-1-2</v>
      </c>
      <c r="Q5183" t="str">
        <f>I5183&amp;"-"&amp;K5183&amp;"-"&amp;L5183&amp;"-"&amp;J5183&amp;"-"&amp;M5183</f>
        <v>X2Pi-16.5-e-1-2</v>
      </c>
      <c r="R5183">
        <f>B5183+S5183</f>
        <v>29565.508629461001</v>
      </c>
      <c r="S5183">
        <f>_xlfn.IFNA(VLOOKUP(Q5183,'MARVEL-X'!A$2:I$1400,7,FALSE),VLOOKUP(Q5183,MARVEL!A$2:J$1522,10,FALSE))</f>
        <v>6762.2886294609998</v>
      </c>
      <c r="T5183">
        <f>IF(P5183=P5182,R5183+T5182,R5183)</f>
        <v>147827.96741119502</v>
      </c>
      <c r="U5183">
        <f>IF(P5183=P5182,1+U5182,1)</f>
        <v>5</v>
      </c>
      <c r="V5183" t="str">
        <f t="shared" si="80"/>
        <v/>
      </c>
      <c r="W5183" t="str">
        <f>IF(V5183="","",IF(ABS(V5183-R5183)&gt;W$1,ABS(V5183-R5183),""))</f>
        <v/>
      </c>
      <c r="X5183" t="str">
        <f>Y5183&amp;"-"&amp;Z5183&amp;"-"&amp;AC5183&amp;"-"&amp;AD5183&amp;"-"&amp;AG5183</f>
        <v>15.5-e-A-1-1.5</v>
      </c>
      <c r="Y5183">
        <f>F5183</f>
        <v>15.5</v>
      </c>
      <c r="Z5183" s="2" t="str">
        <f>G5183</f>
        <v>e</v>
      </c>
      <c r="AA5183">
        <f>_xlfn.IFNA(VLOOKUP(X5183,'duo-out'!A$2:Q$5000,5,FALSE),E5183+10*(H5183-1)+1+_xlfn.IFNA(VLOOKUP(D5183,states!A$2:C$10,3,FALSE),1))</f>
        <v>262</v>
      </c>
      <c r="AB5183" t="str">
        <f>IF(V5183="","",V5183)</f>
        <v/>
      </c>
      <c r="AC5183" s="2" t="str">
        <f>_xlfn.IFNA(VLOOKUP(D5183,states!A$2:C$10,2,FALSE),"XX")</f>
        <v>A</v>
      </c>
      <c r="AD5183">
        <f>E5183</f>
        <v>1</v>
      </c>
      <c r="AE5183">
        <f>_xlfn.IFNA(VLOOKUP(D5183,states!A$2:D$10,4,FALSE),0)</f>
        <v>2</v>
      </c>
      <c r="AF5183">
        <v>0.5</v>
      </c>
      <c r="AG5183">
        <f>IF(AE5183=0,AF5183,IF(AE5183=1,IF(F5183=0.5,0.5,IF(H5183=1,0.5,1.5)),IF(F5183=0.5,0.5,IF(H5183=1,2.5,1.5))))</f>
        <v>1.5</v>
      </c>
      <c r="AH5183" s="7">
        <f>IF(AC5183="XX",0,1/C5183^(1/5)*IF(E5183=0,100,1)/(E5183+1)^(1/4))</f>
        <v>1.3017032722660853</v>
      </c>
    </row>
    <row r="5184" spans="1:34">
      <c r="A5184">
        <v>1112</v>
      </c>
      <c r="B5184" s="1">
        <v>23230.85</v>
      </c>
      <c r="C5184" s="6">
        <v>0.1724</v>
      </c>
      <c r="D5184" t="s">
        <v>3</v>
      </c>
      <c r="E5184">
        <v>1</v>
      </c>
      <c r="F5184">
        <v>15.5</v>
      </c>
      <c r="G5184" t="s">
        <v>1</v>
      </c>
      <c r="H5184">
        <v>2</v>
      </c>
      <c r="I5184" t="s">
        <v>0</v>
      </c>
      <c r="J5184">
        <v>1</v>
      </c>
      <c r="K5184">
        <v>15.5</v>
      </c>
      <c r="L5184" t="s">
        <v>2</v>
      </c>
      <c r="M5184">
        <v>2</v>
      </c>
      <c r="N5184" t="s">
        <v>1168</v>
      </c>
      <c r="O5184">
        <v>1</v>
      </c>
      <c r="P5184" t="str">
        <f>D5184&amp;"-"&amp;F5184&amp;"-"&amp;G5184&amp;"-"&amp;E5184&amp;"-"&amp;H5184</f>
        <v>A2Delta-15.5-e-1-2</v>
      </c>
      <c r="Q5184" t="str">
        <f>I5184&amp;"-"&amp;K5184&amp;"-"&amp;L5184&amp;"-"&amp;J5184&amp;"-"&amp;M5184</f>
        <v>X2Pi-15.5-f-1-2</v>
      </c>
      <c r="R5184">
        <f>B5184+S5184</f>
        <v>29565.748611405998</v>
      </c>
      <c r="S5184">
        <f>_xlfn.IFNA(VLOOKUP(Q5184,'MARVEL-X'!A$2:I$1400,7,FALSE),VLOOKUP(Q5184,MARVEL!A$2:J$1522,10,FALSE))</f>
        <v>6334.8986114059999</v>
      </c>
      <c r="T5184">
        <f>IF(P5184=P5183,R5184+T5183,R5184)</f>
        <v>177393.716022601</v>
      </c>
      <c r="U5184">
        <f>IF(P5184=P5183,1+U5183,1)</f>
        <v>6</v>
      </c>
      <c r="V5184" t="str">
        <f t="shared" si="80"/>
        <v/>
      </c>
      <c r="W5184" t="str">
        <f>IF(V5184="","",IF(ABS(V5184-R5184)&gt;W$1,ABS(V5184-R5184),""))</f>
        <v/>
      </c>
      <c r="X5184" t="str">
        <f>Y5184&amp;"-"&amp;Z5184&amp;"-"&amp;AC5184&amp;"-"&amp;AD5184&amp;"-"&amp;AG5184</f>
        <v>15.5-e-A-1-1.5</v>
      </c>
      <c r="Y5184">
        <f>F5184</f>
        <v>15.5</v>
      </c>
      <c r="Z5184" s="2" t="str">
        <f>G5184</f>
        <v>e</v>
      </c>
      <c r="AA5184">
        <f>_xlfn.IFNA(VLOOKUP(X5184,'duo-out'!A$2:Q$5000,5,FALSE),E5184+10*(H5184-1)+1+_xlfn.IFNA(VLOOKUP(D5184,states!A$2:C$10,3,FALSE),1))</f>
        <v>262</v>
      </c>
      <c r="AB5184" t="str">
        <f>IF(V5184="","",V5184)</f>
        <v/>
      </c>
      <c r="AC5184" s="2" t="str">
        <f>_xlfn.IFNA(VLOOKUP(D5184,states!A$2:C$10,2,FALSE),"XX")</f>
        <v>A</v>
      </c>
      <c r="AD5184">
        <f>E5184</f>
        <v>1</v>
      </c>
      <c r="AE5184">
        <f>_xlfn.IFNA(VLOOKUP(D5184,states!A$2:D$10,4,FALSE),0)</f>
        <v>2</v>
      </c>
      <c r="AF5184">
        <v>0.5</v>
      </c>
      <c r="AG5184">
        <f>IF(AE5184=0,AF5184,IF(AE5184=1,IF(F5184=0.5,0.5,IF(H5184=1,0.5,1.5)),IF(F5184=0.5,0.5,IF(H5184=1,2.5,1.5))))</f>
        <v>1.5</v>
      </c>
      <c r="AH5184" s="7">
        <f>IF(AC5184="XX",0,1/C5184^(1/5)*IF(E5184=0,100,1)/(E5184+1)^(1/4))</f>
        <v>1.1951847656166723</v>
      </c>
    </row>
    <row r="5185" spans="1:34">
      <c r="A5185">
        <v>1089</v>
      </c>
      <c r="B5185" s="1">
        <v>23653.77</v>
      </c>
      <c r="C5185" s="6">
        <v>5.9909999999999998E-2</v>
      </c>
      <c r="D5185" t="s">
        <v>3</v>
      </c>
      <c r="E5185">
        <v>1</v>
      </c>
      <c r="F5185">
        <v>15.5</v>
      </c>
      <c r="G5185" t="s">
        <v>1</v>
      </c>
      <c r="H5185">
        <v>2</v>
      </c>
      <c r="I5185" t="s">
        <v>0</v>
      </c>
      <c r="J5185">
        <v>1</v>
      </c>
      <c r="K5185">
        <v>14.5</v>
      </c>
      <c r="L5185" t="s">
        <v>1</v>
      </c>
      <c r="M5185">
        <v>2</v>
      </c>
      <c r="N5185" t="s">
        <v>1145</v>
      </c>
      <c r="O5185">
        <v>1</v>
      </c>
      <c r="P5185" t="str">
        <f>D5185&amp;"-"&amp;F5185&amp;"-"&amp;G5185&amp;"-"&amp;E5185&amp;"-"&amp;H5185</f>
        <v>A2Delta-15.5-e-1-2</v>
      </c>
      <c r="Q5185" t="str">
        <f>I5185&amp;"-"&amp;K5185&amp;"-"&amp;L5185&amp;"-"&amp;J5185&amp;"-"&amp;M5185</f>
        <v>X2Pi-14.5-e-1-2</v>
      </c>
      <c r="R5185">
        <f>B5185+S5185</f>
        <v>29565.572629460999</v>
      </c>
      <c r="S5185">
        <f>_xlfn.IFNA(VLOOKUP(Q5185,'MARVEL-X'!A$2:I$1400,7,FALSE),VLOOKUP(Q5185,MARVEL!A$2:J$1522,10,FALSE))</f>
        <v>5911.8026294609999</v>
      </c>
      <c r="T5185">
        <f>IF(P5185=P5184,R5185+T5184,R5185)</f>
        <v>206959.28865206201</v>
      </c>
      <c r="U5185">
        <f>IF(P5185=P5184,1+U5184,1)</f>
        <v>7</v>
      </c>
      <c r="V5185">
        <f t="shared" si="80"/>
        <v>29565.612664580287</v>
      </c>
      <c r="W5185" t="str">
        <f>IF(V5185="","",IF(ABS(V5185-R5185)&gt;W$1,ABS(V5185-R5185),""))</f>
        <v/>
      </c>
      <c r="X5185" t="str">
        <f>Y5185&amp;"-"&amp;Z5185&amp;"-"&amp;AC5185&amp;"-"&amp;AD5185&amp;"-"&amp;AG5185</f>
        <v>15.5-e-A-1-1.5</v>
      </c>
      <c r="Y5185">
        <f>F5185</f>
        <v>15.5</v>
      </c>
      <c r="Z5185" s="2" t="str">
        <f>G5185</f>
        <v>e</v>
      </c>
      <c r="AA5185">
        <f>_xlfn.IFNA(VLOOKUP(X5185,'duo-out'!A$2:Q$5000,5,FALSE),E5185+10*(H5185-1)+1+_xlfn.IFNA(VLOOKUP(D5185,states!A$2:C$10,3,FALSE),1))</f>
        <v>262</v>
      </c>
      <c r="AB5185">
        <f>IF(V5185="","",V5185)</f>
        <v>29565.612664580287</v>
      </c>
      <c r="AC5185" s="2" t="str">
        <f>_xlfn.IFNA(VLOOKUP(D5185,states!A$2:C$10,2,FALSE),"XX")</f>
        <v>A</v>
      </c>
      <c r="AD5185">
        <f>E5185</f>
        <v>1</v>
      </c>
      <c r="AE5185">
        <f>_xlfn.IFNA(VLOOKUP(D5185,states!A$2:D$10,4,FALSE),0)</f>
        <v>2</v>
      </c>
      <c r="AF5185">
        <v>0.5</v>
      </c>
      <c r="AG5185">
        <f>IF(AE5185=0,AF5185,IF(AE5185=1,IF(F5185=0.5,0.5,IF(H5185=1,0.5,1.5)),IF(F5185=0.5,0.5,IF(H5185=1,2.5,1.5))))</f>
        <v>1.5</v>
      </c>
      <c r="AH5185" s="7">
        <f>IF(AC5185="XX",0,1/C5185^(1/5)*IF(E5185=0,100,1)/(E5185+1)^(1/4))</f>
        <v>1.4765312301293951</v>
      </c>
    </row>
    <row r="5186" spans="1:34">
      <c r="A5186">
        <v>5685</v>
      </c>
      <c r="B5186" s="1">
        <v>23120.782999999999</v>
      </c>
      <c r="C5186" s="6">
        <v>0.2883</v>
      </c>
      <c r="D5186" t="s">
        <v>3</v>
      </c>
      <c r="E5186">
        <v>2</v>
      </c>
      <c r="F5186">
        <v>15.5</v>
      </c>
      <c r="G5186" t="s">
        <v>1</v>
      </c>
      <c r="H5186">
        <v>1</v>
      </c>
      <c r="I5186" t="s">
        <v>0</v>
      </c>
      <c r="J5186">
        <v>2</v>
      </c>
      <c r="K5186">
        <v>15.5</v>
      </c>
      <c r="L5186" t="s">
        <v>2</v>
      </c>
      <c r="M5186">
        <v>1</v>
      </c>
      <c r="N5186" t="s">
        <v>5741</v>
      </c>
      <c r="O5186">
        <v>1</v>
      </c>
      <c r="P5186" t="str">
        <f>D5186&amp;"-"&amp;F5186&amp;"-"&amp;G5186&amp;"-"&amp;E5186&amp;"-"&amp;H5186</f>
        <v>A2Delta-15.5-e-2-1</v>
      </c>
      <c r="Q5186" t="str">
        <f>I5186&amp;"-"&amp;K5186&amp;"-"&amp;L5186&amp;"-"&amp;J5186&amp;"-"&amp;M5186</f>
        <v>X2Pi-15.5-f-2-1</v>
      </c>
      <c r="R5186">
        <f>B5186+S5186</f>
        <v>31515.319833525999</v>
      </c>
      <c r="S5186">
        <f>_xlfn.IFNA(VLOOKUP(Q5186,'MARVEL-X'!A$2:I$1400,7,FALSE),VLOOKUP(Q5186,MARVEL!A$2:J$1522,10,FALSE))</f>
        <v>8394.5368335259991</v>
      </c>
      <c r="T5186">
        <f>IF(P5186=P5185,R5186+T5185,R5186)</f>
        <v>31515.319833525999</v>
      </c>
      <c r="U5186">
        <f>IF(P5186=P5185,1+U5185,1)</f>
        <v>1</v>
      </c>
      <c r="V5186" t="str">
        <f t="shared" si="80"/>
        <v/>
      </c>
      <c r="W5186" t="str">
        <f>IF(V5186="","",IF(ABS(V5186-R5186)&gt;W$1,ABS(V5186-R5186),""))</f>
        <v/>
      </c>
      <c r="X5186" t="str">
        <f>Y5186&amp;"-"&amp;Z5186&amp;"-"&amp;AC5186&amp;"-"&amp;AD5186&amp;"-"&amp;AG5186</f>
        <v>15.5-e-A-2-2.5</v>
      </c>
      <c r="Y5186">
        <f>F5186</f>
        <v>15.5</v>
      </c>
      <c r="Z5186" s="2" t="str">
        <f>G5186</f>
        <v>e</v>
      </c>
      <c r="AA5186">
        <f>_xlfn.IFNA(VLOOKUP(X5186,'duo-out'!A$2:Q$5000,5,FALSE),E5186+10*(H5186-1)+1+_xlfn.IFNA(VLOOKUP(D5186,states!A$2:C$10,3,FALSE),1))</f>
        <v>253</v>
      </c>
      <c r="AB5186" t="str">
        <f>IF(V5186="","",V5186)</f>
        <v/>
      </c>
      <c r="AC5186" s="2" t="str">
        <f>_xlfn.IFNA(VLOOKUP(D5186,states!A$2:C$10,2,FALSE),"XX")</f>
        <v>A</v>
      </c>
      <c r="AD5186">
        <f>E5186</f>
        <v>2</v>
      </c>
      <c r="AE5186">
        <f>_xlfn.IFNA(VLOOKUP(D5186,states!A$2:D$10,4,FALSE),0)</f>
        <v>2</v>
      </c>
      <c r="AF5186">
        <v>0.5</v>
      </c>
      <c r="AG5186">
        <f>IF(AE5186=0,AF5186,IF(AE5186=1,IF(F5186=0.5,0.5,IF(H5186=1,0.5,1.5)),IF(F5186=0.5,0.5,IF(H5186=1,2.5,1.5))))</f>
        <v>2.5</v>
      </c>
      <c r="AH5186" s="7">
        <f>IF(AC5186="XX",0,1/C5186^(1/5)*IF(E5186=0,100,1)/(E5186+1)^(1/4))</f>
        <v>0.97443025045157716</v>
      </c>
    </row>
    <row r="5187" spans="1:34">
      <c r="A5187">
        <v>1283</v>
      </c>
      <c r="B5187" s="1">
        <v>22714.65</v>
      </c>
      <c r="C5187" s="6">
        <v>0.1109</v>
      </c>
      <c r="D5187" t="s">
        <v>3</v>
      </c>
      <c r="E5187">
        <v>2</v>
      </c>
      <c r="F5187">
        <v>15.5</v>
      </c>
      <c r="G5187" t="s">
        <v>1</v>
      </c>
      <c r="H5187">
        <v>1</v>
      </c>
      <c r="I5187" t="s">
        <v>0</v>
      </c>
      <c r="J5187">
        <v>2</v>
      </c>
      <c r="K5187">
        <v>16.5</v>
      </c>
      <c r="L5187" t="s">
        <v>1</v>
      </c>
      <c r="M5187">
        <v>1</v>
      </c>
      <c r="N5187" t="s">
        <v>1339</v>
      </c>
      <c r="O5187">
        <v>1</v>
      </c>
      <c r="P5187" t="str">
        <f>D5187&amp;"-"&amp;F5187&amp;"-"&amp;G5187&amp;"-"&amp;E5187&amp;"-"&amp;H5187</f>
        <v>A2Delta-15.5-e-2-1</v>
      </c>
      <c r="Q5187" t="str">
        <f>I5187&amp;"-"&amp;K5187&amp;"-"&amp;L5187&amp;"-"&amp;J5187&amp;"-"&amp;M5187</f>
        <v>X2Pi-16.5-e-2-1</v>
      </c>
      <c r="R5187">
        <f>B5187+S5187</f>
        <v>31514.954760218003</v>
      </c>
      <c r="S5187">
        <f>_xlfn.IFNA(VLOOKUP(Q5187,'MARVEL-X'!A$2:I$1400,7,FALSE),VLOOKUP(Q5187,MARVEL!A$2:J$1522,10,FALSE))</f>
        <v>8800.3047602179995</v>
      </c>
      <c r="T5187">
        <f>IF(P5187=P5186,R5187+T5186,R5187)</f>
        <v>63030.274593744005</v>
      </c>
      <c r="U5187">
        <f>IF(P5187=P5186,1+U5186,1)</f>
        <v>2</v>
      </c>
      <c r="V5187" t="str">
        <f t="shared" ref="V5187:V5250" si="81">IF(P5187=P5188,"",T5187/U5187)</f>
        <v/>
      </c>
      <c r="W5187" t="str">
        <f>IF(V5187="","",IF(ABS(V5187-R5187)&gt;W$1,ABS(V5187-R5187),""))</f>
        <v/>
      </c>
      <c r="X5187" t="str">
        <f>Y5187&amp;"-"&amp;Z5187&amp;"-"&amp;AC5187&amp;"-"&amp;AD5187&amp;"-"&amp;AG5187</f>
        <v>15.5-e-A-2-2.5</v>
      </c>
      <c r="Y5187">
        <f>F5187</f>
        <v>15.5</v>
      </c>
      <c r="Z5187" s="2" t="str">
        <f>G5187</f>
        <v>e</v>
      </c>
      <c r="AA5187">
        <f>_xlfn.IFNA(VLOOKUP(X5187,'duo-out'!A$2:Q$5000,5,FALSE),E5187+10*(H5187-1)+1+_xlfn.IFNA(VLOOKUP(D5187,states!A$2:C$10,3,FALSE),1))</f>
        <v>253</v>
      </c>
      <c r="AB5187" t="str">
        <f>IF(V5187="","",V5187)</f>
        <v/>
      </c>
      <c r="AC5187" s="2" t="str">
        <f>_xlfn.IFNA(VLOOKUP(D5187,states!A$2:C$10,2,FALSE),"XX")</f>
        <v>A</v>
      </c>
      <c r="AD5187">
        <f>E5187</f>
        <v>2</v>
      </c>
      <c r="AE5187">
        <f>_xlfn.IFNA(VLOOKUP(D5187,states!A$2:D$10,4,FALSE),0)</f>
        <v>2</v>
      </c>
      <c r="AF5187">
        <v>0.5</v>
      </c>
      <c r="AG5187">
        <f>IF(AE5187=0,AF5187,IF(AE5187=1,IF(F5187=0.5,0.5,IF(H5187=1,0.5,1.5)),IF(F5187=0.5,0.5,IF(H5187=1,2.5,1.5))))</f>
        <v>2.5</v>
      </c>
      <c r="AH5187" s="7">
        <f>IF(AC5187="XX",0,1/C5187^(1/5)*IF(E5187=0,100,1)/(E5187+1)^(1/4))</f>
        <v>1.179596233306293</v>
      </c>
    </row>
    <row r="5188" spans="1:34">
      <c r="A5188">
        <v>1261</v>
      </c>
      <c r="B5188" s="1">
        <v>23120.47</v>
      </c>
      <c r="C5188" s="6">
        <v>0.19450000000000001</v>
      </c>
      <c r="D5188" t="s">
        <v>3</v>
      </c>
      <c r="E5188">
        <v>2</v>
      </c>
      <c r="F5188">
        <v>15.5</v>
      </c>
      <c r="G5188" t="s">
        <v>1</v>
      </c>
      <c r="H5188">
        <v>1</v>
      </c>
      <c r="I5188" t="s">
        <v>0</v>
      </c>
      <c r="J5188">
        <v>2</v>
      </c>
      <c r="K5188">
        <v>15.5</v>
      </c>
      <c r="L5188" t="s">
        <v>2</v>
      </c>
      <c r="M5188">
        <v>1</v>
      </c>
      <c r="N5188" t="s">
        <v>1317</v>
      </c>
      <c r="O5188">
        <v>1</v>
      </c>
      <c r="P5188" t="str">
        <f>D5188&amp;"-"&amp;F5188&amp;"-"&amp;G5188&amp;"-"&amp;E5188&amp;"-"&amp;H5188</f>
        <v>A2Delta-15.5-e-2-1</v>
      </c>
      <c r="Q5188" t="str">
        <f>I5188&amp;"-"&amp;K5188&amp;"-"&amp;L5188&amp;"-"&amp;J5188&amp;"-"&amp;M5188</f>
        <v>X2Pi-15.5-f-2-1</v>
      </c>
      <c r="R5188">
        <f>B5188+S5188</f>
        <v>31515.006833526</v>
      </c>
      <c r="S5188">
        <f>_xlfn.IFNA(VLOOKUP(Q5188,'MARVEL-X'!A$2:I$1400,7,FALSE),VLOOKUP(Q5188,MARVEL!A$2:J$1522,10,FALSE))</f>
        <v>8394.5368335259991</v>
      </c>
      <c r="T5188">
        <f>IF(P5188=P5187,R5188+T5187,R5188)</f>
        <v>94545.281427270005</v>
      </c>
      <c r="U5188">
        <f>IF(P5188=P5187,1+U5187,1)</f>
        <v>3</v>
      </c>
      <c r="V5188" t="str">
        <f t="shared" si="81"/>
        <v/>
      </c>
      <c r="W5188" t="str">
        <f>IF(V5188="","",IF(ABS(V5188-R5188)&gt;W$1,ABS(V5188-R5188),""))</f>
        <v/>
      </c>
      <c r="X5188" t="str">
        <f>Y5188&amp;"-"&amp;Z5188&amp;"-"&amp;AC5188&amp;"-"&amp;AD5188&amp;"-"&amp;AG5188</f>
        <v>15.5-e-A-2-2.5</v>
      </c>
      <c r="Y5188">
        <f>F5188</f>
        <v>15.5</v>
      </c>
      <c r="Z5188" s="2" t="str">
        <f>G5188</f>
        <v>e</v>
      </c>
      <c r="AA5188">
        <f>_xlfn.IFNA(VLOOKUP(X5188,'duo-out'!A$2:Q$5000,5,FALSE),E5188+10*(H5188-1)+1+_xlfn.IFNA(VLOOKUP(D5188,states!A$2:C$10,3,FALSE),1))</f>
        <v>253</v>
      </c>
      <c r="AB5188" t="str">
        <f>IF(V5188="","",V5188)</f>
        <v/>
      </c>
      <c r="AC5188" s="2" t="str">
        <f>_xlfn.IFNA(VLOOKUP(D5188,states!A$2:C$10,2,FALSE),"XX")</f>
        <v>A</v>
      </c>
      <c r="AD5188">
        <f>E5188</f>
        <v>2</v>
      </c>
      <c r="AE5188">
        <f>_xlfn.IFNA(VLOOKUP(D5188,states!A$2:D$10,4,FALSE),0)</f>
        <v>2</v>
      </c>
      <c r="AF5188">
        <v>0.5</v>
      </c>
      <c r="AG5188">
        <f>IF(AE5188=0,AF5188,IF(AE5188=1,IF(F5188=0.5,0.5,IF(H5188=1,0.5,1.5)),IF(F5188=0.5,0.5,IF(H5188=1,2.5,1.5))))</f>
        <v>2.5</v>
      </c>
      <c r="AH5188" s="7">
        <f>IF(AC5188="XX",0,1/C5188^(1/5)*IF(E5188=0,100,1)/(E5188+1)^(1/4))</f>
        <v>1.0542309576476399</v>
      </c>
    </row>
    <row r="5189" spans="1:34">
      <c r="A5189">
        <v>1197</v>
      </c>
      <c r="B5189" s="1">
        <v>23488.93</v>
      </c>
      <c r="C5189" s="6">
        <v>0.15440000000000001</v>
      </c>
      <c r="D5189" t="s">
        <v>3</v>
      </c>
      <c r="E5189">
        <v>2</v>
      </c>
      <c r="F5189">
        <v>15.5</v>
      </c>
      <c r="G5189" t="s">
        <v>1</v>
      </c>
      <c r="H5189">
        <v>1</v>
      </c>
      <c r="I5189" t="s">
        <v>0</v>
      </c>
      <c r="J5189">
        <v>2</v>
      </c>
      <c r="K5189">
        <v>14.5</v>
      </c>
      <c r="L5189" t="s">
        <v>1</v>
      </c>
      <c r="M5189">
        <v>1</v>
      </c>
      <c r="N5189" t="s">
        <v>1253</v>
      </c>
      <c r="O5189">
        <v>1</v>
      </c>
      <c r="P5189" t="str">
        <f>D5189&amp;"-"&amp;F5189&amp;"-"&amp;G5189&amp;"-"&amp;E5189&amp;"-"&amp;H5189</f>
        <v>A2Delta-15.5-e-2-1</v>
      </c>
      <c r="Q5189" t="str">
        <f>I5189&amp;"-"&amp;K5189&amp;"-"&amp;L5189&amp;"-"&amp;J5189&amp;"-"&amp;M5189</f>
        <v>X2Pi-14.5-e-2-1</v>
      </c>
      <c r="R5189">
        <f>B5189+S5189</f>
        <v>31515.183760218002</v>
      </c>
      <c r="S5189">
        <f>_xlfn.IFNA(VLOOKUP(Q5189,'MARVEL-X'!A$2:I$1400,7,FALSE),VLOOKUP(Q5189,MARVEL!A$2:J$1522,10,FALSE))</f>
        <v>8026.253760218</v>
      </c>
      <c r="T5189">
        <f>IF(P5189=P5188,R5189+T5188,R5189)</f>
        <v>126060.46518748801</v>
      </c>
      <c r="U5189">
        <f>IF(P5189=P5188,1+U5188,1)</f>
        <v>4</v>
      </c>
      <c r="V5189" t="str">
        <f t="shared" si="81"/>
        <v/>
      </c>
      <c r="W5189" t="str">
        <f>IF(V5189="","",IF(ABS(V5189-R5189)&gt;W$1,ABS(V5189-R5189),""))</f>
        <v/>
      </c>
      <c r="X5189" t="str">
        <f>Y5189&amp;"-"&amp;Z5189&amp;"-"&amp;AC5189&amp;"-"&amp;AD5189&amp;"-"&amp;AG5189</f>
        <v>15.5-e-A-2-2.5</v>
      </c>
      <c r="Y5189">
        <f>F5189</f>
        <v>15.5</v>
      </c>
      <c r="Z5189" s="2" t="str">
        <f>G5189</f>
        <v>e</v>
      </c>
      <c r="AA5189">
        <f>_xlfn.IFNA(VLOOKUP(X5189,'duo-out'!A$2:Q$5000,5,FALSE),E5189+10*(H5189-1)+1+_xlfn.IFNA(VLOOKUP(D5189,states!A$2:C$10,3,FALSE),1))</f>
        <v>253</v>
      </c>
      <c r="AB5189" t="str">
        <f>IF(V5189="","",V5189)</f>
        <v/>
      </c>
      <c r="AC5189" s="2" t="str">
        <f>_xlfn.IFNA(VLOOKUP(D5189,states!A$2:C$10,2,FALSE),"XX")</f>
        <v>A</v>
      </c>
      <c r="AD5189">
        <f>E5189</f>
        <v>2</v>
      </c>
      <c r="AE5189">
        <f>_xlfn.IFNA(VLOOKUP(D5189,states!A$2:D$10,4,FALSE),0)</f>
        <v>2</v>
      </c>
      <c r="AF5189">
        <v>0.5</v>
      </c>
      <c r="AG5189">
        <f>IF(AE5189=0,AF5189,IF(AE5189=1,IF(F5189=0.5,0.5,IF(H5189=1,0.5,1.5)),IF(F5189=0.5,0.5,IF(H5189=1,2.5,1.5))))</f>
        <v>2.5</v>
      </c>
      <c r="AH5189" s="7">
        <f>IF(AC5189="XX",0,1/C5189^(1/5)*IF(E5189=0,100,1)/(E5189+1)^(1/4))</f>
        <v>1.1040537752246609</v>
      </c>
    </row>
    <row r="5190" spans="1:34">
      <c r="A5190">
        <v>5925</v>
      </c>
      <c r="B5190" s="1">
        <v>22714.95</v>
      </c>
      <c r="C5190" s="6">
        <v>0.5</v>
      </c>
      <c r="D5190" t="s">
        <v>3</v>
      </c>
      <c r="E5190">
        <v>2</v>
      </c>
      <c r="F5190">
        <v>15.5</v>
      </c>
      <c r="G5190" t="s">
        <v>1</v>
      </c>
      <c r="H5190">
        <v>1</v>
      </c>
      <c r="I5190" t="s">
        <v>0</v>
      </c>
      <c r="J5190">
        <v>2</v>
      </c>
      <c r="K5190">
        <v>16.5</v>
      </c>
      <c r="L5190" t="s">
        <v>1</v>
      </c>
      <c r="M5190">
        <v>1</v>
      </c>
      <c r="N5190" t="s">
        <v>5981</v>
      </c>
      <c r="O5190">
        <v>1</v>
      </c>
      <c r="P5190" t="str">
        <f>D5190&amp;"-"&amp;F5190&amp;"-"&amp;G5190&amp;"-"&amp;E5190&amp;"-"&amp;H5190</f>
        <v>A2Delta-15.5-e-2-1</v>
      </c>
      <c r="Q5190" t="str">
        <f>I5190&amp;"-"&amp;K5190&amp;"-"&amp;L5190&amp;"-"&amp;J5190&amp;"-"&amp;M5190</f>
        <v>X2Pi-16.5-e-2-1</v>
      </c>
      <c r="R5190">
        <f>B5190+S5190</f>
        <v>31515.254760217998</v>
      </c>
      <c r="S5190">
        <f>_xlfn.IFNA(VLOOKUP(Q5190,'MARVEL-X'!A$2:I$1400,7,FALSE),VLOOKUP(Q5190,MARVEL!A$2:J$1522,10,FALSE))</f>
        <v>8800.3047602179995</v>
      </c>
      <c r="T5190">
        <f>IF(P5190=P5189,R5190+T5189,R5190)</f>
        <v>157575.71994770601</v>
      </c>
      <c r="U5190">
        <f>IF(P5190=P5189,1+U5189,1)</f>
        <v>5</v>
      </c>
      <c r="V5190" t="str">
        <f t="shared" si="81"/>
        <v/>
      </c>
      <c r="W5190" t="str">
        <f>IF(V5190="","",IF(ABS(V5190-R5190)&gt;W$1,ABS(V5190-R5190),""))</f>
        <v/>
      </c>
      <c r="X5190" t="str">
        <f>Y5190&amp;"-"&amp;Z5190&amp;"-"&amp;AC5190&amp;"-"&amp;AD5190&amp;"-"&amp;AG5190</f>
        <v>15.5-e-A-2-2.5</v>
      </c>
      <c r="Y5190">
        <f>F5190</f>
        <v>15.5</v>
      </c>
      <c r="Z5190" s="2" t="str">
        <f>G5190</f>
        <v>e</v>
      </c>
      <c r="AA5190">
        <f>_xlfn.IFNA(VLOOKUP(X5190,'duo-out'!A$2:Q$5000,5,FALSE),E5190+10*(H5190-1)+1+_xlfn.IFNA(VLOOKUP(D5190,states!A$2:C$10,3,FALSE),1))</f>
        <v>253</v>
      </c>
      <c r="AB5190" t="str">
        <f>IF(V5190="","",V5190)</f>
        <v/>
      </c>
      <c r="AC5190" s="2" t="str">
        <f>_xlfn.IFNA(VLOOKUP(D5190,states!A$2:C$10,2,FALSE),"XX")</f>
        <v>A</v>
      </c>
      <c r="AD5190">
        <f>E5190</f>
        <v>2</v>
      </c>
      <c r="AE5190">
        <f>_xlfn.IFNA(VLOOKUP(D5190,states!A$2:D$10,4,FALSE),0)</f>
        <v>2</v>
      </c>
      <c r="AF5190">
        <v>0.5</v>
      </c>
      <c r="AG5190">
        <f>IF(AE5190=0,AF5190,IF(AE5190=1,IF(F5190=0.5,0.5,IF(H5190=1,0.5,1.5)),IF(F5190=0.5,0.5,IF(H5190=1,2.5,1.5))))</f>
        <v>2.5</v>
      </c>
      <c r="AH5190" s="7">
        <f>IF(AC5190="XX",0,1/C5190^(1/5)*IF(E5190=0,100,1)/(E5190+1)^(1/4))</f>
        <v>0.87282200217602857</v>
      </c>
    </row>
    <row r="5191" spans="1:34">
      <c r="A5191">
        <v>5895</v>
      </c>
      <c r="B5191" s="1">
        <v>23489.02</v>
      </c>
      <c r="C5191" s="6">
        <v>0.5</v>
      </c>
      <c r="D5191" t="s">
        <v>3</v>
      </c>
      <c r="E5191">
        <v>2</v>
      </c>
      <c r="F5191">
        <v>15.5</v>
      </c>
      <c r="G5191" t="s">
        <v>1</v>
      </c>
      <c r="H5191">
        <v>1</v>
      </c>
      <c r="I5191" t="s">
        <v>0</v>
      </c>
      <c r="J5191">
        <v>2</v>
      </c>
      <c r="K5191">
        <v>14.5</v>
      </c>
      <c r="L5191" t="s">
        <v>1</v>
      </c>
      <c r="M5191">
        <v>1</v>
      </c>
      <c r="N5191" t="s">
        <v>5951</v>
      </c>
      <c r="O5191">
        <v>1</v>
      </c>
      <c r="P5191" t="str">
        <f>D5191&amp;"-"&amp;F5191&amp;"-"&amp;G5191&amp;"-"&amp;E5191&amp;"-"&amp;H5191</f>
        <v>A2Delta-15.5-e-2-1</v>
      </c>
      <c r="Q5191" t="str">
        <f>I5191&amp;"-"&amp;K5191&amp;"-"&amp;L5191&amp;"-"&amp;J5191&amp;"-"&amp;M5191</f>
        <v>X2Pi-14.5-e-2-1</v>
      </c>
      <c r="R5191">
        <f>B5191+S5191</f>
        <v>31515.273760217999</v>
      </c>
      <c r="S5191">
        <f>_xlfn.IFNA(VLOOKUP(Q5191,'MARVEL-X'!A$2:I$1400,7,FALSE),VLOOKUP(Q5191,MARVEL!A$2:J$1522,10,FALSE))</f>
        <v>8026.253760218</v>
      </c>
      <c r="T5191">
        <f>IF(P5191=P5190,R5191+T5190,R5191)</f>
        <v>189090.993707924</v>
      </c>
      <c r="U5191">
        <f>IF(P5191=P5190,1+U5190,1)</f>
        <v>6</v>
      </c>
      <c r="V5191">
        <f t="shared" si="81"/>
        <v>31515.165617987335</v>
      </c>
      <c r="W5191">
        <f>IF(V5191="","",IF(ABS(V5191-R5191)&gt;W$1,ABS(V5191-R5191),""))</f>
        <v>0.10814223066336126</v>
      </c>
      <c r="X5191" t="str">
        <f>Y5191&amp;"-"&amp;Z5191&amp;"-"&amp;AC5191&amp;"-"&amp;AD5191&amp;"-"&amp;AG5191</f>
        <v>15.5-e-A-2-2.5</v>
      </c>
      <c r="Y5191">
        <f>F5191</f>
        <v>15.5</v>
      </c>
      <c r="Z5191" s="2" t="str">
        <f>G5191</f>
        <v>e</v>
      </c>
      <c r="AA5191">
        <f>_xlfn.IFNA(VLOOKUP(X5191,'duo-out'!A$2:Q$5000,5,FALSE),E5191+10*(H5191-1)+1+_xlfn.IFNA(VLOOKUP(D5191,states!A$2:C$10,3,FALSE),1))</f>
        <v>253</v>
      </c>
      <c r="AB5191">
        <f>IF(V5191="","",V5191)</f>
        <v>31515.165617987335</v>
      </c>
      <c r="AC5191" s="2" t="str">
        <f>_xlfn.IFNA(VLOOKUP(D5191,states!A$2:C$10,2,FALSE),"XX")</f>
        <v>A</v>
      </c>
      <c r="AD5191">
        <f>E5191</f>
        <v>2</v>
      </c>
      <c r="AE5191">
        <f>_xlfn.IFNA(VLOOKUP(D5191,states!A$2:D$10,4,FALSE),0)</f>
        <v>2</v>
      </c>
      <c r="AF5191">
        <v>0.5</v>
      </c>
      <c r="AG5191">
        <f>IF(AE5191=0,AF5191,IF(AE5191=1,IF(F5191=0.5,0.5,IF(H5191=1,0.5,1.5)),IF(F5191=0.5,0.5,IF(H5191=1,2.5,1.5))))</f>
        <v>2.5</v>
      </c>
      <c r="AH5191" s="7">
        <f>IF(AC5191="XX",0,1/C5191^(1/5)*IF(E5191=0,100,1)/(E5191+1)^(1/4))</f>
        <v>0.87282200217602857</v>
      </c>
    </row>
    <row r="5192" spans="1:34">
      <c r="A5192">
        <v>1443</v>
      </c>
      <c r="B5192" s="1">
        <v>22698.720000000001</v>
      </c>
      <c r="C5192" s="6">
        <v>5.9639999999999999E-2</v>
      </c>
      <c r="D5192" t="s">
        <v>3</v>
      </c>
      <c r="E5192">
        <v>2</v>
      </c>
      <c r="F5192">
        <v>15.5</v>
      </c>
      <c r="G5192" t="s">
        <v>1</v>
      </c>
      <c r="H5192">
        <v>2</v>
      </c>
      <c r="I5192" t="s">
        <v>0</v>
      </c>
      <c r="J5192">
        <v>2</v>
      </c>
      <c r="K5192">
        <v>16.5</v>
      </c>
      <c r="L5192" t="s">
        <v>1</v>
      </c>
      <c r="M5192">
        <v>2</v>
      </c>
      <c r="N5192" t="s">
        <v>1499</v>
      </c>
      <c r="O5192">
        <v>1</v>
      </c>
      <c r="P5192" t="str">
        <f>D5192&amp;"-"&amp;F5192&amp;"-"&amp;G5192&amp;"-"&amp;E5192&amp;"-"&amp;H5192</f>
        <v>A2Delta-15.5-e-2-2</v>
      </c>
      <c r="Q5192" t="str">
        <f>I5192&amp;"-"&amp;K5192&amp;"-"&amp;L5192&amp;"-"&amp;J5192&amp;"-"&amp;M5192</f>
        <v>X2Pi-16.5-e-2-2</v>
      </c>
      <c r="R5192">
        <f>B5192+S5192</f>
        <v>31909.105720658001</v>
      </c>
      <c r="S5192">
        <f>_xlfn.IFNA(VLOOKUP(Q5192,'MARVEL-X'!A$2:I$1400,7,FALSE),VLOOKUP(Q5192,MARVEL!A$2:J$1522,10,FALSE))</f>
        <v>9210.3857206579996</v>
      </c>
      <c r="T5192">
        <f>IF(P5192=P5191,R5192+T5191,R5192)</f>
        <v>31909.105720658001</v>
      </c>
      <c r="U5192">
        <f>IF(P5192=P5191,1+U5191,1)</f>
        <v>1</v>
      </c>
      <c r="V5192" t="str">
        <f t="shared" si="81"/>
        <v/>
      </c>
      <c r="W5192" t="str">
        <f>IF(V5192="","",IF(ABS(V5192-R5192)&gt;W$1,ABS(V5192-R5192),""))</f>
        <v/>
      </c>
      <c r="X5192" t="str">
        <f>Y5192&amp;"-"&amp;Z5192&amp;"-"&amp;AC5192&amp;"-"&amp;AD5192&amp;"-"&amp;AG5192</f>
        <v>15.5-e-A-2-1.5</v>
      </c>
      <c r="Y5192">
        <f>F5192</f>
        <v>15.5</v>
      </c>
      <c r="Z5192" s="2" t="str">
        <f>G5192</f>
        <v>e</v>
      </c>
      <c r="AA5192">
        <f>_xlfn.IFNA(VLOOKUP(X5192,'duo-out'!A$2:Q$5000,5,FALSE),E5192+10*(H5192-1)+1+_xlfn.IFNA(VLOOKUP(D5192,states!A$2:C$10,3,FALSE),1))</f>
        <v>263</v>
      </c>
      <c r="AB5192" t="str">
        <f>IF(V5192="","",V5192)</f>
        <v/>
      </c>
      <c r="AC5192" s="2" t="str">
        <f>_xlfn.IFNA(VLOOKUP(D5192,states!A$2:C$10,2,FALSE),"XX")</f>
        <v>A</v>
      </c>
      <c r="AD5192">
        <f>E5192</f>
        <v>2</v>
      </c>
      <c r="AE5192">
        <f>_xlfn.IFNA(VLOOKUP(D5192,states!A$2:D$10,4,FALSE),0)</f>
        <v>2</v>
      </c>
      <c r="AF5192">
        <v>0.5</v>
      </c>
      <c r="AG5192">
        <f>IF(AE5192=0,AF5192,IF(AE5192=1,IF(F5192=0.5,0.5,IF(H5192=1,0.5,1.5)),IF(F5192=0.5,0.5,IF(H5192=1,2.5,1.5))))</f>
        <v>1.5</v>
      </c>
      <c r="AH5192" s="7">
        <f>IF(AC5192="XX",0,1/C5192^(1/5)*IF(E5192=0,100,1)/(E5192+1)^(1/4))</f>
        <v>1.335402421360774</v>
      </c>
    </row>
    <row r="5193" spans="1:34">
      <c r="A5193">
        <v>1393</v>
      </c>
      <c r="B5193" s="1">
        <v>23118.2</v>
      </c>
      <c r="C5193" s="6">
        <v>0.25309999999999999</v>
      </c>
      <c r="D5193" t="s">
        <v>3</v>
      </c>
      <c r="E5193">
        <v>2</v>
      </c>
      <c r="F5193">
        <v>15.5</v>
      </c>
      <c r="G5193" t="s">
        <v>1</v>
      </c>
      <c r="H5193">
        <v>2</v>
      </c>
      <c r="I5193" t="s">
        <v>0</v>
      </c>
      <c r="J5193">
        <v>2</v>
      </c>
      <c r="K5193">
        <v>15.5</v>
      </c>
      <c r="L5193" t="s">
        <v>1</v>
      </c>
      <c r="M5193">
        <v>2</v>
      </c>
      <c r="N5193" t="s">
        <v>1449</v>
      </c>
      <c r="O5193">
        <v>1</v>
      </c>
      <c r="P5193" t="str">
        <f>D5193&amp;"-"&amp;F5193&amp;"-"&amp;G5193&amp;"-"&amp;E5193&amp;"-"&amp;H5193</f>
        <v>A2Delta-15.5-e-2-2</v>
      </c>
      <c r="Q5193" t="str">
        <f>I5193&amp;"-"&amp;K5193&amp;"-"&amp;L5193&amp;"-"&amp;J5193&amp;"-"&amp;M5193</f>
        <v>X2Pi-15.5-e-2-2</v>
      </c>
      <c r="R5193">
        <f>B5193+S5193</f>
        <v>31909.405629460998</v>
      </c>
      <c r="S5193">
        <f>_xlfn.IFNA(VLOOKUP(Q5193,'MARVEL-X'!A$2:I$1400,7,FALSE),VLOOKUP(Q5193,MARVEL!A$2:J$1522,10,FALSE))</f>
        <v>8791.2056294609993</v>
      </c>
      <c r="T5193">
        <f>IF(P5193=P5192,R5193+T5192,R5193)</f>
        <v>63818.511350118999</v>
      </c>
      <c r="U5193">
        <f>IF(P5193=P5192,1+U5192,1)</f>
        <v>2</v>
      </c>
      <c r="V5193" t="str">
        <f t="shared" si="81"/>
        <v/>
      </c>
      <c r="W5193" t="str">
        <f>IF(V5193="","",IF(ABS(V5193-R5193)&gt;W$1,ABS(V5193-R5193),""))</f>
        <v/>
      </c>
      <c r="X5193" t="str">
        <f>Y5193&amp;"-"&amp;Z5193&amp;"-"&amp;AC5193&amp;"-"&amp;AD5193&amp;"-"&amp;AG5193</f>
        <v>15.5-e-A-2-1.5</v>
      </c>
      <c r="Y5193">
        <f>F5193</f>
        <v>15.5</v>
      </c>
      <c r="Z5193" s="2" t="str">
        <f>G5193</f>
        <v>e</v>
      </c>
      <c r="AA5193">
        <f>_xlfn.IFNA(VLOOKUP(X5193,'duo-out'!A$2:Q$5000,5,FALSE),E5193+10*(H5193-1)+1+_xlfn.IFNA(VLOOKUP(D5193,states!A$2:C$10,3,FALSE),1))</f>
        <v>263</v>
      </c>
      <c r="AB5193" t="str">
        <f>IF(V5193="","",V5193)</f>
        <v/>
      </c>
      <c r="AC5193" s="2" t="str">
        <f>_xlfn.IFNA(VLOOKUP(D5193,states!A$2:C$10,2,FALSE),"XX")</f>
        <v>A</v>
      </c>
      <c r="AD5193">
        <f>E5193</f>
        <v>2</v>
      </c>
      <c r="AE5193">
        <f>_xlfn.IFNA(VLOOKUP(D5193,states!A$2:D$10,4,FALSE),0)</f>
        <v>2</v>
      </c>
      <c r="AF5193">
        <v>0.5</v>
      </c>
      <c r="AG5193">
        <f>IF(AE5193=0,AF5193,IF(AE5193=1,IF(F5193=0.5,0.5,IF(H5193=1,0.5,1.5)),IF(F5193=0.5,0.5,IF(H5193=1,2.5,1.5))))</f>
        <v>1.5</v>
      </c>
      <c r="AH5193" s="7">
        <f>IF(AC5193="XX",0,1/C5193^(1/5)*IF(E5193=0,100,1)/(E5193+1)^(1/4))</f>
        <v>1.0001410600672198</v>
      </c>
    </row>
    <row r="5194" spans="1:34">
      <c r="A5194">
        <v>1354</v>
      </c>
      <c r="B5194" s="1">
        <v>23515.35</v>
      </c>
      <c r="C5194" s="6">
        <v>0.1162</v>
      </c>
      <c r="D5194" t="s">
        <v>3</v>
      </c>
      <c r="E5194">
        <v>2</v>
      </c>
      <c r="F5194">
        <v>15.5</v>
      </c>
      <c r="G5194" t="s">
        <v>1</v>
      </c>
      <c r="H5194">
        <v>2</v>
      </c>
      <c r="I5194" t="s">
        <v>0</v>
      </c>
      <c r="J5194">
        <v>2</v>
      </c>
      <c r="K5194">
        <v>14.5</v>
      </c>
      <c r="L5194" t="s">
        <v>1</v>
      </c>
      <c r="M5194">
        <v>2</v>
      </c>
      <c r="N5194" t="s">
        <v>1410</v>
      </c>
      <c r="O5194">
        <v>1</v>
      </c>
      <c r="P5194" t="str">
        <f>D5194&amp;"-"&amp;F5194&amp;"-"&amp;G5194&amp;"-"&amp;E5194&amp;"-"&amp;H5194</f>
        <v>A2Delta-15.5-e-2-2</v>
      </c>
      <c r="Q5194" t="str">
        <f>I5194&amp;"-"&amp;K5194&amp;"-"&amp;L5194&amp;"-"&amp;J5194&amp;"-"&amp;M5194</f>
        <v>X2Pi-14.5-e-2-2</v>
      </c>
      <c r="R5194">
        <f>B5194+S5194</f>
        <v>31909.178720658998</v>
      </c>
      <c r="S5194">
        <f>_xlfn.IFNA(VLOOKUP(Q5194,'MARVEL-X'!A$2:I$1400,7,FALSE),VLOOKUP(Q5194,MARVEL!A$2:J$1522,10,FALSE))</f>
        <v>8393.8287206589994</v>
      </c>
      <c r="T5194">
        <f>IF(P5194=P5193,R5194+T5193,R5194)</f>
        <v>95727.690070778001</v>
      </c>
      <c r="U5194">
        <f>IF(P5194=P5193,1+U5193,1)</f>
        <v>3</v>
      </c>
      <c r="V5194" t="str">
        <f t="shared" si="81"/>
        <v/>
      </c>
      <c r="W5194" t="str">
        <f>IF(V5194="","",IF(ABS(V5194-R5194)&gt;W$1,ABS(V5194-R5194),""))</f>
        <v/>
      </c>
      <c r="X5194" t="str">
        <f>Y5194&amp;"-"&amp;Z5194&amp;"-"&amp;AC5194&amp;"-"&amp;AD5194&amp;"-"&amp;AG5194</f>
        <v>15.5-e-A-2-1.5</v>
      </c>
      <c r="Y5194">
        <f>F5194</f>
        <v>15.5</v>
      </c>
      <c r="Z5194" s="2" t="str">
        <f>G5194</f>
        <v>e</v>
      </c>
      <c r="AA5194">
        <f>_xlfn.IFNA(VLOOKUP(X5194,'duo-out'!A$2:Q$5000,5,FALSE),E5194+10*(H5194-1)+1+_xlfn.IFNA(VLOOKUP(D5194,states!A$2:C$10,3,FALSE),1))</f>
        <v>263</v>
      </c>
      <c r="AB5194" t="str">
        <f>IF(V5194="","",V5194)</f>
        <v/>
      </c>
      <c r="AC5194" s="2" t="str">
        <f>_xlfn.IFNA(VLOOKUP(D5194,states!A$2:C$10,2,FALSE),"XX")</f>
        <v>A</v>
      </c>
      <c r="AD5194">
        <f>E5194</f>
        <v>2</v>
      </c>
      <c r="AE5194">
        <f>_xlfn.IFNA(VLOOKUP(D5194,states!A$2:D$10,4,FALSE),0)</f>
        <v>2</v>
      </c>
      <c r="AF5194">
        <v>0.5</v>
      </c>
      <c r="AG5194">
        <f>IF(AE5194=0,AF5194,IF(AE5194=1,IF(F5194=0.5,0.5,IF(H5194=1,0.5,1.5)),IF(F5194=0.5,0.5,IF(H5194=1,2.5,1.5))))</f>
        <v>1.5</v>
      </c>
      <c r="AH5194" s="7">
        <f>IF(AC5194="XX",0,1/C5194^(1/5)*IF(E5194=0,100,1)/(E5194+1)^(1/4))</f>
        <v>1.1686338473620546</v>
      </c>
    </row>
    <row r="5195" spans="1:34">
      <c r="A5195">
        <v>259</v>
      </c>
      <c r="B5195" s="1">
        <v>22689.33</v>
      </c>
      <c r="C5195" s="6">
        <v>0.5</v>
      </c>
      <c r="D5195" t="s">
        <v>3</v>
      </c>
      <c r="E5195">
        <v>2</v>
      </c>
      <c r="F5195">
        <v>15.5</v>
      </c>
      <c r="G5195" t="s">
        <v>1</v>
      </c>
      <c r="H5195">
        <v>2</v>
      </c>
      <c r="I5195" t="s">
        <v>0</v>
      </c>
      <c r="J5195">
        <v>2</v>
      </c>
      <c r="K5195">
        <v>16.5</v>
      </c>
      <c r="L5195" t="s">
        <v>1</v>
      </c>
      <c r="M5195">
        <v>2</v>
      </c>
      <c r="N5195" t="s">
        <v>314</v>
      </c>
      <c r="O5195">
        <v>-1</v>
      </c>
      <c r="P5195" t="str">
        <f>D5195&amp;"-"&amp;F5195&amp;"-"&amp;G5195&amp;"-"&amp;E5195&amp;"-"&amp;H5195</f>
        <v>A2Delta-15.5-e-2-2</v>
      </c>
      <c r="Q5195" t="str">
        <f>I5195&amp;"-"&amp;K5195&amp;"-"&amp;L5195&amp;"-"&amp;J5195&amp;"-"&amp;M5195</f>
        <v>X2Pi-16.5-e-2-2</v>
      </c>
      <c r="R5195">
        <f>B5195+S5195</f>
        <v>31899.715720658001</v>
      </c>
      <c r="S5195">
        <f>_xlfn.IFNA(VLOOKUP(Q5195,'MARVEL-X'!A$2:I$1400,7,FALSE),VLOOKUP(Q5195,MARVEL!A$2:J$1522,10,FALSE))</f>
        <v>9210.3857206579996</v>
      </c>
      <c r="T5195">
        <f>IF(P5195=P5194,R5195+T5194,R5195)</f>
        <v>127627.405791436</v>
      </c>
      <c r="U5195">
        <f>IF(P5195=P5194,1+U5194,1)</f>
        <v>4</v>
      </c>
      <c r="V5195" t="str">
        <f t="shared" si="81"/>
        <v/>
      </c>
      <c r="W5195" t="str">
        <f>IF(V5195="","",IF(ABS(V5195-R5195)&gt;W$1,ABS(V5195-R5195),""))</f>
        <v/>
      </c>
      <c r="X5195" t="str">
        <f>Y5195&amp;"-"&amp;Z5195&amp;"-"&amp;AC5195&amp;"-"&amp;AD5195&amp;"-"&amp;AG5195</f>
        <v>15.5-e-A-2-1.5</v>
      </c>
      <c r="Y5195">
        <f>F5195</f>
        <v>15.5</v>
      </c>
      <c r="Z5195" s="2" t="str">
        <f>G5195</f>
        <v>e</v>
      </c>
      <c r="AA5195">
        <f>_xlfn.IFNA(VLOOKUP(X5195,'duo-out'!A$2:Q$5000,5,FALSE),E5195+10*(H5195-1)+1+_xlfn.IFNA(VLOOKUP(D5195,states!A$2:C$10,3,FALSE),1))</f>
        <v>263</v>
      </c>
      <c r="AB5195" t="str">
        <f>IF(V5195="","",V5195)</f>
        <v/>
      </c>
      <c r="AC5195" s="2" t="str">
        <f>_xlfn.IFNA(VLOOKUP(D5195,states!A$2:C$10,2,FALSE),"XX")</f>
        <v>A</v>
      </c>
      <c r="AD5195">
        <f>E5195</f>
        <v>2</v>
      </c>
      <c r="AE5195">
        <f>_xlfn.IFNA(VLOOKUP(D5195,states!A$2:D$10,4,FALSE),0)</f>
        <v>2</v>
      </c>
      <c r="AF5195">
        <v>0.5</v>
      </c>
      <c r="AG5195">
        <f>IF(AE5195=0,AF5195,IF(AE5195=1,IF(F5195=0.5,0.5,IF(H5195=1,0.5,1.5)),IF(F5195=0.5,0.5,IF(H5195=1,2.5,1.5))))</f>
        <v>1.5</v>
      </c>
      <c r="AH5195" s="7">
        <f>IF(AC5195="XX",0,1/C5195^(1/5)*IF(E5195=0,100,1)/(E5195+1)^(1/4))</f>
        <v>0.87282200217602857</v>
      </c>
    </row>
    <row r="5196" spans="1:34">
      <c r="A5196">
        <v>5971</v>
      </c>
      <c r="B5196" s="1">
        <v>23109.49</v>
      </c>
      <c r="C5196" s="6">
        <v>0.5</v>
      </c>
      <c r="D5196" t="s">
        <v>3</v>
      </c>
      <c r="E5196">
        <v>2</v>
      </c>
      <c r="F5196">
        <v>15.5</v>
      </c>
      <c r="G5196" t="s">
        <v>1</v>
      </c>
      <c r="H5196">
        <v>2</v>
      </c>
      <c r="I5196" t="s">
        <v>0</v>
      </c>
      <c r="J5196">
        <v>2</v>
      </c>
      <c r="K5196">
        <v>15.5</v>
      </c>
      <c r="L5196" t="s">
        <v>2</v>
      </c>
      <c r="M5196">
        <v>2</v>
      </c>
      <c r="N5196" t="s">
        <v>6027</v>
      </c>
      <c r="O5196">
        <v>1</v>
      </c>
      <c r="P5196" t="str">
        <f>D5196&amp;"-"&amp;F5196&amp;"-"&amp;G5196&amp;"-"&amp;E5196&amp;"-"&amp;H5196</f>
        <v>A2Delta-15.5-e-2-2</v>
      </c>
      <c r="Q5196" t="str">
        <f>I5196&amp;"-"&amp;K5196&amp;"-"&amp;L5196&amp;"-"&amp;J5196&amp;"-"&amp;M5196</f>
        <v>X2Pi-15.5-f-2-2</v>
      </c>
      <c r="R5196">
        <f>B5196+S5196</f>
        <v>31909.634435785003</v>
      </c>
      <c r="S5196">
        <f>_xlfn.IFNA(VLOOKUP(Q5196,'MARVEL-X'!A$2:I$1400,7,FALSE),VLOOKUP(Q5196,MARVEL!A$2:J$1522,10,FALSE))</f>
        <v>8800.1444357849996</v>
      </c>
      <c r="T5196">
        <f>IF(P5196=P5195,R5196+T5195,R5196)</f>
        <v>159537.040227221</v>
      </c>
      <c r="U5196">
        <f>IF(P5196=P5195,1+U5195,1)</f>
        <v>5</v>
      </c>
      <c r="V5196" t="str">
        <f t="shared" si="81"/>
        <v/>
      </c>
      <c r="W5196" t="str">
        <f>IF(V5196="","",IF(ABS(V5196-R5196)&gt;W$1,ABS(V5196-R5196),""))</f>
        <v/>
      </c>
      <c r="X5196" t="str">
        <f>Y5196&amp;"-"&amp;Z5196&amp;"-"&amp;AC5196&amp;"-"&amp;AD5196&amp;"-"&amp;AG5196</f>
        <v>15.5-e-A-2-1.5</v>
      </c>
      <c r="Y5196">
        <f>F5196</f>
        <v>15.5</v>
      </c>
      <c r="Z5196" s="2" t="str">
        <f>G5196</f>
        <v>e</v>
      </c>
      <c r="AA5196">
        <f>_xlfn.IFNA(VLOOKUP(X5196,'duo-out'!A$2:Q$5000,5,FALSE),E5196+10*(H5196-1)+1+_xlfn.IFNA(VLOOKUP(D5196,states!A$2:C$10,3,FALSE),1))</f>
        <v>263</v>
      </c>
      <c r="AB5196" t="str">
        <f>IF(V5196="","",V5196)</f>
        <v/>
      </c>
      <c r="AC5196" s="2" t="str">
        <f>_xlfn.IFNA(VLOOKUP(D5196,states!A$2:C$10,2,FALSE),"XX")</f>
        <v>A</v>
      </c>
      <c r="AD5196">
        <f>E5196</f>
        <v>2</v>
      </c>
      <c r="AE5196">
        <f>_xlfn.IFNA(VLOOKUP(D5196,states!A$2:D$10,4,FALSE),0)</f>
        <v>2</v>
      </c>
      <c r="AF5196">
        <v>0.5</v>
      </c>
      <c r="AG5196">
        <f>IF(AE5196=0,AF5196,IF(AE5196=1,IF(F5196=0.5,0.5,IF(H5196=1,0.5,1.5)),IF(F5196=0.5,0.5,IF(H5196=1,2.5,1.5))))</f>
        <v>1.5</v>
      </c>
      <c r="AH5196" s="7">
        <f>IF(AC5196="XX",0,1/C5196^(1/5)*IF(E5196=0,100,1)/(E5196+1)^(1/4))</f>
        <v>0.87282200217602857</v>
      </c>
    </row>
    <row r="5197" spans="1:34">
      <c r="A5197">
        <v>5963</v>
      </c>
      <c r="B5197" s="1">
        <v>23515.43</v>
      </c>
      <c r="C5197" s="6">
        <v>0.5</v>
      </c>
      <c r="D5197" t="s">
        <v>3</v>
      </c>
      <c r="E5197">
        <v>2</v>
      </c>
      <c r="F5197">
        <v>15.5</v>
      </c>
      <c r="G5197" t="s">
        <v>1</v>
      </c>
      <c r="H5197">
        <v>2</v>
      </c>
      <c r="I5197" t="s">
        <v>0</v>
      </c>
      <c r="J5197">
        <v>2</v>
      </c>
      <c r="K5197">
        <v>14.5</v>
      </c>
      <c r="L5197" t="s">
        <v>1</v>
      </c>
      <c r="M5197">
        <v>2</v>
      </c>
      <c r="N5197" t="s">
        <v>6019</v>
      </c>
      <c r="O5197">
        <v>1</v>
      </c>
      <c r="P5197" t="str">
        <f>D5197&amp;"-"&amp;F5197&amp;"-"&amp;G5197&amp;"-"&amp;E5197&amp;"-"&amp;H5197</f>
        <v>A2Delta-15.5-e-2-2</v>
      </c>
      <c r="Q5197" t="str">
        <f>I5197&amp;"-"&amp;K5197&amp;"-"&amp;L5197&amp;"-"&amp;J5197&amp;"-"&amp;M5197</f>
        <v>X2Pi-14.5-e-2-2</v>
      </c>
      <c r="R5197">
        <f>B5197+S5197</f>
        <v>31909.258720659</v>
      </c>
      <c r="S5197">
        <f>_xlfn.IFNA(VLOOKUP(Q5197,'MARVEL-X'!A$2:I$1400,7,FALSE),VLOOKUP(Q5197,MARVEL!A$2:J$1522,10,FALSE))</f>
        <v>8393.8287206589994</v>
      </c>
      <c r="T5197">
        <f>IF(P5197=P5196,R5197+T5196,R5197)</f>
        <v>191446.29894788002</v>
      </c>
      <c r="U5197">
        <f>IF(P5197=P5196,1+U5196,1)</f>
        <v>6</v>
      </c>
      <c r="V5197">
        <f t="shared" si="81"/>
        <v>31907.716491313335</v>
      </c>
      <c r="W5197">
        <f>IF(V5197="","",IF(ABS(V5197-R5197)&gt;W$1,ABS(V5197-R5197),""))</f>
        <v>1.5422293456649641</v>
      </c>
      <c r="X5197" t="str">
        <f>Y5197&amp;"-"&amp;Z5197&amp;"-"&amp;AC5197&amp;"-"&amp;AD5197&amp;"-"&amp;AG5197</f>
        <v>15.5-e-A-2-1.5</v>
      </c>
      <c r="Y5197">
        <f>F5197</f>
        <v>15.5</v>
      </c>
      <c r="Z5197" s="2" t="str">
        <f>G5197</f>
        <v>e</v>
      </c>
      <c r="AA5197">
        <f>_xlfn.IFNA(VLOOKUP(X5197,'duo-out'!A$2:Q$5000,5,FALSE),E5197+10*(H5197-1)+1+_xlfn.IFNA(VLOOKUP(D5197,states!A$2:C$10,3,FALSE),1))</f>
        <v>263</v>
      </c>
      <c r="AB5197">
        <f>IF(V5197="","",V5197)</f>
        <v>31907.716491313335</v>
      </c>
      <c r="AC5197" s="2" t="str">
        <f>_xlfn.IFNA(VLOOKUP(D5197,states!A$2:C$10,2,FALSE),"XX")</f>
        <v>A</v>
      </c>
      <c r="AD5197">
        <f>E5197</f>
        <v>2</v>
      </c>
      <c r="AE5197">
        <f>_xlfn.IFNA(VLOOKUP(D5197,states!A$2:D$10,4,FALSE),0)</f>
        <v>2</v>
      </c>
      <c r="AF5197">
        <v>0.5</v>
      </c>
      <c r="AG5197">
        <f>IF(AE5197=0,AF5197,IF(AE5197=1,IF(F5197=0.5,0.5,IF(H5197=1,0.5,1.5)),IF(F5197=0.5,0.5,IF(H5197=1,2.5,1.5))))</f>
        <v>1.5</v>
      </c>
      <c r="AH5197" s="7">
        <f>IF(AC5197="XX",0,1/C5197^(1/5)*IF(E5197=0,100,1)/(E5197+1)^(1/4))</f>
        <v>0.87282200217602857</v>
      </c>
    </row>
    <row r="5198" spans="1:34">
      <c r="A5198">
        <v>6043</v>
      </c>
      <c r="B5198" s="1">
        <v>22468.28</v>
      </c>
      <c r="C5198" s="6">
        <v>0.5</v>
      </c>
      <c r="D5198" t="s">
        <v>3</v>
      </c>
      <c r="E5198">
        <v>3</v>
      </c>
      <c r="F5198">
        <v>15.5</v>
      </c>
      <c r="G5198" t="s">
        <v>1</v>
      </c>
      <c r="H5198">
        <v>2</v>
      </c>
      <c r="I5198" t="s">
        <v>0</v>
      </c>
      <c r="J5198">
        <v>3</v>
      </c>
      <c r="K5198">
        <v>16.5</v>
      </c>
      <c r="L5198" t="s">
        <v>1</v>
      </c>
      <c r="M5198">
        <v>2</v>
      </c>
      <c r="N5198" t="s">
        <v>6099</v>
      </c>
      <c r="O5198">
        <v>1</v>
      </c>
      <c r="P5198" t="str">
        <f>D5198&amp;"-"&amp;F5198&amp;"-"&amp;G5198&amp;"-"&amp;E5198&amp;"-"&amp;H5198</f>
        <v>A2Delta-15.5-e-3-2</v>
      </c>
      <c r="Q5198" t="str">
        <f>I5198&amp;"-"&amp;K5198&amp;"-"&amp;L5198&amp;"-"&amp;J5198&amp;"-"&amp;M5198</f>
        <v>X2Pi-16.5-e-3-2</v>
      </c>
      <c r="R5198">
        <f>B5198+S5198</f>
        <v>34003.042629461001</v>
      </c>
      <c r="S5198">
        <f>_xlfn.IFNA(VLOOKUP(Q5198,'MARVEL-X'!A$2:I$1400,7,FALSE),VLOOKUP(Q5198,MARVEL!A$2:J$1522,10,FALSE))</f>
        <v>11534.762629461</v>
      </c>
      <c r="T5198">
        <f>IF(P5198=P5197,R5198+T5197,R5198)</f>
        <v>34003.042629461001</v>
      </c>
      <c r="U5198">
        <f>IF(P5198=P5197,1+U5197,1)</f>
        <v>1</v>
      </c>
      <c r="V5198">
        <f t="shared" si="81"/>
        <v>34003.042629461001</v>
      </c>
      <c r="W5198" t="str">
        <f>IF(V5198="","",IF(ABS(V5198-R5198)&gt;W$1,ABS(V5198-R5198),""))</f>
        <v/>
      </c>
      <c r="X5198" t="str">
        <f>Y5198&amp;"-"&amp;Z5198&amp;"-"&amp;AC5198&amp;"-"&amp;AD5198&amp;"-"&amp;AG5198</f>
        <v>15.5-e-A-3-1.5</v>
      </c>
      <c r="Y5198">
        <f>F5198</f>
        <v>15.5</v>
      </c>
      <c r="Z5198" s="2" t="str">
        <f>G5198</f>
        <v>e</v>
      </c>
      <c r="AA5198">
        <f>_xlfn.IFNA(VLOOKUP(X5198,'duo-out'!A$2:Q$5000,5,FALSE),E5198+10*(H5198-1)+1+_xlfn.IFNA(VLOOKUP(D5198,states!A$2:C$10,3,FALSE),1))</f>
        <v>264</v>
      </c>
      <c r="AB5198">
        <f>IF(V5198="","",V5198)</f>
        <v>34003.042629461001</v>
      </c>
      <c r="AC5198" s="2" t="str">
        <f>_xlfn.IFNA(VLOOKUP(D5198,states!A$2:C$10,2,FALSE),"XX")</f>
        <v>A</v>
      </c>
      <c r="AD5198">
        <f>E5198</f>
        <v>3</v>
      </c>
      <c r="AE5198">
        <f>_xlfn.IFNA(VLOOKUP(D5198,states!A$2:D$10,4,FALSE),0)</f>
        <v>2</v>
      </c>
      <c r="AF5198">
        <v>0.5</v>
      </c>
      <c r="AG5198">
        <f>IF(AE5198=0,AF5198,IF(AE5198=1,IF(F5198=0.5,0.5,IF(H5198=1,0.5,1.5)),IF(F5198=0.5,0.5,IF(H5198=1,2.5,1.5))))</f>
        <v>1.5</v>
      </c>
      <c r="AH5198" s="7">
        <f>IF(AC5198="XX",0,1/C5198^(1/5)*IF(E5198=0,100,1)/(E5198+1)^(1/4))</f>
        <v>0.8122523963562357</v>
      </c>
    </row>
    <row r="5199" spans="1:34">
      <c r="A5199">
        <v>6086</v>
      </c>
      <c r="B5199" s="1">
        <v>22139.68</v>
      </c>
      <c r="C5199" s="6">
        <v>0.5</v>
      </c>
      <c r="D5199" t="s">
        <v>3</v>
      </c>
      <c r="E5199">
        <v>4</v>
      </c>
      <c r="F5199">
        <v>15.5</v>
      </c>
      <c r="G5199" t="s">
        <v>1</v>
      </c>
      <c r="H5199">
        <v>1</v>
      </c>
      <c r="I5199" t="s">
        <v>0</v>
      </c>
      <c r="J5199">
        <v>4</v>
      </c>
      <c r="K5199">
        <v>16.5</v>
      </c>
      <c r="L5199" t="s">
        <v>1</v>
      </c>
      <c r="M5199">
        <v>1</v>
      </c>
      <c r="N5199" t="s">
        <v>6142</v>
      </c>
      <c r="O5199">
        <v>1</v>
      </c>
      <c r="P5199" t="str">
        <f>D5199&amp;"-"&amp;F5199&amp;"-"&amp;G5199&amp;"-"&amp;E5199&amp;"-"&amp;H5199</f>
        <v>A2Delta-15.5-e-4-1</v>
      </c>
      <c r="Q5199" t="str">
        <f>I5199&amp;"-"&amp;K5199&amp;"-"&amp;L5199&amp;"-"&amp;J5199&amp;"-"&amp;M5199</f>
        <v>X2Pi-16.5-e-4-1</v>
      </c>
      <c r="R5199">
        <f>B5199+S5199</f>
        <v>35499.526830806004</v>
      </c>
      <c r="S5199">
        <f>_xlfn.IFNA(VLOOKUP(Q5199,'MARVEL-X'!A$2:I$1400,7,FALSE),VLOOKUP(Q5199,MARVEL!A$2:J$1522,10,FALSE))</f>
        <v>13359.846830806</v>
      </c>
      <c r="T5199">
        <f>IF(P5199=P5198,R5199+T5198,R5199)</f>
        <v>35499.526830806004</v>
      </c>
      <c r="U5199">
        <f>IF(P5199=P5198,1+U5198,1)</f>
        <v>1</v>
      </c>
      <c r="V5199" t="str">
        <f t="shared" si="81"/>
        <v/>
      </c>
      <c r="W5199" t="str">
        <f>IF(V5199="","",IF(ABS(V5199-R5199)&gt;W$1,ABS(V5199-R5199),""))</f>
        <v/>
      </c>
      <c r="X5199" t="str">
        <f>Y5199&amp;"-"&amp;Z5199&amp;"-"&amp;AC5199&amp;"-"&amp;AD5199&amp;"-"&amp;AG5199</f>
        <v>15.5-e-A-4-2.5</v>
      </c>
      <c r="Y5199">
        <f>F5199</f>
        <v>15.5</v>
      </c>
      <c r="Z5199" s="2" t="str">
        <f>G5199</f>
        <v>e</v>
      </c>
      <c r="AA5199">
        <f>_xlfn.IFNA(VLOOKUP(X5199,'duo-out'!A$2:Q$5000,5,FALSE),E5199+10*(H5199-1)+1+_xlfn.IFNA(VLOOKUP(D5199,states!A$2:C$10,3,FALSE),1))</f>
        <v>255</v>
      </c>
      <c r="AB5199" t="str">
        <f>IF(V5199="","",V5199)</f>
        <v/>
      </c>
      <c r="AC5199" s="2" t="str">
        <f>_xlfn.IFNA(VLOOKUP(D5199,states!A$2:C$10,2,FALSE),"XX")</f>
        <v>A</v>
      </c>
      <c r="AD5199">
        <f>E5199</f>
        <v>4</v>
      </c>
      <c r="AE5199">
        <f>_xlfn.IFNA(VLOOKUP(D5199,states!A$2:D$10,4,FALSE),0)</f>
        <v>2</v>
      </c>
      <c r="AF5199">
        <v>0.5</v>
      </c>
      <c r="AG5199">
        <f>IF(AE5199=0,AF5199,IF(AE5199=1,IF(F5199=0.5,0.5,IF(H5199=1,0.5,1.5)),IF(F5199=0.5,0.5,IF(H5199=1,2.5,1.5))))</f>
        <v>2.5</v>
      </c>
      <c r="AH5199" s="7">
        <f>IF(AC5199="XX",0,1/C5199^(1/5)*IF(E5199=0,100,1)/(E5199+1)^(1/4))</f>
        <v>0.76818088824663155</v>
      </c>
    </row>
    <row r="5200" spans="1:34">
      <c r="A5200">
        <v>6058</v>
      </c>
      <c r="B5200" s="1">
        <v>22512.25</v>
      </c>
      <c r="C5200" s="6">
        <v>0.5</v>
      </c>
      <c r="D5200" t="s">
        <v>3</v>
      </c>
      <c r="E5200">
        <v>4</v>
      </c>
      <c r="F5200">
        <v>15.5</v>
      </c>
      <c r="G5200" t="s">
        <v>1</v>
      </c>
      <c r="H5200">
        <v>1</v>
      </c>
      <c r="I5200" t="s">
        <v>0</v>
      </c>
      <c r="J5200">
        <v>4</v>
      </c>
      <c r="K5200">
        <v>15.5</v>
      </c>
      <c r="L5200" t="s">
        <v>2</v>
      </c>
      <c r="M5200">
        <v>1</v>
      </c>
      <c r="N5200" t="s">
        <v>6114</v>
      </c>
      <c r="O5200">
        <v>1</v>
      </c>
      <c r="P5200" t="str">
        <f>D5200&amp;"-"&amp;F5200&amp;"-"&amp;G5200&amp;"-"&amp;E5200&amp;"-"&amp;H5200</f>
        <v>A2Delta-15.5-e-4-1</v>
      </c>
      <c r="Q5200" t="str">
        <f>I5200&amp;"-"&amp;K5200&amp;"-"&amp;L5200&amp;"-"&amp;J5200&amp;"-"&amp;M5200</f>
        <v>X2Pi-15.5-f-4-1</v>
      </c>
      <c r="R5200">
        <f>B5200+S5200</f>
        <v>35499.810084063996</v>
      </c>
      <c r="S5200">
        <f>_xlfn.IFNA(VLOOKUP(Q5200,'MARVEL-X'!A$2:I$1400,7,FALSE),VLOOKUP(Q5200,MARVEL!A$2:J$1522,10,FALSE))</f>
        <v>12987.560084064</v>
      </c>
      <c r="T5200">
        <f>IF(P5200=P5199,R5200+T5199,R5200)</f>
        <v>70999.33691487</v>
      </c>
      <c r="U5200">
        <f>IF(P5200=P5199,1+U5199,1)</f>
        <v>2</v>
      </c>
      <c r="V5200">
        <f t="shared" si="81"/>
        <v>35499.668457435</v>
      </c>
      <c r="W5200">
        <f>IF(V5200="","",IF(ABS(V5200-R5200)&gt;W$1,ABS(V5200-R5200),""))</f>
        <v>0.14162662899616407</v>
      </c>
      <c r="X5200" t="str">
        <f>Y5200&amp;"-"&amp;Z5200&amp;"-"&amp;AC5200&amp;"-"&amp;AD5200&amp;"-"&amp;AG5200</f>
        <v>15.5-e-A-4-2.5</v>
      </c>
      <c r="Y5200">
        <f>F5200</f>
        <v>15.5</v>
      </c>
      <c r="Z5200" s="2" t="str">
        <f>G5200</f>
        <v>e</v>
      </c>
      <c r="AA5200">
        <f>_xlfn.IFNA(VLOOKUP(X5200,'duo-out'!A$2:Q$5000,5,FALSE),E5200+10*(H5200-1)+1+_xlfn.IFNA(VLOOKUP(D5200,states!A$2:C$10,3,FALSE),1))</f>
        <v>255</v>
      </c>
      <c r="AB5200">
        <f>IF(V5200="","",V5200)</f>
        <v>35499.668457435</v>
      </c>
      <c r="AC5200" s="2" t="str">
        <f>_xlfn.IFNA(VLOOKUP(D5200,states!A$2:C$10,2,FALSE),"XX")</f>
        <v>A</v>
      </c>
      <c r="AD5200">
        <f>E5200</f>
        <v>4</v>
      </c>
      <c r="AE5200">
        <f>_xlfn.IFNA(VLOOKUP(D5200,states!A$2:D$10,4,FALSE),0)</f>
        <v>2</v>
      </c>
      <c r="AF5200">
        <v>0.5</v>
      </c>
      <c r="AG5200">
        <f>IF(AE5200=0,AF5200,IF(AE5200=1,IF(F5200=0.5,0.5,IF(H5200=1,0.5,1.5)),IF(F5200=0.5,0.5,IF(H5200=1,2.5,1.5))))</f>
        <v>2.5</v>
      </c>
      <c r="AH5200" s="7">
        <f>IF(AC5200="XX",0,1/C5200^(1/5)*IF(E5200=0,100,1)/(E5200+1)^(1/4))</f>
        <v>0.76818088824663155</v>
      </c>
    </row>
    <row r="5201" spans="1:34">
      <c r="A5201">
        <v>6103</v>
      </c>
      <c r="B5201" s="1">
        <v>22471.01</v>
      </c>
      <c r="C5201" s="6">
        <v>0.5</v>
      </c>
      <c r="D5201" t="s">
        <v>3</v>
      </c>
      <c r="E5201">
        <v>4</v>
      </c>
      <c r="F5201">
        <v>15.5</v>
      </c>
      <c r="G5201" t="s">
        <v>1</v>
      </c>
      <c r="H5201">
        <v>2</v>
      </c>
      <c r="I5201" t="s">
        <v>0</v>
      </c>
      <c r="J5201">
        <v>4</v>
      </c>
      <c r="K5201">
        <v>15.5</v>
      </c>
      <c r="L5201" t="s">
        <v>2</v>
      </c>
      <c r="M5201">
        <v>2</v>
      </c>
      <c r="N5201" t="s">
        <v>6159</v>
      </c>
      <c r="O5201">
        <v>1</v>
      </c>
      <c r="P5201" t="str">
        <f>D5201&amp;"-"&amp;F5201&amp;"-"&amp;G5201&amp;"-"&amp;E5201&amp;"-"&amp;H5201</f>
        <v>A2Delta-15.5-e-4-2</v>
      </c>
      <c r="Q5201" t="str">
        <f>I5201&amp;"-"&amp;K5201&amp;"-"&amp;L5201&amp;"-"&amp;J5201&amp;"-"&amp;M5201</f>
        <v>X2Pi-15.5-f-4-2</v>
      </c>
      <c r="R5201">
        <f>B5201+S5201</f>
        <v>35830.731435784</v>
      </c>
      <c r="S5201">
        <f>_xlfn.IFNA(VLOOKUP(Q5201,'MARVEL-X'!A$2:I$1400,7,FALSE),VLOOKUP(Q5201,MARVEL!A$2:J$1522,10,FALSE))</f>
        <v>13359.721435784</v>
      </c>
      <c r="T5201">
        <f>IF(P5201=P5200,R5201+T5200,R5201)</f>
        <v>35830.731435784</v>
      </c>
      <c r="U5201">
        <f>IF(P5201=P5200,1+U5200,1)</f>
        <v>1</v>
      </c>
      <c r="V5201">
        <f t="shared" si="81"/>
        <v>35830.731435784</v>
      </c>
      <c r="W5201" t="str">
        <f>IF(V5201="","",IF(ABS(V5201-R5201)&gt;W$1,ABS(V5201-R5201),""))</f>
        <v/>
      </c>
      <c r="X5201" t="str">
        <f>Y5201&amp;"-"&amp;Z5201&amp;"-"&amp;AC5201&amp;"-"&amp;AD5201&amp;"-"&amp;AG5201</f>
        <v>15.5-e-A-4-1.5</v>
      </c>
      <c r="Y5201">
        <f>F5201</f>
        <v>15.5</v>
      </c>
      <c r="Z5201" s="2" t="str">
        <f>G5201</f>
        <v>e</v>
      </c>
      <c r="AA5201">
        <f>_xlfn.IFNA(VLOOKUP(X5201,'duo-out'!A$2:Q$5000,5,FALSE),E5201+10*(H5201-1)+1+_xlfn.IFNA(VLOOKUP(D5201,states!A$2:C$10,3,FALSE),1))</f>
        <v>265</v>
      </c>
      <c r="AB5201">
        <f>IF(V5201="","",V5201)</f>
        <v>35830.731435784</v>
      </c>
      <c r="AC5201" s="2" t="str">
        <f>_xlfn.IFNA(VLOOKUP(D5201,states!A$2:C$10,2,FALSE),"XX")</f>
        <v>A</v>
      </c>
      <c r="AD5201">
        <f>E5201</f>
        <v>4</v>
      </c>
      <c r="AE5201">
        <f>_xlfn.IFNA(VLOOKUP(D5201,states!A$2:D$10,4,FALSE),0)</f>
        <v>2</v>
      </c>
      <c r="AF5201">
        <v>0.5</v>
      </c>
      <c r="AG5201">
        <f>IF(AE5201=0,AF5201,IF(AE5201=1,IF(F5201=0.5,0.5,IF(H5201=1,0.5,1.5)),IF(F5201=0.5,0.5,IF(H5201=1,2.5,1.5))))</f>
        <v>1.5</v>
      </c>
      <c r="AH5201" s="7">
        <f>IF(AC5201="XX",0,1/C5201^(1/5)*IF(E5201=0,100,1)/(E5201+1)^(1/4))</f>
        <v>0.76818088824663155</v>
      </c>
    </row>
    <row r="5202" spans="1:34">
      <c r="A5202">
        <v>6147</v>
      </c>
      <c r="B5202" s="1">
        <v>21912.29</v>
      </c>
      <c r="C5202" s="6">
        <v>0.5</v>
      </c>
      <c r="D5202" t="s">
        <v>3</v>
      </c>
      <c r="E5202">
        <v>5</v>
      </c>
      <c r="F5202">
        <v>15.5</v>
      </c>
      <c r="G5202" t="s">
        <v>1</v>
      </c>
      <c r="H5202">
        <v>1</v>
      </c>
      <c r="I5202" t="s">
        <v>0</v>
      </c>
      <c r="J5202">
        <v>5</v>
      </c>
      <c r="K5202">
        <v>15.5</v>
      </c>
      <c r="L5202" t="s">
        <v>2</v>
      </c>
      <c r="M5202">
        <v>1</v>
      </c>
      <c r="N5202" t="s">
        <v>6203</v>
      </c>
      <c r="O5202">
        <v>1</v>
      </c>
      <c r="P5202" t="str">
        <f>D5202&amp;"-"&amp;F5202&amp;"-"&amp;G5202&amp;"-"&amp;E5202&amp;"-"&amp;H5202</f>
        <v>A2Delta-15.5-e-5-1</v>
      </c>
      <c r="Q5202" t="str">
        <f>I5202&amp;"-"&amp;K5202&amp;"-"&amp;L5202&amp;"-"&amp;J5202&amp;"-"&amp;M5202</f>
        <v>X2Pi-15.5-f-5-1</v>
      </c>
      <c r="R5202" t="e">
        <f>B5202+S5202</f>
        <v>#N/A</v>
      </c>
      <c r="S5202" t="e">
        <f>_xlfn.IFNA(VLOOKUP(Q5202,'MARVEL-X'!A$2:I$1400,7,FALSE),VLOOKUP(Q5202,MARVEL!A$2:J$1522,10,FALSE))</f>
        <v>#N/A</v>
      </c>
      <c r="T5202" t="e">
        <f>IF(P5202=P5201,R5202+T5201,R5202)</f>
        <v>#N/A</v>
      </c>
      <c r="U5202">
        <f>IF(P5202=P5201,1+U5201,1)</f>
        <v>1</v>
      </c>
      <c r="V5202" t="e">
        <f t="shared" si="81"/>
        <v>#N/A</v>
      </c>
      <c r="W5202" t="e">
        <f>IF(V5202="","",IF(ABS(V5202-R5202)&gt;W$1,ABS(V5202-R5202),""))</f>
        <v>#N/A</v>
      </c>
      <c r="X5202" t="str">
        <f>Y5202&amp;"-"&amp;Z5202&amp;"-"&amp;AC5202&amp;"-"&amp;AD5202&amp;"-"&amp;AG5202</f>
        <v>15.5-e-A-5-2.5</v>
      </c>
      <c r="Y5202">
        <f>F5202</f>
        <v>15.5</v>
      </c>
      <c r="Z5202" s="2" t="str">
        <f>G5202</f>
        <v>e</v>
      </c>
      <c r="AA5202">
        <f>_xlfn.IFNA(VLOOKUP(X5202,'duo-out'!A$2:Q$5000,5,FALSE),E5202+10*(H5202-1)+1+_xlfn.IFNA(VLOOKUP(D5202,states!A$2:C$10,3,FALSE),1))</f>
        <v>256</v>
      </c>
      <c r="AB5202" t="e">
        <f>IF(V5202="","",V5202)</f>
        <v>#N/A</v>
      </c>
      <c r="AC5202" s="2" t="str">
        <f>_xlfn.IFNA(VLOOKUP(D5202,states!A$2:C$10,2,FALSE),"XX")</f>
        <v>A</v>
      </c>
      <c r="AD5202">
        <f>E5202</f>
        <v>5</v>
      </c>
      <c r="AE5202">
        <f>_xlfn.IFNA(VLOOKUP(D5202,states!A$2:D$10,4,FALSE),0)</f>
        <v>2</v>
      </c>
      <c r="AF5202">
        <v>0.5</v>
      </c>
      <c r="AG5202">
        <f>IF(AE5202=0,AF5202,IF(AE5202=1,IF(F5202=0.5,0.5,IF(H5202=1,0.5,1.5)),IF(F5202=0.5,0.5,IF(H5202=1,2.5,1.5))))</f>
        <v>2.5</v>
      </c>
      <c r="AH5202" s="7">
        <f>IF(AC5202="XX",0,1/C5202^(1/5)*IF(E5202=0,100,1)/(E5202+1)^(1/4))</f>
        <v>0.73395289278439235</v>
      </c>
    </row>
    <row r="5203" spans="1:34">
      <c r="A5203">
        <v>6176</v>
      </c>
      <c r="B5203" s="1">
        <v>21842.11</v>
      </c>
      <c r="C5203" s="6">
        <v>0.5</v>
      </c>
      <c r="D5203" t="s">
        <v>3</v>
      </c>
      <c r="E5203">
        <v>5</v>
      </c>
      <c r="F5203">
        <v>15.5</v>
      </c>
      <c r="G5203" t="s">
        <v>1</v>
      </c>
      <c r="H5203">
        <v>2</v>
      </c>
      <c r="I5203" t="s">
        <v>0</v>
      </c>
      <c r="J5203">
        <v>5</v>
      </c>
      <c r="K5203">
        <v>15.5</v>
      </c>
      <c r="L5203" t="s">
        <v>2</v>
      </c>
      <c r="M5203">
        <v>2</v>
      </c>
      <c r="N5203" t="s">
        <v>6232</v>
      </c>
      <c r="O5203">
        <v>1</v>
      </c>
      <c r="P5203" t="str">
        <f>D5203&amp;"-"&amp;F5203&amp;"-"&amp;G5203&amp;"-"&amp;E5203&amp;"-"&amp;H5203</f>
        <v>A2Delta-15.5-e-5-2</v>
      </c>
      <c r="Q5203" t="str">
        <f>I5203&amp;"-"&amp;K5203&amp;"-"&amp;L5203&amp;"-"&amp;J5203&amp;"-"&amp;M5203</f>
        <v>X2Pi-15.5-f-5-2</v>
      </c>
      <c r="R5203" t="e">
        <f>B5203+S5203</f>
        <v>#N/A</v>
      </c>
      <c r="S5203" t="e">
        <f>_xlfn.IFNA(VLOOKUP(Q5203,'MARVEL-X'!A$2:I$1400,7,FALSE),VLOOKUP(Q5203,MARVEL!A$2:J$1522,10,FALSE))</f>
        <v>#N/A</v>
      </c>
      <c r="T5203" t="e">
        <f>IF(P5203=P5202,R5203+T5202,R5203)</f>
        <v>#N/A</v>
      </c>
      <c r="U5203">
        <f>IF(P5203=P5202,1+U5202,1)</f>
        <v>1</v>
      </c>
      <c r="V5203" t="str">
        <f t="shared" si="81"/>
        <v/>
      </c>
      <c r="W5203" t="str">
        <f>IF(V5203="","",IF(ABS(V5203-R5203)&gt;W$1,ABS(V5203-R5203),""))</f>
        <v/>
      </c>
      <c r="X5203" t="str">
        <f>Y5203&amp;"-"&amp;Z5203&amp;"-"&amp;AC5203&amp;"-"&amp;AD5203&amp;"-"&amp;AG5203</f>
        <v>15.5-e-A-5-1.5</v>
      </c>
      <c r="Y5203">
        <f>F5203</f>
        <v>15.5</v>
      </c>
      <c r="Z5203" s="2" t="str">
        <f>G5203</f>
        <v>e</v>
      </c>
      <c r="AA5203">
        <f>_xlfn.IFNA(VLOOKUP(X5203,'duo-out'!A$2:Q$5000,5,FALSE),E5203+10*(H5203-1)+1+_xlfn.IFNA(VLOOKUP(D5203,states!A$2:C$10,3,FALSE),1))</f>
        <v>266</v>
      </c>
      <c r="AB5203" t="str">
        <f>IF(V5203="","",V5203)</f>
        <v/>
      </c>
      <c r="AC5203" s="2" t="str">
        <f>_xlfn.IFNA(VLOOKUP(D5203,states!A$2:C$10,2,FALSE),"XX")</f>
        <v>A</v>
      </c>
      <c r="AD5203">
        <f>E5203</f>
        <v>5</v>
      </c>
      <c r="AE5203">
        <f>_xlfn.IFNA(VLOOKUP(D5203,states!A$2:D$10,4,FALSE),0)</f>
        <v>2</v>
      </c>
      <c r="AF5203">
        <v>0.5</v>
      </c>
      <c r="AG5203">
        <f>IF(AE5203=0,AF5203,IF(AE5203=1,IF(F5203=0.5,0.5,IF(H5203=1,0.5,1.5)),IF(F5203=0.5,0.5,IF(H5203=1,2.5,1.5))))</f>
        <v>1.5</v>
      </c>
      <c r="AH5203" s="7">
        <f>IF(AC5203="XX",0,1/C5203^(1/5)*IF(E5203=0,100,1)/(E5203+1)^(1/4))</f>
        <v>0.73395289278439235</v>
      </c>
    </row>
    <row r="5204" spans="1:34">
      <c r="A5204">
        <v>6165</v>
      </c>
      <c r="B5204" s="1">
        <v>22197.89</v>
      </c>
      <c r="C5204" s="6">
        <v>0.5</v>
      </c>
      <c r="D5204" t="s">
        <v>3</v>
      </c>
      <c r="E5204">
        <v>5</v>
      </c>
      <c r="F5204">
        <v>15.5</v>
      </c>
      <c r="G5204" t="s">
        <v>1</v>
      </c>
      <c r="H5204">
        <v>2</v>
      </c>
      <c r="I5204" t="s">
        <v>0</v>
      </c>
      <c r="J5204">
        <v>5</v>
      </c>
      <c r="K5204">
        <v>14.5</v>
      </c>
      <c r="L5204" t="s">
        <v>1</v>
      </c>
      <c r="M5204">
        <v>2</v>
      </c>
      <c r="N5204" t="s">
        <v>6221</v>
      </c>
      <c r="O5204">
        <v>1</v>
      </c>
      <c r="P5204" t="str">
        <f>D5204&amp;"-"&amp;F5204&amp;"-"&amp;G5204&amp;"-"&amp;E5204&amp;"-"&amp;H5204</f>
        <v>A2Delta-15.5-e-5-2</v>
      </c>
      <c r="Q5204" t="str">
        <f>I5204&amp;"-"&amp;K5204&amp;"-"&amp;L5204&amp;"-"&amp;J5204&amp;"-"&amp;M5204</f>
        <v>X2Pi-14.5-e-5-2</v>
      </c>
      <c r="R5204" t="e">
        <f>B5204+S5204</f>
        <v>#N/A</v>
      </c>
      <c r="S5204" t="e">
        <f>_xlfn.IFNA(VLOOKUP(Q5204,'MARVEL-X'!A$2:I$1400,7,FALSE),VLOOKUP(Q5204,MARVEL!A$2:J$1522,10,FALSE))</f>
        <v>#N/A</v>
      </c>
      <c r="T5204" t="e">
        <f>IF(P5204=P5203,R5204+T5203,R5204)</f>
        <v>#N/A</v>
      </c>
      <c r="U5204">
        <f>IF(P5204=P5203,1+U5203,1)</f>
        <v>2</v>
      </c>
      <c r="V5204" t="e">
        <f t="shared" si="81"/>
        <v>#N/A</v>
      </c>
      <c r="W5204" t="e">
        <f>IF(V5204="","",IF(ABS(V5204-R5204)&gt;W$1,ABS(V5204-R5204),""))</f>
        <v>#N/A</v>
      </c>
      <c r="X5204" t="str">
        <f>Y5204&amp;"-"&amp;Z5204&amp;"-"&amp;AC5204&amp;"-"&amp;AD5204&amp;"-"&amp;AG5204</f>
        <v>15.5-e-A-5-1.5</v>
      </c>
      <c r="Y5204">
        <f>F5204</f>
        <v>15.5</v>
      </c>
      <c r="Z5204" s="2" t="str">
        <f>G5204</f>
        <v>e</v>
      </c>
      <c r="AA5204">
        <f>_xlfn.IFNA(VLOOKUP(X5204,'duo-out'!A$2:Q$5000,5,FALSE),E5204+10*(H5204-1)+1+_xlfn.IFNA(VLOOKUP(D5204,states!A$2:C$10,3,FALSE),1))</f>
        <v>266</v>
      </c>
      <c r="AB5204" t="e">
        <f>IF(V5204="","",V5204)</f>
        <v>#N/A</v>
      </c>
      <c r="AC5204" s="2" t="str">
        <f>_xlfn.IFNA(VLOOKUP(D5204,states!A$2:C$10,2,FALSE),"XX")</f>
        <v>A</v>
      </c>
      <c r="AD5204">
        <f>E5204</f>
        <v>5</v>
      </c>
      <c r="AE5204">
        <f>_xlfn.IFNA(VLOOKUP(D5204,states!A$2:D$10,4,FALSE),0)</f>
        <v>2</v>
      </c>
      <c r="AF5204">
        <v>0.5</v>
      </c>
      <c r="AG5204">
        <f>IF(AE5204=0,AF5204,IF(AE5204=1,IF(F5204=0.5,0.5,IF(H5204=1,0.5,1.5)),IF(F5204=0.5,0.5,IF(H5204=1,2.5,1.5))))</f>
        <v>1.5</v>
      </c>
      <c r="AH5204" s="7">
        <f>IF(AC5204="XX",0,1/C5204^(1/5)*IF(E5204=0,100,1)/(E5204+1)^(1/4))</f>
        <v>0.73395289278439235</v>
      </c>
    </row>
    <row r="5205" spans="1:34">
      <c r="A5205">
        <v>3201</v>
      </c>
      <c r="B5205" s="1">
        <v>23255.799500000001</v>
      </c>
      <c r="C5205" s="6">
        <v>0.01</v>
      </c>
      <c r="D5205" t="s">
        <v>3</v>
      </c>
      <c r="E5205">
        <v>0</v>
      </c>
      <c r="F5205">
        <v>15.5</v>
      </c>
      <c r="G5205" t="s">
        <v>2</v>
      </c>
      <c r="H5205">
        <v>1</v>
      </c>
      <c r="I5205" t="s">
        <v>0</v>
      </c>
      <c r="J5205">
        <v>0</v>
      </c>
      <c r="K5205">
        <v>15.5</v>
      </c>
      <c r="L5205" t="s">
        <v>1</v>
      </c>
      <c r="M5205">
        <v>1</v>
      </c>
      <c r="N5205" t="s">
        <v>3257</v>
      </c>
      <c r="O5205">
        <v>1</v>
      </c>
      <c r="P5205" t="str">
        <f>D5205&amp;"-"&amp;F5205&amp;"-"&amp;G5205&amp;"-"&amp;E5205&amp;"-"&amp;H5205</f>
        <v>A2Delta-15.5-f-0-1</v>
      </c>
      <c r="Q5205" t="str">
        <f>I5205&amp;"-"&amp;K5205&amp;"-"&amp;L5205&amp;"-"&amp;J5205&amp;"-"&amp;M5205</f>
        <v>X2Pi-15.5-e-0-1</v>
      </c>
      <c r="R5205">
        <f>B5205+S5205</f>
        <v>26569.384913629001</v>
      </c>
      <c r="S5205">
        <f>_xlfn.IFNA(VLOOKUP(Q5205,'MARVEL-X'!A$2:I$1400,7,FALSE),VLOOKUP(Q5205,MARVEL!A$2:J$1522,10,FALSE))</f>
        <v>3313.585413629</v>
      </c>
      <c r="T5205">
        <f>IF(P5205=P5204,R5205+T5204,R5205)</f>
        <v>26569.384913629001</v>
      </c>
      <c r="U5205">
        <f>IF(P5205=P5204,1+U5204,1)</f>
        <v>1</v>
      </c>
      <c r="V5205" t="str">
        <f t="shared" si="81"/>
        <v/>
      </c>
      <c r="W5205" t="str">
        <f>IF(V5205="","",IF(ABS(V5205-R5205)&gt;W$1,ABS(V5205-R5205),""))</f>
        <v/>
      </c>
      <c r="X5205" t="str">
        <f>Y5205&amp;"-"&amp;Z5205&amp;"-"&amp;AC5205&amp;"-"&amp;AD5205&amp;"-"&amp;AG5205</f>
        <v>15.5-f-A-0-2.5</v>
      </c>
      <c r="Y5205">
        <f>F5205</f>
        <v>15.5</v>
      </c>
      <c r="Z5205" s="2" t="str">
        <f>G5205</f>
        <v>f</v>
      </c>
      <c r="AA5205">
        <f>_xlfn.IFNA(VLOOKUP(X5205,'duo-out'!A$2:Q$5000,5,FALSE),E5205+10*(H5205-1)+1+_xlfn.IFNA(VLOOKUP(D5205,states!A$2:C$10,3,FALSE),1))</f>
        <v>251</v>
      </c>
      <c r="AB5205" t="str">
        <f>IF(V5205="","",V5205)</f>
        <v/>
      </c>
      <c r="AC5205" s="2" t="str">
        <f>_xlfn.IFNA(VLOOKUP(D5205,states!A$2:C$10,2,FALSE),"XX")</f>
        <v>A</v>
      </c>
      <c r="AD5205">
        <f>E5205</f>
        <v>0</v>
      </c>
      <c r="AE5205">
        <f>_xlfn.IFNA(VLOOKUP(D5205,states!A$2:D$10,4,FALSE),0)</f>
        <v>2</v>
      </c>
      <c r="AF5205">
        <v>0.5</v>
      </c>
      <c r="AG5205">
        <f>IF(AE5205=0,AF5205,IF(AE5205=1,IF(F5205=0.5,0.5,IF(H5205=1,0.5,1.5)),IF(F5205=0.5,0.5,IF(H5205=1,2.5,1.5))))</f>
        <v>2.5</v>
      </c>
      <c r="AH5205" s="7">
        <f>IF(AC5205="XX",0,1/C5205^(1/5)*IF(E5205=0,100,1)/(E5205+1)^(1/4))</f>
        <v>251.188643150958</v>
      </c>
    </row>
    <row r="5206" spans="1:34">
      <c r="A5206">
        <v>3179</v>
      </c>
      <c r="B5206" s="1">
        <v>23669.992999999999</v>
      </c>
      <c r="C5206" s="6">
        <v>5.0000000000000001E-3</v>
      </c>
      <c r="D5206" t="s">
        <v>3</v>
      </c>
      <c r="E5206">
        <v>0</v>
      </c>
      <c r="F5206">
        <v>15.5</v>
      </c>
      <c r="G5206" t="s">
        <v>2</v>
      </c>
      <c r="H5206">
        <v>1</v>
      </c>
      <c r="I5206" t="s">
        <v>0</v>
      </c>
      <c r="J5206">
        <v>0</v>
      </c>
      <c r="K5206">
        <v>14.5</v>
      </c>
      <c r="L5206" t="s">
        <v>2</v>
      </c>
      <c r="M5206">
        <v>1</v>
      </c>
      <c r="N5206" t="s">
        <v>3235</v>
      </c>
      <c r="O5206">
        <v>1</v>
      </c>
      <c r="P5206" t="str">
        <f>D5206&amp;"-"&amp;F5206&amp;"-"&amp;G5206&amp;"-"&amp;E5206&amp;"-"&amp;H5206</f>
        <v>A2Delta-15.5-f-0-1</v>
      </c>
      <c r="Q5206" t="str">
        <f>I5206&amp;"-"&amp;K5206&amp;"-"&amp;L5206&amp;"-"&amp;J5206&amp;"-"&amp;M5206</f>
        <v>X2Pi-14.5-f-0-1</v>
      </c>
      <c r="R5206">
        <f>B5206+S5206</f>
        <v>26569.371202835999</v>
      </c>
      <c r="S5206">
        <f>_xlfn.IFNA(VLOOKUP(Q5206,'MARVEL-X'!A$2:I$1400,7,FALSE),VLOOKUP(Q5206,MARVEL!A$2:J$1522,10,FALSE))</f>
        <v>2899.3782028360001</v>
      </c>
      <c r="T5206">
        <f>IF(P5206=P5205,R5206+T5205,R5206)</f>
        <v>53138.756116464996</v>
      </c>
      <c r="U5206">
        <f>IF(P5206=P5205,1+U5205,1)</f>
        <v>2</v>
      </c>
      <c r="V5206" t="str">
        <f t="shared" si="81"/>
        <v/>
      </c>
      <c r="W5206" t="str">
        <f>IF(V5206="","",IF(ABS(V5206-R5206)&gt;W$1,ABS(V5206-R5206),""))</f>
        <v/>
      </c>
      <c r="X5206" t="str">
        <f>Y5206&amp;"-"&amp;Z5206&amp;"-"&amp;AC5206&amp;"-"&amp;AD5206&amp;"-"&amp;AG5206</f>
        <v>15.5-f-A-0-2.5</v>
      </c>
      <c r="Y5206">
        <f>F5206</f>
        <v>15.5</v>
      </c>
      <c r="Z5206" s="2" t="str">
        <f>G5206</f>
        <v>f</v>
      </c>
      <c r="AA5206">
        <f>_xlfn.IFNA(VLOOKUP(X5206,'duo-out'!A$2:Q$5000,5,FALSE),E5206+10*(H5206-1)+1+_xlfn.IFNA(VLOOKUP(D5206,states!A$2:C$10,3,FALSE),1))</f>
        <v>251</v>
      </c>
      <c r="AB5206" t="str">
        <f>IF(V5206="","",V5206)</f>
        <v/>
      </c>
      <c r="AC5206" s="2" t="str">
        <f>_xlfn.IFNA(VLOOKUP(D5206,states!A$2:C$10,2,FALSE),"XX")</f>
        <v>A</v>
      </c>
      <c r="AD5206">
        <f>E5206</f>
        <v>0</v>
      </c>
      <c r="AE5206">
        <f>_xlfn.IFNA(VLOOKUP(D5206,states!A$2:D$10,4,FALSE),0)</f>
        <v>2</v>
      </c>
      <c r="AF5206">
        <v>0.5</v>
      </c>
      <c r="AG5206">
        <f>IF(AE5206=0,AF5206,IF(AE5206=1,IF(F5206=0.5,0.5,IF(H5206=1,0.5,1.5)),IF(F5206=0.5,0.5,IF(H5206=1,2.5,1.5))))</f>
        <v>2.5</v>
      </c>
      <c r="AH5206" s="7">
        <f>IF(AC5206="XX",0,1/C5206^(1/5)*IF(E5206=0,100,1)/(E5206+1)^(1/4))</f>
        <v>288.53998118144267</v>
      </c>
    </row>
    <row r="5207" spans="1:34">
      <c r="A5207">
        <v>3272</v>
      </c>
      <c r="B5207" s="1">
        <v>22833.579099999999</v>
      </c>
      <c r="C5207" s="6">
        <v>1.1220000000000001E-2</v>
      </c>
      <c r="D5207" t="s">
        <v>3</v>
      </c>
      <c r="E5207">
        <v>0</v>
      </c>
      <c r="F5207">
        <v>15.5</v>
      </c>
      <c r="G5207" t="s">
        <v>2</v>
      </c>
      <c r="H5207">
        <v>1</v>
      </c>
      <c r="I5207" t="s">
        <v>0</v>
      </c>
      <c r="J5207">
        <v>0</v>
      </c>
      <c r="K5207">
        <v>16.5</v>
      </c>
      <c r="L5207" t="s">
        <v>2</v>
      </c>
      <c r="M5207">
        <v>1</v>
      </c>
      <c r="N5207" t="s">
        <v>3328</v>
      </c>
      <c r="O5207">
        <v>1</v>
      </c>
      <c r="P5207" t="str">
        <f>D5207&amp;"-"&amp;F5207&amp;"-"&amp;G5207&amp;"-"&amp;E5207&amp;"-"&amp;H5207</f>
        <v>A2Delta-15.5-f-0-1</v>
      </c>
      <c r="Q5207" t="str">
        <f>I5207&amp;"-"&amp;K5207&amp;"-"&amp;L5207&amp;"-"&amp;J5207&amp;"-"&amp;M5207</f>
        <v>X2Pi-16.5-f-0-1</v>
      </c>
      <c r="R5207">
        <f>B5207+S5207</f>
        <v>26569.313302834998</v>
      </c>
      <c r="S5207">
        <f>_xlfn.IFNA(VLOOKUP(Q5207,'MARVEL-X'!A$2:I$1400,7,FALSE),VLOOKUP(Q5207,MARVEL!A$2:J$1522,10,FALSE))</f>
        <v>3735.7342028349999</v>
      </c>
      <c r="T5207">
        <f>IF(P5207=P5206,R5207+T5206,R5207)</f>
        <v>79708.069419299994</v>
      </c>
      <c r="U5207">
        <f>IF(P5207=P5206,1+U5206,1)</f>
        <v>3</v>
      </c>
      <c r="V5207" t="str">
        <f t="shared" si="81"/>
        <v/>
      </c>
      <c r="W5207" t="str">
        <f>IF(V5207="","",IF(ABS(V5207-R5207)&gt;W$1,ABS(V5207-R5207),""))</f>
        <v/>
      </c>
      <c r="X5207" t="str">
        <f>Y5207&amp;"-"&amp;Z5207&amp;"-"&amp;AC5207&amp;"-"&amp;AD5207&amp;"-"&amp;AG5207</f>
        <v>15.5-f-A-0-2.5</v>
      </c>
      <c r="Y5207">
        <f>F5207</f>
        <v>15.5</v>
      </c>
      <c r="Z5207" s="2" t="str">
        <f>G5207</f>
        <v>f</v>
      </c>
      <c r="AA5207">
        <f>_xlfn.IFNA(VLOOKUP(X5207,'duo-out'!A$2:Q$5000,5,FALSE),E5207+10*(H5207-1)+1+_xlfn.IFNA(VLOOKUP(D5207,states!A$2:C$10,3,FALSE),1))</f>
        <v>251</v>
      </c>
      <c r="AB5207" t="str">
        <f>IF(V5207="","",V5207)</f>
        <v/>
      </c>
      <c r="AC5207" s="2" t="str">
        <f>_xlfn.IFNA(VLOOKUP(D5207,states!A$2:C$10,2,FALSE),"XX")</f>
        <v>A</v>
      </c>
      <c r="AD5207">
        <f>E5207</f>
        <v>0</v>
      </c>
      <c r="AE5207">
        <f>_xlfn.IFNA(VLOOKUP(D5207,states!A$2:D$10,4,FALSE),0)</f>
        <v>2</v>
      </c>
      <c r="AF5207">
        <v>0.5</v>
      </c>
      <c r="AG5207">
        <f>IF(AE5207=0,AF5207,IF(AE5207=1,IF(F5207=0.5,0.5,IF(H5207=1,0.5,1.5)),IF(F5207=0.5,0.5,IF(H5207=1,2.5,1.5))))</f>
        <v>2.5</v>
      </c>
      <c r="AH5207" s="7">
        <f>IF(AC5207="XX",0,1/C5207^(1/5)*IF(E5207=0,100,1)/(E5207+1)^(1/4))</f>
        <v>245.47169904874426</v>
      </c>
    </row>
    <row r="5208" spans="1:34">
      <c r="A5208">
        <v>2629</v>
      </c>
      <c r="B5208" s="1">
        <v>23255.781200000001</v>
      </c>
      <c r="C5208" s="6">
        <v>1.064E-2</v>
      </c>
      <c r="D5208" t="s">
        <v>3</v>
      </c>
      <c r="E5208">
        <v>0</v>
      </c>
      <c r="F5208">
        <v>15.5</v>
      </c>
      <c r="G5208" t="s">
        <v>2</v>
      </c>
      <c r="H5208">
        <v>1</v>
      </c>
      <c r="I5208" t="s">
        <v>0</v>
      </c>
      <c r="J5208">
        <v>0</v>
      </c>
      <c r="K5208">
        <v>15.5</v>
      </c>
      <c r="L5208" t="s">
        <v>1</v>
      </c>
      <c r="M5208">
        <v>1</v>
      </c>
      <c r="N5208" t="s">
        <v>2685</v>
      </c>
      <c r="O5208">
        <v>1</v>
      </c>
      <c r="P5208" t="str">
        <f>D5208&amp;"-"&amp;F5208&amp;"-"&amp;G5208&amp;"-"&amp;E5208&amp;"-"&amp;H5208</f>
        <v>A2Delta-15.5-f-0-1</v>
      </c>
      <c r="Q5208" t="str">
        <f>I5208&amp;"-"&amp;K5208&amp;"-"&amp;L5208&amp;"-"&amp;J5208&amp;"-"&amp;M5208</f>
        <v>X2Pi-15.5-e-0-1</v>
      </c>
      <c r="R5208">
        <f>B5208+S5208</f>
        <v>26569.366613629001</v>
      </c>
      <c r="S5208">
        <f>_xlfn.IFNA(VLOOKUP(Q5208,'MARVEL-X'!A$2:I$1400,7,FALSE),VLOOKUP(Q5208,MARVEL!A$2:J$1522,10,FALSE))</f>
        <v>3313.585413629</v>
      </c>
      <c r="T5208">
        <f>IF(P5208=P5207,R5208+T5207,R5208)</f>
        <v>106277.43603292899</v>
      </c>
      <c r="U5208">
        <f>IF(P5208=P5207,1+U5207,1)</f>
        <v>4</v>
      </c>
      <c r="V5208" t="str">
        <f t="shared" si="81"/>
        <v/>
      </c>
      <c r="W5208" t="str">
        <f>IF(V5208="","",IF(ABS(V5208-R5208)&gt;W$1,ABS(V5208-R5208),""))</f>
        <v/>
      </c>
      <c r="X5208" t="str">
        <f>Y5208&amp;"-"&amp;Z5208&amp;"-"&amp;AC5208&amp;"-"&amp;AD5208&amp;"-"&amp;AG5208</f>
        <v>15.5-f-A-0-2.5</v>
      </c>
      <c r="Y5208">
        <f>F5208</f>
        <v>15.5</v>
      </c>
      <c r="Z5208" s="2" t="str">
        <f>G5208</f>
        <v>f</v>
      </c>
      <c r="AA5208">
        <f>_xlfn.IFNA(VLOOKUP(X5208,'duo-out'!A$2:Q$5000,5,FALSE),E5208+10*(H5208-1)+1+_xlfn.IFNA(VLOOKUP(D5208,states!A$2:C$10,3,FALSE),1))</f>
        <v>251</v>
      </c>
      <c r="AB5208" t="str">
        <f>IF(V5208="","",V5208)</f>
        <v/>
      </c>
      <c r="AC5208" s="2" t="str">
        <f>_xlfn.IFNA(VLOOKUP(D5208,states!A$2:C$10,2,FALSE),"XX")</f>
        <v>A</v>
      </c>
      <c r="AD5208">
        <f>E5208</f>
        <v>0</v>
      </c>
      <c r="AE5208">
        <f>_xlfn.IFNA(VLOOKUP(D5208,states!A$2:D$10,4,FALSE),0)</f>
        <v>2</v>
      </c>
      <c r="AF5208">
        <v>0.5</v>
      </c>
      <c r="AG5208">
        <f>IF(AE5208=0,AF5208,IF(AE5208=1,IF(F5208=0.5,0.5,IF(H5208=1,0.5,1.5)),IF(F5208=0.5,0.5,IF(H5208=1,2.5,1.5))))</f>
        <v>2.5</v>
      </c>
      <c r="AH5208" s="7">
        <f>IF(AC5208="XX",0,1/C5208^(1/5)*IF(E5208=0,100,1)/(E5208+1)^(1/4))</f>
        <v>248.09137974259752</v>
      </c>
    </row>
    <row r="5209" spans="1:34">
      <c r="A5209">
        <v>2728</v>
      </c>
      <c r="B5209" s="1">
        <v>22833.5861</v>
      </c>
      <c r="C5209" s="6">
        <v>5.0000000000000001E-3</v>
      </c>
      <c r="D5209" t="s">
        <v>3</v>
      </c>
      <c r="E5209">
        <v>0</v>
      </c>
      <c r="F5209">
        <v>15.5</v>
      </c>
      <c r="G5209" t="s">
        <v>2</v>
      </c>
      <c r="H5209">
        <v>1</v>
      </c>
      <c r="I5209" t="s">
        <v>0</v>
      </c>
      <c r="J5209">
        <v>0</v>
      </c>
      <c r="K5209">
        <v>16.5</v>
      </c>
      <c r="L5209" t="s">
        <v>2</v>
      </c>
      <c r="M5209">
        <v>1</v>
      </c>
      <c r="N5209" t="s">
        <v>2784</v>
      </c>
      <c r="O5209">
        <v>1</v>
      </c>
      <c r="P5209" t="str">
        <f>D5209&amp;"-"&amp;F5209&amp;"-"&amp;G5209&amp;"-"&amp;E5209&amp;"-"&amp;H5209</f>
        <v>A2Delta-15.5-f-0-1</v>
      </c>
      <c r="Q5209" t="str">
        <f>I5209&amp;"-"&amp;K5209&amp;"-"&amp;L5209&amp;"-"&amp;J5209&amp;"-"&amp;M5209</f>
        <v>X2Pi-16.5-f-0-1</v>
      </c>
      <c r="R5209">
        <f>B5209+S5209</f>
        <v>26569.320302835</v>
      </c>
      <c r="S5209">
        <f>_xlfn.IFNA(VLOOKUP(Q5209,'MARVEL-X'!A$2:I$1400,7,FALSE),VLOOKUP(Q5209,MARVEL!A$2:J$1522,10,FALSE))</f>
        <v>3735.7342028349999</v>
      </c>
      <c r="T5209">
        <f>IF(P5209=P5208,R5209+T5208,R5209)</f>
        <v>132846.75633576399</v>
      </c>
      <c r="U5209">
        <f>IF(P5209=P5208,1+U5208,1)</f>
        <v>5</v>
      </c>
      <c r="V5209" t="str">
        <f t="shared" si="81"/>
        <v/>
      </c>
      <c r="W5209" t="str">
        <f>IF(V5209="","",IF(ABS(V5209-R5209)&gt;W$1,ABS(V5209-R5209),""))</f>
        <v/>
      </c>
      <c r="X5209" t="str">
        <f>Y5209&amp;"-"&amp;Z5209&amp;"-"&amp;AC5209&amp;"-"&amp;AD5209&amp;"-"&amp;AG5209</f>
        <v>15.5-f-A-0-2.5</v>
      </c>
      <c r="Y5209">
        <f>F5209</f>
        <v>15.5</v>
      </c>
      <c r="Z5209" s="2" t="str">
        <f>G5209</f>
        <v>f</v>
      </c>
      <c r="AA5209">
        <f>_xlfn.IFNA(VLOOKUP(X5209,'duo-out'!A$2:Q$5000,5,FALSE),E5209+10*(H5209-1)+1+_xlfn.IFNA(VLOOKUP(D5209,states!A$2:C$10,3,FALSE),1))</f>
        <v>251</v>
      </c>
      <c r="AB5209" t="str">
        <f>IF(V5209="","",V5209)</f>
        <v/>
      </c>
      <c r="AC5209" s="2" t="str">
        <f>_xlfn.IFNA(VLOOKUP(D5209,states!A$2:C$10,2,FALSE),"XX")</f>
        <v>A</v>
      </c>
      <c r="AD5209">
        <f>E5209</f>
        <v>0</v>
      </c>
      <c r="AE5209">
        <f>_xlfn.IFNA(VLOOKUP(D5209,states!A$2:D$10,4,FALSE),0)</f>
        <v>2</v>
      </c>
      <c r="AF5209">
        <v>0.5</v>
      </c>
      <c r="AG5209">
        <f>IF(AE5209=0,AF5209,IF(AE5209=1,IF(F5209=0.5,0.5,IF(H5209=1,0.5,1.5)),IF(F5209=0.5,0.5,IF(H5209=1,2.5,1.5))))</f>
        <v>2.5</v>
      </c>
      <c r="AH5209" s="7">
        <f>IF(AC5209="XX",0,1/C5209^(1/5)*IF(E5209=0,100,1)/(E5209+1)^(1/4))</f>
        <v>288.53998118144267</v>
      </c>
    </row>
    <row r="5210" spans="1:34">
      <c r="A5210">
        <v>2691</v>
      </c>
      <c r="B5210" s="1">
        <v>23669.9997</v>
      </c>
      <c r="C5210" s="6">
        <v>1.133E-2</v>
      </c>
      <c r="D5210" t="s">
        <v>3</v>
      </c>
      <c r="E5210">
        <v>0</v>
      </c>
      <c r="F5210">
        <v>15.5</v>
      </c>
      <c r="G5210" t="s">
        <v>2</v>
      </c>
      <c r="H5210">
        <v>1</v>
      </c>
      <c r="I5210" t="s">
        <v>0</v>
      </c>
      <c r="J5210">
        <v>0</v>
      </c>
      <c r="K5210">
        <v>14.5</v>
      </c>
      <c r="L5210" t="s">
        <v>2</v>
      </c>
      <c r="M5210">
        <v>1</v>
      </c>
      <c r="N5210" t="s">
        <v>2747</v>
      </c>
      <c r="O5210">
        <v>1</v>
      </c>
      <c r="P5210" t="str">
        <f>D5210&amp;"-"&amp;F5210&amp;"-"&amp;G5210&amp;"-"&amp;E5210&amp;"-"&amp;H5210</f>
        <v>A2Delta-15.5-f-0-1</v>
      </c>
      <c r="Q5210" t="str">
        <f>I5210&amp;"-"&amp;K5210&amp;"-"&amp;L5210&amp;"-"&amp;J5210&amp;"-"&amp;M5210</f>
        <v>X2Pi-14.5-f-0-1</v>
      </c>
      <c r="R5210">
        <f>B5210+S5210</f>
        <v>26569.377902836</v>
      </c>
      <c r="S5210">
        <f>_xlfn.IFNA(VLOOKUP(Q5210,'MARVEL-X'!A$2:I$1400,7,FALSE),VLOOKUP(Q5210,MARVEL!A$2:J$1522,10,FALSE))</f>
        <v>2899.3782028360001</v>
      </c>
      <c r="T5210">
        <f>IF(P5210=P5209,R5210+T5209,R5210)</f>
        <v>159416.13423859997</v>
      </c>
      <c r="U5210">
        <f>IF(P5210=P5209,1+U5209,1)</f>
        <v>6</v>
      </c>
      <c r="V5210" t="str">
        <f t="shared" si="81"/>
        <v/>
      </c>
      <c r="W5210" t="str">
        <f>IF(V5210="","",IF(ABS(V5210-R5210)&gt;W$1,ABS(V5210-R5210),""))</f>
        <v/>
      </c>
      <c r="X5210" t="str">
        <f>Y5210&amp;"-"&amp;Z5210&amp;"-"&amp;AC5210&amp;"-"&amp;AD5210&amp;"-"&amp;AG5210</f>
        <v>15.5-f-A-0-2.5</v>
      </c>
      <c r="Y5210">
        <f>F5210</f>
        <v>15.5</v>
      </c>
      <c r="Z5210" s="2" t="str">
        <f>G5210</f>
        <v>f</v>
      </c>
      <c r="AA5210">
        <f>_xlfn.IFNA(VLOOKUP(X5210,'duo-out'!A$2:Q$5000,5,FALSE),E5210+10*(H5210-1)+1+_xlfn.IFNA(VLOOKUP(D5210,states!A$2:C$10,3,FALSE),1))</f>
        <v>251</v>
      </c>
      <c r="AB5210" t="str">
        <f>IF(V5210="","",V5210)</f>
        <v/>
      </c>
      <c r="AC5210" s="2" t="str">
        <f>_xlfn.IFNA(VLOOKUP(D5210,states!A$2:C$10,2,FALSE),"XX")</f>
        <v>A</v>
      </c>
      <c r="AD5210">
        <f>E5210</f>
        <v>0</v>
      </c>
      <c r="AE5210">
        <f>_xlfn.IFNA(VLOOKUP(D5210,states!A$2:D$10,4,FALSE),0)</f>
        <v>2</v>
      </c>
      <c r="AF5210">
        <v>0.5</v>
      </c>
      <c r="AG5210">
        <f>IF(AE5210=0,AF5210,IF(AE5210=1,IF(F5210=0.5,0.5,IF(H5210=1,0.5,1.5)),IF(F5210=0.5,0.5,IF(H5210=1,2.5,1.5))))</f>
        <v>2.5</v>
      </c>
      <c r="AH5210" s="7">
        <f>IF(AC5210="XX",0,1/C5210^(1/5)*IF(E5210=0,100,1)/(E5210+1)^(1/4))</f>
        <v>244.99319307135465</v>
      </c>
    </row>
    <row r="5211" spans="1:34">
      <c r="A5211">
        <v>5314</v>
      </c>
      <c r="B5211" s="1">
        <v>23255.752</v>
      </c>
      <c r="C5211" s="6">
        <v>0.05</v>
      </c>
      <c r="D5211" t="s">
        <v>3</v>
      </c>
      <c r="E5211">
        <v>0</v>
      </c>
      <c r="F5211">
        <v>15.5</v>
      </c>
      <c r="G5211" t="s">
        <v>2</v>
      </c>
      <c r="H5211">
        <v>1</v>
      </c>
      <c r="I5211" t="s">
        <v>0</v>
      </c>
      <c r="J5211">
        <v>0</v>
      </c>
      <c r="K5211">
        <v>15.5</v>
      </c>
      <c r="L5211" t="s">
        <v>1</v>
      </c>
      <c r="M5211">
        <v>1</v>
      </c>
      <c r="N5211" t="s">
        <v>5370</v>
      </c>
      <c r="O5211">
        <v>1</v>
      </c>
      <c r="P5211" t="str">
        <f>D5211&amp;"-"&amp;F5211&amp;"-"&amp;G5211&amp;"-"&amp;E5211&amp;"-"&amp;H5211</f>
        <v>A2Delta-15.5-f-0-1</v>
      </c>
      <c r="Q5211" t="str">
        <f>I5211&amp;"-"&amp;K5211&amp;"-"&amp;L5211&amp;"-"&amp;J5211&amp;"-"&amp;M5211</f>
        <v>X2Pi-15.5-e-0-1</v>
      </c>
      <c r="R5211">
        <f>B5211+S5211</f>
        <v>26569.337413629</v>
      </c>
      <c r="S5211">
        <f>_xlfn.IFNA(VLOOKUP(Q5211,'MARVEL-X'!A$2:I$1400,7,FALSE),VLOOKUP(Q5211,MARVEL!A$2:J$1522,10,FALSE))</f>
        <v>3313.585413629</v>
      </c>
      <c r="T5211">
        <f>IF(P5211=P5210,R5211+T5210,R5211)</f>
        <v>185985.47165222897</v>
      </c>
      <c r="U5211">
        <f>IF(P5211=P5210,1+U5210,1)</f>
        <v>7</v>
      </c>
      <c r="V5211" t="str">
        <f t="shared" si="81"/>
        <v/>
      </c>
      <c r="W5211" t="str">
        <f>IF(V5211="","",IF(ABS(V5211-R5211)&gt;W$1,ABS(V5211-R5211),""))</f>
        <v/>
      </c>
      <c r="X5211" t="str">
        <f>Y5211&amp;"-"&amp;Z5211&amp;"-"&amp;AC5211&amp;"-"&amp;AD5211&amp;"-"&amp;AG5211</f>
        <v>15.5-f-A-0-2.5</v>
      </c>
      <c r="Y5211">
        <f>F5211</f>
        <v>15.5</v>
      </c>
      <c r="Z5211" s="2" t="str">
        <f>G5211</f>
        <v>f</v>
      </c>
      <c r="AA5211">
        <f>_xlfn.IFNA(VLOOKUP(X5211,'duo-out'!A$2:Q$5000,5,FALSE),E5211+10*(H5211-1)+1+_xlfn.IFNA(VLOOKUP(D5211,states!A$2:C$10,3,FALSE),1))</f>
        <v>251</v>
      </c>
      <c r="AB5211" t="str">
        <f>IF(V5211="","",V5211)</f>
        <v/>
      </c>
      <c r="AC5211" s="2" t="str">
        <f>_xlfn.IFNA(VLOOKUP(D5211,states!A$2:C$10,2,FALSE),"XX")</f>
        <v>A</v>
      </c>
      <c r="AD5211">
        <f>E5211</f>
        <v>0</v>
      </c>
      <c r="AE5211">
        <f>_xlfn.IFNA(VLOOKUP(D5211,states!A$2:D$10,4,FALSE),0)</f>
        <v>2</v>
      </c>
      <c r="AF5211">
        <v>0.5</v>
      </c>
      <c r="AG5211">
        <f>IF(AE5211=0,AF5211,IF(AE5211=1,IF(F5211=0.5,0.5,IF(H5211=1,0.5,1.5)),IF(F5211=0.5,0.5,IF(H5211=1,2.5,1.5))))</f>
        <v>2.5</v>
      </c>
      <c r="AH5211" s="7">
        <f>IF(AC5211="XX",0,1/C5211^(1/5)*IF(E5211=0,100,1)/(E5211+1)^(1/4))</f>
        <v>182.05642030260799</v>
      </c>
    </row>
    <row r="5212" spans="1:34">
      <c r="A5212">
        <v>5294</v>
      </c>
      <c r="B5212" s="1">
        <v>23669.982</v>
      </c>
      <c r="C5212" s="6">
        <v>0.05</v>
      </c>
      <c r="D5212" t="s">
        <v>3</v>
      </c>
      <c r="E5212">
        <v>0</v>
      </c>
      <c r="F5212">
        <v>15.5</v>
      </c>
      <c r="G5212" t="s">
        <v>2</v>
      </c>
      <c r="H5212">
        <v>1</v>
      </c>
      <c r="I5212" t="s">
        <v>0</v>
      </c>
      <c r="J5212">
        <v>0</v>
      </c>
      <c r="K5212">
        <v>14.5</v>
      </c>
      <c r="L5212" t="s">
        <v>2</v>
      </c>
      <c r="M5212">
        <v>1</v>
      </c>
      <c r="N5212" t="s">
        <v>5350</v>
      </c>
      <c r="O5212">
        <v>1</v>
      </c>
      <c r="P5212" t="str">
        <f>D5212&amp;"-"&amp;F5212&amp;"-"&amp;G5212&amp;"-"&amp;E5212&amp;"-"&amp;H5212</f>
        <v>A2Delta-15.5-f-0-1</v>
      </c>
      <c r="Q5212" t="str">
        <f>I5212&amp;"-"&amp;K5212&amp;"-"&amp;L5212&amp;"-"&amp;J5212&amp;"-"&amp;M5212</f>
        <v>X2Pi-14.5-f-0-1</v>
      </c>
      <c r="R5212">
        <f>B5212+S5212</f>
        <v>26569.360202836</v>
      </c>
      <c r="S5212">
        <f>_xlfn.IFNA(VLOOKUP(Q5212,'MARVEL-X'!A$2:I$1400,7,FALSE),VLOOKUP(Q5212,MARVEL!A$2:J$1522,10,FALSE))</f>
        <v>2899.3782028360001</v>
      </c>
      <c r="T5212">
        <f>IF(P5212=P5211,R5212+T5211,R5212)</f>
        <v>212554.83185506496</v>
      </c>
      <c r="U5212">
        <f>IF(P5212=P5211,1+U5211,1)</f>
        <v>8</v>
      </c>
      <c r="V5212" t="str">
        <f t="shared" si="81"/>
        <v/>
      </c>
      <c r="W5212" t="str">
        <f>IF(V5212="","",IF(ABS(V5212-R5212)&gt;W$1,ABS(V5212-R5212),""))</f>
        <v/>
      </c>
      <c r="X5212" t="str">
        <f>Y5212&amp;"-"&amp;Z5212&amp;"-"&amp;AC5212&amp;"-"&amp;AD5212&amp;"-"&amp;AG5212</f>
        <v>15.5-f-A-0-2.5</v>
      </c>
      <c r="Y5212">
        <f>F5212</f>
        <v>15.5</v>
      </c>
      <c r="Z5212" s="2" t="str">
        <f>G5212</f>
        <v>f</v>
      </c>
      <c r="AA5212">
        <f>_xlfn.IFNA(VLOOKUP(X5212,'duo-out'!A$2:Q$5000,5,FALSE),E5212+10*(H5212-1)+1+_xlfn.IFNA(VLOOKUP(D5212,states!A$2:C$10,3,FALSE),1))</f>
        <v>251</v>
      </c>
      <c r="AB5212" t="str">
        <f>IF(V5212="","",V5212)</f>
        <v/>
      </c>
      <c r="AC5212" s="2" t="str">
        <f>_xlfn.IFNA(VLOOKUP(D5212,states!A$2:C$10,2,FALSE),"XX")</f>
        <v>A</v>
      </c>
      <c r="AD5212">
        <f>E5212</f>
        <v>0</v>
      </c>
      <c r="AE5212">
        <f>_xlfn.IFNA(VLOOKUP(D5212,states!A$2:D$10,4,FALSE),0)</f>
        <v>2</v>
      </c>
      <c r="AF5212">
        <v>0.5</v>
      </c>
      <c r="AG5212">
        <f>IF(AE5212=0,AF5212,IF(AE5212=1,IF(F5212=0.5,0.5,IF(H5212=1,0.5,1.5)),IF(F5212=0.5,0.5,IF(H5212=1,2.5,1.5))))</f>
        <v>2.5</v>
      </c>
      <c r="AH5212" s="7">
        <f>IF(AC5212="XX",0,1/C5212^(1/5)*IF(E5212=0,100,1)/(E5212+1)^(1/4))</f>
        <v>182.05642030260799</v>
      </c>
    </row>
    <row r="5213" spans="1:34">
      <c r="A5213">
        <v>648</v>
      </c>
      <c r="B5213" s="1">
        <v>23255.759999999998</v>
      </c>
      <c r="C5213" s="6">
        <v>0.05</v>
      </c>
      <c r="D5213" t="s">
        <v>3</v>
      </c>
      <c r="E5213">
        <v>0</v>
      </c>
      <c r="F5213">
        <v>15.5</v>
      </c>
      <c r="G5213" t="s">
        <v>2</v>
      </c>
      <c r="H5213">
        <v>1</v>
      </c>
      <c r="I5213" t="s">
        <v>0</v>
      </c>
      <c r="J5213">
        <v>0</v>
      </c>
      <c r="K5213">
        <v>15.5</v>
      </c>
      <c r="L5213" t="s">
        <v>1</v>
      </c>
      <c r="M5213">
        <v>1</v>
      </c>
      <c r="N5213" t="s">
        <v>704</v>
      </c>
      <c r="O5213">
        <v>1</v>
      </c>
      <c r="P5213" t="str">
        <f>D5213&amp;"-"&amp;F5213&amp;"-"&amp;G5213&amp;"-"&amp;E5213&amp;"-"&amp;H5213</f>
        <v>A2Delta-15.5-f-0-1</v>
      </c>
      <c r="Q5213" t="str">
        <f>I5213&amp;"-"&amp;K5213&amp;"-"&amp;L5213&amp;"-"&amp;J5213&amp;"-"&amp;M5213</f>
        <v>X2Pi-15.5-e-0-1</v>
      </c>
      <c r="R5213">
        <f>B5213+S5213</f>
        <v>26569.345413628998</v>
      </c>
      <c r="S5213">
        <f>_xlfn.IFNA(VLOOKUP(Q5213,'MARVEL-X'!A$2:I$1400,7,FALSE),VLOOKUP(Q5213,MARVEL!A$2:J$1522,10,FALSE))</f>
        <v>3313.585413629</v>
      </c>
      <c r="T5213">
        <f>IF(P5213=P5212,R5213+T5212,R5213)</f>
        <v>239124.17726869395</v>
      </c>
      <c r="U5213">
        <f>IF(P5213=P5212,1+U5212,1)</f>
        <v>9</v>
      </c>
      <c r="V5213" t="str">
        <f t="shared" si="81"/>
        <v/>
      </c>
      <c r="W5213" t="str">
        <f>IF(V5213="","",IF(ABS(V5213-R5213)&gt;W$1,ABS(V5213-R5213),""))</f>
        <v/>
      </c>
      <c r="X5213" t="str">
        <f>Y5213&amp;"-"&amp;Z5213&amp;"-"&amp;AC5213&amp;"-"&amp;AD5213&amp;"-"&amp;AG5213</f>
        <v>15.5-f-A-0-2.5</v>
      </c>
      <c r="Y5213">
        <f>F5213</f>
        <v>15.5</v>
      </c>
      <c r="Z5213" s="2" t="str">
        <f>G5213</f>
        <v>f</v>
      </c>
      <c r="AA5213">
        <f>_xlfn.IFNA(VLOOKUP(X5213,'duo-out'!A$2:Q$5000,5,FALSE),E5213+10*(H5213-1)+1+_xlfn.IFNA(VLOOKUP(D5213,states!A$2:C$10,3,FALSE),1))</f>
        <v>251</v>
      </c>
      <c r="AB5213" t="str">
        <f>IF(V5213="","",V5213)</f>
        <v/>
      </c>
      <c r="AC5213" s="2" t="str">
        <f>_xlfn.IFNA(VLOOKUP(D5213,states!A$2:C$10,2,FALSE),"XX")</f>
        <v>A</v>
      </c>
      <c r="AD5213">
        <f>E5213</f>
        <v>0</v>
      </c>
      <c r="AE5213">
        <f>_xlfn.IFNA(VLOOKUP(D5213,states!A$2:D$10,4,FALSE),0)</f>
        <v>2</v>
      </c>
      <c r="AF5213">
        <v>0.5</v>
      </c>
      <c r="AG5213">
        <f>IF(AE5213=0,AF5213,IF(AE5213=1,IF(F5213=0.5,0.5,IF(H5213=1,0.5,1.5)),IF(F5213=0.5,0.5,IF(H5213=1,2.5,1.5))))</f>
        <v>2.5</v>
      </c>
      <c r="AH5213" s="7">
        <f>IF(AC5213="XX",0,1/C5213^(1/5)*IF(E5213=0,100,1)/(E5213+1)^(1/4))</f>
        <v>182.05642030260799</v>
      </c>
    </row>
    <row r="5214" spans="1:34">
      <c r="A5214">
        <v>621</v>
      </c>
      <c r="B5214" s="1">
        <v>23669.97</v>
      </c>
      <c r="C5214" s="6">
        <v>0.05</v>
      </c>
      <c r="D5214" t="s">
        <v>3</v>
      </c>
      <c r="E5214">
        <v>0</v>
      </c>
      <c r="F5214">
        <v>15.5</v>
      </c>
      <c r="G5214" t="s">
        <v>2</v>
      </c>
      <c r="H5214">
        <v>1</v>
      </c>
      <c r="I5214" t="s">
        <v>0</v>
      </c>
      <c r="J5214">
        <v>0</v>
      </c>
      <c r="K5214">
        <v>14.5</v>
      </c>
      <c r="L5214" t="s">
        <v>2</v>
      </c>
      <c r="M5214">
        <v>1</v>
      </c>
      <c r="N5214" t="s">
        <v>677</v>
      </c>
      <c r="O5214">
        <v>1</v>
      </c>
      <c r="P5214" t="str">
        <f>D5214&amp;"-"&amp;F5214&amp;"-"&amp;G5214&amp;"-"&amp;E5214&amp;"-"&amp;H5214</f>
        <v>A2Delta-15.5-f-0-1</v>
      </c>
      <c r="Q5214" t="str">
        <f>I5214&amp;"-"&amp;K5214&amp;"-"&amp;L5214&amp;"-"&amp;J5214&amp;"-"&amp;M5214</f>
        <v>X2Pi-14.5-f-0-1</v>
      </c>
      <c r="R5214">
        <f>B5214+S5214</f>
        <v>26569.348202836001</v>
      </c>
      <c r="S5214">
        <f>_xlfn.IFNA(VLOOKUP(Q5214,'MARVEL-X'!A$2:I$1400,7,FALSE),VLOOKUP(Q5214,MARVEL!A$2:J$1522,10,FALSE))</f>
        <v>2899.3782028360001</v>
      </c>
      <c r="T5214">
        <f>IF(P5214=P5213,R5214+T5213,R5214)</f>
        <v>265693.52547152992</v>
      </c>
      <c r="U5214">
        <f>IF(P5214=P5213,1+U5213,1)</f>
        <v>10</v>
      </c>
      <c r="V5214">
        <f t="shared" si="81"/>
        <v>26569.352547152994</v>
      </c>
      <c r="W5214" t="str">
        <f>IF(V5214="","",IF(ABS(V5214-R5214)&gt;W$1,ABS(V5214-R5214),""))</f>
        <v/>
      </c>
      <c r="X5214" t="str">
        <f>Y5214&amp;"-"&amp;Z5214&amp;"-"&amp;AC5214&amp;"-"&amp;AD5214&amp;"-"&amp;AG5214</f>
        <v>15.5-f-A-0-2.5</v>
      </c>
      <c r="Y5214">
        <f>F5214</f>
        <v>15.5</v>
      </c>
      <c r="Z5214" s="2" t="str">
        <f>G5214</f>
        <v>f</v>
      </c>
      <c r="AA5214">
        <f>_xlfn.IFNA(VLOOKUP(X5214,'duo-out'!A$2:Q$5000,5,FALSE),E5214+10*(H5214-1)+1+_xlfn.IFNA(VLOOKUP(D5214,states!A$2:C$10,3,FALSE),1))</f>
        <v>251</v>
      </c>
      <c r="AB5214">
        <f>IF(V5214="","",V5214)</f>
        <v>26569.352547152994</v>
      </c>
      <c r="AC5214" s="2" t="str">
        <f>_xlfn.IFNA(VLOOKUP(D5214,states!A$2:C$10,2,FALSE),"XX")</f>
        <v>A</v>
      </c>
      <c r="AD5214">
        <f>E5214</f>
        <v>0</v>
      </c>
      <c r="AE5214">
        <f>_xlfn.IFNA(VLOOKUP(D5214,states!A$2:D$10,4,FALSE),0)</f>
        <v>2</v>
      </c>
      <c r="AF5214">
        <v>0.5</v>
      </c>
      <c r="AG5214">
        <f>IF(AE5214=0,AF5214,IF(AE5214=1,IF(F5214=0.5,0.5,IF(H5214=1,0.5,1.5)),IF(F5214=0.5,0.5,IF(H5214=1,2.5,1.5))))</f>
        <v>2.5</v>
      </c>
      <c r="AH5214" s="7">
        <f>IF(AC5214="XX",0,1/C5214^(1/5)*IF(E5214=0,100,1)/(E5214+1)^(1/4))</f>
        <v>182.05642030260799</v>
      </c>
    </row>
    <row r="5215" spans="1:34">
      <c r="A5215">
        <v>3428</v>
      </c>
      <c r="B5215" s="1">
        <v>22810.343099999998</v>
      </c>
      <c r="C5215" s="6">
        <v>0.01</v>
      </c>
      <c r="D5215" t="s">
        <v>3</v>
      </c>
      <c r="E5215">
        <v>0</v>
      </c>
      <c r="F5215">
        <v>15.5</v>
      </c>
      <c r="G5215" t="s">
        <v>2</v>
      </c>
      <c r="H5215">
        <v>2</v>
      </c>
      <c r="I5215" t="s">
        <v>0</v>
      </c>
      <c r="J5215">
        <v>0</v>
      </c>
      <c r="K5215">
        <v>16.5</v>
      </c>
      <c r="L5215" t="s">
        <v>2</v>
      </c>
      <c r="M5215">
        <v>2</v>
      </c>
      <c r="N5215" t="s">
        <v>3484</v>
      </c>
      <c r="O5215">
        <v>1</v>
      </c>
      <c r="P5215" t="str">
        <f>D5215&amp;"-"&amp;F5215&amp;"-"&amp;G5215&amp;"-"&amp;E5215&amp;"-"&amp;H5215</f>
        <v>A2Delta-15.5-f-0-2</v>
      </c>
      <c r="Q5215" t="str">
        <f>I5215&amp;"-"&amp;K5215&amp;"-"&amp;L5215&amp;"-"&amp;J5215&amp;"-"&amp;M5215</f>
        <v>X2Pi-16.5-f-0-2</v>
      </c>
      <c r="R5215">
        <f>B5215+S5215</f>
        <v>27010.437711405</v>
      </c>
      <c r="S5215">
        <f>_xlfn.IFNA(VLOOKUP(Q5215,'MARVEL-X'!A$2:I$1400,7,FALSE),VLOOKUP(Q5215,MARVEL!A$2:J$1522,10,FALSE))</f>
        <v>4200.0946114050003</v>
      </c>
      <c r="T5215">
        <f>IF(P5215=P5214,R5215+T5214,R5215)</f>
        <v>27010.437711405</v>
      </c>
      <c r="U5215">
        <f>IF(P5215=P5214,1+U5214,1)</f>
        <v>1</v>
      </c>
      <c r="V5215" t="str">
        <f t="shared" si="81"/>
        <v/>
      </c>
      <c r="W5215" t="str">
        <f>IF(V5215="","",IF(ABS(V5215-R5215)&gt;W$1,ABS(V5215-R5215),""))</f>
        <v/>
      </c>
      <c r="X5215" t="str">
        <f>Y5215&amp;"-"&amp;Z5215&amp;"-"&amp;AC5215&amp;"-"&amp;AD5215&amp;"-"&amp;AG5215</f>
        <v>15.5-f-A-0-1.5</v>
      </c>
      <c r="Y5215">
        <f>F5215</f>
        <v>15.5</v>
      </c>
      <c r="Z5215" s="2" t="str">
        <f>G5215</f>
        <v>f</v>
      </c>
      <c r="AA5215">
        <f>_xlfn.IFNA(VLOOKUP(X5215,'duo-out'!A$2:Q$5000,5,FALSE),E5215+10*(H5215-1)+1+_xlfn.IFNA(VLOOKUP(D5215,states!A$2:C$10,3,FALSE),1))</f>
        <v>261</v>
      </c>
      <c r="AB5215" t="str">
        <f>IF(V5215="","",V5215)</f>
        <v/>
      </c>
      <c r="AC5215" s="2" t="str">
        <f>_xlfn.IFNA(VLOOKUP(D5215,states!A$2:C$10,2,FALSE),"XX")</f>
        <v>A</v>
      </c>
      <c r="AD5215">
        <f>E5215</f>
        <v>0</v>
      </c>
      <c r="AE5215">
        <f>_xlfn.IFNA(VLOOKUP(D5215,states!A$2:D$10,4,FALSE),0)</f>
        <v>2</v>
      </c>
      <c r="AF5215">
        <v>0.5</v>
      </c>
      <c r="AG5215">
        <f>IF(AE5215=0,AF5215,IF(AE5215=1,IF(F5215=0.5,0.5,IF(H5215=1,0.5,1.5)),IF(F5215=0.5,0.5,IF(H5215=1,2.5,1.5))))</f>
        <v>1.5</v>
      </c>
      <c r="AH5215" s="7">
        <f>IF(AC5215="XX",0,1/C5215^(1/5)*IF(E5215=0,100,1)/(E5215+1)^(1/4))</f>
        <v>251.188643150958</v>
      </c>
    </row>
    <row r="5216" spans="1:34">
      <c r="A5216">
        <v>3404</v>
      </c>
      <c r="B5216" s="1">
        <v>23275.341799999998</v>
      </c>
      <c r="C5216" s="6">
        <v>1.6379999999999999E-2</v>
      </c>
      <c r="D5216" t="s">
        <v>3</v>
      </c>
      <c r="E5216">
        <v>0</v>
      </c>
      <c r="F5216">
        <v>15.5</v>
      </c>
      <c r="G5216" t="s">
        <v>2</v>
      </c>
      <c r="H5216">
        <v>2</v>
      </c>
      <c r="I5216" t="s">
        <v>0</v>
      </c>
      <c r="J5216">
        <v>0</v>
      </c>
      <c r="K5216">
        <v>15.5</v>
      </c>
      <c r="L5216" t="s">
        <v>1</v>
      </c>
      <c r="M5216">
        <v>2</v>
      </c>
      <c r="N5216" t="s">
        <v>3460</v>
      </c>
      <c r="O5216">
        <v>1</v>
      </c>
      <c r="P5216" t="str">
        <f>D5216&amp;"-"&amp;F5216&amp;"-"&amp;G5216&amp;"-"&amp;E5216&amp;"-"&amp;H5216</f>
        <v>A2Delta-15.5-f-0-2</v>
      </c>
      <c r="Q5216" t="str">
        <f>I5216&amp;"-"&amp;K5216&amp;"-"&amp;L5216&amp;"-"&amp;J5216&amp;"-"&amp;M5216</f>
        <v>X2Pi-15.5-e-0-2</v>
      </c>
      <c r="R5216">
        <f>B5216+S5216</f>
        <v>27010.456429460999</v>
      </c>
      <c r="S5216">
        <f>_xlfn.IFNA(VLOOKUP(Q5216,'MARVEL-X'!A$2:I$1400,7,FALSE),VLOOKUP(Q5216,MARVEL!A$2:J$1522,10,FALSE))</f>
        <v>3735.1146294609998</v>
      </c>
      <c r="T5216">
        <f>IF(P5216=P5215,R5216+T5215,R5216)</f>
        <v>54020.894140866003</v>
      </c>
      <c r="U5216">
        <f>IF(P5216=P5215,1+U5215,1)</f>
        <v>2</v>
      </c>
      <c r="V5216" t="str">
        <f t="shared" si="81"/>
        <v/>
      </c>
      <c r="W5216" t="str">
        <f>IF(V5216="","",IF(ABS(V5216-R5216)&gt;W$1,ABS(V5216-R5216),""))</f>
        <v/>
      </c>
      <c r="X5216" t="str">
        <f>Y5216&amp;"-"&amp;Z5216&amp;"-"&amp;AC5216&amp;"-"&amp;AD5216&amp;"-"&amp;AG5216</f>
        <v>15.5-f-A-0-1.5</v>
      </c>
      <c r="Y5216">
        <f>F5216</f>
        <v>15.5</v>
      </c>
      <c r="Z5216" s="2" t="str">
        <f>G5216</f>
        <v>f</v>
      </c>
      <c r="AA5216">
        <f>_xlfn.IFNA(VLOOKUP(X5216,'duo-out'!A$2:Q$5000,5,FALSE),E5216+10*(H5216-1)+1+_xlfn.IFNA(VLOOKUP(D5216,states!A$2:C$10,3,FALSE),1))</f>
        <v>261</v>
      </c>
      <c r="AB5216" t="str">
        <f>IF(V5216="","",V5216)</f>
        <v/>
      </c>
      <c r="AC5216" s="2" t="str">
        <f>_xlfn.IFNA(VLOOKUP(D5216,states!A$2:C$10,2,FALSE),"XX")</f>
        <v>A</v>
      </c>
      <c r="AD5216">
        <f>E5216</f>
        <v>0</v>
      </c>
      <c r="AE5216">
        <f>_xlfn.IFNA(VLOOKUP(D5216,states!A$2:D$10,4,FALSE),0)</f>
        <v>2</v>
      </c>
      <c r="AF5216">
        <v>0.5</v>
      </c>
      <c r="AG5216">
        <f>IF(AE5216=0,AF5216,IF(AE5216=1,IF(F5216=0.5,0.5,IF(H5216=1,0.5,1.5)),IF(F5216=0.5,0.5,IF(H5216=1,2.5,1.5))))</f>
        <v>1.5</v>
      </c>
      <c r="AH5216" s="7">
        <f>IF(AC5216="XX",0,1/C5216^(1/5)*IF(E5216=0,100,1)/(E5216+1)^(1/4))</f>
        <v>227.58163884832223</v>
      </c>
    </row>
    <row r="5217" spans="1:34">
      <c r="A5217">
        <v>3333</v>
      </c>
      <c r="B5217" s="1">
        <v>23697.131600000001</v>
      </c>
      <c r="C5217" s="6">
        <v>0.01</v>
      </c>
      <c r="D5217" t="s">
        <v>3</v>
      </c>
      <c r="E5217">
        <v>0</v>
      </c>
      <c r="F5217">
        <v>15.5</v>
      </c>
      <c r="G5217" t="s">
        <v>2</v>
      </c>
      <c r="H5217">
        <v>2</v>
      </c>
      <c r="I5217" t="s">
        <v>0</v>
      </c>
      <c r="J5217">
        <v>0</v>
      </c>
      <c r="K5217">
        <v>14.5</v>
      </c>
      <c r="L5217" t="s">
        <v>2</v>
      </c>
      <c r="M5217">
        <v>2</v>
      </c>
      <c r="N5217" t="s">
        <v>3389</v>
      </c>
      <c r="O5217">
        <v>1</v>
      </c>
      <c r="P5217" t="str">
        <f>D5217&amp;"-"&amp;F5217&amp;"-"&amp;G5217&amp;"-"&amp;E5217&amp;"-"&amp;H5217</f>
        <v>A2Delta-15.5-f-0-2</v>
      </c>
      <c r="Q5217" t="str">
        <f>I5217&amp;"-"&amp;K5217&amp;"-"&amp;L5217&amp;"-"&amp;J5217&amp;"-"&amp;M5217</f>
        <v>X2Pi-14.5-f-0-2</v>
      </c>
      <c r="R5217">
        <f>B5217+S5217</f>
        <v>27010.438211406999</v>
      </c>
      <c r="S5217">
        <f>_xlfn.IFNA(VLOOKUP(Q5217,'MARVEL-X'!A$2:I$1400,7,FALSE),VLOOKUP(Q5217,MARVEL!A$2:J$1522,10,FALSE))</f>
        <v>3313.3066114070002</v>
      </c>
      <c r="T5217">
        <f>IF(P5217=P5216,R5217+T5216,R5217)</f>
        <v>81031.332352273006</v>
      </c>
      <c r="U5217">
        <f>IF(P5217=P5216,1+U5216,1)</f>
        <v>3</v>
      </c>
      <c r="V5217" t="str">
        <f t="shared" si="81"/>
        <v/>
      </c>
      <c r="W5217" t="str">
        <f>IF(V5217="","",IF(ABS(V5217-R5217)&gt;W$1,ABS(V5217-R5217),""))</f>
        <v/>
      </c>
      <c r="X5217" t="str">
        <f>Y5217&amp;"-"&amp;Z5217&amp;"-"&amp;AC5217&amp;"-"&amp;AD5217&amp;"-"&amp;AG5217</f>
        <v>15.5-f-A-0-1.5</v>
      </c>
      <c r="Y5217">
        <f>F5217</f>
        <v>15.5</v>
      </c>
      <c r="Z5217" s="2" t="str">
        <f>G5217</f>
        <v>f</v>
      </c>
      <c r="AA5217">
        <f>_xlfn.IFNA(VLOOKUP(X5217,'duo-out'!A$2:Q$5000,5,FALSE),E5217+10*(H5217-1)+1+_xlfn.IFNA(VLOOKUP(D5217,states!A$2:C$10,3,FALSE),1))</f>
        <v>261</v>
      </c>
      <c r="AB5217" t="str">
        <f>IF(V5217="","",V5217)</f>
        <v/>
      </c>
      <c r="AC5217" s="2" t="str">
        <f>_xlfn.IFNA(VLOOKUP(D5217,states!A$2:C$10,2,FALSE),"XX")</f>
        <v>A</v>
      </c>
      <c r="AD5217">
        <f>E5217</f>
        <v>0</v>
      </c>
      <c r="AE5217">
        <f>_xlfn.IFNA(VLOOKUP(D5217,states!A$2:D$10,4,FALSE),0)</f>
        <v>2</v>
      </c>
      <c r="AF5217">
        <v>0.5</v>
      </c>
      <c r="AG5217">
        <f>IF(AE5217=0,AF5217,IF(AE5217=1,IF(F5217=0.5,0.5,IF(H5217=1,0.5,1.5)),IF(F5217=0.5,0.5,IF(H5217=1,2.5,1.5))))</f>
        <v>1.5</v>
      </c>
      <c r="AH5217" s="7">
        <f>IF(AC5217="XX",0,1/C5217^(1/5)*IF(E5217=0,100,1)/(E5217+1)^(1/4))</f>
        <v>251.188643150958</v>
      </c>
    </row>
    <row r="5218" spans="1:34">
      <c r="A5218">
        <v>2831</v>
      </c>
      <c r="B5218" s="1">
        <v>22810.350299999998</v>
      </c>
      <c r="C5218" s="6">
        <v>1.213E-2</v>
      </c>
      <c r="D5218" t="s">
        <v>3</v>
      </c>
      <c r="E5218">
        <v>0</v>
      </c>
      <c r="F5218">
        <v>15.5</v>
      </c>
      <c r="G5218" t="s">
        <v>2</v>
      </c>
      <c r="H5218">
        <v>2</v>
      </c>
      <c r="I5218" t="s">
        <v>0</v>
      </c>
      <c r="J5218">
        <v>0</v>
      </c>
      <c r="K5218">
        <v>16.5</v>
      </c>
      <c r="L5218" t="s">
        <v>2</v>
      </c>
      <c r="M5218">
        <v>2</v>
      </c>
      <c r="N5218" t="s">
        <v>2887</v>
      </c>
      <c r="O5218">
        <v>1</v>
      </c>
      <c r="P5218" t="str">
        <f>D5218&amp;"-"&amp;F5218&amp;"-"&amp;G5218&amp;"-"&amp;E5218&amp;"-"&amp;H5218</f>
        <v>A2Delta-15.5-f-0-2</v>
      </c>
      <c r="Q5218" t="str">
        <f>I5218&amp;"-"&amp;K5218&amp;"-"&amp;L5218&amp;"-"&amp;J5218&amp;"-"&amp;M5218</f>
        <v>X2Pi-16.5-f-0-2</v>
      </c>
      <c r="R5218">
        <f>B5218+S5218</f>
        <v>27010.444911405</v>
      </c>
      <c r="S5218">
        <f>_xlfn.IFNA(VLOOKUP(Q5218,'MARVEL-X'!A$2:I$1400,7,FALSE),VLOOKUP(Q5218,MARVEL!A$2:J$1522,10,FALSE))</f>
        <v>4200.0946114050003</v>
      </c>
      <c r="T5218">
        <f>IF(P5218=P5217,R5218+T5217,R5218)</f>
        <v>108041.777263678</v>
      </c>
      <c r="U5218">
        <f>IF(P5218=P5217,1+U5217,1)</f>
        <v>4</v>
      </c>
      <c r="V5218" t="str">
        <f t="shared" si="81"/>
        <v/>
      </c>
      <c r="W5218" t="str">
        <f>IF(V5218="","",IF(ABS(V5218-R5218)&gt;W$1,ABS(V5218-R5218),""))</f>
        <v/>
      </c>
      <c r="X5218" t="str">
        <f>Y5218&amp;"-"&amp;Z5218&amp;"-"&amp;AC5218&amp;"-"&amp;AD5218&amp;"-"&amp;AG5218</f>
        <v>15.5-f-A-0-1.5</v>
      </c>
      <c r="Y5218">
        <f>F5218</f>
        <v>15.5</v>
      </c>
      <c r="Z5218" s="2" t="str">
        <f>G5218</f>
        <v>f</v>
      </c>
      <c r="AA5218">
        <f>_xlfn.IFNA(VLOOKUP(X5218,'duo-out'!A$2:Q$5000,5,FALSE),E5218+10*(H5218-1)+1+_xlfn.IFNA(VLOOKUP(D5218,states!A$2:C$10,3,FALSE),1))</f>
        <v>261</v>
      </c>
      <c r="AB5218" t="str">
        <f>IF(V5218="","",V5218)</f>
        <v/>
      </c>
      <c r="AC5218" s="2" t="str">
        <f>_xlfn.IFNA(VLOOKUP(D5218,states!A$2:C$10,2,FALSE),"XX")</f>
        <v>A</v>
      </c>
      <c r="AD5218">
        <f>E5218</f>
        <v>0</v>
      </c>
      <c r="AE5218">
        <f>_xlfn.IFNA(VLOOKUP(D5218,states!A$2:D$10,4,FALSE),0)</f>
        <v>2</v>
      </c>
      <c r="AF5218">
        <v>0.5</v>
      </c>
      <c r="AG5218">
        <f>IF(AE5218=0,AF5218,IF(AE5218=1,IF(F5218=0.5,0.5,IF(H5218=1,0.5,1.5)),IF(F5218=0.5,0.5,IF(H5218=1,2.5,1.5))))</f>
        <v>1.5</v>
      </c>
      <c r="AH5218" s="7">
        <f>IF(AC5218="XX",0,1/C5218^(1/5)*IF(E5218=0,100,1)/(E5218+1)^(1/4))</f>
        <v>241.67283673873126</v>
      </c>
    </row>
    <row r="5219" spans="1:34">
      <c r="A5219">
        <v>2810</v>
      </c>
      <c r="B5219" s="1">
        <v>23275.344499999999</v>
      </c>
      <c r="C5219" s="6">
        <v>5.0000000000000001E-3</v>
      </c>
      <c r="D5219" t="s">
        <v>3</v>
      </c>
      <c r="E5219">
        <v>0</v>
      </c>
      <c r="F5219">
        <v>15.5</v>
      </c>
      <c r="G5219" t="s">
        <v>2</v>
      </c>
      <c r="H5219">
        <v>2</v>
      </c>
      <c r="I5219" t="s">
        <v>0</v>
      </c>
      <c r="J5219">
        <v>0</v>
      </c>
      <c r="K5219">
        <v>15.5</v>
      </c>
      <c r="L5219" t="s">
        <v>1</v>
      </c>
      <c r="M5219">
        <v>2</v>
      </c>
      <c r="N5219" t="s">
        <v>2866</v>
      </c>
      <c r="O5219">
        <v>1</v>
      </c>
      <c r="P5219" t="str">
        <f>D5219&amp;"-"&amp;F5219&amp;"-"&amp;G5219&amp;"-"&amp;E5219&amp;"-"&amp;H5219</f>
        <v>A2Delta-15.5-f-0-2</v>
      </c>
      <c r="Q5219" t="str">
        <f>I5219&amp;"-"&amp;K5219&amp;"-"&amp;L5219&amp;"-"&amp;J5219&amp;"-"&amp;M5219</f>
        <v>X2Pi-15.5-e-0-2</v>
      </c>
      <c r="R5219">
        <f>B5219+S5219</f>
        <v>27010.459129461</v>
      </c>
      <c r="S5219">
        <f>_xlfn.IFNA(VLOOKUP(Q5219,'MARVEL-X'!A$2:I$1400,7,FALSE),VLOOKUP(Q5219,MARVEL!A$2:J$1522,10,FALSE))</f>
        <v>3735.1146294609998</v>
      </c>
      <c r="T5219">
        <f>IF(P5219=P5218,R5219+T5218,R5219)</f>
        <v>135052.236393139</v>
      </c>
      <c r="U5219">
        <f>IF(P5219=P5218,1+U5218,1)</f>
        <v>5</v>
      </c>
      <c r="V5219" t="str">
        <f t="shared" si="81"/>
        <v/>
      </c>
      <c r="W5219" t="str">
        <f>IF(V5219="","",IF(ABS(V5219-R5219)&gt;W$1,ABS(V5219-R5219),""))</f>
        <v/>
      </c>
      <c r="X5219" t="str">
        <f>Y5219&amp;"-"&amp;Z5219&amp;"-"&amp;AC5219&amp;"-"&amp;AD5219&amp;"-"&amp;AG5219</f>
        <v>15.5-f-A-0-1.5</v>
      </c>
      <c r="Y5219">
        <f>F5219</f>
        <v>15.5</v>
      </c>
      <c r="Z5219" s="2" t="str">
        <f>G5219</f>
        <v>f</v>
      </c>
      <c r="AA5219">
        <f>_xlfn.IFNA(VLOOKUP(X5219,'duo-out'!A$2:Q$5000,5,FALSE),E5219+10*(H5219-1)+1+_xlfn.IFNA(VLOOKUP(D5219,states!A$2:C$10,3,FALSE),1))</f>
        <v>261</v>
      </c>
      <c r="AB5219" t="str">
        <f>IF(V5219="","",V5219)</f>
        <v/>
      </c>
      <c r="AC5219" s="2" t="str">
        <f>_xlfn.IFNA(VLOOKUP(D5219,states!A$2:C$10,2,FALSE),"XX")</f>
        <v>A</v>
      </c>
      <c r="AD5219">
        <f>E5219</f>
        <v>0</v>
      </c>
      <c r="AE5219">
        <f>_xlfn.IFNA(VLOOKUP(D5219,states!A$2:D$10,4,FALSE),0)</f>
        <v>2</v>
      </c>
      <c r="AF5219">
        <v>0.5</v>
      </c>
      <c r="AG5219">
        <f>IF(AE5219=0,AF5219,IF(AE5219=1,IF(F5219=0.5,0.5,IF(H5219=1,0.5,1.5)),IF(F5219=0.5,0.5,IF(H5219=1,2.5,1.5))))</f>
        <v>1.5</v>
      </c>
      <c r="AH5219" s="7">
        <f>IF(AC5219="XX",0,1/C5219^(1/5)*IF(E5219=0,100,1)/(E5219+1)^(1/4))</f>
        <v>288.53998118144267</v>
      </c>
    </row>
    <row r="5220" spans="1:34">
      <c r="A5220">
        <v>2748</v>
      </c>
      <c r="B5220" s="1">
        <v>23697.1139</v>
      </c>
      <c r="C5220" s="6">
        <v>1.281E-2</v>
      </c>
      <c r="D5220" t="s">
        <v>3</v>
      </c>
      <c r="E5220">
        <v>0</v>
      </c>
      <c r="F5220">
        <v>15.5</v>
      </c>
      <c r="G5220" t="s">
        <v>2</v>
      </c>
      <c r="H5220">
        <v>2</v>
      </c>
      <c r="I5220" t="s">
        <v>0</v>
      </c>
      <c r="J5220">
        <v>0</v>
      </c>
      <c r="K5220">
        <v>14.5</v>
      </c>
      <c r="L5220" t="s">
        <v>2</v>
      </c>
      <c r="M5220">
        <v>2</v>
      </c>
      <c r="N5220" t="s">
        <v>2804</v>
      </c>
      <c r="O5220">
        <v>1</v>
      </c>
      <c r="P5220" t="str">
        <f>D5220&amp;"-"&amp;F5220&amp;"-"&amp;G5220&amp;"-"&amp;E5220&amp;"-"&amp;H5220</f>
        <v>A2Delta-15.5-f-0-2</v>
      </c>
      <c r="Q5220" t="str">
        <f>I5220&amp;"-"&amp;K5220&amp;"-"&amp;L5220&amp;"-"&amp;J5220&amp;"-"&amp;M5220</f>
        <v>X2Pi-14.5-f-0-2</v>
      </c>
      <c r="R5220">
        <f>B5220+S5220</f>
        <v>27010.420511406999</v>
      </c>
      <c r="S5220">
        <f>_xlfn.IFNA(VLOOKUP(Q5220,'MARVEL-X'!A$2:I$1400,7,FALSE),VLOOKUP(Q5220,MARVEL!A$2:J$1522,10,FALSE))</f>
        <v>3313.3066114070002</v>
      </c>
      <c r="T5220">
        <f>IF(P5220=P5219,R5220+T5219,R5220)</f>
        <v>162062.65690454599</v>
      </c>
      <c r="U5220">
        <f>IF(P5220=P5219,1+U5219,1)</f>
        <v>6</v>
      </c>
      <c r="V5220" t="str">
        <f t="shared" si="81"/>
        <v/>
      </c>
      <c r="W5220" t="str">
        <f>IF(V5220="","",IF(ABS(V5220-R5220)&gt;W$1,ABS(V5220-R5220),""))</f>
        <v/>
      </c>
      <c r="X5220" t="str">
        <f>Y5220&amp;"-"&amp;Z5220&amp;"-"&amp;AC5220&amp;"-"&amp;AD5220&amp;"-"&amp;AG5220</f>
        <v>15.5-f-A-0-1.5</v>
      </c>
      <c r="Y5220">
        <f>F5220</f>
        <v>15.5</v>
      </c>
      <c r="Z5220" s="2" t="str">
        <f>G5220</f>
        <v>f</v>
      </c>
      <c r="AA5220">
        <f>_xlfn.IFNA(VLOOKUP(X5220,'duo-out'!A$2:Q$5000,5,FALSE),E5220+10*(H5220-1)+1+_xlfn.IFNA(VLOOKUP(D5220,states!A$2:C$10,3,FALSE),1))</f>
        <v>261</v>
      </c>
      <c r="AB5220" t="str">
        <f>IF(V5220="","",V5220)</f>
        <v/>
      </c>
      <c r="AC5220" s="2" t="str">
        <f>_xlfn.IFNA(VLOOKUP(D5220,states!A$2:C$10,2,FALSE),"XX")</f>
        <v>A</v>
      </c>
      <c r="AD5220">
        <f>E5220</f>
        <v>0</v>
      </c>
      <c r="AE5220">
        <f>_xlfn.IFNA(VLOOKUP(D5220,states!A$2:D$10,4,FALSE),0)</f>
        <v>2</v>
      </c>
      <c r="AF5220">
        <v>0.5</v>
      </c>
      <c r="AG5220">
        <f>IF(AE5220=0,AF5220,IF(AE5220=1,IF(F5220=0.5,0.5,IF(H5220=1,0.5,1.5)),IF(F5220=0.5,0.5,IF(H5220=1,2.5,1.5))))</f>
        <v>1.5</v>
      </c>
      <c r="AH5220" s="7">
        <f>IF(AC5220="XX",0,1/C5220^(1/5)*IF(E5220=0,100,1)/(E5220+1)^(1/4))</f>
        <v>239.05078492929718</v>
      </c>
    </row>
    <row r="5221" spans="1:34">
      <c r="A5221">
        <v>5472</v>
      </c>
      <c r="B5221" s="1">
        <v>23275.342000000001</v>
      </c>
      <c r="C5221" s="6">
        <v>0.05</v>
      </c>
      <c r="D5221" t="s">
        <v>3</v>
      </c>
      <c r="E5221">
        <v>0</v>
      </c>
      <c r="F5221">
        <v>15.5</v>
      </c>
      <c r="G5221" t="s">
        <v>2</v>
      </c>
      <c r="H5221">
        <v>2</v>
      </c>
      <c r="I5221" t="s">
        <v>0</v>
      </c>
      <c r="J5221">
        <v>0</v>
      </c>
      <c r="K5221">
        <v>15.5</v>
      </c>
      <c r="L5221" t="s">
        <v>1</v>
      </c>
      <c r="M5221">
        <v>2</v>
      </c>
      <c r="N5221" t="s">
        <v>5528</v>
      </c>
      <c r="O5221">
        <v>1</v>
      </c>
      <c r="P5221" t="str">
        <f>D5221&amp;"-"&amp;F5221&amp;"-"&amp;G5221&amp;"-"&amp;E5221&amp;"-"&amp;H5221</f>
        <v>A2Delta-15.5-f-0-2</v>
      </c>
      <c r="Q5221" t="str">
        <f>I5221&amp;"-"&amp;K5221&amp;"-"&amp;L5221&amp;"-"&amp;J5221&amp;"-"&amp;M5221</f>
        <v>X2Pi-15.5-e-0-2</v>
      </c>
      <c r="R5221">
        <f>B5221+S5221</f>
        <v>27010.456629461001</v>
      </c>
      <c r="S5221">
        <f>_xlfn.IFNA(VLOOKUP(Q5221,'MARVEL-X'!A$2:I$1400,7,FALSE),VLOOKUP(Q5221,MARVEL!A$2:J$1522,10,FALSE))</f>
        <v>3735.1146294609998</v>
      </c>
      <c r="T5221">
        <f>IF(P5221=P5220,R5221+T5220,R5221)</f>
        <v>189073.11353400699</v>
      </c>
      <c r="U5221">
        <f>IF(P5221=P5220,1+U5220,1)</f>
        <v>7</v>
      </c>
      <c r="V5221" t="str">
        <f t="shared" si="81"/>
        <v/>
      </c>
      <c r="W5221" t="str">
        <f>IF(V5221="","",IF(ABS(V5221-R5221)&gt;W$1,ABS(V5221-R5221),""))</f>
        <v/>
      </c>
      <c r="X5221" t="str">
        <f>Y5221&amp;"-"&amp;Z5221&amp;"-"&amp;AC5221&amp;"-"&amp;AD5221&amp;"-"&amp;AG5221</f>
        <v>15.5-f-A-0-1.5</v>
      </c>
      <c r="Y5221">
        <f>F5221</f>
        <v>15.5</v>
      </c>
      <c r="Z5221" s="2" t="str">
        <f>G5221</f>
        <v>f</v>
      </c>
      <c r="AA5221">
        <f>_xlfn.IFNA(VLOOKUP(X5221,'duo-out'!A$2:Q$5000,5,FALSE),E5221+10*(H5221-1)+1+_xlfn.IFNA(VLOOKUP(D5221,states!A$2:C$10,3,FALSE),1))</f>
        <v>261</v>
      </c>
      <c r="AB5221" t="str">
        <f>IF(V5221="","",V5221)</f>
        <v/>
      </c>
      <c r="AC5221" s="2" t="str">
        <f>_xlfn.IFNA(VLOOKUP(D5221,states!A$2:C$10,2,FALSE),"XX")</f>
        <v>A</v>
      </c>
      <c r="AD5221">
        <f>E5221</f>
        <v>0</v>
      </c>
      <c r="AE5221">
        <f>_xlfn.IFNA(VLOOKUP(D5221,states!A$2:D$10,4,FALSE),0)</f>
        <v>2</v>
      </c>
      <c r="AF5221">
        <v>0.5</v>
      </c>
      <c r="AG5221">
        <f>IF(AE5221=0,AF5221,IF(AE5221=1,IF(F5221=0.5,0.5,IF(H5221=1,0.5,1.5)),IF(F5221=0.5,0.5,IF(H5221=1,2.5,1.5))))</f>
        <v>1.5</v>
      </c>
      <c r="AH5221" s="7">
        <f>IF(AC5221="XX",0,1/C5221^(1/5)*IF(E5221=0,100,1)/(E5221+1)^(1/4))</f>
        <v>182.05642030260799</v>
      </c>
    </row>
    <row r="5222" spans="1:34">
      <c r="A5222">
        <v>5410</v>
      </c>
      <c r="B5222" s="1">
        <v>23697.100999999999</v>
      </c>
      <c r="C5222" s="6">
        <v>0.05</v>
      </c>
      <c r="D5222" t="s">
        <v>3</v>
      </c>
      <c r="E5222">
        <v>0</v>
      </c>
      <c r="F5222">
        <v>15.5</v>
      </c>
      <c r="G5222" t="s">
        <v>2</v>
      </c>
      <c r="H5222">
        <v>2</v>
      </c>
      <c r="I5222" t="s">
        <v>0</v>
      </c>
      <c r="J5222">
        <v>0</v>
      </c>
      <c r="K5222">
        <v>14.5</v>
      </c>
      <c r="L5222" t="s">
        <v>2</v>
      </c>
      <c r="M5222">
        <v>2</v>
      </c>
      <c r="N5222" t="s">
        <v>5466</v>
      </c>
      <c r="O5222">
        <v>1</v>
      </c>
      <c r="P5222" t="str">
        <f>D5222&amp;"-"&amp;F5222&amp;"-"&amp;G5222&amp;"-"&amp;E5222&amp;"-"&amp;H5222</f>
        <v>A2Delta-15.5-f-0-2</v>
      </c>
      <c r="Q5222" t="str">
        <f>I5222&amp;"-"&amp;K5222&amp;"-"&amp;L5222&amp;"-"&amp;J5222&amp;"-"&amp;M5222</f>
        <v>X2Pi-14.5-f-0-2</v>
      </c>
      <c r="R5222">
        <f>B5222+S5222</f>
        <v>27010.407611406998</v>
      </c>
      <c r="S5222">
        <f>_xlfn.IFNA(VLOOKUP(Q5222,'MARVEL-X'!A$2:I$1400,7,FALSE),VLOOKUP(Q5222,MARVEL!A$2:J$1522,10,FALSE))</f>
        <v>3313.3066114070002</v>
      </c>
      <c r="T5222">
        <f>IF(P5222=P5221,R5222+T5221,R5222)</f>
        <v>216083.52114541398</v>
      </c>
      <c r="U5222">
        <f>IF(P5222=P5221,1+U5221,1)</f>
        <v>8</v>
      </c>
      <c r="V5222" t="str">
        <f t="shared" si="81"/>
        <v/>
      </c>
      <c r="W5222" t="str">
        <f>IF(V5222="","",IF(ABS(V5222-R5222)&gt;W$1,ABS(V5222-R5222),""))</f>
        <v/>
      </c>
      <c r="X5222" t="str">
        <f>Y5222&amp;"-"&amp;Z5222&amp;"-"&amp;AC5222&amp;"-"&amp;AD5222&amp;"-"&amp;AG5222</f>
        <v>15.5-f-A-0-1.5</v>
      </c>
      <c r="Y5222">
        <f>F5222</f>
        <v>15.5</v>
      </c>
      <c r="Z5222" s="2" t="str">
        <f>G5222</f>
        <v>f</v>
      </c>
      <c r="AA5222">
        <f>_xlfn.IFNA(VLOOKUP(X5222,'duo-out'!A$2:Q$5000,5,FALSE),E5222+10*(H5222-1)+1+_xlfn.IFNA(VLOOKUP(D5222,states!A$2:C$10,3,FALSE),1))</f>
        <v>261</v>
      </c>
      <c r="AB5222" t="str">
        <f>IF(V5222="","",V5222)</f>
        <v/>
      </c>
      <c r="AC5222" s="2" t="str">
        <f>_xlfn.IFNA(VLOOKUP(D5222,states!A$2:C$10,2,FALSE),"XX")</f>
        <v>A</v>
      </c>
      <c r="AD5222">
        <f>E5222</f>
        <v>0</v>
      </c>
      <c r="AE5222">
        <f>_xlfn.IFNA(VLOOKUP(D5222,states!A$2:D$10,4,FALSE),0)</f>
        <v>2</v>
      </c>
      <c r="AF5222">
        <v>0.5</v>
      </c>
      <c r="AG5222">
        <f>IF(AE5222=0,AF5222,IF(AE5222=1,IF(F5222=0.5,0.5,IF(H5222=1,0.5,1.5)),IF(F5222=0.5,0.5,IF(H5222=1,2.5,1.5))))</f>
        <v>1.5</v>
      </c>
      <c r="AH5222" s="7">
        <f>IF(AC5222="XX",0,1/C5222^(1/5)*IF(E5222=0,100,1)/(E5222+1)^(1/4))</f>
        <v>182.05642030260799</v>
      </c>
    </row>
    <row r="5223" spans="1:34">
      <c r="A5223">
        <v>858</v>
      </c>
      <c r="B5223" s="1">
        <v>22810.33</v>
      </c>
      <c r="C5223" s="6">
        <v>0.05</v>
      </c>
      <c r="D5223" t="s">
        <v>3</v>
      </c>
      <c r="E5223">
        <v>0</v>
      </c>
      <c r="F5223">
        <v>15.5</v>
      </c>
      <c r="G5223" t="s">
        <v>2</v>
      </c>
      <c r="H5223">
        <v>2</v>
      </c>
      <c r="I5223" t="s">
        <v>0</v>
      </c>
      <c r="J5223">
        <v>0</v>
      </c>
      <c r="K5223">
        <v>16.5</v>
      </c>
      <c r="L5223" t="s">
        <v>2</v>
      </c>
      <c r="M5223">
        <v>2</v>
      </c>
      <c r="N5223" t="s">
        <v>914</v>
      </c>
      <c r="O5223">
        <v>1</v>
      </c>
      <c r="P5223" t="str">
        <f>D5223&amp;"-"&amp;F5223&amp;"-"&amp;G5223&amp;"-"&amp;E5223&amp;"-"&amp;H5223</f>
        <v>A2Delta-15.5-f-0-2</v>
      </c>
      <c r="Q5223" t="str">
        <f>I5223&amp;"-"&amp;K5223&amp;"-"&amp;L5223&amp;"-"&amp;J5223&amp;"-"&amp;M5223</f>
        <v>X2Pi-16.5-f-0-2</v>
      </c>
      <c r="R5223">
        <f>B5223+S5223</f>
        <v>27010.424611405004</v>
      </c>
      <c r="S5223">
        <f>_xlfn.IFNA(VLOOKUP(Q5223,'MARVEL-X'!A$2:I$1400,7,FALSE),VLOOKUP(Q5223,MARVEL!A$2:J$1522,10,FALSE))</f>
        <v>4200.0946114050003</v>
      </c>
      <c r="T5223">
        <f>IF(P5223=P5222,R5223+T5222,R5223)</f>
        <v>243093.94575681898</v>
      </c>
      <c r="U5223">
        <f>IF(P5223=P5222,1+U5222,1)</f>
        <v>9</v>
      </c>
      <c r="V5223" t="str">
        <f t="shared" si="81"/>
        <v/>
      </c>
      <c r="W5223" t="str">
        <f>IF(V5223="","",IF(ABS(V5223-R5223)&gt;W$1,ABS(V5223-R5223),""))</f>
        <v/>
      </c>
      <c r="X5223" t="str">
        <f>Y5223&amp;"-"&amp;Z5223&amp;"-"&amp;AC5223&amp;"-"&amp;AD5223&amp;"-"&amp;AG5223</f>
        <v>15.5-f-A-0-1.5</v>
      </c>
      <c r="Y5223">
        <f>F5223</f>
        <v>15.5</v>
      </c>
      <c r="Z5223" s="2" t="str">
        <f>G5223</f>
        <v>f</v>
      </c>
      <c r="AA5223">
        <f>_xlfn.IFNA(VLOOKUP(X5223,'duo-out'!A$2:Q$5000,5,FALSE),E5223+10*(H5223-1)+1+_xlfn.IFNA(VLOOKUP(D5223,states!A$2:C$10,3,FALSE),1))</f>
        <v>261</v>
      </c>
      <c r="AB5223" t="str">
        <f>IF(V5223="","",V5223)</f>
        <v/>
      </c>
      <c r="AC5223" s="2" t="str">
        <f>_xlfn.IFNA(VLOOKUP(D5223,states!A$2:C$10,2,FALSE),"XX")</f>
        <v>A</v>
      </c>
      <c r="AD5223">
        <f>E5223</f>
        <v>0</v>
      </c>
      <c r="AE5223">
        <f>_xlfn.IFNA(VLOOKUP(D5223,states!A$2:D$10,4,FALSE),0)</f>
        <v>2</v>
      </c>
      <c r="AF5223">
        <v>0.5</v>
      </c>
      <c r="AG5223">
        <f>IF(AE5223=0,AF5223,IF(AE5223=1,IF(F5223=0.5,0.5,IF(H5223=1,0.5,1.5)),IF(F5223=0.5,0.5,IF(H5223=1,2.5,1.5))))</f>
        <v>1.5</v>
      </c>
      <c r="AH5223" s="7">
        <f>IF(AC5223="XX",0,1/C5223^(1/5)*IF(E5223=0,100,1)/(E5223+1)^(1/4))</f>
        <v>182.05642030260799</v>
      </c>
    </row>
    <row r="5224" spans="1:34">
      <c r="A5224">
        <v>828</v>
      </c>
      <c r="B5224" s="1">
        <v>23275.33</v>
      </c>
      <c r="C5224" s="6">
        <v>0.05</v>
      </c>
      <c r="D5224" t="s">
        <v>3</v>
      </c>
      <c r="E5224">
        <v>0</v>
      </c>
      <c r="F5224">
        <v>15.5</v>
      </c>
      <c r="G5224" t="s">
        <v>2</v>
      </c>
      <c r="H5224">
        <v>2</v>
      </c>
      <c r="I5224" t="s">
        <v>0</v>
      </c>
      <c r="J5224">
        <v>0</v>
      </c>
      <c r="K5224">
        <v>15.5</v>
      </c>
      <c r="L5224" t="s">
        <v>1</v>
      </c>
      <c r="M5224">
        <v>2</v>
      </c>
      <c r="N5224" t="s">
        <v>884</v>
      </c>
      <c r="O5224">
        <v>1</v>
      </c>
      <c r="P5224" t="str">
        <f>D5224&amp;"-"&amp;F5224&amp;"-"&amp;G5224&amp;"-"&amp;E5224&amp;"-"&amp;H5224</f>
        <v>A2Delta-15.5-f-0-2</v>
      </c>
      <c r="Q5224" t="str">
        <f>I5224&amp;"-"&amp;K5224&amp;"-"&amp;L5224&amp;"-"&amp;J5224&amp;"-"&amp;M5224</f>
        <v>X2Pi-15.5-e-0-2</v>
      </c>
      <c r="R5224">
        <f>B5224+S5224</f>
        <v>27010.444629461002</v>
      </c>
      <c r="S5224">
        <f>_xlfn.IFNA(VLOOKUP(Q5224,'MARVEL-X'!A$2:I$1400,7,FALSE),VLOOKUP(Q5224,MARVEL!A$2:J$1522,10,FALSE))</f>
        <v>3735.1146294609998</v>
      </c>
      <c r="T5224">
        <f>IF(P5224=P5223,R5224+T5223,R5224)</f>
        <v>270104.39038627996</v>
      </c>
      <c r="U5224">
        <f>IF(P5224=P5223,1+U5223,1)</f>
        <v>10</v>
      </c>
      <c r="V5224" t="str">
        <f t="shared" si="81"/>
        <v/>
      </c>
      <c r="W5224" t="str">
        <f>IF(V5224="","",IF(ABS(V5224-R5224)&gt;W$1,ABS(V5224-R5224),""))</f>
        <v/>
      </c>
      <c r="X5224" t="str">
        <f>Y5224&amp;"-"&amp;Z5224&amp;"-"&amp;AC5224&amp;"-"&amp;AD5224&amp;"-"&amp;AG5224</f>
        <v>15.5-f-A-0-1.5</v>
      </c>
      <c r="Y5224">
        <f>F5224</f>
        <v>15.5</v>
      </c>
      <c r="Z5224" s="2" t="str">
        <f>G5224</f>
        <v>f</v>
      </c>
      <c r="AA5224">
        <f>_xlfn.IFNA(VLOOKUP(X5224,'duo-out'!A$2:Q$5000,5,FALSE),E5224+10*(H5224-1)+1+_xlfn.IFNA(VLOOKUP(D5224,states!A$2:C$10,3,FALSE),1))</f>
        <v>261</v>
      </c>
      <c r="AB5224" t="str">
        <f>IF(V5224="","",V5224)</f>
        <v/>
      </c>
      <c r="AC5224" s="2" t="str">
        <f>_xlfn.IFNA(VLOOKUP(D5224,states!A$2:C$10,2,FALSE),"XX")</f>
        <v>A</v>
      </c>
      <c r="AD5224">
        <f>E5224</f>
        <v>0</v>
      </c>
      <c r="AE5224">
        <f>_xlfn.IFNA(VLOOKUP(D5224,states!A$2:D$10,4,FALSE),0)</f>
        <v>2</v>
      </c>
      <c r="AF5224">
        <v>0.5</v>
      </c>
      <c r="AG5224">
        <f>IF(AE5224=0,AF5224,IF(AE5224=1,IF(F5224=0.5,0.5,IF(H5224=1,0.5,1.5)),IF(F5224=0.5,0.5,IF(H5224=1,2.5,1.5))))</f>
        <v>1.5</v>
      </c>
      <c r="AH5224" s="7">
        <f>IF(AC5224="XX",0,1/C5224^(1/5)*IF(E5224=0,100,1)/(E5224+1)^(1/4))</f>
        <v>182.05642030260799</v>
      </c>
    </row>
    <row r="5225" spans="1:34">
      <c r="A5225">
        <v>742</v>
      </c>
      <c r="B5225" s="1">
        <v>23697.18</v>
      </c>
      <c r="C5225" s="6">
        <v>5.9459999999999999E-2</v>
      </c>
      <c r="D5225" t="s">
        <v>3</v>
      </c>
      <c r="E5225">
        <v>0</v>
      </c>
      <c r="F5225">
        <v>15.5</v>
      </c>
      <c r="G5225" t="s">
        <v>2</v>
      </c>
      <c r="H5225">
        <v>2</v>
      </c>
      <c r="I5225" t="s">
        <v>0</v>
      </c>
      <c r="J5225">
        <v>0</v>
      </c>
      <c r="K5225">
        <v>14.5</v>
      </c>
      <c r="L5225" t="s">
        <v>2</v>
      </c>
      <c r="M5225">
        <v>2</v>
      </c>
      <c r="N5225" t="s">
        <v>798</v>
      </c>
      <c r="O5225">
        <v>1</v>
      </c>
      <c r="P5225" t="str">
        <f>D5225&amp;"-"&amp;F5225&amp;"-"&amp;G5225&amp;"-"&amp;E5225&amp;"-"&amp;H5225</f>
        <v>A2Delta-15.5-f-0-2</v>
      </c>
      <c r="Q5225" t="str">
        <f>I5225&amp;"-"&amp;K5225&amp;"-"&amp;L5225&amp;"-"&amp;J5225&amp;"-"&amp;M5225</f>
        <v>X2Pi-14.5-f-0-2</v>
      </c>
      <c r="R5225">
        <f>B5225+S5225</f>
        <v>27010.486611406999</v>
      </c>
      <c r="S5225">
        <f>_xlfn.IFNA(VLOOKUP(Q5225,'MARVEL-X'!A$2:I$1400,7,FALSE),VLOOKUP(Q5225,MARVEL!A$2:J$1522,10,FALSE))</f>
        <v>3313.3066114070002</v>
      </c>
      <c r="T5225">
        <f>IF(P5225=P5224,R5225+T5224,R5225)</f>
        <v>297114.87699768698</v>
      </c>
      <c r="U5225">
        <f>IF(P5225=P5224,1+U5224,1)</f>
        <v>11</v>
      </c>
      <c r="V5225">
        <f t="shared" si="81"/>
        <v>27010.443363426089</v>
      </c>
      <c r="W5225" t="str">
        <f>IF(V5225="","",IF(ABS(V5225-R5225)&gt;W$1,ABS(V5225-R5225),""))</f>
        <v/>
      </c>
      <c r="X5225" t="str">
        <f>Y5225&amp;"-"&amp;Z5225&amp;"-"&amp;AC5225&amp;"-"&amp;AD5225&amp;"-"&amp;AG5225</f>
        <v>15.5-f-A-0-1.5</v>
      </c>
      <c r="Y5225">
        <f>F5225</f>
        <v>15.5</v>
      </c>
      <c r="Z5225" s="2" t="str">
        <f>G5225</f>
        <v>f</v>
      </c>
      <c r="AA5225">
        <f>_xlfn.IFNA(VLOOKUP(X5225,'duo-out'!A$2:Q$5000,5,FALSE),E5225+10*(H5225-1)+1+_xlfn.IFNA(VLOOKUP(D5225,states!A$2:C$10,3,FALSE),1))</f>
        <v>261</v>
      </c>
      <c r="AB5225">
        <f>IF(V5225="","",V5225)</f>
        <v>27010.443363426089</v>
      </c>
      <c r="AC5225" s="2" t="str">
        <f>_xlfn.IFNA(VLOOKUP(D5225,states!A$2:C$10,2,FALSE),"XX")</f>
        <v>A</v>
      </c>
      <c r="AD5225">
        <f>E5225</f>
        <v>0</v>
      </c>
      <c r="AE5225">
        <f>_xlfn.IFNA(VLOOKUP(D5225,states!A$2:D$10,4,FALSE),0)</f>
        <v>2</v>
      </c>
      <c r="AF5225">
        <v>0.5</v>
      </c>
      <c r="AG5225">
        <f>IF(AE5225=0,AF5225,IF(AE5225=1,IF(F5225=0.5,0.5,IF(H5225=1,0.5,1.5)),IF(F5225=0.5,0.5,IF(H5225=1,2.5,1.5))))</f>
        <v>1.5</v>
      </c>
      <c r="AH5225" s="7">
        <f>IF(AC5225="XX",0,1/C5225^(1/5)*IF(E5225=0,100,1)/(E5225+1)^(1/4))</f>
        <v>175.85512071234749</v>
      </c>
    </row>
    <row r="5226" spans="1:34">
      <c r="A5226">
        <v>3502</v>
      </c>
      <c r="B5226" s="1">
        <v>23226.309300000001</v>
      </c>
      <c r="C5226" s="6">
        <v>1.4659999999999999E-2</v>
      </c>
      <c r="D5226" t="s">
        <v>3</v>
      </c>
      <c r="E5226">
        <v>1</v>
      </c>
      <c r="F5226">
        <v>15.5</v>
      </c>
      <c r="G5226" t="s">
        <v>2</v>
      </c>
      <c r="H5226">
        <v>1</v>
      </c>
      <c r="I5226" t="s">
        <v>0</v>
      </c>
      <c r="J5226">
        <v>1</v>
      </c>
      <c r="K5226">
        <v>15.5</v>
      </c>
      <c r="L5226" t="s">
        <v>1</v>
      </c>
      <c r="M5226">
        <v>1</v>
      </c>
      <c r="N5226" t="s">
        <v>3558</v>
      </c>
      <c r="O5226">
        <v>1</v>
      </c>
      <c r="P5226" t="str">
        <f>D5226&amp;"-"&amp;F5226&amp;"-"&amp;G5226&amp;"-"&amp;E5226&amp;"-"&amp;H5226</f>
        <v>A2Delta-15.5-f-1-1</v>
      </c>
      <c r="Q5226" t="str">
        <f>I5226&amp;"-"&amp;K5226&amp;"-"&amp;L5226&amp;"-"&amp;J5226&amp;"-"&amp;M5226</f>
        <v>X2Pi-15.5-e-1-1</v>
      </c>
      <c r="R5226">
        <f>B5226+S5226</f>
        <v>29146.680060218001</v>
      </c>
      <c r="S5226">
        <f>_xlfn.IFNA(VLOOKUP(Q5226,'MARVEL-X'!A$2:I$1400,7,FALSE),VLOOKUP(Q5226,MARVEL!A$2:J$1522,10,FALSE))</f>
        <v>5920.3707602180002</v>
      </c>
      <c r="T5226">
        <f>IF(P5226=P5225,R5226+T5225,R5226)</f>
        <v>29146.680060218001</v>
      </c>
      <c r="U5226">
        <f>IF(P5226=P5225,1+U5225,1)</f>
        <v>1</v>
      </c>
      <c r="V5226" t="str">
        <f t="shared" si="81"/>
        <v/>
      </c>
      <c r="W5226" t="str">
        <f>IF(V5226="","",IF(ABS(V5226-R5226)&gt;W$1,ABS(V5226-R5226),""))</f>
        <v/>
      </c>
      <c r="X5226" t="str">
        <f>Y5226&amp;"-"&amp;Z5226&amp;"-"&amp;AC5226&amp;"-"&amp;AD5226&amp;"-"&amp;AG5226</f>
        <v>15.5-f-A-1-2.5</v>
      </c>
      <c r="Y5226">
        <f>F5226</f>
        <v>15.5</v>
      </c>
      <c r="Z5226" s="2" t="str">
        <f>G5226</f>
        <v>f</v>
      </c>
      <c r="AA5226">
        <f>_xlfn.IFNA(VLOOKUP(X5226,'duo-out'!A$2:Q$5000,5,FALSE),E5226+10*(H5226-1)+1+_xlfn.IFNA(VLOOKUP(D5226,states!A$2:C$10,3,FALSE),1))</f>
        <v>252</v>
      </c>
      <c r="AB5226" t="str">
        <f>IF(V5226="","",V5226)</f>
        <v/>
      </c>
      <c r="AC5226" s="2" t="str">
        <f>_xlfn.IFNA(VLOOKUP(D5226,states!A$2:C$10,2,FALSE),"XX")</f>
        <v>A</v>
      </c>
      <c r="AD5226">
        <f>E5226</f>
        <v>1</v>
      </c>
      <c r="AE5226">
        <f>_xlfn.IFNA(VLOOKUP(D5226,states!A$2:D$10,4,FALSE),0)</f>
        <v>2</v>
      </c>
      <c r="AF5226">
        <v>0.5</v>
      </c>
      <c r="AG5226">
        <f>IF(AE5226=0,AF5226,IF(AE5226=1,IF(F5226=0.5,0.5,IF(H5226=1,0.5,1.5)),IF(F5226=0.5,0.5,IF(H5226=1,2.5,1.5))))</f>
        <v>2.5</v>
      </c>
      <c r="AH5226" s="7">
        <f>IF(AC5226="XX",0,1/C5226^(1/5)*IF(E5226=0,100,1)/(E5226+1)^(1/4))</f>
        <v>1.9566615327574013</v>
      </c>
    </row>
    <row r="5227" spans="1:34">
      <c r="A5227">
        <v>3487</v>
      </c>
      <c r="B5227" s="1">
        <v>23624.621500000001</v>
      </c>
      <c r="C5227" s="6">
        <v>1.4659999999999999E-2</v>
      </c>
      <c r="D5227" t="s">
        <v>3</v>
      </c>
      <c r="E5227">
        <v>1</v>
      </c>
      <c r="F5227">
        <v>15.5</v>
      </c>
      <c r="G5227" t="s">
        <v>2</v>
      </c>
      <c r="H5227">
        <v>1</v>
      </c>
      <c r="I5227" t="s">
        <v>0</v>
      </c>
      <c r="J5227">
        <v>1</v>
      </c>
      <c r="K5227">
        <v>14.5</v>
      </c>
      <c r="L5227" t="s">
        <v>2</v>
      </c>
      <c r="M5227">
        <v>1</v>
      </c>
      <c r="N5227" t="s">
        <v>3543</v>
      </c>
      <c r="O5227">
        <v>1</v>
      </c>
      <c r="P5227" t="str">
        <f>D5227&amp;"-"&amp;F5227&amp;"-"&amp;G5227&amp;"-"&amp;E5227&amp;"-"&amp;H5227</f>
        <v>A2Delta-15.5-f-1-1</v>
      </c>
      <c r="Q5227" t="str">
        <f>I5227&amp;"-"&amp;K5227&amp;"-"&amp;L5227&amp;"-"&amp;J5227&amp;"-"&amp;M5227</f>
        <v>X2Pi-14.5-f-1-1</v>
      </c>
      <c r="R5227">
        <f>B5227+S5227</f>
        <v>29146.695333526</v>
      </c>
      <c r="S5227">
        <f>_xlfn.IFNA(VLOOKUP(Q5227,'MARVEL-X'!A$2:I$1400,7,FALSE),VLOOKUP(Q5227,MARVEL!A$2:J$1522,10,FALSE))</f>
        <v>5522.0738335260003</v>
      </c>
      <c r="T5227">
        <f>IF(P5227=P5226,R5227+T5226,R5227)</f>
        <v>58293.375393744005</v>
      </c>
      <c r="U5227">
        <f>IF(P5227=P5226,1+U5226,1)</f>
        <v>2</v>
      </c>
      <c r="V5227" t="str">
        <f t="shared" si="81"/>
        <v/>
      </c>
      <c r="W5227" t="str">
        <f>IF(V5227="","",IF(ABS(V5227-R5227)&gt;W$1,ABS(V5227-R5227),""))</f>
        <v/>
      </c>
      <c r="X5227" t="str">
        <f>Y5227&amp;"-"&amp;Z5227&amp;"-"&amp;AC5227&amp;"-"&amp;AD5227&amp;"-"&amp;AG5227</f>
        <v>15.5-f-A-1-2.5</v>
      </c>
      <c r="Y5227">
        <f>F5227</f>
        <v>15.5</v>
      </c>
      <c r="Z5227" s="2" t="str">
        <f>G5227</f>
        <v>f</v>
      </c>
      <c r="AA5227">
        <f>_xlfn.IFNA(VLOOKUP(X5227,'duo-out'!A$2:Q$5000,5,FALSE),E5227+10*(H5227-1)+1+_xlfn.IFNA(VLOOKUP(D5227,states!A$2:C$10,3,FALSE),1))</f>
        <v>252</v>
      </c>
      <c r="AB5227" t="str">
        <f>IF(V5227="","",V5227)</f>
        <v/>
      </c>
      <c r="AC5227" s="2" t="str">
        <f>_xlfn.IFNA(VLOOKUP(D5227,states!A$2:C$10,2,FALSE),"XX")</f>
        <v>A</v>
      </c>
      <c r="AD5227">
        <f>E5227</f>
        <v>1</v>
      </c>
      <c r="AE5227">
        <f>_xlfn.IFNA(VLOOKUP(D5227,states!A$2:D$10,4,FALSE),0)</f>
        <v>2</v>
      </c>
      <c r="AF5227">
        <v>0.5</v>
      </c>
      <c r="AG5227">
        <f>IF(AE5227=0,AF5227,IF(AE5227=1,IF(F5227=0.5,0.5,IF(H5227=1,0.5,1.5)),IF(F5227=0.5,0.5,IF(H5227=1,2.5,1.5))))</f>
        <v>2.5</v>
      </c>
      <c r="AH5227" s="7">
        <f>IF(AC5227="XX",0,1/C5227^(1/5)*IF(E5227=0,100,1)/(E5227+1)^(1/4))</f>
        <v>1.9566615327574013</v>
      </c>
    </row>
    <row r="5228" spans="1:34">
      <c r="A5228">
        <v>5528</v>
      </c>
      <c r="B5228" s="1">
        <v>23226.271000000001</v>
      </c>
      <c r="C5228" s="6">
        <v>0.05</v>
      </c>
      <c r="D5228" t="s">
        <v>3</v>
      </c>
      <c r="E5228">
        <v>1</v>
      </c>
      <c r="F5228">
        <v>15.5</v>
      </c>
      <c r="G5228" t="s">
        <v>2</v>
      </c>
      <c r="H5228">
        <v>1</v>
      </c>
      <c r="I5228" t="s">
        <v>0</v>
      </c>
      <c r="J5228">
        <v>1</v>
      </c>
      <c r="K5228">
        <v>15.5</v>
      </c>
      <c r="L5228" t="s">
        <v>1</v>
      </c>
      <c r="M5228">
        <v>1</v>
      </c>
      <c r="N5228" t="s">
        <v>5584</v>
      </c>
      <c r="O5228">
        <v>1</v>
      </c>
      <c r="P5228" t="str">
        <f>D5228&amp;"-"&amp;F5228&amp;"-"&amp;G5228&amp;"-"&amp;E5228&amp;"-"&amp;H5228</f>
        <v>A2Delta-15.5-f-1-1</v>
      </c>
      <c r="Q5228" t="str">
        <f>I5228&amp;"-"&amp;K5228&amp;"-"&amp;L5228&amp;"-"&amp;J5228&amp;"-"&amp;M5228</f>
        <v>X2Pi-15.5-e-1-1</v>
      </c>
      <c r="R5228">
        <f>B5228+S5228</f>
        <v>29146.641760218001</v>
      </c>
      <c r="S5228">
        <f>_xlfn.IFNA(VLOOKUP(Q5228,'MARVEL-X'!A$2:I$1400,7,FALSE),VLOOKUP(Q5228,MARVEL!A$2:J$1522,10,FALSE))</f>
        <v>5920.3707602180002</v>
      </c>
      <c r="T5228">
        <f>IF(P5228=P5227,R5228+T5227,R5228)</f>
        <v>87440.017153962006</v>
      </c>
      <c r="U5228">
        <f>IF(P5228=P5227,1+U5227,1)</f>
        <v>3</v>
      </c>
      <c r="V5228" t="str">
        <f t="shared" si="81"/>
        <v/>
      </c>
      <c r="W5228" t="str">
        <f>IF(V5228="","",IF(ABS(V5228-R5228)&gt;W$1,ABS(V5228-R5228),""))</f>
        <v/>
      </c>
      <c r="X5228" t="str">
        <f>Y5228&amp;"-"&amp;Z5228&amp;"-"&amp;AC5228&amp;"-"&amp;AD5228&amp;"-"&amp;AG5228</f>
        <v>15.5-f-A-1-2.5</v>
      </c>
      <c r="Y5228">
        <f>F5228</f>
        <v>15.5</v>
      </c>
      <c r="Z5228" s="2" t="str">
        <f>G5228</f>
        <v>f</v>
      </c>
      <c r="AA5228">
        <f>_xlfn.IFNA(VLOOKUP(X5228,'duo-out'!A$2:Q$5000,5,FALSE),E5228+10*(H5228-1)+1+_xlfn.IFNA(VLOOKUP(D5228,states!A$2:C$10,3,FALSE),1))</f>
        <v>252</v>
      </c>
      <c r="AB5228" t="str">
        <f>IF(V5228="","",V5228)</f>
        <v/>
      </c>
      <c r="AC5228" s="2" t="str">
        <f>_xlfn.IFNA(VLOOKUP(D5228,states!A$2:C$10,2,FALSE),"XX")</f>
        <v>A</v>
      </c>
      <c r="AD5228">
        <f>E5228</f>
        <v>1</v>
      </c>
      <c r="AE5228">
        <f>_xlfn.IFNA(VLOOKUP(D5228,states!A$2:D$10,4,FALSE),0)</f>
        <v>2</v>
      </c>
      <c r="AF5228">
        <v>0.5</v>
      </c>
      <c r="AG5228">
        <f>IF(AE5228=0,AF5228,IF(AE5228=1,IF(F5228=0.5,0.5,IF(H5228=1,0.5,1.5)),IF(F5228=0.5,0.5,IF(H5228=1,2.5,1.5))))</f>
        <v>2.5</v>
      </c>
      <c r="AH5228" s="7">
        <f>IF(AC5228="XX",0,1/C5228^(1/5)*IF(E5228=0,100,1)/(E5228+1)^(1/4))</f>
        <v>1.5309059120638666</v>
      </c>
    </row>
    <row r="5229" spans="1:34">
      <c r="A5229">
        <v>5512</v>
      </c>
      <c r="B5229" s="1">
        <v>23624.618999999999</v>
      </c>
      <c r="C5229" s="6">
        <v>0.05</v>
      </c>
      <c r="D5229" t="s">
        <v>3</v>
      </c>
      <c r="E5229">
        <v>1</v>
      </c>
      <c r="F5229">
        <v>15.5</v>
      </c>
      <c r="G5229" t="s">
        <v>2</v>
      </c>
      <c r="H5229">
        <v>1</v>
      </c>
      <c r="I5229" t="s">
        <v>0</v>
      </c>
      <c r="J5229">
        <v>1</v>
      </c>
      <c r="K5229">
        <v>14.5</v>
      </c>
      <c r="L5229" t="s">
        <v>2</v>
      </c>
      <c r="M5229">
        <v>1</v>
      </c>
      <c r="N5229" t="s">
        <v>5568</v>
      </c>
      <c r="O5229">
        <v>1</v>
      </c>
      <c r="P5229" t="str">
        <f>D5229&amp;"-"&amp;F5229&amp;"-"&amp;G5229&amp;"-"&amp;E5229&amp;"-"&amp;H5229</f>
        <v>A2Delta-15.5-f-1-1</v>
      </c>
      <c r="Q5229" t="str">
        <f>I5229&amp;"-"&amp;K5229&amp;"-"&amp;L5229&amp;"-"&amp;J5229&amp;"-"&amp;M5229</f>
        <v>X2Pi-14.5-f-1-1</v>
      </c>
      <c r="R5229">
        <f>B5229+S5229</f>
        <v>29146.692833525998</v>
      </c>
      <c r="S5229">
        <f>_xlfn.IFNA(VLOOKUP(Q5229,'MARVEL-X'!A$2:I$1400,7,FALSE),VLOOKUP(Q5229,MARVEL!A$2:J$1522,10,FALSE))</f>
        <v>5522.0738335260003</v>
      </c>
      <c r="T5229">
        <f>IF(P5229=P5228,R5229+T5228,R5229)</f>
        <v>116586.70998748801</v>
      </c>
      <c r="U5229">
        <f>IF(P5229=P5228,1+U5228,1)</f>
        <v>4</v>
      </c>
      <c r="V5229" t="str">
        <f t="shared" si="81"/>
        <v/>
      </c>
      <c r="W5229" t="str">
        <f>IF(V5229="","",IF(ABS(V5229-R5229)&gt;W$1,ABS(V5229-R5229),""))</f>
        <v/>
      </c>
      <c r="X5229" t="str">
        <f>Y5229&amp;"-"&amp;Z5229&amp;"-"&amp;AC5229&amp;"-"&amp;AD5229&amp;"-"&amp;AG5229</f>
        <v>15.5-f-A-1-2.5</v>
      </c>
      <c r="Y5229">
        <f>F5229</f>
        <v>15.5</v>
      </c>
      <c r="Z5229" s="2" t="str">
        <f>G5229</f>
        <v>f</v>
      </c>
      <c r="AA5229">
        <f>_xlfn.IFNA(VLOOKUP(X5229,'duo-out'!A$2:Q$5000,5,FALSE),E5229+10*(H5229-1)+1+_xlfn.IFNA(VLOOKUP(D5229,states!A$2:C$10,3,FALSE),1))</f>
        <v>252</v>
      </c>
      <c r="AB5229" t="str">
        <f>IF(V5229="","",V5229)</f>
        <v/>
      </c>
      <c r="AC5229" s="2" t="str">
        <f>_xlfn.IFNA(VLOOKUP(D5229,states!A$2:C$10,2,FALSE),"XX")</f>
        <v>A</v>
      </c>
      <c r="AD5229">
        <f>E5229</f>
        <v>1</v>
      </c>
      <c r="AE5229">
        <f>_xlfn.IFNA(VLOOKUP(D5229,states!A$2:D$10,4,FALSE),0)</f>
        <v>2</v>
      </c>
      <c r="AF5229">
        <v>0.5</v>
      </c>
      <c r="AG5229">
        <f>IF(AE5229=0,AF5229,IF(AE5229=1,IF(F5229=0.5,0.5,IF(H5229=1,0.5,1.5)),IF(F5229=0.5,0.5,IF(H5229=1,2.5,1.5))))</f>
        <v>2.5</v>
      </c>
      <c r="AH5229" s="7">
        <f>IF(AC5229="XX",0,1/C5229^(1/5)*IF(E5229=0,100,1)/(E5229+1)^(1/4))</f>
        <v>1.5309059120638666</v>
      </c>
    </row>
    <row r="5230" spans="1:34">
      <c r="A5230">
        <v>1036</v>
      </c>
      <c r="B5230" s="1">
        <v>22820.27</v>
      </c>
      <c r="C5230" s="6">
        <v>0.1454</v>
      </c>
      <c r="D5230" t="s">
        <v>3</v>
      </c>
      <c r="E5230">
        <v>1</v>
      </c>
      <c r="F5230">
        <v>15.5</v>
      </c>
      <c r="G5230" t="s">
        <v>2</v>
      </c>
      <c r="H5230">
        <v>1</v>
      </c>
      <c r="I5230" t="s">
        <v>0</v>
      </c>
      <c r="J5230">
        <v>1</v>
      </c>
      <c r="K5230">
        <v>16.5</v>
      </c>
      <c r="L5230" t="s">
        <v>2</v>
      </c>
      <c r="M5230">
        <v>1</v>
      </c>
      <c r="N5230" t="s">
        <v>1092</v>
      </c>
      <c r="O5230">
        <v>1</v>
      </c>
      <c r="P5230" t="str">
        <f>D5230&amp;"-"&amp;F5230&amp;"-"&amp;G5230&amp;"-"&amp;E5230&amp;"-"&amp;H5230</f>
        <v>A2Delta-15.5-f-1-1</v>
      </c>
      <c r="Q5230" t="str">
        <f>I5230&amp;"-"&amp;K5230&amp;"-"&amp;L5230&amp;"-"&amp;J5230&amp;"-"&amp;M5230</f>
        <v>X2Pi-16.5-f-1-1</v>
      </c>
      <c r="R5230">
        <f>B5230+S5230</f>
        <v>29146.546833519998</v>
      </c>
      <c r="S5230">
        <f>_xlfn.IFNA(VLOOKUP(Q5230,'MARVEL-X'!A$2:I$1400,7,FALSE),VLOOKUP(Q5230,MARVEL!A$2:J$1522,10,FALSE))</f>
        <v>6326.2768335199999</v>
      </c>
      <c r="T5230">
        <f>IF(P5230=P5229,R5230+T5229,R5230)</f>
        <v>145733.25682100799</v>
      </c>
      <c r="U5230">
        <f>IF(P5230=P5229,1+U5229,1)</f>
        <v>5</v>
      </c>
      <c r="V5230" t="str">
        <f t="shared" si="81"/>
        <v/>
      </c>
      <c r="W5230" t="str">
        <f>IF(V5230="","",IF(ABS(V5230-R5230)&gt;W$1,ABS(V5230-R5230),""))</f>
        <v/>
      </c>
      <c r="X5230" t="str">
        <f>Y5230&amp;"-"&amp;Z5230&amp;"-"&amp;AC5230&amp;"-"&amp;AD5230&amp;"-"&amp;AG5230</f>
        <v>15.5-f-A-1-2.5</v>
      </c>
      <c r="Y5230">
        <f>F5230</f>
        <v>15.5</v>
      </c>
      <c r="Z5230" s="2" t="str">
        <f>G5230</f>
        <v>f</v>
      </c>
      <c r="AA5230">
        <f>_xlfn.IFNA(VLOOKUP(X5230,'duo-out'!A$2:Q$5000,5,FALSE),E5230+10*(H5230-1)+1+_xlfn.IFNA(VLOOKUP(D5230,states!A$2:C$10,3,FALSE),1))</f>
        <v>252</v>
      </c>
      <c r="AB5230" t="str">
        <f>IF(V5230="","",V5230)</f>
        <v/>
      </c>
      <c r="AC5230" s="2" t="str">
        <f>_xlfn.IFNA(VLOOKUP(D5230,states!A$2:C$10,2,FALSE),"XX")</f>
        <v>A</v>
      </c>
      <c r="AD5230">
        <f>E5230</f>
        <v>1</v>
      </c>
      <c r="AE5230">
        <f>_xlfn.IFNA(VLOOKUP(D5230,states!A$2:D$10,4,FALSE),0)</f>
        <v>2</v>
      </c>
      <c r="AF5230">
        <v>0.5</v>
      </c>
      <c r="AG5230">
        <f>IF(AE5230=0,AF5230,IF(AE5230=1,IF(F5230=0.5,0.5,IF(H5230=1,0.5,1.5)),IF(F5230=0.5,0.5,IF(H5230=1,2.5,1.5))))</f>
        <v>2.5</v>
      </c>
      <c r="AH5230" s="7">
        <f>IF(AC5230="XX",0,1/C5230^(1/5)*IF(E5230=0,100,1)/(E5230+1)^(1/4))</f>
        <v>1.2366010752170273</v>
      </c>
    </row>
    <row r="5231" spans="1:34">
      <c r="A5231">
        <v>971</v>
      </c>
      <c r="B5231" s="1">
        <v>23226.26</v>
      </c>
      <c r="C5231" s="6">
        <v>6.003E-2</v>
      </c>
      <c r="D5231" t="s">
        <v>3</v>
      </c>
      <c r="E5231">
        <v>1</v>
      </c>
      <c r="F5231">
        <v>15.5</v>
      </c>
      <c r="G5231" t="s">
        <v>2</v>
      </c>
      <c r="H5231">
        <v>1</v>
      </c>
      <c r="I5231" t="s">
        <v>0</v>
      </c>
      <c r="J5231">
        <v>1</v>
      </c>
      <c r="K5231">
        <v>15.5</v>
      </c>
      <c r="L5231" t="s">
        <v>1</v>
      </c>
      <c r="M5231">
        <v>1</v>
      </c>
      <c r="N5231" t="s">
        <v>1027</v>
      </c>
      <c r="O5231">
        <v>1</v>
      </c>
      <c r="P5231" t="str">
        <f>D5231&amp;"-"&amp;F5231&amp;"-"&amp;G5231&amp;"-"&amp;E5231&amp;"-"&amp;H5231</f>
        <v>A2Delta-15.5-f-1-1</v>
      </c>
      <c r="Q5231" t="str">
        <f>I5231&amp;"-"&amp;K5231&amp;"-"&amp;L5231&amp;"-"&amp;J5231&amp;"-"&amp;M5231</f>
        <v>X2Pi-15.5-e-1-1</v>
      </c>
      <c r="R5231">
        <f>B5231+S5231</f>
        <v>29146.630760217999</v>
      </c>
      <c r="S5231">
        <f>_xlfn.IFNA(VLOOKUP(Q5231,'MARVEL-X'!A$2:I$1400,7,FALSE),VLOOKUP(Q5231,MARVEL!A$2:J$1522,10,FALSE))</f>
        <v>5920.3707602180002</v>
      </c>
      <c r="T5231">
        <f>IF(P5231=P5230,R5231+T5230,R5231)</f>
        <v>174879.88758122598</v>
      </c>
      <c r="U5231">
        <f>IF(P5231=P5230,1+U5230,1)</f>
        <v>6</v>
      </c>
      <c r="V5231" t="str">
        <f t="shared" si="81"/>
        <v/>
      </c>
      <c r="W5231" t="str">
        <f>IF(V5231="","",IF(ABS(V5231-R5231)&gt;W$1,ABS(V5231-R5231),""))</f>
        <v/>
      </c>
      <c r="X5231" t="str">
        <f>Y5231&amp;"-"&amp;Z5231&amp;"-"&amp;AC5231&amp;"-"&amp;AD5231&amp;"-"&amp;AG5231</f>
        <v>15.5-f-A-1-2.5</v>
      </c>
      <c r="Y5231">
        <f>F5231</f>
        <v>15.5</v>
      </c>
      <c r="Z5231" s="2" t="str">
        <f>G5231</f>
        <v>f</v>
      </c>
      <c r="AA5231">
        <f>_xlfn.IFNA(VLOOKUP(X5231,'duo-out'!A$2:Q$5000,5,FALSE),E5231+10*(H5231-1)+1+_xlfn.IFNA(VLOOKUP(D5231,states!A$2:C$10,3,FALSE),1))</f>
        <v>252</v>
      </c>
      <c r="AB5231" t="str">
        <f>IF(V5231="","",V5231)</f>
        <v/>
      </c>
      <c r="AC5231" s="2" t="str">
        <f>_xlfn.IFNA(VLOOKUP(D5231,states!A$2:C$10,2,FALSE),"XX")</f>
        <v>A</v>
      </c>
      <c r="AD5231">
        <f>E5231</f>
        <v>1</v>
      </c>
      <c r="AE5231">
        <f>_xlfn.IFNA(VLOOKUP(D5231,states!A$2:D$10,4,FALSE),0)</f>
        <v>2</v>
      </c>
      <c r="AF5231">
        <v>0.5</v>
      </c>
      <c r="AG5231">
        <f>IF(AE5231=0,AF5231,IF(AE5231=1,IF(F5231=0.5,0.5,IF(H5231=1,0.5,1.5)),IF(F5231=0.5,0.5,IF(H5231=1,2.5,1.5))))</f>
        <v>2.5</v>
      </c>
      <c r="AH5231" s="7">
        <f>IF(AC5231="XX",0,1/C5231^(1/5)*IF(E5231=0,100,1)/(E5231+1)^(1/4))</f>
        <v>1.4759404402112206</v>
      </c>
    </row>
    <row r="5232" spans="1:34">
      <c r="A5232">
        <v>948</v>
      </c>
      <c r="B5232" s="1">
        <v>23624.66</v>
      </c>
      <c r="C5232" s="6">
        <v>5.7049999999999997E-2</v>
      </c>
      <c r="D5232" t="s">
        <v>3</v>
      </c>
      <c r="E5232">
        <v>1</v>
      </c>
      <c r="F5232">
        <v>15.5</v>
      </c>
      <c r="G5232" t="s">
        <v>2</v>
      </c>
      <c r="H5232">
        <v>1</v>
      </c>
      <c r="I5232" t="s">
        <v>0</v>
      </c>
      <c r="J5232">
        <v>1</v>
      </c>
      <c r="K5232">
        <v>14.5</v>
      </c>
      <c r="L5232" t="s">
        <v>2</v>
      </c>
      <c r="M5232">
        <v>1</v>
      </c>
      <c r="N5232" t="s">
        <v>1004</v>
      </c>
      <c r="O5232">
        <v>1</v>
      </c>
      <c r="P5232" t="str">
        <f>D5232&amp;"-"&amp;F5232&amp;"-"&amp;G5232&amp;"-"&amp;E5232&amp;"-"&amp;H5232</f>
        <v>A2Delta-15.5-f-1-1</v>
      </c>
      <c r="Q5232" t="str">
        <f>I5232&amp;"-"&amp;K5232&amp;"-"&amp;L5232&amp;"-"&amp;J5232&amp;"-"&amp;M5232</f>
        <v>X2Pi-14.5-f-1-1</v>
      </c>
      <c r="R5232">
        <f>B5232+S5232</f>
        <v>29146.733833525999</v>
      </c>
      <c r="S5232">
        <f>_xlfn.IFNA(VLOOKUP(Q5232,'MARVEL-X'!A$2:I$1400,7,FALSE),VLOOKUP(Q5232,MARVEL!A$2:J$1522,10,FALSE))</f>
        <v>5522.0738335260003</v>
      </c>
      <c r="T5232">
        <f>IF(P5232=P5231,R5232+T5231,R5232)</f>
        <v>204026.62141475198</v>
      </c>
      <c r="U5232">
        <f>IF(P5232=P5231,1+U5231,1)</f>
        <v>7</v>
      </c>
      <c r="V5232">
        <f t="shared" si="81"/>
        <v>29146.660202107425</v>
      </c>
      <c r="W5232">
        <f>IF(V5232="","",IF(ABS(V5232-R5232)&gt;W$1,ABS(V5232-R5232),""))</f>
        <v>7.3631418574223062E-2</v>
      </c>
      <c r="X5232" t="str">
        <f>Y5232&amp;"-"&amp;Z5232&amp;"-"&amp;AC5232&amp;"-"&amp;AD5232&amp;"-"&amp;AG5232</f>
        <v>15.5-f-A-1-2.5</v>
      </c>
      <c r="Y5232">
        <f>F5232</f>
        <v>15.5</v>
      </c>
      <c r="Z5232" s="2" t="str">
        <f>G5232</f>
        <v>f</v>
      </c>
      <c r="AA5232">
        <f>_xlfn.IFNA(VLOOKUP(X5232,'duo-out'!A$2:Q$5000,5,FALSE),E5232+10*(H5232-1)+1+_xlfn.IFNA(VLOOKUP(D5232,states!A$2:C$10,3,FALSE),1))</f>
        <v>252</v>
      </c>
      <c r="AB5232">
        <f>IF(V5232="","",V5232)</f>
        <v>29146.660202107425</v>
      </c>
      <c r="AC5232" s="2" t="str">
        <f>_xlfn.IFNA(VLOOKUP(D5232,states!A$2:C$10,2,FALSE),"XX")</f>
        <v>A</v>
      </c>
      <c r="AD5232">
        <f>E5232</f>
        <v>1</v>
      </c>
      <c r="AE5232">
        <f>_xlfn.IFNA(VLOOKUP(D5232,states!A$2:D$10,4,FALSE),0)</f>
        <v>2</v>
      </c>
      <c r="AF5232">
        <v>0.5</v>
      </c>
      <c r="AG5232">
        <f>IF(AE5232=0,AF5232,IF(AE5232=1,IF(F5232=0.5,0.5,IF(H5232=1,0.5,1.5)),IF(F5232=0.5,0.5,IF(H5232=1,2.5,1.5))))</f>
        <v>2.5</v>
      </c>
      <c r="AH5232" s="7">
        <f>IF(AC5232="XX",0,1/C5232^(1/5)*IF(E5232=0,100,1)/(E5232+1)^(1/4))</f>
        <v>1.4910471306767115</v>
      </c>
    </row>
    <row r="5233" spans="1:34">
      <c r="A5233">
        <v>3614</v>
      </c>
      <c r="B5233" s="1">
        <v>23240.000599999999</v>
      </c>
      <c r="C5233" s="6">
        <v>7.5430000000000002E-3</v>
      </c>
      <c r="D5233" t="s">
        <v>3</v>
      </c>
      <c r="E5233">
        <v>1</v>
      </c>
      <c r="F5233">
        <v>15.5</v>
      </c>
      <c r="G5233" t="s">
        <v>2</v>
      </c>
      <c r="H5233">
        <v>2</v>
      </c>
      <c r="I5233" t="s">
        <v>0</v>
      </c>
      <c r="J5233">
        <v>1</v>
      </c>
      <c r="K5233">
        <v>15.5</v>
      </c>
      <c r="L5233" t="s">
        <v>1</v>
      </c>
      <c r="M5233">
        <v>2</v>
      </c>
      <c r="N5233" t="s">
        <v>3670</v>
      </c>
      <c r="O5233">
        <v>1</v>
      </c>
      <c r="P5233" t="str">
        <f>D5233&amp;"-"&amp;F5233&amp;"-"&amp;G5233&amp;"-"&amp;E5233&amp;"-"&amp;H5233</f>
        <v>A2Delta-15.5-f-1-2</v>
      </c>
      <c r="Q5233" t="str">
        <f>I5233&amp;"-"&amp;K5233&amp;"-"&amp;L5233&amp;"-"&amp;J5233&amp;"-"&amp;M5233</f>
        <v>X2Pi-15.5-e-1-2</v>
      </c>
      <c r="R5233">
        <f>B5233+S5233</f>
        <v>29565.612320656001</v>
      </c>
      <c r="S5233">
        <f>_xlfn.IFNA(VLOOKUP(Q5233,'MARVEL-X'!A$2:I$1400,7,FALSE),VLOOKUP(Q5233,MARVEL!A$2:J$1522,10,FALSE))</f>
        <v>6325.6117206560002</v>
      </c>
      <c r="T5233">
        <f>IF(P5233=P5232,R5233+T5232,R5233)</f>
        <v>29565.612320656001</v>
      </c>
      <c r="U5233">
        <f>IF(P5233=P5232,1+U5232,1)</f>
        <v>1</v>
      </c>
      <c r="V5233" t="str">
        <f t="shared" si="81"/>
        <v/>
      </c>
      <c r="W5233" t="str">
        <f>IF(V5233="","",IF(ABS(V5233-R5233)&gt;W$1,ABS(V5233-R5233),""))</f>
        <v/>
      </c>
      <c r="X5233" t="str">
        <f>Y5233&amp;"-"&amp;Z5233&amp;"-"&amp;AC5233&amp;"-"&amp;AD5233&amp;"-"&amp;AG5233</f>
        <v>15.5-f-A-1-1.5</v>
      </c>
      <c r="Y5233">
        <f>F5233</f>
        <v>15.5</v>
      </c>
      <c r="Z5233" s="2" t="str">
        <f>G5233</f>
        <v>f</v>
      </c>
      <c r="AA5233">
        <f>_xlfn.IFNA(VLOOKUP(X5233,'duo-out'!A$2:Q$5000,5,FALSE),E5233+10*(H5233-1)+1+_xlfn.IFNA(VLOOKUP(D5233,states!A$2:C$10,3,FALSE),1))</f>
        <v>262</v>
      </c>
      <c r="AB5233" t="str">
        <f>IF(V5233="","",V5233)</f>
        <v/>
      </c>
      <c r="AC5233" s="2" t="str">
        <f>_xlfn.IFNA(VLOOKUP(D5233,states!A$2:C$10,2,FALSE),"XX")</f>
        <v>A</v>
      </c>
      <c r="AD5233">
        <f>E5233</f>
        <v>1</v>
      </c>
      <c r="AE5233">
        <f>_xlfn.IFNA(VLOOKUP(D5233,states!A$2:D$10,4,FALSE),0)</f>
        <v>2</v>
      </c>
      <c r="AF5233">
        <v>0.5</v>
      </c>
      <c r="AG5233">
        <f>IF(AE5233=0,AF5233,IF(AE5233=1,IF(F5233=0.5,0.5,IF(H5233=1,0.5,1.5)),IF(F5233=0.5,0.5,IF(H5233=1,2.5,1.5))))</f>
        <v>1.5</v>
      </c>
      <c r="AH5233" s="7">
        <f>IF(AC5233="XX",0,1/C5233^(1/5)*IF(E5233=0,100,1)/(E5233+1)^(1/4))</f>
        <v>2.2347743577821388</v>
      </c>
    </row>
    <row r="5234" spans="1:34">
      <c r="A5234">
        <v>3573</v>
      </c>
      <c r="B5234" s="1">
        <v>23645.505300000001</v>
      </c>
      <c r="C5234" s="6">
        <v>7.5430000000000002E-3</v>
      </c>
      <c r="D5234" t="s">
        <v>3</v>
      </c>
      <c r="E5234">
        <v>1</v>
      </c>
      <c r="F5234">
        <v>15.5</v>
      </c>
      <c r="G5234" t="s">
        <v>2</v>
      </c>
      <c r="H5234">
        <v>2</v>
      </c>
      <c r="I5234" t="s">
        <v>0</v>
      </c>
      <c r="J5234">
        <v>1</v>
      </c>
      <c r="K5234">
        <v>14.5</v>
      </c>
      <c r="L5234" t="s">
        <v>2</v>
      </c>
      <c r="M5234">
        <v>2</v>
      </c>
      <c r="N5234" t="s">
        <v>3629</v>
      </c>
      <c r="O5234">
        <v>1</v>
      </c>
      <c r="P5234" t="str">
        <f>D5234&amp;"-"&amp;F5234&amp;"-"&amp;G5234&amp;"-"&amp;E5234&amp;"-"&amp;H5234</f>
        <v>A2Delta-15.5-f-1-2</v>
      </c>
      <c r="Q5234" t="str">
        <f>I5234&amp;"-"&amp;K5234&amp;"-"&amp;L5234&amp;"-"&amp;J5234&amp;"-"&amp;M5234</f>
        <v>X2Pi-14.5-f-1-2</v>
      </c>
      <c r="R5234">
        <f>B5234+S5234</f>
        <v>29565.621735786</v>
      </c>
      <c r="S5234">
        <f>_xlfn.IFNA(VLOOKUP(Q5234,'MARVEL-X'!A$2:I$1400,7,FALSE),VLOOKUP(Q5234,MARVEL!A$2:J$1522,10,FALSE))</f>
        <v>5920.1164357859998</v>
      </c>
      <c r="T5234">
        <f>IF(P5234=P5233,R5234+T5233,R5234)</f>
        <v>59131.234056442001</v>
      </c>
      <c r="U5234">
        <f>IF(P5234=P5233,1+U5233,1)</f>
        <v>2</v>
      </c>
      <c r="V5234" t="str">
        <f t="shared" si="81"/>
        <v/>
      </c>
      <c r="W5234" t="str">
        <f>IF(V5234="","",IF(ABS(V5234-R5234)&gt;W$1,ABS(V5234-R5234),""))</f>
        <v/>
      </c>
      <c r="X5234" t="str">
        <f>Y5234&amp;"-"&amp;Z5234&amp;"-"&amp;AC5234&amp;"-"&amp;AD5234&amp;"-"&amp;AG5234</f>
        <v>15.5-f-A-1-1.5</v>
      </c>
      <c r="Y5234">
        <f>F5234</f>
        <v>15.5</v>
      </c>
      <c r="Z5234" s="2" t="str">
        <f>G5234</f>
        <v>f</v>
      </c>
      <c r="AA5234">
        <f>_xlfn.IFNA(VLOOKUP(X5234,'duo-out'!A$2:Q$5000,5,FALSE),E5234+10*(H5234-1)+1+_xlfn.IFNA(VLOOKUP(D5234,states!A$2:C$10,3,FALSE),1))</f>
        <v>262</v>
      </c>
      <c r="AB5234" t="str">
        <f>IF(V5234="","",V5234)</f>
        <v/>
      </c>
      <c r="AC5234" s="2" t="str">
        <f>_xlfn.IFNA(VLOOKUP(D5234,states!A$2:C$10,2,FALSE),"XX")</f>
        <v>A</v>
      </c>
      <c r="AD5234">
        <f>E5234</f>
        <v>1</v>
      </c>
      <c r="AE5234">
        <f>_xlfn.IFNA(VLOOKUP(D5234,states!A$2:D$10,4,FALSE),0)</f>
        <v>2</v>
      </c>
      <c r="AF5234">
        <v>0.5</v>
      </c>
      <c r="AG5234">
        <f>IF(AE5234=0,AF5234,IF(AE5234=1,IF(F5234=0.5,0.5,IF(H5234=1,0.5,1.5)),IF(F5234=0.5,0.5,IF(H5234=1,2.5,1.5))))</f>
        <v>1.5</v>
      </c>
      <c r="AH5234" s="7">
        <f>IF(AC5234="XX",0,1/C5234^(1/5)*IF(E5234=0,100,1)/(E5234+1)^(1/4))</f>
        <v>2.2347743577821388</v>
      </c>
    </row>
    <row r="5235" spans="1:34">
      <c r="A5235">
        <v>5637</v>
      </c>
      <c r="B5235" s="1">
        <v>23239.977999999999</v>
      </c>
      <c r="C5235" s="6">
        <v>0.05</v>
      </c>
      <c r="D5235" t="s">
        <v>3</v>
      </c>
      <c r="E5235">
        <v>1</v>
      </c>
      <c r="F5235">
        <v>15.5</v>
      </c>
      <c r="G5235" t="s">
        <v>2</v>
      </c>
      <c r="H5235">
        <v>2</v>
      </c>
      <c r="I5235" t="s">
        <v>0</v>
      </c>
      <c r="J5235">
        <v>1</v>
      </c>
      <c r="K5235">
        <v>15.5</v>
      </c>
      <c r="L5235" t="s">
        <v>1</v>
      </c>
      <c r="M5235">
        <v>2</v>
      </c>
      <c r="N5235" t="s">
        <v>5693</v>
      </c>
      <c r="O5235">
        <v>1</v>
      </c>
      <c r="P5235" t="str">
        <f>D5235&amp;"-"&amp;F5235&amp;"-"&amp;G5235&amp;"-"&amp;E5235&amp;"-"&amp;H5235</f>
        <v>A2Delta-15.5-f-1-2</v>
      </c>
      <c r="Q5235" t="str">
        <f>I5235&amp;"-"&amp;K5235&amp;"-"&amp;L5235&amp;"-"&amp;J5235&amp;"-"&amp;M5235</f>
        <v>X2Pi-15.5-e-1-2</v>
      </c>
      <c r="R5235">
        <f>B5235+S5235</f>
        <v>29565.589720656</v>
      </c>
      <c r="S5235">
        <f>_xlfn.IFNA(VLOOKUP(Q5235,'MARVEL-X'!A$2:I$1400,7,FALSE),VLOOKUP(Q5235,MARVEL!A$2:J$1522,10,FALSE))</f>
        <v>6325.6117206560002</v>
      </c>
      <c r="T5235">
        <f>IF(P5235=P5234,R5235+T5234,R5235)</f>
        <v>88696.823777098005</v>
      </c>
      <c r="U5235">
        <f>IF(P5235=P5234,1+U5234,1)</f>
        <v>3</v>
      </c>
      <c r="V5235" t="str">
        <f t="shared" si="81"/>
        <v/>
      </c>
      <c r="W5235" t="str">
        <f>IF(V5235="","",IF(ABS(V5235-R5235)&gt;W$1,ABS(V5235-R5235),""))</f>
        <v/>
      </c>
      <c r="X5235" t="str">
        <f>Y5235&amp;"-"&amp;Z5235&amp;"-"&amp;AC5235&amp;"-"&amp;AD5235&amp;"-"&amp;AG5235</f>
        <v>15.5-f-A-1-1.5</v>
      </c>
      <c r="Y5235">
        <f>F5235</f>
        <v>15.5</v>
      </c>
      <c r="Z5235" s="2" t="str">
        <f>G5235</f>
        <v>f</v>
      </c>
      <c r="AA5235">
        <f>_xlfn.IFNA(VLOOKUP(X5235,'duo-out'!A$2:Q$5000,5,FALSE),E5235+10*(H5235-1)+1+_xlfn.IFNA(VLOOKUP(D5235,states!A$2:C$10,3,FALSE),1))</f>
        <v>262</v>
      </c>
      <c r="AB5235" t="str">
        <f>IF(V5235="","",V5235)</f>
        <v/>
      </c>
      <c r="AC5235" s="2" t="str">
        <f>_xlfn.IFNA(VLOOKUP(D5235,states!A$2:C$10,2,FALSE),"XX")</f>
        <v>A</v>
      </c>
      <c r="AD5235">
        <f>E5235</f>
        <v>1</v>
      </c>
      <c r="AE5235">
        <f>_xlfn.IFNA(VLOOKUP(D5235,states!A$2:D$10,4,FALSE),0)</f>
        <v>2</v>
      </c>
      <c r="AF5235">
        <v>0.5</v>
      </c>
      <c r="AG5235">
        <f>IF(AE5235=0,AF5235,IF(AE5235=1,IF(F5235=0.5,0.5,IF(H5235=1,0.5,1.5)),IF(F5235=0.5,0.5,IF(H5235=1,2.5,1.5))))</f>
        <v>1.5</v>
      </c>
      <c r="AH5235" s="7">
        <f>IF(AC5235="XX",0,1/C5235^(1/5)*IF(E5235=0,100,1)/(E5235+1)^(1/4))</f>
        <v>1.5309059120638666</v>
      </c>
    </row>
    <row r="5236" spans="1:34">
      <c r="A5236">
        <v>5594</v>
      </c>
      <c r="B5236" s="1">
        <v>23645.512999999999</v>
      </c>
      <c r="C5236" s="6">
        <v>0.05</v>
      </c>
      <c r="D5236" t="s">
        <v>3</v>
      </c>
      <c r="E5236">
        <v>1</v>
      </c>
      <c r="F5236">
        <v>15.5</v>
      </c>
      <c r="G5236" t="s">
        <v>2</v>
      </c>
      <c r="H5236">
        <v>2</v>
      </c>
      <c r="I5236" t="s">
        <v>0</v>
      </c>
      <c r="J5236">
        <v>1</v>
      </c>
      <c r="K5236">
        <v>14.5</v>
      </c>
      <c r="L5236" t="s">
        <v>2</v>
      </c>
      <c r="M5236">
        <v>2</v>
      </c>
      <c r="N5236" t="s">
        <v>5650</v>
      </c>
      <c r="O5236">
        <v>1</v>
      </c>
      <c r="P5236" t="str">
        <f>D5236&amp;"-"&amp;F5236&amp;"-"&amp;G5236&amp;"-"&amp;E5236&amp;"-"&amp;H5236</f>
        <v>A2Delta-15.5-f-1-2</v>
      </c>
      <c r="Q5236" t="str">
        <f>I5236&amp;"-"&amp;K5236&amp;"-"&amp;L5236&amp;"-"&amp;J5236&amp;"-"&amp;M5236</f>
        <v>X2Pi-14.5-f-1-2</v>
      </c>
      <c r="R5236">
        <f>B5236+S5236</f>
        <v>29565.629435785999</v>
      </c>
      <c r="S5236">
        <f>_xlfn.IFNA(VLOOKUP(Q5236,'MARVEL-X'!A$2:I$1400,7,FALSE),VLOOKUP(Q5236,MARVEL!A$2:J$1522,10,FALSE))</f>
        <v>5920.1164357859998</v>
      </c>
      <c r="T5236">
        <f>IF(P5236=P5235,R5236+T5235,R5236)</f>
        <v>118262.45321288401</v>
      </c>
      <c r="U5236">
        <f>IF(P5236=P5235,1+U5235,1)</f>
        <v>4</v>
      </c>
      <c r="V5236" t="str">
        <f t="shared" si="81"/>
        <v/>
      </c>
      <c r="W5236" t="str">
        <f>IF(V5236="","",IF(ABS(V5236-R5236)&gt;W$1,ABS(V5236-R5236),""))</f>
        <v/>
      </c>
      <c r="X5236" t="str">
        <f>Y5236&amp;"-"&amp;Z5236&amp;"-"&amp;AC5236&amp;"-"&amp;AD5236&amp;"-"&amp;AG5236</f>
        <v>15.5-f-A-1-1.5</v>
      </c>
      <c r="Y5236">
        <f>F5236</f>
        <v>15.5</v>
      </c>
      <c r="Z5236" s="2" t="str">
        <f>G5236</f>
        <v>f</v>
      </c>
      <c r="AA5236">
        <f>_xlfn.IFNA(VLOOKUP(X5236,'duo-out'!A$2:Q$5000,5,FALSE),E5236+10*(H5236-1)+1+_xlfn.IFNA(VLOOKUP(D5236,states!A$2:C$10,3,FALSE),1))</f>
        <v>262</v>
      </c>
      <c r="AB5236" t="str">
        <f>IF(V5236="","",V5236)</f>
        <v/>
      </c>
      <c r="AC5236" s="2" t="str">
        <f>_xlfn.IFNA(VLOOKUP(D5236,states!A$2:C$10,2,FALSE),"XX")</f>
        <v>A</v>
      </c>
      <c r="AD5236">
        <f>E5236</f>
        <v>1</v>
      </c>
      <c r="AE5236">
        <f>_xlfn.IFNA(VLOOKUP(D5236,states!A$2:D$10,4,FALSE),0)</f>
        <v>2</v>
      </c>
      <c r="AF5236">
        <v>0.5</v>
      </c>
      <c r="AG5236">
        <f>IF(AE5236=0,AF5236,IF(AE5236=1,IF(F5236=0.5,0.5,IF(H5236=1,0.5,1.5)),IF(F5236=0.5,0.5,IF(H5236=1,2.5,1.5))))</f>
        <v>1.5</v>
      </c>
      <c r="AH5236" s="7">
        <f>IF(AC5236="XX",0,1/C5236^(1/5)*IF(E5236=0,100,1)/(E5236+1)^(1/4))</f>
        <v>1.5309059120638666</v>
      </c>
    </row>
    <row r="5237" spans="1:34">
      <c r="A5237">
        <v>1146</v>
      </c>
      <c r="B5237" s="1">
        <v>22792.92</v>
      </c>
      <c r="C5237" s="6">
        <v>7.7979999999999994E-2</v>
      </c>
      <c r="D5237" t="s">
        <v>3</v>
      </c>
      <c r="E5237">
        <v>1</v>
      </c>
      <c r="F5237">
        <v>15.5</v>
      </c>
      <c r="G5237" t="s">
        <v>2</v>
      </c>
      <c r="H5237">
        <v>2</v>
      </c>
      <c r="I5237" t="s">
        <v>0</v>
      </c>
      <c r="J5237">
        <v>1</v>
      </c>
      <c r="K5237">
        <v>16.5</v>
      </c>
      <c r="L5237" t="s">
        <v>2</v>
      </c>
      <c r="M5237">
        <v>2</v>
      </c>
      <c r="N5237" t="s">
        <v>1202</v>
      </c>
      <c r="O5237">
        <v>1</v>
      </c>
      <c r="P5237" t="str">
        <f>D5237&amp;"-"&amp;F5237&amp;"-"&amp;G5237&amp;"-"&amp;E5237&amp;"-"&amp;H5237</f>
        <v>A2Delta-15.5-f-1-2</v>
      </c>
      <c r="Q5237" t="str">
        <f>I5237&amp;"-"&amp;K5237&amp;"-"&amp;L5237&amp;"-"&amp;J5237&amp;"-"&amp;M5237</f>
        <v>X2Pi-16.5-f-1-2</v>
      </c>
      <c r="R5237">
        <f>B5237+S5237</f>
        <v>29565.536435785998</v>
      </c>
      <c r="S5237">
        <f>_xlfn.IFNA(VLOOKUP(Q5237,'MARVEL-X'!A$2:I$1400,7,FALSE),VLOOKUP(Q5237,MARVEL!A$2:J$1522,10,FALSE))</f>
        <v>6772.6164357859998</v>
      </c>
      <c r="T5237">
        <f>IF(P5237=P5236,R5237+T5236,R5237)</f>
        <v>147827.98964867002</v>
      </c>
      <c r="U5237">
        <f>IF(P5237=P5236,1+U5236,1)</f>
        <v>5</v>
      </c>
      <c r="V5237" t="str">
        <f t="shared" si="81"/>
        <v/>
      </c>
      <c r="W5237" t="str">
        <f>IF(V5237="","",IF(ABS(V5237-R5237)&gt;W$1,ABS(V5237-R5237),""))</f>
        <v/>
      </c>
      <c r="X5237" t="str">
        <f>Y5237&amp;"-"&amp;Z5237&amp;"-"&amp;AC5237&amp;"-"&amp;AD5237&amp;"-"&amp;AG5237</f>
        <v>15.5-f-A-1-1.5</v>
      </c>
      <c r="Y5237">
        <f>F5237</f>
        <v>15.5</v>
      </c>
      <c r="Z5237" s="2" t="str">
        <f>G5237</f>
        <v>f</v>
      </c>
      <c r="AA5237">
        <f>_xlfn.IFNA(VLOOKUP(X5237,'duo-out'!A$2:Q$5000,5,FALSE),E5237+10*(H5237-1)+1+_xlfn.IFNA(VLOOKUP(D5237,states!A$2:C$10,3,FALSE),1))</f>
        <v>262</v>
      </c>
      <c r="AB5237" t="str">
        <f>IF(V5237="","",V5237)</f>
        <v/>
      </c>
      <c r="AC5237" s="2" t="str">
        <f>_xlfn.IFNA(VLOOKUP(D5237,states!A$2:C$10,2,FALSE),"XX")</f>
        <v>A</v>
      </c>
      <c r="AD5237">
        <f>E5237</f>
        <v>1</v>
      </c>
      <c r="AE5237">
        <f>_xlfn.IFNA(VLOOKUP(D5237,states!A$2:D$10,4,FALSE),0)</f>
        <v>2</v>
      </c>
      <c r="AF5237">
        <v>0.5</v>
      </c>
      <c r="AG5237">
        <f>IF(AE5237=0,AF5237,IF(AE5237=1,IF(F5237=0.5,0.5,IF(H5237=1,0.5,1.5)),IF(F5237=0.5,0.5,IF(H5237=1,2.5,1.5))))</f>
        <v>1.5</v>
      </c>
      <c r="AH5237" s="7">
        <f>IF(AC5237="XX",0,1/C5237^(1/5)*IF(E5237=0,100,1)/(E5237+1)^(1/4))</f>
        <v>1.400702342368318</v>
      </c>
    </row>
    <row r="5238" spans="1:34">
      <c r="A5238">
        <v>1130</v>
      </c>
      <c r="B5238" s="1">
        <v>23239.89</v>
      </c>
      <c r="C5238" s="6">
        <v>0.1166</v>
      </c>
      <c r="D5238" t="s">
        <v>3</v>
      </c>
      <c r="E5238">
        <v>1</v>
      </c>
      <c r="F5238">
        <v>15.5</v>
      </c>
      <c r="G5238" t="s">
        <v>2</v>
      </c>
      <c r="H5238">
        <v>2</v>
      </c>
      <c r="I5238" t="s">
        <v>0</v>
      </c>
      <c r="J5238">
        <v>1</v>
      </c>
      <c r="K5238">
        <v>15.5</v>
      </c>
      <c r="L5238" t="s">
        <v>1</v>
      </c>
      <c r="M5238">
        <v>2</v>
      </c>
      <c r="N5238" t="s">
        <v>1186</v>
      </c>
      <c r="O5238">
        <v>1</v>
      </c>
      <c r="P5238" t="str">
        <f>D5238&amp;"-"&amp;F5238&amp;"-"&amp;G5238&amp;"-"&amp;E5238&amp;"-"&amp;H5238</f>
        <v>A2Delta-15.5-f-1-2</v>
      </c>
      <c r="Q5238" t="str">
        <f>I5238&amp;"-"&amp;K5238&amp;"-"&amp;L5238&amp;"-"&amp;J5238&amp;"-"&amp;M5238</f>
        <v>X2Pi-15.5-e-1-2</v>
      </c>
      <c r="R5238">
        <f>B5238+S5238</f>
        <v>29565.501720656001</v>
      </c>
      <c r="S5238">
        <f>_xlfn.IFNA(VLOOKUP(Q5238,'MARVEL-X'!A$2:I$1400,7,FALSE),VLOOKUP(Q5238,MARVEL!A$2:J$1522,10,FALSE))</f>
        <v>6325.6117206560002</v>
      </c>
      <c r="T5238">
        <f>IF(P5238=P5237,R5238+T5237,R5238)</f>
        <v>177393.49136932602</v>
      </c>
      <c r="U5238">
        <f>IF(P5238=P5237,1+U5237,1)</f>
        <v>6</v>
      </c>
      <c r="V5238" t="str">
        <f t="shared" si="81"/>
        <v/>
      </c>
      <c r="W5238" t="str">
        <f>IF(V5238="","",IF(ABS(V5238-R5238)&gt;W$1,ABS(V5238-R5238),""))</f>
        <v/>
      </c>
      <c r="X5238" t="str">
        <f>Y5238&amp;"-"&amp;Z5238&amp;"-"&amp;AC5238&amp;"-"&amp;AD5238&amp;"-"&amp;AG5238</f>
        <v>15.5-f-A-1-1.5</v>
      </c>
      <c r="Y5238">
        <f>F5238</f>
        <v>15.5</v>
      </c>
      <c r="Z5238" s="2" t="str">
        <f>G5238</f>
        <v>f</v>
      </c>
      <c r="AA5238">
        <f>_xlfn.IFNA(VLOOKUP(X5238,'duo-out'!A$2:Q$5000,5,FALSE),E5238+10*(H5238-1)+1+_xlfn.IFNA(VLOOKUP(D5238,states!A$2:C$10,3,FALSE),1))</f>
        <v>262</v>
      </c>
      <c r="AB5238" t="str">
        <f>IF(V5238="","",V5238)</f>
        <v/>
      </c>
      <c r="AC5238" s="2" t="str">
        <f>_xlfn.IFNA(VLOOKUP(D5238,states!A$2:C$10,2,FALSE),"XX")</f>
        <v>A</v>
      </c>
      <c r="AD5238">
        <f>E5238</f>
        <v>1</v>
      </c>
      <c r="AE5238">
        <f>_xlfn.IFNA(VLOOKUP(D5238,states!A$2:D$10,4,FALSE),0)</f>
        <v>2</v>
      </c>
      <c r="AF5238">
        <v>0.5</v>
      </c>
      <c r="AG5238">
        <f>IF(AE5238=0,AF5238,IF(AE5238=1,IF(F5238=0.5,0.5,IF(H5238=1,0.5,1.5)),IF(F5238=0.5,0.5,IF(H5238=1,2.5,1.5))))</f>
        <v>1.5</v>
      </c>
      <c r="AH5238" s="7">
        <f>IF(AC5238="XX",0,1/C5238^(1/5)*IF(E5238=0,100,1)/(E5238+1)^(1/4))</f>
        <v>1.2924173840664814</v>
      </c>
    </row>
    <row r="5239" spans="1:34">
      <c r="A5239">
        <v>1060</v>
      </c>
      <c r="B5239" s="1">
        <v>23645.54</v>
      </c>
      <c r="C5239" s="6">
        <v>0.05</v>
      </c>
      <c r="D5239" t="s">
        <v>3</v>
      </c>
      <c r="E5239">
        <v>1</v>
      </c>
      <c r="F5239">
        <v>15.5</v>
      </c>
      <c r="G5239" t="s">
        <v>2</v>
      </c>
      <c r="H5239">
        <v>2</v>
      </c>
      <c r="I5239" t="s">
        <v>0</v>
      </c>
      <c r="J5239">
        <v>1</v>
      </c>
      <c r="K5239">
        <v>14.5</v>
      </c>
      <c r="L5239" t="s">
        <v>2</v>
      </c>
      <c r="M5239">
        <v>2</v>
      </c>
      <c r="N5239" t="s">
        <v>1116</v>
      </c>
      <c r="O5239">
        <v>1</v>
      </c>
      <c r="P5239" t="str">
        <f>D5239&amp;"-"&amp;F5239&amp;"-"&amp;G5239&amp;"-"&amp;E5239&amp;"-"&amp;H5239</f>
        <v>A2Delta-15.5-f-1-2</v>
      </c>
      <c r="Q5239" t="str">
        <f>I5239&amp;"-"&amp;K5239&amp;"-"&amp;L5239&amp;"-"&amp;J5239&amp;"-"&amp;M5239</f>
        <v>X2Pi-14.5-f-1-2</v>
      </c>
      <c r="R5239">
        <f>B5239+S5239</f>
        <v>29565.656435786001</v>
      </c>
      <c r="S5239">
        <f>_xlfn.IFNA(VLOOKUP(Q5239,'MARVEL-X'!A$2:I$1400,7,FALSE),VLOOKUP(Q5239,MARVEL!A$2:J$1522,10,FALSE))</f>
        <v>5920.1164357859998</v>
      </c>
      <c r="T5239">
        <f>IF(P5239=P5238,R5239+T5238,R5239)</f>
        <v>206959.14780511201</v>
      </c>
      <c r="U5239">
        <f>IF(P5239=P5238,1+U5238,1)</f>
        <v>7</v>
      </c>
      <c r="V5239">
        <f t="shared" si="81"/>
        <v>29565.592543587431</v>
      </c>
      <c r="W5239">
        <f>IF(V5239="","",IF(ABS(V5239-R5239)&gt;W$1,ABS(V5239-R5239),""))</f>
        <v>6.3892198570101755E-2</v>
      </c>
      <c r="X5239" t="str">
        <f>Y5239&amp;"-"&amp;Z5239&amp;"-"&amp;AC5239&amp;"-"&amp;AD5239&amp;"-"&amp;AG5239</f>
        <v>15.5-f-A-1-1.5</v>
      </c>
      <c r="Y5239">
        <f>F5239</f>
        <v>15.5</v>
      </c>
      <c r="Z5239" s="2" t="str">
        <f>G5239</f>
        <v>f</v>
      </c>
      <c r="AA5239">
        <f>_xlfn.IFNA(VLOOKUP(X5239,'duo-out'!A$2:Q$5000,5,FALSE),E5239+10*(H5239-1)+1+_xlfn.IFNA(VLOOKUP(D5239,states!A$2:C$10,3,FALSE),1))</f>
        <v>262</v>
      </c>
      <c r="AB5239">
        <f>IF(V5239="","",V5239)</f>
        <v>29565.592543587431</v>
      </c>
      <c r="AC5239" s="2" t="str">
        <f>_xlfn.IFNA(VLOOKUP(D5239,states!A$2:C$10,2,FALSE),"XX")</f>
        <v>A</v>
      </c>
      <c r="AD5239">
        <f>E5239</f>
        <v>1</v>
      </c>
      <c r="AE5239">
        <f>_xlfn.IFNA(VLOOKUP(D5239,states!A$2:D$10,4,FALSE),0)</f>
        <v>2</v>
      </c>
      <c r="AF5239">
        <v>0.5</v>
      </c>
      <c r="AG5239">
        <f>IF(AE5239=0,AF5239,IF(AE5239=1,IF(F5239=0.5,0.5,IF(H5239=1,0.5,1.5)),IF(F5239=0.5,0.5,IF(H5239=1,2.5,1.5))))</f>
        <v>1.5</v>
      </c>
      <c r="AH5239" s="7">
        <f>IF(AC5239="XX",0,1/C5239^(1/5)*IF(E5239=0,100,1)/(E5239+1)^(1/4))</f>
        <v>1.5309059120638666</v>
      </c>
    </row>
    <row r="5240" spans="1:34">
      <c r="A5240">
        <v>1308</v>
      </c>
      <c r="B5240" s="1">
        <v>22723.29</v>
      </c>
      <c r="C5240" s="6">
        <v>0.05</v>
      </c>
      <c r="D5240" t="s">
        <v>3</v>
      </c>
      <c r="E5240">
        <v>2</v>
      </c>
      <c r="F5240">
        <v>15.5</v>
      </c>
      <c r="G5240" t="s">
        <v>2</v>
      </c>
      <c r="H5240">
        <v>1</v>
      </c>
      <c r="I5240" t="s">
        <v>0</v>
      </c>
      <c r="J5240">
        <v>2</v>
      </c>
      <c r="K5240">
        <v>16.5</v>
      </c>
      <c r="L5240" t="s">
        <v>2</v>
      </c>
      <c r="M5240">
        <v>1</v>
      </c>
      <c r="N5240" t="s">
        <v>1364</v>
      </c>
      <c r="O5240">
        <v>1</v>
      </c>
      <c r="P5240" t="str">
        <f>D5240&amp;"-"&amp;F5240&amp;"-"&amp;G5240&amp;"-"&amp;E5240&amp;"-"&amp;H5240</f>
        <v>A2Delta-15.5-f-2-1</v>
      </c>
      <c r="Q5240" t="str">
        <f>I5240&amp;"-"&amp;K5240&amp;"-"&amp;L5240&amp;"-"&amp;J5240&amp;"-"&amp;M5240</f>
        <v>X2Pi-16.5-f-2-1</v>
      </c>
      <c r="R5240">
        <f>B5240+S5240</f>
        <v>31515.102202836002</v>
      </c>
      <c r="S5240">
        <f>_xlfn.IFNA(VLOOKUP(Q5240,'MARVEL-X'!A$2:I$1400,7,FALSE),VLOOKUP(Q5240,MARVEL!A$2:J$1522,10,FALSE))</f>
        <v>8791.8122028359994</v>
      </c>
      <c r="T5240">
        <f>IF(P5240=P5239,R5240+T5239,R5240)</f>
        <v>31515.102202836002</v>
      </c>
      <c r="U5240">
        <f>IF(P5240=P5239,1+U5239,1)</f>
        <v>1</v>
      </c>
      <c r="V5240" t="str">
        <f t="shared" si="81"/>
        <v/>
      </c>
      <c r="W5240" t="str">
        <f>IF(V5240="","",IF(ABS(V5240-R5240)&gt;W$1,ABS(V5240-R5240),""))</f>
        <v/>
      </c>
      <c r="X5240" t="str">
        <f>Y5240&amp;"-"&amp;Z5240&amp;"-"&amp;AC5240&amp;"-"&amp;AD5240&amp;"-"&amp;AG5240</f>
        <v>15.5-f-A-2-2.5</v>
      </c>
      <c r="Y5240">
        <f>F5240</f>
        <v>15.5</v>
      </c>
      <c r="Z5240" s="2" t="str">
        <f>G5240</f>
        <v>f</v>
      </c>
      <c r="AA5240">
        <f>_xlfn.IFNA(VLOOKUP(X5240,'duo-out'!A$2:Q$5000,5,FALSE),E5240+10*(H5240-1)+1+_xlfn.IFNA(VLOOKUP(D5240,states!A$2:C$10,3,FALSE),1))</f>
        <v>253</v>
      </c>
      <c r="AB5240" t="str">
        <f>IF(V5240="","",V5240)</f>
        <v/>
      </c>
      <c r="AC5240" s="2" t="str">
        <f>_xlfn.IFNA(VLOOKUP(D5240,states!A$2:C$10,2,FALSE),"XX")</f>
        <v>A</v>
      </c>
      <c r="AD5240">
        <f>E5240</f>
        <v>2</v>
      </c>
      <c r="AE5240">
        <f>_xlfn.IFNA(VLOOKUP(D5240,states!A$2:D$10,4,FALSE),0)</f>
        <v>2</v>
      </c>
      <c r="AF5240">
        <v>0.5</v>
      </c>
      <c r="AG5240">
        <f>IF(AE5240=0,AF5240,IF(AE5240=1,IF(F5240=0.5,0.5,IF(H5240=1,0.5,1.5)),IF(F5240=0.5,0.5,IF(H5240=1,2.5,1.5))))</f>
        <v>2.5</v>
      </c>
      <c r="AH5240" s="7">
        <f>IF(AC5240="XX",0,1/C5240^(1/5)*IF(E5240=0,100,1)/(E5240+1)^(1/4))</f>
        <v>1.3833296494790666</v>
      </c>
    </row>
    <row r="5241" spans="1:34">
      <c r="A5241">
        <v>1241</v>
      </c>
      <c r="B5241" s="1">
        <v>23113.03</v>
      </c>
      <c r="C5241" s="6">
        <v>0.19500000000000001</v>
      </c>
      <c r="D5241" t="s">
        <v>3</v>
      </c>
      <c r="E5241">
        <v>2</v>
      </c>
      <c r="F5241">
        <v>15.5</v>
      </c>
      <c r="G5241" t="s">
        <v>2</v>
      </c>
      <c r="H5241">
        <v>1</v>
      </c>
      <c r="I5241" t="s">
        <v>0</v>
      </c>
      <c r="J5241">
        <v>2</v>
      </c>
      <c r="K5241">
        <v>15.5</v>
      </c>
      <c r="L5241" t="s">
        <v>1</v>
      </c>
      <c r="M5241">
        <v>1</v>
      </c>
      <c r="N5241" t="s">
        <v>1297</v>
      </c>
      <c r="O5241">
        <v>1</v>
      </c>
      <c r="P5241" t="str">
        <f>D5241&amp;"-"&amp;F5241&amp;"-"&amp;G5241&amp;"-"&amp;E5241&amp;"-"&amp;H5241</f>
        <v>A2Delta-15.5-f-2-1</v>
      </c>
      <c r="Q5241" t="str">
        <f>I5241&amp;"-"&amp;K5241&amp;"-"&amp;L5241&amp;"-"&amp;J5241&amp;"-"&amp;M5241</f>
        <v>X2Pi-15.5-e-2-1</v>
      </c>
      <c r="R5241">
        <f>B5241+S5241</f>
        <v>31515.104098291999</v>
      </c>
      <c r="S5241">
        <f>_xlfn.IFNA(VLOOKUP(Q5241,'MARVEL-X'!A$2:I$1400,7,FALSE),VLOOKUP(Q5241,MARVEL!A$2:J$1522,10,FALSE))</f>
        <v>8402.0740982919997</v>
      </c>
      <c r="T5241">
        <f>IF(P5241=P5240,R5241+T5240,R5241)</f>
        <v>63030.206301127997</v>
      </c>
      <c r="U5241">
        <f>IF(P5241=P5240,1+U5240,1)</f>
        <v>2</v>
      </c>
      <c r="V5241" t="str">
        <f t="shared" si="81"/>
        <v/>
      </c>
      <c r="W5241" t="str">
        <f>IF(V5241="","",IF(ABS(V5241-R5241)&gt;W$1,ABS(V5241-R5241),""))</f>
        <v/>
      </c>
      <c r="X5241" t="str">
        <f>Y5241&amp;"-"&amp;Z5241&amp;"-"&amp;AC5241&amp;"-"&amp;AD5241&amp;"-"&amp;AG5241</f>
        <v>15.5-f-A-2-2.5</v>
      </c>
      <c r="Y5241">
        <f>F5241</f>
        <v>15.5</v>
      </c>
      <c r="Z5241" s="2" t="str">
        <f>G5241</f>
        <v>f</v>
      </c>
      <c r="AA5241">
        <f>_xlfn.IFNA(VLOOKUP(X5241,'duo-out'!A$2:Q$5000,5,FALSE),E5241+10*(H5241-1)+1+_xlfn.IFNA(VLOOKUP(D5241,states!A$2:C$10,3,FALSE),1))</f>
        <v>253</v>
      </c>
      <c r="AB5241" t="str">
        <f>IF(V5241="","",V5241)</f>
        <v/>
      </c>
      <c r="AC5241" s="2" t="str">
        <f>_xlfn.IFNA(VLOOKUP(D5241,states!A$2:C$10,2,FALSE),"XX")</f>
        <v>A</v>
      </c>
      <c r="AD5241">
        <f>E5241</f>
        <v>2</v>
      </c>
      <c r="AE5241">
        <f>_xlfn.IFNA(VLOOKUP(D5241,states!A$2:D$10,4,FALSE),0)</f>
        <v>2</v>
      </c>
      <c r="AF5241">
        <v>0.5</v>
      </c>
      <c r="AG5241">
        <f>IF(AE5241=0,AF5241,IF(AE5241=1,IF(F5241=0.5,0.5,IF(H5241=1,0.5,1.5)),IF(F5241=0.5,0.5,IF(H5241=1,2.5,1.5))))</f>
        <v>2.5</v>
      </c>
      <c r="AH5241" s="7">
        <f>IF(AC5241="XX",0,1/C5241^(1/5)*IF(E5241=0,100,1)/(E5241+1)^(1/4))</f>
        <v>1.0536897710391062</v>
      </c>
    </row>
    <row r="5242" spans="1:34">
      <c r="A5242">
        <v>1221</v>
      </c>
      <c r="B5242" s="1">
        <v>23495.17</v>
      </c>
      <c r="C5242" s="6">
        <v>0.39960000000000001</v>
      </c>
      <c r="D5242" t="s">
        <v>3</v>
      </c>
      <c r="E5242">
        <v>2</v>
      </c>
      <c r="F5242">
        <v>15.5</v>
      </c>
      <c r="G5242" t="s">
        <v>2</v>
      </c>
      <c r="H5242">
        <v>1</v>
      </c>
      <c r="I5242" t="s">
        <v>0</v>
      </c>
      <c r="J5242">
        <v>2</v>
      </c>
      <c r="K5242">
        <v>14.5</v>
      </c>
      <c r="L5242" t="s">
        <v>2</v>
      </c>
      <c r="M5242">
        <v>1</v>
      </c>
      <c r="N5242" t="s">
        <v>1277</v>
      </c>
      <c r="O5242">
        <v>1</v>
      </c>
      <c r="P5242" t="str">
        <f>D5242&amp;"-"&amp;F5242&amp;"-"&amp;G5242&amp;"-"&amp;E5242&amp;"-"&amp;H5242</f>
        <v>A2Delta-15.5-f-2-1</v>
      </c>
      <c r="Q5242" t="str">
        <f>I5242&amp;"-"&amp;K5242&amp;"-"&amp;L5242&amp;"-"&amp;J5242&amp;"-"&amp;M5242</f>
        <v>X2Pi-14.5-f-2-1</v>
      </c>
      <c r="R5242">
        <f>B5242+S5242</f>
        <v>31514.727202836999</v>
      </c>
      <c r="S5242">
        <f>_xlfn.IFNA(VLOOKUP(Q5242,'MARVEL-X'!A$2:I$1400,7,FALSE),VLOOKUP(Q5242,MARVEL!A$2:J$1522,10,FALSE))</f>
        <v>8019.5572028369997</v>
      </c>
      <c r="T5242">
        <f>IF(P5242=P5241,R5242+T5241,R5242)</f>
        <v>94544.933503965003</v>
      </c>
      <c r="U5242">
        <f>IF(P5242=P5241,1+U5241,1)</f>
        <v>3</v>
      </c>
      <c r="V5242" t="str">
        <f t="shared" si="81"/>
        <v/>
      </c>
      <c r="W5242" t="str">
        <f>IF(V5242="","",IF(ABS(V5242-R5242)&gt;W$1,ABS(V5242-R5242),""))</f>
        <v/>
      </c>
      <c r="X5242" t="str">
        <f>Y5242&amp;"-"&amp;Z5242&amp;"-"&amp;AC5242&amp;"-"&amp;AD5242&amp;"-"&amp;AG5242</f>
        <v>15.5-f-A-2-2.5</v>
      </c>
      <c r="Y5242">
        <f>F5242</f>
        <v>15.5</v>
      </c>
      <c r="Z5242" s="2" t="str">
        <f>G5242</f>
        <v>f</v>
      </c>
      <c r="AA5242">
        <f>_xlfn.IFNA(VLOOKUP(X5242,'duo-out'!A$2:Q$5000,5,FALSE),E5242+10*(H5242-1)+1+_xlfn.IFNA(VLOOKUP(D5242,states!A$2:C$10,3,FALSE),1))</f>
        <v>253</v>
      </c>
      <c r="AB5242" t="str">
        <f>IF(V5242="","",V5242)</f>
        <v/>
      </c>
      <c r="AC5242" s="2" t="str">
        <f>_xlfn.IFNA(VLOOKUP(D5242,states!A$2:C$10,2,FALSE),"XX")</f>
        <v>A</v>
      </c>
      <c r="AD5242">
        <f>E5242</f>
        <v>2</v>
      </c>
      <c r="AE5242">
        <f>_xlfn.IFNA(VLOOKUP(D5242,states!A$2:D$10,4,FALSE),0)</f>
        <v>2</v>
      </c>
      <c r="AF5242">
        <v>0.5</v>
      </c>
      <c r="AG5242">
        <f>IF(AE5242=0,AF5242,IF(AE5242=1,IF(F5242=0.5,0.5,IF(H5242=1,0.5,1.5)),IF(F5242=0.5,0.5,IF(H5242=1,2.5,1.5))))</f>
        <v>2.5</v>
      </c>
      <c r="AH5242" s="7">
        <f>IF(AC5242="XX",0,1/C5242^(1/5)*IF(E5242=0,100,1)/(E5242+1)^(1/4))</f>
        <v>0.91283984888797431</v>
      </c>
    </row>
    <row r="5243" spans="1:34">
      <c r="A5243">
        <v>5937</v>
      </c>
      <c r="B5243" s="1">
        <v>22723.58</v>
      </c>
      <c r="C5243" s="6">
        <v>0.70930000000000004</v>
      </c>
      <c r="D5243" t="s">
        <v>3</v>
      </c>
      <c r="E5243">
        <v>2</v>
      </c>
      <c r="F5243">
        <v>15.5</v>
      </c>
      <c r="G5243" t="s">
        <v>2</v>
      </c>
      <c r="H5243">
        <v>1</v>
      </c>
      <c r="I5243" t="s">
        <v>0</v>
      </c>
      <c r="J5243">
        <v>2</v>
      </c>
      <c r="K5243">
        <v>16.5</v>
      </c>
      <c r="L5243" t="s">
        <v>2</v>
      </c>
      <c r="M5243">
        <v>1</v>
      </c>
      <c r="N5243" t="s">
        <v>5993</v>
      </c>
      <c r="O5243">
        <v>1</v>
      </c>
      <c r="P5243" t="str">
        <f>D5243&amp;"-"&amp;F5243&amp;"-"&amp;G5243&amp;"-"&amp;E5243&amp;"-"&amp;H5243</f>
        <v>A2Delta-15.5-f-2-1</v>
      </c>
      <c r="Q5243" t="str">
        <f>I5243&amp;"-"&amp;K5243&amp;"-"&amp;L5243&amp;"-"&amp;J5243&amp;"-"&amp;M5243</f>
        <v>X2Pi-16.5-f-2-1</v>
      </c>
      <c r="R5243">
        <f>B5243+S5243</f>
        <v>31515.392202836003</v>
      </c>
      <c r="S5243">
        <f>_xlfn.IFNA(VLOOKUP(Q5243,'MARVEL-X'!A$2:I$1400,7,FALSE),VLOOKUP(Q5243,MARVEL!A$2:J$1522,10,FALSE))</f>
        <v>8791.8122028359994</v>
      </c>
      <c r="T5243">
        <f>IF(P5243=P5242,R5243+T5242,R5243)</f>
        <v>126060.325706801</v>
      </c>
      <c r="U5243">
        <f>IF(P5243=P5242,1+U5242,1)</f>
        <v>4</v>
      </c>
      <c r="V5243" t="str">
        <f t="shared" si="81"/>
        <v/>
      </c>
      <c r="W5243" t="str">
        <f>IF(V5243="","",IF(ABS(V5243-R5243)&gt;W$1,ABS(V5243-R5243),""))</f>
        <v/>
      </c>
      <c r="X5243" t="str">
        <f>Y5243&amp;"-"&amp;Z5243&amp;"-"&amp;AC5243&amp;"-"&amp;AD5243&amp;"-"&amp;AG5243</f>
        <v>15.5-f-A-2-2.5</v>
      </c>
      <c r="Y5243">
        <f>F5243</f>
        <v>15.5</v>
      </c>
      <c r="Z5243" s="2" t="str">
        <f>G5243</f>
        <v>f</v>
      </c>
      <c r="AA5243">
        <f>_xlfn.IFNA(VLOOKUP(X5243,'duo-out'!A$2:Q$5000,5,FALSE),E5243+10*(H5243-1)+1+_xlfn.IFNA(VLOOKUP(D5243,states!A$2:C$10,3,FALSE),1))</f>
        <v>253</v>
      </c>
      <c r="AB5243" t="str">
        <f>IF(V5243="","",V5243)</f>
        <v/>
      </c>
      <c r="AC5243" s="2" t="str">
        <f>_xlfn.IFNA(VLOOKUP(D5243,states!A$2:C$10,2,FALSE),"XX")</f>
        <v>A</v>
      </c>
      <c r="AD5243">
        <f>E5243</f>
        <v>2</v>
      </c>
      <c r="AE5243">
        <f>_xlfn.IFNA(VLOOKUP(D5243,states!A$2:D$10,4,FALSE),0)</f>
        <v>2</v>
      </c>
      <c r="AF5243">
        <v>0.5</v>
      </c>
      <c r="AG5243">
        <f>IF(AE5243=0,AF5243,IF(AE5243=1,IF(F5243=0.5,0.5,IF(H5243=1,0.5,1.5)),IF(F5243=0.5,0.5,IF(H5243=1,2.5,1.5))))</f>
        <v>2.5</v>
      </c>
      <c r="AH5243" s="7">
        <f>IF(AC5243="XX",0,1/C5243^(1/5)*IF(E5243=0,100,1)/(E5243+1)^(1/4))</f>
        <v>0.81386747772418877</v>
      </c>
    </row>
    <row r="5244" spans="1:34">
      <c r="A5244">
        <v>5916</v>
      </c>
      <c r="B5244" s="1">
        <v>23113.07</v>
      </c>
      <c r="C5244" s="6">
        <v>0.5</v>
      </c>
      <c r="D5244" t="s">
        <v>3</v>
      </c>
      <c r="E5244">
        <v>2</v>
      </c>
      <c r="F5244">
        <v>15.5</v>
      </c>
      <c r="G5244" t="s">
        <v>2</v>
      </c>
      <c r="H5244">
        <v>1</v>
      </c>
      <c r="I5244" t="s">
        <v>0</v>
      </c>
      <c r="J5244">
        <v>2</v>
      </c>
      <c r="K5244">
        <v>15.5</v>
      </c>
      <c r="L5244" t="s">
        <v>1</v>
      </c>
      <c r="M5244">
        <v>1</v>
      </c>
      <c r="N5244" t="s">
        <v>5972</v>
      </c>
      <c r="O5244">
        <v>1</v>
      </c>
      <c r="P5244" t="str">
        <f>D5244&amp;"-"&amp;F5244&amp;"-"&amp;G5244&amp;"-"&amp;E5244&amp;"-"&amp;H5244</f>
        <v>A2Delta-15.5-f-2-1</v>
      </c>
      <c r="Q5244" t="str">
        <f>I5244&amp;"-"&amp;K5244&amp;"-"&amp;L5244&amp;"-"&amp;J5244&amp;"-"&amp;M5244</f>
        <v>X2Pi-15.5-e-2-1</v>
      </c>
      <c r="R5244">
        <f>B5244+S5244</f>
        <v>31515.144098291999</v>
      </c>
      <c r="S5244">
        <f>_xlfn.IFNA(VLOOKUP(Q5244,'MARVEL-X'!A$2:I$1400,7,FALSE),VLOOKUP(Q5244,MARVEL!A$2:J$1522,10,FALSE))</f>
        <v>8402.0740982919997</v>
      </c>
      <c r="T5244">
        <f>IF(P5244=P5243,R5244+T5243,R5244)</f>
        <v>157575.46980509299</v>
      </c>
      <c r="U5244">
        <f>IF(P5244=P5243,1+U5243,1)</f>
        <v>5</v>
      </c>
      <c r="V5244" t="str">
        <f t="shared" si="81"/>
        <v/>
      </c>
      <c r="W5244" t="str">
        <f>IF(V5244="","",IF(ABS(V5244-R5244)&gt;W$1,ABS(V5244-R5244),""))</f>
        <v/>
      </c>
      <c r="X5244" t="str">
        <f>Y5244&amp;"-"&amp;Z5244&amp;"-"&amp;AC5244&amp;"-"&amp;AD5244&amp;"-"&amp;AG5244</f>
        <v>15.5-f-A-2-2.5</v>
      </c>
      <c r="Y5244">
        <f>F5244</f>
        <v>15.5</v>
      </c>
      <c r="Z5244" s="2" t="str">
        <f>G5244</f>
        <v>f</v>
      </c>
      <c r="AA5244">
        <f>_xlfn.IFNA(VLOOKUP(X5244,'duo-out'!A$2:Q$5000,5,FALSE),E5244+10*(H5244-1)+1+_xlfn.IFNA(VLOOKUP(D5244,states!A$2:C$10,3,FALSE),1))</f>
        <v>253</v>
      </c>
      <c r="AB5244" t="str">
        <f>IF(V5244="","",V5244)</f>
        <v/>
      </c>
      <c r="AC5244" s="2" t="str">
        <f>_xlfn.IFNA(VLOOKUP(D5244,states!A$2:C$10,2,FALSE),"XX")</f>
        <v>A</v>
      </c>
      <c r="AD5244">
        <f>E5244</f>
        <v>2</v>
      </c>
      <c r="AE5244">
        <f>_xlfn.IFNA(VLOOKUP(D5244,states!A$2:D$10,4,FALSE),0)</f>
        <v>2</v>
      </c>
      <c r="AF5244">
        <v>0.5</v>
      </c>
      <c r="AG5244">
        <f>IF(AE5244=0,AF5244,IF(AE5244=1,IF(F5244=0.5,0.5,IF(H5244=1,0.5,1.5)),IF(F5244=0.5,0.5,IF(H5244=1,2.5,1.5))))</f>
        <v>2.5</v>
      </c>
      <c r="AH5244" s="7">
        <f>IF(AC5244="XX",0,1/C5244^(1/5)*IF(E5244=0,100,1)/(E5244+1)^(1/4))</f>
        <v>0.87282200217602857</v>
      </c>
    </row>
    <row r="5245" spans="1:34">
      <c r="A5245">
        <v>5886</v>
      </c>
      <c r="B5245" s="1">
        <v>23495.759999999998</v>
      </c>
      <c r="C5245" s="6">
        <v>0.63129999999999997</v>
      </c>
      <c r="D5245" t="s">
        <v>3</v>
      </c>
      <c r="E5245">
        <v>2</v>
      </c>
      <c r="F5245">
        <v>15.5</v>
      </c>
      <c r="G5245" t="s">
        <v>2</v>
      </c>
      <c r="H5245">
        <v>1</v>
      </c>
      <c r="I5245" t="s">
        <v>0</v>
      </c>
      <c r="J5245">
        <v>2</v>
      </c>
      <c r="K5245">
        <v>14.5</v>
      </c>
      <c r="L5245" t="s">
        <v>2</v>
      </c>
      <c r="M5245">
        <v>1</v>
      </c>
      <c r="N5245" t="s">
        <v>5942</v>
      </c>
      <c r="O5245">
        <v>1</v>
      </c>
      <c r="P5245" t="str">
        <f>D5245&amp;"-"&amp;F5245&amp;"-"&amp;G5245&amp;"-"&amp;E5245&amp;"-"&amp;H5245</f>
        <v>A2Delta-15.5-f-2-1</v>
      </c>
      <c r="Q5245" t="str">
        <f>I5245&amp;"-"&amp;K5245&amp;"-"&amp;L5245&amp;"-"&amp;J5245&amp;"-"&amp;M5245</f>
        <v>X2Pi-14.5-f-2-1</v>
      </c>
      <c r="R5245">
        <f>B5245+S5245</f>
        <v>31515.317202836999</v>
      </c>
      <c r="S5245">
        <f>_xlfn.IFNA(VLOOKUP(Q5245,'MARVEL-X'!A$2:I$1400,7,FALSE),VLOOKUP(Q5245,MARVEL!A$2:J$1522,10,FALSE))</f>
        <v>8019.5572028369997</v>
      </c>
      <c r="T5245">
        <f>IF(P5245=P5244,R5245+T5244,R5245)</f>
        <v>189090.78700792999</v>
      </c>
      <c r="U5245">
        <f>IF(P5245=P5244,1+U5244,1)</f>
        <v>6</v>
      </c>
      <c r="V5245">
        <f t="shared" si="81"/>
        <v>31515.131167988333</v>
      </c>
      <c r="W5245">
        <f>IF(V5245="","",IF(ABS(V5245-R5245)&gt;W$1,ABS(V5245-R5245),""))</f>
        <v>0.18603484866616782</v>
      </c>
      <c r="X5245" t="str">
        <f>Y5245&amp;"-"&amp;Z5245&amp;"-"&amp;AC5245&amp;"-"&amp;AD5245&amp;"-"&amp;AG5245</f>
        <v>15.5-f-A-2-2.5</v>
      </c>
      <c r="Y5245">
        <f>F5245</f>
        <v>15.5</v>
      </c>
      <c r="Z5245" s="2" t="str">
        <f>G5245</f>
        <v>f</v>
      </c>
      <c r="AA5245">
        <f>_xlfn.IFNA(VLOOKUP(X5245,'duo-out'!A$2:Q$5000,5,FALSE),E5245+10*(H5245-1)+1+_xlfn.IFNA(VLOOKUP(D5245,states!A$2:C$10,3,FALSE),1))</f>
        <v>253</v>
      </c>
      <c r="AB5245">
        <f>IF(V5245="","",V5245)</f>
        <v>31515.131167988333</v>
      </c>
      <c r="AC5245" s="2" t="str">
        <f>_xlfn.IFNA(VLOOKUP(D5245,states!A$2:C$10,2,FALSE),"XX")</f>
        <v>A</v>
      </c>
      <c r="AD5245">
        <f>E5245</f>
        <v>2</v>
      </c>
      <c r="AE5245">
        <f>_xlfn.IFNA(VLOOKUP(D5245,states!A$2:D$10,4,FALSE),0)</f>
        <v>2</v>
      </c>
      <c r="AF5245">
        <v>0.5</v>
      </c>
      <c r="AG5245">
        <f>IF(AE5245=0,AF5245,IF(AE5245=1,IF(F5245=0.5,0.5,IF(H5245=1,0.5,1.5)),IF(F5245=0.5,0.5,IF(H5245=1,2.5,1.5))))</f>
        <v>2.5</v>
      </c>
      <c r="AH5245" s="7">
        <f>IF(AC5245="XX",0,1/C5245^(1/5)*IF(E5245=0,100,1)/(E5245+1)^(1/4))</f>
        <v>0.83305280002049586</v>
      </c>
    </row>
    <row r="5246" spans="1:34">
      <c r="A5246">
        <v>5726</v>
      </c>
      <c r="B5246" s="1">
        <v>23507.617999999999</v>
      </c>
      <c r="C5246" s="6">
        <v>0.05</v>
      </c>
      <c r="D5246" t="s">
        <v>3</v>
      </c>
      <c r="E5246">
        <v>2</v>
      </c>
      <c r="F5246">
        <v>15.5</v>
      </c>
      <c r="G5246" t="s">
        <v>2</v>
      </c>
      <c r="H5246">
        <v>2</v>
      </c>
      <c r="I5246" t="s">
        <v>0</v>
      </c>
      <c r="J5246">
        <v>2</v>
      </c>
      <c r="K5246">
        <v>14.5</v>
      </c>
      <c r="L5246" t="s">
        <v>2</v>
      </c>
      <c r="M5246">
        <v>2</v>
      </c>
      <c r="N5246" t="s">
        <v>5782</v>
      </c>
      <c r="O5246">
        <v>1</v>
      </c>
      <c r="P5246" t="str">
        <f>D5246&amp;"-"&amp;F5246&amp;"-"&amp;G5246&amp;"-"&amp;E5246&amp;"-"&amp;H5246</f>
        <v>A2Delta-15.5-f-2-2</v>
      </c>
      <c r="Q5246" t="str">
        <f>I5246&amp;"-"&amp;K5246&amp;"-"&amp;L5246&amp;"-"&amp;J5246&amp;"-"&amp;M5246</f>
        <v>X2Pi-14.5-f-2-2</v>
      </c>
      <c r="R5246">
        <f>B5246+S5246</f>
        <v>31909.454611405999</v>
      </c>
      <c r="S5246">
        <f>_xlfn.IFNA(VLOOKUP(Q5246,'MARVEL-X'!A$2:I$1400,7,FALSE),VLOOKUP(Q5246,MARVEL!A$2:J$1522,10,FALSE))</f>
        <v>8401.8366114060009</v>
      </c>
      <c r="T5246">
        <f>IF(P5246=P5245,R5246+T5245,R5246)</f>
        <v>31909.454611405999</v>
      </c>
      <c r="U5246">
        <f>IF(P5246=P5245,1+U5245,1)</f>
        <v>1</v>
      </c>
      <c r="V5246" t="str">
        <f t="shared" si="81"/>
        <v/>
      </c>
      <c r="W5246" t="str">
        <f>IF(V5246="","",IF(ABS(V5246-R5246)&gt;W$1,ABS(V5246-R5246),""))</f>
        <v/>
      </c>
      <c r="X5246" t="str">
        <f>Y5246&amp;"-"&amp;Z5246&amp;"-"&amp;AC5246&amp;"-"&amp;AD5246&amp;"-"&amp;AG5246</f>
        <v>15.5-f-A-2-1.5</v>
      </c>
      <c r="Y5246">
        <f>F5246</f>
        <v>15.5</v>
      </c>
      <c r="Z5246" s="2" t="str">
        <f>G5246</f>
        <v>f</v>
      </c>
      <c r="AA5246">
        <f>_xlfn.IFNA(VLOOKUP(X5246,'duo-out'!A$2:Q$5000,5,FALSE),E5246+10*(H5246-1)+1+_xlfn.IFNA(VLOOKUP(D5246,states!A$2:C$10,3,FALSE),1))</f>
        <v>263</v>
      </c>
      <c r="AB5246" t="str">
        <f>IF(V5246="","",V5246)</f>
        <v/>
      </c>
      <c r="AC5246" s="2" t="str">
        <f>_xlfn.IFNA(VLOOKUP(D5246,states!A$2:C$10,2,FALSE),"XX")</f>
        <v>A</v>
      </c>
      <c r="AD5246">
        <f>E5246</f>
        <v>2</v>
      </c>
      <c r="AE5246">
        <f>_xlfn.IFNA(VLOOKUP(D5246,states!A$2:D$10,4,FALSE),0)</f>
        <v>2</v>
      </c>
      <c r="AF5246">
        <v>0.5</v>
      </c>
      <c r="AG5246">
        <f>IF(AE5246=0,AF5246,IF(AE5246=1,IF(F5246=0.5,0.5,IF(H5246=1,0.5,1.5)),IF(F5246=0.5,0.5,IF(H5246=1,2.5,1.5))))</f>
        <v>1.5</v>
      </c>
      <c r="AH5246" s="7">
        <f>IF(AC5246="XX",0,1/C5246^(1/5)*IF(E5246=0,100,1)/(E5246+1)^(1/4))</f>
        <v>1.3833296494790666</v>
      </c>
    </row>
    <row r="5247" spans="1:34">
      <c r="A5247">
        <v>1329</v>
      </c>
      <c r="B5247" s="1">
        <v>23507.64</v>
      </c>
      <c r="C5247" s="6">
        <v>0.05</v>
      </c>
      <c r="D5247" t="s">
        <v>3</v>
      </c>
      <c r="E5247">
        <v>2</v>
      </c>
      <c r="F5247">
        <v>15.5</v>
      </c>
      <c r="G5247" t="s">
        <v>2</v>
      </c>
      <c r="H5247">
        <v>2</v>
      </c>
      <c r="I5247" t="s">
        <v>0</v>
      </c>
      <c r="J5247">
        <v>2</v>
      </c>
      <c r="K5247">
        <v>14.5</v>
      </c>
      <c r="L5247" t="s">
        <v>2</v>
      </c>
      <c r="M5247">
        <v>2</v>
      </c>
      <c r="N5247" t="s">
        <v>1385</v>
      </c>
      <c r="O5247">
        <v>1</v>
      </c>
      <c r="P5247" t="str">
        <f>D5247&amp;"-"&amp;F5247&amp;"-"&amp;G5247&amp;"-"&amp;E5247&amp;"-"&amp;H5247</f>
        <v>A2Delta-15.5-f-2-2</v>
      </c>
      <c r="Q5247" t="str">
        <f>I5247&amp;"-"&amp;K5247&amp;"-"&amp;L5247&amp;"-"&amp;J5247&amp;"-"&amp;M5247</f>
        <v>X2Pi-14.5-f-2-2</v>
      </c>
      <c r="R5247">
        <f>B5247+S5247</f>
        <v>31909.476611406</v>
      </c>
      <c r="S5247">
        <f>_xlfn.IFNA(VLOOKUP(Q5247,'MARVEL-X'!A$2:I$1400,7,FALSE),VLOOKUP(Q5247,MARVEL!A$2:J$1522,10,FALSE))</f>
        <v>8401.8366114060009</v>
      </c>
      <c r="T5247">
        <f>IF(P5247=P5246,R5247+T5246,R5247)</f>
        <v>63818.931222811996</v>
      </c>
      <c r="U5247">
        <f>IF(P5247=P5246,1+U5246,1)</f>
        <v>2</v>
      </c>
      <c r="V5247" t="str">
        <f t="shared" si="81"/>
        <v/>
      </c>
      <c r="W5247" t="str">
        <f>IF(V5247="","",IF(ABS(V5247-R5247)&gt;W$1,ABS(V5247-R5247),""))</f>
        <v/>
      </c>
      <c r="X5247" t="str">
        <f>Y5247&amp;"-"&amp;Z5247&amp;"-"&amp;AC5247&amp;"-"&amp;AD5247&amp;"-"&amp;AG5247</f>
        <v>15.5-f-A-2-1.5</v>
      </c>
      <c r="Y5247">
        <f>F5247</f>
        <v>15.5</v>
      </c>
      <c r="Z5247" s="2" t="str">
        <f>G5247</f>
        <v>f</v>
      </c>
      <c r="AA5247">
        <f>_xlfn.IFNA(VLOOKUP(X5247,'duo-out'!A$2:Q$5000,5,FALSE),E5247+10*(H5247-1)+1+_xlfn.IFNA(VLOOKUP(D5247,states!A$2:C$10,3,FALSE),1))</f>
        <v>263</v>
      </c>
      <c r="AB5247" t="str">
        <f>IF(V5247="","",V5247)</f>
        <v/>
      </c>
      <c r="AC5247" s="2" t="str">
        <f>_xlfn.IFNA(VLOOKUP(D5247,states!A$2:C$10,2,FALSE),"XX")</f>
        <v>A</v>
      </c>
      <c r="AD5247">
        <f>E5247</f>
        <v>2</v>
      </c>
      <c r="AE5247">
        <f>_xlfn.IFNA(VLOOKUP(D5247,states!A$2:D$10,4,FALSE),0)</f>
        <v>2</v>
      </c>
      <c r="AF5247">
        <v>0.5</v>
      </c>
      <c r="AG5247">
        <f>IF(AE5247=0,AF5247,IF(AE5247=1,IF(F5247=0.5,0.5,IF(H5247=1,0.5,1.5)),IF(F5247=0.5,0.5,IF(H5247=1,2.5,1.5))))</f>
        <v>1.5</v>
      </c>
      <c r="AH5247" s="7">
        <f>IF(AC5247="XX",0,1/C5247^(1/5)*IF(E5247=0,100,1)/(E5247+1)^(1/4))</f>
        <v>1.3833296494790666</v>
      </c>
    </row>
    <row r="5248" spans="1:34">
      <c r="A5248">
        <v>1418</v>
      </c>
      <c r="B5248" s="1">
        <v>22689.14</v>
      </c>
      <c r="C5248" s="6">
        <v>0.05</v>
      </c>
      <c r="D5248" t="s">
        <v>3</v>
      </c>
      <c r="E5248">
        <v>2</v>
      </c>
      <c r="F5248">
        <v>15.5</v>
      </c>
      <c r="G5248" t="s">
        <v>2</v>
      </c>
      <c r="H5248">
        <v>2</v>
      </c>
      <c r="I5248" t="s">
        <v>0</v>
      </c>
      <c r="J5248">
        <v>2</v>
      </c>
      <c r="K5248">
        <v>16.5</v>
      </c>
      <c r="L5248" t="s">
        <v>2</v>
      </c>
      <c r="M5248">
        <v>2</v>
      </c>
      <c r="N5248" t="s">
        <v>1474</v>
      </c>
      <c r="O5248">
        <v>1</v>
      </c>
      <c r="P5248" t="str">
        <f>D5248&amp;"-"&amp;F5248&amp;"-"&amp;G5248&amp;"-"&amp;E5248&amp;"-"&amp;H5248</f>
        <v>A2Delta-15.5-f-2-2</v>
      </c>
      <c r="Q5248" t="str">
        <f>I5248&amp;"-"&amp;K5248&amp;"-"&amp;L5248&amp;"-"&amp;J5248&amp;"-"&amp;M5248</f>
        <v>X2Pi-16.5-f-2-2</v>
      </c>
      <c r="R5248">
        <f>B5248+S5248</f>
        <v>31909.428611406001</v>
      </c>
      <c r="S5248">
        <f>_xlfn.IFNA(VLOOKUP(Q5248,'MARVEL-X'!A$2:I$1400,7,FALSE),VLOOKUP(Q5248,MARVEL!A$2:J$1522,10,FALSE))</f>
        <v>9220.2886114060002</v>
      </c>
      <c r="T5248">
        <f>IF(P5248=P5247,R5248+T5247,R5248)</f>
        <v>95728.35983421799</v>
      </c>
      <c r="U5248">
        <f>IF(P5248=P5247,1+U5247,1)</f>
        <v>3</v>
      </c>
      <c r="V5248" t="str">
        <f t="shared" si="81"/>
        <v/>
      </c>
      <c r="W5248" t="str">
        <f>IF(V5248="","",IF(ABS(V5248-R5248)&gt;W$1,ABS(V5248-R5248),""))</f>
        <v/>
      </c>
      <c r="X5248" t="str">
        <f>Y5248&amp;"-"&amp;Z5248&amp;"-"&amp;AC5248&amp;"-"&amp;AD5248&amp;"-"&amp;AG5248</f>
        <v>15.5-f-A-2-1.5</v>
      </c>
      <c r="Y5248">
        <f>F5248</f>
        <v>15.5</v>
      </c>
      <c r="Z5248" s="2" t="str">
        <f>G5248</f>
        <v>f</v>
      </c>
      <c r="AA5248">
        <f>_xlfn.IFNA(VLOOKUP(X5248,'duo-out'!A$2:Q$5000,5,FALSE),E5248+10*(H5248-1)+1+_xlfn.IFNA(VLOOKUP(D5248,states!A$2:C$10,3,FALSE),1))</f>
        <v>263</v>
      </c>
      <c r="AB5248" t="str">
        <f>IF(V5248="","",V5248)</f>
        <v/>
      </c>
      <c r="AC5248" s="2" t="str">
        <f>_xlfn.IFNA(VLOOKUP(D5248,states!A$2:C$10,2,FALSE),"XX")</f>
        <v>A</v>
      </c>
      <c r="AD5248">
        <f>E5248</f>
        <v>2</v>
      </c>
      <c r="AE5248">
        <f>_xlfn.IFNA(VLOOKUP(D5248,states!A$2:D$10,4,FALSE),0)</f>
        <v>2</v>
      </c>
      <c r="AF5248">
        <v>0.5</v>
      </c>
      <c r="AG5248">
        <f>IF(AE5248=0,AF5248,IF(AE5248=1,IF(F5248=0.5,0.5,IF(H5248=1,0.5,1.5)),IF(F5248=0.5,0.5,IF(H5248=1,2.5,1.5))))</f>
        <v>1.5</v>
      </c>
      <c r="AH5248" s="7">
        <f>IF(AC5248="XX",0,1/C5248^(1/5)*IF(E5248=0,100,1)/(E5248+1)^(1/4))</f>
        <v>1.3833296494790666</v>
      </c>
    </row>
    <row r="5249" spans="1:34">
      <c r="A5249">
        <v>1373</v>
      </c>
      <c r="B5249" s="1">
        <v>23109.38</v>
      </c>
      <c r="C5249" s="6">
        <v>0.05</v>
      </c>
      <c r="D5249" t="s">
        <v>3</v>
      </c>
      <c r="E5249">
        <v>2</v>
      </c>
      <c r="F5249">
        <v>15.5</v>
      </c>
      <c r="G5249" t="s">
        <v>2</v>
      </c>
      <c r="H5249">
        <v>2</v>
      </c>
      <c r="I5249" t="s">
        <v>0</v>
      </c>
      <c r="J5249">
        <v>2</v>
      </c>
      <c r="K5249">
        <v>15.5</v>
      </c>
      <c r="L5249" t="s">
        <v>2</v>
      </c>
      <c r="M5249">
        <v>2</v>
      </c>
      <c r="N5249" t="s">
        <v>1429</v>
      </c>
      <c r="O5249">
        <v>1</v>
      </c>
      <c r="P5249" t="str">
        <f>D5249&amp;"-"&amp;F5249&amp;"-"&amp;G5249&amp;"-"&amp;E5249&amp;"-"&amp;H5249</f>
        <v>A2Delta-15.5-f-2-2</v>
      </c>
      <c r="Q5249" t="str">
        <f>I5249&amp;"-"&amp;K5249&amp;"-"&amp;L5249&amp;"-"&amp;J5249&amp;"-"&amp;M5249</f>
        <v>X2Pi-15.5-f-2-2</v>
      </c>
      <c r="R5249">
        <f>B5249+S5249</f>
        <v>31909.524435785002</v>
      </c>
      <c r="S5249">
        <f>_xlfn.IFNA(VLOOKUP(Q5249,'MARVEL-X'!A$2:I$1400,7,FALSE),VLOOKUP(Q5249,MARVEL!A$2:J$1522,10,FALSE))</f>
        <v>8800.1444357849996</v>
      </c>
      <c r="T5249">
        <f>IF(P5249=P5248,R5249+T5248,R5249)</f>
        <v>127637.88427000299</v>
      </c>
      <c r="U5249">
        <f>IF(P5249=P5248,1+U5248,1)</f>
        <v>4</v>
      </c>
      <c r="V5249" t="str">
        <f t="shared" si="81"/>
        <v/>
      </c>
      <c r="W5249" t="str">
        <f>IF(V5249="","",IF(ABS(V5249-R5249)&gt;W$1,ABS(V5249-R5249),""))</f>
        <v/>
      </c>
      <c r="X5249" t="str">
        <f>Y5249&amp;"-"&amp;Z5249&amp;"-"&amp;AC5249&amp;"-"&amp;AD5249&amp;"-"&amp;AG5249</f>
        <v>15.5-f-A-2-1.5</v>
      </c>
      <c r="Y5249">
        <f>F5249</f>
        <v>15.5</v>
      </c>
      <c r="Z5249" s="2" t="str">
        <f>G5249</f>
        <v>f</v>
      </c>
      <c r="AA5249">
        <f>_xlfn.IFNA(VLOOKUP(X5249,'duo-out'!A$2:Q$5000,5,FALSE),E5249+10*(H5249-1)+1+_xlfn.IFNA(VLOOKUP(D5249,states!A$2:C$10,3,FALSE),1))</f>
        <v>263</v>
      </c>
      <c r="AB5249" t="str">
        <f>IF(V5249="","",V5249)</f>
        <v/>
      </c>
      <c r="AC5249" s="2" t="str">
        <f>_xlfn.IFNA(VLOOKUP(D5249,states!A$2:C$10,2,FALSE),"XX")</f>
        <v>A</v>
      </c>
      <c r="AD5249">
        <f>E5249</f>
        <v>2</v>
      </c>
      <c r="AE5249">
        <f>_xlfn.IFNA(VLOOKUP(D5249,states!A$2:D$10,4,FALSE),0)</f>
        <v>2</v>
      </c>
      <c r="AF5249">
        <v>0.5</v>
      </c>
      <c r="AG5249">
        <f>IF(AE5249=0,AF5249,IF(AE5249=1,IF(F5249=0.5,0.5,IF(H5249=1,0.5,1.5)),IF(F5249=0.5,0.5,IF(H5249=1,2.5,1.5))))</f>
        <v>1.5</v>
      </c>
      <c r="AH5249" s="7">
        <f>IF(AC5249="XX",0,1/C5249^(1/5)*IF(E5249=0,100,1)/(E5249+1)^(1/4))</f>
        <v>1.3833296494790666</v>
      </c>
    </row>
    <row r="5250" spans="1:34">
      <c r="A5250">
        <v>247</v>
      </c>
      <c r="B5250" s="1">
        <v>22699.07</v>
      </c>
      <c r="C5250" s="6">
        <v>0.5</v>
      </c>
      <c r="D5250" t="s">
        <v>3</v>
      </c>
      <c r="E5250">
        <v>2</v>
      </c>
      <c r="F5250">
        <v>15.5</v>
      </c>
      <c r="G5250" t="s">
        <v>2</v>
      </c>
      <c r="H5250">
        <v>2</v>
      </c>
      <c r="I5250" t="s">
        <v>0</v>
      </c>
      <c r="J5250">
        <v>2</v>
      </c>
      <c r="K5250">
        <v>16.5</v>
      </c>
      <c r="L5250" t="s">
        <v>2</v>
      </c>
      <c r="M5250">
        <v>2</v>
      </c>
      <c r="N5250" t="s">
        <v>302</v>
      </c>
      <c r="O5250">
        <v>-1</v>
      </c>
      <c r="P5250" t="str">
        <f>D5250&amp;"-"&amp;F5250&amp;"-"&amp;G5250&amp;"-"&amp;E5250&amp;"-"&amp;H5250</f>
        <v>A2Delta-15.5-f-2-2</v>
      </c>
      <c r="Q5250" t="str">
        <f>I5250&amp;"-"&amp;K5250&amp;"-"&amp;L5250&amp;"-"&amp;J5250&amp;"-"&amp;M5250</f>
        <v>X2Pi-16.5-f-2-2</v>
      </c>
      <c r="R5250">
        <f>B5250+S5250</f>
        <v>31919.358611406002</v>
      </c>
      <c r="S5250">
        <f>_xlfn.IFNA(VLOOKUP(Q5250,'MARVEL-X'!A$2:I$1400,7,FALSE),VLOOKUP(Q5250,MARVEL!A$2:J$1522,10,FALSE))</f>
        <v>9220.2886114060002</v>
      </c>
      <c r="T5250">
        <f>IF(P5250=P5249,R5250+T5249,R5250)</f>
        <v>159557.24288140901</v>
      </c>
      <c r="U5250">
        <f>IF(P5250=P5249,1+U5249,1)</f>
        <v>5</v>
      </c>
      <c r="V5250" t="str">
        <f t="shared" si="81"/>
        <v/>
      </c>
      <c r="W5250" t="str">
        <f>IF(V5250="","",IF(ABS(V5250-R5250)&gt;W$1,ABS(V5250-R5250),""))</f>
        <v/>
      </c>
      <c r="X5250" t="str">
        <f>Y5250&amp;"-"&amp;Z5250&amp;"-"&amp;AC5250&amp;"-"&amp;AD5250&amp;"-"&amp;AG5250</f>
        <v>15.5-f-A-2-1.5</v>
      </c>
      <c r="Y5250">
        <f>F5250</f>
        <v>15.5</v>
      </c>
      <c r="Z5250" s="2" t="str">
        <f>G5250</f>
        <v>f</v>
      </c>
      <c r="AA5250">
        <f>_xlfn.IFNA(VLOOKUP(X5250,'duo-out'!A$2:Q$5000,5,FALSE),E5250+10*(H5250-1)+1+_xlfn.IFNA(VLOOKUP(D5250,states!A$2:C$10,3,FALSE),1))</f>
        <v>263</v>
      </c>
      <c r="AB5250" t="str">
        <f>IF(V5250="","",V5250)</f>
        <v/>
      </c>
      <c r="AC5250" s="2" t="str">
        <f>_xlfn.IFNA(VLOOKUP(D5250,states!A$2:C$10,2,FALSE),"XX")</f>
        <v>A</v>
      </c>
      <c r="AD5250">
        <f>E5250</f>
        <v>2</v>
      </c>
      <c r="AE5250">
        <f>_xlfn.IFNA(VLOOKUP(D5250,states!A$2:D$10,4,FALSE),0)</f>
        <v>2</v>
      </c>
      <c r="AF5250">
        <v>0.5</v>
      </c>
      <c r="AG5250">
        <f>IF(AE5250=0,AF5250,IF(AE5250=1,IF(F5250=0.5,0.5,IF(H5250=1,0.5,1.5)),IF(F5250=0.5,0.5,IF(H5250=1,2.5,1.5))))</f>
        <v>1.5</v>
      </c>
      <c r="AH5250" s="7">
        <f>IF(AC5250="XX",0,1/C5250^(1/5)*IF(E5250=0,100,1)/(E5250+1)^(1/4))</f>
        <v>0.87282200217602857</v>
      </c>
    </row>
    <row r="5251" spans="1:34">
      <c r="A5251">
        <v>5976</v>
      </c>
      <c r="B5251" s="1">
        <v>23118.09</v>
      </c>
      <c r="C5251" s="6">
        <v>0.5</v>
      </c>
      <c r="D5251" t="s">
        <v>3</v>
      </c>
      <c r="E5251">
        <v>2</v>
      </c>
      <c r="F5251">
        <v>15.5</v>
      </c>
      <c r="G5251" t="s">
        <v>2</v>
      </c>
      <c r="H5251">
        <v>2</v>
      </c>
      <c r="I5251" t="s">
        <v>0</v>
      </c>
      <c r="J5251">
        <v>2</v>
      </c>
      <c r="K5251">
        <v>15.5</v>
      </c>
      <c r="L5251" t="s">
        <v>1</v>
      </c>
      <c r="M5251">
        <v>2</v>
      </c>
      <c r="N5251" t="s">
        <v>6032</v>
      </c>
      <c r="O5251">
        <v>1</v>
      </c>
      <c r="P5251" t="str">
        <f>D5251&amp;"-"&amp;F5251&amp;"-"&amp;G5251&amp;"-"&amp;E5251&amp;"-"&amp;H5251</f>
        <v>A2Delta-15.5-f-2-2</v>
      </c>
      <c r="Q5251" t="str">
        <f>I5251&amp;"-"&amp;K5251&amp;"-"&amp;L5251&amp;"-"&amp;J5251&amp;"-"&amp;M5251</f>
        <v>X2Pi-15.5-e-2-2</v>
      </c>
      <c r="R5251">
        <f>B5251+S5251</f>
        <v>31909.295629460998</v>
      </c>
      <c r="S5251">
        <f>_xlfn.IFNA(VLOOKUP(Q5251,'MARVEL-X'!A$2:I$1400,7,FALSE),VLOOKUP(Q5251,MARVEL!A$2:J$1522,10,FALSE))</f>
        <v>8791.2056294609993</v>
      </c>
      <c r="T5251">
        <f>IF(P5251=P5250,R5251+T5250,R5251)</f>
        <v>191466.53851087001</v>
      </c>
      <c r="U5251">
        <f>IF(P5251=P5250,1+U5250,1)</f>
        <v>6</v>
      </c>
      <c r="V5251" t="str">
        <f t="shared" ref="V5251:V5314" si="82">IF(P5251=P5252,"",T5251/U5251)</f>
        <v/>
      </c>
      <c r="W5251" t="str">
        <f>IF(V5251="","",IF(ABS(V5251-R5251)&gt;W$1,ABS(V5251-R5251),""))</f>
        <v/>
      </c>
      <c r="X5251" t="str">
        <f>Y5251&amp;"-"&amp;Z5251&amp;"-"&amp;AC5251&amp;"-"&amp;AD5251&amp;"-"&amp;AG5251</f>
        <v>15.5-f-A-2-1.5</v>
      </c>
      <c r="Y5251">
        <f>F5251</f>
        <v>15.5</v>
      </c>
      <c r="Z5251" s="2" t="str">
        <f>G5251</f>
        <v>f</v>
      </c>
      <c r="AA5251">
        <f>_xlfn.IFNA(VLOOKUP(X5251,'duo-out'!A$2:Q$5000,5,FALSE),E5251+10*(H5251-1)+1+_xlfn.IFNA(VLOOKUP(D5251,states!A$2:C$10,3,FALSE),1))</f>
        <v>263</v>
      </c>
      <c r="AB5251" t="str">
        <f>IF(V5251="","",V5251)</f>
        <v/>
      </c>
      <c r="AC5251" s="2" t="str">
        <f>_xlfn.IFNA(VLOOKUP(D5251,states!A$2:C$10,2,FALSE),"XX")</f>
        <v>A</v>
      </c>
      <c r="AD5251">
        <f>E5251</f>
        <v>2</v>
      </c>
      <c r="AE5251">
        <f>_xlfn.IFNA(VLOOKUP(D5251,states!A$2:D$10,4,FALSE),0)</f>
        <v>2</v>
      </c>
      <c r="AF5251">
        <v>0.5</v>
      </c>
      <c r="AG5251">
        <f>IF(AE5251=0,AF5251,IF(AE5251=1,IF(F5251=0.5,0.5,IF(H5251=1,0.5,1.5)),IF(F5251=0.5,0.5,IF(H5251=1,2.5,1.5))))</f>
        <v>1.5</v>
      </c>
      <c r="AH5251" s="7">
        <f>IF(AC5251="XX",0,1/C5251^(1/5)*IF(E5251=0,100,1)/(E5251+1)^(1/4))</f>
        <v>0.87282200217602857</v>
      </c>
    </row>
    <row r="5252" spans="1:34">
      <c r="A5252">
        <v>5953</v>
      </c>
      <c r="B5252" s="1">
        <v>23507.69</v>
      </c>
      <c r="C5252" s="6">
        <v>0.5</v>
      </c>
      <c r="D5252" t="s">
        <v>3</v>
      </c>
      <c r="E5252">
        <v>2</v>
      </c>
      <c r="F5252">
        <v>15.5</v>
      </c>
      <c r="G5252" t="s">
        <v>2</v>
      </c>
      <c r="H5252">
        <v>2</v>
      </c>
      <c r="I5252" t="s">
        <v>0</v>
      </c>
      <c r="J5252">
        <v>2</v>
      </c>
      <c r="K5252">
        <v>14.5</v>
      </c>
      <c r="L5252" t="s">
        <v>2</v>
      </c>
      <c r="M5252">
        <v>2</v>
      </c>
      <c r="N5252" t="s">
        <v>6009</v>
      </c>
      <c r="O5252">
        <v>1</v>
      </c>
      <c r="P5252" t="str">
        <f>D5252&amp;"-"&amp;F5252&amp;"-"&amp;G5252&amp;"-"&amp;E5252&amp;"-"&amp;H5252</f>
        <v>A2Delta-15.5-f-2-2</v>
      </c>
      <c r="Q5252" t="str">
        <f>I5252&amp;"-"&amp;K5252&amp;"-"&amp;L5252&amp;"-"&amp;J5252&amp;"-"&amp;M5252</f>
        <v>X2Pi-14.5-f-2-2</v>
      </c>
      <c r="R5252">
        <f>B5252+S5252</f>
        <v>31909.526611406</v>
      </c>
      <c r="S5252">
        <f>_xlfn.IFNA(VLOOKUP(Q5252,'MARVEL-X'!A$2:I$1400,7,FALSE),VLOOKUP(Q5252,MARVEL!A$2:J$1522,10,FALSE))</f>
        <v>8401.8366114060009</v>
      </c>
      <c r="T5252">
        <f>IF(P5252=P5251,R5252+T5251,R5252)</f>
        <v>223376.06512227602</v>
      </c>
      <c r="U5252">
        <f>IF(P5252=P5251,1+U5251,1)</f>
        <v>7</v>
      </c>
      <c r="V5252">
        <f t="shared" si="82"/>
        <v>31910.866446039432</v>
      </c>
      <c r="W5252">
        <f>IF(V5252="","",IF(ABS(V5252-R5252)&gt;W$1,ABS(V5252-R5252),""))</f>
        <v>1.3398346334324742</v>
      </c>
      <c r="X5252" t="str">
        <f>Y5252&amp;"-"&amp;Z5252&amp;"-"&amp;AC5252&amp;"-"&amp;AD5252&amp;"-"&amp;AG5252</f>
        <v>15.5-f-A-2-1.5</v>
      </c>
      <c r="Y5252">
        <f>F5252</f>
        <v>15.5</v>
      </c>
      <c r="Z5252" s="2" t="str">
        <f>G5252</f>
        <v>f</v>
      </c>
      <c r="AA5252">
        <f>_xlfn.IFNA(VLOOKUP(X5252,'duo-out'!A$2:Q$5000,5,FALSE),E5252+10*(H5252-1)+1+_xlfn.IFNA(VLOOKUP(D5252,states!A$2:C$10,3,FALSE),1))</f>
        <v>263</v>
      </c>
      <c r="AB5252">
        <f>IF(V5252="","",V5252)</f>
        <v>31910.866446039432</v>
      </c>
      <c r="AC5252" s="2" t="str">
        <f>_xlfn.IFNA(VLOOKUP(D5252,states!A$2:C$10,2,FALSE),"XX")</f>
        <v>A</v>
      </c>
      <c r="AD5252">
        <f>E5252</f>
        <v>2</v>
      </c>
      <c r="AE5252">
        <f>_xlfn.IFNA(VLOOKUP(D5252,states!A$2:D$10,4,FALSE),0)</f>
        <v>2</v>
      </c>
      <c r="AF5252">
        <v>0.5</v>
      </c>
      <c r="AG5252">
        <f>IF(AE5252=0,AF5252,IF(AE5252=1,IF(F5252=0.5,0.5,IF(H5252=1,0.5,1.5)),IF(F5252=0.5,0.5,IF(H5252=1,2.5,1.5))))</f>
        <v>1.5</v>
      </c>
      <c r="AH5252" s="7">
        <f>IF(AC5252="XX",0,1/C5252^(1/5)*IF(E5252=0,100,1)/(E5252+1)^(1/4))</f>
        <v>0.87282200217602857</v>
      </c>
    </row>
    <row r="5253" spans="1:34">
      <c r="A5253">
        <v>5999</v>
      </c>
      <c r="B5253" s="1">
        <v>22886.66</v>
      </c>
      <c r="C5253" s="6">
        <v>0.5</v>
      </c>
      <c r="D5253" t="s">
        <v>3</v>
      </c>
      <c r="E5253">
        <v>3</v>
      </c>
      <c r="F5253">
        <v>15.5</v>
      </c>
      <c r="G5253" t="s">
        <v>2</v>
      </c>
      <c r="H5253">
        <v>1</v>
      </c>
      <c r="I5253" t="s">
        <v>0</v>
      </c>
      <c r="J5253">
        <v>3</v>
      </c>
      <c r="K5253">
        <v>15.5</v>
      </c>
      <c r="L5253" t="s">
        <v>1</v>
      </c>
      <c r="M5253">
        <v>1</v>
      </c>
      <c r="N5253" t="s">
        <v>6055</v>
      </c>
      <c r="O5253">
        <v>1</v>
      </c>
      <c r="P5253" t="str">
        <f>D5253&amp;"-"&amp;F5253&amp;"-"&amp;G5253&amp;"-"&amp;E5253&amp;"-"&amp;H5253</f>
        <v>A2Delta-15.5-f-3-1</v>
      </c>
      <c r="Q5253" t="str">
        <f>I5253&amp;"-"&amp;K5253&amp;"-"&amp;L5253&amp;"-"&amp;J5253&amp;"-"&amp;M5253</f>
        <v>X2Pi-15.5-e-3-1</v>
      </c>
      <c r="R5253">
        <f>B5253+S5253</f>
        <v>33646.575830806003</v>
      </c>
      <c r="S5253">
        <f>_xlfn.IFNA(VLOOKUP(Q5253,'MARVEL-X'!A$2:I$1400,7,FALSE),VLOOKUP(Q5253,MARVEL!A$2:J$1522,10,FALSE))</f>
        <v>10759.915830806</v>
      </c>
      <c r="T5253">
        <f>IF(P5253=P5252,R5253+T5252,R5253)</f>
        <v>33646.575830806003</v>
      </c>
      <c r="U5253">
        <f>IF(P5253=P5252,1+U5252,1)</f>
        <v>1</v>
      </c>
      <c r="V5253">
        <f t="shared" si="82"/>
        <v>33646.575830806003</v>
      </c>
      <c r="W5253" t="str">
        <f>IF(V5253="","",IF(ABS(V5253-R5253)&gt;W$1,ABS(V5253-R5253),""))</f>
        <v/>
      </c>
      <c r="X5253" t="str">
        <f>Y5253&amp;"-"&amp;Z5253&amp;"-"&amp;AC5253&amp;"-"&amp;AD5253&amp;"-"&amp;AG5253</f>
        <v>15.5-f-A-3-2.5</v>
      </c>
      <c r="Y5253">
        <f>F5253</f>
        <v>15.5</v>
      </c>
      <c r="Z5253" s="2" t="str">
        <f>G5253</f>
        <v>f</v>
      </c>
      <c r="AA5253">
        <f>_xlfn.IFNA(VLOOKUP(X5253,'duo-out'!A$2:Q$5000,5,FALSE),E5253+10*(H5253-1)+1+_xlfn.IFNA(VLOOKUP(D5253,states!A$2:C$10,3,FALSE),1))</f>
        <v>254</v>
      </c>
      <c r="AB5253">
        <f>IF(V5253="","",V5253)</f>
        <v>33646.575830806003</v>
      </c>
      <c r="AC5253" s="2" t="str">
        <f>_xlfn.IFNA(VLOOKUP(D5253,states!A$2:C$10,2,FALSE),"XX")</f>
        <v>A</v>
      </c>
      <c r="AD5253">
        <f>E5253</f>
        <v>3</v>
      </c>
      <c r="AE5253">
        <f>_xlfn.IFNA(VLOOKUP(D5253,states!A$2:D$10,4,FALSE),0)</f>
        <v>2</v>
      </c>
      <c r="AF5253">
        <v>0.5</v>
      </c>
      <c r="AG5253">
        <f>IF(AE5253=0,AF5253,IF(AE5253=1,IF(F5253=0.5,0.5,IF(H5253=1,0.5,1.5)),IF(F5253=0.5,0.5,IF(H5253=1,2.5,1.5))))</f>
        <v>2.5</v>
      </c>
      <c r="AH5253" s="7">
        <f>IF(AC5253="XX",0,1/C5253^(1/5)*IF(E5253=0,100,1)/(E5253+1)^(1/4))</f>
        <v>0.8122523963562357</v>
      </c>
    </row>
    <row r="5254" spans="1:34">
      <c r="A5254">
        <v>6031</v>
      </c>
      <c r="B5254" s="1">
        <v>22879.38</v>
      </c>
      <c r="C5254" s="6">
        <v>0.5</v>
      </c>
      <c r="D5254" t="s">
        <v>3</v>
      </c>
      <c r="E5254">
        <v>3</v>
      </c>
      <c r="F5254">
        <v>15.5</v>
      </c>
      <c r="G5254" t="s">
        <v>2</v>
      </c>
      <c r="H5254">
        <v>2</v>
      </c>
      <c r="I5254" t="s">
        <v>0</v>
      </c>
      <c r="J5254">
        <v>3</v>
      </c>
      <c r="K5254">
        <v>15.5</v>
      </c>
      <c r="L5254" t="s">
        <v>1</v>
      </c>
      <c r="M5254">
        <v>2</v>
      </c>
      <c r="N5254" t="s">
        <v>6087</v>
      </c>
      <c r="O5254">
        <v>1</v>
      </c>
      <c r="P5254" t="str">
        <f>D5254&amp;"-"&amp;F5254&amp;"-"&amp;G5254&amp;"-"&amp;E5254&amp;"-"&amp;H5254</f>
        <v>A2Delta-15.5-f-3-2</v>
      </c>
      <c r="Q5254" t="str">
        <f>I5254&amp;"-"&amp;K5254&amp;"-"&amp;L5254&amp;"-"&amp;J5254&amp;"-"&amp;M5254</f>
        <v>X2Pi-15.5-e-3-2</v>
      </c>
      <c r="R5254">
        <f>B5254+S5254</f>
        <v>34012.321720656997</v>
      </c>
      <c r="S5254">
        <f>_xlfn.IFNA(VLOOKUP(Q5254,'MARVEL-X'!A$2:I$1400,7,FALSE),VLOOKUP(Q5254,MARVEL!A$2:J$1522,10,FALSE))</f>
        <v>11132.941720657</v>
      </c>
      <c r="T5254">
        <f>IF(P5254=P5253,R5254+T5253,R5254)</f>
        <v>34012.321720656997</v>
      </c>
      <c r="U5254">
        <f>IF(P5254=P5253,1+U5253,1)</f>
        <v>1</v>
      </c>
      <c r="V5254">
        <f t="shared" si="82"/>
        <v>34012.321720656997</v>
      </c>
      <c r="W5254" t="str">
        <f>IF(V5254="","",IF(ABS(V5254-R5254)&gt;W$1,ABS(V5254-R5254),""))</f>
        <v/>
      </c>
      <c r="X5254" t="str">
        <f>Y5254&amp;"-"&amp;Z5254&amp;"-"&amp;AC5254&amp;"-"&amp;AD5254&amp;"-"&amp;AG5254</f>
        <v>15.5-f-A-3-1.5</v>
      </c>
      <c r="Y5254">
        <f>F5254</f>
        <v>15.5</v>
      </c>
      <c r="Z5254" s="2" t="str">
        <f>G5254</f>
        <v>f</v>
      </c>
      <c r="AA5254">
        <f>_xlfn.IFNA(VLOOKUP(X5254,'duo-out'!A$2:Q$5000,5,FALSE),E5254+10*(H5254-1)+1+_xlfn.IFNA(VLOOKUP(D5254,states!A$2:C$10,3,FALSE),1))</f>
        <v>264</v>
      </c>
      <c r="AB5254">
        <f>IF(V5254="","",V5254)</f>
        <v>34012.321720656997</v>
      </c>
      <c r="AC5254" s="2" t="str">
        <f>_xlfn.IFNA(VLOOKUP(D5254,states!A$2:C$10,2,FALSE),"XX")</f>
        <v>A</v>
      </c>
      <c r="AD5254">
        <f>E5254</f>
        <v>3</v>
      </c>
      <c r="AE5254">
        <f>_xlfn.IFNA(VLOOKUP(D5254,states!A$2:D$10,4,FALSE),0)</f>
        <v>2</v>
      </c>
      <c r="AF5254">
        <v>0.5</v>
      </c>
      <c r="AG5254">
        <f>IF(AE5254=0,AF5254,IF(AE5254=1,IF(F5254=0.5,0.5,IF(H5254=1,0.5,1.5)),IF(F5254=0.5,0.5,IF(H5254=1,2.5,1.5))))</f>
        <v>1.5</v>
      </c>
      <c r="AH5254" s="7">
        <f>IF(AC5254="XX",0,1/C5254^(1/5)*IF(E5254=0,100,1)/(E5254+1)^(1/4))</f>
        <v>0.8122523963562357</v>
      </c>
    </row>
    <row r="5255" spans="1:34">
      <c r="A5255">
        <v>6093</v>
      </c>
      <c r="B5255" s="1">
        <v>22147.78</v>
      </c>
      <c r="C5255" s="6">
        <v>0.5</v>
      </c>
      <c r="D5255" t="s">
        <v>3</v>
      </c>
      <c r="E5255">
        <v>4</v>
      </c>
      <c r="F5255">
        <v>15.5</v>
      </c>
      <c r="G5255" t="s">
        <v>2</v>
      </c>
      <c r="H5255">
        <v>1</v>
      </c>
      <c r="I5255" t="s">
        <v>0</v>
      </c>
      <c r="J5255">
        <v>4</v>
      </c>
      <c r="K5255">
        <v>16.5</v>
      </c>
      <c r="L5255" t="s">
        <v>2</v>
      </c>
      <c r="M5255">
        <v>1</v>
      </c>
      <c r="N5255" t="s">
        <v>6149</v>
      </c>
      <c r="O5255">
        <v>1</v>
      </c>
      <c r="P5255" t="str">
        <f>D5255&amp;"-"&amp;F5255&amp;"-"&amp;G5255&amp;"-"&amp;E5255&amp;"-"&amp;H5255</f>
        <v>A2Delta-15.5-f-4-1</v>
      </c>
      <c r="Q5255" t="str">
        <f>I5255&amp;"-"&amp;K5255&amp;"-"&amp;L5255&amp;"-"&amp;J5255&amp;"-"&amp;M5255</f>
        <v>X2Pi-16.5-f-4-1</v>
      </c>
      <c r="R5255">
        <f>B5255+S5255</f>
        <v>35499.820202837</v>
      </c>
      <c r="S5255">
        <f>_xlfn.IFNA(VLOOKUP(Q5255,'MARVEL-X'!A$2:I$1400,7,FALSE),VLOOKUP(Q5255,MARVEL!A$2:J$1522,10,FALSE))</f>
        <v>13352.040202837001</v>
      </c>
      <c r="T5255">
        <f>IF(P5255=P5254,R5255+T5254,R5255)</f>
        <v>35499.820202837</v>
      </c>
      <c r="U5255">
        <f>IF(P5255=P5254,1+U5254,1)</f>
        <v>1</v>
      </c>
      <c r="V5255" t="str">
        <f t="shared" si="82"/>
        <v/>
      </c>
      <c r="W5255" t="str">
        <f>IF(V5255="","",IF(ABS(V5255-R5255)&gt;W$1,ABS(V5255-R5255),""))</f>
        <v/>
      </c>
      <c r="X5255" t="str">
        <f>Y5255&amp;"-"&amp;Z5255&amp;"-"&amp;AC5255&amp;"-"&amp;AD5255&amp;"-"&amp;AG5255</f>
        <v>15.5-f-A-4-2.5</v>
      </c>
      <c r="Y5255">
        <f>F5255</f>
        <v>15.5</v>
      </c>
      <c r="Z5255" s="2" t="str">
        <f>G5255</f>
        <v>f</v>
      </c>
      <c r="AA5255">
        <f>_xlfn.IFNA(VLOOKUP(X5255,'duo-out'!A$2:Q$5000,5,FALSE),E5255+10*(H5255-1)+1+_xlfn.IFNA(VLOOKUP(D5255,states!A$2:C$10,3,FALSE),1))</f>
        <v>255</v>
      </c>
      <c r="AB5255" t="str">
        <f>IF(V5255="","",V5255)</f>
        <v/>
      </c>
      <c r="AC5255" s="2" t="str">
        <f>_xlfn.IFNA(VLOOKUP(D5255,states!A$2:C$10,2,FALSE),"XX")</f>
        <v>A</v>
      </c>
      <c r="AD5255">
        <f>E5255</f>
        <v>4</v>
      </c>
      <c r="AE5255">
        <f>_xlfn.IFNA(VLOOKUP(D5255,states!A$2:D$10,4,FALSE),0)</f>
        <v>2</v>
      </c>
      <c r="AF5255">
        <v>0.5</v>
      </c>
      <c r="AG5255">
        <f>IF(AE5255=0,AF5255,IF(AE5255=1,IF(F5255=0.5,0.5,IF(H5255=1,0.5,1.5)),IF(F5255=0.5,0.5,IF(H5255=1,2.5,1.5))))</f>
        <v>2.5</v>
      </c>
      <c r="AH5255" s="7">
        <f>IF(AC5255="XX",0,1/C5255^(1/5)*IF(E5255=0,100,1)/(E5255+1)^(1/4))</f>
        <v>0.76818088824663155</v>
      </c>
    </row>
    <row r="5256" spans="1:34">
      <c r="A5256">
        <v>6075</v>
      </c>
      <c r="B5256" s="1">
        <v>22504.95</v>
      </c>
      <c r="C5256" s="6">
        <v>0.5</v>
      </c>
      <c r="D5256" t="s">
        <v>3</v>
      </c>
      <c r="E5256">
        <v>4</v>
      </c>
      <c r="F5256">
        <v>15.5</v>
      </c>
      <c r="G5256" t="s">
        <v>2</v>
      </c>
      <c r="H5256">
        <v>1</v>
      </c>
      <c r="I5256" t="s">
        <v>0</v>
      </c>
      <c r="J5256">
        <v>4</v>
      </c>
      <c r="K5256">
        <v>15.5</v>
      </c>
      <c r="L5256" t="s">
        <v>1</v>
      </c>
      <c r="M5256">
        <v>1</v>
      </c>
      <c r="N5256" t="s">
        <v>6131</v>
      </c>
      <c r="O5256">
        <v>1</v>
      </c>
      <c r="P5256" t="str">
        <f>D5256&amp;"-"&amp;F5256&amp;"-"&amp;G5256&amp;"-"&amp;E5256&amp;"-"&amp;H5256</f>
        <v>A2Delta-15.5-f-4-1</v>
      </c>
      <c r="Q5256" t="str">
        <f>I5256&amp;"-"&amp;K5256&amp;"-"&amp;L5256&amp;"-"&amp;J5256&amp;"-"&amp;M5256</f>
        <v>X2Pi-15.5-e-4-1</v>
      </c>
      <c r="R5256">
        <f>B5256+S5256</f>
        <v>35499.481332071999</v>
      </c>
      <c r="S5256">
        <f>_xlfn.IFNA(VLOOKUP(Q5256,'MARVEL-X'!A$2:I$1400,7,FALSE),VLOOKUP(Q5256,MARVEL!A$2:J$1522,10,FALSE))</f>
        <v>12994.531332072</v>
      </c>
      <c r="T5256">
        <f>IF(P5256=P5255,R5256+T5255,R5256)</f>
        <v>70999.301534908998</v>
      </c>
      <c r="U5256">
        <f>IF(P5256=P5255,1+U5255,1)</f>
        <v>2</v>
      </c>
      <c r="V5256">
        <f t="shared" si="82"/>
        <v>35499.650767454499</v>
      </c>
      <c r="W5256">
        <f>IF(V5256="","",IF(ABS(V5256-R5256)&gt;W$1,ABS(V5256-R5256),""))</f>
        <v>0.1694353825005237</v>
      </c>
      <c r="X5256" t="str">
        <f>Y5256&amp;"-"&amp;Z5256&amp;"-"&amp;AC5256&amp;"-"&amp;AD5256&amp;"-"&amp;AG5256</f>
        <v>15.5-f-A-4-2.5</v>
      </c>
      <c r="Y5256">
        <f>F5256</f>
        <v>15.5</v>
      </c>
      <c r="Z5256" s="2" t="str">
        <f>G5256</f>
        <v>f</v>
      </c>
      <c r="AA5256">
        <f>_xlfn.IFNA(VLOOKUP(X5256,'duo-out'!A$2:Q$5000,5,FALSE),E5256+10*(H5256-1)+1+_xlfn.IFNA(VLOOKUP(D5256,states!A$2:C$10,3,FALSE),1))</f>
        <v>255</v>
      </c>
      <c r="AB5256">
        <f>IF(V5256="","",V5256)</f>
        <v>35499.650767454499</v>
      </c>
      <c r="AC5256" s="2" t="str">
        <f>_xlfn.IFNA(VLOOKUP(D5256,states!A$2:C$10,2,FALSE),"XX")</f>
        <v>A</v>
      </c>
      <c r="AD5256">
        <f>E5256</f>
        <v>4</v>
      </c>
      <c r="AE5256">
        <f>_xlfn.IFNA(VLOOKUP(D5256,states!A$2:D$10,4,FALSE),0)</f>
        <v>2</v>
      </c>
      <c r="AF5256">
        <v>0.5</v>
      </c>
      <c r="AG5256">
        <f>IF(AE5256=0,AF5256,IF(AE5256=1,IF(F5256=0.5,0.5,IF(H5256=1,0.5,1.5)),IF(F5256=0.5,0.5,IF(H5256=1,2.5,1.5))))</f>
        <v>2.5</v>
      </c>
      <c r="AH5256" s="7">
        <f>IF(AC5256="XX",0,1/C5256^(1/5)*IF(E5256=0,100,1)/(E5256+1)^(1/4))</f>
        <v>0.76818088824663155</v>
      </c>
    </row>
    <row r="5257" spans="1:34">
      <c r="A5257">
        <v>296</v>
      </c>
      <c r="B5257" s="1">
        <v>22094.67</v>
      </c>
      <c r="C5257" s="6">
        <v>0.5</v>
      </c>
      <c r="D5257" t="s">
        <v>3</v>
      </c>
      <c r="E5257">
        <v>4</v>
      </c>
      <c r="F5257">
        <v>15.5</v>
      </c>
      <c r="G5257" t="s">
        <v>2</v>
      </c>
      <c r="H5257">
        <v>2</v>
      </c>
      <c r="I5257" t="s">
        <v>0</v>
      </c>
      <c r="J5257">
        <v>4</v>
      </c>
      <c r="K5257">
        <v>16.5</v>
      </c>
      <c r="L5257" t="s">
        <v>2</v>
      </c>
      <c r="M5257">
        <v>2</v>
      </c>
      <c r="N5257" t="s">
        <v>351</v>
      </c>
      <c r="O5257">
        <v>-1</v>
      </c>
      <c r="P5257" t="str">
        <f>D5257&amp;"-"&amp;F5257&amp;"-"&amp;G5257&amp;"-"&amp;E5257&amp;"-"&amp;H5257</f>
        <v>A2Delta-15.5-f-4-2</v>
      </c>
      <c r="Q5257" t="str">
        <f>I5257&amp;"-"&amp;K5257&amp;"-"&amp;L5257&amp;"-"&amp;J5257&amp;"-"&amp;M5257</f>
        <v>X2Pi-16.5-f-4-2</v>
      </c>
      <c r="R5257">
        <f>B5257+S5257</f>
        <v>35839.675611405997</v>
      </c>
      <c r="S5257">
        <f>_xlfn.IFNA(VLOOKUP(Q5257,'MARVEL-X'!A$2:I$1400,7,FALSE),VLOOKUP(Q5257,MARVEL!A$2:J$1522,10,FALSE))</f>
        <v>13745.005611406001</v>
      </c>
      <c r="T5257">
        <f>IF(P5257=P5256,R5257+T5256,R5257)</f>
        <v>35839.675611405997</v>
      </c>
      <c r="U5257">
        <f>IF(P5257=P5256,1+U5256,1)</f>
        <v>1</v>
      </c>
      <c r="V5257" t="str">
        <f t="shared" si="82"/>
        <v/>
      </c>
      <c r="W5257" t="str">
        <f>IF(V5257="","",IF(ABS(V5257-R5257)&gt;W$1,ABS(V5257-R5257),""))</f>
        <v/>
      </c>
      <c r="X5257" t="str">
        <f>Y5257&amp;"-"&amp;Z5257&amp;"-"&amp;AC5257&amp;"-"&amp;AD5257&amp;"-"&amp;AG5257</f>
        <v>15.5-f-A-4-1.5</v>
      </c>
      <c r="Y5257">
        <f>F5257</f>
        <v>15.5</v>
      </c>
      <c r="Z5257" s="2" t="str">
        <f>G5257</f>
        <v>f</v>
      </c>
      <c r="AA5257">
        <f>_xlfn.IFNA(VLOOKUP(X5257,'duo-out'!A$2:Q$5000,5,FALSE),E5257+10*(H5257-1)+1+_xlfn.IFNA(VLOOKUP(D5257,states!A$2:C$10,3,FALSE),1))</f>
        <v>265</v>
      </c>
      <c r="AB5257" t="str">
        <f>IF(V5257="","",V5257)</f>
        <v/>
      </c>
      <c r="AC5257" s="2" t="str">
        <f>_xlfn.IFNA(VLOOKUP(D5257,states!A$2:C$10,2,FALSE),"XX")</f>
        <v>A</v>
      </c>
      <c r="AD5257">
        <f>E5257</f>
        <v>4</v>
      </c>
      <c r="AE5257">
        <f>_xlfn.IFNA(VLOOKUP(D5257,states!A$2:D$10,4,FALSE),0)</f>
        <v>2</v>
      </c>
      <c r="AF5257">
        <v>0.5</v>
      </c>
      <c r="AG5257">
        <f>IF(AE5257=0,AF5257,IF(AE5257=1,IF(F5257=0.5,0.5,IF(H5257=1,0.5,1.5)),IF(F5257=0.5,0.5,IF(H5257=1,2.5,1.5))))</f>
        <v>1.5</v>
      </c>
      <c r="AH5257" s="7">
        <f>IF(AC5257="XX",0,1/C5257^(1/5)*IF(E5257=0,100,1)/(E5257+1)^(1/4))</f>
        <v>0.76818088824663155</v>
      </c>
    </row>
    <row r="5258" spans="1:34">
      <c r="A5258">
        <v>292</v>
      </c>
      <c r="B5258" s="1">
        <v>22479.09</v>
      </c>
      <c r="C5258" s="6">
        <v>0.5</v>
      </c>
      <c r="D5258" t="s">
        <v>3</v>
      </c>
      <c r="E5258">
        <v>4</v>
      </c>
      <c r="F5258">
        <v>15.5</v>
      </c>
      <c r="G5258" t="s">
        <v>2</v>
      </c>
      <c r="H5258">
        <v>2</v>
      </c>
      <c r="I5258" t="s">
        <v>0</v>
      </c>
      <c r="J5258">
        <v>4</v>
      </c>
      <c r="K5258">
        <v>15.5</v>
      </c>
      <c r="L5258" t="s">
        <v>1</v>
      </c>
      <c r="M5258">
        <v>2</v>
      </c>
      <c r="N5258" t="s">
        <v>347</v>
      </c>
      <c r="O5258">
        <v>-1</v>
      </c>
      <c r="P5258" t="str">
        <f>D5258&amp;"-"&amp;F5258&amp;"-"&amp;G5258&amp;"-"&amp;E5258&amp;"-"&amp;H5258</f>
        <v>A2Delta-15.5-f-4-2</v>
      </c>
      <c r="Q5258" t="str">
        <f>I5258&amp;"-"&amp;K5258&amp;"-"&amp;L5258&amp;"-"&amp;J5258&amp;"-"&amp;M5258</f>
        <v>X2Pi-15.5-e-4-2</v>
      </c>
      <c r="R5258">
        <f>B5258+S5258</f>
        <v>35830.566276519996</v>
      </c>
      <c r="S5258">
        <f>_xlfn.IFNA(VLOOKUP(Q5258,'MARVEL-X'!A$2:I$1400,7,FALSE),VLOOKUP(Q5258,MARVEL!A$2:J$1522,10,FALSE))</f>
        <v>13351.476276519999</v>
      </c>
      <c r="T5258">
        <f>IF(P5258=P5257,R5258+T5257,R5258)</f>
        <v>71670.241887925993</v>
      </c>
      <c r="U5258">
        <f>IF(P5258=P5257,1+U5257,1)</f>
        <v>2</v>
      </c>
      <c r="V5258">
        <f t="shared" si="82"/>
        <v>35835.120943962997</v>
      </c>
      <c r="W5258">
        <f>IF(V5258="","",IF(ABS(V5258-R5258)&gt;W$1,ABS(V5258-R5258),""))</f>
        <v>4.5546674430006533</v>
      </c>
      <c r="X5258" t="str">
        <f>Y5258&amp;"-"&amp;Z5258&amp;"-"&amp;AC5258&amp;"-"&amp;AD5258&amp;"-"&amp;AG5258</f>
        <v>15.5-f-A-4-1.5</v>
      </c>
      <c r="Y5258">
        <f>F5258</f>
        <v>15.5</v>
      </c>
      <c r="Z5258" s="2" t="str">
        <f>G5258</f>
        <v>f</v>
      </c>
      <c r="AA5258">
        <f>_xlfn.IFNA(VLOOKUP(X5258,'duo-out'!A$2:Q$5000,5,FALSE),E5258+10*(H5258-1)+1+_xlfn.IFNA(VLOOKUP(D5258,states!A$2:C$10,3,FALSE),1))</f>
        <v>265</v>
      </c>
      <c r="AB5258">
        <f>IF(V5258="","",V5258)</f>
        <v>35835.120943962997</v>
      </c>
      <c r="AC5258" s="2" t="str">
        <f>_xlfn.IFNA(VLOOKUP(D5258,states!A$2:C$10,2,FALSE),"XX")</f>
        <v>A</v>
      </c>
      <c r="AD5258">
        <f>E5258</f>
        <v>4</v>
      </c>
      <c r="AE5258">
        <f>_xlfn.IFNA(VLOOKUP(D5258,states!A$2:D$10,4,FALSE),0)</f>
        <v>2</v>
      </c>
      <c r="AF5258">
        <v>0.5</v>
      </c>
      <c r="AG5258">
        <f>IF(AE5258=0,AF5258,IF(AE5258=1,IF(F5258=0.5,0.5,IF(H5258=1,0.5,1.5)),IF(F5258=0.5,0.5,IF(H5258=1,2.5,1.5))))</f>
        <v>1.5</v>
      </c>
      <c r="AH5258" s="7">
        <f>IF(AC5258="XX",0,1/C5258^(1/5)*IF(E5258=0,100,1)/(E5258+1)^(1/4))</f>
        <v>0.76818088824663155</v>
      </c>
    </row>
    <row r="5259" spans="1:34">
      <c r="A5259">
        <v>6159</v>
      </c>
      <c r="B5259" s="1">
        <v>21906.29</v>
      </c>
      <c r="C5259" s="6">
        <v>0.5</v>
      </c>
      <c r="D5259" t="s">
        <v>3</v>
      </c>
      <c r="E5259">
        <v>5</v>
      </c>
      <c r="F5259">
        <v>15.5</v>
      </c>
      <c r="G5259" t="s">
        <v>2</v>
      </c>
      <c r="H5259">
        <v>1</v>
      </c>
      <c r="I5259" t="s">
        <v>0</v>
      </c>
      <c r="J5259">
        <v>5</v>
      </c>
      <c r="K5259">
        <v>15.5</v>
      </c>
      <c r="L5259" t="s">
        <v>1</v>
      </c>
      <c r="M5259">
        <v>1</v>
      </c>
      <c r="N5259" t="s">
        <v>6215</v>
      </c>
      <c r="O5259">
        <v>1</v>
      </c>
      <c r="P5259" t="str">
        <f>D5259&amp;"-"&amp;F5259&amp;"-"&amp;G5259&amp;"-"&amp;E5259&amp;"-"&amp;H5259</f>
        <v>A2Delta-15.5-f-5-1</v>
      </c>
      <c r="Q5259" t="str">
        <f>I5259&amp;"-"&amp;K5259&amp;"-"&amp;L5259&amp;"-"&amp;J5259&amp;"-"&amp;M5259</f>
        <v>X2Pi-15.5-e-5-1</v>
      </c>
      <c r="R5259" t="e">
        <f>B5259+S5259</f>
        <v>#N/A</v>
      </c>
      <c r="S5259" t="e">
        <f>_xlfn.IFNA(VLOOKUP(Q5259,'MARVEL-X'!A$2:I$1400,7,FALSE),VLOOKUP(Q5259,MARVEL!A$2:J$1522,10,FALSE))</f>
        <v>#N/A</v>
      </c>
      <c r="T5259" t="e">
        <f>IF(P5259=P5258,R5259+T5258,R5259)</f>
        <v>#N/A</v>
      </c>
      <c r="U5259">
        <f>IF(P5259=P5258,1+U5258,1)</f>
        <v>1</v>
      </c>
      <c r="V5259" t="e">
        <f t="shared" si="82"/>
        <v>#N/A</v>
      </c>
      <c r="W5259" t="e">
        <f>IF(V5259="","",IF(ABS(V5259-R5259)&gt;W$1,ABS(V5259-R5259),""))</f>
        <v>#N/A</v>
      </c>
      <c r="X5259" t="str">
        <f>Y5259&amp;"-"&amp;Z5259&amp;"-"&amp;AC5259&amp;"-"&amp;AD5259&amp;"-"&amp;AG5259</f>
        <v>15.5-f-A-5-2.5</v>
      </c>
      <c r="Y5259">
        <f>F5259</f>
        <v>15.5</v>
      </c>
      <c r="Z5259" s="2" t="str">
        <f>G5259</f>
        <v>f</v>
      </c>
      <c r="AA5259">
        <f>_xlfn.IFNA(VLOOKUP(X5259,'duo-out'!A$2:Q$5000,5,FALSE),E5259+10*(H5259-1)+1+_xlfn.IFNA(VLOOKUP(D5259,states!A$2:C$10,3,FALSE),1))</f>
        <v>256</v>
      </c>
      <c r="AB5259" t="e">
        <f>IF(V5259="","",V5259)</f>
        <v>#N/A</v>
      </c>
      <c r="AC5259" s="2" t="str">
        <f>_xlfn.IFNA(VLOOKUP(D5259,states!A$2:C$10,2,FALSE),"XX")</f>
        <v>A</v>
      </c>
      <c r="AD5259">
        <f>E5259</f>
        <v>5</v>
      </c>
      <c r="AE5259">
        <f>_xlfn.IFNA(VLOOKUP(D5259,states!A$2:D$10,4,FALSE),0)</f>
        <v>2</v>
      </c>
      <c r="AF5259">
        <v>0.5</v>
      </c>
      <c r="AG5259">
        <f>IF(AE5259=0,AF5259,IF(AE5259=1,IF(F5259=0.5,0.5,IF(H5259=1,0.5,1.5)),IF(F5259=0.5,0.5,IF(H5259=1,2.5,1.5))))</f>
        <v>2.5</v>
      </c>
      <c r="AH5259" s="7">
        <f>IF(AC5259="XX",0,1/C5259^(1/5)*IF(E5259=0,100,1)/(E5259+1)^(1/4))</f>
        <v>0.73395289278439235</v>
      </c>
    </row>
    <row r="5260" spans="1:34">
      <c r="A5260">
        <v>6162</v>
      </c>
      <c r="B5260" s="1">
        <v>22191.040000000001</v>
      </c>
      <c r="C5260" s="6">
        <v>0.5</v>
      </c>
      <c r="D5260" t="s">
        <v>3</v>
      </c>
      <c r="E5260">
        <v>5</v>
      </c>
      <c r="F5260">
        <v>15.5</v>
      </c>
      <c r="G5260" t="s">
        <v>2</v>
      </c>
      <c r="H5260">
        <v>2</v>
      </c>
      <c r="I5260" t="s">
        <v>0</v>
      </c>
      <c r="J5260">
        <v>5</v>
      </c>
      <c r="K5260">
        <v>14.5</v>
      </c>
      <c r="L5260" t="s">
        <v>2</v>
      </c>
      <c r="M5260">
        <v>2</v>
      </c>
      <c r="N5260" t="s">
        <v>6218</v>
      </c>
      <c r="O5260">
        <v>1</v>
      </c>
      <c r="P5260" t="str">
        <f>D5260&amp;"-"&amp;F5260&amp;"-"&amp;G5260&amp;"-"&amp;E5260&amp;"-"&amp;H5260</f>
        <v>A2Delta-15.5-f-5-2</v>
      </c>
      <c r="Q5260" t="str">
        <f>I5260&amp;"-"&amp;K5260&amp;"-"&amp;L5260&amp;"-"&amp;J5260&amp;"-"&amp;M5260</f>
        <v>X2Pi-14.5-f-5-2</v>
      </c>
      <c r="R5260" t="e">
        <f>B5260+S5260</f>
        <v>#N/A</v>
      </c>
      <c r="S5260" t="e">
        <f>_xlfn.IFNA(VLOOKUP(Q5260,'MARVEL-X'!A$2:I$1400,7,FALSE),VLOOKUP(Q5260,MARVEL!A$2:J$1522,10,FALSE))</f>
        <v>#N/A</v>
      </c>
      <c r="T5260" t="e">
        <f>IF(P5260=P5259,R5260+T5259,R5260)</f>
        <v>#N/A</v>
      </c>
      <c r="U5260">
        <f>IF(P5260=P5259,1+U5259,1)</f>
        <v>1</v>
      </c>
      <c r="V5260" t="e">
        <f t="shared" si="82"/>
        <v>#N/A</v>
      </c>
      <c r="W5260" t="e">
        <f>IF(V5260="","",IF(ABS(V5260-R5260)&gt;W$1,ABS(V5260-R5260),""))</f>
        <v>#N/A</v>
      </c>
      <c r="X5260" t="str">
        <f>Y5260&amp;"-"&amp;Z5260&amp;"-"&amp;AC5260&amp;"-"&amp;AD5260&amp;"-"&amp;AG5260</f>
        <v>15.5-f-A-5-1.5</v>
      </c>
      <c r="Y5260">
        <f>F5260</f>
        <v>15.5</v>
      </c>
      <c r="Z5260" s="2" t="str">
        <f>G5260</f>
        <v>f</v>
      </c>
      <c r="AA5260">
        <f>_xlfn.IFNA(VLOOKUP(X5260,'duo-out'!A$2:Q$5000,5,FALSE),E5260+10*(H5260-1)+1+_xlfn.IFNA(VLOOKUP(D5260,states!A$2:C$10,3,FALSE),1))</f>
        <v>266</v>
      </c>
      <c r="AB5260" t="e">
        <f>IF(V5260="","",V5260)</f>
        <v>#N/A</v>
      </c>
      <c r="AC5260" s="2" t="str">
        <f>_xlfn.IFNA(VLOOKUP(D5260,states!A$2:C$10,2,FALSE),"XX")</f>
        <v>A</v>
      </c>
      <c r="AD5260">
        <f>E5260</f>
        <v>5</v>
      </c>
      <c r="AE5260">
        <f>_xlfn.IFNA(VLOOKUP(D5260,states!A$2:D$10,4,FALSE),0)</f>
        <v>2</v>
      </c>
      <c r="AF5260">
        <v>0.5</v>
      </c>
      <c r="AG5260">
        <f>IF(AE5260=0,AF5260,IF(AE5260=1,IF(F5260=0.5,0.5,IF(H5260=1,0.5,1.5)),IF(F5260=0.5,0.5,IF(H5260=1,2.5,1.5))))</f>
        <v>1.5</v>
      </c>
      <c r="AH5260" s="7">
        <f>IF(AC5260="XX",0,1/C5260^(1/5)*IF(E5260=0,100,1)/(E5260+1)^(1/4))</f>
        <v>0.73395289278439235</v>
      </c>
    </row>
    <row r="5261" spans="1:34">
      <c r="A5261">
        <v>3226</v>
      </c>
      <c r="B5261" s="1">
        <v>23275.043099999999</v>
      </c>
      <c r="C5261" s="6">
        <v>5.0000000000000001E-3</v>
      </c>
      <c r="D5261" t="s">
        <v>3</v>
      </c>
      <c r="E5261">
        <v>0</v>
      </c>
      <c r="F5261">
        <v>16.5</v>
      </c>
      <c r="G5261" t="s">
        <v>1</v>
      </c>
      <c r="H5261">
        <v>1</v>
      </c>
      <c r="I5261" t="s">
        <v>0</v>
      </c>
      <c r="J5261">
        <v>0</v>
      </c>
      <c r="K5261">
        <v>16.5</v>
      </c>
      <c r="L5261" t="s">
        <v>2</v>
      </c>
      <c r="M5261">
        <v>1</v>
      </c>
      <c r="N5261" t="s">
        <v>3282</v>
      </c>
      <c r="O5261">
        <v>1</v>
      </c>
      <c r="P5261" t="str">
        <f>D5261&amp;"-"&amp;F5261&amp;"-"&amp;G5261&amp;"-"&amp;E5261&amp;"-"&amp;H5261</f>
        <v>A2Delta-16.5-e-0-1</v>
      </c>
      <c r="Q5261" t="str">
        <f>I5261&amp;"-"&amp;K5261&amp;"-"&amp;L5261&amp;"-"&amp;J5261&amp;"-"&amp;M5261</f>
        <v>X2Pi-16.5-f-0-1</v>
      </c>
      <c r="R5261">
        <f>B5261+S5261</f>
        <v>27010.777302834998</v>
      </c>
      <c r="S5261">
        <f>_xlfn.IFNA(VLOOKUP(Q5261,'MARVEL-X'!A$2:I$1400,7,FALSE),VLOOKUP(Q5261,MARVEL!A$2:J$1522,10,FALSE))</f>
        <v>3735.7342028349999</v>
      </c>
      <c r="T5261">
        <f>IF(P5261=P5260,R5261+T5260,R5261)</f>
        <v>27010.777302834998</v>
      </c>
      <c r="U5261">
        <f>IF(P5261=P5260,1+U5260,1)</f>
        <v>1</v>
      </c>
      <c r="V5261" t="str">
        <f t="shared" si="82"/>
        <v/>
      </c>
      <c r="W5261" t="str">
        <f>IF(V5261="","",IF(ABS(V5261-R5261)&gt;W$1,ABS(V5261-R5261),""))</f>
        <v/>
      </c>
      <c r="X5261" t="str">
        <f>Y5261&amp;"-"&amp;Z5261&amp;"-"&amp;AC5261&amp;"-"&amp;AD5261&amp;"-"&amp;AG5261</f>
        <v>16.5-e-A-0-2.5</v>
      </c>
      <c r="Y5261">
        <f>F5261</f>
        <v>16.5</v>
      </c>
      <c r="Z5261" s="2" t="str">
        <f>G5261</f>
        <v>e</v>
      </c>
      <c r="AA5261">
        <f>_xlfn.IFNA(VLOOKUP(X5261,'duo-out'!A$2:Q$5000,5,FALSE),E5261+10*(H5261-1)+1+_xlfn.IFNA(VLOOKUP(D5261,states!A$2:C$10,3,FALSE),1))</f>
        <v>251</v>
      </c>
      <c r="AB5261" t="str">
        <f>IF(V5261="","",V5261)</f>
        <v/>
      </c>
      <c r="AC5261" s="2" t="str">
        <f>_xlfn.IFNA(VLOOKUP(D5261,states!A$2:C$10,2,FALSE),"XX")</f>
        <v>A</v>
      </c>
      <c r="AD5261">
        <f>E5261</f>
        <v>0</v>
      </c>
      <c r="AE5261">
        <f>_xlfn.IFNA(VLOOKUP(D5261,states!A$2:D$10,4,FALSE),0)</f>
        <v>2</v>
      </c>
      <c r="AF5261">
        <v>0.5</v>
      </c>
      <c r="AG5261">
        <f>IF(AE5261=0,AF5261,IF(AE5261=1,IF(F5261=0.5,0.5,IF(H5261=1,0.5,1.5)),IF(F5261=0.5,0.5,IF(H5261=1,2.5,1.5))))</f>
        <v>2.5</v>
      </c>
      <c r="AH5261" s="7">
        <f>IF(AC5261="XX",0,1/C5261^(1/5)*IF(E5261=0,100,1)/(E5261+1)^(1/4))</f>
        <v>288.53998118144267</v>
      </c>
    </row>
    <row r="5262" spans="1:34">
      <c r="A5262">
        <v>3867</v>
      </c>
      <c r="B5262" s="1">
        <v>20684.564299999998</v>
      </c>
      <c r="C5262" s="6">
        <v>5.0000000000000001E-3</v>
      </c>
      <c r="D5262" t="s">
        <v>3</v>
      </c>
      <c r="E5262">
        <v>0</v>
      </c>
      <c r="F5262">
        <v>16.5</v>
      </c>
      <c r="G5262" t="s">
        <v>1</v>
      </c>
      <c r="H5262">
        <v>1</v>
      </c>
      <c r="I5262" t="s">
        <v>0</v>
      </c>
      <c r="J5262">
        <v>1</v>
      </c>
      <c r="K5262">
        <v>16.5</v>
      </c>
      <c r="L5262" t="s">
        <v>2</v>
      </c>
      <c r="M5262">
        <v>1</v>
      </c>
      <c r="N5262" t="s">
        <v>3923</v>
      </c>
      <c r="O5262">
        <v>1</v>
      </c>
      <c r="P5262" t="str">
        <f>D5262&amp;"-"&amp;F5262&amp;"-"&amp;G5262&amp;"-"&amp;E5262&amp;"-"&amp;H5262</f>
        <v>A2Delta-16.5-e-0-1</v>
      </c>
      <c r="Q5262" t="str">
        <f>I5262&amp;"-"&amp;K5262&amp;"-"&amp;L5262&amp;"-"&amp;J5262&amp;"-"&amp;M5262</f>
        <v>X2Pi-16.5-f-1-1</v>
      </c>
      <c r="R5262">
        <f>B5262+S5262</f>
        <v>27010.84113352</v>
      </c>
      <c r="S5262">
        <f>_xlfn.IFNA(VLOOKUP(Q5262,'MARVEL-X'!A$2:I$1400,7,FALSE),VLOOKUP(Q5262,MARVEL!A$2:J$1522,10,FALSE))</f>
        <v>6326.2768335199999</v>
      </c>
      <c r="T5262">
        <f>IF(P5262=P5261,R5262+T5261,R5262)</f>
        <v>54021.618436354998</v>
      </c>
      <c r="U5262">
        <f>IF(P5262=P5261,1+U5261,1)</f>
        <v>2</v>
      </c>
      <c r="V5262" t="str">
        <f t="shared" si="82"/>
        <v/>
      </c>
      <c r="W5262" t="str">
        <f>IF(V5262="","",IF(ABS(V5262-R5262)&gt;W$1,ABS(V5262-R5262),""))</f>
        <v/>
      </c>
      <c r="X5262" t="str">
        <f>Y5262&amp;"-"&amp;Z5262&amp;"-"&amp;AC5262&amp;"-"&amp;AD5262&amp;"-"&amp;AG5262</f>
        <v>16.5-e-A-0-2.5</v>
      </c>
      <c r="Y5262">
        <f>F5262</f>
        <v>16.5</v>
      </c>
      <c r="Z5262" s="2" t="str">
        <f>G5262</f>
        <v>e</v>
      </c>
      <c r="AA5262">
        <f>_xlfn.IFNA(VLOOKUP(X5262,'duo-out'!A$2:Q$5000,5,FALSE),E5262+10*(H5262-1)+1+_xlfn.IFNA(VLOOKUP(D5262,states!A$2:C$10,3,FALSE),1))</f>
        <v>251</v>
      </c>
      <c r="AB5262" t="str">
        <f>IF(V5262="","",V5262)</f>
        <v/>
      </c>
      <c r="AC5262" s="2" t="str">
        <f>_xlfn.IFNA(VLOOKUP(D5262,states!A$2:C$10,2,FALSE),"XX")</f>
        <v>A</v>
      </c>
      <c r="AD5262">
        <f>E5262</f>
        <v>0</v>
      </c>
      <c r="AE5262">
        <f>_xlfn.IFNA(VLOOKUP(D5262,states!A$2:D$10,4,FALSE),0)</f>
        <v>2</v>
      </c>
      <c r="AF5262">
        <v>0.5</v>
      </c>
      <c r="AG5262">
        <f>IF(AE5262=0,AF5262,IF(AE5262=1,IF(F5262=0.5,0.5,IF(H5262=1,0.5,1.5)),IF(F5262=0.5,0.5,IF(H5262=1,2.5,1.5))))</f>
        <v>2.5</v>
      </c>
      <c r="AH5262" s="7">
        <f>IF(AC5262="XX",0,1/C5262^(1/5)*IF(E5262=0,100,1)/(E5262+1)^(1/4))</f>
        <v>288.53998118144267</v>
      </c>
    </row>
    <row r="5263" spans="1:34">
      <c r="A5263">
        <v>3157</v>
      </c>
      <c r="B5263" s="1">
        <v>23697.255300000001</v>
      </c>
      <c r="C5263" s="6">
        <v>1.069E-2</v>
      </c>
      <c r="D5263" t="s">
        <v>3</v>
      </c>
      <c r="E5263">
        <v>0</v>
      </c>
      <c r="F5263">
        <v>16.5</v>
      </c>
      <c r="G5263" t="s">
        <v>1</v>
      </c>
      <c r="H5263">
        <v>1</v>
      </c>
      <c r="I5263" t="s">
        <v>0</v>
      </c>
      <c r="J5263">
        <v>0</v>
      </c>
      <c r="K5263">
        <v>15.5</v>
      </c>
      <c r="L5263" t="s">
        <v>1</v>
      </c>
      <c r="M5263">
        <v>1</v>
      </c>
      <c r="N5263" t="s">
        <v>3213</v>
      </c>
      <c r="O5263">
        <v>1</v>
      </c>
      <c r="P5263" t="str">
        <f>D5263&amp;"-"&amp;F5263&amp;"-"&amp;G5263&amp;"-"&amp;E5263&amp;"-"&amp;H5263</f>
        <v>A2Delta-16.5-e-0-1</v>
      </c>
      <c r="Q5263" t="str">
        <f>I5263&amp;"-"&amp;K5263&amp;"-"&amp;L5263&amp;"-"&amp;J5263&amp;"-"&amp;M5263</f>
        <v>X2Pi-15.5-e-0-1</v>
      </c>
      <c r="R5263">
        <f>B5263+S5263</f>
        <v>27010.840713629001</v>
      </c>
      <c r="S5263">
        <f>_xlfn.IFNA(VLOOKUP(Q5263,'MARVEL-X'!A$2:I$1400,7,FALSE),VLOOKUP(Q5263,MARVEL!A$2:J$1522,10,FALSE))</f>
        <v>3313.585413629</v>
      </c>
      <c r="T5263">
        <f>IF(P5263=P5262,R5263+T5262,R5263)</f>
        <v>81032.459149984003</v>
      </c>
      <c r="U5263">
        <f>IF(P5263=P5262,1+U5262,1)</f>
        <v>3</v>
      </c>
      <c r="V5263" t="str">
        <f t="shared" si="82"/>
        <v/>
      </c>
      <c r="W5263" t="str">
        <f>IF(V5263="","",IF(ABS(V5263-R5263)&gt;W$1,ABS(V5263-R5263),""))</f>
        <v/>
      </c>
      <c r="X5263" t="str">
        <f>Y5263&amp;"-"&amp;Z5263&amp;"-"&amp;AC5263&amp;"-"&amp;AD5263&amp;"-"&amp;AG5263</f>
        <v>16.5-e-A-0-2.5</v>
      </c>
      <c r="Y5263">
        <f>F5263</f>
        <v>16.5</v>
      </c>
      <c r="Z5263" s="2" t="str">
        <f>G5263</f>
        <v>e</v>
      </c>
      <c r="AA5263">
        <f>_xlfn.IFNA(VLOOKUP(X5263,'duo-out'!A$2:Q$5000,5,FALSE),E5263+10*(H5263-1)+1+_xlfn.IFNA(VLOOKUP(D5263,states!A$2:C$10,3,FALSE),1))</f>
        <v>251</v>
      </c>
      <c r="AB5263" t="str">
        <f>IF(V5263="","",V5263)</f>
        <v/>
      </c>
      <c r="AC5263" s="2" t="str">
        <f>_xlfn.IFNA(VLOOKUP(D5263,states!A$2:C$10,2,FALSE),"XX")</f>
        <v>A</v>
      </c>
      <c r="AD5263">
        <f>E5263</f>
        <v>0</v>
      </c>
      <c r="AE5263">
        <f>_xlfn.IFNA(VLOOKUP(D5263,states!A$2:D$10,4,FALSE),0)</f>
        <v>2</v>
      </c>
      <c r="AF5263">
        <v>0.5</v>
      </c>
      <c r="AG5263">
        <f>IF(AE5263=0,AF5263,IF(AE5263=1,IF(F5263=0.5,0.5,IF(H5263=1,0.5,1.5)),IF(F5263=0.5,0.5,IF(H5263=1,2.5,1.5))))</f>
        <v>2.5</v>
      </c>
      <c r="AH5263" s="7">
        <f>IF(AC5263="XX",0,1/C5263^(1/5)*IF(E5263=0,100,1)/(E5263+1)^(1/4))</f>
        <v>247.85886632575216</v>
      </c>
    </row>
    <row r="5264" spans="1:34">
      <c r="A5264">
        <v>3251</v>
      </c>
      <c r="B5264" s="1">
        <v>22810.627</v>
      </c>
      <c r="C5264" s="6">
        <v>1.507E-2</v>
      </c>
      <c r="D5264" t="s">
        <v>3</v>
      </c>
      <c r="E5264">
        <v>0</v>
      </c>
      <c r="F5264">
        <v>16.5</v>
      </c>
      <c r="G5264" t="s">
        <v>1</v>
      </c>
      <c r="H5264">
        <v>1</v>
      </c>
      <c r="I5264" t="s">
        <v>0</v>
      </c>
      <c r="J5264">
        <v>0</v>
      </c>
      <c r="K5264">
        <v>17.5</v>
      </c>
      <c r="L5264" t="s">
        <v>1</v>
      </c>
      <c r="M5264">
        <v>1</v>
      </c>
      <c r="N5264" t="s">
        <v>3307</v>
      </c>
      <c r="O5264">
        <v>1</v>
      </c>
      <c r="P5264" t="str">
        <f>D5264&amp;"-"&amp;F5264&amp;"-"&amp;G5264&amp;"-"&amp;E5264&amp;"-"&amp;H5264</f>
        <v>A2Delta-16.5-e-0-1</v>
      </c>
      <c r="Q5264" t="str">
        <f>I5264&amp;"-"&amp;K5264&amp;"-"&amp;L5264&amp;"-"&amp;J5264&amp;"-"&amp;M5264</f>
        <v>X2Pi-17.5-e-0-1</v>
      </c>
      <c r="R5264">
        <f>B5264+S5264</f>
        <v>27010.821837620999</v>
      </c>
      <c r="S5264">
        <f>_xlfn.IFNA(VLOOKUP(Q5264,'MARVEL-X'!A$2:I$1400,7,FALSE),VLOOKUP(Q5264,MARVEL!A$2:J$1522,10,FALSE))</f>
        <v>4200.1948376210003</v>
      </c>
      <c r="T5264">
        <f>IF(P5264=P5263,R5264+T5263,R5264)</f>
        <v>108043.280987605</v>
      </c>
      <c r="U5264">
        <f>IF(P5264=P5263,1+U5263,1)</f>
        <v>4</v>
      </c>
      <c r="V5264" t="str">
        <f t="shared" si="82"/>
        <v/>
      </c>
      <c r="W5264" t="str">
        <f>IF(V5264="","",IF(ABS(V5264-R5264)&gt;W$1,ABS(V5264-R5264),""))</f>
        <v/>
      </c>
      <c r="X5264" t="str">
        <f>Y5264&amp;"-"&amp;Z5264&amp;"-"&amp;AC5264&amp;"-"&amp;AD5264&amp;"-"&amp;AG5264</f>
        <v>16.5-e-A-0-2.5</v>
      </c>
      <c r="Y5264">
        <f>F5264</f>
        <v>16.5</v>
      </c>
      <c r="Z5264" s="2" t="str">
        <f>G5264</f>
        <v>e</v>
      </c>
      <c r="AA5264">
        <f>_xlfn.IFNA(VLOOKUP(X5264,'duo-out'!A$2:Q$5000,5,FALSE),E5264+10*(H5264-1)+1+_xlfn.IFNA(VLOOKUP(D5264,states!A$2:C$10,3,FALSE),1))</f>
        <v>251</v>
      </c>
      <c r="AB5264" t="str">
        <f>IF(V5264="","",V5264)</f>
        <v/>
      </c>
      <c r="AC5264" s="2" t="str">
        <f>_xlfn.IFNA(VLOOKUP(D5264,states!A$2:C$10,2,FALSE),"XX")</f>
        <v>A</v>
      </c>
      <c r="AD5264">
        <f>E5264</f>
        <v>0</v>
      </c>
      <c r="AE5264">
        <f>_xlfn.IFNA(VLOOKUP(D5264,states!A$2:D$10,4,FALSE),0)</f>
        <v>2</v>
      </c>
      <c r="AF5264">
        <v>0.5</v>
      </c>
      <c r="AG5264">
        <f>IF(AE5264=0,AF5264,IF(AE5264=1,IF(F5264=0.5,0.5,IF(H5264=1,0.5,1.5)),IF(F5264=0.5,0.5,IF(H5264=1,2.5,1.5))))</f>
        <v>2.5</v>
      </c>
      <c r="AH5264" s="7">
        <f>IF(AC5264="XX",0,1/C5264^(1/5)*IF(E5264=0,100,1)/(E5264+1)^(1/4))</f>
        <v>231.40745686881266</v>
      </c>
    </row>
    <row r="5265" spans="1:34">
      <c r="A5265">
        <v>2652</v>
      </c>
      <c r="B5265" s="1">
        <v>23275.044699999999</v>
      </c>
      <c r="C5265" s="6">
        <v>5.0000000000000001E-3</v>
      </c>
      <c r="D5265" t="s">
        <v>3</v>
      </c>
      <c r="E5265">
        <v>0</v>
      </c>
      <c r="F5265">
        <v>16.5</v>
      </c>
      <c r="G5265" t="s">
        <v>1</v>
      </c>
      <c r="H5265">
        <v>1</v>
      </c>
      <c r="I5265" t="s">
        <v>0</v>
      </c>
      <c r="J5265">
        <v>0</v>
      </c>
      <c r="K5265">
        <v>16.5</v>
      </c>
      <c r="L5265" t="s">
        <v>2</v>
      </c>
      <c r="M5265">
        <v>1</v>
      </c>
      <c r="N5265" t="s">
        <v>2708</v>
      </c>
      <c r="O5265">
        <v>1</v>
      </c>
      <c r="P5265" t="str">
        <f>D5265&amp;"-"&amp;F5265&amp;"-"&amp;G5265&amp;"-"&amp;E5265&amp;"-"&amp;H5265</f>
        <v>A2Delta-16.5-e-0-1</v>
      </c>
      <c r="Q5265" t="str">
        <f>I5265&amp;"-"&amp;K5265&amp;"-"&amp;L5265&amp;"-"&amp;J5265&amp;"-"&amp;M5265</f>
        <v>X2Pi-16.5-f-0-1</v>
      </c>
      <c r="R5265">
        <f>B5265+S5265</f>
        <v>27010.778902834998</v>
      </c>
      <c r="S5265">
        <f>_xlfn.IFNA(VLOOKUP(Q5265,'MARVEL-X'!A$2:I$1400,7,FALSE),VLOOKUP(Q5265,MARVEL!A$2:J$1522,10,FALSE))</f>
        <v>3735.7342028349999</v>
      </c>
      <c r="T5265">
        <f>IF(P5265=P5264,R5265+T5264,R5265)</f>
        <v>135054.05989044</v>
      </c>
      <c r="U5265">
        <f>IF(P5265=P5264,1+U5264,1)</f>
        <v>5</v>
      </c>
      <c r="V5265" t="str">
        <f t="shared" si="82"/>
        <v/>
      </c>
      <c r="W5265" t="str">
        <f>IF(V5265="","",IF(ABS(V5265-R5265)&gt;W$1,ABS(V5265-R5265),""))</f>
        <v/>
      </c>
      <c r="X5265" t="str">
        <f>Y5265&amp;"-"&amp;Z5265&amp;"-"&amp;AC5265&amp;"-"&amp;AD5265&amp;"-"&amp;AG5265</f>
        <v>16.5-e-A-0-2.5</v>
      </c>
      <c r="Y5265">
        <f>F5265</f>
        <v>16.5</v>
      </c>
      <c r="Z5265" s="2" t="str">
        <f>G5265</f>
        <v>e</v>
      </c>
      <c r="AA5265">
        <f>_xlfn.IFNA(VLOOKUP(X5265,'duo-out'!A$2:Q$5000,5,FALSE),E5265+10*(H5265-1)+1+_xlfn.IFNA(VLOOKUP(D5265,states!A$2:C$10,3,FALSE),1))</f>
        <v>251</v>
      </c>
      <c r="AB5265" t="str">
        <f>IF(V5265="","",V5265)</f>
        <v/>
      </c>
      <c r="AC5265" s="2" t="str">
        <f>_xlfn.IFNA(VLOOKUP(D5265,states!A$2:C$10,2,FALSE),"XX")</f>
        <v>A</v>
      </c>
      <c r="AD5265">
        <f>E5265</f>
        <v>0</v>
      </c>
      <c r="AE5265">
        <f>_xlfn.IFNA(VLOOKUP(D5265,states!A$2:D$10,4,FALSE),0)</f>
        <v>2</v>
      </c>
      <c r="AF5265">
        <v>0.5</v>
      </c>
      <c r="AG5265">
        <f>IF(AE5265=0,AF5265,IF(AE5265=1,IF(F5265=0.5,0.5,IF(H5265=1,0.5,1.5)),IF(F5265=0.5,0.5,IF(H5265=1,2.5,1.5))))</f>
        <v>2.5</v>
      </c>
      <c r="AH5265" s="7">
        <f>IF(AC5265="XX",0,1/C5265^(1/5)*IF(E5265=0,100,1)/(E5265+1)^(1/4))</f>
        <v>288.53998118144267</v>
      </c>
    </row>
    <row r="5266" spans="1:34">
      <c r="A5266">
        <v>2711</v>
      </c>
      <c r="B5266" s="1">
        <v>22810.640800000001</v>
      </c>
      <c r="C5266" s="6">
        <v>5.0000000000000001E-3</v>
      </c>
      <c r="D5266" t="s">
        <v>3</v>
      </c>
      <c r="E5266">
        <v>0</v>
      </c>
      <c r="F5266">
        <v>16.5</v>
      </c>
      <c r="G5266" t="s">
        <v>1</v>
      </c>
      <c r="H5266">
        <v>1</v>
      </c>
      <c r="I5266" t="s">
        <v>0</v>
      </c>
      <c r="J5266">
        <v>0</v>
      </c>
      <c r="K5266">
        <v>17.5</v>
      </c>
      <c r="L5266" t="s">
        <v>1</v>
      </c>
      <c r="M5266">
        <v>1</v>
      </c>
      <c r="N5266" t="s">
        <v>2767</v>
      </c>
      <c r="O5266">
        <v>1</v>
      </c>
      <c r="P5266" t="str">
        <f>D5266&amp;"-"&amp;F5266&amp;"-"&amp;G5266&amp;"-"&amp;E5266&amp;"-"&amp;H5266</f>
        <v>A2Delta-16.5-e-0-1</v>
      </c>
      <c r="Q5266" t="str">
        <f>I5266&amp;"-"&amp;K5266&amp;"-"&amp;L5266&amp;"-"&amp;J5266&amp;"-"&amp;M5266</f>
        <v>X2Pi-17.5-e-0-1</v>
      </c>
      <c r="R5266">
        <f>B5266+S5266</f>
        <v>27010.835637620999</v>
      </c>
      <c r="S5266">
        <f>_xlfn.IFNA(VLOOKUP(Q5266,'MARVEL-X'!A$2:I$1400,7,FALSE),VLOOKUP(Q5266,MARVEL!A$2:J$1522,10,FALSE))</f>
        <v>4200.1948376210003</v>
      </c>
      <c r="T5266">
        <f>IF(P5266=P5265,R5266+T5265,R5266)</f>
        <v>162064.895528061</v>
      </c>
      <c r="U5266">
        <f>IF(P5266=P5265,1+U5265,1)</f>
        <v>6</v>
      </c>
      <c r="V5266" t="str">
        <f t="shared" si="82"/>
        <v/>
      </c>
      <c r="W5266" t="str">
        <f>IF(V5266="","",IF(ABS(V5266-R5266)&gt;W$1,ABS(V5266-R5266),""))</f>
        <v/>
      </c>
      <c r="X5266" t="str">
        <f>Y5266&amp;"-"&amp;Z5266&amp;"-"&amp;AC5266&amp;"-"&amp;AD5266&amp;"-"&amp;AG5266</f>
        <v>16.5-e-A-0-2.5</v>
      </c>
      <c r="Y5266">
        <f>F5266</f>
        <v>16.5</v>
      </c>
      <c r="Z5266" s="2" t="str">
        <f>G5266</f>
        <v>e</v>
      </c>
      <c r="AA5266">
        <f>_xlfn.IFNA(VLOOKUP(X5266,'duo-out'!A$2:Q$5000,5,FALSE),E5266+10*(H5266-1)+1+_xlfn.IFNA(VLOOKUP(D5266,states!A$2:C$10,3,FALSE),1))</f>
        <v>251</v>
      </c>
      <c r="AB5266" t="str">
        <f>IF(V5266="","",V5266)</f>
        <v/>
      </c>
      <c r="AC5266" s="2" t="str">
        <f>_xlfn.IFNA(VLOOKUP(D5266,states!A$2:C$10,2,FALSE),"XX")</f>
        <v>A</v>
      </c>
      <c r="AD5266">
        <f>E5266</f>
        <v>0</v>
      </c>
      <c r="AE5266">
        <f>_xlfn.IFNA(VLOOKUP(D5266,states!A$2:D$10,4,FALSE),0)</f>
        <v>2</v>
      </c>
      <c r="AF5266">
        <v>0.5</v>
      </c>
      <c r="AG5266">
        <f>IF(AE5266=0,AF5266,IF(AE5266=1,IF(F5266=0.5,0.5,IF(H5266=1,0.5,1.5)),IF(F5266=0.5,0.5,IF(H5266=1,2.5,1.5))))</f>
        <v>2.5</v>
      </c>
      <c r="AH5266" s="7">
        <f>IF(AC5266="XX",0,1/C5266^(1/5)*IF(E5266=0,100,1)/(E5266+1)^(1/4))</f>
        <v>288.53998118144267</v>
      </c>
    </row>
    <row r="5267" spans="1:34">
      <c r="A5267">
        <v>2673</v>
      </c>
      <c r="B5267" s="1">
        <v>23697.250499999998</v>
      </c>
      <c r="C5267" s="6">
        <v>5.0000000000000001E-3</v>
      </c>
      <c r="D5267" t="s">
        <v>3</v>
      </c>
      <c r="E5267">
        <v>0</v>
      </c>
      <c r="F5267">
        <v>16.5</v>
      </c>
      <c r="G5267" t="s">
        <v>1</v>
      </c>
      <c r="H5267">
        <v>1</v>
      </c>
      <c r="I5267" t="s">
        <v>0</v>
      </c>
      <c r="J5267">
        <v>0</v>
      </c>
      <c r="K5267">
        <v>15.5</v>
      </c>
      <c r="L5267" t="s">
        <v>1</v>
      </c>
      <c r="M5267">
        <v>1</v>
      </c>
      <c r="N5267" t="s">
        <v>2729</v>
      </c>
      <c r="O5267">
        <v>1</v>
      </c>
      <c r="P5267" t="str">
        <f>D5267&amp;"-"&amp;F5267&amp;"-"&amp;G5267&amp;"-"&amp;E5267&amp;"-"&amp;H5267</f>
        <v>A2Delta-16.5-e-0-1</v>
      </c>
      <c r="Q5267" t="str">
        <f>I5267&amp;"-"&amp;K5267&amp;"-"&amp;L5267&amp;"-"&amp;J5267&amp;"-"&amp;M5267</f>
        <v>X2Pi-15.5-e-0-1</v>
      </c>
      <c r="R5267">
        <f>B5267+S5267</f>
        <v>27010.835913628998</v>
      </c>
      <c r="S5267">
        <f>_xlfn.IFNA(VLOOKUP(Q5267,'MARVEL-X'!A$2:I$1400,7,FALSE),VLOOKUP(Q5267,MARVEL!A$2:J$1522,10,FALSE))</f>
        <v>3313.585413629</v>
      </c>
      <c r="T5267">
        <f>IF(P5267=P5266,R5267+T5266,R5267)</f>
        <v>189075.73144169</v>
      </c>
      <c r="U5267">
        <f>IF(P5267=P5266,1+U5266,1)</f>
        <v>7</v>
      </c>
      <c r="V5267" t="str">
        <f t="shared" si="82"/>
        <v/>
      </c>
      <c r="W5267" t="str">
        <f>IF(V5267="","",IF(ABS(V5267-R5267)&gt;W$1,ABS(V5267-R5267),""))</f>
        <v/>
      </c>
      <c r="X5267" t="str">
        <f>Y5267&amp;"-"&amp;Z5267&amp;"-"&amp;AC5267&amp;"-"&amp;AD5267&amp;"-"&amp;AG5267</f>
        <v>16.5-e-A-0-2.5</v>
      </c>
      <c r="Y5267">
        <f>F5267</f>
        <v>16.5</v>
      </c>
      <c r="Z5267" s="2" t="str">
        <f>G5267</f>
        <v>e</v>
      </c>
      <c r="AA5267">
        <f>_xlfn.IFNA(VLOOKUP(X5267,'duo-out'!A$2:Q$5000,5,FALSE),E5267+10*(H5267-1)+1+_xlfn.IFNA(VLOOKUP(D5267,states!A$2:C$10,3,FALSE),1))</f>
        <v>251</v>
      </c>
      <c r="AB5267" t="str">
        <f>IF(V5267="","",V5267)</f>
        <v/>
      </c>
      <c r="AC5267" s="2" t="str">
        <f>_xlfn.IFNA(VLOOKUP(D5267,states!A$2:C$10,2,FALSE),"XX")</f>
        <v>A</v>
      </c>
      <c r="AD5267">
        <f>E5267</f>
        <v>0</v>
      </c>
      <c r="AE5267">
        <f>_xlfn.IFNA(VLOOKUP(D5267,states!A$2:D$10,4,FALSE),0)</f>
        <v>2</v>
      </c>
      <c r="AF5267">
        <v>0.5</v>
      </c>
      <c r="AG5267">
        <f>IF(AE5267=0,AF5267,IF(AE5267=1,IF(F5267=0.5,0.5,IF(H5267=1,0.5,1.5)),IF(F5267=0.5,0.5,IF(H5267=1,2.5,1.5))))</f>
        <v>2.5</v>
      </c>
      <c r="AH5267" s="7">
        <f>IF(AC5267="XX",0,1/C5267^(1/5)*IF(E5267=0,100,1)/(E5267+1)^(1/4))</f>
        <v>288.53998118144267</v>
      </c>
    </row>
    <row r="5268" spans="1:34">
      <c r="A5268">
        <v>5338</v>
      </c>
      <c r="B5268" s="1">
        <v>23275.038</v>
      </c>
      <c r="C5268" s="6">
        <v>0.05</v>
      </c>
      <c r="D5268" t="s">
        <v>3</v>
      </c>
      <c r="E5268">
        <v>0</v>
      </c>
      <c r="F5268">
        <v>16.5</v>
      </c>
      <c r="G5268" t="s">
        <v>1</v>
      </c>
      <c r="H5268">
        <v>1</v>
      </c>
      <c r="I5268" t="s">
        <v>0</v>
      </c>
      <c r="J5268">
        <v>0</v>
      </c>
      <c r="K5268">
        <v>16.5</v>
      </c>
      <c r="L5268" t="s">
        <v>2</v>
      </c>
      <c r="M5268">
        <v>1</v>
      </c>
      <c r="N5268" t="s">
        <v>5394</v>
      </c>
      <c r="O5268">
        <v>1</v>
      </c>
      <c r="P5268" t="str">
        <f>D5268&amp;"-"&amp;F5268&amp;"-"&amp;G5268&amp;"-"&amp;E5268&amp;"-"&amp;H5268</f>
        <v>A2Delta-16.5-e-0-1</v>
      </c>
      <c r="Q5268" t="str">
        <f>I5268&amp;"-"&amp;K5268&amp;"-"&amp;L5268&amp;"-"&amp;J5268&amp;"-"&amp;M5268</f>
        <v>X2Pi-16.5-f-0-1</v>
      </c>
      <c r="R5268">
        <f>B5268+S5268</f>
        <v>27010.772202835</v>
      </c>
      <c r="S5268">
        <f>_xlfn.IFNA(VLOOKUP(Q5268,'MARVEL-X'!A$2:I$1400,7,FALSE),VLOOKUP(Q5268,MARVEL!A$2:J$1522,10,FALSE))</f>
        <v>3735.7342028349999</v>
      </c>
      <c r="T5268">
        <f>IF(P5268=P5267,R5268+T5267,R5268)</f>
        <v>216086.50364452502</v>
      </c>
      <c r="U5268">
        <f>IF(P5268=P5267,1+U5267,1)</f>
        <v>8</v>
      </c>
      <c r="V5268" t="str">
        <f t="shared" si="82"/>
        <v/>
      </c>
      <c r="W5268" t="str">
        <f>IF(V5268="","",IF(ABS(V5268-R5268)&gt;W$1,ABS(V5268-R5268),""))</f>
        <v/>
      </c>
      <c r="X5268" t="str">
        <f>Y5268&amp;"-"&amp;Z5268&amp;"-"&amp;AC5268&amp;"-"&amp;AD5268&amp;"-"&amp;AG5268</f>
        <v>16.5-e-A-0-2.5</v>
      </c>
      <c r="Y5268">
        <f>F5268</f>
        <v>16.5</v>
      </c>
      <c r="Z5268" s="2" t="str">
        <f>G5268</f>
        <v>e</v>
      </c>
      <c r="AA5268">
        <f>_xlfn.IFNA(VLOOKUP(X5268,'duo-out'!A$2:Q$5000,5,FALSE),E5268+10*(H5268-1)+1+_xlfn.IFNA(VLOOKUP(D5268,states!A$2:C$10,3,FALSE),1))</f>
        <v>251</v>
      </c>
      <c r="AB5268" t="str">
        <f>IF(V5268="","",V5268)</f>
        <v/>
      </c>
      <c r="AC5268" s="2" t="str">
        <f>_xlfn.IFNA(VLOOKUP(D5268,states!A$2:C$10,2,FALSE),"XX")</f>
        <v>A</v>
      </c>
      <c r="AD5268">
        <f>E5268</f>
        <v>0</v>
      </c>
      <c r="AE5268">
        <f>_xlfn.IFNA(VLOOKUP(D5268,states!A$2:D$10,4,FALSE),0)</f>
        <v>2</v>
      </c>
      <c r="AF5268">
        <v>0.5</v>
      </c>
      <c r="AG5268">
        <f>IF(AE5268=0,AF5268,IF(AE5268=1,IF(F5268=0.5,0.5,IF(H5268=1,0.5,1.5)),IF(F5268=0.5,0.5,IF(H5268=1,2.5,1.5))))</f>
        <v>2.5</v>
      </c>
      <c r="AH5268" s="7">
        <f>IF(AC5268="XX",0,1/C5268^(1/5)*IF(E5268=0,100,1)/(E5268+1)^(1/4))</f>
        <v>182.05642030260799</v>
      </c>
    </row>
    <row r="5269" spans="1:34">
      <c r="A5269">
        <v>5275</v>
      </c>
      <c r="B5269" s="1">
        <v>23697.183000000001</v>
      </c>
      <c r="C5269" s="6">
        <v>7.893E-2</v>
      </c>
      <c r="D5269" t="s">
        <v>3</v>
      </c>
      <c r="E5269">
        <v>0</v>
      </c>
      <c r="F5269">
        <v>16.5</v>
      </c>
      <c r="G5269" t="s">
        <v>1</v>
      </c>
      <c r="H5269">
        <v>1</v>
      </c>
      <c r="I5269" t="s">
        <v>0</v>
      </c>
      <c r="J5269">
        <v>0</v>
      </c>
      <c r="K5269">
        <v>15.5</v>
      </c>
      <c r="L5269" t="s">
        <v>1</v>
      </c>
      <c r="M5269">
        <v>1</v>
      </c>
      <c r="N5269" t="s">
        <v>5331</v>
      </c>
      <c r="O5269">
        <v>1</v>
      </c>
      <c r="P5269" t="str">
        <f>D5269&amp;"-"&amp;F5269&amp;"-"&amp;G5269&amp;"-"&amp;E5269&amp;"-"&amp;H5269</f>
        <v>A2Delta-16.5-e-0-1</v>
      </c>
      <c r="Q5269" t="str">
        <f>I5269&amp;"-"&amp;K5269&amp;"-"&amp;L5269&amp;"-"&amp;J5269&amp;"-"&amp;M5269</f>
        <v>X2Pi-15.5-e-0-1</v>
      </c>
      <c r="R5269">
        <f>B5269+S5269</f>
        <v>27010.768413629001</v>
      </c>
      <c r="S5269">
        <f>_xlfn.IFNA(VLOOKUP(Q5269,'MARVEL-X'!A$2:I$1400,7,FALSE),VLOOKUP(Q5269,MARVEL!A$2:J$1522,10,FALSE))</f>
        <v>3313.585413629</v>
      </c>
      <c r="T5269">
        <f>IF(P5269=P5268,R5269+T5268,R5269)</f>
        <v>243097.27205815402</v>
      </c>
      <c r="U5269">
        <f>IF(P5269=P5268,1+U5268,1)</f>
        <v>9</v>
      </c>
      <c r="V5269" t="str">
        <f t="shared" si="82"/>
        <v/>
      </c>
      <c r="W5269" t="str">
        <f>IF(V5269="","",IF(ABS(V5269-R5269)&gt;W$1,ABS(V5269-R5269),""))</f>
        <v/>
      </c>
      <c r="X5269" t="str">
        <f>Y5269&amp;"-"&amp;Z5269&amp;"-"&amp;AC5269&amp;"-"&amp;AD5269&amp;"-"&amp;AG5269</f>
        <v>16.5-e-A-0-2.5</v>
      </c>
      <c r="Y5269">
        <f>F5269</f>
        <v>16.5</v>
      </c>
      <c r="Z5269" s="2" t="str">
        <f>G5269</f>
        <v>e</v>
      </c>
      <c r="AA5269">
        <f>_xlfn.IFNA(VLOOKUP(X5269,'duo-out'!A$2:Q$5000,5,FALSE),E5269+10*(H5269-1)+1+_xlfn.IFNA(VLOOKUP(D5269,states!A$2:C$10,3,FALSE),1))</f>
        <v>251</v>
      </c>
      <c r="AB5269" t="str">
        <f>IF(V5269="","",V5269)</f>
        <v/>
      </c>
      <c r="AC5269" s="2" t="str">
        <f>_xlfn.IFNA(VLOOKUP(D5269,states!A$2:C$10,2,FALSE),"XX")</f>
        <v>A</v>
      </c>
      <c r="AD5269">
        <f>E5269</f>
        <v>0</v>
      </c>
      <c r="AE5269">
        <f>_xlfn.IFNA(VLOOKUP(D5269,states!A$2:D$10,4,FALSE),0)</f>
        <v>2</v>
      </c>
      <c r="AF5269">
        <v>0.5</v>
      </c>
      <c r="AG5269">
        <f>IF(AE5269=0,AF5269,IF(AE5269=1,IF(F5269=0.5,0.5,IF(H5269=1,0.5,1.5)),IF(F5269=0.5,0.5,IF(H5269=1,2.5,1.5))))</f>
        <v>2.5</v>
      </c>
      <c r="AH5269" s="7">
        <f>IF(AC5269="XX",0,1/C5269^(1/5)*IF(E5269=0,100,1)/(E5269+1)^(1/4))</f>
        <v>166.16960191154999</v>
      </c>
    </row>
    <row r="5270" spans="1:34">
      <c r="A5270">
        <v>704</v>
      </c>
      <c r="B5270" s="1">
        <v>22810.49</v>
      </c>
      <c r="C5270" s="6">
        <v>0.16309999999999999</v>
      </c>
      <c r="D5270" t="s">
        <v>3</v>
      </c>
      <c r="E5270">
        <v>0</v>
      </c>
      <c r="F5270">
        <v>16.5</v>
      </c>
      <c r="G5270" t="s">
        <v>1</v>
      </c>
      <c r="H5270">
        <v>1</v>
      </c>
      <c r="I5270" t="s">
        <v>0</v>
      </c>
      <c r="J5270">
        <v>0</v>
      </c>
      <c r="K5270">
        <v>17.5</v>
      </c>
      <c r="L5270" t="s">
        <v>1</v>
      </c>
      <c r="M5270">
        <v>1</v>
      </c>
      <c r="N5270" t="s">
        <v>760</v>
      </c>
      <c r="O5270">
        <v>1</v>
      </c>
      <c r="P5270" t="str">
        <f>D5270&amp;"-"&amp;F5270&amp;"-"&amp;G5270&amp;"-"&amp;E5270&amp;"-"&amp;H5270</f>
        <v>A2Delta-16.5-e-0-1</v>
      </c>
      <c r="Q5270" t="str">
        <f>I5270&amp;"-"&amp;K5270&amp;"-"&amp;L5270&amp;"-"&amp;J5270&amp;"-"&amp;M5270</f>
        <v>X2Pi-17.5-e-0-1</v>
      </c>
      <c r="R5270">
        <f>B5270+S5270</f>
        <v>27010.684837621004</v>
      </c>
      <c r="S5270">
        <f>_xlfn.IFNA(VLOOKUP(Q5270,'MARVEL-X'!A$2:I$1400,7,FALSE),VLOOKUP(Q5270,MARVEL!A$2:J$1522,10,FALSE))</f>
        <v>4200.1948376210003</v>
      </c>
      <c r="T5270">
        <f>IF(P5270=P5269,R5270+T5269,R5270)</f>
        <v>270107.95689577505</v>
      </c>
      <c r="U5270">
        <f>IF(P5270=P5269,1+U5269,1)</f>
        <v>10</v>
      </c>
      <c r="V5270" t="str">
        <f t="shared" si="82"/>
        <v/>
      </c>
      <c r="W5270" t="str">
        <f>IF(V5270="","",IF(ABS(V5270-R5270)&gt;W$1,ABS(V5270-R5270),""))</f>
        <v/>
      </c>
      <c r="X5270" t="str">
        <f>Y5270&amp;"-"&amp;Z5270&amp;"-"&amp;AC5270&amp;"-"&amp;AD5270&amp;"-"&amp;AG5270</f>
        <v>16.5-e-A-0-2.5</v>
      </c>
      <c r="Y5270">
        <f>F5270</f>
        <v>16.5</v>
      </c>
      <c r="Z5270" s="2" t="str">
        <f>G5270</f>
        <v>e</v>
      </c>
      <c r="AA5270">
        <f>_xlfn.IFNA(VLOOKUP(X5270,'duo-out'!A$2:Q$5000,5,FALSE),E5270+10*(H5270-1)+1+_xlfn.IFNA(VLOOKUP(D5270,states!A$2:C$10,3,FALSE),1))</f>
        <v>251</v>
      </c>
      <c r="AB5270" t="str">
        <f>IF(V5270="","",V5270)</f>
        <v/>
      </c>
      <c r="AC5270" s="2" t="str">
        <f>_xlfn.IFNA(VLOOKUP(D5270,states!A$2:C$10,2,FALSE),"XX")</f>
        <v>A</v>
      </c>
      <c r="AD5270">
        <f>E5270</f>
        <v>0</v>
      </c>
      <c r="AE5270">
        <f>_xlfn.IFNA(VLOOKUP(D5270,states!A$2:D$10,4,FALSE),0)</f>
        <v>2</v>
      </c>
      <c r="AF5270">
        <v>0.5</v>
      </c>
      <c r="AG5270">
        <f>IF(AE5270=0,AF5270,IF(AE5270=1,IF(F5270=0.5,0.5,IF(H5270=1,0.5,1.5)),IF(F5270=0.5,0.5,IF(H5270=1,2.5,1.5))))</f>
        <v>2.5</v>
      </c>
      <c r="AH5270" s="7">
        <f>IF(AC5270="XX",0,1/C5270^(1/5)*IF(E5270=0,100,1)/(E5270+1)^(1/4))</f>
        <v>143.71735235904438</v>
      </c>
    </row>
    <row r="5271" spans="1:34">
      <c r="A5271">
        <v>675</v>
      </c>
      <c r="B5271" s="1">
        <v>23275.07</v>
      </c>
      <c r="C5271" s="6">
        <v>0.05</v>
      </c>
      <c r="D5271" t="s">
        <v>3</v>
      </c>
      <c r="E5271">
        <v>0</v>
      </c>
      <c r="F5271">
        <v>16.5</v>
      </c>
      <c r="G5271" t="s">
        <v>1</v>
      </c>
      <c r="H5271">
        <v>1</v>
      </c>
      <c r="I5271" t="s">
        <v>0</v>
      </c>
      <c r="J5271">
        <v>0</v>
      </c>
      <c r="K5271">
        <v>16.5</v>
      </c>
      <c r="L5271" t="s">
        <v>2</v>
      </c>
      <c r="M5271">
        <v>1</v>
      </c>
      <c r="N5271" t="s">
        <v>731</v>
      </c>
      <c r="O5271">
        <v>1</v>
      </c>
      <c r="P5271" t="str">
        <f>D5271&amp;"-"&amp;F5271&amp;"-"&amp;G5271&amp;"-"&amp;E5271&amp;"-"&amp;H5271</f>
        <v>A2Delta-16.5-e-0-1</v>
      </c>
      <c r="Q5271" t="str">
        <f>I5271&amp;"-"&amp;K5271&amp;"-"&amp;L5271&amp;"-"&amp;J5271&amp;"-"&amp;M5271</f>
        <v>X2Pi-16.5-f-0-1</v>
      </c>
      <c r="R5271">
        <f>B5271+S5271</f>
        <v>27010.804202834999</v>
      </c>
      <c r="S5271">
        <f>_xlfn.IFNA(VLOOKUP(Q5271,'MARVEL-X'!A$2:I$1400,7,FALSE),VLOOKUP(Q5271,MARVEL!A$2:J$1522,10,FALSE))</f>
        <v>3735.7342028349999</v>
      </c>
      <c r="T5271">
        <f>IF(P5271=P5270,R5271+T5270,R5271)</f>
        <v>297118.76109861006</v>
      </c>
      <c r="U5271">
        <f>IF(P5271=P5270,1+U5270,1)</f>
        <v>11</v>
      </c>
      <c r="V5271" t="str">
        <f t="shared" si="82"/>
        <v/>
      </c>
      <c r="W5271" t="str">
        <f>IF(V5271="","",IF(ABS(V5271-R5271)&gt;W$1,ABS(V5271-R5271),""))</f>
        <v/>
      </c>
      <c r="X5271" t="str">
        <f>Y5271&amp;"-"&amp;Z5271&amp;"-"&amp;AC5271&amp;"-"&amp;AD5271&amp;"-"&amp;AG5271</f>
        <v>16.5-e-A-0-2.5</v>
      </c>
      <c r="Y5271">
        <f>F5271</f>
        <v>16.5</v>
      </c>
      <c r="Z5271" s="2" t="str">
        <f>G5271</f>
        <v>e</v>
      </c>
      <c r="AA5271">
        <f>_xlfn.IFNA(VLOOKUP(X5271,'duo-out'!A$2:Q$5000,5,FALSE),E5271+10*(H5271-1)+1+_xlfn.IFNA(VLOOKUP(D5271,states!A$2:C$10,3,FALSE),1))</f>
        <v>251</v>
      </c>
      <c r="AB5271" t="str">
        <f>IF(V5271="","",V5271)</f>
        <v/>
      </c>
      <c r="AC5271" s="2" t="str">
        <f>_xlfn.IFNA(VLOOKUP(D5271,states!A$2:C$10,2,FALSE),"XX")</f>
        <v>A</v>
      </c>
      <c r="AD5271">
        <f>E5271</f>
        <v>0</v>
      </c>
      <c r="AE5271">
        <f>_xlfn.IFNA(VLOOKUP(D5271,states!A$2:D$10,4,FALSE),0)</f>
        <v>2</v>
      </c>
      <c r="AF5271">
        <v>0.5</v>
      </c>
      <c r="AG5271">
        <f>IF(AE5271=0,AF5271,IF(AE5271=1,IF(F5271=0.5,0.5,IF(H5271=1,0.5,1.5)),IF(F5271=0.5,0.5,IF(H5271=1,2.5,1.5))))</f>
        <v>2.5</v>
      </c>
      <c r="AH5271" s="7">
        <f>IF(AC5271="XX",0,1/C5271^(1/5)*IF(E5271=0,100,1)/(E5271+1)^(1/4))</f>
        <v>182.05642030260799</v>
      </c>
    </row>
    <row r="5272" spans="1:34">
      <c r="A5272">
        <v>589</v>
      </c>
      <c r="B5272" s="1">
        <v>23697.18</v>
      </c>
      <c r="C5272" s="6">
        <v>7.5370000000000006E-2</v>
      </c>
      <c r="D5272" t="s">
        <v>3</v>
      </c>
      <c r="E5272">
        <v>0</v>
      </c>
      <c r="F5272">
        <v>16.5</v>
      </c>
      <c r="G5272" t="s">
        <v>1</v>
      </c>
      <c r="H5272">
        <v>1</v>
      </c>
      <c r="I5272" t="s">
        <v>0</v>
      </c>
      <c r="J5272">
        <v>0</v>
      </c>
      <c r="K5272">
        <v>15.5</v>
      </c>
      <c r="L5272" t="s">
        <v>1</v>
      </c>
      <c r="M5272">
        <v>1</v>
      </c>
      <c r="N5272" t="s">
        <v>645</v>
      </c>
      <c r="O5272">
        <v>1</v>
      </c>
      <c r="P5272" t="str">
        <f>D5272&amp;"-"&amp;F5272&amp;"-"&amp;G5272&amp;"-"&amp;E5272&amp;"-"&amp;H5272</f>
        <v>A2Delta-16.5-e-0-1</v>
      </c>
      <c r="Q5272" t="str">
        <f>I5272&amp;"-"&amp;K5272&amp;"-"&amp;L5272&amp;"-"&amp;J5272&amp;"-"&amp;M5272</f>
        <v>X2Pi-15.5-e-0-1</v>
      </c>
      <c r="R5272">
        <f>B5272+S5272</f>
        <v>27010.765413629</v>
      </c>
      <c r="S5272">
        <f>_xlfn.IFNA(VLOOKUP(Q5272,'MARVEL-X'!A$2:I$1400,7,FALSE),VLOOKUP(Q5272,MARVEL!A$2:J$1522,10,FALSE))</f>
        <v>3313.585413629</v>
      </c>
      <c r="T5272">
        <f>IF(P5272=P5271,R5272+T5271,R5272)</f>
        <v>324129.52651223907</v>
      </c>
      <c r="U5272">
        <f>IF(P5272=P5271,1+U5271,1)</f>
        <v>12</v>
      </c>
      <c r="V5272">
        <f t="shared" si="82"/>
        <v>27010.793876019921</v>
      </c>
      <c r="W5272" t="str">
        <f>IF(V5272="","",IF(ABS(V5272-R5272)&gt;W$1,ABS(V5272-R5272),""))</f>
        <v/>
      </c>
      <c r="X5272" t="str">
        <f>Y5272&amp;"-"&amp;Z5272&amp;"-"&amp;AC5272&amp;"-"&amp;AD5272&amp;"-"&amp;AG5272</f>
        <v>16.5-e-A-0-2.5</v>
      </c>
      <c r="Y5272">
        <f>F5272</f>
        <v>16.5</v>
      </c>
      <c r="Z5272" s="2" t="str">
        <f>G5272</f>
        <v>e</v>
      </c>
      <c r="AA5272">
        <f>_xlfn.IFNA(VLOOKUP(X5272,'duo-out'!A$2:Q$5000,5,FALSE),E5272+10*(H5272-1)+1+_xlfn.IFNA(VLOOKUP(D5272,states!A$2:C$10,3,FALSE),1))</f>
        <v>251</v>
      </c>
      <c r="AB5272">
        <f>IF(V5272="","",V5272)</f>
        <v>27010.793876019921</v>
      </c>
      <c r="AC5272" s="2" t="str">
        <f>_xlfn.IFNA(VLOOKUP(D5272,states!A$2:C$10,2,FALSE),"XX")</f>
        <v>A</v>
      </c>
      <c r="AD5272">
        <f>E5272</f>
        <v>0</v>
      </c>
      <c r="AE5272">
        <f>_xlfn.IFNA(VLOOKUP(D5272,states!A$2:D$10,4,FALSE),0)</f>
        <v>2</v>
      </c>
      <c r="AF5272">
        <v>0.5</v>
      </c>
      <c r="AG5272">
        <f>IF(AE5272=0,AF5272,IF(AE5272=1,IF(F5272=0.5,0.5,IF(H5272=1,0.5,1.5)),IF(F5272=0.5,0.5,IF(H5272=1,2.5,1.5))))</f>
        <v>2.5</v>
      </c>
      <c r="AH5272" s="7">
        <f>IF(AC5272="XX",0,1/C5272^(1/5)*IF(E5272=0,100,1)/(E5272+1)^(1/4))</f>
        <v>167.71051669348799</v>
      </c>
    </row>
    <row r="5273" spans="1:34">
      <c r="A5273">
        <v>3450</v>
      </c>
      <c r="B5273" s="1">
        <v>22809.147499999999</v>
      </c>
      <c r="C5273" s="6">
        <v>0.01</v>
      </c>
      <c r="D5273" t="s">
        <v>3</v>
      </c>
      <c r="E5273">
        <v>0</v>
      </c>
      <c r="F5273">
        <v>16.5</v>
      </c>
      <c r="G5273" t="s">
        <v>1</v>
      </c>
      <c r="H5273">
        <v>2</v>
      </c>
      <c r="I5273" t="s">
        <v>0</v>
      </c>
      <c r="J5273">
        <v>0</v>
      </c>
      <c r="K5273">
        <v>17.5</v>
      </c>
      <c r="L5273" t="s">
        <v>1</v>
      </c>
      <c r="M5273">
        <v>2</v>
      </c>
      <c r="N5273" t="s">
        <v>3506</v>
      </c>
      <c r="O5273">
        <v>1</v>
      </c>
      <c r="P5273" t="str">
        <f>D5273&amp;"-"&amp;F5273&amp;"-"&amp;G5273&amp;"-"&amp;E5273&amp;"-"&amp;H5273</f>
        <v>A2Delta-16.5-e-0-2</v>
      </c>
      <c r="Q5273" t="str">
        <f>I5273&amp;"-"&amp;K5273&amp;"-"&amp;L5273&amp;"-"&amp;J5273&amp;"-"&amp;M5273</f>
        <v>X2Pi-17.5-e-0-2</v>
      </c>
      <c r="R5273">
        <f>B5273+S5273</f>
        <v>27476.091542388</v>
      </c>
      <c r="S5273">
        <f>_xlfn.IFNA(VLOOKUP(Q5273,'MARVEL-X'!A$2:I$1400,7,FALSE),VLOOKUP(Q5273,MARVEL!A$2:J$1522,10,FALSE))</f>
        <v>4666.9440423879996</v>
      </c>
      <c r="T5273">
        <f>IF(P5273=P5272,R5273+T5272,R5273)</f>
        <v>27476.091542388</v>
      </c>
      <c r="U5273">
        <f>IF(P5273=P5272,1+U5272,1)</f>
        <v>1</v>
      </c>
      <c r="V5273" t="str">
        <f t="shared" si="82"/>
        <v/>
      </c>
      <c r="W5273" t="str">
        <f>IF(V5273="","",IF(ABS(V5273-R5273)&gt;W$1,ABS(V5273-R5273),""))</f>
        <v/>
      </c>
      <c r="X5273" t="str">
        <f>Y5273&amp;"-"&amp;Z5273&amp;"-"&amp;AC5273&amp;"-"&amp;AD5273&amp;"-"&amp;AG5273</f>
        <v>16.5-e-A-0-1.5</v>
      </c>
      <c r="Y5273">
        <f>F5273</f>
        <v>16.5</v>
      </c>
      <c r="Z5273" s="2" t="str">
        <f>G5273</f>
        <v>e</v>
      </c>
      <c r="AA5273">
        <f>_xlfn.IFNA(VLOOKUP(X5273,'duo-out'!A$2:Q$5000,5,FALSE),E5273+10*(H5273-1)+1+_xlfn.IFNA(VLOOKUP(D5273,states!A$2:C$10,3,FALSE),1))</f>
        <v>261</v>
      </c>
      <c r="AB5273" t="str">
        <f>IF(V5273="","",V5273)</f>
        <v/>
      </c>
      <c r="AC5273" s="2" t="str">
        <f>_xlfn.IFNA(VLOOKUP(D5273,states!A$2:C$10,2,FALSE),"XX")</f>
        <v>A</v>
      </c>
      <c r="AD5273">
        <f>E5273</f>
        <v>0</v>
      </c>
      <c r="AE5273">
        <f>_xlfn.IFNA(VLOOKUP(D5273,states!A$2:D$10,4,FALSE),0)</f>
        <v>2</v>
      </c>
      <c r="AF5273">
        <v>0.5</v>
      </c>
      <c r="AG5273">
        <f>IF(AE5273=0,AF5273,IF(AE5273=1,IF(F5273=0.5,0.5,IF(H5273=1,0.5,1.5)),IF(F5273=0.5,0.5,IF(H5273=1,2.5,1.5))))</f>
        <v>1.5</v>
      </c>
      <c r="AH5273" s="7">
        <f>IF(AC5273="XX",0,1/C5273^(1/5)*IF(E5273=0,100,1)/(E5273+1)^(1/4))</f>
        <v>251.188643150958</v>
      </c>
    </row>
    <row r="5274" spans="1:34">
      <c r="A5274">
        <v>3381</v>
      </c>
      <c r="B5274" s="1">
        <v>23275.962599999999</v>
      </c>
      <c r="C5274" s="6">
        <v>1.116E-2</v>
      </c>
      <c r="D5274" t="s">
        <v>3</v>
      </c>
      <c r="E5274">
        <v>0</v>
      </c>
      <c r="F5274">
        <v>16.5</v>
      </c>
      <c r="G5274" t="s">
        <v>1</v>
      </c>
      <c r="H5274">
        <v>2</v>
      </c>
      <c r="I5274" t="s">
        <v>0</v>
      </c>
      <c r="J5274">
        <v>0</v>
      </c>
      <c r="K5274">
        <v>16.5</v>
      </c>
      <c r="L5274" t="s">
        <v>2</v>
      </c>
      <c r="M5274">
        <v>2</v>
      </c>
      <c r="N5274" t="s">
        <v>3437</v>
      </c>
      <c r="O5274">
        <v>1</v>
      </c>
      <c r="P5274" t="str">
        <f>D5274&amp;"-"&amp;F5274&amp;"-"&amp;G5274&amp;"-"&amp;E5274&amp;"-"&amp;H5274</f>
        <v>A2Delta-16.5-e-0-2</v>
      </c>
      <c r="Q5274" t="str">
        <f>I5274&amp;"-"&amp;K5274&amp;"-"&amp;L5274&amp;"-"&amp;J5274&amp;"-"&amp;M5274</f>
        <v>X2Pi-16.5-f-0-2</v>
      </c>
      <c r="R5274">
        <f>B5274+S5274</f>
        <v>27476.057211405001</v>
      </c>
      <c r="S5274">
        <f>_xlfn.IFNA(VLOOKUP(Q5274,'MARVEL-X'!A$2:I$1400,7,FALSE),VLOOKUP(Q5274,MARVEL!A$2:J$1522,10,FALSE))</f>
        <v>4200.0946114050003</v>
      </c>
      <c r="T5274">
        <f>IF(P5274=P5273,R5274+T5273,R5274)</f>
        <v>54952.148753793001</v>
      </c>
      <c r="U5274">
        <f>IF(P5274=P5273,1+U5273,1)</f>
        <v>2</v>
      </c>
      <c r="V5274" t="str">
        <f t="shared" si="82"/>
        <v/>
      </c>
      <c r="W5274" t="str">
        <f>IF(V5274="","",IF(ABS(V5274-R5274)&gt;W$1,ABS(V5274-R5274),""))</f>
        <v/>
      </c>
      <c r="X5274" t="str">
        <f>Y5274&amp;"-"&amp;Z5274&amp;"-"&amp;AC5274&amp;"-"&amp;AD5274&amp;"-"&amp;AG5274</f>
        <v>16.5-e-A-0-1.5</v>
      </c>
      <c r="Y5274">
        <f>F5274</f>
        <v>16.5</v>
      </c>
      <c r="Z5274" s="2" t="str">
        <f>G5274</f>
        <v>e</v>
      </c>
      <c r="AA5274">
        <f>_xlfn.IFNA(VLOOKUP(X5274,'duo-out'!A$2:Q$5000,5,FALSE),E5274+10*(H5274-1)+1+_xlfn.IFNA(VLOOKUP(D5274,states!A$2:C$10,3,FALSE),1))</f>
        <v>261</v>
      </c>
      <c r="AB5274" t="str">
        <f>IF(V5274="","",V5274)</f>
        <v/>
      </c>
      <c r="AC5274" s="2" t="str">
        <f>_xlfn.IFNA(VLOOKUP(D5274,states!A$2:C$10,2,FALSE),"XX")</f>
        <v>A</v>
      </c>
      <c r="AD5274">
        <f>E5274</f>
        <v>0</v>
      </c>
      <c r="AE5274">
        <f>_xlfn.IFNA(VLOOKUP(D5274,states!A$2:D$10,4,FALSE),0)</f>
        <v>2</v>
      </c>
      <c r="AF5274">
        <v>0.5</v>
      </c>
      <c r="AG5274">
        <f>IF(AE5274=0,AF5274,IF(AE5274=1,IF(F5274=0.5,0.5,IF(H5274=1,0.5,1.5)),IF(F5274=0.5,0.5,IF(H5274=1,2.5,1.5))))</f>
        <v>1.5</v>
      </c>
      <c r="AH5274" s="7">
        <f>IF(AC5274="XX",0,1/C5274^(1/5)*IF(E5274=0,100,1)/(E5274+1)^(1/4))</f>
        <v>245.73508130619578</v>
      </c>
    </row>
    <row r="5275" spans="1:34">
      <c r="A5275">
        <v>3358</v>
      </c>
      <c r="B5275" s="1">
        <v>23740.9787</v>
      </c>
      <c r="C5275" s="6">
        <v>5.0000000000000001E-3</v>
      </c>
      <c r="D5275" t="s">
        <v>3</v>
      </c>
      <c r="E5275">
        <v>0</v>
      </c>
      <c r="F5275">
        <v>16.5</v>
      </c>
      <c r="G5275" t="s">
        <v>1</v>
      </c>
      <c r="H5275">
        <v>2</v>
      </c>
      <c r="I5275" t="s">
        <v>0</v>
      </c>
      <c r="J5275">
        <v>0</v>
      </c>
      <c r="K5275">
        <v>15.5</v>
      </c>
      <c r="L5275" t="s">
        <v>1</v>
      </c>
      <c r="M5275">
        <v>2</v>
      </c>
      <c r="N5275" t="s">
        <v>3414</v>
      </c>
      <c r="O5275">
        <v>1</v>
      </c>
      <c r="P5275" t="str">
        <f>D5275&amp;"-"&amp;F5275&amp;"-"&amp;G5275&amp;"-"&amp;E5275&amp;"-"&amp;H5275</f>
        <v>A2Delta-16.5-e-0-2</v>
      </c>
      <c r="Q5275" t="str">
        <f>I5275&amp;"-"&amp;K5275&amp;"-"&amp;L5275&amp;"-"&amp;J5275&amp;"-"&amp;M5275</f>
        <v>X2Pi-15.5-e-0-2</v>
      </c>
      <c r="R5275">
        <f>B5275+S5275</f>
        <v>27476.093329461</v>
      </c>
      <c r="S5275">
        <f>_xlfn.IFNA(VLOOKUP(Q5275,'MARVEL-X'!A$2:I$1400,7,FALSE),VLOOKUP(Q5275,MARVEL!A$2:J$1522,10,FALSE))</f>
        <v>3735.1146294609998</v>
      </c>
      <c r="T5275">
        <f>IF(P5275=P5274,R5275+T5274,R5275)</f>
        <v>82428.242083254008</v>
      </c>
      <c r="U5275">
        <f>IF(P5275=P5274,1+U5274,1)</f>
        <v>3</v>
      </c>
      <c r="V5275" t="str">
        <f t="shared" si="82"/>
        <v/>
      </c>
      <c r="W5275" t="str">
        <f>IF(V5275="","",IF(ABS(V5275-R5275)&gt;W$1,ABS(V5275-R5275),""))</f>
        <v/>
      </c>
      <c r="X5275" t="str">
        <f>Y5275&amp;"-"&amp;Z5275&amp;"-"&amp;AC5275&amp;"-"&amp;AD5275&amp;"-"&amp;AG5275</f>
        <v>16.5-e-A-0-1.5</v>
      </c>
      <c r="Y5275">
        <f>F5275</f>
        <v>16.5</v>
      </c>
      <c r="Z5275" s="2" t="str">
        <f>G5275</f>
        <v>e</v>
      </c>
      <c r="AA5275">
        <f>_xlfn.IFNA(VLOOKUP(X5275,'duo-out'!A$2:Q$5000,5,FALSE),E5275+10*(H5275-1)+1+_xlfn.IFNA(VLOOKUP(D5275,states!A$2:C$10,3,FALSE),1))</f>
        <v>261</v>
      </c>
      <c r="AB5275" t="str">
        <f>IF(V5275="","",V5275)</f>
        <v/>
      </c>
      <c r="AC5275" s="2" t="str">
        <f>_xlfn.IFNA(VLOOKUP(D5275,states!A$2:C$10,2,FALSE),"XX")</f>
        <v>A</v>
      </c>
      <c r="AD5275">
        <f>E5275</f>
        <v>0</v>
      </c>
      <c r="AE5275">
        <f>_xlfn.IFNA(VLOOKUP(D5275,states!A$2:D$10,4,FALSE),0)</f>
        <v>2</v>
      </c>
      <c r="AF5275">
        <v>0.5</v>
      </c>
      <c r="AG5275">
        <f>IF(AE5275=0,AF5275,IF(AE5275=1,IF(F5275=0.5,0.5,IF(H5275=1,0.5,1.5)),IF(F5275=0.5,0.5,IF(H5275=1,2.5,1.5))))</f>
        <v>1.5</v>
      </c>
      <c r="AH5275" s="7">
        <f>IF(AC5275="XX",0,1/C5275^(1/5)*IF(E5275=0,100,1)/(E5275+1)^(1/4))</f>
        <v>288.53998118144267</v>
      </c>
    </row>
    <row r="5276" spans="1:34">
      <c r="A5276">
        <v>2791</v>
      </c>
      <c r="B5276" s="1">
        <v>23275.9699</v>
      </c>
      <c r="C5276" s="6">
        <v>5.0000000000000001E-3</v>
      </c>
      <c r="D5276" t="s">
        <v>3</v>
      </c>
      <c r="E5276">
        <v>0</v>
      </c>
      <c r="F5276">
        <v>16.5</v>
      </c>
      <c r="G5276" t="s">
        <v>1</v>
      </c>
      <c r="H5276">
        <v>2</v>
      </c>
      <c r="I5276" t="s">
        <v>0</v>
      </c>
      <c r="J5276">
        <v>0</v>
      </c>
      <c r="K5276">
        <v>16.5</v>
      </c>
      <c r="L5276" t="s">
        <v>2</v>
      </c>
      <c r="M5276">
        <v>2</v>
      </c>
      <c r="N5276" t="s">
        <v>2847</v>
      </c>
      <c r="O5276">
        <v>1</v>
      </c>
      <c r="P5276" t="str">
        <f>D5276&amp;"-"&amp;F5276&amp;"-"&amp;G5276&amp;"-"&amp;E5276&amp;"-"&amp;H5276</f>
        <v>A2Delta-16.5-e-0-2</v>
      </c>
      <c r="Q5276" t="str">
        <f>I5276&amp;"-"&amp;K5276&amp;"-"&amp;L5276&amp;"-"&amp;J5276&amp;"-"&amp;M5276</f>
        <v>X2Pi-16.5-f-0-2</v>
      </c>
      <c r="R5276">
        <f>B5276+S5276</f>
        <v>27476.064511404998</v>
      </c>
      <c r="S5276">
        <f>_xlfn.IFNA(VLOOKUP(Q5276,'MARVEL-X'!A$2:I$1400,7,FALSE),VLOOKUP(Q5276,MARVEL!A$2:J$1522,10,FALSE))</f>
        <v>4200.0946114050003</v>
      </c>
      <c r="T5276">
        <f>IF(P5276=P5275,R5276+T5275,R5276)</f>
        <v>109904.30659465901</v>
      </c>
      <c r="U5276">
        <f>IF(P5276=P5275,1+U5275,1)</f>
        <v>4</v>
      </c>
      <c r="V5276" t="str">
        <f t="shared" si="82"/>
        <v/>
      </c>
      <c r="W5276" t="str">
        <f>IF(V5276="","",IF(ABS(V5276-R5276)&gt;W$1,ABS(V5276-R5276),""))</f>
        <v/>
      </c>
      <c r="X5276" t="str">
        <f>Y5276&amp;"-"&amp;Z5276&amp;"-"&amp;AC5276&amp;"-"&amp;AD5276&amp;"-"&amp;AG5276</f>
        <v>16.5-e-A-0-1.5</v>
      </c>
      <c r="Y5276">
        <f>F5276</f>
        <v>16.5</v>
      </c>
      <c r="Z5276" s="2" t="str">
        <f>G5276</f>
        <v>e</v>
      </c>
      <c r="AA5276">
        <f>_xlfn.IFNA(VLOOKUP(X5276,'duo-out'!A$2:Q$5000,5,FALSE),E5276+10*(H5276-1)+1+_xlfn.IFNA(VLOOKUP(D5276,states!A$2:C$10,3,FALSE),1))</f>
        <v>261</v>
      </c>
      <c r="AB5276" t="str">
        <f>IF(V5276="","",V5276)</f>
        <v/>
      </c>
      <c r="AC5276" s="2" t="str">
        <f>_xlfn.IFNA(VLOOKUP(D5276,states!A$2:C$10,2,FALSE),"XX")</f>
        <v>A</v>
      </c>
      <c r="AD5276">
        <f>E5276</f>
        <v>0</v>
      </c>
      <c r="AE5276">
        <f>_xlfn.IFNA(VLOOKUP(D5276,states!A$2:D$10,4,FALSE),0)</f>
        <v>2</v>
      </c>
      <c r="AF5276">
        <v>0.5</v>
      </c>
      <c r="AG5276">
        <f>IF(AE5276=0,AF5276,IF(AE5276=1,IF(F5276=0.5,0.5,IF(H5276=1,0.5,1.5)),IF(F5276=0.5,0.5,IF(H5276=1,2.5,1.5))))</f>
        <v>1.5</v>
      </c>
      <c r="AH5276" s="7">
        <f>IF(AC5276="XX",0,1/C5276^(1/5)*IF(E5276=0,100,1)/(E5276+1)^(1/4))</f>
        <v>288.53998118144267</v>
      </c>
    </row>
    <row r="5277" spans="1:34">
      <c r="A5277">
        <v>2772</v>
      </c>
      <c r="B5277" s="1">
        <v>23740.991099999999</v>
      </c>
      <c r="C5277" s="6">
        <v>1.3820000000000001E-2</v>
      </c>
      <c r="D5277" t="s">
        <v>3</v>
      </c>
      <c r="E5277">
        <v>0</v>
      </c>
      <c r="F5277">
        <v>16.5</v>
      </c>
      <c r="G5277" t="s">
        <v>1</v>
      </c>
      <c r="H5277">
        <v>2</v>
      </c>
      <c r="I5277" t="s">
        <v>0</v>
      </c>
      <c r="J5277">
        <v>0</v>
      </c>
      <c r="K5277">
        <v>15.5</v>
      </c>
      <c r="L5277" t="s">
        <v>1</v>
      </c>
      <c r="M5277">
        <v>2</v>
      </c>
      <c r="N5277" t="s">
        <v>2828</v>
      </c>
      <c r="O5277">
        <v>1</v>
      </c>
      <c r="P5277" t="str">
        <f>D5277&amp;"-"&amp;F5277&amp;"-"&amp;G5277&amp;"-"&amp;E5277&amp;"-"&amp;H5277</f>
        <v>A2Delta-16.5-e-0-2</v>
      </c>
      <c r="Q5277" t="str">
        <f>I5277&amp;"-"&amp;K5277&amp;"-"&amp;L5277&amp;"-"&amp;J5277&amp;"-"&amp;M5277</f>
        <v>X2Pi-15.5-e-0-2</v>
      </c>
      <c r="R5277">
        <f>B5277+S5277</f>
        <v>27476.105729461</v>
      </c>
      <c r="S5277">
        <f>_xlfn.IFNA(VLOOKUP(Q5277,'MARVEL-X'!A$2:I$1400,7,FALSE),VLOOKUP(Q5277,MARVEL!A$2:J$1522,10,FALSE))</f>
        <v>3735.1146294609998</v>
      </c>
      <c r="T5277">
        <f>IF(P5277=P5276,R5277+T5276,R5277)</f>
        <v>137380.41232412</v>
      </c>
      <c r="U5277">
        <f>IF(P5277=P5276,1+U5276,1)</f>
        <v>5</v>
      </c>
      <c r="V5277" t="str">
        <f t="shared" si="82"/>
        <v/>
      </c>
      <c r="W5277" t="str">
        <f>IF(V5277="","",IF(ABS(V5277-R5277)&gt;W$1,ABS(V5277-R5277),""))</f>
        <v/>
      </c>
      <c r="X5277" t="str">
        <f>Y5277&amp;"-"&amp;Z5277&amp;"-"&amp;AC5277&amp;"-"&amp;AD5277&amp;"-"&amp;AG5277</f>
        <v>16.5-e-A-0-1.5</v>
      </c>
      <c r="Y5277">
        <f>F5277</f>
        <v>16.5</v>
      </c>
      <c r="Z5277" s="2" t="str">
        <f>G5277</f>
        <v>e</v>
      </c>
      <c r="AA5277">
        <f>_xlfn.IFNA(VLOOKUP(X5277,'duo-out'!A$2:Q$5000,5,FALSE),E5277+10*(H5277-1)+1+_xlfn.IFNA(VLOOKUP(D5277,states!A$2:C$10,3,FALSE),1))</f>
        <v>261</v>
      </c>
      <c r="AB5277" t="str">
        <f>IF(V5277="","",V5277)</f>
        <v/>
      </c>
      <c r="AC5277" s="2" t="str">
        <f>_xlfn.IFNA(VLOOKUP(D5277,states!A$2:C$10,2,FALSE),"XX")</f>
        <v>A</v>
      </c>
      <c r="AD5277">
        <f>E5277</f>
        <v>0</v>
      </c>
      <c r="AE5277">
        <f>_xlfn.IFNA(VLOOKUP(D5277,states!A$2:D$10,4,FALSE),0)</f>
        <v>2</v>
      </c>
      <c r="AF5277">
        <v>0.5</v>
      </c>
      <c r="AG5277">
        <f>IF(AE5277=0,AF5277,IF(AE5277=1,IF(F5277=0.5,0.5,IF(H5277=1,0.5,1.5)),IF(F5277=0.5,0.5,IF(H5277=1,2.5,1.5))))</f>
        <v>1.5</v>
      </c>
      <c r="AH5277" s="7">
        <f>IF(AC5277="XX",0,1/C5277^(1/5)*IF(E5277=0,100,1)/(E5277+1)^(1/4))</f>
        <v>235.44983552105649</v>
      </c>
    </row>
    <row r="5278" spans="1:34">
      <c r="A5278">
        <v>5450</v>
      </c>
      <c r="B5278" s="1">
        <v>23275.96</v>
      </c>
      <c r="C5278" s="6">
        <v>0.05</v>
      </c>
      <c r="D5278" t="s">
        <v>3</v>
      </c>
      <c r="E5278">
        <v>0</v>
      </c>
      <c r="F5278">
        <v>16.5</v>
      </c>
      <c r="G5278" t="s">
        <v>1</v>
      </c>
      <c r="H5278">
        <v>2</v>
      </c>
      <c r="I5278" t="s">
        <v>0</v>
      </c>
      <c r="J5278">
        <v>0</v>
      </c>
      <c r="K5278">
        <v>16.5</v>
      </c>
      <c r="L5278" t="s">
        <v>2</v>
      </c>
      <c r="M5278">
        <v>2</v>
      </c>
      <c r="N5278" t="s">
        <v>5506</v>
      </c>
      <c r="O5278">
        <v>1</v>
      </c>
      <c r="P5278" t="str">
        <f>D5278&amp;"-"&amp;F5278&amp;"-"&amp;G5278&amp;"-"&amp;E5278&amp;"-"&amp;H5278</f>
        <v>A2Delta-16.5-e-0-2</v>
      </c>
      <c r="Q5278" t="str">
        <f>I5278&amp;"-"&amp;K5278&amp;"-"&amp;L5278&amp;"-"&amp;J5278&amp;"-"&amp;M5278</f>
        <v>X2Pi-16.5-f-0-2</v>
      </c>
      <c r="R5278">
        <f>B5278+S5278</f>
        <v>27476.054611405001</v>
      </c>
      <c r="S5278">
        <f>_xlfn.IFNA(VLOOKUP(Q5278,'MARVEL-X'!A$2:I$1400,7,FALSE),VLOOKUP(Q5278,MARVEL!A$2:J$1522,10,FALSE))</f>
        <v>4200.0946114050003</v>
      </c>
      <c r="T5278">
        <f>IF(P5278=P5277,R5278+T5277,R5278)</f>
        <v>164856.46693552501</v>
      </c>
      <c r="U5278">
        <f>IF(P5278=P5277,1+U5277,1)</f>
        <v>6</v>
      </c>
      <c r="V5278" t="str">
        <f t="shared" si="82"/>
        <v/>
      </c>
      <c r="W5278" t="str">
        <f>IF(V5278="","",IF(ABS(V5278-R5278)&gt;W$1,ABS(V5278-R5278),""))</f>
        <v/>
      </c>
      <c r="X5278" t="str">
        <f>Y5278&amp;"-"&amp;Z5278&amp;"-"&amp;AC5278&amp;"-"&amp;AD5278&amp;"-"&amp;AG5278</f>
        <v>16.5-e-A-0-1.5</v>
      </c>
      <c r="Y5278">
        <f>F5278</f>
        <v>16.5</v>
      </c>
      <c r="Z5278" s="2" t="str">
        <f>G5278</f>
        <v>e</v>
      </c>
      <c r="AA5278">
        <f>_xlfn.IFNA(VLOOKUP(X5278,'duo-out'!A$2:Q$5000,5,FALSE),E5278+10*(H5278-1)+1+_xlfn.IFNA(VLOOKUP(D5278,states!A$2:C$10,3,FALSE),1))</f>
        <v>261</v>
      </c>
      <c r="AB5278" t="str">
        <f>IF(V5278="","",V5278)</f>
        <v/>
      </c>
      <c r="AC5278" s="2" t="str">
        <f>_xlfn.IFNA(VLOOKUP(D5278,states!A$2:C$10,2,FALSE),"XX")</f>
        <v>A</v>
      </c>
      <c r="AD5278">
        <f>E5278</f>
        <v>0</v>
      </c>
      <c r="AE5278">
        <f>_xlfn.IFNA(VLOOKUP(D5278,states!A$2:D$10,4,FALSE),0)</f>
        <v>2</v>
      </c>
      <c r="AF5278">
        <v>0.5</v>
      </c>
      <c r="AG5278">
        <f>IF(AE5278=0,AF5278,IF(AE5278=1,IF(F5278=0.5,0.5,IF(H5278=1,0.5,1.5)),IF(F5278=0.5,0.5,IF(H5278=1,2.5,1.5))))</f>
        <v>1.5</v>
      </c>
      <c r="AH5278" s="7">
        <f>IF(AC5278="XX",0,1/C5278^(1/5)*IF(E5278=0,100,1)/(E5278+1)^(1/4))</f>
        <v>182.05642030260799</v>
      </c>
    </row>
    <row r="5279" spans="1:34">
      <c r="A5279">
        <v>5430</v>
      </c>
      <c r="B5279" s="1">
        <v>23740.976999999999</v>
      </c>
      <c r="C5279" s="6">
        <v>0.05</v>
      </c>
      <c r="D5279" t="s">
        <v>3</v>
      </c>
      <c r="E5279">
        <v>0</v>
      </c>
      <c r="F5279">
        <v>16.5</v>
      </c>
      <c r="G5279" t="s">
        <v>1</v>
      </c>
      <c r="H5279">
        <v>2</v>
      </c>
      <c r="I5279" t="s">
        <v>0</v>
      </c>
      <c r="J5279">
        <v>0</v>
      </c>
      <c r="K5279">
        <v>15.5</v>
      </c>
      <c r="L5279" t="s">
        <v>1</v>
      </c>
      <c r="M5279">
        <v>2</v>
      </c>
      <c r="N5279" t="s">
        <v>5486</v>
      </c>
      <c r="O5279">
        <v>1</v>
      </c>
      <c r="P5279" t="str">
        <f>D5279&amp;"-"&amp;F5279&amp;"-"&amp;G5279&amp;"-"&amp;E5279&amp;"-"&amp;H5279</f>
        <v>A2Delta-16.5-e-0-2</v>
      </c>
      <c r="Q5279" t="str">
        <f>I5279&amp;"-"&amp;K5279&amp;"-"&amp;L5279&amp;"-"&amp;J5279&amp;"-"&amp;M5279</f>
        <v>X2Pi-15.5-e-0-2</v>
      </c>
      <c r="R5279">
        <f>B5279+S5279</f>
        <v>27476.091629461</v>
      </c>
      <c r="S5279">
        <f>_xlfn.IFNA(VLOOKUP(Q5279,'MARVEL-X'!A$2:I$1400,7,FALSE),VLOOKUP(Q5279,MARVEL!A$2:J$1522,10,FALSE))</f>
        <v>3735.1146294609998</v>
      </c>
      <c r="T5279">
        <f>IF(P5279=P5278,R5279+T5278,R5279)</f>
        <v>192332.55856498601</v>
      </c>
      <c r="U5279">
        <f>IF(P5279=P5278,1+U5278,1)</f>
        <v>7</v>
      </c>
      <c r="V5279" t="str">
        <f t="shared" si="82"/>
        <v/>
      </c>
      <c r="W5279" t="str">
        <f>IF(V5279="","",IF(ABS(V5279-R5279)&gt;W$1,ABS(V5279-R5279),""))</f>
        <v/>
      </c>
      <c r="X5279" t="str">
        <f>Y5279&amp;"-"&amp;Z5279&amp;"-"&amp;AC5279&amp;"-"&amp;AD5279&amp;"-"&amp;AG5279</f>
        <v>16.5-e-A-0-1.5</v>
      </c>
      <c r="Y5279">
        <f>F5279</f>
        <v>16.5</v>
      </c>
      <c r="Z5279" s="2" t="str">
        <f>G5279</f>
        <v>e</v>
      </c>
      <c r="AA5279">
        <f>_xlfn.IFNA(VLOOKUP(X5279,'duo-out'!A$2:Q$5000,5,FALSE),E5279+10*(H5279-1)+1+_xlfn.IFNA(VLOOKUP(D5279,states!A$2:C$10,3,FALSE),1))</f>
        <v>261</v>
      </c>
      <c r="AB5279" t="str">
        <f>IF(V5279="","",V5279)</f>
        <v/>
      </c>
      <c r="AC5279" s="2" t="str">
        <f>_xlfn.IFNA(VLOOKUP(D5279,states!A$2:C$10,2,FALSE),"XX")</f>
        <v>A</v>
      </c>
      <c r="AD5279">
        <f>E5279</f>
        <v>0</v>
      </c>
      <c r="AE5279">
        <f>_xlfn.IFNA(VLOOKUP(D5279,states!A$2:D$10,4,FALSE),0)</f>
        <v>2</v>
      </c>
      <c r="AF5279">
        <v>0.5</v>
      </c>
      <c r="AG5279">
        <f>IF(AE5279=0,AF5279,IF(AE5279=1,IF(F5279=0.5,0.5,IF(H5279=1,0.5,1.5)),IF(F5279=0.5,0.5,IF(H5279=1,2.5,1.5))))</f>
        <v>1.5</v>
      </c>
      <c r="AH5279" s="7">
        <f>IF(AC5279="XX",0,1/C5279^(1/5)*IF(E5279=0,100,1)/(E5279+1)^(1/4))</f>
        <v>182.05642030260799</v>
      </c>
    </row>
    <row r="5280" spans="1:34">
      <c r="A5280">
        <v>889</v>
      </c>
      <c r="B5280" s="1">
        <v>22808.95</v>
      </c>
      <c r="C5280" s="6">
        <v>0.21329999999999999</v>
      </c>
      <c r="D5280" t="s">
        <v>3</v>
      </c>
      <c r="E5280">
        <v>0</v>
      </c>
      <c r="F5280">
        <v>16.5</v>
      </c>
      <c r="G5280" t="s">
        <v>1</v>
      </c>
      <c r="H5280">
        <v>2</v>
      </c>
      <c r="I5280" t="s">
        <v>0</v>
      </c>
      <c r="J5280">
        <v>0</v>
      </c>
      <c r="K5280">
        <v>17.5</v>
      </c>
      <c r="L5280" t="s">
        <v>1</v>
      </c>
      <c r="M5280">
        <v>2</v>
      </c>
      <c r="N5280" t="s">
        <v>945</v>
      </c>
      <c r="O5280">
        <v>1</v>
      </c>
      <c r="P5280" t="str">
        <f>D5280&amp;"-"&amp;F5280&amp;"-"&amp;G5280&amp;"-"&amp;E5280&amp;"-"&amp;H5280</f>
        <v>A2Delta-16.5-e-0-2</v>
      </c>
      <c r="Q5280" t="str">
        <f>I5280&amp;"-"&amp;K5280&amp;"-"&amp;L5280&amp;"-"&amp;J5280&amp;"-"&amp;M5280</f>
        <v>X2Pi-17.5-e-0-2</v>
      </c>
      <c r="R5280">
        <f>B5280+S5280</f>
        <v>27475.894042388001</v>
      </c>
      <c r="S5280">
        <f>_xlfn.IFNA(VLOOKUP(Q5280,'MARVEL-X'!A$2:I$1400,7,FALSE),VLOOKUP(Q5280,MARVEL!A$2:J$1522,10,FALSE))</f>
        <v>4666.9440423879996</v>
      </c>
      <c r="T5280">
        <f>IF(P5280=P5279,R5280+T5279,R5280)</f>
        <v>219808.45260737403</v>
      </c>
      <c r="U5280">
        <f>IF(P5280=P5279,1+U5279,1)</f>
        <v>8</v>
      </c>
      <c r="V5280" t="str">
        <f t="shared" si="82"/>
        <v/>
      </c>
      <c r="W5280" t="str">
        <f>IF(V5280="","",IF(ABS(V5280-R5280)&gt;W$1,ABS(V5280-R5280),""))</f>
        <v/>
      </c>
      <c r="X5280" t="str">
        <f>Y5280&amp;"-"&amp;Z5280&amp;"-"&amp;AC5280&amp;"-"&amp;AD5280&amp;"-"&amp;AG5280</f>
        <v>16.5-e-A-0-1.5</v>
      </c>
      <c r="Y5280">
        <f>F5280</f>
        <v>16.5</v>
      </c>
      <c r="Z5280" s="2" t="str">
        <f>G5280</f>
        <v>e</v>
      </c>
      <c r="AA5280">
        <f>_xlfn.IFNA(VLOOKUP(X5280,'duo-out'!A$2:Q$5000,5,FALSE),E5280+10*(H5280-1)+1+_xlfn.IFNA(VLOOKUP(D5280,states!A$2:C$10,3,FALSE),1))</f>
        <v>261</v>
      </c>
      <c r="AB5280" t="str">
        <f>IF(V5280="","",V5280)</f>
        <v/>
      </c>
      <c r="AC5280" s="2" t="str">
        <f>_xlfn.IFNA(VLOOKUP(D5280,states!A$2:C$10,2,FALSE),"XX")</f>
        <v>A</v>
      </c>
      <c r="AD5280">
        <f>E5280</f>
        <v>0</v>
      </c>
      <c r="AE5280">
        <f>_xlfn.IFNA(VLOOKUP(D5280,states!A$2:D$10,4,FALSE),0)</f>
        <v>2</v>
      </c>
      <c r="AF5280">
        <v>0.5</v>
      </c>
      <c r="AG5280">
        <f>IF(AE5280=0,AF5280,IF(AE5280=1,IF(F5280=0.5,0.5,IF(H5280=1,0.5,1.5)),IF(F5280=0.5,0.5,IF(H5280=1,2.5,1.5))))</f>
        <v>1.5</v>
      </c>
      <c r="AH5280" s="7">
        <f>IF(AC5280="XX",0,1/C5280^(1/5)*IF(E5280=0,100,1)/(E5280+1)^(1/4))</f>
        <v>136.20775312967407</v>
      </c>
    </row>
    <row r="5281" spans="1:34">
      <c r="A5281">
        <v>803</v>
      </c>
      <c r="B5281" s="1">
        <v>23276.04</v>
      </c>
      <c r="C5281" s="6">
        <v>7.6139999999999999E-2</v>
      </c>
      <c r="D5281" t="s">
        <v>3</v>
      </c>
      <c r="E5281">
        <v>0</v>
      </c>
      <c r="F5281">
        <v>16.5</v>
      </c>
      <c r="G5281" t="s">
        <v>1</v>
      </c>
      <c r="H5281">
        <v>2</v>
      </c>
      <c r="I5281" t="s">
        <v>0</v>
      </c>
      <c r="J5281">
        <v>0</v>
      </c>
      <c r="K5281">
        <v>16.5</v>
      </c>
      <c r="L5281" t="s">
        <v>2</v>
      </c>
      <c r="M5281">
        <v>2</v>
      </c>
      <c r="N5281" t="s">
        <v>859</v>
      </c>
      <c r="O5281">
        <v>1</v>
      </c>
      <c r="P5281" t="str">
        <f>D5281&amp;"-"&amp;F5281&amp;"-"&amp;G5281&amp;"-"&amp;E5281&amp;"-"&amp;H5281</f>
        <v>A2Delta-16.5-e-0-2</v>
      </c>
      <c r="Q5281" t="str">
        <f>I5281&amp;"-"&amp;K5281&amp;"-"&amp;L5281&amp;"-"&amp;J5281&amp;"-"&amp;M5281</f>
        <v>X2Pi-16.5-f-0-2</v>
      </c>
      <c r="R5281">
        <f>B5281+S5281</f>
        <v>27476.134611405003</v>
      </c>
      <c r="S5281">
        <f>_xlfn.IFNA(VLOOKUP(Q5281,'MARVEL-X'!A$2:I$1400,7,FALSE),VLOOKUP(Q5281,MARVEL!A$2:J$1522,10,FALSE))</f>
        <v>4200.0946114050003</v>
      </c>
      <c r="T5281">
        <f>IF(P5281=P5280,R5281+T5280,R5281)</f>
        <v>247284.58721877902</v>
      </c>
      <c r="U5281">
        <f>IF(P5281=P5280,1+U5280,1)</f>
        <v>9</v>
      </c>
      <c r="V5281" t="str">
        <f t="shared" si="82"/>
        <v/>
      </c>
      <c r="W5281" t="str">
        <f>IF(V5281="","",IF(ABS(V5281-R5281)&gt;W$1,ABS(V5281-R5281),""))</f>
        <v/>
      </c>
      <c r="X5281" t="str">
        <f>Y5281&amp;"-"&amp;Z5281&amp;"-"&amp;AC5281&amp;"-"&amp;AD5281&amp;"-"&amp;AG5281</f>
        <v>16.5-e-A-0-1.5</v>
      </c>
      <c r="Y5281">
        <f>F5281</f>
        <v>16.5</v>
      </c>
      <c r="Z5281" s="2" t="str">
        <f>G5281</f>
        <v>e</v>
      </c>
      <c r="AA5281">
        <f>_xlfn.IFNA(VLOOKUP(X5281,'duo-out'!A$2:Q$5000,5,FALSE),E5281+10*(H5281-1)+1+_xlfn.IFNA(VLOOKUP(D5281,states!A$2:C$10,3,FALSE),1))</f>
        <v>261</v>
      </c>
      <c r="AB5281" t="str">
        <f>IF(V5281="","",V5281)</f>
        <v/>
      </c>
      <c r="AC5281" s="2" t="str">
        <f>_xlfn.IFNA(VLOOKUP(D5281,states!A$2:C$10,2,FALSE),"XX")</f>
        <v>A</v>
      </c>
      <c r="AD5281">
        <f>E5281</f>
        <v>0</v>
      </c>
      <c r="AE5281">
        <f>_xlfn.IFNA(VLOOKUP(D5281,states!A$2:D$10,4,FALSE),0)</f>
        <v>2</v>
      </c>
      <c r="AF5281">
        <v>0.5</v>
      </c>
      <c r="AG5281">
        <f>IF(AE5281=0,AF5281,IF(AE5281=1,IF(F5281=0.5,0.5,IF(H5281=1,0.5,1.5)),IF(F5281=0.5,0.5,IF(H5281=1,2.5,1.5))))</f>
        <v>1.5</v>
      </c>
      <c r="AH5281" s="7">
        <f>IF(AC5281="XX",0,1/C5281^(1/5)*IF(E5281=0,100,1)/(E5281+1)^(1/4))</f>
        <v>167.36992653598432</v>
      </c>
    </row>
    <row r="5282" spans="1:34">
      <c r="A5282">
        <v>777</v>
      </c>
      <c r="B5282" s="1">
        <v>23740.66</v>
      </c>
      <c r="C5282" s="6">
        <v>0.34870000000000001</v>
      </c>
      <c r="D5282" t="s">
        <v>3</v>
      </c>
      <c r="E5282">
        <v>0</v>
      </c>
      <c r="F5282">
        <v>16.5</v>
      </c>
      <c r="G5282" t="s">
        <v>1</v>
      </c>
      <c r="H5282">
        <v>2</v>
      </c>
      <c r="I5282" t="s">
        <v>0</v>
      </c>
      <c r="J5282">
        <v>0</v>
      </c>
      <c r="K5282">
        <v>15.5</v>
      </c>
      <c r="L5282" t="s">
        <v>1</v>
      </c>
      <c r="M5282">
        <v>2</v>
      </c>
      <c r="N5282" t="s">
        <v>833</v>
      </c>
      <c r="O5282">
        <v>1</v>
      </c>
      <c r="P5282" t="str">
        <f>D5282&amp;"-"&amp;F5282&amp;"-"&amp;G5282&amp;"-"&amp;E5282&amp;"-"&amp;H5282</f>
        <v>A2Delta-16.5-e-0-2</v>
      </c>
      <c r="Q5282" t="str">
        <f>I5282&amp;"-"&amp;K5282&amp;"-"&amp;L5282&amp;"-"&amp;J5282&amp;"-"&amp;M5282</f>
        <v>X2Pi-15.5-e-0-2</v>
      </c>
      <c r="R5282">
        <f>B5282+S5282</f>
        <v>27475.774629461001</v>
      </c>
      <c r="S5282">
        <f>_xlfn.IFNA(VLOOKUP(Q5282,'MARVEL-X'!A$2:I$1400,7,FALSE),VLOOKUP(Q5282,MARVEL!A$2:J$1522,10,FALSE))</f>
        <v>3735.1146294609998</v>
      </c>
      <c r="T5282">
        <f>IF(P5282=P5281,R5282+T5281,R5282)</f>
        <v>274760.36184824002</v>
      </c>
      <c r="U5282">
        <f>IF(P5282=P5281,1+U5281,1)</f>
        <v>10</v>
      </c>
      <c r="V5282">
        <f t="shared" si="82"/>
        <v>27476.036184824003</v>
      </c>
      <c r="W5282">
        <f>IF(V5282="","",IF(ABS(V5282-R5282)&gt;W$1,ABS(V5282-R5282),""))</f>
        <v>0.26155536300211679</v>
      </c>
      <c r="X5282" t="str">
        <f>Y5282&amp;"-"&amp;Z5282&amp;"-"&amp;AC5282&amp;"-"&amp;AD5282&amp;"-"&amp;AG5282</f>
        <v>16.5-e-A-0-1.5</v>
      </c>
      <c r="Y5282">
        <f>F5282</f>
        <v>16.5</v>
      </c>
      <c r="Z5282" s="2" t="str">
        <f>G5282</f>
        <v>e</v>
      </c>
      <c r="AA5282">
        <f>_xlfn.IFNA(VLOOKUP(X5282,'duo-out'!A$2:Q$5000,5,FALSE),E5282+10*(H5282-1)+1+_xlfn.IFNA(VLOOKUP(D5282,states!A$2:C$10,3,FALSE),1))</f>
        <v>261</v>
      </c>
      <c r="AB5282">
        <f>IF(V5282="","",V5282)</f>
        <v>27476.036184824003</v>
      </c>
      <c r="AC5282" s="2" t="str">
        <f>_xlfn.IFNA(VLOOKUP(D5282,states!A$2:C$10,2,FALSE),"XX")</f>
        <v>A</v>
      </c>
      <c r="AD5282">
        <f>E5282</f>
        <v>0</v>
      </c>
      <c r="AE5282">
        <f>_xlfn.IFNA(VLOOKUP(D5282,states!A$2:D$10,4,FALSE),0)</f>
        <v>2</v>
      </c>
      <c r="AF5282">
        <v>0.5</v>
      </c>
      <c r="AG5282">
        <f>IF(AE5282=0,AF5282,IF(AE5282=1,IF(F5282=0.5,0.5,IF(H5282=1,0.5,1.5)),IF(F5282=0.5,0.5,IF(H5282=1,2.5,1.5))))</f>
        <v>1.5</v>
      </c>
      <c r="AH5282" s="7">
        <f>IF(AC5282="XX",0,1/C5282^(1/5)*IF(E5282=0,100,1)/(E5282+1)^(1/4))</f>
        <v>123.45526343468094</v>
      </c>
    </row>
    <row r="5283" spans="1:34">
      <c r="A5283">
        <v>3515</v>
      </c>
      <c r="B5283" s="1">
        <v>23239.6816</v>
      </c>
      <c r="C5283" s="6">
        <v>0.01</v>
      </c>
      <c r="D5283" t="s">
        <v>3</v>
      </c>
      <c r="E5283">
        <v>1</v>
      </c>
      <c r="F5283">
        <v>16.5</v>
      </c>
      <c r="G5283" t="s">
        <v>1</v>
      </c>
      <c r="H5283">
        <v>1</v>
      </c>
      <c r="I5283" t="s">
        <v>0</v>
      </c>
      <c r="J5283">
        <v>1</v>
      </c>
      <c r="K5283">
        <v>16.5</v>
      </c>
      <c r="L5283" t="s">
        <v>2</v>
      </c>
      <c r="M5283">
        <v>1</v>
      </c>
      <c r="N5283" t="s">
        <v>3571</v>
      </c>
      <c r="O5283">
        <v>1</v>
      </c>
      <c r="P5283" t="str">
        <f>D5283&amp;"-"&amp;F5283&amp;"-"&amp;G5283&amp;"-"&amp;E5283&amp;"-"&amp;H5283</f>
        <v>A2Delta-16.5-e-1-1</v>
      </c>
      <c r="Q5283" t="str">
        <f>I5283&amp;"-"&amp;K5283&amp;"-"&amp;L5283&amp;"-"&amp;J5283&amp;"-"&amp;M5283</f>
        <v>X2Pi-16.5-f-1-1</v>
      </c>
      <c r="R5283">
        <f>B5283+S5283</f>
        <v>29565.958433519998</v>
      </c>
      <c r="S5283">
        <f>_xlfn.IFNA(VLOOKUP(Q5283,'MARVEL-X'!A$2:I$1400,7,FALSE),VLOOKUP(Q5283,MARVEL!A$2:J$1522,10,FALSE))</f>
        <v>6326.2768335199999</v>
      </c>
      <c r="T5283">
        <f>IF(P5283=P5282,R5283+T5282,R5283)</f>
        <v>29565.958433519998</v>
      </c>
      <c r="U5283">
        <f>IF(P5283=P5282,1+U5282,1)</f>
        <v>1</v>
      </c>
      <c r="V5283" t="str">
        <f t="shared" si="82"/>
        <v/>
      </c>
      <c r="W5283" t="str">
        <f>IF(V5283="","",IF(ABS(V5283-R5283)&gt;W$1,ABS(V5283-R5283),""))</f>
        <v/>
      </c>
      <c r="X5283" t="str">
        <f>Y5283&amp;"-"&amp;Z5283&amp;"-"&amp;AC5283&amp;"-"&amp;AD5283&amp;"-"&amp;AG5283</f>
        <v>16.5-e-A-1-2.5</v>
      </c>
      <c r="Y5283">
        <f>F5283</f>
        <v>16.5</v>
      </c>
      <c r="Z5283" s="2" t="str">
        <f>G5283</f>
        <v>e</v>
      </c>
      <c r="AA5283">
        <f>_xlfn.IFNA(VLOOKUP(X5283,'duo-out'!A$2:Q$5000,5,FALSE),E5283+10*(H5283-1)+1+_xlfn.IFNA(VLOOKUP(D5283,states!A$2:C$10,3,FALSE),1))</f>
        <v>252</v>
      </c>
      <c r="AB5283" t="str">
        <f>IF(V5283="","",V5283)</f>
        <v/>
      </c>
      <c r="AC5283" s="2" t="str">
        <f>_xlfn.IFNA(VLOOKUP(D5283,states!A$2:C$10,2,FALSE),"XX")</f>
        <v>A</v>
      </c>
      <c r="AD5283">
        <f>E5283</f>
        <v>1</v>
      </c>
      <c r="AE5283">
        <f>_xlfn.IFNA(VLOOKUP(D5283,states!A$2:D$10,4,FALSE),0)</f>
        <v>2</v>
      </c>
      <c r="AF5283">
        <v>0.5</v>
      </c>
      <c r="AG5283">
        <f>IF(AE5283=0,AF5283,IF(AE5283=1,IF(F5283=0.5,0.5,IF(H5283=1,0.5,1.5)),IF(F5283=0.5,0.5,IF(H5283=1,2.5,1.5))))</f>
        <v>2.5</v>
      </c>
      <c r="AH5283" s="7">
        <f>IF(AC5283="XX",0,1/C5283^(1/5)*IF(E5283=0,100,1)/(E5283+1)^(1/4))</f>
        <v>2.1122362957808511</v>
      </c>
    </row>
    <row r="5284" spans="1:34">
      <c r="A5284">
        <v>3470</v>
      </c>
      <c r="B5284" s="1">
        <v>23645.595700000002</v>
      </c>
      <c r="C5284" s="6">
        <v>5.7939999999999997E-3</v>
      </c>
      <c r="D5284" t="s">
        <v>3</v>
      </c>
      <c r="E5284">
        <v>1</v>
      </c>
      <c r="F5284">
        <v>16.5</v>
      </c>
      <c r="G5284" t="s">
        <v>1</v>
      </c>
      <c r="H5284">
        <v>1</v>
      </c>
      <c r="I5284" t="s">
        <v>0</v>
      </c>
      <c r="J5284">
        <v>1</v>
      </c>
      <c r="K5284">
        <v>15.5</v>
      </c>
      <c r="L5284" t="s">
        <v>1</v>
      </c>
      <c r="M5284">
        <v>1</v>
      </c>
      <c r="N5284" t="s">
        <v>3526</v>
      </c>
      <c r="O5284">
        <v>1</v>
      </c>
      <c r="P5284" t="str">
        <f>D5284&amp;"-"&amp;F5284&amp;"-"&amp;G5284&amp;"-"&amp;E5284&amp;"-"&amp;H5284</f>
        <v>A2Delta-16.5-e-1-1</v>
      </c>
      <c r="Q5284" t="str">
        <f>I5284&amp;"-"&amp;K5284&amp;"-"&amp;L5284&amp;"-"&amp;J5284&amp;"-"&amp;M5284</f>
        <v>X2Pi-15.5-e-1-1</v>
      </c>
      <c r="R5284">
        <f>B5284+S5284</f>
        <v>29565.966460218002</v>
      </c>
      <c r="S5284">
        <f>_xlfn.IFNA(VLOOKUP(Q5284,'MARVEL-X'!A$2:I$1400,7,FALSE),VLOOKUP(Q5284,MARVEL!A$2:J$1522,10,FALSE))</f>
        <v>5920.3707602180002</v>
      </c>
      <c r="T5284">
        <f>IF(P5284=P5283,R5284+T5283,R5284)</f>
        <v>59131.924893738003</v>
      </c>
      <c r="U5284">
        <f>IF(P5284=P5283,1+U5283,1)</f>
        <v>2</v>
      </c>
      <c r="V5284" t="str">
        <f t="shared" si="82"/>
        <v/>
      </c>
      <c r="W5284" t="str">
        <f>IF(V5284="","",IF(ABS(V5284-R5284)&gt;W$1,ABS(V5284-R5284),""))</f>
        <v/>
      </c>
      <c r="X5284" t="str">
        <f>Y5284&amp;"-"&amp;Z5284&amp;"-"&amp;AC5284&amp;"-"&amp;AD5284&amp;"-"&amp;AG5284</f>
        <v>16.5-e-A-1-2.5</v>
      </c>
      <c r="Y5284">
        <f>F5284</f>
        <v>16.5</v>
      </c>
      <c r="Z5284" s="2" t="str">
        <f>G5284</f>
        <v>e</v>
      </c>
      <c r="AA5284">
        <f>_xlfn.IFNA(VLOOKUP(X5284,'duo-out'!A$2:Q$5000,5,FALSE),E5284+10*(H5284-1)+1+_xlfn.IFNA(VLOOKUP(D5284,states!A$2:C$10,3,FALSE),1))</f>
        <v>252</v>
      </c>
      <c r="AB5284" t="str">
        <f>IF(V5284="","",V5284)</f>
        <v/>
      </c>
      <c r="AC5284" s="2" t="str">
        <f>_xlfn.IFNA(VLOOKUP(D5284,states!A$2:C$10,2,FALSE),"XX")</f>
        <v>A</v>
      </c>
      <c r="AD5284">
        <f>E5284</f>
        <v>1</v>
      </c>
      <c r="AE5284">
        <f>_xlfn.IFNA(VLOOKUP(D5284,states!A$2:D$10,4,FALSE),0)</f>
        <v>2</v>
      </c>
      <c r="AF5284">
        <v>0.5</v>
      </c>
      <c r="AG5284">
        <f>IF(AE5284=0,AF5284,IF(AE5284=1,IF(F5284=0.5,0.5,IF(H5284=1,0.5,1.5)),IF(F5284=0.5,0.5,IF(H5284=1,2.5,1.5))))</f>
        <v>2.5</v>
      </c>
      <c r="AH5284" s="7">
        <f>IF(AC5284="XX",0,1/C5284^(1/5)*IF(E5284=0,100,1)/(E5284+1)^(1/4))</f>
        <v>2.3558454868014387</v>
      </c>
    </row>
    <row r="5285" spans="1:34">
      <c r="A5285">
        <v>5546</v>
      </c>
      <c r="B5285" s="1">
        <v>23239.65</v>
      </c>
      <c r="C5285" s="6">
        <v>0.05</v>
      </c>
      <c r="D5285" t="s">
        <v>3</v>
      </c>
      <c r="E5285">
        <v>1</v>
      </c>
      <c r="F5285">
        <v>16.5</v>
      </c>
      <c r="G5285" t="s">
        <v>1</v>
      </c>
      <c r="H5285">
        <v>1</v>
      </c>
      <c r="I5285" t="s">
        <v>0</v>
      </c>
      <c r="J5285">
        <v>1</v>
      </c>
      <c r="K5285">
        <v>16.5</v>
      </c>
      <c r="L5285" t="s">
        <v>2</v>
      </c>
      <c r="M5285">
        <v>1</v>
      </c>
      <c r="N5285" t="s">
        <v>5602</v>
      </c>
      <c r="O5285">
        <v>1</v>
      </c>
      <c r="P5285" t="str">
        <f>D5285&amp;"-"&amp;F5285&amp;"-"&amp;G5285&amp;"-"&amp;E5285&amp;"-"&amp;H5285</f>
        <v>A2Delta-16.5-e-1-1</v>
      </c>
      <c r="Q5285" t="str">
        <f>I5285&amp;"-"&amp;K5285&amp;"-"&amp;L5285&amp;"-"&amp;J5285&amp;"-"&amp;M5285</f>
        <v>X2Pi-16.5-f-1-1</v>
      </c>
      <c r="R5285">
        <f>B5285+S5285</f>
        <v>29565.926833520003</v>
      </c>
      <c r="S5285">
        <f>_xlfn.IFNA(VLOOKUP(Q5285,'MARVEL-X'!A$2:I$1400,7,FALSE),VLOOKUP(Q5285,MARVEL!A$2:J$1522,10,FALSE))</f>
        <v>6326.2768335199999</v>
      </c>
      <c r="T5285">
        <f>IF(P5285=P5284,R5285+T5284,R5285)</f>
        <v>88697.851727258007</v>
      </c>
      <c r="U5285">
        <f>IF(P5285=P5284,1+U5284,1)</f>
        <v>3</v>
      </c>
      <c r="V5285" t="str">
        <f t="shared" si="82"/>
        <v/>
      </c>
      <c r="W5285" t="str">
        <f>IF(V5285="","",IF(ABS(V5285-R5285)&gt;W$1,ABS(V5285-R5285),""))</f>
        <v/>
      </c>
      <c r="X5285" t="str">
        <f>Y5285&amp;"-"&amp;Z5285&amp;"-"&amp;AC5285&amp;"-"&amp;AD5285&amp;"-"&amp;AG5285</f>
        <v>16.5-e-A-1-2.5</v>
      </c>
      <c r="Y5285">
        <f>F5285</f>
        <v>16.5</v>
      </c>
      <c r="Z5285" s="2" t="str">
        <f>G5285</f>
        <v>e</v>
      </c>
      <c r="AA5285">
        <f>_xlfn.IFNA(VLOOKUP(X5285,'duo-out'!A$2:Q$5000,5,FALSE),E5285+10*(H5285-1)+1+_xlfn.IFNA(VLOOKUP(D5285,states!A$2:C$10,3,FALSE),1))</f>
        <v>252</v>
      </c>
      <c r="AB5285" t="str">
        <f>IF(V5285="","",V5285)</f>
        <v/>
      </c>
      <c r="AC5285" s="2" t="str">
        <f>_xlfn.IFNA(VLOOKUP(D5285,states!A$2:C$10,2,FALSE),"XX")</f>
        <v>A</v>
      </c>
      <c r="AD5285">
        <f>E5285</f>
        <v>1</v>
      </c>
      <c r="AE5285">
        <f>_xlfn.IFNA(VLOOKUP(D5285,states!A$2:D$10,4,FALSE),0)</f>
        <v>2</v>
      </c>
      <c r="AF5285">
        <v>0.5</v>
      </c>
      <c r="AG5285">
        <f>IF(AE5285=0,AF5285,IF(AE5285=1,IF(F5285=0.5,0.5,IF(H5285=1,0.5,1.5)),IF(F5285=0.5,0.5,IF(H5285=1,2.5,1.5))))</f>
        <v>2.5</v>
      </c>
      <c r="AH5285" s="7">
        <f>IF(AC5285="XX",0,1/C5285^(1/5)*IF(E5285=0,100,1)/(E5285+1)^(1/4))</f>
        <v>1.5309059120638666</v>
      </c>
    </row>
    <row r="5286" spans="1:34">
      <c r="A5286">
        <v>144</v>
      </c>
      <c r="B5286" s="1">
        <v>23645.512999999999</v>
      </c>
      <c r="C5286" s="6">
        <v>9.6530000000000005E-2</v>
      </c>
      <c r="D5286" t="s">
        <v>3</v>
      </c>
      <c r="E5286">
        <v>1</v>
      </c>
      <c r="F5286">
        <v>16.5</v>
      </c>
      <c r="G5286" t="s">
        <v>1</v>
      </c>
      <c r="H5286">
        <v>1</v>
      </c>
      <c r="I5286" t="s">
        <v>0</v>
      </c>
      <c r="J5286">
        <v>1</v>
      </c>
      <c r="K5286">
        <v>15.5</v>
      </c>
      <c r="L5286" t="s">
        <v>1</v>
      </c>
      <c r="M5286">
        <v>1</v>
      </c>
      <c r="N5286" t="s">
        <v>199</v>
      </c>
      <c r="O5286">
        <v>-1</v>
      </c>
      <c r="P5286" t="str">
        <f>D5286&amp;"-"&amp;F5286&amp;"-"&amp;G5286&amp;"-"&amp;E5286&amp;"-"&amp;H5286</f>
        <v>A2Delta-16.5-e-1-1</v>
      </c>
      <c r="Q5286" t="str">
        <f>I5286&amp;"-"&amp;K5286&amp;"-"&amp;L5286&amp;"-"&amp;J5286&amp;"-"&amp;M5286</f>
        <v>X2Pi-15.5-e-1-1</v>
      </c>
      <c r="R5286">
        <f>B5286+S5286</f>
        <v>29565.883760217999</v>
      </c>
      <c r="S5286">
        <f>_xlfn.IFNA(VLOOKUP(Q5286,'MARVEL-X'!A$2:I$1400,7,FALSE),VLOOKUP(Q5286,MARVEL!A$2:J$1522,10,FALSE))</f>
        <v>5920.3707602180002</v>
      </c>
      <c r="T5286">
        <f>IF(P5286=P5285,R5286+T5285,R5286)</f>
        <v>118263.73548747601</v>
      </c>
      <c r="U5286">
        <f>IF(P5286=P5285,1+U5285,1)</f>
        <v>4</v>
      </c>
      <c r="V5286" t="str">
        <f t="shared" si="82"/>
        <v/>
      </c>
      <c r="W5286" t="str">
        <f>IF(V5286="","",IF(ABS(V5286-R5286)&gt;W$1,ABS(V5286-R5286),""))</f>
        <v/>
      </c>
      <c r="X5286" t="str">
        <f>Y5286&amp;"-"&amp;Z5286&amp;"-"&amp;AC5286&amp;"-"&amp;AD5286&amp;"-"&amp;AG5286</f>
        <v>16.5-e-A-1-2.5</v>
      </c>
      <c r="Y5286">
        <f>F5286</f>
        <v>16.5</v>
      </c>
      <c r="Z5286" s="2" t="str">
        <f>G5286</f>
        <v>e</v>
      </c>
      <c r="AA5286">
        <f>_xlfn.IFNA(VLOOKUP(X5286,'duo-out'!A$2:Q$5000,5,FALSE),E5286+10*(H5286-1)+1+_xlfn.IFNA(VLOOKUP(D5286,states!A$2:C$10,3,FALSE),1))</f>
        <v>252</v>
      </c>
      <c r="AB5286" t="str">
        <f>IF(V5286="","",V5286)</f>
        <v/>
      </c>
      <c r="AC5286" s="2" t="str">
        <f>_xlfn.IFNA(VLOOKUP(D5286,states!A$2:C$10,2,FALSE),"XX")</f>
        <v>A</v>
      </c>
      <c r="AD5286">
        <f>E5286</f>
        <v>1</v>
      </c>
      <c r="AE5286">
        <f>_xlfn.IFNA(VLOOKUP(D5286,states!A$2:D$10,4,FALSE),0)</f>
        <v>2</v>
      </c>
      <c r="AF5286">
        <v>0.5</v>
      </c>
      <c r="AG5286">
        <f>IF(AE5286=0,AF5286,IF(AE5286=1,IF(F5286=0.5,0.5,IF(H5286=1,0.5,1.5)),IF(F5286=0.5,0.5,IF(H5286=1,2.5,1.5))))</f>
        <v>2.5</v>
      </c>
      <c r="AH5286" s="7">
        <f>IF(AC5286="XX",0,1/C5286^(1/5)*IF(E5286=0,100,1)/(E5286+1)^(1/4))</f>
        <v>1.3421777649531377</v>
      </c>
    </row>
    <row r="5287" spans="1:34">
      <c r="A5287">
        <v>1007</v>
      </c>
      <c r="B5287" s="1">
        <v>22792.92</v>
      </c>
      <c r="C5287" s="6">
        <v>0.3594</v>
      </c>
      <c r="D5287" t="s">
        <v>3</v>
      </c>
      <c r="E5287">
        <v>1</v>
      </c>
      <c r="F5287">
        <v>16.5</v>
      </c>
      <c r="G5287" t="s">
        <v>1</v>
      </c>
      <c r="H5287">
        <v>1</v>
      </c>
      <c r="I5287" t="s">
        <v>0</v>
      </c>
      <c r="J5287">
        <v>1</v>
      </c>
      <c r="K5287">
        <v>17.5</v>
      </c>
      <c r="L5287" t="s">
        <v>1</v>
      </c>
      <c r="M5287">
        <v>1</v>
      </c>
      <c r="N5287" t="s">
        <v>1063</v>
      </c>
      <c r="O5287">
        <v>1</v>
      </c>
      <c r="P5287" t="str">
        <f>D5287&amp;"-"&amp;F5287&amp;"-"&amp;G5287&amp;"-"&amp;E5287&amp;"-"&amp;H5287</f>
        <v>A2Delta-16.5-e-1-1</v>
      </c>
      <c r="Q5287" t="str">
        <f>I5287&amp;"-"&amp;K5287&amp;"-"&amp;L5287&amp;"-"&amp;J5287&amp;"-"&amp;M5287</f>
        <v>X2Pi-17.5-e-1-1</v>
      </c>
      <c r="R5287">
        <f>B5287+S5287</f>
        <v>29565.611760217998</v>
      </c>
      <c r="S5287">
        <f>_xlfn.IFNA(VLOOKUP(Q5287,'MARVEL-X'!A$2:I$1400,7,FALSE),VLOOKUP(Q5287,MARVEL!A$2:J$1522,10,FALSE))</f>
        <v>6772.6917602180001</v>
      </c>
      <c r="T5287">
        <f>IF(P5287=P5286,R5287+T5286,R5287)</f>
        <v>147829.34724769401</v>
      </c>
      <c r="U5287">
        <f>IF(P5287=P5286,1+U5286,1)</f>
        <v>5</v>
      </c>
      <c r="V5287" t="str">
        <f t="shared" si="82"/>
        <v/>
      </c>
      <c r="W5287" t="str">
        <f>IF(V5287="","",IF(ABS(V5287-R5287)&gt;W$1,ABS(V5287-R5287),""))</f>
        <v/>
      </c>
      <c r="X5287" t="str">
        <f>Y5287&amp;"-"&amp;Z5287&amp;"-"&amp;AC5287&amp;"-"&amp;AD5287&amp;"-"&amp;AG5287</f>
        <v>16.5-e-A-1-2.5</v>
      </c>
      <c r="Y5287">
        <f>F5287</f>
        <v>16.5</v>
      </c>
      <c r="Z5287" s="2" t="str">
        <f>G5287</f>
        <v>e</v>
      </c>
      <c r="AA5287">
        <f>_xlfn.IFNA(VLOOKUP(X5287,'duo-out'!A$2:Q$5000,5,FALSE),E5287+10*(H5287-1)+1+_xlfn.IFNA(VLOOKUP(D5287,states!A$2:C$10,3,FALSE),1))</f>
        <v>252</v>
      </c>
      <c r="AB5287" t="str">
        <f>IF(V5287="","",V5287)</f>
        <v/>
      </c>
      <c r="AC5287" s="2" t="str">
        <f>_xlfn.IFNA(VLOOKUP(D5287,states!A$2:C$10,2,FALSE),"XX")</f>
        <v>A</v>
      </c>
      <c r="AD5287">
        <f>E5287</f>
        <v>1</v>
      </c>
      <c r="AE5287">
        <f>_xlfn.IFNA(VLOOKUP(D5287,states!A$2:D$10,4,FALSE),0)</f>
        <v>2</v>
      </c>
      <c r="AF5287">
        <v>0.5</v>
      </c>
      <c r="AG5287">
        <f>IF(AE5287=0,AF5287,IF(AE5287=1,IF(F5287=0.5,0.5,IF(H5287=1,0.5,1.5)),IF(F5287=0.5,0.5,IF(H5287=1,2.5,1.5))))</f>
        <v>2.5</v>
      </c>
      <c r="AH5287" s="7">
        <f>IF(AC5287="XX",0,1/C5287^(1/5)*IF(E5287=0,100,1)/(E5287+1)^(1/4))</f>
        <v>1.0318745151161635</v>
      </c>
    </row>
    <row r="5288" spans="1:34">
      <c r="A5288">
        <v>989</v>
      </c>
      <c r="B5288" s="1">
        <v>23239.69</v>
      </c>
      <c r="C5288" s="6">
        <v>0.05</v>
      </c>
      <c r="D5288" t="s">
        <v>3</v>
      </c>
      <c r="E5288">
        <v>1</v>
      </c>
      <c r="F5288">
        <v>16.5</v>
      </c>
      <c r="G5288" t="s">
        <v>1</v>
      </c>
      <c r="H5288">
        <v>1</v>
      </c>
      <c r="I5288" t="s">
        <v>0</v>
      </c>
      <c r="J5288">
        <v>1</v>
      </c>
      <c r="K5288">
        <v>16.5</v>
      </c>
      <c r="L5288" t="s">
        <v>2</v>
      </c>
      <c r="M5288">
        <v>1</v>
      </c>
      <c r="N5288" t="s">
        <v>1045</v>
      </c>
      <c r="O5288">
        <v>1</v>
      </c>
      <c r="P5288" t="str">
        <f>D5288&amp;"-"&amp;F5288&amp;"-"&amp;G5288&amp;"-"&amp;E5288&amp;"-"&amp;H5288</f>
        <v>A2Delta-16.5-e-1-1</v>
      </c>
      <c r="Q5288" t="str">
        <f>I5288&amp;"-"&amp;K5288&amp;"-"&amp;L5288&amp;"-"&amp;J5288&amp;"-"&amp;M5288</f>
        <v>X2Pi-16.5-f-1-1</v>
      </c>
      <c r="R5288">
        <f>B5288+S5288</f>
        <v>29565.966833519997</v>
      </c>
      <c r="S5288">
        <f>_xlfn.IFNA(VLOOKUP(Q5288,'MARVEL-X'!A$2:I$1400,7,FALSE),VLOOKUP(Q5288,MARVEL!A$2:J$1522,10,FALSE))</f>
        <v>6326.2768335199999</v>
      </c>
      <c r="T5288">
        <f>IF(P5288=P5287,R5288+T5287,R5288)</f>
        <v>177395.31408121402</v>
      </c>
      <c r="U5288">
        <f>IF(P5288=P5287,1+U5287,1)</f>
        <v>6</v>
      </c>
      <c r="V5288" t="str">
        <f t="shared" si="82"/>
        <v/>
      </c>
      <c r="W5288" t="str">
        <f>IF(V5288="","",IF(ABS(V5288-R5288)&gt;W$1,ABS(V5288-R5288),""))</f>
        <v/>
      </c>
      <c r="X5288" t="str">
        <f>Y5288&amp;"-"&amp;Z5288&amp;"-"&amp;AC5288&amp;"-"&amp;AD5288&amp;"-"&amp;AG5288</f>
        <v>16.5-e-A-1-2.5</v>
      </c>
      <c r="Y5288">
        <f>F5288</f>
        <v>16.5</v>
      </c>
      <c r="Z5288" s="2" t="str">
        <f>G5288</f>
        <v>e</v>
      </c>
      <c r="AA5288">
        <f>_xlfn.IFNA(VLOOKUP(X5288,'duo-out'!A$2:Q$5000,5,FALSE),E5288+10*(H5288-1)+1+_xlfn.IFNA(VLOOKUP(D5288,states!A$2:C$10,3,FALSE),1))</f>
        <v>252</v>
      </c>
      <c r="AB5288" t="str">
        <f>IF(V5288="","",V5288)</f>
        <v/>
      </c>
      <c r="AC5288" s="2" t="str">
        <f>_xlfn.IFNA(VLOOKUP(D5288,states!A$2:C$10,2,FALSE),"XX")</f>
        <v>A</v>
      </c>
      <c r="AD5288">
        <f>E5288</f>
        <v>1</v>
      </c>
      <c r="AE5288">
        <f>_xlfn.IFNA(VLOOKUP(D5288,states!A$2:D$10,4,FALSE),0)</f>
        <v>2</v>
      </c>
      <c r="AF5288">
        <v>0.5</v>
      </c>
      <c r="AG5288">
        <f>IF(AE5288=0,AF5288,IF(AE5288=1,IF(F5288=0.5,0.5,IF(H5288=1,0.5,1.5)),IF(F5288=0.5,0.5,IF(H5288=1,2.5,1.5))))</f>
        <v>2.5</v>
      </c>
      <c r="AH5288" s="7">
        <f>IF(AC5288="XX",0,1/C5288^(1/5)*IF(E5288=0,100,1)/(E5288+1)^(1/4))</f>
        <v>1.5309059120638666</v>
      </c>
    </row>
    <row r="5289" spans="1:34">
      <c r="A5289">
        <v>919</v>
      </c>
      <c r="B5289" s="1">
        <v>23645.54</v>
      </c>
      <c r="C5289" s="6">
        <v>5.8360000000000002E-2</v>
      </c>
      <c r="D5289" t="s">
        <v>3</v>
      </c>
      <c r="E5289">
        <v>1</v>
      </c>
      <c r="F5289">
        <v>16.5</v>
      </c>
      <c r="G5289" t="s">
        <v>1</v>
      </c>
      <c r="H5289">
        <v>1</v>
      </c>
      <c r="I5289" t="s">
        <v>0</v>
      </c>
      <c r="J5289">
        <v>1</v>
      </c>
      <c r="K5289">
        <v>15.5</v>
      </c>
      <c r="L5289" t="s">
        <v>1</v>
      </c>
      <c r="M5289">
        <v>1</v>
      </c>
      <c r="N5289" t="s">
        <v>975</v>
      </c>
      <c r="O5289">
        <v>1</v>
      </c>
      <c r="P5289" t="str">
        <f>D5289&amp;"-"&amp;F5289&amp;"-"&amp;G5289&amp;"-"&amp;E5289&amp;"-"&amp;H5289</f>
        <v>A2Delta-16.5-e-1-1</v>
      </c>
      <c r="Q5289" t="str">
        <f>I5289&amp;"-"&amp;K5289&amp;"-"&amp;L5289&amp;"-"&amp;J5289&amp;"-"&amp;M5289</f>
        <v>X2Pi-15.5-e-1-1</v>
      </c>
      <c r="R5289">
        <f>B5289+S5289</f>
        <v>29565.910760218001</v>
      </c>
      <c r="S5289">
        <f>_xlfn.IFNA(VLOOKUP(Q5289,'MARVEL-X'!A$2:I$1400,7,FALSE),VLOOKUP(Q5289,MARVEL!A$2:J$1522,10,FALSE))</f>
        <v>5920.3707602180002</v>
      </c>
      <c r="T5289">
        <f>IF(P5289=P5288,R5289+T5288,R5289)</f>
        <v>206961.22484143201</v>
      </c>
      <c r="U5289">
        <f>IF(P5289=P5288,1+U5288,1)</f>
        <v>7</v>
      </c>
      <c r="V5289">
        <f t="shared" si="82"/>
        <v>29565.889263061716</v>
      </c>
      <c r="W5289" t="str">
        <f>IF(V5289="","",IF(ABS(V5289-R5289)&gt;W$1,ABS(V5289-R5289),""))</f>
        <v/>
      </c>
      <c r="X5289" t="str">
        <f>Y5289&amp;"-"&amp;Z5289&amp;"-"&amp;AC5289&amp;"-"&amp;AD5289&amp;"-"&amp;AG5289</f>
        <v>16.5-e-A-1-2.5</v>
      </c>
      <c r="Y5289">
        <f>F5289</f>
        <v>16.5</v>
      </c>
      <c r="Z5289" s="2" t="str">
        <f>G5289</f>
        <v>e</v>
      </c>
      <c r="AA5289">
        <f>_xlfn.IFNA(VLOOKUP(X5289,'duo-out'!A$2:Q$5000,5,FALSE),E5289+10*(H5289-1)+1+_xlfn.IFNA(VLOOKUP(D5289,states!A$2:C$10,3,FALSE),1))</f>
        <v>252</v>
      </c>
      <c r="AB5289">
        <f>IF(V5289="","",V5289)</f>
        <v>29565.889263061716</v>
      </c>
      <c r="AC5289" s="2" t="str">
        <f>_xlfn.IFNA(VLOOKUP(D5289,states!A$2:C$10,2,FALSE),"XX")</f>
        <v>A</v>
      </c>
      <c r="AD5289">
        <f>E5289</f>
        <v>1</v>
      </c>
      <c r="AE5289">
        <f>_xlfn.IFNA(VLOOKUP(D5289,states!A$2:D$10,4,FALSE),0)</f>
        <v>2</v>
      </c>
      <c r="AF5289">
        <v>0.5</v>
      </c>
      <c r="AG5289">
        <f>IF(AE5289=0,AF5289,IF(AE5289=1,IF(F5289=0.5,0.5,IF(H5289=1,0.5,1.5)),IF(F5289=0.5,0.5,IF(H5289=1,2.5,1.5))))</f>
        <v>2.5</v>
      </c>
      <c r="AH5289" s="7">
        <f>IF(AC5289="XX",0,1/C5289^(1/5)*IF(E5289=0,100,1)/(E5289+1)^(1/4))</f>
        <v>1.4842923340213612</v>
      </c>
    </row>
    <row r="5290" spans="1:34">
      <c r="A5290">
        <v>3589</v>
      </c>
      <c r="B5290" s="1">
        <v>23681.900300000001</v>
      </c>
      <c r="C5290" s="6">
        <v>5.0000000000000001E-3</v>
      </c>
      <c r="D5290" t="s">
        <v>3</v>
      </c>
      <c r="E5290">
        <v>1</v>
      </c>
      <c r="F5290">
        <v>16.5</v>
      </c>
      <c r="G5290" t="s">
        <v>1</v>
      </c>
      <c r="H5290">
        <v>2</v>
      </c>
      <c r="I5290" t="s">
        <v>0</v>
      </c>
      <c r="J5290">
        <v>1</v>
      </c>
      <c r="K5290">
        <v>15.5</v>
      </c>
      <c r="L5290" t="s">
        <v>1</v>
      </c>
      <c r="M5290">
        <v>2</v>
      </c>
      <c r="N5290" t="s">
        <v>3645</v>
      </c>
      <c r="O5290">
        <v>1</v>
      </c>
      <c r="P5290" t="str">
        <f>D5290&amp;"-"&amp;F5290&amp;"-"&amp;G5290&amp;"-"&amp;E5290&amp;"-"&amp;H5290</f>
        <v>A2Delta-16.5-e-1-2</v>
      </c>
      <c r="Q5290" t="str">
        <f>I5290&amp;"-"&amp;K5290&amp;"-"&amp;L5290&amp;"-"&amp;J5290&amp;"-"&amp;M5290</f>
        <v>X2Pi-15.5-e-1-2</v>
      </c>
      <c r="R5290">
        <f>B5290+S5290</f>
        <v>30007.512020656002</v>
      </c>
      <c r="S5290">
        <f>_xlfn.IFNA(VLOOKUP(Q5290,'MARVEL-X'!A$2:I$1400,7,FALSE),VLOOKUP(Q5290,MARVEL!A$2:J$1522,10,FALSE))</f>
        <v>6325.6117206560002</v>
      </c>
      <c r="T5290">
        <f>IF(P5290=P5289,R5290+T5289,R5290)</f>
        <v>30007.512020656002</v>
      </c>
      <c r="U5290">
        <f>IF(P5290=P5289,1+U5289,1)</f>
        <v>1</v>
      </c>
      <c r="V5290" t="str">
        <f t="shared" si="82"/>
        <v/>
      </c>
      <c r="W5290" t="str">
        <f>IF(V5290="","",IF(ABS(V5290-R5290)&gt;W$1,ABS(V5290-R5290),""))</f>
        <v/>
      </c>
      <c r="X5290" t="str">
        <f>Y5290&amp;"-"&amp;Z5290&amp;"-"&amp;AC5290&amp;"-"&amp;AD5290&amp;"-"&amp;AG5290</f>
        <v>16.5-e-A-1-1.5</v>
      </c>
      <c r="Y5290">
        <f>F5290</f>
        <v>16.5</v>
      </c>
      <c r="Z5290" s="2" t="str">
        <f>G5290</f>
        <v>e</v>
      </c>
      <c r="AA5290">
        <f>_xlfn.IFNA(VLOOKUP(X5290,'duo-out'!A$2:Q$5000,5,FALSE),E5290+10*(H5290-1)+1+_xlfn.IFNA(VLOOKUP(D5290,states!A$2:C$10,3,FALSE),1))</f>
        <v>262</v>
      </c>
      <c r="AB5290" t="str">
        <f>IF(V5290="","",V5290)</f>
        <v/>
      </c>
      <c r="AC5290" s="2" t="str">
        <f>_xlfn.IFNA(VLOOKUP(D5290,states!A$2:C$10,2,FALSE),"XX")</f>
        <v>A</v>
      </c>
      <c r="AD5290">
        <f>E5290</f>
        <v>1</v>
      </c>
      <c r="AE5290">
        <f>_xlfn.IFNA(VLOOKUP(D5290,states!A$2:D$10,4,FALSE),0)</f>
        <v>2</v>
      </c>
      <c r="AF5290">
        <v>0.5</v>
      </c>
      <c r="AG5290">
        <f>IF(AE5290=0,AF5290,IF(AE5290=1,IF(F5290=0.5,0.5,IF(H5290=1,0.5,1.5)),IF(F5290=0.5,0.5,IF(H5290=1,2.5,1.5))))</f>
        <v>1.5</v>
      </c>
      <c r="AH5290" s="7">
        <f>IF(AC5290="XX",0,1/C5290^(1/5)*IF(E5290=0,100,1)/(E5290+1)^(1/4))</f>
        <v>2.4263223583284943</v>
      </c>
    </row>
    <row r="5291" spans="1:34">
      <c r="A5291">
        <v>157</v>
      </c>
      <c r="B5291" s="1">
        <v>23235.161</v>
      </c>
      <c r="C5291" s="6">
        <v>0.30709999999999998</v>
      </c>
      <c r="D5291" t="s">
        <v>3</v>
      </c>
      <c r="E5291">
        <v>1</v>
      </c>
      <c r="F5291">
        <v>16.5</v>
      </c>
      <c r="G5291" t="s">
        <v>1</v>
      </c>
      <c r="H5291">
        <v>2</v>
      </c>
      <c r="I5291" t="s">
        <v>0</v>
      </c>
      <c r="J5291">
        <v>1</v>
      </c>
      <c r="K5291">
        <v>16.5</v>
      </c>
      <c r="L5291" t="s">
        <v>2</v>
      </c>
      <c r="M5291">
        <v>2</v>
      </c>
      <c r="N5291" t="s">
        <v>212</v>
      </c>
      <c r="O5291">
        <v>-1</v>
      </c>
      <c r="P5291" t="str">
        <f>D5291&amp;"-"&amp;F5291&amp;"-"&amp;G5291&amp;"-"&amp;E5291&amp;"-"&amp;H5291</f>
        <v>A2Delta-16.5-e-1-2</v>
      </c>
      <c r="Q5291" t="str">
        <f>I5291&amp;"-"&amp;K5291&amp;"-"&amp;L5291&amp;"-"&amp;J5291&amp;"-"&amp;M5291</f>
        <v>X2Pi-16.5-f-1-2</v>
      </c>
      <c r="R5291">
        <f>B5291+S5291</f>
        <v>30007.777435786</v>
      </c>
      <c r="S5291">
        <f>_xlfn.IFNA(VLOOKUP(Q5291,'MARVEL-X'!A$2:I$1400,7,FALSE),VLOOKUP(Q5291,MARVEL!A$2:J$1522,10,FALSE))</f>
        <v>6772.6164357859998</v>
      </c>
      <c r="T5291">
        <f>IF(P5291=P5290,R5291+T5290,R5291)</f>
        <v>60015.289456441998</v>
      </c>
      <c r="U5291">
        <f>IF(P5291=P5290,1+U5290,1)</f>
        <v>2</v>
      </c>
      <c r="V5291" t="str">
        <f t="shared" si="82"/>
        <v/>
      </c>
      <c r="W5291" t="str">
        <f>IF(V5291="","",IF(ABS(V5291-R5291)&gt;W$1,ABS(V5291-R5291),""))</f>
        <v/>
      </c>
      <c r="X5291" t="str">
        <f>Y5291&amp;"-"&amp;Z5291&amp;"-"&amp;AC5291&amp;"-"&amp;AD5291&amp;"-"&amp;AG5291</f>
        <v>16.5-e-A-1-1.5</v>
      </c>
      <c r="Y5291">
        <f>F5291</f>
        <v>16.5</v>
      </c>
      <c r="Z5291" s="2" t="str">
        <f>G5291</f>
        <v>e</v>
      </c>
      <c r="AA5291">
        <f>_xlfn.IFNA(VLOOKUP(X5291,'duo-out'!A$2:Q$5000,5,FALSE),E5291+10*(H5291-1)+1+_xlfn.IFNA(VLOOKUP(D5291,states!A$2:C$10,3,FALSE),1))</f>
        <v>262</v>
      </c>
      <c r="AB5291" t="str">
        <f>IF(V5291="","",V5291)</f>
        <v/>
      </c>
      <c r="AC5291" s="2" t="str">
        <f>_xlfn.IFNA(VLOOKUP(D5291,states!A$2:C$10,2,FALSE),"XX")</f>
        <v>A</v>
      </c>
      <c r="AD5291">
        <f>E5291</f>
        <v>1</v>
      </c>
      <c r="AE5291">
        <f>_xlfn.IFNA(VLOOKUP(D5291,states!A$2:D$10,4,FALSE),0)</f>
        <v>2</v>
      </c>
      <c r="AF5291">
        <v>0.5</v>
      </c>
      <c r="AG5291">
        <f>IF(AE5291=0,AF5291,IF(AE5291=1,IF(F5291=0.5,0.5,IF(H5291=1,0.5,1.5)),IF(F5291=0.5,0.5,IF(H5291=1,2.5,1.5))))</f>
        <v>1.5</v>
      </c>
      <c r="AH5291" s="7">
        <f>IF(AC5291="XX",0,1/C5291^(1/5)*IF(E5291=0,100,1)/(E5291+1)^(1/4))</f>
        <v>1.0648453476759536</v>
      </c>
    </row>
    <row r="5292" spans="1:34">
      <c r="A5292">
        <v>5608</v>
      </c>
      <c r="B5292" s="1">
        <v>23681.936000000002</v>
      </c>
      <c r="C5292" s="6">
        <v>0.05</v>
      </c>
      <c r="D5292" t="s">
        <v>3</v>
      </c>
      <c r="E5292">
        <v>1</v>
      </c>
      <c r="F5292">
        <v>16.5</v>
      </c>
      <c r="G5292" t="s">
        <v>1</v>
      </c>
      <c r="H5292">
        <v>2</v>
      </c>
      <c r="I5292" t="s">
        <v>0</v>
      </c>
      <c r="J5292">
        <v>1</v>
      </c>
      <c r="K5292">
        <v>15.5</v>
      </c>
      <c r="L5292" t="s">
        <v>1</v>
      </c>
      <c r="M5292">
        <v>2</v>
      </c>
      <c r="N5292" t="s">
        <v>5664</v>
      </c>
      <c r="O5292">
        <v>1</v>
      </c>
      <c r="P5292" t="str">
        <f>D5292&amp;"-"&amp;F5292&amp;"-"&amp;G5292&amp;"-"&amp;E5292&amp;"-"&amp;H5292</f>
        <v>A2Delta-16.5-e-1-2</v>
      </c>
      <c r="Q5292" t="str">
        <f>I5292&amp;"-"&amp;K5292&amp;"-"&amp;L5292&amp;"-"&amp;J5292&amp;"-"&amp;M5292</f>
        <v>X2Pi-15.5-e-1-2</v>
      </c>
      <c r="R5292">
        <f>B5292+S5292</f>
        <v>30007.547720656003</v>
      </c>
      <c r="S5292">
        <f>_xlfn.IFNA(VLOOKUP(Q5292,'MARVEL-X'!A$2:I$1400,7,FALSE),VLOOKUP(Q5292,MARVEL!A$2:J$1522,10,FALSE))</f>
        <v>6325.6117206560002</v>
      </c>
      <c r="T5292">
        <f>IF(P5292=P5291,R5292+T5291,R5292)</f>
        <v>90022.837177098001</v>
      </c>
      <c r="U5292">
        <f>IF(P5292=P5291,1+U5291,1)</f>
        <v>3</v>
      </c>
      <c r="V5292" t="str">
        <f t="shared" si="82"/>
        <v/>
      </c>
      <c r="W5292" t="str">
        <f>IF(V5292="","",IF(ABS(V5292-R5292)&gt;W$1,ABS(V5292-R5292),""))</f>
        <v/>
      </c>
      <c r="X5292" t="str">
        <f>Y5292&amp;"-"&amp;Z5292&amp;"-"&amp;AC5292&amp;"-"&amp;AD5292&amp;"-"&amp;AG5292</f>
        <v>16.5-e-A-1-1.5</v>
      </c>
      <c r="Y5292">
        <f>F5292</f>
        <v>16.5</v>
      </c>
      <c r="Z5292" s="2" t="str">
        <f>G5292</f>
        <v>e</v>
      </c>
      <c r="AA5292">
        <f>_xlfn.IFNA(VLOOKUP(X5292,'duo-out'!A$2:Q$5000,5,FALSE),E5292+10*(H5292-1)+1+_xlfn.IFNA(VLOOKUP(D5292,states!A$2:C$10,3,FALSE),1))</f>
        <v>262</v>
      </c>
      <c r="AB5292" t="str">
        <f>IF(V5292="","",V5292)</f>
        <v/>
      </c>
      <c r="AC5292" s="2" t="str">
        <f>_xlfn.IFNA(VLOOKUP(D5292,states!A$2:C$10,2,FALSE),"XX")</f>
        <v>A</v>
      </c>
      <c r="AD5292">
        <f>E5292</f>
        <v>1</v>
      </c>
      <c r="AE5292">
        <f>_xlfn.IFNA(VLOOKUP(D5292,states!A$2:D$10,4,FALSE),0)</f>
        <v>2</v>
      </c>
      <c r="AF5292">
        <v>0.5</v>
      </c>
      <c r="AG5292">
        <f>IF(AE5292=0,AF5292,IF(AE5292=1,IF(F5292=0.5,0.5,IF(H5292=1,0.5,1.5)),IF(F5292=0.5,0.5,IF(H5292=1,2.5,1.5))))</f>
        <v>1.5</v>
      </c>
      <c r="AH5292" s="7">
        <f>IF(AC5292="XX",0,1/C5292^(1/5)*IF(E5292=0,100,1)/(E5292+1)^(1/4))</f>
        <v>1.5309059120638666</v>
      </c>
    </row>
    <row r="5293" spans="1:34">
      <c r="A5293">
        <v>1176</v>
      </c>
      <c r="B5293" s="1">
        <v>22786.09</v>
      </c>
      <c r="C5293" s="6">
        <v>0.15670000000000001</v>
      </c>
      <c r="D5293" t="s">
        <v>3</v>
      </c>
      <c r="E5293">
        <v>1</v>
      </c>
      <c r="F5293">
        <v>16.5</v>
      </c>
      <c r="G5293" t="s">
        <v>1</v>
      </c>
      <c r="H5293">
        <v>2</v>
      </c>
      <c r="I5293" t="s">
        <v>0</v>
      </c>
      <c r="J5293">
        <v>1</v>
      </c>
      <c r="K5293">
        <v>17.5</v>
      </c>
      <c r="L5293" t="s">
        <v>1</v>
      </c>
      <c r="M5293">
        <v>2</v>
      </c>
      <c r="N5293" t="s">
        <v>1232</v>
      </c>
      <c r="O5293">
        <v>1</v>
      </c>
      <c r="P5293" t="str">
        <f>D5293&amp;"-"&amp;F5293&amp;"-"&amp;G5293&amp;"-"&amp;E5293&amp;"-"&amp;H5293</f>
        <v>A2Delta-16.5-e-1-2</v>
      </c>
      <c r="Q5293" t="str">
        <f>I5293&amp;"-"&amp;K5293&amp;"-"&amp;L5293&amp;"-"&amp;J5293&amp;"-"&amp;M5293</f>
        <v>X2Pi-17.5-e-1-2</v>
      </c>
      <c r="R5293">
        <f>B5293+S5293</f>
        <v>30007.366475859002</v>
      </c>
      <c r="S5293">
        <f>_xlfn.IFNA(VLOOKUP(Q5293,'MARVEL-X'!A$2:I$1400,7,FALSE),VLOOKUP(Q5293,MARVEL!A$2:J$1522,10,FALSE))</f>
        <v>7221.2764758590001</v>
      </c>
      <c r="T5293">
        <f>IF(P5293=P5292,R5293+T5292,R5293)</f>
        <v>120030.203652957</v>
      </c>
      <c r="U5293">
        <f>IF(P5293=P5292,1+U5292,1)</f>
        <v>4</v>
      </c>
      <c r="V5293" t="str">
        <f t="shared" si="82"/>
        <v/>
      </c>
      <c r="W5293" t="str">
        <f>IF(V5293="","",IF(ABS(V5293-R5293)&gt;W$1,ABS(V5293-R5293),""))</f>
        <v/>
      </c>
      <c r="X5293" t="str">
        <f>Y5293&amp;"-"&amp;Z5293&amp;"-"&amp;AC5293&amp;"-"&amp;AD5293&amp;"-"&amp;AG5293</f>
        <v>16.5-e-A-1-1.5</v>
      </c>
      <c r="Y5293">
        <f>F5293</f>
        <v>16.5</v>
      </c>
      <c r="Z5293" s="2" t="str">
        <f>G5293</f>
        <v>e</v>
      </c>
      <c r="AA5293">
        <f>_xlfn.IFNA(VLOOKUP(X5293,'duo-out'!A$2:Q$5000,5,FALSE),E5293+10*(H5293-1)+1+_xlfn.IFNA(VLOOKUP(D5293,states!A$2:C$10,3,FALSE),1))</f>
        <v>262</v>
      </c>
      <c r="AB5293" t="str">
        <f>IF(V5293="","",V5293)</f>
        <v/>
      </c>
      <c r="AC5293" s="2" t="str">
        <f>_xlfn.IFNA(VLOOKUP(D5293,states!A$2:C$10,2,FALSE),"XX")</f>
        <v>A</v>
      </c>
      <c r="AD5293">
        <f>E5293</f>
        <v>1</v>
      </c>
      <c r="AE5293">
        <f>_xlfn.IFNA(VLOOKUP(D5293,states!A$2:D$10,4,FALSE),0)</f>
        <v>2</v>
      </c>
      <c r="AF5293">
        <v>0.5</v>
      </c>
      <c r="AG5293">
        <f>IF(AE5293=0,AF5293,IF(AE5293=1,IF(F5293=0.5,0.5,IF(H5293=1,0.5,1.5)),IF(F5293=0.5,0.5,IF(H5293=1,2.5,1.5))))</f>
        <v>1.5</v>
      </c>
      <c r="AH5293" s="7">
        <f>IF(AC5293="XX",0,1/C5293^(1/5)*IF(E5293=0,100,1)/(E5293+1)^(1/4))</f>
        <v>1.2182283495052444</v>
      </c>
    </row>
    <row r="5294" spans="1:34">
      <c r="A5294">
        <v>1113</v>
      </c>
      <c r="B5294" s="1">
        <v>23235.119999999999</v>
      </c>
      <c r="C5294" s="6">
        <v>0.23760000000000001</v>
      </c>
      <c r="D5294" t="s">
        <v>3</v>
      </c>
      <c r="E5294">
        <v>1</v>
      </c>
      <c r="F5294">
        <v>16.5</v>
      </c>
      <c r="G5294" t="s">
        <v>1</v>
      </c>
      <c r="H5294">
        <v>2</v>
      </c>
      <c r="I5294" t="s">
        <v>0</v>
      </c>
      <c r="J5294">
        <v>1</v>
      </c>
      <c r="K5294">
        <v>16.5</v>
      </c>
      <c r="L5294" t="s">
        <v>2</v>
      </c>
      <c r="M5294">
        <v>2</v>
      </c>
      <c r="N5294" t="s">
        <v>1169</v>
      </c>
      <c r="O5294">
        <v>1</v>
      </c>
      <c r="P5294" t="str">
        <f>D5294&amp;"-"&amp;F5294&amp;"-"&amp;G5294&amp;"-"&amp;E5294&amp;"-"&amp;H5294</f>
        <v>A2Delta-16.5-e-1-2</v>
      </c>
      <c r="Q5294" t="str">
        <f>I5294&amp;"-"&amp;K5294&amp;"-"&amp;L5294&amp;"-"&amp;J5294&amp;"-"&amp;M5294</f>
        <v>X2Pi-16.5-f-1-2</v>
      </c>
      <c r="R5294">
        <f>B5294+S5294</f>
        <v>30007.736435785999</v>
      </c>
      <c r="S5294">
        <f>_xlfn.IFNA(VLOOKUP(Q5294,'MARVEL-X'!A$2:I$1400,7,FALSE),VLOOKUP(Q5294,MARVEL!A$2:J$1522,10,FALSE))</f>
        <v>6772.6164357859998</v>
      </c>
      <c r="T5294">
        <f>IF(P5294=P5293,R5294+T5293,R5294)</f>
        <v>150037.94008874299</v>
      </c>
      <c r="U5294">
        <f>IF(P5294=P5293,1+U5293,1)</f>
        <v>5</v>
      </c>
      <c r="V5294" t="str">
        <f t="shared" si="82"/>
        <v/>
      </c>
      <c r="W5294" t="str">
        <f>IF(V5294="","",IF(ABS(V5294-R5294)&gt;W$1,ABS(V5294-R5294),""))</f>
        <v/>
      </c>
      <c r="X5294" t="str">
        <f>Y5294&amp;"-"&amp;Z5294&amp;"-"&amp;AC5294&amp;"-"&amp;AD5294&amp;"-"&amp;AG5294</f>
        <v>16.5-e-A-1-1.5</v>
      </c>
      <c r="Y5294">
        <f>F5294</f>
        <v>16.5</v>
      </c>
      <c r="Z5294" s="2" t="str">
        <f>G5294</f>
        <v>e</v>
      </c>
      <c r="AA5294">
        <f>_xlfn.IFNA(VLOOKUP(X5294,'duo-out'!A$2:Q$5000,5,FALSE),E5294+10*(H5294-1)+1+_xlfn.IFNA(VLOOKUP(D5294,states!A$2:C$10,3,FALSE),1))</f>
        <v>262</v>
      </c>
      <c r="AB5294" t="str">
        <f>IF(V5294="","",V5294)</f>
        <v/>
      </c>
      <c r="AC5294" s="2" t="str">
        <f>_xlfn.IFNA(VLOOKUP(D5294,states!A$2:C$10,2,FALSE),"XX")</f>
        <v>A</v>
      </c>
      <c r="AD5294">
        <f>E5294</f>
        <v>1</v>
      </c>
      <c r="AE5294">
        <f>_xlfn.IFNA(VLOOKUP(D5294,states!A$2:D$10,4,FALSE),0)</f>
        <v>2</v>
      </c>
      <c r="AF5294">
        <v>0.5</v>
      </c>
      <c r="AG5294">
        <f>IF(AE5294=0,AF5294,IF(AE5294=1,IF(F5294=0.5,0.5,IF(H5294=1,0.5,1.5)),IF(F5294=0.5,0.5,IF(H5294=1,2.5,1.5))))</f>
        <v>1.5</v>
      </c>
      <c r="AH5294" s="7">
        <f>IF(AC5294="XX",0,1/C5294^(1/5)*IF(E5294=0,100,1)/(E5294+1)^(1/4))</f>
        <v>1.120916375475308</v>
      </c>
    </row>
    <row r="5295" spans="1:34">
      <c r="A5295">
        <v>1090</v>
      </c>
      <c r="B5295" s="1">
        <v>23681.72</v>
      </c>
      <c r="C5295" s="6">
        <v>0.1968</v>
      </c>
      <c r="D5295" t="s">
        <v>3</v>
      </c>
      <c r="E5295">
        <v>1</v>
      </c>
      <c r="F5295">
        <v>16.5</v>
      </c>
      <c r="G5295" t="s">
        <v>1</v>
      </c>
      <c r="H5295">
        <v>2</v>
      </c>
      <c r="I5295" t="s">
        <v>0</v>
      </c>
      <c r="J5295">
        <v>1</v>
      </c>
      <c r="K5295">
        <v>15.5</v>
      </c>
      <c r="L5295" t="s">
        <v>1</v>
      </c>
      <c r="M5295">
        <v>2</v>
      </c>
      <c r="N5295" t="s">
        <v>1146</v>
      </c>
      <c r="O5295">
        <v>1</v>
      </c>
      <c r="P5295" t="str">
        <f>D5295&amp;"-"&amp;F5295&amp;"-"&amp;G5295&amp;"-"&amp;E5295&amp;"-"&amp;H5295</f>
        <v>A2Delta-16.5-e-1-2</v>
      </c>
      <c r="Q5295" t="str">
        <f>I5295&amp;"-"&amp;K5295&amp;"-"&amp;L5295&amp;"-"&amp;J5295&amp;"-"&amp;M5295</f>
        <v>X2Pi-15.5-e-1-2</v>
      </c>
      <c r="R5295">
        <f>B5295+S5295</f>
        <v>30007.331720656002</v>
      </c>
      <c r="S5295">
        <f>_xlfn.IFNA(VLOOKUP(Q5295,'MARVEL-X'!A$2:I$1400,7,FALSE),VLOOKUP(Q5295,MARVEL!A$2:J$1522,10,FALSE))</f>
        <v>6325.6117206560002</v>
      </c>
      <c r="T5295">
        <f>IF(P5295=P5294,R5295+T5294,R5295)</f>
        <v>180045.27180939901</v>
      </c>
      <c r="U5295">
        <f>IF(P5295=P5294,1+U5294,1)</f>
        <v>6</v>
      </c>
      <c r="V5295">
        <f t="shared" si="82"/>
        <v>30007.545301566501</v>
      </c>
      <c r="W5295">
        <f>IF(V5295="","",IF(ABS(V5295-R5295)&gt;W$1,ABS(V5295-R5295),""))</f>
        <v>0.21358091049842187</v>
      </c>
      <c r="X5295" t="str">
        <f>Y5295&amp;"-"&amp;Z5295&amp;"-"&amp;AC5295&amp;"-"&amp;AD5295&amp;"-"&amp;AG5295</f>
        <v>16.5-e-A-1-1.5</v>
      </c>
      <c r="Y5295">
        <f>F5295</f>
        <v>16.5</v>
      </c>
      <c r="Z5295" s="2" t="str">
        <f>G5295</f>
        <v>e</v>
      </c>
      <c r="AA5295">
        <f>_xlfn.IFNA(VLOOKUP(X5295,'duo-out'!A$2:Q$5000,5,FALSE),E5295+10*(H5295-1)+1+_xlfn.IFNA(VLOOKUP(D5295,states!A$2:C$10,3,FALSE),1))</f>
        <v>262</v>
      </c>
      <c r="AB5295">
        <f>IF(V5295="","",V5295)</f>
        <v>30007.545301566501</v>
      </c>
      <c r="AC5295" s="2" t="str">
        <f>_xlfn.IFNA(VLOOKUP(D5295,states!A$2:C$10,2,FALSE),"XX")</f>
        <v>A</v>
      </c>
      <c r="AD5295">
        <f>E5295</f>
        <v>1</v>
      </c>
      <c r="AE5295">
        <f>_xlfn.IFNA(VLOOKUP(D5295,states!A$2:D$10,4,FALSE),0)</f>
        <v>2</v>
      </c>
      <c r="AF5295">
        <v>0.5</v>
      </c>
      <c r="AG5295">
        <f>IF(AE5295=0,AF5295,IF(AE5295=1,IF(F5295=0.5,0.5,IF(H5295=1,0.5,1.5)),IF(F5295=0.5,0.5,IF(H5295=1,2.5,1.5))))</f>
        <v>1.5</v>
      </c>
      <c r="AH5295" s="7">
        <f>IF(AC5295="XX",0,1/C5295^(1/5)*IF(E5295=0,100,1)/(E5295+1)^(1/4))</f>
        <v>1.1639584627301742</v>
      </c>
    </row>
    <row r="5296" spans="1:34">
      <c r="A5296">
        <v>5686</v>
      </c>
      <c r="B5296" s="1">
        <v>23118.246999999999</v>
      </c>
      <c r="C5296" s="6">
        <v>0.28639999999999999</v>
      </c>
      <c r="D5296" t="s">
        <v>3</v>
      </c>
      <c r="E5296">
        <v>2</v>
      </c>
      <c r="F5296">
        <v>16.5</v>
      </c>
      <c r="G5296" t="s">
        <v>1</v>
      </c>
      <c r="H5296">
        <v>1</v>
      </c>
      <c r="I5296" t="s">
        <v>0</v>
      </c>
      <c r="J5296">
        <v>2</v>
      </c>
      <c r="K5296">
        <v>16.5</v>
      </c>
      <c r="L5296" t="s">
        <v>2</v>
      </c>
      <c r="M5296">
        <v>1</v>
      </c>
      <c r="N5296" t="s">
        <v>5742</v>
      </c>
      <c r="O5296">
        <v>1</v>
      </c>
      <c r="P5296" t="str">
        <f>D5296&amp;"-"&amp;F5296&amp;"-"&amp;G5296&amp;"-"&amp;E5296&amp;"-"&amp;H5296</f>
        <v>A2Delta-16.5-e-2-1</v>
      </c>
      <c r="Q5296" t="str">
        <f>I5296&amp;"-"&amp;K5296&amp;"-"&amp;L5296&amp;"-"&amp;J5296&amp;"-"&amp;M5296</f>
        <v>X2Pi-16.5-f-2-1</v>
      </c>
      <c r="R5296">
        <f>B5296+S5296</f>
        <v>31910.059202835997</v>
      </c>
      <c r="S5296">
        <f>_xlfn.IFNA(VLOOKUP(Q5296,'MARVEL-X'!A$2:I$1400,7,FALSE),VLOOKUP(Q5296,MARVEL!A$2:J$1522,10,FALSE))</f>
        <v>8791.8122028359994</v>
      </c>
      <c r="T5296">
        <f>IF(P5296=P5295,R5296+T5295,R5296)</f>
        <v>31910.059202835997</v>
      </c>
      <c r="U5296">
        <f>IF(P5296=P5295,1+U5295,1)</f>
        <v>1</v>
      </c>
      <c r="V5296" t="str">
        <f t="shared" si="82"/>
        <v/>
      </c>
      <c r="W5296" t="str">
        <f>IF(V5296="","",IF(ABS(V5296-R5296)&gt;W$1,ABS(V5296-R5296),""))</f>
        <v/>
      </c>
      <c r="X5296" t="str">
        <f>Y5296&amp;"-"&amp;Z5296&amp;"-"&amp;AC5296&amp;"-"&amp;AD5296&amp;"-"&amp;AG5296</f>
        <v>16.5-e-A-2-2.5</v>
      </c>
      <c r="Y5296">
        <f>F5296</f>
        <v>16.5</v>
      </c>
      <c r="Z5296" s="2" t="str">
        <f>G5296</f>
        <v>e</v>
      </c>
      <c r="AA5296">
        <f>_xlfn.IFNA(VLOOKUP(X5296,'duo-out'!A$2:Q$5000,5,FALSE),E5296+10*(H5296-1)+1+_xlfn.IFNA(VLOOKUP(D5296,states!A$2:C$10,3,FALSE),1))</f>
        <v>253</v>
      </c>
      <c r="AB5296" t="str">
        <f>IF(V5296="","",V5296)</f>
        <v/>
      </c>
      <c r="AC5296" s="2" t="str">
        <f>_xlfn.IFNA(VLOOKUP(D5296,states!A$2:C$10,2,FALSE),"XX")</f>
        <v>A</v>
      </c>
      <c r="AD5296">
        <f>E5296</f>
        <v>2</v>
      </c>
      <c r="AE5296">
        <f>_xlfn.IFNA(VLOOKUP(D5296,states!A$2:D$10,4,FALSE),0)</f>
        <v>2</v>
      </c>
      <c r="AF5296">
        <v>0.5</v>
      </c>
      <c r="AG5296">
        <f>IF(AE5296=0,AF5296,IF(AE5296=1,IF(F5296=0.5,0.5,IF(H5296=1,0.5,1.5)),IF(F5296=0.5,0.5,IF(H5296=1,2.5,1.5))))</f>
        <v>2.5</v>
      </c>
      <c r="AH5296" s="7">
        <f>IF(AC5296="XX",0,1/C5296^(1/5)*IF(E5296=0,100,1)/(E5296+1)^(1/4))</f>
        <v>0.97571972249209182</v>
      </c>
    </row>
    <row r="5297" spans="1:34">
      <c r="A5297">
        <v>1284</v>
      </c>
      <c r="B5297" s="1">
        <v>22689.14</v>
      </c>
      <c r="C5297" s="6">
        <v>0.3352</v>
      </c>
      <c r="D5297" t="s">
        <v>3</v>
      </c>
      <c r="E5297">
        <v>2</v>
      </c>
      <c r="F5297">
        <v>16.5</v>
      </c>
      <c r="G5297" t="s">
        <v>1</v>
      </c>
      <c r="H5297">
        <v>1</v>
      </c>
      <c r="I5297" t="s">
        <v>0</v>
      </c>
      <c r="J5297">
        <v>2</v>
      </c>
      <c r="K5297">
        <v>17.5</v>
      </c>
      <c r="L5297" t="s">
        <v>1</v>
      </c>
      <c r="M5297">
        <v>1</v>
      </c>
      <c r="N5297" t="s">
        <v>1340</v>
      </c>
      <c r="O5297">
        <v>1</v>
      </c>
      <c r="P5297" t="str">
        <f>D5297&amp;"-"&amp;F5297&amp;"-"&amp;G5297&amp;"-"&amp;E5297&amp;"-"&amp;H5297</f>
        <v>A2Delta-16.5-e-2-1</v>
      </c>
      <c r="Q5297" t="str">
        <f>I5297&amp;"-"&amp;K5297&amp;"-"&amp;L5297&amp;"-"&amp;J5297&amp;"-"&amp;M5297</f>
        <v>X2Pi-17.5-e-2-1</v>
      </c>
      <c r="R5297">
        <f>B5297+S5297</f>
        <v>31909.538942802999</v>
      </c>
      <c r="S5297">
        <f>_xlfn.IFNA(VLOOKUP(Q5297,'MARVEL-X'!A$2:I$1400,7,FALSE),VLOOKUP(Q5297,MARVEL!A$2:J$1522,10,FALSE))</f>
        <v>9220.398942803</v>
      </c>
      <c r="T5297">
        <f>IF(P5297=P5296,R5297+T5296,R5297)</f>
        <v>63819.598145639</v>
      </c>
      <c r="U5297">
        <f>IF(P5297=P5296,1+U5296,1)</f>
        <v>2</v>
      </c>
      <c r="V5297" t="str">
        <f t="shared" si="82"/>
        <v/>
      </c>
      <c r="W5297" t="str">
        <f>IF(V5297="","",IF(ABS(V5297-R5297)&gt;W$1,ABS(V5297-R5297),""))</f>
        <v/>
      </c>
      <c r="X5297" t="str">
        <f>Y5297&amp;"-"&amp;Z5297&amp;"-"&amp;AC5297&amp;"-"&amp;AD5297&amp;"-"&amp;AG5297</f>
        <v>16.5-e-A-2-2.5</v>
      </c>
      <c r="Y5297">
        <f>F5297</f>
        <v>16.5</v>
      </c>
      <c r="Z5297" s="2" t="str">
        <f>G5297</f>
        <v>e</v>
      </c>
      <c r="AA5297">
        <f>_xlfn.IFNA(VLOOKUP(X5297,'duo-out'!A$2:Q$5000,5,FALSE),E5297+10*(H5297-1)+1+_xlfn.IFNA(VLOOKUP(D5297,states!A$2:C$10,3,FALSE),1))</f>
        <v>253</v>
      </c>
      <c r="AB5297" t="str">
        <f>IF(V5297="","",V5297)</f>
        <v/>
      </c>
      <c r="AC5297" s="2" t="str">
        <f>_xlfn.IFNA(VLOOKUP(D5297,states!A$2:C$10,2,FALSE),"XX")</f>
        <v>A</v>
      </c>
      <c r="AD5297">
        <f>E5297</f>
        <v>2</v>
      </c>
      <c r="AE5297">
        <f>_xlfn.IFNA(VLOOKUP(D5297,states!A$2:D$10,4,FALSE),0)</f>
        <v>2</v>
      </c>
      <c r="AF5297">
        <v>0.5</v>
      </c>
      <c r="AG5297">
        <f>IF(AE5297=0,AF5297,IF(AE5297=1,IF(F5297=0.5,0.5,IF(H5297=1,0.5,1.5)),IF(F5297=0.5,0.5,IF(H5297=1,2.5,1.5))))</f>
        <v>2.5</v>
      </c>
      <c r="AH5297" s="7">
        <f>IF(AC5297="XX",0,1/C5297^(1/5)*IF(E5297=0,100,1)/(E5297+1)^(1/4))</f>
        <v>0.94549423321589221</v>
      </c>
    </row>
    <row r="5298" spans="1:34">
      <c r="A5298">
        <v>1262</v>
      </c>
      <c r="B5298" s="1">
        <v>23118.23</v>
      </c>
      <c r="C5298" s="6">
        <v>0.26769999999999999</v>
      </c>
      <c r="D5298" t="s">
        <v>3</v>
      </c>
      <c r="E5298">
        <v>2</v>
      </c>
      <c r="F5298">
        <v>16.5</v>
      </c>
      <c r="G5298" t="s">
        <v>1</v>
      </c>
      <c r="H5298">
        <v>1</v>
      </c>
      <c r="I5298" t="s">
        <v>0</v>
      </c>
      <c r="J5298">
        <v>2</v>
      </c>
      <c r="K5298">
        <v>16.5</v>
      </c>
      <c r="L5298" t="s">
        <v>2</v>
      </c>
      <c r="M5298">
        <v>1</v>
      </c>
      <c r="N5298" t="s">
        <v>1318</v>
      </c>
      <c r="O5298">
        <v>1</v>
      </c>
      <c r="P5298" t="str">
        <f>D5298&amp;"-"&amp;F5298&amp;"-"&amp;G5298&amp;"-"&amp;E5298&amp;"-"&amp;H5298</f>
        <v>A2Delta-16.5-e-2-1</v>
      </c>
      <c r="Q5298" t="str">
        <f>I5298&amp;"-"&amp;K5298&amp;"-"&amp;L5298&amp;"-"&amp;J5298&amp;"-"&amp;M5298</f>
        <v>X2Pi-16.5-f-2-1</v>
      </c>
      <c r="R5298">
        <f>B5298+S5298</f>
        <v>31910.042202835997</v>
      </c>
      <c r="S5298">
        <f>_xlfn.IFNA(VLOOKUP(Q5298,'MARVEL-X'!A$2:I$1400,7,FALSE),VLOOKUP(Q5298,MARVEL!A$2:J$1522,10,FALSE))</f>
        <v>8791.8122028359994</v>
      </c>
      <c r="T5298">
        <f>IF(P5298=P5297,R5298+T5297,R5298)</f>
        <v>95729.64034847499</v>
      </c>
      <c r="U5298">
        <f>IF(P5298=P5297,1+U5297,1)</f>
        <v>3</v>
      </c>
      <c r="V5298" t="str">
        <f t="shared" si="82"/>
        <v/>
      </c>
      <c r="W5298" t="str">
        <f>IF(V5298="","",IF(ABS(V5298-R5298)&gt;W$1,ABS(V5298-R5298),""))</f>
        <v/>
      </c>
      <c r="X5298" t="str">
        <f>Y5298&amp;"-"&amp;Z5298&amp;"-"&amp;AC5298&amp;"-"&amp;AD5298&amp;"-"&amp;AG5298</f>
        <v>16.5-e-A-2-2.5</v>
      </c>
      <c r="Y5298">
        <f>F5298</f>
        <v>16.5</v>
      </c>
      <c r="Z5298" s="2" t="str">
        <f>G5298</f>
        <v>e</v>
      </c>
      <c r="AA5298">
        <f>_xlfn.IFNA(VLOOKUP(X5298,'duo-out'!A$2:Q$5000,5,FALSE),E5298+10*(H5298-1)+1+_xlfn.IFNA(VLOOKUP(D5298,states!A$2:C$10,3,FALSE),1))</f>
        <v>253</v>
      </c>
      <c r="AB5298" t="str">
        <f>IF(V5298="","",V5298)</f>
        <v/>
      </c>
      <c r="AC5298" s="2" t="str">
        <f>_xlfn.IFNA(VLOOKUP(D5298,states!A$2:C$10,2,FALSE),"XX")</f>
        <v>A</v>
      </c>
      <c r="AD5298">
        <f>E5298</f>
        <v>2</v>
      </c>
      <c r="AE5298">
        <f>_xlfn.IFNA(VLOOKUP(D5298,states!A$2:D$10,4,FALSE),0)</f>
        <v>2</v>
      </c>
      <c r="AF5298">
        <v>0.5</v>
      </c>
      <c r="AG5298">
        <f>IF(AE5298=0,AF5298,IF(AE5298=1,IF(F5298=0.5,0.5,IF(H5298=1,0.5,1.5)),IF(F5298=0.5,0.5,IF(H5298=1,2.5,1.5))))</f>
        <v>2.5</v>
      </c>
      <c r="AH5298" s="7">
        <f>IF(AC5298="XX",0,1/C5298^(1/5)*IF(E5298=0,100,1)/(E5298+1)^(1/4))</f>
        <v>0.98898570003722686</v>
      </c>
    </row>
    <row r="5299" spans="1:34">
      <c r="A5299">
        <v>1198</v>
      </c>
      <c r="B5299" s="1">
        <v>23507.64</v>
      </c>
      <c r="C5299" s="6">
        <v>0.33750000000000002</v>
      </c>
      <c r="D5299" t="s">
        <v>3</v>
      </c>
      <c r="E5299">
        <v>2</v>
      </c>
      <c r="F5299">
        <v>16.5</v>
      </c>
      <c r="G5299" t="s">
        <v>1</v>
      </c>
      <c r="H5299">
        <v>1</v>
      </c>
      <c r="I5299" t="s">
        <v>0</v>
      </c>
      <c r="J5299">
        <v>2</v>
      </c>
      <c r="K5299">
        <v>15.5</v>
      </c>
      <c r="L5299" t="s">
        <v>1</v>
      </c>
      <c r="M5299">
        <v>1</v>
      </c>
      <c r="N5299" t="s">
        <v>1254</v>
      </c>
      <c r="O5299">
        <v>1</v>
      </c>
      <c r="P5299" t="str">
        <f>D5299&amp;"-"&amp;F5299&amp;"-"&amp;G5299&amp;"-"&amp;E5299&amp;"-"&amp;H5299</f>
        <v>A2Delta-16.5-e-2-1</v>
      </c>
      <c r="Q5299" t="str">
        <f>I5299&amp;"-"&amp;K5299&amp;"-"&amp;L5299&amp;"-"&amp;J5299&amp;"-"&amp;M5299</f>
        <v>X2Pi-15.5-e-2-1</v>
      </c>
      <c r="R5299">
        <f>B5299+S5299</f>
        <v>31909.714098291999</v>
      </c>
      <c r="S5299">
        <f>_xlfn.IFNA(VLOOKUP(Q5299,'MARVEL-X'!A$2:I$1400,7,FALSE),VLOOKUP(Q5299,MARVEL!A$2:J$1522,10,FALSE))</f>
        <v>8402.0740982919997</v>
      </c>
      <c r="T5299">
        <f>IF(P5299=P5298,R5299+T5298,R5299)</f>
        <v>127639.35444676699</v>
      </c>
      <c r="U5299">
        <f>IF(P5299=P5298,1+U5298,1)</f>
        <v>4</v>
      </c>
      <c r="V5299" t="str">
        <f t="shared" si="82"/>
        <v/>
      </c>
      <c r="W5299" t="str">
        <f>IF(V5299="","",IF(ABS(V5299-R5299)&gt;W$1,ABS(V5299-R5299),""))</f>
        <v/>
      </c>
      <c r="X5299" t="str">
        <f>Y5299&amp;"-"&amp;Z5299&amp;"-"&amp;AC5299&amp;"-"&amp;AD5299&amp;"-"&amp;AG5299</f>
        <v>16.5-e-A-2-2.5</v>
      </c>
      <c r="Y5299">
        <f>F5299</f>
        <v>16.5</v>
      </c>
      <c r="Z5299" s="2" t="str">
        <f>G5299</f>
        <v>e</v>
      </c>
      <c r="AA5299">
        <f>_xlfn.IFNA(VLOOKUP(X5299,'duo-out'!A$2:Q$5000,5,FALSE),E5299+10*(H5299-1)+1+_xlfn.IFNA(VLOOKUP(D5299,states!A$2:C$10,3,FALSE),1))</f>
        <v>253</v>
      </c>
      <c r="AB5299" t="str">
        <f>IF(V5299="","",V5299)</f>
        <v/>
      </c>
      <c r="AC5299" s="2" t="str">
        <f>_xlfn.IFNA(VLOOKUP(D5299,states!A$2:C$10,2,FALSE),"XX")</f>
        <v>A</v>
      </c>
      <c r="AD5299">
        <f>E5299</f>
        <v>2</v>
      </c>
      <c r="AE5299">
        <f>_xlfn.IFNA(VLOOKUP(D5299,states!A$2:D$10,4,FALSE),0)</f>
        <v>2</v>
      </c>
      <c r="AF5299">
        <v>0.5</v>
      </c>
      <c r="AG5299">
        <f>IF(AE5299=0,AF5299,IF(AE5299=1,IF(F5299=0.5,0.5,IF(H5299=1,0.5,1.5)),IF(F5299=0.5,0.5,IF(H5299=1,2.5,1.5))))</f>
        <v>2.5</v>
      </c>
      <c r="AH5299" s="7">
        <f>IF(AC5299="XX",0,1/C5299^(1/5)*IF(E5299=0,100,1)/(E5299+1)^(1/4))</f>
        <v>0.94420203233304556</v>
      </c>
    </row>
    <row r="5300" spans="1:34">
      <c r="A5300">
        <v>5926</v>
      </c>
      <c r="B5300" s="1">
        <v>22689.33</v>
      </c>
      <c r="C5300" s="6">
        <v>0.5</v>
      </c>
      <c r="D5300" t="s">
        <v>3</v>
      </c>
      <c r="E5300">
        <v>2</v>
      </c>
      <c r="F5300">
        <v>16.5</v>
      </c>
      <c r="G5300" t="s">
        <v>1</v>
      </c>
      <c r="H5300">
        <v>1</v>
      </c>
      <c r="I5300" t="s">
        <v>0</v>
      </c>
      <c r="J5300">
        <v>2</v>
      </c>
      <c r="K5300">
        <v>17.5</v>
      </c>
      <c r="L5300" t="s">
        <v>1</v>
      </c>
      <c r="M5300">
        <v>1</v>
      </c>
      <c r="N5300" t="s">
        <v>5982</v>
      </c>
      <c r="O5300">
        <v>1</v>
      </c>
      <c r="P5300" t="str">
        <f>D5300&amp;"-"&amp;F5300&amp;"-"&amp;G5300&amp;"-"&amp;E5300&amp;"-"&amp;H5300</f>
        <v>A2Delta-16.5-e-2-1</v>
      </c>
      <c r="Q5300" t="str">
        <f>I5300&amp;"-"&amp;K5300&amp;"-"&amp;L5300&amp;"-"&amp;J5300&amp;"-"&amp;M5300</f>
        <v>X2Pi-17.5-e-2-1</v>
      </c>
      <c r="R5300">
        <f>B5300+S5300</f>
        <v>31909.728942803002</v>
      </c>
      <c r="S5300">
        <f>_xlfn.IFNA(VLOOKUP(Q5300,'MARVEL-X'!A$2:I$1400,7,FALSE),VLOOKUP(Q5300,MARVEL!A$2:J$1522,10,FALSE))</f>
        <v>9220.398942803</v>
      </c>
      <c r="T5300">
        <f>IF(P5300=P5299,R5300+T5299,R5300)</f>
        <v>159549.08338956998</v>
      </c>
      <c r="U5300">
        <f>IF(P5300=P5299,1+U5299,1)</f>
        <v>5</v>
      </c>
      <c r="V5300" t="str">
        <f t="shared" si="82"/>
        <v/>
      </c>
      <c r="W5300" t="str">
        <f>IF(V5300="","",IF(ABS(V5300-R5300)&gt;W$1,ABS(V5300-R5300),""))</f>
        <v/>
      </c>
      <c r="X5300" t="str">
        <f>Y5300&amp;"-"&amp;Z5300&amp;"-"&amp;AC5300&amp;"-"&amp;AD5300&amp;"-"&amp;AG5300</f>
        <v>16.5-e-A-2-2.5</v>
      </c>
      <c r="Y5300">
        <f>F5300</f>
        <v>16.5</v>
      </c>
      <c r="Z5300" s="2" t="str">
        <f>G5300</f>
        <v>e</v>
      </c>
      <c r="AA5300">
        <f>_xlfn.IFNA(VLOOKUP(X5300,'duo-out'!A$2:Q$5000,5,FALSE),E5300+10*(H5300-1)+1+_xlfn.IFNA(VLOOKUP(D5300,states!A$2:C$10,3,FALSE),1))</f>
        <v>253</v>
      </c>
      <c r="AB5300" t="str">
        <f>IF(V5300="","",V5300)</f>
        <v/>
      </c>
      <c r="AC5300" s="2" t="str">
        <f>_xlfn.IFNA(VLOOKUP(D5300,states!A$2:C$10,2,FALSE),"XX")</f>
        <v>A</v>
      </c>
      <c r="AD5300">
        <f>E5300</f>
        <v>2</v>
      </c>
      <c r="AE5300">
        <f>_xlfn.IFNA(VLOOKUP(D5300,states!A$2:D$10,4,FALSE),0)</f>
        <v>2</v>
      </c>
      <c r="AF5300">
        <v>0.5</v>
      </c>
      <c r="AG5300">
        <f>IF(AE5300=0,AF5300,IF(AE5300=1,IF(F5300=0.5,0.5,IF(H5300=1,0.5,1.5)),IF(F5300=0.5,0.5,IF(H5300=1,2.5,1.5))))</f>
        <v>2.5</v>
      </c>
      <c r="AH5300" s="7">
        <f>IF(AC5300="XX",0,1/C5300^(1/5)*IF(E5300=0,100,1)/(E5300+1)^(1/4))</f>
        <v>0.87282200217602857</v>
      </c>
    </row>
    <row r="5301" spans="1:34">
      <c r="A5301">
        <v>5904</v>
      </c>
      <c r="B5301" s="1">
        <v>23118.09</v>
      </c>
      <c r="C5301" s="6">
        <v>0.5</v>
      </c>
      <c r="D5301" t="s">
        <v>3</v>
      </c>
      <c r="E5301">
        <v>2</v>
      </c>
      <c r="F5301">
        <v>16.5</v>
      </c>
      <c r="G5301" t="s">
        <v>1</v>
      </c>
      <c r="H5301">
        <v>1</v>
      </c>
      <c r="I5301" t="s">
        <v>0</v>
      </c>
      <c r="J5301">
        <v>2</v>
      </c>
      <c r="K5301">
        <v>16.5</v>
      </c>
      <c r="L5301" t="s">
        <v>2</v>
      </c>
      <c r="M5301">
        <v>1</v>
      </c>
      <c r="N5301" t="s">
        <v>5960</v>
      </c>
      <c r="O5301">
        <v>1</v>
      </c>
      <c r="P5301" t="str">
        <f>D5301&amp;"-"&amp;F5301&amp;"-"&amp;G5301&amp;"-"&amp;E5301&amp;"-"&amp;H5301</f>
        <v>A2Delta-16.5-e-2-1</v>
      </c>
      <c r="Q5301" t="str">
        <f>I5301&amp;"-"&amp;K5301&amp;"-"&amp;L5301&amp;"-"&amp;J5301&amp;"-"&amp;M5301</f>
        <v>X2Pi-16.5-f-2-1</v>
      </c>
      <c r="R5301">
        <f>B5301+S5301</f>
        <v>31909.902202835998</v>
      </c>
      <c r="S5301">
        <f>_xlfn.IFNA(VLOOKUP(Q5301,'MARVEL-X'!A$2:I$1400,7,FALSE),VLOOKUP(Q5301,MARVEL!A$2:J$1522,10,FALSE))</f>
        <v>8791.8122028359994</v>
      </c>
      <c r="T5301">
        <f>IF(P5301=P5300,R5301+T5300,R5301)</f>
        <v>191458.98559240598</v>
      </c>
      <c r="U5301">
        <f>IF(P5301=P5300,1+U5300,1)</f>
        <v>6</v>
      </c>
      <c r="V5301" t="str">
        <f t="shared" si="82"/>
        <v/>
      </c>
      <c r="W5301" t="str">
        <f>IF(V5301="","",IF(ABS(V5301-R5301)&gt;W$1,ABS(V5301-R5301),""))</f>
        <v/>
      </c>
      <c r="X5301" t="str">
        <f>Y5301&amp;"-"&amp;Z5301&amp;"-"&amp;AC5301&amp;"-"&amp;AD5301&amp;"-"&amp;AG5301</f>
        <v>16.5-e-A-2-2.5</v>
      </c>
      <c r="Y5301">
        <f>F5301</f>
        <v>16.5</v>
      </c>
      <c r="Z5301" s="2" t="str">
        <f>G5301</f>
        <v>e</v>
      </c>
      <c r="AA5301">
        <f>_xlfn.IFNA(VLOOKUP(X5301,'duo-out'!A$2:Q$5000,5,FALSE),E5301+10*(H5301-1)+1+_xlfn.IFNA(VLOOKUP(D5301,states!A$2:C$10,3,FALSE),1))</f>
        <v>253</v>
      </c>
      <c r="AB5301" t="str">
        <f>IF(V5301="","",V5301)</f>
        <v/>
      </c>
      <c r="AC5301" s="2" t="str">
        <f>_xlfn.IFNA(VLOOKUP(D5301,states!A$2:C$10,2,FALSE),"XX")</f>
        <v>A</v>
      </c>
      <c r="AD5301">
        <f>E5301</f>
        <v>2</v>
      </c>
      <c r="AE5301">
        <f>_xlfn.IFNA(VLOOKUP(D5301,states!A$2:D$10,4,FALSE),0)</f>
        <v>2</v>
      </c>
      <c r="AF5301">
        <v>0.5</v>
      </c>
      <c r="AG5301">
        <f>IF(AE5301=0,AF5301,IF(AE5301=1,IF(F5301=0.5,0.5,IF(H5301=1,0.5,1.5)),IF(F5301=0.5,0.5,IF(H5301=1,2.5,1.5))))</f>
        <v>2.5</v>
      </c>
      <c r="AH5301" s="7">
        <f>IF(AC5301="XX",0,1/C5301^(1/5)*IF(E5301=0,100,1)/(E5301+1)^(1/4))</f>
        <v>0.87282200217602857</v>
      </c>
    </row>
    <row r="5302" spans="1:34">
      <c r="A5302">
        <v>5896</v>
      </c>
      <c r="B5302" s="1">
        <v>23507.69</v>
      </c>
      <c r="C5302" s="6">
        <v>0.5</v>
      </c>
      <c r="D5302" t="s">
        <v>3</v>
      </c>
      <c r="E5302">
        <v>2</v>
      </c>
      <c r="F5302">
        <v>16.5</v>
      </c>
      <c r="G5302" t="s">
        <v>1</v>
      </c>
      <c r="H5302">
        <v>1</v>
      </c>
      <c r="I5302" t="s">
        <v>0</v>
      </c>
      <c r="J5302">
        <v>2</v>
      </c>
      <c r="K5302">
        <v>15.5</v>
      </c>
      <c r="L5302" t="s">
        <v>1</v>
      </c>
      <c r="M5302">
        <v>1</v>
      </c>
      <c r="N5302" t="s">
        <v>5952</v>
      </c>
      <c r="O5302">
        <v>1</v>
      </c>
      <c r="P5302" t="str">
        <f>D5302&amp;"-"&amp;F5302&amp;"-"&amp;G5302&amp;"-"&amp;E5302&amp;"-"&amp;H5302</f>
        <v>A2Delta-16.5-e-2-1</v>
      </c>
      <c r="Q5302" t="str">
        <f>I5302&amp;"-"&amp;K5302&amp;"-"&amp;L5302&amp;"-"&amp;J5302&amp;"-"&amp;M5302</f>
        <v>X2Pi-15.5-e-2-1</v>
      </c>
      <c r="R5302">
        <f>B5302+S5302</f>
        <v>31909.764098291998</v>
      </c>
      <c r="S5302">
        <f>_xlfn.IFNA(VLOOKUP(Q5302,'MARVEL-X'!A$2:I$1400,7,FALSE),VLOOKUP(Q5302,MARVEL!A$2:J$1522,10,FALSE))</f>
        <v>8402.0740982919997</v>
      </c>
      <c r="T5302">
        <f>IF(P5302=P5301,R5302+T5301,R5302)</f>
        <v>223368.74969069799</v>
      </c>
      <c r="U5302">
        <f>IF(P5302=P5301,1+U5301,1)</f>
        <v>7</v>
      </c>
      <c r="V5302">
        <f t="shared" si="82"/>
        <v>31909.821384385428</v>
      </c>
      <c r="W5302">
        <f>IF(V5302="","",IF(ABS(V5302-R5302)&gt;W$1,ABS(V5302-R5302),""))</f>
        <v>5.7286093429866014E-2</v>
      </c>
      <c r="X5302" t="str">
        <f>Y5302&amp;"-"&amp;Z5302&amp;"-"&amp;AC5302&amp;"-"&amp;AD5302&amp;"-"&amp;AG5302</f>
        <v>16.5-e-A-2-2.5</v>
      </c>
      <c r="Y5302">
        <f>F5302</f>
        <v>16.5</v>
      </c>
      <c r="Z5302" s="2" t="str">
        <f>G5302</f>
        <v>e</v>
      </c>
      <c r="AA5302">
        <f>_xlfn.IFNA(VLOOKUP(X5302,'duo-out'!A$2:Q$5000,5,FALSE),E5302+10*(H5302-1)+1+_xlfn.IFNA(VLOOKUP(D5302,states!A$2:C$10,3,FALSE),1))</f>
        <v>253</v>
      </c>
      <c r="AB5302">
        <f>IF(V5302="","",V5302)</f>
        <v>31909.821384385428</v>
      </c>
      <c r="AC5302" s="2" t="str">
        <f>_xlfn.IFNA(VLOOKUP(D5302,states!A$2:C$10,2,FALSE),"XX")</f>
        <v>A</v>
      </c>
      <c r="AD5302">
        <f>E5302</f>
        <v>2</v>
      </c>
      <c r="AE5302">
        <f>_xlfn.IFNA(VLOOKUP(D5302,states!A$2:D$10,4,FALSE),0)</f>
        <v>2</v>
      </c>
      <c r="AF5302">
        <v>0.5</v>
      </c>
      <c r="AG5302">
        <f>IF(AE5302=0,AF5302,IF(AE5302=1,IF(F5302=0.5,0.5,IF(H5302=1,0.5,1.5)),IF(F5302=0.5,0.5,IF(H5302=1,2.5,1.5))))</f>
        <v>2.5</v>
      </c>
      <c r="AH5302" s="7">
        <f>IF(AC5302="XX",0,1/C5302^(1/5)*IF(E5302=0,100,1)/(E5302+1)^(1/4))</f>
        <v>0.87282200217602857</v>
      </c>
    </row>
    <row r="5303" spans="1:34">
      <c r="A5303">
        <v>1444</v>
      </c>
      <c r="B5303" s="1">
        <v>22673.67</v>
      </c>
      <c r="C5303" s="6">
        <v>0.12609999999999999</v>
      </c>
      <c r="D5303" t="s">
        <v>3</v>
      </c>
      <c r="E5303">
        <v>2</v>
      </c>
      <c r="F5303">
        <v>16.5</v>
      </c>
      <c r="G5303" t="s">
        <v>1</v>
      </c>
      <c r="H5303">
        <v>2</v>
      </c>
      <c r="I5303" t="s">
        <v>0</v>
      </c>
      <c r="J5303">
        <v>2</v>
      </c>
      <c r="K5303">
        <v>17.5</v>
      </c>
      <c r="L5303" t="s">
        <v>1</v>
      </c>
      <c r="M5303">
        <v>2</v>
      </c>
      <c r="N5303" t="s">
        <v>1500</v>
      </c>
      <c r="O5303">
        <v>1</v>
      </c>
      <c r="P5303" t="str">
        <f>D5303&amp;"-"&amp;F5303&amp;"-"&amp;G5303&amp;"-"&amp;E5303&amp;"-"&amp;H5303</f>
        <v>A2Delta-16.5-e-2-2</v>
      </c>
      <c r="Q5303" t="str">
        <f>I5303&amp;"-"&amp;K5303&amp;"-"&amp;L5303&amp;"-"&amp;J5303&amp;"-"&amp;M5303</f>
        <v>X2Pi-17.5-e-2-2</v>
      </c>
      <c r="R5303">
        <f>B5303+S5303</f>
        <v>32324.594629460997</v>
      </c>
      <c r="S5303">
        <f>_xlfn.IFNA(VLOOKUP(Q5303,'MARVEL-X'!A$2:I$1400,7,FALSE),VLOOKUP(Q5303,MARVEL!A$2:J$1522,10,FALSE))</f>
        <v>9650.9246294610002</v>
      </c>
      <c r="T5303">
        <f>IF(P5303=P5302,R5303+T5302,R5303)</f>
        <v>32324.594629460997</v>
      </c>
      <c r="U5303">
        <f>IF(P5303=P5302,1+U5302,1)</f>
        <v>1</v>
      </c>
      <c r="V5303" t="str">
        <f t="shared" si="82"/>
        <v/>
      </c>
      <c r="W5303" t="str">
        <f>IF(V5303="","",IF(ABS(V5303-R5303)&gt;W$1,ABS(V5303-R5303),""))</f>
        <v/>
      </c>
      <c r="X5303" t="str">
        <f>Y5303&amp;"-"&amp;Z5303&amp;"-"&amp;AC5303&amp;"-"&amp;AD5303&amp;"-"&amp;AG5303</f>
        <v>16.5-e-A-2-1.5</v>
      </c>
      <c r="Y5303">
        <f>F5303</f>
        <v>16.5</v>
      </c>
      <c r="Z5303" s="2" t="str">
        <f>G5303</f>
        <v>e</v>
      </c>
      <c r="AA5303">
        <f>_xlfn.IFNA(VLOOKUP(X5303,'duo-out'!A$2:Q$5000,5,FALSE),E5303+10*(H5303-1)+1+_xlfn.IFNA(VLOOKUP(D5303,states!A$2:C$10,3,FALSE),1))</f>
        <v>263</v>
      </c>
      <c r="AB5303" t="str">
        <f>IF(V5303="","",V5303)</f>
        <v/>
      </c>
      <c r="AC5303" s="2" t="str">
        <f>_xlfn.IFNA(VLOOKUP(D5303,states!A$2:C$10,2,FALSE),"XX")</f>
        <v>A</v>
      </c>
      <c r="AD5303">
        <f>E5303</f>
        <v>2</v>
      </c>
      <c r="AE5303">
        <f>_xlfn.IFNA(VLOOKUP(D5303,states!A$2:D$10,4,FALSE),0)</f>
        <v>2</v>
      </c>
      <c r="AF5303">
        <v>0.5</v>
      </c>
      <c r="AG5303">
        <f>IF(AE5303=0,AF5303,IF(AE5303=1,IF(F5303=0.5,0.5,IF(H5303=1,0.5,1.5)),IF(F5303=0.5,0.5,IF(H5303=1,2.5,1.5))))</f>
        <v>1.5</v>
      </c>
      <c r="AH5303" s="7">
        <f>IF(AC5303="XX",0,1/C5303^(1/5)*IF(E5303=0,100,1)/(E5303+1)^(1/4))</f>
        <v>1.1496791863158438</v>
      </c>
    </row>
    <row r="5304" spans="1:34">
      <c r="A5304">
        <v>1394</v>
      </c>
      <c r="B5304" s="1">
        <v>23114.36</v>
      </c>
      <c r="C5304" s="6">
        <v>6.7059999999999995E-2</v>
      </c>
      <c r="D5304" t="s">
        <v>3</v>
      </c>
      <c r="E5304">
        <v>2</v>
      </c>
      <c r="F5304">
        <v>16.5</v>
      </c>
      <c r="G5304" t="s">
        <v>1</v>
      </c>
      <c r="H5304">
        <v>2</v>
      </c>
      <c r="I5304" t="s">
        <v>0</v>
      </c>
      <c r="J5304">
        <v>2</v>
      </c>
      <c r="K5304">
        <v>16.5</v>
      </c>
      <c r="L5304" t="s">
        <v>1</v>
      </c>
      <c r="M5304">
        <v>2</v>
      </c>
      <c r="N5304" t="s">
        <v>1450</v>
      </c>
      <c r="O5304">
        <v>1</v>
      </c>
      <c r="P5304" t="str">
        <f>D5304&amp;"-"&amp;F5304&amp;"-"&amp;G5304&amp;"-"&amp;E5304&amp;"-"&amp;H5304</f>
        <v>A2Delta-16.5-e-2-2</v>
      </c>
      <c r="Q5304" t="str">
        <f>I5304&amp;"-"&amp;K5304&amp;"-"&amp;L5304&amp;"-"&amp;J5304&amp;"-"&amp;M5304</f>
        <v>X2Pi-16.5-e-2-2</v>
      </c>
      <c r="R5304">
        <f>B5304+S5304</f>
        <v>32324.745720658</v>
      </c>
      <c r="S5304">
        <f>_xlfn.IFNA(VLOOKUP(Q5304,'MARVEL-X'!A$2:I$1400,7,FALSE),VLOOKUP(Q5304,MARVEL!A$2:J$1522,10,FALSE))</f>
        <v>9210.3857206579996</v>
      </c>
      <c r="T5304">
        <f>IF(P5304=P5303,R5304+T5303,R5304)</f>
        <v>64649.340350118997</v>
      </c>
      <c r="U5304">
        <f>IF(P5304=P5303,1+U5303,1)</f>
        <v>2</v>
      </c>
      <c r="V5304" t="str">
        <f t="shared" si="82"/>
        <v/>
      </c>
      <c r="W5304" t="str">
        <f>IF(V5304="","",IF(ABS(V5304-R5304)&gt;W$1,ABS(V5304-R5304),""))</f>
        <v/>
      </c>
      <c r="X5304" t="str">
        <f>Y5304&amp;"-"&amp;Z5304&amp;"-"&amp;AC5304&amp;"-"&amp;AD5304&amp;"-"&amp;AG5304</f>
        <v>16.5-e-A-2-1.5</v>
      </c>
      <c r="Y5304">
        <f>F5304</f>
        <v>16.5</v>
      </c>
      <c r="Z5304" s="2" t="str">
        <f>G5304</f>
        <v>e</v>
      </c>
      <c r="AA5304">
        <f>_xlfn.IFNA(VLOOKUP(X5304,'duo-out'!A$2:Q$5000,5,FALSE),E5304+10*(H5304-1)+1+_xlfn.IFNA(VLOOKUP(D5304,states!A$2:C$10,3,FALSE),1))</f>
        <v>263</v>
      </c>
      <c r="AB5304" t="str">
        <f>IF(V5304="","",V5304)</f>
        <v/>
      </c>
      <c r="AC5304" s="2" t="str">
        <f>_xlfn.IFNA(VLOOKUP(D5304,states!A$2:C$10,2,FALSE),"XX")</f>
        <v>A</v>
      </c>
      <c r="AD5304">
        <f>E5304</f>
        <v>2</v>
      </c>
      <c r="AE5304">
        <f>_xlfn.IFNA(VLOOKUP(D5304,states!A$2:D$10,4,FALSE),0)</f>
        <v>2</v>
      </c>
      <c r="AF5304">
        <v>0.5</v>
      </c>
      <c r="AG5304">
        <f>IF(AE5304=0,AF5304,IF(AE5304=1,IF(F5304=0.5,0.5,IF(H5304=1,0.5,1.5)),IF(F5304=0.5,0.5,IF(H5304=1,2.5,1.5))))</f>
        <v>1.5</v>
      </c>
      <c r="AH5304" s="7">
        <f>IF(AC5304="XX",0,1/C5304^(1/5)*IF(E5304=0,100,1)/(E5304+1)^(1/4))</f>
        <v>1.3044486165315092</v>
      </c>
    </row>
    <row r="5305" spans="1:34">
      <c r="A5305">
        <v>1355</v>
      </c>
      <c r="B5305" s="1">
        <v>23533.52</v>
      </c>
      <c r="C5305" s="6">
        <v>0.05</v>
      </c>
      <c r="D5305" t="s">
        <v>3</v>
      </c>
      <c r="E5305">
        <v>2</v>
      </c>
      <c r="F5305">
        <v>16.5</v>
      </c>
      <c r="G5305" t="s">
        <v>1</v>
      </c>
      <c r="H5305">
        <v>2</v>
      </c>
      <c r="I5305" t="s">
        <v>0</v>
      </c>
      <c r="J5305">
        <v>2</v>
      </c>
      <c r="K5305">
        <v>15.5</v>
      </c>
      <c r="L5305" t="s">
        <v>1</v>
      </c>
      <c r="M5305">
        <v>2</v>
      </c>
      <c r="N5305" t="s">
        <v>1411</v>
      </c>
      <c r="O5305">
        <v>1</v>
      </c>
      <c r="P5305" t="str">
        <f>D5305&amp;"-"&amp;F5305&amp;"-"&amp;G5305&amp;"-"&amp;E5305&amp;"-"&amp;H5305</f>
        <v>A2Delta-16.5-e-2-2</v>
      </c>
      <c r="Q5305" t="str">
        <f>I5305&amp;"-"&amp;K5305&amp;"-"&amp;L5305&amp;"-"&amp;J5305&amp;"-"&amp;M5305</f>
        <v>X2Pi-15.5-e-2-2</v>
      </c>
      <c r="R5305">
        <f>B5305+S5305</f>
        <v>32324.725629460998</v>
      </c>
      <c r="S5305">
        <f>_xlfn.IFNA(VLOOKUP(Q5305,'MARVEL-X'!A$2:I$1400,7,FALSE),VLOOKUP(Q5305,MARVEL!A$2:J$1522,10,FALSE))</f>
        <v>8791.2056294609993</v>
      </c>
      <c r="T5305">
        <f>IF(P5305=P5304,R5305+T5304,R5305)</f>
        <v>96974.065979579987</v>
      </c>
      <c r="U5305">
        <f>IF(P5305=P5304,1+U5304,1)</f>
        <v>3</v>
      </c>
      <c r="V5305" t="str">
        <f t="shared" si="82"/>
        <v/>
      </c>
      <c r="W5305" t="str">
        <f>IF(V5305="","",IF(ABS(V5305-R5305)&gt;W$1,ABS(V5305-R5305),""))</f>
        <v/>
      </c>
      <c r="X5305" t="str">
        <f>Y5305&amp;"-"&amp;Z5305&amp;"-"&amp;AC5305&amp;"-"&amp;AD5305&amp;"-"&amp;AG5305</f>
        <v>16.5-e-A-2-1.5</v>
      </c>
      <c r="Y5305">
        <f>F5305</f>
        <v>16.5</v>
      </c>
      <c r="Z5305" s="2" t="str">
        <f>G5305</f>
        <v>e</v>
      </c>
      <c r="AA5305">
        <f>_xlfn.IFNA(VLOOKUP(X5305,'duo-out'!A$2:Q$5000,5,FALSE),E5305+10*(H5305-1)+1+_xlfn.IFNA(VLOOKUP(D5305,states!A$2:C$10,3,FALSE),1))</f>
        <v>263</v>
      </c>
      <c r="AB5305" t="str">
        <f>IF(V5305="","",V5305)</f>
        <v/>
      </c>
      <c r="AC5305" s="2" t="str">
        <f>_xlfn.IFNA(VLOOKUP(D5305,states!A$2:C$10,2,FALSE),"XX")</f>
        <v>A</v>
      </c>
      <c r="AD5305">
        <f>E5305</f>
        <v>2</v>
      </c>
      <c r="AE5305">
        <f>_xlfn.IFNA(VLOOKUP(D5305,states!A$2:D$10,4,FALSE),0)</f>
        <v>2</v>
      </c>
      <c r="AF5305">
        <v>0.5</v>
      </c>
      <c r="AG5305">
        <f>IF(AE5305=0,AF5305,IF(AE5305=1,IF(F5305=0.5,0.5,IF(H5305=1,0.5,1.5)),IF(F5305=0.5,0.5,IF(H5305=1,2.5,1.5))))</f>
        <v>1.5</v>
      </c>
      <c r="AH5305" s="7">
        <f>IF(AC5305="XX",0,1/C5305^(1/5)*IF(E5305=0,100,1)/(E5305+1)^(1/4))</f>
        <v>1.3833296494790666</v>
      </c>
    </row>
    <row r="5306" spans="1:34">
      <c r="A5306">
        <v>260</v>
      </c>
      <c r="B5306" s="1">
        <v>22663.25</v>
      </c>
      <c r="C5306" s="6">
        <v>0.5</v>
      </c>
      <c r="D5306" t="s">
        <v>3</v>
      </c>
      <c r="E5306">
        <v>2</v>
      </c>
      <c r="F5306">
        <v>16.5</v>
      </c>
      <c r="G5306" t="s">
        <v>1</v>
      </c>
      <c r="H5306">
        <v>2</v>
      </c>
      <c r="I5306" t="s">
        <v>0</v>
      </c>
      <c r="J5306">
        <v>2</v>
      </c>
      <c r="K5306">
        <v>17.5</v>
      </c>
      <c r="L5306" t="s">
        <v>1</v>
      </c>
      <c r="M5306">
        <v>2</v>
      </c>
      <c r="N5306" t="s">
        <v>315</v>
      </c>
      <c r="O5306">
        <v>-1</v>
      </c>
      <c r="P5306" t="str">
        <f>D5306&amp;"-"&amp;F5306&amp;"-"&amp;G5306&amp;"-"&amp;E5306&amp;"-"&amp;H5306</f>
        <v>A2Delta-16.5-e-2-2</v>
      </c>
      <c r="Q5306" t="str">
        <f>I5306&amp;"-"&amp;K5306&amp;"-"&amp;L5306&amp;"-"&amp;J5306&amp;"-"&amp;M5306</f>
        <v>X2Pi-17.5-e-2-2</v>
      </c>
      <c r="R5306">
        <f>B5306+S5306</f>
        <v>32314.174629460998</v>
      </c>
      <c r="S5306">
        <f>_xlfn.IFNA(VLOOKUP(Q5306,'MARVEL-X'!A$2:I$1400,7,FALSE),VLOOKUP(Q5306,MARVEL!A$2:J$1522,10,FALSE))</f>
        <v>9650.9246294610002</v>
      </c>
      <c r="T5306">
        <f>IF(P5306=P5305,R5306+T5305,R5306)</f>
        <v>129288.24060904098</v>
      </c>
      <c r="U5306">
        <f>IF(P5306=P5305,1+U5305,1)</f>
        <v>4</v>
      </c>
      <c r="V5306" t="str">
        <f t="shared" si="82"/>
        <v/>
      </c>
      <c r="W5306" t="str">
        <f>IF(V5306="","",IF(ABS(V5306-R5306)&gt;W$1,ABS(V5306-R5306),""))</f>
        <v/>
      </c>
      <c r="X5306" t="str">
        <f>Y5306&amp;"-"&amp;Z5306&amp;"-"&amp;AC5306&amp;"-"&amp;AD5306&amp;"-"&amp;AG5306</f>
        <v>16.5-e-A-2-1.5</v>
      </c>
      <c r="Y5306">
        <f>F5306</f>
        <v>16.5</v>
      </c>
      <c r="Z5306" s="2" t="str">
        <f>G5306</f>
        <v>e</v>
      </c>
      <c r="AA5306">
        <f>_xlfn.IFNA(VLOOKUP(X5306,'duo-out'!A$2:Q$5000,5,FALSE),E5306+10*(H5306-1)+1+_xlfn.IFNA(VLOOKUP(D5306,states!A$2:C$10,3,FALSE),1))</f>
        <v>263</v>
      </c>
      <c r="AB5306" t="str">
        <f>IF(V5306="","",V5306)</f>
        <v/>
      </c>
      <c r="AC5306" s="2" t="str">
        <f>_xlfn.IFNA(VLOOKUP(D5306,states!A$2:C$10,2,FALSE),"XX")</f>
        <v>A</v>
      </c>
      <c r="AD5306">
        <f>E5306</f>
        <v>2</v>
      </c>
      <c r="AE5306">
        <f>_xlfn.IFNA(VLOOKUP(D5306,states!A$2:D$10,4,FALSE),0)</f>
        <v>2</v>
      </c>
      <c r="AF5306">
        <v>0.5</v>
      </c>
      <c r="AG5306">
        <f>IF(AE5306=0,AF5306,IF(AE5306=1,IF(F5306=0.5,0.5,IF(H5306=1,0.5,1.5)),IF(F5306=0.5,0.5,IF(H5306=1,2.5,1.5))))</f>
        <v>1.5</v>
      </c>
      <c r="AH5306" s="7">
        <f>IF(AC5306="XX",0,1/C5306^(1/5)*IF(E5306=0,100,1)/(E5306+1)^(1/4))</f>
        <v>0.87282200217602857</v>
      </c>
    </row>
    <row r="5307" spans="1:34">
      <c r="A5307">
        <v>5972</v>
      </c>
      <c r="B5307" s="1">
        <v>23104.74</v>
      </c>
      <c r="C5307" s="6">
        <v>0.5</v>
      </c>
      <c r="D5307" t="s">
        <v>3</v>
      </c>
      <c r="E5307">
        <v>2</v>
      </c>
      <c r="F5307">
        <v>16.5</v>
      </c>
      <c r="G5307" t="s">
        <v>1</v>
      </c>
      <c r="H5307">
        <v>2</v>
      </c>
      <c r="I5307" t="s">
        <v>0</v>
      </c>
      <c r="J5307">
        <v>2</v>
      </c>
      <c r="K5307">
        <v>16.5</v>
      </c>
      <c r="L5307" t="s">
        <v>2</v>
      </c>
      <c r="M5307">
        <v>2</v>
      </c>
      <c r="N5307" t="s">
        <v>6028</v>
      </c>
      <c r="O5307">
        <v>1</v>
      </c>
      <c r="P5307" t="str">
        <f>D5307&amp;"-"&amp;F5307&amp;"-"&amp;G5307&amp;"-"&amp;E5307&amp;"-"&amp;H5307</f>
        <v>A2Delta-16.5-e-2-2</v>
      </c>
      <c r="Q5307" t="str">
        <f>I5307&amp;"-"&amp;K5307&amp;"-"&amp;L5307&amp;"-"&amp;J5307&amp;"-"&amp;M5307</f>
        <v>X2Pi-16.5-f-2-2</v>
      </c>
      <c r="R5307">
        <f>B5307+S5307</f>
        <v>32325.028611406</v>
      </c>
      <c r="S5307">
        <f>_xlfn.IFNA(VLOOKUP(Q5307,'MARVEL-X'!A$2:I$1400,7,FALSE),VLOOKUP(Q5307,MARVEL!A$2:J$1522,10,FALSE))</f>
        <v>9220.2886114060002</v>
      </c>
      <c r="T5307">
        <f>IF(P5307=P5306,R5307+T5306,R5307)</f>
        <v>161613.26922044699</v>
      </c>
      <c r="U5307">
        <f>IF(P5307=P5306,1+U5306,1)</f>
        <v>5</v>
      </c>
      <c r="V5307" t="str">
        <f t="shared" si="82"/>
        <v/>
      </c>
      <c r="W5307" t="str">
        <f>IF(V5307="","",IF(ABS(V5307-R5307)&gt;W$1,ABS(V5307-R5307),""))</f>
        <v/>
      </c>
      <c r="X5307" t="str">
        <f>Y5307&amp;"-"&amp;Z5307&amp;"-"&amp;AC5307&amp;"-"&amp;AD5307&amp;"-"&amp;AG5307</f>
        <v>16.5-e-A-2-1.5</v>
      </c>
      <c r="Y5307">
        <f>F5307</f>
        <v>16.5</v>
      </c>
      <c r="Z5307" s="2" t="str">
        <f>G5307</f>
        <v>e</v>
      </c>
      <c r="AA5307">
        <f>_xlfn.IFNA(VLOOKUP(X5307,'duo-out'!A$2:Q$5000,5,FALSE),E5307+10*(H5307-1)+1+_xlfn.IFNA(VLOOKUP(D5307,states!A$2:C$10,3,FALSE),1))</f>
        <v>263</v>
      </c>
      <c r="AB5307" t="str">
        <f>IF(V5307="","",V5307)</f>
        <v/>
      </c>
      <c r="AC5307" s="2" t="str">
        <f>_xlfn.IFNA(VLOOKUP(D5307,states!A$2:C$10,2,FALSE),"XX")</f>
        <v>A</v>
      </c>
      <c r="AD5307">
        <f>E5307</f>
        <v>2</v>
      </c>
      <c r="AE5307">
        <f>_xlfn.IFNA(VLOOKUP(D5307,states!A$2:D$10,4,FALSE),0)</f>
        <v>2</v>
      </c>
      <c r="AF5307">
        <v>0.5</v>
      </c>
      <c r="AG5307">
        <f>IF(AE5307=0,AF5307,IF(AE5307=1,IF(F5307=0.5,0.5,IF(H5307=1,0.5,1.5)),IF(F5307=0.5,0.5,IF(H5307=1,2.5,1.5))))</f>
        <v>1.5</v>
      </c>
      <c r="AH5307" s="7">
        <f>IF(AC5307="XX",0,1/C5307^(1/5)*IF(E5307=0,100,1)/(E5307+1)^(1/4))</f>
        <v>0.87282200217602857</v>
      </c>
    </row>
    <row r="5308" spans="1:34">
      <c r="A5308">
        <v>5964</v>
      </c>
      <c r="B5308" s="1">
        <v>23533.64</v>
      </c>
      <c r="C5308" s="6">
        <v>0.5</v>
      </c>
      <c r="D5308" t="s">
        <v>3</v>
      </c>
      <c r="E5308">
        <v>2</v>
      </c>
      <c r="F5308">
        <v>16.5</v>
      </c>
      <c r="G5308" t="s">
        <v>1</v>
      </c>
      <c r="H5308">
        <v>2</v>
      </c>
      <c r="I5308" t="s">
        <v>0</v>
      </c>
      <c r="J5308">
        <v>2</v>
      </c>
      <c r="K5308">
        <v>15.5</v>
      </c>
      <c r="L5308" t="s">
        <v>1</v>
      </c>
      <c r="M5308">
        <v>2</v>
      </c>
      <c r="N5308" t="s">
        <v>6020</v>
      </c>
      <c r="O5308">
        <v>1</v>
      </c>
      <c r="P5308" t="str">
        <f>D5308&amp;"-"&amp;F5308&amp;"-"&amp;G5308&amp;"-"&amp;E5308&amp;"-"&amp;H5308</f>
        <v>A2Delta-16.5-e-2-2</v>
      </c>
      <c r="Q5308" t="str">
        <f>I5308&amp;"-"&amp;K5308&amp;"-"&amp;L5308&amp;"-"&amp;J5308&amp;"-"&amp;M5308</f>
        <v>X2Pi-15.5-e-2-2</v>
      </c>
      <c r="R5308">
        <f>B5308+S5308</f>
        <v>32324.845629461</v>
      </c>
      <c r="S5308">
        <f>_xlfn.IFNA(VLOOKUP(Q5308,'MARVEL-X'!A$2:I$1400,7,FALSE),VLOOKUP(Q5308,MARVEL!A$2:J$1522,10,FALSE))</f>
        <v>8791.2056294609993</v>
      </c>
      <c r="T5308">
        <f>IF(P5308=P5307,R5308+T5307,R5308)</f>
        <v>193938.11484990799</v>
      </c>
      <c r="U5308">
        <f>IF(P5308=P5307,1+U5307,1)</f>
        <v>6</v>
      </c>
      <c r="V5308">
        <f t="shared" si="82"/>
        <v>32323.01914165133</v>
      </c>
      <c r="W5308">
        <f>IF(V5308="","",IF(ABS(V5308-R5308)&gt;W$1,ABS(V5308-R5308),""))</f>
        <v>1.8264878096706525</v>
      </c>
      <c r="X5308" t="str">
        <f>Y5308&amp;"-"&amp;Z5308&amp;"-"&amp;AC5308&amp;"-"&amp;AD5308&amp;"-"&amp;AG5308</f>
        <v>16.5-e-A-2-1.5</v>
      </c>
      <c r="Y5308">
        <f>F5308</f>
        <v>16.5</v>
      </c>
      <c r="Z5308" s="2" t="str">
        <f>G5308</f>
        <v>e</v>
      </c>
      <c r="AA5308">
        <f>_xlfn.IFNA(VLOOKUP(X5308,'duo-out'!A$2:Q$5000,5,FALSE),E5308+10*(H5308-1)+1+_xlfn.IFNA(VLOOKUP(D5308,states!A$2:C$10,3,FALSE),1))</f>
        <v>263</v>
      </c>
      <c r="AB5308">
        <f>IF(V5308="","",V5308)</f>
        <v>32323.01914165133</v>
      </c>
      <c r="AC5308" s="2" t="str">
        <f>_xlfn.IFNA(VLOOKUP(D5308,states!A$2:C$10,2,FALSE),"XX")</f>
        <v>A</v>
      </c>
      <c r="AD5308">
        <f>E5308</f>
        <v>2</v>
      </c>
      <c r="AE5308">
        <f>_xlfn.IFNA(VLOOKUP(D5308,states!A$2:D$10,4,FALSE),0)</f>
        <v>2</v>
      </c>
      <c r="AF5308">
        <v>0.5</v>
      </c>
      <c r="AG5308">
        <f>IF(AE5308=0,AF5308,IF(AE5308=1,IF(F5308=0.5,0.5,IF(H5308=1,0.5,1.5)),IF(F5308=0.5,0.5,IF(H5308=1,2.5,1.5))))</f>
        <v>1.5</v>
      </c>
      <c r="AH5308" s="7">
        <f>IF(AC5308="XX",0,1/C5308^(1/5)*IF(E5308=0,100,1)/(E5308+1)^(1/4))</f>
        <v>0.87282200217602857</v>
      </c>
    </row>
    <row r="5309" spans="1:34">
      <c r="A5309">
        <v>6011</v>
      </c>
      <c r="B5309" s="1">
        <v>22468.28</v>
      </c>
      <c r="C5309" s="6">
        <v>0.5</v>
      </c>
      <c r="D5309" t="s">
        <v>3</v>
      </c>
      <c r="E5309">
        <v>3</v>
      </c>
      <c r="F5309">
        <v>16.5</v>
      </c>
      <c r="G5309" t="s">
        <v>1</v>
      </c>
      <c r="H5309">
        <v>1</v>
      </c>
      <c r="I5309" t="s">
        <v>0</v>
      </c>
      <c r="J5309">
        <v>3</v>
      </c>
      <c r="K5309">
        <v>17.5</v>
      </c>
      <c r="L5309" t="s">
        <v>1</v>
      </c>
      <c r="M5309">
        <v>1</v>
      </c>
      <c r="N5309" t="s">
        <v>6067</v>
      </c>
      <c r="O5309">
        <v>1</v>
      </c>
      <c r="P5309" t="str">
        <f>D5309&amp;"-"&amp;F5309&amp;"-"&amp;G5309&amp;"-"&amp;E5309&amp;"-"&amp;H5309</f>
        <v>A2Delta-16.5-e-3-1</v>
      </c>
      <c r="Q5309" t="str">
        <f>I5309&amp;"-"&amp;K5309&amp;"-"&amp;L5309&amp;"-"&amp;J5309&amp;"-"&amp;M5309</f>
        <v>X2Pi-17.5-e-3-1</v>
      </c>
      <c r="R5309">
        <f>B5309+S5309</f>
        <v>34012.631760217999</v>
      </c>
      <c r="S5309">
        <f>_xlfn.IFNA(VLOOKUP(Q5309,'MARVEL-X'!A$2:I$1400,7,FALSE),VLOOKUP(Q5309,MARVEL!A$2:J$1522,10,FALSE))</f>
        <v>11544.351760218</v>
      </c>
      <c r="T5309">
        <f>IF(P5309=P5308,R5309+T5308,R5309)</f>
        <v>34012.631760217999</v>
      </c>
      <c r="U5309">
        <f>IF(P5309=P5308,1+U5308,1)</f>
        <v>1</v>
      </c>
      <c r="V5309" t="str">
        <f t="shared" si="82"/>
        <v/>
      </c>
      <c r="W5309" t="str">
        <f>IF(V5309="","",IF(ABS(V5309-R5309)&gt;W$1,ABS(V5309-R5309),""))</f>
        <v/>
      </c>
      <c r="X5309" t="str">
        <f>Y5309&amp;"-"&amp;Z5309&amp;"-"&amp;AC5309&amp;"-"&amp;AD5309&amp;"-"&amp;AG5309</f>
        <v>16.5-e-A-3-2.5</v>
      </c>
      <c r="Y5309">
        <f>F5309</f>
        <v>16.5</v>
      </c>
      <c r="Z5309" s="2" t="str">
        <f>G5309</f>
        <v>e</v>
      </c>
      <c r="AA5309">
        <f>_xlfn.IFNA(VLOOKUP(X5309,'duo-out'!A$2:Q$5000,5,FALSE),E5309+10*(H5309-1)+1+_xlfn.IFNA(VLOOKUP(D5309,states!A$2:C$10,3,FALSE),1))</f>
        <v>254</v>
      </c>
      <c r="AB5309" t="str">
        <f>IF(V5309="","",V5309)</f>
        <v/>
      </c>
      <c r="AC5309" s="2" t="str">
        <f>_xlfn.IFNA(VLOOKUP(D5309,states!A$2:C$10,2,FALSE),"XX")</f>
        <v>A</v>
      </c>
      <c r="AD5309">
        <f>E5309</f>
        <v>3</v>
      </c>
      <c r="AE5309">
        <f>_xlfn.IFNA(VLOOKUP(D5309,states!A$2:D$10,4,FALSE),0)</f>
        <v>2</v>
      </c>
      <c r="AF5309">
        <v>0.5</v>
      </c>
      <c r="AG5309">
        <f>IF(AE5309=0,AF5309,IF(AE5309=1,IF(F5309=0.5,0.5,IF(H5309=1,0.5,1.5)),IF(F5309=0.5,0.5,IF(H5309=1,2.5,1.5))))</f>
        <v>2.5</v>
      </c>
      <c r="AH5309" s="7">
        <f>IF(AC5309="XX",0,1/C5309^(1/5)*IF(E5309=0,100,1)/(E5309+1)^(1/4))</f>
        <v>0.8122523963562357</v>
      </c>
    </row>
    <row r="5310" spans="1:34">
      <c r="A5310">
        <v>5990</v>
      </c>
      <c r="B5310" s="1">
        <v>22879.38</v>
      </c>
      <c r="C5310" s="6">
        <v>0.5</v>
      </c>
      <c r="D5310" t="s">
        <v>3</v>
      </c>
      <c r="E5310">
        <v>3</v>
      </c>
      <c r="F5310">
        <v>16.5</v>
      </c>
      <c r="G5310" t="s">
        <v>1</v>
      </c>
      <c r="H5310">
        <v>1</v>
      </c>
      <c r="I5310" t="s">
        <v>0</v>
      </c>
      <c r="J5310">
        <v>3</v>
      </c>
      <c r="K5310">
        <v>16.5</v>
      </c>
      <c r="L5310" t="s">
        <v>2</v>
      </c>
      <c r="M5310">
        <v>1</v>
      </c>
      <c r="N5310" t="s">
        <v>6046</v>
      </c>
      <c r="O5310">
        <v>1</v>
      </c>
      <c r="P5310" t="str">
        <f>D5310&amp;"-"&amp;F5310&amp;"-"&amp;G5310&amp;"-"&amp;E5310&amp;"-"&amp;H5310</f>
        <v>A2Delta-16.5-e-3-1</v>
      </c>
      <c r="Q5310" t="str">
        <f>I5310&amp;"-"&amp;K5310&amp;"-"&amp;L5310&amp;"-"&amp;J5310&amp;"-"&amp;M5310</f>
        <v>X2Pi-16.5-f-3-1</v>
      </c>
      <c r="R5310">
        <f>B5310+S5310</f>
        <v>34012.939833526005</v>
      </c>
      <c r="S5310">
        <f>_xlfn.IFNA(VLOOKUP(Q5310,'MARVEL-X'!A$2:I$1400,7,FALSE),VLOOKUP(Q5310,MARVEL!A$2:J$1522,10,FALSE))</f>
        <v>11133.559833526</v>
      </c>
      <c r="T5310">
        <f>IF(P5310=P5309,R5310+T5309,R5310)</f>
        <v>68025.571593744011</v>
      </c>
      <c r="U5310">
        <f>IF(P5310=P5309,1+U5309,1)</f>
        <v>2</v>
      </c>
      <c r="V5310">
        <f t="shared" si="82"/>
        <v>34012.785796872005</v>
      </c>
      <c r="W5310">
        <f>IF(V5310="","",IF(ABS(V5310-R5310)&gt;W$1,ABS(V5310-R5310),""))</f>
        <v>0.15403665399935562</v>
      </c>
      <c r="X5310" t="str">
        <f>Y5310&amp;"-"&amp;Z5310&amp;"-"&amp;AC5310&amp;"-"&amp;AD5310&amp;"-"&amp;AG5310</f>
        <v>16.5-e-A-3-2.5</v>
      </c>
      <c r="Y5310">
        <f>F5310</f>
        <v>16.5</v>
      </c>
      <c r="Z5310" s="2" t="str">
        <f>G5310</f>
        <v>e</v>
      </c>
      <c r="AA5310">
        <f>_xlfn.IFNA(VLOOKUP(X5310,'duo-out'!A$2:Q$5000,5,FALSE),E5310+10*(H5310-1)+1+_xlfn.IFNA(VLOOKUP(D5310,states!A$2:C$10,3,FALSE),1))</f>
        <v>254</v>
      </c>
      <c r="AB5310">
        <f>IF(V5310="","",V5310)</f>
        <v>34012.785796872005</v>
      </c>
      <c r="AC5310" s="2" t="str">
        <f>_xlfn.IFNA(VLOOKUP(D5310,states!A$2:C$10,2,FALSE),"XX")</f>
        <v>A</v>
      </c>
      <c r="AD5310">
        <f>E5310</f>
        <v>3</v>
      </c>
      <c r="AE5310">
        <f>_xlfn.IFNA(VLOOKUP(D5310,states!A$2:D$10,4,FALSE),0)</f>
        <v>2</v>
      </c>
      <c r="AF5310">
        <v>0.5</v>
      </c>
      <c r="AG5310">
        <f>IF(AE5310=0,AF5310,IF(AE5310=1,IF(F5310=0.5,0.5,IF(H5310=1,0.5,1.5)),IF(F5310=0.5,0.5,IF(H5310=1,2.5,1.5))))</f>
        <v>2.5</v>
      </c>
      <c r="AH5310" s="7">
        <f>IF(AC5310="XX",0,1/C5310^(1/5)*IF(E5310=0,100,1)/(E5310+1)^(1/4))</f>
        <v>0.8122523963562357</v>
      </c>
    </row>
    <row r="5311" spans="1:34">
      <c r="A5311">
        <v>280</v>
      </c>
      <c r="B5311" s="1">
        <v>22429.919999999998</v>
      </c>
      <c r="C5311" s="6">
        <v>0.5</v>
      </c>
      <c r="D5311" t="s">
        <v>3</v>
      </c>
      <c r="E5311">
        <v>3</v>
      </c>
      <c r="F5311">
        <v>16.5</v>
      </c>
      <c r="G5311" t="s">
        <v>1</v>
      </c>
      <c r="H5311">
        <v>2</v>
      </c>
      <c r="I5311" t="s">
        <v>0</v>
      </c>
      <c r="J5311">
        <v>3</v>
      </c>
      <c r="K5311">
        <v>17.5</v>
      </c>
      <c r="L5311" t="s">
        <v>1</v>
      </c>
      <c r="M5311">
        <v>2</v>
      </c>
      <c r="N5311" t="s">
        <v>335</v>
      </c>
      <c r="O5311">
        <v>-1</v>
      </c>
      <c r="P5311" t="str">
        <f>D5311&amp;"-"&amp;F5311&amp;"-"&amp;G5311&amp;"-"&amp;E5311&amp;"-"&amp;H5311</f>
        <v>A2Delta-16.5-e-3-2</v>
      </c>
      <c r="Q5311" t="str">
        <f>I5311&amp;"-"&amp;K5311&amp;"-"&amp;L5311&amp;"-"&amp;J5311&amp;"-"&amp;M5311</f>
        <v>X2Pi-17.5-e-3-2</v>
      </c>
      <c r="R5311">
        <f>B5311+S5311</f>
        <v>34386.814720659997</v>
      </c>
      <c r="S5311">
        <f>_xlfn.IFNA(VLOOKUP(Q5311,'MARVEL-X'!A$2:I$1400,7,FALSE),VLOOKUP(Q5311,MARVEL!A$2:J$1522,10,FALSE))</f>
        <v>11956.894720660001</v>
      </c>
      <c r="T5311">
        <f>IF(P5311=P5310,R5311+T5310,R5311)</f>
        <v>34386.814720659997</v>
      </c>
      <c r="U5311">
        <f>IF(P5311=P5310,1+U5310,1)</f>
        <v>1</v>
      </c>
      <c r="V5311" t="str">
        <f t="shared" si="82"/>
        <v/>
      </c>
      <c r="W5311" t="str">
        <f>IF(V5311="","",IF(ABS(V5311-R5311)&gt;W$1,ABS(V5311-R5311),""))</f>
        <v/>
      </c>
      <c r="X5311" t="str">
        <f>Y5311&amp;"-"&amp;Z5311&amp;"-"&amp;AC5311&amp;"-"&amp;AD5311&amp;"-"&amp;AG5311</f>
        <v>16.5-e-A-3-1.5</v>
      </c>
      <c r="Y5311">
        <f>F5311</f>
        <v>16.5</v>
      </c>
      <c r="Z5311" s="2" t="str">
        <f>G5311</f>
        <v>e</v>
      </c>
      <c r="AA5311">
        <f>_xlfn.IFNA(VLOOKUP(X5311,'duo-out'!A$2:Q$5000,5,FALSE),E5311+10*(H5311-1)+1+_xlfn.IFNA(VLOOKUP(D5311,states!A$2:C$10,3,FALSE),1))</f>
        <v>264</v>
      </c>
      <c r="AB5311" t="str">
        <f>IF(V5311="","",V5311)</f>
        <v/>
      </c>
      <c r="AC5311" s="2" t="str">
        <f>_xlfn.IFNA(VLOOKUP(D5311,states!A$2:C$10,2,FALSE),"XX")</f>
        <v>A</v>
      </c>
      <c r="AD5311">
        <f>E5311</f>
        <v>3</v>
      </c>
      <c r="AE5311">
        <f>_xlfn.IFNA(VLOOKUP(D5311,states!A$2:D$10,4,FALSE),0)</f>
        <v>2</v>
      </c>
      <c r="AF5311">
        <v>0.5</v>
      </c>
      <c r="AG5311">
        <f>IF(AE5311=0,AF5311,IF(AE5311=1,IF(F5311=0.5,0.5,IF(H5311=1,0.5,1.5)),IF(F5311=0.5,0.5,IF(H5311=1,2.5,1.5))))</f>
        <v>1.5</v>
      </c>
      <c r="AH5311" s="7">
        <f>IF(AC5311="XX",0,1/C5311^(1/5)*IF(E5311=0,100,1)/(E5311+1)^(1/4))</f>
        <v>0.8122523963562357</v>
      </c>
    </row>
    <row r="5312" spans="1:34">
      <c r="A5312">
        <v>6037</v>
      </c>
      <c r="B5312" s="1">
        <v>22440.19</v>
      </c>
      <c r="C5312" s="6">
        <v>0.5</v>
      </c>
      <c r="D5312" t="s">
        <v>3</v>
      </c>
      <c r="E5312">
        <v>3</v>
      </c>
      <c r="F5312">
        <v>16.5</v>
      </c>
      <c r="G5312" t="s">
        <v>1</v>
      </c>
      <c r="H5312">
        <v>2</v>
      </c>
      <c r="I5312" t="s">
        <v>0</v>
      </c>
      <c r="J5312">
        <v>3</v>
      </c>
      <c r="K5312">
        <v>17.5</v>
      </c>
      <c r="L5312" t="s">
        <v>1</v>
      </c>
      <c r="M5312">
        <v>2</v>
      </c>
      <c r="N5312" t="s">
        <v>6093</v>
      </c>
      <c r="O5312">
        <v>1</v>
      </c>
      <c r="P5312" t="str">
        <f>D5312&amp;"-"&amp;F5312&amp;"-"&amp;G5312&amp;"-"&amp;E5312&amp;"-"&amp;H5312</f>
        <v>A2Delta-16.5-e-3-2</v>
      </c>
      <c r="Q5312" t="str">
        <f>I5312&amp;"-"&amp;K5312&amp;"-"&amp;L5312&amp;"-"&amp;J5312&amp;"-"&amp;M5312</f>
        <v>X2Pi-17.5-e-3-2</v>
      </c>
      <c r="R5312">
        <f>B5312+S5312</f>
        <v>34397.084720660001</v>
      </c>
      <c r="S5312">
        <f>_xlfn.IFNA(VLOOKUP(Q5312,'MARVEL-X'!A$2:I$1400,7,FALSE),VLOOKUP(Q5312,MARVEL!A$2:J$1522,10,FALSE))</f>
        <v>11956.894720660001</v>
      </c>
      <c r="T5312">
        <f>IF(P5312=P5311,R5312+T5311,R5312)</f>
        <v>68783.899441319998</v>
      </c>
      <c r="U5312">
        <f>IF(P5312=P5311,1+U5311,1)</f>
        <v>2</v>
      </c>
      <c r="V5312" t="str">
        <f t="shared" si="82"/>
        <v/>
      </c>
      <c r="W5312" t="str">
        <f>IF(V5312="","",IF(ABS(V5312-R5312)&gt;W$1,ABS(V5312-R5312),""))</f>
        <v/>
      </c>
      <c r="X5312" t="str">
        <f>Y5312&amp;"-"&amp;Z5312&amp;"-"&amp;AC5312&amp;"-"&amp;AD5312&amp;"-"&amp;AG5312</f>
        <v>16.5-e-A-3-1.5</v>
      </c>
      <c r="Y5312">
        <f>F5312</f>
        <v>16.5</v>
      </c>
      <c r="Z5312" s="2" t="str">
        <f>G5312</f>
        <v>e</v>
      </c>
      <c r="AA5312">
        <f>_xlfn.IFNA(VLOOKUP(X5312,'duo-out'!A$2:Q$5000,5,FALSE),E5312+10*(H5312-1)+1+_xlfn.IFNA(VLOOKUP(D5312,states!A$2:C$10,3,FALSE),1))</f>
        <v>264</v>
      </c>
      <c r="AB5312" t="str">
        <f>IF(V5312="","",V5312)</f>
        <v/>
      </c>
      <c r="AC5312" s="2" t="str">
        <f>_xlfn.IFNA(VLOOKUP(D5312,states!A$2:C$10,2,FALSE),"XX")</f>
        <v>A</v>
      </c>
      <c r="AD5312">
        <f>E5312</f>
        <v>3</v>
      </c>
      <c r="AE5312">
        <f>_xlfn.IFNA(VLOOKUP(D5312,states!A$2:D$10,4,FALSE),0)</f>
        <v>2</v>
      </c>
      <c r="AF5312">
        <v>0.5</v>
      </c>
      <c r="AG5312">
        <f>IF(AE5312=0,AF5312,IF(AE5312=1,IF(F5312=0.5,0.5,IF(H5312=1,0.5,1.5)),IF(F5312=0.5,0.5,IF(H5312=1,2.5,1.5))))</f>
        <v>1.5</v>
      </c>
      <c r="AH5312" s="7">
        <f>IF(AC5312="XX",0,1/C5312^(1/5)*IF(E5312=0,100,1)/(E5312+1)^(1/4))</f>
        <v>0.8122523963562357</v>
      </c>
    </row>
    <row r="5313" spans="1:34">
      <c r="A5313">
        <v>268</v>
      </c>
      <c r="B5313" s="1">
        <v>22853.02</v>
      </c>
      <c r="C5313" s="6">
        <v>0.5</v>
      </c>
      <c r="D5313" t="s">
        <v>3</v>
      </c>
      <c r="E5313">
        <v>3</v>
      </c>
      <c r="F5313">
        <v>16.5</v>
      </c>
      <c r="G5313" t="s">
        <v>1</v>
      </c>
      <c r="H5313">
        <v>2</v>
      </c>
      <c r="I5313" t="s">
        <v>0</v>
      </c>
      <c r="J5313">
        <v>3</v>
      </c>
      <c r="K5313">
        <v>16.5</v>
      </c>
      <c r="L5313" t="s">
        <v>2</v>
      </c>
      <c r="M5313">
        <v>2</v>
      </c>
      <c r="N5313" t="s">
        <v>323</v>
      </c>
      <c r="O5313">
        <v>-1</v>
      </c>
      <c r="P5313" t="str">
        <f>D5313&amp;"-"&amp;F5313&amp;"-"&amp;G5313&amp;"-"&amp;E5313&amp;"-"&amp;H5313</f>
        <v>A2Delta-16.5-e-3-2</v>
      </c>
      <c r="Q5313" t="str">
        <f>I5313&amp;"-"&amp;K5313&amp;"-"&amp;L5313&amp;"-"&amp;J5313&amp;"-"&amp;M5313</f>
        <v>X2Pi-16.5-f-3-2</v>
      </c>
      <c r="R5313">
        <f>B5313+S5313</f>
        <v>34397.291435783998</v>
      </c>
      <c r="S5313">
        <f>_xlfn.IFNA(VLOOKUP(Q5313,'MARVEL-X'!A$2:I$1400,7,FALSE),VLOOKUP(Q5313,MARVEL!A$2:J$1522,10,FALSE))</f>
        <v>11544.271435784</v>
      </c>
      <c r="T5313">
        <f>IF(P5313=P5312,R5313+T5312,R5313)</f>
        <v>103181.190877104</v>
      </c>
      <c r="U5313">
        <f>IF(P5313=P5312,1+U5312,1)</f>
        <v>3</v>
      </c>
      <c r="V5313">
        <f t="shared" si="82"/>
        <v>34393.730292368004</v>
      </c>
      <c r="W5313">
        <f>IF(V5313="","",IF(ABS(V5313-R5313)&gt;W$1,ABS(V5313-R5313),""))</f>
        <v>3.5611434159945929</v>
      </c>
      <c r="X5313" t="str">
        <f>Y5313&amp;"-"&amp;Z5313&amp;"-"&amp;AC5313&amp;"-"&amp;AD5313&amp;"-"&amp;AG5313</f>
        <v>16.5-e-A-3-1.5</v>
      </c>
      <c r="Y5313">
        <f>F5313</f>
        <v>16.5</v>
      </c>
      <c r="Z5313" s="2" t="str">
        <f>G5313</f>
        <v>e</v>
      </c>
      <c r="AA5313">
        <f>_xlfn.IFNA(VLOOKUP(X5313,'duo-out'!A$2:Q$5000,5,FALSE),E5313+10*(H5313-1)+1+_xlfn.IFNA(VLOOKUP(D5313,states!A$2:C$10,3,FALSE),1))</f>
        <v>264</v>
      </c>
      <c r="AB5313">
        <f>IF(V5313="","",V5313)</f>
        <v>34393.730292368004</v>
      </c>
      <c r="AC5313" s="2" t="str">
        <f>_xlfn.IFNA(VLOOKUP(D5313,states!A$2:C$10,2,FALSE),"XX")</f>
        <v>A</v>
      </c>
      <c r="AD5313">
        <f>E5313</f>
        <v>3</v>
      </c>
      <c r="AE5313">
        <f>_xlfn.IFNA(VLOOKUP(D5313,states!A$2:D$10,4,FALSE),0)</f>
        <v>2</v>
      </c>
      <c r="AF5313">
        <v>0.5</v>
      </c>
      <c r="AG5313">
        <f>IF(AE5313=0,AF5313,IF(AE5313=1,IF(F5313=0.5,0.5,IF(H5313=1,0.5,1.5)),IF(F5313=0.5,0.5,IF(H5313=1,2.5,1.5))))</f>
        <v>1.5</v>
      </c>
      <c r="AH5313" s="7">
        <f>IF(AC5313="XX",0,1/C5313^(1/5)*IF(E5313=0,100,1)/(E5313+1)^(1/4))</f>
        <v>0.8122523963562357</v>
      </c>
    </row>
    <row r="5314" spans="1:34">
      <c r="A5314">
        <v>6059</v>
      </c>
      <c r="B5314" s="1">
        <v>22479.09</v>
      </c>
      <c r="C5314" s="6">
        <v>0.5</v>
      </c>
      <c r="D5314" t="s">
        <v>3</v>
      </c>
      <c r="E5314">
        <v>4</v>
      </c>
      <c r="F5314">
        <v>16.5</v>
      </c>
      <c r="G5314" t="s">
        <v>1</v>
      </c>
      <c r="H5314">
        <v>1</v>
      </c>
      <c r="I5314" t="s">
        <v>0</v>
      </c>
      <c r="J5314">
        <v>4</v>
      </c>
      <c r="K5314">
        <v>16.5</v>
      </c>
      <c r="L5314" t="s">
        <v>2</v>
      </c>
      <c r="M5314">
        <v>1</v>
      </c>
      <c r="N5314" t="s">
        <v>6115</v>
      </c>
      <c r="O5314">
        <v>1</v>
      </c>
      <c r="P5314" t="str">
        <f>D5314&amp;"-"&amp;F5314&amp;"-"&amp;G5314&amp;"-"&amp;E5314&amp;"-"&amp;H5314</f>
        <v>A2Delta-16.5-e-4-1</v>
      </c>
      <c r="Q5314" t="str">
        <f>I5314&amp;"-"&amp;K5314&amp;"-"&amp;L5314&amp;"-"&amp;J5314&amp;"-"&amp;M5314</f>
        <v>X2Pi-16.5-f-4-1</v>
      </c>
      <c r="R5314">
        <f>B5314+S5314</f>
        <v>35831.130202836997</v>
      </c>
      <c r="S5314">
        <f>_xlfn.IFNA(VLOOKUP(Q5314,'MARVEL-X'!A$2:I$1400,7,FALSE),VLOOKUP(Q5314,MARVEL!A$2:J$1522,10,FALSE))</f>
        <v>13352.040202837001</v>
      </c>
      <c r="T5314">
        <f>IF(P5314=P5313,R5314+T5313,R5314)</f>
        <v>35831.130202836997</v>
      </c>
      <c r="U5314">
        <f>IF(P5314=P5313,1+U5313,1)</f>
        <v>1</v>
      </c>
      <c r="V5314">
        <f t="shared" si="82"/>
        <v>35831.130202836997</v>
      </c>
      <c r="W5314" t="str">
        <f>IF(V5314="","",IF(ABS(V5314-R5314)&gt;W$1,ABS(V5314-R5314),""))</f>
        <v/>
      </c>
      <c r="X5314" t="str">
        <f>Y5314&amp;"-"&amp;Z5314&amp;"-"&amp;AC5314&amp;"-"&amp;AD5314&amp;"-"&amp;AG5314</f>
        <v>16.5-e-A-4-2.5</v>
      </c>
      <c r="Y5314">
        <f>F5314</f>
        <v>16.5</v>
      </c>
      <c r="Z5314" s="2" t="str">
        <f>G5314</f>
        <v>e</v>
      </c>
      <c r="AA5314">
        <f>_xlfn.IFNA(VLOOKUP(X5314,'duo-out'!A$2:Q$5000,5,FALSE),E5314+10*(H5314-1)+1+_xlfn.IFNA(VLOOKUP(D5314,states!A$2:C$10,3,FALSE),1))</f>
        <v>255</v>
      </c>
      <c r="AB5314">
        <f>IF(V5314="","",V5314)</f>
        <v>35831.130202836997</v>
      </c>
      <c r="AC5314" s="2" t="str">
        <f>_xlfn.IFNA(VLOOKUP(D5314,states!A$2:C$10,2,FALSE),"XX")</f>
        <v>A</v>
      </c>
      <c r="AD5314">
        <f>E5314</f>
        <v>4</v>
      </c>
      <c r="AE5314">
        <f>_xlfn.IFNA(VLOOKUP(D5314,states!A$2:D$10,4,FALSE),0)</f>
        <v>2</v>
      </c>
      <c r="AF5314">
        <v>0.5</v>
      </c>
      <c r="AG5314">
        <f>IF(AE5314=0,AF5314,IF(AE5314=1,IF(F5314=0.5,0.5,IF(H5314=1,0.5,1.5)),IF(F5314=0.5,0.5,IF(H5314=1,2.5,1.5))))</f>
        <v>2.5</v>
      </c>
      <c r="AH5314" s="7">
        <f>IF(AC5314="XX",0,1/C5314^(1/5)*IF(E5314=0,100,1)/(E5314+1)^(1/4))</f>
        <v>0.76818088824663155</v>
      </c>
    </row>
    <row r="5315" spans="1:34">
      <c r="A5315">
        <v>302</v>
      </c>
      <c r="B5315" s="1">
        <v>22027.97</v>
      </c>
      <c r="C5315" s="6">
        <v>0.5</v>
      </c>
      <c r="D5315" t="s">
        <v>3</v>
      </c>
      <c r="E5315">
        <v>4</v>
      </c>
      <c r="F5315">
        <v>16.5</v>
      </c>
      <c r="G5315" t="s">
        <v>1</v>
      </c>
      <c r="H5315">
        <v>2</v>
      </c>
      <c r="I5315" t="s">
        <v>0</v>
      </c>
      <c r="J5315">
        <v>4</v>
      </c>
      <c r="K5315">
        <v>17.5</v>
      </c>
      <c r="L5315" t="s">
        <v>1</v>
      </c>
      <c r="M5315">
        <v>2</v>
      </c>
      <c r="N5315" t="s">
        <v>357</v>
      </c>
      <c r="O5315">
        <v>-1</v>
      </c>
      <c r="P5315" t="str">
        <f>D5315&amp;"-"&amp;F5315&amp;"-"&amp;G5315&amp;"-"&amp;E5315&amp;"-"&amp;H5315</f>
        <v>A2Delta-16.5-e-4-2</v>
      </c>
      <c r="Q5315" t="str">
        <f>I5315&amp;"-"&amp;K5315&amp;"-"&amp;L5315&amp;"-"&amp;J5315&amp;"-"&amp;M5315</f>
        <v>X2Pi-17.5-e-4-2</v>
      </c>
      <c r="R5315">
        <f>B5315+S5315</f>
        <v>36167.610629461</v>
      </c>
      <c r="S5315">
        <f>_xlfn.IFNA(VLOOKUP(Q5315,'MARVEL-X'!A$2:I$1400,7,FALSE),VLOOKUP(Q5315,MARVEL!A$2:J$1522,10,FALSE))</f>
        <v>14139.640629461001</v>
      </c>
      <c r="T5315">
        <f>IF(P5315=P5314,R5315+T5314,R5315)</f>
        <v>36167.610629461</v>
      </c>
      <c r="U5315">
        <f>IF(P5315=P5314,1+U5314,1)</f>
        <v>1</v>
      </c>
      <c r="V5315" t="str">
        <f t="shared" ref="V5315:V5378" si="83">IF(P5315=P5316,"",T5315/U5315)</f>
        <v/>
      </c>
      <c r="W5315" t="str">
        <f>IF(V5315="","",IF(ABS(V5315-R5315)&gt;W$1,ABS(V5315-R5315),""))</f>
        <v/>
      </c>
      <c r="X5315" t="str">
        <f>Y5315&amp;"-"&amp;Z5315&amp;"-"&amp;AC5315&amp;"-"&amp;AD5315&amp;"-"&amp;AG5315</f>
        <v>16.5-e-A-4-1.5</v>
      </c>
      <c r="Y5315">
        <f>F5315</f>
        <v>16.5</v>
      </c>
      <c r="Z5315" s="2" t="str">
        <f>G5315</f>
        <v>e</v>
      </c>
      <c r="AA5315">
        <f>_xlfn.IFNA(VLOOKUP(X5315,'duo-out'!A$2:Q$5000,5,FALSE),E5315+10*(H5315-1)+1+_xlfn.IFNA(VLOOKUP(D5315,states!A$2:C$10,3,FALSE),1))</f>
        <v>265</v>
      </c>
      <c r="AB5315" t="str">
        <f>IF(V5315="","",V5315)</f>
        <v/>
      </c>
      <c r="AC5315" s="2" t="str">
        <f>_xlfn.IFNA(VLOOKUP(D5315,states!A$2:C$10,2,FALSE),"XX")</f>
        <v>A</v>
      </c>
      <c r="AD5315">
        <f>E5315</f>
        <v>4</v>
      </c>
      <c r="AE5315">
        <f>_xlfn.IFNA(VLOOKUP(D5315,states!A$2:D$10,4,FALSE),0)</f>
        <v>2</v>
      </c>
      <c r="AF5315">
        <v>0.5</v>
      </c>
      <c r="AG5315">
        <f>IF(AE5315=0,AF5315,IF(AE5315=1,IF(F5315=0.5,0.5,IF(H5315=1,0.5,1.5)),IF(F5315=0.5,0.5,IF(H5315=1,2.5,1.5))))</f>
        <v>1.5</v>
      </c>
      <c r="AH5315" s="7">
        <f>IF(AC5315="XX",0,1/C5315^(1/5)*IF(E5315=0,100,1)/(E5315+1)^(1/4))</f>
        <v>0.76818088824663155</v>
      </c>
    </row>
    <row r="5316" spans="1:34">
      <c r="A5316">
        <v>289</v>
      </c>
      <c r="B5316" s="1">
        <v>22432.69</v>
      </c>
      <c r="C5316" s="6">
        <v>0.5</v>
      </c>
      <c r="D5316" t="s">
        <v>3</v>
      </c>
      <c r="E5316">
        <v>4</v>
      </c>
      <c r="F5316">
        <v>16.5</v>
      </c>
      <c r="G5316" t="s">
        <v>1</v>
      </c>
      <c r="H5316">
        <v>2</v>
      </c>
      <c r="I5316" t="s">
        <v>0</v>
      </c>
      <c r="J5316">
        <v>4</v>
      </c>
      <c r="K5316">
        <v>16.5</v>
      </c>
      <c r="L5316" t="s">
        <v>2</v>
      </c>
      <c r="M5316">
        <v>2</v>
      </c>
      <c r="N5316" t="s">
        <v>344</v>
      </c>
      <c r="O5316">
        <v>-1</v>
      </c>
      <c r="P5316" t="str">
        <f>D5316&amp;"-"&amp;F5316&amp;"-"&amp;G5316&amp;"-"&amp;E5316&amp;"-"&amp;H5316</f>
        <v>A2Delta-16.5-e-4-2</v>
      </c>
      <c r="Q5316" t="str">
        <f>I5316&amp;"-"&amp;K5316&amp;"-"&amp;L5316&amp;"-"&amp;J5316&amp;"-"&amp;M5316</f>
        <v>X2Pi-16.5-f-4-2</v>
      </c>
      <c r="R5316">
        <f>B5316+S5316</f>
        <v>36177.695611406001</v>
      </c>
      <c r="S5316">
        <f>_xlfn.IFNA(VLOOKUP(Q5316,'MARVEL-X'!A$2:I$1400,7,FALSE),VLOOKUP(Q5316,MARVEL!A$2:J$1522,10,FALSE))</f>
        <v>13745.005611406001</v>
      </c>
      <c r="T5316">
        <f>IF(P5316=P5315,R5316+T5315,R5316)</f>
        <v>72345.306240867008</v>
      </c>
      <c r="U5316">
        <f>IF(P5316=P5315,1+U5315,1)</f>
        <v>2</v>
      </c>
      <c r="V5316">
        <f t="shared" si="83"/>
        <v>36172.653120433504</v>
      </c>
      <c r="W5316">
        <f>IF(V5316="","",IF(ABS(V5316-R5316)&gt;W$1,ABS(V5316-R5316),""))</f>
        <v>5.0424909724970348</v>
      </c>
      <c r="X5316" t="str">
        <f>Y5316&amp;"-"&amp;Z5316&amp;"-"&amp;AC5316&amp;"-"&amp;AD5316&amp;"-"&amp;AG5316</f>
        <v>16.5-e-A-4-1.5</v>
      </c>
      <c r="Y5316">
        <f>F5316</f>
        <v>16.5</v>
      </c>
      <c r="Z5316" s="2" t="str">
        <f>G5316</f>
        <v>e</v>
      </c>
      <c r="AA5316">
        <f>_xlfn.IFNA(VLOOKUP(X5316,'duo-out'!A$2:Q$5000,5,FALSE),E5316+10*(H5316-1)+1+_xlfn.IFNA(VLOOKUP(D5316,states!A$2:C$10,3,FALSE),1))</f>
        <v>265</v>
      </c>
      <c r="AB5316">
        <f>IF(V5316="","",V5316)</f>
        <v>36172.653120433504</v>
      </c>
      <c r="AC5316" s="2" t="str">
        <f>_xlfn.IFNA(VLOOKUP(D5316,states!A$2:C$10,2,FALSE),"XX")</f>
        <v>A</v>
      </c>
      <c r="AD5316">
        <f>E5316</f>
        <v>4</v>
      </c>
      <c r="AE5316">
        <f>_xlfn.IFNA(VLOOKUP(D5316,states!A$2:D$10,4,FALSE),0)</f>
        <v>2</v>
      </c>
      <c r="AF5316">
        <v>0.5</v>
      </c>
      <c r="AG5316">
        <f>IF(AE5316=0,AF5316,IF(AE5316=1,IF(F5316=0.5,0.5,IF(H5316=1,0.5,1.5)),IF(F5316=0.5,0.5,IF(H5316=1,2.5,1.5))))</f>
        <v>1.5</v>
      </c>
      <c r="AH5316" s="7">
        <f>IF(AC5316="XX",0,1/C5316^(1/5)*IF(E5316=0,100,1)/(E5316+1)^(1/4))</f>
        <v>0.76818088824663155</v>
      </c>
    </row>
    <row r="5317" spans="1:34">
      <c r="A5317">
        <v>6136</v>
      </c>
      <c r="B5317" s="1">
        <v>22191.040000000001</v>
      </c>
      <c r="C5317" s="6">
        <v>0.5</v>
      </c>
      <c r="D5317" t="s">
        <v>3</v>
      </c>
      <c r="E5317">
        <v>5</v>
      </c>
      <c r="F5317">
        <v>16.5</v>
      </c>
      <c r="G5317" t="s">
        <v>1</v>
      </c>
      <c r="H5317">
        <v>1</v>
      </c>
      <c r="I5317" t="s">
        <v>0</v>
      </c>
      <c r="J5317">
        <v>5</v>
      </c>
      <c r="K5317">
        <v>15.5</v>
      </c>
      <c r="L5317" t="s">
        <v>1</v>
      </c>
      <c r="M5317">
        <v>1</v>
      </c>
      <c r="N5317" t="s">
        <v>6192</v>
      </c>
      <c r="O5317">
        <v>1</v>
      </c>
      <c r="P5317" t="str">
        <f>D5317&amp;"-"&amp;F5317&amp;"-"&amp;G5317&amp;"-"&amp;E5317&amp;"-"&amp;H5317</f>
        <v>A2Delta-16.5-e-5-1</v>
      </c>
      <c r="Q5317" t="str">
        <f>I5317&amp;"-"&amp;K5317&amp;"-"&amp;L5317&amp;"-"&amp;J5317&amp;"-"&amp;M5317</f>
        <v>X2Pi-15.5-e-5-1</v>
      </c>
      <c r="R5317" t="e">
        <f>B5317+S5317</f>
        <v>#N/A</v>
      </c>
      <c r="S5317" t="e">
        <f>_xlfn.IFNA(VLOOKUP(Q5317,'MARVEL-X'!A$2:I$1400,7,FALSE),VLOOKUP(Q5317,MARVEL!A$2:J$1522,10,FALSE))</f>
        <v>#N/A</v>
      </c>
      <c r="T5317" t="e">
        <f>IF(P5317=P5316,R5317+T5316,R5317)</f>
        <v>#N/A</v>
      </c>
      <c r="U5317">
        <f>IF(P5317=P5316,1+U5316,1)</f>
        <v>1</v>
      </c>
      <c r="V5317" t="e">
        <f t="shared" si="83"/>
        <v>#N/A</v>
      </c>
      <c r="W5317" t="e">
        <f>IF(V5317="","",IF(ABS(V5317-R5317)&gt;W$1,ABS(V5317-R5317),""))</f>
        <v>#N/A</v>
      </c>
      <c r="X5317" t="str">
        <f>Y5317&amp;"-"&amp;Z5317&amp;"-"&amp;AC5317&amp;"-"&amp;AD5317&amp;"-"&amp;AG5317</f>
        <v>16.5-e-A-5-2.5</v>
      </c>
      <c r="Y5317">
        <f>F5317</f>
        <v>16.5</v>
      </c>
      <c r="Z5317" s="2" t="str">
        <f>G5317</f>
        <v>e</v>
      </c>
      <c r="AA5317">
        <f>_xlfn.IFNA(VLOOKUP(X5317,'duo-out'!A$2:Q$5000,5,FALSE),E5317+10*(H5317-1)+1+_xlfn.IFNA(VLOOKUP(D5317,states!A$2:C$10,3,FALSE),1))</f>
        <v>256</v>
      </c>
      <c r="AB5317" t="e">
        <f>IF(V5317="","",V5317)</f>
        <v>#N/A</v>
      </c>
      <c r="AC5317" s="2" t="str">
        <f>_xlfn.IFNA(VLOOKUP(D5317,states!A$2:C$10,2,FALSE),"XX")</f>
        <v>A</v>
      </c>
      <c r="AD5317">
        <f>E5317</f>
        <v>5</v>
      </c>
      <c r="AE5317">
        <f>_xlfn.IFNA(VLOOKUP(D5317,states!A$2:D$10,4,FALSE),0)</f>
        <v>2</v>
      </c>
      <c r="AF5317">
        <v>0.5</v>
      </c>
      <c r="AG5317">
        <f>IF(AE5317=0,AF5317,IF(AE5317=1,IF(F5317=0.5,0.5,IF(H5317=1,0.5,1.5)),IF(F5317=0.5,0.5,IF(H5317=1,2.5,1.5))))</f>
        <v>2.5</v>
      </c>
      <c r="AH5317" s="7">
        <f>IF(AC5317="XX",0,1/C5317^(1/5)*IF(E5317=0,100,1)/(E5317+1)^(1/4))</f>
        <v>0.73395289278439235</v>
      </c>
    </row>
    <row r="5318" spans="1:34">
      <c r="A5318">
        <v>6166</v>
      </c>
      <c r="B5318" s="1">
        <v>22145.62</v>
      </c>
      <c r="C5318" s="6">
        <v>0.5</v>
      </c>
      <c r="D5318" t="s">
        <v>3</v>
      </c>
      <c r="E5318">
        <v>5</v>
      </c>
      <c r="F5318">
        <v>16.5</v>
      </c>
      <c r="G5318" t="s">
        <v>1</v>
      </c>
      <c r="H5318">
        <v>2</v>
      </c>
      <c r="I5318" t="s">
        <v>0</v>
      </c>
      <c r="J5318">
        <v>5</v>
      </c>
      <c r="K5318">
        <v>15.5</v>
      </c>
      <c r="L5318" t="s">
        <v>1</v>
      </c>
      <c r="M5318">
        <v>2</v>
      </c>
      <c r="N5318" t="s">
        <v>6222</v>
      </c>
      <c r="O5318">
        <v>1</v>
      </c>
      <c r="P5318" t="str">
        <f>D5318&amp;"-"&amp;F5318&amp;"-"&amp;G5318&amp;"-"&amp;E5318&amp;"-"&amp;H5318</f>
        <v>A2Delta-16.5-e-5-2</v>
      </c>
      <c r="Q5318" t="str">
        <f>I5318&amp;"-"&amp;K5318&amp;"-"&amp;L5318&amp;"-"&amp;J5318&amp;"-"&amp;M5318</f>
        <v>X2Pi-15.5-e-5-2</v>
      </c>
      <c r="R5318" t="e">
        <f>B5318+S5318</f>
        <v>#N/A</v>
      </c>
      <c r="S5318" t="e">
        <f>_xlfn.IFNA(VLOOKUP(Q5318,'MARVEL-X'!A$2:I$1400,7,FALSE),VLOOKUP(Q5318,MARVEL!A$2:J$1522,10,FALSE))</f>
        <v>#N/A</v>
      </c>
      <c r="T5318" t="e">
        <f>IF(P5318=P5317,R5318+T5317,R5318)</f>
        <v>#N/A</v>
      </c>
      <c r="U5318">
        <f>IF(P5318=P5317,1+U5317,1)</f>
        <v>1</v>
      </c>
      <c r="V5318" t="e">
        <f t="shared" si="83"/>
        <v>#N/A</v>
      </c>
      <c r="W5318" t="e">
        <f>IF(V5318="","",IF(ABS(V5318-R5318)&gt;W$1,ABS(V5318-R5318),""))</f>
        <v>#N/A</v>
      </c>
      <c r="X5318" t="str">
        <f>Y5318&amp;"-"&amp;Z5318&amp;"-"&amp;AC5318&amp;"-"&amp;AD5318&amp;"-"&amp;AG5318</f>
        <v>16.5-e-A-5-1.5</v>
      </c>
      <c r="Y5318">
        <f>F5318</f>
        <v>16.5</v>
      </c>
      <c r="Z5318" s="2" t="str">
        <f>G5318</f>
        <v>e</v>
      </c>
      <c r="AA5318">
        <f>_xlfn.IFNA(VLOOKUP(X5318,'duo-out'!A$2:Q$5000,5,FALSE),E5318+10*(H5318-1)+1+_xlfn.IFNA(VLOOKUP(D5318,states!A$2:C$10,3,FALSE),1))</f>
        <v>266</v>
      </c>
      <c r="AB5318" t="e">
        <f>IF(V5318="","",V5318)</f>
        <v>#N/A</v>
      </c>
      <c r="AC5318" s="2" t="str">
        <f>_xlfn.IFNA(VLOOKUP(D5318,states!A$2:C$10,2,FALSE),"XX")</f>
        <v>A</v>
      </c>
      <c r="AD5318">
        <f>E5318</f>
        <v>5</v>
      </c>
      <c r="AE5318">
        <f>_xlfn.IFNA(VLOOKUP(D5318,states!A$2:D$10,4,FALSE),0)</f>
        <v>2</v>
      </c>
      <c r="AF5318">
        <v>0.5</v>
      </c>
      <c r="AG5318">
        <f>IF(AE5318=0,AF5318,IF(AE5318=1,IF(F5318=0.5,0.5,IF(H5318=1,0.5,1.5)),IF(F5318=0.5,0.5,IF(H5318=1,2.5,1.5))))</f>
        <v>1.5</v>
      </c>
      <c r="AH5318" s="7">
        <f>IF(AC5318="XX",0,1/C5318^(1/5)*IF(E5318=0,100,1)/(E5318+1)^(1/4))</f>
        <v>0.73395289278439235</v>
      </c>
    </row>
    <row r="5319" spans="1:34">
      <c r="A5319">
        <v>3856</v>
      </c>
      <c r="B5319" s="1">
        <v>20675.727599999998</v>
      </c>
      <c r="C5319" s="6">
        <v>5.0000000000000001E-3</v>
      </c>
      <c r="D5319" t="s">
        <v>3</v>
      </c>
      <c r="E5319">
        <v>0</v>
      </c>
      <c r="F5319">
        <v>16.5</v>
      </c>
      <c r="G5319" t="s">
        <v>2</v>
      </c>
      <c r="H5319">
        <v>1</v>
      </c>
      <c r="I5319" t="s">
        <v>0</v>
      </c>
      <c r="J5319">
        <v>1</v>
      </c>
      <c r="K5319">
        <v>16.5</v>
      </c>
      <c r="L5319" t="s">
        <v>1</v>
      </c>
      <c r="M5319">
        <v>1</v>
      </c>
      <c r="N5319" t="s">
        <v>3912</v>
      </c>
      <c r="O5319">
        <v>1</v>
      </c>
      <c r="P5319" t="str">
        <f>D5319&amp;"-"&amp;F5319&amp;"-"&amp;G5319&amp;"-"&amp;E5319&amp;"-"&amp;H5319</f>
        <v>A2Delta-16.5-f-0-1</v>
      </c>
      <c r="Q5319" t="str">
        <f>I5319&amp;"-"&amp;K5319&amp;"-"&amp;L5319&amp;"-"&amp;J5319&amp;"-"&amp;M5319</f>
        <v>X2Pi-16.5-e-1-1</v>
      </c>
      <c r="R5319">
        <f>B5319+S5319</f>
        <v>27010.822512047998</v>
      </c>
      <c r="S5319">
        <f>_xlfn.IFNA(VLOOKUP(Q5319,'MARVEL-X'!A$2:I$1400,7,FALSE),VLOOKUP(Q5319,MARVEL!A$2:J$1522,10,FALSE))</f>
        <v>6335.094912048</v>
      </c>
      <c r="T5319">
        <f>IF(P5319=P5318,R5319+T5318,R5319)</f>
        <v>27010.822512047998</v>
      </c>
      <c r="U5319">
        <f>IF(P5319=P5318,1+U5318,1)</f>
        <v>1</v>
      </c>
      <c r="V5319" t="str">
        <f t="shared" si="83"/>
        <v/>
      </c>
      <c r="W5319" t="str">
        <f>IF(V5319="","",IF(ABS(V5319-R5319)&gt;W$1,ABS(V5319-R5319),""))</f>
        <v/>
      </c>
      <c r="X5319" t="str">
        <f>Y5319&amp;"-"&amp;Z5319&amp;"-"&amp;AC5319&amp;"-"&amp;AD5319&amp;"-"&amp;AG5319</f>
        <v>16.5-f-A-0-2.5</v>
      </c>
      <c r="Y5319">
        <f>F5319</f>
        <v>16.5</v>
      </c>
      <c r="Z5319" s="2" t="str">
        <f>G5319</f>
        <v>f</v>
      </c>
      <c r="AA5319">
        <f>_xlfn.IFNA(VLOOKUP(X5319,'duo-out'!A$2:Q$5000,5,FALSE),E5319+10*(H5319-1)+1+_xlfn.IFNA(VLOOKUP(D5319,states!A$2:C$10,3,FALSE),1))</f>
        <v>251</v>
      </c>
      <c r="AB5319" t="str">
        <f>IF(V5319="","",V5319)</f>
        <v/>
      </c>
      <c r="AC5319" s="2" t="str">
        <f>_xlfn.IFNA(VLOOKUP(D5319,states!A$2:C$10,2,FALSE),"XX")</f>
        <v>A</v>
      </c>
      <c r="AD5319">
        <f>E5319</f>
        <v>0</v>
      </c>
      <c r="AE5319">
        <f>_xlfn.IFNA(VLOOKUP(D5319,states!A$2:D$10,4,FALSE),0)</f>
        <v>2</v>
      </c>
      <c r="AF5319">
        <v>0.5</v>
      </c>
      <c r="AG5319">
        <f>IF(AE5319=0,AF5319,IF(AE5319=1,IF(F5319=0.5,0.5,IF(H5319=1,0.5,1.5)),IF(F5319=0.5,0.5,IF(H5319=1,2.5,1.5))))</f>
        <v>2.5</v>
      </c>
      <c r="AH5319" s="7">
        <f>IF(AC5319="XX",0,1/C5319^(1/5)*IF(E5319=0,100,1)/(E5319+1)^(1/4))</f>
        <v>288.53998118144267</v>
      </c>
    </row>
    <row r="5320" spans="1:34">
      <c r="A5320">
        <v>3202</v>
      </c>
      <c r="B5320" s="1">
        <v>23265.8662</v>
      </c>
      <c r="C5320" s="6">
        <v>7.2940000000000001E-3</v>
      </c>
      <c r="D5320" t="s">
        <v>3</v>
      </c>
      <c r="E5320">
        <v>0</v>
      </c>
      <c r="F5320">
        <v>16.5</v>
      </c>
      <c r="G5320" t="s">
        <v>2</v>
      </c>
      <c r="H5320">
        <v>1</v>
      </c>
      <c r="I5320" t="s">
        <v>0</v>
      </c>
      <c r="J5320">
        <v>0</v>
      </c>
      <c r="K5320">
        <v>16.5</v>
      </c>
      <c r="L5320" t="s">
        <v>1</v>
      </c>
      <c r="M5320">
        <v>1</v>
      </c>
      <c r="N5320" t="s">
        <v>3258</v>
      </c>
      <c r="O5320">
        <v>1</v>
      </c>
      <c r="P5320" t="str">
        <f>D5320&amp;"-"&amp;F5320&amp;"-"&amp;G5320&amp;"-"&amp;E5320&amp;"-"&amp;H5320</f>
        <v>A2Delta-16.5-f-0-1</v>
      </c>
      <c r="Q5320" t="str">
        <f>I5320&amp;"-"&amp;K5320&amp;"-"&amp;L5320&amp;"-"&amp;J5320&amp;"-"&amp;M5320</f>
        <v>X2Pi-16.5-e-0-1</v>
      </c>
      <c r="R5320">
        <f>B5320+S5320</f>
        <v>27010.813960218002</v>
      </c>
      <c r="S5320">
        <f>_xlfn.IFNA(VLOOKUP(Q5320,'MARVEL-X'!A$2:I$1400,7,FALSE),VLOOKUP(Q5320,MARVEL!A$2:J$1522,10,FALSE))</f>
        <v>3744.947760218</v>
      </c>
      <c r="T5320">
        <f>IF(P5320=P5319,R5320+T5319,R5320)</f>
        <v>54021.636472266</v>
      </c>
      <c r="U5320">
        <f>IF(P5320=P5319,1+U5319,1)</f>
        <v>2</v>
      </c>
      <c r="V5320" t="str">
        <f t="shared" si="83"/>
        <v/>
      </c>
      <c r="W5320" t="str">
        <f>IF(V5320="","",IF(ABS(V5320-R5320)&gt;W$1,ABS(V5320-R5320),""))</f>
        <v/>
      </c>
      <c r="X5320" t="str">
        <f>Y5320&amp;"-"&amp;Z5320&amp;"-"&amp;AC5320&amp;"-"&amp;AD5320&amp;"-"&amp;AG5320</f>
        <v>16.5-f-A-0-2.5</v>
      </c>
      <c r="Y5320">
        <f>F5320</f>
        <v>16.5</v>
      </c>
      <c r="Z5320" s="2" t="str">
        <f>G5320</f>
        <v>f</v>
      </c>
      <c r="AA5320">
        <f>_xlfn.IFNA(VLOOKUP(X5320,'duo-out'!A$2:Q$5000,5,FALSE),E5320+10*(H5320-1)+1+_xlfn.IFNA(VLOOKUP(D5320,states!A$2:C$10,3,FALSE),1))</f>
        <v>251</v>
      </c>
      <c r="AB5320" t="str">
        <f>IF(V5320="","",V5320)</f>
        <v/>
      </c>
      <c r="AC5320" s="2" t="str">
        <f>_xlfn.IFNA(VLOOKUP(D5320,states!A$2:C$10,2,FALSE),"XX")</f>
        <v>A</v>
      </c>
      <c r="AD5320">
        <f>E5320</f>
        <v>0</v>
      </c>
      <c r="AE5320">
        <f>_xlfn.IFNA(VLOOKUP(D5320,states!A$2:D$10,4,FALSE),0)</f>
        <v>2</v>
      </c>
      <c r="AF5320">
        <v>0.5</v>
      </c>
      <c r="AG5320">
        <f>IF(AE5320=0,AF5320,IF(AE5320=1,IF(F5320=0.5,0.5,IF(H5320=1,0.5,1.5)),IF(F5320=0.5,0.5,IF(H5320=1,2.5,1.5))))</f>
        <v>2.5</v>
      </c>
      <c r="AH5320" s="7">
        <f>IF(AC5320="XX",0,1/C5320^(1/5)*IF(E5320=0,100,1)/(E5320+1)^(1/4))</f>
        <v>267.55116613256911</v>
      </c>
    </row>
    <row r="5321" spans="1:34">
      <c r="A5321">
        <v>3180</v>
      </c>
      <c r="B5321" s="1">
        <v>23705.414700000001</v>
      </c>
      <c r="C5321" s="6">
        <v>6.6189999999999999E-3</v>
      </c>
      <c r="D5321" t="s">
        <v>3</v>
      </c>
      <c r="E5321">
        <v>0</v>
      </c>
      <c r="F5321">
        <v>16.5</v>
      </c>
      <c r="G5321" t="s">
        <v>2</v>
      </c>
      <c r="H5321">
        <v>1</v>
      </c>
      <c r="I5321" t="s">
        <v>0</v>
      </c>
      <c r="J5321">
        <v>0</v>
      </c>
      <c r="K5321">
        <v>15.5</v>
      </c>
      <c r="L5321" t="s">
        <v>2</v>
      </c>
      <c r="M5321">
        <v>1</v>
      </c>
      <c r="N5321" t="s">
        <v>3236</v>
      </c>
      <c r="O5321">
        <v>1</v>
      </c>
      <c r="P5321" t="str">
        <f>D5321&amp;"-"&amp;F5321&amp;"-"&amp;G5321&amp;"-"&amp;E5321&amp;"-"&amp;H5321</f>
        <v>A2Delta-16.5-f-0-1</v>
      </c>
      <c r="Q5321" t="str">
        <f>I5321&amp;"-"&amp;K5321&amp;"-"&amp;L5321&amp;"-"&amp;J5321&amp;"-"&amp;M5321</f>
        <v>X2Pi-15.5-f-0-1</v>
      </c>
      <c r="R5321">
        <f>B5321+S5321</f>
        <v>27010.83953352</v>
      </c>
      <c r="S5321">
        <f>_xlfn.IFNA(VLOOKUP(Q5321,'MARVEL-X'!A$2:I$1400,7,FALSE),VLOOKUP(Q5321,MARVEL!A$2:J$1522,10,FALSE))</f>
        <v>3305.42483352</v>
      </c>
      <c r="T5321">
        <f>IF(P5321=P5320,R5321+T5320,R5321)</f>
        <v>81032.476005785997</v>
      </c>
      <c r="U5321">
        <f>IF(P5321=P5320,1+U5320,1)</f>
        <v>3</v>
      </c>
      <c r="V5321" t="str">
        <f t="shared" si="83"/>
        <v/>
      </c>
      <c r="W5321" t="str">
        <f>IF(V5321="","",IF(ABS(V5321-R5321)&gt;W$1,ABS(V5321-R5321),""))</f>
        <v/>
      </c>
      <c r="X5321" t="str">
        <f>Y5321&amp;"-"&amp;Z5321&amp;"-"&amp;AC5321&amp;"-"&amp;AD5321&amp;"-"&amp;AG5321</f>
        <v>16.5-f-A-0-2.5</v>
      </c>
      <c r="Y5321">
        <f>F5321</f>
        <v>16.5</v>
      </c>
      <c r="Z5321" s="2" t="str">
        <f>G5321</f>
        <v>f</v>
      </c>
      <c r="AA5321">
        <f>_xlfn.IFNA(VLOOKUP(X5321,'duo-out'!A$2:Q$5000,5,FALSE),E5321+10*(H5321-1)+1+_xlfn.IFNA(VLOOKUP(D5321,states!A$2:C$10,3,FALSE),1))</f>
        <v>251</v>
      </c>
      <c r="AB5321" t="str">
        <f>IF(V5321="","",V5321)</f>
        <v/>
      </c>
      <c r="AC5321" s="2" t="str">
        <f>_xlfn.IFNA(VLOOKUP(D5321,states!A$2:C$10,2,FALSE),"XX")</f>
        <v>A</v>
      </c>
      <c r="AD5321">
        <f>E5321</f>
        <v>0</v>
      </c>
      <c r="AE5321">
        <f>_xlfn.IFNA(VLOOKUP(D5321,states!A$2:D$10,4,FALSE),0)</f>
        <v>2</v>
      </c>
      <c r="AF5321">
        <v>0.5</v>
      </c>
      <c r="AG5321">
        <f>IF(AE5321=0,AF5321,IF(AE5321=1,IF(F5321=0.5,0.5,IF(H5321=1,0.5,1.5)),IF(F5321=0.5,0.5,IF(H5321=1,2.5,1.5))))</f>
        <v>2.5</v>
      </c>
      <c r="AH5321" s="7">
        <f>IF(AC5321="XX",0,1/C5321^(1/5)*IF(E5321=0,100,1)/(E5321+1)^(1/4))</f>
        <v>272.79821469020868</v>
      </c>
    </row>
    <row r="5322" spans="1:34">
      <c r="A5322">
        <v>3273</v>
      </c>
      <c r="B5322" s="1">
        <v>22820.8315</v>
      </c>
      <c r="C5322" s="6">
        <v>5.0000000000000001E-3</v>
      </c>
      <c r="D5322" t="s">
        <v>3</v>
      </c>
      <c r="E5322">
        <v>0</v>
      </c>
      <c r="F5322">
        <v>16.5</v>
      </c>
      <c r="G5322" t="s">
        <v>2</v>
      </c>
      <c r="H5322">
        <v>1</v>
      </c>
      <c r="I5322" t="s">
        <v>0</v>
      </c>
      <c r="J5322">
        <v>0</v>
      </c>
      <c r="K5322">
        <v>17.5</v>
      </c>
      <c r="L5322" t="s">
        <v>2</v>
      </c>
      <c r="M5322">
        <v>1</v>
      </c>
      <c r="N5322" t="s">
        <v>3329</v>
      </c>
      <c r="O5322">
        <v>1</v>
      </c>
      <c r="P5322" t="str">
        <f>D5322&amp;"-"&amp;F5322&amp;"-"&amp;G5322&amp;"-"&amp;E5322&amp;"-"&amp;H5322</f>
        <v>A2Delta-16.5-f-0-1</v>
      </c>
      <c r="Q5322" t="str">
        <f>I5322&amp;"-"&amp;K5322&amp;"-"&amp;L5322&amp;"-"&amp;J5322&amp;"-"&amp;M5322</f>
        <v>X2Pi-17.5-f-0-1</v>
      </c>
      <c r="R5322">
        <f>B5322+S5322</f>
        <v>27010.842333528002</v>
      </c>
      <c r="S5322">
        <f>_xlfn.IFNA(VLOOKUP(Q5322,'MARVEL-X'!A$2:I$1400,7,FALSE),VLOOKUP(Q5322,MARVEL!A$2:J$1522,10,FALSE))</f>
        <v>4190.0108335280001</v>
      </c>
      <c r="T5322">
        <f>IF(P5322=P5321,R5322+T5321,R5322)</f>
        <v>108043.31833931399</v>
      </c>
      <c r="U5322">
        <f>IF(P5322=P5321,1+U5321,1)</f>
        <v>4</v>
      </c>
      <c r="V5322" t="str">
        <f t="shared" si="83"/>
        <v/>
      </c>
      <c r="W5322" t="str">
        <f>IF(V5322="","",IF(ABS(V5322-R5322)&gt;W$1,ABS(V5322-R5322),""))</f>
        <v/>
      </c>
      <c r="X5322" t="str">
        <f>Y5322&amp;"-"&amp;Z5322&amp;"-"&amp;AC5322&amp;"-"&amp;AD5322&amp;"-"&amp;AG5322</f>
        <v>16.5-f-A-0-2.5</v>
      </c>
      <c r="Y5322">
        <f>F5322</f>
        <v>16.5</v>
      </c>
      <c r="Z5322" s="2" t="str">
        <f>G5322</f>
        <v>f</v>
      </c>
      <c r="AA5322">
        <f>_xlfn.IFNA(VLOOKUP(X5322,'duo-out'!A$2:Q$5000,5,FALSE),E5322+10*(H5322-1)+1+_xlfn.IFNA(VLOOKUP(D5322,states!A$2:C$10,3,FALSE),1))</f>
        <v>251</v>
      </c>
      <c r="AB5322" t="str">
        <f>IF(V5322="","",V5322)</f>
        <v/>
      </c>
      <c r="AC5322" s="2" t="str">
        <f>_xlfn.IFNA(VLOOKUP(D5322,states!A$2:C$10,2,FALSE),"XX")</f>
        <v>A</v>
      </c>
      <c r="AD5322">
        <f>E5322</f>
        <v>0</v>
      </c>
      <c r="AE5322">
        <f>_xlfn.IFNA(VLOOKUP(D5322,states!A$2:D$10,4,FALSE),0)</f>
        <v>2</v>
      </c>
      <c r="AF5322">
        <v>0.5</v>
      </c>
      <c r="AG5322">
        <f>IF(AE5322=0,AF5322,IF(AE5322=1,IF(F5322=0.5,0.5,IF(H5322=1,0.5,1.5)),IF(F5322=0.5,0.5,IF(H5322=1,2.5,1.5))))</f>
        <v>2.5</v>
      </c>
      <c r="AH5322" s="7">
        <f>IF(AC5322="XX",0,1/C5322^(1/5)*IF(E5322=0,100,1)/(E5322+1)^(1/4))</f>
        <v>288.53998118144267</v>
      </c>
    </row>
    <row r="5323" spans="1:34">
      <c r="A5323">
        <v>2630</v>
      </c>
      <c r="B5323" s="1">
        <v>23265.872200000002</v>
      </c>
      <c r="C5323" s="6">
        <v>5.0000000000000001E-3</v>
      </c>
      <c r="D5323" t="s">
        <v>3</v>
      </c>
      <c r="E5323">
        <v>0</v>
      </c>
      <c r="F5323">
        <v>16.5</v>
      </c>
      <c r="G5323" t="s">
        <v>2</v>
      </c>
      <c r="H5323">
        <v>1</v>
      </c>
      <c r="I5323" t="s">
        <v>0</v>
      </c>
      <c r="J5323">
        <v>0</v>
      </c>
      <c r="K5323">
        <v>16.5</v>
      </c>
      <c r="L5323" t="s">
        <v>1</v>
      </c>
      <c r="M5323">
        <v>1</v>
      </c>
      <c r="N5323" t="s">
        <v>2686</v>
      </c>
      <c r="O5323">
        <v>1</v>
      </c>
      <c r="P5323" t="str">
        <f>D5323&amp;"-"&amp;F5323&amp;"-"&amp;G5323&amp;"-"&amp;E5323&amp;"-"&amp;H5323</f>
        <v>A2Delta-16.5-f-0-1</v>
      </c>
      <c r="Q5323" t="str">
        <f>I5323&amp;"-"&amp;K5323&amp;"-"&amp;L5323&amp;"-"&amp;J5323&amp;"-"&amp;M5323</f>
        <v>X2Pi-16.5-e-0-1</v>
      </c>
      <c r="R5323">
        <f>B5323+S5323</f>
        <v>27010.819960218003</v>
      </c>
      <c r="S5323">
        <f>_xlfn.IFNA(VLOOKUP(Q5323,'MARVEL-X'!A$2:I$1400,7,FALSE),VLOOKUP(Q5323,MARVEL!A$2:J$1522,10,FALSE))</f>
        <v>3744.947760218</v>
      </c>
      <c r="T5323">
        <f>IF(P5323=P5322,R5323+T5322,R5323)</f>
        <v>135054.138299532</v>
      </c>
      <c r="U5323">
        <f>IF(P5323=P5322,1+U5322,1)</f>
        <v>5</v>
      </c>
      <c r="V5323" t="str">
        <f t="shared" si="83"/>
        <v/>
      </c>
      <c r="W5323" t="str">
        <f>IF(V5323="","",IF(ABS(V5323-R5323)&gt;W$1,ABS(V5323-R5323),""))</f>
        <v/>
      </c>
      <c r="X5323" t="str">
        <f>Y5323&amp;"-"&amp;Z5323&amp;"-"&amp;AC5323&amp;"-"&amp;AD5323&amp;"-"&amp;AG5323</f>
        <v>16.5-f-A-0-2.5</v>
      </c>
      <c r="Y5323">
        <f>F5323</f>
        <v>16.5</v>
      </c>
      <c r="Z5323" s="2" t="str">
        <f>G5323</f>
        <v>f</v>
      </c>
      <c r="AA5323">
        <f>_xlfn.IFNA(VLOOKUP(X5323,'duo-out'!A$2:Q$5000,5,FALSE),E5323+10*(H5323-1)+1+_xlfn.IFNA(VLOOKUP(D5323,states!A$2:C$10,3,FALSE),1))</f>
        <v>251</v>
      </c>
      <c r="AB5323" t="str">
        <f>IF(V5323="","",V5323)</f>
        <v/>
      </c>
      <c r="AC5323" s="2" t="str">
        <f>_xlfn.IFNA(VLOOKUP(D5323,states!A$2:C$10,2,FALSE),"XX")</f>
        <v>A</v>
      </c>
      <c r="AD5323">
        <f>E5323</f>
        <v>0</v>
      </c>
      <c r="AE5323">
        <f>_xlfn.IFNA(VLOOKUP(D5323,states!A$2:D$10,4,FALSE),0)</f>
        <v>2</v>
      </c>
      <c r="AF5323">
        <v>0.5</v>
      </c>
      <c r="AG5323">
        <f>IF(AE5323=0,AF5323,IF(AE5323=1,IF(F5323=0.5,0.5,IF(H5323=1,0.5,1.5)),IF(F5323=0.5,0.5,IF(H5323=1,2.5,1.5))))</f>
        <v>2.5</v>
      </c>
      <c r="AH5323" s="7">
        <f>IF(AC5323="XX",0,1/C5323^(1/5)*IF(E5323=0,100,1)/(E5323+1)^(1/4))</f>
        <v>288.53998118144267</v>
      </c>
    </row>
    <row r="5324" spans="1:34">
      <c r="A5324">
        <v>2729</v>
      </c>
      <c r="B5324" s="1">
        <v>22820.828300000001</v>
      </c>
      <c r="C5324" s="6">
        <v>7.3790000000000001E-3</v>
      </c>
      <c r="D5324" t="s">
        <v>3</v>
      </c>
      <c r="E5324">
        <v>0</v>
      </c>
      <c r="F5324">
        <v>16.5</v>
      </c>
      <c r="G5324" t="s">
        <v>2</v>
      </c>
      <c r="H5324">
        <v>1</v>
      </c>
      <c r="I5324" t="s">
        <v>0</v>
      </c>
      <c r="J5324">
        <v>0</v>
      </c>
      <c r="K5324">
        <v>17.5</v>
      </c>
      <c r="L5324" t="s">
        <v>2</v>
      </c>
      <c r="M5324">
        <v>1</v>
      </c>
      <c r="N5324" t="s">
        <v>2785</v>
      </c>
      <c r="O5324">
        <v>1</v>
      </c>
      <c r="P5324" t="str">
        <f>D5324&amp;"-"&amp;F5324&amp;"-"&amp;G5324&amp;"-"&amp;E5324&amp;"-"&amp;H5324</f>
        <v>A2Delta-16.5-f-0-1</v>
      </c>
      <c r="Q5324" t="str">
        <f>I5324&amp;"-"&amp;K5324&amp;"-"&amp;L5324&amp;"-"&amp;J5324&amp;"-"&amp;M5324</f>
        <v>X2Pi-17.5-f-0-1</v>
      </c>
      <c r="R5324">
        <f>B5324+S5324</f>
        <v>27010.839133528003</v>
      </c>
      <c r="S5324">
        <f>_xlfn.IFNA(VLOOKUP(Q5324,'MARVEL-X'!A$2:I$1400,7,FALSE),VLOOKUP(Q5324,MARVEL!A$2:J$1522,10,FALSE))</f>
        <v>4190.0108335280001</v>
      </c>
      <c r="T5324">
        <f>IF(P5324=P5323,R5324+T5323,R5324)</f>
        <v>162064.97743306</v>
      </c>
      <c r="U5324">
        <f>IF(P5324=P5323,1+U5323,1)</f>
        <v>6</v>
      </c>
      <c r="V5324" t="str">
        <f t="shared" si="83"/>
        <v/>
      </c>
      <c r="W5324" t="str">
        <f>IF(V5324="","",IF(ABS(V5324-R5324)&gt;W$1,ABS(V5324-R5324),""))</f>
        <v/>
      </c>
      <c r="X5324" t="str">
        <f>Y5324&amp;"-"&amp;Z5324&amp;"-"&amp;AC5324&amp;"-"&amp;AD5324&amp;"-"&amp;AG5324</f>
        <v>16.5-f-A-0-2.5</v>
      </c>
      <c r="Y5324">
        <f>F5324</f>
        <v>16.5</v>
      </c>
      <c r="Z5324" s="2" t="str">
        <f>G5324</f>
        <v>f</v>
      </c>
      <c r="AA5324">
        <f>_xlfn.IFNA(VLOOKUP(X5324,'duo-out'!A$2:Q$5000,5,FALSE),E5324+10*(H5324-1)+1+_xlfn.IFNA(VLOOKUP(D5324,states!A$2:C$10,3,FALSE),1))</f>
        <v>251</v>
      </c>
      <c r="AB5324" t="str">
        <f>IF(V5324="","",V5324)</f>
        <v/>
      </c>
      <c r="AC5324" s="2" t="str">
        <f>_xlfn.IFNA(VLOOKUP(D5324,states!A$2:C$10,2,FALSE),"XX")</f>
        <v>A</v>
      </c>
      <c r="AD5324">
        <f>E5324</f>
        <v>0</v>
      </c>
      <c r="AE5324">
        <f>_xlfn.IFNA(VLOOKUP(D5324,states!A$2:D$10,4,FALSE),0)</f>
        <v>2</v>
      </c>
      <c r="AF5324">
        <v>0.5</v>
      </c>
      <c r="AG5324">
        <f>IF(AE5324=0,AF5324,IF(AE5324=1,IF(F5324=0.5,0.5,IF(H5324=1,0.5,1.5)),IF(F5324=0.5,0.5,IF(H5324=1,2.5,1.5))))</f>
        <v>2.5</v>
      </c>
      <c r="AH5324" s="7">
        <f>IF(AC5324="XX",0,1/C5324^(1/5)*IF(E5324=0,100,1)/(E5324+1)^(1/4))</f>
        <v>266.93191240730408</v>
      </c>
    </row>
    <row r="5325" spans="1:34">
      <c r="A5325">
        <v>2692</v>
      </c>
      <c r="B5325" s="1">
        <v>23705.4149</v>
      </c>
      <c r="C5325" s="6">
        <v>6.8609999999999999E-3</v>
      </c>
      <c r="D5325" t="s">
        <v>3</v>
      </c>
      <c r="E5325">
        <v>0</v>
      </c>
      <c r="F5325">
        <v>16.5</v>
      </c>
      <c r="G5325" t="s">
        <v>2</v>
      </c>
      <c r="H5325">
        <v>1</v>
      </c>
      <c r="I5325" t="s">
        <v>0</v>
      </c>
      <c r="J5325">
        <v>0</v>
      </c>
      <c r="K5325">
        <v>15.5</v>
      </c>
      <c r="L5325" t="s">
        <v>2</v>
      </c>
      <c r="M5325">
        <v>1</v>
      </c>
      <c r="N5325" t="s">
        <v>2748</v>
      </c>
      <c r="O5325">
        <v>1</v>
      </c>
      <c r="P5325" t="str">
        <f>D5325&amp;"-"&amp;F5325&amp;"-"&amp;G5325&amp;"-"&amp;E5325&amp;"-"&amp;H5325</f>
        <v>A2Delta-16.5-f-0-1</v>
      </c>
      <c r="Q5325" t="str">
        <f>I5325&amp;"-"&amp;K5325&amp;"-"&amp;L5325&amp;"-"&amp;J5325&amp;"-"&amp;M5325</f>
        <v>X2Pi-15.5-f-0-1</v>
      </c>
      <c r="R5325">
        <f>B5325+S5325</f>
        <v>27010.839733519999</v>
      </c>
      <c r="S5325">
        <f>_xlfn.IFNA(VLOOKUP(Q5325,'MARVEL-X'!A$2:I$1400,7,FALSE),VLOOKUP(Q5325,MARVEL!A$2:J$1522,10,FALSE))</f>
        <v>3305.42483352</v>
      </c>
      <c r="T5325">
        <f>IF(P5325=P5324,R5325+T5324,R5325)</f>
        <v>189075.81716658</v>
      </c>
      <c r="U5325">
        <f>IF(P5325=P5324,1+U5324,1)</f>
        <v>7</v>
      </c>
      <c r="V5325" t="str">
        <f t="shared" si="83"/>
        <v/>
      </c>
      <c r="W5325" t="str">
        <f>IF(V5325="","",IF(ABS(V5325-R5325)&gt;W$1,ABS(V5325-R5325),""))</f>
        <v/>
      </c>
      <c r="X5325" t="str">
        <f>Y5325&amp;"-"&amp;Z5325&amp;"-"&amp;AC5325&amp;"-"&amp;AD5325&amp;"-"&amp;AG5325</f>
        <v>16.5-f-A-0-2.5</v>
      </c>
      <c r="Y5325">
        <f>F5325</f>
        <v>16.5</v>
      </c>
      <c r="Z5325" s="2" t="str">
        <f>G5325</f>
        <v>f</v>
      </c>
      <c r="AA5325">
        <f>_xlfn.IFNA(VLOOKUP(X5325,'duo-out'!A$2:Q$5000,5,FALSE),E5325+10*(H5325-1)+1+_xlfn.IFNA(VLOOKUP(D5325,states!A$2:C$10,3,FALSE),1))</f>
        <v>251</v>
      </c>
      <c r="AB5325" t="str">
        <f>IF(V5325="","",V5325)</f>
        <v/>
      </c>
      <c r="AC5325" s="2" t="str">
        <f>_xlfn.IFNA(VLOOKUP(D5325,states!A$2:C$10,2,FALSE),"XX")</f>
        <v>A</v>
      </c>
      <c r="AD5325">
        <f>E5325</f>
        <v>0</v>
      </c>
      <c r="AE5325">
        <f>_xlfn.IFNA(VLOOKUP(D5325,states!A$2:D$10,4,FALSE),0)</f>
        <v>2</v>
      </c>
      <c r="AF5325">
        <v>0.5</v>
      </c>
      <c r="AG5325">
        <f>IF(AE5325=0,AF5325,IF(AE5325=1,IF(F5325=0.5,0.5,IF(H5325=1,0.5,1.5)),IF(F5325=0.5,0.5,IF(H5325=1,2.5,1.5))))</f>
        <v>2.5</v>
      </c>
      <c r="AH5325" s="7">
        <f>IF(AC5325="XX",0,1/C5325^(1/5)*IF(E5325=0,100,1)/(E5325+1)^(1/4))</f>
        <v>270.84605616530354</v>
      </c>
    </row>
    <row r="5326" spans="1:34">
      <c r="A5326">
        <v>5315</v>
      </c>
      <c r="B5326" s="1">
        <v>23265.867999999999</v>
      </c>
      <c r="C5326" s="6">
        <v>0.05</v>
      </c>
      <c r="D5326" t="s">
        <v>3</v>
      </c>
      <c r="E5326">
        <v>0</v>
      </c>
      <c r="F5326">
        <v>16.5</v>
      </c>
      <c r="G5326" t="s">
        <v>2</v>
      </c>
      <c r="H5326">
        <v>1</v>
      </c>
      <c r="I5326" t="s">
        <v>0</v>
      </c>
      <c r="J5326">
        <v>0</v>
      </c>
      <c r="K5326">
        <v>16.5</v>
      </c>
      <c r="L5326" t="s">
        <v>1</v>
      </c>
      <c r="M5326">
        <v>1</v>
      </c>
      <c r="N5326" t="s">
        <v>5371</v>
      </c>
      <c r="O5326">
        <v>1</v>
      </c>
      <c r="P5326" t="str">
        <f>D5326&amp;"-"&amp;F5326&amp;"-"&amp;G5326&amp;"-"&amp;E5326&amp;"-"&amp;H5326</f>
        <v>A2Delta-16.5-f-0-1</v>
      </c>
      <c r="Q5326" t="str">
        <f>I5326&amp;"-"&amp;K5326&amp;"-"&amp;L5326&amp;"-"&amp;J5326&amp;"-"&amp;M5326</f>
        <v>X2Pi-16.5-e-0-1</v>
      </c>
      <c r="R5326">
        <f>B5326+S5326</f>
        <v>27010.815760218</v>
      </c>
      <c r="S5326">
        <f>_xlfn.IFNA(VLOOKUP(Q5326,'MARVEL-X'!A$2:I$1400,7,FALSE),VLOOKUP(Q5326,MARVEL!A$2:J$1522,10,FALSE))</f>
        <v>3744.947760218</v>
      </c>
      <c r="T5326">
        <f>IF(P5326=P5325,R5326+T5325,R5326)</f>
        <v>216086.63292679802</v>
      </c>
      <c r="U5326">
        <f>IF(P5326=P5325,1+U5325,1)</f>
        <v>8</v>
      </c>
      <c r="V5326" t="str">
        <f t="shared" si="83"/>
        <v/>
      </c>
      <c r="W5326" t="str">
        <f>IF(V5326="","",IF(ABS(V5326-R5326)&gt;W$1,ABS(V5326-R5326),""))</f>
        <v/>
      </c>
      <c r="X5326" t="str">
        <f>Y5326&amp;"-"&amp;Z5326&amp;"-"&amp;AC5326&amp;"-"&amp;AD5326&amp;"-"&amp;AG5326</f>
        <v>16.5-f-A-0-2.5</v>
      </c>
      <c r="Y5326">
        <f>F5326</f>
        <v>16.5</v>
      </c>
      <c r="Z5326" s="2" t="str">
        <f>G5326</f>
        <v>f</v>
      </c>
      <c r="AA5326">
        <f>_xlfn.IFNA(VLOOKUP(X5326,'duo-out'!A$2:Q$5000,5,FALSE),E5326+10*(H5326-1)+1+_xlfn.IFNA(VLOOKUP(D5326,states!A$2:C$10,3,FALSE),1))</f>
        <v>251</v>
      </c>
      <c r="AB5326" t="str">
        <f>IF(V5326="","",V5326)</f>
        <v/>
      </c>
      <c r="AC5326" s="2" t="str">
        <f>_xlfn.IFNA(VLOOKUP(D5326,states!A$2:C$10,2,FALSE),"XX")</f>
        <v>A</v>
      </c>
      <c r="AD5326">
        <f>E5326</f>
        <v>0</v>
      </c>
      <c r="AE5326">
        <f>_xlfn.IFNA(VLOOKUP(D5326,states!A$2:D$10,4,FALSE),0)</f>
        <v>2</v>
      </c>
      <c r="AF5326">
        <v>0.5</v>
      </c>
      <c r="AG5326">
        <f>IF(AE5326=0,AF5326,IF(AE5326=1,IF(F5326=0.5,0.5,IF(H5326=1,0.5,1.5)),IF(F5326=0.5,0.5,IF(H5326=1,2.5,1.5))))</f>
        <v>2.5</v>
      </c>
      <c r="AH5326" s="7">
        <f>IF(AC5326="XX",0,1/C5326^(1/5)*IF(E5326=0,100,1)/(E5326+1)^(1/4))</f>
        <v>182.05642030260799</v>
      </c>
    </row>
    <row r="5327" spans="1:34">
      <c r="A5327">
        <v>5295</v>
      </c>
      <c r="B5327" s="1">
        <v>23705.412</v>
      </c>
      <c r="C5327" s="6">
        <v>0.05</v>
      </c>
      <c r="D5327" t="s">
        <v>3</v>
      </c>
      <c r="E5327">
        <v>0</v>
      </c>
      <c r="F5327">
        <v>16.5</v>
      </c>
      <c r="G5327" t="s">
        <v>2</v>
      </c>
      <c r="H5327">
        <v>1</v>
      </c>
      <c r="I5327" t="s">
        <v>0</v>
      </c>
      <c r="J5327">
        <v>0</v>
      </c>
      <c r="K5327">
        <v>15.5</v>
      </c>
      <c r="L5327" t="s">
        <v>2</v>
      </c>
      <c r="M5327">
        <v>1</v>
      </c>
      <c r="N5327" t="s">
        <v>5351</v>
      </c>
      <c r="O5327">
        <v>1</v>
      </c>
      <c r="P5327" t="str">
        <f>D5327&amp;"-"&amp;F5327&amp;"-"&amp;G5327&amp;"-"&amp;E5327&amp;"-"&amp;H5327</f>
        <v>A2Delta-16.5-f-0-1</v>
      </c>
      <c r="Q5327" t="str">
        <f>I5327&amp;"-"&amp;K5327&amp;"-"&amp;L5327&amp;"-"&amp;J5327&amp;"-"&amp;M5327</f>
        <v>X2Pi-15.5-f-0-1</v>
      </c>
      <c r="R5327">
        <f>B5327+S5327</f>
        <v>27010.836833519999</v>
      </c>
      <c r="S5327">
        <f>_xlfn.IFNA(VLOOKUP(Q5327,'MARVEL-X'!A$2:I$1400,7,FALSE),VLOOKUP(Q5327,MARVEL!A$2:J$1522,10,FALSE))</f>
        <v>3305.42483352</v>
      </c>
      <c r="T5327">
        <f>IF(P5327=P5326,R5327+T5326,R5327)</f>
        <v>243097.46976031802</v>
      </c>
      <c r="U5327">
        <f>IF(P5327=P5326,1+U5326,1)</f>
        <v>9</v>
      </c>
      <c r="V5327" t="str">
        <f t="shared" si="83"/>
        <v/>
      </c>
      <c r="W5327" t="str">
        <f>IF(V5327="","",IF(ABS(V5327-R5327)&gt;W$1,ABS(V5327-R5327),""))</f>
        <v/>
      </c>
      <c r="X5327" t="str">
        <f>Y5327&amp;"-"&amp;Z5327&amp;"-"&amp;AC5327&amp;"-"&amp;AD5327&amp;"-"&amp;AG5327</f>
        <v>16.5-f-A-0-2.5</v>
      </c>
      <c r="Y5327">
        <f>F5327</f>
        <v>16.5</v>
      </c>
      <c r="Z5327" s="2" t="str">
        <f>G5327</f>
        <v>f</v>
      </c>
      <c r="AA5327">
        <f>_xlfn.IFNA(VLOOKUP(X5327,'duo-out'!A$2:Q$5000,5,FALSE),E5327+10*(H5327-1)+1+_xlfn.IFNA(VLOOKUP(D5327,states!A$2:C$10,3,FALSE),1))</f>
        <v>251</v>
      </c>
      <c r="AB5327" t="str">
        <f>IF(V5327="","",V5327)</f>
        <v/>
      </c>
      <c r="AC5327" s="2" t="str">
        <f>_xlfn.IFNA(VLOOKUP(D5327,states!A$2:C$10,2,FALSE),"XX")</f>
        <v>A</v>
      </c>
      <c r="AD5327">
        <f>E5327</f>
        <v>0</v>
      </c>
      <c r="AE5327">
        <f>_xlfn.IFNA(VLOOKUP(D5327,states!A$2:D$10,4,FALSE),0)</f>
        <v>2</v>
      </c>
      <c r="AF5327">
        <v>0.5</v>
      </c>
      <c r="AG5327">
        <f>IF(AE5327=0,AF5327,IF(AE5327=1,IF(F5327=0.5,0.5,IF(H5327=1,0.5,1.5)),IF(F5327=0.5,0.5,IF(H5327=1,2.5,1.5))))</f>
        <v>2.5</v>
      </c>
      <c r="AH5327" s="7">
        <f>IF(AC5327="XX",0,1/C5327^(1/5)*IF(E5327=0,100,1)/(E5327+1)^(1/4))</f>
        <v>182.05642030260799</v>
      </c>
    </row>
    <row r="5328" spans="1:34">
      <c r="A5328">
        <v>649</v>
      </c>
      <c r="B5328" s="1">
        <v>23265.75</v>
      </c>
      <c r="C5328" s="6">
        <v>0.13320000000000001</v>
      </c>
      <c r="D5328" t="s">
        <v>3</v>
      </c>
      <c r="E5328">
        <v>0</v>
      </c>
      <c r="F5328">
        <v>16.5</v>
      </c>
      <c r="G5328" t="s">
        <v>2</v>
      </c>
      <c r="H5328">
        <v>1</v>
      </c>
      <c r="I5328" t="s">
        <v>0</v>
      </c>
      <c r="J5328">
        <v>0</v>
      </c>
      <c r="K5328">
        <v>16.5</v>
      </c>
      <c r="L5328" t="s">
        <v>1</v>
      </c>
      <c r="M5328">
        <v>1</v>
      </c>
      <c r="N5328" t="s">
        <v>705</v>
      </c>
      <c r="O5328">
        <v>1</v>
      </c>
      <c r="P5328" t="str">
        <f>D5328&amp;"-"&amp;F5328&amp;"-"&amp;G5328&amp;"-"&amp;E5328&amp;"-"&amp;H5328</f>
        <v>A2Delta-16.5-f-0-1</v>
      </c>
      <c r="Q5328" t="str">
        <f>I5328&amp;"-"&amp;K5328&amp;"-"&amp;L5328&amp;"-"&amp;J5328&amp;"-"&amp;M5328</f>
        <v>X2Pi-16.5-e-0-1</v>
      </c>
      <c r="R5328">
        <f>B5328+S5328</f>
        <v>27010.697760218001</v>
      </c>
      <c r="S5328">
        <f>_xlfn.IFNA(VLOOKUP(Q5328,'MARVEL-X'!A$2:I$1400,7,FALSE),VLOOKUP(Q5328,MARVEL!A$2:J$1522,10,FALSE))</f>
        <v>3744.947760218</v>
      </c>
      <c r="T5328">
        <f>IF(P5328=P5327,R5328+T5327,R5328)</f>
        <v>270108.16752053605</v>
      </c>
      <c r="U5328">
        <f>IF(P5328=P5327,1+U5327,1)</f>
        <v>10</v>
      </c>
      <c r="V5328" t="str">
        <f t="shared" si="83"/>
        <v/>
      </c>
      <c r="W5328" t="str">
        <f>IF(V5328="","",IF(ABS(V5328-R5328)&gt;W$1,ABS(V5328-R5328),""))</f>
        <v/>
      </c>
      <c r="X5328" t="str">
        <f>Y5328&amp;"-"&amp;Z5328&amp;"-"&amp;AC5328&amp;"-"&amp;AD5328&amp;"-"&amp;AG5328</f>
        <v>16.5-f-A-0-2.5</v>
      </c>
      <c r="Y5328">
        <f>F5328</f>
        <v>16.5</v>
      </c>
      <c r="Z5328" s="2" t="str">
        <f>G5328</f>
        <v>f</v>
      </c>
      <c r="AA5328">
        <f>_xlfn.IFNA(VLOOKUP(X5328,'duo-out'!A$2:Q$5000,5,FALSE),E5328+10*(H5328-1)+1+_xlfn.IFNA(VLOOKUP(D5328,states!A$2:C$10,3,FALSE),1))</f>
        <v>251</v>
      </c>
      <c r="AB5328" t="str">
        <f>IF(V5328="","",V5328)</f>
        <v/>
      </c>
      <c r="AC5328" s="2" t="str">
        <f>_xlfn.IFNA(VLOOKUP(D5328,states!A$2:C$10,2,FALSE),"XX")</f>
        <v>A</v>
      </c>
      <c r="AD5328">
        <f>E5328</f>
        <v>0</v>
      </c>
      <c r="AE5328">
        <f>_xlfn.IFNA(VLOOKUP(D5328,states!A$2:D$10,4,FALSE),0)</f>
        <v>2</v>
      </c>
      <c r="AF5328">
        <v>0.5</v>
      </c>
      <c r="AG5328">
        <f>IF(AE5328=0,AF5328,IF(AE5328=1,IF(F5328=0.5,0.5,IF(H5328=1,0.5,1.5)),IF(F5328=0.5,0.5,IF(H5328=1,2.5,1.5))))</f>
        <v>2.5</v>
      </c>
      <c r="AH5328" s="7">
        <f>IF(AC5328="XX",0,1/C5328^(1/5)*IF(E5328=0,100,1)/(E5328+1)^(1/4))</f>
        <v>149.65773049979148</v>
      </c>
    </row>
    <row r="5329" spans="1:34">
      <c r="A5329">
        <v>622</v>
      </c>
      <c r="B5329" s="1">
        <v>23705.45</v>
      </c>
      <c r="C5329" s="6">
        <v>0.05</v>
      </c>
      <c r="D5329" t="s">
        <v>3</v>
      </c>
      <c r="E5329">
        <v>0</v>
      </c>
      <c r="F5329">
        <v>16.5</v>
      </c>
      <c r="G5329" t="s">
        <v>2</v>
      </c>
      <c r="H5329">
        <v>1</v>
      </c>
      <c r="I5329" t="s">
        <v>0</v>
      </c>
      <c r="J5329">
        <v>0</v>
      </c>
      <c r="K5329">
        <v>15.5</v>
      </c>
      <c r="L5329" t="s">
        <v>2</v>
      </c>
      <c r="M5329">
        <v>1</v>
      </c>
      <c r="N5329" t="s">
        <v>678</v>
      </c>
      <c r="O5329">
        <v>1</v>
      </c>
      <c r="P5329" t="str">
        <f>D5329&amp;"-"&amp;F5329&amp;"-"&amp;G5329&amp;"-"&amp;E5329&amp;"-"&amp;H5329</f>
        <v>A2Delta-16.5-f-0-1</v>
      </c>
      <c r="Q5329" t="str">
        <f>I5329&amp;"-"&amp;K5329&amp;"-"&amp;L5329&amp;"-"&amp;J5329&amp;"-"&amp;M5329</f>
        <v>X2Pi-15.5-f-0-1</v>
      </c>
      <c r="R5329">
        <f>B5329+S5329</f>
        <v>27010.87483352</v>
      </c>
      <c r="S5329">
        <f>_xlfn.IFNA(VLOOKUP(Q5329,'MARVEL-X'!A$2:I$1400,7,FALSE),VLOOKUP(Q5329,MARVEL!A$2:J$1522,10,FALSE))</f>
        <v>3305.42483352</v>
      </c>
      <c r="T5329">
        <f>IF(P5329=P5328,R5329+T5328,R5329)</f>
        <v>297119.04235405603</v>
      </c>
      <c r="U5329">
        <f>IF(P5329=P5328,1+U5328,1)</f>
        <v>11</v>
      </c>
      <c r="V5329">
        <f t="shared" si="83"/>
        <v>27010.822032186912</v>
      </c>
      <c r="W5329">
        <f>IF(V5329="","",IF(ABS(V5329-R5329)&gt;W$1,ABS(V5329-R5329),""))</f>
        <v>5.2801333087700186E-2</v>
      </c>
      <c r="X5329" t="str">
        <f>Y5329&amp;"-"&amp;Z5329&amp;"-"&amp;AC5329&amp;"-"&amp;AD5329&amp;"-"&amp;AG5329</f>
        <v>16.5-f-A-0-2.5</v>
      </c>
      <c r="Y5329">
        <f>F5329</f>
        <v>16.5</v>
      </c>
      <c r="Z5329" s="2" t="str">
        <f>G5329</f>
        <v>f</v>
      </c>
      <c r="AA5329">
        <f>_xlfn.IFNA(VLOOKUP(X5329,'duo-out'!A$2:Q$5000,5,FALSE),E5329+10*(H5329-1)+1+_xlfn.IFNA(VLOOKUP(D5329,states!A$2:C$10,3,FALSE),1))</f>
        <v>251</v>
      </c>
      <c r="AB5329">
        <f>IF(V5329="","",V5329)</f>
        <v>27010.822032186912</v>
      </c>
      <c r="AC5329" s="2" t="str">
        <f>_xlfn.IFNA(VLOOKUP(D5329,states!A$2:C$10,2,FALSE),"XX")</f>
        <v>A</v>
      </c>
      <c r="AD5329">
        <f>E5329</f>
        <v>0</v>
      </c>
      <c r="AE5329">
        <f>_xlfn.IFNA(VLOOKUP(D5329,states!A$2:D$10,4,FALSE),0)</f>
        <v>2</v>
      </c>
      <c r="AF5329">
        <v>0.5</v>
      </c>
      <c r="AG5329">
        <f>IF(AE5329=0,AF5329,IF(AE5329=1,IF(F5329=0.5,0.5,IF(H5329=1,0.5,1.5)),IF(F5329=0.5,0.5,IF(H5329=1,2.5,1.5))))</f>
        <v>2.5</v>
      </c>
      <c r="AH5329" s="7">
        <f>IF(AC5329="XX",0,1/C5329^(1/5)*IF(E5329=0,100,1)/(E5329+1)^(1/4))</f>
        <v>182.05642030260799</v>
      </c>
    </row>
    <row r="5330" spans="1:34">
      <c r="A5330">
        <v>3429</v>
      </c>
      <c r="B5330" s="1">
        <v>22797.316800000001</v>
      </c>
      <c r="C5330" s="6">
        <v>6.3489999999999996E-3</v>
      </c>
      <c r="D5330" t="s">
        <v>3</v>
      </c>
      <c r="E5330">
        <v>0</v>
      </c>
      <c r="F5330">
        <v>16.5</v>
      </c>
      <c r="G5330" t="s">
        <v>2</v>
      </c>
      <c r="H5330">
        <v>2</v>
      </c>
      <c r="I5330" t="s">
        <v>0</v>
      </c>
      <c r="J5330">
        <v>0</v>
      </c>
      <c r="K5330">
        <v>17.5</v>
      </c>
      <c r="L5330" t="s">
        <v>2</v>
      </c>
      <c r="M5330">
        <v>2</v>
      </c>
      <c r="N5330" t="s">
        <v>3485</v>
      </c>
      <c r="O5330">
        <v>1</v>
      </c>
      <c r="P5330" t="str">
        <f>D5330&amp;"-"&amp;F5330&amp;"-"&amp;G5330&amp;"-"&amp;E5330&amp;"-"&amp;H5330</f>
        <v>A2Delta-16.5-f-0-2</v>
      </c>
      <c r="Q5330" t="str">
        <f>I5330&amp;"-"&amp;K5330&amp;"-"&amp;L5330&amp;"-"&amp;J5330&amp;"-"&amp;M5330</f>
        <v>X2Pi-17.5-f-0-2</v>
      </c>
      <c r="R5330">
        <f>B5330+S5330</f>
        <v>27476.087746276</v>
      </c>
      <c r="S5330">
        <f>_xlfn.IFNA(VLOOKUP(Q5330,'MARVEL-X'!A$2:I$1400,7,FALSE),VLOOKUP(Q5330,MARVEL!A$2:J$1522,10,FALSE))</f>
        <v>4678.7709462760004</v>
      </c>
      <c r="T5330">
        <f>IF(P5330=P5329,R5330+T5329,R5330)</f>
        <v>27476.087746276</v>
      </c>
      <c r="U5330">
        <f>IF(P5330=P5329,1+U5329,1)</f>
        <v>1</v>
      </c>
      <c r="V5330" t="str">
        <f t="shared" si="83"/>
        <v/>
      </c>
      <c r="W5330" t="str">
        <f>IF(V5330="","",IF(ABS(V5330-R5330)&gt;W$1,ABS(V5330-R5330),""))</f>
        <v/>
      </c>
      <c r="X5330" t="str">
        <f>Y5330&amp;"-"&amp;Z5330&amp;"-"&amp;AC5330&amp;"-"&amp;AD5330&amp;"-"&amp;AG5330</f>
        <v>16.5-f-A-0-1.5</v>
      </c>
      <c r="Y5330">
        <f>F5330</f>
        <v>16.5</v>
      </c>
      <c r="Z5330" s="2" t="str">
        <f>G5330</f>
        <v>f</v>
      </c>
      <c r="AA5330">
        <f>_xlfn.IFNA(VLOOKUP(X5330,'duo-out'!A$2:Q$5000,5,FALSE),E5330+10*(H5330-1)+1+_xlfn.IFNA(VLOOKUP(D5330,states!A$2:C$10,3,FALSE),1))</f>
        <v>261</v>
      </c>
      <c r="AB5330" t="str">
        <f>IF(V5330="","",V5330)</f>
        <v/>
      </c>
      <c r="AC5330" s="2" t="str">
        <f>_xlfn.IFNA(VLOOKUP(D5330,states!A$2:C$10,2,FALSE),"XX")</f>
        <v>A</v>
      </c>
      <c r="AD5330">
        <f>E5330</f>
        <v>0</v>
      </c>
      <c r="AE5330">
        <f>_xlfn.IFNA(VLOOKUP(D5330,states!A$2:D$10,4,FALSE),0)</f>
        <v>2</v>
      </c>
      <c r="AF5330">
        <v>0.5</v>
      </c>
      <c r="AG5330">
        <f>IF(AE5330=0,AF5330,IF(AE5330=1,IF(F5330=0.5,0.5,IF(H5330=1,0.5,1.5)),IF(F5330=0.5,0.5,IF(H5330=1,2.5,1.5))))</f>
        <v>1.5</v>
      </c>
      <c r="AH5330" s="7">
        <f>IF(AC5330="XX",0,1/C5330^(1/5)*IF(E5330=0,100,1)/(E5330+1)^(1/4))</f>
        <v>275.07994864125413</v>
      </c>
    </row>
    <row r="5331" spans="1:34">
      <c r="A5331">
        <v>3405</v>
      </c>
      <c r="B5331" s="1">
        <v>23286.7186</v>
      </c>
      <c r="C5331" s="6">
        <v>1.29E-2</v>
      </c>
      <c r="D5331" t="s">
        <v>3</v>
      </c>
      <c r="E5331">
        <v>0</v>
      </c>
      <c r="F5331">
        <v>16.5</v>
      </c>
      <c r="G5331" t="s">
        <v>2</v>
      </c>
      <c r="H5331">
        <v>2</v>
      </c>
      <c r="I5331" t="s">
        <v>0</v>
      </c>
      <c r="J5331">
        <v>0</v>
      </c>
      <c r="K5331">
        <v>16.5</v>
      </c>
      <c r="L5331" t="s">
        <v>1</v>
      </c>
      <c r="M5331">
        <v>2</v>
      </c>
      <c r="N5331" t="s">
        <v>3461</v>
      </c>
      <c r="O5331">
        <v>1</v>
      </c>
      <c r="P5331" t="str">
        <f>D5331&amp;"-"&amp;F5331&amp;"-"&amp;G5331&amp;"-"&amp;E5331&amp;"-"&amp;H5331</f>
        <v>A2Delta-16.5-f-0-2</v>
      </c>
      <c r="Q5331" t="str">
        <f>I5331&amp;"-"&amp;K5331&amp;"-"&amp;L5331&amp;"-"&amp;J5331&amp;"-"&amp;M5331</f>
        <v>X2Pi-16.5-e-0-2</v>
      </c>
      <c r="R5331">
        <f>B5331+S5331</f>
        <v>27476.100369371001</v>
      </c>
      <c r="S5331">
        <f>_xlfn.IFNA(VLOOKUP(Q5331,'MARVEL-X'!A$2:I$1400,7,FALSE),VLOOKUP(Q5331,MARVEL!A$2:J$1522,10,FALSE))</f>
        <v>4189.3817693709998</v>
      </c>
      <c r="T5331">
        <f>IF(P5331=P5330,R5331+T5330,R5331)</f>
        <v>54952.188115647004</v>
      </c>
      <c r="U5331">
        <f>IF(P5331=P5330,1+U5330,1)</f>
        <v>2</v>
      </c>
      <c r="V5331" t="str">
        <f t="shared" si="83"/>
        <v/>
      </c>
      <c r="W5331" t="str">
        <f>IF(V5331="","",IF(ABS(V5331-R5331)&gt;W$1,ABS(V5331-R5331),""))</f>
        <v/>
      </c>
      <c r="X5331" t="str">
        <f>Y5331&amp;"-"&amp;Z5331&amp;"-"&amp;AC5331&amp;"-"&amp;AD5331&amp;"-"&amp;AG5331</f>
        <v>16.5-f-A-0-1.5</v>
      </c>
      <c r="Y5331">
        <f>F5331</f>
        <v>16.5</v>
      </c>
      <c r="Z5331" s="2" t="str">
        <f>G5331</f>
        <v>f</v>
      </c>
      <c r="AA5331">
        <f>_xlfn.IFNA(VLOOKUP(X5331,'duo-out'!A$2:Q$5000,5,FALSE),E5331+10*(H5331-1)+1+_xlfn.IFNA(VLOOKUP(D5331,states!A$2:C$10,3,FALSE),1))</f>
        <v>261</v>
      </c>
      <c r="AB5331" t="str">
        <f>IF(V5331="","",V5331)</f>
        <v/>
      </c>
      <c r="AC5331" s="2" t="str">
        <f>_xlfn.IFNA(VLOOKUP(D5331,states!A$2:C$10,2,FALSE),"XX")</f>
        <v>A</v>
      </c>
      <c r="AD5331">
        <f>E5331</f>
        <v>0</v>
      </c>
      <c r="AE5331">
        <f>_xlfn.IFNA(VLOOKUP(D5331,states!A$2:D$10,4,FALSE),0)</f>
        <v>2</v>
      </c>
      <c r="AF5331">
        <v>0.5</v>
      </c>
      <c r="AG5331">
        <f>IF(AE5331=0,AF5331,IF(AE5331=1,IF(F5331=0.5,0.5,IF(H5331=1,0.5,1.5)),IF(F5331=0.5,0.5,IF(H5331=1,2.5,1.5))))</f>
        <v>1.5</v>
      </c>
      <c r="AH5331" s="7">
        <f>IF(AC5331="XX",0,1/C5331^(1/5)*IF(E5331=0,100,1)/(E5331+1)^(1/4))</f>
        <v>238.71629091576406</v>
      </c>
    </row>
    <row r="5332" spans="1:34">
      <c r="A5332">
        <v>3334</v>
      </c>
      <c r="B5332" s="1">
        <v>23731.294600000001</v>
      </c>
      <c r="C5332" s="6">
        <v>5.0000000000000001E-3</v>
      </c>
      <c r="D5332" t="s">
        <v>3</v>
      </c>
      <c r="E5332">
        <v>0</v>
      </c>
      <c r="F5332">
        <v>16.5</v>
      </c>
      <c r="G5332" t="s">
        <v>2</v>
      </c>
      <c r="H5332">
        <v>2</v>
      </c>
      <c r="I5332" t="s">
        <v>0</v>
      </c>
      <c r="J5332">
        <v>0</v>
      </c>
      <c r="K5332">
        <v>15.5</v>
      </c>
      <c r="L5332" t="s">
        <v>2</v>
      </c>
      <c r="M5332">
        <v>2</v>
      </c>
      <c r="N5332" t="s">
        <v>3390</v>
      </c>
      <c r="O5332">
        <v>1</v>
      </c>
      <c r="P5332" t="str">
        <f>D5332&amp;"-"&amp;F5332&amp;"-"&amp;G5332&amp;"-"&amp;E5332&amp;"-"&amp;H5332</f>
        <v>A2Delta-16.5-f-0-2</v>
      </c>
      <c r="Q5332" t="str">
        <f>I5332&amp;"-"&amp;K5332&amp;"-"&amp;L5332&amp;"-"&amp;J5332&amp;"-"&amp;M5332</f>
        <v>X2Pi-15.5-f-0-2</v>
      </c>
      <c r="R5332">
        <f>B5332+S5332</f>
        <v>27476.087035786</v>
      </c>
      <c r="S5332">
        <f>_xlfn.IFNA(VLOOKUP(Q5332,'MARVEL-X'!A$2:I$1400,7,FALSE),VLOOKUP(Q5332,MARVEL!A$2:J$1522,10,FALSE))</f>
        <v>3744.7924357860002</v>
      </c>
      <c r="T5332">
        <f>IF(P5332=P5331,R5332+T5331,R5332)</f>
        <v>82428.275151433001</v>
      </c>
      <c r="U5332">
        <f>IF(P5332=P5331,1+U5331,1)</f>
        <v>3</v>
      </c>
      <c r="V5332" t="str">
        <f t="shared" si="83"/>
        <v/>
      </c>
      <c r="W5332" t="str">
        <f>IF(V5332="","",IF(ABS(V5332-R5332)&gt;W$1,ABS(V5332-R5332),""))</f>
        <v/>
      </c>
      <c r="X5332" t="str">
        <f>Y5332&amp;"-"&amp;Z5332&amp;"-"&amp;AC5332&amp;"-"&amp;AD5332&amp;"-"&amp;AG5332</f>
        <v>16.5-f-A-0-1.5</v>
      </c>
      <c r="Y5332">
        <f>F5332</f>
        <v>16.5</v>
      </c>
      <c r="Z5332" s="2" t="str">
        <f>G5332</f>
        <v>f</v>
      </c>
      <c r="AA5332">
        <f>_xlfn.IFNA(VLOOKUP(X5332,'duo-out'!A$2:Q$5000,5,FALSE),E5332+10*(H5332-1)+1+_xlfn.IFNA(VLOOKUP(D5332,states!A$2:C$10,3,FALSE),1))</f>
        <v>261</v>
      </c>
      <c r="AB5332" t="str">
        <f>IF(V5332="","",V5332)</f>
        <v/>
      </c>
      <c r="AC5332" s="2" t="str">
        <f>_xlfn.IFNA(VLOOKUP(D5332,states!A$2:C$10,2,FALSE),"XX")</f>
        <v>A</v>
      </c>
      <c r="AD5332">
        <f>E5332</f>
        <v>0</v>
      </c>
      <c r="AE5332">
        <f>_xlfn.IFNA(VLOOKUP(D5332,states!A$2:D$10,4,FALSE),0)</f>
        <v>2</v>
      </c>
      <c r="AF5332">
        <v>0.5</v>
      </c>
      <c r="AG5332">
        <f>IF(AE5332=0,AF5332,IF(AE5332=1,IF(F5332=0.5,0.5,IF(H5332=1,0.5,1.5)),IF(F5332=0.5,0.5,IF(H5332=1,2.5,1.5))))</f>
        <v>1.5</v>
      </c>
      <c r="AH5332" s="7">
        <f>IF(AC5332="XX",0,1/C5332^(1/5)*IF(E5332=0,100,1)/(E5332+1)^(1/4))</f>
        <v>288.53998118144267</v>
      </c>
    </row>
    <row r="5333" spans="1:34">
      <c r="A5333">
        <v>2832</v>
      </c>
      <c r="B5333" s="1">
        <v>22797.3233</v>
      </c>
      <c r="C5333" s="6">
        <v>5.0000000000000001E-3</v>
      </c>
      <c r="D5333" t="s">
        <v>3</v>
      </c>
      <c r="E5333">
        <v>0</v>
      </c>
      <c r="F5333">
        <v>16.5</v>
      </c>
      <c r="G5333" t="s">
        <v>2</v>
      </c>
      <c r="H5333">
        <v>2</v>
      </c>
      <c r="I5333" t="s">
        <v>0</v>
      </c>
      <c r="J5333">
        <v>0</v>
      </c>
      <c r="K5333">
        <v>17.5</v>
      </c>
      <c r="L5333" t="s">
        <v>2</v>
      </c>
      <c r="M5333">
        <v>2</v>
      </c>
      <c r="N5333" t="s">
        <v>2888</v>
      </c>
      <c r="O5333">
        <v>1</v>
      </c>
      <c r="P5333" t="str">
        <f>D5333&amp;"-"&amp;F5333&amp;"-"&amp;G5333&amp;"-"&amp;E5333&amp;"-"&amp;H5333</f>
        <v>A2Delta-16.5-f-0-2</v>
      </c>
      <c r="Q5333" t="str">
        <f>I5333&amp;"-"&amp;K5333&amp;"-"&amp;L5333&amp;"-"&amp;J5333&amp;"-"&amp;M5333</f>
        <v>X2Pi-17.5-f-0-2</v>
      </c>
      <c r="R5333">
        <f>B5333+S5333</f>
        <v>27476.094246275999</v>
      </c>
      <c r="S5333">
        <f>_xlfn.IFNA(VLOOKUP(Q5333,'MARVEL-X'!A$2:I$1400,7,FALSE),VLOOKUP(Q5333,MARVEL!A$2:J$1522,10,FALSE))</f>
        <v>4678.7709462760004</v>
      </c>
      <c r="T5333">
        <f>IF(P5333=P5332,R5333+T5332,R5333)</f>
        <v>109904.369397709</v>
      </c>
      <c r="U5333">
        <f>IF(P5333=P5332,1+U5332,1)</f>
        <v>4</v>
      </c>
      <c r="V5333" t="str">
        <f t="shared" si="83"/>
        <v/>
      </c>
      <c r="W5333" t="str">
        <f>IF(V5333="","",IF(ABS(V5333-R5333)&gt;W$1,ABS(V5333-R5333),""))</f>
        <v/>
      </c>
      <c r="X5333" t="str">
        <f>Y5333&amp;"-"&amp;Z5333&amp;"-"&amp;AC5333&amp;"-"&amp;AD5333&amp;"-"&amp;AG5333</f>
        <v>16.5-f-A-0-1.5</v>
      </c>
      <c r="Y5333">
        <f>F5333</f>
        <v>16.5</v>
      </c>
      <c r="Z5333" s="2" t="str">
        <f>G5333</f>
        <v>f</v>
      </c>
      <c r="AA5333">
        <f>_xlfn.IFNA(VLOOKUP(X5333,'duo-out'!A$2:Q$5000,5,FALSE),E5333+10*(H5333-1)+1+_xlfn.IFNA(VLOOKUP(D5333,states!A$2:C$10,3,FALSE),1))</f>
        <v>261</v>
      </c>
      <c r="AB5333" t="str">
        <f>IF(V5333="","",V5333)</f>
        <v/>
      </c>
      <c r="AC5333" s="2" t="str">
        <f>_xlfn.IFNA(VLOOKUP(D5333,states!A$2:C$10,2,FALSE),"XX")</f>
        <v>A</v>
      </c>
      <c r="AD5333">
        <f>E5333</f>
        <v>0</v>
      </c>
      <c r="AE5333">
        <f>_xlfn.IFNA(VLOOKUP(D5333,states!A$2:D$10,4,FALSE),0)</f>
        <v>2</v>
      </c>
      <c r="AF5333">
        <v>0.5</v>
      </c>
      <c r="AG5333">
        <f>IF(AE5333=0,AF5333,IF(AE5333=1,IF(F5333=0.5,0.5,IF(H5333=1,0.5,1.5)),IF(F5333=0.5,0.5,IF(H5333=1,2.5,1.5))))</f>
        <v>1.5</v>
      </c>
      <c r="AH5333" s="7">
        <f>IF(AC5333="XX",0,1/C5333^(1/5)*IF(E5333=0,100,1)/(E5333+1)^(1/4))</f>
        <v>288.53998118144267</v>
      </c>
    </row>
    <row r="5334" spans="1:34">
      <c r="A5334">
        <v>2811</v>
      </c>
      <c r="B5334" s="1">
        <v>23286.7075</v>
      </c>
      <c r="C5334" s="6">
        <v>5.0000000000000001E-3</v>
      </c>
      <c r="D5334" t="s">
        <v>3</v>
      </c>
      <c r="E5334">
        <v>0</v>
      </c>
      <c r="F5334">
        <v>16.5</v>
      </c>
      <c r="G5334" t="s">
        <v>2</v>
      </c>
      <c r="H5334">
        <v>2</v>
      </c>
      <c r="I5334" t="s">
        <v>0</v>
      </c>
      <c r="J5334">
        <v>0</v>
      </c>
      <c r="K5334">
        <v>16.5</v>
      </c>
      <c r="L5334" t="s">
        <v>1</v>
      </c>
      <c r="M5334">
        <v>2</v>
      </c>
      <c r="N5334" t="s">
        <v>2867</v>
      </c>
      <c r="O5334">
        <v>1</v>
      </c>
      <c r="P5334" t="str">
        <f>D5334&amp;"-"&amp;F5334&amp;"-"&amp;G5334&amp;"-"&amp;E5334&amp;"-"&amp;H5334</f>
        <v>A2Delta-16.5-f-0-2</v>
      </c>
      <c r="Q5334" t="str">
        <f>I5334&amp;"-"&amp;K5334&amp;"-"&amp;L5334&amp;"-"&amp;J5334&amp;"-"&amp;M5334</f>
        <v>X2Pi-16.5-e-0-2</v>
      </c>
      <c r="R5334">
        <f>B5334+S5334</f>
        <v>27476.089269371001</v>
      </c>
      <c r="S5334">
        <f>_xlfn.IFNA(VLOOKUP(Q5334,'MARVEL-X'!A$2:I$1400,7,FALSE),VLOOKUP(Q5334,MARVEL!A$2:J$1522,10,FALSE))</f>
        <v>4189.3817693709998</v>
      </c>
      <c r="T5334">
        <f>IF(P5334=P5333,R5334+T5333,R5334)</f>
        <v>137380.45866708001</v>
      </c>
      <c r="U5334">
        <f>IF(P5334=P5333,1+U5333,1)</f>
        <v>5</v>
      </c>
      <c r="V5334" t="str">
        <f t="shared" si="83"/>
        <v/>
      </c>
      <c r="W5334" t="str">
        <f>IF(V5334="","",IF(ABS(V5334-R5334)&gt;W$1,ABS(V5334-R5334),""))</f>
        <v/>
      </c>
      <c r="X5334" t="str">
        <f>Y5334&amp;"-"&amp;Z5334&amp;"-"&amp;AC5334&amp;"-"&amp;AD5334&amp;"-"&amp;AG5334</f>
        <v>16.5-f-A-0-1.5</v>
      </c>
      <c r="Y5334">
        <f>F5334</f>
        <v>16.5</v>
      </c>
      <c r="Z5334" s="2" t="str">
        <f>G5334</f>
        <v>f</v>
      </c>
      <c r="AA5334">
        <f>_xlfn.IFNA(VLOOKUP(X5334,'duo-out'!A$2:Q$5000,5,FALSE),E5334+10*(H5334-1)+1+_xlfn.IFNA(VLOOKUP(D5334,states!A$2:C$10,3,FALSE),1))</f>
        <v>261</v>
      </c>
      <c r="AB5334" t="str">
        <f>IF(V5334="","",V5334)</f>
        <v/>
      </c>
      <c r="AC5334" s="2" t="str">
        <f>_xlfn.IFNA(VLOOKUP(D5334,states!A$2:C$10,2,FALSE),"XX")</f>
        <v>A</v>
      </c>
      <c r="AD5334">
        <f>E5334</f>
        <v>0</v>
      </c>
      <c r="AE5334">
        <f>_xlfn.IFNA(VLOOKUP(D5334,states!A$2:D$10,4,FALSE),0)</f>
        <v>2</v>
      </c>
      <c r="AF5334">
        <v>0.5</v>
      </c>
      <c r="AG5334">
        <f>IF(AE5334=0,AF5334,IF(AE5334=1,IF(F5334=0.5,0.5,IF(H5334=1,0.5,1.5)),IF(F5334=0.5,0.5,IF(H5334=1,2.5,1.5))))</f>
        <v>1.5</v>
      </c>
      <c r="AH5334" s="7">
        <f>IF(AC5334="XX",0,1/C5334^(1/5)*IF(E5334=0,100,1)/(E5334+1)^(1/4))</f>
        <v>288.53998118144267</v>
      </c>
    </row>
    <row r="5335" spans="1:34">
      <c r="A5335">
        <v>2749</v>
      </c>
      <c r="B5335" s="1">
        <v>23731.3027</v>
      </c>
      <c r="C5335" s="6">
        <v>5.0000000000000001E-3</v>
      </c>
      <c r="D5335" t="s">
        <v>3</v>
      </c>
      <c r="E5335">
        <v>0</v>
      </c>
      <c r="F5335">
        <v>16.5</v>
      </c>
      <c r="G5335" t="s">
        <v>2</v>
      </c>
      <c r="H5335">
        <v>2</v>
      </c>
      <c r="I5335" t="s">
        <v>0</v>
      </c>
      <c r="J5335">
        <v>0</v>
      </c>
      <c r="K5335">
        <v>15.5</v>
      </c>
      <c r="L5335" t="s">
        <v>2</v>
      </c>
      <c r="M5335">
        <v>2</v>
      </c>
      <c r="N5335" t="s">
        <v>2805</v>
      </c>
      <c r="O5335">
        <v>1</v>
      </c>
      <c r="P5335" t="str">
        <f>D5335&amp;"-"&amp;F5335&amp;"-"&amp;G5335&amp;"-"&amp;E5335&amp;"-"&amp;H5335</f>
        <v>A2Delta-16.5-f-0-2</v>
      </c>
      <c r="Q5335" t="str">
        <f>I5335&amp;"-"&amp;K5335&amp;"-"&amp;L5335&amp;"-"&amp;J5335&amp;"-"&amp;M5335</f>
        <v>X2Pi-15.5-f-0-2</v>
      </c>
      <c r="R5335">
        <f>B5335+S5335</f>
        <v>27476.095135785999</v>
      </c>
      <c r="S5335">
        <f>_xlfn.IFNA(VLOOKUP(Q5335,'MARVEL-X'!A$2:I$1400,7,FALSE),VLOOKUP(Q5335,MARVEL!A$2:J$1522,10,FALSE))</f>
        <v>3744.7924357860002</v>
      </c>
      <c r="T5335">
        <f>IF(P5335=P5334,R5335+T5334,R5335)</f>
        <v>164856.55380286599</v>
      </c>
      <c r="U5335">
        <f>IF(P5335=P5334,1+U5334,1)</f>
        <v>6</v>
      </c>
      <c r="V5335" t="str">
        <f t="shared" si="83"/>
        <v/>
      </c>
      <c r="W5335" t="str">
        <f>IF(V5335="","",IF(ABS(V5335-R5335)&gt;W$1,ABS(V5335-R5335),""))</f>
        <v/>
      </c>
      <c r="X5335" t="str">
        <f>Y5335&amp;"-"&amp;Z5335&amp;"-"&amp;AC5335&amp;"-"&amp;AD5335&amp;"-"&amp;AG5335</f>
        <v>16.5-f-A-0-1.5</v>
      </c>
      <c r="Y5335">
        <f>F5335</f>
        <v>16.5</v>
      </c>
      <c r="Z5335" s="2" t="str">
        <f>G5335</f>
        <v>f</v>
      </c>
      <c r="AA5335">
        <f>_xlfn.IFNA(VLOOKUP(X5335,'duo-out'!A$2:Q$5000,5,FALSE),E5335+10*(H5335-1)+1+_xlfn.IFNA(VLOOKUP(D5335,states!A$2:C$10,3,FALSE),1))</f>
        <v>261</v>
      </c>
      <c r="AB5335" t="str">
        <f>IF(V5335="","",V5335)</f>
        <v/>
      </c>
      <c r="AC5335" s="2" t="str">
        <f>_xlfn.IFNA(VLOOKUP(D5335,states!A$2:C$10,2,FALSE),"XX")</f>
        <v>A</v>
      </c>
      <c r="AD5335">
        <f>E5335</f>
        <v>0</v>
      </c>
      <c r="AE5335">
        <f>_xlfn.IFNA(VLOOKUP(D5335,states!A$2:D$10,4,FALSE),0)</f>
        <v>2</v>
      </c>
      <c r="AF5335">
        <v>0.5</v>
      </c>
      <c r="AG5335">
        <f>IF(AE5335=0,AF5335,IF(AE5335=1,IF(F5335=0.5,0.5,IF(H5335=1,0.5,1.5)),IF(F5335=0.5,0.5,IF(H5335=1,2.5,1.5))))</f>
        <v>1.5</v>
      </c>
      <c r="AH5335" s="7">
        <f>IF(AC5335="XX",0,1/C5335^(1/5)*IF(E5335=0,100,1)/(E5335+1)^(1/4))</f>
        <v>288.53998118144267</v>
      </c>
    </row>
    <row r="5336" spans="1:34">
      <c r="A5336">
        <v>5473</v>
      </c>
      <c r="B5336" s="1">
        <v>23286.692999999999</v>
      </c>
      <c r="C5336" s="6">
        <v>0.05</v>
      </c>
      <c r="D5336" t="s">
        <v>3</v>
      </c>
      <c r="E5336">
        <v>0</v>
      </c>
      <c r="F5336">
        <v>16.5</v>
      </c>
      <c r="G5336" t="s">
        <v>2</v>
      </c>
      <c r="H5336">
        <v>2</v>
      </c>
      <c r="I5336" t="s">
        <v>0</v>
      </c>
      <c r="J5336">
        <v>0</v>
      </c>
      <c r="K5336">
        <v>16.5</v>
      </c>
      <c r="L5336" t="s">
        <v>1</v>
      </c>
      <c r="M5336">
        <v>2</v>
      </c>
      <c r="N5336" t="s">
        <v>5529</v>
      </c>
      <c r="O5336">
        <v>1</v>
      </c>
      <c r="P5336" t="str">
        <f>D5336&amp;"-"&amp;F5336&amp;"-"&amp;G5336&amp;"-"&amp;E5336&amp;"-"&amp;H5336</f>
        <v>A2Delta-16.5-f-0-2</v>
      </c>
      <c r="Q5336" t="str">
        <f>I5336&amp;"-"&amp;K5336&amp;"-"&amp;L5336&amp;"-"&amp;J5336&amp;"-"&amp;M5336</f>
        <v>X2Pi-16.5-e-0-2</v>
      </c>
      <c r="R5336">
        <f>B5336+S5336</f>
        <v>27476.074769371</v>
      </c>
      <c r="S5336">
        <f>_xlfn.IFNA(VLOOKUP(Q5336,'MARVEL-X'!A$2:I$1400,7,FALSE),VLOOKUP(Q5336,MARVEL!A$2:J$1522,10,FALSE))</f>
        <v>4189.3817693709998</v>
      </c>
      <c r="T5336">
        <f>IF(P5336=P5335,R5336+T5335,R5336)</f>
        <v>192332.62857223698</v>
      </c>
      <c r="U5336">
        <f>IF(P5336=P5335,1+U5335,1)</f>
        <v>7</v>
      </c>
      <c r="V5336" t="str">
        <f t="shared" si="83"/>
        <v/>
      </c>
      <c r="W5336" t="str">
        <f>IF(V5336="","",IF(ABS(V5336-R5336)&gt;W$1,ABS(V5336-R5336),""))</f>
        <v/>
      </c>
      <c r="X5336" t="str">
        <f>Y5336&amp;"-"&amp;Z5336&amp;"-"&amp;AC5336&amp;"-"&amp;AD5336&amp;"-"&amp;AG5336</f>
        <v>16.5-f-A-0-1.5</v>
      </c>
      <c r="Y5336">
        <f>F5336</f>
        <v>16.5</v>
      </c>
      <c r="Z5336" s="2" t="str">
        <f>G5336</f>
        <v>f</v>
      </c>
      <c r="AA5336">
        <f>_xlfn.IFNA(VLOOKUP(X5336,'duo-out'!A$2:Q$5000,5,FALSE),E5336+10*(H5336-1)+1+_xlfn.IFNA(VLOOKUP(D5336,states!A$2:C$10,3,FALSE),1))</f>
        <v>261</v>
      </c>
      <c r="AB5336" t="str">
        <f>IF(V5336="","",V5336)</f>
        <v/>
      </c>
      <c r="AC5336" s="2" t="str">
        <f>_xlfn.IFNA(VLOOKUP(D5336,states!A$2:C$10,2,FALSE),"XX")</f>
        <v>A</v>
      </c>
      <c r="AD5336">
        <f>E5336</f>
        <v>0</v>
      </c>
      <c r="AE5336">
        <f>_xlfn.IFNA(VLOOKUP(D5336,states!A$2:D$10,4,FALSE),0)</f>
        <v>2</v>
      </c>
      <c r="AF5336">
        <v>0.5</v>
      </c>
      <c r="AG5336">
        <f>IF(AE5336=0,AF5336,IF(AE5336=1,IF(F5336=0.5,0.5,IF(H5336=1,0.5,1.5)),IF(F5336=0.5,0.5,IF(H5336=1,2.5,1.5))))</f>
        <v>1.5</v>
      </c>
      <c r="AH5336" s="7">
        <f>IF(AC5336="XX",0,1/C5336^(1/5)*IF(E5336=0,100,1)/(E5336+1)^(1/4))</f>
        <v>182.05642030260799</v>
      </c>
    </row>
    <row r="5337" spans="1:34">
      <c r="A5337">
        <v>5411</v>
      </c>
      <c r="B5337" s="1">
        <v>23731.29</v>
      </c>
      <c r="C5337" s="6">
        <v>0.05</v>
      </c>
      <c r="D5337" t="s">
        <v>3</v>
      </c>
      <c r="E5337">
        <v>0</v>
      </c>
      <c r="F5337">
        <v>16.5</v>
      </c>
      <c r="G5337" t="s">
        <v>2</v>
      </c>
      <c r="H5337">
        <v>2</v>
      </c>
      <c r="I5337" t="s">
        <v>0</v>
      </c>
      <c r="J5337">
        <v>0</v>
      </c>
      <c r="K5337">
        <v>15.5</v>
      </c>
      <c r="L5337" t="s">
        <v>2</v>
      </c>
      <c r="M5337">
        <v>2</v>
      </c>
      <c r="N5337" t="s">
        <v>5467</v>
      </c>
      <c r="O5337">
        <v>1</v>
      </c>
      <c r="P5337" t="str">
        <f>D5337&amp;"-"&amp;F5337&amp;"-"&amp;G5337&amp;"-"&amp;E5337&amp;"-"&amp;H5337</f>
        <v>A2Delta-16.5-f-0-2</v>
      </c>
      <c r="Q5337" t="str">
        <f>I5337&amp;"-"&amp;K5337&amp;"-"&amp;L5337&amp;"-"&amp;J5337&amp;"-"&amp;M5337</f>
        <v>X2Pi-15.5-f-0-2</v>
      </c>
      <c r="R5337">
        <f>B5337+S5337</f>
        <v>27476.082435786</v>
      </c>
      <c r="S5337">
        <f>_xlfn.IFNA(VLOOKUP(Q5337,'MARVEL-X'!A$2:I$1400,7,FALSE),VLOOKUP(Q5337,MARVEL!A$2:J$1522,10,FALSE))</f>
        <v>3744.7924357860002</v>
      </c>
      <c r="T5337">
        <f>IF(P5337=P5336,R5337+T5336,R5337)</f>
        <v>219808.71100802298</v>
      </c>
      <c r="U5337">
        <f>IF(P5337=P5336,1+U5336,1)</f>
        <v>8</v>
      </c>
      <c r="V5337" t="str">
        <f t="shared" si="83"/>
        <v/>
      </c>
      <c r="W5337" t="str">
        <f>IF(V5337="","",IF(ABS(V5337-R5337)&gt;W$1,ABS(V5337-R5337),""))</f>
        <v/>
      </c>
      <c r="X5337" t="str">
        <f>Y5337&amp;"-"&amp;Z5337&amp;"-"&amp;AC5337&amp;"-"&amp;AD5337&amp;"-"&amp;AG5337</f>
        <v>16.5-f-A-0-1.5</v>
      </c>
      <c r="Y5337">
        <f>F5337</f>
        <v>16.5</v>
      </c>
      <c r="Z5337" s="2" t="str">
        <f>G5337</f>
        <v>f</v>
      </c>
      <c r="AA5337">
        <f>_xlfn.IFNA(VLOOKUP(X5337,'duo-out'!A$2:Q$5000,5,FALSE),E5337+10*(H5337-1)+1+_xlfn.IFNA(VLOOKUP(D5337,states!A$2:C$10,3,FALSE),1))</f>
        <v>261</v>
      </c>
      <c r="AB5337" t="str">
        <f>IF(V5337="","",V5337)</f>
        <v/>
      </c>
      <c r="AC5337" s="2" t="str">
        <f>_xlfn.IFNA(VLOOKUP(D5337,states!A$2:C$10,2,FALSE),"XX")</f>
        <v>A</v>
      </c>
      <c r="AD5337">
        <f>E5337</f>
        <v>0</v>
      </c>
      <c r="AE5337">
        <f>_xlfn.IFNA(VLOOKUP(D5337,states!A$2:D$10,4,FALSE),0)</f>
        <v>2</v>
      </c>
      <c r="AF5337">
        <v>0.5</v>
      </c>
      <c r="AG5337">
        <f>IF(AE5337=0,AF5337,IF(AE5337=1,IF(F5337=0.5,0.5,IF(H5337=1,0.5,1.5)),IF(F5337=0.5,0.5,IF(H5337=1,2.5,1.5))))</f>
        <v>1.5</v>
      </c>
      <c r="AH5337" s="7">
        <f>IF(AC5337="XX",0,1/C5337^(1/5)*IF(E5337=0,100,1)/(E5337+1)^(1/4))</f>
        <v>182.05642030260799</v>
      </c>
    </row>
    <row r="5338" spans="1:34">
      <c r="A5338">
        <v>859</v>
      </c>
      <c r="B5338" s="1">
        <v>22797.15</v>
      </c>
      <c r="C5338" s="6">
        <v>0.1867</v>
      </c>
      <c r="D5338" t="s">
        <v>3</v>
      </c>
      <c r="E5338">
        <v>0</v>
      </c>
      <c r="F5338">
        <v>16.5</v>
      </c>
      <c r="G5338" t="s">
        <v>2</v>
      </c>
      <c r="H5338">
        <v>2</v>
      </c>
      <c r="I5338" t="s">
        <v>0</v>
      </c>
      <c r="J5338">
        <v>0</v>
      </c>
      <c r="K5338">
        <v>17.5</v>
      </c>
      <c r="L5338" t="s">
        <v>2</v>
      </c>
      <c r="M5338">
        <v>2</v>
      </c>
      <c r="N5338" t="s">
        <v>915</v>
      </c>
      <c r="O5338">
        <v>1</v>
      </c>
      <c r="P5338" t="str">
        <f>D5338&amp;"-"&amp;F5338&amp;"-"&amp;G5338&amp;"-"&amp;E5338&amp;"-"&amp;H5338</f>
        <v>A2Delta-16.5-f-0-2</v>
      </c>
      <c r="Q5338" t="str">
        <f>I5338&amp;"-"&amp;K5338&amp;"-"&amp;L5338&amp;"-"&amp;J5338&amp;"-"&amp;M5338</f>
        <v>X2Pi-17.5-f-0-2</v>
      </c>
      <c r="R5338">
        <f>B5338+S5338</f>
        <v>27475.920946276001</v>
      </c>
      <c r="S5338">
        <f>_xlfn.IFNA(VLOOKUP(Q5338,'MARVEL-X'!A$2:I$1400,7,FALSE),VLOOKUP(Q5338,MARVEL!A$2:J$1522,10,FALSE))</f>
        <v>4678.7709462760004</v>
      </c>
      <c r="T5338">
        <f>IF(P5338=P5337,R5338+T5337,R5338)</f>
        <v>247284.63195429897</v>
      </c>
      <c r="U5338">
        <f>IF(P5338=P5337,1+U5337,1)</f>
        <v>9</v>
      </c>
      <c r="V5338" t="str">
        <f t="shared" si="83"/>
        <v/>
      </c>
      <c r="W5338" t="str">
        <f>IF(V5338="","",IF(ABS(V5338-R5338)&gt;W$1,ABS(V5338-R5338),""))</f>
        <v/>
      </c>
      <c r="X5338" t="str">
        <f>Y5338&amp;"-"&amp;Z5338&amp;"-"&amp;AC5338&amp;"-"&amp;AD5338&amp;"-"&amp;AG5338</f>
        <v>16.5-f-A-0-1.5</v>
      </c>
      <c r="Y5338">
        <f>F5338</f>
        <v>16.5</v>
      </c>
      <c r="Z5338" s="2" t="str">
        <f>G5338</f>
        <v>f</v>
      </c>
      <c r="AA5338">
        <f>_xlfn.IFNA(VLOOKUP(X5338,'duo-out'!A$2:Q$5000,5,FALSE),E5338+10*(H5338-1)+1+_xlfn.IFNA(VLOOKUP(D5338,states!A$2:C$10,3,FALSE),1))</f>
        <v>261</v>
      </c>
      <c r="AB5338" t="str">
        <f>IF(V5338="","",V5338)</f>
        <v/>
      </c>
      <c r="AC5338" s="2" t="str">
        <f>_xlfn.IFNA(VLOOKUP(D5338,states!A$2:C$10,2,FALSE),"XX")</f>
        <v>A</v>
      </c>
      <c r="AD5338">
        <f>E5338</f>
        <v>0</v>
      </c>
      <c r="AE5338">
        <f>_xlfn.IFNA(VLOOKUP(D5338,states!A$2:D$10,4,FALSE),0)</f>
        <v>2</v>
      </c>
      <c r="AF5338">
        <v>0.5</v>
      </c>
      <c r="AG5338">
        <f>IF(AE5338=0,AF5338,IF(AE5338=1,IF(F5338=0.5,0.5,IF(H5338=1,0.5,1.5)),IF(F5338=0.5,0.5,IF(H5338=1,2.5,1.5))))</f>
        <v>1.5</v>
      </c>
      <c r="AH5338" s="7">
        <f>IF(AC5338="XX",0,1/C5338^(1/5)*IF(E5338=0,100,1)/(E5338+1)^(1/4))</f>
        <v>139.88499653007179</v>
      </c>
    </row>
    <row r="5339" spans="1:34">
      <c r="A5339">
        <v>829</v>
      </c>
      <c r="B5339" s="1">
        <v>23286.63</v>
      </c>
      <c r="C5339" s="6">
        <v>8.7059999999999998E-2</v>
      </c>
      <c r="D5339" t="s">
        <v>3</v>
      </c>
      <c r="E5339">
        <v>0</v>
      </c>
      <c r="F5339">
        <v>16.5</v>
      </c>
      <c r="G5339" t="s">
        <v>2</v>
      </c>
      <c r="H5339">
        <v>2</v>
      </c>
      <c r="I5339" t="s">
        <v>0</v>
      </c>
      <c r="J5339">
        <v>0</v>
      </c>
      <c r="K5339">
        <v>16.5</v>
      </c>
      <c r="L5339" t="s">
        <v>1</v>
      </c>
      <c r="M5339">
        <v>2</v>
      </c>
      <c r="N5339" t="s">
        <v>885</v>
      </c>
      <c r="O5339">
        <v>1</v>
      </c>
      <c r="P5339" t="str">
        <f>D5339&amp;"-"&amp;F5339&amp;"-"&amp;G5339&amp;"-"&amp;E5339&amp;"-"&amp;H5339</f>
        <v>A2Delta-16.5-f-0-2</v>
      </c>
      <c r="Q5339" t="str">
        <f>I5339&amp;"-"&amp;K5339&amp;"-"&amp;L5339&amp;"-"&amp;J5339&amp;"-"&amp;M5339</f>
        <v>X2Pi-16.5-e-0-2</v>
      </c>
      <c r="R5339">
        <f>B5339+S5339</f>
        <v>27476.011769371002</v>
      </c>
      <c r="S5339">
        <f>_xlfn.IFNA(VLOOKUP(Q5339,'MARVEL-X'!A$2:I$1400,7,FALSE),VLOOKUP(Q5339,MARVEL!A$2:J$1522,10,FALSE))</f>
        <v>4189.3817693709998</v>
      </c>
      <c r="T5339">
        <f>IF(P5339=P5338,R5339+T5338,R5339)</f>
        <v>274760.64372366999</v>
      </c>
      <c r="U5339">
        <f>IF(P5339=P5338,1+U5338,1)</f>
        <v>10</v>
      </c>
      <c r="V5339" t="str">
        <f t="shared" si="83"/>
        <v/>
      </c>
      <c r="W5339" t="str">
        <f>IF(V5339="","",IF(ABS(V5339-R5339)&gt;W$1,ABS(V5339-R5339),""))</f>
        <v/>
      </c>
      <c r="X5339" t="str">
        <f>Y5339&amp;"-"&amp;Z5339&amp;"-"&amp;AC5339&amp;"-"&amp;AD5339&amp;"-"&amp;AG5339</f>
        <v>16.5-f-A-0-1.5</v>
      </c>
      <c r="Y5339">
        <f>F5339</f>
        <v>16.5</v>
      </c>
      <c r="Z5339" s="2" t="str">
        <f>G5339</f>
        <v>f</v>
      </c>
      <c r="AA5339">
        <f>_xlfn.IFNA(VLOOKUP(X5339,'duo-out'!A$2:Q$5000,5,FALSE),E5339+10*(H5339-1)+1+_xlfn.IFNA(VLOOKUP(D5339,states!A$2:C$10,3,FALSE),1))</f>
        <v>261</v>
      </c>
      <c r="AB5339" t="str">
        <f>IF(V5339="","",V5339)</f>
        <v/>
      </c>
      <c r="AC5339" s="2" t="str">
        <f>_xlfn.IFNA(VLOOKUP(D5339,states!A$2:C$10,2,FALSE),"XX")</f>
        <v>A</v>
      </c>
      <c r="AD5339">
        <f>E5339</f>
        <v>0</v>
      </c>
      <c r="AE5339">
        <f>_xlfn.IFNA(VLOOKUP(D5339,states!A$2:D$10,4,FALSE),0)</f>
        <v>2</v>
      </c>
      <c r="AF5339">
        <v>0.5</v>
      </c>
      <c r="AG5339">
        <f>IF(AE5339=0,AF5339,IF(AE5339=1,IF(F5339=0.5,0.5,IF(H5339=1,0.5,1.5)),IF(F5339=0.5,0.5,IF(H5339=1,2.5,1.5))))</f>
        <v>1.5</v>
      </c>
      <c r="AH5339" s="7">
        <f>IF(AC5339="XX",0,1/C5339^(1/5)*IF(E5339=0,100,1)/(E5339+1)^(1/4))</f>
        <v>162.94320989701868</v>
      </c>
    </row>
    <row r="5340" spans="1:34">
      <c r="A5340">
        <v>743</v>
      </c>
      <c r="B5340" s="1">
        <v>23731.18</v>
      </c>
      <c r="C5340" s="6">
        <v>0.13</v>
      </c>
      <c r="D5340" t="s">
        <v>3</v>
      </c>
      <c r="E5340">
        <v>0</v>
      </c>
      <c r="F5340">
        <v>16.5</v>
      </c>
      <c r="G5340" t="s">
        <v>2</v>
      </c>
      <c r="H5340">
        <v>2</v>
      </c>
      <c r="I5340" t="s">
        <v>0</v>
      </c>
      <c r="J5340">
        <v>0</v>
      </c>
      <c r="K5340">
        <v>15.5</v>
      </c>
      <c r="L5340" t="s">
        <v>2</v>
      </c>
      <c r="M5340">
        <v>2</v>
      </c>
      <c r="N5340" t="s">
        <v>799</v>
      </c>
      <c r="O5340">
        <v>1</v>
      </c>
      <c r="P5340" t="str">
        <f>D5340&amp;"-"&amp;F5340&amp;"-"&amp;G5340&amp;"-"&amp;E5340&amp;"-"&amp;H5340</f>
        <v>A2Delta-16.5-f-0-2</v>
      </c>
      <c r="Q5340" t="str">
        <f>I5340&amp;"-"&amp;K5340&amp;"-"&amp;L5340&amp;"-"&amp;J5340&amp;"-"&amp;M5340</f>
        <v>X2Pi-15.5-f-0-2</v>
      </c>
      <c r="R5340">
        <f>B5340+S5340</f>
        <v>27475.972435786</v>
      </c>
      <c r="S5340">
        <f>_xlfn.IFNA(VLOOKUP(Q5340,'MARVEL-X'!A$2:I$1400,7,FALSE),VLOOKUP(Q5340,MARVEL!A$2:J$1522,10,FALSE))</f>
        <v>3744.7924357860002</v>
      </c>
      <c r="T5340">
        <f>IF(P5340=P5339,R5340+T5339,R5340)</f>
        <v>302236.61615945597</v>
      </c>
      <c r="U5340">
        <f>IF(P5340=P5339,1+U5339,1)</f>
        <v>11</v>
      </c>
      <c r="V5340">
        <f t="shared" si="83"/>
        <v>27476.056014495996</v>
      </c>
      <c r="W5340">
        <f>IF(V5340="","",IF(ABS(V5340-R5340)&gt;W$1,ABS(V5340-R5340),""))</f>
        <v>8.3578709996800171E-2</v>
      </c>
      <c r="X5340" t="str">
        <f>Y5340&amp;"-"&amp;Z5340&amp;"-"&amp;AC5340&amp;"-"&amp;AD5340&amp;"-"&amp;AG5340</f>
        <v>16.5-f-A-0-1.5</v>
      </c>
      <c r="Y5340">
        <f>F5340</f>
        <v>16.5</v>
      </c>
      <c r="Z5340" s="2" t="str">
        <f>G5340</f>
        <v>f</v>
      </c>
      <c r="AA5340">
        <f>_xlfn.IFNA(VLOOKUP(X5340,'duo-out'!A$2:Q$5000,5,FALSE),E5340+10*(H5340-1)+1+_xlfn.IFNA(VLOOKUP(D5340,states!A$2:C$10,3,FALSE),1))</f>
        <v>261</v>
      </c>
      <c r="AB5340">
        <f>IF(V5340="","",V5340)</f>
        <v>27476.056014495996</v>
      </c>
      <c r="AC5340" s="2" t="str">
        <f>_xlfn.IFNA(VLOOKUP(D5340,states!A$2:C$10,2,FALSE),"XX")</f>
        <v>A</v>
      </c>
      <c r="AD5340">
        <f>E5340</f>
        <v>0</v>
      </c>
      <c r="AE5340">
        <f>_xlfn.IFNA(VLOOKUP(D5340,states!A$2:D$10,4,FALSE),0)</f>
        <v>2</v>
      </c>
      <c r="AF5340">
        <v>0.5</v>
      </c>
      <c r="AG5340">
        <f>IF(AE5340=0,AF5340,IF(AE5340=1,IF(F5340=0.5,0.5,IF(H5340=1,0.5,1.5)),IF(F5340=0.5,0.5,IF(H5340=1,2.5,1.5))))</f>
        <v>1.5</v>
      </c>
      <c r="AH5340" s="7">
        <f>IF(AC5340="XX",0,1/C5340^(1/5)*IF(E5340=0,100,1)/(E5340+1)^(1/4))</f>
        <v>150.38735793407284</v>
      </c>
    </row>
    <row r="5341" spans="1:34">
      <c r="A5341">
        <v>3503</v>
      </c>
      <c r="B5341" s="1">
        <v>23230.851900000001</v>
      </c>
      <c r="C5341" s="6">
        <v>1.146E-2</v>
      </c>
      <c r="D5341" t="s">
        <v>3</v>
      </c>
      <c r="E5341">
        <v>1</v>
      </c>
      <c r="F5341">
        <v>16.5</v>
      </c>
      <c r="G5341" t="s">
        <v>2</v>
      </c>
      <c r="H5341">
        <v>1</v>
      </c>
      <c r="I5341" t="s">
        <v>0</v>
      </c>
      <c r="J5341">
        <v>1</v>
      </c>
      <c r="K5341">
        <v>16.5</v>
      </c>
      <c r="L5341" t="s">
        <v>1</v>
      </c>
      <c r="M5341">
        <v>1</v>
      </c>
      <c r="N5341" t="s">
        <v>3559</v>
      </c>
      <c r="O5341">
        <v>1</v>
      </c>
      <c r="P5341" t="str">
        <f>D5341&amp;"-"&amp;F5341&amp;"-"&amp;G5341&amp;"-"&amp;E5341&amp;"-"&amp;H5341</f>
        <v>A2Delta-16.5-f-1-1</v>
      </c>
      <c r="Q5341" t="str">
        <f>I5341&amp;"-"&amp;K5341&amp;"-"&amp;L5341&amp;"-"&amp;J5341&amp;"-"&amp;M5341</f>
        <v>X2Pi-16.5-e-1-1</v>
      </c>
      <c r="R5341">
        <f>B5341+S5341</f>
        <v>29565.946812048001</v>
      </c>
      <c r="S5341">
        <f>_xlfn.IFNA(VLOOKUP(Q5341,'MARVEL-X'!A$2:I$1400,7,FALSE),VLOOKUP(Q5341,MARVEL!A$2:J$1522,10,FALSE))</f>
        <v>6335.094912048</v>
      </c>
      <c r="T5341">
        <f>IF(P5341=P5340,R5341+T5340,R5341)</f>
        <v>29565.946812048001</v>
      </c>
      <c r="U5341">
        <f>IF(P5341=P5340,1+U5340,1)</f>
        <v>1</v>
      </c>
      <c r="V5341" t="str">
        <f t="shared" si="83"/>
        <v/>
      </c>
      <c r="W5341" t="str">
        <f>IF(V5341="","",IF(ABS(V5341-R5341)&gt;W$1,ABS(V5341-R5341),""))</f>
        <v/>
      </c>
      <c r="X5341" t="str">
        <f>Y5341&amp;"-"&amp;Z5341&amp;"-"&amp;AC5341&amp;"-"&amp;AD5341&amp;"-"&amp;AG5341</f>
        <v>16.5-f-A-1-2.5</v>
      </c>
      <c r="Y5341">
        <f>F5341</f>
        <v>16.5</v>
      </c>
      <c r="Z5341" s="2" t="str">
        <f>G5341</f>
        <v>f</v>
      </c>
      <c r="AA5341">
        <f>_xlfn.IFNA(VLOOKUP(X5341,'duo-out'!A$2:Q$5000,5,FALSE),E5341+10*(H5341-1)+1+_xlfn.IFNA(VLOOKUP(D5341,states!A$2:C$10,3,FALSE),1))</f>
        <v>252</v>
      </c>
      <c r="AB5341" t="str">
        <f>IF(V5341="","",V5341)</f>
        <v/>
      </c>
      <c r="AC5341" s="2" t="str">
        <f>_xlfn.IFNA(VLOOKUP(D5341,states!A$2:C$10,2,FALSE),"XX")</f>
        <v>A</v>
      </c>
      <c r="AD5341">
        <f>E5341</f>
        <v>1</v>
      </c>
      <c r="AE5341">
        <f>_xlfn.IFNA(VLOOKUP(D5341,states!A$2:D$10,4,FALSE),0)</f>
        <v>2</v>
      </c>
      <c r="AF5341">
        <v>0.5</v>
      </c>
      <c r="AG5341">
        <f>IF(AE5341=0,AF5341,IF(AE5341=1,IF(F5341=0.5,0.5,IF(H5341=1,0.5,1.5)),IF(F5341=0.5,0.5,IF(H5341=1,2.5,1.5))))</f>
        <v>2.5</v>
      </c>
      <c r="AH5341" s="7">
        <f>IF(AC5341="XX",0,1/C5341^(1/5)*IF(E5341=0,100,1)/(E5341+1)^(1/4))</f>
        <v>2.0554436616616485</v>
      </c>
    </row>
    <row r="5342" spans="1:34">
      <c r="A5342">
        <v>3488</v>
      </c>
      <c r="B5342" s="1">
        <v>23653.474999999999</v>
      </c>
      <c r="C5342" s="6">
        <v>1.537E-2</v>
      </c>
      <c r="D5342" t="s">
        <v>3</v>
      </c>
      <c r="E5342">
        <v>1</v>
      </c>
      <c r="F5342">
        <v>16.5</v>
      </c>
      <c r="G5342" t="s">
        <v>2</v>
      </c>
      <c r="H5342">
        <v>1</v>
      </c>
      <c r="I5342" t="s">
        <v>0</v>
      </c>
      <c r="J5342">
        <v>1</v>
      </c>
      <c r="K5342">
        <v>15.5</v>
      </c>
      <c r="L5342" t="s">
        <v>2</v>
      </c>
      <c r="M5342">
        <v>1</v>
      </c>
      <c r="N5342" t="s">
        <v>3544</v>
      </c>
      <c r="O5342">
        <v>1</v>
      </c>
      <c r="P5342" t="str">
        <f>D5342&amp;"-"&amp;F5342&amp;"-"&amp;G5342&amp;"-"&amp;E5342&amp;"-"&amp;H5342</f>
        <v>A2Delta-16.5-f-1-1</v>
      </c>
      <c r="Q5342" t="str">
        <f>I5342&amp;"-"&amp;K5342&amp;"-"&amp;L5342&amp;"-"&amp;J5342&amp;"-"&amp;M5342</f>
        <v>X2Pi-15.5-f-1-1</v>
      </c>
      <c r="R5342">
        <f>B5342+S5342</f>
        <v>29565.959202835998</v>
      </c>
      <c r="S5342">
        <f>_xlfn.IFNA(VLOOKUP(Q5342,'MARVEL-X'!A$2:I$1400,7,FALSE),VLOOKUP(Q5342,MARVEL!A$2:J$1522,10,FALSE))</f>
        <v>5912.4842028359999</v>
      </c>
      <c r="T5342">
        <f>IF(P5342=P5341,R5342+T5341,R5342)</f>
        <v>59131.906014884</v>
      </c>
      <c r="U5342">
        <f>IF(P5342=P5341,1+U5341,1)</f>
        <v>2</v>
      </c>
      <c r="V5342" t="str">
        <f t="shared" si="83"/>
        <v/>
      </c>
      <c r="W5342" t="str">
        <f>IF(V5342="","",IF(ABS(V5342-R5342)&gt;W$1,ABS(V5342-R5342),""))</f>
        <v/>
      </c>
      <c r="X5342" t="str">
        <f>Y5342&amp;"-"&amp;Z5342&amp;"-"&amp;AC5342&amp;"-"&amp;AD5342&amp;"-"&amp;AG5342</f>
        <v>16.5-f-A-1-2.5</v>
      </c>
      <c r="Y5342">
        <f>F5342</f>
        <v>16.5</v>
      </c>
      <c r="Z5342" s="2" t="str">
        <f>G5342</f>
        <v>f</v>
      </c>
      <c r="AA5342">
        <f>_xlfn.IFNA(VLOOKUP(X5342,'duo-out'!A$2:Q$5000,5,FALSE),E5342+10*(H5342-1)+1+_xlfn.IFNA(VLOOKUP(D5342,states!A$2:C$10,3,FALSE),1))</f>
        <v>252</v>
      </c>
      <c r="AB5342" t="str">
        <f>IF(V5342="","",V5342)</f>
        <v/>
      </c>
      <c r="AC5342" s="2" t="str">
        <f>_xlfn.IFNA(VLOOKUP(D5342,states!A$2:C$10,2,FALSE),"XX")</f>
        <v>A</v>
      </c>
      <c r="AD5342">
        <f>E5342</f>
        <v>1</v>
      </c>
      <c r="AE5342">
        <f>_xlfn.IFNA(VLOOKUP(D5342,states!A$2:D$10,4,FALSE),0)</f>
        <v>2</v>
      </c>
      <c r="AF5342">
        <v>0.5</v>
      </c>
      <c r="AG5342">
        <f>IF(AE5342=0,AF5342,IF(AE5342=1,IF(F5342=0.5,0.5,IF(H5342=1,0.5,1.5)),IF(F5342=0.5,0.5,IF(H5342=1,2.5,1.5))))</f>
        <v>2.5</v>
      </c>
      <c r="AH5342" s="7">
        <f>IF(AC5342="XX",0,1/C5342^(1/5)*IF(E5342=0,100,1)/(E5342+1)^(1/4))</f>
        <v>1.9382407837001632</v>
      </c>
    </row>
    <row r="5343" spans="1:34">
      <c r="A5343">
        <v>146</v>
      </c>
      <c r="B5343" s="1">
        <v>23230.715</v>
      </c>
      <c r="C5343" s="6">
        <v>0.17</v>
      </c>
      <c r="D5343" t="s">
        <v>3</v>
      </c>
      <c r="E5343">
        <v>1</v>
      </c>
      <c r="F5343">
        <v>16.5</v>
      </c>
      <c r="G5343" t="s">
        <v>2</v>
      </c>
      <c r="H5343">
        <v>1</v>
      </c>
      <c r="I5343" t="s">
        <v>0</v>
      </c>
      <c r="J5343">
        <v>1</v>
      </c>
      <c r="K5343">
        <v>16.5</v>
      </c>
      <c r="L5343" t="s">
        <v>1</v>
      </c>
      <c r="M5343">
        <v>1</v>
      </c>
      <c r="N5343" t="s">
        <v>201</v>
      </c>
      <c r="O5343">
        <v>-1</v>
      </c>
      <c r="P5343" t="str">
        <f>D5343&amp;"-"&amp;F5343&amp;"-"&amp;G5343&amp;"-"&amp;E5343&amp;"-"&amp;H5343</f>
        <v>A2Delta-16.5-f-1-1</v>
      </c>
      <c r="Q5343" t="str">
        <f>I5343&amp;"-"&amp;K5343&amp;"-"&amp;L5343&amp;"-"&amp;J5343&amp;"-"&amp;M5343</f>
        <v>X2Pi-16.5-e-1-1</v>
      </c>
      <c r="R5343">
        <f>B5343+S5343</f>
        <v>29565.809912048</v>
      </c>
      <c r="S5343">
        <f>_xlfn.IFNA(VLOOKUP(Q5343,'MARVEL-X'!A$2:I$1400,7,FALSE),VLOOKUP(Q5343,MARVEL!A$2:J$1522,10,FALSE))</f>
        <v>6335.094912048</v>
      </c>
      <c r="T5343">
        <f>IF(P5343=P5342,R5343+T5342,R5343)</f>
        <v>88697.715926931996</v>
      </c>
      <c r="U5343">
        <f>IF(P5343=P5342,1+U5342,1)</f>
        <v>3</v>
      </c>
      <c r="V5343" t="str">
        <f t="shared" si="83"/>
        <v/>
      </c>
      <c r="W5343" t="str">
        <f>IF(V5343="","",IF(ABS(V5343-R5343)&gt;W$1,ABS(V5343-R5343),""))</f>
        <v/>
      </c>
      <c r="X5343" t="str">
        <f>Y5343&amp;"-"&amp;Z5343&amp;"-"&amp;AC5343&amp;"-"&amp;AD5343&amp;"-"&amp;AG5343</f>
        <v>16.5-f-A-1-2.5</v>
      </c>
      <c r="Y5343">
        <f>F5343</f>
        <v>16.5</v>
      </c>
      <c r="Z5343" s="2" t="str">
        <f>G5343</f>
        <v>f</v>
      </c>
      <c r="AA5343">
        <f>_xlfn.IFNA(VLOOKUP(X5343,'duo-out'!A$2:Q$5000,5,FALSE),E5343+10*(H5343-1)+1+_xlfn.IFNA(VLOOKUP(D5343,states!A$2:C$10,3,FALSE),1))</f>
        <v>252</v>
      </c>
      <c r="AB5343" t="str">
        <f>IF(V5343="","",V5343)</f>
        <v/>
      </c>
      <c r="AC5343" s="2" t="str">
        <f>_xlfn.IFNA(VLOOKUP(D5343,states!A$2:C$10,2,FALSE),"XX")</f>
        <v>A</v>
      </c>
      <c r="AD5343">
        <f>E5343</f>
        <v>1</v>
      </c>
      <c r="AE5343">
        <f>_xlfn.IFNA(VLOOKUP(D5343,states!A$2:D$10,4,FALSE),0)</f>
        <v>2</v>
      </c>
      <c r="AF5343">
        <v>0.5</v>
      </c>
      <c r="AG5343">
        <f>IF(AE5343=0,AF5343,IF(AE5343=1,IF(F5343=0.5,0.5,IF(H5343=1,0.5,1.5)),IF(F5343=0.5,0.5,IF(H5343=1,2.5,1.5))))</f>
        <v>2.5</v>
      </c>
      <c r="AH5343" s="7">
        <f>IF(AC5343="XX",0,1/C5343^(1/5)*IF(E5343=0,100,1)/(E5343+1)^(1/4))</f>
        <v>1.1985405080119214</v>
      </c>
    </row>
    <row r="5344" spans="1:34">
      <c r="A5344">
        <v>5513</v>
      </c>
      <c r="B5344" s="1">
        <v>23653.43</v>
      </c>
      <c r="C5344" s="6">
        <v>0.05</v>
      </c>
      <c r="D5344" t="s">
        <v>3</v>
      </c>
      <c r="E5344">
        <v>1</v>
      </c>
      <c r="F5344">
        <v>16.5</v>
      </c>
      <c r="G5344" t="s">
        <v>2</v>
      </c>
      <c r="H5344">
        <v>1</v>
      </c>
      <c r="I5344" t="s">
        <v>0</v>
      </c>
      <c r="J5344">
        <v>1</v>
      </c>
      <c r="K5344">
        <v>15.5</v>
      </c>
      <c r="L5344" t="s">
        <v>2</v>
      </c>
      <c r="M5344">
        <v>1</v>
      </c>
      <c r="N5344" t="s">
        <v>5569</v>
      </c>
      <c r="O5344">
        <v>1</v>
      </c>
      <c r="P5344" t="str">
        <f>D5344&amp;"-"&amp;F5344&amp;"-"&amp;G5344&amp;"-"&amp;E5344&amp;"-"&amp;H5344</f>
        <v>A2Delta-16.5-f-1-1</v>
      </c>
      <c r="Q5344" t="str">
        <f>I5344&amp;"-"&amp;K5344&amp;"-"&amp;L5344&amp;"-"&amp;J5344&amp;"-"&amp;M5344</f>
        <v>X2Pi-15.5-f-1-1</v>
      </c>
      <c r="R5344">
        <f>B5344+S5344</f>
        <v>29565.914202836</v>
      </c>
      <c r="S5344">
        <f>_xlfn.IFNA(VLOOKUP(Q5344,'MARVEL-X'!A$2:I$1400,7,FALSE),VLOOKUP(Q5344,MARVEL!A$2:J$1522,10,FALSE))</f>
        <v>5912.4842028359999</v>
      </c>
      <c r="T5344">
        <f>IF(P5344=P5343,R5344+T5343,R5344)</f>
        <v>118263.63012976799</v>
      </c>
      <c r="U5344">
        <f>IF(P5344=P5343,1+U5343,1)</f>
        <v>4</v>
      </c>
      <c r="V5344" t="str">
        <f t="shared" si="83"/>
        <v/>
      </c>
      <c r="W5344" t="str">
        <f>IF(V5344="","",IF(ABS(V5344-R5344)&gt;W$1,ABS(V5344-R5344),""))</f>
        <v/>
      </c>
      <c r="X5344" t="str">
        <f>Y5344&amp;"-"&amp;Z5344&amp;"-"&amp;AC5344&amp;"-"&amp;AD5344&amp;"-"&amp;AG5344</f>
        <v>16.5-f-A-1-2.5</v>
      </c>
      <c r="Y5344">
        <f>F5344</f>
        <v>16.5</v>
      </c>
      <c r="Z5344" s="2" t="str">
        <f>G5344</f>
        <v>f</v>
      </c>
      <c r="AA5344">
        <f>_xlfn.IFNA(VLOOKUP(X5344,'duo-out'!A$2:Q$5000,5,FALSE),E5344+10*(H5344-1)+1+_xlfn.IFNA(VLOOKUP(D5344,states!A$2:C$10,3,FALSE),1))</f>
        <v>252</v>
      </c>
      <c r="AB5344" t="str">
        <f>IF(V5344="","",V5344)</f>
        <v/>
      </c>
      <c r="AC5344" s="2" t="str">
        <f>_xlfn.IFNA(VLOOKUP(D5344,states!A$2:C$10,2,FALSE),"XX")</f>
        <v>A</v>
      </c>
      <c r="AD5344">
        <f>E5344</f>
        <v>1</v>
      </c>
      <c r="AE5344">
        <f>_xlfn.IFNA(VLOOKUP(D5344,states!A$2:D$10,4,FALSE),0)</f>
        <v>2</v>
      </c>
      <c r="AF5344">
        <v>0.5</v>
      </c>
      <c r="AG5344">
        <f>IF(AE5344=0,AF5344,IF(AE5344=1,IF(F5344=0.5,0.5,IF(H5344=1,0.5,1.5)),IF(F5344=0.5,0.5,IF(H5344=1,2.5,1.5))))</f>
        <v>2.5</v>
      </c>
      <c r="AH5344" s="7">
        <f>IF(AC5344="XX",0,1/C5344^(1/5)*IF(E5344=0,100,1)/(E5344+1)^(1/4))</f>
        <v>1.5309059120638666</v>
      </c>
    </row>
    <row r="5345" spans="1:34">
      <c r="A5345">
        <v>1037</v>
      </c>
      <c r="B5345" s="1">
        <v>22803</v>
      </c>
      <c r="C5345" s="6">
        <v>6.8860000000000005E-2</v>
      </c>
      <c r="D5345" t="s">
        <v>3</v>
      </c>
      <c r="E5345">
        <v>1</v>
      </c>
      <c r="F5345">
        <v>16.5</v>
      </c>
      <c r="G5345" t="s">
        <v>2</v>
      </c>
      <c r="H5345">
        <v>1</v>
      </c>
      <c r="I5345" t="s">
        <v>0</v>
      </c>
      <c r="J5345">
        <v>1</v>
      </c>
      <c r="K5345">
        <v>17.5</v>
      </c>
      <c r="L5345" t="s">
        <v>2</v>
      </c>
      <c r="M5345">
        <v>1</v>
      </c>
      <c r="N5345" t="s">
        <v>1093</v>
      </c>
      <c r="O5345">
        <v>1</v>
      </c>
      <c r="P5345" t="str">
        <f>D5345&amp;"-"&amp;F5345&amp;"-"&amp;G5345&amp;"-"&amp;E5345&amp;"-"&amp;H5345</f>
        <v>A2Delta-16.5-f-1-1</v>
      </c>
      <c r="Q5345" t="str">
        <f>I5345&amp;"-"&amp;K5345&amp;"-"&amp;L5345&amp;"-"&amp;J5345&amp;"-"&amp;M5345</f>
        <v>X2Pi-17.5-f-1-1</v>
      </c>
      <c r="R5345">
        <f>B5345+S5345</f>
        <v>29565.833202834998</v>
      </c>
      <c r="S5345">
        <f>_xlfn.IFNA(VLOOKUP(Q5345,'MARVEL-X'!A$2:I$1400,7,FALSE),VLOOKUP(Q5345,MARVEL!A$2:J$1522,10,FALSE))</f>
        <v>6762.8332028349996</v>
      </c>
      <c r="T5345">
        <f>IF(P5345=P5344,R5345+T5344,R5345)</f>
        <v>147829.46333260299</v>
      </c>
      <c r="U5345">
        <f>IF(P5345=P5344,1+U5344,1)</f>
        <v>5</v>
      </c>
      <c r="V5345" t="str">
        <f t="shared" si="83"/>
        <v/>
      </c>
      <c r="W5345" t="str">
        <f>IF(V5345="","",IF(ABS(V5345-R5345)&gt;W$1,ABS(V5345-R5345),""))</f>
        <v/>
      </c>
      <c r="X5345" t="str">
        <f>Y5345&amp;"-"&amp;Z5345&amp;"-"&amp;AC5345&amp;"-"&amp;AD5345&amp;"-"&amp;AG5345</f>
        <v>16.5-f-A-1-2.5</v>
      </c>
      <c r="Y5345">
        <f>F5345</f>
        <v>16.5</v>
      </c>
      <c r="Z5345" s="2" t="str">
        <f>G5345</f>
        <v>f</v>
      </c>
      <c r="AA5345">
        <f>_xlfn.IFNA(VLOOKUP(X5345,'duo-out'!A$2:Q$5000,5,FALSE),E5345+10*(H5345-1)+1+_xlfn.IFNA(VLOOKUP(D5345,states!A$2:C$10,3,FALSE),1))</f>
        <v>252</v>
      </c>
      <c r="AB5345" t="str">
        <f>IF(V5345="","",V5345)</f>
        <v/>
      </c>
      <c r="AC5345" s="2" t="str">
        <f>_xlfn.IFNA(VLOOKUP(D5345,states!A$2:C$10,2,FALSE),"XX")</f>
        <v>A</v>
      </c>
      <c r="AD5345">
        <f>E5345</f>
        <v>1</v>
      </c>
      <c r="AE5345">
        <f>_xlfn.IFNA(VLOOKUP(D5345,states!A$2:D$10,4,FALSE),0)</f>
        <v>2</v>
      </c>
      <c r="AF5345">
        <v>0.5</v>
      </c>
      <c r="AG5345">
        <f>IF(AE5345=0,AF5345,IF(AE5345=1,IF(F5345=0.5,0.5,IF(H5345=1,0.5,1.5)),IF(F5345=0.5,0.5,IF(H5345=1,2.5,1.5))))</f>
        <v>2.5</v>
      </c>
      <c r="AH5345" s="7">
        <f>IF(AC5345="XX",0,1/C5345^(1/5)*IF(E5345=0,100,1)/(E5345+1)^(1/4))</f>
        <v>1.4359823350804595</v>
      </c>
    </row>
    <row r="5346" spans="1:34">
      <c r="A5346">
        <v>972</v>
      </c>
      <c r="B5346" s="1">
        <v>23230.85</v>
      </c>
      <c r="C5346" s="6">
        <v>0.05</v>
      </c>
      <c r="D5346" t="s">
        <v>3</v>
      </c>
      <c r="E5346">
        <v>1</v>
      </c>
      <c r="F5346">
        <v>16.5</v>
      </c>
      <c r="G5346" t="s">
        <v>2</v>
      </c>
      <c r="H5346">
        <v>1</v>
      </c>
      <c r="I5346" t="s">
        <v>0</v>
      </c>
      <c r="J5346">
        <v>1</v>
      </c>
      <c r="K5346">
        <v>16.5</v>
      </c>
      <c r="L5346" t="s">
        <v>1</v>
      </c>
      <c r="M5346">
        <v>1</v>
      </c>
      <c r="N5346" t="s">
        <v>1028</v>
      </c>
      <c r="O5346">
        <v>1</v>
      </c>
      <c r="P5346" t="str">
        <f>D5346&amp;"-"&amp;F5346&amp;"-"&amp;G5346&amp;"-"&amp;E5346&amp;"-"&amp;H5346</f>
        <v>A2Delta-16.5-f-1-1</v>
      </c>
      <c r="Q5346" t="str">
        <f>I5346&amp;"-"&amp;K5346&amp;"-"&amp;L5346&amp;"-"&amp;J5346&amp;"-"&amp;M5346</f>
        <v>X2Pi-16.5-e-1-1</v>
      </c>
      <c r="R5346">
        <f>B5346+S5346</f>
        <v>29565.944912047999</v>
      </c>
      <c r="S5346">
        <f>_xlfn.IFNA(VLOOKUP(Q5346,'MARVEL-X'!A$2:I$1400,7,FALSE),VLOOKUP(Q5346,MARVEL!A$2:J$1522,10,FALSE))</f>
        <v>6335.094912048</v>
      </c>
      <c r="T5346">
        <f>IF(P5346=P5345,R5346+T5345,R5346)</f>
        <v>177395.40824465099</v>
      </c>
      <c r="U5346">
        <f>IF(P5346=P5345,1+U5345,1)</f>
        <v>6</v>
      </c>
      <c r="V5346" t="str">
        <f t="shared" si="83"/>
        <v/>
      </c>
      <c r="W5346" t="str">
        <f>IF(V5346="","",IF(ABS(V5346-R5346)&gt;W$1,ABS(V5346-R5346),""))</f>
        <v/>
      </c>
      <c r="X5346" t="str">
        <f>Y5346&amp;"-"&amp;Z5346&amp;"-"&amp;AC5346&amp;"-"&amp;AD5346&amp;"-"&amp;AG5346</f>
        <v>16.5-f-A-1-2.5</v>
      </c>
      <c r="Y5346">
        <f>F5346</f>
        <v>16.5</v>
      </c>
      <c r="Z5346" s="2" t="str">
        <f>G5346</f>
        <v>f</v>
      </c>
      <c r="AA5346">
        <f>_xlfn.IFNA(VLOOKUP(X5346,'duo-out'!A$2:Q$5000,5,FALSE),E5346+10*(H5346-1)+1+_xlfn.IFNA(VLOOKUP(D5346,states!A$2:C$10,3,FALSE),1))</f>
        <v>252</v>
      </c>
      <c r="AB5346" t="str">
        <f>IF(V5346="","",V5346)</f>
        <v/>
      </c>
      <c r="AC5346" s="2" t="str">
        <f>_xlfn.IFNA(VLOOKUP(D5346,states!A$2:C$10,2,FALSE),"XX")</f>
        <v>A</v>
      </c>
      <c r="AD5346">
        <f>E5346</f>
        <v>1</v>
      </c>
      <c r="AE5346">
        <f>_xlfn.IFNA(VLOOKUP(D5346,states!A$2:D$10,4,FALSE),0)</f>
        <v>2</v>
      </c>
      <c r="AF5346">
        <v>0.5</v>
      </c>
      <c r="AG5346">
        <f>IF(AE5346=0,AF5346,IF(AE5346=1,IF(F5346=0.5,0.5,IF(H5346=1,0.5,1.5)),IF(F5346=0.5,0.5,IF(H5346=1,2.5,1.5))))</f>
        <v>2.5</v>
      </c>
      <c r="AH5346" s="7">
        <f>IF(AC5346="XX",0,1/C5346^(1/5)*IF(E5346=0,100,1)/(E5346+1)^(1/4))</f>
        <v>1.5309059120638666</v>
      </c>
    </row>
    <row r="5347" spans="1:34">
      <c r="A5347">
        <v>949</v>
      </c>
      <c r="B5347" s="1">
        <v>23653.58</v>
      </c>
      <c r="C5347" s="6">
        <v>0.12479999999999999</v>
      </c>
      <c r="D5347" t="s">
        <v>3</v>
      </c>
      <c r="E5347">
        <v>1</v>
      </c>
      <c r="F5347">
        <v>16.5</v>
      </c>
      <c r="G5347" t="s">
        <v>2</v>
      </c>
      <c r="H5347">
        <v>1</v>
      </c>
      <c r="I5347" t="s">
        <v>0</v>
      </c>
      <c r="J5347">
        <v>1</v>
      </c>
      <c r="K5347">
        <v>15.5</v>
      </c>
      <c r="L5347" t="s">
        <v>2</v>
      </c>
      <c r="M5347">
        <v>1</v>
      </c>
      <c r="N5347" t="s">
        <v>1005</v>
      </c>
      <c r="O5347">
        <v>1</v>
      </c>
      <c r="P5347" t="str">
        <f>D5347&amp;"-"&amp;F5347&amp;"-"&amp;G5347&amp;"-"&amp;E5347&amp;"-"&amp;H5347</f>
        <v>A2Delta-16.5-f-1-1</v>
      </c>
      <c r="Q5347" t="str">
        <f>I5347&amp;"-"&amp;K5347&amp;"-"&amp;L5347&amp;"-"&amp;J5347&amp;"-"&amp;M5347</f>
        <v>X2Pi-15.5-f-1-1</v>
      </c>
      <c r="R5347">
        <f>B5347+S5347</f>
        <v>29566.064202836002</v>
      </c>
      <c r="S5347">
        <f>_xlfn.IFNA(VLOOKUP(Q5347,'MARVEL-X'!A$2:I$1400,7,FALSE),VLOOKUP(Q5347,MARVEL!A$2:J$1522,10,FALSE))</f>
        <v>5912.4842028359999</v>
      </c>
      <c r="T5347">
        <f>IF(P5347=P5346,R5347+T5346,R5347)</f>
        <v>206961.472447487</v>
      </c>
      <c r="U5347">
        <f>IF(P5347=P5346,1+U5346,1)</f>
        <v>7</v>
      </c>
      <c r="V5347">
        <f t="shared" si="83"/>
        <v>29565.924635355284</v>
      </c>
      <c r="W5347">
        <f>IF(V5347="","",IF(ABS(V5347-R5347)&gt;W$1,ABS(V5347-R5347),""))</f>
        <v>0.13956748071723268</v>
      </c>
      <c r="X5347" t="str">
        <f>Y5347&amp;"-"&amp;Z5347&amp;"-"&amp;AC5347&amp;"-"&amp;AD5347&amp;"-"&amp;AG5347</f>
        <v>16.5-f-A-1-2.5</v>
      </c>
      <c r="Y5347">
        <f>F5347</f>
        <v>16.5</v>
      </c>
      <c r="Z5347" s="2" t="str">
        <f>G5347</f>
        <v>f</v>
      </c>
      <c r="AA5347">
        <f>_xlfn.IFNA(VLOOKUP(X5347,'duo-out'!A$2:Q$5000,5,FALSE),E5347+10*(H5347-1)+1+_xlfn.IFNA(VLOOKUP(D5347,states!A$2:C$10,3,FALSE),1))</f>
        <v>252</v>
      </c>
      <c r="AB5347">
        <f>IF(V5347="","",V5347)</f>
        <v>29565.924635355284</v>
      </c>
      <c r="AC5347" s="2" t="str">
        <f>_xlfn.IFNA(VLOOKUP(D5347,states!A$2:C$10,2,FALSE),"XX")</f>
        <v>A</v>
      </c>
      <c r="AD5347">
        <f>E5347</f>
        <v>1</v>
      </c>
      <c r="AE5347">
        <f>_xlfn.IFNA(VLOOKUP(D5347,states!A$2:D$10,4,FALSE),0)</f>
        <v>2</v>
      </c>
      <c r="AF5347">
        <v>0.5</v>
      </c>
      <c r="AG5347">
        <f>IF(AE5347=0,AF5347,IF(AE5347=1,IF(F5347=0.5,0.5,IF(H5347=1,0.5,1.5)),IF(F5347=0.5,0.5,IF(H5347=1,2.5,1.5))))</f>
        <v>2.5</v>
      </c>
      <c r="AH5347" s="7">
        <f>IF(AC5347="XX",0,1/C5347^(1/5)*IF(E5347=0,100,1)/(E5347+1)^(1/4))</f>
        <v>1.2749688787250308</v>
      </c>
    </row>
    <row r="5348" spans="1:34">
      <c r="A5348">
        <v>3615</v>
      </c>
      <c r="B5348" s="1">
        <v>23245.2379</v>
      </c>
      <c r="C5348" s="6">
        <v>5.0000000000000001E-3</v>
      </c>
      <c r="D5348" t="s">
        <v>3</v>
      </c>
      <c r="E5348">
        <v>1</v>
      </c>
      <c r="F5348">
        <v>16.5</v>
      </c>
      <c r="G5348" t="s">
        <v>2</v>
      </c>
      <c r="H5348">
        <v>2</v>
      </c>
      <c r="I5348" t="s">
        <v>0</v>
      </c>
      <c r="J5348">
        <v>1</v>
      </c>
      <c r="K5348">
        <v>16.5</v>
      </c>
      <c r="L5348" t="s">
        <v>1</v>
      </c>
      <c r="M5348">
        <v>2</v>
      </c>
      <c r="N5348" t="s">
        <v>3671</v>
      </c>
      <c r="O5348">
        <v>1</v>
      </c>
      <c r="P5348" t="str">
        <f>D5348&amp;"-"&amp;F5348&amp;"-"&amp;G5348&amp;"-"&amp;E5348&amp;"-"&amp;H5348</f>
        <v>A2Delta-16.5-f-1-2</v>
      </c>
      <c r="Q5348" t="str">
        <f>I5348&amp;"-"&amp;K5348&amp;"-"&amp;L5348&amp;"-"&amp;J5348&amp;"-"&amp;M5348</f>
        <v>X2Pi-16.5-e-1-2</v>
      </c>
      <c r="R5348">
        <f>B5348+S5348</f>
        <v>30007.526529461</v>
      </c>
      <c r="S5348">
        <f>_xlfn.IFNA(VLOOKUP(Q5348,'MARVEL-X'!A$2:I$1400,7,FALSE),VLOOKUP(Q5348,MARVEL!A$2:J$1522,10,FALSE))</f>
        <v>6762.2886294609998</v>
      </c>
      <c r="T5348">
        <f>IF(P5348=P5347,R5348+T5347,R5348)</f>
        <v>30007.526529461</v>
      </c>
      <c r="U5348">
        <f>IF(P5348=P5347,1+U5347,1)</f>
        <v>1</v>
      </c>
      <c r="V5348" t="str">
        <f t="shared" si="83"/>
        <v/>
      </c>
      <c r="W5348" t="str">
        <f>IF(V5348="","",IF(ABS(V5348-R5348)&gt;W$1,ABS(V5348-R5348),""))</f>
        <v/>
      </c>
      <c r="X5348" t="str">
        <f>Y5348&amp;"-"&amp;Z5348&amp;"-"&amp;AC5348&amp;"-"&amp;AD5348&amp;"-"&amp;AG5348</f>
        <v>16.5-f-A-1-1.5</v>
      </c>
      <c r="Y5348">
        <f>F5348</f>
        <v>16.5</v>
      </c>
      <c r="Z5348" s="2" t="str">
        <f>G5348</f>
        <v>f</v>
      </c>
      <c r="AA5348">
        <f>_xlfn.IFNA(VLOOKUP(X5348,'duo-out'!A$2:Q$5000,5,FALSE),E5348+10*(H5348-1)+1+_xlfn.IFNA(VLOOKUP(D5348,states!A$2:C$10,3,FALSE),1))</f>
        <v>262</v>
      </c>
      <c r="AB5348" t="str">
        <f>IF(V5348="","",V5348)</f>
        <v/>
      </c>
      <c r="AC5348" s="2" t="str">
        <f>_xlfn.IFNA(VLOOKUP(D5348,states!A$2:C$10,2,FALSE),"XX")</f>
        <v>A</v>
      </c>
      <c r="AD5348">
        <f>E5348</f>
        <v>1</v>
      </c>
      <c r="AE5348">
        <f>_xlfn.IFNA(VLOOKUP(D5348,states!A$2:D$10,4,FALSE),0)</f>
        <v>2</v>
      </c>
      <c r="AF5348">
        <v>0.5</v>
      </c>
      <c r="AG5348">
        <f>IF(AE5348=0,AF5348,IF(AE5348=1,IF(F5348=0.5,0.5,IF(H5348=1,0.5,1.5)),IF(F5348=0.5,0.5,IF(H5348=1,2.5,1.5))))</f>
        <v>1.5</v>
      </c>
      <c r="AH5348" s="7">
        <f>IF(AC5348="XX",0,1/C5348^(1/5)*IF(E5348=0,100,1)/(E5348+1)^(1/4))</f>
        <v>2.4263223583284943</v>
      </c>
    </row>
    <row r="5349" spans="1:34">
      <c r="A5349">
        <v>3574</v>
      </c>
      <c r="B5349" s="1">
        <v>23672.602900000002</v>
      </c>
      <c r="C5349" s="6">
        <v>5.0000000000000001E-3</v>
      </c>
      <c r="D5349" t="s">
        <v>3</v>
      </c>
      <c r="E5349">
        <v>1</v>
      </c>
      <c r="F5349">
        <v>16.5</v>
      </c>
      <c r="G5349" t="s">
        <v>2</v>
      </c>
      <c r="H5349">
        <v>2</v>
      </c>
      <c r="I5349" t="s">
        <v>0</v>
      </c>
      <c r="J5349">
        <v>1</v>
      </c>
      <c r="K5349">
        <v>15.5</v>
      </c>
      <c r="L5349" t="s">
        <v>2</v>
      </c>
      <c r="M5349">
        <v>2</v>
      </c>
      <c r="N5349" t="s">
        <v>3630</v>
      </c>
      <c r="O5349">
        <v>1</v>
      </c>
      <c r="P5349" t="str">
        <f>D5349&amp;"-"&amp;F5349&amp;"-"&amp;G5349&amp;"-"&amp;E5349&amp;"-"&amp;H5349</f>
        <v>A2Delta-16.5-f-1-2</v>
      </c>
      <c r="Q5349" t="str">
        <f>I5349&amp;"-"&amp;K5349&amp;"-"&amp;L5349&amp;"-"&amp;J5349&amp;"-"&amp;M5349</f>
        <v>X2Pi-15.5-f-1-2</v>
      </c>
      <c r="R5349">
        <f>B5349+S5349</f>
        <v>30007.501511406001</v>
      </c>
      <c r="S5349">
        <f>_xlfn.IFNA(VLOOKUP(Q5349,'MARVEL-X'!A$2:I$1400,7,FALSE),VLOOKUP(Q5349,MARVEL!A$2:J$1522,10,FALSE))</f>
        <v>6334.8986114059999</v>
      </c>
      <c r="T5349">
        <f>IF(P5349=P5348,R5349+T5348,R5349)</f>
        <v>60015.028040867001</v>
      </c>
      <c r="U5349">
        <f>IF(P5349=P5348,1+U5348,1)</f>
        <v>2</v>
      </c>
      <c r="V5349" t="str">
        <f t="shared" si="83"/>
        <v/>
      </c>
      <c r="W5349" t="str">
        <f>IF(V5349="","",IF(ABS(V5349-R5349)&gt;W$1,ABS(V5349-R5349),""))</f>
        <v/>
      </c>
      <c r="X5349" t="str">
        <f>Y5349&amp;"-"&amp;Z5349&amp;"-"&amp;AC5349&amp;"-"&amp;AD5349&amp;"-"&amp;AG5349</f>
        <v>16.5-f-A-1-1.5</v>
      </c>
      <c r="Y5349">
        <f>F5349</f>
        <v>16.5</v>
      </c>
      <c r="Z5349" s="2" t="str">
        <f>G5349</f>
        <v>f</v>
      </c>
      <c r="AA5349">
        <f>_xlfn.IFNA(VLOOKUP(X5349,'duo-out'!A$2:Q$5000,5,FALSE),E5349+10*(H5349-1)+1+_xlfn.IFNA(VLOOKUP(D5349,states!A$2:C$10,3,FALSE),1))</f>
        <v>262</v>
      </c>
      <c r="AB5349" t="str">
        <f>IF(V5349="","",V5349)</f>
        <v/>
      </c>
      <c r="AC5349" s="2" t="str">
        <f>_xlfn.IFNA(VLOOKUP(D5349,states!A$2:C$10,2,FALSE),"XX")</f>
        <v>A</v>
      </c>
      <c r="AD5349">
        <f>E5349</f>
        <v>1</v>
      </c>
      <c r="AE5349">
        <f>_xlfn.IFNA(VLOOKUP(D5349,states!A$2:D$10,4,FALSE),0)</f>
        <v>2</v>
      </c>
      <c r="AF5349">
        <v>0.5</v>
      </c>
      <c r="AG5349">
        <f>IF(AE5349=0,AF5349,IF(AE5349=1,IF(F5349=0.5,0.5,IF(H5349=1,0.5,1.5)),IF(F5349=0.5,0.5,IF(H5349=1,2.5,1.5))))</f>
        <v>1.5</v>
      </c>
      <c r="AH5349" s="7">
        <f>IF(AC5349="XX",0,1/C5349^(1/5)*IF(E5349=0,100,1)/(E5349+1)^(1/4))</f>
        <v>2.4263223583284943</v>
      </c>
    </row>
    <row r="5350" spans="1:34">
      <c r="A5350">
        <v>154</v>
      </c>
      <c r="B5350" s="1">
        <v>23672.763999999999</v>
      </c>
      <c r="C5350" s="6">
        <v>0.19420000000000001</v>
      </c>
      <c r="D5350" t="s">
        <v>3</v>
      </c>
      <c r="E5350">
        <v>1</v>
      </c>
      <c r="F5350">
        <v>16.5</v>
      </c>
      <c r="G5350" t="s">
        <v>2</v>
      </c>
      <c r="H5350">
        <v>2</v>
      </c>
      <c r="I5350" t="s">
        <v>0</v>
      </c>
      <c r="J5350">
        <v>1</v>
      </c>
      <c r="K5350">
        <v>15.5</v>
      </c>
      <c r="L5350" t="s">
        <v>2</v>
      </c>
      <c r="M5350">
        <v>2</v>
      </c>
      <c r="N5350" t="s">
        <v>209</v>
      </c>
      <c r="O5350">
        <v>-1</v>
      </c>
      <c r="P5350" t="str">
        <f>D5350&amp;"-"&amp;F5350&amp;"-"&amp;G5350&amp;"-"&amp;E5350&amp;"-"&amp;H5350</f>
        <v>A2Delta-16.5-f-1-2</v>
      </c>
      <c r="Q5350" t="str">
        <f>I5350&amp;"-"&amp;K5350&amp;"-"&amp;L5350&amp;"-"&amp;J5350&amp;"-"&amp;M5350</f>
        <v>X2Pi-15.5-f-1-2</v>
      </c>
      <c r="R5350">
        <f>B5350+S5350</f>
        <v>30007.662611405998</v>
      </c>
      <c r="S5350">
        <f>_xlfn.IFNA(VLOOKUP(Q5350,'MARVEL-X'!A$2:I$1400,7,FALSE),VLOOKUP(Q5350,MARVEL!A$2:J$1522,10,FALSE))</f>
        <v>6334.8986114059999</v>
      </c>
      <c r="T5350">
        <f>IF(P5350=P5349,R5350+T5349,R5350)</f>
        <v>90022.690652272999</v>
      </c>
      <c r="U5350">
        <f>IF(P5350=P5349,1+U5349,1)</f>
        <v>3</v>
      </c>
      <c r="V5350" t="str">
        <f t="shared" si="83"/>
        <v/>
      </c>
      <c r="W5350" t="str">
        <f>IF(V5350="","",IF(ABS(V5350-R5350)&gt;W$1,ABS(V5350-R5350),""))</f>
        <v/>
      </c>
      <c r="X5350" t="str">
        <f>Y5350&amp;"-"&amp;Z5350&amp;"-"&amp;AC5350&amp;"-"&amp;AD5350&amp;"-"&amp;AG5350</f>
        <v>16.5-f-A-1-1.5</v>
      </c>
      <c r="Y5350">
        <f>F5350</f>
        <v>16.5</v>
      </c>
      <c r="Z5350" s="2" t="str">
        <f>G5350</f>
        <v>f</v>
      </c>
      <c r="AA5350">
        <f>_xlfn.IFNA(VLOOKUP(X5350,'duo-out'!A$2:Q$5000,5,FALSE),E5350+10*(H5350-1)+1+_xlfn.IFNA(VLOOKUP(D5350,states!A$2:C$10,3,FALSE),1))</f>
        <v>262</v>
      </c>
      <c r="AB5350" t="str">
        <f>IF(V5350="","",V5350)</f>
        <v/>
      </c>
      <c r="AC5350" s="2" t="str">
        <f>_xlfn.IFNA(VLOOKUP(D5350,states!A$2:C$10,2,FALSE),"XX")</f>
        <v>A</v>
      </c>
      <c r="AD5350">
        <f>E5350</f>
        <v>1</v>
      </c>
      <c r="AE5350">
        <f>_xlfn.IFNA(VLOOKUP(D5350,states!A$2:D$10,4,FALSE),0)</f>
        <v>2</v>
      </c>
      <c r="AF5350">
        <v>0.5</v>
      </c>
      <c r="AG5350">
        <f>IF(AE5350=0,AF5350,IF(AE5350=1,IF(F5350=0.5,0.5,IF(H5350=1,0.5,1.5)),IF(F5350=0.5,0.5,IF(H5350=1,2.5,1.5))))</f>
        <v>1.5</v>
      </c>
      <c r="AH5350" s="7">
        <f>IF(AC5350="XX",0,1/C5350^(1/5)*IF(E5350=0,100,1)/(E5350+1)^(1/4))</f>
        <v>1.1670585804129778</v>
      </c>
    </row>
    <row r="5351" spans="1:34">
      <c r="A5351">
        <v>1147</v>
      </c>
      <c r="B5351" s="1">
        <v>22775.14</v>
      </c>
      <c r="C5351" s="6">
        <v>0.28120000000000001</v>
      </c>
      <c r="D5351" t="s">
        <v>3</v>
      </c>
      <c r="E5351">
        <v>1</v>
      </c>
      <c r="F5351">
        <v>16.5</v>
      </c>
      <c r="G5351" t="s">
        <v>2</v>
      </c>
      <c r="H5351">
        <v>2</v>
      </c>
      <c r="I5351" t="s">
        <v>0</v>
      </c>
      <c r="J5351">
        <v>1</v>
      </c>
      <c r="K5351">
        <v>17.5</v>
      </c>
      <c r="L5351" t="s">
        <v>2</v>
      </c>
      <c r="M5351">
        <v>2</v>
      </c>
      <c r="N5351" t="s">
        <v>1203</v>
      </c>
      <c r="O5351">
        <v>1</v>
      </c>
      <c r="P5351" t="str">
        <f>D5351&amp;"-"&amp;F5351&amp;"-"&amp;G5351&amp;"-"&amp;E5351&amp;"-"&amp;H5351</f>
        <v>A2Delta-16.5-f-1-2</v>
      </c>
      <c r="Q5351" t="str">
        <f>I5351&amp;"-"&amp;K5351&amp;"-"&amp;L5351&amp;"-"&amp;J5351&amp;"-"&amp;M5351</f>
        <v>X2Pi-17.5-f-1-2</v>
      </c>
      <c r="R5351">
        <f>B5351+S5351</f>
        <v>30007.761611405</v>
      </c>
      <c r="S5351">
        <f>_xlfn.IFNA(VLOOKUP(Q5351,'MARVEL-X'!A$2:I$1400,7,FALSE),VLOOKUP(Q5351,MARVEL!A$2:J$1522,10,FALSE))</f>
        <v>7232.6216114050003</v>
      </c>
      <c r="T5351">
        <f>IF(P5351=P5350,R5351+T5350,R5351)</f>
        <v>120030.452263678</v>
      </c>
      <c r="U5351">
        <f>IF(P5351=P5350,1+U5350,1)</f>
        <v>4</v>
      </c>
      <c r="V5351" t="str">
        <f t="shared" si="83"/>
        <v/>
      </c>
      <c r="W5351" t="str">
        <f>IF(V5351="","",IF(ABS(V5351-R5351)&gt;W$1,ABS(V5351-R5351),""))</f>
        <v/>
      </c>
      <c r="X5351" t="str">
        <f>Y5351&amp;"-"&amp;Z5351&amp;"-"&amp;AC5351&amp;"-"&amp;AD5351&amp;"-"&amp;AG5351</f>
        <v>16.5-f-A-1-1.5</v>
      </c>
      <c r="Y5351">
        <f>F5351</f>
        <v>16.5</v>
      </c>
      <c r="Z5351" s="2" t="str">
        <f>G5351</f>
        <v>f</v>
      </c>
      <c r="AA5351">
        <f>_xlfn.IFNA(VLOOKUP(X5351,'duo-out'!A$2:Q$5000,5,FALSE),E5351+10*(H5351-1)+1+_xlfn.IFNA(VLOOKUP(D5351,states!A$2:C$10,3,FALSE),1))</f>
        <v>262</v>
      </c>
      <c r="AB5351" t="str">
        <f>IF(V5351="","",V5351)</f>
        <v/>
      </c>
      <c r="AC5351" s="2" t="str">
        <f>_xlfn.IFNA(VLOOKUP(D5351,states!A$2:C$10,2,FALSE),"XX")</f>
        <v>A</v>
      </c>
      <c r="AD5351">
        <f>E5351</f>
        <v>1</v>
      </c>
      <c r="AE5351">
        <f>_xlfn.IFNA(VLOOKUP(D5351,states!A$2:D$10,4,FALSE),0)</f>
        <v>2</v>
      </c>
      <c r="AF5351">
        <v>0.5</v>
      </c>
      <c r="AG5351">
        <f>IF(AE5351=0,AF5351,IF(AE5351=1,IF(F5351=0.5,0.5,IF(H5351=1,0.5,1.5)),IF(F5351=0.5,0.5,IF(H5351=1,2.5,1.5))))</f>
        <v>1.5</v>
      </c>
      <c r="AH5351" s="7">
        <f>IF(AC5351="XX",0,1/C5351^(1/5)*IF(E5351=0,100,1)/(E5351+1)^(1/4))</f>
        <v>1.0837757714007985</v>
      </c>
    </row>
    <row r="5352" spans="1:34">
      <c r="A5352">
        <v>1131</v>
      </c>
      <c r="B5352" s="1">
        <v>23245.09</v>
      </c>
      <c r="C5352" s="6">
        <v>0.16200000000000001</v>
      </c>
      <c r="D5352" t="s">
        <v>3</v>
      </c>
      <c r="E5352">
        <v>1</v>
      </c>
      <c r="F5352">
        <v>16.5</v>
      </c>
      <c r="G5352" t="s">
        <v>2</v>
      </c>
      <c r="H5352">
        <v>2</v>
      </c>
      <c r="I5352" t="s">
        <v>0</v>
      </c>
      <c r="J5352">
        <v>1</v>
      </c>
      <c r="K5352">
        <v>16.5</v>
      </c>
      <c r="L5352" t="s">
        <v>1</v>
      </c>
      <c r="M5352">
        <v>2</v>
      </c>
      <c r="N5352" t="s">
        <v>1187</v>
      </c>
      <c r="O5352">
        <v>1</v>
      </c>
      <c r="P5352" t="str">
        <f>D5352&amp;"-"&amp;F5352&amp;"-"&amp;G5352&amp;"-"&amp;E5352&amp;"-"&amp;H5352</f>
        <v>A2Delta-16.5-f-1-2</v>
      </c>
      <c r="Q5352" t="str">
        <f>I5352&amp;"-"&amp;K5352&amp;"-"&amp;L5352&amp;"-"&amp;J5352&amp;"-"&amp;M5352</f>
        <v>X2Pi-16.5-e-1-2</v>
      </c>
      <c r="R5352">
        <f>B5352+S5352</f>
        <v>30007.378629461</v>
      </c>
      <c r="S5352">
        <f>_xlfn.IFNA(VLOOKUP(Q5352,'MARVEL-X'!A$2:I$1400,7,FALSE),VLOOKUP(Q5352,MARVEL!A$2:J$1522,10,FALSE))</f>
        <v>6762.2886294609998</v>
      </c>
      <c r="T5352">
        <f>IF(P5352=P5351,R5352+T5351,R5352)</f>
        <v>150037.83089313901</v>
      </c>
      <c r="U5352">
        <f>IF(P5352=P5351,1+U5351,1)</f>
        <v>5</v>
      </c>
      <c r="V5352" t="str">
        <f t="shared" si="83"/>
        <v/>
      </c>
      <c r="W5352" t="str">
        <f>IF(V5352="","",IF(ABS(V5352-R5352)&gt;W$1,ABS(V5352-R5352),""))</f>
        <v/>
      </c>
      <c r="X5352" t="str">
        <f>Y5352&amp;"-"&amp;Z5352&amp;"-"&amp;AC5352&amp;"-"&amp;AD5352&amp;"-"&amp;AG5352</f>
        <v>16.5-f-A-1-1.5</v>
      </c>
      <c r="Y5352">
        <f>F5352</f>
        <v>16.5</v>
      </c>
      <c r="Z5352" s="2" t="str">
        <f>G5352</f>
        <v>f</v>
      </c>
      <c r="AA5352">
        <f>_xlfn.IFNA(VLOOKUP(X5352,'duo-out'!A$2:Q$5000,5,FALSE),E5352+10*(H5352-1)+1+_xlfn.IFNA(VLOOKUP(D5352,states!A$2:C$10,3,FALSE),1))</f>
        <v>262</v>
      </c>
      <c r="AB5352" t="str">
        <f>IF(V5352="","",V5352)</f>
        <v/>
      </c>
      <c r="AC5352" s="2" t="str">
        <f>_xlfn.IFNA(VLOOKUP(D5352,states!A$2:C$10,2,FALSE),"XX")</f>
        <v>A</v>
      </c>
      <c r="AD5352">
        <f>E5352</f>
        <v>1</v>
      </c>
      <c r="AE5352">
        <f>_xlfn.IFNA(VLOOKUP(D5352,states!A$2:D$10,4,FALSE),0)</f>
        <v>2</v>
      </c>
      <c r="AF5352">
        <v>0.5</v>
      </c>
      <c r="AG5352">
        <f>IF(AE5352=0,AF5352,IF(AE5352=1,IF(F5352=0.5,0.5,IF(H5352=1,0.5,1.5)),IF(F5352=0.5,0.5,IF(H5352=1,2.5,1.5))))</f>
        <v>1.5</v>
      </c>
      <c r="AH5352" s="7">
        <f>IF(AC5352="XX",0,1/C5352^(1/5)*IF(E5352=0,100,1)/(E5352+1)^(1/4))</f>
        <v>1.21015081653983</v>
      </c>
    </row>
    <row r="5353" spans="1:34">
      <c r="A5353">
        <v>1061</v>
      </c>
      <c r="B5353" s="1">
        <v>23672.66</v>
      </c>
      <c r="C5353" s="6">
        <v>6.2880000000000005E-2</v>
      </c>
      <c r="D5353" t="s">
        <v>3</v>
      </c>
      <c r="E5353">
        <v>1</v>
      </c>
      <c r="F5353">
        <v>16.5</v>
      </c>
      <c r="G5353" t="s">
        <v>2</v>
      </c>
      <c r="H5353">
        <v>2</v>
      </c>
      <c r="I5353" t="s">
        <v>0</v>
      </c>
      <c r="J5353">
        <v>1</v>
      </c>
      <c r="K5353">
        <v>15.5</v>
      </c>
      <c r="L5353" t="s">
        <v>2</v>
      </c>
      <c r="M5353">
        <v>2</v>
      </c>
      <c r="N5353" t="s">
        <v>1117</v>
      </c>
      <c r="O5353">
        <v>1</v>
      </c>
      <c r="P5353" t="str">
        <f>D5353&amp;"-"&amp;F5353&amp;"-"&amp;G5353&amp;"-"&amp;E5353&amp;"-"&amp;H5353</f>
        <v>A2Delta-16.5-f-1-2</v>
      </c>
      <c r="Q5353" t="str">
        <f>I5353&amp;"-"&amp;K5353&amp;"-"&amp;L5353&amp;"-"&amp;J5353&amp;"-"&amp;M5353</f>
        <v>X2Pi-15.5-f-1-2</v>
      </c>
      <c r="R5353">
        <f>B5353+S5353</f>
        <v>30007.558611405999</v>
      </c>
      <c r="S5353">
        <f>_xlfn.IFNA(VLOOKUP(Q5353,'MARVEL-X'!A$2:I$1400,7,FALSE),VLOOKUP(Q5353,MARVEL!A$2:J$1522,10,FALSE))</f>
        <v>6334.8986114059999</v>
      </c>
      <c r="T5353">
        <f>IF(P5353=P5352,R5353+T5352,R5353)</f>
        <v>180045.38950454502</v>
      </c>
      <c r="U5353">
        <f>IF(P5353=P5352,1+U5352,1)</f>
        <v>6</v>
      </c>
      <c r="V5353">
        <f t="shared" si="83"/>
        <v>30007.56491742417</v>
      </c>
      <c r="W5353" t="str">
        <f>IF(V5353="","",IF(ABS(V5353-R5353)&gt;W$1,ABS(V5353-R5353),""))</f>
        <v/>
      </c>
      <c r="X5353" t="str">
        <f>Y5353&amp;"-"&amp;Z5353&amp;"-"&amp;AC5353&amp;"-"&amp;AD5353&amp;"-"&amp;AG5353</f>
        <v>16.5-f-A-1-1.5</v>
      </c>
      <c r="Y5353">
        <f>F5353</f>
        <v>16.5</v>
      </c>
      <c r="Z5353" s="2" t="str">
        <f>G5353</f>
        <v>f</v>
      </c>
      <c r="AA5353">
        <f>_xlfn.IFNA(VLOOKUP(X5353,'duo-out'!A$2:Q$5000,5,FALSE),E5353+10*(H5353-1)+1+_xlfn.IFNA(VLOOKUP(D5353,states!A$2:C$10,3,FALSE),1))</f>
        <v>262</v>
      </c>
      <c r="AB5353">
        <f>IF(V5353="","",V5353)</f>
        <v>30007.56491742417</v>
      </c>
      <c r="AC5353" s="2" t="str">
        <f>_xlfn.IFNA(VLOOKUP(D5353,states!A$2:C$10,2,FALSE),"XX")</f>
        <v>A</v>
      </c>
      <c r="AD5353">
        <f>E5353</f>
        <v>1</v>
      </c>
      <c r="AE5353">
        <f>_xlfn.IFNA(VLOOKUP(D5353,states!A$2:D$10,4,FALSE),0)</f>
        <v>2</v>
      </c>
      <c r="AF5353">
        <v>0.5</v>
      </c>
      <c r="AG5353">
        <f>IF(AE5353=0,AF5353,IF(AE5353=1,IF(F5353=0.5,0.5,IF(H5353=1,0.5,1.5)),IF(F5353=0.5,0.5,IF(H5353=1,2.5,1.5))))</f>
        <v>1.5</v>
      </c>
      <c r="AH5353" s="7">
        <f>IF(AC5353="XX",0,1/C5353^(1/5)*IF(E5353=0,100,1)/(E5353+1)^(1/4))</f>
        <v>1.4623118335593626</v>
      </c>
    </row>
    <row r="5354" spans="1:34">
      <c r="A5354">
        <v>5673</v>
      </c>
      <c r="B5354" s="1">
        <v>23109.848000000002</v>
      </c>
      <c r="C5354" s="6">
        <v>0.43790000000000001</v>
      </c>
      <c r="D5354" t="s">
        <v>3</v>
      </c>
      <c r="E5354">
        <v>2</v>
      </c>
      <c r="F5354">
        <v>16.5</v>
      </c>
      <c r="G5354" t="s">
        <v>2</v>
      </c>
      <c r="H5354">
        <v>1</v>
      </c>
      <c r="I5354" t="s">
        <v>0</v>
      </c>
      <c r="J5354">
        <v>2</v>
      </c>
      <c r="K5354">
        <v>16.5</v>
      </c>
      <c r="L5354" t="s">
        <v>1</v>
      </c>
      <c r="M5354">
        <v>1</v>
      </c>
      <c r="N5354" t="s">
        <v>5729</v>
      </c>
      <c r="O5354">
        <v>1</v>
      </c>
      <c r="P5354" t="str">
        <f>D5354&amp;"-"&amp;F5354&amp;"-"&amp;G5354&amp;"-"&amp;E5354&amp;"-"&amp;H5354</f>
        <v>A2Delta-16.5-f-2-1</v>
      </c>
      <c r="Q5354" t="str">
        <f>I5354&amp;"-"&amp;K5354&amp;"-"&amp;L5354&amp;"-"&amp;J5354&amp;"-"&amp;M5354</f>
        <v>X2Pi-16.5-e-2-1</v>
      </c>
      <c r="R5354">
        <f>B5354+S5354</f>
        <v>31910.152760217999</v>
      </c>
      <c r="S5354">
        <f>_xlfn.IFNA(VLOOKUP(Q5354,'MARVEL-X'!A$2:I$1400,7,FALSE),VLOOKUP(Q5354,MARVEL!A$2:J$1522,10,FALSE))</f>
        <v>8800.3047602179995</v>
      </c>
      <c r="T5354">
        <f>IF(P5354=P5353,R5354+T5353,R5354)</f>
        <v>31910.152760217999</v>
      </c>
      <c r="U5354">
        <f>IF(P5354=P5353,1+U5353,1)</f>
        <v>1</v>
      </c>
      <c r="V5354" t="str">
        <f t="shared" si="83"/>
        <v/>
      </c>
      <c r="W5354" t="str">
        <f>IF(V5354="","",IF(ABS(V5354-R5354)&gt;W$1,ABS(V5354-R5354),""))</f>
        <v/>
      </c>
      <c r="X5354" t="str">
        <f>Y5354&amp;"-"&amp;Z5354&amp;"-"&amp;AC5354&amp;"-"&amp;AD5354&amp;"-"&amp;AG5354</f>
        <v>16.5-f-A-2-2.5</v>
      </c>
      <c r="Y5354">
        <f>F5354</f>
        <v>16.5</v>
      </c>
      <c r="Z5354" s="2" t="str">
        <f>G5354</f>
        <v>f</v>
      </c>
      <c r="AA5354">
        <f>_xlfn.IFNA(VLOOKUP(X5354,'duo-out'!A$2:Q$5000,5,FALSE),E5354+10*(H5354-1)+1+_xlfn.IFNA(VLOOKUP(D5354,states!A$2:C$10,3,FALSE),1))</f>
        <v>253</v>
      </c>
      <c r="AB5354" t="str">
        <f>IF(V5354="","",V5354)</f>
        <v/>
      </c>
      <c r="AC5354" s="2" t="str">
        <f>_xlfn.IFNA(VLOOKUP(D5354,states!A$2:C$10,2,FALSE),"XX")</f>
        <v>A</v>
      </c>
      <c r="AD5354">
        <f>E5354</f>
        <v>2</v>
      </c>
      <c r="AE5354">
        <f>_xlfn.IFNA(VLOOKUP(D5354,states!A$2:D$10,4,FALSE),0)</f>
        <v>2</v>
      </c>
      <c r="AF5354">
        <v>0.5</v>
      </c>
      <c r="AG5354">
        <f>IF(AE5354=0,AF5354,IF(AE5354=1,IF(F5354=0.5,0.5,IF(H5354=1,0.5,1.5)),IF(F5354=0.5,0.5,IF(H5354=1,2.5,1.5))))</f>
        <v>2.5</v>
      </c>
      <c r="AH5354" s="7">
        <f>IF(AC5354="XX",0,1/C5354^(1/5)*IF(E5354=0,100,1)/(E5354+1)^(1/4))</f>
        <v>0.89628204683078072</v>
      </c>
    </row>
    <row r="5355" spans="1:34">
      <c r="A5355">
        <v>1309</v>
      </c>
      <c r="B5355" s="1">
        <v>22698.720000000001</v>
      </c>
      <c r="C5355" s="6">
        <v>0.05</v>
      </c>
      <c r="D5355" t="s">
        <v>3</v>
      </c>
      <c r="E5355">
        <v>2</v>
      </c>
      <c r="F5355">
        <v>16.5</v>
      </c>
      <c r="G5355" t="s">
        <v>2</v>
      </c>
      <c r="H5355">
        <v>1</v>
      </c>
      <c r="I5355" t="s">
        <v>0</v>
      </c>
      <c r="J5355">
        <v>2</v>
      </c>
      <c r="K5355">
        <v>17.5</v>
      </c>
      <c r="L5355" t="s">
        <v>2</v>
      </c>
      <c r="M5355">
        <v>1</v>
      </c>
      <c r="N5355" t="s">
        <v>1365</v>
      </c>
      <c r="O5355">
        <v>1</v>
      </c>
      <c r="P5355" t="str">
        <f>D5355&amp;"-"&amp;F5355&amp;"-"&amp;G5355&amp;"-"&amp;E5355&amp;"-"&amp;H5355</f>
        <v>A2Delta-16.5-f-2-1</v>
      </c>
      <c r="Q5355" t="str">
        <f>I5355&amp;"-"&amp;K5355&amp;"-"&amp;L5355&amp;"-"&amp;J5355&amp;"-"&amp;M5355</f>
        <v>X2Pi-17.5-f-2-1</v>
      </c>
      <c r="R5355">
        <f>B5355+S5355</f>
        <v>31909.710833520003</v>
      </c>
      <c r="S5355">
        <f>_xlfn.IFNA(VLOOKUP(Q5355,'MARVEL-X'!A$2:I$1400,7,FALSE),VLOOKUP(Q5355,MARVEL!A$2:J$1522,10,FALSE))</f>
        <v>9210.9908335199998</v>
      </c>
      <c r="T5355">
        <f>IF(P5355=P5354,R5355+T5354,R5355)</f>
        <v>63819.863593738002</v>
      </c>
      <c r="U5355">
        <f>IF(P5355=P5354,1+U5354,1)</f>
        <v>2</v>
      </c>
      <c r="V5355" t="str">
        <f t="shared" si="83"/>
        <v/>
      </c>
      <c r="W5355" t="str">
        <f>IF(V5355="","",IF(ABS(V5355-R5355)&gt;W$1,ABS(V5355-R5355),""))</f>
        <v/>
      </c>
      <c r="X5355" t="str">
        <f>Y5355&amp;"-"&amp;Z5355&amp;"-"&amp;AC5355&amp;"-"&amp;AD5355&amp;"-"&amp;AG5355</f>
        <v>16.5-f-A-2-2.5</v>
      </c>
      <c r="Y5355">
        <f>F5355</f>
        <v>16.5</v>
      </c>
      <c r="Z5355" s="2" t="str">
        <f>G5355</f>
        <v>f</v>
      </c>
      <c r="AA5355">
        <f>_xlfn.IFNA(VLOOKUP(X5355,'duo-out'!A$2:Q$5000,5,FALSE),E5355+10*(H5355-1)+1+_xlfn.IFNA(VLOOKUP(D5355,states!A$2:C$10,3,FALSE),1))</f>
        <v>253</v>
      </c>
      <c r="AB5355" t="str">
        <f>IF(V5355="","",V5355)</f>
        <v/>
      </c>
      <c r="AC5355" s="2" t="str">
        <f>_xlfn.IFNA(VLOOKUP(D5355,states!A$2:C$10,2,FALSE),"XX")</f>
        <v>A</v>
      </c>
      <c r="AD5355">
        <f>E5355</f>
        <v>2</v>
      </c>
      <c r="AE5355">
        <f>_xlfn.IFNA(VLOOKUP(D5355,states!A$2:D$10,4,FALSE),0)</f>
        <v>2</v>
      </c>
      <c r="AF5355">
        <v>0.5</v>
      </c>
      <c r="AG5355">
        <f>IF(AE5355=0,AF5355,IF(AE5355=1,IF(F5355=0.5,0.5,IF(H5355=1,0.5,1.5)),IF(F5355=0.5,0.5,IF(H5355=1,2.5,1.5))))</f>
        <v>2.5</v>
      </c>
      <c r="AH5355" s="7">
        <f>IF(AC5355="XX",0,1/C5355^(1/5)*IF(E5355=0,100,1)/(E5355+1)^(1/4))</f>
        <v>1.3833296494790666</v>
      </c>
    </row>
    <row r="5356" spans="1:34">
      <c r="A5356">
        <v>1242</v>
      </c>
      <c r="B5356" s="1">
        <v>23109.38</v>
      </c>
      <c r="C5356" s="6">
        <v>7.6880000000000004E-2</v>
      </c>
      <c r="D5356" t="s">
        <v>3</v>
      </c>
      <c r="E5356">
        <v>2</v>
      </c>
      <c r="F5356">
        <v>16.5</v>
      </c>
      <c r="G5356" t="s">
        <v>2</v>
      </c>
      <c r="H5356">
        <v>1</v>
      </c>
      <c r="I5356" t="s">
        <v>0</v>
      </c>
      <c r="J5356">
        <v>2</v>
      </c>
      <c r="K5356">
        <v>16.5</v>
      </c>
      <c r="L5356" t="s">
        <v>1</v>
      </c>
      <c r="M5356">
        <v>1</v>
      </c>
      <c r="N5356" t="s">
        <v>1298</v>
      </c>
      <c r="O5356">
        <v>1</v>
      </c>
      <c r="P5356" t="str">
        <f>D5356&amp;"-"&amp;F5356&amp;"-"&amp;G5356&amp;"-"&amp;E5356&amp;"-"&amp;H5356</f>
        <v>A2Delta-16.5-f-2-1</v>
      </c>
      <c r="Q5356" t="str">
        <f>I5356&amp;"-"&amp;K5356&amp;"-"&amp;L5356&amp;"-"&amp;J5356&amp;"-"&amp;M5356</f>
        <v>X2Pi-16.5-e-2-1</v>
      </c>
      <c r="R5356">
        <f>B5356+S5356</f>
        <v>31909.684760217999</v>
      </c>
      <c r="S5356">
        <f>_xlfn.IFNA(VLOOKUP(Q5356,'MARVEL-X'!A$2:I$1400,7,FALSE),VLOOKUP(Q5356,MARVEL!A$2:J$1522,10,FALSE))</f>
        <v>8800.3047602179995</v>
      </c>
      <c r="T5356">
        <f>IF(P5356=P5355,R5356+T5355,R5356)</f>
        <v>95729.548353955994</v>
      </c>
      <c r="U5356">
        <f>IF(P5356=P5355,1+U5355,1)</f>
        <v>3</v>
      </c>
      <c r="V5356" t="str">
        <f t="shared" si="83"/>
        <v/>
      </c>
      <c r="W5356" t="str">
        <f>IF(V5356="","",IF(ABS(V5356-R5356)&gt;W$1,ABS(V5356-R5356),""))</f>
        <v/>
      </c>
      <c r="X5356" t="str">
        <f>Y5356&amp;"-"&amp;Z5356&amp;"-"&amp;AC5356&amp;"-"&amp;AD5356&amp;"-"&amp;AG5356</f>
        <v>16.5-f-A-2-2.5</v>
      </c>
      <c r="Y5356">
        <f>F5356</f>
        <v>16.5</v>
      </c>
      <c r="Z5356" s="2" t="str">
        <f>G5356</f>
        <v>f</v>
      </c>
      <c r="AA5356">
        <f>_xlfn.IFNA(VLOOKUP(X5356,'duo-out'!A$2:Q$5000,5,FALSE),E5356+10*(H5356-1)+1+_xlfn.IFNA(VLOOKUP(D5356,states!A$2:C$10,3,FALSE),1))</f>
        <v>253</v>
      </c>
      <c r="AB5356" t="str">
        <f>IF(V5356="","",V5356)</f>
        <v/>
      </c>
      <c r="AC5356" s="2" t="str">
        <f>_xlfn.IFNA(VLOOKUP(D5356,states!A$2:C$10,2,FALSE),"XX")</f>
        <v>A</v>
      </c>
      <c r="AD5356">
        <f>E5356</f>
        <v>2</v>
      </c>
      <c r="AE5356">
        <f>_xlfn.IFNA(VLOOKUP(D5356,states!A$2:D$10,4,FALSE),0)</f>
        <v>2</v>
      </c>
      <c r="AF5356">
        <v>0.5</v>
      </c>
      <c r="AG5356">
        <f>IF(AE5356=0,AF5356,IF(AE5356=1,IF(F5356=0.5,0.5,IF(H5356=1,0.5,1.5)),IF(F5356=0.5,0.5,IF(H5356=1,2.5,1.5))))</f>
        <v>2.5</v>
      </c>
      <c r="AH5356" s="7">
        <f>IF(AC5356="XX",0,1/C5356^(1/5)*IF(E5356=0,100,1)/(E5356+1)^(1/4))</f>
        <v>1.2692787562654237</v>
      </c>
    </row>
    <row r="5357" spans="1:34">
      <c r="A5357">
        <v>1222</v>
      </c>
      <c r="B5357" s="1">
        <v>23515.35</v>
      </c>
      <c r="C5357" s="6">
        <v>0.18149999999999999</v>
      </c>
      <c r="D5357" t="s">
        <v>3</v>
      </c>
      <c r="E5357">
        <v>2</v>
      </c>
      <c r="F5357">
        <v>16.5</v>
      </c>
      <c r="G5357" t="s">
        <v>2</v>
      </c>
      <c r="H5357">
        <v>1</v>
      </c>
      <c r="I5357" t="s">
        <v>0</v>
      </c>
      <c r="J5357">
        <v>2</v>
      </c>
      <c r="K5357">
        <v>15.5</v>
      </c>
      <c r="L5357" t="s">
        <v>2</v>
      </c>
      <c r="M5357">
        <v>1</v>
      </c>
      <c r="N5357" t="s">
        <v>1278</v>
      </c>
      <c r="O5357">
        <v>1</v>
      </c>
      <c r="P5357" t="str">
        <f>D5357&amp;"-"&amp;F5357&amp;"-"&amp;G5357&amp;"-"&amp;E5357&amp;"-"&amp;H5357</f>
        <v>A2Delta-16.5-f-2-1</v>
      </c>
      <c r="Q5357" t="str">
        <f>I5357&amp;"-"&amp;K5357&amp;"-"&amp;L5357&amp;"-"&amp;J5357&amp;"-"&amp;M5357</f>
        <v>X2Pi-15.5-f-2-1</v>
      </c>
      <c r="R5357">
        <f>B5357+S5357</f>
        <v>31909.886833525998</v>
      </c>
      <c r="S5357">
        <f>_xlfn.IFNA(VLOOKUP(Q5357,'MARVEL-X'!A$2:I$1400,7,FALSE),VLOOKUP(Q5357,MARVEL!A$2:J$1522,10,FALSE))</f>
        <v>8394.5368335259991</v>
      </c>
      <c r="T5357">
        <f>IF(P5357=P5356,R5357+T5356,R5357)</f>
        <v>127639.43518748198</v>
      </c>
      <c r="U5357">
        <f>IF(P5357=P5356,1+U5356,1)</f>
        <v>4</v>
      </c>
      <c r="V5357" t="str">
        <f t="shared" si="83"/>
        <v/>
      </c>
      <c r="W5357" t="str">
        <f>IF(V5357="","",IF(ABS(V5357-R5357)&gt;W$1,ABS(V5357-R5357),""))</f>
        <v/>
      </c>
      <c r="X5357" t="str">
        <f>Y5357&amp;"-"&amp;Z5357&amp;"-"&amp;AC5357&amp;"-"&amp;AD5357&amp;"-"&amp;AG5357</f>
        <v>16.5-f-A-2-2.5</v>
      </c>
      <c r="Y5357">
        <f>F5357</f>
        <v>16.5</v>
      </c>
      <c r="Z5357" s="2" t="str">
        <f>G5357</f>
        <v>f</v>
      </c>
      <c r="AA5357">
        <f>_xlfn.IFNA(VLOOKUP(X5357,'duo-out'!A$2:Q$5000,5,FALSE),E5357+10*(H5357-1)+1+_xlfn.IFNA(VLOOKUP(D5357,states!A$2:C$10,3,FALSE),1))</f>
        <v>253</v>
      </c>
      <c r="AB5357" t="str">
        <f>IF(V5357="","",V5357)</f>
        <v/>
      </c>
      <c r="AC5357" s="2" t="str">
        <f>_xlfn.IFNA(VLOOKUP(D5357,states!A$2:C$10,2,FALSE),"XX")</f>
        <v>A</v>
      </c>
      <c r="AD5357">
        <f>E5357</f>
        <v>2</v>
      </c>
      <c r="AE5357">
        <f>_xlfn.IFNA(VLOOKUP(D5357,states!A$2:D$10,4,FALSE),0)</f>
        <v>2</v>
      </c>
      <c r="AF5357">
        <v>0.5</v>
      </c>
      <c r="AG5357">
        <f>IF(AE5357=0,AF5357,IF(AE5357=1,IF(F5357=0.5,0.5,IF(H5357=1,0.5,1.5)),IF(F5357=0.5,0.5,IF(H5357=1,2.5,1.5))))</f>
        <v>2.5</v>
      </c>
      <c r="AH5357" s="7">
        <f>IF(AC5357="XX",0,1/C5357^(1/5)*IF(E5357=0,100,1)/(E5357+1)^(1/4))</f>
        <v>1.0689179262346684</v>
      </c>
    </row>
    <row r="5358" spans="1:34">
      <c r="A5358">
        <v>5938</v>
      </c>
      <c r="B5358" s="1">
        <v>22699.07</v>
      </c>
      <c r="C5358" s="6">
        <v>0.5</v>
      </c>
      <c r="D5358" t="s">
        <v>3</v>
      </c>
      <c r="E5358">
        <v>2</v>
      </c>
      <c r="F5358">
        <v>16.5</v>
      </c>
      <c r="G5358" t="s">
        <v>2</v>
      </c>
      <c r="H5358">
        <v>1</v>
      </c>
      <c r="I5358" t="s">
        <v>0</v>
      </c>
      <c r="J5358">
        <v>2</v>
      </c>
      <c r="K5358">
        <v>17.5</v>
      </c>
      <c r="L5358" t="s">
        <v>2</v>
      </c>
      <c r="M5358">
        <v>1</v>
      </c>
      <c r="N5358" t="s">
        <v>5994</v>
      </c>
      <c r="O5358">
        <v>1</v>
      </c>
      <c r="P5358" t="str">
        <f>D5358&amp;"-"&amp;F5358&amp;"-"&amp;G5358&amp;"-"&amp;E5358&amp;"-"&amp;H5358</f>
        <v>A2Delta-16.5-f-2-1</v>
      </c>
      <c r="Q5358" t="str">
        <f>I5358&amp;"-"&amp;K5358&amp;"-"&amp;L5358&amp;"-"&amp;J5358&amp;"-"&amp;M5358</f>
        <v>X2Pi-17.5-f-2-1</v>
      </c>
      <c r="R5358">
        <f>B5358+S5358</f>
        <v>31910.060833520001</v>
      </c>
      <c r="S5358">
        <f>_xlfn.IFNA(VLOOKUP(Q5358,'MARVEL-X'!A$2:I$1400,7,FALSE),VLOOKUP(Q5358,MARVEL!A$2:J$1522,10,FALSE))</f>
        <v>9210.9908335199998</v>
      </c>
      <c r="T5358">
        <f>IF(P5358=P5357,R5358+T5357,R5358)</f>
        <v>159549.49602100198</v>
      </c>
      <c r="U5358">
        <f>IF(P5358=P5357,1+U5357,1)</f>
        <v>5</v>
      </c>
      <c r="V5358" t="str">
        <f t="shared" si="83"/>
        <v/>
      </c>
      <c r="W5358" t="str">
        <f>IF(V5358="","",IF(ABS(V5358-R5358)&gt;W$1,ABS(V5358-R5358),""))</f>
        <v/>
      </c>
      <c r="X5358" t="str">
        <f>Y5358&amp;"-"&amp;Z5358&amp;"-"&amp;AC5358&amp;"-"&amp;AD5358&amp;"-"&amp;AG5358</f>
        <v>16.5-f-A-2-2.5</v>
      </c>
      <c r="Y5358">
        <f>F5358</f>
        <v>16.5</v>
      </c>
      <c r="Z5358" s="2" t="str">
        <f>G5358</f>
        <v>f</v>
      </c>
      <c r="AA5358">
        <f>_xlfn.IFNA(VLOOKUP(X5358,'duo-out'!A$2:Q$5000,5,FALSE),E5358+10*(H5358-1)+1+_xlfn.IFNA(VLOOKUP(D5358,states!A$2:C$10,3,FALSE),1))</f>
        <v>253</v>
      </c>
      <c r="AB5358" t="str">
        <f>IF(V5358="","",V5358)</f>
        <v/>
      </c>
      <c r="AC5358" s="2" t="str">
        <f>_xlfn.IFNA(VLOOKUP(D5358,states!A$2:C$10,2,FALSE),"XX")</f>
        <v>A</v>
      </c>
      <c r="AD5358">
        <f>E5358</f>
        <v>2</v>
      </c>
      <c r="AE5358">
        <f>_xlfn.IFNA(VLOOKUP(D5358,states!A$2:D$10,4,FALSE),0)</f>
        <v>2</v>
      </c>
      <c r="AF5358">
        <v>0.5</v>
      </c>
      <c r="AG5358">
        <f>IF(AE5358=0,AF5358,IF(AE5358=1,IF(F5358=0.5,0.5,IF(H5358=1,0.5,1.5)),IF(F5358=0.5,0.5,IF(H5358=1,2.5,1.5))))</f>
        <v>2.5</v>
      </c>
      <c r="AH5358" s="7">
        <f>IF(AC5358="XX",0,1/C5358^(1/5)*IF(E5358=0,100,1)/(E5358+1)^(1/4))</f>
        <v>0.87282200217602857</v>
      </c>
    </row>
    <row r="5359" spans="1:34">
      <c r="A5359">
        <v>5917</v>
      </c>
      <c r="B5359" s="1">
        <v>23109.49</v>
      </c>
      <c r="C5359" s="6">
        <v>0.5</v>
      </c>
      <c r="D5359" t="s">
        <v>3</v>
      </c>
      <c r="E5359">
        <v>2</v>
      </c>
      <c r="F5359">
        <v>16.5</v>
      </c>
      <c r="G5359" t="s">
        <v>2</v>
      </c>
      <c r="H5359">
        <v>1</v>
      </c>
      <c r="I5359" t="s">
        <v>0</v>
      </c>
      <c r="J5359">
        <v>2</v>
      </c>
      <c r="K5359">
        <v>16.5</v>
      </c>
      <c r="L5359" t="s">
        <v>1</v>
      </c>
      <c r="M5359">
        <v>1</v>
      </c>
      <c r="N5359" t="s">
        <v>5973</v>
      </c>
      <c r="O5359">
        <v>1</v>
      </c>
      <c r="P5359" t="str">
        <f>D5359&amp;"-"&amp;F5359&amp;"-"&amp;G5359&amp;"-"&amp;E5359&amp;"-"&amp;H5359</f>
        <v>A2Delta-16.5-f-2-1</v>
      </c>
      <c r="Q5359" t="str">
        <f>I5359&amp;"-"&amp;K5359&amp;"-"&amp;L5359&amp;"-"&amp;J5359&amp;"-"&amp;M5359</f>
        <v>X2Pi-16.5-e-2-1</v>
      </c>
      <c r="R5359">
        <f>B5359+S5359</f>
        <v>31909.794760217999</v>
      </c>
      <c r="S5359">
        <f>_xlfn.IFNA(VLOOKUP(Q5359,'MARVEL-X'!A$2:I$1400,7,FALSE),VLOOKUP(Q5359,MARVEL!A$2:J$1522,10,FALSE))</f>
        <v>8800.3047602179995</v>
      </c>
      <c r="T5359">
        <f>IF(P5359=P5358,R5359+T5358,R5359)</f>
        <v>191459.29078121998</v>
      </c>
      <c r="U5359">
        <f>IF(P5359=P5358,1+U5358,1)</f>
        <v>6</v>
      </c>
      <c r="V5359" t="str">
        <f t="shared" si="83"/>
        <v/>
      </c>
      <c r="W5359" t="str">
        <f>IF(V5359="","",IF(ABS(V5359-R5359)&gt;W$1,ABS(V5359-R5359),""))</f>
        <v/>
      </c>
      <c r="X5359" t="str">
        <f>Y5359&amp;"-"&amp;Z5359&amp;"-"&amp;AC5359&amp;"-"&amp;AD5359&amp;"-"&amp;AG5359</f>
        <v>16.5-f-A-2-2.5</v>
      </c>
      <c r="Y5359">
        <f>F5359</f>
        <v>16.5</v>
      </c>
      <c r="Z5359" s="2" t="str">
        <f>G5359</f>
        <v>f</v>
      </c>
      <c r="AA5359">
        <f>_xlfn.IFNA(VLOOKUP(X5359,'duo-out'!A$2:Q$5000,5,FALSE),E5359+10*(H5359-1)+1+_xlfn.IFNA(VLOOKUP(D5359,states!A$2:C$10,3,FALSE),1))</f>
        <v>253</v>
      </c>
      <c r="AB5359" t="str">
        <f>IF(V5359="","",V5359)</f>
        <v/>
      </c>
      <c r="AC5359" s="2" t="str">
        <f>_xlfn.IFNA(VLOOKUP(D5359,states!A$2:C$10,2,FALSE),"XX")</f>
        <v>A</v>
      </c>
      <c r="AD5359">
        <f>E5359</f>
        <v>2</v>
      </c>
      <c r="AE5359">
        <f>_xlfn.IFNA(VLOOKUP(D5359,states!A$2:D$10,4,FALSE),0)</f>
        <v>2</v>
      </c>
      <c r="AF5359">
        <v>0.5</v>
      </c>
      <c r="AG5359">
        <f>IF(AE5359=0,AF5359,IF(AE5359=1,IF(F5359=0.5,0.5,IF(H5359=1,0.5,1.5)),IF(F5359=0.5,0.5,IF(H5359=1,2.5,1.5))))</f>
        <v>2.5</v>
      </c>
      <c r="AH5359" s="7">
        <f>IF(AC5359="XX",0,1/C5359^(1/5)*IF(E5359=0,100,1)/(E5359+1)^(1/4))</f>
        <v>0.87282200217602857</v>
      </c>
    </row>
    <row r="5360" spans="1:34">
      <c r="A5360">
        <v>5887</v>
      </c>
      <c r="B5360" s="1">
        <v>23515.43</v>
      </c>
      <c r="C5360" s="6">
        <v>0.5</v>
      </c>
      <c r="D5360" t="s">
        <v>3</v>
      </c>
      <c r="E5360">
        <v>2</v>
      </c>
      <c r="F5360">
        <v>16.5</v>
      </c>
      <c r="G5360" t="s">
        <v>2</v>
      </c>
      <c r="H5360">
        <v>1</v>
      </c>
      <c r="I5360" t="s">
        <v>0</v>
      </c>
      <c r="J5360">
        <v>2</v>
      </c>
      <c r="K5360">
        <v>15.5</v>
      </c>
      <c r="L5360" t="s">
        <v>2</v>
      </c>
      <c r="M5360">
        <v>1</v>
      </c>
      <c r="N5360" t="s">
        <v>5943</v>
      </c>
      <c r="O5360">
        <v>1</v>
      </c>
      <c r="P5360" t="str">
        <f>D5360&amp;"-"&amp;F5360&amp;"-"&amp;G5360&amp;"-"&amp;E5360&amp;"-"&amp;H5360</f>
        <v>A2Delta-16.5-f-2-1</v>
      </c>
      <c r="Q5360" t="str">
        <f>I5360&amp;"-"&amp;K5360&amp;"-"&amp;L5360&amp;"-"&amp;J5360&amp;"-"&amp;M5360</f>
        <v>X2Pi-15.5-f-2-1</v>
      </c>
      <c r="R5360">
        <f>B5360+S5360</f>
        <v>31909.966833525999</v>
      </c>
      <c r="S5360">
        <f>_xlfn.IFNA(VLOOKUP(Q5360,'MARVEL-X'!A$2:I$1400,7,FALSE),VLOOKUP(Q5360,MARVEL!A$2:J$1522,10,FALSE))</f>
        <v>8394.5368335259991</v>
      </c>
      <c r="T5360">
        <f>IF(P5360=P5359,R5360+T5359,R5360)</f>
        <v>223369.25761474599</v>
      </c>
      <c r="U5360">
        <f>IF(P5360=P5359,1+U5359,1)</f>
        <v>7</v>
      </c>
      <c r="V5360">
        <f t="shared" si="83"/>
        <v>31909.893944963715</v>
      </c>
      <c r="W5360">
        <f>IF(V5360="","",IF(ABS(V5360-R5360)&gt;W$1,ABS(V5360-R5360),""))</f>
        <v>7.288856228478835E-2</v>
      </c>
      <c r="X5360" t="str">
        <f>Y5360&amp;"-"&amp;Z5360&amp;"-"&amp;AC5360&amp;"-"&amp;AD5360&amp;"-"&amp;AG5360</f>
        <v>16.5-f-A-2-2.5</v>
      </c>
      <c r="Y5360">
        <f>F5360</f>
        <v>16.5</v>
      </c>
      <c r="Z5360" s="2" t="str">
        <f>G5360</f>
        <v>f</v>
      </c>
      <c r="AA5360">
        <f>_xlfn.IFNA(VLOOKUP(X5360,'duo-out'!A$2:Q$5000,5,FALSE),E5360+10*(H5360-1)+1+_xlfn.IFNA(VLOOKUP(D5360,states!A$2:C$10,3,FALSE),1))</f>
        <v>253</v>
      </c>
      <c r="AB5360">
        <f>IF(V5360="","",V5360)</f>
        <v>31909.893944963715</v>
      </c>
      <c r="AC5360" s="2" t="str">
        <f>_xlfn.IFNA(VLOOKUP(D5360,states!A$2:C$10,2,FALSE),"XX")</f>
        <v>A</v>
      </c>
      <c r="AD5360">
        <f>E5360</f>
        <v>2</v>
      </c>
      <c r="AE5360">
        <f>_xlfn.IFNA(VLOOKUP(D5360,states!A$2:D$10,4,FALSE),0)</f>
        <v>2</v>
      </c>
      <c r="AF5360">
        <v>0.5</v>
      </c>
      <c r="AG5360">
        <f>IF(AE5360=0,AF5360,IF(AE5360=1,IF(F5360=0.5,0.5,IF(H5360=1,0.5,1.5)),IF(F5360=0.5,0.5,IF(H5360=1,2.5,1.5))))</f>
        <v>2.5</v>
      </c>
      <c r="AH5360" s="7">
        <f>IF(AC5360="XX",0,1/C5360^(1/5)*IF(E5360=0,100,1)/(E5360+1)^(1/4))</f>
        <v>0.87282200217602857</v>
      </c>
    </row>
    <row r="5361" spans="1:34">
      <c r="A5361">
        <v>1330</v>
      </c>
      <c r="B5361" s="1">
        <v>23524.5</v>
      </c>
      <c r="C5361" s="6">
        <v>0.11990000000000001</v>
      </c>
      <c r="D5361" t="s">
        <v>3</v>
      </c>
      <c r="E5361">
        <v>2</v>
      </c>
      <c r="F5361">
        <v>16.5</v>
      </c>
      <c r="G5361" t="s">
        <v>2</v>
      </c>
      <c r="H5361">
        <v>2</v>
      </c>
      <c r="I5361" t="s">
        <v>0</v>
      </c>
      <c r="J5361">
        <v>2</v>
      </c>
      <c r="K5361">
        <v>15.5</v>
      </c>
      <c r="L5361" t="s">
        <v>2</v>
      </c>
      <c r="M5361">
        <v>2</v>
      </c>
      <c r="N5361" t="s">
        <v>1386</v>
      </c>
      <c r="O5361">
        <v>1</v>
      </c>
      <c r="P5361" t="str">
        <f>D5361&amp;"-"&amp;F5361&amp;"-"&amp;G5361&amp;"-"&amp;E5361&amp;"-"&amp;H5361</f>
        <v>A2Delta-16.5-f-2-2</v>
      </c>
      <c r="Q5361" t="str">
        <f>I5361&amp;"-"&amp;K5361&amp;"-"&amp;L5361&amp;"-"&amp;J5361&amp;"-"&amp;M5361</f>
        <v>X2Pi-15.5-f-2-2</v>
      </c>
      <c r="R5361">
        <f>B5361+S5361</f>
        <v>32324.644435784998</v>
      </c>
      <c r="S5361">
        <f>_xlfn.IFNA(VLOOKUP(Q5361,'MARVEL-X'!A$2:I$1400,7,FALSE),VLOOKUP(Q5361,MARVEL!A$2:J$1522,10,FALSE))</f>
        <v>8800.1444357849996</v>
      </c>
      <c r="T5361">
        <f>IF(P5361=P5360,R5361+T5360,R5361)</f>
        <v>32324.644435784998</v>
      </c>
      <c r="U5361">
        <f>IF(P5361=P5360,1+U5360,1)</f>
        <v>1</v>
      </c>
      <c r="V5361" t="str">
        <f t="shared" si="83"/>
        <v/>
      </c>
      <c r="W5361" t="str">
        <f>IF(V5361="","",IF(ABS(V5361-R5361)&gt;W$1,ABS(V5361-R5361),""))</f>
        <v/>
      </c>
      <c r="X5361" t="str">
        <f>Y5361&amp;"-"&amp;Z5361&amp;"-"&amp;AC5361&amp;"-"&amp;AD5361&amp;"-"&amp;AG5361</f>
        <v>16.5-f-A-2-1.5</v>
      </c>
      <c r="Y5361">
        <f>F5361</f>
        <v>16.5</v>
      </c>
      <c r="Z5361" s="2" t="str">
        <f>G5361</f>
        <v>f</v>
      </c>
      <c r="AA5361">
        <f>_xlfn.IFNA(VLOOKUP(X5361,'duo-out'!A$2:Q$5000,5,FALSE),E5361+10*(H5361-1)+1+_xlfn.IFNA(VLOOKUP(D5361,states!A$2:C$10,3,FALSE),1))</f>
        <v>263</v>
      </c>
      <c r="AB5361" t="str">
        <f>IF(V5361="","",V5361)</f>
        <v/>
      </c>
      <c r="AC5361" s="2" t="str">
        <f>_xlfn.IFNA(VLOOKUP(D5361,states!A$2:C$10,2,FALSE),"XX")</f>
        <v>A</v>
      </c>
      <c r="AD5361">
        <f>E5361</f>
        <v>2</v>
      </c>
      <c r="AE5361">
        <f>_xlfn.IFNA(VLOOKUP(D5361,states!A$2:D$10,4,FALSE),0)</f>
        <v>2</v>
      </c>
      <c r="AF5361">
        <v>0.5</v>
      </c>
      <c r="AG5361">
        <f>IF(AE5361=0,AF5361,IF(AE5361=1,IF(F5361=0.5,0.5,IF(H5361=1,0.5,1.5)),IF(F5361=0.5,0.5,IF(H5361=1,2.5,1.5))))</f>
        <v>1.5</v>
      </c>
      <c r="AH5361" s="7">
        <f>IF(AC5361="XX",0,1/C5361^(1/5)*IF(E5361=0,100,1)/(E5361+1)^(1/4))</f>
        <v>1.161330547182525</v>
      </c>
    </row>
    <row r="5362" spans="1:34">
      <c r="A5362">
        <v>1419</v>
      </c>
      <c r="B5362" s="1">
        <v>22662.87</v>
      </c>
      <c r="C5362" s="6">
        <v>0.05</v>
      </c>
      <c r="D5362" t="s">
        <v>3</v>
      </c>
      <c r="E5362">
        <v>2</v>
      </c>
      <c r="F5362">
        <v>16.5</v>
      </c>
      <c r="G5362" t="s">
        <v>2</v>
      </c>
      <c r="H5362">
        <v>2</v>
      </c>
      <c r="I5362" t="s">
        <v>0</v>
      </c>
      <c r="J5362">
        <v>2</v>
      </c>
      <c r="K5362">
        <v>17.5</v>
      </c>
      <c r="L5362" t="s">
        <v>2</v>
      </c>
      <c r="M5362">
        <v>2</v>
      </c>
      <c r="N5362" t="s">
        <v>1475</v>
      </c>
      <c r="O5362">
        <v>1</v>
      </c>
      <c r="P5362" t="str">
        <f>D5362&amp;"-"&amp;F5362&amp;"-"&amp;G5362&amp;"-"&amp;E5362&amp;"-"&amp;H5362</f>
        <v>A2Delta-16.5-f-2-2</v>
      </c>
      <c r="Q5362" t="str">
        <f>I5362&amp;"-"&amp;K5362&amp;"-"&amp;L5362&amp;"-"&amp;J5362&amp;"-"&amp;M5362</f>
        <v>X2Pi-17.5-f-2-2</v>
      </c>
      <c r="R5362">
        <f>B5362+S5362</f>
        <v>32324.717435784998</v>
      </c>
      <c r="S5362">
        <f>_xlfn.IFNA(VLOOKUP(Q5362,'MARVEL-X'!A$2:I$1400,7,FALSE),VLOOKUP(Q5362,MARVEL!A$2:J$1522,10,FALSE))</f>
        <v>9661.8474357849991</v>
      </c>
      <c r="T5362">
        <f>IF(P5362=P5361,R5362+T5361,R5362)</f>
        <v>64649.361871569999</v>
      </c>
      <c r="U5362">
        <f>IF(P5362=P5361,1+U5361,1)</f>
        <v>2</v>
      </c>
      <c r="V5362" t="str">
        <f t="shared" si="83"/>
        <v/>
      </c>
      <c r="W5362" t="str">
        <f>IF(V5362="","",IF(ABS(V5362-R5362)&gt;W$1,ABS(V5362-R5362),""))</f>
        <v/>
      </c>
      <c r="X5362" t="str">
        <f>Y5362&amp;"-"&amp;Z5362&amp;"-"&amp;AC5362&amp;"-"&amp;AD5362&amp;"-"&amp;AG5362</f>
        <v>16.5-f-A-2-1.5</v>
      </c>
      <c r="Y5362">
        <f>F5362</f>
        <v>16.5</v>
      </c>
      <c r="Z5362" s="2" t="str">
        <f>G5362</f>
        <v>f</v>
      </c>
      <c r="AA5362">
        <f>_xlfn.IFNA(VLOOKUP(X5362,'duo-out'!A$2:Q$5000,5,FALSE),E5362+10*(H5362-1)+1+_xlfn.IFNA(VLOOKUP(D5362,states!A$2:C$10,3,FALSE),1))</f>
        <v>263</v>
      </c>
      <c r="AB5362" t="str">
        <f>IF(V5362="","",V5362)</f>
        <v/>
      </c>
      <c r="AC5362" s="2" t="str">
        <f>_xlfn.IFNA(VLOOKUP(D5362,states!A$2:C$10,2,FALSE),"XX")</f>
        <v>A</v>
      </c>
      <c r="AD5362">
        <f>E5362</f>
        <v>2</v>
      </c>
      <c r="AE5362">
        <f>_xlfn.IFNA(VLOOKUP(D5362,states!A$2:D$10,4,FALSE),0)</f>
        <v>2</v>
      </c>
      <c r="AF5362">
        <v>0.5</v>
      </c>
      <c r="AG5362">
        <f>IF(AE5362=0,AF5362,IF(AE5362=1,IF(F5362=0.5,0.5,IF(H5362=1,0.5,1.5)),IF(F5362=0.5,0.5,IF(H5362=1,2.5,1.5))))</f>
        <v>1.5</v>
      </c>
      <c r="AH5362" s="7">
        <f>IF(AC5362="XX",0,1/C5362^(1/5)*IF(E5362=0,100,1)/(E5362+1)^(1/4))</f>
        <v>1.3833296494790666</v>
      </c>
    </row>
    <row r="5363" spans="1:34">
      <c r="A5363">
        <v>1374</v>
      </c>
      <c r="B5363" s="1">
        <v>23104.54</v>
      </c>
      <c r="C5363" s="6">
        <v>0.1396</v>
      </c>
      <c r="D5363" t="s">
        <v>3</v>
      </c>
      <c r="E5363">
        <v>2</v>
      </c>
      <c r="F5363">
        <v>16.5</v>
      </c>
      <c r="G5363" t="s">
        <v>2</v>
      </c>
      <c r="H5363">
        <v>2</v>
      </c>
      <c r="I5363" t="s">
        <v>0</v>
      </c>
      <c r="J5363">
        <v>2</v>
      </c>
      <c r="K5363">
        <v>16.5</v>
      </c>
      <c r="L5363" t="s">
        <v>2</v>
      </c>
      <c r="M5363">
        <v>2</v>
      </c>
      <c r="N5363" t="s">
        <v>1430</v>
      </c>
      <c r="O5363">
        <v>1</v>
      </c>
      <c r="P5363" t="str">
        <f>D5363&amp;"-"&amp;F5363&amp;"-"&amp;G5363&amp;"-"&amp;E5363&amp;"-"&amp;H5363</f>
        <v>A2Delta-16.5-f-2-2</v>
      </c>
      <c r="Q5363" t="str">
        <f>I5363&amp;"-"&amp;K5363&amp;"-"&amp;L5363&amp;"-"&amp;J5363&amp;"-"&amp;M5363</f>
        <v>X2Pi-16.5-f-2-2</v>
      </c>
      <c r="R5363">
        <f>B5363+S5363</f>
        <v>32324.828611406003</v>
      </c>
      <c r="S5363">
        <f>_xlfn.IFNA(VLOOKUP(Q5363,'MARVEL-X'!A$2:I$1400,7,FALSE),VLOOKUP(Q5363,MARVEL!A$2:J$1522,10,FALSE))</f>
        <v>9220.2886114060002</v>
      </c>
      <c r="T5363">
        <f>IF(P5363=P5362,R5363+T5362,R5363)</f>
        <v>96974.190482976002</v>
      </c>
      <c r="U5363">
        <f>IF(P5363=P5362,1+U5362,1)</f>
        <v>3</v>
      </c>
      <c r="V5363" t="str">
        <f t="shared" si="83"/>
        <v/>
      </c>
      <c r="W5363" t="str">
        <f>IF(V5363="","",IF(ABS(V5363-R5363)&gt;W$1,ABS(V5363-R5363),""))</f>
        <v/>
      </c>
      <c r="X5363" t="str">
        <f>Y5363&amp;"-"&amp;Z5363&amp;"-"&amp;AC5363&amp;"-"&amp;AD5363&amp;"-"&amp;AG5363</f>
        <v>16.5-f-A-2-1.5</v>
      </c>
      <c r="Y5363">
        <f>F5363</f>
        <v>16.5</v>
      </c>
      <c r="Z5363" s="2" t="str">
        <f>G5363</f>
        <v>f</v>
      </c>
      <c r="AA5363">
        <f>_xlfn.IFNA(VLOOKUP(X5363,'duo-out'!A$2:Q$5000,5,FALSE),E5363+10*(H5363-1)+1+_xlfn.IFNA(VLOOKUP(D5363,states!A$2:C$10,3,FALSE),1))</f>
        <v>263</v>
      </c>
      <c r="AB5363" t="str">
        <f>IF(V5363="","",V5363)</f>
        <v/>
      </c>
      <c r="AC5363" s="2" t="str">
        <f>_xlfn.IFNA(VLOOKUP(D5363,states!A$2:C$10,2,FALSE),"XX")</f>
        <v>A</v>
      </c>
      <c r="AD5363">
        <f>E5363</f>
        <v>2</v>
      </c>
      <c r="AE5363">
        <f>_xlfn.IFNA(VLOOKUP(D5363,states!A$2:D$10,4,FALSE),0)</f>
        <v>2</v>
      </c>
      <c r="AF5363">
        <v>0.5</v>
      </c>
      <c r="AG5363">
        <f>IF(AE5363=0,AF5363,IF(AE5363=1,IF(F5363=0.5,0.5,IF(H5363=1,0.5,1.5)),IF(F5363=0.5,0.5,IF(H5363=1,2.5,1.5))))</f>
        <v>1.5</v>
      </c>
      <c r="AH5363" s="7">
        <f>IF(AC5363="XX",0,1/C5363^(1/5)*IF(E5363=0,100,1)/(E5363+1)^(1/4))</f>
        <v>1.1265295875433436</v>
      </c>
    </row>
    <row r="5364" spans="1:34">
      <c r="A5364">
        <v>248</v>
      </c>
      <c r="B5364" s="1">
        <v>22673.53</v>
      </c>
      <c r="C5364" s="6">
        <v>0.5</v>
      </c>
      <c r="D5364" t="s">
        <v>3</v>
      </c>
      <c r="E5364">
        <v>2</v>
      </c>
      <c r="F5364">
        <v>16.5</v>
      </c>
      <c r="G5364" t="s">
        <v>2</v>
      </c>
      <c r="H5364">
        <v>2</v>
      </c>
      <c r="I5364" t="s">
        <v>0</v>
      </c>
      <c r="J5364">
        <v>2</v>
      </c>
      <c r="K5364">
        <v>17.5</v>
      </c>
      <c r="L5364" t="s">
        <v>2</v>
      </c>
      <c r="M5364">
        <v>2</v>
      </c>
      <c r="N5364" t="s">
        <v>303</v>
      </c>
      <c r="O5364">
        <v>-1</v>
      </c>
      <c r="P5364" t="str">
        <f>D5364&amp;"-"&amp;F5364&amp;"-"&amp;G5364&amp;"-"&amp;E5364&amp;"-"&amp;H5364</f>
        <v>A2Delta-16.5-f-2-2</v>
      </c>
      <c r="Q5364" t="str">
        <f>I5364&amp;"-"&amp;K5364&amp;"-"&amp;L5364&amp;"-"&amp;J5364&amp;"-"&amp;M5364</f>
        <v>X2Pi-17.5-f-2-2</v>
      </c>
      <c r="R5364">
        <f>B5364+S5364</f>
        <v>32335.377435784998</v>
      </c>
      <c r="S5364">
        <f>_xlfn.IFNA(VLOOKUP(Q5364,'MARVEL-X'!A$2:I$1400,7,FALSE),VLOOKUP(Q5364,MARVEL!A$2:J$1522,10,FALSE))</f>
        <v>9661.8474357849991</v>
      </c>
      <c r="T5364">
        <f>IF(P5364=P5363,R5364+T5363,R5364)</f>
        <v>129309.56791876099</v>
      </c>
      <c r="U5364">
        <f>IF(P5364=P5363,1+U5363,1)</f>
        <v>4</v>
      </c>
      <c r="V5364" t="str">
        <f t="shared" si="83"/>
        <v/>
      </c>
      <c r="W5364" t="str">
        <f>IF(V5364="","",IF(ABS(V5364-R5364)&gt;W$1,ABS(V5364-R5364),""))</f>
        <v/>
      </c>
      <c r="X5364" t="str">
        <f>Y5364&amp;"-"&amp;Z5364&amp;"-"&amp;AC5364&amp;"-"&amp;AD5364&amp;"-"&amp;AG5364</f>
        <v>16.5-f-A-2-1.5</v>
      </c>
      <c r="Y5364">
        <f>F5364</f>
        <v>16.5</v>
      </c>
      <c r="Z5364" s="2" t="str">
        <f>G5364</f>
        <v>f</v>
      </c>
      <c r="AA5364">
        <f>_xlfn.IFNA(VLOOKUP(X5364,'duo-out'!A$2:Q$5000,5,FALSE),E5364+10*(H5364-1)+1+_xlfn.IFNA(VLOOKUP(D5364,states!A$2:C$10,3,FALSE),1))</f>
        <v>263</v>
      </c>
      <c r="AB5364" t="str">
        <f>IF(V5364="","",V5364)</f>
        <v/>
      </c>
      <c r="AC5364" s="2" t="str">
        <f>_xlfn.IFNA(VLOOKUP(D5364,states!A$2:C$10,2,FALSE),"XX")</f>
        <v>A</v>
      </c>
      <c r="AD5364">
        <f>E5364</f>
        <v>2</v>
      </c>
      <c r="AE5364">
        <f>_xlfn.IFNA(VLOOKUP(D5364,states!A$2:D$10,4,FALSE),0)</f>
        <v>2</v>
      </c>
      <c r="AF5364">
        <v>0.5</v>
      </c>
      <c r="AG5364">
        <f>IF(AE5364=0,AF5364,IF(AE5364=1,IF(F5364=0.5,0.5,IF(H5364=1,0.5,1.5)),IF(F5364=0.5,0.5,IF(H5364=1,2.5,1.5))))</f>
        <v>1.5</v>
      </c>
      <c r="AH5364" s="7">
        <f>IF(AC5364="XX",0,1/C5364^(1/5)*IF(E5364=0,100,1)/(E5364+1)^(1/4))</f>
        <v>0.87282200217602857</v>
      </c>
    </row>
    <row r="5365" spans="1:34">
      <c r="A5365">
        <v>241</v>
      </c>
      <c r="B5365" s="1">
        <v>23114.57</v>
      </c>
      <c r="C5365" s="6">
        <v>0.5</v>
      </c>
      <c r="D5365" t="s">
        <v>3</v>
      </c>
      <c r="E5365">
        <v>2</v>
      </c>
      <c r="F5365">
        <v>16.5</v>
      </c>
      <c r="G5365" t="s">
        <v>2</v>
      </c>
      <c r="H5365">
        <v>2</v>
      </c>
      <c r="I5365" t="s">
        <v>0</v>
      </c>
      <c r="J5365">
        <v>2</v>
      </c>
      <c r="K5365">
        <v>16.5</v>
      </c>
      <c r="L5365" t="s">
        <v>1</v>
      </c>
      <c r="M5365">
        <v>2</v>
      </c>
      <c r="N5365" t="s">
        <v>296</v>
      </c>
      <c r="O5365">
        <v>-1</v>
      </c>
      <c r="P5365" t="str">
        <f>D5365&amp;"-"&amp;F5365&amp;"-"&amp;G5365&amp;"-"&amp;E5365&amp;"-"&amp;H5365</f>
        <v>A2Delta-16.5-f-2-2</v>
      </c>
      <c r="Q5365" t="str">
        <f>I5365&amp;"-"&amp;K5365&amp;"-"&amp;L5365&amp;"-"&amp;J5365&amp;"-"&amp;M5365</f>
        <v>X2Pi-16.5-e-2-2</v>
      </c>
      <c r="R5365">
        <f>B5365+S5365</f>
        <v>32324.955720657999</v>
      </c>
      <c r="S5365">
        <f>_xlfn.IFNA(VLOOKUP(Q5365,'MARVEL-X'!A$2:I$1400,7,FALSE),VLOOKUP(Q5365,MARVEL!A$2:J$1522,10,FALSE))</f>
        <v>9210.3857206579996</v>
      </c>
      <c r="T5365">
        <f>IF(P5365=P5364,R5365+T5364,R5365)</f>
        <v>161634.523639419</v>
      </c>
      <c r="U5365">
        <f>IF(P5365=P5364,1+U5364,1)</f>
        <v>5</v>
      </c>
      <c r="V5365">
        <f t="shared" si="83"/>
        <v>32326.904727883801</v>
      </c>
      <c r="W5365">
        <f>IF(V5365="","",IF(ABS(V5365-R5365)&gt;W$1,ABS(V5365-R5365),""))</f>
        <v>1.9490072258013242</v>
      </c>
      <c r="X5365" t="str">
        <f>Y5365&amp;"-"&amp;Z5365&amp;"-"&amp;AC5365&amp;"-"&amp;AD5365&amp;"-"&amp;AG5365</f>
        <v>16.5-f-A-2-1.5</v>
      </c>
      <c r="Y5365">
        <f>F5365</f>
        <v>16.5</v>
      </c>
      <c r="Z5365" s="2" t="str">
        <f>G5365</f>
        <v>f</v>
      </c>
      <c r="AA5365">
        <f>_xlfn.IFNA(VLOOKUP(X5365,'duo-out'!A$2:Q$5000,5,FALSE),E5365+10*(H5365-1)+1+_xlfn.IFNA(VLOOKUP(D5365,states!A$2:C$10,3,FALSE),1))</f>
        <v>263</v>
      </c>
      <c r="AB5365">
        <f>IF(V5365="","",V5365)</f>
        <v>32326.904727883801</v>
      </c>
      <c r="AC5365" s="2" t="str">
        <f>_xlfn.IFNA(VLOOKUP(D5365,states!A$2:C$10,2,FALSE),"XX")</f>
        <v>A</v>
      </c>
      <c r="AD5365">
        <f>E5365</f>
        <v>2</v>
      </c>
      <c r="AE5365">
        <f>_xlfn.IFNA(VLOOKUP(D5365,states!A$2:D$10,4,FALSE),0)</f>
        <v>2</v>
      </c>
      <c r="AF5365">
        <v>0.5</v>
      </c>
      <c r="AG5365">
        <f>IF(AE5365=0,AF5365,IF(AE5365=1,IF(F5365=0.5,0.5,IF(H5365=1,0.5,1.5)),IF(F5365=0.5,0.5,IF(H5365=1,2.5,1.5))))</f>
        <v>1.5</v>
      </c>
      <c r="AH5365" s="7">
        <f>IF(AC5365="XX",0,1/C5365^(1/5)*IF(E5365=0,100,1)/(E5365+1)^(1/4))</f>
        <v>0.87282200217602857</v>
      </c>
    </row>
    <row r="5366" spans="1:34">
      <c r="A5366">
        <v>6094</v>
      </c>
      <c r="B5366" s="1">
        <v>22094.67</v>
      </c>
      <c r="C5366" s="6">
        <v>0.5</v>
      </c>
      <c r="D5366" t="s">
        <v>3</v>
      </c>
      <c r="E5366">
        <v>4</v>
      </c>
      <c r="F5366">
        <v>16.5</v>
      </c>
      <c r="G5366" t="s">
        <v>2</v>
      </c>
      <c r="H5366">
        <v>1</v>
      </c>
      <c r="I5366" t="s">
        <v>0</v>
      </c>
      <c r="J5366">
        <v>4</v>
      </c>
      <c r="K5366">
        <v>17.5</v>
      </c>
      <c r="L5366" t="s">
        <v>2</v>
      </c>
      <c r="M5366">
        <v>1</v>
      </c>
      <c r="N5366" t="s">
        <v>6150</v>
      </c>
      <c r="O5366">
        <v>1</v>
      </c>
      <c r="P5366" t="str">
        <f>D5366&amp;"-"&amp;F5366&amp;"-"&amp;G5366&amp;"-"&amp;E5366&amp;"-"&amp;H5366</f>
        <v>A2Delta-16.5-f-4-1</v>
      </c>
      <c r="Q5366" t="str">
        <f>I5366&amp;"-"&amp;K5366&amp;"-"&amp;L5366&amp;"-"&amp;J5366&amp;"-"&amp;M5366</f>
        <v>X2Pi-17.5-f-4-1</v>
      </c>
      <c r="R5366">
        <f>B5366+S5366</f>
        <v>35831.083833525998</v>
      </c>
      <c r="S5366">
        <f>_xlfn.IFNA(VLOOKUP(Q5366,'MARVEL-X'!A$2:I$1400,7,FALSE),VLOOKUP(Q5366,MARVEL!A$2:J$1522,10,FALSE))</f>
        <v>13736.413833526</v>
      </c>
      <c r="T5366">
        <f>IF(P5366=P5365,R5366+T5365,R5366)</f>
        <v>35831.083833525998</v>
      </c>
      <c r="U5366">
        <f>IF(P5366=P5365,1+U5365,1)</f>
        <v>1</v>
      </c>
      <c r="V5366" t="str">
        <f t="shared" si="83"/>
        <v/>
      </c>
      <c r="W5366" t="str">
        <f>IF(V5366="","",IF(ABS(V5366-R5366)&gt;W$1,ABS(V5366-R5366),""))</f>
        <v/>
      </c>
      <c r="X5366" t="str">
        <f>Y5366&amp;"-"&amp;Z5366&amp;"-"&amp;AC5366&amp;"-"&amp;AD5366&amp;"-"&amp;AG5366</f>
        <v>16.5-f-A-4-2.5</v>
      </c>
      <c r="Y5366">
        <f>F5366</f>
        <v>16.5</v>
      </c>
      <c r="Z5366" s="2" t="str">
        <f>G5366</f>
        <v>f</v>
      </c>
      <c r="AA5366">
        <f>_xlfn.IFNA(VLOOKUP(X5366,'duo-out'!A$2:Q$5000,5,FALSE),E5366+10*(H5366-1)+1+_xlfn.IFNA(VLOOKUP(D5366,states!A$2:C$10,3,FALSE),1))</f>
        <v>255</v>
      </c>
      <c r="AB5366" t="str">
        <f>IF(V5366="","",V5366)</f>
        <v/>
      </c>
      <c r="AC5366" s="2" t="str">
        <f>_xlfn.IFNA(VLOOKUP(D5366,states!A$2:C$10,2,FALSE),"XX")</f>
        <v>A</v>
      </c>
      <c r="AD5366">
        <f>E5366</f>
        <v>4</v>
      </c>
      <c r="AE5366">
        <f>_xlfn.IFNA(VLOOKUP(D5366,states!A$2:D$10,4,FALSE),0)</f>
        <v>2</v>
      </c>
      <c r="AF5366">
        <v>0.5</v>
      </c>
      <c r="AG5366">
        <f>IF(AE5366=0,AF5366,IF(AE5366=1,IF(F5366=0.5,0.5,IF(H5366=1,0.5,1.5)),IF(F5366=0.5,0.5,IF(H5366=1,2.5,1.5))))</f>
        <v>2.5</v>
      </c>
      <c r="AH5366" s="7">
        <f>IF(AC5366="XX",0,1/C5366^(1/5)*IF(E5366=0,100,1)/(E5366+1)^(1/4))</f>
        <v>0.76818088824663155</v>
      </c>
    </row>
    <row r="5367" spans="1:34">
      <c r="A5367">
        <v>6076</v>
      </c>
      <c r="B5367" s="1">
        <v>22471.01</v>
      </c>
      <c r="C5367" s="6">
        <v>0.5</v>
      </c>
      <c r="D5367" t="s">
        <v>3</v>
      </c>
      <c r="E5367">
        <v>4</v>
      </c>
      <c r="F5367">
        <v>16.5</v>
      </c>
      <c r="G5367" t="s">
        <v>2</v>
      </c>
      <c r="H5367">
        <v>1</v>
      </c>
      <c r="I5367" t="s">
        <v>0</v>
      </c>
      <c r="J5367">
        <v>4</v>
      </c>
      <c r="K5367">
        <v>16.5</v>
      </c>
      <c r="L5367" t="s">
        <v>1</v>
      </c>
      <c r="M5367">
        <v>1</v>
      </c>
      <c r="N5367" t="s">
        <v>6132</v>
      </c>
      <c r="O5367">
        <v>1</v>
      </c>
      <c r="P5367" t="str">
        <f>D5367&amp;"-"&amp;F5367&amp;"-"&amp;G5367&amp;"-"&amp;E5367&amp;"-"&amp;H5367</f>
        <v>A2Delta-16.5-f-4-1</v>
      </c>
      <c r="Q5367" t="str">
        <f>I5367&amp;"-"&amp;K5367&amp;"-"&amp;L5367&amp;"-"&amp;J5367&amp;"-"&amp;M5367</f>
        <v>X2Pi-16.5-e-4-1</v>
      </c>
      <c r="R5367">
        <f>B5367+S5367</f>
        <v>35830.856830805998</v>
      </c>
      <c r="S5367">
        <f>_xlfn.IFNA(VLOOKUP(Q5367,'MARVEL-X'!A$2:I$1400,7,FALSE),VLOOKUP(Q5367,MARVEL!A$2:J$1522,10,FALSE))</f>
        <v>13359.846830806</v>
      </c>
      <c r="T5367">
        <f>IF(P5367=P5366,R5367+T5366,R5367)</f>
        <v>71661.940664331996</v>
      </c>
      <c r="U5367">
        <f>IF(P5367=P5366,1+U5366,1)</f>
        <v>2</v>
      </c>
      <c r="V5367">
        <f t="shared" si="83"/>
        <v>35830.970332165998</v>
      </c>
      <c r="W5367">
        <f>IF(V5367="","",IF(ABS(V5367-R5367)&gt;W$1,ABS(V5367-R5367),""))</f>
        <v>0.1135013599996455</v>
      </c>
      <c r="X5367" t="str">
        <f>Y5367&amp;"-"&amp;Z5367&amp;"-"&amp;AC5367&amp;"-"&amp;AD5367&amp;"-"&amp;AG5367</f>
        <v>16.5-f-A-4-2.5</v>
      </c>
      <c r="Y5367">
        <f>F5367</f>
        <v>16.5</v>
      </c>
      <c r="Z5367" s="2" t="str">
        <f>G5367</f>
        <v>f</v>
      </c>
      <c r="AA5367">
        <f>_xlfn.IFNA(VLOOKUP(X5367,'duo-out'!A$2:Q$5000,5,FALSE),E5367+10*(H5367-1)+1+_xlfn.IFNA(VLOOKUP(D5367,states!A$2:C$10,3,FALSE),1))</f>
        <v>255</v>
      </c>
      <c r="AB5367">
        <f>IF(V5367="","",V5367)</f>
        <v>35830.970332165998</v>
      </c>
      <c r="AC5367" s="2" t="str">
        <f>_xlfn.IFNA(VLOOKUP(D5367,states!A$2:C$10,2,FALSE),"XX")</f>
        <v>A</v>
      </c>
      <c r="AD5367">
        <f>E5367</f>
        <v>4</v>
      </c>
      <c r="AE5367">
        <f>_xlfn.IFNA(VLOOKUP(D5367,states!A$2:D$10,4,FALSE),0)</f>
        <v>2</v>
      </c>
      <c r="AF5367">
        <v>0.5</v>
      </c>
      <c r="AG5367">
        <f>IF(AE5367=0,AF5367,IF(AE5367=1,IF(F5367=0.5,0.5,IF(H5367=1,0.5,1.5)),IF(F5367=0.5,0.5,IF(H5367=1,2.5,1.5))))</f>
        <v>2.5</v>
      </c>
      <c r="AH5367" s="7">
        <f>IF(AC5367="XX",0,1/C5367^(1/5)*IF(E5367=0,100,1)/(E5367+1)^(1/4))</f>
        <v>0.76818088824663155</v>
      </c>
    </row>
    <row r="5368" spans="1:34">
      <c r="A5368">
        <v>297</v>
      </c>
      <c r="B5368" s="1">
        <v>22037.83</v>
      </c>
      <c r="C5368" s="6">
        <v>0.5</v>
      </c>
      <c r="D5368" t="s">
        <v>3</v>
      </c>
      <c r="E5368">
        <v>4</v>
      </c>
      <c r="F5368">
        <v>16.5</v>
      </c>
      <c r="G5368" t="s">
        <v>2</v>
      </c>
      <c r="H5368">
        <v>2</v>
      </c>
      <c r="I5368" t="s">
        <v>0</v>
      </c>
      <c r="J5368">
        <v>4</v>
      </c>
      <c r="K5368">
        <v>17.5</v>
      </c>
      <c r="L5368" t="s">
        <v>2</v>
      </c>
      <c r="M5368">
        <v>2</v>
      </c>
      <c r="N5368" t="s">
        <v>352</v>
      </c>
      <c r="O5368">
        <v>-1</v>
      </c>
      <c r="P5368" t="str">
        <f>D5368&amp;"-"&amp;F5368&amp;"-"&amp;G5368&amp;"-"&amp;E5368&amp;"-"&amp;H5368</f>
        <v>A2Delta-16.5-f-4-2</v>
      </c>
      <c r="Q5368" t="str">
        <f>I5368&amp;"-"&amp;K5368&amp;"-"&amp;L5368&amp;"-"&amp;J5368&amp;"-"&amp;M5368</f>
        <v>X2Pi-17.5-f-4-2</v>
      </c>
      <c r="R5368">
        <f>B5368+S5368</f>
        <v>36187.503435784005</v>
      </c>
      <c r="S5368">
        <f>_xlfn.IFNA(VLOOKUP(Q5368,'MARVEL-X'!A$2:I$1400,7,FALSE),VLOOKUP(Q5368,MARVEL!A$2:J$1522,10,FALSE))</f>
        <v>14149.673435784</v>
      </c>
      <c r="T5368">
        <f>IF(P5368=P5367,R5368+T5367,R5368)</f>
        <v>36187.503435784005</v>
      </c>
      <c r="U5368">
        <f>IF(P5368=P5367,1+U5367,1)</f>
        <v>1</v>
      </c>
      <c r="V5368" t="str">
        <f t="shared" si="83"/>
        <v/>
      </c>
      <c r="W5368" t="str">
        <f>IF(V5368="","",IF(ABS(V5368-R5368)&gt;W$1,ABS(V5368-R5368),""))</f>
        <v/>
      </c>
      <c r="X5368" t="str">
        <f>Y5368&amp;"-"&amp;Z5368&amp;"-"&amp;AC5368&amp;"-"&amp;AD5368&amp;"-"&amp;AG5368</f>
        <v>16.5-f-A-4-1.5</v>
      </c>
      <c r="Y5368">
        <f>F5368</f>
        <v>16.5</v>
      </c>
      <c r="Z5368" s="2" t="str">
        <f>G5368</f>
        <v>f</v>
      </c>
      <c r="AA5368">
        <f>_xlfn.IFNA(VLOOKUP(X5368,'duo-out'!A$2:Q$5000,5,FALSE),E5368+10*(H5368-1)+1+_xlfn.IFNA(VLOOKUP(D5368,states!A$2:C$10,3,FALSE),1))</f>
        <v>265</v>
      </c>
      <c r="AB5368" t="str">
        <f>IF(V5368="","",V5368)</f>
        <v/>
      </c>
      <c r="AC5368" s="2" t="str">
        <f>_xlfn.IFNA(VLOOKUP(D5368,states!A$2:C$10,2,FALSE),"XX")</f>
        <v>A</v>
      </c>
      <c r="AD5368">
        <f>E5368</f>
        <v>4</v>
      </c>
      <c r="AE5368">
        <f>_xlfn.IFNA(VLOOKUP(D5368,states!A$2:D$10,4,FALSE),0)</f>
        <v>2</v>
      </c>
      <c r="AF5368">
        <v>0.5</v>
      </c>
      <c r="AG5368">
        <f>IF(AE5368=0,AF5368,IF(AE5368=1,IF(F5368=0.5,0.5,IF(H5368=1,0.5,1.5)),IF(F5368=0.5,0.5,IF(H5368=1,2.5,1.5))))</f>
        <v>1.5</v>
      </c>
      <c r="AH5368" s="7">
        <f>IF(AC5368="XX",0,1/C5368^(1/5)*IF(E5368=0,100,1)/(E5368+1)^(1/4))</f>
        <v>0.76818088824663155</v>
      </c>
    </row>
    <row r="5369" spans="1:34">
      <c r="A5369">
        <v>284</v>
      </c>
      <c r="B5369" s="1">
        <v>22817.87</v>
      </c>
      <c r="C5369" s="6">
        <v>0.5</v>
      </c>
      <c r="D5369" t="s">
        <v>3</v>
      </c>
      <c r="E5369">
        <v>4</v>
      </c>
      <c r="F5369">
        <v>16.5</v>
      </c>
      <c r="G5369" t="s">
        <v>2</v>
      </c>
      <c r="H5369">
        <v>2</v>
      </c>
      <c r="I5369" t="s">
        <v>0</v>
      </c>
      <c r="J5369">
        <v>4</v>
      </c>
      <c r="K5369">
        <v>15.5</v>
      </c>
      <c r="L5369" t="s">
        <v>2</v>
      </c>
      <c r="M5369">
        <v>2</v>
      </c>
      <c r="N5369" t="s">
        <v>339</v>
      </c>
      <c r="O5369">
        <v>-1</v>
      </c>
      <c r="P5369" t="str">
        <f>D5369&amp;"-"&amp;F5369&amp;"-"&amp;G5369&amp;"-"&amp;E5369&amp;"-"&amp;H5369</f>
        <v>A2Delta-16.5-f-4-2</v>
      </c>
      <c r="Q5369" t="str">
        <f>I5369&amp;"-"&amp;K5369&amp;"-"&amp;L5369&amp;"-"&amp;J5369&amp;"-"&amp;M5369</f>
        <v>X2Pi-15.5-f-4-2</v>
      </c>
      <c r="R5369">
        <f>B5369+S5369</f>
        <v>36177.591435784001</v>
      </c>
      <c r="S5369">
        <f>_xlfn.IFNA(VLOOKUP(Q5369,'MARVEL-X'!A$2:I$1400,7,FALSE),VLOOKUP(Q5369,MARVEL!A$2:J$1522,10,FALSE))</f>
        <v>13359.721435784</v>
      </c>
      <c r="T5369">
        <f>IF(P5369=P5368,R5369+T5368,R5369)</f>
        <v>72365.094871567999</v>
      </c>
      <c r="U5369">
        <f>IF(P5369=P5368,1+U5368,1)</f>
        <v>2</v>
      </c>
      <c r="V5369">
        <f t="shared" si="83"/>
        <v>36182.547435783999</v>
      </c>
      <c r="W5369">
        <f>IF(V5369="","",IF(ABS(V5369-R5369)&gt;W$1,ABS(V5369-R5369),""))</f>
        <v>4.955999999998312</v>
      </c>
      <c r="X5369" t="str">
        <f>Y5369&amp;"-"&amp;Z5369&amp;"-"&amp;AC5369&amp;"-"&amp;AD5369&amp;"-"&amp;AG5369</f>
        <v>16.5-f-A-4-1.5</v>
      </c>
      <c r="Y5369">
        <f>F5369</f>
        <v>16.5</v>
      </c>
      <c r="Z5369" s="2" t="str">
        <f>G5369</f>
        <v>f</v>
      </c>
      <c r="AA5369">
        <f>_xlfn.IFNA(VLOOKUP(X5369,'duo-out'!A$2:Q$5000,5,FALSE),E5369+10*(H5369-1)+1+_xlfn.IFNA(VLOOKUP(D5369,states!A$2:C$10,3,FALSE),1))</f>
        <v>265</v>
      </c>
      <c r="AB5369">
        <f>IF(V5369="","",V5369)</f>
        <v>36182.547435783999</v>
      </c>
      <c r="AC5369" s="2" t="str">
        <f>_xlfn.IFNA(VLOOKUP(D5369,states!A$2:C$10,2,FALSE),"XX")</f>
        <v>A</v>
      </c>
      <c r="AD5369">
        <f>E5369</f>
        <v>4</v>
      </c>
      <c r="AE5369">
        <f>_xlfn.IFNA(VLOOKUP(D5369,states!A$2:D$10,4,FALSE),0)</f>
        <v>2</v>
      </c>
      <c r="AF5369">
        <v>0.5</v>
      </c>
      <c r="AG5369">
        <f>IF(AE5369=0,AF5369,IF(AE5369=1,IF(F5369=0.5,0.5,IF(H5369=1,0.5,1.5)),IF(F5369=0.5,0.5,IF(H5369=1,2.5,1.5))))</f>
        <v>1.5</v>
      </c>
      <c r="AH5369" s="7">
        <f>IF(AC5369="XX",0,1/C5369^(1/5)*IF(E5369=0,100,1)/(E5369+1)^(1/4))</f>
        <v>0.76818088824663155</v>
      </c>
    </row>
    <row r="5370" spans="1:34">
      <c r="A5370">
        <v>6160</v>
      </c>
      <c r="B5370" s="1">
        <v>21842.11</v>
      </c>
      <c r="C5370" s="6">
        <v>0.5</v>
      </c>
      <c r="D5370" t="s">
        <v>3</v>
      </c>
      <c r="E5370">
        <v>5</v>
      </c>
      <c r="F5370">
        <v>16.5</v>
      </c>
      <c r="G5370" t="s">
        <v>2</v>
      </c>
      <c r="H5370">
        <v>1</v>
      </c>
      <c r="I5370" t="s">
        <v>0</v>
      </c>
      <c r="J5370">
        <v>5</v>
      </c>
      <c r="K5370">
        <v>16.5</v>
      </c>
      <c r="L5370" t="s">
        <v>1</v>
      </c>
      <c r="M5370">
        <v>1</v>
      </c>
      <c r="N5370" t="s">
        <v>6216</v>
      </c>
      <c r="O5370">
        <v>1</v>
      </c>
      <c r="P5370" t="str">
        <f>D5370&amp;"-"&amp;F5370&amp;"-"&amp;G5370&amp;"-"&amp;E5370&amp;"-"&amp;H5370</f>
        <v>A2Delta-16.5-f-5-1</v>
      </c>
      <c r="Q5370" t="str">
        <f>I5370&amp;"-"&amp;K5370&amp;"-"&amp;L5370&amp;"-"&amp;J5370&amp;"-"&amp;M5370</f>
        <v>X2Pi-16.5-e-5-1</v>
      </c>
      <c r="R5370" t="e">
        <f>B5370+S5370</f>
        <v>#N/A</v>
      </c>
      <c r="S5370" t="e">
        <f>_xlfn.IFNA(VLOOKUP(Q5370,'MARVEL-X'!A$2:I$1400,7,FALSE),VLOOKUP(Q5370,MARVEL!A$2:J$1522,10,FALSE))</f>
        <v>#N/A</v>
      </c>
      <c r="T5370" t="e">
        <f>IF(P5370=P5369,R5370+T5369,R5370)</f>
        <v>#N/A</v>
      </c>
      <c r="U5370">
        <f>IF(P5370=P5369,1+U5369,1)</f>
        <v>1</v>
      </c>
      <c r="V5370" t="str">
        <f t="shared" si="83"/>
        <v/>
      </c>
      <c r="W5370" t="str">
        <f>IF(V5370="","",IF(ABS(V5370-R5370)&gt;W$1,ABS(V5370-R5370),""))</f>
        <v/>
      </c>
      <c r="X5370" t="str">
        <f>Y5370&amp;"-"&amp;Z5370&amp;"-"&amp;AC5370&amp;"-"&amp;AD5370&amp;"-"&amp;AG5370</f>
        <v>16.5-f-A-5-2.5</v>
      </c>
      <c r="Y5370">
        <f>F5370</f>
        <v>16.5</v>
      </c>
      <c r="Z5370" s="2" t="str">
        <f>G5370</f>
        <v>f</v>
      </c>
      <c r="AA5370">
        <f>_xlfn.IFNA(VLOOKUP(X5370,'duo-out'!A$2:Q$5000,5,FALSE),E5370+10*(H5370-1)+1+_xlfn.IFNA(VLOOKUP(D5370,states!A$2:C$10,3,FALSE),1))</f>
        <v>256</v>
      </c>
      <c r="AB5370" t="str">
        <f>IF(V5370="","",V5370)</f>
        <v/>
      </c>
      <c r="AC5370" s="2" t="str">
        <f>_xlfn.IFNA(VLOOKUP(D5370,states!A$2:C$10,2,FALSE),"XX")</f>
        <v>A</v>
      </c>
      <c r="AD5370">
        <f>E5370</f>
        <v>5</v>
      </c>
      <c r="AE5370">
        <f>_xlfn.IFNA(VLOOKUP(D5370,states!A$2:D$10,4,FALSE),0)</f>
        <v>2</v>
      </c>
      <c r="AF5370">
        <v>0.5</v>
      </c>
      <c r="AG5370">
        <f>IF(AE5370=0,AF5370,IF(AE5370=1,IF(F5370=0.5,0.5,IF(H5370=1,0.5,1.5)),IF(F5370=0.5,0.5,IF(H5370=1,2.5,1.5))))</f>
        <v>2.5</v>
      </c>
      <c r="AH5370" s="7">
        <f>IF(AC5370="XX",0,1/C5370^(1/5)*IF(E5370=0,100,1)/(E5370+1)^(1/4))</f>
        <v>0.73395289278439235</v>
      </c>
    </row>
    <row r="5371" spans="1:34">
      <c r="A5371">
        <v>6130</v>
      </c>
      <c r="B5371" s="1">
        <v>22197.89</v>
      </c>
      <c r="C5371" s="6">
        <v>0.5</v>
      </c>
      <c r="D5371" t="s">
        <v>3</v>
      </c>
      <c r="E5371">
        <v>5</v>
      </c>
      <c r="F5371">
        <v>16.5</v>
      </c>
      <c r="G5371" t="s">
        <v>2</v>
      </c>
      <c r="H5371">
        <v>1</v>
      </c>
      <c r="I5371" t="s">
        <v>0</v>
      </c>
      <c r="J5371">
        <v>5</v>
      </c>
      <c r="K5371">
        <v>15.5</v>
      </c>
      <c r="L5371" t="s">
        <v>2</v>
      </c>
      <c r="M5371">
        <v>1</v>
      </c>
      <c r="N5371" t="s">
        <v>6186</v>
      </c>
      <c r="O5371">
        <v>1</v>
      </c>
      <c r="P5371" t="str">
        <f>D5371&amp;"-"&amp;F5371&amp;"-"&amp;G5371&amp;"-"&amp;E5371&amp;"-"&amp;H5371</f>
        <v>A2Delta-16.5-f-5-1</v>
      </c>
      <c r="Q5371" t="str">
        <f>I5371&amp;"-"&amp;K5371&amp;"-"&amp;L5371&amp;"-"&amp;J5371&amp;"-"&amp;M5371</f>
        <v>X2Pi-15.5-f-5-1</v>
      </c>
      <c r="R5371" t="e">
        <f>B5371+S5371</f>
        <v>#N/A</v>
      </c>
      <c r="S5371" t="e">
        <f>_xlfn.IFNA(VLOOKUP(Q5371,'MARVEL-X'!A$2:I$1400,7,FALSE),VLOOKUP(Q5371,MARVEL!A$2:J$1522,10,FALSE))</f>
        <v>#N/A</v>
      </c>
      <c r="T5371" t="e">
        <f>IF(P5371=P5370,R5371+T5370,R5371)</f>
        <v>#N/A</v>
      </c>
      <c r="U5371">
        <f>IF(P5371=P5370,1+U5370,1)</f>
        <v>2</v>
      </c>
      <c r="V5371" t="e">
        <f t="shared" si="83"/>
        <v>#N/A</v>
      </c>
      <c r="W5371" t="e">
        <f>IF(V5371="","",IF(ABS(V5371-R5371)&gt;W$1,ABS(V5371-R5371),""))</f>
        <v>#N/A</v>
      </c>
      <c r="X5371" t="str">
        <f>Y5371&amp;"-"&amp;Z5371&amp;"-"&amp;AC5371&amp;"-"&amp;AD5371&amp;"-"&amp;AG5371</f>
        <v>16.5-f-A-5-2.5</v>
      </c>
      <c r="Y5371">
        <f>F5371</f>
        <v>16.5</v>
      </c>
      <c r="Z5371" s="2" t="str">
        <f>G5371</f>
        <v>f</v>
      </c>
      <c r="AA5371">
        <f>_xlfn.IFNA(VLOOKUP(X5371,'duo-out'!A$2:Q$5000,5,FALSE),E5371+10*(H5371-1)+1+_xlfn.IFNA(VLOOKUP(D5371,states!A$2:C$10,3,FALSE),1))</f>
        <v>256</v>
      </c>
      <c r="AB5371" t="e">
        <f>IF(V5371="","",V5371)</f>
        <v>#N/A</v>
      </c>
      <c r="AC5371" s="2" t="str">
        <f>_xlfn.IFNA(VLOOKUP(D5371,states!A$2:C$10,2,FALSE),"XX")</f>
        <v>A</v>
      </c>
      <c r="AD5371">
        <f>E5371</f>
        <v>5</v>
      </c>
      <c r="AE5371">
        <f>_xlfn.IFNA(VLOOKUP(D5371,states!A$2:D$10,4,FALSE),0)</f>
        <v>2</v>
      </c>
      <c r="AF5371">
        <v>0.5</v>
      </c>
      <c r="AG5371">
        <f>IF(AE5371=0,AF5371,IF(AE5371=1,IF(F5371=0.5,0.5,IF(H5371=1,0.5,1.5)),IF(F5371=0.5,0.5,IF(H5371=1,2.5,1.5))))</f>
        <v>2.5</v>
      </c>
      <c r="AH5371" s="7">
        <f>IF(AC5371="XX",0,1/C5371^(1/5)*IF(E5371=0,100,1)/(E5371+1)^(1/4))</f>
        <v>0.73395289278439235</v>
      </c>
    </row>
    <row r="5372" spans="1:34">
      <c r="A5372">
        <v>3227</v>
      </c>
      <c r="B5372" s="1">
        <v>23286.493399999999</v>
      </c>
      <c r="C5372" s="6">
        <v>3.6639999999999999E-2</v>
      </c>
      <c r="D5372" t="s">
        <v>3</v>
      </c>
      <c r="E5372">
        <v>0</v>
      </c>
      <c r="F5372">
        <v>17.5</v>
      </c>
      <c r="G5372" t="s">
        <v>1</v>
      </c>
      <c r="H5372">
        <v>1</v>
      </c>
      <c r="I5372" t="s">
        <v>0</v>
      </c>
      <c r="J5372">
        <v>0</v>
      </c>
      <c r="K5372">
        <v>17.5</v>
      </c>
      <c r="L5372" t="s">
        <v>2</v>
      </c>
      <c r="M5372">
        <v>1</v>
      </c>
      <c r="N5372" t="s">
        <v>3283</v>
      </c>
      <c r="O5372">
        <v>1</v>
      </c>
      <c r="P5372" t="str">
        <f>D5372&amp;"-"&amp;F5372&amp;"-"&amp;G5372&amp;"-"&amp;E5372&amp;"-"&amp;H5372</f>
        <v>A2Delta-17.5-e-0-1</v>
      </c>
      <c r="Q5372" t="str">
        <f>I5372&amp;"-"&amp;K5372&amp;"-"&amp;L5372&amp;"-"&amp;J5372&amp;"-"&amp;M5372</f>
        <v>X2Pi-17.5-f-0-1</v>
      </c>
      <c r="R5372">
        <f>B5372+S5372</f>
        <v>27476.504233528001</v>
      </c>
      <c r="S5372">
        <f>_xlfn.IFNA(VLOOKUP(Q5372,'MARVEL-X'!A$2:I$1400,7,FALSE),VLOOKUP(Q5372,MARVEL!A$2:J$1522,10,FALSE))</f>
        <v>4190.0108335280001</v>
      </c>
      <c r="T5372">
        <f>IF(P5372=P5371,R5372+T5371,R5372)</f>
        <v>27476.504233528001</v>
      </c>
      <c r="U5372">
        <f>IF(P5372=P5371,1+U5371,1)</f>
        <v>1</v>
      </c>
      <c r="V5372" t="str">
        <f t="shared" si="83"/>
        <v/>
      </c>
      <c r="W5372" t="str">
        <f>IF(V5372="","",IF(ABS(V5372-R5372)&gt;W$1,ABS(V5372-R5372),""))</f>
        <v/>
      </c>
      <c r="X5372" t="str">
        <f>Y5372&amp;"-"&amp;Z5372&amp;"-"&amp;AC5372&amp;"-"&amp;AD5372&amp;"-"&amp;AG5372</f>
        <v>17.5-e-A-0-2.5</v>
      </c>
      <c r="Y5372">
        <f>F5372</f>
        <v>17.5</v>
      </c>
      <c r="Z5372" s="2" t="str">
        <f>G5372</f>
        <v>e</v>
      </c>
      <c r="AA5372">
        <f>_xlfn.IFNA(VLOOKUP(X5372,'duo-out'!A$2:Q$5000,5,FALSE),E5372+10*(H5372-1)+1+_xlfn.IFNA(VLOOKUP(D5372,states!A$2:C$10,3,FALSE),1))</f>
        <v>251</v>
      </c>
      <c r="AB5372" t="str">
        <f>IF(V5372="","",V5372)</f>
        <v/>
      </c>
      <c r="AC5372" s="2" t="str">
        <f>_xlfn.IFNA(VLOOKUP(D5372,states!A$2:C$10,2,FALSE),"XX")</f>
        <v>A</v>
      </c>
      <c r="AD5372">
        <f>E5372</f>
        <v>0</v>
      </c>
      <c r="AE5372">
        <f>_xlfn.IFNA(VLOOKUP(D5372,states!A$2:D$10,4,FALSE),0)</f>
        <v>2</v>
      </c>
      <c r="AF5372">
        <v>0.5</v>
      </c>
      <c r="AG5372">
        <f>IF(AE5372=0,AF5372,IF(AE5372=1,IF(F5372=0.5,0.5,IF(H5372=1,0.5,1.5)),IF(F5372=0.5,0.5,IF(H5372=1,2.5,1.5))))</f>
        <v>2.5</v>
      </c>
      <c r="AH5372" s="7">
        <f>IF(AC5372="XX",0,1/C5372^(1/5)*IF(E5372=0,100,1)/(E5372+1)^(1/4))</f>
        <v>193.73536576073985</v>
      </c>
    </row>
    <row r="5373" spans="1:34">
      <c r="A5373">
        <v>3158</v>
      </c>
      <c r="B5373" s="1">
        <v>23731.5491</v>
      </c>
      <c r="C5373" s="6">
        <v>1.142E-2</v>
      </c>
      <c r="D5373" t="s">
        <v>3</v>
      </c>
      <c r="E5373">
        <v>0</v>
      </c>
      <c r="F5373">
        <v>17.5</v>
      </c>
      <c r="G5373" t="s">
        <v>1</v>
      </c>
      <c r="H5373">
        <v>1</v>
      </c>
      <c r="I5373" t="s">
        <v>0</v>
      </c>
      <c r="J5373">
        <v>0</v>
      </c>
      <c r="K5373">
        <v>16.5</v>
      </c>
      <c r="L5373" t="s">
        <v>1</v>
      </c>
      <c r="M5373">
        <v>1</v>
      </c>
      <c r="N5373" t="s">
        <v>3214</v>
      </c>
      <c r="O5373">
        <v>1</v>
      </c>
      <c r="P5373" t="str">
        <f>D5373&amp;"-"&amp;F5373&amp;"-"&amp;G5373&amp;"-"&amp;E5373&amp;"-"&amp;H5373</f>
        <v>A2Delta-17.5-e-0-1</v>
      </c>
      <c r="Q5373" t="str">
        <f>I5373&amp;"-"&amp;K5373&amp;"-"&amp;L5373&amp;"-"&amp;J5373&amp;"-"&amp;M5373</f>
        <v>X2Pi-16.5-e-0-1</v>
      </c>
      <c r="R5373">
        <f>B5373+S5373</f>
        <v>27476.496860218002</v>
      </c>
      <c r="S5373">
        <f>_xlfn.IFNA(VLOOKUP(Q5373,'MARVEL-X'!A$2:I$1400,7,FALSE),VLOOKUP(Q5373,MARVEL!A$2:J$1522,10,FALSE))</f>
        <v>3744.947760218</v>
      </c>
      <c r="T5373">
        <f>IF(P5373=P5372,R5373+T5372,R5373)</f>
        <v>54953.001093746003</v>
      </c>
      <c r="U5373">
        <f>IF(P5373=P5372,1+U5372,1)</f>
        <v>2</v>
      </c>
      <c r="V5373" t="str">
        <f t="shared" si="83"/>
        <v/>
      </c>
      <c r="W5373" t="str">
        <f>IF(V5373="","",IF(ABS(V5373-R5373)&gt;W$1,ABS(V5373-R5373),""))</f>
        <v/>
      </c>
      <c r="X5373" t="str">
        <f>Y5373&amp;"-"&amp;Z5373&amp;"-"&amp;AC5373&amp;"-"&amp;AD5373&amp;"-"&amp;AG5373</f>
        <v>17.5-e-A-0-2.5</v>
      </c>
      <c r="Y5373">
        <f>F5373</f>
        <v>17.5</v>
      </c>
      <c r="Z5373" s="2" t="str">
        <f>G5373</f>
        <v>e</v>
      </c>
      <c r="AA5373">
        <f>_xlfn.IFNA(VLOOKUP(X5373,'duo-out'!A$2:Q$5000,5,FALSE),E5373+10*(H5373-1)+1+_xlfn.IFNA(VLOOKUP(D5373,states!A$2:C$10,3,FALSE),1))</f>
        <v>251</v>
      </c>
      <c r="AB5373" t="str">
        <f>IF(V5373="","",V5373)</f>
        <v/>
      </c>
      <c r="AC5373" s="2" t="str">
        <f>_xlfn.IFNA(VLOOKUP(D5373,states!A$2:C$10,2,FALSE),"XX")</f>
        <v>A</v>
      </c>
      <c r="AD5373">
        <f>E5373</f>
        <v>0</v>
      </c>
      <c r="AE5373">
        <f>_xlfn.IFNA(VLOOKUP(D5373,states!A$2:D$10,4,FALSE),0)</f>
        <v>2</v>
      </c>
      <c r="AF5373">
        <v>0.5</v>
      </c>
      <c r="AG5373">
        <f>IF(AE5373=0,AF5373,IF(AE5373=1,IF(F5373=0.5,0.5,IF(H5373=1,0.5,1.5)),IF(F5373=0.5,0.5,IF(H5373=1,2.5,1.5))))</f>
        <v>2.5</v>
      </c>
      <c r="AH5373" s="7">
        <f>IF(AC5373="XX",0,1/C5373^(1/5)*IF(E5373=0,100,1)/(E5373+1)^(1/4))</f>
        <v>244.60581609111108</v>
      </c>
    </row>
    <row r="5374" spans="1:34">
      <c r="A5374">
        <v>3252</v>
      </c>
      <c r="B5374" s="1">
        <v>22797.737400000002</v>
      </c>
      <c r="C5374" s="6">
        <v>8.2310000000000005E-3</v>
      </c>
      <c r="D5374" t="s">
        <v>3</v>
      </c>
      <c r="E5374">
        <v>0</v>
      </c>
      <c r="F5374">
        <v>17.5</v>
      </c>
      <c r="G5374" t="s">
        <v>1</v>
      </c>
      <c r="H5374">
        <v>1</v>
      </c>
      <c r="I5374" t="s">
        <v>0</v>
      </c>
      <c r="J5374">
        <v>0</v>
      </c>
      <c r="K5374">
        <v>18.5</v>
      </c>
      <c r="L5374" t="s">
        <v>1</v>
      </c>
      <c r="M5374">
        <v>1</v>
      </c>
      <c r="N5374" t="s">
        <v>3308</v>
      </c>
      <c r="O5374">
        <v>1</v>
      </c>
      <c r="P5374" t="str">
        <f>D5374&amp;"-"&amp;F5374&amp;"-"&amp;G5374&amp;"-"&amp;E5374&amp;"-"&amp;H5374</f>
        <v>A2Delta-17.5-e-0-1</v>
      </c>
      <c r="Q5374" t="str">
        <f>I5374&amp;"-"&amp;K5374&amp;"-"&amp;L5374&amp;"-"&amp;J5374&amp;"-"&amp;M5374</f>
        <v>X2Pi-18.5-e-0-1</v>
      </c>
      <c r="R5374">
        <f>B5374+S5374</f>
        <v>27476.496160218001</v>
      </c>
      <c r="S5374">
        <f>_xlfn.IFNA(VLOOKUP(Q5374,'MARVEL-X'!A$2:I$1400,7,FALSE),VLOOKUP(Q5374,MARVEL!A$2:J$1522,10,FALSE))</f>
        <v>4678.7587602180001</v>
      </c>
      <c r="T5374">
        <f>IF(P5374=P5373,R5374+T5373,R5374)</f>
        <v>82429.497253964</v>
      </c>
      <c r="U5374">
        <f>IF(P5374=P5373,1+U5373,1)</f>
        <v>3</v>
      </c>
      <c r="V5374" t="str">
        <f t="shared" si="83"/>
        <v/>
      </c>
      <c r="W5374" t="str">
        <f>IF(V5374="","",IF(ABS(V5374-R5374)&gt;W$1,ABS(V5374-R5374),""))</f>
        <v/>
      </c>
      <c r="X5374" t="str">
        <f>Y5374&amp;"-"&amp;Z5374&amp;"-"&amp;AC5374&amp;"-"&amp;AD5374&amp;"-"&amp;AG5374</f>
        <v>17.5-e-A-0-2.5</v>
      </c>
      <c r="Y5374">
        <f>F5374</f>
        <v>17.5</v>
      </c>
      <c r="Z5374" s="2" t="str">
        <f>G5374</f>
        <v>e</v>
      </c>
      <c r="AA5374">
        <f>_xlfn.IFNA(VLOOKUP(X5374,'duo-out'!A$2:Q$5000,5,FALSE),E5374+10*(H5374-1)+1+_xlfn.IFNA(VLOOKUP(D5374,states!A$2:C$10,3,FALSE),1))</f>
        <v>251</v>
      </c>
      <c r="AB5374" t="str">
        <f>IF(V5374="","",V5374)</f>
        <v/>
      </c>
      <c r="AC5374" s="2" t="str">
        <f>_xlfn.IFNA(VLOOKUP(D5374,states!A$2:C$10,2,FALSE),"XX")</f>
        <v>A</v>
      </c>
      <c r="AD5374">
        <f>E5374</f>
        <v>0</v>
      </c>
      <c r="AE5374">
        <f>_xlfn.IFNA(VLOOKUP(D5374,states!A$2:D$10,4,FALSE),0)</f>
        <v>2</v>
      </c>
      <c r="AF5374">
        <v>0.5</v>
      </c>
      <c r="AG5374">
        <f>IF(AE5374=0,AF5374,IF(AE5374=1,IF(F5374=0.5,0.5,IF(H5374=1,0.5,1.5)),IF(F5374=0.5,0.5,IF(H5374=1,2.5,1.5))))</f>
        <v>2.5</v>
      </c>
      <c r="AH5374" s="7">
        <f>IF(AC5374="XX",0,1/C5374^(1/5)*IF(E5374=0,100,1)/(E5374+1)^(1/4))</f>
        <v>261.16169563067547</v>
      </c>
    </row>
    <row r="5375" spans="1:34">
      <c r="A5375">
        <v>2653</v>
      </c>
      <c r="B5375" s="1">
        <v>23286.547299999998</v>
      </c>
      <c r="C5375" s="6">
        <v>3.8589999999999999E-2</v>
      </c>
      <c r="D5375" t="s">
        <v>3</v>
      </c>
      <c r="E5375">
        <v>0</v>
      </c>
      <c r="F5375">
        <v>17.5</v>
      </c>
      <c r="G5375" t="s">
        <v>1</v>
      </c>
      <c r="H5375">
        <v>1</v>
      </c>
      <c r="I5375" t="s">
        <v>0</v>
      </c>
      <c r="J5375">
        <v>0</v>
      </c>
      <c r="K5375">
        <v>17.5</v>
      </c>
      <c r="L5375" t="s">
        <v>2</v>
      </c>
      <c r="M5375">
        <v>1</v>
      </c>
      <c r="N5375" t="s">
        <v>2709</v>
      </c>
      <c r="O5375">
        <v>1</v>
      </c>
      <c r="P5375" t="str">
        <f>D5375&amp;"-"&amp;F5375&amp;"-"&amp;G5375&amp;"-"&amp;E5375&amp;"-"&amp;H5375</f>
        <v>A2Delta-17.5-e-0-1</v>
      </c>
      <c r="Q5375" t="str">
        <f>I5375&amp;"-"&amp;K5375&amp;"-"&amp;L5375&amp;"-"&amp;J5375&amp;"-"&amp;M5375</f>
        <v>X2Pi-17.5-f-0-1</v>
      </c>
      <c r="R5375">
        <f>B5375+S5375</f>
        <v>27476.558133528</v>
      </c>
      <c r="S5375">
        <f>_xlfn.IFNA(VLOOKUP(Q5375,'MARVEL-X'!A$2:I$1400,7,FALSE),VLOOKUP(Q5375,MARVEL!A$2:J$1522,10,FALSE))</f>
        <v>4190.0108335280001</v>
      </c>
      <c r="T5375">
        <f>IF(P5375=P5374,R5375+T5374,R5375)</f>
        <v>109906.055387492</v>
      </c>
      <c r="U5375">
        <f>IF(P5375=P5374,1+U5374,1)</f>
        <v>4</v>
      </c>
      <c r="V5375" t="str">
        <f t="shared" si="83"/>
        <v/>
      </c>
      <c r="W5375" t="str">
        <f>IF(V5375="","",IF(ABS(V5375-R5375)&gt;W$1,ABS(V5375-R5375),""))</f>
        <v/>
      </c>
      <c r="X5375" t="str">
        <f>Y5375&amp;"-"&amp;Z5375&amp;"-"&amp;AC5375&amp;"-"&amp;AD5375&amp;"-"&amp;AG5375</f>
        <v>17.5-e-A-0-2.5</v>
      </c>
      <c r="Y5375">
        <f>F5375</f>
        <v>17.5</v>
      </c>
      <c r="Z5375" s="2" t="str">
        <f>G5375</f>
        <v>e</v>
      </c>
      <c r="AA5375">
        <f>_xlfn.IFNA(VLOOKUP(X5375,'duo-out'!A$2:Q$5000,5,FALSE),E5375+10*(H5375-1)+1+_xlfn.IFNA(VLOOKUP(D5375,states!A$2:C$10,3,FALSE),1))</f>
        <v>251</v>
      </c>
      <c r="AB5375" t="str">
        <f>IF(V5375="","",V5375)</f>
        <v/>
      </c>
      <c r="AC5375" s="2" t="str">
        <f>_xlfn.IFNA(VLOOKUP(D5375,states!A$2:C$10,2,FALSE),"XX")</f>
        <v>A</v>
      </c>
      <c r="AD5375">
        <f>E5375</f>
        <v>0</v>
      </c>
      <c r="AE5375">
        <f>_xlfn.IFNA(VLOOKUP(D5375,states!A$2:D$10,4,FALSE),0)</f>
        <v>2</v>
      </c>
      <c r="AF5375">
        <v>0.5</v>
      </c>
      <c r="AG5375">
        <f>IF(AE5375=0,AF5375,IF(AE5375=1,IF(F5375=0.5,0.5,IF(H5375=1,0.5,1.5)),IF(F5375=0.5,0.5,IF(H5375=1,2.5,1.5))))</f>
        <v>2.5</v>
      </c>
      <c r="AH5375" s="7">
        <f>IF(AC5375="XX",0,1/C5375^(1/5)*IF(E5375=0,100,1)/(E5375+1)^(1/4))</f>
        <v>191.73660987997013</v>
      </c>
    </row>
    <row r="5376" spans="1:34">
      <c r="A5376">
        <v>2712</v>
      </c>
      <c r="B5376" s="1">
        <v>22797.739799999999</v>
      </c>
      <c r="C5376" s="6">
        <v>5.0000000000000001E-3</v>
      </c>
      <c r="D5376" t="s">
        <v>3</v>
      </c>
      <c r="E5376">
        <v>0</v>
      </c>
      <c r="F5376">
        <v>17.5</v>
      </c>
      <c r="G5376" t="s">
        <v>1</v>
      </c>
      <c r="H5376">
        <v>1</v>
      </c>
      <c r="I5376" t="s">
        <v>0</v>
      </c>
      <c r="J5376">
        <v>0</v>
      </c>
      <c r="K5376">
        <v>18.5</v>
      </c>
      <c r="L5376" t="s">
        <v>1</v>
      </c>
      <c r="M5376">
        <v>1</v>
      </c>
      <c r="N5376" t="s">
        <v>2768</v>
      </c>
      <c r="O5376">
        <v>1</v>
      </c>
      <c r="P5376" t="str">
        <f>D5376&amp;"-"&amp;F5376&amp;"-"&amp;G5376&amp;"-"&amp;E5376&amp;"-"&amp;H5376</f>
        <v>A2Delta-17.5-e-0-1</v>
      </c>
      <c r="Q5376" t="str">
        <f>I5376&amp;"-"&amp;K5376&amp;"-"&amp;L5376&amp;"-"&amp;J5376&amp;"-"&amp;M5376</f>
        <v>X2Pi-18.5-e-0-1</v>
      </c>
      <c r="R5376">
        <f>B5376+S5376</f>
        <v>27476.498560217999</v>
      </c>
      <c r="S5376">
        <f>_xlfn.IFNA(VLOOKUP(Q5376,'MARVEL-X'!A$2:I$1400,7,FALSE),VLOOKUP(Q5376,MARVEL!A$2:J$1522,10,FALSE))</f>
        <v>4678.7587602180001</v>
      </c>
      <c r="T5376">
        <f>IF(P5376=P5375,R5376+T5375,R5376)</f>
        <v>137382.55394771</v>
      </c>
      <c r="U5376">
        <f>IF(P5376=P5375,1+U5375,1)</f>
        <v>5</v>
      </c>
      <c r="V5376" t="str">
        <f t="shared" si="83"/>
        <v/>
      </c>
      <c r="W5376" t="str">
        <f>IF(V5376="","",IF(ABS(V5376-R5376)&gt;W$1,ABS(V5376-R5376),""))</f>
        <v/>
      </c>
      <c r="X5376" t="str">
        <f>Y5376&amp;"-"&amp;Z5376&amp;"-"&amp;AC5376&amp;"-"&amp;AD5376&amp;"-"&amp;AG5376</f>
        <v>17.5-e-A-0-2.5</v>
      </c>
      <c r="Y5376">
        <f>F5376</f>
        <v>17.5</v>
      </c>
      <c r="Z5376" s="2" t="str">
        <f>G5376</f>
        <v>e</v>
      </c>
      <c r="AA5376">
        <f>_xlfn.IFNA(VLOOKUP(X5376,'duo-out'!A$2:Q$5000,5,FALSE),E5376+10*(H5376-1)+1+_xlfn.IFNA(VLOOKUP(D5376,states!A$2:C$10,3,FALSE),1))</f>
        <v>251</v>
      </c>
      <c r="AB5376" t="str">
        <f>IF(V5376="","",V5376)</f>
        <v/>
      </c>
      <c r="AC5376" s="2" t="str">
        <f>_xlfn.IFNA(VLOOKUP(D5376,states!A$2:C$10,2,FALSE),"XX")</f>
        <v>A</v>
      </c>
      <c r="AD5376">
        <f>E5376</f>
        <v>0</v>
      </c>
      <c r="AE5376">
        <f>_xlfn.IFNA(VLOOKUP(D5376,states!A$2:D$10,4,FALSE),0)</f>
        <v>2</v>
      </c>
      <c r="AF5376">
        <v>0.5</v>
      </c>
      <c r="AG5376">
        <f>IF(AE5376=0,AF5376,IF(AE5376=1,IF(F5376=0.5,0.5,IF(H5376=1,0.5,1.5)),IF(F5376=0.5,0.5,IF(H5376=1,2.5,1.5))))</f>
        <v>2.5</v>
      </c>
      <c r="AH5376" s="7">
        <f>IF(AC5376="XX",0,1/C5376^(1/5)*IF(E5376=0,100,1)/(E5376+1)^(1/4))</f>
        <v>288.53998118144267</v>
      </c>
    </row>
    <row r="5377" spans="1:34">
      <c r="A5377">
        <v>2674</v>
      </c>
      <c r="B5377" s="1">
        <v>23731.556700000001</v>
      </c>
      <c r="C5377" s="6">
        <v>5.0000000000000001E-3</v>
      </c>
      <c r="D5377" t="s">
        <v>3</v>
      </c>
      <c r="E5377">
        <v>0</v>
      </c>
      <c r="F5377">
        <v>17.5</v>
      </c>
      <c r="G5377" t="s">
        <v>1</v>
      </c>
      <c r="H5377">
        <v>1</v>
      </c>
      <c r="I5377" t="s">
        <v>0</v>
      </c>
      <c r="J5377">
        <v>0</v>
      </c>
      <c r="K5377">
        <v>16.5</v>
      </c>
      <c r="L5377" t="s">
        <v>1</v>
      </c>
      <c r="M5377">
        <v>1</v>
      </c>
      <c r="N5377" t="s">
        <v>2730</v>
      </c>
      <c r="O5377">
        <v>1</v>
      </c>
      <c r="P5377" t="str">
        <f>D5377&amp;"-"&amp;F5377&amp;"-"&amp;G5377&amp;"-"&amp;E5377&amp;"-"&amp;H5377</f>
        <v>A2Delta-17.5-e-0-1</v>
      </c>
      <c r="Q5377" t="str">
        <f>I5377&amp;"-"&amp;K5377&amp;"-"&amp;L5377&amp;"-"&amp;J5377&amp;"-"&amp;M5377</f>
        <v>X2Pi-16.5-e-0-1</v>
      </c>
      <c r="R5377">
        <f>B5377+S5377</f>
        <v>27476.504460218002</v>
      </c>
      <c r="S5377">
        <f>_xlfn.IFNA(VLOOKUP(Q5377,'MARVEL-X'!A$2:I$1400,7,FALSE),VLOOKUP(Q5377,MARVEL!A$2:J$1522,10,FALSE))</f>
        <v>3744.947760218</v>
      </c>
      <c r="T5377">
        <f>IF(P5377=P5376,R5377+T5376,R5377)</f>
        <v>164859.05840792801</v>
      </c>
      <c r="U5377">
        <f>IF(P5377=P5376,1+U5376,1)</f>
        <v>6</v>
      </c>
      <c r="V5377" t="str">
        <f t="shared" si="83"/>
        <v/>
      </c>
      <c r="W5377" t="str">
        <f>IF(V5377="","",IF(ABS(V5377-R5377)&gt;W$1,ABS(V5377-R5377),""))</f>
        <v/>
      </c>
      <c r="X5377" t="str">
        <f>Y5377&amp;"-"&amp;Z5377&amp;"-"&amp;AC5377&amp;"-"&amp;AD5377&amp;"-"&amp;AG5377</f>
        <v>17.5-e-A-0-2.5</v>
      </c>
      <c r="Y5377">
        <f>F5377</f>
        <v>17.5</v>
      </c>
      <c r="Z5377" s="2" t="str">
        <f>G5377</f>
        <v>e</v>
      </c>
      <c r="AA5377">
        <f>_xlfn.IFNA(VLOOKUP(X5377,'duo-out'!A$2:Q$5000,5,FALSE),E5377+10*(H5377-1)+1+_xlfn.IFNA(VLOOKUP(D5377,states!A$2:C$10,3,FALSE),1))</f>
        <v>251</v>
      </c>
      <c r="AB5377" t="str">
        <f>IF(V5377="","",V5377)</f>
        <v/>
      </c>
      <c r="AC5377" s="2" t="str">
        <f>_xlfn.IFNA(VLOOKUP(D5377,states!A$2:C$10,2,FALSE),"XX")</f>
        <v>A</v>
      </c>
      <c r="AD5377">
        <f>E5377</f>
        <v>0</v>
      </c>
      <c r="AE5377">
        <f>_xlfn.IFNA(VLOOKUP(D5377,states!A$2:D$10,4,FALSE),0)</f>
        <v>2</v>
      </c>
      <c r="AF5377">
        <v>0.5</v>
      </c>
      <c r="AG5377">
        <f>IF(AE5377=0,AF5377,IF(AE5377=1,IF(F5377=0.5,0.5,IF(H5377=1,0.5,1.5)),IF(F5377=0.5,0.5,IF(H5377=1,2.5,1.5))))</f>
        <v>2.5</v>
      </c>
      <c r="AH5377" s="7">
        <f>IF(AC5377="XX",0,1/C5377^(1/5)*IF(E5377=0,100,1)/(E5377+1)^(1/4))</f>
        <v>288.53998118144267</v>
      </c>
    </row>
    <row r="5378" spans="1:34">
      <c r="A5378">
        <v>5339</v>
      </c>
      <c r="B5378" s="1">
        <v>23286.530999999999</v>
      </c>
      <c r="C5378" s="6">
        <v>0.05</v>
      </c>
      <c r="D5378" t="s">
        <v>3</v>
      </c>
      <c r="E5378">
        <v>0</v>
      </c>
      <c r="F5378">
        <v>17.5</v>
      </c>
      <c r="G5378" t="s">
        <v>1</v>
      </c>
      <c r="H5378">
        <v>1</v>
      </c>
      <c r="I5378" t="s">
        <v>0</v>
      </c>
      <c r="J5378">
        <v>0</v>
      </c>
      <c r="K5378">
        <v>17.5</v>
      </c>
      <c r="L5378" t="s">
        <v>2</v>
      </c>
      <c r="M5378">
        <v>1</v>
      </c>
      <c r="N5378" t="s">
        <v>5395</v>
      </c>
      <c r="O5378">
        <v>1</v>
      </c>
      <c r="P5378" t="str">
        <f>D5378&amp;"-"&amp;F5378&amp;"-"&amp;G5378&amp;"-"&amp;E5378&amp;"-"&amp;H5378</f>
        <v>A2Delta-17.5-e-0-1</v>
      </c>
      <c r="Q5378" t="str">
        <f>I5378&amp;"-"&amp;K5378&amp;"-"&amp;L5378&amp;"-"&amp;J5378&amp;"-"&amp;M5378</f>
        <v>X2Pi-17.5-f-0-1</v>
      </c>
      <c r="R5378">
        <f>B5378+S5378</f>
        <v>27476.541833527997</v>
      </c>
      <c r="S5378">
        <f>_xlfn.IFNA(VLOOKUP(Q5378,'MARVEL-X'!A$2:I$1400,7,FALSE),VLOOKUP(Q5378,MARVEL!A$2:J$1522,10,FALSE))</f>
        <v>4190.0108335280001</v>
      </c>
      <c r="T5378">
        <f>IF(P5378=P5377,R5378+T5377,R5378)</f>
        <v>192335.60024145601</v>
      </c>
      <c r="U5378">
        <f>IF(P5378=P5377,1+U5377,1)</f>
        <v>7</v>
      </c>
      <c r="V5378" t="str">
        <f t="shared" si="83"/>
        <v/>
      </c>
      <c r="W5378" t="str">
        <f>IF(V5378="","",IF(ABS(V5378-R5378)&gt;W$1,ABS(V5378-R5378),""))</f>
        <v/>
      </c>
      <c r="X5378" t="str">
        <f>Y5378&amp;"-"&amp;Z5378&amp;"-"&amp;AC5378&amp;"-"&amp;AD5378&amp;"-"&amp;AG5378</f>
        <v>17.5-e-A-0-2.5</v>
      </c>
      <c r="Y5378">
        <f>F5378</f>
        <v>17.5</v>
      </c>
      <c r="Z5378" s="2" t="str">
        <f>G5378</f>
        <v>e</v>
      </c>
      <c r="AA5378">
        <f>_xlfn.IFNA(VLOOKUP(X5378,'duo-out'!A$2:Q$5000,5,FALSE),E5378+10*(H5378-1)+1+_xlfn.IFNA(VLOOKUP(D5378,states!A$2:C$10,3,FALSE),1))</f>
        <v>251</v>
      </c>
      <c r="AB5378" t="str">
        <f>IF(V5378="","",V5378)</f>
        <v/>
      </c>
      <c r="AC5378" s="2" t="str">
        <f>_xlfn.IFNA(VLOOKUP(D5378,states!A$2:C$10,2,FALSE),"XX")</f>
        <v>A</v>
      </c>
      <c r="AD5378">
        <f>E5378</f>
        <v>0</v>
      </c>
      <c r="AE5378">
        <f>_xlfn.IFNA(VLOOKUP(D5378,states!A$2:D$10,4,FALSE),0)</f>
        <v>2</v>
      </c>
      <c r="AF5378">
        <v>0.5</v>
      </c>
      <c r="AG5378">
        <f>IF(AE5378=0,AF5378,IF(AE5378=1,IF(F5378=0.5,0.5,IF(H5378=1,0.5,1.5)),IF(F5378=0.5,0.5,IF(H5378=1,2.5,1.5))))</f>
        <v>2.5</v>
      </c>
      <c r="AH5378" s="7">
        <f>IF(AC5378="XX",0,1/C5378^(1/5)*IF(E5378=0,100,1)/(E5378+1)^(1/4))</f>
        <v>182.05642030260799</v>
      </c>
    </row>
    <row r="5379" spans="1:34">
      <c r="A5379">
        <v>5276</v>
      </c>
      <c r="B5379" s="1">
        <v>23731.55</v>
      </c>
      <c r="C5379" s="6">
        <v>0.05</v>
      </c>
      <c r="D5379" t="s">
        <v>3</v>
      </c>
      <c r="E5379">
        <v>0</v>
      </c>
      <c r="F5379">
        <v>17.5</v>
      </c>
      <c r="G5379" t="s">
        <v>1</v>
      </c>
      <c r="H5379">
        <v>1</v>
      </c>
      <c r="I5379" t="s">
        <v>0</v>
      </c>
      <c r="J5379">
        <v>0</v>
      </c>
      <c r="K5379">
        <v>16.5</v>
      </c>
      <c r="L5379" t="s">
        <v>1</v>
      </c>
      <c r="M5379">
        <v>1</v>
      </c>
      <c r="N5379" t="s">
        <v>5332</v>
      </c>
      <c r="O5379">
        <v>1</v>
      </c>
      <c r="P5379" t="str">
        <f>D5379&amp;"-"&amp;F5379&amp;"-"&amp;G5379&amp;"-"&amp;E5379&amp;"-"&amp;H5379</f>
        <v>A2Delta-17.5-e-0-1</v>
      </c>
      <c r="Q5379" t="str">
        <f>I5379&amp;"-"&amp;K5379&amp;"-"&amp;L5379&amp;"-"&amp;J5379&amp;"-"&amp;M5379</f>
        <v>X2Pi-16.5-e-0-1</v>
      </c>
      <c r="R5379">
        <f>B5379+S5379</f>
        <v>27476.497760218001</v>
      </c>
      <c r="S5379">
        <f>_xlfn.IFNA(VLOOKUP(Q5379,'MARVEL-X'!A$2:I$1400,7,FALSE),VLOOKUP(Q5379,MARVEL!A$2:J$1522,10,FALSE))</f>
        <v>3744.947760218</v>
      </c>
      <c r="T5379">
        <f>IF(P5379=P5378,R5379+T5378,R5379)</f>
        <v>219812.09800167399</v>
      </c>
      <c r="U5379">
        <f>IF(P5379=P5378,1+U5378,1)</f>
        <v>8</v>
      </c>
      <c r="V5379" t="str">
        <f t="shared" ref="V5379:V5442" si="84">IF(P5379=P5380,"",T5379/U5379)</f>
        <v/>
      </c>
      <c r="W5379" t="str">
        <f>IF(V5379="","",IF(ABS(V5379-R5379)&gt;W$1,ABS(V5379-R5379),""))</f>
        <v/>
      </c>
      <c r="X5379" t="str">
        <f>Y5379&amp;"-"&amp;Z5379&amp;"-"&amp;AC5379&amp;"-"&amp;AD5379&amp;"-"&amp;AG5379</f>
        <v>17.5-e-A-0-2.5</v>
      </c>
      <c r="Y5379">
        <f>F5379</f>
        <v>17.5</v>
      </c>
      <c r="Z5379" s="2" t="str">
        <f>G5379</f>
        <v>e</v>
      </c>
      <c r="AA5379">
        <f>_xlfn.IFNA(VLOOKUP(X5379,'duo-out'!A$2:Q$5000,5,FALSE),E5379+10*(H5379-1)+1+_xlfn.IFNA(VLOOKUP(D5379,states!A$2:C$10,3,FALSE),1))</f>
        <v>251</v>
      </c>
      <c r="AB5379" t="str">
        <f>IF(V5379="","",V5379)</f>
        <v/>
      </c>
      <c r="AC5379" s="2" t="str">
        <f>_xlfn.IFNA(VLOOKUP(D5379,states!A$2:C$10,2,FALSE),"XX")</f>
        <v>A</v>
      </c>
      <c r="AD5379">
        <f>E5379</f>
        <v>0</v>
      </c>
      <c r="AE5379">
        <f>_xlfn.IFNA(VLOOKUP(D5379,states!A$2:D$10,4,FALSE),0)</f>
        <v>2</v>
      </c>
      <c r="AF5379">
        <v>0.5</v>
      </c>
      <c r="AG5379">
        <f>IF(AE5379=0,AF5379,IF(AE5379=1,IF(F5379=0.5,0.5,IF(H5379=1,0.5,1.5)),IF(F5379=0.5,0.5,IF(H5379=1,2.5,1.5))))</f>
        <v>2.5</v>
      </c>
      <c r="AH5379" s="7">
        <f>IF(AC5379="XX",0,1/C5379^(1/5)*IF(E5379=0,100,1)/(E5379+1)^(1/4))</f>
        <v>182.05642030260799</v>
      </c>
    </row>
    <row r="5380" spans="1:34">
      <c r="A5380">
        <v>705</v>
      </c>
      <c r="B5380" s="1">
        <v>22797.66</v>
      </c>
      <c r="C5380" s="6">
        <v>8.7999999999999995E-2</v>
      </c>
      <c r="D5380" t="s">
        <v>3</v>
      </c>
      <c r="E5380">
        <v>0</v>
      </c>
      <c r="F5380">
        <v>17.5</v>
      </c>
      <c r="G5380" t="s">
        <v>1</v>
      </c>
      <c r="H5380">
        <v>1</v>
      </c>
      <c r="I5380" t="s">
        <v>0</v>
      </c>
      <c r="J5380">
        <v>0</v>
      </c>
      <c r="K5380">
        <v>18.5</v>
      </c>
      <c r="L5380" t="s">
        <v>1</v>
      </c>
      <c r="M5380">
        <v>1</v>
      </c>
      <c r="N5380" t="s">
        <v>761</v>
      </c>
      <c r="O5380">
        <v>1</v>
      </c>
      <c r="P5380" t="str">
        <f>D5380&amp;"-"&amp;F5380&amp;"-"&amp;G5380&amp;"-"&amp;E5380&amp;"-"&amp;H5380</f>
        <v>A2Delta-17.5-e-0-1</v>
      </c>
      <c r="Q5380" t="str">
        <f>I5380&amp;"-"&amp;K5380&amp;"-"&amp;L5380&amp;"-"&amp;J5380&amp;"-"&amp;M5380</f>
        <v>X2Pi-18.5-e-0-1</v>
      </c>
      <c r="R5380">
        <f>B5380+S5380</f>
        <v>27476.418760217999</v>
      </c>
      <c r="S5380">
        <f>_xlfn.IFNA(VLOOKUP(Q5380,'MARVEL-X'!A$2:I$1400,7,FALSE),VLOOKUP(Q5380,MARVEL!A$2:J$1522,10,FALSE))</f>
        <v>4678.7587602180001</v>
      </c>
      <c r="T5380">
        <f>IF(P5380=P5379,R5380+T5379,R5380)</f>
        <v>247288.51676189198</v>
      </c>
      <c r="U5380">
        <f>IF(P5380=P5379,1+U5379,1)</f>
        <v>9</v>
      </c>
      <c r="V5380" t="str">
        <f t="shared" si="84"/>
        <v/>
      </c>
      <c r="W5380" t="str">
        <f>IF(V5380="","",IF(ABS(V5380-R5380)&gt;W$1,ABS(V5380-R5380),""))</f>
        <v/>
      </c>
      <c r="X5380" t="str">
        <f>Y5380&amp;"-"&amp;Z5380&amp;"-"&amp;AC5380&amp;"-"&amp;AD5380&amp;"-"&amp;AG5380</f>
        <v>17.5-e-A-0-2.5</v>
      </c>
      <c r="Y5380">
        <f>F5380</f>
        <v>17.5</v>
      </c>
      <c r="Z5380" s="2" t="str">
        <f>G5380</f>
        <v>e</v>
      </c>
      <c r="AA5380">
        <f>_xlfn.IFNA(VLOOKUP(X5380,'duo-out'!A$2:Q$5000,5,FALSE),E5380+10*(H5380-1)+1+_xlfn.IFNA(VLOOKUP(D5380,states!A$2:C$10,3,FALSE),1))</f>
        <v>251</v>
      </c>
      <c r="AB5380" t="str">
        <f>IF(V5380="","",V5380)</f>
        <v/>
      </c>
      <c r="AC5380" s="2" t="str">
        <f>_xlfn.IFNA(VLOOKUP(D5380,states!A$2:C$10,2,FALSE),"XX")</f>
        <v>A</v>
      </c>
      <c r="AD5380">
        <f>E5380</f>
        <v>0</v>
      </c>
      <c r="AE5380">
        <f>_xlfn.IFNA(VLOOKUP(D5380,states!A$2:D$10,4,FALSE),0)</f>
        <v>2</v>
      </c>
      <c r="AF5380">
        <v>0.5</v>
      </c>
      <c r="AG5380">
        <f>IF(AE5380=0,AF5380,IF(AE5380=1,IF(F5380=0.5,0.5,IF(H5380=1,0.5,1.5)),IF(F5380=0.5,0.5,IF(H5380=1,2.5,1.5))))</f>
        <v>2.5</v>
      </c>
      <c r="AH5380" s="7">
        <f>IF(AC5380="XX",0,1/C5380^(1/5)*IF(E5380=0,100,1)/(E5380+1)^(1/4))</f>
        <v>162.5936069823241</v>
      </c>
    </row>
    <row r="5381" spans="1:34">
      <c r="A5381">
        <v>676</v>
      </c>
      <c r="B5381" s="1">
        <v>23286.63</v>
      </c>
      <c r="C5381" s="6">
        <v>0.12559999999999999</v>
      </c>
      <c r="D5381" t="s">
        <v>3</v>
      </c>
      <c r="E5381">
        <v>0</v>
      </c>
      <c r="F5381">
        <v>17.5</v>
      </c>
      <c r="G5381" t="s">
        <v>1</v>
      </c>
      <c r="H5381">
        <v>1</v>
      </c>
      <c r="I5381" t="s">
        <v>0</v>
      </c>
      <c r="J5381">
        <v>0</v>
      </c>
      <c r="K5381">
        <v>17.5</v>
      </c>
      <c r="L5381" t="s">
        <v>2</v>
      </c>
      <c r="M5381">
        <v>1</v>
      </c>
      <c r="N5381" t="s">
        <v>732</v>
      </c>
      <c r="O5381">
        <v>1</v>
      </c>
      <c r="P5381" t="str">
        <f>D5381&amp;"-"&amp;F5381&amp;"-"&amp;G5381&amp;"-"&amp;E5381&amp;"-"&amp;H5381</f>
        <v>A2Delta-17.5-e-0-1</v>
      </c>
      <c r="Q5381" t="str">
        <f>I5381&amp;"-"&amp;K5381&amp;"-"&amp;L5381&amp;"-"&amp;J5381&amp;"-"&amp;M5381</f>
        <v>X2Pi-17.5-f-0-1</v>
      </c>
      <c r="R5381">
        <f>B5381+S5381</f>
        <v>27476.640833527999</v>
      </c>
      <c r="S5381">
        <f>_xlfn.IFNA(VLOOKUP(Q5381,'MARVEL-X'!A$2:I$1400,7,FALSE),VLOOKUP(Q5381,MARVEL!A$2:J$1522,10,FALSE))</f>
        <v>4190.0108335280001</v>
      </c>
      <c r="T5381">
        <f>IF(P5381=P5380,R5381+T5380,R5381)</f>
        <v>274765.15759541997</v>
      </c>
      <c r="U5381">
        <f>IF(P5381=P5380,1+U5380,1)</f>
        <v>10</v>
      </c>
      <c r="V5381" t="str">
        <f t="shared" si="84"/>
        <v/>
      </c>
      <c r="W5381" t="str">
        <f>IF(V5381="","",IF(ABS(V5381-R5381)&gt;W$1,ABS(V5381-R5381),""))</f>
        <v/>
      </c>
      <c r="X5381" t="str">
        <f>Y5381&amp;"-"&amp;Z5381&amp;"-"&amp;AC5381&amp;"-"&amp;AD5381&amp;"-"&amp;AG5381</f>
        <v>17.5-e-A-0-2.5</v>
      </c>
      <c r="Y5381">
        <f>F5381</f>
        <v>17.5</v>
      </c>
      <c r="Z5381" s="2" t="str">
        <f>G5381</f>
        <v>e</v>
      </c>
      <c r="AA5381">
        <f>_xlfn.IFNA(VLOOKUP(X5381,'duo-out'!A$2:Q$5000,5,FALSE),E5381+10*(H5381-1)+1+_xlfn.IFNA(VLOOKUP(D5381,states!A$2:C$10,3,FALSE),1))</f>
        <v>251</v>
      </c>
      <c r="AB5381" t="str">
        <f>IF(V5381="","",V5381)</f>
        <v/>
      </c>
      <c r="AC5381" s="2" t="str">
        <f>_xlfn.IFNA(VLOOKUP(D5381,states!A$2:C$10,2,FALSE),"XX")</f>
        <v>A</v>
      </c>
      <c r="AD5381">
        <f>E5381</f>
        <v>0</v>
      </c>
      <c r="AE5381">
        <f>_xlfn.IFNA(VLOOKUP(D5381,states!A$2:D$10,4,FALSE),0)</f>
        <v>2</v>
      </c>
      <c r="AF5381">
        <v>0.5</v>
      </c>
      <c r="AG5381">
        <f>IF(AE5381=0,AF5381,IF(AE5381=1,IF(F5381=0.5,0.5,IF(H5381=1,0.5,1.5)),IF(F5381=0.5,0.5,IF(H5381=1,2.5,1.5))))</f>
        <v>2.5</v>
      </c>
      <c r="AH5381" s="7">
        <f>IF(AC5381="XX",0,1/C5381^(1/5)*IF(E5381=0,100,1)/(E5381+1)^(1/4))</f>
        <v>151.42656545650289</v>
      </c>
    </row>
    <row r="5382" spans="1:34">
      <c r="A5382">
        <v>590</v>
      </c>
      <c r="B5382" s="1">
        <v>23731.43</v>
      </c>
      <c r="C5382" s="6">
        <v>0.13639999999999999</v>
      </c>
      <c r="D5382" t="s">
        <v>3</v>
      </c>
      <c r="E5382">
        <v>0</v>
      </c>
      <c r="F5382">
        <v>17.5</v>
      </c>
      <c r="G5382" t="s">
        <v>1</v>
      </c>
      <c r="H5382">
        <v>1</v>
      </c>
      <c r="I5382" t="s">
        <v>0</v>
      </c>
      <c r="J5382">
        <v>0</v>
      </c>
      <c r="K5382">
        <v>16.5</v>
      </c>
      <c r="L5382" t="s">
        <v>1</v>
      </c>
      <c r="M5382">
        <v>1</v>
      </c>
      <c r="N5382" t="s">
        <v>646</v>
      </c>
      <c r="O5382">
        <v>1</v>
      </c>
      <c r="P5382" t="str">
        <f>D5382&amp;"-"&amp;F5382&amp;"-"&amp;G5382&amp;"-"&amp;E5382&amp;"-"&amp;H5382</f>
        <v>A2Delta-17.5-e-0-1</v>
      </c>
      <c r="Q5382" t="str">
        <f>I5382&amp;"-"&amp;K5382&amp;"-"&amp;L5382&amp;"-"&amp;J5382&amp;"-"&amp;M5382</f>
        <v>X2Pi-16.5-e-0-1</v>
      </c>
      <c r="R5382">
        <f>B5382+S5382</f>
        <v>27476.377760218002</v>
      </c>
      <c r="S5382">
        <f>_xlfn.IFNA(VLOOKUP(Q5382,'MARVEL-X'!A$2:I$1400,7,FALSE),VLOOKUP(Q5382,MARVEL!A$2:J$1522,10,FALSE))</f>
        <v>3744.947760218</v>
      </c>
      <c r="T5382">
        <f>IF(P5382=P5381,R5382+T5381,R5382)</f>
        <v>302241.53535563796</v>
      </c>
      <c r="U5382">
        <f>IF(P5382=P5381,1+U5381,1)</f>
        <v>11</v>
      </c>
      <c r="V5382">
        <f t="shared" si="84"/>
        <v>27476.503214148906</v>
      </c>
      <c r="W5382">
        <f>IF(V5382="","",IF(ABS(V5382-R5382)&gt;W$1,ABS(V5382-R5382),""))</f>
        <v>0.12545393090476864</v>
      </c>
      <c r="X5382" t="str">
        <f>Y5382&amp;"-"&amp;Z5382&amp;"-"&amp;AC5382&amp;"-"&amp;AD5382&amp;"-"&amp;AG5382</f>
        <v>17.5-e-A-0-2.5</v>
      </c>
      <c r="Y5382">
        <f>F5382</f>
        <v>17.5</v>
      </c>
      <c r="Z5382" s="2" t="str">
        <f>G5382</f>
        <v>e</v>
      </c>
      <c r="AA5382">
        <f>_xlfn.IFNA(VLOOKUP(X5382,'duo-out'!A$2:Q$5000,5,FALSE),E5382+10*(H5382-1)+1+_xlfn.IFNA(VLOOKUP(D5382,states!A$2:C$10,3,FALSE),1))</f>
        <v>251</v>
      </c>
      <c r="AB5382">
        <f>IF(V5382="","",V5382)</f>
        <v>27476.503214148906</v>
      </c>
      <c r="AC5382" s="2" t="str">
        <f>_xlfn.IFNA(VLOOKUP(D5382,states!A$2:C$10,2,FALSE),"XX")</f>
        <v>A</v>
      </c>
      <c r="AD5382">
        <f>E5382</f>
        <v>0</v>
      </c>
      <c r="AE5382">
        <f>_xlfn.IFNA(VLOOKUP(D5382,states!A$2:D$10,4,FALSE),0)</f>
        <v>2</v>
      </c>
      <c r="AF5382">
        <v>0.5</v>
      </c>
      <c r="AG5382">
        <f>IF(AE5382=0,AF5382,IF(AE5382=1,IF(F5382=0.5,0.5,IF(H5382=1,0.5,1.5)),IF(F5382=0.5,0.5,IF(H5382=1,2.5,1.5))))</f>
        <v>2.5</v>
      </c>
      <c r="AH5382" s="7">
        <f>IF(AC5382="XX",0,1/C5382^(1/5)*IF(E5382=0,100,1)/(E5382+1)^(1/4))</f>
        <v>148.94884021179809</v>
      </c>
    </row>
    <row r="5383" spans="1:34">
      <c r="A5383">
        <v>3451</v>
      </c>
      <c r="B5383" s="1">
        <v>22798.096099999999</v>
      </c>
      <c r="C5383" s="6">
        <v>5.0000000000000001E-3</v>
      </c>
      <c r="D5383" t="s">
        <v>3</v>
      </c>
      <c r="E5383">
        <v>0</v>
      </c>
      <c r="F5383">
        <v>17.5</v>
      </c>
      <c r="G5383" t="s">
        <v>1</v>
      </c>
      <c r="H5383">
        <v>2</v>
      </c>
      <c r="I5383" t="s">
        <v>0</v>
      </c>
      <c r="J5383">
        <v>0</v>
      </c>
      <c r="K5383">
        <v>18.5</v>
      </c>
      <c r="L5383" t="s">
        <v>1</v>
      </c>
      <c r="M5383">
        <v>2</v>
      </c>
      <c r="N5383" t="s">
        <v>3507</v>
      </c>
      <c r="O5383">
        <v>1</v>
      </c>
      <c r="P5383" t="str">
        <f>D5383&amp;"-"&amp;F5383&amp;"-"&amp;G5383&amp;"-"&amp;E5383&amp;"-"&amp;H5383</f>
        <v>A2Delta-17.5-e-0-2</v>
      </c>
      <c r="Q5383" t="str">
        <f>I5383&amp;"-"&amp;K5383&amp;"-"&amp;L5383&amp;"-"&amp;J5383&amp;"-"&amp;M5383</f>
        <v>X2Pi-18.5-e-0-2</v>
      </c>
      <c r="R5383">
        <f>B5383+S5383</f>
        <v>27965.360340444</v>
      </c>
      <c r="S5383">
        <f>_xlfn.IFNA(VLOOKUP(Q5383,'MARVEL-X'!A$2:I$1400,7,FALSE),VLOOKUP(Q5383,MARVEL!A$2:J$1522,10,FALSE))</f>
        <v>5167.2642404440003</v>
      </c>
      <c r="T5383">
        <f>IF(P5383=P5382,R5383+T5382,R5383)</f>
        <v>27965.360340444</v>
      </c>
      <c r="U5383">
        <f>IF(P5383=P5382,1+U5382,1)</f>
        <v>1</v>
      </c>
      <c r="V5383" t="str">
        <f t="shared" si="84"/>
        <v/>
      </c>
      <c r="W5383" t="str">
        <f>IF(V5383="","",IF(ABS(V5383-R5383)&gt;W$1,ABS(V5383-R5383),""))</f>
        <v/>
      </c>
      <c r="X5383" t="str">
        <f>Y5383&amp;"-"&amp;Z5383&amp;"-"&amp;AC5383&amp;"-"&amp;AD5383&amp;"-"&amp;AG5383</f>
        <v>17.5-e-A-0-1.5</v>
      </c>
      <c r="Y5383">
        <f>F5383</f>
        <v>17.5</v>
      </c>
      <c r="Z5383" s="2" t="str">
        <f>G5383</f>
        <v>e</v>
      </c>
      <c r="AA5383">
        <f>_xlfn.IFNA(VLOOKUP(X5383,'duo-out'!A$2:Q$5000,5,FALSE),E5383+10*(H5383-1)+1+_xlfn.IFNA(VLOOKUP(D5383,states!A$2:C$10,3,FALSE),1))</f>
        <v>261</v>
      </c>
      <c r="AB5383" t="str">
        <f>IF(V5383="","",V5383)</f>
        <v/>
      </c>
      <c r="AC5383" s="2" t="str">
        <f>_xlfn.IFNA(VLOOKUP(D5383,states!A$2:C$10,2,FALSE),"XX")</f>
        <v>A</v>
      </c>
      <c r="AD5383">
        <f>E5383</f>
        <v>0</v>
      </c>
      <c r="AE5383">
        <f>_xlfn.IFNA(VLOOKUP(D5383,states!A$2:D$10,4,FALSE),0)</f>
        <v>2</v>
      </c>
      <c r="AF5383">
        <v>0.5</v>
      </c>
      <c r="AG5383">
        <f>IF(AE5383=0,AF5383,IF(AE5383=1,IF(F5383=0.5,0.5,IF(H5383=1,0.5,1.5)),IF(F5383=0.5,0.5,IF(H5383=1,2.5,1.5))))</f>
        <v>1.5</v>
      </c>
      <c r="AH5383" s="7">
        <f>IF(AC5383="XX",0,1/C5383^(1/5)*IF(E5383=0,100,1)/(E5383+1)^(1/4))</f>
        <v>288.53998118144267</v>
      </c>
    </row>
    <row r="5384" spans="1:34">
      <c r="A5384">
        <v>3382</v>
      </c>
      <c r="B5384" s="1">
        <v>23286.594400000002</v>
      </c>
      <c r="C5384" s="6">
        <v>0.01</v>
      </c>
      <c r="D5384" t="s">
        <v>3</v>
      </c>
      <c r="E5384">
        <v>0</v>
      </c>
      <c r="F5384">
        <v>17.5</v>
      </c>
      <c r="G5384" t="s">
        <v>1</v>
      </c>
      <c r="H5384">
        <v>2</v>
      </c>
      <c r="I5384" t="s">
        <v>0</v>
      </c>
      <c r="J5384">
        <v>0</v>
      </c>
      <c r="K5384">
        <v>17.5</v>
      </c>
      <c r="L5384" t="s">
        <v>2</v>
      </c>
      <c r="M5384">
        <v>2</v>
      </c>
      <c r="N5384" t="s">
        <v>3438</v>
      </c>
      <c r="O5384">
        <v>1</v>
      </c>
      <c r="P5384" t="str">
        <f>D5384&amp;"-"&amp;F5384&amp;"-"&amp;G5384&amp;"-"&amp;E5384&amp;"-"&amp;H5384</f>
        <v>A2Delta-17.5-e-0-2</v>
      </c>
      <c r="Q5384" t="str">
        <f>I5384&amp;"-"&amp;K5384&amp;"-"&amp;L5384&amp;"-"&amp;J5384&amp;"-"&amp;M5384</f>
        <v>X2Pi-17.5-f-0-2</v>
      </c>
      <c r="R5384">
        <f>B5384+S5384</f>
        <v>27965.365346276001</v>
      </c>
      <c r="S5384">
        <f>_xlfn.IFNA(VLOOKUP(Q5384,'MARVEL-X'!A$2:I$1400,7,FALSE),VLOOKUP(Q5384,MARVEL!A$2:J$1522,10,FALSE))</f>
        <v>4678.7709462760004</v>
      </c>
      <c r="T5384">
        <f>IF(P5384=P5383,R5384+T5383,R5384)</f>
        <v>55930.725686720005</v>
      </c>
      <c r="U5384">
        <f>IF(P5384=P5383,1+U5383,1)</f>
        <v>2</v>
      </c>
      <c r="V5384" t="str">
        <f t="shared" si="84"/>
        <v/>
      </c>
      <c r="W5384" t="str">
        <f>IF(V5384="","",IF(ABS(V5384-R5384)&gt;W$1,ABS(V5384-R5384),""))</f>
        <v/>
      </c>
      <c r="X5384" t="str">
        <f>Y5384&amp;"-"&amp;Z5384&amp;"-"&amp;AC5384&amp;"-"&amp;AD5384&amp;"-"&amp;AG5384</f>
        <v>17.5-e-A-0-1.5</v>
      </c>
      <c r="Y5384">
        <f>F5384</f>
        <v>17.5</v>
      </c>
      <c r="Z5384" s="2" t="str">
        <f>G5384</f>
        <v>e</v>
      </c>
      <c r="AA5384">
        <f>_xlfn.IFNA(VLOOKUP(X5384,'duo-out'!A$2:Q$5000,5,FALSE),E5384+10*(H5384-1)+1+_xlfn.IFNA(VLOOKUP(D5384,states!A$2:C$10,3,FALSE),1))</f>
        <v>261</v>
      </c>
      <c r="AB5384" t="str">
        <f>IF(V5384="","",V5384)</f>
        <v/>
      </c>
      <c r="AC5384" s="2" t="str">
        <f>_xlfn.IFNA(VLOOKUP(D5384,states!A$2:C$10,2,FALSE),"XX")</f>
        <v>A</v>
      </c>
      <c r="AD5384">
        <f>E5384</f>
        <v>0</v>
      </c>
      <c r="AE5384">
        <f>_xlfn.IFNA(VLOOKUP(D5384,states!A$2:D$10,4,FALSE),0)</f>
        <v>2</v>
      </c>
      <c r="AF5384">
        <v>0.5</v>
      </c>
      <c r="AG5384">
        <f>IF(AE5384=0,AF5384,IF(AE5384=1,IF(F5384=0.5,0.5,IF(H5384=1,0.5,1.5)),IF(F5384=0.5,0.5,IF(H5384=1,2.5,1.5))))</f>
        <v>1.5</v>
      </c>
      <c r="AH5384" s="7">
        <f>IF(AC5384="XX",0,1/C5384^(1/5)*IF(E5384=0,100,1)/(E5384+1)^(1/4))</f>
        <v>251.188643150958</v>
      </c>
    </row>
    <row r="5385" spans="1:34">
      <c r="A5385">
        <v>3359</v>
      </c>
      <c r="B5385" s="1">
        <v>23775.984799999998</v>
      </c>
      <c r="C5385" s="6">
        <v>0.01</v>
      </c>
      <c r="D5385" t="s">
        <v>3</v>
      </c>
      <c r="E5385">
        <v>0</v>
      </c>
      <c r="F5385">
        <v>17.5</v>
      </c>
      <c r="G5385" t="s">
        <v>1</v>
      </c>
      <c r="H5385">
        <v>2</v>
      </c>
      <c r="I5385" t="s">
        <v>0</v>
      </c>
      <c r="J5385">
        <v>0</v>
      </c>
      <c r="K5385">
        <v>16.5</v>
      </c>
      <c r="L5385" t="s">
        <v>1</v>
      </c>
      <c r="M5385">
        <v>2</v>
      </c>
      <c r="N5385" t="s">
        <v>3415</v>
      </c>
      <c r="O5385">
        <v>1</v>
      </c>
      <c r="P5385" t="str">
        <f>D5385&amp;"-"&amp;F5385&amp;"-"&amp;G5385&amp;"-"&amp;E5385&amp;"-"&amp;H5385</f>
        <v>A2Delta-17.5-e-0-2</v>
      </c>
      <c r="Q5385" t="str">
        <f>I5385&amp;"-"&amp;K5385&amp;"-"&amp;L5385&amp;"-"&amp;J5385&amp;"-"&amp;M5385</f>
        <v>X2Pi-16.5-e-0-2</v>
      </c>
      <c r="R5385">
        <f>B5385+S5385</f>
        <v>27965.366569370999</v>
      </c>
      <c r="S5385">
        <f>_xlfn.IFNA(VLOOKUP(Q5385,'MARVEL-X'!A$2:I$1400,7,FALSE),VLOOKUP(Q5385,MARVEL!A$2:J$1522,10,FALSE))</f>
        <v>4189.3817693709998</v>
      </c>
      <c r="T5385">
        <f>IF(P5385=P5384,R5385+T5384,R5385)</f>
        <v>83896.092256091011</v>
      </c>
      <c r="U5385">
        <f>IF(P5385=P5384,1+U5384,1)</f>
        <v>3</v>
      </c>
      <c r="V5385" t="str">
        <f t="shared" si="84"/>
        <v/>
      </c>
      <c r="W5385" t="str">
        <f>IF(V5385="","",IF(ABS(V5385-R5385)&gt;W$1,ABS(V5385-R5385),""))</f>
        <v/>
      </c>
      <c r="X5385" t="str">
        <f>Y5385&amp;"-"&amp;Z5385&amp;"-"&amp;AC5385&amp;"-"&amp;AD5385&amp;"-"&amp;AG5385</f>
        <v>17.5-e-A-0-1.5</v>
      </c>
      <c r="Y5385">
        <f>F5385</f>
        <v>17.5</v>
      </c>
      <c r="Z5385" s="2" t="str">
        <f>G5385</f>
        <v>e</v>
      </c>
      <c r="AA5385">
        <f>_xlfn.IFNA(VLOOKUP(X5385,'duo-out'!A$2:Q$5000,5,FALSE),E5385+10*(H5385-1)+1+_xlfn.IFNA(VLOOKUP(D5385,states!A$2:C$10,3,FALSE),1))</f>
        <v>261</v>
      </c>
      <c r="AB5385" t="str">
        <f>IF(V5385="","",V5385)</f>
        <v/>
      </c>
      <c r="AC5385" s="2" t="str">
        <f>_xlfn.IFNA(VLOOKUP(D5385,states!A$2:C$10,2,FALSE),"XX")</f>
        <v>A</v>
      </c>
      <c r="AD5385">
        <f>E5385</f>
        <v>0</v>
      </c>
      <c r="AE5385">
        <f>_xlfn.IFNA(VLOOKUP(D5385,states!A$2:D$10,4,FALSE),0)</f>
        <v>2</v>
      </c>
      <c r="AF5385">
        <v>0.5</v>
      </c>
      <c r="AG5385">
        <f>IF(AE5385=0,AF5385,IF(AE5385=1,IF(F5385=0.5,0.5,IF(H5385=1,0.5,1.5)),IF(F5385=0.5,0.5,IF(H5385=1,2.5,1.5))))</f>
        <v>1.5</v>
      </c>
      <c r="AH5385" s="7">
        <f>IF(AC5385="XX",0,1/C5385^(1/5)*IF(E5385=0,100,1)/(E5385+1)^(1/4))</f>
        <v>251.188643150958</v>
      </c>
    </row>
    <row r="5386" spans="1:34">
      <c r="A5386">
        <v>2773</v>
      </c>
      <c r="B5386" s="1">
        <v>23775.970799999999</v>
      </c>
      <c r="C5386" s="6">
        <v>9.7890000000000008E-3</v>
      </c>
      <c r="D5386" t="s">
        <v>3</v>
      </c>
      <c r="E5386">
        <v>0</v>
      </c>
      <c r="F5386">
        <v>17.5</v>
      </c>
      <c r="G5386" t="s">
        <v>1</v>
      </c>
      <c r="H5386">
        <v>2</v>
      </c>
      <c r="I5386" t="s">
        <v>0</v>
      </c>
      <c r="J5386">
        <v>0</v>
      </c>
      <c r="K5386">
        <v>16.5</v>
      </c>
      <c r="L5386" t="s">
        <v>1</v>
      </c>
      <c r="M5386">
        <v>2</v>
      </c>
      <c r="N5386" t="s">
        <v>2829</v>
      </c>
      <c r="O5386">
        <v>1</v>
      </c>
      <c r="P5386" t="str">
        <f>D5386&amp;"-"&amp;F5386&amp;"-"&amp;G5386&amp;"-"&amp;E5386&amp;"-"&amp;H5386</f>
        <v>A2Delta-17.5-e-0-2</v>
      </c>
      <c r="Q5386" t="str">
        <f>I5386&amp;"-"&amp;K5386&amp;"-"&amp;L5386&amp;"-"&amp;J5386&amp;"-"&amp;M5386</f>
        <v>X2Pi-16.5-e-0-2</v>
      </c>
      <c r="R5386">
        <f>B5386+S5386</f>
        <v>27965.352569371</v>
      </c>
      <c r="S5386">
        <f>_xlfn.IFNA(VLOOKUP(Q5386,'MARVEL-X'!A$2:I$1400,7,FALSE),VLOOKUP(Q5386,MARVEL!A$2:J$1522,10,FALSE))</f>
        <v>4189.3817693709998</v>
      </c>
      <c r="T5386">
        <f>IF(P5386=P5385,R5386+T5385,R5386)</f>
        <v>111861.44482546201</v>
      </c>
      <c r="U5386">
        <f>IF(P5386=P5385,1+U5385,1)</f>
        <v>4</v>
      </c>
      <c r="V5386" t="str">
        <f t="shared" si="84"/>
        <v/>
      </c>
      <c r="W5386" t="str">
        <f>IF(V5386="","",IF(ABS(V5386-R5386)&gt;W$1,ABS(V5386-R5386),""))</f>
        <v/>
      </c>
      <c r="X5386" t="str">
        <f>Y5386&amp;"-"&amp;Z5386&amp;"-"&amp;AC5386&amp;"-"&amp;AD5386&amp;"-"&amp;AG5386</f>
        <v>17.5-e-A-0-1.5</v>
      </c>
      <c r="Y5386">
        <f>F5386</f>
        <v>17.5</v>
      </c>
      <c r="Z5386" s="2" t="str">
        <f>G5386</f>
        <v>e</v>
      </c>
      <c r="AA5386">
        <f>_xlfn.IFNA(VLOOKUP(X5386,'duo-out'!A$2:Q$5000,5,FALSE),E5386+10*(H5386-1)+1+_xlfn.IFNA(VLOOKUP(D5386,states!A$2:C$10,3,FALSE),1))</f>
        <v>261</v>
      </c>
      <c r="AB5386" t="str">
        <f>IF(V5386="","",V5386)</f>
        <v/>
      </c>
      <c r="AC5386" s="2" t="str">
        <f>_xlfn.IFNA(VLOOKUP(D5386,states!A$2:C$10,2,FALSE),"XX")</f>
        <v>A</v>
      </c>
      <c r="AD5386">
        <f>E5386</f>
        <v>0</v>
      </c>
      <c r="AE5386">
        <f>_xlfn.IFNA(VLOOKUP(D5386,states!A$2:D$10,4,FALSE),0)</f>
        <v>2</v>
      </c>
      <c r="AF5386">
        <v>0.5</v>
      </c>
      <c r="AG5386">
        <f>IF(AE5386=0,AF5386,IF(AE5386=1,IF(F5386=0.5,0.5,IF(H5386=1,0.5,1.5)),IF(F5386=0.5,0.5,IF(H5386=1,2.5,1.5))))</f>
        <v>1.5</v>
      </c>
      <c r="AH5386" s="7">
        <f>IF(AC5386="XX",0,1/C5386^(1/5)*IF(E5386=0,100,1)/(E5386+1)^(1/4))</f>
        <v>252.26229024604501</v>
      </c>
    </row>
    <row r="5387" spans="1:34">
      <c r="A5387">
        <v>5451</v>
      </c>
      <c r="B5387" s="1">
        <v>23286.530999999999</v>
      </c>
      <c r="C5387" s="6">
        <v>7.0440000000000003E-2</v>
      </c>
      <c r="D5387" t="s">
        <v>3</v>
      </c>
      <c r="E5387">
        <v>0</v>
      </c>
      <c r="F5387">
        <v>17.5</v>
      </c>
      <c r="G5387" t="s">
        <v>1</v>
      </c>
      <c r="H5387">
        <v>2</v>
      </c>
      <c r="I5387" t="s">
        <v>0</v>
      </c>
      <c r="J5387">
        <v>0</v>
      </c>
      <c r="K5387">
        <v>17.5</v>
      </c>
      <c r="L5387" t="s">
        <v>2</v>
      </c>
      <c r="M5387">
        <v>2</v>
      </c>
      <c r="N5387" t="s">
        <v>5507</v>
      </c>
      <c r="O5387">
        <v>1</v>
      </c>
      <c r="P5387" t="str">
        <f>D5387&amp;"-"&amp;F5387&amp;"-"&amp;G5387&amp;"-"&amp;E5387&amp;"-"&amp;H5387</f>
        <v>A2Delta-17.5-e-0-2</v>
      </c>
      <c r="Q5387" t="str">
        <f>I5387&amp;"-"&amp;K5387&amp;"-"&amp;L5387&amp;"-"&amp;J5387&amp;"-"&amp;M5387</f>
        <v>X2Pi-17.5-f-0-2</v>
      </c>
      <c r="R5387">
        <f>B5387+S5387</f>
        <v>27965.301946275998</v>
      </c>
      <c r="S5387">
        <f>_xlfn.IFNA(VLOOKUP(Q5387,'MARVEL-X'!A$2:I$1400,7,FALSE),VLOOKUP(Q5387,MARVEL!A$2:J$1522,10,FALSE))</f>
        <v>4678.7709462760004</v>
      </c>
      <c r="T5387">
        <f>IF(P5387=P5386,R5387+T5386,R5387)</f>
        <v>139826.74677173799</v>
      </c>
      <c r="U5387">
        <f>IF(P5387=P5386,1+U5386,1)</f>
        <v>5</v>
      </c>
      <c r="V5387" t="str">
        <f t="shared" si="84"/>
        <v/>
      </c>
      <c r="W5387" t="str">
        <f>IF(V5387="","",IF(ABS(V5387-R5387)&gt;W$1,ABS(V5387-R5387),""))</f>
        <v/>
      </c>
      <c r="X5387" t="str">
        <f>Y5387&amp;"-"&amp;Z5387&amp;"-"&amp;AC5387&amp;"-"&amp;AD5387&amp;"-"&amp;AG5387</f>
        <v>17.5-e-A-0-1.5</v>
      </c>
      <c r="Y5387">
        <f>F5387</f>
        <v>17.5</v>
      </c>
      <c r="Z5387" s="2" t="str">
        <f>G5387</f>
        <v>e</v>
      </c>
      <c r="AA5387">
        <f>_xlfn.IFNA(VLOOKUP(X5387,'duo-out'!A$2:Q$5000,5,FALSE),E5387+10*(H5387-1)+1+_xlfn.IFNA(VLOOKUP(D5387,states!A$2:C$10,3,FALSE),1))</f>
        <v>261</v>
      </c>
      <c r="AB5387" t="str">
        <f>IF(V5387="","",V5387)</f>
        <v/>
      </c>
      <c r="AC5387" s="2" t="str">
        <f>_xlfn.IFNA(VLOOKUP(D5387,states!A$2:C$10,2,FALSE),"XX")</f>
        <v>A</v>
      </c>
      <c r="AD5387">
        <f>E5387</f>
        <v>0</v>
      </c>
      <c r="AE5387">
        <f>_xlfn.IFNA(VLOOKUP(D5387,states!A$2:D$10,4,FALSE),0)</f>
        <v>2</v>
      </c>
      <c r="AF5387">
        <v>0.5</v>
      </c>
      <c r="AG5387">
        <f>IF(AE5387=0,AF5387,IF(AE5387=1,IF(F5387=0.5,0.5,IF(H5387=1,0.5,1.5)),IF(F5387=0.5,0.5,IF(H5387=1,2.5,1.5))))</f>
        <v>1.5</v>
      </c>
      <c r="AH5387" s="7">
        <f>IF(AC5387="XX",0,1/C5387^(1/5)*IF(E5387=0,100,1)/(E5387+1)^(1/4))</f>
        <v>169.99499323520149</v>
      </c>
    </row>
    <row r="5388" spans="1:34">
      <c r="A5388">
        <v>5431</v>
      </c>
      <c r="B5388" s="1">
        <v>23775.892</v>
      </c>
      <c r="C5388" s="6">
        <v>0.1036</v>
      </c>
      <c r="D5388" t="s">
        <v>3</v>
      </c>
      <c r="E5388">
        <v>0</v>
      </c>
      <c r="F5388">
        <v>17.5</v>
      </c>
      <c r="G5388" t="s">
        <v>1</v>
      </c>
      <c r="H5388">
        <v>2</v>
      </c>
      <c r="I5388" t="s">
        <v>0</v>
      </c>
      <c r="J5388">
        <v>0</v>
      </c>
      <c r="K5388">
        <v>16.5</v>
      </c>
      <c r="L5388" t="s">
        <v>1</v>
      </c>
      <c r="M5388">
        <v>2</v>
      </c>
      <c r="N5388" t="s">
        <v>5487</v>
      </c>
      <c r="O5388">
        <v>1</v>
      </c>
      <c r="P5388" t="str">
        <f>D5388&amp;"-"&amp;F5388&amp;"-"&amp;G5388&amp;"-"&amp;E5388&amp;"-"&amp;H5388</f>
        <v>A2Delta-17.5-e-0-2</v>
      </c>
      <c r="Q5388" t="str">
        <f>I5388&amp;"-"&amp;K5388&amp;"-"&amp;L5388&amp;"-"&amp;J5388&amp;"-"&amp;M5388</f>
        <v>X2Pi-16.5-e-0-2</v>
      </c>
      <c r="R5388">
        <f>B5388+S5388</f>
        <v>27965.273769371001</v>
      </c>
      <c r="S5388">
        <f>_xlfn.IFNA(VLOOKUP(Q5388,'MARVEL-X'!A$2:I$1400,7,FALSE),VLOOKUP(Q5388,MARVEL!A$2:J$1522,10,FALSE))</f>
        <v>4189.3817693709998</v>
      </c>
      <c r="T5388">
        <f>IF(P5388=P5387,R5388+T5387,R5388)</f>
        <v>167792.020541109</v>
      </c>
      <c r="U5388">
        <f>IF(P5388=P5387,1+U5387,1)</f>
        <v>6</v>
      </c>
      <c r="V5388" t="str">
        <f t="shared" si="84"/>
        <v/>
      </c>
      <c r="W5388" t="str">
        <f>IF(V5388="","",IF(ABS(V5388-R5388)&gt;W$1,ABS(V5388-R5388),""))</f>
        <v/>
      </c>
      <c r="X5388" t="str">
        <f>Y5388&amp;"-"&amp;Z5388&amp;"-"&amp;AC5388&amp;"-"&amp;AD5388&amp;"-"&amp;AG5388</f>
        <v>17.5-e-A-0-1.5</v>
      </c>
      <c r="Y5388">
        <f>F5388</f>
        <v>17.5</v>
      </c>
      <c r="Z5388" s="2" t="str">
        <f>G5388</f>
        <v>e</v>
      </c>
      <c r="AA5388">
        <f>_xlfn.IFNA(VLOOKUP(X5388,'duo-out'!A$2:Q$5000,5,FALSE),E5388+10*(H5388-1)+1+_xlfn.IFNA(VLOOKUP(D5388,states!A$2:C$10,3,FALSE),1))</f>
        <v>261</v>
      </c>
      <c r="AB5388" t="str">
        <f>IF(V5388="","",V5388)</f>
        <v/>
      </c>
      <c r="AC5388" s="2" t="str">
        <f>_xlfn.IFNA(VLOOKUP(D5388,states!A$2:C$10,2,FALSE),"XX")</f>
        <v>A</v>
      </c>
      <c r="AD5388">
        <f>E5388</f>
        <v>0</v>
      </c>
      <c r="AE5388">
        <f>_xlfn.IFNA(VLOOKUP(D5388,states!A$2:D$10,4,FALSE),0)</f>
        <v>2</v>
      </c>
      <c r="AF5388">
        <v>0.5</v>
      </c>
      <c r="AG5388">
        <f>IF(AE5388=0,AF5388,IF(AE5388=1,IF(F5388=0.5,0.5,IF(H5388=1,0.5,1.5)),IF(F5388=0.5,0.5,IF(H5388=1,2.5,1.5))))</f>
        <v>1.5</v>
      </c>
      <c r="AH5388" s="7">
        <f>IF(AC5388="XX",0,1/C5388^(1/5)*IF(E5388=0,100,1)/(E5388+1)^(1/4))</f>
        <v>157.37221188341772</v>
      </c>
    </row>
    <row r="5389" spans="1:34">
      <c r="A5389">
        <v>890</v>
      </c>
      <c r="B5389" s="1">
        <v>22798.05</v>
      </c>
      <c r="C5389" s="6">
        <v>0.05</v>
      </c>
      <c r="D5389" t="s">
        <v>3</v>
      </c>
      <c r="E5389">
        <v>0</v>
      </c>
      <c r="F5389">
        <v>17.5</v>
      </c>
      <c r="G5389" t="s">
        <v>1</v>
      </c>
      <c r="H5389">
        <v>2</v>
      </c>
      <c r="I5389" t="s">
        <v>0</v>
      </c>
      <c r="J5389">
        <v>0</v>
      </c>
      <c r="K5389">
        <v>18.5</v>
      </c>
      <c r="L5389" t="s">
        <v>1</v>
      </c>
      <c r="M5389">
        <v>2</v>
      </c>
      <c r="N5389" t="s">
        <v>946</v>
      </c>
      <c r="O5389">
        <v>1</v>
      </c>
      <c r="P5389" t="str">
        <f>D5389&amp;"-"&amp;F5389&amp;"-"&amp;G5389&amp;"-"&amp;E5389&amp;"-"&amp;H5389</f>
        <v>A2Delta-17.5-e-0-2</v>
      </c>
      <c r="Q5389" t="str">
        <f>I5389&amp;"-"&amp;K5389&amp;"-"&amp;L5389&amp;"-"&amp;J5389&amp;"-"&amp;M5389</f>
        <v>X2Pi-18.5-e-0-2</v>
      </c>
      <c r="R5389">
        <f>B5389+S5389</f>
        <v>27965.314240444</v>
      </c>
      <c r="S5389">
        <f>_xlfn.IFNA(VLOOKUP(Q5389,'MARVEL-X'!A$2:I$1400,7,FALSE),VLOOKUP(Q5389,MARVEL!A$2:J$1522,10,FALSE))</f>
        <v>5167.2642404440003</v>
      </c>
      <c r="T5389">
        <f>IF(P5389=P5388,R5389+T5388,R5389)</f>
        <v>195757.33478155301</v>
      </c>
      <c r="U5389">
        <f>IF(P5389=P5388,1+U5388,1)</f>
        <v>7</v>
      </c>
      <c r="V5389" t="str">
        <f t="shared" si="84"/>
        <v/>
      </c>
      <c r="W5389" t="str">
        <f>IF(V5389="","",IF(ABS(V5389-R5389)&gt;W$1,ABS(V5389-R5389),""))</f>
        <v/>
      </c>
      <c r="X5389" t="str">
        <f>Y5389&amp;"-"&amp;Z5389&amp;"-"&amp;AC5389&amp;"-"&amp;AD5389&amp;"-"&amp;AG5389</f>
        <v>17.5-e-A-0-1.5</v>
      </c>
      <c r="Y5389">
        <f>F5389</f>
        <v>17.5</v>
      </c>
      <c r="Z5389" s="2" t="str">
        <f>G5389</f>
        <v>e</v>
      </c>
      <c r="AA5389">
        <f>_xlfn.IFNA(VLOOKUP(X5389,'duo-out'!A$2:Q$5000,5,FALSE),E5389+10*(H5389-1)+1+_xlfn.IFNA(VLOOKUP(D5389,states!A$2:C$10,3,FALSE),1))</f>
        <v>261</v>
      </c>
      <c r="AB5389" t="str">
        <f>IF(V5389="","",V5389)</f>
        <v/>
      </c>
      <c r="AC5389" s="2" t="str">
        <f>_xlfn.IFNA(VLOOKUP(D5389,states!A$2:C$10,2,FALSE),"XX")</f>
        <v>A</v>
      </c>
      <c r="AD5389">
        <f>E5389</f>
        <v>0</v>
      </c>
      <c r="AE5389">
        <f>_xlfn.IFNA(VLOOKUP(D5389,states!A$2:D$10,4,FALSE),0)</f>
        <v>2</v>
      </c>
      <c r="AF5389">
        <v>0.5</v>
      </c>
      <c r="AG5389">
        <f>IF(AE5389=0,AF5389,IF(AE5389=1,IF(F5389=0.5,0.5,IF(H5389=1,0.5,1.5)),IF(F5389=0.5,0.5,IF(H5389=1,2.5,1.5))))</f>
        <v>1.5</v>
      </c>
      <c r="AH5389" s="7">
        <f>IF(AC5389="XX",0,1/C5389^(1/5)*IF(E5389=0,100,1)/(E5389+1)^(1/4))</f>
        <v>182.05642030260799</v>
      </c>
    </row>
    <row r="5390" spans="1:34">
      <c r="A5390">
        <v>804</v>
      </c>
      <c r="B5390" s="1">
        <v>23286.63</v>
      </c>
      <c r="C5390" s="6">
        <v>0.05</v>
      </c>
      <c r="D5390" t="s">
        <v>3</v>
      </c>
      <c r="E5390">
        <v>0</v>
      </c>
      <c r="F5390">
        <v>17.5</v>
      </c>
      <c r="G5390" t="s">
        <v>1</v>
      </c>
      <c r="H5390">
        <v>2</v>
      </c>
      <c r="I5390" t="s">
        <v>0</v>
      </c>
      <c r="J5390">
        <v>0</v>
      </c>
      <c r="K5390">
        <v>17.5</v>
      </c>
      <c r="L5390" t="s">
        <v>2</v>
      </c>
      <c r="M5390">
        <v>2</v>
      </c>
      <c r="N5390" t="s">
        <v>860</v>
      </c>
      <c r="O5390">
        <v>1</v>
      </c>
      <c r="P5390" t="str">
        <f>D5390&amp;"-"&amp;F5390&amp;"-"&amp;G5390&amp;"-"&amp;E5390&amp;"-"&amp;H5390</f>
        <v>A2Delta-17.5-e-0-2</v>
      </c>
      <c r="Q5390" t="str">
        <f>I5390&amp;"-"&amp;K5390&amp;"-"&amp;L5390&amp;"-"&amp;J5390&amp;"-"&amp;M5390</f>
        <v>X2Pi-17.5-f-0-2</v>
      </c>
      <c r="R5390">
        <f>B5390+S5390</f>
        <v>27965.400946276</v>
      </c>
      <c r="S5390">
        <f>_xlfn.IFNA(VLOOKUP(Q5390,'MARVEL-X'!A$2:I$1400,7,FALSE),VLOOKUP(Q5390,MARVEL!A$2:J$1522,10,FALSE))</f>
        <v>4678.7709462760004</v>
      </c>
      <c r="T5390">
        <f>IF(P5390=P5389,R5390+T5389,R5390)</f>
        <v>223722.73572782901</v>
      </c>
      <c r="U5390">
        <f>IF(P5390=P5389,1+U5389,1)</f>
        <v>8</v>
      </c>
      <c r="V5390" t="str">
        <f t="shared" si="84"/>
        <v/>
      </c>
      <c r="W5390" t="str">
        <f>IF(V5390="","",IF(ABS(V5390-R5390)&gt;W$1,ABS(V5390-R5390),""))</f>
        <v/>
      </c>
      <c r="X5390" t="str">
        <f>Y5390&amp;"-"&amp;Z5390&amp;"-"&amp;AC5390&amp;"-"&amp;AD5390&amp;"-"&amp;AG5390</f>
        <v>17.5-e-A-0-1.5</v>
      </c>
      <c r="Y5390">
        <f>F5390</f>
        <v>17.5</v>
      </c>
      <c r="Z5390" s="2" t="str">
        <f>G5390</f>
        <v>e</v>
      </c>
      <c r="AA5390">
        <f>_xlfn.IFNA(VLOOKUP(X5390,'duo-out'!A$2:Q$5000,5,FALSE),E5390+10*(H5390-1)+1+_xlfn.IFNA(VLOOKUP(D5390,states!A$2:C$10,3,FALSE),1))</f>
        <v>261</v>
      </c>
      <c r="AB5390" t="str">
        <f>IF(V5390="","",V5390)</f>
        <v/>
      </c>
      <c r="AC5390" s="2" t="str">
        <f>_xlfn.IFNA(VLOOKUP(D5390,states!A$2:C$10,2,FALSE),"XX")</f>
        <v>A</v>
      </c>
      <c r="AD5390">
        <f>E5390</f>
        <v>0</v>
      </c>
      <c r="AE5390">
        <f>_xlfn.IFNA(VLOOKUP(D5390,states!A$2:D$10,4,FALSE),0)</f>
        <v>2</v>
      </c>
      <c r="AF5390">
        <v>0.5</v>
      </c>
      <c r="AG5390">
        <f>IF(AE5390=0,AF5390,IF(AE5390=1,IF(F5390=0.5,0.5,IF(H5390=1,0.5,1.5)),IF(F5390=0.5,0.5,IF(H5390=1,2.5,1.5))))</f>
        <v>1.5</v>
      </c>
      <c r="AH5390" s="7">
        <f>IF(AC5390="XX",0,1/C5390^(1/5)*IF(E5390=0,100,1)/(E5390+1)^(1/4))</f>
        <v>182.05642030260799</v>
      </c>
    </row>
    <row r="5391" spans="1:34">
      <c r="A5391">
        <v>778</v>
      </c>
      <c r="B5391" s="1">
        <v>23775.85</v>
      </c>
      <c r="C5391" s="6">
        <v>0.1404</v>
      </c>
      <c r="D5391" t="s">
        <v>3</v>
      </c>
      <c r="E5391">
        <v>0</v>
      </c>
      <c r="F5391">
        <v>17.5</v>
      </c>
      <c r="G5391" t="s">
        <v>1</v>
      </c>
      <c r="H5391">
        <v>2</v>
      </c>
      <c r="I5391" t="s">
        <v>0</v>
      </c>
      <c r="J5391">
        <v>0</v>
      </c>
      <c r="K5391">
        <v>16.5</v>
      </c>
      <c r="L5391" t="s">
        <v>1</v>
      </c>
      <c r="M5391">
        <v>2</v>
      </c>
      <c r="N5391" t="s">
        <v>834</v>
      </c>
      <c r="O5391">
        <v>1</v>
      </c>
      <c r="P5391" t="str">
        <f>D5391&amp;"-"&amp;F5391&amp;"-"&amp;G5391&amp;"-"&amp;E5391&amp;"-"&amp;H5391</f>
        <v>A2Delta-17.5-e-0-2</v>
      </c>
      <c r="Q5391" t="str">
        <f>I5391&amp;"-"&amp;K5391&amp;"-"&amp;L5391&amp;"-"&amp;J5391&amp;"-"&amp;M5391</f>
        <v>X2Pi-16.5-e-0-2</v>
      </c>
      <c r="R5391">
        <f>B5391+S5391</f>
        <v>27965.231769370999</v>
      </c>
      <c r="S5391">
        <f>_xlfn.IFNA(VLOOKUP(Q5391,'MARVEL-X'!A$2:I$1400,7,FALSE),VLOOKUP(Q5391,MARVEL!A$2:J$1522,10,FALSE))</f>
        <v>4189.3817693709998</v>
      </c>
      <c r="T5391">
        <f>IF(P5391=P5390,R5391+T5390,R5391)</f>
        <v>251687.96749720001</v>
      </c>
      <c r="U5391">
        <f>IF(P5391=P5390,1+U5390,1)</f>
        <v>9</v>
      </c>
      <c r="V5391">
        <f t="shared" si="84"/>
        <v>27965.329721911112</v>
      </c>
      <c r="W5391">
        <f>IF(V5391="","",IF(ABS(V5391-R5391)&gt;W$1,ABS(V5391-R5391),""))</f>
        <v>9.7952540112601127E-2</v>
      </c>
      <c r="X5391" t="str">
        <f>Y5391&amp;"-"&amp;Z5391&amp;"-"&amp;AC5391&amp;"-"&amp;AD5391&amp;"-"&amp;AG5391</f>
        <v>17.5-e-A-0-1.5</v>
      </c>
      <c r="Y5391">
        <f>F5391</f>
        <v>17.5</v>
      </c>
      <c r="Z5391" s="2" t="str">
        <f>G5391</f>
        <v>e</v>
      </c>
      <c r="AA5391">
        <f>_xlfn.IFNA(VLOOKUP(X5391,'duo-out'!A$2:Q$5000,5,FALSE),E5391+10*(H5391-1)+1+_xlfn.IFNA(VLOOKUP(D5391,states!A$2:C$10,3,FALSE),1))</f>
        <v>261</v>
      </c>
      <c r="AB5391">
        <f>IF(V5391="","",V5391)</f>
        <v>27965.329721911112</v>
      </c>
      <c r="AC5391" s="2" t="str">
        <f>_xlfn.IFNA(VLOOKUP(D5391,states!A$2:C$10,2,FALSE),"XX")</f>
        <v>A</v>
      </c>
      <c r="AD5391">
        <f>E5391</f>
        <v>0</v>
      </c>
      <c r="AE5391">
        <f>_xlfn.IFNA(VLOOKUP(D5391,states!A$2:D$10,4,FALSE),0)</f>
        <v>2</v>
      </c>
      <c r="AF5391">
        <v>0.5</v>
      </c>
      <c r="AG5391">
        <f>IF(AE5391=0,AF5391,IF(AE5391=1,IF(F5391=0.5,0.5,IF(H5391=1,0.5,1.5)),IF(F5391=0.5,0.5,IF(H5391=1,2.5,1.5))))</f>
        <v>1.5</v>
      </c>
      <c r="AH5391" s="7">
        <f>IF(AC5391="XX",0,1/C5391^(1/5)*IF(E5391=0,100,1)/(E5391+1)^(1/4))</f>
        <v>148.09028824513922</v>
      </c>
    </row>
    <row r="5392" spans="1:34">
      <c r="A5392">
        <v>3516</v>
      </c>
      <c r="B5392" s="1">
        <v>23245.045099999999</v>
      </c>
      <c r="C5392" s="6">
        <v>5.0000000000000001E-3</v>
      </c>
      <c r="D5392" t="s">
        <v>3</v>
      </c>
      <c r="E5392">
        <v>1</v>
      </c>
      <c r="F5392">
        <v>17.5</v>
      </c>
      <c r="G5392" t="s">
        <v>1</v>
      </c>
      <c r="H5392">
        <v>1</v>
      </c>
      <c r="I5392" t="s">
        <v>0</v>
      </c>
      <c r="J5392">
        <v>1</v>
      </c>
      <c r="K5392">
        <v>17.5</v>
      </c>
      <c r="L5392" t="s">
        <v>2</v>
      </c>
      <c r="M5392">
        <v>1</v>
      </c>
      <c r="N5392" t="s">
        <v>3572</v>
      </c>
      <c r="O5392">
        <v>1</v>
      </c>
      <c r="P5392" t="str">
        <f>D5392&amp;"-"&amp;F5392&amp;"-"&amp;G5392&amp;"-"&amp;E5392&amp;"-"&amp;H5392</f>
        <v>A2Delta-17.5-e-1-1</v>
      </c>
      <c r="Q5392" t="str">
        <f>I5392&amp;"-"&amp;K5392&amp;"-"&amp;L5392&amp;"-"&amp;J5392&amp;"-"&amp;M5392</f>
        <v>X2Pi-17.5-f-1-1</v>
      </c>
      <c r="R5392">
        <f>B5392+S5392</f>
        <v>30007.878302835001</v>
      </c>
      <c r="S5392">
        <f>_xlfn.IFNA(VLOOKUP(Q5392,'MARVEL-X'!A$2:I$1400,7,FALSE),VLOOKUP(Q5392,MARVEL!A$2:J$1522,10,FALSE))</f>
        <v>6762.8332028349996</v>
      </c>
      <c r="T5392">
        <f>IF(P5392=P5391,R5392+T5391,R5392)</f>
        <v>30007.878302835001</v>
      </c>
      <c r="U5392">
        <f>IF(P5392=P5391,1+U5391,1)</f>
        <v>1</v>
      </c>
      <c r="V5392" t="str">
        <f t="shared" si="84"/>
        <v/>
      </c>
      <c r="W5392" t="str">
        <f>IF(V5392="","",IF(ABS(V5392-R5392)&gt;W$1,ABS(V5392-R5392),""))</f>
        <v/>
      </c>
      <c r="X5392" t="str">
        <f>Y5392&amp;"-"&amp;Z5392&amp;"-"&amp;AC5392&amp;"-"&amp;AD5392&amp;"-"&amp;AG5392</f>
        <v>17.5-e-A-1-2.5</v>
      </c>
      <c r="Y5392">
        <f>F5392</f>
        <v>17.5</v>
      </c>
      <c r="Z5392" s="2" t="str">
        <f>G5392</f>
        <v>e</v>
      </c>
      <c r="AA5392">
        <f>_xlfn.IFNA(VLOOKUP(X5392,'duo-out'!A$2:Q$5000,5,FALSE),E5392+10*(H5392-1)+1+_xlfn.IFNA(VLOOKUP(D5392,states!A$2:C$10,3,FALSE),1))</f>
        <v>252</v>
      </c>
      <c r="AB5392" t="str">
        <f>IF(V5392="","",V5392)</f>
        <v/>
      </c>
      <c r="AC5392" s="2" t="str">
        <f>_xlfn.IFNA(VLOOKUP(D5392,states!A$2:C$10,2,FALSE),"XX")</f>
        <v>A</v>
      </c>
      <c r="AD5392">
        <f>E5392</f>
        <v>1</v>
      </c>
      <c r="AE5392">
        <f>_xlfn.IFNA(VLOOKUP(D5392,states!A$2:D$10,4,FALSE),0)</f>
        <v>2</v>
      </c>
      <c r="AF5392">
        <v>0.5</v>
      </c>
      <c r="AG5392">
        <f>IF(AE5392=0,AF5392,IF(AE5392=1,IF(F5392=0.5,0.5,IF(H5392=1,0.5,1.5)),IF(F5392=0.5,0.5,IF(H5392=1,2.5,1.5))))</f>
        <v>2.5</v>
      </c>
      <c r="AH5392" s="7">
        <f>IF(AC5392="XX",0,1/C5392^(1/5)*IF(E5392=0,100,1)/(E5392+1)^(1/4))</f>
        <v>2.4263223583284943</v>
      </c>
    </row>
    <row r="5393" spans="1:34">
      <c r="A5393">
        <v>3471</v>
      </c>
      <c r="B5393" s="1">
        <v>23672.840899999999</v>
      </c>
      <c r="C5393" s="6">
        <v>0.01</v>
      </c>
      <c r="D5393" t="s">
        <v>3</v>
      </c>
      <c r="E5393">
        <v>1</v>
      </c>
      <c r="F5393">
        <v>17.5</v>
      </c>
      <c r="G5393" t="s">
        <v>1</v>
      </c>
      <c r="H5393">
        <v>1</v>
      </c>
      <c r="I5393" t="s">
        <v>0</v>
      </c>
      <c r="J5393">
        <v>1</v>
      </c>
      <c r="K5393">
        <v>16.5</v>
      </c>
      <c r="L5393" t="s">
        <v>1</v>
      </c>
      <c r="M5393">
        <v>1</v>
      </c>
      <c r="N5393" t="s">
        <v>3527</v>
      </c>
      <c r="O5393">
        <v>1</v>
      </c>
      <c r="P5393" t="str">
        <f>D5393&amp;"-"&amp;F5393&amp;"-"&amp;G5393&amp;"-"&amp;E5393&amp;"-"&amp;H5393</f>
        <v>A2Delta-17.5-e-1-1</v>
      </c>
      <c r="Q5393" t="str">
        <f>I5393&amp;"-"&amp;K5393&amp;"-"&amp;L5393&amp;"-"&amp;J5393&amp;"-"&amp;M5393</f>
        <v>X2Pi-16.5-e-1-1</v>
      </c>
      <c r="R5393">
        <f>B5393+S5393</f>
        <v>30007.935812047999</v>
      </c>
      <c r="S5393">
        <f>_xlfn.IFNA(VLOOKUP(Q5393,'MARVEL-X'!A$2:I$1400,7,FALSE),VLOOKUP(Q5393,MARVEL!A$2:J$1522,10,FALSE))</f>
        <v>6335.094912048</v>
      </c>
      <c r="T5393">
        <f>IF(P5393=P5392,R5393+T5392,R5393)</f>
        <v>60015.814114883004</v>
      </c>
      <c r="U5393">
        <f>IF(P5393=P5392,1+U5392,1)</f>
        <v>2</v>
      </c>
      <c r="V5393" t="str">
        <f t="shared" si="84"/>
        <v/>
      </c>
      <c r="W5393" t="str">
        <f>IF(V5393="","",IF(ABS(V5393-R5393)&gt;W$1,ABS(V5393-R5393),""))</f>
        <v/>
      </c>
      <c r="X5393" t="str">
        <f>Y5393&amp;"-"&amp;Z5393&amp;"-"&amp;AC5393&amp;"-"&amp;AD5393&amp;"-"&amp;AG5393</f>
        <v>17.5-e-A-1-2.5</v>
      </c>
      <c r="Y5393">
        <f>F5393</f>
        <v>17.5</v>
      </c>
      <c r="Z5393" s="2" t="str">
        <f>G5393</f>
        <v>e</v>
      </c>
      <c r="AA5393">
        <f>_xlfn.IFNA(VLOOKUP(X5393,'duo-out'!A$2:Q$5000,5,FALSE),E5393+10*(H5393-1)+1+_xlfn.IFNA(VLOOKUP(D5393,states!A$2:C$10,3,FALSE),1))</f>
        <v>252</v>
      </c>
      <c r="AB5393" t="str">
        <f>IF(V5393="","",V5393)</f>
        <v/>
      </c>
      <c r="AC5393" s="2" t="str">
        <f>_xlfn.IFNA(VLOOKUP(D5393,states!A$2:C$10,2,FALSE),"XX")</f>
        <v>A</v>
      </c>
      <c r="AD5393">
        <f>E5393</f>
        <v>1</v>
      </c>
      <c r="AE5393">
        <f>_xlfn.IFNA(VLOOKUP(D5393,states!A$2:D$10,4,FALSE),0)</f>
        <v>2</v>
      </c>
      <c r="AF5393">
        <v>0.5</v>
      </c>
      <c r="AG5393">
        <f>IF(AE5393=0,AF5393,IF(AE5393=1,IF(F5393=0.5,0.5,IF(H5393=1,0.5,1.5)),IF(F5393=0.5,0.5,IF(H5393=1,2.5,1.5))))</f>
        <v>2.5</v>
      </c>
      <c r="AH5393" s="7">
        <f>IF(AC5393="XX",0,1/C5393^(1/5)*IF(E5393=0,100,1)/(E5393+1)^(1/4))</f>
        <v>2.1122362957808511</v>
      </c>
    </row>
    <row r="5394" spans="1:34">
      <c r="A5394">
        <v>5547</v>
      </c>
      <c r="B5394" s="1">
        <v>23245.094000000001</v>
      </c>
      <c r="C5394" s="6">
        <v>5.706E-2</v>
      </c>
      <c r="D5394" t="s">
        <v>3</v>
      </c>
      <c r="E5394">
        <v>1</v>
      </c>
      <c r="F5394">
        <v>17.5</v>
      </c>
      <c r="G5394" t="s">
        <v>1</v>
      </c>
      <c r="H5394">
        <v>1</v>
      </c>
      <c r="I5394" t="s">
        <v>0</v>
      </c>
      <c r="J5394">
        <v>1</v>
      </c>
      <c r="K5394">
        <v>17.5</v>
      </c>
      <c r="L5394" t="s">
        <v>2</v>
      </c>
      <c r="M5394">
        <v>1</v>
      </c>
      <c r="N5394" t="s">
        <v>5603</v>
      </c>
      <c r="O5394">
        <v>1</v>
      </c>
      <c r="P5394" t="str">
        <f>D5394&amp;"-"&amp;F5394&amp;"-"&amp;G5394&amp;"-"&amp;E5394&amp;"-"&amp;H5394</f>
        <v>A2Delta-17.5-e-1-1</v>
      </c>
      <c r="Q5394" t="str">
        <f>I5394&amp;"-"&amp;K5394&amp;"-"&amp;L5394&amp;"-"&amp;J5394&amp;"-"&amp;M5394</f>
        <v>X2Pi-17.5-f-1-1</v>
      </c>
      <c r="R5394">
        <f>B5394+S5394</f>
        <v>30007.927202835002</v>
      </c>
      <c r="S5394">
        <f>_xlfn.IFNA(VLOOKUP(Q5394,'MARVEL-X'!A$2:I$1400,7,FALSE),VLOOKUP(Q5394,MARVEL!A$2:J$1522,10,FALSE))</f>
        <v>6762.8332028349996</v>
      </c>
      <c r="T5394">
        <f>IF(P5394=P5393,R5394+T5393,R5394)</f>
        <v>90023.741317717999</v>
      </c>
      <c r="U5394">
        <f>IF(P5394=P5393,1+U5393,1)</f>
        <v>3</v>
      </c>
      <c r="V5394" t="str">
        <f t="shared" si="84"/>
        <v/>
      </c>
      <c r="W5394" t="str">
        <f>IF(V5394="","",IF(ABS(V5394-R5394)&gt;W$1,ABS(V5394-R5394),""))</f>
        <v/>
      </c>
      <c r="X5394" t="str">
        <f>Y5394&amp;"-"&amp;Z5394&amp;"-"&amp;AC5394&amp;"-"&amp;AD5394&amp;"-"&amp;AG5394</f>
        <v>17.5-e-A-1-2.5</v>
      </c>
      <c r="Y5394">
        <f>F5394</f>
        <v>17.5</v>
      </c>
      <c r="Z5394" s="2" t="str">
        <f>G5394</f>
        <v>e</v>
      </c>
      <c r="AA5394">
        <f>_xlfn.IFNA(VLOOKUP(X5394,'duo-out'!A$2:Q$5000,5,FALSE),E5394+10*(H5394-1)+1+_xlfn.IFNA(VLOOKUP(D5394,states!A$2:C$10,3,FALSE),1))</f>
        <v>252</v>
      </c>
      <c r="AB5394" t="str">
        <f>IF(V5394="","",V5394)</f>
        <v/>
      </c>
      <c r="AC5394" s="2" t="str">
        <f>_xlfn.IFNA(VLOOKUP(D5394,states!A$2:C$10,2,FALSE),"XX")</f>
        <v>A</v>
      </c>
      <c r="AD5394">
        <f>E5394</f>
        <v>1</v>
      </c>
      <c r="AE5394">
        <f>_xlfn.IFNA(VLOOKUP(D5394,states!A$2:D$10,4,FALSE),0)</f>
        <v>2</v>
      </c>
      <c r="AF5394">
        <v>0.5</v>
      </c>
      <c r="AG5394">
        <f>IF(AE5394=0,AF5394,IF(AE5394=1,IF(F5394=0.5,0.5,IF(H5394=1,0.5,1.5)),IF(F5394=0.5,0.5,IF(H5394=1,2.5,1.5))))</f>
        <v>2.5</v>
      </c>
      <c r="AH5394" s="7">
        <f>IF(AC5394="XX",0,1/C5394^(1/5)*IF(E5394=0,100,1)/(E5394+1)^(1/4))</f>
        <v>1.4909948645825464</v>
      </c>
    </row>
    <row r="5395" spans="1:34">
      <c r="A5395">
        <v>5497</v>
      </c>
      <c r="B5395" s="1">
        <v>23672.763999999999</v>
      </c>
      <c r="C5395" s="6">
        <v>8.8880000000000001E-2</v>
      </c>
      <c r="D5395" t="s">
        <v>3</v>
      </c>
      <c r="E5395">
        <v>1</v>
      </c>
      <c r="F5395">
        <v>17.5</v>
      </c>
      <c r="G5395" t="s">
        <v>1</v>
      </c>
      <c r="H5395">
        <v>1</v>
      </c>
      <c r="I5395" t="s">
        <v>0</v>
      </c>
      <c r="J5395">
        <v>1</v>
      </c>
      <c r="K5395">
        <v>16.5</v>
      </c>
      <c r="L5395" t="s">
        <v>1</v>
      </c>
      <c r="M5395">
        <v>1</v>
      </c>
      <c r="N5395" t="s">
        <v>5553</v>
      </c>
      <c r="O5395">
        <v>1</v>
      </c>
      <c r="P5395" t="str">
        <f>D5395&amp;"-"&amp;F5395&amp;"-"&amp;G5395&amp;"-"&amp;E5395&amp;"-"&amp;H5395</f>
        <v>A2Delta-17.5-e-1-1</v>
      </c>
      <c r="Q5395" t="str">
        <f>I5395&amp;"-"&amp;K5395&amp;"-"&amp;L5395&amp;"-"&amp;J5395&amp;"-"&amp;M5395</f>
        <v>X2Pi-16.5-e-1-1</v>
      </c>
      <c r="R5395">
        <f>B5395+S5395</f>
        <v>30007.858912047999</v>
      </c>
      <c r="S5395">
        <f>_xlfn.IFNA(VLOOKUP(Q5395,'MARVEL-X'!A$2:I$1400,7,FALSE),VLOOKUP(Q5395,MARVEL!A$2:J$1522,10,FALSE))</f>
        <v>6335.094912048</v>
      </c>
      <c r="T5395">
        <f>IF(P5395=P5394,R5395+T5394,R5395)</f>
        <v>120031.600229766</v>
      </c>
      <c r="U5395">
        <f>IF(P5395=P5394,1+U5394,1)</f>
        <v>4</v>
      </c>
      <c r="V5395" t="str">
        <f t="shared" si="84"/>
        <v/>
      </c>
      <c r="W5395" t="str">
        <f>IF(V5395="","",IF(ABS(V5395-R5395)&gt;W$1,ABS(V5395-R5395),""))</f>
        <v/>
      </c>
      <c r="X5395" t="str">
        <f>Y5395&amp;"-"&amp;Z5395&amp;"-"&amp;AC5395&amp;"-"&amp;AD5395&amp;"-"&amp;AG5395</f>
        <v>17.5-e-A-1-2.5</v>
      </c>
      <c r="Y5395">
        <f>F5395</f>
        <v>17.5</v>
      </c>
      <c r="Z5395" s="2" t="str">
        <f>G5395</f>
        <v>e</v>
      </c>
      <c r="AA5395">
        <f>_xlfn.IFNA(VLOOKUP(X5395,'duo-out'!A$2:Q$5000,5,FALSE),E5395+10*(H5395-1)+1+_xlfn.IFNA(VLOOKUP(D5395,states!A$2:C$10,3,FALSE),1))</f>
        <v>252</v>
      </c>
      <c r="AB5395" t="str">
        <f>IF(V5395="","",V5395)</f>
        <v/>
      </c>
      <c r="AC5395" s="2" t="str">
        <f>_xlfn.IFNA(VLOOKUP(D5395,states!A$2:C$10,2,FALSE),"XX")</f>
        <v>A</v>
      </c>
      <c r="AD5395">
        <f>E5395</f>
        <v>1</v>
      </c>
      <c r="AE5395">
        <f>_xlfn.IFNA(VLOOKUP(D5395,states!A$2:D$10,4,FALSE),0)</f>
        <v>2</v>
      </c>
      <c r="AF5395">
        <v>0.5</v>
      </c>
      <c r="AG5395">
        <f>IF(AE5395=0,AF5395,IF(AE5395=1,IF(F5395=0.5,0.5,IF(H5395=1,0.5,1.5)),IF(F5395=0.5,0.5,IF(H5395=1,2.5,1.5))))</f>
        <v>2.5</v>
      </c>
      <c r="AH5395" s="7">
        <f>IF(AC5395="XX",0,1/C5395^(1/5)*IF(E5395=0,100,1)/(E5395+1)^(1/4))</f>
        <v>1.3645256124838034</v>
      </c>
    </row>
    <row r="5396" spans="1:34">
      <c r="A5396">
        <v>1008</v>
      </c>
      <c r="B5396" s="1">
        <v>22775.14</v>
      </c>
      <c r="C5396" s="6">
        <v>0.15040000000000001</v>
      </c>
      <c r="D5396" t="s">
        <v>3</v>
      </c>
      <c r="E5396">
        <v>1</v>
      </c>
      <c r="F5396">
        <v>17.5</v>
      </c>
      <c r="G5396" t="s">
        <v>1</v>
      </c>
      <c r="H5396">
        <v>1</v>
      </c>
      <c r="I5396" t="s">
        <v>0</v>
      </c>
      <c r="J5396">
        <v>1</v>
      </c>
      <c r="K5396">
        <v>18.5</v>
      </c>
      <c r="L5396" t="s">
        <v>1</v>
      </c>
      <c r="M5396">
        <v>1</v>
      </c>
      <c r="N5396" t="s">
        <v>1064</v>
      </c>
      <c r="O5396">
        <v>1</v>
      </c>
      <c r="P5396" t="str">
        <f>D5396&amp;"-"&amp;F5396&amp;"-"&amp;G5396&amp;"-"&amp;E5396&amp;"-"&amp;H5396</f>
        <v>A2Delta-17.5-e-1-1</v>
      </c>
      <c r="Q5396" t="str">
        <f>I5396&amp;"-"&amp;K5396&amp;"-"&amp;L5396&amp;"-"&amp;J5396&amp;"-"&amp;M5396</f>
        <v>X2Pi-18.5-e-1-1</v>
      </c>
      <c r="R5396">
        <f>B5396+S5396</f>
        <v>30007.793859231999</v>
      </c>
      <c r="S5396">
        <f>_xlfn.IFNA(VLOOKUP(Q5396,'MARVEL-X'!A$2:I$1400,7,FALSE),VLOOKUP(Q5396,MARVEL!A$2:J$1522,10,FALSE))</f>
        <v>7232.6538592320003</v>
      </c>
      <c r="T5396">
        <f>IF(P5396=P5395,R5396+T5395,R5396)</f>
        <v>150039.394088998</v>
      </c>
      <c r="U5396">
        <f>IF(P5396=P5395,1+U5395,1)</f>
        <v>5</v>
      </c>
      <c r="V5396" t="str">
        <f t="shared" si="84"/>
        <v/>
      </c>
      <c r="W5396" t="str">
        <f>IF(V5396="","",IF(ABS(V5396-R5396)&gt;W$1,ABS(V5396-R5396),""))</f>
        <v/>
      </c>
      <c r="X5396" t="str">
        <f>Y5396&amp;"-"&amp;Z5396&amp;"-"&amp;AC5396&amp;"-"&amp;AD5396&amp;"-"&amp;AG5396</f>
        <v>17.5-e-A-1-2.5</v>
      </c>
      <c r="Y5396">
        <f>F5396</f>
        <v>17.5</v>
      </c>
      <c r="Z5396" s="2" t="str">
        <f>G5396</f>
        <v>e</v>
      </c>
      <c r="AA5396">
        <f>_xlfn.IFNA(VLOOKUP(X5396,'duo-out'!A$2:Q$5000,5,FALSE),E5396+10*(H5396-1)+1+_xlfn.IFNA(VLOOKUP(D5396,states!A$2:C$10,3,FALSE),1))</f>
        <v>252</v>
      </c>
      <c r="AB5396" t="str">
        <f>IF(V5396="","",V5396)</f>
        <v/>
      </c>
      <c r="AC5396" s="2" t="str">
        <f>_xlfn.IFNA(VLOOKUP(D5396,states!A$2:C$10,2,FALSE),"XX")</f>
        <v>A</v>
      </c>
      <c r="AD5396">
        <f>E5396</f>
        <v>1</v>
      </c>
      <c r="AE5396">
        <f>_xlfn.IFNA(VLOOKUP(D5396,states!A$2:D$10,4,FALSE),0)</f>
        <v>2</v>
      </c>
      <c r="AF5396">
        <v>0.5</v>
      </c>
      <c r="AG5396">
        <f>IF(AE5396=0,AF5396,IF(AE5396=1,IF(F5396=0.5,0.5,IF(H5396=1,0.5,1.5)),IF(F5396=0.5,0.5,IF(H5396=1,2.5,1.5))))</f>
        <v>2.5</v>
      </c>
      <c r="AH5396" s="7">
        <f>IF(AC5396="XX",0,1/C5396^(1/5)*IF(E5396=0,100,1)/(E5396+1)^(1/4))</f>
        <v>1.2282674244301992</v>
      </c>
    </row>
    <row r="5397" spans="1:34">
      <c r="A5397">
        <v>990</v>
      </c>
      <c r="B5397" s="1">
        <v>23244.61</v>
      </c>
      <c r="C5397" s="6">
        <v>0.4753</v>
      </c>
      <c r="D5397" t="s">
        <v>3</v>
      </c>
      <c r="E5397">
        <v>1</v>
      </c>
      <c r="F5397">
        <v>17.5</v>
      </c>
      <c r="G5397" t="s">
        <v>1</v>
      </c>
      <c r="H5397">
        <v>1</v>
      </c>
      <c r="I5397" t="s">
        <v>0</v>
      </c>
      <c r="J5397">
        <v>1</v>
      </c>
      <c r="K5397">
        <v>17.5</v>
      </c>
      <c r="L5397" t="s">
        <v>2</v>
      </c>
      <c r="M5397">
        <v>1</v>
      </c>
      <c r="N5397" t="s">
        <v>1046</v>
      </c>
      <c r="O5397">
        <v>1</v>
      </c>
      <c r="P5397" t="str">
        <f>D5397&amp;"-"&amp;F5397&amp;"-"&amp;G5397&amp;"-"&amp;E5397&amp;"-"&amp;H5397</f>
        <v>A2Delta-17.5-e-1-1</v>
      </c>
      <c r="Q5397" t="str">
        <f>I5397&amp;"-"&amp;K5397&amp;"-"&amp;L5397&amp;"-"&amp;J5397&amp;"-"&amp;M5397</f>
        <v>X2Pi-17.5-f-1-1</v>
      </c>
      <c r="R5397">
        <f>B5397+S5397</f>
        <v>30007.443202834998</v>
      </c>
      <c r="S5397">
        <f>_xlfn.IFNA(VLOOKUP(Q5397,'MARVEL-X'!A$2:I$1400,7,FALSE),VLOOKUP(Q5397,MARVEL!A$2:J$1522,10,FALSE))</f>
        <v>6762.8332028349996</v>
      </c>
      <c r="T5397">
        <f>IF(P5397=P5396,R5397+T5396,R5397)</f>
        <v>180046.83729183301</v>
      </c>
      <c r="U5397">
        <f>IF(P5397=P5396,1+U5396,1)</f>
        <v>6</v>
      </c>
      <c r="V5397" t="str">
        <f t="shared" si="84"/>
        <v/>
      </c>
      <c r="W5397" t="str">
        <f>IF(V5397="","",IF(ABS(V5397-R5397)&gt;W$1,ABS(V5397-R5397),""))</f>
        <v/>
      </c>
      <c r="X5397" t="str">
        <f>Y5397&amp;"-"&amp;Z5397&amp;"-"&amp;AC5397&amp;"-"&amp;AD5397&amp;"-"&amp;AG5397</f>
        <v>17.5-e-A-1-2.5</v>
      </c>
      <c r="Y5397">
        <f>F5397</f>
        <v>17.5</v>
      </c>
      <c r="Z5397" s="2" t="str">
        <f>G5397</f>
        <v>e</v>
      </c>
      <c r="AA5397">
        <f>_xlfn.IFNA(VLOOKUP(X5397,'duo-out'!A$2:Q$5000,5,FALSE),E5397+10*(H5397-1)+1+_xlfn.IFNA(VLOOKUP(D5397,states!A$2:C$10,3,FALSE),1))</f>
        <v>252</v>
      </c>
      <c r="AB5397" t="str">
        <f>IF(V5397="","",V5397)</f>
        <v/>
      </c>
      <c r="AC5397" s="2" t="str">
        <f>_xlfn.IFNA(VLOOKUP(D5397,states!A$2:C$10,2,FALSE),"XX")</f>
        <v>A</v>
      </c>
      <c r="AD5397">
        <f>E5397</f>
        <v>1</v>
      </c>
      <c r="AE5397">
        <f>_xlfn.IFNA(VLOOKUP(D5397,states!A$2:D$10,4,FALSE),0)</f>
        <v>2</v>
      </c>
      <c r="AF5397">
        <v>0.5</v>
      </c>
      <c r="AG5397">
        <f>IF(AE5397=0,AF5397,IF(AE5397=1,IF(F5397=0.5,0.5,IF(H5397=1,0.5,1.5)),IF(F5397=0.5,0.5,IF(H5397=1,2.5,1.5))))</f>
        <v>2.5</v>
      </c>
      <c r="AH5397" s="7">
        <f>IF(AC5397="XX",0,1/C5397^(1/5)*IF(E5397=0,100,1)/(E5397+1)^(1/4))</f>
        <v>0.97577331763376296</v>
      </c>
    </row>
    <row r="5398" spans="1:34">
      <c r="A5398">
        <v>920</v>
      </c>
      <c r="B5398" s="1">
        <v>23672.66</v>
      </c>
      <c r="C5398" s="6">
        <v>0.19339999999999999</v>
      </c>
      <c r="D5398" t="s">
        <v>3</v>
      </c>
      <c r="E5398">
        <v>1</v>
      </c>
      <c r="F5398">
        <v>17.5</v>
      </c>
      <c r="G5398" t="s">
        <v>1</v>
      </c>
      <c r="H5398">
        <v>1</v>
      </c>
      <c r="I5398" t="s">
        <v>0</v>
      </c>
      <c r="J5398">
        <v>1</v>
      </c>
      <c r="K5398">
        <v>16.5</v>
      </c>
      <c r="L5398" t="s">
        <v>1</v>
      </c>
      <c r="M5398">
        <v>1</v>
      </c>
      <c r="N5398" t="s">
        <v>976</v>
      </c>
      <c r="O5398">
        <v>1</v>
      </c>
      <c r="P5398" t="str">
        <f>D5398&amp;"-"&amp;F5398&amp;"-"&amp;G5398&amp;"-"&amp;E5398&amp;"-"&amp;H5398</f>
        <v>A2Delta-17.5-e-1-1</v>
      </c>
      <c r="Q5398" t="str">
        <f>I5398&amp;"-"&amp;K5398&amp;"-"&amp;L5398&amp;"-"&amp;J5398&amp;"-"&amp;M5398</f>
        <v>X2Pi-16.5-e-1-1</v>
      </c>
      <c r="R5398">
        <f>B5398+S5398</f>
        <v>30007.754912048</v>
      </c>
      <c r="S5398">
        <f>_xlfn.IFNA(VLOOKUP(Q5398,'MARVEL-X'!A$2:I$1400,7,FALSE),VLOOKUP(Q5398,MARVEL!A$2:J$1522,10,FALSE))</f>
        <v>6335.094912048</v>
      </c>
      <c r="T5398">
        <f>IF(P5398=P5397,R5398+T5397,R5398)</f>
        <v>210054.59220388101</v>
      </c>
      <c r="U5398">
        <f>IF(P5398=P5397,1+U5397,1)</f>
        <v>7</v>
      </c>
      <c r="V5398">
        <f t="shared" si="84"/>
        <v>30007.798886268716</v>
      </c>
      <c r="W5398" t="str">
        <f>IF(V5398="","",IF(ABS(V5398-R5398)&gt;W$1,ABS(V5398-R5398),""))</f>
        <v/>
      </c>
      <c r="X5398" t="str">
        <f>Y5398&amp;"-"&amp;Z5398&amp;"-"&amp;AC5398&amp;"-"&amp;AD5398&amp;"-"&amp;AG5398</f>
        <v>17.5-e-A-1-2.5</v>
      </c>
      <c r="Y5398">
        <f>F5398</f>
        <v>17.5</v>
      </c>
      <c r="Z5398" s="2" t="str">
        <f>G5398</f>
        <v>e</v>
      </c>
      <c r="AA5398">
        <f>_xlfn.IFNA(VLOOKUP(X5398,'duo-out'!A$2:Q$5000,5,FALSE),E5398+10*(H5398-1)+1+_xlfn.IFNA(VLOOKUP(D5398,states!A$2:C$10,3,FALSE),1))</f>
        <v>252</v>
      </c>
      <c r="AB5398">
        <f>IF(V5398="","",V5398)</f>
        <v>30007.798886268716</v>
      </c>
      <c r="AC5398" s="2" t="str">
        <f>_xlfn.IFNA(VLOOKUP(D5398,states!A$2:C$10,2,FALSE),"XX")</f>
        <v>A</v>
      </c>
      <c r="AD5398">
        <f>E5398</f>
        <v>1</v>
      </c>
      <c r="AE5398">
        <f>_xlfn.IFNA(VLOOKUP(D5398,states!A$2:D$10,4,FALSE),0)</f>
        <v>2</v>
      </c>
      <c r="AF5398">
        <v>0.5</v>
      </c>
      <c r="AG5398">
        <f>IF(AE5398=0,AF5398,IF(AE5398=1,IF(F5398=0.5,0.5,IF(H5398=1,0.5,1.5)),IF(F5398=0.5,0.5,IF(H5398=1,2.5,1.5))))</f>
        <v>2.5</v>
      </c>
      <c r="AH5398" s="7">
        <f>IF(AC5398="XX",0,1/C5398^(1/5)*IF(E5398=0,100,1)/(E5398+1)^(1/4))</f>
        <v>1.1680224954838172</v>
      </c>
    </row>
    <row r="5399" spans="1:34">
      <c r="A5399">
        <v>5609</v>
      </c>
      <c r="B5399" s="1">
        <v>23709.18</v>
      </c>
      <c r="C5399" s="6">
        <v>0.20119999999999999</v>
      </c>
      <c r="D5399" t="s">
        <v>3</v>
      </c>
      <c r="E5399">
        <v>1</v>
      </c>
      <c r="F5399">
        <v>17.5</v>
      </c>
      <c r="G5399" t="s">
        <v>1</v>
      </c>
      <c r="H5399">
        <v>2</v>
      </c>
      <c r="I5399" t="s">
        <v>0</v>
      </c>
      <c r="J5399">
        <v>1</v>
      </c>
      <c r="K5399">
        <v>16.5</v>
      </c>
      <c r="L5399" t="s">
        <v>1</v>
      </c>
      <c r="M5399">
        <v>2</v>
      </c>
      <c r="N5399" t="s">
        <v>5665</v>
      </c>
      <c r="O5399">
        <v>1</v>
      </c>
      <c r="P5399" t="str">
        <f>D5399&amp;"-"&amp;F5399&amp;"-"&amp;G5399&amp;"-"&amp;E5399&amp;"-"&amp;H5399</f>
        <v>A2Delta-17.5-e-1-2</v>
      </c>
      <c r="Q5399" t="str">
        <f>I5399&amp;"-"&amp;K5399&amp;"-"&amp;L5399&amp;"-"&amp;J5399&amp;"-"&amp;M5399</f>
        <v>X2Pi-16.5-e-1-2</v>
      </c>
      <c r="R5399">
        <f>B5399+S5399</f>
        <v>30471.468629461</v>
      </c>
      <c r="S5399">
        <f>_xlfn.IFNA(VLOOKUP(Q5399,'MARVEL-X'!A$2:I$1400,7,FALSE),VLOOKUP(Q5399,MARVEL!A$2:J$1522,10,FALSE))</f>
        <v>6762.2886294609998</v>
      </c>
      <c r="T5399">
        <f>IF(P5399=P5398,R5399+T5398,R5399)</f>
        <v>30471.468629461</v>
      </c>
      <c r="U5399">
        <f>IF(P5399=P5398,1+U5398,1)</f>
        <v>1</v>
      </c>
      <c r="V5399" t="str">
        <f t="shared" si="84"/>
        <v/>
      </c>
      <c r="W5399" t="str">
        <f>IF(V5399="","",IF(ABS(V5399-R5399)&gt;W$1,ABS(V5399-R5399),""))</f>
        <v/>
      </c>
      <c r="X5399" t="str">
        <f>Y5399&amp;"-"&amp;Z5399&amp;"-"&amp;AC5399&amp;"-"&amp;AD5399&amp;"-"&amp;AG5399</f>
        <v>17.5-e-A-1-1.5</v>
      </c>
      <c r="Y5399">
        <f>F5399</f>
        <v>17.5</v>
      </c>
      <c r="Z5399" s="2" t="str">
        <f>G5399</f>
        <v>e</v>
      </c>
      <c r="AA5399">
        <f>_xlfn.IFNA(VLOOKUP(X5399,'duo-out'!A$2:Q$5000,5,FALSE),E5399+10*(H5399-1)+1+_xlfn.IFNA(VLOOKUP(D5399,states!A$2:C$10,3,FALSE),1))</f>
        <v>262</v>
      </c>
      <c r="AB5399" t="str">
        <f>IF(V5399="","",V5399)</f>
        <v/>
      </c>
      <c r="AC5399" s="2" t="str">
        <f>_xlfn.IFNA(VLOOKUP(D5399,states!A$2:C$10,2,FALSE),"XX")</f>
        <v>A</v>
      </c>
      <c r="AD5399">
        <f>E5399</f>
        <v>1</v>
      </c>
      <c r="AE5399">
        <f>_xlfn.IFNA(VLOOKUP(D5399,states!A$2:D$10,4,FALSE),0)</f>
        <v>2</v>
      </c>
      <c r="AF5399">
        <v>0.5</v>
      </c>
      <c r="AG5399">
        <f>IF(AE5399=0,AF5399,IF(AE5399=1,IF(F5399=0.5,0.5,IF(H5399=1,0.5,1.5)),IF(F5399=0.5,0.5,IF(H5399=1,2.5,1.5))))</f>
        <v>1.5</v>
      </c>
      <c r="AH5399" s="7">
        <f>IF(AC5399="XX",0,1/C5399^(1/5)*IF(E5399=0,100,1)/(E5399+1)^(1/4))</f>
        <v>1.1588224648284227</v>
      </c>
    </row>
    <row r="5400" spans="1:34">
      <c r="A5400">
        <v>1177</v>
      </c>
      <c r="B5400" s="1">
        <v>22769.35</v>
      </c>
      <c r="C5400" s="6">
        <v>0.05</v>
      </c>
      <c r="D5400" t="s">
        <v>3</v>
      </c>
      <c r="E5400">
        <v>1</v>
      </c>
      <c r="F5400">
        <v>17.5</v>
      </c>
      <c r="G5400" t="s">
        <v>1</v>
      </c>
      <c r="H5400">
        <v>2</v>
      </c>
      <c r="I5400" t="s">
        <v>0</v>
      </c>
      <c r="J5400">
        <v>1</v>
      </c>
      <c r="K5400">
        <v>18.5</v>
      </c>
      <c r="L5400" t="s">
        <v>1</v>
      </c>
      <c r="M5400">
        <v>2</v>
      </c>
      <c r="N5400" t="s">
        <v>1233</v>
      </c>
      <c r="O5400">
        <v>1</v>
      </c>
      <c r="P5400" t="str">
        <f>D5400&amp;"-"&amp;F5400&amp;"-"&amp;G5400&amp;"-"&amp;E5400&amp;"-"&amp;H5400</f>
        <v>A2Delta-17.5-e-1-2</v>
      </c>
      <c r="Q5400" t="str">
        <f>I5400&amp;"-"&amp;K5400&amp;"-"&amp;L5400&amp;"-"&amp;J5400&amp;"-"&amp;M5400</f>
        <v>X2Pi-18.5-e-1-2</v>
      </c>
      <c r="R5400">
        <f>B5400+S5400</f>
        <v>30471.377998184998</v>
      </c>
      <c r="S5400">
        <f>_xlfn.IFNA(VLOOKUP(Q5400,'MARVEL-X'!A$2:I$1400,7,FALSE),VLOOKUP(Q5400,MARVEL!A$2:J$1522,10,FALSE))</f>
        <v>7702.0279981849999</v>
      </c>
      <c r="T5400">
        <f>IF(P5400=P5399,R5400+T5399,R5400)</f>
        <v>60942.846627645995</v>
      </c>
      <c r="U5400">
        <f>IF(P5400=P5399,1+U5399,1)</f>
        <v>2</v>
      </c>
      <c r="V5400" t="str">
        <f t="shared" si="84"/>
        <v/>
      </c>
      <c r="W5400" t="str">
        <f>IF(V5400="","",IF(ABS(V5400-R5400)&gt;W$1,ABS(V5400-R5400),""))</f>
        <v/>
      </c>
      <c r="X5400" t="str">
        <f>Y5400&amp;"-"&amp;Z5400&amp;"-"&amp;AC5400&amp;"-"&amp;AD5400&amp;"-"&amp;AG5400</f>
        <v>17.5-e-A-1-1.5</v>
      </c>
      <c r="Y5400">
        <f>F5400</f>
        <v>17.5</v>
      </c>
      <c r="Z5400" s="2" t="str">
        <f>G5400</f>
        <v>e</v>
      </c>
      <c r="AA5400">
        <f>_xlfn.IFNA(VLOOKUP(X5400,'duo-out'!A$2:Q$5000,5,FALSE),E5400+10*(H5400-1)+1+_xlfn.IFNA(VLOOKUP(D5400,states!A$2:C$10,3,FALSE),1))</f>
        <v>262</v>
      </c>
      <c r="AB5400" t="str">
        <f>IF(V5400="","",V5400)</f>
        <v/>
      </c>
      <c r="AC5400" s="2" t="str">
        <f>_xlfn.IFNA(VLOOKUP(D5400,states!A$2:C$10,2,FALSE),"XX")</f>
        <v>A</v>
      </c>
      <c r="AD5400">
        <f>E5400</f>
        <v>1</v>
      </c>
      <c r="AE5400">
        <f>_xlfn.IFNA(VLOOKUP(D5400,states!A$2:D$10,4,FALSE),0)</f>
        <v>2</v>
      </c>
      <c r="AF5400">
        <v>0.5</v>
      </c>
      <c r="AG5400">
        <f>IF(AE5400=0,AF5400,IF(AE5400=1,IF(F5400=0.5,0.5,IF(H5400=1,0.5,1.5)),IF(F5400=0.5,0.5,IF(H5400=1,2.5,1.5))))</f>
        <v>1.5</v>
      </c>
      <c r="AH5400" s="7">
        <f>IF(AC5400="XX",0,1/C5400^(1/5)*IF(E5400=0,100,1)/(E5400+1)^(1/4))</f>
        <v>1.5309059120638666</v>
      </c>
    </row>
    <row r="5401" spans="1:34">
      <c r="A5401">
        <v>1114</v>
      </c>
      <c r="B5401" s="1">
        <v>23239.22</v>
      </c>
      <c r="C5401" s="6">
        <v>0.52380000000000004</v>
      </c>
      <c r="D5401" t="s">
        <v>3</v>
      </c>
      <c r="E5401">
        <v>1</v>
      </c>
      <c r="F5401">
        <v>17.5</v>
      </c>
      <c r="G5401" t="s">
        <v>1</v>
      </c>
      <c r="H5401">
        <v>2</v>
      </c>
      <c r="I5401" t="s">
        <v>0</v>
      </c>
      <c r="J5401">
        <v>1</v>
      </c>
      <c r="K5401">
        <v>17.5</v>
      </c>
      <c r="L5401" t="s">
        <v>2</v>
      </c>
      <c r="M5401">
        <v>2</v>
      </c>
      <c r="N5401" t="s">
        <v>1170</v>
      </c>
      <c r="O5401">
        <v>1</v>
      </c>
      <c r="P5401" t="str">
        <f>D5401&amp;"-"&amp;F5401&amp;"-"&amp;G5401&amp;"-"&amp;E5401&amp;"-"&amp;H5401</f>
        <v>A2Delta-17.5-e-1-2</v>
      </c>
      <c r="Q5401" t="str">
        <f>I5401&amp;"-"&amp;K5401&amp;"-"&amp;L5401&amp;"-"&amp;J5401&amp;"-"&amp;M5401</f>
        <v>X2Pi-17.5-f-1-2</v>
      </c>
      <c r="R5401">
        <f>B5401+S5401</f>
        <v>30471.841611405001</v>
      </c>
      <c r="S5401">
        <f>_xlfn.IFNA(VLOOKUP(Q5401,'MARVEL-X'!A$2:I$1400,7,FALSE),VLOOKUP(Q5401,MARVEL!A$2:J$1522,10,FALSE))</f>
        <v>7232.6216114050003</v>
      </c>
      <c r="T5401">
        <f>IF(P5401=P5400,R5401+T5400,R5401)</f>
        <v>91414.688239051</v>
      </c>
      <c r="U5401">
        <f>IF(P5401=P5400,1+U5400,1)</f>
        <v>3</v>
      </c>
      <c r="V5401" t="str">
        <f t="shared" si="84"/>
        <v/>
      </c>
      <c r="W5401" t="str">
        <f>IF(V5401="","",IF(ABS(V5401-R5401)&gt;W$1,ABS(V5401-R5401),""))</f>
        <v/>
      </c>
      <c r="X5401" t="str">
        <f>Y5401&amp;"-"&amp;Z5401&amp;"-"&amp;AC5401&amp;"-"&amp;AD5401&amp;"-"&amp;AG5401</f>
        <v>17.5-e-A-1-1.5</v>
      </c>
      <c r="Y5401">
        <f>F5401</f>
        <v>17.5</v>
      </c>
      <c r="Z5401" s="2" t="str">
        <f>G5401</f>
        <v>e</v>
      </c>
      <c r="AA5401">
        <f>_xlfn.IFNA(VLOOKUP(X5401,'duo-out'!A$2:Q$5000,5,FALSE),E5401+10*(H5401-1)+1+_xlfn.IFNA(VLOOKUP(D5401,states!A$2:C$10,3,FALSE),1))</f>
        <v>262</v>
      </c>
      <c r="AB5401" t="str">
        <f>IF(V5401="","",V5401)</f>
        <v/>
      </c>
      <c r="AC5401" s="2" t="str">
        <f>_xlfn.IFNA(VLOOKUP(D5401,states!A$2:C$10,2,FALSE),"XX")</f>
        <v>A</v>
      </c>
      <c r="AD5401">
        <f>E5401</f>
        <v>1</v>
      </c>
      <c r="AE5401">
        <f>_xlfn.IFNA(VLOOKUP(D5401,states!A$2:D$10,4,FALSE),0)</f>
        <v>2</v>
      </c>
      <c r="AF5401">
        <v>0.5</v>
      </c>
      <c r="AG5401">
        <f>IF(AE5401=0,AF5401,IF(AE5401=1,IF(F5401=0.5,0.5,IF(H5401=1,0.5,1.5)),IF(F5401=0.5,0.5,IF(H5401=1,2.5,1.5))))</f>
        <v>1.5</v>
      </c>
      <c r="AH5401" s="7">
        <f>IF(AC5401="XX",0,1/C5401^(1/5)*IF(E5401=0,100,1)/(E5401+1)^(1/4))</f>
        <v>0.95699441283106235</v>
      </c>
    </row>
    <row r="5402" spans="1:34">
      <c r="A5402">
        <v>1091</v>
      </c>
      <c r="B5402" s="1">
        <v>23709.040000000001</v>
      </c>
      <c r="C5402" s="6">
        <v>0.35520000000000002</v>
      </c>
      <c r="D5402" t="s">
        <v>3</v>
      </c>
      <c r="E5402">
        <v>1</v>
      </c>
      <c r="F5402">
        <v>17.5</v>
      </c>
      <c r="G5402" t="s">
        <v>1</v>
      </c>
      <c r="H5402">
        <v>2</v>
      </c>
      <c r="I5402" t="s">
        <v>0</v>
      </c>
      <c r="J5402">
        <v>1</v>
      </c>
      <c r="K5402">
        <v>16.5</v>
      </c>
      <c r="L5402" t="s">
        <v>1</v>
      </c>
      <c r="M5402">
        <v>2</v>
      </c>
      <c r="N5402" t="s">
        <v>1147</v>
      </c>
      <c r="O5402">
        <v>1</v>
      </c>
      <c r="P5402" t="str">
        <f>D5402&amp;"-"&amp;F5402&amp;"-"&amp;G5402&amp;"-"&amp;E5402&amp;"-"&amp;H5402</f>
        <v>A2Delta-17.5-e-1-2</v>
      </c>
      <c r="Q5402" t="str">
        <f>I5402&amp;"-"&amp;K5402&amp;"-"&amp;L5402&amp;"-"&amp;J5402&amp;"-"&amp;M5402</f>
        <v>X2Pi-16.5-e-1-2</v>
      </c>
      <c r="R5402">
        <f>B5402+S5402</f>
        <v>30471.328629461001</v>
      </c>
      <c r="S5402">
        <f>_xlfn.IFNA(VLOOKUP(Q5402,'MARVEL-X'!A$2:I$1400,7,FALSE),VLOOKUP(Q5402,MARVEL!A$2:J$1522,10,FALSE))</f>
        <v>6762.2886294609998</v>
      </c>
      <c r="T5402">
        <f>IF(P5402=P5401,R5402+T5401,R5402)</f>
        <v>121886.016868512</v>
      </c>
      <c r="U5402">
        <f>IF(P5402=P5401,1+U5401,1)</f>
        <v>4</v>
      </c>
      <c r="V5402">
        <f t="shared" si="84"/>
        <v>30471.504217128</v>
      </c>
      <c r="W5402">
        <f>IF(V5402="","",IF(ABS(V5402-R5402)&gt;W$1,ABS(V5402-R5402),""))</f>
        <v>0.17558766699949047</v>
      </c>
      <c r="X5402" t="str">
        <f>Y5402&amp;"-"&amp;Z5402&amp;"-"&amp;AC5402&amp;"-"&amp;AD5402&amp;"-"&amp;AG5402</f>
        <v>17.5-e-A-1-1.5</v>
      </c>
      <c r="Y5402">
        <f>F5402</f>
        <v>17.5</v>
      </c>
      <c r="Z5402" s="2" t="str">
        <f>G5402</f>
        <v>e</v>
      </c>
      <c r="AA5402">
        <f>_xlfn.IFNA(VLOOKUP(X5402,'duo-out'!A$2:Q$5000,5,FALSE),E5402+10*(H5402-1)+1+_xlfn.IFNA(VLOOKUP(D5402,states!A$2:C$10,3,FALSE),1))</f>
        <v>262</v>
      </c>
      <c r="AB5402">
        <f>IF(V5402="","",V5402)</f>
        <v>30471.504217128</v>
      </c>
      <c r="AC5402" s="2" t="str">
        <f>_xlfn.IFNA(VLOOKUP(D5402,states!A$2:C$10,2,FALSE),"XX")</f>
        <v>A</v>
      </c>
      <c r="AD5402">
        <f>E5402</f>
        <v>1</v>
      </c>
      <c r="AE5402">
        <f>_xlfn.IFNA(VLOOKUP(D5402,states!A$2:D$10,4,FALSE),0)</f>
        <v>2</v>
      </c>
      <c r="AF5402">
        <v>0.5</v>
      </c>
      <c r="AG5402">
        <f>IF(AE5402=0,AF5402,IF(AE5402=1,IF(F5402=0.5,0.5,IF(H5402=1,0.5,1.5)),IF(F5402=0.5,0.5,IF(H5402=1,2.5,1.5))))</f>
        <v>1.5</v>
      </c>
      <c r="AH5402" s="7">
        <f>IF(AC5402="XX",0,1/C5402^(1/5)*IF(E5402=0,100,1)/(E5402+1)^(1/4))</f>
        <v>1.0343032984202474</v>
      </c>
    </row>
    <row r="5403" spans="1:34">
      <c r="A5403">
        <v>1285</v>
      </c>
      <c r="B5403" s="1">
        <v>22663.07</v>
      </c>
      <c r="C5403" s="6">
        <v>0.05</v>
      </c>
      <c r="D5403" t="s">
        <v>3</v>
      </c>
      <c r="E5403">
        <v>2</v>
      </c>
      <c r="F5403">
        <v>17.5</v>
      </c>
      <c r="G5403" t="s">
        <v>1</v>
      </c>
      <c r="H5403">
        <v>1</v>
      </c>
      <c r="I5403" t="s">
        <v>0</v>
      </c>
      <c r="J5403">
        <v>2</v>
      </c>
      <c r="K5403">
        <v>18.5</v>
      </c>
      <c r="L5403" t="s">
        <v>1</v>
      </c>
      <c r="M5403">
        <v>1</v>
      </c>
      <c r="N5403" t="s">
        <v>1341</v>
      </c>
      <c r="O5403">
        <v>1</v>
      </c>
      <c r="P5403" t="str">
        <f>D5403&amp;"-"&amp;F5403&amp;"-"&amp;G5403&amp;"-"&amp;E5403&amp;"-"&amp;H5403</f>
        <v>A2Delta-17.5-e-2-1</v>
      </c>
      <c r="Q5403" t="str">
        <f>I5403&amp;"-"&amp;K5403&amp;"-"&amp;L5403&amp;"-"&amp;J5403&amp;"-"&amp;M5403</f>
        <v>X2Pi-18.5-e-2-1</v>
      </c>
      <c r="R5403">
        <f>B5403+S5403</f>
        <v>32324.911760217998</v>
      </c>
      <c r="S5403">
        <f>_xlfn.IFNA(VLOOKUP(Q5403,'MARVEL-X'!A$2:I$1400,7,FALSE),VLOOKUP(Q5403,MARVEL!A$2:J$1522,10,FALSE))</f>
        <v>9661.8417602179998</v>
      </c>
      <c r="T5403">
        <f>IF(P5403=P5402,R5403+T5402,R5403)</f>
        <v>32324.911760217998</v>
      </c>
      <c r="U5403">
        <f>IF(P5403=P5402,1+U5402,1)</f>
        <v>1</v>
      </c>
      <c r="V5403" t="str">
        <f t="shared" si="84"/>
        <v/>
      </c>
      <c r="W5403" t="str">
        <f>IF(V5403="","",IF(ABS(V5403-R5403)&gt;W$1,ABS(V5403-R5403),""))</f>
        <v/>
      </c>
      <c r="X5403" t="str">
        <f>Y5403&amp;"-"&amp;Z5403&amp;"-"&amp;AC5403&amp;"-"&amp;AD5403&amp;"-"&amp;AG5403</f>
        <v>17.5-e-A-2-2.5</v>
      </c>
      <c r="Y5403">
        <f>F5403</f>
        <v>17.5</v>
      </c>
      <c r="Z5403" s="2" t="str">
        <f>G5403</f>
        <v>e</v>
      </c>
      <c r="AA5403">
        <f>_xlfn.IFNA(VLOOKUP(X5403,'duo-out'!A$2:Q$5000,5,FALSE),E5403+10*(H5403-1)+1+_xlfn.IFNA(VLOOKUP(D5403,states!A$2:C$10,3,FALSE),1))</f>
        <v>253</v>
      </c>
      <c r="AB5403" t="str">
        <f>IF(V5403="","",V5403)</f>
        <v/>
      </c>
      <c r="AC5403" s="2" t="str">
        <f>_xlfn.IFNA(VLOOKUP(D5403,states!A$2:C$10,2,FALSE),"XX")</f>
        <v>A</v>
      </c>
      <c r="AD5403">
        <f>E5403</f>
        <v>2</v>
      </c>
      <c r="AE5403">
        <f>_xlfn.IFNA(VLOOKUP(D5403,states!A$2:D$10,4,FALSE),0)</f>
        <v>2</v>
      </c>
      <c r="AF5403">
        <v>0.5</v>
      </c>
      <c r="AG5403">
        <f>IF(AE5403=0,AF5403,IF(AE5403=1,IF(F5403=0.5,0.5,IF(H5403=1,0.5,1.5)),IF(F5403=0.5,0.5,IF(H5403=1,2.5,1.5))))</f>
        <v>2.5</v>
      </c>
      <c r="AH5403" s="7">
        <f>IF(AC5403="XX",0,1/C5403^(1/5)*IF(E5403=0,100,1)/(E5403+1)^(1/4))</f>
        <v>1.3833296494790666</v>
      </c>
    </row>
    <row r="5404" spans="1:34">
      <c r="A5404">
        <v>1263</v>
      </c>
      <c r="B5404" s="1">
        <v>23114.36</v>
      </c>
      <c r="C5404" s="6">
        <v>0.41120000000000001</v>
      </c>
      <c r="D5404" t="s">
        <v>3</v>
      </c>
      <c r="E5404">
        <v>2</v>
      </c>
      <c r="F5404">
        <v>17.5</v>
      </c>
      <c r="G5404" t="s">
        <v>1</v>
      </c>
      <c r="H5404">
        <v>1</v>
      </c>
      <c r="I5404" t="s">
        <v>0</v>
      </c>
      <c r="J5404">
        <v>2</v>
      </c>
      <c r="K5404">
        <v>17.5</v>
      </c>
      <c r="L5404" t="s">
        <v>2</v>
      </c>
      <c r="M5404">
        <v>1</v>
      </c>
      <c r="N5404" t="s">
        <v>1319</v>
      </c>
      <c r="O5404">
        <v>1</v>
      </c>
      <c r="P5404" t="str">
        <f>D5404&amp;"-"&amp;F5404&amp;"-"&amp;G5404&amp;"-"&amp;E5404&amp;"-"&amp;H5404</f>
        <v>A2Delta-17.5-e-2-1</v>
      </c>
      <c r="Q5404" t="str">
        <f>I5404&amp;"-"&amp;K5404&amp;"-"&amp;L5404&amp;"-"&amp;J5404&amp;"-"&amp;M5404</f>
        <v>X2Pi-17.5-f-2-1</v>
      </c>
      <c r="R5404">
        <f>B5404+S5404</f>
        <v>32325.350833520002</v>
      </c>
      <c r="S5404">
        <f>_xlfn.IFNA(VLOOKUP(Q5404,'MARVEL-X'!A$2:I$1400,7,FALSE),VLOOKUP(Q5404,MARVEL!A$2:J$1522,10,FALSE))</f>
        <v>9210.9908335199998</v>
      </c>
      <c r="T5404">
        <f>IF(P5404=P5403,R5404+T5403,R5404)</f>
        <v>64650.262593738</v>
      </c>
      <c r="U5404">
        <f>IF(P5404=P5403,1+U5403,1)</f>
        <v>2</v>
      </c>
      <c r="V5404" t="str">
        <f t="shared" si="84"/>
        <v/>
      </c>
      <c r="W5404" t="str">
        <f>IF(V5404="","",IF(ABS(V5404-R5404)&gt;W$1,ABS(V5404-R5404),""))</f>
        <v/>
      </c>
      <c r="X5404" t="str">
        <f>Y5404&amp;"-"&amp;Z5404&amp;"-"&amp;AC5404&amp;"-"&amp;AD5404&amp;"-"&amp;AG5404</f>
        <v>17.5-e-A-2-2.5</v>
      </c>
      <c r="Y5404">
        <f>F5404</f>
        <v>17.5</v>
      </c>
      <c r="Z5404" s="2" t="str">
        <f>G5404</f>
        <v>e</v>
      </c>
      <c r="AA5404">
        <f>_xlfn.IFNA(VLOOKUP(X5404,'duo-out'!A$2:Q$5000,5,FALSE),E5404+10*(H5404-1)+1+_xlfn.IFNA(VLOOKUP(D5404,states!A$2:C$10,3,FALSE),1))</f>
        <v>253</v>
      </c>
      <c r="AB5404" t="str">
        <f>IF(V5404="","",V5404)</f>
        <v/>
      </c>
      <c r="AC5404" s="2" t="str">
        <f>_xlfn.IFNA(VLOOKUP(D5404,states!A$2:C$10,2,FALSE),"XX")</f>
        <v>A</v>
      </c>
      <c r="AD5404">
        <f>E5404</f>
        <v>2</v>
      </c>
      <c r="AE5404">
        <f>_xlfn.IFNA(VLOOKUP(D5404,states!A$2:D$10,4,FALSE),0)</f>
        <v>2</v>
      </c>
      <c r="AF5404">
        <v>0.5</v>
      </c>
      <c r="AG5404">
        <f>IF(AE5404=0,AF5404,IF(AE5404=1,IF(F5404=0.5,0.5,IF(H5404=1,0.5,1.5)),IF(F5404=0.5,0.5,IF(H5404=1,2.5,1.5))))</f>
        <v>2.5</v>
      </c>
      <c r="AH5404" s="7">
        <f>IF(AC5404="XX",0,1/C5404^(1/5)*IF(E5404=0,100,1)/(E5404+1)^(1/4))</f>
        <v>0.90763046580948159</v>
      </c>
    </row>
    <row r="5405" spans="1:34">
      <c r="A5405">
        <v>1199</v>
      </c>
      <c r="B5405" s="1">
        <v>23524.74</v>
      </c>
      <c r="C5405" s="6">
        <v>0.16689999999999999</v>
      </c>
      <c r="D5405" t="s">
        <v>3</v>
      </c>
      <c r="E5405">
        <v>2</v>
      </c>
      <c r="F5405">
        <v>17.5</v>
      </c>
      <c r="G5405" t="s">
        <v>1</v>
      </c>
      <c r="H5405">
        <v>1</v>
      </c>
      <c r="I5405" t="s">
        <v>0</v>
      </c>
      <c r="J5405">
        <v>2</v>
      </c>
      <c r="K5405">
        <v>16.5</v>
      </c>
      <c r="L5405" t="s">
        <v>1</v>
      </c>
      <c r="M5405">
        <v>1</v>
      </c>
      <c r="N5405" t="s">
        <v>1255</v>
      </c>
      <c r="O5405">
        <v>1</v>
      </c>
      <c r="P5405" t="str">
        <f>D5405&amp;"-"&amp;F5405&amp;"-"&amp;G5405&amp;"-"&amp;E5405&amp;"-"&amp;H5405</f>
        <v>A2Delta-17.5-e-2-1</v>
      </c>
      <c r="Q5405" t="str">
        <f>I5405&amp;"-"&amp;K5405&amp;"-"&amp;L5405&amp;"-"&amp;J5405&amp;"-"&amp;M5405</f>
        <v>X2Pi-16.5-e-2-1</v>
      </c>
      <c r="R5405">
        <f>B5405+S5405</f>
        <v>32325.044760217999</v>
      </c>
      <c r="S5405">
        <f>_xlfn.IFNA(VLOOKUP(Q5405,'MARVEL-X'!A$2:I$1400,7,FALSE),VLOOKUP(Q5405,MARVEL!A$2:J$1522,10,FALSE))</f>
        <v>8800.3047602179995</v>
      </c>
      <c r="T5405">
        <f>IF(P5405=P5404,R5405+T5404,R5405)</f>
        <v>96975.307353955999</v>
      </c>
      <c r="U5405">
        <f>IF(P5405=P5404,1+U5404,1)</f>
        <v>3</v>
      </c>
      <c r="V5405" t="str">
        <f t="shared" si="84"/>
        <v/>
      </c>
      <c r="W5405" t="str">
        <f>IF(V5405="","",IF(ABS(V5405-R5405)&gt;W$1,ABS(V5405-R5405),""))</f>
        <v/>
      </c>
      <c r="X5405" t="str">
        <f>Y5405&amp;"-"&amp;Z5405&amp;"-"&amp;AC5405&amp;"-"&amp;AD5405&amp;"-"&amp;AG5405</f>
        <v>17.5-e-A-2-2.5</v>
      </c>
      <c r="Y5405">
        <f>F5405</f>
        <v>17.5</v>
      </c>
      <c r="Z5405" s="2" t="str">
        <f>G5405</f>
        <v>e</v>
      </c>
      <c r="AA5405">
        <f>_xlfn.IFNA(VLOOKUP(X5405,'duo-out'!A$2:Q$5000,5,FALSE),E5405+10*(H5405-1)+1+_xlfn.IFNA(VLOOKUP(D5405,states!A$2:C$10,3,FALSE),1))</f>
        <v>253</v>
      </c>
      <c r="AB5405" t="str">
        <f>IF(V5405="","",V5405)</f>
        <v/>
      </c>
      <c r="AC5405" s="2" t="str">
        <f>_xlfn.IFNA(VLOOKUP(D5405,states!A$2:C$10,2,FALSE),"XX")</f>
        <v>A</v>
      </c>
      <c r="AD5405">
        <f>E5405</f>
        <v>2</v>
      </c>
      <c r="AE5405">
        <f>_xlfn.IFNA(VLOOKUP(D5405,states!A$2:D$10,4,FALSE),0)</f>
        <v>2</v>
      </c>
      <c r="AF5405">
        <v>0.5</v>
      </c>
      <c r="AG5405">
        <f>IF(AE5405=0,AF5405,IF(AE5405=1,IF(F5405=0.5,0.5,IF(H5405=1,0.5,1.5)),IF(F5405=0.5,0.5,IF(H5405=1,2.5,1.5))))</f>
        <v>2.5</v>
      </c>
      <c r="AH5405" s="7">
        <f>IF(AC5405="XX",0,1/C5405^(1/5)*IF(E5405=0,100,1)/(E5405+1)^(1/4))</f>
        <v>1.0869971839744561</v>
      </c>
    </row>
    <row r="5406" spans="1:34">
      <c r="A5406">
        <v>5927</v>
      </c>
      <c r="B5406" s="1">
        <v>22663.25</v>
      </c>
      <c r="C5406" s="6">
        <v>0.5</v>
      </c>
      <c r="D5406" t="s">
        <v>3</v>
      </c>
      <c r="E5406">
        <v>2</v>
      </c>
      <c r="F5406">
        <v>17.5</v>
      </c>
      <c r="G5406" t="s">
        <v>1</v>
      </c>
      <c r="H5406">
        <v>1</v>
      </c>
      <c r="I5406" t="s">
        <v>0</v>
      </c>
      <c r="J5406">
        <v>2</v>
      </c>
      <c r="K5406">
        <v>18.5</v>
      </c>
      <c r="L5406" t="s">
        <v>1</v>
      </c>
      <c r="M5406">
        <v>1</v>
      </c>
      <c r="N5406" t="s">
        <v>5983</v>
      </c>
      <c r="O5406">
        <v>1</v>
      </c>
      <c r="P5406" t="str">
        <f>D5406&amp;"-"&amp;F5406&amp;"-"&amp;G5406&amp;"-"&amp;E5406&amp;"-"&amp;H5406</f>
        <v>A2Delta-17.5-e-2-1</v>
      </c>
      <c r="Q5406" t="str">
        <f>I5406&amp;"-"&amp;K5406&amp;"-"&amp;L5406&amp;"-"&amp;J5406&amp;"-"&amp;M5406</f>
        <v>X2Pi-18.5-e-2-1</v>
      </c>
      <c r="R5406">
        <f>B5406+S5406</f>
        <v>32325.091760217998</v>
      </c>
      <c r="S5406">
        <f>_xlfn.IFNA(VLOOKUP(Q5406,'MARVEL-X'!A$2:I$1400,7,FALSE),VLOOKUP(Q5406,MARVEL!A$2:J$1522,10,FALSE))</f>
        <v>9661.8417602179998</v>
      </c>
      <c r="T5406">
        <f>IF(P5406=P5405,R5406+T5405,R5406)</f>
        <v>129300.399114174</v>
      </c>
      <c r="U5406">
        <f>IF(P5406=P5405,1+U5405,1)</f>
        <v>4</v>
      </c>
      <c r="V5406" t="str">
        <f t="shared" si="84"/>
        <v/>
      </c>
      <c r="W5406" t="str">
        <f>IF(V5406="","",IF(ABS(V5406-R5406)&gt;W$1,ABS(V5406-R5406),""))</f>
        <v/>
      </c>
      <c r="X5406" t="str">
        <f>Y5406&amp;"-"&amp;Z5406&amp;"-"&amp;AC5406&amp;"-"&amp;AD5406&amp;"-"&amp;AG5406</f>
        <v>17.5-e-A-2-2.5</v>
      </c>
      <c r="Y5406">
        <f>F5406</f>
        <v>17.5</v>
      </c>
      <c r="Z5406" s="2" t="str">
        <f>G5406</f>
        <v>e</v>
      </c>
      <c r="AA5406">
        <f>_xlfn.IFNA(VLOOKUP(X5406,'duo-out'!A$2:Q$5000,5,FALSE),E5406+10*(H5406-1)+1+_xlfn.IFNA(VLOOKUP(D5406,states!A$2:C$10,3,FALSE),1))</f>
        <v>253</v>
      </c>
      <c r="AB5406" t="str">
        <f>IF(V5406="","",V5406)</f>
        <v/>
      </c>
      <c r="AC5406" s="2" t="str">
        <f>_xlfn.IFNA(VLOOKUP(D5406,states!A$2:C$10,2,FALSE),"XX")</f>
        <v>A</v>
      </c>
      <c r="AD5406">
        <f>E5406</f>
        <v>2</v>
      </c>
      <c r="AE5406">
        <f>_xlfn.IFNA(VLOOKUP(D5406,states!A$2:D$10,4,FALSE),0)</f>
        <v>2</v>
      </c>
      <c r="AF5406">
        <v>0.5</v>
      </c>
      <c r="AG5406">
        <f>IF(AE5406=0,AF5406,IF(AE5406=1,IF(F5406=0.5,0.5,IF(H5406=1,0.5,1.5)),IF(F5406=0.5,0.5,IF(H5406=1,2.5,1.5))))</f>
        <v>2.5</v>
      </c>
      <c r="AH5406" s="7">
        <f>IF(AC5406="XX",0,1/C5406^(1/5)*IF(E5406=0,100,1)/(E5406+1)^(1/4))</f>
        <v>0.87282200217602857</v>
      </c>
    </row>
    <row r="5407" spans="1:34">
      <c r="A5407">
        <v>5905</v>
      </c>
      <c r="B5407" s="1">
        <v>23114.57</v>
      </c>
      <c r="C5407" s="6">
        <v>0.64219999999999999</v>
      </c>
      <c r="D5407" t="s">
        <v>3</v>
      </c>
      <c r="E5407">
        <v>2</v>
      </c>
      <c r="F5407">
        <v>17.5</v>
      </c>
      <c r="G5407" t="s">
        <v>1</v>
      </c>
      <c r="H5407">
        <v>1</v>
      </c>
      <c r="I5407" t="s">
        <v>0</v>
      </c>
      <c r="J5407">
        <v>2</v>
      </c>
      <c r="K5407">
        <v>17.5</v>
      </c>
      <c r="L5407" t="s">
        <v>2</v>
      </c>
      <c r="M5407">
        <v>1</v>
      </c>
      <c r="N5407" t="s">
        <v>5961</v>
      </c>
      <c r="O5407">
        <v>1</v>
      </c>
      <c r="P5407" t="str">
        <f>D5407&amp;"-"&amp;F5407&amp;"-"&amp;G5407&amp;"-"&amp;E5407&amp;"-"&amp;H5407</f>
        <v>A2Delta-17.5-e-2-1</v>
      </c>
      <c r="Q5407" t="str">
        <f>I5407&amp;"-"&amp;K5407&amp;"-"&amp;L5407&amp;"-"&amp;J5407&amp;"-"&amp;M5407</f>
        <v>X2Pi-17.5-f-2-1</v>
      </c>
      <c r="R5407">
        <f>B5407+S5407</f>
        <v>32325.560833520001</v>
      </c>
      <c r="S5407">
        <f>_xlfn.IFNA(VLOOKUP(Q5407,'MARVEL-X'!A$2:I$1400,7,FALSE),VLOOKUP(Q5407,MARVEL!A$2:J$1522,10,FALSE))</f>
        <v>9210.9908335199998</v>
      </c>
      <c r="T5407">
        <f>IF(P5407=P5406,R5407+T5406,R5407)</f>
        <v>161625.95994769401</v>
      </c>
      <c r="U5407">
        <f>IF(P5407=P5406,1+U5406,1)</f>
        <v>5</v>
      </c>
      <c r="V5407">
        <f t="shared" si="84"/>
        <v>32325.191989538802</v>
      </c>
      <c r="W5407">
        <f>IF(V5407="","",IF(ABS(V5407-R5407)&gt;W$1,ABS(V5407-R5407),""))</f>
        <v>0.36884398119946127</v>
      </c>
      <c r="X5407" t="str">
        <f>Y5407&amp;"-"&amp;Z5407&amp;"-"&amp;AC5407&amp;"-"&amp;AD5407&amp;"-"&amp;AG5407</f>
        <v>17.5-e-A-2-2.5</v>
      </c>
      <c r="Y5407">
        <f>F5407</f>
        <v>17.5</v>
      </c>
      <c r="Z5407" s="2" t="str">
        <f>G5407</f>
        <v>e</v>
      </c>
      <c r="AA5407">
        <f>_xlfn.IFNA(VLOOKUP(X5407,'duo-out'!A$2:Q$5000,5,FALSE),E5407+10*(H5407-1)+1+_xlfn.IFNA(VLOOKUP(D5407,states!A$2:C$10,3,FALSE),1))</f>
        <v>253</v>
      </c>
      <c r="AB5407">
        <f>IF(V5407="","",V5407)</f>
        <v>32325.191989538802</v>
      </c>
      <c r="AC5407" s="2" t="str">
        <f>_xlfn.IFNA(VLOOKUP(D5407,states!A$2:C$10,2,FALSE),"XX")</f>
        <v>A</v>
      </c>
      <c r="AD5407">
        <f>E5407</f>
        <v>2</v>
      </c>
      <c r="AE5407">
        <f>_xlfn.IFNA(VLOOKUP(D5407,states!A$2:D$10,4,FALSE),0)</f>
        <v>2</v>
      </c>
      <c r="AF5407">
        <v>0.5</v>
      </c>
      <c r="AG5407">
        <f>IF(AE5407=0,AF5407,IF(AE5407=1,IF(F5407=0.5,0.5,IF(H5407=1,0.5,1.5)),IF(F5407=0.5,0.5,IF(H5407=1,2.5,1.5))))</f>
        <v>2.5</v>
      </c>
      <c r="AH5407" s="7">
        <f>IF(AC5407="XX",0,1/C5407^(1/5)*IF(E5407=0,100,1)/(E5407+1)^(1/4))</f>
        <v>0.83020553800166141</v>
      </c>
    </row>
    <row r="5408" spans="1:34">
      <c r="A5408">
        <v>1445</v>
      </c>
      <c r="B5408" s="1">
        <v>22648.1</v>
      </c>
      <c r="C5408" s="6">
        <v>0.05</v>
      </c>
      <c r="D5408" t="s">
        <v>3</v>
      </c>
      <c r="E5408">
        <v>2</v>
      </c>
      <c r="F5408">
        <v>17.5</v>
      </c>
      <c r="G5408" t="s">
        <v>1</v>
      </c>
      <c r="H5408">
        <v>2</v>
      </c>
      <c r="I5408" t="s">
        <v>0</v>
      </c>
      <c r="J5408">
        <v>2</v>
      </c>
      <c r="K5408">
        <v>18.5</v>
      </c>
      <c r="L5408" t="s">
        <v>1</v>
      </c>
      <c r="M5408">
        <v>2</v>
      </c>
      <c r="N5408" t="s">
        <v>1501</v>
      </c>
      <c r="O5408">
        <v>1</v>
      </c>
      <c r="P5408" t="str">
        <f>D5408&amp;"-"&amp;F5408&amp;"-"&amp;G5408&amp;"-"&amp;E5408&amp;"-"&amp;H5408</f>
        <v>A2Delta-17.5-e-2-2</v>
      </c>
      <c r="Q5408" t="str">
        <f>I5408&amp;"-"&amp;K5408&amp;"-"&amp;L5408&amp;"-"&amp;J5408&amp;"-"&amp;M5408</f>
        <v>X2Pi-18.5-e-2-2</v>
      </c>
      <c r="R5408">
        <f>B5408+S5408</f>
        <v>32760.349429021997</v>
      </c>
      <c r="S5408">
        <f>_xlfn.IFNA(VLOOKUP(Q5408,'MARVEL-X'!A$2:I$1400,7,FALSE),VLOOKUP(Q5408,MARVEL!A$2:J$1522,10,FALSE))</f>
        <v>10112.249429021998</v>
      </c>
      <c r="T5408">
        <f>IF(P5408=P5407,R5408+T5407,R5408)</f>
        <v>32760.349429021997</v>
      </c>
      <c r="U5408">
        <f>IF(P5408=P5407,1+U5407,1)</f>
        <v>1</v>
      </c>
      <c r="V5408" t="str">
        <f t="shared" si="84"/>
        <v/>
      </c>
      <c r="W5408" t="str">
        <f>IF(V5408="","",IF(ABS(V5408-R5408)&gt;W$1,ABS(V5408-R5408),""))</f>
        <v/>
      </c>
      <c r="X5408" t="str">
        <f>Y5408&amp;"-"&amp;Z5408&amp;"-"&amp;AC5408&amp;"-"&amp;AD5408&amp;"-"&amp;AG5408</f>
        <v>17.5-e-A-2-1.5</v>
      </c>
      <c r="Y5408">
        <f>F5408</f>
        <v>17.5</v>
      </c>
      <c r="Z5408" s="2" t="str">
        <f>G5408</f>
        <v>e</v>
      </c>
      <c r="AA5408">
        <f>_xlfn.IFNA(VLOOKUP(X5408,'duo-out'!A$2:Q$5000,5,FALSE),E5408+10*(H5408-1)+1+_xlfn.IFNA(VLOOKUP(D5408,states!A$2:C$10,3,FALSE),1))</f>
        <v>263</v>
      </c>
      <c r="AB5408" t="str">
        <f>IF(V5408="","",V5408)</f>
        <v/>
      </c>
      <c r="AC5408" s="2" t="str">
        <f>_xlfn.IFNA(VLOOKUP(D5408,states!A$2:C$10,2,FALSE),"XX")</f>
        <v>A</v>
      </c>
      <c r="AD5408">
        <f>E5408</f>
        <v>2</v>
      </c>
      <c r="AE5408">
        <f>_xlfn.IFNA(VLOOKUP(D5408,states!A$2:D$10,4,FALSE),0)</f>
        <v>2</v>
      </c>
      <c r="AF5408">
        <v>0.5</v>
      </c>
      <c r="AG5408">
        <f>IF(AE5408=0,AF5408,IF(AE5408=1,IF(F5408=0.5,0.5,IF(H5408=1,0.5,1.5)),IF(F5408=0.5,0.5,IF(H5408=1,2.5,1.5))))</f>
        <v>1.5</v>
      </c>
      <c r="AH5408" s="7">
        <f>IF(AC5408="XX",0,1/C5408^(1/5)*IF(E5408=0,100,1)/(E5408+1)^(1/4))</f>
        <v>1.3833296494790666</v>
      </c>
    </row>
    <row r="5409" spans="1:34">
      <c r="A5409">
        <v>1395</v>
      </c>
      <c r="B5409" s="1">
        <v>23109.38</v>
      </c>
      <c r="C5409" s="6">
        <v>0.1023</v>
      </c>
      <c r="D5409" t="s">
        <v>3</v>
      </c>
      <c r="E5409">
        <v>2</v>
      </c>
      <c r="F5409">
        <v>17.5</v>
      </c>
      <c r="G5409" t="s">
        <v>1</v>
      </c>
      <c r="H5409">
        <v>2</v>
      </c>
      <c r="I5409" t="s">
        <v>0</v>
      </c>
      <c r="J5409">
        <v>2</v>
      </c>
      <c r="K5409">
        <v>17.5</v>
      </c>
      <c r="L5409" t="s">
        <v>1</v>
      </c>
      <c r="M5409">
        <v>2</v>
      </c>
      <c r="N5409" t="s">
        <v>1451</v>
      </c>
      <c r="O5409">
        <v>1</v>
      </c>
      <c r="P5409" t="str">
        <f>D5409&amp;"-"&amp;F5409&amp;"-"&amp;G5409&amp;"-"&amp;E5409&amp;"-"&amp;H5409</f>
        <v>A2Delta-17.5-e-2-2</v>
      </c>
      <c r="Q5409" t="str">
        <f>I5409&amp;"-"&amp;K5409&amp;"-"&amp;L5409&amp;"-"&amp;J5409&amp;"-"&amp;M5409</f>
        <v>X2Pi-17.5-e-2-2</v>
      </c>
      <c r="R5409">
        <f>B5409+S5409</f>
        <v>32760.304629461003</v>
      </c>
      <c r="S5409">
        <f>_xlfn.IFNA(VLOOKUP(Q5409,'MARVEL-X'!A$2:I$1400,7,FALSE),VLOOKUP(Q5409,MARVEL!A$2:J$1522,10,FALSE))</f>
        <v>9650.9246294610002</v>
      </c>
      <c r="T5409">
        <f>IF(P5409=P5408,R5409+T5408,R5409)</f>
        <v>65520.654058483</v>
      </c>
      <c r="U5409">
        <f>IF(P5409=P5408,1+U5408,1)</f>
        <v>2</v>
      </c>
      <c r="V5409" t="str">
        <f t="shared" si="84"/>
        <v/>
      </c>
      <c r="W5409" t="str">
        <f>IF(V5409="","",IF(ABS(V5409-R5409)&gt;W$1,ABS(V5409-R5409),""))</f>
        <v/>
      </c>
      <c r="X5409" t="str">
        <f>Y5409&amp;"-"&amp;Z5409&amp;"-"&amp;AC5409&amp;"-"&amp;AD5409&amp;"-"&amp;AG5409</f>
        <v>17.5-e-A-2-1.5</v>
      </c>
      <c r="Y5409">
        <f>F5409</f>
        <v>17.5</v>
      </c>
      <c r="Z5409" s="2" t="str">
        <f>G5409</f>
        <v>e</v>
      </c>
      <c r="AA5409">
        <f>_xlfn.IFNA(VLOOKUP(X5409,'duo-out'!A$2:Q$5000,5,FALSE),E5409+10*(H5409-1)+1+_xlfn.IFNA(VLOOKUP(D5409,states!A$2:C$10,3,FALSE),1))</f>
        <v>263</v>
      </c>
      <c r="AB5409" t="str">
        <f>IF(V5409="","",V5409)</f>
        <v/>
      </c>
      <c r="AC5409" s="2" t="str">
        <f>_xlfn.IFNA(VLOOKUP(D5409,states!A$2:C$10,2,FALSE),"XX")</f>
        <v>A</v>
      </c>
      <c r="AD5409">
        <f>E5409</f>
        <v>2</v>
      </c>
      <c r="AE5409">
        <f>_xlfn.IFNA(VLOOKUP(D5409,states!A$2:D$10,4,FALSE),0)</f>
        <v>2</v>
      </c>
      <c r="AF5409">
        <v>0.5</v>
      </c>
      <c r="AG5409">
        <f>IF(AE5409=0,AF5409,IF(AE5409=1,IF(F5409=0.5,0.5,IF(H5409=1,0.5,1.5)),IF(F5409=0.5,0.5,IF(H5409=1,2.5,1.5))))</f>
        <v>1.5</v>
      </c>
      <c r="AH5409" s="7">
        <f>IF(AC5409="XX",0,1/C5409^(1/5)*IF(E5409=0,100,1)/(E5409+1)^(1/4))</f>
        <v>1.1987939971169517</v>
      </c>
    </row>
    <row r="5410" spans="1:34">
      <c r="A5410">
        <v>1356</v>
      </c>
      <c r="B5410" s="1">
        <v>23550.06</v>
      </c>
      <c r="C5410" s="6">
        <v>8.3049999999999999E-2</v>
      </c>
      <c r="D5410" t="s">
        <v>3</v>
      </c>
      <c r="E5410">
        <v>2</v>
      </c>
      <c r="F5410">
        <v>17.5</v>
      </c>
      <c r="G5410" t="s">
        <v>1</v>
      </c>
      <c r="H5410">
        <v>2</v>
      </c>
      <c r="I5410" t="s">
        <v>0</v>
      </c>
      <c r="J5410">
        <v>2</v>
      </c>
      <c r="K5410">
        <v>16.5</v>
      </c>
      <c r="L5410" t="s">
        <v>1</v>
      </c>
      <c r="M5410">
        <v>2</v>
      </c>
      <c r="N5410" t="s">
        <v>1412</v>
      </c>
      <c r="O5410">
        <v>1</v>
      </c>
      <c r="P5410" t="str">
        <f>D5410&amp;"-"&amp;F5410&amp;"-"&amp;G5410&amp;"-"&amp;E5410&amp;"-"&amp;H5410</f>
        <v>A2Delta-17.5-e-2-2</v>
      </c>
      <c r="Q5410" t="str">
        <f>I5410&amp;"-"&amp;K5410&amp;"-"&amp;L5410&amp;"-"&amp;J5410&amp;"-"&amp;M5410</f>
        <v>X2Pi-16.5-e-2-2</v>
      </c>
      <c r="R5410">
        <f>B5410+S5410</f>
        <v>32760.445720658001</v>
      </c>
      <c r="S5410">
        <f>_xlfn.IFNA(VLOOKUP(Q5410,'MARVEL-X'!A$2:I$1400,7,FALSE),VLOOKUP(Q5410,MARVEL!A$2:J$1522,10,FALSE))</f>
        <v>9210.3857206579996</v>
      </c>
      <c r="T5410">
        <f>IF(P5410=P5409,R5410+T5409,R5410)</f>
        <v>98281.099779141005</v>
      </c>
      <c r="U5410">
        <f>IF(P5410=P5409,1+U5409,1)</f>
        <v>3</v>
      </c>
      <c r="V5410" t="str">
        <f t="shared" si="84"/>
        <v/>
      </c>
      <c r="W5410" t="str">
        <f>IF(V5410="","",IF(ABS(V5410-R5410)&gt;W$1,ABS(V5410-R5410),""))</f>
        <v/>
      </c>
      <c r="X5410" t="str">
        <f>Y5410&amp;"-"&amp;Z5410&amp;"-"&amp;AC5410&amp;"-"&amp;AD5410&amp;"-"&amp;AG5410</f>
        <v>17.5-e-A-2-1.5</v>
      </c>
      <c r="Y5410">
        <f>F5410</f>
        <v>17.5</v>
      </c>
      <c r="Z5410" s="2" t="str">
        <f>G5410</f>
        <v>e</v>
      </c>
      <c r="AA5410">
        <f>_xlfn.IFNA(VLOOKUP(X5410,'duo-out'!A$2:Q$5000,5,FALSE),E5410+10*(H5410-1)+1+_xlfn.IFNA(VLOOKUP(D5410,states!A$2:C$10,3,FALSE),1))</f>
        <v>263</v>
      </c>
      <c r="AB5410" t="str">
        <f>IF(V5410="","",V5410)</f>
        <v/>
      </c>
      <c r="AC5410" s="2" t="str">
        <f>_xlfn.IFNA(VLOOKUP(D5410,states!A$2:C$10,2,FALSE),"XX")</f>
        <v>A</v>
      </c>
      <c r="AD5410">
        <f>E5410</f>
        <v>2</v>
      </c>
      <c r="AE5410">
        <f>_xlfn.IFNA(VLOOKUP(D5410,states!A$2:D$10,4,FALSE),0)</f>
        <v>2</v>
      </c>
      <c r="AF5410">
        <v>0.5</v>
      </c>
      <c r="AG5410">
        <f>IF(AE5410=0,AF5410,IF(AE5410=1,IF(F5410=0.5,0.5,IF(H5410=1,0.5,1.5)),IF(F5410=0.5,0.5,IF(H5410=1,2.5,1.5))))</f>
        <v>1.5</v>
      </c>
      <c r="AH5410" s="7">
        <f>IF(AC5410="XX",0,1/C5410^(1/5)*IF(E5410=0,100,1)/(E5410+1)^(1/4))</f>
        <v>1.2498323426237656</v>
      </c>
    </row>
    <row r="5411" spans="1:34">
      <c r="A5411">
        <v>261</v>
      </c>
      <c r="B5411" s="1">
        <v>22636.52</v>
      </c>
      <c r="C5411" s="6">
        <v>0.5</v>
      </c>
      <c r="D5411" t="s">
        <v>3</v>
      </c>
      <c r="E5411">
        <v>2</v>
      </c>
      <c r="F5411">
        <v>17.5</v>
      </c>
      <c r="G5411" t="s">
        <v>1</v>
      </c>
      <c r="H5411">
        <v>2</v>
      </c>
      <c r="I5411" t="s">
        <v>0</v>
      </c>
      <c r="J5411">
        <v>2</v>
      </c>
      <c r="K5411">
        <v>18.5</v>
      </c>
      <c r="L5411" t="s">
        <v>1</v>
      </c>
      <c r="M5411">
        <v>2</v>
      </c>
      <c r="N5411" t="s">
        <v>316</v>
      </c>
      <c r="O5411">
        <v>-1</v>
      </c>
      <c r="P5411" t="str">
        <f>D5411&amp;"-"&amp;F5411&amp;"-"&amp;G5411&amp;"-"&amp;E5411&amp;"-"&amp;H5411</f>
        <v>A2Delta-17.5-e-2-2</v>
      </c>
      <c r="Q5411" t="str">
        <f>I5411&amp;"-"&amp;K5411&amp;"-"&amp;L5411&amp;"-"&amp;J5411&amp;"-"&amp;M5411</f>
        <v>X2Pi-18.5-e-2-2</v>
      </c>
      <c r="R5411">
        <f>B5411+S5411</f>
        <v>32748.769429021999</v>
      </c>
      <c r="S5411">
        <f>_xlfn.IFNA(VLOOKUP(Q5411,'MARVEL-X'!A$2:I$1400,7,FALSE),VLOOKUP(Q5411,MARVEL!A$2:J$1522,10,FALSE))</f>
        <v>10112.249429021998</v>
      </c>
      <c r="T5411">
        <f>IF(P5411=P5410,R5411+T5410,R5411)</f>
        <v>131029.869208163</v>
      </c>
      <c r="U5411">
        <f>IF(P5411=P5410,1+U5410,1)</f>
        <v>4</v>
      </c>
      <c r="V5411" t="str">
        <f t="shared" si="84"/>
        <v/>
      </c>
      <c r="W5411" t="str">
        <f>IF(V5411="","",IF(ABS(V5411-R5411)&gt;W$1,ABS(V5411-R5411),""))</f>
        <v/>
      </c>
      <c r="X5411" t="str">
        <f>Y5411&amp;"-"&amp;Z5411&amp;"-"&amp;AC5411&amp;"-"&amp;AD5411&amp;"-"&amp;AG5411</f>
        <v>17.5-e-A-2-1.5</v>
      </c>
      <c r="Y5411">
        <f>F5411</f>
        <v>17.5</v>
      </c>
      <c r="Z5411" s="2" t="str">
        <f>G5411</f>
        <v>e</v>
      </c>
      <c r="AA5411">
        <f>_xlfn.IFNA(VLOOKUP(X5411,'duo-out'!A$2:Q$5000,5,FALSE),E5411+10*(H5411-1)+1+_xlfn.IFNA(VLOOKUP(D5411,states!A$2:C$10,3,FALSE),1))</f>
        <v>263</v>
      </c>
      <c r="AB5411" t="str">
        <f>IF(V5411="","",V5411)</f>
        <v/>
      </c>
      <c r="AC5411" s="2" t="str">
        <f>_xlfn.IFNA(VLOOKUP(D5411,states!A$2:C$10,2,FALSE),"XX")</f>
        <v>A</v>
      </c>
      <c r="AD5411">
        <f>E5411</f>
        <v>2</v>
      </c>
      <c r="AE5411">
        <f>_xlfn.IFNA(VLOOKUP(D5411,states!A$2:D$10,4,FALSE),0)</f>
        <v>2</v>
      </c>
      <c r="AF5411">
        <v>0.5</v>
      </c>
      <c r="AG5411">
        <f>IF(AE5411=0,AF5411,IF(AE5411=1,IF(F5411=0.5,0.5,IF(H5411=1,0.5,1.5)),IF(F5411=0.5,0.5,IF(H5411=1,2.5,1.5))))</f>
        <v>1.5</v>
      </c>
      <c r="AH5411" s="7">
        <f>IF(AC5411="XX",0,1/C5411^(1/5)*IF(E5411=0,100,1)/(E5411+1)^(1/4))</f>
        <v>0.87282200217602857</v>
      </c>
    </row>
    <row r="5412" spans="1:34">
      <c r="A5412">
        <v>5973</v>
      </c>
      <c r="B5412" s="1">
        <v>23098.97</v>
      </c>
      <c r="C5412" s="6">
        <v>0.5</v>
      </c>
      <c r="D5412" t="s">
        <v>3</v>
      </c>
      <c r="E5412">
        <v>2</v>
      </c>
      <c r="F5412">
        <v>17.5</v>
      </c>
      <c r="G5412" t="s">
        <v>1</v>
      </c>
      <c r="H5412">
        <v>2</v>
      </c>
      <c r="I5412" t="s">
        <v>0</v>
      </c>
      <c r="J5412">
        <v>2</v>
      </c>
      <c r="K5412">
        <v>17.5</v>
      </c>
      <c r="L5412" t="s">
        <v>2</v>
      </c>
      <c r="M5412">
        <v>2</v>
      </c>
      <c r="N5412" t="s">
        <v>6029</v>
      </c>
      <c r="O5412">
        <v>1</v>
      </c>
      <c r="P5412" t="str">
        <f>D5412&amp;"-"&amp;F5412&amp;"-"&amp;G5412&amp;"-"&amp;E5412&amp;"-"&amp;H5412</f>
        <v>A2Delta-17.5-e-2-2</v>
      </c>
      <c r="Q5412" t="str">
        <f>I5412&amp;"-"&amp;K5412&amp;"-"&amp;L5412&amp;"-"&amp;J5412&amp;"-"&amp;M5412</f>
        <v>X2Pi-17.5-f-2-2</v>
      </c>
      <c r="R5412">
        <f>B5412+S5412</f>
        <v>32760.817435785</v>
      </c>
      <c r="S5412">
        <f>_xlfn.IFNA(VLOOKUP(Q5412,'MARVEL-X'!A$2:I$1400,7,FALSE),VLOOKUP(Q5412,MARVEL!A$2:J$1522,10,FALSE))</f>
        <v>9661.8474357849991</v>
      </c>
      <c r="T5412">
        <f>IF(P5412=P5411,R5412+T5411,R5412)</f>
        <v>163790.68664394799</v>
      </c>
      <c r="U5412">
        <f>IF(P5412=P5411,1+U5411,1)</f>
        <v>5</v>
      </c>
      <c r="V5412" t="str">
        <f t="shared" si="84"/>
        <v/>
      </c>
      <c r="W5412" t="str">
        <f>IF(V5412="","",IF(ABS(V5412-R5412)&gt;W$1,ABS(V5412-R5412),""))</f>
        <v/>
      </c>
      <c r="X5412" t="str">
        <f>Y5412&amp;"-"&amp;Z5412&amp;"-"&amp;AC5412&amp;"-"&amp;AD5412&amp;"-"&amp;AG5412</f>
        <v>17.5-e-A-2-1.5</v>
      </c>
      <c r="Y5412">
        <f>F5412</f>
        <v>17.5</v>
      </c>
      <c r="Z5412" s="2" t="str">
        <f>G5412</f>
        <v>e</v>
      </c>
      <c r="AA5412">
        <f>_xlfn.IFNA(VLOOKUP(X5412,'duo-out'!A$2:Q$5000,5,FALSE),E5412+10*(H5412-1)+1+_xlfn.IFNA(VLOOKUP(D5412,states!A$2:C$10,3,FALSE),1))</f>
        <v>263</v>
      </c>
      <c r="AB5412" t="str">
        <f>IF(V5412="","",V5412)</f>
        <v/>
      </c>
      <c r="AC5412" s="2" t="str">
        <f>_xlfn.IFNA(VLOOKUP(D5412,states!A$2:C$10,2,FALSE),"XX")</f>
        <v>A</v>
      </c>
      <c r="AD5412">
        <f>E5412</f>
        <v>2</v>
      </c>
      <c r="AE5412">
        <f>_xlfn.IFNA(VLOOKUP(D5412,states!A$2:D$10,4,FALSE),0)</f>
        <v>2</v>
      </c>
      <c r="AF5412">
        <v>0.5</v>
      </c>
      <c r="AG5412">
        <f>IF(AE5412=0,AF5412,IF(AE5412=1,IF(F5412=0.5,0.5,IF(H5412=1,0.5,1.5)),IF(F5412=0.5,0.5,IF(H5412=1,2.5,1.5))))</f>
        <v>1.5</v>
      </c>
      <c r="AH5412" s="7">
        <f>IF(AC5412="XX",0,1/C5412^(1/5)*IF(E5412=0,100,1)/(E5412+1)^(1/4))</f>
        <v>0.87282200217602857</v>
      </c>
    </row>
    <row r="5413" spans="1:34">
      <c r="A5413">
        <v>5965</v>
      </c>
      <c r="B5413" s="1">
        <v>23550.11</v>
      </c>
      <c r="C5413" s="6">
        <v>0.5</v>
      </c>
      <c r="D5413" t="s">
        <v>3</v>
      </c>
      <c r="E5413">
        <v>2</v>
      </c>
      <c r="F5413">
        <v>17.5</v>
      </c>
      <c r="G5413" t="s">
        <v>1</v>
      </c>
      <c r="H5413">
        <v>2</v>
      </c>
      <c r="I5413" t="s">
        <v>0</v>
      </c>
      <c r="J5413">
        <v>2</v>
      </c>
      <c r="K5413">
        <v>16.5</v>
      </c>
      <c r="L5413" t="s">
        <v>1</v>
      </c>
      <c r="M5413">
        <v>2</v>
      </c>
      <c r="N5413" t="s">
        <v>6021</v>
      </c>
      <c r="O5413">
        <v>1</v>
      </c>
      <c r="P5413" t="str">
        <f>D5413&amp;"-"&amp;F5413&amp;"-"&amp;G5413&amp;"-"&amp;E5413&amp;"-"&amp;H5413</f>
        <v>A2Delta-17.5-e-2-2</v>
      </c>
      <c r="Q5413" t="str">
        <f>I5413&amp;"-"&amp;K5413&amp;"-"&amp;L5413&amp;"-"&amp;J5413&amp;"-"&amp;M5413</f>
        <v>X2Pi-16.5-e-2-2</v>
      </c>
      <c r="R5413">
        <f>B5413+S5413</f>
        <v>32760.495720658</v>
      </c>
      <c r="S5413">
        <f>_xlfn.IFNA(VLOOKUP(Q5413,'MARVEL-X'!A$2:I$1400,7,FALSE),VLOOKUP(Q5413,MARVEL!A$2:J$1522,10,FALSE))</f>
        <v>9210.3857206579996</v>
      </c>
      <c r="T5413">
        <f>IF(P5413=P5412,R5413+T5412,R5413)</f>
        <v>196551.18236460601</v>
      </c>
      <c r="U5413">
        <f>IF(P5413=P5412,1+U5412,1)</f>
        <v>6</v>
      </c>
      <c r="V5413">
        <f t="shared" si="84"/>
        <v>32758.530394101002</v>
      </c>
      <c r="W5413">
        <f>IF(V5413="","",IF(ABS(V5413-R5413)&gt;W$1,ABS(V5413-R5413),""))</f>
        <v>1.965326556997752</v>
      </c>
      <c r="X5413" t="str">
        <f>Y5413&amp;"-"&amp;Z5413&amp;"-"&amp;AC5413&amp;"-"&amp;AD5413&amp;"-"&amp;AG5413</f>
        <v>17.5-e-A-2-1.5</v>
      </c>
      <c r="Y5413">
        <f>F5413</f>
        <v>17.5</v>
      </c>
      <c r="Z5413" s="2" t="str">
        <f>G5413</f>
        <v>e</v>
      </c>
      <c r="AA5413">
        <f>_xlfn.IFNA(VLOOKUP(X5413,'duo-out'!A$2:Q$5000,5,FALSE),E5413+10*(H5413-1)+1+_xlfn.IFNA(VLOOKUP(D5413,states!A$2:C$10,3,FALSE),1))</f>
        <v>263</v>
      </c>
      <c r="AB5413">
        <f>IF(V5413="","",V5413)</f>
        <v>32758.530394101002</v>
      </c>
      <c r="AC5413" s="2" t="str">
        <f>_xlfn.IFNA(VLOOKUP(D5413,states!A$2:C$10,2,FALSE),"XX")</f>
        <v>A</v>
      </c>
      <c r="AD5413">
        <f>E5413</f>
        <v>2</v>
      </c>
      <c r="AE5413">
        <f>_xlfn.IFNA(VLOOKUP(D5413,states!A$2:D$10,4,FALSE),0)</f>
        <v>2</v>
      </c>
      <c r="AF5413">
        <v>0.5</v>
      </c>
      <c r="AG5413">
        <f>IF(AE5413=0,AF5413,IF(AE5413=1,IF(F5413=0.5,0.5,IF(H5413=1,0.5,1.5)),IF(F5413=0.5,0.5,IF(H5413=1,2.5,1.5))))</f>
        <v>1.5</v>
      </c>
      <c r="AH5413" s="7">
        <f>IF(AC5413="XX",0,1/C5413^(1/5)*IF(E5413=0,100,1)/(E5413+1)^(1/4))</f>
        <v>0.87282200217602857</v>
      </c>
    </row>
    <row r="5414" spans="1:34">
      <c r="A5414">
        <v>6012</v>
      </c>
      <c r="B5414" s="1">
        <v>22429.919999999998</v>
      </c>
      <c r="C5414" s="6">
        <v>0.5</v>
      </c>
      <c r="D5414" t="s">
        <v>3</v>
      </c>
      <c r="E5414">
        <v>3</v>
      </c>
      <c r="F5414">
        <v>17.5</v>
      </c>
      <c r="G5414" t="s">
        <v>1</v>
      </c>
      <c r="H5414">
        <v>1</v>
      </c>
      <c r="I5414" t="s">
        <v>0</v>
      </c>
      <c r="J5414">
        <v>3</v>
      </c>
      <c r="K5414">
        <v>18.5</v>
      </c>
      <c r="L5414" t="s">
        <v>1</v>
      </c>
      <c r="M5414">
        <v>1</v>
      </c>
      <c r="N5414" t="s">
        <v>6068</v>
      </c>
      <c r="O5414">
        <v>1</v>
      </c>
      <c r="P5414" t="str">
        <f>D5414&amp;"-"&amp;F5414&amp;"-"&amp;G5414&amp;"-"&amp;E5414&amp;"-"&amp;H5414</f>
        <v>A2Delta-17.5-e-3-1</v>
      </c>
      <c r="Q5414" t="str">
        <f>I5414&amp;"-"&amp;K5414&amp;"-"&amp;L5414&amp;"-"&amp;J5414&amp;"-"&amp;M5414</f>
        <v>X2Pi-18.5-e-3-1</v>
      </c>
      <c r="R5414">
        <f>B5414+S5414</f>
        <v>34397.298942263995</v>
      </c>
      <c r="S5414">
        <f>_xlfn.IFNA(VLOOKUP(Q5414,'MARVEL-X'!A$2:I$1400,7,FALSE),VLOOKUP(Q5414,MARVEL!A$2:J$1522,10,FALSE))</f>
        <v>11967.378942263998</v>
      </c>
      <c r="T5414">
        <f>IF(P5414=P5413,R5414+T5413,R5414)</f>
        <v>34397.298942263995</v>
      </c>
      <c r="U5414">
        <f>IF(P5414=P5413,1+U5413,1)</f>
        <v>1</v>
      </c>
      <c r="V5414">
        <f t="shared" si="84"/>
        <v>34397.298942263995</v>
      </c>
      <c r="W5414" t="str">
        <f>IF(V5414="","",IF(ABS(V5414-R5414)&gt;W$1,ABS(V5414-R5414),""))</f>
        <v/>
      </c>
      <c r="X5414" t="str">
        <f>Y5414&amp;"-"&amp;Z5414&amp;"-"&amp;AC5414&amp;"-"&amp;AD5414&amp;"-"&amp;AG5414</f>
        <v>17.5-e-A-3-2.5</v>
      </c>
      <c r="Y5414">
        <f>F5414</f>
        <v>17.5</v>
      </c>
      <c r="Z5414" s="2" t="str">
        <f>G5414</f>
        <v>e</v>
      </c>
      <c r="AA5414">
        <f>_xlfn.IFNA(VLOOKUP(X5414,'duo-out'!A$2:Q$5000,5,FALSE),E5414+10*(H5414-1)+1+_xlfn.IFNA(VLOOKUP(D5414,states!A$2:C$10,3,FALSE),1))</f>
        <v>254</v>
      </c>
      <c r="AB5414">
        <f>IF(V5414="","",V5414)</f>
        <v>34397.298942263995</v>
      </c>
      <c r="AC5414" s="2" t="str">
        <f>_xlfn.IFNA(VLOOKUP(D5414,states!A$2:C$10,2,FALSE),"XX")</f>
        <v>A</v>
      </c>
      <c r="AD5414">
        <f>E5414</f>
        <v>3</v>
      </c>
      <c r="AE5414">
        <f>_xlfn.IFNA(VLOOKUP(D5414,states!A$2:D$10,4,FALSE),0)</f>
        <v>2</v>
      </c>
      <c r="AF5414">
        <v>0.5</v>
      </c>
      <c r="AG5414">
        <f>IF(AE5414=0,AF5414,IF(AE5414=1,IF(F5414=0.5,0.5,IF(H5414=1,0.5,1.5)),IF(F5414=0.5,0.5,IF(H5414=1,2.5,1.5))))</f>
        <v>2.5</v>
      </c>
      <c r="AH5414" s="7">
        <f>IF(AC5414="XX",0,1/C5414^(1/5)*IF(E5414=0,100,1)/(E5414+1)^(1/4))</f>
        <v>0.8122523963562357</v>
      </c>
    </row>
    <row r="5415" spans="1:34">
      <c r="A5415">
        <v>6028</v>
      </c>
      <c r="B5415" s="1">
        <v>22832.61</v>
      </c>
      <c r="C5415" s="6">
        <v>0.5</v>
      </c>
      <c r="D5415" t="s">
        <v>3</v>
      </c>
      <c r="E5415">
        <v>3</v>
      </c>
      <c r="F5415">
        <v>17.5</v>
      </c>
      <c r="G5415" t="s">
        <v>1</v>
      </c>
      <c r="H5415">
        <v>2</v>
      </c>
      <c r="I5415" t="s">
        <v>0</v>
      </c>
      <c r="J5415">
        <v>3</v>
      </c>
      <c r="K5415">
        <v>17.5</v>
      </c>
      <c r="L5415" t="s">
        <v>2</v>
      </c>
      <c r="M5415">
        <v>2</v>
      </c>
      <c r="N5415" t="s">
        <v>6084</v>
      </c>
      <c r="O5415">
        <v>1</v>
      </c>
      <c r="P5415" t="str">
        <f>D5415&amp;"-"&amp;F5415&amp;"-"&amp;G5415&amp;"-"&amp;E5415&amp;"-"&amp;H5415</f>
        <v>A2Delta-17.5-e-3-2</v>
      </c>
      <c r="Q5415" t="str">
        <f>I5415&amp;"-"&amp;K5415&amp;"-"&amp;L5415&amp;"-"&amp;J5415&amp;"-"&amp;M5415</f>
        <v>X2Pi-17.5-f-3-2</v>
      </c>
      <c r="R5415">
        <f>B5415+S5415</f>
        <v>34799.955611406003</v>
      </c>
      <c r="S5415">
        <f>_xlfn.IFNA(VLOOKUP(Q5415,'MARVEL-X'!A$2:I$1400,7,FALSE),VLOOKUP(Q5415,MARVEL!A$2:J$1522,10,FALSE))</f>
        <v>11967.345611406001</v>
      </c>
      <c r="T5415">
        <f>IF(P5415=P5414,R5415+T5414,R5415)</f>
        <v>34799.955611406003</v>
      </c>
      <c r="U5415">
        <f>IF(P5415=P5414,1+U5414,1)</f>
        <v>1</v>
      </c>
      <c r="V5415">
        <f t="shared" si="84"/>
        <v>34799.955611406003</v>
      </c>
      <c r="W5415" t="str">
        <f>IF(V5415="","",IF(ABS(V5415-R5415)&gt;W$1,ABS(V5415-R5415),""))</f>
        <v/>
      </c>
      <c r="X5415" t="str">
        <f>Y5415&amp;"-"&amp;Z5415&amp;"-"&amp;AC5415&amp;"-"&amp;AD5415&amp;"-"&amp;AG5415</f>
        <v>17.5-e-A-3-1.5</v>
      </c>
      <c r="Y5415">
        <f>F5415</f>
        <v>17.5</v>
      </c>
      <c r="Z5415" s="2" t="str">
        <f>G5415</f>
        <v>e</v>
      </c>
      <c r="AA5415">
        <f>_xlfn.IFNA(VLOOKUP(X5415,'duo-out'!A$2:Q$5000,5,FALSE),E5415+10*(H5415-1)+1+_xlfn.IFNA(VLOOKUP(D5415,states!A$2:C$10,3,FALSE),1))</f>
        <v>264</v>
      </c>
      <c r="AB5415">
        <f>IF(V5415="","",V5415)</f>
        <v>34799.955611406003</v>
      </c>
      <c r="AC5415" s="2" t="str">
        <f>_xlfn.IFNA(VLOOKUP(D5415,states!A$2:C$10,2,FALSE),"XX")</f>
        <v>A</v>
      </c>
      <c r="AD5415">
        <f>E5415</f>
        <v>3</v>
      </c>
      <c r="AE5415">
        <f>_xlfn.IFNA(VLOOKUP(D5415,states!A$2:D$10,4,FALSE),0)</f>
        <v>2</v>
      </c>
      <c r="AF5415">
        <v>0.5</v>
      </c>
      <c r="AG5415">
        <f>IF(AE5415=0,AF5415,IF(AE5415=1,IF(F5415=0.5,0.5,IF(H5415=1,0.5,1.5)),IF(F5415=0.5,0.5,IF(H5415=1,2.5,1.5))))</f>
        <v>1.5</v>
      </c>
      <c r="AH5415" s="7">
        <f>IF(AC5415="XX",0,1/C5415^(1/5)*IF(E5415=0,100,1)/(E5415+1)^(1/4))</f>
        <v>0.8122523963562357</v>
      </c>
    </row>
    <row r="5416" spans="1:34">
      <c r="A5416">
        <v>6087</v>
      </c>
      <c r="B5416" s="1">
        <v>22027.97</v>
      </c>
      <c r="C5416" s="6">
        <v>0.5</v>
      </c>
      <c r="D5416" t="s">
        <v>3</v>
      </c>
      <c r="E5416">
        <v>4</v>
      </c>
      <c r="F5416">
        <v>17.5</v>
      </c>
      <c r="G5416" t="s">
        <v>1</v>
      </c>
      <c r="H5416">
        <v>1</v>
      </c>
      <c r="I5416" t="s">
        <v>0</v>
      </c>
      <c r="J5416">
        <v>4</v>
      </c>
      <c r="K5416">
        <v>18.5</v>
      </c>
      <c r="L5416" t="s">
        <v>1</v>
      </c>
      <c r="M5416">
        <v>1</v>
      </c>
      <c r="N5416" t="s">
        <v>6143</v>
      </c>
      <c r="O5416">
        <v>1</v>
      </c>
      <c r="P5416" t="str">
        <f>D5416&amp;"-"&amp;F5416&amp;"-"&amp;G5416&amp;"-"&amp;E5416&amp;"-"&amp;H5416</f>
        <v>A2Delta-17.5-e-4-1</v>
      </c>
      <c r="Q5416" t="str">
        <f>I5416&amp;"-"&amp;K5416&amp;"-"&amp;L5416&amp;"-"&amp;J5416&amp;"-"&amp;M5416</f>
        <v>X2Pi-18.5-e-4-1</v>
      </c>
      <c r="R5416">
        <f>B5416+S5416</f>
        <v>36177.631760217999</v>
      </c>
      <c r="S5416">
        <f>_xlfn.IFNA(VLOOKUP(Q5416,'MARVEL-X'!A$2:I$1400,7,FALSE),VLOOKUP(Q5416,MARVEL!A$2:J$1522,10,FALSE))</f>
        <v>14149.661760217999</v>
      </c>
      <c r="T5416">
        <f>IF(P5416=P5415,R5416+T5415,R5416)</f>
        <v>36177.631760217999</v>
      </c>
      <c r="U5416">
        <f>IF(P5416=P5415,1+U5415,1)</f>
        <v>1</v>
      </c>
      <c r="V5416" t="str">
        <f t="shared" si="84"/>
        <v/>
      </c>
      <c r="W5416" t="str">
        <f>IF(V5416="","",IF(ABS(V5416-R5416)&gt;W$1,ABS(V5416-R5416),""))</f>
        <v/>
      </c>
      <c r="X5416" t="str">
        <f>Y5416&amp;"-"&amp;Z5416&amp;"-"&amp;AC5416&amp;"-"&amp;AD5416&amp;"-"&amp;AG5416</f>
        <v>17.5-e-A-4-2.5</v>
      </c>
      <c r="Y5416">
        <f>F5416</f>
        <v>17.5</v>
      </c>
      <c r="Z5416" s="2" t="str">
        <f>G5416</f>
        <v>e</v>
      </c>
      <c r="AA5416">
        <f>_xlfn.IFNA(VLOOKUP(X5416,'duo-out'!A$2:Q$5000,5,FALSE),E5416+10*(H5416-1)+1+_xlfn.IFNA(VLOOKUP(D5416,states!A$2:C$10,3,FALSE),1))</f>
        <v>255</v>
      </c>
      <c r="AB5416" t="str">
        <f>IF(V5416="","",V5416)</f>
        <v/>
      </c>
      <c r="AC5416" s="2" t="str">
        <f>_xlfn.IFNA(VLOOKUP(D5416,states!A$2:C$10,2,FALSE),"XX")</f>
        <v>A</v>
      </c>
      <c r="AD5416">
        <f>E5416</f>
        <v>4</v>
      </c>
      <c r="AE5416">
        <f>_xlfn.IFNA(VLOOKUP(D5416,states!A$2:D$10,4,FALSE),0)</f>
        <v>2</v>
      </c>
      <c r="AF5416">
        <v>0.5</v>
      </c>
      <c r="AG5416">
        <f>IF(AE5416=0,AF5416,IF(AE5416=1,IF(F5416=0.5,0.5,IF(H5416=1,0.5,1.5)),IF(F5416=0.5,0.5,IF(H5416=1,2.5,1.5))))</f>
        <v>2.5</v>
      </c>
      <c r="AH5416" s="7">
        <f>IF(AC5416="XX",0,1/C5416^(1/5)*IF(E5416=0,100,1)/(E5416+1)^(1/4))</f>
        <v>0.76818088824663155</v>
      </c>
    </row>
    <row r="5417" spans="1:34">
      <c r="A5417">
        <v>6051</v>
      </c>
      <c r="B5417" s="1">
        <v>22817.87</v>
      </c>
      <c r="C5417" s="6">
        <v>0.5</v>
      </c>
      <c r="D5417" t="s">
        <v>3</v>
      </c>
      <c r="E5417">
        <v>4</v>
      </c>
      <c r="F5417">
        <v>17.5</v>
      </c>
      <c r="G5417" t="s">
        <v>1</v>
      </c>
      <c r="H5417">
        <v>1</v>
      </c>
      <c r="I5417" t="s">
        <v>0</v>
      </c>
      <c r="J5417">
        <v>4</v>
      </c>
      <c r="K5417">
        <v>16.5</v>
      </c>
      <c r="L5417" t="s">
        <v>1</v>
      </c>
      <c r="M5417">
        <v>1</v>
      </c>
      <c r="N5417" t="s">
        <v>6107</v>
      </c>
      <c r="O5417">
        <v>1</v>
      </c>
      <c r="P5417" t="str">
        <f>D5417&amp;"-"&amp;F5417&amp;"-"&amp;G5417&amp;"-"&amp;E5417&amp;"-"&amp;H5417</f>
        <v>A2Delta-17.5-e-4-1</v>
      </c>
      <c r="Q5417" t="str">
        <f>I5417&amp;"-"&amp;K5417&amp;"-"&amp;L5417&amp;"-"&amp;J5417&amp;"-"&amp;M5417</f>
        <v>X2Pi-16.5-e-4-1</v>
      </c>
      <c r="R5417">
        <f>B5417+S5417</f>
        <v>36177.716830805999</v>
      </c>
      <c r="S5417">
        <f>_xlfn.IFNA(VLOOKUP(Q5417,'MARVEL-X'!A$2:I$1400,7,FALSE),VLOOKUP(Q5417,MARVEL!A$2:J$1522,10,FALSE))</f>
        <v>13359.846830806</v>
      </c>
      <c r="T5417">
        <f>IF(P5417=P5416,R5417+T5416,R5417)</f>
        <v>72355.348591023998</v>
      </c>
      <c r="U5417">
        <f>IF(P5417=P5416,1+U5416,1)</f>
        <v>2</v>
      </c>
      <c r="V5417">
        <f t="shared" si="84"/>
        <v>36177.674295511999</v>
      </c>
      <c r="W5417" t="str">
        <f>IF(V5417="","",IF(ABS(V5417-R5417)&gt;W$1,ABS(V5417-R5417),""))</f>
        <v/>
      </c>
      <c r="X5417" t="str">
        <f>Y5417&amp;"-"&amp;Z5417&amp;"-"&amp;AC5417&amp;"-"&amp;AD5417&amp;"-"&amp;AG5417</f>
        <v>17.5-e-A-4-2.5</v>
      </c>
      <c r="Y5417">
        <f>F5417</f>
        <v>17.5</v>
      </c>
      <c r="Z5417" s="2" t="str">
        <f>G5417</f>
        <v>e</v>
      </c>
      <c r="AA5417">
        <f>_xlfn.IFNA(VLOOKUP(X5417,'duo-out'!A$2:Q$5000,5,FALSE),E5417+10*(H5417-1)+1+_xlfn.IFNA(VLOOKUP(D5417,states!A$2:C$10,3,FALSE),1))</f>
        <v>255</v>
      </c>
      <c r="AB5417">
        <f>IF(V5417="","",V5417)</f>
        <v>36177.674295511999</v>
      </c>
      <c r="AC5417" s="2" t="str">
        <f>_xlfn.IFNA(VLOOKUP(D5417,states!A$2:C$10,2,FALSE),"XX")</f>
        <v>A</v>
      </c>
      <c r="AD5417">
        <f>E5417</f>
        <v>4</v>
      </c>
      <c r="AE5417">
        <f>_xlfn.IFNA(VLOOKUP(D5417,states!A$2:D$10,4,FALSE),0)</f>
        <v>2</v>
      </c>
      <c r="AF5417">
        <v>0.5</v>
      </c>
      <c r="AG5417">
        <f>IF(AE5417=0,AF5417,IF(AE5417=1,IF(F5417=0.5,0.5,IF(H5417=1,0.5,1.5)),IF(F5417=0.5,0.5,IF(H5417=1,2.5,1.5))))</f>
        <v>2.5</v>
      </c>
      <c r="AH5417" s="7">
        <f>IF(AC5417="XX",0,1/C5417^(1/5)*IF(E5417=0,100,1)/(E5417+1)^(1/4))</f>
        <v>0.76818088824663155</v>
      </c>
    </row>
    <row r="5418" spans="1:34">
      <c r="A5418">
        <v>6104</v>
      </c>
      <c r="B5418" s="1">
        <v>22389.38</v>
      </c>
      <c r="C5418" s="6">
        <v>0.5</v>
      </c>
      <c r="D5418" t="s">
        <v>3</v>
      </c>
      <c r="E5418">
        <v>4</v>
      </c>
      <c r="F5418">
        <v>17.5</v>
      </c>
      <c r="G5418" t="s">
        <v>1</v>
      </c>
      <c r="H5418">
        <v>2</v>
      </c>
      <c r="I5418" t="s">
        <v>0</v>
      </c>
      <c r="J5418">
        <v>4</v>
      </c>
      <c r="K5418">
        <v>17.5</v>
      </c>
      <c r="L5418" t="s">
        <v>2</v>
      </c>
      <c r="M5418">
        <v>2</v>
      </c>
      <c r="N5418" t="s">
        <v>6160</v>
      </c>
      <c r="O5418">
        <v>1</v>
      </c>
      <c r="P5418" t="str">
        <f>D5418&amp;"-"&amp;F5418&amp;"-"&amp;G5418&amp;"-"&amp;E5418&amp;"-"&amp;H5418</f>
        <v>A2Delta-17.5-e-4-2</v>
      </c>
      <c r="Q5418" t="str">
        <f>I5418&amp;"-"&amp;K5418&amp;"-"&amp;L5418&amp;"-"&amp;J5418&amp;"-"&amp;M5418</f>
        <v>X2Pi-17.5-f-4-2</v>
      </c>
      <c r="R5418">
        <f>B5418+S5418</f>
        <v>36539.053435784001</v>
      </c>
      <c r="S5418">
        <f>_xlfn.IFNA(VLOOKUP(Q5418,'MARVEL-X'!A$2:I$1400,7,FALSE),VLOOKUP(Q5418,MARVEL!A$2:J$1522,10,FALSE))</f>
        <v>14149.673435784</v>
      </c>
      <c r="T5418">
        <f>IF(P5418=P5417,R5418+T5417,R5418)</f>
        <v>36539.053435784001</v>
      </c>
      <c r="U5418">
        <f>IF(P5418=P5417,1+U5417,1)</f>
        <v>1</v>
      </c>
      <c r="V5418">
        <f t="shared" si="84"/>
        <v>36539.053435784001</v>
      </c>
      <c r="W5418" t="str">
        <f>IF(V5418="","",IF(ABS(V5418-R5418)&gt;W$1,ABS(V5418-R5418),""))</f>
        <v/>
      </c>
      <c r="X5418" t="str">
        <f>Y5418&amp;"-"&amp;Z5418&amp;"-"&amp;AC5418&amp;"-"&amp;AD5418&amp;"-"&amp;AG5418</f>
        <v>17.5-e-A-4-1.5</v>
      </c>
      <c r="Y5418">
        <f>F5418</f>
        <v>17.5</v>
      </c>
      <c r="Z5418" s="2" t="str">
        <f>G5418</f>
        <v>e</v>
      </c>
      <c r="AA5418">
        <f>_xlfn.IFNA(VLOOKUP(X5418,'duo-out'!A$2:Q$5000,5,FALSE),E5418+10*(H5418-1)+1+_xlfn.IFNA(VLOOKUP(D5418,states!A$2:C$10,3,FALSE),1))</f>
        <v>265</v>
      </c>
      <c r="AB5418">
        <f>IF(V5418="","",V5418)</f>
        <v>36539.053435784001</v>
      </c>
      <c r="AC5418" s="2" t="str">
        <f>_xlfn.IFNA(VLOOKUP(D5418,states!A$2:C$10,2,FALSE),"XX")</f>
        <v>A</v>
      </c>
      <c r="AD5418">
        <f>E5418</f>
        <v>4</v>
      </c>
      <c r="AE5418">
        <f>_xlfn.IFNA(VLOOKUP(D5418,states!A$2:D$10,4,FALSE),0)</f>
        <v>2</v>
      </c>
      <c r="AF5418">
        <v>0.5</v>
      </c>
      <c r="AG5418">
        <f>IF(AE5418=0,AF5418,IF(AE5418=1,IF(F5418=0.5,0.5,IF(H5418=1,0.5,1.5)),IF(F5418=0.5,0.5,IF(H5418=1,2.5,1.5))))</f>
        <v>1.5</v>
      </c>
      <c r="AH5418" s="7">
        <f>IF(AC5418="XX",0,1/C5418^(1/5)*IF(E5418=0,100,1)/(E5418+1)^(1/4))</f>
        <v>0.76818088824663155</v>
      </c>
    </row>
    <row r="5419" spans="1:34">
      <c r="A5419">
        <v>3203</v>
      </c>
      <c r="B5419" s="1">
        <v>23276.303500000002</v>
      </c>
      <c r="C5419" s="6">
        <v>7.9450000000000007E-3</v>
      </c>
      <c r="D5419" t="s">
        <v>3</v>
      </c>
      <c r="E5419">
        <v>0</v>
      </c>
      <c r="F5419">
        <v>17.5</v>
      </c>
      <c r="G5419" t="s">
        <v>2</v>
      </c>
      <c r="H5419">
        <v>1</v>
      </c>
      <c r="I5419" t="s">
        <v>0</v>
      </c>
      <c r="J5419">
        <v>0</v>
      </c>
      <c r="K5419">
        <v>17.5</v>
      </c>
      <c r="L5419" t="s">
        <v>1</v>
      </c>
      <c r="M5419">
        <v>1</v>
      </c>
      <c r="N5419" t="s">
        <v>3259</v>
      </c>
      <c r="O5419">
        <v>1</v>
      </c>
      <c r="P5419" t="str">
        <f>D5419&amp;"-"&amp;F5419&amp;"-"&amp;G5419&amp;"-"&amp;E5419&amp;"-"&amp;H5419</f>
        <v>A2Delta-17.5-f-0-1</v>
      </c>
      <c r="Q5419" t="str">
        <f>I5419&amp;"-"&amp;K5419&amp;"-"&amp;L5419&amp;"-"&amp;J5419&amp;"-"&amp;M5419</f>
        <v>X2Pi-17.5-e-0-1</v>
      </c>
      <c r="R5419">
        <f>B5419+S5419</f>
        <v>27476.498337621</v>
      </c>
      <c r="S5419">
        <f>_xlfn.IFNA(VLOOKUP(Q5419,'MARVEL-X'!A$2:I$1400,7,FALSE),VLOOKUP(Q5419,MARVEL!A$2:J$1522,10,FALSE))</f>
        <v>4200.1948376210003</v>
      </c>
      <c r="T5419">
        <f>IF(P5419=P5418,R5419+T5418,R5419)</f>
        <v>27476.498337621</v>
      </c>
      <c r="U5419">
        <f>IF(P5419=P5418,1+U5418,1)</f>
        <v>1</v>
      </c>
      <c r="V5419" t="str">
        <f t="shared" si="84"/>
        <v/>
      </c>
      <c r="W5419" t="str">
        <f>IF(V5419="","",IF(ABS(V5419-R5419)&gt;W$1,ABS(V5419-R5419),""))</f>
        <v/>
      </c>
      <c r="X5419" t="str">
        <f>Y5419&amp;"-"&amp;Z5419&amp;"-"&amp;AC5419&amp;"-"&amp;AD5419&amp;"-"&amp;AG5419</f>
        <v>17.5-f-A-0-2.5</v>
      </c>
      <c r="Y5419">
        <f>F5419</f>
        <v>17.5</v>
      </c>
      <c r="Z5419" s="2" t="str">
        <f>G5419</f>
        <v>f</v>
      </c>
      <c r="AA5419">
        <f>_xlfn.IFNA(VLOOKUP(X5419,'duo-out'!A$2:Q$5000,5,FALSE),E5419+10*(H5419-1)+1+_xlfn.IFNA(VLOOKUP(D5419,states!A$2:C$10,3,FALSE),1))</f>
        <v>251</v>
      </c>
      <c r="AB5419" t="str">
        <f>IF(V5419="","",V5419)</f>
        <v/>
      </c>
      <c r="AC5419" s="2" t="str">
        <f>_xlfn.IFNA(VLOOKUP(D5419,states!A$2:C$10,2,FALSE),"XX")</f>
        <v>A</v>
      </c>
      <c r="AD5419">
        <f>E5419</f>
        <v>0</v>
      </c>
      <c r="AE5419">
        <f>_xlfn.IFNA(VLOOKUP(D5419,states!A$2:D$10,4,FALSE),0)</f>
        <v>2</v>
      </c>
      <c r="AF5419">
        <v>0.5</v>
      </c>
      <c r="AG5419">
        <f>IF(AE5419=0,AF5419,IF(AE5419=1,IF(F5419=0.5,0.5,IF(H5419=1,0.5,1.5)),IF(F5419=0.5,0.5,IF(H5419=1,2.5,1.5))))</f>
        <v>2.5</v>
      </c>
      <c r="AH5419" s="7">
        <f>IF(AC5419="XX",0,1/C5419^(1/5)*IF(E5419=0,100,1)/(E5419+1)^(1/4))</f>
        <v>263.01542529951132</v>
      </c>
    </row>
    <row r="5420" spans="1:34">
      <c r="A5420">
        <v>3181</v>
      </c>
      <c r="B5420" s="1">
        <v>23740.724600000001</v>
      </c>
      <c r="C5420" s="6">
        <v>1.2160000000000001E-2</v>
      </c>
      <c r="D5420" t="s">
        <v>3</v>
      </c>
      <c r="E5420">
        <v>0</v>
      </c>
      <c r="F5420">
        <v>17.5</v>
      </c>
      <c r="G5420" t="s">
        <v>2</v>
      </c>
      <c r="H5420">
        <v>1</v>
      </c>
      <c r="I5420" t="s">
        <v>0</v>
      </c>
      <c r="J5420">
        <v>0</v>
      </c>
      <c r="K5420">
        <v>16.5</v>
      </c>
      <c r="L5420" t="s">
        <v>2</v>
      </c>
      <c r="M5420">
        <v>1</v>
      </c>
      <c r="N5420" t="s">
        <v>3237</v>
      </c>
      <c r="O5420">
        <v>1</v>
      </c>
      <c r="P5420" t="str">
        <f>D5420&amp;"-"&amp;F5420&amp;"-"&amp;G5420&amp;"-"&amp;E5420&amp;"-"&amp;H5420</f>
        <v>A2Delta-17.5-f-0-1</v>
      </c>
      <c r="Q5420" t="str">
        <f>I5420&amp;"-"&amp;K5420&amp;"-"&amp;L5420&amp;"-"&amp;J5420&amp;"-"&amp;M5420</f>
        <v>X2Pi-16.5-f-0-1</v>
      </c>
      <c r="R5420">
        <f>B5420+S5420</f>
        <v>27476.458802835001</v>
      </c>
      <c r="S5420">
        <f>_xlfn.IFNA(VLOOKUP(Q5420,'MARVEL-X'!A$2:I$1400,7,FALSE),VLOOKUP(Q5420,MARVEL!A$2:J$1522,10,FALSE))</f>
        <v>3735.7342028349999</v>
      </c>
      <c r="T5420">
        <f>IF(P5420=P5419,R5420+T5419,R5420)</f>
        <v>54952.957140455997</v>
      </c>
      <c r="U5420">
        <f>IF(P5420=P5419,1+U5419,1)</f>
        <v>2</v>
      </c>
      <c r="V5420" t="str">
        <f t="shared" si="84"/>
        <v/>
      </c>
      <c r="W5420" t="str">
        <f>IF(V5420="","",IF(ABS(V5420-R5420)&gt;W$1,ABS(V5420-R5420),""))</f>
        <v/>
      </c>
      <c r="X5420" t="str">
        <f>Y5420&amp;"-"&amp;Z5420&amp;"-"&amp;AC5420&amp;"-"&amp;AD5420&amp;"-"&amp;AG5420</f>
        <v>17.5-f-A-0-2.5</v>
      </c>
      <c r="Y5420">
        <f>F5420</f>
        <v>17.5</v>
      </c>
      <c r="Z5420" s="2" t="str">
        <f>G5420</f>
        <v>f</v>
      </c>
      <c r="AA5420">
        <f>_xlfn.IFNA(VLOOKUP(X5420,'duo-out'!A$2:Q$5000,5,FALSE),E5420+10*(H5420-1)+1+_xlfn.IFNA(VLOOKUP(D5420,states!A$2:C$10,3,FALSE),1))</f>
        <v>251</v>
      </c>
      <c r="AB5420" t="str">
        <f>IF(V5420="","",V5420)</f>
        <v/>
      </c>
      <c r="AC5420" s="2" t="str">
        <f>_xlfn.IFNA(VLOOKUP(D5420,states!A$2:C$10,2,FALSE),"XX")</f>
        <v>A</v>
      </c>
      <c r="AD5420">
        <f>E5420</f>
        <v>0</v>
      </c>
      <c r="AE5420">
        <f>_xlfn.IFNA(VLOOKUP(D5420,states!A$2:D$10,4,FALSE),0)</f>
        <v>2</v>
      </c>
      <c r="AF5420">
        <v>0.5</v>
      </c>
      <c r="AG5420">
        <f>IF(AE5420=0,AF5420,IF(AE5420=1,IF(F5420=0.5,0.5,IF(H5420=1,0.5,1.5)),IF(F5420=0.5,0.5,IF(H5420=1,2.5,1.5))))</f>
        <v>2.5</v>
      </c>
      <c r="AH5420" s="7">
        <f>IF(AC5420="XX",0,1/C5420^(1/5)*IF(E5420=0,100,1)/(E5420+1)^(1/4))</f>
        <v>241.55347242130711</v>
      </c>
    </row>
    <row r="5421" spans="1:34">
      <c r="A5421">
        <v>3274</v>
      </c>
      <c r="B5421" s="1">
        <v>22809.001</v>
      </c>
      <c r="C5421" s="6">
        <v>2.247E-2</v>
      </c>
      <c r="D5421" t="s">
        <v>3</v>
      </c>
      <c r="E5421">
        <v>0</v>
      </c>
      <c r="F5421">
        <v>17.5</v>
      </c>
      <c r="G5421" t="s">
        <v>2</v>
      </c>
      <c r="H5421">
        <v>1</v>
      </c>
      <c r="I5421" t="s">
        <v>0</v>
      </c>
      <c r="J5421">
        <v>0</v>
      </c>
      <c r="K5421">
        <v>18.5</v>
      </c>
      <c r="L5421" t="s">
        <v>2</v>
      </c>
      <c r="M5421">
        <v>1</v>
      </c>
      <c r="N5421" t="s">
        <v>3330</v>
      </c>
      <c r="O5421">
        <v>1</v>
      </c>
      <c r="P5421" t="str">
        <f>D5421&amp;"-"&amp;F5421&amp;"-"&amp;G5421&amp;"-"&amp;E5421&amp;"-"&amp;H5421</f>
        <v>A2Delta-17.5-f-0-1</v>
      </c>
      <c r="Q5421" t="str">
        <f>I5421&amp;"-"&amp;K5421&amp;"-"&amp;L5421&amp;"-"&amp;J5421&amp;"-"&amp;M5421</f>
        <v>X2Pi-18.5-f-0-1</v>
      </c>
      <c r="R5421">
        <f>B5421+S5421</f>
        <v>27476.514028727001</v>
      </c>
      <c r="S5421">
        <f>_xlfn.IFNA(VLOOKUP(Q5421,'MARVEL-X'!A$2:I$1400,7,FALSE),VLOOKUP(Q5421,MARVEL!A$2:J$1522,10,FALSE))</f>
        <v>4667.5130287270003</v>
      </c>
      <c r="T5421">
        <f>IF(P5421=P5420,R5421+T5420,R5421)</f>
        <v>82429.471169183002</v>
      </c>
      <c r="U5421">
        <f>IF(P5421=P5420,1+U5420,1)</f>
        <v>3</v>
      </c>
      <c r="V5421" t="str">
        <f t="shared" si="84"/>
        <v/>
      </c>
      <c r="W5421" t="str">
        <f>IF(V5421="","",IF(ABS(V5421-R5421)&gt;W$1,ABS(V5421-R5421),""))</f>
        <v/>
      </c>
      <c r="X5421" t="str">
        <f>Y5421&amp;"-"&amp;Z5421&amp;"-"&amp;AC5421&amp;"-"&amp;AD5421&amp;"-"&amp;AG5421</f>
        <v>17.5-f-A-0-2.5</v>
      </c>
      <c r="Y5421">
        <f>F5421</f>
        <v>17.5</v>
      </c>
      <c r="Z5421" s="2" t="str">
        <f>G5421</f>
        <v>f</v>
      </c>
      <c r="AA5421">
        <f>_xlfn.IFNA(VLOOKUP(X5421,'duo-out'!A$2:Q$5000,5,FALSE),E5421+10*(H5421-1)+1+_xlfn.IFNA(VLOOKUP(D5421,states!A$2:C$10,3,FALSE),1))</f>
        <v>251</v>
      </c>
      <c r="AB5421" t="str">
        <f>IF(V5421="","",V5421)</f>
        <v/>
      </c>
      <c r="AC5421" s="2" t="str">
        <f>_xlfn.IFNA(VLOOKUP(D5421,states!A$2:C$10,2,FALSE),"XX")</f>
        <v>A</v>
      </c>
      <c r="AD5421">
        <f>E5421</f>
        <v>0</v>
      </c>
      <c r="AE5421">
        <f>_xlfn.IFNA(VLOOKUP(D5421,states!A$2:D$10,4,FALSE),0)</f>
        <v>2</v>
      </c>
      <c r="AF5421">
        <v>0.5</v>
      </c>
      <c r="AG5421">
        <f>IF(AE5421=0,AF5421,IF(AE5421=1,IF(F5421=0.5,0.5,IF(H5421=1,0.5,1.5)),IF(F5421=0.5,0.5,IF(H5421=1,2.5,1.5))))</f>
        <v>2.5</v>
      </c>
      <c r="AH5421" s="7">
        <f>IF(AC5421="XX",0,1/C5421^(1/5)*IF(E5421=0,100,1)/(E5421+1)^(1/4))</f>
        <v>213.63843382660366</v>
      </c>
    </row>
    <row r="5422" spans="1:34">
      <c r="A5422">
        <v>2631</v>
      </c>
      <c r="B5422" s="1">
        <v>23276.307400000002</v>
      </c>
      <c r="C5422" s="6">
        <v>5.0000000000000001E-3</v>
      </c>
      <c r="D5422" t="s">
        <v>3</v>
      </c>
      <c r="E5422">
        <v>0</v>
      </c>
      <c r="F5422">
        <v>17.5</v>
      </c>
      <c r="G5422" t="s">
        <v>2</v>
      </c>
      <c r="H5422">
        <v>1</v>
      </c>
      <c r="I5422" t="s">
        <v>0</v>
      </c>
      <c r="J5422">
        <v>0</v>
      </c>
      <c r="K5422">
        <v>17.5</v>
      </c>
      <c r="L5422" t="s">
        <v>1</v>
      </c>
      <c r="M5422">
        <v>1</v>
      </c>
      <c r="N5422" t="s">
        <v>2687</v>
      </c>
      <c r="O5422">
        <v>1</v>
      </c>
      <c r="P5422" t="str">
        <f>D5422&amp;"-"&amp;F5422&amp;"-"&amp;G5422&amp;"-"&amp;E5422&amp;"-"&amp;H5422</f>
        <v>A2Delta-17.5-f-0-1</v>
      </c>
      <c r="Q5422" t="str">
        <f>I5422&amp;"-"&amp;K5422&amp;"-"&amp;L5422&amp;"-"&amp;J5422&amp;"-"&amp;M5422</f>
        <v>X2Pi-17.5-e-0-1</v>
      </c>
      <c r="R5422">
        <f>B5422+S5422</f>
        <v>27476.502237621004</v>
      </c>
      <c r="S5422">
        <f>_xlfn.IFNA(VLOOKUP(Q5422,'MARVEL-X'!A$2:I$1400,7,FALSE),VLOOKUP(Q5422,MARVEL!A$2:J$1522,10,FALSE))</f>
        <v>4200.1948376210003</v>
      </c>
      <c r="T5422">
        <f>IF(P5422=P5421,R5422+T5421,R5422)</f>
        <v>109905.973406804</v>
      </c>
      <c r="U5422">
        <f>IF(P5422=P5421,1+U5421,1)</f>
        <v>4</v>
      </c>
      <c r="V5422" t="str">
        <f t="shared" si="84"/>
        <v/>
      </c>
      <c r="W5422" t="str">
        <f>IF(V5422="","",IF(ABS(V5422-R5422)&gt;W$1,ABS(V5422-R5422),""))</f>
        <v/>
      </c>
      <c r="X5422" t="str">
        <f>Y5422&amp;"-"&amp;Z5422&amp;"-"&amp;AC5422&amp;"-"&amp;AD5422&amp;"-"&amp;AG5422</f>
        <v>17.5-f-A-0-2.5</v>
      </c>
      <c r="Y5422">
        <f>F5422</f>
        <v>17.5</v>
      </c>
      <c r="Z5422" s="2" t="str">
        <f>G5422</f>
        <v>f</v>
      </c>
      <c r="AA5422">
        <f>_xlfn.IFNA(VLOOKUP(X5422,'duo-out'!A$2:Q$5000,5,FALSE),E5422+10*(H5422-1)+1+_xlfn.IFNA(VLOOKUP(D5422,states!A$2:C$10,3,FALSE),1))</f>
        <v>251</v>
      </c>
      <c r="AB5422" t="str">
        <f>IF(V5422="","",V5422)</f>
        <v/>
      </c>
      <c r="AC5422" s="2" t="str">
        <f>_xlfn.IFNA(VLOOKUP(D5422,states!A$2:C$10,2,FALSE),"XX")</f>
        <v>A</v>
      </c>
      <c r="AD5422">
        <f>E5422</f>
        <v>0</v>
      </c>
      <c r="AE5422">
        <f>_xlfn.IFNA(VLOOKUP(D5422,states!A$2:D$10,4,FALSE),0)</f>
        <v>2</v>
      </c>
      <c r="AF5422">
        <v>0.5</v>
      </c>
      <c r="AG5422">
        <f>IF(AE5422=0,AF5422,IF(AE5422=1,IF(F5422=0.5,0.5,IF(H5422=1,0.5,1.5)),IF(F5422=0.5,0.5,IF(H5422=1,2.5,1.5))))</f>
        <v>2.5</v>
      </c>
      <c r="AH5422" s="7">
        <f>IF(AC5422="XX",0,1/C5422^(1/5)*IF(E5422=0,100,1)/(E5422+1)^(1/4))</f>
        <v>288.53998118144267</v>
      </c>
    </row>
    <row r="5423" spans="1:34">
      <c r="A5423">
        <v>2730</v>
      </c>
      <c r="B5423" s="1">
        <v>22808.983100000001</v>
      </c>
      <c r="C5423" s="6">
        <v>1.341E-2</v>
      </c>
      <c r="D5423" t="s">
        <v>3</v>
      </c>
      <c r="E5423">
        <v>0</v>
      </c>
      <c r="F5423">
        <v>17.5</v>
      </c>
      <c r="G5423" t="s">
        <v>2</v>
      </c>
      <c r="H5423">
        <v>1</v>
      </c>
      <c r="I5423" t="s">
        <v>0</v>
      </c>
      <c r="J5423">
        <v>0</v>
      </c>
      <c r="K5423">
        <v>18.5</v>
      </c>
      <c r="L5423" t="s">
        <v>2</v>
      </c>
      <c r="M5423">
        <v>1</v>
      </c>
      <c r="N5423" t="s">
        <v>2786</v>
      </c>
      <c r="O5423">
        <v>1</v>
      </c>
      <c r="P5423" t="str">
        <f>D5423&amp;"-"&amp;F5423&amp;"-"&amp;G5423&amp;"-"&amp;E5423&amp;"-"&amp;H5423</f>
        <v>A2Delta-17.5-f-0-1</v>
      </c>
      <c r="Q5423" t="str">
        <f>I5423&amp;"-"&amp;K5423&amp;"-"&amp;L5423&amp;"-"&amp;J5423&amp;"-"&amp;M5423</f>
        <v>X2Pi-18.5-f-0-1</v>
      </c>
      <c r="R5423">
        <f>B5423+S5423</f>
        <v>27476.496128727002</v>
      </c>
      <c r="S5423">
        <f>_xlfn.IFNA(VLOOKUP(Q5423,'MARVEL-X'!A$2:I$1400,7,FALSE),VLOOKUP(Q5423,MARVEL!A$2:J$1522,10,FALSE))</f>
        <v>4667.5130287270003</v>
      </c>
      <c r="T5423">
        <f>IF(P5423=P5422,R5423+T5422,R5423)</f>
        <v>137382.46953553101</v>
      </c>
      <c r="U5423">
        <f>IF(P5423=P5422,1+U5422,1)</f>
        <v>5</v>
      </c>
      <c r="V5423" t="str">
        <f t="shared" si="84"/>
        <v/>
      </c>
      <c r="W5423" t="str">
        <f>IF(V5423="","",IF(ABS(V5423-R5423)&gt;W$1,ABS(V5423-R5423),""))</f>
        <v/>
      </c>
      <c r="X5423" t="str">
        <f>Y5423&amp;"-"&amp;Z5423&amp;"-"&amp;AC5423&amp;"-"&amp;AD5423&amp;"-"&amp;AG5423</f>
        <v>17.5-f-A-0-2.5</v>
      </c>
      <c r="Y5423">
        <f>F5423</f>
        <v>17.5</v>
      </c>
      <c r="Z5423" s="2" t="str">
        <f>G5423</f>
        <v>f</v>
      </c>
      <c r="AA5423">
        <f>_xlfn.IFNA(VLOOKUP(X5423,'duo-out'!A$2:Q$5000,5,FALSE),E5423+10*(H5423-1)+1+_xlfn.IFNA(VLOOKUP(D5423,states!A$2:C$10,3,FALSE),1))</f>
        <v>251</v>
      </c>
      <c r="AB5423" t="str">
        <f>IF(V5423="","",V5423)</f>
        <v/>
      </c>
      <c r="AC5423" s="2" t="str">
        <f>_xlfn.IFNA(VLOOKUP(D5423,states!A$2:C$10,2,FALSE),"XX")</f>
        <v>A</v>
      </c>
      <c r="AD5423">
        <f>E5423</f>
        <v>0</v>
      </c>
      <c r="AE5423">
        <f>_xlfn.IFNA(VLOOKUP(D5423,states!A$2:D$10,4,FALSE),0)</f>
        <v>2</v>
      </c>
      <c r="AF5423">
        <v>0.5</v>
      </c>
      <c r="AG5423">
        <f>IF(AE5423=0,AF5423,IF(AE5423=1,IF(F5423=0.5,0.5,IF(H5423=1,0.5,1.5)),IF(F5423=0.5,0.5,IF(H5423=1,2.5,1.5))))</f>
        <v>2.5</v>
      </c>
      <c r="AH5423" s="7">
        <f>IF(AC5423="XX",0,1/C5423^(1/5)*IF(E5423=0,100,1)/(E5423+1)^(1/4))</f>
        <v>236.87228222769932</v>
      </c>
    </row>
    <row r="5424" spans="1:34">
      <c r="A5424">
        <v>2693</v>
      </c>
      <c r="B5424" s="1">
        <v>23740.716400000001</v>
      </c>
      <c r="C5424" s="6">
        <v>5.0000000000000001E-3</v>
      </c>
      <c r="D5424" t="s">
        <v>3</v>
      </c>
      <c r="E5424">
        <v>0</v>
      </c>
      <c r="F5424">
        <v>17.5</v>
      </c>
      <c r="G5424" t="s">
        <v>2</v>
      </c>
      <c r="H5424">
        <v>1</v>
      </c>
      <c r="I5424" t="s">
        <v>0</v>
      </c>
      <c r="J5424">
        <v>0</v>
      </c>
      <c r="K5424">
        <v>16.5</v>
      </c>
      <c r="L5424" t="s">
        <v>2</v>
      </c>
      <c r="M5424">
        <v>1</v>
      </c>
      <c r="N5424" t="s">
        <v>2749</v>
      </c>
      <c r="O5424">
        <v>1</v>
      </c>
      <c r="P5424" t="str">
        <f>D5424&amp;"-"&amp;F5424&amp;"-"&amp;G5424&amp;"-"&amp;E5424&amp;"-"&amp;H5424</f>
        <v>A2Delta-17.5-f-0-1</v>
      </c>
      <c r="Q5424" t="str">
        <f>I5424&amp;"-"&amp;K5424&amp;"-"&amp;L5424&amp;"-"&amp;J5424&amp;"-"&amp;M5424</f>
        <v>X2Pi-16.5-f-0-1</v>
      </c>
      <c r="R5424">
        <f>B5424+S5424</f>
        <v>27476.450602835001</v>
      </c>
      <c r="S5424">
        <f>_xlfn.IFNA(VLOOKUP(Q5424,'MARVEL-X'!A$2:I$1400,7,FALSE),VLOOKUP(Q5424,MARVEL!A$2:J$1522,10,FALSE))</f>
        <v>3735.7342028349999</v>
      </c>
      <c r="T5424">
        <f>IF(P5424=P5423,R5424+T5423,R5424)</f>
        <v>164858.920138366</v>
      </c>
      <c r="U5424">
        <f>IF(P5424=P5423,1+U5423,1)</f>
        <v>6</v>
      </c>
      <c r="V5424" t="str">
        <f t="shared" si="84"/>
        <v/>
      </c>
      <c r="W5424" t="str">
        <f>IF(V5424="","",IF(ABS(V5424-R5424)&gt;W$1,ABS(V5424-R5424),""))</f>
        <v/>
      </c>
      <c r="X5424" t="str">
        <f>Y5424&amp;"-"&amp;Z5424&amp;"-"&amp;AC5424&amp;"-"&amp;AD5424&amp;"-"&amp;AG5424</f>
        <v>17.5-f-A-0-2.5</v>
      </c>
      <c r="Y5424">
        <f>F5424</f>
        <v>17.5</v>
      </c>
      <c r="Z5424" s="2" t="str">
        <f>G5424</f>
        <v>f</v>
      </c>
      <c r="AA5424">
        <f>_xlfn.IFNA(VLOOKUP(X5424,'duo-out'!A$2:Q$5000,5,FALSE),E5424+10*(H5424-1)+1+_xlfn.IFNA(VLOOKUP(D5424,states!A$2:C$10,3,FALSE),1))</f>
        <v>251</v>
      </c>
      <c r="AB5424" t="str">
        <f>IF(V5424="","",V5424)</f>
        <v/>
      </c>
      <c r="AC5424" s="2" t="str">
        <f>_xlfn.IFNA(VLOOKUP(D5424,states!A$2:C$10,2,FALSE),"XX")</f>
        <v>A</v>
      </c>
      <c r="AD5424">
        <f>E5424</f>
        <v>0</v>
      </c>
      <c r="AE5424">
        <f>_xlfn.IFNA(VLOOKUP(D5424,states!A$2:D$10,4,FALSE),0)</f>
        <v>2</v>
      </c>
      <c r="AF5424">
        <v>0.5</v>
      </c>
      <c r="AG5424">
        <f>IF(AE5424=0,AF5424,IF(AE5424=1,IF(F5424=0.5,0.5,IF(H5424=1,0.5,1.5)),IF(F5424=0.5,0.5,IF(H5424=1,2.5,1.5))))</f>
        <v>2.5</v>
      </c>
      <c r="AH5424" s="7">
        <f>IF(AC5424="XX",0,1/C5424^(1/5)*IF(E5424=0,100,1)/(E5424+1)^(1/4))</f>
        <v>288.53998118144267</v>
      </c>
    </row>
    <row r="5425" spans="1:34">
      <c r="A5425">
        <v>5316</v>
      </c>
      <c r="B5425" s="1">
        <v>23276.311000000002</v>
      </c>
      <c r="C5425" s="6">
        <v>0.05</v>
      </c>
      <c r="D5425" t="s">
        <v>3</v>
      </c>
      <c r="E5425">
        <v>0</v>
      </c>
      <c r="F5425">
        <v>17.5</v>
      </c>
      <c r="G5425" t="s">
        <v>2</v>
      </c>
      <c r="H5425">
        <v>1</v>
      </c>
      <c r="I5425" t="s">
        <v>0</v>
      </c>
      <c r="J5425">
        <v>0</v>
      </c>
      <c r="K5425">
        <v>17.5</v>
      </c>
      <c r="L5425" t="s">
        <v>1</v>
      </c>
      <c r="M5425">
        <v>1</v>
      </c>
      <c r="N5425" t="s">
        <v>5372</v>
      </c>
      <c r="O5425">
        <v>1</v>
      </c>
      <c r="P5425" t="str">
        <f>D5425&amp;"-"&amp;F5425&amp;"-"&amp;G5425&amp;"-"&amp;E5425&amp;"-"&amp;H5425</f>
        <v>A2Delta-17.5-f-0-1</v>
      </c>
      <c r="Q5425" t="str">
        <f>I5425&amp;"-"&amp;K5425&amp;"-"&amp;L5425&amp;"-"&amp;J5425&amp;"-"&amp;M5425</f>
        <v>X2Pi-17.5-e-0-1</v>
      </c>
      <c r="R5425">
        <f>B5425+S5425</f>
        <v>27476.505837621</v>
      </c>
      <c r="S5425">
        <f>_xlfn.IFNA(VLOOKUP(Q5425,'MARVEL-X'!A$2:I$1400,7,FALSE),VLOOKUP(Q5425,MARVEL!A$2:J$1522,10,FALSE))</f>
        <v>4200.1948376210003</v>
      </c>
      <c r="T5425">
        <f>IF(P5425=P5424,R5425+T5424,R5425)</f>
        <v>192335.42597598699</v>
      </c>
      <c r="U5425">
        <f>IF(P5425=P5424,1+U5424,1)</f>
        <v>7</v>
      </c>
      <c r="V5425" t="str">
        <f t="shared" si="84"/>
        <v/>
      </c>
      <c r="W5425" t="str">
        <f>IF(V5425="","",IF(ABS(V5425-R5425)&gt;W$1,ABS(V5425-R5425),""))</f>
        <v/>
      </c>
      <c r="X5425" t="str">
        <f>Y5425&amp;"-"&amp;Z5425&amp;"-"&amp;AC5425&amp;"-"&amp;AD5425&amp;"-"&amp;AG5425</f>
        <v>17.5-f-A-0-2.5</v>
      </c>
      <c r="Y5425">
        <f>F5425</f>
        <v>17.5</v>
      </c>
      <c r="Z5425" s="2" t="str">
        <f>G5425</f>
        <v>f</v>
      </c>
      <c r="AA5425">
        <f>_xlfn.IFNA(VLOOKUP(X5425,'duo-out'!A$2:Q$5000,5,FALSE),E5425+10*(H5425-1)+1+_xlfn.IFNA(VLOOKUP(D5425,states!A$2:C$10,3,FALSE),1))</f>
        <v>251</v>
      </c>
      <c r="AB5425" t="str">
        <f>IF(V5425="","",V5425)</f>
        <v/>
      </c>
      <c r="AC5425" s="2" t="str">
        <f>_xlfn.IFNA(VLOOKUP(D5425,states!A$2:C$10,2,FALSE),"XX")</f>
        <v>A</v>
      </c>
      <c r="AD5425">
        <f>E5425</f>
        <v>0</v>
      </c>
      <c r="AE5425">
        <f>_xlfn.IFNA(VLOOKUP(D5425,states!A$2:D$10,4,FALSE),0)</f>
        <v>2</v>
      </c>
      <c r="AF5425">
        <v>0.5</v>
      </c>
      <c r="AG5425">
        <f>IF(AE5425=0,AF5425,IF(AE5425=1,IF(F5425=0.5,0.5,IF(H5425=1,0.5,1.5)),IF(F5425=0.5,0.5,IF(H5425=1,2.5,1.5))))</f>
        <v>2.5</v>
      </c>
      <c r="AH5425" s="7">
        <f>IF(AC5425="XX",0,1/C5425^(1/5)*IF(E5425=0,100,1)/(E5425+1)^(1/4))</f>
        <v>182.05642030260799</v>
      </c>
    </row>
    <row r="5426" spans="1:34">
      <c r="A5426">
        <v>5296</v>
      </c>
      <c r="B5426" s="1">
        <v>23740.719000000001</v>
      </c>
      <c r="C5426" s="6">
        <v>0.05</v>
      </c>
      <c r="D5426" t="s">
        <v>3</v>
      </c>
      <c r="E5426">
        <v>0</v>
      </c>
      <c r="F5426">
        <v>17.5</v>
      </c>
      <c r="G5426" t="s">
        <v>2</v>
      </c>
      <c r="H5426">
        <v>1</v>
      </c>
      <c r="I5426" t="s">
        <v>0</v>
      </c>
      <c r="J5426">
        <v>0</v>
      </c>
      <c r="K5426">
        <v>16.5</v>
      </c>
      <c r="L5426" t="s">
        <v>2</v>
      </c>
      <c r="M5426">
        <v>1</v>
      </c>
      <c r="N5426" t="s">
        <v>5352</v>
      </c>
      <c r="O5426">
        <v>1</v>
      </c>
      <c r="P5426" t="str">
        <f>D5426&amp;"-"&amp;F5426&amp;"-"&amp;G5426&amp;"-"&amp;E5426&amp;"-"&amp;H5426</f>
        <v>A2Delta-17.5-f-0-1</v>
      </c>
      <c r="Q5426" t="str">
        <f>I5426&amp;"-"&amp;K5426&amp;"-"&amp;L5426&amp;"-"&amp;J5426&amp;"-"&amp;M5426</f>
        <v>X2Pi-16.5-f-0-1</v>
      </c>
      <c r="R5426">
        <f>B5426+S5426</f>
        <v>27476.453202835</v>
      </c>
      <c r="S5426">
        <f>_xlfn.IFNA(VLOOKUP(Q5426,'MARVEL-X'!A$2:I$1400,7,FALSE),VLOOKUP(Q5426,MARVEL!A$2:J$1522,10,FALSE))</f>
        <v>3735.7342028349999</v>
      </c>
      <c r="T5426">
        <f>IF(P5426=P5425,R5426+T5425,R5426)</f>
        <v>219811.87917882198</v>
      </c>
      <c r="U5426">
        <f>IF(P5426=P5425,1+U5425,1)</f>
        <v>8</v>
      </c>
      <c r="V5426" t="str">
        <f t="shared" si="84"/>
        <v/>
      </c>
      <c r="W5426" t="str">
        <f>IF(V5426="","",IF(ABS(V5426-R5426)&gt;W$1,ABS(V5426-R5426),""))</f>
        <v/>
      </c>
      <c r="X5426" t="str">
        <f>Y5426&amp;"-"&amp;Z5426&amp;"-"&amp;AC5426&amp;"-"&amp;AD5426&amp;"-"&amp;AG5426</f>
        <v>17.5-f-A-0-2.5</v>
      </c>
      <c r="Y5426">
        <f>F5426</f>
        <v>17.5</v>
      </c>
      <c r="Z5426" s="2" t="str">
        <f>G5426</f>
        <v>f</v>
      </c>
      <c r="AA5426">
        <f>_xlfn.IFNA(VLOOKUP(X5426,'duo-out'!A$2:Q$5000,5,FALSE),E5426+10*(H5426-1)+1+_xlfn.IFNA(VLOOKUP(D5426,states!A$2:C$10,3,FALSE),1))</f>
        <v>251</v>
      </c>
      <c r="AB5426" t="str">
        <f>IF(V5426="","",V5426)</f>
        <v/>
      </c>
      <c r="AC5426" s="2" t="str">
        <f>_xlfn.IFNA(VLOOKUP(D5426,states!A$2:C$10,2,FALSE),"XX")</f>
        <v>A</v>
      </c>
      <c r="AD5426">
        <f>E5426</f>
        <v>0</v>
      </c>
      <c r="AE5426">
        <f>_xlfn.IFNA(VLOOKUP(D5426,states!A$2:D$10,4,FALSE),0)</f>
        <v>2</v>
      </c>
      <c r="AF5426">
        <v>0.5</v>
      </c>
      <c r="AG5426">
        <f>IF(AE5426=0,AF5426,IF(AE5426=1,IF(F5426=0.5,0.5,IF(H5426=1,0.5,1.5)),IF(F5426=0.5,0.5,IF(H5426=1,2.5,1.5))))</f>
        <v>2.5</v>
      </c>
      <c r="AH5426" s="7">
        <f>IF(AC5426="XX",0,1/C5426^(1/5)*IF(E5426=0,100,1)/(E5426+1)^(1/4))</f>
        <v>182.05642030260799</v>
      </c>
    </row>
    <row r="5427" spans="1:34">
      <c r="A5427">
        <v>650</v>
      </c>
      <c r="B5427" s="1">
        <v>23276.29</v>
      </c>
      <c r="C5427" s="6">
        <v>0.05</v>
      </c>
      <c r="D5427" t="s">
        <v>3</v>
      </c>
      <c r="E5427">
        <v>0</v>
      </c>
      <c r="F5427">
        <v>17.5</v>
      </c>
      <c r="G5427" t="s">
        <v>2</v>
      </c>
      <c r="H5427">
        <v>1</v>
      </c>
      <c r="I5427" t="s">
        <v>0</v>
      </c>
      <c r="J5427">
        <v>0</v>
      </c>
      <c r="K5427">
        <v>17.5</v>
      </c>
      <c r="L5427" t="s">
        <v>1</v>
      </c>
      <c r="M5427">
        <v>1</v>
      </c>
      <c r="N5427" t="s">
        <v>706</v>
      </c>
      <c r="O5427">
        <v>1</v>
      </c>
      <c r="P5427" t="str">
        <f>D5427&amp;"-"&amp;F5427&amp;"-"&amp;G5427&amp;"-"&amp;E5427&amp;"-"&amp;H5427</f>
        <v>A2Delta-17.5-f-0-1</v>
      </c>
      <c r="Q5427" t="str">
        <f>I5427&amp;"-"&amp;K5427&amp;"-"&amp;L5427&amp;"-"&amp;J5427&amp;"-"&amp;M5427</f>
        <v>X2Pi-17.5-e-0-1</v>
      </c>
      <c r="R5427">
        <f>B5427+S5427</f>
        <v>27476.484837620999</v>
      </c>
      <c r="S5427">
        <f>_xlfn.IFNA(VLOOKUP(Q5427,'MARVEL-X'!A$2:I$1400,7,FALSE),VLOOKUP(Q5427,MARVEL!A$2:J$1522,10,FALSE))</f>
        <v>4200.1948376210003</v>
      </c>
      <c r="T5427">
        <f>IF(P5427=P5426,R5427+T5426,R5427)</f>
        <v>247288.36401644297</v>
      </c>
      <c r="U5427">
        <f>IF(P5427=P5426,1+U5426,1)</f>
        <v>9</v>
      </c>
      <c r="V5427" t="str">
        <f t="shared" si="84"/>
        <v/>
      </c>
      <c r="W5427" t="str">
        <f>IF(V5427="","",IF(ABS(V5427-R5427)&gt;W$1,ABS(V5427-R5427),""))</f>
        <v/>
      </c>
      <c r="X5427" t="str">
        <f>Y5427&amp;"-"&amp;Z5427&amp;"-"&amp;AC5427&amp;"-"&amp;AD5427&amp;"-"&amp;AG5427</f>
        <v>17.5-f-A-0-2.5</v>
      </c>
      <c r="Y5427">
        <f>F5427</f>
        <v>17.5</v>
      </c>
      <c r="Z5427" s="2" t="str">
        <f>G5427</f>
        <v>f</v>
      </c>
      <c r="AA5427">
        <f>_xlfn.IFNA(VLOOKUP(X5427,'duo-out'!A$2:Q$5000,5,FALSE),E5427+10*(H5427-1)+1+_xlfn.IFNA(VLOOKUP(D5427,states!A$2:C$10,3,FALSE),1))</f>
        <v>251</v>
      </c>
      <c r="AB5427" t="str">
        <f>IF(V5427="","",V5427)</f>
        <v/>
      </c>
      <c r="AC5427" s="2" t="str">
        <f>_xlfn.IFNA(VLOOKUP(D5427,states!A$2:C$10,2,FALSE),"XX")</f>
        <v>A</v>
      </c>
      <c r="AD5427">
        <f>E5427</f>
        <v>0</v>
      </c>
      <c r="AE5427">
        <f>_xlfn.IFNA(VLOOKUP(D5427,states!A$2:D$10,4,FALSE),0)</f>
        <v>2</v>
      </c>
      <c r="AF5427">
        <v>0.5</v>
      </c>
      <c r="AG5427">
        <f>IF(AE5427=0,AF5427,IF(AE5427=1,IF(F5427=0.5,0.5,IF(H5427=1,0.5,1.5)),IF(F5427=0.5,0.5,IF(H5427=1,2.5,1.5))))</f>
        <v>2.5</v>
      </c>
      <c r="AH5427" s="7">
        <f>IF(AC5427="XX",0,1/C5427^(1/5)*IF(E5427=0,100,1)/(E5427+1)^(1/4))</f>
        <v>182.05642030260799</v>
      </c>
    </row>
    <row r="5428" spans="1:34">
      <c r="A5428">
        <v>623</v>
      </c>
      <c r="B5428" s="1">
        <v>23740.66</v>
      </c>
      <c r="C5428" s="6">
        <v>6.0940000000000001E-2</v>
      </c>
      <c r="D5428" t="s">
        <v>3</v>
      </c>
      <c r="E5428">
        <v>0</v>
      </c>
      <c r="F5428">
        <v>17.5</v>
      </c>
      <c r="G5428" t="s">
        <v>2</v>
      </c>
      <c r="H5428">
        <v>1</v>
      </c>
      <c r="I5428" t="s">
        <v>0</v>
      </c>
      <c r="J5428">
        <v>0</v>
      </c>
      <c r="K5428">
        <v>16.5</v>
      </c>
      <c r="L5428" t="s">
        <v>2</v>
      </c>
      <c r="M5428">
        <v>1</v>
      </c>
      <c r="N5428" t="s">
        <v>679</v>
      </c>
      <c r="O5428">
        <v>1</v>
      </c>
      <c r="P5428" t="str">
        <f>D5428&amp;"-"&amp;F5428&amp;"-"&amp;G5428&amp;"-"&amp;E5428&amp;"-"&amp;H5428</f>
        <v>A2Delta-17.5-f-0-1</v>
      </c>
      <c r="Q5428" t="str">
        <f>I5428&amp;"-"&amp;K5428&amp;"-"&amp;L5428&amp;"-"&amp;J5428&amp;"-"&amp;M5428</f>
        <v>X2Pi-16.5-f-0-1</v>
      </c>
      <c r="R5428">
        <f>B5428+S5428</f>
        <v>27476.394202834999</v>
      </c>
      <c r="S5428">
        <f>_xlfn.IFNA(VLOOKUP(Q5428,'MARVEL-X'!A$2:I$1400,7,FALSE),VLOOKUP(Q5428,MARVEL!A$2:J$1522,10,FALSE))</f>
        <v>3735.7342028349999</v>
      </c>
      <c r="T5428">
        <f>IF(P5428=P5427,R5428+T5427,R5428)</f>
        <v>274764.75821927795</v>
      </c>
      <c r="U5428">
        <f>IF(P5428=P5427,1+U5427,1)</f>
        <v>10</v>
      </c>
      <c r="V5428">
        <f t="shared" si="84"/>
        <v>27476.475821927794</v>
      </c>
      <c r="W5428">
        <f>IF(V5428="","",IF(ABS(V5428-R5428)&gt;W$1,ABS(V5428-R5428),""))</f>
        <v>8.1619092794426251E-2</v>
      </c>
      <c r="X5428" t="str">
        <f>Y5428&amp;"-"&amp;Z5428&amp;"-"&amp;AC5428&amp;"-"&amp;AD5428&amp;"-"&amp;AG5428</f>
        <v>17.5-f-A-0-2.5</v>
      </c>
      <c r="Y5428">
        <f>F5428</f>
        <v>17.5</v>
      </c>
      <c r="Z5428" s="2" t="str">
        <f>G5428</f>
        <v>f</v>
      </c>
      <c r="AA5428">
        <f>_xlfn.IFNA(VLOOKUP(X5428,'duo-out'!A$2:Q$5000,5,FALSE),E5428+10*(H5428-1)+1+_xlfn.IFNA(VLOOKUP(D5428,states!A$2:C$10,3,FALSE),1))</f>
        <v>251</v>
      </c>
      <c r="AB5428">
        <f>IF(V5428="","",V5428)</f>
        <v>27476.475821927794</v>
      </c>
      <c r="AC5428" s="2" t="str">
        <f>_xlfn.IFNA(VLOOKUP(D5428,states!A$2:C$10,2,FALSE),"XX")</f>
        <v>A</v>
      </c>
      <c r="AD5428">
        <f>E5428</f>
        <v>0</v>
      </c>
      <c r="AE5428">
        <f>_xlfn.IFNA(VLOOKUP(D5428,states!A$2:D$10,4,FALSE),0)</f>
        <v>2</v>
      </c>
      <c r="AF5428">
        <v>0.5</v>
      </c>
      <c r="AG5428">
        <f>IF(AE5428=0,AF5428,IF(AE5428=1,IF(F5428=0.5,0.5,IF(H5428=1,0.5,1.5)),IF(F5428=0.5,0.5,IF(H5428=1,2.5,1.5))))</f>
        <v>2.5</v>
      </c>
      <c r="AH5428" s="7">
        <f>IF(AC5428="XX",0,1/C5428^(1/5)*IF(E5428=0,100,1)/(E5428+1)^(1/4))</f>
        <v>174.99252996059849</v>
      </c>
    </row>
    <row r="5429" spans="1:34">
      <c r="A5429">
        <v>3430</v>
      </c>
      <c r="B5429" s="1">
        <v>22785.162700000001</v>
      </c>
      <c r="C5429" s="6">
        <v>5.0000000000000001E-3</v>
      </c>
      <c r="D5429" t="s">
        <v>3</v>
      </c>
      <c r="E5429">
        <v>0</v>
      </c>
      <c r="F5429">
        <v>17.5</v>
      </c>
      <c r="G5429" t="s">
        <v>2</v>
      </c>
      <c r="H5429">
        <v>2</v>
      </c>
      <c r="I5429" t="s">
        <v>0</v>
      </c>
      <c r="J5429">
        <v>0</v>
      </c>
      <c r="K5429">
        <v>18.5</v>
      </c>
      <c r="L5429" t="s">
        <v>2</v>
      </c>
      <c r="M5429">
        <v>2</v>
      </c>
      <c r="N5429" t="s">
        <v>3486</v>
      </c>
      <c r="O5429">
        <v>1</v>
      </c>
      <c r="P5429" t="str">
        <f>D5429&amp;"-"&amp;F5429&amp;"-"&amp;G5429&amp;"-"&amp;E5429&amp;"-"&amp;H5429</f>
        <v>A2Delta-17.5-f-0-2</v>
      </c>
      <c r="Q5429" t="str">
        <f>I5429&amp;"-"&amp;K5429&amp;"-"&amp;L5429&amp;"-"&amp;J5429&amp;"-"&amp;M5429</f>
        <v>X2Pi-18.5-f-0-2</v>
      </c>
      <c r="R5429">
        <f>B5429+S5429</f>
        <v>27965.359004405</v>
      </c>
      <c r="S5429">
        <f>_xlfn.IFNA(VLOOKUP(Q5429,'MARVEL-X'!A$2:I$1400,7,FALSE),VLOOKUP(Q5429,MARVEL!A$2:J$1522,10,FALSE))</f>
        <v>5180.1963044049999</v>
      </c>
      <c r="T5429">
        <f>IF(P5429=P5428,R5429+T5428,R5429)</f>
        <v>27965.359004405</v>
      </c>
      <c r="U5429">
        <f>IF(P5429=P5428,1+U5428,1)</f>
        <v>1</v>
      </c>
      <c r="V5429" t="str">
        <f t="shared" si="84"/>
        <v/>
      </c>
      <c r="W5429" t="str">
        <f>IF(V5429="","",IF(ABS(V5429-R5429)&gt;W$1,ABS(V5429-R5429),""))</f>
        <v/>
      </c>
      <c r="X5429" t="str">
        <f>Y5429&amp;"-"&amp;Z5429&amp;"-"&amp;AC5429&amp;"-"&amp;AD5429&amp;"-"&amp;AG5429</f>
        <v>17.5-f-A-0-1.5</v>
      </c>
      <c r="Y5429">
        <f>F5429</f>
        <v>17.5</v>
      </c>
      <c r="Z5429" s="2" t="str">
        <f>G5429</f>
        <v>f</v>
      </c>
      <c r="AA5429">
        <f>_xlfn.IFNA(VLOOKUP(X5429,'duo-out'!A$2:Q$5000,5,FALSE),E5429+10*(H5429-1)+1+_xlfn.IFNA(VLOOKUP(D5429,states!A$2:C$10,3,FALSE),1))</f>
        <v>261</v>
      </c>
      <c r="AB5429" t="str">
        <f>IF(V5429="","",V5429)</f>
        <v/>
      </c>
      <c r="AC5429" s="2" t="str">
        <f>_xlfn.IFNA(VLOOKUP(D5429,states!A$2:C$10,2,FALSE),"XX")</f>
        <v>A</v>
      </c>
      <c r="AD5429">
        <f>E5429</f>
        <v>0</v>
      </c>
      <c r="AE5429">
        <f>_xlfn.IFNA(VLOOKUP(D5429,states!A$2:D$10,4,FALSE),0)</f>
        <v>2</v>
      </c>
      <c r="AF5429">
        <v>0.5</v>
      </c>
      <c r="AG5429">
        <f>IF(AE5429=0,AF5429,IF(AE5429=1,IF(F5429=0.5,0.5,IF(H5429=1,0.5,1.5)),IF(F5429=0.5,0.5,IF(H5429=1,2.5,1.5))))</f>
        <v>1.5</v>
      </c>
      <c r="AH5429" s="7">
        <f>IF(AC5429="XX",0,1/C5429^(1/5)*IF(E5429=0,100,1)/(E5429+1)^(1/4))</f>
        <v>288.53998118144267</v>
      </c>
    </row>
    <row r="5430" spans="1:34">
      <c r="A5430">
        <v>3406</v>
      </c>
      <c r="B5430" s="1">
        <v>23298.437600000001</v>
      </c>
      <c r="C5430" s="6">
        <v>2.6270000000000002E-2</v>
      </c>
      <c r="D5430" t="s">
        <v>3</v>
      </c>
      <c r="E5430">
        <v>0</v>
      </c>
      <c r="F5430">
        <v>17.5</v>
      </c>
      <c r="G5430" t="s">
        <v>2</v>
      </c>
      <c r="H5430">
        <v>2</v>
      </c>
      <c r="I5430" t="s">
        <v>0</v>
      </c>
      <c r="J5430">
        <v>0</v>
      </c>
      <c r="K5430">
        <v>17.5</v>
      </c>
      <c r="L5430" t="s">
        <v>1</v>
      </c>
      <c r="M5430">
        <v>2</v>
      </c>
      <c r="N5430" t="s">
        <v>3462</v>
      </c>
      <c r="O5430">
        <v>1</v>
      </c>
      <c r="P5430" t="str">
        <f>D5430&amp;"-"&amp;F5430&amp;"-"&amp;G5430&amp;"-"&amp;E5430&amp;"-"&amp;H5430</f>
        <v>A2Delta-17.5-f-0-2</v>
      </c>
      <c r="Q5430" t="str">
        <f>I5430&amp;"-"&amp;K5430&amp;"-"&amp;L5430&amp;"-"&amp;J5430&amp;"-"&amp;M5430</f>
        <v>X2Pi-17.5-e-0-2</v>
      </c>
      <c r="R5430">
        <f>B5430+S5430</f>
        <v>27965.381642388002</v>
      </c>
      <c r="S5430">
        <f>_xlfn.IFNA(VLOOKUP(Q5430,'MARVEL-X'!A$2:I$1400,7,FALSE),VLOOKUP(Q5430,MARVEL!A$2:J$1522,10,FALSE))</f>
        <v>4666.9440423879996</v>
      </c>
      <c r="T5430">
        <f>IF(P5430=P5429,R5430+T5429,R5430)</f>
        <v>55930.740646792998</v>
      </c>
      <c r="U5430">
        <f>IF(P5430=P5429,1+U5429,1)</f>
        <v>2</v>
      </c>
      <c r="V5430" t="str">
        <f t="shared" si="84"/>
        <v/>
      </c>
      <c r="W5430" t="str">
        <f>IF(V5430="","",IF(ABS(V5430-R5430)&gt;W$1,ABS(V5430-R5430),""))</f>
        <v/>
      </c>
      <c r="X5430" t="str">
        <f>Y5430&amp;"-"&amp;Z5430&amp;"-"&amp;AC5430&amp;"-"&amp;AD5430&amp;"-"&amp;AG5430</f>
        <v>17.5-f-A-0-1.5</v>
      </c>
      <c r="Y5430">
        <f>F5430</f>
        <v>17.5</v>
      </c>
      <c r="Z5430" s="2" t="str">
        <f>G5430</f>
        <v>f</v>
      </c>
      <c r="AA5430">
        <f>_xlfn.IFNA(VLOOKUP(X5430,'duo-out'!A$2:Q$5000,5,FALSE),E5430+10*(H5430-1)+1+_xlfn.IFNA(VLOOKUP(D5430,states!A$2:C$10,3,FALSE),1))</f>
        <v>261</v>
      </c>
      <c r="AB5430" t="str">
        <f>IF(V5430="","",V5430)</f>
        <v/>
      </c>
      <c r="AC5430" s="2" t="str">
        <f>_xlfn.IFNA(VLOOKUP(D5430,states!A$2:C$10,2,FALSE),"XX")</f>
        <v>A</v>
      </c>
      <c r="AD5430">
        <f>E5430</f>
        <v>0</v>
      </c>
      <c r="AE5430">
        <f>_xlfn.IFNA(VLOOKUP(D5430,states!A$2:D$10,4,FALSE),0)</f>
        <v>2</v>
      </c>
      <c r="AF5430">
        <v>0.5</v>
      </c>
      <c r="AG5430">
        <f>IF(AE5430=0,AF5430,IF(AE5430=1,IF(F5430=0.5,0.5,IF(H5430=1,0.5,1.5)),IF(F5430=0.5,0.5,IF(H5430=1,2.5,1.5))))</f>
        <v>1.5</v>
      </c>
      <c r="AH5430" s="7">
        <f>IF(AC5430="XX",0,1/C5430^(1/5)*IF(E5430=0,100,1)/(E5430+1)^(1/4))</f>
        <v>207.06561444736096</v>
      </c>
    </row>
    <row r="5431" spans="1:34">
      <c r="A5431">
        <v>3335</v>
      </c>
      <c r="B5431" s="1">
        <v>23765.2366</v>
      </c>
      <c r="C5431" s="6">
        <v>7.7130000000000002E-3</v>
      </c>
      <c r="D5431" t="s">
        <v>3</v>
      </c>
      <c r="E5431">
        <v>0</v>
      </c>
      <c r="F5431">
        <v>17.5</v>
      </c>
      <c r="G5431" t="s">
        <v>2</v>
      </c>
      <c r="H5431">
        <v>2</v>
      </c>
      <c r="I5431" t="s">
        <v>0</v>
      </c>
      <c r="J5431">
        <v>0</v>
      </c>
      <c r="K5431">
        <v>16.5</v>
      </c>
      <c r="L5431" t="s">
        <v>2</v>
      </c>
      <c r="M5431">
        <v>2</v>
      </c>
      <c r="N5431" t="s">
        <v>3391</v>
      </c>
      <c r="O5431">
        <v>1</v>
      </c>
      <c r="P5431" t="str">
        <f>D5431&amp;"-"&amp;F5431&amp;"-"&amp;G5431&amp;"-"&amp;E5431&amp;"-"&amp;H5431</f>
        <v>A2Delta-17.5-f-0-2</v>
      </c>
      <c r="Q5431" t="str">
        <f>I5431&amp;"-"&amp;K5431&amp;"-"&amp;L5431&amp;"-"&amp;J5431&amp;"-"&amp;M5431</f>
        <v>X2Pi-16.5-f-0-2</v>
      </c>
      <c r="R5431">
        <f>B5431+S5431</f>
        <v>27965.331211404999</v>
      </c>
      <c r="S5431">
        <f>_xlfn.IFNA(VLOOKUP(Q5431,'MARVEL-X'!A$2:I$1400,7,FALSE),VLOOKUP(Q5431,MARVEL!A$2:J$1522,10,FALSE))</f>
        <v>4200.0946114050003</v>
      </c>
      <c r="T5431">
        <f>IF(P5431=P5430,R5431+T5430,R5431)</f>
        <v>83896.071858198004</v>
      </c>
      <c r="U5431">
        <f>IF(P5431=P5430,1+U5430,1)</f>
        <v>3</v>
      </c>
      <c r="V5431" t="str">
        <f t="shared" si="84"/>
        <v/>
      </c>
      <c r="W5431" t="str">
        <f>IF(V5431="","",IF(ABS(V5431-R5431)&gt;W$1,ABS(V5431-R5431),""))</f>
        <v/>
      </c>
      <c r="X5431" t="str">
        <f>Y5431&amp;"-"&amp;Z5431&amp;"-"&amp;AC5431&amp;"-"&amp;AD5431&amp;"-"&amp;AG5431</f>
        <v>17.5-f-A-0-1.5</v>
      </c>
      <c r="Y5431">
        <f>F5431</f>
        <v>17.5</v>
      </c>
      <c r="Z5431" s="2" t="str">
        <f>G5431</f>
        <v>f</v>
      </c>
      <c r="AA5431">
        <f>_xlfn.IFNA(VLOOKUP(X5431,'duo-out'!A$2:Q$5000,5,FALSE),E5431+10*(H5431-1)+1+_xlfn.IFNA(VLOOKUP(D5431,states!A$2:C$10,3,FALSE),1))</f>
        <v>261</v>
      </c>
      <c r="AB5431" t="str">
        <f>IF(V5431="","",V5431)</f>
        <v/>
      </c>
      <c r="AC5431" s="2" t="str">
        <f>_xlfn.IFNA(VLOOKUP(D5431,states!A$2:C$10,2,FALSE),"XX")</f>
        <v>A</v>
      </c>
      <c r="AD5431">
        <f>E5431</f>
        <v>0</v>
      </c>
      <c r="AE5431">
        <f>_xlfn.IFNA(VLOOKUP(D5431,states!A$2:D$10,4,FALSE),0)</f>
        <v>2</v>
      </c>
      <c r="AF5431">
        <v>0.5</v>
      </c>
      <c r="AG5431">
        <f>IF(AE5431=0,AF5431,IF(AE5431=1,IF(F5431=0.5,0.5,IF(H5431=1,0.5,1.5)),IF(F5431=0.5,0.5,IF(H5431=1,2.5,1.5))))</f>
        <v>1.5</v>
      </c>
      <c r="AH5431" s="7">
        <f>IF(AC5431="XX",0,1/C5431^(1/5)*IF(E5431=0,100,1)/(E5431+1)^(1/4))</f>
        <v>264.57897749550142</v>
      </c>
    </row>
    <row r="5432" spans="1:34">
      <c r="A5432">
        <v>2833</v>
      </c>
      <c r="B5432" s="1">
        <v>22785.1594</v>
      </c>
      <c r="C5432" s="6">
        <v>5.0000000000000001E-3</v>
      </c>
      <c r="D5432" t="s">
        <v>3</v>
      </c>
      <c r="E5432">
        <v>0</v>
      </c>
      <c r="F5432">
        <v>17.5</v>
      </c>
      <c r="G5432" t="s">
        <v>2</v>
      </c>
      <c r="H5432">
        <v>2</v>
      </c>
      <c r="I5432" t="s">
        <v>0</v>
      </c>
      <c r="J5432">
        <v>0</v>
      </c>
      <c r="K5432">
        <v>18.5</v>
      </c>
      <c r="L5432" t="s">
        <v>2</v>
      </c>
      <c r="M5432">
        <v>2</v>
      </c>
      <c r="N5432" t="s">
        <v>2889</v>
      </c>
      <c r="O5432">
        <v>1</v>
      </c>
      <c r="P5432" t="str">
        <f>D5432&amp;"-"&amp;F5432&amp;"-"&amp;G5432&amp;"-"&amp;E5432&amp;"-"&amp;H5432</f>
        <v>A2Delta-17.5-f-0-2</v>
      </c>
      <c r="Q5432" t="str">
        <f>I5432&amp;"-"&amp;K5432&amp;"-"&amp;L5432&amp;"-"&amp;J5432&amp;"-"&amp;M5432</f>
        <v>X2Pi-18.5-f-0-2</v>
      </c>
      <c r="R5432">
        <f>B5432+S5432</f>
        <v>27965.355704404999</v>
      </c>
      <c r="S5432">
        <f>_xlfn.IFNA(VLOOKUP(Q5432,'MARVEL-X'!A$2:I$1400,7,FALSE),VLOOKUP(Q5432,MARVEL!A$2:J$1522,10,FALSE))</f>
        <v>5180.1963044049999</v>
      </c>
      <c r="T5432">
        <f>IF(P5432=P5431,R5432+T5431,R5432)</f>
        <v>111861.427562603</v>
      </c>
      <c r="U5432">
        <f>IF(P5432=P5431,1+U5431,1)</f>
        <v>4</v>
      </c>
      <c r="V5432" t="str">
        <f t="shared" si="84"/>
        <v/>
      </c>
      <c r="W5432" t="str">
        <f>IF(V5432="","",IF(ABS(V5432-R5432)&gt;W$1,ABS(V5432-R5432),""))</f>
        <v/>
      </c>
      <c r="X5432" t="str">
        <f>Y5432&amp;"-"&amp;Z5432&amp;"-"&amp;AC5432&amp;"-"&amp;AD5432&amp;"-"&amp;AG5432</f>
        <v>17.5-f-A-0-1.5</v>
      </c>
      <c r="Y5432">
        <f>F5432</f>
        <v>17.5</v>
      </c>
      <c r="Z5432" s="2" t="str">
        <f>G5432</f>
        <v>f</v>
      </c>
      <c r="AA5432">
        <f>_xlfn.IFNA(VLOOKUP(X5432,'duo-out'!A$2:Q$5000,5,FALSE),E5432+10*(H5432-1)+1+_xlfn.IFNA(VLOOKUP(D5432,states!A$2:C$10,3,FALSE),1))</f>
        <v>261</v>
      </c>
      <c r="AB5432" t="str">
        <f>IF(V5432="","",V5432)</f>
        <v/>
      </c>
      <c r="AC5432" s="2" t="str">
        <f>_xlfn.IFNA(VLOOKUP(D5432,states!A$2:C$10,2,FALSE),"XX")</f>
        <v>A</v>
      </c>
      <c r="AD5432">
        <f>E5432</f>
        <v>0</v>
      </c>
      <c r="AE5432">
        <f>_xlfn.IFNA(VLOOKUP(D5432,states!A$2:D$10,4,FALSE),0)</f>
        <v>2</v>
      </c>
      <c r="AF5432">
        <v>0.5</v>
      </c>
      <c r="AG5432">
        <f>IF(AE5432=0,AF5432,IF(AE5432=1,IF(F5432=0.5,0.5,IF(H5432=1,0.5,1.5)),IF(F5432=0.5,0.5,IF(H5432=1,2.5,1.5))))</f>
        <v>1.5</v>
      </c>
      <c r="AH5432" s="7">
        <f>IF(AC5432="XX",0,1/C5432^(1/5)*IF(E5432=0,100,1)/(E5432+1)^(1/4))</f>
        <v>288.53998118144267</v>
      </c>
    </row>
    <row r="5433" spans="1:34">
      <c r="A5433">
        <v>2812</v>
      </c>
      <c r="B5433" s="1">
        <v>23298.415300000001</v>
      </c>
      <c r="C5433" s="6">
        <v>5.0000000000000001E-3</v>
      </c>
      <c r="D5433" t="s">
        <v>3</v>
      </c>
      <c r="E5433">
        <v>0</v>
      </c>
      <c r="F5433">
        <v>17.5</v>
      </c>
      <c r="G5433" t="s">
        <v>2</v>
      </c>
      <c r="H5433">
        <v>2</v>
      </c>
      <c r="I5433" t="s">
        <v>0</v>
      </c>
      <c r="J5433">
        <v>0</v>
      </c>
      <c r="K5433">
        <v>17.5</v>
      </c>
      <c r="L5433" t="s">
        <v>1</v>
      </c>
      <c r="M5433">
        <v>2</v>
      </c>
      <c r="N5433" t="s">
        <v>2868</v>
      </c>
      <c r="O5433">
        <v>1</v>
      </c>
      <c r="P5433" t="str">
        <f>D5433&amp;"-"&amp;F5433&amp;"-"&amp;G5433&amp;"-"&amp;E5433&amp;"-"&amp;H5433</f>
        <v>A2Delta-17.5-f-0-2</v>
      </c>
      <c r="Q5433" t="str">
        <f>I5433&amp;"-"&amp;K5433&amp;"-"&amp;L5433&amp;"-"&amp;J5433&amp;"-"&amp;M5433</f>
        <v>X2Pi-17.5-e-0-2</v>
      </c>
      <c r="R5433">
        <f>B5433+S5433</f>
        <v>27965.359342388001</v>
      </c>
      <c r="S5433">
        <f>_xlfn.IFNA(VLOOKUP(Q5433,'MARVEL-X'!A$2:I$1400,7,FALSE),VLOOKUP(Q5433,MARVEL!A$2:J$1522,10,FALSE))</f>
        <v>4666.9440423879996</v>
      </c>
      <c r="T5433">
        <f>IF(P5433=P5432,R5433+T5432,R5433)</f>
        <v>139826.78690499099</v>
      </c>
      <c r="U5433">
        <f>IF(P5433=P5432,1+U5432,1)</f>
        <v>5</v>
      </c>
      <c r="V5433" t="str">
        <f t="shared" si="84"/>
        <v/>
      </c>
      <c r="W5433" t="str">
        <f>IF(V5433="","",IF(ABS(V5433-R5433)&gt;W$1,ABS(V5433-R5433),""))</f>
        <v/>
      </c>
      <c r="X5433" t="str">
        <f>Y5433&amp;"-"&amp;Z5433&amp;"-"&amp;AC5433&amp;"-"&amp;AD5433&amp;"-"&amp;AG5433</f>
        <v>17.5-f-A-0-1.5</v>
      </c>
      <c r="Y5433">
        <f>F5433</f>
        <v>17.5</v>
      </c>
      <c r="Z5433" s="2" t="str">
        <f>G5433</f>
        <v>f</v>
      </c>
      <c r="AA5433">
        <f>_xlfn.IFNA(VLOOKUP(X5433,'duo-out'!A$2:Q$5000,5,FALSE),E5433+10*(H5433-1)+1+_xlfn.IFNA(VLOOKUP(D5433,states!A$2:C$10,3,FALSE),1))</f>
        <v>261</v>
      </c>
      <c r="AB5433" t="str">
        <f>IF(V5433="","",V5433)</f>
        <v/>
      </c>
      <c r="AC5433" s="2" t="str">
        <f>_xlfn.IFNA(VLOOKUP(D5433,states!A$2:C$10,2,FALSE),"XX")</f>
        <v>A</v>
      </c>
      <c r="AD5433">
        <f>E5433</f>
        <v>0</v>
      </c>
      <c r="AE5433">
        <f>_xlfn.IFNA(VLOOKUP(D5433,states!A$2:D$10,4,FALSE),0)</f>
        <v>2</v>
      </c>
      <c r="AF5433">
        <v>0.5</v>
      </c>
      <c r="AG5433">
        <f>IF(AE5433=0,AF5433,IF(AE5433=1,IF(F5433=0.5,0.5,IF(H5433=1,0.5,1.5)),IF(F5433=0.5,0.5,IF(H5433=1,2.5,1.5))))</f>
        <v>1.5</v>
      </c>
      <c r="AH5433" s="7">
        <f>IF(AC5433="XX",0,1/C5433^(1/5)*IF(E5433=0,100,1)/(E5433+1)^(1/4))</f>
        <v>288.53998118144267</v>
      </c>
    </row>
    <row r="5434" spans="1:34">
      <c r="A5434">
        <v>2750</v>
      </c>
      <c r="B5434" s="1">
        <v>23765.250899999999</v>
      </c>
      <c r="C5434" s="6">
        <v>1.247E-2</v>
      </c>
      <c r="D5434" t="s">
        <v>3</v>
      </c>
      <c r="E5434">
        <v>0</v>
      </c>
      <c r="F5434">
        <v>17.5</v>
      </c>
      <c r="G5434" t="s">
        <v>2</v>
      </c>
      <c r="H5434">
        <v>2</v>
      </c>
      <c r="I5434" t="s">
        <v>0</v>
      </c>
      <c r="J5434">
        <v>0</v>
      </c>
      <c r="K5434">
        <v>16.5</v>
      </c>
      <c r="L5434" t="s">
        <v>2</v>
      </c>
      <c r="M5434">
        <v>2</v>
      </c>
      <c r="N5434" t="s">
        <v>2806</v>
      </c>
      <c r="O5434">
        <v>1</v>
      </c>
      <c r="P5434" t="str">
        <f>D5434&amp;"-"&amp;F5434&amp;"-"&amp;G5434&amp;"-"&amp;E5434&amp;"-"&amp;H5434</f>
        <v>A2Delta-17.5-f-0-2</v>
      </c>
      <c r="Q5434" t="str">
        <f>I5434&amp;"-"&amp;K5434&amp;"-"&amp;L5434&amp;"-"&amp;J5434&amp;"-"&amp;M5434</f>
        <v>X2Pi-16.5-f-0-2</v>
      </c>
      <c r="R5434">
        <f>B5434+S5434</f>
        <v>27965.345511405001</v>
      </c>
      <c r="S5434">
        <f>_xlfn.IFNA(VLOOKUP(Q5434,'MARVEL-X'!A$2:I$1400,7,FALSE),VLOOKUP(Q5434,MARVEL!A$2:J$1522,10,FALSE))</f>
        <v>4200.0946114050003</v>
      </c>
      <c r="T5434">
        <f>IF(P5434=P5433,R5434+T5433,R5434)</f>
        <v>167792.13241639599</v>
      </c>
      <c r="U5434">
        <f>IF(P5434=P5433,1+U5433,1)</f>
        <v>6</v>
      </c>
      <c r="V5434" t="str">
        <f t="shared" si="84"/>
        <v/>
      </c>
      <c r="W5434" t="str">
        <f>IF(V5434="","",IF(ABS(V5434-R5434)&gt;W$1,ABS(V5434-R5434),""))</f>
        <v/>
      </c>
      <c r="X5434" t="str">
        <f>Y5434&amp;"-"&amp;Z5434&amp;"-"&amp;AC5434&amp;"-"&amp;AD5434&amp;"-"&amp;AG5434</f>
        <v>17.5-f-A-0-1.5</v>
      </c>
      <c r="Y5434">
        <f>F5434</f>
        <v>17.5</v>
      </c>
      <c r="Z5434" s="2" t="str">
        <f>G5434</f>
        <v>f</v>
      </c>
      <c r="AA5434">
        <f>_xlfn.IFNA(VLOOKUP(X5434,'duo-out'!A$2:Q$5000,5,FALSE),E5434+10*(H5434-1)+1+_xlfn.IFNA(VLOOKUP(D5434,states!A$2:C$10,3,FALSE),1))</f>
        <v>261</v>
      </c>
      <c r="AB5434" t="str">
        <f>IF(V5434="","",V5434)</f>
        <v/>
      </c>
      <c r="AC5434" s="2" t="str">
        <f>_xlfn.IFNA(VLOOKUP(D5434,states!A$2:C$10,2,FALSE),"XX")</f>
        <v>A</v>
      </c>
      <c r="AD5434">
        <f>E5434</f>
        <v>0</v>
      </c>
      <c r="AE5434">
        <f>_xlfn.IFNA(VLOOKUP(D5434,states!A$2:D$10,4,FALSE),0)</f>
        <v>2</v>
      </c>
      <c r="AF5434">
        <v>0.5</v>
      </c>
      <c r="AG5434">
        <f>IF(AE5434=0,AF5434,IF(AE5434=1,IF(F5434=0.5,0.5,IF(H5434=1,0.5,1.5)),IF(F5434=0.5,0.5,IF(H5434=1,2.5,1.5))))</f>
        <v>1.5</v>
      </c>
      <c r="AH5434" s="7">
        <f>IF(AC5434="XX",0,1/C5434^(1/5)*IF(E5434=0,100,1)/(E5434+1)^(1/4))</f>
        <v>240.34036107818889</v>
      </c>
    </row>
    <row r="5435" spans="1:34">
      <c r="A5435">
        <v>5474</v>
      </c>
      <c r="B5435" s="1">
        <v>23298.435000000001</v>
      </c>
      <c r="C5435" s="6">
        <v>0.05</v>
      </c>
      <c r="D5435" t="s">
        <v>3</v>
      </c>
      <c r="E5435">
        <v>0</v>
      </c>
      <c r="F5435">
        <v>17.5</v>
      </c>
      <c r="G5435" t="s">
        <v>2</v>
      </c>
      <c r="H5435">
        <v>2</v>
      </c>
      <c r="I5435" t="s">
        <v>0</v>
      </c>
      <c r="J5435">
        <v>0</v>
      </c>
      <c r="K5435">
        <v>17.5</v>
      </c>
      <c r="L5435" t="s">
        <v>1</v>
      </c>
      <c r="M5435">
        <v>2</v>
      </c>
      <c r="N5435" t="s">
        <v>5530</v>
      </c>
      <c r="O5435">
        <v>1</v>
      </c>
      <c r="P5435" t="str">
        <f>D5435&amp;"-"&amp;F5435&amp;"-"&amp;G5435&amp;"-"&amp;E5435&amp;"-"&amp;H5435</f>
        <v>A2Delta-17.5-f-0-2</v>
      </c>
      <c r="Q5435" t="str">
        <f>I5435&amp;"-"&amp;K5435&amp;"-"&amp;L5435&amp;"-"&amp;J5435&amp;"-"&amp;M5435</f>
        <v>X2Pi-17.5-e-0-2</v>
      </c>
      <c r="R5435">
        <f>B5435+S5435</f>
        <v>27965.379042388002</v>
      </c>
      <c r="S5435">
        <f>_xlfn.IFNA(VLOOKUP(Q5435,'MARVEL-X'!A$2:I$1400,7,FALSE),VLOOKUP(Q5435,MARVEL!A$2:J$1522,10,FALSE))</f>
        <v>4666.9440423879996</v>
      </c>
      <c r="T5435">
        <f>IF(P5435=P5434,R5435+T5434,R5435)</f>
        <v>195757.51145878399</v>
      </c>
      <c r="U5435">
        <f>IF(P5435=P5434,1+U5434,1)</f>
        <v>7</v>
      </c>
      <c r="V5435" t="str">
        <f t="shared" si="84"/>
        <v/>
      </c>
      <c r="W5435" t="str">
        <f>IF(V5435="","",IF(ABS(V5435-R5435)&gt;W$1,ABS(V5435-R5435),""))</f>
        <v/>
      </c>
      <c r="X5435" t="str">
        <f>Y5435&amp;"-"&amp;Z5435&amp;"-"&amp;AC5435&amp;"-"&amp;AD5435&amp;"-"&amp;AG5435</f>
        <v>17.5-f-A-0-1.5</v>
      </c>
      <c r="Y5435">
        <f>F5435</f>
        <v>17.5</v>
      </c>
      <c r="Z5435" s="2" t="str">
        <f>G5435</f>
        <v>f</v>
      </c>
      <c r="AA5435">
        <f>_xlfn.IFNA(VLOOKUP(X5435,'duo-out'!A$2:Q$5000,5,FALSE),E5435+10*(H5435-1)+1+_xlfn.IFNA(VLOOKUP(D5435,states!A$2:C$10,3,FALSE),1))</f>
        <v>261</v>
      </c>
      <c r="AB5435" t="str">
        <f>IF(V5435="","",V5435)</f>
        <v/>
      </c>
      <c r="AC5435" s="2" t="str">
        <f>_xlfn.IFNA(VLOOKUP(D5435,states!A$2:C$10,2,FALSE),"XX")</f>
        <v>A</v>
      </c>
      <c r="AD5435">
        <f>E5435</f>
        <v>0</v>
      </c>
      <c r="AE5435">
        <f>_xlfn.IFNA(VLOOKUP(D5435,states!A$2:D$10,4,FALSE),0)</f>
        <v>2</v>
      </c>
      <c r="AF5435">
        <v>0.5</v>
      </c>
      <c r="AG5435">
        <f>IF(AE5435=0,AF5435,IF(AE5435=1,IF(F5435=0.5,0.5,IF(H5435=1,0.5,1.5)),IF(F5435=0.5,0.5,IF(H5435=1,2.5,1.5))))</f>
        <v>1.5</v>
      </c>
      <c r="AH5435" s="7">
        <f>IF(AC5435="XX",0,1/C5435^(1/5)*IF(E5435=0,100,1)/(E5435+1)^(1/4))</f>
        <v>182.05642030260799</v>
      </c>
    </row>
    <row r="5436" spans="1:34">
      <c r="A5436">
        <v>5412</v>
      </c>
      <c r="B5436" s="1">
        <v>23765.226999999999</v>
      </c>
      <c r="C5436" s="6">
        <v>0.05</v>
      </c>
      <c r="D5436" t="s">
        <v>3</v>
      </c>
      <c r="E5436">
        <v>0</v>
      </c>
      <c r="F5436">
        <v>17.5</v>
      </c>
      <c r="G5436" t="s">
        <v>2</v>
      </c>
      <c r="H5436">
        <v>2</v>
      </c>
      <c r="I5436" t="s">
        <v>0</v>
      </c>
      <c r="J5436">
        <v>0</v>
      </c>
      <c r="K5436">
        <v>16.5</v>
      </c>
      <c r="L5436" t="s">
        <v>2</v>
      </c>
      <c r="M5436">
        <v>2</v>
      </c>
      <c r="N5436" t="s">
        <v>5468</v>
      </c>
      <c r="O5436">
        <v>1</v>
      </c>
      <c r="P5436" t="str">
        <f>D5436&amp;"-"&amp;F5436&amp;"-"&amp;G5436&amp;"-"&amp;E5436&amp;"-"&amp;H5436</f>
        <v>A2Delta-17.5-f-0-2</v>
      </c>
      <c r="Q5436" t="str">
        <f>I5436&amp;"-"&amp;K5436&amp;"-"&amp;L5436&amp;"-"&amp;J5436&amp;"-"&amp;M5436</f>
        <v>X2Pi-16.5-f-0-2</v>
      </c>
      <c r="R5436">
        <f>B5436+S5436</f>
        <v>27965.321611405001</v>
      </c>
      <c r="S5436">
        <f>_xlfn.IFNA(VLOOKUP(Q5436,'MARVEL-X'!A$2:I$1400,7,FALSE),VLOOKUP(Q5436,MARVEL!A$2:J$1522,10,FALSE))</f>
        <v>4200.0946114050003</v>
      </c>
      <c r="T5436">
        <f>IF(P5436=P5435,R5436+T5435,R5436)</f>
        <v>223722.83307018899</v>
      </c>
      <c r="U5436">
        <f>IF(P5436=P5435,1+U5435,1)</f>
        <v>8</v>
      </c>
      <c r="V5436" t="str">
        <f t="shared" si="84"/>
        <v/>
      </c>
      <c r="W5436" t="str">
        <f>IF(V5436="","",IF(ABS(V5436-R5436)&gt;W$1,ABS(V5436-R5436),""))</f>
        <v/>
      </c>
      <c r="X5436" t="str">
        <f>Y5436&amp;"-"&amp;Z5436&amp;"-"&amp;AC5436&amp;"-"&amp;AD5436&amp;"-"&amp;AG5436</f>
        <v>17.5-f-A-0-1.5</v>
      </c>
      <c r="Y5436">
        <f>F5436</f>
        <v>17.5</v>
      </c>
      <c r="Z5436" s="2" t="str">
        <f>G5436</f>
        <v>f</v>
      </c>
      <c r="AA5436">
        <f>_xlfn.IFNA(VLOOKUP(X5436,'duo-out'!A$2:Q$5000,5,FALSE),E5436+10*(H5436-1)+1+_xlfn.IFNA(VLOOKUP(D5436,states!A$2:C$10,3,FALSE),1))</f>
        <v>261</v>
      </c>
      <c r="AB5436" t="str">
        <f>IF(V5436="","",V5436)</f>
        <v/>
      </c>
      <c r="AC5436" s="2" t="str">
        <f>_xlfn.IFNA(VLOOKUP(D5436,states!A$2:C$10,2,FALSE),"XX")</f>
        <v>A</v>
      </c>
      <c r="AD5436">
        <f>E5436</f>
        <v>0</v>
      </c>
      <c r="AE5436">
        <f>_xlfn.IFNA(VLOOKUP(D5436,states!A$2:D$10,4,FALSE),0)</f>
        <v>2</v>
      </c>
      <c r="AF5436">
        <v>0.5</v>
      </c>
      <c r="AG5436">
        <f>IF(AE5436=0,AF5436,IF(AE5436=1,IF(F5436=0.5,0.5,IF(H5436=1,0.5,1.5)),IF(F5436=0.5,0.5,IF(H5436=1,2.5,1.5))))</f>
        <v>1.5</v>
      </c>
      <c r="AH5436" s="7">
        <f>IF(AC5436="XX",0,1/C5436^(1/5)*IF(E5436=0,100,1)/(E5436+1)^(1/4))</f>
        <v>182.05642030260799</v>
      </c>
    </row>
    <row r="5437" spans="1:34">
      <c r="A5437">
        <v>860</v>
      </c>
      <c r="B5437" s="1">
        <v>22785.1</v>
      </c>
      <c r="C5437" s="6">
        <v>6.8080000000000002E-2</v>
      </c>
      <c r="D5437" t="s">
        <v>3</v>
      </c>
      <c r="E5437">
        <v>0</v>
      </c>
      <c r="F5437">
        <v>17.5</v>
      </c>
      <c r="G5437" t="s">
        <v>2</v>
      </c>
      <c r="H5437">
        <v>2</v>
      </c>
      <c r="I5437" t="s">
        <v>0</v>
      </c>
      <c r="J5437">
        <v>0</v>
      </c>
      <c r="K5437">
        <v>18.5</v>
      </c>
      <c r="L5437" t="s">
        <v>2</v>
      </c>
      <c r="M5437">
        <v>2</v>
      </c>
      <c r="N5437" t="s">
        <v>916</v>
      </c>
      <c r="O5437">
        <v>1</v>
      </c>
      <c r="P5437" t="str">
        <f>D5437&amp;"-"&amp;F5437&amp;"-"&amp;G5437&amp;"-"&amp;E5437&amp;"-"&amp;H5437</f>
        <v>A2Delta-17.5-f-0-2</v>
      </c>
      <c r="Q5437" t="str">
        <f>I5437&amp;"-"&amp;K5437&amp;"-"&amp;L5437&amp;"-"&amp;J5437&amp;"-"&amp;M5437</f>
        <v>X2Pi-18.5-f-0-2</v>
      </c>
      <c r="R5437">
        <f>B5437+S5437</f>
        <v>27965.296304404997</v>
      </c>
      <c r="S5437">
        <f>_xlfn.IFNA(VLOOKUP(Q5437,'MARVEL-X'!A$2:I$1400,7,FALSE),VLOOKUP(Q5437,MARVEL!A$2:J$1522,10,FALSE))</f>
        <v>5180.1963044049999</v>
      </c>
      <c r="T5437">
        <f>IF(P5437=P5436,R5437+T5436,R5437)</f>
        <v>251688.12937459399</v>
      </c>
      <c r="U5437">
        <f>IF(P5437=P5436,1+U5436,1)</f>
        <v>9</v>
      </c>
      <c r="V5437" t="str">
        <f t="shared" si="84"/>
        <v/>
      </c>
      <c r="W5437" t="str">
        <f>IF(V5437="","",IF(ABS(V5437-R5437)&gt;W$1,ABS(V5437-R5437),""))</f>
        <v/>
      </c>
      <c r="X5437" t="str">
        <f>Y5437&amp;"-"&amp;Z5437&amp;"-"&amp;AC5437&amp;"-"&amp;AD5437&amp;"-"&amp;AG5437</f>
        <v>17.5-f-A-0-1.5</v>
      </c>
      <c r="Y5437">
        <f>F5437</f>
        <v>17.5</v>
      </c>
      <c r="Z5437" s="2" t="str">
        <f>G5437</f>
        <v>f</v>
      </c>
      <c r="AA5437">
        <f>_xlfn.IFNA(VLOOKUP(X5437,'duo-out'!A$2:Q$5000,5,FALSE),E5437+10*(H5437-1)+1+_xlfn.IFNA(VLOOKUP(D5437,states!A$2:C$10,3,FALSE),1))</f>
        <v>261</v>
      </c>
      <c r="AB5437" t="str">
        <f>IF(V5437="","",V5437)</f>
        <v/>
      </c>
      <c r="AC5437" s="2" t="str">
        <f>_xlfn.IFNA(VLOOKUP(D5437,states!A$2:C$10,2,FALSE),"XX")</f>
        <v>A</v>
      </c>
      <c r="AD5437">
        <f>E5437</f>
        <v>0</v>
      </c>
      <c r="AE5437">
        <f>_xlfn.IFNA(VLOOKUP(D5437,states!A$2:D$10,4,FALSE),0)</f>
        <v>2</v>
      </c>
      <c r="AF5437">
        <v>0.5</v>
      </c>
      <c r="AG5437">
        <f>IF(AE5437=0,AF5437,IF(AE5437=1,IF(F5437=0.5,0.5,IF(H5437=1,0.5,1.5)),IF(F5437=0.5,0.5,IF(H5437=1,2.5,1.5))))</f>
        <v>1.5</v>
      </c>
      <c r="AH5437" s="7">
        <f>IF(AC5437="XX",0,1/C5437^(1/5)*IF(E5437=0,100,1)/(E5437+1)^(1/4))</f>
        <v>171.15756156638332</v>
      </c>
    </row>
    <row r="5438" spans="1:34">
      <c r="A5438">
        <v>830</v>
      </c>
      <c r="B5438" s="1">
        <v>23298.36</v>
      </c>
      <c r="C5438" s="6">
        <v>5.9429999999999997E-2</v>
      </c>
      <c r="D5438" t="s">
        <v>3</v>
      </c>
      <c r="E5438">
        <v>0</v>
      </c>
      <c r="F5438">
        <v>17.5</v>
      </c>
      <c r="G5438" t="s">
        <v>2</v>
      </c>
      <c r="H5438">
        <v>2</v>
      </c>
      <c r="I5438" t="s">
        <v>0</v>
      </c>
      <c r="J5438">
        <v>0</v>
      </c>
      <c r="K5438">
        <v>17.5</v>
      </c>
      <c r="L5438" t="s">
        <v>1</v>
      </c>
      <c r="M5438">
        <v>2</v>
      </c>
      <c r="N5438" t="s">
        <v>886</v>
      </c>
      <c r="O5438">
        <v>1</v>
      </c>
      <c r="P5438" t="str">
        <f>D5438&amp;"-"&amp;F5438&amp;"-"&amp;G5438&amp;"-"&amp;E5438&amp;"-"&amp;H5438</f>
        <v>A2Delta-17.5-f-0-2</v>
      </c>
      <c r="Q5438" t="str">
        <f>I5438&amp;"-"&amp;K5438&amp;"-"&amp;L5438&amp;"-"&amp;J5438&amp;"-"&amp;M5438</f>
        <v>X2Pi-17.5-e-0-2</v>
      </c>
      <c r="R5438">
        <f>B5438+S5438</f>
        <v>27965.304042388001</v>
      </c>
      <c r="S5438">
        <f>_xlfn.IFNA(VLOOKUP(Q5438,'MARVEL-X'!A$2:I$1400,7,FALSE),VLOOKUP(Q5438,MARVEL!A$2:J$1522,10,FALSE))</f>
        <v>4666.9440423879996</v>
      </c>
      <c r="T5438">
        <f>IF(P5438=P5437,R5438+T5437,R5438)</f>
        <v>279653.43341698201</v>
      </c>
      <c r="U5438">
        <f>IF(P5438=P5437,1+U5437,1)</f>
        <v>10</v>
      </c>
      <c r="V5438" t="str">
        <f t="shared" si="84"/>
        <v/>
      </c>
      <c r="W5438" t="str">
        <f>IF(V5438="","",IF(ABS(V5438-R5438)&gt;W$1,ABS(V5438-R5438),""))</f>
        <v/>
      </c>
      <c r="X5438" t="str">
        <f>Y5438&amp;"-"&amp;Z5438&amp;"-"&amp;AC5438&amp;"-"&amp;AD5438&amp;"-"&amp;AG5438</f>
        <v>17.5-f-A-0-1.5</v>
      </c>
      <c r="Y5438">
        <f>F5438</f>
        <v>17.5</v>
      </c>
      <c r="Z5438" s="2" t="str">
        <f>G5438</f>
        <v>f</v>
      </c>
      <c r="AA5438">
        <f>_xlfn.IFNA(VLOOKUP(X5438,'duo-out'!A$2:Q$5000,5,FALSE),E5438+10*(H5438-1)+1+_xlfn.IFNA(VLOOKUP(D5438,states!A$2:C$10,3,FALSE),1))</f>
        <v>261</v>
      </c>
      <c r="AB5438" t="str">
        <f>IF(V5438="","",V5438)</f>
        <v/>
      </c>
      <c r="AC5438" s="2" t="str">
        <f>_xlfn.IFNA(VLOOKUP(D5438,states!A$2:C$10,2,FALSE),"XX")</f>
        <v>A</v>
      </c>
      <c r="AD5438">
        <f>E5438</f>
        <v>0</v>
      </c>
      <c r="AE5438">
        <f>_xlfn.IFNA(VLOOKUP(D5438,states!A$2:D$10,4,FALSE),0)</f>
        <v>2</v>
      </c>
      <c r="AF5438">
        <v>0.5</v>
      </c>
      <c r="AG5438">
        <f>IF(AE5438=0,AF5438,IF(AE5438=1,IF(F5438=0.5,0.5,IF(H5438=1,0.5,1.5)),IF(F5438=0.5,0.5,IF(H5438=1,2.5,1.5))))</f>
        <v>1.5</v>
      </c>
      <c r="AH5438" s="7">
        <f>IF(AC5438="XX",0,1/C5438^(1/5)*IF(E5438=0,100,1)/(E5438+1)^(1/4))</f>
        <v>175.87287130529143</v>
      </c>
    </row>
    <row r="5439" spans="1:34">
      <c r="A5439">
        <v>744</v>
      </c>
      <c r="B5439" s="1">
        <v>23765.15</v>
      </c>
      <c r="C5439" s="6">
        <v>9.826E-2</v>
      </c>
      <c r="D5439" t="s">
        <v>3</v>
      </c>
      <c r="E5439">
        <v>0</v>
      </c>
      <c r="F5439">
        <v>17.5</v>
      </c>
      <c r="G5439" t="s">
        <v>2</v>
      </c>
      <c r="H5439">
        <v>2</v>
      </c>
      <c r="I5439" t="s">
        <v>0</v>
      </c>
      <c r="J5439">
        <v>0</v>
      </c>
      <c r="K5439">
        <v>16.5</v>
      </c>
      <c r="L5439" t="s">
        <v>2</v>
      </c>
      <c r="M5439">
        <v>2</v>
      </c>
      <c r="N5439" t="s">
        <v>800</v>
      </c>
      <c r="O5439">
        <v>1</v>
      </c>
      <c r="P5439" t="str">
        <f>D5439&amp;"-"&amp;F5439&amp;"-"&amp;G5439&amp;"-"&amp;E5439&amp;"-"&amp;H5439</f>
        <v>A2Delta-17.5-f-0-2</v>
      </c>
      <c r="Q5439" t="str">
        <f>I5439&amp;"-"&amp;K5439&amp;"-"&amp;L5439&amp;"-"&amp;J5439&amp;"-"&amp;M5439</f>
        <v>X2Pi-16.5-f-0-2</v>
      </c>
      <c r="R5439">
        <f>B5439+S5439</f>
        <v>27965.244611405004</v>
      </c>
      <c r="S5439">
        <f>_xlfn.IFNA(VLOOKUP(Q5439,'MARVEL-X'!A$2:I$1400,7,FALSE),VLOOKUP(Q5439,MARVEL!A$2:J$1522,10,FALSE))</f>
        <v>4200.0946114050003</v>
      </c>
      <c r="T5439">
        <f>IF(P5439=P5438,R5439+T5438,R5439)</f>
        <v>307618.67802838702</v>
      </c>
      <c r="U5439">
        <f>IF(P5439=P5438,1+U5438,1)</f>
        <v>11</v>
      </c>
      <c r="V5439">
        <f t="shared" si="84"/>
        <v>27965.334366217001</v>
      </c>
      <c r="W5439">
        <f>IF(V5439="","",IF(ABS(V5439-R5439)&gt;W$1,ABS(V5439-R5439),""))</f>
        <v>8.9754811997408979E-2</v>
      </c>
      <c r="X5439" t="str">
        <f>Y5439&amp;"-"&amp;Z5439&amp;"-"&amp;AC5439&amp;"-"&amp;AD5439&amp;"-"&amp;AG5439</f>
        <v>17.5-f-A-0-1.5</v>
      </c>
      <c r="Y5439">
        <f>F5439</f>
        <v>17.5</v>
      </c>
      <c r="Z5439" s="2" t="str">
        <f>G5439</f>
        <v>f</v>
      </c>
      <c r="AA5439">
        <f>_xlfn.IFNA(VLOOKUP(X5439,'duo-out'!A$2:Q$5000,5,FALSE),E5439+10*(H5439-1)+1+_xlfn.IFNA(VLOOKUP(D5439,states!A$2:C$10,3,FALSE),1))</f>
        <v>261</v>
      </c>
      <c r="AB5439">
        <f>IF(V5439="","",V5439)</f>
        <v>27965.334366217001</v>
      </c>
      <c r="AC5439" s="2" t="str">
        <f>_xlfn.IFNA(VLOOKUP(D5439,states!A$2:C$10,2,FALSE),"XX")</f>
        <v>A</v>
      </c>
      <c r="AD5439">
        <f>E5439</f>
        <v>0</v>
      </c>
      <c r="AE5439">
        <f>_xlfn.IFNA(VLOOKUP(D5439,states!A$2:D$10,4,FALSE),0)</f>
        <v>2</v>
      </c>
      <c r="AF5439">
        <v>0.5</v>
      </c>
      <c r="AG5439">
        <f>IF(AE5439=0,AF5439,IF(AE5439=1,IF(F5439=0.5,0.5,IF(H5439=1,0.5,1.5)),IF(F5439=0.5,0.5,IF(H5439=1,2.5,1.5))))</f>
        <v>1.5</v>
      </c>
      <c r="AH5439" s="7">
        <f>IF(AC5439="XX",0,1/C5439^(1/5)*IF(E5439=0,100,1)/(E5439+1)^(1/4))</f>
        <v>159.04669469561836</v>
      </c>
    </row>
    <row r="5440" spans="1:34">
      <c r="A5440">
        <v>3489</v>
      </c>
      <c r="B5440" s="1">
        <v>23681.645700000001</v>
      </c>
      <c r="C5440" s="6">
        <v>5.0000000000000001E-3</v>
      </c>
      <c r="D5440" t="s">
        <v>3</v>
      </c>
      <c r="E5440">
        <v>1</v>
      </c>
      <c r="F5440">
        <v>17.5</v>
      </c>
      <c r="G5440" t="s">
        <v>2</v>
      </c>
      <c r="H5440">
        <v>1</v>
      </c>
      <c r="I5440" t="s">
        <v>0</v>
      </c>
      <c r="J5440">
        <v>1</v>
      </c>
      <c r="K5440">
        <v>16.5</v>
      </c>
      <c r="L5440" t="s">
        <v>2</v>
      </c>
      <c r="M5440">
        <v>1</v>
      </c>
      <c r="N5440" t="s">
        <v>3545</v>
      </c>
      <c r="O5440">
        <v>1</v>
      </c>
      <c r="P5440" t="str">
        <f>D5440&amp;"-"&amp;F5440&amp;"-"&amp;G5440&amp;"-"&amp;E5440&amp;"-"&amp;H5440</f>
        <v>A2Delta-17.5-f-1-1</v>
      </c>
      <c r="Q5440" t="str">
        <f>I5440&amp;"-"&amp;K5440&amp;"-"&amp;L5440&amp;"-"&amp;J5440&amp;"-"&amp;M5440</f>
        <v>X2Pi-16.5-f-1-1</v>
      </c>
      <c r="R5440">
        <f>B5440+S5440</f>
        <v>30007.922533520003</v>
      </c>
      <c r="S5440">
        <f>_xlfn.IFNA(VLOOKUP(Q5440,'MARVEL-X'!A$2:I$1400,7,FALSE),VLOOKUP(Q5440,MARVEL!A$2:J$1522,10,FALSE))</f>
        <v>6326.2768335199999</v>
      </c>
      <c r="T5440">
        <f>IF(P5440=P5439,R5440+T5439,R5440)</f>
        <v>30007.922533520003</v>
      </c>
      <c r="U5440">
        <f>IF(P5440=P5439,1+U5439,1)</f>
        <v>1</v>
      </c>
      <c r="V5440" t="str">
        <f t="shared" si="84"/>
        <v/>
      </c>
      <c r="W5440" t="str">
        <f>IF(V5440="","",IF(ABS(V5440-R5440)&gt;W$1,ABS(V5440-R5440),""))</f>
        <v/>
      </c>
      <c r="X5440" t="str">
        <f>Y5440&amp;"-"&amp;Z5440&amp;"-"&amp;AC5440&amp;"-"&amp;AD5440&amp;"-"&amp;AG5440</f>
        <v>17.5-f-A-1-2.5</v>
      </c>
      <c r="Y5440">
        <f>F5440</f>
        <v>17.5</v>
      </c>
      <c r="Z5440" s="2" t="str">
        <f>G5440</f>
        <v>f</v>
      </c>
      <c r="AA5440">
        <f>_xlfn.IFNA(VLOOKUP(X5440,'duo-out'!A$2:Q$5000,5,FALSE),E5440+10*(H5440-1)+1+_xlfn.IFNA(VLOOKUP(D5440,states!A$2:C$10,3,FALSE),1))</f>
        <v>252</v>
      </c>
      <c r="AB5440" t="str">
        <f>IF(V5440="","",V5440)</f>
        <v/>
      </c>
      <c r="AC5440" s="2" t="str">
        <f>_xlfn.IFNA(VLOOKUP(D5440,states!A$2:C$10,2,FALSE),"XX")</f>
        <v>A</v>
      </c>
      <c r="AD5440">
        <f>E5440</f>
        <v>1</v>
      </c>
      <c r="AE5440">
        <f>_xlfn.IFNA(VLOOKUP(D5440,states!A$2:D$10,4,FALSE),0)</f>
        <v>2</v>
      </c>
      <c r="AF5440">
        <v>0.5</v>
      </c>
      <c r="AG5440">
        <f>IF(AE5440=0,AF5440,IF(AE5440=1,IF(F5440=0.5,0.5,IF(H5440=1,0.5,1.5)),IF(F5440=0.5,0.5,IF(H5440=1,2.5,1.5))))</f>
        <v>2.5</v>
      </c>
      <c r="AH5440" s="7">
        <f>IF(AC5440="XX",0,1/C5440^(1/5)*IF(E5440=0,100,1)/(E5440+1)^(1/4))</f>
        <v>2.4263223583284943</v>
      </c>
    </row>
    <row r="5441" spans="1:34">
      <c r="A5441">
        <v>5529</v>
      </c>
      <c r="B5441" s="1">
        <v>23235.161</v>
      </c>
      <c r="C5441" s="6">
        <v>6.447E-2</v>
      </c>
      <c r="D5441" t="s">
        <v>3</v>
      </c>
      <c r="E5441">
        <v>1</v>
      </c>
      <c r="F5441">
        <v>17.5</v>
      </c>
      <c r="G5441" t="s">
        <v>2</v>
      </c>
      <c r="H5441">
        <v>1</v>
      </c>
      <c r="I5441" t="s">
        <v>0</v>
      </c>
      <c r="J5441">
        <v>1</v>
      </c>
      <c r="K5441">
        <v>17.5</v>
      </c>
      <c r="L5441" t="s">
        <v>1</v>
      </c>
      <c r="M5441">
        <v>1</v>
      </c>
      <c r="N5441" t="s">
        <v>5585</v>
      </c>
      <c r="O5441">
        <v>1</v>
      </c>
      <c r="P5441" t="str">
        <f>D5441&amp;"-"&amp;F5441&amp;"-"&amp;G5441&amp;"-"&amp;E5441&amp;"-"&amp;H5441</f>
        <v>A2Delta-17.5-f-1-1</v>
      </c>
      <c r="Q5441" t="str">
        <f>I5441&amp;"-"&amp;K5441&amp;"-"&amp;L5441&amp;"-"&amp;J5441&amp;"-"&amp;M5441</f>
        <v>X2Pi-17.5-e-1-1</v>
      </c>
      <c r="R5441">
        <f>B5441+S5441</f>
        <v>30007.852760218</v>
      </c>
      <c r="S5441">
        <f>_xlfn.IFNA(VLOOKUP(Q5441,'MARVEL-X'!A$2:I$1400,7,FALSE),VLOOKUP(Q5441,MARVEL!A$2:J$1522,10,FALSE))</f>
        <v>6772.6917602180001</v>
      </c>
      <c r="T5441">
        <f>IF(P5441=P5440,R5441+T5440,R5441)</f>
        <v>60015.775293737999</v>
      </c>
      <c r="U5441">
        <f>IF(P5441=P5440,1+U5440,1)</f>
        <v>2</v>
      </c>
      <c r="V5441" t="str">
        <f t="shared" si="84"/>
        <v/>
      </c>
      <c r="W5441" t="str">
        <f>IF(V5441="","",IF(ABS(V5441-R5441)&gt;W$1,ABS(V5441-R5441),""))</f>
        <v/>
      </c>
      <c r="X5441" t="str">
        <f>Y5441&amp;"-"&amp;Z5441&amp;"-"&amp;AC5441&amp;"-"&amp;AD5441&amp;"-"&amp;AG5441</f>
        <v>17.5-f-A-1-2.5</v>
      </c>
      <c r="Y5441">
        <f>F5441</f>
        <v>17.5</v>
      </c>
      <c r="Z5441" s="2" t="str">
        <f>G5441</f>
        <v>f</v>
      </c>
      <c r="AA5441">
        <f>_xlfn.IFNA(VLOOKUP(X5441,'duo-out'!A$2:Q$5000,5,FALSE),E5441+10*(H5441-1)+1+_xlfn.IFNA(VLOOKUP(D5441,states!A$2:C$10,3,FALSE),1))</f>
        <v>252</v>
      </c>
      <c r="AB5441" t="str">
        <f>IF(V5441="","",V5441)</f>
        <v/>
      </c>
      <c r="AC5441" s="2" t="str">
        <f>_xlfn.IFNA(VLOOKUP(D5441,states!A$2:C$10,2,FALSE),"XX")</f>
        <v>A</v>
      </c>
      <c r="AD5441">
        <f>E5441</f>
        <v>1</v>
      </c>
      <c r="AE5441">
        <f>_xlfn.IFNA(VLOOKUP(D5441,states!A$2:D$10,4,FALSE),0)</f>
        <v>2</v>
      </c>
      <c r="AF5441">
        <v>0.5</v>
      </c>
      <c r="AG5441">
        <f>IF(AE5441=0,AF5441,IF(AE5441=1,IF(F5441=0.5,0.5,IF(H5441=1,0.5,1.5)),IF(F5441=0.5,0.5,IF(H5441=1,2.5,1.5))))</f>
        <v>2.5</v>
      </c>
      <c r="AH5441" s="7">
        <f>IF(AC5441="XX",0,1/C5441^(1/5)*IF(E5441=0,100,1)/(E5441+1)^(1/4))</f>
        <v>1.4550267142903763</v>
      </c>
    </row>
    <row r="5442" spans="1:34">
      <c r="A5442">
        <v>5514</v>
      </c>
      <c r="B5442" s="1">
        <v>23681.677</v>
      </c>
      <c r="C5442" s="6">
        <v>0.05</v>
      </c>
      <c r="D5442" t="s">
        <v>3</v>
      </c>
      <c r="E5442">
        <v>1</v>
      </c>
      <c r="F5442">
        <v>17.5</v>
      </c>
      <c r="G5442" t="s">
        <v>2</v>
      </c>
      <c r="H5442">
        <v>1</v>
      </c>
      <c r="I5442" t="s">
        <v>0</v>
      </c>
      <c r="J5442">
        <v>1</v>
      </c>
      <c r="K5442">
        <v>16.5</v>
      </c>
      <c r="L5442" t="s">
        <v>2</v>
      </c>
      <c r="M5442">
        <v>1</v>
      </c>
      <c r="N5442" t="s">
        <v>5570</v>
      </c>
      <c r="O5442">
        <v>1</v>
      </c>
      <c r="P5442" t="str">
        <f>D5442&amp;"-"&amp;F5442&amp;"-"&amp;G5442&amp;"-"&amp;E5442&amp;"-"&amp;H5442</f>
        <v>A2Delta-17.5-f-1-1</v>
      </c>
      <c r="Q5442" t="str">
        <f>I5442&amp;"-"&amp;K5442&amp;"-"&amp;L5442&amp;"-"&amp;J5442&amp;"-"&amp;M5442</f>
        <v>X2Pi-16.5-f-1-1</v>
      </c>
      <c r="R5442">
        <f>B5442+S5442</f>
        <v>30007.953833519998</v>
      </c>
      <c r="S5442">
        <f>_xlfn.IFNA(VLOOKUP(Q5442,'MARVEL-X'!A$2:I$1400,7,FALSE),VLOOKUP(Q5442,MARVEL!A$2:J$1522,10,FALSE))</f>
        <v>6326.2768335199999</v>
      </c>
      <c r="T5442">
        <f>IF(P5442=P5441,R5442+T5441,R5442)</f>
        <v>90023.729127258004</v>
      </c>
      <c r="U5442">
        <f>IF(P5442=P5441,1+U5441,1)</f>
        <v>3</v>
      </c>
      <c r="V5442" t="str">
        <f t="shared" si="84"/>
        <v/>
      </c>
      <c r="W5442" t="str">
        <f>IF(V5442="","",IF(ABS(V5442-R5442)&gt;W$1,ABS(V5442-R5442),""))</f>
        <v/>
      </c>
      <c r="X5442" t="str">
        <f>Y5442&amp;"-"&amp;Z5442&amp;"-"&amp;AC5442&amp;"-"&amp;AD5442&amp;"-"&amp;AG5442</f>
        <v>17.5-f-A-1-2.5</v>
      </c>
      <c r="Y5442">
        <f>F5442</f>
        <v>17.5</v>
      </c>
      <c r="Z5442" s="2" t="str">
        <f>G5442</f>
        <v>f</v>
      </c>
      <c r="AA5442">
        <f>_xlfn.IFNA(VLOOKUP(X5442,'duo-out'!A$2:Q$5000,5,FALSE),E5442+10*(H5442-1)+1+_xlfn.IFNA(VLOOKUP(D5442,states!A$2:C$10,3,FALSE),1))</f>
        <v>252</v>
      </c>
      <c r="AB5442" t="str">
        <f>IF(V5442="","",V5442)</f>
        <v/>
      </c>
      <c r="AC5442" s="2" t="str">
        <f>_xlfn.IFNA(VLOOKUP(D5442,states!A$2:C$10,2,FALSE),"XX")</f>
        <v>A</v>
      </c>
      <c r="AD5442">
        <f>E5442</f>
        <v>1</v>
      </c>
      <c r="AE5442">
        <f>_xlfn.IFNA(VLOOKUP(D5442,states!A$2:D$10,4,FALSE),0)</f>
        <v>2</v>
      </c>
      <c r="AF5442">
        <v>0.5</v>
      </c>
      <c r="AG5442">
        <f>IF(AE5442=0,AF5442,IF(AE5442=1,IF(F5442=0.5,0.5,IF(H5442=1,0.5,1.5)),IF(F5442=0.5,0.5,IF(H5442=1,2.5,1.5))))</f>
        <v>2.5</v>
      </c>
      <c r="AH5442" s="7">
        <f>IF(AC5442="XX",0,1/C5442^(1/5)*IF(E5442=0,100,1)/(E5442+1)^(1/4))</f>
        <v>1.5309059120638666</v>
      </c>
    </row>
    <row r="5443" spans="1:34">
      <c r="A5443">
        <v>1038</v>
      </c>
      <c r="B5443" s="1">
        <v>22786.09</v>
      </c>
      <c r="C5443" s="6">
        <v>0.05</v>
      </c>
      <c r="D5443" t="s">
        <v>3</v>
      </c>
      <c r="E5443">
        <v>1</v>
      </c>
      <c r="F5443">
        <v>17.5</v>
      </c>
      <c r="G5443" t="s">
        <v>2</v>
      </c>
      <c r="H5443">
        <v>1</v>
      </c>
      <c r="I5443" t="s">
        <v>0</v>
      </c>
      <c r="J5443">
        <v>1</v>
      </c>
      <c r="K5443">
        <v>18.5</v>
      </c>
      <c r="L5443" t="s">
        <v>2</v>
      </c>
      <c r="M5443">
        <v>1</v>
      </c>
      <c r="N5443" t="s">
        <v>1094</v>
      </c>
      <c r="O5443">
        <v>1</v>
      </c>
      <c r="P5443" t="str">
        <f>D5443&amp;"-"&amp;F5443&amp;"-"&amp;G5443&amp;"-"&amp;E5443&amp;"-"&amp;H5443</f>
        <v>A2Delta-17.5-f-1-1</v>
      </c>
      <c r="Q5443" t="str">
        <f>I5443&amp;"-"&amp;K5443&amp;"-"&amp;L5443&amp;"-"&amp;J5443&amp;"-"&amp;M5443</f>
        <v>X2Pi-18.5-f-1-1</v>
      </c>
      <c r="R5443">
        <f>B5443+S5443</f>
        <v>30007.925833529</v>
      </c>
      <c r="S5443">
        <f>_xlfn.IFNA(VLOOKUP(Q5443,'MARVEL-X'!A$2:I$1400,7,FALSE),VLOOKUP(Q5443,MARVEL!A$2:J$1522,10,FALSE))</f>
        <v>7221.8358335290004</v>
      </c>
      <c r="T5443">
        <f>IF(P5443=P5442,R5443+T5442,R5443)</f>
        <v>120031.65496078701</v>
      </c>
      <c r="U5443">
        <f>IF(P5443=P5442,1+U5442,1)</f>
        <v>4</v>
      </c>
      <c r="V5443" t="str">
        <f t="shared" ref="V5443:V5506" si="85">IF(P5443=P5444,"",T5443/U5443)</f>
        <v/>
      </c>
      <c r="W5443" t="str">
        <f>IF(V5443="","",IF(ABS(V5443-R5443)&gt;W$1,ABS(V5443-R5443),""))</f>
        <v/>
      </c>
      <c r="X5443" t="str">
        <f>Y5443&amp;"-"&amp;Z5443&amp;"-"&amp;AC5443&amp;"-"&amp;AD5443&amp;"-"&amp;AG5443</f>
        <v>17.5-f-A-1-2.5</v>
      </c>
      <c r="Y5443">
        <f>F5443</f>
        <v>17.5</v>
      </c>
      <c r="Z5443" s="2" t="str">
        <f>G5443</f>
        <v>f</v>
      </c>
      <c r="AA5443">
        <f>_xlfn.IFNA(VLOOKUP(X5443,'duo-out'!A$2:Q$5000,5,FALSE),E5443+10*(H5443-1)+1+_xlfn.IFNA(VLOOKUP(D5443,states!A$2:C$10,3,FALSE),1))</f>
        <v>252</v>
      </c>
      <c r="AB5443" t="str">
        <f>IF(V5443="","",V5443)</f>
        <v/>
      </c>
      <c r="AC5443" s="2" t="str">
        <f>_xlfn.IFNA(VLOOKUP(D5443,states!A$2:C$10,2,FALSE),"XX")</f>
        <v>A</v>
      </c>
      <c r="AD5443">
        <f>E5443</f>
        <v>1</v>
      </c>
      <c r="AE5443">
        <f>_xlfn.IFNA(VLOOKUP(D5443,states!A$2:D$10,4,FALSE),0)</f>
        <v>2</v>
      </c>
      <c r="AF5443">
        <v>0.5</v>
      </c>
      <c r="AG5443">
        <f>IF(AE5443=0,AF5443,IF(AE5443=1,IF(F5443=0.5,0.5,IF(H5443=1,0.5,1.5)),IF(F5443=0.5,0.5,IF(H5443=1,2.5,1.5))))</f>
        <v>2.5</v>
      </c>
      <c r="AH5443" s="7">
        <f>IF(AC5443="XX",0,1/C5443^(1/5)*IF(E5443=0,100,1)/(E5443+1)^(1/4))</f>
        <v>1.5309059120638666</v>
      </c>
    </row>
    <row r="5444" spans="1:34">
      <c r="A5444">
        <v>973</v>
      </c>
      <c r="B5444" s="1">
        <v>23235.119999999999</v>
      </c>
      <c r="C5444" s="6">
        <v>0.1017</v>
      </c>
      <c r="D5444" t="s">
        <v>3</v>
      </c>
      <c r="E5444">
        <v>1</v>
      </c>
      <c r="F5444">
        <v>17.5</v>
      </c>
      <c r="G5444" t="s">
        <v>2</v>
      </c>
      <c r="H5444">
        <v>1</v>
      </c>
      <c r="I5444" t="s">
        <v>0</v>
      </c>
      <c r="J5444">
        <v>1</v>
      </c>
      <c r="K5444">
        <v>17.5</v>
      </c>
      <c r="L5444" t="s">
        <v>1</v>
      </c>
      <c r="M5444">
        <v>1</v>
      </c>
      <c r="N5444" t="s">
        <v>1029</v>
      </c>
      <c r="O5444">
        <v>1</v>
      </c>
      <c r="P5444" t="str">
        <f>D5444&amp;"-"&amp;F5444&amp;"-"&amp;G5444&amp;"-"&amp;E5444&amp;"-"&amp;H5444</f>
        <v>A2Delta-17.5-f-1-1</v>
      </c>
      <c r="Q5444" t="str">
        <f>I5444&amp;"-"&amp;K5444&amp;"-"&amp;L5444&amp;"-"&amp;J5444&amp;"-"&amp;M5444</f>
        <v>X2Pi-17.5-e-1-1</v>
      </c>
      <c r="R5444">
        <f>B5444+S5444</f>
        <v>30007.811760217999</v>
      </c>
      <c r="S5444">
        <f>_xlfn.IFNA(VLOOKUP(Q5444,'MARVEL-X'!A$2:I$1400,7,FALSE),VLOOKUP(Q5444,MARVEL!A$2:J$1522,10,FALSE))</f>
        <v>6772.6917602180001</v>
      </c>
      <c r="T5444">
        <f>IF(P5444=P5443,R5444+T5443,R5444)</f>
        <v>150039.46672100501</v>
      </c>
      <c r="U5444">
        <f>IF(P5444=P5443,1+U5443,1)</f>
        <v>5</v>
      </c>
      <c r="V5444" t="str">
        <f t="shared" si="85"/>
        <v/>
      </c>
      <c r="W5444" t="str">
        <f>IF(V5444="","",IF(ABS(V5444-R5444)&gt;W$1,ABS(V5444-R5444),""))</f>
        <v/>
      </c>
      <c r="X5444" t="str">
        <f>Y5444&amp;"-"&amp;Z5444&amp;"-"&amp;AC5444&amp;"-"&amp;AD5444&amp;"-"&amp;AG5444</f>
        <v>17.5-f-A-1-2.5</v>
      </c>
      <c r="Y5444">
        <f>F5444</f>
        <v>17.5</v>
      </c>
      <c r="Z5444" s="2" t="str">
        <f>G5444</f>
        <v>f</v>
      </c>
      <c r="AA5444">
        <f>_xlfn.IFNA(VLOOKUP(X5444,'duo-out'!A$2:Q$5000,5,FALSE),E5444+10*(H5444-1)+1+_xlfn.IFNA(VLOOKUP(D5444,states!A$2:C$10,3,FALSE),1))</f>
        <v>252</v>
      </c>
      <c r="AB5444" t="str">
        <f>IF(V5444="","",V5444)</f>
        <v/>
      </c>
      <c r="AC5444" s="2" t="str">
        <f>_xlfn.IFNA(VLOOKUP(D5444,states!A$2:C$10,2,FALSE),"XX")</f>
        <v>A</v>
      </c>
      <c r="AD5444">
        <f>E5444</f>
        <v>1</v>
      </c>
      <c r="AE5444">
        <f>_xlfn.IFNA(VLOOKUP(D5444,states!A$2:D$10,4,FALSE),0)</f>
        <v>2</v>
      </c>
      <c r="AF5444">
        <v>0.5</v>
      </c>
      <c r="AG5444">
        <f>IF(AE5444=0,AF5444,IF(AE5444=1,IF(F5444=0.5,0.5,IF(H5444=1,0.5,1.5)),IF(F5444=0.5,0.5,IF(H5444=1,2.5,1.5))))</f>
        <v>2.5</v>
      </c>
      <c r="AH5444" s="7">
        <f>IF(AC5444="XX",0,1/C5444^(1/5)*IF(E5444=0,100,1)/(E5444+1)^(1/4))</f>
        <v>1.3282453693256113</v>
      </c>
    </row>
    <row r="5445" spans="1:34">
      <c r="A5445">
        <v>950</v>
      </c>
      <c r="B5445" s="1">
        <v>23681.72</v>
      </c>
      <c r="C5445" s="6">
        <v>8.0939999999999998E-2</v>
      </c>
      <c r="D5445" t="s">
        <v>3</v>
      </c>
      <c r="E5445">
        <v>1</v>
      </c>
      <c r="F5445">
        <v>17.5</v>
      </c>
      <c r="G5445" t="s">
        <v>2</v>
      </c>
      <c r="H5445">
        <v>1</v>
      </c>
      <c r="I5445" t="s">
        <v>0</v>
      </c>
      <c r="J5445">
        <v>1</v>
      </c>
      <c r="K5445">
        <v>16.5</v>
      </c>
      <c r="L5445" t="s">
        <v>2</v>
      </c>
      <c r="M5445">
        <v>1</v>
      </c>
      <c r="N5445" t="s">
        <v>1006</v>
      </c>
      <c r="O5445">
        <v>1</v>
      </c>
      <c r="P5445" t="str">
        <f>D5445&amp;"-"&amp;F5445&amp;"-"&amp;G5445&amp;"-"&amp;E5445&amp;"-"&amp;H5445</f>
        <v>A2Delta-17.5-f-1-1</v>
      </c>
      <c r="Q5445" t="str">
        <f>I5445&amp;"-"&amp;K5445&amp;"-"&amp;L5445&amp;"-"&amp;J5445&amp;"-"&amp;M5445</f>
        <v>X2Pi-16.5-f-1-1</v>
      </c>
      <c r="R5445">
        <f>B5445+S5445</f>
        <v>30007.996833520003</v>
      </c>
      <c r="S5445">
        <f>_xlfn.IFNA(VLOOKUP(Q5445,'MARVEL-X'!A$2:I$1400,7,FALSE),VLOOKUP(Q5445,MARVEL!A$2:J$1522,10,FALSE))</f>
        <v>6326.2768335199999</v>
      </c>
      <c r="T5445">
        <f>IF(P5445=P5444,R5445+T5444,R5445)</f>
        <v>180047.46355452502</v>
      </c>
      <c r="U5445">
        <f>IF(P5445=P5444,1+U5444,1)</f>
        <v>6</v>
      </c>
      <c r="V5445">
        <f t="shared" si="85"/>
        <v>30007.910592420838</v>
      </c>
      <c r="W5445">
        <f>IF(V5445="","",IF(ABS(V5445-R5445)&gt;W$1,ABS(V5445-R5445),""))</f>
        <v>8.6241099164908519E-2</v>
      </c>
      <c r="X5445" t="str">
        <f>Y5445&amp;"-"&amp;Z5445&amp;"-"&amp;AC5445&amp;"-"&amp;AD5445&amp;"-"&amp;AG5445</f>
        <v>17.5-f-A-1-2.5</v>
      </c>
      <c r="Y5445">
        <f>F5445</f>
        <v>17.5</v>
      </c>
      <c r="Z5445" s="2" t="str">
        <f>G5445</f>
        <v>f</v>
      </c>
      <c r="AA5445">
        <f>_xlfn.IFNA(VLOOKUP(X5445,'duo-out'!A$2:Q$5000,5,FALSE),E5445+10*(H5445-1)+1+_xlfn.IFNA(VLOOKUP(D5445,states!A$2:C$10,3,FALSE),1))</f>
        <v>252</v>
      </c>
      <c r="AB5445">
        <f>IF(V5445="","",V5445)</f>
        <v>30007.910592420838</v>
      </c>
      <c r="AC5445" s="2" t="str">
        <f>_xlfn.IFNA(VLOOKUP(D5445,states!A$2:C$10,2,FALSE),"XX")</f>
        <v>A</v>
      </c>
      <c r="AD5445">
        <f>E5445</f>
        <v>1</v>
      </c>
      <c r="AE5445">
        <f>_xlfn.IFNA(VLOOKUP(D5445,states!A$2:D$10,4,FALSE),0)</f>
        <v>2</v>
      </c>
      <c r="AF5445">
        <v>0.5</v>
      </c>
      <c r="AG5445">
        <f>IF(AE5445=0,AF5445,IF(AE5445=1,IF(F5445=0.5,0.5,IF(H5445=1,0.5,1.5)),IF(F5445=0.5,0.5,IF(H5445=1,2.5,1.5))))</f>
        <v>2.5</v>
      </c>
      <c r="AH5445" s="7">
        <f>IF(AC5445="XX",0,1/C5445^(1/5)*IF(E5445=0,100,1)/(E5445+1)^(1/4))</f>
        <v>1.3903042843182893</v>
      </c>
    </row>
    <row r="5446" spans="1:34">
      <c r="A5446">
        <v>3616</v>
      </c>
      <c r="B5446" s="1">
        <v>23250.216499999999</v>
      </c>
      <c r="C5446" s="6">
        <v>1.413E-2</v>
      </c>
      <c r="D5446" t="s">
        <v>3</v>
      </c>
      <c r="E5446">
        <v>1</v>
      </c>
      <c r="F5446">
        <v>17.5</v>
      </c>
      <c r="G5446" t="s">
        <v>2</v>
      </c>
      <c r="H5446">
        <v>2</v>
      </c>
      <c r="I5446" t="s">
        <v>0</v>
      </c>
      <c r="J5446">
        <v>1</v>
      </c>
      <c r="K5446">
        <v>17.5</v>
      </c>
      <c r="L5446" t="s">
        <v>1</v>
      </c>
      <c r="M5446">
        <v>2</v>
      </c>
      <c r="N5446" t="s">
        <v>3672</v>
      </c>
      <c r="O5446">
        <v>1</v>
      </c>
      <c r="P5446" t="str">
        <f>D5446&amp;"-"&amp;F5446&amp;"-"&amp;G5446&amp;"-"&amp;E5446&amp;"-"&amp;H5446</f>
        <v>A2Delta-17.5-f-1-2</v>
      </c>
      <c r="Q5446" t="str">
        <f>I5446&amp;"-"&amp;K5446&amp;"-"&amp;L5446&amp;"-"&amp;J5446&amp;"-"&amp;M5446</f>
        <v>X2Pi-17.5-e-1-2</v>
      </c>
      <c r="R5446">
        <f>B5446+S5446</f>
        <v>30471.492975859001</v>
      </c>
      <c r="S5446">
        <f>_xlfn.IFNA(VLOOKUP(Q5446,'MARVEL-X'!A$2:I$1400,7,FALSE),VLOOKUP(Q5446,MARVEL!A$2:J$1522,10,FALSE))</f>
        <v>7221.2764758590001</v>
      </c>
      <c r="T5446">
        <f>IF(P5446=P5445,R5446+T5445,R5446)</f>
        <v>30471.492975859001</v>
      </c>
      <c r="U5446">
        <f>IF(P5446=P5445,1+U5445,1)</f>
        <v>1</v>
      </c>
      <c r="V5446" t="str">
        <f t="shared" si="85"/>
        <v/>
      </c>
      <c r="W5446" t="str">
        <f>IF(V5446="","",IF(ABS(V5446-R5446)&gt;W$1,ABS(V5446-R5446),""))</f>
        <v/>
      </c>
      <c r="X5446" t="str">
        <f>Y5446&amp;"-"&amp;Z5446&amp;"-"&amp;AC5446&amp;"-"&amp;AD5446&amp;"-"&amp;AG5446</f>
        <v>17.5-f-A-1-1.5</v>
      </c>
      <c r="Y5446">
        <f>F5446</f>
        <v>17.5</v>
      </c>
      <c r="Z5446" s="2" t="str">
        <f>G5446</f>
        <v>f</v>
      </c>
      <c r="AA5446">
        <f>_xlfn.IFNA(VLOOKUP(X5446,'duo-out'!A$2:Q$5000,5,FALSE),E5446+10*(H5446-1)+1+_xlfn.IFNA(VLOOKUP(D5446,states!A$2:C$10,3,FALSE),1))</f>
        <v>262</v>
      </c>
      <c r="AB5446" t="str">
        <f>IF(V5446="","",V5446)</f>
        <v/>
      </c>
      <c r="AC5446" s="2" t="str">
        <f>_xlfn.IFNA(VLOOKUP(D5446,states!A$2:C$10,2,FALSE),"XX")</f>
        <v>A</v>
      </c>
      <c r="AD5446">
        <f>E5446</f>
        <v>1</v>
      </c>
      <c r="AE5446">
        <f>_xlfn.IFNA(VLOOKUP(D5446,states!A$2:D$10,4,FALSE),0)</f>
        <v>2</v>
      </c>
      <c r="AF5446">
        <v>0.5</v>
      </c>
      <c r="AG5446">
        <f>IF(AE5446=0,AF5446,IF(AE5446=1,IF(F5446=0.5,0.5,IF(H5446=1,0.5,1.5)),IF(F5446=0.5,0.5,IF(H5446=1,2.5,1.5))))</f>
        <v>1.5</v>
      </c>
      <c r="AH5446" s="7">
        <f>IF(AC5446="XX",0,1/C5446^(1/5)*IF(E5446=0,100,1)/(E5446+1)^(1/4))</f>
        <v>1.9711245576274439</v>
      </c>
    </row>
    <row r="5447" spans="1:34">
      <c r="A5447">
        <v>5595</v>
      </c>
      <c r="B5447" s="1">
        <v>23699.19</v>
      </c>
      <c r="C5447" s="6">
        <v>0.3533</v>
      </c>
      <c r="D5447" t="s">
        <v>3</v>
      </c>
      <c r="E5447">
        <v>1</v>
      </c>
      <c r="F5447">
        <v>17.5</v>
      </c>
      <c r="G5447" t="s">
        <v>2</v>
      </c>
      <c r="H5447">
        <v>2</v>
      </c>
      <c r="I5447" t="s">
        <v>0</v>
      </c>
      <c r="J5447">
        <v>1</v>
      </c>
      <c r="K5447">
        <v>16.5</v>
      </c>
      <c r="L5447" t="s">
        <v>2</v>
      </c>
      <c r="M5447">
        <v>2</v>
      </c>
      <c r="N5447" t="s">
        <v>5651</v>
      </c>
      <c r="O5447">
        <v>1</v>
      </c>
      <c r="P5447" t="str">
        <f>D5447&amp;"-"&amp;F5447&amp;"-"&amp;G5447&amp;"-"&amp;E5447&amp;"-"&amp;H5447</f>
        <v>A2Delta-17.5-f-1-2</v>
      </c>
      <c r="Q5447" t="str">
        <f>I5447&amp;"-"&amp;K5447&amp;"-"&amp;L5447&amp;"-"&amp;J5447&amp;"-"&amp;M5447</f>
        <v>X2Pi-16.5-f-1-2</v>
      </c>
      <c r="R5447">
        <f>B5447+S5447</f>
        <v>30471.806435785998</v>
      </c>
      <c r="S5447">
        <f>_xlfn.IFNA(VLOOKUP(Q5447,'MARVEL-X'!A$2:I$1400,7,FALSE),VLOOKUP(Q5447,MARVEL!A$2:J$1522,10,FALSE))</f>
        <v>6772.6164357859998</v>
      </c>
      <c r="T5447">
        <f>IF(P5447=P5446,R5447+T5446,R5447)</f>
        <v>60943.299411644999</v>
      </c>
      <c r="U5447">
        <f>IF(P5447=P5446,1+U5446,1)</f>
        <v>2</v>
      </c>
      <c r="V5447" t="str">
        <f t="shared" si="85"/>
        <v/>
      </c>
      <c r="W5447" t="str">
        <f>IF(V5447="","",IF(ABS(V5447-R5447)&gt;W$1,ABS(V5447-R5447),""))</f>
        <v/>
      </c>
      <c r="X5447" t="str">
        <f>Y5447&amp;"-"&amp;Z5447&amp;"-"&amp;AC5447&amp;"-"&amp;AD5447&amp;"-"&amp;AG5447</f>
        <v>17.5-f-A-1-1.5</v>
      </c>
      <c r="Y5447">
        <f>F5447</f>
        <v>17.5</v>
      </c>
      <c r="Z5447" s="2" t="str">
        <f>G5447</f>
        <v>f</v>
      </c>
      <c r="AA5447">
        <f>_xlfn.IFNA(VLOOKUP(X5447,'duo-out'!A$2:Q$5000,5,FALSE),E5447+10*(H5447-1)+1+_xlfn.IFNA(VLOOKUP(D5447,states!A$2:C$10,3,FALSE),1))</f>
        <v>262</v>
      </c>
      <c r="AB5447" t="str">
        <f>IF(V5447="","",V5447)</f>
        <v/>
      </c>
      <c r="AC5447" s="2" t="str">
        <f>_xlfn.IFNA(VLOOKUP(D5447,states!A$2:C$10,2,FALSE),"XX")</f>
        <v>A</v>
      </c>
      <c r="AD5447">
        <f>E5447</f>
        <v>1</v>
      </c>
      <c r="AE5447">
        <f>_xlfn.IFNA(VLOOKUP(D5447,states!A$2:D$10,4,FALSE),0)</f>
        <v>2</v>
      </c>
      <c r="AF5447">
        <v>0.5</v>
      </c>
      <c r="AG5447">
        <f>IF(AE5447=0,AF5447,IF(AE5447=1,IF(F5447=0.5,0.5,IF(H5447=1,0.5,1.5)),IF(F5447=0.5,0.5,IF(H5447=1,2.5,1.5))))</f>
        <v>1.5</v>
      </c>
      <c r="AH5447" s="7">
        <f>IF(AC5447="XX",0,1/C5447^(1/5)*IF(E5447=0,100,1)/(E5447+1)^(1/4))</f>
        <v>1.0354133819043736</v>
      </c>
    </row>
    <row r="5448" spans="1:34">
      <c r="A5448">
        <v>1148</v>
      </c>
      <c r="B5448" s="1">
        <v>22756.89</v>
      </c>
      <c r="C5448" s="6">
        <v>0.16470000000000001</v>
      </c>
      <c r="D5448" t="s">
        <v>3</v>
      </c>
      <c r="E5448">
        <v>1</v>
      </c>
      <c r="F5448">
        <v>17.5</v>
      </c>
      <c r="G5448" t="s">
        <v>2</v>
      </c>
      <c r="H5448">
        <v>2</v>
      </c>
      <c r="I5448" t="s">
        <v>0</v>
      </c>
      <c r="J5448">
        <v>1</v>
      </c>
      <c r="K5448">
        <v>18.5</v>
      </c>
      <c r="L5448" t="s">
        <v>2</v>
      </c>
      <c r="M5448">
        <v>2</v>
      </c>
      <c r="N5448" t="s">
        <v>1204</v>
      </c>
      <c r="O5448">
        <v>1</v>
      </c>
      <c r="P5448" t="str">
        <f>D5448&amp;"-"&amp;F5448&amp;"-"&amp;G5448&amp;"-"&amp;E5448&amp;"-"&amp;H5448</f>
        <v>A2Delta-17.5-f-1-2</v>
      </c>
      <c r="Q5448" t="str">
        <f>I5448&amp;"-"&amp;K5448&amp;"-"&amp;L5448&amp;"-"&amp;J5448&amp;"-"&amp;M5448</f>
        <v>X2Pi-18.5-f-1-2</v>
      </c>
      <c r="R5448">
        <f>B5448+S5448</f>
        <v>30471.349297050001</v>
      </c>
      <c r="S5448">
        <f>_xlfn.IFNA(VLOOKUP(Q5448,'MARVEL-X'!A$2:I$1400,7,FALSE),VLOOKUP(Q5448,MARVEL!A$2:J$1522,10,FALSE))</f>
        <v>7714.4592970499998</v>
      </c>
      <c r="T5448">
        <f>IF(P5448=P5447,R5448+T5447,R5448)</f>
        <v>91414.648708694993</v>
      </c>
      <c r="U5448">
        <f>IF(P5448=P5447,1+U5447,1)</f>
        <v>3</v>
      </c>
      <c r="V5448" t="str">
        <f t="shared" si="85"/>
        <v/>
      </c>
      <c r="W5448" t="str">
        <f>IF(V5448="","",IF(ABS(V5448-R5448)&gt;W$1,ABS(V5448-R5448),""))</f>
        <v/>
      </c>
      <c r="X5448" t="str">
        <f>Y5448&amp;"-"&amp;Z5448&amp;"-"&amp;AC5448&amp;"-"&amp;AD5448&amp;"-"&amp;AG5448</f>
        <v>17.5-f-A-1-1.5</v>
      </c>
      <c r="Y5448">
        <f>F5448</f>
        <v>17.5</v>
      </c>
      <c r="Z5448" s="2" t="str">
        <f>G5448</f>
        <v>f</v>
      </c>
      <c r="AA5448">
        <f>_xlfn.IFNA(VLOOKUP(X5448,'duo-out'!A$2:Q$5000,5,FALSE),E5448+10*(H5448-1)+1+_xlfn.IFNA(VLOOKUP(D5448,states!A$2:C$10,3,FALSE),1))</f>
        <v>262</v>
      </c>
      <c r="AB5448" t="str">
        <f>IF(V5448="","",V5448)</f>
        <v/>
      </c>
      <c r="AC5448" s="2" t="str">
        <f>_xlfn.IFNA(VLOOKUP(D5448,states!A$2:C$10,2,FALSE),"XX")</f>
        <v>A</v>
      </c>
      <c r="AD5448">
        <f>E5448</f>
        <v>1</v>
      </c>
      <c r="AE5448">
        <f>_xlfn.IFNA(VLOOKUP(D5448,states!A$2:D$10,4,FALSE),0)</f>
        <v>2</v>
      </c>
      <c r="AF5448">
        <v>0.5</v>
      </c>
      <c r="AG5448">
        <f>IF(AE5448=0,AF5448,IF(AE5448=1,IF(F5448=0.5,0.5,IF(H5448=1,0.5,1.5)),IF(F5448=0.5,0.5,IF(H5448=1,2.5,1.5))))</f>
        <v>1.5</v>
      </c>
      <c r="AH5448" s="7">
        <f>IF(AC5448="XX",0,1/C5448^(1/5)*IF(E5448=0,100,1)/(E5448+1)^(1/4))</f>
        <v>1.206156832303779</v>
      </c>
    </row>
    <row r="5449" spans="1:34">
      <c r="A5449">
        <v>340</v>
      </c>
      <c r="B5449" s="1">
        <v>23249.13</v>
      </c>
      <c r="C5449" s="6">
        <v>0.05</v>
      </c>
      <c r="D5449" t="s">
        <v>3</v>
      </c>
      <c r="E5449">
        <v>1</v>
      </c>
      <c r="F5449">
        <v>17.5</v>
      </c>
      <c r="G5449" t="s">
        <v>2</v>
      </c>
      <c r="H5449">
        <v>2</v>
      </c>
      <c r="I5449" t="s">
        <v>0</v>
      </c>
      <c r="J5449">
        <v>1</v>
      </c>
      <c r="K5449">
        <v>17.5</v>
      </c>
      <c r="L5449" t="s">
        <v>1</v>
      </c>
      <c r="M5449">
        <v>2</v>
      </c>
      <c r="N5449" t="s">
        <v>395</v>
      </c>
      <c r="O5449">
        <v>-1</v>
      </c>
      <c r="P5449" t="str">
        <f>D5449&amp;"-"&amp;F5449&amp;"-"&amp;G5449&amp;"-"&amp;E5449&amp;"-"&amp;H5449</f>
        <v>A2Delta-17.5-f-1-2</v>
      </c>
      <c r="Q5449" t="str">
        <f>I5449&amp;"-"&amp;K5449&amp;"-"&amp;L5449&amp;"-"&amp;J5449&amp;"-"&amp;M5449</f>
        <v>X2Pi-17.5-e-1-2</v>
      </c>
      <c r="R5449">
        <f>B5449+S5449</f>
        <v>30470.406475859003</v>
      </c>
      <c r="S5449">
        <f>_xlfn.IFNA(VLOOKUP(Q5449,'MARVEL-X'!A$2:I$1400,7,FALSE),VLOOKUP(Q5449,MARVEL!A$2:J$1522,10,FALSE))</f>
        <v>7221.2764758590001</v>
      </c>
      <c r="T5449">
        <f>IF(P5449=P5448,R5449+T5448,R5449)</f>
        <v>121885.05518455399</v>
      </c>
      <c r="U5449">
        <f>IF(P5449=P5448,1+U5448,1)</f>
        <v>4</v>
      </c>
      <c r="V5449" t="str">
        <f t="shared" si="85"/>
        <v/>
      </c>
      <c r="W5449" t="str">
        <f>IF(V5449="","",IF(ABS(V5449-R5449)&gt;W$1,ABS(V5449-R5449),""))</f>
        <v/>
      </c>
      <c r="X5449" t="str">
        <f>Y5449&amp;"-"&amp;Z5449&amp;"-"&amp;AC5449&amp;"-"&amp;AD5449&amp;"-"&amp;AG5449</f>
        <v>17.5-f-A-1-1.5</v>
      </c>
      <c r="Y5449">
        <f>F5449</f>
        <v>17.5</v>
      </c>
      <c r="Z5449" s="2" t="str">
        <f>G5449</f>
        <v>f</v>
      </c>
      <c r="AA5449">
        <f>_xlfn.IFNA(VLOOKUP(X5449,'duo-out'!A$2:Q$5000,5,FALSE),E5449+10*(H5449-1)+1+_xlfn.IFNA(VLOOKUP(D5449,states!A$2:C$10,3,FALSE),1))</f>
        <v>262</v>
      </c>
      <c r="AB5449" t="str">
        <f>IF(V5449="","",V5449)</f>
        <v/>
      </c>
      <c r="AC5449" s="2" t="str">
        <f>_xlfn.IFNA(VLOOKUP(D5449,states!A$2:C$10,2,FALSE),"XX")</f>
        <v>A</v>
      </c>
      <c r="AD5449">
        <f>E5449</f>
        <v>1</v>
      </c>
      <c r="AE5449">
        <f>_xlfn.IFNA(VLOOKUP(D5449,states!A$2:D$10,4,FALSE),0)</f>
        <v>2</v>
      </c>
      <c r="AF5449">
        <v>0.5</v>
      </c>
      <c r="AG5449">
        <f>IF(AE5449=0,AF5449,IF(AE5449=1,IF(F5449=0.5,0.5,IF(H5449=1,0.5,1.5)),IF(F5449=0.5,0.5,IF(H5449=1,2.5,1.5))))</f>
        <v>1.5</v>
      </c>
      <c r="AH5449" s="7">
        <f>IF(AC5449="XX",0,1/C5449^(1/5)*IF(E5449=0,100,1)/(E5449+1)^(1/4))</f>
        <v>1.5309059120638666</v>
      </c>
    </row>
    <row r="5450" spans="1:34">
      <c r="A5450">
        <v>1062</v>
      </c>
      <c r="B5450" s="1">
        <v>23698.85</v>
      </c>
      <c r="C5450" s="6">
        <v>0.05</v>
      </c>
      <c r="D5450" t="s">
        <v>3</v>
      </c>
      <c r="E5450">
        <v>1</v>
      </c>
      <c r="F5450">
        <v>17.5</v>
      </c>
      <c r="G5450" t="s">
        <v>2</v>
      </c>
      <c r="H5450">
        <v>2</v>
      </c>
      <c r="I5450" t="s">
        <v>0</v>
      </c>
      <c r="J5450">
        <v>1</v>
      </c>
      <c r="K5450">
        <v>16.5</v>
      </c>
      <c r="L5450" t="s">
        <v>2</v>
      </c>
      <c r="M5450">
        <v>2</v>
      </c>
      <c r="N5450" t="s">
        <v>1118</v>
      </c>
      <c r="O5450">
        <v>1</v>
      </c>
      <c r="P5450" t="str">
        <f>D5450&amp;"-"&amp;F5450&amp;"-"&amp;G5450&amp;"-"&amp;E5450&amp;"-"&amp;H5450</f>
        <v>A2Delta-17.5-f-1-2</v>
      </c>
      <c r="Q5450" t="str">
        <f>I5450&amp;"-"&amp;K5450&amp;"-"&amp;L5450&amp;"-"&amp;J5450&amp;"-"&amp;M5450</f>
        <v>X2Pi-16.5-f-1-2</v>
      </c>
      <c r="R5450">
        <f>B5450+S5450</f>
        <v>30471.466435785998</v>
      </c>
      <c r="S5450">
        <f>_xlfn.IFNA(VLOOKUP(Q5450,'MARVEL-X'!A$2:I$1400,7,FALSE),VLOOKUP(Q5450,MARVEL!A$2:J$1522,10,FALSE))</f>
        <v>6772.6164357859998</v>
      </c>
      <c r="T5450">
        <f>IF(P5450=P5449,R5450+T5449,R5450)</f>
        <v>152356.52162033998</v>
      </c>
      <c r="U5450">
        <f>IF(P5450=P5449,1+U5449,1)</f>
        <v>5</v>
      </c>
      <c r="V5450">
        <f t="shared" si="85"/>
        <v>30471.304324067994</v>
      </c>
      <c r="W5450">
        <f>IF(V5450="","",IF(ABS(V5450-R5450)&gt;W$1,ABS(V5450-R5450),""))</f>
        <v>0.16211171800387092</v>
      </c>
      <c r="X5450" t="str">
        <f>Y5450&amp;"-"&amp;Z5450&amp;"-"&amp;AC5450&amp;"-"&amp;AD5450&amp;"-"&amp;AG5450</f>
        <v>17.5-f-A-1-1.5</v>
      </c>
      <c r="Y5450">
        <f>F5450</f>
        <v>17.5</v>
      </c>
      <c r="Z5450" s="2" t="str">
        <f>G5450</f>
        <v>f</v>
      </c>
      <c r="AA5450">
        <f>_xlfn.IFNA(VLOOKUP(X5450,'duo-out'!A$2:Q$5000,5,FALSE),E5450+10*(H5450-1)+1+_xlfn.IFNA(VLOOKUP(D5450,states!A$2:C$10,3,FALSE),1))</f>
        <v>262</v>
      </c>
      <c r="AB5450">
        <f>IF(V5450="","",V5450)</f>
        <v>30471.304324067994</v>
      </c>
      <c r="AC5450" s="2" t="str">
        <f>_xlfn.IFNA(VLOOKUP(D5450,states!A$2:C$10,2,FALSE),"XX")</f>
        <v>A</v>
      </c>
      <c r="AD5450">
        <f>E5450</f>
        <v>1</v>
      </c>
      <c r="AE5450">
        <f>_xlfn.IFNA(VLOOKUP(D5450,states!A$2:D$10,4,FALSE),0)</f>
        <v>2</v>
      </c>
      <c r="AF5450">
        <v>0.5</v>
      </c>
      <c r="AG5450">
        <f>IF(AE5450=0,AF5450,IF(AE5450=1,IF(F5450=0.5,0.5,IF(H5450=1,0.5,1.5)),IF(F5450=0.5,0.5,IF(H5450=1,2.5,1.5))))</f>
        <v>1.5</v>
      </c>
      <c r="AH5450" s="7">
        <f>IF(AC5450="XX",0,1/C5450^(1/5)*IF(E5450=0,100,1)/(E5450+1)^(1/4))</f>
        <v>1.5309059120638666</v>
      </c>
    </row>
    <row r="5451" spans="1:34">
      <c r="A5451">
        <v>1310</v>
      </c>
      <c r="B5451" s="1">
        <v>22673.67</v>
      </c>
      <c r="C5451" s="6">
        <v>0.14829999999999999</v>
      </c>
      <c r="D5451" t="s">
        <v>3</v>
      </c>
      <c r="E5451">
        <v>2</v>
      </c>
      <c r="F5451">
        <v>17.5</v>
      </c>
      <c r="G5451" t="s">
        <v>2</v>
      </c>
      <c r="H5451">
        <v>1</v>
      </c>
      <c r="I5451" t="s">
        <v>0</v>
      </c>
      <c r="J5451">
        <v>2</v>
      </c>
      <c r="K5451">
        <v>18.5</v>
      </c>
      <c r="L5451" t="s">
        <v>2</v>
      </c>
      <c r="M5451">
        <v>1</v>
      </c>
      <c r="N5451" t="s">
        <v>1366</v>
      </c>
      <c r="O5451">
        <v>1</v>
      </c>
      <c r="P5451" t="str">
        <f>D5451&amp;"-"&amp;F5451&amp;"-"&amp;G5451&amp;"-"&amp;E5451&amp;"-"&amp;H5451</f>
        <v>A2Delta-17.5-f-2-1</v>
      </c>
      <c r="Q5451" t="str">
        <f>I5451&amp;"-"&amp;K5451&amp;"-"&amp;L5451&amp;"-"&amp;J5451&amp;"-"&amp;M5451</f>
        <v>X2Pi-18.5-f-2-1</v>
      </c>
      <c r="R5451">
        <f>B5451+S5451</f>
        <v>32325.077202836001</v>
      </c>
      <c r="S5451">
        <f>_xlfn.IFNA(VLOOKUP(Q5451,'MARVEL-X'!A$2:I$1400,7,FALSE),VLOOKUP(Q5451,MARVEL!A$2:J$1522,10,FALSE))</f>
        <v>9651.4072028360006</v>
      </c>
      <c r="T5451">
        <f>IF(P5451=P5450,R5451+T5450,R5451)</f>
        <v>32325.077202836001</v>
      </c>
      <c r="U5451">
        <f>IF(P5451=P5450,1+U5450,1)</f>
        <v>1</v>
      </c>
      <c r="V5451" t="str">
        <f t="shared" si="85"/>
        <v/>
      </c>
      <c r="W5451" t="str">
        <f>IF(V5451="","",IF(ABS(V5451-R5451)&gt;W$1,ABS(V5451-R5451),""))</f>
        <v/>
      </c>
      <c r="X5451" t="str">
        <f>Y5451&amp;"-"&amp;Z5451&amp;"-"&amp;AC5451&amp;"-"&amp;AD5451&amp;"-"&amp;AG5451</f>
        <v>17.5-f-A-2-2.5</v>
      </c>
      <c r="Y5451">
        <f>F5451</f>
        <v>17.5</v>
      </c>
      <c r="Z5451" s="2" t="str">
        <f>G5451</f>
        <v>f</v>
      </c>
      <c r="AA5451">
        <f>_xlfn.IFNA(VLOOKUP(X5451,'duo-out'!A$2:Q$5000,5,FALSE),E5451+10*(H5451-1)+1+_xlfn.IFNA(VLOOKUP(D5451,states!A$2:C$10,3,FALSE),1))</f>
        <v>253</v>
      </c>
      <c r="AB5451" t="str">
        <f>IF(V5451="","",V5451)</f>
        <v/>
      </c>
      <c r="AC5451" s="2" t="str">
        <f>_xlfn.IFNA(VLOOKUP(D5451,states!A$2:C$10,2,FALSE),"XX")</f>
        <v>A</v>
      </c>
      <c r="AD5451">
        <f>E5451</f>
        <v>2</v>
      </c>
      <c r="AE5451">
        <f>_xlfn.IFNA(VLOOKUP(D5451,states!A$2:D$10,4,FALSE),0)</f>
        <v>2</v>
      </c>
      <c r="AF5451">
        <v>0.5</v>
      </c>
      <c r="AG5451">
        <f>IF(AE5451=0,AF5451,IF(AE5451=1,IF(F5451=0.5,0.5,IF(H5451=1,0.5,1.5)),IF(F5451=0.5,0.5,IF(H5451=1,2.5,1.5))))</f>
        <v>2.5</v>
      </c>
      <c r="AH5451" s="7">
        <f>IF(AC5451="XX",0,1/C5451^(1/5)*IF(E5451=0,100,1)/(E5451+1)^(1/4))</f>
        <v>1.1129904966981021</v>
      </c>
    </row>
    <row r="5452" spans="1:34">
      <c r="A5452">
        <v>1243</v>
      </c>
      <c r="B5452" s="1">
        <v>23104.87</v>
      </c>
      <c r="C5452" s="6">
        <v>0.05</v>
      </c>
      <c r="D5452" t="s">
        <v>3</v>
      </c>
      <c r="E5452">
        <v>2</v>
      </c>
      <c r="F5452">
        <v>17.5</v>
      </c>
      <c r="G5452" t="s">
        <v>2</v>
      </c>
      <c r="H5452">
        <v>1</v>
      </c>
      <c r="I5452" t="s">
        <v>0</v>
      </c>
      <c r="J5452">
        <v>2</v>
      </c>
      <c r="K5452">
        <v>17.5</v>
      </c>
      <c r="L5452" t="s">
        <v>1</v>
      </c>
      <c r="M5452">
        <v>1</v>
      </c>
      <c r="N5452" t="s">
        <v>1299</v>
      </c>
      <c r="O5452">
        <v>1</v>
      </c>
      <c r="P5452" t="str">
        <f>D5452&amp;"-"&amp;F5452&amp;"-"&amp;G5452&amp;"-"&amp;E5452&amp;"-"&amp;H5452</f>
        <v>A2Delta-17.5-f-2-1</v>
      </c>
      <c r="Q5452" t="str">
        <f>I5452&amp;"-"&amp;K5452&amp;"-"&amp;L5452&amp;"-"&amp;J5452&amp;"-"&amp;M5452</f>
        <v>X2Pi-17.5-e-2-1</v>
      </c>
      <c r="R5452">
        <f>B5452+S5452</f>
        <v>32325.268942802999</v>
      </c>
      <c r="S5452">
        <f>_xlfn.IFNA(VLOOKUP(Q5452,'MARVEL-X'!A$2:I$1400,7,FALSE),VLOOKUP(Q5452,MARVEL!A$2:J$1522,10,FALSE))</f>
        <v>9220.398942803</v>
      </c>
      <c r="T5452">
        <f>IF(P5452=P5451,R5452+T5451,R5452)</f>
        <v>64650.346145639</v>
      </c>
      <c r="U5452">
        <f>IF(P5452=P5451,1+U5451,1)</f>
        <v>2</v>
      </c>
      <c r="V5452" t="str">
        <f t="shared" si="85"/>
        <v/>
      </c>
      <c r="W5452" t="str">
        <f>IF(V5452="","",IF(ABS(V5452-R5452)&gt;W$1,ABS(V5452-R5452),""))</f>
        <v/>
      </c>
      <c r="X5452" t="str">
        <f>Y5452&amp;"-"&amp;Z5452&amp;"-"&amp;AC5452&amp;"-"&amp;AD5452&amp;"-"&amp;AG5452</f>
        <v>17.5-f-A-2-2.5</v>
      </c>
      <c r="Y5452">
        <f>F5452</f>
        <v>17.5</v>
      </c>
      <c r="Z5452" s="2" t="str">
        <f>G5452</f>
        <v>f</v>
      </c>
      <c r="AA5452">
        <f>_xlfn.IFNA(VLOOKUP(X5452,'duo-out'!A$2:Q$5000,5,FALSE),E5452+10*(H5452-1)+1+_xlfn.IFNA(VLOOKUP(D5452,states!A$2:C$10,3,FALSE),1))</f>
        <v>253</v>
      </c>
      <c r="AB5452" t="str">
        <f>IF(V5452="","",V5452)</f>
        <v/>
      </c>
      <c r="AC5452" s="2" t="str">
        <f>_xlfn.IFNA(VLOOKUP(D5452,states!A$2:C$10,2,FALSE),"XX")</f>
        <v>A</v>
      </c>
      <c r="AD5452">
        <f>E5452</f>
        <v>2</v>
      </c>
      <c r="AE5452">
        <f>_xlfn.IFNA(VLOOKUP(D5452,states!A$2:D$10,4,FALSE),0)</f>
        <v>2</v>
      </c>
      <c r="AF5452">
        <v>0.5</v>
      </c>
      <c r="AG5452">
        <f>IF(AE5452=0,AF5452,IF(AE5452=1,IF(F5452=0.5,0.5,IF(H5452=1,0.5,1.5)),IF(F5452=0.5,0.5,IF(H5452=1,2.5,1.5))))</f>
        <v>2.5</v>
      </c>
      <c r="AH5452" s="7">
        <f>IF(AC5452="XX",0,1/C5452^(1/5)*IF(E5452=0,100,1)/(E5452+1)^(1/4))</f>
        <v>1.3833296494790666</v>
      </c>
    </row>
    <row r="5453" spans="1:34">
      <c r="A5453">
        <v>1223</v>
      </c>
      <c r="B5453" s="1">
        <v>23533.52</v>
      </c>
      <c r="C5453" s="6">
        <v>9.8350000000000007E-2</v>
      </c>
      <c r="D5453" t="s">
        <v>3</v>
      </c>
      <c r="E5453">
        <v>2</v>
      </c>
      <c r="F5453">
        <v>17.5</v>
      </c>
      <c r="G5453" t="s">
        <v>2</v>
      </c>
      <c r="H5453">
        <v>1</v>
      </c>
      <c r="I5453" t="s">
        <v>0</v>
      </c>
      <c r="J5453">
        <v>2</v>
      </c>
      <c r="K5453">
        <v>16.5</v>
      </c>
      <c r="L5453" t="s">
        <v>2</v>
      </c>
      <c r="M5453">
        <v>1</v>
      </c>
      <c r="N5453" t="s">
        <v>1279</v>
      </c>
      <c r="O5453">
        <v>1</v>
      </c>
      <c r="P5453" t="str">
        <f>D5453&amp;"-"&amp;F5453&amp;"-"&amp;G5453&amp;"-"&amp;E5453&amp;"-"&amp;H5453</f>
        <v>A2Delta-17.5-f-2-1</v>
      </c>
      <c r="Q5453" t="str">
        <f>I5453&amp;"-"&amp;K5453&amp;"-"&amp;L5453&amp;"-"&amp;J5453&amp;"-"&amp;M5453</f>
        <v>X2Pi-16.5-f-2-1</v>
      </c>
      <c r="R5453">
        <f>B5453+S5453</f>
        <v>32325.332202835998</v>
      </c>
      <c r="S5453">
        <f>_xlfn.IFNA(VLOOKUP(Q5453,'MARVEL-X'!A$2:I$1400,7,FALSE),VLOOKUP(Q5453,MARVEL!A$2:J$1522,10,FALSE))</f>
        <v>8791.8122028359994</v>
      </c>
      <c r="T5453">
        <f>IF(P5453=P5452,R5453+T5452,R5453)</f>
        <v>96975.67834847499</v>
      </c>
      <c r="U5453">
        <f>IF(P5453=P5452,1+U5452,1)</f>
        <v>3</v>
      </c>
      <c r="V5453" t="str">
        <f t="shared" si="85"/>
        <v/>
      </c>
      <c r="W5453" t="str">
        <f>IF(V5453="","",IF(ABS(V5453-R5453)&gt;W$1,ABS(V5453-R5453),""))</f>
        <v/>
      </c>
      <c r="X5453" t="str">
        <f>Y5453&amp;"-"&amp;Z5453&amp;"-"&amp;AC5453&amp;"-"&amp;AD5453&amp;"-"&amp;AG5453</f>
        <v>17.5-f-A-2-2.5</v>
      </c>
      <c r="Y5453">
        <f>F5453</f>
        <v>17.5</v>
      </c>
      <c r="Z5453" s="2" t="str">
        <f>G5453</f>
        <v>f</v>
      </c>
      <c r="AA5453">
        <f>_xlfn.IFNA(VLOOKUP(X5453,'duo-out'!A$2:Q$5000,5,FALSE),E5453+10*(H5453-1)+1+_xlfn.IFNA(VLOOKUP(D5453,states!A$2:C$10,3,FALSE),1))</f>
        <v>253</v>
      </c>
      <c r="AB5453" t="str">
        <f>IF(V5453="","",V5453)</f>
        <v/>
      </c>
      <c r="AC5453" s="2" t="str">
        <f>_xlfn.IFNA(VLOOKUP(D5453,states!A$2:C$10,2,FALSE),"XX")</f>
        <v>A</v>
      </c>
      <c r="AD5453">
        <f>E5453</f>
        <v>2</v>
      </c>
      <c r="AE5453">
        <f>_xlfn.IFNA(VLOOKUP(D5453,states!A$2:D$10,4,FALSE),0)</f>
        <v>2</v>
      </c>
      <c r="AF5453">
        <v>0.5</v>
      </c>
      <c r="AG5453">
        <f>IF(AE5453=0,AF5453,IF(AE5453=1,IF(F5453=0.5,0.5,IF(H5453=1,0.5,1.5)),IF(F5453=0.5,0.5,IF(H5453=1,2.5,1.5))))</f>
        <v>2.5</v>
      </c>
      <c r="AH5453" s="7">
        <f>IF(AC5453="XX",0,1/C5453^(1/5)*IF(E5453=0,100,1)/(E5453+1)^(1/4))</f>
        <v>1.2082722838627693</v>
      </c>
    </row>
    <row r="5454" spans="1:34">
      <c r="A5454">
        <v>5939</v>
      </c>
      <c r="B5454" s="1">
        <v>22673.89</v>
      </c>
      <c r="C5454" s="6">
        <v>0.5</v>
      </c>
      <c r="D5454" t="s">
        <v>3</v>
      </c>
      <c r="E5454">
        <v>2</v>
      </c>
      <c r="F5454">
        <v>17.5</v>
      </c>
      <c r="G5454" t="s">
        <v>2</v>
      </c>
      <c r="H5454">
        <v>1</v>
      </c>
      <c r="I5454" t="s">
        <v>0</v>
      </c>
      <c r="J5454">
        <v>2</v>
      </c>
      <c r="K5454">
        <v>18.5</v>
      </c>
      <c r="L5454" t="s">
        <v>2</v>
      </c>
      <c r="M5454">
        <v>1</v>
      </c>
      <c r="N5454" t="s">
        <v>5995</v>
      </c>
      <c r="O5454">
        <v>1</v>
      </c>
      <c r="P5454" t="str">
        <f>D5454&amp;"-"&amp;F5454&amp;"-"&amp;G5454&amp;"-"&amp;E5454&amp;"-"&amp;H5454</f>
        <v>A2Delta-17.5-f-2-1</v>
      </c>
      <c r="Q5454" t="str">
        <f>I5454&amp;"-"&amp;K5454&amp;"-"&amp;L5454&amp;"-"&amp;J5454&amp;"-"&amp;M5454</f>
        <v>X2Pi-18.5-f-2-1</v>
      </c>
      <c r="R5454">
        <f>B5454+S5454</f>
        <v>32325.297202836002</v>
      </c>
      <c r="S5454">
        <f>_xlfn.IFNA(VLOOKUP(Q5454,'MARVEL-X'!A$2:I$1400,7,FALSE),VLOOKUP(Q5454,MARVEL!A$2:J$1522,10,FALSE))</f>
        <v>9651.4072028360006</v>
      </c>
      <c r="T5454">
        <f>IF(P5454=P5453,R5454+T5453,R5454)</f>
        <v>129300.97555131098</v>
      </c>
      <c r="U5454">
        <f>IF(P5454=P5453,1+U5453,1)</f>
        <v>4</v>
      </c>
      <c r="V5454" t="str">
        <f t="shared" si="85"/>
        <v/>
      </c>
      <c r="W5454" t="str">
        <f>IF(V5454="","",IF(ABS(V5454-R5454)&gt;W$1,ABS(V5454-R5454),""))</f>
        <v/>
      </c>
      <c r="X5454" t="str">
        <f>Y5454&amp;"-"&amp;Z5454&amp;"-"&amp;AC5454&amp;"-"&amp;AD5454&amp;"-"&amp;AG5454</f>
        <v>17.5-f-A-2-2.5</v>
      </c>
      <c r="Y5454">
        <f>F5454</f>
        <v>17.5</v>
      </c>
      <c r="Z5454" s="2" t="str">
        <f>G5454</f>
        <v>f</v>
      </c>
      <c r="AA5454">
        <f>_xlfn.IFNA(VLOOKUP(X5454,'duo-out'!A$2:Q$5000,5,FALSE),E5454+10*(H5454-1)+1+_xlfn.IFNA(VLOOKUP(D5454,states!A$2:C$10,3,FALSE),1))</f>
        <v>253</v>
      </c>
      <c r="AB5454" t="str">
        <f>IF(V5454="","",V5454)</f>
        <v/>
      </c>
      <c r="AC5454" s="2" t="str">
        <f>_xlfn.IFNA(VLOOKUP(D5454,states!A$2:C$10,2,FALSE),"XX")</f>
        <v>A</v>
      </c>
      <c r="AD5454">
        <f>E5454</f>
        <v>2</v>
      </c>
      <c r="AE5454">
        <f>_xlfn.IFNA(VLOOKUP(D5454,states!A$2:D$10,4,FALSE),0)</f>
        <v>2</v>
      </c>
      <c r="AF5454">
        <v>0.5</v>
      </c>
      <c r="AG5454">
        <f>IF(AE5454=0,AF5454,IF(AE5454=1,IF(F5454=0.5,0.5,IF(H5454=1,0.5,1.5)),IF(F5454=0.5,0.5,IF(H5454=1,2.5,1.5))))</f>
        <v>2.5</v>
      </c>
      <c r="AH5454" s="7">
        <f>IF(AC5454="XX",0,1/C5454^(1/5)*IF(E5454=0,100,1)/(E5454+1)^(1/4))</f>
        <v>0.87282200217602857</v>
      </c>
    </row>
    <row r="5455" spans="1:34">
      <c r="A5455">
        <v>5918</v>
      </c>
      <c r="B5455" s="1">
        <v>23104.74</v>
      </c>
      <c r="C5455" s="6">
        <v>0.5</v>
      </c>
      <c r="D5455" t="s">
        <v>3</v>
      </c>
      <c r="E5455">
        <v>2</v>
      </c>
      <c r="F5455">
        <v>17.5</v>
      </c>
      <c r="G5455" t="s">
        <v>2</v>
      </c>
      <c r="H5455">
        <v>1</v>
      </c>
      <c r="I5455" t="s">
        <v>0</v>
      </c>
      <c r="J5455">
        <v>2</v>
      </c>
      <c r="K5455">
        <v>17.5</v>
      </c>
      <c r="L5455" t="s">
        <v>1</v>
      </c>
      <c r="M5455">
        <v>1</v>
      </c>
      <c r="N5455" t="s">
        <v>5974</v>
      </c>
      <c r="O5455">
        <v>1</v>
      </c>
      <c r="P5455" t="str">
        <f>D5455&amp;"-"&amp;F5455&amp;"-"&amp;G5455&amp;"-"&amp;E5455&amp;"-"&amp;H5455</f>
        <v>A2Delta-17.5-f-2-1</v>
      </c>
      <c r="Q5455" t="str">
        <f>I5455&amp;"-"&amp;K5455&amp;"-"&amp;L5455&amp;"-"&amp;J5455&amp;"-"&amp;M5455</f>
        <v>X2Pi-17.5-e-2-1</v>
      </c>
      <c r="R5455">
        <f>B5455+S5455</f>
        <v>32325.138942803002</v>
      </c>
      <c r="S5455">
        <f>_xlfn.IFNA(VLOOKUP(Q5455,'MARVEL-X'!A$2:I$1400,7,FALSE),VLOOKUP(Q5455,MARVEL!A$2:J$1522,10,FALSE))</f>
        <v>9220.398942803</v>
      </c>
      <c r="T5455">
        <f>IF(P5455=P5454,R5455+T5454,R5455)</f>
        <v>161626.11449411398</v>
      </c>
      <c r="U5455">
        <f>IF(P5455=P5454,1+U5454,1)</f>
        <v>5</v>
      </c>
      <c r="V5455" t="str">
        <f t="shared" si="85"/>
        <v/>
      </c>
      <c r="W5455" t="str">
        <f>IF(V5455="","",IF(ABS(V5455-R5455)&gt;W$1,ABS(V5455-R5455),""))</f>
        <v/>
      </c>
      <c r="X5455" t="str">
        <f>Y5455&amp;"-"&amp;Z5455&amp;"-"&amp;AC5455&amp;"-"&amp;AD5455&amp;"-"&amp;AG5455</f>
        <v>17.5-f-A-2-2.5</v>
      </c>
      <c r="Y5455">
        <f>F5455</f>
        <v>17.5</v>
      </c>
      <c r="Z5455" s="2" t="str">
        <f>G5455</f>
        <v>f</v>
      </c>
      <c r="AA5455">
        <f>_xlfn.IFNA(VLOOKUP(X5455,'duo-out'!A$2:Q$5000,5,FALSE),E5455+10*(H5455-1)+1+_xlfn.IFNA(VLOOKUP(D5455,states!A$2:C$10,3,FALSE),1))</f>
        <v>253</v>
      </c>
      <c r="AB5455" t="str">
        <f>IF(V5455="","",V5455)</f>
        <v/>
      </c>
      <c r="AC5455" s="2" t="str">
        <f>_xlfn.IFNA(VLOOKUP(D5455,states!A$2:C$10,2,FALSE),"XX")</f>
        <v>A</v>
      </c>
      <c r="AD5455">
        <f>E5455</f>
        <v>2</v>
      </c>
      <c r="AE5455">
        <f>_xlfn.IFNA(VLOOKUP(D5455,states!A$2:D$10,4,FALSE),0)</f>
        <v>2</v>
      </c>
      <c r="AF5455">
        <v>0.5</v>
      </c>
      <c r="AG5455">
        <f>IF(AE5455=0,AF5455,IF(AE5455=1,IF(F5455=0.5,0.5,IF(H5455=1,0.5,1.5)),IF(F5455=0.5,0.5,IF(H5455=1,2.5,1.5))))</f>
        <v>2.5</v>
      </c>
      <c r="AH5455" s="7">
        <f>IF(AC5455="XX",0,1/C5455^(1/5)*IF(E5455=0,100,1)/(E5455+1)^(1/4))</f>
        <v>0.87282200217602857</v>
      </c>
    </row>
    <row r="5456" spans="1:34">
      <c r="A5456">
        <v>5888</v>
      </c>
      <c r="B5456" s="1">
        <v>23533.64</v>
      </c>
      <c r="C5456" s="6">
        <v>0.5</v>
      </c>
      <c r="D5456" t="s">
        <v>3</v>
      </c>
      <c r="E5456">
        <v>2</v>
      </c>
      <c r="F5456">
        <v>17.5</v>
      </c>
      <c r="G5456" t="s">
        <v>2</v>
      </c>
      <c r="H5456">
        <v>1</v>
      </c>
      <c r="I5456" t="s">
        <v>0</v>
      </c>
      <c r="J5456">
        <v>2</v>
      </c>
      <c r="K5456">
        <v>16.5</v>
      </c>
      <c r="L5456" t="s">
        <v>2</v>
      </c>
      <c r="M5456">
        <v>1</v>
      </c>
      <c r="N5456" t="s">
        <v>5944</v>
      </c>
      <c r="O5456">
        <v>1</v>
      </c>
      <c r="P5456" t="str">
        <f>D5456&amp;"-"&amp;F5456&amp;"-"&amp;G5456&amp;"-"&amp;E5456&amp;"-"&amp;H5456</f>
        <v>A2Delta-17.5-f-2-1</v>
      </c>
      <c r="Q5456" t="str">
        <f>I5456&amp;"-"&amp;K5456&amp;"-"&amp;L5456&amp;"-"&amp;J5456&amp;"-"&amp;M5456</f>
        <v>X2Pi-16.5-f-2-1</v>
      </c>
      <c r="R5456">
        <f>B5456+S5456</f>
        <v>32325.452202836001</v>
      </c>
      <c r="S5456">
        <f>_xlfn.IFNA(VLOOKUP(Q5456,'MARVEL-X'!A$2:I$1400,7,FALSE),VLOOKUP(Q5456,MARVEL!A$2:J$1522,10,FALSE))</f>
        <v>8791.8122028359994</v>
      </c>
      <c r="T5456">
        <f>IF(P5456=P5455,R5456+T5455,R5456)</f>
        <v>193951.56669694997</v>
      </c>
      <c r="U5456">
        <f>IF(P5456=P5455,1+U5455,1)</f>
        <v>6</v>
      </c>
      <c r="V5456">
        <f t="shared" si="85"/>
        <v>32325.26111615833</v>
      </c>
      <c r="W5456">
        <f>IF(V5456="","",IF(ABS(V5456-R5456)&gt;W$1,ABS(V5456-R5456),""))</f>
        <v>0.19108667767068255</v>
      </c>
      <c r="X5456" t="str">
        <f>Y5456&amp;"-"&amp;Z5456&amp;"-"&amp;AC5456&amp;"-"&amp;AD5456&amp;"-"&amp;AG5456</f>
        <v>17.5-f-A-2-2.5</v>
      </c>
      <c r="Y5456">
        <f>F5456</f>
        <v>17.5</v>
      </c>
      <c r="Z5456" s="2" t="str">
        <f>G5456</f>
        <v>f</v>
      </c>
      <c r="AA5456">
        <f>_xlfn.IFNA(VLOOKUP(X5456,'duo-out'!A$2:Q$5000,5,FALSE),E5456+10*(H5456-1)+1+_xlfn.IFNA(VLOOKUP(D5456,states!A$2:C$10,3,FALSE),1))</f>
        <v>253</v>
      </c>
      <c r="AB5456">
        <f>IF(V5456="","",V5456)</f>
        <v>32325.26111615833</v>
      </c>
      <c r="AC5456" s="2" t="str">
        <f>_xlfn.IFNA(VLOOKUP(D5456,states!A$2:C$10,2,FALSE),"XX")</f>
        <v>A</v>
      </c>
      <c r="AD5456">
        <f>E5456</f>
        <v>2</v>
      </c>
      <c r="AE5456">
        <f>_xlfn.IFNA(VLOOKUP(D5456,states!A$2:D$10,4,FALSE),0)</f>
        <v>2</v>
      </c>
      <c r="AF5456">
        <v>0.5</v>
      </c>
      <c r="AG5456">
        <f>IF(AE5456=0,AF5456,IF(AE5456=1,IF(F5456=0.5,0.5,IF(H5456=1,0.5,1.5)),IF(F5456=0.5,0.5,IF(H5456=1,2.5,1.5))))</f>
        <v>2.5</v>
      </c>
      <c r="AH5456" s="7">
        <f>IF(AC5456="XX",0,1/C5456^(1/5)*IF(E5456=0,100,1)/(E5456+1)^(1/4))</f>
        <v>0.87282200217602857</v>
      </c>
    </row>
    <row r="5457" spans="1:34">
      <c r="A5457">
        <v>1331</v>
      </c>
      <c r="B5457" s="1">
        <v>23540.32</v>
      </c>
      <c r="C5457" s="6">
        <v>0.11550000000000001</v>
      </c>
      <c r="D5457" t="s">
        <v>3</v>
      </c>
      <c r="E5457">
        <v>2</v>
      </c>
      <c r="F5457">
        <v>17.5</v>
      </c>
      <c r="G5457" t="s">
        <v>2</v>
      </c>
      <c r="H5457">
        <v>2</v>
      </c>
      <c r="I5457" t="s">
        <v>0</v>
      </c>
      <c r="J5457">
        <v>2</v>
      </c>
      <c r="K5457">
        <v>16.5</v>
      </c>
      <c r="L5457" t="s">
        <v>2</v>
      </c>
      <c r="M5457">
        <v>2</v>
      </c>
      <c r="N5457" t="s">
        <v>1387</v>
      </c>
      <c r="O5457">
        <v>1</v>
      </c>
      <c r="P5457" t="str">
        <f>D5457&amp;"-"&amp;F5457&amp;"-"&amp;G5457&amp;"-"&amp;E5457&amp;"-"&amp;H5457</f>
        <v>A2Delta-17.5-f-2-2</v>
      </c>
      <c r="Q5457" t="str">
        <f>I5457&amp;"-"&amp;K5457&amp;"-"&amp;L5457&amp;"-"&amp;J5457&amp;"-"&amp;M5457</f>
        <v>X2Pi-16.5-f-2-2</v>
      </c>
      <c r="R5457">
        <f>B5457+S5457</f>
        <v>32760.608611406002</v>
      </c>
      <c r="S5457">
        <f>_xlfn.IFNA(VLOOKUP(Q5457,'MARVEL-X'!A$2:I$1400,7,FALSE),VLOOKUP(Q5457,MARVEL!A$2:J$1522,10,FALSE))</f>
        <v>9220.2886114060002</v>
      </c>
      <c r="T5457">
        <f>IF(P5457=P5456,R5457+T5456,R5457)</f>
        <v>32760.608611406002</v>
      </c>
      <c r="U5457">
        <f>IF(P5457=P5456,1+U5456,1)</f>
        <v>1</v>
      </c>
      <c r="V5457" t="str">
        <f t="shared" si="85"/>
        <v/>
      </c>
      <c r="W5457" t="str">
        <f>IF(V5457="","",IF(ABS(V5457-R5457)&gt;W$1,ABS(V5457-R5457),""))</f>
        <v/>
      </c>
      <c r="X5457" t="str">
        <f>Y5457&amp;"-"&amp;Z5457&amp;"-"&amp;AC5457&amp;"-"&amp;AD5457&amp;"-"&amp;AG5457</f>
        <v>17.5-f-A-2-1.5</v>
      </c>
      <c r="Y5457">
        <f>F5457</f>
        <v>17.5</v>
      </c>
      <c r="Z5457" s="2" t="str">
        <f>G5457</f>
        <v>f</v>
      </c>
      <c r="AA5457">
        <f>_xlfn.IFNA(VLOOKUP(X5457,'duo-out'!A$2:Q$5000,5,FALSE),E5457+10*(H5457-1)+1+_xlfn.IFNA(VLOOKUP(D5457,states!A$2:C$10,3,FALSE),1))</f>
        <v>263</v>
      </c>
      <c r="AB5457" t="str">
        <f>IF(V5457="","",V5457)</f>
        <v/>
      </c>
      <c r="AC5457" s="2" t="str">
        <f>_xlfn.IFNA(VLOOKUP(D5457,states!A$2:C$10,2,FALSE),"XX")</f>
        <v>A</v>
      </c>
      <c r="AD5457">
        <f>E5457</f>
        <v>2</v>
      </c>
      <c r="AE5457">
        <f>_xlfn.IFNA(VLOOKUP(D5457,states!A$2:D$10,4,FALSE),0)</f>
        <v>2</v>
      </c>
      <c r="AF5457">
        <v>0.5</v>
      </c>
      <c r="AG5457">
        <f>IF(AE5457=0,AF5457,IF(AE5457=1,IF(F5457=0.5,0.5,IF(H5457=1,0.5,1.5)),IF(F5457=0.5,0.5,IF(H5457=1,2.5,1.5))))</f>
        <v>1.5</v>
      </c>
      <c r="AH5457" s="7">
        <f>IF(AC5457="XX",0,1/C5457^(1/5)*IF(E5457=0,100,1)/(E5457+1)^(1/4))</f>
        <v>1.1700469516700691</v>
      </c>
    </row>
    <row r="5458" spans="1:34">
      <c r="A5458">
        <v>1420</v>
      </c>
      <c r="B5458" s="1">
        <v>22636.2</v>
      </c>
      <c r="C5458" s="6">
        <v>0.2253</v>
      </c>
      <c r="D5458" t="s">
        <v>3</v>
      </c>
      <c r="E5458">
        <v>2</v>
      </c>
      <c r="F5458">
        <v>17.5</v>
      </c>
      <c r="G5458" t="s">
        <v>2</v>
      </c>
      <c r="H5458">
        <v>2</v>
      </c>
      <c r="I5458" t="s">
        <v>0</v>
      </c>
      <c r="J5458">
        <v>2</v>
      </c>
      <c r="K5458">
        <v>18.5</v>
      </c>
      <c r="L5458" t="s">
        <v>2</v>
      </c>
      <c r="M5458">
        <v>2</v>
      </c>
      <c r="N5458" t="s">
        <v>1476</v>
      </c>
      <c r="O5458">
        <v>1</v>
      </c>
      <c r="P5458" t="str">
        <f>D5458&amp;"-"&amp;F5458&amp;"-"&amp;G5458&amp;"-"&amp;E5458&amp;"-"&amp;H5458</f>
        <v>A2Delta-17.5-f-2-2</v>
      </c>
      <c r="Q5458" t="str">
        <f>I5458&amp;"-"&amp;K5458&amp;"-"&amp;L5458&amp;"-"&amp;J5458&amp;"-"&amp;M5458</f>
        <v>X2Pi-18.5-f-2-2</v>
      </c>
      <c r="R5458">
        <f>B5458+S5458</f>
        <v>32760.341611405001</v>
      </c>
      <c r="S5458">
        <f>_xlfn.IFNA(VLOOKUP(Q5458,'MARVEL-X'!A$2:I$1400,7,FALSE),VLOOKUP(Q5458,MARVEL!A$2:J$1522,10,FALSE))</f>
        <v>10124.141611405001</v>
      </c>
      <c r="T5458">
        <f>IF(P5458=P5457,R5458+T5457,R5458)</f>
        <v>65520.950222811007</v>
      </c>
      <c r="U5458">
        <f>IF(P5458=P5457,1+U5457,1)</f>
        <v>2</v>
      </c>
      <c r="V5458" t="str">
        <f t="shared" si="85"/>
        <v/>
      </c>
      <c r="W5458" t="str">
        <f>IF(V5458="","",IF(ABS(V5458-R5458)&gt;W$1,ABS(V5458-R5458),""))</f>
        <v/>
      </c>
      <c r="X5458" t="str">
        <f>Y5458&amp;"-"&amp;Z5458&amp;"-"&amp;AC5458&amp;"-"&amp;AD5458&amp;"-"&amp;AG5458</f>
        <v>17.5-f-A-2-1.5</v>
      </c>
      <c r="Y5458">
        <f>F5458</f>
        <v>17.5</v>
      </c>
      <c r="Z5458" s="2" t="str">
        <f>G5458</f>
        <v>f</v>
      </c>
      <c r="AA5458">
        <f>_xlfn.IFNA(VLOOKUP(X5458,'duo-out'!A$2:Q$5000,5,FALSE),E5458+10*(H5458-1)+1+_xlfn.IFNA(VLOOKUP(D5458,states!A$2:C$10,3,FALSE),1))</f>
        <v>263</v>
      </c>
      <c r="AB5458" t="str">
        <f>IF(V5458="","",V5458)</f>
        <v/>
      </c>
      <c r="AC5458" s="2" t="str">
        <f>_xlfn.IFNA(VLOOKUP(D5458,states!A$2:C$10,2,FALSE),"XX")</f>
        <v>A</v>
      </c>
      <c r="AD5458">
        <f>E5458</f>
        <v>2</v>
      </c>
      <c r="AE5458">
        <f>_xlfn.IFNA(VLOOKUP(D5458,states!A$2:D$10,4,FALSE),0)</f>
        <v>2</v>
      </c>
      <c r="AF5458">
        <v>0.5</v>
      </c>
      <c r="AG5458">
        <f>IF(AE5458=0,AF5458,IF(AE5458=1,IF(F5458=0.5,0.5,IF(H5458=1,0.5,1.5)),IF(F5458=0.5,0.5,IF(H5458=1,2.5,1.5))))</f>
        <v>1.5</v>
      </c>
      <c r="AH5458" s="7">
        <f>IF(AC5458="XX",0,1/C5458^(1/5)*IF(E5458=0,100,1)/(E5458+1)^(1/4))</f>
        <v>1.0236876124841183</v>
      </c>
    </row>
    <row r="5459" spans="1:34">
      <c r="A5459">
        <v>1375</v>
      </c>
      <c r="B5459" s="1">
        <v>23098.73</v>
      </c>
      <c r="C5459" s="6">
        <v>5.7230000000000003E-2</v>
      </c>
      <c r="D5459" t="s">
        <v>3</v>
      </c>
      <c r="E5459">
        <v>2</v>
      </c>
      <c r="F5459">
        <v>17.5</v>
      </c>
      <c r="G5459" t="s">
        <v>2</v>
      </c>
      <c r="H5459">
        <v>2</v>
      </c>
      <c r="I5459" t="s">
        <v>0</v>
      </c>
      <c r="J5459">
        <v>2</v>
      </c>
      <c r="K5459">
        <v>17.5</v>
      </c>
      <c r="L5459" t="s">
        <v>2</v>
      </c>
      <c r="M5459">
        <v>2</v>
      </c>
      <c r="N5459" t="s">
        <v>1431</v>
      </c>
      <c r="O5459">
        <v>1</v>
      </c>
      <c r="P5459" t="str">
        <f>D5459&amp;"-"&amp;F5459&amp;"-"&amp;G5459&amp;"-"&amp;E5459&amp;"-"&amp;H5459</f>
        <v>A2Delta-17.5-f-2-2</v>
      </c>
      <c r="Q5459" t="str">
        <f>I5459&amp;"-"&amp;K5459&amp;"-"&amp;L5459&amp;"-"&amp;J5459&amp;"-"&amp;M5459</f>
        <v>X2Pi-17.5-f-2-2</v>
      </c>
      <c r="R5459">
        <f>B5459+S5459</f>
        <v>32760.577435784999</v>
      </c>
      <c r="S5459">
        <f>_xlfn.IFNA(VLOOKUP(Q5459,'MARVEL-X'!A$2:I$1400,7,FALSE),VLOOKUP(Q5459,MARVEL!A$2:J$1522,10,FALSE))</f>
        <v>9661.8474357849991</v>
      </c>
      <c r="T5459">
        <f>IF(P5459=P5458,R5459+T5458,R5459)</f>
        <v>98281.527658596009</v>
      </c>
      <c r="U5459">
        <f>IF(P5459=P5458,1+U5458,1)</f>
        <v>3</v>
      </c>
      <c r="V5459" t="str">
        <f t="shared" si="85"/>
        <v/>
      </c>
      <c r="W5459" t="str">
        <f>IF(V5459="","",IF(ABS(V5459-R5459)&gt;W$1,ABS(V5459-R5459),""))</f>
        <v/>
      </c>
      <c r="X5459" t="str">
        <f>Y5459&amp;"-"&amp;Z5459&amp;"-"&amp;AC5459&amp;"-"&amp;AD5459&amp;"-"&amp;AG5459</f>
        <v>17.5-f-A-2-1.5</v>
      </c>
      <c r="Y5459">
        <f>F5459</f>
        <v>17.5</v>
      </c>
      <c r="Z5459" s="2" t="str">
        <f>G5459</f>
        <v>f</v>
      </c>
      <c r="AA5459">
        <f>_xlfn.IFNA(VLOOKUP(X5459,'duo-out'!A$2:Q$5000,5,FALSE),E5459+10*(H5459-1)+1+_xlfn.IFNA(VLOOKUP(D5459,states!A$2:C$10,3,FALSE),1))</f>
        <v>263</v>
      </c>
      <c r="AB5459" t="str">
        <f>IF(V5459="","",V5459)</f>
        <v/>
      </c>
      <c r="AC5459" s="2" t="str">
        <f>_xlfn.IFNA(VLOOKUP(D5459,states!A$2:C$10,2,FALSE),"XX")</f>
        <v>A</v>
      </c>
      <c r="AD5459">
        <f>E5459</f>
        <v>2</v>
      </c>
      <c r="AE5459">
        <f>_xlfn.IFNA(VLOOKUP(D5459,states!A$2:D$10,4,FALSE),0)</f>
        <v>2</v>
      </c>
      <c r="AF5459">
        <v>0.5</v>
      </c>
      <c r="AG5459">
        <f>IF(AE5459=0,AF5459,IF(AE5459=1,IF(F5459=0.5,0.5,IF(H5459=1,0.5,1.5)),IF(F5459=0.5,0.5,IF(H5459=1,2.5,1.5))))</f>
        <v>1.5</v>
      </c>
      <c r="AH5459" s="7">
        <f>IF(AC5459="XX",0,1/C5459^(1/5)*IF(E5459=0,100,1)/(E5459+1)^(1/4))</f>
        <v>1.3464645916569717</v>
      </c>
    </row>
    <row r="5460" spans="1:34">
      <c r="A5460">
        <v>249</v>
      </c>
      <c r="B5460" s="1">
        <v>22648.31</v>
      </c>
      <c r="C5460" s="6">
        <v>0.5</v>
      </c>
      <c r="D5460" t="s">
        <v>3</v>
      </c>
      <c r="E5460">
        <v>2</v>
      </c>
      <c r="F5460">
        <v>17.5</v>
      </c>
      <c r="G5460" t="s">
        <v>2</v>
      </c>
      <c r="H5460">
        <v>2</v>
      </c>
      <c r="I5460" t="s">
        <v>0</v>
      </c>
      <c r="J5460">
        <v>2</v>
      </c>
      <c r="K5460">
        <v>18.5</v>
      </c>
      <c r="L5460" t="s">
        <v>2</v>
      </c>
      <c r="M5460">
        <v>2</v>
      </c>
      <c r="N5460" t="s">
        <v>304</v>
      </c>
      <c r="O5460">
        <v>-1</v>
      </c>
      <c r="P5460" t="str">
        <f>D5460&amp;"-"&amp;F5460&amp;"-"&amp;G5460&amp;"-"&amp;E5460&amp;"-"&amp;H5460</f>
        <v>A2Delta-17.5-f-2-2</v>
      </c>
      <c r="Q5460" t="str">
        <f>I5460&amp;"-"&amp;K5460&amp;"-"&amp;L5460&amp;"-"&amp;J5460&amp;"-"&amp;M5460</f>
        <v>X2Pi-18.5-f-2-2</v>
      </c>
      <c r="R5460">
        <f>B5460+S5460</f>
        <v>32772.451611405006</v>
      </c>
      <c r="S5460">
        <f>_xlfn.IFNA(VLOOKUP(Q5460,'MARVEL-X'!A$2:I$1400,7,FALSE),VLOOKUP(Q5460,MARVEL!A$2:J$1522,10,FALSE))</f>
        <v>10124.141611405001</v>
      </c>
      <c r="T5460">
        <f>IF(P5460=P5459,R5460+T5459,R5460)</f>
        <v>131053.97927000101</v>
      </c>
      <c r="U5460">
        <f>IF(P5460=P5459,1+U5459,1)</f>
        <v>4</v>
      </c>
      <c r="V5460" t="str">
        <f t="shared" si="85"/>
        <v/>
      </c>
      <c r="W5460" t="str">
        <f>IF(V5460="","",IF(ABS(V5460-R5460)&gt;W$1,ABS(V5460-R5460),""))</f>
        <v/>
      </c>
      <c r="X5460" t="str">
        <f>Y5460&amp;"-"&amp;Z5460&amp;"-"&amp;AC5460&amp;"-"&amp;AD5460&amp;"-"&amp;AG5460</f>
        <v>17.5-f-A-2-1.5</v>
      </c>
      <c r="Y5460">
        <f>F5460</f>
        <v>17.5</v>
      </c>
      <c r="Z5460" s="2" t="str">
        <f>G5460</f>
        <v>f</v>
      </c>
      <c r="AA5460">
        <f>_xlfn.IFNA(VLOOKUP(X5460,'duo-out'!A$2:Q$5000,5,FALSE),E5460+10*(H5460-1)+1+_xlfn.IFNA(VLOOKUP(D5460,states!A$2:C$10,3,FALSE),1))</f>
        <v>263</v>
      </c>
      <c r="AB5460" t="str">
        <f>IF(V5460="","",V5460)</f>
        <v/>
      </c>
      <c r="AC5460" s="2" t="str">
        <f>_xlfn.IFNA(VLOOKUP(D5460,states!A$2:C$10,2,FALSE),"XX")</f>
        <v>A</v>
      </c>
      <c r="AD5460">
        <f>E5460</f>
        <v>2</v>
      </c>
      <c r="AE5460">
        <f>_xlfn.IFNA(VLOOKUP(D5460,states!A$2:D$10,4,FALSE),0)</f>
        <v>2</v>
      </c>
      <c r="AF5460">
        <v>0.5</v>
      </c>
      <c r="AG5460">
        <f>IF(AE5460=0,AF5460,IF(AE5460=1,IF(F5460=0.5,0.5,IF(H5460=1,0.5,1.5)),IF(F5460=0.5,0.5,IF(H5460=1,2.5,1.5))))</f>
        <v>1.5</v>
      </c>
      <c r="AH5460" s="7">
        <f>IF(AC5460="XX",0,1/C5460^(1/5)*IF(E5460=0,100,1)/(E5460+1)^(1/4))</f>
        <v>0.87282200217602857</v>
      </c>
    </row>
    <row r="5461" spans="1:34">
      <c r="A5461">
        <v>242</v>
      </c>
      <c r="B5461" s="1">
        <v>23109.49</v>
      </c>
      <c r="C5461" s="6">
        <v>0.5</v>
      </c>
      <c r="D5461" t="s">
        <v>3</v>
      </c>
      <c r="E5461">
        <v>2</v>
      </c>
      <c r="F5461">
        <v>17.5</v>
      </c>
      <c r="G5461" t="s">
        <v>2</v>
      </c>
      <c r="H5461">
        <v>2</v>
      </c>
      <c r="I5461" t="s">
        <v>0</v>
      </c>
      <c r="J5461">
        <v>2</v>
      </c>
      <c r="K5461">
        <v>17.5</v>
      </c>
      <c r="L5461" t="s">
        <v>1</v>
      </c>
      <c r="M5461">
        <v>2</v>
      </c>
      <c r="N5461" t="s">
        <v>297</v>
      </c>
      <c r="O5461">
        <v>-1</v>
      </c>
      <c r="P5461" t="str">
        <f>D5461&amp;"-"&amp;F5461&amp;"-"&amp;G5461&amp;"-"&amp;E5461&amp;"-"&amp;H5461</f>
        <v>A2Delta-17.5-f-2-2</v>
      </c>
      <c r="Q5461" t="str">
        <f>I5461&amp;"-"&amp;K5461&amp;"-"&amp;L5461&amp;"-"&amp;J5461&amp;"-"&amp;M5461</f>
        <v>X2Pi-17.5-e-2-2</v>
      </c>
      <c r="R5461">
        <f>B5461+S5461</f>
        <v>32760.414629461004</v>
      </c>
      <c r="S5461">
        <f>_xlfn.IFNA(VLOOKUP(Q5461,'MARVEL-X'!A$2:I$1400,7,FALSE),VLOOKUP(Q5461,MARVEL!A$2:J$1522,10,FALSE))</f>
        <v>9650.9246294610002</v>
      </c>
      <c r="T5461">
        <f>IF(P5461=P5460,R5461+T5460,R5461)</f>
        <v>163814.39389946201</v>
      </c>
      <c r="U5461">
        <f>IF(P5461=P5460,1+U5460,1)</f>
        <v>5</v>
      </c>
      <c r="V5461">
        <f t="shared" si="85"/>
        <v>32762.878779892402</v>
      </c>
      <c r="W5461">
        <f>IF(V5461="","",IF(ABS(V5461-R5461)&gt;W$1,ABS(V5461-R5461),""))</f>
        <v>2.4641504313985934</v>
      </c>
      <c r="X5461" t="str">
        <f>Y5461&amp;"-"&amp;Z5461&amp;"-"&amp;AC5461&amp;"-"&amp;AD5461&amp;"-"&amp;AG5461</f>
        <v>17.5-f-A-2-1.5</v>
      </c>
      <c r="Y5461">
        <f>F5461</f>
        <v>17.5</v>
      </c>
      <c r="Z5461" s="2" t="str">
        <f>G5461</f>
        <v>f</v>
      </c>
      <c r="AA5461">
        <f>_xlfn.IFNA(VLOOKUP(X5461,'duo-out'!A$2:Q$5000,5,FALSE),E5461+10*(H5461-1)+1+_xlfn.IFNA(VLOOKUP(D5461,states!A$2:C$10,3,FALSE),1))</f>
        <v>263</v>
      </c>
      <c r="AB5461">
        <f>IF(V5461="","",V5461)</f>
        <v>32762.878779892402</v>
      </c>
      <c r="AC5461" s="2" t="str">
        <f>_xlfn.IFNA(VLOOKUP(D5461,states!A$2:C$10,2,FALSE),"XX")</f>
        <v>A</v>
      </c>
      <c r="AD5461">
        <f>E5461</f>
        <v>2</v>
      </c>
      <c r="AE5461">
        <f>_xlfn.IFNA(VLOOKUP(D5461,states!A$2:D$10,4,FALSE),0)</f>
        <v>2</v>
      </c>
      <c r="AF5461">
        <v>0.5</v>
      </c>
      <c r="AG5461">
        <f>IF(AE5461=0,AF5461,IF(AE5461=1,IF(F5461=0.5,0.5,IF(H5461=1,0.5,1.5)),IF(F5461=0.5,0.5,IF(H5461=1,2.5,1.5))))</f>
        <v>1.5</v>
      </c>
      <c r="AH5461" s="7">
        <f>IF(AC5461="XX",0,1/C5461^(1/5)*IF(E5461=0,100,1)/(E5461+1)^(1/4))</f>
        <v>0.87282200217602857</v>
      </c>
    </row>
    <row r="5462" spans="1:34">
      <c r="A5462">
        <v>6018</v>
      </c>
      <c r="B5462" s="1">
        <v>22440.19</v>
      </c>
      <c r="C5462" s="6">
        <v>0.5</v>
      </c>
      <c r="D5462" t="s">
        <v>3</v>
      </c>
      <c r="E5462">
        <v>3</v>
      </c>
      <c r="F5462">
        <v>17.5</v>
      </c>
      <c r="G5462" t="s">
        <v>2</v>
      </c>
      <c r="H5462">
        <v>1</v>
      </c>
      <c r="I5462" t="s">
        <v>0</v>
      </c>
      <c r="J5462">
        <v>3</v>
      </c>
      <c r="K5462">
        <v>18.5</v>
      </c>
      <c r="L5462" t="s">
        <v>2</v>
      </c>
      <c r="M5462">
        <v>1</v>
      </c>
      <c r="N5462" t="s">
        <v>6074</v>
      </c>
      <c r="O5462">
        <v>1</v>
      </c>
      <c r="P5462" t="str">
        <f>D5462&amp;"-"&amp;F5462&amp;"-"&amp;G5462&amp;"-"&amp;E5462&amp;"-"&amp;H5462</f>
        <v>A2Delta-17.5-f-3-1</v>
      </c>
      <c r="Q5462" t="str">
        <f>I5462&amp;"-"&amp;K5462&amp;"-"&amp;L5462&amp;"-"&amp;J5462&amp;"-"&amp;M5462</f>
        <v>X2Pi-18.5-f-3-1</v>
      </c>
      <c r="R5462">
        <f>B5462+S5462</f>
        <v>34397.60983352</v>
      </c>
      <c r="S5462">
        <f>_xlfn.IFNA(VLOOKUP(Q5462,'MARVEL-X'!A$2:I$1400,7,FALSE),VLOOKUP(Q5462,MARVEL!A$2:J$1522,10,FALSE))</f>
        <v>11957.41983352</v>
      </c>
      <c r="T5462">
        <f>IF(P5462=P5461,R5462+T5461,R5462)</f>
        <v>34397.60983352</v>
      </c>
      <c r="U5462">
        <f>IF(P5462=P5461,1+U5461,1)</f>
        <v>1</v>
      </c>
      <c r="V5462" t="str">
        <f t="shared" si="85"/>
        <v/>
      </c>
      <c r="W5462" t="str">
        <f>IF(V5462="","",IF(ABS(V5462-R5462)&gt;W$1,ABS(V5462-R5462),""))</f>
        <v/>
      </c>
      <c r="X5462" t="str">
        <f>Y5462&amp;"-"&amp;Z5462&amp;"-"&amp;AC5462&amp;"-"&amp;AD5462&amp;"-"&amp;AG5462</f>
        <v>17.5-f-A-3-2.5</v>
      </c>
      <c r="Y5462">
        <f>F5462</f>
        <v>17.5</v>
      </c>
      <c r="Z5462" s="2" t="str">
        <f>G5462</f>
        <v>f</v>
      </c>
      <c r="AA5462">
        <f>_xlfn.IFNA(VLOOKUP(X5462,'duo-out'!A$2:Q$5000,5,FALSE),E5462+10*(H5462-1)+1+_xlfn.IFNA(VLOOKUP(D5462,states!A$2:C$10,3,FALSE),1))</f>
        <v>254</v>
      </c>
      <c r="AB5462" t="str">
        <f>IF(V5462="","",V5462)</f>
        <v/>
      </c>
      <c r="AC5462" s="2" t="str">
        <f>_xlfn.IFNA(VLOOKUP(D5462,states!A$2:C$10,2,FALSE),"XX")</f>
        <v>A</v>
      </c>
      <c r="AD5462">
        <f>E5462</f>
        <v>3</v>
      </c>
      <c r="AE5462">
        <f>_xlfn.IFNA(VLOOKUP(D5462,states!A$2:D$10,4,FALSE),0)</f>
        <v>2</v>
      </c>
      <c r="AF5462">
        <v>0.5</v>
      </c>
      <c r="AG5462">
        <f>IF(AE5462=0,AF5462,IF(AE5462=1,IF(F5462=0.5,0.5,IF(H5462=1,0.5,1.5)),IF(F5462=0.5,0.5,IF(H5462=1,2.5,1.5))))</f>
        <v>2.5</v>
      </c>
      <c r="AH5462" s="7">
        <f>IF(AC5462="XX",0,1/C5462^(1/5)*IF(E5462=0,100,1)/(E5462+1)^(1/4))</f>
        <v>0.8122523963562357</v>
      </c>
    </row>
    <row r="5463" spans="1:34">
      <c r="A5463">
        <v>6000</v>
      </c>
      <c r="B5463" s="1">
        <v>22853.02</v>
      </c>
      <c r="C5463" s="6">
        <v>0.5</v>
      </c>
      <c r="D5463" t="s">
        <v>3</v>
      </c>
      <c r="E5463">
        <v>3</v>
      </c>
      <c r="F5463">
        <v>17.5</v>
      </c>
      <c r="G5463" t="s">
        <v>2</v>
      </c>
      <c r="H5463">
        <v>1</v>
      </c>
      <c r="I5463" t="s">
        <v>0</v>
      </c>
      <c r="J5463">
        <v>3</v>
      </c>
      <c r="K5463">
        <v>17.5</v>
      </c>
      <c r="L5463" t="s">
        <v>1</v>
      </c>
      <c r="M5463">
        <v>1</v>
      </c>
      <c r="N5463" t="s">
        <v>6056</v>
      </c>
      <c r="O5463">
        <v>1</v>
      </c>
      <c r="P5463" t="str">
        <f>D5463&amp;"-"&amp;F5463&amp;"-"&amp;G5463&amp;"-"&amp;E5463&amp;"-"&amp;H5463</f>
        <v>A2Delta-17.5-f-3-1</v>
      </c>
      <c r="Q5463" t="str">
        <f>I5463&amp;"-"&amp;K5463&amp;"-"&amp;L5463&amp;"-"&amp;J5463&amp;"-"&amp;M5463</f>
        <v>X2Pi-17.5-e-3-1</v>
      </c>
      <c r="R5463">
        <f>B5463+S5463</f>
        <v>34397.371760217997</v>
      </c>
      <c r="S5463">
        <f>_xlfn.IFNA(VLOOKUP(Q5463,'MARVEL-X'!A$2:I$1400,7,FALSE),VLOOKUP(Q5463,MARVEL!A$2:J$1522,10,FALSE))</f>
        <v>11544.351760218</v>
      </c>
      <c r="T5463">
        <f>IF(P5463=P5462,R5463+T5462,R5463)</f>
        <v>68794.98159373799</v>
      </c>
      <c r="U5463">
        <f>IF(P5463=P5462,1+U5462,1)</f>
        <v>2</v>
      </c>
      <c r="V5463">
        <f t="shared" si="85"/>
        <v>34397.490796868995</v>
      </c>
      <c r="W5463">
        <f>IF(V5463="","",IF(ABS(V5463-R5463)&gt;W$1,ABS(V5463-R5463),""))</f>
        <v>0.11903665099816862</v>
      </c>
      <c r="X5463" t="str">
        <f>Y5463&amp;"-"&amp;Z5463&amp;"-"&amp;AC5463&amp;"-"&amp;AD5463&amp;"-"&amp;AG5463</f>
        <v>17.5-f-A-3-2.5</v>
      </c>
      <c r="Y5463">
        <f>F5463</f>
        <v>17.5</v>
      </c>
      <c r="Z5463" s="2" t="str">
        <f>G5463</f>
        <v>f</v>
      </c>
      <c r="AA5463">
        <f>_xlfn.IFNA(VLOOKUP(X5463,'duo-out'!A$2:Q$5000,5,FALSE),E5463+10*(H5463-1)+1+_xlfn.IFNA(VLOOKUP(D5463,states!A$2:C$10,3,FALSE),1))</f>
        <v>254</v>
      </c>
      <c r="AB5463">
        <f>IF(V5463="","",V5463)</f>
        <v>34397.490796868995</v>
      </c>
      <c r="AC5463" s="2" t="str">
        <f>_xlfn.IFNA(VLOOKUP(D5463,states!A$2:C$10,2,FALSE),"XX")</f>
        <v>A</v>
      </c>
      <c r="AD5463">
        <f>E5463</f>
        <v>3</v>
      </c>
      <c r="AE5463">
        <f>_xlfn.IFNA(VLOOKUP(D5463,states!A$2:D$10,4,FALSE),0)</f>
        <v>2</v>
      </c>
      <c r="AF5463">
        <v>0.5</v>
      </c>
      <c r="AG5463">
        <f>IF(AE5463=0,AF5463,IF(AE5463=1,IF(F5463=0.5,0.5,IF(H5463=1,0.5,1.5)),IF(F5463=0.5,0.5,IF(H5463=1,2.5,1.5))))</f>
        <v>2.5</v>
      </c>
      <c r="AH5463" s="7">
        <f>IF(AC5463="XX",0,1/C5463^(1/5)*IF(E5463=0,100,1)/(E5463+1)^(1/4))</f>
        <v>0.8122523963562357</v>
      </c>
    </row>
    <row r="5464" spans="1:34">
      <c r="A5464">
        <v>275</v>
      </c>
      <c r="B5464" s="1">
        <v>22400.67</v>
      </c>
      <c r="C5464" s="6">
        <v>0.5</v>
      </c>
      <c r="D5464" t="s">
        <v>3</v>
      </c>
      <c r="E5464">
        <v>3</v>
      </c>
      <c r="F5464">
        <v>17.5</v>
      </c>
      <c r="G5464" t="s">
        <v>2</v>
      </c>
      <c r="H5464">
        <v>2</v>
      </c>
      <c r="I5464" t="s">
        <v>0</v>
      </c>
      <c r="J5464">
        <v>3</v>
      </c>
      <c r="K5464">
        <v>18.5</v>
      </c>
      <c r="L5464" t="s">
        <v>2</v>
      </c>
      <c r="M5464">
        <v>2</v>
      </c>
      <c r="N5464" t="s">
        <v>330</v>
      </c>
      <c r="O5464">
        <v>-1</v>
      </c>
      <c r="P5464" t="str">
        <f>D5464&amp;"-"&amp;F5464&amp;"-"&amp;G5464&amp;"-"&amp;E5464&amp;"-"&amp;H5464</f>
        <v>A2Delta-17.5-f-3-2</v>
      </c>
      <c r="Q5464" t="str">
        <f>I5464&amp;"-"&amp;K5464&amp;"-"&amp;L5464&amp;"-"&amp;J5464&amp;"-"&amp;M5464</f>
        <v>X2Pi-18.5-f-3-2</v>
      </c>
      <c r="R5464">
        <f>B5464+S5464</f>
        <v>34810.972435784002</v>
      </c>
      <c r="S5464">
        <f>_xlfn.IFNA(VLOOKUP(Q5464,'MARVEL-X'!A$2:I$1400,7,FALSE),VLOOKUP(Q5464,MARVEL!A$2:J$1522,10,FALSE))</f>
        <v>12410.302435784</v>
      </c>
      <c r="T5464">
        <f>IF(P5464=P5463,R5464+T5463,R5464)</f>
        <v>34810.972435784002</v>
      </c>
      <c r="U5464">
        <f>IF(P5464=P5463,1+U5463,1)</f>
        <v>1</v>
      </c>
      <c r="V5464" t="str">
        <f t="shared" si="85"/>
        <v/>
      </c>
      <c r="W5464" t="str">
        <f>IF(V5464="","",IF(ABS(V5464-R5464)&gt;W$1,ABS(V5464-R5464),""))</f>
        <v/>
      </c>
      <c r="X5464" t="str">
        <f>Y5464&amp;"-"&amp;Z5464&amp;"-"&amp;AC5464&amp;"-"&amp;AD5464&amp;"-"&amp;AG5464</f>
        <v>17.5-f-A-3-1.5</v>
      </c>
      <c r="Y5464">
        <f>F5464</f>
        <v>17.5</v>
      </c>
      <c r="Z5464" s="2" t="str">
        <f>G5464</f>
        <v>f</v>
      </c>
      <c r="AA5464">
        <f>_xlfn.IFNA(VLOOKUP(X5464,'duo-out'!A$2:Q$5000,5,FALSE),E5464+10*(H5464-1)+1+_xlfn.IFNA(VLOOKUP(D5464,states!A$2:C$10,3,FALSE),1))</f>
        <v>264</v>
      </c>
      <c r="AB5464" t="str">
        <f>IF(V5464="","",V5464)</f>
        <v/>
      </c>
      <c r="AC5464" s="2" t="str">
        <f>_xlfn.IFNA(VLOOKUP(D5464,states!A$2:C$10,2,FALSE),"XX")</f>
        <v>A</v>
      </c>
      <c r="AD5464">
        <f>E5464</f>
        <v>3</v>
      </c>
      <c r="AE5464">
        <f>_xlfn.IFNA(VLOOKUP(D5464,states!A$2:D$10,4,FALSE),0)</f>
        <v>2</v>
      </c>
      <c r="AF5464">
        <v>0.5</v>
      </c>
      <c r="AG5464">
        <f>IF(AE5464=0,AF5464,IF(AE5464=1,IF(F5464=0.5,0.5,IF(H5464=1,0.5,1.5)),IF(F5464=0.5,0.5,IF(H5464=1,2.5,1.5))))</f>
        <v>1.5</v>
      </c>
      <c r="AH5464" s="7">
        <f>IF(AC5464="XX",0,1/C5464^(1/5)*IF(E5464=0,100,1)/(E5464+1)^(1/4))</f>
        <v>0.8122523963562357</v>
      </c>
    </row>
    <row r="5465" spans="1:34">
      <c r="A5465">
        <v>271</v>
      </c>
      <c r="B5465" s="1">
        <v>22842.73</v>
      </c>
      <c r="C5465" s="6">
        <v>0.5</v>
      </c>
      <c r="D5465" t="s">
        <v>3</v>
      </c>
      <c r="E5465">
        <v>3</v>
      </c>
      <c r="F5465">
        <v>17.5</v>
      </c>
      <c r="G5465" t="s">
        <v>2</v>
      </c>
      <c r="H5465">
        <v>2</v>
      </c>
      <c r="I5465" t="s">
        <v>0</v>
      </c>
      <c r="J5465">
        <v>3</v>
      </c>
      <c r="K5465">
        <v>17.5</v>
      </c>
      <c r="L5465" t="s">
        <v>1</v>
      </c>
      <c r="M5465">
        <v>2</v>
      </c>
      <c r="N5465" t="s">
        <v>326</v>
      </c>
      <c r="O5465">
        <v>-1</v>
      </c>
      <c r="P5465" t="str">
        <f>D5465&amp;"-"&amp;F5465&amp;"-"&amp;G5465&amp;"-"&amp;E5465&amp;"-"&amp;H5465</f>
        <v>A2Delta-17.5-f-3-2</v>
      </c>
      <c r="Q5465" t="str">
        <f>I5465&amp;"-"&amp;K5465&amp;"-"&amp;L5465&amp;"-"&amp;J5465&amp;"-"&amp;M5465</f>
        <v>X2Pi-17.5-e-3-2</v>
      </c>
      <c r="R5465">
        <f>B5465+S5465</f>
        <v>34799.624720660002</v>
      </c>
      <c r="S5465">
        <f>_xlfn.IFNA(VLOOKUP(Q5465,'MARVEL-X'!A$2:I$1400,7,FALSE),VLOOKUP(Q5465,MARVEL!A$2:J$1522,10,FALSE))</f>
        <v>11956.894720660001</v>
      </c>
      <c r="T5465">
        <f>IF(P5465=P5464,R5465+T5464,R5465)</f>
        <v>69610.597156444011</v>
      </c>
      <c r="U5465">
        <f>IF(P5465=P5464,1+U5464,1)</f>
        <v>2</v>
      </c>
      <c r="V5465">
        <f t="shared" si="85"/>
        <v>34805.298578222006</v>
      </c>
      <c r="W5465">
        <f>IF(V5465="","",IF(ABS(V5465-R5465)&gt;W$1,ABS(V5465-R5465),""))</f>
        <v>5.6738575620038318</v>
      </c>
      <c r="X5465" t="str">
        <f>Y5465&amp;"-"&amp;Z5465&amp;"-"&amp;AC5465&amp;"-"&amp;AD5465&amp;"-"&amp;AG5465</f>
        <v>17.5-f-A-3-1.5</v>
      </c>
      <c r="Y5465">
        <f>F5465</f>
        <v>17.5</v>
      </c>
      <c r="Z5465" s="2" t="str">
        <f>G5465</f>
        <v>f</v>
      </c>
      <c r="AA5465">
        <f>_xlfn.IFNA(VLOOKUP(X5465,'duo-out'!A$2:Q$5000,5,FALSE),E5465+10*(H5465-1)+1+_xlfn.IFNA(VLOOKUP(D5465,states!A$2:C$10,3,FALSE),1))</f>
        <v>264</v>
      </c>
      <c r="AB5465">
        <f>IF(V5465="","",V5465)</f>
        <v>34805.298578222006</v>
      </c>
      <c r="AC5465" s="2" t="str">
        <f>_xlfn.IFNA(VLOOKUP(D5465,states!A$2:C$10,2,FALSE),"XX")</f>
        <v>A</v>
      </c>
      <c r="AD5465">
        <f>E5465</f>
        <v>3</v>
      </c>
      <c r="AE5465">
        <f>_xlfn.IFNA(VLOOKUP(D5465,states!A$2:D$10,4,FALSE),0)</f>
        <v>2</v>
      </c>
      <c r="AF5465">
        <v>0.5</v>
      </c>
      <c r="AG5465">
        <f>IF(AE5465=0,AF5465,IF(AE5465=1,IF(F5465=0.5,0.5,IF(H5465=1,0.5,1.5)),IF(F5465=0.5,0.5,IF(H5465=1,2.5,1.5))))</f>
        <v>1.5</v>
      </c>
      <c r="AH5465" s="7">
        <f>IF(AC5465="XX",0,1/C5465^(1/5)*IF(E5465=0,100,1)/(E5465+1)^(1/4))</f>
        <v>0.8122523963562357</v>
      </c>
    </row>
    <row r="5466" spans="1:34">
      <c r="A5466">
        <v>6095</v>
      </c>
      <c r="B5466" s="1">
        <v>22037.83</v>
      </c>
      <c r="C5466" s="6">
        <v>0.5</v>
      </c>
      <c r="D5466" t="s">
        <v>3</v>
      </c>
      <c r="E5466">
        <v>4</v>
      </c>
      <c r="F5466">
        <v>17.5</v>
      </c>
      <c r="G5466" t="s">
        <v>2</v>
      </c>
      <c r="H5466">
        <v>1</v>
      </c>
      <c r="I5466" t="s">
        <v>0</v>
      </c>
      <c r="J5466">
        <v>4</v>
      </c>
      <c r="K5466">
        <v>18.5</v>
      </c>
      <c r="L5466" t="s">
        <v>2</v>
      </c>
      <c r="M5466">
        <v>1</v>
      </c>
      <c r="N5466" t="s">
        <v>6151</v>
      </c>
      <c r="O5466">
        <v>1</v>
      </c>
      <c r="P5466" t="str">
        <f>D5466&amp;"-"&amp;F5466&amp;"-"&amp;G5466&amp;"-"&amp;E5466&amp;"-"&amp;H5466</f>
        <v>A2Delta-17.5-f-4-1</v>
      </c>
      <c r="Q5466" t="str">
        <f>I5466&amp;"-"&amp;K5466&amp;"-"&amp;L5466&amp;"-"&amp;J5466&amp;"-"&amp;M5466</f>
        <v>X2Pi-18.5-f-4-1</v>
      </c>
      <c r="R5466">
        <f>B5466+S5466</f>
        <v>36177.918202836998</v>
      </c>
      <c r="S5466">
        <f>_xlfn.IFNA(VLOOKUP(Q5466,'MARVEL-X'!A$2:I$1400,7,FALSE),VLOOKUP(Q5466,MARVEL!A$2:J$1522,10,FALSE))</f>
        <v>14140.088202837</v>
      </c>
      <c r="T5466">
        <f>IF(P5466=P5465,R5466+T5465,R5466)</f>
        <v>36177.918202836998</v>
      </c>
      <c r="U5466">
        <f>IF(P5466=P5465,1+U5465,1)</f>
        <v>1</v>
      </c>
      <c r="V5466" t="str">
        <f t="shared" si="85"/>
        <v/>
      </c>
      <c r="W5466" t="str">
        <f>IF(V5466="","",IF(ABS(V5466-R5466)&gt;W$1,ABS(V5466-R5466),""))</f>
        <v/>
      </c>
      <c r="X5466" t="str">
        <f>Y5466&amp;"-"&amp;Z5466&amp;"-"&amp;AC5466&amp;"-"&amp;AD5466&amp;"-"&amp;AG5466</f>
        <v>17.5-f-A-4-2.5</v>
      </c>
      <c r="Y5466">
        <f>F5466</f>
        <v>17.5</v>
      </c>
      <c r="Z5466" s="2" t="str">
        <f>G5466</f>
        <v>f</v>
      </c>
      <c r="AA5466">
        <f>_xlfn.IFNA(VLOOKUP(X5466,'duo-out'!A$2:Q$5000,5,FALSE),E5466+10*(H5466-1)+1+_xlfn.IFNA(VLOOKUP(D5466,states!A$2:C$10,3,FALSE),1))</f>
        <v>255</v>
      </c>
      <c r="AB5466" t="str">
        <f>IF(V5466="","",V5466)</f>
        <v/>
      </c>
      <c r="AC5466" s="2" t="str">
        <f>_xlfn.IFNA(VLOOKUP(D5466,states!A$2:C$10,2,FALSE),"XX")</f>
        <v>A</v>
      </c>
      <c r="AD5466">
        <f>E5466</f>
        <v>4</v>
      </c>
      <c r="AE5466">
        <f>_xlfn.IFNA(VLOOKUP(D5466,states!A$2:D$10,4,FALSE),0)</f>
        <v>2</v>
      </c>
      <c r="AF5466">
        <v>0.5</v>
      </c>
      <c r="AG5466">
        <f>IF(AE5466=0,AF5466,IF(AE5466=1,IF(F5466=0.5,0.5,IF(H5466=1,0.5,1.5)),IF(F5466=0.5,0.5,IF(H5466=1,2.5,1.5))))</f>
        <v>2.5</v>
      </c>
      <c r="AH5466" s="7">
        <f>IF(AC5466="XX",0,1/C5466^(1/5)*IF(E5466=0,100,1)/(E5466+1)^(1/4))</f>
        <v>0.76818088824663155</v>
      </c>
    </row>
    <row r="5467" spans="1:34">
      <c r="A5467">
        <v>6077</v>
      </c>
      <c r="B5467" s="1">
        <v>22432.69</v>
      </c>
      <c r="C5467" s="6">
        <v>0.5</v>
      </c>
      <c r="D5467" t="s">
        <v>3</v>
      </c>
      <c r="E5467">
        <v>4</v>
      </c>
      <c r="F5467">
        <v>17.5</v>
      </c>
      <c r="G5467" t="s">
        <v>2</v>
      </c>
      <c r="H5467">
        <v>1</v>
      </c>
      <c r="I5467" t="s">
        <v>0</v>
      </c>
      <c r="J5467">
        <v>4</v>
      </c>
      <c r="K5467">
        <v>17.5</v>
      </c>
      <c r="L5467" t="s">
        <v>1</v>
      </c>
      <c r="M5467">
        <v>1</v>
      </c>
      <c r="N5467" t="s">
        <v>6133</v>
      </c>
      <c r="O5467">
        <v>1</v>
      </c>
      <c r="P5467" t="str">
        <f>D5467&amp;"-"&amp;F5467&amp;"-"&amp;G5467&amp;"-"&amp;E5467&amp;"-"&amp;H5467</f>
        <v>A2Delta-17.5-f-4-1</v>
      </c>
      <c r="Q5467" t="str">
        <f>I5467&amp;"-"&amp;K5467&amp;"-"&amp;L5467&amp;"-"&amp;J5467&amp;"-"&amp;M5467</f>
        <v>X2Pi-17.5-e-4-1</v>
      </c>
      <c r="R5467">
        <f>B5467+S5467</f>
        <v>36177.741116505</v>
      </c>
      <c r="S5467">
        <f>_xlfn.IFNA(VLOOKUP(Q5467,'MARVEL-X'!A$2:I$1400,7,FALSE),VLOOKUP(Q5467,MARVEL!A$2:J$1522,10,FALSE))</f>
        <v>13745.051116504999</v>
      </c>
      <c r="T5467">
        <f>IF(P5467=P5466,R5467+T5466,R5467)</f>
        <v>72355.659319341998</v>
      </c>
      <c r="U5467">
        <f>IF(P5467=P5466,1+U5466,1)</f>
        <v>2</v>
      </c>
      <c r="V5467">
        <f t="shared" si="85"/>
        <v>36177.829659670999</v>
      </c>
      <c r="W5467">
        <f>IF(V5467="","",IF(ABS(V5467-R5467)&gt;W$1,ABS(V5467-R5467),""))</f>
        <v>8.8543165998999029E-2</v>
      </c>
      <c r="X5467" t="str">
        <f>Y5467&amp;"-"&amp;Z5467&amp;"-"&amp;AC5467&amp;"-"&amp;AD5467&amp;"-"&amp;AG5467</f>
        <v>17.5-f-A-4-2.5</v>
      </c>
      <c r="Y5467">
        <f>F5467</f>
        <v>17.5</v>
      </c>
      <c r="Z5467" s="2" t="str">
        <f>G5467</f>
        <v>f</v>
      </c>
      <c r="AA5467">
        <f>_xlfn.IFNA(VLOOKUP(X5467,'duo-out'!A$2:Q$5000,5,FALSE),E5467+10*(H5467-1)+1+_xlfn.IFNA(VLOOKUP(D5467,states!A$2:C$10,3,FALSE),1))</f>
        <v>255</v>
      </c>
      <c r="AB5467">
        <f>IF(V5467="","",V5467)</f>
        <v>36177.829659670999</v>
      </c>
      <c r="AC5467" s="2" t="str">
        <f>_xlfn.IFNA(VLOOKUP(D5467,states!A$2:C$10,2,FALSE),"XX")</f>
        <v>A</v>
      </c>
      <c r="AD5467">
        <f>E5467</f>
        <v>4</v>
      </c>
      <c r="AE5467">
        <f>_xlfn.IFNA(VLOOKUP(D5467,states!A$2:D$10,4,FALSE),0)</f>
        <v>2</v>
      </c>
      <c r="AF5467">
        <v>0.5</v>
      </c>
      <c r="AG5467">
        <f>IF(AE5467=0,AF5467,IF(AE5467=1,IF(F5467=0.5,0.5,IF(H5467=1,0.5,1.5)),IF(F5467=0.5,0.5,IF(H5467=1,2.5,1.5))))</f>
        <v>2.5</v>
      </c>
      <c r="AH5467" s="7">
        <f>IF(AC5467="XX",0,1/C5467^(1/5)*IF(E5467=0,100,1)/(E5467+1)^(1/4))</f>
        <v>0.76818088824663155</v>
      </c>
    </row>
    <row r="5468" spans="1:34">
      <c r="A5468">
        <v>6113</v>
      </c>
      <c r="B5468" s="1">
        <v>22399.01</v>
      </c>
      <c r="C5468" s="6">
        <v>0.5</v>
      </c>
      <c r="D5468" t="s">
        <v>3</v>
      </c>
      <c r="E5468">
        <v>4</v>
      </c>
      <c r="F5468">
        <v>17.5</v>
      </c>
      <c r="G5468" t="s">
        <v>2</v>
      </c>
      <c r="H5468">
        <v>2</v>
      </c>
      <c r="I5468" t="s">
        <v>0</v>
      </c>
      <c r="J5468">
        <v>4</v>
      </c>
      <c r="K5468">
        <v>17.5</v>
      </c>
      <c r="L5468" t="s">
        <v>1</v>
      </c>
      <c r="M5468">
        <v>2</v>
      </c>
      <c r="N5468" t="s">
        <v>6169</v>
      </c>
      <c r="O5468">
        <v>1</v>
      </c>
      <c r="P5468" t="str">
        <f>D5468&amp;"-"&amp;F5468&amp;"-"&amp;G5468&amp;"-"&amp;E5468&amp;"-"&amp;H5468</f>
        <v>A2Delta-17.5-f-4-2</v>
      </c>
      <c r="Q5468" t="str">
        <f>I5468&amp;"-"&amp;K5468&amp;"-"&amp;L5468&amp;"-"&amp;J5468&amp;"-"&amp;M5468</f>
        <v>X2Pi-17.5-e-4-2</v>
      </c>
      <c r="R5468">
        <f>B5468+S5468</f>
        <v>36538.650629461001</v>
      </c>
      <c r="S5468">
        <f>_xlfn.IFNA(VLOOKUP(Q5468,'MARVEL-X'!A$2:I$1400,7,FALSE),VLOOKUP(Q5468,MARVEL!A$2:J$1522,10,FALSE))</f>
        <v>14139.640629461001</v>
      </c>
      <c r="T5468">
        <f>IF(P5468=P5467,R5468+T5467,R5468)</f>
        <v>36538.650629461001</v>
      </c>
      <c r="U5468">
        <f>IF(P5468=P5467,1+U5467,1)</f>
        <v>1</v>
      </c>
      <c r="V5468">
        <f t="shared" si="85"/>
        <v>36538.650629461001</v>
      </c>
      <c r="W5468" t="str">
        <f>IF(V5468="","",IF(ABS(V5468-R5468)&gt;W$1,ABS(V5468-R5468),""))</f>
        <v/>
      </c>
      <c r="X5468" t="str">
        <f>Y5468&amp;"-"&amp;Z5468&amp;"-"&amp;AC5468&amp;"-"&amp;AD5468&amp;"-"&amp;AG5468</f>
        <v>17.5-f-A-4-1.5</v>
      </c>
      <c r="Y5468">
        <f>F5468</f>
        <v>17.5</v>
      </c>
      <c r="Z5468" s="2" t="str">
        <f>G5468</f>
        <v>f</v>
      </c>
      <c r="AA5468">
        <f>_xlfn.IFNA(VLOOKUP(X5468,'duo-out'!A$2:Q$5000,5,FALSE),E5468+10*(H5468-1)+1+_xlfn.IFNA(VLOOKUP(D5468,states!A$2:C$10,3,FALSE),1))</f>
        <v>265</v>
      </c>
      <c r="AB5468">
        <f>IF(V5468="","",V5468)</f>
        <v>36538.650629461001</v>
      </c>
      <c r="AC5468" s="2" t="str">
        <f>_xlfn.IFNA(VLOOKUP(D5468,states!A$2:C$10,2,FALSE),"XX")</f>
        <v>A</v>
      </c>
      <c r="AD5468">
        <f>E5468</f>
        <v>4</v>
      </c>
      <c r="AE5468">
        <f>_xlfn.IFNA(VLOOKUP(D5468,states!A$2:D$10,4,FALSE),0)</f>
        <v>2</v>
      </c>
      <c r="AF5468">
        <v>0.5</v>
      </c>
      <c r="AG5468">
        <f>IF(AE5468=0,AF5468,IF(AE5468=1,IF(F5468=0.5,0.5,IF(H5468=1,0.5,1.5)),IF(F5468=0.5,0.5,IF(H5468=1,2.5,1.5))))</f>
        <v>1.5</v>
      </c>
      <c r="AH5468" s="7">
        <f>IF(AC5468="XX",0,1/C5468^(1/5)*IF(E5468=0,100,1)/(E5468+1)^(1/4))</f>
        <v>0.76818088824663155</v>
      </c>
    </row>
    <row r="5469" spans="1:34">
      <c r="A5469">
        <v>6131</v>
      </c>
      <c r="B5469" s="1">
        <v>22145.62</v>
      </c>
      <c r="C5469" s="6">
        <v>0.5</v>
      </c>
      <c r="D5469" t="s">
        <v>3</v>
      </c>
      <c r="E5469">
        <v>5</v>
      </c>
      <c r="F5469">
        <v>17.5</v>
      </c>
      <c r="G5469" t="s">
        <v>2</v>
      </c>
      <c r="H5469">
        <v>1</v>
      </c>
      <c r="I5469" t="s">
        <v>0</v>
      </c>
      <c r="J5469">
        <v>5</v>
      </c>
      <c r="K5469">
        <v>16.5</v>
      </c>
      <c r="L5469" t="s">
        <v>2</v>
      </c>
      <c r="M5469">
        <v>1</v>
      </c>
      <c r="N5469" t="s">
        <v>6187</v>
      </c>
      <c r="O5469">
        <v>1</v>
      </c>
      <c r="P5469" t="str">
        <f>D5469&amp;"-"&amp;F5469&amp;"-"&amp;G5469&amp;"-"&amp;E5469&amp;"-"&amp;H5469</f>
        <v>A2Delta-17.5-f-5-1</v>
      </c>
      <c r="Q5469" t="str">
        <f>I5469&amp;"-"&amp;K5469&amp;"-"&amp;L5469&amp;"-"&amp;J5469&amp;"-"&amp;M5469</f>
        <v>X2Pi-16.5-f-5-1</v>
      </c>
      <c r="R5469" t="e">
        <f>B5469+S5469</f>
        <v>#N/A</v>
      </c>
      <c r="S5469" t="e">
        <f>_xlfn.IFNA(VLOOKUP(Q5469,'MARVEL-X'!A$2:I$1400,7,FALSE),VLOOKUP(Q5469,MARVEL!A$2:J$1522,10,FALSE))</f>
        <v>#N/A</v>
      </c>
      <c r="T5469" t="e">
        <f>IF(P5469=P5468,R5469+T5468,R5469)</f>
        <v>#N/A</v>
      </c>
      <c r="U5469">
        <f>IF(P5469=P5468,1+U5468,1)</f>
        <v>1</v>
      </c>
      <c r="V5469" t="e">
        <f t="shared" si="85"/>
        <v>#N/A</v>
      </c>
      <c r="W5469" t="e">
        <f>IF(V5469="","",IF(ABS(V5469-R5469)&gt;W$1,ABS(V5469-R5469),""))</f>
        <v>#N/A</v>
      </c>
      <c r="X5469" t="str">
        <f>Y5469&amp;"-"&amp;Z5469&amp;"-"&amp;AC5469&amp;"-"&amp;AD5469&amp;"-"&amp;AG5469</f>
        <v>17.5-f-A-5-2.5</v>
      </c>
      <c r="Y5469">
        <f>F5469</f>
        <v>17.5</v>
      </c>
      <c r="Z5469" s="2" t="str">
        <f>G5469</f>
        <v>f</v>
      </c>
      <c r="AA5469">
        <f>_xlfn.IFNA(VLOOKUP(X5469,'duo-out'!A$2:Q$5000,5,FALSE),E5469+10*(H5469-1)+1+_xlfn.IFNA(VLOOKUP(D5469,states!A$2:C$10,3,FALSE),1))</f>
        <v>256</v>
      </c>
      <c r="AB5469" t="e">
        <f>IF(V5469="","",V5469)</f>
        <v>#N/A</v>
      </c>
      <c r="AC5469" s="2" t="str">
        <f>_xlfn.IFNA(VLOOKUP(D5469,states!A$2:C$10,2,FALSE),"XX")</f>
        <v>A</v>
      </c>
      <c r="AD5469">
        <f>E5469</f>
        <v>5</v>
      </c>
      <c r="AE5469">
        <f>_xlfn.IFNA(VLOOKUP(D5469,states!A$2:D$10,4,FALSE),0)</f>
        <v>2</v>
      </c>
      <c r="AF5469">
        <v>0.5</v>
      </c>
      <c r="AG5469">
        <f>IF(AE5469=0,AF5469,IF(AE5469=1,IF(F5469=0.5,0.5,IF(H5469=1,0.5,1.5)),IF(F5469=0.5,0.5,IF(H5469=1,2.5,1.5))))</f>
        <v>2.5</v>
      </c>
      <c r="AH5469" s="7">
        <f>IF(AC5469="XX",0,1/C5469^(1/5)*IF(E5469=0,100,1)/(E5469+1)^(1/4))</f>
        <v>0.73395289278439235</v>
      </c>
    </row>
    <row r="5470" spans="1:34">
      <c r="A5470">
        <v>3228</v>
      </c>
      <c r="B5470" s="1">
        <v>23298.263299999999</v>
      </c>
      <c r="C5470" s="6">
        <v>6.4490000000000006E-2</v>
      </c>
      <c r="D5470" t="s">
        <v>3</v>
      </c>
      <c r="E5470">
        <v>0</v>
      </c>
      <c r="F5470">
        <v>18.5</v>
      </c>
      <c r="G5470" t="s">
        <v>1</v>
      </c>
      <c r="H5470">
        <v>1</v>
      </c>
      <c r="I5470" t="s">
        <v>0</v>
      </c>
      <c r="J5470">
        <v>0</v>
      </c>
      <c r="K5470">
        <v>18.5</v>
      </c>
      <c r="L5470" t="s">
        <v>2</v>
      </c>
      <c r="M5470">
        <v>1</v>
      </c>
      <c r="N5470" t="s">
        <v>3284</v>
      </c>
      <c r="O5470">
        <v>1</v>
      </c>
      <c r="P5470" t="str">
        <f>D5470&amp;"-"&amp;F5470&amp;"-"&amp;G5470&amp;"-"&amp;E5470&amp;"-"&amp;H5470</f>
        <v>A2Delta-18.5-e-0-1</v>
      </c>
      <c r="Q5470" t="str">
        <f>I5470&amp;"-"&amp;K5470&amp;"-"&amp;L5470&amp;"-"&amp;J5470&amp;"-"&amp;M5470</f>
        <v>X2Pi-18.5-f-0-1</v>
      </c>
      <c r="R5470">
        <f>B5470+S5470</f>
        <v>27965.776328726999</v>
      </c>
      <c r="S5470">
        <f>_xlfn.IFNA(VLOOKUP(Q5470,'MARVEL-X'!A$2:I$1400,7,FALSE),VLOOKUP(Q5470,MARVEL!A$2:J$1522,10,FALSE))</f>
        <v>4667.5130287270003</v>
      </c>
      <c r="T5470">
        <f>IF(P5470=P5469,R5470+T5469,R5470)</f>
        <v>27965.776328726999</v>
      </c>
      <c r="U5470">
        <f>IF(P5470=P5469,1+U5469,1)</f>
        <v>1</v>
      </c>
      <c r="V5470" t="str">
        <f t="shared" si="85"/>
        <v/>
      </c>
      <c r="W5470" t="str">
        <f>IF(V5470="","",IF(ABS(V5470-R5470)&gt;W$1,ABS(V5470-R5470),""))</f>
        <v/>
      </c>
      <c r="X5470" t="str">
        <f>Y5470&amp;"-"&amp;Z5470&amp;"-"&amp;AC5470&amp;"-"&amp;AD5470&amp;"-"&amp;AG5470</f>
        <v>18.5-e-A-0-2.5</v>
      </c>
      <c r="Y5470">
        <f>F5470</f>
        <v>18.5</v>
      </c>
      <c r="Z5470" s="2" t="str">
        <f>G5470</f>
        <v>e</v>
      </c>
      <c r="AA5470">
        <f>_xlfn.IFNA(VLOOKUP(X5470,'duo-out'!A$2:Q$5000,5,FALSE),E5470+10*(H5470-1)+1+_xlfn.IFNA(VLOOKUP(D5470,states!A$2:C$10,3,FALSE),1))</f>
        <v>251</v>
      </c>
      <c r="AB5470" t="str">
        <f>IF(V5470="","",V5470)</f>
        <v/>
      </c>
      <c r="AC5470" s="2" t="str">
        <f>_xlfn.IFNA(VLOOKUP(D5470,states!A$2:C$10,2,FALSE),"XX")</f>
        <v>A</v>
      </c>
      <c r="AD5470">
        <f>E5470</f>
        <v>0</v>
      </c>
      <c r="AE5470">
        <f>_xlfn.IFNA(VLOOKUP(D5470,states!A$2:D$10,4,FALSE),0)</f>
        <v>2</v>
      </c>
      <c r="AF5470">
        <v>0.5</v>
      </c>
      <c r="AG5470">
        <f>IF(AE5470=0,AF5470,IF(AE5470=1,IF(F5470=0.5,0.5,IF(H5470=1,0.5,1.5)),IF(F5470=0.5,0.5,IF(H5470=1,2.5,1.5))))</f>
        <v>2.5</v>
      </c>
      <c r="AH5470" s="7">
        <f>IF(AC5470="XX",0,1/C5470^(1/5)*IF(E5470=0,100,1)/(E5470+1)^(1/4))</f>
        <v>173.02207840274701</v>
      </c>
    </row>
    <row r="5471" spans="1:34">
      <c r="A5471">
        <v>3159</v>
      </c>
      <c r="B5471" s="1">
        <v>23765.624800000001</v>
      </c>
      <c r="C5471" s="6">
        <v>1.076E-2</v>
      </c>
      <c r="D5471" t="s">
        <v>3</v>
      </c>
      <c r="E5471">
        <v>0</v>
      </c>
      <c r="F5471">
        <v>18.5</v>
      </c>
      <c r="G5471" t="s">
        <v>1</v>
      </c>
      <c r="H5471">
        <v>1</v>
      </c>
      <c r="I5471" t="s">
        <v>0</v>
      </c>
      <c r="J5471">
        <v>0</v>
      </c>
      <c r="K5471">
        <v>17.5</v>
      </c>
      <c r="L5471" t="s">
        <v>1</v>
      </c>
      <c r="M5471">
        <v>1</v>
      </c>
      <c r="N5471" t="s">
        <v>3215</v>
      </c>
      <c r="O5471">
        <v>1</v>
      </c>
      <c r="P5471" t="str">
        <f>D5471&amp;"-"&amp;F5471&amp;"-"&amp;G5471&amp;"-"&amp;E5471&amp;"-"&amp;H5471</f>
        <v>A2Delta-18.5-e-0-1</v>
      </c>
      <c r="Q5471" t="str">
        <f>I5471&amp;"-"&amp;K5471&amp;"-"&amp;L5471&amp;"-"&amp;J5471&amp;"-"&amp;M5471</f>
        <v>X2Pi-17.5-e-0-1</v>
      </c>
      <c r="R5471">
        <f>B5471+S5471</f>
        <v>27965.819637621003</v>
      </c>
      <c r="S5471">
        <f>_xlfn.IFNA(VLOOKUP(Q5471,'MARVEL-X'!A$2:I$1400,7,FALSE),VLOOKUP(Q5471,MARVEL!A$2:J$1522,10,FALSE))</f>
        <v>4200.1948376210003</v>
      </c>
      <c r="T5471">
        <f>IF(P5471=P5470,R5471+T5470,R5471)</f>
        <v>55931.595966348003</v>
      </c>
      <c r="U5471">
        <f>IF(P5471=P5470,1+U5470,1)</f>
        <v>2</v>
      </c>
      <c r="V5471" t="str">
        <f t="shared" si="85"/>
        <v/>
      </c>
      <c r="W5471" t="str">
        <f>IF(V5471="","",IF(ABS(V5471-R5471)&gt;W$1,ABS(V5471-R5471),""))</f>
        <v/>
      </c>
      <c r="X5471" t="str">
        <f>Y5471&amp;"-"&amp;Z5471&amp;"-"&amp;AC5471&amp;"-"&amp;AD5471&amp;"-"&amp;AG5471</f>
        <v>18.5-e-A-0-2.5</v>
      </c>
      <c r="Y5471">
        <f>F5471</f>
        <v>18.5</v>
      </c>
      <c r="Z5471" s="2" t="str">
        <f>G5471</f>
        <v>e</v>
      </c>
      <c r="AA5471">
        <f>_xlfn.IFNA(VLOOKUP(X5471,'duo-out'!A$2:Q$5000,5,FALSE),E5471+10*(H5471-1)+1+_xlfn.IFNA(VLOOKUP(D5471,states!A$2:C$10,3,FALSE),1))</f>
        <v>251</v>
      </c>
      <c r="AB5471" t="str">
        <f>IF(V5471="","",V5471)</f>
        <v/>
      </c>
      <c r="AC5471" s="2" t="str">
        <f>_xlfn.IFNA(VLOOKUP(D5471,states!A$2:C$10,2,FALSE),"XX")</f>
        <v>A</v>
      </c>
      <c r="AD5471">
        <f>E5471</f>
        <v>0</v>
      </c>
      <c r="AE5471">
        <f>_xlfn.IFNA(VLOOKUP(D5471,states!A$2:D$10,4,FALSE),0)</f>
        <v>2</v>
      </c>
      <c r="AF5471">
        <v>0.5</v>
      </c>
      <c r="AG5471">
        <f>IF(AE5471=0,AF5471,IF(AE5471=1,IF(F5471=0.5,0.5,IF(H5471=1,0.5,1.5)),IF(F5471=0.5,0.5,IF(H5471=1,2.5,1.5))))</f>
        <v>2.5</v>
      </c>
      <c r="AH5471" s="7">
        <f>IF(AC5471="XX",0,1/C5471^(1/5)*IF(E5471=0,100,1)/(E5471+1)^(1/4))</f>
        <v>247.53553088533641</v>
      </c>
    </row>
    <row r="5472" spans="1:34">
      <c r="A5472">
        <v>3253</v>
      </c>
      <c r="B5472" s="1">
        <v>22785.694800000001</v>
      </c>
      <c r="C5472" s="6">
        <v>3.0939999999999999E-2</v>
      </c>
      <c r="D5472" t="s">
        <v>3</v>
      </c>
      <c r="E5472">
        <v>0</v>
      </c>
      <c r="F5472">
        <v>18.5</v>
      </c>
      <c r="G5472" t="s">
        <v>1</v>
      </c>
      <c r="H5472">
        <v>1</v>
      </c>
      <c r="I5472" t="s">
        <v>0</v>
      </c>
      <c r="J5472">
        <v>0</v>
      </c>
      <c r="K5472">
        <v>19.5</v>
      </c>
      <c r="L5472" t="s">
        <v>1</v>
      </c>
      <c r="M5472">
        <v>1</v>
      </c>
      <c r="N5472" t="s">
        <v>3309</v>
      </c>
      <c r="O5472">
        <v>1</v>
      </c>
      <c r="P5472" t="str">
        <f>D5472&amp;"-"&amp;F5472&amp;"-"&amp;G5472&amp;"-"&amp;E5472&amp;"-"&amp;H5472</f>
        <v>A2Delta-18.5-e-0-1</v>
      </c>
      <c r="Q5472" t="str">
        <f>I5472&amp;"-"&amp;K5472&amp;"-"&amp;L5472&amp;"-"&amp;J5472&amp;"-"&amp;M5472</f>
        <v>X2Pi-19.5-e-0-1</v>
      </c>
      <c r="R5472">
        <f>B5472+S5472</f>
        <v>27965.802360856003</v>
      </c>
      <c r="S5472">
        <f>_xlfn.IFNA(VLOOKUP(Q5472,'MARVEL-X'!A$2:I$1400,7,FALSE),VLOOKUP(Q5472,MARVEL!A$2:J$1522,10,FALSE))</f>
        <v>5180.1075608560004</v>
      </c>
      <c r="T5472">
        <f>IF(P5472=P5471,R5472+T5471,R5472)</f>
        <v>83897.398327204006</v>
      </c>
      <c r="U5472">
        <f>IF(P5472=P5471,1+U5471,1)</f>
        <v>3</v>
      </c>
      <c r="V5472" t="str">
        <f t="shared" si="85"/>
        <v/>
      </c>
      <c r="W5472" t="str">
        <f>IF(V5472="","",IF(ABS(V5472-R5472)&gt;W$1,ABS(V5472-R5472),""))</f>
        <v/>
      </c>
      <c r="X5472" t="str">
        <f>Y5472&amp;"-"&amp;Z5472&amp;"-"&amp;AC5472&amp;"-"&amp;AD5472&amp;"-"&amp;AG5472</f>
        <v>18.5-e-A-0-2.5</v>
      </c>
      <c r="Y5472">
        <f>F5472</f>
        <v>18.5</v>
      </c>
      <c r="Z5472" s="2" t="str">
        <f>G5472</f>
        <v>e</v>
      </c>
      <c r="AA5472">
        <f>_xlfn.IFNA(VLOOKUP(X5472,'duo-out'!A$2:Q$5000,5,FALSE),E5472+10*(H5472-1)+1+_xlfn.IFNA(VLOOKUP(D5472,states!A$2:C$10,3,FALSE),1))</f>
        <v>251</v>
      </c>
      <c r="AB5472" t="str">
        <f>IF(V5472="","",V5472)</f>
        <v/>
      </c>
      <c r="AC5472" s="2" t="str">
        <f>_xlfn.IFNA(VLOOKUP(D5472,states!A$2:C$10,2,FALSE),"XX")</f>
        <v>A</v>
      </c>
      <c r="AD5472">
        <f>E5472</f>
        <v>0</v>
      </c>
      <c r="AE5472">
        <f>_xlfn.IFNA(VLOOKUP(D5472,states!A$2:D$10,4,FALSE),0)</f>
        <v>2</v>
      </c>
      <c r="AF5472">
        <v>0.5</v>
      </c>
      <c r="AG5472">
        <f>IF(AE5472=0,AF5472,IF(AE5472=1,IF(F5472=0.5,0.5,IF(H5472=1,0.5,1.5)),IF(F5472=0.5,0.5,IF(H5472=1,2.5,1.5))))</f>
        <v>2.5</v>
      </c>
      <c r="AH5472" s="7">
        <f>IF(AC5472="XX",0,1/C5472^(1/5)*IF(E5472=0,100,1)/(E5472+1)^(1/4))</f>
        <v>200.39917907206438</v>
      </c>
    </row>
    <row r="5473" spans="1:34">
      <c r="A5473">
        <v>2654</v>
      </c>
      <c r="B5473" s="1">
        <v>23298.337899999999</v>
      </c>
      <c r="C5473" s="6">
        <v>4.6280000000000002E-2</v>
      </c>
      <c r="D5473" t="s">
        <v>3</v>
      </c>
      <c r="E5473">
        <v>0</v>
      </c>
      <c r="F5473">
        <v>18.5</v>
      </c>
      <c r="G5473" t="s">
        <v>1</v>
      </c>
      <c r="H5473">
        <v>1</v>
      </c>
      <c r="I5473" t="s">
        <v>0</v>
      </c>
      <c r="J5473">
        <v>0</v>
      </c>
      <c r="K5473">
        <v>18.5</v>
      </c>
      <c r="L5473" t="s">
        <v>2</v>
      </c>
      <c r="M5473">
        <v>1</v>
      </c>
      <c r="N5473" t="s">
        <v>2710</v>
      </c>
      <c r="O5473">
        <v>1</v>
      </c>
      <c r="P5473" t="str">
        <f>D5473&amp;"-"&amp;F5473&amp;"-"&amp;G5473&amp;"-"&amp;E5473&amp;"-"&amp;H5473</f>
        <v>A2Delta-18.5-e-0-1</v>
      </c>
      <c r="Q5473" t="str">
        <f>I5473&amp;"-"&amp;K5473&amp;"-"&amp;L5473&amp;"-"&amp;J5473&amp;"-"&amp;M5473</f>
        <v>X2Pi-18.5-f-0-1</v>
      </c>
      <c r="R5473">
        <f>B5473+S5473</f>
        <v>27965.850928726999</v>
      </c>
      <c r="S5473">
        <f>_xlfn.IFNA(VLOOKUP(Q5473,'MARVEL-X'!A$2:I$1400,7,FALSE),VLOOKUP(Q5473,MARVEL!A$2:J$1522,10,FALSE))</f>
        <v>4667.5130287270003</v>
      </c>
      <c r="T5473">
        <f>IF(P5473=P5472,R5473+T5472,R5473)</f>
        <v>111863.249255931</v>
      </c>
      <c r="U5473">
        <f>IF(P5473=P5472,1+U5472,1)</f>
        <v>4</v>
      </c>
      <c r="V5473" t="str">
        <f t="shared" si="85"/>
        <v/>
      </c>
      <c r="W5473" t="str">
        <f>IF(V5473="","",IF(ABS(V5473-R5473)&gt;W$1,ABS(V5473-R5473),""))</f>
        <v/>
      </c>
      <c r="X5473" t="str">
        <f>Y5473&amp;"-"&amp;Z5473&amp;"-"&amp;AC5473&amp;"-"&amp;AD5473&amp;"-"&amp;AG5473</f>
        <v>18.5-e-A-0-2.5</v>
      </c>
      <c r="Y5473">
        <f>F5473</f>
        <v>18.5</v>
      </c>
      <c r="Z5473" s="2" t="str">
        <f>G5473</f>
        <v>e</v>
      </c>
      <c r="AA5473">
        <f>_xlfn.IFNA(VLOOKUP(X5473,'duo-out'!A$2:Q$5000,5,FALSE),E5473+10*(H5473-1)+1+_xlfn.IFNA(VLOOKUP(D5473,states!A$2:C$10,3,FALSE),1))</f>
        <v>251</v>
      </c>
      <c r="AB5473" t="str">
        <f>IF(V5473="","",V5473)</f>
        <v/>
      </c>
      <c r="AC5473" s="2" t="str">
        <f>_xlfn.IFNA(VLOOKUP(D5473,states!A$2:C$10,2,FALSE),"XX")</f>
        <v>A</v>
      </c>
      <c r="AD5473">
        <f>E5473</f>
        <v>0</v>
      </c>
      <c r="AE5473">
        <f>_xlfn.IFNA(VLOOKUP(D5473,states!A$2:D$10,4,FALSE),0)</f>
        <v>2</v>
      </c>
      <c r="AF5473">
        <v>0.5</v>
      </c>
      <c r="AG5473">
        <f>IF(AE5473=0,AF5473,IF(AE5473=1,IF(F5473=0.5,0.5,IF(H5473=1,0.5,1.5)),IF(F5473=0.5,0.5,IF(H5473=1,2.5,1.5))))</f>
        <v>2.5</v>
      </c>
      <c r="AH5473" s="7">
        <f>IF(AC5473="XX",0,1/C5473^(1/5)*IF(E5473=0,100,1)/(E5473+1)^(1/4))</f>
        <v>184.89336644807804</v>
      </c>
    </row>
    <row r="5474" spans="1:34">
      <c r="A5474">
        <v>2713</v>
      </c>
      <c r="B5474" s="1">
        <v>22785.714</v>
      </c>
      <c r="C5474" s="6">
        <v>7.7130000000000002E-3</v>
      </c>
      <c r="D5474" t="s">
        <v>3</v>
      </c>
      <c r="E5474">
        <v>0</v>
      </c>
      <c r="F5474">
        <v>18.5</v>
      </c>
      <c r="G5474" t="s">
        <v>1</v>
      </c>
      <c r="H5474">
        <v>1</v>
      </c>
      <c r="I5474" t="s">
        <v>0</v>
      </c>
      <c r="J5474">
        <v>0</v>
      </c>
      <c r="K5474">
        <v>19.5</v>
      </c>
      <c r="L5474" t="s">
        <v>1</v>
      </c>
      <c r="M5474">
        <v>1</v>
      </c>
      <c r="N5474" t="s">
        <v>2769</v>
      </c>
      <c r="O5474">
        <v>1</v>
      </c>
      <c r="P5474" t="str">
        <f>D5474&amp;"-"&amp;F5474&amp;"-"&amp;G5474&amp;"-"&amp;E5474&amp;"-"&amp;H5474</f>
        <v>A2Delta-18.5-e-0-1</v>
      </c>
      <c r="Q5474" t="str">
        <f>I5474&amp;"-"&amp;K5474&amp;"-"&amp;L5474&amp;"-"&amp;J5474&amp;"-"&amp;M5474</f>
        <v>X2Pi-19.5-e-0-1</v>
      </c>
      <c r="R5474">
        <f>B5474+S5474</f>
        <v>27965.821560855999</v>
      </c>
      <c r="S5474">
        <f>_xlfn.IFNA(VLOOKUP(Q5474,'MARVEL-X'!A$2:I$1400,7,FALSE),VLOOKUP(Q5474,MARVEL!A$2:J$1522,10,FALSE))</f>
        <v>5180.1075608560004</v>
      </c>
      <c r="T5474">
        <f>IF(P5474=P5473,R5474+T5473,R5474)</f>
        <v>139829.07081678702</v>
      </c>
      <c r="U5474">
        <f>IF(P5474=P5473,1+U5473,1)</f>
        <v>5</v>
      </c>
      <c r="V5474" t="str">
        <f t="shared" si="85"/>
        <v/>
      </c>
      <c r="W5474" t="str">
        <f>IF(V5474="","",IF(ABS(V5474-R5474)&gt;W$1,ABS(V5474-R5474),""))</f>
        <v/>
      </c>
      <c r="X5474" t="str">
        <f>Y5474&amp;"-"&amp;Z5474&amp;"-"&amp;AC5474&amp;"-"&amp;AD5474&amp;"-"&amp;AG5474</f>
        <v>18.5-e-A-0-2.5</v>
      </c>
      <c r="Y5474">
        <f>F5474</f>
        <v>18.5</v>
      </c>
      <c r="Z5474" s="2" t="str">
        <f>G5474</f>
        <v>e</v>
      </c>
      <c r="AA5474">
        <f>_xlfn.IFNA(VLOOKUP(X5474,'duo-out'!A$2:Q$5000,5,FALSE),E5474+10*(H5474-1)+1+_xlfn.IFNA(VLOOKUP(D5474,states!A$2:C$10,3,FALSE),1))</f>
        <v>251</v>
      </c>
      <c r="AB5474" t="str">
        <f>IF(V5474="","",V5474)</f>
        <v/>
      </c>
      <c r="AC5474" s="2" t="str">
        <f>_xlfn.IFNA(VLOOKUP(D5474,states!A$2:C$10,2,FALSE),"XX")</f>
        <v>A</v>
      </c>
      <c r="AD5474">
        <f>E5474</f>
        <v>0</v>
      </c>
      <c r="AE5474">
        <f>_xlfn.IFNA(VLOOKUP(D5474,states!A$2:D$10,4,FALSE),0)</f>
        <v>2</v>
      </c>
      <c r="AF5474">
        <v>0.5</v>
      </c>
      <c r="AG5474">
        <f>IF(AE5474=0,AF5474,IF(AE5474=1,IF(F5474=0.5,0.5,IF(H5474=1,0.5,1.5)),IF(F5474=0.5,0.5,IF(H5474=1,2.5,1.5))))</f>
        <v>2.5</v>
      </c>
      <c r="AH5474" s="7">
        <f>IF(AC5474="XX",0,1/C5474^(1/5)*IF(E5474=0,100,1)/(E5474+1)^(1/4))</f>
        <v>264.57897749550142</v>
      </c>
    </row>
    <row r="5475" spans="1:34">
      <c r="A5475">
        <v>2675</v>
      </c>
      <c r="B5475" s="1">
        <v>23765.631399999998</v>
      </c>
      <c r="C5475" s="6">
        <v>5.0000000000000001E-3</v>
      </c>
      <c r="D5475" t="s">
        <v>3</v>
      </c>
      <c r="E5475">
        <v>0</v>
      </c>
      <c r="F5475">
        <v>18.5</v>
      </c>
      <c r="G5475" t="s">
        <v>1</v>
      </c>
      <c r="H5475">
        <v>1</v>
      </c>
      <c r="I5475" t="s">
        <v>0</v>
      </c>
      <c r="J5475">
        <v>0</v>
      </c>
      <c r="K5475">
        <v>17.5</v>
      </c>
      <c r="L5475" t="s">
        <v>1</v>
      </c>
      <c r="M5475">
        <v>1</v>
      </c>
      <c r="N5475" t="s">
        <v>2731</v>
      </c>
      <c r="O5475">
        <v>1</v>
      </c>
      <c r="P5475" t="str">
        <f>D5475&amp;"-"&amp;F5475&amp;"-"&amp;G5475&amp;"-"&amp;E5475&amp;"-"&amp;H5475</f>
        <v>A2Delta-18.5-e-0-1</v>
      </c>
      <c r="Q5475" t="str">
        <f>I5475&amp;"-"&amp;K5475&amp;"-"&amp;L5475&amp;"-"&amp;J5475&amp;"-"&amp;M5475</f>
        <v>X2Pi-17.5-e-0-1</v>
      </c>
      <c r="R5475">
        <f>B5475+S5475</f>
        <v>27965.826237620997</v>
      </c>
      <c r="S5475">
        <f>_xlfn.IFNA(VLOOKUP(Q5475,'MARVEL-X'!A$2:I$1400,7,FALSE),VLOOKUP(Q5475,MARVEL!A$2:J$1522,10,FALSE))</f>
        <v>4200.1948376210003</v>
      </c>
      <c r="T5475">
        <f>IF(P5475=P5474,R5475+T5474,R5475)</f>
        <v>167794.89705440801</v>
      </c>
      <c r="U5475">
        <f>IF(P5475=P5474,1+U5474,1)</f>
        <v>6</v>
      </c>
      <c r="V5475" t="str">
        <f t="shared" si="85"/>
        <v/>
      </c>
      <c r="W5475" t="str">
        <f>IF(V5475="","",IF(ABS(V5475-R5475)&gt;W$1,ABS(V5475-R5475),""))</f>
        <v/>
      </c>
      <c r="X5475" t="str">
        <f>Y5475&amp;"-"&amp;Z5475&amp;"-"&amp;AC5475&amp;"-"&amp;AD5475&amp;"-"&amp;AG5475</f>
        <v>18.5-e-A-0-2.5</v>
      </c>
      <c r="Y5475">
        <f>F5475</f>
        <v>18.5</v>
      </c>
      <c r="Z5475" s="2" t="str">
        <f>G5475</f>
        <v>e</v>
      </c>
      <c r="AA5475">
        <f>_xlfn.IFNA(VLOOKUP(X5475,'duo-out'!A$2:Q$5000,5,FALSE),E5475+10*(H5475-1)+1+_xlfn.IFNA(VLOOKUP(D5475,states!A$2:C$10,3,FALSE),1))</f>
        <v>251</v>
      </c>
      <c r="AB5475" t="str">
        <f>IF(V5475="","",V5475)</f>
        <v/>
      </c>
      <c r="AC5475" s="2" t="str">
        <f>_xlfn.IFNA(VLOOKUP(D5475,states!A$2:C$10,2,FALSE),"XX")</f>
        <v>A</v>
      </c>
      <c r="AD5475">
        <f>E5475</f>
        <v>0</v>
      </c>
      <c r="AE5475">
        <f>_xlfn.IFNA(VLOOKUP(D5475,states!A$2:D$10,4,FALSE),0)</f>
        <v>2</v>
      </c>
      <c r="AF5475">
        <v>0.5</v>
      </c>
      <c r="AG5475">
        <f>IF(AE5475=0,AF5475,IF(AE5475=1,IF(F5475=0.5,0.5,IF(H5475=1,0.5,1.5)),IF(F5475=0.5,0.5,IF(H5475=1,2.5,1.5))))</f>
        <v>2.5</v>
      </c>
      <c r="AH5475" s="7">
        <f>IF(AC5475="XX",0,1/C5475^(1/5)*IF(E5475=0,100,1)/(E5475+1)^(1/4))</f>
        <v>288.53998118144267</v>
      </c>
    </row>
    <row r="5476" spans="1:34">
      <c r="A5476">
        <v>5340</v>
      </c>
      <c r="B5476" s="1">
        <v>23298.338</v>
      </c>
      <c r="C5476" s="6">
        <v>0.05</v>
      </c>
      <c r="D5476" t="s">
        <v>3</v>
      </c>
      <c r="E5476">
        <v>0</v>
      </c>
      <c r="F5476">
        <v>18.5</v>
      </c>
      <c r="G5476" t="s">
        <v>1</v>
      </c>
      <c r="H5476">
        <v>1</v>
      </c>
      <c r="I5476" t="s">
        <v>0</v>
      </c>
      <c r="J5476">
        <v>0</v>
      </c>
      <c r="K5476">
        <v>18.5</v>
      </c>
      <c r="L5476" t="s">
        <v>2</v>
      </c>
      <c r="M5476">
        <v>1</v>
      </c>
      <c r="N5476" t="s">
        <v>5396</v>
      </c>
      <c r="O5476">
        <v>1</v>
      </c>
      <c r="P5476" t="str">
        <f>D5476&amp;"-"&amp;F5476&amp;"-"&amp;G5476&amp;"-"&amp;E5476&amp;"-"&amp;H5476</f>
        <v>A2Delta-18.5-e-0-1</v>
      </c>
      <c r="Q5476" t="str">
        <f>I5476&amp;"-"&amp;K5476&amp;"-"&amp;L5476&amp;"-"&amp;J5476&amp;"-"&amp;M5476</f>
        <v>X2Pi-18.5-f-0-1</v>
      </c>
      <c r="R5476">
        <f>B5476+S5476</f>
        <v>27965.851028727</v>
      </c>
      <c r="S5476">
        <f>_xlfn.IFNA(VLOOKUP(Q5476,'MARVEL-X'!A$2:I$1400,7,FALSE),VLOOKUP(Q5476,MARVEL!A$2:J$1522,10,FALSE))</f>
        <v>4667.5130287270003</v>
      </c>
      <c r="T5476">
        <f>IF(P5476=P5475,R5476+T5475,R5476)</f>
        <v>195760.748083135</v>
      </c>
      <c r="U5476">
        <f>IF(P5476=P5475,1+U5475,1)</f>
        <v>7</v>
      </c>
      <c r="V5476" t="str">
        <f t="shared" si="85"/>
        <v/>
      </c>
      <c r="W5476" t="str">
        <f>IF(V5476="","",IF(ABS(V5476-R5476)&gt;W$1,ABS(V5476-R5476),""))</f>
        <v/>
      </c>
      <c r="X5476" t="str">
        <f>Y5476&amp;"-"&amp;Z5476&amp;"-"&amp;AC5476&amp;"-"&amp;AD5476&amp;"-"&amp;AG5476</f>
        <v>18.5-e-A-0-2.5</v>
      </c>
      <c r="Y5476">
        <f>F5476</f>
        <v>18.5</v>
      </c>
      <c r="Z5476" s="2" t="str">
        <f>G5476</f>
        <v>e</v>
      </c>
      <c r="AA5476">
        <f>_xlfn.IFNA(VLOOKUP(X5476,'duo-out'!A$2:Q$5000,5,FALSE),E5476+10*(H5476-1)+1+_xlfn.IFNA(VLOOKUP(D5476,states!A$2:C$10,3,FALSE),1))</f>
        <v>251</v>
      </c>
      <c r="AB5476" t="str">
        <f>IF(V5476="","",V5476)</f>
        <v/>
      </c>
      <c r="AC5476" s="2" t="str">
        <f>_xlfn.IFNA(VLOOKUP(D5476,states!A$2:C$10,2,FALSE),"XX")</f>
        <v>A</v>
      </c>
      <c r="AD5476">
        <f>E5476</f>
        <v>0</v>
      </c>
      <c r="AE5476">
        <f>_xlfn.IFNA(VLOOKUP(D5476,states!A$2:D$10,4,FALSE),0)</f>
        <v>2</v>
      </c>
      <c r="AF5476">
        <v>0.5</v>
      </c>
      <c r="AG5476">
        <f>IF(AE5476=0,AF5476,IF(AE5476=1,IF(F5476=0.5,0.5,IF(H5476=1,0.5,1.5)),IF(F5476=0.5,0.5,IF(H5476=1,2.5,1.5))))</f>
        <v>2.5</v>
      </c>
      <c r="AH5476" s="7">
        <f>IF(AC5476="XX",0,1/C5476^(1/5)*IF(E5476=0,100,1)/(E5476+1)^(1/4))</f>
        <v>182.05642030260799</v>
      </c>
    </row>
    <row r="5477" spans="1:34">
      <c r="A5477">
        <v>5277</v>
      </c>
      <c r="B5477" s="1">
        <v>23765.620999999999</v>
      </c>
      <c r="C5477" s="6">
        <v>0.05</v>
      </c>
      <c r="D5477" t="s">
        <v>3</v>
      </c>
      <c r="E5477">
        <v>0</v>
      </c>
      <c r="F5477">
        <v>18.5</v>
      </c>
      <c r="G5477" t="s">
        <v>1</v>
      </c>
      <c r="H5477">
        <v>1</v>
      </c>
      <c r="I5477" t="s">
        <v>0</v>
      </c>
      <c r="J5477">
        <v>0</v>
      </c>
      <c r="K5477">
        <v>17.5</v>
      </c>
      <c r="L5477" t="s">
        <v>1</v>
      </c>
      <c r="M5477">
        <v>1</v>
      </c>
      <c r="N5477" t="s">
        <v>5333</v>
      </c>
      <c r="O5477">
        <v>1</v>
      </c>
      <c r="P5477" t="str">
        <f>D5477&amp;"-"&amp;F5477&amp;"-"&amp;G5477&amp;"-"&amp;E5477&amp;"-"&amp;H5477</f>
        <v>A2Delta-18.5-e-0-1</v>
      </c>
      <c r="Q5477" t="str">
        <f>I5477&amp;"-"&amp;K5477&amp;"-"&amp;L5477&amp;"-"&amp;J5477&amp;"-"&amp;M5477</f>
        <v>X2Pi-17.5-e-0-1</v>
      </c>
      <c r="R5477">
        <f>B5477+S5477</f>
        <v>27965.815837620998</v>
      </c>
      <c r="S5477">
        <f>_xlfn.IFNA(VLOOKUP(Q5477,'MARVEL-X'!A$2:I$1400,7,FALSE),VLOOKUP(Q5477,MARVEL!A$2:J$1522,10,FALSE))</f>
        <v>4200.1948376210003</v>
      </c>
      <c r="T5477">
        <f>IF(P5477=P5476,R5477+T5476,R5477)</f>
        <v>223726.56392075599</v>
      </c>
      <c r="U5477">
        <f>IF(P5477=P5476,1+U5476,1)</f>
        <v>8</v>
      </c>
      <c r="V5477" t="str">
        <f t="shared" si="85"/>
        <v/>
      </c>
      <c r="W5477" t="str">
        <f>IF(V5477="","",IF(ABS(V5477-R5477)&gt;W$1,ABS(V5477-R5477),""))</f>
        <v/>
      </c>
      <c r="X5477" t="str">
        <f>Y5477&amp;"-"&amp;Z5477&amp;"-"&amp;AC5477&amp;"-"&amp;AD5477&amp;"-"&amp;AG5477</f>
        <v>18.5-e-A-0-2.5</v>
      </c>
      <c r="Y5477">
        <f>F5477</f>
        <v>18.5</v>
      </c>
      <c r="Z5477" s="2" t="str">
        <f>G5477</f>
        <v>e</v>
      </c>
      <c r="AA5477">
        <f>_xlfn.IFNA(VLOOKUP(X5477,'duo-out'!A$2:Q$5000,5,FALSE),E5477+10*(H5477-1)+1+_xlfn.IFNA(VLOOKUP(D5477,states!A$2:C$10,3,FALSE),1))</f>
        <v>251</v>
      </c>
      <c r="AB5477" t="str">
        <f>IF(V5477="","",V5477)</f>
        <v/>
      </c>
      <c r="AC5477" s="2" t="str">
        <f>_xlfn.IFNA(VLOOKUP(D5477,states!A$2:C$10,2,FALSE),"XX")</f>
        <v>A</v>
      </c>
      <c r="AD5477">
        <f>E5477</f>
        <v>0</v>
      </c>
      <c r="AE5477">
        <f>_xlfn.IFNA(VLOOKUP(D5477,states!A$2:D$10,4,FALSE),0)</f>
        <v>2</v>
      </c>
      <c r="AF5477">
        <v>0.5</v>
      </c>
      <c r="AG5477">
        <f>IF(AE5477=0,AF5477,IF(AE5477=1,IF(F5477=0.5,0.5,IF(H5477=1,0.5,1.5)),IF(F5477=0.5,0.5,IF(H5477=1,2.5,1.5))))</f>
        <v>2.5</v>
      </c>
      <c r="AH5477" s="7">
        <f>IF(AC5477="XX",0,1/C5477^(1/5)*IF(E5477=0,100,1)/(E5477+1)^(1/4))</f>
        <v>182.05642030260799</v>
      </c>
    </row>
    <row r="5478" spans="1:34">
      <c r="A5478">
        <v>706</v>
      </c>
      <c r="B5478" s="1">
        <v>22785.64</v>
      </c>
      <c r="C5478" s="6">
        <v>8.3890000000000006E-2</v>
      </c>
      <c r="D5478" t="s">
        <v>3</v>
      </c>
      <c r="E5478">
        <v>0</v>
      </c>
      <c r="F5478">
        <v>18.5</v>
      </c>
      <c r="G5478" t="s">
        <v>1</v>
      </c>
      <c r="H5478">
        <v>1</v>
      </c>
      <c r="I5478" t="s">
        <v>0</v>
      </c>
      <c r="J5478">
        <v>0</v>
      </c>
      <c r="K5478">
        <v>19.5</v>
      </c>
      <c r="L5478" t="s">
        <v>1</v>
      </c>
      <c r="M5478">
        <v>1</v>
      </c>
      <c r="N5478" t="s">
        <v>762</v>
      </c>
      <c r="O5478">
        <v>1</v>
      </c>
      <c r="P5478" t="str">
        <f>D5478&amp;"-"&amp;F5478&amp;"-"&amp;G5478&amp;"-"&amp;E5478&amp;"-"&amp;H5478</f>
        <v>A2Delta-18.5-e-0-1</v>
      </c>
      <c r="Q5478" t="str">
        <f>I5478&amp;"-"&amp;K5478&amp;"-"&amp;L5478&amp;"-"&amp;J5478&amp;"-"&amp;M5478</f>
        <v>X2Pi-19.5-e-0-1</v>
      </c>
      <c r="R5478">
        <f>B5478+S5478</f>
        <v>27965.747560855998</v>
      </c>
      <c r="S5478">
        <f>_xlfn.IFNA(VLOOKUP(Q5478,'MARVEL-X'!A$2:I$1400,7,FALSE),VLOOKUP(Q5478,MARVEL!A$2:J$1522,10,FALSE))</f>
        <v>5180.1075608560004</v>
      </c>
      <c r="T5478">
        <f>IF(P5478=P5477,R5478+T5477,R5478)</f>
        <v>251692.31148161198</v>
      </c>
      <c r="U5478">
        <f>IF(P5478=P5477,1+U5477,1)</f>
        <v>9</v>
      </c>
      <c r="V5478" t="str">
        <f t="shared" si="85"/>
        <v/>
      </c>
      <c r="W5478" t="str">
        <f>IF(V5478="","",IF(ABS(V5478-R5478)&gt;W$1,ABS(V5478-R5478),""))</f>
        <v/>
      </c>
      <c r="X5478" t="str">
        <f>Y5478&amp;"-"&amp;Z5478&amp;"-"&amp;AC5478&amp;"-"&amp;AD5478&amp;"-"&amp;AG5478</f>
        <v>18.5-e-A-0-2.5</v>
      </c>
      <c r="Y5478">
        <f>F5478</f>
        <v>18.5</v>
      </c>
      <c r="Z5478" s="2" t="str">
        <f>G5478</f>
        <v>e</v>
      </c>
      <c r="AA5478">
        <f>_xlfn.IFNA(VLOOKUP(X5478,'duo-out'!A$2:Q$5000,5,FALSE),E5478+10*(H5478-1)+1+_xlfn.IFNA(VLOOKUP(D5478,states!A$2:C$10,3,FALSE),1))</f>
        <v>251</v>
      </c>
      <c r="AB5478" t="str">
        <f>IF(V5478="","",V5478)</f>
        <v/>
      </c>
      <c r="AC5478" s="2" t="str">
        <f>_xlfn.IFNA(VLOOKUP(D5478,states!A$2:C$10,2,FALSE),"XX")</f>
        <v>A</v>
      </c>
      <c r="AD5478">
        <f>E5478</f>
        <v>0</v>
      </c>
      <c r="AE5478">
        <f>_xlfn.IFNA(VLOOKUP(D5478,states!A$2:D$10,4,FALSE),0)</f>
        <v>2</v>
      </c>
      <c r="AF5478">
        <v>0.5</v>
      </c>
      <c r="AG5478">
        <f>IF(AE5478=0,AF5478,IF(AE5478=1,IF(F5478=0.5,0.5,IF(H5478=1,0.5,1.5)),IF(F5478=0.5,0.5,IF(H5478=1,2.5,1.5))))</f>
        <v>2.5</v>
      </c>
      <c r="AH5478" s="7">
        <f>IF(AC5478="XX",0,1/C5478^(1/5)*IF(E5478=0,100,1)/(E5478+1)^(1/4))</f>
        <v>164.15645359633416</v>
      </c>
    </row>
    <row r="5479" spans="1:34">
      <c r="A5479">
        <v>677</v>
      </c>
      <c r="B5479" s="1">
        <v>23298.36</v>
      </c>
      <c r="C5479" s="6">
        <v>6.6220000000000001E-2</v>
      </c>
      <c r="D5479" t="s">
        <v>3</v>
      </c>
      <c r="E5479">
        <v>0</v>
      </c>
      <c r="F5479">
        <v>18.5</v>
      </c>
      <c r="G5479" t="s">
        <v>1</v>
      </c>
      <c r="H5479">
        <v>1</v>
      </c>
      <c r="I5479" t="s">
        <v>0</v>
      </c>
      <c r="J5479">
        <v>0</v>
      </c>
      <c r="K5479">
        <v>18.5</v>
      </c>
      <c r="L5479" t="s">
        <v>2</v>
      </c>
      <c r="M5479">
        <v>1</v>
      </c>
      <c r="N5479" t="s">
        <v>733</v>
      </c>
      <c r="O5479">
        <v>1</v>
      </c>
      <c r="P5479" t="str">
        <f>D5479&amp;"-"&amp;F5479&amp;"-"&amp;G5479&amp;"-"&amp;E5479&amp;"-"&amp;H5479</f>
        <v>A2Delta-18.5-e-0-1</v>
      </c>
      <c r="Q5479" t="str">
        <f>I5479&amp;"-"&amp;K5479&amp;"-"&amp;L5479&amp;"-"&amp;J5479&amp;"-"&amp;M5479</f>
        <v>X2Pi-18.5-f-0-1</v>
      </c>
      <c r="R5479">
        <f>B5479+S5479</f>
        <v>27965.873028727001</v>
      </c>
      <c r="S5479">
        <f>_xlfn.IFNA(VLOOKUP(Q5479,'MARVEL-X'!A$2:I$1400,7,FALSE),VLOOKUP(Q5479,MARVEL!A$2:J$1522,10,FALSE))</f>
        <v>4667.5130287270003</v>
      </c>
      <c r="T5479">
        <f>IF(P5479=P5478,R5479+T5478,R5479)</f>
        <v>279658.18451033899</v>
      </c>
      <c r="U5479">
        <f>IF(P5479=P5478,1+U5478,1)</f>
        <v>10</v>
      </c>
      <c r="V5479" t="str">
        <f t="shared" si="85"/>
        <v/>
      </c>
      <c r="W5479" t="str">
        <f>IF(V5479="","",IF(ABS(V5479-R5479)&gt;W$1,ABS(V5479-R5479),""))</f>
        <v/>
      </c>
      <c r="X5479" t="str">
        <f>Y5479&amp;"-"&amp;Z5479&amp;"-"&amp;AC5479&amp;"-"&amp;AD5479&amp;"-"&amp;AG5479</f>
        <v>18.5-e-A-0-2.5</v>
      </c>
      <c r="Y5479">
        <f>F5479</f>
        <v>18.5</v>
      </c>
      <c r="Z5479" s="2" t="str">
        <f>G5479</f>
        <v>e</v>
      </c>
      <c r="AA5479">
        <f>_xlfn.IFNA(VLOOKUP(X5479,'duo-out'!A$2:Q$5000,5,FALSE),E5479+10*(H5479-1)+1+_xlfn.IFNA(VLOOKUP(D5479,states!A$2:C$10,3,FALSE),1))</f>
        <v>251</v>
      </c>
      <c r="AB5479" t="str">
        <f>IF(V5479="","",V5479)</f>
        <v/>
      </c>
      <c r="AC5479" s="2" t="str">
        <f>_xlfn.IFNA(VLOOKUP(D5479,states!A$2:C$10,2,FALSE),"XX")</f>
        <v>A</v>
      </c>
      <c r="AD5479">
        <f>E5479</f>
        <v>0</v>
      </c>
      <c r="AE5479">
        <f>_xlfn.IFNA(VLOOKUP(D5479,states!A$2:D$10,4,FALSE),0)</f>
        <v>2</v>
      </c>
      <c r="AF5479">
        <v>0.5</v>
      </c>
      <c r="AG5479">
        <f>IF(AE5479=0,AF5479,IF(AE5479=1,IF(F5479=0.5,0.5,IF(H5479=1,0.5,1.5)),IF(F5479=0.5,0.5,IF(H5479=1,2.5,1.5))))</f>
        <v>2.5</v>
      </c>
      <c r="AH5479" s="7">
        <f>IF(AC5479="XX",0,1/C5479^(1/5)*IF(E5479=0,100,1)/(E5479+1)^(1/4))</f>
        <v>172.10843863872617</v>
      </c>
    </row>
    <row r="5480" spans="1:34">
      <c r="A5480">
        <v>591</v>
      </c>
      <c r="B5480" s="1">
        <v>23765.48</v>
      </c>
      <c r="C5480" s="6">
        <v>0.1628</v>
      </c>
      <c r="D5480" t="s">
        <v>3</v>
      </c>
      <c r="E5480">
        <v>0</v>
      </c>
      <c r="F5480">
        <v>18.5</v>
      </c>
      <c r="G5480" t="s">
        <v>1</v>
      </c>
      <c r="H5480">
        <v>1</v>
      </c>
      <c r="I5480" t="s">
        <v>0</v>
      </c>
      <c r="J5480">
        <v>0</v>
      </c>
      <c r="K5480">
        <v>17.5</v>
      </c>
      <c r="L5480" t="s">
        <v>1</v>
      </c>
      <c r="M5480">
        <v>1</v>
      </c>
      <c r="N5480" t="s">
        <v>647</v>
      </c>
      <c r="O5480">
        <v>1</v>
      </c>
      <c r="P5480" t="str">
        <f>D5480&amp;"-"&amp;F5480&amp;"-"&amp;G5480&amp;"-"&amp;E5480&amp;"-"&amp;H5480</f>
        <v>A2Delta-18.5-e-0-1</v>
      </c>
      <c r="Q5480" t="str">
        <f>I5480&amp;"-"&amp;K5480&amp;"-"&amp;L5480&amp;"-"&amp;J5480&amp;"-"&amp;M5480</f>
        <v>X2Pi-17.5-e-0-1</v>
      </c>
      <c r="R5480">
        <f>B5480+S5480</f>
        <v>27965.674837621002</v>
      </c>
      <c r="S5480">
        <f>_xlfn.IFNA(VLOOKUP(Q5480,'MARVEL-X'!A$2:I$1400,7,FALSE),VLOOKUP(Q5480,MARVEL!A$2:J$1522,10,FALSE))</f>
        <v>4200.1948376210003</v>
      </c>
      <c r="T5480">
        <f>IF(P5480=P5479,R5480+T5479,R5480)</f>
        <v>307623.85934795998</v>
      </c>
      <c r="U5480">
        <f>IF(P5480=P5479,1+U5479,1)</f>
        <v>11</v>
      </c>
      <c r="V5480">
        <f t="shared" si="85"/>
        <v>27965.80539526909</v>
      </c>
      <c r="W5480">
        <f>IF(V5480="","",IF(ABS(V5480-R5480)&gt;W$1,ABS(V5480-R5480),""))</f>
        <v>0.13055764808814274</v>
      </c>
      <c r="X5480" t="str">
        <f>Y5480&amp;"-"&amp;Z5480&amp;"-"&amp;AC5480&amp;"-"&amp;AD5480&amp;"-"&amp;AG5480</f>
        <v>18.5-e-A-0-2.5</v>
      </c>
      <c r="Y5480">
        <f>F5480</f>
        <v>18.5</v>
      </c>
      <c r="Z5480" s="2" t="str">
        <f>G5480</f>
        <v>e</v>
      </c>
      <c r="AA5480">
        <f>_xlfn.IFNA(VLOOKUP(X5480,'duo-out'!A$2:Q$5000,5,FALSE),E5480+10*(H5480-1)+1+_xlfn.IFNA(VLOOKUP(D5480,states!A$2:C$10,3,FALSE),1))</f>
        <v>251</v>
      </c>
      <c r="AB5480">
        <f>IF(V5480="","",V5480)</f>
        <v>27965.80539526909</v>
      </c>
      <c r="AC5480" s="2" t="str">
        <f>_xlfn.IFNA(VLOOKUP(D5480,states!A$2:C$10,2,FALSE),"XX")</f>
        <v>A</v>
      </c>
      <c r="AD5480">
        <f>E5480</f>
        <v>0</v>
      </c>
      <c r="AE5480">
        <f>_xlfn.IFNA(VLOOKUP(D5480,states!A$2:D$10,4,FALSE),0)</f>
        <v>2</v>
      </c>
      <c r="AF5480">
        <v>0.5</v>
      </c>
      <c r="AG5480">
        <f>IF(AE5480=0,AF5480,IF(AE5480=1,IF(F5480=0.5,0.5,IF(H5480=1,0.5,1.5)),IF(F5480=0.5,0.5,IF(H5480=1,2.5,1.5))))</f>
        <v>2.5</v>
      </c>
      <c r="AH5480" s="7">
        <f>IF(AC5480="XX",0,1/C5480^(1/5)*IF(E5480=0,100,1)/(E5480+1)^(1/4))</f>
        <v>143.77028044325866</v>
      </c>
    </row>
    <row r="5481" spans="1:34">
      <c r="A5481">
        <v>3452</v>
      </c>
      <c r="B5481" s="1">
        <v>22787.87</v>
      </c>
      <c r="C5481" s="6">
        <v>1.7489999999999999E-2</v>
      </c>
      <c r="D5481" t="s">
        <v>3</v>
      </c>
      <c r="E5481">
        <v>0</v>
      </c>
      <c r="F5481">
        <v>18.5</v>
      </c>
      <c r="G5481" t="s">
        <v>1</v>
      </c>
      <c r="H5481">
        <v>2</v>
      </c>
      <c r="I5481" t="s">
        <v>0</v>
      </c>
      <c r="J5481">
        <v>0</v>
      </c>
      <c r="K5481">
        <v>19.5</v>
      </c>
      <c r="L5481" t="s">
        <v>1</v>
      </c>
      <c r="M5481">
        <v>2</v>
      </c>
      <c r="N5481" t="s">
        <v>3508</v>
      </c>
      <c r="O5481">
        <v>1</v>
      </c>
      <c r="P5481" t="str">
        <f>D5481&amp;"-"&amp;F5481&amp;"-"&amp;G5481&amp;"-"&amp;E5481&amp;"-"&amp;H5481</f>
        <v>A2Delta-18.5-e-0-2</v>
      </c>
      <c r="Q5481" t="str">
        <f>I5481&amp;"-"&amp;K5481&amp;"-"&amp;L5481&amp;"-"&amp;J5481&amp;"-"&amp;M5481</f>
        <v>X2Pi-19.5-e-0-2</v>
      </c>
      <c r="R5481">
        <f>B5481+S5481</f>
        <v>28477.609255448999</v>
      </c>
      <c r="S5481">
        <f>_xlfn.IFNA(VLOOKUP(Q5481,'MARVEL-X'!A$2:I$1400,7,FALSE),VLOOKUP(Q5481,MARVEL!A$2:J$1522,10,FALSE))</f>
        <v>5689.7392554489998</v>
      </c>
      <c r="T5481">
        <f>IF(P5481=P5480,R5481+T5480,R5481)</f>
        <v>28477.609255448999</v>
      </c>
      <c r="U5481">
        <f>IF(P5481=P5480,1+U5480,1)</f>
        <v>1</v>
      </c>
      <c r="V5481" t="str">
        <f t="shared" si="85"/>
        <v/>
      </c>
      <c r="W5481" t="str">
        <f>IF(V5481="","",IF(ABS(V5481-R5481)&gt;W$1,ABS(V5481-R5481),""))</f>
        <v/>
      </c>
      <c r="X5481" t="str">
        <f>Y5481&amp;"-"&amp;Z5481&amp;"-"&amp;AC5481&amp;"-"&amp;AD5481&amp;"-"&amp;AG5481</f>
        <v>18.5-e-A-0-1.5</v>
      </c>
      <c r="Y5481">
        <f>F5481</f>
        <v>18.5</v>
      </c>
      <c r="Z5481" s="2" t="str">
        <f>G5481</f>
        <v>e</v>
      </c>
      <c r="AA5481">
        <f>_xlfn.IFNA(VLOOKUP(X5481,'duo-out'!A$2:Q$5000,5,FALSE),E5481+10*(H5481-1)+1+_xlfn.IFNA(VLOOKUP(D5481,states!A$2:C$10,3,FALSE),1))</f>
        <v>261</v>
      </c>
      <c r="AB5481" t="str">
        <f>IF(V5481="","",V5481)</f>
        <v/>
      </c>
      <c r="AC5481" s="2" t="str">
        <f>_xlfn.IFNA(VLOOKUP(D5481,states!A$2:C$10,2,FALSE),"XX")</f>
        <v>A</v>
      </c>
      <c r="AD5481">
        <f>E5481</f>
        <v>0</v>
      </c>
      <c r="AE5481">
        <f>_xlfn.IFNA(VLOOKUP(D5481,states!A$2:D$10,4,FALSE),0)</f>
        <v>2</v>
      </c>
      <c r="AF5481">
        <v>0.5</v>
      </c>
      <c r="AG5481">
        <f>IF(AE5481=0,AF5481,IF(AE5481=1,IF(F5481=0.5,0.5,IF(H5481=1,0.5,1.5)),IF(F5481=0.5,0.5,IF(H5481=1,2.5,1.5))))</f>
        <v>1.5</v>
      </c>
      <c r="AH5481" s="7">
        <f>IF(AC5481="XX",0,1/C5481^(1/5)*IF(E5481=0,100,1)/(E5481+1)^(1/4))</f>
        <v>224.61669776065904</v>
      </c>
    </row>
    <row r="5482" spans="1:34">
      <c r="A5482">
        <v>3360</v>
      </c>
      <c r="B5482" s="1">
        <v>23810.670399999999</v>
      </c>
      <c r="C5482" s="6">
        <v>0.01</v>
      </c>
      <c r="D5482" t="s">
        <v>3</v>
      </c>
      <c r="E5482">
        <v>0</v>
      </c>
      <c r="F5482">
        <v>18.5</v>
      </c>
      <c r="G5482" t="s">
        <v>1</v>
      </c>
      <c r="H5482">
        <v>2</v>
      </c>
      <c r="I5482" t="s">
        <v>0</v>
      </c>
      <c r="J5482">
        <v>0</v>
      </c>
      <c r="K5482">
        <v>17.5</v>
      </c>
      <c r="L5482" t="s">
        <v>1</v>
      </c>
      <c r="M5482">
        <v>2</v>
      </c>
      <c r="N5482" t="s">
        <v>3416</v>
      </c>
      <c r="O5482">
        <v>1</v>
      </c>
      <c r="P5482" t="str">
        <f>D5482&amp;"-"&amp;F5482&amp;"-"&amp;G5482&amp;"-"&amp;E5482&amp;"-"&amp;H5482</f>
        <v>A2Delta-18.5-e-0-2</v>
      </c>
      <c r="Q5482" t="str">
        <f>I5482&amp;"-"&amp;K5482&amp;"-"&amp;L5482&amp;"-"&amp;J5482&amp;"-"&amp;M5482</f>
        <v>X2Pi-17.5-e-0-2</v>
      </c>
      <c r="R5482">
        <f>B5482+S5482</f>
        <v>28477.614442388</v>
      </c>
      <c r="S5482">
        <f>_xlfn.IFNA(VLOOKUP(Q5482,'MARVEL-X'!A$2:I$1400,7,FALSE),VLOOKUP(Q5482,MARVEL!A$2:J$1522,10,FALSE))</f>
        <v>4666.9440423879996</v>
      </c>
      <c r="T5482">
        <f>IF(P5482=P5481,R5482+T5481,R5482)</f>
        <v>56955.223697836998</v>
      </c>
      <c r="U5482">
        <f>IF(P5482=P5481,1+U5481,1)</f>
        <v>2</v>
      </c>
      <c r="V5482" t="str">
        <f t="shared" si="85"/>
        <v/>
      </c>
      <c r="W5482" t="str">
        <f>IF(V5482="","",IF(ABS(V5482-R5482)&gt;W$1,ABS(V5482-R5482),""))</f>
        <v/>
      </c>
      <c r="X5482" t="str">
        <f>Y5482&amp;"-"&amp;Z5482&amp;"-"&amp;AC5482&amp;"-"&amp;AD5482&amp;"-"&amp;AG5482</f>
        <v>18.5-e-A-0-1.5</v>
      </c>
      <c r="Y5482">
        <f>F5482</f>
        <v>18.5</v>
      </c>
      <c r="Z5482" s="2" t="str">
        <f>G5482</f>
        <v>e</v>
      </c>
      <c r="AA5482">
        <f>_xlfn.IFNA(VLOOKUP(X5482,'duo-out'!A$2:Q$5000,5,FALSE),E5482+10*(H5482-1)+1+_xlfn.IFNA(VLOOKUP(D5482,states!A$2:C$10,3,FALSE),1))</f>
        <v>261</v>
      </c>
      <c r="AB5482" t="str">
        <f>IF(V5482="","",V5482)</f>
        <v/>
      </c>
      <c r="AC5482" s="2" t="str">
        <f>_xlfn.IFNA(VLOOKUP(D5482,states!A$2:C$10,2,FALSE),"XX")</f>
        <v>A</v>
      </c>
      <c r="AD5482">
        <f>E5482</f>
        <v>0</v>
      </c>
      <c r="AE5482">
        <f>_xlfn.IFNA(VLOOKUP(D5482,states!A$2:D$10,4,FALSE),0)</f>
        <v>2</v>
      </c>
      <c r="AF5482">
        <v>0.5</v>
      </c>
      <c r="AG5482">
        <f>IF(AE5482=0,AF5482,IF(AE5482=1,IF(F5482=0.5,0.5,IF(H5482=1,0.5,1.5)),IF(F5482=0.5,0.5,IF(H5482=1,2.5,1.5))))</f>
        <v>1.5</v>
      </c>
      <c r="AH5482" s="7">
        <f>IF(AC5482="XX",0,1/C5482^(1/5)*IF(E5482=0,100,1)/(E5482+1)^(1/4))</f>
        <v>251.188643150958</v>
      </c>
    </row>
    <row r="5483" spans="1:34">
      <c r="A5483">
        <v>2774</v>
      </c>
      <c r="B5483" s="1">
        <v>23810.683000000001</v>
      </c>
      <c r="C5483" s="6">
        <v>5.0000000000000001E-3</v>
      </c>
      <c r="D5483" t="s">
        <v>3</v>
      </c>
      <c r="E5483">
        <v>0</v>
      </c>
      <c r="F5483">
        <v>18.5</v>
      </c>
      <c r="G5483" t="s">
        <v>1</v>
      </c>
      <c r="H5483">
        <v>2</v>
      </c>
      <c r="I5483" t="s">
        <v>0</v>
      </c>
      <c r="J5483">
        <v>0</v>
      </c>
      <c r="K5483">
        <v>17.5</v>
      </c>
      <c r="L5483" t="s">
        <v>1</v>
      </c>
      <c r="M5483">
        <v>2</v>
      </c>
      <c r="N5483" t="s">
        <v>2830</v>
      </c>
      <c r="O5483">
        <v>1</v>
      </c>
      <c r="P5483" t="str">
        <f>D5483&amp;"-"&amp;F5483&amp;"-"&amp;G5483&amp;"-"&amp;E5483&amp;"-"&amp;H5483</f>
        <v>A2Delta-18.5-e-0-2</v>
      </c>
      <c r="Q5483" t="str">
        <f>I5483&amp;"-"&amp;K5483&amp;"-"&amp;L5483&amp;"-"&amp;J5483&amp;"-"&amp;M5483</f>
        <v>X2Pi-17.5-e-0-2</v>
      </c>
      <c r="R5483">
        <f>B5483+S5483</f>
        <v>28477.627042388001</v>
      </c>
      <c r="S5483">
        <f>_xlfn.IFNA(VLOOKUP(Q5483,'MARVEL-X'!A$2:I$1400,7,FALSE),VLOOKUP(Q5483,MARVEL!A$2:J$1522,10,FALSE))</f>
        <v>4666.9440423879996</v>
      </c>
      <c r="T5483">
        <f>IF(P5483=P5482,R5483+T5482,R5483)</f>
        <v>85432.850740224996</v>
      </c>
      <c r="U5483">
        <f>IF(P5483=P5482,1+U5482,1)</f>
        <v>3</v>
      </c>
      <c r="V5483" t="str">
        <f t="shared" si="85"/>
        <v/>
      </c>
      <c r="W5483" t="str">
        <f>IF(V5483="","",IF(ABS(V5483-R5483)&gt;W$1,ABS(V5483-R5483),""))</f>
        <v/>
      </c>
      <c r="X5483" t="str">
        <f>Y5483&amp;"-"&amp;Z5483&amp;"-"&amp;AC5483&amp;"-"&amp;AD5483&amp;"-"&amp;AG5483</f>
        <v>18.5-e-A-0-1.5</v>
      </c>
      <c r="Y5483">
        <f>F5483</f>
        <v>18.5</v>
      </c>
      <c r="Z5483" s="2" t="str">
        <f>G5483</f>
        <v>e</v>
      </c>
      <c r="AA5483">
        <f>_xlfn.IFNA(VLOOKUP(X5483,'duo-out'!A$2:Q$5000,5,FALSE),E5483+10*(H5483-1)+1+_xlfn.IFNA(VLOOKUP(D5483,states!A$2:C$10,3,FALSE),1))</f>
        <v>261</v>
      </c>
      <c r="AB5483" t="str">
        <f>IF(V5483="","",V5483)</f>
        <v/>
      </c>
      <c r="AC5483" s="2" t="str">
        <f>_xlfn.IFNA(VLOOKUP(D5483,states!A$2:C$10,2,FALSE),"XX")</f>
        <v>A</v>
      </c>
      <c r="AD5483">
        <f>E5483</f>
        <v>0</v>
      </c>
      <c r="AE5483">
        <f>_xlfn.IFNA(VLOOKUP(D5483,states!A$2:D$10,4,FALSE),0)</f>
        <v>2</v>
      </c>
      <c r="AF5483">
        <v>0.5</v>
      </c>
      <c r="AG5483">
        <f>IF(AE5483=0,AF5483,IF(AE5483=1,IF(F5483=0.5,0.5,IF(H5483=1,0.5,1.5)),IF(F5483=0.5,0.5,IF(H5483=1,2.5,1.5))))</f>
        <v>1.5</v>
      </c>
      <c r="AH5483" s="7">
        <f>IF(AC5483="XX",0,1/C5483^(1/5)*IF(E5483=0,100,1)/(E5483+1)^(1/4))</f>
        <v>288.53998118144267</v>
      </c>
    </row>
    <row r="5484" spans="1:34">
      <c r="A5484">
        <v>5452</v>
      </c>
      <c r="B5484" s="1">
        <v>23297.41</v>
      </c>
      <c r="C5484" s="6">
        <v>0.05</v>
      </c>
      <c r="D5484" t="s">
        <v>3</v>
      </c>
      <c r="E5484">
        <v>0</v>
      </c>
      <c r="F5484">
        <v>18.5</v>
      </c>
      <c r="G5484" t="s">
        <v>1</v>
      </c>
      <c r="H5484">
        <v>2</v>
      </c>
      <c r="I5484" t="s">
        <v>0</v>
      </c>
      <c r="J5484">
        <v>0</v>
      </c>
      <c r="K5484">
        <v>18.5</v>
      </c>
      <c r="L5484" t="s">
        <v>2</v>
      </c>
      <c r="M5484">
        <v>2</v>
      </c>
      <c r="N5484" t="s">
        <v>5508</v>
      </c>
      <c r="O5484">
        <v>1</v>
      </c>
      <c r="P5484" t="str">
        <f>D5484&amp;"-"&amp;F5484&amp;"-"&amp;G5484&amp;"-"&amp;E5484&amp;"-"&amp;H5484</f>
        <v>A2Delta-18.5-e-0-2</v>
      </c>
      <c r="Q5484" t="str">
        <f>I5484&amp;"-"&amp;K5484&amp;"-"&amp;L5484&amp;"-"&amp;J5484&amp;"-"&amp;M5484</f>
        <v>X2Pi-18.5-f-0-2</v>
      </c>
      <c r="R5484">
        <f>B5484+S5484</f>
        <v>28477.606304404999</v>
      </c>
      <c r="S5484">
        <f>_xlfn.IFNA(VLOOKUP(Q5484,'MARVEL-X'!A$2:I$1400,7,FALSE),VLOOKUP(Q5484,MARVEL!A$2:J$1522,10,FALSE))</f>
        <v>5180.1963044049999</v>
      </c>
      <c r="T5484">
        <f>IF(P5484=P5483,R5484+T5483,R5484)</f>
        <v>113910.45704462999</v>
      </c>
      <c r="U5484">
        <f>IF(P5484=P5483,1+U5483,1)</f>
        <v>4</v>
      </c>
      <c r="V5484" t="str">
        <f t="shared" si="85"/>
        <v/>
      </c>
      <c r="W5484" t="str">
        <f>IF(V5484="","",IF(ABS(V5484-R5484)&gt;W$1,ABS(V5484-R5484),""))</f>
        <v/>
      </c>
      <c r="X5484" t="str">
        <f>Y5484&amp;"-"&amp;Z5484&amp;"-"&amp;AC5484&amp;"-"&amp;AD5484&amp;"-"&amp;AG5484</f>
        <v>18.5-e-A-0-1.5</v>
      </c>
      <c r="Y5484">
        <f>F5484</f>
        <v>18.5</v>
      </c>
      <c r="Z5484" s="2" t="str">
        <f>G5484</f>
        <v>e</v>
      </c>
      <c r="AA5484">
        <f>_xlfn.IFNA(VLOOKUP(X5484,'duo-out'!A$2:Q$5000,5,FALSE),E5484+10*(H5484-1)+1+_xlfn.IFNA(VLOOKUP(D5484,states!A$2:C$10,3,FALSE),1))</f>
        <v>261</v>
      </c>
      <c r="AB5484" t="str">
        <f>IF(V5484="","",V5484)</f>
        <v/>
      </c>
      <c r="AC5484" s="2" t="str">
        <f>_xlfn.IFNA(VLOOKUP(D5484,states!A$2:C$10,2,FALSE),"XX")</f>
        <v>A</v>
      </c>
      <c r="AD5484">
        <f>E5484</f>
        <v>0</v>
      </c>
      <c r="AE5484">
        <f>_xlfn.IFNA(VLOOKUP(D5484,states!A$2:D$10,4,FALSE),0)</f>
        <v>2</v>
      </c>
      <c r="AF5484">
        <v>0.5</v>
      </c>
      <c r="AG5484">
        <f>IF(AE5484=0,AF5484,IF(AE5484=1,IF(F5484=0.5,0.5,IF(H5484=1,0.5,1.5)),IF(F5484=0.5,0.5,IF(H5484=1,2.5,1.5))))</f>
        <v>1.5</v>
      </c>
      <c r="AH5484" s="7">
        <f>IF(AC5484="XX",0,1/C5484^(1/5)*IF(E5484=0,100,1)/(E5484+1)^(1/4))</f>
        <v>182.05642030260799</v>
      </c>
    </row>
    <row r="5485" spans="1:34">
      <c r="A5485">
        <v>5432</v>
      </c>
      <c r="B5485" s="1">
        <v>23810.635999999999</v>
      </c>
      <c r="C5485" s="6">
        <v>0.05</v>
      </c>
      <c r="D5485" t="s">
        <v>3</v>
      </c>
      <c r="E5485">
        <v>0</v>
      </c>
      <c r="F5485">
        <v>18.5</v>
      </c>
      <c r="G5485" t="s">
        <v>1</v>
      </c>
      <c r="H5485">
        <v>2</v>
      </c>
      <c r="I5485" t="s">
        <v>0</v>
      </c>
      <c r="J5485">
        <v>0</v>
      </c>
      <c r="K5485">
        <v>17.5</v>
      </c>
      <c r="L5485" t="s">
        <v>1</v>
      </c>
      <c r="M5485">
        <v>2</v>
      </c>
      <c r="N5485" t="s">
        <v>5488</v>
      </c>
      <c r="O5485">
        <v>1</v>
      </c>
      <c r="P5485" t="str">
        <f>D5485&amp;"-"&amp;F5485&amp;"-"&amp;G5485&amp;"-"&amp;E5485&amp;"-"&amp;H5485</f>
        <v>A2Delta-18.5-e-0-2</v>
      </c>
      <c r="Q5485" t="str">
        <f>I5485&amp;"-"&amp;K5485&amp;"-"&amp;L5485&amp;"-"&amp;J5485&amp;"-"&amp;M5485</f>
        <v>X2Pi-17.5-e-0-2</v>
      </c>
      <c r="R5485">
        <f>B5485+S5485</f>
        <v>28477.580042387999</v>
      </c>
      <c r="S5485">
        <f>_xlfn.IFNA(VLOOKUP(Q5485,'MARVEL-X'!A$2:I$1400,7,FALSE),VLOOKUP(Q5485,MARVEL!A$2:J$1522,10,FALSE))</f>
        <v>4666.9440423879996</v>
      </c>
      <c r="T5485">
        <f>IF(P5485=P5484,R5485+T5484,R5485)</f>
        <v>142388.03708701799</v>
      </c>
      <c r="U5485">
        <f>IF(P5485=P5484,1+U5484,1)</f>
        <v>5</v>
      </c>
      <c r="V5485" t="str">
        <f t="shared" si="85"/>
        <v/>
      </c>
      <c r="W5485" t="str">
        <f>IF(V5485="","",IF(ABS(V5485-R5485)&gt;W$1,ABS(V5485-R5485),""))</f>
        <v/>
      </c>
      <c r="X5485" t="str">
        <f>Y5485&amp;"-"&amp;Z5485&amp;"-"&amp;AC5485&amp;"-"&amp;AD5485&amp;"-"&amp;AG5485</f>
        <v>18.5-e-A-0-1.5</v>
      </c>
      <c r="Y5485">
        <f>F5485</f>
        <v>18.5</v>
      </c>
      <c r="Z5485" s="2" t="str">
        <f>G5485</f>
        <v>e</v>
      </c>
      <c r="AA5485">
        <f>_xlfn.IFNA(VLOOKUP(X5485,'duo-out'!A$2:Q$5000,5,FALSE),E5485+10*(H5485-1)+1+_xlfn.IFNA(VLOOKUP(D5485,states!A$2:C$10,3,FALSE),1))</f>
        <v>261</v>
      </c>
      <c r="AB5485" t="str">
        <f>IF(V5485="","",V5485)</f>
        <v/>
      </c>
      <c r="AC5485" s="2" t="str">
        <f>_xlfn.IFNA(VLOOKUP(D5485,states!A$2:C$10,2,FALSE),"XX")</f>
        <v>A</v>
      </c>
      <c r="AD5485">
        <f>E5485</f>
        <v>0</v>
      </c>
      <c r="AE5485">
        <f>_xlfn.IFNA(VLOOKUP(D5485,states!A$2:D$10,4,FALSE),0)</f>
        <v>2</v>
      </c>
      <c r="AF5485">
        <v>0.5</v>
      </c>
      <c r="AG5485">
        <f>IF(AE5485=0,AF5485,IF(AE5485=1,IF(F5485=0.5,0.5,IF(H5485=1,0.5,1.5)),IF(F5485=0.5,0.5,IF(H5485=1,2.5,1.5))))</f>
        <v>1.5</v>
      </c>
      <c r="AH5485" s="7">
        <f>IF(AC5485="XX",0,1/C5485^(1/5)*IF(E5485=0,100,1)/(E5485+1)^(1/4))</f>
        <v>182.05642030260799</v>
      </c>
    </row>
    <row r="5486" spans="1:34">
      <c r="A5486">
        <v>891</v>
      </c>
      <c r="B5486" s="1">
        <v>22787.78</v>
      </c>
      <c r="C5486" s="6">
        <v>0.11219999999999999</v>
      </c>
      <c r="D5486" t="s">
        <v>3</v>
      </c>
      <c r="E5486">
        <v>0</v>
      </c>
      <c r="F5486">
        <v>18.5</v>
      </c>
      <c r="G5486" t="s">
        <v>1</v>
      </c>
      <c r="H5486">
        <v>2</v>
      </c>
      <c r="I5486" t="s">
        <v>0</v>
      </c>
      <c r="J5486">
        <v>0</v>
      </c>
      <c r="K5486">
        <v>19.5</v>
      </c>
      <c r="L5486" t="s">
        <v>1</v>
      </c>
      <c r="M5486">
        <v>2</v>
      </c>
      <c r="N5486" t="s">
        <v>947</v>
      </c>
      <c r="O5486">
        <v>1</v>
      </c>
      <c r="P5486" t="str">
        <f>D5486&amp;"-"&amp;F5486&amp;"-"&amp;G5486&amp;"-"&amp;E5486&amp;"-"&amp;H5486</f>
        <v>A2Delta-18.5-e-0-2</v>
      </c>
      <c r="Q5486" t="str">
        <f>I5486&amp;"-"&amp;K5486&amp;"-"&amp;L5486&amp;"-"&amp;J5486&amp;"-"&amp;M5486</f>
        <v>X2Pi-19.5-e-0-2</v>
      </c>
      <c r="R5486">
        <f>B5486+S5486</f>
        <v>28477.519255448999</v>
      </c>
      <c r="S5486">
        <f>_xlfn.IFNA(VLOOKUP(Q5486,'MARVEL-X'!A$2:I$1400,7,FALSE),VLOOKUP(Q5486,MARVEL!A$2:J$1522,10,FALSE))</f>
        <v>5689.7392554489998</v>
      </c>
      <c r="T5486">
        <f>IF(P5486=P5485,R5486+T5485,R5486)</f>
        <v>170865.556342467</v>
      </c>
      <c r="U5486">
        <f>IF(P5486=P5485,1+U5485,1)</f>
        <v>6</v>
      </c>
      <c r="V5486" t="str">
        <f t="shared" si="85"/>
        <v/>
      </c>
      <c r="W5486" t="str">
        <f>IF(V5486="","",IF(ABS(V5486-R5486)&gt;W$1,ABS(V5486-R5486),""))</f>
        <v/>
      </c>
      <c r="X5486" t="str">
        <f>Y5486&amp;"-"&amp;Z5486&amp;"-"&amp;AC5486&amp;"-"&amp;AD5486&amp;"-"&amp;AG5486</f>
        <v>18.5-e-A-0-1.5</v>
      </c>
      <c r="Y5486">
        <f>F5486</f>
        <v>18.5</v>
      </c>
      <c r="Z5486" s="2" t="str">
        <f>G5486</f>
        <v>e</v>
      </c>
      <c r="AA5486">
        <f>_xlfn.IFNA(VLOOKUP(X5486,'duo-out'!A$2:Q$5000,5,FALSE),E5486+10*(H5486-1)+1+_xlfn.IFNA(VLOOKUP(D5486,states!A$2:C$10,3,FALSE),1))</f>
        <v>261</v>
      </c>
      <c r="AB5486" t="str">
        <f>IF(V5486="","",V5486)</f>
        <v/>
      </c>
      <c r="AC5486" s="2" t="str">
        <f>_xlfn.IFNA(VLOOKUP(D5486,states!A$2:C$10,2,FALSE),"XX")</f>
        <v>A</v>
      </c>
      <c r="AD5486">
        <f>E5486</f>
        <v>0</v>
      </c>
      <c r="AE5486">
        <f>_xlfn.IFNA(VLOOKUP(D5486,states!A$2:D$10,4,FALSE),0)</f>
        <v>2</v>
      </c>
      <c r="AF5486">
        <v>0.5</v>
      </c>
      <c r="AG5486">
        <f>IF(AE5486=0,AF5486,IF(AE5486=1,IF(F5486=0.5,0.5,IF(H5486=1,0.5,1.5)),IF(F5486=0.5,0.5,IF(H5486=1,2.5,1.5))))</f>
        <v>1.5</v>
      </c>
      <c r="AH5486" s="7">
        <f>IF(AC5486="XX",0,1/C5486^(1/5)*IF(E5486=0,100,1)/(E5486+1)^(1/4))</f>
        <v>154.88217137683688</v>
      </c>
    </row>
    <row r="5487" spans="1:34">
      <c r="A5487">
        <v>805</v>
      </c>
      <c r="B5487" s="1">
        <v>23297.42</v>
      </c>
      <c r="C5487" s="6">
        <v>0.05</v>
      </c>
      <c r="D5487" t="s">
        <v>3</v>
      </c>
      <c r="E5487">
        <v>0</v>
      </c>
      <c r="F5487">
        <v>18.5</v>
      </c>
      <c r="G5487" t="s">
        <v>1</v>
      </c>
      <c r="H5487">
        <v>2</v>
      </c>
      <c r="I5487" t="s">
        <v>0</v>
      </c>
      <c r="J5487">
        <v>0</v>
      </c>
      <c r="K5487">
        <v>18.5</v>
      </c>
      <c r="L5487" t="s">
        <v>2</v>
      </c>
      <c r="M5487">
        <v>2</v>
      </c>
      <c r="N5487" t="s">
        <v>861</v>
      </c>
      <c r="O5487">
        <v>1</v>
      </c>
      <c r="P5487" t="str">
        <f>D5487&amp;"-"&amp;F5487&amp;"-"&amp;G5487&amp;"-"&amp;E5487&amp;"-"&amp;H5487</f>
        <v>A2Delta-18.5-e-0-2</v>
      </c>
      <c r="Q5487" t="str">
        <f>I5487&amp;"-"&amp;K5487&amp;"-"&amp;L5487&amp;"-"&amp;J5487&amp;"-"&amp;M5487</f>
        <v>X2Pi-18.5-f-0-2</v>
      </c>
      <c r="R5487">
        <f>B5487+S5487</f>
        <v>28477.616304404997</v>
      </c>
      <c r="S5487">
        <f>_xlfn.IFNA(VLOOKUP(Q5487,'MARVEL-X'!A$2:I$1400,7,FALSE),VLOOKUP(Q5487,MARVEL!A$2:J$1522,10,FALSE))</f>
        <v>5180.1963044049999</v>
      </c>
      <c r="T5487">
        <f>IF(P5487=P5486,R5487+T5486,R5487)</f>
        <v>199343.172646872</v>
      </c>
      <c r="U5487">
        <f>IF(P5487=P5486,1+U5486,1)</f>
        <v>7</v>
      </c>
      <c r="V5487" t="str">
        <f t="shared" si="85"/>
        <v/>
      </c>
      <c r="W5487" t="str">
        <f>IF(V5487="","",IF(ABS(V5487-R5487)&gt;W$1,ABS(V5487-R5487),""))</f>
        <v/>
      </c>
      <c r="X5487" t="str">
        <f>Y5487&amp;"-"&amp;Z5487&amp;"-"&amp;AC5487&amp;"-"&amp;AD5487&amp;"-"&amp;AG5487</f>
        <v>18.5-e-A-0-1.5</v>
      </c>
      <c r="Y5487">
        <f>F5487</f>
        <v>18.5</v>
      </c>
      <c r="Z5487" s="2" t="str">
        <f>G5487</f>
        <v>e</v>
      </c>
      <c r="AA5487">
        <f>_xlfn.IFNA(VLOOKUP(X5487,'duo-out'!A$2:Q$5000,5,FALSE),E5487+10*(H5487-1)+1+_xlfn.IFNA(VLOOKUP(D5487,states!A$2:C$10,3,FALSE),1))</f>
        <v>261</v>
      </c>
      <c r="AB5487" t="str">
        <f>IF(V5487="","",V5487)</f>
        <v/>
      </c>
      <c r="AC5487" s="2" t="str">
        <f>_xlfn.IFNA(VLOOKUP(D5487,states!A$2:C$10,2,FALSE),"XX")</f>
        <v>A</v>
      </c>
      <c r="AD5487">
        <f>E5487</f>
        <v>0</v>
      </c>
      <c r="AE5487">
        <f>_xlfn.IFNA(VLOOKUP(D5487,states!A$2:D$10,4,FALSE),0)</f>
        <v>2</v>
      </c>
      <c r="AF5487">
        <v>0.5</v>
      </c>
      <c r="AG5487">
        <f>IF(AE5487=0,AF5487,IF(AE5487=1,IF(F5487=0.5,0.5,IF(H5487=1,0.5,1.5)),IF(F5487=0.5,0.5,IF(H5487=1,2.5,1.5))))</f>
        <v>1.5</v>
      </c>
      <c r="AH5487" s="7">
        <f>IF(AC5487="XX",0,1/C5487^(1/5)*IF(E5487=0,100,1)/(E5487+1)^(1/4))</f>
        <v>182.05642030260799</v>
      </c>
    </row>
    <row r="5488" spans="1:34">
      <c r="A5488">
        <v>779</v>
      </c>
      <c r="B5488" s="1">
        <v>23810.55</v>
      </c>
      <c r="C5488" s="6">
        <v>0.14099999999999999</v>
      </c>
      <c r="D5488" t="s">
        <v>3</v>
      </c>
      <c r="E5488">
        <v>0</v>
      </c>
      <c r="F5488">
        <v>18.5</v>
      </c>
      <c r="G5488" t="s">
        <v>1</v>
      </c>
      <c r="H5488">
        <v>2</v>
      </c>
      <c r="I5488" t="s">
        <v>0</v>
      </c>
      <c r="J5488">
        <v>0</v>
      </c>
      <c r="K5488">
        <v>17.5</v>
      </c>
      <c r="L5488" t="s">
        <v>1</v>
      </c>
      <c r="M5488">
        <v>2</v>
      </c>
      <c r="N5488" t="s">
        <v>835</v>
      </c>
      <c r="O5488">
        <v>1</v>
      </c>
      <c r="P5488" t="str">
        <f>D5488&amp;"-"&amp;F5488&amp;"-"&amp;G5488&amp;"-"&amp;E5488&amp;"-"&amp;H5488</f>
        <v>A2Delta-18.5-e-0-2</v>
      </c>
      <c r="Q5488" t="str">
        <f>I5488&amp;"-"&amp;K5488&amp;"-"&amp;L5488&amp;"-"&amp;J5488&amp;"-"&amp;M5488</f>
        <v>X2Pi-17.5-e-0-2</v>
      </c>
      <c r="R5488">
        <f>B5488+S5488</f>
        <v>28477.494042388</v>
      </c>
      <c r="S5488">
        <f>_xlfn.IFNA(VLOOKUP(Q5488,'MARVEL-X'!A$2:I$1400,7,FALSE),VLOOKUP(Q5488,MARVEL!A$2:J$1522,10,FALSE))</f>
        <v>4666.9440423879996</v>
      </c>
      <c r="T5488">
        <f>IF(P5488=P5487,R5488+T5487,R5488)</f>
        <v>227820.66668925999</v>
      </c>
      <c r="U5488">
        <f>IF(P5488=P5487,1+U5487,1)</f>
        <v>8</v>
      </c>
      <c r="V5488">
        <f t="shared" si="85"/>
        <v>28477.583336157499</v>
      </c>
      <c r="W5488">
        <f>IF(V5488="","",IF(ABS(V5488-R5488)&gt;W$1,ABS(V5488-R5488),""))</f>
        <v>8.9293769498908659E-2</v>
      </c>
      <c r="X5488" t="str">
        <f>Y5488&amp;"-"&amp;Z5488&amp;"-"&amp;AC5488&amp;"-"&amp;AD5488&amp;"-"&amp;AG5488</f>
        <v>18.5-e-A-0-1.5</v>
      </c>
      <c r="Y5488">
        <f>F5488</f>
        <v>18.5</v>
      </c>
      <c r="Z5488" s="2" t="str">
        <f>G5488</f>
        <v>e</v>
      </c>
      <c r="AA5488">
        <f>_xlfn.IFNA(VLOOKUP(X5488,'duo-out'!A$2:Q$5000,5,FALSE),E5488+10*(H5488-1)+1+_xlfn.IFNA(VLOOKUP(D5488,states!A$2:C$10,3,FALSE),1))</f>
        <v>261</v>
      </c>
      <c r="AB5488">
        <f>IF(V5488="","",V5488)</f>
        <v>28477.583336157499</v>
      </c>
      <c r="AC5488" s="2" t="str">
        <f>_xlfn.IFNA(VLOOKUP(D5488,states!A$2:C$10,2,FALSE),"XX")</f>
        <v>A</v>
      </c>
      <c r="AD5488">
        <f>E5488</f>
        <v>0</v>
      </c>
      <c r="AE5488">
        <f>_xlfn.IFNA(VLOOKUP(D5488,states!A$2:D$10,4,FALSE),0)</f>
        <v>2</v>
      </c>
      <c r="AF5488">
        <v>0.5</v>
      </c>
      <c r="AG5488">
        <f>IF(AE5488=0,AF5488,IF(AE5488=1,IF(F5488=0.5,0.5,IF(H5488=1,0.5,1.5)),IF(F5488=0.5,0.5,IF(H5488=1,2.5,1.5))))</f>
        <v>1.5</v>
      </c>
      <c r="AH5488" s="7">
        <f>IF(AC5488="XX",0,1/C5488^(1/5)*IF(E5488=0,100,1)/(E5488+1)^(1/4))</f>
        <v>147.96403888145966</v>
      </c>
    </row>
    <row r="5489" spans="1:34">
      <c r="A5489">
        <v>3517</v>
      </c>
      <c r="B5489" s="1">
        <v>23250.116699999999</v>
      </c>
      <c r="C5489" s="6">
        <v>0.01</v>
      </c>
      <c r="D5489" t="s">
        <v>3</v>
      </c>
      <c r="E5489">
        <v>1</v>
      </c>
      <c r="F5489">
        <v>18.5</v>
      </c>
      <c r="G5489" t="s">
        <v>1</v>
      </c>
      <c r="H5489">
        <v>1</v>
      </c>
      <c r="I5489" t="s">
        <v>0</v>
      </c>
      <c r="J5489">
        <v>1</v>
      </c>
      <c r="K5489">
        <v>18.5</v>
      </c>
      <c r="L5489" t="s">
        <v>2</v>
      </c>
      <c r="M5489">
        <v>1</v>
      </c>
      <c r="N5489" t="s">
        <v>3573</v>
      </c>
      <c r="O5489">
        <v>1</v>
      </c>
      <c r="P5489" t="str">
        <f>D5489&amp;"-"&amp;F5489&amp;"-"&amp;G5489&amp;"-"&amp;E5489&amp;"-"&amp;H5489</f>
        <v>A2Delta-18.5-e-1-1</v>
      </c>
      <c r="Q5489" t="str">
        <f>I5489&amp;"-"&amp;K5489&amp;"-"&amp;L5489&amp;"-"&amp;J5489&amp;"-"&amp;M5489</f>
        <v>X2Pi-18.5-f-1-1</v>
      </c>
      <c r="R5489">
        <f>B5489+S5489</f>
        <v>30471.952533528998</v>
      </c>
      <c r="S5489">
        <f>_xlfn.IFNA(VLOOKUP(Q5489,'MARVEL-X'!A$2:I$1400,7,FALSE),VLOOKUP(Q5489,MARVEL!A$2:J$1522,10,FALSE))</f>
        <v>7221.8358335290004</v>
      </c>
      <c r="T5489">
        <f>IF(P5489=P5488,R5489+T5488,R5489)</f>
        <v>30471.952533528998</v>
      </c>
      <c r="U5489">
        <f>IF(P5489=P5488,1+U5488,1)</f>
        <v>1</v>
      </c>
      <c r="V5489" t="str">
        <f t="shared" si="85"/>
        <v/>
      </c>
      <c r="W5489" t="str">
        <f>IF(V5489="","",IF(ABS(V5489-R5489)&gt;W$1,ABS(V5489-R5489),""))</f>
        <v/>
      </c>
      <c r="X5489" t="str">
        <f>Y5489&amp;"-"&amp;Z5489&amp;"-"&amp;AC5489&amp;"-"&amp;AD5489&amp;"-"&amp;AG5489</f>
        <v>18.5-e-A-1-2.5</v>
      </c>
      <c r="Y5489">
        <f>F5489</f>
        <v>18.5</v>
      </c>
      <c r="Z5489" s="2" t="str">
        <f>G5489</f>
        <v>e</v>
      </c>
      <c r="AA5489">
        <f>_xlfn.IFNA(VLOOKUP(X5489,'duo-out'!A$2:Q$5000,5,FALSE),E5489+10*(H5489-1)+1+_xlfn.IFNA(VLOOKUP(D5489,states!A$2:C$10,3,FALSE),1))</f>
        <v>252</v>
      </c>
      <c r="AB5489" t="str">
        <f>IF(V5489="","",V5489)</f>
        <v/>
      </c>
      <c r="AC5489" s="2" t="str">
        <f>_xlfn.IFNA(VLOOKUP(D5489,states!A$2:C$10,2,FALSE),"XX")</f>
        <v>A</v>
      </c>
      <c r="AD5489">
        <f>E5489</f>
        <v>1</v>
      </c>
      <c r="AE5489">
        <f>_xlfn.IFNA(VLOOKUP(D5489,states!A$2:D$10,4,FALSE),0)</f>
        <v>2</v>
      </c>
      <c r="AF5489">
        <v>0.5</v>
      </c>
      <c r="AG5489">
        <f>IF(AE5489=0,AF5489,IF(AE5489=1,IF(F5489=0.5,0.5,IF(H5489=1,0.5,1.5)),IF(F5489=0.5,0.5,IF(H5489=1,2.5,1.5))))</f>
        <v>2.5</v>
      </c>
      <c r="AH5489" s="7">
        <f>IF(AC5489="XX",0,1/C5489^(1/5)*IF(E5489=0,100,1)/(E5489+1)^(1/4))</f>
        <v>2.1122362957808511</v>
      </c>
    </row>
    <row r="5490" spans="1:34">
      <c r="A5490">
        <v>3472</v>
      </c>
      <c r="B5490" s="1">
        <v>23699.2271</v>
      </c>
      <c r="C5490" s="6">
        <v>0.01</v>
      </c>
      <c r="D5490" t="s">
        <v>3</v>
      </c>
      <c r="E5490">
        <v>1</v>
      </c>
      <c r="F5490">
        <v>18.5</v>
      </c>
      <c r="G5490" t="s">
        <v>1</v>
      </c>
      <c r="H5490">
        <v>1</v>
      </c>
      <c r="I5490" t="s">
        <v>0</v>
      </c>
      <c r="J5490">
        <v>1</v>
      </c>
      <c r="K5490">
        <v>17.5</v>
      </c>
      <c r="L5490" t="s">
        <v>1</v>
      </c>
      <c r="M5490">
        <v>1</v>
      </c>
      <c r="N5490" t="s">
        <v>3528</v>
      </c>
      <c r="O5490">
        <v>1</v>
      </c>
      <c r="P5490" t="str">
        <f>D5490&amp;"-"&amp;F5490&amp;"-"&amp;G5490&amp;"-"&amp;E5490&amp;"-"&amp;H5490</f>
        <v>A2Delta-18.5-e-1-1</v>
      </c>
      <c r="Q5490" t="str">
        <f>I5490&amp;"-"&amp;K5490&amp;"-"&amp;L5490&amp;"-"&amp;J5490&amp;"-"&amp;M5490</f>
        <v>X2Pi-17.5-e-1-1</v>
      </c>
      <c r="R5490">
        <f>B5490+S5490</f>
        <v>30471.918860218</v>
      </c>
      <c r="S5490">
        <f>_xlfn.IFNA(VLOOKUP(Q5490,'MARVEL-X'!A$2:I$1400,7,FALSE),VLOOKUP(Q5490,MARVEL!A$2:J$1522,10,FALSE))</f>
        <v>6772.6917602180001</v>
      </c>
      <c r="T5490">
        <f>IF(P5490=P5489,R5490+T5489,R5490)</f>
        <v>60943.871393747002</v>
      </c>
      <c r="U5490">
        <f>IF(P5490=P5489,1+U5489,1)</f>
        <v>2</v>
      </c>
      <c r="V5490" t="str">
        <f t="shared" si="85"/>
        <v/>
      </c>
      <c r="W5490" t="str">
        <f>IF(V5490="","",IF(ABS(V5490-R5490)&gt;W$1,ABS(V5490-R5490),""))</f>
        <v/>
      </c>
      <c r="X5490" t="str">
        <f>Y5490&amp;"-"&amp;Z5490&amp;"-"&amp;AC5490&amp;"-"&amp;AD5490&amp;"-"&amp;AG5490</f>
        <v>18.5-e-A-1-2.5</v>
      </c>
      <c r="Y5490">
        <f>F5490</f>
        <v>18.5</v>
      </c>
      <c r="Z5490" s="2" t="str">
        <f>G5490</f>
        <v>e</v>
      </c>
      <c r="AA5490">
        <f>_xlfn.IFNA(VLOOKUP(X5490,'duo-out'!A$2:Q$5000,5,FALSE),E5490+10*(H5490-1)+1+_xlfn.IFNA(VLOOKUP(D5490,states!A$2:C$10,3,FALSE),1))</f>
        <v>252</v>
      </c>
      <c r="AB5490" t="str">
        <f>IF(V5490="","",V5490)</f>
        <v/>
      </c>
      <c r="AC5490" s="2" t="str">
        <f>_xlfn.IFNA(VLOOKUP(D5490,states!A$2:C$10,2,FALSE),"XX")</f>
        <v>A</v>
      </c>
      <c r="AD5490">
        <f>E5490</f>
        <v>1</v>
      </c>
      <c r="AE5490">
        <f>_xlfn.IFNA(VLOOKUP(D5490,states!A$2:D$10,4,FALSE),0)</f>
        <v>2</v>
      </c>
      <c r="AF5490">
        <v>0.5</v>
      </c>
      <c r="AG5490">
        <f>IF(AE5490=0,AF5490,IF(AE5490=1,IF(F5490=0.5,0.5,IF(H5490=1,0.5,1.5)),IF(F5490=0.5,0.5,IF(H5490=1,2.5,1.5))))</f>
        <v>2.5</v>
      </c>
      <c r="AH5490" s="7">
        <f>IF(AC5490="XX",0,1/C5490^(1/5)*IF(E5490=0,100,1)/(E5490+1)^(1/4))</f>
        <v>2.1122362957808511</v>
      </c>
    </row>
    <row r="5491" spans="1:34">
      <c r="A5491">
        <v>5548</v>
      </c>
      <c r="B5491" s="1">
        <v>23250.034</v>
      </c>
      <c r="C5491" s="6">
        <v>9.085E-2</v>
      </c>
      <c r="D5491" t="s">
        <v>3</v>
      </c>
      <c r="E5491">
        <v>1</v>
      </c>
      <c r="F5491">
        <v>18.5</v>
      </c>
      <c r="G5491" t="s">
        <v>1</v>
      </c>
      <c r="H5491">
        <v>1</v>
      </c>
      <c r="I5491" t="s">
        <v>0</v>
      </c>
      <c r="J5491">
        <v>1</v>
      </c>
      <c r="K5491">
        <v>18.5</v>
      </c>
      <c r="L5491" t="s">
        <v>2</v>
      </c>
      <c r="M5491">
        <v>1</v>
      </c>
      <c r="N5491" t="s">
        <v>5604</v>
      </c>
      <c r="O5491">
        <v>1</v>
      </c>
      <c r="P5491" t="str">
        <f>D5491&amp;"-"&amp;F5491&amp;"-"&amp;G5491&amp;"-"&amp;E5491&amp;"-"&amp;H5491</f>
        <v>A2Delta-18.5-e-1-1</v>
      </c>
      <c r="Q5491" t="str">
        <f>I5491&amp;"-"&amp;K5491&amp;"-"&amp;L5491&amp;"-"&amp;J5491&amp;"-"&amp;M5491</f>
        <v>X2Pi-18.5-f-1-1</v>
      </c>
      <c r="R5491">
        <f>B5491+S5491</f>
        <v>30471.869833528999</v>
      </c>
      <c r="S5491">
        <f>_xlfn.IFNA(VLOOKUP(Q5491,'MARVEL-X'!A$2:I$1400,7,FALSE),VLOOKUP(Q5491,MARVEL!A$2:J$1522,10,FALSE))</f>
        <v>7221.8358335290004</v>
      </c>
      <c r="T5491">
        <f>IF(P5491=P5490,R5491+T5490,R5491)</f>
        <v>91415.741227275998</v>
      </c>
      <c r="U5491">
        <f>IF(P5491=P5490,1+U5490,1)</f>
        <v>3</v>
      </c>
      <c r="V5491" t="str">
        <f t="shared" si="85"/>
        <v/>
      </c>
      <c r="W5491" t="str">
        <f>IF(V5491="","",IF(ABS(V5491-R5491)&gt;W$1,ABS(V5491-R5491),""))</f>
        <v/>
      </c>
      <c r="X5491" t="str">
        <f>Y5491&amp;"-"&amp;Z5491&amp;"-"&amp;AC5491&amp;"-"&amp;AD5491&amp;"-"&amp;AG5491</f>
        <v>18.5-e-A-1-2.5</v>
      </c>
      <c r="Y5491">
        <f>F5491</f>
        <v>18.5</v>
      </c>
      <c r="Z5491" s="2" t="str">
        <f>G5491</f>
        <v>e</v>
      </c>
      <c r="AA5491">
        <f>_xlfn.IFNA(VLOOKUP(X5491,'duo-out'!A$2:Q$5000,5,FALSE),E5491+10*(H5491-1)+1+_xlfn.IFNA(VLOOKUP(D5491,states!A$2:C$10,3,FALSE),1))</f>
        <v>252</v>
      </c>
      <c r="AB5491" t="str">
        <f>IF(V5491="","",V5491)</f>
        <v/>
      </c>
      <c r="AC5491" s="2" t="str">
        <f>_xlfn.IFNA(VLOOKUP(D5491,states!A$2:C$10,2,FALSE),"XX")</f>
        <v>A</v>
      </c>
      <c r="AD5491">
        <f>E5491</f>
        <v>1</v>
      </c>
      <c r="AE5491">
        <f>_xlfn.IFNA(VLOOKUP(D5491,states!A$2:D$10,4,FALSE),0)</f>
        <v>2</v>
      </c>
      <c r="AF5491">
        <v>0.5</v>
      </c>
      <c r="AG5491">
        <f>IF(AE5491=0,AF5491,IF(AE5491=1,IF(F5491=0.5,0.5,IF(H5491=1,0.5,1.5)),IF(F5491=0.5,0.5,IF(H5491=1,2.5,1.5))))</f>
        <v>2.5</v>
      </c>
      <c r="AH5491" s="7">
        <f>IF(AC5491="XX",0,1/C5491^(1/5)*IF(E5491=0,100,1)/(E5491+1)^(1/4))</f>
        <v>1.3585559058756864</v>
      </c>
    </row>
    <row r="5492" spans="1:34">
      <c r="A5492">
        <v>5498</v>
      </c>
      <c r="B5492" s="1">
        <v>23699.19</v>
      </c>
      <c r="C5492" s="6">
        <v>0.05</v>
      </c>
      <c r="D5492" t="s">
        <v>3</v>
      </c>
      <c r="E5492">
        <v>1</v>
      </c>
      <c r="F5492">
        <v>18.5</v>
      </c>
      <c r="G5492" t="s">
        <v>1</v>
      </c>
      <c r="H5492">
        <v>1</v>
      </c>
      <c r="I5492" t="s">
        <v>0</v>
      </c>
      <c r="J5492">
        <v>1</v>
      </c>
      <c r="K5492">
        <v>17.5</v>
      </c>
      <c r="L5492" t="s">
        <v>1</v>
      </c>
      <c r="M5492">
        <v>1</v>
      </c>
      <c r="N5492" t="s">
        <v>5554</v>
      </c>
      <c r="O5492">
        <v>1</v>
      </c>
      <c r="P5492" t="str">
        <f>D5492&amp;"-"&amp;F5492&amp;"-"&amp;G5492&amp;"-"&amp;E5492&amp;"-"&amp;H5492</f>
        <v>A2Delta-18.5-e-1-1</v>
      </c>
      <c r="Q5492" t="str">
        <f>I5492&amp;"-"&amp;K5492&amp;"-"&amp;L5492&amp;"-"&amp;J5492&amp;"-"&amp;M5492</f>
        <v>X2Pi-17.5-e-1-1</v>
      </c>
      <c r="R5492">
        <f>B5492+S5492</f>
        <v>30471.881760217999</v>
      </c>
      <c r="S5492">
        <f>_xlfn.IFNA(VLOOKUP(Q5492,'MARVEL-X'!A$2:I$1400,7,FALSE),VLOOKUP(Q5492,MARVEL!A$2:J$1522,10,FALSE))</f>
        <v>6772.6917602180001</v>
      </c>
      <c r="T5492">
        <f>IF(P5492=P5491,R5492+T5491,R5492)</f>
        <v>121887.62298749399</v>
      </c>
      <c r="U5492">
        <f>IF(P5492=P5491,1+U5491,1)</f>
        <v>4</v>
      </c>
      <c r="V5492" t="str">
        <f t="shared" si="85"/>
        <v/>
      </c>
      <c r="W5492" t="str">
        <f>IF(V5492="","",IF(ABS(V5492-R5492)&gt;W$1,ABS(V5492-R5492),""))</f>
        <v/>
      </c>
      <c r="X5492" t="str">
        <f>Y5492&amp;"-"&amp;Z5492&amp;"-"&amp;AC5492&amp;"-"&amp;AD5492&amp;"-"&amp;AG5492</f>
        <v>18.5-e-A-1-2.5</v>
      </c>
      <c r="Y5492">
        <f>F5492</f>
        <v>18.5</v>
      </c>
      <c r="Z5492" s="2" t="str">
        <f>G5492</f>
        <v>e</v>
      </c>
      <c r="AA5492">
        <f>_xlfn.IFNA(VLOOKUP(X5492,'duo-out'!A$2:Q$5000,5,FALSE),E5492+10*(H5492-1)+1+_xlfn.IFNA(VLOOKUP(D5492,states!A$2:C$10,3,FALSE),1))</f>
        <v>252</v>
      </c>
      <c r="AB5492" t="str">
        <f>IF(V5492="","",V5492)</f>
        <v/>
      </c>
      <c r="AC5492" s="2" t="str">
        <f>_xlfn.IFNA(VLOOKUP(D5492,states!A$2:C$10,2,FALSE),"XX")</f>
        <v>A</v>
      </c>
      <c r="AD5492">
        <f>E5492</f>
        <v>1</v>
      </c>
      <c r="AE5492">
        <f>_xlfn.IFNA(VLOOKUP(D5492,states!A$2:D$10,4,FALSE),0)</f>
        <v>2</v>
      </c>
      <c r="AF5492">
        <v>0.5</v>
      </c>
      <c r="AG5492">
        <f>IF(AE5492=0,AF5492,IF(AE5492=1,IF(F5492=0.5,0.5,IF(H5492=1,0.5,1.5)),IF(F5492=0.5,0.5,IF(H5492=1,2.5,1.5))))</f>
        <v>2.5</v>
      </c>
      <c r="AH5492" s="7">
        <f>IF(AC5492="XX",0,1/C5492^(1/5)*IF(E5492=0,100,1)/(E5492+1)^(1/4))</f>
        <v>1.5309059120638666</v>
      </c>
    </row>
    <row r="5493" spans="1:34">
      <c r="A5493">
        <v>1009</v>
      </c>
      <c r="B5493" s="1">
        <v>22757.45</v>
      </c>
      <c r="C5493" s="6">
        <v>8.1729999999999997E-2</v>
      </c>
      <c r="D5493" t="s">
        <v>3</v>
      </c>
      <c r="E5493">
        <v>1</v>
      </c>
      <c r="F5493">
        <v>18.5</v>
      </c>
      <c r="G5493" t="s">
        <v>1</v>
      </c>
      <c r="H5493">
        <v>1</v>
      </c>
      <c r="I5493" t="s">
        <v>0</v>
      </c>
      <c r="J5493">
        <v>1</v>
      </c>
      <c r="K5493">
        <v>19.5</v>
      </c>
      <c r="L5493" t="s">
        <v>1</v>
      </c>
      <c r="M5493">
        <v>1</v>
      </c>
      <c r="N5493" t="s">
        <v>1065</v>
      </c>
      <c r="O5493">
        <v>1</v>
      </c>
      <c r="P5493" t="str">
        <f>D5493&amp;"-"&amp;F5493&amp;"-"&amp;G5493&amp;"-"&amp;E5493&amp;"-"&amp;H5493</f>
        <v>A2Delta-18.5-e-1-1</v>
      </c>
      <c r="Q5493" t="str">
        <f>I5493&amp;"-"&amp;K5493&amp;"-"&amp;L5493&amp;"-"&amp;J5493&amp;"-"&amp;M5493</f>
        <v>X2Pi-19.5-e-1-1</v>
      </c>
      <c r="R5493">
        <f>B5493+S5493</f>
        <v>30471.843760218002</v>
      </c>
      <c r="S5493">
        <f>_xlfn.IFNA(VLOOKUP(Q5493,'MARVEL-X'!A$2:I$1400,7,FALSE),VLOOKUP(Q5493,MARVEL!A$2:J$1522,10,FALSE))</f>
        <v>7714.3937602180004</v>
      </c>
      <c r="T5493">
        <f>IF(P5493=P5492,R5493+T5492,R5493)</f>
        <v>152359.46674771199</v>
      </c>
      <c r="U5493">
        <f>IF(P5493=P5492,1+U5492,1)</f>
        <v>5</v>
      </c>
      <c r="V5493" t="str">
        <f t="shared" si="85"/>
        <v/>
      </c>
      <c r="W5493" t="str">
        <f>IF(V5493="","",IF(ABS(V5493-R5493)&gt;W$1,ABS(V5493-R5493),""))</f>
        <v/>
      </c>
      <c r="X5493" t="str">
        <f>Y5493&amp;"-"&amp;Z5493&amp;"-"&amp;AC5493&amp;"-"&amp;AD5493&amp;"-"&amp;AG5493</f>
        <v>18.5-e-A-1-2.5</v>
      </c>
      <c r="Y5493">
        <f>F5493</f>
        <v>18.5</v>
      </c>
      <c r="Z5493" s="2" t="str">
        <f>G5493</f>
        <v>e</v>
      </c>
      <c r="AA5493">
        <f>_xlfn.IFNA(VLOOKUP(X5493,'duo-out'!A$2:Q$5000,5,FALSE),E5493+10*(H5493-1)+1+_xlfn.IFNA(VLOOKUP(D5493,states!A$2:C$10,3,FALSE),1))</f>
        <v>252</v>
      </c>
      <c r="AB5493" t="str">
        <f>IF(V5493="","",V5493)</f>
        <v/>
      </c>
      <c r="AC5493" s="2" t="str">
        <f>_xlfn.IFNA(VLOOKUP(D5493,states!A$2:C$10,2,FALSE),"XX")</f>
        <v>A</v>
      </c>
      <c r="AD5493">
        <f>E5493</f>
        <v>1</v>
      </c>
      <c r="AE5493">
        <f>_xlfn.IFNA(VLOOKUP(D5493,states!A$2:D$10,4,FALSE),0)</f>
        <v>2</v>
      </c>
      <c r="AF5493">
        <v>0.5</v>
      </c>
      <c r="AG5493">
        <f>IF(AE5493=0,AF5493,IF(AE5493=1,IF(F5493=0.5,0.5,IF(H5493=1,0.5,1.5)),IF(F5493=0.5,0.5,IF(H5493=1,2.5,1.5))))</f>
        <v>2.5</v>
      </c>
      <c r="AH5493" s="7">
        <f>IF(AC5493="XX",0,1/C5493^(1/5)*IF(E5493=0,100,1)/(E5493+1)^(1/4))</f>
        <v>1.3876061030076039</v>
      </c>
    </row>
    <row r="5494" spans="1:34">
      <c r="A5494">
        <v>991</v>
      </c>
      <c r="B5494" s="1">
        <v>23249.13</v>
      </c>
      <c r="C5494" s="6">
        <v>1.054</v>
      </c>
      <c r="D5494" t="s">
        <v>3</v>
      </c>
      <c r="E5494">
        <v>1</v>
      </c>
      <c r="F5494">
        <v>18.5</v>
      </c>
      <c r="G5494" t="s">
        <v>1</v>
      </c>
      <c r="H5494">
        <v>1</v>
      </c>
      <c r="I5494" t="s">
        <v>0</v>
      </c>
      <c r="J5494">
        <v>1</v>
      </c>
      <c r="K5494">
        <v>18.5</v>
      </c>
      <c r="L5494" t="s">
        <v>2</v>
      </c>
      <c r="M5494">
        <v>1</v>
      </c>
      <c r="N5494" t="s">
        <v>1047</v>
      </c>
      <c r="O5494">
        <v>1</v>
      </c>
      <c r="P5494" t="str">
        <f>D5494&amp;"-"&amp;F5494&amp;"-"&amp;G5494&amp;"-"&amp;E5494&amp;"-"&amp;H5494</f>
        <v>A2Delta-18.5-e-1-1</v>
      </c>
      <c r="Q5494" t="str">
        <f>I5494&amp;"-"&amp;K5494&amp;"-"&amp;L5494&amp;"-"&amp;J5494&amp;"-"&amp;M5494</f>
        <v>X2Pi-18.5-f-1-1</v>
      </c>
      <c r="R5494">
        <f>B5494+S5494</f>
        <v>30470.965833529001</v>
      </c>
      <c r="S5494">
        <f>_xlfn.IFNA(VLOOKUP(Q5494,'MARVEL-X'!A$2:I$1400,7,FALSE),VLOOKUP(Q5494,MARVEL!A$2:J$1522,10,FALSE))</f>
        <v>7221.8358335290004</v>
      </c>
      <c r="T5494">
        <f>IF(P5494=P5493,R5494+T5493,R5494)</f>
        <v>182830.43258124101</v>
      </c>
      <c r="U5494">
        <f>IF(P5494=P5493,1+U5493,1)</f>
        <v>6</v>
      </c>
      <c r="V5494" t="str">
        <f t="shared" si="85"/>
        <v/>
      </c>
      <c r="W5494" t="str">
        <f>IF(V5494="","",IF(ABS(V5494-R5494)&gt;W$1,ABS(V5494-R5494),""))</f>
        <v/>
      </c>
      <c r="X5494" t="str">
        <f>Y5494&amp;"-"&amp;Z5494&amp;"-"&amp;AC5494&amp;"-"&amp;AD5494&amp;"-"&amp;AG5494</f>
        <v>18.5-e-A-1-2.5</v>
      </c>
      <c r="Y5494">
        <f>F5494</f>
        <v>18.5</v>
      </c>
      <c r="Z5494" s="2" t="str">
        <f>G5494</f>
        <v>e</v>
      </c>
      <c r="AA5494">
        <f>_xlfn.IFNA(VLOOKUP(X5494,'duo-out'!A$2:Q$5000,5,FALSE),E5494+10*(H5494-1)+1+_xlfn.IFNA(VLOOKUP(D5494,states!A$2:C$10,3,FALSE),1))</f>
        <v>252</v>
      </c>
      <c r="AB5494" t="str">
        <f>IF(V5494="","",V5494)</f>
        <v/>
      </c>
      <c r="AC5494" s="2" t="str">
        <f>_xlfn.IFNA(VLOOKUP(D5494,states!A$2:C$10,2,FALSE),"XX")</f>
        <v>A</v>
      </c>
      <c r="AD5494">
        <f>E5494</f>
        <v>1</v>
      </c>
      <c r="AE5494">
        <f>_xlfn.IFNA(VLOOKUP(D5494,states!A$2:D$10,4,FALSE),0)</f>
        <v>2</v>
      </c>
      <c r="AF5494">
        <v>0.5</v>
      </c>
      <c r="AG5494">
        <f>IF(AE5494=0,AF5494,IF(AE5494=1,IF(F5494=0.5,0.5,IF(H5494=1,0.5,1.5)),IF(F5494=0.5,0.5,IF(H5494=1,2.5,1.5))))</f>
        <v>2.5</v>
      </c>
      <c r="AH5494" s="7">
        <f>IF(AC5494="XX",0,1/C5494^(1/5)*IF(E5494=0,100,1)/(E5494+1)^(1/4))</f>
        <v>0.83209780984240134</v>
      </c>
    </row>
    <row r="5495" spans="1:34">
      <c r="A5495">
        <v>921</v>
      </c>
      <c r="B5495" s="1">
        <v>23699.07</v>
      </c>
      <c r="C5495" s="6">
        <v>0.17150000000000001</v>
      </c>
      <c r="D5495" t="s">
        <v>3</v>
      </c>
      <c r="E5495">
        <v>1</v>
      </c>
      <c r="F5495">
        <v>18.5</v>
      </c>
      <c r="G5495" t="s">
        <v>1</v>
      </c>
      <c r="H5495">
        <v>1</v>
      </c>
      <c r="I5495" t="s">
        <v>0</v>
      </c>
      <c r="J5495">
        <v>1</v>
      </c>
      <c r="K5495">
        <v>17.5</v>
      </c>
      <c r="L5495" t="s">
        <v>1</v>
      </c>
      <c r="M5495">
        <v>1</v>
      </c>
      <c r="N5495" t="s">
        <v>977</v>
      </c>
      <c r="O5495">
        <v>1</v>
      </c>
      <c r="P5495" t="str">
        <f>D5495&amp;"-"&amp;F5495&amp;"-"&amp;G5495&amp;"-"&amp;E5495&amp;"-"&amp;H5495</f>
        <v>A2Delta-18.5-e-1-1</v>
      </c>
      <c r="Q5495" t="str">
        <f>I5495&amp;"-"&amp;K5495&amp;"-"&amp;L5495&amp;"-"&amp;J5495&amp;"-"&amp;M5495</f>
        <v>X2Pi-17.5-e-1-1</v>
      </c>
      <c r="R5495">
        <f>B5495+S5495</f>
        <v>30471.761760218</v>
      </c>
      <c r="S5495">
        <f>_xlfn.IFNA(VLOOKUP(Q5495,'MARVEL-X'!A$2:I$1400,7,FALSE),VLOOKUP(Q5495,MARVEL!A$2:J$1522,10,FALSE))</f>
        <v>6772.6917602180001</v>
      </c>
      <c r="T5495">
        <f>IF(P5495=P5494,R5495+T5494,R5495)</f>
        <v>213302.19434145902</v>
      </c>
      <c r="U5495">
        <f>IF(P5495=P5494,1+U5494,1)</f>
        <v>7</v>
      </c>
      <c r="V5495">
        <f t="shared" si="85"/>
        <v>30471.742048779859</v>
      </c>
      <c r="W5495" t="str">
        <f>IF(V5495="","",IF(ABS(V5495-R5495)&gt;W$1,ABS(V5495-R5495),""))</f>
        <v/>
      </c>
      <c r="X5495" t="str">
        <f>Y5495&amp;"-"&amp;Z5495&amp;"-"&amp;AC5495&amp;"-"&amp;AD5495&amp;"-"&amp;AG5495</f>
        <v>18.5-e-A-1-2.5</v>
      </c>
      <c r="Y5495">
        <f>F5495</f>
        <v>18.5</v>
      </c>
      <c r="Z5495" s="2" t="str">
        <f>G5495</f>
        <v>e</v>
      </c>
      <c r="AA5495">
        <f>_xlfn.IFNA(VLOOKUP(X5495,'duo-out'!A$2:Q$5000,5,FALSE),E5495+10*(H5495-1)+1+_xlfn.IFNA(VLOOKUP(D5495,states!A$2:C$10,3,FALSE),1))</f>
        <v>252</v>
      </c>
      <c r="AB5495">
        <f>IF(V5495="","",V5495)</f>
        <v>30471.742048779859</v>
      </c>
      <c r="AC5495" s="2" t="str">
        <f>_xlfn.IFNA(VLOOKUP(D5495,states!A$2:C$10,2,FALSE),"XX")</f>
        <v>A</v>
      </c>
      <c r="AD5495">
        <f>E5495</f>
        <v>1</v>
      </c>
      <c r="AE5495">
        <f>_xlfn.IFNA(VLOOKUP(D5495,states!A$2:D$10,4,FALSE),0)</f>
        <v>2</v>
      </c>
      <c r="AF5495">
        <v>0.5</v>
      </c>
      <c r="AG5495">
        <f>IF(AE5495=0,AF5495,IF(AE5495=1,IF(F5495=0.5,0.5,IF(H5495=1,0.5,1.5)),IF(F5495=0.5,0.5,IF(H5495=1,2.5,1.5))))</f>
        <v>2.5</v>
      </c>
      <c r="AH5495" s="7">
        <f>IF(AC5495="XX",0,1/C5495^(1/5)*IF(E5495=0,100,1)/(E5495+1)^(1/4))</f>
        <v>1.1964365620181387</v>
      </c>
    </row>
    <row r="5496" spans="1:34">
      <c r="A5496">
        <v>1178</v>
      </c>
      <c r="B5496" s="1">
        <v>22752.83</v>
      </c>
      <c r="C5496" s="6">
        <v>0.05</v>
      </c>
      <c r="D5496" t="s">
        <v>3</v>
      </c>
      <c r="E5496">
        <v>1</v>
      </c>
      <c r="F5496">
        <v>18.5</v>
      </c>
      <c r="G5496" t="s">
        <v>1</v>
      </c>
      <c r="H5496">
        <v>2</v>
      </c>
      <c r="I5496" t="s">
        <v>0</v>
      </c>
      <c r="J5496">
        <v>1</v>
      </c>
      <c r="K5496">
        <v>19.5</v>
      </c>
      <c r="L5496" t="s">
        <v>1</v>
      </c>
      <c r="M5496">
        <v>2</v>
      </c>
      <c r="N5496" t="s">
        <v>1234</v>
      </c>
      <c r="O5496">
        <v>1</v>
      </c>
      <c r="P5496" t="str">
        <f>D5496&amp;"-"&amp;F5496&amp;"-"&amp;G5496&amp;"-"&amp;E5496&amp;"-"&amp;H5496</f>
        <v>A2Delta-18.5-e-1-2</v>
      </c>
      <c r="Q5496" t="str">
        <f>I5496&amp;"-"&amp;K5496&amp;"-"&amp;L5496&amp;"-"&amp;J5496&amp;"-"&amp;M5496</f>
        <v>X2Pi-19.5-e-1-2</v>
      </c>
      <c r="R5496">
        <f>B5496+S5496</f>
        <v>30956.825345476002</v>
      </c>
      <c r="S5496">
        <f>_xlfn.IFNA(VLOOKUP(Q5496,'MARVEL-X'!A$2:I$1400,7,FALSE),VLOOKUP(Q5496,MARVEL!A$2:J$1522,10,FALSE))</f>
        <v>8203.9953454759998</v>
      </c>
      <c r="T5496">
        <f>IF(P5496=P5495,R5496+T5495,R5496)</f>
        <v>30956.825345476002</v>
      </c>
      <c r="U5496">
        <f>IF(P5496=P5495,1+U5495,1)</f>
        <v>1</v>
      </c>
      <c r="V5496" t="str">
        <f t="shared" si="85"/>
        <v/>
      </c>
      <c r="W5496" t="str">
        <f>IF(V5496="","",IF(ABS(V5496-R5496)&gt;W$1,ABS(V5496-R5496),""))</f>
        <v/>
      </c>
      <c r="X5496" t="str">
        <f>Y5496&amp;"-"&amp;Z5496&amp;"-"&amp;AC5496&amp;"-"&amp;AD5496&amp;"-"&amp;AG5496</f>
        <v>18.5-e-A-1-1.5</v>
      </c>
      <c r="Y5496">
        <f>F5496</f>
        <v>18.5</v>
      </c>
      <c r="Z5496" s="2" t="str">
        <f>G5496</f>
        <v>e</v>
      </c>
      <c r="AA5496">
        <f>_xlfn.IFNA(VLOOKUP(X5496,'duo-out'!A$2:Q$5000,5,FALSE),E5496+10*(H5496-1)+1+_xlfn.IFNA(VLOOKUP(D5496,states!A$2:C$10,3,FALSE),1))</f>
        <v>262</v>
      </c>
      <c r="AB5496" t="str">
        <f>IF(V5496="","",V5496)</f>
        <v/>
      </c>
      <c r="AC5496" s="2" t="str">
        <f>_xlfn.IFNA(VLOOKUP(D5496,states!A$2:C$10,2,FALSE),"XX")</f>
        <v>A</v>
      </c>
      <c r="AD5496">
        <f>E5496</f>
        <v>1</v>
      </c>
      <c r="AE5496">
        <f>_xlfn.IFNA(VLOOKUP(D5496,states!A$2:D$10,4,FALSE),0)</f>
        <v>2</v>
      </c>
      <c r="AF5496">
        <v>0.5</v>
      </c>
      <c r="AG5496">
        <f>IF(AE5496=0,AF5496,IF(AE5496=1,IF(F5496=0.5,0.5,IF(H5496=1,0.5,1.5)),IF(F5496=0.5,0.5,IF(H5496=1,2.5,1.5))))</f>
        <v>1.5</v>
      </c>
      <c r="AH5496" s="7">
        <f>IF(AC5496="XX",0,1/C5496^(1/5)*IF(E5496=0,100,1)/(E5496+1)^(1/4))</f>
        <v>1.5309059120638666</v>
      </c>
    </row>
    <row r="5497" spans="1:34">
      <c r="A5497">
        <v>1115</v>
      </c>
      <c r="B5497" s="1">
        <v>23243.119999999999</v>
      </c>
      <c r="C5497" s="6">
        <v>0.82150000000000001</v>
      </c>
      <c r="D5497" t="s">
        <v>3</v>
      </c>
      <c r="E5497">
        <v>1</v>
      </c>
      <c r="F5497">
        <v>18.5</v>
      </c>
      <c r="G5497" t="s">
        <v>1</v>
      </c>
      <c r="H5497">
        <v>2</v>
      </c>
      <c r="I5497" t="s">
        <v>0</v>
      </c>
      <c r="J5497">
        <v>1</v>
      </c>
      <c r="K5497">
        <v>18.5</v>
      </c>
      <c r="L5497" t="s">
        <v>2</v>
      </c>
      <c r="M5497">
        <v>2</v>
      </c>
      <c r="N5497" t="s">
        <v>1171</v>
      </c>
      <c r="O5497">
        <v>1</v>
      </c>
      <c r="P5497" t="str">
        <f>D5497&amp;"-"&amp;F5497&amp;"-"&amp;G5497&amp;"-"&amp;E5497&amp;"-"&amp;H5497</f>
        <v>A2Delta-18.5-e-1-2</v>
      </c>
      <c r="Q5497" t="str">
        <f>I5497&amp;"-"&amp;K5497&amp;"-"&amp;L5497&amp;"-"&amp;J5497&amp;"-"&amp;M5497</f>
        <v>X2Pi-18.5-f-1-2</v>
      </c>
      <c r="R5497">
        <f>B5497+S5497</f>
        <v>30957.579297049997</v>
      </c>
      <c r="S5497">
        <f>_xlfn.IFNA(VLOOKUP(Q5497,'MARVEL-X'!A$2:I$1400,7,FALSE),VLOOKUP(Q5497,MARVEL!A$2:J$1522,10,FALSE))</f>
        <v>7714.4592970499998</v>
      </c>
      <c r="T5497">
        <f>IF(P5497=P5496,R5497+T5496,R5497)</f>
        <v>61914.404642526002</v>
      </c>
      <c r="U5497">
        <f>IF(P5497=P5496,1+U5496,1)</f>
        <v>2</v>
      </c>
      <c r="V5497" t="str">
        <f t="shared" si="85"/>
        <v/>
      </c>
      <c r="W5497" t="str">
        <f>IF(V5497="","",IF(ABS(V5497-R5497)&gt;W$1,ABS(V5497-R5497),""))</f>
        <v/>
      </c>
      <c r="X5497" t="str">
        <f>Y5497&amp;"-"&amp;Z5497&amp;"-"&amp;AC5497&amp;"-"&amp;AD5497&amp;"-"&amp;AG5497</f>
        <v>18.5-e-A-1-1.5</v>
      </c>
      <c r="Y5497">
        <f>F5497</f>
        <v>18.5</v>
      </c>
      <c r="Z5497" s="2" t="str">
        <f>G5497</f>
        <v>e</v>
      </c>
      <c r="AA5497">
        <f>_xlfn.IFNA(VLOOKUP(X5497,'duo-out'!A$2:Q$5000,5,FALSE),E5497+10*(H5497-1)+1+_xlfn.IFNA(VLOOKUP(D5497,states!A$2:C$10,3,FALSE),1))</f>
        <v>262</v>
      </c>
      <c r="AB5497" t="str">
        <f>IF(V5497="","",V5497)</f>
        <v/>
      </c>
      <c r="AC5497" s="2" t="str">
        <f>_xlfn.IFNA(VLOOKUP(D5497,states!A$2:C$10,2,FALSE),"XX")</f>
        <v>A</v>
      </c>
      <c r="AD5497">
        <f>E5497</f>
        <v>1</v>
      </c>
      <c r="AE5497">
        <f>_xlfn.IFNA(VLOOKUP(D5497,states!A$2:D$10,4,FALSE),0)</f>
        <v>2</v>
      </c>
      <c r="AF5497">
        <v>0.5</v>
      </c>
      <c r="AG5497">
        <f>IF(AE5497=0,AF5497,IF(AE5497=1,IF(F5497=0.5,0.5,IF(H5497=1,0.5,1.5)),IF(F5497=0.5,0.5,IF(H5497=1,2.5,1.5))))</f>
        <v>1.5</v>
      </c>
      <c r="AH5497" s="7">
        <f>IF(AC5497="XX",0,1/C5497^(1/5)*IF(E5497=0,100,1)/(E5497+1)^(1/4))</f>
        <v>0.87462318872089273</v>
      </c>
    </row>
    <row r="5498" spans="1:34">
      <c r="A5498">
        <v>1092</v>
      </c>
      <c r="B5498" s="1">
        <v>23735.48</v>
      </c>
      <c r="C5498" s="6">
        <v>0.4466</v>
      </c>
      <c r="D5498" t="s">
        <v>3</v>
      </c>
      <c r="E5498">
        <v>1</v>
      </c>
      <c r="F5498">
        <v>18.5</v>
      </c>
      <c r="G5498" t="s">
        <v>1</v>
      </c>
      <c r="H5498">
        <v>2</v>
      </c>
      <c r="I5498" t="s">
        <v>0</v>
      </c>
      <c r="J5498">
        <v>1</v>
      </c>
      <c r="K5498">
        <v>17.5</v>
      </c>
      <c r="L5498" t="s">
        <v>1</v>
      </c>
      <c r="M5498">
        <v>2</v>
      </c>
      <c r="N5498" t="s">
        <v>1148</v>
      </c>
      <c r="O5498">
        <v>1</v>
      </c>
      <c r="P5498" t="str">
        <f>D5498&amp;"-"&amp;F5498&amp;"-"&amp;G5498&amp;"-"&amp;E5498&amp;"-"&amp;H5498</f>
        <v>A2Delta-18.5-e-1-2</v>
      </c>
      <c r="Q5498" t="str">
        <f>I5498&amp;"-"&amp;K5498&amp;"-"&amp;L5498&amp;"-"&amp;J5498&amp;"-"&amp;M5498</f>
        <v>X2Pi-17.5-e-1-2</v>
      </c>
      <c r="R5498">
        <f>B5498+S5498</f>
        <v>30956.756475859002</v>
      </c>
      <c r="S5498">
        <f>_xlfn.IFNA(VLOOKUP(Q5498,'MARVEL-X'!A$2:I$1400,7,FALSE),VLOOKUP(Q5498,MARVEL!A$2:J$1522,10,FALSE))</f>
        <v>7221.2764758590001</v>
      </c>
      <c r="T5498">
        <f>IF(P5498=P5497,R5498+T5497,R5498)</f>
        <v>92871.161118385004</v>
      </c>
      <c r="U5498">
        <f>IF(P5498=P5497,1+U5497,1)</f>
        <v>3</v>
      </c>
      <c r="V5498">
        <f t="shared" si="85"/>
        <v>30957.053706128336</v>
      </c>
      <c r="W5498">
        <f>IF(V5498="","",IF(ABS(V5498-R5498)&gt;W$1,ABS(V5498-R5498),""))</f>
        <v>0.2972302693342499</v>
      </c>
      <c r="X5498" t="str">
        <f>Y5498&amp;"-"&amp;Z5498&amp;"-"&amp;AC5498&amp;"-"&amp;AD5498&amp;"-"&amp;AG5498</f>
        <v>18.5-e-A-1-1.5</v>
      </c>
      <c r="Y5498">
        <f>F5498</f>
        <v>18.5</v>
      </c>
      <c r="Z5498" s="2" t="str">
        <f>G5498</f>
        <v>e</v>
      </c>
      <c r="AA5498">
        <f>_xlfn.IFNA(VLOOKUP(X5498,'duo-out'!A$2:Q$5000,5,FALSE),E5498+10*(H5498-1)+1+_xlfn.IFNA(VLOOKUP(D5498,states!A$2:C$10,3,FALSE),1))</f>
        <v>262</v>
      </c>
      <c r="AB5498">
        <f>IF(V5498="","",V5498)</f>
        <v>30957.053706128336</v>
      </c>
      <c r="AC5498" s="2" t="str">
        <f>_xlfn.IFNA(VLOOKUP(D5498,states!A$2:C$10,2,FALSE),"XX")</f>
        <v>A</v>
      </c>
      <c r="AD5498">
        <f>E5498</f>
        <v>1</v>
      </c>
      <c r="AE5498">
        <f>_xlfn.IFNA(VLOOKUP(D5498,states!A$2:D$10,4,FALSE),0)</f>
        <v>2</v>
      </c>
      <c r="AF5498">
        <v>0.5</v>
      </c>
      <c r="AG5498">
        <f>IF(AE5498=0,AF5498,IF(AE5498=1,IF(F5498=0.5,0.5,IF(H5498=1,0.5,1.5)),IF(F5498=0.5,0.5,IF(H5498=1,2.5,1.5))))</f>
        <v>1.5</v>
      </c>
      <c r="AH5498" s="7">
        <f>IF(AC5498="XX",0,1/C5498^(1/5)*IF(E5498=0,100,1)/(E5498+1)^(1/4))</f>
        <v>0.9880041239299916</v>
      </c>
    </row>
    <row r="5499" spans="1:34">
      <c r="A5499">
        <v>1286</v>
      </c>
      <c r="B5499" s="1">
        <v>22636.639999999999</v>
      </c>
      <c r="C5499" s="6">
        <v>6.0019999999999997E-2</v>
      </c>
      <c r="D5499" t="s">
        <v>3</v>
      </c>
      <c r="E5499">
        <v>2</v>
      </c>
      <c r="F5499">
        <v>18.5</v>
      </c>
      <c r="G5499" t="s">
        <v>1</v>
      </c>
      <c r="H5499">
        <v>1</v>
      </c>
      <c r="I5499" t="s">
        <v>0</v>
      </c>
      <c r="J5499">
        <v>2</v>
      </c>
      <c r="K5499">
        <v>19.5</v>
      </c>
      <c r="L5499" t="s">
        <v>1</v>
      </c>
      <c r="M5499">
        <v>1</v>
      </c>
      <c r="N5499" t="s">
        <v>1342</v>
      </c>
      <c r="O5499">
        <v>1</v>
      </c>
      <c r="P5499" t="str">
        <f>D5499&amp;"-"&amp;F5499&amp;"-"&amp;G5499&amp;"-"&amp;E5499&amp;"-"&amp;H5499</f>
        <v>A2Delta-18.5-e-2-1</v>
      </c>
      <c r="Q5499" t="str">
        <f>I5499&amp;"-"&amp;K5499&amp;"-"&amp;L5499&amp;"-"&amp;J5499&amp;"-"&amp;M5499</f>
        <v>X2Pi-19.5-e-2-1</v>
      </c>
      <c r="R5499">
        <f>B5499+S5499</f>
        <v>32760.757054131998</v>
      </c>
      <c r="S5499">
        <f>_xlfn.IFNA(VLOOKUP(Q5499,'MARVEL-X'!A$2:I$1400,7,FALSE),VLOOKUP(Q5499,MARVEL!A$2:J$1522,10,FALSE))</f>
        <v>10124.117054131999</v>
      </c>
      <c r="T5499">
        <f>IF(P5499=P5498,R5499+T5498,R5499)</f>
        <v>32760.757054131998</v>
      </c>
      <c r="U5499">
        <f>IF(P5499=P5498,1+U5498,1)</f>
        <v>1</v>
      </c>
      <c r="V5499" t="str">
        <f t="shared" si="85"/>
        <v/>
      </c>
      <c r="W5499" t="str">
        <f>IF(V5499="","",IF(ABS(V5499-R5499)&gt;W$1,ABS(V5499-R5499),""))</f>
        <v/>
      </c>
      <c r="X5499" t="str">
        <f>Y5499&amp;"-"&amp;Z5499&amp;"-"&amp;AC5499&amp;"-"&amp;AD5499&amp;"-"&amp;AG5499</f>
        <v>18.5-e-A-2-2.5</v>
      </c>
      <c r="Y5499">
        <f>F5499</f>
        <v>18.5</v>
      </c>
      <c r="Z5499" s="2" t="str">
        <f>G5499</f>
        <v>e</v>
      </c>
      <c r="AA5499">
        <f>_xlfn.IFNA(VLOOKUP(X5499,'duo-out'!A$2:Q$5000,5,FALSE),E5499+10*(H5499-1)+1+_xlfn.IFNA(VLOOKUP(D5499,states!A$2:C$10,3,FALSE),1))</f>
        <v>253</v>
      </c>
      <c r="AB5499" t="str">
        <f>IF(V5499="","",V5499)</f>
        <v/>
      </c>
      <c r="AC5499" s="2" t="str">
        <f>_xlfn.IFNA(VLOOKUP(D5499,states!A$2:C$10,2,FALSE),"XX")</f>
        <v>A</v>
      </c>
      <c r="AD5499">
        <f>E5499</f>
        <v>2</v>
      </c>
      <c r="AE5499">
        <f>_xlfn.IFNA(VLOOKUP(D5499,states!A$2:D$10,4,FALSE),0)</f>
        <v>2</v>
      </c>
      <c r="AF5499">
        <v>0.5</v>
      </c>
      <c r="AG5499">
        <f>IF(AE5499=0,AF5499,IF(AE5499=1,IF(F5499=0.5,0.5,IF(H5499=1,0.5,1.5)),IF(F5499=0.5,0.5,IF(H5499=1,2.5,1.5))))</f>
        <v>2.5</v>
      </c>
      <c r="AH5499" s="7">
        <f>IF(AC5499="XX",0,1/C5499^(1/5)*IF(E5499=0,100,1)/(E5499+1)^(1/4))</f>
        <v>1.3337071766333271</v>
      </c>
    </row>
    <row r="5500" spans="1:34">
      <c r="A5500">
        <v>1264</v>
      </c>
      <c r="B5500" s="1">
        <v>23109.38</v>
      </c>
      <c r="C5500" s="6">
        <v>0.11119999999999999</v>
      </c>
      <c r="D5500" t="s">
        <v>3</v>
      </c>
      <c r="E5500">
        <v>2</v>
      </c>
      <c r="F5500">
        <v>18.5</v>
      </c>
      <c r="G5500" t="s">
        <v>1</v>
      </c>
      <c r="H5500">
        <v>1</v>
      </c>
      <c r="I5500" t="s">
        <v>0</v>
      </c>
      <c r="J5500">
        <v>2</v>
      </c>
      <c r="K5500">
        <v>18.5</v>
      </c>
      <c r="L5500" t="s">
        <v>2</v>
      </c>
      <c r="M5500">
        <v>1</v>
      </c>
      <c r="N5500" t="s">
        <v>1320</v>
      </c>
      <c r="O5500">
        <v>1</v>
      </c>
      <c r="P5500" t="str">
        <f>D5500&amp;"-"&amp;F5500&amp;"-"&amp;G5500&amp;"-"&amp;E5500&amp;"-"&amp;H5500</f>
        <v>A2Delta-18.5-e-2-1</v>
      </c>
      <c r="Q5500" t="str">
        <f>I5500&amp;"-"&amp;K5500&amp;"-"&amp;L5500&amp;"-"&amp;J5500&amp;"-"&amp;M5500</f>
        <v>X2Pi-18.5-f-2-1</v>
      </c>
      <c r="R5500">
        <f>B5500+S5500</f>
        <v>32760.787202836</v>
      </c>
      <c r="S5500">
        <f>_xlfn.IFNA(VLOOKUP(Q5500,'MARVEL-X'!A$2:I$1400,7,FALSE),VLOOKUP(Q5500,MARVEL!A$2:J$1522,10,FALSE))</f>
        <v>9651.4072028360006</v>
      </c>
      <c r="T5500">
        <f>IF(P5500=P5499,R5500+T5499,R5500)</f>
        <v>65521.544256968002</v>
      </c>
      <c r="U5500">
        <f>IF(P5500=P5499,1+U5499,1)</f>
        <v>2</v>
      </c>
      <c r="V5500" t="str">
        <f t="shared" si="85"/>
        <v/>
      </c>
      <c r="W5500" t="str">
        <f>IF(V5500="","",IF(ABS(V5500-R5500)&gt;W$1,ABS(V5500-R5500),""))</f>
        <v/>
      </c>
      <c r="X5500" t="str">
        <f>Y5500&amp;"-"&amp;Z5500&amp;"-"&amp;AC5500&amp;"-"&amp;AD5500&amp;"-"&amp;AG5500</f>
        <v>18.5-e-A-2-2.5</v>
      </c>
      <c r="Y5500">
        <f>F5500</f>
        <v>18.5</v>
      </c>
      <c r="Z5500" s="2" t="str">
        <f>G5500</f>
        <v>e</v>
      </c>
      <c r="AA5500">
        <f>_xlfn.IFNA(VLOOKUP(X5500,'duo-out'!A$2:Q$5000,5,FALSE),E5500+10*(H5500-1)+1+_xlfn.IFNA(VLOOKUP(D5500,states!A$2:C$10,3,FALSE),1))</f>
        <v>253</v>
      </c>
      <c r="AB5500" t="str">
        <f>IF(V5500="","",V5500)</f>
        <v/>
      </c>
      <c r="AC5500" s="2" t="str">
        <f>_xlfn.IFNA(VLOOKUP(D5500,states!A$2:C$10,2,FALSE),"XX")</f>
        <v>A</v>
      </c>
      <c r="AD5500">
        <f>E5500</f>
        <v>2</v>
      </c>
      <c r="AE5500">
        <f>_xlfn.IFNA(VLOOKUP(D5500,states!A$2:D$10,4,FALSE),0)</f>
        <v>2</v>
      </c>
      <c r="AF5500">
        <v>0.5</v>
      </c>
      <c r="AG5500">
        <f>IF(AE5500=0,AF5500,IF(AE5500=1,IF(F5500=0.5,0.5,IF(H5500=1,0.5,1.5)),IF(F5500=0.5,0.5,IF(H5500=1,2.5,1.5))))</f>
        <v>2.5</v>
      </c>
      <c r="AH5500" s="7">
        <f>IF(AC5500="XX",0,1/C5500^(1/5)*IF(E5500=0,100,1)/(E5500+1)^(1/4))</f>
        <v>1.1789590725635029</v>
      </c>
    </row>
    <row r="5501" spans="1:34">
      <c r="A5501">
        <v>1200</v>
      </c>
      <c r="B5501" s="1">
        <v>23540.65</v>
      </c>
      <c r="C5501" s="6">
        <v>0.26450000000000001</v>
      </c>
      <c r="D5501" t="s">
        <v>3</v>
      </c>
      <c r="E5501">
        <v>2</v>
      </c>
      <c r="F5501">
        <v>18.5</v>
      </c>
      <c r="G5501" t="s">
        <v>1</v>
      </c>
      <c r="H5501">
        <v>1</v>
      </c>
      <c r="I5501" t="s">
        <v>0</v>
      </c>
      <c r="J5501">
        <v>2</v>
      </c>
      <c r="K5501">
        <v>17.5</v>
      </c>
      <c r="L5501" t="s">
        <v>1</v>
      </c>
      <c r="M5501">
        <v>1</v>
      </c>
      <c r="N5501" t="s">
        <v>1256</v>
      </c>
      <c r="O5501">
        <v>1</v>
      </c>
      <c r="P5501" t="str">
        <f>D5501&amp;"-"&amp;F5501&amp;"-"&amp;G5501&amp;"-"&amp;E5501&amp;"-"&amp;H5501</f>
        <v>A2Delta-18.5-e-2-1</v>
      </c>
      <c r="Q5501" t="str">
        <f>I5501&amp;"-"&amp;K5501&amp;"-"&amp;L5501&amp;"-"&amp;J5501&amp;"-"&amp;M5501</f>
        <v>X2Pi-17.5-e-2-1</v>
      </c>
      <c r="R5501">
        <f>B5501+S5501</f>
        <v>32761.048942803001</v>
      </c>
      <c r="S5501">
        <f>_xlfn.IFNA(VLOOKUP(Q5501,'MARVEL-X'!A$2:I$1400,7,FALSE),VLOOKUP(Q5501,MARVEL!A$2:J$1522,10,FALSE))</f>
        <v>9220.398942803</v>
      </c>
      <c r="T5501">
        <f>IF(P5501=P5500,R5501+T5500,R5501)</f>
        <v>98282.593199770999</v>
      </c>
      <c r="U5501">
        <f>IF(P5501=P5500,1+U5500,1)</f>
        <v>3</v>
      </c>
      <c r="V5501" t="str">
        <f t="shared" si="85"/>
        <v/>
      </c>
      <c r="W5501" t="str">
        <f>IF(V5501="","",IF(ABS(V5501-R5501)&gt;W$1,ABS(V5501-R5501),""))</f>
        <v/>
      </c>
      <c r="X5501" t="str">
        <f>Y5501&amp;"-"&amp;Z5501&amp;"-"&amp;AC5501&amp;"-"&amp;AD5501&amp;"-"&amp;AG5501</f>
        <v>18.5-e-A-2-2.5</v>
      </c>
      <c r="Y5501">
        <f>F5501</f>
        <v>18.5</v>
      </c>
      <c r="Z5501" s="2" t="str">
        <f>G5501</f>
        <v>e</v>
      </c>
      <c r="AA5501">
        <f>_xlfn.IFNA(VLOOKUP(X5501,'duo-out'!A$2:Q$5000,5,FALSE),E5501+10*(H5501-1)+1+_xlfn.IFNA(VLOOKUP(D5501,states!A$2:C$10,3,FALSE),1))</f>
        <v>253</v>
      </c>
      <c r="AB5501" t="str">
        <f>IF(V5501="","",V5501)</f>
        <v/>
      </c>
      <c r="AC5501" s="2" t="str">
        <f>_xlfn.IFNA(VLOOKUP(D5501,states!A$2:C$10,2,FALSE),"XX")</f>
        <v>A</v>
      </c>
      <c r="AD5501">
        <f>E5501</f>
        <v>2</v>
      </c>
      <c r="AE5501">
        <f>_xlfn.IFNA(VLOOKUP(D5501,states!A$2:D$10,4,FALSE),0)</f>
        <v>2</v>
      </c>
      <c r="AF5501">
        <v>0.5</v>
      </c>
      <c r="AG5501">
        <f>IF(AE5501=0,AF5501,IF(AE5501=1,IF(F5501=0.5,0.5,IF(H5501=1,0.5,1.5)),IF(F5501=0.5,0.5,IF(H5501=1,2.5,1.5))))</f>
        <v>2.5</v>
      </c>
      <c r="AH5501" s="7">
        <f>IF(AC5501="XX",0,1/C5501^(1/5)*IF(E5501=0,100,1)/(E5501+1)^(1/4))</f>
        <v>0.99136721173742004</v>
      </c>
    </row>
    <row r="5502" spans="1:34">
      <c r="A5502">
        <v>5928</v>
      </c>
      <c r="B5502" s="1">
        <v>22636.67</v>
      </c>
      <c r="C5502" s="6">
        <v>0.5</v>
      </c>
      <c r="D5502" t="s">
        <v>3</v>
      </c>
      <c r="E5502">
        <v>2</v>
      </c>
      <c r="F5502">
        <v>18.5</v>
      </c>
      <c r="G5502" t="s">
        <v>1</v>
      </c>
      <c r="H5502">
        <v>1</v>
      </c>
      <c r="I5502" t="s">
        <v>0</v>
      </c>
      <c r="J5502">
        <v>2</v>
      </c>
      <c r="K5502">
        <v>19.5</v>
      </c>
      <c r="L5502" t="s">
        <v>1</v>
      </c>
      <c r="M5502">
        <v>1</v>
      </c>
      <c r="N5502" t="s">
        <v>5984</v>
      </c>
      <c r="O5502">
        <v>1</v>
      </c>
      <c r="P5502" t="str">
        <f>D5502&amp;"-"&amp;F5502&amp;"-"&amp;G5502&amp;"-"&amp;E5502&amp;"-"&amp;H5502</f>
        <v>A2Delta-18.5-e-2-1</v>
      </c>
      <c r="Q5502" t="str">
        <f>I5502&amp;"-"&amp;K5502&amp;"-"&amp;L5502&amp;"-"&amp;J5502&amp;"-"&amp;M5502</f>
        <v>X2Pi-19.5-e-2-1</v>
      </c>
      <c r="R5502">
        <f>B5502+S5502</f>
        <v>32760.787054131997</v>
      </c>
      <c r="S5502">
        <f>_xlfn.IFNA(VLOOKUP(Q5502,'MARVEL-X'!A$2:I$1400,7,FALSE),VLOOKUP(Q5502,MARVEL!A$2:J$1522,10,FALSE))</f>
        <v>10124.117054131999</v>
      </c>
      <c r="T5502">
        <f>IF(P5502=P5501,R5502+T5501,R5502)</f>
        <v>131043.380253903</v>
      </c>
      <c r="U5502">
        <f>IF(P5502=P5501,1+U5501,1)</f>
        <v>4</v>
      </c>
      <c r="V5502" t="str">
        <f t="shared" si="85"/>
        <v/>
      </c>
      <c r="W5502" t="str">
        <f>IF(V5502="","",IF(ABS(V5502-R5502)&gt;W$1,ABS(V5502-R5502),""))</f>
        <v/>
      </c>
      <c r="X5502" t="str">
        <f>Y5502&amp;"-"&amp;Z5502&amp;"-"&amp;AC5502&amp;"-"&amp;AD5502&amp;"-"&amp;AG5502</f>
        <v>18.5-e-A-2-2.5</v>
      </c>
      <c r="Y5502">
        <f>F5502</f>
        <v>18.5</v>
      </c>
      <c r="Z5502" s="2" t="str">
        <f>G5502</f>
        <v>e</v>
      </c>
      <c r="AA5502">
        <f>_xlfn.IFNA(VLOOKUP(X5502,'duo-out'!A$2:Q$5000,5,FALSE),E5502+10*(H5502-1)+1+_xlfn.IFNA(VLOOKUP(D5502,states!A$2:C$10,3,FALSE),1))</f>
        <v>253</v>
      </c>
      <c r="AB5502" t="str">
        <f>IF(V5502="","",V5502)</f>
        <v/>
      </c>
      <c r="AC5502" s="2" t="str">
        <f>_xlfn.IFNA(VLOOKUP(D5502,states!A$2:C$10,2,FALSE),"XX")</f>
        <v>A</v>
      </c>
      <c r="AD5502">
        <f>E5502</f>
        <v>2</v>
      </c>
      <c r="AE5502">
        <f>_xlfn.IFNA(VLOOKUP(D5502,states!A$2:D$10,4,FALSE),0)</f>
        <v>2</v>
      </c>
      <c r="AF5502">
        <v>0.5</v>
      </c>
      <c r="AG5502">
        <f>IF(AE5502=0,AF5502,IF(AE5502=1,IF(F5502=0.5,0.5,IF(H5502=1,0.5,1.5)),IF(F5502=0.5,0.5,IF(H5502=1,2.5,1.5))))</f>
        <v>2.5</v>
      </c>
      <c r="AH5502" s="7">
        <f>IF(AC5502="XX",0,1/C5502^(1/5)*IF(E5502=0,100,1)/(E5502+1)^(1/4))</f>
        <v>0.87282200217602857</v>
      </c>
    </row>
    <row r="5503" spans="1:34">
      <c r="A5503">
        <v>5906</v>
      </c>
      <c r="B5503" s="1">
        <v>23109.49</v>
      </c>
      <c r="C5503" s="6">
        <v>0.5</v>
      </c>
      <c r="D5503" t="s">
        <v>3</v>
      </c>
      <c r="E5503">
        <v>2</v>
      </c>
      <c r="F5503">
        <v>18.5</v>
      </c>
      <c r="G5503" t="s">
        <v>1</v>
      </c>
      <c r="H5503">
        <v>1</v>
      </c>
      <c r="I5503" t="s">
        <v>0</v>
      </c>
      <c r="J5503">
        <v>2</v>
      </c>
      <c r="K5503">
        <v>18.5</v>
      </c>
      <c r="L5503" t="s">
        <v>2</v>
      </c>
      <c r="M5503">
        <v>1</v>
      </c>
      <c r="N5503" t="s">
        <v>5962</v>
      </c>
      <c r="O5503">
        <v>1</v>
      </c>
      <c r="P5503" t="str">
        <f>D5503&amp;"-"&amp;F5503&amp;"-"&amp;G5503&amp;"-"&amp;E5503&amp;"-"&amp;H5503</f>
        <v>A2Delta-18.5-e-2-1</v>
      </c>
      <c r="Q5503" t="str">
        <f>I5503&amp;"-"&amp;K5503&amp;"-"&amp;L5503&amp;"-"&amp;J5503&amp;"-"&amp;M5503</f>
        <v>X2Pi-18.5-f-2-1</v>
      </c>
      <c r="R5503">
        <f>B5503+S5503</f>
        <v>32760.897202836</v>
      </c>
      <c r="S5503">
        <f>_xlfn.IFNA(VLOOKUP(Q5503,'MARVEL-X'!A$2:I$1400,7,FALSE),VLOOKUP(Q5503,MARVEL!A$2:J$1522,10,FALSE))</f>
        <v>9651.4072028360006</v>
      </c>
      <c r="T5503">
        <f>IF(P5503=P5502,R5503+T5502,R5503)</f>
        <v>163804.27745673899</v>
      </c>
      <c r="U5503">
        <f>IF(P5503=P5502,1+U5502,1)</f>
        <v>5</v>
      </c>
      <c r="V5503">
        <f t="shared" si="85"/>
        <v>32760.855491347796</v>
      </c>
      <c r="W5503" t="str">
        <f>IF(V5503="","",IF(ABS(V5503-R5503)&gt;W$1,ABS(V5503-R5503),""))</f>
        <v/>
      </c>
      <c r="X5503" t="str">
        <f>Y5503&amp;"-"&amp;Z5503&amp;"-"&amp;AC5503&amp;"-"&amp;AD5503&amp;"-"&amp;AG5503</f>
        <v>18.5-e-A-2-2.5</v>
      </c>
      <c r="Y5503">
        <f>F5503</f>
        <v>18.5</v>
      </c>
      <c r="Z5503" s="2" t="str">
        <f>G5503</f>
        <v>e</v>
      </c>
      <c r="AA5503">
        <f>_xlfn.IFNA(VLOOKUP(X5503,'duo-out'!A$2:Q$5000,5,FALSE),E5503+10*(H5503-1)+1+_xlfn.IFNA(VLOOKUP(D5503,states!A$2:C$10,3,FALSE),1))</f>
        <v>253</v>
      </c>
      <c r="AB5503">
        <f>IF(V5503="","",V5503)</f>
        <v>32760.855491347796</v>
      </c>
      <c r="AC5503" s="2" t="str">
        <f>_xlfn.IFNA(VLOOKUP(D5503,states!A$2:C$10,2,FALSE),"XX")</f>
        <v>A</v>
      </c>
      <c r="AD5503">
        <f>E5503</f>
        <v>2</v>
      </c>
      <c r="AE5503">
        <f>_xlfn.IFNA(VLOOKUP(D5503,states!A$2:D$10,4,FALSE),0)</f>
        <v>2</v>
      </c>
      <c r="AF5503">
        <v>0.5</v>
      </c>
      <c r="AG5503">
        <f>IF(AE5503=0,AF5503,IF(AE5503=1,IF(F5503=0.5,0.5,IF(H5503=1,0.5,1.5)),IF(F5503=0.5,0.5,IF(H5503=1,2.5,1.5))))</f>
        <v>2.5</v>
      </c>
      <c r="AH5503" s="7">
        <f>IF(AC5503="XX",0,1/C5503^(1/5)*IF(E5503=0,100,1)/(E5503+1)^(1/4))</f>
        <v>0.87282200217602857</v>
      </c>
    </row>
    <row r="5504" spans="1:34">
      <c r="A5504">
        <v>1446</v>
      </c>
      <c r="B5504" s="1">
        <v>22621.65</v>
      </c>
      <c r="C5504" s="6">
        <v>0.20230000000000001</v>
      </c>
      <c r="D5504" t="s">
        <v>3</v>
      </c>
      <c r="E5504">
        <v>2</v>
      </c>
      <c r="F5504">
        <v>18.5</v>
      </c>
      <c r="G5504" t="s">
        <v>1</v>
      </c>
      <c r="H5504">
        <v>2</v>
      </c>
      <c r="I5504" t="s">
        <v>0</v>
      </c>
      <c r="J5504">
        <v>2</v>
      </c>
      <c r="K5504">
        <v>19.5</v>
      </c>
      <c r="L5504" t="s">
        <v>1</v>
      </c>
      <c r="M5504">
        <v>2</v>
      </c>
      <c r="N5504" t="s">
        <v>1502</v>
      </c>
      <c r="O5504">
        <v>1</v>
      </c>
      <c r="P5504" t="str">
        <f>D5504&amp;"-"&amp;F5504&amp;"-"&amp;G5504&amp;"-"&amp;E5504&amp;"-"&amp;H5504</f>
        <v>A2Delta-18.5-e-2-2</v>
      </c>
      <c r="Q5504" t="str">
        <f>I5504&amp;"-"&amp;K5504&amp;"-"&amp;L5504&amp;"-"&amp;J5504&amp;"-"&amp;M5504</f>
        <v>X2Pi-19.5-e-2-2</v>
      </c>
      <c r="R5504">
        <f>B5504+S5504</f>
        <v>33215.425870924002</v>
      </c>
      <c r="S5504">
        <f>_xlfn.IFNA(VLOOKUP(Q5504,'MARVEL-X'!A$2:I$1400,7,FALSE),VLOOKUP(Q5504,MARVEL!A$2:J$1522,10,FALSE))</f>
        <v>10593.775870923999</v>
      </c>
      <c r="T5504">
        <f>IF(P5504=P5503,R5504+T5503,R5504)</f>
        <v>33215.425870924002</v>
      </c>
      <c r="U5504">
        <f>IF(P5504=P5503,1+U5503,1)</f>
        <v>1</v>
      </c>
      <c r="V5504" t="str">
        <f t="shared" si="85"/>
        <v/>
      </c>
      <c r="W5504" t="str">
        <f>IF(V5504="","",IF(ABS(V5504-R5504)&gt;W$1,ABS(V5504-R5504),""))</f>
        <v/>
      </c>
      <c r="X5504" t="str">
        <f>Y5504&amp;"-"&amp;Z5504&amp;"-"&amp;AC5504&amp;"-"&amp;AD5504&amp;"-"&amp;AG5504</f>
        <v>18.5-e-A-2-1.5</v>
      </c>
      <c r="Y5504">
        <f>F5504</f>
        <v>18.5</v>
      </c>
      <c r="Z5504" s="2" t="str">
        <f>G5504</f>
        <v>e</v>
      </c>
      <c r="AA5504">
        <f>_xlfn.IFNA(VLOOKUP(X5504,'duo-out'!A$2:Q$5000,5,FALSE),E5504+10*(H5504-1)+1+_xlfn.IFNA(VLOOKUP(D5504,states!A$2:C$10,3,FALSE),1))</f>
        <v>263</v>
      </c>
      <c r="AB5504" t="str">
        <f>IF(V5504="","",V5504)</f>
        <v/>
      </c>
      <c r="AC5504" s="2" t="str">
        <f>_xlfn.IFNA(VLOOKUP(D5504,states!A$2:C$10,2,FALSE),"XX")</f>
        <v>A</v>
      </c>
      <c r="AD5504">
        <f>E5504</f>
        <v>2</v>
      </c>
      <c r="AE5504">
        <f>_xlfn.IFNA(VLOOKUP(D5504,states!A$2:D$10,4,FALSE),0)</f>
        <v>2</v>
      </c>
      <c r="AF5504">
        <v>0.5</v>
      </c>
      <c r="AG5504">
        <f>IF(AE5504=0,AF5504,IF(AE5504=1,IF(F5504=0.5,0.5,IF(H5504=1,0.5,1.5)),IF(F5504=0.5,0.5,IF(H5504=1,2.5,1.5))))</f>
        <v>1.5</v>
      </c>
      <c r="AH5504" s="7">
        <f>IF(AC5504="XX",0,1/C5504^(1/5)*IF(E5504=0,100,1)/(E5504+1)^(1/4))</f>
        <v>1.0459730858791805</v>
      </c>
    </row>
    <row r="5505" spans="1:34">
      <c r="A5505">
        <v>1396</v>
      </c>
      <c r="B5505" s="1">
        <v>23103.46</v>
      </c>
      <c r="C5505" s="6">
        <v>0.13639999999999999</v>
      </c>
      <c r="D5505" t="s">
        <v>3</v>
      </c>
      <c r="E5505">
        <v>2</v>
      </c>
      <c r="F5505">
        <v>18.5</v>
      </c>
      <c r="G5505" t="s">
        <v>1</v>
      </c>
      <c r="H5505">
        <v>2</v>
      </c>
      <c r="I5505" t="s">
        <v>0</v>
      </c>
      <c r="J5505">
        <v>2</v>
      </c>
      <c r="K5505">
        <v>18.5</v>
      </c>
      <c r="L5505" t="s">
        <v>1</v>
      </c>
      <c r="M5505">
        <v>2</v>
      </c>
      <c r="N5505" t="s">
        <v>1452</v>
      </c>
      <c r="O5505">
        <v>1</v>
      </c>
      <c r="P5505" t="str">
        <f>D5505&amp;"-"&amp;F5505&amp;"-"&amp;G5505&amp;"-"&amp;E5505&amp;"-"&amp;H5505</f>
        <v>A2Delta-18.5-e-2-2</v>
      </c>
      <c r="Q5505" t="str">
        <f>I5505&amp;"-"&amp;K5505&amp;"-"&amp;L5505&amp;"-"&amp;J5505&amp;"-"&amp;M5505</f>
        <v>X2Pi-18.5-e-2-2</v>
      </c>
      <c r="R5505">
        <f>B5505+S5505</f>
        <v>33215.709429021997</v>
      </c>
      <c r="S5505">
        <f>_xlfn.IFNA(VLOOKUP(Q5505,'MARVEL-X'!A$2:I$1400,7,FALSE),VLOOKUP(Q5505,MARVEL!A$2:J$1522,10,FALSE))</f>
        <v>10112.249429021998</v>
      </c>
      <c r="T5505">
        <f>IF(P5505=P5504,R5505+T5504,R5505)</f>
        <v>66431.135299946007</v>
      </c>
      <c r="U5505">
        <f>IF(P5505=P5504,1+U5504,1)</f>
        <v>2</v>
      </c>
      <c r="V5505" t="str">
        <f t="shared" si="85"/>
        <v/>
      </c>
      <c r="W5505" t="str">
        <f>IF(V5505="","",IF(ABS(V5505-R5505)&gt;W$1,ABS(V5505-R5505),""))</f>
        <v/>
      </c>
      <c r="X5505" t="str">
        <f>Y5505&amp;"-"&amp;Z5505&amp;"-"&amp;AC5505&amp;"-"&amp;AD5505&amp;"-"&amp;AG5505</f>
        <v>18.5-e-A-2-1.5</v>
      </c>
      <c r="Y5505">
        <f>F5505</f>
        <v>18.5</v>
      </c>
      <c r="Z5505" s="2" t="str">
        <f>G5505</f>
        <v>e</v>
      </c>
      <c r="AA5505">
        <f>_xlfn.IFNA(VLOOKUP(X5505,'duo-out'!A$2:Q$5000,5,FALSE),E5505+10*(H5505-1)+1+_xlfn.IFNA(VLOOKUP(D5505,states!A$2:C$10,3,FALSE),1))</f>
        <v>263</v>
      </c>
      <c r="AB5505" t="str">
        <f>IF(V5505="","",V5505)</f>
        <v/>
      </c>
      <c r="AC5505" s="2" t="str">
        <f>_xlfn.IFNA(VLOOKUP(D5505,states!A$2:C$10,2,FALSE),"XX")</f>
        <v>A</v>
      </c>
      <c r="AD5505">
        <f>E5505</f>
        <v>2</v>
      </c>
      <c r="AE5505">
        <f>_xlfn.IFNA(VLOOKUP(D5505,states!A$2:D$10,4,FALSE),0)</f>
        <v>2</v>
      </c>
      <c r="AF5505">
        <v>0.5</v>
      </c>
      <c r="AG5505">
        <f>IF(AE5505=0,AF5505,IF(AE5505=1,IF(F5505=0.5,0.5,IF(H5505=1,0.5,1.5)),IF(F5505=0.5,0.5,IF(H5505=1,2.5,1.5))))</f>
        <v>1.5</v>
      </c>
      <c r="AH5505" s="7">
        <f>IF(AC5505="XX",0,1/C5505^(1/5)*IF(E5505=0,100,1)/(E5505+1)^(1/4))</f>
        <v>1.1317664412934108</v>
      </c>
    </row>
    <row r="5506" spans="1:34">
      <c r="A5506">
        <v>1357</v>
      </c>
      <c r="B5506" s="1">
        <v>23564.69</v>
      </c>
      <c r="C5506" s="6">
        <v>0.05</v>
      </c>
      <c r="D5506" t="s">
        <v>3</v>
      </c>
      <c r="E5506">
        <v>2</v>
      </c>
      <c r="F5506">
        <v>18.5</v>
      </c>
      <c r="G5506" t="s">
        <v>1</v>
      </c>
      <c r="H5506">
        <v>2</v>
      </c>
      <c r="I5506" t="s">
        <v>0</v>
      </c>
      <c r="J5506">
        <v>2</v>
      </c>
      <c r="K5506">
        <v>17.5</v>
      </c>
      <c r="L5506" t="s">
        <v>1</v>
      </c>
      <c r="M5506">
        <v>2</v>
      </c>
      <c r="N5506" t="s">
        <v>1413</v>
      </c>
      <c r="O5506">
        <v>1</v>
      </c>
      <c r="P5506" t="str">
        <f>D5506&amp;"-"&amp;F5506&amp;"-"&amp;G5506&amp;"-"&amp;E5506&amp;"-"&amp;H5506</f>
        <v>A2Delta-18.5-e-2-2</v>
      </c>
      <c r="Q5506" t="str">
        <f>I5506&amp;"-"&amp;K5506&amp;"-"&amp;L5506&amp;"-"&amp;J5506&amp;"-"&amp;M5506</f>
        <v>X2Pi-17.5-e-2-2</v>
      </c>
      <c r="R5506">
        <f>B5506+S5506</f>
        <v>33215.614629461001</v>
      </c>
      <c r="S5506">
        <f>_xlfn.IFNA(VLOOKUP(Q5506,'MARVEL-X'!A$2:I$1400,7,FALSE),VLOOKUP(Q5506,MARVEL!A$2:J$1522,10,FALSE))</f>
        <v>9650.9246294610002</v>
      </c>
      <c r="T5506">
        <f>IF(P5506=P5505,R5506+T5505,R5506)</f>
        <v>99646.749929407</v>
      </c>
      <c r="U5506">
        <f>IF(P5506=P5505,1+U5505,1)</f>
        <v>3</v>
      </c>
      <c r="V5506">
        <f t="shared" si="85"/>
        <v>33215.583309802336</v>
      </c>
      <c r="W5506" t="str">
        <f>IF(V5506="","",IF(ABS(V5506-R5506)&gt;W$1,ABS(V5506-R5506),""))</f>
        <v/>
      </c>
      <c r="X5506" t="str">
        <f>Y5506&amp;"-"&amp;Z5506&amp;"-"&amp;AC5506&amp;"-"&amp;AD5506&amp;"-"&amp;AG5506</f>
        <v>18.5-e-A-2-1.5</v>
      </c>
      <c r="Y5506">
        <f>F5506</f>
        <v>18.5</v>
      </c>
      <c r="Z5506" s="2" t="str">
        <f>G5506</f>
        <v>e</v>
      </c>
      <c r="AA5506">
        <f>_xlfn.IFNA(VLOOKUP(X5506,'duo-out'!A$2:Q$5000,5,FALSE),E5506+10*(H5506-1)+1+_xlfn.IFNA(VLOOKUP(D5506,states!A$2:C$10,3,FALSE),1))</f>
        <v>263</v>
      </c>
      <c r="AB5506">
        <f>IF(V5506="","",V5506)</f>
        <v>33215.583309802336</v>
      </c>
      <c r="AC5506" s="2" t="str">
        <f>_xlfn.IFNA(VLOOKUP(D5506,states!A$2:C$10,2,FALSE),"XX")</f>
        <v>A</v>
      </c>
      <c r="AD5506">
        <f>E5506</f>
        <v>2</v>
      </c>
      <c r="AE5506">
        <f>_xlfn.IFNA(VLOOKUP(D5506,states!A$2:D$10,4,FALSE),0)</f>
        <v>2</v>
      </c>
      <c r="AF5506">
        <v>0.5</v>
      </c>
      <c r="AG5506">
        <f>IF(AE5506=0,AF5506,IF(AE5506=1,IF(F5506=0.5,0.5,IF(H5506=1,0.5,1.5)),IF(F5506=0.5,0.5,IF(H5506=1,2.5,1.5))))</f>
        <v>1.5</v>
      </c>
      <c r="AH5506" s="7">
        <f>IF(AC5506="XX",0,1/C5506^(1/5)*IF(E5506=0,100,1)/(E5506+1)^(1/4))</f>
        <v>1.3833296494790666</v>
      </c>
    </row>
    <row r="5507" spans="1:34">
      <c r="A5507">
        <v>5991</v>
      </c>
      <c r="B5507" s="1">
        <v>22842.73</v>
      </c>
      <c r="C5507" s="6">
        <v>0.5</v>
      </c>
      <c r="D5507" t="s">
        <v>3</v>
      </c>
      <c r="E5507">
        <v>3</v>
      </c>
      <c r="F5507">
        <v>18.5</v>
      </c>
      <c r="G5507" t="s">
        <v>1</v>
      </c>
      <c r="H5507">
        <v>1</v>
      </c>
      <c r="I5507" t="s">
        <v>0</v>
      </c>
      <c r="J5507">
        <v>3</v>
      </c>
      <c r="K5507">
        <v>18.5</v>
      </c>
      <c r="L5507" t="s">
        <v>2</v>
      </c>
      <c r="M5507">
        <v>1</v>
      </c>
      <c r="N5507" t="s">
        <v>6047</v>
      </c>
      <c r="O5507">
        <v>1</v>
      </c>
      <c r="P5507" t="str">
        <f>D5507&amp;"-"&amp;F5507&amp;"-"&amp;G5507&amp;"-"&amp;E5507&amp;"-"&amp;H5507</f>
        <v>A2Delta-18.5-e-3-1</v>
      </c>
      <c r="Q5507" t="str">
        <f>I5507&amp;"-"&amp;K5507&amp;"-"&amp;L5507&amp;"-"&amp;J5507&amp;"-"&amp;M5507</f>
        <v>X2Pi-18.5-f-3-1</v>
      </c>
      <c r="R5507">
        <f>B5507+S5507</f>
        <v>34800.149833520001</v>
      </c>
      <c r="S5507">
        <f>_xlfn.IFNA(VLOOKUP(Q5507,'MARVEL-X'!A$2:I$1400,7,FALSE),VLOOKUP(Q5507,MARVEL!A$2:J$1522,10,FALSE))</f>
        <v>11957.41983352</v>
      </c>
      <c r="T5507">
        <f>IF(P5507=P5506,R5507+T5506,R5507)</f>
        <v>34800.149833520001</v>
      </c>
      <c r="U5507">
        <f>IF(P5507=P5506,1+U5506,1)</f>
        <v>1</v>
      </c>
      <c r="V5507">
        <f t="shared" ref="V5507:V5570" si="86">IF(P5507=P5508,"",T5507/U5507)</f>
        <v>34800.149833520001</v>
      </c>
      <c r="W5507" t="str">
        <f>IF(V5507="","",IF(ABS(V5507-R5507)&gt;W$1,ABS(V5507-R5507),""))</f>
        <v/>
      </c>
      <c r="X5507" t="str">
        <f>Y5507&amp;"-"&amp;Z5507&amp;"-"&amp;AC5507&amp;"-"&amp;AD5507&amp;"-"&amp;AG5507</f>
        <v>18.5-e-A-3-2.5</v>
      </c>
      <c r="Y5507">
        <f>F5507</f>
        <v>18.5</v>
      </c>
      <c r="Z5507" s="2" t="str">
        <f>G5507</f>
        <v>e</v>
      </c>
      <c r="AA5507">
        <f>_xlfn.IFNA(VLOOKUP(X5507,'duo-out'!A$2:Q$5000,5,FALSE),E5507+10*(H5507-1)+1+_xlfn.IFNA(VLOOKUP(D5507,states!A$2:C$10,3,FALSE),1))</f>
        <v>254</v>
      </c>
      <c r="AB5507">
        <f>IF(V5507="","",V5507)</f>
        <v>34800.149833520001</v>
      </c>
      <c r="AC5507" s="2" t="str">
        <f>_xlfn.IFNA(VLOOKUP(D5507,states!A$2:C$10,2,FALSE),"XX")</f>
        <v>A</v>
      </c>
      <c r="AD5507">
        <f>E5507</f>
        <v>3</v>
      </c>
      <c r="AE5507">
        <f>_xlfn.IFNA(VLOOKUP(D5507,states!A$2:D$10,4,FALSE),0)</f>
        <v>2</v>
      </c>
      <c r="AF5507">
        <v>0.5</v>
      </c>
      <c r="AG5507">
        <f>IF(AE5507=0,AF5507,IF(AE5507=1,IF(F5507=0.5,0.5,IF(H5507=1,0.5,1.5)),IF(F5507=0.5,0.5,IF(H5507=1,2.5,1.5))))</f>
        <v>2.5</v>
      </c>
      <c r="AH5507" s="7">
        <f>IF(AC5507="XX",0,1/C5507^(1/5)*IF(E5507=0,100,1)/(E5507+1)^(1/4))</f>
        <v>0.8122523963562357</v>
      </c>
    </row>
    <row r="5508" spans="1:34">
      <c r="A5508">
        <v>6038</v>
      </c>
      <c r="B5508" s="1">
        <v>22358.99</v>
      </c>
      <c r="C5508" s="6">
        <v>0.5</v>
      </c>
      <c r="D5508" t="s">
        <v>3</v>
      </c>
      <c r="E5508">
        <v>3</v>
      </c>
      <c r="F5508">
        <v>18.5</v>
      </c>
      <c r="G5508" t="s">
        <v>1</v>
      </c>
      <c r="H5508">
        <v>2</v>
      </c>
      <c r="I5508" t="s">
        <v>0</v>
      </c>
      <c r="J5508">
        <v>3</v>
      </c>
      <c r="K5508">
        <v>19.5</v>
      </c>
      <c r="L5508" t="s">
        <v>1</v>
      </c>
      <c r="M5508">
        <v>2</v>
      </c>
      <c r="N5508" t="s">
        <v>6094</v>
      </c>
      <c r="O5508">
        <v>1</v>
      </c>
      <c r="P5508" t="str">
        <f>D5508&amp;"-"&amp;F5508&amp;"-"&amp;G5508&amp;"-"&amp;E5508&amp;"-"&amp;H5508</f>
        <v>A2Delta-18.5-e-3-2</v>
      </c>
      <c r="Q5508" t="str">
        <f>I5508&amp;"-"&amp;K5508&amp;"-"&amp;L5508&amp;"-"&amp;J5508&amp;"-"&amp;M5508</f>
        <v>X2Pi-19.5-e-3-2</v>
      </c>
      <c r="R5508">
        <f>B5508+S5508</f>
        <v>35219.026429022</v>
      </c>
      <c r="S5508">
        <f>_xlfn.IFNA(VLOOKUP(Q5508,'MARVEL-X'!A$2:I$1400,7,FALSE),VLOOKUP(Q5508,MARVEL!A$2:J$1522,10,FALSE))</f>
        <v>12860.036429021999</v>
      </c>
      <c r="T5508">
        <f>IF(P5508=P5507,R5508+T5507,R5508)</f>
        <v>35219.026429022</v>
      </c>
      <c r="U5508">
        <f>IF(P5508=P5507,1+U5507,1)</f>
        <v>1</v>
      </c>
      <c r="V5508">
        <f t="shared" si="86"/>
        <v>35219.026429022</v>
      </c>
      <c r="W5508" t="str">
        <f>IF(V5508="","",IF(ABS(V5508-R5508)&gt;W$1,ABS(V5508-R5508),""))</f>
        <v/>
      </c>
      <c r="X5508" t="str">
        <f>Y5508&amp;"-"&amp;Z5508&amp;"-"&amp;AC5508&amp;"-"&amp;AD5508&amp;"-"&amp;AG5508</f>
        <v>18.5-e-A-3-1.5</v>
      </c>
      <c r="Y5508">
        <f>F5508</f>
        <v>18.5</v>
      </c>
      <c r="Z5508" s="2" t="str">
        <f>G5508</f>
        <v>e</v>
      </c>
      <c r="AA5508">
        <f>_xlfn.IFNA(VLOOKUP(X5508,'duo-out'!A$2:Q$5000,5,FALSE),E5508+10*(H5508-1)+1+_xlfn.IFNA(VLOOKUP(D5508,states!A$2:C$10,3,FALSE),1))</f>
        <v>264</v>
      </c>
      <c r="AB5508">
        <f>IF(V5508="","",V5508)</f>
        <v>35219.026429022</v>
      </c>
      <c r="AC5508" s="2" t="str">
        <f>_xlfn.IFNA(VLOOKUP(D5508,states!A$2:C$10,2,FALSE),"XX")</f>
        <v>A</v>
      </c>
      <c r="AD5508">
        <f>E5508</f>
        <v>3</v>
      </c>
      <c r="AE5508">
        <f>_xlfn.IFNA(VLOOKUP(D5508,states!A$2:D$10,4,FALSE),0)</f>
        <v>2</v>
      </c>
      <c r="AF5508">
        <v>0.5</v>
      </c>
      <c r="AG5508">
        <f>IF(AE5508=0,AF5508,IF(AE5508=1,IF(F5508=0.5,0.5,IF(H5508=1,0.5,1.5)),IF(F5508=0.5,0.5,IF(H5508=1,2.5,1.5))))</f>
        <v>1.5</v>
      </c>
      <c r="AH5508" s="7">
        <f>IF(AC5508="XX",0,1/C5508^(1/5)*IF(E5508=0,100,1)/(E5508+1)^(1/4))</f>
        <v>0.8122523963562357</v>
      </c>
    </row>
    <row r="5509" spans="1:34">
      <c r="A5509">
        <v>6060</v>
      </c>
      <c r="B5509" s="1">
        <v>22399.01</v>
      </c>
      <c r="C5509" s="6">
        <v>0.5</v>
      </c>
      <c r="D5509" t="s">
        <v>3</v>
      </c>
      <c r="E5509">
        <v>4</v>
      </c>
      <c r="F5509">
        <v>18.5</v>
      </c>
      <c r="G5509" t="s">
        <v>1</v>
      </c>
      <c r="H5509">
        <v>1</v>
      </c>
      <c r="I5509" t="s">
        <v>0</v>
      </c>
      <c r="J5509">
        <v>4</v>
      </c>
      <c r="K5509">
        <v>18.5</v>
      </c>
      <c r="L5509" t="s">
        <v>2</v>
      </c>
      <c r="M5509">
        <v>1</v>
      </c>
      <c r="N5509" t="s">
        <v>6116</v>
      </c>
      <c r="O5509">
        <v>1</v>
      </c>
      <c r="P5509" t="str">
        <f>D5509&amp;"-"&amp;F5509&amp;"-"&amp;G5509&amp;"-"&amp;E5509&amp;"-"&amp;H5509</f>
        <v>A2Delta-18.5-e-4-1</v>
      </c>
      <c r="Q5509" t="str">
        <f>I5509&amp;"-"&amp;K5509&amp;"-"&amp;L5509&amp;"-"&amp;J5509&amp;"-"&amp;M5509</f>
        <v>X2Pi-18.5-f-4-1</v>
      </c>
      <c r="R5509">
        <f>B5509+S5509</f>
        <v>36539.098202836998</v>
      </c>
      <c r="S5509">
        <f>_xlfn.IFNA(VLOOKUP(Q5509,'MARVEL-X'!A$2:I$1400,7,FALSE),VLOOKUP(Q5509,MARVEL!A$2:J$1522,10,FALSE))</f>
        <v>14140.088202837</v>
      </c>
      <c r="T5509">
        <f>IF(P5509=P5508,R5509+T5508,R5509)</f>
        <v>36539.098202836998</v>
      </c>
      <c r="U5509">
        <f>IF(P5509=P5508,1+U5508,1)</f>
        <v>1</v>
      </c>
      <c r="V5509">
        <f t="shared" si="86"/>
        <v>36539.098202836998</v>
      </c>
      <c r="W5509" t="str">
        <f>IF(V5509="","",IF(ABS(V5509-R5509)&gt;W$1,ABS(V5509-R5509),""))</f>
        <v/>
      </c>
      <c r="X5509" t="str">
        <f>Y5509&amp;"-"&amp;Z5509&amp;"-"&amp;AC5509&amp;"-"&amp;AD5509&amp;"-"&amp;AG5509</f>
        <v>18.5-e-A-4-2.5</v>
      </c>
      <c r="Y5509">
        <f>F5509</f>
        <v>18.5</v>
      </c>
      <c r="Z5509" s="2" t="str">
        <f>G5509</f>
        <v>e</v>
      </c>
      <c r="AA5509">
        <f>_xlfn.IFNA(VLOOKUP(X5509,'duo-out'!A$2:Q$5000,5,FALSE),E5509+10*(H5509-1)+1+_xlfn.IFNA(VLOOKUP(D5509,states!A$2:C$10,3,FALSE),1))</f>
        <v>255</v>
      </c>
      <c r="AB5509">
        <f>IF(V5509="","",V5509)</f>
        <v>36539.098202836998</v>
      </c>
      <c r="AC5509" s="2" t="str">
        <f>_xlfn.IFNA(VLOOKUP(D5509,states!A$2:C$10,2,FALSE),"XX")</f>
        <v>A</v>
      </c>
      <c r="AD5509">
        <f>E5509</f>
        <v>4</v>
      </c>
      <c r="AE5509">
        <f>_xlfn.IFNA(VLOOKUP(D5509,states!A$2:D$10,4,FALSE),0)</f>
        <v>2</v>
      </c>
      <c r="AF5509">
        <v>0.5</v>
      </c>
      <c r="AG5509">
        <f>IF(AE5509=0,AF5509,IF(AE5509=1,IF(F5509=0.5,0.5,IF(H5509=1,0.5,1.5)),IF(F5509=0.5,0.5,IF(H5509=1,2.5,1.5))))</f>
        <v>2.5</v>
      </c>
      <c r="AH5509" s="7">
        <f>IF(AC5509="XX",0,1/C5509^(1/5)*IF(E5509=0,100,1)/(E5509+1)^(1/4))</f>
        <v>0.76818088824663155</v>
      </c>
    </row>
    <row r="5510" spans="1:34">
      <c r="A5510">
        <v>6105</v>
      </c>
      <c r="B5510" s="1">
        <v>22339.9</v>
      </c>
      <c r="C5510" s="6">
        <v>0.5</v>
      </c>
      <c r="D5510" t="s">
        <v>3</v>
      </c>
      <c r="E5510">
        <v>4</v>
      </c>
      <c r="F5510">
        <v>18.5</v>
      </c>
      <c r="G5510" t="s">
        <v>1</v>
      </c>
      <c r="H5510">
        <v>2</v>
      </c>
      <c r="I5510" t="s">
        <v>0</v>
      </c>
      <c r="J5510">
        <v>4</v>
      </c>
      <c r="K5510">
        <v>18.5</v>
      </c>
      <c r="L5510" t="s">
        <v>2</v>
      </c>
      <c r="M5510">
        <v>2</v>
      </c>
      <c r="N5510" t="s">
        <v>6161</v>
      </c>
      <c r="O5510">
        <v>1</v>
      </c>
      <c r="P5510" t="str">
        <f>D5510&amp;"-"&amp;F5510&amp;"-"&amp;G5510&amp;"-"&amp;E5510&amp;"-"&amp;H5510</f>
        <v>A2Delta-18.5-e-4-2</v>
      </c>
      <c r="Q5510" t="str">
        <f>I5510&amp;"-"&amp;K5510&amp;"-"&amp;L5510&amp;"-"&amp;J5510&amp;"-"&amp;M5510</f>
        <v>X2Pi-18.5-f-4-2</v>
      </c>
      <c r="R5510">
        <f>B5510+S5510</f>
        <v>36913.019611406002</v>
      </c>
      <c r="S5510">
        <f>_xlfn.IFNA(VLOOKUP(Q5510,'MARVEL-X'!A$2:I$1400,7,FALSE),VLOOKUP(Q5510,MARVEL!A$2:J$1522,10,FALSE))</f>
        <v>14573.119611406</v>
      </c>
      <c r="T5510">
        <f>IF(P5510=P5509,R5510+T5509,R5510)</f>
        <v>36913.019611406002</v>
      </c>
      <c r="U5510">
        <f>IF(P5510=P5509,1+U5509,1)</f>
        <v>1</v>
      </c>
      <c r="V5510">
        <f t="shared" si="86"/>
        <v>36913.019611406002</v>
      </c>
      <c r="W5510" t="str">
        <f>IF(V5510="","",IF(ABS(V5510-R5510)&gt;W$1,ABS(V5510-R5510),""))</f>
        <v/>
      </c>
      <c r="X5510" t="str">
        <f>Y5510&amp;"-"&amp;Z5510&amp;"-"&amp;AC5510&amp;"-"&amp;AD5510&amp;"-"&amp;AG5510</f>
        <v>18.5-e-A-4-1.5</v>
      </c>
      <c r="Y5510">
        <f>F5510</f>
        <v>18.5</v>
      </c>
      <c r="Z5510" s="2" t="str">
        <f>G5510</f>
        <v>e</v>
      </c>
      <c r="AA5510">
        <f>_xlfn.IFNA(VLOOKUP(X5510,'duo-out'!A$2:Q$5000,5,FALSE),E5510+10*(H5510-1)+1+_xlfn.IFNA(VLOOKUP(D5510,states!A$2:C$10,3,FALSE),1))</f>
        <v>265</v>
      </c>
      <c r="AB5510">
        <f>IF(V5510="","",V5510)</f>
        <v>36913.019611406002</v>
      </c>
      <c r="AC5510" s="2" t="str">
        <f>_xlfn.IFNA(VLOOKUP(D5510,states!A$2:C$10,2,FALSE),"XX")</f>
        <v>A</v>
      </c>
      <c r="AD5510">
        <f>E5510</f>
        <v>4</v>
      </c>
      <c r="AE5510">
        <f>_xlfn.IFNA(VLOOKUP(D5510,states!A$2:D$10,4,FALSE),0)</f>
        <v>2</v>
      </c>
      <c r="AF5510">
        <v>0.5</v>
      </c>
      <c r="AG5510">
        <f>IF(AE5510=0,AF5510,IF(AE5510=1,IF(F5510=0.5,0.5,IF(H5510=1,0.5,1.5)),IF(F5510=0.5,0.5,IF(H5510=1,2.5,1.5))))</f>
        <v>1.5</v>
      </c>
      <c r="AH5510" s="7">
        <f>IF(AC5510="XX",0,1/C5510^(1/5)*IF(E5510=0,100,1)/(E5510+1)^(1/4))</f>
        <v>0.76818088824663155</v>
      </c>
    </row>
    <row r="5511" spans="1:34">
      <c r="A5511">
        <v>3204</v>
      </c>
      <c r="B5511" s="1">
        <v>23287.040099999998</v>
      </c>
      <c r="C5511" s="6">
        <v>1.5679999999999999E-2</v>
      </c>
      <c r="D5511" t="s">
        <v>3</v>
      </c>
      <c r="E5511">
        <v>0</v>
      </c>
      <c r="F5511">
        <v>18.5</v>
      </c>
      <c r="G5511" t="s">
        <v>2</v>
      </c>
      <c r="H5511">
        <v>1</v>
      </c>
      <c r="I5511" t="s">
        <v>0</v>
      </c>
      <c r="J5511">
        <v>0</v>
      </c>
      <c r="K5511">
        <v>18.5</v>
      </c>
      <c r="L5511" t="s">
        <v>1</v>
      </c>
      <c r="M5511">
        <v>1</v>
      </c>
      <c r="N5511" t="s">
        <v>3260</v>
      </c>
      <c r="O5511">
        <v>1</v>
      </c>
      <c r="P5511" t="str">
        <f>D5511&amp;"-"&amp;F5511&amp;"-"&amp;G5511&amp;"-"&amp;E5511&amp;"-"&amp;H5511</f>
        <v>A2Delta-18.5-f-0-1</v>
      </c>
      <c r="Q5511" t="str">
        <f>I5511&amp;"-"&amp;K5511&amp;"-"&amp;L5511&amp;"-"&amp;J5511&amp;"-"&amp;M5511</f>
        <v>X2Pi-18.5-e-0-1</v>
      </c>
      <c r="R5511">
        <f>B5511+S5511</f>
        <v>27965.798860217998</v>
      </c>
      <c r="S5511">
        <f>_xlfn.IFNA(VLOOKUP(Q5511,'MARVEL-X'!A$2:I$1400,7,FALSE),VLOOKUP(Q5511,MARVEL!A$2:J$1522,10,FALSE))</f>
        <v>4678.7587602180001</v>
      </c>
      <c r="T5511">
        <f>IF(P5511=P5510,R5511+T5510,R5511)</f>
        <v>27965.798860217998</v>
      </c>
      <c r="U5511">
        <f>IF(P5511=P5510,1+U5510,1)</f>
        <v>1</v>
      </c>
      <c r="V5511" t="str">
        <f t="shared" si="86"/>
        <v/>
      </c>
      <c r="W5511" t="str">
        <f>IF(V5511="","",IF(ABS(V5511-R5511)&gt;W$1,ABS(V5511-R5511),""))</f>
        <v/>
      </c>
      <c r="X5511" t="str">
        <f>Y5511&amp;"-"&amp;Z5511&amp;"-"&amp;AC5511&amp;"-"&amp;AD5511&amp;"-"&amp;AG5511</f>
        <v>18.5-f-A-0-2.5</v>
      </c>
      <c r="Y5511">
        <f>F5511</f>
        <v>18.5</v>
      </c>
      <c r="Z5511" s="2" t="str">
        <f>G5511</f>
        <v>f</v>
      </c>
      <c r="AA5511">
        <f>_xlfn.IFNA(VLOOKUP(X5511,'duo-out'!A$2:Q$5000,5,FALSE),E5511+10*(H5511-1)+1+_xlfn.IFNA(VLOOKUP(D5511,states!A$2:C$10,3,FALSE),1))</f>
        <v>251</v>
      </c>
      <c r="AB5511" t="str">
        <f>IF(V5511="","",V5511)</f>
        <v/>
      </c>
      <c r="AC5511" s="2" t="str">
        <f>_xlfn.IFNA(VLOOKUP(D5511,states!A$2:C$10,2,FALSE),"XX")</f>
        <v>A</v>
      </c>
      <c r="AD5511">
        <f>E5511</f>
        <v>0</v>
      </c>
      <c r="AE5511">
        <f>_xlfn.IFNA(VLOOKUP(D5511,states!A$2:D$10,4,FALSE),0)</f>
        <v>2</v>
      </c>
      <c r="AF5511">
        <v>0.5</v>
      </c>
      <c r="AG5511">
        <f>IF(AE5511=0,AF5511,IF(AE5511=1,IF(F5511=0.5,0.5,IF(H5511=1,0.5,1.5)),IF(F5511=0.5,0.5,IF(H5511=1,2.5,1.5))))</f>
        <v>2.5</v>
      </c>
      <c r="AH5511" s="7">
        <f>IF(AC5511="XX",0,1/C5511^(1/5)*IF(E5511=0,100,1)/(E5511+1)^(1/4))</f>
        <v>229.57827497971709</v>
      </c>
    </row>
    <row r="5512" spans="1:34">
      <c r="A5512">
        <v>3182</v>
      </c>
      <c r="B5512" s="1">
        <v>23775.826000000001</v>
      </c>
      <c r="C5512" s="6">
        <v>7.8919999999999997E-3</v>
      </c>
      <c r="D5512" t="s">
        <v>3</v>
      </c>
      <c r="E5512">
        <v>0</v>
      </c>
      <c r="F5512">
        <v>18.5</v>
      </c>
      <c r="G5512" t="s">
        <v>2</v>
      </c>
      <c r="H5512">
        <v>1</v>
      </c>
      <c r="I5512" t="s">
        <v>0</v>
      </c>
      <c r="J5512">
        <v>0</v>
      </c>
      <c r="K5512">
        <v>17.5</v>
      </c>
      <c r="L5512" t="s">
        <v>2</v>
      </c>
      <c r="M5512">
        <v>1</v>
      </c>
      <c r="N5512" t="s">
        <v>3238</v>
      </c>
      <c r="O5512">
        <v>1</v>
      </c>
      <c r="P5512" t="str">
        <f>D5512&amp;"-"&amp;F5512&amp;"-"&amp;G5512&amp;"-"&amp;E5512&amp;"-"&amp;H5512</f>
        <v>A2Delta-18.5-f-0-1</v>
      </c>
      <c r="Q5512" t="str">
        <f>I5512&amp;"-"&amp;K5512&amp;"-"&amp;L5512&amp;"-"&amp;J5512&amp;"-"&amp;M5512</f>
        <v>X2Pi-17.5-f-0-1</v>
      </c>
      <c r="R5512">
        <f>B5512+S5512</f>
        <v>27965.836833528003</v>
      </c>
      <c r="S5512">
        <f>_xlfn.IFNA(VLOOKUP(Q5512,'MARVEL-X'!A$2:I$1400,7,FALSE),VLOOKUP(Q5512,MARVEL!A$2:J$1522,10,FALSE))</f>
        <v>4190.0108335280001</v>
      </c>
      <c r="T5512">
        <f>IF(P5512=P5511,R5512+T5511,R5512)</f>
        <v>55931.635693746</v>
      </c>
      <c r="U5512">
        <f>IF(P5512=P5511,1+U5511,1)</f>
        <v>2</v>
      </c>
      <c r="V5512" t="str">
        <f t="shared" si="86"/>
        <v/>
      </c>
      <c r="W5512" t="str">
        <f>IF(V5512="","",IF(ABS(V5512-R5512)&gt;W$1,ABS(V5512-R5512),""))</f>
        <v/>
      </c>
      <c r="X5512" t="str">
        <f>Y5512&amp;"-"&amp;Z5512&amp;"-"&amp;AC5512&amp;"-"&amp;AD5512&amp;"-"&amp;AG5512</f>
        <v>18.5-f-A-0-2.5</v>
      </c>
      <c r="Y5512">
        <f>F5512</f>
        <v>18.5</v>
      </c>
      <c r="Z5512" s="2" t="str">
        <f>G5512</f>
        <v>f</v>
      </c>
      <c r="AA5512">
        <f>_xlfn.IFNA(VLOOKUP(X5512,'duo-out'!A$2:Q$5000,5,FALSE),E5512+10*(H5512-1)+1+_xlfn.IFNA(VLOOKUP(D5512,states!A$2:C$10,3,FALSE),1))</f>
        <v>251</v>
      </c>
      <c r="AB5512" t="str">
        <f>IF(V5512="","",V5512)</f>
        <v/>
      </c>
      <c r="AC5512" s="2" t="str">
        <f>_xlfn.IFNA(VLOOKUP(D5512,states!A$2:C$10,2,FALSE),"XX")</f>
        <v>A</v>
      </c>
      <c r="AD5512">
        <f>E5512</f>
        <v>0</v>
      </c>
      <c r="AE5512">
        <f>_xlfn.IFNA(VLOOKUP(D5512,states!A$2:D$10,4,FALSE),0)</f>
        <v>2</v>
      </c>
      <c r="AF5512">
        <v>0.5</v>
      </c>
      <c r="AG5512">
        <f>IF(AE5512=0,AF5512,IF(AE5512=1,IF(F5512=0.5,0.5,IF(H5512=1,0.5,1.5)),IF(F5512=0.5,0.5,IF(H5512=1,2.5,1.5))))</f>
        <v>2.5</v>
      </c>
      <c r="AH5512" s="7">
        <f>IF(AC5512="XX",0,1/C5512^(1/5)*IF(E5512=0,100,1)/(E5512+1)^(1/4))</f>
        <v>263.36774465283423</v>
      </c>
    </row>
    <row r="5513" spans="1:34">
      <c r="A5513">
        <v>3275</v>
      </c>
      <c r="B5513" s="1">
        <v>22798.042799999999</v>
      </c>
      <c r="C5513" s="6">
        <v>5.0000000000000001E-3</v>
      </c>
      <c r="D5513" t="s">
        <v>3</v>
      </c>
      <c r="E5513">
        <v>0</v>
      </c>
      <c r="F5513">
        <v>18.5</v>
      </c>
      <c r="G5513" t="s">
        <v>2</v>
      </c>
      <c r="H5513">
        <v>1</v>
      </c>
      <c r="I5513" t="s">
        <v>0</v>
      </c>
      <c r="J5513">
        <v>0</v>
      </c>
      <c r="K5513">
        <v>19.5</v>
      </c>
      <c r="L5513" t="s">
        <v>2</v>
      </c>
      <c r="M5513">
        <v>1</v>
      </c>
      <c r="N5513" t="s">
        <v>3331</v>
      </c>
      <c r="O5513">
        <v>1</v>
      </c>
      <c r="P5513" t="str">
        <f>D5513&amp;"-"&amp;F5513&amp;"-"&amp;G5513&amp;"-"&amp;E5513&amp;"-"&amp;H5513</f>
        <v>A2Delta-18.5-f-0-1</v>
      </c>
      <c r="Q5513" t="str">
        <f>I5513&amp;"-"&amp;K5513&amp;"-"&amp;L5513&amp;"-"&amp;J5513&amp;"-"&amp;M5513</f>
        <v>X2Pi-19.5-f-0-1</v>
      </c>
      <c r="R5513">
        <f>B5513+S5513</f>
        <v>27965.815772708</v>
      </c>
      <c r="S5513">
        <f>_xlfn.IFNA(VLOOKUP(Q5513,'MARVEL-X'!A$2:I$1400,7,FALSE),VLOOKUP(Q5513,MARVEL!A$2:J$1522,10,FALSE))</f>
        <v>5167.7729727080005</v>
      </c>
      <c r="T5513">
        <f>IF(P5513=P5512,R5513+T5512,R5513)</f>
        <v>83897.451466454004</v>
      </c>
      <c r="U5513">
        <f>IF(P5513=P5512,1+U5512,1)</f>
        <v>3</v>
      </c>
      <c r="V5513" t="str">
        <f t="shared" si="86"/>
        <v/>
      </c>
      <c r="W5513" t="str">
        <f>IF(V5513="","",IF(ABS(V5513-R5513)&gt;W$1,ABS(V5513-R5513),""))</f>
        <v/>
      </c>
      <c r="X5513" t="str">
        <f>Y5513&amp;"-"&amp;Z5513&amp;"-"&amp;AC5513&amp;"-"&amp;AD5513&amp;"-"&amp;AG5513</f>
        <v>18.5-f-A-0-2.5</v>
      </c>
      <c r="Y5513">
        <f>F5513</f>
        <v>18.5</v>
      </c>
      <c r="Z5513" s="2" t="str">
        <f>G5513</f>
        <v>f</v>
      </c>
      <c r="AA5513">
        <f>_xlfn.IFNA(VLOOKUP(X5513,'duo-out'!A$2:Q$5000,5,FALSE),E5513+10*(H5513-1)+1+_xlfn.IFNA(VLOOKUP(D5513,states!A$2:C$10,3,FALSE),1))</f>
        <v>251</v>
      </c>
      <c r="AB5513" t="str">
        <f>IF(V5513="","",V5513)</f>
        <v/>
      </c>
      <c r="AC5513" s="2" t="str">
        <f>_xlfn.IFNA(VLOOKUP(D5513,states!A$2:C$10,2,FALSE),"XX")</f>
        <v>A</v>
      </c>
      <c r="AD5513">
        <f>E5513</f>
        <v>0</v>
      </c>
      <c r="AE5513">
        <f>_xlfn.IFNA(VLOOKUP(D5513,states!A$2:D$10,4,FALSE),0)</f>
        <v>2</v>
      </c>
      <c r="AF5513">
        <v>0.5</v>
      </c>
      <c r="AG5513">
        <f>IF(AE5513=0,AF5513,IF(AE5513=1,IF(F5513=0.5,0.5,IF(H5513=1,0.5,1.5)),IF(F5513=0.5,0.5,IF(H5513=1,2.5,1.5))))</f>
        <v>2.5</v>
      </c>
      <c r="AH5513" s="7">
        <f>IF(AC5513="XX",0,1/C5513^(1/5)*IF(E5513=0,100,1)/(E5513+1)^(1/4))</f>
        <v>288.53998118144267</v>
      </c>
    </row>
    <row r="5514" spans="1:34">
      <c r="A5514">
        <v>2632</v>
      </c>
      <c r="B5514" s="1">
        <v>23287.047500000001</v>
      </c>
      <c r="C5514" s="6">
        <v>6.4289999999999998E-3</v>
      </c>
      <c r="D5514" t="s">
        <v>3</v>
      </c>
      <c r="E5514">
        <v>0</v>
      </c>
      <c r="F5514">
        <v>18.5</v>
      </c>
      <c r="G5514" t="s">
        <v>2</v>
      </c>
      <c r="H5514">
        <v>1</v>
      </c>
      <c r="I5514" t="s">
        <v>0</v>
      </c>
      <c r="J5514">
        <v>0</v>
      </c>
      <c r="K5514">
        <v>18.5</v>
      </c>
      <c r="L5514" t="s">
        <v>1</v>
      </c>
      <c r="M5514">
        <v>1</v>
      </c>
      <c r="N5514" t="s">
        <v>2688</v>
      </c>
      <c r="O5514">
        <v>1</v>
      </c>
      <c r="P5514" t="str">
        <f>D5514&amp;"-"&amp;F5514&amp;"-"&amp;G5514&amp;"-"&amp;E5514&amp;"-"&amp;H5514</f>
        <v>A2Delta-18.5-f-0-1</v>
      </c>
      <c r="Q5514" t="str">
        <f>I5514&amp;"-"&amp;K5514&amp;"-"&amp;L5514&amp;"-"&amp;J5514&amp;"-"&amp;M5514</f>
        <v>X2Pi-18.5-e-0-1</v>
      </c>
      <c r="R5514">
        <f>B5514+S5514</f>
        <v>27965.806260218</v>
      </c>
      <c r="S5514">
        <f>_xlfn.IFNA(VLOOKUP(Q5514,'MARVEL-X'!A$2:I$1400,7,FALSE),VLOOKUP(Q5514,MARVEL!A$2:J$1522,10,FALSE))</f>
        <v>4678.7587602180001</v>
      </c>
      <c r="T5514">
        <f>IF(P5514=P5513,R5514+T5513,R5514)</f>
        <v>111863.257726672</v>
      </c>
      <c r="U5514">
        <f>IF(P5514=P5513,1+U5513,1)</f>
        <v>4</v>
      </c>
      <c r="V5514" t="str">
        <f t="shared" si="86"/>
        <v/>
      </c>
      <c r="W5514" t="str">
        <f>IF(V5514="","",IF(ABS(V5514-R5514)&gt;W$1,ABS(V5514-R5514),""))</f>
        <v/>
      </c>
      <c r="X5514" t="str">
        <f>Y5514&amp;"-"&amp;Z5514&amp;"-"&amp;AC5514&amp;"-"&amp;AD5514&amp;"-"&amp;AG5514</f>
        <v>18.5-f-A-0-2.5</v>
      </c>
      <c r="Y5514">
        <f>F5514</f>
        <v>18.5</v>
      </c>
      <c r="Z5514" s="2" t="str">
        <f>G5514</f>
        <v>f</v>
      </c>
      <c r="AA5514">
        <f>_xlfn.IFNA(VLOOKUP(X5514,'duo-out'!A$2:Q$5000,5,FALSE),E5514+10*(H5514-1)+1+_xlfn.IFNA(VLOOKUP(D5514,states!A$2:C$10,3,FALSE),1))</f>
        <v>251</v>
      </c>
      <c r="AB5514" t="str">
        <f>IF(V5514="","",V5514)</f>
        <v/>
      </c>
      <c r="AC5514" s="2" t="str">
        <f>_xlfn.IFNA(VLOOKUP(D5514,states!A$2:C$10,2,FALSE),"XX")</f>
        <v>A</v>
      </c>
      <c r="AD5514">
        <f>E5514</f>
        <v>0</v>
      </c>
      <c r="AE5514">
        <f>_xlfn.IFNA(VLOOKUP(D5514,states!A$2:D$10,4,FALSE),0)</f>
        <v>2</v>
      </c>
      <c r="AF5514">
        <v>0.5</v>
      </c>
      <c r="AG5514">
        <f>IF(AE5514=0,AF5514,IF(AE5514=1,IF(F5514=0.5,0.5,IF(H5514=1,0.5,1.5)),IF(F5514=0.5,0.5,IF(H5514=1,2.5,1.5))))</f>
        <v>2.5</v>
      </c>
      <c r="AH5514" s="7">
        <f>IF(AC5514="XX",0,1/C5514^(1/5)*IF(E5514=0,100,1)/(E5514+1)^(1/4))</f>
        <v>274.39191763983507</v>
      </c>
    </row>
    <row r="5515" spans="1:34">
      <c r="A5515">
        <v>2731</v>
      </c>
      <c r="B5515" s="1">
        <v>22798.053800000002</v>
      </c>
      <c r="C5515" s="6">
        <v>1.37E-2</v>
      </c>
      <c r="D5515" t="s">
        <v>3</v>
      </c>
      <c r="E5515">
        <v>0</v>
      </c>
      <c r="F5515">
        <v>18.5</v>
      </c>
      <c r="G5515" t="s">
        <v>2</v>
      </c>
      <c r="H5515">
        <v>1</v>
      </c>
      <c r="I5515" t="s">
        <v>0</v>
      </c>
      <c r="J5515">
        <v>0</v>
      </c>
      <c r="K5515">
        <v>19.5</v>
      </c>
      <c r="L5515" t="s">
        <v>2</v>
      </c>
      <c r="M5515">
        <v>1</v>
      </c>
      <c r="N5515" t="s">
        <v>2787</v>
      </c>
      <c r="O5515">
        <v>1</v>
      </c>
      <c r="P5515" t="str">
        <f>D5515&amp;"-"&amp;F5515&amp;"-"&amp;G5515&amp;"-"&amp;E5515&amp;"-"&amp;H5515</f>
        <v>A2Delta-18.5-f-0-1</v>
      </c>
      <c r="Q5515" t="str">
        <f>I5515&amp;"-"&amp;K5515&amp;"-"&amp;L5515&amp;"-"&amp;J5515&amp;"-"&amp;M5515</f>
        <v>X2Pi-19.5-f-0-1</v>
      </c>
      <c r="R5515">
        <f>B5515+S5515</f>
        <v>27965.826772708002</v>
      </c>
      <c r="S5515">
        <f>_xlfn.IFNA(VLOOKUP(Q5515,'MARVEL-X'!A$2:I$1400,7,FALSE),VLOOKUP(Q5515,MARVEL!A$2:J$1522,10,FALSE))</f>
        <v>5167.7729727080005</v>
      </c>
      <c r="T5515">
        <f>IF(P5515=P5514,R5515+T5514,R5515)</f>
        <v>139829.08449938</v>
      </c>
      <c r="U5515">
        <f>IF(P5515=P5514,1+U5514,1)</f>
        <v>5</v>
      </c>
      <c r="V5515" t="str">
        <f t="shared" si="86"/>
        <v/>
      </c>
      <c r="W5515" t="str">
        <f>IF(V5515="","",IF(ABS(V5515-R5515)&gt;W$1,ABS(V5515-R5515),""))</f>
        <v/>
      </c>
      <c r="X5515" t="str">
        <f>Y5515&amp;"-"&amp;Z5515&amp;"-"&amp;AC5515&amp;"-"&amp;AD5515&amp;"-"&amp;AG5515</f>
        <v>18.5-f-A-0-2.5</v>
      </c>
      <c r="Y5515">
        <f>F5515</f>
        <v>18.5</v>
      </c>
      <c r="Z5515" s="2" t="str">
        <f>G5515</f>
        <v>f</v>
      </c>
      <c r="AA5515">
        <f>_xlfn.IFNA(VLOOKUP(X5515,'duo-out'!A$2:Q$5000,5,FALSE),E5515+10*(H5515-1)+1+_xlfn.IFNA(VLOOKUP(D5515,states!A$2:C$10,3,FALSE),1))</f>
        <v>251</v>
      </c>
      <c r="AB5515" t="str">
        <f>IF(V5515="","",V5515)</f>
        <v/>
      </c>
      <c r="AC5515" s="2" t="str">
        <f>_xlfn.IFNA(VLOOKUP(D5515,states!A$2:C$10,2,FALSE),"XX")</f>
        <v>A</v>
      </c>
      <c r="AD5515">
        <f>E5515</f>
        <v>0</v>
      </c>
      <c r="AE5515">
        <f>_xlfn.IFNA(VLOOKUP(D5515,states!A$2:D$10,4,FALSE),0)</f>
        <v>2</v>
      </c>
      <c r="AF5515">
        <v>0.5</v>
      </c>
      <c r="AG5515">
        <f>IF(AE5515=0,AF5515,IF(AE5515=1,IF(F5515=0.5,0.5,IF(H5515=1,0.5,1.5)),IF(F5515=0.5,0.5,IF(H5515=1,2.5,1.5))))</f>
        <v>2.5</v>
      </c>
      <c r="AH5515" s="7">
        <f>IF(AC5515="XX",0,1/C5515^(1/5)*IF(E5515=0,100,1)/(E5515+1)^(1/4))</f>
        <v>235.86086479545503</v>
      </c>
    </row>
    <row r="5516" spans="1:34">
      <c r="A5516">
        <v>2694</v>
      </c>
      <c r="B5516" s="1">
        <v>23775.823899999999</v>
      </c>
      <c r="C5516" s="6">
        <v>5.0000000000000001E-3</v>
      </c>
      <c r="D5516" t="s">
        <v>3</v>
      </c>
      <c r="E5516">
        <v>0</v>
      </c>
      <c r="F5516">
        <v>18.5</v>
      </c>
      <c r="G5516" t="s">
        <v>2</v>
      </c>
      <c r="H5516">
        <v>1</v>
      </c>
      <c r="I5516" t="s">
        <v>0</v>
      </c>
      <c r="J5516">
        <v>0</v>
      </c>
      <c r="K5516">
        <v>17.5</v>
      </c>
      <c r="L5516" t="s">
        <v>2</v>
      </c>
      <c r="M5516">
        <v>1</v>
      </c>
      <c r="N5516" t="s">
        <v>2750</v>
      </c>
      <c r="O5516">
        <v>1</v>
      </c>
      <c r="P5516" t="str">
        <f>D5516&amp;"-"&amp;F5516&amp;"-"&amp;G5516&amp;"-"&amp;E5516&amp;"-"&amp;H5516</f>
        <v>A2Delta-18.5-f-0-1</v>
      </c>
      <c r="Q5516" t="str">
        <f>I5516&amp;"-"&amp;K5516&amp;"-"&amp;L5516&amp;"-"&amp;J5516&amp;"-"&amp;M5516</f>
        <v>X2Pi-17.5-f-0-1</v>
      </c>
      <c r="R5516">
        <f>B5516+S5516</f>
        <v>27965.834733527998</v>
      </c>
      <c r="S5516">
        <f>_xlfn.IFNA(VLOOKUP(Q5516,'MARVEL-X'!A$2:I$1400,7,FALSE),VLOOKUP(Q5516,MARVEL!A$2:J$1522,10,FALSE))</f>
        <v>4190.0108335280001</v>
      </c>
      <c r="T5516">
        <f>IF(P5516=P5515,R5516+T5515,R5516)</f>
        <v>167794.919232908</v>
      </c>
      <c r="U5516">
        <f>IF(P5516=P5515,1+U5515,1)</f>
        <v>6</v>
      </c>
      <c r="V5516" t="str">
        <f t="shared" si="86"/>
        <v/>
      </c>
      <c r="W5516" t="str">
        <f>IF(V5516="","",IF(ABS(V5516-R5516)&gt;W$1,ABS(V5516-R5516),""))</f>
        <v/>
      </c>
      <c r="X5516" t="str">
        <f>Y5516&amp;"-"&amp;Z5516&amp;"-"&amp;AC5516&amp;"-"&amp;AD5516&amp;"-"&amp;AG5516</f>
        <v>18.5-f-A-0-2.5</v>
      </c>
      <c r="Y5516">
        <f>F5516</f>
        <v>18.5</v>
      </c>
      <c r="Z5516" s="2" t="str">
        <f>G5516</f>
        <v>f</v>
      </c>
      <c r="AA5516">
        <f>_xlfn.IFNA(VLOOKUP(X5516,'duo-out'!A$2:Q$5000,5,FALSE),E5516+10*(H5516-1)+1+_xlfn.IFNA(VLOOKUP(D5516,states!A$2:C$10,3,FALSE),1))</f>
        <v>251</v>
      </c>
      <c r="AB5516" t="str">
        <f>IF(V5516="","",V5516)</f>
        <v/>
      </c>
      <c r="AC5516" s="2" t="str">
        <f>_xlfn.IFNA(VLOOKUP(D5516,states!A$2:C$10,2,FALSE),"XX")</f>
        <v>A</v>
      </c>
      <c r="AD5516">
        <f>E5516</f>
        <v>0</v>
      </c>
      <c r="AE5516">
        <f>_xlfn.IFNA(VLOOKUP(D5516,states!A$2:D$10,4,FALSE),0)</f>
        <v>2</v>
      </c>
      <c r="AF5516">
        <v>0.5</v>
      </c>
      <c r="AG5516">
        <f>IF(AE5516=0,AF5516,IF(AE5516=1,IF(F5516=0.5,0.5,IF(H5516=1,0.5,1.5)),IF(F5516=0.5,0.5,IF(H5516=1,2.5,1.5))))</f>
        <v>2.5</v>
      </c>
      <c r="AH5516" s="7">
        <f>IF(AC5516="XX",0,1/C5516^(1/5)*IF(E5516=0,100,1)/(E5516+1)^(1/4))</f>
        <v>288.53998118144267</v>
      </c>
    </row>
    <row r="5517" spans="1:34">
      <c r="A5517">
        <v>5317</v>
      </c>
      <c r="B5517" s="1">
        <v>23287.043000000001</v>
      </c>
      <c r="C5517" s="6">
        <v>0.05</v>
      </c>
      <c r="D5517" t="s">
        <v>3</v>
      </c>
      <c r="E5517">
        <v>0</v>
      </c>
      <c r="F5517">
        <v>18.5</v>
      </c>
      <c r="G5517" t="s">
        <v>2</v>
      </c>
      <c r="H5517">
        <v>1</v>
      </c>
      <c r="I5517" t="s">
        <v>0</v>
      </c>
      <c r="J5517">
        <v>0</v>
      </c>
      <c r="K5517">
        <v>18.5</v>
      </c>
      <c r="L5517" t="s">
        <v>1</v>
      </c>
      <c r="M5517">
        <v>1</v>
      </c>
      <c r="N5517" t="s">
        <v>5373</v>
      </c>
      <c r="O5517">
        <v>1</v>
      </c>
      <c r="P5517" t="str">
        <f>D5517&amp;"-"&amp;F5517&amp;"-"&amp;G5517&amp;"-"&amp;E5517&amp;"-"&amp;H5517</f>
        <v>A2Delta-18.5-f-0-1</v>
      </c>
      <c r="Q5517" t="str">
        <f>I5517&amp;"-"&amp;K5517&amp;"-"&amp;L5517&amp;"-"&amp;J5517&amp;"-"&amp;M5517</f>
        <v>X2Pi-18.5-e-0-1</v>
      </c>
      <c r="R5517">
        <f>B5517+S5517</f>
        <v>27965.801760218001</v>
      </c>
      <c r="S5517">
        <f>_xlfn.IFNA(VLOOKUP(Q5517,'MARVEL-X'!A$2:I$1400,7,FALSE),VLOOKUP(Q5517,MARVEL!A$2:J$1522,10,FALSE))</f>
        <v>4678.7587602180001</v>
      </c>
      <c r="T5517">
        <f>IF(P5517=P5516,R5517+T5516,R5517)</f>
        <v>195760.72099312599</v>
      </c>
      <c r="U5517">
        <f>IF(P5517=P5516,1+U5516,1)</f>
        <v>7</v>
      </c>
      <c r="V5517" t="str">
        <f t="shared" si="86"/>
        <v/>
      </c>
      <c r="W5517" t="str">
        <f>IF(V5517="","",IF(ABS(V5517-R5517)&gt;W$1,ABS(V5517-R5517),""))</f>
        <v/>
      </c>
      <c r="X5517" t="str">
        <f>Y5517&amp;"-"&amp;Z5517&amp;"-"&amp;AC5517&amp;"-"&amp;AD5517&amp;"-"&amp;AG5517</f>
        <v>18.5-f-A-0-2.5</v>
      </c>
      <c r="Y5517">
        <f>F5517</f>
        <v>18.5</v>
      </c>
      <c r="Z5517" s="2" t="str">
        <f>G5517</f>
        <v>f</v>
      </c>
      <c r="AA5517">
        <f>_xlfn.IFNA(VLOOKUP(X5517,'duo-out'!A$2:Q$5000,5,FALSE),E5517+10*(H5517-1)+1+_xlfn.IFNA(VLOOKUP(D5517,states!A$2:C$10,3,FALSE),1))</f>
        <v>251</v>
      </c>
      <c r="AB5517" t="str">
        <f>IF(V5517="","",V5517)</f>
        <v/>
      </c>
      <c r="AC5517" s="2" t="str">
        <f>_xlfn.IFNA(VLOOKUP(D5517,states!A$2:C$10,2,FALSE),"XX")</f>
        <v>A</v>
      </c>
      <c r="AD5517">
        <f>E5517</f>
        <v>0</v>
      </c>
      <c r="AE5517">
        <f>_xlfn.IFNA(VLOOKUP(D5517,states!A$2:D$10,4,FALSE),0)</f>
        <v>2</v>
      </c>
      <c r="AF5517">
        <v>0.5</v>
      </c>
      <c r="AG5517">
        <f>IF(AE5517=0,AF5517,IF(AE5517=1,IF(F5517=0.5,0.5,IF(H5517=1,0.5,1.5)),IF(F5517=0.5,0.5,IF(H5517=1,2.5,1.5))))</f>
        <v>2.5</v>
      </c>
      <c r="AH5517" s="7">
        <f>IF(AC5517="XX",0,1/C5517^(1/5)*IF(E5517=0,100,1)/(E5517+1)^(1/4))</f>
        <v>182.05642030260799</v>
      </c>
    </row>
    <row r="5518" spans="1:34">
      <c r="A5518">
        <v>5297</v>
      </c>
      <c r="B5518" s="1">
        <v>23775.892</v>
      </c>
      <c r="C5518" s="6">
        <v>8.3460000000000006E-2</v>
      </c>
      <c r="D5518" t="s">
        <v>3</v>
      </c>
      <c r="E5518">
        <v>0</v>
      </c>
      <c r="F5518">
        <v>18.5</v>
      </c>
      <c r="G5518" t="s">
        <v>2</v>
      </c>
      <c r="H5518">
        <v>1</v>
      </c>
      <c r="I5518" t="s">
        <v>0</v>
      </c>
      <c r="J5518">
        <v>0</v>
      </c>
      <c r="K5518">
        <v>17.5</v>
      </c>
      <c r="L5518" t="s">
        <v>2</v>
      </c>
      <c r="M5518">
        <v>1</v>
      </c>
      <c r="N5518" t="s">
        <v>5353</v>
      </c>
      <c r="O5518">
        <v>1</v>
      </c>
      <c r="P5518" t="str">
        <f>D5518&amp;"-"&amp;F5518&amp;"-"&amp;G5518&amp;"-"&amp;E5518&amp;"-"&amp;H5518</f>
        <v>A2Delta-18.5-f-0-1</v>
      </c>
      <c r="Q5518" t="str">
        <f>I5518&amp;"-"&amp;K5518&amp;"-"&amp;L5518&amp;"-"&amp;J5518&amp;"-"&amp;M5518</f>
        <v>X2Pi-17.5-f-0-1</v>
      </c>
      <c r="R5518">
        <f>B5518+S5518</f>
        <v>27965.902833528002</v>
      </c>
      <c r="S5518">
        <f>_xlfn.IFNA(VLOOKUP(Q5518,'MARVEL-X'!A$2:I$1400,7,FALSE),VLOOKUP(Q5518,MARVEL!A$2:J$1522,10,FALSE))</f>
        <v>4190.0108335280001</v>
      </c>
      <c r="T5518">
        <f>IF(P5518=P5517,R5518+T5517,R5518)</f>
        <v>223726.62382665399</v>
      </c>
      <c r="U5518">
        <f>IF(P5518=P5517,1+U5517,1)</f>
        <v>8</v>
      </c>
      <c r="V5518" t="str">
        <f t="shared" si="86"/>
        <v/>
      </c>
      <c r="W5518" t="str">
        <f>IF(V5518="","",IF(ABS(V5518-R5518)&gt;W$1,ABS(V5518-R5518),""))</f>
        <v/>
      </c>
      <c r="X5518" t="str">
        <f>Y5518&amp;"-"&amp;Z5518&amp;"-"&amp;AC5518&amp;"-"&amp;AD5518&amp;"-"&amp;AG5518</f>
        <v>18.5-f-A-0-2.5</v>
      </c>
      <c r="Y5518">
        <f>F5518</f>
        <v>18.5</v>
      </c>
      <c r="Z5518" s="2" t="str">
        <f>G5518</f>
        <v>f</v>
      </c>
      <c r="AA5518">
        <f>_xlfn.IFNA(VLOOKUP(X5518,'duo-out'!A$2:Q$5000,5,FALSE),E5518+10*(H5518-1)+1+_xlfn.IFNA(VLOOKUP(D5518,states!A$2:C$10,3,FALSE),1))</f>
        <v>251</v>
      </c>
      <c r="AB5518" t="str">
        <f>IF(V5518="","",V5518)</f>
        <v/>
      </c>
      <c r="AC5518" s="2" t="str">
        <f>_xlfn.IFNA(VLOOKUP(D5518,states!A$2:C$10,2,FALSE),"XX")</f>
        <v>A</v>
      </c>
      <c r="AD5518">
        <f>E5518</f>
        <v>0</v>
      </c>
      <c r="AE5518">
        <f>_xlfn.IFNA(VLOOKUP(D5518,states!A$2:D$10,4,FALSE),0)</f>
        <v>2</v>
      </c>
      <c r="AF5518">
        <v>0.5</v>
      </c>
      <c r="AG5518">
        <f>IF(AE5518=0,AF5518,IF(AE5518=1,IF(F5518=0.5,0.5,IF(H5518=1,0.5,1.5)),IF(F5518=0.5,0.5,IF(H5518=1,2.5,1.5))))</f>
        <v>2.5</v>
      </c>
      <c r="AH5518" s="7">
        <f>IF(AC5518="XX",0,1/C5518^(1/5)*IF(E5518=0,100,1)/(E5518+1)^(1/4))</f>
        <v>164.32525841805929</v>
      </c>
    </row>
    <row r="5519" spans="1:34">
      <c r="A5519">
        <v>651</v>
      </c>
      <c r="B5519" s="1">
        <v>23287.07</v>
      </c>
      <c r="C5519" s="6">
        <v>0.05</v>
      </c>
      <c r="D5519" t="s">
        <v>3</v>
      </c>
      <c r="E5519">
        <v>0</v>
      </c>
      <c r="F5519">
        <v>18.5</v>
      </c>
      <c r="G5519" t="s">
        <v>2</v>
      </c>
      <c r="H5519">
        <v>1</v>
      </c>
      <c r="I5519" t="s">
        <v>0</v>
      </c>
      <c r="J5519">
        <v>0</v>
      </c>
      <c r="K5519">
        <v>18.5</v>
      </c>
      <c r="L5519" t="s">
        <v>1</v>
      </c>
      <c r="M5519">
        <v>1</v>
      </c>
      <c r="N5519" t="s">
        <v>707</v>
      </c>
      <c r="O5519">
        <v>1</v>
      </c>
      <c r="P5519" t="str">
        <f>D5519&amp;"-"&amp;F5519&amp;"-"&amp;G5519&amp;"-"&amp;E5519&amp;"-"&amp;H5519</f>
        <v>A2Delta-18.5-f-0-1</v>
      </c>
      <c r="Q5519" t="str">
        <f>I5519&amp;"-"&amp;K5519&amp;"-"&amp;L5519&amp;"-"&amp;J5519&amp;"-"&amp;M5519</f>
        <v>X2Pi-18.5-e-0-1</v>
      </c>
      <c r="R5519">
        <f>B5519+S5519</f>
        <v>27965.828760217999</v>
      </c>
      <c r="S5519">
        <f>_xlfn.IFNA(VLOOKUP(Q5519,'MARVEL-X'!A$2:I$1400,7,FALSE),VLOOKUP(Q5519,MARVEL!A$2:J$1522,10,FALSE))</f>
        <v>4678.7587602180001</v>
      </c>
      <c r="T5519">
        <f>IF(P5519=P5518,R5519+T5518,R5519)</f>
        <v>251692.45258687198</v>
      </c>
      <c r="U5519">
        <f>IF(P5519=P5518,1+U5518,1)</f>
        <v>9</v>
      </c>
      <c r="V5519" t="str">
        <f t="shared" si="86"/>
        <v/>
      </c>
      <c r="W5519" t="str">
        <f>IF(V5519="","",IF(ABS(V5519-R5519)&gt;W$1,ABS(V5519-R5519),""))</f>
        <v/>
      </c>
      <c r="X5519" t="str">
        <f>Y5519&amp;"-"&amp;Z5519&amp;"-"&amp;AC5519&amp;"-"&amp;AD5519&amp;"-"&amp;AG5519</f>
        <v>18.5-f-A-0-2.5</v>
      </c>
      <c r="Y5519">
        <f>F5519</f>
        <v>18.5</v>
      </c>
      <c r="Z5519" s="2" t="str">
        <f>G5519</f>
        <v>f</v>
      </c>
      <c r="AA5519">
        <f>_xlfn.IFNA(VLOOKUP(X5519,'duo-out'!A$2:Q$5000,5,FALSE),E5519+10*(H5519-1)+1+_xlfn.IFNA(VLOOKUP(D5519,states!A$2:C$10,3,FALSE),1))</f>
        <v>251</v>
      </c>
      <c r="AB5519" t="str">
        <f>IF(V5519="","",V5519)</f>
        <v/>
      </c>
      <c r="AC5519" s="2" t="str">
        <f>_xlfn.IFNA(VLOOKUP(D5519,states!A$2:C$10,2,FALSE),"XX")</f>
        <v>A</v>
      </c>
      <c r="AD5519">
        <f>E5519</f>
        <v>0</v>
      </c>
      <c r="AE5519">
        <f>_xlfn.IFNA(VLOOKUP(D5519,states!A$2:D$10,4,FALSE),0)</f>
        <v>2</v>
      </c>
      <c r="AF5519">
        <v>0.5</v>
      </c>
      <c r="AG5519">
        <f>IF(AE5519=0,AF5519,IF(AE5519=1,IF(F5519=0.5,0.5,IF(H5519=1,0.5,1.5)),IF(F5519=0.5,0.5,IF(H5519=1,2.5,1.5))))</f>
        <v>2.5</v>
      </c>
      <c r="AH5519" s="7">
        <f>IF(AC5519="XX",0,1/C5519^(1/5)*IF(E5519=0,100,1)/(E5519+1)^(1/4))</f>
        <v>182.05642030260799</v>
      </c>
    </row>
    <row r="5520" spans="1:34">
      <c r="A5520">
        <v>624</v>
      </c>
      <c r="B5520" s="1">
        <v>23775.85</v>
      </c>
      <c r="C5520" s="6">
        <v>0.05</v>
      </c>
      <c r="D5520" t="s">
        <v>3</v>
      </c>
      <c r="E5520">
        <v>0</v>
      </c>
      <c r="F5520">
        <v>18.5</v>
      </c>
      <c r="G5520" t="s">
        <v>2</v>
      </c>
      <c r="H5520">
        <v>1</v>
      </c>
      <c r="I5520" t="s">
        <v>0</v>
      </c>
      <c r="J5520">
        <v>0</v>
      </c>
      <c r="K5520">
        <v>17.5</v>
      </c>
      <c r="L5520" t="s">
        <v>2</v>
      </c>
      <c r="M5520">
        <v>1</v>
      </c>
      <c r="N5520" t="s">
        <v>680</v>
      </c>
      <c r="O5520">
        <v>1</v>
      </c>
      <c r="P5520" t="str">
        <f>D5520&amp;"-"&amp;F5520&amp;"-"&amp;G5520&amp;"-"&amp;E5520&amp;"-"&amp;H5520</f>
        <v>A2Delta-18.5-f-0-1</v>
      </c>
      <c r="Q5520" t="str">
        <f>I5520&amp;"-"&amp;K5520&amp;"-"&amp;L5520&amp;"-"&amp;J5520&amp;"-"&amp;M5520</f>
        <v>X2Pi-17.5-f-0-1</v>
      </c>
      <c r="R5520">
        <f>B5520+S5520</f>
        <v>27965.860833528001</v>
      </c>
      <c r="S5520">
        <f>_xlfn.IFNA(VLOOKUP(Q5520,'MARVEL-X'!A$2:I$1400,7,FALSE),VLOOKUP(Q5520,MARVEL!A$2:J$1522,10,FALSE))</f>
        <v>4190.0108335280001</v>
      </c>
      <c r="T5520">
        <f>IF(P5520=P5519,R5520+T5519,R5520)</f>
        <v>279658.31342039997</v>
      </c>
      <c r="U5520">
        <f>IF(P5520=P5519,1+U5519,1)</f>
        <v>10</v>
      </c>
      <c r="V5520">
        <f t="shared" si="86"/>
        <v>27965.831342039997</v>
      </c>
      <c r="W5520" t="str">
        <f>IF(V5520="","",IF(ABS(V5520-R5520)&gt;W$1,ABS(V5520-R5520),""))</f>
        <v/>
      </c>
      <c r="X5520" t="str">
        <f>Y5520&amp;"-"&amp;Z5520&amp;"-"&amp;AC5520&amp;"-"&amp;AD5520&amp;"-"&amp;AG5520</f>
        <v>18.5-f-A-0-2.5</v>
      </c>
      <c r="Y5520">
        <f>F5520</f>
        <v>18.5</v>
      </c>
      <c r="Z5520" s="2" t="str">
        <f>G5520</f>
        <v>f</v>
      </c>
      <c r="AA5520">
        <f>_xlfn.IFNA(VLOOKUP(X5520,'duo-out'!A$2:Q$5000,5,FALSE),E5520+10*(H5520-1)+1+_xlfn.IFNA(VLOOKUP(D5520,states!A$2:C$10,3,FALSE),1))</f>
        <v>251</v>
      </c>
      <c r="AB5520">
        <f>IF(V5520="","",V5520)</f>
        <v>27965.831342039997</v>
      </c>
      <c r="AC5520" s="2" t="str">
        <f>_xlfn.IFNA(VLOOKUP(D5520,states!A$2:C$10,2,FALSE),"XX")</f>
        <v>A</v>
      </c>
      <c r="AD5520">
        <f>E5520</f>
        <v>0</v>
      </c>
      <c r="AE5520">
        <f>_xlfn.IFNA(VLOOKUP(D5520,states!A$2:D$10,4,FALSE),0)</f>
        <v>2</v>
      </c>
      <c r="AF5520">
        <v>0.5</v>
      </c>
      <c r="AG5520">
        <f>IF(AE5520=0,AF5520,IF(AE5520=1,IF(F5520=0.5,0.5,IF(H5520=1,0.5,1.5)),IF(F5520=0.5,0.5,IF(H5520=1,2.5,1.5))))</f>
        <v>2.5</v>
      </c>
      <c r="AH5520" s="7">
        <f>IF(AC5520="XX",0,1/C5520^(1/5)*IF(E5520=0,100,1)/(E5520+1)^(1/4))</f>
        <v>182.05642030260799</v>
      </c>
    </row>
    <row r="5521" spans="1:34">
      <c r="A5521">
        <v>3431</v>
      </c>
      <c r="B5521" s="1">
        <v>22773.850200000001</v>
      </c>
      <c r="C5521" s="6">
        <v>3.065E-2</v>
      </c>
      <c r="D5521" t="s">
        <v>3</v>
      </c>
      <c r="E5521">
        <v>0</v>
      </c>
      <c r="F5521">
        <v>18.5</v>
      </c>
      <c r="G5521" t="s">
        <v>2</v>
      </c>
      <c r="H5521">
        <v>2</v>
      </c>
      <c r="I5521" t="s">
        <v>0</v>
      </c>
      <c r="J5521">
        <v>0</v>
      </c>
      <c r="K5521">
        <v>19.5</v>
      </c>
      <c r="L5521" t="s">
        <v>2</v>
      </c>
      <c r="M5521">
        <v>2</v>
      </c>
      <c r="N5521" t="s">
        <v>3487</v>
      </c>
      <c r="O5521">
        <v>1</v>
      </c>
      <c r="P5521" t="str">
        <f>D5521&amp;"-"&amp;F5521&amp;"-"&amp;G5521&amp;"-"&amp;E5521&amp;"-"&amp;H5521</f>
        <v>A2Delta-18.5-f-0-2</v>
      </c>
      <c r="Q5521" t="str">
        <f>I5521&amp;"-"&amp;K5521&amp;"-"&amp;L5521&amp;"-"&amp;J5521&amp;"-"&amp;M5521</f>
        <v>X2Pi-19.5-f-0-2</v>
      </c>
      <c r="R5521">
        <f>B5521+S5521</f>
        <v>28477.663811535</v>
      </c>
      <c r="S5521">
        <f>_xlfn.IFNA(VLOOKUP(Q5521,'MARVEL-X'!A$2:I$1400,7,FALSE),VLOOKUP(Q5521,MARVEL!A$2:J$1522,10,FALSE))</f>
        <v>5703.8136115349998</v>
      </c>
      <c r="T5521">
        <f>IF(P5521=P5520,R5521+T5520,R5521)</f>
        <v>28477.663811535</v>
      </c>
      <c r="U5521">
        <f>IF(P5521=P5520,1+U5520,1)</f>
        <v>1</v>
      </c>
      <c r="V5521" t="str">
        <f t="shared" si="86"/>
        <v/>
      </c>
      <c r="W5521" t="str">
        <f>IF(V5521="","",IF(ABS(V5521-R5521)&gt;W$1,ABS(V5521-R5521),""))</f>
        <v/>
      </c>
      <c r="X5521" t="str">
        <f>Y5521&amp;"-"&amp;Z5521&amp;"-"&amp;AC5521&amp;"-"&amp;AD5521&amp;"-"&amp;AG5521</f>
        <v>18.5-f-A-0-1.5</v>
      </c>
      <c r="Y5521">
        <f>F5521</f>
        <v>18.5</v>
      </c>
      <c r="Z5521" s="2" t="str">
        <f>G5521</f>
        <v>f</v>
      </c>
      <c r="AA5521">
        <f>_xlfn.IFNA(VLOOKUP(X5521,'duo-out'!A$2:Q$5000,5,FALSE),E5521+10*(H5521-1)+1+_xlfn.IFNA(VLOOKUP(D5521,states!A$2:C$10,3,FALSE),1))</f>
        <v>261</v>
      </c>
      <c r="AB5521" t="str">
        <f>IF(V5521="","",V5521)</f>
        <v/>
      </c>
      <c r="AC5521" s="2" t="str">
        <f>_xlfn.IFNA(VLOOKUP(D5521,states!A$2:C$10,2,FALSE),"XX")</f>
        <v>A</v>
      </c>
      <c r="AD5521">
        <f>E5521</f>
        <v>0</v>
      </c>
      <c r="AE5521">
        <f>_xlfn.IFNA(VLOOKUP(D5521,states!A$2:D$10,4,FALSE),0)</f>
        <v>2</v>
      </c>
      <c r="AF5521">
        <v>0.5</v>
      </c>
      <c r="AG5521">
        <f>IF(AE5521=0,AF5521,IF(AE5521=1,IF(F5521=0.5,0.5,IF(H5521=1,0.5,1.5)),IF(F5521=0.5,0.5,IF(H5521=1,2.5,1.5))))</f>
        <v>1.5</v>
      </c>
      <c r="AH5521" s="7">
        <f>IF(AC5521="XX",0,1/C5521^(1/5)*IF(E5521=0,100,1)/(E5521+1)^(1/4))</f>
        <v>200.77697387561858</v>
      </c>
    </row>
    <row r="5522" spans="1:34">
      <c r="A5522">
        <v>3407</v>
      </c>
      <c r="B5522" s="1">
        <v>23310.3685</v>
      </c>
      <c r="C5522" s="6">
        <v>8.1810000000000008E-3</v>
      </c>
      <c r="D5522" t="s">
        <v>3</v>
      </c>
      <c r="E5522">
        <v>0</v>
      </c>
      <c r="F5522">
        <v>18.5</v>
      </c>
      <c r="G5522" t="s">
        <v>2</v>
      </c>
      <c r="H5522">
        <v>2</v>
      </c>
      <c r="I5522" t="s">
        <v>0</v>
      </c>
      <c r="J5522">
        <v>0</v>
      </c>
      <c r="K5522">
        <v>18.5</v>
      </c>
      <c r="L5522" t="s">
        <v>1</v>
      </c>
      <c r="M5522">
        <v>2</v>
      </c>
      <c r="N5522" t="s">
        <v>3463</v>
      </c>
      <c r="O5522">
        <v>1</v>
      </c>
      <c r="P5522" t="str">
        <f>D5522&amp;"-"&amp;F5522&amp;"-"&amp;G5522&amp;"-"&amp;E5522&amp;"-"&amp;H5522</f>
        <v>A2Delta-18.5-f-0-2</v>
      </c>
      <c r="Q5522" t="str">
        <f>I5522&amp;"-"&amp;K5522&amp;"-"&amp;L5522&amp;"-"&amp;J5522&amp;"-"&amp;M5522</f>
        <v>X2Pi-18.5-e-0-2</v>
      </c>
      <c r="R5522">
        <f>B5522+S5522</f>
        <v>28477.632740444002</v>
      </c>
      <c r="S5522">
        <f>_xlfn.IFNA(VLOOKUP(Q5522,'MARVEL-X'!A$2:I$1400,7,FALSE),VLOOKUP(Q5522,MARVEL!A$2:J$1522,10,FALSE))</f>
        <v>5167.2642404440003</v>
      </c>
      <c r="T5522">
        <f>IF(P5522=P5521,R5522+T5521,R5522)</f>
        <v>56955.296551979001</v>
      </c>
      <c r="U5522">
        <f>IF(P5522=P5521,1+U5521,1)</f>
        <v>2</v>
      </c>
      <c r="V5522" t="str">
        <f t="shared" si="86"/>
        <v/>
      </c>
      <c r="W5522" t="str">
        <f>IF(V5522="","",IF(ABS(V5522-R5522)&gt;W$1,ABS(V5522-R5522),""))</f>
        <v/>
      </c>
      <c r="X5522" t="str">
        <f>Y5522&amp;"-"&amp;Z5522&amp;"-"&amp;AC5522&amp;"-"&amp;AD5522&amp;"-"&amp;AG5522</f>
        <v>18.5-f-A-0-1.5</v>
      </c>
      <c r="Y5522">
        <f>F5522</f>
        <v>18.5</v>
      </c>
      <c r="Z5522" s="2" t="str">
        <f>G5522</f>
        <v>f</v>
      </c>
      <c r="AA5522">
        <f>_xlfn.IFNA(VLOOKUP(X5522,'duo-out'!A$2:Q$5000,5,FALSE),E5522+10*(H5522-1)+1+_xlfn.IFNA(VLOOKUP(D5522,states!A$2:C$10,3,FALSE),1))</f>
        <v>261</v>
      </c>
      <c r="AB5522" t="str">
        <f>IF(V5522="","",V5522)</f>
        <v/>
      </c>
      <c r="AC5522" s="2" t="str">
        <f>_xlfn.IFNA(VLOOKUP(D5522,states!A$2:C$10,2,FALSE),"XX")</f>
        <v>A</v>
      </c>
      <c r="AD5522">
        <f>E5522</f>
        <v>0</v>
      </c>
      <c r="AE5522">
        <f>_xlfn.IFNA(VLOOKUP(D5522,states!A$2:D$10,4,FALSE),0)</f>
        <v>2</v>
      </c>
      <c r="AF5522">
        <v>0.5</v>
      </c>
      <c r="AG5522">
        <f>IF(AE5522=0,AF5522,IF(AE5522=1,IF(F5522=0.5,0.5,IF(H5522=1,0.5,1.5)),IF(F5522=0.5,0.5,IF(H5522=1,2.5,1.5))))</f>
        <v>1.5</v>
      </c>
      <c r="AH5522" s="7">
        <f>IF(AC5522="XX",0,1/C5522^(1/5)*IF(E5522=0,100,1)/(E5522+1)^(1/4))</f>
        <v>261.48014761430773</v>
      </c>
    </row>
    <row r="5523" spans="1:34">
      <c r="A5523">
        <v>3336</v>
      </c>
      <c r="B5523" s="1">
        <v>23798.8593</v>
      </c>
      <c r="C5523" s="6">
        <v>1.54E-2</v>
      </c>
      <c r="D5523" t="s">
        <v>3</v>
      </c>
      <c r="E5523">
        <v>0</v>
      </c>
      <c r="F5523">
        <v>18.5</v>
      </c>
      <c r="G5523" t="s">
        <v>2</v>
      </c>
      <c r="H5523">
        <v>2</v>
      </c>
      <c r="I5523" t="s">
        <v>0</v>
      </c>
      <c r="J5523">
        <v>0</v>
      </c>
      <c r="K5523">
        <v>17.5</v>
      </c>
      <c r="L5523" t="s">
        <v>2</v>
      </c>
      <c r="M5523">
        <v>2</v>
      </c>
      <c r="N5523" t="s">
        <v>3392</v>
      </c>
      <c r="O5523">
        <v>1</v>
      </c>
      <c r="P5523" t="str">
        <f>D5523&amp;"-"&amp;F5523&amp;"-"&amp;G5523&amp;"-"&amp;E5523&amp;"-"&amp;H5523</f>
        <v>A2Delta-18.5-f-0-2</v>
      </c>
      <c r="Q5523" t="str">
        <f>I5523&amp;"-"&amp;K5523&amp;"-"&amp;L5523&amp;"-"&amp;J5523&amp;"-"&amp;M5523</f>
        <v>X2Pi-17.5-f-0-2</v>
      </c>
      <c r="R5523">
        <f>B5523+S5523</f>
        <v>28477.630246276</v>
      </c>
      <c r="S5523">
        <f>_xlfn.IFNA(VLOOKUP(Q5523,'MARVEL-X'!A$2:I$1400,7,FALSE),VLOOKUP(Q5523,MARVEL!A$2:J$1522,10,FALSE))</f>
        <v>4678.7709462760004</v>
      </c>
      <c r="T5523">
        <f>IF(P5523=P5522,R5523+T5522,R5523)</f>
        <v>85432.926798255008</v>
      </c>
      <c r="U5523">
        <f>IF(P5523=P5522,1+U5522,1)</f>
        <v>3</v>
      </c>
      <c r="V5523" t="str">
        <f t="shared" si="86"/>
        <v/>
      </c>
      <c r="W5523" t="str">
        <f>IF(V5523="","",IF(ABS(V5523-R5523)&gt;W$1,ABS(V5523-R5523),""))</f>
        <v/>
      </c>
      <c r="X5523" t="str">
        <f>Y5523&amp;"-"&amp;Z5523&amp;"-"&amp;AC5523&amp;"-"&amp;AD5523&amp;"-"&amp;AG5523</f>
        <v>18.5-f-A-0-1.5</v>
      </c>
      <c r="Y5523">
        <f>F5523</f>
        <v>18.5</v>
      </c>
      <c r="Z5523" s="2" t="str">
        <f>G5523</f>
        <v>f</v>
      </c>
      <c r="AA5523">
        <f>_xlfn.IFNA(VLOOKUP(X5523,'duo-out'!A$2:Q$5000,5,FALSE),E5523+10*(H5523-1)+1+_xlfn.IFNA(VLOOKUP(D5523,states!A$2:C$10,3,FALSE),1))</f>
        <v>261</v>
      </c>
      <c r="AB5523" t="str">
        <f>IF(V5523="","",V5523)</f>
        <v/>
      </c>
      <c r="AC5523" s="2" t="str">
        <f>_xlfn.IFNA(VLOOKUP(D5523,states!A$2:C$10,2,FALSE),"XX")</f>
        <v>A</v>
      </c>
      <c r="AD5523">
        <f>E5523</f>
        <v>0</v>
      </c>
      <c r="AE5523">
        <f>_xlfn.IFNA(VLOOKUP(D5523,states!A$2:D$10,4,FALSE),0)</f>
        <v>2</v>
      </c>
      <c r="AF5523">
        <v>0.5</v>
      </c>
      <c r="AG5523">
        <f>IF(AE5523=0,AF5523,IF(AE5523=1,IF(F5523=0.5,0.5,IF(H5523=1,0.5,1.5)),IF(F5523=0.5,0.5,IF(H5523=1,2.5,1.5))))</f>
        <v>1.5</v>
      </c>
      <c r="AH5523" s="7">
        <f>IF(AC5523="XX",0,1/C5523^(1/5)*IF(E5523=0,100,1)/(E5523+1)^(1/4))</f>
        <v>230.40709898193376</v>
      </c>
    </row>
    <row r="5524" spans="1:34">
      <c r="A5524">
        <v>2813</v>
      </c>
      <c r="B5524" s="1">
        <v>23310.3724</v>
      </c>
      <c r="C5524" s="6">
        <v>5.0000000000000001E-3</v>
      </c>
      <c r="D5524" t="s">
        <v>3</v>
      </c>
      <c r="E5524">
        <v>0</v>
      </c>
      <c r="F5524">
        <v>18.5</v>
      </c>
      <c r="G5524" t="s">
        <v>2</v>
      </c>
      <c r="H5524">
        <v>2</v>
      </c>
      <c r="I5524" t="s">
        <v>0</v>
      </c>
      <c r="J5524">
        <v>0</v>
      </c>
      <c r="K5524">
        <v>18.5</v>
      </c>
      <c r="L5524" t="s">
        <v>1</v>
      </c>
      <c r="M5524">
        <v>2</v>
      </c>
      <c r="N5524" t="s">
        <v>2869</v>
      </c>
      <c r="O5524">
        <v>1</v>
      </c>
      <c r="P5524" t="str">
        <f>D5524&amp;"-"&amp;F5524&amp;"-"&amp;G5524&amp;"-"&amp;E5524&amp;"-"&amp;H5524</f>
        <v>A2Delta-18.5-f-0-2</v>
      </c>
      <c r="Q5524" t="str">
        <f>I5524&amp;"-"&amp;K5524&amp;"-"&amp;L5524&amp;"-"&amp;J5524&amp;"-"&amp;M5524</f>
        <v>X2Pi-18.5-e-0-2</v>
      </c>
      <c r="R5524">
        <f>B5524+S5524</f>
        <v>28477.636640444001</v>
      </c>
      <c r="S5524">
        <f>_xlfn.IFNA(VLOOKUP(Q5524,'MARVEL-X'!A$2:I$1400,7,FALSE),VLOOKUP(Q5524,MARVEL!A$2:J$1522,10,FALSE))</f>
        <v>5167.2642404440003</v>
      </c>
      <c r="T5524">
        <f>IF(P5524=P5523,R5524+T5523,R5524)</f>
        <v>113910.56343869901</v>
      </c>
      <c r="U5524">
        <f>IF(P5524=P5523,1+U5523,1)</f>
        <v>4</v>
      </c>
      <c r="V5524" t="str">
        <f t="shared" si="86"/>
        <v/>
      </c>
      <c r="W5524" t="str">
        <f>IF(V5524="","",IF(ABS(V5524-R5524)&gt;W$1,ABS(V5524-R5524),""))</f>
        <v/>
      </c>
      <c r="X5524" t="str">
        <f>Y5524&amp;"-"&amp;Z5524&amp;"-"&amp;AC5524&amp;"-"&amp;AD5524&amp;"-"&amp;AG5524</f>
        <v>18.5-f-A-0-1.5</v>
      </c>
      <c r="Y5524">
        <f>F5524</f>
        <v>18.5</v>
      </c>
      <c r="Z5524" s="2" t="str">
        <f>G5524</f>
        <v>f</v>
      </c>
      <c r="AA5524">
        <f>_xlfn.IFNA(VLOOKUP(X5524,'duo-out'!A$2:Q$5000,5,FALSE),E5524+10*(H5524-1)+1+_xlfn.IFNA(VLOOKUP(D5524,states!A$2:C$10,3,FALSE),1))</f>
        <v>261</v>
      </c>
      <c r="AB5524" t="str">
        <f>IF(V5524="","",V5524)</f>
        <v/>
      </c>
      <c r="AC5524" s="2" t="str">
        <f>_xlfn.IFNA(VLOOKUP(D5524,states!A$2:C$10,2,FALSE),"XX")</f>
        <v>A</v>
      </c>
      <c r="AD5524">
        <f>E5524</f>
        <v>0</v>
      </c>
      <c r="AE5524">
        <f>_xlfn.IFNA(VLOOKUP(D5524,states!A$2:D$10,4,FALSE),0)</f>
        <v>2</v>
      </c>
      <c r="AF5524">
        <v>0.5</v>
      </c>
      <c r="AG5524">
        <f>IF(AE5524=0,AF5524,IF(AE5524=1,IF(F5524=0.5,0.5,IF(H5524=1,0.5,1.5)),IF(F5524=0.5,0.5,IF(H5524=1,2.5,1.5))))</f>
        <v>1.5</v>
      </c>
      <c r="AH5524" s="7">
        <f>IF(AC5524="XX",0,1/C5524^(1/5)*IF(E5524=0,100,1)/(E5524+1)^(1/4))</f>
        <v>288.53998118144267</v>
      </c>
    </row>
    <row r="5525" spans="1:34">
      <c r="A5525">
        <v>2751</v>
      </c>
      <c r="B5525" s="1">
        <v>23798.893</v>
      </c>
      <c r="C5525" s="6">
        <v>3.4229999999999997E-2</v>
      </c>
      <c r="D5525" t="s">
        <v>3</v>
      </c>
      <c r="E5525">
        <v>0</v>
      </c>
      <c r="F5525">
        <v>18.5</v>
      </c>
      <c r="G5525" t="s">
        <v>2</v>
      </c>
      <c r="H5525">
        <v>2</v>
      </c>
      <c r="I5525" t="s">
        <v>0</v>
      </c>
      <c r="J5525">
        <v>0</v>
      </c>
      <c r="K5525">
        <v>17.5</v>
      </c>
      <c r="L5525" t="s">
        <v>2</v>
      </c>
      <c r="M5525">
        <v>2</v>
      </c>
      <c r="N5525" t="s">
        <v>2807</v>
      </c>
      <c r="O5525">
        <v>1</v>
      </c>
      <c r="P5525" t="str">
        <f>D5525&amp;"-"&amp;F5525&amp;"-"&amp;G5525&amp;"-"&amp;E5525&amp;"-"&amp;H5525</f>
        <v>A2Delta-18.5-f-0-2</v>
      </c>
      <c r="Q5525" t="str">
        <f>I5525&amp;"-"&amp;K5525&amp;"-"&amp;L5525&amp;"-"&amp;J5525&amp;"-"&amp;M5525</f>
        <v>X2Pi-17.5-f-0-2</v>
      </c>
      <c r="R5525">
        <f>B5525+S5525</f>
        <v>28477.663946275999</v>
      </c>
      <c r="S5525">
        <f>_xlfn.IFNA(VLOOKUP(Q5525,'MARVEL-X'!A$2:I$1400,7,FALSE),VLOOKUP(Q5525,MARVEL!A$2:J$1522,10,FALSE))</f>
        <v>4678.7709462760004</v>
      </c>
      <c r="T5525">
        <f>IF(P5525=P5524,R5525+T5524,R5525)</f>
        <v>142388.22738497501</v>
      </c>
      <c r="U5525">
        <f>IF(P5525=P5524,1+U5524,1)</f>
        <v>5</v>
      </c>
      <c r="V5525" t="str">
        <f t="shared" si="86"/>
        <v/>
      </c>
      <c r="W5525" t="str">
        <f>IF(V5525="","",IF(ABS(V5525-R5525)&gt;W$1,ABS(V5525-R5525),""))</f>
        <v/>
      </c>
      <c r="X5525" t="str">
        <f>Y5525&amp;"-"&amp;Z5525&amp;"-"&amp;AC5525&amp;"-"&amp;AD5525&amp;"-"&amp;AG5525</f>
        <v>18.5-f-A-0-1.5</v>
      </c>
      <c r="Y5525">
        <f>F5525</f>
        <v>18.5</v>
      </c>
      <c r="Z5525" s="2" t="str">
        <f>G5525</f>
        <v>f</v>
      </c>
      <c r="AA5525">
        <f>_xlfn.IFNA(VLOOKUP(X5525,'duo-out'!A$2:Q$5000,5,FALSE),E5525+10*(H5525-1)+1+_xlfn.IFNA(VLOOKUP(D5525,states!A$2:C$10,3,FALSE),1))</f>
        <v>261</v>
      </c>
      <c r="AB5525" t="str">
        <f>IF(V5525="","",V5525)</f>
        <v/>
      </c>
      <c r="AC5525" s="2" t="str">
        <f>_xlfn.IFNA(VLOOKUP(D5525,states!A$2:C$10,2,FALSE),"XX")</f>
        <v>A</v>
      </c>
      <c r="AD5525">
        <f>E5525</f>
        <v>0</v>
      </c>
      <c r="AE5525">
        <f>_xlfn.IFNA(VLOOKUP(D5525,states!A$2:D$10,4,FALSE),0)</f>
        <v>2</v>
      </c>
      <c r="AF5525">
        <v>0.5</v>
      </c>
      <c r="AG5525">
        <f>IF(AE5525=0,AF5525,IF(AE5525=1,IF(F5525=0.5,0.5,IF(H5525=1,0.5,1.5)),IF(F5525=0.5,0.5,IF(H5525=1,2.5,1.5))))</f>
        <v>1.5</v>
      </c>
      <c r="AH5525" s="7">
        <f>IF(AC5525="XX",0,1/C5525^(1/5)*IF(E5525=0,100,1)/(E5525+1)^(1/4))</f>
        <v>196.38966086401871</v>
      </c>
    </row>
    <row r="5526" spans="1:34">
      <c r="A5526">
        <v>5475</v>
      </c>
      <c r="B5526" s="1">
        <v>23310.398000000001</v>
      </c>
      <c r="C5526" s="6">
        <v>0.05</v>
      </c>
      <c r="D5526" t="s">
        <v>3</v>
      </c>
      <c r="E5526">
        <v>0</v>
      </c>
      <c r="F5526">
        <v>18.5</v>
      </c>
      <c r="G5526" t="s">
        <v>2</v>
      </c>
      <c r="H5526">
        <v>2</v>
      </c>
      <c r="I5526" t="s">
        <v>0</v>
      </c>
      <c r="J5526">
        <v>0</v>
      </c>
      <c r="K5526">
        <v>18.5</v>
      </c>
      <c r="L5526" t="s">
        <v>1</v>
      </c>
      <c r="M5526">
        <v>2</v>
      </c>
      <c r="N5526" t="s">
        <v>5531</v>
      </c>
      <c r="O5526">
        <v>1</v>
      </c>
      <c r="P5526" t="str">
        <f>D5526&amp;"-"&amp;F5526&amp;"-"&amp;G5526&amp;"-"&amp;E5526&amp;"-"&amp;H5526</f>
        <v>A2Delta-18.5-f-0-2</v>
      </c>
      <c r="Q5526" t="str">
        <f>I5526&amp;"-"&amp;K5526&amp;"-"&amp;L5526&amp;"-"&amp;J5526&amp;"-"&amp;M5526</f>
        <v>X2Pi-18.5-e-0-2</v>
      </c>
      <c r="R5526">
        <f>B5526+S5526</f>
        <v>28477.662240444002</v>
      </c>
      <c r="S5526">
        <f>_xlfn.IFNA(VLOOKUP(Q5526,'MARVEL-X'!A$2:I$1400,7,FALSE),VLOOKUP(Q5526,MARVEL!A$2:J$1522,10,FALSE))</f>
        <v>5167.2642404440003</v>
      </c>
      <c r="T5526">
        <f>IF(P5526=P5525,R5526+T5525,R5526)</f>
        <v>170865.88962541902</v>
      </c>
      <c r="U5526">
        <f>IF(P5526=P5525,1+U5525,1)</f>
        <v>6</v>
      </c>
      <c r="V5526" t="str">
        <f t="shared" si="86"/>
        <v/>
      </c>
      <c r="W5526" t="str">
        <f>IF(V5526="","",IF(ABS(V5526-R5526)&gt;W$1,ABS(V5526-R5526),""))</f>
        <v/>
      </c>
      <c r="X5526" t="str">
        <f>Y5526&amp;"-"&amp;Z5526&amp;"-"&amp;AC5526&amp;"-"&amp;AD5526&amp;"-"&amp;AG5526</f>
        <v>18.5-f-A-0-1.5</v>
      </c>
      <c r="Y5526">
        <f>F5526</f>
        <v>18.5</v>
      </c>
      <c r="Z5526" s="2" t="str">
        <f>G5526</f>
        <v>f</v>
      </c>
      <c r="AA5526">
        <f>_xlfn.IFNA(VLOOKUP(X5526,'duo-out'!A$2:Q$5000,5,FALSE),E5526+10*(H5526-1)+1+_xlfn.IFNA(VLOOKUP(D5526,states!A$2:C$10,3,FALSE),1))</f>
        <v>261</v>
      </c>
      <c r="AB5526" t="str">
        <f>IF(V5526="","",V5526)</f>
        <v/>
      </c>
      <c r="AC5526" s="2" t="str">
        <f>_xlfn.IFNA(VLOOKUP(D5526,states!A$2:C$10,2,FALSE),"XX")</f>
        <v>A</v>
      </c>
      <c r="AD5526">
        <f>E5526</f>
        <v>0</v>
      </c>
      <c r="AE5526">
        <f>_xlfn.IFNA(VLOOKUP(D5526,states!A$2:D$10,4,FALSE),0)</f>
        <v>2</v>
      </c>
      <c r="AF5526">
        <v>0.5</v>
      </c>
      <c r="AG5526">
        <f>IF(AE5526=0,AF5526,IF(AE5526=1,IF(F5526=0.5,0.5,IF(H5526=1,0.5,1.5)),IF(F5526=0.5,0.5,IF(H5526=1,2.5,1.5))))</f>
        <v>1.5</v>
      </c>
      <c r="AH5526" s="7">
        <f>IF(AC5526="XX",0,1/C5526^(1/5)*IF(E5526=0,100,1)/(E5526+1)^(1/4))</f>
        <v>182.05642030260799</v>
      </c>
    </row>
    <row r="5527" spans="1:34">
      <c r="A5527">
        <v>5413</v>
      </c>
      <c r="B5527" s="1">
        <v>23798.853999999999</v>
      </c>
      <c r="C5527" s="6">
        <v>0.05</v>
      </c>
      <c r="D5527" t="s">
        <v>3</v>
      </c>
      <c r="E5527">
        <v>0</v>
      </c>
      <c r="F5527">
        <v>18.5</v>
      </c>
      <c r="G5527" t="s">
        <v>2</v>
      </c>
      <c r="H5527">
        <v>2</v>
      </c>
      <c r="I5527" t="s">
        <v>0</v>
      </c>
      <c r="J5527">
        <v>0</v>
      </c>
      <c r="K5527">
        <v>17.5</v>
      </c>
      <c r="L5527" t="s">
        <v>2</v>
      </c>
      <c r="M5527">
        <v>2</v>
      </c>
      <c r="N5527" t="s">
        <v>5469</v>
      </c>
      <c r="O5527">
        <v>1</v>
      </c>
      <c r="P5527" t="str">
        <f>D5527&amp;"-"&amp;F5527&amp;"-"&amp;G5527&amp;"-"&amp;E5527&amp;"-"&amp;H5527</f>
        <v>A2Delta-18.5-f-0-2</v>
      </c>
      <c r="Q5527" t="str">
        <f>I5527&amp;"-"&amp;K5527&amp;"-"&amp;L5527&amp;"-"&amp;J5527&amp;"-"&amp;M5527</f>
        <v>X2Pi-17.5-f-0-2</v>
      </c>
      <c r="R5527">
        <f>B5527+S5527</f>
        <v>28477.624946275999</v>
      </c>
      <c r="S5527">
        <f>_xlfn.IFNA(VLOOKUP(Q5527,'MARVEL-X'!A$2:I$1400,7,FALSE),VLOOKUP(Q5527,MARVEL!A$2:J$1522,10,FALSE))</f>
        <v>4678.7709462760004</v>
      </c>
      <c r="T5527">
        <f>IF(P5527=P5526,R5527+T5526,R5527)</f>
        <v>199343.51457169501</v>
      </c>
      <c r="U5527">
        <f>IF(P5527=P5526,1+U5526,1)</f>
        <v>7</v>
      </c>
      <c r="V5527" t="str">
        <f t="shared" si="86"/>
        <v/>
      </c>
      <c r="W5527" t="str">
        <f>IF(V5527="","",IF(ABS(V5527-R5527)&gt;W$1,ABS(V5527-R5527),""))</f>
        <v/>
      </c>
      <c r="X5527" t="str">
        <f>Y5527&amp;"-"&amp;Z5527&amp;"-"&amp;AC5527&amp;"-"&amp;AD5527&amp;"-"&amp;AG5527</f>
        <v>18.5-f-A-0-1.5</v>
      </c>
      <c r="Y5527">
        <f>F5527</f>
        <v>18.5</v>
      </c>
      <c r="Z5527" s="2" t="str">
        <f>G5527</f>
        <v>f</v>
      </c>
      <c r="AA5527">
        <f>_xlfn.IFNA(VLOOKUP(X5527,'duo-out'!A$2:Q$5000,5,FALSE),E5527+10*(H5527-1)+1+_xlfn.IFNA(VLOOKUP(D5527,states!A$2:C$10,3,FALSE),1))</f>
        <v>261</v>
      </c>
      <c r="AB5527" t="str">
        <f>IF(V5527="","",V5527)</f>
        <v/>
      </c>
      <c r="AC5527" s="2" t="str">
        <f>_xlfn.IFNA(VLOOKUP(D5527,states!A$2:C$10,2,FALSE),"XX")</f>
        <v>A</v>
      </c>
      <c r="AD5527">
        <f>E5527</f>
        <v>0</v>
      </c>
      <c r="AE5527">
        <f>_xlfn.IFNA(VLOOKUP(D5527,states!A$2:D$10,4,FALSE),0)</f>
        <v>2</v>
      </c>
      <c r="AF5527">
        <v>0.5</v>
      </c>
      <c r="AG5527">
        <f>IF(AE5527=0,AF5527,IF(AE5527=1,IF(F5527=0.5,0.5,IF(H5527=1,0.5,1.5)),IF(F5527=0.5,0.5,IF(H5527=1,2.5,1.5))))</f>
        <v>1.5</v>
      </c>
      <c r="AH5527" s="7">
        <f>IF(AC5527="XX",0,1/C5527^(1/5)*IF(E5527=0,100,1)/(E5527+1)^(1/4))</f>
        <v>182.05642030260799</v>
      </c>
    </row>
    <row r="5528" spans="1:34">
      <c r="A5528">
        <v>861</v>
      </c>
      <c r="B5528" s="1">
        <v>22773.73</v>
      </c>
      <c r="C5528" s="6">
        <v>0.10059999999999999</v>
      </c>
      <c r="D5528" t="s">
        <v>3</v>
      </c>
      <c r="E5528">
        <v>0</v>
      </c>
      <c r="F5528">
        <v>18.5</v>
      </c>
      <c r="G5528" t="s">
        <v>2</v>
      </c>
      <c r="H5528">
        <v>2</v>
      </c>
      <c r="I5528" t="s">
        <v>0</v>
      </c>
      <c r="J5528">
        <v>0</v>
      </c>
      <c r="K5528">
        <v>19.5</v>
      </c>
      <c r="L5528" t="s">
        <v>2</v>
      </c>
      <c r="M5528">
        <v>2</v>
      </c>
      <c r="N5528" t="s">
        <v>917</v>
      </c>
      <c r="O5528">
        <v>1</v>
      </c>
      <c r="P5528" t="str">
        <f>D5528&amp;"-"&amp;F5528&amp;"-"&amp;G5528&amp;"-"&amp;E5528&amp;"-"&amp;H5528</f>
        <v>A2Delta-18.5-f-0-2</v>
      </c>
      <c r="Q5528" t="str">
        <f>I5528&amp;"-"&amp;K5528&amp;"-"&amp;L5528&amp;"-"&amp;J5528&amp;"-"&amp;M5528</f>
        <v>X2Pi-19.5-f-0-2</v>
      </c>
      <c r="R5528">
        <f>B5528+S5528</f>
        <v>28477.543611534998</v>
      </c>
      <c r="S5528">
        <f>_xlfn.IFNA(VLOOKUP(Q5528,'MARVEL-X'!A$2:I$1400,7,FALSE),VLOOKUP(Q5528,MARVEL!A$2:J$1522,10,FALSE))</f>
        <v>5703.8136115349998</v>
      </c>
      <c r="T5528">
        <f>IF(P5528=P5527,R5528+T5527,R5528)</f>
        <v>227821.05818322999</v>
      </c>
      <c r="U5528">
        <f>IF(P5528=P5527,1+U5527,1)</f>
        <v>8</v>
      </c>
      <c r="V5528" t="str">
        <f t="shared" si="86"/>
        <v/>
      </c>
      <c r="W5528" t="str">
        <f>IF(V5528="","",IF(ABS(V5528-R5528)&gt;W$1,ABS(V5528-R5528),""))</f>
        <v/>
      </c>
      <c r="X5528" t="str">
        <f>Y5528&amp;"-"&amp;Z5528&amp;"-"&amp;AC5528&amp;"-"&amp;AD5528&amp;"-"&amp;AG5528</f>
        <v>18.5-f-A-0-1.5</v>
      </c>
      <c r="Y5528">
        <f>F5528</f>
        <v>18.5</v>
      </c>
      <c r="Z5528" s="2" t="str">
        <f>G5528</f>
        <v>f</v>
      </c>
      <c r="AA5528">
        <f>_xlfn.IFNA(VLOOKUP(X5528,'duo-out'!A$2:Q$5000,5,FALSE),E5528+10*(H5528-1)+1+_xlfn.IFNA(VLOOKUP(D5528,states!A$2:C$10,3,FALSE),1))</f>
        <v>261</v>
      </c>
      <c r="AB5528" t="str">
        <f>IF(V5528="","",V5528)</f>
        <v/>
      </c>
      <c r="AC5528" s="2" t="str">
        <f>_xlfn.IFNA(VLOOKUP(D5528,states!A$2:C$10,2,FALSE),"XX")</f>
        <v>A</v>
      </c>
      <c r="AD5528">
        <f>E5528</f>
        <v>0</v>
      </c>
      <c r="AE5528">
        <f>_xlfn.IFNA(VLOOKUP(D5528,states!A$2:D$10,4,FALSE),0)</f>
        <v>2</v>
      </c>
      <c r="AF5528">
        <v>0.5</v>
      </c>
      <c r="AG5528">
        <f>IF(AE5528=0,AF5528,IF(AE5528=1,IF(F5528=0.5,0.5,IF(H5528=1,0.5,1.5)),IF(F5528=0.5,0.5,IF(H5528=1,2.5,1.5))))</f>
        <v>1.5</v>
      </c>
      <c r="AH5528" s="7">
        <f>IF(AC5528="XX",0,1/C5528^(1/5)*IF(E5528=0,100,1)/(E5528+1)^(1/4))</f>
        <v>158.29981373869799</v>
      </c>
    </row>
    <row r="5529" spans="1:34">
      <c r="A5529">
        <v>831</v>
      </c>
      <c r="B5529" s="1">
        <v>23310.400000000001</v>
      </c>
      <c r="C5529" s="6">
        <v>0.05</v>
      </c>
      <c r="D5529" t="s">
        <v>3</v>
      </c>
      <c r="E5529">
        <v>0</v>
      </c>
      <c r="F5529">
        <v>18.5</v>
      </c>
      <c r="G5529" t="s">
        <v>2</v>
      </c>
      <c r="H5529">
        <v>2</v>
      </c>
      <c r="I5529" t="s">
        <v>0</v>
      </c>
      <c r="J5529">
        <v>0</v>
      </c>
      <c r="K5529">
        <v>18.5</v>
      </c>
      <c r="L5529" t="s">
        <v>1</v>
      </c>
      <c r="M5529">
        <v>2</v>
      </c>
      <c r="N5529" t="s">
        <v>887</v>
      </c>
      <c r="O5529">
        <v>1</v>
      </c>
      <c r="P5529" t="str">
        <f>D5529&amp;"-"&amp;F5529&amp;"-"&amp;G5529&amp;"-"&amp;E5529&amp;"-"&amp;H5529</f>
        <v>A2Delta-18.5-f-0-2</v>
      </c>
      <c r="Q5529" t="str">
        <f>I5529&amp;"-"&amp;K5529&amp;"-"&amp;L5529&amp;"-"&amp;J5529&amp;"-"&amp;M5529</f>
        <v>X2Pi-18.5-e-0-2</v>
      </c>
      <c r="R5529">
        <f>B5529+S5529</f>
        <v>28477.664240444003</v>
      </c>
      <c r="S5529">
        <f>_xlfn.IFNA(VLOOKUP(Q5529,'MARVEL-X'!A$2:I$1400,7,FALSE),VLOOKUP(Q5529,MARVEL!A$2:J$1522,10,FALSE))</f>
        <v>5167.2642404440003</v>
      </c>
      <c r="T5529">
        <f>IF(P5529=P5528,R5529+T5528,R5529)</f>
        <v>256298.72242367399</v>
      </c>
      <c r="U5529">
        <f>IF(P5529=P5528,1+U5528,1)</f>
        <v>9</v>
      </c>
      <c r="V5529" t="str">
        <f t="shared" si="86"/>
        <v/>
      </c>
      <c r="W5529" t="str">
        <f>IF(V5529="","",IF(ABS(V5529-R5529)&gt;W$1,ABS(V5529-R5529),""))</f>
        <v/>
      </c>
      <c r="X5529" t="str">
        <f>Y5529&amp;"-"&amp;Z5529&amp;"-"&amp;AC5529&amp;"-"&amp;AD5529&amp;"-"&amp;AG5529</f>
        <v>18.5-f-A-0-1.5</v>
      </c>
      <c r="Y5529">
        <f>F5529</f>
        <v>18.5</v>
      </c>
      <c r="Z5529" s="2" t="str">
        <f>G5529</f>
        <v>f</v>
      </c>
      <c r="AA5529">
        <f>_xlfn.IFNA(VLOOKUP(X5529,'duo-out'!A$2:Q$5000,5,FALSE),E5529+10*(H5529-1)+1+_xlfn.IFNA(VLOOKUP(D5529,states!A$2:C$10,3,FALSE),1))</f>
        <v>261</v>
      </c>
      <c r="AB5529" t="str">
        <f>IF(V5529="","",V5529)</f>
        <v/>
      </c>
      <c r="AC5529" s="2" t="str">
        <f>_xlfn.IFNA(VLOOKUP(D5529,states!A$2:C$10,2,FALSE),"XX")</f>
        <v>A</v>
      </c>
      <c r="AD5529">
        <f>E5529</f>
        <v>0</v>
      </c>
      <c r="AE5529">
        <f>_xlfn.IFNA(VLOOKUP(D5529,states!A$2:D$10,4,FALSE),0)</f>
        <v>2</v>
      </c>
      <c r="AF5529">
        <v>0.5</v>
      </c>
      <c r="AG5529">
        <f>IF(AE5529=0,AF5529,IF(AE5529=1,IF(F5529=0.5,0.5,IF(H5529=1,0.5,1.5)),IF(F5529=0.5,0.5,IF(H5529=1,2.5,1.5))))</f>
        <v>1.5</v>
      </c>
      <c r="AH5529" s="7">
        <f>IF(AC5529="XX",0,1/C5529^(1/5)*IF(E5529=0,100,1)/(E5529+1)^(1/4))</f>
        <v>182.05642030260799</v>
      </c>
    </row>
    <row r="5530" spans="1:34">
      <c r="A5530">
        <v>745</v>
      </c>
      <c r="B5530" s="1">
        <v>23798.74</v>
      </c>
      <c r="C5530" s="6">
        <v>0.13600000000000001</v>
      </c>
      <c r="D5530" t="s">
        <v>3</v>
      </c>
      <c r="E5530">
        <v>0</v>
      </c>
      <c r="F5530">
        <v>18.5</v>
      </c>
      <c r="G5530" t="s">
        <v>2</v>
      </c>
      <c r="H5530">
        <v>2</v>
      </c>
      <c r="I5530" t="s">
        <v>0</v>
      </c>
      <c r="J5530">
        <v>0</v>
      </c>
      <c r="K5530">
        <v>17.5</v>
      </c>
      <c r="L5530" t="s">
        <v>2</v>
      </c>
      <c r="M5530">
        <v>2</v>
      </c>
      <c r="N5530" t="s">
        <v>801</v>
      </c>
      <c r="O5530">
        <v>1</v>
      </c>
      <c r="P5530" t="str">
        <f>D5530&amp;"-"&amp;F5530&amp;"-"&amp;G5530&amp;"-"&amp;E5530&amp;"-"&amp;H5530</f>
        <v>A2Delta-18.5-f-0-2</v>
      </c>
      <c r="Q5530" t="str">
        <f>I5530&amp;"-"&amp;K5530&amp;"-"&amp;L5530&amp;"-"&amp;J5530&amp;"-"&amp;M5530</f>
        <v>X2Pi-17.5-f-0-2</v>
      </c>
      <c r="R5530">
        <f>B5530+S5530</f>
        <v>28477.510946276001</v>
      </c>
      <c r="S5530">
        <f>_xlfn.IFNA(VLOOKUP(Q5530,'MARVEL-X'!A$2:I$1400,7,FALSE),VLOOKUP(Q5530,MARVEL!A$2:J$1522,10,FALSE))</f>
        <v>4678.7709462760004</v>
      </c>
      <c r="T5530">
        <f>IF(P5530=P5529,R5530+T5529,R5530)</f>
        <v>284776.23336994997</v>
      </c>
      <c r="U5530">
        <f>IF(P5530=P5529,1+U5529,1)</f>
        <v>10</v>
      </c>
      <c r="V5530">
        <f t="shared" si="86"/>
        <v>28477.623336994999</v>
      </c>
      <c r="W5530">
        <f>IF(V5530="","",IF(ABS(V5530-R5530)&gt;W$1,ABS(V5530-R5530),""))</f>
        <v>0.11239071899763076</v>
      </c>
      <c r="X5530" t="str">
        <f>Y5530&amp;"-"&amp;Z5530&amp;"-"&amp;AC5530&amp;"-"&amp;AD5530&amp;"-"&amp;AG5530</f>
        <v>18.5-f-A-0-1.5</v>
      </c>
      <c r="Y5530">
        <f>F5530</f>
        <v>18.5</v>
      </c>
      <c r="Z5530" s="2" t="str">
        <f>G5530</f>
        <v>f</v>
      </c>
      <c r="AA5530">
        <f>_xlfn.IFNA(VLOOKUP(X5530,'duo-out'!A$2:Q$5000,5,FALSE),E5530+10*(H5530-1)+1+_xlfn.IFNA(VLOOKUP(D5530,states!A$2:C$10,3,FALSE),1))</f>
        <v>261</v>
      </c>
      <c r="AB5530">
        <f>IF(V5530="","",V5530)</f>
        <v>28477.623336994999</v>
      </c>
      <c r="AC5530" s="2" t="str">
        <f>_xlfn.IFNA(VLOOKUP(D5530,states!A$2:C$10,2,FALSE),"XX")</f>
        <v>A</v>
      </c>
      <c r="AD5530">
        <f>E5530</f>
        <v>0</v>
      </c>
      <c r="AE5530">
        <f>_xlfn.IFNA(VLOOKUP(D5530,states!A$2:D$10,4,FALSE),0)</f>
        <v>2</v>
      </c>
      <c r="AF5530">
        <v>0.5</v>
      </c>
      <c r="AG5530">
        <f>IF(AE5530=0,AF5530,IF(AE5530=1,IF(F5530=0.5,0.5,IF(H5530=1,0.5,1.5)),IF(F5530=0.5,0.5,IF(H5530=1,2.5,1.5))))</f>
        <v>1.5</v>
      </c>
      <c r="AH5530" s="7">
        <f>IF(AC5530="XX",0,1/C5530^(1/5)*IF(E5530=0,100,1)/(E5530+1)^(1/4))</f>
        <v>149.03635427937644</v>
      </c>
    </row>
    <row r="5531" spans="1:34">
      <c r="A5531">
        <v>5530</v>
      </c>
      <c r="B5531" s="1">
        <v>23239.345000000001</v>
      </c>
      <c r="C5531" s="6">
        <v>5.8270000000000002E-2</v>
      </c>
      <c r="D5531" t="s">
        <v>3</v>
      </c>
      <c r="E5531">
        <v>1</v>
      </c>
      <c r="F5531">
        <v>18.5</v>
      </c>
      <c r="G5531" t="s">
        <v>2</v>
      </c>
      <c r="H5531">
        <v>1</v>
      </c>
      <c r="I5531" t="s">
        <v>0</v>
      </c>
      <c r="J5531">
        <v>1</v>
      </c>
      <c r="K5531">
        <v>18.5</v>
      </c>
      <c r="L5531" t="s">
        <v>1</v>
      </c>
      <c r="M5531">
        <v>1</v>
      </c>
      <c r="N5531" t="s">
        <v>5586</v>
      </c>
      <c r="O5531">
        <v>1</v>
      </c>
      <c r="P5531" t="str">
        <f>D5531&amp;"-"&amp;F5531&amp;"-"&amp;G5531&amp;"-"&amp;E5531&amp;"-"&amp;H5531</f>
        <v>A2Delta-18.5-f-1-1</v>
      </c>
      <c r="Q5531" t="str">
        <f>I5531&amp;"-"&amp;K5531&amp;"-"&amp;L5531&amp;"-"&amp;J5531&amp;"-"&amp;M5531</f>
        <v>X2Pi-18.5-e-1-1</v>
      </c>
      <c r="R5531">
        <f>B5531+S5531</f>
        <v>30471.998859232001</v>
      </c>
      <c r="S5531">
        <f>_xlfn.IFNA(VLOOKUP(Q5531,'MARVEL-X'!A$2:I$1400,7,FALSE),VLOOKUP(Q5531,MARVEL!A$2:J$1522,10,FALSE))</f>
        <v>7232.6538592320003</v>
      </c>
      <c r="T5531">
        <f>IF(P5531=P5530,R5531+T5530,R5531)</f>
        <v>30471.998859232001</v>
      </c>
      <c r="U5531">
        <f>IF(P5531=P5530,1+U5530,1)</f>
        <v>1</v>
      </c>
      <c r="V5531" t="str">
        <f t="shared" si="86"/>
        <v/>
      </c>
      <c r="W5531" t="str">
        <f>IF(V5531="","",IF(ABS(V5531-R5531)&gt;W$1,ABS(V5531-R5531),""))</f>
        <v/>
      </c>
      <c r="X5531" t="str">
        <f>Y5531&amp;"-"&amp;Z5531&amp;"-"&amp;AC5531&amp;"-"&amp;AD5531&amp;"-"&amp;AG5531</f>
        <v>18.5-f-A-1-2.5</v>
      </c>
      <c r="Y5531">
        <f>F5531</f>
        <v>18.5</v>
      </c>
      <c r="Z5531" s="2" t="str">
        <f>G5531</f>
        <v>f</v>
      </c>
      <c r="AA5531">
        <f>_xlfn.IFNA(VLOOKUP(X5531,'duo-out'!A$2:Q$5000,5,FALSE),E5531+10*(H5531-1)+1+_xlfn.IFNA(VLOOKUP(D5531,states!A$2:C$10,3,FALSE),1))</f>
        <v>252</v>
      </c>
      <c r="AB5531" t="str">
        <f>IF(V5531="","",V5531)</f>
        <v/>
      </c>
      <c r="AC5531" s="2" t="str">
        <f>_xlfn.IFNA(VLOOKUP(D5531,states!A$2:C$10,2,FALSE),"XX")</f>
        <v>A</v>
      </c>
      <c r="AD5531">
        <f>E5531</f>
        <v>1</v>
      </c>
      <c r="AE5531">
        <f>_xlfn.IFNA(VLOOKUP(D5531,states!A$2:D$10,4,FALSE),0)</f>
        <v>2</v>
      </c>
      <c r="AF5531">
        <v>0.5</v>
      </c>
      <c r="AG5531">
        <f>IF(AE5531=0,AF5531,IF(AE5531=1,IF(F5531=0.5,0.5,IF(H5531=1,0.5,1.5)),IF(F5531=0.5,0.5,IF(H5531=1,2.5,1.5))))</f>
        <v>2.5</v>
      </c>
      <c r="AH5531" s="7">
        <f>IF(AC5531="XX",0,1/C5531^(1/5)*IF(E5531=0,100,1)/(E5531+1)^(1/4))</f>
        <v>1.4847505590257211</v>
      </c>
    </row>
    <row r="5532" spans="1:34">
      <c r="A5532">
        <v>5515</v>
      </c>
      <c r="B5532" s="1">
        <v>23709.18</v>
      </c>
      <c r="C5532" s="6">
        <v>0.12330000000000001</v>
      </c>
      <c r="D5532" t="s">
        <v>3</v>
      </c>
      <c r="E5532">
        <v>1</v>
      </c>
      <c r="F5532">
        <v>18.5</v>
      </c>
      <c r="G5532" t="s">
        <v>2</v>
      </c>
      <c r="H5532">
        <v>1</v>
      </c>
      <c r="I5532" t="s">
        <v>0</v>
      </c>
      <c r="J5532">
        <v>1</v>
      </c>
      <c r="K5532">
        <v>17.5</v>
      </c>
      <c r="L5532" t="s">
        <v>2</v>
      </c>
      <c r="M5532">
        <v>1</v>
      </c>
      <c r="N5532" t="s">
        <v>5571</v>
      </c>
      <c r="O5532">
        <v>1</v>
      </c>
      <c r="P5532" t="str">
        <f>D5532&amp;"-"&amp;F5532&amp;"-"&amp;G5532&amp;"-"&amp;E5532&amp;"-"&amp;H5532</f>
        <v>A2Delta-18.5-f-1-1</v>
      </c>
      <c r="Q5532" t="str">
        <f>I5532&amp;"-"&amp;K5532&amp;"-"&amp;L5532&amp;"-"&amp;J5532&amp;"-"&amp;M5532</f>
        <v>X2Pi-17.5-f-1-1</v>
      </c>
      <c r="R5532">
        <f>B5532+S5532</f>
        <v>30472.013202834998</v>
      </c>
      <c r="S5532">
        <f>_xlfn.IFNA(VLOOKUP(Q5532,'MARVEL-X'!A$2:I$1400,7,FALSE),VLOOKUP(Q5532,MARVEL!A$2:J$1522,10,FALSE))</f>
        <v>6762.8332028349996</v>
      </c>
      <c r="T5532">
        <f>IF(P5532=P5531,R5532+T5531,R5532)</f>
        <v>60944.012062066999</v>
      </c>
      <c r="U5532">
        <f>IF(P5532=P5531,1+U5531,1)</f>
        <v>2</v>
      </c>
      <c r="V5532" t="str">
        <f t="shared" si="86"/>
        <v/>
      </c>
      <c r="W5532" t="str">
        <f>IF(V5532="","",IF(ABS(V5532-R5532)&gt;W$1,ABS(V5532-R5532),""))</f>
        <v/>
      </c>
      <c r="X5532" t="str">
        <f>Y5532&amp;"-"&amp;Z5532&amp;"-"&amp;AC5532&amp;"-"&amp;AD5532&amp;"-"&amp;AG5532</f>
        <v>18.5-f-A-1-2.5</v>
      </c>
      <c r="Y5532">
        <f>F5532</f>
        <v>18.5</v>
      </c>
      <c r="Z5532" s="2" t="str">
        <f>G5532</f>
        <v>f</v>
      </c>
      <c r="AA5532">
        <f>_xlfn.IFNA(VLOOKUP(X5532,'duo-out'!A$2:Q$5000,5,FALSE),E5532+10*(H5532-1)+1+_xlfn.IFNA(VLOOKUP(D5532,states!A$2:C$10,3,FALSE),1))</f>
        <v>252</v>
      </c>
      <c r="AB5532" t="str">
        <f>IF(V5532="","",V5532)</f>
        <v/>
      </c>
      <c r="AC5532" s="2" t="str">
        <f>_xlfn.IFNA(VLOOKUP(D5532,states!A$2:C$10,2,FALSE),"XX")</f>
        <v>A</v>
      </c>
      <c r="AD5532">
        <f>E5532</f>
        <v>1</v>
      </c>
      <c r="AE5532">
        <f>_xlfn.IFNA(VLOOKUP(D5532,states!A$2:D$10,4,FALSE),0)</f>
        <v>2</v>
      </c>
      <c r="AF5532">
        <v>0.5</v>
      </c>
      <c r="AG5532">
        <f>IF(AE5532=0,AF5532,IF(AE5532=1,IF(F5532=0.5,0.5,IF(H5532=1,0.5,1.5)),IF(F5532=0.5,0.5,IF(H5532=1,2.5,1.5))))</f>
        <v>2.5</v>
      </c>
      <c r="AH5532" s="7">
        <f>IF(AC5532="XX",0,1/C5532^(1/5)*IF(E5532=0,100,1)/(E5532+1)^(1/4))</f>
        <v>1.2780560065956452</v>
      </c>
    </row>
    <row r="5533" spans="1:34">
      <c r="A5533">
        <v>1039</v>
      </c>
      <c r="B5533" s="1">
        <v>22769.35</v>
      </c>
      <c r="C5533" s="6">
        <v>0.10539999999999999</v>
      </c>
      <c r="D5533" t="s">
        <v>3</v>
      </c>
      <c r="E5533">
        <v>1</v>
      </c>
      <c r="F5533">
        <v>18.5</v>
      </c>
      <c r="G5533" t="s">
        <v>2</v>
      </c>
      <c r="H5533">
        <v>1</v>
      </c>
      <c r="I5533" t="s">
        <v>0</v>
      </c>
      <c r="J5533">
        <v>1</v>
      </c>
      <c r="K5533">
        <v>19.5</v>
      </c>
      <c r="L5533" t="s">
        <v>2</v>
      </c>
      <c r="M5533">
        <v>1</v>
      </c>
      <c r="N5533" t="s">
        <v>1095</v>
      </c>
      <c r="O5533">
        <v>1</v>
      </c>
      <c r="P5533" t="str">
        <f>D5533&amp;"-"&amp;F5533&amp;"-"&amp;G5533&amp;"-"&amp;E5533&amp;"-"&amp;H5533</f>
        <v>A2Delta-18.5-f-1-1</v>
      </c>
      <c r="Q5533" t="str">
        <f>I5533&amp;"-"&amp;K5533&amp;"-"&amp;L5533&amp;"-"&amp;J5533&amp;"-"&amp;M5533</f>
        <v>X2Pi-19.5-f-1-1</v>
      </c>
      <c r="R5533">
        <f>B5533+S5533</f>
        <v>30471.877207679998</v>
      </c>
      <c r="S5533">
        <f>_xlfn.IFNA(VLOOKUP(Q5533,'MARVEL-X'!A$2:I$1400,7,FALSE),VLOOKUP(Q5533,MARVEL!A$2:J$1522,10,FALSE))</f>
        <v>7702.5272076800002</v>
      </c>
      <c r="T5533">
        <f>IF(P5533=P5532,R5533+T5532,R5533)</f>
        <v>91415.889269747</v>
      </c>
      <c r="U5533">
        <f>IF(P5533=P5532,1+U5532,1)</f>
        <v>3</v>
      </c>
      <c r="V5533" t="str">
        <f t="shared" si="86"/>
        <v/>
      </c>
      <c r="W5533" t="str">
        <f>IF(V5533="","",IF(ABS(V5533-R5533)&gt;W$1,ABS(V5533-R5533),""))</f>
        <v/>
      </c>
      <c r="X5533" t="str">
        <f>Y5533&amp;"-"&amp;Z5533&amp;"-"&amp;AC5533&amp;"-"&amp;AD5533&amp;"-"&amp;AG5533</f>
        <v>18.5-f-A-1-2.5</v>
      </c>
      <c r="Y5533">
        <f>F5533</f>
        <v>18.5</v>
      </c>
      <c r="Z5533" s="2" t="str">
        <f>G5533</f>
        <v>f</v>
      </c>
      <c r="AA5533">
        <f>_xlfn.IFNA(VLOOKUP(X5533,'duo-out'!A$2:Q$5000,5,FALSE),E5533+10*(H5533-1)+1+_xlfn.IFNA(VLOOKUP(D5533,states!A$2:C$10,3,FALSE),1))</f>
        <v>252</v>
      </c>
      <c r="AB5533" t="str">
        <f>IF(V5533="","",V5533)</f>
        <v/>
      </c>
      <c r="AC5533" s="2" t="str">
        <f>_xlfn.IFNA(VLOOKUP(D5533,states!A$2:C$10,2,FALSE),"XX")</f>
        <v>A</v>
      </c>
      <c r="AD5533">
        <f>E5533</f>
        <v>1</v>
      </c>
      <c r="AE5533">
        <f>_xlfn.IFNA(VLOOKUP(D5533,states!A$2:D$10,4,FALSE),0)</f>
        <v>2</v>
      </c>
      <c r="AF5533">
        <v>0.5</v>
      </c>
      <c r="AG5533">
        <f>IF(AE5533=0,AF5533,IF(AE5533=1,IF(F5533=0.5,0.5,IF(H5533=1,0.5,1.5)),IF(F5533=0.5,0.5,IF(H5533=1,2.5,1.5))))</f>
        <v>2.5</v>
      </c>
      <c r="AH5533" s="7">
        <f>IF(AC5533="XX",0,1/C5533^(1/5)*IF(E5533=0,100,1)/(E5533+1)^(1/4))</f>
        <v>1.318786154281024</v>
      </c>
    </row>
    <row r="5534" spans="1:34">
      <c r="A5534">
        <v>339</v>
      </c>
      <c r="B5534" s="1">
        <v>23239.22</v>
      </c>
      <c r="C5534" s="6">
        <v>8.8709999999999997E-2</v>
      </c>
      <c r="D5534" t="s">
        <v>3</v>
      </c>
      <c r="E5534">
        <v>1</v>
      </c>
      <c r="F5534">
        <v>18.5</v>
      </c>
      <c r="G5534" t="s">
        <v>2</v>
      </c>
      <c r="H5534">
        <v>1</v>
      </c>
      <c r="I5534" t="s">
        <v>0</v>
      </c>
      <c r="J5534">
        <v>1</v>
      </c>
      <c r="K5534">
        <v>18.5</v>
      </c>
      <c r="L5534" t="s">
        <v>1</v>
      </c>
      <c r="M5534">
        <v>1</v>
      </c>
      <c r="N5534" t="s">
        <v>394</v>
      </c>
      <c r="O5534">
        <v>-1</v>
      </c>
      <c r="P5534" t="str">
        <f>D5534&amp;"-"&amp;F5534&amp;"-"&amp;G5534&amp;"-"&amp;E5534&amp;"-"&amp;H5534</f>
        <v>A2Delta-18.5-f-1-1</v>
      </c>
      <c r="Q5534" t="str">
        <f>I5534&amp;"-"&amp;K5534&amp;"-"&amp;L5534&amp;"-"&amp;J5534&amp;"-"&amp;M5534</f>
        <v>X2Pi-18.5-e-1-1</v>
      </c>
      <c r="R5534">
        <f>B5534+S5534</f>
        <v>30471.873859232001</v>
      </c>
      <c r="S5534">
        <f>_xlfn.IFNA(VLOOKUP(Q5534,'MARVEL-X'!A$2:I$1400,7,FALSE),VLOOKUP(Q5534,MARVEL!A$2:J$1522,10,FALSE))</f>
        <v>7232.6538592320003</v>
      </c>
      <c r="T5534">
        <f>IF(P5534=P5533,R5534+T5533,R5534)</f>
        <v>121887.763128979</v>
      </c>
      <c r="U5534">
        <f>IF(P5534=P5533,1+U5533,1)</f>
        <v>4</v>
      </c>
      <c r="V5534" t="str">
        <f t="shared" si="86"/>
        <v/>
      </c>
      <c r="W5534" t="str">
        <f>IF(V5534="","",IF(ABS(V5534-R5534)&gt;W$1,ABS(V5534-R5534),""))</f>
        <v/>
      </c>
      <c r="X5534" t="str">
        <f>Y5534&amp;"-"&amp;Z5534&amp;"-"&amp;AC5534&amp;"-"&amp;AD5534&amp;"-"&amp;AG5534</f>
        <v>18.5-f-A-1-2.5</v>
      </c>
      <c r="Y5534">
        <f>F5534</f>
        <v>18.5</v>
      </c>
      <c r="Z5534" s="2" t="str">
        <f>G5534</f>
        <v>f</v>
      </c>
      <c r="AA5534">
        <f>_xlfn.IFNA(VLOOKUP(X5534,'duo-out'!A$2:Q$5000,5,FALSE),E5534+10*(H5534-1)+1+_xlfn.IFNA(VLOOKUP(D5534,states!A$2:C$10,3,FALSE),1))</f>
        <v>252</v>
      </c>
      <c r="AB5534" t="str">
        <f>IF(V5534="","",V5534)</f>
        <v/>
      </c>
      <c r="AC5534" s="2" t="str">
        <f>_xlfn.IFNA(VLOOKUP(D5534,states!A$2:C$10,2,FALSE),"XX")</f>
        <v>A</v>
      </c>
      <c r="AD5534">
        <f>E5534</f>
        <v>1</v>
      </c>
      <c r="AE5534">
        <f>_xlfn.IFNA(VLOOKUP(D5534,states!A$2:D$10,4,FALSE),0)</f>
        <v>2</v>
      </c>
      <c r="AF5534">
        <v>0.5</v>
      </c>
      <c r="AG5534">
        <f>IF(AE5534=0,AF5534,IF(AE5534=1,IF(F5534=0.5,0.5,IF(H5534=1,0.5,1.5)),IF(F5534=0.5,0.5,IF(H5534=1,2.5,1.5))))</f>
        <v>2.5</v>
      </c>
      <c r="AH5534" s="7">
        <f>IF(AC5534="XX",0,1/C5534^(1/5)*IF(E5534=0,100,1)/(E5534+1)^(1/4))</f>
        <v>1.3650481956060994</v>
      </c>
    </row>
    <row r="5535" spans="1:34">
      <c r="A5535">
        <v>951</v>
      </c>
      <c r="B5535" s="1">
        <v>23709.040000000001</v>
      </c>
      <c r="C5535" s="6">
        <v>7.7530000000000002E-2</v>
      </c>
      <c r="D5535" t="s">
        <v>3</v>
      </c>
      <c r="E5535">
        <v>1</v>
      </c>
      <c r="F5535">
        <v>18.5</v>
      </c>
      <c r="G5535" t="s">
        <v>2</v>
      </c>
      <c r="H5535">
        <v>1</v>
      </c>
      <c r="I5535" t="s">
        <v>0</v>
      </c>
      <c r="J5535">
        <v>1</v>
      </c>
      <c r="K5535">
        <v>17.5</v>
      </c>
      <c r="L5535" t="s">
        <v>2</v>
      </c>
      <c r="M5535">
        <v>1</v>
      </c>
      <c r="N5535" t="s">
        <v>1007</v>
      </c>
      <c r="O5535">
        <v>1</v>
      </c>
      <c r="P5535" t="str">
        <f>D5535&amp;"-"&amp;F5535&amp;"-"&amp;G5535&amp;"-"&amp;E5535&amp;"-"&amp;H5535</f>
        <v>A2Delta-18.5-f-1-1</v>
      </c>
      <c r="Q5535" t="str">
        <f>I5535&amp;"-"&amp;K5535&amp;"-"&amp;L5535&amp;"-"&amp;J5535&amp;"-"&amp;M5535</f>
        <v>X2Pi-17.5-f-1-1</v>
      </c>
      <c r="R5535">
        <f>B5535+S5535</f>
        <v>30471.873202834999</v>
      </c>
      <c r="S5535">
        <f>_xlfn.IFNA(VLOOKUP(Q5535,'MARVEL-X'!A$2:I$1400,7,FALSE),VLOOKUP(Q5535,MARVEL!A$2:J$1522,10,FALSE))</f>
        <v>6762.8332028349996</v>
      </c>
      <c r="T5535">
        <f>IF(P5535=P5534,R5535+T5534,R5535)</f>
        <v>152359.63633181399</v>
      </c>
      <c r="U5535">
        <f>IF(P5535=P5534,1+U5534,1)</f>
        <v>5</v>
      </c>
      <c r="V5535">
        <f t="shared" si="86"/>
        <v>30471.9272663628</v>
      </c>
      <c r="W5535">
        <f>IF(V5535="","",IF(ABS(V5535-R5535)&gt;W$1,ABS(V5535-R5535),""))</f>
        <v>5.4063527801190503E-2</v>
      </c>
      <c r="X5535" t="str">
        <f>Y5535&amp;"-"&amp;Z5535&amp;"-"&amp;AC5535&amp;"-"&amp;AD5535&amp;"-"&amp;AG5535</f>
        <v>18.5-f-A-1-2.5</v>
      </c>
      <c r="Y5535">
        <f>F5535</f>
        <v>18.5</v>
      </c>
      <c r="Z5535" s="2" t="str">
        <f>G5535</f>
        <v>f</v>
      </c>
      <c r="AA5535">
        <f>_xlfn.IFNA(VLOOKUP(X5535,'duo-out'!A$2:Q$5000,5,FALSE),E5535+10*(H5535-1)+1+_xlfn.IFNA(VLOOKUP(D5535,states!A$2:C$10,3,FALSE),1))</f>
        <v>252</v>
      </c>
      <c r="AB5535">
        <f>IF(V5535="","",V5535)</f>
        <v>30471.9272663628</v>
      </c>
      <c r="AC5535" s="2" t="str">
        <f>_xlfn.IFNA(VLOOKUP(D5535,states!A$2:C$10,2,FALSE),"XX")</f>
        <v>A</v>
      </c>
      <c r="AD5535">
        <f>E5535</f>
        <v>1</v>
      </c>
      <c r="AE5535">
        <f>_xlfn.IFNA(VLOOKUP(D5535,states!A$2:D$10,4,FALSE),0)</f>
        <v>2</v>
      </c>
      <c r="AF5535">
        <v>0.5</v>
      </c>
      <c r="AG5535">
        <f>IF(AE5535=0,AF5535,IF(AE5535=1,IF(F5535=0.5,0.5,IF(H5535=1,0.5,1.5)),IF(F5535=0.5,0.5,IF(H5535=1,2.5,1.5))))</f>
        <v>2.5</v>
      </c>
      <c r="AH5535" s="7">
        <f>IF(AC5535="XX",0,1/C5535^(1/5)*IF(E5535=0,100,1)/(E5535+1)^(1/4))</f>
        <v>1.4023245730825165</v>
      </c>
    </row>
    <row r="5536" spans="1:34">
      <c r="A5536">
        <v>3617</v>
      </c>
      <c r="B5536" s="1">
        <v>23254.886900000001</v>
      </c>
      <c r="C5536" s="6">
        <v>0.01</v>
      </c>
      <c r="D5536" t="s">
        <v>3</v>
      </c>
      <c r="E5536">
        <v>1</v>
      </c>
      <c r="F5536">
        <v>18.5</v>
      </c>
      <c r="G5536" t="s">
        <v>2</v>
      </c>
      <c r="H5536">
        <v>2</v>
      </c>
      <c r="I5536" t="s">
        <v>0</v>
      </c>
      <c r="J5536">
        <v>1</v>
      </c>
      <c r="K5536">
        <v>18.5</v>
      </c>
      <c r="L5536" t="s">
        <v>1</v>
      </c>
      <c r="M5536">
        <v>2</v>
      </c>
      <c r="N5536" t="s">
        <v>3673</v>
      </c>
      <c r="O5536">
        <v>1</v>
      </c>
      <c r="P5536" t="str">
        <f>D5536&amp;"-"&amp;F5536&amp;"-"&amp;G5536&amp;"-"&amp;E5536&amp;"-"&amp;H5536</f>
        <v>A2Delta-18.5-f-1-2</v>
      </c>
      <c r="Q5536" t="str">
        <f>I5536&amp;"-"&amp;K5536&amp;"-"&amp;L5536&amp;"-"&amp;J5536&amp;"-"&amp;M5536</f>
        <v>X2Pi-18.5-e-1-2</v>
      </c>
      <c r="R5536">
        <f>B5536+S5536</f>
        <v>30956.914898185001</v>
      </c>
      <c r="S5536">
        <f>_xlfn.IFNA(VLOOKUP(Q5536,'MARVEL-X'!A$2:I$1400,7,FALSE),VLOOKUP(Q5536,MARVEL!A$2:J$1522,10,FALSE))</f>
        <v>7702.0279981849999</v>
      </c>
      <c r="T5536">
        <f>IF(P5536=P5535,R5536+T5535,R5536)</f>
        <v>30956.914898185001</v>
      </c>
      <c r="U5536">
        <f>IF(P5536=P5535,1+U5535,1)</f>
        <v>1</v>
      </c>
      <c r="V5536" t="str">
        <f t="shared" si="86"/>
        <v/>
      </c>
      <c r="W5536" t="str">
        <f>IF(V5536="","",IF(ABS(V5536-R5536)&gt;W$1,ABS(V5536-R5536),""))</f>
        <v/>
      </c>
      <c r="X5536" t="str">
        <f>Y5536&amp;"-"&amp;Z5536&amp;"-"&amp;AC5536&amp;"-"&amp;AD5536&amp;"-"&amp;AG5536</f>
        <v>18.5-f-A-1-1.5</v>
      </c>
      <c r="Y5536">
        <f>F5536</f>
        <v>18.5</v>
      </c>
      <c r="Z5536" s="2" t="str">
        <f>G5536</f>
        <v>f</v>
      </c>
      <c r="AA5536">
        <f>_xlfn.IFNA(VLOOKUP(X5536,'duo-out'!A$2:Q$5000,5,FALSE),E5536+10*(H5536-1)+1+_xlfn.IFNA(VLOOKUP(D5536,states!A$2:C$10,3,FALSE),1))</f>
        <v>262</v>
      </c>
      <c r="AB5536" t="str">
        <f>IF(V5536="","",V5536)</f>
        <v/>
      </c>
      <c r="AC5536" s="2" t="str">
        <f>_xlfn.IFNA(VLOOKUP(D5536,states!A$2:C$10,2,FALSE),"XX")</f>
        <v>A</v>
      </c>
      <c r="AD5536">
        <f>E5536</f>
        <v>1</v>
      </c>
      <c r="AE5536">
        <f>_xlfn.IFNA(VLOOKUP(D5536,states!A$2:D$10,4,FALSE),0)</f>
        <v>2</v>
      </c>
      <c r="AF5536">
        <v>0.5</v>
      </c>
      <c r="AG5536">
        <f>IF(AE5536=0,AF5536,IF(AE5536=1,IF(F5536=0.5,0.5,IF(H5536=1,0.5,1.5)),IF(F5536=0.5,0.5,IF(H5536=1,2.5,1.5))))</f>
        <v>1.5</v>
      </c>
      <c r="AH5536" s="7">
        <f>IF(AC5536="XX",0,1/C5536^(1/5)*IF(E5536=0,100,1)/(E5536+1)^(1/4))</f>
        <v>2.1122362957808511</v>
      </c>
    </row>
    <row r="5537" spans="1:34">
      <c r="A5537">
        <v>1149</v>
      </c>
      <c r="B5537" s="1">
        <v>22739.39</v>
      </c>
      <c r="C5537" s="6">
        <v>0.05</v>
      </c>
      <c r="D5537" t="s">
        <v>3</v>
      </c>
      <c r="E5537">
        <v>1</v>
      </c>
      <c r="F5537">
        <v>18.5</v>
      </c>
      <c r="G5537" t="s">
        <v>2</v>
      </c>
      <c r="H5537">
        <v>2</v>
      </c>
      <c r="I5537" t="s">
        <v>0</v>
      </c>
      <c r="J5537">
        <v>1</v>
      </c>
      <c r="K5537">
        <v>19.5</v>
      </c>
      <c r="L5537" t="s">
        <v>2</v>
      </c>
      <c r="M5537">
        <v>2</v>
      </c>
      <c r="N5537" t="s">
        <v>1205</v>
      </c>
      <c r="O5537">
        <v>1</v>
      </c>
      <c r="P5537" t="str">
        <f>D5537&amp;"-"&amp;F5537&amp;"-"&amp;G5537&amp;"-"&amp;E5537&amp;"-"&amp;H5537</f>
        <v>A2Delta-18.5-f-1-2</v>
      </c>
      <c r="Q5537" t="str">
        <f>I5537&amp;"-"&amp;K5537&amp;"-"&amp;L5537&amp;"-"&amp;J5537&amp;"-"&amp;M5537</f>
        <v>X2Pi-19.5-f-1-2</v>
      </c>
      <c r="R5537">
        <f>B5537+S5537</f>
        <v>30956.888174408999</v>
      </c>
      <c r="S5537">
        <f>_xlfn.IFNA(VLOOKUP(Q5537,'MARVEL-X'!A$2:I$1400,7,FALSE),VLOOKUP(Q5537,MARVEL!A$2:J$1522,10,FALSE))</f>
        <v>8217.4981744090001</v>
      </c>
      <c r="T5537">
        <f>IF(P5537=P5536,R5537+T5536,R5537)</f>
        <v>61913.803072594004</v>
      </c>
      <c r="U5537">
        <f>IF(P5537=P5536,1+U5536,1)</f>
        <v>2</v>
      </c>
      <c r="V5537" t="str">
        <f t="shared" si="86"/>
        <v/>
      </c>
      <c r="W5537" t="str">
        <f>IF(V5537="","",IF(ABS(V5537-R5537)&gt;W$1,ABS(V5537-R5537),""))</f>
        <v/>
      </c>
      <c r="X5537" t="str">
        <f>Y5537&amp;"-"&amp;Z5537&amp;"-"&amp;AC5537&amp;"-"&amp;AD5537&amp;"-"&amp;AG5537</f>
        <v>18.5-f-A-1-1.5</v>
      </c>
      <c r="Y5537">
        <f>F5537</f>
        <v>18.5</v>
      </c>
      <c r="Z5537" s="2" t="str">
        <f>G5537</f>
        <v>f</v>
      </c>
      <c r="AA5537">
        <f>_xlfn.IFNA(VLOOKUP(X5537,'duo-out'!A$2:Q$5000,5,FALSE),E5537+10*(H5537-1)+1+_xlfn.IFNA(VLOOKUP(D5537,states!A$2:C$10,3,FALSE),1))</f>
        <v>262</v>
      </c>
      <c r="AB5537" t="str">
        <f>IF(V5537="","",V5537)</f>
        <v/>
      </c>
      <c r="AC5537" s="2" t="str">
        <f>_xlfn.IFNA(VLOOKUP(D5537,states!A$2:C$10,2,FALSE),"XX")</f>
        <v>A</v>
      </c>
      <c r="AD5537">
        <f>E5537</f>
        <v>1</v>
      </c>
      <c r="AE5537">
        <f>_xlfn.IFNA(VLOOKUP(D5537,states!A$2:D$10,4,FALSE),0)</f>
        <v>2</v>
      </c>
      <c r="AF5537">
        <v>0.5</v>
      </c>
      <c r="AG5537">
        <f>IF(AE5537=0,AF5537,IF(AE5537=1,IF(F5537=0.5,0.5,IF(H5537=1,0.5,1.5)),IF(F5537=0.5,0.5,IF(H5537=1,2.5,1.5))))</f>
        <v>1.5</v>
      </c>
      <c r="AH5537" s="7">
        <f>IF(AC5537="XX",0,1/C5537^(1/5)*IF(E5537=0,100,1)/(E5537+1)^(1/4))</f>
        <v>1.5309059120638666</v>
      </c>
    </row>
    <row r="5538" spans="1:34">
      <c r="A5538">
        <v>341</v>
      </c>
      <c r="B5538" s="1">
        <v>23253.34</v>
      </c>
      <c r="C5538" s="6">
        <v>0.05</v>
      </c>
      <c r="D5538" t="s">
        <v>3</v>
      </c>
      <c r="E5538">
        <v>1</v>
      </c>
      <c r="F5538">
        <v>18.5</v>
      </c>
      <c r="G5538" t="s">
        <v>2</v>
      </c>
      <c r="H5538">
        <v>2</v>
      </c>
      <c r="I5538" t="s">
        <v>0</v>
      </c>
      <c r="J5538">
        <v>1</v>
      </c>
      <c r="K5538">
        <v>18.5</v>
      </c>
      <c r="L5538" t="s">
        <v>1</v>
      </c>
      <c r="M5538">
        <v>2</v>
      </c>
      <c r="N5538" t="s">
        <v>396</v>
      </c>
      <c r="O5538">
        <v>-1</v>
      </c>
      <c r="P5538" t="str">
        <f>D5538&amp;"-"&amp;F5538&amp;"-"&amp;G5538&amp;"-"&amp;E5538&amp;"-"&amp;H5538</f>
        <v>A2Delta-18.5-f-1-2</v>
      </c>
      <c r="Q5538" t="str">
        <f>I5538&amp;"-"&amp;K5538&amp;"-"&amp;L5538&amp;"-"&amp;J5538&amp;"-"&amp;M5538</f>
        <v>X2Pi-18.5-e-1-2</v>
      </c>
      <c r="R5538">
        <f>B5538+S5538</f>
        <v>30955.367998185</v>
      </c>
      <c r="S5538">
        <f>_xlfn.IFNA(VLOOKUP(Q5538,'MARVEL-X'!A$2:I$1400,7,FALSE),VLOOKUP(Q5538,MARVEL!A$2:J$1522,10,FALSE))</f>
        <v>7702.0279981849999</v>
      </c>
      <c r="T5538">
        <f>IF(P5538=P5537,R5538+T5537,R5538)</f>
        <v>92869.171070779004</v>
      </c>
      <c r="U5538">
        <f>IF(P5538=P5537,1+U5537,1)</f>
        <v>3</v>
      </c>
      <c r="V5538" t="str">
        <f t="shared" si="86"/>
        <v/>
      </c>
      <c r="W5538" t="str">
        <f>IF(V5538="","",IF(ABS(V5538-R5538)&gt;W$1,ABS(V5538-R5538),""))</f>
        <v/>
      </c>
      <c r="X5538" t="str">
        <f>Y5538&amp;"-"&amp;Z5538&amp;"-"&amp;AC5538&amp;"-"&amp;AD5538&amp;"-"&amp;AG5538</f>
        <v>18.5-f-A-1-1.5</v>
      </c>
      <c r="Y5538">
        <f>F5538</f>
        <v>18.5</v>
      </c>
      <c r="Z5538" s="2" t="str">
        <f>G5538</f>
        <v>f</v>
      </c>
      <c r="AA5538">
        <f>_xlfn.IFNA(VLOOKUP(X5538,'duo-out'!A$2:Q$5000,5,FALSE),E5538+10*(H5538-1)+1+_xlfn.IFNA(VLOOKUP(D5538,states!A$2:C$10,3,FALSE),1))</f>
        <v>262</v>
      </c>
      <c r="AB5538" t="str">
        <f>IF(V5538="","",V5538)</f>
        <v/>
      </c>
      <c r="AC5538" s="2" t="str">
        <f>_xlfn.IFNA(VLOOKUP(D5538,states!A$2:C$10,2,FALSE),"XX")</f>
        <v>A</v>
      </c>
      <c r="AD5538">
        <f>E5538</f>
        <v>1</v>
      </c>
      <c r="AE5538">
        <f>_xlfn.IFNA(VLOOKUP(D5538,states!A$2:D$10,4,FALSE),0)</f>
        <v>2</v>
      </c>
      <c r="AF5538">
        <v>0.5</v>
      </c>
      <c r="AG5538">
        <f>IF(AE5538=0,AF5538,IF(AE5538=1,IF(F5538=0.5,0.5,IF(H5538=1,0.5,1.5)),IF(F5538=0.5,0.5,IF(H5538=1,2.5,1.5))))</f>
        <v>1.5</v>
      </c>
      <c r="AH5538" s="7">
        <f>IF(AC5538="XX",0,1/C5538^(1/5)*IF(E5538=0,100,1)/(E5538+1)^(1/4))</f>
        <v>1.5309059120638666</v>
      </c>
    </row>
    <row r="5539" spans="1:34">
      <c r="A5539">
        <v>1063</v>
      </c>
      <c r="B5539" s="1">
        <v>23724.27</v>
      </c>
      <c r="C5539" s="6">
        <v>0.05</v>
      </c>
      <c r="D5539" t="s">
        <v>3</v>
      </c>
      <c r="E5539">
        <v>1</v>
      </c>
      <c r="F5539">
        <v>18.5</v>
      </c>
      <c r="G5539" t="s">
        <v>2</v>
      </c>
      <c r="H5539">
        <v>2</v>
      </c>
      <c r="I5539" t="s">
        <v>0</v>
      </c>
      <c r="J5539">
        <v>1</v>
      </c>
      <c r="K5539">
        <v>17.5</v>
      </c>
      <c r="L5539" t="s">
        <v>2</v>
      </c>
      <c r="M5539">
        <v>2</v>
      </c>
      <c r="N5539" t="s">
        <v>1119</v>
      </c>
      <c r="O5539">
        <v>1</v>
      </c>
      <c r="P5539" t="str">
        <f>D5539&amp;"-"&amp;F5539&amp;"-"&amp;G5539&amp;"-"&amp;E5539&amp;"-"&amp;H5539</f>
        <v>A2Delta-18.5-f-1-2</v>
      </c>
      <c r="Q5539" t="str">
        <f>I5539&amp;"-"&amp;K5539&amp;"-"&amp;L5539&amp;"-"&amp;J5539&amp;"-"&amp;M5539</f>
        <v>X2Pi-17.5-f-1-2</v>
      </c>
      <c r="R5539">
        <f>B5539+S5539</f>
        <v>30956.891611405001</v>
      </c>
      <c r="S5539">
        <f>_xlfn.IFNA(VLOOKUP(Q5539,'MARVEL-X'!A$2:I$1400,7,FALSE),VLOOKUP(Q5539,MARVEL!A$2:J$1522,10,FALSE))</f>
        <v>7232.6216114050003</v>
      </c>
      <c r="T5539">
        <f>IF(P5539=P5538,R5539+T5538,R5539)</f>
        <v>123826.06268218401</v>
      </c>
      <c r="U5539">
        <f>IF(P5539=P5538,1+U5538,1)</f>
        <v>4</v>
      </c>
      <c r="V5539" t="str">
        <f t="shared" si="86"/>
        <v/>
      </c>
      <c r="W5539" t="str">
        <f>IF(V5539="","",IF(ABS(V5539-R5539)&gt;W$1,ABS(V5539-R5539),""))</f>
        <v/>
      </c>
      <c r="X5539" t="str">
        <f>Y5539&amp;"-"&amp;Z5539&amp;"-"&amp;AC5539&amp;"-"&amp;AD5539&amp;"-"&amp;AG5539</f>
        <v>18.5-f-A-1-1.5</v>
      </c>
      <c r="Y5539">
        <f>F5539</f>
        <v>18.5</v>
      </c>
      <c r="Z5539" s="2" t="str">
        <f>G5539</f>
        <v>f</v>
      </c>
      <c r="AA5539">
        <f>_xlfn.IFNA(VLOOKUP(X5539,'duo-out'!A$2:Q$5000,5,FALSE),E5539+10*(H5539-1)+1+_xlfn.IFNA(VLOOKUP(D5539,states!A$2:C$10,3,FALSE),1))</f>
        <v>262</v>
      </c>
      <c r="AB5539" t="str">
        <f>IF(V5539="","",V5539)</f>
        <v/>
      </c>
      <c r="AC5539" s="2" t="str">
        <f>_xlfn.IFNA(VLOOKUP(D5539,states!A$2:C$10,2,FALSE),"XX")</f>
        <v>A</v>
      </c>
      <c r="AD5539">
        <f>E5539</f>
        <v>1</v>
      </c>
      <c r="AE5539">
        <f>_xlfn.IFNA(VLOOKUP(D5539,states!A$2:D$10,4,FALSE),0)</f>
        <v>2</v>
      </c>
      <c r="AF5539">
        <v>0.5</v>
      </c>
      <c r="AG5539">
        <f>IF(AE5539=0,AF5539,IF(AE5539=1,IF(F5539=0.5,0.5,IF(H5539=1,0.5,1.5)),IF(F5539=0.5,0.5,IF(H5539=1,2.5,1.5))))</f>
        <v>1.5</v>
      </c>
      <c r="AH5539" s="7">
        <f>IF(AC5539="XX",0,1/C5539^(1/5)*IF(E5539=0,100,1)/(E5539+1)^(1/4))</f>
        <v>1.5309059120638666</v>
      </c>
    </row>
    <row r="5540" spans="1:34">
      <c r="A5540">
        <v>5880</v>
      </c>
      <c r="B5540" s="1">
        <v>22739.55</v>
      </c>
      <c r="C5540" s="6">
        <v>0.5</v>
      </c>
      <c r="D5540" t="s">
        <v>3</v>
      </c>
      <c r="E5540">
        <v>1</v>
      </c>
      <c r="F5540">
        <v>18.5</v>
      </c>
      <c r="G5540" t="s">
        <v>2</v>
      </c>
      <c r="H5540">
        <v>2</v>
      </c>
      <c r="I5540" t="s">
        <v>0</v>
      </c>
      <c r="J5540">
        <v>1</v>
      </c>
      <c r="K5540">
        <v>19.5</v>
      </c>
      <c r="L5540" t="s">
        <v>2</v>
      </c>
      <c r="M5540">
        <v>2</v>
      </c>
      <c r="N5540" t="s">
        <v>5936</v>
      </c>
      <c r="O5540">
        <v>1</v>
      </c>
      <c r="P5540" t="str">
        <f>D5540&amp;"-"&amp;F5540&amp;"-"&amp;G5540&amp;"-"&amp;E5540&amp;"-"&amp;H5540</f>
        <v>A2Delta-18.5-f-1-2</v>
      </c>
      <c r="Q5540" t="str">
        <f>I5540&amp;"-"&amp;K5540&amp;"-"&amp;L5540&amp;"-"&amp;J5540&amp;"-"&amp;M5540</f>
        <v>X2Pi-19.5-f-1-2</v>
      </c>
      <c r="R5540">
        <f>B5540+S5540</f>
        <v>30957.048174408999</v>
      </c>
      <c r="S5540">
        <f>_xlfn.IFNA(VLOOKUP(Q5540,'MARVEL-X'!A$2:I$1400,7,FALSE),VLOOKUP(Q5540,MARVEL!A$2:J$1522,10,FALSE))</f>
        <v>8217.4981744090001</v>
      </c>
      <c r="T5540">
        <f>IF(P5540=P5539,R5540+T5539,R5540)</f>
        <v>154783.110856593</v>
      </c>
      <c r="U5540">
        <f>IF(P5540=P5539,1+U5539,1)</f>
        <v>5</v>
      </c>
      <c r="V5540" t="str">
        <f t="shared" si="86"/>
        <v/>
      </c>
      <c r="W5540" t="str">
        <f>IF(V5540="","",IF(ABS(V5540-R5540)&gt;W$1,ABS(V5540-R5540),""))</f>
        <v/>
      </c>
      <c r="X5540" t="str">
        <f>Y5540&amp;"-"&amp;Z5540&amp;"-"&amp;AC5540&amp;"-"&amp;AD5540&amp;"-"&amp;AG5540</f>
        <v>18.5-f-A-1-1.5</v>
      </c>
      <c r="Y5540">
        <f>F5540</f>
        <v>18.5</v>
      </c>
      <c r="Z5540" s="2" t="str">
        <f>G5540</f>
        <v>f</v>
      </c>
      <c r="AA5540">
        <f>_xlfn.IFNA(VLOOKUP(X5540,'duo-out'!A$2:Q$5000,5,FALSE),E5540+10*(H5540-1)+1+_xlfn.IFNA(VLOOKUP(D5540,states!A$2:C$10,3,FALSE),1))</f>
        <v>262</v>
      </c>
      <c r="AB5540" t="str">
        <f>IF(V5540="","",V5540)</f>
        <v/>
      </c>
      <c r="AC5540" s="2" t="str">
        <f>_xlfn.IFNA(VLOOKUP(D5540,states!A$2:C$10,2,FALSE),"XX")</f>
        <v>A</v>
      </c>
      <c r="AD5540">
        <f>E5540</f>
        <v>1</v>
      </c>
      <c r="AE5540">
        <f>_xlfn.IFNA(VLOOKUP(D5540,states!A$2:D$10,4,FALSE),0)</f>
        <v>2</v>
      </c>
      <c r="AF5540">
        <v>0.5</v>
      </c>
      <c r="AG5540">
        <f>IF(AE5540=0,AF5540,IF(AE5540=1,IF(F5540=0.5,0.5,IF(H5540=1,0.5,1.5)),IF(F5540=0.5,0.5,IF(H5540=1,2.5,1.5))))</f>
        <v>1.5</v>
      </c>
      <c r="AH5540" s="7">
        <f>IF(AC5540="XX",0,1/C5540^(1/5)*IF(E5540=0,100,1)/(E5540+1)^(1/4))</f>
        <v>0.96593632892484571</v>
      </c>
    </row>
    <row r="5541" spans="1:34">
      <c r="A5541">
        <v>223</v>
      </c>
      <c r="B5541" s="1">
        <v>22752.95</v>
      </c>
      <c r="C5541" s="6">
        <v>0.5</v>
      </c>
      <c r="D5541" t="s">
        <v>3</v>
      </c>
      <c r="E5541">
        <v>1</v>
      </c>
      <c r="F5541">
        <v>18.5</v>
      </c>
      <c r="G5541" t="s">
        <v>2</v>
      </c>
      <c r="H5541">
        <v>2</v>
      </c>
      <c r="I5541" t="s">
        <v>0</v>
      </c>
      <c r="J5541">
        <v>1</v>
      </c>
      <c r="K5541">
        <v>19.5</v>
      </c>
      <c r="L5541" t="s">
        <v>2</v>
      </c>
      <c r="M5541">
        <v>2</v>
      </c>
      <c r="N5541" t="s">
        <v>278</v>
      </c>
      <c r="O5541">
        <v>-1</v>
      </c>
      <c r="P5541" t="str">
        <f>D5541&amp;"-"&amp;F5541&amp;"-"&amp;G5541&amp;"-"&amp;E5541&amp;"-"&amp;H5541</f>
        <v>A2Delta-18.5-f-1-2</v>
      </c>
      <c r="Q5541" t="str">
        <f>I5541&amp;"-"&amp;K5541&amp;"-"&amp;L5541&amp;"-"&amp;J5541&amp;"-"&amp;M5541</f>
        <v>X2Pi-19.5-f-1-2</v>
      </c>
      <c r="R5541">
        <f>B5541+S5541</f>
        <v>30970.448174409001</v>
      </c>
      <c r="S5541">
        <f>_xlfn.IFNA(VLOOKUP(Q5541,'MARVEL-X'!A$2:I$1400,7,FALSE),VLOOKUP(Q5541,MARVEL!A$2:J$1522,10,FALSE))</f>
        <v>8217.4981744090001</v>
      </c>
      <c r="T5541">
        <f>IF(P5541=P5540,R5541+T5540,R5541)</f>
        <v>185753.55903100199</v>
      </c>
      <c r="U5541">
        <f>IF(P5541=P5540,1+U5540,1)</f>
        <v>6</v>
      </c>
      <c r="V5541">
        <f t="shared" si="86"/>
        <v>30958.926505166997</v>
      </c>
      <c r="W5541">
        <f>IF(V5541="","",IF(ABS(V5541-R5541)&gt;W$1,ABS(V5541-R5541),""))</f>
        <v>11.521669242003554</v>
      </c>
      <c r="X5541" t="str">
        <f>Y5541&amp;"-"&amp;Z5541&amp;"-"&amp;AC5541&amp;"-"&amp;AD5541&amp;"-"&amp;AG5541</f>
        <v>18.5-f-A-1-1.5</v>
      </c>
      <c r="Y5541">
        <f>F5541</f>
        <v>18.5</v>
      </c>
      <c r="Z5541" s="2" t="str">
        <f>G5541</f>
        <v>f</v>
      </c>
      <c r="AA5541">
        <f>_xlfn.IFNA(VLOOKUP(X5541,'duo-out'!A$2:Q$5000,5,FALSE),E5541+10*(H5541-1)+1+_xlfn.IFNA(VLOOKUP(D5541,states!A$2:C$10,3,FALSE),1))</f>
        <v>262</v>
      </c>
      <c r="AB5541">
        <f>IF(V5541="","",V5541)</f>
        <v>30958.926505166997</v>
      </c>
      <c r="AC5541" s="2" t="str">
        <f>_xlfn.IFNA(VLOOKUP(D5541,states!A$2:C$10,2,FALSE),"XX")</f>
        <v>A</v>
      </c>
      <c r="AD5541">
        <f>E5541</f>
        <v>1</v>
      </c>
      <c r="AE5541">
        <f>_xlfn.IFNA(VLOOKUP(D5541,states!A$2:D$10,4,FALSE),0)</f>
        <v>2</v>
      </c>
      <c r="AF5541">
        <v>0.5</v>
      </c>
      <c r="AG5541">
        <f>IF(AE5541=0,AF5541,IF(AE5541=1,IF(F5541=0.5,0.5,IF(H5541=1,0.5,1.5)),IF(F5541=0.5,0.5,IF(H5541=1,2.5,1.5))))</f>
        <v>1.5</v>
      </c>
      <c r="AH5541" s="7">
        <f>IF(AC5541="XX",0,1/C5541^(1/5)*IF(E5541=0,100,1)/(E5541+1)^(1/4))</f>
        <v>0.96593632892484571</v>
      </c>
    </row>
    <row r="5542" spans="1:34">
      <c r="A5542">
        <v>1311</v>
      </c>
      <c r="B5542" s="1">
        <v>22648.1</v>
      </c>
      <c r="C5542" s="6">
        <v>0.156</v>
      </c>
      <c r="D5542" t="s">
        <v>3</v>
      </c>
      <c r="E5542">
        <v>2</v>
      </c>
      <c r="F5542">
        <v>18.5</v>
      </c>
      <c r="G5542" t="s">
        <v>2</v>
      </c>
      <c r="H5542">
        <v>1</v>
      </c>
      <c r="I5542" t="s">
        <v>0</v>
      </c>
      <c r="J5542">
        <v>2</v>
      </c>
      <c r="K5542">
        <v>19.5</v>
      </c>
      <c r="L5542" t="s">
        <v>2</v>
      </c>
      <c r="M5542">
        <v>1</v>
      </c>
      <c r="N5542" t="s">
        <v>1367</v>
      </c>
      <c r="O5542">
        <v>1</v>
      </c>
      <c r="P5542" t="str">
        <f>D5542&amp;"-"&amp;F5542&amp;"-"&amp;G5542&amp;"-"&amp;E5542&amp;"-"&amp;H5542</f>
        <v>A2Delta-18.5-f-2-1</v>
      </c>
      <c r="Q5542" t="str">
        <f>I5542&amp;"-"&amp;K5542&amp;"-"&amp;L5542&amp;"-"&amp;J5542&amp;"-"&amp;M5542</f>
        <v>X2Pi-19.5-f-2-1</v>
      </c>
      <c r="R5542">
        <f>B5542+S5542</f>
        <v>32760.852833528999</v>
      </c>
      <c r="S5542">
        <f>_xlfn.IFNA(VLOOKUP(Q5542,'MARVEL-X'!A$2:I$1400,7,FALSE),VLOOKUP(Q5542,MARVEL!A$2:J$1522,10,FALSE))</f>
        <v>10112.752833529001</v>
      </c>
      <c r="T5542">
        <f>IF(P5542=P5541,R5542+T5541,R5542)</f>
        <v>32760.852833528999</v>
      </c>
      <c r="U5542">
        <f>IF(P5542=P5541,1+U5541,1)</f>
        <v>1</v>
      </c>
      <c r="V5542" t="str">
        <f t="shared" si="86"/>
        <v/>
      </c>
      <c r="W5542" t="str">
        <f>IF(V5542="","",IF(ABS(V5542-R5542)&gt;W$1,ABS(V5542-R5542),""))</f>
        <v/>
      </c>
      <c r="X5542" t="str">
        <f>Y5542&amp;"-"&amp;Z5542&amp;"-"&amp;AC5542&amp;"-"&amp;AD5542&amp;"-"&amp;AG5542</f>
        <v>18.5-f-A-2-2.5</v>
      </c>
      <c r="Y5542">
        <f>F5542</f>
        <v>18.5</v>
      </c>
      <c r="Z5542" s="2" t="str">
        <f>G5542</f>
        <v>f</v>
      </c>
      <c r="AA5542">
        <f>_xlfn.IFNA(VLOOKUP(X5542,'duo-out'!A$2:Q$5000,5,FALSE),E5542+10*(H5542-1)+1+_xlfn.IFNA(VLOOKUP(D5542,states!A$2:C$10,3,FALSE),1))</f>
        <v>253</v>
      </c>
      <c r="AB5542" t="str">
        <f>IF(V5542="","",V5542)</f>
        <v/>
      </c>
      <c r="AC5542" s="2" t="str">
        <f>_xlfn.IFNA(VLOOKUP(D5542,states!A$2:C$10,2,FALSE),"XX")</f>
        <v>A</v>
      </c>
      <c r="AD5542">
        <f>E5542</f>
        <v>2</v>
      </c>
      <c r="AE5542">
        <f>_xlfn.IFNA(VLOOKUP(D5542,states!A$2:D$10,4,FALSE),0)</f>
        <v>2</v>
      </c>
      <c r="AF5542">
        <v>0.5</v>
      </c>
      <c r="AG5542">
        <f>IF(AE5542=0,AF5542,IF(AE5542=1,IF(F5542=0.5,0.5,IF(H5542=1,0.5,1.5)),IF(F5542=0.5,0.5,IF(H5542=1,2.5,1.5))))</f>
        <v>2.5</v>
      </c>
      <c r="AH5542" s="7">
        <f>IF(AC5542="XX",0,1/C5542^(1/5)*IF(E5542=0,100,1)/(E5542+1)^(1/4))</f>
        <v>1.101779700759332</v>
      </c>
    </row>
    <row r="5543" spans="1:34">
      <c r="A5543">
        <v>1244</v>
      </c>
      <c r="B5543" s="1">
        <v>23099.13</v>
      </c>
      <c r="C5543" s="6">
        <v>0.05</v>
      </c>
      <c r="D5543" t="s">
        <v>3</v>
      </c>
      <c r="E5543">
        <v>2</v>
      </c>
      <c r="F5543">
        <v>18.5</v>
      </c>
      <c r="G5543" t="s">
        <v>2</v>
      </c>
      <c r="H5543">
        <v>1</v>
      </c>
      <c r="I5543" t="s">
        <v>0</v>
      </c>
      <c r="J5543">
        <v>2</v>
      </c>
      <c r="K5543">
        <v>18.5</v>
      </c>
      <c r="L5543" t="s">
        <v>1</v>
      </c>
      <c r="M5543">
        <v>1</v>
      </c>
      <c r="N5543" t="s">
        <v>1300</v>
      </c>
      <c r="O5543">
        <v>1</v>
      </c>
      <c r="P5543" t="str">
        <f>D5543&amp;"-"&amp;F5543&amp;"-"&amp;G5543&amp;"-"&amp;E5543&amp;"-"&amp;H5543</f>
        <v>A2Delta-18.5-f-2-1</v>
      </c>
      <c r="Q5543" t="str">
        <f>I5543&amp;"-"&amp;K5543&amp;"-"&amp;L5543&amp;"-"&amp;J5543&amp;"-"&amp;M5543</f>
        <v>X2Pi-18.5-e-2-1</v>
      </c>
      <c r="R5543">
        <f>B5543+S5543</f>
        <v>32760.971760218003</v>
      </c>
      <c r="S5543">
        <f>_xlfn.IFNA(VLOOKUP(Q5543,'MARVEL-X'!A$2:I$1400,7,FALSE),VLOOKUP(Q5543,MARVEL!A$2:J$1522,10,FALSE))</f>
        <v>9661.8417602179998</v>
      </c>
      <c r="T5543">
        <f>IF(P5543=P5542,R5543+T5542,R5543)</f>
        <v>65521.824593747006</v>
      </c>
      <c r="U5543">
        <f>IF(P5543=P5542,1+U5542,1)</f>
        <v>2</v>
      </c>
      <c r="V5543" t="str">
        <f t="shared" si="86"/>
        <v/>
      </c>
      <c r="W5543" t="str">
        <f>IF(V5543="","",IF(ABS(V5543-R5543)&gt;W$1,ABS(V5543-R5543),""))</f>
        <v/>
      </c>
      <c r="X5543" t="str">
        <f>Y5543&amp;"-"&amp;Z5543&amp;"-"&amp;AC5543&amp;"-"&amp;AD5543&amp;"-"&amp;AG5543</f>
        <v>18.5-f-A-2-2.5</v>
      </c>
      <c r="Y5543">
        <f>F5543</f>
        <v>18.5</v>
      </c>
      <c r="Z5543" s="2" t="str">
        <f>G5543</f>
        <v>f</v>
      </c>
      <c r="AA5543">
        <f>_xlfn.IFNA(VLOOKUP(X5543,'duo-out'!A$2:Q$5000,5,FALSE),E5543+10*(H5543-1)+1+_xlfn.IFNA(VLOOKUP(D5543,states!A$2:C$10,3,FALSE),1))</f>
        <v>253</v>
      </c>
      <c r="AB5543" t="str">
        <f>IF(V5543="","",V5543)</f>
        <v/>
      </c>
      <c r="AC5543" s="2" t="str">
        <f>_xlfn.IFNA(VLOOKUP(D5543,states!A$2:C$10,2,FALSE),"XX")</f>
        <v>A</v>
      </c>
      <c r="AD5543">
        <f>E5543</f>
        <v>2</v>
      </c>
      <c r="AE5543">
        <f>_xlfn.IFNA(VLOOKUP(D5543,states!A$2:D$10,4,FALSE),0)</f>
        <v>2</v>
      </c>
      <c r="AF5543">
        <v>0.5</v>
      </c>
      <c r="AG5543">
        <f>IF(AE5543=0,AF5543,IF(AE5543=1,IF(F5543=0.5,0.5,IF(H5543=1,0.5,1.5)),IF(F5543=0.5,0.5,IF(H5543=1,2.5,1.5))))</f>
        <v>2.5</v>
      </c>
      <c r="AH5543" s="7">
        <f>IF(AC5543="XX",0,1/C5543^(1/5)*IF(E5543=0,100,1)/(E5543+1)^(1/4))</f>
        <v>1.3833296494790666</v>
      </c>
    </row>
    <row r="5544" spans="1:34">
      <c r="A5544">
        <v>1224</v>
      </c>
      <c r="B5544" s="1">
        <v>23550.06</v>
      </c>
      <c r="C5544" s="6">
        <v>9.7670000000000007E-2</v>
      </c>
      <c r="D5544" t="s">
        <v>3</v>
      </c>
      <c r="E5544">
        <v>2</v>
      </c>
      <c r="F5544">
        <v>18.5</v>
      </c>
      <c r="G5544" t="s">
        <v>2</v>
      </c>
      <c r="H5544">
        <v>1</v>
      </c>
      <c r="I5544" t="s">
        <v>0</v>
      </c>
      <c r="J5544">
        <v>2</v>
      </c>
      <c r="K5544">
        <v>17.5</v>
      </c>
      <c r="L5544" t="s">
        <v>2</v>
      </c>
      <c r="M5544">
        <v>1</v>
      </c>
      <c r="N5544" t="s">
        <v>1280</v>
      </c>
      <c r="O5544">
        <v>1</v>
      </c>
      <c r="P5544" t="str">
        <f>D5544&amp;"-"&amp;F5544&amp;"-"&amp;G5544&amp;"-"&amp;E5544&amp;"-"&amp;H5544</f>
        <v>A2Delta-18.5-f-2-1</v>
      </c>
      <c r="Q5544" t="str">
        <f>I5544&amp;"-"&amp;K5544&amp;"-"&amp;L5544&amp;"-"&amp;J5544&amp;"-"&amp;M5544</f>
        <v>X2Pi-17.5-f-2-1</v>
      </c>
      <c r="R5544">
        <f>B5544+S5544</f>
        <v>32761.050833519999</v>
      </c>
      <c r="S5544">
        <f>_xlfn.IFNA(VLOOKUP(Q5544,'MARVEL-X'!A$2:I$1400,7,FALSE),VLOOKUP(Q5544,MARVEL!A$2:J$1522,10,FALSE))</f>
        <v>9210.9908335199998</v>
      </c>
      <c r="T5544">
        <f>IF(P5544=P5543,R5544+T5543,R5544)</f>
        <v>98282.875427267005</v>
      </c>
      <c r="U5544">
        <f>IF(P5544=P5543,1+U5543,1)</f>
        <v>3</v>
      </c>
      <c r="V5544" t="str">
        <f t="shared" si="86"/>
        <v/>
      </c>
      <c r="W5544" t="str">
        <f>IF(V5544="","",IF(ABS(V5544-R5544)&gt;W$1,ABS(V5544-R5544),""))</f>
        <v/>
      </c>
      <c r="X5544" t="str">
        <f>Y5544&amp;"-"&amp;Z5544&amp;"-"&amp;AC5544&amp;"-"&amp;AD5544&amp;"-"&amp;AG5544</f>
        <v>18.5-f-A-2-2.5</v>
      </c>
      <c r="Y5544">
        <f>F5544</f>
        <v>18.5</v>
      </c>
      <c r="Z5544" s="2" t="str">
        <f>G5544</f>
        <v>f</v>
      </c>
      <c r="AA5544">
        <f>_xlfn.IFNA(VLOOKUP(X5544,'duo-out'!A$2:Q$5000,5,FALSE),E5544+10*(H5544-1)+1+_xlfn.IFNA(VLOOKUP(D5544,states!A$2:C$10,3,FALSE),1))</f>
        <v>253</v>
      </c>
      <c r="AB5544" t="str">
        <f>IF(V5544="","",V5544)</f>
        <v/>
      </c>
      <c r="AC5544" s="2" t="str">
        <f>_xlfn.IFNA(VLOOKUP(D5544,states!A$2:C$10,2,FALSE),"XX")</f>
        <v>A</v>
      </c>
      <c r="AD5544">
        <f>E5544</f>
        <v>2</v>
      </c>
      <c r="AE5544">
        <f>_xlfn.IFNA(VLOOKUP(D5544,states!A$2:D$10,4,FALSE),0)</f>
        <v>2</v>
      </c>
      <c r="AF5544">
        <v>0.5</v>
      </c>
      <c r="AG5544">
        <f>IF(AE5544=0,AF5544,IF(AE5544=1,IF(F5544=0.5,0.5,IF(H5544=1,0.5,1.5)),IF(F5544=0.5,0.5,IF(H5544=1,2.5,1.5))))</f>
        <v>2.5</v>
      </c>
      <c r="AH5544" s="7">
        <f>IF(AC5544="XX",0,1/C5544^(1/5)*IF(E5544=0,100,1)/(E5544+1)^(1/4))</f>
        <v>1.2099500693261598</v>
      </c>
    </row>
    <row r="5545" spans="1:34">
      <c r="A5545">
        <v>5940</v>
      </c>
      <c r="B5545" s="1">
        <v>22648.31</v>
      </c>
      <c r="C5545" s="6">
        <v>0.5</v>
      </c>
      <c r="D5545" t="s">
        <v>3</v>
      </c>
      <c r="E5545">
        <v>2</v>
      </c>
      <c r="F5545">
        <v>18.5</v>
      </c>
      <c r="G5545" t="s">
        <v>2</v>
      </c>
      <c r="H5545">
        <v>1</v>
      </c>
      <c r="I5545" t="s">
        <v>0</v>
      </c>
      <c r="J5545">
        <v>2</v>
      </c>
      <c r="K5545">
        <v>19.5</v>
      </c>
      <c r="L5545" t="s">
        <v>2</v>
      </c>
      <c r="M5545">
        <v>1</v>
      </c>
      <c r="N5545" t="s">
        <v>5996</v>
      </c>
      <c r="O5545">
        <v>1</v>
      </c>
      <c r="P5545" t="str">
        <f>D5545&amp;"-"&amp;F5545&amp;"-"&amp;G5545&amp;"-"&amp;E5545&amp;"-"&amp;H5545</f>
        <v>A2Delta-18.5-f-2-1</v>
      </c>
      <c r="Q5545" t="str">
        <f>I5545&amp;"-"&amp;K5545&amp;"-"&amp;L5545&amp;"-"&amp;J5545&amp;"-"&amp;M5545</f>
        <v>X2Pi-19.5-f-2-1</v>
      </c>
      <c r="R5545">
        <f>B5545+S5545</f>
        <v>32761.062833529002</v>
      </c>
      <c r="S5545">
        <f>_xlfn.IFNA(VLOOKUP(Q5545,'MARVEL-X'!A$2:I$1400,7,FALSE),VLOOKUP(Q5545,MARVEL!A$2:J$1522,10,FALSE))</f>
        <v>10112.752833529001</v>
      </c>
      <c r="T5545">
        <f>IF(P5545=P5544,R5545+T5544,R5545)</f>
        <v>131043.93826079601</v>
      </c>
      <c r="U5545">
        <f>IF(P5545=P5544,1+U5544,1)</f>
        <v>4</v>
      </c>
      <c r="V5545" t="str">
        <f t="shared" si="86"/>
        <v/>
      </c>
      <c r="W5545" t="str">
        <f>IF(V5545="","",IF(ABS(V5545-R5545)&gt;W$1,ABS(V5545-R5545),""))</f>
        <v/>
      </c>
      <c r="X5545" t="str">
        <f>Y5545&amp;"-"&amp;Z5545&amp;"-"&amp;AC5545&amp;"-"&amp;AD5545&amp;"-"&amp;AG5545</f>
        <v>18.5-f-A-2-2.5</v>
      </c>
      <c r="Y5545">
        <f>F5545</f>
        <v>18.5</v>
      </c>
      <c r="Z5545" s="2" t="str">
        <f>G5545</f>
        <v>f</v>
      </c>
      <c r="AA5545">
        <f>_xlfn.IFNA(VLOOKUP(X5545,'duo-out'!A$2:Q$5000,5,FALSE),E5545+10*(H5545-1)+1+_xlfn.IFNA(VLOOKUP(D5545,states!A$2:C$10,3,FALSE),1))</f>
        <v>253</v>
      </c>
      <c r="AB5545" t="str">
        <f>IF(V5545="","",V5545)</f>
        <v/>
      </c>
      <c r="AC5545" s="2" t="str">
        <f>_xlfn.IFNA(VLOOKUP(D5545,states!A$2:C$10,2,FALSE),"XX")</f>
        <v>A</v>
      </c>
      <c r="AD5545">
        <f>E5545</f>
        <v>2</v>
      </c>
      <c r="AE5545">
        <f>_xlfn.IFNA(VLOOKUP(D5545,states!A$2:D$10,4,FALSE),0)</f>
        <v>2</v>
      </c>
      <c r="AF5545">
        <v>0.5</v>
      </c>
      <c r="AG5545">
        <f>IF(AE5545=0,AF5545,IF(AE5545=1,IF(F5545=0.5,0.5,IF(H5545=1,0.5,1.5)),IF(F5545=0.5,0.5,IF(H5545=1,2.5,1.5))))</f>
        <v>2.5</v>
      </c>
      <c r="AH5545" s="7">
        <f>IF(AC5545="XX",0,1/C5545^(1/5)*IF(E5545=0,100,1)/(E5545+1)^(1/4))</f>
        <v>0.87282200217602857</v>
      </c>
    </row>
    <row r="5546" spans="1:34">
      <c r="A5546">
        <v>5919</v>
      </c>
      <c r="B5546" s="1">
        <v>23098.97</v>
      </c>
      <c r="C5546" s="6">
        <v>0.5</v>
      </c>
      <c r="D5546" t="s">
        <v>3</v>
      </c>
      <c r="E5546">
        <v>2</v>
      </c>
      <c r="F5546">
        <v>18.5</v>
      </c>
      <c r="G5546" t="s">
        <v>2</v>
      </c>
      <c r="H5546">
        <v>1</v>
      </c>
      <c r="I5546" t="s">
        <v>0</v>
      </c>
      <c r="J5546">
        <v>2</v>
      </c>
      <c r="K5546">
        <v>18.5</v>
      </c>
      <c r="L5546" t="s">
        <v>1</v>
      </c>
      <c r="M5546">
        <v>1</v>
      </c>
      <c r="N5546" t="s">
        <v>5975</v>
      </c>
      <c r="O5546">
        <v>1</v>
      </c>
      <c r="P5546" t="str">
        <f>D5546&amp;"-"&amp;F5546&amp;"-"&amp;G5546&amp;"-"&amp;E5546&amp;"-"&amp;H5546</f>
        <v>A2Delta-18.5-f-2-1</v>
      </c>
      <c r="Q5546" t="str">
        <f>I5546&amp;"-"&amp;K5546&amp;"-"&amp;L5546&amp;"-"&amp;J5546&amp;"-"&amp;M5546</f>
        <v>X2Pi-18.5-e-2-1</v>
      </c>
      <c r="R5546">
        <f>B5546+S5546</f>
        <v>32760.811760217999</v>
      </c>
      <c r="S5546">
        <f>_xlfn.IFNA(VLOOKUP(Q5546,'MARVEL-X'!A$2:I$1400,7,FALSE),VLOOKUP(Q5546,MARVEL!A$2:J$1522,10,FALSE))</f>
        <v>9661.8417602179998</v>
      </c>
      <c r="T5546">
        <f>IF(P5546=P5545,R5546+T5545,R5546)</f>
        <v>163804.75002101401</v>
      </c>
      <c r="U5546">
        <f>IF(P5546=P5545,1+U5545,1)</f>
        <v>5</v>
      </c>
      <c r="V5546" t="str">
        <f t="shared" si="86"/>
        <v/>
      </c>
      <c r="W5546" t="str">
        <f>IF(V5546="","",IF(ABS(V5546-R5546)&gt;W$1,ABS(V5546-R5546),""))</f>
        <v/>
      </c>
      <c r="X5546" t="str">
        <f>Y5546&amp;"-"&amp;Z5546&amp;"-"&amp;AC5546&amp;"-"&amp;AD5546&amp;"-"&amp;AG5546</f>
        <v>18.5-f-A-2-2.5</v>
      </c>
      <c r="Y5546">
        <f>F5546</f>
        <v>18.5</v>
      </c>
      <c r="Z5546" s="2" t="str">
        <f>G5546</f>
        <v>f</v>
      </c>
      <c r="AA5546">
        <f>_xlfn.IFNA(VLOOKUP(X5546,'duo-out'!A$2:Q$5000,5,FALSE),E5546+10*(H5546-1)+1+_xlfn.IFNA(VLOOKUP(D5546,states!A$2:C$10,3,FALSE),1))</f>
        <v>253</v>
      </c>
      <c r="AB5546" t="str">
        <f>IF(V5546="","",V5546)</f>
        <v/>
      </c>
      <c r="AC5546" s="2" t="str">
        <f>_xlfn.IFNA(VLOOKUP(D5546,states!A$2:C$10,2,FALSE),"XX")</f>
        <v>A</v>
      </c>
      <c r="AD5546">
        <f>E5546</f>
        <v>2</v>
      </c>
      <c r="AE5546">
        <f>_xlfn.IFNA(VLOOKUP(D5546,states!A$2:D$10,4,FALSE),0)</f>
        <v>2</v>
      </c>
      <c r="AF5546">
        <v>0.5</v>
      </c>
      <c r="AG5546">
        <f>IF(AE5546=0,AF5546,IF(AE5546=1,IF(F5546=0.5,0.5,IF(H5546=1,0.5,1.5)),IF(F5546=0.5,0.5,IF(H5546=1,2.5,1.5))))</f>
        <v>2.5</v>
      </c>
      <c r="AH5546" s="7">
        <f>IF(AC5546="XX",0,1/C5546^(1/5)*IF(E5546=0,100,1)/(E5546+1)^(1/4))</f>
        <v>0.87282200217602857</v>
      </c>
    </row>
    <row r="5547" spans="1:34">
      <c r="A5547">
        <v>5889</v>
      </c>
      <c r="B5547" s="1">
        <v>23550.11</v>
      </c>
      <c r="C5547" s="6">
        <v>0.5</v>
      </c>
      <c r="D5547" t="s">
        <v>3</v>
      </c>
      <c r="E5547">
        <v>2</v>
      </c>
      <c r="F5547">
        <v>18.5</v>
      </c>
      <c r="G5547" t="s">
        <v>2</v>
      </c>
      <c r="H5547">
        <v>1</v>
      </c>
      <c r="I5547" t="s">
        <v>0</v>
      </c>
      <c r="J5547">
        <v>2</v>
      </c>
      <c r="K5547">
        <v>17.5</v>
      </c>
      <c r="L5547" t="s">
        <v>2</v>
      </c>
      <c r="M5547">
        <v>1</v>
      </c>
      <c r="N5547" t="s">
        <v>5945</v>
      </c>
      <c r="O5547">
        <v>1</v>
      </c>
      <c r="P5547" t="str">
        <f>D5547&amp;"-"&amp;F5547&amp;"-"&amp;G5547&amp;"-"&amp;E5547&amp;"-"&amp;H5547</f>
        <v>A2Delta-18.5-f-2-1</v>
      </c>
      <c r="Q5547" t="str">
        <f>I5547&amp;"-"&amp;K5547&amp;"-"&amp;L5547&amp;"-"&amp;J5547&amp;"-"&amp;M5547</f>
        <v>X2Pi-17.5-f-2-1</v>
      </c>
      <c r="R5547">
        <f>B5547+S5547</f>
        <v>32761.100833520002</v>
      </c>
      <c r="S5547">
        <f>_xlfn.IFNA(VLOOKUP(Q5547,'MARVEL-X'!A$2:I$1400,7,FALSE),VLOOKUP(Q5547,MARVEL!A$2:J$1522,10,FALSE))</f>
        <v>9210.9908335199998</v>
      </c>
      <c r="T5547">
        <f>IF(P5547=P5546,R5547+T5546,R5547)</f>
        <v>196565.85085453402</v>
      </c>
      <c r="U5547">
        <f>IF(P5547=P5546,1+U5546,1)</f>
        <v>6</v>
      </c>
      <c r="V5547">
        <f t="shared" si="86"/>
        <v>32760.975142422336</v>
      </c>
      <c r="W5547">
        <f>IF(V5547="","",IF(ABS(V5547-R5547)&gt;W$1,ABS(V5547-R5547),""))</f>
        <v>0.12569109766627662</v>
      </c>
      <c r="X5547" t="str">
        <f>Y5547&amp;"-"&amp;Z5547&amp;"-"&amp;AC5547&amp;"-"&amp;AD5547&amp;"-"&amp;AG5547</f>
        <v>18.5-f-A-2-2.5</v>
      </c>
      <c r="Y5547">
        <f>F5547</f>
        <v>18.5</v>
      </c>
      <c r="Z5547" s="2" t="str">
        <f>G5547</f>
        <v>f</v>
      </c>
      <c r="AA5547">
        <f>_xlfn.IFNA(VLOOKUP(X5547,'duo-out'!A$2:Q$5000,5,FALSE),E5547+10*(H5547-1)+1+_xlfn.IFNA(VLOOKUP(D5547,states!A$2:C$10,3,FALSE),1))</f>
        <v>253</v>
      </c>
      <c r="AB5547">
        <f>IF(V5547="","",V5547)</f>
        <v>32760.975142422336</v>
      </c>
      <c r="AC5547" s="2" t="str">
        <f>_xlfn.IFNA(VLOOKUP(D5547,states!A$2:C$10,2,FALSE),"XX")</f>
        <v>A</v>
      </c>
      <c r="AD5547">
        <f>E5547</f>
        <v>2</v>
      </c>
      <c r="AE5547">
        <f>_xlfn.IFNA(VLOOKUP(D5547,states!A$2:D$10,4,FALSE),0)</f>
        <v>2</v>
      </c>
      <c r="AF5547">
        <v>0.5</v>
      </c>
      <c r="AG5547">
        <f>IF(AE5547=0,AF5547,IF(AE5547=1,IF(F5547=0.5,0.5,IF(H5547=1,0.5,1.5)),IF(F5547=0.5,0.5,IF(H5547=1,2.5,1.5))))</f>
        <v>2.5</v>
      </c>
      <c r="AH5547" s="7">
        <f>IF(AC5547="XX",0,1/C5547^(1/5)*IF(E5547=0,100,1)/(E5547+1)^(1/4))</f>
        <v>0.87282200217602857</v>
      </c>
    </row>
    <row r="5548" spans="1:34">
      <c r="A5548">
        <v>1332</v>
      </c>
      <c r="B5548" s="1">
        <v>23553.81</v>
      </c>
      <c r="C5548" s="6">
        <v>0.05</v>
      </c>
      <c r="D5548" t="s">
        <v>3</v>
      </c>
      <c r="E5548">
        <v>2</v>
      </c>
      <c r="F5548">
        <v>18.5</v>
      </c>
      <c r="G5548" t="s">
        <v>2</v>
      </c>
      <c r="H5548">
        <v>2</v>
      </c>
      <c r="I5548" t="s">
        <v>0</v>
      </c>
      <c r="J5548">
        <v>2</v>
      </c>
      <c r="K5548">
        <v>17.5</v>
      </c>
      <c r="L5548" t="s">
        <v>2</v>
      </c>
      <c r="M5548">
        <v>2</v>
      </c>
      <c r="N5548" t="s">
        <v>1388</v>
      </c>
      <c r="O5548">
        <v>1</v>
      </c>
      <c r="P5548" t="str">
        <f>D5548&amp;"-"&amp;F5548&amp;"-"&amp;G5548&amp;"-"&amp;E5548&amp;"-"&amp;H5548</f>
        <v>A2Delta-18.5-f-2-2</v>
      </c>
      <c r="Q5548" t="str">
        <f>I5548&amp;"-"&amp;K5548&amp;"-"&amp;L5548&amp;"-"&amp;J5548&amp;"-"&amp;M5548</f>
        <v>X2Pi-17.5-f-2-2</v>
      </c>
      <c r="R5548">
        <f>B5548+S5548</f>
        <v>33215.657435785004</v>
      </c>
      <c r="S5548">
        <f>_xlfn.IFNA(VLOOKUP(Q5548,'MARVEL-X'!A$2:I$1400,7,FALSE),VLOOKUP(Q5548,MARVEL!A$2:J$1522,10,FALSE))</f>
        <v>9661.8474357849991</v>
      </c>
      <c r="T5548">
        <f>IF(P5548=P5547,R5548+T5547,R5548)</f>
        <v>33215.657435785004</v>
      </c>
      <c r="U5548">
        <f>IF(P5548=P5547,1+U5547,1)</f>
        <v>1</v>
      </c>
      <c r="V5548" t="str">
        <f t="shared" si="86"/>
        <v/>
      </c>
      <c r="W5548" t="str">
        <f>IF(V5548="","",IF(ABS(V5548-R5548)&gt;W$1,ABS(V5548-R5548),""))</f>
        <v/>
      </c>
      <c r="X5548" t="str">
        <f>Y5548&amp;"-"&amp;Z5548&amp;"-"&amp;AC5548&amp;"-"&amp;AD5548&amp;"-"&amp;AG5548</f>
        <v>18.5-f-A-2-1.5</v>
      </c>
      <c r="Y5548">
        <f>F5548</f>
        <v>18.5</v>
      </c>
      <c r="Z5548" s="2" t="str">
        <f>G5548</f>
        <v>f</v>
      </c>
      <c r="AA5548">
        <f>_xlfn.IFNA(VLOOKUP(X5548,'duo-out'!A$2:Q$5000,5,FALSE),E5548+10*(H5548-1)+1+_xlfn.IFNA(VLOOKUP(D5548,states!A$2:C$10,3,FALSE),1))</f>
        <v>263</v>
      </c>
      <c r="AB5548" t="str">
        <f>IF(V5548="","",V5548)</f>
        <v/>
      </c>
      <c r="AC5548" s="2" t="str">
        <f>_xlfn.IFNA(VLOOKUP(D5548,states!A$2:C$10,2,FALSE),"XX")</f>
        <v>A</v>
      </c>
      <c r="AD5548">
        <f>E5548</f>
        <v>2</v>
      </c>
      <c r="AE5548">
        <f>_xlfn.IFNA(VLOOKUP(D5548,states!A$2:D$10,4,FALSE),0)</f>
        <v>2</v>
      </c>
      <c r="AF5548">
        <v>0.5</v>
      </c>
      <c r="AG5548">
        <f>IF(AE5548=0,AF5548,IF(AE5548=1,IF(F5548=0.5,0.5,IF(H5548=1,0.5,1.5)),IF(F5548=0.5,0.5,IF(H5548=1,2.5,1.5))))</f>
        <v>1.5</v>
      </c>
      <c r="AH5548" s="7">
        <f>IF(AC5548="XX",0,1/C5548^(1/5)*IF(E5548=0,100,1)/(E5548+1)^(1/4))</f>
        <v>1.3833296494790666</v>
      </c>
    </row>
    <row r="5549" spans="1:34">
      <c r="A5549">
        <v>1421</v>
      </c>
      <c r="B5549" s="1">
        <v>22608.76</v>
      </c>
      <c r="C5549" s="6">
        <v>0.154</v>
      </c>
      <c r="D5549" t="s">
        <v>3</v>
      </c>
      <c r="E5549">
        <v>2</v>
      </c>
      <c r="F5549">
        <v>18.5</v>
      </c>
      <c r="G5549" t="s">
        <v>2</v>
      </c>
      <c r="H5549">
        <v>2</v>
      </c>
      <c r="I5549" t="s">
        <v>0</v>
      </c>
      <c r="J5549">
        <v>2</v>
      </c>
      <c r="K5549">
        <v>19.5</v>
      </c>
      <c r="L5549" t="s">
        <v>2</v>
      </c>
      <c r="M5549">
        <v>2</v>
      </c>
      <c r="N5549" t="s">
        <v>1477</v>
      </c>
      <c r="O5549">
        <v>1</v>
      </c>
      <c r="P5549" t="str">
        <f>D5549&amp;"-"&amp;F5549&amp;"-"&amp;G5549&amp;"-"&amp;E5549&amp;"-"&amp;H5549</f>
        <v>A2Delta-18.5-f-2-2</v>
      </c>
      <c r="Q5549" t="str">
        <f>I5549&amp;"-"&amp;K5549&amp;"-"&amp;L5549&amp;"-"&amp;J5549&amp;"-"&amp;M5549</f>
        <v>X2Pi-19.5-f-2-2</v>
      </c>
      <c r="R5549">
        <f>B5549+S5549</f>
        <v>33215.516288302999</v>
      </c>
      <c r="S5549">
        <f>_xlfn.IFNA(VLOOKUP(Q5549,'MARVEL-X'!A$2:I$1400,7,FALSE),VLOOKUP(Q5549,MARVEL!A$2:J$1522,10,FALSE))</f>
        <v>10606.756288302999</v>
      </c>
      <c r="T5549">
        <f>IF(P5549=P5548,R5549+T5548,R5549)</f>
        <v>66431.173724088003</v>
      </c>
      <c r="U5549">
        <f>IF(P5549=P5548,1+U5548,1)</f>
        <v>2</v>
      </c>
      <c r="V5549" t="str">
        <f t="shared" si="86"/>
        <v/>
      </c>
      <c r="W5549" t="str">
        <f>IF(V5549="","",IF(ABS(V5549-R5549)&gt;W$1,ABS(V5549-R5549),""))</f>
        <v/>
      </c>
      <c r="X5549" t="str">
        <f>Y5549&amp;"-"&amp;Z5549&amp;"-"&amp;AC5549&amp;"-"&amp;AD5549&amp;"-"&amp;AG5549</f>
        <v>18.5-f-A-2-1.5</v>
      </c>
      <c r="Y5549">
        <f>F5549</f>
        <v>18.5</v>
      </c>
      <c r="Z5549" s="2" t="str">
        <f>G5549</f>
        <v>f</v>
      </c>
      <c r="AA5549">
        <f>_xlfn.IFNA(VLOOKUP(X5549,'duo-out'!A$2:Q$5000,5,FALSE),E5549+10*(H5549-1)+1+_xlfn.IFNA(VLOOKUP(D5549,states!A$2:C$10,3,FALSE),1))</f>
        <v>263</v>
      </c>
      <c r="AB5549" t="str">
        <f>IF(V5549="","",V5549)</f>
        <v/>
      </c>
      <c r="AC5549" s="2" t="str">
        <f>_xlfn.IFNA(VLOOKUP(D5549,states!A$2:C$10,2,FALSE),"XX")</f>
        <v>A</v>
      </c>
      <c r="AD5549">
        <f>E5549</f>
        <v>2</v>
      </c>
      <c r="AE5549">
        <f>_xlfn.IFNA(VLOOKUP(D5549,states!A$2:D$10,4,FALSE),0)</f>
        <v>2</v>
      </c>
      <c r="AF5549">
        <v>0.5</v>
      </c>
      <c r="AG5549">
        <f>IF(AE5549=0,AF5549,IF(AE5549=1,IF(F5549=0.5,0.5,IF(H5549=1,0.5,1.5)),IF(F5549=0.5,0.5,IF(H5549=1,2.5,1.5))))</f>
        <v>1.5</v>
      </c>
      <c r="AH5549" s="7">
        <f>IF(AC5549="XX",0,1/C5549^(1/5)*IF(E5549=0,100,1)/(E5549+1)^(1/4))</f>
        <v>1.1046267147003819</v>
      </c>
    </row>
    <row r="5550" spans="1:34">
      <c r="A5550">
        <v>1376</v>
      </c>
      <c r="B5550" s="1">
        <v>23091.55</v>
      </c>
      <c r="C5550" s="6">
        <v>9.3659999999999993E-2</v>
      </c>
      <c r="D5550" t="s">
        <v>3</v>
      </c>
      <c r="E5550">
        <v>2</v>
      </c>
      <c r="F5550">
        <v>18.5</v>
      </c>
      <c r="G5550" t="s">
        <v>2</v>
      </c>
      <c r="H5550">
        <v>2</v>
      </c>
      <c r="I5550" t="s">
        <v>0</v>
      </c>
      <c r="J5550">
        <v>2</v>
      </c>
      <c r="K5550">
        <v>18.5</v>
      </c>
      <c r="L5550" t="s">
        <v>2</v>
      </c>
      <c r="M5550">
        <v>2</v>
      </c>
      <c r="N5550" t="s">
        <v>1432</v>
      </c>
      <c r="O5550">
        <v>1</v>
      </c>
      <c r="P5550" t="str">
        <f>D5550&amp;"-"&amp;F5550&amp;"-"&amp;G5550&amp;"-"&amp;E5550&amp;"-"&amp;H5550</f>
        <v>A2Delta-18.5-f-2-2</v>
      </c>
      <c r="Q5550" t="str">
        <f>I5550&amp;"-"&amp;K5550&amp;"-"&amp;L5550&amp;"-"&amp;J5550&amp;"-"&amp;M5550</f>
        <v>X2Pi-18.5-f-2-2</v>
      </c>
      <c r="R5550">
        <f>B5550+S5550</f>
        <v>33215.691611404996</v>
      </c>
      <c r="S5550">
        <f>_xlfn.IFNA(VLOOKUP(Q5550,'MARVEL-X'!A$2:I$1400,7,FALSE),VLOOKUP(Q5550,MARVEL!A$2:J$1522,10,FALSE))</f>
        <v>10124.141611405001</v>
      </c>
      <c r="T5550">
        <f>IF(P5550=P5549,R5550+T5549,R5550)</f>
        <v>99646.865335492999</v>
      </c>
      <c r="U5550">
        <f>IF(P5550=P5549,1+U5549,1)</f>
        <v>3</v>
      </c>
      <c r="V5550" t="str">
        <f t="shared" si="86"/>
        <v/>
      </c>
      <c r="W5550" t="str">
        <f>IF(V5550="","",IF(ABS(V5550-R5550)&gt;W$1,ABS(V5550-R5550),""))</f>
        <v/>
      </c>
      <c r="X5550" t="str">
        <f>Y5550&amp;"-"&amp;Z5550&amp;"-"&amp;AC5550&amp;"-"&amp;AD5550&amp;"-"&amp;AG5550</f>
        <v>18.5-f-A-2-1.5</v>
      </c>
      <c r="Y5550">
        <f>F5550</f>
        <v>18.5</v>
      </c>
      <c r="Z5550" s="2" t="str">
        <f>G5550</f>
        <v>f</v>
      </c>
      <c r="AA5550">
        <f>_xlfn.IFNA(VLOOKUP(X5550,'duo-out'!A$2:Q$5000,5,FALSE),E5550+10*(H5550-1)+1+_xlfn.IFNA(VLOOKUP(D5550,states!A$2:C$10,3,FALSE),1))</f>
        <v>263</v>
      </c>
      <c r="AB5550" t="str">
        <f>IF(V5550="","",V5550)</f>
        <v/>
      </c>
      <c r="AC5550" s="2" t="str">
        <f>_xlfn.IFNA(VLOOKUP(D5550,states!A$2:C$10,2,FALSE),"XX")</f>
        <v>A</v>
      </c>
      <c r="AD5550">
        <f>E5550</f>
        <v>2</v>
      </c>
      <c r="AE5550">
        <f>_xlfn.IFNA(VLOOKUP(D5550,states!A$2:D$10,4,FALSE),0)</f>
        <v>2</v>
      </c>
      <c r="AF5550">
        <v>0.5</v>
      </c>
      <c r="AG5550">
        <f>IF(AE5550=0,AF5550,IF(AE5550=1,IF(F5550=0.5,0.5,IF(H5550=1,0.5,1.5)),IF(F5550=0.5,0.5,IF(H5550=1,2.5,1.5))))</f>
        <v>1.5</v>
      </c>
      <c r="AH5550" s="7">
        <f>IF(AC5550="XX",0,1/C5550^(1/5)*IF(E5550=0,100,1)/(E5550+1)^(1/4))</f>
        <v>1.2201377264158673</v>
      </c>
    </row>
    <row r="5551" spans="1:34">
      <c r="A5551">
        <v>5985</v>
      </c>
      <c r="B5551" s="1">
        <v>22609.03</v>
      </c>
      <c r="C5551" s="6">
        <v>0.5</v>
      </c>
      <c r="D5551" t="s">
        <v>3</v>
      </c>
      <c r="E5551">
        <v>2</v>
      </c>
      <c r="F5551">
        <v>18.5</v>
      </c>
      <c r="G5551" t="s">
        <v>2</v>
      </c>
      <c r="H5551">
        <v>2</v>
      </c>
      <c r="I5551" t="s">
        <v>0</v>
      </c>
      <c r="J5551">
        <v>2</v>
      </c>
      <c r="K5551">
        <v>19.5</v>
      </c>
      <c r="L5551" t="s">
        <v>2</v>
      </c>
      <c r="M5551">
        <v>2</v>
      </c>
      <c r="N5551" t="s">
        <v>6041</v>
      </c>
      <c r="O5551">
        <v>1</v>
      </c>
      <c r="P5551" t="str">
        <f>D5551&amp;"-"&amp;F5551&amp;"-"&amp;G5551&amp;"-"&amp;E5551&amp;"-"&amp;H5551</f>
        <v>A2Delta-18.5-f-2-2</v>
      </c>
      <c r="Q5551" t="str">
        <f>I5551&amp;"-"&amp;K5551&amp;"-"&amp;L5551&amp;"-"&amp;J5551&amp;"-"&amp;M5551</f>
        <v>X2Pi-19.5-f-2-2</v>
      </c>
      <c r="R5551">
        <f>B5551+S5551</f>
        <v>33215.786288302996</v>
      </c>
      <c r="S5551">
        <f>_xlfn.IFNA(VLOOKUP(Q5551,'MARVEL-X'!A$2:I$1400,7,FALSE),VLOOKUP(Q5551,MARVEL!A$2:J$1522,10,FALSE))</f>
        <v>10606.756288302999</v>
      </c>
      <c r="T5551">
        <f>IF(P5551=P5550,R5551+T5550,R5551)</f>
        <v>132862.651623796</v>
      </c>
      <c r="U5551">
        <f>IF(P5551=P5550,1+U5550,1)</f>
        <v>4</v>
      </c>
      <c r="V5551" t="str">
        <f t="shared" si="86"/>
        <v/>
      </c>
      <c r="W5551" t="str">
        <f>IF(V5551="","",IF(ABS(V5551-R5551)&gt;W$1,ABS(V5551-R5551),""))</f>
        <v/>
      </c>
      <c r="X5551" t="str">
        <f>Y5551&amp;"-"&amp;Z5551&amp;"-"&amp;AC5551&amp;"-"&amp;AD5551&amp;"-"&amp;AG5551</f>
        <v>18.5-f-A-2-1.5</v>
      </c>
      <c r="Y5551">
        <f>F5551</f>
        <v>18.5</v>
      </c>
      <c r="Z5551" s="2" t="str">
        <f>G5551</f>
        <v>f</v>
      </c>
      <c r="AA5551">
        <f>_xlfn.IFNA(VLOOKUP(X5551,'duo-out'!A$2:Q$5000,5,FALSE),E5551+10*(H5551-1)+1+_xlfn.IFNA(VLOOKUP(D5551,states!A$2:C$10,3,FALSE),1))</f>
        <v>263</v>
      </c>
      <c r="AB5551" t="str">
        <f>IF(V5551="","",V5551)</f>
        <v/>
      </c>
      <c r="AC5551" s="2" t="str">
        <f>_xlfn.IFNA(VLOOKUP(D5551,states!A$2:C$10,2,FALSE),"XX")</f>
        <v>A</v>
      </c>
      <c r="AD5551">
        <f>E5551</f>
        <v>2</v>
      </c>
      <c r="AE5551">
        <f>_xlfn.IFNA(VLOOKUP(D5551,states!A$2:D$10,4,FALSE),0)</f>
        <v>2</v>
      </c>
      <c r="AF5551">
        <v>0.5</v>
      </c>
      <c r="AG5551">
        <f>IF(AE5551=0,AF5551,IF(AE5551=1,IF(F5551=0.5,0.5,IF(H5551=1,0.5,1.5)),IF(F5551=0.5,0.5,IF(H5551=1,2.5,1.5))))</f>
        <v>1.5</v>
      </c>
      <c r="AH5551" s="7">
        <f>IF(AC5551="XX",0,1/C5551^(1/5)*IF(E5551=0,100,1)/(E5551+1)^(1/4))</f>
        <v>0.87282200217602857</v>
      </c>
    </row>
    <row r="5552" spans="1:34">
      <c r="A5552">
        <v>250</v>
      </c>
      <c r="B5552" s="1">
        <v>22621.919999999998</v>
      </c>
      <c r="C5552" s="6">
        <v>0.5</v>
      </c>
      <c r="D5552" t="s">
        <v>3</v>
      </c>
      <c r="E5552">
        <v>2</v>
      </c>
      <c r="F5552">
        <v>18.5</v>
      </c>
      <c r="G5552" t="s">
        <v>2</v>
      </c>
      <c r="H5552">
        <v>2</v>
      </c>
      <c r="I5552" t="s">
        <v>0</v>
      </c>
      <c r="J5552">
        <v>2</v>
      </c>
      <c r="K5552">
        <v>19.5</v>
      </c>
      <c r="L5552" t="s">
        <v>2</v>
      </c>
      <c r="M5552">
        <v>2</v>
      </c>
      <c r="N5552" t="s">
        <v>305</v>
      </c>
      <c r="O5552">
        <v>-1</v>
      </c>
      <c r="P5552" t="str">
        <f>D5552&amp;"-"&amp;F5552&amp;"-"&amp;G5552&amp;"-"&amp;E5552&amp;"-"&amp;H5552</f>
        <v>A2Delta-18.5-f-2-2</v>
      </c>
      <c r="Q5552" t="str">
        <f>I5552&amp;"-"&amp;K5552&amp;"-"&amp;L5552&amp;"-"&amp;J5552&amp;"-"&amp;M5552</f>
        <v>X2Pi-19.5-f-2-2</v>
      </c>
      <c r="R5552">
        <f>B5552+S5552</f>
        <v>33228.676288302995</v>
      </c>
      <c r="S5552">
        <f>_xlfn.IFNA(VLOOKUP(Q5552,'MARVEL-X'!A$2:I$1400,7,FALSE),VLOOKUP(Q5552,MARVEL!A$2:J$1522,10,FALSE))</f>
        <v>10606.756288302999</v>
      </c>
      <c r="T5552">
        <f>IF(P5552=P5551,R5552+T5551,R5552)</f>
        <v>166091.32791209899</v>
      </c>
      <c r="U5552">
        <f>IF(P5552=P5551,1+U5551,1)</f>
        <v>5</v>
      </c>
      <c r="V5552" t="str">
        <f t="shared" si="86"/>
        <v/>
      </c>
      <c r="W5552" t="str">
        <f>IF(V5552="","",IF(ABS(V5552-R5552)&gt;W$1,ABS(V5552-R5552),""))</f>
        <v/>
      </c>
      <c r="X5552" t="str">
        <f>Y5552&amp;"-"&amp;Z5552&amp;"-"&amp;AC5552&amp;"-"&amp;AD5552&amp;"-"&amp;AG5552</f>
        <v>18.5-f-A-2-1.5</v>
      </c>
      <c r="Y5552">
        <f>F5552</f>
        <v>18.5</v>
      </c>
      <c r="Z5552" s="2" t="str">
        <f>G5552</f>
        <v>f</v>
      </c>
      <c r="AA5552">
        <f>_xlfn.IFNA(VLOOKUP(X5552,'duo-out'!A$2:Q$5000,5,FALSE),E5552+10*(H5552-1)+1+_xlfn.IFNA(VLOOKUP(D5552,states!A$2:C$10,3,FALSE),1))</f>
        <v>263</v>
      </c>
      <c r="AB5552" t="str">
        <f>IF(V5552="","",V5552)</f>
        <v/>
      </c>
      <c r="AC5552" s="2" t="str">
        <f>_xlfn.IFNA(VLOOKUP(D5552,states!A$2:C$10,2,FALSE),"XX")</f>
        <v>A</v>
      </c>
      <c r="AD5552">
        <f>E5552</f>
        <v>2</v>
      </c>
      <c r="AE5552">
        <f>_xlfn.IFNA(VLOOKUP(D5552,states!A$2:D$10,4,FALSE),0)</f>
        <v>2</v>
      </c>
      <c r="AF5552">
        <v>0.5</v>
      </c>
      <c r="AG5552">
        <f>IF(AE5552=0,AF5552,IF(AE5552=1,IF(F5552=0.5,0.5,IF(H5552=1,0.5,1.5)),IF(F5552=0.5,0.5,IF(H5552=1,2.5,1.5))))</f>
        <v>1.5</v>
      </c>
      <c r="AH5552" s="7">
        <f>IF(AC5552="XX",0,1/C5552^(1/5)*IF(E5552=0,100,1)/(E5552+1)^(1/4))</f>
        <v>0.87282200217602857</v>
      </c>
    </row>
    <row r="5553" spans="1:34">
      <c r="A5553">
        <v>5977</v>
      </c>
      <c r="B5553" s="1">
        <v>23103.51</v>
      </c>
      <c r="C5553" s="6">
        <v>0.5</v>
      </c>
      <c r="D5553" t="s">
        <v>3</v>
      </c>
      <c r="E5553">
        <v>2</v>
      </c>
      <c r="F5553">
        <v>18.5</v>
      </c>
      <c r="G5553" t="s">
        <v>2</v>
      </c>
      <c r="H5553">
        <v>2</v>
      </c>
      <c r="I5553" t="s">
        <v>0</v>
      </c>
      <c r="J5553">
        <v>2</v>
      </c>
      <c r="K5553">
        <v>18.5</v>
      </c>
      <c r="L5553" t="s">
        <v>1</v>
      </c>
      <c r="M5553">
        <v>2</v>
      </c>
      <c r="N5553" t="s">
        <v>6033</v>
      </c>
      <c r="O5553">
        <v>1</v>
      </c>
      <c r="P5553" t="str">
        <f>D5553&amp;"-"&amp;F5553&amp;"-"&amp;G5553&amp;"-"&amp;E5553&amp;"-"&amp;H5553</f>
        <v>A2Delta-18.5-f-2-2</v>
      </c>
      <c r="Q5553" t="str">
        <f>I5553&amp;"-"&amp;K5553&amp;"-"&amp;L5553&amp;"-"&amp;J5553&amp;"-"&amp;M5553</f>
        <v>X2Pi-18.5-e-2-2</v>
      </c>
      <c r="R5553">
        <f>B5553+S5553</f>
        <v>33215.759429022</v>
      </c>
      <c r="S5553">
        <f>_xlfn.IFNA(VLOOKUP(Q5553,'MARVEL-X'!A$2:I$1400,7,FALSE),VLOOKUP(Q5553,MARVEL!A$2:J$1522,10,FALSE))</f>
        <v>10112.249429021998</v>
      </c>
      <c r="T5553">
        <f>IF(P5553=P5552,R5553+T5552,R5553)</f>
        <v>199307.08734112099</v>
      </c>
      <c r="U5553">
        <f>IF(P5553=P5552,1+U5552,1)</f>
        <v>6</v>
      </c>
      <c r="V5553" t="str">
        <f t="shared" si="86"/>
        <v/>
      </c>
      <c r="W5553" t="str">
        <f>IF(V5553="","",IF(ABS(V5553-R5553)&gt;W$1,ABS(V5553-R5553),""))</f>
        <v/>
      </c>
      <c r="X5553" t="str">
        <f>Y5553&amp;"-"&amp;Z5553&amp;"-"&amp;AC5553&amp;"-"&amp;AD5553&amp;"-"&amp;AG5553</f>
        <v>18.5-f-A-2-1.5</v>
      </c>
      <c r="Y5553">
        <f>F5553</f>
        <v>18.5</v>
      </c>
      <c r="Z5553" s="2" t="str">
        <f>G5553</f>
        <v>f</v>
      </c>
      <c r="AA5553">
        <f>_xlfn.IFNA(VLOOKUP(X5553,'duo-out'!A$2:Q$5000,5,FALSE),E5553+10*(H5553-1)+1+_xlfn.IFNA(VLOOKUP(D5553,states!A$2:C$10,3,FALSE),1))</f>
        <v>263</v>
      </c>
      <c r="AB5553" t="str">
        <f>IF(V5553="","",V5553)</f>
        <v/>
      </c>
      <c r="AC5553" s="2" t="str">
        <f>_xlfn.IFNA(VLOOKUP(D5553,states!A$2:C$10,2,FALSE),"XX")</f>
        <v>A</v>
      </c>
      <c r="AD5553">
        <f>E5553</f>
        <v>2</v>
      </c>
      <c r="AE5553">
        <f>_xlfn.IFNA(VLOOKUP(D5553,states!A$2:D$10,4,FALSE),0)</f>
        <v>2</v>
      </c>
      <c r="AF5553">
        <v>0.5</v>
      </c>
      <c r="AG5553">
        <f>IF(AE5553=0,AF5553,IF(AE5553=1,IF(F5553=0.5,0.5,IF(H5553=1,0.5,1.5)),IF(F5553=0.5,0.5,IF(H5553=1,2.5,1.5))))</f>
        <v>1.5</v>
      </c>
      <c r="AH5553" s="7">
        <f>IF(AC5553="XX",0,1/C5553^(1/5)*IF(E5553=0,100,1)/(E5553+1)^(1/4))</f>
        <v>0.87282200217602857</v>
      </c>
    </row>
    <row r="5554" spans="1:34">
      <c r="A5554">
        <v>5954</v>
      </c>
      <c r="B5554" s="1">
        <v>23553.94</v>
      </c>
      <c r="C5554" s="6">
        <v>0.5</v>
      </c>
      <c r="D5554" t="s">
        <v>3</v>
      </c>
      <c r="E5554">
        <v>2</v>
      </c>
      <c r="F5554">
        <v>18.5</v>
      </c>
      <c r="G5554" t="s">
        <v>2</v>
      </c>
      <c r="H5554">
        <v>2</v>
      </c>
      <c r="I5554" t="s">
        <v>0</v>
      </c>
      <c r="J5554">
        <v>2</v>
      </c>
      <c r="K5554">
        <v>17.5</v>
      </c>
      <c r="L5554" t="s">
        <v>2</v>
      </c>
      <c r="M5554">
        <v>2</v>
      </c>
      <c r="N5554" t="s">
        <v>6010</v>
      </c>
      <c r="O5554">
        <v>1</v>
      </c>
      <c r="P5554" t="str">
        <f>D5554&amp;"-"&amp;F5554&amp;"-"&amp;G5554&amp;"-"&amp;E5554&amp;"-"&amp;H5554</f>
        <v>A2Delta-18.5-f-2-2</v>
      </c>
      <c r="Q5554" t="str">
        <f>I5554&amp;"-"&amp;K5554&amp;"-"&amp;L5554&amp;"-"&amp;J5554&amp;"-"&amp;M5554</f>
        <v>X2Pi-17.5-f-2-2</v>
      </c>
      <c r="R5554">
        <f>B5554+S5554</f>
        <v>33215.787435784994</v>
      </c>
      <c r="S5554">
        <f>_xlfn.IFNA(VLOOKUP(Q5554,'MARVEL-X'!A$2:I$1400,7,FALSE),VLOOKUP(Q5554,MARVEL!A$2:J$1522,10,FALSE))</f>
        <v>9661.8474357849991</v>
      </c>
      <c r="T5554">
        <f>IF(P5554=P5553,R5554+T5553,R5554)</f>
        <v>232522.87477690598</v>
      </c>
      <c r="U5554">
        <f>IF(P5554=P5553,1+U5553,1)</f>
        <v>7</v>
      </c>
      <c r="V5554">
        <f t="shared" si="86"/>
        <v>33217.553539558001</v>
      </c>
      <c r="W5554">
        <f>IF(V5554="","",IF(ABS(V5554-R5554)&gt;W$1,ABS(V5554-R5554),""))</f>
        <v>1.7661037730067619</v>
      </c>
      <c r="X5554" t="str">
        <f>Y5554&amp;"-"&amp;Z5554&amp;"-"&amp;AC5554&amp;"-"&amp;AD5554&amp;"-"&amp;AG5554</f>
        <v>18.5-f-A-2-1.5</v>
      </c>
      <c r="Y5554">
        <f>F5554</f>
        <v>18.5</v>
      </c>
      <c r="Z5554" s="2" t="str">
        <f>G5554</f>
        <v>f</v>
      </c>
      <c r="AA5554">
        <f>_xlfn.IFNA(VLOOKUP(X5554,'duo-out'!A$2:Q$5000,5,FALSE),E5554+10*(H5554-1)+1+_xlfn.IFNA(VLOOKUP(D5554,states!A$2:C$10,3,FALSE),1))</f>
        <v>263</v>
      </c>
      <c r="AB5554">
        <f>IF(V5554="","",V5554)</f>
        <v>33217.553539558001</v>
      </c>
      <c r="AC5554" s="2" t="str">
        <f>_xlfn.IFNA(VLOOKUP(D5554,states!A$2:C$10,2,FALSE),"XX")</f>
        <v>A</v>
      </c>
      <c r="AD5554">
        <f>E5554</f>
        <v>2</v>
      </c>
      <c r="AE5554">
        <f>_xlfn.IFNA(VLOOKUP(D5554,states!A$2:D$10,4,FALSE),0)</f>
        <v>2</v>
      </c>
      <c r="AF5554">
        <v>0.5</v>
      </c>
      <c r="AG5554">
        <f>IF(AE5554=0,AF5554,IF(AE5554=1,IF(F5554=0.5,0.5,IF(H5554=1,0.5,1.5)),IF(F5554=0.5,0.5,IF(H5554=1,2.5,1.5))))</f>
        <v>1.5</v>
      </c>
      <c r="AH5554" s="7">
        <f>IF(AC5554="XX",0,1/C5554^(1/5)*IF(E5554=0,100,1)/(E5554+1)^(1/4))</f>
        <v>0.87282200217602857</v>
      </c>
    </row>
    <row r="5555" spans="1:34">
      <c r="A5555">
        <v>6019</v>
      </c>
      <c r="B5555" s="1">
        <v>22400.67</v>
      </c>
      <c r="C5555" s="6">
        <v>0.5</v>
      </c>
      <c r="D5555" t="s">
        <v>3</v>
      </c>
      <c r="E5555">
        <v>3</v>
      </c>
      <c r="F5555">
        <v>18.5</v>
      </c>
      <c r="G5555" t="s">
        <v>2</v>
      </c>
      <c r="H5555">
        <v>1</v>
      </c>
      <c r="I5555" t="s">
        <v>0</v>
      </c>
      <c r="J5555">
        <v>3</v>
      </c>
      <c r="K5555">
        <v>19.5</v>
      </c>
      <c r="L5555" t="s">
        <v>2</v>
      </c>
      <c r="M5555">
        <v>1</v>
      </c>
      <c r="N5555" t="s">
        <v>6075</v>
      </c>
      <c r="O5555">
        <v>1</v>
      </c>
      <c r="P5555" t="str">
        <f>D5555&amp;"-"&amp;F5555&amp;"-"&amp;G5555&amp;"-"&amp;E5555&amp;"-"&amp;H5555</f>
        <v>A2Delta-18.5-f-3-1</v>
      </c>
      <c r="Q5555" t="str">
        <f>I5555&amp;"-"&amp;K5555&amp;"-"&amp;L5555&amp;"-"&amp;J5555&amp;"-"&amp;M5555</f>
        <v>X2Pi-19.5-f-3-1</v>
      </c>
      <c r="R5555">
        <f>B5555+S5555</f>
        <v>34799.923202837999</v>
      </c>
      <c r="S5555">
        <f>_xlfn.IFNA(VLOOKUP(Q5555,'MARVEL-X'!A$2:I$1400,7,FALSE),VLOOKUP(Q5555,MARVEL!A$2:J$1522,10,FALSE))</f>
        <v>12399.253202837999</v>
      </c>
      <c r="T5555">
        <f>IF(P5555=P5554,R5555+T5554,R5555)</f>
        <v>34799.923202837999</v>
      </c>
      <c r="U5555">
        <f>IF(P5555=P5554,1+U5554,1)</f>
        <v>1</v>
      </c>
      <c r="V5555" t="str">
        <f t="shared" si="86"/>
        <v/>
      </c>
      <c r="W5555" t="str">
        <f>IF(V5555="","",IF(ABS(V5555-R5555)&gt;W$1,ABS(V5555-R5555),""))</f>
        <v/>
      </c>
      <c r="X5555" t="str">
        <f>Y5555&amp;"-"&amp;Z5555&amp;"-"&amp;AC5555&amp;"-"&amp;AD5555&amp;"-"&amp;AG5555</f>
        <v>18.5-f-A-3-2.5</v>
      </c>
      <c r="Y5555">
        <f>F5555</f>
        <v>18.5</v>
      </c>
      <c r="Z5555" s="2" t="str">
        <f>G5555</f>
        <v>f</v>
      </c>
      <c r="AA5555">
        <f>_xlfn.IFNA(VLOOKUP(X5555,'duo-out'!A$2:Q$5000,5,FALSE),E5555+10*(H5555-1)+1+_xlfn.IFNA(VLOOKUP(D5555,states!A$2:C$10,3,FALSE),1))</f>
        <v>254</v>
      </c>
      <c r="AB5555" t="str">
        <f>IF(V5555="","",V5555)</f>
        <v/>
      </c>
      <c r="AC5555" s="2" t="str">
        <f>_xlfn.IFNA(VLOOKUP(D5555,states!A$2:C$10,2,FALSE),"XX")</f>
        <v>A</v>
      </c>
      <c r="AD5555">
        <f>E5555</f>
        <v>3</v>
      </c>
      <c r="AE5555">
        <f>_xlfn.IFNA(VLOOKUP(D5555,states!A$2:D$10,4,FALSE),0)</f>
        <v>2</v>
      </c>
      <c r="AF5555">
        <v>0.5</v>
      </c>
      <c r="AG5555">
        <f>IF(AE5555=0,AF5555,IF(AE5555=1,IF(F5555=0.5,0.5,IF(H5555=1,0.5,1.5)),IF(F5555=0.5,0.5,IF(H5555=1,2.5,1.5))))</f>
        <v>2.5</v>
      </c>
      <c r="AH5555" s="7">
        <f>IF(AC5555="XX",0,1/C5555^(1/5)*IF(E5555=0,100,1)/(E5555+1)^(1/4))</f>
        <v>0.8122523963562357</v>
      </c>
    </row>
    <row r="5556" spans="1:34">
      <c r="A5556">
        <v>6001</v>
      </c>
      <c r="B5556" s="1">
        <v>22832.61</v>
      </c>
      <c r="C5556" s="6">
        <v>0.5</v>
      </c>
      <c r="D5556" t="s">
        <v>3</v>
      </c>
      <c r="E5556">
        <v>3</v>
      </c>
      <c r="F5556">
        <v>18.5</v>
      </c>
      <c r="G5556" t="s">
        <v>2</v>
      </c>
      <c r="H5556">
        <v>1</v>
      </c>
      <c r="I5556" t="s">
        <v>0</v>
      </c>
      <c r="J5556">
        <v>3</v>
      </c>
      <c r="K5556">
        <v>18.5</v>
      </c>
      <c r="L5556" t="s">
        <v>1</v>
      </c>
      <c r="M5556">
        <v>1</v>
      </c>
      <c r="N5556" t="s">
        <v>6057</v>
      </c>
      <c r="O5556">
        <v>1</v>
      </c>
      <c r="P5556" t="str">
        <f>D5556&amp;"-"&amp;F5556&amp;"-"&amp;G5556&amp;"-"&amp;E5556&amp;"-"&amp;H5556</f>
        <v>A2Delta-18.5-f-3-1</v>
      </c>
      <c r="Q5556" t="str">
        <f>I5556&amp;"-"&amp;K5556&amp;"-"&amp;L5556&amp;"-"&amp;J5556&amp;"-"&amp;M5556</f>
        <v>X2Pi-18.5-e-3-1</v>
      </c>
      <c r="R5556">
        <f>B5556+S5556</f>
        <v>34799.988942263997</v>
      </c>
      <c r="S5556">
        <f>_xlfn.IFNA(VLOOKUP(Q5556,'MARVEL-X'!A$2:I$1400,7,FALSE),VLOOKUP(Q5556,MARVEL!A$2:J$1522,10,FALSE))</f>
        <v>11967.378942263998</v>
      </c>
      <c r="T5556">
        <f>IF(P5556=P5555,R5556+T5555,R5556)</f>
        <v>69599.912145101989</v>
      </c>
      <c r="U5556">
        <f>IF(P5556=P5555,1+U5555,1)</f>
        <v>2</v>
      </c>
      <c r="V5556">
        <f t="shared" si="86"/>
        <v>34799.956072550995</v>
      </c>
      <c r="W5556" t="str">
        <f>IF(V5556="","",IF(ABS(V5556-R5556)&gt;W$1,ABS(V5556-R5556),""))</f>
        <v/>
      </c>
      <c r="X5556" t="str">
        <f>Y5556&amp;"-"&amp;Z5556&amp;"-"&amp;AC5556&amp;"-"&amp;AD5556&amp;"-"&amp;AG5556</f>
        <v>18.5-f-A-3-2.5</v>
      </c>
      <c r="Y5556">
        <f>F5556</f>
        <v>18.5</v>
      </c>
      <c r="Z5556" s="2" t="str">
        <f>G5556</f>
        <v>f</v>
      </c>
      <c r="AA5556">
        <f>_xlfn.IFNA(VLOOKUP(X5556,'duo-out'!A$2:Q$5000,5,FALSE),E5556+10*(H5556-1)+1+_xlfn.IFNA(VLOOKUP(D5556,states!A$2:C$10,3,FALSE),1))</f>
        <v>254</v>
      </c>
      <c r="AB5556">
        <f>IF(V5556="","",V5556)</f>
        <v>34799.956072550995</v>
      </c>
      <c r="AC5556" s="2" t="str">
        <f>_xlfn.IFNA(VLOOKUP(D5556,states!A$2:C$10,2,FALSE),"XX")</f>
        <v>A</v>
      </c>
      <c r="AD5556">
        <f>E5556</f>
        <v>3</v>
      </c>
      <c r="AE5556">
        <f>_xlfn.IFNA(VLOOKUP(D5556,states!A$2:D$10,4,FALSE),0)</f>
        <v>2</v>
      </c>
      <c r="AF5556">
        <v>0.5</v>
      </c>
      <c r="AG5556">
        <f>IF(AE5556=0,AF5556,IF(AE5556=1,IF(F5556=0.5,0.5,IF(H5556=1,0.5,1.5)),IF(F5556=0.5,0.5,IF(H5556=1,2.5,1.5))))</f>
        <v>2.5</v>
      </c>
      <c r="AH5556" s="7">
        <f>IF(AC5556="XX",0,1/C5556^(1/5)*IF(E5556=0,100,1)/(E5556+1)^(1/4))</f>
        <v>0.8122523963562357</v>
      </c>
    </row>
    <row r="5557" spans="1:34">
      <c r="A5557">
        <v>6044</v>
      </c>
      <c r="B5557" s="1">
        <v>22346.54</v>
      </c>
      <c r="C5557" s="6">
        <v>0.5</v>
      </c>
      <c r="D5557" t="s">
        <v>3</v>
      </c>
      <c r="E5557">
        <v>3</v>
      </c>
      <c r="F5557">
        <v>18.5</v>
      </c>
      <c r="G5557" t="s">
        <v>2</v>
      </c>
      <c r="H5557">
        <v>2</v>
      </c>
      <c r="I5557" t="s">
        <v>0</v>
      </c>
      <c r="J5557">
        <v>3</v>
      </c>
      <c r="K5557">
        <v>19.5</v>
      </c>
      <c r="L5557" t="s">
        <v>2</v>
      </c>
      <c r="M5557">
        <v>2</v>
      </c>
      <c r="N5557" t="s">
        <v>6100</v>
      </c>
      <c r="O5557">
        <v>1</v>
      </c>
      <c r="P5557" t="str">
        <f>D5557&amp;"-"&amp;F5557&amp;"-"&amp;G5557&amp;"-"&amp;E5557&amp;"-"&amp;H5557</f>
        <v>A2Delta-18.5-f-3-2</v>
      </c>
      <c r="Q5557" t="str">
        <f>I5557&amp;"-"&amp;K5557&amp;"-"&amp;L5557&amp;"-"&amp;J5557&amp;"-"&amp;M5557</f>
        <v>X2Pi-19.5-f-3-2</v>
      </c>
      <c r="R5557">
        <f>B5557+S5557</f>
        <v>35218.978611405</v>
      </c>
      <c r="S5557">
        <f>_xlfn.IFNA(VLOOKUP(Q5557,'MARVEL-X'!A$2:I$1400,7,FALSE),VLOOKUP(Q5557,MARVEL!A$2:J$1522,10,FALSE))</f>
        <v>12872.438611404999</v>
      </c>
      <c r="T5557">
        <f>IF(P5557=P5556,R5557+T5556,R5557)</f>
        <v>35218.978611405</v>
      </c>
      <c r="U5557">
        <f>IF(P5557=P5556,1+U5556,1)</f>
        <v>1</v>
      </c>
      <c r="V5557">
        <f t="shared" si="86"/>
        <v>35218.978611405</v>
      </c>
      <c r="W5557" t="str">
        <f>IF(V5557="","",IF(ABS(V5557-R5557)&gt;W$1,ABS(V5557-R5557),""))</f>
        <v/>
      </c>
      <c r="X5557" t="str">
        <f>Y5557&amp;"-"&amp;Z5557&amp;"-"&amp;AC5557&amp;"-"&amp;AD5557&amp;"-"&amp;AG5557</f>
        <v>18.5-f-A-3-1.5</v>
      </c>
      <c r="Y5557">
        <f>F5557</f>
        <v>18.5</v>
      </c>
      <c r="Z5557" s="2" t="str">
        <f>G5557</f>
        <v>f</v>
      </c>
      <c r="AA5557">
        <f>_xlfn.IFNA(VLOOKUP(X5557,'duo-out'!A$2:Q$5000,5,FALSE),E5557+10*(H5557-1)+1+_xlfn.IFNA(VLOOKUP(D5557,states!A$2:C$10,3,FALSE),1))</f>
        <v>264</v>
      </c>
      <c r="AB5557">
        <f>IF(V5557="","",V5557)</f>
        <v>35218.978611405</v>
      </c>
      <c r="AC5557" s="2" t="str">
        <f>_xlfn.IFNA(VLOOKUP(D5557,states!A$2:C$10,2,FALSE),"XX")</f>
        <v>A</v>
      </c>
      <c r="AD5557">
        <f>E5557</f>
        <v>3</v>
      </c>
      <c r="AE5557">
        <f>_xlfn.IFNA(VLOOKUP(D5557,states!A$2:D$10,4,FALSE),0)</f>
        <v>2</v>
      </c>
      <c r="AF5557">
        <v>0.5</v>
      </c>
      <c r="AG5557">
        <f>IF(AE5557=0,AF5557,IF(AE5557=1,IF(F5557=0.5,0.5,IF(H5557=1,0.5,1.5)),IF(F5557=0.5,0.5,IF(H5557=1,2.5,1.5))))</f>
        <v>1.5</v>
      </c>
      <c r="AH5557" s="7">
        <f>IF(AC5557="XX",0,1/C5557^(1/5)*IF(E5557=0,100,1)/(E5557+1)^(1/4))</f>
        <v>0.8122523963562357</v>
      </c>
    </row>
    <row r="5558" spans="1:34">
      <c r="A5558">
        <v>6078</v>
      </c>
      <c r="B5558" s="1">
        <v>22389.38</v>
      </c>
      <c r="C5558" s="6">
        <v>0.5</v>
      </c>
      <c r="D5558" t="s">
        <v>3</v>
      </c>
      <c r="E5558">
        <v>4</v>
      </c>
      <c r="F5558">
        <v>18.5</v>
      </c>
      <c r="G5558" t="s">
        <v>2</v>
      </c>
      <c r="H5558">
        <v>1</v>
      </c>
      <c r="I5558" t="s">
        <v>0</v>
      </c>
      <c r="J5558">
        <v>4</v>
      </c>
      <c r="K5558">
        <v>18.5</v>
      </c>
      <c r="L5558" t="s">
        <v>1</v>
      </c>
      <c r="M5558">
        <v>1</v>
      </c>
      <c r="N5558" t="s">
        <v>6134</v>
      </c>
      <c r="O5558">
        <v>1</v>
      </c>
      <c r="P5558" t="str">
        <f>D5558&amp;"-"&amp;F5558&amp;"-"&amp;G5558&amp;"-"&amp;E5558&amp;"-"&amp;H5558</f>
        <v>A2Delta-18.5-f-4-1</v>
      </c>
      <c r="Q5558" t="str">
        <f>I5558&amp;"-"&amp;K5558&amp;"-"&amp;L5558&amp;"-"&amp;J5558&amp;"-"&amp;M5558</f>
        <v>X2Pi-18.5-e-4-1</v>
      </c>
      <c r="R5558">
        <f>B5558+S5558</f>
        <v>36539.041760218002</v>
      </c>
      <c r="S5558">
        <f>_xlfn.IFNA(VLOOKUP(Q5558,'MARVEL-X'!A$2:I$1400,7,FALSE),VLOOKUP(Q5558,MARVEL!A$2:J$1522,10,FALSE))</f>
        <v>14149.661760217999</v>
      </c>
      <c r="T5558">
        <f>IF(P5558=P5557,R5558+T5557,R5558)</f>
        <v>36539.041760218002</v>
      </c>
      <c r="U5558">
        <f>IF(P5558=P5557,1+U5557,1)</f>
        <v>1</v>
      </c>
      <c r="V5558">
        <f t="shared" si="86"/>
        <v>36539.041760218002</v>
      </c>
      <c r="W5558" t="str">
        <f>IF(V5558="","",IF(ABS(V5558-R5558)&gt;W$1,ABS(V5558-R5558),""))</f>
        <v/>
      </c>
      <c r="X5558" t="str">
        <f>Y5558&amp;"-"&amp;Z5558&amp;"-"&amp;AC5558&amp;"-"&amp;AD5558&amp;"-"&amp;AG5558</f>
        <v>18.5-f-A-4-2.5</v>
      </c>
      <c r="Y5558">
        <f>F5558</f>
        <v>18.5</v>
      </c>
      <c r="Z5558" s="2" t="str">
        <f>G5558</f>
        <v>f</v>
      </c>
      <c r="AA5558">
        <f>_xlfn.IFNA(VLOOKUP(X5558,'duo-out'!A$2:Q$5000,5,FALSE),E5558+10*(H5558-1)+1+_xlfn.IFNA(VLOOKUP(D5558,states!A$2:C$10,3,FALSE),1))</f>
        <v>255</v>
      </c>
      <c r="AB5558">
        <f>IF(V5558="","",V5558)</f>
        <v>36539.041760218002</v>
      </c>
      <c r="AC5558" s="2" t="str">
        <f>_xlfn.IFNA(VLOOKUP(D5558,states!A$2:C$10,2,FALSE),"XX")</f>
        <v>A</v>
      </c>
      <c r="AD5558">
        <f>E5558</f>
        <v>4</v>
      </c>
      <c r="AE5558">
        <f>_xlfn.IFNA(VLOOKUP(D5558,states!A$2:D$10,4,FALSE),0)</f>
        <v>2</v>
      </c>
      <c r="AF5558">
        <v>0.5</v>
      </c>
      <c r="AG5558">
        <f>IF(AE5558=0,AF5558,IF(AE5558=1,IF(F5558=0.5,0.5,IF(H5558=1,0.5,1.5)),IF(F5558=0.5,0.5,IF(H5558=1,2.5,1.5))))</f>
        <v>2.5</v>
      </c>
      <c r="AH5558" s="7">
        <f>IF(AC5558="XX",0,1/C5558^(1/5)*IF(E5558=0,100,1)/(E5558+1)^(1/4))</f>
        <v>0.76818088824663155</v>
      </c>
    </row>
    <row r="5559" spans="1:34">
      <c r="A5559">
        <v>6114</v>
      </c>
      <c r="B5559" s="1">
        <v>22350.69</v>
      </c>
      <c r="C5559" s="6">
        <v>0.5</v>
      </c>
      <c r="D5559" t="s">
        <v>3</v>
      </c>
      <c r="E5559">
        <v>4</v>
      </c>
      <c r="F5559">
        <v>18.5</v>
      </c>
      <c r="G5559" t="s">
        <v>2</v>
      </c>
      <c r="H5559">
        <v>2</v>
      </c>
      <c r="I5559" t="s">
        <v>0</v>
      </c>
      <c r="J5559">
        <v>4</v>
      </c>
      <c r="K5559">
        <v>18.5</v>
      </c>
      <c r="L5559" t="s">
        <v>1</v>
      </c>
      <c r="M5559">
        <v>2</v>
      </c>
      <c r="N5559" t="s">
        <v>6170</v>
      </c>
      <c r="O5559">
        <v>1</v>
      </c>
      <c r="P5559" t="str">
        <f>D5559&amp;"-"&amp;F5559&amp;"-"&amp;G5559&amp;"-"&amp;E5559&amp;"-"&amp;H5559</f>
        <v>A2Delta-18.5-f-4-2</v>
      </c>
      <c r="Q5559" t="str">
        <f>I5559&amp;"-"&amp;K5559&amp;"-"&amp;L5559&amp;"-"&amp;J5559&amp;"-"&amp;M5559</f>
        <v>X2Pi-18.5-e-4-2</v>
      </c>
      <c r="R5559">
        <f>B5559+S5559</f>
        <v>36912.876720660999</v>
      </c>
      <c r="S5559">
        <f>_xlfn.IFNA(VLOOKUP(Q5559,'MARVEL-X'!A$2:I$1400,7,FALSE),VLOOKUP(Q5559,MARVEL!A$2:J$1522,10,FALSE))</f>
        <v>14562.186720661</v>
      </c>
      <c r="T5559">
        <f>IF(P5559=P5558,R5559+T5558,R5559)</f>
        <v>36912.876720660999</v>
      </c>
      <c r="U5559">
        <f>IF(P5559=P5558,1+U5558,1)</f>
        <v>1</v>
      </c>
      <c r="V5559">
        <f t="shared" si="86"/>
        <v>36912.876720660999</v>
      </c>
      <c r="W5559" t="str">
        <f>IF(V5559="","",IF(ABS(V5559-R5559)&gt;W$1,ABS(V5559-R5559),""))</f>
        <v/>
      </c>
      <c r="X5559" t="str">
        <f>Y5559&amp;"-"&amp;Z5559&amp;"-"&amp;AC5559&amp;"-"&amp;AD5559&amp;"-"&amp;AG5559</f>
        <v>18.5-f-A-4-1.5</v>
      </c>
      <c r="Y5559">
        <f>F5559</f>
        <v>18.5</v>
      </c>
      <c r="Z5559" s="2" t="str">
        <f>G5559</f>
        <v>f</v>
      </c>
      <c r="AA5559">
        <f>_xlfn.IFNA(VLOOKUP(X5559,'duo-out'!A$2:Q$5000,5,FALSE),E5559+10*(H5559-1)+1+_xlfn.IFNA(VLOOKUP(D5559,states!A$2:C$10,3,FALSE),1))</f>
        <v>265</v>
      </c>
      <c r="AB5559">
        <f>IF(V5559="","",V5559)</f>
        <v>36912.876720660999</v>
      </c>
      <c r="AC5559" s="2" t="str">
        <f>_xlfn.IFNA(VLOOKUP(D5559,states!A$2:C$10,2,FALSE),"XX")</f>
        <v>A</v>
      </c>
      <c r="AD5559">
        <f>E5559</f>
        <v>4</v>
      </c>
      <c r="AE5559">
        <f>_xlfn.IFNA(VLOOKUP(D5559,states!A$2:D$10,4,FALSE),0)</f>
        <v>2</v>
      </c>
      <c r="AF5559">
        <v>0.5</v>
      </c>
      <c r="AG5559">
        <f>IF(AE5559=0,AF5559,IF(AE5559=1,IF(F5559=0.5,0.5,IF(H5559=1,0.5,1.5)),IF(F5559=0.5,0.5,IF(H5559=1,2.5,1.5))))</f>
        <v>1.5</v>
      </c>
      <c r="AH5559" s="7">
        <f>IF(AC5559="XX",0,1/C5559^(1/5)*IF(E5559=0,100,1)/(E5559+1)^(1/4))</f>
        <v>0.76818088824663155</v>
      </c>
    </row>
    <row r="5560" spans="1:34">
      <c r="A5560">
        <v>3229</v>
      </c>
      <c r="B5560" s="1">
        <v>23310.3685</v>
      </c>
      <c r="C5560" s="6">
        <v>5.0000000000000001E-3</v>
      </c>
      <c r="D5560" t="s">
        <v>3</v>
      </c>
      <c r="E5560">
        <v>0</v>
      </c>
      <c r="F5560">
        <v>19.5</v>
      </c>
      <c r="G5560" t="s">
        <v>1</v>
      </c>
      <c r="H5560">
        <v>1</v>
      </c>
      <c r="I5560" t="s">
        <v>0</v>
      </c>
      <c r="J5560">
        <v>0</v>
      </c>
      <c r="K5560">
        <v>19.5</v>
      </c>
      <c r="L5560" t="s">
        <v>2</v>
      </c>
      <c r="M5560">
        <v>1</v>
      </c>
      <c r="N5560" t="s">
        <v>3285</v>
      </c>
      <c r="O5560">
        <v>1</v>
      </c>
      <c r="P5560" t="str">
        <f>D5560&amp;"-"&amp;F5560&amp;"-"&amp;G5560&amp;"-"&amp;E5560&amp;"-"&amp;H5560</f>
        <v>A2Delta-19.5-e-0-1</v>
      </c>
      <c r="Q5560" t="str">
        <f>I5560&amp;"-"&amp;K5560&amp;"-"&amp;L5560&amp;"-"&amp;J5560&amp;"-"&amp;M5560</f>
        <v>X2Pi-19.5-f-0-1</v>
      </c>
      <c r="R5560">
        <f>B5560+S5560</f>
        <v>28478.141472708001</v>
      </c>
      <c r="S5560">
        <f>_xlfn.IFNA(VLOOKUP(Q5560,'MARVEL-X'!A$2:I$1400,7,FALSE),VLOOKUP(Q5560,MARVEL!A$2:J$1522,10,FALSE))</f>
        <v>5167.7729727080005</v>
      </c>
      <c r="T5560">
        <f>IF(P5560=P5559,R5560+T5559,R5560)</f>
        <v>28478.141472708001</v>
      </c>
      <c r="U5560">
        <f>IF(P5560=P5559,1+U5559,1)</f>
        <v>1</v>
      </c>
      <c r="V5560" t="str">
        <f t="shared" si="86"/>
        <v/>
      </c>
      <c r="W5560" t="str">
        <f>IF(V5560="","",IF(ABS(V5560-R5560)&gt;W$1,ABS(V5560-R5560),""))</f>
        <v/>
      </c>
      <c r="X5560" t="str">
        <f>Y5560&amp;"-"&amp;Z5560&amp;"-"&amp;AC5560&amp;"-"&amp;AD5560&amp;"-"&amp;AG5560</f>
        <v>19.5-e-A-0-2.5</v>
      </c>
      <c r="Y5560">
        <f>F5560</f>
        <v>19.5</v>
      </c>
      <c r="Z5560" s="2" t="str">
        <f>G5560</f>
        <v>e</v>
      </c>
      <c r="AA5560">
        <f>_xlfn.IFNA(VLOOKUP(X5560,'duo-out'!A$2:Q$5000,5,FALSE),E5560+10*(H5560-1)+1+_xlfn.IFNA(VLOOKUP(D5560,states!A$2:C$10,3,FALSE),1))</f>
        <v>251</v>
      </c>
      <c r="AB5560" t="str">
        <f>IF(V5560="","",V5560)</f>
        <v/>
      </c>
      <c r="AC5560" s="2" t="str">
        <f>_xlfn.IFNA(VLOOKUP(D5560,states!A$2:C$10,2,FALSE),"XX")</f>
        <v>A</v>
      </c>
      <c r="AD5560">
        <f>E5560</f>
        <v>0</v>
      </c>
      <c r="AE5560">
        <f>_xlfn.IFNA(VLOOKUP(D5560,states!A$2:D$10,4,FALSE),0)</f>
        <v>2</v>
      </c>
      <c r="AF5560">
        <v>0.5</v>
      </c>
      <c r="AG5560">
        <f>IF(AE5560=0,AF5560,IF(AE5560=1,IF(F5560=0.5,0.5,IF(H5560=1,0.5,1.5)),IF(F5560=0.5,0.5,IF(H5560=1,2.5,1.5))))</f>
        <v>2.5</v>
      </c>
      <c r="AH5560" s="7">
        <f>IF(AC5560="XX",0,1/C5560^(1/5)*IF(E5560=0,100,1)/(E5560+1)^(1/4))</f>
        <v>288.53998118144267</v>
      </c>
    </row>
    <row r="5561" spans="1:34">
      <c r="A5561">
        <v>3160</v>
      </c>
      <c r="B5561" s="1">
        <v>23799.3812</v>
      </c>
      <c r="C5561" s="6">
        <v>0.01</v>
      </c>
      <c r="D5561" t="s">
        <v>3</v>
      </c>
      <c r="E5561">
        <v>0</v>
      </c>
      <c r="F5561">
        <v>19.5</v>
      </c>
      <c r="G5561" t="s">
        <v>1</v>
      </c>
      <c r="H5561">
        <v>1</v>
      </c>
      <c r="I5561" t="s">
        <v>0</v>
      </c>
      <c r="J5561">
        <v>0</v>
      </c>
      <c r="K5561">
        <v>18.5</v>
      </c>
      <c r="L5561" t="s">
        <v>1</v>
      </c>
      <c r="M5561">
        <v>1</v>
      </c>
      <c r="N5561" t="s">
        <v>3216</v>
      </c>
      <c r="O5561">
        <v>1</v>
      </c>
      <c r="P5561" t="str">
        <f>D5561&amp;"-"&amp;F5561&amp;"-"&amp;G5561&amp;"-"&amp;E5561&amp;"-"&amp;H5561</f>
        <v>A2Delta-19.5-e-0-1</v>
      </c>
      <c r="Q5561" t="str">
        <f>I5561&amp;"-"&amp;K5561&amp;"-"&amp;L5561&amp;"-"&amp;J5561&amp;"-"&amp;M5561</f>
        <v>X2Pi-18.5-e-0-1</v>
      </c>
      <c r="R5561">
        <f>B5561+S5561</f>
        <v>28478.139960217999</v>
      </c>
      <c r="S5561">
        <f>_xlfn.IFNA(VLOOKUP(Q5561,'MARVEL-X'!A$2:I$1400,7,FALSE),VLOOKUP(Q5561,MARVEL!A$2:J$1522,10,FALSE))</f>
        <v>4678.7587602180001</v>
      </c>
      <c r="T5561">
        <f>IF(P5561=P5560,R5561+T5560,R5561)</f>
        <v>56956.281432926</v>
      </c>
      <c r="U5561">
        <f>IF(P5561=P5560,1+U5560,1)</f>
        <v>2</v>
      </c>
      <c r="V5561" t="str">
        <f t="shared" si="86"/>
        <v/>
      </c>
      <c r="W5561" t="str">
        <f>IF(V5561="","",IF(ABS(V5561-R5561)&gt;W$1,ABS(V5561-R5561),""))</f>
        <v/>
      </c>
      <c r="X5561" t="str">
        <f>Y5561&amp;"-"&amp;Z5561&amp;"-"&amp;AC5561&amp;"-"&amp;AD5561&amp;"-"&amp;AG5561</f>
        <v>19.5-e-A-0-2.5</v>
      </c>
      <c r="Y5561">
        <f>F5561</f>
        <v>19.5</v>
      </c>
      <c r="Z5561" s="2" t="str">
        <f>G5561</f>
        <v>e</v>
      </c>
      <c r="AA5561">
        <f>_xlfn.IFNA(VLOOKUP(X5561,'duo-out'!A$2:Q$5000,5,FALSE),E5561+10*(H5561-1)+1+_xlfn.IFNA(VLOOKUP(D5561,states!A$2:C$10,3,FALSE),1))</f>
        <v>251</v>
      </c>
      <c r="AB5561" t="str">
        <f>IF(V5561="","",V5561)</f>
        <v/>
      </c>
      <c r="AC5561" s="2" t="str">
        <f>_xlfn.IFNA(VLOOKUP(D5561,states!A$2:C$10,2,FALSE),"XX")</f>
        <v>A</v>
      </c>
      <c r="AD5561">
        <f>E5561</f>
        <v>0</v>
      </c>
      <c r="AE5561">
        <f>_xlfn.IFNA(VLOOKUP(D5561,states!A$2:D$10,4,FALSE),0)</f>
        <v>2</v>
      </c>
      <c r="AF5561">
        <v>0.5</v>
      </c>
      <c r="AG5561">
        <f>IF(AE5561=0,AF5561,IF(AE5561=1,IF(F5561=0.5,0.5,IF(H5561=1,0.5,1.5)),IF(F5561=0.5,0.5,IF(H5561=1,2.5,1.5))))</f>
        <v>2.5</v>
      </c>
      <c r="AH5561" s="7">
        <f>IF(AC5561="XX",0,1/C5561^(1/5)*IF(E5561=0,100,1)/(E5561+1)^(1/4))</f>
        <v>251.188643150958</v>
      </c>
    </row>
    <row r="5562" spans="1:34">
      <c r="A5562">
        <v>3254</v>
      </c>
      <c r="B5562" s="1">
        <v>22774.4889</v>
      </c>
      <c r="C5562" s="6">
        <v>9.3629999999999998E-3</v>
      </c>
      <c r="D5562" t="s">
        <v>3</v>
      </c>
      <c r="E5562">
        <v>0</v>
      </c>
      <c r="F5562">
        <v>19.5</v>
      </c>
      <c r="G5562" t="s">
        <v>1</v>
      </c>
      <c r="H5562">
        <v>1</v>
      </c>
      <c r="I5562" t="s">
        <v>0</v>
      </c>
      <c r="J5562">
        <v>0</v>
      </c>
      <c r="K5562">
        <v>20.5</v>
      </c>
      <c r="L5562" t="s">
        <v>1</v>
      </c>
      <c r="M5562">
        <v>1</v>
      </c>
      <c r="N5562" t="s">
        <v>3310</v>
      </c>
      <c r="O5562">
        <v>1</v>
      </c>
      <c r="P5562" t="str">
        <f>D5562&amp;"-"&amp;F5562&amp;"-"&amp;G5562&amp;"-"&amp;E5562&amp;"-"&amp;H5562</f>
        <v>A2Delta-19.5-e-0-1</v>
      </c>
      <c r="Q5562" t="str">
        <f>I5562&amp;"-"&amp;K5562&amp;"-"&amp;L5562&amp;"-"&amp;J5562&amp;"-"&amp;M5562</f>
        <v>X2Pi-20.5-e-0-1</v>
      </c>
      <c r="R5562">
        <f>B5562+S5562</f>
        <v>28478.13512531</v>
      </c>
      <c r="S5562">
        <f>_xlfn.IFNA(VLOOKUP(Q5562,'MARVEL-X'!A$2:I$1400,7,FALSE),VLOOKUP(Q5562,MARVEL!A$2:J$1522,10,FALSE))</f>
        <v>5703.6462253099999</v>
      </c>
      <c r="T5562">
        <f>IF(P5562=P5561,R5562+T5561,R5562)</f>
        <v>85434.416558236</v>
      </c>
      <c r="U5562">
        <f>IF(P5562=P5561,1+U5561,1)</f>
        <v>3</v>
      </c>
      <c r="V5562" t="str">
        <f t="shared" si="86"/>
        <v/>
      </c>
      <c r="W5562" t="str">
        <f>IF(V5562="","",IF(ABS(V5562-R5562)&gt;W$1,ABS(V5562-R5562),""))</f>
        <v/>
      </c>
      <c r="X5562" t="str">
        <f>Y5562&amp;"-"&amp;Z5562&amp;"-"&amp;AC5562&amp;"-"&amp;AD5562&amp;"-"&amp;AG5562</f>
        <v>19.5-e-A-0-2.5</v>
      </c>
      <c r="Y5562">
        <f>F5562</f>
        <v>19.5</v>
      </c>
      <c r="Z5562" s="2" t="str">
        <f>G5562</f>
        <v>e</v>
      </c>
      <c r="AA5562">
        <f>_xlfn.IFNA(VLOOKUP(X5562,'duo-out'!A$2:Q$5000,5,FALSE),E5562+10*(H5562-1)+1+_xlfn.IFNA(VLOOKUP(D5562,states!A$2:C$10,3,FALSE),1))</f>
        <v>251</v>
      </c>
      <c r="AB5562" t="str">
        <f>IF(V5562="","",V5562)</f>
        <v/>
      </c>
      <c r="AC5562" s="2" t="str">
        <f>_xlfn.IFNA(VLOOKUP(D5562,states!A$2:C$10,2,FALSE),"XX")</f>
        <v>A</v>
      </c>
      <c r="AD5562">
        <f>E5562</f>
        <v>0</v>
      </c>
      <c r="AE5562">
        <f>_xlfn.IFNA(VLOOKUP(D5562,states!A$2:D$10,4,FALSE),0)</f>
        <v>2</v>
      </c>
      <c r="AF5562">
        <v>0.5</v>
      </c>
      <c r="AG5562">
        <f>IF(AE5562=0,AF5562,IF(AE5562=1,IF(F5562=0.5,0.5,IF(H5562=1,0.5,1.5)),IF(F5562=0.5,0.5,IF(H5562=1,2.5,1.5))))</f>
        <v>2.5</v>
      </c>
      <c r="AH5562" s="7">
        <f>IF(AC5562="XX",0,1/C5562^(1/5)*IF(E5562=0,100,1)/(E5562+1)^(1/4))</f>
        <v>254.51711707556086</v>
      </c>
    </row>
    <row r="5563" spans="1:34">
      <c r="A5563">
        <v>2655</v>
      </c>
      <c r="B5563" s="1">
        <v>23310.3737</v>
      </c>
      <c r="C5563" s="6">
        <v>5.0000000000000001E-3</v>
      </c>
      <c r="D5563" t="s">
        <v>3</v>
      </c>
      <c r="E5563">
        <v>0</v>
      </c>
      <c r="F5563">
        <v>19.5</v>
      </c>
      <c r="G5563" t="s">
        <v>1</v>
      </c>
      <c r="H5563">
        <v>1</v>
      </c>
      <c r="I5563" t="s">
        <v>0</v>
      </c>
      <c r="J5563">
        <v>0</v>
      </c>
      <c r="K5563">
        <v>19.5</v>
      </c>
      <c r="L5563" t="s">
        <v>2</v>
      </c>
      <c r="M5563">
        <v>1</v>
      </c>
      <c r="N5563" t="s">
        <v>2711</v>
      </c>
      <c r="O5563">
        <v>1</v>
      </c>
      <c r="P5563" t="str">
        <f>D5563&amp;"-"&amp;F5563&amp;"-"&amp;G5563&amp;"-"&amp;E5563&amp;"-"&amp;H5563</f>
        <v>A2Delta-19.5-e-0-1</v>
      </c>
      <c r="Q5563" t="str">
        <f>I5563&amp;"-"&amp;K5563&amp;"-"&amp;L5563&amp;"-"&amp;J5563&amp;"-"&amp;M5563</f>
        <v>X2Pi-19.5-f-0-1</v>
      </c>
      <c r="R5563">
        <f>B5563+S5563</f>
        <v>28478.146672708001</v>
      </c>
      <c r="S5563">
        <f>_xlfn.IFNA(VLOOKUP(Q5563,'MARVEL-X'!A$2:I$1400,7,FALSE),VLOOKUP(Q5563,MARVEL!A$2:J$1522,10,FALSE))</f>
        <v>5167.7729727080005</v>
      </c>
      <c r="T5563">
        <f>IF(P5563=P5562,R5563+T5562,R5563)</f>
        <v>113912.563230944</v>
      </c>
      <c r="U5563">
        <f>IF(P5563=P5562,1+U5562,1)</f>
        <v>4</v>
      </c>
      <c r="V5563" t="str">
        <f t="shared" si="86"/>
        <v/>
      </c>
      <c r="W5563" t="str">
        <f>IF(V5563="","",IF(ABS(V5563-R5563)&gt;W$1,ABS(V5563-R5563),""))</f>
        <v/>
      </c>
      <c r="X5563" t="str">
        <f>Y5563&amp;"-"&amp;Z5563&amp;"-"&amp;AC5563&amp;"-"&amp;AD5563&amp;"-"&amp;AG5563</f>
        <v>19.5-e-A-0-2.5</v>
      </c>
      <c r="Y5563">
        <f>F5563</f>
        <v>19.5</v>
      </c>
      <c r="Z5563" s="2" t="str">
        <f>G5563</f>
        <v>e</v>
      </c>
      <c r="AA5563">
        <f>_xlfn.IFNA(VLOOKUP(X5563,'duo-out'!A$2:Q$5000,5,FALSE),E5563+10*(H5563-1)+1+_xlfn.IFNA(VLOOKUP(D5563,states!A$2:C$10,3,FALSE),1))</f>
        <v>251</v>
      </c>
      <c r="AB5563" t="str">
        <f>IF(V5563="","",V5563)</f>
        <v/>
      </c>
      <c r="AC5563" s="2" t="str">
        <f>_xlfn.IFNA(VLOOKUP(D5563,states!A$2:C$10,2,FALSE),"XX")</f>
        <v>A</v>
      </c>
      <c r="AD5563">
        <f>E5563</f>
        <v>0</v>
      </c>
      <c r="AE5563">
        <f>_xlfn.IFNA(VLOOKUP(D5563,states!A$2:D$10,4,FALSE),0)</f>
        <v>2</v>
      </c>
      <c r="AF5563">
        <v>0.5</v>
      </c>
      <c r="AG5563">
        <f>IF(AE5563=0,AF5563,IF(AE5563=1,IF(F5563=0.5,0.5,IF(H5563=1,0.5,1.5)),IF(F5563=0.5,0.5,IF(H5563=1,2.5,1.5))))</f>
        <v>2.5</v>
      </c>
      <c r="AH5563" s="7">
        <f>IF(AC5563="XX",0,1/C5563^(1/5)*IF(E5563=0,100,1)/(E5563+1)^(1/4))</f>
        <v>288.53998118144267</v>
      </c>
    </row>
    <row r="5564" spans="1:34">
      <c r="A5564">
        <v>2714</v>
      </c>
      <c r="B5564" s="1">
        <v>22774.5013</v>
      </c>
      <c r="C5564" s="6">
        <v>7.4720000000000003E-3</v>
      </c>
      <c r="D5564" t="s">
        <v>3</v>
      </c>
      <c r="E5564">
        <v>0</v>
      </c>
      <c r="F5564">
        <v>19.5</v>
      </c>
      <c r="G5564" t="s">
        <v>1</v>
      </c>
      <c r="H5564">
        <v>1</v>
      </c>
      <c r="I5564" t="s">
        <v>0</v>
      </c>
      <c r="J5564">
        <v>0</v>
      </c>
      <c r="K5564">
        <v>20.5</v>
      </c>
      <c r="L5564" t="s">
        <v>1</v>
      </c>
      <c r="M5564">
        <v>1</v>
      </c>
      <c r="N5564" t="s">
        <v>2770</v>
      </c>
      <c r="O5564">
        <v>1</v>
      </c>
      <c r="P5564" t="str">
        <f>D5564&amp;"-"&amp;F5564&amp;"-"&amp;G5564&amp;"-"&amp;E5564&amp;"-"&amp;H5564</f>
        <v>A2Delta-19.5-e-0-1</v>
      </c>
      <c r="Q5564" t="str">
        <f>I5564&amp;"-"&amp;K5564&amp;"-"&amp;L5564&amp;"-"&amp;J5564&amp;"-"&amp;M5564</f>
        <v>X2Pi-20.5-e-0-1</v>
      </c>
      <c r="R5564">
        <f>B5564+S5564</f>
        <v>28478.14752531</v>
      </c>
      <c r="S5564">
        <f>_xlfn.IFNA(VLOOKUP(Q5564,'MARVEL-X'!A$2:I$1400,7,FALSE),VLOOKUP(Q5564,MARVEL!A$2:J$1522,10,FALSE))</f>
        <v>5703.6462253099999</v>
      </c>
      <c r="T5564">
        <f>IF(P5564=P5563,R5564+T5563,R5564)</f>
        <v>142390.710756254</v>
      </c>
      <c r="U5564">
        <f>IF(P5564=P5563,1+U5563,1)</f>
        <v>5</v>
      </c>
      <c r="V5564" t="str">
        <f t="shared" si="86"/>
        <v/>
      </c>
      <c r="W5564" t="str">
        <f>IF(V5564="","",IF(ABS(V5564-R5564)&gt;W$1,ABS(V5564-R5564),""))</f>
        <v/>
      </c>
      <c r="X5564" t="str">
        <f>Y5564&amp;"-"&amp;Z5564&amp;"-"&amp;AC5564&amp;"-"&amp;AD5564&amp;"-"&amp;AG5564</f>
        <v>19.5-e-A-0-2.5</v>
      </c>
      <c r="Y5564">
        <f>F5564</f>
        <v>19.5</v>
      </c>
      <c r="Z5564" s="2" t="str">
        <f>G5564</f>
        <v>e</v>
      </c>
      <c r="AA5564">
        <f>_xlfn.IFNA(VLOOKUP(X5564,'duo-out'!A$2:Q$5000,5,FALSE),E5564+10*(H5564-1)+1+_xlfn.IFNA(VLOOKUP(D5564,states!A$2:C$10,3,FALSE),1))</f>
        <v>251</v>
      </c>
      <c r="AB5564" t="str">
        <f>IF(V5564="","",V5564)</f>
        <v/>
      </c>
      <c r="AC5564" s="2" t="str">
        <f>_xlfn.IFNA(VLOOKUP(D5564,states!A$2:C$10,2,FALSE),"XX")</f>
        <v>A</v>
      </c>
      <c r="AD5564">
        <f>E5564</f>
        <v>0</v>
      </c>
      <c r="AE5564">
        <f>_xlfn.IFNA(VLOOKUP(D5564,states!A$2:D$10,4,FALSE),0)</f>
        <v>2</v>
      </c>
      <c r="AF5564">
        <v>0.5</v>
      </c>
      <c r="AG5564">
        <f>IF(AE5564=0,AF5564,IF(AE5564=1,IF(F5564=0.5,0.5,IF(H5564=1,0.5,1.5)),IF(F5564=0.5,0.5,IF(H5564=1,2.5,1.5))))</f>
        <v>2.5</v>
      </c>
      <c r="AH5564" s="7">
        <f>IF(AC5564="XX",0,1/C5564^(1/5)*IF(E5564=0,100,1)/(E5564+1)^(1/4))</f>
        <v>266.26410751698415</v>
      </c>
    </row>
    <row r="5565" spans="1:34">
      <c r="A5565">
        <v>5341</v>
      </c>
      <c r="B5565" s="1">
        <v>23310.392</v>
      </c>
      <c r="C5565" s="6">
        <v>0.05</v>
      </c>
      <c r="D5565" t="s">
        <v>3</v>
      </c>
      <c r="E5565">
        <v>0</v>
      </c>
      <c r="F5565">
        <v>19.5</v>
      </c>
      <c r="G5565" t="s">
        <v>1</v>
      </c>
      <c r="H5565">
        <v>1</v>
      </c>
      <c r="I5565" t="s">
        <v>0</v>
      </c>
      <c r="J5565">
        <v>0</v>
      </c>
      <c r="K5565">
        <v>19.5</v>
      </c>
      <c r="L5565" t="s">
        <v>2</v>
      </c>
      <c r="M5565">
        <v>1</v>
      </c>
      <c r="N5565" t="s">
        <v>5397</v>
      </c>
      <c r="O5565">
        <v>1</v>
      </c>
      <c r="P5565" t="str">
        <f>D5565&amp;"-"&amp;F5565&amp;"-"&amp;G5565&amp;"-"&amp;E5565&amp;"-"&amp;H5565</f>
        <v>A2Delta-19.5-e-0-1</v>
      </c>
      <c r="Q5565" t="str">
        <f>I5565&amp;"-"&amp;K5565&amp;"-"&amp;L5565&amp;"-"&amp;J5565&amp;"-"&amp;M5565</f>
        <v>X2Pi-19.5-f-0-1</v>
      </c>
      <c r="R5565">
        <f>B5565+S5565</f>
        <v>28478.164972708</v>
      </c>
      <c r="S5565">
        <f>_xlfn.IFNA(VLOOKUP(Q5565,'MARVEL-X'!A$2:I$1400,7,FALSE),VLOOKUP(Q5565,MARVEL!A$2:J$1522,10,FALSE))</f>
        <v>5167.7729727080005</v>
      </c>
      <c r="T5565">
        <f>IF(P5565=P5564,R5565+T5564,R5565)</f>
        <v>170868.87572896201</v>
      </c>
      <c r="U5565">
        <f>IF(P5565=P5564,1+U5564,1)</f>
        <v>6</v>
      </c>
      <c r="V5565" t="str">
        <f t="shared" si="86"/>
        <v/>
      </c>
      <c r="W5565" t="str">
        <f>IF(V5565="","",IF(ABS(V5565-R5565)&gt;W$1,ABS(V5565-R5565),""))</f>
        <v/>
      </c>
      <c r="X5565" t="str">
        <f>Y5565&amp;"-"&amp;Z5565&amp;"-"&amp;AC5565&amp;"-"&amp;AD5565&amp;"-"&amp;AG5565</f>
        <v>19.5-e-A-0-2.5</v>
      </c>
      <c r="Y5565">
        <f>F5565</f>
        <v>19.5</v>
      </c>
      <c r="Z5565" s="2" t="str">
        <f>G5565</f>
        <v>e</v>
      </c>
      <c r="AA5565">
        <f>_xlfn.IFNA(VLOOKUP(X5565,'duo-out'!A$2:Q$5000,5,FALSE),E5565+10*(H5565-1)+1+_xlfn.IFNA(VLOOKUP(D5565,states!A$2:C$10,3,FALSE),1))</f>
        <v>251</v>
      </c>
      <c r="AB5565" t="str">
        <f>IF(V5565="","",V5565)</f>
        <v/>
      </c>
      <c r="AC5565" s="2" t="str">
        <f>_xlfn.IFNA(VLOOKUP(D5565,states!A$2:C$10,2,FALSE),"XX")</f>
        <v>A</v>
      </c>
      <c r="AD5565">
        <f>E5565</f>
        <v>0</v>
      </c>
      <c r="AE5565">
        <f>_xlfn.IFNA(VLOOKUP(D5565,states!A$2:D$10,4,FALSE),0)</f>
        <v>2</v>
      </c>
      <c r="AF5565">
        <v>0.5</v>
      </c>
      <c r="AG5565">
        <f>IF(AE5565=0,AF5565,IF(AE5565=1,IF(F5565=0.5,0.5,IF(H5565=1,0.5,1.5)),IF(F5565=0.5,0.5,IF(H5565=1,2.5,1.5))))</f>
        <v>2.5</v>
      </c>
      <c r="AH5565" s="7">
        <f>IF(AC5565="XX",0,1/C5565^(1/5)*IF(E5565=0,100,1)/(E5565+1)^(1/4))</f>
        <v>182.05642030260799</v>
      </c>
    </row>
    <row r="5566" spans="1:34">
      <c r="A5566">
        <v>5278</v>
      </c>
      <c r="B5566" s="1">
        <v>23799.347000000002</v>
      </c>
      <c r="C5566" s="6">
        <v>0.05</v>
      </c>
      <c r="D5566" t="s">
        <v>3</v>
      </c>
      <c r="E5566">
        <v>0</v>
      </c>
      <c r="F5566">
        <v>19.5</v>
      </c>
      <c r="G5566" t="s">
        <v>1</v>
      </c>
      <c r="H5566">
        <v>1</v>
      </c>
      <c r="I5566" t="s">
        <v>0</v>
      </c>
      <c r="J5566">
        <v>0</v>
      </c>
      <c r="K5566">
        <v>18.5</v>
      </c>
      <c r="L5566" t="s">
        <v>1</v>
      </c>
      <c r="M5566">
        <v>1</v>
      </c>
      <c r="N5566" t="s">
        <v>5334</v>
      </c>
      <c r="O5566">
        <v>1</v>
      </c>
      <c r="P5566" t="str">
        <f>D5566&amp;"-"&amp;F5566&amp;"-"&amp;G5566&amp;"-"&amp;E5566&amp;"-"&amp;H5566</f>
        <v>A2Delta-19.5-e-0-1</v>
      </c>
      <c r="Q5566" t="str">
        <f>I5566&amp;"-"&amp;K5566&amp;"-"&amp;L5566&amp;"-"&amp;J5566&amp;"-"&amp;M5566</f>
        <v>X2Pi-18.5-e-0-1</v>
      </c>
      <c r="R5566">
        <f>B5566+S5566</f>
        <v>28478.105760218001</v>
      </c>
      <c r="S5566">
        <f>_xlfn.IFNA(VLOOKUP(Q5566,'MARVEL-X'!A$2:I$1400,7,FALSE),VLOOKUP(Q5566,MARVEL!A$2:J$1522,10,FALSE))</f>
        <v>4678.7587602180001</v>
      </c>
      <c r="T5566">
        <f>IF(P5566=P5565,R5566+T5565,R5566)</f>
        <v>199346.98148918001</v>
      </c>
      <c r="U5566">
        <f>IF(P5566=P5565,1+U5565,1)</f>
        <v>7</v>
      </c>
      <c r="V5566" t="str">
        <f t="shared" si="86"/>
        <v/>
      </c>
      <c r="W5566" t="str">
        <f>IF(V5566="","",IF(ABS(V5566-R5566)&gt;W$1,ABS(V5566-R5566),""))</f>
        <v/>
      </c>
      <c r="X5566" t="str">
        <f>Y5566&amp;"-"&amp;Z5566&amp;"-"&amp;AC5566&amp;"-"&amp;AD5566&amp;"-"&amp;AG5566</f>
        <v>19.5-e-A-0-2.5</v>
      </c>
      <c r="Y5566">
        <f>F5566</f>
        <v>19.5</v>
      </c>
      <c r="Z5566" s="2" t="str">
        <f>G5566</f>
        <v>e</v>
      </c>
      <c r="AA5566">
        <f>_xlfn.IFNA(VLOOKUP(X5566,'duo-out'!A$2:Q$5000,5,FALSE),E5566+10*(H5566-1)+1+_xlfn.IFNA(VLOOKUP(D5566,states!A$2:C$10,3,FALSE),1))</f>
        <v>251</v>
      </c>
      <c r="AB5566" t="str">
        <f>IF(V5566="","",V5566)</f>
        <v/>
      </c>
      <c r="AC5566" s="2" t="str">
        <f>_xlfn.IFNA(VLOOKUP(D5566,states!A$2:C$10,2,FALSE),"XX")</f>
        <v>A</v>
      </c>
      <c r="AD5566">
        <f>E5566</f>
        <v>0</v>
      </c>
      <c r="AE5566">
        <f>_xlfn.IFNA(VLOOKUP(D5566,states!A$2:D$10,4,FALSE),0)</f>
        <v>2</v>
      </c>
      <c r="AF5566">
        <v>0.5</v>
      </c>
      <c r="AG5566">
        <f>IF(AE5566=0,AF5566,IF(AE5566=1,IF(F5566=0.5,0.5,IF(H5566=1,0.5,1.5)),IF(F5566=0.5,0.5,IF(H5566=1,2.5,1.5))))</f>
        <v>2.5</v>
      </c>
      <c r="AH5566" s="7">
        <f>IF(AC5566="XX",0,1/C5566^(1/5)*IF(E5566=0,100,1)/(E5566+1)^(1/4))</f>
        <v>182.05642030260799</v>
      </c>
    </row>
    <row r="5567" spans="1:34">
      <c r="A5567">
        <v>707</v>
      </c>
      <c r="B5567" s="1">
        <v>22774.41</v>
      </c>
      <c r="C5567" s="6">
        <v>9.6379999999999993E-2</v>
      </c>
      <c r="D5567" t="s">
        <v>3</v>
      </c>
      <c r="E5567">
        <v>0</v>
      </c>
      <c r="F5567">
        <v>19.5</v>
      </c>
      <c r="G5567" t="s">
        <v>1</v>
      </c>
      <c r="H5567">
        <v>1</v>
      </c>
      <c r="I5567" t="s">
        <v>0</v>
      </c>
      <c r="J5567">
        <v>0</v>
      </c>
      <c r="K5567">
        <v>20.5</v>
      </c>
      <c r="L5567" t="s">
        <v>1</v>
      </c>
      <c r="M5567">
        <v>1</v>
      </c>
      <c r="N5567" t="s">
        <v>763</v>
      </c>
      <c r="O5567">
        <v>1</v>
      </c>
      <c r="P5567" t="str">
        <f>D5567&amp;"-"&amp;F5567&amp;"-"&amp;G5567&amp;"-"&amp;E5567&amp;"-"&amp;H5567</f>
        <v>A2Delta-19.5-e-0-1</v>
      </c>
      <c r="Q5567" t="str">
        <f>I5567&amp;"-"&amp;K5567&amp;"-"&amp;L5567&amp;"-"&amp;J5567&amp;"-"&amp;M5567</f>
        <v>X2Pi-20.5-e-0-1</v>
      </c>
      <c r="R5567">
        <f>B5567+S5567</f>
        <v>28478.05622531</v>
      </c>
      <c r="S5567">
        <f>_xlfn.IFNA(VLOOKUP(Q5567,'MARVEL-X'!A$2:I$1400,7,FALSE),VLOOKUP(Q5567,MARVEL!A$2:J$1522,10,FALSE))</f>
        <v>5703.6462253099999</v>
      </c>
      <c r="T5567">
        <f>IF(P5567=P5566,R5567+T5566,R5567)</f>
        <v>227825.03771449</v>
      </c>
      <c r="U5567">
        <f>IF(P5567=P5566,1+U5566,1)</f>
        <v>8</v>
      </c>
      <c r="V5567" t="str">
        <f t="shared" si="86"/>
        <v/>
      </c>
      <c r="W5567" t="str">
        <f>IF(V5567="","",IF(ABS(V5567-R5567)&gt;W$1,ABS(V5567-R5567),""))</f>
        <v/>
      </c>
      <c r="X5567" t="str">
        <f>Y5567&amp;"-"&amp;Z5567&amp;"-"&amp;AC5567&amp;"-"&amp;AD5567&amp;"-"&amp;AG5567</f>
        <v>19.5-e-A-0-2.5</v>
      </c>
      <c r="Y5567">
        <f>F5567</f>
        <v>19.5</v>
      </c>
      <c r="Z5567" s="2" t="str">
        <f>G5567</f>
        <v>e</v>
      </c>
      <c r="AA5567">
        <f>_xlfn.IFNA(VLOOKUP(X5567,'duo-out'!A$2:Q$5000,5,FALSE),E5567+10*(H5567-1)+1+_xlfn.IFNA(VLOOKUP(D5567,states!A$2:C$10,3,FALSE),1))</f>
        <v>251</v>
      </c>
      <c r="AB5567" t="str">
        <f>IF(V5567="","",V5567)</f>
        <v/>
      </c>
      <c r="AC5567" s="2" t="str">
        <f>_xlfn.IFNA(VLOOKUP(D5567,states!A$2:C$10,2,FALSE),"XX")</f>
        <v>A</v>
      </c>
      <c r="AD5567">
        <f>E5567</f>
        <v>0</v>
      </c>
      <c r="AE5567">
        <f>_xlfn.IFNA(VLOOKUP(D5567,states!A$2:D$10,4,FALSE),0)</f>
        <v>2</v>
      </c>
      <c r="AF5567">
        <v>0.5</v>
      </c>
      <c r="AG5567">
        <f>IF(AE5567=0,AF5567,IF(AE5567=1,IF(F5567=0.5,0.5,IF(H5567=1,0.5,1.5)),IF(F5567=0.5,0.5,IF(H5567=1,2.5,1.5))))</f>
        <v>2.5</v>
      </c>
      <c r="AH5567" s="7">
        <f>IF(AC5567="XX",0,1/C5567^(1/5)*IF(E5567=0,100,1)/(E5567+1)^(1/4))</f>
        <v>159.66238618832941</v>
      </c>
    </row>
    <row r="5568" spans="1:34">
      <c r="A5568">
        <v>678</v>
      </c>
      <c r="B5568" s="1">
        <v>23310.400000000001</v>
      </c>
      <c r="C5568" s="6">
        <v>0.05</v>
      </c>
      <c r="D5568" t="s">
        <v>3</v>
      </c>
      <c r="E5568">
        <v>0</v>
      </c>
      <c r="F5568">
        <v>19.5</v>
      </c>
      <c r="G5568" t="s">
        <v>1</v>
      </c>
      <c r="H5568">
        <v>1</v>
      </c>
      <c r="I5568" t="s">
        <v>0</v>
      </c>
      <c r="J5568">
        <v>0</v>
      </c>
      <c r="K5568">
        <v>19.5</v>
      </c>
      <c r="L5568" t="s">
        <v>2</v>
      </c>
      <c r="M5568">
        <v>1</v>
      </c>
      <c r="N5568" t="s">
        <v>734</v>
      </c>
      <c r="O5568">
        <v>1</v>
      </c>
      <c r="P5568" t="str">
        <f>D5568&amp;"-"&amp;F5568&amp;"-"&amp;G5568&amp;"-"&amp;E5568&amp;"-"&amp;H5568</f>
        <v>A2Delta-19.5-e-0-1</v>
      </c>
      <c r="Q5568" t="str">
        <f>I5568&amp;"-"&amp;K5568&amp;"-"&amp;L5568&amp;"-"&amp;J5568&amp;"-"&amp;M5568</f>
        <v>X2Pi-19.5-f-0-1</v>
      </c>
      <c r="R5568">
        <f>B5568+S5568</f>
        <v>28478.172972708002</v>
      </c>
      <c r="S5568">
        <f>_xlfn.IFNA(VLOOKUP(Q5568,'MARVEL-X'!A$2:I$1400,7,FALSE),VLOOKUP(Q5568,MARVEL!A$2:J$1522,10,FALSE))</f>
        <v>5167.7729727080005</v>
      </c>
      <c r="T5568">
        <f>IF(P5568=P5567,R5568+T5567,R5568)</f>
        <v>256303.21068719801</v>
      </c>
      <c r="U5568">
        <f>IF(P5568=P5567,1+U5567,1)</f>
        <v>9</v>
      </c>
      <c r="V5568" t="str">
        <f t="shared" si="86"/>
        <v/>
      </c>
      <c r="W5568" t="str">
        <f>IF(V5568="","",IF(ABS(V5568-R5568)&gt;W$1,ABS(V5568-R5568),""))</f>
        <v/>
      </c>
      <c r="X5568" t="str">
        <f>Y5568&amp;"-"&amp;Z5568&amp;"-"&amp;AC5568&amp;"-"&amp;AD5568&amp;"-"&amp;AG5568</f>
        <v>19.5-e-A-0-2.5</v>
      </c>
      <c r="Y5568">
        <f>F5568</f>
        <v>19.5</v>
      </c>
      <c r="Z5568" s="2" t="str">
        <f>G5568</f>
        <v>e</v>
      </c>
      <c r="AA5568">
        <f>_xlfn.IFNA(VLOOKUP(X5568,'duo-out'!A$2:Q$5000,5,FALSE),E5568+10*(H5568-1)+1+_xlfn.IFNA(VLOOKUP(D5568,states!A$2:C$10,3,FALSE),1))</f>
        <v>251</v>
      </c>
      <c r="AB5568" t="str">
        <f>IF(V5568="","",V5568)</f>
        <v/>
      </c>
      <c r="AC5568" s="2" t="str">
        <f>_xlfn.IFNA(VLOOKUP(D5568,states!A$2:C$10,2,FALSE),"XX")</f>
        <v>A</v>
      </c>
      <c r="AD5568">
        <f>E5568</f>
        <v>0</v>
      </c>
      <c r="AE5568">
        <f>_xlfn.IFNA(VLOOKUP(D5568,states!A$2:D$10,4,FALSE),0)</f>
        <v>2</v>
      </c>
      <c r="AF5568">
        <v>0.5</v>
      </c>
      <c r="AG5568">
        <f>IF(AE5568=0,AF5568,IF(AE5568=1,IF(F5568=0.5,0.5,IF(H5568=1,0.5,1.5)),IF(F5568=0.5,0.5,IF(H5568=1,2.5,1.5))))</f>
        <v>2.5</v>
      </c>
      <c r="AH5568" s="7">
        <f>IF(AC5568="XX",0,1/C5568^(1/5)*IF(E5568=0,100,1)/(E5568+1)^(1/4))</f>
        <v>182.05642030260799</v>
      </c>
    </row>
    <row r="5569" spans="1:34">
      <c r="A5569">
        <v>592</v>
      </c>
      <c r="B5569" s="1">
        <v>23799.25</v>
      </c>
      <c r="C5569" s="6">
        <v>0.13819999999999999</v>
      </c>
      <c r="D5569" t="s">
        <v>3</v>
      </c>
      <c r="E5569">
        <v>0</v>
      </c>
      <c r="F5569">
        <v>19.5</v>
      </c>
      <c r="G5569" t="s">
        <v>1</v>
      </c>
      <c r="H5569">
        <v>1</v>
      </c>
      <c r="I5569" t="s">
        <v>0</v>
      </c>
      <c r="J5569">
        <v>0</v>
      </c>
      <c r="K5569">
        <v>18.5</v>
      </c>
      <c r="L5569" t="s">
        <v>1</v>
      </c>
      <c r="M5569">
        <v>1</v>
      </c>
      <c r="N5569" t="s">
        <v>648</v>
      </c>
      <c r="O5569">
        <v>1</v>
      </c>
      <c r="P5569" t="str">
        <f>D5569&amp;"-"&amp;F5569&amp;"-"&amp;G5569&amp;"-"&amp;E5569&amp;"-"&amp;H5569</f>
        <v>A2Delta-19.5-e-0-1</v>
      </c>
      <c r="Q5569" t="str">
        <f>I5569&amp;"-"&amp;K5569&amp;"-"&amp;L5569&amp;"-"&amp;J5569&amp;"-"&amp;M5569</f>
        <v>X2Pi-18.5-e-0-1</v>
      </c>
      <c r="R5569">
        <f>B5569+S5569</f>
        <v>28478.008760217999</v>
      </c>
      <c r="S5569">
        <f>_xlfn.IFNA(VLOOKUP(Q5569,'MARVEL-X'!A$2:I$1400,7,FALSE),VLOOKUP(Q5569,MARVEL!A$2:J$1522,10,FALSE))</f>
        <v>4678.7587602180001</v>
      </c>
      <c r="T5569">
        <f>IF(P5569=P5568,R5569+T5568,R5569)</f>
        <v>284781.21944741602</v>
      </c>
      <c r="U5569">
        <f>IF(P5569=P5568,1+U5568,1)</f>
        <v>10</v>
      </c>
      <c r="V5569">
        <f t="shared" si="86"/>
        <v>28478.121944741601</v>
      </c>
      <c r="W5569">
        <f>IF(V5569="","",IF(ABS(V5569-R5569)&gt;W$1,ABS(V5569-R5569),""))</f>
        <v>0.11318452360137599</v>
      </c>
      <c r="X5569" t="str">
        <f>Y5569&amp;"-"&amp;Z5569&amp;"-"&amp;AC5569&amp;"-"&amp;AD5569&amp;"-"&amp;AG5569</f>
        <v>19.5-e-A-0-2.5</v>
      </c>
      <c r="Y5569">
        <f>F5569</f>
        <v>19.5</v>
      </c>
      <c r="Z5569" s="2" t="str">
        <f>G5569</f>
        <v>e</v>
      </c>
      <c r="AA5569">
        <f>_xlfn.IFNA(VLOOKUP(X5569,'duo-out'!A$2:Q$5000,5,FALSE),E5569+10*(H5569-1)+1+_xlfn.IFNA(VLOOKUP(D5569,states!A$2:C$10,3,FALSE),1))</f>
        <v>251</v>
      </c>
      <c r="AB5569">
        <f>IF(V5569="","",V5569)</f>
        <v>28478.121944741601</v>
      </c>
      <c r="AC5569" s="2" t="str">
        <f>_xlfn.IFNA(VLOOKUP(D5569,states!A$2:C$10,2,FALSE),"XX")</f>
        <v>A</v>
      </c>
      <c r="AD5569">
        <f>E5569</f>
        <v>0</v>
      </c>
      <c r="AE5569">
        <f>_xlfn.IFNA(VLOOKUP(D5569,states!A$2:D$10,4,FALSE),0)</f>
        <v>2</v>
      </c>
      <c r="AF5569">
        <v>0.5</v>
      </c>
      <c r="AG5569">
        <f>IF(AE5569=0,AF5569,IF(AE5569=1,IF(F5569=0.5,0.5,IF(H5569=1,0.5,1.5)),IF(F5569=0.5,0.5,IF(H5569=1,2.5,1.5))))</f>
        <v>2.5</v>
      </c>
      <c r="AH5569" s="7">
        <f>IF(AC5569="XX",0,1/C5569^(1/5)*IF(E5569=0,100,1)/(E5569+1)^(1/4))</f>
        <v>148.55880297866409</v>
      </c>
    </row>
    <row r="5570" spans="1:34">
      <c r="A5570">
        <v>3453</v>
      </c>
      <c r="B5570" s="1">
        <v>22778.499800000001</v>
      </c>
      <c r="C5570" s="6">
        <v>1.951E-2</v>
      </c>
      <c r="D5570" t="s">
        <v>3</v>
      </c>
      <c r="E5570">
        <v>0</v>
      </c>
      <c r="F5570">
        <v>19.5</v>
      </c>
      <c r="G5570" t="s">
        <v>1</v>
      </c>
      <c r="H5570">
        <v>2</v>
      </c>
      <c r="I5570" t="s">
        <v>0</v>
      </c>
      <c r="J5570">
        <v>0</v>
      </c>
      <c r="K5570">
        <v>20.5</v>
      </c>
      <c r="L5570" t="s">
        <v>1</v>
      </c>
      <c r="M5570">
        <v>2</v>
      </c>
      <c r="N5570" t="s">
        <v>3509</v>
      </c>
      <c r="O5570">
        <v>1</v>
      </c>
      <c r="P5570" t="str">
        <f>D5570&amp;"-"&amp;F5570&amp;"-"&amp;G5570&amp;"-"&amp;E5570&amp;"-"&amp;H5570</f>
        <v>A2Delta-19.5-e-0-2</v>
      </c>
      <c r="Q5570" t="str">
        <f>I5570&amp;"-"&amp;K5570&amp;"-"&amp;L5570&amp;"-"&amp;J5570&amp;"-"&amp;M5570</f>
        <v>X2Pi-20.5-e-0-2</v>
      </c>
      <c r="R5570">
        <f>B5570+S5570</f>
        <v>29012.278475966003</v>
      </c>
      <c r="S5570">
        <f>_xlfn.IFNA(VLOOKUP(Q5570,'MARVEL-X'!A$2:I$1400,7,FALSE),VLOOKUP(Q5570,MARVEL!A$2:J$1522,10,FALSE))</f>
        <v>6233.7786759660003</v>
      </c>
      <c r="T5570">
        <f>IF(P5570=P5569,R5570+T5569,R5570)</f>
        <v>29012.278475966003</v>
      </c>
      <c r="U5570">
        <f>IF(P5570=P5569,1+U5569,1)</f>
        <v>1</v>
      </c>
      <c r="V5570" t="str">
        <f t="shared" si="86"/>
        <v/>
      </c>
      <c r="W5570" t="str">
        <f>IF(V5570="","",IF(ABS(V5570-R5570)&gt;W$1,ABS(V5570-R5570),""))</f>
        <v/>
      </c>
      <c r="X5570" t="str">
        <f>Y5570&amp;"-"&amp;Z5570&amp;"-"&amp;AC5570&amp;"-"&amp;AD5570&amp;"-"&amp;AG5570</f>
        <v>19.5-e-A-0-1.5</v>
      </c>
      <c r="Y5570">
        <f>F5570</f>
        <v>19.5</v>
      </c>
      <c r="Z5570" s="2" t="str">
        <f>G5570</f>
        <v>e</v>
      </c>
      <c r="AA5570">
        <f>_xlfn.IFNA(VLOOKUP(X5570,'duo-out'!A$2:Q$5000,5,FALSE),E5570+10*(H5570-1)+1+_xlfn.IFNA(VLOOKUP(D5570,states!A$2:C$10,3,FALSE),1))</f>
        <v>261</v>
      </c>
      <c r="AB5570" t="str">
        <f>IF(V5570="","",V5570)</f>
        <v/>
      </c>
      <c r="AC5570" s="2" t="str">
        <f>_xlfn.IFNA(VLOOKUP(D5570,states!A$2:C$10,2,FALSE),"XX")</f>
        <v>A</v>
      </c>
      <c r="AD5570">
        <f>E5570</f>
        <v>0</v>
      </c>
      <c r="AE5570">
        <f>_xlfn.IFNA(VLOOKUP(D5570,states!A$2:D$10,4,FALSE),0)</f>
        <v>2</v>
      </c>
      <c r="AF5570">
        <v>0.5</v>
      </c>
      <c r="AG5570">
        <f>IF(AE5570=0,AF5570,IF(AE5570=1,IF(F5570=0.5,0.5,IF(H5570=1,0.5,1.5)),IF(F5570=0.5,0.5,IF(H5570=1,2.5,1.5))))</f>
        <v>1.5</v>
      </c>
      <c r="AH5570" s="7">
        <f>IF(AC5570="XX",0,1/C5570^(1/5)*IF(E5570=0,100,1)/(E5570+1)^(1/4))</f>
        <v>219.75994925093815</v>
      </c>
    </row>
    <row r="5571" spans="1:34">
      <c r="A5571">
        <v>3383</v>
      </c>
      <c r="B5571" s="1">
        <v>23308.460800000001</v>
      </c>
      <c r="C5571" s="6">
        <v>5.0000000000000001E-3</v>
      </c>
      <c r="D5571" t="s">
        <v>3</v>
      </c>
      <c r="E5571">
        <v>0</v>
      </c>
      <c r="F5571">
        <v>19.5</v>
      </c>
      <c r="G5571" t="s">
        <v>1</v>
      </c>
      <c r="H5571">
        <v>2</v>
      </c>
      <c r="I5571" t="s">
        <v>0</v>
      </c>
      <c r="J5571">
        <v>0</v>
      </c>
      <c r="K5571">
        <v>19.5</v>
      </c>
      <c r="L5571" t="s">
        <v>2</v>
      </c>
      <c r="M5571">
        <v>2</v>
      </c>
      <c r="N5571" t="s">
        <v>3439</v>
      </c>
      <c r="O5571">
        <v>1</v>
      </c>
      <c r="P5571" t="str">
        <f>D5571&amp;"-"&amp;F5571&amp;"-"&amp;G5571&amp;"-"&amp;E5571&amp;"-"&amp;H5571</f>
        <v>A2Delta-19.5-e-0-2</v>
      </c>
      <c r="Q5571" t="str">
        <f>I5571&amp;"-"&amp;K5571&amp;"-"&amp;L5571&amp;"-"&amp;J5571&amp;"-"&amp;M5571</f>
        <v>X2Pi-19.5-f-0-2</v>
      </c>
      <c r="R5571">
        <f>B5571+S5571</f>
        <v>29012.274411535</v>
      </c>
      <c r="S5571">
        <f>_xlfn.IFNA(VLOOKUP(Q5571,'MARVEL-X'!A$2:I$1400,7,FALSE),VLOOKUP(Q5571,MARVEL!A$2:J$1522,10,FALSE))</f>
        <v>5703.8136115349998</v>
      </c>
      <c r="T5571">
        <f>IF(P5571=P5570,R5571+T5570,R5571)</f>
        <v>58024.552887501006</v>
      </c>
      <c r="U5571">
        <f>IF(P5571=P5570,1+U5570,1)</f>
        <v>2</v>
      </c>
      <c r="V5571" t="str">
        <f t="shared" ref="V5571:V5634" si="87">IF(P5571=P5572,"",T5571/U5571)</f>
        <v/>
      </c>
      <c r="W5571" t="str">
        <f>IF(V5571="","",IF(ABS(V5571-R5571)&gt;W$1,ABS(V5571-R5571),""))</f>
        <v/>
      </c>
      <c r="X5571" t="str">
        <f>Y5571&amp;"-"&amp;Z5571&amp;"-"&amp;AC5571&amp;"-"&amp;AD5571&amp;"-"&amp;AG5571</f>
        <v>19.5-e-A-0-1.5</v>
      </c>
      <c r="Y5571">
        <f>F5571</f>
        <v>19.5</v>
      </c>
      <c r="Z5571" s="2" t="str">
        <f>G5571</f>
        <v>e</v>
      </c>
      <c r="AA5571">
        <f>_xlfn.IFNA(VLOOKUP(X5571,'duo-out'!A$2:Q$5000,5,FALSE),E5571+10*(H5571-1)+1+_xlfn.IFNA(VLOOKUP(D5571,states!A$2:C$10,3,FALSE),1))</f>
        <v>261</v>
      </c>
      <c r="AB5571" t="str">
        <f>IF(V5571="","",V5571)</f>
        <v/>
      </c>
      <c r="AC5571" s="2" t="str">
        <f>_xlfn.IFNA(VLOOKUP(D5571,states!A$2:C$10,2,FALSE),"XX")</f>
        <v>A</v>
      </c>
      <c r="AD5571">
        <f>E5571</f>
        <v>0</v>
      </c>
      <c r="AE5571">
        <f>_xlfn.IFNA(VLOOKUP(D5571,states!A$2:D$10,4,FALSE),0)</f>
        <v>2</v>
      </c>
      <c r="AF5571">
        <v>0.5</v>
      </c>
      <c r="AG5571">
        <f>IF(AE5571=0,AF5571,IF(AE5571=1,IF(F5571=0.5,0.5,IF(H5571=1,0.5,1.5)),IF(F5571=0.5,0.5,IF(H5571=1,2.5,1.5))))</f>
        <v>1.5</v>
      </c>
      <c r="AH5571" s="7">
        <f>IF(AC5571="XX",0,1/C5571^(1/5)*IF(E5571=0,100,1)/(E5571+1)^(1/4))</f>
        <v>288.53998118144267</v>
      </c>
    </row>
    <row r="5572" spans="1:34">
      <c r="A5572">
        <v>3361</v>
      </c>
      <c r="B5572" s="1">
        <v>23844.9833</v>
      </c>
      <c r="C5572" s="6">
        <v>2.6859999999999998E-2</v>
      </c>
      <c r="D5572" t="s">
        <v>3</v>
      </c>
      <c r="E5572">
        <v>0</v>
      </c>
      <c r="F5572">
        <v>19.5</v>
      </c>
      <c r="G5572" t="s">
        <v>1</v>
      </c>
      <c r="H5572">
        <v>2</v>
      </c>
      <c r="I5572" t="s">
        <v>0</v>
      </c>
      <c r="J5572">
        <v>0</v>
      </c>
      <c r="K5572">
        <v>18.5</v>
      </c>
      <c r="L5572" t="s">
        <v>1</v>
      </c>
      <c r="M5572">
        <v>2</v>
      </c>
      <c r="N5572" t="s">
        <v>3417</v>
      </c>
      <c r="O5572">
        <v>1</v>
      </c>
      <c r="P5572" t="str">
        <f>D5572&amp;"-"&amp;F5572&amp;"-"&amp;G5572&amp;"-"&amp;E5572&amp;"-"&amp;H5572</f>
        <v>A2Delta-19.5-e-0-2</v>
      </c>
      <c r="Q5572" t="str">
        <f>I5572&amp;"-"&amp;K5572&amp;"-"&amp;L5572&amp;"-"&amp;J5572&amp;"-"&amp;M5572</f>
        <v>X2Pi-18.5-e-0-2</v>
      </c>
      <c r="R5572">
        <f>B5572+S5572</f>
        <v>29012.247540444001</v>
      </c>
      <c r="S5572">
        <f>_xlfn.IFNA(VLOOKUP(Q5572,'MARVEL-X'!A$2:I$1400,7,FALSE),VLOOKUP(Q5572,MARVEL!A$2:J$1522,10,FALSE))</f>
        <v>5167.2642404440003</v>
      </c>
      <c r="T5572">
        <f>IF(P5572=P5571,R5572+T5571,R5572)</f>
        <v>87036.800427945011</v>
      </c>
      <c r="U5572">
        <f>IF(P5572=P5571,1+U5571,1)</f>
        <v>3</v>
      </c>
      <c r="V5572" t="str">
        <f t="shared" si="87"/>
        <v/>
      </c>
      <c r="W5572" t="str">
        <f>IF(V5572="","",IF(ABS(V5572-R5572)&gt;W$1,ABS(V5572-R5572),""))</f>
        <v/>
      </c>
      <c r="X5572" t="str">
        <f>Y5572&amp;"-"&amp;Z5572&amp;"-"&amp;AC5572&amp;"-"&amp;AD5572&amp;"-"&amp;AG5572</f>
        <v>19.5-e-A-0-1.5</v>
      </c>
      <c r="Y5572">
        <f>F5572</f>
        <v>19.5</v>
      </c>
      <c r="Z5572" s="2" t="str">
        <f>G5572</f>
        <v>e</v>
      </c>
      <c r="AA5572">
        <f>_xlfn.IFNA(VLOOKUP(X5572,'duo-out'!A$2:Q$5000,5,FALSE),E5572+10*(H5572-1)+1+_xlfn.IFNA(VLOOKUP(D5572,states!A$2:C$10,3,FALSE),1))</f>
        <v>261</v>
      </c>
      <c r="AB5572" t="str">
        <f>IF(V5572="","",V5572)</f>
        <v/>
      </c>
      <c r="AC5572" s="2" t="str">
        <f>_xlfn.IFNA(VLOOKUP(D5572,states!A$2:C$10,2,FALSE),"XX")</f>
        <v>A</v>
      </c>
      <c r="AD5572">
        <f>E5572</f>
        <v>0</v>
      </c>
      <c r="AE5572">
        <f>_xlfn.IFNA(VLOOKUP(D5572,states!A$2:D$10,4,FALSE),0)</f>
        <v>2</v>
      </c>
      <c r="AF5572">
        <v>0.5</v>
      </c>
      <c r="AG5572">
        <f>IF(AE5572=0,AF5572,IF(AE5572=1,IF(F5572=0.5,0.5,IF(H5572=1,0.5,1.5)),IF(F5572=0.5,0.5,IF(H5572=1,2.5,1.5))))</f>
        <v>1.5</v>
      </c>
      <c r="AH5572" s="7">
        <f>IF(AC5572="XX",0,1/C5572^(1/5)*IF(E5572=0,100,1)/(E5572+1)^(1/4))</f>
        <v>206.14784459192376</v>
      </c>
    </row>
    <row r="5573" spans="1:34">
      <c r="A5573">
        <v>2792</v>
      </c>
      <c r="B5573" s="1">
        <v>23308.4607</v>
      </c>
      <c r="C5573" s="6">
        <v>5.0000000000000001E-3</v>
      </c>
      <c r="D5573" t="s">
        <v>3</v>
      </c>
      <c r="E5573">
        <v>0</v>
      </c>
      <c r="F5573">
        <v>19.5</v>
      </c>
      <c r="G5573" t="s">
        <v>1</v>
      </c>
      <c r="H5573">
        <v>2</v>
      </c>
      <c r="I5573" t="s">
        <v>0</v>
      </c>
      <c r="J5573">
        <v>0</v>
      </c>
      <c r="K5573">
        <v>19.5</v>
      </c>
      <c r="L5573" t="s">
        <v>2</v>
      </c>
      <c r="M5573">
        <v>2</v>
      </c>
      <c r="N5573" t="s">
        <v>2848</v>
      </c>
      <c r="O5573">
        <v>1</v>
      </c>
      <c r="P5573" t="str">
        <f>D5573&amp;"-"&amp;F5573&amp;"-"&amp;G5573&amp;"-"&amp;E5573&amp;"-"&amp;H5573</f>
        <v>A2Delta-19.5-e-0-2</v>
      </c>
      <c r="Q5573" t="str">
        <f>I5573&amp;"-"&amp;K5573&amp;"-"&amp;L5573&amp;"-"&amp;J5573&amp;"-"&amp;M5573</f>
        <v>X2Pi-19.5-f-0-2</v>
      </c>
      <c r="R5573">
        <f>B5573+S5573</f>
        <v>29012.274311534999</v>
      </c>
      <c r="S5573">
        <f>_xlfn.IFNA(VLOOKUP(Q5573,'MARVEL-X'!A$2:I$1400,7,FALSE),VLOOKUP(Q5573,MARVEL!A$2:J$1522,10,FALSE))</f>
        <v>5703.8136115349998</v>
      </c>
      <c r="T5573">
        <f>IF(P5573=P5572,R5573+T5572,R5573)</f>
        <v>116049.07473948001</v>
      </c>
      <c r="U5573">
        <f>IF(P5573=P5572,1+U5572,1)</f>
        <v>4</v>
      </c>
      <c r="V5573" t="str">
        <f t="shared" si="87"/>
        <v/>
      </c>
      <c r="W5573" t="str">
        <f>IF(V5573="","",IF(ABS(V5573-R5573)&gt;W$1,ABS(V5573-R5573),""))</f>
        <v/>
      </c>
      <c r="X5573" t="str">
        <f>Y5573&amp;"-"&amp;Z5573&amp;"-"&amp;AC5573&amp;"-"&amp;AD5573&amp;"-"&amp;AG5573</f>
        <v>19.5-e-A-0-1.5</v>
      </c>
      <c r="Y5573">
        <f>F5573</f>
        <v>19.5</v>
      </c>
      <c r="Z5573" s="2" t="str">
        <f>G5573</f>
        <v>e</v>
      </c>
      <c r="AA5573">
        <f>_xlfn.IFNA(VLOOKUP(X5573,'duo-out'!A$2:Q$5000,5,FALSE),E5573+10*(H5573-1)+1+_xlfn.IFNA(VLOOKUP(D5573,states!A$2:C$10,3,FALSE),1))</f>
        <v>261</v>
      </c>
      <c r="AB5573" t="str">
        <f>IF(V5573="","",V5573)</f>
        <v/>
      </c>
      <c r="AC5573" s="2" t="str">
        <f>_xlfn.IFNA(VLOOKUP(D5573,states!A$2:C$10,2,FALSE),"XX")</f>
        <v>A</v>
      </c>
      <c r="AD5573">
        <f>E5573</f>
        <v>0</v>
      </c>
      <c r="AE5573">
        <f>_xlfn.IFNA(VLOOKUP(D5573,states!A$2:D$10,4,FALSE),0)</f>
        <v>2</v>
      </c>
      <c r="AF5573">
        <v>0.5</v>
      </c>
      <c r="AG5573">
        <f>IF(AE5573=0,AF5573,IF(AE5573=1,IF(F5573=0.5,0.5,IF(H5573=1,0.5,1.5)),IF(F5573=0.5,0.5,IF(H5573=1,2.5,1.5))))</f>
        <v>1.5</v>
      </c>
      <c r="AH5573" s="7">
        <f>IF(AC5573="XX",0,1/C5573^(1/5)*IF(E5573=0,100,1)/(E5573+1)^(1/4))</f>
        <v>288.53998118144267</v>
      </c>
    </row>
    <row r="5574" spans="1:34">
      <c r="A5574">
        <v>2775</v>
      </c>
      <c r="B5574" s="1">
        <v>23845.009900000001</v>
      </c>
      <c r="C5574" s="6">
        <v>5.0000000000000001E-3</v>
      </c>
      <c r="D5574" t="s">
        <v>3</v>
      </c>
      <c r="E5574">
        <v>0</v>
      </c>
      <c r="F5574">
        <v>19.5</v>
      </c>
      <c r="G5574" t="s">
        <v>1</v>
      </c>
      <c r="H5574">
        <v>2</v>
      </c>
      <c r="I5574" t="s">
        <v>0</v>
      </c>
      <c r="J5574">
        <v>0</v>
      </c>
      <c r="K5574">
        <v>18.5</v>
      </c>
      <c r="L5574" t="s">
        <v>1</v>
      </c>
      <c r="M5574">
        <v>2</v>
      </c>
      <c r="N5574" t="s">
        <v>2831</v>
      </c>
      <c r="O5574">
        <v>1</v>
      </c>
      <c r="P5574" t="str">
        <f>D5574&amp;"-"&amp;F5574&amp;"-"&amp;G5574&amp;"-"&amp;E5574&amp;"-"&amp;H5574</f>
        <v>A2Delta-19.5-e-0-2</v>
      </c>
      <c r="Q5574" t="str">
        <f>I5574&amp;"-"&amp;K5574&amp;"-"&amp;L5574&amp;"-"&amp;J5574&amp;"-"&amp;M5574</f>
        <v>X2Pi-18.5-e-0-2</v>
      </c>
      <c r="R5574">
        <f>B5574+S5574</f>
        <v>29012.274140444002</v>
      </c>
      <c r="S5574">
        <f>_xlfn.IFNA(VLOOKUP(Q5574,'MARVEL-X'!A$2:I$1400,7,FALSE),VLOOKUP(Q5574,MARVEL!A$2:J$1522,10,FALSE))</f>
        <v>5167.2642404440003</v>
      </c>
      <c r="T5574">
        <f>IF(P5574=P5573,R5574+T5573,R5574)</f>
        <v>145061.34887992401</v>
      </c>
      <c r="U5574">
        <f>IF(P5574=P5573,1+U5573,1)</f>
        <v>5</v>
      </c>
      <c r="V5574" t="str">
        <f t="shared" si="87"/>
        <v/>
      </c>
      <c r="W5574" t="str">
        <f>IF(V5574="","",IF(ABS(V5574-R5574)&gt;W$1,ABS(V5574-R5574),""))</f>
        <v/>
      </c>
      <c r="X5574" t="str">
        <f>Y5574&amp;"-"&amp;Z5574&amp;"-"&amp;AC5574&amp;"-"&amp;AD5574&amp;"-"&amp;AG5574</f>
        <v>19.5-e-A-0-1.5</v>
      </c>
      <c r="Y5574">
        <f>F5574</f>
        <v>19.5</v>
      </c>
      <c r="Z5574" s="2" t="str">
        <f>G5574</f>
        <v>e</v>
      </c>
      <c r="AA5574">
        <f>_xlfn.IFNA(VLOOKUP(X5574,'duo-out'!A$2:Q$5000,5,FALSE),E5574+10*(H5574-1)+1+_xlfn.IFNA(VLOOKUP(D5574,states!A$2:C$10,3,FALSE),1))</f>
        <v>261</v>
      </c>
      <c r="AB5574" t="str">
        <f>IF(V5574="","",V5574)</f>
        <v/>
      </c>
      <c r="AC5574" s="2" t="str">
        <f>_xlfn.IFNA(VLOOKUP(D5574,states!A$2:C$10,2,FALSE),"XX")</f>
        <v>A</v>
      </c>
      <c r="AD5574">
        <f>E5574</f>
        <v>0</v>
      </c>
      <c r="AE5574">
        <f>_xlfn.IFNA(VLOOKUP(D5574,states!A$2:D$10,4,FALSE),0)</f>
        <v>2</v>
      </c>
      <c r="AF5574">
        <v>0.5</v>
      </c>
      <c r="AG5574">
        <f>IF(AE5574=0,AF5574,IF(AE5574=1,IF(F5574=0.5,0.5,IF(H5574=1,0.5,1.5)),IF(F5574=0.5,0.5,IF(H5574=1,2.5,1.5))))</f>
        <v>1.5</v>
      </c>
      <c r="AH5574" s="7">
        <f>IF(AC5574="XX",0,1/C5574^(1/5)*IF(E5574=0,100,1)/(E5574+1)^(1/4))</f>
        <v>288.53998118144267</v>
      </c>
    </row>
    <row r="5575" spans="1:34">
      <c r="A5575">
        <v>5453</v>
      </c>
      <c r="B5575" s="1">
        <v>23308.449000000001</v>
      </c>
      <c r="C5575" s="6">
        <v>0.05</v>
      </c>
      <c r="D5575" t="s">
        <v>3</v>
      </c>
      <c r="E5575">
        <v>0</v>
      </c>
      <c r="F5575">
        <v>19.5</v>
      </c>
      <c r="G5575" t="s">
        <v>1</v>
      </c>
      <c r="H5575">
        <v>2</v>
      </c>
      <c r="I5575" t="s">
        <v>0</v>
      </c>
      <c r="J5575">
        <v>0</v>
      </c>
      <c r="K5575">
        <v>19.5</v>
      </c>
      <c r="L5575" t="s">
        <v>2</v>
      </c>
      <c r="M5575">
        <v>2</v>
      </c>
      <c r="N5575" t="s">
        <v>5509</v>
      </c>
      <c r="O5575">
        <v>1</v>
      </c>
      <c r="P5575" t="str">
        <f>D5575&amp;"-"&amp;F5575&amp;"-"&amp;G5575&amp;"-"&amp;E5575&amp;"-"&amp;H5575</f>
        <v>A2Delta-19.5-e-0-2</v>
      </c>
      <c r="Q5575" t="str">
        <f>I5575&amp;"-"&amp;K5575&amp;"-"&amp;L5575&amp;"-"&amp;J5575&amp;"-"&amp;M5575</f>
        <v>X2Pi-19.5-f-0-2</v>
      </c>
      <c r="R5575">
        <f>B5575+S5575</f>
        <v>29012.262611534999</v>
      </c>
      <c r="S5575">
        <f>_xlfn.IFNA(VLOOKUP(Q5575,'MARVEL-X'!A$2:I$1400,7,FALSE),VLOOKUP(Q5575,MARVEL!A$2:J$1522,10,FALSE))</f>
        <v>5703.8136115349998</v>
      </c>
      <c r="T5575">
        <f>IF(P5575=P5574,R5575+T5574,R5575)</f>
        <v>174073.61149145901</v>
      </c>
      <c r="U5575">
        <f>IF(P5575=P5574,1+U5574,1)</f>
        <v>6</v>
      </c>
      <c r="V5575" t="str">
        <f t="shared" si="87"/>
        <v/>
      </c>
      <c r="W5575" t="str">
        <f>IF(V5575="","",IF(ABS(V5575-R5575)&gt;W$1,ABS(V5575-R5575),""))</f>
        <v/>
      </c>
      <c r="X5575" t="str">
        <f>Y5575&amp;"-"&amp;Z5575&amp;"-"&amp;AC5575&amp;"-"&amp;AD5575&amp;"-"&amp;AG5575</f>
        <v>19.5-e-A-0-1.5</v>
      </c>
      <c r="Y5575">
        <f>F5575</f>
        <v>19.5</v>
      </c>
      <c r="Z5575" s="2" t="str">
        <f>G5575</f>
        <v>e</v>
      </c>
      <c r="AA5575">
        <f>_xlfn.IFNA(VLOOKUP(X5575,'duo-out'!A$2:Q$5000,5,FALSE),E5575+10*(H5575-1)+1+_xlfn.IFNA(VLOOKUP(D5575,states!A$2:C$10,3,FALSE),1))</f>
        <v>261</v>
      </c>
      <c r="AB5575" t="str">
        <f>IF(V5575="","",V5575)</f>
        <v/>
      </c>
      <c r="AC5575" s="2" t="str">
        <f>_xlfn.IFNA(VLOOKUP(D5575,states!A$2:C$10,2,FALSE),"XX")</f>
        <v>A</v>
      </c>
      <c r="AD5575">
        <f>E5575</f>
        <v>0</v>
      </c>
      <c r="AE5575">
        <f>_xlfn.IFNA(VLOOKUP(D5575,states!A$2:D$10,4,FALSE),0)</f>
        <v>2</v>
      </c>
      <c r="AF5575">
        <v>0.5</v>
      </c>
      <c r="AG5575">
        <f>IF(AE5575=0,AF5575,IF(AE5575=1,IF(F5575=0.5,0.5,IF(H5575=1,0.5,1.5)),IF(F5575=0.5,0.5,IF(H5575=1,2.5,1.5))))</f>
        <v>1.5</v>
      </c>
      <c r="AH5575" s="7">
        <f>IF(AC5575="XX",0,1/C5575^(1/5)*IF(E5575=0,100,1)/(E5575+1)^(1/4))</f>
        <v>182.05642030260799</v>
      </c>
    </row>
    <row r="5576" spans="1:34">
      <c r="A5576">
        <v>5433</v>
      </c>
      <c r="B5576" s="1">
        <v>23845.023000000001</v>
      </c>
      <c r="C5576" s="6">
        <v>0.05</v>
      </c>
      <c r="D5576" t="s">
        <v>3</v>
      </c>
      <c r="E5576">
        <v>0</v>
      </c>
      <c r="F5576">
        <v>19.5</v>
      </c>
      <c r="G5576" t="s">
        <v>1</v>
      </c>
      <c r="H5576">
        <v>2</v>
      </c>
      <c r="I5576" t="s">
        <v>0</v>
      </c>
      <c r="J5576">
        <v>0</v>
      </c>
      <c r="K5576">
        <v>18.5</v>
      </c>
      <c r="L5576" t="s">
        <v>1</v>
      </c>
      <c r="M5576">
        <v>2</v>
      </c>
      <c r="N5576" t="s">
        <v>5489</v>
      </c>
      <c r="O5576">
        <v>1</v>
      </c>
      <c r="P5576" t="str">
        <f>D5576&amp;"-"&amp;F5576&amp;"-"&amp;G5576&amp;"-"&amp;E5576&amp;"-"&amp;H5576</f>
        <v>A2Delta-19.5-e-0-2</v>
      </c>
      <c r="Q5576" t="str">
        <f>I5576&amp;"-"&amp;K5576&amp;"-"&amp;L5576&amp;"-"&amp;J5576&amp;"-"&amp;M5576</f>
        <v>X2Pi-18.5-e-0-2</v>
      </c>
      <c r="R5576">
        <f>B5576+S5576</f>
        <v>29012.287240444002</v>
      </c>
      <c r="S5576">
        <f>_xlfn.IFNA(VLOOKUP(Q5576,'MARVEL-X'!A$2:I$1400,7,FALSE),VLOOKUP(Q5576,MARVEL!A$2:J$1522,10,FALSE))</f>
        <v>5167.2642404440003</v>
      </c>
      <c r="T5576">
        <f>IF(P5576=P5575,R5576+T5575,R5576)</f>
        <v>203085.89873190303</v>
      </c>
      <c r="U5576">
        <f>IF(P5576=P5575,1+U5575,1)</f>
        <v>7</v>
      </c>
      <c r="V5576" t="str">
        <f t="shared" si="87"/>
        <v/>
      </c>
      <c r="W5576" t="str">
        <f>IF(V5576="","",IF(ABS(V5576-R5576)&gt;W$1,ABS(V5576-R5576),""))</f>
        <v/>
      </c>
      <c r="X5576" t="str">
        <f>Y5576&amp;"-"&amp;Z5576&amp;"-"&amp;AC5576&amp;"-"&amp;AD5576&amp;"-"&amp;AG5576</f>
        <v>19.5-e-A-0-1.5</v>
      </c>
      <c r="Y5576">
        <f>F5576</f>
        <v>19.5</v>
      </c>
      <c r="Z5576" s="2" t="str">
        <f>G5576</f>
        <v>e</v>
      </c>
      <c r="AA5576">
        <f>_xlfn.IFNA(VLOOKUP(X5576,'duo-out'!A$2:Q$5000,5,FALSE),E5576+10*(H5576-1)+1+_xlfn.IFNA(VLOOKUP(D5576,states!A$2:C$10,3,FALSE),1))</f>
        <v>261</v>
      </c>
      <c r="AB5576" t="str">
        <f>IF(V5576="","",V5576)</f>
        <v/>
      </c>
      <c r="AC5576" s="2" t="str">
        <f>_xlfn.IFNA(VLOOKUP(D5576,states!A$2:C$10,2,FALSE),"XX")</f>
        <v>A</v>
      </c>
      <c r="AD5576">
        <f>E5576</f>
        <v>0</v>
      </c>
      <c r="AE5576">
        <f>_xlfn.IFNA(VLOOKUP(D5576,states!A$2:D$10,4,FALSE),0)</f>
        <v>2</v>
      </c>
      <c r="AF5576">
        <v>0.5</v>
      </c>
      <c r="AG5576">
        <f>IF(AE5576=0,AF5576,IF(AE5576=1,IF(F5576=0.5,0.5,IF(H5576=1,0.5,1.5)),IF(F5576=0.5,0.5,IF(H5576=1,2.5,1.5))))</f>
        <v>1.5</v>
      </c>
      <c r="AH5576" s="7">
        <f>IF(AC5576="XX",0,1/C5576^(1/5)*IF(E5576=0,100,1)/(E5576+1)^(1/4))</f>
        <v>182.05642030260799</v>
      </c>
    </row>
    <row r="5577" spans="1:34">
      <c r="A5577">
        <v>892</v>
      </c>
      <c r="B5577" s="1">
        <v>22778.38</v>
      </c>
      <c r="C5577" s="6">
        <v>0.1263</v>
      </c>
      <c r="D5577" t="s">
        <v>3</v>
      </c>
      <c r="E5577">
        <v>0</v>
      </c>
      <c r="F5577">
        <v>19.5</v>
      </c>
      <c r="G5577" t="s">
        <v>1</v>
      </c>
      <c r="H5577">
        <v>2</v>
      </c>
      <c r="I5577" t="s">
        <v>0</v>
      </c>
      <c r="J5577">
        <v>0</v>
      </c>
      <c r="K5577">
        <v>20.5</v>
      </c>
      <c r="L5577" t="s">
        <v>1</v>
      </c>
      <c r="M5577">
        <v>2</v>
      </c>
      <c r="N5577" t="s">
        <v>948</v>
      </c>
      <c r="O5577">
        <v>1</v>
      </c>
      <c r="P5577" t="str">
        <f>D5577&amp;"-"&amp;F5577&amp;"-"&amp;G5577&amp;"-"&amp;E5577&amp;"-"&amp;H5577</f>
        <v>A2Delta-19.5-e-0-2</v>
      </c>
      <c r="Q5577" t="str">
        <f>I5577&amp;"-"&amp;K5577&amp;"-"&amp;L5577&amp;"-"&amp;J5577&amp;"-"&amp;M5577</f>
        <v>X2Pi-20.5-e-0-2</v>
      </c>
      <c r="R5577">
        <f>B5577+S5577</f>
        <v>29012.158675966002</v>
      </c>
      <c r="S5577">
        <f>_xlfn.IFNA(VLOOKUP(Q5577,'MARVEL-X'!A$2:I$1400,7,FALSE),VLOOKUP(Q5577,MARVEL!A$2:J$1522,10,FALSE))</f>
        <v>6233.7786759660003</v>
      </c>
      <c r="T5577">
        <f>IF(P5577=P5576,R5577+T5576,R5577)</f>
        <v>232098.05740786903</v>
      </c>
      <c r="U5577">
        <f>IF(P5577=P5576,1+U5576,1)</f>
        <v>8</v>
      </c>
      <c r="V5577" t="str">
        <f t="shared" si="87"/>
        <v/>
      </c>
      <c r="W5577" t="str">
        <f>IF(V5577="","",IF(ABS(V5577-R5577)&gt;W$1,ABS(V5577-R5577),""))</f>
        <v/>
      </c>
      <c r="X5577" t="str">
        <f>Y5577&amp;"-"&amp;Z5577&amp;"-"&amp;AC5577&amp;"-"&amp;AD5577&amp;"-"&amp;AG5577</f>
        <v>19.5-e-A-0-1.5</v>
      </c>
      <c r="Y5577">
        <f>F5577</f>
        <v>19.5</v>
      </c>
      <c r="Z5577" s="2" t="str">
        <f>G5577</f>
        <v>e</v>
      </c>
      <c r="AA5577">
        <f>_xlfn.IFNA(VLOOKUP(X5577,'duo-out'!A$2:Q$5000,5,FALSE),E5577+10*(H5577-1)+1+_xlfn.IFNA(VLOOKUP(D5577,states!A$2:C$10,3,FALSE),1))</f>
        <v>261</v>
      </c>
      <c r="AB5577" t="str">
        <f>IF(V5577="","",V5577)</f>
        <v/>
      </c>
      <c r="AC5577" s="2" t="str">
        <f>_xlfn.IFNA(VLOOKUP(D5577,states!A$2:C$10,2,FALSE),"XX")</f>
        <v>A</v>
      </c>
      <c r="AD5577">
        <f>E5577</f>
        <v>0</v>
      </c>
      <c r="AE5577">
        <f>_xlfn.IFNA(VLOOKUP(D5577,states!A$2:D$10,4,FALSE),0)</f>
        <v>2</v>
      </c>
      <c r="AF5577">
        <v>0.5</v>
      </c>
      <c r="AG5577">
        <f>IF(AE5577=0,AF5577,IF(AE5577=1,IF(F5577=0.5,0.5,IF(H5577=1,0.5,1.5)),IF(F5577=0.5,0.5,IF(H5577=1,2.5,1.5))))</f>
        <v>1.5</v>
      </c>
      <c r="AH5577" s="7">
        <f>IF(AC5577="XX",0,1/C5577^(1/5)*IF(E5577=0,100,1)/(E5577+1)^(1/4))</f>
        <v>151.2583400040223</v>
      </c>
    </row>
    <row r="5578" spans="1:34">
      <c r="A5578">
        <v>806</v>
      </c>
      <c r="B5578" s="1">
        <v>23308.46</v>
      </c>
      <c r="C5578" s="6">
        <v>0.05</v>
      </c>
      <c r="D5578" t="s">
        <v>3</v>
      </c>
      <c r="E5578">
        <v>0</v>
      </c>
      <c r="F5578">
        <v>19.5</v>
      </c>
      <c r="G5578" t="s">
        <v>1</v>
      </c>
      <c r="H5578">
        <v>2</v>
      </c>
      <c r="I5578" t="s">
        <v>0</v>
      </c>
      <c r="J5578">
        <v>0</v>
      </c>
      <c r="K5578">
        <v>19.5</v>
      </c>
      <c r="L5578" t="s">
        <v>2</v>
      </c>
      <c r="M5578">
        <v>2</v>
      </c>
      <c r="N5578" t="s">
        <v>862</v>
      </c>
      <c r="O5578">
        <v>1</v>
      </c>
      <c r="P5578" t="str">
        <f>D5578&amp;"-"&amp;F5578&amp;"-"&amp;G5578&amp;"-"&amp;E5578&amp;"-"&amp;H5578</f>
        <v>A2Delta-19.5-e-0-2</v>
      </c>
      <c r="Q5578" t="str">
        <f>I5578&amp;"-"&amp;K5578&amp;"-"&amp;L5578&amp;"-"&amp;J5578&amp;"-"&amp;M5578</f>
        <v>X2Pi-19.5-f-0-2</v>
      </c>
      <c r="R5578">
        <f>B5578+S5578</f>
        <v>29012.273611534998</v>
      </c>
      <c r="S5578">
        <f>_xlfn.IFNA(VLOOKUP(Q5578,'MARVEL-X'!A$2:I$1400,7,FALSE),VLOOKUP(Q5578,MARVEL!A$2:J$1522,10,FALSE))</f>
        <v>5703.8136115349998</v>
      </c>
      <c r="T5578">
        <f>IF(P5578=P5577,R5578+T5577,R5578)</f>
        <v>261110.33101940402</v>
      </c>
      <c r="U5578">
        <f>IF(P5578=P5577,1+U5577,1)</f>
        <v>9</v>
      </c>
      <c r="V5578" t="str">
        <f t="shared" si="87"/>
        <v/>
      </c>
      <c r="W5578" t="str">
        <f>IF(V5578="","",IF(ABS(V5578-R5578)&gt;W$1,ABS(V5578-R5578),""))</f>
        <v/>
      </c>
      <c r="X5578" t="str">
        <f>Y5578&amp;"-"&amp;Z5578&amp;"-"&amp;AC5578&amp;"-"&amp;AD5578&amp;"-"&amp;AG5578</f>
        <v>19.5-e-A-0-1.5</v>
      </c>
      <c r="Y5578">
        <f>F5578</f>
        <v>19.5</v>
      </c>
      <c r="Z5578" s="2" t="str">
        <f>G5578</f>
        <v>e</v>
      </c>
      <c r="AA5578">
        <f>_xlfn.IFNA(VLOOKUP(X5578,'duo-out'!A$2:Q$5000,5,FALSE),E5578+10*(H5578-1)+1+_xlfn.IFNA(VLOOKUP(D5578,states!A$2:C$10,3,FALSE),1))</f>
        <v>261</v>
      </c>
      <c r="AB5578" t="str">
        <f>IF(V5578="","",V5578)</f>
        <v/>
      </c>
      <c r="AC5578" s="2" t="str">
        <f>_xlfn.IFNA(VLOOKUP(D5578,states!A$2:C$10,2,FALSE),"XX")</f>
        <v>A</v>
      </c>
      <c r="AD5578">
        <f>E5578</f>
        <v>0</v>
      </c>
      <c r="AE5578">
        <f>_xlfn.IFNA(VLOOKUP(D5578,states!A$2:D$10,4,FALSE),0)</f>
        <v>2</v>
      </c>
      <c r="AF5578">
        <v>0.5</v>
      </c>
      <c r="AG5578">
        <f>IF(AE5578=0,AF5578,IF(AE5578=1,IF(F5578=0.5,0.5,IF(H5578=1,0.5,1.5)),IF(F5578=0.5,0.5,IF(H5578=1,2.5,1.5))))</f>
        <v>1.5</v>
      </c>
      <c r="AH5578" s="7">
        <f>IF(AC5578="XX",0,1/C5578^(1/5)*IF(E5578=0,100,1)/(E5578+1)^(1/4))</f>
        <v>182.05642030260799</v>
      </c>
    </row>
    <row r="5579" spans="1:34">
      <c r="A5579">
        <v>780</v>
      </c>
      <c r="B5579" s="1">
        <v>23845.01</v>
      </c>
      <c r="C5579" s="6">
        <v>0.05</v>
      </c>
      <c r="D5579" t="s">
        <v>3</v>
      </c>
      <c r="E5579">
        <v>0</v>
      </c>
      <c r="F5579">
        <v>19.5</v>
      </c>
      <c r="G5579" t="s">
        <v>1</v>
      </c>
      <c r="H5579">
        <v>2</v>
      </c>
      <c r="I5579" t="s">
        <v>0</v>
      </c>
      <c r="J5579">
        <v>0</v>
      </c>
      <c r="K5579">
        <v>18.5</v>
      </c>
      <c r="L5579" t="s">
        <v>1</v>
      </c>
      <c r="M5579">
        <v>2</v>
      </c>
      <c r="N5579" t="s">
        <v>836</v>
      </c>
      <c r="O5579">
        <v>1</v>
      </c>
      <c r="P5579" t="str">
        <f>D5579&amp;"-"&amp;F5579&amp;"-"&amp;G5579&amp;"-"&amp;E5579&amp;"-"&amp;H5579</f>
        <v>A2Delta-19.5-e-0-2</v>
      </c>
      <c r="Q5579" t="str">
        <f>I5579&amp;"-"&amp;K5579&amp;"-"&amp;L5579&amp;"-"&amp;J5579&amp;"-"&amp;M5579</f>
        <v>X2Pi-18.5-e-0-2</v>
      </c>
      <c r="R5579">
        <f>B5579+S5579</f>
        <v>29012.274240444</v>
      </c>
      <c r="S5579">
        <f>_xlfn.IFNA(VLOOKUP(Q5579,'MARVEL-X'!A$2:I$1400,7,FALSE),VLOOKUP(Q5579,MARVEL!A$2:J$1522,10,FALSE))</f>
        <v>5167.2642404440003</v>
      </c>
      <c r="T5579">
        <f>IF(P5579=P5578,R5579+T5578,R5579)</f>
        <v>290122.605259848</v>
      </c>
      <c r="U5579">
        <f>IF(P5579=P5578,1+U5578,1)</f>
        <v>10</v>
      </c>
      <c r="V5579">
        <f t="shared" si="87"/>
        <v>29012.260525984799</v>
      </c>
      <c r="W5579" t="str">
        <f>IF(V5579="","",IF(ABS(V5579-R5579)&gt;W$1,ABS(V5579-R5579),""))</f>
        <v/>
      </c>
      <c r="X5579" t="str">
        <f>Y5579&amp;"-"&amp;Z5579&amp;"-"&amp;AC5579&amp;"-"&amp;AD5579&amp;"-"&amp;AG5579</f>
        <v>19.5-e-A-0-1.5</v>
      </c>
      <c r="Y5579">
        <f>F5579</f>
        <v>19.5</v>
      </c>
      <c r="Z5579" s="2" t="str">
        <f>G5579</f>
        <v>e</v>
      </c>
      <c r="AA5579">
        <f>_xlfn.IFNA(VLOOKUP(X5579,'duo-out'!A$2:Q$5000,5,FALSE),E5579+10*(H5579-1)+1+_xlfn.IFNA(VLOOKUP(D5579,states!A$2:C$10,3,FALSE),1))</f>
        <v>261</v>
      </c>
      <c r="AB5579">
        <f>IF(V5579="","",V5579)</f>
        <v>29012.260525984799</v>
      </c>
      <c r="AC5579" s="2" t="str">
        <f>_xlfn.IFNA(VLOOKUP(D5579,states!A$2:C$10,2,FALSE),"XX")</f>
        <v>A</v>
      </c>
      <c r="AD5579">
        <f>E5579</f>
        <v>0</v>
      </c>
      <c r="AE5579">
        <f>_xlfn.IFNA(VLOOKUP(D5579,states!A$2:D$10,4,FALSE),0)</f>
        <v>2</v>
      </c>
      <c r="AF5579">
        <v>0.5</v>
      </c>
      <c r="AG5579">
        <f>IF(AE5579=0,AF5579,IF(AE5579=1,IF(F5579=0.5,0.5,IF(H5579=1,0.5,1.5)),IF(F5579=0.5,0.5,IF(H5579=1,2.5,1.5))))</f>
        <v>1.5</v>
      </c>
      <c r="AH5579" s="7">
        <f>IF(AC5579="XX",0,1/C5579^(1/5)*IF(E5579=0,100,1)/(E5579+1)^(1/4))</f>
        <v>182.05642030260799</v>
      </c>
    </row>
    <row r="5580" spans="1:34">
      <c r="A5580">
        <v>3518</v>
      </c>
      <c r="B5580" s="1">
        <v>23254.886900000001</v>
      </c>
      <c r="C5580" s="6">
        <v>0.27950000000000003</v>
      </c>
      <c r="D5580" t="s">
        <v>3</v>
      </c>
      <c r="E5580">
        <v>1</v>
      </c>
      <c r="F5580">
        <v>19.5</v>
      </c>
      <c r="G5580" t="s">
        <v>1</v>
      </c>
      <c r="H5580">
        <v>1</v>
      </c>
      <c r="I5580" t="s">
        <v>0</v>
      </c>
      <c r="J5580">
        <v>1</v>
      </c>
      <c r="K5580">
        <v>19.5</v>
      </c>
      <c r="L5580" t="s">
        <v>2</v>
      </c>
      <c r="M5580">
        <v>1</v>
      </c>
      <c r="N5580" t="s">
        <v>3574</v>
      </c>
      <c r="O5580">
        <v>1</v>
      </c>
      <c r="P5580" t="str">
        <f>D5580&amp;"-"&amp;F5580&amp;"-"&amp;G5580&amp;"-"&amp;E5580&amp;"-"&amp;H5580</f>
        <v>A2Delta-19.5-e-1-1</v>
      </c>
      <c r="Q5580" t="str">
        <f>I5580&amp;"-"&amp;K5580&amp;"-"&amp;L5580&amp;"-"&amp;J5580&amp;"-"&amp;M5580</f>
        <v>X2Pi-19.5-f-1-1</v>
      </c>
      <c r="R5580">
        <f>B5580+S5580</f>
        <v>30957.414107680001</v>
      </c>
      <c r="S5580">
        <f>_xlfn.IFNA(VLOOKUP(Q5580,'MARVEL-X'!A$2:I$1400,7,FALSE),VLOOKUP(Q5580,MARVEL!A$2:J$1522,10,FALSE))</f>
        <v>7702.5272076800002</v>
      </c>
      <c r="T5580">
        <f>IF(P5580=P5579,R5580+T5579,R5580)</f>
        <v>30957.414107680001</v>
      </c>
      <c r="U5580">
        <f>IF(P5580=P5579,1+U5579,1)</f>
        <v>1</v>
      </c>
      <c r="V5580" t="str">
        <f t="shared" si="87"/>
        <v/>
      </c>
      <c r="W5580" t="str">
        <f>IF(V5580="","",IF(ABS(V5580-R5580)&gt;W$1,ABS(V5580-R5580),""))</f>
        <v/>
      </c>
      <c r="X5580" t="str">
        <f>Y5580&amp;"-"&amp;Z5580&amp;"-"&amp;AC5580&amp;"-"&amp;AD5580&amp;"-"&amp;AG5580</f>
        <v>19.5-e-A-1-2.5</v>
      </c>
      <c r="Y5580">
        <f>F5580</f>
        <v>19.5</v>
      </c>
      <c r="Z5580" s="2" t="str">
        <f>G5580</f>
        <v>e</v>
      </c>
      <c r="AA5580">
        <f>_xlfn.IFNA(VLOOKUP(X5580,'duo-out'!A$2:Q$5000,5,FALSE),E5580+10*(H5580-1)+1+_xlfn.IFNA(VLOOKUP(D5580,states!A$2:C$10,3,FALSE),1))</f>
        <v>252</v>
      </c>
      <c r="AB5580" t="str">
        <f>IF(V5580="","",V5580)</f>
        <v/>
      </c>
      <c r="AC5580" s="2" t="str">
        <f>_xlfn.IFNA(VLOOKUP(D5580,states!A$2:C$10,2,FALSE),"XX")</f>
        <v>A</v>
      </c>
      <c r="AD5580">
        <f>E5580</f>
        <v>1</v>
      </c>
      <c r="AE5580">
        <f>_xlfn.IFNA(VLOOKUP(D5580,states!A$2:D$10,4,FALSE),0)</f>
        <v>2</v>
      </c>
      <c r="AF5580">
        <v>0.5</v>
      </c>
      <c r="AG5580">
        <f>IF(AE5580=0,AF5580,IF(AE5580=1,IF(F5580=0.5,0.5,IF(H5580=1,0.5,1.5)),IF(F5580=0.5,0.5,IF(H5580=1,2.5,1.5))))</f>
        <v>2.5</v>
      </c>
      <c r="AH5580" s="7">
        <f>IF(AC5580="XX",0,1/C5580^(1/5)*IF(E5580=0,100,1)/(E5580+1)^(1/4))</f>
        <v>1.0850909432434688</v>
      </c>
    </row>
    <row r="5581" spans="1:34">
      <c r="A5581">
        <v>3473</v>
      </c>
      <c r="B5581" s="1">
        <v>23724.7147</v>
      </c>
      <c r="C5581" s="6">
        <v>0.20610000000000001</v>
      </c>
      <c r="D5581" t="s">
        <v>3</v>
      </c>
      <c r="E5581">
        <v>1</v>
      </c>
      <c r="F5581">
        <v>19.5</v>
      </c>
      <c r="G5581" t="s">
        <v>1</v>
      </c>
      <c r="H5581">
        <v>1</v>
      </c>
      <c r="I5581" t="s">
        <v>0</v>
      </c>
      <c r="J5581">
        <v>1</v>
      </c>
      <c r="K5581">
        <v>18.5</v>
      </c>
      <c r="L5581" t="s">
        <v>1</v>
      </c>
      <c r="M5581">
        <v>1</v>
      </c>
      <c r="N5581" t="s">
        <v>3529</v>
      </c>
      <c r="O5581">
        <v>1</v>
      </c>
      <c r="P5581" t="str">
        <f>D5581&amp;"-"&amp;F5581&amp;"-"&amp;G5581&amp;"-"&amp;E5581&amp;"-"&amp;H5581</f>
        <v>A2Delta-19.5-e-1-1</v>
      </c>
      <c r="Q5581" t="str">
        <f>I5581&amp;"-"&amp;K5581&amp;"-"&amp;L5581&amp;"-"&amp;J5581&amp;"-"&amp;M5581</f>
        <v>X2Pi-18.5-e-1-1</v>
      </c>
      <c r="R5581">
        <f>B5581+S5581</f>
        <v>30957.368559232</v>
      </c>
      <c r="S5581">
        <f>_xlfn.IFNA(VLOOKUP(Q5581,'MARVEL-X'!A$2:I$1400,7,FALSE),VLOOKUP(Q5581,MARVEL!A$2:J$1522,10,FALSE))</f>
        <v>7232.6538592320003</v>
      </c>
      <c r="T5581">
        <f>IF(P5581=P5580,R5581+T5580,R5581)</f>
        <v>61914.782666911997</v>
      </c>
      <c r="U5581">
        <f>IF(P5581=P5580,1+U5580,1)</f>
        <v>2</v>
      </c>
      <c r="V5581" t="str">
        <f t="shared" si="87"/>
        <v/>
      </c>
      <c r="W5581" t="str">
        <f>IF(V5581="","",IF(ABS(V5581-R5581)&gt;W$1,ABS(V5581-R5581),""))</f>
        <v/>
      </c>
      <c r="X5581" t="str">
        <f>Y5581&amp;"-"&amp;Z5581&amp;"-"&amp;AC5581&amp;"-"&amp;AD5581&amp;"-"&amp;AG5581</f>
        <v>19.5-e-A-1-2.5</v>
      </c>
      <c r="Y5581">
        <f>F5581</f>
        <v>19.5</v>
      </c>
      <c r="Z5581" s="2" t="str">
        <f>G5581</f>
        <v>e</v>
      </c>
      <c r="AA5581">
        <f>_xlfn.IFNA(VLOOKUP(X5581,'duo-out'!A$2:Q$5000,5,FALSE),E5581+10*(H5581-1)+1+_xlfn.IFNA(VLOOKUP(D5581,states!A$2:C$10,3,FALSE),1))</f>
        <v>252</v>
      </c>
      <c r="AB5581" t="str">
        <f>IF(V5581="","",V5581)</f>
        <v/>
      </c>
      <c r="AC5581" s="2" t="str">
        <f>_xlfn.IFNA(VLOOKUP(D5581,states!A$2:C$10,2,FALSE),"XX")</f>
        <v>A</v>
      </c>
      <c r="AD5581">
        <f>E5581</f>
        <v>1</v>
      </c>
      <c r="AE5581">
        <f>_xlfn.IFNA(VLOOKUP(D5581,states!A$2:D$10,4,FALSE),0)</f>
        <v>2</v>
      </c>
      <c r="AF5581">
        <v>0.5</v>
      </c>
      <c r="AG5581">
        <f>IF(AE5581=0,AF5581,IF(AE5581=1,IF(F5581=0.5,0.5,IF(H5581=1,0.5,1.5)),IF(F5581=0.5,0.5,IF(H5581=1,2.5,1.5))))</f>
        <v>2.5</v>
      </c>
      <c r="AH5581" s="7">
        <f>IF(AC5581="XX",0,1/C5581^(1/5)*IF(E5581=0,100,1)/(E5581+1)^(1/4))</f>
        <v>1.1532591333395061</v>
      </c>
    </row>
    <row r="5582" spans="1:34">
      <c r="A5582">
        <v>5549</v>
      </c>
      <c r="B5582" s="1">
        <v>23254.833999999999</v>
      </c>
      <c r="C5582" s="6">
        <v>0.2213</v>
      </c>
      <c r="D5582" t="s">
        <v>3</v>
      </c>
      <c r="E5582">
        <v>1</v>
      </c>
      <c r="F5582">
        <v>19.5</v>
      </c>
      <c r="G5582" t="s">
        <v>1</v>
      </c>
      <c r="H5582">
        <v>1</v>
      </c>
      <c r="I5582" t="s">
        <v>0</v>
      </c>
      <c r="J5582">
        <v>1</v>
      </c>
      <c r="K5582">
        <v>19.5</v>
      </c>
      <c r="L5582" t="s">
        <v>2</v>
      </c>
      <c r="M5582">
        <v>1</v>
      </c>
      <c r="N5582" t="s">
        <v>5605</v>
      </c>
      <c r="O5582">
        <v>1</v>
      </c>
      <c r="P5582" t="str">
        <f>D5582&amp;"-"&amp;F5582&amp;"-"&amp;G5582&amp;"-"&amp;E5582&amp;"-"&amp;H5582</f>
        <v>A2Delta-19.5-e-1-1</v>
      </c>
      <c r="Q5582" t="str">
        <f>I5582&amp;"-"&amp;K5582&amp;"-"&amp;L5582&amp;"-"&amp;J5582&amp;"-"&amp;M5582</f>
        <v>X2Pi-19.5-f-1-1</v>
      </c>
      <c r="R5582">
        <f>B5582+S5582</f>
        <v>30957.361207679998</v>
      </c>
      <c r="S5582">
        <f>_xlfn.IFNA(VLOOKUP(Q5582,'MARVEL-X'!A$2:I$1400,7,FALSE),VLOOKUP(Q5582,MARVEL!A$2:J$1522,10,FALSE))</f>
        <v>7702.5272076800002</v>
      </c>
      <c r="T5582">
        <f>IF(P5582=P5581,R5582+T5581,R5582)</f>
        <v>92872.143874592002</v>
      </c>
      <c r="U5582">
        <f>IF(P5582=P5581,1+U5581,1)</f>
        <v>3</v>
      </c>
      <c r="V5582" t="str">
        <f t="shared" si="87"/>
        <v/>
      </c>
      <c r="W5582" t="str">
        <f>IF(V5582="","",IF(ABS(V5582-R5582)&gt;W$1,ABS(V5582-R5582),""))</f>
        <v/>
      </c>
      <c r="X5582" t="str">
        <f>Y5582&amp;"-"&amp;Z5582&amp;"-"&amp;AC5582&amp;"-"&amp;AD5582&amp;"-"&amp;AG5582</f>
        <v>19.5-e-A-1-2.5</v>
      </c>
      <c r="Y5582">
        <f>F5582</f>
        <v>19.5</v>
      </c>
      <c r="Z5582" s="2" t="str">
        <f>G5582</f>
        <v>e</v>
      </c>
      <c r="AA5582">
        <f>_xlfn.IFNA(VLOOKUP(X5582,'duo-out'!A$2:Q$5000,5,FALSE),E5582+10*(H5582-1)+1+_xlfn.IFNA(VLOOKUP(D5582,states!A$2:C$10,3,FALSE),1))</f>
        <v>252</v>
      </c>
      <c r="AB5582" t="str">
        <f>IF(V5582="","",V5582)</f>
        <v/>
      </c>
      <c r="AC5582" s="2" t="str">
        <f>_xlfn.IFNA(VLOOKUP(D5582,states!A$2:C$10,2,FALSE),"XX")</f>
        <v>A</v>
      </c>
      <c r="AD5582">
        <f>E5582</f>
        <v>1</v>
      </c>
      <c r="AE5582">
        <f>_xlfn.IFNA(VLOOKUP(D5582,states!A$2:D$10,4,FALSE),0)</f>
        <v>2</v>
      </c>
      <c r="AF5582">
        <v>0.5</v>
      </c>
      <c r="AG5582">
        <f>IF(AE5582=0,AF5582,IF(AE5582=1,IF(F5582=0.5,0.5,IF(H5582=1,0.5,1.5)),IF(F5582=0.5,0.5,IF(H5582=1,2.5,1.5))))</f>
        <v>2.5</v>
      </c>
      <c r="AH5582" s="7">
        <f>IF(AC5582="XX",0,1/C5582^(1/5)*IF(E5582=0,100,1)/(E5582+1)^(1/4))</f>
        <v>1.136962703005681</v>
      </c>
    </row>
    <row r="5583" spans="1:34">
      <c r="A5583">
        <v>1010</v>
      </c>
      <c r="B5583" s="1">
        <v>22739.85</v>
      </c>
      <c r="C5583" s="6">
        <v>0.05</v>
      </c>
      <c r="D5583" t="s">
        <v>3</v>
      </c>
      <c r="E5583">
        <v>1</v>
      </c>
      <c r="F5583">
        <v>19.5</v>
      </c>
      <c r="G5583" t="s">
        <v>1</v>
      </c>
      <c r="H5583">
        <v>1</v>
      </c>
      <c r="I5583" t="s">
        <v>0</v>
      </c>
      <c r="J5583">
        <v>1</v>
      </c>
      <c r="K5583">
        <v>20.5</v>
      </c>
      <c r="L5583" t="s">
        <v>1</v>
      </c>
      <c r="M5583">
        <v>1</v>
      </c>
      <c r="N5583" t="s">
        <v>1066</v>
      </c>
      <c r="O5583">
        <v>1</v>
      </c>
      <c r="P5583" t="str">
        <f>D5583&amp;"-"&amp;F5583&amp;"-"&amp;G5583&amp;"-"&amp;E5583&amp;"-"&amp;H5583</f>
        <v>A2Delta-19.5-e-1-1</v>
      </c>
      <c r="Q5583" t="str">
        <f>I5583&amp;"-"&amp;K5583&amp;"-"&amp;L5583&amp;"-"&amp;J5583&amp;"-"&amp;M5583</f>
        <v>X2Pi-20.5-e-1-1</v>
      </c>
      <c r="R5583">
        <f>B5583+S5583</f>
        <v>30957.209187108998</v>
      </c>
      <c r="S5583">
        <f>_xlfn.IFNA(VLOOKUP(Q5583,'MARVEL-X'!A$2:I$1400,7,FALSE),VLOOKUP(Q5583,MARVEL!A$2:J$1522,10,FALSE))</f>
        <v>8217.3591871089993</v>
      </c>
      <c r="T5583">
        <f>IF(P5583=P5582,R5583+T5582,R5583)</f>
        <v>123829.353061701</v>
      </c>
      <c r="U5583">
        <f>IF(P5583=P5582,1+U5582,1)</f>
        <v>4</v>
      </c>
      <c r="V5583" t="str">
        <f t="shared" si="87"/>
        <v/>
      </c>
      <c r="W5583" t="str">
        <f>IF(V5583="","",IF(ABS(V5583-R5583)&gt;W$1,ABS(V5583-R5583),""))</f>
        <v/>
      </c>
      <c r="X5583" t="str">
        <f>Y5583&amp;"-"&amp;Z5583&amp;"-"&amp;AC5583&amp;"-"&amp;AD5583&amp;"-"&amp;AG5583</f>
        <v>19.5-e-A-1-2.5</v>
      </c>
      <c r="Y5583">
        <f>F5583</f>
        <v>19.5</v>
      </c>
      <c r="Z5583" s="2" t="str">
        <f>G5583</f>
        <v>e</v>
      </c>
      <c r="AA5583">
        <f>_xlfn.IFNA(VLOOKUP(X5583,'duo-out'!A$2:Q$5000,5,FALSE),E5583+10*(H5583-1)+1+_xlfn.IFNA(VLOOKUP(D5583,states!A$2:C$10,3,FALSE),1))</f>
        <v>252</v>
      </c>
      <c r="AB5583" t="str">
        <f>IF(V5583="","",V5583)</f>
        <v/>
      </c>
      <c r="AC5583" s="2" t="str">
        <f>_xlfn.IFNA(VLOOKUP(D5583,states!A$2:C$10,2,FALSE),"XX")</f>
        <v>A</v>
      </c>
      <c r="AD5583">
        <f>E5583</f>
        <v>1</v>
      </c>
      <c r="AE5583">
        <f>_xlfn.IFNA(VLOOKUP(D5583,states!A$2:D$10,4,FALSE),0)</f>
        <v>2</v>
      </c>
      <c r="AF5583">
        <v>0.5</v>
      </c>
      <c r="AG5583">
        <f>IF(AE5583=0,AF5583,IF(AE5583=1,IF(F5583=0.5,0.5,IF(H5583=1,0.5,1.5)),IF(F5583=0.5,0.5,IF(H5583=1,2.5,1.5))))</f>
        <v>2.5</v>
      </c>
      <c r="AH5583" s="7">
        <f>IF(AC5583="XX",0,1/C5583^(1/5)*IF(E5583=0,100,1)/(E5583+1)^(1/4))</f>
        <v>1.5309059120638666</v>
      </c>
    </row>
    <row r="5584" spans="1:34">
      <c r="A5584">
        <v>992</v>
      </c>
      <c r="B5584" s="1">
        <v>23253.34</v>
      </c>
      <c r="C5584" s="6">
        <v>1.593</v>
      </c>
      <c r="D5584" t="s">
        <v>3</v>
      </c>
      <c r="E5584">
        <v>1</v>
      </c>
      <c r="F5584">
        <v>19.5</v>
      </c>
      <c r="G5584" t="s">
        <v>1</v>
      </c>
      <c r="H5584">
        <v>1</v>
      </c>
      <c r="I5584" t="s">
        <v>0</v>
      </c>
      <c r="J5584">
        <v>1</v>
      </c>
      <c r="K5584">
        <v>19.5</v>
      </c>
      <c r="L5584" t="s">
        <v>2</v>
      </c>
      <c r="M5584">
        <v>1</v>
      </c>
      <c r="N5584" t="s">
        <v>1048</v>
      </c>
      <c r="O5584">
        <v>1</v>
      </c>
      <c r="P5584" t="str">
        <f>D5584&amp;"-"&amp;F5584&amp;"-"&amp;G5584&amp;"-"&amp;E5584&amp;"-"&amp;H5584</f>
        <v>A2Delta-19.5-e-1-1</v>
      </c>
      <c r="Q5584" t="str">
        <f>I5584&amp;"-"&amp;K5584&amp;"-"&amp;L5584&amp;"-"&amp;J5584&amp;"-"&amp;M5584</f>
        <v>X2Pi-19.5-f-1-1</v>
      </c>
      <c r="R5584">
        <f>B5584+S5584</f>
        <v>30955.867207679999</v>
      </c>
      <c r="S5584">
        <f>_xlfn.IFNA(VLOOKUP(Q5584,'MARVEL-X'!A$2:I$1400,7,FALSE),VLOOKUP(Q5584,MARVEL!A$2:J$1522,10,FALSE))</f>
        <v>7702.5272076800002</v>
      </c>
      <c r="T5584">
        <f>IF(P5584=P5583,R5584+T5583,R5584)</f>
        <v>154785.22026938101</v>
      </c>
      <c r="U5584">
        <f>IF(P5584=P5583,1+U5583,1)</f>
        <v>5</v>
      </c>
      <c r="V5584" t="str">
        <f t="shared" si="87"/>
        <v/>
      </c>
      <c r="W5584" t="str">
        <f>IF(V5584="","",IF(ABS(V5584-R5584)&gt;W$1,ABS(V5584-R5584),""))</f>
        <v/>
      </c>
      <c r="X5584" t="str">
        <f>Y5584&amp;"-"&amp;Z5584&amp;"-"&amp;AC5584&amp;"-"&amp;AD5584&amp;"-"&amp;AG5584</f>
        <v>19.5-e-A-1-2.5</v>
      </c>
      <c r="Y5584">
        <f>F5584</f>
        <v>19.5</v>
      </c>
      <c r="Z5584" s="2" t="str">
        <f>G5584</f>
        <v>e</v>
      </c>
      <c r="AA5584">
        <f>_xlfn.IFNA(VLOOKUP(X5584,'duo-out'!A$2:Q$5000,5,FALSE),E5584+10*(H5584-1)+1+_xlfn.IFNA(VLOOKUP(D5584,states!A$2:C$10,3,FALSE),1))</f>
        <v>252</v>
      </c>
      <c r="AB5584" t="str">
        <f>IF(V5584="","",V5584)</f>
        <v/>
      </c>
      <c r="AC5584" s="2" t="str">
        <f>_xlfn.IFNA(VLOOKUP(D5584,states!A$2:C$10,2,FALSE),"XX")</f>
        <v>A</v>
      </c>
      <c r="AD5584">
        <f>E5584</f>
        <v>1</v>
      </c>
      <c r="AE5584">
        <f>_xlfn.IFNA(VLOOKUP(D5584,states!A$2:D$10,4,FALSE),0)</f>
        <v>2</v>
      </c>
      <c r="AF5584">
        <v>0.5</v>
      </c>
      <c r="AG5584">
        <f>IF(AE5584=0,AF5584,IF(AE5584=1,IF(F5584=0.5,0.5,IF(H5584=1,0.5,1.5)),IF(F5584=0.5,0.5,IF(H5584=1,2.5,1.5))))</f>
        <v>2.5</v>
      </c>
      <c r="AH5584" s="7">
        <f>IF(AC5584="XX",0,1/C5584^(1/5)*IF(E5584=0,100,1)/(E5584+1)^(1/4))</f>
        <v>0.76612449117876558</v>
      </c>
    </row>
    <row r="5585" spans="1:34">
      <c r="A5585">
        <v>922</v>
      </c>
      <c r="B5585" s="1">
        <v>23724.560000000001</v>
      </c>
      <c r="C5585" s="6">
        <v>0.18410000000000001</v>
      </c>
      <c r="D5585" t="s">
        <v>3</v>
      </c>
      <c r="E5585">
        <v>1</v>
      </c>
      <c r="F5585">
        <v>19.5</v>
      </c>
      <c r="G5585" t="s">
        <v>1</v>
      </c>
      <c r="H5585">
        <v>1</v>
      </c>
      <c r="I5585" t="s">
        <v>0</v>
      </c>
      <c r="J5585">
        <v>1</v>
      </c>
      <c r="K5585">
        <v>18.5</v>
      </c>
      <c r="L5585" t="s">
        <v>1</v>
      </c>
      <c r="M5585">
        <v>1</v>
      </c>
      <c r="N5585" t="s">
        <v>978</v>
      </c>
      <c r="O5585">
        <v>1</v>
      </c>
      <c r="P5585" t="str">
        <f>D5585&amp;"-"&amp;F5585&amp;"-"&amp;G5585&amp;"-"&amp;E5585&amp;"-"&amp;H5585</f>
        <v>A2Delta-19.5-e-1-1</v>
      </c>
      <c r="Q5585" t="str">
        <f>I5585&amp;"-"&amp;K5585&amp;"-"&amp;L5585&amp;"-"&amp;J5585&amp;"-"&amp;M5585</f>
        <v>X2Pi-18.5-e-1-1</v>
      </c>
      <c r="R5585">
        <f>B5585+S5585</f>
        <v>30957.213859232001</v>
      </c>
      <c r="S5585">
        <f>_xlfn.IFNA(VLOOKUP(Q5585,'MARVEL-X'!A$2:I$1400,7,FALSE),VLOOKUP(Q5585,MARVEL!A$2:J$1522,10,FALSE))</f>
        <v>7232.6538592320003</v>
      </c>
      <c r="T5585">
        <f>IF(P5585=P5584,R5585+T5584,R5585)</f>
        <v>185742.43412861301</v>
      </c>
      <c r="U5585">
        <f>IF(P5585=P5584,1+U5584,1)</f>
        <v>6</v>
      </c>
      <c r="V5585" t="str">
        <f t="shared" si="87"/>
        <v/>
      </c>
      <c r="W5585" t="str">
        <f>IF(V5585="","",IF(ABS(V5585-R5585)&gt;W$1,ABS(V5585-R5585),""))</f>
        <v/>
      </c>
      <c r="X5585" t="str">
        <f>Y5585&amp;"-"&amp;Z5585&amp;"-"&amp;AC5585&amp;"-"&amp;AD5585&amp;"-"&amp;AG5585</f>
        <v>19.5-e-A-1-2.5</v>
      </c>
      <c r="Y5585">
        <f>F5585</f>
        <v>19.5</v>
      </c>
      <c r="Z5585" s="2" t="str">
        <f>G5585</f>
        <v>e</v>
      </c>
      <c r="AA5585">
        <f>_xlfn.IFNA(VLOOKUP(X5585,'duo-out'!A$2:Q$5000,5,FALSE),E5585+10*(H5585-1)+1+_xlfn.IFNA(VLOOKUP(D5585,states!A$2:C$10,3,FALSE),1))</f>
        <v>252</v>
      </c>
      <c r="AB5585" t="str">
        <f>IF(V5585="","",V5585)</f>
        <v/>
      </c>
      <c r="AC5585" s="2" t="str">
        <f>_xlfn.IFNA(VLOOKUP(D5585,states!A$2:C$10,2,FALSE),"XX")</f>
        <v>A</v>
      </c>
      <c r="AD5585">
        <f>E5585</f>
        <v>1</v>
      </c>
      <c r="AE5585">
        <f>_xlfn.IFNA(VLOOKUP(D5585,states!A$2:D$10,4,FALSE),0)</f>
        <v>2</v>
      </c>
      <c r="AF5585">
        <v>0.5</v>
      </c>
      <c r="AG5585">
        <f>IF(AE5585=0,AF5585,IF(AE5585=1,IF(F5585=0.5,0.5,IF(H5585=1,0.5,1.5)),IF(F5585=0.5,0.5,IF(H5585=1,2.5,1.5))))</f>
        <v>2.5</v>
      </c>
      <c r="AH5585" s="7">
        <f>IF(AC5585="XX",0,1/C5585^(1/5)*IF(E5585=0,100,1)/(E5585+1)^(1/4))</f>
        <v>1.1795917959690971</v>
      </c>
    </row>
    <row r="5586" spans="1:34">
      <c r="A5586">
        <v>5853</v>
      </c>
      <c r="B5586" s="1">
        <v>22740.01</v>
      </c>
      <c r="C5586" s="6">
        <v>0.5</v>
      </c>
      <c r="D5586" t="s">
        <v>3</v>
      </c>
      <c r="E5586">
        <v>1</v>
      </c>
      <c r="F5586">
        <v>19.5</v>
      </c>
      <c r="G5586" t="s">
        <v>1</v>
      </c>
      <c r="H5586">
        <v>1</v>
      </c>
      <c r="I5586" t="s">
        <v>0</v>
      </c>
      <c r="J5586">
        <v>1</v>
      </c>
      <c r="K5586">
        <v>20.5</v>
      </c>
      <c r="L5586" t="s">
        <v>1</v>
      </c>
      <c r="M5586">
        <v>1</v>
      </c>
      <c r="N5586" t="s">
        <v>5909</v>
      </c>
      <c r="O5586">
        <v>1</v>
      </c>
      <c r="P5586" t="str">
        <f>D5586&amp;"-"&amp;F5586&amp;"-"&amp;G5586&amp;"-"&amp;E5586&amp;"-"&amp;H5586</f>
        <v>A2Delta-19.5-e-1-1</v>
      </c>
      <c r="Q5586" t="str">
        <f>I5586&amp;"-"&amp;K5586&amp;"-"&amp;L5586&amp;"-"&amp;J5586&amp;"-"&amp;M5586</f>
        <v>X2Pi-20.5-e-1-1</v>
      </c>
      <c r="R5586">
        <f>B5586+S5586</f>
        <v>30957.369187108998</v>
      </c>
      <c r="S5586">
        <f>_xlfn.IFNA(VLOOKUP(Q5586,'MARVEL-X'!A$2:I$1400,7,FALSE),VLOOKUP(Q5586,MARVEL!A$2:J$1522,10,FALSE))</f>
        <v>8217.3591871089993</v>
      </c>
      <c r="T5586">
        <f>IF(P5586=P5585,R5586+T5585,R5586)</f>
        <v>216699.80331572201</v>
      </c>
      <c r="U5586">
        <f>IF(P5586=P5585,1+U5585,1)</f>
        <v>7</v>
      </c>
      <c r="V5586">
        <f t="shared" si="87"/>
        <v>30957.114759388856</v>
      </c>
      <c r="W5586">
        <f>IF(V5586="","",IF(ABS(V5586-R5586)&gt;W$1,ABS(V5586-R5586),""))</f>
        <v>0.25442772014139337</v>
      </c>
      <c r="X5586" t="str">
        <f>Y5586&amp;"-"&amp;Z5586&amp;"-"&amp;AC5586&amp;"-"&amp;AD5586&amp;"-"&amp;AG5586</f>
        <v>19.5-e-A-1-2.5</v>
      </c>
      <c r="Y5586">
        <f>F5586</f>
        <v>19.5</v>
      </c>
      <c r="Z5586" s="2" t="str">
        <f>G5586</f>
        <v>e</v>
      </c>
      <c r="AA5586">
        <f>_xlfn.IFNA(VLOOKUP(X5586,'duo-out'!A$2:Q$5000,5,FALSE),E5586+10*(H5586-1)+1+_xlfn.IFNA(VLOOKUP(D5586,states!A$2:C$10,3,FALSE),1))</f>
        <v>252</v>
      </c>
      <c r="AB5586">
        <f>IF(V5586="","",V5586)</f>
        <v>30957.114759388856</v>
      </c>
      <c r="AC5586" s="2" t="str">
        <f>_xlfn.IFNA(VLOOKUP(D5586,states!A$2:C$10,2,FALSE),"XX")</f>
        <v>A</v>
      </c>
      <c r="AD5586">
        <f>E5586</f>
        <v>1</v>
      </c>
      <c r="AE5586">
        <f>_xlfn.IFNA(VLOOKUP(D5586,states!A$2:D$10,4,FALSE),0)</f>
        <v>2</v>
      </c>
      <c r="AF5586">
        <v>0.5</v>
      </c>
      <c r="AG5586">
        <f>IF(AE5586=0,AF5586,IF(AE5586=1,IF(F5586=0.5,0.5,IF(H5586=1,0.5,1.5)),IF(F5586=0.5,0.5,IF(H5586=1,2.5,1.5))))</f>
        <v>2.5</v>
      </c>
      <c r="AH5586" s="7">
        <f>IF(AC5586="XX",0,1/C5586^(1/5)*IF(E5586=0,100,1)/(E5586+1)^(1/4))</f>
        <v>0.96593632892484571</v>
      </c>
    </row>
    <row r="5587" spans="1:34">
      <c r="A5587">
        <v>1179</v>
      </c>
      <c r="B5587" s="1">
        <v>22736.52</v>
      </c>
      <c r="C5587" s="6">
        <v>7.2429999999999994E-2</v>
      </c>
      <c r="D5587" t="s">
        <v>3</v>
      </c>
      <c r="E5587">
        <v>1</v>
      </c>
      <c r="F5587">
        <v>19.5</v>
      </c>
      <c r="G5587" t="s">
        <v>1</v>
      </c>
      <c r="H5587">
        <v>2</v>
      </c>
      <c r="I5587" t="s">
        <v>0</v>
      </c>
      <c r="J5587">
        <v>1</v>
      </c>
      <c r="K5587">
        <v>20.5</v>
      </c>
      <c r="L5587" t="s">
        <v>1</v>
      </c>
      <c r="M5587">
        <v>2</v>
      </c>
      <c r="N5587" t="s">
        <v>1235</v>
      </c>
      <c r="O5587">
        <v>1</v>
      </c>
      <c r="P5587" t="str">
        <f>D5587&amp;"-"&amp;F5587&amp;"-"&amp;G5587&amp;"-"&amp;E5587&amp;"-"&amp;H5587</f>
        <v>A2Delta-19.5-e-1-2</v>
      </c>
      <c r="Q5587" t="str">
        <f>I5587&amp;"-"&amp;K5587&amp;"-"&amp;L5587&amp;"-"&amp;J5587&amp;"-"&amp;M5587</f>
        <v>X2Pi-20.5-e-1-2</v>
      </c>
      <c r="R5587">
        <f>B5587+S5587</f>
        <v>31463.050790023997</v>
      </c>
      <c r="S5587">
        <f>_xlfn.IFNA(VLOOKUP(Q5587,'MARVEL-X'!A$2:I$1400,7,FALSE),VLOOKUP(Q5587,MARVEL!A$2:J$1522,10,FALSE))</f>
        <v>8726.5307900239986</v>
      </c>
      <c r="T5587">
        <f>IF(P5587=P5586,R5587+T5586,R5587)</f>
        <v>31463.050790023997</v>
      </c>
      <c r="U5587">
        <f>IF(P5587=P5586,1+U5586,1)</f>
        <v>1</v>
      </c>
      <c r="V5587" t="str">
        <f t="shared" si="87"/>
        <v/>
      </c>
      <c r="W5587" t="str">
        <f>IF(V5587="","",IF(ABS(V5587-R5587)&gt;W$1,ABS(V5587-R5587),""))</f>
        <v/>
      </c>
      <c r="X5587" t="str">
        <f>Y5587&amp;"-"&amp;Z5587&amp;"-"&amp;AC5587&amp;"-"&amp;AD5587&amp;"-"&amp;AG5587</f>
        <v>19.5-e-A-1-1.5</v>
      </c>
      <c r="Y5587">
        <f>F5587</f>
        <v>19.5</v>
      </c>
      <c r="Z5587" s="2" t="str">
        <f>G5587</f>
        <v>e</v>
      </c>
      <c r="AA5587">
        <f>_xlfn.IFNA(VLOOKUP(X5587,'duo-out'!A$2:Q$5000,5,FALSE),E5587+10*(H5587-1)+1+_xlfn.IFNA(VLOOKUP(D5587,states!A$2:C$10,3,FALSE),1))</f>
        <v>262</v>
      </c>
      <c r="AB5587" t="str">
        <f>IF(V5587="","",V5587)</f>
        <v/>
      </c>
      <c r="AC5587" s="2" t="str">
        <f>_xlfn.IFNA(VLOOKUP(D5587,states!A$2:C$10,2,FALSE),"XX")</f>
        <v>A</v>
      </c>
      <c r="AD5587">
        <f>E5587</f>
        <v>1</v>
      </c>
      <c r="AE5587">
        <f>_xlfn.IFNA(VLOOKUP(D5587,states!A$2:D$10,4,FALSE),0)</f>
        <v>2</v>
      </c>
      <c r="AF5587">
        <v>0.5</v>
      </c>
      <c r="AG5587">
        <f>IF(AE5587=0,AF5587,IF(AE5587=1,IF(F5587=0.5,0.5,IF(H5587=1,0.5,1.5)),IF(F5587=0.5,0.5,IF(H5587=1,2.5,1.5))))</f>
        <v>1.5</v>
      </c>
      <c r="AH5587" s="7">
        <f>IF(AC5587="XX",0,1/C5587^(1/5)*IF(E5587=0,100,1)/(E5587+1)^(1/4))</f>
        <v>1.4215390817032203</v>
      </c>
    </row>
    <row r="5588" spans="1:34">
      <c r="A5588">
        <v>1093</v>
      </c>
      <c r="B5588" s="1">
        <v>23760.89</v>
      </c>
      <c r="C5588" s="6">
        <v>7.2429999999999994E-2</v>
      </c>
      <c r="D5588" t="s">
        <v>3</v>
      </c>
      <c r="E5588">
        <v>1</v>
      </c>
      <c r="F5588">
        <v>19.5</v>
      </c>
      <c r="G5588" t="s">
        <v>1</v>
      </c>
      <c r="H5588">
        <v>2</v>
      </c>
      <c r="I5588" t="s">
        <v>0</v>
      </c>
      <c r="J5588">
        <v>1</v>
      </c>
      <c r="K5588">
        <v>18.5</v>
      </c>
      <c r="L5588" t="s">
        <v>1</v>
      </c>
      <c r="M5588">
        <v>2</v>
      </c>
      <c r="N5588" t="s">
        <v>1149</v>
      </c>
      <c r="O5588">
        <v>1</v>
      </c>
      <c r="P5588" t="str">
        <f>D5588&amp;"-"&amp;F5588&amp;"-"&amp;G5588&amp;"-"&amp;E5588&amp;"-"&amp;H5588</f>
        <v>A2Delta-19.5-e-1-2</v>
      </c>
      <c r="Q5588" t="str">
        <f>I5588&amp;"-"&amp;K5588&amp;"-"&amp;L5588&amp;"-"&amp;J5588&amp;"-"&amp;M5588</f>
        <v>X2Pi-18.5-e-1-2</v>
      </c>
      <c r="R5588">
        <f>B5588+S5588</f>
        <v>31462.917998184999</v>
      </c>
      <c r="S5588">
        <f>_xlfn.IFNA(VLOOKUP(Q5588,'MARVEL-X'!A$2:I$1400,7,FALSE),VLOOKUP(Q5588,MARVEL!A$2:J$1522,10,FALSE))</f>
        <v>7702.0279981849999</v>
      </c>
      <c r="T5588">
        <f>IF(P5588=P5587,R5588+T5587,R5588)</f>
        <v>62925.968788208993</v>
      </c>
      <c r="U5588">
        <f>IF(P5588=P5587,1+U5587,1)</f>
        <v>2</v>
      </c>
      <c r="V5588">
        <f t="shared" si="87"/>
        <v>31462.984394104496</v>
      </c>
      <c r="W5588">
        <f>IF(V5588="","",IF(ABS(V5588-R5588)&gt;W$1,ABS(V5588-R5588),""))</f>
        <v>6.6395919497153955E-2</v>
      </c>
      <c r="X5588" t="str">
        <f>Y5588&amp;"-"&amp;Z5588&amp;"-"&amp;AC5588&amp;"-"&amp;AD5588&amp;"-"&amp;AG5588</f>
        <v>19.5-e-A-1-1.5</v>
      </c>
      <c r="Y5588">
        <f>F5588</f>
        <v>19.5</v>
      </c>
      <c r="Z5588" s="2" t="str">
        <f>G5588</f>
        <v>e</v>
      </c>
      <c r="AA5588">
        <f>_xlfn.IFNA(VLOOKUP(X5588,'duo-out'!A$2:Q$5000,5,FALSE),E5588+10*(H5588-1)+1+_xlfn.IFNA(VLOOKUP(D5588,states!A$2:C$10,3,FALSE),1))</f>
        <v>262</v>
      </c>
      <c r="AB5588">
        <f>IF(V5588="","",V5588)</f>
        <v>31462.984394104496</v>
      </c>
      <c r="AC5588" s="2" t="str">
        <f>_xlfn.IFNA(VLOOKUP(D5588,states!A$2:C$10,2,FALSE),"XX")</f>
        <v>A</v>
      </c>
      <c r="AD5588">
        <f>E5588</f>
        <v>1</v>
      </c>
      <c r="AE5588">
        <f>_xlfn.IFNA(VLOOKUP(D5588,states!A$2:D$10,4,FALSE),0)</f>
        <v>2</v>
      </c>
      <c r="AF5588">
        <v>0.5</v>
      </c>
      <c r="AG5588">
        <f>IF(AE5588=0,AF5588,IF(AE5588=1,IF(F5588=0.5,0.5,IF(H5588=1,0.5,1.5)),IF(F5588=0.5,0.5,IF(H5588=1,2.5,1.5))))</f>
        <v>1.5</v>
      </c>
      <c r="AH5588" s="7">
        <f>IF(AC5588="XX",0,1/C5588^(1/5)*IF(E5588=0,100,1)/(E5588+1)^(1/4))</f>
        <v>1.4215390817032203</v>
      </c>
    </row>
    <row r="5589" spans="1:34">
      <c r="A5589">
        <v>1287</v>
      </c>
      <c r="B5589" s="1">
        <v>22609.31</v>
      </c>
      <c r="C5589" s="6">
        <v>0.1007</v>
      </c>
      <c r="D5589" t="s">
        <v>3</v>
      </c>
      <c r="E5589">
        <v>2</v>
      </c>
      <c r="F5589">
        <v>19.5</v>
      </c>
      <c r="G5589" t="s">
        <v>1</v>
      </c>
      <c r="H5589">
        <v>1</v>
      </c>
      <c r="I5589" t="s">
        <v>0</v>
      </c>
      <c r="J5589">
        <v>2</v>
      </c>
      <c r="K5589">
        <v>20.5</v>
      </c>
      <c r="L5589" t="s">
        <v>1</v>
      </c>
      <c r="M5589">
        <v>1</v>
      </c>
      <c r="N5589" t="s">
        <v>1343</v>
      </c>
      <c r="O5589">
        <v>1</v>
      </c>
      <c r="P5589" t="str">
        <f>D5589&amp;"-"&amp;F5589&amp;"-"&amp;G5589&amp;"-"&amp;E5589&amp;"-"&amp;H5589</f>
        <v>A2Delta-19.5-e-2-1</v>
      </c>
      <c r="Q5589" t="str">
        <f>I5589&amp;"-"&amp;K5589&amp;"-"&amp;L5589&amp;"-"&amp;J5589&amp;"-"&amp;M5589</f>
        <v>X2Pi-20.5-e-2-1</v>
      </c>
      <c r="R5589">
        <f>B5589+S5589</f>
        <v>33215.948760218002</v>
      </c>
      <c r="S5589">
        <f>_xlfn.IFNA(VLOOKUP(Q5589,'MARVEL-X'!A$2:I$1400,7,FALSE),VLOOKUP(Q5589,MARVEL!A$2:J$1522,10,FALSE))</f>
        <v>10606.638760218</v>
      </c>
      <c r="T5589">
        <f>IF(P5589=P5588,R5589+T5588,R5589)</f>
        <v>33215.948760218002</v>
      </c>
      <c r="U5589">
        <f>IF(P5589=P5588,1+U5588,1)</f>
        <v>1</v>
      </c>
      <c r="V5589" t="str">
        <f t="shared" si="87"/>
        <v/>
      </c>
      <c r="W5589" t="str">
        <f>IF(V5589="","",IF(ABS(V5589-R5589)&gt;W$1,ABS(V5589-R5589),""))</f>
        <v/>
      </c>
      <c r="X5589" t="str">
        <f>Y5589&amp;"-"&amp;Z5589&amp;"-"&amp;AC5589&amp;"-"&amp;AD5589&amp;"-"&amp;AG5589</f>
        <v>19.5-e-A-2-2.5</v>
      </c>
      <c r="Y5589">
        <f>F5589</f>
        <v>19.5</v>
      </c>
      <c r="Z5589" s="2" t="str">
        <f>G5589</f>
        <v>e</v>
      </c>
      <c r="AA5589">
        <f>_xlfn.IFNA(VLOOKUP(X5589,'duo-out'!A$2:Q$5000,5,FALSE),E5589+10*(H5589-1)+1+_xlfn.IFNA(VLOOKUP(D5589,states!A$2:C$10,3,FALSE),1))</f>
        <v>253</v>
      </c>
      <c r="AB5589" t="str">
        <f>IF(V5589="","",V5589)</f>
        <v/>
      </c>
      <c r="AC5589" s="2" t="str">
        <f>_xlfn.IFNA(VLOOKUP(D5589,states!A$2:C$10,2,FALSE),"XX")</f>
        <v>A</v>
      </c>
      <c r="AD5589">
        <f>E5589</f>
        <v>2</v>
      </c>
      <c r="AE5589">
        <f>_xlfn.IFNA(VLOOKUP(D5589,states!A$2:D$10,4,FALSE),0)</f>
        <v>2</v>
      </c>
      <c r="AF5589">
        <v>0.5</v>
      </c>
      <c r="AG5589">
        <f>IF(AE5589=0,AF5589,IF(AE5589=1,IF(F5589=0.5,0.5,IF(H5589=1,0.5,1.5)),IF(F5589=0.5,0.5,IF(H5589=1,2.5,1.5))))</f>
        <v>2.5</v>
      </c>
      <c r="AH5589" s="7">
        <f>IF(AC5589="XX",0,1/C5589^(1/5)*IF(E5589=0,100,1)/(E5589+1)^(1/4))</f>
        <v>1.2025794887028778</v>
      </c>
    </row>
    <row r="5590" spans="1:34">
      <c r="A5590">
        <v>1265</v>
      </c>
      <c r="B5590" s="1">
        <v>23103.46</v>
      </c>
      <c r="C5590" s="6">
        <v>0.155</v>
      </c>
      <c r="D5590" t="s">
        <v>3</v>
      </c>
      <c r="E5590">
        <v>2</v>
      </c>
      <c r="F5590">
        <v>19.5</v>
      </c>
      <c r="G5590" t="s">
        <v>1</v>
      </c>
      <c r="H5590">
        <v>1</v>
      </c>
      <c r="I5590" t="s">
        <v>0</v>
      </c>
      <c r="J5590">
        <v>2</v>
      </c>
      <c r="K5590">
        <v>19.5</v>
      </c>
      <c r="L5590" t="s">
        <v>2</v>
      </c>
      <c r="M5590">
        <v>1</v>
      </c>
      <c r="N5590" t="s">
        <v>1321</v>
      </c>
      <c r="O5590">
        <v>1</v>
      </c>
      <c r="P5590" t="str">
        <f>D5590&amp;"-"&amp;F5590&amp;"-"&amp;G5590&amp;"-"&amp;E5590&amp;"-"&amp;H5590</f>
        <v>A2Delta-19.5-e-2-1</v>
      </c>
      <c r="Q5590" t="str">
        <f>I5590&amp;"-"&amp;K5590&amp;"-"&amp;L5590&amp;"-"&amp;J5590&amp;"-"&amp;M5590</f>
        <v>X2Pi-19.5-f-2-1</v>
      </c>
      <c r="R5590">
        <f>B5590+S5590</f>
        <v>33216.212833529004</v>
      </c>
      <c r="S5590">
        <f>_xlfn.IFNA(VLOOKUP(Q5590,'MARVEL-X'!A$2:I$1400,7,FALSE),VLOOKUP(Q5590,MARVEL!A$2:J$1522,10,FALSE))</f>
        <v>10112.752833529001</v>
      </c>
      <c r="T5590">
        <f>IF(P5590=P5589,R5590+T5589,R5590)</f>
        <v>66432.161593747005</v>
      </c>
      <c r="U5590">
        <f>IF(P5590=P5589,1+U5589,1)</f>
        <v>2</v>
      </c>
      <c r="V5590" t="str">
        <f t="shared" si="87"/>
        <v/>
      </c>
      <c r="W5590" t="str">
        <f>IF(V5590="","",IF(ABS(V5590-R5590)&gt;W$1,ABS(V5590-R5590),""))</f>
        <v/>
      </c>
      <c r="X5590" t="str">
        <f>Y5590&amp;"-"&amp;Z5590&amp;"-"&amp;AC5590&amp;"-"&amp;AD5590&amp;"-"&amp;AG5590</f>
        <v>19.5-e-A-2-2.5</v>
      </c>
      <c r="Y5590">
        <f>F5590</f>
        <v>19.5</v>
      </c>
      <c r="Z5590" s="2" t="str">
        <f>G5590</f>
        <v>e</v>
      </c>
      <c r="AA5590">
        <f>_xlfn.IFNA(VLOOKUP(X5590,'duo-out'!A$2:Q$5000,5,FALSE),E5590+10*(H5590-1)+1+_xlfn.IFNA(VLOOKUP(D5590,states!A$2:C$10,3,FALSE),1))</f>
        <v>253</v>
      </c>
      <c r="AB5590" t="str">
        <f>IF(V5590="","",V5590)</f>
        <v/>
      </c>
      <c r="AC5590" s="2" t="str">
        <f>_xlfn.IFNA(VLOOKUP(D5590,states!A$2:C$10,2,FALSE),"XX")</f>
        <v>A</v>
      </c>
      <c r="AD5590">
        <f>E5590</f>
        <v>2</v>
      </c>
      <c r="AE5590">
        <f>_xlfn.IFNA(VLOOKUP(D5590,states!A$2:D$10,4,FALSE),0)</f>
        <v>2</v>
      </c>
      <c r="AF5590">
        <v>0.5</v>
      </c>
      <c r="AG5590">
        <f>IF(AE5590=0,AF5590,IF(AE5590=1,IF(F5590=0.5,0.5,IF(H5590=1,0.5,1.5)),IF(F5590=0.5,0.5,IF(H5590=1,2.5,1.5))))</f>
        <v>2.5</v>
      </c>
      <c r="AH5590" s="7">
        <f>IF(AC5590="XX",0,1/C5590^(1/5)*IF(E5590=0,100,1)/(E5590+1)^(1/4))</f>
        <v>1.1031976973466537</v>
      </c>
    </row>
    <row r="5591" spans="1:34">
      <c r="A5591">
        <v>1201</v>
      </c>
      <c r="B5591" s="1">
        <v>23554.22</v>
      </c>
      <c r="C5591" s="6">
        <v>6.6640000000000005E-2</v>
      </c>
      <c r="D5591" t="s">
        <v>3</v>
      </c>
      <c r="E5591">
        <v>2</v>
      </c>
      <c r="F5591">
        <v>19.5</v>
      </c>
      <c r="G5591" t="s">
        <v>1</v>
      </c>
      <c r="H5591">
        <v>1</v>
      </c>
      <c r="I5591" t="s">
        <v>0</v>
      </c>
      <c r="J5591">
        <v>2</v>
      </c>
      <c r="K5591">
        <v>18.5</v>
      </c>
      <c r="L5591" t="s">
        <v>1</v>
      </c>
      <c r="M5591">
        <v>1</v>
      </c>
      <c r="N5591" t="s">
        <v>1257</v>
      </c>
      <c r="O5591">
        <v>1</v>
      </c>
      <c r="P5591" t="str">
        <f>D5591&amp;"-"&amp;F5591&amp;"-"&amp;G5591&amp;"-"&amp;E5591&amp;"-"&amp;H5591</f>
        <v>A2Delta-19.5-e-2-1</v>
      </c>
      <c r="Q5591" t="str">
        <f>I5591&amp;"-"&amp;K5591&amp;"-"&amp;L5591&amp;"-"&amp;J5591&amp;"-"&amp;M5591</f>
        <v>X2Pi-18.5-e-2-1</v>
      </c>
      <c r="R5591">
        <f>B5591+S5591</f>
        <v>33216.061760217999</v>
      </c>
      <c r="S5591">
        <f>_xlfn.IFNA(VLOOKUP(Q5591,'MARVEL-X'!A$2:I$1400,7,FALSE),VLOOKUP(Q5591,MARVEL!A$2:J$1522,10,FALSE))</f>
        <v>9661.8417602179998</v>
      </c>
      <c r="T5591">
        <f>IF(P5591=P5590,R5591+T5590,R5591)</f>
        <v>99648.223353965004</v>
      </c>
      <c r="U5591">
        <f>IF(P5591=P5590,1+U5590,1)</f>
        <v>3</v>
      </c>
      <c r="V5591" t="str">
        <f t="shared" si="87"/>
        <v/>
      </c>
      <c r="W5591" t="str">
        <f>IF(V5591="","",IF(ABS(V5591-R5591)&gt;W$1,ABS(V5591-R5591),""))</f>
        <v/>
      </c>
      <c r="X5591" t="str">
        <f>Y5591&amp;"-"&amp;Z5591&amp;"-"&amp;AC5591&amp;"-"&amp;AD5591&amp;"-"&amp;AG5591</f>
        <v>19.5-e-A-2-2.5</v>
      </c>
      <c r="Y5591">
        <f>F5591</f>
        <v>19.5</v>
      </c>
      <c r="Z5591" s="2" t="str">
        <f>G5591</f>
        <v>e</v>
      </c>
      <c r="AA5591">
        <f>_xlfn.IFNA(VLOOKUP(X5591,'duo-out'!A$2:Q$5000,5,FALSE),E5591+10*(H5591-1)+1+_xlfn.IFNA(VLOOKUP(D5591,states!A$2:C$10,3,FALSE),1))</f>
        <v>253</v>
      </c>
      <c r="AB5591" t="str">
        <f>IF(V5591="","",V5591)</f>
        <v/>
      </c>
      <c r="AC5591" s="2" t="str">
        <f>_xlfn.IFNA(VLOOKUP(D5591,states!A$2:C$10,2,FALSE),"XX")</f>
        <v>A</v>
      </c>
      <c r="AD5591">
        <f>E5591</f>
        <v>2</v>
      </c>
      <c r="AE5591">
        <f>_xlfn.IFNA(VLOOKUP(D5591,states!A$2:D$10,4,FALSE),0)</f>
        <v>2</v>
      </c>
      <c r="AF5591">
        <v>0.5</v>
      </c>
      <c r="AG5591">
        <f>IF(AE5591=0,AF5591,IF(AE5591=1,IF(F5591=0.5,0.5,IF(H5591=1,0.5,1.5)),IF(F5591=0.5,0.5,IF(H5591=1,2.5,1.5))))</f>
        <v>2.5</v>
      </c>
      <c r="AH5591" s="7">
        <f>IF(AC5591="XX",0,1/C5591^(1/5)*IF(E5591=0,100,1)/(E5591+1)^(1/4))</f>
        <v>1.3060887498990827</v>
      </c>
    </row>
    <row r="5592" spans="1:34">
      <c r="A5592">
        <v>5907</v>
      </c>
      <c r="B5592" s="1">
        <v>23103.51</v>
      </c>
      <c r="C5592" s="6">
        <v>0.5</v>
      </c>
      <c r="D5592" t="s">
        <v>3</v>
      </c>
      <c r="E5592">
        <v>2</v>
      </c>
      <c r="F5592">
        <v>19.5</v>
      </c>
      <c r="G5592" t="s">
        <v>1</v>
      </c>
      <c r="H5592">
        <v>1</v>
      </c>
      <c r="I5592" t="s">
        <v>0</v>
      </c>
      <c r="J5592">
        <v>2</v>
      </c>
      <c r="K5592">
        <v>19.5</v>
      </c>
      <c r="L5592" t="s">
        <v>2</v>
      </c>
      <c r="M5592">
        <v>1</v>
      </c>
      <c r="N5592" t="s">
        <v>5963</v>
      </c>
      <c r="O5592">
        <v>1</v>
      </c>
      <c r="P5592" t="str">
        <f>D5592&amp;"-"&amp;F5592&amp;"-"&amp;G5592&amp;"-"&amp;E5592&amp;"-"&amp;H5592</f>
        <v>A2Delta-19.5-e-2-1</v>
      </c>
      <c r="Q5592" t="str">
        <f>I5592&amp;"-"&amp;K5592&amp;"-"&amp;L5592&amp;"-"&amp;J5592&amp;"-"&amp;M5592</f>
        <v>X2Pi-19.5-f-2-1</v>
      </c>
      <c r="R5592">
        <f>B5592+S5592</f>
        <v>33216.262833528999</v>
      </c>
      <c r="S5592">
        <f>_xlfn.IFNA(VLOOKUP(Q5592,'MARVEL-X'!A$2:I$1400,7,FALSE),VLOOKUP(Q5592,MARVEL!A$2:J$1522,10,FALSE))</f>
        <v>10112.752833529001</v>
      </c>
      <c r="T5592">
        <f>IF(P5592=P5591,R5592+T5591,R5592)</f>
        <v>132864.48618749401</v>
      </c>
      <c r="U5592">
        <f>IF(P5592=P5591,1+U5591,1)</f>
        <v>4</v>
      </c>
      <c r="V5592" t="str">
        <f t="shared" si="87"/>
        <v/>
      </c>
      <c r="W5592" t="str">
        <f>IF(V5592="","",IF(ABS(V5592-R5592)&gt;W$1,ABS(V5592-R5592),""))</f>
        <v/>
      </c>
      <c r="X5592" t="str">
        <f>Y5592&amp;"-"&amp;Z5592&amp;"-"&amp;AC5592&amp;"-"&amp;AD5592&amp;"-"&amp;AG5592</f>
        <v>19.5-e-A-2-2.5</v>
      </c>
      <c r="Y5592">
        <f>F5592</f>
        <v>19.5</v>
      </c>
      <c r="Z5592" s="2" t="str">
        <f>G5592</f>
        <v>e</v>
      </c>
      <c r="AA5592">
        <f>_xlfn.IFNA(VLOOKUP(X5592,'duo-out'!A$2:Q$5000,5,FALSE),E5592+10*(H5592-1)+1+_xlfn.IFNA(VLOOKUP(D5592,states!A$2:C$10,3,FALSE),1))</f>
        <v>253</v>
      </c>
      <c r="AB5592" t="str">
        <f>IF(V5592="","",V5592)</f>
        <v/>
      </c>
      <c r="AC5592" s="2" t="str">
        <f>_xlfn.IFNA(VLOOKUP(D5592,states!A$2:C$10,2,FALSE),"XX")</f>
        <v>A</v>
      </c>
      <c r="AD5592">
        <f>E5592</f>
        <v>2</v>
      </c>
      <c r="AE5592">
        <f>_xlfn.IFNA(VLOOKUP(D5592,states!A$2:D$10,4,FALSE),0)</f>
        <v>2</v>
      </c>
      <c r="AF5592">
        <v>0.5</v>
      </c>
      <c r="AG5592">
        <f>IF(AE5592=0,AF5592,IF(AE5592=1,IF(F5592=0.5,0.5,IF(H5592=1,0.5,1.5)),IF(F5592=0.5,0.5,IF(H5592=1,2.5,1.5))))</f>
        <v>2.5</v>
      </c>
      <c r="AH5592" s="7">
        <f>IF(AC5592="XX",0,1/C5592^(1/5)*IF(E5592=0,100,1)/(E5592+1)^(1/4))</f>
        <v>0.87282200217602857</v>
      </c>
    </row>
    <row r="5593" spans="1:34">
      <c r="A5593">
        <v>5897</v>
      </c>
      <c r="B5593" s="1">
        <v>23554.16</v>
      </c>
      <c r="C5593" s="6">
        <v>0.5</v>
      </c>
      <c r="D5593" t="s">
        <v>3</v>
      </c>
      <c r="E5593">
        <v>2</v>
      </c>
      <c r="F5593">
        <v>19.5</v>
      </c>
      <c r="G5593" t="s">
        <v>1</v>
      </c>
      <c r="H5593">
        <v>1</v>
      </c>
      <c r="I5593" t="s">
        <v>0</v>
      </c>
      <c r="J5593">
        <v>2</v>
      </c>
      <c r="K5593">
        <v>18.5</v>
      </c>
      <c r="L5593" t="s">
        <v>1</v>
      </c>
      <c r="M5593">
        <v>1</v>
      </c>
      <c r="N5593" t="s">
        <v>5953</v>
      </c>
      <c r="O5593">
        <v>1</v>
      </c>
      <c r="P5593" t="str">
        <f>D5593&amp;"-"&amp;F5593&amp;"-"&amp;G5593&amp;"-"&amp;E5593&amp;"-"&amp;H5593</f>
        <v>A2Delta-19.5-e-2-1</v>
      </c>
      <c r="Q5593" t="str">
        <f>I5593&amp;"-"&amp;K5593&amp;"-"&amp;L5593&amp;"-"&amp;J5593&amp;"-"&amp;M5593</f>
        <v>X2Pi-18.5-e-2-1</v>
      </c>
      <c r="R5593">
        <f>B5593+S5593</f>
        <v>33216.001760218001</v>
      </c>
      <c r="S5593">
        <f>_xlfn.IFNA(VLOOKUP(Q5593,'MARVEL-X'!A$2:I$1400,7,FALSE),VLOOKUP(Q5593,MARVEL!A$2:J$1522,10,FALSE))</f>
        <v>9661.8417602179998</v>
      </c>
      <c r="T5593">
        <f>IF(P5593=P5592,R5593+T5592,R5593)</f>
        <v>166080.48794771201</v>
      </c>
      <c r="U5593">
        <f>IF(P5593=P5592,1+U5592,1)</f>
        <v>5</v>
      </c>
      <c r="V5593">
        <f t="shared" si="87"/>
        <v>33216.097589542405</v>
      </c>
      <c r="W5593">
        <f>IF(V5593="","",IF(ABS(V5593-R5593)&gt;W$1,ABS(V5593-R5593),""))</f>
        <v>9.5829324403894134E-2</v>
      </c>
      <c r="X5593" t="str">
        <f>Y5593&amp;"-"&amp;Z5593&amp;"-"&amp;AC5593&amp;"-"&amp;AD5593&amp;"-"&amp;AG5593</f>
        <v>19.5-e-A-2-2.5</v>
      </c>
      <c r="Y5593">
        <f>F5593</f>
        <v>19.5</v>
      </c>
      <c r="Z5593" s="2" t="str">
        <f>G5593</f>
        <v>e</v>
      </c>
      <c r="AA5593">
        <f>_xlfn.IFNA(VLOOKUP(X5593,'duo-out'!A$2:Q$5000,5,FALSE),E5593+10*(H5593-1)+1+_xlfn.IFNA(VLOOKUP(D5593,states!A$2:C$10,3,FALSE),1))</f>
        <v>253</v>
      </c>
      <c r="AB5593">
        <f>IF(V5593="","",V5593)</f>
        <v>33216.097589542405</v>
      </c>
      <c r="AC5593" s="2" t="str">
        <f>_xlfn.IFNA(VLOOKUP(D5593,states!A$2:C$10,2,FALSE),"XX")</f>
        <v>A</v>
      </c>
      <c r="AD5593">
        <f>E5593</f>
        <v>2</v>
      </c>
      <c r="AE5593">
        <f>_xlfn.IFNA(VLOOKUP(D5593,states!A$2:D$10,4,FALSE),0)</f>
        <v>2</v>
      </c>
      <c r="AF5593">
        <v>0.5</v>
      </c>
      <c r="AG5593">
        <f>IF(AE5593=0,AF5593,IF(AE5593=1,IF(F5593=0.5,0.5,IF(H5593=1,0.5,1.5)),IF(F5593=0.5,0.5,IF(H5593=1,2.5,1.5))))</f>
        <v>2.5</v>
      </c>
      <c r="AH5593" s="7">
        <f>IF(AC5593="XX",0,1/C5593^(1/5)*IF(E5593=0,100,1)/(E5593+1)^(1/4))</f>
        <v>0.87282200217602857</v>
      </c>
    </row>
    <row r="5594" spans="1:34">
      <c r="A5594">
        <v>1447</v>
      </c>
      <c r="B5594" s="1">
        <v>22594.3</v>
      </c>
      <c r="C5594" s="6">
        <v>0.15659999999999999</v>
      </c>
      <c r="D5594" t="s">
        <v>3</v>
      </c>
      <c r="E5594">
        <v>2</v>
      </c>
      <c r="F5594">
        <v>19.5</v>
      </c>
      <c r="G5594" t="s">
        <v>1</v>
      </c>
      <c r="H5594">
        <v>2</v>
      </c>
      <c r="I5594" t="s">
        <v>0</v>
      </c>
      <c r="J5594">
        <v>2</v>
      </c>
      <c r="K5594">
        <v>20.5</v>
      </c>
      <c r="L5594" t="s">
        <v>1</v>
      </c>
      <c r="M5594">
        <v>2</v>
      </c>
      <c r="N5594" t="s">
        <v>1503</v>
      </c>
      <c r="O5594">
        <v>1</v>
      </c>
      <c r="P5594" t="str">
        <f>D5594&amp;"-"&amp;F5594&amp;"-"&amp;G5594&amp;"-"&amp;E5594&amp;"-"&amp;H5594</f>
        <v>A2Delta-19.5-e-2-2</v>
      </c>
      <c r="Q5594" t="str">
        <f>I5594&amp;"-"&amp;K5594&amp;"-"&amp;L5594&amp;"-"&amp;J5594&amp;"-"&amp;M5594</f>
        <v>X2Pi-20.5-e-2-2</v>
      </c>
      <c r="R5594">
        <f>B5594+S5594</f>
        <v>33689.268486175999</v>
      </c>
      <c r="S5594">
        <f>_xlfn.IFNA(VLOOKUP(Q5594,'MARVEL-X'!A$2:I$1400,7,FALSE),VLOOKUP(Q5594,MARVEL!A$2:J$1522,10,FALSE))</f>
        <v>11094.968486176</v>
      </c>
      <c r="T5594">
        <f>IF(P5594=P5593,R5594+T5593,R5594)</f>
        <v>33689.268486175999</v>
      </c>
      <c r="U5594">
        <f>IF(P5594=P5593,1+U5593,1)</f>
        <v>1</v>
      </c>
      <c r="V5594" t="str">
        <f t="shared" si="87"/>
        <v/>
      </c>
      <c r="W5594" t="str">
        <f>IF(V5594="","",IF(ABS(V5594-R5594)&gt;W$1,ABS(V5594-R5594),""))</f>
        <v/>
      </c>
      <c r="X5594" t="str">
        <f>Y5594&amp;"-"&amp;Z5594&amp;"-"&amp;AC5594&amp;"-"&amp;AD5594&amp;"-"&amp;AG5594</f>
        <v>19.5-e-A-2-1.5</v>
      </c>
      <c r="Y5594">
        <f>F5594</f>
        <v>19.5</v>
      </c>
      <c r="Z5594" s="2" t="str">
        <f>G5594</f>
        <v>e</v>
      </c>
      <c r="AA5594">
        <f>_xlfn.IFNA(VLOOKUP(X5594,'duo-out'!A$2:Q$5000,5,FALSE),E5594+10*(H5594-1)+1+_xlfn.IFNA(VLOOKUP(D5594,states!A$2:C$10,3,FALSE),1))</f>
        <v>263</v>
      </c>
      <c r="AB5594" t="str">
        <f>IF(V5594="","",V5594)</f>
        <v/>
      </c>
      <c r="AC5594" s="2" t="str">
        <f>_xlfn.IFNA(VLOOKUP(D5594,states!A$2:C$10,2,FALSE),"XX")</f>
        <v>A</v>
      </c>
      <c r="AD5594">
        <f>E5594</f>
        <v>2</v>
      </c>
      <c r="AE5594">
        <f>_xlfn.IFNA(VLOOKUP(D5594,states!A$2:D$10,4,FALSE),0)</f>
        <v>2</v>
      </c>
      <c r="AF5594">
        <v>0.5</v>
      </c>
      <c r="AG5594">
        <f>IF(AE5594=0,AF5594,IF(AE5594=1,IF(F5594=0.5,0.5,IF(H5594=1,0.5,1.5)),IF(F5594=0.5,0.5,IF(H5594=1,2.5,1.5))))</f>
        <v>1.5</v>
      </c>
      <c r="AH5594" s="7">
        <f>IF(AC5594="XX",0,1/C5594^(1/5)*IF(E5594=0,100,1)/(E5594+1)^(1/4))</f>
        <v>1.1009341282350462</v>
      </c>
    </row>
    <row r="5595" spans="1:34">
      <c r="A5595">
        <v>1397</v>
      </c>
      <c r="B5595" s="1">
        <v>23095.65</v>
      </c>
      <c r="C5595" s="6">
        <v>5.731E-2</v>
      </c>
      <c r="D5595" t="s">
        <v>3</v>
      </c>
      <c r="E5595">
        <v>2</v>
      </c>
      <c r="F5595">
        <v>19.5</v>
      </c>
      <c r="G5595" t="s">
        <v>1</v>
      </c>
      <c r="H5595">
        <v>2</v>
      </c>
      <c r="I5595" t="s">
        <v>0</v>
      </c>
      <c r="J5595">
        <v>2</v>
      </c>
      <c r="K5595">
        <v>19.5</v>
      </c>
      <c r="L5595" t="s">
        <v>1</v>
      </c>
      <c r="M5595">
        <v>2</v>
      </c>
      <c r="N5595" t="s">
        <v>1453</v>
      </c>
      <c r="O5595">
        <v>1</v>
      </c>
      <c r="P5595" t="str">
        <f>D5595&amp;"-"&amp;F5595&amp;"-"&amp;G5595&amp;"-"&amp;E5595&amp;"-"&amp;H5595</f>
        <v>A2Delta-19.5-e-2-2</v>
      </c>
      <c r="Q5595" t="str">
        <f>I5595&amp;"-"&amp;K5595&amp;"-"&amp;L5595&amp;"-"&amp;J5595&amp;"-"&amp;M5595</f>
        <v>X2Pi-19.5-e-2-2</v>
      </c>
      <c r="R5595">
        <f>B5595+S5595</f>
        <v>33689.425870924002</v>
      </c>
      <c r="S5595">
        <f>_xlfn.IFNA(VLOOKUP(Q5595,'MARVEL-X'!A$2:I$1400,7,FALSE),VLOOKUP(Q5595,MARVEL!A$2:J$1522,10,FALSE))</f>
        <v>10593.775870923999</v>
      </c>
      <c r="T5595">
        <f>IF(P5595=P5594,R5595+T5594,R5595)</f>
        <v>67378.694357100001</v>
      </c>
      <c r="U5595">
        <f>IF(P5595=P5594,1+U5594,1)</f>
        <v>2</v>
      </c>
      <c r="V5595" t="str">
        <f t="shared" si="87"/>
        <v/>
      </c>
      <c r="W5595" t="str">
        <f>IF(V5595="","",IF(ABS(V5595-R5595)&gt;W$1,ABS(V5595-R5595),""))</f>
        <v/>
      </c>
      <c r="X5595" t="str">
        <f>Y5595&amp;"-"&amp;Z5595&amp;"-"&amp;AC5595&amp;"-"&amp;AD5595&amp;"-"&amp;AG5595</f>
        <v>19.5-e-A-2-1.5</v>
      </c>
      <c r="Y5595">
        <f>F5595</f>
        <v>19.5</v>
      </c>
      <c r="Z5595" s="2" t="str">
        <f>G5595</f>
        <v>e</v>
      </c>
      <c r="AA5595">
        <f>_xlfn.IFNA(VLOOKUP(X5595,'duo-out'!A$2:Q$5000,5,FALSE),E5595+10*(H5595-1)+1+_xlfn.IFNA(VLOOKUP(D5595,states!A$2:C$10,3,FALSE),1))</f>
        <v>263</v>
      </c>
      <c r="AB5595" t="str">
        <f>IF(V5595="","",V5595)</f>
        <v/>
      </c>
      <c r="AC5595" s="2" t="str">
        <f>_xlfn.IFNA(VLOOKUP(D5595,states!A$2:C$10,2,FALSE),"XX")</f>
        <v>A</v>
      </c>
      <c r="AD5595">
        <f>E5595</f>
        <v>2</v>
      </c>
      <c r="AE5595">
        <f>_xlfn.IFNA(VLOOKUP(D5595,states!A$2:D$10,4,FALSE),0)</f>
        <v>2</v>
      </c>
      <c r="AF5595">
        <v>0.5</v>
      </c>
      <c r="AG5595">
        <f>IF(AE5595=0,AF5595,IF(AE5595=1,IF(F5595=0.5,0.5,IF(H5595=1,0.5,1.5)),IF(F5595=0.5,0.5,IF(H5595=1,2.5,1.5))))</f>
        <v>1.5</v>
      </c>
      <c r="AH5595" s="7">
        <f>IF(AC5595="XX",0,1/C5595^(1/5)*IF(E5595=0,100,1)/(E5595+1)^(1/4))</f>
        <v>1.3460884710377277</v>
      </c>
    </row>
    <row r="5596" spans="1:34">
      <c r="A5596">
        <v>1358</v>
      </c>
      <c r="B5596" s="1">
        <v>23577.18</v>
      </c>
      <c r="C5596" s="6">
        <v>5.6120000000000003E-2</v>
      </c>
      <c r="D5596" t="s">
        <v>3</v>
      </c>
      <c r="E5596">
        <v>2</v>
      </c>
      <c r="F5596">
        <v>19.5</v>
      </c>
      <c r="G5596" t="s">
        <v>1</v>
      </c>
      <c r="H5596">
        <v>2</v>
      </c>
      <c r="I5596" t="s">
        <v>0</v>
      </c>
      <c r="J5596">
        <v>2</v>
      </c>
      <c r="K5596">
        <v>18.5</v>
      </c>
      <c r="L5596" t="s">
        <v>1</v>
      </c>
      <c r="M5596">
        <v>2</v>
      </c>
      <c r="N5596" t="s">
        <v>1414</v>
      </c>
      <c r="O5596">
        <v>1</v>
      </c>
      <c r="P5596" t="str">
        <f>D5596&amp;"-"&amp;F5596&amp;"-"&amp;G5596&amp;"-"&amp;E5596&amp;"-"&amp;H5596</f>
        <v>A2Delta-19.5-e-2-2</v>
      </c>
      <c r="Q5596" t="str">
        <f>I5596&amp;"-"&amp;K5596&amp;"-"&amp;L5596&amp;"-"&amp;J5596&amp;"-"&amp;M5596</f>
        <v>X2Pi-18.5-e-2-2</v>
      </c>
      <c r="R5596">
        <f>B5596+S5596</f>
        <v>33689.429429021999</v>
      </c>
      <c r="S5596">
        <f>_xlfn.IFNA(VLOOKUP(Q5596,'MARVEL-X'!A$2:I$1400,7,FALSE),VLOOKUP(Q5596,MARVEL!A$2:J$1522,10,FALSE))</f>
        <v>10112.249429021998</v>
      </c>
      <c r="T5596">
        <f>IF(P5596=P5595,R5596+T5595,R5596)</f>
        <v>101068.123786122</v>
      </c>
      <c r="U5596">
        <f>IF(P5596=P5595,1+U5595,1)</f>
        <v>3</v>
      </c>
      <c r="V5596" t="str">
        <f t="shared" si="87"/>
        <v/>
      </c>
      <c r="W5596" t="str">
        <f>IF(V5596="","",IF(ABS(V5596-R5596)&gt;W$1,ABS(V5596-R5596),""))</f>
        <v/>
      </c>
      <c r="X5596" t="str">
        <f>Y5596&amp;"-"&amp;Z5596&amp;"-"&amp;AC5596&amp;"-"&amp;AD5596&amp;"-"&amp;AG5596</f>
        <v>19.5-e-A-2-1.5</v>
      </c>
      <c r="Y5596">
        <f>F5596</f>
        <v>19.5</v>
      </c>
      <c r="Z5596" s="2" t="str">
        <f>G5596</f>
        <v>e</v>
      </c>
      <c r="AA5596">
        <f>_xlfn.IFNA(VLOOKUP(X5596,'duo-out'!A$2:Q$5000,5,FALSE),E5596+10*(H5596-1)+1+_xlfn.IFNA(VLOOKUP(D5596,states!A$2:C$10,3,FALSE),1))</f>
        <v>263</v>
      </c>
      <c r="AB5596" t="str">
        <f>IF(V5596="","",V5596)</f>
        <v/>
      </c>
      <c r="AC5596" s="2" t="str">
        <f>_xlfn.IFNA(VLOOKUP(D5596,states!A$2:C$10,2,FALSE),"XX")</f>
        <v>A</v>
      </c>
      <c r="AD5596">
        <f>E5596</f>
        <v>2</v>
      </c>
      <c r="AE5596">
        <f>_xlfn.IFNA(VLOOKUP(D5596,states!A$2:D$10,4,FALSE),0)</f>
        <v>2</v>
      </c>
      <c r="AF5596">
        <v>0.5</v>
      </c>
      <c r="AG5596">
        <f>IF(AE5596=0,AF5596,IF(AE5596=1,IF(F5596=0.5,0.5,IF(H5596=1,0.5,1.5)),IF(F5596=0.5,0.5,IF(H5596=1,2.5,1.5))))</f>
        <v>1.5</v>
      </c>
      <c r="AH5596" s="7">
        <f>IF(AC5596="XX",0,1/C5596^(1/5)*IF(E5596=0,100,1)/(E5596+1)^(1/4))</f>
        <v>1.3517493015544304</v>
      </c>
    </row>
    <row r="5597" spans="1:34">
      <c r="A5597">
        <v>5974</v>
      </c>
      <c r="B5597" s="1">
        <v>23082.71</v>
      </c>
      <c r="C5597" s="6">
        <v>0.5</v>
      </c>
      <c r="D5597" t="s">
        <v>3</v>
      </c>
      <c r="E5597">
        <v>2</v>
      </c>
      <c r="F5597">
        <v>19.5</v>
      </c>
      <c r="G5597" t="s">
        <v>1</v>
      </c>
      <c r="H5597">
        <v>2</v>
      </c>
      <c r="I5597" t="s">
        <v>0</v>
      </c>
      <c r="J5597">
        <v>2</v>
      </c>
      <c r="K5597">
        <v>19.5</v>
      </c>
      <c r="L5597" t="s">
        <v>2</v>
      </c>
      <c r="M5597">
        <v>2</v>
      </c>
      <c r="N5597" t="s">
        <v>6030</v>
      </c>
      <c r="O5597">
        <v>1</v>
      </c>
      <c r="P5597" t="str">
        <f>D5597&amp;"-"&amp;F5597&amp;"-"&amp;G5597&amp;"-"&amp;E5597&amp;"-"&amp;H5597</f>
        <v>A2Delta-19.5-e-2-2</v>
      </c>
      <c r="Q5597" t="str">
        <f>I5597&amp;"-"&amp;K5597&amp;"-"&amp;L5597&amp;"-"&amp;J5597&amp;"-"&amp;M5597</f>
        <v>X2Pi-19.5-f-2-2</v>
      </c>
      <c r="R5597">
        <f>B5597+S5597</f>
        <v>33689.466288302996</v>
      </c>
      <c r="S5597">
        <f>_xlfn.IFNA(VLOOKUP(Q5597,'MARVEL-X'!A$2:I$1400,7,FALSE),VLOOKUP(Q5597,MARVEL!A$2:J$1522,10,FALSE))</f>
        <v>10606.756288302999</v>
      </c>
      <c r="T5597">
        <f>IF(P5597=P5596,R5597+T5596,R5597)</f>
        <v>134757.59007442498</v>
      </c>
      <c r="U5597">
        <f>IF(P5597=P5596,1+U5596,1)</f>
        <v>4</v>
      </c>
      <c r="V5597" t="str">
        <f t="shared" si="87"/>
        <v/>
      </c>
      <c r="W5597" t="str">
        <f>IF(V5597="","",IF(ABS(V5597-R5597)&gt;W$1,ABS(V5597-R5597),""))</f>
        <v/>
      </c>
      <c r="X5597" t="str">
        <f>Y5597&amp;"-"&amp;Z5597&amp;"-"&amp;AC5597&amp;"-"&amp;AD5597&amp;"-"&amp;AG5597</f>
        <v>19.5-e-A-2-1.5</v>
      </c>
      <c r="Y5597">
        <f>F5597</f>
        <v>19.5</v>
      </c>
      <c r="Z5597" s="2" t="str">
        <f>G5597</f>
        <v>e</v>
      </c>
      <c r="AA5597">
        <f>_xlfn.IFNA(VLOOKUP(X5597,'duo-out'!A$2:Q$5000,5,FALSE),E5597+10*(H5597-1)+1+_xlfn.IFNA(VLOOKUP(D5597,states!A$2:C$10,3,FALSE),1))</f>
        <v>263</v>
      </c>
      <c r="AB5597" t="str">
        <f>IF(V5597="","",V5597)</f>
        <v/>
      </c>
      <c r="AC5597" s="2" t="str">
        <f>_xlfn.IFNA(VLOOKUP(D5597,states!A$2:C$10,2,FALSE),"XX")</f>
        <v>A</v>
      </c>
      <c r="AD5597">
        <f>E5597</f>
        <v>2</v>
      </c>
      <c r="AE5597">
        <f>_xlfn.IFNA(VLOOKUP(D5597,states!A$2:D$10,4,FALSE),0)</f>
        <v>2</v>
      </c>
      <c r="AF5597">
        <v>0.5</v>
      </c>
      <c r="AG5597">
        <f>IF(AE5597=0,AF5597,IF(AE5597=1,IF(F5597=0.5,0.5,IF(H5597=1,0.5,1.5)),IF(F5597=0.5,0.5,IF(H5597=1,2.5,1.5))))</f>
        <v>1.5</v>
      </c>
      <c r="AH5597" s="7">
        <f>IF(AC5597="XX",0,1/C5597^(1/5)*IF(E5597=0,100,1)/(E5597+1)^(1/4))</f>
        <v>0.87282200217602857</v>
      </c>
    </row>
    <row r="5598" spans="1:34">
      <c r="A5598">
        <v>5966</v>
      </c>
      <c r="B5598" s="1">
        <v>23577.21</v>
      </c>
      <c r="C5598" s="6">
        <v>0.5</v>
      </c>
      <c r="D5598" t="s">
        <v>3</v>
      </c>
      <c r="E5598">
        <v>2</v>
      </c>
      <c r="F5598">
        <v>19.5</v>
      </c>
      <c r="G5598" t="s">
        <v>1</v>
      </c>
      <c r="H5598">
        <v>2</v>
      </c>
      <c r="I5598" t="s">
        <v>0</v>
      </c>
      <c r="J5598">
        <v>2</v>
      </c>
      <c r="K5598">
        <v>18.5</v>
      </c>
      <c r="L5598" t="s">
        <v>1</v>
      </c>
      <c r="M5598">
        <v>2</v>
      </c>
      <c r="N5598" t="s">
        <v>6022</v>
      </c>
      <c r="O5598">
        <v>1</v>
      </c>
      <c r="P5598" t="str">
        <f>D5598&amp;"-"&amp;F5598&amp;"-"&amp;G5598&amp;"-"&amp;E5598&amp;"-"&amp;H5598</f>
        <v>A2Delta-19.5-e-2-2</v>
      </c>
      <c r="Q5598" t="str">
        <f>I5598&amp;"-"&amp;K5598&amp;"-"&amp;L5598&amp;"-"&amp;J5598&amp;"-"&amp;M5598</f>
        <v>X2Pi-18.5-e-2-2</v>
      </c>
      <c r="R5598">
        <f>B5598+S5598</f>
        <v>33689.459429021997</v>
      </c>
      <c r="S5598">
        <f>_xlfn.IFNA(VLOOKUP(Q5598,'MARVEL-X'!A$2:I$1400,7,FALSE),VLOOKUP(Q5598,MARVEL!A$2:J$1522,10,FALSE))</f>
        <v>10112.249429021998</v>
      </c>
      <c r="T5598">
        <f>IF(P5598=P5597,R5598+T5597,R5598)</f>
        <v>168447.04950344696</v>
      </c>
      <c r="U5598">
        <f>IF(P5598=P5597,1+U5597,1)</f>
        <v>5</v>
      </c>
      <c r="V5598">
        <f t="shared" si="87"/>
        <v>33689.409900689396</v>
      </c>
      <c r="W5598" t="str">
        <f>IF(V5598="","",IF(ABS(V5598-R5598)&gt;W$1,ABS(V5598-R5598),""))</f>
        <v/>
      </c>
      <c r="X5598" t="str">
        <f>Y5598&amp;"-"&amp;Z5598&amp;"-"&amp;AC5598&amp;"-"&amp;AD5598&amp;"-"&amp;AG5598</f>
        <v>19.5-e-A-2-1.5</v>
      </c>
      <c r="Y5598">
        <f>F5598</f>
        <v>19.5</v>
      </c>
      <c r="Z5598" s="2" t="str">
        <f>G5598</f>
        <v>e</v>
      </c>
      <c r="AA5598">
        <f>_xlfn.IFNA(VLOOKUP(X5598,'duo-out'!A$2:Q$5000,5,FALSE),E5598+10*(H5598-1)+1+_xlfn.IFNA(VLOOKUP(D5598,states!A$2:C$10,3,FALSE),1))</f>
        <v>263</v>
      </c>
      <c r="AB5598">
        <f>IF(V5598="","",V5598)</f>
        <v>33689.409900689396</v>
      </c>
      <c r="AC5598" s="2" t="str">
        <f>_xlfn.IFNA(VLOOKUP(D5598,states!A$2:C$10,2,FALSE),"XX")</f>
        <v>A</v>
      </c>
      <c r="AD5598">
        <f>E5598</f>
        <v>2</v>
      </c>
      <c r="AE5598">
        <f>_xlfn.IFNA(VLOOKUP(D5598,states!A$2:D$10,4,FALSE),0)</f>
        <v>2</v>
      </c>
      <c r="AF5598">
        <v>0.5</v>
      </c>
      <c r="AG5598">
        <f>IF(AE5598=0,AF5598,IF(AE5598=1,IF(F5598=0.5,0.5,IF(H5598=1,0.5,1.5)),IF(F5598=0.5,0.5,IF(H5598=1,2.5,1.5))))</f>
        <v>1.5</v>
      </c>
      <c r="AH5598" s="7">
        <f>IF(AC5598="XX",0,1/C5598^(1/5)*IF(E5598=0,100,1)/(E5598+1)^(1/4))</f>
        <v>0.87282200217602857</v>
      </c>
    </row>
    <row r="5599" spans="1:34">
      <c r="A5599">
        <v>6013</v>
      </c>
      <c r="B5599" s="1">
        <v>22346.89</v>
      </c>
      <c r="C5599" s="6">
        <v>0.5</v>
      </c>
      <c r="D5599" t="s">
        <v>3</v>
      </c>
      <c r="E5599">
        <v>3</v>
      </c>
      <c r="F5599">
        <v>19.5</v>
      </c>
      <c r="G5599" t="s">
        <v>1</v>
      </c>
      <c r="H5599">
        <v>1</v>
      </c>
      <c r="I5599" t="s">
        <v>0</v>
      </c>
      <c r="J5599">
        <v>3</v>
      </c>
      <c r="K5599">
        <v>20.5</v>
      </c>
      <c r="L5599" t="s">
        <v>1</v>
      </c>
      <c r="M5599">
        <v>1</v>
      </c>
      <c r="N5599" t="s">
        <v>6069</v>
      </c>
      <c r="O5599">
        <v>1</v>
      </c>
      <c r="P5599" t="str">
        <f>D5599&amp;"-"&amp;F5599&amp;"-"&amp;G5599&amp;"-"&amp;E5599&amp;"-"&amp;H5599</f>
        <v>A2Delta-19.5-e-3-1</v>
      </c>
      <c r="Q5599" t="str">
        <f>I5599&amp;"-"&amp;K5599&amp;"-"&amp;L5599&amp;"-"&amp;J5599&amp;"-"&amp;M5599</f>
        <v>X2Pi-20.5-e-3-1</v>
      </c>
      <c r="R5599">
        <f>B5599+S5599</f>
        <v>35219.250050884999</v>
      </c>
      <c r="S5599">
        <f>_xlfn.IFNA(VLOOKUP(Q5599,'MARVEL-X'!A$2:I$1400,7,FALSE),VLOOKUP(Q5599,MARVEL!A$2:J$1522,10,FALSE))</f>
        <v>12872.360050885</v>
      </c>
      <c r="T5599">
        <f>IF(P5599=P5598,R5599+T5598,R5599)</f>
        <v>35219.250050884999</v>
      </c>
      <c r="U5599">
        <f>IF(P5599=P5598,1+U5598,1)</f>
        <v>1</v>
      </c>
      <c r="V5599">
        <f t="shared" si="87"/>
        <v>35219.250050884999</v>
      </c>
      <c r="W5599" t="str">
        <f>IF(V5599="","",IF(ABS(V5599-R5599)&gt;W$1,ABS(V5599-R5599),""))</f>
        <v/>
      </c>
      <c r="X5599" t="str">
        <f>Y5599&amp;"-"&amp;Z5599&amp;"-"&amp;AC5599&amp;"-"&amp;AD5599&amp;"-"&amp;AG5599</f>
        <v>19.5-e-A-3-2.5</v>
      </c>
      <c r="Y5599">
        <f>F5599</f>
        <v>19.5</v>
      </c>
      <c r="Z5599" s="2" t="str">
        <f>G5599</f>
        <v>e</v>
      </c>
      <c r="AA5599">
        <f>_xlfn.IFNA(VLOOKUP(X5599,'duo-out'!A$2:Q$5000,5,FALSE),E5599+10*(H5599-1)+1+_xlfn.IFNA(VLOOKUP(D5599,states!A$2:C$10,3,FALSE),1))</f>
        <v>254</v>
      </c>
      <c r="AB5599">
        <f>IF(V5599="","",V5599)</f>
        <v>35219.250050884999</v>
      </c>
      <c r="AC5599" s="2" t="str">
        <f>_xlfn.IFNA(VLOOKUP(D5599,states!A$2:C$10,2,FALSE),"XX")</f>
        <v>A</v>
      </c>
      <c r="AD5599">
        <f>E5599</f>
        <v>3</v>
      </c>
      <c r="AE5599">
        <f>_xlfn.IFNA(VLOOKUP(D5599,states!A$2:D$10,4,FALSE),0)</f>
        <v>2</v>
      </c>
      <c r="AF5599">
        <v>0.5</v>
      </c>
      <c r="AG5599">
        <f>IF(AE5599=0,AF5599,IF(AE5599=1,IF(F5599=0.5,0.5,IF(H5599=1,0.5,1.5)),IF(F5599=0.5,0.5,IF(H5599=1,2.5,1.5))))</f>
        <v>2.5</v>
      </c>
      <c r="AH5599" s="7">
        <f>IF(AC5599="XX",0,1/C5599^(1/5)*IF(E5599=0,100,1)/(E5599+1)^(1/4))</f>
        <v>0.8122523963562357</v>
      </c>
    </row>
    <row r="5600" spans="1:34">
      <c r="A5600">
        <v>6029</v>
      </c>
      <c r="B5600" s="1">
        <v>22781.88</v>
      </c>
      <c r="C5600" s="6">
        <v>0.5</v>
      </c>
      <c r="D5600" t="s">
        <v>3</v>
      </c>
      <c r="E5600">
        <v>3</v>
      </c>
      <c r="F5600">
        <v>19.5</v>
      </c>
      <c r="G5600" t="s">
        <v>1</v>
      </c>
      <c r="H5600">
        <v>2</v>
      </c>
      <c r="I5600" t="s">
        <v>0</v>
      </c>
      <c r="J5600">
        <v>3</v>
      </c>
      <c r="K5600">
        <v>19.5</v>
      </c>
      <c r="L5600" t="s">
        <v>2</v>
      </c>
      <c r="M5600">
        <v>2</v>
      </c>
      <c r="N5600" t="s">
        <v>6085</v>
      </c>
      <c r="O5600">
        <v>1</v>
      </c>
      <c r="P5600" t="str">
        <f>D5600&amp;"-"&amp;F5600&amp;"-"&amp;G5600&amp;"-"&amp;E5600&amp;"-"&amp;H5600</f>
        <v>A2Delta-19.5-e-3-2</v>
      </c>
      <c r="Q5600" t="str">
        <f>I5600&amp;"-"&amp;K5600&amp;"-"&amp;L5600&amp;"-"&amp;J5600&amp;"-"&amp;M5600</f>
        <v>X2Pi-19.5-f-3-2</v>
      </c>
      <c r="R5600">
        <f>B5600+S5600</f>
        <v>35654.318611405004</v>
      </c>
      <c r="S5600">
        <f>_xlfn.IFNA(VLOOKUP(Q5600,'MARVEL-X'!A$2:I$1400,7,FALSE),VLOOKUP(Q5600,MARVEL!A$2:J$1522,10,FALSE))</f>
        <v>12872.438611404999</v>
      </c>
      <c r="T5600">
        <f>IF(P5600=P5599,R5600+T5599,R5600)</f>
        <v>35654.318611405004</v>
      </c>
      <c r="U5600">
        <f>IF(P5600=P5599,1+U5599,1)</f>
        <v>1</v>
      </c>
      <c r="V5600">
        <f t="shared" si="87"/>
        <v>35654.318611405004</v>
      </c>
      <c r="W5600" t="str">
        <f>IF(V5600="","",IF(ABS(V5600-R5600)&gt;W$1,ABS(V5600-R5600),""))</f>
        <v/>
      </c>
      <c r="X5600" t="str">
        <f>Y5600&amp;"-"&amp;Z5600&amp;"-"&amp;AC5600&amp;"-"&amp;AD5600&amp;"-"&amp;AG5600</f>
        <v>19.5-e-A-3-1.5</v>
      </c>
      <c r="Y5600">
        <f>F5600</f>
        <v>19.5</v>
      </c>
      <c r="Z5600" s="2" t="str">
        <f>G5600</f>
        <v>e</v>
      </c>
      <c r="AA5600">
        <f>_xlfn.IFNA(VLOOKUP(X5600,'duo-out'!A$2:Q$5000,5,FALSE),E5600+10*(H5600-1)+1+_xlfn.IFNA(VLOOKUP(D5600,states!A$2:C$10,3,FALSE),1))</f>
        <v>264</v>
      </c>
      <c r="AB5600">
        <f>IF(V5600="","",V5600)</f>
        <v>35654.318611405004</v>
      </c>
      <c r="AC5600" s="2" t="str">
        <f>_xlfn.IFNA(VLOOKUP(D5600,states!A$2:C$10,2,FALSE),"XX")</f>
        <v>A</v>
      </c>
      <c r="AD5600">
        <f>E5600</f>
        <v>3</v>
      </c>
      <c r="AE5600">
        <f>_xlfn.IFNA(VLOOKUP(D5600,states!A$2:D$10,4,FALSE),0)</f>
        <v>2</v>
      </c>
      <c r="AF5600">
        <v>0.5</v>
      </c>
      <c r="AG5600">
        <f>IF(AE5600=0,AF5600,IF(AE5600=1,IF(F5600=0.5,0.5,IF(H5600=1,0.5,1.5)),IF(F5600=0.5,0.5,IF(H5600=1,2.5,1.5))))</f>
        <v>1.5</v>
      </c>
      <c r="AH5600" s="7">
        <f>IF(AC5600="XX",0,1/C5600^(1/5)*IF(E5600=0,100,1)/(E5600+1)^(1/4))</f>
        <v>0.8122523963562357</v>
      </c>
    </row>
    <row r="5601" spans="1:34">
      <c r="A5601">
        <v>6061</v>
      </c>
      <c r="B5601" s="1">
        <v>22350.69</v>
      </c>
      <c r="C5601" s="6">
        <v>0.5</v>
      </c>
      <c r="D5601" t="s">
        <v>3</v>
      </c>
      <c r="E5601">
        <v>4</v>
      </c>
      <c r="F5601">
        <v>19.5</v>
      </c>
      <c r="G5601" t="s">
        <v>1</v>
      </c>
      <c r="H5601">
        <v>1</v>
      </c>
      <c r="I5601" t="s">
        <v>0</v>
      </c>
      <c r="J5601">
        <v>4</v>
      </c>
      <c r="K5601">
        <v>19.5</v>
      </c>
      <c r="L5601" t="s">
        <v>2</v>
      </c>
      <c r="M5601">
        <v>1</v>
      </c>
      <c r="N5601" t="s">
        <v>6117</v>
      </c>
      <c r="O5601">
        <v>1</v>
      </c>
      <c r="P5601" t="str">
        <f>D5601&amp;"-"&amp;F5601&amp;"-"&amp;G5601&amp;"-"&amp;E5601&amp;"-"&amp;H5601</f>
        <v>A2Delta-19.5-e-4-1</v>
      </c>
      <c r="Q5601" t="str">
        <f>I5601&amp;"-"&amp;K5601&amp;"-"&amp;L5601&amp;"-"&amp;J5601&amp;"-"&amp;M5601</f>
        <v>X2Pi-19.5-f-4-1</v>
      </c>
      <c r="R5601">
        <f>B5601+S5601</f>
        <v>36913.331833520002</v>
      </c>
      <c r="S5601">
        <f>_xlfn.IFNA(VLOOKUP(Q5601,'MARVEL-X'!A$2:I$1400,7,FALSE),VLOOKUP(Q5601,MARVEL!A$2:J$1522,10,FALSE))</f>
        <v>14562.64183352</v>
      </c>
      <c r="T5601">
        <f>IF(P5601=P5600,R5601+T5600,R5601)</f>
        <v>36913.331833520002</v>
      </c>
      <c r="U5601">
        <f>IF(P5601=P5600,1+U5600,1)</f>
        <v>1</v>
      </c>
      <c r="V5601">
        <f t="shared" si="87"/>
        <v>36913.331833520002</v>
      </c>
      <c r="W5601" t="str">
        <f>IF(V5601="","",IF(ABS(V5601-R5601)&gt;W$1,ABS(V5601-R5601),""))</f>
        <v/>
      </c>
      <c r="X5601" t="str">
        <f>Y5601&amp;"-"&amp;Z5601&amp;"-"&amp;AC5601&amp;"-"&amp;AD5601&amp;"-"&amp;AG5601</f>
        <v>19.5-e-A-4-2.5</v>
      </c>
      <c r="Y5601">
        <f>F5601</f>
        <v>19.5</v>
      </c>
      <c r="Z5601" s="2" t="str">
        <f>G5601</f>
        <v>e</v>
      </c>
      <c r="AA5601">
        <f>_xlfn.IFNA(VLOOKUP(X5601,'duo-out'!A$2:Q$5000,5,FALSE),E5601+10*(H5601-1)+1+_xlfn.IFNA(VLOOKUP(D5601,states!A$2:C$10,3,FALSE),1))</f>
        <v>255</v>
      </c>
      <c r="AB5601">
        <f>IF(V5601="","",V5601)</f>
        <v>36913.331833520002</v>
      </c>
      <c r="AC5601" s="2" t="str">
        <f>_xlfn.IFNA(VLOOKUP(D5601,states!A$2:C$10,2,FALSE),"XX")</f>
        <v>A</v>
      </c>
      <c r="AD5601">
        <f>E5601</f>
        <v>4</v>
      </c>
      <c r="AE5601">
        <f>_xlfn.IFNA(VLOOKUP(D5601,states!A$2:D$10,4,FALSE),0)</f>
        <v>2</v>
      </c>
      <c r="AF5601">
        <v>0.5</v>
      </c>
      <c r="AG5601">
        <f>IF(AE5601=0,AF5601,IF(AE5601=1,IF(F5601=0.5,0.5,IF(H5601=1,0.5,1.5)),IF(F5601=0.5,0.5,IF(H5601=1,2.5,1.5))))</f>
        <v>2.5</v>
      </c>
      <c r="AH5601" s="7">
        <f>IF(AC5601="XX",0,1/C5601^(1/5)*IF(E5601=0,100,1)/(E5601+1)^(1/4))</f>
        <v>0.76818088824663155</v>
      </c>
    </row>
    <row r="5602" spans="1:34">
      <c r="A5602">
        <v>6106</v>
      </c>
      <c r="B5602" s="1">
        <v>22283.93</v>
      </c>
      <c r="C5602" s="6">
        <v>0.5</v>
      </c>
      <c r="D5602" t="s">
        <v>3</v>
      </c>
      <c r="E5602">
        <v>4</v>
      </c>
      <c r="F5602">
        <v>19.5</v>
      </c>
      <c r="G5602" t="s">
        <v>1</v>
      </c>
      <c r="H5602">
        <v>2</v>
      </c>
      <c r="I5602" t="s">
        <v>0</v>
      </c>
      <c r="J5602">
        <v>4</v>
      </c>
      <c r="K5602">
        <v>19.5</v>
      </c>
      <c r="L5602" t="s">
        <v>2</v>
      </c>
      <c r="M5602">
        <v>2</v>
      </c>
      <c r="N5602" t="s">
        <v>6162</v>
      </c>
      <c r="O5602">
        <v>1</v>
      </c>
      <c r="P5602" t="str">
        <f>D5602&amp;"-"&amp;F5602&amp;"-"&amp;G5602&amp;"-"&amp;E5602&amp;"-"&amp;H5602</f>
        <v>A2Delta-19.5-e-4-2</v>
      </c>
      <c r="Q5602" t="str">
        <f>I5602&amp;"-"&amp;K5602&amp;"-"&amp;L5602&amp;"-"&amp;J5602&amp;"-"&amp;M5602</f>
        <v>X2Pi-19.5-f-4-2</v>
      </c>
      <c r="R5602">
        <f>B5602+S5602</f>
        <v>37298.838435783997</v>
      </c>
      <c r="S5602">
        <f>_xlfn.IFNA(VLOOKUP(Q5602,'MARVEL-X'!A$2:I$1400,7,FALSE),VLOOKUP(Q5602,MARVEL!A$2:J$1522,10,FALSE))</f>
        <v>15014.908435784</v>
      </c>
      <c r="T5602">
        <f>IF(P5602=P5601,R5602+T5601,R5602)</f>
        <v>37298.838435783997</v>
      </c>
      <c r="U5602">
        <f>IF(P5602=P5601,1+U5601,1)</f>
        <v>1</v>
      </c>
      <c r="V5602">
        <f t="shared" si="87"/>
        <v>37298.838435783997</v>
      </c>
      <c r="W5602" t="str">
        <f>IF(V5602="","",IF(ABS(V5602-R5602)&gt;W$1,ABS(V5602-R5602),""))</f>
        <v/>
      </c>
      <c r="X5602" t="str">
        <f>Y5602&amp;"-"&amp;Z5602&amp;"-"&amp;AC5602&amp;"-"&amp;AD5602&amp;"-"&amp;AG5602</f>
        <v>19.5-e-A-4-1.5</v>
      </c>
      <c r="Y5602">
        <f>F5602</f>
        <v>19.5</v>
      </c>
      <c r="Z5602" s="2" t="str">
        <f>G5602</f>
        <v>e</v>
      </c>
      <c r="AA5602">
        <f>_xlfn.IFNA(VLOOKUP(X5602,'duo-out'!A$2:Q$5000,5,FALSE),E5602+10*(H5602-1)+1+_xlfn.IFNA(VLOOKUP(D5602,states!A$2:C$10,3,FALSE),1))</f>
        <v>265</v>
      </c>
      <c r="AB5602">
        <f>IF(V5602="","",V5602)</f>
        <v>37298.838435783997</v>
      </c>
      <c r="AC5602" s="2" t="str">
        <f>_xlfn.IFNA(VLOOKUP(D5602,states!A$2:C$10,2,FALSE),"XX")</f>
        <v>A</v>
      </c>
      <c r="AD5602">
        <f>E5602</f>
        <v>4</v>
      </c>
      <c r="AE5602">
        <f>_xlfn.IFNA(VLOOKUP(D5602,states!A$2:D$10,4,FALSE),0)</f>
        <v>2</v>
      </c>
      <c r="AF5602">
        <v>0.5</v>
      </c>
      <c r="AG5602">
        <f>IF(AE5602=0,AF5602,IF(AE5602=1,IF(F5602=0.5,0.5,IF(H5602=1,0.5,1.5)),IF(F5602=0.5,0.5,IF(H5602=1,2.5,1.5))))</f>
        <v>1.5</v>
      </c>
      <c r="AH5602" s="7">
        <f>IF(AC5602="XX",0,1/C5602^(1/5)*IF(E5602=0,100,1)/(E5602+1)^(1/4))</f>
        <v>0.76818088824663155</v>
      </c>
    </row>
    <row r="5603" spans="1:34">
      <c r="A5603">
        <v>3205</v>
      </c>
      <c r="B5603" s="1">
        <v>23298.012200000001</v>
      </c>
      <c r="C5603" s="6">
        <v>1.721E-2</v>
      </c>
      <c r="D5603" t="s">
        <v>3</v>
      </c>
      <c r="E5603">
        <v>0</v>
      </c>
      <c r="F5603">
        <v>19.5</v>
      </c>
      <c r="G5603" t="s">
        <v>2</v>
      </c>
      <c r="H5603">
        <v>1</v>
      </c>
      <c r="I5603" t="s">
        <v>0</v>
      </c>
      <c r="J5603">
        <v>0</v>
      </c>
      <c r="K5603">
        <v>19.5</v>
      </c>
      <c r="L5603" t="s">
        <v>1</v>
      </c>
      <c r="M5603">
        <v>1</v>
      </c>
      <c r="N5603" t="s">
        <v>3261</v>
      </c>
      <c r="O5603">
        <v>1</v>
      </c>
      <c r="P5603" t="str">
        <f>D5603&amp;"-"&amp;F5603&amp;"-"&amp;G5603&amp;"-"&amp;E5603&amp;"-"&amp;H5603</f>
        <v>A2Delta-19.5-f-0-1</v>
      </c>
      <c r="Q5603" t="str">
        <f>I5603&amp;"-"&amp;K5603&amp;"-"&amp;L5603&amp;"-"&amp;J5603&amp;"-"&amp;M5603</f>
        <v>X2Pi-19.5-e-0-1</v>
      </c>
      <c r="R5603">
        <f>B5603+S5603</f>
        <v>28478.119760856003</v>
      </c>
      <c r="S5603">
        <f>_xlfn.IFNA(VLOOKUP(Q5603,'MARVEL-X'!A$2:I$1400,7,FALSE),VLOOKUP(Q5603,MARVEL!A$2:J$1522,10,FALSE))</f>
        <v>5180.1075608560004</v>
      </c>
      <c r="T5603">
        <f>IF(P5603=P5602,R5603+T5602,R5603)</f>
        <v>28478.119760856003</v>
      </c>
      <c r="U5603">
        <f>IF(P5603=P5602,1+U5602,1)</f>
        <v>1</v>
      </c>
      <c r="V5603" t="str">
        <f t="shared" si="87"/>
        <v/>
      </c>
      <c r="W5603" t="str">
        <f>IF(V5603="","",IF(ABS(V5603-R5603)&gt;W$1,ABS(V5603-R5603),""))</f>
        <v/>
      </c>
      <c r="X5603" t="str">
        <f>Y5603&amp;"-"&amp;Z5603&amp;"-"&amp;AC5603&amp;"-"&amp;AD5603&amp;"-"&amp;AG5603</f>
        <v>19.5-f-A-0-2.5</v>
      </c>
      <c r="Y5603">
        <f>F5603</f>
        <v>19.5</v>
      </c>
      <c r="Z5603" s="2" t="str">
        <f>G5603</f>
        <v>f</v>
      </c>
      <c r="AA5603">
        <f>_xlfn.IFNA(VLOOKUP(X5603,'duo-out'!A$2:Q$5000,5,FALSE),E5603+10*(H5603-1)+1+_xlfn.IFNA(VLOOKUP(D5603,states!A$2:C$10,3,FALSE),1))</f>
        <v>251</v>
      </c>
      <c r="AB5603" t="str">
        <f>IF(V5603="","",V5603)</f>
        <v/>
      </c>
      <c r="AC5603" s="2" t="str">
        <f>_xlfn.IFNA(VLOOKUP(D5603,states!A$2:C$10,2,FALSE),"XX")</f>
        <v>A</v>
      </c>
      <c r="AD5603">
        <f>E5603</f>
        <v>0</v>
      </c>
      <c r="AE5603">
        <f>_xlfn.IFNA(VLOOKUP(D5603,states!A$2:D$10,4,FALSE),0)</f>
        <v>2</v>
      </c>
      <c r="AF5603">
        <v>0.5</v>
      </c>
      <c r="AG5603">
        <f>IF(AE5603=0,AF5603,IF(AE5603=1,IF(F5603=0.5,0.5,IF(H5603=1,0.5,1.5)),IF(F5603=0.5,0.5,IF(H5603=1,2.5,1.5))))</f>
        <v>2.5</v>
      </c>
      <c r="AH5603" s="7">
        <f>IF(AC5603="XX",0,1/C5603^(1/5)*IF(E5603=0,100,1)/(E5603+1)^(1/4))</f>
        <v>225.3428724281458</v>
      </c>
    </row>
    <row r="5604" spans="1:34">
      <c r="A5604">
        <v>3183</v>
      </c>
      <c r="B5604" s="1">
        <v>23810.623500000002</v>
      </c>
      <c r="C5604" s="6">
        <v>2.087E-2</v>
      </c>
      <c r="D5604" t="s">
        <v>3</v>
      </c>
      <c r="E5604">
        <v>0</v>
      </c>
      <c r="F5604">
        <v>19.5</v>
      </c>
      <c r="G5604" t="s">
        <v>2</v>
      </c>
      <c r="H5604">
        <v>1</v>
      </c>
      <c r="I5604" t="s">
        <v>0</v>
      </c>
      <c r="J5604">
        <v>0</v>
      </c>
      <c r="K5604">
        <v>18.5</v>
      </c>
      <c r="L5604" t="s">
        <v>2</v>
      </c>
      <c r="M5604">
        <v>1</v>
      </c>
      <c r="N5604" t="s">
        <v>3239</v>
      </c>
      <c r="O5604">
        <v>1</v>
      </c>
      <c r="P5604" t="str">
        <f>D5604&amp;"-"&amp;F5604&amp;"-"&amp;G5604&amp;"-"&amp;E5604&amp;"-"&amp;H5604</f>
        <v>A2Delta-19.5-f-0-1</v>
      </c>
      <c r="Q5604" t="str">
        <f>I5604&amp;"-"&amp;K5604&amp;"-"&amp;L5604&amp;"-"&amp;J5604&amp;"-"&amp;M5604</f>
        <v>X2Pi-18.5-f-0-1</v>
      </c>
      <c r="R5604">
        <f>B5604+S5604</f>
        <v>28478.136528727002</v>
      </c>
      <c r="S5604">
        <f>_xlfn.IFNA(VLOOKUP(Q5604,'MARVEL-X'!A$2:I$1400,7,FALSE),VLOOKUP(Q5604,MARVEL!A$2:J$1522,10,FALSE))</f>
        <v>4667.5130287270003</v>
      </c>
      <c r="T5604">
        <f>IF(P5604=P5603,R5604+T5603,R5604)</f>
        <v>56956.256289583005</v>
      </c>
      <c r="U5604">
        <f>IF(P5604=P5603,1+U5603,1)</f>
        <v>2</v>
      </c>
      <c r="V5604" t="str">
        <f t="shared" si="87"/>
        <v/>
      </c>
      <c r="W5604" t="str">
        <f>IF(V5604="","",IF(ABS(V5604-R5604)&gt;W$1,ABS(V5604-R5604),""))</f>
        <v/>
      </c>
      <c r="X5604" t="str">
        <f>Y5604&amp;"-"&amp;Z5604&amp;"-"&amp;AC5604&amp;"-"&amp;AD5604&amp;"-"&amp;AG5604</f>
        <v>19.5-f-A-0-2.5</v>
      </c>
      <c r="Y5604">
        <f>F5604</f>
        <v>19.5</v>
      </c>
      <c r="Z5604" s="2" t="str">
        <f>G5604</f>
        <v>f</v>
      </c>
      <c r="AA5604">
        <f>_xlfn.IFNA(VLOOKUP(X5604,'duo-out'!A$2:Q$5000,5,FALSE),E5604+10*(H5604-1)+1+_xlfn.IFNA(VLOOKUP(D5604,states!A$2:C$10,3,FALSE),1))</f>
        <v>251</v>
      </c>
      <c r="AB5604" t="str">
        <f>IF(V5604="","",V5604)</f>
        <v/>
      </c>
      <c r="AC5604" s="2" t="str">
        <f>_xlfn.IFNA(VLOOKUP(D5604,states!A$2:C$10,2,FALSE),"XX")</f>
        <v>A</v>
      </c>
      <c r="AD5604">
        <f>E5604</f>
        <v>0</v>
      </c>
      <c r="AE5604">
        <f>_xlfn.IFNA(VLOOKUP(D5604,states!A$2:D$10,4,FALSE),0)</f>
        <v>2</v>
      </c>
      <c r="AF5604">
        <v>0.5</v>
      </c>
      <c r="AG5604">
        <f>IF(AE5604=0,AF5604,IF(AE5604=1,IF(F5604=0.5,0.5,IF(H5604=1,0.5,1.5)),IF(F5604=0.5,0.5,IF(H5604=1,2.5,1.5))))</f>
        <v>2.5</v>
      </c>
      <c r="AH5604" s="7">
        <f>IF(AC5604="XX",0,1/C5604^(1/5)*IF(E5604=0,100,1)/(E5604+1)^(1/4))</f>
        <v>216.8180879451715</v>
      </c>
    </row>
    <row r="5605" spans="1:34">
      <c r="A5605">
        <v>3276</v>
      </c>
      <c r="B5605" s="1">
        <v>22787.935300000001</v>
      </c>
      <c r="C5605" s="6">
        <v>1.5480000000000001E-2</v>
      </c>
      <c r="D5605" t="s">
        <v>3</v>
      </c>
      <c r="E5605">
        <v>0</v>
      </c>
      <c r="F5605">
        <v>19.5</v>
      </c>
      <c r="G5605" t="s">
        <v>2</v>
      </c>
      <c r="H5605">
        <v>1</v>
      </c>
      <c r="I5605" t="s">
        <v>0</v>
      </c>
      <c r="J5605">
        <v>0</v>
      </c>
      <c r="K5605">
        <v>20.5</v>
      </c>
      <c r="L5605" t="s">
        <v>2</v>
      </c>
      <c r="M5605">
        <v>1</v>
      </c>
      <c r="N5605" t="s">
        <v>3332</v>
      </c>
      <c r="O5605">
        <v>1</v>
      </c>
      <c r="P5605" t="str">
        <f>D5605&amp;"-"&amp;F5605&amp;"-"&amp;G5605&amp;"-"&amp;E5605&amp;"-"&amp;H5605</f>
        <v>A2Delta-19.5-f-0-1</v>
      </c>
      <c r="Q5605" t="str">
        <f>I5605&amp;"-"&amp;K5605&amp;"-"&amp;L5605&amp;"-"&amp;J5605&amp;"-"&amp;M5605</f>
        <v>X2Pi-20.5-f-0-1</v>
      </c>
      <c r="R5605">
        <f>B5605+S5605</f>
        <v>28478.14115028</v>
      </c>
      <c r="S5605">
        <f>_xlfn.IFNA(VLOOKUP(Q5605,'MARVEL-X'!A$2:I$1400,7,FALSE),VLOOKUP(Q5605,MARVEL!A$2:J$1522,10,FALSE))</f>
        <v>5690.20585028</v>
      </c>
      <c r="T5605">
        <f>IF(P5605=P5604,R5605+T5604,R5605)</f>
        <v>85434.397439863009</v>
      </c>
      <c r="U5605">
        <f>IF(P5605=P5604,1+U5604,1)</f>
        <v>3</v>
      </c>
      <c r="V5605" t="str">
        <f t="shared" si="87"/>
        <v/>
      </c>
      <c r="W5605" t="str">
        <f>IF(V5605="","",IF(ABS(V5605-R5605)&gt;W$1,ABS(V5605-R5605),""))</f>
        <v/>
      </c>
      <c r="X5605" t="str">
        <f>Y5605&amp;"-"&amp;Z5605&amp;"-"&amp;AC5605&amp;"-"&amp;AD5605&amp;"-"&amp;AG5605</f>
        <v>19.5-f-A-0-2.5</v>
      </c>
      <c r="Y5605">
        <f>F5605</f>
        <v>19.5</v>
      </c>
      <c r="Z5605" s="2" t="str">
        <f>G5605</f>
        <v>f</v>
      </c>
      <c r="AA5605">
        <f>_xlfn.IFNA(VLOOKUP(X5605,'duo-out'!A$2:Q$5000,5,FALSE),E5605+10*(H5605-1)+1+_xlfn.IFNA(VLOOKUP(D5605,states!A$2:C$10,3,FALSE),1))</f>
        <v>251</v>
      </c>
      <c r="AB5605" t="str">
        <f>IF(V5605="","",V5605)</f>
        <v/>
      </c>
      <c r="AC5605" s="2" t="str">
        <f>_xlfn.IFNA(VLOOKUP(D5605,states!A$2:C$10,2,FALSE),"XX")</f>
        <v>A</v>
      </c>
      <c r="AD5605">
        <f>E5605</f>
        <v>0</v>
      </c>
      <c r="AE5605">
        <f>_xlfn.IFNA(VLOOKUP(D5605,states!A$2:D$10,4,FALSE),0)</f>
        <v>2</v>
      </c>
      <c r="AF5605">
        <v>0.5</v>
      </c>
      <c r="AG5605">
        <f>IF(AE5605=0,AF5605,IF(AE5605=1,IF(F5605=0.5,0.5,IF(H5605=1,0.5,1.5)),IF(F5605=0.5,0.5,IF(H5605=1,2.5,1.5))))</f>
        <v>2.5</v>
      </c>
      <c r="AH5605" s="7">
        <f>IF(AC5605="XX",0,1/C5605^(1/5)*IF(E5605=0,100,1)/(E5605+1)^(1/4))</f>
        <v>230.16845828429018</v>
      </c>
    </row>
    <row r="5606" spans="1:34">
      <c r="A5606">
        <v>2633</v>
      </c>
      <c r="B5606" s="1">
        <v>23298.026000000002</v>
      </c>
      <c r="C5606" s="6">
        <v>5.0000000000000001E-3</v>
      </c>
      <c r="D5606" t="s">
        <v>3</v>
      </c>
      <c r="E5606">
        <v>0</v>
      </c>
      <c r="F5606">
        <v>19.5</v>
      </c>
      <c r="G5606" t="s">
        <v>2</v>
      </c>
      <c r="H5606">
        <v>1</v>
      </c>
      <c r="I5606" t="s">
        <v>0</v>
      </c>
      <c r="J5606">
        <v>0</v>
      </c>
      <c r="K5606">
        <v>19.5</v>
      </c>
      <c r="L5606" t="s">
        <v>1</v>
      </c>
      <c r="M5606">
        <v>1</v>
      </c>
      <c r="N5606" t="s">
        <v>2689</v>
      </c>
      <c r="O5606">
        <v>1</v>
      </c>
      <c r="P5606" t="str">
        <f>D5606&amp;"-"&amp;F5606&amp;"-"&amp;G5606&amp;"-"&amp;E5606&amp;"-"&amp;H5606</f>
        <v>A2Delta-19.5-f-0-1</v>
      </c>
      <c r="Q5606" t="str">
        <f>I5606&amp;"-"&amp;K5606&amp;"-"&amp;L5606&amp;"-"&amp;J5606&amp;"-"&amp;M5606</f>
        <v>X2Pi-19.5-e-0-1</v>
      </c>
      <c r="R5606">
        <f>B5606+S5606</f>
        <v>28478.133560856004</v>
      </c>
      <c r="S5606">
        <f>_xlfn.IFNA(VLOOKUP(Q5606,'MARVEL-X'!A$2:I$1400,7,FALSE),VLOOKUP(Q5606,MARVEL!A$2:J$1522,10,FALSE))</f>
        <v>5180.1075608560004</v>
      </c>
      <c r="T5606">
        <f>IF(P5606=P5605,R5606+T5605,R5606)</f>
        <v>113912.53100071901</v>
      </c>
      <c r="U5606">
        <f>IF(P5606=P5605,1+U5605,1)</f>
        <v>4</v>
      </c>
      <c r="V5606" t="str">
        <f t="shared" si="87"/>
        <v/>
      </c>
      <c r="W5606" t="str">
        <f>IF(V5606="","",IF(ABS(V5606-R5606)&gt;W$1,ABS(V5606-R5606),""))</f>
        <v/>
      </c>
      <c r="X5606" t="str">
        <f>Y5606&amp;"-"&amp;Z5606&amp;"-"&amp;AC5606&amp;"-"&amp;AD5606&amp;"-"&amp;AG5606</f>
        <v>19.5-f-A-0-2.5</v>
      </c>
      <c r="Y5606">
        <f>F5606</f>
        <v>19.5</v>
      </c>
      <c r="Z5606" s="2" t="str">
        <f>G5606</f>
        <v>f</v>
      </c>
      <c r="AA5606">
        <f>_xlfn.IFNA(VLOOKUP(X5606,'duo-out'!A$2:Q$5000,5,FALSE),E5606+10*(H5606-1)+1+_xlfn.IFNA(VLOOKUP(D5606,states!A$2:C$10,3,FALSE),1))</f>
        <v>251</v>
      </c>
      <c r="AB5606" t="str">
        <f>IF(V5606="","",V5606)</f>
        <v/>
      </c>
      <c r="AC5606" s="2" t="str">
        <f>_xlfn.IFNA(VLOOKUP(D5606,states!A$2:C$10,2,FALSE),"XX")</f>
        <v>A</v>
      </c>
      <c r="AD5606">
        <f>E5606</f>
        <v>0</v>
      </c>
      <c r="AE5606">
        <f>_xlfn.IFNA(VLOOKUP(D5606,states!A$2:D$10,4,FALSE),0)</f>
        <v>2</v>
      </c>
      <c r="AF5606">
        <v>0.5</v>
      </c>
      <c r="AG5606">
        <f>IF(AE5606=0,AF5606,IF(AE5606=1,IF(F5606=0.5,0.5,IF(H5606=1,0.5,1.5)),IF(F5606=0.5,0.5,IF(H5606=1,2.5,1.5))))</f>
        <v>2.5</v>
      </c>
      <c r="AH5606" s="7">
        <f>IF(AC5606="XX",0,1/C5606^(1/5)*IF(E5606=0,100,1)/(E5606+1)^(1/4))</f>
        <v>288.53998118144267</v>
      </c>
    </row>
    <row r="5607" spans="1:34">
      <c r="A5607">
        <v>2732</v>
      </c>
      <c r="B5607" s="1">
        <v>22787.920099999999</v>
      </c>
      <c r="C5607" s="6">
        <v>1.933E-2</v>
      </c>
      <c r="D5607" t="s">
        <v>3</v>
      </c>
      <c r="E5607">
        <v>0</v>
      </c>
      <c r="F5607">
        <v>19.5</v>
      </c>
      <c r="G5607" t="s">
        <v>2</v>
      </c>
      <c r="H5607">
        <v>1</v>
      </c>
      <c r="I5607" t="s">
        <v>0</v>
      </c>
      <c r="J5607">
        <v>0</v>
      </c>
      <c r="K5607">
        <v>20.5</v>
      </c>
      <c r="L5607" t="s">
        <v>2</v>
      </c>
      <c r="M5607">
        <v>1</v>
      </c>
      <c r="N5607" t="s">
        <v>2788</v>
      </c>
      <c r="O5607">
        <v>1</v>
      </c>
      <c r="P5607" t="str">
        <f>D5607&amp;"-"&amp;F5607&amp;"-"&amp;G5607&amp;"-"&amp;E5607&amp;"-"&amp;H5607</f>
        <v>A2Delta-19.5-f-0-1</v>
      </c>
      <c r="Q5607" t="str">
        <f>I5607&amp;"-"&amp;K5607&amp;"-"&amp;L5607&amp;"-"&amp;J5607&amp;"-"&amp;M5607</f>
        <v>X2Pi-20.5-f-0-1</v>
      </c>
      <c r="R5607">
        <f>B5607+S5607</f>
        <v>28478.125950279999</v>
      </c>
      <c r="S5607">
        <f>_xlfn.IFNA(VLOOKUP(Q5607,'MARVEL-X'!A$2:I$1400,7,FALSE),VLOOKUP(Q5607,MARVEL!A$2:J$1522,10,FALSE))</f>
        <v>5690.20585028</v>
      </c>
      <c r="T5607">
        <f>IF(P5607=P5606,R5607+T5606,R5607)</f>
        <v>142390.65695099902</v>
      </c>
      <c r="U5607">
        <f>IF(P5607=P5606,1+U5606,1)</f>
        <v>5</v>
      </c>
      <c r="V5607" t="str">
        <f t="shared" si="87"/>
        <v/>
      </c>
      <c r="W5607" t="str">
        <f>IF(V5607="","",IF(ABS(V5607-R5607)&gt;W$1,ABS(V5607-R5607),""))</f>
        <v/>
      </c>
      <c r="X5607" t="str">
        <f>Y5607&amp;"-"&amp;Z5607&amp;"-"&amp;AC5607&amp;"-"&amp;AD5607&amp;"-"&amp;AG5607</f>
        <v>19.5-f-A-0-2.5</v>
      </c>
      <c r="Y5607">
        <f>F5607</f>
        <v>19.5</v>
      </c>
      <c r="Z5607" s="2" t="str">
        <f>G5607</f>
        <v>f</v>
      </c>
      <c r="AA5607">
        <f>_xlfn.IFNA(VLOOKUP(X5607,'duo-out'!A$2:Q$5000,5,FALSE),E5607+10*(H5607-1)+1+_xlfn.IFNA(VLOOKUP(D5607,states!A$2:C$10,3,FALSE),1))</f>
        <v>251</v>
      </c>
      <c r="AB5607" t="str">
        <f>IF(V5607="","",V5607)</f>
        <v/>
      </c>
      <c r="AC5607" s="2" t="str">
        <f>_xlfn.IFNA(VLOOKUP(D5607,states!A$2:C$10,2,FALSE),"XX")</f>
        <v>A</v>
      </c>
      <c r="AD5607">
        <f>E5607</f>
        <v>0</v>
      </c>
      <c r="AE5607">
        <f>_xlfn.IFNA(VLOOKUP(D5607,states!A$2:D$10,4,FALSE),0)</f>
        <v>2</v>
      </c>
      <c r="AF5607">
        <v>0.5</v>
      </c>
      <c r="AG5607">
        <f>IF(AE5607=0,AF5607,IF(AE5607=1,IF(F5607=0.5,0.5,IF(H5607=1,0.5,1.5)),IF(F5607=0.5,0.5,IF(H5607=1,2.5,1.5))))</f>
        <v>2.5</v>
      </c>
      <c r="AH5607" s="7">
        <f>IF(AC5607="XX",0,1/C5607^(1/5)*IF(E5607=0,100,1)/(E5607+1)^(1/4))</f>
        <v>220.16771198662002</v>
      </c>
    </row>
    <row r="5608" spans="1:34">
      <c r="A5608">
        <v>5318</v>
      </c>
      <c r="B5608" s="1">
        <v>23298.007000000001</v>
      </c>
      <c r="C5608" s="6">
        <v>0.05</v>
      </c>
      <c r="D5608" t="s">
        <v>3</v>
      </c>
      <c r="E5608">
        <v>0</v>
      </c>
      <c r="F5608">
        <v>19.5</v>
      </c>
      <c r="G5608" t="s">
        <v>2</v>
      </c>
      <c r="H5608">
        <v>1</v>
      </c>
      <c r="I5608" t="s">
        <v>0</v>
      </c>
      <c r="J5608">
        <v>0</v>
      </c>
      <c r="K5608">
        <v>19.5</v>
      </c>
      <c r="L5608" t="s">
        <v>1</v>
      </c>
      <c r="M5608">
        <v>1</v>
      </c>
      <c r="N5608" t="s">
        <v>5374</v>
      </c>
      <c r="O5608">
        <v>1</v>
      </c>
      <c r="P5608" t="str">
        <f>D5608&amp;"-"&amp;F5608&amp;"-"&amp;G5608&amp;"-"&amp;E5608&amp;"-"&amp;H5608</f>
        <v>A2Delta-19.5-f-0-1</v>
      </c>
      <c r="Q5608" t="str">
        <f>I5608&amp;"-"&amp;K5608&amp;"-"&amp;L5608&amp;"-"&amp;J5608&amp;"-"&amp;M5608</f>
        <v>X2Pi-19.5-e-0-1</v>
      </c>
      <c r="R5608">
        <f>B5608+S5608</f>
        <v>28478.114560856004</v>
      </c>
      <c r="S5608">
        <f>_xlfn.IFNA(VLOOKUP(Q5608,'MARVEL-X'!A$2:I$1400,7,FALSE),VLOOKUP(Q5608,MARVEL!A$2:J$1522,10,FALSE))</f>
        <v>5180.1075608560004</v>
      </c>
      <c r="T5608">
        <f>IF(P5608=P5607,R5608+T5607,R5608)</f>
        <v>170868.77151185501</v>
      </c>
      <c r="U5608">
        <f>IF(P5608=P5607,1+U5607,1)</f>
        <v>6</v>
      </c>
      <c r="V5608" t="str">
        <f t="shared" si="87"/>
        <v/>
      </c>
      <c r="W5608" t="str">
        <f>IF(V5608="","",IF(ABS(V5608-R5608)&gt;W$1,ABS(V5608-R5608),""))</f>
        <v/>
      </c>
      <c r="X5608" t="str">
        <f>Y5608&amp;"-"&amp;Z5608&amp;"-"&amp;AC5608&amp;"-"&amp;AD5608&amp;"-"&amp;AG5608</f>
        <v>19.5-f-A-0-2.5</v>
      </c>
      <c r="Y5608">
        <f>F5608</f>
        <v>19.5</v>
      </c>
      <c r="Z5608" s="2" t="str">
        <f>G5608</f>
        <v>f</v>
      </c>
      <c r="AA5608">
        <f>_xlfn.IFNA(VLOOKUP(X5608,'duo-out'!A$2:Q$5000,5,FALSE),E5608+10*(H5608-1)+1+_xlfn.IFNA(VLOOKUP(D5608,states!A$2:C$10,3,FALSE),1))</f>
        <v>251</v>
      </c>
      <c r="AB5608" t="str">
        <f>IF(V5608="","",V5608)</f>
        <v/>
      </c>
      <c r="AC5608" s="2" t="str">
        <f>_xlfn.IFNA(VLOOKUP(D5608,states!A$2:C$10,2,FALSE),"XX")</f>
        <v>A</v>
      </c>
      <c r="AD5608">
        <f>E5608</f>
        <v>0</v>
      </c>
      <c r="AE5608">
        <f>_xlfn.IFNA(VLOOKUP(D5608,states!A$2:D$10,4,FALSE),0)</f>
        <v>2</v>
      </c>
      <c r="AF5608">
        <v>0.5</v>
      </c>
      <c r="AG5608">
        <f>IF(AE5608=0,AF5608,IF(AE5608=1,IF(F5608=0.5,0.5,IF(H5608=1,0.5,1.5)),IF(F5608=0.5,0.5,IF(H5608=1,2.5,1.5))))</f>
        <v>2.5</v>
      </c>
      <c r="AH5608" s="7">
        <f>IF(AC5608="XX",0,1/C5608^(1/5)*IF(E5608=0,100,1)/(E5608+1)^(1/4))</f>
        <v>182.05642030260799</v>
      </c>
    </row>
    <row r="5609" spans="1:34">
      <c r="A5609">
        <v>5298</v>
      </c>
      <c r="B5609" s="1">
        <v>23810.618999999999</v>
      </c>
      <c r="C5609" s="6">
        <v>0.05</v>
      </c>
      <c r="D5609" t="s">
        <v>3</v>
      </c>
      <c r="E5609">
        <v>0</v>
      </c>
      <c r="F5609">
        <v>19.5</v>
      </c>
      <c r="G5609" t="s">
        <v>2</v>
      </c>
      <c r="H5609">
        <v>1</v>
      </c>
      <c r="I5609" t="s">
        <v>0</v>
      </c>
      <c r="J5609">
        <v>0</v>
      </c>
      <c r="K5609">
        <v>18.5</v>
      </c>
      <c r="L5609" t="s">
        <v>2</v>
      </c>
      <c r="M5609">
        <v>1</v>
      </c>
      <c r="N5609" t="s">
        <v>5354</v>
      </c>
      <c r="O5609">
        <v>1</v>
      </c>
      <c r="P5609" t="str">
        <f>D5609&amp;"-"&amp;F5609&amp;"-"&amp;G5609&amp;"-"&amp;E5609&amp;"-"&amp;H5609</f>
        <v>A2Delta-19.5-f-0-1</v>
      </c>
      <c r="Q5609" t="str">
        <f>I5609&amp;"-"&amp;K5609&amp;"-"&amp;L5609&amp;"-"&amp;J5609&amp;"-"&amp;M5609</f>
        <v>X2Pi-18.5-f-0-1</v>
      </c>
      <c r="R5609">
        <f>B5609+S5609</f>
        <v>28478.132028726999</v>
      </c>
      <c r="S5609">
        <f>_xlfn.IFNA(VLOOKUP(Q5609,'MARVEL-X'!A$2:I$1400,7,FALSE),VLOOKUP(Q5609,MARVEL!A$2:J$1522,10,FALSE))</f>
        <v>4667.5130287270003</v>
      </c>
      <c r="T5609">
        <f>IF(P5609=P5608,R5609+T5608,R5609)</f>
        <v>199346.90354058202</v>
      </c>
      <c r="U5609">
        <f>IF(P5609=P5608,1+U5608,1)</f>
        <v>7</v>
      </c>
      <c r="V5609" t="str">
        <f t="shared" si="87"/>
        <v/>
      </c>
      <c r="W5609" t="str">
        <f>IF(V5609="","",IF(ABS(V5609-R5609)&gt;W$1,ABS(V5609-R5609),""))</f>
        <v/>
      </c>
      <c r="X5609" t="str">
        <f>Y5609&amp;"-"&amp;Z5609&amp;"-"&amp;AC5609&amp;"-"&amp;AD5609&amp;"-"&amp;AG5609</f>
        <v>19.5-f-A-0-2.5</v>
      </c>
      <c r="Y5609">
        <f>F5609</f>
        <v>19.5</v>
      </c>
      <c r="Z5609" s="2" t="str">
        <f>G5609</f>
        <v>f</v>
      </c>
      <c r="AA5609">
        <f>_xlfn.IFNA(VLOOKUP(X5609,'duo-out'!A$2:Q$5000,5,FALSE),E5609+10*(H5609-1)+1+_xlfn.IFNA(VLOOKUP(D5609,states!A$2:C$10,3,FALSE),1))</f>
        <v>251</v>
      </c>
      <c r="AB5609" t="str">
        <f>IF(V5609="","",V5609)</f>
        <v/>
      </c>
      <c r="AC5609" s="2" t="str">
        <f>_xlfn.IFNA(VLOOKUP(D5609,states!A$2:C$10,2,FALSE),"XX")</f>
        <v>A</v>
      </c>
      <c r="AD5609">
        <f>E5609</f>
        <v>0</v>
      </c>
      <c r="AE5609">
        <f>_xlfn.IFNA(VLOOKUP(D5609,states!A$2:D$10,4,FALSE),0)</f>
        <v>2</v>
      </c>
      <c r="AF5609">
        <v>0.5</v>
      </c>
      <c r="AG5609">
        <f>IF(AE5609=0,AF5609,IF(AE5609=1,IF(F5609=0.5,0.5,IF(H5609=1,0.5,1.5)),IF(F5609=0.5,0.5,IF(H5609=1,2.5,1.5))))</f>
        <v>2.5</v>
      </c>
      <c r="AH5609" s="7">
        <f>IF(AC5609="XX",0,1/C5609^(1/5)*IF(E5609=0,100,1)/(E5609+1)^(1/4))</f>
        <v>182.05642030260799</v>
      </c>
    </row>
    <row r="5610" spans="1:34">
      <c r="A5610">
        <v>652</v>
      </c>
      <c r="B5610" s="1">
        <v>23298</v>
      </c>
      <c r="C5610" s="6">
        <v>0.05</v>
      </c>
      <c r="D5610" t="s">
        <v>3</v>
      </c>
      <c r="E5610">
        <v>0</v>
      </c>
      <c r="F5610">
        <v>19.5</v>
      </c>
      <c r="G5610" t="s">
        <v>2</v>
      </c>
      <c r="H5610">
        <v>1</v>
      </c>
      <c r="I5610" t="s">
        <v>0</v>
      </c>
      <c r="J5610">
        <v>0</v>
      </c>
      <c r="K5610">
        <v>19.5</v>
      </c>
      <c r="L5610" t="s">
        <v>1</v>
      </c>
      <c r="M5610">
        <v>1</v>
      </c>
      <c r="N5610" t="s">
        <v>708</v>
      </c>
      <c r="O5610">
        <v>1</v>
      </c>
      <c r="P5610" t="str">
        <f>D5610&amp;"-"&amp;F5610&amp;"-"&amp;G5610&amp;"-"&amp;E5610&amp;"-"&amp;H5610</f>
        <v>A2Delta-19.5-f-0-1</v>
      </c>
      <c r="Q5610" t="str">
        <f>I5610&amp;"-"&amp;K5610&amp;"-"&amp;L5610&amp;"-"&amp;J5610&amp;"-"&amp;M5610</f>
        <v>X2Pi-19.5-e-0-1</v>
      </c>
      <c r="R5610">
        <f>B5610+S5610</f>
        <v>28478.107560855999</v>
      </c>
      <c r="S5610">
        <f>_xlfn.IFNA(VLOOKUP(Q5610,'MARVEL-X'!A$2:I$1400,7,FALSE),VLOOKUP(Q5610,MARVEL!A$2:J$1522,10,FALSE))</f>
        <v>5180.1075608560004</v>
      </c>
      <c r="T5610">
        <f>IF(P5610=P5609,R5610+T5609,R5610)</f>
        <v>227825.01110143802</v>
      </c>
      <c r="U5610">
        <f>IF(P5610=P5609,1+U5609,1)</f>
        <v>8</v>
      </c>
      <c r="V5610" t="str">
        <f t="shared" si="87"/>
        <v/>
      </c>
      <c r="W5610" t="str">
        <f>IF(V5610="","",IF(ABS(V5610-R5610)&gt;W$1,ABS(V5610-R5610),""))</f>
        <v/>
      </c>
      <c r="X5610" t="str">
        <f>Y5610&amp;"-"&amp;Z5610&amp;"-"&amp;AC5610&amp;"-"&amp;AD5610&amp;"-"&amp;AG5610</f>
        <v>19.5-f-A-0-2.5</v>
      </c>
      <c r="Y5610">
        <f>F5610</f>
        <v>19.5</v>
      </c>
      <c r="Z5610" s="2" t="str">
        <f>G5610</f>
        <v>f</v>
      </c>
      <c r="AA5610">
        <f>_xlfn.IFNA(VLOOKUP(X5610,'duo-out'!A$2:Q$5000,5,FALSE),E5610+10*(H5610-1)+1+_xlfn.IFNA(VLOOKUP(D5610,states!A$2:C$10,3,FALSE),1))</f>
        <v>251</v>
      </c>
      <c r="AB5610" t="str">
        <f>IF(V5610="","",V5610)</f>
        <v/>
      </c>
      <c r="AC5610" s="2" t="str">
        <f>_xlfn.IFNA(VLOOKUP(D5610,states!A$2:C$10,2,FALSE),"XX")</f>
        <v>A</v>
      </c>
      <c r="AD5610">
        <f>E5610</f>
        <v>0</v>
      </c>
      <c r="AE5610">
        <f>_xlfn.IFNA(VLOOKUP(D5610,states!A$2:D$10,4,FALSE),0)</f>
        <v>2</v>
      </c>
      <c r="AF5610">
        <v>0.5</v>
      </c>
      <c r="AG5610">
        <f>IF(AE5610=0,AF5610,IF(AE5610=1,IF(F5610=0.5,0.5,IF(H5610=1,0.5,1.5)),IF(F5610=0.5,0.5,IF(H5610=1,2.5,1.5))))</f>
        <v>2.5</v>
      </c>
      <c r="AH5610" s="7">
        <f>IF(AC5610="XX",0,1/C5610^(1/5)*IF(E5610=0,100,1)/(E5610+1)^(1/4))</f>
        <v>182.05642030260799</v>
      </c>
    </row>
    <row r="5611" spans="1:34">
      <c r="A5611">
        <v>625</v>
      </c>
      <c r="B5611" s="1">
        <v>23810.55</v>
      </c>
      <c r="C5611" s="6">
        <v>8.7650000000000006E-2</v>
      </c>
      <c r="D5611" t="s">
        <v>3</v>
      </c>
      <c r="E5611">
        <v>0</v>
      </c>
      <c r="F5611">
        <v>19.5</v>
      </c>
      <c r="G5611" t="s">
        <v>2</v>
      </c>
      <c r="H5611">
        <v>1</v>
      </c>
      <c r="I5611" t="s">
        <v>0</v>
      </c>
      <c r="J5611">
        <v>0</v>
      </c>
      <c r="K5611">
        <v>18.5</v>
      </c>
      <c r="L5611" t="s">
        <v>2</v>
      </c>
      <c r="M5611">
        <v>1</v>
      </c>
      <c r="N5611" t="s">
        <v>681</v>
      </c>
      <c r="O5611">
        <v>1</v>
      </c>
      <c r="P5611" t="str">
        <f>D5611&amp;"-"&amp;F5611&amp;"-"&amp;G5611&amp;"-"&amp;E5611&amp;"-"&amp;H5611</f>
        <v>A2Delta-19.5-f-0-1</v>
      </c>
      <c r="Q5611" t="str">
        <f>I5611&amp;"-"&amp;K5611&amp;"-"&amp;L5611&amp;"-"&amp;J5611&amp;"-"&amp;M5611</f>
        <v>X2Pi-18.5-f-0-1</v>
      </c>
      <c r="R5611">
        <f>B5611+S5611</f>
        <v>28478.063028727</v>
      </c>
      <c r="S5611">
        <f>_xlfn.IFNA(VLOOKUP(Q5611,'MARVEL-X'!A$2:I$1400,7,FALSE),VLOOKUP(Q5611,MARVEL!A$2:J$1522,10,FALSE))</f>
        <v>4667.5130287270003</v>
      </c>
      <c r="T5611">
        <f>IF(P5611=P5610,R5611+T5610,R5611)</f>
        <v>256303.07413016501</v>
      </c>
      <c r="U5611">
        <f>IF(P5611=P5610,1+U5610,1)</f>
        <v>9</v>
      </c>
      <c r="V5611">
        <f t="shared" si="87"/>
        <v>28478.119347796113</v>
      </c>
      <c r="W5611">
        <f>IF(V5611="","",IF(ABS(V5611-R5611)&gt;W$1,ABS(V5611-R5611),""))</f>
        <v>5.6319069113669684E-2</v>
      </c>
      <c r="X5611" t="str">
        <f>Y5611&amp;"-"&amp;Z5611&amp;"-"&amp;AC5611&amp;"-"&amp;AD5611&amp;"-"&amp;AG5611</f>
        <v>19.5-f-A-0-2.5</v>
      </c>
      <c r="Y5611">
        <f>F5611</f>
        <v>19.5</v>
      </c>
      <c r="Z5611" s="2" t="str">
        <f>G5611</f>
        <v>f</v>
      </c>
      <c r="AA5611">
        <f>_xlfn.IFNA(VLOOKUP(X5611,'duo-out'!A$2:Q$5000,5,FALSE),E5611+10*(H5611-1)+1+_xlfn.IFNA(VLOOKUP(D5611,states!A$2:C$10,3,FALSE),1))</f>
        <v>251</v>
      </c>
      <c r="AB5611">
        <f>IF(V5611="","",V5611)</f>
        <v>28478.119347796113</v>
      </c>
      <c r="AC5611" s="2" t="str">
        <f>_xlfn.IFNA(VLOOKUP(D5611,states!A$2:C$10,2,FALSE),"XX")</f>
        <v>A</v>
      </c>
      <c r="AD5611">
        <f>E5611</f>
        <v>0</v>
      </c>
      <c r="AE5611">
        <f>_xlfn.IFNA(VLOOKUP(D5611,states!A$2:D$10,4,FALSE),0)</f>
        <v>2</v>
      </c>
      <c r="AF5611">
        <v>0.5</v>
      </c>
      <c r="AG5611">
        <f>IF(AE5611=0,AF5611,IF(AE5611=1,IF(F5611=0.5,0.5,IF(H5611=1,0.5,1.5)),IF(F5611=0.5,0.5,IF(H5611=1,2.5,1.5))))</f>
        <v>2.5</v>
      </c>
      <c r="AH5611" s="7">
        <f>IF(AC5611="XX",0,1/C5611^(1/5)*IF(E5611=0,100,1)/(E5611+1)^(1/4))</f>
        <v>162.72325235144729</v>
      </c>
    </row>
    <row r="5612" spans="1:34">
      <c r="A5612">
        <v>3432</v>
      </c>
      <c r="B5612" s="1">
        <v>22763.305799999998</v>
      </c>
      <c r="C5612" s="6">
        <v>2.725E-2</v>
      </c>
      <c r="D5612" t="s">
        <v>3</v>
      </c>
      <c r="E5612">
        <v>0</v>
      </c>
      <c r="F5612">
        <v>19.5</v>
      </c>
      <c r="G5612" t="s">
        <v>2</v>
      </c>
      <c r="H5612">
        <v>2</v>
      </c>
      <c r="I5612" t="s">
        <v>0</v>
      </c>
      <c r="J5612">
        <v>0</v>
      </c>
      <c r="K5612">
        <v>20.5</v>
      </c>
      <c r="L5612" t="s">
        <v>2</v>
      </c>
      <c r="M5612">
        <v>2</v>
      </c>
      <c r="N5612" t="s">
        <v>3488</v>
      </c>
      <c r="O5612">
        <v>1</v>
      </c>
      <c r="P5612" t="str">
        <f>D5612&amp;"-"&amp;F5612&amp;"-"&amp;G5612&amp;"-"&amp;E5612&amp;"-"&amp;H5612</f>
        <v>A2Delta-19.5-f-0-2</v>
      </c>
      <c r="Q5612" t="str">
        <f>I5612&amp;"-"&amp;K5612&amp;"-"&amp;L5612&amp;"-"&amp;J5612&amp;"-"&amp;M5612</f>
        <v>X2Pi-20.5-f-0-2</v>
      </c>
      <c r="R5612">
        <f>B5612+S5612</f>
        <v>29012.293004083</v>
      </c>
      <c r="S5612">
        <f>_xlfn.IFNA(VLOOKUP(Q5612,'MARVEL-X'!A$2:I$1400,7,FALSE),VLOOKUP(Q5612,MARVEL!A$2:J$1522,10,FALSE))</f>
        <v>6248.9872040830005</v>
      </c>
      <c r="T5612">
        <f>IF(P5612=P5611,R5612+T5611,R5612)</f>
        <v>29012.293004083</v>
      </c>
      <c r="U5612">
        <f>IF(P5612=P5611,1+U5611,1)</f>
        <v>1</v>
      </c>
      <c r="V5612" t="str">
        <f t="shared" si="87"/>
        <v/>
      </c>
      <c r="W5612" t="str">
        <f>IF(V5612="","",IF(ABS(V5612-R5612)&gt;W$1,ABS(V5612-R5612),""))</f>
        <v/>
      </c>
      <c r="X5612" t="str">
        <f>Y5612&amp;"-"&amp;Z5612&amp;"-"&amp;AC5612&amp;"-"&amp;AD5612&amp;"-"&amp;AG5612</f>
        <v>19.5-f-A-0-1.5</v>
      </c>
      <c r="Y5612">
        <f>F5612</f>
        <v>19.5</v>
      </c>
      <c r="Z5612" s="2" t="str">
        <f>G5612</f>
        <v>f</v>
      </c>
      <c r="AA5612">
        <f>_xlfn.IFNA(VLOOKUP(X5612,'duo-out'!A$2:Q$5000,5,FALSE),E5612+10*(H5612-1)+1+_xlfn.IFNA(VLOOKUP(D5612,states!A$2:C$10,3,FALSE),1))</f>
        <v>261</v>
      </c>
      <c r="AB5612" t="str">
        <f>IF(V5612="","",V5612)</f>
        <v/>
      </c>
      <c r="AC5612" s="2" t="str">
        <f>_xlfn.IFNA(VLOOKUP(D5612,states!A$2:C$10,2,FALSE),"XX")</f>
        <v>A</v>
      </c>
      <c r="AD5612">
        <f>E5612</f>
        <v>0</v>
      </c>
      <c r="AE5612">
        <f>_xlfn.IFNA(VLOOKUP(D5612,states!A$2:D$10,4,FALSE),0)</f>
        <v>2</v>
      </c>
      <c r="AF5612">
        <v>0.5</v>
      </c>
      <c r="AG5612">
        <f>IF(AE5612=0,AF5612,IF(AE5612=1,IF(F5612=0.5,0.5,IF(H5612=1,0.5,1.5)),IF(F5612=0.5,0.5,IF(H5612=1,2.5,1.5))))</f>
        <v>1.5</v>
      </c>
      <c r="AH5612" s="7">
        <f>IF(AC5612="XX",0,1/C5612^(1/5)*IF(E5612=0,100,1)/(E5612+1)^(1/4))</f>
        <v>205.55436268446749</v>
      </c>
    </row>
    <row r="5613" spans="1:34">
      <c r="A5613">
        <v>3408</v>
      </c>
      <c r="B5613" s="1">
        <v>23322.529900000001</v>
      </c>
      <c r="C5613" s="6">
        <v>5.0000000000000001E-3</v>
      </c>
      <c r="D5613" t="s">
        <v>3</v>
      </c>
      <c r="E5613">
        <v>0</v>
      </c>
      <c r="F5613">
        <v>19.5</v>
      </c>
      <c r="G5613" t="s">
        <v>2</v>
      </c>
      <c r="H5613">
        <v>2</v>
      </c>
      <c r="I5613" t="s">
        <v>0</v>
      </c>
      <c r="J5613">
        <v>0</v>
      </c>
      <c r="K5613">
        <v>19.5</v>
      </c>
      <c r="L5613" t="s">
        <v>1</v>
      </c>
      <c r="M5613">
        <v>2</v>
      </c>
      <c r="N5613" t="s">
        <v>3464</v>
      </c>
      <c r="O5613">
        <v>1</v>
      </c>
      <c r="P5613" t="str">
        <f>D5613&amp;"-"&amp;F5613&amp;"-"&amp;G5613&amp;"-"&amp;E5613&amp;"-"&amp;H5613</f>
        <v>A2Delta-19.5-f-0-2</v>
      </c>
      <c r="Q5613" t="str">
        <f>I5613&amp;"-"&amp;K5613&amp;"-"&amp;L5613&amp;"-"&amp;J5613&amp;"-"&amp;M5613</f>
        <v>X2Pi-19.5-e-0-2</v>
      </c>
      <c r="R5613">
        <f>B5613+S5613</f>
        <v>29012.269155449001</v>
      </c>
      <c r="S5613">
        <f>_xlfn.IFNA(VLOOKUP(Q5613,'MARVEL-X'!A$2:I$1400,7,FALSE),VLOOKUP(Q5613,MARVEL!A$2:J$1522,10,FALSE))</f>
        <v>5689.7392554489998</v>
      </c>
      <c r="T5613">
        <f>IF(P5613=P5612,R5613+T5612,R5613)</f>
        <v>58024.562159531997</v>
      </c>
      <c r="U5613">
        <f>IF(P5613=P5612,1+U5612,1)</f>
        <v>2</v>
      </c>
      <c r="V5613" t="str">
        <f t="shared" si="87"/>
        <v/>
      </c>
      <c r="W5613" t="str">
        <f>IF(V5613="","",IF(ABS(V5613-R5613)&gt;W$1,ABS(V5613-R5613),""))</f>
        <v/>
      </c>
      <c r="X5613" t="str">
        <f>Y5613&amp;"-"&amp;Z5613&amp;"-"&amp;AC5613&amp;"-"&amp;AD5613&amp;"-"&amp;AG5613</f>
        <v>19.5-f-A-0-1.5</v>
      </c>
      <c r="Y5613">
        <f>F5613</f>
        <v>19.5</v>
      </c>
      <c r="Z5613" s="2" t="str">
        <f>G5613</f>
        <v>f</v>
      </c>
      <c r="AA5613">
        <f>_xlfn.IFNA(VLOOKUP(X5613,'duo-out'!A$2:Q$5000,5,FALSE),E5613+10*(H5613-1)+1+_xlfn.IFNA(VLOOKUP(D5613,states!A$2:C$10,3,FALSE),1))</f>
        <v>261</v>
      </c>
      <c r="AB5613" t="str">
        <f>IF(V5613="","",V5613)</f>
        <v/>
      </c>
      <c r="AC5613" s="2" t="str">
        <f>_xlfn.IFNA(VLOOKUP(D5613,states!A$2:C$10,2,FALSE),"XX")</f>
        <v>A</v>
      </c>
      <c r="AD5613">
        <f>E5613</f>
        <v>0</v>
      </c>
      <c r="AE5613">
        <f>_xlfn.IFNA(VLOOKUP(D5613,states!A$2:D$10,4,FALSE),0)</f>
        <v>2</v>
      </c>
      <c r="AF5613">
        <v>0.5</v>
      </c>
      <c r="AG5613">
        <f>IF(AE5613=0,AF5613,IF(AE5613=1,IF(F5613=0.5,0.5,IF(H5613=1,0.5,1.5)),IF(F5613=0.5,0.5,IF(H5613=1,2.5,1.5))))</f>
        <v>1.5</v>
      </c>
      <c r="AH5613" s="7">
        <f>IF(AC5613="XX",0,1/C5613^(1/5)*IF(E5613=0,100,1)/(E5613+1)^(1/4))</f>
        <v>288.53998118144267</v>
      </c>
    </row>
    <row r="5614" spans="1:34">
      <c r="A5614">
        <v>3337</v>
      </c>
      <c r="B5614" s="1">
        <v>23832.068299999999</v>
      </c>
      <c r="C5614" s="6">
        <v>1.2200000000000001E-2</v>
      </c>
      <c r="D5614" t="s">
        <v>3</v>
      </c>
      <c r="E5614">
        <v>0</v>
      </c>
      <c r="F5614">
        <v>19.5</v>
      </c>
      <c r="G5614" t="s">
        <v>2</v>
      </c>
      <c r="H5614">
        <v>2</v>
      </c>
      <c r="I5614" t="s">
        <v>0</v>
      </c>
      <c r="J5614">
        <v>0</v>
      </c>
      <c r="K5614">
        <v>18.5</v>
      </c>
      <c r="L5614" t="s">
        <v>2</v>
      </c>
      <c r="M5614">
        <v>2</v>
      </c>
      <c r="N5614" t="s">
        <v>3393</v>
      </c>
      <c r="O5614">
        <v>1</v>
      </c>
      <c r="P5614" t="str">
        <f>D5614&amp;"-"&amp;F5614&amp;"-"&amp;G5614&amp;"-"&amp;E5614&amp;"-"&amp;H5614</f>
        <v>A2Delta-19.5-f-0-2</v>
      </c>
      <c r="Q5614" t="str">
        <f>I5614&amp;"-"&amp;K5614&amp;"-"&amp;L5614&amp;"-"&amp;J5614&amp;"-"&amp;M5614</f>
        <v>X2Pi-18.5-f-0-2</v>
      </c>
      <c r="R5614">
        <f>B5614+S5614</f>
        <v>29012.264604404998</v>
      </c>
      <c r="S5614">
        <f>_xlfn.IFNA(VLOOKUP(Q5614,'MARVEL-X'!A$2:I$1400,7,FALSE),VLOOKUP(Q5614,MARVEL!A$2:J$1522,10,FALSE))</f>
        <v>5180.1963044049999</v>
      </c>
      <c r="T5614">
        <f>IF(P5614=P5613,R5614+T5613,R5614)</f>
        <v>87036.826763936988</v>
      </c>
      <c r="U5614">
        <f>IF(P5614=P5613,1+U5613,1)</f>
        <v>3</v>
      </c>
      <c r="V5614" t="str">
        <f t="shared" si="87"/>
        <v/>
      </c>
      <c r="W5614" t="str">
        <f>IF(V5614="","",IF(ABS(V5614-R5614)&gt;W$1,ABS(V5614-R5614),""))</f>
        <v/>
      </c>
      <c r="X5614" t="str">
        <f>Y5614&amp;"-"&amp;Z5614&amp;"-"&amp;AC5614&amp;"-"&amp;AD5614&amp;"-"&amp;AG5614</f>
        <v>19.5-f-A-0-1.5</v>
      </c>
      <c r="Y5614">
        <f>F5614</f>
        <v>19.5</v>
      </c>
      <c r="Z5614" s="2" t="str">
        <f>G5614</f>
        <v>f</v>
      </c>
      <c r="AA5614">
        <f>_xlfn.IFNA(VLOOKUP(X5614,'duo-out'!A$2:Q$5000,5,FALSE),E5614+10*(H5614-1)+1+_xlfn.IFNA(VLOOKUP(D5614,states!A$2:C$10,3,FALSE),1))</f>
        <v>261</v>
      </c>
      <c r="AB5614" t="str">
        <f>IF(V5614="","",V5614)</f>
        <v/>
      </c>
      <c r="AC5614" s="2" t="str">
        <f>_xlfn.IFNA(VLOOKUP(D5614,states!A$2:C$10,2,FALSE),"XX")</f>
        <v>A</v>
      </c>
      <c r="AD5614">
        <f>E5614</f>
        <v>0</v>
      </c>
      <c r="AE5614">
        <f>_xlfn.IFNA(VLOOKUP(D5614,states!A$2:D$10,4,FALSE),0)</f>
        <v>2</v>
      </c>
      <c r="AF5614">
        <v>0.5</v>
      </c>
      <c r="AG5614">
        <f>IF(AE5614=0,AF5614,IF(AE5614=1,IF(F5614=0.5,0.5,IF(H5614=1,0.5,1.5)),IF(F5614=0.5,0.5,IF(H5614=1,2.5,1.5))))</f>
        <v>1.5</v>
      </c>
      <c r="AH5614" s="7">
        <f>IF(AC5614="XX",0,1/C5614^(1/5)*IF(E5614=0,100,1)/(E5614+1)^(1/4))</f>
        <v>241.39486856000175</v>
      </c>
    </row>
    <row r="5615" spans="1:34">
      <c r="A5615">
        <v>2814</v>
      </c>
      <c r="B5615" s="1">
        <v>23322.534</v>
      </c>
      <c r="C5615" s="6">
        <v>5.0000000000000001E-3</v>
      </c>
      <c r="D5615" t="s">
        <v>3</v>
      </c>
      <c r="E5615">
        <v>0</v>
      </c>
      <c r="F5615">
        <v>19.5</v>
      </c>
      <c r="G5615" t="s">
        <v>2</v>
      </c>
      <c r="H5615">
        <v>2</v>
      </c>
      <c r="I5615" t="s">
        <v>0</v>
      </c>
      <c r="J5615">
        <v>0</v>
      </c>
      <c r="K5615">
        <v>19.5</v>
      </c>
      <c r="L5615" t="s">
        <v>1</v>
      </c>
      <c r="M5615">
        <v>2</v>
      </c>
      <c r="N5615" t="s">
        <v>2870</v>
      </c>
      <c r="O5615">
        <v>1</v>
      </c>
      <c r="P5615" t="str">
        <f>D5615&amp;"-"&amp;F5615&amp;"-"&amp;G5615&amp;"-"&amp;E5615&amp;"-"&amp;H5615</f>
        <v>A2Delta-19.5-f-0-2</v>
      </c>
      <c r="Q5615" t="str">
        <f>I5615&amp;"-"&amp;K5615&amp;"-"&amp;L5615&amp;"-"&amp;J5615&amp;"-"&amp;M5615</f>
        <v>X2Pi-19.5-e-0-2</v>
      </c>
      <c r="R5615">
        <f>B5615+S5615</f>
        <v>29012.273255448999</v>
      </c>
      <c r="S5615">
        <f>_xlfn.IFNA(VLOOKUP(Q5615,'MARVEL-X'!A$2:I$1400,7,FALSE),VLOOKUP(Q5615,MARVEL!A$2:J$1522,10,FALSE))</f>
        <v>5689.7392554489998</v>
      </c>
      <c r="T5615">
        <f>IF(P5615=P5614,R5615+T5614,R5615)</f>
        <v>116049.10001938598</v>
      </c>
      <c r="U5615">
        <f>IF(P5615=P5614,1+U5614,1)</f>
        <v>4</v>
      </c>
      <c r="V5615" t="str">
        <f t="shared" si="87"/>
        <v/>
      </c>
      <c r="W5615" t="str">
        <f>IF(V5615="","",IF(ABS(V5615-R5615)&gt;W$1,ABS(V5615-R5615),""))</f>
        <v/>
      </c>
      <c r="X5615" t="str">
        <f>Y5615&amp;"-"&amp;Z5615&amp;"-"&amp;AC5615&amp;"-"&amp;AD5615&amp;"-"&amp;AG5615</f>
        <v>19.5-f-A-0-1.5</v>
      </c>
      <c r="Y5615">
        <f>F5615</f>
        <v>19.5</v>
      </c>
      <c r="Z5615" s="2" t="str">
        <f>G5615</f>
        <v>f</v>
      </c>
      <c r="AA5615">
        <f>_xlfn.IFNA(VLOOKUP(X5615,'duo-out'!A$2:Q$5000,5,FALSE),E5615+10*(H5615-1)+1+_xlfn.IFNA(VLOOKUP(D5615,states!A$2:C$10,3,FALSE),1))</f>
        <v>261</v>
      </c>
      <c r="AB5615" t="str">
        <f>IF(V5615="","",V5615)</f>
        <v/>
      </c>
      <c r="AC5615" s="2" t="str">
        <f>_xlfn.IFNA(VLOOKUP(D5615,states!A$2:C$10,2,FALSE),"XX")</f>
        <v>A</v>
      </c>
      <c r="AD5615">
        <f>E5615</f>
        <v>0</v>
      </c>
      <c r="AE5615">
        <f>_xlfn.IFNA(VLOOKUP(D5615,states!A$2:D$10,4,FALSE),0)</f>
        <v>2</v>
      </c>
      <c r="AF5615">
        <v>0.5</v>
      </c>
      <c r="AG5615">
        <f>IF(AE5615=0,AF5615,IF(AE5615=1,IF(F5615=0.5,0.5,IF(H5615=1,0.5,1.5)),IF(F5615=0.5,0.5,IF(H5615=1,2.5,1.5))))</f>
        <v>1.5</v>
      </c>
      <c r="AH5615" s="7">
        <f>IF(AC5615="XX",0,1/C5615^(1/5)*IF(E5615=0,100,1)/(E5615+1)^(1/4))</f>
        <v>288.53998118144267</v>
      </c>
    </row>
    <row r="5616" spans="1:34">
      <c r="A5616">
        <v>2752</v>
      </c>
      <c r="B5616" s="1">
        <v>23832.09</v>
      </c>
      <c r="C5616" s="6">
        <v>1.7059999999999999E-2</v>
      </c>
      <c r="D5616" t="s">
        <v>3</v>
      </c>
      <c r="E5616">
        <v>0</v>
      </c>
      <c r="F5616">
        <v>19.5</v>
      </c>
      <c r="G5616" t="s">
        <v>2</v>
      </c>
      <c r="H5616">
        <v>2</v>
      </c>
      <c r="I5616" t="s">
        <v>0</v>
      </c>
      <c r="J5616">
        <v>0</v>
      </c>
      <c r="K5616">
        <v>18.5</v>
      </c>
      <c r="L5616" t="s">
        <v>2</v>
      </c>
      <c r="M5616">
        <v>2</v>
      </c>
      <c r="N5616" t="s">
        <v>2808</v>
      </c>
      <c r="O5616">
        <v>1</v>
      </c>
      <c r="P5616" t="str">
        <f>D5616&amp;"-"&amp;F5616&amp;"-"&amp;G5616&amp;"-"&amp;E5616&amp;"-"&amp;H5616</f>
        <v>A2Delta-19.5-f-0-2</v>
      </c>
      <c r="Q5616" t="str">
        <f>I5616&amp;"-"&amp;K5616&amp;"-"&amp;L5616&amp;"-"&amp;J5616&amp;"-"&amp;M5616</f>
        <v>X2Pi-18.5-f-0-2</v>
      </c>
      <c r="R5616">
        <f>B5616+S5616</f>
        <v>29012.286304404999</v>
      </c>
      <c r="S5616">
        <f>_xlfn.IFNA(VLOOKUP(Q5616,'MARVEL-X'!A$2:I$1400,7,FALSE),VLOOKUP(Q5616,MARVEL!A$2:J$1522,10,FALSE))</f>
        <v>5180.1963044049999</v>
      </c>
      <c r="T5616">
        <f>IF(P5616=P5615,R5616+T5615,R5616)</f>
        <v>145061.38632379097</v>
      </c>
      <c r="U5616">
        <f>IF(P5616=P5615,1+U5615,1)</f>
        <v>5</v>
      </c>
      <c r="V5616" t="str">
        <f t="shared" si="87"/>
        <v/>
      </c>
      <c r="W5616" t="str">
        <f>IF(V5616="","",IF(ABS(V5616-R5616)&gt;W$1,ABS(V5616-R5616),""))</f>
        <v/>
      </c>
      <c r="X5616" t="str">
        <f>Y5616&amp;"-"&amp;Z5616&amp;"-"&amp;AC5616&amp;"-"&amp;AD5616&amp;"-"&amp;AG5616</f>
        <v>19.5-f-A-0-1.5</v>
      </c>
      <c r="Y5616">
        <f>F5616</f>
        <v>19.5</v>
      </c>
      <c r="Z5616" s="2" t="str">
        <f>G5616</f>
        <v>f</v>
      </c>
      <c r="AA5616">
        <f>_xlfn.IFNA(VLOOKUP(X5616,'duo-out'!A$2:Q$5000,5,FALSE),E5616+10*(H5616-1)+1+_xlfn.IFNA(VLOOKUP(D5616,states!A$2:C$10,3,FALSE),1))</f>
        <v>261</v>
      </c>
      <c r="AB5616" t="str">
        <f>IF(V5616="","",V5616)</f>
        <v/>
      </c>
      <c r="AC5616" s="2" t="str">
        <f>_xlfn.IFNA(VLOOKUP(D5616,states!A$2:C$10,2,FALSE),"XX")</f>
        <v>A</v>
      </c>
      <c r="AD5616">
        <f>E5616</f>
        <v>0</v>
      </c>
      <c r="AE5616">
        <f>_xlfn.IFNA(VLOOKUP(D5616,states!A$2:D$10,4,FALSE),0)</f>
        <v>2</v>
      </c>
      <c r="AF5616">
        <v>0.5</v>
      </c>
      <c r="AG5616">
        <f>IF(AE5616=0,AF5616,IF(AE5616=1,IF(F5616=0.5,0.5,IF(H5616=1,0.5,1.5)),IF(F5616=0.5,0.5,IF(H5616=1,2.5,1.5))))</f>
        <v>1.5</v>
      </c>
      <c r="AH5616" s="7">
        <f>IF(AC5616="XX",0,1/C5616^(1/5)*IF(E5616=0,100,1)/(E5616+1)^(1/4))</f>
        <v>225.73775137991893</v>
      </c>
    </row>
    <row r="5617" spans="1:34">
      <c r="A5617">
        <v>141</v>
      </c>
      <c r="B5617" s="1">
        <v>23322.406999999999</v>
      </c>
      <c r="C5617" s="6">
        <v>0.151</v>
      </c>
      <c r="D5617" t="s">
        <v>3</v>
      </c>
      <c r="E5617">
        <v>0</v>
      </c>
      <c r="F5617">
        <v>19.5</v>
      </c>
      <c r="G5617" t="s">
        <v>2</v>
      </c>
      <c r="H5617">
        <v>2</v>
      </c>
      <c r="I5617" t="s">
        <v>0</v>
      </c>
      <c r="J5617">
        <v>0</v>
      </c>
      <c r="K5617">
        <v>19.5</v>
      </c>
      <c r="L5617" t="s">
        <v>1</v>
      </c>
      <c r="M5617">
        <v>2</v>
      </c>
      <c r="N5617" t="s">
        <v>196</v>
      </c>
      <c r="O5617">
        <v>-1</v>
      </c>
      <c r="P5617" t="str">
        <f>D5617&amp;"-"&amp;F5617&amp;"-"&amp;G5617&amp;"-"&amp;E5617&amp;"-"&amp;H5617</f>
        <v>A2Delta-19.5-f-0-2</v>
      </c>
      <c r="Q5617" t="str">
        <f>I5617&amp;"-"&amp;K5617&amp;"-"&amp;L5617&amp;"-"&amp;J5617&amp;"-"&amp;M5617</f>
        <v>X2Pi-19.5-e-0-2</v>
      </c>
      <c r="R5617">
        <f>B5617+S5617</f>
        <v>29012.146255448999</v>
      </c>
      <c r="S5617">
        <f>_xlfn.IFNA(VLOOKUP(Q5617,'MARVEL-X'!A$2:I$1400,7,FALSE),VLOOKUP(Q5617,MARVEL!A$2:J$1522,10,FALSE))</f>
        <v>5689.7392554489998</v>
      </c>
      <c r="T5617">
        <f>IF(P5617=P5616,R5617+T5616,R5617)</f>
        <v>174073.53257923998</v>
      </c>
      <c r="U5617">
        <f>IF(P5617=P5616,1+U5616,1)</f>
        <v>6</v>
      </c>
      <c r="V5617" t="str">
        <f t="shared" si="87"/>
        <v/>
      </c>
      <c r="W5617" t="str">
        <f>IF(V5617="","",IF(ABS(V5617-R5617)&gt;W$1,ABS(V5617-R5617),""))</f>
        <v/>
      </c>
      <c r="X5617" t="str">
        <f>Y5617&amp;"-"&amp;Z5617&amp;"-"&amp;AC5617&amp;"-"&amp;AD5617&amp;"-"&amp;AG5617</f>
        <v>19.5-f-A-0-1.5</v>
      </c>
      <c r="Y5617">
        <f>F5617</f>
        <v>19.5</v>
      </c>
      <c r="Z5617" s="2" t="str">
        <f>G5617</f>
        <v>f</v>
      </c>
      <c r="AA5617">
        <f>_xlfn.IFNA(VLOOKUP(X5617,'duo-out'!A$2:Q$5000,5,FALSE),E5617+10*(H5617-1)+1+_xlfn.IFNA(VLOOKUP(D5617,states!A$2:C$10,3,FALSE),1))</f>
        <v>261</v>
      </c>
      <c r="AB5617" t="str">
        <f>IF(V5617="","",V5617)</f>
        <v/>
      </c>
      <c r="AC5617" s="2" t="str">
        <f>_xlfn.IFNA(VLOOKUP(D5617,states!A$2:C$10,2,FALSE),"XX")</f>
        <v>A</v>
      </c>
      <c r="AD5617">
        <f>E5617</f>
        <v>0</v>
      </c>
      <c r="AE5617">
        <f>_xlfn.IFNA(VLOOKUP(D5617,states!A$2:D$10,4,FALSE),0)</f>
        <v>2</v>
      </c>
      <c r="AF5617">
        <v>0.5</v>
      </c>
      <c r="AG5617">
        <f>IF(AE5617=0,AF5617,IF(AE5617=1,IF(F5617=0.5,0.5,IF(H5617=1,0.5,1.5)),IF(F5617=0.5,0.5,IF(H5617=1,2.5,1.5))))</f>
        <v>1.5</v>
      </c>
      <c r="AH5617" s="7">
        <f>IF(AC5617="XX",0,1/C5617^(1/5)*IF(E5617=0,100,1)/(E5617+1)^(1/4))</f>
        <v>145.95017180097094</v>
      </c>
    </row>
    <row r="5618" spans="1:34">
      <c r="A5618">
        <v>5414</v>
      </c>
      <c r="B5618" s="1">
        <v>23832.062999999998</v>
      </c>
      <c r="C5618" s="6">
        <v>0.05</v>
      </c>
      <c r="D5618" t="s">
        <v>3</v>
      </c>
      <c r="E5618">
        <v>0</v>
      </c>
      <c r="F5618">
        <v>19.5</v>
      </c>
      <c r="G5618" t="s">
        <v>2</v>
      </c>
      <c r="H5618">
        <v>2</v>
      </c>
      <c r="I5618" t="s">
        <v>0</v>
      </c>
      <c r="J5618">
        <v>0</v>
      </c>
      <c r="K5618">
        <v>18.5</v>
      </c>
      <c r="L5618" t="s">
        <v>2</v>
      </c>
      <c r="M5618">
        <v>2</v>
      </c>
      <c r="N5618" t="s">
        <v>5470</v>
      </c>
      <c r="O5618">
        <v>1</v>
      </c>
      <c r="P5618" t="str">
        <f>D5618&amp;"-"&amp;F5618&amp;"-"&amp;G5618&amp;"-"&amp;E5618&amp;"-"&amp;H5618</f>
        <v>A2Delta-19.5-f-0-2</v>
      </c>
      <c r="Q5618" t="str">
        <f>I5618&amp;"-"&amp;K5618&amp;"-"&amp;L5618&amp;"-"&amp;J5618&amp;"-"&amp;M5618</f>
        <v>X2Pi-18.5-f-0-2</v>
      </c>
      <c r="R5618">
        <f>B5618+S5618</f>
        <v>29012.259304404997</v>
      </c>
      <c r="S5618">
        <f>_xlfn.IFNA(VLOOKUP(Q5618,'MARVEL-X'!A$2:I$1400,7,FALSE),VLOOKUP(Q5618,MARVEL!A$2:J$1522,10,FALSE))</f>
        <v>5180.1963044049999</v>
      </c>
      <c r="T5618">
        <f>IF(P5618=P5617,R5618+T5617,R5618)</f>
        <v>203085.79188364497</v>
      </c>
      <c r="U5618">
        <f>IF(P5618=P5617,1+U5617,1)</f>
        <v>7</v>
      </c>
      <c r="V5618" t="str">
        <f t="shared" si="87"/>
        <v/>
      </c>
      <c r="W5618" t="str">
        <f>IF(V5618="","",IF(ABS(V5618-R5618)&gt;W$1,ABS(V5618-R5618),""))</f>
        <v/>
      </c>
      <c r="X5618" t="str">
        <f>Y5618&amp;"-"&amp;Z5618&amp;"-"&amp;AC5618&amp;"-"&amp;AD5618&amp;"-"&amp;AG5618</f>
        <v>19.5-f-A-0-1.5</v>
      </c>
      <c r="Y5618">
        <f>F5618</f>
        <v>19.5</v>
      </c>
      <c r="Z5618" s="2" t="str">
        <f>G5618</f>
        <v>f</v>
      </c>
      <c r="AA5618">
        <f>_xlfn.IFNA(VLOOKUP(X5618,'duo-out'!A$2:Q$5000,5,FALSE),E5618+10*(H5618-1)+1+_xlfn.IFNA(VLOOKUP(D5618,states!A$2:C$10,3,FALSE),1))</f>
        <v>261</v>
      </c>
      <c r="AB5618" t="str">
        <f>IF(V5618="","",V5618)</f>
        <v/>
      </c>
      <c r="AC5618" s="2" t="str">
        <f>_xlfn.IFNA(VLOOKUP(D5618,states!A$2:C$10,2,FALSE),"XX")</f>
        <v>A</v>
      </c>
      <c r="AD5618">
        <f>E5618</f>
        <v>0</v>
      </c>
      <c r="AE5618">
        <f>_xlfn.IFNA(VLOOKUP(D5618,states!A$2:D$10,4,FALSE),0)</f>
        <v>2</v>
      </c>
      <c r="AF5618">
        <v>0.5</v>
      </c>
      <c r="AG5618">
        <f>IF(AE5618=0,AF5618,IF(AE5618=1,IF(F5618=0.5,0.5,IF(H5618=1,0.5,1.5)),IF(F5618=0.5,0.5,IF(H5618=1,2.5,1.5))))</f>
        <v>1.5</v>
      </c>
      <c r="AH5618" s="7">
        <f>IF(AC5618="XX",0,1/C5618^(1/5)*IF(E5618=0,100,1)/(E5618+1)^(1/4))</f>
        <v>182.05642030260799</v>
      </c>
    </row>
    <row r="5619" spans="1:34">
      <c r="A5619">
        <v>862</v>
      </c>
      <c r="B5619" s="1">
        <v>22763.200000000001</v>
      </c>
      <c r="C5619" s="6">
        <v>9.2829999999999996E-2</v>
      </c>
      <c r="D5619" t="s">
        <v>3</v>
      </c>
      <c r="E5619">
        <v>0</v>
      </c>
      <c r="F5619">
        <v>19.5</v>
      </c>
      <c r="G5619" t="s">
        <v>2</v>
      </c>
      <c r="H5619">
        <v>2</v>
      </c>
      <c r="I5619" t="s">
        <v>0</v>
      </c>
      <c r="J5619">
        <v>0</v>
      </c>
      <c r="K5619">
        <v>20.5</v>
      </c>
      <c r="L5619" t="s">
        <v>2</v>
      </c>
      <c r="M5619">
        <v>2</v>
      </c>
      <c r="N5619" t="s">
        <v>918</v>
      </c>
      <c r="O5619">
        <v>1</v>
      </c>
      <c r="P5619" t="str">
        <f>D5619&amp;"-"&amp;F5619&amp;"-"&amp;G5619&amp;"-"&amp;E5619&amp;"-"&amp;H5619</f>
        <v>A2Delta-19.5-f-0-2</v>
      </c>
      <c r="Q5619" t="str">
        <f>I5619&amp;"-"&amp;K5619&amp;"-"&amp;L5619&amp;"-"&amp;J5619&amp;"-"&amp;M5619</f>
        <v>X2Pi-20.5-f-0-2</v>
      </c>
      <c r="R5619">
        <f>B5619+S5619</f>
        <v>29012.187204083002</v>
      </c>
      <c r="S5619">
        <f>_xlfn.IFNA(VLOOKUP(Q5619,'MARVEL-X'!A$2:I$1400,7,FALSE),VLOOKUP(Q5619,MARVEL!A$2:J$1522,10,FALSE))</f>
        <v>6248.9872040830005</v>
      </c>
      <c r="T5619">
        <f>IF(P5619=P5618,R5619+T5618,R5619)</f>
        <v>232097.97908772796</v>
      </c>
      <c r="U5619">
        <f>IF(P5619=P5618,1+U5618,1)</f>
        <v>8</v>
      </c>
      <c r="V5619" t="str">
        <f t="shared" si="87"/>
        <v/>
      </c>
      <c r="W5619" t="str">
        <f>IF(V5619="","",IF(ABS(V5619-R5619)&gt;W$1,ABS(V5619-R5619),""))</f>
        <v/>
      </c>
      <c r="X5619" t="str">
        <f>Y5619&amp;"-"&amp;Z5619&amp;"-"&amp;AC5619&amp;"-"&amp;AD5619&amp;"-"&amp;AG5619</f>
        <v>19.5-f-A-0-1.5</v>
      </c>
      <c r="Y5619">
        <f>F5619</f>
        <v>19.5</v>
      </c>
      <c r="Z5619" s="2" t="str">
        <f>G5619</f>
        <v>f</v>
      </c>
      <c r="AA5619">
        <f>_xlfn.IFNA(VLOOKUP(X5619,'duo-out'!A$2:Q$5000,5,FALSE),E5619+10*(H5619-1)+1+_xlfn.IFNA(VLOOKUP(D5619,states!A$2:C$10,3,FALSE),1))</f>
        <v>261</v>
      </c>
      <c r="AB5619" t="str">
        <f>IF(V5619="","",V5619)</f>
        <v/>
      </c>
      <c r="AC5619" s="2" t="str">
        <f>_xlfn.IFNA(VLOOKUP(D5619,states!A$2:C$10,2,FALSE),"XX")</f>
        <v>A</v>
      </c>
      <c r="AD5619">
        <f>E5619</f>
        <v>0</v>
      </c>
      <c r="AE5619">
        <f>_xlfn.IFNA(VLOOKUP(D5619,states!A$2:D$10,4,FALSE),0)</f>
        <v>2</v>
      </c>
      <c r="AF5619">
        <v>0.5</v>
      </c>
      <c r="AG5619">
        <f>IF(AE5619=0,AF5619,IF(AE5619=1,IF(F5619=0.5,0.5,IF(H5619=1,0.5,1.5)),IF(F5619=0.5,0.5,IF(H5619=1,2.5,1.5))))</f>
        <v>1.5</v>
      </c>
      <c r="AH5619" s="7">
        <f>IF(AC5619="XX",0,1/C5619^(1/5)*IF(E5619=0,100,1)/(E5619+1)^(1/4))</f>
        <v>160.8652839559372</v>
      </c>
    </row>
    <row r="5620" spans="1:34">
      <c r="A5620">
        <v>832</v>
      </c>
      <c r="B5620" s="1">
        <v>23322.560000000001</v>
      </c>
      <c r="C5620" s="6">
        <v>0.05</v>
      </c>
      <c r="D5620" t="s">
        <v>3</v>
      </c>
      <c r="E5620">
        <v>0</v>
      </c>
      <c r="F5620">
        <v>19.5</v>
      </c>
      <c r="G5620" t="s">
        <v>2</v>
      </c>
      <c r="H5620">
        <v>2</v>
      </c>
      <c r="I5620" t="s">
        <v>0</v>
      </c>
      <c r="J5620">
        <v>0</v>
      </c>
      <c r="K5620">
        <v>19.5</v>
      </c>
      <c r="L5620" t="s">
        <v>1</v>
      </c>
      <c r="M5620">
        <v>2</v>
      </c>
      <c r="N5620" t="s">
        <v>888</v>
      </c>
      <c r="O5620">
        <v>1</v>
      </c>
      <c r="P5620" t="str">
        <f>D5620&amp;"-"&amp;F5620&amp;"-"&amp;G5620&amp;"-"&amp;E5620&amp;"-"&amp;H5620</f>
        <v>A2Delta-19.5-f-0-2</v>
      </c>
      <c r="Q5620" t="str">
        <f>I5620&amp;"-"&amp;K5620&amp;"-"&amp;L5620&amp;"-"&amp;J5620&amp;"-"&amp;M5620</f>
        <v>X2Pi-19.5-e-0-2</v>
      </c>
      <c r="R5620">
        <f>B5620+S5620</f>
        <v>29012.299255449001</v>
      </c>
      <c r="S5620">
        <f>_xlfn.IFNA(VLOOKUP(Q5620,'MARVEL-X'!A$2:I$1400,7,FALSE),VLOOKUP(Q5620,MARVEL!A$2:J$1522,10,FALSE))</f>
        <v>5689.7392554489998</v>
      </c>
      <c r="T5620">
        <f>IF(P5620=P5619,R5620+T5619,R5620)</f>
        <v>261110.27834317696</v>
      </c>
      <c r="U5620">
        <f>IF(P5620=P5619,1+U5619,1)</f>
        <v>9</v>
      </c>
      <c r="V5620" t="str">
        <f t="shared" si="87"/>
        <v/>
      </c>
      <c r="W5620" t="str">
        <f>IF(V5620="","",IF(ABS(V5620-R5620)&gt;W$1,ABS(V5620-R5620),""))</f>
        <v/>
      </c>
      <c r="X5620" t="str">
        <f>Y5620&amp;"-"&amp;Z5620&amp;"-"&amp;AC5620&amp;"-"&amp;AD5620&amp;"-"&amp;AG5620</f>
        <v>19.5-f-A-0-1.5</v>
      </c>
      <c r="Y5620">
        <f>F5620</f>
        <v>19.5</v>
      </c>
      <c r="Z5620" s="2" t="str">
        <f>G5620</f>
        <v>f</v>
      </c>
      <c r="AA5620">
        <f>_xlfn.IFNA(VLOOKUP(X5620,'duo-out'!A$2:Q$5000,5,FALSE),E5620+10*(H5620-1)+1+_xlfn.IFNA(VLOOKUP(D5620,states!A$2:C$10,3,FALSE),1))</f>
        <v>261</v>
      </c>
      <c r="AB5620" t="str">
        <f>IF(V5620="","",V5620)</f>
        <v/>
      </c>
      <c r="AC5620" s="2" t="str">
        <f>_xlfn.IFNA(VLOOKUP(D5620,states!A$2:C$10,2,FALSE),"XX")</f>
        <v>A</v>
      </c>
      <c r="AD5620">
        <f>E5620</f>
        <v>0</v>
      </c>
      <c r="AE5620">
        <f>_xlfn.IFNA(VLOOKUP(D5620,states!A$2:D$10,4,FALSE),0)</f>
        <v>2</v>
      </c>
      <c r="AF5620">
        <v>0.5</v>
      </c>
      <c r="AG5620">
        <f>IF(AE5620=0,AF5620,IF(AE5620=1,IF(F5620=0.5,0.5,IF(H5620=1,0.5,1.5)),IF(F5620=0.5,0.5,IF(H5620=1,2.5,1.5))))</f>
        <v>1.5</v>
      </c>
      <c r="AH5620" s="7">
        <f>IF(AC5620="XX",0,1/C5620^(1/5)*IF(E5620=0,100,1)/(E5620+1)^(1/4))</f>
        <v>182.05642030260799</v>
      </c>
    </row>
    <row r="5621" spans="1:34">
      <c r="A5621">
        <v>746</v>
      </c>
      <c r="B5621" s="1">
        <v>23831.96</v>
      </c>
      <c r="C5621" s="6">
        <v>0.1268</v>
      </c>
      <c r="D5621" t="s">
        <v>3</v>
      </c>
      <c r="E5621">
        <v>0</v>
      </c>
      <c r="F5621">
        <v>19.5</v>
      </c>
      <c r="G5621" t="s">
        <v>2</v>
      </c>
      <c r="H5621">
        <v>2</v>
      </c>
      <c r="I5621" t="s">
        <v>0</v>
      </c>
      <c r="J5621">
        <v>0</v>
      </c>
      <c r="K5621">
        <v>18.5</v>
      </c>
      <c r="L5621" t="s">
        <v>2</v>
      </c>
      <c r="M5621">
        <v>2</v>
      </c>
      <c r="N5621" t="s">
        <v>802</v>
      </c>
      <c r="O5621">
        <v>1</v>
      </c>
      <c r="P5621" t="str">
        <f>D5621&amp;"-"&amp;F5621&amp;"-"&amp;G5621&amp;"-"&amp;E5621&amp;"-"&amp;H5621</f>
        <v>A2Delta-19.5-f-0-2</v>
      </c>
      <c r="Q5621" t="str">
        <f>I5621&amp;"-"&amp;K5621&amp;"-"&amp;L5621&amp;"-"&amp;J5621&amp;"-"&amp;M5621</f>
        <v>X2Pi-18.5-f-0-2</v>
      </c>
      <c r="R5621">
        <f>B5621+S5621</f>
        <v>29012.156304404998</v>
      </c>
      <c r="S5621">
        <f>_xlfn.IFNA(VLOOKUP(Q5621,'MARVEL-X'!A$2:I$1400,7,FALSE),VLOOKUP(Q5621,MARVEL!A$2:J$1522,10,FALSE))</f>
        <v>5180.1963044049999</v>
      </c>
      <c r="T5621">
        <f>IF(P5621=P5620,R5621+T5620,R5621)</f>
        <v>290122.43464758195</v>
      </c>
      <c r="U5621">
        <f>IF(P5621=P5620,1+U5620,1)</f>
        <v>10</v>
      </c>
      <c r="V5621">
        <f t="shared" si="87"/>
        <v>29012.243464758194</v>
      </c>
      <c r="W5621">
        <f>IF(V5621="","",IF(ABS(V5621-R5621)&gt;W$1,ABS(V5621-R5621),""))</f>
        <v>8.7160353195940843E-2</v>
      </c>
      <c r="X5621" t="str">
        <f>Y5621&amp;"-"&amp;Z5621&amp;"-"&amp;AC5621&amp;"-"&amp;AD5621&amp;"-"&amp;AG5621</f>
        <v>19.5-f-A-0-1.5</v>
      </c>
      <c r="Y5621">
        <f>F5621</f>
        <v>19.5</v>
      </c>
      <c r="Z5621" s="2" t="str">
        <f>G5621</f>
        <v>f</v>
      </c>
      <c r="AA5621">
        <f>_xlfn.IFNA(VLOOKUP(X5621,'duo-out'!A$2:Q$5000,5,FALSE),E5621+10*(H5621-1)+1+_xlfn.IFNA(VLOOKUP(D5621,states!A$2:C$10,3,FALSE),1))</f>
        <v>261</v>
      </c>
      <c r="AB5621">
        <f>IF(V5621="","",V5621)</f>
        <v>29012.243464758194</v>
      </c>
      <c r="AC5621" s="2" t="str">
        <f>_xlfn.IFNA(VLOOKUP(D5621,states!A$2:C$10,2,FALSE),"XX")</f>
        <v>A</v>
      </c>
      <c r="AD5621">
        <f>E5621</f>
        <v>0</v>
      </c>
      <c r="AE5621">
        <f>_xlfn.IFNA(VLOOKUP(D5621,states!A$2:D$10,4,FALSE),0)</f>
        <v>2</v>
      </c>
      <c r="AF5621">
        <v>0.5</v>
      </c>
      <c r="AG5621">
        <f>IF(AE5621=0,AF5621,IF(AE5621=1,IF(F5621=0.5,0.5,IF(H5621=1,0.5,1.5)),IF(F5621=0.5,0.5,IF(H5621=1,2.5,1.5))))</f>
        <v>1.5</v>
      </c>
      <c r="AH5621" s="7">
        <f>IF(AC5621="XX",0,1/C5621^(1/5)*IF(E5621=0,100,1)/(E5621+1)^(1/4))</f>
        <v>151.13886249310065</v>
      </c>
    </row>
    <row r="5622" spans="1:34">
      <c r="A5622">
        <v>3490</v>
      </c>
      <c r="B5622" s="1">
        <v>23735.523000000001</v>
      </c>
      <c r="C5622" s="6">
        <v>0.01</v>
      </c>
      <c r="D5622" t="s">
        <v>3</v>
      </c>
      <c r="E5622">
        <v>1</v>
      </c>
      <c r="F5622">
        <v>19.5</v>
      </c>
      <c r="G5622" t="s">
        <v>2</v>
      </c>
      <c r="H5622">
        <v>1</v>
      </c>
      <c r="I5622" t="s">
        <v>0</v>
      </c>
      <c r="J5622">
        <v>1</v>
      </c>
      <c r="K5622">
        <v>18.5</v>
      </c>
      <c r="L5622" t="s">
        <v>2</v>
      </c>
      <c r="M5622">
        <v>1</v>
      </c>
      <c r="N5622" t="s">
        <v>3546</v>
      </c>
      <c r="O5622">
        <v>1</v>
      </c>
      <c r="P5622" t="str">
        <f>D5622&amp;"-"&amp;F5622&amp;"-"&amp;G5622&amp;"-"&amp;E5622&amp;"-"&amp;H5622</f>
        <v>A2Delta-19.5-f-1-1</v>
      </c>
      <c r="Q5622" t="str">
        <f>I5622&amp;"-"&amp;K5622&amp;"-"&amp;L5622&amp;"-"&amp;J5622&amp;"-"&amp;M5622</f>
        <v>X2Pi-18.5-f-1-1</v>
      </c>
      <c r="R5622">
        <f>B5622+S5622</f>
        <v>30957.358833529001</v>
      </c>
      <c r="S5622">
        <f>_xlfn.IFNA(VLOOKUP(Q5622,'MARVEL-X'!A$2:I$1400,7,FALSE),VLOOKUP(Q5622,MARVEL!A$2:J$1522,10,FALSE))</f>
        <v>7221.8358335290004</v>
      </c>
      <c r="T5622">
        <f>IF(P5622=P5621,R5622+T5621,R5622)</f>
        <v>30957.358833529001</v>
      </c>
      <c r="U5622">
        <f>IF(P5622=P5621,1+U5621,1)</f>
        <v>1</v>
      </c>
      <c r="V5622" t="str">
        <f t="shared" si="87"/>
        <v/>
      </c>
      <c r="W5622" t="str">
        <f>IF(V5622="","",IF(ABS(V5622-R5622)&gt;W$1,ABS(V5622-R5622),""))</f>
        <v/>
      </c>
      <c r="X5622" t="str">
        <f>Y5622&amp;"-"&amp;Z5622&amp;"-"&amp;AC5622&amp;"-"&amp;AD5622&amp;"-"&amp;AG5622</f>
        <v>19.5-f-A-1-2.5</v>
      </c>
      <c r="Y5622">
        <f>F5622</f>
        <v>19.5</v>
      </c>
      <c r="Z5622" s="2" t="str">
        <f>G5622</f>
        <v>f</v>
      </c>
      <c r="AA5622">
        <f>_xlfn.IFNA(VLOOKUP(X5622,'duo-out'!A$2:Q$5000,5,FALSE),E5622+10*(H5622-1)+1+_xlfn.IFNA(VLOOKUP(D5622,states!A$2:C$10,3,FALSE),1))</f>
        <v>252</v>
      </c>
      <c r="AB5622" t="str">
        <f>IF(V5622="","",V5622)</f>
        <v/>
      </c>
      <c r="AC5622" s="2" t="str">
        <f>_xlfn.IFNA(VLOOKUP(D5622,states!A$2:C$10,2,FALSE),"XX")</f>
        <v>A</v>
      </c>
      <c r="AD5622">
        <f>E5622</f>
        <v>1</v>
      </c>
      <c r="AE5622">
        <f>_xlfn.IFNA(VLOOKUP(D5622,states!A$2:D$10,4,FALSE),0)</f>
        <v>2</v>
      </c>
      <c r="AF5622">
        <v>0.5</v>
      </c>
      <c r="AG5622">
        <f>IF(AE5622=0,AF5622,IF(AE5622=1,IF(F5622=0.5,0.5,IF(H5622=1,0.5,1.5)),IF(F5622=0.5,0.5,IF(H5622=1,2.5,1.5))))</f>
        <v>2.5</v>
      </c>
      <c r="AH5622" s="7">
        <f>IF(AC5622="XX",0,1/C5622^(1/5)*IF(E5622=0,100,1)/(E5622+1)^(1/4))</f>
        <v>2.1122362957808511</v>
      </c>
    </row>
    <row r="5623" spans="1:34">
      <c r="A5623">
        <v>5531</v>
      </c>
      <c r="B5623" s="1">
        <v>23243.186000000002</v>
      </c>
      <c r="C5623" s="6">
        <v>0.28239999999999998</v>
      </c>
      <c r="D5623" t="s">
        <v>3</v>
      </c>
      <c r="E5623">
        <v>1</v>
      </c>
      <c r="F5623">
        <v>19.5</v>
      </c>
      <c r="G5623" t="s">
        <v>2</v>
      </c>
      <c r="H5623">
        <v>1</v>
      </c>
      <c r="I5623" t="s">
        <v>0</v>
      </c>
      <c r="J5623">
        <v>1</v>
      </c>
      <c r="K5623">
        <v>19.5</v>
      </c>
      <c r="L5623" t="s">
        <v>1</v>
      </c>
      <c r="M5623">
        <v>1</v>
      </c>
      <c r="N5623" t="s">
        <v>5587</v>
      </c>
      <c r="O5623">
        <v>1</v>
      </c>
      <c r="P5623" t="str">
        <f>D5623&amp;"-"&amp;F5623&amp;"-"&amp;G5623&amp;"-"&amp;E5623&amp;"-"&amp;H5623</f>
        <v>A2Delta-19.5-f-1-1</v>
      </c>
      <c r="Q5623" t="str">
        <f>I5623&amp;"-"&amp;K5623&amp;"-"&amp;L5623&amp;"-"&amp;J5623&amp;"-"&amp;M5623</f>
        <v>X2Pi-19.5-e-1-1</v>
      </c>
      <c r="R5623">
        <f>B5623+S5623</f>
        <v>30957.579760218003</v>
      </c>
      <c r="S5623">
        <f>_xlfn.IFNA(VLOOKUP(Q5623,'MARVEL-X'!A$2:I$1400,7,FALSE),VLOOKUP(Q5623,MARVEL!A$2:J$1522,10,FALSE))</f>
        <v>7714.3937602180004</v>
      </c>
      <c r="T5623">
        <f>IF(P5623=P5622,R5623+T5622,R5623)</f>
        <v>61914.938593747007</v>
      </c>
      <c r="U5623">
        <f>IF(P5623=P5622,1+U5622,1)</f>
        <v>2</v>
      </c>
      <c r="V5623" t="str">
        <f t="shared" si="87"/>
        <v/>
      </c>
      <c r="W5623" t="str">
        <f>IF(V5623="","",IF(ABS(V5623-R5623)&gt;W$1,ABS(V5623-R5623),""))</f>
        <v/>
      </c>
      <c r="X5623" t="str">
        <f>Y5623&amp;"-"&amp;Z5623&amp;"-"&amp;AC5623&amp;"-"&amp;AD5623&amp;"-"&amp;AG5623</f>
        <v>19.5-f-A-1-2.5</v>
      </c>
      <c r="Y5623">
        <f>F5623</f>
        <v>19.5</v>
      </c>
      <c r="Z5623" s="2" t="str">
        <f>G5623</f>
        <v>f</v>
      </c>
      <c r="AA5623">
        <f>_xlfn.IFNA(VLOOKUP(X5623,'duo-out'!A$2:Q$5000,5,FALSE),E5623+10*(H5623-1)+1+_xlfn.IFNA(VLOOKUP(D5623,states!A$2:C$10,3,FALSE),1))</f>
        <v>252</v>
      </c>
      <c r="AB5623" t="str">
        <f>IF(V5623="","",V5623)</f>
        <v/>
      </c>
      <c r="AC5623" s="2" t="str">
        <f>_xlfn.IFNA(VLOOKUP(D5623,states!A$2:C$10,2,FALSE),"XX")</f>
        <v>A</v>
      </c>
      <c r="AD5623">
        <f>E5623</f>
        <v>1</v>
      </c>
      <c r="AE5623">
        <f>_xlfn.IFNA(VLOOKUP(D5623,states!A$2:D$10,4,FALSE),0)</f>
        <v>2</v>
      </c>
      <c r="AF5623">
        <v>0.5</v>
      </c>
      <c r="AG5623">
        <f>IF(AE5623=0,AF5623,IF(AE5623=1,IF(F5623=0.5,0.5,IF(H5623=1,0.5,1.5)),IF(F5623=0.5,0.5,IF(H5623=1,2.5,1.5))))</f>
        <v>2.5</v>
      </c>
      <c r="AH5623" s="7">
        <f>IF(AC5623="XX",0,1/C5623^(1/5)*IF(E5623=0,100,1)/(E5623+1)^(1/4))</f>
        <v>1.0828531459669646</v>
      </c>
    </row>
    <row r="5624" spans="1:34">
      <c r="A5624">
        <v>1040</v>
      </c>
      <c r="B5624" s="1">
        <v>22752.83</v>
      </c>
      <c r="C5624" s="6">
        <v>7.9250000000000001E-2</v>
      </c>
      <c r="D5624" t="s">
        <v>3</v>
      </c>
      <c r="E5624">
        <v>1</v>
      </c>
      <c r="F5624">
        <v>19.5</v>
      </c>
      <c r="G5624" t="s">
        <v>2</v>
      </c>
      <c r="H5624">
        <v>1</v>
      </c>
      <c r="I5624" t="s">
        <v>0</v>
      </c>
      <c r="J5624">
        <v>1</v>
      </c>
      <c r="K5624">
        <v>20.5</v>
      </c>
      <c r="L5624" t="s">
        <v>2</v>
      </c>
      <c r="M5624">
        <v>1</v>
      </c>
      <c r="N5624" t="s">
        <v>1096</v>
      </c>
      <c r="O5624">
        <v>1</v>
      </c>
      <c r="P5624" t="str">
        <f>D5624&amp;"-"&amp;F5624&amp;"-"&amp;G5624&amp;"-"&amp;E5624&amp;"-"&amp;H5624</f>
        <v>A2Delta-19.5-f-1-1</v>
      </c>
      <c r="Q5624" t="str">
        <f>I5624&amp;"-"&amp;K5624&amp;"-"&amp;L5624&amp;"-"&amp;J5624&amp;"-"&amp;M5624</f>
        <v>X2Pi-20.5-f-1-1</v>
      </c>
      <c r="R5624">
        <f>B5624+S5624</f>
        <v>30957.265229507</v>
      </c>
      <c r="S5624">
        <f>_xlfn.IFNA(VLOOKUP(Q5624,'MARVEL-X'!A$2:I$1400,7,FALSE),VLOOKUP(Q5624,MARVEL!A$2:J$1522,10,FALSE))</f>
        <v>8204.4352295069984</v>
      </c>
      <c r="T5624">
        <f>IF(P5624=P5623,R5624+T5623,R5624)</f>
        <v>92872.203823254007</v>
      </c>
      <c r="U5624">
        <f>IF(P5624=P5623,1+U5623,1)</f>
        <v>3</v>
      </c>
      <c r="V5624" t="str">
        <f t="shared" si="87"/>
        <v/>
      </c>
      <c r="W5624" t="str">
        <f>IF(V5624="","",IF(ABS(V5624-R5624)&gt;W$1,ABS(V5624-R5624),""))</f>
        <v/>
      </c>
      <c r="X5624" t="str">
        <f>Y5624&amp;"-"&amp;Z5624&amp;"-"&amp;AC5624&amp;"-"&amp;AD5624&amp;"-"&amp;AG5624</f>
        <v>19.5-f-A-1-2.5</v>
      </c>
      <c r="Y5624">
        <f>F5624</f>
        <v>19.5</v>
      </c>
      <c r="Z5624" s="2" t="str">
        <f>G5624</f>
        <v>f</v>
      </c>
      <c r="AA5624">
        <f>_xlfn.IFNA(VLOOKUP(X5624,'duo-out'!A$2:Q$5000,5,FALSE),E5624+10*(H5624-1)+1+_xlfn.IFNA(VLOOKUP(D5624,states!A$2:C$10,3,FALSE),1))</f>
        <v>252</v>
      </c>
      <c r="AB5624" t="str">
        <f>IF(V5624="","",V5624)</f>
        <v/>
      </c>
      <c r="AC5624" s="2" t="str">
        <f>_xlfn.IFNA(VLOOKUP(D5624,states!A$2:C$10,2,FALSE),"XX")</f>
        <v>A</v>
      </c>
      <c r="AD5624">
        <f>E5624</f>
        <v>1</v>
      </c>
      <c r="AE5624">
        <f>_xlfn.IFNA(VLOOKUP(D5624,states!A$2:D$10,4,FALSE),0)</f>
        <v>2</v>
      </c>
      <c r="AF5624">
        <v>0.5</v>
      </c>
      <c r="AG5624">
        <f>IF(AE5624=0,AF5624,IF(AE5624=1,IF(F5624=0.5,0.5,IF(H5624=1,0.5,1.5)),IF(F5624=0.5,0.5,IF(H5624=1,2.5,1.5))))</f>
        <v>2.5</v>
      </c>
      <c r="AH5624" s="7">
        <f>IF(AC5624="XX",0,1/C5624^(1/5)*IF(E5624=0,100,1)/(E5624+1)^(1/4))</f>
        <v>1.3961839682964674</v>
      </c>
    </row>
    <row r="5625" spans="1:34">
      <c r="A5625">
        <v>974</v>
      </c>
      <c r="B5625" s="1">
        <v>23243.119999999999</v>
      </c>
      <c r="C5625" s="6">
        <v>0.19059999999999999</v>
      </c>
      <c r="D5625" t="s">
        <v>3</v>
      </c>
      <c r="E5625">
        <v>1</v>
      </c>
      <c r="F5625">
        <v>19.5</v>
      </c>
      <c r="G5625" t="s">
        <v>2</v>
      </c>
      <c r="H5625">
        <v>1</v>
      </c>
      <c r="I5625" t="s">
        <v>0</v>
      </c>
      <c r="J5625">
        <v>1</v>
      </c>
      <c r="K5625">
        <v>19.5</v>
      </c>
      <c r="L5625" t="s">
        <v>1</v>
      </c>
      <c r="M5625">
        <v>1</v>
      </c>
      <c r="N5625" t="s">
        <v>1030</v>
      </c>
      <c r="O5625">
        <v>1</v>
      </c>
      <c r="P5625" t="str">
        <f>D5625&amp;"-"&amp;F5625&amp;"-"&amp;G5625&amp;"-"&amp;E5625&amp;"-"&amp;H5625</f>
        <v>A2Delta-19.5-f-1-1</v>
      </c>
      <c r="Q5625" t="str">
        <f>I5625&amp;"-"&amp;K5625&amp;"-"&amp;L5625&amp;"-"&amp;J5625&amp;"-"&amp;M5625</f>
        <v>X2Pi-19.5-e-1-1</v>
      </c>
      <c r="R5625">
        <f>B5625+S5625</f>
        <v>30957.513760218</v>
      </c>
      <c r="S5625">
        <f>_xlfn.IFNA(VLOOKUP(Q5625,'MARVEL-X'!A$2:I$1400,7,FALSE),VLOOKUP(Q5625,MARVEL!A$2:J$1522,10,FALSE))</f>
        <v>7714.3937602180004</v>
      </c>
      <c r="T5625">
        <f>IF(P5625=P5624,R5625+T5624,R5625)</f>
        <v>123829.71758347201</v>
      </c>
      <c r="U5625">
        <f>IF(P5625=P5624,1+U5624,1)</f>
        <v>4</v>
      </c>
      <c r="V5625" t="str">
        <f t="shared" si="87"/>
        <v/>
      </c>
      <c r="W5625" t="str">
        <f>IF(V5625="","",IF(ABS(V5625-R5625)&gt;W$1,ABS(V5625-R5625),""))</f>
        <v/>
      </c>
      <c r="X5625" t="str">
        <f>Y5625&amp;"-"&amp;Z5625&amp;"-"&amp;AC5625&amp;"-"&amp;AD5625&amp;"-"&amp;AG5625</f>
        <v>19.5-f-A-1-2.5</v>
      </c>
      <c r="Y5625">
        <f>F5625</f>
        <v>19.5</v>
      </c>
      <c r="Z5625" s="2" t="str">
        <f>G5625</f>
        <v>f</v>
      </c>
      <c r="AA5625">
        <f>_xlfn.IFNA(VLOOKUP(X5625,'duo-out'!A$2:Q$5000,5,FALSE),E5625+10*(H5625-1)+1+_xlfn.IFNA(VLOOKUP(D5625,states!A$2:C$10,3,FALSE),1))</f>
        <v>252</v>
      </c>
      <c r="AB5625" t="str">
        <f>IF(V5625="","",V5625)</f>
        <v/>
      </c>
      <c r="AC5625" s="2" t="str">
        <f>_xlfn.IFNA(VLOOKUP(D5625,states!A$2:C$10,2,FALSE),"XX")</f>
        <v>A</v>
      </c>
      <c r="AD5625">
        <f>E5625</f>
        <v>1</v>
      </c>
      <c r="AE5625">
        <f>_xlfn.IFNA(VLOOKUP(D5625,states!A$2:D$10,4,FALSE),0)</f>
        <v>2</v>
      </c>
      <c r="AF5625">
        <v>0.5</v>
      </c>
      <c r="AG5625">
        <f>IF(AE5625=0,AF5625,IF(AE5625=1,IF(F5625=0.5,0.5,IF(H5625=1,0.5,1.5)),IF(F5625=0.5,0.5,IF(H5625=1,2.5,1.5))))</f>
        <v>2.5</v>
      </c>
      <c r="AH5625" s="7">
        <f>IF(AC5625="XX",0,1/C5625^(1/5)*IF(E5625=0,100,1)/(E5625+1)^(1/4))</f>
        <v>1.1714342613023496</v>
      </c>
    </row>
    <row r="5626" spans="1:34">
      <c r="A5626">
        <v>952</v>
      </c>
      <c r="B5626" s="1">
        <v>23735.48</v>
      </c>
      <c r="C5626" s="6">
        <v>0.05</v>
      </c>
      <c r="D5626" t="s">
        <v>3</v>
      </c>
      <c r="E5626">
        <v>1</v>
      </c>
      <c r="F5626">
        <v>19.5</v>
      </c>
      <c r="G5626" t="s">
        <v>2</v>
      </c>
      <c r="H5626">
        <v>1</v>
      </c>
      <c r="I5626" t="s">
        <v>0</v>
      </c>
      <c r="J5626">
        <v>1</v>
      </c>
      <c r="K5626">
        <v>18.5</v>
      </c>
      <c r="L5626" t="s">
        <v>2</v>
      </c>
      <c r="M5626">
        <v>1</v>
      </c>
      <c r="N5626" t="s">
        <v>1008</v>
      </c>
      <c r="O5626">
        <v>1</v>
      </c>
      <c r="P5626" t="str">
        <f>D5626&amp;"-"&amp;F5626&amp;"-"&amp;G5626&amp;"-"&amp;E5626&amp;"-"&amp;H5626</f>
        <v>A2Delta-19.5-f-1-1</v>
      </c>
      <c r="Q5626" t="str">
        <f>I5626&amp;"-"&amp;K5626&amp;"-"&amp;L5626&amp;"-"&amp;J5626&amp;"-"&amp;M5626</f>
        <v>X2Pi-18.5-f-1-1</v>
      </c>
      <c r="R5626">
        <f>B5626+S5626</f>
        <v>30957.315833528999</v>
      </c>
      <c r="S5626">
        <f>_xlfn.IFNA(VLOOKUP(Q5626,'MARVEL-X'!A$2:I$1400,7,FALSE),VLOOKUP(Q5626,MARVEL!A$2:J$1522,10,FALSE))</f>
        <v>7221.8358335290004</v>
      </c>
      <c r="T5626">
        <f>IF(P5626=P5625,R5626+T5625,R5626)</f>
        <v>154787.03341700102</v>
      </c>
      <c r="U5626">
        <f>IF(P5626=P5625,1+U5625,1)</f>
        <v>5</v>
      </c>
      <c r="V5626" t="str">
        <f t="shared" si="87"/>
        <v/>
      </c>
      <c r="W5626" t="str">
        <f>IF(V5626="","",IF(ABS(V5626-R5626)&gt;W$1,ABS(V5626-R5626),""))</f>
        <v/>
      </c>
      <c r="X5626" t="str">
        <f>Y5626&amp;"-"&amp;Z5626&amp;"-"&amp;AC5626&amp;"-"&amp;AD5626&amp;"-"&amp;AG5626</f>
        <v>19.5-f-A-1-2.5</v>
      </c>
      <c r="Y5626">
        <f>F5626</f>
        <v>19.5</v>
      </c>
      <c r="Z5626" s="2" t="str">
        <f>G5626</f>
        <v>f</v>
      </c>
      <c r="AA5626">
        <f>_xlfn.IFNA(VLOOKUP(X5626,'duo-out'!A$2:Q$5000,5,FALSE),E5626+10*(H5626-1)+1+_xlfn.IFNA(VLOOKUP(D5626,states!A$2:C$10,3,FALSE),1))</f>
        <v>252</v>
      </c>
      <c r="AB5626" t="str">
        <f>IF(V5626="","",V5626)</f>
        <v/>
      </c>
      <c r="AC5626" s="2" t="str">
        <f>_xlfn.IFNA(VLOOKUP(D5626,states!A$2:C$10,2,FALSE),"XX")</f>
        <v>A</v>
      </c>
      <c r="AD5626">
        <f>E5626</f>
        <v>1</v>
      </c>
      <c r="AE5626">
        <f>_xlfn.IFNA(VLOOKUP(D5626,states!A$2:D$10,4,FALSE),0)</f>
        <v>2</v>
      </c>
      <c r="AF5626">
        <v>0.5</v>
      </c>
      <c r="AG5626">
        <f>IF(AE5626=0,AF5626,IF(AE5626=1,IF(F5626=0.5,0.5,IF(H5626=1,0.5,1.5)),IF(F5626=0.5,0.5,IF(H5626=1,2.5,1.5))))</f>
        <v>2.5</v>
      </c>
      <c r="AH5626" s="7">
        <f>IF(AC5626="XX",0,1/C5626^(1/5)*IF(E5626=0,100,1)/(E5626+1)^(1/4))</f>
        <v>1.5309059120638666</v>
      </c>
    </row>
    <row r="5627" spans="1:34">
      <c r="A5627">
        <v>5860</v>
      </c>
      <c r="B5627" s="1">
        <v>22752.95</v>
      </c>
      <c r="C5627" s="6">
        <v>0.5</v>
      </c>
      <c r="D5627" t="s">
        <v>3</v>
      </c>
      <c r="E5627">
        <v>1</v>
      </c>
      <c r="F5627">
        <v>19.5</v>
      </c>
      <c r="G5627" t="s">
        <v>2</v>
      </c>
      <c r="H5627">
        <v>1</v>
      </c>
      <c r="I5627" t="s">
        <v>0</v>
      </c>
      <c r="J5627">
        <v>1</v>
      </c>
      <c r="K5627">
        <v>20.5</v>
      </c>
      <c r="L5627" t="s">
        <v>2</v>
      </c>
      <c r="M5627">
        <v>1</v>
      </c>
      <c r="N5627" t="s">
        <v>5916</v>
      </c>
      <c r="O5627">
        <v>1</v>
      </c>
      <c r="P5627" t="str">
        <f>D5627&amp;"-"&amp;F5627&amp;"-"&amp;G5627&amp;"-"&amp;E5627&amp;"-"&amp;H5627</f>
        <v>A2Delta-19.5-f-1-1</v>
      </c>
      <c r="Q5627" t="str">
        <f>I5627&amp;"-"&amp;K5627&amp;"-"&amp;L5627&amp;"-"&amp;J5627&amp;"-"&amp;M5627</f>
        <v>X2Pi-20.5-f-1-1</v>
      </c>
      <c r="R5627">
        <f>B5627+S5627</f>
        <v>30957.385229506999</v>
      </c>
      <c r="S5627">
        <f>_xlfn.IFNA(VLOOKUP(Q5627,'MARVEL-X'!A$2:I$1400,7,FALSE),VLOOKUP(Q5627,MARVEL!A$2:J$1522,10,FALSE))</f>
        <v>8204.4352295069984</v>
      </c>
      <c r="T5627">
        <f>IF(P5627=P5626,R5627+T5626,R5627)</f>
        <v>185744.41864650801</v>
      </c>
      <c r="U5627">
        <f>IF(P5627=P5626,1+U5626,1)</f>
        <v>6</v>
      </c>
      <c r="V5627">
        <f t="shared" si="87"/>
        <v>30957.403107751335</v>
      </c>
      <c r="W5627" t="str">
        <f>IF(V5627="","",IF(ABS(V5627-R5627)&gt;W$1,ABS(V5627-R5627),""))</f>
        <v/>
      </c>
      <c r="X5627" t="str">
        <f>Y5627&amp;"-"&amp;Z5627&amp;"-"&amp;AC5627&amp;"-"&amp;AD5627&amp;"-"&amp;AG5627</f>
        <v>19.5-f-A-1-2.5</v>
      </c>
      <c r="Y5627">
        <f>F5627</f>
        <v>19.5</v>
      </c>
      <c r="Z5627" s="2" t="str">
        <f>G5627</f>
        <v>f</v>
      </c>
      <c r="AA5627">
        <f>_xlfn.IFNA(VLOOKUP(X5627,'duo-out'!A$2:Q$5000,5,FALSE),E5627+10*(H5627-1)+1+_xlfn.IFNA(VLOOKUP(D5627,states!A$2:C$10,3,FALSE),1))</f>
        <v>252</v>
      </c>
      <c r="AB5627">
        <f>IF(V5627="","",V5627)</f>
        <v>30957.403107751335</v>
      </c>
      <c r="AC5627" s="2" t="str">
        <f>_xlfn.IFNA(VLOOKUP(D5627,states!A$2:C$10,2,FALSE),"XX")</f>
        <v>A</v>
      </c>
      <c r="AD5627">
        <f>E5627</f>
        <v>1</v>
      </c>
      <c r="AE5627">
        <f>_xlfn.IFNA(VLOOKUP(D5627,states!A$2:D$10,4,FALSE),0)</f>
        <v>2</v>
      </c>
      <c r="AF5627">
        <v>0.5</v>
      </c>
      <c r="AG5627">
        <f>IF(AE5627=0,AF5627,IF(AE5627=1,IF(F5627=0.5,0.5,IF(H5627=1,0.5,1.5)),IF(F5627=0.5,0.5,IF(H5627=1,2.5,1.5))))</f>
        <v>2.5</v>
      </c>
      <c r="AH5627" s="7">
        <f>IF(AC5627="XX",0,1/C5627^(1/5)*IF(E5627=0,100,1)/(E5627+1)^(1/4))</f>
        <v>0.96593632892484571</v>
      </c>
    </row>
    <row r="5628" spans="1:34">
      <c r="A5628">
        <v>3618</v>
      </c>
      <c r="B5628" s="1">
        <v>23259.046200000001</v>
      </c>
      <c r="C5628" s="6">
        <v>0.01</v>
      </c>
      <c r="D5628" t="s">
        <v>3</v>
      </c>
      <c r="E5628">
        <v>1</v>
      </c>
      <c r="F5628">
        <v>19.5</v>
      </c>
      <c r="G5628" t="s">
        <v>2</v>
      </c>
      <c r="H5628">
        <v>2</v>
      </c>
      <c r="I5628" t="s">
        <v>0</v>
      </c>
      <c r="J5628">
        <v>1</v>
      </c>
      <c r="K5628">
        <v>19.5</v>
      </c>
      <c r="L5628" t="s">
        <v>1</v>
      </c>
      <c r="M5628">
        <v>2</v>
      </c>
      <c r="N5628" t="s">
        <v>3674</v>
      </c>
      <c r="O5628">
        <v>1</v>
      </c>
      <c r="P5628" t="str">
        <f>D5628&amp;"-"&amp;F5628&amp;"-"&amp;G5628&amp;"-"&amp;E5628&amp;"-"&amp;H5628</f>
        <v>A2Delta-19.5-f-1-2</v>
      </c>
      <c r="Q5628" t="str">
        <f>I5628&amp;"-"&amp;K5628&amp;"-"&amp;L5628&amp;"-"&amp;J5628&amp;"-"&amp;M5628</f>
        <v>X2Pi-19.5-e-1-2</v>
      </c>
      <c r="R5628">
        <f>B5628+S5628</f>
        <v>31463.041545476</v>
      </c>
      <c r="S5628">
        <f>_xlfn.IFNA(VLOOKUP(Q5628,'MARVEL-X'!A$2:I$1400,7,FALSE),VLOOKUP(Q5628,MARVEL!A$2:J$1522,10,FALSE))</f>
        <v>8203.9953454759998</v>
      </c>
      <c r="T5628">
        <f>IF(P5628=P5627,R5628+T5627,R5628)</f>
        <v>31463.041545476</v>
      </c>
      <c r="U5628">
        <f>IF(P5628=P5627,1+U5627,1)</f>
        <v>1</v>
      </c>
      <c r="V5628" t="str">
        <f t="shared" si="87"/>
        <v/>
      </c>
      <c r="W5628" t="str">
        <f>IF(V5628="","",IF(ABS(V5628-R5628)&gt;W$1,ABS(V5628-R5628),""))</f>
        <v/>
      </c>
      <c r="X5628" t="str">
        <f>Y5628&amp;"-"&amp;Z5628&amp;"-"&amp;AC5628&amp;"-"&amp;AD5628&amp;"-"&amp;AG5628</f>
        <v>19.5-f-A-1-1.5</v>
      </c>
      <c r="Y5628">
        <f>F5628</f>
        <v>19.5</v>
      </c>
      <c r="Z5628" s="2" t="str">
        <f>G5628</f>
        <v>f</v>
      </c>
      <c r="AA5628">
        <f>_xlfn.IFNA(VLOOKUP(X5628,'duo-out'!A$2:Q$5000,5,FALSE),E5628+10*(H5628-1)+1+_xlfn.IFNA(VLOOKUP(D5628,states!A$2:C$10,3,FALSE),1))</f>
        <v>262</v>
      </c>
      <c r="AB5628" t="str">
        <f>IF(V5628="","",V5628)</f>
        <v/>
      </c>
      <c r="AC5628" s="2" t="str">
        <f>_xlfn.IFNA(VLOOKUP(D5628,states!A$2:C$10,2,FALSE),"XX")</f>
        <v>A</v>
      </c>
      <c r="AD5628">
        <f>E5628</f>
        <v>1</v>
      </c>
      <c r="AE5628">
        <f>_xlfn.IFNA(VLOOKUP(D5628,states!A$2:D$10,4,FALSE),0)</f>
        <v>2</v>
      </c>
      <c r="AF5628">
        <v>0.5</v>
      </c>
      <c r="AG5628">
        <f>IF(AE5628=0,AF5628,IF(AE5628=1,IF(F5628=0.5,0.5,IF(H5628=1,0.5,1.5)),IF(F5628=0.5,0.5,IF(H5628=1,2.5,1.5))))</f>
        <v>1.5</v>
      </c>
      <c r="AH5628" s="7">
        <f>IF(AC5628="XX",0,1/C5628^(1/5)*IF(E5628=0,100,1)/(E5628+1)^(1/4))</f>
        <v>2.1122362957808511</v>
      </c>
    </row>
    <row r="5629" spans="1:34">
      <c r="A5629">
        <v>1150</v>
      </c>
      <c r="B5629" s="1">
        <v>22721.72</v>
      </c>
      <c r="C5629" s="6">
        <v>0.1711</v>
      </c>
      <c r="D5629" t="s">
        <v>3</v>
      </c>
      <c r="E5629">
        <v>1</v>
      </c>
      <c r="F5629">
        <v>19.5</v>
      </c>
      <c r="G5629" t="s">
        <v>2</v>
      </c>
      <c r="H5629">
        <v>2</v>
      </c>
      <c r="I5629" t="s">
        <v>0</v>
      </c>
      <c r="J5629">
        <v>1</v>
      </c>
      <c r="K5629">
        <v>20.5</v>
      </c>
      <c r="L5629" t="s">
        <v>2</v>
      </c>
      <c r="M5629">
        <v>2</v>
      </c>
      <c r="N5629" t="s">
        <v>1206</v>
      </c>
      <c r="O5629">
        <v>1</v>
      </c>
      <c r="P5629" t="str">
        <f>D5629&amp;"-"&amp;F5629&amp;"-"&amp;G5629&amp;"-"&amp;E5629&amp;"-"&amp;H5629</f>
        <v>A2Delta-19.5-f-1-2</v>
      </c>
      <c r="Q5629" t="str">
        <f>I5629&amp;"-"&amp;K5629&amp;"-"&amp;L5629&amp;"-"&amp;J5629&amp;"-"&amp;M5629</f>
        <v>X2Pi-20.5-f-1-2</v>
      </c>
      <c r="R5629">
        <f>B5629+S5629</f>
        <v>31462.875250099001</v>
      </c>
      <c r="S5629">
        <f>_xlfn.IFNA(VLOOKUP(Q5629,'MARVEL-X'!A$2:I$1400,7,FALSE),VLOOKUP(Q5629,MARVEL!A$2:J$1522,10,FALSE))</f>
        <v>8741.1552500989983</v>
      </c>
      <c r="T5629">
        <f>IF(P5629=P5628,R5629+T5628,R5629)</f>
        <v>62925.916795575002</v>
      </c>
      <c r="U5629">
        <f>IF(P5629=P5628,1+U5628,1)</f>
        <v>2</v>
      </c>
      <c r="V5629" t="str">
        <f t="shared" si="87"/>
        <v/>
      </c>
      <c r="W5629" t="str">
        <f>IF(V5629="","",IF(ABS(V5629-R5629)&gt;W$1,ABS(V5629-R5629),""))</f>
        <v/>
      </c>
      <c r="X5629" t="str">
        <f>Y5629&amp;"-"&amp;Z5629&amp;"-"&amp;AC5629&amp;"-"&amp;AD5629&amp;"-"&amp;AG5629</f>
        <v>19.5-f-A-1-1.5</v>
      </c>
      <c r="Y5629">
        <f>F5629</f>
        <v>19.5</v>
      </c>
      <c r="Z5629" s="2" t="str">
        <f>G5629</f>
        <v>f</v>
      </c>
      <c r="AA5629">
        <f>_xlfn.IFNA(VLOOKUP(X5629,'duo-out'!A$2:Q$5000,5,FALSE),E5629+10*(H5629-1)+1+_xlfn.IFNA(VLOOKUP(D5629,states!A$2:C$10,3,FALSE),1))</f>
        <v>262</v>
      </c>
      <c r="AB5629" t="str">
        <f>IF(V5629="","",V5629)</f>
        <v/>
      </c>
      <c r="AC5629" s="2" t="str">
        <f>_xlfn.IFNA(VLOOKUP(D5629,states!A$2:C$10,2,FALSE),"XX")</f>
        <v>A</v>
      </c>
      <c r="AD5629">
        <f>E5629</f>
        <v>1</v>
      </c>
      <c r="AE5629">
        <f>_xlfn.IFNA(VLOOKUP(D5629,states!A$2:D$10,4,FALSE),0)</f>
        <v>2</v>
      </c>
      <c r="AF5629">
        <v>0.5</v>
      </c>
      <c r="AG5629">
        <f>IF(AE5629=0,AF5629,IF(AE5629=1,IF(F5629=0.5,0.5,IF(H5629=1,0.5,1.5)),IF(F5629=0.5,0.5,IF(H5629=1,2.5,1.5))))</f>
        <v>1.5</v>
      </c>
      <c r="AH5629" s="7">
        <f>IF(AC5629="XX",0,1/C5629^(1/5)*IF(E5629=0,100,1)/(E5629+1)^(1/4))</f>
        <v>1.1969954488961196</v>
      </c>
    </row>
    <row r="5630" spans="1:34">
      <c r="A5630">
        <v>1064</v>
      </c>
      <c r="B5630" s="1">
        <v>23748.45</v>
      </c>
      <c r="C5630" s="6">
        <v>0.15160000000000001</v>
      </c>
      <c r="D5630" t="s">
        <v>3</v>
      </c>
      <c r="E5630">
        <v>1</v>
      </c>
      <c r="F5630">
        <v>19.5</v>
      </c>
      <c r="G5630" t="s">
        <v>2</v>
      </c>
      <c r="H5630">
        <v>2</v>
      </c>
      <c r="I5630" t="s">
        <v>0</v>
      </c>
      <c r="J5630">
        <v>1</v>
      </c>
      <c r="K5630">
        <v>18.5</v>
      </c>
      <c r="L5630" t="s">
        <v>2</v>
      </c>
      <c r="M5630">
        <v>2</v>
      </c>
      <c r="N5630" t="s">
        <v>1120</v>
      </c>
      <c r="O5630">
        <v>1</v>
      </c>
      <c r="P5630" t="str">
        <f>D5630&amp;"-"&amp;F5630&amp;"-"&amp;G5630&amp;"-"&amp;E5630&amp;"-"&amp;H5630</f>
        <v>A2Delta-19.5-f-1-2</v>
      </c>
      <c r="Q5630" t="str">
        <f>I5630&amp;"-"&amp;K5630&amp;"-"&amp;L5630&amp;"-"&amp;J5630&amp;"-"&amp;M5630</f>
        <v>X2Pi-18.5-f-1-2</v>
      </c>
      <c r="R5630">
        <f>B5630+S5630</f>
        <v>31462.909297049999</v>
      </c>
      <c r="S5630">
        <f>_xlfn.IFNA(VLOOKUP(Q5630,'MARVEL-X'!A$2:I$1400,7,FALSE),VLOOKUP(Q5630,MARVEL!A$2:J$1522,10,FALSE))</f>
        <v>7714.4592970499998</v>
      </c>
      <c r="T5630">
        <f>IF(P5630=P5629,R5630+T5629,R5630)</f>
        <v>94388.826092625008</v>
      </c>
      <c r="U5630">
        <f>IF(P5630=P5629,1+U5629,1)</f>
        <v>3</v>
      </c>
      <c r="V5630" t="str">
        <f t="shared" si="87"/>
        <v/>
      </c>
      <c r="W5630" t="str">
        <f>IF(V5630="","",IF(ABS(V5630-R5630)&gt;W$1,ABS(V5630-R5630),""))</f>
        <v/>
      </c>
      <c r="X5630" t="str">
        <f>Y5630&amp;"-"&amp;Z5630&amp;"-"&amp;AC5630&amp;"-"&amp;AD5630&amp;"-"&amp;AG5630</f>
        <v>19.5-f-A-1-1.5</v>
      </c>
      <c r="Y5630">
        <f>F5630</f>
        <v>19.5</v>
      </c>
      <c r="Z5630" s="2" t="str">
        <f>G5630</f>
        <v>f</v>
      </c>
      <c r="AA5630">
        <f>_xlfn.IFNA(VLOOKUP(X5630,'duo-out'!A$2:Q$5000,5,FALSE),E5630+10*(H5630-1)+1+_xlfn.IFNA(VLOOKUP(D5630,states!A$2:C$10,3,FALSE),1))</f>
        <v>262</v>
      </c>
      <c r="AB5630" t="str">
        <f>IF(V5630="","",V5630)</f>
        <v/>
      </c>
      <c r="AC5630" s="2" t="str">
        <f>_xlfn.IFNA(VLOOKUP(D5630,states!A$2:C$10,2,FALSE),"XX")</f>
        <v>A</v>
      </c>
      <c r="AD5630">
        <f>E5630</f>
        <v>1</v>
      </c>
      <c r="AE5630">
        <f>_xlfn.IFNA(VLOOKUP(D5630,states!A$2:D$10,4,FALSE),0)</f>
        <v>2</v>
      </c>
      <c r="AF5630">
        <v>0.5</v>
      </c>
      <c r="AG5630">
        <f>IF(AE5630=0,AF5630,IF(AE5630=1,IF(F5630=0.5,0.5,IF(H5630=1,0.5,1.5)),IF(F5630=0.5,0.5,IF(H5630=1,2.5,1.5))))</f>
        <v>1.5</v>
      </c>
      <c r="AH5630" s="7">
        <f>IF(AC5630="XX",0,1/C5630^(1/5)*IF(E5630=0,100,1)/(E5630+1)^(1/4))</f>
        <v>1.2263167516531688</v>
      </c>
    </row>
    <row r="5631" spans="1:34">
      <c r="A5631">
        <v>5881</v>
      </c>
      <c r="B5631" s="1">
        <v>22722.65</v>
      </c>
      <c r="C5631" s="6">
        <v>0.8</v>
      </c>
      <c r="D5631" t="s">
        <v>3</v>
      </c>
      <c r="E5631">
        <v>1</v>
      </c>
      <c r="F5631">
        <v>19.5</v>
      </c>
      <c r="G5631" t="s">
        <v>2</v>
      </c>
      <c r="H5631">
        <v>2</v>
      </c>
      <c r="I5631" t="s">
        <v>0</v>
      </c>
      <c r="J5631">
        <v>1</v>
      </c>
      <c r="K5631">
        <v>20.5</v>
      </c>
      <c r="L5631" t="s">
        <v>2</v>
      </c>
      <c r="M5631">
        <v>2</v>
      </c>
      <c r="N5631" t="s">
        <v>5937</v>
      </c>
      <c r="O5631">
        <v>1</v>
      </c>
      <c r="P5631" t="str">
        <f>D5631&amp;"-"&amp;F5631&amp;"-"&amp;G5631&amp;"-"&amp;E5631&amp;"-"&amp;H5631</f>
        <v>A2Delta-19.5-f-1-2</v>
      </c>
      <c r="Q5631" t="str">
        <f>I5631&amp;"-"&amp;K5631&amp;"-"&amp;L5631&amp;"-"&amp;J5631&amp;"-"&amp;M5631</f>
        <v>X2Pi-20.5-f-1-2</v>
      </c>
      <c r="R5631">
        <f>B5631+S5631</f>
        <v>31463.805250099002</v>
      </c>
      <c r="S5631">
        <f>_xlfn.IFNA(VLOOKUP(Q5631,'MARVEL-X'!A$2:I$1400,7,FALSE),VLOOKUP(Q5631,MARVEL!A$2:J$1522,10,FALSE))</f>
        <v>8741.1552500989983</v>
      </c>
      <c r="T5631">
        <f>IF(P5631=P5630,R5631+T5630,R5631)</f>
        <v>125852.63134272401</v>
      </c>
      <c r="U5631">
        <f>IF(P5631=P5630,1+U5630,1)</f>
        <v>4</v>
      </c>
      <c r="V5631" t="str">
        <f t="shared" si="87"/>
        <v/>
      </c>
      <c r="W5631" t="str">
        <f>IF(V5631="","",IF(ABS(V5631-R5631)&gt;W$1,ABS(V5631-R5631),""))</f>
        <v/>
      </c>
      <c r="X5631" t="str">
        <f>Y5631&amp;"-"&amp;Z5631&amp;"-"&amp;AC5631&amp;"-"&amp;AD5631&amp;"-"&amp;AG5631</f>
        <v>19.5-f-A-1-1.5</v>
      </c>
      <c r="Y5631">
        <f>F5631</f>
        <v>19.5</v>
      </c>
      <c r="Z5631" s="2" t="str">
        <f>G5631</f>
        <v>f</v>
      </c>
      <c r="AA5631">
        <f>_xlfn.IFNA(VLOOKUP(X5631,'duo-out'!A$2:Q$5000,5,FALSE),E5631+10*(H5631-1)+1+_xlfn.IFNA(VLOOKUP(D5631,states!A$2:C$10,3,FALSE),1))</f>
        <v>262</v>
      </c>
      <c r="AB5631" t="str">
        <f>IF(V5631="","",V5631)</f>
        <v/>
      </c>
      <c r="AC5631" s="2" t="str">
        <f>_xlfn.IFNA(VLOOKUP(D5631,states!A$2:C$10,2,FALSE),"XX")</f>
        <v>A</v>
      </c>
      <c r="AD5631">
        <f>E5631</f>
        <v>1</v>
      </c>
      <c r="AE5631">
        <f>_xlfn.IFNA(VLOOKUP(D5631,states!A$2:D$10,4,FALSE),0)</f>
        <v>2</v>
      </c>
      <c r="AF5631">
        <v>0.5</v>
      </c>
      <c r="AG5631">
        <f>IF(AE5631=0,AF5631,IF(AE5631=1,IF(F5631=0.5,0.5,IF(H5631=1,0.5,1.5)),IF(F5631=0.5,0.5,IF(H5631=1,2.5,1.5))))</f>
        <v>1.5</v>
      </c>
      <c r="AH5631" s="7">
        <f>IF(AC5631="XX",0,1/C5631^(1/5)*IF(E5631=0,100,1)/(E5631+1)^(1/4))</f>
        <v>0.87927455142149957</v>
      </c>
    </row>
    <row r="5632" spans="1:34">
      <c r="A5632">
        <v>224</v>
      </c>
      <c r="B5632" s="1">
        <v>22736.65</v>
      </c>
      <c r="C5632" s="6">
        <v>0.5</v>
      </c>
      <c r="D5632" t="s">
        <v>3</v>
      </c>
      <c r="E5632">
        <v>1</v>
      </c>
      <c r="F5632">
        <v>19.5</v>
      </c>
      <c r="G5632" t="s">
        <v>2</v>
      </c>
      <c r="H5632">
        <v>2</v>
      </c>
      <c r="I5632" t="s">
        <v>0</v>
      </c>
      <c r="J5632">
        <v>1</v>
      </c>
      <c r="K5632">
        <v>20.5</v>
      </c>
      <c r="L5632" t="s">
        <v>2</v>
      </c>
      <c r="M5632">
        <v>2</v>
      </c>
      <c r="N5632" t="s">
        <v>279</v>
      </c>
      <c r="O5632">
        <v>-1</v>
      </c>
      <c r="P5632" t="str">
        <f>D5632&amp;"-"&amp;F5632&amp;"-"&amp;G5632&amp;"-"&amp;E5632&amp;"-"&amp;H5632</f>
        <v>A2Delta-19.5-f-1-2</v>
      </c>
      <c r="Q5632" t="str">
        <f>I5632&amp;"-"&amp;K5632&amp;"-"&amp;L5632&amp;"-"&amp;J5632&amp;"-"&amp;M5632</f>
        <v>X2Pi-20.5-f-1-2</v>
      </c>
      <c r="R5632">
        <f>B5632+S5632</f>
        <v>31477.805250099002</v>
      </c>
      <c r="S5632">
        <f>_xlfn.IFNA(VLOOKUP(Q5632,'MARVEL-X'!A$2:I$1400,7,FALSE),VLOOKUP(Q5632,MARVEL!A$2:J$1522,10,FALSE))</f>
        <v>8741.1552500989983</v>
      </c>
      <c r="T5632">
        <f>IF(P5632=P5631,R5632+T5631,R5632)</f>
        <v>157330.43659282301</v>
      </c>
      <c r="U5632">
        <f>IF(P5632=P5631,1+U5631,1)</f>
        <v>5</v>
      </c>
      <c r="V5632">
        <f t="shared" si="87"/>
        <v>31466.087318564601</v>
      </c>
      <c r="W5632">
        <f>IF(V5632="","",IF(ABS(V5632-R5632)&gt;W$1,ABS(V5632-R5632),""))</f>
        <v>11.717931534400122</v>
      </c>
      <c r="X5632" t="str">
        <f>Y5632&amp;"-"&amp;Z5632&amp;"-"&amp;AC5632&amp;"-"&amp;AD5632&amp;"-"&amp;AG5632</f>
        <v>19.5-f-A-1-1.5</v>
      </c>
      <c r="Y5632">
        <f>F5632</f>
        <v>19.5</v>
      </c>
      <c r="Z5632" s="2" t="str">
        <f>G5632</f>
        <v>f</v>
      </c>
      <c r="AA5632">
        <f>_xlfn.IFNA(VLOOKUP(X5632,'duo-out'!A$2:Q$5000,5,FALSE),E5632+10*(H5632-1)+1+_xlfn.IFNA(VLOOKUP(D5632,states!A$2:C$10,3,FALSE),1))</f>
        <v>262</v>
      </c>
      <c r="AB5632">
        <f>IF(V5632="","",V5632)</f>
        <v>31466.087318564601</v>
      </c>
      <c r="AC5632" s="2" t="str">
        <f>_xlfn.IFNA(VLOOKUP(D5632,states!A$2:C$10,2,FALSE),"XX")</f>
        <v>A</v>
      </c>
      <c r="AD5632">
        <f>E5632</f>
        <v>1</v>
      </c>
      <c r="AE5632">
        <f>_xlfn.IFNA(VLOOKUP(D5632,states!A$2:D$10,4,FALSE),0)</f>
        <v>2</v>
      </c>
      <c r="AF5632">
        <v>0.5</v>
      </c>
      <c r="AG5632">
        <f>IF(AE5632=0,AF5632,IF(AE5632=1,IF(F5632=0.5,0.5,IF(H5632=1,0.5,1.5)),IF(F5632=0.5,0.5,IF(H5632=1,2.5,1.5))))</f>
        <v>1.5</v>
      </c>
      <c r="AH5632" s="7">
        <f>IF(AC5632="XX",0,1/C5632^(1/5)*IF(E5632=0,100,1)/(E5632+1)^(1/4))</f>
        <v>0.96593632892484571</v>
      </c>
    </row>
    <row r="5633" spans="1:34">
      <c r="A5633">
        <v>1312</v>
      </c>
      <c r="B5633" s="1">
        <v>22621.65</v>
      </c>
      <c r="C5633" s="6">
        <v>0.28999999999999998</v>
      </c>
      <c r="D5633" t="s">
        <v>3</v>
      </c>
      <c r="E5633">
        <v>2</v>
      </c>
      <c r="F5633">
        <v>19.5</v>
      </c>
      <c r="G5633" t="s">
        <v>2</v>
      </c>
      <c r="H5633">
        <v>1</v>
      </c>
      <c r="I5633" t="s">
        <v>0</v>
      </c>
      <c r="J5633">
        <v>2</v>
      </c>
      <c r="K5633">
        <v>20.5</v>
      </c>
      <c r="L5633" t="s">
        <v>2</v>
      </c>
      <c r="M5633">
        <v>1</v>
      </c>
      <c r="N5633" t="s">
        <v>1368</v>
      </c>
      <c r="O5633">
        <v>1</v>
      </c>
      <c r="P5633" t="str">
        <f>D5633&amp;"-"&amp;F5633&amp;"-"&amp;G5633&amp;"-"&amp;E5633&amp;"-"&amp;H5633</f>
        <v>A2Delta-19.5-f-2-1</v>
      </c>
      <c r="Q5633" t="str">
        <f>I5633&amp;"-"&amp;K5633&amp;"-"&amp;L5633&amp;"-"&amp;J5633&amp;"-"&amp;M5633</f>
        <v>X2Pi-20.5-f-2-1</v>
      </c>
      <c r="R5633">
        <f>B5633+S5633</f>
        <v>33215.870125720001</v>
      </c>
      <c r="S5633">
        <f>_xlfn.IFNA(VLOOKUP(Q5633,'MARVEL-X'!A$2:I$1400,7,FALSE),VLOOKUP(Q5633,MARVEL!A$2:J$1522,10,FALSE))</f>
        <v>10594.220125719999</v>
      </c>
      <c r="T5633">
        <f>IF(P5633=P5632,R5633+T5632,R5633)</f>
        <v>33215.870125720001</v>
      </c>
      <c r="U5633">
        <f>IF(P5633=P5632,1+U5632,1)</f>
        <v>1</v>
      </c>
      <c r="V5633" t="str">
        <f t="shared" si="87"/>
        <v/>
      </c>
      <c r="W5633" t="str">
        <f>IF(V5633="","",IF(ABS(V5633-R5633)&gt;W$1,ABS(V5633-R5633),""))</f>
        <v/>
      </c>
      <c r="X5633" t="str">
        <f>Y5633&amp;"-"&amp;Z5633&amp;"-"&amp;AC5633&amp;"-"&amp;AD5633&amp;"-"&amp;AG5633</f>
        <v>19.5-f-A-2-2.5</v>
      </c>
      <c r="Y5633">
        <f>F5633</f>
        <v>19.5</v>
      </c>
      <c r="Z5633" s="2" t="str">
        <f>G5633</f>
        <v>f</v>
      </c>
      <c r="AA5633">
        <f>_xlfn.IFNA(VLOOKUP(X5633,'duo-out'!A$2:Q$5000,5,FALSE),E5633+10*(H5633-1)+1+_xlfn.IFNA(VLOOKUP(D5633,states!A$2:C$10,3,FALSE),1))</f>
        <v>253</v>
      </c>
      <c r="AB5633" t="str">
        <f>IF(V5633="","",V5633)</f>
        <v/>
      </c>
      <c r="AC5633" s="2" t="str">
        <f>_xlfn.IFNA(VLOOKUP(D5633,states!A$2:C$10,2,FALSE),"XX")</f>
        <v>A</v>
      </c>
      <c r="AD5633">
        <f>E5633</f>
        <v>2</v>
      </c>
      <c r="AE5633">
        <f>_xlfn.IFNA(VLOOKUP(D5633,states!A$2:D$10,4,FALSE),0)</f>
        <v>2</v>
      </c>
      <c r="AF5633">
        <v>0.5</v>
      </c>
      <c r="AG5633">
        <f>IF(AE5633=0,AF5633,IF(AE5633=1,IF(F5633=0.5,0.5,IF(H5633=1,0.5,1.5)),IF(F5633=0.5,0.5,IF(H5633=1,2.5,1.5))))</f>
        <v>2.5</v>
      </c>
      <c r="AH5633" s="7">
        <f>IF(AC5633="XX",0,1/C5633^(1/5)*IF(E5633=0,100,1)/(E5633+1)^(1/4))</f>
        <v>0.97328512671046219</v>
      </c>
    </row>
    <row r="5634" spans="1:34">
      <c r="A5634">
        <v>1245</v>
      </c>
      <c r="B5634" s="1">
        <v>23092.07</v>
      </c>
      <c r="C5634" s="6">
        <v>0.1239</v>
      </c>
      <c r="D5634" t="s">
        <v>3</v>
      </c>
      <c r="E5634">
        <v>2</v>
      </c>
      <c r="F5634">
        <v>19.5</v>
      </c>
      <c r="G5634" t="s">
        <v>2</v>
      </c>
      <c r="H5634">
        <v>1</v>
      </c>
      <c r="I5634" t="s">
        <v>0</v>
      </c>
      <c r="J5634">
        <v>2</v>
      </c>
      <c r="K5634">
        <v>19.5</v>
      </c>
      <c r="L5634" t="s">
        <v>1</v>
      </c>
      <c r="M5634">
        <v>1</v>
      </c>
      <c r="N5634" t="s">
        <v>1301</v>
      </c>
      <c r="O5634">
        <v>1</v>
      </c>
      <c r="P5634" t="str">
        <f>D5634&amp;"-"&amp;F5634&amp;"-"&amp;G5634&amp;"-"&amp;E5634&amp;"-"&amp;H5634</f>
        <v>A2Delta-19.5-f-2-1</v>
      </c>
      <c r="Q5634" t="str">
        <f>I5634&amp;"-"&amp;K5634&amp;"-"&amp;L5634&amp;"-"&amp;J5634&amp;"-"&amp;M5634</f>
        <v>X2Pi-19.5-e-2-1</v>
      </c>
      <c r="R5634">
        <f>B5634+S5634</f>
        <v>33216.187054131995</v>
      </c>
      <c r="S5634">
        <f>_xlfn.IFNA(VLOOKUP(Q5634,'MARVEL-X'!A$2:I$1400,7,FALSE),VLOOKUP(Q5634,MARVEL!A$2:J$1522,10,FALSE))</f>
        <v>10124.117054131999</v>
      </c>
      <c r="T5634">
        <f>IF(P5634=P5633,R5634+T5633,R5634)</f>
        <v>66432.057179851996</v>
      </c>
      <c r="U5634">
        <f>IF(P5634=P5633,1+U5633,1)</f>
        <v>2</v>
      </c>
      <c r="V5634" t="str">
        <f t="shared" si="87"/>
        <v/>
      </c>
      <c r="W5634" t="str">
        <f>IF(V5634="","",IF(ABS(V5634-R5634)&gt;W$1,ABS(V5634-R5634),""))</f>
        <v/>
      </c>
      <c r="X5634" t="str">
        <f>Y5634&amp;"-"&amp;Z5634&amp;"-"&amp;AC5634&amp;"-"&amp;AD5634&amp;"-"&amp;AG5634</f>
        <v>19.5-f-A-2-2.5</v>
      </c>
      <c r="Y5634">
        <f>F5634</f>
        <v>19.5</v>
      </c>
      <c r="Z5634" s="2" t="str">
        <f>G5634</f>
        <v>f</v>
      </c>
      <c r="AA5634">
        <f>_xlfn.IFNA(VLOOKUP(X5634,'duo-out'!A$2:Q$5000,5,FALSE),E5634+10*(H5634-1)+1+_xlfn.IFNA(VLOOKUP(D5634,states!A$2:C$10,3,FALSE),1))</f>
        <v>253</v>
      </c>
      <c r="AB5634" t="str">
        <f>IF(V5634="","",V5634)</f>
        <v/>
      </c>
      <c r="AC5634" s="2" t="str">
        <f>_xlfn.IFNA(VLOOKUP(D5634,states!A$2:C$10,2,FALSE),"XX")</f>
        <v>A</v>
      </c>
      <c r="AD5634">
        <f>E5634</f>
        <v>2</v>
      </c>
      <c r="AE5634">
        <f>_xlfn.IFNA(VLOOKUP(D5634,states!A$2:D$10,4,FALSE),0)</f>
        <v>2</v>
      </c>
      <c r="AF5634">
        <v>0.5</v>
      </c>
      <c r="AG5634">
        <f>IF(AE5634=0,AF5634,IF(AE5634=1,IF(F5634=0.5,0.5,IF(H5634=1,0.5,1.5)),IF(F5634=0.5,0.5,IF(H5634=1,2.5,1.5))))</f>
        <v>2.5</v>
      </c>
      <c r="AH5634" s="7">
        <f>IF(AC5634="XX",0,1/C5634^(1/5)*IF(E5634=0,100,1)/(E5634+1)^(1/4))</f>
        <v>1.1537332927450457</v>
      </c>
    </row>
    <row r="5635" spans="1:34">
      <c r="A5635">
        <v>1225</v>
      </c>
      <c r="B5635" s="1">
        <v>23564.69</v>
      </c>
      <c r="C5635" s="6">
        <v>8.8429999999999995E-2</v>
      </c>
      <c r="D5635" t="s">
        <v>3</v>
      </c>
      <c r="E5635">
        <v>2</v>
      </c>
      <c r="F5635">
        <v>19.5</v>
      </c>
      <c r="G5635" t="s">
        <v>2</v>
      </c>
      <c r="H5635">
        <v>1</v>
      </c>
      <c r="I5635" t="s">
        <v>0</v>
      </c>
      <c r="J5635">
        <v>2</v>
      </c>
      <c r="K5635">
        <v>18.5</v>
      </c>
      <c r="L5635" t="s">
        <v>2</v>
      </c>
      <c r="M5635">
        <v>1</v>
      </c>
      <c r="N5635" t="s">
        <v>1281</v>
      </c>
      <c r="O5635">
        <v>1</v>
      </c>
      <c r="P5635" t="str">
        <f>D5635&amp;"-"&amp;F5635&amp;"-"&amp;G5635&amp;"-"&amp;E5635&amp;"-"&amp;H5635</f>
        <v>A2Delta-19.5-f-2-1</v>
      </c>
      <c r="Q5635" t="str">
        <f>I5635&amp;"-"&amp;K5635&amp;"-"&amp;L5635&amp;"-"&amp;J5635&amp;"-"&amp;M5635</f>
        <v>X2Pi-18.5-f-2-1</v>
      </c>
      <c r="R5635">
        <f>B5635+S5635</f>
        <v>33216.097202835997</v>
      </c>
      <c r="S5635">
        <f>_xlfn.IFNA(VLOOKUP(Q5635,'MARVEL-X'!A$2:I$1400,7,FALSE),VLOOKUP(Q5635,MARVEL!A$2:J$1522,10,FALSE))</f>
        <v>9651.4072028360006</v>
      </c>
      <c r="T5635">
        <f>IF(P5635=P5634,R5635+T5634,R5635)</f>
        <v>99648.154382687993</v>
      </c>
      <c r="U5635">
        <f>IF(P5635=P5634,1+U5634,1)</f>
        <v>3</v>
      </c>
      <c r="V5635" t="str">
        <f t="shared" ref="V5635:V5698" si="88">IF(P5635=P5636,"",T5635/U5635)</f>
        <v/>
      </c>
      <c r="W5635" t="str">
        <f>IF(V5635="","",IF(ABS(V5635-R5635)&gt;W$1,ABS(V5635-R5635),""))</f>
        <v/>
      </c>
      <c r="X5635" t="str">
        <f>Y5635&amp;"-"&amp;Z5635&amp;"-"&amp;AC5635&amp;"-"&amp;AD5635&amp;"-"&amp;AG5635</f>
        <v>19.5-f-A-2-2.5</v>
      </c>
      <c r="Y5635">
        <f>F5635</f>
        <v>19.5</v>
      </c>
      <c r="Z5635" s="2" t="str">
        <f>G5635</f>
        <v>f</v>
      </c>
      <c r="AA5635">
        <f>_xlfn.IFNA(VLOOKUP(X5635,'duo-out'!A$2:Q$5000,5,FALSE),E5635+10*(H5635-1)+1+_xlfn.IFNA(VLOOKUP(D5635,states!A$2:C$10,3,FALSE),1))</f>
        <v>253</v>
      </c>
      <c r="AB5635" t="str">
        <f>IF(V5635="","",V5635)</f>
        <v/>
      </c>
      <c r="AC5635" s="2" t="str">
        <f>_xlfn.IFNA(VLOOKUP(D5635,states!A$2:C$10,2,FALSE),"XX")</f>
        <v>A</v>
      </c>
      <c r="AD5635">
        <f>E5635</f>
        <v>2</v>
      </c>
      <c r="AE5635">
        <f>_xlfn.IFNA(VLOOKUP(D5635,states!A$2:D$10,4,FALSE),0)</f>
        <v>2</v>
      </c>
      <c r="AF5635">
        <v>0.5</v>
      </c>
      <c r="AG5635">
        <f>IF(AE5635=0,AF5635,IF(AE5635=1,IF(F5635=0.5,0.5,IF(H5635=1,0.5,1.5)),IF(F5635=0.5,0.5,IF(H5635=1,2.5,1.5))))</f>
        <v>2.5</v>
      </c>
      <c r="AH5635" s="7">
        <f>IF(AC5635="XX",0,1/C5635^(1/5)*IF(E5635=0,100,1)/(E5635+1)^(1/4))</f>
        <v>1.2342404096124129</v>
      </c>
    </row>
    <row r="5636" spans="1:34">
      <c r="A5636">
        <v>5941</v>
      </c>
      <c r="B5636" s="1">
        <v>22621.919999999998</v>
      </c>
      <c r="C5636" s="6">
        <v>0.5</v>
      </c>
      <c r="D5636" t="s">
        <v>3</v>
      </c>
      <c r="E5636">
        <v>2</v>
      </c>
      <c r="F5636">
        <v>19.5</v>
      </c>
      <c r="G5636" t="s">
        <v>2</v>
      </c>
      <c r="H5636">
        <v>1</v>
      </c>
      <c r="I5636" t="s">
        <v>0</v>
      </c>
      <c r="J5636">
        <v>2</v>
      </c>
      <c r="K5636">
        <v>20.5</v>
      </c>
      <c r="L5636" t="s">
        <v>2</v>
      </c>
      <c r="M5636">
        <v>1</v>
      </c>
      <c r="N5636" t="s">
        <v>5997</v>
      </c>
      <c r="O5636">
        <v>1</v>
      </c>
      <c r="P5636" t="str">
        <f>D5636&amp;"-"&amp;F5636&amp;"-"&amp;G5636&amp;"-"&amp;E5636&amp;"-"&amp;H5636</f>
        <v>A2Delta-19.5-f-2-1</v>
      </c>
      <c r="Q5636" t="str">
        <f>I5636&amp;"-"&amp;K5636&amp;"-"&amp;L5636&amp;"-"&amp;J5636&amp;"-"&amp;M5636</f>
        <v>X2Pi-20.5-f-2-1</v>
      </c>
      <c r="R5636">
        <f>B5636+S5636</f>
        <v>33216.140125719998</v>
      </c>
      <c r="S5636">
        <f>_xlfn.IFNA(VLOOKUP(Q5636,'MARVEL-X'!A$2:I$1400,7,FALSE),VLOOKUP(Q5636,MARVEL!A$2:J$1522,10,FALSE))</f>
        <v>10594.220125719999</v>
      </c>
      <c r="T5636">
        <f>IF(P5636=P5635,R5636+T5635,R5636)</f>
        <v>132864.294508408</v>
      </c>
      <c r="U5636">
        <f>IF(P5636=P5635,1+U5635,1)</f>
        <v>4</v>
      </c>
      <c r="V5636">
        <f t="shared" si="88"/>
        <v>33216.073627102</v>
      </c>
      <c r="W5636">
        <f>IF(V5636="","",IF(ABS(V5636-R5636)&gt;W$1,ABS(V5636-R5636),""))</f>
        <v>6.6498617998149712E-2</v>
      </c>
      <c r="X5636" t="str">
        <f>Y5636&amp;"-"&amp;Z5636&amp;"-"&amp;AC5636&amp;"-"&amp;AD5636&amp;"-"&amp;AG5636</f>
        <v>19.5-f-A-2-2.5</v>
      </c>
      <c r="Y5636">
        <f>F5636</f>
        <v>19.5</v>
      </c>
      <c r="Z5636" s="2" t="str">
        <f>G5636</f>
        <v>f</v>
      </c>
      <c r="AA5636">
        <f>_xlfn.IFNA(VLOOKUP(X5636,'duo-out'!A$2:Q$5000,5,FALSE),E5636+10*(H5636-1)+1+_xlfn.IFNA(VLOOKUP(D5636,states!A$2:C$10,3,FALSE),1))</f>
        <v>253</v>
      </c>
      <c r="AB5636">
        <f>IF(V5636="","",V5636)</f>
        <v>33216.073627102</v>
      </c>
      <c r="AC5636" s="2" t="str">
        <f>_xlfn.IFNA(VLOOKUP(D5636,states!A$2:C$10,2,FALSE),"XX")</f>
        <v>A</v>
      </c>
      <c r="AD5636">
        <f>E5636</f>
        <v>2</v>
      </c>
      <c r="AE5636">
        <f>_xlfn.IFNA(VLOOKUP(D5636,states!A$2:D$10,4,FALSE),0)</f>
        <v>2</v>
      </c>
      <c r="AF5636">
        <v>0.5</v>
      </c>
      <c r="AG5636">
        <f>IF(AE5636=0,AF5636,IF(AE5636=1,IF(F5636=0.5,0.5,IF(H5636=1,0.5,1.5)),IF(F5636=0.5,0.5,IF(H5636=1,2.5,1.5))))</f>
        <v>2.5</v>
      </c>
      <c r="AH5636" s="7">
        <f>IF(AC5636="XX",0,1/C5636^(1/5)*IF(E5636=0,100,1)/(E5636+1)^(1/4))</f>
        <v>0.87282200217602857</v>
      </c>
    </row>
    <row r="5637" spans="1:34">
      <c r="A5637">
        <v>1333</v>
      </c>
      <c r="B5637" s="1">
        <v>23564.69</v>
      </c>
      <c r="C5637" s="6">
        <v>0.4325</v>
      </c>
      <c r="D5637" t="s">
        <v>3</v>
      </c>
      <c r="E5637">
        <v>2</v>
      </c>
      <c r="F5637">
        <v>19.5</v>
      </c>
      <c r="G5637" t="s">
        <v>2</v>
      </c>
      <c r="H5637">
        <v>2</v>
      </c>
      <c r="I5637" t="s">
        <v>0</v>
      </c>
      <c r="J5637">
        <v>2</v>
      </c>
      <c r="K5637">
        <v>18.5</v>
      </c>
      <c r="L5637" t="s">
        <v>2</v>
      </c>
      <c r="M5637">
        <v>2</v>
      </c>
      <c r="N5637" t="s">
        <v>1389</v>
      </c>
      <c r="O5637">
        <v>1</v>
      </c>
      <c r="P5637" t="str">
        <f>D5637&amp;"-"&amp;F5637&amp;"-"&amp;G5637&amp;"-"&amp;E5637&amp;"-"&amp;H5637</f>
        <v>A2Delta-19.5-f-2-2</v>
      </c>
      <c r="Q5637" t="str">
        <f>I5637&amp;"-"&amp;K5637&amp;"-"&amp;L5637&amp;"-"&amp;J5637&amp;"-"&amp;M5637</f>
        <v>X2Pi-18.5-f-2-2</v>
      </c>
      <c r="R5637">
        <f>B5637+S5637</f>
        <v>33688.831611404996</v>
      </c>
      <c r="S5637">
        <f>_xlfn.IFNA(VLOOKUP(Q5637,'MARVEL-X'!A$2:I$1400,7,FALSE),VLOOKUP(Q5637,MARVEL!A$2:J$1522,10,FALSE))</f>
        <v>10124.141611405001</v>
      </c>
      <c r="T5637">
        <f>IF(P5637=P5636,R5637+T5636,R5637)</f>
        <v>33688.831611404996</v>
      </c>
      <c r="U5637">
        <f>IF(P5637=P5636,1+U5636,1)</f>
        <v>1</v>
      </c>
      <c r="V5637" t="str">
        <f t="shared" si="88"/>
        <v/>
      </c>
      <c r="W5637" t="str">
        <f>IF(V5637="","",IF(ABS(V5637-R5637)&gt;W$1,ABS(V5637-R5637),""))</f>
        <v/>
      </c>
      <c r="X5637" t="str">
        <f>Y5637&amp;"-"&amp;Z5637&amp;"-"&amp;AC5637&amp;"-"&amp;AD5637&amp;"-"&amp;AG5637</f>
        <v>19.5-f-A-2-1.5</v>
      </c>
      <c r="Y5637">
        <f>F5637</f>
        <v>19.5</v>
      </c>
      <c r="Z5637" s="2" t="str">
        <f>G5637</f>
        <v>f</v>
      </c>
      <c r="AA5637">
        <f>_xlfn.IFNA(VLOOKUP(X5637,'duo-out'!A$2:Q$5000,5,FALSE),E5637+10*(H5637-1)+1+_xlfn.IFNA(VLOOKUP(D5637,states!A$2:C$10,3,FALSE),1))</f>
        <v>263</v>
      </c>
      <c r="AB5637" t="str">
        <f>IF(V5637="","",V5637)</f>
        <v/>
      </c>
      <c r="AC5637" s="2" t="str">
        <f>_xlfn.IFNA(VLOOKUP(D5637,states!A$2:C$10,2,FALSE),"XX")</f>
        <v>A</v>
      </c>
      <c r="AD5637">
        <f>E5637</f>
        <v>2</v>
      </c>
      <c r="AE5637">
        <f>_xlfn.IFNA(VLOOKUP(D5637,states!A$2:D$10,4,FALSE),0)</f>
        <v>2</v>
      </c>
      <c r="AF5637">
        <v>0.5</v>
      </c>
      <c r="AG5637">
        <f>IF(AE5637=0,AF5637,IF(AE5637=1,IF(F5637=0.5,0.5,IF(H5637=1,0.5,1.5)),IF(F5637=0.5,0.5,IF(H5637=1,2.5,1.5))))</f>
        <v>1.5</v>
      </c>
      <c r="AH5637" s="7">
        <f>IF(AC5637="XX",0,1/C5637^(1/5)*IF(E5637=0,100,1)/(E5637+1)^(1/4))</f>
        <v>0.89850906691126009</v>
      </c>
    </row>
    <row r="5638" spans="1:34">
      <c r="A5638">
        <v>1422</v>
      </c>
      <c r="B5638" s="1">
        <v>22580.240000000002</v>
      </c>
      <c r="C5638" s="6">
        <v>0.05</v>
      </c>
      <c r="D5638" t="s">
        <v>3</v>
      </c>
      <c r="E5638">
        <v>2</v>
      </c>
      <c r="F5638">
        <v>19.5</v>
      </c>
      <c r="G5638" t="s">
        <v>2</v>
      </c>
      <c r="H5638">
        <v>2</v>
      </c>
      <c r="I5638" t="s">
        <v>0</v>
      </c>
      <c r="J5638">
        <v>2</v>
      </c>
      <c r="K5638">
        <v>20.5</v>
      </c>
      <c r="L5638" t="s">
        <v>2</v>
      </c>
      <c r="M5638">
        <v>2</v>
      </c>
      <c r="N5638" t="s">
        <v>1478</v>
      </c>
      <c r="O5638">
        <v>1</v>
      </c>
      <c r="P5638" t="str">
        <f>D5638&amp;"-"&amp;F5638&amp;"-"&amp;G5638&amp;"-"&amp;E5638&amp;"-"&amp;H5638</f>
        <v>A2Delta-19.5-f-2-2</v>
      </c>
      <c r="Q5638" t="str">
        <f>I5638&amp;"-"&amp;K5638&amp;"-"&amp;L5638&amp;"-"&amp;J5638&amp;"-"&amp;M5638</f>
        <v>X2Pi-20.5-f-2-2</v>
      </c>
      <c r="R5638">
        <f>B5638+S5638</f>
        <v>33689.258107914</v>
      </c>
      <c r="S5638">
        <f>_xlfn.IFNA(VLOOKUP(Q5638,'MARVEL-X'!A$2:I$1400,7,FALSE),VLOOKUP(Q5638,MARVEL!A$2:J$1522,10,FALSE))</f>
        <v>11109.018107913998</v>
      </c>
      <c r="T5638">
        <f>IF(P5638=P5637,R5638+T5637,R5638)</f>
        <v>67378.089719318989</v>
      </c>
      <c r="U5638">
        <f>IF(P5638=P5637,1+U5637,1)</f>
        <v>2</v>
      </c>
      <c r="V5638" t="str">
        <f t="shared" si="88"/>
        <v/>
      </c>
      <c r="W5638" t="str">
        <f>IF(V5638="","",IF(ABS(V5638-R5638)&gt;W$1,ABS(V5638-R5638),""))</f>
        <v/>
      </c>
      <c r="X5638" t="str">
        <f>Y5638&amp;"-"&amp;Z5638&amp;"-"&amp;AC5638&amp;"-"&amp;AD5638&amp;"-"&amp;AG5638</f>
        <v>19.5-f-A-2-1.5</v>
      </c>
      <c r="Y5638">
        <f>F5638</f>
        <v>19.5</v>
      </c>
      <c r="Z5638" s="2" t="str">
        <f>G5638</f>
        <v>f</v>
      </c>
      <c r="AA5638">
        <f>_xlfn.IFNA(VLOOKUP(X5638,'duo-out'!A$2:Q$5000,5,FALSE),E5638+10*(H5638-1)+1+_xlfn.IFNA(VLOOKUP(D5638,states!A$2:C$10,3,FALSE),1))</f>
        <v>263</v>
      </c>
      <c r="AB5638" t="str">
        <f>IF(V5638="","",V5638)</f>
        <v/>
      </c>
      <c r="AC5638" s="2" t="str">
        <f>_xlfn.IFNA(VLOOKUP(D5638,states!A$2:C$10,2,FALSE),"XX")</f>
        <v>A</v>
      </c>
      <c r="AD5638">
        <f>E5638</f>
        <v>2</v>
      </c>
      <c r="AE5638">
        <f>_xlfn.IFNA(VLOOKUP(D5638,states!A$2:D$10,4,FALSE),0)</f>
        <v>2</v>
      </c>
      <c r="AF5638">
        <v>0.5</v>
      </c>
      <c r="AG5638">
        <f>IF(AE5638=0,AF5638,IF(AE5638=1,IF(F5638=0.5,0.5,IF(H5638=1,0.5,1.5)),IF(F5638=0.5,0.5,IF(H5638=1,2.5,1.5))))</f>
        <v>1.5</v>
      </c>
      <c r="AH5638" s="7">
        <f>IF(AC5638="XX",0,1/C5638^(1/5)*IF(E5638=0,100,1)/(E5638+1)^(1/4))</f>
        <v>1.3833296494790666</v>
      </c>
    </row>
    <row r="5639" spans="1:34">
      <c r="A5639">
        <v>1377</v>
      </c>
      <c r="B5639" s="1">
        <v>23082.71</v>
      </c>
      <c r="C5639" s="6">
        <v>0.3236</v>
      </c>
      <c r="D5639" t="s">
        <v>3</v>
      </c>
      <c r="E5639">
        <v>2</v>
      </c>
      <c r="F5639">
        <v>19.5</v>
      </c>
      <c r="G5639" t="s">
        <v>2</v>
      </c>
      <c r="H5639">
        <v>2</v>
      </c>
      <c r="I5639" t="s">
        <v>0</v>
      </c>
      <c r="J5639">
        <v>2</v>
      </c>
      <c r="K5639">
        <v>19.5</v>
      </c>
      <c r="L5639" t="s">
        <v>2</v>
      </c>
      <c r="M5639">
        <v>2</v>
      </c>
      <c r="N5639" t="s">
        <v>1433</v>
      </c>
      <c r="O5639">
        <v>1</v>
      </c>
      <c r="P5639" t="str">
        <f>D5639&amp;"-"&amp;F5639&amp;"-"&amp;G5639&amp;"-"&amp;E5639&amp;"-"&amp;H5639</f>
        <v>A2Delta-19.5-f-2-2</v>
      </c>
      <c r="Q5639" t="str">
        <f>I5639&amp;"-"&amp;K5639&amp;"-"&amp;L5639&amp;"-"&amp;J5639&amp;"-"&amp;M5639</f>
        <v>X2Pi-19.5-f-2-2</v>
      </c>
      <c r="R5639">
        <f>B5639+S5639</f>
        <v>33689.466288302996</v>
      </c>
      <c r="S5639">
        <f>_xlfn.IFNA(VLOOKUP(Q5639,'MARVEL-X'!A$2:I$1400,7,FALSE),VLOOKUP(Q5639,MARVEL!A$2:J$1522,10,FALSE))</f>
        <v>10606.756288302999</v>
      </c>
      <c r="T5639">
        <f>IF(P5639=P5638,R5639+T5638,R5639)</f>
        <v>101067.55600762198</v>
      </c>
      <c r="U5639">
        <f>IF(P5639=P5638,1+U5638,1)</f>
        <v>3</v>
      </c>
      <c r="V5639" t="str">
        <f t="shared" si="88"/>
        <v/>
      </c>
      <c r="W5639" t="str">
        <f>IF(V5639="","",IF(ABS(V5639-R5639)&gt;W$1,ABS(V5639-R5639),""))</f>
        <v/>
      </c>
      <c r="X5639" t="str">
        <f>Y5639&amp;"-"&amp;Z5639&amp;"-"&amp;AC5639&amp;"-"&amp;AD5639&amp;"-"&amp;AG5639</f>
        <v>19.5-f-A-2-1.5</v>
      </c>
      <c r="Y5639">
        <f>F5639</f>
        <v>19.5</v>
      </c>
      <c r="Z5639" s="2" t="str">
        <f>G5639</f>
        <v>f</v>
      </c>
      <c r="AA5639">
        <f>_xlfn.IFNA(VLOOKUP(X5639,'duo-out'!A$2:Q$5000,5,FALSE),E5639+10*(H5639-1)+1+_xlfn.IFNA(VLOOKUP(D5639,states!A$2:C$10,3,FALSE),1))</f>
        <v>263</v>
      </c>
      <c r="AB5639" t="str">
        <f>IF(V5639="","",V5639)</f>
        <v/>
      </c>
      <c r="AC5639" s="2" t="str">
        <f>_xlfn.IFNA(VLOOKUP(D5639,states!A$2:C$10,2,FALSE),"XX")</f>
        <v>A</v>
      </c>
      <c r="AD5639">
        <f>E5639</f>
        <v>2</v>
      </c>
      <c r="AE5639">
        <f>_xlfn.IFNA(VLOOKUP(D5639,states!A$2:D$10,4,FALSE),0)</f>
        <v>2</v>
      </c>
      <c r="AF5639">
        <v>0.5</v>
      </c>
      <c r="AG5639">
        <f>IF(AE5639=0,AF5639,IF(AE5639=1,IF(F5639=0.5,0.5,IF(H5639=1,0.5,1.5)),IF(F5639=0.5,0.5,IF(H5639=1,2.5,1.5))))</f>
        <v>1.5</v>
      </c>
      <c r="AH5639" s="7">
        <f>IF(AC5639="XX",0,1/C5639^(1/5)*IF(E5639=0,100,1)/(E5639+1)^(1/4))</f>
        <v>0.9521776509992097</v>
      </c>
    </row>
    <row r="5640" spans="1:34">
      <c r="A5640">
        <v>251</v>
      </c>
      <c r="B5640" s="1">
        <v>22594.57</v>
      </c>
      <c r="C5640" s="6">
        <v>0.5</v>
      </c>
      <c r="D5640" t="s">
        <v>3</v>
      </c>
      <c r="E5640">
        <v>2</v>
      </c>
      <c r="F5640">
        <v>19.5</v>
      </c>
      <c r="G5640" t="s">
        <v>2</v>
      </c>
      <c r="H5640">
        <v>2</v>
      </c>
      <c r="I5640" t="s">
        <v>0</v>
      </c>
      <c r="J5640">
        <v>2</v>
      </c>
      <c r="K5640">
        <v>20.5</v>
      </c>
      <c r="L5640" t="s">
        <v>2</v>
      </c>
      <c r="M5640">
        <v>2</v>
      </c>
      <c r="N5640" t="s">
        <v>306</v>
      </c>
      <c r="O5640">
        <v>-1</v>
      </c>
      <c r="P5640" t="str">
        <f>D5640&amp;"-"&amp;F5640&amp;"-"&amp;G5640&amp;"-"&amp;E5640&amp;"-"&amp;H5640</f>
        <v>A2Delta-19.5-f-2-2</v>
      </c>
      <c r="Q5640" t="str">
        <f>I5640&amp;"-"&amp;K5640&amp;"-"&amp;L5640&amp;"-"&amp;J5640&amp;"-"&amp;M5640</f>
        <v>X2Pi-20.5-f-2-2</v>
      </c>
      <c r="R5640">
        <f>B5640+S5640</f>
        <v>33703.588107913994</v>
      </c>
      <c r="S5640">
        <f>_xlfn.IFNA(VLOOKUP(Q5640,'MARVEL-X'!A$2:I$1400,7,FALSE),VLOOKUP(Q5640,MARVEL!A$2:J$1522,10,FALSE))</f>
        <v>11109.018107913998</v>
      </c>
      <c r="T5640">
        <f>IF(P5640=P5639,R5640+T5639,R5640)</f>
        <v>134771.14411553598</v>
      </c>
      <c r="U5640">
        <f>IF(P5640=P5639,1+U5639,1)</f>
        <v>4</v>
      </c>
      <c r="V5640" t="str">
        <f t="shared" si="88"/>
        <v/>
      </c>
      <c r="W5640" t="str">
        <f>IF(V5640="","",IF(ABS(V5640-R5640)&gt;W$1,ABS(V5640-R5640),""))</f>
        <v/>
      </c>
      <c r="X5640" t="str">
        <f>Y5640&amp;"-"&amp;Z5640&amp;"-"&amp;AC5640&amp;"-"&amp;AD5640&amp;"-"&amp;AG5640</f>
        <v>19.5-f-A-2-1.5</v>
      </c>
      <c r="Y5640">
        <f>F5640</f>
        <v>19.5</v>
      </c>
      <c r="Z5640" s="2" t="str">
        <f>G5640</f>
        <v>f</v>
      </c>
      <c r="AA5640">
        <f>_xlfn.IFNA(VLOOKUP(X5640,'duo-out'!A$2:Q$5000,5,FALSE),E5640+10*(H5640-1)+1+_xlfn.IFNA(VLOOKUP(D5640,states!A$2:C$10,3,FALSE),1))</f>
        <v>263</v>
      </c>
      <c r="AB5640" t="str">
        <f>IF(V5640="","",V5640)</f>
        <v/>
      </c>
      <c r="AC5640" s="2" t="str">
        <f>_xlfn.IFNA(VLOOKUP(D5640,states!A$2:C$10,2,FALSE),"XX")</f>
        <v>A</v>
      </c>
      <c r="AD5640">
        <f>E5640</f>
        <v>2</v>
      </c>
      <c r="AE5640">
        <f>_xlfn.IFNA(VLOOKUP(D5640,states!A$2:D$10,4,FALSE),0)</f>
        <v>2</v>
      </c>
      <c r="AF5640">
        <v>0.5</v>
      </c>
      <c r="AG5640">
        <f>IF(AE5640=0,AF5640,IF(AE5640=1,IF(F5640=0.5,0.5,IF(H5640=1,0.5,1.5)),IF(F5640=0.5,0.5,IF(H5640=1,2.5,1.5))))</f>
        <v>1.5</v>
      </c>
      <c r="AH5640" s="7">
        <f>IF(AC5640="XX",0,1/C5640^(1/5)*IF(E5640=0,100,1)/(E5640+1)^(1/4))</f>
        <v>0.87282200217602857</v>
      </c>
    </row>
    <row r="5641" spans="1:34">
      <c r="A5641">
        <v>243</v>
      </c>
      <c r="B5641" s="1">
        <v>23095.66</v>
      </c>
      <c r="C5641" s="6">
        <v>0.5</v>
      </c>
      <c r="D5641" t="s">
        <v>3</v>
      </c>
      <c r="E5641">
        <v>2</v>
      </c>
      <c r="F5641">
        <v>19.5</v>
      </c>
      <c r="G5641" t="s">
        <v>2</v>
      </c>
      <c r="H5641">
        <v>2</v>
      </c>
      <c r="I5641" t="s">
        <v>0</v>
      </c>
      <c r="J5641">
        <v>2</v>
      </c>
      <c r="K5641">
        <v>19.5</v>
      </c>
      <c r="L5641" t="s">
        <v>1</v>
      </c>
      <c r="M5641">
        <v>2</v>
      </c>
      <c r="N5641" t="s">
        <v>298</v>
      </c>
      <c r="O5641">
        <v>-1</v>
      </c>
      <c r="P5641" t="str">
        <f>D5641&amp;"-"&amp;F5641&amp;"-"&amp;G5641&amp;"-"&amp;E5641&amp;"-"&amp;H5641</f>
        <v>A2Delta-19.5-f-2-2</v>
      </c>
      <c r="Q5641" t="str">
        <f>I5641&amp;"-"&amp;K5641&amp;"-"&amp;L5641&amp;"-"&amp;J5641&amp;"-"&amp;M5641</f>
        <v>X2Pi-19.5-e-2-2</v>
      </c>
      <c r="R5641">
        <f>B5641+S5641</f>
        <v>33689.435870923997</v>
      </c>
      <c r="S5641">
        <f>_xlfn.IFNA(VLOOKUP(Q5641,'MARVEL-X'!A$2:I$1400,7,FALSE),VLOOKUP(Q5641,MARVEL!A$2:J$1522,10,FALSE))</f>
        <v>10593.775870923999</v>
      </c>
      <c r="T5641">
        <f>IF(P5641=P5640,R5641+T5640,R5641)</f>
        <v>168460.57998645998</v>
      </c>
      <c r="U5641">
        <f>IF(P5641=P5640,1+U5640,1)</f>
        <v>5</v>
      </c>
      <c r="V5641">
        <f t="shared" si="88"/>
        <v>33692.115997292</v>
      </c>
      <c r="W5641">
        <f>IF(V5641="","",IF(ABS(V5641-R5641)&gt;W$1,ABS(V5641-R5641),""))</f>
        <v>2.680126368002675</v>
      </c>
      <c r="X5641" t="str">
        <f>Y5641&amp;"-"&amp;Z5641&amp;"-"&amp;AC5641&amp;"-"&amp;AD5641&amp;"-"&amp;AG5641</f>
        <v>19.5-f-A-2-1.5</v>
      </c>
      <c r="Y5641">
        <f>F5641</f>
        <v>19.5</v>
      </c>
      <c r="Z5641" s="2" t="str">
        <f>G5641</f>
        <v>f</v>
      </c>
      <c r="AA5641">
        <f>_xlfn.IFNA(VLOOKUP(X5641,'duo-out'!A$2:Q$5000,5,FALSE),E5641+10*(H5641-1)+1+_xlfn.IFNA(VLOOKUP(D5641,states!A$2:C$10,3,FALSE),1))</f>
        <v>263</v>
      </c>
      <c r="AB5641">
        <f>IF(V5641="","",V5641)</f>
        <v>33692.115997292</v>
      </c>
      <c r="AC5641" s="2" t="str">
        <f>_xlfn.IFNA(VLOOKUP(D5641,states!A$2:C$10,2,FALSE),"XX")</f>
        <v>A</v>
      </c>
      <c r="AD5641">
        <f>E5641</f>
        <v>2</v>
      </c>
      <c r="AE5641">
        <f>_xlfn.IFNA(VLOOKUP(D5641,states!A$2:D$10,4,FALSE),0)</f>
        <v>2</v>
      </c>
      <c r="AF5641">
        <v>0.5</v>
      </c>
      <c r="AG5641">
        <f>IF(AE5641=0,AF5641,IF(AE5641=1,IF(F5641=0.5,0.5,IF(H5641=1,0.5,1.5)),IF(F5641=0.5,0.5,IF(H5641=1,2.5,1.5))))</f>
        <v>1.5</v>
      </c>
      <c r="AH5641" s="7">
        <f>IF(AC5641="XX",0,1/C5641^(1/5)*IF(E5641=0,100,1)/(E5641+1)^(1/4))</f>
        <v>0.87282200217602857</v>
      </c>
    </row>
    <row r="5642" spans="1:34">
      <c r="A5642">
        <v>6020</v>
      </c>
      <c r="B5642" s="1">
        <v>22358.99</v>
      </c>
      <c r="C5642" s="6">
        <v>0.5</v>
      </c>
      <c r="D5642" t="s">
        <v>3</v>
      </c>
      <c r="E5642">
        <v>3</v>
      </c>
      <c r="F5642">
        <v>19.5</v>
      </c>
      <c r="G5642" t="s">
        <v>2</v>
      </c>
      <c r="H5642">
        <v>1</v>
      </c>
      <c r="I5642" t="s">
        <v>0</v>
      </c>
      <c r="J5642">
        <v>3</v>
      </c>
      <c r="K5642">
        <v>20.5</v>
      </c>
      <c r="L5642" t="s">
        <v>2</v>
      </c>
      <c r="M5642">
        <v>1</v>
      </c>
      <c r="N5642" t="s">
        <v>6076</v>
      </c>
      <c r="O5642">
        <v>1</v>
      </c>
      <c r="P5642" t="str">
        <f>D5642&amp;"-"&amp;F5642&amp;"-"&amp;G5642&amp;"-"&amp;E5642&amp;"-"&amp;H5642</f>
        <v>A2Delta-19.5-f-3-1</v>
      </c>
      <c r="Q5642" t="str">
        <f>I5642&amp;"-"&amp;K5642&amp;"-"&amp;L5642&amp;"-"&amp;J5642&amp;"-"&amp;M5642</f>
        <v>X2Pi-20.5-f-3-1</v>
      </c>
      <c r="R5642">
        <f>B5642+S5642</f>
        <v>35219.474833530003</v>
      </c>
      <c r="S5642">
        <f>_xlfn.IFNA(VLOOKUP(Q5642,'MARVEL-X'!A$2:I$1400,7,FALSE),VLOOKUP(Q5642,MARVEL!A$2:J$1522,10,FALSE))</f>
        <v>12860.484833529999</v>
      </c>
      <c r="T5642">
        <f>IF(P5642=P5641,R5642+T5641,R5642)</f>
        <v>35219.474833530003</v>
      </c>
      <c r="U5642">
        <f>IF(P5642=P5641,1+U5641,1)</f>
        <v>1</v>
      </c>
      <c r="V5642">
        <f t="shared" si="88"/>
        <v>35219.474833530003</v>
      </c>
      <c r="W5642" t="str">
        <f>IF(V5642="","",IF(ABS(V5642-R5642)&gt;W$1,ABS(V5642-R5642),""))</f>
        <v/>
      </c>
      <c r="X5642" t="str">
        <f>Y5642&amp;"-"&amp;Z5642&amp;"-"&amp;AC5642&amp;"-"&amp;AD5642&amp;"-"&amp;AG5642</f>
        <v>19.5-f-A-3-2.5</v>
      </c>
      <c r="Y5642">
        <f>F5642</f>
        <v>19.5</v>
      </c>
      <c r="Z5642" s="2" t="str">
        <f>G5642</f>
        <v>f</v>
      </c>
      <c r="AA5642">
        <f>_xlfn.IFNA(VLOOKUP(X5642,'duo-out'!A$2:Q$5000,5,FALSE),E5642+10*(H5642-1)+1+_xlfn.IFNA(VLOOKUP(D5642,states!A$2:C$10,3,FALSE),1))</f>
        <v>254</v>
      </c>
      <c r="AB5642">
        <f>IF(V5642="","",V5642)</f>
        <v>35219.474833530003</v>
      </c>
      <c r="AC5642" s="2" t="str">
        <f>_xlfn.IFNA(VLOOKUP(D5642,states!A$2:C$10,2,FALSE),"XX")</f>
        <v>A</v>
      </c>
      <c r="AD5642">
        <f>E5642</f>
        <v>3</v>
      </c>
      <c r="AE5642">
        <f>_xlfn.IFNA(VLOOKUP(D5642,states!A$2:D$10,4,FALSE),0)</f>
        <v>2</v>
      </c>
      <c r="AF5642">
        <v>0.5</v>
      </c>
      <c r="AG5642">
        <f>IF(AE5642=0,AF5642,IF(AE5642=1,IF(F5642=0.5,0.5,IF(H5642=1,0.5,1.5)),IF(F5642=0.5,0.5,IF(H5642=1,2.5,1.5))))</f>
        <v>2.5</v>
      </c>
      <c r="AH5642" s="7">
        <f>IF(AC5642="XX",0,1/C5642^(1/5)*IF(E5642=0,100,1)/(E5642+1)^(1/4))</f>
        <v>0.8122523963562357</v>
      </c>
    </row>
    <row r="5643" spans="1:34">
      <c r="A5643">
        <v>276</v>
      </c>
      <c r="B5643" s="1">
        <v>22314.37</v>
      </c>
      <c r="C5643" s="6">
        <v>0.5</v>
      </c>
      <c r="D5643" t="s">
        <v>3</v>
      </c>
      <c r="E5643">
        <v>3</v>
      </c>
      <c r="F5643">
        <v>19.5</v>
      </c>
      <c r="G5643" t="s">
        <v>2</v>
      </c>
      <c r="H5643">
        <v>2</v>
      </c>
      <c r="I5643" t="s">
        <v>0</v>
      </c>
      <c r="J5643">
        <v>3</v>
      </c>
      <c r="K5643">
        <v>20.5</v>
      </c>
      <c r="L5643" t="s">
        <v>2</v>
      </c>
      <c r="M5643">
        <v>2</v>
      </c>
      <c r="N5643" t="s">
        <v>331</v>
      </c>
      <c r="O5643">
        <v>-1</v>
      </c>
      <c r="P5643" t="str">
        <f>D5643&amp;"-"&amp;F5643&amp;"-"&amp;G5643&amp;"-"&amp;E5643&amp;"-"&amp;H5643</f>
        <v>A2Delta-19.5-f-3-2</v>
      </c>
      <c r="Q5643" t="str">
        <f>I5643&amp;"-"&amp;K5643&amp;"-"&amp;L5643&amp;"-"&amp;J5643&amp;"-"&amp;M5643</f>
        <v>X2Pi-20.5-f-3-2</v>
      </c>
      <c r="R5643">
        <f>B5643+S5643</f>
        <v>35667.694288302999</v>
      </c>
      <c r="S5643">
        <f>_xlfn.IFNA(VLOOKUP(Q5643,'MARVEL-X'!A$2:I$1400,7,FALSE),VLOOKUP(Q5643,MARVEL!A$2:J$1522,10,FALSE))</f>
        <v>13353.324288303</v>
      </c>
      <c r="T5643">
        <f>IF(P5643=P5642,R5643+T5642,R5643)</f>
        <v>35667.694288302999</v>
      </c>
      <c r="U5643">
        <f>IF(P5643=P5642,1+U5642,1)</f>
        <v>1</v>
      </c>
      <c r="V5643" t="str">
        <f t="shared" si="88"/>
        <v/>
      </c>
      <c r="W5643" t="str">
        <f>IF(V5643="","",IF(ABS(V5643-R5643)&gt;W$1,ABS(V5643-R5643),""))</f>
        <v/>
      </c>
      <c r="X5643" t="str">
        <f>Y5643&amp;"-"&amp;Z5643&amp;"-"&amp;AC5643&amp;"-"&amp;AD5643&amp;"-"&amp;AG5643</f>
        <v>19.5-f-A-3-1.5</v>
      </c>
      <c r="Y5643">
        <f>F5643</f>
        <v>19.5</v>
      </c>
      <c r="Z5643" s="2" t="str">
        <f>G5643</f>
        <v>f</v>
      </c>
      <c r="AA5643">
        <f>_xlfn.IFNA(VLOOKUP(X5643,'duo-out'!A$2:Q$5000,5,FALSE),E5643+10*(H5643-1)+1+_xlfn.IFNA(VLOOKUP(D5643,states!A$2:C$10,3,FALSE),1))</f>
        <v>264</v>
      </c>
      <c r="AB5643" t="str">
        <f>IF(V5643="","",V5643)</f>
        <v/>
      </c>
      <c r="AC5643" s="2" t="str">
        <f>_xlfn.IFNA(VLOOKUP(D5643,states!A$2:C$10,2,FALSE),"XX")</f>
        <v>A</v>
      </c>
      <c r="AD5643">
        <f>E5643</f>
        <v>3</v>
      </c>
      <c r="AE5643">
        <f>_xlfn.IFNA(VLOOKUP(D5643,states!A$2:D$10,4,FALSE),0)</f>
        <v>2</v>
      </c>
      <c r="AF5643">
        <v>0.5</v>
      </c>
      <c r="AG5643">
        <f>IF(AE5643=0,AF5643,IF(AE5643=1,IF(F5643=0.5,0.5,IF(H5643=1,0.5,1.5)),IF(F5643=0.5,0.5,IF(H5643=1,2.5,1.5))))</f>
        <v>1.5</v>
      </c>
      <c r="AH5643" s="7">
        <f>IF(AC5643="XX",0,1/C5643^(1/5)*IF(E5643=0,100,1)/(E5643+1)^(1/4))</f>
        <v>0.8122523963562357</v>
      </c>
    </row>
    <row r="5644" spans="1:34">
      <c r="A5644">
        <v>272</v>
      </c>
      <c r="B5644" s="1">
        <v>22794.19</v>
      </c>
      <c r="C5644" s="6">
        <v>0.5</v>
      </c>
      <c r="D5644" t="s">
        <v>3</v>
      </c>
      <c r="E5644">
        <v>3</v>
      </c>
      <c r="F5644">
        <v>19.5</v>
      </c>
      <c r="G5644" t="s">
        <v>2</v>
      </c>
      <c r="H5644">
        <v>2</v>
      </c>
      <c r="I5644" t="s">
        <v>0</v>
      </c>
      <c r="J5644">
        <v>3</v>
      </c>
      <c r="K5644">
        <v>19.5</v>
      </c>
      <c r="L5644" t="s">
        <v>1</v>
      </c>
      <c r="M5644">
        <v>2</v>
      </c>
      <c r="N5644" t="s">
        <v>327</v>
      </c>
      <c r="O5644">
        <v>-1</v>
      </c>
      <c r="P5644" t="str">
        <f>D5644&amp;"-"&amp;F5644&amp;"-"&amp;G5644&amp;"-"&amp;E5644&amp;"-"&amp;H5644</f>
        <v>A2Delta-19.5-f-3-2</v>
      </c>
      <c r="Q5644" t="str">
        <f>I5644&amp;"-"&amp;K5644&amp;"-"&amp;L5644&amp;"-"&amp;J5644&amp;"-"&amp;M5644</f>
        <v>X2Pi-19.5-e-3-2</v>
      </c>
      <c r="R5644">
        <f>B5644+S5644</f>
        <v>35654.226429021997</v>
      </c>
      <c r="S5644">
        <f>_xlfn.IFNA(VLOOKUP(Q5644,'MARVEL-X'!A$2:I$1400,7,FALSE),VLOOKUP(Q5644,MARVEL!A$2:J$1522,10,FALSE))</f>
        <v>12860.036429021999</v>
      </c>
      <c r="T5644">
        <f>IF(P5644=P5643,R5644+T5643,R5644)</f>
        <v>71321.920717325003</v>
      </c>
      <c r="U5644">
        <f>IF(P5644=P5643,1+U5643,1)</f>
        <v>2</v>
      </c>
      <c r="V5644">
        <f t="shared" si="88"/>
        <v>35660.960358662502</v>
      </c>
      <c r="W5644">
        <f>IF(V5644="","",IF(ABS(V5644-R5644)&gt;W$1,ABS(V5644-R5644),""))</f>
        <v>6.7339296405043569</v>
      </c>
      <c r="X5644" t="str">
        <f>Y5644&amp;"-"&amp;Z5644&amp;"-"&amp;AC5644&amp;"-"&amp;AD5644&amp;"-"&amp;AG5644</f>
        <v>19.5-f-A-3-1.5</v>
      </c>
      <c r="Y5644">
        <f>F5644</f>
        <v>19.5</v>
      </c>
      <c r="Z5644" s="2" t="str">
        <f>G5644</f>
        <v>f</v>
      </c>
      <c r="AA5644">
        <f>_xlfn.IFNA(VLOOKUP(X5644,'duo-out'!A$2:Q$5000,5,FALSE),E5644+10*(H5644-1)+1+_xlfn.IFNA(VLOOKUP(D5644,states!A$2:C$10,3,FALSE),1))</f>
        <v>264</v>
      </c>
      <c r="AB5644">
        <f>IF(V5644="","",V5644)</f>
        <v>35660.960358662502</v>
      </c>
      <c r="AC5644" s="2" t="str">
        <f>_xlfn.IFNA(VLOOKUP(D5644,states!A$2:C$10,2,FALSE),"XX")</f>
        <v>A</v>
      </c>
      <c r="AD5644">
        <f>E5644</f>
        <v>3</v>
      </c>
      <c r="AE5644">
        <f>_xlfn.IFNA(VLOOKUP(D5644,states!A$2:D$10,4,FALSE),0)</f>
        <v>2</v>
      </c>
      <c r="AF5644">
        <v>0.5</v>
      </c>
      <c r="AG5644">
        <f>IF(AE5644=0,AF5644,IF(AE5644=1,IF(F5644=0.5,0.5,IF(H5644=1,0.5,1.5)),IF(F5644=0.5,0.5,IF(H5644=1,2.5,1.5))))</f>
        <v>1.5</v>
      </c>
      <c r="AH5644" s="7">
        <f>IF(AC5644="XX",0,1/C5644^(1/5)*IF(E5644=0,100,1)/(E5644+1)^(1/4))</f>
        <v>0.8122523963562357</v>
      </c>
    </row>
    <row r="5645" spans="1:34">
      <c r="A5645">
        <v>6079</v>
      </c>
      <c r="B5645" s="1">
        <v>22339.95</v>
      </c>
      <c r="C5645" s="6">
        <v>0.5</v>
      </c>
      <c r="D5645" t="s">
        <v>3</v>
      </c>
      <c r="E5645">
        <v>4</v>
      </c>
      <c r="F5645">
        <v>19.5</v>
      </c>
      <c r="G5645" t="s">
        <v>2</v>
      </c>
      <c r="H5645">
        <v>1</v>
      </c>
      <c r="I5645" t="s">
        <v>0</v>
      </c>
      <c r="J5645">
        <v>4</v>
      </c>
      <c r="K5645">
        <v>19.5</v>
      </c>
      <c r="L5645" t="s">
        <v>1</v>
      </c>
      <c r="M5645">
        <v>1</v>
      </c>
      <c r="N5645" t="s">
        <v>6135</v>
      </c>
      <c r="O5645">
        <v>1</v>
      </c>
      <c r="P5645" t="str">
        <f>D5645&amp;"-"&amp;F5645&amp;"-"&amp;G5645&amp;"-"&amp;E5645&amp;"-"&amp;H5645</f>
        <v>A2Delta-19.5-f-4-1</v>
      </c>
      <c r="Q5645" t="str">
        <f>I5645&amp;"-"&amp;K5645&amp;"-"&amp;L5645&amp;"-"&amp;J5645&amp;"-"&amp;M5645</f>
        <v>X2Pi-19.5-e-4-1</v>
      </c>
      <c r="R5645">
        <f>B5645+S5645</f>
        <v>36913.043942263997</v>
      </c>
      <c r="S5645">
        <f>_xlfn.IFNA(VLOOKUP(Q5645,'MARVEL-X'!A$2:I$1400,7,FALSE),VLOOKUP(Q5645,MARVEL!A$2:J$1522,10,FALSE))</f>
        <v>14573.093942263999</v>
      </c>
      <c r="T5645">
        <f>IF(P5645=P5644,R5645+T5644,R5645)</f>
        <v>36913.043942263997</v>
      </c>
      <c r="U5645">
        <f>IF(P5645=P5644,1+U5644,1)</f>
        <v>1</v>
      </c>
      <c r="V5645">
        <f t="shared" si="88"/>
        <v>36913.043942263997</v>
      </c>
      <c r="W5645" t="str">
        <f>IF(V5645="","",IF(ABS(V5645-R5645)&gt;W$1,ABS(V5645-R5645),""))</f>
        <v/>
      </c>
      <c r="X5645" t="str">
        <f>Y5645&amp;"-"&amp;Z5645&amp;"-"&amp;AC5645&amp;"-"&amp;AD5645&amp;"-"&amp;AG5645</f>
        <v>19.5-f-A-4-2.5</v>
      </c>
      <c r="Y5645">
        <f>F5645</f>
        <v>19.5</v>
      </c>
      <c r="Z5645" s="2" t="str">
        <f>G5645</f>
        <v>f</v>
      </c>
      <c r="AA5645">
        <f>_xlfn.IFNA(VLOOKUP(X5645,'duo-out'!A$2:Q$5000,5,FALSE),E5645+10*(H5645-1)+1+_xlfn.IFNA(VLOOKUP(D5645,states!A$2:C$10,3,FALSE),1))</f>
        <v>255</v>
      </c>
      <c r="AB5645">
        <f>IF(V5645="","",V5645)</f>
        <v>36913.043942263997</v>
      </c>
      <c r="AC5645" s="2" t="str">
        <f>_xlfn.IFNA(VLOOKUP(D5645,states!A$2:C$10,2,FALSE),"XX")</f>
        <v>A</v>
      </c>
      <c r="AD5645">
        <f>E5645</f>
        <v>4</v>
      </c>
      <c r="AE5645">
        <f>_xlfn.IFNA(VLOOKUP(D5645,states!A$2:D$10,4,FALSE),0)</f>
        <v>2</v>
      </c>
      <c r="AF5645">
        <v>0.5</v>
      </c>
      <c r="AG5645">
        <f>IF(AE5645=0,AF5645,IF(AE5645=1,IF(F5645=0.5,0.5,IF(H5645=1,0.5,1.5)),IF(F5645=0.5,0.5,IF(H5645=1,2.5,1.5))))</f>
        <v>2.5</v>
      </c>
      <c r="AH5645" s="7">
        <f>IF(AC5645="XX",0,1/C5645^(1/5)*IF(E5645=0,100,1)/(E5645+1)^(1/4))</f>
        <v>0.76818088824663155</v>
      </c>
    </row>
    <row r="5646" spans="1:34">
      <c r="A5646">
        <v>6115</v>
      </c>
      <c r="B5646" s="1">
        <v>22295.81</v>
      </c>
      <c r="C5646" s="6">
        <v>0.5</v>
      </c>
      <c r="D5646" t="s">
        <v>3</v>
      </c>
      <c r="E5646">
        <v>4</v>
      </c>
      <c r="F5646">
        <v>19.5</v>
      </c>
      <c r="G5646" t="s">
        <v>2</v>
      </c>
      <c r="H5646">
        <v>2</v>
      </c>
      <c r="I5646" t="s">
        <v>0</v>
      </c>
      <c r="J5646">
        <v>4</v>
      </c>
      <c r="K5646">
        <v>19.5</v>
      </c>
      <c r="L5646" t="s">
        <v>1</v>
      </c>
      <c r="M5646">
        <v>2</v>
      </c>
      <c r="N5646" t="s">
        <v>6171</v>
      </c>
      <c r="O5646">
        <v>1</v>
      </c>
      <c r="P5646" t="str">
        <f>D5646&amp;"-"&amp;F5646&amp;"-"&amp;G5646&amp;"-"&amp;E5646&amp;"-"&amp;H5646</f>
        <v>A2Delta-19.5-f-4-2</v>
      </c>
      <c r="Q5646" t="str">
        <f>I5646&amp;"-"&amp;K5646&amp;"-"&amp;L5646&amp;"-"&amp;J5646&amp;"-"&amp;M5646</f>
        <v>X2Pi-19.5-e-4-2</v>
      </c>
      <c r="R5646">
        <f>B5646+S5646</f>
        <v>37298.799629461006</v>
      </c>
      <c r="S5646">
        <f>_xlfn.IFNA(VLOOKUP(Q5646,'MARVEL-X'!A$2:I$1400,7,FALSE),VLOOKUP(Q5646,MARVEL!A$2:J$1522,10,FALSE))</f>
        <v>15002.989629461001</v>
      </c>
      <c r="T5646">
        <f>IF(P5646=P5645,R5646+T5645,R5646)</f>
        <v>37298.799629461006</v>
      </c>
      <c r="U5646">
        <f>IF(P5646=P5645,1+U5645,1)</f>
        <v>1</v>
      </c>
      <c r="V5646">
        <f t="shared" si="88"/>
        <v>37298.799629461006</v>
      </c>
      <c r="W5646" t="str">
        <f>IF(V5646="","",IF(ABS(V5646-R5646)&gt;W$1,ABS(V5646-R5646),""))</f>
        <v/>
      </c>
      <c r="X5646" t="str">
        <f>Y5646&amp;"-"&amp;Z5646&amp;"-"&amp;AC5646&amp;"-"&amp;AD5646&amp;"-"&amp;AG5646</f>
        <v>19.5-f-A-4-1.5</v>
      </c>
      <c r="Y5646">
        <f>F5646</f>
        <v>19.5</v>
      </c>
      <c r="Z5646" s="2" t="str">
        <f>G5646</f>
        <v>f</v>
      </c>
      <c r="AA5646">
        <f>_xlfn.IFNA(VLOOKUP(X5646,'duo-out'!A$2:Q$5000,5,FALSE),E5646+10*(H5646-1)+1+_xlfn.IFNA(VLOOKUP(D5646,states!A$2:C$10,3,FALSE),1))</f>
        <v>265</v>
      </c>
      <c r="AB5646">
        <f>IF(V5646="","",V5646)</f>
        <v>37298.799629461006</v>
      </c>
      <c r="AC5646" s="2" t="str">
        <f>_xlfn.IFNA(VLOOKUP(D5646,states!A$2:C$10,2,FALSE),"XX")</f>
        <v>A</v>
      </c>
      <c r="AD5646">
        <f>E5646</f>
        <v>4</v>
      </c>
      <c r="AE5646">
        <f>_xlfn.IFNA(VLOOKUP(D5646,states!A$2:D$10,4,FALSE),0)</f>
        <v>2</v>
      </c>
      <c r="AF5646">
        <v>0.5</v>
      </c>
      <c r="AG5646">
        <f>IF(AE5646=0,AF5646,IF(AE5646=1,IF(F5646=0.5,0.5,IF(H5646=1,0.5,1.5)),IF(F5646=0.5,0.5,IF(H5646=1,2.5,1.5))))</f>
        <v>1.5</v>
      </c>
      <c r="AH5646" s="7">
        <f>IF(AC5646="XX",0,1/C5646^(1/5)*IF(E5646=0,100,1)/(E5646+1)^(1/4))</f>
        <v>0.76818088824663155</v>
      </c>
    </row>
    <row r="5647" spans="1:34">
      <c r="A5647">
        <v>3230</v>
      </c>
      <c r="B5647" s="1">
        <v>23322.644199999999</v>
      </c>
      <c r="C5647" s="6">
        <v>8.7160000000000001E-2</v>
      </c>
      <c r="D5647" t="s">
        <v>3</v>
      </c>
      <c r="E5647">
        <v>0</v>
      </c>
      <c r="F5647">
        <v>20.5</v>
      </c>
      <c r="G5647" t="s">
        <v>1</v>
      </c>
      <c r="H5647">
        <v>1</v>
      </c>
      <c r="I5647" t="s">
        <v>0</v>
      </c>
      <c r="J5647">
        <v>0</v>
      </c>
      <c r="K5647">
        <v>20.5</v>
      </c>
      <c r="L5647" t="s">
        <v>2</v>
      </c>
      <c r="M5647">
        <v>1</v>
      </c>
      <c r="N5647" t="s">
        <v>3286</v>
      </c>
      <c r="O5647">
        <v>1</v>
      </c>
      <c r="P5647" t="str">
        <f>D5647&amp;"-"&amp;F5647&amp;"-"&amp;G5647&amp;"-"&amp;E5647&amp;"-"&amp;H5647</f>
        <v>A2Delta-20.5-e-0-1</v>
      </c>
      <c r="Q5647" t="str">
        <f>I5647&amp;"-"&amp;K5647&amp;"-"&amp;L5647&amp;"-"&amp;J5647&amp;"-"&amp;M5647</f>
        <v>X2Pi-20.5-f-0-1</v>
      </c>
      <c r="R5647">
        <f>B5647+S5647</f>
        <v>29012.850050279998</v>
      </c>
      <c r="S5647">
        <f>_xlfn.IFNA(VLOOKUP(Q5647,'MARVEL-X'!A$2:I$1400,7,FALSE),VLOOKUP(Q5647,MARVEL!A$2:J$1522,10,FALSE))</f>
        <v>5690.20585028</v>
      </c>
      <c r="T5647">
        <f>IF(P5647=P5646,R5647+T5646,R5647)</f>
        <v>29012.850050279998</v>
      </c>
      <c r="U5647">
        <f>IF(P5647=P5646,1+U5646,1)</f>
        <v>1</v>
      </c>
      <c r="V5647" t="str">
        <f t="shared" si="88"/>
        <v/>
      </c>
      <c r="W5647" t="str">
        <f>IF(V5647="","",IF(ABS(V5647-R5647)&gt;W$1,ABS(V5647-R5647),""))</f>
        <v/>
      </c>
      <c r="X5647" t="str">
        <f>Y5647&amp;"-"&amp;Z5647&amp;"-"&amp;AC5647&amp;"-"&amp;AD5647&amp;"-"&amp;AG5647</f>
        <v>20.5-e-A-0-2.5</v>
      </c>
      <c r="Y5647">
        <f>F5647</f>
        <v>20.5</v>
      </c>
      <c r="Z5647" s="2" t="str">
        <f>G5647</f>
        <v>e</v>
      </c>
      <c r="AA5647">
        <f>_xlfn.IFNA(VLOOKUP(X5647,'duo-out'!A$2:Q$5000,5,FALSE),E5647+10*(H5647-1)+1+_xlfn.IFNA(VLOOKUP(D5647,states!A$2:C$10,3,FALSE),1))</f>
        <v>251</v>
      </c>
      <c r="AB5647" t="str">
        <f>IF(V5647="","",V5647)</f>
        <v/>
      </c>
      <c r="AC5647" s="2" t="str">
        <f>_xlfn.IFNA(VLOOKUP(D5647,states!A$2:C$10,2,FALSE),"XX")</f>
        <v>A</v>
      </c>
      <c r="AD5647">
        <f>E5647</f>
        <v>0</v>
      </c>
      <c r="AE5647">
        <f>_xlfn.IFNA(VLOOKUP(D5647,states!A$2:D$10,4,FALSE),0)</f>
        <v>2</v>
      </c>
      <c r="AF5647">
        <v>0.5</v>
      </c>
      <c r="AG5647">
        <f>IF(AE5647=0,AF5647,IF(AE5647=1,IF(F5647=0.5,0.5,IF(H5647=1,0.5,1.5)),IF(F5647=0.5,0.5,IF(H5647=1,2.5,1.5))))</f>
        <v>2.5</v>
      </c>
      <c r="AH5647" s="7">
        <f>IF(AC5647="XX",0,1/C5647^(1/5)*IF(E5647=0,100,1)/(E5647+1)^(1/4))</f>
        <v>162.90580327923314</v>
      </c>
    </row>
    <row r="5648" spans="1:34">
      <c r="A5648">
        <v>3161</v>
      </c>
      <c r="B5648" s="1">
        <v>23832.695199999998</v>
      </c>
      <c r="C5648" s="6">
        <v>1.2800000000000001E-2</v>
      </c>
      <c r="D5648" t="s">
        <v>3</v>
      </c>
      <c r="E5648">
        <v>0</v>
      </c>
      <c r="F5648">
        <v>20.5</v>
      </c>
      <c r="G5648" t="s">
        <v>1</v>
      </c>
      <c r="H5648">
        <v>1</v>
      </c>
      <c r="I5648" t="s">
        <v>0</v>
      </c>
      <c r="J5648">
        <v>0</v>
      </c>
      <c r="K5648">
        <v>19.5</v>
      </c>
      <c r="L5648" t="s">
        <v>1</v>
      </c>
      <c r="M5648">
        <v>1</v>
      </c>
      <c r="N5648" t="s">
        <v>3217</v>
      </c>
      <c r="O5648">
        <v>1</v>
      </c>
      <c r="P5648" t="str">
        <f>D5648&amp;"-"&amp;F5648&amp;"-"&amp;G5648&amp;"-"&amp;E5648&amp;"-"&amp;H5648</f>
        <v>A2Delta-20.5-e-0-1</v>
      </c>
      <c r="Q5648" t="str">
        <f>I5648&amp;"-"&amp;K5648&amp;"-"&amp;L5648&amp;"-"&amp;J5648&amp;"-"&amp;M5648</f>
        <v>X2Pi-19.5-e-0-1</v>
      </c>
      <c r="R5648">
        <f>B5648+S5648</f>
        <v>29012.802760856001</v>
      </c>
      <c r="S5648">
        <f>_xlfn.IFNA(VLOOKUP(Q5648,'MARVEL-X'!A$2:I$1400,7,FALSE),VLOOKUP(Q5648,MARVEL!A$2:J$1522,10,FALSE))</f>
        <v>5180.1075608560004</v>
      </c>
      <c r="T5648">
        <f>IF(P5648=P5647,R5648+T5647,R5648)</f>
        <v>58025.652811135995</v>
      </c>
      <c r="U5648">
        <f>IF(P5648=P5647,1+U5647,1)</f>
        <v>2</v>
      </c>
      <c r="V5648" t="str">
        <f t="shared" si="88"/>
        <v/>
      </c>
      <c r="W5648" t="str">
        <f>IF(V5648="","",IF(ABS(V5648-R5648)&gt;W$1,ABS(V5648-R5648),""))</f>
        <v/>
      </c>
      <c r="X5648" t="str">
        <f>Y5648&amp;"-"&amp;Z5648&amp;"-"&amp;AC5648&amp;"-"&amp;AD5648&amp;"-"&amp;AG5648</f>
        <v>20.5-e-A-0-2.5</v>
      </c>
      <c r="Y5648">
        <f>F5648</f>
        <v>20.5</v>
      </c>
      <c r="Z5648" s="2" t="str">
        <f>G5648</f>
        <v>e</v>
      </c>
      <c r="AA5648">
        <f>_xlfn.IFNA(VLOOKUP(X5648,'duo-out'!A$2:Q$5000,5,FALSE),E5648+10*(H5648-1)+1+_xlfn.IFNA(VLOOKUP(D5648,states!A$2:C$10,3,FALSE),1))</f>
        <v>251</v>
      </c>
      <c r="AB5648" t="str">
        <f>IF(V5648="","",V5648)</f>
        <v/>
      </c>
      <c r="AC5648" s="2" t="str">
        <f>_xlfn.IFNA(VLOOKUP(D5648,states!A$2:C$10,2,FALSE),"XX")</f>
        <v>A</v>
      </c>
      <c r="AD5648">
        <f>E5648</f>
        <v>0</v>
      </c>
      <c r="AE5648">
        <f>_xlfn.IFNA(VLOOKUP(D5648,states!A$2:D$10,4,FALSE),0)</f>
        <v>2</v>
      </c>
      <c r="AF5648">
        <v>0.5</v>
      </c>
      <c r="AG5648">
        <f>IF(AE5648=0,AF5648,IF(AE5648=1,IF(F5648=0.5,0.5,IF(H5648=1,0.5,1.5)),IF(F5648=0.5,0.5,IF(H5648=1,2.5,1.5))))</f>
        <v>2.5</v>
      </c>
      <c r="AH5648" s="7">
        <f>IF(AC5648="XX",0,1/C5648^(1/5)*IF(E5648=0,100,1)/(E5648+1)^(1/4))</f>
        <v>239.08812494750924</v>
      </c>
    </row>
    <row r="5649" spans="1:34">
      <c r="A5649">
        <v>3255</v>
      </c>
      <c r="B5649" s="1">
        <v>22764.043900000001</v>
      </c>
      <c r="C5649" s="6">
        <v>5.0000000000000001E-3</v>
      </c>
      <c r="D5649" t="s">
        <v>3</v>
      </c>
      <c r="E5649">
        <v>0</v>
      </c>
      <c r="F5649">
        <v>20.5</v>
      </c>
      <c r="G5649" t="s">
        <v>1</v>
      </c>
      <c r="H5649">
        <v>1</v>
      </c>
      <c r="I5649" t="s">
        <v>0</v>
      </c>
      <c r="J5649">
        <v>0</v>
      </c>
      <c r="K5649">
        <v>21.5</v>
      </c>
      <c r="L5649" t="s">
        <v>1</v>
      </c>
      <c r="M5649">
        <v>1</v>
      </c>
      <c r="N5649" t="s">
        <v>3311</v>
      </c>
      <c r="O5649">
        <v>1</v>
      </c>
      <c r="P5649" t="str">
        <f>D5649&amp;"-"&amp;F5649&amp;"-"&amp;G5649&amp;"-"&amp;E5649&amp;"-"&amp;H5649</f>
        <v>A2Delta-20.5-e-0-1</v>
      </c>
      <c r="Q5649" t="str">
        <f>I5649&amp;"-"&amp;K5649&amp;"-"&amp;L5649&amp;"-"&amp;J5649&amp;"-"&amp;M5649</f>
        <v>X2Pi-21.5-e-0-1</v>
      </c>
      <c r="R5649">
        <f>B5649+S5649</f>
        <v>29012.806097241002</v>
      </c>
      <c r="S5649">
        <f>_xlfn.IFNA(VLOOKUP(Q5649,'MARVEL-X'!A$2:I$1400,7,FALSE),VLOOKUP(Q5649,MARVEL!A$2:J$1522,10,FALSE))</f>
        <v>6248.7621972409997</v>
      </c>
      <c r="T5649">
        <f>IF(P5649=P5648,R5649+T5648,R5649)</f>
        <v>87038.458908376997</v>
      </c>
      <c r="U5649">
        <f>IF(P5649=P5648,1+U5648,1)</f>
        <v>3</v>
      </c>
      <c r="V5649" t="str">
        <f t="shared" si="88"/>
        <v/>
      </c>
      <c r="W5649" t="str">
        <f>IF(V5649="","",IF(ABS(V5649-R5649)&gt;W$1,ABS(V5649-R5649),""))</f>
        <v/>
      </c>
      <c r="X5649" t="str">
        <f>Y5649&amp;"-"&amp;Z5649&amp;"-"&amp;AC5649&amp;"-"&amp;AD5649&amp;"-"&amp;AG5649</f>
        <v>20.5-e-A-0-2.5</v>
      </c>
      <c r="Y5649">
        <f>F5649</f>
        <v>20.5</v>
      </c>
      <c r="Z5649" s="2" t="str">
        <f>G5649</f>
        <v>e</v>
      </c>
      <c r="AA5649">
        <f>_xlfn.IFNA(VLOOKUP(X5649,'duo-out'!A$2:Q$5000,5,FALSE),E5649+10*(H5649-1)+1+_xlfn.IFNA(VLOOKUP(D5649,states!A$2:C$10,3,FALSE),1))</f>
        <v>251</v>
      </c>
      <c r="AB5649" t="str">
        <f>IF(V5649="","",V5649)</f>
        <v/>
      </c>
      <c r="AC5649" s="2" t="str">
        <f>_xlfn.IFNA(VLOOKUP(D5649,states!A$2:C$10,2,FALSE),"XX")</f>
        <v>A</v>
      </c>
      <c r="AD5649">
        <f>E5649</f>
        <v>0</v>
      </c>
      <c r="AE5649">
        <f>_xlfn.IFNA(VLOOKUP(D5649,states!A$2:D$10,4,FALSE),0)</f>
        <v>2</v>
      </c>
      <c r="AF5649">
        <v>0.5</v>
      </c>
      <c r="AG5649">
        <f>IF(AE5649=0,AF5649,IF(AE5649=1,IF(F5649=0.5,0.5,IF(H5649=1,0.5,1.5)),IF(F5649=0.5,0.5,IF(H5649=1,2.5,1.5))))</f>
        <v>2.5</v>
      </c>
      <c r="AH5649" s="7">
        <f>IF(AC5649="XX",0,1/C5649^(1/5)*IF(E5649=0,100,1)/(E5649+1)^(1/4))</f>
        <v>288.53998118144267</v>
      </c>
    </row>
    <row r="5650" spans="1:34">
      <c r="A5650">
        <v>2656</v>
      </c>
      <c r="B5650" s="1">
        <v>23322.567500000001</v>
      </c>
      <c r="C5650" s="6">
        <v>5.0880000000000002E-2</v>
      </c>
      <c r="D5650" t="s">
        <v>3</v>
      </c>
      <c r="E5650">
        <v>0</v>
      </c>
      <c r="F5650">
        <v>20.5</v>
      </c>
      <c r="G5650" t="s">
        <v>1</v>
      </c>
      <c r="H5650">
        <v>1</v>
      </c>
      <c r="I5650" t="s">
        <v>0</v>
      </c>
      <c r="J5650">
        <v>0</v>
      </c>
      <c r="K5650">
        <v>20.5</v>
      </c>
      <c r="L5650" t="s">
        <v>2</v>
      </c>
      <c r="M5650">
        <v>1</v>
      </c>
      <c r="N5650" t="s">
        <v>2712</v>
      </c>
      <c r="O5650">
        <v>1</v>
      </c>
      <c r="P5650" t="str">
        <f>D5650&amp;"-"&amp;F5650&amp;"-"&amp;G5650&amp;"-"&amp;E5650&amp;"-"&amp;H5650</f>
        <v>A2Delta-20.5-e-0-1</v>
      </c>
      <c r="Q5650" t="str">
        <f>I5650&amp;"-"&amp;K5650&amp;"-"&amp;L5650&amp;"-"&amp;J5650&amp;"-"&amp;M5650</f>
        <v>X2Pi-20.5-f-0-1</v>
      </c>
      <c r="R5650">
        <f>B5650+S5650</f>
        <v>29012.77335028</v>
      </c>
      <c r="S5650">
        <f>_xlfn.IFNA(VLOOKUP(Q5650,'MARVEL-X'!A$2:I$1400,7,FALSE),VLOOKUP(Q5650,MARVEL!A$2:J$1522,10,FALSE))</f>
        <v>5690.20585028</v>
      </c>
      <c r="T5650">
        <f>IF(P5650=P5649,R5650+T5649,R5650)</f>
        <v>116051.23225865699</v>
      </c>
      <c r="U5650">
        <f>IF(P5650=P5649,1+U5649,1)</f>
        <v>4</v>
      </c>
      <c r="V5650" t="str">
        <f t="shared" si="88"/>
        <v/>
      </c>
      <c r="W5650" t="str">
        <f>IF(V5650="","",IF(ABS(V5650-R5650)&gt;W$1,ABS(V5650-R5650),""))</f>
        <v/>
      </c>
      <c r="X5650" t="str">
        <f>Y5650&amp;"-"&amp;Z5650&amp;"-"&amp;AC5650&amp;"-"&amp;AD5650&amp;"-"&amp;AG5650</f>
        <v>20.5-e-A-0-2.5</v>
      </c>
      <c r="Y5650">
        <f>F5650</f>
        <v>20.5</v>
      </c>
      <c r="Z5650" s="2" t="str">
        <f>G5650</f>
        <v>e</v>
      </c>
      <c r="AA5650">
        <f>_xlfn.IFNA(VLOOKUP(X5650,'duo-out'!A$2:Q$5000,5,FALSE),E5650+10*(H5650-1)+1+_xlfn.IFNA(VLOOKUP(D5650,states!A$2:C$10,3,FALSE),1))</f>
        <v>251</v>
      </c>
      <c r="AB5650" t="str">
        <f>IF(V5650="","",V5650)</f>
        <v/>
      </c>
      <c r="AC5650" s="2" t="str">
        <f>_xlfn.IFNA(VLOOKUP(D5650,states!A$2:C$10,2,FALSE),"XX")</f>
        <v>A</v>
      </c>
      <c r="AD5650">
        <f>E5650</f>
        <v>0</v>
      </c>
      <c r="AE5650">
        <f>_xlfn.IFNA(VLOOKUP(D5650,states!A$2:D$10,4,FALSE),0)</f>
        <v>2</v>
      </c>
      <c r="AF5650">
        <v>0.5</v>
      </c>
      <c r="AG5650">
        <f>IF(AE5650=0,AF5650,IF(AE5650=1,IF(F5650=0.5,0.5,IF(H5650=1,0.5,1.5)),IF(F5650=0.5,0.5,IF(H5650=1,2.5,1.5))))</f>
        <v>2.5</v>
      </c>
      <c r="AH5650" s="7">
        <f>IF(AC5650="XX",0,1/C5650^(1/5)*IF(E5650=0,100,1)/(E5650+1)^(1/4))</f>
        <v>181.4222628279181</v>
      </c>
    </row>
    <row r="5651" spans="1:34">
      <c r="A5651">
        <v>2676</v>
      </c>
      <c r="B5651" s="1">
        <v>23832.7065</v>
      </c>
      <c r="C5651" s="6">
        <v>1.8169999999999999E-2</v>
      </c>
      <c r="D5651" t="s">
        <v>3</v>
      </c>
      <c r="E5651">
        <v>0</v>
      </c>
      <c r="F5651">
        <v>20.5</v>
      </c>
      <c r="G5651" t="s">
        <v>1</v>
      </c>
      <c r="H5651">
        <v>1</v>
      </c>
      <c r="I5651" t="s">
        <v>0</v>
      </c>
      <c r="J5651">
        <v>0</v>
      </c>
      <c r="K5651">
        <v>19.5</v>
      </c>
      <c r="L5651" t="s">
        <v>1</v>
      </c>
      <c r="M5651">
        <v>1</v>
      </c>
      <c r="N5651" t="s">
        <v>2732</v>
      </c>
      <c r="O5651">
        <v>1</v>
      </c>
      <c r="P5651" t="str">
        <f>D5651&amp;"-"&amp;F5651&amp;"-"&amp;G5651&amp;"-"&amp;E5651&amp;"-"&amp;H5651</f>
        <v>A2Delta-20.5-e-0-1</v>
      </c>
      <c r="Q5651" t="str">
        <f>I5651&amp;"-"&amp;K5651&amp;"-"&amp;L5651&amp;"-"&amp;J5651&amp;"-"&amp;M5651</f>
        <v>X2Pi-19.5-e-0-1</v>
      </c>
      <c r="R5651">
        <f>B5651+S5651</f>
        <v>29012.814060855999</v>
      </c>
      <c r="S5651">
        <f>_xlfn.IFNA(VLOOKUP(Q5651,'MARVEL-X'!A$2:I$1400,7,FALSE),VLOOKUP(Q5651,MARVEL!A$2:J$1522,10,FALSE))</f>
        <v>5180.1075608560004</v>
      </c>
      <c r="T5651">
        <f>IF(P5651=P5650,R5651+T5650,R5651)</f>
        <v>145064.046319513</v>
      </c>
      <c r="U5651">
        <f>IF(P5651=P5650,1+U5650,1)</f>
        <v>5</v>
      </c>
      <c r="V5651" t="str">
        <f t="shared" si="88"/>
        <v/>
      </c>
      <c r="W5651" t="str">
        <f>IF(V5651="","",IF(ABS(V5651-R5651)&gt;W$1,ABS(V5651-R5651),""))</f>
        <v/>
      </c>
      <c r="X5651" t="str">
        <f>Y5651&amp;"-"&amp;Z5651&amp;"-"&amp;AC5651&amp;"-"&amp;AD5651&amp;"-"&amp;AG5651</f>
        <v>20.5-e-A-0-2.5</v>
      </c>
      <c r="Y5651">
        <f>F5651</f>
        <v>20.5</v>
      </c>
      <c r="Z5651" s="2" t="str">
        <f>G5651</f>
        <v>e</v>
      </c>
      <c r="AA5651">
        <f>_xlfn.IFNA(VLOOKUP(X5651,'duo-out'!A$2:Q$5000,5,FALSE),E5651+10*(H5651-1)+1+_xlfn.IFNA(VLOOKUP(D5651,states!A$2:C$10,3,FALSE),1))</f>
        <v>251</v>
      </c>
      <c r="AB5651" t="str">
        <f>IF(V5651="","",V5651)</f>
        <v/>
      </c>
      <c r="AC5651" s="2" t="str">
        <f>_xlfn.IFNA(VLOOKUP(D5651,states!A$2:C$10,2,FALSE),"XX")</f>
        <v>A</v>
      </c>
      <c r="AD5651">
        <f>E5651</f>
        <v>0</v>
      </c>
      <c r="AE5651">
        <f>_xlfn.IFNA(VLOOKUP(D5651,states!A$2:D$10,4,FALSE),0)</f>
        <v>2</v>
      </c>
      <c r="AF5651">
        <v>0.5</v>
      </c>
      <c r="AG5651">
        <f>IF(AE5651=0,AF5651,IF(AE5651=1,IF(F5651=0.5,0.5,IF(H5651=1,0.5,1.5)),IF(F5651=0.5,0.5,IF(H5651=1,2.5,1.5))))</f>
        <v>2.5</v>
      </c>
      <c r="AH5651" s="7">
        <f>IF(AC5651="XX",0,1/C5651^(1/5)*IF(E5651=0,100,1)/(E5651+1)^(1/4))</f>
        <v>222.90972420478687</v>
      </c>
    </row>
    <row r="5652" spans="1:34">
      <c r="A5652">
        <v>133</v>
      </c>
      <c r="B5652" s="1">
        <v>23322.707999999999</v>
      </c>
      <c r="C5652" s="6">
        <v>0.1288</v>
      </c>
      <c r="D5652" t="s">
        <v>3</v>
      </c>
      <c r="E5652">
        <v>0</v>
      </c>
      <c r="F5652">
        <v>20.5</v>
      </c>
      <c r="G5652" t="s">
        <v>1</v>
      </c>
      <c r="H5652">
        <v>1</v>
      </c>
      <c r="I5652" t="s">
        <v>0</v>
      </c>
      <c r="J5652">
        <v>0</v>
      </c>
      <c r="K5652">
        <v>20.5</v>
      </c>
      <c r="L5652" t="s">
        <v>2</v>
      </c>
      <c r="M5652">
        <v>1</v>
      </c>
      <c r="N5652" t="s">
        <v>188</v>
      </c>
      <c r="O5652">
        <v>-1</v>
      </c>
      <c r="P5652" t="str">
        <f>D5652&amp;"-"&amp;F5652&amp;"-"&amp;G5652&amp;"-"&amp;E5652&amp;"-"&amp;H5652</f>
        <v>A2Delta-20.5-e-0-1</v>
      </c>
      <c r="Q5652" t="str">
        <f>I5652&amp;"-"&amp;K5652&amp;"-"&amp;L5652&amp;"-"&amp;J5652&amp;"-"&amp;M5652</f>
        <v>X2Pi-20.5-f-0-1</v>
      </c>
      <c r="R5652">
        <f>B5652+S5652</f>
        <v>29012.913850279998</v>
      </c>
      <c r="S5652">
        <f>_xlfn.IFNA(VLOOKUP(Q5652,'MARVEL-X'!A$2:I$1400,7,FALSE),VLOOKUP(Q5652,MARVEL!A$2:J$1522,10,FALSE))</f>
        <v>5690.20585028</v>
      </c>
      <c r="T5652">
        <f>IF(P5652=P5651,R5652+T5651,R5652)</f>
        <v>174076.96016979299</v>
      </c>
      <c r="U5652">
        <f>IF(P5652=P5651,1+U5651,1)</f>
        <v>6</v>
      </c>
      <c r="V5652" t="str">
        <f t="shared" si="88"/>
        <v/>
      </c>
      <c r="W5652" t="str">
        <f>IF(V5652="","",IF(ABS(V5652-R5652)&gt;W$1,ABS(V5652-R5652),""))</f>
        <v/>
      </c>
      <c r="X5652" t="str">
        <f>Y5652&amp;"-"&amp;Z5652&amp;"-"&amp;AC5652&amp;"-"&amp;AD5652&amp;"-"&amp;AG5652</f>
        <v>20.5-e-A-0-2.5</v>
      </c>
      <c r="Y5652">
        <f>F5652</f>
        <v>20.5</v>
      </c>
      <c r="Z5652" s="2" t="str">
        <f>G5652</f>
        <v>e</v>
      </c>
      <c r="AA5652">
        <f>_xlfn.IFNA(VLOOKUP(X5652,'duo-out'!A$2:Q$5000,5,FALSE),E5652+10*(H5652-1)+1+_xlfn.IFNA(VLOOKUP(D5652,states!A$2:C$10,3,FALSE),1))</f>
        <v>251</v>
      </c>
      <c r="AB5652" t="str">
        <f>IF(V5652="","",V5652)</f>
        <v/>
      </c>
      <c r="AC5652" s="2" t="str">
        <f>_xlfn.IFNA(VLOOKUP(D5652,states!A$2:C$10,2,FALSE),"XX")</f>
        <v>A</v>
      </c>
      <c r="AD5652">
        <f>E5652</f>
        <v>0</v>
      </c>
      <c r="AE5652">
        <f>_xlfn.IFNA(VLOOKUP(D5652,states!A$2:D$10,4,FALSE),0)</f>
        <v>2</v>
      </c>
      <c r="AF5652">
        <v>0.5</v>
      </c>
      <c r="AG5652">
        <f>IF(AE5652=0,AF5652,IF(AE5652=1,IF(F5652=0.5,0.5,IF(H5652=1,0.5,1.5)),IF(F5652=0.5,0.5,IF(H5652=1,2.5,1.5))))</f>
        <v>2.5</v>
      </c>
      <c r="AH5652" s="7">
        <f>IF(AC5652="XX",0,1/C5652^(1/5)*IF(E5652=0,100,1)/(E5652+1)^(1/4))</f>
        <v>150.66654430825926</v>
      </c>
    </row>
    <row r="5653" spans="1:34">
      <c r="A5653">
        <v>5279</v>
      </c>
      <c r="B5653" s="1">
        <v>23832.688999999998</v>
      </c>
      <c r="C5653" s="6">
        <v>0.05</v>
      </c>
      <c r="D5653" t="s">
        <v>3</v>
      </c>
      <c r="E5653">
        <v>0</v>
      </c>
      <c r="F5653">
        <v>20.5</v>
      </c>
      <c r="G5653" t="s">
        <v>1</v>
      </c>
      <c r="H5653">
        <v>1</v>
      </c>
      <c r="I5653" t="s">
        <v>0</v>
      </c>
      <c r="J5653">
        <v>0</v>
      </c>
      <c r="K5653">
        <v>19.5</v>
      </c>
      <c r="L5653" t="s">
        <v>1</v>
      </c>
      <c r="M5653">
        <v>1</v>
      </c>
      <c r="N5653" t="s">
        <v>5335</v>
      </c>
      <c r="O5653">
        <v>1</v>
      </c>
      <c r="P5653" t="str">
        <f>D5653&amp;"-"&amp;F5653&amp;"-"&amp;G5653&amp;"-"&amp;E5653&amp;"-"&amp;H5653</f>
        <v>A2Delta-20.5-e-0-1</v>
      </c>
      <c r="Q5653" t="str">
        <f>I5653&amp;"-"&amp;K5653&amp;"-"&amp;L5653&amp;"-"&amp;J5653&amp;"-"&amp;M5653</f>
        <v>X2Pi-19.5-e-0-1</v>
      </c>
      <c r="R5653">
        <f>B5653+S5653</f>
        <v>29012.796560855997</v>
      </c>
      <c r="S5653">
        <f>_xlfn.IFNA(VLOOKUP(Q5653,'MARVEL-X'!A$2:I$1400,7,FALSE),VLOOKUP(Q5653,MARVEL!A$2:J$1522,10,FALSE))</f>
        <v>5180.1075608560004</v>
      </c>
      <c r="T5653">
        <f>IF(P5653=P5652,R5653+T5652,R5653)</f>
        <v>203089.75673064898</v>
      </c>
      <c r="U5653">
        <f>IF(P5653=P5652,1+U5652,1)</f>
        <v>7</v>
      </c>
      <c r="V5653" t="str">
        <f t="shared" si="88"/>
        <v/>
      </c>
      <c r="W5653" t="str">
        <f>IF(V5653="","",IF(ABS(V5653-R5653)&gt;W$1,ABS(V5653-R5653),""))</f>
        <v/>
      </c>
      <c r="X5653" t="str">
        <f>Y5653&amp;"-"&amp;Z5653&amp;"-"&amp;AC5653&amp;"-"&amp;AD5653&amp;"-"&amp;AG5653</f>
        <v>20.5-e-A-0-2.5</v>
      </c>
      <c r="Y5653">
        <f>F5653</f>
        <v>20.5</v>
      </c>
      <c r="Z5653" s="2" t="str">
        <f>G5653</f>
        <v>e</v>
      </c>
      <c r="AA5653">
        <f>_xlfn.IFNA(VLOOKUP(X5653,'duo-out'!A$2:Q$5000,5,FALSE),E5653+10*(H5653-1)+1+_xlfn.IFNA(VLOOKUP(D5653,states!A$2:C$10,3,FALSE),1))</f>
        <v>251</v>
      </c>
      <c r="AB5653" t="str">
        <f>IF(V5653="","",V5653)</f>
        <v/>
      </c>
      <c r="AC5653" s="2" t="str">
        <f>_xlfn.IFNA(VLOOKUP(D5653,states!A$2:C$10,2,FALSE),"XX")</f>
        <v>A</v>
      </c>
      <c r="AD5653">
        <f>E5653</f>
        <v>0</v>
      </c>
      <c r="AE5653">
        <f>_xlfn.IFNA(VLOOKUP(D5653,states!A$2:D$10,4,FALSE),0)</f>
        <v>2</v>
      </c>
      <c r="AF5653">
        <v>0.5</v>
      </c>
      <c r="AG5653">
        <f>IF(AE5653=0,AF5653,IF(AE5653=1,IF(F5653=0.5,0.5,IF(H5653=1,0.5,1.5)),IF(F5653=0.5,0.5,IF(H5653=1,2.5,1.5))))</f>
        <v>2.5</v>
      </c>
      <c r="AH5653" s="7">
        <f>IF(AC5653="XX",0,1/C5653^(1/5)*IF(E5653=0,100,1)/(E5653+1)^(1/4))</f>
        <v>182.05642030260799</v>
      </c>
    </row>
    <row r="5654" spans="1:34">
      <c r="A5654">
        <v>708</v>
      </c>
      <c r="B5654" s="1">
        <v>22763.95</v>
      </c>
      <c r="C5654" s="6">
        <v>0.1018</v>
      </c>
      <c r="D5654" t="s">
        <v>3</v>
      </c>
      <c r="E5654">
        <v>0</v>
      </c>
      <c r="F5654">
        <v>20.5</v>
      </c>
      <c r="G5654" t="s">
        <v>1</v>
      </c>
      <c r="H5654">
        <v>1</v>
      </c>
      <c r="I5654" t="s">
        <v>0</v>
      </c>
      <c r="J5654">
        <v>0</v>
      </c>
      <c r="K5654">
        <v>21.5</v>
      </c>
      <c r="L5654" t="s">
        <v>1</v>
      </c>
      <c r="M5654">
        <v>1</v>
      </c>
      <c r="N5654" t="s">
        <v>764</v>
      </c>
      <c r="O5654">
        <v>1</v>
      </c>
      <c r="P5654" t="str">
        <f>D5654&amp;"-"&amp;F5654&amp;"-"&amp;G5654&amp;"-"&amp;E5654&amp;"-"&amp;H5654</f>
        <v>A2Delta-20.5-e-0-1</v>
      </c>
      <c r="Q5654" t="str">
        <f>I5654&amp;"-"&amp;K5654&amp;"-"&amp;L5654&amp;"-"&amp;J5654&amp;"-"&amp;M5654</f>
        <v>X2Pi-21.5-e-0-1</v>
      </c>
      <c r="R5654">
        <f>B5654+S5654</f>
        <v>29012.712197241002</v>
      </c>
      <c r="S5654">
        <f>_xlfn.IFNA(VLOOKUP(Q5654,'MARVEL-X'!A$2:I$1400,7,FALSE),VLOOKUP(Q5654,MARVEL!A$2:J$1522,10,FALSE))</f>
        <v>6248.7621972409997</v>
      </c>
      <c r="T5654">
        <f>IF(P5654=P5653,R5654+T5653,R5654)</f>
        <v>232102.46892788998</v>
      </c>
      <c r="U5654">
        <f>IF(P5654=P5653,1+U5653,1)</f>
        <v>8</v>
      </c>
      <c r="V5654" t="str">
        <f t="shared" si="88"/>
        <v/>
      </c>
      <c r="W5654" t="str">
        <f>IF(V5654="","",IF(ABS(V5654-R5654)&gt;W$1,ABS(V5654-R5654),""))</f>
        <v/>
      </c>
      <c r="X5654" t="str">
        <f>Y5654&amp;"-"&amp;Z5654&amp;"-"&amp;AC5654&amp;"-"&amp;AD5654&amp;"-"&amp;AG5654</f>
        <v>20.5-e-A-0-2.5</v>
      </c>
      <c r="Y5654">
        <f>F5654</f>
        <v>20.5</v>
      </c>
      <c r="Z5654" s="2" t="str">
        <f>G5654</f>
        <v>e</v>
      </c>
      <c r="AA5654">
        <f>_xlfn.IFNA(VLOOKUP(X5654,'duo-out'!A$2:Q$5000,5,FALSE),E5654+10*(H5654-1)+1+_xlfn.IFNA(VLOOKUP(D5654,states!A$2:C$10,3,FALSE),1))</f>
        <v>251</v>
      </c>
      <c r="AB5654" t="str">
        <f>IF(V5654="","",V5654)</f>
        <v/>
      </c>
      <c r="AC5654" s="2" t="str">
        <f>_xlfn.IFNA(VLOOKUP(D5654,states!A$2:C$10,2,FALSE),"XX")</f>
        <v>A</v>
      </c>
      <c r="AD5654">
        <f>E5654</f>
        <v>0</v>
      </c>
      <c r="AE5654">
        <f>_xlfn.IFNA(VLOOKUP(D5654,states!A$2:D$10,4,FALSE),0)</f>
        <v>2</v>
      </c>
      <c r="AF5654">
        <v>0.5</v>
      </c>
      <c r="AG5654">
        <f>IF(AE5654=0,AF5654,IF(AE5654=1,IF(F5654=0.5,0.5,IF(H5654=1,0.5,1.5)),IF(F5654=0.5,0.5,IF(H5654=1,2.5,1.5))))</f>
        <v>2.5</v>
      </c>
      <c r="AH5654" s="7">
        <f>IF(AC5654="XX",0,1/C5654^(1/5)*IF(E5654=0,100,1)/(E5654+1)^(1/4))</f>
        <v>157.92483957615056</v>
      </c>
    </row>
    <row r="5655" spans="1:34">
      <c r="A5655">
        <v>679</v>
      </c>
      <c r="B5655" s="1">
        <v>23322.560000000001</v>
      </c>
      <c r="C5655" s="6">
        <v>0.05</v>
      </c>
      <c r="D5655" t="s">
        <v>3</v>
      </c>
      <c r="E5655">
        <v>0</v>
      </c>
      <c r="F5655">
        <v>20.5</v>
      </c>
      <c r="G5655" t="s">
        <v>1</v>
      </c>
      <c r="H5655">
        <v>1</v>
      </c>
      <c r="I5655" t="s">
        <v>0</v>
      </c>
      <c r="J5655">
        <v>0</v>
      </c>
      <c r="K5655">
        <v>20.5</v>
      </c>
      <c r="L5655" t="s">
        <v>2</v>
      </c>
      <c r="M5655">
        <v>1</v>
      </c>
      <c r="N5655" t="s">
        <v>735</v>
      </c>
      <c r="O5655">
        <v>1</v>
      </c>
      <c r="P5655" t="str">
        <f>D5655&amp;"-"&amp;F5655&amp;"-"&amp;G5655&amp;"-"&amp;E5655&amp;"-"&amp;H5655</f>
        <v>A2Delta-20.5-e-0-1</v>
      </c>
      <c r="Q5655" t="str">
        <f>I5655&amp;"-"&amp;K5655&amp;"-"&amp;L5655&amp;"-"&amp;J5655&amp;"-"&amp;M5655</f>
        <v>X2Pi-20.5-f-0-1</v>
      </c>
      <c r="R5655">
        <f>B5655+S5655</f>
        <v>29012.76585028</v>
      </c>
      <c r="S5655">
        <f>_xlfn.IFNA(VLOOKUP(Q5655,'MARVEL-X'!A$2:I$1400,7,FALSE),VLOOKUP(Q5655,MARVEL!A$2:J$1522,10,FALSE))</f>
        <v>5690.20585028</v>
      </c>
      <c r="T5655">
        <f>IF(P5655=P5654,R5655+T5654,R5655)</f>
        <v>261115.23477816998</v>
      </c>
      <c r="U5655">
        <f>IF(P5655=P5654,1+U5654,1)</f>
        <v>9</v>
      </c>
      <c r="V5655" t="str">
        <f t="shared" si="88"/>
        <v/>
      </c>
      <c r="W5655" t="str">
        <f>IF(V5655="","",IF(ABS(V5655-R5655)&gt;W$1,ABS(V5655-R5655),""))</f>
        <v/>
      </c>
      <c r="X5655" t="str">
        <f>Y5655&amp;"-"&amp;Z5655&amp;"-"&amp;AC5655&amp;"-"&amp;AD5655&amp;"-"&amp;AG5655</f>
        <v>20.5-e-A-0-2.5</v>
      </c>
      <c r="Y5655">
        <f>F5655</f>
        <v>20.5</v>
      </c>
      <c r="Z5655" s="2" t="str">
        <f>G5655</f>
        <v>e</v>
      </c>
      <c r="AA5655">
        <f>_xlfn.IFNA(VLOOKUP(X5655,'duo-out'!A$2:Q$5000,5,FALSE),E5655+10*(H5655-1)+1+_xlfn.IFNA(VLOOKUP(D5655,states!A$2:C$10,3,FALSE),1))</f>
        <v>251</v>
      </c>
      <c r="AB5655" t="str">
        <f>IF(V5655="","",V5655)</f>
        <v/>
      </c>
      <c r="AC5655" s="2" t="str">
        <f>_xlfn.IFNA(VLOOKUP(D5655,states!A$2:C$10,2,FALSE),"XX")</f>
        <v>A</v>
      </c>
      <c r="AD5655">
        <f>E5655</f>
        <v>0</v>
      </c>
      <c r="AE5655">
        <f>_xlfn.IFNA(VLOOKUP(D5655,states!A$2:D$10,4,FALSE),0)</f>
        <v>2</v>
      </c>
      <c r="AF5655">
        <v>0.5</v>
      </c>
      <c r="AG5655">
        <f>IF(AE5655=0,AF5655,IF(AE5655=1,IF(F5655=0.5,0.5,IF(H5655=1,0.5,1.5)),IF(F5655=0.5,0.5,IF(H5655=1,2.5,1.5))))</f>
        <v>2.5</v>
      </c>
      <c r="AH5655" s="7">
        <f>IF(AC5655="XX",0,1/C5655^(1/5)*IF(E5655=0,100,1)/(E5655+1)^(1/4))</f>
        <v>182.05642030260799</v>
      </c>
    </row>
    <row r="5656" spans="1:34">
      <c r="A5656">
        <v>593</v>
      </c>
      <c r="B5656" s="1">
        <v>23832.66</v>
      </c>
      <c r="C5656" s="6">
        <v>0.05</v>
      </c>
      <c r="D5656" t="s">
        <v>3</v>
      </c>
      <c r="E5656">
        <v>0</v>
      </c>
      <c r="F5656">
        <v>20.5</v>
      </c>
      <c r="G5656" t="s">
        <v>1</v>
      </c>
      <c r="H5656">
        <v>1</v>
      </c>
      <c r="I5656" t="s">
        <v>0</v>
      </c>
      <c r="J5656">
        <v>0</v>
      </c>
      <c r="K5656">
        <v>19.5</v>
      </c>
      <c r="L5656" t="s">
        <v>1</v>
      </c>
      <c r="M5656">
        <v>1</v>
      </c>
      <c r="N5656" t="s">
        <v>649</v>
      </c>
      <c r="O5656">
        <v>1</v>
      </c>
      <c r="P5656" t="str">
        <f>D5656&amp;"-"&amp;F5656&amp;"-"&amp;G5656&amp;"-"&amp;E5656&amp;"-"&amp;H5656</f>
        <v>A2Delta-20.5-e-0-1</v>
      </c>
      <c r="Q5656" t="str">
        <f>I5656&amp;"-"&amp;K5656&amp;"-"&amp;L5656&amp;"-"&amp;J5656&amp;"-"&amp;M5656</f>
        <v>X2Pi-19.5-e-0-1</v>
      </c>
      <c r="R5656">
        <f>B5656+S5656</f>
        <v>29012.767560856002</v>
      </c>
      <c r="S5656">
        <f>_xlfn.IFNA(VLOOKUP(Q5656,'MARVEL-X'!A$2:I$1400,7,FALSE),VLOOKUP(Q5656,MARVEL!A$2:J$1522,10,FALSE))</f>
        <v>5180.1075608560004</v>
      </c>
      <c r="T5656">
        <f>IF(P5656=P5655,R5656+T5655,R5656)</f>
        <v>290128.00233902596</v>
      </c>
      <c r="U5656">
        <f>IF(P5656=P5655,1+U5655,1)</f>
        <v>10</v>
      </c>
      <c r="V5656">
        <f t="shared" si="88"/>
        <v>29012.800233902595</v>
      </c>
      <c r="W5656" t="str">
        <f>IF(V5656="","",IF(ABS(V5656-R5656)&gt;W$1,ABS(V5656-R5656),""))</f>
        <v/>
      </c>
      <c r="X5656" t="str">
        <f>Y5656&amp;"-"&amp;Z5656&amp;"-"&amp;AC5656&amp;"-"&amp;AD5656&amp;"-"&amp;AG5656</f>
        <v>20.5-e-A-0-2.5</v>
      </c>
      <c r="Y5656">
        <f>F5656</f>
        <v>20.5</v>
      </c>
      <c r="Z5656" s="2" t="str">
        <f>G5656</f>
        <v>e</v>
      </c>
      <c r="AA5656">
        <f>_xlfn.IFNA(VLOOKUP(X5656,'duo-out'!A$2:Q$5000,5,FALSE),E5656+10*(H5656-1)+1+_xlfn.IFNA(VLOOKUP(D5656,states!A$2:C$10,3,FALSE),1))</f>
        <v>251</v>
      </c>
      <c r="AB5656">
        <f>IF(V5656="","",V5656)</f>
        <v>29012.800233902595</v>
      </c>
      <c r="AC5656" s="2" t="str">
        <f>_xlfn.IFNA(VLOOKUP(D5656,states!A$2:C$10,2,FALSE),"XX")</f>
        <v>A</v>
      </c>
      <c r="AD5656">
        <f>E5656</f>
        <v>0</v>
      </c>
      <c r="AE5656">
        <f>_xlfn.IFNA(VLOOKUP(D5656,states!A$2:D$10,4,FALSE),0)</f>
        <v>2</v>
      </c>
      <c r="AF5656">
        <v>0.5</v>
      </c>
      <c r="AG5656">
        <f>IF(AE5656=0,AF5656,IF(AE5656=1,IF(F5656=0.5,0.5,IF(H5656=1,0.5,1.5)),IF(F5656=0.5,0.5,IF(H5656=1,2.5,1.5))))</f>
        <v>2.5</v>
      </c>
      <c r="AH5656" s="7">
        <f>IF(AC5656="XX",0,1/C5656^(1/5)*IF(E5656=0,100,1)/(E5656+1)^(1/4))</f>
        <v>182.05642030260799</v>
      </c>
    </row>
    <row r="5657" spans="1:34">
      <c r="A5657">
        <v>3454</v>
      </c>
      <c r="B5657" s="1">
        <v>22769.831999999999</v>
      </c>
      <c r="C5657" s="6">
        <v>3.3480000000000003E-2</v>
      </c>
      <c r="D5657" t="s">
        <v>3</v>
      </c>
      <c r="E5657">
        <v>0</v>
      </c>
      <c r="F5657">
        <v>20.5</v>
      </c>
      <c r="G5657" t="s">
        <v>1</v>
      </c>
      <c r="H5657">
        <v>2</v>
      </c>
      <c r="I5657" t="s">
        <v>0</v>
      </c>
      <c r="J5657">
        <v>0</v>
      </c>
      <c r="K5657">
        <v>21.5</v>
      </c>
      <c r="L5657" t="s">
        <v>1</v>
      </c>
      <c r="M5657">
        <v>2</v>
      </c>
      <c r="N5657" t="s">
        <v>3510</v>
      </c>
      <c r="O5657">
        <v>1</v>
      </c>
      <c r="P5657" t="str">
        <f>D5657&amp;"-"&amp;F5657&amp;"-"&amp;G5657&amp;"-"&amp;E5657&amp;"-"&amp;H5657</f>
        <v>A2Delta-20.5-e-0-2</v>
      </c>
      <c r="Q5657" t="str">
        <f>I5657&amp;"-"&amp;K5657&amp;"-"&amp;L5657&amp;"-"&amp;J5657&amp;"-"&amp;M5657</f>
        <v>X2Pi-21.5-e-0-2</v>
      </c>
      <c r="R5657">
        <f>B5657+S5657</f>
        <v>29568.597526476999</v>
      </c>
      <c r="S5657">
        <f>_xlfn.IFNA(VLOOKUP(Q5657,'MARVEL-X'!A$2:I$1400,7,FALSE),VLOOKUP(Q5657,MARVEL!A$2:J$1522,10,FALSE))</f>
        <v>6798.7655264770001</v>
      </c>
      <c r="T5657">
        <f>IF(P5657=P5656,R5657+T5656,R5657)</f>
        <v>29568.597526476999</v>
      </c>
      <c r="U5657">
        <f>IF(P5657=P5656,1+U5656,1)</f>
        <v>1</v>
      </c>
      <c r="V5657" t="str">
        <f t="shared" si="88"/>
        <v/>
      </c>
      <c r="W5657" t="str">
        <f>IF(V5657="","",IF(ABS(V5657-R5657)&gt;W$1,ABS(V5657-R5657),""))</f>
        <v/>
      </c>
      <c r="X5657" t="str">
        <f>Y5657&amp;"-"&amp;Z5657&amp;"-"&amp;AC5657&amp;"-"&amp;AD5657&amp;"-"&amp;AG5657</f>
        <v>20.5-e-A-0-1.5</v>
      </c>
      <c r="Y5657">
        <f>F5657</f>
        <v>20.5</v>
      </c>
      <c r="Z5657" s="2" t="str">
        <f>G5657</f>
        <v>e</v>
      </c>
      <c r="AA5657">
        <f>_xlfn.IFNA(VLOOKUP(X5657,'duo-out'!A$2:Q$5000,5,FALSE),E5657+10*(H5657-1)+1+_xlfn.IFNA(VLOOKUP(D5657,states!A$2:C$10,3,FALSE),1))</f>
        <v>261</v>
      </c>
      <c r="AB5657" t="str">
        <f>IF(V5657="","",V5657)</f>
        <v/>
      </c>
      <c r="AC5657" s="2" t="str">
        <f>_xlfn.IFNA(VLOOKUP(D5657,states!A$2:C$10,2,FALSE),"XX")</f>
        <v>A</v>
      </c>
      <c r="AD5657">
        <f>E5657</f>
        <v>0</v>
      </c>
      <c r="AE5657">
        <f>_xlfn.IFNA(VLOOKUP(D5657,states!A$2:D$10,4,FALSE),0)</f>
        <v>2</v>
      </c>
      <c r="AF5657">
        <v>0.5</v>
      </c>
      <c r="AG5657">
        <f>IF(AE5657=0,AF5657,IF(AE5657=1,IF(F5657=0.5,0.5,IF(H5657=1,0.5,1.5)),IF(F5657=0.5,0.5,IF(H5657=1,2.5,1.5))))</f>
        <v>1.5</v>
      </c>
      <c r="AH5657" s="7">
        <f>IF(AC5657="XX",0,1/C5657^(1/5)*IF(E5657=0,100,1)/(E5657+1)^(1/4))</f>
        <v>197.26176294701281</v>
      </c>
    </row>
    <row r="5658" spans="1:34">
      <c r="A5658">
        <v>3384</v>
      </c>
      <c r="B5658" s="1">
        <v>23319.588100000001</v>
      </c>
      <c r="C5658" s="6">
        <v>8.1740000000000007E-3</v>
      </c>
      <c r="D5658" t="s">
        <v>3</v>
      </c>
      <c r="E5658">
        <v>0</v>
      </c>
      <c r="F5658">
        <v>20.5</v>
      </c>
      <c r="G5658" t="s">
        <v>1</v>
      </c>
      <c r="H5658">
        <v>2</v>
      </c>
      <c r="I5658" t="s">
        <v>0</v>
      </c>
      <c r="J5658">
        <v>0</v>
      </c>
      <c r="K5658">
        <v>20.5</v>
      </c>
      <c r="L5658" t="s">
        <v>2</v>
      </c>
      <c r="M5658">
        <v>2</v>
      </c>
      <c r="N5658" t="s">
        <v>3440</v>
      </c>
      <c r="O5658">
        <v>1</v>
      </c>
      <c r="P5658" t="str">
        <f>D5658&amp;"-"&amp;F5658&amp;"-"&amp;G5658&amp;"-"&amp;E5658&amp;"-"&amp;H5658</f>
        <v>A2Delta-20.5-e-0-2</v>
      </c>
      <c r="Q5658" t="str">
        <f>I5658&amp;"-"&amp;K5658&amp;"-"&amp;L5658&amp;"-"&amp;J5658&amp;"-"&amp;M5658</f>
        <v>X2Pi-20.5-f-0-2</v>
      </c>
      <c r="R5658">
        <f>B5658+S5658</f>
        <v>29568.575304083002</v>
      </c>
      <c r="S5658">
        <f>_xlfn.IFNA(VLOOKUP(Q5658,'MARVEL-X'!A$2:I$1400,7,FALSE),VLOOKUP(Q5658,MARVEL!A$2:J$1522,10,FALSE))</f>
        <v>6248.9872040830005</v>
      </c>
      <c r="T5658">
        <f>IF(P5658=P5657,R5658+T5657,R5658)</f>
        <v>59137.172830559997</v>
      </c>
      <c r="U5658">
        <f>IF(P5658=P5657,1+U5657,1)</f>
        <v>2</v>
      </c>
      <c r="V5658" t="str">
        <f t="shared" si="88"/>
        <v/>
      </c>
      <c r="W5658" t="str">
        <f>IF(V5658="","",IF(ABS(V5658-R5658)&gt;W$1,ABS(V5658-R5658),""))</f>
        <v/>
      </c>
      <c r="X5658" t="str">
        <f>Y5658&amp;"-"&amp;Z5658&amp;"-"&amp;AC5658&amp;"-"&amp;AD5658&amp;"-"&amp;AG5658</f>
        <v>20.5-e-A-0-1.5</v>
      </c>
      <c r="Y5658">
        <f>F5658</f>
        <v>20.5</v>
      </c>
      <c r="Z5658" s="2" t="str">
        <f>G5658</f>
        <v>e</v>
      </c>
      <c r="AA5658">
        <f>_xlfn.IFNA(VLOOKUP(X5658,'duo-out'!A$2:Q$5000,5,FALSE),E5658+10*(H5658-1)+1+_xlfn.IFNA(VLOOKUP(D5658,states!A$2:C$10,3,FALSE),1))</f>
        <v>261</v>
      </c>
      <c r="AB5658" t="str">
        <f>IF(V5658="","",V5658)</f>
        <v/>
      </c>
      <c r="AC5658" s="2" t="str">
        <f>_xlfn.IFNA(VLOOKUP(D5658,states!A$2:C$10,2,FALSE),"XX")</f>
        <v>A</v>
      </c>
      <c r="AD5658">
        <f>E5658</f>
        <v>0</v>
      </c>
      <c r="AE5658">
        <f>_xlfn.IFNA(VLOOKUP(D5658,states!A$2:D$10,4,FALSE),0)</f>
        <v>2</v>
      </c>
      <c r="AF5658">
        <v>0.5</v>
      </c>
      <c r="AG5658">
        <f>IF(AE5658=0,AF5658,IF(AE5658=1,IF(F5658=0.5,0.5,IF(H5658=1,0.5,1.5)),IF(F5658=0.5,0.5,IF(H5658=1,2.5,1.5))))</f>
        <v>1.5</v>
      </c>
      <c r="AH5658" s="7">
        <f>IF(AC5658="XX",0,1/C5658^(1/5)*IF(E5658=0,100,1)/(E5658+1)^(1/4))</f>
        <v>261.5249172342227</v>
      </c>
    </row>
    <row r="5659" spans="1:34">
      <c r="A5659">
        <v>3362</v>
      </c>
      <c r="B5659" s="1">
        <v>23878.8236</v>
      </c>
      <c r="C5659" s="6">
        <v>1.214E-2</v>
      </c>
      <c r="D5659" t="s">
        <v>3</v>
      </c>
      <c r="E5659">
        <v>0</v>
      </c>
      <c r="F5659">
        <v>20.5</v>
      </c>
      <c r="G5659" t="s">
        <v>1</v>
      </c>
      <c r="H5659">
        <v>2</v>
      </c>
      <c r="I5659" t="s">
        <v>0</v>
      </c>
      <c r="J5659">
        <v>0</v>
      </c>
      <c r="K5659">
        <v>19.5</v>
      </c>
      <c r="L5659" t="s">
        <v>1</v>
      </c>
      <c r="M5659">
        <v>2</v>
      </c>
      <c r="N5659" t="s">
        <v>3418</v>
      </c>
      <c r="O5659">
        <v>1</v>
      </c>
      <c r="P5659" t="str">
        <f>D5659&amp;"-"&amp;F5659&amp;"-"&amp;G5659&amp;"-"&amp;E5659&amp;"-"&amp;H5659</f>
        <v>A2Delta-20.5-e-0-2</v>
      </c>
      <c r="Q5659" t="str">
        <f>I5659&amp;"-"&amp;K5659&amp;"-"&amp;L5659&amp;"-"&amp;J5659&amp;"-"&amp;M5659</f>
        <v>X2Pi-19.5-e-0-2</v>
      </c>
      <c r="R5659">
        <f>B5659+S5659</f>
        <v>29568.562855448999</v>
      </c>
      <c r="S5659">
        <f>_xlfn.IFNA(VLOOKUP(Q5659,'MARVEL-X'!A$2:I$1400,7,FALSE),VLOOKUP(Q5659,MARVEL!A$2:J$1522,10,FALSE))</f>
        <v>5689.7392554489998</v>
      </c>
      <c r="T5659">
        <f>IF(P5659=P5658,R5659+T5658,R5659)</f>
        <v>88705.735686008993</v>
      </c>
      <c r="U5659">
        <f>IF(P5659=P5658,1+U5658,1)</f>
        <v>3</v>
      </c>
      <c r="V5659" t="str">
        <f t="shared" si="88"/>
        <v/>
      </c>
      <c r="W5659" t="str">
        <f>IF(V5659="","",IF(ABS(V5659-R5659)&gt;W$1,ABS(V5659-R5659),""))</f>
        <v/>
      </c>
      <c r="X5659" t="str">
        <f>Y5659&amp;"-"&amp;Z5659&amp;"-"&amp;AC5659&amp;"-"&amp;AD5659&amp;"-"&amp;AG5659</f>
        <v>20.5-e-A-0-1.5</v>
      </c>
      <c r="Y5659">
        <f>F5659</f>
        <v>20.5</v>
      </c>
      <c r="Z5659" s="2" t="str">
        <f>G5659</f>
        <v>e</v>
      </c>
      <c r="AA5659">
        <f>_xlfn.IFNA(VLOOKUP(X5659,'duo-out'!A$2:Q$5000,5,FALSE),E5659+10*(H5659-1)+1+_xlfn.IFNA(VLOOKUP(D5659,states!A$2:C$10,3,FALSE),1))</f>
        <v>261</v>
      </c>
      <c r="AB5659" t="str">
        <f>IF(V5659="","",V5659)</f>
        <v/>
      </c>
      <c r="AC5659" s="2" t="str">
        <f>_xlfn.IFNA(VLOOKUP(D5659,states!A$2:C$10,2,FALSE),"XX")</f>
        <v>A</v>
      </c>
      <c r="AD5659">
        <f>E5659</f>
        <v>0</v>
      </c>
      <c r="AE5659">
        <f>_xlfn.IFNA(VLOOKUP(D5659,states!A$2:D$10,4,FALSE),0)</f>
        <v>2</v>
      </c>
      <c r="AF5659">
        <v>0.5</v>
      </c>
      <c r="AG5659">
        <f>IF(AE5659=0,AF5659,IF(AE5659=1,IF(F5659=0.5,0.5,IF(H5659=1,0.5,1.5)),IF(F5659=0.5,0.5,IF(H5659=1,2.5,1.5))))</f>
        <v>1.5</v>
      </c>
      <c r="AH5659" s="7">
        <f>IF(AC5659="XX",0,1/C5659^(1/5)*IF(E5659=0,100,1)/(E5659+1)^(1/4))</f>
        <v>241.63300930796871</v>
      </c>
    </row>
    <row r="5660" spans="1:34">
      <c r="A5660">
        <v>2793</v>
      </c>
      <c r="B5660" s="1">
        <v>23319.577099999999</v>
      </c>
      <c r="C5660" s="6">
        <v>5.0000000000000001E-3</v>
      </c>
      <c r="D5660" t="s">
        <v>3</v>
      </c>
      <c r="E5660">
        <v>0</v>
      </c>
      <c r="F5660">
        <v>20.5</v>
      </c>
      <c r="G5660" t="s">
        <v>1</v>
      </c>
      <c r="H5660">
        <v>2</v>
      </c>
      <c r="I5660" t="s">
        <v>0</v>
      </c>
      <c r="J5660">
        <v>0</v>
      </c>
      <c r="K5660">
        <v>20.5</v>
      </c>
      <c r="L5660" t="s">
        <v>2</v>
      </c>
      <c r="M5660">
        <v>2</v>
      </c>
      <c r="N5660" t="s">
        <v>2849</v>
      </c>
      <c r="O5660">
        <v>1</v>
      </c>
      <c r="P5660" t="str">
        <f>D5660&amp;"-"&amp;F5660&amp;"-"&amp;G5660&amp;"-"&amp;E5660&amp;"-"&amp;H5660</f>
        <v>A2Delta-20.5-e-0-2</v>
      </c>
      <c r="Q5660" t="str">
        <f>I5660&amp;"-"&amp;K5660&amp;"-"&amp;L5660&amp;"-"&amp;J5660&amp;"-"&amp;M5660</f>
        <v>X2Pi-20.5-f-0-2</v>
      </c>
      <c r="R5660">
        <f>B5660+S5660</f>
        <v>29568.564304083</v>
      </c>
      <c r="S5660">
        <f>_xlfn.IFNA(VLOOKUP(Q5660,'MARVEL-X'!A$2:I$1400,7,FALSE),VLOOKUP(Q5660,MARVEL!A$2:J$1522,10,FALSE))</f>
        <v>6248.9872040830005</v>
      </c>
      <c r="T5660">
        <f>IF(P5660=P5659,R5660+T5659,R5660)</f>
        <v>118274.299990092</v>
      </c>
      <c r="U5660">
        <f>IF(P5660=P5659,1+U5659,1)</f>
        <v>4</v>
      </c>
      <c r="V5660" t="str">
        <f t="shared" si="88"/>
        <v/>
      </c>
      <c r="W5660" t="str">
        <f>IF(V5660="","",IF(ABS(V5660-R5660)&gt;W$1,ABS(V5660-R5660),""))</f>
        <v/>
      </c>
      <c r="X5660" t="str">
        <f>Y5660&amp;"-"&amp;Z5660&amp;"-"&amp;AC5660&amp;"-"&amp;AD5660&amp;"-"&amp;AG5660</f>
        <v>20.5-e-A-0-1.5</v>
      </c>
      <c r="Y5660">
        <f>F5660</f>
        <v>20.5</v>
      </c>
      <c r="Z5660" s="2" t="str">
        <f>G5660</f>
        <v>e</v>
      </c>
      <c r="AA5660">
        <f>_xlfn.IFNA(VLOOKUP(X5660,'duo-out'!A$2:Q$5000,5,FALSE),E5660+10*(H5660-1)+1+_xlfn.IFNA(VLOOKUP(D5660,states!A$2:C$10,3,FALSE),1))</f>
        <v>261</v>
      </c>
      <c r="AB5660" t="str">
        <f>IF(V5660="","",V5660)</f>
        <v/>
      </c>
      <c r="AC5660" s="2" t="str">
        <f>_xlfn.IFNA(VLOOKUP(D5660,states!A$2:C$10,2,FALSE),"XX")</f>
        <v>A</v>
      </c>
      <c r="AD5660">
        <f>E5660</f>
        <v>0</v>
      </c>
      <c r="AE5660">
        <f>_xlfn.IFNA(VLOOKUP(D5660,states!A$2:D$10,4,FALSE),0)</f>
        <v>2</v>
      </c>
      <c r="AF5660">
        <v>0.5</v>
      </c>
      <c r="AG5660">
        <f>IF(AE5660=0,AF5660,IF(AE5660=1,IF(F5660=0.5,0.5,IF(H5660=1,0.5,1.5)),IF(F5660=0.5,0.5,IF(H5660=1,2.5,1.5))))</f>
        <v>1.5</v>
      </c>
      <c r="AH5660" s="7">
        <f>IF(AC5660="XX",0,1/C5660^(1/5)*IF(E5660=0,100,1)/(E5660+1)^(1/4))</f>
        <v>288.53998118144267</v>
      </c>
    </row>
    <row r="5661" spans="1:34">
      <c r="A5661">
        <v>5454</v>
      </c>
      <c r="B5661" s="1">
        <v>23319.562999999998</v>
      </c>
      <c r="C5661" s="6">
        <v>0.05</v>
      </c>
      <c r="D5661" t="s">
        <v>3</v>
      </c>
      <c r="E5661">
        <v>0</v>
      </c>
      <c r="F5661">
        <v>20.5</v>
      </c>
      <c r="G5661" t="s">
        <v>1</v>
      </c>
      <c r="H5661">
        <v>2</v>
      </c>
      <c r="I5661" t="s">
        <v>0</v>
      </c>
      <c r="J5661">
        <v>0</v>
      </c>
      <c r="K5661">
        <v>20.5</v>
      </c>
      <c r="L5661" t="s">
        <v>2</v>
      </c>
      <c r="M5661">
        <v>2</v>
      </c>
      <c r="N5661" t="s">
        <v>5510</v>
      </c>
      <c r="O5661">
        <v>1</v>
      </c>
      <c r="P5661" t="str">
        <f>D5661&amp;"-"&amp;F5661&amp;"-"&amp;G5661&amp;"-"&amp;E5661&amp;"-"&amp;H5661</f>
        <v>A2Delta-20.5-e-0-2</v>
      </c>
      <c r="Q5661" t="str">
        <f>I5661&amp;"-"&amp;K5661&amp;"-"&amp;L5661&amp;"-"&amp;J5661&amp;"-"&amp;M5661</f>
        <v>X2Pi-20.5-f-0-2</v>
      </c>
      <c r="R5661">
        <f>B5661+S5661</f>
        <v>29568.550204083</v>
      </c>
      <c r="S5661">
        <f>_xlfn.IFNA(VLOOKUP(Q5661,'MARVEL-X'!A$2:I$1400,7,FALSE),VLOOKUP(Q5661,MARVEL!A$2:J$1522,10,FALSE))</f>
        <v>6248.9872040830005</v>
      </c>
      <c r="T5661">
        <f>IF(P5661=P5660,R5661+T5660,R5661)</f>
        <v>147842.850194175</v>
      </c>
      <c r="U5661">
        <f>IF(P5661=P5660,1+U5660,1)</f>
        <v>5</v>
      </c>
      <c r="V5661" t="str">
        <f t="shared" si="88"/>
        <v/>
      </c>
      <c r="W5661" t="str">
        <f>IF(V5661="","",IF(ABS(V5661-R5661)&gt;W$1,ABS(V5661-R5661),""))</f>
        <v/>
      </c>
      <c r="X5661" t="str">
        <f>Y5661&amp;"-"&amp;Z5661&amp;"-"&amp;AC5661&amp;"-"&amp;AD5661&amp;"-"&amp;AG5661</f>
        <v>20.5-e-A-0-1.5</v>
      </c>
      <c r="Y5661">
        <f>F5661</f>
        <v>20.5</v>
      </c>
      <c r="Z5661" s="2" t="str">
        <f>G5661</f>
        <v>e</v>
      </c>
      <c r="AA5661">
        <f>_xlfn.IFNA(VLOOKUP(X5661,'duo-out'!A$2:Q$5000,5,FALSE),E5661+10*(H5661-1)+1+_xlfn.IFNA(VLOOKUP(D5661,states!A$2:C$10,3,FALSE),1))</f>
        <v>261</v>
      </c>
      <c r="AB5661" t="str">
        <f>IF(V5661="","",V5661)</f>
        <v/>
      </c>
      <c r="AC5661" s="2" t="str">
        <f>_xlfn.IFNA(VLOOKUP(D5661,states!A$2:C$10,2,FALSE),"XX")</f>
        <v>A</v>
      </c>
      <c r="AD5661">
        <f>E5661</f>
        <v>0</v>
      </c>
      <c r="AE5661">
        <f>_xlfn.IFNA(VLOOKUP(D5661,states!A$2:D$10,4,FALSE),0)</f>
        <v>2</v>
      </c>
      <c r="AF5661">
        <v>0.5</v>
      </c>
      <c r="AG5661">
        <f>IF(AE5661=0,AF5661,IF(AE5661=1,IF(F5661=0.5,0.5,IF(H5661=1,0.5,1.5)),IF(F5661=0.5,0.5,IF(H5661=1,2.5,1.5))))</f>
        <v>1.5</v>
      </c>
      <c r="AH5661" s="7">
        <f>IF(AC5661="XX",0,1/C5661^(1/5)*IF(E5661=0,100,1)/(E5661+1)^(1/4))</f>
        <v>182.05642030260799</v>
      </c>
    </row>
    <row r="5662" spans="1:34">
      <c r="A5662">
        <v>5434</v>
      </c>
      <c r="B5662" s="1">
        <v>23878.848000000002</v>
      </c>
      <c r="C5662" s="6">
        <v>0.05</v>
      </c>
      <c r="D5662" t="s">
        <v>3</v>
      </c>
      <c r="E5662">
        <v>0</v>
      </c>
      <c r="F5662">
        <v>20.5</v>
      </c>
      <c r="G5662" t="s">
        <v>1</v>
      </c>
      <c r="H5662">
        <v>2</v>
      </c>
      <c r="I5662" t="s">
        <v>0</v>
      </c>
      <c r="J5662">
        <v>0</v>
      </c>
      <c r="K5662">
        <v>19.5</v>
      </c>
      <c r="L5662" t="s">
        <v>1</v>
      </c>
      <c r="M5662">
        <v>2</v>
      </c>
      <c r="N5662" t="s">
        <v>5490</v>
      </c>
      <c r="O5662">
        <v>1</v>
      </c>
      <c r="P5662" t="str">
        <f>D5662&amp;"-"&amp;F5662&amp;"-"&amp;G5662&amp;"-"&amp;E5662&amp;"-"&amp;H5662</f>
        <v>A2Delta-20.5-e-0-2</v>
      </c>
      <c r="Q5662" t="str">
        <f>I5662&amp;"-"&amp;K5662&amp;"-"&amp;L5662&amp;"-"&amp;J5662&amp;"-"&amp;M5662</f>
        <v>X2Pi-19.5-e-0-2</v>
      </c>
      <c r="R5662">
        <f>B5662+S5662</f>
        <v>29568.587255449002</v>
      </c>
      <c r="S5662">
        <f>_xlfn.IFNA(VLOOKUP(Q5662,'MARVEL-X'!A$2:I$1400,7,FALSE),VLOOKUP(Q5662,MARVEL!A$2:J$1522,10,FALSE))</f>
        <v>5689.7392554489998</v>
      </c>
      <c r="T5662">
        <f>IF(P5662=P5661,R5662+T5661,R5662)</f>
        <v>177411.43744962401</v>
      </c>
      <c r="U5662">
        <f>IF(P5662=P5661,1+U5661,1)</f>
        <v>6</v>
      </c>
      <c r="V5662" t="str">
        <f t="shared" si="88"/>
        <v/>
      </c>
      <c r="W5662" t="str">
        <f>IF(V5662="","",IF(ABS(V5662-R5662)&gt;W$1,ABS(V5662-R5662),""))</f>
        <v/>
      </c>
      <c r="X5662" t="str">
        <f>Y5662&amp;"-"&amp;Z5662&amp;"-"&amp;AC5662&amp;"-"&amp;AD5662&amp;"-"&amp;AG5662</f>
        <v>20.5-e-A-0-1.5</v>
      </c>
      <c r="Y5662">
        <f>F5662</f>
        <v>20.5</v>
      </c>
      <c r="Z5662" s="2" t="str">
        <f>G5662</f>
        <v>e</v>
      </c>
      <c r="AA5662">
        <f>_xlfn.IFNA(VLOOKUP(X5662,'duo-out'!A$2:Q$5000,5,FALSE),E5662+10*(H5662-1)+1+_xlfn.IFNA(VLOOKUP(D5662,states!A$2:C$10,3,FALSE),1))</f>
        <v>261</v>
      </c>
      <c r="AB5662" t="str">
        <f>IF(V5662="","",V5662)</f>
        <v/>
      </c>
      <c r="AC5662" s="2" t="str">
        <f>_xlfn.IFNA(VLOOKUP(D5662,states!A$2:C$10,2,FALSE),"XX")</f>
        <v>A</v>
      </c>
      <c r="AD5662">
        <f>E5662</f>
        <v>0</v>
      </c>
      <c r="AE5662">
        <f>_xlfn.IFNA(VLOOKUP(D5662,states!A$2:D$10,4,FALSE),0)</f>
        <v>2</v>
      </c>
      <c r="AF5662">
        <v>0.5</v>
      </c>
      <c r="AG5662">
        <f>IF(AE5662=0,AF5662,IF(AE5662=1,IF(F5662=0.5,0.5,IF(H5662=1,0.5,1.5)),IF(F5662=0.5,0.5,IF(H5662=1,2.5,1.5))))</f>
        <v>1.5</v>
      </c>
      <c r="AH5662" s="7">
        <f>IF(AC5662="XX",0,1/C5662^(1/5)*IF(E5662=0,100,1)/(E5662+1)^(1/4))</f>
        <v>182.05642030260799</v>
      </c>
    </row>
    <row r="5663" spans="1:34">
      <c r="A5663">
        <v>893</v>
      </c>
      <c r="B5663" s="1">
        <v>22769.83</v>
      </c>
      <c r="C5663" s="6">
        <v>0.05</v>
      </c>
      <c r="D5663" t="s">
        <v>3</v>
      </c>
      <c r="E5663">
        <v>0</v>
      </c>
      <c r="F5663">
        <v>20.5</v>
      </c>
      <c r="G5663" t="s">
        <v>1</v>
      </c>
      <c r="H5663">
        <v>2</v>
      </c>
      <c r="I5663" t="s">
        <v>0</v>
      </c>
      <c r="J5663">
        <v>0</v>
      </c>
      <c r="K5663">
        <v>21.5</v>
      </c>
      <c r="L5663" t="s">
        <v>1</v>
      </c>
      <c r="M5663">
        <v>2</v>
      </c>
      <c r="N5663" t="s">
        <v>949</v>
      </c>
      <c r="O5663">
        <v>1</v>
      </c>
      <c r="P5663" t="str">
        <f>D5663&amp;"-"&amp;F5663&amp;"-"&amp;G5663&amp;"-"&amp;E5663&amp;"-"&amp;H5663</f>
        <v>A2Delta-20.5-e-0-2</v>
      </c>
      <c r="Q5663" t="str">
        <f>I5663&amp;"-"&amp;K5663&amp;"-"&amp;L5663&amp;"-"&amp;J5663&amp;"-"&amp;M5663</f>
        <v>X2Pi-21.5-e-0-2</v>
      </c>
      <c r="R5663">
        <f>B5663+S5663</f>
        <v>29568.595526477002</v>
      </c>
      <c r="S5663">
        <f>_xlfn.IFNA(VLOOKUP(Q5663,'MARVEL-X'!A$2:I$1400,7,FALSE),VLOOKUP(Q5663,MARVEL!A$2:J$1522,10,FALSE))</f>
        <v>6798.7655264770001</v>
      </c>
      <c r="T5663">
        <f>IF(P5663=P5662,R5663+T5662,R5663)</f>
        <v>206980.03297610101</v>
      </c>
      <c r="U5663">
        <f>IF(P5663=P5662,1+U5662,1)</f>
        <v>7</v>
      </c>
      <c r="V5663" t="str">
        <f t="shared" si="88"/>
        <v/>
      </c>
      <c r="W5663" t="str">
        <f>IF(V5663="","",IF(ABS(V5663-R5663)&gt;W$1,ABS(V5663-R5663),""))</f>
        <v/>
      </c>
      <c r="X5663" t="str">
        <f>Y5663&amp;"-"&amp;Z5663&amp;"-"&amp;AC5663&amp;"-"&amp;AD5663&amp;"-"&amp;AG5663</f>
        <v>20.5-e-A-0-1.5</v>
      </c>
      <c r="Y5663">
        <f>F5663</f>
        <v>20.5</v>
      </c>
      <c r="Z5663" s="2" t="str">
        <f>G5663</f>
        <v>e</v>
      </c>
      <c r="AA5663">
        <f>_xlfn.IFNA(VLOOKUP(X5663,'duo-out'!A$2:Q$5000,5,FALSE),E5663+10*(H5663-1)+1+_xlfn.IFNA(VLOOKUP(D5663,states!A$2:C$10,3,FALSE),1))</f>
        <v>261</v>
      </c>
      <c r="AB5663" t="str">
        <f>IF(V5663="","",V5663)</f>
        <v/>
      </c>
      <c r="AC5663" s="2" t="str">
        <f>_xlfn.IFNA(VLOOKUP(D5663,states!A$2:C$10,2,FALSE),"XX")</f>
        <v>A</v>
      </c>
      <c r="AD5663">
        <f>E5663</f>
        <v>0</v>
      </c>
      <c r="AE5663">
        <f>_xlfn.IFNA(VLOOKUP(D5663,states!A$2:D$10,4,FALSE),0)</f>
        <v>2</v>
      </c>
      <c r="AF5663">
        <v>0.5</v>
      </c>
      <c r="AG5663">
        <f>IF(AE5663=0,AF5663,IF(AE5663=1,IF(F5663=0.5,0.5,IF(H5663=1,0.5,1.5)),IF(F5663=0.5,0.5,IF(H5663=1,2.5,1.5))))</f>
        <v>1.5</v>
      </c>
      <c r="AH5663" s="7">
        <f>IF(AC5663="XX",0,1/C5663^(1/5)*IF(E5663=0,100,1)/(E5663+1)^(1/4))</f>
        <v>182.05642030260799</v>
      </c>
    </row>
    <row r="5664" spans="1:34">
      <c r="A5664">
        <v>807</v>
      </c>
      <c r="B5664" s="1">
        <v>23319.57</v>
      </c>
      <c r="C5664" s="6">
        <v>0.05</v>
      </c>
      <c r="D5664" t="s">
        <v>3</v>
      </c>
      <c r="E5664">
        <v>0</v>
      </c>
      <c r="F5664">
        <v>20.5</v>
      </c>
      <c r="G5664" t="s">
        <v>1</v>
      </c>
      <c r="H5664">
        <v>2</v>
      </c>
      <c r="I5664" t="s">
        <v>0</v>
      </c>
      <c r="J5664">
        <v>0</v>
      </c>
      <c r="K5664">
        <v>20.5</v>
      </c>
      <c r="L5664" t="s">
        <v>2</v>
      </c>
      <c r="M5664">
        <v>2</v>
      </c>
      <c r="N5664" t="s">
        <v>863</v>
      </c>
      <c r="O5664">
        <v>1</v>
      </c>
      <c r="P5664" t="str">
        <f>D5664&amp;"-"&amp;F5664&amp;"-"&amp;G5664&amp;"-"&amp;E5664&amp;"-"&amp;H5664</f>
        <v>A2Delta-20.5-e-0-2</v>
      </c>
      <c r="Q5664" t="str">
        <f>I5664&amp;"-"&amp;K5664&amp;"-"&amp;L5664&amp;"-"&amp;J5664&amp;"-"&amp;M5664</f>
        <v>X2Pi-20.5-f-0-2</v>
      </c>
      <c r="R5664">
        <f>B5664+S5664</f>
        <v>29568.557204083001</v>
      </c>
      <c r="S5664">
        <f>_xlfn.IFNA(VLOOKUP(Q5664,'MARVEL-X'!A$2:I$1400,7,FALSE),VLOOKUP(Q5664,MARVEL!A$2:J$1522,10,FALSE))</f>
        <v>6248.9872040830005</v>
      </c>
      <c r="T5664">
        <f>IF(P5664=P5663,R5664+T5663,R5664)</f>
        <v>236548.59018018399</v>
      </c>
      <c r="U5664">
        <f>IF(P5664=P5663,1+U5663,1)</f>
        <v>8</v>
      </c>
      <c r="V5664" t="str">
        <f t="shared" si="88"/>
        <v/>
      </c>
      <c r="W5664" t="str">
        <f>IF(V5664="","",IF(ABS(V5664-R5664)&gt;W$1,ABS(V5664-R5664),""))</f>
        <v/>
      </c>
      <c r="X5664" t="str">
        <f>Y5664&amp;"-"&amp;Z5664&amp;"-"&amp;AC5664&amp;"-"&amp;AD5664&amp;"-"&amp;AG5664</f>
        <v>20.5-e-A-0-1.5</v>
      </c>
      <c r="Y5664">
        <f>F5664</f>
        <v>20.5</v>
      </c>
      <c r="Z5664" s="2" t="str">
        <f>G5664</f>
        <v>e</v>
      </c>
      <c r="AA5664">
        <f>_xlfn.IFNA(VLOOKUP(X5664,'duo-out'!A$2:Q$5000,5,FALSE),E5664+10*(H5664-1)+1+_xlfn.IFNA(VLOOKUP(D5664,states!A$2:C$10,3,FALSE),1))</f>
        <v>261</v>
      </c>
      <c r="AB5664" t="str">
        <f>IF(V5664="","",V5664)</f>
        <v/>
      </c>
      <c r="AC5664" s="2" t="str">
        <f>_xlfn.IFNA(VLOOKUP(D5664,states!A$2:C$10,2,FALSE),"XX")</f>
        <v>A</v>
      </c>
      <c r="AD5664">
        <f>E5664</f>
        <v>0</v>
      </c>
      <c r="AE5664">
        <f>_xlfn.IFNA(VLOOKUP(D5664,states!A$2:D$10,4,FALSE),0)</f>
        <v>2</v>
      </c>
      <c r="AF5664">
        <v>0.5</v>
      </c>
      <c r="AG5664">
        <f>IF(AE5664=0,AF5664,IF(AE5664=1,IF(F5664=0.5,0.5,IF(H5664=1,0.5,1.5)),IF(F5664=0.5,0.5,IF(H5664=1,2.5,1.5))))</f>
        <v>1.5</v>
      </c>
      <c r="AH5664" s="7">
        <f>IF(AC5664="XX",0,1/C5664^(1/5)*IF(E5664=0,100,1)/(E5664+1)^(1/4))</f>
        <v>182.05642030260799</v>
      </c>
    </row>
    <row r="5665" spans="1:34">
      <c r="A5665">
        <v>781</v>
      </c>
      <c r="B5665" s="1">
        <v>23878.86</v>
      </c>
      <c r="C5665" s="6">
        <v>0.05</v>
      </c>
      <c r="D5665" t="s">
        <v>3</v>
      </c>
      <c r="E5665">
        <v>0</v>
      </c>
      <c r="F5665">
        <v>20.5</v>
      </c>
      <c r="G5665" t="s">
        <v>1</v>
      </c>
      <c r="H5665">
        <v>2</v>
      </c>
      <c r="I5665" t="s">
        <v>0</v>
      </c>
      <c r="J5665">
        <v>0</v>
      </c>
      <c r="K5665">
        <v>19.5</v>
      </c>
      <c r="L5665" t="s">
        <v>1</v>
      </c>
      <c r="M5665">
        <v>2</v>
      </c>
      <c r="N5665" t="s">
        <v>837</v>
      </c>
      <c r="O5665">
        <v>1</v>
      </c>
      <c r="P5665" t="str">
        <f>D5665&amp;"-"&amp;F5665&amp;"-"&amp;G5665&amp;"-"&amp;E5665&amp;"-"&amp;H5665</f>
        <v>A2Delta-20.5-e-0-2</v>
      </c>
      <c r="Q5665" t="str">
        <f>I5665&amp;"-"&amp;K5665&amp;"-"&amp;L5665&amp;"-"&amp;J5665&amp;"-"&amp;M5665</f>
        <v>X2Pi-19.5-e-0-2</v>
      </c>
      <c r="R5665">
        <f>B5665+S5665</f>
        <v>29568.599255449</v>
      </c>
      <c r="S5665">
        <f>_xlfn.IFNA(VLOOKUP(Q5665,'MARVEL-X'!A$2:I$1400,7,FALSE),VLOOKUP(Q5665,MARVEL!A$2:J$1522,10,FALSE))</f>
        <v>5689.7392554489998</v>
      </c>
      <c r="T5665">
        <f>IF(P5665=P5664,R5665+T5664,R5665)</f>
        <v>266117.18943563302</v>
      </c>
      <c r="U5665">
        <f>IF(P5665=P5664,1+U5664,1)</f>
        <v>9</v>
      </c>
      <c r="V5665">
        <f t="shared" si="88"/>
        <v>29568.576603959224</v>
      </c>
      <c r="W5665" t="str">
        <f>IF(V5665="","",IF(ABS(V5665-R5665)&gt;W$1,ABS(V5665-R5665),""))</f>
        <v/>
      </c>
      <c r="X5665" t="str">
        <f>Y5665&amp;"-"&amp;Z5665&amp;"-"&amp;AC5665&amp;"-"&amp;AD5665&amp;"-"&amp;AG5665</f>
        <v>20.5-e-A-0-1.5</v>
      </c>
      <c r="Y5665">
        <f>F5665</f>
        <v>20.5</v>
      </c>
      <c r="Z5665" s="2" t="str">
        <f>G5665</f>
        <v>e</v>
      </c>
      <c r="AA5665">
        <f>_xlfn.IFNA(VLOOKUP(X5665,'duo-out'!A$2:Q$5000,5,FALSE),E5665+10*(H5665-1)+1+_xlfn.IFNA(VLOOKUP(D5665,states!A$2:C$10,3,FALSE),1))</f>
        <v>261</v>
      </c>
      <c r="AB5665">
        <f>IF(V5665="","",V5665)</f>
        <v>29568.576603959224</v>
      </c>
      <c r="AC5665" s="2" t="str">
        <f>_xlfn.IFNA(VLOOKUP(D5665,states!A$2:C$10,2,FALSE),"XX")</f>
        <v>A</v>
      </c>
      <c r="AD5665">
        <f>E5665</f>
        <v>0</v>
      </c>
      <c r="AE5665">
        <f>_xlfn.IFNA(VLOOKUP(D5665,states!A$2:D$10,4,FALSE),0)</f>
        <v>2</v>
      </c>
      <c r="AF5665">
        <v>0.5</v>
      </c>
      <c r="AG5665">
        <f>IF(AE5665=0,AF5665,IF(AE5665=1,IF(F5665=0.5,0.5,IF(H5665=1,0.5,1.5)),IF(F5665=0.5,0.5,IF(H5665=1,2.5,1.5))))</f>
        <v>1.5</v>
      </c>
      <c r="AH5665" s="7">
        <f>IF(AC5665="XX",0,1/C5665^(1/5)*IF(E5665=0,100,1)/(E5665+1)^(1/4))</f>
        <v>182.05642030260799</v>
      </c>
    </row>
    <row r="5666" spans="1:34">
      <c r="A5666">
        <v>1011</v>
      </c>
      <c r="B5666" s="1">
        <v>22722.42</v>
      </c>
      <c r="C5666" s="6">
        <v>0.05</v>
      </c>
      <c r="D5666" t="s">
        <v>3</v>
      </c>
      <c r="E5666">
        <v>1</v>
      </c>
      <c r="F5666">
        <v>20.5</v>
      </c>
      <c r="G5666" t="s">
        <v>1</v>
      </c>
      <c r="H5666">
        <v>1</v>
      </c>
      <c r="I5666" t="s">
        <v>0</v>
      </c>
      <c r="J5666">
        <v>1</v>
      </c>
      <c r="K5666">
        <v>21.5</v>
      </c>
      <c r="L5666" t="s">
        <v>1</v>
      </c>
      <c r="M5666">
        <v>1</v>
      </c>
      <c r="N5666" t="s">
        <v>1067</v>
      </c>
      <c r="O5666">
        <v>1</v>
      </c>
      <c r="P5666" t="str">
        <f>D5666&amp;"-"&amp;F5666&amp;"-"&amp;G5666&amp;"-"&amp;E5666&amp;"-"&amp;H5666</f>
        <v>A2Delta-20.5-e-1-1</v>
      </c>
      <c r="Q5666" t="str">
        <f>I5666&amp;"-"&amp;K5666&amp;"-"&amp;L5666&amp;"-"&amp;J5666&amp;"-"&amp;M5666</f>
        <v>X2Pi-21.5-e-1-1</v>
      </c>
      <c r="R5666">
        <f>B5666+S5666</f>
        <v>31463.368304874995</v>
      </c>
      <c r="S5666">
        <f>_xlfn.IFNA(VLOOKUP(Q5666,'MARVEL-X'!A$2:I$1400,7,FALSE),VLOOKUP(Q5666,MARVEL!A$2:J$1522,10,FALSE))</f>
        <v>8740.9483048749989</v>
      </c>
      <c r="T5666">
        <f>IF(P5666=P5665,R5666+T5665,R5666)</f>
        <v>31463.368304874995</v>
      </c>
      <c r="U5666">
        <f>IF(P5666=P5665,1+U5665,1)</f>
        <v>1</v>
      </c>
      <c r="V5666" t="str">
        <f t="shared" si="88"/>
        <v/>
      </c>
      <c r="W5666" t="str">
        <f>IF(V5666="","",IF(ABS(V5666-R5666)&gt;W$1,ABS(V5666-R5666),""))</f>
        <v/>
      </c>
      <c r="X5666" t="str">
        <f>Y5666&amp;"-"&amp;Z5666&amp;"-"&amp;AC5666&amp;"-"&amp;AD5666&amp;"-"&amp;AG5666</f>
        <v>20.5-e-A-1-2.5</v>
      </c>
      <c r="Y5666">
        <f>F5666</f>
        <v>20.5</v>
      </c>
      <c r="Z5666" s="2" t="str">
        <f>G5666</f>
        <v>e</v>
      </c>
      <c r="AA5666">
        <f>_xlfn.IFNA(VLOOKUP(X5666,'duo-out'!A$2:Q$5000,5,FALSE),E5666+10*(H5666-1)+1+_xlfn.IFNA(VLOOKUP(D5666,states!A$2:C$10,3,FALSE),1))</f>
        <v>252</v>
      </c>
      <c r="AB5666" t="str">
        <f>IF(V5666="","",V5666)</f>
        <v/>
      </c>
      <c r="AC5666" s="2" t="str">
        <f>_xlfn.IFNA(VLOOKUP(D5666,states!A$2:C$10,2,FALSE),"XX")</f>
        <v>A</v>
      </c>
      <c r="AD5666">
        <f>E5666</f>
        <v>1</v>
      </c>
      <c r="AE5666">
        <f>_xlfn.IFNA(VLOOKUP(D5666,states!A$2:D$10,4,FALSE),0)</f>
        <v>2</v>
      </c>
      <c r="AF5666">
        <v>0.5</v>
      </c>
      <c r="AG5666">
        <f>IF(AE5666=0,AF5666,IF(AE5666=1,IF(F5666=0.5,0.5,IF(H5666=1,0.5,1.5)),IF(F5666=0.5,0.5,IF(H5666=1,2.5,1.5))))</f>
        <v>2.5</v>
      </c>
      <c r="AH5666" s="7">
        <f>IF(AC5666="XX",0,1/C5666^(1/5)*IF(E5666=0,100,1)/(E5666+1)^(1/4))</f>
        <v>1.5309059120638666</v>
      </c>
    </row>
    <row r="5667" spans="1:34">
      <c r="A5667">
        <v>923</v>
      </c>
      <c r="B5667" s="1">
        <v>23748.98</v>
      </c>
      <c r="C5667" s="6">
        <v>0.05</v>
      </c>
      <c r="D5667" t="s">
        <v>3</v>
      </c>
      <c r="E5667">
        <v>1</v>
      </c>
      <c r="F5667">
        <v>20.5</v>
      </c>
      <c r="G5667" t="s">
        <v>1</v>
      </c>
      <c r="H5667">
        <v>1</v>
      </c>
      <c r="I5667" t="s">
        <v>0</v>
      </c>
      <c r="J5667">
        <v>1</v>
      </c>
      <c r="K5667">
        <v>19.5</v>
      </c>
      <c r="L5667" t="s">
        <v>1</v>
      </c>
      <c r="M5667">
        <v>1</v>
      </c>
      <c r="N5667" t="s">
        <v>979</v>
      </c>
      <c r="O5667">
        <v>1</v>
      </c>
      <c r="P5667" t="str">
        <f>D5667&amp;"-"&amp;F5667&amp;"-"&amp;G5667&amp;"-"&amp;E5667&amp;"-"&amp;H5667</f>
        <v>A2Delta-20.5-e-1-1</v>
      </c>
      <c r="Q5667" t="str">
        <f>I5667&amp;"-"&amp;K5667&amp;"-"&amp;L5667&amp;"-"&amp;J5667&amp;"-"&amp;M5667</f>
        <v>X2Pi-19.5-e-1-1</v>
      </c>
      <c r="R5667">
        <f>B5667+S5667</f>
        <v>31463.373760218001</v>
      </c>
      <c r="S5667">
        <f>_xlfn.IFNA(VLOOKUP(Q5667,'MARVEL-X'!A$2:I$1400,7,FALSE),VLOOKUP(Q5667,MARVEL!A$2:J$1522,10,FALSE))</f>
        <v>7714.3937602180004</v>
      </c>
      <c r="T5667">
        <f>IF(P5667=P5666,R5667+T5666,R5667)</f>
        <v>62926.742065093</v>
      </c>
      <c r="U5667">
        <f>IF(P5667=P5666,1+U5666,1)</f>
        <v>2</v>
      </c>
      <c r="V5667" t="str">
        <f t="shared" si="88"/>
        <v/>
      </c>
      <c r="W5667" t="str">
        <f>IF(V5667="","",IF(ABS(V5667-R5667)&gt;W$1,ABS(V5667-R5667),""))</f>
        <v/>
      </c>
      <c r="X5667" t="str">
        <f>Y5667&amp;"-"&amp;Z5667&amp;"-"&amp;AC5667&amp;"-"&amp;AD5667&amp;"-"&amp;AG5667</f>
        <v>20.5-e-A-1-2.5</v>
      </c>
      <c r="Y5667">
        <f>F5667</f>
        <v>20.5</v>
      </c>
      <c r="Z5667" s="2" t="str">
        <f>G5667</f>
        <v>e</v>
      </c>
      <c r="AA5667">
        <f>_xlfn.IFNA(VLOOKUP(X5667,'duo-out'!A$2:Q$5000,5,FALSE),E5667+10*(H5667-1)+1+_xlfn.IFNA(VLOOKUP(D5667,states!A$2:C$10,3,FALSE),1))</f>
        <v>252</v>
      </c>
      <c r="AB5667" t="str">
        <f>IF(V5667="","",V5667)</f>
        <v/>
      </c>
      <c r="AC5667" s="2" t="str">
        <f>_xlfn.IFNA(VLOOKUP(D5667,states!A$2:C$10,2,FALSE),"XX")</f>
        <v>A</v>
      </c>
      <c r="AD5667">
        <f>E5667</f>
        <v>1</v>
      </c>
      <c r="AE5667">
        <f>_xlfn.IFNA(VLOOKUP(D5667,states!A$2:D$10,4,FALSE),0)</f>
        <v>2</v>
      </c>
      <c r="AF5667">
        <v>0.5</v>
      </c>
      <c r="AG5667">
        <f>IF(AE5667=0,AF5667,IF(AE5667=1,IF(F5667=0.5,0.5,IF(H5667=1,0.5,1.5)),IF(F5667=0.5,0.5,IF(H5667=1,2.5,1.5))))</f>
        <v>2.5</v>
      </c>
      <c r="AH5667" s="7">
        <f>IF(AC5667="XX",0,1/C5667^(1/5)*IF(E5667=0,100,1)/(E5667+1)^(1/4))</f>
        <v>1.5309059120638666</v>
      </c>
    </row>
    <row r="5668" spans="1:34">
      <c r="A5668">
        <v>5854</v>
      </c>
      <c r="B5668" s="1">
        <v>22723.58</v>
      </c>
      <c r="C5668" s="6">
        <v>1.246</v>
      </c>
      <c r="D5668" t="s">
        <v>3</v>
      </c>
      <c r="E5668">
        <v>1</v>
      </c>
      <c r="F5668">
        <v>20.5</v>
      </c>
      <c r="G5668" t="s">
        <v>1</v>
      </c>
      <c r="H5668">
        <v>1</v>
      </c>
      <c r="I5668" t="s">
        <v>0</v>
      </c>
      <c r="J5668">
        <v>1</v>
      </c>
      <c r="K5668">
        <v>21.5</v>
      </c>
      <c r="L5668" t="s">
        <v>1</v>
      </c>
      <c r="M5668">
        <v>1</v>
      </c>
      <c r="N5668" t="s">
        <v>5910</v>
      </c>
      <c r="O5668">
        <v>1</v>
      </c>
      <c r="P5668" t="str">
        <f>D5668&amp;"-"&amp;F5668&amp;"-"&amp;G5668&amp;"-"&amp;E5668&amp;"-"&amp;H5668</f>
        <v>A2Delta-20.5-e-1-1</v>
      </c>
      <c r="Q5668" t="str">
        <f>I5668&amp;"-"&amp;K5668&amp;"-"&amp;L5668&amp;"-"&amp;J5668&amp;"-"&amp;M5668</f>
        <v>X2Pi-21.5-e-1-1</v>
      </c>
      <c r="R5668">
        <f>B5668+S5668</f>
        <v>31464.528304874999</v>
      </c>
      <c r="S5668">
        <f>_xlfn.IFNA(VLOOKUP(Q5668,'MARVEL-X'!A$2:I$1400,7,FALSE),VLOOKUP(Q5668,MARVEL!A$2:J$1522,10,FALSE))</f>
        <v>8740.9483048749989</v>
      </c>
      <c r="T5668">
        <f>IF(P5668=P5667,R5668+T5667,R5668)</f>
        <v>94391.270369967999</v>
      </c>
      <c r="U5668">
        <f>IF(P5668=P5667,1+U5667,1)</f>
        <v>3</v>
      </c>
      <c r="V5668">
        <f t="shared" si="88"/>
        <v>31463.756789989333</v>
      </c>
      <c r="W5668">
        <f>IF(V5668="","",IF(ABS(V5668-R5668)&gt;W$1,ABS(V5668-R5668),""))</f>
        <v>0.77151488566596527</v>
      </c>
      <c r="X5668" t="str">
        <f>Y5668&amp;"-"&amp;Z5668&amp;"-"&amp;AC5668&amp;"-"&amp;AD5668&amp;"-"&amp;AG5668</f>
        <v>20.5-e-A-1-2.5</v>
      </c>
      <c r="Y5668">
        <f>F5668</f>
        <v>20.5</v>
      </c>
      <c r="Z5668" s="2" t="str">
        <f>G5668</f>
        <v>e</v>
      </c>
      <c r="AA5668">
        <f>_xlfn.IFNA(VLOOKUP(X5668,'duo-out'!A$2:Q$5000,5,FALSE),E5668+10*(H5668-1)+1+_xlfn.IFNA(VLOOKUP(D5668,states!A$2:C$10,3,FALSE),1))</f>
        <v>252</v>
      </c>
      <c r="AB5668">
        <f>IF(V5668="","",V5668)</f>
        <v>31463.756789989333</v>
      </c>
      <c r="AC5668" s="2" t="str">
        <f>_xlfn.IFNA(VLOOKUP(D5668,states!A$2:C$10,2,FALSE),"XX")</f>
        <v>A</v>
      </c>
      <c r="AD5668">
        <f>E5668</f>
        <v>1</v>
      </c>
      <c r="AE5668">
        <f>_xlfn.IFNA(VLOOKUP(D5668,states!A$2:D$10,4,FALSE),0)</f>
        <v>2</v>
      </c>
      <c r="AF5668">
        <v>0.5</v>
      </c>
      <c r="AG5668">
        <f>IF(AE5668=0,AF5668,IF(AE5668=1,IF(F5668=0.5,0.5,IF(H5668=1,0.5,1.5)),IF(F5668=0.5,0.5,IF(H5668=1,2.5,1.5))))</f>
        <v>2.5</v>
      </c>
      <c r="AH5668" s="7">
        <f>IF(AC5668="XX",0,1/C5668^(1/5)*IF(E5668=0,100,1)/(E5668+1)^(1/4))</f>
        <v>0.80470906307894585</v>
      </c>
    </row>
    <row r="5669" spans="1:34">
      <c r="A5669">
        <v>1180</v>
      </c>
      <c r="B5669" s="1">
        <v>22719.74</v>
      </c>
      <c r="C5669" s="6">
        <v>0.1109</v>
      </c>
      <c r="D5669" t="s">
        <v>3</v>
      </c>
      <c r="E5669">
        <v>1</v>
      </c>
      <c r="F5669">
        <v>20.5</v>
      </c>
      <c r="G5669" t="s">
        <v>1</v>
      </c>
      <c r="H5669">
        <v>2</v>
      </c>
      <c r="I5669" t="s">
        <v>0</v>
      </c>
      <c r="J5669">
        <v>1</v>
      </c>
      <c r="K5669">
        <v>21.5</v>
      </c>
      <c r="L5669" t="s">
        <v>1</v>
      </c>
      <c r="M5669">
        <v>2</v>
      </c>
      <c r="N5669" t="s">
        <v>1236</v>
      </c>
      <c r="O5669">
        <v>1</v>
      </c>
      <c r="P5669" t="str">
        <f>D5669&amp;"-"&amp;F5669&amp;"-"&amp;G5669&amp;"-"&amp;E5669&amp;"-"&amp;H5669</f>
        <v>A2Delta-20.5-e-1-2</v>
      </c>
      <c r="Q5669" t="str">
        <f>I5669&amp;"-"&amp;K5669&amp;"-"&amp;L5669&amp;"-"&amp;J5669&amp;"-"&amp;M5669</f>
        <v>X2Pi-21.5-e-1-2</v>
      </c>
      <c r="R5669">
        <f>B5669+S5669</f>
        <v>31988.801273960002</v>
      </c>
      <c r="S5669">
        <f>_xlfn.IFNA(VLOOKUP(Q5669,'MARVEL-X'!A$2:I$1400,7,FALSE),VLOOKUP(Q5669,MARVEL!A$2:J$1522,10,FALSE))</f>
        <v>9269.0612739599983</v>
      </c>
      <c r="T5669">
        <f>IF(P5669=P5668,R5669+T5668,R5669)</f>
        <v>31988.801273960002</v>
      </c>
      <c r="U5669">
        <f>IF(P5669=P5668,1+U5668,1)</f>
        <v>1</v>
      </c>
      <c r="V5669" t="str">
        <f t="shared" si="88"/>
        <v/>
      </c>
      <c r="W5669" t="str">
        <f>IF(V5669="","",IF(ABS(V5669-R5669)&gt;W$1,ABS(V5669-R5669),""))</f>
        <v/>
      </c>
      <c r="X5669" t="str">
        <f>Y5669&amp;"-"&amp;Z5669&amp;"-"&amp;AC5669&amp;"-"&amp;AD5669&amp;"-"&amp;AG5669</f>
        <v>20.5-e-A-1-1.5</v>
      </c>
      <c r="Y5669">
        <f>F5669</f>
        <v>20.5</v>
      </c>
      <c r="Z5669" s="2" t="str">
        <f>G5669</f>
        <v>e</v>
      </c>
      <c r="AA5669">
        <f>_xlfn.IFNA(VLOOKUP(X5669,'duo-out'!A$2:Q$5000,5,FALSE),E5669+10*(H5669-1)+1+_xlfn.IFNA(VLOOKUP(D5669,states!A$2:C$10,3,FALSE),1))</f>
        <v>262</v>
      </c>
      <c r="AB5669" t="str">
        <f>IF(V5669="","",V5669)</f>
        <v/>
      </c>
      <c r="AC5669" s="2" t="str">
        <f>_xlfn.IFNA(VLOOKUP(D5669,states!A$2:C$10,2,FALSE),"XX")</f>
        <v>A</v>
      </c>
      <c r="AD5669">
        <f>E5669</f>
        <v>1</v>
      </c>
      <c r="AE5669">
        <f>_xlfn.IFNA(VLOOKUP(D5669,states!A$2:D$10,4,FALSE),0)</f>
        <v>2</v>
      </c>
      <c r="AF5669">
        <v>0.5</v>
      </c>
      <c r="AG5669">
        <f>IF(AE5669=0,AF5669,IF(AE5669=1,IF(F5669=0.5,0.5,IF(H5669=1,0.5,1.5)),IF(F5669=0.5,0.5,IF(H5669=1,2.5,1.5))))</f>
        <v>1.5</v>
      </c>
      <c r="AH5669" s="7">
        <f>IF(AC5669="XX",0,1/C5669^(1/5)*IF(E5669=0,100,1)/(E5669+1)^(1/4))</f>
        <v>1.3054378239466771</v>
      </c>
    </row>
    <row r="5670" spans="1:34">
      <c r="A5670">
        <v>1094</v>
      </c>
      <c r="B5670" s="1">
        <v>23785.01</v>
      </c>
      <c r="C5670" s="6">
        <v>0.1109</v>
      </c>
      <c r="D5670" t="s">
        <v>3</v>
      </c>
      <c r="E5670">
        <v>1</v>
      </c>
      <c r="F5670">
        <v>20.5</v>
      </c>
      <c r="G5670" t="s">
        <v>1</v>
      </c>
      <c r="H5670">
        <v>2</v>
      </c>
      <c r="I5670" t="s">
        <v>0</v>
      </c>
      <c r="J5670">
        <v>1</v>
      </c>
      <c r="K5670">
        <v>19.5</v>
      </c>
      <c r="L5670" t="s">
        <v>1</v>
      </c>
      <c r="M5670">
        <v>2</v>
      </c>
      <c r="N5670" t="s">
        <v>1150</v>
      </c>
      <c r="O5670">
        <v>1</v>
      </c>
      <c r="P5670" t="str">
        <f>D5670&amp;"-"&amp;F5670&amp;"-"&amp;G5670&amp;"-"&amp;E5670&amp;"-"&amp;H5670</f>
        <v>A2Delta-20.5-e-1-2</v>
      </c>
      <c r="Q5670" t="str">
        <f>I5670&amp;"-"&amp;K5670&amp;"-"&amp;L5670&amp;"-"&amp;J5670&amp;"-"&amp;M5670</f>
        <v>X2Pi-19.5-e-1-2</v>
      </c>
      <c r="R5670">
        <f>B5670+S5670</f>
        <v>31989.005345475998</v>
      </c>
      <c r="S5670">
        <f>_xlfn.IFNA(VLOOKUP(Q5670,'MARVEL-X'!A$2:I$1400,7,FALSE),VLOOKUP(Q5670,MARVEL!A$2:J$1522,10,FALSE))</f>
        <v>8203.9953454759998</v>
      </c>
      <c r="T5670">
        <f>IF(P5670=P5669,R5670+T5669,R5670)</f>
        <v>63977.806619436</v>
      </c>
      <c r="U5670">
        <f>IF(P5670=P5669,1+U5669,1)</f>
        <v>2</v>
      </c>
      <c r="V5670" t="str">
        <f t="shared" si="88"/>
        <v/>
      </c>
      <c r="W5670" t="str">
        <f>IF(V5670="","",IF(ABS(V5670-R5670)&gt;W$1,ABS(V5670-R5670),""))</f>
        <v/>
      </c>
      <c r="X5670" t="str">
        <f>Y5670&amp;"-"&amp;Z5670&amp;"-"&amp;AC5670&amp;"-"&amp;AD5670&amp;"-"&amp;AG5670</f>
        <v>20.5-e-A-1-1.5</v>
      </c>
      <c r="Y5670">
        <f>F5670</f>
        <v>20.5</v>
      </c>
      <c r="Z5670" s="2" t="str">
        <f>G5670</f>
        <v>e</v>
      </c>
      <c r="AA5670">
        <f>_xlfn.IFNA(VLOOKUP(X5670,'duo-out'!A$2:Q$5000,5,FALSE),E5670+10*(H5670-1)+1+_xlfn.IFNA(VLOOKUP(D5670,states!A$2:C$10,3,FALSE),1))</f>
        <v>262</v>
      </c>
      <c r="AB5670" t="str">
        <f>IF(V5670="","",V5670)</f>
        <v/>
      </c>
      <c r="AC5670" s="2" t="str">
        <f>_xlfn.IFNA(VLOOKUP(D5670,states!A$2:C$10,2,FALSE),"XX")</f>
        <v>A</v>
      </c>
      <c r="AD5670">
        <f>E5670</f>
        <v>1</v>
      </c>
      <c r="AE5670">
        <f>_xlfn.IFNA(VLOOKUP(D5670,states!A$2:D$10,4,FALSE),0)</f>
        <v>2</v>
      </c>
      <c r="AF5670">
        <v>0.5</v>
      </c>
      <c r="AG5670">
        <f>IF(AE5670=0,AF5670,IF(AE5670=1,IF(F5670=0.5,0.5,IF(H5670=1,0.5,1.5)),IF(F5670=0.5,0.5,IF(H5670=1,2.5,1.5))))</f>
        <v>1.5</v>
      </c>
      <c r="AH5670" s="7">
        <f>IF(AC5670="XX",0,1/C5670^(1/5)*IF(E5670=0,100,1)/(E5670+1)^(1/4))</f>
        <v>1.3054378239466771</v>
      </c>
    </row>
    <row r="5671" spans="1:34">
      <c r="A5671">
        <v>220</v>
      </c>
      <c r="B5671" s="1">
        <v>23785.15</v>
      </c>
      <c r="C5671" s="6">
        <v>0.5</v>
      </c>
      <c r="D5671" t="s">
        <v>3</v>
      </c>
      <c r="E5671">
        <v>1</v>
      </c>
      <c r="F5671">
        <v>20.5</v>
      </c>
      <c r="G5671" t="s">
        <v>1</v>
      </c>
      <c r="H5671">
        <v>2</v>
      </c>
      <c r="I5671" t="s">
        <v>0</v>
      </c>
      <c r="J5671">
        <v>1</v>
      </c>
      <c r="K5671">
        <v>19.5</v>
      </c>
      <c r="L5671" t="s">
        <v>1</v>
      </c>
      <c r="M5671">
        <v>2</v>
      </c>
      <c r="N5671" t="s">
        <v>275</v>
      </c>
      <c r="O5671">
        <v>-1</v>
      </c>
      <c r="P5671" t="str">
        <f>D5671&amp;"-"&amp;F5671&amp;"-"&amp;G5671&amp;"-"&amp;E5671&amp;"-"&amp;H5671</f>
        <v>A2Delta-20.5-e-1-2</v>
      </c>
      <c r="Q5671" t="str">
        <f>I5671&amp;"-"&amp;K5671&amp;"-"&amp;L5671&amp;"-"&amp;J5671&amp;"-"&amp;M5671</f>
        <v>X2Pi-19.5-e-1-2</v>
      </c>
      <c r="R5671">
        <f>B5671+S5671</f>
        <v>31989.145345476001</v>
      </c>
      <c r="S5671">
        <f>_xlfn.IFNA(VLOOKUP(Q5671,'MARVEL-X'!A$2:I$1400,7,FALSE),VLOOKUP(Q5671,MARVEL!A$2:J$1522,10,FALSE))</f>
        <v>8203.9953454759998</v>
      </c>
      <c r="T5671">
        <f>IF(P5671=P5670,R5671+T5670,R5671)</f>
        <v>95966.951964912005</v>
      </c>
      <c r="U5671">
        <f>IF(P5671=P5670,1+U5670,1)</f>
        <v>3</v>
      </c>
      <c r="V5671" t="str">
        <f t="shared" si="88"/>
        <v/>
      </c>
      <c r="W5671" t="str">
        <f>IF(V5671="","",IF(ABS(V5671-R5671)&gt;W$1,ABS(V5671-R5671),""))</f>
        <v/>
      </c>
      <c r="X5671" t="str">
        <f>Y5671&amp;"-"&amp;Z5671&amp;"-"&amp;AC5671&amp;"-"&amp;AD5671&amp;"-"&amp;AG5671</f>
        <v>20.5-e-A-1-1.5</v>
      </c>
      <c r="Y5671">
        <f>F5671</f>
        <v>20.5</v>
      </c>
      <c r="Z5671" s="2" t="str">
        <f>G5671</f>
        <v>e</v>
      </c>
      <c r="AA5671">
        <f>_xlfn.IFNA(VLOOKUP(X5671,'duo-out'!A$2:Q$5000,5,FALSE),E5671+10*(H5671-1)+1+_xlfn.IFNA(VLOOKUP(D5671,states!A$2:C$10,3,FALSE),1))</f>
        <v>262</v>
      </c>
      <c r="AB5671" t="str">
        <f>IF(V5671="","",V5671)</f>
        <v/>
      </c>
      <c r="AC5671" s="2" t="str">
        <f>_xlfn.IFNA(VLOOKUP(D5671,states!A$2:C$10,2,FALSE),"XX")</f>
        <v>A</v>
      </c>
      <c r="AD5671">
        <f>E5671</f>
        <v>1</v>
      </c>
      <c r="AE5671">
        <f>_xlfn.IFNA(VLOOKUP(D5671,states!A$2:D$10,4,FALSE),0)</f>
        <v>2</v>
      </c>
      <c r="AF5671">
        <v>0.5</v>
      </c>
      <c r="AG5671">
        <f>IF(AE5671=0,AF5671,IF(AE5671=1,IF(F5671=0.5,0.5,IF(H5671=1,0.5,1.5)),IF(F5671=0.5,0.5,IF(H5671=1,2.5,1.5))))</f>
        <v>1.5</v>
      </c>
      <c r="AH5671" s="7">
        <f>IF(AC5671="XX",0,1/C5671^(1/5)*IF(E5671=0,100,1)/(E5671+1)^(1/4))</f>
        <v>0.96593632892484571</v>
      </c>
    </row>
    <row r="5672" spans="1:34">
      <c r="A5672">
        <v>230</v>
      </c>
      <c r="B5672" s="1">
        <v>22704.33</v>
      </c>
      <c r="C5672" s="6">
        <v>0.5</v>
      </c>
      <c r="D5672" t="s">
        <v>3</v>
      </c>
      <c r="E5672">
        <v>1</v>
      </c>
      <c r="F5672">
        <v>20.5</v>
      </c>
      <c r="G5672" t="s">
        <v>1</v>
      </c>
      <c r="H5672">
        <v>2</v>
      </c>
      <c r="I5672" t="s">
        <v>0</v>
      </c>
      <c r="J5672">
        <v>1</v>
      </c>
      <c r="K5672">
        <v>21.5</v>
      </c>
      <c r="L5672" t="s">
        <v>1</v>
      </c>
      <c r="M5672">
        <v>2</v>
      </c>
      <c r="N5672" t="s">
        <v>285</v>
      </c>
      <c r="O5672">
        <v>-1</v>
      </c>
      <c r="P5672" t="str">
        <f>D5672&amp;"-"&amp;F5672&amp;"-"&amp;G5672&amp;"-"&amp;E5672&amp;"-"&amp;H5672</f>
        <v>A2Delta-20.5-e-1-2</v>
      </c>
      <c r="Q5672" t="str">
        <f>I5672&amp;"-"&amp;K5672&amp;"-"&amp;L5672&amp;"-"&amp;J5672&amp;"-"&amp;M5672</f>
        <v>X2Pi-21.5-e-1-2</v>
      </c>
      <c r="R5672">
        <f>B5672+S5672</f>
        <v>31973.391273959998</v>
      </c>
      <c r="S5672">
        <f>_xlfn.IFNA(VLOOKUP(Q5672,'MARVEL-X'!A$2:I$1400,7,FALSE),VLOOKUP(Q5672,MARVEL!A$2:J$1522,10,FALSE))</f>
        <v>9269.0612739599983</v>
      </c>
      <c r="T5672">
        <f>IF(P5672=P5671,R5672+T5671,R5672)</f>
        <v>127940.34323887201</v>
      </c>
      <c r="U5672">
        <f>IF(P5672=P5671,1+U5671,1)</f>
        <v>4</v>
      </c>
      <c r="V5672">
        <f t="shared" si="88"/>
        <v>31985.085809718003</v>
      </c>
      <c r="W5672">
        <f>IF(V5672="","",IF(ABS(V5672-R5672)&gt;W$1,ABS(V5672-R5672),""))</f>
        <v>11.694535758004349</v>
      </c>
      <c r="X5672" t="str">
        <f>Y5672&amp;"-"&amp;Z5672&amp;"-"&amp;AC5672&amp;"-"&amp;AD5672&amp;"-"&amp;AG5672</f>
        <v>20.5-e-A-1-1.5</v>
      </c>
      <c r="Y5672">
        <f>F5672</f>
        <v>20.5</v>
      </c>
      <c r="Z5672" s="2" t="str">
        <f>G5672</f>
        <v>e</v>
      </c>
      <c r="AA5672">
        <f>_xlfn.IFNA(VLOOKUP(X5672,'duo-out'!A$2:Q$5000,5,FALSE),E5672+10*(H5672-1)+1+_xlfn.IFNA(VLOOKUP(D5672,states!A$2:C$10,3,FALSE),1))</f>
        <v>262</v>
      </c>
      <c r="AB5672">
        <f>IF(V5672="","",V5672)</f>
        <v>31985.085809718003</v>
      </c>
      <c r="AC5672" s="2" t="str">
        <f>_xlfn.IFNA(VLOOKUP(D5672,states!A$2:C$10,2,FALSE),"XX")</f>
        <v>A</v>
      </c>
      <c r="AD5672">
        <f>E5672</f>
        <v>1</v>
      </c>
      <c r="AE5672">
        <f>_xlfn.IFNA(VLOOKUP(D5672,states!A$2:D$10,4,FALSE),0)</f>
        <v>2</v>
      </c>
      <c r="AF5672">
        <v>0.5</v>
      </c>
      <c r="AG5672">
        <f>IF(AE5672=0,AF5672,IF(AE5672=1,IF(F5672=0.5,0.5,IF(H5672=1,0.5,1.5)),IF(F5672=0.5,0.5,IF(H5672=1,2.5,1.5))))</f>
        <v>1.5</v>
      </c>
      <c r="AH5672" s="7">
        <f>IF(AC5672="XX",0,1/C5672^(1/5)*IF(E5672=0,100,1)/(E5672+1)^(1/4))</f>
        <v>0.96593632892484571</v>
      </c>
    </row>
    <row r="5673" spans="1:34">
      <c r="A5673">
        <v>1288</v>
      </c>
      <c r="B5673" s="1">
        <v>22580.76</v>
      </c>
      <c r="C5673" s="6">
        <v>0.05</v>
      </c>
      <c r="D5673" t="s">
        <v>3</v>
      </c>
      <c r="E5673">
        <v>2</v>
      </c>
      <c r="F5673">
        <v>20.5</v>
      </c>
      <c r="G5673" t="s">
        <v>1</v>
      </c>
      <c r="H5673">
        <v>1</v>
      </c>
      <c r="I5673" t="s">
        <v>0</v>
      </c>
      <c r="J5673">
        <v>2</v>
      </c>
      <c r="K5673">
        <v>21.5</v>
      </c>
      <c r="L5673" t="s">
        <v>1</v>
      </c>
      <c r="M5673">
        <v>1</v>
      </c>
      <c r="N5673" t="s">
        <v>1344</v>
      </c>
      <c r="O5673">
        <v>1</v>
      </c>
      <c r="P5673" t="str">
        <f>D5673&amp;"-"&amp;F5673&amp;"-"&amp;G5673&amp;"-"&amp;E5673&amp;"-"&amp;H5673</f>
        <v>A2Delta-20.5-e-2-1</v>
      </c>
      <c r="Q5673" t="str">
        <f>I5673&amp;"-"&amp;K5673&amp;"-"&amp;L5673&amp;"-"&amp;J5673&amp;"-"&amp;M5673</f>
        <v>X2Pi-21.5-e-2-1</v>
      </c>
      <c r="R5673">
        <f>B5673+S5673</f>
        <v>33689.582008589998</v>
      </c>
      <c r="S5673">
        <f>_xlfn.IFNA(VLOOKUP(Q5673,'MARVEL-X'!A$2:I$1400,7,FALSE),VLOOKUP(Q5673,MARVEL!A$2:J$1522,10,FALSE))</f>
        <v>11108.822008589999</v>
      </c>
      <c r="T5673">
        <f>IF(P5673=P5672,R5673+T5672,R5673)</f>
        <v>33689.582008589998</v>
      </c>
      <c r="U5673">
        <f>IF(P5673=P5672,1+U5672,1)</f>
        <v>1</v>
      </c>
      <c r="V5673" t="str">
        <f t="shared" si="88"/>
        <v/>
      </c>
      <c r="W5673" t="str">
        <f>IF(V5673="","",IF(ABS(V5673-R5673)&gt;W$1,ABS(V5673-R5673),""))</f>
        <v/>
      </c>
      <c r="X5673" t="str">
        <f>Y5673&amp;"-"&amp;Z5673&amp;"-"&amp;AC5673&amp;"-"&amp;AD5673&amp;"-"&amp;AG5673</f>
        <v>20.5-e-A-2-2.5</v>
      </c>
      <c r="Y5673">
        <f>F5673</f>
        <v>20.5</v>
      </c>
      <c r="Z5673" s="2" t="str">
        <f>G5673</f>
        <v>e</v>
      </c>
      <c r="AA5673">
        <f>_xlfn.IFNA(VLOOKUP(X5673,'duo-out'!A$2:Q$5000,5,FALSE),E5673+10*(H5673-1)+1+_xlfn.IFNA(VLOOKUP(D5673,states!A$2:C$10,3,FALSE),1))</f>
        <v>253</v>
      </c>
      <c r="AB5673" t="str">
        <f>IF(V5673="","",V5673)</f>
        <v/>
      </c>
      <c r="AC5673" s="2" t="str">
        <f>_xlfn.IFNA(VLOOKUP(D5673,states!A$2:C$10,2,FALSE),"XX")</f>
        <v>A</v>
      </c>
      <c r="AD5673">
        <f>E5673</f>
        <v>2</v>
      </c>
      <c r="AE5673">
        <f>_xlfn.IFNA(VLOOKUP(D5673,states!A$2:D$10,4,FALSE),0)</f>
        <v>2</v>
      </c>
      <c r="AF5673">
        <v>0.5</v>
      </c>
      <c r="AG5673">
        <f>IF(AE5673=0,AF5673,IF(AE5673=1,IF(F5673=0.5,0.5,IF(H5673=1,0.5,1.5)),IF(F5673=0.5,0.5,IF(H5673=1,2.5,1.5))))</f>
        <v>2.5</v>
      </c>
      <c r="AH5673" s="7">
        <f>IF(AC5673="XX",0,1/C5673^(1/5)*IF(E5673=0,100,1)/(E5673+1)^(1/4))</f>
        <v>1.3833296494790666</v>
      </c>
    </row>
    <row r="5674" spans="1:34">
      <c r="A5674">
        <v>1266</v>
      </c>
      <c r="B5674" s="1">
        <v>23095.65</v>
      </c>
      <c r="C5674" s="6">
        <v>0.30120000000000002</v>
      </c>
      <c r="D5674" t="s">
        <v>3</v>
      </c>
      <c r="E5674">
        <v>2</v>
      </c>
      <c r="F5674">
        <v>20.5</v>
      </c>
      <c r="G5674" t="s">
        <v>1</v>
      </c>
      <c r="H5674">
        <v>1</v>
      </c>
      <c r="I5674" t="s">
        <v>0</v>
      </c>
      <c r="J5674">
        <v>2</v>
      </c>
      <c r="K5674">
        <v>20.5</v>
      </c>
      <c r="L5674" t="s">
        <v>2</v>
      </c>
      <c r="M5674">
        <v>1</v>
      </c>
      <c r="N5674" t="s">
        <v>1322</v>
      </c>
      <c r="O5674">
        <v>1</v>
      </c>
      <c r="P5674" t="str">
        <f>D5674&amp;"-"&amp;F5674&amp;"-"&amp;G5674&amp;"-"&amp;E5674&amp;"-"&amp;H5674</f>
        <v>A2Delta-20.5-e-2-1</v>
      </c>
      <c r="Q5674" t="str">
        <f>I5674&amp;"-"&amp;K5674&amp;"-"&amp;L5674&amp;"-"&amp;J5674&amp;"-"&amp;M5674</f>
        <v>X2Pi-20.5-f-2-1</v>
      </c>
      <c r="R5674">
        <f>B5674+S5674</f>
        <v>33689.870125720001</v>
      </c>
      <c r="S5674">
        <f>_xlfn.IFNA(VLOOKUP(Q5674,'MARVEL-X'!A$2:I$1400,7,FALSE),VLOOKUP(Q5674,MARVEL!A$2:J$1522,10,FALSE))</f>
        <v>10594.220125719999</v>
      </c>
      <c r="T5674">
        <f>IF(P5674=P5673,R5674+T5673,R5674)</f>
        <v>67379.452134310006</v>
      </c>
      <c r="U5674">
        <f>IF(P5674=P5673,1+U5673,1)</f>
        <v>2</v>
      </c>
      <c r="V5674" t="str">
        <f t="shared" si="88"/>
        <v/>
      </c>
      <c r="W5674" t="str">
        <f>IF(V5674="","",IF(ABS(V5674-R5674)&gt;W$1,ABS(V5674-R5674),""))</f>
        <v/>
      </c>
      <c r="X5674" t="str">
        <f>Y5674&amp;"-"&amp;Z5674&amp;"-"&amp;AC5674&amp;"-"&amp;AD5674&amp;"-"&amp;AG5674</f>
        <v>20.5-e-A-2-2.5</v>
      </c>
      <c r="Y5674">
        <f>F5674</f>
        <v>20.5</v>
      </c>
      <c r="Z5674" s="2" t="str">
        <f>G5674</f>
        <v>e</v>
      </c>
      <c r="AA5674">
        <f>_xlfn.IFNA(VLOOKUP(X5674,'duo-out'!A$2:Q$5000,5,FALSE),E5674+10*(H5674-1)+1+_xlfn.IFNA(VLOOKUP(D5674,states!A$2:C$10,3,FALSE),1))</f>
        <v>253</v>
      </c>
      <c r="AB5674" t="str">
        <f>IF(V5674="","",V5674)</f>
        <v/>
      </c>
      <c r="AC5674" s="2" t="str">
        <f>_xlfn.IFNA(VLOOKUP(D5674,states!A$2:C$10,2,FALSE),"XX")</f>
        <v>A</v>
      </c>
      <c r="AD5674">
        <f>E5674</f>
        <v>2</v>
      </c>
      <c r="AE5674">
        <f>_xlfn.IFNA(VLOOKUP(D5674,states!A$2:D$10,4,FALSE),0)</f>
        <v>2</v>
      </c>
      <c r="AF5674">
        <v>0.5</v>
      </c>
      <c r="AG5674">
        <f>IF(AE5674=0,AF5674,IF(AE5674=1,IF(F5674=0.5,0.5,IF(H5674=1,0.5,1.5)),IF(F5674=0.5,0.5,IF(H5674=1,2.5,1.5))))</f>
        <v>2.5</v>
      </c>
      <c r="AH5674" s="7">
        <f>IF(AC5674="XX",0,1/C5674^(1/5)*IF(E5674=0,100,1)/(E5674+1)^(1/4))</f>
        <v>0.96593675729089712</v>
      </c>
    </row>
    <row r="5675" spans="1:34">
      <c r="A5675">
        <v>1202</v>
      </c>
      <c r="B5675" s="1">
        <v>23565.38</v>
      </c>
      <c r="C5675" s="6">
        <v>0.22320000000000001</v>
      </c>
      <c r="D5675" t="s">
        <v>3</v>
      </c>
      <c r="E5675">
        <v>2</v>
      </c>
      <c r="F5675">
        <v>20.5</v>
      </c>
      <c r="G5675" t="s">
        <v>1</v>
      </c>
      <c r="H5675">
        <v>1</v>
      </c>
      <c r="I5675" t="s">
        <v>0</v>
      </c>
      <c r="J5675">
        <v>2</v>
      </c>
      <c r="K5675">
        <v>19.5</v>
      </c>
      <c r="L5675" t="s">
        <v>1</v>
      </c>
      <c r="M5675">
        <v>1</v>
      </c>
      <c r="N5675" t="s">
        <v>1258</v>
      </c>
      <c r="O5675">
        <v>1</v>
      </c>
      <c r="P5675" t="str">
        <f>D5675&amp;"-"&amp;F5675&amp;"-"&amp;G5675&amp;"-"&amp;E5675&amp;"-"&amp;H5675</f>
        <v>A2Delta-20.5-e-2-1</v>
      </c>
      <c r="Q5675" t="str">
        <f>I5675&amp;"-"&amp;K5675&amp;"-"&amp;L5675&amp;"-"&amp;J5675&amp;"-"&amp;M5675</f>
        <v>X2Pi-19.5-e-2-1</v>
      </c>
      <c r="R5675">
        <f>B5675+S5675</f>
        <v>33689.497054132</v>
      </c>
      <c r="S5675">
        <f>_xlfn.IFNA(VLOOKUP(Q5675,'MARVEL-X'!A$2:I$1400,7,FALSE),VLOOKUP(Q5675,MARVEL!A$2:J$1522,10,FALSE))</f>
        <v>10124.117054131999</v>
      </c>
      <c r="T5675">
        <f>IF(P5675=P5674,R5675+T5674,R5675)</f>
        <v>101068.949188442</v>
      </c>
      <c r="U5675">
        <f>IF(P5675=P5674,1+U5674,1)</f>
        <v>3</v>
      </c>
      <c r="V5675" t="str">
        <f t="shared" si="88"/>
        <v/>
      </c>
      <c r="W5675" t="str">
        <f>IF(V5675="","",IF(ABS(V5675-R5675)&gt;W$1,ABS(V5675-R5675),""))</f>
        <v/>
      </c>
      <c r="X5675" t="str">
        <f>Y5675&amp;"-"&amp;Z5675&amp;"-"&amp;AC5675&amp;"-"&amp;AD5675&amp;"-"&amp;AG5675</f>
        <v>20.5-e-A-2-2.5</v>
      </c>
      <c r="Y5675">
        <f>F5675</f>
        <v>20.5</v>
      </c>
      <c r="Z5675" s="2" t="str">
        <f>G5675</f>
        <v>e</v>
      </c>
      <c r="AA5675">
        <f>_xlfn.IFNA(VLOOKUP(X5675,'duo-out'!A$2:Q$5000,5,FALSE),E5675+10*(H5675-1)+1+_xlfn.IFNA(VLOOKUP(D5675,states!A$2:C$10,3,FALSE),1))</f>
        <v>253</v>
      </c>
      <c r="AB5675" t="str">
        <f>IF(V5675="","",V5675)</f>
        <v/>
      </c>
      <c r="AC5675" s="2" t="str">
        <f>_xlfn.IFNA(VLOOKUP(D5675,states!A$2:C$10,2,FALSE),"XX")</f>
        <v>A</v>
      </c>
      <c r="AD5675">
        <f>E5675</f>
        <v>2</v>
      </c>
      <c r="AE5675">
        <f>_xlfn.IFNA(VLOOKUP(D5675,states!A$2:D$10,4,FALSE),0)</f>
        <v>2</v>
      </c>
      <c r="AF5675">
        <v>0.5</v>
      </c>
      <c r="AG5675">
        <f>IF(AE5675=0,AF5675,IF(AE5675=1,IF(F5675=0.5,0.5,IF(H5675=1,0.5,1.5)),IF(F5675=0.5,0.5,IF(H5675=1,2.5,1.5))))</f>
        <v>2.5</v>
      </c>
      <c r="AH5675" s="7">
        <f>IF(AC5675="XX",0,1/C5675^(1/5)*IF(E5675=0,100,1)/(E5675+1)^(1/4))</f>
        <v>1.0256066975423674</v>
      </c>
    </row>
    <row r="5676" spans="1:34">
      <c r="A5676">
        <v>5908</v>
      </c>
      <c r="B5676" s="1">
        <v>23095.66</v>
      </c>
      <c r="C5676" s="6">
        <v>0.5</v>
      </c>
      <c r="D5676" t="s">
        <v>3</v>
      </c>
      <c r="E5676">
        <v>2</v>
      </c>
      <c r="F5676">
        <v>20.5</v>
      </c>
      <c r="G5676" t="s">
        <v>1</v>
      </c>
      <c r="H5676">
        <v>1</v>
      </c>
      <c r="I5676" t="s">
        <v>0</v>
      </c>
      <c r="J5676">
        <v>2</v>
      </c>
      <c r="K5676">
        <v>20.5</v>
      </c>
      <c r="L5676" t="s">
        <v>2</v>
      </c>
      <c r="M5676">
        <v>1</v>
      </c>
      <c r="N5676" t="s">
        <v>5964</v>
      </c>
      <c r="O5676">
        <v>1</v>
      </c>
      <c r="P5676" t="str">
        <f>D5676&amp;"-"&amp;F5676&amp;"-"&amp;G5676&amp;"-"&amp;E5676&amp;"-"&amp;H5676</f>
        <v>A2Delta-20.5-e-2-1</v>
      </c>
      <c r="Q5676" t="str">
        <f>I5676&amp;"-"&amp;K5676&amp;"-"&amp;L5676&amp;"-"&amp;J5676&amp;"-"&amp;M5676</f>
        <v>X2Pi-20.5-f-2-1</v>
      </c>
      <c r="R5676">
        <f>B5676+S5676</f>
        <v>33689.880125719996</v>
      </c>
      <c r="S5676">
        <f>_xlfn.IFNA(VLOOKUP(Q5676,'MARVEL-X'!A$2:I$1400,7,FALSE),VLOOKUP(Q5676,MARVEL!A$2:J$1522,10,FALSE))</f>
        <v>10594.220125719999</v>
      </c>
      <c r="T5676">
        <f>IF(P5676=P5675,R5676+T5675,R5676)</f>
        <v>134758.82931416199</v>
      </c>
      <c r="U5676">
        <f>IF(P5676=P5675,1+U5675,1)</f>
        <v>4</v>
      </c>
      <c r="V5676">
        <f t="shared" si="88"/>
        <v>33689.707328540499</v>
      </c>
      <c r="W5676">
        <f>IF(V5676="","",IF(ABS(V5676-R5676)&gt;W$1,ABS(V5676-R5676),""))</f>
        <v>0.17279717949713813</v>
      </c>
      <c r="X5676" t="str">
        <f>Y5676&amp;"-"&amp;Z5676&amp;"-"&amp;AC5676&amp;"-"&amp;AD5676&amp;"-"&amp;AG5676</f>
        <v>20.5-e-A-2-2.5</v>
      </c>
      <c r="Y5676">
        <f>F5676</f>
        <v>20.5</v>
      </c>
      <c r="Z5676" s="2" t="str">
        <f>G5676</f>
        <v>e</v>
      </c>
      <c r="AA5676">
        <f>_xlfn.IFNA(VLOOKUP(X5676,'duo-out'!A$2:Q$5000,5,FALSE),E5676+10*(H5676-1)+1+_xlfn.IFNA(VLOOKUP(D5676,states!A$2:C$10,3,FALSE),1))</f>
        <v>253</v>
      </c>
      <c r="AB5676">
        <f>IF(V5676="","",V5676)</f>
        <v>33689.707328540499</v>
      </c>
      <c r="AC5676" s="2" t="str">
        <f>_xlfn.IFNA(VLOOKUP(D5676,states!A$2:C$10,2,FALSE),"XX")</f>
        <v>A</v>
      </c>
      <c r="AD5676">
        <f>E5676</f>
        <v>2</v>
      </c>
      <c r="AE5676">
        <f>_xlfn.IFNA(VLOOKUP(D5676,states!A$2:D$10,4,FALSE),0)</f>
        <v>2</v>
      </c>
      <c r="AF5676">
        <v>0.5</v>
      </c>
      <c r="AG5676">
        <f>IF(AE5676=0,AF5676,IF(AE5676=1,IF(F5676=0.5,0.5,IF(H5676=1,0.5,1.5)),IF(F5676=0.5,0.5,IF(H5676=1,2.5,1.5))))</f>
        <v>2.5</v>
      </c>
      <c r="AH5676" s="7">
        <f>IF(AC5676="XX",0,1/C5676^(1/5)*IF(E5676=0,100,1)/(E5676+1)^(1/4))</f>
        <v>0.87282200217602857</v>
      </c>
    </row>
    <row r="5677" spans="1:34">
      <c r="A5677">
        <v>1448</v>
      </c>
      <c r="B5677" s="1">
        <v>22565.75</v>
      </c>
      <c r="C5677" s="6">
        <v>0.13189999999999999</v>
      </c>
      <c r="D5677" t="s">
        <v>3</v>
      </c>
      <c r="E5677">
        <v>2</v>
      </c>
      <c r="F5677">
        <v>20.5</v>
      </c>
      <c r="G5677" t="s">
        <v>1</v>
      </c>
      <c r="H5677">
        <v>2</v>
      </c>
      <c r="I5677" t="s">
        <v>0</v>
      </c>
      <c r="J5677">
        <v>2</v>
      </c>
      <c r="K5677">
        <v>21.5</v>
      </c>
      <c r="L5677" t="s">
        <v>1</v>
      </c>
      <c r="M5677">
        <v>2</v>
      </c>
      <c r="N5677" t="s">
        <v>1504</v>
      </c>
      <c r="O5677">
        <v>1</v>
      </c>
      <c r="P5677" t="str">
        <f>D5677&amp;"-"&amp;F5677&amp;"-"&amp;G5677&amp;"-"&amp;E5677&amp;"-"&amp;H5677</f>
        <v>A2Delta-20.5-e-2-2</v>
      </c>
      <c r="Q5677" t="str">
        <f>I5677&amp;"-"&amp;K5677&amp;"-"&amp;L5677&amp;"-"&amp;J5677&amp;"-"&amp;M5677</f>
        <v>X2Pi-21.5-e-2-2</v>
      </c>
      <c r="R5677">
        <f>B5677+S5677</f>
        <v>34180.914954955995</v>
      </c>
      <c r="S5677">
        <f>_xlfn.IFNA(VLOOKUP(Q5677,'MARVEL-X'!A$2:I$1400,7,FALSE),VLOOKUP(Q5677,MARVEL!A$2:J$1522,10,FALSE))</f>
        <v>11615.164954955999</v>
      </c>
      <c r="T5677">
        <f>IF(P5677=P5676,R5677+T5676,R5677)</f>
        <v>34180.914954955995</v>
      </c>
      <c r="U5677">
        <f>IF(P5677=P5676,1+U5676,1)</f>
        <v>1</v>
      </c>
      <c r="V5677" t="str">
        <f t="shared" si="88"/>
        <v/>
      </c>
      <c r="W5677" t="str">
        <f>IF(V5677="","",IF(ABS(V5677-R5677)&gt;W$1,ABS(V5677-R5677),""))</f>
        <v/>
      </c>
      <c r="X5677" t="str">
        <f>Y5677&amp;"-"&amp;Z5677&amp;"-"&amp;AC5677&amp;"-"&amp;AD5677&amp;"-"&amp;AG5677</f>
        <v>20.5-e-A-2-1.5</v>
      </c>
      <c r="Y5677">
        <f>F5677</f>
        <v>20.5</v>
      </c>
      <c r="Z5677" s="2" t="str">
        <f>G5677</f>
        <v>e</v>
      </c>
      <c r="AA5677">
        <f>_xlfn.IFNA(VLOOKUP(X5677,'duo-out'!A$2:Q$5000,5,FALSE),E5677+10*(H5677-1)+1+_xlfn.IFNA(VLOOKUP(D5677,states!A$2:C$10,3,FALSE),1))</f>
        <v>263</v>
      </c>
      <c r="AB5677" t="str">
        <f>IF(V5677="","",V5677)</f>
        <v/>
      </c>
      <c r="AC5677" s="2" t="str">
        <f>_xlfn.IFNA(VLOOKUP(D5677,states!A$2:C$10,2,FALSE),"XX")</f>
        <v>A</v>
      </c>
      <c r="AD5677">
        <f>E5677</f>
        <v>2</v>
      </c>
      <c r="AE5677">
        <f>_xlfn.IFNA(VLOOKUP(D5677,states!A$2:D$10,4,FALSE),0)</f>
        <v>2</v>
      </c>
      <c r="AF5677">
        <v>0.5</v>
      </c>
      <c r="AG5677">
        <f>IF(AE5677=0,AF5677,IF(AE5677=1,IF(F5677=0.5,0.5,IF(H5677=1,0.5,1.5)),IF(F5677=0.5,0.5,IF(H5677=1,2.5,1.5))))</f>
        <v>1.5</v>
      </c>
      <c r="AH5677" s="7">
        <f>IF(AC5677="XX",0,1/C5677^(1/5)*IF(E5677=0,100,1)/(E5677+1)^(1/4))</f>
        <v>1.139385602200266</v>
      </c>
    </row>
    <row r="5678" spans="1:34">
      <c r="A5678">
        <v>1398</v>
      </c>
      <c r="B5678" s="1">
        <v>23086.07</v>
      </c>
      <c r="C5678" s="6">
        <v>0.05</v>
      </c>
      <c r="D5678" t="s">
        <v>3</v>
      </c>
      <c r="E5678">
        <v>2</v>
      </c>
      <c r="F5678">
        <v>20.5</v>
      </c>
      <c r="G5678" t="s">
        <v>1</v>
      </c>
      <c r="H5678">
        <v>2</v>
      </c>
      <c r="I5678" t="s">
        <v>0</v>
      </c>
      <c r="J5678">
        <v>2</v>
      </c>
      <c r="K5678">
        <v>20.5</v>
      </c>
      <c r="L5678" t="s">
        <v>1</v>
      </c>
      <c r="M5678">
        <v>2</v>
      </c>
      <c r="N5678" t="s">
        <v>1454</v>
      </c>
      <c r="O5678">
        <v>1</v>
      </c>
      <c r="P5678" t="str">
        <f>D5678&amp;"-"&amp;F5678&amp;"-"&amp;G5678&amp;"-"&amp;E5678&amp;"-"&amp;H5678</f>
        <v>A2Delta-20.5-e-2-2</v>
      </c>
      <c r="Q5678" t="str">
        <f>I5678&amp;"-"&amp;K5678&amp;"-"&amp;L5678&amp;"-"&amp;J5678&amp;"-"&amp;M5678</f>
        <v>X2Pi-20.5-e-2-2</v>
      </c>
      <c r="R5678">
        <f>B5678+S5678</f>
        <v>34181.038486175996</v>
      </c>
      <c r="S5678">
        <f>_xlfn.IFNA(VLOOKUP(Q5678,'MARVEL-X'!A$2:I$1400,7,FALSE),VLOOKUP(Q5678,MARVEL!A$2:J$1522,10,FALSE))</f>
        <v>11094.968486176</v>
      </c>
      <c r="T5678">
        <f>IF(P5678=P5677,R5678+T5677,R5678)</f>
        <v>68361.953441131991</v>
      </c>
      <c r="U5678">
        <f>IF(P5678=P5677,1+U5677,1)</f>
        <v>2</v>
      </c>
      <c r="V5678" t="str">
        <f t="shared" si="88"/>
        <v/>
      </c>
      <c r="W5678" t="str">
        <f>IF(V5678="","",IF(ABS(V5678-R5678)&gt;W$1,ABS(V5678-R5678),""))</f>
        <v/>
      </c>
      <c r="X5678" t="str">
        <f>Y5678&amp;"-"&amp;Z5678&amp;"-"&amp;AC5678&amp;"-"&amp;AD5678&amp;"-"&amp;AG5678</f>
        <v>20.5-e-A-2-1.5</v>
      </c>
      <c r="Y5678">
        <f>F5678</f>
        <v>20.5</v>
      </c>
      <c r="Z5678" s="2" t="str">
        <f>G5678</f>
        <v>e</v>
      </c>
      <c r="AA5678">
        <f>_xlfn.IFNA(VLOOKUP(X5678,'duo-out'!A$2:Q$5000,5,FALSE),E5678+10*(H5678-1)+1+_xlfn.IFNA(VLOOKUP(D5678,states!A$2:C$10,3,FALSE),1))</f>
        <v>263</v>
      </c>
      <c r="AB5678" t="str">
        <f>IF(V5678="","",V5678)</f>
        <v/>
      </c>
      <c r="AC5678" s="2" t="str">
        <f>_xlfn.IFNA(VLOOKUP(D5678,states!A$2:C$10,2,FALSE),"XX")</f>
        <v>A</v>
      </c>
      <c r="AD5678">
        <f>E5678</f>
        <v>2</v>
      </c>
      <c r="AE5678">
        <f>_xlfn.IFNA(VLOOKUP(D5678,states!A$2:D$10,4,FALSE),0)</f>
        <v>2</v>
      </c>
      <c r="AF5678">
        <v>0.5</v>
      </c>
      <c r="AG5678">
        <f>IF(AE5678=0,AF5678,IF(AE5678=1,IF(F5678=0.5,0.5,IF(H5678=1,0.5,1.5)),IF(F5678=0.5,0.5,IF(H5678=1,2.5,1.5))))</f>
        <v>1.5</v>
      </c>
      <c r="AH5678" s="7">
        <f>IF(AC5678="XX",0,1/C5678^(1/5)*IF(E5678=0,100,1)/(E5678+1)^(1/4))</f>
        <v>1.3833296494790666</v>
      </c>
    </row>
    <row r="5679" spans="1:34">
      <c r="A5679">
        <v>1359</v>
      </c>
      <c r="B5679" s="1">
        <v>23587.31</v>
      </c>
      <c r="C5679" s="6">
        <v>7.8710000000000002E-2</v>
      </c>
      <c r="D5679" t="s">
        <v>3</v>
      </c>
      <c r="E5679">
        <v>2</v>
      </c>
      <c r="F5679">
        <v>20.5</v>
      </c>
      <c r="G5679" t="s">
        <v>1</v>
      </c>
      <c r="H5679">
        <v>2</v>
      </c>
      <c r="I5679" t="s">
        <v>0</v>
      </c>
      <c r="J5679">
        <v>2</v>
      </c>
      <c r="K5679">
        <v>19.5</v>
      </c>
      <c r="L5679" t="s">
        <v>1</v>
      </c>
      <c r="M5679">
        <v>2</v>
      </c>
      <c r="N5679" t="s">
        <v>1415</v>
      </c>
      <c r="O5679">
        <v>1</v>
      </c>
      <c r="P5679" t="str">
        <f>D5679&amp;"-"&amp;F5679&amp;"-"&amp;G5679&amp;"-"&amp;E5679&amp;"-"&amp;H5679</f>
        <v>A2Delta-20.5-e-2-2</v>
      </c>
      <c r="Q5679" t="str">
        <f>I5679&amp;"-"&amp;K5679&amp;"-"&amp;L5679&amp;"-"&amp;J5679&amp;"-"&amp;M5679</f>
        <v>X2Pi-19.5-e-2-2</v>
      </c>
      <c r="R5679">
        <f>B5679+S5679</f>
        <v>34181.085870923998</v>
      </c>
      <c r="S5679">
        <f>_xlfn.IFNA(VLOOKUP(Q5679,'MARVEL-X'!A$2:I$1400,7,FALSE),VLOOKUP(Q5679,MARVEL!A$2:J$1522,10,FALSE))</f>
        <v>10593.775870923999</v>
      </c>
      <c r="T5679">
        <f>IF(P5679=P5678,R5679+T5678,R5679)</f>
        <v>102543.03931205599</v>
      </c>
      <c r="U5679">
        <f>IF(P5679=P5678,1+U5678,1)</f>
        <v>3</v>
      </c>
      <c r="V5679" t="str">
        <f t="shared" si="88"/>
        <v/>
      </c>
      <c r="W5679" t="str">
        <f>IF(V5679="","",IF(ABS(V5679-R5679)&gt;W$1,ABS(V5679-R5679),""))</f>
        <v/>
      </c>
      <c r="X5679" t="str">
        <f>Y5679&amp;"-"&amp;Z5679&amp;"-"&amp;AC5679&amp;"-"&amp;AD5679&amp;"-"&amp;AG5679</f>
        <v>20.5-e-A-2-1.5</v>
      </c>
      <c r="Y5679">
        <f>F5679</f>
        <v>20.5</v>
      </c>
      <c r="Z5679" s="2" t="str">
        <f>G5679</f>
        <v>e</v>
      </c>
      <c r="AA5679">
        <f>_xlfn.IFNA(VLOOKUP(X5679,'duo-out'!A$2:Q$5000,5,FALSE),E5679+10*(H5679-1)+1+_xlfn.IFNA(VLOOKUP(D5679,states!A$2:C$10,3,FALSE),1))</f>
        <v>263</v>
      </c>
      <c r="AB5679" t="str">
        <f>IF(V5679="","",V5679)</f>
        <v/>
      </c>
      <c r="AC5679" s="2" t="str">
        <f>_xlfn.IFNA(VLOOKUP(D5679,states!A$2:C$10,2,FALSE),"XX")</f>
        <v>A</v>
      </c>
      <c r="AD5679">
        <f>E5679</f>
        <v>2</v>
      </c>
      <c r="AE5679">
        <f>_xlfn.IFNA(VLOOKUP(D5679,states!A$2:D$10,4,FALSE),0)</f>
        <v>2</v>
      </c>
      <c r="AF5679">
        <v>0.5</v>
      </c>
      <c r="AG5679">
        <f>IF(AE5679=0,AF5679,IF(AE5679=1,IF(F5679=0.5,0.5,IF(H5679=1,0.5,1.5)),IF(F5679=0.5,0.5,IF(H5679=1,2.5,1.5))))</f>
        <v>1.5</v>
      </c>
      <c r="AH5679" s="7">
        <f>IF(AC5679="XX",0,1/C5679^(1/5)*IF(E5679=0,100,1)/(E5679+1)^(1/4))</f>
        <v>1.2633209663362077</v>
      </c>
    </row>
    <row r="5680" spans="1:34">
      <c r="A5680">
        <v>262</v>
      </c>
      <c r="B5680" s="1">
        <v>22550.79</v>
      </c>
      <c r="C5680" s="6">
        <v>0.5</v>
      </c>
      <c r="D5680" t="s">
        <v>3</v>
      </c>
      <c r="E5680">
        <v>2</v>
      </c>
      <c r="F5680">
        <v>20.5</v>
      </c>
      <c r="G5680" t="s">
        <v>1</v>
      </c>
      <c r="H5680">
        <v>2</v>
      </c>
      <c r="I5680" t="s">
        <v>0</v>
      </c>
      <c r="J5680">
        <v>2</v>
      </c>
      <c r="K5680">
        <v>21.5</v>
      </c>
      <c r="L5680" t="s">
        <v>1</v>
      </c>
      <c r="M5680">
        <v>2</v>
      </c>
      <c r="N5680" t="s">
        <v>317</v>
      </c>
      <c r="O5680">
        <v>-1</v>
      </c>
      <c r="P5680" t="str">
        <f>D5680&amp;"-"&amp;F5680&amp;"-"&amp;G5680&amp;"-"&amp;E5680&amp;"-"&amp;H5680</f>
        <v>A2Delta-20.5-e-2-2</v>
      </c>
      <c r="Q5680" t="str">
        <f>I5680&amp;"-"&amp;K5680&amp;"-"&amp;L5680&amp;"-"&amp;J5680&amp;"-"&amp;M5680</f>
        <v>X2Pi-21.5-e-2-2</v>
      </c>
      <c r="R5680">
        <f>B5680+S5680</f>
        <v>34165.954954956003</v>
      </c>
      <c r="S5680">
        <f>_xlfn.IFNA(VLOOKUP(Q5680,'MARVEL-X'!A$2:I$1400,7,FALSE),VLOOKUP(Q5680,MARVEL!A$2:J$1522,10,FALSE))</f>
        <v>11615.164954955999</v>
      </c>
      <c r="T5680">
        <f>IF(P5680=P5679,R5680+T5679,R5680)</f>
        <v>136708.99426701199</v>
      </c>
      <c r="U5680">
        <f>IF(P5680=P5679,1+U5679,1)</f>
        <v>4</v>
      </c>
      <c r="V5680" t="str">
        <f t="shared" si="88"/>
        <v/>
      </c>
      <c r="W5680" t="str">
        <f>IF(V5680="","",IF(ABS(V5680-R5680)&gt;W$1,ABS(V5680-R5680),""))</f>
        <v/>
      </c>
      <c r="X5680" t="str">
        <f>Y5680&amp;"-"&amp;Z5680&amp;"-"&amp;AC5680&amp;"-"&amp;AD5680&amp;"-"&amp;AG5680</f>
        <v>20.5-e-A-2-1.5</v>
      </c>
      <c r="Y5680">
        <f>F5680</f>
        <v>20.5</v>
      </c>
      <c r="Z5680" s="2" t="str">
        <f>G5680</f>
        <v>e</v>
      </c>
      <c r="AA5680">
        <f>_xlfn.IFNA(VLOOKUP(X5680,'duo-out'!A$2:Q$5000,5,FALSE),E5680+10*(H5680-1)+1+_xlfn.IFNA(VLOOKUP(D5680,states!A$2:C$10,3,FALSE),1))</f>
        <v>263</v>
      </c>
      <c r="AB5680" t="str">
        <f>IF(V5680="","",V5680)</f>
        <v/>
      </c>
      <c r="AC5680" s="2" t="str">
        <f>_xlfn.IFNA(VLOOKUP(D5680,states!A$2:C$10,2,FALSE),"XX")</f>
        <v>A</v>
      </c>
      <c r="AD5680">
        <f>E5680</f>
        <v>2</v>
      </c>
      <c r="AE5680">
        <f>_xlfn.IFNA(VLOOKUP(D5680,states!A$2:D$10,4,FALSE),0)</f>
        <v>2</v>
      </c>
      <c r="AF5680">
        <v>0.5</v>
      </c>
      <c r="AG5680">
        <f>IF(AE5680=0,AF5680,IF(AE5680=1,IF(F5680=0.5,0.5,IF(H5680=1,0.5,1.5)),IF(F5680=0.5,0.5,IF(H5680=1,2.5,1.5))))</f>
        <v>1.5</v>
      </c>
      <c r="AH5680" s="7">
        <f>IF(AC5680="XX",0,1/C5680^(1/5)*IF(E5680=0,100,1)/(E5680+1)^(1/4))</f>
        <v>0.87282200217602857</v>
      </c>
    </row>
    <row r="5681" spans="1:34">
      <c r="A5681">
        <v>5975</v>
      </c>
      <c r="B5681" s="1">
        <v>23072.16</v>
      </c>
      <c r="C5681" s="6">
        <v>0.5</v>
      </c>
      <c r="D5681" t="s">
        <v>3</v>
      </c>
      <c r="E5681">
        <v>2</v>
      </c>
      <c r="F5681">
        <v>20.5</v>
      </c>
      <c r="G5681" t="s">
        <v>1</v>
      </c>
      <c r="H5681">
        <v>2</v>
      </c>
      <c r="I5681" t="s">
        <v>0</v>
      </c>
      <c r="J5681">
        <v>2</v>
      </c>
      <c r="K5681">
        <v>20.5</v>
      </c>
      <c r="L5681" t="s">
        <v>2</v>
      </c>
      <c r="M5681">
        <v>2</v>
      </c>
      <c r="N5681" t="s">
        <v>6031</v>
      </c>
      <c r="O5681">
        <v>1</v>
      </c>
      <c r="P5681" t="str">
        <f>D5681&amp;"-"&amp;F5681&amp;"-"&amp;G5681&amp;"-"&amp;E5681&amp;"-"&amp;H5681</f>
        <v>A2Delta-20.5-e-2-2</v>
      </c>
      <c r="Q5681" t="str">
        <f>I5681&amp;"-"&amp;K5681&amp;"-"&amp;L5681&amp;"-"&amp;J5681&amp;"-"&amp;M5681</f>
        <v>X2Pi-20.5-f-2-2</v>
      </c>
      <c r="R5681">
        <f>B5681+S5681</f>
        <v>34181.178107913998</v>
      </c>
      <c r="S5681">
        <f>_xlfn.IFNA(VLOOKUP(Q5681,'MARVEL-X'!A$2:I$1400,7,FALSE),VLOOKUP(Q5681,MARVEL!A$2:J$1522,10,FALSE))</f>
        <v>11109.018107913998</v>
      </c>
      <c r="T5681">
        <f>IF(P5681=P5680,R5681+T5680,R5681)</f>
        <v>170890.17237492598</v>
      </c>
      <c r="U5681">
        <f>IF(P5681=P5680,1+U5680,1)</f>
        <v>5</v>
      </c>
      <c r="V5681" t="str">
        <f t="shared" si="88"/>
        <v/>
      </c>
      <c r="W5681" t="str">
        <f>IF(V5681="","",IF(ABS(V5681-R5681)&gt;W$1,ABS(V5681-R5681),""))</f>
        <v/>
      </c>
      <c r="X5681" t="str">
        <f>Y5681&amp;"-"&amp;Z5681&amp;"-"&amp;AC5681&amp;"-"&amp;AD5681&amp;"-"&amp;AG5681</f>
        <v>20.5-e-A-2-1.5</v>
      </c>
      <c r="Y5681">
        <f>F5681</f>
        <v>20.5</v>
      </c>
      <c r="Z5681" s="2" t="str">
        <f>G5681</f>
        <v>e</v>
      </c>
      <c r="AA5681">
        <f>_xlfn.IFNA(VLOOKUP(X5681,'duo-out'!A$2:Q$5000,5,FALSE),E5681+10*(H5681-1)+1+_xlfn.IFNA(VLOOKUP(D5681,states!A$2:C$10,3,FALSE),1))</f>
        <v>263</v>
      </c>
      <c r="AB5681" t="str">
        <f>IF(V5681="","",V5681)</f>
        <v/>
      </c>
      <c r="AC5681" s="2" t="str">
        <f>_xlfn.IFNA(VLOOKUP(D5681,states!A$2:C$10,2,FALSE),"XX")</f>
        <v>A</v>
      </c>
      <c r="AD5681">
        <f>E5681</f>
        <v>2</v>
      </c>
      <c r="AE5681">
        <f>_xlfn.IFNA(VLOOKUP(D5681,states!A$2:D$10,4,FALSE),0)</f>
        <v>2</v>
      </c>
      <c r="AF5681">
        <v>0.5</v>
      </c>
      <c r="AG5681">
        <f>IF(AE5681=0,AF5681,IF(AE5681=1,IF(F5681=0.5,0.5,IF(H5681=1,0.5,1.5)),IF(F5681=0.5,0.5,IF(H5681=1,2.5,1.5))))</f>
        <v>1.5</v>
      </c>
      <c r="AH5681" s="7">
        <f>IF(AC5681="XX",0,1/C5681^(1/5)*IF(E5681=0,100,1)/(E5681+1)^(1/4))</f>
        <v>0.87282200217602857</v>
      </c>
    </row>
    <row r="5682" spans="1:34">
      <c r="A5682">
        <v>5967</v>
      </c>
      <c r="B5682" s="1">
        <v>23587.279999999999</v>
      </c>
      <c r="C5682" s="6">
        <v>0.5</v>
      </c>
      <c r="D5682" t="s">
        <v>3</v>
      </c>
      <c r="E5682">
        <v>2</v>
      </c>
      <c r="F5682">
        <v>20.5</v>
      </c>
      <c r="G5682" t="s">
        <v>1</v>
      </c>
      <c r="H5682">
        <v>2</v>
      </c>
      <c r="I5682" t="s">
        <v>0</v>
      </c>
      <c r="J5682">
        <v>2</v>
      </c>
      <c r="K5682">
        <v>19.5</v>
      </c>
      <c r="L5682" t="s">
        <v>1</v>
      </c>
      <c r="M5682">
        <v>2</v>
      </c>
      <c r="N5682" t="s">
        <v>6023</v>
      </c>
      <c r="O5682">
        <v>1</v>
      </c>
      <c r="P5682" t="str">
        <f>D5682&amp;"-"&amp;F5682&amp;"-"&amp;G5682&amp;"-"&amp;E5682&amp;"-"&amp;H5682</f>
        <v>A2Delta-20.5-e-2-2</v>
      </c>
      <c r="Q5682" t="str">
        <f>I5682&amp;"-"&amp;K5682&amp;"-"&amp;L5682&amp;"-"&amp;J5682&amp;"-"&amp;M5682</f>
        <v>X2Pi-19.5-e-2-2</v>
      </c>
      <c r="R5682">
        <f>B5682+S5682</f>
        <v>34181.055870923999</v>
      </c>
      <c r="S5682">
        <f>_xlfn.IFNA(VLOOKUP(Q5682,'MARVEL-X'!A$2:I$1400,7,FALSE),VLOOKUP(Q5682,MARVEL!A$2:J$1522,10,FALSE))</f>
        <v>10593.775870923999</v>
      </c>
      <c r="T5682">
        <f>IF(P5682=P5681,R5682+T5681,R5682)</f>
        <v>205071.22824584998</v>
      </c>
      <c r="U5682">
        <f>IF(P5682=P5681,1+U5681,1)</f>
        <v>6</v>
      </c>
      <c r="V5682">
        <f t="shared" si="88"/>
        <v>34178.538040975</v>
      </c>
      <c r="W5682">
        <f>IF(V5682="","",IF(ABS(V5682-R5682)&gt;W$1,ABS(V5682-R5682),""))</f>
        <v>2.5178299489998608</v>
      </c>
      <c r="X5682" t="str">
        <f>Y5682&amp;"-"&amp;Z5682&amp;"-"&amp;AC5682&amp;"-"&amp;AD5682&amp;"-"&amp;AG5682</f>
        <v>20.5-e-A-2-1.5</v>
      </c>
      <c r="Y5682">
        <f>F5682</f>
        <v>20.5</v>
      </c>
      <c r="Z5682" s="2" t="str">
        <f>G5682</f>
        <v>e</v>
      </c>
      <c r="AA5682">
        <f>_xlfn.IFNA(VLOOKUP(X5682,'duo-out'!A$2:Q$5000,5,FALSE),E5682+10*(H5682-1)+1+_xlfn.IFNA(VLOOKUP(D5682,states!A$2:C$10,3,FALSE),1))</f>
        <v>263</v>
      </c>
      <c r="AB5682">
        <f>IF(V5682="","",V5682)</f>
        <v>34178.538040975</v>
      </c>
      <c r="AC5682" s="2" t="str">
        <f>_xlfn.IFNA(VLOOKUP(D5682,states!A$2:C$10,2,FALSE),"XX")</f>
        <v>A</v>
      </c>
      <c r="AD5682">
        <f>E5682</f>
        <v>2</v>
      </c>
      <c r="AE5682">
        <f>_xlfn.IFNA(VLOOKUP(D5682,states!A$2:D$10,4,FALSE),0)</f>
        <v>2</v>
      </c>
      <c r="AF5682">
        <v>0.5</v>
      </c>
      <c r="AG5682">
        <f>IF(AE5682=0,AF5682,IF(AE5682=1,IF(F5682=0.5,0.5,IF(H5682=1,0.5,1.5)),IF(F5682=0.5,0.5,IF(H5682=1,2.5,1.5))))</f>
        <v>1.5</v>
      </c>
      <c r="AH5682" s="7">
        <f>IF(AC5682="XX",0,1/C5682^(1/5)*IF(E5682=0,100,1)/(E5682+1)^(1/4))</f>
        <v>0.87282200217602857</v>
      </c>
    </row>
    <row r="5683" spans="1:34">
      <c r="A5683">
        <v>5992</v>
      </c>
      <c r="B5683" s="1">
        <v>22794.19</v>
      </c>
      <c r="C5683" s="6">
        <v>0.5</v>
      </c>
      <c r="D5683" t="s">
        <v>3</v>
      </c>
      <c r="E5683">
        <v>3</v>
      </c>
      <c r="F5683">
        <v>20.5</v>
      </c>
      <c r="G5683" t="s">
        <v>1</v>
      </c>
      <c r="H5683">
        <v>1</v>
      </c>
      <c r="I5683" t="s">
        <v>0</v>
      </c>
      <c r="J5683">
        <v>3</v>
      </c>
      <c r="K5683">
        <v>20.5</v>
      </c>
      <c r="L5683" t="s">
        <v>2</v>
      </c>
      <c r="M5683">
        <v>1</v>
      </c>
      <c r="N5683" t="s">
        <v>6048</v>
      </c>
      <c r="O5683">
        <v>1</v>
      </c>
      <c r="P5683" t="str">
        <f>D5683&amp;"-"&amp;F5683&amp;"-"&amp;G5683&amp;"-"&amp;E5683&amp;"-"&amp;H5683</f>
        <v>A2Delta-20.5-e-3-1</v>
      </c>
      <c r="Q5683" t="str">
        <f>I5683&amp;"-"&amp;K5683&amp;"-"&amp;L5683&amp;"-"&amp;J5683&amp;"-"&amp;M5683</f>
        <v>X2Pi-20.5-f-3-1</v>
      </c>
      <c r="R5683">
        <f>B5683+S5683</f>
        <v>35654.67483353</v>
      </c>
      <c r="S5683">
        <f>_xlfn.IFNA(VLOOKUP(Q5683,'MARVEL-X'!A$2:I$1400,7,FALSE),VLOOKUP(Q5683,MARVEL!A$2:J$1522,10,FALSE))</f>
        <v>12860.484833529999</v>
      </c>
      <c r="T5683">
        <f>IF(P5683=P5682,R5683+T5682,R5683)</f>
        <v>35654.67483353</v>
      </c>
      <c r="U5683">
        <f>IF(P5683=P5682,1+U5682,1)</f>
        <v>1</v>
      </c>
      <c r="V5683">
        <f t="shared" si="88"/>
        <v>35654.67483353</v>
      </c>
      <c r="W5683" t="str">
        <f>IF(V5683="","",IF(ABS(V5683-R5683)&gt;W$1,ABS(V5683-R5683),""))</f>
        <v/>
      </c>
      <c r="X5683" t="str">
        <f>Y5683&amp;"-"&amp;Z5683&amp;"-"&amp;AC5683&amp;"-"&amp;AD5683&amp;"-"&amp;AG5683</f>
        <v>20.5-e-A-3-2.5</v>
      </c>
      <c r="Y5683">
        <f>F5683</f>
        <v>20.5</v>
      </c>
      <c r="Z5683" s="2" t="str">
        <f>G5683</f>
        <v>e</v>
      </c>
      <c r="AA5683">
        <f>_xlfn.IFNA(VLOOKUP(X5683,'duo-out'!A$2:Q$5000,5,FALSE),E5683+10*(H5683-1)+1+_xlfn.IFNA(VLOOKUP(D5683,states!A$2:C$10,3,FALSE),1))</f>
        <v>254</v>
      </c>
      <c r="AB5683">
        <f>IF(V5683="","",V5683)</f>
        <v>35654.67483353</v>
      </c>
      <c r="AC5683" s="2" t="str">
        <f>_xlfn.IFNA(VLOOKUP(D5683,states!A$2:C$10,2,FALSE),"XX")</f>
        <v>A</v>
      </c>
      <c r="AD5683">
        <f>E5683</f>
        <v>3</v>
      </c>
      <c r="AE5683">
        <f>_xlfn.IFNA(VLOOKUP(D5683,states!A$2:D$10,4,FALSE),0)</f>
        <v>2</v>
      </c>
      <c r="AF5683">
        <v>0.5</v>
      </c>
      <c r="AG5683">
        <f>IF(AE5683=0,AF5683,IF(AE5683=1,IF(F5683=0.5,0.5,IF(H5683=1,0.5,1.5)),IF(F5683=0.5,0.5,IF(H5683=1,2.5,1.5))))</f>
        <v>2.5</v>
      </c>
      <c r="AH5683" s="7">
        <f>IF(AC5683="XX",0,1/C5683^(1/5)*IF(E5683=0,100,1)/(E5683+1)^(1/4))</f>
        <v>0.8122523963562357</v>
      </c>
    </row>
    <row r="5684" spans="1:34">
      <c r="A5684">
        <v>281</v>
      </c>
      <c r="B5684" s="1">
        <v>22252.19</v>
      </c>
      <c r="C5684" s="6">
        <v>0.5</v>
      </c>
      <c r="D5684" t="s">
        <v>3</v>
      </c>
      <c r="E5684">
        <v>3</v>
      </c>
      <c r="F5684">
        <v>20.5</v>
      </c>
      <c r="G5684" t="s">
        <v>1</v>
      </c>
      <c r="H5684">
        <v>2</v>
      </c>
      <c r="I5684" t="s">
        <v>0</v>
      </c>
      <c r="J5684">
        <v>3</v>
      </c>
      <c r="K5684">
        <v>21.5</v>
      </c>
      <c r="L5684" t="s">
        <v>1</v>
      </c>
      <c r="M5684">
        <v>2</v>
      </c>
      <c r="N5684" t="s">
        <v>336</v>
      </c>
      <c r="O5684">
        <v>-1</v>
      </c>
      <c r="P5684" t="str">
        <f>D5684&amp;"-"&amp;F5684&amp;"-"&amp;G5684&amp;"-"&amp;E5684&amp;"-"&amp;H5684</f>
        <v>A2Delta-20.5-e-3-2</v>
      </c>
      <c r="Q5684" t="str">
        <f>I5684&amp;"-"&amp;K5684&amp;"-"&amp;L5684&amp;"-"&amp;J5684&amp;"-"&amp;M5684</f>
        <v>X2Pi-21.5-e-3-2</v>
      </c>
      <c r="R5684">
        <f>B5684+S5684</f>
        <v>36089.986486176</v>
      </c>
      <c r="S5684">
        <f>_xlfn.IFNA(VLOOKUP(Q5684,'MARVEL-X'!A$2:I$1400,7,FALSE),VLOOKUP(Q5684,MARVEL!A$2:J$1522,10,FALSE))</f>
        <v>13837.796486175999</v>
      </c>
      <c r="T5684">
        <f>IF(P5684=P5683,R5684+T5683,R5684)</f>
        <v>36089.986486176</v>
      </c>
      <c r="U5684">
        <f>IF(P5684=P5683,1+U5683,1)</f>
        <v>1</v>
      </c>
      <c r="V5684" t="str">
        <f t="shared" si="88"/>
        <v/>
      </c>
      <c r="W5684" t="str">
        <f>IF(V5684="","",IF(ABS(V5684-R5684)&gt;W$1,ABS(V5684-R5684),""))</f>
        <v/>
      </c>
      <c r="X5684" t="str">
        <f>Y5684&amp;"-"&amp;Z5684&amp;"-"&amp;AC5684&amp;"-"&amp;AD5684&amp;"-"&amp;AG5684</f>
        <v>20.5-e-A-3-1.5</v>
      </c>
      <c r="Y5684">
        <f>F5684</f>
        <v>20.5</v>
      </c>
      <c r="Z5684" s="2" t="str">
        <f>G5684</f>
        <v>e</v>
      </c>
      <c r="AA5684">
        <f>_xlfn.IFNA(VLOOKUP(X5684,'duo-out'!A$2:Q$5000,5,FALSE),E5684+10*(H5684-1)+1+_xlfn.IFNA(VLOOKUP(D5684,states!A$2:C$10,3,FALSE),1))</f>
        <v>264</v>
      </c>
      <c r="AB5684" t="str">
        <f>IF(V5684="","",V5684)</f>
        <v/>
      </c>
      <c r="AC5684" s="2" t="str">
        <f>_xlfn.IFNA(VLOOKUP(D5684,states!A$2:C$10,2,FALSE),"XX")</f>
        <v>A</v>
      </c>
      <c r="AD5684">
        <f>E5684</f>
        <v>3</v>
      </c>
      <c r="AE5684">
        <f>_xlfn.IFNA(VLOOKUP(D5684,states!A$2:D$10,4,FALSE),0)</f>
        <v>2</v>
      </c>
      <c r="AF5684">
        <v>0.5</v>
      </c>
      <c r="AG5684">
        <f>IF(AE5684=0,AF5684,IF(AE5684=1,IF(F5684=0.5,0.5,IF(H5684=1,0.5,1.5)),IF(F5684=0.5,0.5,IF(H5684=1,2.5,1.5))))</f>
        <v>1.5</v>
      </c>
      <c r="AH5684" s="7">
        <f>IF(AC5684="XX",0,1/C5684^(1/5)*IF(E5684=0,100,1)/(E5684+1)^(1/4))</f>
        <v>0.8122523963562357</v>
      </c>
    </row>
    <row r="5685" spans="1:34">
      <c r="A5685">
        <v>269</v>
      </c>
      <c r="B5685" s="1">
        <v>22751.24</v>
      </c>
      <c r="C5685" s="6">
        <v>0.5</v>
      </c>
      <c r="D5685" t="s">
        <v>3</v>
      </c>
      <c r="E5685">
        <v>3</v>
      </c>
      <c r="F5685">
        <v>20.5</v>
      </c>
      <c r="G5685" t="s">
        <v>1</v>
      </c>
      <c r="H5685">
        <v>2</v>
      </c>
      <c r="I5685" t="s">
        <v>0</v>
      </c>
      <c r="J5685">
        <v>3</v>
      </c>
      <c r="K5685">
        <v>20.5</v>
      </c>
      <c r="L5685" t="s">
        <v>2</v>
      </c>
      <c r="M5685">
        <v>2</v>
      </c>
      <c r="N5685" t="s">
        <v>324</v>
      </c>
      <c r="O5685">
        <v>-1</v>
      </c>
      <c r="P5685" t="str">
        <f>D5685&amp;"-"&amp;F5685&amp;"-"&amp;G5685&amp;"-"&amp;E5685&amp;"-"&amp;H5685</f>
        <v>A2Delta-20.5-e-3-2</v>
      </c>
      <c r="Q5685" t="str">
        <f>I5685&amp;"-"&amp;K5685&amp;"-"&amp;L5685&amp;"-"&amp;J5685&amp;"-"&amp;M5685</f>
        <v>X2Pi-20.5-f-3-2</v>
      </c>
      <c r="R5685">
        <f>B5685+S5685</f>
        <v>36104.564288303001</v>
      </c>
      <c r="S5685">
        <f>_xlfn.IFNA(VLOOKUP(Q5685,'MARVEL-X'!A$2:I$1400,7,FALSE),VLOOKUP(Q5685,MARVEL!A$2:J$1522,10,FALSE))</f>
        <v>13353.324288303</v>
      </c>
      <c r="T5685">
        <f>IF(P5685=P5684,R5685+T5684,R5685)</f>
        <v>72194.550774478994</v>
      </c>
      <c r="U5685">
        <f>IF(P5685=P5684,1+U5684,1)</f>
        <v>2</v>
      </c>
      <c r="V5685">
        <f t="shared" si="88"/>
        <v>36097.275387239497</v>
      </c>
      <c r="W5685">
        <f>IF(V5685="","",IF(ABS(V5685-R5685)&gt;W$1,ABS(V5685-R5685),""))</f>
        <v>7.2889010635044542</v>
      </c>
      <c r="X5685" t="str">
        <f>Y5685&amp;"-"&amp;Z5685&amp;"-"&amp;AC5685&amp;"-"&amp;AD5685&amp;"-"&amp;AG5685</f>
        <v>20.5-e-A-3-1.5</v>
      </c>
      <c r="Y5685">
        <f>F5685</f>
        <v>20.5</v>
      </c>
      <c r="Z5685" s="2" t="str">
        <f>G5685</f>
        <v>e</v>
      </c>
      <c r="AA5685">
        <f>_xlfn.IFNA(VLOOKUP(X5685,'duo-out'!A$2:Q$5000,5,FALSE),E5685+10*(H5685-1)+1+_xlfn.IFNA(VLOOKUP(D5685,states!A$2:C$10,3,FALSE),1))</f>
        <v>264</v>
      </c>
      <c r="AB5685">
        <f>IF(V5685="","",V5685)</f>
        <v>36097.275387239497</v>
      </c>
      <c r="AC5685" s="2" t="str">
        <f>_xlfn.IFNA(VLOOKUP(D5685,states!A$2:C$10,2,FALSE),"XX")</f>
        <v>A</v>
      </c>
      <c r="AD5685">
        <f>E5685</f>
        <v>3</v>
      </c>
      <c r="AE5685">
        <f>_xlfn.IFNA(VLOOKUP(D5685,states!A$2:D$10,4,FALSE),0)</f>
        <v>2</v>
      </c>
      <c r="AF5685">
        <v>0.5</v>
      </c>
      <c r="AG5685">
        <f>IF(AE5685=0,AF5685,IF(AE5685=1,IF(F5685=0.5,0.5,IF(H5685=1,0.5,1.5)),IF(F5685=0.5,0.5,IF(H5685=1,2.5,1.5))))</f>
        <v>1.5</v>
      </c>
      <c r="AH5685" s="7">
        <f>IF(AC5685="XX",0,1/C5685^(1/5)*IF(E5685=0,100,1)/(E5685+1)^(1/4))</f>
        <v>0.8122523963562357</v>
      </c>
    </row>
    <row r="5686" spans="1:34">
      <c r="A5686">
        <v>6062</v>
      </c>
      <c r="B5686" s="1">
        <v>22295.81</v>
      </c>
      <c r="C5686" s="6">
        <v>0.5</v>
      </c>
      <c r="D5686" t="s">
        <v>3</v>
      </c>
      <c r="E5686">
        <v>4</v>
      </c>
      <c r="F5686">
        <v>20.5</v>
      </c>
      <c r="G5686" t="s">
        <v>1</v>
      </c>
      <c r="H5686">
        <v>1</v>
      </c>
      <c r="I5686" t="s">
        <v>0</v>
      </c>
      <c r="J5686">
        <v>4</v>
      </c>
      <c r="K5686">
        <v>20.5</v>
      </c>
      <c r="L5686" t="s">
        <v>2</v>
      </c>
      <c r="M5686">
        <v>1</v>
      </c>
      <c r="N5686" t="s">
        <v>6118</v>
      </c>
      <c r="O5686">
        <v>1</v>
      </c>
      <c r="P5686" t="str">
        <f>D5686&amp;"-"&amp;F5686&amp;"-"&amp;G5686&amp;"-"&amp;E5686&amp;"-"&amp;H5686</f>
        <v>A2Delta-20.5-e-4-1</v>
      </c>
      <c r="Q5686" t="str">
        <f>I5686&amp;"-"&amp;K5686&amp;"-"&amp;L5686&amp;"-"&amp;J5686&amp;"-"&amp;M5686</f>
        <v>X2Pi-20.5-f-4-1</v>
      </c>
      <c r="R5686">
        <f>B5686+S5686</f>
        <v>37299.139202838</v>
      </c>
      <c r="S5686">
        <f>_xlfn.IFNA(VLOOKUP(Q5686,'MARVEL-X'!A$2:I$1400,7,FALSE),VLOOKUP(Q5686,MARVEL!A$2:J$1522,10,FALSE))</f>
        <v>15003.329202838</v>
      </c>
      <c r="T5686">
        <f>IF(P5686=P5685,R5686+T5685,R5686)</f>
        <v>37299.139202838</v>
      </c>
      <c r="U5686">
        <f>IF(P5686=P5685,1+U5685,1)</f>
        <v>1</v>
      </c>
      <c r="V5686">
        <f t="shared" si="88"/>
        <v>37299.139202838</v>
      </c>
      <c r="W5686" t="str">
        <f>IF(V5686="","",IF(ABS(V5686-R5686)&gt;W$1,ABS(V5686-R5686),""))</f>
        <v/>
      </c>
      <c r="X5686" t="str">
        <f>Y5686&amp;"-"&amp;Z5686&amp;"-"&amp;AC5686&amp;"-"&amp;AD5686&amp;"-"&amp;AG5686</f>
        <v>20.5-e-A-4-2.5</v>
      </c>
      <c r="Y5686">
        <f>F5686</f>
        <v>20.5</v>
      </c>
      <c r="Z5686" s="2" t="str">
        <f>G5686</f>
        <v>e</v>
      </c>
      <c r="AA5686">
        <f>_xlfn.IFNA(VLOOKUP(X5686,'duo-out'!A$2:Q$5000,5,FALSE),E5686+10*(H5686-1)+1+_xlfn.IFNA(VLOOKUP(D5686,states!A$2:C$10,3,FALSE),1))</f>
        <v>255</v>
      </c>
      <c r="AB5686">
        <f>IF(V5686="","",V5686)</f>
        <v>37299.139202838</v>
      </c>
      <c r="AC5686" s="2" t="str">
        <f>_xlfn.IFNA(VLOOKUP(D5686,states!A$2:C$10,2,FALSE),"XX")</f>
        <v>A</v>
      </c>
      <c r="AD5686">
        <f>E5686</f>
        <v>4</v>
      </c>
      <c r="AE5686">
        <f>_xlfn.IFNA(VLOOKUP(D5686,states!A$2:D$10,4,FALSE),0)</f>
        <v>2</v>
      </c>
      <c r="AF5686">
        <v>0.5</v>
      </c>
      <c r="AG5686">
        <f>IF(AE5686=0,AF5686,IF(AE5686=1,IF(F5686=0.5,0.5,IF(H5686=1,0.5,1.5)),IF(F5686=0.5,0.5,IF(H5686=1,2.5,1.5))))</f>
        <v>2.5</v>
      </c>
      <c r="AH5686" s="7">
        <f>IF(AC5686="XX",0,1/C5686^(1/5)*IF(E5686=0,100,1)/(E5686+1)^(1/4))</f>
        <v>0.76818088824663155</v>
      </c>
    </row>
    <row r="5687" spans="1:34">
      <c r="A5687">
        <v>6107</v>
      </c>
      <c r="B5687" s="1">
        <v>22220.34</v>
      </c>
      <c r="C5687" s="6">
        <v>0.5</v>
      </c>
      <c r="D5687" t="s">
        <v>3</v>
      </c>
      <c r="E5687">
        <v>4</v>
      </c>
      <c r="F5687">
        <v>20.5</v>
      </c>
      <c r="G5687" t="s">
        <v>1</v>
      </c>
      <c r="H5687">
        <v>2</v>
      </c>
      <c r="I5687" t="s">
        <v>0</v>
      </c>
      <c r="J5687">
        <v>4</v>
      </c>
      <c r="K5687">
        <v>20.5</v>
      </c>
      <c r="L5687" t="s">
        <v>2</v>
      </c>
      <c r="M5687">
        <v>2</v>
      </c>
      <c r="N5687" t="s">
        <v>6163</v>
      </c>
      <c r="O5687">
        <v>1</v>
      </c>
      <c r="P5687" t="str">
        <f>D5687&amp;"-"&amp;F5687&amp;"-"&amp;G5687&amp;"-"&amp;E5687&amp;"-"&amp;H5687</f>
        <v>A2Delta-20.5-e-4-2</v>
      </c>
      <c r="Q5687" t="str">
        <f>I5687&amp;"-"&amp;K5687&amp;"-"&amp;L5687&amp;"-"&amp;J5687&amp;"-"&amp;M5687</f>
        <v>X2Pi-20.5-f-4-2</v>
      </c>
      <c r="R5687">
        <f>B5687+S5687</f>
        <v>37694.630611405999</v>
      </c>
      <c r="S5687">
        <f>_xlfn.IFNA(VLOOKUP(Q5687,'MARVEL-X'!A$2:I$1400,7,FALSE),VLOOKUP(Q5687,MARVEL!A$2:J$1522,10,FALSE))</f>
        <v>15474.290611406001</v>
      </c>
      <c r="T5687">
        <f>IF(P5687=P5686,R5687+T5686,R5687)</f>
        <v>37694.630611405999</v>
      </c>
      <c r="U5687">
        <f>IF(P5687=P5686,1+U5686,1)</f>
        <v>1</v>
      </c>
      <c r="V5687">
        <f t="shared" si="88"/>
        <v>37694.630611405999</v>
      </c>
      <c r="W5687" t="str">
        <f>IF(V5687="","",IF(ABS(V5687-R5687)&gt;W$1,ABS(V5687-R5687),""))</f>
        <v/>
      </c>
      <c r="X5687" t="str">
        <f>Y5687&amp;"-"&amp;Z5687&amp;"-"&amp;AC5687&amp;"-"&amp;AD5687&amp;"-"&amp;AG5687</f>
        <v>20.5-e-A-4-1.5</v>
      </c>
      <c r="Y5687">
        <f>F5687</f>
        <v>20.5</v>
      </c>
      <c r="Z5687" s="2" t="str">
        <f>G5687</f>
        <v>e</v>
      </c>
      <c r="AA5687">
        <f>_xlfn.IFNA(VLOOKUP(X5687,'duo-out'!A$2:Q$5000,5,FALSE),E5687+10*(H5687-1)+1+_xlfn.IFNA(VLOOKUP(D5687,states!A$2:C$10,3,FALSE),1))</f>
        <v>265</v>
      </c>
      <c r="AB5687">
        <f>IF(V5687="","",V5687)</f>
        <v>37694.630611405999</v>
      </c>
      <c r="AC5687" s="2" t="str">
        <f>_xlfn.IFNA(VLOOKUP(D5687,states!A$2:C$10,2,FALSE),"XX")</f>
        <v>A</v>
      </c>
      <c r="AD5687">
        <f>E5687</f>
        <v>4</v>
      </c>
      <c r="AE5687">
        <f>_xlfn.IFNA(VLOOKUP(D5687,states!A$2:D$10,4,FALSE),0)</f>
        <v>2</v>
      </c>
      <c r="AF5687">
        <v>0.5</v>
      </c>
      <c r="AG5687">
        <f>IF(AE5687=0,AF5687,IF(AE5687=1,IF(F5687=0.5,0.5,IF(H5687=1,0.5,1.5)),IF(F5687=0.5,0.5,IF(H5687=1,2.5,1.5))))</f>
        <v>1.5</v>
      </c>
      <c r="AH5687" s="7">
        <f>IF(AC5687="XX",0,1/C5687^(1/5)*IF(E5687=0,100,1)/(E5687+1)^(1/4))</f>
        <v>0.76818088824663155</v>
      </c>
    </row>
    <row r="5688" spans="1:34">
      <c r="A5688">
        <v>3206</v>
      </c>
      <c r="B5688" s="1">
        <v>23309.150300000001</v>
      </c>
      <c r="C5688" s="6">
        <v>7.9360000000000003E-3</v>
      </c>
      <c r="D5688" t="s">
        <v>3</v>
      </c>
      <c r="E5688">
        <v>0</v>
      </c>
      <c r="F5688">
        <v>20.5</v>
      </c>
      <c r="G5688" t="s">
        <v>2</v>
      </c>
      <c r="H5688">
        <v>1</v>
      </c>
      <c r="I5688" t="s">
        <v>0</v>
      </c>
      <c r="J5688">
        <v>0</v>
      </c>
      <c r="K5688">
        <v>20.5</v>
      </c>
      <c r="L5688" t="s">
        <v>1</v>
      </c>
      <c r="M5688">
        <v>1</v>
      </c>
      <c r="N5688" t="s">
        <v>3262</v>
      </c>
      <c r="O5688">
        <v>1</v>
      </c>
      <c r="P5688" t="str">
        <f>D5688&amp;"-"&amp;F5688&amp;"-"&amp;G5688&amp;"-"&amp;E5688&amp;"-"&amp;H5688</f>
        <v>A2Delta-20.5-f-0-1</v>
      </c>
      <c r="Q5688" t="str">
        <f>I5688&amp;"-"&amp;K5688&amp;"-"&amp;L5688&amp;"-"&amp;J5688&amp;"-"&amp;M5688</f>
        <v>X2Pi-20.5-e-0-1</v>
      </c>
      <c r="R5688">
        <f>B5688+S5688</f>
        <v>29012.796525310001</v>
      </c>
      <c r="S5688">
        <f>_xlfn.IFNA(VLOOKUP(Q5688,'MARVEL-X'!A$2:I$1400,7,FALSE),VLOOKUP(Q5688,MARVEL!A$2:J$1522,10,FALSE))</f>
        <v>5703.6462253099999</v>
      </c>
      <c r="T5688">
        <f>IF(P5688=P5687,R5688+T5687,R5688)</f>
        <v>29012.796525310001</v>
      </c>
      <c r="U5688">
        <f>IF(P5688=P5687,1+U5687,1)</f>
        <v>1</v>
      </c>
      <c r="V5688" t="str">
        <f t="shared" si="88"/>
        <v/>
      </c>
      <c r="W5688" t="str">
        <f>IF(V5688="","",IF(ABS(V5688-R5688)&gt;W$1,ABS(V5688-R5688),""))</f>
        <v/>
      </c>
      <c r="X5688" t="str">
        <f>Y5688&amp;"-"&amp;Z5688&amp;"-"&amp;AC5688&amp;"-"&amp;AD5688&amp;"-"&amp;AG5688</f>
        <v>20.5-f-A-0-2.5</v>
      </c>
      <c r="Y5688">
        <f>F5688</f>
        <v>20.5</v>
      </c>
      <c r="Z5688" s="2" t="str">
        <f>G5688</f>
        <v>f</v>
      </c>
      <c r="AA5688">
        <f>_xlfn.IFNA(VLOOKUP(X5688,'duo-out'!A$2:Q$5000,5,FALSE),E5688+10*(H5688-1)+1+_xlfn.IFNA(VLOOKUP(D5688,states!A$2:C$10,3,FALSE),1))</f>
        <v>251</v>
      </c>
      <c r="AB5688" t="str">
        <f>IF(V5688="","",V5688)</f>
        <v/>
      </c>
      <c r="AC5688" s="2" t="str">
        <f>_xlfn.IFNA(VLOOKUP(D5688,states!A$2:C$10,2,FALSE),"XX")</f>
        <v>A</v>
      </c>
      <c r="AD5688">
        <f>E5688</f>
        <v>0</v>
      </c>
      <c r="AE5688">
        <f>_xlfn.IFNA(VLOOKUP(D5688,states!A$2:D$10,4,FALSE),0)</f>
        <v>2</v>
      </c>
      <c r="AF5688">
        <v>0.5</v>
      </c>
      <c r="AG5688">
        <f>IF(AE5688=0,AF5688,IF(AE5688=1,IF(F5688=0.5,0.5,IF(H5688=1,0.5,1.5)),IF(F5688=0.5,0.5,IF(H5688=1,2.5,1.5))))</f>
        <v>2.5</v>
      </c>
      <c r="AH5688" s="7">
        <f>IF(AC5688="XX",0,1/C5688^(1/5)*IF(E5688=0,100,1)/(E5688+1)^(1/4))</f>
        <v>263.07505397276941</v>
      </c>
    </row>
    <row r="5689" spans="1:34">
      <c r="A5689">
        <v>3184</v>
      </c>
      <c r="B5689" s="1">
        <v>23845.029200000001</v>
      </c>
      <c r="C5689" s="6">
        <v>0.01</v>
      </c>
      <c r="D5689" t="s">
        <v>3</v>
      </c>
      <c r="E5689">
        <v>0</v>
      </c>
      <c r="F5689">
        <v>20.5</v>
      </c>
      <c r="G5689" t="s">
        <v>2</v>
      </c>
      <c r="H5689">
        <v>1</v>
      </c>
      <c r="I5689" t="s">
        <v>0</v>
      </c>
      <c r="J5689">
        <v>0</v>
      </c>
      <c r="K5689">
        <v>19.5</v>
      </c>
      <c r="L5689" t="s">
        <v>2</v>
      </c>
      <c r="M5689">
        <v>1</v>
      </c>
      <c r="N5689" t="s">
        <v>3240</v>
      </c>
      <c r="O5689">
        <v>1</v>
      </c>
      <c r="P5689" t="str">
        <f>D5689&amp;"-"&amp;F5689&amp;"-"&amp;G5689&amp;"-"&amp;E5689&amp;"-"&amp;H5689</f>
        <v>A2Delta-20.5-f-0-1</v>
      </c>
      <c r="Q5689" t="str">
        <f>I5689&amp;"-"&amp;K5689&amp;"-"&amp;L5689&amp;"-"&amp;J5689&amp;"-"&amp;M5689</f>
        <v>X2Pi-19.5-f-0-1</v>
      </c>
      <c r="R5689">
        <f>B5689+S5689</f>
        <v>29012.802172708001</v>
      </c>
      <c r="S5689">
        <f>_xlfn.IFNA(VLOOKUP(Q5689,'MARVEL-X'!A$2:I$1400,7,FALSE),VLOOKUP(Q5689,MARVEL!A$2:J$1522,10,FALSE))</f>
        <v>5167.7729727080005</v>
      </c>
      <c r="T5689">
        <f>IF(P5689=P5688,R5689+T5688,R5689)</f>
        <v>58025.598698018002</v>
      </c>
      <c r="U5689">
        <f>IF(P5689=P5688,1+U5688,1)</f>
        <v>2</v>
      </c>
      <c r="V5689" t="str">
        <f t="shared" si="88"/>
        <v/>
      </c>
      <c r="W5689" t="str">
        <f>IF(V5689="","",IF(ABS(V5689-R5689)&gt;W$1,ABS(V5689-R5689),""))</f>
        <v/>
      </c>
      <c r="X5689" t="str">
        <f>Y5689&amp;"-"&amp;Z5689&amp;"-"&amp;AC5689&amp;"-"&amp;AD5689&amp;"-"&amp;AG5689</f>
        <v>20.5-f-A-0-2.5</v>
      </c>
      <c r="Y5689">
        <f>F5689</f>
        <v>20.5</v>
      </c>
      <c r="Z5689" s="2" t="str">
        <f>G5689</f>
        <v>f</v>
      </c>
      <c r="AA5689">
        <f>_xlfn.IFNA(VLOOKUP(X5689,'duo-out'!A$2:Q$5000,5,FALSE),E5689+10*(H5689-1)+1+_xlfn.IFNA(VLOOKUP(D5689,states!A$2:C$10,3,FALSE),1))</f>
        <v>251</v>
      </c>
      <c r="AB5689" t="str">
        <f>IF(V5689="","",V5689)</f>
        <v/>
      </c>
      <c r="AC5689" s="2" t="str">
        <f>_xlfn.IFNA(VLOOKUP(D5689,states!A$2:C$10,2,FALSE),"XX")</f>
        <v>A</v>
      </c>
      <c r="AD5689">
        <f>E5689</f>
        <v>0</v>
      </c>
      <c r="AE5689">
        <f>_xlfn.IFNA(VLOOKUP(D5689,states!A$2:D$10,4,FALSE),0)</f>
        <v>2</v>
      </c>
      <c r="AF5689">
        <v>0.5</v>
      </c>
      <c r="AG5689">
        <f>IF(AE5689=0,AF5689,IF(AE5689=1,IF(F5689=0.5,0.5,IF(H5689=1,0.5,1.5)),IF(F5689=0.5,0.5,IF(H5689=1,2.5,1.5))))</f>
        <v>2.5</v>
      </c>
      <c r="AH5689" s="7">
        <f>IF(AC5689="XX",0,1/C5689^(1/5)*IF(E5689=0,100,1)/(E5689+1)^(1/4))</f>
        <v>251.188643150958</v>
      </c>
    </row>
    <row r="5690" spans="1:34">
      <c r="A5690">
        <v>3277</v>
      </c>
      <c r="B5690" s="1">
        <v>22778.610799999999</v>
      </c>
      <c r="C5690" s="6">
        <v>5.0000000000000001E-3</v>
      </c>
      <c r="D5690" t="s">
        <v>3</v>
      </c>
      <c r="E5690">
        <v>0</v>
      </c>
      <c r="F5690">
        <v>20.5</v>
      </c>
      <c r="G5690" t="s">
        <v>2</v>
      </c>
      <c r="H5690">
        <v>1</v>
      </c>
      <c r="I5690" t="s">
        <v>0</v>
      </c>
      <c r="J5690">
        <v>0</v>
      </c>
      <c r="K5690">
        <v>21.5</v>
      </c>
      <c r="L5690" t="s">
        <v>2</v>
      </c>
      <c r="M5690">
        <v>1</v>
      </c>
      <c r="N5690" t="s">
        <v>3333</v>
      </c>
      <c r="O5690">
        <v>1</v>
      </c>
      <c r="P5690" t="str">
        <f>D5690&amp;"-"&amp;F5690&amp;"-"&amp;G5690&amp;"-"&amp;E5690&amp;"-"&amp;H5690</f>
        <v>A2Delta-20.5-f-0-1</v>
      </c>
      <c r="Q5690" t="str">
        <f>I5690&amp;"-"&amp;K5690&amp;"-"&amp;L5690&amp;"-"&amp;J5690&amp;"-"&amp;M5690</f>
        <v>X2Pi-21.5-f-0-1</v>
      </c>
      <c r="R5690">
        <f>B5690+S5690</f>
        <v>29012.800377947999</v>
      </c>
      <c r="S5690">
        <f>_xlfn.IFNA(VLOOKUP(Q5690,'MARVEL-X'!A$2:I$1400,7,FALSE),VLOOKUP(Q5690,MARVEL!A$2:J$1522,10,FALSE))</f>
        <v>6234.1895779480001</v>
      </c>
      <c r="T5690">
        <f>IF(P5690=P5689,R5690+T5689,R5690)</f>
        <v>87038.399075966008</v>
      </c>
      <c r="U5690">
        <f>IF(P5690=P5689,1+U5689,1)</f>
        <v>3</v>
      </c>
      <c r="V5690" t="str">
        <f t="shared" si="88"/>
        <v/>
      </c>
      <c r="W5690" t="str">
        <f>IF(V5690="","",IF(ABS(V5690-R5690)&gt;W$1,ABS(V5690-R5690),""))</f>
        <v/>
      </c>
      <c r="X5690" t="str">
        <f>Y5690&amp;"-"&amp;Z5690&amp;"-"&amp;AC5690&amp;"-"&amp;AD5690&amp;"-"&amp;AG5690</f>
        <v>20.5-f-A-0-2.5</v>
      </c>
      <c r="Y5690">
        <f>F5690</f>
        <v>20.5</v>
      </c>
      <c r="Z5690" s="2" t="str">
        <f>G5690</f>
        <v>f</v>
      </c>
      <c r="AA5690">
        <f>_xlfn.IFNA(VLOOKUP(X5690,'duo-out'!A$2:Q$5000,5,FALSE),E5690+10*(H5690-1)+1+_xlfn.IFNA(VLOOKUP(D5690,states!A$2:C$10,3,FALSE),1))</f>
        <v>251</v>
      </c>
      <c r="AB5690" t="str">
        <f>IF(V5690="","",V5690)</f>
        <v/>
      </c>
      <c r="AC5690" s="2" t="str">
        <f>_xlfn.IFNA(VLOOKUP(D5690,states!A$2:C$10,2,FALSE),"XX")</f>
        <v>A</v>
      </c>
      <c r="AD5690">
        <f>E5690</f>
        <v>0</v>
      </c>
      <c r="AE5690">
        <f>_xlfn.IFNA(VLOOKUP(D5690,states!A$2:D$10,4,FALSE),0)</f>
        <v>2</v>
      </c>
      <c r="AF5690">
        <v>0.5</v>
      </c>
      <c r="AG5690">
        <f>IF(AE5690=0,AF5690,IF(AE5690=1,IF(F5690=0.5,0.5,IF(H5690=1,0.5,1.5)),IF(F5690=0.5,0.5,IF(H5690=1,2.5,1.5))))</f>
        <v>2.5</v>
      </c>
      <c r="AH5690" s="7">
        <f>IF(AC5690="XX",0,1/C5690^(1/5)*IF(E5690=0,100,1)/(E5690+1)^(1/4))</f>
        <v>288.53998118144267</v>
      </c>
    </row>
    <row r="5691" spans="1:34">
      <c r="A5691">
        <v>2634</v>
      </c>
      <c r="B5691" s="1">
        <v>23309.1567</v>
      </c>
      <c r="C5691" s="6">
        <v>5.0000000000000001E-3</v>
      </c>
      <c r="D5691" t="s">
        <v>3</v>
      </c>
      <c r="E5691">
        <v>0</v>
      </c>
      <c r="F5691">
        <v>20.5</v>
      </c>
      <c r="G5691" t="s">
        <v>2</v>
      </c>
      <c r="H5691">
        <v>1</v>
      </c>
      <c r="I5691" t="s">
        <v>0</v>
      </c>
      <c r="J5691">
        <v>0</v>
      </c>
      <c r="K5691">
        <v>20.5</v>
      </c>
      <c r="L5691" t="s">
        <v>1</v>
      </c>
      <c r="M5691">
        <v>1</v>
      </c>
      <c r="N5691" t="s">
        <v>2690</v>
      </c>
      <c r="O5691">
        <v>1</v>
      </c>
      <c r="P5691" t="str">
        <f>D5691&amp;"-"&amp;F5691&amp;"-"&amp;G5691&amp;"-"&amp;E5691&amp;"-"&amp;H5691</f>
        <v>A2Delta-20.5-f-0-1</v>
      </c>
      <c r="Q5691" t="str">
        <f>I5691&amp;"-"&amp;K5691&amp;"-"&amp;L5691&amp;"-"&amp;J5691&amp;"-"&amp;M5691</f>
        <v>X2Pi-20.5-e-0-1</v>
      </c>
      <c r="R5691">
        <f>B5691+S5691</f>
        <v>29012.802925309999</v>
      </c>
      <c r="S5691">
        <f>_xlfn.IFNA(VLOOKUP(Q5691,'MARVEL-X'!A$2:I$1400,7,FALSE),VLOOKUP(Q5691,MARVEL!A$2:J$1522,10,FALSE))</f>
        <v>5703.6462253099999</v>
      </c>
      <c r="T5691">
        <f>IF(P5691=P5690,R5691+T5690,R5691)</f>
        <v>116051.202001276</v>
      </c>
      <c r="U5691">
        <f>IF(P5691=P5690,1+U5690,1)</f>
        <v>4</v>
      </c>
      <c r="V5691" t="str">
        <f t="shared" si="88"/>
        <v/>
      </c>
      <c r="W5691" t="str">
        <f>IF(V5691="","",IF(ABS(V5691-R5691)&gt;W$1,ABS(V5691-R5691),""))</f>
        <v/>
      </c>
      <c r="X5691" t="str">
        <f>Y5691&amp;"-"&amp;Z5691&amp;"-"&amp;AC5691&amp;"-"&amp;AD5691&amp;"-"&amp;AG5691</f>
        <v>20.5-f-A-0-2.5</v>
      </c>
      <c r="Y5691">
        <f>F5691</f>
        <v>20.5</v>
      </c>
      <c r="Z5691" s="2" t="str">
        <f>G5691</f>
        <v>f</v>
      </c>
      <c r="AA5691">
        <f>_xlfn.IFNA(VLOOKUP(X5691,'duo-out'!A$2:Q$5000,5,FALSE),E5691+10*(H5691-1)+1+_xlfn.IFNA(VLOOKUP(D5691,states!A$2:C$10,3,FALSE),1))</f>
        <v>251</v>
      </c>
      <c r="AB5691" t="str">
        <f>IF(V5691="","",V5691)</f>
        <v/>
      </c>
      <c r="AC5691" s="2" t="str">
        <f>_xlfn.IFNA(VLOOKUP(D5691,states!A$2:C$10,2,FALSE),"XX")</f>
        <v>A</v>
      </c>
      <c r="AD5691">
        <f>E5691</f>
        <v>0</v>
      </c>
      <c r="AE5691">
        <f>_xlfn.IFNA(VLOOKUP(D5691,states!A$2:D$10,4,FALSE),0)</f>
        <v>2</v>
      </c>
      <c r="AF5691">
        <v>0.5</v>
      </c>
      <c r="AG5691">
        <f>IF(AE5691=0,AF5691,IF(AE5691=1,IF(F5691=0.5,0.5,IF(H5691=1,0.5,1.5)),IF(F5691=0.5,0.5,IF(H5691=1,2.5,1.5))))</f>
        <v>2.5</v>
      </c>
      <c r="AH5691" s="7">
        <f>IF(AC5691="XX",0,1/C5691^(1/5)*IF(E5691=0,100,1)/(E5691+1)^(1/4))</f>
        <v>288.53998118144267</v>
      </c>
    </row>
    <row r="5692" spans="1:34">
      <c r="A5692">
        <v>2733</v>
      </c>
      <c r="B5692" s="1">
        <v>22778.6227</v>
      </c>
      <c r="C5692" s="6">
        <v>1.196E-2</v>
      </c>
      <c r="D5692" t="s">
        <v>3</v>
      </c>
      <c r="E5692">
        <v>0</v>
      </c>
      <c r="F5692">
        <v>20.5</v>
      </c>
      <c r="G5692" t="s">
        <v>2</v>
      </c>
      <c r="H5692">
        <v>1</v>
      </c>
      <c r="I5692" t="s">
        <v>0</v>
      </c>
      <c r="J5692">
        <v>0</v>
      </c>
      <c r="K5692">
        <v>21.5</v>
      </c>
      <c r="L5692" t="s">
        <v>2</v>
      </c>
      <c r="M5692">
        <v>1</v>
      </c>
      <c r="N5692" t="s">
        <v>2789</v>
      </c>
      <c r="O5692">
        <v>1</v>
      </c>
      <c r="P5692" t="str">
        <f>D5692&amp;"-"&amp;F5692&amp;"-"&amp;G5692&amp;"-"&amp;E5692&amp;"-"&amp;H5692</f>
        <v>A2Delta-20.5-f-0-1</v>
      </c>
      <c r="Q5692" t="str">
        <f>I5692&amp;"-"&amp;K5692&amp;"-"&amp;L5692&amp;"-"&amp;J5692&amp;"-"&amp;M5692</f>
        <v>X2Pi-21.5-f-0-1</v>
      </c>
      <c r="R5692">
        <f>B5692+S5692</f>
        <v>29012.812277948</v>
      </c>
      <c r="S5692">
        <f>_xlfn.IFNA(VLOOKUP(Q5692,'MARVEL-X'!A$2:I$1400,7,FALSE),VLOOKUP(Q5692,MARVEL!A$2:J$1522,10,FALSE))</f>
        <v>6234.1895779480001</v>
      </c>
      <c r="T5692">
        <f>IF(P5692=P5691,R5692+T5691,R5692)</f>
        <v>145064.01427922401</v>
      </c>
      <c r="U5692">
        <f>IF(P5692=P5691,1+U5691,1)</f>
        <v>5</v>
      </c>
      <c r="V5692" t="str">
        <f t="shared" si="88"/>
        <v/>
      </c>
      <c r="W5692" t="str">
        <f>IF(V5692="","",IF(ABS(V5692-R5692)&gt;W$1,ABS(V5692-R5692),""))</f>
        <v/>
      </c>
      <c r="X5692" t="str">
        <f>Y5692&amp;"-"&amp;Z5692&amp;"-"&amp;AC5692&amp;"-"&amp;AD5692&amp;"-"&amp;AG5692</f>
        <v>20.5-f-A-0-2.5</v>
      </c>
      <c r="Y5692">
        <f>F5692</f>
        <v>20.5</v>
      </c>
      <c r="Z5692" s="2" t="str">
        <f>G5692</f>
        <v>f</v>
      </c>
      <c r="AA5692">
        <f>_xlfn.IFNA(VLOOKUP(X5692,'duo-out'!A$2:Q$5000,5,FALSE),E5692+10*(H5692-1)+1+_xlfn.IFNA(VLOOKUP(D5692,states!A$2:C$10,3,FALSE),1))</f>
        <v>251</v>
      </c>
      <c r="AB5692" t="str">
        <f>IF(V5692="","",V5692)</f>
        <v/>
      </c>
      <c r="AC5692" s="2" t="str">
        <f>_xlfn.IFNA(VLOOKUP(D5692,states!A$2:C$10,2,FALSE),"XX")</f>
        <v>A</v>
      </c>
      <c r="AD5692">
        <f>E5692</f>
        <v>0</v>
      </c>
      <c r="AE5692">
        <f>_xlfn.IFNA(VLOOKUP(D5692,states!A$2:D$10,4,FALSE),0)</f>
        <v>2</v>
      </c>
      <c r="AF5692">
        <v>0.5</v>
      </c>
      <c r="AG5692">
        <f>IF(AE5692=0,AF5692,IF(AE5692=1,IF(F5692=0.5,0.5,IF(H5692=1,0.5,1.5)),IF(F5692=0.5,0.5,IF(H5692=1,2.5,1.5))))</f>
        <v>2.5</v>
      </c>
      <c r="AH5692" s="7">
        <f>IF(AC5692="XX",0,1/C5692^(1/5)*IF(E5692=0,100,1)/(E5692+1)^(1/4))</f>
        <v>242.35599333838275</v>
      </c>
    </row>
    <row r="5693" spans="1:34">
      <c r="A5693">
        <v>5319</v>
      </c>
      <c r="B5693" s="1">
        <v>23309.143</v>
      </c>
      <c r="C5693" s="6">
        <v>0.05</v>
      </c>
      <c r="D5693" t="s">
        <v>3</v>
      </c>
      <c r="E5693">
        <v>0</v>
      </c>
      <c r="F5693">
        <v>20.5</v>
      </c>
      <c r="G5693" t="s">
        <v>2</v>
      </c>
      <c r="H5693">
        <v>1</v>
      </c>
      <c r="I5693" t="s">
        <v>0</v>
      </c>
      <c r="J5693">
        <v>0</v>
      </c>
      <c r="K5693">
        <v>20.5</v>
      </c>
      <c r="L5693" t="s">
        <v>1</v>
      </c>
      <c r="M5693">
        <v>1</v>
      </c>
      <c r="N5693" t="s">
        <v>5375</v>
      </c>
      <c r="O5693">
        <v>1</v>
      </c>
      <c r="P5693" t="str">
        <f>D5693&amp;"-"&amp;F5693&amp;"-"&amp;G5693&amp;"-"&amp;E5693&amp;"-"&amp;H5693</f>
        <v>A2Delta-20.5-f-0-1</v>
      </c>
      <c r="Q5693" t="str">
        <f>I5693&amp;"-"&amp;K5693&amp;"-"&amp;L5693&amp;"-"&amp;J5693&amp;"-"&amp;M5693</f>
        <v>X2Pi-20.5-e-0-1</v>
      </c>
      <c r="R5693">
        <f>B5693+S5693</f>
        <v>29012.78922531</v>
      </c>
      <c r="S5693">
        <f>_xlfn.IFNA(VLOOKUP(Q5693,'MARVEL-X'!A$2:I$1400,7,FALSE),VLOOKUP(Q5693,MARVEL!A$2:J$1522,10,FALSE))</f>
        <v>5703.6462253099999</v>
      </c>
      <c r="T5693">
        <f>IF(P5693=P5692,R5693+T5692,R5693)</f>
        <v>174076.80350453401</v>
      </c>
      <c r="U5693">
        <f>IF(P5693=P5692,1+U5692,1)</f>
        <v>6</v>
      </c>
      <c r="V5693" t="str">
        <f t="shared" si="88"/>
        <v/>
      </c>
      <c r="W5693" t="str">
        <f>IF(V5693="","",IF(ABS(V5693-R5693)&gt;W$1,ABS(V5693-R5693),""))</f>
        <v/>
      </c>
      <c r="X5693" t="str">
        <f>Y5693&amp;"-"&amp;Z5693&amp;"-"&amp;AC5693&amp;"-"&amp;AD5693&amp;"-"&amp;AG5693</f>
        <v>20.5-f-A-0-2.5</v>
      </c>
      <c r="Y5693">
        <f>F5693</f>
        <v>20.5</v>
      </c>
      <c r="Z5693" s="2" t="str">
        <f>G5693</f>
        <v>f</v>
      </c>
      <c r="AA5693">
        <f>_xlfn.IFNA(VLOOKUP(X5693,'duo-out'!A$2:Q$5000,5,FALSE),E5693+10*(H5693-1)+1+_xlfn.IFNA(VLOOKUP(D5693,states!A$2:C$10,3,FALSE),1))</f>
        <v>251</v>
      </c>
      <c r="AB5693" t="str">
        <f>IF(V5693="","",V5693)</f>
        <v/>
      </c>
      <c r="AC5693" s="2" t="str">
        <f>_xlfn.IFNA(VLOOKUP(D5693,states!A$2:C$10,2,FALSE),"XX")</f>
        <v>A</v>
      </c>
      <c r="AD5693">
        <f>E5693</f>
        <v>0</v>
      </c>
      <c r="AE5693">
        <f>_xlfn.IFNA(VLOOKUP(D5693,states!A$2:D$10,4,FALSE),0)</f>
        <v>2</v>
      </c>
      <c r="AF5693">
        <v>0.5</v>
      </c>
      <c r="AG5693">
        <f>IF(AE5693=0,AF5693,IF(AE5693=1,IF(F5693=0.5,0.5,IF(H5693=1,0.5,1.5)),IF(F5693=0.5,0.5,IF(H5693=1,2.5,1.5))))</f>
        <v>2.5</v>
      </c>
      <c r="AH5693" s="7">
        <f>IF(AC5693="XX",0,1/C5693^(1/5)*IF(E5693=0,100,1)/(E5693+1)^(1/4))</f>
        <v>182.05642030260799</v>
      </c>
    </row>
    <row r="5694" spans="1:34">
      <c r="A5694">
        <v>5299</v>
      </c>
      <c r="B5694" s="1">
        <v>23845.018</v>
      </c>
      <c r="C5694" s="6">
        <v>0.05</v>
      </c>
      <c r="D5694" t="s">
        <v>3</v>
      </c>
      <c r="E5694">
        <v>0</v>
      </c>
      <c r="F5694">
        <v>20.5</v>
      </c>
      <c r="G5694" t="s">
        <v>2</v>
      </c>
      <c r="H5694">
        <v>1</v>
      </c>
      <c r="I5694" t="s">
        <v>0</v>
      </c>
      <c r="J5694">
        <v>0</v>
      </c>
      <c r="K5694">
        <v>19.5</v>
      </c>
      <c r="L5694" t="s">
        <v>2</v>
      </c>
      <c r="M5694">
        <v>1</v>
      </c>
      <c r="N5694" t="s">
        <v>5355</v>
      </c>
      <c r="O5694">
        <v>1</v>
      </c>
      <c r="P5694" t="str">
        <f>D5694&amp;"-"&amp;F5694&amp;"-"&amp;G5694&amp;"-"&amp;E5694&amp;"-"&amp;H5694</f>
        <v>A2Delta-20.5-f-0-1</v>
      </c>
      <c r="Q5694" t="str">
        <f>I5694&amp;"-"&amp;K5694&amp;"-"&amp;L5694&amp;"-"&amp;J5694&amp;"-"&amp;M5694</f>
        <v>X2Pi-19.5-f-0-1</v>
      </c>
      <c r="R5694">
        <f>B5694+S5694</f>
        <v>29012.790972708</v>
      </c>
      <c r="S5694">
        <f>_xlfn.IFNA(VLOOKUP(Q5694,'MARVEL-X'!A$2:I$1400,7,FALSE),VLOOKUP(Q5694,MARVEL!A$2:J$1522,10,FALSE))</f>
        <v>5167.7729727080005</v>
      </c>
      <c r="T5694">
        <f>IF(P5694=P5693,R5694+T5693,R5694)</f>
        <v>203089.594477242</v>
      </c>
      <c r="U5694">
        <f>IF(P5694=P5693,1+U5693,1)</f>
        <v>7</v>
      </c>
      <c r="V5694" t="str">
        <f t="shared" si="88"/>
        <v/>
      </c>
      <c r="W5694" t="str">
        <f>IF(V5694="","",IF(ABS(V5694-R5694)&gt;W$1,ABS(V5694-R5694),""))</f>
        <v/>
      </c>
      <c r="X5694" t="str">
        <f>Y5694&amp;"-"&amp;Z5694&amp;"-"&amp;AC5694&amp;"-"&amp;AD5694&amp;"-"&amp;AG5694</f>
        <v>20.5-f-A-0-2.5</v>
      </c>
      <c r="Y5694">
        <f>F5694</f>
        <v>20.5</v>
      </c>
      <c r="Z5694" s="2" t="str">
        <f>G5694</f>
        <v>f</v>
      </c>
      <c r="AA5694">
        <f>_xlfn.IFNA(VLOOKUP(X5694,'duo-out'!A$2:Q$5000,5,FALSE),E5694+10*(H5694-1)+1+_xlfn.IFNA(VLOOKUP(D5694,states!A$2:C$10,3,FALSE),1))</f>
        <v>251</v>
      </c>
      <c r="AB5694" t="str">
        <f>IF(V5694="","",V5694)</f>
        <v/>
      </c>
      <c r="AC5694" s="2" t="str">
        <f>_xlfn.IFNA(VLOOKUP(D5694,states!A$2:C$10,2,FALSE),"XX")</f>
        <v>A</v>
      </c>
      <c r="AD5694">
        <f>E5694</f>
        <v>0</v>
      </c>
      <c r="AE5694">
        <f>_xlfn.IFNA(VLOOKUP(D5694,states!A$2:D$10,4,FALSE),0)</f>
        <v>2</v>
      </c>
      <c r="AF5694">
        <v>0.5</v>
      </c>
      <c r="AG5694">
        <f>IF(AE5694=0,AF5694,IF(AE5694=1,IF(F5694=0.5,0.5,IF(H5694=1,0.5,1.5)),IF(F5694=0.5,0.5,IF(H5694=1,2.5,1.5))))</f>
        <v>2.5</v>
      </c>
      <c r="AH5694" s="7">
        <f>IF(AC5694="XX",0,1/C5694^(1/5)*IF(E5694=0,100,1)/(E5694+1)^(1/4))</f>
        <v>182.05642030260799</v>
      </c>
    </row>
    <row r="5695" spans="1:34">
      <c r="A5695">
        <v>653</v>
      </c>
      <c r="B5695" s="1">
        <v>23309.13</v>
      </c>
      <c r="C5695" s="6">
        <v>0.05</v>
      </c>
      <c r="D5695" t="s">
        <v>3</v>
      </c>
      <c r="E5695">
        <v>0</v>
      </c>
      <c r="F5695">
        <v>20.5</v>
      </c>
      <c r="G5695" t="s">
        <v>2</v>
      </c>
      <c r="H5695">
        <v>1</v>
      </c>
      <c r="I5695" t="s">
        <v>0</v>
      </c>
      <c r="J5695">
        <v>0</v>
      </c>
      <c r="K5695">
        <v>20.5</v>
      </c>
      <c r="L5695" t="s">
        <v>1</v>
      </c>
      <c r="M5695">
        <v>1</v>
      </c>
      <c r="N5695" t="s">
        <v>709</v>
      </c>
      <c r="O5695">
        <v>1</v>
      </c>
      <c r="P5695" t="str">
        <f>D5695&amp;"-"&amp;F5695&amp;"-"&amp;G5695&amp;"-"&amp;E5695&amp;"-"&amp;H5695</f>
        <v>A2Delta-20.5-f-0-1</v>
      </c>
      <c r="Q5695" t="str">
        <f>I5695&amp;"-"&amp;K5695&amp;"-"&amp;L5695&amp;"-"&amp;J5695&amp;"-"&amp;M5695</f>
        <v>X2Pi-20.5-e-0-1</v>
      </c>
      <c r="R5695">
        <f>B5695+S5695</f>
        <v>29012.776225310001</v>
      </c>
      <c r="S5695">
        <f>_xlfn.IFNA(VLOOKUP(Q5695,'MARVEL-X'!A$2:I$1400,7,FALSE),VLOOKUP(Q5695,MARVEL!A$2:J$1522,10,FALSE))</f>
        <v>5703.6462253099999</v>
      </c>
      <c r="T5695">
        <f>IF(P5695=P5694,R5695+T5694,R5695)</f>
        <v>232102.370702552</v>
      </c>
      <c r="U5695">
        <f>IF(P5695=P5694,1+U5694,1)</f>
        <v>8</v>
      </c>
      <c r="V5695" t="str">
        <f t="shared" si="88"/>
        <v/>
      </c>
      <c r="W5695" t="str">
        <f>IF(V5695="","",IF(ABS(V5695-R5695)&gt;W$1,ABS(V5695-R5695),""))</f>
        <v/>
      </c>
      <c r="X5695" t="str">
        <f>Y5695&amp;"-"&amp;Z5695&amp;"-"&amp;AC5695&amp;"-"&amp;AD5695&amp;"-"&amp;AG5695</f>
        <v>20.5-f-A-0-2.5</v>
      </c>
      <c r="Y5695">
        <f>F5695</f>
        <v>20.5</v>
      </c>
      <c r="Z5695" s="2" t="str">
        <f>G5695</f>
        <v>f</v>
      </c>
      <c r="AA5695">
        <f>_xlfn.IFNA(VLOOKUP(X5695,'duo-out'!A$2:Q$5000,5,FALSE),E5695+10*(H5695-1)+1+_xlfn.IFNA(VLOOKUP(D5695,states!A$2:C$10,3,FALSE),1))</f>
        <v>251</v>
      </c>
      <c r="AB5695" t="str">
        <f>IF(V5695="","",V5695)</f>
        <v/>
      </c>
      <c r="AC5695" s="2" t="str">
        <f>_xlfn.IFNA(VLOOKUP(D5695,states!A$2:C$10,2,FALSE),"XX")</f>
        <v>A</v>
      </c>
      <c r="AD5695">
        <f>E5695</f>
        <v>0</v>
      </c>
      <c r="AE5695">
        <f>_xlfn.IFNA(VLOOKUP(D5695,states!A$2:D$10,4,FALSE),0)</f>
        <v>2</v>
      </c>
      <c r="AF5695">
        <v>0.5</v>
      </c>
      <c r="AG5695">
        <f>IF(AE5695=0,AF5695,IF(AE5695=1,IF(F5695=0.5,0.5,IF(H5695=1,0.5,1.5)),IF(F5695=0.5,0.5,IF(H5695=1,2.5,1.5))))</f>
        <v>2.5</v>
      </c>
      <c r="AH5695" s="7">
        <f>IF(AC5695="XX",0,1/C5695^(1/5)*IF(E5695=0,100,1)/(E5695+1)^(1/4))</f>
        <v>182.05642030260799</v>
      </c>
    </row>
    <row r="5696" spans="1:34">
      <c r="A5696">
        <v>626</v>
      </c>
      <c r="B5696" s="1">
        <v>23845.01</v>
      </c>
      <c r="C5696" s="6">
        <v>0.05</v>
      </c>
      <c r="D5696" t="s">
        <v>3</v>
      </c>
      <c r="E5696">
        <v>0</v>
      </c>
      <c r="F5696">
        <v>20.5</v>
      </c>
      <c r="G5696" t="s">
        <v>2</v>
      </c>
      <c r="H5696">
        <v>1</v>
      </c>
      <c r="I5696" t="s">
        <v>0</v>
      </c>
      <c r="J5696">
        <v>0</v>
      </c>
      <c r="K5696">
        <v>19.5</v>
      </c>
      <c r="L5696" t="s">
        <v>2</v>
      </c>
      <c r="M5696">
        <v>1</v>
      </c>
      <c r="N5696" t="s">
        <v>682</v>
      </c>
      <c r="O5696">
        <v>1</v>
      </c>
      <c r="P5696" t="str">
        <f>D5696&amp;"-"&amp;F5696&amp;"-"&amp;G5696&amp;"-"&amp;E5696&amp;"-"&amp;H5696</f>
        <v>A2Delta-20.5-f-0-1</v>
      </c>
      <c r="Q5696" t="str">
        <f>I5696&amp;"-"&amp;K5696&amp;"-"&amp;L5696&amp;"-"&amp;J5696&amp;"-"&amp;M5696</f>
        <v>X2Pi-19.5-f-0-1</v>
      </c>
      <c r="R5696">
        <f>B5696+S5696</f>
        <v>29012.782972707999</v>
      </c>
      <c r="S5696">
        <f>_xlfn.IFNA(VLOOKUP(Q5696,'MARVEL-X'!A$2:I$1400,7,FALSE),VLOOKUP(Q5696,MARVEL!A$2:J$1522,10,FALSE))</f>
        <v>5167.7729727080005</v>
      </c>
      <c r="T5696">
        <f>IF(P5696=P5695,R5696+T5695,R5696)</f>
        <v>261115.15367525999</v>
      </c>
      <c r="U5696">
        <f>IF(P5696=P5695,1+U5695,1)</f>
        <v>9</v>
      </c>
      <c r="V5696">
        <f t="shared" si="88"/>
        <v>29012.794852806666</v>
      </c>
      <c r="W5696" t="str">
        <f>IF(V5696="","",IF(ABS(V5696-R5696)&gt;W$1,ABS(V5696-R5696),""))</f>
        <v/>
      </c>
      <c r="X5696" t="str">
        <f>Y5696&amp;"-"&amp;Z5696&amp;"-"&amp;AC5696&amp;"-"&amp;AD5696&amp;"-"&amp;AG5696</f>
        <v>20.5-f-A-0-2.5</v>
      </c>
      <c r="Y5696">
        <f>F5696</f>
        <v>20.5</v>
      </c>
      <c r="Z5696" s="2" t="str">
        <f>G5696</f>
        <v>f</v>
      </c>
      <c r="AA5696">
        <f>_xlfn.IFNA(VLOOKUP(X5696,'duo-out'!A$2:Q$5000,5,FALSE),E5696+10*(H5696-1)+1+_xlfn.IFNA(VLOOKUP(D5696,states!A$2:C$10,3,FALSE),1))</f>
        <v>251</v>
      </c>
      <c r="AB5696">
        <f>IF(V5696="","",V5696)</f>
        <v>29012.794852806666</v>
      </c>
      <c r="AC5696" s="2" t="str">
        <f>_xlfn.IFNA(VLOOKUP(D5696,states!A$2:C$10,2,FALSE),"XX")</f>
        <v>A</v>
      </c>
      <c r="AD5696">
        <f>E5696</f>
        <v>0</v>
      </c>
      <c r="AE5696">
        <f>_xlfn.IFNA(VLOOKUP(D5696,states!A$2:D$10,4,FALSE),0)</f>
        <v>2</v>
      </c>
      <c r="AF5696">
        <v>0.5</v>
      </c>
      <c r="AG5696">
        <f>IF(AE5696=0,AF5696,IF(AE5696=1,IF(F5696=0.5,0.5,IF(H5696=1,0.5,1.5)),IF(F5696=0.5,0.5,IF(H5696=1,2.5,1.5))))</f>
        <v>2.5</v>
      </c>
      <c r="AH5696" s="7">
        <f>IF(AC5696="XX",0,1/C5696^(1/5)*IF(E5696=0,100,1)/(E5696+1)^(1/4))</f>
        <v>182.05642030260799</v>
      </c>
    </row>
    <row r="5697" spans="1:34">
      <c r="A5697">
        <v>3433</v>
      </c>
      <c r="B5697" s="1">
        <v>22753.4817</v>
      </c>
      <c r="C5697" s="6">
        <v>3.3020000000000001E-2</v>
      </c>
      <c r="D5697" t="s">
        <v>3</v>
      </c>
      <c r="E5697">
        <v>0</v>
      </c>
      <c r="F5697">
        <v>20.5</v>
      </c>
      <c r="G5697" t="s">
        <v>2</v>
      </c>
      <c r="H5697">
        <v>2</v>
      </c>
      <c r="I5697" t="s">
        <v>0</v>
      </c>
      <c r="J5697">
        <v>0</v>
      </c>
      <c r="K5697">
        <v>21.5</v>
      </c>
      <c r="L5697" t="s">
        <v>2</v>
      </c>
      <c r="M5697">
        <v>2</v>
      </c>
      <c r="N5697" t="s">
        <v>3489</v>
      </c>
      <c r="O5697">
        <v>1</v>
      </c>
      <c r="P5697" t="str">
        <f>D5697&amp;"-"&amp;F5697&amp;"-"&amp;G5697&amp;"-"&amp;E5697&amp;"-"&amp;H5697</f>
        <v>A2Delta-20.5-f-0-2</v>
      </c>
      <c r="Q5697" t="str">
        <f>I5697&amp;"-"&amp;K5697&amp;"-"&amp;L5697&amp;"-"&amp;J5697&amp;"-"&amp;M5697</f>
        <v>X2Pi-21.5-f-0-2</v>
      </c>
      <c r="R5697">
        <f>B5697+S5697</f>
        <v>29568.610770947998</v>
      </c>
      <c r="S5697">
        <f>_xlfn.IFNA(VLOOKUP(Q5697,'MARVEL-X'!A$2:I$1400,7,FALSE),VLOOKUP(Q5697,MARVEL!A$2:J$1522,10,FALSE))</f>
        <v>6815.1290709479999</v>
      </c>
      <c r="T5697">
        <f>IF(P5697=P5696,R5697+T5696,R5697)</f>
        <v>29568.610770947998</v>
      </c>
      <c r="U5697">
        <f>IF(P5697=P5696,1+U5696,1)</f>
        <v>1</v>
      </c>
      <c r="V5697" t="str">
        <f t="shared" si="88"/>
        <v/>
      </c>
      <c r="W5697" t="str">
        <f>IF(V5697="","",IF(ABS(V5697-R5697)&gt;W$1,ABS(V5697-R5697),""))</f>
        <v/>
      </c>
      <c r="X5697" t="str">
        <f>Y5697&amp;"-"&amp;Z5697&amp;"-"&amp;AC5697&amp;"-"&amp;AD5697&amp;"-"&amp;AG5697</f>
        <v>20.5-f-A-0-1.5</v>
      </c>
      <c r="Y5697">
        <f>F5697</f>
        <v>20.5</v>
      </c>
      <c r="Z5697" s="2" t="str">
        <f>G5697</f>
        <v>f</v>
      </c>
      <c r="AA5697">
        <f>_xlfn.IFNA(VLOOKUP(X5697,'duo-out'!A$2:Q$5000,5,FALSE),E5697+10*(H5697-1)+1+_xlfn.IFNA(VLOOKUP(D5697,states!A$2:C$10,3,FALSE),1))</f>
        <v>261</v>
      </c>
      <c r="AB5697" t="str">
        <f>IF(V5697="","",V5697)</f>
        <v/>
      </c>
      <c r="AC5697" s="2" t="str">
        <f>_xlfn.IFNA(VLOOKUP(D5697,states!A$2:C$10,2,FALSE),"XX")</f>
        <v>A</v>
      </c>
      <c r="AD5697">
        <f>E5697</f>
        <v>0</v>
      </c>
      <c r="AE5697">
        <f>_xlfn.IFNA(VLOOKUP(D5697,states!A$2:D$10,4,FALSE),0)</f>
        <v>2</v>
      </c>
      <c r="AF5697">
        <v>0.5</v>
      </c>
      <c r="AG5697">
        <f>IF(AE5697=0,AF5697,IF(AE5697=1,IF(F5697=0.5,0.5,IF(H5697=1,0.5,1.5)),IF(F5697=0.5,0.5,IF(H5697=1,2.5,1.5))))</f>
        <v>1.5</v>
      </c>
      <c r="AH5697" s="7">
        <f>IF(AC5697="XX",0,1/C5697^(1/5)*IF(E5697=0,100,1)/(E5697+1)^(1/4))</f>
        <v>197.80833445831215</v>
      </c>
    </row>
    <row r="5698" spans="1:34">
      <c r="A5698">
        <v>3409</v>
      </c>
      <c r="B5698" s="1">
        <v>23334.805799999998</v>
      </c>
      <c r="C5698" s="6">
        <v>0.01</v>
      </c>
      <c r="D5698" t="s">
        <v>3</v>
      </c>
      <c r="E5698">
        <v>0</v>
      </c>
      <c r="F5698">
        <v>20.5</v>
      </c>
      <c r="G5698" t="s">
        <v>2</v>
      </c>
      <c r="H5698">
        <v>2</v>
      </c>
      <c r="I5698" t="s">
        <v>0</v>
      </c>
      <c r="J5698">
        <v>0</v>
      </c>
      <c r="K5698">
        <v>20.5</v>
      </c>
      <c r="L5698" t="s">
        <v>1</v>
      </c>
      <c r="M5698">
        <v>2</v>
      </c>
      <c r="N5698" t="s">
        <v>3465</v>
      </c>
      <c r="O5698">
        <v>1</v>
      </c>
      <c r="P5698" t="str">
        <f>D5698&amp;"-"&amp;F5698&amp;"-"&amp;G5698&amp;"-"&amp;E5698&amp;"-"&amp;H5698</f>
        <v>A2Delta-20.5-f-0-2</v>
      </c>
      <c r="Q5698" t="str">
        <f>I5698&amp;"-"&amp;K5698&amp;"-"&amp;L5698&amp;"-"&amp;J5698&amp;"-"&amp;M5698</f>
        <v>X2Pi-20.5-e-0-2</v>
      </c>
      <c r="R5698">
        <f>B5698+S5698</f>
        <v>29568.584475965999</v>
      </c>
      <c r="S5698">
        <f>_xlfn.IFNA(VLOOKUP(Q5698,'MARVEL-X'!A$2:I$1400,7,FALSE),VLOOKUP(Q5698,MARVEL!A$2:J$1522,10,FALSE))</f>
        <v>6233.7786759660003</v>
      </c>
      <c r="T5698">
        <f>IF(P5698=P5697,R5698+T5697,R5698)</f>
        <v>59137.195246913994</v>
      </c>
      <c r="U5698">
        <f>IF(P5698=P5697,1+U5697,1)</f>
        <v>2</v>
      </c>
      <c r="V5698" t="str">
        <f t="shared" si="88"/>
        <v/>
      </c>
      <c r="W5698" t="str">
        <f>IF(V5698="","",IF(ABS(V5698-R5698)&gt;W$1,ABS(V5698-R5698),""))</f>
        <v/>
      </c>
      <c r="X5698" t="str">
        <f>Y5698&amp;"-"&amp;Z5698&amp;"-"&amp;AC5698&amp;"-"&amp;AD5698&amp;"-"&amp;AG5698</f>
        <v>20.5-f-A-0-1.5</v>
      </c>
      <c r="Y5698">
        <f>F5698</f>
        <v>20.5</v>
      </c>
      <c r="Z5698" s="2" t="str">
        <f>G5698</f>
        <v>f</v>
      </c>
      <c r="AA5698">
        <f>_xlfn.IFNA(VLOOKUP(X5698,'duo-out'!A$2:Q$5000,5,FALSE),E5698+10*(H5698-1)+1+_xlfn.IFNA(VLOOKUP(D5698,states!A$2:C$10,3,FALSE),1))</f>
        <v>261</v>
      </c>
      <c r="AB5698" t="str">
        <f>IF(V5698="","",V5698)</f>
        <v/>
      </c>
      <c r="AC5698" s="2" t="str">
        <f>_xlfn.IFNA(VLOOKUP(D5698,states!A$2:C$10,2,FALSE),"XX")</f>
        <v>A</v>
      </c>
      <c r="AD5698">
        <f>E5698</f>
        <v>0</v>
      </c>
      <c r="AE5698">
        <f>_xlfn.IFNA(VLOOKUP(D5698,states!A$2:D$10,4,FALSE),0)</f>
        <v>2</v>
      </c>
      <c r="AF5698">
        <v>0.5</v>
      </c>
      <c r="AG5698">
        <f>IF(AE5698=0,AF5698,IF(AE5698=1,IF(F5698=0.5,0.5,IF(H5698=1,0.5,1.5)),IF(F5698=0.5,0.5,IF(H5698=1,2.5,1.5))))</f>
        <v>1.5</v>
      </c>
      <c r="AH5698" s="7">
        <f>IF(AC5698="XX",0,1/C5698^(1/5)*IF(E5698=0,100,1)/(E5698+1)^(1/4))</f>
        <v>251.188643150958</v>
      </c>
    </row>
    <row r="5699" spans="1:34">
      <c r="A5699">
        <v>3338</v>
      </c>
      <c r="B5699" s="1">
        <v>23864.765899999999</v>
      </c>
      <c r="C5699" s="6">
        <v>2.0830000000000001E-2</v>
      </c>
      <c r="D5699" t="s">
        <v>3</v>
      </c>
      <c r="E5699">
        <v>0</v>
      </c>
      <c r="F5699">
        <v>20.5</v>
      </c>
      <c r="G5699" t="s">
        <v>2</v>
      </c>
      <c r="H5699">
        <v>2</v>
      </c>
      <c r="I5699" t="s">
        <v>0</v>
      </c>
      <c r="J5699">
        <v>0</v>
      </c>
      <c r="K5699">
        <v>19.5</v>
      </c>
      <c r="L5699" t="s">
        <v>2</v>
      </c>
      <c r="M5699">
        <v>2</v>
      </c>
      <c r="N5699" t="s">
        <v>3394</v>
      </c>
      <c r="O5699">
        <v>1</v>
      </c>
      <c r="P5699" t="str">
        <f>D5699&amp;"-"&amp;F5699&amp;"-"&amp;G5699&amp;"-"&amp;E5699&amp;"-"&amp;H5699</f>
        <v>A2Delta-20.5-f-0-2</v>
      </c>
      <c r="Q5699" t="str">
        <f>I5699&amp;"-"&amp;K5699&amp;"-"&amp;L5699&amp;"-"&amp;J5699&amp;"-"&amp;M5699</f>
        <v>X2Pi-19.5-f-0-2</v>
      </c>
      <c r="R5699">
        <f>B5699+S5699</f>
        <v>29568.579511534997</v>
      </c>
      <c r="S5699">
        <f>_xlfn.IFNA(VLOOKUP(Q5699,'MARVEL-X'!A$2:I$1400,7,FALSE),VLOOKUP(Q5699,MARVEL!A$2:J$1522,10,FALSE))</f>
        <v>5703.8136115349998</v>
      </c>
      <c r="T5699">
        <f>IF(P5699=P5698,R5699+T5698,R5699)</f>
        <v>88705.774758448999</v>
      </c>
      <c r="U5699">
        <f>IF(P5699=P5698,1+U5698,1)</f>
        <v>3</v>
      </c>
      <c r="V5699" t="str">
        <f t="shared" ref="V5699:V5762" si="89">IF(P5699=P5700,"",T5699/U5699)</f>
        <v/>
      </c>
      <c r="W5699" t="str">
        <f>IF(V5699="","",IF(ABS(V5699-R5699)&gt;W$1,ABS(V5699-R5699),""))</f>
        <v/>
      </c>
      <c r="X5699" t="str">
        <f>Y5699&amp;"-"&amp;Z5699&amp;"-"&amp;AC5699&amp;"-"&amp;AD5699&amp;"-"&amp;AG5699</f>
        <v>20.5-f-A-0-1.5</v>
      </c>
      <c r="Y5699">
        <f>F5699</f>
        <v>20.5</v>
      </c>
      <c r="Z5699" s="2" t="str">
        <f>G5699</f>
        <v>f</v>
      </c>
      <c r="AA5699">
        <f>_xlfn.IFNA(VLOOKUP(X5699,'duo-out'!A$2:Q$5000,5,FALSE),E5699+10*(H5699-1)+1+_xlfn.IFNA(VLOOKUP(D5699,states!A$2:C$10,3,FALSE),1))</f>
        <v>261</v>
      </c>
      <c r="AB5699" t="str">
        <f>IF(V5699="","",V5699)</f>
        <v/>
      </c>
      <c r="AC5699" s="2" t="str">
        <f>_xlfn.IFNA(VLOOKUP(D5699,states!A$2:C$10,2,FALSE),"XX")</f>
        <v>A</v>
      </c>
      <c r="AD5699">
        <f>E5699</f>
        <v>0</v>
      </c>
      <c r="AE5699">
        <f>_xlfn.IFNA(VLOOKUP(D5699,states!A$2:D$10,4,FALSE),0)</f>
        <v>2</v>
      </c>
      <c r="AF5699">
        <v>0.5</v>
      </c>
      <c r="AG5699">
        <f>IF(AE5699=0,AF5699,IF(AE5699=1,IF(F5699=0.5,0.5,IF(H5699=1,0.5,1.5)),IF(F5699=0.5,0.5,IF(H5699=1,2.5,1.5))))</f>
        <v>1.5</v>
      </c>
      <c r="AH5699" s="7">
        <f>IF(AC5699="XX",0,1/C5699^(1/5)*IF(E5699=0,100,1)/(E5699+1)^(1/4))</f>
        <v>216.90129552525303</v>
      </c>
    </row>
    <row r="5700" spans="1:34">
      <c r="A5700">
        <v>2815</v>
      </c>
      <c r="B5700" s="1">
        <v>23334.8099</v>
      </c>
      <c r="C5700" s="6">
        <v>5.0000000000000001E-3</v>
      </c>
      <c r="D5700" t="s">
        <v>3</v>
      </c>
      <c r="E5700">
        <v>0</v>
      </c>
      <c r="F5700">
        <v>20.5</v>
      </c>
      <c r="G5700" t="s">
        <v>2</v>
      </c>
      <c r="H5700">
        <v>2</v>
      </c>
      <c r="I5700" t="s">
        <v>0</v>
      </c>
      <c r="J5700">
        <v>0</v>
      </c>
      <c r="K5700">
        <v>20.5</v>
      </c>
      <c r="L5700" t="s">
        <v>1</v>
      </c>
      <c r="M5700">
        <v>2</v>
      </c>
      <c r="N5700" t="s">
        <v>2871</v>
      </c>
      <c r="O5700">
        <v>1</v>
      </c>
      <c r="P5700" t="str">
        <f>D5700&amp;"-"&amp;F5700&amp;"-"&amp;G5700&amp;"-"&amp;E5700&amp;"-"&amp;H5700</f>
        <v>A2Delta-20.5-f-0-2</v>
      </c>
      <c r="Q5700" t="str">
        <f>I5700&amp;"-"&amp;K5700&amp;"-"&amp;L5700&amp;"-"&amp;J5700&amp;"-"&amp;M5700</f>
        <v>X2Pi-20.5-e-0-2</v>
      </c>
      <c r="R5700">
        <f>B5700+S5700</f>
        <v>29568.588575966001</v>
      </c>
      <c r="S5700">
        <f>_xlfn.IFNA(VLOOKUP(Q5700,'MARVEL-X'!A$2:I$1400,7,FALSE),VLOOKUP(Q5700,MARVEL!A$2:J$1522,10,FALSE))</f>
        <v>6233.7786759660003</v>
      </c>
      <c r="T5700">
        <f>IF(P5700=P5699,R5700+T5699,R5700)</f>
        <v>118274.363334415</v>
      </c>
      <c r="U5700">
        <f>IF(P5700=P5699,1+U5699,1)</f>
        <v>4</v>
      </c>
      <c r="V5700" t="str">
        <f t="shared" si="89"/>
        <v/>
      </c>
      <c r="W5700" t="str">
        <f>IF(V5700="","",IF(ABS(V5700-R5700)&gt;W$1,ABS(V5700-R5700),""))</f>
        <v/>
      </c>
      <c r="X5700" t="str">
        <f>Y5700&amp;"-"&amp;Z5700&amp;"-"&amp;AC5700&amp;"-"&amp;AD5700&amp;"-"&amp;AG5700</f>
        <v>20.5-f-A-0-1.5</v>
      </c>
      <c r="Y5700">
        <f>F5700</f>
        <v>20.5</v>
      </c>
      <c r="Z5700" s="2" t="str">
        <f>G5700</f>
        <v>f</v>
      </c>
      <c r="AA5700">
        <f>_xlfn.IFNA(VLOOKUP(X5700,'duo-out'!A$2:Q$5000,5,FALSE),E5700+10*(H5700-1)+1+_xlfn.IFNA(VLOOKUP(D5700,states!A$2:C$10,3,FALSE),1))</f>
        <v>261</v>
      </c>
      <c r="AB5700" t="str">
        <f>IF(V5700="","",V5700)</f>
        <v/>
      </c>
      <c r="AC5700" s="2" t="str">
        <f>_xlfn.IFNA(VLOOKUP(D5700,states!A$2:C$10,2,FALSE),"XX")</f>
        <v>A</v>
      </c>
      <c r="AD5700">
        <f>E5700</f>
        <v>0</v>
      </c>
      <c r="AE5700">
        <f>_xlfn.IFNA(VLOOKUP(D5700,states!A$2:D$10,4,FALSE),0)</f>
        <v>2</v>
      </c>
      <c r="AF5700">
        <v>0.5</v>
      </c>
      <c r="AG5700">
        <f>IF(AE5700=0,AF5700,IF(AE5700=1,IF(F5700=0.5,0.5,IF(H5700=1,0.5,1.5)),IF(F5700=0.5,0.5,IF(H5700=1,2.5,1.5))))</f>
        <v>1.5</v>
      </c>
      <c r="AH5700" s="7">
        <f>IF(AC5700="XX",0,1/C5700^(1/5)*IF(E5700=0,100,1)/(E5700+1)^(1/4))</f>
        <v>288.53998118144267</v>
      </c>
    </row>
    <row r="5701" spans="1:34">
      <c r="A5701">
        <v>2753</v>
      </c>
      <c r="B5701" s="1">
        <v>23864.768</v>
      </c>
      <c r="C5701" s="6">
        <v>6.8599999999999998E-3</v>
      </c>
      <c r="D5701" t="s">
        <v>3</v>
      </c>
      <c r="E5701">
        <v>0</v>
      </c>
      <c r="F5701">
        <v>20.5</v>
      </c>
      <c r="G5701" t="s">
        <v>2</v>
      </c>
      <c r="H5701">
        <v>2</v>
      </c>
      <c r="I5701" t="s">
        <v>0</v>
      </c>
      <c r="J5701">
        <v>0</v>
      </c>
      <c r="K5701">
        <v>19.5</v>
      </c>
      <c r="L5701" t="s">
        <v>2</v>
      </c>
      <c r="M5701">
        <v>2</v>
      </c>
      <c r="N5701" t="s">
        <v>2809</v>
      </c>
      <c r="O5701">
        <v>1</v>
      </c>
      <c r="P5701" t="str">
        <f>D5701&amp;"-"&amp;F5701&amp;"-"&amp;G5701&amp;"-"&amp;E5701&amp;"-"&amp;H5701</f>
        <v>A2Delta-20.5-f-0-2</v>
      </c>
      <c r="Q5701" t="str">
        <f>I5701&amp;"-"&amp;K5701&amp;"-"&amp;L5701&amp;"-"&amp;J5701&amp;"-"&amp;M5701</f>
        <v>X2Pi-19.5-f-0-2</v>
      </c>
      <c r="R5701">
        <f>B5701+S5701</f>
        <v>29568.581611534999</v>
      </c>
      <c r="S5701">
        <f>_xlfn.IFNA(VLOOKUP(Q5701,'MARVEL-X'!A$2:I$1400,7,FALSE),VLOOKUP(Q5701,MARVEL!A$2:J$1522,10,FALSE))</f>
        <v>5703.8136115349998</v>
      </c>
      <c r="T5701">
        <f>IF(P5701=P5700,R5701+T5700,R5701)</f>
        <v>147842.94494595</v>
      </c>
      <c r="U5701">
        <f>IF(P5701=P5700,1+U5700,1)</f>
        <v>5</v>
      </c>
      <c r="V5701" t="str">
        <f t="shared" si="89"/>
        <v/>
      </c>
      <c r="W5701" t="str">
        <f>IF(V5701="","",IF(ABS(V5701-R5701)&gt;W$1,ABS(V5701-R5701),""))</f>
        <v/>
      </c>
      <c r="X5701" t="str">
        <f>Y5701&amp;"-"&amp;Z5701&amp;"-"&amp;AC5701&amp;"-"&amp;AD5701&amp;"-"&amp;AG5701</f>
        <v>20.5-f-A-0-1.5</v>
      </c>
      <c r="Y5701">
        <f>F5701</f>
        <v>20.5</v>
      </c>
      <c r="Z5701" s="2" t="str">
        <f>G5701</f>
        <v>f</v>
      </c>
      <c r="AA5701">
        <f>_xlfn.IFNA(VLOOKUP(X5701,'duo-out'!A$2:Q$5000,5,FALSE),E5701+10*(H5701-1)+1+_xlfn.IFNA(VLOOKUP(D5701,states!A$2:C$10,3,FALSE),1))</f>
        <v>261</v>
      </c>
      <c r="AB5701" t="str">
        <f>IF(V5701="","",V5701)</f>
        <v/>
      </c>
      <c r="AC5701" s="2" t="str">
        <f>_xlfn.IFNA(VLOOKUP(D5701,states!A$2:C$10,2,FALSE),"XX")</f>
        <v>A</v>
      </c>
      <c r="AD5701">
        <f>E5701</f>
        <v>0</v>
      </c>
      <c r="AE5701">
        <f>_xlfn.IFNA(VLOOKUP(D5701,states!A$2:D$10,4,FALSE),0)</f>
        <v>2</v>
      </c>
      <c r="AF5701">
        <v>0.5</v>
      </c>
      <c r="AG5701">
        <f>IF(AE5701=0,AF5701,IF(AE5701=1,IF(F5701=0.5,0.5,IF(H5701=1,0.5,1.5)),IF(F5701=0.5,0.5,IF(H5701=1,2.5,1.5))))</f>
        <v>1.5</v>
      </c>
      <c r="AH5701" s="7">
        <f>IF(AC5701="XX",0,1/C5701^(1/5)*IF(E5701=0,100,1)/(E5701+1)^(1/4))</f>
        <v>270.85395209139028</v>
      </c>
    </row>
    <row r="5702" spans="1:34">
      <c r="A5702">
        <v>142</v>
      </c>
      <c r="B5702" s="1">
        <v>23334.620999999999</v>
      </c>
      <c r="C5702" s="6">
        <v>0.22420000000000001</v>
      </c>
      <c r="D5702" t="s">
        <v>3</v>
      </c>
      <c r="E5702">
        <v>0</v>
      </c>
      <c r="F5702">
        <v>20.5</v>
      </c>
      <c r="G5702" t="s">
        <v>2</v>
      </c>
      <c r="H5702">
        <v>2</v>
      </c>
      <c r="I5702" t="s">
        <v>0</v>
      </c>
      <c r="J5702">
        <v>0</v>
      </c>
      <c r="K5702">
        <v>20.5</v>
      </c>
      <c r="L5702" t="s">
        <v>1</v>
      </c>
      <c r="M5702">
        <v>2</v>
      </c>
      <c r="N5702" t="s">
        <v>197</v>
      </c>
      <c r="O5702">
        <v>-1</v>
      </c>
      <c r="P5702" t="str">
        <f>D5702&amp;"-"&amp;F5702&amp;"-"&amp;G5702&amp;"-"&amp;E5702&amp;"-"&amp;H5702</f>
        <v>A2Delta-20.5-f-0-2</v>
      </c>
      <c r="Q5702" t="str">
        <f>I5702&amp;"-"&amp;K5702&amp;"-"&amp;L5702&amp;"-"&amp;J5702&amp;"-"&amp;M5702</f>
        <v>X2Pi-20.5-e-0-2</v>
      </c>
      <c r="R5702">
        <f>B5702+S5702</f>
        <v>29568.399675966</v>
      </c>
      <c r="S5702">
        <f>_xlfn.IFNA(VLOOKUP(Q5702,'MARVEL-X'!A$2:I$1400,7,FALSE),VLOOKUP(Q5702,MARVEL!A$2:J$1522,10,FALSE))</f>
        <v>6233.7786759660003</v>
      </c>
      <c r="T5702">
        <f>IF(P5702=P5701,R5702+T5701,R5702)</f>
        <v>177411.34462191601</v>
      </c>
      <c r="U5702">
        <f>IF(P5702=P5701,1+U5701,1)</f>
        <v>6</v>
      </c>
      <c r="V5702" t="str">
        <f t="shared" si="89"/>
        <v/>
      </c>
      <c r="W5702" t="str">
        <f>IF(V5702="","",IF(ABS(V5702-R5702)&gt;W$1,ABS(V5702-R5702),""))</f>
        <v/>
      </c>
      <c r="X5702" t="str">
        <f>Y5702&amp;"-"&amp;Z5702&amp;"-"&amp;AC5702&amp;"-"&amp;AD5702&amp;"-"&amp;AG5702</f>
        <v>20.5-f-A-0-1.5</v>
      </c>
      <c r="Y5702">
        <f>F5702</f>
        <v>20.5</v>
      </c>
      <c r="Z5702" s="2" t="str">
        <f>G5702</f>
        <v>f</v>
      </c>
      <c r="AA5702">
        <f>_xlfn.IFNA(VLOOKUP(X5702,'duo-out'!A$2:Q$5000,5,FALSE),E5702+10*(H5702-1)+1+_xlfn.IFNA(VLOOKUP(D5702,states!A$2:C$10,3,FALSE),1))</f>
        <v>261</v>
      </c>
      <c r="AB5702" t="str">
        <f>IF(V5702="","",V5702)</f>
        <v/>
      </c>
      <c r="AC5702" s="2" t="str">
        <f>_xlfn.IFNA(VLOOKUP(D5702,states!A$2:C$10,2,FALSE),"XX")</f>
        <v>A</v>
      </c>
      <c r="AD5702">
        <f>E5702</f>
        <v>0</v>
      </c>
      <c r="AE5702">
        <f>_xlfn.IFNA(VLOOKUP(D5702,states!A$2:D$10,4,FALSE),0)</f>
        <v>2</v>
      </c>
      <c r="AF5702">
        <v>0.5</v>
      </c>
      <c r="AG5702">
        <f>IF(AE5702=0,AF5702,IF(AE5702=1,IF(F5702=0.5,0.5,IF(H5702=1,0.5,1.5)),IF(F5702=0.5,0.5,IF(H5702=1,2.5,1.5))))</f>
        <v>1.5</v>
      </c>
      <c r="AH5702" s="7">
        <f>IF(AC5702="XX",0,1/C5702^(1/5)*IF(E5702=0,100,1)/(E5702+1)^(1/4))</f>
        <v>134.85680875798286</v>
      </c>
    </row>
    <row r="5703" spans="1:34">
      <c r="A5703">
        <v>863</v>
      </c>
      <c r="B5703" s="1">
        <v>22753.39</v>
      </c>
      <c r="C5703" s="6">
        <v>7.3580000000000007E-2</v>
      </c>
      <c r="D5703" t="s">
        <v>3</v>
      </c>
      <c r="E5703">
        <v>0</v>
      </c>
      <c r="F5703">
        <v>20.5</v>
      </c>
      <c r="G5703" t="s">
        <v>2</v>
      </c>
      <c r="H5703">
        <v>2</v>
      </c>
      <c r="I5703" t="s">
        <v>0</v>
      </c>
      <c r="J5703">
        <v>0</v>
      </c>
      <c r="K5703">
        <v>21.5</v>
      </c>
      <c r="L5703" t="s">
        <v>2</v>
      </c>
      <c r="M5703">
        <v>2</v>
      </c>
      <c r="N5703" t="s">
        <v>919</v>
      </c>
      <c r="O5703">
        <v>1</v>
      </c>
      <c r="P5703" t="str">
        <f>D5703&amp;"-"&amp;F5703&amp;"-"&amp;G5703&amp;"-"&amp;E5703&amp;"-"&amp;H5703</f>
        <v>A2Delta-20.5-f-0-2</v>
      </c>
      <c r="Q5703" t="str">
        <f>I5703&amp;"-"&amp;K5703&amp;"-"&amp;L5703&amp;"-"&amp;J5703&amp;"-"&amp;M5703</f>
        <v>X2Pi-21.5-f-0-2</v>
      </c>
      <c r="R5703">
        <f>B5703+S5703</f>
        <v>29568.519070948001</v>
      </c>
      <c r="S5703">
        <f>_xlfn.IFNA(VLOOKUP(Q5703,'MARVEL-X'!A$2:I$1400,7,FALSE),VLOOKUP(Q5703,MARVEL!A$2:J$1522,10,FALSE))</f>
        <v>6815.1290709479999</v>
      </c>
      <c r="T5703">
        <f>IF(P5703=P5702,R5703+T5702,R5703)</f>
        <v>206979.86369286402</v>
      </c>
      <c r="U5703">
        <f>IF(P5703=P5702,1+U5702,1)</f>
        <v>7</v>
      </c>
      <c r="V5703" t="str">
        <f t="shared" si="89"/>
        <v/>
      </c>
      <c r="W5703" t="str">
        <f>IF(V5703="","",IF(ABS(V5703-R5703)&gt;W$1,ABS(V5703-R5703),""))</f>
        <v/>
      </c>
      <c r="X5703" t="str">
        <f>Y5703&amp;"-"&amp;Z5703&amp;"-"&amp;AC5703&amp;"-"&amp;AD5703&amp;"-"&amp;AG5703</f>
        <v>20.5-f-A-0-1.5</v>
      </c>
      <c r="Y5703">
        <f>F5703</f>
        <v>20.5</v>
      </c>
      <c r="Z5703" s="2" t="str">
        <f>G5703</f>
        <v>f</v>
      </c>
      <c r="AA5703">
        <f>_xlfn.IFNA(VLOOKUP(X5703,'duo-out'!A$2:Q$5000,5,FALSE),E5703+10*(H5703-1)+1+_xlfn.IFNA(VLOOKUP(D5703,states!A$2:C$10,3,FALSE),1))</f>
        <v>261</v>
      </c>
      <c r="AB5703" t="str">
        <f>IF(V5703="","",V5703)</f>
        <v/>
      </c>
      <c r="AC5703" s="2" t="str">
        <f>_xlfn.IFNA(VLOOKUP(D5703,states!A$2:C$10,2,FALSE),"XX")</f>
        <v>A</v>
      </c>
      <c r="AD5703">
        <f>E5703</f>
        <v>0</v>
      </c>
      <c r="AE5703">
        <f>_xlfn.IFNA(VLOOKUP(D5703,states!A$2:D$10,4,FALSE),0)</f>
        <v>2</v>
      </c>
      <c r="AF5703">
        <v>0.5</v>
      </c>
      <c r="AG5703">
        <f>IF(AE5703=0,AF5703,IF(AE5703=1,IF(F5703=0.5,0.5,IF(H5703=1,0.5,1.5)),IF(F5703=0.5,0.5,IF(H5703=1,2.5,1.5))))</f>
        <v>1.5</v>
      </c>
      <c r="AH5703" s="7">
        <f>IF(AC5703="XX",0,1/C5703^(1/5)*IF(E5703=0,100,1)/(E5703+1)^(1/4))</f>
        <v>168.51867792169739</v>
      </c>
    </row>
    <row r="5704" spans="1:34">
      <c r="A5704">
        <v>833</v>
      </c>
      <c r="B5704" s="1">
        <v>23334.86</v>
      </c>
      <c r="C5704" s="6">
        <v>5.7389999999999997E-2</v>
      </c>
      <c r="D5704" t="s">
        <v>3</v>
      </c>
      <c r="E5704">
        <v>0</v>
      </c>
      <c r="F5704">
        <v>20.5</v>
      </c>
      <c r="G5704" t="s">
        <v>2</v>
      </c>
      <c r="H5704">
        <v>2</v>
      </c>
      <c r="I5704" t="s">
        <v>0</v>
      </c>
      <c r="J5704">
        <v>0</v>
      </c>
      <c r="K5704">
        <v>20.5</v>
      </c>
      <c r="L5704" t="s">
        <v>1</v>
      </c>
      <c r="M5704">
        <v>2</v>
      </c>
      <c r="N5704" t="s">
        <v>889</v>
      </c>
      <c r="O5704">
        <v>1</v>
      </c>
      <c r="P5704" t="str">
        <f>D5704&amp;"-"&amp;F5704&amp;"-"&amp;G5704&amp;"-"&amp;E5704&amp;"-"&amp;H5704</f>
        <v>A2Delta-20.5-f-0-2</v>
      </c>
      <c r="Q5704" t="str">
        <f>I5704&amp;"-"&amp;K5704&amp;"-"&amp;L5704&amp;"-"&amp;J5704&amp;"-"&amp;M5704</f>
        <v>X2Pi-20.5-e-0-2</v>
      </c>
      <c r="R5704">
        <f>B5704+S5704</f>
        <v>29568.638675966002</v>
      </c>
      <c r="S5704">
        <f>_xlfn.IFNA(VLOOKUP(Q5704,'MARVEL-X'!A$2:I$1400,7,FALSE),VLOOKUP(Q5704,MARVEL!A$2:J$1522,10,FALSE))</f>
        <v>6233.7786759660003</v>
      </c>
      <c r="T5704">
        <f>IF(P5704=P5703,R5704+T5703,R5704)</f>
        <v>236548.50236883003</v>
      </c>
      <c r="U5704">
        <f>IF(P5704=P5703,1+U5703,1)</f>
        <v>8</v>
      </c>
      <c r="V5704" t="str">
        <f t="shared" si="89"/>
        <v/>
      </c>
      <c r="W5704" t="str">
        <f>IF(V5704="","",IF(ABS(V5704-R5704)&gt;W$1,ABS(V5704-R5704),""))</f>
        <v/>
      </c>
      <c r="X5704" t="str">
        <f>Y5704&amp;"-"&amp;Z5704&amp;"-"&amp;AC5704&amp;"-"&amp;AD5704&amp;"-"&amp;AG5704</f>
        <v>20.5-f-A-0-1.5</v>
      </c>
      <c r="Y5704">
        <f>F5704</f>
        <v>20.5</v>
      </c>
      <c r="Z5704" s="2" t="str">
        <f>G5704</f>
        <v>f</v>
      </c>
      <c r="AA5704">
        <f>_xlfn.IFNA(VLOOKUP(X5704,'duo-out'!A$2:Q$5000,5,FALSE),E5704+10*(H5704-1)+1+_xlfn.IFNA(VLOOKUP(D5704,states!A$2:C$10,3,FALSE),1))</f>
        <v>261</v>
      </c>
      <c r="AB5704" t="str">
        <f>IF(V5704="","",V5704)</f>
        <v/>
      </c>
      <c r="AC5704" s="2" t="str">
        <f>_xlfn.IFNA(VLOOKUP(D5704,states!A$2:C$10,2,FALSE),"XX")</f>
        <v>A</v>
      </c>
      <c r="AD5704">
        <f>E5704</f>
        <v>0</v>
      </c>
      <c r="AE5704">
        <f>_xlfn.IFNA(VLOOKUP(D5704,states!A$2:D$10,4,FALSE),0)</f>
        <v>2</v>
      </c>
      <c r="AF5704">
        <v>0.5</v>
      </c>
      <c r="AG5704">
        <f>IF(AE5704=0,AF5704,IF(AE5704=1,IF(F5704=0.5,0.5,IF(H5704=1,0.5,1.5)),IF(F5704=0.5,0.5,IF(H5704=1,2.5,1.5))))</f>
        <v>1.5</v>
      </c>
      <c r="AH5704" s="7">
        <f>IF(AC5704="XX",0,1/C5704^(1/5)*IF(E5704=0,100,1)/(E5704+1)^(1/4))</f>
        <v>177.10578817802968</v>
      </c>
    </row>
    <row r="5705" spans="1:34">
      <c r="A5705">
        <v>747</v>
      </c>
      <c r="B5705" s="1">
        <v>23864.77</v>
      </c>
      <c r="C5705" s="6">
        <v>0.05</v>
      </c>
      <c r="D5705" t="s">
        <v>3</v>
      </c>
      <c r="E5705">
        <v>0</v>
      </c>
      <c r="F5705">
        <v>20.5</v>
      </c>
      <c r="G5705" t="s">
        <v>2</v>
      </c>
      <c r="H5705">
        <v>2</v>
      </c>
      <c r="I5705" t="s">
        <v>0</v>
      </c>
      <c r="J5705">
        <v>0</v>
      </c>
      <c r="K5705">
        <v>19.5</v>
      </c>
      <c r="L5705" t="s">
        <v>2</v>
      </c>
      <c r="M5705">
        <v>2</v>
      </c>
      <c r="N5705" t="s">
        <v>803</v>
      </c>
      <c r="O5705">
        <v>1</v>
      </c>
      <c r="P5705" t="str">
        <f>D5705&amp;"-"&amp;F5705&amp;"-"&amp;G5705&amp;"-"&amp;E5705&amp;"-"&amp;H5705</f>
        <v>A2Delta-20.5-f-0-2</v>
      </c>
      <c r="Q5705" t="str">
        <f>I5705&amp;"-"&amp;K5705&amp;"-"&amp;L5705&amp;"-"&amp;J5705&amp;"-"&amp;M5705</f>
        <v>X2Pi-19.5-f-0-2</v>
      </c>
      <c r="R5705">
        <f>B5705+S5705</f>
        <v>29568.583611534999</v>
      </c>
      <c r="S5705">
        <f>_xlfn.IFNA(VLOOKUP(Q5705,'MARVEL-X'!A$2:I$1400,7,FALSE),VLOOKUP(Q5705,MARVEL!A$2:J$1522,10,FALSE))</f>
        <v>5703.8136115349998</v>
      </c>
      <c r="T5705">
        <f>IF(P5705=P5704,R5705+T5704,R5705)</f>
        <v>266117.08598036505</v>
      </c>
      <c r="U5705">
        <f>IF(P5705=P5704,1+U5704,1)</f>
        <v>9</v>
      </c>
      <c r="V5705">
        <f t="shared" si="89"/>
        <v>29568.565108929452</v>
      </c>
      <c r="W5705" t="str">
        <f>IF(V5705="","",IF(ABS(V5705-R5705)&gt;W$1,ABS(V5705-R5705),""))</f>
        <v/>
      </c>
      <c r="X5705" t="str">
        <f>Y5705&amp;"-"&amp;Z5705&amp;"-"&amp;AC5705&amp;"-"&amp;AD5705&amp;"-"&amp;AG5705</f>
        <v>20.5-f-A-0-1.5</v>
      </c>
      <c r="Y5705">
        <f>F5705</f>
        <v>20.5</v>
      </c>
      <c r="Z5705" s="2" t="str">
        <f>G5705</f>
        <v>f</v>
      </c>
      <c r="AA5705">
        <f>_xlfn.IFNA(VLOOKUP(X5705,'duo-out'!A$2:Q$5000,5,FALSE),E5705+10*(H5705-1)+1+_xlfn.IFNA(VLOOKUP(D5705,states!A$2:C$10,3,FALSE),1))</f>
        <v>261</v>
      </c>
      <c r="AB5705">
        <f>IF(V5705="","",V5705)</f>
        <v>29568.565108929452</v>
      </c>
      <c r="AC5705" s="2" t="str">
        <f>_xlfn.IFNA(VLOOKUP(D5705,states!A$2:C$10,2,FALSE),"XX")</f>
        <v>A</v>
      </c>
      <c r="AD5705">
        <f>E5705</f>
        <v>0</v>
      </c>
      <c r="AE5705">
        <f>_xlfn.IFNA(VLOOKUP(D5705,states!A$2:D$10,4,FALSE),0)</f>
        <v>2</v>
      </c>
      <c r="AF5705">
        <v>0.5</v>
      </c>
      <c r="AG5705">
        <f>IF(AE5705=0,AF5705,IF(AE5705=1,IF(F5705=0.5,0.5,IF(H5705=1,0.5,1.5)),IF(F5705=0.5,0.5,IF(H5705=1,2.5,1.5))))</f>
        <v>1.5</v>
      </c>
      <c r="AH5705" s="7">
        <f>IF(AC5705="XX",0,1/C5705^(1/5)*IF(E5705=0,100,1)/(E5705+1)^(1/4))</f>
        <v>182.05642030260799</v>
      </c>
    </row>
    <row r="5706" spans="1:34">
      <c r="A5706">
        <v>1041</v>
      </c>
      <c r="B5706" s="1">
        <v>22736.52</v>
      </c>
      <c r="C5706" s="6">
        <v>0.05</v>
      </c>
      <c r="D5706" t="s">
        <v>3</v>
      </c>
      <c r="E5706">
        <v>1</v>
      </c>
      <c r="F5706">
        <v>20.5</v>
      </c>
      <c r="G5706" t="s">
        <v>2</v>
      </c>
      <c r="H5706">
        <v>1</v>
      </c>
      <c r="I5706" t="s">
        <v>0</v>
      </c>
      <c r="J5706">
        <v>1</v>
      </c>
      <c r="K5706">
        <v>21.5</v>
      </c>
      <c r="L5706" t="s">
        <v>2</v>
      </c>
      <c r="M5706">
        <v>1</v>
      </c>
      <c r="N5706" t="s">
        <v>1097</v>
      </c>
      <c r="O5706">
        <v>1</v>
      </c>
      <c r="P5706" t="str">
        <f>D5706&amp;"-"&amp;F5706&amp;"-"&amp;G5706&amp;"-"&amp;E5706&amp;"-"&amp;H5706</f>
        <v>A2Delta-20.5-f-1-1</v>
      </c>
      <c r="Q5706" t="str">
        <f>I5706&amp;"-"&amp;K5706&amp;"-"&amp;L5706&amp;"-"&amp;J5706&amp;"-"&amp;M5706</f>
        <v>X2Pi-21.5-f-1-1</v>
      </c>
      <c r="R5706">
        <f>B5706+S5706</f>
        <v>31463.45852692</v>
      </c>
      <c r="S5706">
        <f>_xlfn.IFNA(VLOOKUP(Q5706,'MARVEL-X'!A$2:I$1400,7,FALSE),VLOOKUP(Q5706,MARVEL!A$2:J$1522,10,FALSE))</f>
        <v>8726.9385269199993</v>
      </c>
      <c r="T5706">
        <f>IF(P5706=P5705,R5706+T5705,R5706)</f>
        <v>31463.45852692</v>
      </c>
      <c r="U5706">
        <f>IF(P5706=P5705,1+U5705,1)</f>
        <v>1</v>
      </c>
      <c r="V5706" t="str">
        <f t="shared" si="89"/>
        <v/>
      </c>
      <c r="W5706" t="str">
        <f>IF(V5706="","",IF(ABS(V5706-R5706)&gt;W$1,ABS(V5706-R5706),""))</f>
        <v/>
      </c>
      <c r="X5706" t="str">
        <f>Y5706&amp;"-"&amp;Z5706&amp;"-"&amp;AC5706&amp;"-"&amp;AD5706&amp;"-"&amp;AG5706</f>
        <v>20.5-f-A-1-2.5</v>
      </c>
      <c r="Y5706">
        <f>F5706</f>
        <v>20.5</v>
      </c>
      <c r="Z5706" s="2" t="str">
        <f>G5706</f>
        <v>f</v>
      </c>
      <c r="AA5706">
        <f>_xlfn.IFNA(VLOOKUP(X5706,'duo-out'!A$2:Q$5000,5,FALSE),E5706+10*(H5706-1)+1+_xlfn.IFNA(VLOOKUP(D5706,states!A$2:C$10,3,FALSE),1))</f>
        <v>252</v>
      </c>
      <c r="AB5706" t="str">
        <f>IF(V5706="","",V5706)</f>
        <v/>
      </c>
      <c r="AC5706" s="2" t="str">
        <f>_xlfn.IFNA(VLOOKUP(D5706,states!A$2:C$10,2,FALSE),"XX")</f>
        <v>A</v>
      </c>
      <c r="AD5706">
        <f>E5706</f>
        <v>1</v>
      </c>
      <c r="AE5706">
        <f>_xlfn.IFNA(VLOOKUP(D5706,states!A$2:D$10,4,FALSE),0)</f>
        <v>2</v>
      </c>
      <c r="AF5706">
        <v>0.5</v>
      </c>
      <c r="AG5706">
        <f>IF(AE5706=0,AF5706,IF(AE5706=1,IF(F5706=0.5,0.5,IF(H5706=1,0.5,1.5)),IF(F5706=0.5,0.5,IF(H5706=1,2.5,1.5))))</f>
        <v>2.5</v>
      </c>
      <c r="AH5706" s="7">
        <f>IF(AC5706="XX",0,1/C5706^(1/5)*IF(E5706=0,100,1)/(E5706+1)^(1/4))</f>
        <v>1.5309059120638666</v>
      </c>
    </row>
    <row r="5707" spans="1:34">
      <c r="A5707">
        <v>953</v>
      </c>
      <c r="B5707" s="1">
        <v>23760.89</v>
      </c>
      <c r="C5707" s="6">
        <v>0.05</v>
      </c>
      <c r="D5707" t="s">
        <v>3</v>
      </c>
      <c r="E5707">
        <v>1</v>
      </c>
      <c r="F5707">
        <v>20.5</v>
      </c>
      <c r="G5707" t="s">
        <v>2</v>
      </c>
      <c r="H5707">
        <v>1</v>
      </c>
      <c r="I5707" t="s">
        <v>0</v>
      </c>
      <c r="J5707">
        <v>1</v>
      </c>
      <c r="K5707">
        <v>19.5</v>
      </c>
      <c r="L5707" t="s">
        <v>2</v>
      </c>
      <c r="M5707">
        <v>1</v>
      </c>
      <c r="N5707" t="s">
        <v>1009</v>
      </c>
      <c r="O5707">
        <v>1</v>
      </c>
      <c r="P5707" t="str">
        <f>D5707&amp;"-"&amp;F5707&amp;"-"&amp;G5707&amp;"-"&amp;E5707&amp;"-"&amp;H5707</f>
        <v>A2Delta-20.5-f-1-1</v>
      </c>
      <c r="Q5707" t="str">
        <f>I5707&amp;"-"&amp;K5707&amp;"-"&amp;L5707&amp;"-"&amp;J5707&amp;"-"&amp;M5707</f>
        <v>X2Pi-19.5-f-1-1</v>
      </c>
      <c r="R5707">
        <f>B5707+S5707</f>
        <v>31463.417207679999</v>
      </c>
      <c r="S5707">
        <f>_xlfn.IFNA(VLOOKUP(Q5707,'MARVEL-X'!A$2:I$1400,7,FALSE),VLOOKUP(Q5707,MARVEL!A$2:J$1522,10,FALSE))</f>
        <v>7702.5272076800002</v>
      </c>
      <c r="T5707">
        <f>IF(P5707=P5706,R5707+T5706,R5707)</f>
        <v>62926.875734599998</v>
      </c>
      <c r="U5707">
        <f>IF(P5707=P5706,1+U5706,1)</f>
        <v>2</v>
      </c>
      <c r="V5707" t="str">
        <f t="shared" si="89"/>
        <v/>
      </c>
      <c r="W5707" t="str">
        <f>IF(V5707="","",IF(ABS(V5707-R5707)&gt;W$1,ABS(V5707-R5707),""))</f>
        <v/>
      </c>
      <c r="X5707" t="str">
        <f>Y5707&amp;"-"&amp;Z5707&amp;"-"&amp;AC5707&amp;"-"&amp;AD5707&amp;"-"&amp;AG5707</f>
        <v>20.5-f-A-1-2.5</v>
      </c>
      <c r="Y5707">
        <f>F5707</f>
        <v>20.5</v>
      </c>
      <c r="Z5707" s="2" t="str">
        <f>G5707</f>
        <v>f</v>
      </c>
      <c r="AA5707">
        <f>_xlfn.IFNA(VLOOKUP(X5707,'duo-out'!A$2:Q$5000,5,FALSE),E5707+10*(H5707-1)+1+_xlfn.IFNA(VLOOKUP(D5707,states!A$2:C$10,3,FALSE),1))</f>
        <v>252</v>
      </c>
      <c r="AB5707" t="str">
        <f>IF(V5707="","",V5707)</f>
        <v/>
      </c>
      <c r="AC5707" s="2" t="str">
        <f>_xlfn.IFNA(VLOOKUP(D5707,states!A$2:C$10,2,FALSE),"XX")</f>
        <v>A</v>
      </c>
      <c r="AD5707">
        <f>E5707</f>
        <v>1</v>
      </c>
      <c r="AE5707">
        <f>_xlfn.IFNA(VLOOKUP(D5707,states!A$2:D$10,4,FALSE),0)</f>
        <v>2</v>
      </c>
      <c r="AF5707">
        <v>0.5</v>
      </c>
      <c r="AG5707">
        <f>IF(AE5707=0,AF5707,IF(AE5707=1,IF(F5707=0.5,0.5,IF(H5707=1,0.5,1.5)),IF(F5707=0.5,0.5,IF(H5707=1,2.5,1.5))))</f>
        <v>2.5</v>
      </c>
      <c r="AH5707" s="7">
        <f>IF(AC5707="XX",0,1/C5707^(1/5)*IF(E5707=0,100,1)/(E5707+1)^(1/4))</f>
        <v>1.5309059120638666</v>
      </c>
    </row>
    <row r="5708" spans="1:34">
      <c r="A5708">
        <v>5861</v>
      </c>
      <c r="B5708" s="1">
        <v>22736.65</v>
      </c>
      <c r="C5708" s="6">
        <v>0.5</v>
      </c>
      <c r="D5708" t="s">
        <v>3</v>
      </c>
      <c r="E5708">
        <v>1</v>
      </c>
      <c r="F5708">
        <v>20.5</v>
      </c>
      <c r="G5708" t="s">
        <v>2</v>
      </c>
      <c r="H5708">
        <v>1</v>
      </c>
      <c r="I5708" t="s">
        <v>0</v>
      </c>
      <c r="J5708">
        <v>1</v>
      </c>
      <c r="K5708">
        <v>21.5</v>
      </c>
      <c r="L5708" t="s">
        <v>2</v>
      </c>
      <c r="M5708">
        <v>1</v>
      </c>
      <c r="N5708" t="s">
        <v>5917</v>
      </c>
      <c r="O5708">
        <v>1</v>
      </c>
      <c r="P5708" t="str">
        <f>D5708&amp;"-"&amp;F5708&amp;"-"&amp;G5708&amp;"-"&amp;E5708&amp;"-"&amp;H5708</f>
        <v>A2Delta-20.5-f-1-1</v>
      </c>
      <c r="Q5708" t="str">
        <f>I5708&amp;"-"&amp;K5708&amp;"-"&amp;L5708&amp;"-"&amp;J5708&amp;"-"&amp;M5708</f>
        <v>X2Pi-21.5-f-1-1</v>
      </c>
      <c r="R5708">
        <f>B5708+S5708</f>
        <v>31463.588526920001</v>
      </c>
      <c r="S5708">
        <f>_xlfn.IFNA(VLOOKUP(Q5708,'MARVEL-X'!A$2:I$1400,7,FALSE),VLOOKUP(Q5708,MARVEL!A$2:J$1522,10,FALSE))</f>
        <v>8726.9385269199993</v>
      </c>
      <c r="T5708">
        <f>IF(P5708=P5707,R5708+T5707,R5708)</f>
        <v>94390.464261519999</v>
      </c>
      <c r="U5708">
        <f>IF(P5708=P5707,1+U5707,1)</f>
        <v>3</v>
      </c>
      <c r="V5708">
        <f t="shared" si="89"/>
        <v>31463.488087173333</v>
      </c>
      <c r="W5708">
        <f>IF(V5708="","",IF(ABS(V5708-R5708)&gt;W$1,ABS(V5708-R5708),""))</f>
        <v>0.10043974666768918</v>
      </c>
      <c r="X5708" t="str">
        <f>Y5708&amp;"-"&amp;Z5708&amp;"-"&amp;AC5708&amp;"-"&amp;AD5708&amp;"-"&amp;AG5708</f>
        <v>20.5-f-A-1-2.5</v>
      </c>
      <c r="Y5708">
        <f>F5708</f>
        <v>20.5</v>
      </c>
      <c r="Z5708" s="2" t="str">
        <f>G5708</f>
        <v>f</v>
      </c>
      <c r="AA5708">
        <f>_xlfn.IFNA(VLOOKUP(X5708,'duo-out'!A$2:Q$5000,5,FALSE),E5708+10*(H5708-1)+1+_xlfn.IFNA(VLOOKUP(D5708,states!A$2:C$10,3,FALSE),1))</f>
        <v>252</v>
      </c>
      <c r="AB5708">
        <f>IF(V5708="","",V5708)</f>
        <v>31463.488087173333</v>
      </c>
      <c r="AC5708" s="2" t="str">
        <f>_xlfn.IFNA(VLOOKUP(D5708,states!A$2:C$10,2,FALSE),"XX")</f>
        <v>A</v>
      </c>
      <c r="AD5708">
        <f>E5708</f>
        <v>1</v>
      </c>
      <c r="AE5708">
        <f>_xlfn.IFNA(VLOOKUP(D5708,states!A$2:D$10,4,FALSE),0)</f>
        <v>2</v>
      </c>
      <c r="AF5708">
        <v>0.5</v>
      </c>
      <c r="AG5708">
        <f>IF(AE5708=0,AF5708,IF(AE5708=1,IF(F5708=0.5,0.5,IF(H5708=1,0.5,1.5)),IF(F5708=0.5,0.5,IF(H5708=1,2.5,1.5))))</f>
        <v>2.5</v>
      </c>
      <c r="AH5708" s="7">
        <f>IF(AC5708="XX",0,1/C5708^(1/5)*IF(E5708=0,100,1)/(E5708+1)^(1/4))</f>
        <v>0.96593632892484571</v>
      </c>
    </row>
    <row r="5709" spans="1:34">
      <c r="A5709">
        <v>1151</v>
      </c>
      <c r="B5709" s="1">
        <v>22704.16</v>
      </c>
      <c r="C5709" s="6">
        <v>0.05</v>
      </c>
      <c r="D5709" t="s">
        <v>3</v>
      </c>
      <c r="E5709">
        <v>1</v>
      </c>
      <c r="F5709">
        <v>20.5</v>
      </c>
      <c r="G5709" t="s">
        <v>2</v>
      </c>
      <c r="H5709">
        <v>2</v>
      </c>
      <c r="I5709" t="s">
        <v>0</v>
      </c>
      <c r="J5709">
        <v>1</v>
      </c>
      <c r="K5709">
        <v>21.5</v>
      </c>
      <c r="L5709" t="s">
        <v>2</v>
      </c>
      <c r="M5709">
        <v>2</v>
      </c>
      <c r="N5709" t="s">
        <v>1207</v>
      </c>
      <c r="O5709">
        <v>1</v>
      </c>
      <c r="P5709" t="str">
        <f>D5709&amp;"-"&amp;F5709&amp;"-"&amp;G5709&amp;"-"&amp;E5709&amp;"-"&amp;H5709</f>
        <v>A2Delta-20.5-f-1-2</v>
      </c>
      <c r="Q5709" t="str">
        <f>I5709&amp;"-"&amp;K5709&amp;"-"&amp;L5709&amp;"-"&amp;J5709&amp;"-"&amp;M5709</f>
        <v>X2Pi-21.5-f-1-2</v>
      </c>
      <c r="R5709">
        <f>B5709+S5709</f>
        <v>31988.939316325999</v>
      </c>
      <c r="S5709">
        <f>_xlfn.IFNA(VLOOKUP(Q5709,'MARVEL-X'!A$2:I$1400,7,FALSE),VLOOKUP(Q5709,MARVEL!A$2:J$1522,10,FALSE))</f>
        <v>9284.7793163259994</v>
      </c>
      <c r="T5709">
        <f>IF(P5709=P5708,R5709+T5708,R5709)</f>
        <v>31988.939316325999</v>
      </c>
      <c r="U5709">
        <f>IF(P5709=P5708,1+U5708,1)</f>
        <v>1</v>
      </c>
      <c r="V5709" t="str">
        <f t="shared" si="89"/>
        <v/>
      </c>
      <c r="W5709" t="str">
        <f>IF(V5709="","",IF(ABS(V5709-R5709)&gt;W$1,ABS(V5709-R5709),""))</f>
        <v/>
      </c>
      <c r="X5709" t="str">
        <f>Y5709&amp;"-"&amp;Z5709&amp;"-"&amp;AC5709&amp;"-"&amp;AD5709&amp;"-"&amp;AG5709</f>
        <v>20.5-f-A-1-1.5</v>
      </c>
      <c r="Y5709">
        <f>F5709</f>
        <v>20.5</v>
      </c>
      <c r="Z5709" s="2" t="str">
        <f>G5709</f>
        <v>f</v>
      </c>
      <c r="AA5709">
        <f>_xlfn.IFNA(VLOOKUP(X5709,'duo-out'!A$2:Q$5000,5,FALSE),E5709+10*(H5709-1)+1+_xlfn.IFNA(VLOOKUP(D5709,states!A$2:C$10,3,FALSE),1))</f>
        <v>262</v>
      </c>
      <c r="AB5709" t="str">
        <f>IF(V5709="","",V5709)</f>
        <v/>
      </c>
      <c r="AC5709" s="2" t="str">
        <f>_xlfn.IFNA(VLOOKUP(D5709,states!A$2:C$10,2,FALSE),"XX")</f>
        <v>A</v>
      </c>
      <c r="AD5709">
        <f>E5709</f>
        <v>1</v>
      </c>
      <c r="AE5709">
        <f>_xlfn.IFNA(VLOOKUP(D5709,states!A$2:D$10,4,FALSE),0)</f>
        <v>2</v>
      </c>
      <c r="AF5709">
        <v>0.5</v>
      </c>
      <c r="AG5709">
        <f>IF(AE5709=0,AF5709,IF(AE5709=1,IF(F5709=0.5,0.5,IF(H5709=1,0.5,1.5)),IF(F5709=0.5,0.5,IF(H5709=1,2.5,1.5))))</f>
        <v>1.5</v>
      </c>
      <c r="AH5709" s="7">
        <f>IF(AC5709="XX",0,1/C5709^(1/5)*IF(E5709=0,100,1)/(E5709+1)^(1/4))</f>
        <v>1.5309059120638666</v>
      </c>
    </row>
    <row r="5710" spans="1:34">
      <c r="A5710">
        <v>1065</v>
      </c>
      <c r="B5710" s="1">
        <v>23771.49</v>
      </c>
      <c r="C5710" s="6">
        <v>0.05</v>
      </c>
      <c r="D5710" t="s">
        <v>3</v>
      </c>
      <c r="E5710">
        <v>1</v>
      </c>
      <c r="F5710">
        <v>20.5</v>
      </c>
      <c r="G5710" t="s">
        <v>2</v>
      </c>
      <c r="H5710">
        <v>2</v>
      </c>
      <c r="I5710" t="s">
        <v>0</v>
      </c>
      <c r="J5710">
        <v>1</v>
      </c>
      <c r="K5710">
        <v>19.5</v>
      </c>
      <c r="L5710" t="s">
        <v>2</v>
      </c>
      <c r="M5710">
        <v>2</v>
      </c>
      <c r="N5710" t="s">
        <v>1121</v>
      </c>
      <c r="O5710">
        <v>1</v>
      </c>
      <c r="P5710" t="str">
        <f>D5710&amp;"-"&amp;F5710&amp;"-"&amp;G5710&amp;"-"&amp;E5710&amp;"-"&amp;H5710</f>
        <v>A2Delta-20.5-f-1-2</v>
      </c>
      <c r="Q5710" t="str">
        <f>I5710&amp;"-"&amp;K5710&amp;"-"&amp;L5710&amp;"-"&amp;J5710&amp;"-"&amp;M5710</f>
        <v>X2Pi-19.5-f-1-2</v>
      </c>
      <c r="R5710">
        <f>B5710+S5710</f>
        <v>31988.988174409002</v>
      </c>
      <c r="S5710">
        <f>_xlfn.IFNA(VLOOKUP(Q5710,'MARVEL-X'!A$2:I$1400,7,FALSE),VLOOKUP(Q5710,MARVEL!A$2:J$1522,10,FALSE))</f>
        <v>8217.4981744090001</v>
      </c>
      <c r="T5710">
        <f>IF(P5710=P5709,R5710+T5709,R5710)</f>
        <v>63977.927490735005</v>
      </c>
      <c r="U5710">
        <f>IF(P5710=P5709,1+U5709,1)</f>
        <v>2</v>
      </c>
      <c r="V5710" t="str">
        <f t="shared" si="89"/>
        <v/>
      </c>
      <c r="W5710" t="str">
        <f>IF(V5710="","",IF(ABS(V5710-R5710)&gt;W$1,ABS(V5710-R5710),""))</f>
        <v/>
      </c>
      <c r="X5710" t="str">
        <f>Y5710&amp;"-"&amp;Z5710&amp;"-"&amp;AC5710&amp;"-"&amp;AD5710&amp;"-"&amp;AG5710</f>
        <v>20.5-f-A-1-1.5</v>
      </c>
      <c r="Y5710">
        <f>F5710</f>
        <v>20.5</v>
      </c>
      <c r="Z5710" s="2" t="str">
        <f>G5710</f>
        <v>f</v>
      </c>
      <c r="AA5710">
        <f>_xlfn.IFNA(VLOOKUP(X5710,'duo-out'!A$2:Q$5000,5,FALSE),E5710+10*(H5710-1)+1+_xlfn.IFNA(VLOOKUP(D5710,states!A$2:C$10,3,FALSE),1))</f>
        <v>262</v>
      </c>
      <c r="AB5710" t="str">
        <f>IF(V5710="","",V5710)</f>
        <v/>
      </c>
      <c r="AC5710" s="2" t="str">
        <f>_xlfn.IFNA(VLOOKUP(D5710,states!A$2:C$10,2,FALSE),"XX")</f>
        <v>A</v>
      </c>
      <c r="AD5710">
        <f>E5710</f>
        <v>1</v>
      </c>
      <c r="AE5710">
        <f>_xlfn.IFNA(VLOOKUP(D5710,states!A$2:D$10,4,FALSE),0)</f>
        <v>2</v>
      </c>
      <c r="AF5710">
        <v>0.5</v>
      </c>
      <c r="AG5710">
        <f>IF(AE5710=0,AF5710,IF(AE5710=1,IF(F5710=0.5,0.5,IF(H5710=1,0.5,1.5)),IF(F5710=0.5,0.5,IF(H5710=1,2.5,1.5))))</f>
        <v>1.5</v>
      </c>
      <c r="AH5710" s="7">
        <f>IF(AC5710="XX",0,1/C5710^(1/5)*IF(E5710=0,100,1)/(E5710+1)^(1/4))</f>
        <v>1.5309059120638666</v>
      </c>
    </row>
    <row r="5711" spans="1:34">
      <c r="A5711">
        <v>215</v>
      </c>
      <c r="B5711" s="1">
        <v>23771.69</v>
      </c>
      <c r="C5711" s="6">
        <v>0.5</v>
      </c>
      <c r="D5711" t="s">
        <v>3</v>
      </c>
      <c r="E5711">
        <v>1</v>
      </c>
      <c r="F5711">
        <v>20.5</v>
      </c>
      <c r="G5711" t="s">
        <v>2</v>
      </c>
      <c r="H5711">
        <v>2</v>
      </c>
      <c r="I5711" t="s">
        <v>0</v>
      </c>
      <c r="J5711">
        <v>1</v>
      </c>
      <c r="K5711">
        <v>19.5</v>
      </c>
      <c r="L5711" t="s">
        <v>2</v>
      </c>
      <c r="M5711">
        <v>2</v>
      </c>
      <c r="N5711" t="s">
        <v>270</v>
      </c>
      <c r="O5711">
        <v>-1</v>
      </c>
      <c r="P5711" t="str">
        <f>D5711&amp;"-"&amp;F5711&amp;"-"&amp;G5711&amp;"-"&amp;E5711&amp;"-"&amp;H5711</f>
        <v>A2Delta-20.5-f-1-2</v>
      </c>
      <c r="Q5711" t="str">
        <f>I5711&amp;"-"&amp;K5711&amp;"-"&amp;L5711&amp;"-"&amp;J5711&amp;"-"&amp;M5711</f>
        <v>X2Pi-19.5-f-1-2</v>
      </c>
      <c r="R5711">
        <f>B5711+S5711</f>
        <v>31989.188174408999</v>
      </c>
      <c r="S5711">
        <f>_xlfn.IFNA(VLOOKUP(Q5711,'MARVEL-X'!A$2:I$1400,7,FALSE),VLOOKUP(Q5711,MARVEL!A$2:J$1522,10,FALSE))</f>
        <v>8217.4981744090001</v>
      </c>
      <c r="T5711">
        <f>IF(P5711=P5710,R5711+T5710,R5711)</f>
        <v>95967.115665143996</v>
      </c>
      <c r="U5711">
        <f>IF(P5711=P5710,1+U5710,1)</f>
        <v>3</v>
      </c>
      <c r="V5711" t="str">
        <f t="shared" si="89"/>
        <v/>
      </c>
      <c r="W5711" t="str">
        <f>IF(V5711="","",IF(ABS(V5711-R5711)&gt;W$1,ABS(V5711-R5711),""))</f>
        <v/>
      </c>
      <c r="X5711" t="str">
        <f>Y5711&amp;"-"&amp;Z5711&amp;"-"&amp;AC5711&amp;"-"&amp;AD5711&amp;"-"&amp;AG5711</f>
        <v>20.5-f-A-1-1.5</v>
      </c>
      <c r="Y5711">
        <f>F5711</f>
        <v>20.5</v>
      </c>
      <c r="Z5711" s="2" t="str">
        <f>G5711</f>
        <v>f</v>
      </c>
      <c r="AA5711">
        <f>_xlfn.IFNA(VLOOKUP(X5711,'duo-out'!A$2:Q$5000,5,FALSE),E5711+10*(H5711-1)+1+_xlfn.IFNA(VLOOKUP(D5711,states!A$2:C$10,3,FALSE),1))</f>
        <v>262</v>
      </c>
      <c r="AB5711" t="str">
        <f>IF(V5711="","",V5711)</f>
        <v/>
      </c>
      <c r="AC5711" s="2" t="str">
        <f>_xlfn.IFNA(VLOOKUP(D5711,states!A$2:C$10,2,FALSE),"XX")</f>
        <v>A</v>
      </c>
      <c r="AD5711">
        <f>E5711</f>
        <v>1</v>
      </c>
      <c r="AE5711">
        <f>_xlfn.IFNA(VLOOKUP(D5711,states!A$2:D$10,4,FALSE),0)</f>
        <v>2</v>
      </c>
      <c r="AF5711">
        <v>0.5</v>
      </c>
      <c r="AG5711">
        <f>IF(AE5711=0,AF5711,IF(AE5711=1,IF(F5711=0.5,0.5,IF(H5711=1,0.5,1.5)),IF(F5711=0.5,0.5,IF(H5711=1,2.5,1.5))))</f>
        <v>1.5</v>
      </c>
      <c r="AH5711" s="7">
        <f>IF(AC5711="XX",0,1/C5711^(1/5)*IF(E5711=0,100,1)/(E5711+1)^(1/4))</f>
        <v>0.96593632892484571</v>
      </c>
    </row>
    <row r="5712" spans="1:34">
      <c r="A5712">
        <v>225</v>
      </c>
      <c r="B5712" s="1">
        <v>22720.01</v>
      </c>
      <c r="C5712" s="6">
        <v>0.5</v>
      </c>
      <c r="D5712" t="s">
        <v>3</v>
      </c>
      <c r="E5712">
        <v>1</v>
      </c>
      <c r="F5712">
        <v>20.5</v>
      </c>
      <c r="G5712" t="s">
        <v>2</v>
      </c>
      <c r="H5712">
        <v>2</v>
      </c>
      <c r="I5712" t="s">
        <v>0</v>
      </c>
      <c r="J5712">
        <v>1</v>
      </c>
      <c r="K5712">
        <v>21.5</v>
      </c>
      <c r="L5712" t="s">
        <v>2</v>
      </c>
      <c r="M5712">
        <v>2</v>
      </c>
      <c r="N5712" t="s">
        <v>280</v>
      </c>
      <c r="O5712">
        <v>-1</v>
      </c>
      <c r="P5712" t="str">
        <f>D5712&amp;"-"&amp;F5712&amp;"-"&amp;G5712&amp;"-"&amp;E5712&amp;"-"&amp;H5712</f>
        <v>A2Delta-20.5-f-1-2</v>
      </c>
      <c r="Q5712" t="str">
        <f>I5712&amp;"-"&amp;K5712&amp;"-"&amp;L5712&amp;"-"&amp;J5712&amp;"-"&amp;M5712</f>
        <v>X2Pi-21.5-f-1-2</v>
      </c>
      <c r="R5712">
        <f>B5712+S5712</f>
        <v>32004.789316325998</v>
      </c>
      <c r="S5712">
        <f>_xlfn.IFNA(VLOOKUP(Q5712,'MARVEL-X'!A$2:I$1400,7,FALSE),VLOOKUP(Q5712,MARVEL!A$2:J$1522,10,FALSE))</f>
        <v>9284.7793163259994</v>
      </c>
      <c r="T5712">
        <f>IF(P5712=P5711,R5712+T5711,R5712)</f>
        <v>127971.90498147</v>
      </c>
      <c r="U5712">
        <f>IF(P5712=P5711,1+U5711,1)</f>
        <v>4</v>
      </c>
      <c r="V5712">
        <f t="shared" si="89"/>
        <v>31992.976245367499</v>
      </c>
      <c r="W5712">
        <f>IF(V5712="","",IF(ABS(V5712-R5712)&gt;W$1,ABS(V5712-R5712),""))</f>
        <v>11.813070958498429</v>
      </c>
      <c r="X5712" t="str">
        <f>Y5712&amp;"-"&amp;Z5712&amp;"-"&amp;AC5712&amp;"-"&amp;AD5712&amp;"-"&amp;AG5712</f>
        <v>20.5-f-A-1-1.5</v>
      </c>
      <c r="Y5712">
        <f>F5712</f>
        <v>20.5</v>
      </c>
      <c r="Z5712" s="2" t="str">
        <f>G5712</f>
        <v>f</v>
      </c>
      <c r="AA5712">
        <f>_xlfn.IFNA(VLOOKUP(X5712,'duo-out'!A$2:Q$5000,5,FALSE),E5712+10*(H5712-1)+1+_xlfn.IFNA(VLOOKUP(D5712,states!A$2:C$10,3,FALSE),1))</f>
        <v>262</v>
      </c>
      <c r="AB5712">
        <f>IF(V5712="","",V5712)</f>
        <v>31992.976245367499</v>
      </c>
      <c r="AC5712" s="2" t="str">
        <f>_xlfn.IFNA(VLOOKUP(D5712,states!A$2:C$10,2,FALSE),"XX")</f>
        <v>A</v>
      </c>
      <c r="AD5712">
        <f>E5712</f>
        <v>1</v>
      </c>
      <c r="AE5712">
        <f>_xlfn.IFNA(VLOOKUP(D5712,states!A$2:D$10,4,FALSE),0)</f>
        <v>2</v>
      </c>
      <c r="AF5712">
        <v>0.5</v>
      </c>
      <c r="AG5712">
        <f>IF(AE5712=0,AF5712,IF(AE5712=1,IF(F5712=0.5,0.5,IF(H5712=1,0.5,1.5)),IF(F5712=0.5,0.5,IF(H5712=1,2.5,1.5))))</f>
        <v>1.5</v>
      </c>
      <c r="AH5712" s="7">
        <f>IF(AC5712="XX",0,1/C5712^(1/5)*IF(E5712=0,100,1)/(E5712+1)^(1/4))</f>
        <v>0.96593632892484571</v>
      </c>
    </row>
    <row r="5713" spans="1:34">
      <c r="A5713">
        <v>1313</v>
      </c>
      <c r="B5713" s="1">
        <v>22594.3</v>
      </c>
      <c r="C5713" s="6">
        <v>6.658E-2</v>
      </c>
      <c r="D5713" t="s">
        <v>3</v>
      </c>
      <c r="E5713">
        <v>2</v>
      </c>
      <c r="F5713">
        <v>20.5</v>
      </c>
      <c r="G5713" t="s">
        <v>2</v>
      </c>
      <c r="H5713">
        <v>1</v>
      </c>
      <c r="I5713" t="s">
        <v>0</v>
      </c>
      <c r="J5713">
        <v>2</v>
      </c>
      <c r="K5713">
        <v>21.5</v>
      </c>
      <c r="L5713" t="s">
        <v>2</v>
      </c>
      <c r="M5713">
        <v>1</v>
      </c>
      <c r="N5713" t="s">
        <v>1369</v>
      </c>
      <c r="O5713">
        <v>1</v>
      </c>
      <c r="P5713" t="str">
        <f>D5713&amp;"-"&amp;F5713&amp;"-"&amp;G5713&amp;"-"&amp;E5713&amp;"-"&amp;H5713</f>
        <v>A2Delta-20.5-f-2-1</v>
      </c>
      <c r="Q5713" t="str">
        <f>I5713&amp;"-"&amp;K5713&amp;"-"&amp;L5713&amp;"-"&amp;J5713&amp;"-"&amp;M5713</f>
        <v>X2Pi-21.5-f-2-1</v>
      </c>
      <c r="R5713">
        <f>B5713+S5713</f>
        <v>33689.652425223001</v>
      </c>
      <c r="S5713">
        <f>_xlfn.IFNA(VLOOKUP(Q5713,'MARVEL-X'!A$2:I$1400,7,FALSE),VLOOKUP(Q5713,MARVEL!A$2:J$1522,10,FALSE))</f>
        <v>11095.352425223</v>
      </c>
      <c r="T5713">
        <f>IF(P5713=P5712,R5713+T5712,R5713)</f>
        <v>33689.652425223001</v>
      </c>
      <c r="U5713">
        <f>IF(P5713=P5712,1+U5712,1)</f>
        <v>1</v>
      </c>
      <c r="V5713" t="str">
        <f t="shared" si="89"/>
        <v/>
      </c>
      <c r="W5713" t="str">
        <f>IF(V5713="","",IF(ABS(V5713-R5713)&gt;W$1,ABS(V5713-R5713),""))</f>
        <v/>
      </c>
      <c r="X5713" t="str">
        <f>Y5713&amp;"-"&amp;Z5713&amp;"-"&amp;AC5713&amp;"-"&amp;AD5713&amp;"-"&amp;AG5713</f>
        <v>20.5-f-A-2-2.5</v>
      </c>
      <c r="Y5713">
        <f>F5713</f>
        <v>20.5</v>
      </c>
      <c r="Z5713" s="2" t="str">
        <f>G5713</f>
        <v>f</v>
      </c>
      <c r="AA5713">
        <f>_xlfn.IFNA(VLOOKUP(X5713,'duo-out'!A$2:Q$5000,5,FALSE),E5713+10*(H5713-1)+1+_xlfn.IFNA(VLOOKUP(D5713,states!A$2:C$10,3,FALSE),1))</f>
        <v>253</v>
      </c>
      <c r="AB5713" t="str">
        <f>IF(V5713="","",V5713)</f>
        <v/>
      </c>
      <c r="AC5713" s="2" t="str">
        <f>_xlfn.IFNA(VLOOKUP(D5713,states!A$2:C$10,2,FALSE),"XX")</f>
        <v>A</v>
      </c>
      <c r="AD5713">
        <f>E5713</f>
        <v>2</v>
      </c>
      <c r="AE5713">
        <f>_xlfn.IFNA(VLOOKUP(D5713,states!A$2:D$10,4,FALSE),0)</f>
        <v>2</v>
      </c>
      <c r="AF5713">
        <v>0.5</v>
      </c>
      <c r="AG5713">
        <f>IF(AE5713=0,AF5713,IF(AE5713=1,IF(F5713=0.5,0.5,IF(H5713=1,0.5,1.5)),IF(F5713=0.5,0.5,IF(H5713=1,2.5,1.5))))</f>
        <v>2.5</v>
      </c>
      <c r="AH5713" s="7">
        <f>IF(AC5713="XX",0,1/C5713^(1/5)*IF(E5713=0,100,1)/(E5713+1)^(1/4))</f>
        <v>1.3063240670874829</v>
      </c>
    </row>
    <row r="5714" spans="1:34">
      <c r="A5714">
        <v>1246</v>
      </c>
      <c r="B5714" s="1">
        <v>23083.08</v>
      </c>
      <c r="C5714" s="6">
        <v>0.10059999999999999</v>
      </c>
      <c r="D5714" t="s">
        <v>3</v>
      </c>
      <c r="E5714">
        <v>2</v>
      </c>
      <c r="F5714">
        <v>20.5</v>
      </c>
      <c r="G5714" t="s">
        <v>2</v>
      </c>
      <c r="H5714">
        <v>1</v>
      </c>
      <c r="I5714" t="s">
        <v>0</v>
      </c>
      <c r="J5714">
        <v>2</v>
      </c>
      <c r="K5714">
        <v>20.5</v>
      </c>
      <c r="L5714" t="s">
        <v>1</v>
      </c>
      <c r="M5714">
        <v>1</v>
      </c>
      <c r="N5714" t="s">
        <v>1302</v>
      </c>
      <c r="O5714">
        <v>1</v>
      </c>
      <c r="P5714" t="str">
        <f>D5714&amp;"-"&amp;F5714&amp;"-"&amp;G5714&amp;"-"&amp;E5714&amp;"-"&amp;H5714</f>
        <v>A2Delta-20.5-f-2-1</v>
      </c>
      <c r="Q5714" t="str">
        <f>I5714&amp;"-"&amp;K5714&amp;"-"&amp;L5714&amp;"-"&amp;J5714&amp;"-"&amp;M5714</f>
        <v>X2Pi-20.5-e-2-1</v>
      </c>
      <c r="R5714">
        <f>B5714+S5714</f>
        <v>33689.718760218006</v>
      </c>
      <c r="S5714">
        <f>_xlfn.IFNA(VLOOKUP(Q5714,'MARVEL-X'!A$2:I$1400,7,FALSE),VLOOKUP(Q5714,MARVEL!A$2:J$1522,10,FALSE))</f>
        <v>10606.638760218</v>
      </c>
      <c r="T5714">
        <f>IF(P5714=P5713,R5714+T5713,R5714)</f>
        <v>67379.371185441007</v>
      </c>
      <c r="U5714">
        <f>IF(P5714=P5713,1+U5713,1)</f>
        <v>2</v>
      </c>
      <c r="V5714" t="str">
        <f t="shared" si="89"/>
        <v/>
      </c>
      <c r="W5714" t="str">
        <f>IF(V5714="","",IF(ABS(V5714-R5714)&gt;W$1,ABS(V5714-R5714),""))</f>
        <v/>
      </c>
      <c r="X5714" t="str">
        <f>Y5714&amp;"-"&amp;Z5714&amp;"-"&amp;AC5714&amp;"-"&amp;AD5714&amp;"-"&amp;AG5714</f>
        <v>20.5-f-A-2-2.5</v>
      </c>
      <c r="Y5714">
        <f>F5714</f>
        <v>20.5</v>
      </c>
      <c r="Z5714" s="2" t="str">
        <f>G5714</f>
        <v>f</v>
      </c>
      <c r="AA5714">
        <f>_xlfn.IFNA(VLOOKUP(X5714,'duo-out'!A$2:Q$5000,5,FALSE),E5714+10*(H5714-1)+1+_xlfn.IFNA(VLOOKUP(D5714,states!A$2:C$10,3,FALSE),1))</f>
        <v>253</v>
      </c>
      <c r="AB5714" t="str">
        <f>IF(V5714="","",V5714)</f>
        <v/>
      </c>
      <c r="AC5714" s="2" t="str">
        <f>_xlfn.IFNA(VLOOKUP(D5714,states!A$2:C$10,2,FALSE),"XX")</f>
        <v>A</v>
      </c>
      <c r="AD5714">
        <f>E5714</f>
        <v>2</v>
      </c>
      <c r="AE5714">
        <f>_xlfn.IFNA(VLOOKUP(D5714,states!A$2:D$10,4,FALSE),0)</f>
        <v>2</v>
      </c>
      <c r="AF5714">
        <v>0.5</v>
      </c>
      <c r="AG5714">
        <f>IF(AE5714=0,AF5714,IF(AE5714=1,IF(F5714=0.5,0.5,IF(H5714=1,0.5,1.5)),IF(F5714=0.5,0.5,IF(H5714=1,2.5,1.5))))</f>
        <v>2.5</v>
      </c>
      <c r="AH5714" s="7">
        <f>IF(AC5714="XX",0,1/C5714^(1/5)*IF(E5714=0,100,1)/(E5714+1)^(1/4))</f>
        <v>1.2028184751066298</v>
      </c>
    </row>
    <row r="5715" spans="1:34">
      <c r="A5715">
        <v>1226</v>
      </c>
      <c r="B5715" s="1">
        <v>23577.18</v>
      </c>
      <c r="C5715" s="6">
        <v>0.22140000000000001</v>
      </c>
      <c r="D5715" t="s">
        <v>3</v>
      </c>
      <c r="E5715">
        <v>2</v>
      </c>
      <c r="F5715">
        <v>20.5</v>
      </c>
      <c r="G5715" t="s">
        <v>2</v>
      </c>
      <c r="H5715">
        <v>1</v>
      </c>
      <c r="I5715" t="s">
        <v>0</v>
      </c>
      <c r="J5715">
        <v>2</v>
      </c>
      <c r="K5715">
        <v>19.5</v>
      </c>
      <c r="L5715" t="s">
        <v>2</v>
      </c>
      <c r="M5715">
        <v>1</v>
      </c>
      <c r="N5715" t="s">
        <v>1282</v>
      </c>
      <c r="O5715">
        <v>1</v>
      </c>
      <c r="P5715" t="str">
        <f>D5715&amp;"-"&amp;F5715&amp;"-"&amp;G5715&amp;"-"&amp;E5715&amp;"-"&amp;H5715</f>
        <v>A2Delta-20.5-f-2-1</v>
      </c>
      <c r="Q5715" t="str">
        <f>I5715&amp;"-"&amp;K5715&amp;"-"&amp;L5715&amp;"-"&amp;J5715&amp;"-"&amp;M5715</f>
        <v>X2Pi-19.5-f-2-1</v>
      </c>
      <c r="R5715">
        <f>B5715+S5715</f>
        <v>33689.932833529005</v>
      </c>
      <c r="S5715">
        <f>_xlfn.IFNA(VLOOKUP(Q5715,'MARVEL-X'!A$2:I$1400,7,FALSE),VLOOKUP(Q5715,MARVEL!A$2:J$1522,10,FALSE))</f>
        <v>10112.752833529001</v>
      </c>
      <c r="T5715">
        <f>IF(P5715=P5714,R5715+T5714,R5715)</f>
        <v>101069.30401897001</v>
      </c>
      <c r="U5715">
        <f>IF(P5715=P5714,1+U5714,1)</f>
        <v>3</v>
      </c>
      <c r="V5715" t="str">
        <f t="shared" si="89"/>
        <v/>
      </c>
      <c r="W5715" t="str">
        <f>IF(V5715="","",IF(ABS(V5715-R5715)&gt;W$1,ABS(V5715-R5715),""))</f>
        <v/>
      </c>
      <c r="X5715" t="str">
        <f>Y5715&amp;"-"&amp;Z5715&amp;"-"&amp;AC5715&amp;"-"&amp;AD5715&amp;"-"&amp;AG5715</f>
        <v>20.5-f-A-2-2.5</v>
      </c>
      <c r="Y5715">
        <f>F5715</f>
        <v>20.5</v>
      </c>
      <c r="Z5715" s="2" t="str">
        <f>G5715</f>
        <v>f</v>
      </c>
      <c r="AA5715">
        <f>_xlfn.IFNA(VLOOKUP(X5715,'duo-out'!A$2:Q$5000,5,FALSE),E5715+10*(H5715-1)+1+_xlfn.IFNA(VLOOKUP(D5715,states!A$2:C$10,3,FALSE),1))</f>
        <v>253</v>
      </c>
      <c r="AB5715" t="str">
        <f>IF(V5715="","",V5715)</f>
        <v/>
      </c>
      <c r="AC5715" s="2" t="str">
        <f>_xlfn.IFNA(VLOOKUP(D5715,states!A$2:C$10,2,FALSE),"XX")</f>
        <v>A</v>
      </c>
      <c r="AD5715">
        <f>E5715</f>
        <v>2</v>
      </c>
      <c r="AE5715">
        <f>_xlfn.IFNA(VLOOKUP(D5715,states!A$2:D$10,4,FALSE),0)</f>
        <v>2</v>
      </c>
      <c r="AF5715">
        <v>0.5</v>
      </c>
      <c r="AG5715">
        <f>IF(AE5715=0,AF5715,IF(AE5715=1,IF(F5715=0.5,0.5,IF(H5715=1,0.5,1.5)),IF(F5715=0.5,0.5,IF(H5715=1,2.5,1.5))))</f>
        <v>2.5</v>
      </c>
      <c r="AH5715" s="7">
        <f>IF(AC5715="XX",0,1/C5715^(1/5)*IF(E5715=0,100,1)/(E5715+1)^(1/4))</f>
        <v>1.0272689537520783</v>
      </c>
    </row>
    <row r="5716" spans="1:34">
      <c r="A5716">
        <v>5942</v>
      </c>
      <c r="B5716" s="1">
        <v>22594.57</v>
      </c>
      <c r="C5716" s="6">
        <v>0.5</v>
      </c>
      <c r="D5716" t="s">
        <v>3</v>
      </c>
      <c r="E5716">
        <v>2</v>
      </c>
      <c r="F5716">
        <v>20.5</v>
      </c>
      <c r="G5716" t="s">
        <v>2</v>
      </c>
      <c r="H5716">
        <v>1</v>
      </c>
      <c r="I5716" t="s">
        <v>0</v>
      </c>
      <c r="J5716">
        <v>2</v>
      </c>
      <c r="K5716">
        <v>21.5</v>
      </c>
      <c r="L5716" t="s">
        <v>2</v>
      </c>
      <c r="M5716">
        <v>1</v>
      </c>
      <c r="N5716" t="s">
        <v>5998</v>
      </c>
      <c r="O5716">
        <v>1</v>
      </c>
      <c r="P5716" t="str">
        <f>D5716&amp;"-"&amp;F5716&amp;"-"&amp;G5716&amp;"-"&amp;E5716&amp;"-"&amp;H5716</f>
        <v>A2Delta-20.5-f-2-1</v>
      </c>
      <c r="Q5716" t="str">
        <f>I5716&amp;"-"&amp;K5716&amp;"-"&amp;L5716&amp;"-"&amp;J5716&amp;"-"&amp;M5716</f>
        <v>X2Pi-21.5-f-2-1</v>
      </c>
      <c r="R5716">
        <f>B5716+S5716</f>
        <v>33689.922425222998</v>
      </c>
      <c r="S5716">
        <f>_xlfn.IFNA(VLOOKUP(Q5716,'MARVEL-X'!A$2:I$1400,7,FALSE),VLOOKUP(Q5716,MARVEL!A$2:J$1522,10,FALSE))</f>
        <v>11095.352425223</v>
      </c>
      <c r="T5716">
        <f>IF(P5716=P5715,R5716+T5715,R5716)</f>
        <v>134759.22644419302</v>
      </c>
      <c r="U5716">
        <f>IF(P5716=P5715,1+U5715,1)</f>
        <v>4</v>
      </c>
      <c r="V5716" t="str">
        <f t="shared" si="89"/>
        <v/>
      </c>
      <c r="W5716" t="str">
        <f>IF(V5716="","",IF(ABS(V5716-R5716)&gt;W$1,ABS(V5716-R5716),""))</f>
        <v/>
      </c>
      <c r="X5716" t="str">
        <f>Y5716&amp;"-"&amp;Z5716&amp;"-"&amp;AC5716&amp;"-"&amp;AD5716&amp;"-"&amp;AG5716</f>
        <v>20.5-f-A-2-2.5</v>
      </c>
      <c r="Y5716">
        <f>F5716</f>
        <v>20.5</v>
      </c>
      <c r="Z5716" s="2" t="str">
        <f>G5716</f>
        <v>f</v>
      </c>
      <c r="AA5716">
        <f>_xlfn.IFNA(VLOOKUP(X5716,'duo-out'!A$2:Q$5000,5,FALSE),E5716+10*(H5716-1)+1+_xlfn.IFNA(VLOOKUP(D5716,states!A$2:C$10,3,FALSE),1))</f>
        <v>253</v>
      </c>
      <c r="AB5716" t="str">
        <f>IF(V5716="","",V5716)</f>
        <v/>
      </c>
      <c r="AC5716" s="2" t="str">
        <f>_xlfn.IFNA(VLOOKUP(D5716,states!A$2:C$10,2,FALSE),"XX")</f>
        <v>A</v>
      </c>
      <c r="AD5716">
        <f>E5716</f>
        <v>2</v>
      </c>
      <c r="AE5716">
        <f>_xlfn.IFNA(VLOOKUP(D5716,states!A$2:D$10,4,FALSE),0)</f>
        <v>2</v>
      </c>
      <c r="AF5716">
        <v>0.5</v>
      </c>
      <c r="AG5716">
        <f>IF(AE5716=0,AF5716,IF(AE5716=1,IF(F5716=0.5,0.5,IF(H5716=1,0.5,1.5)),IF(F5716=0.5,0.5,IF(H5716=1,2.5,1.5))))</f>
        <v>2.5</v>
      </c>
      <c r="AH5716" s="7">
        <f>IF(AC5716="XX",0,1/C5716^(1/5)*IF(E5716=0,100,1)/(E5716+1)^(1/4))</f>
        <v>0.87282200217602857</v>
      </c>
    </row>
    <row r="5717" spans="1:34">
      <c r="A5717">
        <v>5920</v>
      </c>
      <c r="B5717" s="1">
        <v>23083.13</v>
      </c>
      <c r="C5717" s="6">
        <v>0.5</v>
      </c>
      <c r="D5717" t="s">
        <v>3</v>
      </c>
      <c r="E5717">
        <v>2</v>
      </c>
      <c r="F5717">
        <v>20.5</v>
      </c>
      <c r="G5717" t="s">
        <v>2</v>
      </c>
      <c r="H5717">
        <v>1</v>
      </c>
      <c r="I5717" t="s">
        <v>0</v>
      </c>
      <c r="J5717">
        <v>2</v>
      </c>
      <c r="K5717">
        <v>20.5</v>
      </c>
      <c r="L5717" t="s">
        <v>1</v>
      </c>
      <c r="M5717">
        <v>1</v>
      </c>
      <c r="N5717" t="s">
        <v>5976</v>
      </c>
      <c r="O5717">
        <v>1</v>
      </c>
      <c r="P5717" t="str">
        <f>D5717&amp;"-"&amp;F5717&amp;"-"&amp;G5717&amp;"-"&amp;E5717&amp;"-"&amp;H5717</f>
        <v>A2Delta-20.5-f-2-1</v>
      </c>
      <c r="Q5717" t="str">
        <f>I5717&amp;"-"&amp;K5717&amp;"-"&amp;L5717&amp;"-"&amp;J5717&amp;"-"&amp;M5717</f>
        <v>X2Pi-20.5-e-2-1</v>
      </c>
      <c r="R5717">
        <f>B5717+S5717</f>
        <v>33689.768760218001</v>
      </c>
      <c r="S5717">
        <f>_xlfn.IFNA(VLOOKUP(Q5717,'MARVEL-X'!A$2:I$1400,7,FALSE),VLOOKUP(Q5717,MARVEL!A$2:J$1522,10,FALSE))</f>
        <v>10606.638760218</v>
      </c>
      <c r="T5717">
        <f>IF(P5717=P5716,R5717+T5716,R5717)</f>
        <v>168448.99520441101</v>
      </c>
      <c r="U5717">
        <f>IF(P5717=P5716,1+U5716,1)</f>
        <v>5</v>
      </c>
      <c r="V5717" t="str">
        <f t="shared" si="89"/>
        <v/>
      </c>
      <c r="W5717" t="str">
        <f>IF(V5717="","",IF(ABS(V5717-R5717)&gt;W$1,ABS(V5717-R5717),""))</f>
        <v/>
      </c>
      <c r="X5717" t="str">
        <f>Y5717&amp;"-"&amp;Z5717&amp;"-"&amp;AC5717&amp;"-"&amp;AD5717&amp;"-"&amp;AG5717</f>
        <v>20.5-f-A-2-2.5</v>
      </c>
      <c r="Y5717">
        <f>F5717</f>
        <v>20.5</v>
      </c>
      <c r="Z5717" s="2" t="str">
        <f>G5717</f>
        <v>f</v>
      </c>
      <c r="AA5717">
        <f>_xlfn.IFNA(VLOOKUP(X5717,'duo-out'!A$2:Q$5000,5,FALSE),E5717+10*(H5717-1)+1+_xlfn.IFNA(VLOOKUP(D5717,states!A$2:C$10,3,FALSE),1))</f>
        <v>253</v>
      </c>
      <c r="AB5717" t="str">
        <f>IF(V5717="","",V5717)</f>
        <v/>
      </c>
      <c r="AC5717" s="2" t="str">
        <f>_xlfn.IFNA(VLOOKUP(D5717,states!A$2:C$10,2,FALSE),"XX")</f>
        <v>A</v>
      </c>
      <c r="AD5717">
        <f>E5717</f>
        <v>2</v>
      </c>
      <c r="AE5717">
        <f>_xlfn.IFNA(VLOOKUP(D5717,states!A$2:D$10,4,FALSE),0)</f>
        <v>2</v>
      </c>
      <c r="AF5717">
        <v>0.5</v>
      </c>
      <c r="AG5717">
        <f>IF(AE5717=0,AF5717,IF(AE5717=1,IF(F5717=0.5,0.5,IF(H5717=1,0.5,1.5)),IF(F5717=0.5,0.5,IF(H5717=1,2.5,1.5))))</f>
        <v>2.5</v>
      </c>
      <c r="AH5717" s="7">
        <f>IF(AC5717="XX",0,1/C5717^(1/5)*IF(E5717=0,100,1)/(E5717+1)^(1/4))</f>
        <v>0.87282200217602857</v>
      </c>
    </row>
    <row r="5718" spans="1:34">
      <c r="A5718">
        <v>5890</v>
      </c>
      <c r="B5718" s="1">
        <v>23577.21</v>
      </c>
      <c r="C5718" s="6">
        <v>0.5</v>
      </c>
      <c r="D5718" t="s">
        <v>3</v>
      </c>
      <c r="E5718">
        <v>2</v>
      </c>
      <c r="F5718">
        <v>20.5</v>
      </c>
      <c r="G5718" t="s">
        <v>2</v>
      </c>
      <c r="H5718">
        <v>1</v>
      </c>
      <c r="I5718" t="s">
        <v>0</v>
      </c>
      <c r="J5718">
        <v>2</v>
      </c>
      <c r="K5718">
        <v>19.5</v>
      </c>
      <c r="L5718" t="s">
        <v>2</v>
      </c>
      <c r="M5718">
        <v>1</v>
      </c>
      <c r="N5718" t="s">
        <v>5946</v>
      </c>
      <c r="O5718">
        <v>1</v>
      </c>
      <c r="P5718" t="str">
        <f>D5718&amp;"-"&amp;F5718&amp;"-"&amp;G5718&amp;"-"&amp;E5718&amp;"-"&amp;H5718</f>
        <v>A2Delta-20.5-f-2-1</v>
      </c>
      <c r="Q5718" t="str">
        <f>I5718&amp;"-"&amp;K5718&amp;"-"&amp;L5718&amp;"-"&amp;J5718&amp;"-"&amp;M5718</f>
        <v>X2Pi-19.5-f-2-1</v>
      </c>
      <c r="R5718">
        <f>B5718+S5718</f>
        <v>33689.962833529004</v>
      </c>
      <c r="S5718">
        <f>_xlfn.IFNA(VLOOKUP(Q5718,'MARVEL-X'!A$2:I$1400,7,FALSE),VLOOKUP(Q5718,MARVEL!A$2:J$1522,10,FALSE))</f>
        <v>10112.752833529001</v>
      </c>
      <c r="T5718">
        <f>IF(P5718=P5717,R5718+T5717,R5718)</f>
        <v>202138.95803794003</v>
      </c>
      <c r="U5718">
        <f>IF(P5718=P5717,1+U5717,1)</f>
        <v>6</v>
      </c>
      <c r="V5718">
        <f t="shared" si="89"/>
        <v>33689.826339656669</v>
      </c>
      <c r="W5718">
        <f>IF(V5718="","",IF(ABS(V5718-R5718)&gt;W$1,ABS(V5718-R5718),""))</f>
        <v>0.13649387233454036</v>
      </c>
      <c r="X5718" t="str">
        <f>Y5718&amp;"-"&amp;Z5718&amp;"-"&amp;AC5718&amp;"-"&amp;AD5718&amp;"-"&amp;AG5718</f>
        <v>20.5-f-A-2-2.5</v>
      </c>
      <c r="Y5718">
        <f>F5718</f>
        <v>20.5</v>
      </c>
      <c r="Z5718" s="2" t="str">
        <f>G5718</f>
        <v>f</v>
      </c>
      <c r="AA5718">
        <f>_xlfn.IFNA(VLOOKUP(X5718,'duo-out'!A$2:Q$5000,5,FALSE),E5718+10*(H5718-1)+1+_xlfn.IFNA(VLOOKUP(D5718,states!A$2:C$10,3,FALSE),1))</f>
        <v>253</v>
      </c>
      <c r="AB5718">
        <f>IF(V5718="","",V5718)</f>
        <v>33689.826339656669</v>
      </c>
      <c r="AC5718" s="2" t="str">
        <f>_xlfn.IFNA(VLOOKUP(D5718,states!A$2:C$10,2,FALSE),"XX")</f>
        <v>A</v>
      </c>
      <c r="AD5718">
        <f>E5718</f>
        <v>2</v>
      </c>
      <c r="AE5718">
        <f>_xlfn.IFNA(VLOOKUP(D5718,states!A$2:D$10,4,FALSE),0)</f>
        <v>2</v>
      </c>
      <c r="AF5718">
        <v>0.5</v>
      </c>
      <c r="AG5718">
        <f>IF(AE5718=0,AF5718,IF(AE5718=1,IF(F5718=0.5,0.5,IF(H5718=1,0.5,1.5)),IF(F5718=0.5,0.5,IF(H5718=1,2.5,1.5))))</f>
        <v>2.5</v>
      </c>
      <c r="AH5718" s="7">
        <f>IF(AC5718="XX",0,1/C5718^(1/5)*IF(E5718=0,100,1)/(E5718+1)^(1/4))</f>
        <v>0.87282200217602857</v>
      </c>
    </row>
    <row r="5719" spans="1:34">
      <c r="A5719">
        <v>1334</v>
      </c>
      <c r="B5719" s="1">
        <v>23574.29</v>
      </c>
      <c r="C5719" s="6">
        <v>0.34949999999999998</v>
      </c>
      <c r="D5719" t="s">
        <v>3</v>
      </c>
      <c r="E5719">
        <v>2</v>
      </c>
      <c r="F5719">
        <v>20.5</v>
      </c>
      <c r="G5719" t="s">
        <v>2</v>
      </c>
      <c r="H5719">
        <v>2</v>
      </c>
      <c r="I5719" t="s">
        <v>0</v>
      </c>
      <c r="J5719">
        <v>2</v>
      </c>
      <c r="K5719">
        <v>19.5</v>
      </c>
      <c r="L5719" t="s">
        <v>2</v>
      </c>
      <c r="M5719">
        <v>2</v>
      </c>
      <c r="N5719" t="s">
        <v>1390</v>
      </c>
      <c r="O5719">
        <v>1</v>
      </c>
      <c r="P5719" t="str">
        <f>D5719&amp;"-"&amp;F5719&amp;"-"&amp;G5719&amp;"-"&amp;E5719&amp;"-"&amp;H5719</f>
        <v>A2Delta-20.5-f-2-2</v>
      </c>
      <c r="Q5719" t="str">
        <f>I5719&amp;"-"&amp;K5719&amp;"-"&amp;L5719&amp;"-"&amp;J5719&amp;"-"&amp;M5719</f>
        <v>X2Pi-19.5-f-2-2</v>
      </c>
      <c r="R5719">
        <f>B5719+S5719</f>
        <v>34181.046288302998</v>
      </c>
      <c r="S5719">
        <f>_xlfn.IFNA(VLOOKUP(Q5719,'MARVEL-X'!A$2:I$1400,7,FALSE),VLOOKUP(Q5719,MARVEL!A$2:J$1522,10,FALSE))</f>
        <v>10606.756288302999</v>
      </c>
      <c r="T5719">
        <f>IF(P5719=P5718,R5719+T5718,R5719)</f>
        <v>34181.046288302998</v>
      </c>
      <c r="U5719">
        <f>IF(P5719=P5718,1+U5718,1)</f>
        <v>1</v>
      </c>
      <c r="V5719" t="str">
        <f t="shared" si="89"/>
        <v/>
      </c>
      <c r="W5719" t="str">
        <f>IF(V5719="","",IF(ABS(V5719-R5719)&gt;W$1,ABS(V5719-R5719),""))</f>
        <v/>
      </c>
      <c r="X5719" t="str">
        <f>Y5719&amp;"-"&amp;Z5719&amp;"-"&amp;AC5719&amp;"-"&amp;AD5719&amp;"-"&amp;AG5719</f>
        <v>20.5-f-A-2-1.5</v>
      </c>
      <c r="Y5719">
        <f>F5719</f>
        <v>20.5</v>
      </c>
      <c r="Z5719" s="2" t="str">
        <f>G5719</f>
        <v>f</v>
      </c>
      <c r="AA5719">
        <f>_xlfn.IFNA(VLOOKUP(X5719,'duo-out'!A$2:Q$5000,5,FALSE),E5719+10*(H5719-1)+1+_xlfn.IFNA(VLOOKUP(D5719,states!A$2:C$10,3,FALSE),1))</f>
        <v>263</v>
      </c>
      <c r="AB5719" t="str">
        <f>IF(V5719="","",V5719)</f>
        <v/>
      </c>
      <c r="AC5719" s="2" t="str">
        <f>_xlfn.IFNA(VLOOKUP(D5719,states!A$2:C$10,2,FALSE),"XX")</f>
        <v>A</v>
      </c>
      <c r="AD5719">
        <f>E5719</f>
        <v>2</v>
      </c>
      <c r="AE5719">
        <f>_xlfn.IFNA(VLOOKUP(D5719,states!A$2:D$10,4,FALSE),0)</f>
        <v>2</v>
      </c>
      <c r="AF5719">
        <v>0.5</v>
      </c>
      <c r="AG5719">
        <f>IF(AE5719=0,AF5719,IF(AE5719=1,IF(F5719=0.5,0.5,IF(H5719=1,0.5,1.5)),IF(F5719=0.5,0.5,IF(H5719=1,2.5,1.5))))</f>
        <v>1.5</v>
      </c>
      <c r="AH5719" s="7">
        <f>IF(AC5719="XX",0,1/C5719^(1/5)*IF(E5719=0,100,1)/(E5719+1)^(1/4))</f>
        <v>0.93762731404913235</v>
      </c>
    </row>
    <row r="5720" spans="1:34">
      <c r="A5720">
        <v>1423</v>
      </c>
      <c r="B5720" s="1">
        <v>22550.46</v>
      </c>
      <c r="C5720" s="6">
        <v>0.05</v>
      </c>
      <c r="D5720" t="s">
        <v>3</v>
      </c>
      <c r="E5720">
        <v>2</v>
      </c>
      <c r="F5720">
        <v>20.5</v>
      </c>
      <c r="G5720" t="s">
        <v>2</v>
      </c>
      <c r="H5720">
        <v>2</v>
      </c>
      <c r="I5720" t="s">
        <v>0</v>
      </c>
      <c r="J5720">
        <v>2</v>
      </c>
      <c r="K5720">
        <v>21.5</v>
      </c>
      <c r="L5720" t="s">
        <v>2</v>
      </c>
      <c r="M5720">
        <v>2</v>
      </c>
      <c r="N5720" t="s">
        <v>1479</v>
      </c>
      <c r="O5720">
        <v>1</v>
      </c>
      <c r="P5720" t="str">
        <f>D5720&amp;"-"&amp;F5720&amp;"-"&amp;G5720&amp;"-"&amp;E5720&amp;"-"&amp;H5720</f>
        <v>A2Delta-20.5-f-2-2</v>
      </c>
      <c r="Q5720" t="str">
        <f>I5720&amp;"-"&amp;K5720&amp;"-"&amp;L5720&amp;"-"&amp;J5720&amp;"-"&amp;M5720</f>
        <v>X2Pi-21.5-f-2-2</v>
      </c>
      <c r="R5720">
        <f>B5720+S5720</f>
        <v>34180.769127540996</v>
      </c>
      <c r="S5720">
        <f>_xlfn.IFNA(VLOOKUP(Q5720,'MARVEL-X'!A$2:I$1400,7,FALSE),VLOOKUP(Q5720,MARVEL!A$2:J$1522,10,FALSE))</f>
        <v>11630.309127540999</v>
      </c>
      <c r="T5720">
        <f>IF(P5720=P5719,R5720+T5719,R5720)</f>
        <v>68361.815415844001</v>
      </c>
      <c r="U5720">
        <f>IF(P5720=P5719,1+U5719,1)</f>
        <v>2</v>
      </c>
      <c r="V5720" t="str">
        <f t="shared" si="89"/>
        <v/>
      </c>
      <c r="W5720" t="str">
        <f>IF(V5720="","",IF(ABS(V5720-R5720)&gt;W$1,ABS(V5720-R5720),""))</f>
        <v/>
      </c>
      <c r="X5720" t="str">
        <f>Y5720&amp;"-"&amp;Z5720&amp;"-"&amp;AC5720&amp;"-"&amp;AD5720&amp;"-"&amp;AG5720</f>
        <v>20.5-f-A-2-1.5</v>
      </c>
      <c r="Y5720">
        <f>F5720</f>
        <v>20.5</v>
      </c>
      <c r="Z5720" s="2" t="str">
        <f>G5720</f>
        <v>f</v>
      </c>
      <c r="AA5720">
        <f>_xlfn.IFNA(VLOOKUP(X5720,'duo-out'!A$2:Q$5000,5,FALSE),E5720+10*(H5720-1)+1+_xlfn.IFNA(VLOOKUP(D5720,states!A$2:C$10,3,FALSE),1))</f>
        <v>263</v>
      </c>
      <c r="AB5720" t="str">
        <f>IF(V5720="","",V5720)</f>
        <v/>
      </c>
      <c r="AC5720" s="2" t="str">
        <f>_xlfn.IFNA(VLOOKUP(D5720,states!A$2:C$10,2,FALSE),"XX")</f>
        <v>A</v>
      </c>
      <c r="AD5720">
        <f>E5720</f>
        <v>2</v>
      </c>
      <c r="AE5720">
        <f>_xlfn.IFNA(VLOOKUP(D5720,states!A$2:D$10,4,FALSE),0)</f>
        <v>2</v>
      </c>
      <c r="AF5720">
        <v>0.5</v>
      </c>
      <c r="AG5720">
        <f>IF(AE5720=0,AF5720,IF(AE5720=1,IF(F5720=0.5,0.5,IF(H5720=1,0.5,1.5)),IF(F5720=0.5,0.5,IF(H5720=1,2.5,1.5))))</f>
        <v>1.5</v>
      </c>
      <c r="AH5720" s="7">
        <f>IF(AC5720="XX",0,1/C5720^(1/5)*IF(E5720=0,100,1)/(E5720+1)^(1/4))</f>
        <v>1.3833296494790666</v>
      </c>
    </row>
    <row r="5721" spans="1:34">
      <c r="A5721">
        <v>1378</v>
      </c>
      <c r="B5721" s="1">
        <v>23071.360000000001</v>
      </c>
      <c r="C5721" s="6">
        <v>0.64239999999999997</v>
      </c>
      <c r="D5721" t="s">
        <v>3</v>
      </c>
      <c r="E5721">
        <v>2</v>
      </c>
      <c r="F5721">
        <v>20.5</v>
      </c>
      <c r="G5721" t="s">
        <v>2</v>
      </c>
      <c r="H5721">
        <v>2</v>
      </c>
      <c r="I5721" t="s">
        <v>0</v>
      </c>
      <c r="J5721">
        <v>2</v>
      </c>
      <c r="K5721">
        <v>20.5</v>
      </c>
      <c r="L5721" t="s">
        <v>2</v>
      </c>
      <c r="M5721">
        <v>2</v>
      </c>
      <c r="N5721" t="s">
        <v>1434</v>
      </c>
      <c r="O5721">
        <v>1</v>
      </c>
      <c r="P5721" t="str">
        <f>D5721&amp;"-"&amp;F5721&amp;"-"&amp;G5721&amp;"-"&amp;E5721&amp;"-"&amp;H5721</f>
        <v>A2Delta-20.5-f-2-2</v>
      </c>
      <c r="Q5721" t="str">
        <f>I5721&amp;"-"&amp;K5721&amp;"-"&amp;L5721&amp;"-"&amp;J5721&amp;"-"&amp;M5721</f>
        <v>X2Pi-20.5-f-2-2</v>
      </c>
      <c r="R5721">
        <f>B5721+S5721</f>
        <v>34180.378107914003</v>
      </c>
      <c r="S5721">
        <f>_xlfn.IFNA(VLOOKUP(Q5721,'MARVEL-X'!A$2:I$1400,7,FALSE),VLOOKUP(Q5721,MARVEL!A$2:J$1522,10,FALSE))</f>
        <v>11109.018107913998</v>
      </c>
      <c r="T5721">
        <f>IF(P5721=P5720,R5721+T5720,R5721)</f>
        <v>102542.193523758</v>
      </c>
      <c r="U5721">
        <f>IF(P5721=P5720,1+U5720,1)</f>
        <v>3</v>
      </c>
      <c r="V5721" t="str">
        <f t="shared" si="89"/>
        <v/>
      </c>
      <c r="W5721" t="str">
        <f>IF(V5721="","",IF(ABS(V5721-R5721)&gt;W$1,ABS(V5721-R5721),""))</f>
        <v/>
      </c>
      <c r="X5721" t="str">
        <f>Y5721&amp;"-"&amp;Z5721&amp;"-"&amp;AC5721&amp;"-"&amp;AD5721&amp;"-"&amp;AG5721</f>
        <v>20.5-f-A-2-1.5</v>
      </c>
      <c r="Y5721">
        <f>F5721</f>
        <v>20.5</v>
      </c>
      <c r="Z5721" s="2" t="str">
        <f>G5721</f>
        <v>f</v>
      </c>
      <c r="AA5721">
        <f>_xlfn.IFNA(VLOOKUP(X5721,'duo-out'!A$2:Q$5000,5,FALSE),E5721+10*(H5721-1)+1+_xlfn.IFNA(VLOOKUP(D5721,states!A$2:C$10,3,FALSE),1))</f>
        <v>263</v>
      </c>
      <c r="AB5721" t="str">
        <f>IF(V5721="","",V5721)</f>
        <v/>
      </c>
      <c r="AC5721" s="2" t="str">
        <f>_xlfn.IFNA(VLOOKUP(D5721,states!A$2:C$10,2,FALSE),"XX")</f>
        <v>A</v>
      </c>
      <c r="AD5721">
        <f>E5721</f>
        <v>2</v>
      </c>
      <c r="AE5721">
        <f>_xlfn.IFNA(VLOOKUP(D5721,states!A$2:D$10,4,FALSE),0)</f>
        <v>2</v>
      </c>
      <c r="AF5721">
        <v>0.5</v>
      </c>
      <c r="AG5721">
        <f>IF(AE5721=0,AF5721,IF(AE5721=1,IF(F5721=0.5,0.5,IF(H5721=1,0.5,1.5)),IF(F5721=0.5,0.5,IF(H5721=1,2.5,1.5))))</f>
        <v>1.5</v>
      </c>
      <c r="AH5721" s="7">
        <f>IF(AC5721="XX",0,1/C5721^(1/5)*IF(E5721=0,100,1)/(E5721+1)^(1/4))</f>
        <v>0.83015383756920169</v>
      </c>
    </row>
    <row r="5722" spans="1:34">
      <c r="A5722">
        <v>5978</v>
      </c>
      <c r="B5722" s="1">
        <v>23086.12</v>
      </c>
      <c r="C5722" s="6">
        <v>0.5</v>
      </c>
      <c r="D5722" t="s">
        <v>3</v>
      </c>
      <c r="E5722">
        <v>2</v>
      </c>
      <c r="F5722">
        <v>20.5</v>
      </c>
      <c r="G5722" t="s">
        <v>2</v>
      </c>
      <c r="H5722">
        <v>2</v>
      </c>
      <c r="I5722" t="s">
        <v>0</v>
      </c>
      <c r="J5722">
        <v>2</v>
      </c>
      <c r="K5722">
        <v>20.5</v>
      </c>
      <c r="L5722" t="s">
        <v>1</v>
      </c>
      <c r="M5722">
        <v>2</v>
      </c>
      <c r="N5722" t="s">
        <v>6034</v>
      </c>
      <c r="O5722">
        <v>1</v>
      </c>
      <c r="P5722" t="str">
        <f>D5722&amp;"-"&amp;F5722&amp;"-"&amp;G5722&amp;"-"&amp;E5722&amp;"-"&amp;H5722</f>
        <v>A2Delta-20.5-f-2-2</v>
      </c>
      <c r="Q5722" t="str">
        <f>I5722&amp;"-"&amp;K5722&amp;"-"&amp;L5722&amp;"-"&amp;J5722&amp;"-"&amp;M5722</f>
        <v>X2Pi-20.5-e-2-2</v>
      </c>
      <c r="R5722">
        <f>B5722+S5722</f>
        <v>34181.088486175999</v>
      </c>
      <c r="S5722">
        <f>_xlfn.IFNA(VLOOKUP(Q5722,'MARVEL-X'!A$2:I$1400,7,FALSE),VLOOKUP(Q5722,MARVEL!A$2:J$1522,10,FALSE))</f>
        <v>11094.968486176</v>
      </c>
      <c r="T5722">
        <f>IF(P5722=P5721,R5722+T5721,R5722)</f>
        <v>136723.28200993402</v>
      </c>
      <c r="U5722">
        <f>IF(P5722=P5721,1+U5721,1)</f>
        <v>4</v>
      </c>
      <c r="V5722" t="str">
        <f t="shared" si="89"/>
        <v/>
      </c>
      <c r="W5722" t="str">
        <f>IF(V5722="","",IF(ABS(V5722-R5722)&gt;W$1,ABS(V5722-R5722),""))</f>
        <v/>
      </c>
      <c r="X5722" t="str">
        <f>Y5722&amp;"-"&amp;Z5722&amp;"-"&amp;AC5722&amp;"-"&amp;AD5722&amp;"-"&amp;AG5722</f>
        <v>20.5-f-A-2-1.5</v>
      </c>
      <c r="Y5722">
        <f>F5722</f>
        <v>20.5</v>
      </c>
      <c r="Z5722" s="2" t="str">
        <f>G5722</f>
        <v>f</v>
      </c>
      <c r="AA5722">
        <f>_xlfn.IFNA(VLOOKUP(X5722,'duo-out'!A$2:Q$5000,5,FALSE),E5722+10*(H5722-1)+1+_xlfn.IFNA(VLOOKUP(D5722,states!A$2:C$10,3,FALSE),1))</f>
        <v>263</v>
      </c>
      <c r="AB5722" t="str">
        <f>IF(V5722="","",V5722)</f>
        <v/>
      </c>
      <c r="AC5722" s="2" t="str">
        <f>_xlfn.IFNA(VLOOKUP(D5722,states!A$2:C$10,2,FALSE),"XX")</f>
        <v>A</v>
      </c>
      <c r="AD5722">
        <f>E5722</f>
        <v>2</v>
      </c>
      <c r="AE5722">
        <f>_xlfn.IFNA(VLOOKUP(D5722,states!A$2:D$10,4,FALSE),0)</f>
        <v>2</v>
      </c>
      <c r="AF5722">
        <v>0.5</v>
      </c>
      <c r="AG5722">
        <f>IF(AE5722=0,AF5722,IF(AE5722=1,IF(F5722=0.5,0.5,IF(H5722=1,0.5,1.5)),IF(F5722=0.5,0.5,IF(H5722=1,2.5,1.5))))</f>
        <v>1.5</v>
      </c>
      <c r="AH5722" s="7">
        <f>IF(AC5722="XX",0,1/C5722^(1/5)*IF(E5722=0,100,1)/(E5722+1)^(1/4))</f>
        <v>0.87282200217602857</v>
      </c>
    </row>
    <row r="5723" spans="1:34">
      <c r="A5723">
        <v>5955</v>
      </c>
      <c r="B5723" s="1">
        <v>23574.43</v>
      </c>
      <c r="C5723" s="6">
        <v>0.5</v>
      </c>
      <c r="D5723" t="s">
        <v>3</v>
      </c>
      <c r="E5723">
        <v>2</v>
      </c>
      <c r="F5723">
        <v>20.5</v>
      </c>
      <c r="G5723" t="s">
        <v>2</v>
      </c>
      <c r="H5723">
        <v>2</v>
      </c>
      <c r="I5723" t="s">
        <v>0</v>
      </c>
      <c r="J5723">
        <v>2</v>
      </c>
      <c r="K5723">
        <v>19.5</v>
      </c>
      <c r="L5723" t="s">
        <v>2</v>
      </c>
      <c r="M5723">
        <v>2</v>
      </c>
      <c r="N5723" t="s">
        <v>6011</v>
      </c>
      <c r="O5723">
        <v>1</v>
      </c>
      <c r="P5723" t="str">
        <f>D5723&amp;"-"&amp;F5723&amp;"-"&amp;G5723&amp;"-"&amp;E5723&amp;"-"&amp;H5723</f>
        <v>A2Delta-20.5-f-2-2</v>
      </c>
      <c r="Q5723" t="str">
        <f>I5723&amp;"-"&amp;K5723&amp;"-"&amp;L5723&amp;"-"&amp;J5723&amp;"-"&amp;M5723</f>
        <v>X2Pi-19.5-f-2-2</v>
      </c>
      <c r="R5723">
        <f>B5723+S5723</f>
        <v>34181.186288302997</v>
      </c>
      <c r="S5723">
        <f>_xlfn.IFNA(VLOOKUP(Q5723,'MARVEL-X'!A$2:I$1400,7,FALSE),VLOOKUP(Q5723,MARVEL!A$2:J$1522,10,FALSE))</f>
        <v>10606.756288302999</v>
      </c>
      <c r="T5723">
        <f>IF(P5723=P5722,R5723+T5722,R5723)</f>
        <v>170904.46829823701</v>
      </c>
      <c r="U5723">
        <f>IF(P5723=P5722,1+U5722,1)</f>
        <v>5</v>
      </c>
      <c r="V5723">
        <f t="shared" si="89"/>
        <v>34180.893659647401</v>
      </c>
      <c r="W5723">
        <f>IF(V5723="","",IF(ABS(V5723-R5723)&gt;W$1,ABS(V5723-R5723),""))</f>
        <v>0.29262865559576312</v>
      </c>
      <c r="X5723" t="str">
        <f>Y5723&amp;"-"&amp;Z5723&amp;"-"&amp;AC5723&amp;"-"&amp;AD5723&amp;"-"&amp;AG5723</f>
        <v>20.5-f-A-2-1.5</v>
      </c>
      <c r="Y5723">
        <f>F5723</f>
        <v>20.5</v>
      </c>
      <c r="Z5723" s="2" t="str">
        <f>G5723</f>
        <v>f</v>
      </c>
      <c r="AA5723">
        <f>_xlfn.IFNA(VLOOKUP(X5723,'duo-out'!A$2:Q$5000,5,FALSE),E5723+10*(H5723-1)+1+_xlfn.IFNA(VLOOKUP(D5723,states!A$2:C$10,3,FALSE),1))</f>
        <v>263</v>
      </c>
      <c r="AB5723">
        <f>IF(V5723="","",V5723)</f>
        <v>34180.893659647401</v>
      </c>
      <c r="AC5723" s="2" t="str">
        <f>_xlfn.IFNA(VLOOKUP(D5723,states!A$2:C$10,2,FALSE),"XX")</f>
        <v>A</v>
      </c>
      <c r="AD5723">
        <f>E5723</f>
        <v>2</v>
      </c>
      <c r="AE5723">
        <f>_xlfn.IFNA(VLOOKUP(D5723,states!A$2:D$10,4,FALSE),0)</f>
        <v>2</v>
      </c>
      <c r="AF5723">
        <v>0.5</v>
      </c>
      <c r="AG5723">
        <f>IF(AE5723=0,AF5723,IF(AE5723=1,IF(F5723=0.5,0.5,IF(H5723=1,0.5,1.5)),IF(F5723=0.5,0.5,IF(H5723=1,2.5,1.5))))</f>
        <v>1.5</v>
      </c>
      <c r="AH5723" s="7">
        <f>IF(AC5723="XX",0,1/C5723^(1/5)*IF(E5723=0,100,1)/(E5723+1)^(1/4))</f>
        <v>0.87282200217602857</v>
      </c>
    </row>
    <row r="5724" spans="1:34">
      <c r="A5724">
        <v>6021</v>
      </c>
      <c r="B5724" s="1">
        <v>22314.37</v>
      </c>
      <c r="C5724" s="6">
        <v>0.5</v>
      </c>
      <c r="D5724" t="s">
        <v>3</v>
      </c>
      <c r="E5724">
        <v>3</v>
      </c>
      <c r="F5724">
        <v>20.5</v>
      </c>
      <c r="G5724" t="s">
        <v>2</v>
      </c>
      <c r="H5724">
        <v>1</v>
      </c>
      <c r="I5724" t="s">
        <v>0</v>
      </c>
      <c r="J5724">
        <v>3</v>
      </c>
      <c r="K5724">
        <v>21.5</v>
      </c>
      <c r="L5724" t="s">
        <v>2</v>
      </c>
      <c r="M5724">
        <v>1</v>
      </c>
      <c r="N5724" t="s">
        <v>6077</v>
      </c>
      <c r="O5724">
        <v>1</v>
      </c>
      <c r="P5724" t="str">
        <f>D5724&amp;"-"&amp;F5724&amp;"-"&amp;G5724&amp;"-"&amp;E5724&amp;"-"&amp;H5724</f>
        <v>A2Delta-20.5-f-3-1</v>
      </c>
      <c r="Q5724" t="str">
        <f>I5724&amp;"-"&amp;K5724&amp;"-"&amp;L5724&amp;"-"&amp;J5724&amp;"-"&amp;M5724</f>
        <v>X2Pi-21.5-f-3-1</v>
      </c>
      <c r="R5724">
        <f>B5724+S5724</f>
        <v>35654.645123811002</v>
      </c>
      <c r="S5724">
        <f>_xlfn.IFNA(VLOOKUP(Q5724,'MARVEL-X'!A$2:I$1400,7,FALSE),VLOOKUP(Q5724,MARVEL!A$2:J$1522,10,FALSE))</f>
        <v>13340.275123811</v>
      </c>
      <c r="T5724">
        <f>IF(P5724=P5723,R5724+T5723,R5724)</f>
        <v>35654.645123811002</v>
      </c>
      <c r="U5724">
        <f>IF(P5724=P5723,1+U5723,1)</f>
        <v>1</v>
      </c>
      <c r="V5724" t="str">
        <f t="shared" si="89"/>
        <v/>
      </c>
      <c r="W5724" t="str">
        <f>IF(V5724="","",IF(ABS(V5724-R5724)&gt;W$1,ABS(V5724-R5724),""))</f>
        <v/>
      </c>
      <c r="X5724" t="str">
        <f>Y5724&amp;"-"&amp;Z5724&amp;"-"&amp;AC5724&amp;"-"&amp;AD5724&amp;"-"&amp;AG5724</f>
        <v>20.5-f-A-3-2.5</v>
      </c>
      <c r="Y5724">
        <f>F5724</f>
        <v>20.5</v>
      </c>
      <c r="Z5724" s="2" t="str">
        <f>G5724</f>
        <v>f</v>
      </c>
      <c r="AA5724">
        <f>_xlfn.IFNA(VLOOKUP(X5724,'duo-out'!A$2:Q$5000,5,FALSE),E5724+10*(H5724-1)+1+_xlfn.IFNA(VLOOKUP(D5724,states!A$2:C$10,3,FALSE),1))</f>
        <v>254</v>
      </c>
      <c r="AB5724" t="str">
        <f>IF(V5724="","",V5724)</f>
        <v/>
      </c>
      <c r="AC5724" s="2" t="str">
        <f>_xlfn.IFNA(VLOOKUP(D5724,states!A$2:C$10,2,FALSE),"XX")</f>
        <v>A</v>
      </c>
      <c r="AD5724">
        <f>E5724</f>
        <v>3</v>
      </c>
      <c r="AE5724">
        <f>_xlfn.IFNA(VLOOKUP(D5724,states!A$2:D$10,4,FALSE),0)</f>
        <v>2</v>
      </c>
      <c r="AF5724">
        <v>0.5</v>
      </c>
      <c r="AG5724">
        <f>IF(AE5724=0,AF5724,IF(AE5724=1,IF(F5724=0.5,0.5,IF(H5724=1,0.5,1.5)),IF(F5724=0.5,0.5,IF(H5724=1,2.5,1.5))))</f>
        <v>2.5</v>
      </c>
      <c r="AH5724" s="7">
        <f>IF(AC5724="XX",0,1/C5724^(1/5)*IF(E5724=0,100,1)/(E5724+1)^(1/4))</f>
        <v>0.8122523963562357</v>
      </c>
    </row>
    <row r="5725" spans="1:34">
      <c r="A5725">
        <v>6002</v>
      </c>
      <c r="B5725" s="1">
        <v>22782.35</v>
      </c>
      <c r="C5725" s="6">
        <v>0.5</v>
      </c>
      <c r="D5725" t="s">
        <v>3</v>
      </c>
      <c r="E5725">
        <v>3</v>
      </c>
      <c r="F5725">
        <v>20.5</v>
      </c>
      <c r="G5725" t="s">
        <v>2</v>
      </c>
      <c r="H5725">
        <v>1</v>
      </c>
      <c r="I5725" t="s">
        <v>0</v>
      </c>
      <c r="J5725">
        <v>3</v>
      </c>
      <c r="K5725">
        <v>20.5</v>
      </c>
      <c r="L5725" t="s">
        <v>1</v>
      </c>
      <c r="M5725">
        <v>1</v>
      </c>
      <c r="N5725" t="s">
        <v>6058</v>
      </c>
      <c r="O5725">
        <v>1</v>
      </c>
      <c r="P5725" t="str">
        <f>D5725&amp;"-"&amp;F5725&amp;"-"&amp;G5725&amp;"-"&amp;E5725&amp;"-"&amp;H5725</f>
        <v>A2Delta-20.5-f-3-1</v>
      </c>
      <c r="Q5725" t="str">
        <f>I5725&amp;"-"&amp;K5725&amp;"-"&amp;L5725&amp;"-"&amp;J5725&amp;"-"&amp;M5725</f>
        <v>X2Pi-20.5-e-3-1</v>
      </c>
      <c r="R5725">
        <f>B5725+S5725</f>
        <v>35654.710050884998</v>
      </c>
      <c r="S5725">
        <f>_xlfn.IFNA(VLOOKUP(Q5725,'MARVEL-X'!A$2:I$1400,7,FALSE),VLOOKUP(Q5725,MARVEL!A$2:J$1522,10,FALSE))</f>
        <v>12872.360050885</v>
      </c>
      <c r="T5725">
        <f>IF(P5725=P5724,R5725+T5724,R5725)</f>
        <v>71309.355174696</v>
      </c>
      <c r="U5725">
        <f>IF(P5725=P5724,1+U5724,1)</f>
        <v>2</v>
      </c>
      <c r="V5725">
        <f t="shared" si="89"/>
        <v>35654.677587348</v>
      </c>
      <c r="W5725" t="str">
        <f>IF(V5725="","",IF(ABS(V5725-R5725)&gt;W$1,ABS(V5725-R5725),""))</f>
        <v/>
      </c>
      <c r="X5725" t="str">
        <f>Y5725&amp;"-"&amp;Z5725&amp;"-"&amp;AC5725&amp;"-"&amp;AD5725&amp;"-"&amp;AG5725</f>
        <v>20.5-f-A-3-2.5</v>
      </c>
      <c r="Y5725">
        <f>F5725</f>
        <v>20.5</v>
      </c>
      <c r="Z5725" s="2" t="str">
        <f>G5725</f>
        <v>f</v>
      </c>
      <c r="AA5725">
        <f>_xlfn.IFNA(VLOOKUP(X5725,'duo-out'!A$2:Q$5000,5,FALSE),E5725+10*(H5725-1)+1+_xlfn.IFNA(VLOOKUP(D5725,states!A$2:C$10,3,FALSE),1))</f>
        <v>254</v>
      </c>
      <c r="AB5725">
        <f>IF(V5725="","",V5725)</f>
        <v>35654.677587348</v>
      </c>
      <c r="AC5725" s="2" t="str">
        <f>_xlfn.IFNA(VLOOKUP(D5725,states!A$2:C$10,2,FALSE),"XX")</f>
        <v>A</v>
      </c>
      <c r="AD5725">
        <f>E5725</f>
        <v>3</v>
      </c>
      <c r="AE5725">
        <f>_xlfn.IFNA(VLOOKUP(D5725,states!A$2:D$10,4,FALSE),0)</f>
        <v>2</v>
      </c>
      <c r="AF5725">
        <v>0.5</v>
      </c>
      <c r="AG5725">
        <f>IF(AE5725=0,AF5725,IF(AE5725=1,IF(F5725=0.5,0.5,IF(H5725=1,0.5,1.5)),IF(F5725=0.5,0.5,IF(H5725=1,2.5,1.5))))</f>
        <v>2.5</v>
      </c>
      <c r="AH5725" s="7">
        <f>IF(AC5725="XX",0,1/C5725^(1/5)*IF(E5725=0,100,1)/(E5725+1)^(1/4))</f>
        <v>0.8122523963562357</v>
      </c>
    </row>
    <row r="5726" spans="1:34">
      <c r="A5726">
        <v>277</v>
      </c>
      <c r="B5726" s="1">
        <v>22266.71</v>
      </c>
      <c r="C5726" s="6">
        <v>0.5</v>
      </c>
      <c r="D5726" t="s">
        <v>3</v>
      </c>
      <c r="E5726">
        <v>3</v>
      </c>
      <c r="F5726">
        <v>20.5</v>
      </c>
      <c r="G5726" t="s">
        <v>2</v>
      </c>
      <c r="H5726">
        <v>2</v>
      </c>
      <c r="I5726" t="s">
        <v>0</v>
      </c>
      <c r="J5726">
        <v>3</v>
      </c>
      <c r="K5726">
        <v>21.5</v>
      </c>
      <c r="L5726" t="s">
        <v>2</v>
      </c>
      <c r="M5726">
        <v>2</v>
      </c>
      <c r="N5726" t="s">
        <v>332</v>
      </c>
      <c r="O5726">
        <v>-1</v>
      </c>
      <c r="P5726" t="str">
        <f>D5726&amp;"-"&amp;F5726&amp;"-"&amp;G5726&amp;"-"&amp;E5726&amp;"-"&amp;H5726</f>
        <v>A2Delta-20.5-f-3-2</v>
      </c>
      <c r="Q5726" t="str">
        <f>I5726&amp;"-"&amp;K5726&amp;"-"&amp;L5726&amp;"-"&amp;J5726&amp;"-"&amp;M5726</f>
        <v>X2Pi-21.5-f-3-2</v>
      </c>
      <c r="R5726">
        <f>B5726+S5726</f>
        <v>36118.999107914002</v>
      </c>
      <c r="S5726">
        <f>_xlfn.IFNA(VLOOKUP(Q5726,'MARVEL-X'!A$2:I$1400,7,FALSE),VLOOKUP(Q5726,MARVEL!A$2:J$1522,10,FALSE))</f>
        <v>13852.289107913999</v>
      </c>
      <c r="T5726">
        <f>IF(P5726=P5725,R5726+T5725,R5726)</f>
        <v>36118.999107914002</v>
      </c>
      <c r="U5726">
        <f>IF(P5726=P5725,1+U5725,1)</f>
        <v>1</v>
      </c>
      <c r="V5726" t="str">
        <f t="shared" si="89"/>
        <v/>
      </c>
      <c r="W5726" t="str">
        <f>IF(V5726="","",IF(ABS(V5726-R5726)&gt;W$1,ABS(V5726-R5726),""))</f>
        <v/>
      </c>
      <c r="X5726" t="str">
        <f>Y5726&amp;"-"&amp;Z5726&amp;"-"&amp;AC5726&amp;"-"&amp;AD5726&amp;"-"&amp;AG5726</f>
        <v>20.5-f-A-3-1.5</v>
      </c>
      <c r="Y5726">
        <f>F5726</f>
        <v>20.5</v>
      </c>
      <c r="Z5726" s="2" t="str">
        <f>G5726</f>
        <v>f</v>
      </c>
      <c r="AA5726">
        <f>_xlfn.IFNA(VLOOKUP(X5726,'duo-out'!A$2:Q$5000,5,FALSE),E5726+10*(H5726-1)+1+_xlfn.IFNA(VLOOKUP(D5726,states!A$2:C$10,3,FALSE),1))</f>
        <v>264</v>
      </c>
      <c r="AB5726" t="str">
        <f>IF(V5726="","",V5726)</f>
        <v/>
      </c>
      <c r="AC5726" s="2" t="str">
        <f>_xlfn.IFNA(VLOOKUP(D5726,states!A$2:C$10,2,FALSE),"XX")</f>
        <v>A</v>
      </c>
      <c r="AD5726">
        <f>E5726</f>
        <v>3</v>
      </c>
      <c r="AE5726">
        <f>_xlfn.IFNA(VLOOKUP(D5726,states!A$2:D$10,4,FALSE),0)</f>
        <v>2</v>
      </c>
      <c r="AF5726">
        <v>0.5</v>
      </c>
      <c r="AG5726">
        <f>IF(AE5726=0,AF5726,IF(AE5726=1,IF(F5726=0.5,0.5,IF(H5726=1,0.5,1.5)),IF(F5726=0.5,0.5,IF(H5726=1,2.5,1.5))))</f>
        <v>1.5</v>
      </c>
      <c r="AH5726" s="7">
        <f>IF(AC5726="XX",0,1/C5726^(1/5)*IF(E5726=0,100,1)/(E5726+1)^(1/4))</f>
        <v>0.8122523963562357</v>
      </c>
    </row>
    <row r="5727" spans="1:34">
      <c r="A5727">
        <v>273</v>
      </c>
      <c r="B5727" s="1">
        <v>22764.61</v>
      </c>
      <c r="C5727" s="6">
        <v>0.5</v>
      </c>
      <c r="D5727" t="s">
        <v>3</v>
      </c>
      <c r="E5727">
        <v>3</v>
      </c>
      <c r="F5727">
        <v>20.5</v>
      </c>
      <c r="G5727" t="s">
        <v>2</v>
      </c>
      <c r="H5727">
        <v>2</v>
      </c>
      <c r="I5727" t="s">
        <v>0</v>
      </c>
      <c r="J5727">
        <v>3</v>
      </c>
      <c r="K5727">
        <v>20.5</v>
      </c>
      <c r="L5727" t="s">
        <v>1</v>
      </c>
      <c r="M5727">
        <v>2</v>
      </c>
      <c r="N5727" t="s">
        <v>328</v>
      </c>
      <c r="O5727">
        <v>-1</v>
      </c>
      <c r="P5727" t="str">
        <f>D5727&amp;"-"&amp;F5727&amp;"-"&amp;G5727&amp;"-"&amp;E5727&amp;"-"&amp;H5727</f>
        <v>A2Delta-20.5-f-3-2</v>
      </c>
      <c r="Q5727" t="str">
        <f>I5727&amp;"-"&amp;K5727&amp;"-"&amp;L5727&amp;"-"&amp;J5727&amp;"-"&amp;M5727</f>
        <v>X2Pi-20.5-e-3-2</v>
      </c>
      <c r="R5727">
        <f>B5727+S5727</f>
        <v>36104.491870924001</v>
      </c>
      <c r="S5727">
        <f>_xlfn.IFNA(VLOOKUP(Q5727,'MARVEL-X'!A$2:I$1400,7,FALSE),VLOOKUP(Q5727,MARVEL!A$2:J$1522,10,FALSE))</f>
        <v>13339.881870923999</v>
      </c>
      <c r="T5727">
        <f>IF(P5727=P5726,R5727+T5726,R5727)</f>
        <v>72223.490978838003</v>
      </c>
      <c r="U5727">
        <f>IF(P5727=P5726,1+U5726,1)</f>
        <v>2</v>
      </c>
      <c r="V5727">
        <f t="shared" si="89"/>
        <v>36111.745489419001</v>
      </c>
      <c r="W5727">
        <f>IF(V5727="","",IF(ABS(V5727-R5727)&gt;W$1,ABS(V5727-R5727),""))</f>
        <v>7.2536184950004099</v>
      </c>
      <c r="X5727" t="str">
        <f>Y5727&amp;"-"&amp;Z5727&amp;"-"&amp;AC5727&amp;"-"&amp;AD5727&amp;"-"&amp;AG5727</f>
        <v>20.5-f-A-3-1.5</v>
      </c>
      <c r="Y5727">
        <f>F5727</f>
        <v>20.5</v>
      </c>
      <c r="Z5727" s="2" t="str">
        <f>G5727</f>
        <v>f</v>
      </c>
      <c r="AA5727">
        <f>_xlfn.IFNA(VLOOKUP(X5727,'duo-out'!A$2:Q$5000,5,FALSE),E5727+10*(H5727-1)+1+_xlfn.IFNA(VLOOKUP(D5727,states!A$2:C$10,3,FALSE),1))</f>
        <v>264</v>
      </c>
      <c r="AB5727">
        <f>IF(V5727="","",V5727)</f>
        <v>36111.745489419001</v>
      </c>
      <c r="AC5727" s="2" t="str">
        <f>_xlfn.IFNA(VLOOKUP(D5727,states!A$2:C$10,2,FALSE),"XX")</f>
        <v>A</v>
      </c>
      <c r="AD5727">
        <f>E5727</f>
        <v>3</v>
      </c>
      <c r="AE5727">
        <f>_xlfn.IFNA(VLOOKUP(D5727,states!A$2:D$10,4,FALSE),0)</f>
        <v>2</v>
      </c>
      <c r="AF5727">
        <v>0.5</v>
      </c>
      <c r="AG5727">
        <f>IF(AE5727=0,AF5727,IF(AE5727=1,IF(F5727=0.5,0.5,IF(H5727=1,0.5,1.5)),IF(F5727=0.5,0.5,IF(H5727=1,2.5,1.5))))</f>
        <v>1.5</v>
      </c>
      <c r="AH5727" s="7">
        <f>IF(AC5727="XX",0,1/C5727^(1/5)*IF(E5727=0,100,1)/(E5727+1)^(1/4))</f>
        <v>0.8122523963562357</v>
      </c>
    </row>
    <row r="5728" spans="1:34">
      <c r="A5728">
        <v>6080</v>
      </c>
      <c r="B5728" s="1">
        <v>22284.43</v>
      </c>
      <c r="C5728" s="6">
        <v>0.5</v>
      </c>
      <c r="D5728" t="s">
        <v>3</v>
      </c>
      <c r="E5728">
        <v>4</v>
      </c>
      <c r="F5728">
        <v>20.5</v>
      </c>
      <c r="G5728" t="s">
        <v>2</v>
      </c>
      <c r="H5728">
        <v>1</v>
      </c>
      <c r="I5728" t="s">
        <v>0</v>
      </c>
      <c r="J5728">
        <v>4</v>
      </c>
      <c r="K5728">
        <v>20.5</v>
      </c>
      <c r="L5728" t="s">
        <v>1</v>
      </c>
      <c r="M5728">
        <v>1</v>
      </c>
      <c r="N5728" t="s">
        <v>6136</v>
      </c>
      <c r="O5728">
        <v>1</v>
      </c>
      <c r="P5728" t="str">
        <f>D5728&amp;"-"&amp;F5728&amp;"-"&amp;G5728&amp;"-"&amp;E5728&amp;"-"&amp;H5728</f>
        <v>A2Delta-20.5-f-4-1</v>
      </c>
      <c r="Q5728" t="str">
        <f>I5728&amp;"-"&amp;K5728&amp;"-"&amp;L5728&amp;"-"&amp;J5728&amp;"-"&amp;M5728</f>
        <v>X2Pi-20.5-e-4-1</v>
      </c>
      <c r="R5728">
        <f>B5728+S5728</f>
        <v>37299.219760216998</v>
      </c>
      <c r="S5728">
        <f>_xlfn.IFNA(VLOOKUP(Q5728,'MARVEL-X'!A$2:I$1400,7,FALSE),VLOOKUP(Q5728,MARVEL!A$2:J$1522,10,FALSE))</f>
        <v>15014.789760217</v>
      </c>
      <c r="T5728">
        <f>IF(P5728=P5727,R5728+T5727,R5728)</f>
        <v>37299.219760216998</v>
      </c>
      <c r="U5728">
        <f>IF(P5728=P5727,1+U5727,1)</f>
        <v>1</v>
      </c>
      <c r="V5728">
        <f t="shared" si="89"/>
        <v>37299.219760216998</v>
      </c>
      <c r="W5728" t="str">
        <f>IF(V5728="","",IF(ABS(V5728-R5728)&gt;W$1,ABS(V5728-R5728),""))</f>
        <v/>
      </c>
      <c r="X5728" t="str">
        <f>Y5728&amp;"-"&amp;Z5728&amp;"-"&amp;AC5728&amp;"-"&amp;AD5728&amp;"-"&amp;AG5728</f>
        <v>20.5-f-A-4-2.5</v>
      </c>
      <c r="Y5728">
        <f>F5728</f>
        <v>20.5</v>
      </c>
      <c r="Z5728" s="2" t="str">
        <f>G5728</f>
        <v>f</v>
      </c>
      <c r="AA5728">
        <f>_xlfn.IFNA(VLOOKUP(X5728,'duo-out'!A$2:Q$5000,5,FALSE),E5728+10*(H5728-1)+1+_xlfn.IFNA(VLOOKUP(D5728,states!A$2:C$10,3,FALSE),1))</f>
        <v>255</v>
      </c>
      <c r="AB5728">
        <f>IF(V5728="","",V5728)</f>
        <v>37299.219760216998</v>
      </c>
      <c r="AC5728" s="2" t="str">
        <f>_xlfn.IFNA(VLOOKUP(D5728,states!A$2:C$10,2,FALSE),"XX")</f>
        <v>A</v>
      </c>
      <c r="AD5728">
        <f>E5728</f>
        <v>4</v>
      </c>
      <c r="AE5728">
        <f>_xlfn.IFNA(VLOOKUP(D5728,states!A$2:D$10,4,FALSE),0)</f>
        <v>2</v>
      </c>
      <c r="AF5728">
        <v>0.5</v>
      </c>
      <c r="AG5728">
        <f>IF(AE5728=0,AF5728,IF(AE5728=1,IF(F5728=0.5,0.5,IF(H5728=1,0.5,1.5)),IF(F5728=0.5,0.5,IF(H5728=1,2.5,1.5))))</f>
        <v>2.5</v>
      </c>
      <c r="AH5728" s="7">
        <f>IF(AC5728="XX",0,1/C5728^(1/5)*IF(E5728=0,100,1)/(E5728+1)^(1/4))</f>
        <v>0.76818088824663155</v>
      </c>
    </row>
    <row r="5729" spans="1:34">
      <c r="A5729">
        <v>6116</v>
      </c>
      <c r="B5729" s="1">
        <v>22233.08</v>
      </c>
      <c r="C5729" s="6">
        <v>0.5</v>
      </c>
      <c r="D5729" t="s">
        <v>3</v>
      </c>
      <c r="E5729">
        <v>4</v>
      </c>
      <c r="F5729">
        <v>20.5</v>
      </c>
      <c r="G5729" t="s">
        <v>2</v>
      </c>
      <c r="H5729">
        <v>2</v>
      </c>
      <c r="I5729" t="s">
        <v>0</v>
      </c>
      <c r="J5729">
        <v>4</v>
      </c>
      <c r="K5729">
        <v>20.5</v>
      </c>
      <c r="L5729" t="s">
        <v>1</v>
      </c>
      <c r="M5729">
        <v>2</v>
      </c>
      <c r="N5729" t="s">
        <v>6172</v>
      </c>
      <c r="O5729">
        <v>1</v>
      </c>
      <c r="P5729" t="str">
        <f>D5729&amp;"-"&amp;F5729&amp;"-"&amp;G5729&amp;"-"&amp;E5729&amp;"-"&amp;H5729</f>
        <v>A2Delta-20.5-f-4-2</v>
      </c>
      <c r="Q5729" t="str">
        <f>I5729&amp;"-"&amp;K5729&amp;"-"&amp;L5729&amp;"-"&amp;J5729&amp;"-"&amp;M5729</f>
        <v>X2Pi-20.5-e-4-2</v>
      </c>
      <c r="R5729">
        <f>B5729+S5729</f>
        <v>37694.538429022003</v>
      </c>
      <c r="S5729">
        <f>_xlfn.IFNA(VLOOKUP(Q5729,'MARVEL-X'!A$2:I$1400,7,FALSE),VLOOKUP(Q5729,MARVEL!A$2:J$1522,10,FALSE))</f>
        <v>15461.458429021999</v>
      </c>
      <c r="T5729">
        <f>IF(P5729=P5728,R5729+T5728,R5729)</f>
        <v>37694.538429022003</v>
      </c>
      <c r="U5729">
        <f>IF(P5729=P5728,1+U5728,1)</f>
        <v>1</v>
      </c>
      <c r="V5729">
        <f t="shared" si="89"/>
        <v>37694.538429022003</v>
      </c>
      <c r="W5729" t="str">
        <f>IF(V5729="","",IF(ABS(V5729-R5729)&gt;W$1,ABS(V5729-R5729),""))</f>
        <v/>
      </c>
      <c r="X5729" t="str">
        <f>Y5729&amp;"-"&amp;Z5729&amp;"-"&amp;AC5729&amp;"-"&amp;AD5729&amp;"-"&amp;AG5729</f>
        <v>20.5-f-A-4-1.5</v>
      </c>
      <c r="Y5729">
        <f>F5729</f>
        <v>20.5</v>
      </c>
      <c r="Z5729" s="2" t="str">
        <f>G5729</f>
        <v>f</v>
      </c>
      <c r="AA5729">
        <f>_xlfn.IFNA(VLOOKUP(X5729,'duo-out'!A$2:Q$5000,5,FALSE),E5729+10*(H5729-1)+1+_xlfn.IFNA(VLOOKUP(D5729,states!A$2:C$10,3,FALSE),1))</f>
        <v>265</v>
      </c>
      <c r="AB5729">
        <f>IF(V5729="","",V5729)</f>
        <v>37694.538429022003</v>
      </c>
      <c r="AC5729" s="2" t="str">
        <f>_xlfn.IFNA(VLOOKUP(D5729,states!A$2:C$10,2,FALSE),"XX")</f>
        <v>A</v>
      </c>
      <c r="AD5729">
        <f>E5729</f>
        <v>4</v>
      </c>
      <c r="AE5729">
        <f>_xlfn.IFNA(VLOOKUP(D5729,states!A$2:D$10,4,FALSE),0)</f>
        <v>2</v>
      </c>
      <c r="AF5729">
        <v>0.5</v>
      </c>
      <c r="AG5729">
        <f>IF(AE5729=0,AF5729,IF(AE5729=1,IF(F5729=0.5,0.5,IF(H5729=1,0.5,1.5)),IF(F5729=0.5,0.5,IF(H5729=1,2.5,1.5))))</f>
        <v>1.5</v>
      </c>
      <c r="AH5729" s="7">
        <f>IF(AC5729="XX",0,1/C5729^(1/5)*IF(E5729=0,100,1)/(E5729+1)^(1/4))</f>
        <v>0.76818088824663155</v>
      </c>
    </row>
    <row r="5730" spans="1:34">
      <c r="A5730">
        <v>3231</v>
      </c>
      <c r="B5730" s="1">
        <v>23334.961800000001</v>
      </c>
      <c r="C5730" s="6">
        <v>5.0000000000000001E-3</v>
      </c>
      <c r="D5730" t="s">
        <v>3</v>
      </c>
      <c r="E5730">
        <v>0</v>
      </c>
      <c r="F5730">
        <v>21.5</v>
      </c>
      <c r="G5730" t="s">
        <v>1</v>
      </c>
      <c r="H5730">
        <v>1</v>
      </c>
      <c r="I5730" t="s">
        <v>0</v>
      </c>
      <c r="J5730">
        <v>0</v>
      </c>
      <c r="K5730">
        <v>21.5</v>
      </c>
      <c r="L5730" t="s">
        <v>2</v>
      </c>
      <c r="M5730">
        <v>1</v>
      </c>
      <c r="N5730" t="s">
        <v>3287</v>
      </c>
      <c r="O5730">
        <v>1</v>
      </c>
      <c r="P5730" t="str">
        <f>D5730&amp;"-"&amp;F5730&amp;"-"&amp;G5730&amp;"-"&amp;E5730&amp;"-"&amp;H5730</f>
        <v>A2Delta-21.5-e-0-1</v>
      </c>
      <c r="Q5730" t="str">
        <f>I5730&amp;"-"&amp;K5730&amp;"-"&amp;L5730&amp;"-"&amp;J5730&amp;"-"&amp;M5730</f>
        <v>X2Pi-21.5-f-0-1</v>
      </c>
      <c r="R5730">
        <f>B5730+S5730</f>
        <v>29569.151377948001</v>
      </c>
      <c r="S5730">
        <f>_xlfn.IFNA(VLOOKUP(Q5730,'MARVEL-X'!A$2:I$1400,7,FALSE),VLOOKUP(Q5730,MARVEL!A$2:J$1522,10,FALSE))</f>
        <v>6234.1895779480001</v>
      </c>
      <c r="T5730">
        <f>IF(P5730=P5729,R5730+T5729,R5730)</f>
        <v>29569.151377948001</v>
      </c>
      <c r="U5730">
        <f>IF(P5730=P5729,1+U5729,1)</f>
        <v>1</v>
      </c>
      <c r="V5730" t="str">
        <f t="shared" si="89"/>
        <v/>
      </c>
      <c r="W5730" t="str">
        <f>IF(V5730="","",IF(ABS(V5730-R5730)&gt;W$1,ABS(V5730-R5730),""))</f>
        <v/>
      </c>
      <c r="X5730" t="str">
        <f>Y5730&amp;"-"&amp;Z5730&amp;"-"&amp;AC5730&amp;"-"&amp;AD5730&amp;"-"&amp;AG5730</f>
        <v>21.5-e-A-0-2.5</v>
      </c>
      <c r="Y5730">
        <f>F5730</f>
        <v>21.5</v>
      </c>
      <c r="Z5730" s="2" t="str">
        <f>G5730</f>
        <v>e</v>
      </c>
      <c r="AA5730">
        <f>_xlfn.IFNA(VLOOKUP(X5730,'duo-out'!A$2:Q$5000,5,FALSE),E5730+10*(H5730-1)+1+_xlfn.IFNA(VLOOKUP(D5730,states!A$2:C$10,3,FALSE),1))</f>
        <v>251</v>
      </c>
      <c r="AB5730" t="str">
        <f>IF(V5730="","",V5730)</f>
        <v/>
      </c>
      <c r="AC5730" s="2" t="str">
        <f>_xlfn.IFNA(VLOOKUP(D5730,states!A$2:C$10,2,FALSE),"XX")</f>
        <v>A</v>
      </c>
      <c r="AD5730">
        <f>E5730</f>
        <v>0</v>
      </c>
      <c r="AE5730">
        <f>_xlfn.IFNA(VLOOKUP(D5730,states!A$2:D$10,4,FALSE),0)</f>
        <v>2</v>
      </c>
      <c r="AF5730">
        <v>0.5</v>
      </c>
      <c r="AG5730">
        <f>IF(AE5730=0,AF5730,IF(AE5730=1,IF(F5730=0.5,0.5,IF(H5730=1,0.5,1.5)),IF(F5730=0.5,0.5,IF(H5730=1,2.5,1.5))))</f>
        <v>2.5</v>
      </c>
      <c r="AH5730" s="7">
        <f>IF(AC5730="XX",0,1/C5730^(1/5)*IF(E5730=0,100,1)/(E5730+1)^(1/4))</f>
        <v>288.53998118144267</v>
      </c>
    </row>
    <row r="5731" spans="1:34">
      <c r="A5731">
        <v>3162</v>
      </c>
      <c r="B5731" s="1">
        <v>23865.501899999999</v>
      </c>
      <c r="C5731" s="6">
        <v>7.4019999999999997E-3</v>
      </c>
      <c r="D5731" t="s">
        <v>3</v>
      </c>
      <c r="E5731">
        <v>0</v>
      </c>
      <c r="F5731">
        <v>21.5</v>
      </c>
      <c r="G5731" t="s">
        <v>1</v>
      </c>
      <c r="H5731">
        <v>1</v>
      </c>
      <c r="I5731" t="s">
        <v>0</v>
      </c>
      <c r="J5731">
        <v>0</v>
      </c>
      <c r="K5731">
        <v>20.5</v>
      </c>
      <c r="L5731" t="s">
        <v>1</v>
      </c>
      <c r="M5731">
        <v>1</v>
      </c>
      <c r="N5731" t="s">
        <v>3218</v>
      </c>
      <c r="O5731">
        <v>1</v>
      </c>
      <c r="P5731" t="str">
        <f>D5731&amp;"-"&amp;F5731&amp;"-"&amp;G5731&amp;"-"&amp;E5731&amp;"-"&amp;H5731</f>
        <v>A2Delta-21.5-e-0-1</v>
      </c>
      <c r="Q5731" t="str">
        <f>I5731&amp;"-"&amp;K5731&amp;"-"&amp;L5731&amp;"-"&amp;J5731&amp;"-"&amp;M5731</f>
        <v>X2Pi-20.5-e-0-1</v>
      </c>
      <c r="R5731">
        <f>B5731+S5731</f>
        <v>29569.148125309999</v>
      </c>
      <c r="S5731">
        <f>_xlfn.IFNA(VLOOKUP(Q5731,'MARVEL-X'!A$2:I$1400,7,FALSE),VLOOKUP(Q5731,MARVEL!A$2:J$1522,10,FALSE))</f>
        <v>5703.6462253099999</v>
      </c>
      <c r="T5731">
        <f>IF(P5731=P5730,R5731+T5730,R5731)</f>
        <v>59138.299503258</v>
      </c>
      <c r="U5731">
        <f>IF(P5731=P5730,1+U5730,1)</f>
        <v>2</v>
      </c>
      <c r="V5731" t="str">
        <f t="shared" si="89"/>
        <v/>
      </c>
      <c r="W5731" t="str">
        <f>IF(V5731="","",IF(ABS(V5731-R5731)&gt;W$1,ABS(V5731-R5731),""))</f>
        <v/>
      </c>
      <c r="X5731" t="str">
        <f>Y5731&amp;"-"&amp;Z5731&amp;"-"&amp;AC5731&amp;"-"&amp;AD5731&amp;"-"&amp;AG5731</f>
        <v>21.5-e-A-0-2.5</v>
      </c>
      <c r="Y5731">
        <f>F5731</f>
        <v>21.5</v>
      </c>
      <c r="Z5731" s="2" t="str">
        <f>G5731</f>
        <v>e</v>
      </c>
      <c r="AA5731">
        <f>_xlfn.IFNA(VLOOKUP(X5731,'duo-out'!A$2:Q$5000,5,FALSE),E5731+10*(H5731-1)+1+_xlfn.IFNA(VLOOKUP(D5731,states!A$2:C$10,3,FALSE),1))</f>
        <v>251</v>
      </c>
      <c r="AB5731" t="str">
        <f>IF(V5731="","",V5731)</f>
        <v/>
      </c>
      <c r="AC5731" s="2" t="str">
        <f>_xlfn.IFNA(VLOOKUP(D5731,states!A$2:C$10,2,FALSE),"XX")</f>
        <v>A</v>
      </c>
      <c r="AD5731">
        <f>E5731</f>
        <v>0</v>
      </c>
      <c r="AE5731">
        <f>_xlfn.IFNA(VLOOKUP(D5731,states!A$2:D$10,4,FALSE),0)</f>
        <v>2</v>
      </c>
      <c r="AF5731">
        <v>0.5</v>
      </c>
      <c r="AG5731">
        <f>IF(AE5731=0,AF5731,IF(AE5731=1,IF(F5731=0.5,0.5,IF(H5731=1,0.5,1.5)),IF(F5731=0.5,0.5,IF(H5731=1,2.5,1.5))))</f>
        <v>2.5</v>
      </c>
      <c r="AH5731" s="7">
        <f>IF(AC5731="XX",0,1/C5731^(1/5)*IF(E5731=0,100,1)/(E5731+1)^(1/4))</f>
        <v>266.76582002712826</v>
      </c>
    </row>
    <row r="5732" spans="1:34">
      <c r="A5732">
        <v>3256</v>
      </c>
      <c r="B5732" s="1">
        <v>22754.311000000002</v>
      </c>
      <c r="C5732" s="6">
        <v>5.0000000000000001E-3</v>
      </c>
      <c r="D5732" t="s">
        <v>3</v>
      </c>
      <c r="E5732">
        <v>0</v>
      </c>
      <c r="F5732">
        <v>21.5</v>
      </c>
      <c r="G5732" t="s">
        <v>1</v>
      </c>
      <c r="H5732">
        <v>1</v>
      </c>
      <c r="I5732" t="s">
        <v>0</v>
      </c>
      <c r="J5732">
        <v>0</v>
      </c>
      <c r="K5732">
        <v>22.5</v>
      </c>
      <c r="L5732" t="s">
        <v>1</v>
      </c>
      <c r="M5732">
        <v>1</v>
      </c>
      <c r="N5732" t="s">
        <v>3312</v>
      </c>
      <c r="O5732">
        <v>1</v>
      </c>
      <c r="P5732" t="str">
        <f>D5732&amp;"-"&amp;F5732&amp;"-"&amp;G5732&amp;"-"&amp;E5732&amp;"-"&amp;H5732</f>
        <v>A2Delta-21.5-e-0-1</v>
      </c>
      <c r="Q5732" t="str">
        <f>I5732&amp;"-"&amp;K5732&amp;"-"&amp;L5732&amp;"-"&amp;J5732&amp;"-"&amp;M5732</f>
        <v>X2Pi-22.5-e-0-1</v>
      </c>
      <c r="R5732">
        <f>B5732+S5732</f>
        <v>29569.154128698003</v>
      </c>
      <c r="S5732">
        <f>_xlfn.IFNA(VLOOKUP(Q5732,'MARVEL-X'!A$2:I$1400,7,FALSE),VLOOKUP(Q5732,MARVEL!A$2:J$1522,10,FALSE))</f>
        <v>6814.8431286980003</v>
      </c>
      <c r="T5732">
        <f>IF(P5732=P5731,R5732+T5731,R5732)</f>
        <v>88707.453631955999</v>
      </c>
      <c r="U5732">
        <f>IF(P5732=P5731,1+U5731,1)</f>
        <v>3</v>
      </c>
      <c r="V5732" t="str">
        <f t="shared" si="89"/>
        <v/>
      </c>
      <c r="W5732" t="str">
        <f>IF(V5732="","",IF(ABS(V5732-R5732)&gt;W$1,ABS(V5732-R5732),""))</f>
        <v/>
      </c>
      <c r="X5732" t="str">
        <f>Y5732&amp;"-"&amp;Z5732&amp;"-"&amp;AC5732&amp;"-"&amp;AD5732&amp;"-"&amp;AG5732</f>
        <v>21.5-e-A-0-2.5</v>
      </c>
      <c r="Y5732">
        <f>F5732</f>
        <v>21.5</v>
      </c>
      <c r="Z5732" s="2" t="str">
        <f>G5732</f>
        <v>e</v>
      </c>
      <c r="AA5732">
        <f>_xlfn.IFNA(VLOOKUP(X5732,'duo-out'!A$2:Q$5000,5,FALSE),E5732+10*(H5732-1)+1+_xlfn.IFNA(VLOOKUP(D5732,states!A$2:C$10,3,FALSE),1))</f>
        <v>251</v>
      </c>
      <c r="AB5732" t="str">
        <f>IF(V5732="","",V5732)</f>
        <v/>
      </c>
      <c r="AC5732" s="2" t="str">
        <f>_xlfn.IFNA(VLOOKUP(D5732,states!A$2:C$10,2,FALSE),"XX")</f>
        <v>A</v>
      </c>
      <c r="AD5732">
        <f>E5732</f>
        <v>0</v>
      </c>
      <c r="AE5732">
        <f>_xlfn.IFNA(VLOOKUP(D5732,states!A$2:D$10,4,FALSE),0)</f>
        <v>2</v>
      </c>
      <c r="AF5732">
        <v>0.5</v>
      </c>
      <c r="AG5732">
        <f>IF(AE5732=0,AF5732,IF(AE5732=1,IF(F5732=0.5,0.5,IF(H5732=1,0.5,1.5)),IF(F5732=0.5,0.5,IF(H5732=1,2.5,1.5))))</f>
        <v>2.5</v>
      </c>
      <c r="AH5732" s="7">
        <f>IF(AC5732="XX",0,1/C5732^(1/5)*IF(E5732=0,100,1)/(E5732+1)^(1/4))</f>
        <v>288.53998118144267</v>
      </c>
    </row>
    <row r="5733" spans="1:34">
      <c r="A5733">
        <v>2657</v>
      </c>
      <c r="B5733" s="1">
        <v>23334.966899999999</v>
      </c>
      <c r="C5733" s="6">
        <v>5.0000000000000001E-3</v>
      </c>
      <c r="D5733" t="s">
        <v>3</v>
      </c>
      <c r="E5733">
        <v>0</v>
      </c>
      <c r="F5733">
        <v>21.5</v>
      </c>
      <c r="G5733" t="s">
        <v>1</v>
      </c>
      <c r="H5733">
        <v>1</v>
      </c>
      <c r="I5733" t="s">
        <v>0</v>
      </c>
      <c r="J5733">
        <v>0</v>
      </c>
      <c r="K5733">
        <v>21.5</v>
      </c>
      <c r="L5733" t="s">
        <v>2</v>
      </c>
      <c r="M5733">
        <v>1</v>
      </c>
      <c r="N5733" t="s">
        <v>2713</v>
      </c>
      <c r="O5733">
        <v>1</v>
      </c>
      <c r="P5733" t="str">
        <f>D5733&amp;"-"&amp;F5733&amp;"-"&amp;G5733&amp;"-"&amp;E5733&amp;"-"&amp;H5733</f>
        <v>A2Delta-21.5-e-0-1</v>
      </c>
      <c r="Q5733" t="str">
        <f>I5733&amp;"-"&amp;K5733&amp;"-"&amp;L5733&amp;"-"&amp;J5733&amp;"-"&amp;M5733</f>
        <v>X2Pi-21.5-f-0-1</v>
      </c>
      <c r="R5733">
        <f>B5733+S5733</f>
        <v>29569.156477948</v>
      </c>
      <c r="S5733">
        <f>_xlfn.IFNA(VLOOKUP(Q5733,'MARVEL-X'!A$2:I$1400,7,FALSE),VLOOKUP(Q5733,MARVEL!A$2:J$1522,10,FALSE))</f>
        <v>6234.1895779480001</v>
      </c>
      <c r="T5733">
        <f>IF(P5733=P5732,R5733+T5732,R5733)</f>
        <v>118276.610109904</v>
      </c>
      <c r="U5733">
        <f>IF(P5733=P5732,1+U5732,1)</f>
        <v>4</v>
      </c>
      <c r="V5733" t="str">
        <f t="shared" si="89"/>
        <v/>
      </c>
      <c r="W5733" t="str">
        <f>IF(V5733="","",IF(ABS(V5733-R5733)&gt;W$1,ABS(V5733-R5733),""))</f>
        <v/>
      </c>
      <c r="X5733" t="str">
        <f>Y5733&amp;"-"&amp;Z5733&amp;"-"&amp;AC5733&amp;"-"&amp;AD5733&amp;"-"&amp;AG5733</f>
        <v>21.5-e-A-0-2.5</v>
      </c>
      <c r="Y5733">
        <f>F5733</f>
        <v>21.5</v>
      </c>
      <c r="Z5733" s="2" t="str">
        <f>G5733</f>
        <v>e</v>
      </c>
      <c r="AA5733">
        <f>_xlfn.IFNA(VLOOKUP(X5733,'duo-out'!A$2:Q$5000,5,FALSE),E5733+10*(H5733-1)+1+_xlfn.IFNA(VLOOKUP(D5733,states!A$2:C$10,3,FALSE),1))</f>
        <v>251</v>
      </c>
      <c r="AB5733" t="str">
        <f>IF(V5733="","",V5733)</f>
        <v/>
      </c>
      <c r="AC5733" s="2" t="str">
        <f>_xlfn.IFNA(VLOOKUP(D5733,states!A$2:C$10,2,FALSE),"XX")</f>
        <v>A</v>
      </c>
      <c r="AD5733">
        <f>E5733</f>
        <v>0</v>
      </c>
      <c r="AE5733">
        <f>_xlfn.IFNA(VLOOKUP(D5733,states!A$2:D$10,4,FALSE),0)</f>
        <v>2</v>
      </c>
      <c r="AF5733">
        <v>0.5</v>
      </c>
      <c r="AG5733">
        <f>IF(AE5733=0,AF5733,IF(AE5733=1,IF(F5733=0.5,0.5,IF(H5733=1,0.5,1.5)),IF(F5733=0.5,0.5,IF(H5733=1,2.5,1.5))))</f>
        <v>2.5</v>
      </c>
      <c r="AH5733" s="7">
        <f>IF(AC5733="XX",0,1/C5733^(1/5)*IF(E5733=0,100,1)/(E5733+1)^(1/4))</f>
        <v>288.53998118144267</v>
      </c>
    </row>
    <row r="5734" spans="1:34">
      <c r="A5734">
        <v>2677</v>
      </c>
      <c r="B5734" s="1">
        <v>23865.513599999998</v>
      </c>
      <c r="C5734" s="6">
        <v>6.7549999999999997E-3</v>
      </c>
      <c r="D5734" t="s">
        <v>3</v>
      </c>
      <c r="E5734">
        <v>0</v>
      </c>
      <c r="F5734">
        <v>21.5</v>
      </c>
      <c r="G5734" t="s">
        <v>1</v>
      </c>
      <c r="H5734">
        <v>1</v>
      </c>
      <c r="I5734" t="s">
        <v>0</v>
      </c>
      <c r="J5734">
        <v>0</v>
      </c>
      <c r="K5734">
        <v>20.5</v>
      </c>
      <c r="L5734" t="s">
        <v>1</v>
      </c>
      <c r="M5734">
        <v>1</v>
      </c>
      <c r="N5734" t="s">
        <v>2733</v>
      </c>
      <c r="O5734">
        <v>1</v>
      </c>
      <c r="P5734" t="str">
        <f>D5734&amp;"-"&amp;F5734&amp;"-"&amp;G5734&amp;"-"&amp;E5734&amp;"-"&amp;H5734</f>
        <v>A2Delta-21.5-e-0-1</v>
      </c>
      <c r="Q5734" t="str">
        <f>I5734&amp;"-"&amp;K5734&amp;"-"&amp;L5734&amp;"-"&amp;J5734&amp;"-"&amp;M5734</f>
        <v>X2Pi-20.5-e-0-1</v>
      </c>
      <c r="R5734">
        <f>B5734+S5734</f>
        <v>29569.159825309998</v>
      </c>
      <c r="S5734">
        <f>_xlfn.IFNA(VLOOKUP(Q5734,'MARVEL-X'!A$2:I$1400,7,FALSE),VLOOKUP(Q5734,MARVEL!A$2:J$1522,10,FALSE))</f>
        <v>5703.6462253099999</v>
      </c>
      <c r="T5734">
        <f>IF(P5734=P5733,R5734+T5733,R5734)</f>
        <v>147845.76993521399</v>
      </c>
      <c r="U5734">
        <f>IF(P5734=P5733,1+U5733,1)</f>
        <v>5</v>
      </c>
      <c r="V5734" t="str">
        <f t="shared" si="89"/>
        <v/>
      </c>
      <c r="W5734" t="str">
        <f>IF(V5734="","",IF(ABS(V5734-R5734)&gt;W$1,ABS(V5734-R5734),""))</f>
        <v/>
      </c>
      <c r="X5734" t="str">
        <f>Y5734&amp;"-"&amp;Z5734&amp;"-"&amp;AC5734&amp;"-"&amp;AD5734&amp;"-"&amp;AG5734</f>
        <v>21.5-e-A-0-2.5</v>
      </c>
      <c r="Y5734">
        <f>F5734</f>
        <v>21.5</v>
      </c>
      <c r="Z5734" s="2" t="str">
        <f>G5734</f>
        <v>e</v>
      </c>
      <c r="AA5734">
        <f>_xlfn.IFNA(VLOOKUP(X5734,'duo-out'!A$2:Q$5000,5,FALSE),E5734+10*(H5734-1)+1+_xlfn.IFNA(VLOOKUP(D5734,states!A$2:C$10,3,FALSE),1))</f>
        <v>251</v>
      </c>
      <c r="AB5734" t="str">
        <f>IF(V5734="","",V5734)</f>
        <v/>
      </c>
      <c r="AC5734" s="2" t="str">
        <f>_xlfn.IFNA(VLOOKUP(D5734,states!A$2:C$10,2,FALSE),"XX")</f>
        <v>A</v>
      </c>
      <c r="AD5734">
        <f>E5734</f>
        <v>0</v>
      </c>
      <c r="AE5734">
        <f>_xlfn.IFNA(VLOOKUP(D5734,states!A$2:D$10,4,FALSE),0)</f>
        <v>2</v>
      </c>
      <c r="AF5734">
        <v>0.5</v>
      </c>
      <c r="AG5734">
        <f>IF(AE5734=0,AF5734,IF(AE5734=1,IF(F5734=0.5,0.5,IF(H5734=1,0.5,1.5)),IF(F5734=0.5,0.5,IF(H5734=1,2.5,1.5))))</f>
        <v>2.5</v>
      </c>
      <c r="AH5734" s="7">
        <f>IF(AC5734="XX",0,1/C5734^(1/5)*IF(E5734=0,100,1)/(E5734+1)^(1/4))</f>
        <v>271.69079796749276</v>
      </c>
    </row>
    <row r="5735" spans="1:34">
      <c r="A5735">
        <v>5342</v>
      </c>
      <c r="B5735" s="1">
        <v>23334.898000000001</v>
      </c>
      <c r="C5735" s="6">
        <v>8.0130000000000007E-2</v>
      </c>
      <c r="D5735" t="s">
        <v>3</v>
      </c>
      <c r="E5735">
        <v>0</v>
      </c>
      <c r="F5735">
        <v>21.5</v>
      </c>
      <c r="G5735" t="s">
        <v>1</v>
      </c>
      <c r="H5735">
        <v>1</v>
      </c>
      <c r="I5735" t="s">
        <v>0</v>
      </c>
      <c r="J5735">
        <v>0</v>
      </c>
      <c r="K5735">
        <v>21.5</v>
      </c>
      <c r="L5735" t="s">
        <v>2</v>
      </c>
      <c r="M5735">
        <v>1</v>
      </c>
      <c r="N5735" t="s">
        <v>5398</v>
      </c>
      <c r="O5735">
        <v>1</v>
      </c>
      <c r="P5735" t="str">
        <f>D5735&amp;"-"&amp;F5735&amp;"-"&amp;G5735&amp;"-"&amp;E5735&amp;"-"&amp;H5735</f>
        <v>A2Delta-21.5-e-0-1</v>
      </c>
      <c r="Q5735" t="str">
        <f>I5735&amp;"-"&amp;K5735&amp;"-"&amp;L5735&amp;"-"&amp;J5735&amp;"-"&amp;M5735</f>
        <v>X2Pi-21.5-f-0-1</v>
      </c>
      <c r="R5735">
        <f>B5735+S5735</f>
        <v>29569.087577948001</v>
      </c>
      <c r="S5735">
        <f>_xlfn.IFNA(VLOOKUP(Q5735,'MARVEL-X'!A$2:I$1400,7,FALSE),VLOOKUP(Q5735,MARVEL!A$2:J$1522,10,FALSE))</f>
        <v>6234.1895779480001</v>
      </c>
      <c r="T5735">
        <f>IF(P5735=P5734,R5735+T5734,R5735)</f>
        <v>177414.85751316199</v>
      </c>
      <c r="U5735">
        <f>IF(P5735=P5734,1+U5734,1)</f>
        <v>6</v>
      </c>
      <c r="V5735" t="str">
        <f t="shared" si="89"/>
        <v/>
      </c>
      <c r="W5735" t="str">
        <f>IF(V5735="","",IF(ABS(V5735-R5735)&gt;W$1,ABS(V5735-R5735),""))</f>
        <v/>
      </c>
      <c r="X5735" t="str">
        <f>Y5735&amp;"-"&amp;Z5735&amp;"-"&amp;AC5735&amp;"-"&amp;AD5735&amp;"-"&amp;AG5735</f>
        <v>21.5-e-A-0-2.5</v>
      </c>
      <c r="Y5735">
        <f>F5735</f>
        <v>21.5</v>
      </c>
      <c r="Z5735" s="2" t="str">
        <f>G5735</f>
        <v>e</v>
      </c>
      <c r="AA5735">
        <f>_xlfn.IFNA(VLOOKUP(X5735,'duo-out'!A$2:Q$5000,5,FALSE),E5735+10*(H5735-1)+1+_xlfn.IFNA(VLOOKUP(D5735,states!A$2:C$10,3,FALSE),1))</f>
        <v>251</v>
      </c>
      <c r="AB5735" t="str">
        <f>IF(V5735="","",V5735)</f>
        <v/>
      </c>
      <c r="AC5735" s="2" t="str">
        <f>_xlfn.IFNA(VLOOKUP(D5735,states!A$2:C$10,2,FALSE),"XX")</f>
        <v>A</v>
      </c>
      <c r="AD5735">
        <f>E5735</f>
        <v>0</v>
      </c>
      <c r="AE5735">
        <f>_xlfn.IFNA(VLOOKUP(D5735,states!A$2:D$10,4,FALSE),0)</f>
        <v>2</v>
      </c>
      <c r="AF5735">
        <v>0.5</v>
      </c>
      <c r="AG5735">
        <f>IF(AE5735=0,AF5735,IF(AE5735=1,IF(F5735=0.5,0.5,IF(H5735=1,0.5,1.5)),IF(F5735=0.5,0.5,IF(H5735=1,2.5,1.5))))</f>
        <v>2.5</v>
      </c>
      <c r="AH5735" s="7">
        <f>IF(AC5735="XX",0,1/C5735^(1/5)*IF(E5735=0,100,1)/(E5735+1)^(1/4))</f>
        <v>165.66889344010121</v>
      </c>
    </row>
    <row r="5736" spans="1:34">
      <c r="A5736">
        <v>5280</v>
      </c>
      <c r="B5736" s="1">
        <v>23865.49</v>
      </c>
      <c r="C5736" s="6">
        <v>0.05</v>
      </c>
      <c r="D5736" t="s">
        <v>3</v>
      </c>
      <c r="E5736">
        <v>0</v>
      </c>
      <c r="F5736">
        <v>21.5</v>
      </c>
      <c r="G5736" t="s">
        <v>1</v>
      </c>
      <c r="H5736">
        <v>1</v>
      </c>
      <c r="I5736" t="s">
        <v>0</v>
      </c>
      <c r="J5736">
        <v>0</v>
      </c>
      <c r="K5736">
        <v>20.5</v>
      </c>
      <c r="L5736" t="s">
        <v>1</v>
      </c>
      <c r="M5736">
        <v>1</v>
      </c>
      <c r="N5736" t="s">
        <v>5336</v>
      </c>
      <c r="O5736">
        <v>1</v>
      </c>
      <c r="P5736" t="str">
        <f>D5736&amp;"-"&amp;F5736&amp;"-"&amp;G5736&amp;"-"&amp;E5736&amp;"-"&amp;H5736</f>
        <v>A2Delta-21.5-e-0-1</v>
      </c>
      <c r="Q5736" t="str">
        <f>I5736&amp;"-"&amp;K5736&amp;"-"&amp;L5736&amp;"-"&amp;J5736&amp;"-"&amp;M5736</f>
        <v>X2Pi-20.5-e-0-1</v>
      </c>
      <c r="R5736">
        <f>B5736+S5736</f>
        <v>29569.136225310001</v>
      </c>
      <c r="S5736">
        <f>_xlfn.IFNA(VLOOKUP(Q5736,'MARVEL-X'!A$2:I$1400,7,FALSE),VLOOKUP(Q5736,MARVEL!A$2:J$1522,10,FALSE))</f>
        <v>5703.6462253099999</v>
      </c>
      <c r="T5736">
        <f>IF(P5736=P5735,R5736+T5735,R5736)</f>
        <v>206983.993738472</v>
      </c>
      <c r="U5736">
        <f>IF(P5736=P5735,1+U5735,1)</f>
        <v>7</v>
      </c>
      <c r="V5736" t="str">
        <f t="shared" si="89"/>
        <v/>
      </c>
      <c r="W5736" t="str">
        <f>IF(V5736="","",IF(ABS(V5736-R5736)&gt;W$1,ABS(V5736-R5736),""))</f>
        <v/>
      </c>
      <c r="X5736" t="str">
        <f>Y5736&amp;"-"&amp;Z5736&amp;"-"&amp;AC5736&amp;"-"&amp;AD5736&amp;"-"&amp;AG5736</f>
        <v>21.5-e-A-0-2.5</v>
      </c>
      <c r="Y5736">
        <f>F5736</f>
        <v>21.5</v>
      </c>
      <c r="Z5736" s="2" t="str">
        <f>G5736</f>
        <v>e</v>
      </c>
      <c r="AA5736">
        <f>_xlfn.IFNA(VLOOKUP(X5736,'duo-out'!A$2:Q$5000,5,FALSE),E5736+10*(H5736-1)+1+_xlfn.IFNA(VLOOKUP(D5736,states!A$2:C$10,3,FALSE),1))</f>
        <v>251</v>
      </c>
      <c r="AB5736" t="str">
        <f>IF(V5736="","",V5736)</f>
        <v/>
      </c>
      <c r="AC5736" s="2" t="str">
        <f>_xlfn.IFNA(VLOOKUP(D5736,states!A$2:C$10,2,FALSE),"XX")</f>
        <v>A</v>
      </c>
      <c r="AD5736">
        <f>E5736</f>
        <v>0</v>
      </c>
      <c r="AE5736">
        <f>_xlfn.IFNA(VLOOKUP(D5736,states!A$2:D$10,4,FALSE),0)</f>
        <v>2</v>
      </c>
      <c r="AF5736">
        <v>0.5</v>
      </c>
      <c r="AG5736">
        <f>IF(AE5736=0,AF5736,IF(AE5736=1,IF(F5736=0.5,0.5,IF(H5736=1,0.5,1.5)),IF(F5736=0.5,0.5,IF(H5736=1,2.5,1.5))))</f>
        <v>2.5</v>
      </c>
      <c r="AH5736" s="7">
        <f>IF(AC5736="XX",0,1/C5736^(1/5)*IF(E5736=0,100,1)/(E5736+1)^(1/4))</f>
        <v>182.05642030260799</v>
      </c>
    </row>
    <row r="5737" spans="1:34">
      <c r="A5737">
        <v>709</v>
      </c>
      <c r="B5737" s="1">
        <v>22754.3</v>
      </c>
      <c r="C5737" s="6">
        <v>0.05</v>
      </c>
      <c r="D5737" t="s">
        <v>3</v>
      </c>
      <c r="E5737">
        <v>0</v>
      </c>
      <c r="F5737">
        <v>21.5</v>
      </c>
      <c r="G5737" t="s">
        <v>1</v>
      </c>
      <c r="H5737">
        <v>1</v>
      </c>
      <c r="I5737" t="s">
        <v>0</v>
      </c>
      <c r="J5737">
        <v>0</v>
      </c>
      <c r="K5737">
        <v>22.5</v>
      </c>
      <c r="L5737" t="s">
        <v>1</v>
      </c>
      <c r="M5737">
        <v>1</v>
      </c>
      <c r="N5737" t="s">
        <v>765</v>
      </c>
      <c r="O5737">
        <v>1</v>
      </c>
      <c r="P5737" t="str">
        <f>D5737&amp;"-"&amp;F5737&amp;"-"&amp;G5737&amp;"-"&amp;E5737&amp;"-"&amp;H5737</f>
        <v>A2Delta-21.5-e-0-1</v>
      </c>
      <c r="Q5737" t="str">
        <f>I5737&amp;"-"&amp;K5737&amp;"-"&amp;L5737&amp;"-"&amp;J5737&amp;"-"&amp;M5737</f>
        <v>X2Pi-22.5-e-0-1</v>
      </c>
      <c r="R5737">
        <f>B5737+S5737</f>
        <v>29569.143128698001</v>
      </c>
      <c r="S5737">
        <f>_xlfn.IFNA(VLOOKUP(Q5737,'MARVEL-X'!A$2:I$1400,7,FALSE),VLOOKUP(Q5737,MARVEL!A$2:J$1522,10,FALSE))</f>
        <v>6814.8431286980003</v>
      </c>
      <c r="T5737">
        <f>IF(P5737=P5736,R5737+T5736,R5737)</f>
        <v>236553.13686716999</v>
      </c>
      <c r="U5737">
        <f>IF(P5737=P5736,1+U5736,1)</f>
        <v>8</v>
      </c>
      <c r="V5737" t="str">
        <f t="shared" si="89"/>
        <v/>
      </c>
      <c r="W5737" t="str">
        <f>IF(V5737="","",IF(ABS(V5737-R5737)&gt;W$1,ABS(V5737-R5737),""))</f>
        <v/>
      </c>
      <c r="X5737" t="str">
        <f>Y5737&amp;"-"&amp;Z5737&amp;"-"&amp;AC5737&amp;"-"&amp;AD5737&amp;"-"&amp;AG5737</f>
        <v>21.5-e-A-0-2.5</v>
      </c>
      <c r="Y5737">
        <f>F5737</f>
        <v>21.5</v>
      </c>
      <c r="Z5737" s="2" t="str">
        <f>G5737</f>
        <v>e</v>
      </c>
      <c r="AA5737">
        <f>_xlfn.IFNA(VLOOKUP(X5737,'duo-out'!A$2:Q$5000,5,FALSE),E5737+10*(H5737-1)+1+_xlfn.IFNA(VLOOKUP(D5737,states!A$2:C$10,3,FALSE),1))</f>
        <v>251</v>
      </c>
      <c r="AB5737" t="str">
        <f>IF(V5737="","",V5737)</f>
        <v/>
      </c>
      <c r="AC5737" s="2" t="str">
        <f>_xlfn.IFNA(VLOOKUP(D5737,states!A$2:C$10,2,FALSE),"XX")</f>
        <v>A</v>
      </c>
      <c r="AD5737">
        <f>E5737</f>
        <v>0</v>
      </c>
      <c r="AE5737">
        <f>_xlfn.IFNA(VLOOKUP(D5737,states!A$2:D$10,4,FALSE),0)</f>
        <v>2</v>
      </c>
      <c r="AF5737">
        <v>0.5</v>
      </c>
      <c r="AG5737">
        <f>IF(AE5737=0,AF5737,IF(AE5737=1,IF(F5737=0.5,0.5,IF(H5737=1,0.5,1.5)),IF(F5737=0.5,0.5,IF(H5737=1,2.5,1.5))))</f>
        <v>2.5</v>
      </c>
      <c r="AH5737" s="7">
        <f>IF(AC5737="XX",0,1/C5737^(1/5)*IF(E5737=0,100,1)/(E5737+1)^(1/4))</f>
        <v>182.05642030260799</v>
      </c>
    </row>
    <row r="5738" spans="1:34">
      <c r="A5738">
        <v>680</v>
      </c>
      <c r="B5738" s="1">
        <v>23334.86</v>
      </c>
      <c r="C5738" s="6">
        <v>0.11459999999999999</v>
      </c>
      <c r="D5738" t="s">
        <v>3</v>
      </c>
      <c r="E5738">
        <v>0</v>
      </c>
      <c r="F5738">
        <v>21.5</v>
      </c>
      <c r="G5738" t="s">
        <v>1</v>
      </c>
      <c r="H5738">
        <v>1</v>
      </c>
      <c r="I5738" t="s">
        <v>0</v>
      </c>
      <c r="J5738">
        <v>0</v>
      </c>
      <c r="K5738">
        <v>21.5</v>
      </c>
      <c r="L5738" t="s">
        <v>2</v>
      </c>
      <c r="M5738">
        <v>1</v>
      </c>
      <c r="N5738" t="s">
        <v>736</v>
      </c>
      <c r="O5738">
        <v>1</v>
      </c>
      <c r="P5738" t="str">
        <f>D5738&amp;"-"&amp;F5738&amp;"-"&amp;G5738&amp;"-"&amp;E5738&amp;"-"&amp;H5738</f>
        <v>A2Delta-21.5-e-0-1</v>
      </c>
      <c r="Q5738" t="str">
        <f>I5738&amp;"-"&amp;K5738&amp;"-"&amp;L5738&amp;"-"&amp;J5738&amp;"-"&amp;M5738</f>
        <v>X2Pi-21.5-f-0-1</v>
      </c>
      <c r="R5738">
        <f>B5738+S5738</f>
        <v>29569.049577948001</v>
      </c>
      <c r="S5738">
        <f>_xlfn.IFNA(VLOOKUP(Q5738,'MARVEL-X'!A$2:I$1400,7,FALSE),VLOOKUP(Q5738,MARVEL!A$2:J$1522,10,FALSE))</f>
        <v>6234.1895779480001</v>
      </c>
      <c r="T5738">
        <f>IF(P5738=P5737,R5738+T5737,R5738)</f>
        <v>266122.18644511799</v>
      </c>
      <c r="U5738">
        <f>IF(P5738=P5737,1+U5737,1)</f>
        <v>9</v>
      </c>
      <c r="V5738" t="str">
        <f t="shared" si="89"/>
        <v/>
      </c>
      <c r="W5738" t="str">
        <f>IF(V5738="","",IF(ABS(V5738-R5738)&gt;W$1,ABS(V5738-R5738),""))</f>
        <v/>
      </c>
      <c r="X5738" t="str">
        <f>Y5738&amp;"-"&amp;Z5738&amp;"-"&amp;AC5738&amp;"-"&amp;AD5738&amp;"-"&amp;AG5738</f>
        <v>21.5-e-A-0-2.5</v>
      </c>
      <c r="Y5738">
        <f>F5738</f>
        <v>21.5</v>
      </c>
      <c r="Z5738" s="2" t="str">
        <f>G5738</f>
        <v>e</v>
      </c>
      <c r="AA5738">
        <f>_xlfn.IFNA(VLOOKUP(X5738,'duo-out'!A$2:Q$5000,5,FALSE),E5738+10*(H5738-1)+1+_xlfn.IFNA(VLOOKUP(D5738,states!A$2:C$10,3,FALSE),1))</f>
        <v>251</v>
      </c>
      <c r="AB5738" t="str">
        <f>IF(V5738="","",V5738)</f>
        <v/>
      </c>
      <c r="AC5738" s="2" t="str">
        <f>_xlfn.IFNA(VLOOKUP(D5738,states!A$2:C$10,2,FALSE),"XX")</f>
        <v>A</v>
      </c>
      <c r="AD5738">
        <f>E5738</f>
        <v>0</v>
      </c>
      <c r="AE5738">
        <f>_xlfn.IFNA(VLOOKUP(D5738,states!A$2:D$10,4,FALSE),0)</f>
        <v>2</v>
      </c>
      <c r="AF5738">
        <v>0.5</v>
      </c>
      <c r="AG5738">
        <f>IF(AE5738=0,AF5738,IF(AE5738=1,IF(F5738=0.5,0.5,IF(H5738=1,0.5,1.5)),IF(F5738=0.5,0.5,IF(H5738=1,2.5,1.5))))</f>
        <v>2.5</v>
      </c>
      <c r="AH5738" s="7">
        <f>IF(AC5738="XX",0,1/C5738^(1/5)*IF(E5738=0,100,1)/(E5738+1)^(1/4))</f>
        <v>154.22794662519519</v>
      </c>
    </row>
    <row r="5739" spans="1:34">
      <c r="A5739">
        <v>594</v>
      </c>
      <c r="B5739" s="1">
        <v>23865.52</v>
      </c>
      <c r="C5739" s="6">
        <v>0.05</v>
      </c>
      <c r="D5739" t="s">
        <v>3</v>
      </c>
      <c r="E5739">
        <v>0</v>
      </c>
      <c r="F5739">
        <v>21.5</v>
      </c>
      <c r="G5739" t="s">
        <v>1</v>
      </c>
      <c r="H5739">
        <v>1</v>
      </c>
      <c r="I5739" t="s">
        <v>0</v>
      </c>
      <c r="J5739">
        <v>0</v>
      </c>
      <c r="K5739">
        <v>20.5</v>
      </c>
      <c r="L5739" t="s">
        <v>1</v>
      </c>
      <c r="M5739">
        <v>1</v>
      </c>
      <c r="N5739" t="s">
        <v>650</v>
      </c>
      <c r="O5739">
        <v>1</v>
      </c>
      <c r="P5739" t="str">
        <f>D5739&amp;"-"&amp;F5739&amp;"-"&amp;G5739&amp;"-"&amp;E5739&amp;"-"&amp;H5739</f>
        <v>A2Delta-21.5-e-0-1</v>
      </c>
      <c r="Q5739" t="str">
        <f>I5739&amp;"-"&amp;K5739&amp;"-"&amp;L5739&amp;"-"&amp;J5739&amp;"-"&amp;M5739</f>
        <v>X2Pi-20.5-e-0-1</v>
      </c>
      <c r="R5739">
        <f>B5739+S5739</f>
        <v>29569.16622531</v>
      </c>
      <c r="S5739">
        <f>_xlfn.IFNA(VLOOKUP(Q5739,'MARVEL-X'!A$2:I$1400,7,FALSE),VLOOKUP(Q5739,MARVEL!A$2:J$1522,10,FALSE))</f>
        <v>5703.6462253099999</v>
      </c>
      <c r="T5739">
        <f>IF(P5739=P5738,R5739+T5738,R5739)</f>
        <v>295691.35267042799</v>
      </c>
      <c r="U5739">
        <f>IF(P5739=P5738,1+U5738,1)</f>
        <v>10</v>
      </c>
      <c r="V5739">
        <f t="shared" si="89"/>
        <v>29569.135267042799</v>
      </c>
      <c r="W5739" t="str">
        <f>IF(V5739="","",IF(ABS(V5739-R5739)&gt;W$1,ABS(V5739-R5739),""))</f>
        <v/>
      </c>
      <c r="X5739" t="str">
        <f>Y5739&amp;"-"&amp;Z5739&amp;"-"&amp;AC5739&amp;"-"&amp;AD5739&amp;"-"&amp;AG5739</f>
        <v>21.5-e-A-0-2.5</v>
      </c>
      <c r="Y5739">
        <f>F5739</f>
        <v>21.5</v>
      </c>
      <c r="Z5739" s="2" t="str">
        <f>G5739</f>
        <v>e</v>
      </c>
      <c r="AA5739">
        <f>_xlfn.IFNA(VLOOKUP(X5739,'duo-out'!A$2:Q$5000,5,FALSE),E5739+10*(H5739-1)+1+_xlfn.IFNA(VLOOKUP(D5739,states!A$2:C$10,3,FALSE),1))</f>
        <v>251</v>
      </c>
      <c r="AB5739">
        <f>IF(V5739="","",V5739)</f>
        <v>29569.135267042799</v>
      </c>
      <c r="AC5739" s="2" t="str">
        <f>_xlfn.IFNA(VLOOKUP(D5739,states!A$2:C$10,2,FALSE),"XX")</f>
        <v>A</v>
      </c>
      <c r="AD5739">
        <f>E5739</f>
        <v>0</v>
      </c>
      <c r="AE5739">
        <f>_xlfn.IFNA(VLOOKUP(D5739,states!A$2:D$10,4,FALSE),0)</f>
        <v>2</v>
      </c>
      <c r="AF5739">
        <v>0.5</v>
      </c>
      <c r="AG5739">
        <f>IF(AE5739=0,AF5739,IF(AE5739=1,IF(F5739=0.5,0.5,IF(H5739=1,0.5,1.5)),IF(F5739=0.5,0.5,IF(H5739=1,2.5,1.5))))</f>
        <v>2.5</v>
      </c>
      <c r="AH5739" s="7">
        <f>IF(AC5739="XX",0,1/C5739^(1/5)*IF(E5739=0,100,1)/(E5739+1)^(1/4))</f>
        <v>182.05642030260799</v>
      </c>
    </row>
    <row r="5740" spans="1:34">
      <c r="A5740">
        <v>3455</v>
      </c>
      <c r="B5740" s="1">
        <v>22761.808499999999</v>
      </c>
      <c r="C5740" s="6">
        <v>4.5539999999999997E-2</v>
      </c>
      <c r="D5740" t="s">
        <v>3</v>
      </c>
      <c r="E5740">
        <v>0</v>
      </c>
      <c r="F5740">
        <v>21.5</v>
      </c>
      <c r="G5740" t="s">
        <v>1</v>
      </c>
      <c r="H5740">
        <v>2</v>
      </c>
      <c r="I5740" t="s">
        <v>0</v>
      </c>
      <c r="J5740">
        <v>0</v>
      </c>
      <c r="K5740">
        <v>22.5</v>
      </c>
      <c r="L5740" t="s">
        <v>1</v>
      </c>
      <c r="M5740">
        <v>2</v>
      </c>
      <c r="N5740" t="s">
        <v>3511</v>
      </c>
      <c r="O5740">
        <v>1</v>
      </c>
      <c r="P5740" t="str">
        <f>D5740&amp;"-"&amp;F5740&amp;"-"&amp;G5740&amp;"-"&amp;E5740&amp;"-"&amp;H5740</f>
        <v>A2Delta-21.5-e-0-2</v>
      </c>
      <c r="Q5740" t="str">
        <f>I5740&amp;"-"&amp;K5740&amp;"-"&amp;L5740&amp;"-"&amp;J5740&amp;"-"&amp;M5740</f>
        <v>X2Pi-22.5-e-0-2</v>
      </c>
      <c r="R5740">
        <f>B5740+S5740</f>
        <v>30145.868528485</v>
      </c>
      <c r="S5740">
        <f>_xlfn.IFNA(VLOOKUP(Q5740,'MARVEL-X'!A$2:I$1400,7,FALSE),VLOOKUP(Q5740,MARVEL!A$2:J$1522,10,FALSE))</f>
        <v>7384.0600284849997</v>
      </c>
      <c r="T5740">
        <f>IF(P5740=P5739,R5740+T5739,R5740)</f>
        <v>30145.868528485</v>
      </c>
      <c r="U5740">
        <f>IF(P5740=P5739,1+U5739,1)</f>
        <v>1</v>
      </c>
      <c r="V5740" t="str">
        <f t="shared" si="89"/>
        <v/>
      </c>
      <c r="W5740" t="str">
        <f>IF(V5740="","",IF(ABS(V5740-R5740)&gt;W$1,ABS(V5740-R5740),""))</f>
        <v/>
      </c>
      <c r="X5740" t="str">
        <f>Y5740&amp;"-"&amp;Z5740&amp;"-"&amp;AC5740&amp;"-"&amp;AD5740&amp;"-"&amp;AG5740</f>
        <v>21.5-e-A-0-1.5</v>
      </c>
      <c r="Y5740">
        <f>F5740</f>
        <v>21.5</v>
      </c>
      <c r="Z5740" s="2" t="str">
        <f>G5740</f>
        <v>e</v>
      </c>
      <c r="AA5740">
        <f>_xlfn.IFNA(VLOOKUP(X5740,'duo-out'!A$2:Q$5000,5,FALSE),E5740+10*(H5740-1)+1+_xlfn.IFNA(VLOOKUP(D5740,states!A$2:C$10,3,FALSE),1))</f>
        <v>261</v>
      </c>
      <c r="AB5740" t="str">
        <f>IF(V5740="","",V5740)</f>
        <v/>
      </c>
      <c r="AC5740" s="2" t="str">
        <f>_xlfn.IFNA(VLOOKUP(D5740,states!A$2:C$10,2,FALSE),"XX")</f>
        <v>A</v>
      </c>
      <c r="AD5740">
        <f>E5740</f>
        <v>0</v>
      </c>
      <c r="AE5740">
        <f>_xlfn.IFNA(VLOOKUP(D5740,states!A$2:D$10,4,FALSE),0)</f>
        <v>2</v>
      </c>
      <c r="AF5740">
        <v>0.5</v>
      </c>
      <c r="AG5740">
        <f>IF(AE5740=0,AF5740,IF(AE5740=1,IF(F5740=0.5,0.5,IF(H5740=1,0.5,1.5)),IF(F5740=0.5,0.5,IF(H5740=1,2.5,1.5))))</f>
        <v>1.5</v>
      </c>
      <c r="AH5740" s="7">
        <f>IF(AC5740="XX",0,1/C5740^(1/5)*IF(E5740=0,100,1)/(E5740+1)^(1/4))</f>
        <v>185.4903816310082</v>
      </c>
    </row>
    <row r="5741" spans="1:34">
      <c r="A5741">
        <v>3385</v>
      </c>
      <c r="B5741" s="1">
        <v>23330.7101</v>
      </c>
      <c r="C5741" s="6">
        <v>6.3119999999999999E-3</v>
      </c>
      <c r="D5741" t="s">
        <v>3</v>
      </c>
      <c r="E5741">
        <v>0</v>
      </c>
      <c r="F5741">
        <v>21.5</v>
      </c>
      <c r="G5741" t="s">
        <v>1</v>
      </c>
      <c r="H5741">
        <v>2</v>
      </c>
      <c r="I5741" t="s">
        <v>0</v>
      </c>
      <c r="J5741">
        <v>0</v>
      </c>
      <c r="K5741">
        <v>21.5</v>
      </c>
      <c r="L5741" t="s">
        <v>2</v>
      </c>
      <c r="M5741">
        <v>2</v>
      </c>
      <c r="N5741" t="s">
        <v>3441</v>
      </c>
      <c r="O5741">
        <v>1</v>
      </c>
      <c r="P5741" t="str">
        <f>D5741&amp;"-"&amp;F5741&amp;"-"&amp;G5741&amp;"-"&amp;E5741&amp;"-"&amp;H5741</f>
        <v>A2Delta-21.5-e-0-2</v>
      </c>
      <c r="Q5741" t="str">
        <f>I5741&amp;"-"&amp;K5741&amp;"-"&amp;L5741&amp;"-"&amp;J5741&amp;"-"&amp;M5741</f>
        <v>X2Pi-21.5-f-0-2</v>
      </c>
      <c r="R5741">
        <f>B5741+S5741</f>
        <v>30145.839170947998</v>
      </c>
      <c r="S5741">
        <f>_xlfn.IFNA(VLOOKUP(Q5741,'MARVEL-X'!A$2:I$1400,7,FALSE),VLOOKUP(Q5741,MARVEL!A$2:J$1522,10,FALSE))</f>
        <v>6815.1290709479999</v>
      </c>
      <c r="T5741">
        <f>IF(P5741=P5740,R5741+T5740,R5741)</f>
        <v>60291.707699432998</v>
      </c>
      <c r="U5741">
        <f>IF(P5741=P5740,1+U5740,1)</f>
        <v>2</v>
      </c>
      <c r="V5741" t="str">
        <f t="shared" si="89"/>
        <v/>
      </c>
      <c r="W5741" t="str">
        <f>IF(V5741="","",IF(ABS(V5741-R5741)&gt;W$1,ABS(V5741-R5741),""))</f>
        <v/>
      </c>
      <c r="X5741" t="str">
        <f>Y5741&amp;"-"&amp;Z5741&amp;"-"&amp;AC5741&amp;"-"&amp;AD5741&amp;"-"&amp;AG5741</f>
        <v>21.5-e-A-0-1.5</v>
      </c>
      <c r="Y5741">
        <f>F5741</f>
        <v>21.5</v>
      </c>
      <c r="Z5741" s="2" t="str">
        <f>G5741</f>
        <v>e</v>
      </c>
      <c r="AA5741">
        <f>_xlfn.IFNA(VLOOKUP(X5741,'duo-out'!A$2:Q$5000,5,FALSE),E5741+10*(H5741-1)+1+_xlfn.IFNA(VLOOKUP(D5741,states!A$2:C$10,3,FALSE),1))</f>
        <v>261</v>
      </c>
      <c r="AB5741" t="str">
        <f>IF(V5741="","",V5741)</f>
        <v/>
      </c>
      <c r="AC5741" s="2" t="str">
        <f>_xlfn.IFNA(VLOOKUP(D5741,states!A$2:C$10,2,FALSE),"XX")</f>
        <v>A</v>
      </c>
      <c r="AD5741">
        <f>E5741</f>
        <v>0</v>
      </c>
      <c r="AE5741">
        <f>_xlfn.IFNA(VLOOKUP(D5741,states!A$2:D$10,4,FALSE),0)</f>
        <v>2</v>
      </c>
      <c r="AF5741">
        <v>0.5</v>
      </c>
      <c r="AG5741">
        <f>IF(AE5741=0,AF5741,IF(AE5741=1,IF(F5741=0.5,0.5,IF(H5741=1,0.5,1.5)),IF(F5741=0.5,0.5,IF(H5741=1,2.5,1.5))))</f>
        <v>1.5</v>
      </c>
      <c r="AH5741" s="7">
        <f>IF(AC5741="XX",0,1/C5741^(1/5)*IF(E5741=0,100,1)/(E5741+1)^(1/4))</f>
        <v>275.40169062554531</v>
      </c>
    </row>
    <row r="5742" spans="1:34">
      <c r="A5742">
        <v>3363</v>
      </c>
      <c r="B5742" s="1">
        <v>23912.0507</v>
      </c>
      <c r="C5742" s="6">
        <v>0.01</v>
      </c>
      <c r="D5742" t="s">
        <v>3</v>
      </c>
      <c r="E5742">
        <v>0</v>
      </c>
      <c r="F5742">
        <v>21.5</v>
      </c>
      <c r="G5742" t="s">
        <v>1</v>
      </c>
      <c r="H5742">
        <v>2</v>
      </c>
      <c r="I5742" t="s">
        <v>0</v>
      </c>
      <c r="J5742">
        <v>0</v>
      </c>
      <c r="K5742">
        <v>20.5</v>
      </c>
      <c r="L5742" t="s">
        <v>1</v>
      </c>
      <c r="M5742">
        <v>2</v>
      </c>
      <c r="N5742" t="s">
        <v>3419</v>
      </c>
      <c r="O5742">
        <v>1</v>
      </c>
      <c r="P5742" t="str">
        <f>D5742&amp;"-"&amp;F5742&amp;"-"&amp;G5742&amp;"-"&amp;E5742&amp;"-"&amp;H5742</f>
        <v>A2Delta-21.5-e-0-2</v>
      </c>
      <c r="Q5742" t="str">
        <f>I5742&amp;"-"&amp;K5742&amp;"-"&amp;L5742&amp;"-"&amp;J5742&amp;"-"&amp;M5742</f>
        <v>X2Pi-20.5-e-0-2</v>
      </c>
      <c r="R5742">
        <f>B5742+S5742</f>
        <v>30145.829375966001</v>
      </c>
      <c r="S5742">
        <f>_xlfn.IFNA(VLOOKUP(Q5742,'MARVEL-X'!A$2:I$1400,7,FALSE),VLOOKUP(Q5742,MARVEL!A$2:J$1522,10,FALSE))</f>
        <v>6233.7786759660003</v>
      </c>
      <c r="T5742">
        <f>IF(P5742=P5741,R5742+T5741,R5742)</f>
        <v>90437.537075398999</v>
      </c>
      <c r="U5742">
        <f>IF(P5742=P5741,1+U5741,1)</f>
        <v>3</v>
      </c>
      <c r="V5742" t="str">
        <f t="shared" si="89"/>
        <v/>
      </c>
      <c r="W5742" t="str">
        <f>IF(V5742="","",IF(ABS(V5742-R5742)&gt;W$1,ABS(V5742-R5742),""))</f>
        <v/>
      </c>
      <c r="X5742" t="str">
        <f>Y5742&amp;"-"&amp;Z5742&amp;"-"&amp;AC5742&amp;"-"&amp;AD5742&amp;"-"&amp;AG5742</f>
        <v>21.5-e-A-0-1.5</v>
      </c>
      <c r="Y5742">
        <f>F5742</f>
        <v>21.5</v>
      </c>
      <c r="Z5742" s="2" t="str">
        <f>G5742</f>
        <v>e</v>
      </c>
      <c r="AA5742">
        <f>_xlfn.IFNA(VLOOKUP(X5742,'duo-out'!A$2:Q$5000,5,FALSE),E5742+10*(H5742-1)+1+_xlfn.IFNA(VLOOKUP(D5742,states!A$2:C$10,3,FALSE),1))</f>
        <v>261</v>
      </c>
      <c r="AB5742" t="str">
        <f>IF(V5742="","",V5742)</f>
        <v/>
      </c>
      <c r="AC5742" s="2" t="str">
        <f>_xlfn.IFNA(VLOOKUP(D5742,states!A$2:C$10,2,FALSE),"XX")</f>
        <v>A</v>
      </c>
      <c r="AD5742">
        <f>E5742</f>
        <v>0</v>
      </c>
      <c r="AE5742">
        <f>_xlfn.IFNA(VLOOKUP(D5742,states!A$2:D$10,4,FALSE),0)</f>
        <v>2</v>
      </c>
      <c r="AF5742">
        <v>0.5</v>
      </c>
      <c r="AG5742">
        <f>IF(AE5742=0,AF5742,IF(AE5742=1,IF(F5742=0.5,0.5,IF(H5742=1,0.5,1.5)),IF(F5742=0.5,0.5,IF(H5742=1,2.5,1.5))))</f>
        <v>1.5</v>
      </c>
      <c r="AH5742" s="7">
        <f>IF(AC5742="XX",0,1/C5742^(1/5)*IF(E5742=0,100,1)/(E5742+1)^(1/4))</f>
        <v>251.188643150958</v>
      </c>
    </row>
    <row r="5743" spans="1:34">
      <c r="A5743">
        <v>2794</v>
      </c>
      <c r="B5743" s="1">
        <v>23330.701700000001</v>
      </c>
      <c r="C5743" s="6">
        <v>5.0000000000000001E-3</v>
      </c>
      <c r="D5743" t="s">
        <v>3</v>
      </c>
      <c r="E5743">
        <v>0</v>
      </c>
      <c r="F5743">
        <v>21.5</v>
      </c>
      <c r="G5743" t="s">
        <v>1</v>
      </c>
      <c r="H5743">
        <v>2</v>
      </c>
      <c r="I5743" t="s">
        <v>0</v>
      </c>
      <c r="J5743">
        <v>0</v>
      </c>
      <c r="K5743">
        <v>21.5</v>
      </c>
      <c r="L5743" t="s">
        <v>2</v>
      </c>
      <c r="M5743">
        <v>2</v>
      </c>
      <c r="N5743" t="s">
        <v>2850</v>
      </c>
      <c r="O5743">
        <v>1</v>
      </c>
      <c r="P5743" t="str">
        <f>D5743&amp;"-"&amp;F5743&amp;"-"&amp;G5743&amp;"-"&amp;E5743&amp;"-"&amp;H5743</f>
        <v>A2Delta-21.5-e-0-2</v>
      </c>
      <c r="Q5743" t="str">
        <f>I5743&amp;"-"&amp;K5743&amp;"-"&amp;L5743&amp;"-"&amp;J5743&amp;"-"&amp;M5743</f>
        <v>X2Pi-21.5-f-0-2</v>
      </c>
      <c r="R5743">
        <f>B5743+S5743</f>
        <v>30145.830770948</v>
      </c>
      <c r="S5743">
        <f>_xlfn.IFNA(VLOOKUP(Q5743,'MARVEL-X'!A$2:I$1400,7,FALSE),VLOOKUP(Q5743,MARVEL!A$2:J$1522,10,FALSE))</f>
        <v>6815.1290709479999</v>
      </c>
      <c r="T5743">
        <f>IF(P5743=P5742,R5743+T5742,R5743)</f>
        <v>120583.367846347</v>
      </c>
      <c r="U5743">
        <f>IF(P5743=P5742,1+U5742,1)</f>
        <v>4</v>
      </c>
      <c r="V5743" t="str">
        <f t="shared" si="89"/>
        <v/>
      </c>
      <c r="W5743" t="str">
        <f>IF(V5743="","",IF(ABS(V5743-R5743)&gt;W$1,ABS(V5743-R5743),""))</f>
        <v/>
      </c>
      <c r="X5743" t="str">
        <f>Y5743&amp;"-"&amp;Z5743&amp;"-"&amp;AC5743&amp;"-"&amp;AD5743&amp;"-"&amp;AG5743</f>
        <v>21.5-e-A-0-1.5</v>
      </c>
      <c r="Y5743">
        <f>F5743</f>
        <v>21.5</v>
      </c>
      <c r="Z5743" s="2" t="str">
        <f>G5743</f>
        <v>e</v>
      </c>
      <c r="AA5743">
        <f>_xlfn.IFNA(VLOOKUP(X5743,'duo-out'!A$2:Q$5000,5,FALSE),E5743+10*(H5743-1)+1+_xlfn.IFNA(VLOOKUP(D5743,states!A$2:C$10,3,FALSE),1))</f>
        <v>261</v>
      </c>
      <c r="AB5743" t="str">
        <f>IF(V5743="","",V5743)</f>
        <v/>
      </c>
      <c r="AC5743" s="2" t="str">
        <f>_xlfn.IFNA(VLOOKUP(D5743,states!A$2:C$10,2,FALSE),"XX")</f>
        <v>A</v>
      </c>
      <c r="AD5743">
        <f>E5743</f>
        <v>0</v>
      </c>
      <c r="AE5743">
        <f>_xlfn.IFNA(VLOOKUP(D5743,states!A$2:D$10,4,FALSE),0)</f>
        <v>2</v>
      </c>
      <c r="AF5743">
        <v>0.5</v>
      </c>
      <c r="AG5743">
        <f>IF(AE5743=0,AF5743,IF(AE5743=1,IF(F5743=0.5,0.5,IF(H5743=1,0.5,1.5)),IF(F5743=0.5,0.5,IF(H5743=1,2.5,1.5))))</f>
        <v>1.5</v>
      </c>
      <c r="AH5743" s="7">
        <f>IF(AC5743="XX",0,1/C5743^(1/5)*IF(E5743=0,100,1)/(E5743+1)^(1/4))</f>
        <v>288.53998118144267</v>
      </c>
    </row>
    <row r="5744" spans="1:34">
      <c r="A5744">
        <v>2776</v>
      </c>
      <c r="B5744" s="1">
        <v>23912.054</v>
      </c>
      <c r="C5744" s="6">
        <v>5.0000000000000001E-3</v>
      </c>
      <c r="D5744" t="s">
        <v>3</v>
      </c>
      <c r="E5744">
        <v>0</v>
      </c>
      <c r="F5744">
        <v>21.5</v>
      </c>
      <c r="G5744" t="s">
        <v>1</v>
      </c>
      <c r="H5744">
        <v>2</v>
      </c>
      <c r="I5744" t="s">
        <v>0</v>
      </c>
      <c r="J5744">
        <v>0</v>
      </c>
      <c r="K5744">
        <v>20.5</v>
      </c>
      <c r="L5744" t="s">
        <v>1</v>
      </c>
      <c r="M5744">
        <v>2</v>
      </c>
      <c r="N5744" t="s">
        <v>2832</v>
      </c>
      <c r="O5744">
        <v>1</v>
      </c>
      <c r="P5744" t="str">
        <f>D5744&amp;"-"&amp;F5744&amp;"-"&amp;G5744&amp;"-"&amp;E5744&amp;"-"&amp;H5744</f>
        <v>A2Delta-21.5-e-0-2</v>
      </c>
      <c r="Q5744" t="str">
        <f>I5744&amp;"-"&amp;K5744&amp;"-"&amp;L5744&amp;"-"&amp;J5744&amp;"-"&amp;M5744</f>
        <v>X2Pi-20.5-e-0-2</v>
      </c>
      <c r="R5744">
        <f>B5744+S5744</f>
        <v>30145.832675966001</v>
      </c>
      <c r="S5744">
        <f>_xlfn.IFNA(VLOOKUP(Q5744,'MARVEL-X'!A$2:I$1400,7,FALSE),VLOOKUP(Q5744,MARVEL!A$2:J$1522,10,FALSE))</f>
        <v>6233.7786759660003</v>
      </c>
      <c r="T5744">
        <f>IF(P5744=P5743,R5744+T5743,R5744)</f>
        <v>150729.20052231301</v>
      </c>
      <c r="U5744">
        <f>IF(P5744=P5743,1+U5743,1)</f>
        <v>5</v>
      </c>
      <c r="V5744" t="str">
        <f t="shared" si="89"/>
        <v/>
      </c>
      <c r="W5744" t="str">
        <f>IF(V5744="","",IF(ABS(V5744-R5744)&gt;W$1,ABS(V5744-R5744),""))</f>
        <v/>
      </c>
      <c r="X5744" t="str">
        <f>Y5744&amp;"-"&amp;Z5744&amp;"-"&amp;AC5744&amp;"-"&amp;AD5744&amp;"-"&amp;AG5744</f>
        <v>21.5-e-A-0-1.5</v>
      </c>
      <c r="Y5744">
        <f>F5744</f>
        <v>21.5</v>
      </c>
      <c r="Z5744" s="2" t="str">
        <f>G5744</f>
        <v>e</v>
      </c>
      <c r="AA5744">
        <f>_xlfn.IFNA(VLOOKUP(X5744,'duo-out'!A$2:Q$5000,5,FALSE),E5744+10*(H5744-1)+1+_xlfn.IFNA(VLOOKUP(D5744,states!A$2:C$10,3,FALSE),1))</f>
        <v>261</v>
      </c>
      <c r="AB5744" t="str">
        <f>IF(V5744="","",V5744)</f>
        <v/>
      </c>
      <c r="AC5744" s="2" t="str">
        <f>_xlfn.IFNA(VLOOKUP(D5744,states!A$2:C$10,2,FALSE),"XX")</f>
        <v>A</v>
      </c>
      <c r="AD5744">
        <f>E5744</f>
        <v>0</v>
      </c>
      <c r="AE5744">
        <f>_xlfn.IFNA(VLOOKUP(D5744,states!A$2:D$10,4,FALSE),0)</f>
        <v>2</v>
      </c>
      <c r="AF5744">
        <v>0.5</v>
      </c>
      <c r="AG5744">
        <f>IF(AE5744=0,AF5744,IF(AE5744=1,IF(F5744=0.5,0.5,IF(H5744=1,0.5,1.5)),IF(F5744=0.5,0.5,IF(H5744=1,2.5,1.5))))</f>
        <v>1.5</v>
      </c>
      <c r="AH5744" s="7">
        <f>IF(AC5744="XX",0,1/C5744^(1/5)*IF(E5744=0,100,1)/(E5744+1)^(1/4))</f>
        <v>288.53998118144267</v>
      </c>
    </row>
    <row r="5745" spans="1:34">
      <c r="A5745">
        <v>5455</v>
      </c>
      <c r="B5745" s="1">
        <v>23330.780999999999</v>
      </c>
      <c r="C5745" s="6">
        <v>9.2009999999999995E-2</v>
      </c>
      <c r="D5745" t="s">
        <v>3</v>
      </c>
      <c r="E5745">
        <v>0</v>
      </c>
      <c r="F5745">
        <v>21.5</v>
      </c>
      <c r="G5745" t="s">
        <v>1</v>
      </c>
      <c r="H5745">
        <v>2</v>
      </c>
      <c r="I5745" t="s">
        <v>0</v>
      </c>
      <c r="J5745">
        <v>0</v>
      </c>
      <c r="K5745">
        <v>21.5</v>
      </c>
      <c r="L5745" t="s">
        <v>2</v>
      </c>
      <c r="M5745">
        <v>2</v>
      </c>
      <c r="N5745" t="s">
        <v>5511</v>
      </c>
      <c r="O5745">
        <v>1</v>
      </c>
      <c r="P5745" t="str">
        <f>D5745&amp;"-"&amp;F5745&amp;"-"&amp;G5745&amp;"-"&amp;E5745&amp;"-"&amp;H5745</f>
        <v>A2Delta-21.5-e-0-2</v>
      </c>
      <c r="Q5745" t="str">
        <f>I5745&amp;"-"&amp;K5745&amp;"-"&amp;L5745&amp;"-"&amp;J5745&amp;"-"&amp;M5745</f>
        <v>X2Pi-21.5-f-0-2</v>
      </c>
      <c r="R5745">
        <f>B5745+S5745</f>
        <v>30145.910070947997</v>
      </c>
      <c r="S5745">
        <f>_xlfn.IFNA(VLOOKUP(Q5745,'MARVEL-X'!A$2:I$1400,7,FALSE),VLOOKUP(Q5745,MARVEL!A$2:J$1522,10,FALSE))</f>
        <v>6815.1290709479999</v>
      </c>
      <c r="T5745">
        <f>IF(P5745=P5744,R5745+T5744,R5745)</f>
        <v>180875.11059326102</v>
      </c>
      <c r="U5745">
        <f>IF(P5745=P5744,1+U5744,1)</f>
        <v>6</v>
      </c>
      <c r="V5745" t="str">
        <f t="shared" si="89"/>
        <v/>
      </c>
      <c r="W5745" t="str">
        <f>IF(V5745="","",IF(ABS(V5745-R5745)&gt;W$1,ABS(V5745-R5745),""))</f>
        <v/>
      </c>
      <c r="X5745" t="str">
        <f>Y5745&amp;"-"&amp;Z5745&amp;"-"&amp;AC5745&amp;"-"&amp;AD5745&amp;"-"&amp;AG5745</f>
        <v>21.5-e-A-0-1.5</v>
      </c>
      <c r="Y5745">
        <f>F5745</f>
        <v>21.5</v>
      </c>
      <c r="Z5745" s="2" t="str">
        <f>G5745</f>
        <v>e</v>
      </c>
      <c r="AA5745">
        <f>_xlfn.IFNA(VLOOKUP(X5745,'duo-out'!A$2:Q$5000,5,FALSE),E5745+10*(H5745-1)+1+_xlfn.IFNA(VLOOKUP(D5745,states!A$2:C$10,3,FALSE),1))</f>
        <v>261</v>
      </c>
      <c r="AB5745" t="str">
        <f>IF(V5745="","",V5745)</f>
        <v/>
      </c>
      <c r="AC5745" s="2" t="str">
        <f>_xlfn.IFNA(VLOOKUP(D5745,states!A$2:C$10,2,FALSE),"XX")</f>
        <v>A</v>
      </c>
      <c r="AD5745">
        <f>E5745</f>
        <v>0</v>
      </c>
      <c r="AE5745">
        <f>_xlfn.IFNA(VLOOKUP(D5745,states!A$2:D$10,4,FALSE),0)</f>
        <v>2</v>
      </c>
      <c r="AF5745">
        <v>0.5</v>
      </c>
      <c r="AG5745">
        <f>IF(AE5745=0,AF5745,IF(AE5745=1,IF(F5745=0.5,0.5,IF(H5745=1,0.5,1.5)),IF(F5745=0.5,0.5,IF(H5745=1,2.5,1.5))))</f>
        <v>1.5</v>
      </c>
      <c r="AH5745" s="7">
        <f>IF(AC5745="XX",0,1/C5745^(1/5)*IF(E5745=0,100,1)/(E5745+1)^(1/4))</f>
        <v>161.15099593654125</v>
      </c>
    </row>
    <row r="5746" spans="1:34">
      <c r="A5746">
        <v>894</v>
      </c>
      <c r="B5746" s="1">
        <v>22761.77</v>
      </c>
      <c r="C5746" s="6">
        <v>0.05</v>
      </c>
      <c r="D5746" t="s">
        <v>3</v>
      </c>
      <c r="E5746">
        <v>0</v>
      </c>
      <c r="F5746">
        <v>21.5</v>
      </c>
      <c r="G5746" t="s">
        <v>1</v>
      </c>
      <c r="H5746">
        <v>2</v>
      </c>
      <c r="I5746" t="s">
        <v>0</v>
      </c>
      <c r="J5746">
        <v>0</v>
      </c>
      <c r="K5746">
        <v>22.5</v>
      </c>
      <c r="L5746" t="s">
        <v>1</v>
      </c>
      <c r="M5746">
        <v>2</v>
      </c>
      <c r="N5746" t="s">
        <v>950</v>
      </c>
      <c r="O5746">
        <v>1</v>
      </c>
      <c r="P5746" t="str">
        <f>D5746&amp;"-"&amp;F5746&amp;"-"&amp;G5746&amp;"-"&amp;E5746&amp;"-"&amp;H5746</f>
        <v>A2Delta-21.5-e-0-2</v>
      </c>
      <c r="Q5746" t="str">
        <f>I5746&amp;"-"&amp;K5746&amp;"-"&amp;L5746&amp;"-"&amp;J5746&amp;"-"&amp;M5746</f>
        <v>X2Pi-22.5-e-0-2</v>
      </c>
      <c r="R5746">
        <f>B5746+S5746</f>
        <v>30145.830028485001</v>
      </c>
      <c r="S5746">
        <f>_xlfn.IFNA(VLOOKUP(Q5746,'MARVEL-X'!A$2:I$1400,7,FALSE),VLOOKUP(Q5746,MARVEL!A$2:J$1522,10,FALSE))</f>
        <v>7384.0600284849997</v>
      </c>
      <c r="T5746">
        <f>IF(P5746=P5745,R5746+T5745,R5746)</f>
        <v>211020.94062174603</v>
      </c>
      <c r="U5746">
        <f>IF(P5746=P5745,1+U5745,1)</f>
        <v>7</v>
      </c>
      <c r="V5746" t="str">
        <f t="shared" si="89"/>
        <v/>
      </c>
      <c r="W5746" t="str">
        <f>IF(V5746="","",IF(ABS(V5746-R5746)&gt;W$1,ABS(V5746-R5746),""))</f>
        <v/>
      </c>
      <c r="X5746" t="str">
        <f>Y5746&amp;"-"&amp;Z5746&amp;"-"&amp;AC5746&amp;"-"&amp;AD5746&amp;"-"&amp;AG5746</f>
        <v>21.5-e-A-0-1.5</v>
      </c>
      <c r="Y5746">
        <f>F5746</f>
        <v>21.5</v>
      </c>
      <c r="Z5746" s="2" t="str">
        <f>G5746</f>
        <v>e</v>
      </c>
      <c r="AA5746">
        <f>_xlfn.IFNA(VLOOKUP(X5746,'duo-out'!A$2:Q$5000,5,FALSE),E5746+10*(H5746-1)+1+_xlfn.IFNA(VLOOKUP(D5746,states!A$2:C$10,3,FALSE),1))</f>
        <v>261</v>
      </c>
      <c r="AB5746" t="str">
        <f>IF(V5746="","",V5746)</f>
        <v/>
      </c>
      <c r="AC5746" s="2" t="str">
        <f>_xlfn.IFNA(VLOOKUP(D5746,states!A$2:C$10,2,FALSE),"XX")</f>
        <v>A</v>
      </c>
      <c r="AD5746">
        <f>E5746</f>
        <v>0</v>
      </c>
      <c r="AE5746">
        <f>_xlfn.IFNA(VLOOKUP(D5746,states!A$2:D$10,4,FALSE),0)</f>
        <v>2</v>
      </c>
      <c r="AF5746">
        <v>0.5</v>
      </c>
      <c r="AG5746">
        <f>IF(AE5746=0,AF5746,IF(AE5746=1,IF(F5746=0.5,0.5,IF(H5746=1,0.5,1.5)),IF(F5746=0.5,0.5,IF(H5746=1,2.5,1.5))))</f>
        <v>1.5</v>
      </c>
      <c r="AH5746" s="7">
        <f>IF(AC5746="XX",0,1/C5746^(1/5)*IF(E5746=0,100,1)/(E5746+1)^(1/4))</f>
        <v>182.05642030260799</v>
      </c>
    </row>
    <row r="5747" spans="1:34">
      <c r="A5747">
        <v>808</v>
      </c>
      <c r="B5747" s="1">
        <v>23330.639999999999</v>
      </c>
      <c r="C5747" s="6">
        <v>7.0470000000000005E-2</v>
      </c>
      <c r="D5747" t="s">
        <v>3</v>
      </c>
      <c r="E5747">
        <v>0</v>
      </c>
      <c r="F5747">
        <v>21.5</v>
      </c>
      <c r="G5747" t="s">
        <v>1</v>
      </c>
      <c r="H5747">
        <v>2</v>
      </c>
      <c r="I5747" t="s">
        <v>0</v>
      </c>
      <c r="J5747">
        <v>0</v>
      </c>
      <c r="K5747">
        <v>21.5</v>
      </c>
      <c r="L5747" t="s">
        <v>2</v>
      </c>
      <c r="M5747">
        <v>2</v>
      </c>
      <c r="N5747" t="s">
        <v>864</v>
      </c>
      <c r="O5747">
        <v>1</v>
      </c>
      <c r="P5747" t="str">
        <f>D5747&amp;"-"&amp;F5747&amp;"-"&amp;G5747&amp;"-"&amp;E5747&amp;"-"&amp;H5747</f>
        <v>A2Delta-21.5-e-0-2</v>
      </c>
      <c r="Q5747" t="str">
        <f>I5747&amp;"-"&amp;K5747&amp;"-"&amp;L5747&amp;"-"&amp;J5747&amp;"-"&amp;M5747</f>
        <v>X2Pi-21.5-f-0-2</v>
      </c>
      <c r="R5747">
        <f>B5747+S5747</f>
        <v>30145.769070948001</v>
      </c>
      <c r="S5747">
        <f>_xlfn.IFNA(VLOOKUP(Q5747,'MARVEL-X'!A$2:I$1400,7,FALSE),VLOOKUP(Q5747,MARVEL!A$2:J$1522,10,FALSE))</f>
        <v>6815.1290709479999</v>
      </c>
      <c r="T5747">
        <f>IF(P5747=P5746,R5747+T5746,R5747)</f>
        <v>241166.70969269404</v>
      </c>
      <c r="U5747">
        <f>IF(P5747=P5746,1+U5746,1)</f>
        <v>8</v>
      </c>
      <c r="V5747" t="str">
        <f t="shared" si="89"/>
        <v/>
      </c>
      <c r="W5747" t="str">
        <f>IF(V5747="","",IF(ABS(V5747-R5747)&gt;W$1,ABS(V5747-R5747),""))</f>
        <v/>
      </c>
      <c r="X5747" t="str">
        <f>Y5747&amp;"-"&amp;Z5747&amp;"-"&amp;AC5747&amp;"-"&amp;AD5747&amp;"-"&amp;AG5747</f>
        <v>21.5-e-A-0-1.5</v>
      </c>
      <c r="Y5747">
        <f>F5747</f>
        <v>21.5</v>
      </c>
      <c r="Z5747" s="2" t="str">
        <f>G5747</f>
        <v>e</v>
      </c>
      <c r="AA5747">
        <f>_xlfn.IFNA(VLOOKUP(X5747,'duo-out'!A$2:Q$5000,5,FALSE),E5747+10*(H5747-1)+1+_xlfn.IFNA(VLOOKUP(D5747,states!A$2:C$10,3,FALSE),1))</f>
        <v>261</v>
      </c>
      <c r="AB5747" t="str">
        <f>IF(V5747="","",V5747)</f>
        <v/>
      </c>
      <c r="AC5747" s="2" t="str">
        <f>_xlfn.IFNA(VLOOKUP(D5747,states!A$2:C$10,2,FALSE),"XX")</f>
        <v>A</v>
      </c>
      <c r="AD5747">
        <f>E5747</f>
        <v>0</v>
      </c>
      <c r="AE5747">
        <f>_xlfn.IFNA(VLOOKUP(D5747,states!A$2:D$10,4,FALSE),0)</f>
        <v>2</v>
      </c>
      <c r="AF5747">
        <v>0.5</v>
      </c>
      <c r="AG5747">
        <f>IF(AE5747=0,AF5747,IF(AE5747=1,IF(F5747=0.5,0.5,IF(H5747=1,0.5,1.5)),IF(F5747=0.5,0.5,IF(H5747=1,2.5,1.5))))</f>
        <v>1.5</v>
      </c>
      <c r="AH5747" s="7">
        <f>IF(AC5747="XX",0,1/C5747^(1/5)*IF(E5747=0,100,1)/(E5747+1)^(1/4))</f>
        <v>169.98051695182406</v>
      </c>
    </row>
    <row r="5748" spans="1:34">
      <c r="A5748">
        <v>782</v>
      </c>
      <c r="B5748" s="1">
        <v>23912.18</v>
      </c>
      <c r="C5748" s="6">
        <v>0.13719999999999999</v>
      </c>
      <c r="D5748" t="s">
        <v>3</v>
      </c>
      <c r="E5748">
        <v>0</v>
      </c>
      <c r="F5748">
        <v>21.5</v>
      </c>
      <c r="G5748" t="s">
        <v>1</v>
      </c>
      <c r="H5748">
        <v>2</v>
      </c>
      <c r="I5748" t="s">
        <v>0</v>
      </c>
      <c r="J5748">
        <v>0</v>
      </c>
      <c r="K5748">
        <v>20.5</v>
      </c>
      <c r="L5748" t="s">
        <v>1</v>
      </c>
      <c r="M5748">
        <v>2</v>
      </c>
      <c r="N5748" t="s">
        <v>838</v>
      </c>
      <c r="O5748">
        <v>1</v>
      </c>
      <c r="P5748" t="str">
        <f>D5748&amp;"-"&amp;F5748&amp;"-"&amp;G5748&amp;"-"&amp;E5748&amp;"-"&amp;H5748</f>
        <v>A2Delta-21.5-e-0-2</v>
      </c>
      <c r="Q5748" t="str">
        <f>I5748&amp;"-"&amp;K5748&amp;"-"&amp;L5748&amp;"-"&amp;J5748&amp;"-"&amp;M5748</f>
        <v>X2Pi-20.5-e-0-2</v>
      </c>
      <c r="R5748">
        <f>B5748+S5748</f>
        <v>30145.958675966001</v>
      </c>
      <c r="S5748">
        <f>_xlfn.IFNA(VLOOKUP(Q5748,'MARVEL-X'!A$2:I$1400,7,FALSE),VLOOKUP(Q5748,MARVEL!A$2:J$1522,10,FALSE))</f>
        <v>6233.7786759660003</v>
      </c>
      <c r="T5748">
        <f>IF(P5748=P5747,R5748+T5747,R5748)</f>
        <v>271312.66836866003</v>
      </c>
      <c r="U5748">
        <f>IF(P5748=P5747,1+U5747,1)</f>
        <v>9</v>
      </c>
      <c r="V5748">
        <f t="shared" si="89"/>
        <v>30145.852040962225</v>
      </c>
      <c r="W5748">
        <f>IF(V5748="","",IF(ABS(V5748-R5748)&gt;W$1,ABS(V5748-R5748),""))</f>
        <v>0.10663500377631863</v>
      </c>
      <c r="X5748" t="str">
        <f>Y5748&amp;"-"&amp;Z5748&amp;"-"&amp;AC5748&amp;"-"&amp;AD5748&amp;"-"&amp;AG5748</f>
        <v>21.5-e-A-0-1.5</v>
      </c>
      <c r="Y5748">
        <f>F5748</f>
        <v>21.5</v>
      </c>
      <c r="Z5748" s="2" t="str">
        <f>G5748</f>
        <v>e</v>
      </c>
      <c r="AA5748">
        <f>_xlfn.IFNA(VLOOKUP(X5748,'duo-out'!A$2:Q$5000,5,FALSE),E5748+10*(H5748-1)+1+_xlfn.IFNA(VLOOKUP(D5748,states!A$2:C$10,3,FALSE),1))</f>
        <v>261</v>
      </c>
      <c r="AB5748">
        <f>IF(V5748="","",V5748)</f>
        <v>30145.852040962225</v>
      </c>
      <c r="AC5748" s="2" t="str">
        <f>_xlfn.IFNA(VLOOKUP(D5748,states!A$2:C$10,2,FALSE),"XX")</f>
        <v>A</v>
      </c>
      <c r="AD5748">
        <f>E5748</f>
        <v>0</v>
      </c>
      <c r="AE5748">
        <f>_xlfn.IFNA(VLOOKUP(D5748,states!A$2:D$10,4,FALSE),0)</f>
        <v>2</v>
      </c>
      <c r="AF5748">
        <v>0.5</v>
      </c>
      <c r="AG5748">
        <f>IF(AE5748=0,AF5748,IF(AE5748=1,IF(F5748=0.5,0.5,IF(H5748=1,0.5,1.5)),IF(F5748=0.5,0.5,IF(H5748=1,2.5,1.5))))</f>
        <v>1.5</v>
      </c>
      <c r="AH5748" s="7">
        <f>IF(AC5748="XX",0,1/C5748^(1/5)*IF(E5748=0,100,1)/(E5748+1)^(1/4))</f>
        <v>148.77473238306342</v>
      </c>
    </row>
    <row r="5749" spans="1:34">
      <c r="A5749">
        <v>1012</v>
      </c>
      <c r="B5749" s="1">
        <v>22704.86</v>
      </c>
      <c r="C5749" s="6">
        <v>0.05</v>
      </c>
      <c r="D5749" t="s">
        <v>3</v>
      </c>
      <c r="E5749">
        <v>1</v>
      </c>
      <c r="F5749">
        <v>21.5</v>
      </c>
      <c r="G5749" t="s">
        <v>1</v>
      </c>
      <c r="H5749">
        <v>1</v>
      </c>
      <c r="I5749" t="s">
        <v>0</v>
      </c>
      <c r="J5749">
        <v>1</v>
      </c>
      <c r="K5749">
        <v>22.5</v>
      </c>
      <c r="L5749" t="s">
        <v>1</v>
      </c>
      <c r="M5749">
        <v>1</v>
      </c>
      <c r="N5749" t="s">
        <v>1068</v>
      </c>
      <c r="O5749">
        <v>1</v>
      </c>
      <c r="P5749" t="str">
        <f>D5749&amp;"-"&amp;F5749&amp;"-"&amp;G5749&amp;"-"&amp;E5749&amp;"-"&amp;H5749</f>
        <v>A2Delta-21.5-e-1-1</v>
      </c>
      <c r="Q5749" t="str">
        <f>I5749&amp;"-"&amp;K5749&amp;"-"&amp;L5749&amp;"-"&amp;J5749&amp;"-"&amp;M5749</f>
        <v>X2Pi-22.5-e-1-1</v>
      </c>
      <c r="R5749">
        <f>B5749+S5749</f>
        <v>31989.394656960998</v>
      </c>
      <c r="S5749">
        <f>_xlfn.IFNA(VLOOKUP(Q5749,'MARVEL-X'!A$2:I$1400,7,FALSE),VLOOKUP(Q5749,MARVEL!A$2:J$1522,10,FALSE))</f>
        <v>9284.5346569609992</v>
      </c>
      <c r="T5749">
        <f>IF(P5749=P5748,R5749+T5748,R5749)</f>
        <v>31989.394656960998</v>
      </c>
      <c r="U5749">
        <f>IF(P5749=P5748,1+U5748,1)</f>
        <v>1</v>
      </c>
      <c r="V5749" t="str">
        <f t="shared" si="89"/>
        <v/>
      </c>
      <c r="W5749" t="str">
        <f>IF(V5749="","",IF(ABS(V5749-R5749)&gt;W$1,ABS(V5749-R5749),""))</f>
        <v/>
      </c>
      <c r="X5749" t="str">
        <f>Y5749&amp;"-"&amp;Z5749&amp;"-"&amp;AC5749&amp;"-"&amp;AD5749&amp;"-"&amp;AG5749</f>
        <v>21.5-e-A-1-2.5</v>
      </c>
      <c r="Y5749">
        <f>F5749</f>
        <v>21.5</v>
      </c>
      <c r="Z5749" s="2" t="str">
        <f>G5749</f>
        <v>e</v>
      </c>
      <c r="AA5749">
        <f>_xlfn.IFNA(VLOOKUP(X5749,'duo-out'!A$2:Q$5000,5,FALSE),E5749+10*(H5749-1)+1+_xlfn.IFNA(VLOOKUP(D5749,states!A$2:C$10,3,FALSE),1))</f>
        <v>252</v>
      </c>
      <c r="AB5749" t="str">
        <f>IF(V5749="","",V5749)</f>
        <v/>
      </c>
      <c r="AC5749" s="2" t="str">
        <f>_xlfn.IFNA(VLOOKUP(D5749,states!A$2:C$10,2,FALSE),"XX")</f>
        <v>A</v>
      </c>
      <c r="AD5749">
        <f>E5749</f>
        <v>1</v>
      </c>
      <c r="AE5749">
        <f>_xlfn.IFNA(VLOOKUP(D5749,states!A$2:D$10,4,FALSE),0)</f>
        <v>2</v>
      </c>
      <c r="AF5749">
        <v>0.5</v>
      </c>
      <c r="AG5749">
        <f>IF(AE5749=0,AF5749,IF(AE5749=1,IF(F5749=0.5,0.5,IF(H5749=1,0.5,1.5)),IF(F5749=0.5,0.5,IF(H5749=1,2.5,1.5))))</f>
        <v>2.5</v>
      </c>
      <c r="AH5749" s="7">
        <f>IF(AC5749="XX",0,1/C5749^(1/5)*IF(E5749=0,100,1)/(E5749+1)^(1/4))</f>
        <v>1.5309059120638666</v>
      </c>
    </row>
    <row r="5750" spans="1:34">
      <c r="A5750">
        <v>924</v>
      </c>
      <c r="B5750" s="1">
        <v>23772.11</v>
      </c>
      <c r="C5750" s="6">
        <v>0.05</v>
      </c>
      <c r="D5750" t="s">
        <v>3</v>
      </c>
      <c r="E5750">
        <v>1</v>
      </c>
      <c r="F5750">
        <v>21.5</v>
      </c>
      <c r="G5750" t="s">
        <v>1</v>
      </c>
      <c r="H5750">
        <v>1</v>
      </c>
      <c r="I5750" t="s">
        <v>0</v>
      </c>
      <c r="J5750">
        <v>1</v>
      </c>
      <c r="K5750">
        <v>20.5</v>
      </c>
      <c r="L5750" t="s">
        <v>1</v>
      </c>
      <c r="M5750">
        <v>1</v>
      </c>
      <c r="N5750" t="s">
        <v>980</v>
      </c>
      <c r="O5750">
        <v>1</v>
      </c>
      <c r="P5750" t="str">
        <f>D5750&amp;"-"&amp;F5750&amp;"-"&amp;G5750&amp;"-"&amp;E5750&amp;"-"&amp;H5750</f>
        <v>A2Delta-21.5-e-1-1</v>
      </c>
      <c r="Q5750" t="str">
        <f>I5750&amp;"-"&amp;K5750&amp;"-"&amp;L5750&amp;"-"&amp;J5750&amp;"-"&amp;M5750</f>
        <v>X2Pi-20.5-e-1-1</v>
      </c>
      <c r="R5750">
        <f>B5750+S5750</f>
        <v>31989.469187109</v>
      </c>
      <c r="S5750">
        <f>_xlfn.IFNA(VLOOKUP(Q5750,'MARVEL-X'!A$2:I$1400,7,FALSE),VLOOKUP(Q5750,MARVEL!A$2:J$1522,10,FALSE))</f>
        <v>8217.3591871089993</v>
      </c>
      <c r="T5750">
        <f>IF(P5750=P5749,R5750+T5749,R5750)</f>
        <v>63978.863844070002</v>
      </c>
      <c r="U5750">
        <f>IF(P5750=P5749,1+U5749,1)</f>
        <v>2</v>
      </c>
      <c r="V5750" t="str">
        <f t="shared" si="89"/>
        <v/>
      </c>
      <c r="W5750" t="str">
        <f>IF(V5750="","",IF(ABS(V5750-R5750)&gt;W$1,ABS(V5750-R5750),""))</f>
        <v/>
      </c>
      <c r="X5750" t="str">
        <f>Y5750&amp;"-"&amp;Z5750&amp;"-"&amp;AC5750&amp;"-"&amp;AD5750&amp;"-"&amp;AG5750</f>
        <v>21.5-e-A-1-2.5</v>
      </c>
      <c r="Y5750">
        <f>F5750</f>
        <v>21.5</v>
      </c>
      <c r="Z5750" s="2" t="str">
        <f>G5750</f>
        <v>e</v>
      </c>
      <c r="AA5750">
        <f>_xlfn.IFNA(VLOOKUP(X5750,'duo-out'!A$2:Q$5000,5,FALSE),E5750+10*(H5750-1)+1+_xlfn.IFNA(VLOOKUP(D5750,states!A$2:C$10,3,FALSE),1))</f>
        <v>252</v>
      </c>
      <c r="AB5750" t="str">
        <f>IF(V5750="","",V5750)</f>
        <v/>
      </c>
      <c r="AC5750" s="2" t="str">
        <f>_xlfn.IFNA(VLOOKUP(D5750,states!A$2:C$10,2,FALSE),"XX")</f>
        <v>A</v>
      </c>
      <c r="AD5750">
        <f>E5750</f>
        <v>1</v>
      </c>
      <c r="AE5750">
        <f>_xlfn.IFNA(VLOOKUP(D5750,states!A$2:D$10,4,FALSE),0)</f>
        <v>2</v>
      </c>
      <c r="AF5750">
        <v>0.5</v>
      </c>
      <c r="AG5750">
        <f>IF(AE5750=0,AF5750,IF(AE5750=1,IF(F5750=0.5,0.5,IF(H5750=1,0.5,1.5)),IF(F5750=0.5,0.5,IF(H5750=1,2.5,1.5))))</f>
        <v>2.5</v>
      </c>
      <c r="AH5750" s="7">
        <f>IF(AC5750="XX",0,1/C5750^(1/5)*IF(E5750=0,100,1)/(E5750+1)^(1/4))</f>
        <v>1.5309059120638666</v>
      </c>
    </row>
    <row r="5751" spans="1:34">
      <c r="A5751">
        <v>5855</v>
      </c>
      <c r="B5751" s="1">
        <v>22705.200000000001</v>
      </c>
      <c r="C5751" s="6">
        <v>0.5</v>
      </c>
      <c r="D5751" t="s">
        <v>3</v>
      </c>
      <c r="E5751">
        <v>1</v>
      </c>
      <c r="F5751">
        <v>21.5</v>
      </c>
      <c r="G5751" t="s">
        <v>1</v>
      </c>
      <c r="H5751">
        <v>1</v>
      </c>
      <c r="I5751" t="s">
        <v>0</v>
      </c>
      <c r="J5751">
        <v>1</v>
      </c>
      <c r="K5751">
        <v>22.5</v>
      </c>
      <c r="L5751" t="s">
        <v>1</v>
      </c>
      <c r="M5751">
        <v>1</v>
      </c>
      <c r="N5751" t="s">
        <v>5911</v>
      </c>
      <c r="O5751">
        <v>1</v>
      </c>
      <c r="P5751" t="str">
        <f>D5751&amp;"-"&amp;F5751&amp;"-"&amp;G5751&amp;"-"&amp;E5751&amp;"-"&amp;H5751</f>
        <v>A2Delta-21.5-e-1-1</v>
      </c>
      <c r="Q5751" t="str">
        <f>I5751&amp;"-"&amp;K5751&amp;"-"&amp;L5751&amp;"-"&amp;J5751&amp;"-"&amp;M5751</f>
        <v>X2Pi-22.5-e-1-1</v>
      </c>
      <c r="R5751">
        <f>B5751+S5751</f>
        <v>31989.734656961002</v>
      </c>
      <c r="S5751">
        <f>_xlfn.IFNA(VLOOKUP(Q5751,'MARVEL-X'!A$2:I$1400,7,FALSE),VLOOKUP(Q5751,MARVEL!A$2:J$1522,10,FALSE))</f>
        <v>9284.5346569609992</v>
      </c>
      <c r="T5751">
        <f>IF(P5751=P5750,R5751+T5750,R5751)</f>
        <v>95968.598501030996</v>
      </c>
      <c r="U5751">
        <f>IF(P5751=P5750,1+U5750,1)</f>
        <v>3</v>
      </c>
      <c r="V5751" t="str">
        <f t="shared" si="89"/>
        <v/>
      </c>
      <c r="W5751" t="str">
        <f>IF(V5751="","",IF(ABS(V5751-R5751)&gt;W$1,ABS(V5751-R5751),""))</f>
        <v/>
      </c>
      <c r="X5751" t="str">
        <f>Y5751&amp;"-"&amp;Z5751&amp;"-"&amp;AC5751&amp;"-"&amp;AD5751&amp;"-"&amp;AG5751</f>
        <v>21.5-e-A-1-2.5</v>
      </c>
      <c r="Y5751">
        <f>F5751</f>
        <v>21.5</v>
      </c>
      <c r="Z5751" s="2" t="str">
        <f>G5751</f>
        <v>e</v>
      </c>
      <c r="AA5751">
        <f>_xlfn.IFNA(VLOOKUP(X5751,'duo-out'!A$2:Q$5000,5,FALSE),E5751+10*(H5751-1)+1+_xlfn.IFNA(VLOOKUP(D5751,states!A$2:C$10,3,FALSE),1))</f>
        <v>252</v>
      </c>
      <c r="AB5751" t="str">
        <f>IF(V5751="","",V5751)</f>
        <v/>
      </c>
      <c r="AC5751" s="2" t="str">
        <f>_xlfn.IFNA(VLOOKUP(D5751,states!A$2:C$10,2,FALSE),"XX")</f>
        <v>A</v>
      </c>
      <c r="AD5751">
        <f>E5751</f>
        <v>1</v>
      </c>
      <c r="AE5751">
        <f>_xlfn.IFNA(VLOOKUP(D5751,states!A$2:D$10,4,FALSE),0)</f>
        <v>2</v>
      </c>
      <c r="AF5751">
        <v>0.5</v>
      </c>
      <c r="AG5751">
        <f>IF(AE5751=0,AF5751,IF(AE5751=1,IF(F5751=0.5,0.5,IF(H5751=1,0.5,1.5)),IF(F5751=0.5,0.5,IF(H5751=1,2.5,1.5))))</f>
        <v>2.5</v>
      </c>
      <c r="AH5751" s="7">
        <f>IF(AC5751="XX",0,1/C5751^(1/5)*IF(E5751=0,100,1)/(E5751+1)^(1/4))</f>
        <v>0.96593632892484571</v>
      </c>
    </row>
    <row r="5752" spans="1:34">
      <c r="A5752">
        <v>5844</v>
      </c>
      <c r="B5752" s="1">
        <v>23772.25</v>
      </c>
      <c r="C5752" s="6">
        <v>0.5</v>
      </c>
      <c r="D5752" t="s">
        <v>3</v>
      </c>
      <c r="E5752">
        <v>1</v>
      </c>
      <c r="F5752">
        <v>21.5</v>
      </c>
      <c r="G5752" t="s">
        <v>1</v>
      </c>
      <c r="H5752">
        <v>1</v>
      </c>
      <c r="I5752" t="s">
        <v>0</v>
      </c>
      <c r="J5752">
        <v>1</v>
      </c>
      <c r="K5752">
        <v>20.5</v>
      </c>
      <c r="L5752" t="s">
        <v>1</v>
      </c>
      <c r="M5752">
        <v>1</v>
      </c>
      <c r="N5752" t="s">
        <v>5900</v>
      </c>
      <c r="O5752">
        <v>1</v>
      </c>
      <c r="P5752" t="str">
        <f>D5752&amp;"-"&amp;F5752&amp;"-"&amp;G5752&amp;"-"&amp;E5752&amp;"-"&amp;H5752</f>
        <v>A2Delta-21.5-e-1-1</v>
      </c>
      <c r="Q5752" t="str">
        <f>I5752&amp;"-"&amp;K5752&amp;"-"&amp;L5752&amp;"-"&amp;J5752&amp;"-"&amp;M5752</f>
        <v>X2Pi-20.5-e-1-1</v>
      </c>
      <c r="R5752">
        <f>B5752+S5752</f>
        <v>31989.609187108999</v>
      </c>
      <c r="S5752">
        <f>_xlfn.IFNA(VLOOKUP(Q5752,'MARVEL-X'!A$2:I$1400,7,FALSE),VLOOKUP(Q5752,MARVEL!A$2:J$1522,10,FALSE))</f>
        <v>8217.3591871089993</v>
      </c>
      <c r="T5752">
        <f>IF(P5752=P5751,R5752+T5751,R5752)</f>
        <v>127958.20768814</v>
      </c>
      <c r="U5752">
        <f>IF(P5752=P5751,1+U5751,1)</f>
        <v>4</v>
      </c>
      <c r="V5752">
        <f t="shared" si="89"/>
        <v>31989.551922035</v>
      </c>
      <c r="W5752">
        <f>IF(V5752="","",IF(ABS(V5752-R5752)&gt;W$1,ABS(V5752-R5752),""))</f>
        <v>5.7265073999587912E-2</v>
      </c>
      <c r="X5752" t="str">
        <f>Y5752&amp;"-"&amp;Z5752&amp;"-"&amp;AC5752&amp;"-"&amp;AD5752&amp;"-"&amp;AG5752</f>
        <v>21.5-e-A-1-2.5</v>
      </c>
      <c r="Y5752">
        <f>F5752</f>
        <v>21.5</v>
      </c>
      <c r="Z5752" s="2" t="str">
        <f>G5752</f>
        <v>e</v>
      </c>
      <c r="AA5752">
        <f>_xlfn.IFNA(VLOOKUP(X5752,'duo-out'!A$2:Q$5000,5,FALSE),E5752+10*(H5752-1)+1+_xlfn.IFNA(VLOOKUP(D5752,states!A$2:C$10,3,FALSE),1))</f>
        <v>252</v>
      </c>
      <c r="AB5752">
        <f>IF(V5752="","",V5752)</f>
        <v>31989.551922035</v>
      </c>
      <c r="AC5752" s="2" t="str">
        <f>_xlfn.IFNA(VLOOKUP(D5752,states!A$2:C$10,2,FALSE),"XX")</f>
        <v>A</v>
      </c>
      <c r="AD5752">
        <f>E5752</f>
        <v>1</v>
      </c>
      <c r="AE5752">
        <f>_xlfn.IFNA(VLOOKUP(D5752,states!A$2:D$10,4,FALSE),0)</f>
        <v>2</v>
      </c>
      <c r="AF5752">
        <v>0.5</v>
      </c>
      <c r="AG5752">
        <f>IF(AE5752=0,AF5752,IF(AE5752=1,IF(F5752=0.5,0.5,IF(H5752=1,0.5,1.5)),IF(F5752=0.5,0.5,IF(H5752=1,2.5,1.5))))</f>
        <v>2.5</v>
      </c>
      <c r="AH5752" s="7">
        <f>IF(AC5752="XX",0,1/C5752^(1/5)*IF(E5752=0,100,1)/(E5752+1)^(1/4))</f>
        <v>0.96593632892484571</v>
      </c>
    </row>
    <row r="5753" spans="1:34">
      <c r="A5753">
        <v>1181</v>
      </c>
      <c r="B5753" s="1">
        <v>22703.21</v>
      </c>
      <c r="C5753" s="6">
        <v>0.05</v>
      </c>
      <c r="D5753" t="s">
        <v>3</v>
      </c>
      <c r="E5753">
        <v>1</v>
      </c>
      <c r="F5753">
        <v>21.5</v>
      </c>
      <c r="G5753" t="s">
        <v>1</v>
      </c>
      <c r="H5753">
        <v>2</v>
      </c>
      <c r="I5753" t="s">
        <v>0</v>
      </c>
      <c r="J5753">
        <v>1</v>
      </c>
      <c r="K5753">
        <v>22.5</v>
      </c>
      <c r="L5753" t="s">
        <v>1</v>
      </c>
      <c r="M5753">
        <v>2</v>
      </c>
      <c r="N5753" t="s">
        <v>1237</v>
      </c>
      <c r="O5753">
        <v>1</v>
      </c>
      <c r="P5753" t="str">
        <f>D5753&amp;"-"&amp;F5753&amp;"-"&amp;G5753&amp;"-"&amp;E5753&amp;"-"&amp;H5753</f>
        <v>A2Delta-21.5-e-1-2</v>
      </c>
      <c r="Q5753" t="str">
        <f>I5753&amp;"-"&amp;K5753&amp;"-"&amp;L5753&amp;"-"&amp;J5753&amp;"-"&amp;M5753</f>
        <v>X2Pi-22.5-e-1-2</v>
      </c>
      <c r="R5753">
        <f>B5753+S5753</f>
        <v>32534.157999782001</v>
      </c>
      <c r="S5753">
        <f>_xlfn.IFNA(VLOOKUP(Q5753,'MARVEL-X'!A$2:I$1400,7,FALSE),VLOOKUP(Q5753,MARVEL!A$2:J$1522,10,FALSE))</f>
        <v>9830.9479997819999</v>
      </c>
      <c r="T5753">
        <f>IF(P5753=P5752,R5753+T5752,R5753)</f>
        <v>32534.157999782001</v>
      </c>
      <c r="U5753">
        <f>IF(P5753=P5752,1+U5752,1)</f>
        <v>1</v>
      </c>
      <c r="V5753" t="str">
        <f t="shared" si="89"/>
        <v/>
      </c>
      <c r="W5753" t="str">
        <f>IF(V5753="","",IF(ABS(V5753-R5753)&gt;W$1,ABS(V5753-R5753),""))</f>
        <v/>
      </c>
      <c r="X5753" t="str">
        <f>Y5753&amp;"-"&amp;Z5753&amp;"-"&amp;AC5753&amp;"-"&amp;AD5753&amp;"-"&amp;AG5753</f>
        <v>21.5-e-A-1-1.5</v>
      </c>
      <c r="Y5753">
        <f>F5753</f>
        <v>21.5</v>
      </c>
      <c r="Z5753" s="2" t="str">
        <f>G5753</f>
        <v>e</v>
      </c>
      <c r="AA5753">
        <f>_xlfn.IFNA(VLOOKUP(X5753,'duo-out'!A$2:Q$5000,5,FALSE),E5753+10*(H5753-1)+1+_xlfn.IFNA(VLOOKUP(D5753,states!A$2:C$10,3,FALSE),1))</f>
        <v>262</v>
      </c>
      <c r="AB5753" t="str">
        <f>IF(V5753="","",V5753)</f>
        <v/>
      </c>
      <c r="AC5753" s="2" t="str">
        <f>_xlfn.IFNA(VLOOKUP(D5753,states!A$2:C$10,2,FALSE),"XX")</f>
        <v>A</v>
      </c>
      <c r="AD5753">
        <f>E5753</f>
        <v>1</v>
      </c>
      <c r="AE5753">
        <f>_xlfn.IFNA(VLOOKUP(D5753,states!A$2:D$10,4,FALSE),0)</f>
        <v>2</v>
      </c>
      <c r="AF5753">
        <v>0.5</v>
      </c>
      <c r="AG5753">
        <f>IF(AE5753=0,AF5753,IF(AE5753=1,IF(F5753=0.5,0.5,IF(H5753=1,0.5,1.5)),IF(F5753=0.5,0.5,IF(H5753=1,2.5,1.5))))</f>
        <v>1.5</v>
      </c>
      <c r="AH5753" s="7">
        <f>IF(AC5753="XX",0,1/C5753^(1/5)*IF(E5753=0,100,1)/(E5753+1)^(1/4))</f>
        <v>1.5309059120638666</v>
      </c>
    </row>
    <row r="5754" spans="1:34">
      <c r="A5754">
        <v>1095</v>
      </c>
      <c r="B5754" s="1">
        <v>23807.69</v>
      </c>
      <c r="C5754" s="6">
        <v>0.05</v>
      </c>
      <c r="D5754" t="s">
        <v>3</v>
      </c>
      <c r="E5754">
        <v>1</v>
      </c>
      <c r="F5754">
        <v>21.5</v>
      </c>
      <c r="G5754" t="s">
        <v>1</v>
      </c>
      <c r="H5754">
        <v>2</v>
      </c>
      <c r="I5754" t="s">
        <v>0</v>
      </c>
      <c r="J5754">
        <v>1</v>
      </c>
      <c r="K5754">
        <v>20.5</v>
      </c>
      <c r="L5754" t="s">
        <v>1</v>
      </c>
      <c r="M5754">
        <v>2</v>
      </c>
      <c r="N5754" t="s">
        <v>1151</v>
      </c>
      <c r="O5754">
        <v>1</v>
      </c>
      <c r="P5754" t="str">
        <f>D5754&amp;"-"&amp;F5754&amp;"-"&amp;G5754&amp;"-"&amp;E5754&amp;"-"&amp;H5754</f>
        <v>A2Delta-21.5-e-1-2</v>
      </c>
      <c r="Q5754" t="str">
        <f>I5754&amp;"-"&amp;K5754&amp;"-"&amp;L5754&amp;"-"&amp;J5754&amp;"-"&amp;M5754</f>
        <v>X2Pi-20.5-e-1-2</v>
      </c>
      <c r="R5754">
        <f>B5754+S5754</f>
        <v>32534.220790023996</v>
      </c>
      <c r="S5754">
        <f>_xlfn.IFNA(VLOOKUP(Q5754,'MARVEL-X'!A$2:I$1400,7,FALSE),VLOOKUP(Q5754,MARVEL!A$2:J$1522,10,FALSE))</f>
        <v>8726.5307900239986</v>
      </c>
      <c r="T5754">
        <f>IF(P5754=P5753,R5754+T5753,R5754)</f>
        <v>65068.378789805996</v>
      </c>
      <c r="U5754">
        <f>IF(P5754=P5753,1+U5753,1)</f>
        <v>2</v>
      </c>
      <c r="V5754" t="str">
        <f t="shared" si="89"/>
        <v/>
      </c>
      <c r="W5754" t="str">
        <f>IF(V5754="","",IF(ABS(V5754-R5754)&gt;W$1,ABS(V5754-R5754),""))</f>
        <v/>
      </c>
      <c r="X5754" t="str">
        <f>Y5754&amp;"-"&amp;Z5754&amp;"-"&amp;AC5754&amp;"-"&amp;AD5754&amp;"-"&amp;AG5754</f>
        <v>21.5-e-A-1-1.5</v>
      </c>
      <c r="Y5754">
        <f>F5754</f>
        <v>21.5</v>
      </c>
      <c r="Z5754" s="2" t="str">
        <f>G5754</f>
        <v>e</v>
      </c>
      <c r="AA5754">
        <f>_xlfn.IFNA(VLOOKUP(X5754,'duo-out'!A$2:Q$5000,5,FALSE),E5754+10*(H5754-1)+1+_xlfn.IFNA(VLOOKUP(D5754,states!A$2:C$10,3,FALSE),1))</f>
        <v>262</v>
      </c>
      <c r="AB5754" t="str">
        <f>IF(V5754="","",V5754)</f>
        <v/>
      </c>
      <c r="AC5754" s="2" t="str">
        <f>_xlfn.IFNA(VLOOKUP(D5754,states!A$2:C$10,2,FALSE),"XX")</f>
        <v>A</v>
      </c>
      <c r="AD5754">
        <f>E5754</f>
        <v>1</v>
      </c>
      <c r="AE5754">
        <f>_xlfn.IFNA(VLOOKUP(D5754,states!A$2:D$10,4,FALSE),0)</f>
        <v>2</v>
      </c>
      <c r="AF5754">
        <v>0.5</v>
      </c>
      <c r="AG5754">
        <f>IF(AE5754=0,AF5754,IF(AE5754=1,IF(F5754=0.5,0.5,IF(H5754=1,0.5,1.5)),IF(F5754=0.5,0.5,IF(H5754=1,2.5,1.5))))</f>
        <v>1.5</v>
      </c>
      <c r="AH5754" s="7">
        <f>IF(AC5754="XX",0,1/C5754^(1/5)*IF(E5754=0,100,1)/(E5754+1)^(1/4))</f>
        <v>1.5309059120638666</v>
      </c>
    </row>
    <row r="5755" spans="1:34">
      <c r="A5755">
        <v>5872</v>
      </c>
      <c r="B5755" s="1">
        <v>23807.8</v>
      </c>
      <c r="C5755" s="6">
        <v>16.04</v>
      </c>
      <c r="D5755" t="s">
        <v>3</v>
      </c>
      <c r="E5755">
        <v>1</v>
      </c>
      <c r="F5755">
        <v>21.5</v>
      </c>
      <c r="G5755" t="s">
        <v>1</v>
      </c>
      <c r="H5755">
        <v>2</v>
      </c>
      <c r="I5755" t="s">
        <v>0</v>
      </c>
      <c r="J5755">
        <v>1</v>
      </c>
      <c r="K5755">
        <v>20.5</v>
      </c>
      <c r="L5755" t="s">
        <v>1</v>
      </c>
      <c r="M5755">
        <v>2</v>
      </c>
      <c r="N5755" t="s">
        <v>5928</v>
      </c>
      <c r="O5755">
        <v>-1</v>
      </c>
      <c r="P5755" t="str">
        <f>D5755&amp;"-"&amp;F5755&amp;"-"&amp;G5755&amp;"-"&amp;E5755&amp;"-"&amp;H5755</f>
        <v>A2Delta-21.5-e-1-2</v>
      </c>
      <c r="Q5755" t="str">
        <f>I5755&amp;"-"&amp;K5755&amp;"-"&amp;L5755&amp;"-"&amp;J5755&amp;"-"&amp;M5755</f>
        <v>X2Pi-20.5-e-1-2</v>
      </c>
      <c r="R5755">
        <f>B5755+S5755</f>
        <v>32534.330790023996</v>
      </c>
      <c r="S5755">
        <f>_xlfn.IFNA(VLOOKUP(Q5755,'MARVEL-X'!A$2:I$1400,7,FALSE),VLOOKUP(Q5755,MARVEL!A$2:J$1522,10,FALSE))</f>
        <v>8726.5307900239986</v>
      </c>
      <c r="T5755">
        <f>IF(P5755=P5754,R5755+T5754,R5755)</f>
        <v>97602.70957983</v>
      </c>
      <c r="U5755">
        <f>IF(P5755=P5754,1+U5754,1)</f>
        <v>3</v>
      </c>
      <c r="V5755">
        <f t="shared" si="89"/>
        <v>32534.236526609999</v>
      </c>
      <c r="W5755">
        <f>IF(V5755="","",IF(ABS(V5755-R5755)&gt;W$1,ABS(V5755-R5755),""))</f>
        <v>9.4263413997396128E-2</v>
      </c>
      <c r="X5755" t="str">
        <f>Y5755&amp;"-"&amp;Z5755&amp;"-"&amp;AC5755&amp;"-"&amp;AD5755&amp;"-"&amp;AG5755</f>
        <v>21.5-e-A-1-1.5</v>
      </c>
      <c r="Y5755">
        <f>F5755</f>
        <v>21.5</v>
      </c>
      <c r="Z5755" s="2" t="str">
        <f>G5755</f>
        <v>e</v>
      </c>
      <c r="AA5755">
        <f>_xlfn.IFNA(VLOOKUP(X5755,'duo-out'!A$2:Q$5000,5,FALSE),E5755+10*(H5755-1)+1+_xlfn.IFNA(VLOOKUP(D5755,states!A$2:C$10,3,FALSE),1))</f>
        <v>262</v>
      </c>
      <c r="AB5755">
        <f>IF(V5755="","",V5755)</f>
        <v>32534.236526609999</v>
      </c>
      <c r="AC5755" s="2" t="str">
        <f>_xlfn.IFNA(VLOOKUP(D5755,states!A$2:C$10,2,FALSE),"XX")</f>
        <v>A</v>
      </c>
      <c r="AD5755">
        <f>E5755</f>
        <v>1</v>
      </c>
      <c r="AE5755">
        <f>_xlfn.IFNA(VLOOKUP(D5755,states!A$2:D$10,4,FALSE),0)</f>
        <v>2</v>
      </c>
      <c r="AF5755">
        <v>0.5</v>
      </c>
      <c r="AG5755">
        <f>IF(AE5755=0,AF5755,IF(AE5755=1,IF(F5755=0.5,0.5,IF(H5755=1,0.5,1.5)),IF(F5755=0.5,0.5,IF(H5755=1,2.5,1.5))))</f>
        <v>1.5</v>
      </c>
      <c r="AH5755" s="7">
        <f>IF(AC5755="XX",0,1/C5755^(1/5)*IF(E5755=0,100,1)/(E5755+1)^(1/4))</f>
        <v>0.48272704194355903</v>
      </c>
    </row>
    <row r="5756" spans="1:34">
      <c r="A5756">
        <v>1289</v>
      </c>
      <c r="B5756" s="1">
        <v>22551.22</v>
      </c>
      <c r="C5756" s="6">
        <v>0.19289999999999999</v>
      </c>
      <c r="D5756" t="s">
        <v>3</v>
      </c>
      <c r="E5756">
        <v>2</v>
      </c>
      <c r="F5756">
        <v>21.5</v>
      </c>
      <c r="G5756" t="s">
        <v>1</v>
      </c>
      <c r="H5756">
        <v>1</v>
      </c>
      <c r="I5756" t="s">
        <v>0</v>
      </c>
      <c r="J5756">
        <v>2</v>
      </c>
      <c r="K5756">
        <v>22.5</v>
      </c>
      <c r="L5756" t="s">
        <v>1</v>
      </c>
      <c r="M5756">
        <v>1</v>
      </c>
      <c r="N5756" t="s">
        <v>1345</v>
      </c>
      <c r="O5756">
        <v>1</v>
      </c>
      <c r="P5756" t="str">
        <f>D5756&amp;"-"&amp;F5756&amp;"-"&amp;G5756&amp;"-"&amp;E5756&amp;"-"&amp;H5756</f>
        <v>A2Delta-21.5-e-2-1</v>
      </c>
      <c r="Q5756" t="str">
        <f>I5756&amp;"-"&amp;K5756&amp;"-"&amp;L5756&amp;"-"&amp;J5756&amp;"-"&amp;M5756</f>
        <v>X2Pi-22.5-e-2-1</v>
      </c>
      <c r="R5756">
        <f>B5756+S5756</f>
        <v>34181.232268806001</v>
      </c>
      <c r="S5756">
        <f>_xlfn.IFNA(VLOOKUP(Q5756,'MARVEL-X'!A$2:I$1400,7,FALSE),VLOOKUP(Q5756,MARVEL!A$2:J$1522,10,FALSE))</f>
        <v>11630.012268805998</v>
      </c>
      <c r="T5756">
        <f>IF(P5756=P5755,R5756+T5755,R5756)</f>
        <v>34181.232268806001</v>
      </c>
      <c r="U5756">
        <f>IF(P5756=P5755,1+U5755,1)</f>
        <v>1</v>
      </c>
      <c r="V5756" t="str">
        <f t="shared" si="89"/>
        <v/>
      </c>
      <c r="W5756" t="str">
        <f>IF(V5756="","",IF(ABS(V5756-R5756)&gt;W$1,ABS(V5756-R5756),""))</f>
        <v/>
      </c>
      <c r="X5756" t="str">
        <f>Y5756&amp;"-"&amp;Z5756&amp;"-"&amp;AC5756&amp;"-"&amp;AD5756&amp;"-"&amp;AG5756</f>
        <v>21.5-e-A-2-2.5</v>
      </c>
      <c r="Y5756">
        <f>F5756</f>
        <v>21.5</v>
      </c>
      <c r="Z5756" s="2" t="str">
        <f>G5756</f>
        <v>e</v>
      </c>
      <c r="AA5756">
        <f>_xlfn.IFNA(VLOOKUP(X5756,'duo-out'!A$2:Q$5000,5,FALSE),E5756+10*(H5756-1)+1+_xlfn.IFNA(VLOOKUP(D5756,states!A$2:C$10,3,FALSE),1))</f>
        <v>253</v>
      </c>
      <c r="AB5756" t="str">
        <f>IF(V5756="","",V5756)</f>
        <v/>
      </c>
      <c r="AC5756" s="2" t="str">
        <f>_xlfn.IFNA(VLOOKUP(D5756,states!A$2:C$10,2,FALSE),"XX")</f>
        <v>A</v>
      </c>
      <c r="AD5756">
        <f>E5756</f>
        <v>2</v>
      </c>
      <c r="AE5756">
        <f>_xlfn.IFNA(VLOOKUP(D5756,states!A$2:D$10,4,FALSE),0)</f>
        <v>2</v>
      </c>
      <c r="AF5756">
        <v>0.5</v>
      </c>
      <c r="AG5756">
        <f>IF(AE5756=0,AF5756,IF(AE5756=1,IF(F5756=0.5,0.5,IF(H5756=1,0.5,1.5)),IF(F5756=0.5,0.5,IF(H5756=1,2.5,1.5))))</f>
        <v>2.5</v>
      </c>
      <c r="AH5756" s="7">
        <f>IF(AC5756="XX",0,1/C5756^(1/5)*IF(E5756=0,100,1)/(E5756+1)^(1/4))</f>
        <v>1.0559740378864702</v>
      </c>
    </row>
    <row r="5757" spans="1:34">
      <c r="A5757">
        <v>1267</v>
      </c>
      <c r="B5757" s="1">
        <v>23086.07</v>
      </c>
      <c r="C5757" s="6">
        <v>8.5199999999999998E-2</v>
      </c>
      <c r="D5757" t="s">
        <v>3</v>
      </c>
      <c r="E5757">
        <v>2</v>
      </c>
      <c r="F5757">
        <v>21.5</v>
      </c>
      <c r="G5757" t="s">
        <v>1</v>
      </c>
      <c r="H5757">
        <v>1</v>
      </c>
      <c r="I5757" t="s">
        <v>0</v>
      </c>
      <c r="J5757">
        <v>2</v>
      </c>
      <c r="K5757">
        <v>21.5</v>
      </c>
      <c r="L5757" t="s">
        <v>2</v>
      </c>
      <c r="M5757">
        <v>1</v>
      </c>
      <c r="N5757" t="s">
        <v>1323</v>
      </c>
      <c r="O5757">
        <v>1</v>
      </c>
      <c r="P5757" t="str">
        <f>D5757&amp;"-"&amp;F5757&amp;"-"&amp;G5757&amp;"-"&amp;E5757&amp;"-"&amp;H5757</f>
        <v>A2Delta-21.5-e-2-1</v>
      </c>
      <c r="Q5757" t="str">
        <f>I5757&amp;"-"&amp;K5757&amp;"-"&amp;L5757&amp;"-"&amp;J5757&amp;"-"&amp;M5757</f>
        <v>X2Pi-21.5-f-2-1</v>
      </c>
      <c r="R5757">
        <f>B5757+S5757</f>
        <v>34181.422425222998</v>
      </c>
      <c r="S5757">
        <f>_xlfn.IFNA(VLOOKUP(Q5757,'MARVEL-X'!A$2:I$1400,7,FALSE),VLOOKUP(Q5757,MARVEL!A$2:J$1522,10,FALSE))</f>
        <v>11095.352425223</v>
      </c>
      <c r="T5757">
        <f>IF(P5757=P5756,R5757+T5756,R5757)</f>
        <v>68362.654694028999</v>
      </c>
      <c r="U5757">
        <f>IF(P5757=P5756,1+U5756,1)</f>
        <v>2</v>
      </c>
      <c r="V5757" t="str">
        <f t="shared" si="89"/>
        <v/>
      </c>
      <c r="W5757" t="str">
        <f>IF(V5757="","",IF(ABS(V5757-R5757)&gt;W$1,ABS(V5757-R5757),""))</f>
        <v/>
      </c>
      <c r="X5757" t="str">
        <f>Y5757&amp;"-"&amp;Z5757&amp;"-"&amp;AC5757&amp;"-"&amp;AD5757&amp;"-"&amp;AG5757</f>
        <v>21.5-e-A-2-2.5</v>
      </c>
      <c r="Y5757">
        <f>F5757</f>
        <v>21.5</v>
      </c>
      <c r="Z5757" s="2" t="str">
        <f>G5757</f>
        <v>e</v>
      </c>
      <c r="AA5757">
        <f>_xlfn.IFNA(VLOOKUP(X5757,'duo-out'!A$2:Q$5000,5,FALSE),E5757+10*(H5757-1)+1+_xlfn.IFNA(VLOOKUP(D5757,states!A$2:C$10,3,FALSE),1))</f>
        <v>253</v>
      </c>
      <c r="AB5757" t="str">
        <f>IF(V5757="","",V5757)</f>
        <v/>
      </c>
      <c r="AC5757" s="2" t="str">
        <f>_xlfn.IFNA(VLOOKUP(D5757,states!A$2:C$10,2,FALSE),"XX")</f>
        <v>A</v>
      </c>
      <c r="AD5757">
        <f>E5757</f>
        <v>2</v>
      </c>
      <c r="AE5757">
        <f>_xlfn.IFNA(VLOOKUP(D5757,states!A$2:D$10,4,FALSE),0)</f>
        <v>2</v>
      </c>
      <c r="AF5757">
        <v>0.5</v>
      </c>
      <c r="AG5757">
        <f>IF(AE5757=0,AF5757,IF(AE5757=1,IF(F5757=0.5,0.5,IF(H5757=1,0.5,1.5)),IF(F5757=0.5,0.5,IF(H5757=1,2.5,1.5))))</f>
        <v>2.5</v>
      </c>
      <c r="AH5757" s="7">
        <f>IF(AC5757="XX",0,1/C5757^(1/5)*IF(E5757=0,100,1)/(E5757+1)^(1/4))</f>
        <v>1.2434598512675252</v>
      </c>
    </row>
    <row r="5758" spans="1:34">
      <c r="A5758">
        <v>1203</v>
      </c>
      <c r="B5758" s="1">
        <v>23574.93</v>
      </c>
      <c r="C5758" s="6">
        <v>0.255</v>
      </c>
      <c r="D5758" t="s">
        <v>3</v>
      </c>
      <c r="E5758">
        <v>2</v>
      </c>
      <c r="F5758">
        <v>21.5</v>
      </c>
      <c r="G5758" t="s">
        <v>1</v>
      </c>
      <c r="H5758">
        <v>1</v>
      </c>
      <c r="I5758" t="s">
        <v>0</v>
      </c>
      <c r="J5758">
        <v>2</v>
      </c>
      <c r="K5758">
        <v>20.5</v>
      </c>
      <c r="L5758" t="s">
        <v>1</v>
      </c>
      <c r="M5758">
        <v>1</v>
      </c>
      <c r="N5758" t="s">
        <v>1259</v>
      </c>
      <c r="O5758">
        <v>1</v>
      </c>
      <c r="P5758" t="str">
        <f>D5758&amp;"-"&amp;F5758&amp;"-"&amp;G5758&amp;"-"&amp;E5758&amp;"-"&amp;H5758</f>
        <v>A2Delta-21.5-e-2-1</v>
      </c>
      <c r="Q5758" t="str">
        <f>I5758&amp;"-"&amp;K5758&amp;"-"&amp;L5758&amp;"-"&amp;J5758&amp;"-"&amp;M5758</f>
        <v>X2Pi-20.5-e-2-1</v>
      </c>
      <c r="R5758">
        <f>B5758+S5758</f>
        <v>34181.568760217997</v>
      </c>
      <c r="S5758">
        <f>_xlfn.IFNA(VLOOKUP(Q5758,'MARVEL-X'!A$2:I$1400,7,FALSE),VLOOKUP(Q5758,MARVEL!A$2:J$1522,10,FALSE))</f>
        <v>10606.638760218</v>
      </c>
      <c r="T5758">
        <f>IF(P5758=P5757,R5758+T5757,R5758)</f>
        <v>102544.223454247</v>
      </c>
      <c r="U5758">
        <f>IF(P5758=P5757,1+U5757,1)</f>
        <v>3</v>
      </c>
      <c r="V5758" t="str">
        <f t="shared" si="89"/>
        <v/>
      </c>
      <c r="W5758" t="str">
        <f>IF(V5758="","",IF(ABS(V5758-R5758)&gt;W$1,ABS(V5758-R5758),""))</f>
        <v/>
      </c>
      <c r="X5758" t="str">
        <f>Y5758&amp;"-"&amp;Z5758&amp;"-"&amp;AC5758&amp;"-"&amp;AD5758&amp;"-"&amp;AG5758</f>
        <v>21.5-e-A-2-2.5</v>
      </c>
      <c r="Y5758">
        <f>F5758</f>
        <v>21.5</v>
      </c>
      <c r="Z5758" s="2" t="str">
        <f>G5758</f>
        <v>e</v>
      </c>
      <c r="AA5758">
        <f>_xlfn.IFNA(VLOOKUP(X5758,'duo-out'!A$2:Q$5000,5,FALSE),E5758+10*(H5758-1)+1+_xlfn.IFNA(VLOOKUP(D5758,states!A$2:C$10,3,FALSE),1))</f>
        <v>253</v>
      </c>
      <c r="AB5758" t="str">
        <f>IF(V5758="","",V5758)</f>
        <v/>
      </c>
      <c r="AC5758" s="2" t="str">
        <f>_xlfn.IFNA(VLOOKUP(D5758,states!A$2:C$10,2,FALSE),"XX")</f>
        <v>A</v>
      </c>
      <c r="AD5758">
        <f>E5758</f>
        <v>2</v>
      </c>
      <c r="AE5758">
        <f>_xlfn.IFNA(VLOOKUP(D5758,states!A$2:D$10,4,FALSE),0)</f>
        <v>2</v>
      </c>
      <c r="AF5758">
        <v>0.5</v>
      </c>
      <c r="AG5758">
        <f>IF(AE5758=0,AF5758,IF(AE5758=1,IF(F5758=0.5,0.5,IF(H5758=1,0.5,1.5)),IF(F5758=0.5,0.5,IF(H5758=1,2.5,1.5))))</f>
        <v>2.5</v>
      </c>
      <c r="AH5758" s="7">
        <f>IF(AC5758="XX",0,1/C5758^(1/5)*IF(E5758=0,100,1)/(E5758+1)^(1/4))</f>
        <v>0.99864619182392933</v>
      </c>
    </row>
    <row r="5759" spans="1:34">
      <c r="A5759">
        <v>5929</v>
      </c>
      <c r="B5759" s="1">
        <v>22551.5</v>
      </c>
      <c r="C5759" s="6">
        <v>0.5</v>
      </c>
      <c r="D5759" t="s">
        <v>3</v>
      </c>
      <c r="E5759">
        <v>2</v>
      </c>
      <c r="F5759">
        <v>21.5</v>
      </c>
      <c r="G5759" t="s">
        <v>1</v>
      </c>
      <c r="H5759">
        <v>1</v>
      </c>
      <c r="I5759" t="s">
        <v>0</v>
      </c>
      <c r="J5759">
        <v>2</v>
      </c>
      <c r="K5759">
        <v>22.5</v>
      </c>
      <c r="L5759" t="s">
        <v>1</v>
      </c>
      <c r="M5759">
        <v>1</v>
      </c>
      <c r="N5759" t="s">
        <v>5985</v>
      </c>
      <c r="O5759">
        <v>1</v>
      </c>
      <c r="P5759" t="str">
        <f>D5759&amp;"-"&amp;F5759&amp;"-"&amp;G5759&amp;"-"&amp;E5759&amp;"-"&amp;H5759</f>
        <v>A2Delta-21.5-e-2-1</v>
      </c>
      <c r="Q5759" t="str">
        <f>I5759&amp;"-"&amp;K5759&amp;"-"&amp;L5759&amp;"-"&amp;J5759&amp;"-"&amp;M5759</f>
        <v>X2Pi-22.5-e-2-1</v>
      </c>
      <c r="R5759">
        <f>B5759+S5759</f>
        <v>34181.512268806</v>
      </c>
      <c r="S5759">
        <f>_xlfn.IFNA(VLOOKUP(Q5759,'MARVEL-X'!A$2:I$1400,7,FALSE),VLOOKUP(Q5759,MARVEL!A$2:J$1522,10,FALSE))</f>
        <v>11630.012268805998</v>
      </c>
      <c r="T5759">
        <f>IF(P5759=P5758,R5759+T5758,R5759)</f>
        <v>136725.73572305299</v>
      </c>
      <c r="U5759">
        <f>IF(P5759=P5758,1+U5758,1)</f>
        <v>4</v>
      </c>
      <c r="V5759" t="str">
        <f t="shared" si="89"/>
        <v/>
      </c>
      <c r="W5759" t="str">
        <f>IF(V5759="","",IF(ABS(V5759-R5759)&gt;W$1,ABS(V5759-R5759),""))</f>
        <v/>
      </c>
      <c r="X5759" t="str">
        <f>Y5759&amp;"-"&amp;Z5759&amp;"-"&amp;AC5759&amp;"-"&amp;AD5759&amp;"-"&amp;AG5759</f>
        <v>21.5-e-A-2-2.5</v>
      </c>
      <c r="Y5759">
        <f>F5759</f>
        <v>21.5</v>
      </c>
      <c r="Z5759" s="2" t="str">
        <f>G5759</f>
        <v>e</v>
      </c>
      <c r="AA5759">
        <f>_xlfn.IFNA(VLOOKUP(X5759,'duo-out'!A$2:Q$5000,5,FALSE),E5759+10*(H5759-1)+1+_xlfn.IFNA(VLOOKUP(D5759,states!A$2:C$10,3,FALSE),1))</f>
        <v>253</v>
      </c>
      <c r="AB5759" t="str">
        <f>IF(V5759="","",V5759)</f>
        <v/>
      </c>
      <c r="AC5759" s="2" t="str">
        <f>_xlfn.IFNA(VLOOKUP(D5759,states!A$2:C$10,2,FALSE),"XX")</f>
        <v>A</v>
      </c>
      <c r="AD5759">
        <f>E5759</f>
        <v>2</v>
      </c>
      <c r="AE5759">
        <f>_xlfn.IFNA(VLOOKUP(D5759,states!A$2:D$10,4,FALSE),0)</f>
        <v>2</v>
      </c>
      <c r="AF5759">
        <v>0.5</v>
      </c>
      <c r="AG5759">
        <f>IF(AE5759=0,AF5759,IF(AE5759=1,IF(F5759=0.5,0.5,IF(H5759=1,0.5,1.5)),IF(F5759=0.5,0.5,IF(H5759=1,2.5,1.5))))</f>
        <v>2.5</v>
      </c>
      <c r="AH5759" s="7">
        <f>IF(AC5759="XX",0,1/C5759^(1/5)*IF(E5759=0,100,1)/(E5759+1)^(1/4))</f>
        <v>0.87282200217602857</v>
      </c>
    </row>
    <row r="5760" spans="1:34">
      <c r="A5760">
        <v>5909</v>
      </c>
      <c r="B5760" s="1">
        <v>23086.12</v>
      </c>
      <c r="C5760" s="6">
        <v>0.5</v>
      </c>
      <c r="D5760" t="s">
        <v>3</v>
      </c>
      <c r="E5760">
        <v>2</v>
      </c>
      <c r="F5760">
        <v>21.5</v>
      </c>
      <c r="G5760" t="s">
        <v>1</v>
      </c>
      <c r="H5760">
        <v>1</v>
      </c>
      <c r="I5760" t="s">
        <v>0</v>
      </c>
      <c r="J5760">
        <v>2</v>
      </c>
      <c r="K5760">
        <v>21.5</v>
      </c>
      <c r="L5760" t="s">
        <v>2</v>
      </c>
      <c r="M5760">
        <v>1</v>
      </c>
      <c r="N5760" t="s">
        <v>5965</v>
      </c>
      <c r="O5760">
        <v>1</v>
      </c>
      <c r="P5760" t="str">
        <f>D5760&amp;"-"&amp;F5760&amp;"-"&amp;G5760&amp;"-"&amp;E5760&amp;"-"&amp;H5760</f>
        <v>A2Delta-21.5-e-2-1</v>
      </c>
      <c r="Q5760" t="str">
        <f>I5760&amp;"-"&amp;K5760&amp;"-"&amp;L5760&amp;"-"&amp;J5760&amp;"-"&amp;M5760</f>
        <v>X2Pi-21.5-f-2-1</v>
      </c>
      <c r="R5760">
        <f>B5760+S5760</f>
        <v>34181.472425223001</v>
      </c>
      <c r="S5760">
        <f>_xlfn.IFNA(VLOOKUP(Q5760,'MARVEL-X'!A$2:I$1400,7,FALSE),VLOOKUP(Q5760,MARVEL!A$2:J$1522,10,FALSE))</f>
        <v>11095.352425223</v>
      </c>
      <c r="T5760">
        <f>IF(P5760=P5759,R5760+T5759,R5760)</f>
        <v>170907.208148276</v>
      </c>
      <c r="U5760">
        <f>IF(P5760=P5759,1+U5759,1)</f>
        <v>5</v>
      </c>
      <c r="V5760" t="str">
        <f t="shared" si="89"/>
        <v/>
      </c>
      <c r="W5760" t="str">
        <f>IF(V5760="","",IF(ABS(V5760-R5760)&gt;W$1,ABS(V5760-R5760),""))</f>
        <v/>
      </c>
      <c r="X5760" t="str">
        <f>Y5760&amp;"-"&amp;Z5760&amp;"-"&amp;AC5760&amp;"-"&amp;AD5760&amp;"-"&amp;AG5760</f>
        <v>21.5-e-A-2-2.5</v>
      </c>
      <c r="Y5760">
        <f>F5760</f>
        <v>21.5</v>
      </c>
      <c r="Z5760" s="2" t="str">
        <f>G5760</f>
        <v>e</v>
      </c>
      <c r="AA5760">
        <f>_xlfn.IFNA(VLOOKUP(X5760,'duo-out'!A$2:Q$5000,5,FALSE),E5760+10*(H5760-1)+1+_xlfn.IFNA(VLOOKUP(D5760,states!A$2:C$10,3,FALSE),1))</f>
        <v>253</v>
      </c>
      <c r="AB5760" t="str">
        <f>IF(V5760="","",V5760)</f>
        <v/>
      </c>
      <c r="AC5760" s="2" t="str">
        <f>_xlfn.IFNA(VLOOKUP(D5760,states!A$2:C$10,2,FALSE),"XX")</f>
        <v>A</v>
      </c>
      <c r="AD5760">
        <f>E5760</f>
        <v>2</v>
      </c>
      <c r="AE5760">
        <f>_xlfn.IFNA(VLOOKUP(D5760,states!A$2:D$10,4,FALSE),0)</f>
        <v>2</v>
      </c>
      <c r="AF5760">
        <v>0.5</v>
      </c>
      <c r="AG5760">
        <f>IF(AE5760=0,AF5760,IF(AE5760=1,IF(F5760=0.5,0.5,IF(H5760=1,0.5,1.5)),IF(F5760=0.5,0.5,IF(H5760=1,2.5,1.5))))</f>
        <v>2.5</v>
      </c>
      <c r="AH5760" s="7">
        <f>IF(AC5760="XX",0,1/C5760^(1/5)*IF(E5760=0,100,1)/(E5760+1)^(1/4))</f>
        <v>0.87282200217602857</v>
      </c>
    </row>
    <row r="5761" spans="1:34">
      <c r="A5761">
        <v>5898</v>
      </c>
      <c r="B5761" s="1">
        <v>23574.99</v>
      </c>
      <c r="C5761" s="6">
        <v>0.5</v>
      </c>
      <c r="D5761" t="s">
        <v>3</v>
      </c>
      <c r="E5761">
        <v>2</v>
      </c>
      <c r="F5761">
        <v>21.5</v>
      </c>
      <c r="G5761" t="s">
        <v>1</v>
      </c>
      <c r="H5761">
        <v>1</v>
      </c>
      <c r="I5761" t="s">
        <v>0</v>
      </c>
      <c r="J5761">
        <v>2</v>
      </c>
      <c r="K5761">
        <v>20.5</v>
      </c>
      <c r="L5761" t="s">
        <v>1</v>
      </c>
      <c r="M5761">
        <v>1</v>
      </c>
      <c r="N5761" t="s">
        <v>5954</v>
      </c>
      <c r="O5761">
        <v>1</v>
      </c>
      <c r="P5761" t="str">
        <f>D5761&amp;"-"&amp;F5761&amp;"-"&amp;G5761&amp;"-"&amp;E5761&amp;"-"&amp;H5761</f>
        <v>A2Delta-21.5-e-2-1</v>
      </c>
      <c r="Q5761" t="str">
        <f>I5761&amp;"-"&amp;K5761&amp;"-"&amp;L5761&amp;"-"&amp;J5761&amp;"-"&amp;M5761</f>
        <v>X2Pi-20.5-e-2-1</v>
      </c>
      <c r="R5761">
        <f>B5761+S5761</f>
        <v>34181.628760218002</v>
      </c>
      <c r="S5761">
        <f>_xlfn.IFNA(VLOOKUP(Q5761,'MARVEL-X'!A$2:I$1400,7,FALSE),VLOOKUP(Q5761,MARVEL!A$2:J$1522,10,FALSE))</f>
        <v>10606.638760218</v>
      </c>
      <c r="T5761">
        <f>IF(P5761=P5760,R5761+T5760,R5761)</f>
        <v>205088.83690849401</v>
      </c>
      <c r="U5761">
        <f>IF(P5761=P5760,1+U5760,1)</f>
        <v>6</v>
      </c>
      <c r="V5761">
        <f t="shared" si="89"/>
        <v>34181.472818082337</v>
      </c>
      <c r="W5761">
        <f>IF(V5761="","",IF(ABS(V5761-R5761)&gt;W$1,ABS(V5761-R5761),""))</f>
        <v>0.15594213566510007</v>
      </c>
      <c r="X5761" t="str">
        <f>Y5761&amp;"-"&amp;Z5761&amp;"-"&amp;AC5761&amp;"-"&amp;AD5761&amp;"-"&amp;AG5761</f>
        <v>21.5-e-A-2-2.5</v>
      </c>
      <c r="Y5761">
        <f>F5761</f>
        <v>21.5</v>
      </c>
      <c r="Z5761" s="2" t="str">
        <f>G5761</f>
        <v>e</v>
      </c>
      <c r="AA5761">
        <f>_xlfn.IFNA(VLOOKUP(X5761,'duo-out'!A$2:Q$5000,5,FALSE),E5761+10*(H5761-1)+1+_xlfn.IFNA(VLOOKUP(D5761,states!A$2:C$10,3,FALSE),1))</f>
        <v>253</v>
      </c>
      <c r="AB5761">
        <f>IF(V5761="","",V5761)</f>
        <v>34181.472818082337</v>
      </c>
      <c r="AC5761" s="2" t="str">
        <f>_xlfn.IFNA(VLOOKUP(D5761,states!A$2:C$10,2,FALSE),"XX")</f>
        <v>A</v>
      </c>
      <c r="AD5761">
        <f>E5761</f>
        <v>2</v>
      </c>
      <c r="AE5761">
        <f>_xlfn.IFNA(VLOOKUP(D5761,states!A$2:D$10,4,FALSE),0)</f>
        <v>2</v>
      </c>
      <c r="AF5761">
        <v>0.5</v>
      </c>
      <c r="AG5761">
        <f>IF(AE5761=0,AF5761,IF(AE5761=1,IF(F5761=0.5,0.5,IF(H5761=1,0.5,1.5)),IF(F5761=0.5,0.5,IF(H5761=1,2.5,1.5))))</f>
        <v>2.5</v>
      </c>
      <c r="AH5761" s="7">
        <f>IF(AC5761="XX",0,1/C5761^(1/5)*IF(E5761=0,100,1)/(E5761+1)^(1/4))</f>
        <v>0.87282200217602857</v>
      </c>
    </row>
    <row r="5762" spans="1:34">
      <c r="A5762">
        <v>1399</v>
      </c>
      <c r="B5762" s="1">
        <v>23074.38</v>
      </c>
      <c r="C5762" s="6">
        <v>0.05</v>
      </c>
      <c r="D5762" t="s">
        <v>3</v>
      </c>
      <c r="E5762">
        <v>2</v>
      </c>
      <c r="F5762">
        <v>21.5</v>
      </c>
      <c r="G5762" t="s">
        <v>1</v>
      </c>
      <c r="H5762">
        <v>2</v>
      </c>
      <c r="I5762" t="s">
        <v>0</v>
      </c>
      <c r="J5762">
        <v>2</v>
      </c>
      <c r="K5762">
        <v>21.5</v>
      </c>
      <c r="L5762" t="s">
        <v>1</v>
      </c>
      <c r="M5762">
        <v>2</v>
      </c>
      <c r="N5762" t="s">
        <v>1455</v>
      </c>
      <c r="O5762">
        <v>1</v>
      </c>
      <c r="P5762" t="str">
        <f>D5762&amp;"-"&amp;F5762&amp;"-"&amp;G5762&amp;"-"&amp;E5762&amp;"-"&amp;H5762</f>
        <v>A2Delta-21.5-e-2-2</v>
      </c>
      <c r="Q5762" t="str">
        <f>I5762&amp;"-"&amp;K5762&amp;"-"&amp;L5762&amp;"-"&amp;J5762&amp;"-"&amp;M5762</f>
        <v>X2Pi-21.5-e-2-2</v>
      </c>
      <c r="R5762">
        <f>B5762+S5762</f>
        <v>34689.544954956</v>
      </c>
      <c r="S5762">
        <f>_xlfn.IFNA(VLOOKUP(Q5762,'MARVEL-X'!A$2:I$1400,7,FALSE),VLOOKUP(Q5762,MARVEL!A$2:J$1522,10,FALSE))</f>
        <v>11615.164954955999</v>
      </c>
      <c r="T5762">
        <f>IF(P5762=P5761,R5762+T5761,R5762)</f>
        <v>34689.544954956</v>
      </c>
      <c r="U5762">
        <f>IF(P5762=P5761,1+U5761,1)</f>
        <v>1</v>
      </c>
      <c r="V5762" t="str">
        <f t="shared" si="89"/>
        <v/>
      </c>
      <c r="W5762" t="str">
        <f>IF(V5762="","",IF(ABS(V5762-R5762)&gt;W$1,ABS(V5762-R5762),""))</f>
        <v/>
      </c>
      <c r="X5762" t="str">
        <f>Y5762&amp;"-"&amp;Z5762&amp;"-"&amp;AC5762&amp;"-"&amp;AD5762&amp;"-"&amp;AG5762</f>
        <v>21.5-e-A-2-1.5</v>
      </c>
      <c r="Y5762">
        <f>F5762</f>
        <v>21.5</v>
      </c>
      <c r="Z5762" s="2" t="str">
        <f>G5762</f>
        <v>e</v>
      </c>
      <c r="AA5762">
        <f>_xlfn.IFNA(VLOOKUP(X5762,'duo-out'!A$2:Q$5000,5,FALSE),E5762+10*(H5762-1)+1+_xlfn.IFNA(VLOOKUP(D5762,states!A$2:C$10,3,FALSE),1))</f>
        <v>263</v>
      </c>
      <c r="AB5762" t="str">
        <f>IF(V5762="","",V5762)</f>
        <v/>
      </c>
      <c r="AC5762" s="2" t="str">
        <f>_xlfn.IFNA(VLOOKUP(D5762,states!A$2:C$10,2,FALSE),"XX")</f>
        <v>A</v>
      </c>
      <c r="AD5762">
        <f>E5762</f>
        <v>2</v>
      </c>
      <c r="AE5762">
        <f>_xlfn.IFNA(VLOOKUP(D5762,states!A$2:D$10,4,FALSE),0)</f>
        <v>2</v>
      </c>
      <c r="AF5762">
        <v>0.5</v>
      </c>
      <c r="AG5762">
        <f>IF(AE5762=0,AF5762,IF(AE5762=1,IF(F5762=0.5,0.5,IF(H5762=1,0.5,1.5)),IF(F5762=0.5,0.5,IF(H5762=1,2.5,1.5))))</f>
        <v>1.5</v>
      </c>
      <c r="AH5762" s="7">
        <f>IF(AC5762="XX",0,1/C5762^(1/5)*IF(E5762=0,100,1)/(E5762+1)^(1/4))</f>
        <v>1.3833296494790666</v>
      </c>
    </row>
    <row r="5763" spans="1:34">
      <c r="A5763">
        <v>263</v>
      </c>
      <c r="B5763" s="1">
        <v>22519.7</v>
      </c>
      <c r="C5763" s="6">
        <v>0.5</v>
      </c>
      <c r="D5763" t="s">
        <v>3</v>
      </c>
      <c r="E5763">
        <v>2</v>
      </c>
      <c r="F5763">
        <v>21.5</v>
      </c>
      <c r="G5763" t="s">
        <v>1</v>
      </c>
      <c r="H5763">
        <v>2</v>
      </c>
      <c r="I5763" t="s">
        <v>0</v>
      </c>
      <c r="J5763">
        <v>2</v>
      </c>
      <c r="K5763">
        <v>22.5</v>
      </c>
      <c r="L5763" t="s">
        <v>1</v>
      </c>
      <c r="M5763">
        <v>2</v>
      </c>
      <c r="N5763" t="s">
        <v>318</v>
      </c>
      <c r="O5763">
        <v>-1</v>
      </c>
      <c r="P5763" t="str">
        <f>D5763&amp;"-"&amp;F5763&amp;"-"&amp;G5763&amp;"-"&amp;E5763&amp;"-"&amp;H5763</f>
        <v>A2Delta-21.5-e-2-2</v>
      </c>
      <c r="Q5763" t="str">
        <f>I5763&amp;"-"&amp;K5763&amp;"-"&amp;L5763&amp;"-"&amp;J5763&amp;"-"&amp;M5763</f>
        <v>X2Pi-22.5-e-2-2</v>
      </c>
      <c r="R5763">
        <f>B5763+S5763</f>
        <v>34673.459272790999</v>
      </c>
      <c r="S5763">
        <f>_xlfn.IFNA(VLOOKUP(Q5763,'MARVEL-X'!A$2:I$1400,7,FALSE),VLOOKUP(Q5763,MARVEL!A$2:J$1522,10,FALSE))</f>
        <v>12153.759272791</v>
      </c>
      <c r="T5763">
        <f>IF(P5763=P5762,R5763+T5762,R5763)</f>
        <v>69363.004227747006</v>
      </c>
      <c r="U5763">
        <f>IF(P5763=P5762,1+U5762,1)</f>
        <v>2</v>
      </c>
      <c r="V5763" t="str">
        <f t="shared" ref="V5763:V5826" si="90">IF(P5763=P5764,"",T5763/U5763)</f>
        <v/>
      </c>
      <c r="W5763" t="str">
        <f>IF(V5763="","",IF(ABS(V5763-R5763)&gt;W$1,ABS(V5763-R5763),""))</f>
        <v/>
      </c>
      <c r="X5763" t="str">
        <f>Y5763&amp;"-"&amp;Z5763&amp;"-"&amp;AC5763&amp;"-"&amp;AD5763&amp;"-"&amp;AG5763</f>
        <v>21.5-e-A-2-1.5</v>
      </c>
      <c r="Y5763">
        <f>F5763</f>
        <v>21.5</v>
      </c>
      <c r="Z5763" s="2" t="str">
        <f>G5763</f>
        <v>e</v>
      </c>
      <c r="AA5763">
        <f>_xlfn.IFNA(VLOOKUP(X5763,'duo-out'!A$2:Q$5000,5,FALSE),E5763+10*(H5763-1)+1+_xlfn.IFNA(VLOOKUP(D5763,states!A$2:C$10,3,FALSE),1))</f>
        <v>263</v>
      </c>
      <c r="AB5763" t="str">
        <f>IF(V5763="","",V5763)</f>
        <v/>
      </c>
      <c r="AC5763" s="2" t="str">
        <f>_xlfn.IFNA(VLOOKUP(D5763,states!A$2:C$10,2,FALSE),"XX")</f>
        <v>A</v>
      </c>
      <c r="AD5763">
        <f>E5763</f>
        <v>2</v>
      </c>
      <c r="AE5763">
        <f>_xlfn.IFNA(VLOOKUP(D5763,states!A$2:D$10,4,FALSE),0)</f>
        <v>2</v>
      </c>
      <c r="AF5763">
        <v>0.5</v>
      </c>
      <c r="AG5763">
        <f>IF(AE5763=0,AF5763,IF(AE5763=1,IF(F5763=0.5,0.5,IF(H5763=1,0.5,1.5)),IF(F5763=0.5,0.5,IF(H5763=1,2.5,1.5))))</f>
        <v>1.5</v>
      </c>
      <c r="AH5763" s="7">
        <f>IF(AC5763="XX",0,1/C5763^(1/5)*IF(E5763=0,100,1)/(E5763+1)^(1/4))</f>
        <v>0.87282200217602857</v>
      </c>
    </row>
    <row r="5764" spans="1:34">
      <c r="A5764">
        <v>239</v>
      </c>
      <c r="B5764" s="1">
        <v>23059.279999999999</v>
      </c>
      <c r="C5764" s="6">
        <v>0.5</v>
      </c>
      <c r="D5764" t="s">
        <v>3</v>
      </c>
      <c r="E5764">
        <v>2</v>
      </c>
      <c r="F5764">
        <v>21.5</v>
      </c>
      <c r="G5764" t="s">
        <v>1</v>
      </c>
      <c r="H5764">
        <v>2</v>
      </c>
      <c r="I5764" t="s">
        <v>0</v>
      </c>
      <c r="J5764">
        <v>2</v>
      </c>
      <c r="K5764">
        <v>21.5</v>
      </c>
      <c r="L5764" t="s">
        <v>2</v>
      </c>
      <c r="M5764">
        <v>2</v>
      </c>
      <c r="N5764" t="s">
        <v>294</v>
      </c>
      <c r="O5764">
        <v>-1</v>
      </c>
      <c r="P5764" t="str">
        <f>D5764&amp;"-"&amp;F5764&amp;"-"&amp;G5764&amp;"-"&amp;E5764&amp;"-"&amp;H5764</f>
        <v>A2Delta-21.5-e-2-2</v>
      </c>
      <c r="Q5764" t="str">
        <f>I5764&amp;"-"&amp;K5764&amp;"-"&amp;L5764&amp;"-"&amp;J5764&amp;"-"&amp;M5764</f>
        <v>X2Pi-21.5-f-2-2</v>
      </c>
      <c r="R5764">
        <f>B5764+S5764</f>
        <v>34689.589127540996</v>
      </c>
      <c r="S5764">
        <f>_xlfn.IFNA(VLOOKUP(Q5764,'MARVEL-X'!A$2:I$1400,7,FALSE),VLOOKUP(Q5764,MARVEL!A$2:J$1522,10,FALSE))</f>
        <v>11630.309127540999</v>
      </c>
      <c r="T5764">
        <f>IF(P5764=P5763,R5764+T5763,R5764)</f>
        <v>104052.593355288</v>
      </c>
      <c r="U5764">
        <f>IF(P5764=P5763,1+U5763,1)</f>
        <v>3</v>
      </c>
      <c r="V5764">
        <f t="shared" si="90"/>
        <v>34684.197785096003</v>
      </c>
      <c r="W5764">
        <f>IF(V5764="","",IF(ABS(V5764-R5764)&gt;W$1,ABS(V5764-R5764),""))</f>
        <v>5.3913424449929153</v>
      </c>
      <c r="X5764" t="str">
        <f>Y5764&amp;"-"&amp;Z5764&amp;"-"&amp;AC5764&amp;"-"&amp;AD5764&amp;"-"&amp;AG5764</f>
        <v>21.5-e-A-2-1.5</v>
      </c>
      <c r="Y5764">
        <f>F5764</f>
        <v>21.5</v>
      </c>
      <c r="Z5764" s="2" t="str">
        <f>G5764</f>
        <v>e</v>
      </c>
      <c r="AA5764">
        <f>_xlfn.IFNA(VLOOKUP(X5764,'duo-out'!A$2:Q$5000,5,FALSE),E5764+10*(H5764-1)+1+_xlfn.IFNA(VLOOKUP(D5764,states!A$2:C$10,3,FALSE),1))</f>
        <v>263</v>
      </c>
      <c r="AB5764">
        <f>IF(V5764="","",V5764)</f>
        <v>34684.197785096003</v>
      </c>
      <c r="AC5764" s="2" t="str">
        <f>_xlfn.IFNA(VLOOKUP(D5764,states!A$2:C$10,2,FALSE),"XX")</f>
        <v>A</v>
      </c>
      <c r="AD5764">
        <f>E5764</f>
        <v>2</v>
      </c>
      <c r="AE5764">
        <f>_xlfn.IFNA(VLOOKUP(D5764,states!A$2:D$10,4,FALSE),0)</f>
        <v>2</v>
      </c>
      <c r="AF5764">
        <v>0.5</v>
      </c>
      <c r="AG5764">
        <f>IF(AE5764=0,AF5764,IF(AE5764=1,IF(F5764=0.5,0.5,IF(H5764=1,0.5,1.5)),IF(F5764=0.5,0.5,IF(H5764=1,2.5,1.5))))</f>
        <v>1.5</v>
      </c>
      <c r="AH5764" s="7">
        <f>IF(AC5764="XX",0,1/C5764^(1/5)*IF(E5764=0,100,1)/(E5764+1)^(1/4))</f>
        <v>0.87282200217602857</v>
      </c>
    </row>
    <row r="5765" spans="1:34">
      <c r="A5765">
        <v>6014</v>
      </c>
      <c r="B5765" s="1">
        <v>22252.73</v>
      </c>
      <c r="C5765" s="6">
        <v>0.5</v>
      </c>
      <c r="D5765" t="s">
        <v>3</v>
      </c>
      <c r="E5765">
        <v>3</v>
      </c>
      <c r="F5765">
        <v>21.5</v>
      </c>
      <c r="G5765" t="s">
        <v>1</v>
      </c>
      <c r="H5765">
        <v>1</v>
      </c>
      <c r="I5765" t="s">
        <v>0</v>
      </c>
      <c r="J5765">
        <v>3</v>
      </c>
      <c r="K5765">
        <v>22.5</v>
      </c>
      <c r="L5765" t="s">
        <v>1</v>
      </c>
      <c r="M5765">
        <v>1</v>
      </c>
      <c r="N5765" t="s">
        <v>6070</v>
      </c>
      <c r="O5765">
        <v>1</v>
      </c>
      <c r="P5765" t="str">
        <f>D5765&amp;"-"&amp;F5765&amp;"-"&amp;G5765&amp;"-"&amp;E5765&amp;"-"&amp;H5765</f>
        <v>A2Delta-21.5-e-3-1</v>
      </c>
      <c r="Q5765" t="str">
        <f>I5765&amp;"-"&amp;K5765&amp;"-"&amp;L5765&amp;"-"&amp;J5765&amp;"-"&amp;M5765</f>
        <v>X2Pi-22.5-e-3-1</v>
      </c>
      <c r="R5765">
        <f>B5765+S5765</f>
        <v>36104.782011525996</v>
      </c>
      <c r="S5765">
        <f>_xlfn.IFNA(VLOOKUP(Q5765,'MARVEL-X'!A$2:I$1400,7,FALSE),VLOOKUP(Q5765,MARVEL!A$2:J$1522,10,FALSE))</f>
        <v>13852.052011525999</v>
      </c>
      <c r="T5765">
        <f>IF(P5765=P5764,R5765+T5764,R5765)</f>
        <v>36104.782011525996</v>
      </c>
      <c r="U5765">
        <f>IF(P5765=P5764,1+U5764,1)</f>
        <v>1</v>
      </c>
      <c r="V5765" t="str">
        <f t="shared" si="90"/>
        <v/>
      </c>
      <c r="W5765" t="str">
        <f>IF(V5765="","",IF(ABS(V5765-R5765)&gt;W$1,ABS(V5765-R5765),""))</f>
        <v/>
      </c>
      <c r="X5765" t="str">
        <f>Y5765&amp;"-"&amp;Z5765&amp;"-"&amp;AC5765&amp;"-"&amp;AD5765&amp;"-"&amp;AG5765</f>
        <v>21.5-e-A-3-2.5</v>
      </c>
      <c r="Y5765">
        <f>F5765</f>
        <v>21.5</v>
      </c>
      <c r="Z5765" s="2" t="str">
        <f>G5765</f>
        <v>e</v>
      </c>
      <c r="AA5765">
        <f>_xlfn.IFNA(VLOOKUP(X5765,'duo-out'!A$2:Q$5000,5,FALSE),E5765+10*(H5765-1)+1+_xlfn.IFNA(VLOOKUP(D5765,states!A$2:C$10,3,FALSE),1))</f>
        <v>254</v>
      </c>
      <c r="AB5765" t="str">
        <f>IF(V5765="","",V5765)</f>
        <v/>
      </c>
      <c r="AC5765" s="2" t="str">
        <f>_xlfn.IFNA(VLOOKUP(D5765,states!A$2:C$10,2,FALSE),"XX")</f>
        <v>A</v>
      </c>
      <c r="AD5765">
        <f>E5765</f>
        <v>3</v>
      </c>
      <c r="AE5765">
        <f>_xlfn.IFNA(VLOOKUP(D5765,states!A$2:D$10,4,FALSE),0)</f>
        <v>2</v>
      </c>
      <c r="AF5765">
        <v>0.5</v>
      </c>
      <c r="AG5765">
        <f>IF(AE5765=0,AF5765,IF(AE5765=1,IF(F5765=0.5,0.5,IF(H5765=1,0.5,1.5)),IF(F5765=0.5,0.5,IF(H5765=1,2.5,1.5))))</f>
        <v>2.5</v>
      </c>
      <c r="AH5765" s="7">
        <f>IF(AC5765="XX",0,1/C5765^(1/5)*IF(E5765=0,100,1)/(E5765+1)^(1/4))</f>
        <v>0.8122523963562357</v>
      </c>
    </row>
    <row r="5766" spans="1:34">
      <c r="A5766">
        <v>5993</v>
      </c>
      <c r="B5766" s="1">
        <v>22764.61</v>
      </c>
      <c r="C5766" s="6">
        <v>0.5</v>
      </c>
      <c r="D5766" t="s">
        <v>3</v>
      </c>
      <c r="E5766">
        <v>3</v>
      </c>
      <c r="F5766">
        <v>21.5</v>
      </c>
      <c r="G5766" t="s">
        <v>1</v>
      </c>
      <c r="H5766">
        <v>1</v>
      </c>
      <c r="I5766" t="s">
        <v>0</v>
      </c>
      <c r="J5766">
        <v>3</v>
      </c>
      <c r="K5766">
        <v>21.5</v>
      </c>
      <c r="L5766" t="s">
        <v>2</v>
      </c>
      <c r="M5766">
        <v>1</v>
      </c>
      <c r="N5766" t="s">
        <v>6049</v>
      </c>
      <c r="O5766">
        <v>1</v>
      </c>
      <c r="P5766" t="str">
        <f>D5766&amp;"-"&amp;F5766&amp;"-"&amp;G5766&amp;"-"&amp;E5766&amp;"-"&amp;H5766</f>
        <v>A2Delta-21.5-e-3-1</v>
      </c>
      <c r="Q5766" t="str">
        <f>I5766&amp;"-"&amp;K5766&amp;"-"&amp;L5766&amp;"-"&amp;J5766&amp;"-"&amp;M5766</f>
        <v>X2Pi-21.5-f-3-1</v>
      </c>
      <c r="R5766">
        <f>B5766+S5766</f>
        <v>36104.885123811</v>
      </c>
      <c r="S5766">
        <f>_xlfn.IFNA(VLOOKUP(Q5766,'MARVEL-X'!A$2:I$1400,7,FALSE),VLOOKUP(Q5766,MARVEL!A$2:J$1522,10,FALSE))</f>
        <v>13340.275123811</v>
      </c>
      <c r="T5766">
        <f>IF(P5766=P5765,R5766+T5765,R5766)</f>
        <v>72209.667135336989</v>
      </c>
      <c r="U5766">
        <f>IF(P5766=P5765,1+U5765,1)</f>
        <v>2</v>
      </c>
      <c r="V5766">
        <f t="shared" si="90"/>
        <v>36104.833567668495</v>
      </c>
      <c r="W5766">
        <f>IF(V5766="","",IF(ABS(V5766-R5766)&gt;W$1,ABS(V5766-R5766),""))</f>
        <v>5.1556142505432945E-2</v>
      </c>
      <c r="X5766" t="str">
        <f>Y5766&amp;"-"&amp;Z5766&amp;"-"&amp;AC5766&amp;"-"&amp;AD5766&amp;"-"&amp;AG5766</f>
        <v>21.5-e-A-3-2.5</v>
      </c>
      <c r="Y5766">
        <f>F5766</f>
        <v>21.5</v>
      </c>
      <c r="Z5766" s="2" t="str">
        <f>G5766</f>
        <v>e</v>
      </c>
      <c r="AA5766">
        <f>_xlfn.IFNA(VLOOKUP(X5766,'duo-out'!A$2:Q$5000,5,FALSE),E5766+10*(H5766-1)+1+_xlfn.IFNA(VLOOKUP(D5766,states!A$2:C$10,3,FALSE),1))</f>
        <v>254</v>
      </c>
      <c r="AB5766">
        <f>IF(V5766="","",V5766)</f>
        <v>36104.833567668495</v>
      </c>
      <c r="AC5766" s="2" t="str">
        <f>_xlfn.IFNA(VLOOKUP(D5766,states!A$2:C$10,2,FALSE),"XX")</f>
        <v>A</v>
      </c>
      <c r="AD5766">
        <f>E5766</f>
        <v>3</v>
      </c>
      <c r="AE5766">
        <f>_xlfn.IFNA(VLOOKUP(D5766,states!A$2:D$10,4,FALSE),0)</f>
        <v>2</v>
      </c>
      <c r="AF5766">
        <v>0.5</v>
      </c>
      <c r="AG5766">
        <f>IF(AE5766=0,AF5766,IF(AE5766=1,IF(F5766=0.5,0.5,IF(H5766=1,0.5,1.5)),IF(F5766=0.5,0.5,IF(H5766=1,2.5,1.5))))</f>
        <v>2.5</v>
      </c>
      <c r="AH5766" s="7">
        <f>IF(AC5766="XX",0,1/C5766^(1/5)*IF(E5766=0,100,1)/(E5766+1)^(1/4))</f>
        <v>0.8122523963562357</v>
      </c>
    </row>
    <row r="5767" spans="1:34">
      <c r="A5767">
        <v>282</v>
      </c>
      <c r="B5767" s="1">
        <v>22199.61</v>
      </c>
      <c r="C5767" s="6">
        <v>0.5</v>
      </c>
      <c r="D5767" t="s">
        <v>3</v>
      </c>
      <c r="E5767">
        <v>3</v>
      </c>
      <c r="F5767">
        <v>21.5</v>
      </c>
      <c r="G5767" t="s">
        <v>1</v>
      </c>
      <c r="H5767">
        <v>2</v>
      </c>
      <c r="I5767" t="s">
        <v>0</v>
      </c>
      <c r="J5767">
        <v>3</v>
      </c>
      <c r="K5767">
        <v>22.5</v>
      </c>
      <c r="L5767" t="s">
        <v>1</v>
      </c>
      <c r="M5767">
        <v>2</v>
      </c>
      <c r="N5767" t="s">
        <v>337</v>
      </c>
      <c r="O5767">
        <v>-1</v>
      </c>
      <c r="P5767" t="str">
        <f>D5767&amp;"-"&amp;F5767&amp;"-"&amp;G5767&amp;"-"&amp;E5767&amp;"-"&amp;H5767</f>
        <v>A2Delta-21.5-e-3-2</v>
      </c>
      <c r="Q5767" t="str">
        <f>I5767&amp;"-"&amp;K5767&amp;"-"&amp;L5767&amp;"-"&amp;J5767&amp;"-"&amp;M5767</f>
        <v>X2Pi-22.5-e-3-2</v>
      </c>
      <c r="R5767">
        <f>B5767+S5767</f>
        <v>36552.734954956002</v>
      </c>
      <c r="S5767">
        <f>_xlfn.IFNA(VLOOKUP(Q5767,'MARVEL-X'!A$2:I$1400,7,FALSE),VLOOKUP(Q5767,MARVEL!A$2:J$1522,10,FALSE))</f>
        <v>14353.124954956</v>
      </c>
      <c r="T5767">
        <f>IF(P5767=P5766,R5767+T5766,R5767)</f>
        <v>36552.734954956002</v>
      </c>
      <c r="U5767">
        <f>IF(P5767=P5766,1+U5766,1)</f>
        <v>1</v>
      </c>
      <c r="V5767" t="str">
        <f t="shared" si="90"/>
        <v/>
      </c>
      <c r="W5767" t="str">
        <f>IF(V5767="","",IF(ABS(V5767-R5767)&gt;W$1,ABS(V5767-R5767),""))</f>
        <v/>
      </c>
      <c r="X5767" t="str">
        <f>Y5767&amp;"-"&amp;Z5767&amp;"-"&amp;AC5767&amp;"-"&amp;AD5767&amp;"-"&amp;AG5767</f>
        <v>21.5-e-A-3-1.5</v>
      </c>
      <c r="Y5767">
        <f>F5767</f>
        <v>21.5</v>
      </c>
      <c r="Z5767" s="2" t="str">
        <f>G5767</f>
        <v>e</v>
      </c>
      <c r="AA5767">
        <f>_xlfn.IFNA(VLOOKUP(X5767,'duo-out'!A$2:Q$5000,5,FALSE),E5767+10*(H5767-1)+1+_xlfn.IFNA(VLOOKUP(D5767,states!A$2:C$10,3,FALSE),1))</f>
        <v>264</v>
      </c>
      <c r="AB5767" t="str">
        <f>IF(V5767="","",V5767)</f>
        <v/>
      </c>
      <c r="AC5767" s="2" t="str">
        <f>_xlfn.IFNA(VLOOKUP(D5767,states!A$2:C$10,2,FALSE),"XX")</f>
        <v>A</v>
      </c>
      <c r="AD5767">
        <f>E5767</f>
        <v>3</v>
      </c>
      <c r="AE5767">
        <f>_xlfn.IFNA(VLOOKUP(D5767,states!A$2:D$10,4,FALSE),0)</f>
        <v>2</v>
      </c>
      <c r="AF5767">
        <v>0.5</v>
      </c>
      <c r="AG5767">
        <f>IF(AE5767=0,AF5767,IF(AE5767=1,IF(F5767=0.5,0.5,IF(H5767=1,0.5,1.5)),IF(F5767=0.5,0.5,IF(H5767=1,2.5,1.5))))</f>
        <v>1.5</v>
      </c>
      <c r="AH5767" s="7">
        <f>IF(AC5767="XX",0,1/C5767^(1/5)*IF(E5767=0,100,1)/(E5767+1)^(1/4))</f>
        <v>0.8122523963562357</v>
      </c>
    </row>
    <row r="5768" spans="1:34">
      <c r="A5768">
        <v>270</v>
      </c>
      <c r="B5768" s="1">
        <v>22715.88</v>
      </c>
      <c r="C5768" s="6">
        <v>0.5</v>
      </c>
      <c r="D5768" t="s">
        <v>3</v>
      </c>
      <c r="E5768">
        <v>3</v>
      </c>
      <c r="F5768">
        <v>21.5</v>
      </c>
      <c r="G5768" t="s">
        <v>1</v>
      </c>
      <c r="H5768">
        <v>2</v>
      </c>
      <c r="I5768" t="s">
        <v>0</v>
      </c>
      <c r="J5768">
        <v>3</v>
      </c>
      <c r="K5768">
        <v>21.5</v>
      </c>
      <c r="L5768" t="s">
        <v>2</v>
      </c>
      <c r="M5768">
        <v>2</v>
      </c>
      <c r="N5768" t="s">
        <v>325</v>
      </c>
      <c r="O5768">
        <v>-1</v>
      </c>
      <c r="P5768" t="str">
        <f>D5768&amp;"-"&amp;F5768&amp;"-"&amp;G5768&amp;"-"&amp;E5768&amp;"-"&amp;H5768</f>
        <v>A2Delta-21.5-e-3-2</v>
      </c>
      <c r="Q5768" t="str">
        <f>I5768&amp;"-"&amp;K5768&amp;"-"&amp;L5768&amp;"-"&amp;J5768&amp;"-"&amp;M5768</f>
        <v>X2Pi-21.5-f-3-2</v>
      </c>
      <c r="R5768">
        <f>B5768+S5768</f>
        <v>36568.169107914</v>
      </c>
      <c r="S5768">
        <f>_xlfn.IFNA(VLOOKUP(Q5768,'MARVEL-X'!A$2:I$1400,7,FALSE),VLOOKUP(Q5768,MARVEL!A$2:J$1522,10,FALSE))</f>
        <v>13852.289107913999</v>
      </c>
      <c r="T5768">
        <f>IF(P5768=P5767,R5768+T5767,R5768)</f>
        <v>73120.904062870002</v>
      </c>
      <c r="U5768">
        <f>IF(P5768=P5767,1+U5767,1)</f>
        <v>2</v>
      </c>
      <c r="V5768">
        <f t="shared" si="90"/>
        <v>36560.452031435001</v>
      </c>
      <c r="W5768">
        <f>IF(V5768="","",IF(ABS(V5768-R5768)&gt;W$1,ABS(V5768-R5768),""))</f>
        <v>7.7170764789989335</v>
      </c>
      <c r="X5768" t="str">
        <f>Y5768&amp;"-"&amp;Z5768&amp;"-"&amp;AC5768&amp;"-"&amp;AD5768&amp;"-"&amp;AG5768</f>
        <v>21.5-e-A-3-1.5</v>
      </c>
      <c r="Y5768">
        <f>F5768</f>
        <v>21.5</v>
      </c>
      <c r="Z5768" s="2" t="str">
        <f>G5768</f>
        <v>e</v>
      </c>
      <c r="AA5768">
        <f>_xlfn.IFNA(VLOOKUP(X5768,'duo-out'!A$2:Q$5000,5,FALSE),E5768+10*(H5768-1)+1+_xlfn.IFNA(VLOOKUP(D5768,states!A$2:C$10,3,FALSE),1))</f>
        <v>264</v>
      </c>
      <c r="AB5768">
        <f>IF(V5768="","",V5768)</f>
        <v>36560.452031435001</v>
      </c>
      <c r="AC5768" s="2" t="str">
        <f>_xlfn.IFNA(VLOOKUP(D5768,states!A$2:C$10,2,FALSE),"XX")</f>
        <v>A</v>
      </c>
      <c r="AD5768">
        <f>E5768</f>
        <v>3</v>
      </c>
      <c r="AE5768">
        <f>_xlfn.IFNA(VLOOKUP(D5768,states!A$2:D$10,4,FALSE),0)</f>
        <v>2</v>
      </c>
      <c r="AF5768">
        <v>0.5</v>
      </c>
      <c r="AG5768">
        <f>IF(AE5768=0,AF5768,IF(AE5768=1,IF(F5768=0.5,0.5,IF(H5768=1,0.5,1.5)),IF(F5768=0.5,0.5,IF(H5768=1,2.5,1.5))))</f>
        <v>1.5</v>
      </c>
      <c r="AH5768" s="7">
        <f>IF(AC5768="XX",0,1/C5768^(1/5)*IF(E5768=0,100,1)/(E5768+1)^(1/4))</f>
        <v>0.8122523963562357</v>
      </c>
    </row>
    <row r="5769" spans="1:34">
      <c r="A5769">
        <v>6063</v>
      </c>
      <c r="B5769" s="1">
        <v>22233.08</v>
      </c>
      <c r="C5769" s="6">
        <v>0.5</v>
      </c>
      <c r="D5769" t="s">
        <v>3</v>
      </c>
      <c r="E5769">
        <v>4</v>
      </c>
      <c r="F5769">
        <v>21.5</v>
      </c>
      <c r="G5769" t="s">
        <v>1</v>
      </c>
      <c r="H5769">
        <v>1</v>
      </c>
      <c r="I5769" t="s">
        <v>0</v>
      </c>
      <c r="J5769">
        <v>4</v>
      </c>
      <c r="K5769">
        <v>21.5</v>
      </c>
      <c r="L5769" t="s">
        <v>2</v>
      </c>
      <c r="M5769">
        <v>1</v>
      </c>
      <c r="N5769" t="s">
        <v>6119</v>
      </c>
      <c r="O5769">
        <v>1</v>
      </c>
      <c r="P5769" t="str">
        <f>D5769&amp;"-"&amp;F5769&amp;"-"&amp;G5769&amp;"-"&amp;E5769&amp;"-"&amp;H5769</f>
        <v>A2Delta-21.5-e-4-1</v>
      </c>
      <c r="Q5769" t="str">
        <f>I5769&amp;"-"&amp;K5769&amp;"-"&amp;L5769&amp;"-"&amp;J5769&amp;"-"&amp;M5769</f>
        <v>X2Pi-21.5-f-4-1</v>
      </c>
      <c r="R5769">
        <f>B5769+S5769</f>
        <v>37694.946833531001</v>
      </c>
      <c r="S5769">
        <f>_xlfn.IFNA(VLOOKUP(Q5769,'MARVEL-X'!A$2:I$1400,7,FALSE),VLOOKUP(Q5769,MARVEL!A$2:J$1522,10,FALSE))</f>
        <v>15461.866833530999</v>
      </c>
      <c r="T5769">
        <f>IF(P5769=P5768,R5769+T5768,R5769)</f>
        <v>37694.946833531001</v>
      </c>
      <c r="U5769">
        <f>IF(P5769=P5768,1+U5768,1)</f>
        <v>1</v>
      </c>
      <c r="V5769">
        <f t="shared" si="90"/>
        <v>37694.946833531001</v>
      </c>
      <c r="W5769" t="str">
        <f>IF(V5769="","",IF(ABS(V5769-R5769)&gt;W$1,ABS(V5769-R5769),""))</f>
        <v/>
      </c>
      <c r="X5769" t="str">
        <f>Y5769&amp;"-"&amp;Z5769&amp;"-"&amp;AC5769&amp;"-"&amp;AD5769&amp;"-"&amp;AG5769</f>
        <v>21.5-e-A-4-2.5</v>
      </c>
      <c r="Y5769">
        <f>F5769</f>
        <v>21.5</v>
      </c>
      <c r="Z5769" s="2" t="str">
        <f>G5769</f>
        <v>e</v>
      </c>
      <c r="AA5769">
        <f>_xlfn.IFNA(VLOOKUP(X5769,'duo-out'!A$2:Q$5000,5,FALSE),E5769+10*(H5769-1)+1+_xlfn.IFNA(VLOOKUP(D5769,states!A$2:C$10,3,FALSE),1))</f>
        <v>255</v>
      </c>
      <c r="AB5769">
        <f>IF(V5769="","",V5769)</f>
        <v>37694.946833531001</v>
      </c>
      <c r="AC5769" s="2" t="str">
        <f>_xlfn.IFNA(VLOOKUP(D5769,states!A$2:C$10,2,FALSE),"XX")</f>
        <v>A</v>
      </c>
      <c r="AD5769">
        <f>E5769</f>
        <v>4</v>
      </c>
      <c r="AE5769">
        <f>_xlfn.IFNA(VLOOKUP(D5769,states!A$2:D$10,4,FALSE),0)</f>
        <v>2</v>
      </c>
      <c r="AF5769">
        <v>0.5</v>
      </c>
      <c r="AG5769">
        <f>IF(AE5769=0,AF5769,IF(AE5769=1,IF(F5769=0.5,0.5,IF(H5769=1,0.5,1.5)),IF(F5769=0.5,0.5,IF(H5769=1,2.5,1.5))))</f>
        <v>2.5</v>
      </c>
      <c r="AH5769" s="7">
        <f>IF(AC5769="XX",0,1/C5769^(1/5)*IF(E5769=0,100,1)/(E5769+1)^(1/4))</f>
        <v>0.76818088824663155</v>
      </c>
    </row>
    <row r="5770" spans="1:34">
      <c r="A5770">
        <v>3207</v>
      </c>
      <c r="B5770" s="1">
        <v>23320.378199999999</v>
      </c>
      <c r="C5770" s="6">
        <v>1.3480000000000001E-2</v>
      </c>
      <c r="D5770" t="s">
        <v>3</v>
      </c>
      <c r="E5770">
        <v>0</v>
      </c>
      <c r="F5770">
        <v>21.5</v>
      </c>
      <c r="G5770" t="s">
        <v>2</v>
      </c>
      <c r="H5770">
        <v>1</v>
      </c>
      <c r="I5770" t="s">
        <v>0</v>
      </c>
      <c r="J5770">
        <v>0</v>
      </c>
      <c r="K5770">
        <v>21.5</v>
      </c>
      <c r="L5770" t="s">
        <v>1</v>
      </c>
      <c r="M5770">
        <v>1</v>
      </c>
      <c r="N5770" t="s">
        <v>3263</v>
      </c>
      <c r="O5770">
        <v>1</v>
      </c>
      <c r="P5770" t="str">
        <f>D5770&amp;"-"&amp;F5770&amp;"-"&amp;G5770&amp;"-"&amp;E5770&amp;"-"&amp;H5770</f>
        <v>A2Delta-21.5-f-0-1</v>
      </c>
      <c r="Q5770" t="str">
        <f>I5770&amp;"-"&amp;K5770&amp;"-"&amp;L5770&amp;"-"&amp;J5770&amp;"-"&amp;M5770</f>
        <v>X2Pi-21.5-e-0-1</v>
      </c>
      <c r="R5770">
        <f>B5770+S5770</f>
        <v>29569.140397240997</v>
      </c>
      <c r="S5770">
        <f>_xlfn.IFNA(VLOOKUP(Q5770,'MARVEL-X'!A$2:I$1400,7,FALSE),VLOOKUP(Q5770,MARVEL!A$2:J$1522,10,FALSE))</f>
        <v>6248.7621972409997</v>
      </c>
      <c r="T5770">
        <f>IF(P5770=P5769,R5770+T5769,R5770)</f>
        <v>29569.140397240997</v>
      </c>
      <c r="U5770">
        <f>IF(P5770=P5769,1+U5769,1)</f>
        <v>1</v>
      </c>
      <c r="V5770" t="str">
        <f t="shared" si="90"/>
        <v/>
      </c>
      <c r="W5770" t="str">
        <f>IF(V5770="","",IF(ABS(V5770-R5770)&gt;W$1,ABS(V5770-R5770),""))</f>
        <v/>
      </c>
      <c r="X5770" t="str">
        <f>Y5770&amp;"-"&amp;Z5770&amp;"-"&amp;AC5770&amp;"-"&amp;AD5770&amp;"-"&amp;AG5770</f>
        <v>21.5-f-A-0-2.5</v>
      </c>
      <c r="Y5770">
        <f>F5770</f>
        <v>21.5</v>
      </c>
      <c r="Z5770" s="2" t="str">
        <f>G5770</f>
        <v>f</v>
      </c>
      <c r="AA5770">
        <f>_xlfn.IFNA(VLOOKUP(X5770,'duo-out'!A$2:Q$5000,5,FALSE),E5770+10*(H5770-1)+1+_xlfn.IFNA(VLOOKUP(D5770,states!A$2:C$10,3,FALSE),1))</f>
        <v>251</v>
      </c>
      <c r="AB5770" t="str">
        <f>IF(V5770="","",V5770)</f>
        <v/>
      </c>
      <c r="AC5770" s="2" t="str">
        <f>_xlfn.IFNA(VLOOKUP(D5770,states!A$2:C$10,2,FALSE),"XX")</f>
        <v>A</v>
      </c>
      <c r="AD5770">
        <f>E5770</f>
        <v>0</v>
      </c>
      <c r="AE5770">
        <f>_xlfn.IFNA(VLOOKUP(D5770,states!A$2:D$10,4,FALSE),0)</f>
        <v>2</v>
      </c>
      <c r="AF5770">
        <v>0.5</v>
      </c>
      <c r="AG5770">
        <f>IF(AE5770=0,AF5770,IF(AE5770=1,IF(F5770=0.5,0.5,IF(H5770=1,0.5,1.5)),IF(F5770=0.5,0.5,IF(H5770=1,2.5,1.5))))</f>
        <v>2.5</v>
      </c>
      <c r="AH5770" s="7">
        <f>IF(AC5770="XX",0,1/C5770^(1/5)*IF(E5770=0,100,1)/(E5770+1)^(1/4))</f>
        <v>236.62575984152897</v>
      </c>
    </row>
    <row r="5771" spans="1:34">
      <c r="A5771">
        <v>3185</v>
      </c>
      <c r="B5771" s="1">
        <v>23878.940999999999</v>
      </c>
      <c r="C5771" s="6">
        <v>1.6830000000000001E-2</v>
      </c>
      <c r="D5771" t="s">
        <v>3</v>
      </c>
      <c r="E5771">
        <v>0</v>
      </c>
      <c r="F5771">
        <v>21.5</v>
      </c>
      <c r="G5771" t="s">
        <v>2</v>
      </c>
      <c r="H5771">
        <v>1</v>
      </c>
      <c r="I5771" t="s">
        <v>0</v>
      </c>
      <c r="J5771">
        <v>0</v>
      </c>
      <c r="K5771">
        <v>20.5</v>
      </c>
      <c r="L5771" t="s">
        <v>2</v>
      </c>
      <c r="M5771">
        <v>1</v>
      </c>
      <c r="N5771" t="s">
        <v>3241</v>
      </c>
      <c r="O5771">
        <v>1</v>
      </c>
      <c r="P5771" t="str">
        <f>D5771&amp;"-"&amp;F5771&amp;"-"&amp;G5771&amp;"-"&amp;E5771&amp;"-"&amp;H5771</f>
        <v>A2Delta-21.5-f-0-1</v>
      </c>
      <c r="Q5771" t="str">
        <f>I5771&amp;"-"&amp;K5771&amp;"-"&amp;L5771&amp;"-"&amp;J5771&amp;"-"&amp;M5771</f>
        <v>X2Pi-20.5-f-0-1</v>
      </c>
      <c r="R5771">
        <f>B5771+S5771</f>
        <v>29569.146850279998</v>
      </c>
      <c r="S5771">
        <f>_xlfn.IFNA(VLOOKUP(Q5771,'MARVEL-X'!A$2:I$1400,7,FALSE),VLOOKUP(Q5771,MARVEL!A$2:J$1522,10,FALSE))</f>
        <v>5690.20585028</v>
      </c>
      <c r="T5771">
        <f>IF(P5771=P5770,R5771+T5770,R5771)</f>
        <v>59138.287247520995</v>
      </c>
      <c r="U5771">
        <f>IF(P5771=P5770,1+U5770,1)</f>
        <v>2</v>
      </c>
      <c r="V5771" t="str">
        <f t="shared" si="90"/>
        <v/>
      </c>
      <c r="W5771" t="str">
        <f>IF(V5771="","",IF(ABS(V5771-R5771)&gt;W$1,ABS(V5771-R5771),""))</f>
        <v/>
      </c>
      <c r="X5771" t="str">
        <f>Y5771&amp;"-"&amp;Z5771&amp;"-"&amp;AC5771&amp;"-"&amp;AD5771&amp;"-"&amp;AG5771</f>
        <v>21.5-f-A-0-2.5</v>
      </c>
      <c r="Y5771">
        <f>F5771</f>
        <v>21.5</v>
      </c>
      <c r="Z5771" s="2" t="str">
        <f>G5771</f>
        <v>f</v>
      </c>
      <c r="AA5771">
        <f>_xlfn.IFNA(VLOOKUP(X5771,'duo-out'!A$2:Q$5000,5,FALSE),E5771+10*(H5771-1)+1+_xlfn.IFNA(VLOOKUP(D5771,states!A$2:C$10,3,FALSE),1))</f>
        <v>251</v>
      </c>
      <c r="AB5771" t="str">
        <f>IF(V5771="","",V5771)</f>
        <v/>
      </c>
      <c r="AC5771" s="2" t="str">
        <f>_xlfn.IFNA(VLOOKUP(D5771,states!A$2:C$10,2,FALSE),"XX")</f>
        <v>A</v>
      </c>
      <c r="AD5771">
        <f>E5771</f>
        <v>0</v>
      </c>
      <c r="AE5771">
        <f>_xlfn.IFNA(VLOOKUP(D5771,states!A$2:D$10,4,FALSE),0)</f>
        <v>2</v>
      </c>
      <c r="AF5771">
        <v>0.5</v>
      </c>
      <c r="AG5771">
        <f>IF(AE5771=0,AF5771,IF(AE5771=1,IF(F5771=0.5,0.5,IF(H5771=1,0.5,1.5)),IF(F5771=0.5,0.5,IF(H5771=1,2.5,1.5))))</f>
        <v>2.5</v>
      </c>
      <c r="AH5771" s="7">
        <f>IF(AC5771="XX",0,1/C5771^(1/5)*IF(E5771=0,100,1)/(E5771+1)^(1/4))</f>
        <v>226.35139573770883</v>
      </c>
    </row>
    <row r="5772" spans="1:34">
      <c r="A5772">
        <v>3278</v>
      </c>
      <c r="B5772" s="1">
        <v>22770.018400000001</v>
      </c>
      <c r="C5772" s="6">
        <v>2.5090000000000001E-2</v>
      </c>
      <c r="D5772" t="s">
        <v>3</v>
      </c>
      <c r="E5772">
        <v>0</v>
      </c>
      <c r="F5772">
        <v>21.5</v>
      </c>
      <c r="G5772" t="s">
        <v>2</v>
      </c>
      <c r="H5772">
        <v>1</v>
      </c>
      <c r="I5772" t="s">
        <v>0</v>
      </c>
      <c r="J5772">
        <v>0</v>
      </c>
      <c r="K5772">
        <v>22.5</v>
      </c>
      <c r="L5772" t="s">
        <v>2</v>
      </c>
      <c r="M5772">
        <v>1</v>
      </c>
      <c r="N5772" t="s">
        <v>3334</v>
      </c>
      <c r="O5772">
        <v>1</v>
      </c>
      <c r="P5772" t="str">
        <f>D5772&amp;"-"&amp;F5772&amp;"-"&amp;G5772&amp;"-"&amp;E5772&amp;"-"&amp;H5772</f>
        <v>A2Delta-21.5-f-0-1</v>
      </c>
      <c r="Q5772" t="str">
        <f>I5772&amp;"-"&amp;K5772&amp;"-"&amp;L5772&amp;"-"&amp;J5772&amp;"-"&amp;M5772</f>
        <v>X2Pi-22.5-f-0-1</v>
      </c>
      <c r="R5772">
        <f>B5772+S5772</f>
        <v>29569.168693202999</v>
      </c>
      <c r="S5772">
        <f>_xlfn.IFNA(VLOOKUP(Q5772,'MARVEL-X'!A$2:I$1400,7,FALSE),VLOOKUP(Q5772,MARVEL!A$2:J$1522,10,FALSE))</f>
        <v>6799.1502932029998</v>
      </c>
      <c r="T5772">
        <f>IF(P5772=P5771,R5772+T5771,R5772)</f>
        <v>88707.455940724001</v>
      </c>
      <c r="U5772">
        <f>IF(P5772=P5771,1+U5771,1)</f>
        <v>3</v>
      </c>
      <c r="V5772" t="str">
        <f t="shared" si="90"/>
        <v/>
      </c>
      <c r="W5772" t="str">
        <f>IF(V5772="","",IF(ABS(V5772-R5772)&gt;W$1,ABS(V5772-R5772),""))</f>
        <v/>
      </c>
      <c r="X5772" t="str">
        <f>Y5772&amp;"-"&amp;Z5772&amp;"-"&amp;AC5772&amp;"-"&amp;AD5772&amp;"-"&amp;AG5772</f>
        <v>21.5-f-A-0-2.5</v>
      </c>
      <c r="Y5772">
        <f>F5772</f>
        <v>21.5</v>
      </c>
      <c r="Z5772" s="2" t="str">
        <f>G5772</f>
        <v>f</v>
      </c>
      <c r="AA5772">
        <f>_xlfn.IFNA(VLOOKUP(X5772,'duo-out'!A$2:Q$5000,5,FALSE),E5772+10*(H5772-1)+1+_xlfn.IFNA(VLOOKUP(D5772,states!A$2:C$10,3,FALSE),1))</f>
        <v>251</v>
      </c>
      <c r="AB5772" t="str">
        <f>IF(V5772="","",V5772)</f>
        <v/>
      </c>
      <c r="AC5772" s="2" t="str">
        <f>_xlfn.IFNA(VLOOKUP(D5772,states!A$2:C$10,2,FALSE),"XX")</f>
        <v>A</v>
      </c>
      <c r="AD5772">
        <f>E5772</f>
        <v>0</v>
      </c>
      <c r="AE5772">
        <f>_xlfn.IFNA(VLOOKUP(D5772,states!A$2:D$10,4,FALSE),0)</f>
        <v>2</v>
      </c>
      <c r="AF5772">
        <v>0.5</v>
      </c>
      <c r="AG5772">
        <f>IF(AE5772=0,AF5772,IF(AE5772=1,IF(F5772=0.5,0.5,IF(H5772=1,0.5,1.5)),IF(F5772=0.5,0.5,IF(H5772=1,2.5,1.5))))</f>
        <v>2.5</v>
      </c>
      <c r="AH5772" s="7">
        <f>IF(AC5772="XX",0,1/C5772^(1/5)*IF(E5772=0,100,1)/(E5772+1)^(1/4))</f>
        <v>208.97766280225102</v>
      </c>
    </row>
    <row r="5773" spans="1:34">
      <c r="A5773">
        <v>2635</v>
      </c>
      <c r="B5773" s="1">
        <v>23320.394700000001</v>
      </c>
      <c r="C5773" s="6">
        <v>9.0819999999999998E-3</v>
      </c>
      <c r="D5773" t="s">
        <v>3</v>
      </c>
      <c r="E5773">
        <v>0</v>
      </c>
      <c r="F5773">
        <v>21.5</v>
      </c>
      <c r="G5773" t="s">
        <v>2</v>
      </c>
      <c r="H5773">
        <v>1</v>
      </c>
      <c r="I5773" t="s">
        <v>0</v>
      </c>
      <c r="J5773">
        <v>0</v>
      </c>
      <c r="K5773">
        <v>21.5</v>
      </c>
      <c r="L5773" t="s">
        <v>1</v>
      </c>
      <c r="M5773">
        <v>1</v>
      </c>
      <c r="N5773" t="s">
        <v>2691</v>
      </c>
      <c r="O5773">
        <v>1</v>
      </c>
      <c r="P5773" t="str">
        <f>D5773&amp;"-"&amp;F5773&amp;"-"&amp;G5773&amp;"-"&amp;E5773&amp;"-"&amp;H5773</f>
        <v>A2Delta-21.5-f-0-1</v>
      </c>
      <c r="Q5773" t="str">
        <f>I5773&amp;"-"&amp;K5773&amp;"-"&amp;L5773&amp;"-"&amp;J5773&amp;"-"&amp;M5773</f>
        <v>X2Pi-21.5-e-0-1</v>
      </c>
      <c r="R5773">
        <f>B5773+S5773</f>
        <v>29569.156897241002</v>
      </c>
      <c r="S5773">
        <f>_xlfn.IFNA(VLOOKUP(Q5773,'MARVEL-X'!A$2:I$1400,7,FALSE),VLOOKUP(Q5773,MARVEL!A$2:J$1522,10,FALSE))</f>
        <v>6248.7621972409997</v>
      </c>
      <c r="T5773">
        <f>IF(P5773=P5772,R5773+T5772,R5773)</f>
        <v>118276.612837965</v>
      </c>
      <c r="U5773">
        <f>IF(P5773=P5772,1+U5772,1)</f>
        <v>4</v>
      </c>
      <c r="V5773" t="str">
        <f t="shared" si="90"/>
        <v/>
      </c>
      <c r="W5773" t="str">
        <f>IF(V5773="","",IF(ABS(V5773-R5773)&gt;W$1,ABS(V5773-R5773),""))</f>
        <v/>
      </c>
      <c r="X5773" t="str">
        <f>Y5773&amp;"-"&amp;Z5773&amp;"-"&amp;AC5773&amp;"-"&amp;AD5773&amp;"-"&amp;AG5773</f>
        <v>21.5-f-A-0-2.5</v>
      </c>
      <c r="Y5773">
        <f>F5773</f>
        <v>21.5</v>
      </c>
      <c r="Z5773" s="2" t="str">
        <f>G5773</f>
        <v>f</v>
      </c>
      <c r="AA5773">
        <f>_xlfn.IFNA(VLOOKUP(X5773,'duo-out'!A$2:Q$5000,5,FALSE),E5773+10*(H5773-1)+1+_xlfn.IFNA(VLOOKUP(D5773,states!A$2:C$10,3,FALSE),1))</f>
        <v>251</v>
      </c>
      <c r="AB5773" t="str">
        <f>IF(V5773="","",V5773)</f>
        <v/>
      </c>
      <c r="AC5773" s="2" t="str">
        <f>_xlfn.IFNA(VLOOKUP(D5773,states!A$2:C$10,2,FALSE),"XX")</f>
        <v>A</v>
      </c>
      <c r="AD5773">
        <f>E5773</f>
        <v>0</v>
      </c>
      <c r="AE5773">
        <f>_xlfn.IFNA(VLOOKUP(D5773,states!A$2:D$10,4,FALSE),0)</f>
        <v>2</v>
      </c>
      <c r="AF5773">
        <v>0.5</v>
      </c>
      <c r="AG5773">
        <f>IF(AE5773=0,AF5773,IF(AE5773=1,IF(F5773=0.5,0.5,IF(H5773=1,0.5,1.5)),IF(F5773=0.5,0.5,IF(H5773=1,2.5,1.5))))</f>
        <v>2.5</v>
      </c>
      <c r="AH5773" s="7">
        <f>IF(AC5773="XX",0,1/C5773^(1/5)*IF(E5773=0,100,1)/(E5773+1)^(1/4))</f>
        <v>256.07294754834754</v>
      </c>
    </row>
    <row r="5774" spans="1:34">
      <c r="A5774">
        <v>5320</v>
      </c>
      <c r="B5774" s="1">
        <v>23320.362000000001</v>
      </c>
      <c r="C5774" s="6">
        <v>0.05</v>
      </c>
      <c r="D5774" t="s">
        <v>3</v>
      </c>
      <c r="E5774">
        <v>0</v>
      </c>
      <c r="F5774">
        <v>21.5</v>
      </c>
      <c r="G5774" t="s">
        <v>2</v>
      </c>
      <c r="H5774">
        <v>1</v>
      </c>
      <c r="I5774" t="s">
        <v>0</v>
      </c>
      <c r="J5774">
        <v>0</v>
      </c>
      <c r="K5774">
        <v>21.5</v>
      </c>
      <c r="L5774" t="s">
        <v>1</v>
      </c>
      <c r="M5774">
        <v>1</v>
      </c>
      <c r="N5774" t="s">
        <v>5376</v>
      </c>
      <c r="O5774">
        <v>1</v>
      </c>
      <c r="P5774" t="str">
        <f>D5774&amp;"-"&amp;F5774&amp;"-"&amp;G5774&amp;"-"&amp;E5774&amp;"-"&amp;H5774</f>
        <v>A2Delta-21.5-f-0-1</v>
      </c>
      <c r="Q5774" t="str">
        <f>I5774&amp;"-"&amp;K5774&amp;"-"&amp;L5774&amp;"-"&amp;J5774&amp;"-"&amp;M5774</f>
        <v>X2Pi-21.5-e-0-1</v>
      </c>
      <c r="R5774">
        <f>B5774+S5774</f>
        <v>29569.124197240999</v>
      </c>
      <c r="S5774">
        <f>_xlfn.IFNA(VLOOKUP(Q5774,'MARVEL-X'!A$2:I$1400,7,FALSE),VLOOKUP(Q5774,MARVEL!A$2:J$1522,10,FALSE))</f>
        <v>6248.7621972409997</v>
      </c>
      <c r="T5774">
        <f>IF(P5774=P5773,R5774+T5773,R5774)</f>
        <v>147845.737035206</v>
      </c>
      <c r="U5774">
        <f>IF(P5774=P5773,1+U5773,1)</f>
        <v>5</v>
      </c>
      <c r="V5774" t="str">
        <f t="shared" si="90"/>
        <v/>
      </c>
      <c r="W5774" t="str">
        <f>IF(V5774="","",IF(ABS(V5774-R5774)&gt;W$1,ABS(V5774-R5774),""))</f>
        <v/>
      </c>
      <c r="X5774" t="str">
        <f>Y5774&amp;"-"&amp;Z5774&amp;"-"&amp;AC5774&amp;"-"&amp;AD5774&amp;"-"&amp;AG5774</f>
        <v>21.5-f-A-0-2.5</v>
      </c>
      <c r="Y5774">
        <f>F5774</f>
        <v>21.5</v>
      </c>
      <c r="Z5774" s="2" t="str">
        <f>G5774</f>
        <v>f</v>
      </c>
      <c r="AA5774">
        <f>_xlfn.IFNA(VLOOKUP(X5774,'duo-out'!A$2:Q$5000,5,FALSE),E5774+10*(H5774-1)+1+_xlfn.IFNA(VLOOKUP(D5774,states!A$2:C$10,3,FALSE),1))</f>
        <v>251</v>
      </c>
      <c r="AB5774" t="str">
        <f>IF(V5774="","",V5774)</f>
        <v/>
      </c>
      <c r="AC5774" s="2" t="str">
        <f>_xlfn.IFNA(VLOOKUP(D5774,states!A$2:C$10,2,FALSE),"XX")</f>
        <v>A</v>
      </c>
      <c r="AD5774">
        <f>E5774</f>
        <v>0</v>
      </c>
      <c r="AE5774">
        <f>_xlfn.IFNA(VLOOKUP(D5774,states!A$2:D$10,4,FALSE),0)</f>
        <v>2</v>
      </c>
      <c r="AF5774">
        <v>0.5</v>
      </c>
      <c r="AG5774">
        <f>IF(AE5774=0,AF5774,IF(AE5774=1,IF(F5774=0.5,0.5,IF(H5774=1,0.5,1.5)),IF(F5774=0.5,0.5,IF(H5774=1,2.5,1.5))))</f>
        <v>2.5</v>
      </c>
      <c r="AH5774" s="7">
        <f>IF(AC5774="XX",0,1/C5774^(1/5)*IF(E5774=0,100,1)/(E5774+1)^(1/4))</f>
        <v>182.05642030260799</v>
      </c>
    </row>
    <row r="5775" spans="1:34">
      <c r="A5775">
        <v>5300</v>
      </c>
      <c r="B5775" s="1">
        <v>23878.848000000002</v>
      </c>
      <c r="C5775" s="6">
        <v>0.1169</v>
      </c>
      <c r="D5775" t="s">
        <v>3</v>
      </c>
      <c r="E5775">
        <v>0</v>
      </c>
      <c r="F5775">
        <v>21.5</v>
      </c>
      <c r="G5775" t="s">
        <v>2</v>
      </c>
      <c r="H5775">
        <v>1</v>
      </c>
      <c r="I5775" t="s">
        <v>0</v>
      </c>
      <c r="J5775">
        <v>0</v>
      </c>
      <c r="K5775">
        <v>20.5</v>
      </c>
      <c r="L5775" t="s">
        <v>2</v>
      </c>
      <c r="M5775">
        <v>1</v>
      </c>
      <c r="N5775" t="s">
        <v>5356</v>
      </c>
      <c r="O5775">
        <v>1</v>
      </c>
      <c r="P5775" t="str">
        <f>D5775&amp;"-"&amp;F5775&amp;"-"&amp;G5775&amp;"-"&amp;E5775&amp;"-"&amp;H5775</f>
        <v>A2Delta-21.5-f-0-1</v>
      </c>
      <c r="Q5775" t="str">
        <f>I5775&amp;"-"&amp;K5775&amp;"-"&amp;L5775&amp;"-"&amp;J5775&amp;"-"&amp;M5775</f>
        <v>X2Pi-20.5-f-0-1</v>
      </c>
      <c r="R5775">
        <f>B5775+S5775</f>
        <v>29569.053850280001</v>
      </c>
      <c r="S5775">
        <f>_xlfn.IFNA(VLOOKUP(Q5775,'MARVEL-X'!A$2:I$1400,7,FALSE),VLOOKUP(Q5775,MARVEL!A$2:J$1522,10,FALSE))</f>
        <v>5690.20585028</v>
      </c>
      <c r="T5775">
        <f>IF(P5775=P5774,R5775+T5774,R5775)</f>
        <v>177414.790885486</v>
      </c>
      <c r="U5775">
        <f>IF(P5775=P5774,1+U5774,1)</f>
        <v>6</v>
      </c>
      <c r="V5775" t="str">
        <f t="shared" si="90"/>
        <v/>
      </c>
      <c r="W5775" t="str">
        <f>IF(V5775="","",IF(ABS(V5775-R5775)&gt;W$1,ABS(V5775-R5775),""))</f>
        <v/>
      </c>
      <c r="X5775" t="str">
        <f>Y5775&amp;"-"&amp;Z5775&amp;"-"&amp;AC5775&amp;"-"&amp;AD5775&amp;"-"&amp;AG5775</f>
        <v>21.5-f-A-0-2.5</v>
      </c>
      <c r="Y5775">
        <f>F5775</f>
        <v>21.5</v>
      </c>
      <c r="Z5775" s="2" t="str">
        <f>G5775</f>
        <v>f</v>
      </c>
      <c r="AA5775">
        <f>_xlfn.IFNA(VLOOKUP(X5775,'duo-out'!A$2:Q$5000,5,FALSE),E5775+10*(H5775-1)+1+_xlfn.IFNA(VLOOKUP(D5775,states!A$2:C$10,3,FALSE),1))</f>
        <v>251</v>
      </c>
      <c r="AB5775" t="str">
        <f>IF(V5775="","",V5775)</f>
        <v/>
      </c>
      <c r="AC5775" s="2" t="str">
        <f>_xlfn.IFNA(VLOOKUP(D5775,states!A$2:C$10,2,FALSE),"XX")</f>
        <v>A</v>
      </c>
      <c r="AD5775">
        <f>E5775</f>
        <v>0</v>
      </c>
      <c r="AE5775">
        <f>_xlfn.IFNA(VLOOKUP(D5775,states!A$2:D$10,4,FALSE),0)</f>
        <v>2</v>
      </c>
      <c r="AF5775">
        <v>0.5</v>
      </c>
      <c r="AG5775">
        <f>IF(AE5775=0,AF5775,IF(AE5775=1,IF(F5775=0.5,0.5,IF(H5775=1,0.5,1.5)),IF(F5775=0.5,0.5,IF(H5775=1,2.5,1.5))))</f>
        <v>2.5</v>
      </c>
      <c r="AH5775" s="7">
        <f>IF(AC5775="XX",0,1/C5775^(1/5)*IF(E5775=0,100,1)/(E5775+1)^(1/4))</f>
        <v>153.61622829407585</v>
      </c>
    </row>
    <row r="5776" spans="1:34">
      <c r="A5776">
        <v>654</v>
      </c>
      <c r="B5776" s="1">
        <v>23320.37</v>
      </c>
      <c r="C5776" s="6">
        <v>0.05</v>
      </c>
      <c r="D5776" t="s">
        <v>3</v>
      </c>
      <c r="E5776">
        <v>0</v>
      </c>
      <c r="F5776">
        <v>21.5</v>
      </c>
      <c r="G5776" t="s">
        <v>2</v>
      </c>
      <c r="H5776">
        <v>1</v>
      </c>
      <c r="I5776" t="s">
        <v>0</v>
      </c>
      <c r="J5776">
        <v>0</v>
      </c>
      <c r="K5776">
        <v>21.5</v>
      </c>
      <c r="L5776" t="s">
        <v>1</v>
      </c>
      <c r="M5776">
        <v>1</v>
      </c>
      <c r="N5776" t="s">
        <v>710</v>
      </c>
      <c r="O5776">
        <v>1</v>
      </c>
      <c r="P5776" t="str">
        <f>D5776&amp;"-"&amp;F5776&amp;"-"&amp;G5776&amp;"-"&amp;E5776&amp;"-"&amp;H5776</f>
        <v>A2Delta-21.5-f-0-1</v>
      </c>
      <c r="Q5776" t="str">
        <f>I5776&amp;"-"&amp;K5776&amp;"-"&amp;L5776&amp;"-"&amp;J5776&amp;"-"&amp;M5776</f>
        <v>X2Pi-21.5-e-0-1</v>
      </c>
      <c r="R5776">
        <f>B5776+S5776</f>
        <v>29569.132197241001</v>
      </c>
      <c r="S5776">
        <f>_xlfn.IFNA(VLOOKUP(Q5776,'MARVEL-X'!A$2:I$1400,7,FALSE),VLOOKUP(Q5776,MARVEL!A$2:J$1522,10,FALSE))</f>
        <v>6248.7621972409997</v>
      </c>
      <c r="T5776">
        <f>IF(P5776=P5775,R5776+T5775,R5776)</f>
        <v>206983.92308272701</v>
      </c>
      <c r="U5776">
        <f>IF(P5776=P5775,1+U5775,1)</f>
        <v>7</v>
      </c>
      <c r="V5776" t="str">
        <f t="shared" si="90"/>
        <v/>
      </c>
      <c r="W5776" t="str">
        <f>IF(V5776="","",IF(ABS(V5776-R5776)&gt;W$1,ABS(V5776-R5776),""))</f>
        <v/>
      </c>
      <c r="X5776" t="str">
        <f>Y5776&amp;"-"&amp;Z5776&amp;"-"&amp;AC5776&amp;"-"&amp;AD5776&amp;"-"&amp;AG5776</f>
        <v>21.5-f-A-0-2.5</v>
      </c>
      <c r="Y5776">
        <f>F5776</f>
        <v>21.5</v>
      </c>
      <c r="Z5776" s="2" t="str">
        <f>G5776</f>
        <v>f</v>
      </c>
      <c r="AA5776">
        <f>_xlfn.IFNA(VLOOKUP(X5776,'duo-out'!A$2:Q$5000,5,FALSE),E5776+10*(H5776-1)+1+_xlfn.IFNA(VLOOKUP(D5776,states!A$2:C$10,3,FALSE),1))</f>
        <v>251</v>
      </c>
      <c r="AB5776" t="str">
        <f>IF(V5776="","",V5776)</f>
        <v/>
      </c>
      <c r="AC5776" s="2" t="str">
        <f>_xlfn.IFNA(VLOOKUP(D5776,states!A$2:C$10,2,FALSE),"XX")</f>
        <v>A</v>
      </c>
      <c r="AD5776">
        <f>E5776</f>
        <v>0</v>
      </c>
      <c r="AE5776">
        <f>_xlfn.IFNA(VLOOKUP(D5776,states!A$2:D$10,4,FALSE),0)</f>
        <v>2</v>
      </c>
      <c r="AF5776">
        <v>0.5</v>
      </c>
      <c r="AG5776">
        <f>IF(AE5776=0,AF5776,IF(AE5776=1,IF(F5776=0.5,0.5,IF(H5776=1,0.5,1.5)),IF(F5776=0.5,0.5,IF(H5776=1,2.5,1.5))))</f>
        <v>2.5</v>
      </c>
      <c r="AH5776" s="7">
        <f>IF(AC5776="XX",0,1/C5776^(1/5)*IF(E5776=0,100,1)/(E5776+1)^(1/4))</f>
        <v>182.05642030260799</v>
      </c>
    </row>
    <row r="5777" spans="1:34">
      <c r="A5777">
        <v>627</v>
      </c>
      <c r="B5777" s="1">
        <v>23878.86</v>
      </c>
      <c r="C5777" s="6">
        <v>9.7220000000000001E-2</v>
      </c>
      <c r="D5777" t="s">
        <v>3</v>
      </c>
      <c r="E5777">
        <v>0</v>
      </c>
      <c r="F5777">
        <v>21.5</v>
      </c>
      <c r="G5777" t="s">
        <v>2</v>
      </c>
      <c r="H5777">
        <v>1</v>
      </c>
      <c r="I5777" t="s">
        <v>0</v>
      </c>
      <c r="J5777">
        <v>0</v>
      </c>
      <c r="K5777">
        <v>20.5</v>
      </c>
      <c r="L5777" t="s">
        <v>2</v>
      </c>
      <c r="M5777">
        <v>1</v>
      </c>
      <c r="N5777" t="s">
        <v>683</v>
      </c>
      <c r="O5777">
        <v>1</v>
      </c>
      <c r="P5777" t="str">
        <f>D5777&amp;"-"&amp;F5777&amp;"-"&amp;G5777&amp;"-"&amp;E5777&amp;"-"&amp;H5777</f>
        <v>A2Delta-21.5-f-0-1</v>
      </c>
      <c r="Q5777" t="str">
        <f>I5777&amp;"-"&amp;K5777&amp;"-"&amp;L5777&amp;"-"&amp;J5777&amp;"-"&amp;M5777</f>
        <v>X2Pi-20.5-f-0-1</v>
      </c>
      <c r="R5777">
        <f>B5777+S5777</f>
        <v>29569.06585028</v>
      </c>
      <c r="S5777">
        <f>_xlfn.IFNA(VLOOKUP(Q5777,'MARVEL-X'!A$2:I$1400,7,FALSE),VLOOKUP(Q5777,MARVEL!A$2:J$1522,10,FALSE))</f>
        <v>5690.20585028</v>
      </c>
      <c r="T5777">
        <f>IF(P5777=P5776,R5777+T5776,R5777)</f>
        <v>236552.988933007</v>
      </c>
      <c r="U5777">
        <f>IF(P5777=P5776,1+U5776,1)</f>
        <v>8</v>
      </c>
      <c r="V5777">
        <f t="shared" si="90"/>
        <v>29569.123616625875</v>
      </c>
      <c r="W5777">
        <f>IF(V5777="","",IF(ABS(V5777-R5777)&gt;W$1,ABS(V5777-R5777),""))</f>
        <v>5.7766345875279512E-2</v>
      </c>
      <c r="X5777" t="str">
        <f>Y5777&amp;"-"&amp;Z5777&amp;"-"&amp;AC5777&amp;"-"&amp;AD5777&amp;"-"&amp;AG5777</f>
        <v>21.5-f-A-0-2.5</v>
      </c>
      <c r="Y5777">
        <f>F5777</f>
        <v>21.5</v>
      </c>
      <c r="Z5777" s="2" t="str">
        <f>G5777</f>
        <v>f</v>
      </c>
      <c r="AA5777">
        <f>_xlfn.IFNA(VLOOKUP(X5777,'duo-out'!A$2:Q$5000,5,FALSE),E5777+10*(H5777-1)+1+_xlfn.IFNA(VLOOKUP(D5777,states!A$2:C$10,3,FALSE),1))</f>
        <v>251</v>
      </c>
      <c r="AB5777">
        <f>IF(V5777="","",V5777)</f>
        <v>29569.123616625875</v>
      </c>
      <c r="AC5777" s="2" t="str">
        <f>_xlfn.IFNA(VLOOKUP(D5777,states!A$2:C$10,2,FALSE),"XX")</f>
        <v>A</v>
      </c>
      <c r="AD5777">
        <f>E5777</f>
        <v>0</v>
      </c>
      <c r="AE5777">
        <f>_xlfn.IFNA(VLOOKUP(D5777,states!A$2:D$10,4,FALSE),0)</f>
        <v>2</v>
      </c>
      <c r="AF5777">
        <v>0.5</v>
      </c>
      <c r="AG5777">
        <f>IF(AE5777=0,AF5777,IF(AE5777=1,IF(F5777=0.5,0.5,IF(H5777=1,0.5,1.5)),IF(F5777=0.5,0.5,IF(H5777=1,2.5,1.5))))</f>
        <v>2.5</v>
      </c>
      <c r="AH5777" s="7">
        <f>IF(AC5777="XX",0,1/C5777^(1/5)*IF(E5777=0,100,1)/(E5777+1)^(1/4))</f>
        <v>159.38552476302132</v>
      </c>
    </row>
    <row r="5778" spans="1:34">
      <c r="A5778">
        <v>3434</v>
      </c>
      <c r="B5778" s="1">
        <v>22744.287899999999</v>
      </c>
      <c r="C5778" s="6">
        <v>5.1400000000000001E-2</v>
      </c>
      <c r="D5778" t="s">
        <v>3</v>
      </c>
      <c r="E5778">
        <v>0</v>
      </c>
      <c r="F5778">
        <v>21.5</v>
      </c>
      <c r="G5778" t="s">
        <v>2</v>
      </c>
      <c r="H5778">
        <v>2</v>
      </c>
      <c r="I5778" t="s">
        <v>0</v>
      </c>
      <c r="J5778">
        <v>0</v>
      </c>
      <c r="K5778">
        <v>22.5</v>
      </c>
      <c r="L5778" t="s">
        <v>2</v>
      </c>
      <c r="M5778">
        <v>2</v>
      </c>
      <c r="N5778" t="s">
        <v>3490</v>
      </c>
      <c r="O5778">
        <v>1</v>
      </c>
      <c r="P5778" t="str">
        <f>D5778&amp;"-"&amp;F5778&amp;"-"&amp;G5778&amp;"-"&amp;E5778&amp;"-"&amp;H5778</f>
        <v>A2Delta-21.5-f-0-2</v>
      </c>
      <c r="Q5778" t="str">
        <f>I5778&amp;"-"&amp;K5778&amp;"-"&amp;L5778&amp;"-"&amp;J5778&amp;"-"&amp;M5778</f>
        <v>X2Pi-22.5-f-0-2</v>
      </c>
      <c r="R5778">
        <f>B5778+S5778</f>
        <v>30145.872839085998</v>
      </c>
      <c r="S5778">
        <f>_xlfn.IFNA(VLOOKUP(Q5778,'MARVEL-X'!A$2:I$1400,7,FALSE),VLOOKUP(Q5778,MARVEL!A$2:J$1522,10,FALSE))</f>
        <v>7401.5849390860003</v>
      </c>
      <c r="T5778">
        <f>IF(P5778=P5777,R5778+T5777,R5778)</f>
        <v>30145.872839085998</v>
      </c>
      <c r="U5778">
        <f>IF(P5778=P5777,1+U5777,1)</f>
        <v>1</v>
      </c>
      <c r="V5778" t="str">
        <f t="shared" si="90"/>
        <v/>
      </c>
      <c r="W5778" t="str">
        <f>IF(V5778="","",IF(ABS(V5778-R5778)&gt;W$1,ABS(V5778-R5778),""))</f>
        <v/>
      </c>
      <c r="X5778" t="str">
        <f>Y5778&amp;"-"&amp;Z5778&amp;"-"&amp;AC5778&amp;"-"&amp;AD5778&amp;"-"&amp;AG5778</f>
        <v>21.5-f-A-0-1.5</v>
      </c>
      <c r="Y5778">
        <f>F5778</f>
        <v>21.5</v>
      </c>
      <c r="Z5778" s="2" t="str">
        <f>G5778</f>
        <v>f</v>
      </c>
      <c r="AA5778">
        <f>_xlfn.IFNA(VLOOKUP(X5778,'duo-out'!A$2:Q$5000,5,FALSE),E5778+10*(H5778-1)+1+_xlfn.IFNA(VLOOKUP(D5778,states!A$2:C$10,3,FALSE),1))</f>
        <v>261</v>
      </c>
      <c r="AB5778" t="str">
        <f>IF(V5778="","",V5778)</f>
        <v/>
      </c>
      <c r="AC5778" s="2" t="str">
        <f>_xlfn.IFNA(VLOOKUP(D5778,states!A$2:C$10,2,FALSE),"XX")</f>
        <v>A</v>
      </c>
      <c r="AD5778">
        <f>E5778</f>
        <v>0</v>
      </c>
      <c r="AE5778">
        <f>_xlfn.IFNA(VLOOKUP(D5778,states!A$2:D$10,4,FALSE),0)</f>
        <v>2</v>
      </c>
      <c r="AF5778">
        <v>0.5</v>
      </c>
      <c r="AG5778">
        <f>IF(AE5778=0,AF5778,IF(AE5778=1,IF(F5778=0.5,0.5,IF(H5778=1,0.5,1.5)),IF(F5778=0.5,0.5,IF(H5778=1,2.5,1.5))))</f>
        <v>1.5</v>
      </c>
      <c r="AH5778" s="7">
        <f>IF(AC5778="XX",0,1/C5778^(1/5)*IF(E5778=0,100,1)/(E5778+1)^(1/4))</f>
        <v>181.05368822171712</v>
      </c>
    </row>
    <row r="5779" spans="1:34">
      <c r="A5779">
        <v>3410</v>
      </c>
      <c r="B5779" s="1">
        <v>23347.073</v>
      </c>
      <c r="C5779" s="6">
        <v>7.8110000000000002E-3</v>
      </c>
      <c r="D5779" t="s">
        <v>3</v>
      </c>
      <c r="E5779">
        <v>0</v>
      </c>
      <c r="F5779">
        <v>21.5</v>
      </c>
      <c r="G5779" t="s">
        <v>2</v>
      </c>
      <c r="H5779">
        <v>2</v>
      </c>
      <c r="I5779" t="s">
        <v>0</v>
      </c>
      <c r="J5779">
        <v>0</v>
      </c>
      <c r="K5779">
        <v>21.5</v>
      </c>
      <c r="L5779" t="s">
        <v>1</v>
      </c>
      <c r="M5779">
        <v>2</v>
      </c>
      <c r="N5779" t="s">
        <v>3466</v>
      </c>
      <c r="O5779">
        <v>1</v>
      </c>
      <c r="P5779" t="str">
        <f>D5779&amp;"-"&amp;F5779&amp;"-"&amp;G5779&amp;"-"&amp;E5779&amp;"-"&amp;H5779</f>
        <v>A2Delta-21.5-f-0-2</v>
      </c>
      <c r="Q5779" t="str">
        <f>I5779&amp;"-"&amp;K5779&amp;"-"&amp;L5779&amp;"-"&amp;J5779&amp;"-"&amp;M5779</f>
        <v>X2Pi-21.5-e-0-2</v>
      </c>
      <c r="R5779">
        <f>B5779+S5779</f>
        <v>30145.838526477</v>
      </c>
      <c r="S5779">
        <f>_xlfn.IFNA(VLOOKUP(Q5779,'MARVEL-X'!A$2:I$1400,7,FALSE),VLOOKUP(Q5779,MARVEL!A$2:J$1522,10,FALSE))</f>
        <v>6798.7655264770001</v>
      </c>
      <c r="T5779">
        <f>IF(P5779=P5778,R5779+T5778,R5779)</f>
        <v>60291.711365562995</v>
      </c>
      <c r="U5779">
        <f>IF(P5779=P5778,1+U5778,1)</f>
        <v>2</v>
      </c>
      <c r="V5779" t="str">
        <f t="shared" si="90"/>
        <v/>
      </c>
      <c r="W5779" t="str">
        <f>IF(V5779="","",IF(ABS(V5779-R5779)&gt;W$1,ABS(V5779-R5779),""))</f>
        <v/>
      </c>
      <c r="X5779" t="str">
        <f>Y5779&amp;"-"&amp;Z5779&amp;"-"&amp;AC5779&amp;"-"&amp;AD5779&amp;"-"&amp;AG5779</f>
        <v>21.5-f-A-0-1.5</v>
      </c>
      <c r="Y5779">
        <f>F5779</f>
        <v>21.5</v>
      </c>
      <c r="Z5779" s="2" t="str">
        <f>G5779</f>
        <v>f</v>
      </c>
      <c r="AA5779">
        <f>_xlfn.IFNA(VLOOKUP(X5779,'duo-out'!A$2:Q$5000,5,FALSE),E5779+10*(H5779-1)+1+_xlfn.IFNA(VLOOKUP(D5779,states!A$2:C$10,3,FALSE),1))</f>
        <v>261</v>
      </c>
      <c r="AB5779" t="str">
        <f>IF(V5779="","",V5779)</f>
        <v/>
      </c>
      <c r="AC5779" s="2" t="str">
        <f>_xlfn.IFNA(VLOOKUP(D5779,states!A$2:C$10,2,FALSE),"XX")</f>
        <v>A</v>
      </c>
      <c r="AD5779">
        <f>E5779</f>
        <v>0</v>
      </c>
      <c r="AE5779">
        <f>_xlfn.IFNA(VLOOKUP(D5779,states!A$2:D$10,4,FALSE),0)</f>
        <v>2</v>
      </c>
      <c r="AF5779">
        <v>0.5</v>
      </c>
      <c r="AG5779">
        <f>IF(AE5779=0,AF5779,IF(AE5779=1,IF(F5779=0.5,0.5,IF(H5779=1,0.5,1.5)),IF(F5779=0.5,0.5,IF(H5779=1,2.5,1.5))))</f>
        <v>1.5</v>
      </c>
      <c r="AH5779" s="7">
        <f>IF(AC5779="XX",0,1/C5779^(1/5)*IF(E5779=0,100,1)/(E5779+1)^(1/4))</f>
        <v>263.9117171429142</v>
      </c>
    </row>
    <row r="5780" spans="1:34">
      <c r="A5780">
        <v>3339</v>
      </c>
      <c r="B5780" s="1">
        <v>23896.832600000002</v>
      </c>
      <c r="C5780" s="6">
        <v>2.1430000000000001E-2</v>
      </c>
      <c r="D5780" t="s">
        <v>3</v>
      </c>
      <c r="E5780">
        <v>0</v>
      </c>
      <c r="F5780">
        <v>21.5</v>
      </c>
      <c r="G5780" t="s">
        <v>2</v>
      </c>
      <c r="H5780">
        <v>2</v>
      </c>
      <c r="I5780" t="s">
        <v>0</v>
      </c>
      <c r="J5780">
        <v>0</v>
      </c>
      <c r="K5780">
        <v>20.5</v>
      </c>
      <c r="L5780" t="s">
        <v>2</v>
      </c>
      <c r="M5780">
        <v>2</v>
      </c>
      <c r="N5780" t="s">
        <v>3395</v>
      </c>
      <c r="O5780">
        <v>1</v>
      </c>
      <c r="P5780" t="str">
        <f>D5780&amp;"-"&amp;F5780&amp;"-"&amp;G5780&amp;"-"&amp;E5780&amp;"-"&amp;H5780</f>
        <v>A2Delta-21.5-f-0-2</v>
      </c>
      <c r="Q5780" t="str">
        <f>I5780&amp;"-"&amp;K5780&amp;"-"&amp;L5780&amp;"-"&amp;J5780&amp;"-"&amp;M5780</f>
        <v>X2Pi-20.5-f-0-2</v>
      </c>
      <c r="R5780">
        <f>B5780+S5780</f>
        <v>30145.819804083003</v>
      </c>
      <c r="S5780">
        <f>_xlfn.IFNA(VLOOKUP(Q5780,'MARVEL-X'!A$2:I$1400,7,FALSE),VLOOKUP(Q5780,MARVEL!A$2:J$1522,10,FALSE))</f>
        <v>6248.9872040830005</v>
      </c>
      <c r="T5780">
        <f>IF(P5780=P5779,R5780+T5779,R5780)</f>
        <v>90437.531169645998</v>
      </c>
      <c r="U5780">
        <f>IF(P5780=P5779,1+U5779,1)</f>
        <v>3</v>
      </c>
      <c r="V5780" t="str">
        <f t="shared" si="90"/>
        <v/>
      </c>
      <c r="W5780" t="str">
        <f>IF(V5780="","",IF(ABS(V5780-R5780)&gt;W$1,ABS(V5780-R5780),""))</f>
        <v/>
      </c>
      <c r="X5780" t="str">
        <f>Y5780&amp;"-"&amp;Z5780&amp;"-"&amp;AC5780&amp;"-"&amp;AD5780&amp;"-"&amp;AG5780</f>
        <v>21.5-f-A-0-1.5</v>
      </c>
      <c r="Y5780">
        <f>F5780</f>
        <v>21.5</v>
      </c>
      <c r="Z5780" s="2" t="str">
        <f>G5780</f>
        <v>f</v>
      </c>
      <c r="AA5780">
        <f>_xlfn.IFNA(VLOOKUP(X5780,'duo-out'!A$2:Q$5000,5,FALSE),E5780+10*(H5780-1)+1+_xlfn.IFNA(VLOOKUP(D5780,states!A$2:C$10,3,FALSE),1))</f>
        <v>261</v>
      </c>
      <c r="AB5780" t="str">
        <f>IF(V5780="","",V5780)</f>
        <v/>
      </c>
      <c r="AC5780" s="2" t="str">
        <f>_xlfn.IFNA(VLOOKUP(D5780,states!A$2:C$10,2,FALSE),"XX")</f>
        <v>A</v>
      </c>
      <c r="AD5780">
        <f>E5780</f>
        <v>0</v>
      </c>
      <c r="AE5780">
        <f>_xlfn.IFNA(VLOOKUP(D5780,states!A$2:D$10,4,FALSE),0)</f>
        <v>2</v>
      </c>
      <c r="AF5780">
        <v>0.5</v>
      </c>
      <c r="AG5780">
        <f>IF(AE5780=0,AF5780,IF(AE5780=1,IF(F5780=0.5,0.5,IF(H5780=1,0.5,1.5)),IF(F5780=0.5,0.5,IF(H5780=1,2.5,1.5))))</f>
        <v>1.5</v>
      </c>
      <c r="AH5780" s="7">
        <f>IF(AC5780="XX",0,1/C5780^(1/5)*IF(E5780=0,100,1)/(E5780+1)^(1/4))</f>
        <v>215.67289392768475</v>
      </c>
    </row>
    <row r="5781" spans="1:34">
      <c r="A5781">
        <v>2816</v>
      </c>
      <c r="B5781" s="1">
        <v>23347.069200000002</v>
      </c>
      <c r="C5781" s="6">
        <v>5.0000000000000001E-3</v>
      </c>
      <c r="D5781" t="s">
        <v>3</v>
      </c>
      <c r="E5781">
        <v>0</v>
      </c>
      <c r="F5781">
        <v>21.5</v>
      </c>
      <c r="G5781" t="s">
        <v>2</v>
      </c>
      <c r="H5781">
        <v>2</v>
      </c>
      <c r="I5781" t="s">
        <v>0</v>
      </c>
      <c r="J5781">
        <v>0</v>
      </c>
      <c r="K5781">
        <v>21.5</v>
      </c>
      <c r="L5781" t="s">
        <v>1</v>
      </c>
      <c r="M5781">
        <v>2</v>
      </c>
      <c r="N5781" t="s">
        <v>2872</v>
      </c>
      <c r="O5781">
        <v>1</v>
      </c>
      <c r="P5781" t="str">
        <f>D5781&amp;"-"&amp;F5781&amp;"-"&amp;G5781&amp;"-"&amp;E5781&amp;"-"&amp;H5781</f>
        <v>A2Delta-21.5-f-0-2</v>
      </c>
      <c r="Q5781" t="str">
        <f>I5781&amp;"-"&amp;K5781&amp;"-"&amp;L5781&amp;"-"&amp;J5781&amp;"-"&amp;M5781</f>
        <v>X2Pi-21.5-e-0-2</v>
      </c>
      <c r="R5781">
        <f>B5781+S5781</f>
        <v>30145.834726477002</v>
      </c>
      <c r="S5781">
        <f>_xlfn.IFNA(VLOOKUP(Q5781,'MARVEL-X'!A$2:I$1400,7,FALSE),VLOOKUP(Q5781,MARVEL!A$2:J$1522,10,FALSE))</f>
        <v>6798.7655264770001</v>
      </c>
      <c r="T5781">
        <f>IF(P5781=P5780,R5781+T5780,R5781)</f>
        <v>120583.365896123</v>
      </c>
      <c r="U5781">
        <f>IF(P5781=P5780,1+U5780,1)</f>
        <v>4</v>
      </c>
      <c r="V5781" t="str">
        <f t="shared" si="90"/>
        <v/>
      </c>
      <c r="W5781" t="str">
        <f>IF(V5781="","",IF(ABS(V5781-R5781)&gt;W$1,ABS(V5781-R5781),""))</f>
        <v/>
      </c>
      <c r="X5781" t="str">
        <f>Y5781&amp;"-"&amp;Z5781&amp;"-"&amp;AC5781&amp;"-"&amp;AD5781&amp;"-"&amp;AG5781</f>
        <v>21.5-f-A-0-1.5</v>
      </c>
      <c r="Y5781">
        <f>F5781</f>
        <v>21.5</v>
      </c>
      <c r="Z5781" s="2" t="str">
        <f>G5781</f>
        <v>f</v>
      </c>
      <c r="AA5781">
        <f>_xlfn.IFNA(VLOOKUP(X5781,'duo-out'!A$2:Q$5000,5,FALSE),E5781+10*(H5781-1)+1+_xlfn.IFNA(VLOOKUP(D5781,states!A$2:C$10,3,FALSE),1))</f>
        <v>261</v>
      </c>
      <c r="AB5781" t="str">
        <f>IF(V5781="","",V5781)</f>
        <v/>
      </c>
      <c r="AC5781" s="2" t="str">
        <f>_xlfn.IFNA(VLOOKUP(D5781,states!A$2:C$10,2,FALSE),"XX")</f>
        <v>A</v>
      </c>
      <c r="AD5781">
        <f>E5781</f>
        <v>0</v>
      </c>
      <c r="AE5781">
        <f>_xlfn.IFNA(VLOOKUP(D5781,states!A$2:D$10,4,FALSE),0)</f>
        <v>2</v>
      </c>
      <c r="AF5781">
        <v>0.5</v>
      </c>
      <c r="AG5781">
        <f>IF(AE5781=0,AF5781,IF(AE5781=1,IF(F5781=0.5,0.5,IF(H5781=1,0.5,1.5)),IF(F5781=0.5,0.5,IF(H5781=1,2.5,1.5))))</f>
        <v>1.5</v>
      </c>
      <c r="AH5781" s="7">
        <f>IF(AC5781="XX",0,1/C5781^(1/5)*IF(E5781=0,100,1)/(E5781+1)^(1/4))</f>
        <v>288.53998118144267</v>
      </c>
    </row>
    <row r="5782" spans="1:34">
      <c r="A5782">
        <v>2754</v>
      </c>
      <c r="B5782" s="1">
        <v>23896.856</v>
      </c>
      <c r="C5782" s="6">
        <v>6.888E-3</v>
      </c>
      <c r="D5782" t="s">
        <v>3</v>
      </c>
      <c r="E5782">
        <v>0</v>
      </c>
      <c r="F5782">
        <v>21.5</v>
      </c>
      <c r="G5782" t="s">
        <v>2</v>
      </c>
      <c r="H5782">
        <v>2</v>
      </c>
      <c r="I5782" t="s">
        <v>0</v>
      </c>
      <c r="J5782">
        <v>0</v>
      </c>
      <c r="K5782">
        <v>20.5</v>
      </c>
      <c r="L5782" t="s">
        <v>2</v>
      </c>
      <c r="M5782">
        <v>2</v>
      </c>
      <c r="N5782" t="s">
        <v>2810</v>
      </c>
      <c r="O5782">
        <v>1</v>
      </c>
      <c r="P5782" t="str">
        <f>D5782&amp;"-"&amp;F5782&amp;"-"&amp;G5782&amp;"-"&amp;E5782&amp;"-"&amp;H5782</f>
        <v>A2Delta-21.5-f-0-2</v>
      </c>
      <c r="Q5782" t="str">
        <f>I5782&amp;"-"&amp;K5782&amp;"-"&amp;L5782&amp;"-"&amp;J5782&amp;"-"&amp;M5782</f>
        <v>X2Pi-20.5-f-0-2</v>
      </c>
      <c r="R5782">
        <f>B5782+S5782</f>
        <v>30145.843204083001</v>
      </c>
      <c r="S5782">
        <f>_xlfn.IFNA(VLOOKUP(Q5782,'MARVEL-X'!A$2:I$1400,7,FALSE),VLOOKUP(Q5782,MARVEL!A$2:J$1522,10,FALSE))</f>
        <v>6248.9872040830005</v>
      </c>
      <c r="T5782">
        <f>IF(P5782=P5781,R5782+T5781,R5782)</f>
        <v>150729.209100206</v>
      </c>
      <c r="U5782">
        <f>IF(P5782=P5781,1+U5781,1)</f>
        <v>5</v>
      </c>
      <c r="V5782" t="str">
        <f t="shared" si="90"/>
        <v/>
      </c>
      <c r="W5782" t="str">
        <f>IF(V5782="","",IF(ABS(V5782-R5782)&gt;W$1,ABS(V5782-R5782),""))</f>
        <v/>
      </c>
      <c r="X5782" t="str">
        <f>Y5782&amp;"-"&amp;Z5782&amp;"-"&amp;AC5782&amp;"-"&amp;AD5782&amp;"-"&amp;AG5782</f>
        <v>21.5-f-A-0-1.5</v>
      </c>
      <c r="Y5782">
        <f>F5782</f>
        <v>21.5</v>
      </c>
      <c r="Z5782" s="2" t="str">
        <f>G5782</f>
        <v>f</v>
      </c>
      <c r="AA5782">
        <f>_xlfn.IFNA(VLOOKUP(X5782,'duo-out'!A$2:Q$5000,5,FALSE),E5782+10*(H5782-1)+1+_xlfn.IFNA(VLOOKUP(D5782,states!A$2:C$10,3,FALSE),1))</f>
        <v>261</v>
      </c>
      <c r="AB5782" t="str">
        <f>IF(V5782="","",V5782)</f>
        <v/>
      </c>
      <c r="AC5782" s="2" t="str">
        <f>_xlfn.IFNA(VLOOKUP(D5782,states!A$2:C$10,2,FALSE),"XX")</f>
        <v>A</v>
      </c>
      <c r="AD5782">
        <f>E5782</f>
        <v>0</v>
      </c>
      <c r="AE5782">
        <f>_xlfn.IFNA(VLOOKUP(D5782,states!A$2:D$10,4,FALSE),0)</f>
        <v>2</v>
      </c>
      <c r="AF5782">
        <v>0.5</v>
      </c>
      <c r="AG5782">
        <f>IF(AE5782=0,AF5782,IF(AE5782=1,IF(F5782=0.5,0.5,IF(H5782=1,0.5,1.5)),IF(F5782=0.5,0.5,IF(H5782=1,2.5,1.5))))</f>
        <v>1.5</v>
      </c>
      <c r="AH5782" s="7">
        <f>IF(AC5782="XX",0,1/C5782^(1/5)*IF(E5782=0,100,1)/(E5782+1)^(1/4))</f>
        <v>270.63338669117434</v>
      </c>
    </row>
    <row r="5783" spans="1:34">
      <c r="A5783">
        <v>5476</v>
      </c>
      <c r="B5783" s="1">
        <v>23346.993999999999</v>
      </c>
      <c r="C5783" s="6">
        <v>9.3619999999999995E-2</v>
      </c>
      <c r="D5783" t="s">
        <v>3</v>
      </c>
      <c r="E5783">
        <v>0</v>
      </c>
      <c r="F5783">
        <v>21.5</v>
      </c>
      <c r="G5783" t="s">
        <v>2</v>
      </c>
      <c r="H5783">
        <v>2</v>
      </c>
      <c r="I5783" t="s">
        <v>0</v>
      </c>
      <c r="J5783">
        <v>0</v>
      </c>
      <c r="K5783">
        <v>21.5</v>
      </c>
      <c r="L5783" t="s">
        <v>1</v>
      </c>
      <c r="M5783">
        <v>2</v>
      </c>
      <c r="N5783" t="s">
        <v>5532</v>
      </c>
      <c r="O5783">
        <v>1</v>
      </c>
      <c r="P5783" t="str">
        <f>D5783&amp;"-"&amp;F5783&amp;"-"&amp;G5783&amp;"-"&amp;E5783&amp;"-"&amp;H5783</f>
        <v>A2Delta-21.5-f-0-2</v>
      </c>
      <c r="Q5783" t="str">
        <f>I5783&amp;"-"&amp;K5783&amp;"-"&amp;L5783&amp;"-"&amp;J5783&amp;"-"&amp;M5783</f>
        <v>X2Pi-21.5-e-0-2</v>
      </c>
      <c r="R5783">
        <f>B5783+S5783</f>
        <v>30145.759526476999</v>
      </c>
      <c r="S5783">
        <f>_xlfn.IFNA(VLOOKUP(Q5783,'MARVEL-X'!A$2:I$1400,7,FALSE),VLOOKUP(Q5783,MARVEL!A$2:J$1522,10,FALSE))</f>
        <v>6798.7655264770001</v>
      </c>
      <c r="T5783">
        <f>IF(P5783=P5782,R5783+T5782,R5783)</f>
        <v>180874.968626683</v>
      </c>
      <c r="U5783">
        <f>IF(P5783=P5782,1+U5782,1)</f>
        <v>6</v>
      </c>
      <c r="V5783" t="str">
        <f t="shared" si="90"/>
        <v/>
      </c>
      <c r="W5783" t="str">
        <f>IF(V5783="","",IF(ABS(V5783-R5783)&gt;W$1,ABS(V5783-R5783),""))</f>
        <v/>
      </c>
      <c r="X5783" t="str">
        <f>Y5783&amp;"-"&amp;Z5783&amp;"-"&amp;AC5783&amp;"-"&amp;AD5783&amp;"-"&amp;AG5783</f>
        <v>21.5-f-A-0-1.5</v>
      </c>
      <c r="Y5783">
        <f>F5783</f>
        <v>21.5</v>
      </c>
      <c r="Z5783" s="2" t="str">
        <f>G5783</f>
        <v>f</v>
      </c>
      <c r="AA5783">
        <f>_xlfn.IFNA(VLOOKUP(X5783,'duo-out'!A$2:Q$5000,5,FALSE),E5783+10*(H5783-1)+1+_xlfn.IFNA(VLOOKUP(D5783,states!A$2:C$10,3,FALSE),1))</f>
        <v>261</v>
      </c>
      <c r="AB5783" t="str">
        <f>IF(V5783="","",V5783)</f>
        <v/>
      </c>
      <c r="AC5783" s="2" t="str">
        <f>_xlfn.IFNA(VLOOKUP(D5783,states!A$2:C$10,2,FALSE),"XX")</f>
        <v>A</v>
      </c>
      <c r="AD5783">
        <f>E5783</f>
        <v>0</v>
      </c>
      <c r="AE5783">
        <f>_xlfn.IFNA(VLOOKUP(D5783,states!A$2:D$10,4,FALSE),0)</f>
        <v>2</v>
      </c>
      <c r="AF5783">
        <v>0.5</v>
      </c>
      <c r="AG5783">
        <f>IF(AE5783=0,AF5783,IF(AE5783=1,IF(F5783=0.5,0.5,IF(H5783=1,0.5,1.5)),IF(F5783=0.5,0.5,IF(H5783=1,2.5,1.5))))</f>
        <v>1.5</v>
      </c>
      <c r="AH5783" s="7">
        <f>IF(AC5783="XX",0,1/C5783^(1/5)*IF(E5783=0,100,1)/(E5783+1)^(1/4))</f>
        <v>160.59287483351605</v>
      </c>
    </row>
    <row r="5784" spans="1:34">
      <c r="A5784">
        <v>864</v>
      </c>
      <c r="B5784" s="1">
        <v>22744.16</v>
      </c>
      <c r="C5784" s="6">
        <v>0.10009999999999999</v>
      </c>
      <c r="D5784" t="s">
        <v>3</v>
      </c>
      <c r="E5784">
        <v>0</v>
      </c>
      <c r="F5784">
        <v>21.5</v>
      </c>
      <c r="G5784" t="s">
        <v>2</v>
      </c>
      <c r="H5784">
        <v>2</v>
      </c>
      <c r="I5784" t="s">
        <v>0</v>
      </c>
      <c r="J5784">
        <v>0</v>
      </c>
      <c r="K5784">
        <v>22.5</v>
      </c>
      <c r="L5784" t="s">
        <v>2</v>
      </c>
      <c r="M5784">
        <v>2</v>
      </c>
      <c r="N5784" t="s">
        <v>920</v>
      </c>
      <c r="O5784">
        <v>1</v>
      </c>
      <c r="P5784" t="str">
        <f>D5784&amp;"-"&amp;F5784&amp;"-"&amp;G5784&amp;"-"&amp;E5784&amp;"-"&amp;H5784</f>
        <v>A2Delta-21.5-f-0-2</v>
      </c>
      <c r="Q5784" t="str">
        <f>I5784&amp;"-"&amp;K5784&amp;"-"&amp;L5784&amp;"-"&amp;J5784&amp;"-"&amp;M5784</f>
        <v>X2Pi-22.5-f-0-2</v>
      </c>
      <c r="R5784">
        <f>B5784+S5784</f>
        <v>30145.744939085998</v>
      </c>
      <c r="S5784">
        <f>_xlfn.IFNA(VLOOKUP(Q5784,'MARVEL-X'!A$2:I$1400,7,FALSE),VLOOKUP(Q5784,MARVEL!A$2:J$1522,10,FALSE))</f>
        <v>7401.5849390860003</v>
      </c>
      <c r="T5784">
        <f>IF(P5784=P5783,R5784+T5783,R5784)</f>
        <v>211020.71356576899</v>
      </c>
      <c r="U5784">
        <f>IF(P5784=P5783,1+U5783,1)</f>
        <v>7</v>
      </c>
      <c r="V5784" t="str">
        <f t="shared" si="90"/>
        <v/>
      </c>
      <c r="W5784" t="str">
        <f>IF(V5784="","",IF(ABS(V5784-R5784)&gt;W$1,ABS(V5784-R5784),""))</f>
        <v/>
      </c>
      <c r="X5784" t="str">
        <f>Y5784&amp;"-"&amp;Z5784&amp;"-"&amp;AC5784&amp;"-"&amp;AD5784&amp;"-"&amp;AG5784</f>
        <v>21.5-f-A-0-1.5</v>
      </c>
      <c r="Y5784">
        <f>F5784</f>
        <v>21.5</v>
      </c>
      <c r="Z5784" s="2" t="str">
        <f>G5784</f>
        <v>f</v>
      </c>
      <c r="AA5784">
        <f>_xlfn.IFNA(VLOOKUP(X5784,'duo-out'!A$2:Q$5000,5,FALSE),E5784+10*(H5784-1)+1+_xlfn.IFNA(VLOOKUP(D5784,states!A$2:C$10,3,FALSE),1))</f>
        <v>261</v>
      </c>
      <c r="AB5784" t="str">
        <f>IF(V5784="","",V5784)</f>
        <v/>
      </c>
      <c r="AC5784" s="2" t="str">
        <f>_xlfn.IFNA(VLOOKUP(D5784,states!A$2:C$10,2,FALSE),"XX")</f>
        <v>A</v>
      </c>
      <c r="AD5784">
        <f>E5784</f>
        <v>0</v>
      </c>
      <c r="AE5784">
        <f>_xlfn.IFNA(VLOOKUP(D5784,states!A$2:D$10,4,FALSE),0)</f>
        <v>2</v>
      </c>
      <c r="AF5784">
        <v>0.5</v>
      </c>
      <c r="AG5784">
        <f>IF(AE5784=0,AF5784,IF(AE5784=1,IF(F5784=0.5,0.5,IF(H5784=1,0.5,1.5)),IF(F5784=0.5,0.5,IF(H5784=1,2.5,1.5))))</f>
        <v>1.5</v>
      </c>
      <c r="AH5784" s="7">
        <f>IF(AC5784="XX",0,1/C5784^(1/5)*IF(E5784=0,100,1)/(E5784+1)^(1/4))</f>
        <v>158.45764038704453</v>
      </c>
    </row>
    <row r="5785" spans="1:34">
      <c r="A5785">
        <v>834</v>
      </c>
      <c r="B5785" s="1">
        <v>23347.15</v>
      </c>
      <c r="C5785" s="6">
        <v>8.5599999999999996E-2</v>
      </c>
      <c r="D5785" t="s">
        <v>3</v>
      </c>
      <c r="E5785">
        <v>0</v>
      </c>
      <c r="F5785">
        <v>21.5</v>
      </c>
      <c r="G5785" t="s">
        <v>2</v>
      </c>
      <c r="H5785">
        <v>2</v>
      </c>
      <c r="I5785" t="s">
        <v>0</v>
      </c>
      <c r="J5785">
        <v>0</v>
      </c>
      <c r="K5785">
        <v>21.5</v>
      </c>
      <c r="L5785" t="s">
        <v>1</v>
      </c>
      <c r="M5785">
        <v>2</v>
      </c>
      <c r="N5785" t="s">
        <v>890</v>
      </c>
      <c r="O5785">
        <v>1</v>
      </c>
      <c r="P5785" t="str">
        <f>D5785&amp;"-"&amp;F5785&amp;"-"&amp;G5785&amp;"-"&amp;E5785&amp;"-"&amp;H5785</f>
        <v>A2Delta-21.5-f-0-2</v>
      </c>
      <c r="Q5785" t="str">
        <f>I5785&amp;"-"&amp;K5785&amp;"-"&amp;L5785&amp;"-"&amp;J5785&amp;"-"&amp;M5785</f>
        <v>X2Pi-21.5-e-0-2</v>
      </c>
      <c r="R5785">
        <f>B5785+S5785</f>
        <v>30145.915526477002</v>
      </c>
      <c r="S5785">
        <f>_xlfn.IFNA(VLOOKUP(Q5785,'MARVEL-X'!A$2:I$1400,7,FALSE),VLOOKUP(Q5785,MARVEL!A$2:J$1522,10,FALSE))</f>
        <v>6798.7655264770001</v>
      </c>
      <c r="T5785">
        <f>IF(P5785=P5784,R5785+T5784,R5785)</f>
        <v>241166.629092246</v>
      </c>
      <c r="U5785">
        <f>IF(P5785=P5784,1+U5784,1)</f>
        <v>8</v>
      </c>
      <c r="V5785" t="str">
        <f t="shared" si="90"/>
        <v/>
      </c>
      <c r="W5785" t="str">
        <f>IF(V5785="","",IF(ABS(V5785-R5785)&gt;W$1,ABS(V5785-R5785),""))</f>
        <v/>
      </c>
      <c r="X5785" t="str">
        <f>Y5785&amp;"-"&amp;Z5785&amp;"-"&amp;AC5785&amp;"-"&amp;AD5785&amp;"-"&amp;AG5785</f>
        <v>21.5-f-A-0-1.5</v>
      </c>
      <c r="Y5785">
        <f>F5785</f>
        <v>21.5</v>
      </c>
      <c r="Z5785" s="2" t="str">
        <f>G5785</f>
        <v>f</v>
      </c>
      <c r="AA5785">
        <f>_xlfn.IFNA(VLOOKUP(X5785,'duo-out'!A$2:Q$5000,5,FALSE),E5785+10*(H5785-1)+1+_xlfn.IFNA(VLOOKUP(D5785,states!A$2:C$10,3,FALSE),1))</f>
        <v>261</v>
      </c>
      <c r="AB5785" t="str">
        <f>IF(V5785="","",V5785)</f>
        <v/>
      </c>
      <c r="AC5785" s="2" t="str">
        <f>_xlfn.IFNA(VLOOKUP(D5785,states!A$2:C$10,2,FALSE),"XX")</f>
        <v>A</v>
      </c>
      <c r="AD5785">
        <f>E5785</f>
        <v>0</v>
      </c>
      <c r="AE5785">
        <f>_xlfn.IFNA(VLOOKUP(D5785,states!A$2:D$10,4,FALSE),0)</f>
        <v>2</v>
      </c>
      <c r="AF5785">
        <v>0.5</v>
      </c>
      <c r="AG5785">
        <f>IF(AE5785=0,AF5785,IF(AE5785=1,IF(F5785=0.5,0.5,IF(H5785=1,0.5,1.5)),IF(F5785=0.5,0.5,IF(H5785=1,2.5,1.5))))</f>
        <v>1.5</v>
      </c>
      <c r="AH5785" s="7">
        <f>IF(AC5785="XX",0,1/C5785^(1/5)*IF(E5785=0,100,1)/(E5785+1)^(1/4))</f>
        <v>163.49529042051978</v>
      </c>
    </row>
    <row r="5786" spans="1:34">
      <c r="A5786">
        <v>748</v>
      </c>
      <c r="B5786" s="1">
        <v>23896.84</v>
      </c>
      <c r="C5786" s="6">
        <v>0.05</v>
      </c>
      <c r="D5786" t="s">
        <v>3</v>
      </c>
      <c r="E5786">
        <v>0</v>
      </c>
      <c r="F5786">
        <v>21.5</v>
      </c>
      <c r="G5786" t="s">
        <v>2</v>
      </c>
      <c r="H5786">
        <v>2</v>
      </c>
      <c r="I5786" t="s">
        <v>0</v>
      </c>
      <c r="J5786">
        <v>0</v>
      </c>
      <c r="K5786">
        <v>20.5</v>
      </c>
      <c r="L5786" t="s">
        <v>2</v>
      </c>
      <c r="M5786">
        <v>2</v>
      </c>
      <c r="N5786" t="s">
        <v>804</v>
      </c>
      <c r="O5786">
        <v>1</v>
      </c>
      <c r="P5786" t="str">
        <f>D5786&amp;"-"&amp;F5786&amp;"-"&amp;G5786&amp;"-"&amp;E5786&amp;"-"&amp;H5786</f>
        <v>A2Delta-21.5-f-0-2</v>
      </c>
      <c r="Q5786" t="str">
        <f>I5786&amp;"-"&amp;K5786&amp;"-"&amp;L5786&amp;"-"&amp;J5786&amp;"-"&amp;M5786</f>
        <v>X2Pi-20.5-f-0-2</v>
      </c>
      <c r="R5786">
        <f>B5786+S5786</f>
        <v>30145.827204083002</v>
      </c>
      <c r="S5786">
        <f>_xlfn.IFNA(VLOOKUP(Q5786,'MARVEL-X'!A$2:I$1400,7,FALSE),VLOOKUP(Q5786,MARVEL!A$2:J$1522,10,FALSE))</f>
        <v>6248.9872040830005</v>
      </c>
      <c r="T5786">
        <f>IF(P5786=P5785,R5786+T5785,R5786)</f>
        <v>271312.45629632898</v>
      </c>
      <c r="U5786">
        <f>IF(P5786=P5785,1+U5785,1)</f>
        <v>9</v>
      </c>
      <c r="V5786">
        <f t="shared" si="90"/>
        <v>30145.828477369887</v>
      </c>
      <c r="W5786" t="str">
        <f>IF(V5786="","",IF(ABS(V5786-R5786)&gt;W$1,ABS(V5786-R5786),""))</f>
        <v/>
      </c>
      <c r="X5786" t="str">
        <f>Y5786&amp;"-"&amp;Z5786&amp;"-"&amp;AC5786&amp;"-"&amp;AD5786&amp;"-"&amp;AG5786</f>
        <v>21.5-f-A-0-1.5</v>
      </c>
      <c r="Y5786">
        <f>F5786</f>
        <v>21.5</v>
      </c>
      <c r="Z5786" s="2" t="str">
        <f>G5786</f>
        <v>f</v>
      </c>
      <c r="AA5786">
        <f>_xlfn.IFNA(VLOOKUP(X5786,'duo-out'!A$2:Q$5000,5,FALSE),E5786+10*(H5786-1)+1+_xlfn.IFNA(VLOOKUP(D5786,states!A$2:C$10,3,FALSE),1))</f>
        <v>261</v>
      </c>
      <c r="AB5786">
        <f>IF(V5786="","",V5786)</f>
        <v>30145.828477369887</v>
      </c>
      <c r="AC5786" s="2" t="str">
        <f>_xlfn.IFNA(VLOOKUP(D5786,states!A$2:C$10,2,FALSE),"XX")</f>
        <v>A</v>
      </c>
      <c r="AD5786">
        <f>E5786</f>
        <v>0</v>
      </c>
      <c r="AE5786">
        <f>_xlfn.IFNA(VLOOKUP(D5786,states!A$2:D$10,4,FALSE),0)</f>
        <v>2</v>
      </c>
      <c r="AF5786">
        <v>0.5</v>
      </c>
      <c r="AG5786">
        <f>IF(AE5786=0,AF5786,IF(AE5786=1,IF(F5786=0.5,0.5,IF(H5786=1,0.5,1.5)),IF(F5786=0.5,0.5,IF(H5786=1,2.5,1.5))))</f>
        <v>1.5</v>
      </c>
      <c r="AH5786" s="7">
        <f>IF(AC5786="XX",0,1/C5786^(1/5)*IF(E5786=0,100,1)/(E5786+1)^(1/4))</f>
        <v>182.05642030260799</v>
      </c>
    </row>
    <row r="5787" spans="1:34">
      <c r="A5787">
        <v>1042</v>
      </c>
      <c r="B5787" s="1">
        <v>22719.74</v>
      </c>
      <c r="C5787" s="6">
        <v>0.193</v>
      </c>
      <c r="D5787" t="s">
        <v>3</v>
      </c>
      <c r="E5787">
        <v>1</v>
      </c>
      <c r="F5787">
        <v>21.5</v>
      </c>
      <c r="G5787" t="s">
        <v>2</v>
      </c>
      <c r="H5787">
        <v>1</v>
      </c>
      <c r="I5787" t="s">
        <v>0</v>
      </c>
      <c r="J5787">
        <v>1</v>
      </c>
      <c r="K5787">
        <v>22.5</v>
      </c>
      <c r="L5787" t="s">
        <v>2</v>
      </c>
      <c r="M5787">
        <v>1</v>
      </c>
      <c r="N5787" t="s">
        <v>1098</v>
      </c>
      <c r="O5787">
        <v>1</v>
      </c>
      <c r="P5787" t="str">
        <f>D5787&amp;"-"&amp;F5787&amp;"-"&amp;G5787&amp;"-"&amp;E5787&amp;"-"&amp;H5787</f>
        <v>A2Delta-21.5-f-1-1</v>
      </c>
      <c r="Q5787" t="str">
        <f>I5787&amp;"-"&amp;K5787&amp;"-"&amp;L5787&amp;"-"&amp;J5787&amp;"-"&amp;M5787</f>
        <v>X2Pi-22.5-f-1-1</v>
      </c>
      <c r="R5787">
        <f>B5787+S5787</f>
        <v>31989.171869828002</v>
      </c>
      <c r="S5787">
        <f>_xlfn.IFNA(VLOOKUP(Q5787,'MARVEL-X'!A$2:I$1400,7,FALSE),VLOOKUP(Q5787,MARVEL!A$2:J$1522,10,FALSE))</f>
        <v>9269.4318698279985</v>
      </c>
      <c r="T5787">
        <f>IF(P5787=P5786,R5787+T5786,R5787)</f>
        <v>31989.171869828002</v>
      </c>
      <c r="U5787">
        <f>IF(P5787=P5786,1+U5786,1)</f>
        <v>1</v>
      </c>
      <c r="V5787" t="str">
        <f t="shared" si="90"/>
        <v/>
      </c>
      <c r="W5787" t="str">
        <f>IF(V5787="","",IF(ABS(V5787-R5787)&gt;W$1,ABS(V5787-R5787),""))</f>
        <v/>
      </c>
      <c r="X5787" t="str">
        <f>Y5787&amp;"-"&amp;Z5787&amp;"-"&amp;AC5787&amp;"-"&amp;AD5787&amp;"-"&amp;AG5787</f>
        <v>21.5-f-A-1-2.5</v>
      </c>
      <c r="Y5787">
        <f>F5787</f>
        <v>21.5</v>
      </c>
      <c r="Z5787" s="2" t="str">
        <f>G5787</f>
        <v>f</v>
      </c>
      <c r="AA5787">
        <f>_xlfn.IFNA(VLOOKUP(X5787,'duo-out'!A$2:Q$5000,5,FALSE),E5787+10*(H5787-1)+1+_xlfn.IFNA(VLOOKUP(D5787,states!A$2:C$10,3,FALSE),1))</f>
        <v>252</v>
      </c>
      <c r="AB5787" t="str">
        <f>IF(V5787="","",V5787)</f>
        <v/>
      </c>
      <c r="AC5787" s="2" t="str">
        <f>_xlfn.IFNA(VLOOKUP(D5787,states!A$2:C$10,2,FALSE),"XX")</f>
        <v>A</v>
      </c>
      <c r="AD5787">
        <f>E5787</f>
        <v>1</v>
      </c>
      <c r="AE5787">
        <f>_xlfn.IFNA(VLOOKUP(D5787,states!A$2:D$10,4,FALSE),0)</f>
        <v>2</v>
      </c>
      <c r="AF5787">
        <v>0.5</v>
      </c>
      <c r="AG5787">
        <f>IF(AE5787=0,AF5787,IF(AE5787=1,IF(F5787=0.5,0.5,IF(H5787=1,0.5,1.5)),IF(F5787=0.5,0.5,IF(H5787=1,2.5,1.5))))</f>
        <v>2.5</v>
      </c>
      <c r="AH5787" s="7">
        <f>IF(AC5787="XX",0,1/C5787^(1/5)*IF(E5787=0,100,1)/(E5787+1)^(1/4))</f>
        <v>1.1685062490129567</v>
      </c>
    </row>
    <row r="5788" spans="1:34">
      <c r="A5788">
        <v>954</v>
      </c>
      <c r="B5788" s="1">
        <v>23785.01</v>
      </c>
      <c r="C5788" s="6">
        <v>0.1462</v>
      </c>
      <c r="D5788" t="s">
        <v>3</v>
      </c>
      <c r="E5788">
        <v>1</v>
      </c>
      <c r="F5788">
        <v>21.5</v>
      </c>
      <c r="G5788" t="s">
        <v>2</v>
      </c>
      <c r="H5788">
        <v>1</v>
      </c>
      <c r="I5788" t="s">
        <v>0</v>
      </c>
      <c r="J5788">
        <v>1</v>
      </c>
      <c r="K5788">
        <v>20.5</v>
      </c>
      <c r="L5788" t="s">
        <v>2</v>
      </c>
      <c r="M5788">
        <v>1</v>
      </c>
      <c r="N5788" t="s">
        <v>1010</v>
      </c>
      <c r="O5788">
        <v>1</v>
      </c>
      <c r="P5788" t="str">
        <f>D5788&amp;"-"&amp;F5788&amp;"-"&amp;G5788&amp;"-"&amp;E5788&amp;"-"&amp;H5788</f>
        <v>A2Delta-21.5-f-1-1</v>
      </c>
      <c r="Q5788" t="str">
        <f>I5788&amp;"-"&amp;K5788&amp;"-"&amp;L5788&amp;"-"&amp;J5788&amp;"-"&amp;M5788</f>
        <v>X2Pi-20.5-f-1-1</v>
      </c>
      <c r="R5788">
        <f>B5788+S5788</f>
        <v>31989.445229506997</v>
      </c>
      <c r="S5788">
        <f>_xlfn.IFNA(VLOOKUP(Q5788,'MARVEL-X'!A$2:I$1400,7,FALSE),VLOOKUP(Q5788,MARVEL!A$2:J$1522,10,FALSE))</f>
        <v>8204.4352295069984</v>
      </c>
      <c r="T5788">
        <f>IF(P5788=P5787,R5788+T5787,R5788)</f>
        <v>63978.617099334995</v>
      </c>
      <c r="U5788">
        <f>IF(P5788=P5787,1+U5787,1)</f>
        <v>2</v>
      </c>
      <c r="V5788" t="str">
        <f t="shared" si="90"/>
        <v/>
      </c>
      <c r="W5788" t="str">
        <f>IF(V5788="","",IF(ABS(V5788-R5788)&gt;W$1,ABS(V5788-R5788),""))</f>
        <v/>
      </c>
      <c r="X5788" t="str">
        <f>Y5788&amp;"-"&amp;Z5788&amp;"-"&amp;AC5788&amp;"-"&amp;AD5788&amp;"-"&amp;AG5788</f>
        <v>21.5-f-A-1-2.5</v>
      </c>
      <c r="Y5788">
        <f>F5788</f>
        <v>21.5</v>
      </c>
      <c r="Z5788" s="2" t="str">
        <f>G5788</f>
        <v>f</v>
      </c>
      <c r="AA5788">
        <f>_xlfn.IFNA(VLOOKUP(X5788,'duo-out'!A$2:Q$5000,5,FALSE),E5788+10*(H5788-1)+1+_xlfn.IFNA(VLOOKUP(D5788,states!A$2:C$10,3,FALSE),1))</f>
        <v>252</v>
      </c>
      <c r="AB5788" t="str">
        <f>IF(V5788="","",V5788)</f>
        <v/>
      </c>
      <c r="AC5788" s="2" t="str">
        <f>_xlfn.IFNA(VLOOKUP(D5788,states!A$2:C$10,2,FALSE),"XX")</f>
        <v>A</v>
      </c>
      <c r="AD5788">
        <f>E5788</f>
        <v>1</v>
      </c>
      <c r="AE5788">
        <f>_xlfn.IFNA(VLOOKUP(D5788,states!A$2:D$10,4,FALSE),0)</f>
        <v>2</v>
      </c>
      <c r="AF5788">
        <v>0.5</v>
      </c>
      <c r="AG5788">
        <f>IF(AE5788=0,AF5788,IF(AE5788=1,IF(F5788=0.5,0.5,IF(H5788=1,0.5,1.5)),IF(F5788=0.5,0.5,IF(H5788=1,2.5,1.5))))</f>
        <v>2.5</v>
      </c>
      <c r="AH5788" s="7">
        <f>IF(AC5788="XX",0,1/C5788^(1/5)*IF(E5788=0,100,1)/(E5788+1)^(1/4))</f>
        <v>1.235244777929386</v>
      </c>
    </row>
    <row r="5789" spans="1:34">
      <c r="A5789">
        <v>5862</v>
      </c>
      <c r="B5789" s="1">
        <v>22720.01</v>
      </c>
      <c r="C5789" s="6">
        <v>0.5</v>
      </c>
      <c r="D5789" t="s">
        <v>3</v>
      </c>
      <c r="E5789">
        <v>1</v>
      </c>
      <c r="F5789">
        <v>21.5</v>
      </c>
      <c r="G5789" t="s">
        <v>2</v>
      </c>
      <c r="H5789">
        <v>1</v>
      </c>
      <c r="I5789" t="s">
        <v>0</v>
      </c>
      <c r="J5789">
        <v>1</v>
      </c>
      <c r="K5789">
        <v>22.5</v>
      </c>
      <c r="L5789" t="s">
        <v>2</v>
      </c>
      <c r="M5789">
        <v>1</v>
      </c>
      <c r="N5789" t="s">
        <v>5918</v>
      </c>
      <c r="O5789">
        <v>1</v>
      </c>
      <c r="P5789" t="str">
        <f>D5789&amp;"-"&amp;F5789&amp;"-"&amp;G5789&amp;"-"&amp;E5789&amp;"-"&amp;H5789</f>
        <v>A2Delta-21.5-f-1-1</v>
      </c>
      <c r="Q5789" t="str">
        <f>I5789&amp;"-"&amp;K5789&amp;"-"&amp;L5789&amp;"-"&amp;J5789&amp;"-"&amp;M5789</f>
        <v>X2Pi-22.5-f-1-1</v>
      </c>
      <c r="R5789">
        <f>B5789+S5789</f>
        <v>31989.441869827999</v>
      </c>
      <c r="S5789">
        <f>_xlfn.IFNA(VLOOKUP(Q5789,'MARVEL-X'!A$2:I$1400,7,FALSE),VLOOKUP(Q5789,MARVEL!A$2:J$1522,10,FALSE))</f>
        <v>9269.4318698279985</v>
      </c>
      <c r="T5789">
        <f>IF(P5789=P5788,R5789+T5788,R5789)</f>
        <v>95968.058969162987</v>
      </c>
      <c r="U5789">
        <f>IF(P5789=P5788,1+U5788,1)</f>
        <v>3</v>
      </c>
      <c r="V5789" t="str">
        <f t="shared" si="90"/>
        <v/>
      </c>
      <c r="W5789" t="str">
        <f>IF(V5789="","",IF(ABS(V5789-R5789)&gt;W$1,ABS(V5789-R5789),""))</f>
        <v/>
      </c>
      <c r="X5789" t="str">
        <f>Y5789&amp;"-"&amp;Z5789&amp;"-"&amp;AC5789&amp;"-"&amp;AD5789&amp;"-"&amp;AG5789</f>
        <v>21.5-f-A-1-2.5</v>
      </c>
      <c r="Y5789">
        <f>F5789</f>
        <v>21.5</v>
      </c>
      <c r="Z5789" s="2" t="str">
        <f>G5789</f>
        <v>f</v>
      </c>
      <c r="AA5789">
        <f>_xlfn.IFNA(VLOOKUP(X5789,'duo-out'!A$2:Q$5000,5,FALSE),E5789+10*(H5789-1)+1+_xlfn.IFNA(VLOOKUP(D5789,states!A$2:C$10,3,FALSE),1))</f>
        <v>252</v>
      </c>
      <c r="AB5789" t="str">
        <f>IF(V5789="","",V5789)</f>
        <v/>
      </c>
      <c r="AC5789" s="2" t="str">
        <f>_xlfn.IFNA(VLOOKUP(D5789,states!A$2:C$10,2,FALSE),"XX")</f>
        <v>A</v>
      </c>
      <c r="AD5789">
        <f>E5789</f>
        <v>1</v>
      </c>
      <c r="AE5789">
        <f>_xlfn.IFNA(VLOOKUP(D5789,states!A$2:D$10,4,FALSE),0)</f>
        <v>2</v>
      </c>
      <c r="AF5789">
        <v>0.5</v>
      </c>
      <c r="AG5789">
        <f>IF(AE5789=0,AF5789,IF(AE5789=1,IF(F5789=0.5,0.5,IF(H5789=1,0.5,1.5)),IF(F5789=0.5,0.5,IF(H5789=1,2.5,1.5))))</f>
        <v>2.5</v>
      </c>
      <c r="AH5789" s="7">
        <f>IF(AC5789="XX",0,1/C5789^(1/5)*IF(E5789=0,100,1)/(E5789+1)^(1/4))</f>
        <v>0.96593632892484571</v>
      </c>
    </row>
    <row r="5790" spans="1:34">
      <c r="A5790">
        <v>5835</v>
      </c>
      <c r="B5790" s="1">
        <v>23785.15</v>
      </c>
      <c r="C5790" s="6">
        <v>0.5</v>
      </c>
      <c r="D5790" t="s">
        <v>3</v>
      </c>
      <c r="E5790">
        <v>1</v>
      </c>
      <c r="F5790">
        <v>21.5</v>
      </c>
      <c r="G5790" t="s">
        <v>2</v>
      </c>
      <c r="H5790">
        <v>1</v>
      </c>
      <c r="I5790" t="s">
        <v>0</v>
      </c>
      <c r="J5790">
        <v>1</v>
      </c>
      <c r="K5790">
        <v>20.5</v>
      </c>
      <c r="L5790" t="s">
        <v>2</v>
      </c>
      <c r="M5790">
        <v>1</v>
      </c>
      <c r="N5790" t="s">
        <v>5891</v>
      </c>
      <c r="O5790">
        <v>1</v>
      </c>
      <c r="P5790" t="str">
        <f>D5790&amp;"-"&amp;F5790&amp;"-"&amp;G5790&amp;"-"&amp;E5790&amp;"-"&amp;H5790</f>
        <v>A2Delta-21.5-f-1-1</v>
      </c>
      <c r="Q5790" t="str">
        <f>I5790&amp;"-"&amp;K5790&amp;"-"&amp;L5790&amp;"-"&amp;J5790&amp;"-"&amp;M5790</f>
        <v>X2Pi-20.5-f-1-1</v>
      </c>
      <c r="R5790">
        <f>B5790+S5790</f>
        <v>31989.585229507</v>
      </c>
      <c r="S5790">
        <f>_xlfn.IFNA(VLOOKUP(Q5790,'MARVEL-X'!A$2:I$1400,7,FALSE),VLOOKUP(Q5790,MARVEL!A$2:J$1522,10,FALSE))</f>
        <v>8204.4352295069984</v>
      </c>
      <c r="T5790">
        <f>IF(P5790=P5789,R5790+T5789,R5790)</f>
        <v>127957.64419866999</v>
      </c>
      <c r="U5790">
        <f>IF(P5790=P5789,1+U5789,1)</f>
        <v>4</v>
      </c>
      <c r="V5790">
        <f t="shared" si="90"/>
        <v>31989.411049667498</v>
      </c>
      <c r="W5790">
        <f>IF(V5790="","",IF(ABS(V5790-R5790)&gt;W$1,ABS(V5790-R5790),""))</f>
        <v>0.17417983950144844</v>
      </c>
      <c r="X5790" t="str">
        <f>Y5790&amp;"-"&amp;Z5790&amp;"-"&amp;AC5790&amp;"-"&amp;AD5790&amp;"-"&amp;AG5790</f>
        <v>21.5-f-A-1-2.5</v>
      </c>
      <c r="Y5790">
        <f>F5790</f>
        <v>21.5</v>
      </c>
      <c r="Z5790" s="2" t="str">
        <f>G5790</f>
        <v>f</v>
      </c>
      <c r="AA5790">
        <f>_xlfn.IFNA(VLOOKUP(X5790,'duo-out'!A$2:Q$5000,5,FALSE),E5790+10*(H5790-1)+1+_xlfn.IFNA(VLOOKUP(D5790,states!A$2:C$10,3,FALSE),1))</f>
        <v>252</v>
      </c>
      <c r="AB5790">
        <f>IF(V5790="","",V5790)</f>
        <v>31989.411049667498</v>
      </c>
      <c r="AC5790" s="2" t="str">
        <f>_xlfn.IFNA(VLOOKUP(D5790,states!A$2:C$10,2,FALSE),"XX")</f>
        <v>A</v>
      </c>
      <c r="AD5790">
        <f>E5790</f>
        <v>1</v>
      </c>
      <c r="AE5790">
        <f>_xlfn.IFNA(VLOOKUP(D5790,states!A$2:D$10,4,FALSE),0)</f>
        <v>2</v>
      </c>
      <c r="AF5790">
        <v>0.5</v>
      </c>
      <c r="AG5790">
        <f>IF(AE5790=0,AF5790,IF(AE5790=1,IF(F5790=0.5,0.5,IF(H5790=1,0.5,1.5)),IF(F5790=0.5,0.5,IF(H5790=1,2.5,1.5))))</f>
        <v>2.5</v>
      </c>
      <c r="AH5790" s="7">
        <f>IF(AC5790="XX",0,1/C5790^(1/5)*IF(E5790=0,100,1)/(E5790+1)^(1/4))</f>
        <v>0.96593632892484571</v>
      </c>
    </row>
    <row r="5791" spans="1:34">
      <c r="A5791">
        <v>1152</v>
      </c>
      <c r="B5791" s="1">
        <v>22686.36</v>
      </c>
      <c r="C5791" s="6">
        <v>0.05</v>
      </c>
      <c r="D5791" t="s">
        <v>3</v>
      </c>
      <c r="E5791">
        <v>1</v>
      </c>
      <c r="F5791">
        <v>21.5</v>
      </c>
      <c r="G5791" t="s">
        <v>2</v>
      </c>
      <c r="H5791">
        <v>2</v>
      </c>
      <c r="I5791" t="s">
        <v>0</v>
      </c>
      <c r="J5791">
        <v>1</v>
      </c>
      <c r="K5791">
        <v>22.5</v>
      </c>
      <c r="L5791" t="s">
        <v>2</v>
      </c>
      <c r="M5791">
        <v>2</v>
      </c>
      <c r="N5791" t="s">
        <v>1208</v>
      </c>
      <c r="O5791">
        <v>1</v>
      </c>
      <c r="P5791" t="str">
        <f>D5791&amp;"-"&amp;F5791&amp;"-"&amp;G5791&amp;"-"&amp;E5791&amp;"-"&amp;H5791</f>
        <v>A2Delta-21.5-f-1-2</v>
      </c>
      <c r="Q5791" t="str">
        <f>I5791&amp;"-"&amp;K5791&amp;"-"&amp;L5791&amp;"-"&amp;J5791&amp;"-"&amp;M5791</f>
        <v>X2Pi-22.5-f-1-2</v>
      </c>
      <c r="R5791">
        <f>B5791+S5791</f>
        <v>32534.146301474</v>
      </c>
      <c r="S5791">
        <f>_xlfn.IFNA(VLOOKUP(Q5791,'MARVEL-X'!A$2:I$1400,7,FALSE),VLOOKUP(Q5791,MARVEL!A$2:J$1522,10,FALSE))</f>
        <v>9847.7863014739996</v>
      </c>
      <c r="T5791">
        <f>IF(P5791=P5790,R5791+T5790,R5791)</f>
        <v>32534.146301474</v>
      </c>
      <c r="U5791">
        <f>IF(P5791=P5790,1+U5790,1)</f>
        <v>1</v>
      </c>
      <c r="V5791" t="str">
        <f t="shared" si="90"/>
        <v/>
      </c>
      <c r="W5791" t="str">
        <f>IF(V5791="","",IF(ABS(V5791-R5791)&gt;W$1,ABS(V5791-R5791),""))</f>
        <v/>
      </c>
      <c r="X5791" t="str">
        <f>Y5791&amp;"-"&amp;Z5791&amp;"-"&amp;AC5791&amp;"-"&amp;AD5791&amp;"-"&amp;AG5791</f>
        <v>21.5-f-A-1-1.5</v>
      </c>
      <c r="Y5791">
        <f>F5791</f>
        <v>21.5</v>
      </c>
      <c r="Z5791" s="2" t="str">
        <f>G5791</f>
        <v>f</v>
      </c>
      <c r="AA5791">
        <f>_xlfn.IFNA(VLOOKUP(X5791,'duo-out'!A$2:Q$5000,5,FALSE),E5791+10*(H5791-1)+1+_xlfn.IFNA(VLOOKUP(D5791,states!A$2:C$10,3,FALSE),1))</f>
        <v>262</v>
      </c>
      <c r="AB5791" t="str">
        <f>IF(V5791="","",V5791)</f>
        <v/>
      </c>
      <c r="AC5791" s="2" t="str">
        <f>_xlfn.IFNA(VLOOKUP(D5791,states!A$2:C$10,2,FALSE),"XX")</f>
        <v>A</v>
      </c>
      <c r="AD5791">
        <f>E5791</f>
        <v>1</v>
      </c>
      <c r="AE5791">
        <f>_xlfn.IFNA(VLOOKUP(D5791,states!A$2:D$10,4,FALSE),0)</f>
        <v>2</v>
      </c>
      <c r="AF5791">
        <v>0.5</v>
      </c>
      <c r="AG5791">
        <f>IF(AE5791=0,AF5791,IF(AE5791=1,IF(F5791=0.5,0.5,IF(H5791=1,0.5,1.5)),IF(F5791=0.5,0.5,IF(H5791=1,2.5,1.5))))</f>
        <v>1.5</v>
      </c>
      <c r="AH5791" s="7">
        <f>IF(AC5791="XX",0,1/C5791^(1/5)*IF(E5791=0,100,1)/(E5791+1)^(1/4))</f>
        <v>1.5309059120638666</v>
      </c>
    </row>
    <row r="5792" spans="1:34">
      <c r="A5792">
        <v>1066</v>
      </c>
      <c r="B5792" s="1">
        <v>23793.07</v>
      </c>
      <c r="C5792" s="6">
        <v>0.05</v>
      </c>
      <c r="D5792" t="s">
        <v>3</v>
      </c>
      <c r="E5792">
        <v>1</v>
      </c>
      <c r="F5792">
        <v>21.5</v>
      </c>
      <c r="G5792" t="s">
        <v>2</v>
      </c>
      <c r="H5792">
        <v>2</v>
      </c>
      <c r="I5792" t="s">
        <v>0</v>
      </c>
      <c r="J5792">
        <v>1</v>
      </c>
      <c r="K5792">
        <v>20.5</v>
      </c>
      <c r="L5792" t="s">
        <v>2</v>
      </c>
      <c r="M5792">
        <v>2</v>
      </c>
      <c r="N5792" t="s">
        <v>1122</v>
      </c>
      <c r="O5792">
        <v>1</v>
      </c>
      <c r="P5792" t="str">
        <f>D5792&amp;"-"&amp;F5792&amp;"-"&amp;G5792&amp;"-"&amp;E5792&amp;"-"&amp;H5792</f>
        <v>A2Delta-21.5-f-1-2</v>
      </c>
      <c r="Q5792" t="str">
        <f>I5792&amp;"-"&amp;K5792&amp;"-"&amp;L5792&amp;"-"&amp;J5792&amp;"-"&amp;M5792</f>
        <v>X2Pi-20.5-f-1-2</v>
      </c>
      <c r="R5792">
        <f>B5792+S5792</f>
        <v>32534.225250099</v>
      </c>
      <c r="S5792">
        <f>_xlfn.IFNA(VLOOKUP(Q5792,'MARVEL-X'!A$2:I$1400,7,FALSE),VLOOKUP(Q5792,MARVEL!A$2:J$1522,10,FALSE))</f>
        <v>8741.1552500989983</v>
      </c>
      <c r="T5792">
        <f>IF(P5792=P5791,R5792+T5791,R5792)</f>
        <v>65068.371551573</v>
      </c>
      <c r="U5792">
        <f>IF(P5792=P5791,1+U5791,1)</f>
        <v>2</v>
      </c>
      <c r="V5792" t="str">
        <f t="shared" si="90"/>
        <v/>
      </c>
      <c r="W5792" t="str">
        <f>IF(V5792="","",IF(ABS(V5792-R5792)&gt;W$1,ABS(V5792-R5792),""))</f>
        <v/>
      </c>
      <c r="X5792" t="str">
        <f>Y5792&amp;"-"&amp;Z5792&amp;"-"&amp;AC5792&amp;"-"&amp;AD5792&amp;"-"&amp;AG5792</f>
        <v>21.5-f-A-1-1.5</v>
      </c>
      <c r="Y5792">
        <f>F5792</f>
        <v>21.5</v>
      </c>
      <c r="Z5792" s="2" t="str">
        <f>G5792</f>
        <v>f</v>
      </c>
      <c r="AA5792">
        <f>_xlfn.IFNA(VLOOKUP(X5792,'duo-out'!A$2:Q$5000,5,FALSE),E5792+10*(H5792-1)+1+_xlfn.IFNA(VLOOKUP(D5792,states!A$2:C$10,3,FALSE),1))</f>
        <v>262</v>
      </c>
      <c r="AB5792" t="str">
        <f>IF(V5792="","",V5792)</f>
        <v/>
      </c>
      <c r="AC5792" s="2" t="str">
        <f>_xlfn.IFNA(VLOOKUP(D5792,states!A$2:C$10,2,FALSE),"XX")</f>
        <v>A</v>
      </c>
      <c r="AD5792">
        <f>E5792</f>
        <v>1</v>
      </c>
      <c r="AE5792">
        <f>_xlfn.IFNA(VLOOKUP(D5792,states!A$2:D$10,4,FALSE),0)</f>
        <v>2</v>
      </c>
      <c r="AF5792">
        <v>0.5</v>
      </c>
      <c r="AG5792">
        <f>IF(AE5792=0,AF5792,IF(AE5792=1,IF(F5792=0.5,0.5,IF(H5792=1,0.5,1.5)),IF(F5792=0.5,0.5,IF(H5792=1,2.5,1.5))))</f>
        <v>1.5</v>
      </c>
      <c r="AH5792" s="7">
        <f>IF(AC5792="XX",0,1/C5792^(1/5)*IF(E5792=0,100,1)/(E5792+1)^(1/4))</f>
        <v>1.5309059120638666</v>
      </c>
    </row>
    <row r="5793" spans="1:34">
      <c r="A5793">
        <v>216</v>
      </c>
      <c r="B5793" s="1">
        <v>23793.24</v>
      </c>
      <c r="C5793" s="6">
        <v>0.5</v>
      </c>
      <c r="D5793" t="s">
        <v>3</v>
      </c>
      <c r="E5793">
        <v>1</v>
      </c>
      <c r="F5793">
        <v>21.5</v>
      </c>
      <c r="G5793" t="s">
        <v>2</v>
      </c>
      <c r="H5793">
        <v>2</v>
      </c>
      <c r="I5793" t="s">
        <v>0</v>
      </c>
      <c r="J5793">
        <v>1</v>
      </c>
      <c r="K5793">
        <v>20.5</v>
      </c>
      <c r="L5793" t="s">
        <v>2</v>
      </c>
      <c r="M5793">
        <v>2</v>
      </c>
      <c r="N5793" t="s">
        <v>271</v>
      </c>
      <c r="O5793">
        <v>-1</v>
      </c>
      <c r="P5793" t="str">
        <f>D5793&amp;"-"&amp;F5793&amp;"-"&amp;G5793&amp;"-"&amp;E5793&amp;"-"&amp;H5793</f>
        <v>A2Delta-21.5-f-1-2</v>
      </c>
      <c r="Q5793" t="str">
        <f>I5793&amp;"-"&amp;K5793&amp;"-"&amp;L5793&amp;"-"&amp;J5793&amp;"-"&amp;M5793</f>
        <v>X2Pi-20.5-f-1-2</v>
      </c>
      <c r="R5793">
        <f>B5793+S5793</f>
        <v>32534.395250098998</v>
      </c>
      <c r="S5793">
        <f>_xlfn.IFNA(VLOOKUP(Q5793,'MARVEL-X'!A$2:I$1400,7,FALSE),VLOOKUP(Q5793,MARVEL!A$2:J$1522,10,FALSE))</f>
        <v>8741.1552500989983</v>
      </c>
      <c r="T5793">
        <f>IF(P5793=P5792,R5793+T5792,R5793)</f>
        <v>97602.766801671998</v>
      </c>
      <c r="U5793">
        <f>IF(P5793=P5792,1+U5792,1)</f>
        <v>3</v>
      </c>
      <c r="V5793" t="str">
        <f t="shared" si="90"/>
        <v/>
      </c>
      <c r="W5793" t="str">
        <f>IF(V5793="","",IF(ABS(V5793-R5793)&gt;W$1,ABS(V5793-R5793),""))</f>
        <v/>
      </c>
      <c r="X5793" t="str">
        <f>Y5793&amp;"-"&amp;Z5793&amp;"-"&amp;AC5793&amp;"-"&amp;AD5793&amp;"-"&amp;AG5793</f>
        <v>21.5-f-A-1-1.5</v>
      </c>
      <c r="Y5793">
        <f>F5793</f>
        <v>21.5</v>
      </c>
      <c r="Z5793" s="2" t="str">
        <f>G5793</f>
        <v>f</v>
      </c>
      <c r="AA5793">
        <f>_xlfn.IFNA(VLOOKUP(X5793,'duo-out'!A$2:Q$5000,5,FALSE),E5793+10*(H5793-1)+1+_xlfn.IFNA(VLOOKUP(D5793,states!A$2:C$10,3,FALSE),1))</f>
        <v>262</v>
      </c>
      <c r="AB5793" t="str">
        <f>IF(V5793="","",V5793)</f>
        <v/>
      </c>
      <c r="AC5793" s="2" t="str">
        <f>_xlfn.IFNA(VLOOKUP(D5793,states!A$2:C$10,2,FALSE),"XX")</f>
        <v>A</v>
      </c>
      <c r="AD5793">
        <f>E5793</f>
        <v>1</v>
      </c>
      <c r="AE5793">
        <f>_xlfn.IFNA(VLOOKUP(D5793,states!A$2:D$10,4,FALSE),0)</f>
        <v>2</v>
      </c>
      <c r="AF5793">
        <v>0.5</v>
      </c>
      <c r="AG5793">
        <f>IF(AE5793=0,AF5793,IF(AE5793=1,IF(F5793=0.5,0.5,IF(H5793=1,0.5,1.5)),IF(F5793=0.5,0.5,IF(H5793=1,2.5,1.5))))</f>
        <v>1.5</v>
      </c>
      <c r="AH5793" s="7">
        <f>IF(AC5793="XX",0,1/C5793^(1/5)*IF(E5793=0,100,1)/(E5793+1)^(1/4))</f>
        <v>0.96593632892484571</v>
      </c>
    </row>
    <row r="5794" spans="1:34">
      <c r="A5794">
        <v>226</v>
      </c>
      <c r="B5794" s="1">
        <v>22703.5</v>
      </c>
      <c r="C5794" s="6">
        <v>0.5</v>
      </c>
      <c r="D5794" t="s">
        <v>3</v>
      </c>
      <c r="E5794">
        <v>1</v>
      </c>
      <c r="F5794">
        <v>21.5</v>
      </c>
      <c r="G5794" t="s">
        <v>2</v>
      </c>
      <c r="H5794">
        <v>2</v>
      </c>
      <c r="I5794" t="s">
        <v>0</v>
      </c>
      <c r="J5794">
        <v>1</v>
      </c>
      <c r="K5794">
        <v>22.5</v>
      </c>
      <c r="L5794" t="s">
        <v>2</v>
      </c>
      <c r="M5794">
        <v>2</v>
      </c>
      <c r="N5794" t="s">
        <v>281</v>
      </c>
      <c r="O5794">
        <v>-1</v>
      </c>
      <c r="P5794" t="str">
        <f>D5794&amp;"-"&amp;F5794&amp;"-"&amp;G5794&amp;"-"&amp;E5794&amp;"-"&amp;H5794</f>
        <v>A2Delta-21.5-f-1-2</v>
      </c>
      <c r="Q5794" t="str">
        <f>I5794&amp;"-"&amp;K5794&amp;"-"&amp;L5794&amp;"-"&amp;J5794&amp;"-"&amp;M5794</f>
        <v>X2Pi-22.5-f-1-2</v>
      </c>
      <c r="R5794">
        <f>B5794+S5794</f>
        <v>32551.286301474</v>
      </c>
      <c r="S5794">
        <f>_xlfn.IFNA(VLOOKUP(Q5794,'MARVEL-X'!A$2:I$1400,7,FALSE),VLOOKUP(Q5794,MARVEL!A$2:J$1522,10,FALSE))</f>
        <v>9847.7863014739996</v>
      </c>
      <c r="T5794">
        <f>IF(P5794=P5793,R5794+T5793,R5794)</f>
        <v>130154.053103146</v>
      </c>
      <c r="U5794">
        <f>IF(P5794=P5793,1+U5793,1)</f>
        <v>4</v>
      </c>
      <c r="V5794">
        <f t="shared" si="90"/>
        <v>32538.513275786499</v>
      </c>
      <c r="W5794">
        <f>IF(V5794="","",IF(ABS(V5794-R5794)&gt;W$1,ABS(V5794-R5794),""))</f>
        <v>12.773025687500194</v>
      </c>
      <c r="X5794" t="str">
        <f>Y5794&amp;"-"&amp;Z5794&amp;"-"&amp;AC5794&amp;"-"&amp;AD5794&amp;"-"&amp;AG5794</f>
        <v>21.5-f-A-1-1.5</v>
      </c>
      <c r="Y5794">
        <f>F5794</f>
        <v>21.5</v>
      </c>
      <c r="Z5794" s="2" t="str">
        <f>G5794</f>
        <v>f</v>
      </c>
      <c r="AA5794">
        <f>_xlfn.IFNA(VLOOKUP(X5794,'duo-out'!A$2:Q$5000,5,FALSE),E5794+10*(H5794-1)+1+_xlfn.IFNA(VLOOKUP(D5794,states!A$2:C$10,3,FALSE),1))</f>
        <v>262</v>
      </c>
      <c r="AB5794">
        <f>IF(V5794="","",V5794)</f>
        <v>32538.513275786499</v>
      </c>
      <c r="AC5794" s="2" t="str">
        <f>_xlfn.IFNA(VLOOKUP(D5794,states!A$2:C$10,2,FALSE),"XX")</f>
        <v>A</v>
      </c>
      <c r="AD5794">
        <f>E5794</f>
        <v>1</v>
      </c>
      <c r="AE5794">
        <f>_xlfn.IFNA(VLOOKUP(D5794,states!A$2:D$10,4,FALSE),0)</f>
        <v>2</v>
      </c>
      <c r="AF5794">
        <v>0.5</v>
      </c>
      <c r="AG5794">
        <f>IF(AE5794=0,AF5794,IF(AE5794=1,IF(F5794=0.5,0.5,IF(H5794=1,0.5,1.5)),IF(F5794=0.5,0.5,IF(H5794=1,2.5,1.5))))</f>
        <v>1.5</v>
      </c>
      <c r="AH5794" s="7">
        <f>IF(AC5794="XX",0,1/C5794^(1/5)*IF(E5794=0,100,1)/(E5794+1)^(1/4))</f>
        <v>0.96593632892484571</v>
      </c>
    </row>
    <row r="5795" spans="1:34">
      <c r="A5795">
        <v>1314</v>
      </c>
      <c r="B5795" s="1">
        <v>22565.75</v>
      </c>
      <c r="C5795" s="6">
        <v>0.05</v>
      </c>
      <c r="D5795" t="s">
        <v>3</v>
      </c>
      <c r="E5795">
        <v>2</v>
      </c>
      <c r="F5795">
        <v>21.5</v>
      </c>
      <c r="G5795" t="s">
        <v>2</v>
      </c>
      <c r="H5795">
        <v>1</v>
      </c>
      <c r="I5795" t="s">
        <v>0</v>
      </c>
      <c r="J5795">
        <v>2</v>
      </c>
      <c r="K5795">
        <v>22.5</v>
      </c>
      <c r="L5795" t="s">
        <v>2</v>
      </c>
      <c r="M5795">
        <v>1</v>
      </c>
      <c r="N5795" t="s">
        <v>1370</v>
      </c>
      <c r="O5795">
        <v>1</v>
      </c>
      <c r="P5795" t="str">
        <f>D5795&amp;"-"&amp;F5795&amp;"-"&amp;G5795&amp;"-"&amp;E5795&amp;"-"&amp;H5795</f>
        <v>A2Delta-21.5-f-2-1</v>
      </c>
      <c r="Q5795" t="str">
        <f>I5795&amp;"-"&amp;K5795&amp;"-"&amp;L5795&amp;"-"&amp;J5795&amp;"-"&amp;M5795</f>
        <v>X2Pi-22.5-f-2-1</v>
      </c>
      <c r="R5795">
        <f>B5795+S5795</f>
        <v>34181.272628038001</v>
      </c>
      <c r="S5795">
        <f>_xlfn.IFNA(VLOOKUP(Q5795,'MARVEL-X'!A$2:I$1400,7,FALSE),VLOOKUP(Q5795,MARVEL!A$2:J$1522,10,FALSE))</f>
        <v>11615.522628037999</v>
      </c>
      <c r="T5795">
        <f>IF(P5795=P5794,R5795+T5794,R5795)</f>
        <v>34181.272628038001</v>
      </c>
      <c r="U5795">
        <f>IF(P5795=P5794,1+U5794,1)</f>
        <v>1</v>
      </c>
      <c r="V5795" t="str">
        <f t="shared" si="90"/>
        <v/>
      </c>
      <c r="W5795" t="str">
        <f>IF(V5795="","",IF(ABS(V5795-R5795)&gt;W$1,ABS(V5795-R5795),""))</f>
        <v/>
      </c>
      <c r="X5795" t="str">
        <f>Y5795&amp;"-"&amp;Z5795&amp;"-"&amp;AC5795&amp;"-"&amp;AD5795&amp;"-"&amp;AG5795</f>
        <v>21.5-f-A-2-2.5</v>
      </c>
      <c r="Y5795">
        <f>F5795</f>
        <v>21.5</v>
      </c>
      <c r="Z5795" s="2" t="str">
        <f>G5795</f>
        <v>f</v>
      </c>
      <c r="AA5795">
        <f>_xlfn.IFNA(VLOOKUP(X5795,'duo-out'!A$2:Q$5000,5,FALSE),E5795+10*(H5795-1)+1+_xlfn.IFNA(VLOOKUP(D5795,states!A$2:C$10,3,FALSE),1))</f>
        <v>253</v>
      </c>
      <c r="AB5795" t="str">
        <f>IF(V5795="","",V5795)</f>
        <v/>
      </c>
      <c r="AC5795" s="2" t="str">
        <f>_xlfn.IFNA(VLOOKUP(D5795,states!A$2:C$10,2,FALSE),"XX")</f>
        <v>A</v>
      </c>
      <c r="AD5795">
        <f>E5795</f>
        <v>2</v>
      </c>
      <c r="AE5795">
        <f>_xlfn.IFNA(VLOOKUP(D5795,states!A$2:D$10,4,FALSE),0)</f>
        <v>2</v>
      </c>
      <c r="AF5795">
        <v>0.5</v>
      </c>
      <c r="AG5795">
        <f>IF(AE5795=0,AF5795,IF(AE5795=1,IF(F5795=0.5,0.5,IF(H5795=1,0.5,1.5)),IF(F5795=0.5,0.5,IF(H5795=1,2.5,1.5))))</f>
        <v>2.5</v>
      </c>
      <c r="AH5795" s="7">
        <f>IF(AC5795="XX",0,1/C5795^(1/5)*IF(E5795=0,100,1)/(E5795+1)^(1/4))</f>
        <v>1.3833296494790666</v>
      </c>
    </row>
    <row r="5796" spans="1:34">
      <c r="A5796">
        <v>1247</v>
      </c>
      <c r="B5796" s="1">
        <v>23071.89</v>
      </c>
      <c r="C5796" s="6">
        <v>0.76470000000000005</v>
      </c>
      <c r="D5796" t="s">
        <v>3</v>
      </c>
      <c r="E5796">
        <v>2</v>
      </c>
      <c r="F5796">
        <v>21.5</v>
      </c>
      <c r="G5796" t="s">
        <v>2</v>
      </c>
      <c r="H5796">
        <v>1</v>
      </c>
      <c r="I5796" t="s">
        <v>0</v>
      </c>
      <c r="J5796">
        <v>2</v>
      </c>
      <c r="K5796">
        <v>21.5</v>
      </c>
      <c r="L5796" t="s">
        <v>1</v>
      </c>
      <c r="M5796">
        <v>1</v>
      </c>
      <c r="N5796" t="s">
        <v>1303</v>
      </c>
      <c r="O5796">
        <v>1</v>
      </c>
      <c r="P5796" t="str">
        <f>D5796&amp;"-"&amp;F5796&amp;"-"&amp;G5796&amp;"-"&amp;E5796&amp;"-"&amp;H5796</f>
        <v>A2Delta-21.5-f-2-1</v>
      </c>
      <c r="Q5796" t="str">
        <f>I5796&amp;"-"&amp;K5796&amp;"-"&amp;L5796&amp;"-"&amp;J5796&amp;"-"&amp;M5796</f>
        <v>X2Pi-21.5-e-2-1</v>
      </c>
      <c r="R5796">
        <f>B5796+S5796</f>
        <v>34180.712008589995</v>
      </c>
      <c r="S5796">
        <f>_xlfn.IFNA(VLOOKUP(Q5796,'MARVEL-X'!A$2:I$1400,7,FALSE),VLOOKUP(Q5796,MARVEL!A$2:J$1522,10,FALSE))</f>
        <v>11108.822008589999</v>
      </c>
      <c r="T5796">
        <f>IF(P5796=P5795,R5796+T5795,R5796)</f>
        <v>68361.984636627996</v>
      </c>
      <c r="U5796">
        <f>IF(P5796=P5795,1+U5795,1)</f>
        <v>2</v>
      </c>
      <c r="V5796" t="str">
        <f t="shared" si="90"/>
        <v/>
      </c>
      <c r="W5796" t="str">
        <f>IF(V5796="","",IF(ABS(V5796-R5796)&gt;W$1,ABS(V5796-R5796),""))</f>
        <v/>
      </c>
      <c r="X5796" t="str">
        <f>Y5796&amp;"-"&amp;Z5796&amp;"-"&amp;AC5796&amp;"-"&amp;AD5796&amp;"-"&amp;AG5796</f>
        <v>21.5-f-A-2-2.5</v>
      </c>
      <c r="Y5796">
        <f>F5796</f>
        <v>21.5</v>
      </c>
      <c r="Z5796" s="2" t="str">
        <f>G5796</f>
        <v>f</v>
      </c>
      <c r="AA5796">
        <f>_xlfn.IFNA(VLOOKUP(X5796,'duo-out'!A$2:Q$5000,5,FALSE),E5796+10*(H5796-1)+1+_xlfn.IFNA(VLOOKUP(D5796,states!A$2:C$10,3,FALSE),1))</f>
        <v>253</v>
      </c>
      <c r="AB5796" t="str">
        <f>IF(V5796="","",V5796)</f>
        <v/>
      </c>
      <c r="AC5796" s="2" t="str">
        <f>_xlfn.IFNA(VLOOKUP(D5796,states!A$2:C$10,2,FALSE),"XX")</f>
        <v>A</v>
      </c>
      <c r="AD5796">
        <f>E5796</f>
        <v>2</v>
      </c>
      <c r="AE5796">
        <f>_xlfn.IFNA(VLOOKUP(D5796,states!A$2:D$10,4,FALSE),0)</f>
        <v>2</v>
      </c>
      <c r="AF5796">
        <v>0.5</v>
      </c>
      <c r="AG5796">
        <f>IF(AE5796=0,AF5796,IF(AE5796=1,IF(F5796=0.5,0.5,IF(H5796=1,0.5,1.5)),IF(F5796=0.5,0.5,IF(H5796=1,2.5,1.5))))</f>
        <v>2.5</v>
      </c>
      <c r="AH5796" s="7">
        <f>IF(AC5796="XX",0,1/C5796^(1/5)*IF(E5796=0,100,1)/(E5796+1)^(1/4))</f>
        <v>0.80171769335555698</v>
      </c>
    </row>
    <row r="5797" spans="1:34">
      <c r="A5797">
        <v>1227</v>
      </c>
      <c r="B5797" s="1">
        <v>23587.31</v>
      </c>
      <c r="C5797" s="6">
        <v>0.43070000000000003</v>
      </c>
      <c r="D5797" t="s">
        <v>3</v>
      </c>
      <c r="E5797">
        <v>2</v>
      </c>
      <c r="F5797">
        <v>21.5</v>
      </c>
      <c r="G5797" t="s">
        <v>2</v>
      </c>
      <c r="H5797">
        <v>1</v>
      </c>
      <c r="I5797" t="s">
        <v>0</v>
      </c>
      <c r="J5797">
        <v>2</v>
      </c>
      <c r="K5797">
        <v>20.5</v>
      </c>
      <c r="L5797" t="s">
        <v>2</v>
      </c>
      <c r="M5797">
        <v>1</v>
      </c>
      <c r="N5797" t="s">
        <v>1283</v>
      </c>
      <c r="O5797">
        <v>1</v>
      </c>
      <c r="P5797" t="str">
        <f>D5797&amp;"-"&amp;F5797&amp;"-"&amp;G5797&amp;"-"&amp;E5797&amp;"-"&amp;H5797</f>
        <v>A2Delta-21.5-f-2-1</v>
      </c>
      <c r="Q5797" t="str">
        <f>I5797&amp;"-"&amp;K5797&amp;"-"&amp;L5797&amp;"-"&amp;J5797&amp;"-"&amp;M5797</f>
        <v>X2Pi-20.5-f-2-1</v>
      </c>
      <c r="R5797">
        <f>B5797+S5797</f>
        <v>34181.530125720004</v>
      </c>
      <c r="S5797">
        <f>_xlfn.IFNA(VLOOKUP(Q5797,'MARVEL-X'!A$2:I$1400,7,FALSE),VLOOKUP(Q5797,MARVEL!A$2:J$1522,10,FALSE))</f>
        <v>10594.220125719999</v>
      </c>
      <c r="T5797">
        <f>IF(P5797=P5796,R5797+T5796,R5797)</f>
        <v>102543.514762348</v>
      </c>
      <c r="U5797">
        <f>IF(P5797=P5796,1+U5796,1)</f>
        <v>3</v>
      </c>
      <c r="V5797" t="str">
        <f t="shared" si="90"/>
        <v/>
      </c>
      <c r="W5797" t="str">
        <f>IF(V5797="","",IF(ABS(V5797-R5797)&gt;W$1,ABS(V5797-R5797),""))</f>
        <v/>
      </c>
      <c r="X5797" t="str">
        <f>Y5797&amp;"-"&amp;Z5797&amp;"-"&amp;AC5797&amp;"-"&amp;AD5797&amp;"-"&amp;AG5797</f>
        <v>21.5-f-A-2-2.5</v>
      </c>
      <c r="Y5797">
        <f>F5797</f>
        <v>21.5</v>
      </c>
      <c r="Z5797" s="2" t="str">
        <f>G5797</f>
        <v>f</v>
      </c>
      <c r="AA5797">
        <f>_xlfn.IFNA(VLOOKUP(X5797,'duo-out'!A$2:Q$5000,5,FALSE),E5797+10*(H5797-1)+1+_xlfn.IFNA(VLOOKUP(D5797,states!A$2:C$10,3,FALSE),1))</f>
        <v>253</v>
      </c>
      <c r="AB5797" t="str">
        <f>IF(V5797="","",V5797)</f>
        <v/>
      </c>
      <c r="AC5797" s="2" t="str">
        <f>_xlfn.IFNA(VLOOKUP(D5797,states!A$2:C$10,2,FALSE),"XX")</f>
        <v>A</v>
      </c>
      <c r="AD5797">
        <f>E5797</f>
        <v>2</v>
      </c>
      <c r="AE5797">
        <f>_xlfn.IFNA(VLOOKUP(D5797,states!A$2:D$10,4,FALSE),0)</f>
        <v>2</v>
      </c>
      <c r="AF5797">
        <v>0.5</v>
      </c>
      <c r="AG5797">
        <f>IF(AE5797=0,AF5797,IF(AE5797=1,IF(F5797=0.5,0.5,IF(H5797=1,0.5,1.5)),IF(F5797=0.5,0.5,IF(H5797=1,2.5,1.5))))</f>
        <v>2.5</v>
      </c>
      <c r="AH5797" s="7">
        <f>IF(AC5797="XX",0,1/C5797^(1/5)*IF(E5797=0,100,1)/(E5797+1)^(1/4))</f>
        <v>0.89925883213856672</v>
      </c>
    </row>
    <row r="5798" spans="1:34">
      <c r="A5798">
        <v>5921</v>
      </c>
      <c r="B5798" s="1">
        <v>23072.74</v>
      </c>
      <c r="C5798" s="6">
        <v>0.5</v>
      </c>
      <c r="D5798" t="s">
        <v>3</v>
      </c>
      <c r="E5798">
        <v>2</v>
      </c>
      <c r="F5798">
        <v>21.5</v>
      </c>
      <c r="G5798" t="s">
        <v>2</v>
      </c>
      <c r="H5798">
        <v>1</v>
      </c>
      <c r="I5798" t="s">
        <v>0</v>
      </c>
      <c r="J5798">
        <v>2</v>
      </c>
      <c r="K5798">
        <v>21.5</v>
      </c>
      <c r="L5798" t="s">
        <v>1</v>
      </c>
      <c r="M5798">
        <v>1</v>
      </c>
      <c r="N5798" t="s">
        <v>5977</v>
      </c>
      <c r="O5798">
        <v>1</v>
      </c>
      <c r="P5798" t="str">
        <f>D5798&amp;"-"&amp;F5798&amp;"-"&amp;G5798&amp;"-"&amp;E5798&amp;"-"&amp;H5798</f>
        <v>A2Delta-21.5-f-2-1</v>
      </c>
      <c r="Q5798" t="str">
        <f>I5798&amp;"-"&amp;K5798&amp;"-"&amp;L5798&amp;"-"&amp;J5798&amp;"-"&amp;M5798</f>
        <v>X2Pi-21.5-e-2-1</v>
      </c>
      <c r="R5798">
        <f>B5798+S5798</f>
        <v>34181.562008590001</v>
      </c>
      <c r="S5798">
        <f>_xlfn.IFNA(VLOOKUP(Q5798,'MARVEL-X'!A$2:I$1400,7,FALSE),VLOOKUP(Q5798,MARVEL!A$2:J$1522,10,FALSE))</f>
        <v>11108.822008589999</v>
      </c>
      <c r="T5798">
        <f>IF(P5798=P5797,R5798+T5797,R5798)</f>
        <v>136725.076770938</v>
      </c>
      <c r="U5798">
        <f>IF(P5798=P5797,1+U5797,1)</f>
        <v>4</v>
      </c>
      <c r="V5798" t="str">
        <f t="shared" si="90"/>
        <v/>
      </c>
      <c r="W5798" t="str">
        <f>IF(V5798="","",IF(ABS(V5798-R5798)&gt;W$1,ABS(V5798-R5798),""))</f>
        <v/>
      </c>
      <c r="X5798" t="str">
        <f>Y5798&amp;"-"&amp;Z5798&amp;"-"&amp;AC5798&amp;"-"&amp;AD5798&amp;"-"&amp;AG5798</f>
        <v>21.5-f-A-2-2.5</v>
      </c>
      <c r="Y5798">
        <f>F5798</f>
        <v>21.5</v>
      </c>
      <c r="Z5798" s="2" t="str">
        <f>G5798</f>
        <v>f</v>
      </c>
      <c r="AA5798">
        <f>_xlfn.IFNA(VLOOKUP(X5798,'duo-out'!A$2:Q$5000,5,FALSE),E5798+10*(H5798-1)+1+_xlfn.IFNA(VLOOKUP(D5798,states!A$2:C$10,3,FALSE),1))</f>
        <v>253</v>
      </c>
      <c r="AB5798" t="str">
        <f>IF(V5798="","",V5798)</f>
        <v/>
      </c>
      <c r="AC5798" s="2" t="str">
        <f>_xlfn.IFNA(VLOOKUP(D5798,states!A$2:C$10,2,FALSE),"XX")</f>
        <v>A</v>
      </c>
      <c r="AD5798">
        <f>E5798</f>
        <v>2</v>
      </c>
      <c r="AE5798">
        <f>_xlfn.IFNA(VLOOKUP(D5798,states!A$2:D$10,4,FALSE),0)</f>
        <v>2</v>
      </c>
      <c r="AF5798">
        <v>0.5</v>
      </c>
      <c r="AG5798">
        <f>IF(AE5798=0,AF5798,IF(AE5798=1,IF(F5798=0.5,0.5,IF(H5798=1,0.5,1.5)),IF(F5798=0.5,0.5,IF(H5798=1,2.5,1.5))))</f>
        <v>2.5</v>
      </c>
      <c r="AH5798" s="7">
        <f>IF(AC5798="XX",0,1/C5798^(1/5)*IF(E5798=0,100,1)/(E5798+1)^(1/4))</f>
        <v>0.87282200217602857</v>
      </c>
    </row>
    <row r="5799" spans="1:34">
      <c r="A5799">
        <v>5891</v>
      </c>
      <c r="B5799" s="1">
        <v>23587.279999999999</v>
      </c>
      <c r="C5799" s="6">
        <v>0.5</v>
      </c>
      <c r="D5799" t="s">
        <v>3</v>
      </c>
      <c r="E5799">
        <v>2</v>
      </c>
      <c r="F5799">
        <v>21.5</v>
      </c>
      <c r="G5799" t="s">
        <v>2</v>
      </c>
      <c r="H5799">
        <v>1</v>
      </c>
      <c r="I5799" t="s">
        <v>0</v>
      </c>
      <c r="J5799">
        <v>2</v>
      </c>
      <c r="K5799">
        <v>20.5</v>
      </c>
      <c r="L5799" t="s">
        <v>2</v>
      </c>
      <c r="M5799">
        <v>1</v>
      </c>
      <c r="N5799" t="s">
        <v>5947</v>
      </c>
      <c r="O5799">
        <v>1</v>
      </c>
      <c r="P5799" t="str">
        <f>D5799&amp;"-"&amp;F5799&amp;"-"&amp;G5799&amp;"-"&amp;E5799&amp;"-"&amp;H5799</f>
        <v>A2Delta-21.5-f-2-1</v>
      </c>
      <c r="Q5799" t="str">
        <f>I5799&amp;"-"&amp;K5799&amp;"-"&amp;L5799&amp;"-"&amp;J5799&amp;"-"&amp;M5799</f>
        <v>X2Pi-20.5-f-2-1</v>
      </c>
      <c r="R5799">
        <f>B5799+S5799</f>
        <v>34181.500125719998</v>
      </c>
      <c r="S5799">
        <f>_xlfn.IFNA(VLOOKUP(Q5799,'MARVEL-X'!A$2:I$1400,7,FALSE),VLOOKUP(Q5799,MARVEL!A$2:J$1522,10,FALSE))</f>
        <v>10594.220125719999</v>
      </c>
      <c r="T5799">
        <f>IF(P5799=P5798,R5799+T5798,R5799)</f>
        <v>170906.57689665799</v>
      </c>
      <c r="U5799">
        <f>IF(P5799=P5798,1+U5798,1)</f>
        <v>5</v>
      </c>
      <c r="V5799">
        <f t="shared" si="90"/>
        <v>34181.315379331601</v>
      </c>
      <c r="W5799">
        <f>IF(V5799="","",IF(ABS(V5799-R5799)&gt;W$1,ABS(V5799-R5799),""))</f>
        <v>0.18474638839688851</v>
      </c>
      <c r="X5799" t="str">
        <f>Y5799&amp;"-"&amp;Z5799&amp;"-"&amp;AC5799&amp;"-"&amp;AD5799&amp;"-"&amp;AG5799</f>
        <v>21.5-f-A-2-2.5</v>
      </c>
      <c r="Y5799">
        <f>F5799</f>
        <v>21.5</v>
      </c>
      <c r="Z5799" s="2" t="str">
        <f>G5799</f>
        <v>f</v>
      </c>
      <c r="AA5799">
        <f>_xlfn.IFNA(VLOOKUP(X5799,'duo-out'!A$2:Q$5000,5,FALSE),E5799+10*(H5799-1)+1+_xlfn.IFNA(VLOOKUP(D5799,states!A$2:C$10,3,FALSE),1))</f>
        <v>253</v>
      </c>
      <c r="AB5799">
        <f>IF(V5799="","",V5799)</f>
        <v>34181.315379331601</v>
      </c>
      <c r="AC5799" s="2" t="str">
        <f>_xlfn.IFNA(VLOOKUP(D5799,states!A$2:C$10,2,FALSE),"XX")</f>
        <v>A</v>
      </c>
      <c r="AD5799">
        <f>E5799</f>
        <v>2</v>
      </c>
      <c r="AE5799">
        <f>_xlfn.IFNA(VLOOKUP(D5799,states!A$2:D$10,4,FALSE),0)</f>
        <v>2</v>
      </c>
      <c r="AF5799">
        <v>0.5</v>
      </c>
      <c r="AG5799">
        <f>IF(AE5799=0,AF5799,IF(AE5799=1,IF(F5799=0.5,0.5,IF(H5799=1,0.5,1.5)),IF(F5799=0.5,0.5,IF(H5799=1,2.5,1.5))))</f>
        <v>2.5</v>
      </c>
      <c r="AH5799" s="7">
        <f>IF(AC5799="XX",0,1/C5799^(1/5)*IF(E5799=0,100,1)/(E5799+1)^(1/4))</f>
        <v>0.87282200217602857</v>
      </c>
    </row>
    <row r="5800" spans="1:34">
      <c r="A5800">
        <v>1335</v>
      </c>
      <c r="B5800" s="1">
        <v>23580.53</v>
      </c>
      <c r="C5800" s="6">
        <v>0.1489</v>
      </c>
      <c r="D5800" t="s">
        <v>3</v>
      </c>
      <c r="E5800">
        <v>2</v>
      </c>
      <c r="F5800">
        <v>21.5</v>
      </c>
      <c r="G5800" t="s">
        <v>2</v>
      </c>
      <c r="H5800">
        <v>2</v>
      </c>
      <c r="I5800" t="s">
        <v>0</v>
      </c>
      <c r="J5800">
        <v>2</v>
      </c>
      <c r="K5800">
        <v>20.5</v>
      </c>
      <c r="L5800" t="s">
        <v>2</v>
      </c>
      <c r="M5800">
        <v>2</v>
      </c>
      <c r="N5800" t="s">
        <v>1391</v>
      </c>
      <c r="O5800">
        <v>1</v>
      </c>
      <c r="P5800" t="str">
        <f>D5800&amp;"-"&amp;F5800&amp;"-"&amp;G5800&amp;"-"&amp;E5800&amp;"-"&amp;H5800</f>
        <v>A2Delta-21.5-f-2-2</v>
      </c>
      <c r="Q5800" t="str">
        <f>I5800&amp;"-"&amp;K5800&amp;"-"&amp;L5800&amp;"-"&amp;J5800&amp;"-"&amp;M5800</f>
        <v>X2Pi-20.5-f-2-2</v>
      </c>
      <c r="R5800">
        <f>B5800+S5800</f>
        <v>34689.548107914001</v>
      </c>
      <c r="S5800">
        <f>_xlfn.IFNA(VLOOKUP(Q5800,'MARVEL-X'!A$2:I$1400,7,FALSE),VLOOKUP(Q5800,MARVEL!A$2:J$1522,10,FALSE))</f>
        <v>11109.018107913998</v>
      </c>
      <c r="T5800">
        <f>IF(P5800=P5799,R5800+T5799,R5800)</f>
        <v>34689.548107914001</v>
      </c>
      <c r="U5800">
        <f>IF(P5800=P5799,1+U5799,1)</f>
        <v>1</v>
      </c>
      <c r="V5800" t="str">
        <f t="shared" si="90"/>
        <v/>
      </c>
      <c r="W5800" t="str">
        <f>IF(V5800="","",IF(ABS(V5800-R5800)&gt;W$1,ABS(V5800-R5800),""))</f>
        <v/>
      </c>
      <c r="X5800" t="str">
        <f>Y5800&amp;"-"&amp;Z5800&amp;"-"&amp;AC5800&amp;"-"&amp;AD5800&amp;"-"&amp;AG5800</f>
        <v>21.5-f-A-2-1.5</v>
      </c>
      <c r="Y5800">
        <f>F5800</f>
        <v>21.5</v>
      </c>
      <c r="Z5800" s="2" t="str">
        <f>G5800</f>
        <v>f</v>
      </c>
      <c r="AA5800">
        <f>_xlfn.IFNA(VLOOKUP(X5800,'duo-out'!A$2:Q$5000,5,FALSE),E5800+10*(H5800-1)+1+_xlfn.IFNA(VLOOKUP(D5800,states!A$2:C$10,3,FALSE),1))</f>
        <v>263</v>
      </c>
      <c r="AB5800" t="str">
        <f>IF(V5800="","",V5800)</f>
        <v/>
      </c>
      <c r="AC5800" s="2" t="str">
        <f>_xlfn.IFNA(VLOOKUP(D5800,states!A$2:C$10,2,FALSE),"XX")</f>
        <v>A</v>
      </c>
      <c r="AD5800">
        <f>E5800</f>
        <v>2</v>
      </c>
      <c r="AE5800">
        <f>_xlfn.IFNA(VLOOKUP(D5800,states!A$2:D$10,4,FALSE),0)</f>
        <v>2</v>
      </c>
      <c r="AF5800">
        <v>0.5</v>
      </c>
      <c r="AG5800">
        <f>IF(AE5800=0,AF5800,IF(AE5800=1,IF(F5800=0.5,0.5,IF(H5800=1,0.5,1.5)),IF(F5800=0.5,0.5,IF(H5800=1,2.5,1.5))))</f>
        <v>1.5</v>
      </c>
      <c r="AH5800" s="7">
        <f>IF(AC5800="XX",0,1/C5800^(1/5)*IF(E5800=0,100,1)/(E5800+1)^(1/4))</f>
        <v>1.1120920772596141</v>
      </c>
    </row>
    <row r="5801" spans="1:34">
      <c r="A5801">
        <v>1424</v>
      </c>
      <c r="B5801" s="1">
        <v>22519.35</v>
      </c>
      <c r="C5801" s="6">
        <v>0.26440000000000002</v>
      </c>
      <c r="D5801" t="s">
        <v>3</v>
      </c>
      <c r="E5801">
        <v>2</v>
      </c>
      <c r="F5801">
        <v>21.5</v>
      </c>
      <c r="G5801" t="s">
        <v>2</v>
      </c>
      <c r="H5801">
        <v>2</v>
      </c>
      <c r="I5801" t="s">
        <v>0</v>
      </c>
      <c r="J5801">
        <v>2</v>
      </c>
      <c r="K5801">
        <v>22.5</v>
      </c>
      <c r="L5801" t="s">
        <v>2</v>
      </c>
      <c r="M5801">
        <v>2</v>
      </c>
      <c r="N5801" t="s">
        <v>1480</v>
      </c>
      <c r="O5801">
        <v>1</v>
      </c>
      <c r="P5801" t="str">
        <f>D5801&amp;"-"&amp;F5801&amp;"-"&amp;G5801&amp;"-"&amp;E5801&amp;"-"&amp;H5801</f>
        <v>A2Delta-21.5-f-2-2</v>
      </c>
      <c r="Q5801" t="str">
        <f>I5801&amp;"-"&amp;K5801&amp;"-"&amp;L5801&amp;"-"&amp;J5801&amp;"-"&amp;M5801</f>
        <v>X2Pi-22.5-f-2-2</v>
      </c>
      <c r="R5801">
        <f>B5801+S5801</f>
        <v>34689.265133900997</v>
      </c>
      <c r="S5801">
        <f>_xlfn.IFNA(VLOOKUP(Q5801,'MARVEL-X'!A$2:I$1400,7,FALSE),VLOOKUP(Q5801,MARVEL!A$2:J$1522,10,FALSE))</f>
        <v>12169.915133900999</v>
      </c>
      <c r="T5801">
        <f>IF(P5801=P5800,R5801+T5800,R5801)</f>
        <v>69378.813241814991</v>
      </c>
      <c r="U5801">
        <f>IF(P5801=P5800,1+U5800,1)</f>
        <v>2</v>
      </c>
      <c r="V5801" t="str">
        <f t="shared" si="90"/>
        <v/>
      </c>
      <c r="W5801" t="str">
        <f>IF(V5801="","",IF(ABS(V5801-R5801)&gt;W$1,ABS(V5801-R5801),""))</f>
        <v/>
      </c>
      <c r="X5801" t="str">
        <f>Y5801&amp;"-"&amp;Z5801&amp;"-"&amp;AC5801&amp;"-"&amp;AD5801&amp;"-"&amp;AG5801</f>
        <v>21.5-f-A-2-1.5</v>
      </c>
      <c r="Y5801">
        <f>F5801</f>
        <v>21.5</v>
      </c>
      <c r="Z5801" s="2" t="str">
        <f>G5801</f>
        <v>f</v>
      </c>
      <c r="AA5801">
        <f>_xlfn.IFNA(VLOOKUP(X5801,'duo-out'!A$2:Q$5000,5,FALSE),E5801+10*(H5801-1)+1+_xlfn.IFNA(VLOOKUP(D5801,states!A$2:C$10,3,FALSE),1))</f>
        <v>263</v>
      </c>
      <c r="AB5801" t="str">
        <f>IF(V5801="","",V5801)</f>
        <v/>
      </c>
      <c r="AC5801" s="2" t="str">
        <f>_xlfn.IFNA(VLOOKUP(D5801,states!A$2:C$10,2,FALSE),"XX")</f>
        <v>A</v>
      </c>
      <c r="AD5801">
        <f>E5801</f>
        <v>2</v>
      </c>
      <c r="AE5801">
        <f>_xlfn.IFNA(VLOOKUP(D5801,states!A$2:D$10,4,FALSE),0)</f>
        <v>2</v>
      </c>
      <c r="AF5801">
        <v>0.5</v>
      </c>
      <c r="AG5801">
        <f>IF(AE5801=0,AF5801,IF(AE5801=1,IF(F5801=0.5,0.5,IF(H5801=1,0.5,1.5)),IF(F5801=0.5,0.5,IF(H5801=1,2.5,1.5))))</f>
        <v>1.5</v>
      </c>
      <c r="AH5801" s="7">
        <f>IF(AC5801="XX",0,1/C5801^(1/5)*IF(E5801=0,100,1)/(E5801+1)^(1/4))</f>
        <v>0.99144219035057091</v>
      </c>
    </row>
    <row r="5802" spans="1:34">
      <c r="A5802">
        <v>5979</v>
      </c>
      <c r="B5802" s="1">
        <v>23074.5</v>
      </c>
      <c r="C5802" s="6">
        <v>0.5</v>
      </c>
      <c r="D5802" t="s">
        <v>3</v>
      </c>
      <c r="E5802">
        <v>2</v>
      </c>
      <c r="F5802">
        <v>21.5</v>
      </c>
      <c r="G5802" t="s">
        <v>2</v>
      </c>
      <c r="H5802">
        <v>2</v>
      </c>
      <c r="I5802" t="s">
        <v>0</v>
      </c>
      <c r="J5802">
        <v>2</v>
      </c>
      <c r="K5802">
        <v>21.5</v>
      </c>
      <c r="L5802" t="s">
        <v>1</v>
      </c>
      <c r="M5802">
        <v>2</v>
      </c>
      <c r="N5802" t="s">
        <v>6035</v>
      </c>
      <c r="O5802">
        <v>1</v>
      </c>
      <c r="P5802" t="str">
        <f>D5802&amp;"-"&amp;F5802&amp;"-"&amp;G5802&amp;"-"&amp;E5802&amp;"-"&amp;H5802</f>
        <v>A2Delta-21.5-f-2-2</v>
      </c>
      <c r="Q5802" t="str">
        <f>I5802&amp;"-"&amp;K5802&amp;"-"&amp;L5802&amp;"-"&amp;J5802&amp;"-"&amp;M5802</f>
        <v>X2Pi-21.5-e-2-2</v>
      </c>
      <c r="R5802">
        <f>B5802+S5802</f>
        <v>34689.664954955995</v>
      </c>
      <c r="S5802">
        <f>_xlfn.IFNA(VLOOKUP(Q5802,'MARVEL-X'!A$2:I$1400,7,FALSE),VLOOKUP(Q5802,MARVEL!A$2:J$1522,10,FALSE))</f>
        <v>11615.164954955999</v>
      </c>
      <c r="T5802">
        <f>IF(P5802=P5801,R5802+T5801,R5802)</f>
        <v>104068.47819677099</v>
      </c>
      <c r="U5802">
        <f>IF(P5802=P5801,1+U5801,1)</f>
        <v>3</v>
      </c>
      <c r="V5802" t="str">
        <f t="shared" si="90"/>
        <v/>
      </c>
      <c r="W5802" t="str">
        <f>IF(V5802="","",IF(ABS(V5802-R5802)&gt;W$1,ABS(V5802-R5802),""))</f>
        <v/>
      </c>
      <c r="X5802" t="str">
        <f>Y5802&amp;"-"&amp;Z5802&amp;"-"&amp;AC5802&amp;"-"&amp;AD5802&amp;"-"&amp;AG5802</f>
        <v>21.5-f-A-2-1.5</v>
      </c>
      <c r="Y5802">
        <f>F5802</f>
        <v>21.5</v>
      </c>
      <c r="Z5802" s="2" t="str">
        <f>G5802</f>
        <v>f</v>
      </c>
      <c r="AA5802">
        <f>_xlfn.IFNA(VLOOKUP(X5802,'duo-out'!A$2:Q$5000,5,FALSE),E5802+10*(H5802-1)+1+_xlfn.IFNA(VLOOKUP(D5802,states!A$2:C$10,3,FALSE),1))</f>
        <v>263</v>
      </c>
      <c r="AB5802" t="str">
        <f>IF(V5802="","",V5802)</f>
        <v/>
      </c>
      <c r="AC5802" s="2" t="str">
        <f>_xlfn.IFNA(VLOOKUP(D5802,states!A$2:C$10,2,FALSE),"XX")</f>
        <v>A</v>
      </c>
      <c r="AD5802">
        <f>E5802</f>
        <v>2</v>
      </c>
      <c r="AE5802">
        <f>_xlfn.IFNA(VLOOKUP(D5802,states!A$2:D$10,4,FALSE),0)</f>
        <v>2</v>
      </c>
      <c r="AF5802">
        <v>0.5</v>
      </c>
      <c r="AG5802">
        <f>IF(AE5802=0,AF5802,IF(AE5802=1,IF(F5802=0.5,0.5,IF(H5802=1,0.5,1.5)),IF(F5802=0.5,0.5,IF(H5802=1,2.5,1.5))))</f>
        <v>1.5</v>
      </c>
      <c r="AH5802" s="7">
        <f>IF(AC5802="XX",0,1/C5802^(1/5)*IF(E5802=0,100,1)/(E5802+1)^(1/4))</f>
        <v>0.87282200217602857</v>
      </c>
    </row>
    <row r="5803" spans="1:34">
      <c r="A5803">
        <v>5956</v>
      </c>
      <c r="B5803" s="1">
        <v>23580.82</v>
      </c>
      <c r="C5803" s="6">
        <v>0.5</v>
      </c>
      <c r="D5803" t="s">
        <v>3</v>
      </c>
      <c r="E5803">
        <v>2</v>
      </c>
      <c r="F5803">
        <v>21.5</v>
      </c>
      <c r="G5803" t="s">
        <v>2</v>
      </c>
      <c r="H5803">
        <v>2</v>
      </c>
      <c r="I5803" t="s">
        <v>0</v>
      </c>
      <c r="J5803">
        <v>2</v>
      </c>
      <c r="K5803">
        <v>20.5</v>
      </c>
      <c r="L5803" t="s">
        <v>2</v>
      </c>
      <c r="M5803">
        <v>2</v>
      </c>
      <c r="N5803" t="s">
        <v>6012</v>
      </c>
      <c r="O5803">
        <v>1</v>
      </c>
      <c r="P5803" t="str">
        <f>D5803&amp;"-"&amp;F5803&amp;"-"&amp;G5803&amp;"-"&amp;E5803&amp;"-"&amp;H5803</f>
        <v>A2Delta-21.5-f-2-2</v>
      </c>
      <c r="Q5803" t="str">
        <f>I5803&amp;"-"&amp;K5803&amp;"-"&amp;L5803&amp;"-"&amp;J5803&amp;"-"&amp;M5803</f>
        <v>X2Pi-20.5-f-2-2</v>
      </c>
      <c r="R5803">
        <f>B5803+S5803</f>
        <v>34689.838107913994</v>
      </c>
      <c r="S5803">
        <f>_xlfn.IFNA(VLOOKUP(Q5803,'MARVEL-X'!A$2:I$1400,7,FALSE),VLOOKUP(Q5803,MARVEL!A$2:J$1522,10,FALSE))</f>
        <v>11109.018107913998</v>
      </c>
      <c r="T5803">
        <f>IF(P5803=P5802,R5803+T5802,R5803)</f>
        <v>138758.31630468497</v>
      </c>
      <c r="U5803">
        <f>IF(P5803=P5802,1+U5802,1)</f>
        <v>4</v>
      </c>
      <c r="V5803">
        <f t="shared" si="90"/>
        <v>34689.579076171241</v>
      </c>
      <c r="W5803">
        <f>IF(V5803="","",IF(ABS(V5803-R5803)&gt;W$1,ABS(V5803-R5803),""))</f>
        <v>0.25903174275299534</v>
      </c>
      <c r="X5803" t="str">
        <f>Y5803&amp;"-"&amp;Z5803&amp;"-"&amp;AC5803&amp;"-"&amp;AD5803&amp;"-"&amp;AG5803</f>
        <v>21.5-f-A-2-1.5</v>
      </c>
      <c r="Y5803">
        <f>F5803</f>
        <v>21.5</v>
      </c>
      <c r="Z5803" s="2" t="str">
        <f>G5803</f>
        <v>f</v>
      </c>
      <c r="AA5803">
        <f>_xlfn.IFNA(VLOOKUP(X5803,'duo-out'!A$2:Q$5000,5,FALSE),E5803+10*(H5803-1)+1+_xlfn.IFNA(VLOOKUP(D5803,states!A$2:C$10,3,FALSE),1))</f>
        <v>263</v>
      </c>
      <c r="AB5803">
        <f>IF(V5803="","",V5803)</f>
        <v>34689.579076171241</v>
      </c>
      <c r="AC5803" s="2" t="str">
        <f>_xlfn.IFNA(VLOOKUP(D5803,states!A$2:C$10,2,FALSE),"XX")</f>
        <v>A</v>
      </c>
      <c r="AD5803">
        <f>E5803</f>
        <v>2</v>
      </c>
      <c r="AE5803">
        <f>_xlfn.IFNA(VLOOKUP(D5803,states!A$2:D$10,4,FALSE),0)</f>
        <v>2</v>
      </c>
      <c r="AF5803">
        <v>0.5</v>
      </c>
      <c r="AG5803">
        <f>IF(AE5803=0,AF5803,IF(AE5803=1,IF(F5803=0.5,0.5,IF(H5803=1,0.5,1.5)),IF(F5803=0.5,0.5,IF(H5803=1,2.5,1.5))))</f>
        <v>1.5</v>
      </c>
      <c r="AH5803" s="7">
        <f>IF(AC5803="XX",0,1/C5803^(1/5)*IF(E5803=0,100,1)/(E5803+1)^(1/4))</f>
        <v>0.87282200217602857</v>
      </c>
    </row>
    <row r="5804" spans="1:34">
      <c r="A5804">
        <v>6022</v>
      </c>
      <c r="B5804" s="1">
        <v>22266.71</v>
      </c>
      <c r="C5804" s="6">
        <v>0.5</v>
      </c>
      <c r="D5804" t="s">
        <v>3</v>
      </c>
      <c r="E5804">
        <v>3</v>
      </c>
      <c r="F5804">
        <v>21.5</v>
      </c>
      <c r="G5804" t="s">
        <v>2</v>
      </c>
      <c r="H5804">
        <v>1</v>
      </c>
      <c r="I5804" t="s">
        <v>0</v>
      </c>
      <c r="J5804">
        <v>3</v>
      </c>
      <c r="K5804">
        <v>22.5</v>
      </c>
      <c r="L5804" t="s">
        <v>2</v>
      </c>
      <c r="M5804">
        <v>1</v>
      </c>
      <c r="N5804" t="s">
        <v>6078</v>
      </c>
      <c r="O5804">
        <v>1</v>
      </c>
      <c r="P5804" t="str">
        <f>D5804&amp;"-"&amp;F5804&amp;"-"&amp;G5804&amp;"-"&amp;E5804&amp;"-"&amp;H5804</f>
        <v>A2Delta-21.5-f-3-1</v>
      </c>
      <c r="Q5804" t="str">
        <f>I5804&amp;"-"&amp;K5804&amp;"-"&amp;L5804&amp;"-"&amp;J5804&amp;"-"&amp;M5804</f>
        <v>X2Pi-22.5-f-3-1</v>
      </c>
      <c r="R5804">
        <f>B5804+S5804</f>
        <v>36104.850424841003</v>
      </c>
      <c r="S5804">
        <f>_xlfn.IFNA(VLOOKUP(Q5804,'MARVEL-X'!A$2:I$1400,7,FALSE),VLOOKUP(Q5804,MARVEL!A$2:J$1522,10,FALSE))</f>
        <v>13838.140424841</v>
      </c>
      <c r="T5804">
        <f>IF(P5804=P5803,R5804+T5803,R5804)</f>
        <v>36104.850424841003</v>
      </c>
      <c r="U5804">
        <f>IF(P5804=P5803,1+U5803,1)</f>
        <v>1</v>
      </c>
      <c r="V5804" t="str">
        <f t="shared" si="90"/>
        <v/>
      </c>
      <c r="W5804" t="str">
        <f>IF(V5804="","",IF(ABS(V5804-R5804)&gt;W$1,ABS(V5804-R5804),""))</f>
        <v/>
      </c>
      <c r="X5804" t="str">
        <f>Y5804&amp;"-"&amp;Z5804&amp;"-"&amp;AC5804&amp;"-"&amp;AD5804&amp;"-"&amp;AG5804</f>
        <v>21.5-f-A-3-2.5</v>
      </c>
      <c r="Y5804">
        <f>F5804</f>
        <v>21.5</v>
      </c>
      <c r="Z5804" s="2" t="str">
        <f>G5804</f>
        <v>f</v>
      </c>
      <c r="AA5804">
        <f>_xlfn.IFNA(VLOOKUP(X5804,'duo-out'!A$2:Q$5000,5,FALSE),E5804+10*(H5804-1)+1+_xlfn.IFNA(VLOOKUP(D5804,states!A$2:C$10,3,FALSE),1))</f>
        <v>254</v>
      </c>
      <c r="AB5804" t="str">
        <f>IF(V5804="","",V5804)</f>
        <v/>
      </c>
      <c r="AC5804" s="2" t="str">
        <f>_xlfn.IFNA(VLOOKUP(D5804,states!A$2:C$10,2,FALSE),"XX")</f>
        <v>A</v>
      </c>
      <c r="AD5804">
        <f>E5804</f>
        <v>3</v>
      </c>
      <c r="AE5804">
        <f>_xlfn.IFNA(VLOOKUP(D5804,states!A$2:D$10,4,FALSE),0)</f>
        <v>2</v>
      </c>
      <c r="AF5804">
        <v>0.5</v>
      </c>
      <c r="AG5804">
        <f>IF(AE5804=0,AF5804,IF(AE5804=1,IF(F5804=0.5,0.5,IF(H5804=1,0.5,1.5)),IF(F5804=0.5,0.5,IF(H5804=1,2.5,1.5))))</f>
        <v>2.5</v>
      </c>
      <c r="AH5804" s="7">
        <f>IF(AC5804="XX",0,1/C5804^(1/5)*IF(E5804=0,100,1)/(E5804+1)^(1/4))</f>
        <v>0.8122523963562357</v>
      </c>
    </row>
    <row r="5805" spans="1:34">
      <c r="A5805">
        <v>6003</v>
      </c>
      <c r="B5805" s="1">
        <v>22751.66</v>
      </c>
      <c r="C5805" s="6">
        <v>0.5</v>
      </c>
      <c r="D5805" t="s">
        <v>3</v>
      </c>
      <c r="E5805">
        <v>3</v>
      </c>
      <c r="F5805">
        <v>21.5</v>
      </c>
      <c r="G5805" t="s">
        <v>2</v>
      </c>
      <c r="H5805">
        <v>1</v>
      </c>
      <c r="I5805" t="s">
        <v>0</v>
      </c>
      <c r="J5805">
        <v>3</v>
      </c>
      <c r="K5805">
        <v>21.5</v>
      </c>
      <c r="L5805" t="s">
        <v>1</v>
      </c>
      <c r="M5805">
        <v>1</v>
      </c>
      <c r="N5805" t="s">
        <v>6059</v>
      </c>
      <c r="O5805">
        <v>1</v>
      </c>
      <c r="P5805" t="str">
        <f>D5805&amp;"-"&amp;F5805&amp;"-"&amp;G5805&amp;"-"&amp;E5805&amp;"-"&amp;H5805</f>
        <v>A2Delta-21.5-f-3-1</v>
      </c>
      <c r="Q5805" t="str">
        <f>I5805&amp;"-"&amp;K5805&amp;"-"&amp;L5805&amp;"-"&amp;J5805&amp;"-"&amp;M5805</f>
        <v>X2Pi-21.5-e-3-1</v>
      </c>
      <c r="R5805">
        <f>B5805+S5805</f>
        <v>36104.820760217997</v>
      </c>
      <c r="S5805">
        <f>_xlfn.IFNA(VLOOKUP(Q5805,'MARVEL-X'!A$2:I$1400,7,FALSE),VLOOKUP(Q5805,MARVEL!A$2:J$1522,10,FALSE))</f>
        <v>13353.160760217999</v>
      </c>
      <c r="T5805">
        <f>IF(P5805=P5804,R5805+T5804,R5805)</f>
        <v>72209.671185059007</v>
      </c>
      <c r="U5805">
        <f>IF(P5805=P5804,1+U5804,1)</f>
        <v>2</v>
      </c>
      <c r="V5805">
        <f t="shared" si="90"/>
        <v>36104.835592529504</v>
      </c>
      <c r="W5805" t="str">
        <f>IF(V5805="","",IF(ABS(V5805-R5805)&gt;W$1,ABS(V5805-R5805),""))</f>
        <v/>
      </c>
      <c r="X5805" t="str">
        <f>Y5805&amp;"-"&amp;Z5805&amp;"-"&amp;AC5805&amp;"-"&amp;AD5805&amp;"-"&amp;AG5805</f>
        <v>21.5-f-A-3-2.5</v>
      </c>
      <c r="Y5805">
        <f>F5805</f>
        <v>21.5</v>
      </c>
      <c r="Z5805" s="2" t="str">
        <f>G5805</f>
        <v>f</v>
      </c>
      <c r="AA5805">
        <f>_xlfn.IFNA(VLOOKUP(X5805,'duo-out'!A$2:Q$5000,5,FALSE),E5805+10*(H5805-1)+1+_xlfn.IFNA(VLOOKUP(D5805,states!A$2:C$10,3,FALSE),1))</f>
        <v>254</v>
      </c>
      <c r="AB5805">
        <f>IF(V5805="","",V5805)</f>
        <v>36104.835592529504</v>
      </c>
      <c r="AC5805" s="2" t="str">
        <f>_xlfn.IFNA(VLOOKUP(D5805,states!A$2:C$10,2,FALSE),"XX")</f>
        <v>A</v>
      </c>
      <c r="AD5805">
        <f>E5805</f>
        <v>3</v>
      </c>
      <c r="AE5805">
        <f>_xlfn.IFNA(VLOOKUP(D5805,states!A$2:D$10,4,FALSE),0)</f>
        <v>2</v>
      </c>
      <c r="AF5805">
        <v>0.5</v>
      </c>
      <c r="AG5805">
        <f>IF(AE5805=0,AF5805,IF(AE5805=1,IF(F5805=0.5,0.5,IF(H5805=1,0.5,1.5)),IF(F5805=0.5,0.5,IF(H5805=1,2.5,1.5))))</f>
        <v>2.5</v>
      </c>
      <c r="AH5805" s="7">
        <f>IF(AC5805="XX",0,1/C5805^(1/5)*IF(E5805=0,100,1)/(E5805+1)^(1/4))</f>
        <v>0.8122523963562357</v>
      </c>
    </row>
    <row r="5806" spans="1:34">
      <c r="A5806">
        <v>278</v>
      </c>
      <c r="B5806" s="1">
        <v>22215.1</v>
      </c>
      <c r="C5806" s="6">
        <v>0.5</v>
      </c>
      <c r="D5806" t="s">
        <v>3</v>
      </c>
      <c r="E5806">
        <v>3</v>
      </c>
      <c r="F5806">
        <v>21.5</v>
      </c>
      <c r="G5806" t="s">
        <v>2</v>
      </c>
      <c r="H5806">
        <v>2</v>
      </c>
      <c r="I5806" t="s">
        <v>0</v>
      </c>
      <c r="J5806">
        <v>3</v>
      </c>
      <c r="K5806">
        <v>22.5</v>
      </c>
      <c r="L5806" t="s">
        <v>2</v>
      </c>
      <c r="M5806">
        <v>2</v>
      </c>
      <c r="N5806" t="s">
        <v>333</v>
      </c>
      <c r="O5806">
        <v>-1</v>
      </c>
      <c r="P5806" t="str">
        <f>D5806&amp;"-"&amp;F5806&amp;"-"&amp;G5806&amp;"-"&amp;E5806&amp;"-"&amp;H5806</f>
        <v>A2Delta-21.5-f-3-2</v>
      </c>
      <c r="Q5806" t="str">
        <f>I5806&amp;"-"&amp;K5806&amp;"-"&amp;L5806&amp;"-"&amp;J5806&amp;"-"&amp;M5806</f>
        <v>X2Pi-22.5-f-3-2</v>
      </c>
      <c r="R5806">
        <f>B5806+S5806</f>
        <v>36583.776127541001</v>
      </c>
      <c r="S5806">
        <f>_xlfn.IFNA(VLOOKUP(Q5806,'MARVEL-X'!A$2:I$1400,7,FALSE),VLOOKUP(Q5806,MARVEL!A$2:J$1522,10,FALSE))</f>
        <v>14368.676127540999</v>
      </c>
      <c r="T5806">
        <f>IF(P5806=P5805,R5806+T5805,R5806)</f>
        <v>36583.776127541001</v>
      </c>
      <c r="U5806">
        <f>IF(P5806=P5805,1+U5805,1)</f>
        <v>1</v>
      </c>
      <c r="V5806" t="str">
        <f t="shared" si="90"/>
        <v/>
      </c>
      <c r="W5806" t="str">
        <f>IF(V5806="","",IF(ABS(V5806-R5806)&gt;W$1,ABS(V5806-R5806),""))</f>
        <v/>
      </c>
      <c r="X5806" t="str">
        <f>Y5806&amp;"-"&amp;Z5806&amp;"-"&amp;AC5806&amp;"-"&amp;AD5806&amp;"-"&amp;AG5806</f>
        <v>21.5-f-A-3-1.5</v>
      </c>
      <c r="Y5806">
        <f>F5806</f>
        <v>21.5</v>
      </c>
      <c r="Z5806" s="2" t="str">
        <f>G5806</f>
        <v>f</v>
      </c>
      <c r="AA5806">
        <f>_xlfn.IFNA(VLOOKUP(X5806,'duo-out'!A$2:Q$5000,5,FALSE),E5806+10*(H5806-1)+1+_xlfn.IFNA(VLOOKUP(D5806,states!A$2:C$10,3,FALSE),1))</f>
        <v>264</v>
      </c>
      <c r="AB5806" t="str">
        <f>IF(V5806="","",V5806)</f>
        <v/>
      </c>
      <c r="AC5806" s="2" t="str">
        <f>_xlfn.IFNA(VLOOKUP(D5806,states!A$2:C$10,2,FALSE),"XX")</f>
        <v>A</v>
      </c>
      <c r="AD5806">
        <f>E5806</f>
        <v>3</v>
      </c>
      <c r="AE5806">
        <f>_xlfn.IFNA(VLOOKUP(D5806,states!A$2:D$10,4,FALSE),0)</f>
        <v>2</v>
      </c>
      <c r="AF5806">
        <v>0.5</v>
      </c>
      <c r="AG5806">
        <f>IF(AE5806=0,AF5806,IF(AE5806=1,IF(F5806=0.5,0.5,IF(H5806=1,0.5,1.5)),IF(F5806=0.5,0.5,IF(H5806=1,2.5,1.5))))</f>
        <v>1.5</v>
      </c>
      <c r="AH5806" s="7">
        <f>IF(AC5806="XX",0,1/C5806^(1/5)*IF(E5806=0,100,1)/(E5806+1)^(1/4))</f>
        <v>0.8122523963562357</v>
      </c>
    </row>
    <row r="5807" spans="1:34">
      <c r="A5807">
        <v>274</v>
      </c>
      <c r="B5807" s="1">
        <v>22730.5</v>
      </c>
      <c r="C5807" s="6">
        <v>0.5</v>
      </c>
      <c r="D5807" t="s">
        <v>3</v>
      </c>
      <c r="E5807">
        <v>3</v>
      </c>
      <c r="F5807">
        <v>21.5</v>
      </c>
      <c r="G5807" t="s">
        <v>2</v>
      </c>
      <c r="H5807">
        <v>2</v>
      </c>
      <c r="I5807" t="s">
        <v>0</v>
      </c>
      <c r="J5807">
        <v>3</v>
      </c>
      <c r="K5807">
        <v>21.5</v>
      </c>
      <c r="L5807" t="s">
        <v>1</v>
      </c>
      <c r="M5807">
        <v>2</v>
      </c>
      <c r="N5807" t="s">
        <v>329</v>
      </c>
      <c r="O5807">
        <v>-1</v>
      </c>
      <c r="P5807" t="str">
        <f>D5807&amp;"-"&amp;F5807&amp;"-"&amp;G5807&amp;"-"&amp;E5807&amp;"-"&amp;H5807</f>
        <v>A2Delta-21.5-f-3-2</v>
      </c>
      <c r="Q5807" t="str">
        <f>I5807&amp;"-"&amp;K5807&amp;"-"&amp;L5807&amp;"-"&amp;J5807&amp;"-"&amp;M5807</f>
        <v>X2Pi-21.5-e-3-2</v>
      </c>
      <c r="R5807">
        <f>B5807+S5807</f>
        <v>36568.296486175997</v>
      </c>
      <c r="S5807">
        <f>_xlfn.IFNA(VLOOKUP(Q5807,'MARVEL-X'!A$2:I$1400,7,FALSE),VLOOKUP(Q5807,MARVEL!A$2:J$1522,10,FALSE))</f>
        <v>13837.796486175999</v>
      </c>
      <c r="T5807">
        <f>IF(P5807=P5806,R5807+T5806,R5807)</f>
        <v>73152.072613716999</v>
      </c>
      <c r="U5807">
        <f>IF(P5807=P5806,1+U5806,1)</f>
        <v>2</v>
      </c>
      <c r="V5807">
        <f t="shared" si="90"/>
        <v>36576.036306858499</v>
      </c>
      <c r="W5807">
        <f>IF(V5807="","",IF(ABS(V5807-R5807)&gt;W$1,ABS(V5807-R5807),""))</f>
        <v>7.739820682501886</v>
      </c>
      <c r="X5807" t="str">
        <f>Y5807&amp;"-"&amp;Z5807&amp;"-"&amp;AC5807&amp;"-"&amp;AD5807&amp;"-"&amp;AG5807</f>
        <v>21.5-f-A-3-1.5</v>
      </c>
      <c r="Y5807">
        <f>F5807</f>
        <v>21.5</v>
      </c>
      <c r="Z5807" s="2" t="str">
        <f>G5807</f>
        <v>f</v>
      </c>
      <c r="AA5807">
        <f>_xlfn.IFNA(VLOOKUP(X5807,'duo-out'!A$2:Q$5000,5,FALSE),E5807+10*(H5807-1)+1+_xlfn.IFNA(VLOOKUP(D5807,states!A$2:C$10,3,FALSE),1))</f>
        <v>264</v>
      </c>
      <c r="AB5807">
        <f>IF(V5807="","",V5807)</f>
        <v>36576.036306858499</v>
      </c>
      <c r="AC5807" s="2" t="str">
        <f>_xlfn.IFNA(VLOOKUP(D5807,states!A$2:C$10,2,FALSE),"XX")</f>
        <v>A</v>
      </c>
      <c r="AD5807">
        <f>E5807</f>
        <v>3</v>
      </c>
      <c r="AE5807">
        <f>_xlfn.IFNA(VLOOKUP(D5807,states!A$2:D$10,4,FALSE),0)</f>
        <v>2</v>
      </c>
      <c r="AF5807">
        <v>0.5</v>
      </c>
      <c r="AG5807">
        <f>IF(AE5807=0,AF5807,IF(AE5807=1,IF(F5807=0.5,0.5,IF(H5807=1,0.5,1.5)),IF(F5807=0.5,0.5,IF(H5807=1,2.5,1.5))))</f>
        <v>1.5</v>
      </c>
      <c r="AH5807" s="7">
        <f>IF(AC5807="XX",0,1/C5807^(1/5)*IF(E5807=0,100,1)/(E5807+1)^(1/4))</f>
        <v>0.8122523963562357</v>
      </c>
    </row>
    <row r="5808" spans="1:34">
      <c r="A5808">
        <v>6081</v>
      </c>
      <c r="B5808" s="1">
        <v>22220.880000000001</v>
      </c>
      <c r="C5808" s="6">
        <v>0.5</v>
      </c>
      <c r="D5808" t="s">
        <v>3</v>
      </c>
      <c r="E5808">
        <v>4</v>
      </c>
      <c r="F5808">
        <v>21.5</v>
      </c>
      <c r="G5808" t="s">
        <v>2</v>
      </c>
      <c r="H5808">
        <v>1</v>
      </c>
      <c r="I5808" t="s">
        <v>0</v>
      </c>
      <c r="J5808">
        <v>4</v>
      </c>
      <c r="K5808">
        <v>21.5</v>
      </c>
      <c r="L5808" t="s">
        <v>1</v>
      </c>
      <c r="M5808">
        <v>1</v>
      </c>
      <c r="N5808" t="s">
        <v>6137</v>
      </c>
      <c r="O5808">
        <v>1</v>
      </c>
      <c r="P5808" t="str">
        <f>D5808&amp;"-"&amp;F5808&amp;"-"&amp;G5808&amp;"-"&amp;E5808&amp;"-"&amp;H5808</f>
        <v>A2Delta-21.5-f-4-1</v>
      </c>
      <c r="Q5808" t="str">
        <f>I5808&amp;"-"&amp;K5808&amp;"-"&amp;L5808&amp;"-"&amp;J5808&amp;"-"&amp;M5808</f>
        <v>X2Pi-21.5-e-4-1</v>
      </c>
      <c r="R5808">
        <f>B5808+S5808</f>
        <v>37695.042050885</v>
      </c>
      <c r="S5808">
        <f>_xlfn.IFNA(VLOOKUP(Q5808,'MARVEL-X'!A$2:I$1400,7,FALSE),VLOOKUP(Q5808,MARVEL!A$2:J$1522,10,FALSE))</f>
        <v>15474.162050884999</v>
      </c>
      <c r="T5808">
        <f>IF(P5808=P5807,R5808+T5807,R5808)</f>
        <v>37695.042050885</v>
      </c>
      <c r="U5808">
        <f>IF(P5808=P5807,1+U5807,1)</f>
        <v>1</v>
      </c>
      <c r="V5808">
        <f t="shared" si="90"/>
        <v>37695.042050885</v>
      </c>
      <c r="W5808" t="str">
        <f>IF(V5808="","",IF(ABS(V5808-R5808)&gt;W$1,ABS(V5808-R5808),""))</f>
        <v/>
      </c>
      <c r="X5808" t="str">
        <f>Y5808&amp;"-"&amp;Z5808&amp;"-"&amp;AC5808&amp;"-"&amp;AD5808&amp;"-"&amp;AG5808</f>
        <v>21.5-f-A-4-2.5</v>
      </c>
      <c r="Y5808">
        <f>F5808</f>
        <v>21.5</v>
      </c>
      <c r="Z5808" s="2" t="str">
        <f>G5808</f>
        <v>f</v>
      </c>
      <c r="AA5808">
        <f>_xlfn.IFNA(VLOOKUP(X5808,'duo-out'!A$2:Q$5000,5,FALSE),E5808+10*(H5808-1)+1+_xlfn.IFNA(VLOOKUP(D5808,states!A$2:C$10,3,FALSE),1))</f>
        <v>255</v>
      </c>
      <c r="AB5808">
        <f>IF(V5808="","",V5808)</f>
        <v>37695.042050885</v>
      </c>
      <c r="AC5808" s="2" t="str">
        <f>_xlfn.IFNA(VLOOKUP(D5808,states!A$2:C$10,2,FALSE),"XX")</f>
        <v>A</v>
      </c>
      <c r="AD5808">
        <f>E5808</f>
        <v>4</v>
      </c>
      <c r="AE5808">
        <f>_xlfn.IFNA(VLOOKUP(D5808,states!A$2:D$10,4,FALSE),0)</f>
        <v>2</v>
      </c>
      <c r="AF5808">
        <v>0.5</v>
      </c>
      <c r="AG5808">
        <f>IF(AE5808=0,AF5808,IF(AE5808=1,IF(F5808=0.5,0.5,IF(H5808=1,0.5,1.5)),IF(F5808=0.5,0.5,IF(H5808=1,2.5,1.5))))</f>
        <v>2.5</v>
      </c>
      <c r="AH5808" s="7">
        <f>IF(AC5808="XX",0,1/C5808^(1/5)*IF(E5808=0,100,1)/(E5808+1)^(1/4))</f>
        <v>0.76818088824663155</v>
      </c>
    </row>
    <row r="5809" spans="1:34">
      <c r="A5809">
        <v>6117</v>
      </c>
      <c r="B5809" s="1">
        <v>22161.33</v>
      </c>
      <c r="C5809" s="6">
        <v>0.5</v>
      </c>
      <c r="D5809" t="s">
        <v>3</v>
      </c>
      <c r="E5809">
        <v>4</v>
      </c>
      <c r="F5809">
        <v>21.5</v>
      </c>
      <c r="G5809" t="s">
        <v>2</v>
      </c>
      <c r="H5809">
        <v>2</v>
      </c>
      <c r="I5809" t="s">
        <v>0</v>
      </c>
      <c r="J5809">
        <v>4</v>
      </c>
      <c r="K5809">
        <v>21.5</v>
      </c>
      <c r="L5809" t="s">
        <v>1</v>
      </c>
      <c r="M5809">
        <v>2</v>
      </c>
      <c r="N5809" t="s">
        <v>6173</v>
      </c>
      <c r="O5809">
        <v>1</v>
      </c>
      <c r="P5809" t="str">
        <f>D5809&amp;"-"&amp;F5809&amp;"-"&amp;G5809&amp;"-"&amp;E5809&amp;"-"&amp;H5809</f>
        <v>A2Delta-21.5-f-4-2</v>
      </c>
      <c r="Q5809" t="str">
        <f>I5809&amp;"-"&amp;K5809&amp;"-"&amp;L5809&amp;"-"&amp;J5809&amp;"-"&amp;M5809</f>
        <v>X2Pi-21.5-e-4-2</v>
      </c>
      <c r="R5809">
        <f>B5809+S5809</f>
        <v>38098.323870924003</v>
      </c>
      <c r="S5809">
        <f>_xlfn.IFNA(VLOOKUP(Q5809,'MARVEL-X'!A$2:I$1400,7,FALSE),VLOOKUP(Q5809,MARVEL!A$2:J$1522,10,FALSE))</f>
        <v>15936.993870924</v>
      </c>
      <c r="T5809">
        <f>IF(P5809=P5808,R5809+T5808,R5809)</f>
        <v>38098.323870924003</v>
      </c>
      <c r="U5809">
        <f>IF(P5809=P5808,1+U5808,1)</f>
        <v>1</v>
      </c>
      <c r="V5809">
        <f t="shared" si="90"/>
        <v>38098.323870924003</v>
      </c>
      <c r="W5809" t="str">
        <f>IF(V5809="","",IF(ABS(V5809-R5809)&gt;W$1,ABS(V5809-R5809),""))</f>
        <v/>
      </c>
      <c r="X5809" t="str">
        <f>Y5809&amp;"-"&amp;Z5809&amp;"-"&amp;AC5809&amp;"-"&amp;AD5809&amp;"-"&amp;AG5809</f>
        <v>21.5-f-A-4-1.5</v>
      </c>
      <c r="Y5809">
        <f>F5809</f>
        <v>21.5</v>
      </c>
      <c r="Z5809" s="2" t="str">
        <f>G5809</f>
        <v>f</v>
      </c>
      <c r="AA5809">
        <f>_xlfn.IFNA(VLOOKUP(X5809,'duo-out'!A$2:Q$5000,5,FALSE),E5809+10*(H5809-1)+1+_xlfn.IFNA(VLOOKUP(D5809,states!A$2:C$10,3,FALSE),1))</f>
        <v>265</v>
      </c>
      <c r="AB5809">
        <f>IF(V5809="","",V5809)</f>
        <v>38098.323870924003</v>
      </c>
      <c r="AC5809" s="2" t="str">
        <f>_xlfn.IFNA(VLOOKUP(D5809,states!A$2:C$10,2,FALSE),"XX")</f>
        <v>A</v>
      </c>
      <c r="AD5809">
        <f>E5809</f>
        <v>4</v>
      </c>
      <c r="AE5809">
        <f>_xlfn.IFNA(VLOOKUP(D5809,states!A$2:D$10,4,FALSE),0)</f>
        <v>2</v>
      </c>
      <c r="AF5809">
        <v>0.5</v>
      </c>
      <c r="AG5809">
        <f>IF(AE5809=0,AF5809,IF(AE5809=1,IF(F5809=0.5,0.5,IF(H5809=1,0.5,1.5)),IF(F5809=0.5,0.5,IF(H5809=1,2.5,1.5))))</f>
        <v>1.5</v>
      </c>
      <c r="AH5809" s="7">
        <f>IF(AC5809="XX",0,1/C5809^(1/5)*IF(E5809=0,100,1)/(E5809+1)^(1/4))</f>
        <v>0.76818088824663155</v>
      </c>
    </row>
    <row r="5810" spans="1:34">
      <c r="A5810">
        <v>3232</v>
      </c>
      <c r="B5810" s="1">
        <v>23347.300899999998</v>
      </c>
      <c r="C5810" s="6">
        <v>0.01</v>
      </c>
      <c r="D5810" t="s">
        <v>3</v>
      </c>
      <c r="E5810">
        <v>0</v>
      </c>
      <c r="F5810">
        <v>22.5</v>
      </c>
      <c r="G5810" t="s">
        <v>1</v>
      </c>
      <c r="H5810">
        <v>1</v>
      </c>
      <c r="I5810" t="s">
        <v>0</v>
      </c>
      <c r="J5810">
        <v>0</v>
      </c>
      <c r="K5810">
        <v>22.5</v>
      </c>
      <c r="L5810" t="s">
        <v>2</v>
      </c>
      <c r="M5810">
        <v>1</v>
      </c>
      <c r="N5810" t="s">
        <v>3288</v>
      </c>
      <c r="O5810">
        <v>1</v>
      </c>
      <c r="P5810" t="str">
        <f>D5810&amp;"-"&amp;F5810&amp;"-"&amp;G5810&amp;"-"&amp;E5810&amp;"-"&amp;H5810</f>
        <v>A2Delta-22.5-e-0-1</v>
      </c>
      <c r="Q5810" t="str">
        <f>I5810&amp;"-"&amp;K5810&amp;"-"&amp;L5810&amp;"-"&amp;J5810&amp;"-"&amp;M5810</f>
        <v>X2Pi-22.5-f-0-1</v>
      </c>
      <c r="R5810">
        <f>B5810+S5810</f>
        <v>30146.451193203</v>
      </c>
      <c r="S5810">
        <f>_xlfn.IFNA(VLOOKUP(Q5810,'MARVEL-X'!A$2:I$1400,7,FALSE),VLOOKUP(Q5810,MARVEL!A$2:J$1522,10,FALSE))</f>
        <v>6799.1502932029998</v>
      </c>
      <c r="T5810">
        <f>IF(P5810=P5809,R5810+T5809,R5810)</f>
        <v>30146.451193203</v>
      </c>
      <c r="U5810">
        <f>IF(P5810=P5809,1+U5809,1)</f>
        <v>1</v>
      </c>
      <c r="V5810" t="str">
        <f t="shared" si="90"/>
        <v/>
      </c>
      <c r="W5810" t="str">
        <f>IF(V5810="","",IF(ABS(V5810-R5810)&gt;W$1,ABS(V5810-R5810),""))</f>
        <v/>
      </c>
      <c r="X5810" t="str">
        <f>Y5810&amp;"-"&amp;Z5810&amp;"-"&amp;AC5810&amp;"-"&amp;AD5810&amp;"-"&amp;AG5810</f>
        <v>22.5-e-A-0-2.5</v>
      </c>
      <c r="Y5810">
        <f>F5810</f>
        <v>22.5</v>
      </c>
      <c r="Z5810" s="2" t="str">
        <f>G5810</f>
        <v>e</v>
      </c>
      <c r="AA5810">
        <f>_xlfn.IFNA(VLOOKUP(X5810,'duo-out'!A$2:Q$5000,5,FALSE),E5810+10*(H5810-1)+1+_xlfn.IFNA(VLOOKUP(D5810,states!A$2:C$10,3,FALSE),1))</f>
        <v>251</v>
      </c>
      <c r="AB5810" t="str">
        <f>IF(V5810="","",V5810)</f>
        <v/>
      </c>
      <c r="AC5810" s="2" t="str">
        <f>_xlfn.IFNA(VLOOKUP(D5810,states!A$2:C$10,2,FALSE),"XX")</f>
        <v>A</v>
      </c>
      <c r="AD5810">
        <f>E5810</f>
        <v>0</v>
      </c>
      <c r="AE5810">
        <f>_xlfn.IFNA(VLOOKUP(D5810,states!A$2:D$10,4,FALSE),0)</f>
        <v>2</v>
      </c>
      <c r="AF5810">
        <v>0.5</v>
      </c>
      <c r="AG5810">
        <f>IF(AE5810=0,AF5810,IF(AE5810=1,IF(F5810=0.5,0.5,IF(H5810=1,0.5,1.5)),IF(F5810=0.5,0.5,IF(H5810=1,2.5,1.5))))</f>
        <v>2.5</v>
      </c>
      <c r="AH5810" s="7">
        <f>IF(AC5810="XX",0,1/C5810^(1/5)*IF(E5810=0,100,1)/(E5810+1)^(1/4))</f>
        <v>251.188643150958</v>
      </c>
    </row>
    <row r="5811" spans="1:34">
      <c r="A5811">
        <v>3163</v>
      </c>
      <c r="B5811" s="1">
        <v>23897.664000000001</v>
      </c>
      <c r="C5811" s="6">
        <v>4.181E-2</v>
      </c>
      <c r="D5811" t="s">
        <v>3</v>
      </c>
      <c r="E5811">
        <v>0</v>
      </c>
      <c r="F5811">
        <v>22.5</v>
      </c>
      <c r="G5811" t="s">
        <v>1</v>
      </c>
      <c r="H5811">
        <v>1</v>
      </c>
      <c r="I5811" t="s">
        <v>0</v>
      </c>
      <c r="J5811">
        <v>0</v>
      </c>
      <c r="K5811">
        <v>21.5</v>
      </c>
      <c r="L5811" t="s">
        <v>1</v>
      </c>
      <c r="M5811">
        <v>1</v>
      </c>
      <c r="N5811" t="s">
        <v>3219</v>
      </c>
      <c r="O5811">
        <v>1</v>
      </c>
      <c r="P5811" t="str">
        <f>D5811&amp;"-"&amp;F5811&amp;"-"&amp;G5811&amp;"-"&amp;E5811&amp;"-"&amp;H5811</f>
        <v>A2Delta-22.5-e-0-1</v>
      </c>
      <c r="Q5811" t="str">
        <f>I5811&amp;"-"&amp;K5811&amp;"-"&amp;L5811&amp;"-"&amp;J5811&amp;"-"&amp;M5811</f>
        <v>X2Pi-21.5-e-0-1</v>
      </c>
      <c r="R5811">
        <f>B5811+S5811</f>
        <v>30146.426197241002</v>
      </c>
      <c r="S5811">
        <f>_xlfn.IFNA(VLOOKUP(Q5811,'MARVEL-X'!A$2:I$1400,7,FALSE),VLOOKUP(Q5811,MARVEL!A$2:J$1522,10,FALSE))</f>
        <v>6248.7621972409997</v>
      </c>
      <c r="T5811">
        <f>IF(P5811=P5810,R5811+T5810,R5811)</f>
        <v>60292.877390444002</v>
      </c>
      <c r="U5811">
        <f>IF(P5811=P5810,1+U5810,1)</f>
        <v>2</v>
      </c>
      <c r="V5811" t="str">
        <f t="shared" si="90"/>
        <v/>
      </c>
      <c r="W5811" t="str">
        <f>IF(V5811="","",IF(ABS(V5811-R5811)&gt;W$1,ABS(V5811-R5811),""))</f>
        <v/>
      </c>
      <c r="X5811" t="str">
        <f>Y5811&amp;"-"&amp;Z5811&amp;"-"&amp;AC5811&amp;"-"&amp;AD5811&amp;"-"&amp;AG5811</f>
        <v>22.5-e-A-0-2.5</v>
      </c>
      <c r="Y5811">
        <f>F5811</f>
        <v>22.5</v>
      </c>
      <c r="Z5811" s="2" t="str">
        <f>G5811</f>
        <v>e</v>
      </c>
      <c r="AA5811">
        <f>_xlfn.IFNA(VLOOKUP(X5811,'duo-out'!A$2:Q$5000,5,FALSE),E5811+10*(H5811-1)+1+_xlfn.IFNA(VLOOKUP(D5811,states!A$2:C$10,3,FALSE),1))</f>
        <v>251</v>
      </c>
      <c r="AB5811" t="str">
        <f>IF(V5811="","",V5811)</f>
        <v/>
      </c>
      <c r="AC5811" s="2" t="str">
        <f>_xlfn.IFNA(VLOOKUP(D5811,states!A$2:C$10,2,FALSE),"XX")</f>
        <v>A</v>
      </c>
      <c r="AD5811">
        <f>E5811</f>
        <v>0</v>
      </c>
      <c r="AE5811">
        <f>_xlfn.IFNA(VLOOKUP(D5811,states!A$2:D$10,4,FALSE),0)</f>
        <v>2</v>
      </c>
      <c r="AF5811">
        <v>0.5</v>
      </c>
      <c r="AG5811">
        <f>IF(AE5811=0,AF5811,IF(AE5811=1,IF(F5811=0.5,0.5,IF(H5811=1,0.5,1.5)),IF(F5811=0.5,0.5,IF(H5811=1,2.5,1.5))))</f>
        <v>2.5</v>
      </c>
      <c r="AH5811" s="7">
        <f>IF(AC5811="XX",0,1/C5811^(1/5)*IF(E5811=0,100,1)/(E5811+1)^(1/4))</f>
        <v>188.68786326978289</v>
      </c>
    </row>
    <row r="5812" spans="1:34">
      <c r="A5812">
        <v>3257</v>
      </c>
      <c r="B5812" s="1">
        <v>22745.241099999999</v>
      </c>
      <c r="C5812" s="6">
        <v>3.2660000000000002E-2</v>
      </c>
      <c r="D5812" t="s">
        <v>3</v>
      </c>
      <c r="E5812">
        <v>0</v>
      </c>
      <c r="F5812">
        <v>22.5</v>
      </c>
      <c r="G5812" t="s">
        <v>1</v>
      </c>
      <c r="H5812">
        <v>1</v>
      </c>
      <c r="I5812" t="s">
        <v>0</v>
      </c>
      <c r="J5812">
        <v>0</v>
      </c>
      <c r="K5812">
        <v>23.5</v>
      </c>
      <c r="L5812" t="s">
        <v>1</v>
      </c>
      <c r="M5812">
        <v>1</v>
      </c>
      <c r="N5812" t="s">
        <v>3313</v>
      </c>
      <c r="O5812">
        <v>1</v>
      </c>
      <c r="P5812" t="str">
        <f>D5812&amp;"-"&amp;F5812&amp;"-"&amp;G5812&amp;"-"&amp;E5812&amp;"-"&amp;H5812</f>
        <v>A2Delta-22.5-e-0-1</v>
      </c>
      <c r="Q5812" t="str">
        <f>I5812&amp;"-"&amp;K5812&amp;"-"&amp;L5812&amp;"-"&amp;J5812&amp;"-"&amp;M5812</f>
        <v>X2Pi-23.5-e-0-1</v>
      </c>
      <c r="R5812">
        <f>B5812+S5812</f>
        <v>30146.472513555</v>
      </c>
      <c r="S5812">
        <f>_xlfn.IFNA(VLOOKUP(Q5812,'MARVEL-X'!A$2:I$1400,7,FALSE),VLOOKUP(Q5812,MARVEL!A$2:J$1522,10,FALSE))</f>
        <v>7401.2314135550005</v>
      </c>
      <c r="T5812">
        <f>IF(P5812=P5811,R5812+T5811,R5812)</f>
        <v>90439.349903998998</v>
      </c>
      <c r="U5812">
        <f>IF(P5812=P5811,1+U5811,1)</f>
        <v>3</v>
      </c>
      <c r="V5812" t="str">
        <f t="shared" si="90"/>
        <v/>
      </c>
      <c r="W5812" t="str">
        <f>IF(V5812="","",IF(ABS(V5812-R5812)&gt;W$1,ABS(V5812-R5812),""))</f>
        <v/>
      </c>
      <c r="X5812" t="str">
        <f>Y5812&amp;"-"&amp;Z5812&amp;"-"&amp;AC5812&amp;"-"&amp;AD5812&amp;"-"&amp;AG5812</f>
        <v>22.5-e-A-0-2.5</v>
      </c>
      <c r="Y5812">
        <f>F5812</f>
        <v>22.5</v>
      </c>
      <c r="Z5812" s="2" t="str">
        <f>G5812</f>
        <v>e</v>
      </c>
      <c r="AA5812">
        <f>_xlfn.IFNA(VLOOKUP(X5812,'duo-out'!A$2:Q$5000,5,FALSE),E5812+10*(H5812-1)+1+_xlfn.IFNA(VLOOKUP(D5812,states!A$2:C$10,3,FALSE),1))</f>
        <v>251</v>
      </c>
      <c r="AB5812" t="str">
        <f>IF(V5812="","",V5812)</f>
        <v/>
      </c>
      <c r="AC5812" s="2" t="str">
        <f>_xlfn.IFNA(VLOOKUP(D5812,states!A$2:C$10,2,FALSE),"XX")</f>
        <v>A</v>
      </c>
      <c r="AD5812">
        <f>E5812</f>
        <v>0</v>
      </c>
      <c r="AE5812">
        <f>_xlfn.IFNA(VLOOKUP(D5812,states!A$2:D$10,4,FALSE),0)</f>
        <v>2</v>
      </c>
      <c r="AF5812">
        <v>0.5</v>
      </c>
      <c r="AG5812">
        <f>IF(AE5812=0,AF5812,IF(AE5812=1,IF(F5812=0.5,0.5,IF(H5812=1,0.5,1.5)),IF(F5812=0.5,0.5,IF(H5812=1,2.5,1.5))))</f>
        <v>2.5</v>
      </c>
      <c r="AH5812" s="7">
        <f>IF(AC5812="XX",0,1/C5812^(1/5)*IF(E5812=0,100,1)/(E5812+1)^(1/4))</f>
        <v>198.24249910754128</v>
      </c>
    </row>
    <row r="5813" spans="1:34">
      <c r="A5813">
        <v>2658</v>
      </c>
      <c r="B5813" s="1">
        <v>23347.3079</v>
      </c>
      <c r="C5813" s="6">
        <v>5.0000000000000001E-3</v>
      </c>
      <c r="D5813" t="s">
        <v>3</v>
      </c>
      <c r="E5813">
        <v>0</v>
      </c>
      <c r="F5813">
        <v>22.5</v>
      </c>
      <c r="G5813" t="s">
        <v>1</v>
      </c>
      <c r="H5813">
        <v>1</v>
      </c>
      <c r="I5813" t="s">
        <v>0</v>
      </c>
      <c r="J5813">
        <v>0</v>
      </c>
      <c r="K5813">
        <v>22.5</v>
      </c>
      <c r="L5813" t="s">
        <v>2</v>
      </c>
      <c r="M5813">
        <v>1</v>
      </c>
      <c r="N5813" t="s">
        <v>2714</v>
      </c>
      <c r="O5813">
        <v>1</v>
      </c>
      <c r="P5813" t="str">
        <f>D5813&amp;"-"&amp;F5813&amp;"-"&amp;G5813&amp;"-"&amp;E5813&amp;"-"&amp;H5813</f>
        <v>A2Delta-22.5-e-0-1</v>
      </c>
      <c r="Q5813" t="str">
        <f>I5813&amp;"-"&amp;K5813&amp;"-"&amp;L5813&amp;"-"&amp;J5813&amp;"-"&amp;M5813</f>
        <v>X2Pi-22.5-f-0-1</v>
      </c>
      <c r="R5813">
        <f>B5813+S5813</f>
        <v>30146.458193202998</v>
      </c>
      <c r="S5813">
        <f>_xlfn.IFNA(VLOOKUP(Q5813,'MARVEL-X'!A$2:I$1400,7,FALSE),VLOOKUP(Q5813,MARVEL!A$2:J$1522,10,FALSE))</f>
        <v>6799.1502932029998</v>
      </c>
      <c r="T5813">
        <f>IF(P5813=P5812,R5813+T5812,R5813)</f>
        <v>120585.808097202</v>
      </c>
      <c r="U5813">
        <f>IF(P5813=P5812,1+U5812,1)</f>
        <v>4</v>
      </c>
      <c r="V5813" t="str">
        <f t="shared" si="90"/>
        <v/>
      </c>
      <c r="W5813" t="str">
        <f>IF(V5813="","",IF(ABS(V5813-R5813)&gt;W$1,ABS(V5813-R5813),""))</f>
        <v/>
      </c>
      <c r="X5813" t="str">
        <f>Y5813&amp;"-"&amp;Z5813&amp;"-"&amp;AC5813&amp;"-"&amp;AD5813&amp;"-"&amp;AG5813</f>
        <v>22.5-e-A-0-2.5</v>
      </c>
      <c r="Y5813">
        <f>F5813</f>
        <v>22.5</v>
      </c>
      <c r="Z5813" s="2" t="str">
        <f>G5813</f>
        <v>e</v>
      </c>
      <c r="AA5813">
        <f>_xlfn.IFNA(VLOOKUP(X5813,'duo-out'!A$2:Q$5000,5,FALSE),E5813+10*(H5813-1)+1+_xlfn.IFNA(VLOOKUP(D5813,states!A$2:C$10,3,FALSE),1))</f>
        <v>251</v>
      </c>
      <c r="AB5813" t="str">
        <f>IF(V5813="","",V5813)</f>
        <v/>
      </c>
      <c r="AC5813" s="2" t="str">
        <f>_xlfn.IFNA(VLOOKUP(D5813,states!A$2:C$10,2,FALSE),"XX")</f>
        <v>A</v>
      </c>
      <c r="AD5813">
        <f>E5813</f>
        <v>0</v>
      </c>
      <c r="AE5813">
        <f>_xlfn.IFNA(VLOOKUP(D5813,states!A$2:D$10,4,FALSE),0)</f>
        <v>2</v>
      </c>
      <c r="AF5813">
        <v>0.5</v>
      </c>
      <c r="AG5813">
        <f>IF(AE5813=0,AF5813,IF(AE5813=1,IF(F5813=0.5,0.5,IF(H5813=1,0.5,1.5)),IF(F5813=0.5,0.5,IF(H5813=1,2.5,1.5))))</f>
        <v>2.5</v>
      </c>
      <c r="AH5813" s="7">
        <f>IF(AC5813="XX",0,1/C5813^(1/5)*IF(E5813=0,100,1)/(E5813+1)^(1/4))</f>
        <v>288.53998118144267</v>
      </c>
    </row>
    <row r="5814" spans="1:34">
      <c r="A5814">
        <v>5343</v>
      </c>
      <c r="B5814" s="1">
        <v>23347.24</v>
      </c>
      <c r="C5814" s="6">
        <v>7.9369999999999996E-2</v>
      </c>
      <c r="D5814" t="s">
        <v>3</v>
      </c>
      <c r="E5814">
        <v>0</v>
      </c>
      <c r="F5814">
        <v>22.5</v>
      </c>
      <c r="G5814" t="s">
        <v>1</v>
      </c>
      <c r="H5814">
        <v>1</v>
      </c>
      <c r="I5814" t="s">
        <v>0</v>
      </c>
      <c r="J5814">
        <v>0</v>
      </c>
      <c r="K5814">
        <v>22.5</v>
      </c>
      <c r="L5814" t="s">
        <v>2</v>
      </c>
      <c r="M5814">
        <v>1</v>
      </c>
      <c r="N5814" t="s">
        <v>5399</v>
      </c>
      <c r="O5814">
        <v>1</v>
      </c>
      <c r="P5814" t="str">
        <f>D5814&amp;"-"&amp;F5814&amp;"-"&amp;G5814&amp;"-"&amp;E5814&amp;"-"&amp;H5814</f>
        <v>A2Delta-22.5-e-0-1</v>
      </c>
      <c r="Q5814" t="str">
        <f>I5814&amp;"-"&amp;K5814&amp;"-"&amp;L5814&amp;"-"&amp;J5814&amp;"-"&amp;M5814</f>
        <v>X2Pi-22.5-f-0-1</v>
      </c>
      <c r="R5814">
        <f>B5814+S5814</f>
        <v>30146.390293203003</v>
      </c>
      <c r="S5814">
        <f>_xlfn.IFNA(VLOOKUP(Q5814,'MARVEL-X'!A$2:I$1400,7,FALSE),VLOOKUP(Q5814,MARVEL!A$2:J$1522,10,FALSE))</f>
        <v>6799.1502932029998</v>
      </c>
      <c r="T5814">
        <f>IF(P5814=P5813,R5814+T5813,R5814)</f>
        <v>150732.19839040498</v>
      </c>
      <c r="U5814">
        <f>IF(P5814=P5813,1+U5813,1)</f>
        <v>5</v>
      </c>
      <c r="V5814" t="str">
        <f t="shared" si="90"/>
        <v/>
      </c>
      <c r="W5814" t="str">
        <f>IF(V5814="","",IF(ABS(V5814-R5814)&gt;W$1,ABS(V5814-R5814),""))</f>
        <v/>
      </c>
      <c r="X5814" t="str">
        <f>Y5814&amp;"-"&amp;Z5814&amp;"-"&amp;AC5814&amp;"-"&amp;AD5814&amp;"-"&amp;AG5814</f>
        <v>22.5-e-A-0-2.5</v>
      </c>
      <c r="Y5814">
        <f>F5814</f>
        <v>22.5</v>
      </c>
      <c r="Z5814" s="2" t="str">
        <f>G5814</f>
        <v>e</v>
      </c>
      <c r="AA5814">
        <f>_xlfn.IFNA(VLOOKUP(X5814,'duo-out'!A$2:Q$5000,5,FALSE),E5814+10*(H5814-1)+1+_xlfn.IFNA(VLOOKUP(D5814,states!A$2:C$10,3,FALSE),1))</f>
        <v>251</v>
      </c>
      <c r="AB5814" t="str">
        <f>IF(V5814="","",V5814)</f>
        <v/>
      </c>
      <c r="AC5814" s="2" t="str">
        <f>_xlfn.IFNA(VLOOKUP(D5814,states!A$2:C$10,2,FALSE),"XX")</f>
        <v>A</v>
      </c>
      <c r="AD5814">
        <f>E5814</f>
        <v>0</v>
      </c>
      <c r="AE5814">
        <f>_xlfn.IFNA(VLOOKUP(D5814,states!A$2:D$10,4,FALSE),0)</f>
        <v>2</v>
      </c>
      <c r="AF5814">
        <v>0.5</v>
      </c>
      <c r="AG5814">
        <f>IF(AE5814=0,AF5814,IF(AE5814=1,IF(F5814=0.5,0.5,IF(H5814=1,0.5,1.5)),IF(F5814=0.5,0.5,IF(H5814=1,2.5,1.5))))</f>
        <v>2.5</v>
      </c>
      <c r="AH5814" s="7">
        <f>IF(AC5814="XX",0,1/C5814^(1/5)*IF(E5814=0,100,1)/(E5814+1)^(1/4))</f>
        <v>165.98495457589436</v>
      </c>
    </row>
    <row r="5815" spans="1:34">
      <c r="A5815">
        <v>710</v>
      </c>
      <c r="B5815" s="1">
        <v>22745.11</v>
      </c>
      <c r="C5815" s="6">
        <v>0.12230000000000001</v>
      </c>
      <c r="D5815" t="s">
        <v>3</v>
      </c>
      <c r="E5815">
        <v>0</v>
      </c>
      <c r="F5815">
        <v>22.5</v>
      </c>
      <c r="G5815" t="s">
        <v>1</v>
      </c>
      <c r="H5815">
        <v>1</v>
      </c>
      <c r="I5815" t="s">
        <v>0</v>
      </c>
      <c r="J5815">
        <v>0</v>
      </c>
      <c r="K5815">
        <v>23.5</v>
      </c>
      <c r="L5815" t="s">
        <v>1</v>
      </c>
      <c r="M5815">
        <v>1</v>
      </c>
      <c r="N5815" t="s">
        <v>766</v>
      </c>
      <c r="O5815">
        <v>1</v>
      </c>
      <c r="P5815" t="str">
        <f>D5815&amp;"-"&amp;F5815&amp;"-"&amp;G5815&amp;"-"&amp;E5815&amp;"-"&amp;H5815</f>
        <v>A2Delta-22.5-e-0-1</v>
      </c>
      <c r="Q5815" t="str">
        <f>I5815&amp;"-"&amp;K5815&amp;"-"&amp;L5815&amp;"-"&amp;J5815&amp;"-"&amp;M5815</f>
        <v>X2Pi-23.5-e-0-1</v>
      </c>
      <c r="R5815">
        <f>B5815+S5815</f>
        <v>30146.341413555001</v>
      </c>
      <c r="S5815">
        <f>_xlfn.IFNA(VLOOKUP(Q5815,'MARVEL-X'!A$2:I$1400,7,FALSE),VLOOKUP(Q5815,MARVEL!A$2:J$1522,10,FALSE))</f>
        <v>7401.2314135550005</v>
      </c>
      <c r="T5815">
        <f>IF(P5815=P5814,R5815+T5814,R5815)</f>
        <v>180878.53980395998</v>
      </c>
      <c r="U5815">
        <f>IF(P5815=P5814,1+U5814,1)</f>
        <v>6</v>
      </c>
      <c r="V5815" t="str">
        <f t="shared" si="90"/>
        <v/>
      </c>
      <c r="W5815" t="str">
        <f>IF(V5815="","",IF(ABS(V5815-R5815)&gt;W$1,ABS(V5815-R5815),""))</f>
        <v/>
      </c>
      <c r="X5815" t="str">
        <f>Y5815&amp;"-"&amp;Z5815&amp;"-"&amp;AC5815&amp;"-"&amp;AD5815&amp;"-"&amp;AG5815</f>
        <v>22.5-e-A-0-2.5</v>
      </c>
      <c r="Y5815">
        <f>F5815</f>
        <v>22.5</v>
      </c>
      <c r="Z5815" s="2" t="str">
        <f>G5815</f>
        <v>e</v>
      </c>
      <c r="AA5815">
        <f>_xlfn.IFNA(VLOOKUP(X5815,'duo-out'!A$2:Q$5000,5,FALSE),E5815+10*(H5815-1)+1+_xlfn.IFNA(VLOOKUP(D5815,states!A$2:C$10,3,FALSE),1))</f>
        <v>251</v>
      </c>
      <c r="AB5815" t="str">
        <f>IF(V5815="","",V5815)</f>
        <v/>
      </c>
      <c r="AC5815" s="2" t="str">
        <f>_xlfn.IFNA(VLOOKUP(D5815,states!A$2:C$10,2,FALSE),"XX")</f>
        <v>A</v>
      </c>
      <c r="AD5815">
        <f>E5815</f>
        <v>0</v>
      </c>
      <c r="AE5815">
        <f>_xlfn.IFNA(VLOOKUP(D5815,states!A$2:D$10,4,FALSE),0)</f>
        <v>2</v>
      </c>
      <c r="AF5815">
        <v>0.5</v>
      </c>
      <c r="AG5815">
        <f>IF(AE5815=0,AF5815,IF(AE5815=1,IF(F5815=0.5,0.5,IF(H5815=1,0.5,1.5)),IF(F5815=0.5,0.5,IF(H5815=1,2.5,1.5))))</f>
        <v>2.5</v>
      </c>
      <c r="AH5815" s="7">
        <f>IF(AC5815="XX",0,1/C5815^(1/5)*IF(E5815=0,100,1)/(E5815+1)^(1/4))</f>
        <v>152.23506906553411</v>
      </c>
    </row>
    <row r="5816" spans="1:34">
      <c r="A5816">
        <v>681</v>
      </c>
      <c r="B5816" s="1">
        <v>23347.15</v>
      </c>
      <c r="C5816" s="6">
        <v>0.16930000000000001</v>
      </c>
      <c r="D5816" t="s">
        <v>3</v>
      </c>
      <c r="E5816">
        <v>0</v>
      </c>
      <c r="F5816">
        <v>22.5</v>
      </c>
      <c r="G5816" t="s">
        <v>1</v>
      </c>
      <c r="H5816">
        <v>1</v>
      </c>
      <c r="I5816" t="s">
        <v>0</v>
      </c>
      <c r="J5816">
        <v>0</v>
      </c>
      <c r="K5816">
        <v>22.5</v>
      </c>
      <c r="L5816" t="s">
        <v>2</v>
      </c>
      <c r="M5816">
        <v>1</v>
      </c>
      <c r="N5816" t="s">
        <v>737</v>
      </c>
      <c r="O5816">
        <v>1</v>
      </c>
      <c r="P5816" t="str">
        <f>D5816&amp;"-"&amp;F5816&amp;"-"&amp;G5816&amp;"-"&amp;E5816&amp;"-"&amp;H5816</f>
        <v>A2Delta-22.5-e-0-1</v>
      </c>
      <c r="Q5816" t="str">
        <f>I5816&amp;"-"&amp;K5816&amp;"-"&amp;L5816&amp;"-"&amp;J5816&amp;"-"&amp;M5816</f>
        <v>X2Pi-22.5-f-0-1</v>
      </c>
      <c r="R5816">
        <f>B5816+S5816</f>
        <v>30146.300293202999</v>
      </c>
      <c r="S5816">
        <f>_xlfn.IFNA(VLOOKUP(Q5816,'MARVEL-X'!A$2:I$1400,7,FALSE),VLOOKUP(Q5816,MARVEL!A$2:J$1522,10,FALSE))</f>
        <v>6799.1502932029998</v>
      </c>
      <c r="T5816">
        <f>IF(P5816=P5815,R5816+T5815,R5816)</f>
        <v>211024.84009716299</v>
      </c>
      <c r="U5816">
        <f>IF(P5816=P5815,1+U5815,1)</f>
        <v>7</v>
      </c>
      <c r="V5816" t="str">
        <f t="shared" si="90"/>
        <v/>
      </c>
      <c r="W5816" t="str">
        <f>IF(V5816="","",IF(ABS(V5816-R5816)&gt;W$1,ABS(V5816-R5816),""))</f>
        <v/>
      </c>
      <c r="X5816" t="str">
        <f>Y5816&amp;"-"&amp;Z5816&amp;"-"&amp;AC5816&amp;"-"&amp;AD5816&amp;"-"&amp;AG5816</f>
        <v>22.5-e-A-0-2.5</v>
      </c>
      <c r="Y5816">
        <f>F5816</f>
        <v>22.5</v>
      </c>
      <c r="Z5816" s="2" t="str">
        <f>G5816</f>
        <v>e</v>
      </c>
      <c r="AA5816">
        <f>_xlfn.IFNA(VLOOKUP(X5816,'duo-out'!A$2:Q$5000,5,FALSE),E5816+10*(H5816-1)+1+_xlfn.IFNA(VLOOKUP(D5816,states!A$2:C$10,3,FALSE),1))</f>
        <v>251</v>
      </c>
      <c r="AB5816" t="str">
        <f>IF(V5816="","",V5816)</f>
        <v/>
      </c>
      <c r="AC5816" s="2" t="str">
        <f>_xlfn.IFNA(VLOOKUP(D5816,states!A$2:C$10,2,FALSE),"XX")</f>
        <v>A</v>
      </c>
      <c r="AD5816">
        <f>E5816</f>
        <v>0</v>
      </c>
      <c r="AE5816">
        <f>_xlfn.IFNA(VLOOKUP(D5816,states!A$2:D$10,4,FALSE),0)</f>
        <v>2</v>
      </c>
      <c r="AF5816">
        <v>0.5</v>
      </c>
      <c r="AG5816">
        <f>IF(AE5816=0,AF5816,IF(AE5816=1,IF(F5816=0.5,0.5,IF(H5816=1,0.5,1.5)),IF(F5816=0.5,0.5,IF(H5816=1,2.5,1.5))))</f>
        <v>2.5</v>
      </c>
      <c r="AH5816" s="7">
        <f>IF(AC5816="XX",0,1/C5816^(1/5)*IF(E5816=0,100,1)/(E5816+1)^(1/4))</f>
        <v>142.64895955708877</v>
      </c>
    </row>
    <row r="5817" spans="1:34">
      <c r="A5817">
        <v>595</v>
      </c>
      <c r="B5817" s="1">
        <v>23897.65</v>
      </c>
      <c r="C5817" s="6">
        <v>0.05</v>
      </c>
      <c r="D5817" t="s">
        <v>3</v>
      </c>
      <c r="E5817">
        <v>0</v>
      </c>
      <c r="F5817">
        <v>22.5</v>
      </c>
      <c r="G5817" t="s">
        <v>1</v>
      </c>
      <c r="H5817">
        <v>1</v>
      </c>
      <c r="I5817" t="s">
        <v>0</v>
      </c>
      <c r="J5817">
        <v>0</v>
      </c>
      <c r="K5817">
        <v>21.5</v>
      </c>
      <c r="L5817" t="s">
        <v>1</v>
      </c>
      <c r="M5817">
        <v>1</v>
      </c>
      <c r="N5817" t="s">
        <v>651</v>
      </c>
      <c r="O5817">
        <v>1</v>
      </c>
      <c r="P5817" t="str">
        <f>D5817&amp;"-"&amp;F5817&amp;"-"&amp;G5817&amp;"-"&amp;E5817&amp;"-"&amp;H5817</f>
        <v>A2Delta-22.5-e-0-1</v>
      </c>
      <c r="Q5817" t="str">
        <f>I5817&amp;"-"&amp;K5817&amp;"-"&amp;L5817&amp;"-"&amp;J5817&amp;"-"&amp;M5817</f>
        <v>X2Pi-21.5-e-0-1</v>
      </c>
      <c r="R5817">
        <f>B5817+S5817</f>
        <v>30146.412197240999</v>
      </c>
      <c r="S5817">
        <f>_xlfn.IFNA(VLOOKUP(Q5817,'MARVEL-X'!A$2:I$1400,7,FALSE),VLOOKUP(Q5817,MARVEL!A$2:J$1522,10,FALSE))</f>
        <v>6248.7621972409997</v>
      </c>
      <c r="T5817">
        <f>IF(P5817=P5816,R5817+T5816,R5817)</f>
        <v>241171.252294404</v>
      </c>
      <c r="U5817">
        <f>IF(P5817=P5816,1+U5816,1)</f>
        <v>8</v>
      </c>
      <c r="V5817">
        <f t="shared" si="90"/>
        <v>30146.406536800499</v>
      </c>
      <c r="W5817" t="str">
        <f>IF(V5817="","",IF(ABS(V5817-R5817)&gt;W$1,ABS(V5817-R5817),""))</f>
        <v/>
      </c>
      <c r="X5817" t="str">
        <f>Y5817&amp;"-"&amp;Z5817&amp;"-"&amp;AC5817&amp;"-"&amp;AD5817&amp;"-"&amp;AG5817</f>
        <v>22.5-e-A-0-2.5</v>
      </c>
      <c r="Y5817">
        <f>F5817</f>
        <v>22.5</v>
      </c>
      <c r="Z5817" s="2" t="str">
        <f>G5817</f>
        <v>e</v>
      </c>
      <c r="AA5817">
        <f>_xlfn.IFNA(VLOOKUP(X5817,'duo-out'!A$2:Q$5000,5,FALSE),E5817+10*(H5817-1)+1+_xlfn.IFNA(VLOOKUP(D5817,states!A$2:C$10,3,FALSE),1))</f>
        <v>251</v>
      </c>
      <c r="AB5817">
        <f>IF(V5817="","",V5817)</f>
        <v>30146.406536800499</v>
      </c>
      <c r="AC5817" s="2" t="str">
        <f>_xlfn.IFNA(VLOOKUP(D5817,states!A$2:C$10,2,FALSE),"XX")</f>
        <v>A</v>
      </c>
      <c r="AD5817">
        <f>E5817</f>
        <v>0</v>
      </c>
      <c r="AE5817">
        <f>_xlfn.IFNA(VLOOKUP(D5817,states!A$2:D$10,4,FALSE),0)</f>
        <v>2</v>
      </c>
      <c r="AF5817">
        <v>0.5</v>
      </c>
      <c r="AG5817">
        <f>IF(AE5817=0,AF5817,IF(AE5817=1,IF(F5817=0.5,0.5,IF(H5817=1,0.5,1.5)),IF(F5817=0.5,0.5,IF(H5817=1,2.5,1.5))))</f>
        <v>2.5</v>
      </c>
      <c r="AH5817" s="7">
        <f>IF(AC5817="XX",0,1/C5817^(1/5)*IF(E5817=0,100,1)/(E5817+1)^(1/4))</f>
        <v>182.05642030260799</v>
      </c>
    </row>
    <row r="5818" spans="1:34">
      <c r="A5818">
        <v>41</v>
      </c>
      <c r="B5818" s="1">
        <v>22754.383000000002</v>
      </c>
      <c r="C5818" s="6">
        <v>6.8330000000000002E-2</v>
      </c>
      <c r="D5818" t="s">
        <v>3</v>
      </c>
      <c r="E5818">
        <v>0</v>
      </c>
      <c r="F5818">
        <v>22.5</v>
      </c>
      <c r="G5818" t="s">
        <v>1</v>
      </c>
      <c r="H5818">
        <v>2</v>
      </c>
      <c r="I5818" t="s">
        <v>0</v>
      </c>
      <c r="J5818">
        <v>0</v>
      </c>
      <c r="K5818">
        <v>23.5</v>
      </c>
      <c r="L5818" t="s">
        <v>1</v>
      </c>
      <c r="M5818">
        <v>2</v>
      </c>
      <c r="N5818" t="s">
        <v>96</v>
      </c>
      <c r="O5818">
        <v>-1</v>
      </c>
      <c r="P5818" t="str">
        <f>D5818&amp;"-"&amp;F5818&amp;"-"&amp;G5818&amp;"-"&amp;E5818&amp;"-"&amp;H5818</f>
        <v>A2Delta-22.5-e-0-2</v>
      </c>
      <c r="Q5818" t="str">
        <f>I5818&amp;"-"&amp;K5818&amp;"-"&amp;L5818&amp;"-"&amp;J5818&amp;"-"&amp;M5818</f>
        <v>X2Pi-23.5-e-0-2</v>
      </c>
      <c r="R5818">
        <f>B5818+S5818</f>
        <v>30743.371867172002</v>
      </c>
      <c r="S5818">
        <f>_xlfn.IFNA(VLOOKUP(Q5818,'MARVEL-X'!A$2:I$1400,7,FALSE),VLOOKUP(Q5818,MARVEL!A$2:J$1522,10,FALSE))</f>
        <v>7988.988867172</v>
      </c>
      <c r="T5818">
        <f>IF(P5818=P5817,R5818+T5817,R5818)</f>
        <v>30743.371867172002</v>
      </c>
      <c r="U5818">
        <f>IF(P5818=P5817,1+U5817,1)</f>
        <v>1</v>
      </c>
      <c r="V5818" t="str">
        <f t="shared" si="90"/>
        <v/>
      </c>
      <c r="W5818" t="str">
        <f>IF(V5818="","",IF(ABS(V5818-R5818)&gt;W$1,ABS(V5818-R5818),""))</f>
        <v/>
      </c>
      <c r="X5818" t="str">
        <f>Y5818&amp;"-"&amp;Z5818&amp;"-"&amp;AC5818&amp;"-"&amp;AD5818&amp;"-"&amp;AG5818</f>
        <v>22.5-e-A-0-1.5</v>
      </c>
      <c r="Y5818">
        <f>F5818</f>
        <v>22.5</v>
      </c>
      <c r="Z5818" s="2" t="str">
        <f>G5818</f>
        <v>e</v>
      </c>
      <c r="AA5818">
        <f>_xlfn.IFNA(VLOOKUP(X5818,'duo-out'!A$2:Q$5000,5,FALSE),E5818+10*(H5818-1)+1+_xlfn.IFNA(VLOOKUP(D5818,states!A$2:C$10,3,FALSE),1))</f>
        <v>261</v>
      </c>
      <c r="AB5818" t="str">
        <f>IF(V5818="","",V5818)</f>
        <v/>
      </c>
      <c r="AC5818" s="2" t="str">
        <f>_xlfn.IFNA(VLOOKUP(D5818,states!A$2:C$10,2,FALSE),"XX")</f>
        <v>A</v>
      </c>
      <c r="AD5818">
        <f>E5818</f>
        <v>0</v>
      </c>
      <c r="AE5818">
        <f>_xlfn.IFNA(VLOOKUP(D5818,states!A$2:D$10,4,FALSE),0)</f>
        <v>2</v>
      </c>
      <c r="AF5818">
        <v>0.5</v>
      </c>
      <c r="AG5818">
        <f>IF(AE5818=0,AF5818,IF(AE5818=1,IF(F5818=0.5,0.5,IF(H5818=1,0.5,1.5)),IF(F5818=0.5,0.5,IF(H5818=1,2.5,1.5))))</f>
        <v>1.5</v>
      </c>
      <c r="AH5818" s="7">
        <f>IF(AC5818="XX",0,1/C5818^(1/5)*IF(E5818=0,100,1)/(E5818+1)^(1/4))</f>
        <v>171.03213452148833</v>
      </c>
    </row>
    <row r="5819" spans="1:34">
      <c r="A5819">
        <v>3386</v>
      </c>
      <c r="B5819" s="1">
        <v>23341.7199</v>
      </c>
      <c r="C5819" s="6">
        <v>1.286E-2</v>
      </c>
      <c r="D5819" t="s">
        <v>3</v>
      </c>
      <c r="E5819">
        <v>0</v>
      </c>
      <c r="F5819">
        <v>22.5</v>
      </c>
      <c r="G5819" t="s">
        <v>1</v>
      </c>
      <c r="H5819">
        <v>2</v>
      </c>
      <c r="I5819" t="s">
        <v>0</v>
      </c>
      <c r="J5819">
        <v>0</v>
      </c>
      <c r="K5819">
        <v>22.5</v>
      </c>
      <c r="L5819" t="s">
        <v>2</v>
      </c>
      <c r="M5819">
        <v>2</v>
      </c>
      <c r="N5819" t="s">
        <v>3442</v>
      </c>
      <c r="O5819">
        <v>1</v>
      </c>
      <c r="P5819" t="str">
        <f>D5819&amp;"-"&amp;F5819&amp;"-"&amp;G5819&amp;"-"&amp;E5819&amp;"-"&amp;H5819</f>
        <v>A2Delta-22.5-e-0-2</v>
      </c>
      <c r="Q5819" t="str">
        <f>I5819&amp;"-"&amp;K5819&amp;"-"&amp;L5819&amp;"-"&amp;J5819&amp;"-"&amp;M5819</f>
        <v>X2Pi-22.5-f-0-2</v>
      </c>
      <c r="R5819">
        <f>B5819+S5819</f>
        <v>30743.304839085999</v>
      </c>
      <c r="S5819">
        <f>_xlfn.IFNA(VLOOKUP(Q5819,'MARVEL-X'!A$2:I$1400,7,FALSE),VLOOKUP(Q5819,MARVEL!A$2:J$1522,10,FALSE))</f>
        <v>7401.5849390860003</v>
      </c>
      <c r="T5819">
        <f>IF(P5819=P5818,R5819+T5818,R5819)</f>
        <v>61486.676706258004</v>
      </c>
      <c r="U5819">
        <f>IF(P5819=P5818,1+U5818,1)</f>
        <v>2</v>
      </c>
      <c r="V5819" t="str">
        <f t="shared" si="90"/>
        <v/>
      </c>
      <c r="W5819" t="str">
        <f>IF(V5819="","",IF(ABS(V5819-R5819)&gt;W$1,ABS(V5819-R5819),""))</f>
        <v/>
      </c>
      <c r="X5819" t="str">
        <f>Y5819&amp;"-"&amp;Z5819&amp;"-"&amp;AC5819&amp;"-"&amp;AD5819&amp;"-"&amp;AG5819</f>
        <v>22.5-e-A-0-1.5</v>
      </c>
      <c r="Y5819">
        <f>F5819</f>
        <v>22.5</v>
      </c>
      <c r="Z5819" s="2" t="str">
        <f>G5819</f>
        <v>e</v>
      </c>
      <c r="AA5819">
        <f>_xlfn.IFNA(VLOOKUP(X5819,'duo-out'!A$2:Q$5000,5,FALSE),E5819+10*(H5819-1)+1+_xlfn.IFNA(VLOOKUP(D5819,states!A$2:C$10,3,FALSE),1))</f>
        <v>261</v>
      </c>
      <c r="AB5819" t="str">
        <f>IF(V5819="","",V5819)</f>
        <v/>
      </c>
      <c r="AC5819" s="2" t="str">
        <f>_xlfn.IFNA(VLOOKUP(D5819,states!A$2:C$10,2,FALSE),"XX")</f>
        <v>A</v>
      </c>
      <c r="AD5819">
        <f>E5819</f>
        <v>0</v>
      </c>
      <c r="AE5819">
        <f>_xlfn.IFNA(VLOOKUP(D5819,states!A$2:D$10,4,FALSE),0)</f>
        <v>2</v>
      </c>
      <c r="AF5819">
        <v>0.5</v>
      </c>
      <c r="AG5819">
        <f>IF(AE5819=0,AF5819,IF(AE5819=1,IF(F5819=0.5,0.5,IF(H5819=1,0.5,1.5)),IF(F5819=0.5,0.5,IF(H5819=1,2.5,1.5))))</f>
        <v>1.5</v>
      </c>
      <c r="AH5819" s="7">
        <f>IF(AC5819="XX",0,1/C5819^(1/5)*IF(E5819=0,100,1)/(E5819+1)^(1/4))</f>
        <v>238.86460807957945</v>
      </c>
    </row>
    <row r="5820" spans="1:34">
      <c r="A5820">
        <v>3364</v>
      </c>
      <c r="B5820" s="1">
        <v>23944.530599999998</v>
      </c>
      <c r="C5820" s="6">
        <v>0.01</v>
      </c>
      <c r="D5820" t="s">
        <v>3</v>
      </c>
      <c r="E5820">
        <v>0</v>
      </c>
      <c r="F5820">
        <v>22.5</v>
      </c>
      <c r="G5820" t="s">
        <v>1</v>
      </c>
      <c r="H5820">
        <v>2</v>
      </c>
      <c r="I5820" t="s">
        <v>0</v>
      </c>
      <c r="J5820">
        <v>0</v>
      </c>
      <c r="K5820">
        <v>21.5</v>
      </c>
      <c r="L5820" t="s">
        <v>1</v>
      </c>
      <c r="M5820">
        <v>2</v>
      </c>
      <c r="N5820" t="s">
        <v>3420</v>
      </c>
      <c r="O5820">
        <v>1</v>
      </c>
      <c r="P5820" t="str">
        <f>D5820&amp;"-"&amp;F5820&amp;"-"&amp;G5820&amp;"-"&amp;E5820&amp;"-"&amp;H5820</f>
        <v>A2Delta-22.5-e-0-2</v>
      </c>
      <c r="Q5820" t="str">
        <f>I5820&amp;"-"&amp;K5820&amp;"-"&amp;L5820&amp;"-"&amp;J5820&amp;"-"&amp;M5820</f>
        <v>X2Pi-21.5-e-0-2</v>
      </c>
      <c r="R5820">
        <f>B5820+S5820</f>
        <v>30743.296126476998</v>
      </c>
      <c r="S5820">
        <f>_xlfn.IFNA(VLOOKUP(Q5820,'MARVEL-X'!A$2:I$1400,7,FALSE),VLOOKUP(Q5820,MARVEL!A$2:J$1522,10,FALSE))</f>
        <v>6798.7655264770001</v>
      </c>
      <c r="T5820">
        <f>IF(P5820=P5819,R5820+T5819,R5820)</f>
        <v>92229.972832735002</v>
      </c>
      <c r="U5820">
        <f>IF(P5820=P5819,1+U5819,1)</f>
        <v>3</v>
      </c>
      <c r="V5820" t="str">
        <f t="shared" si="90"/>
        <v/>
      </c>
      <c r="W5820" t="str">
        <f>IF(V5820="","",IF(ABS(V5820-R5820)&gt;W$1,ABS(V5820-R5820),""))</f>
        <v/>
      </c>
      <c r="X5820" t="str">
        <f>Y5820&amp;"-"&amp;Z5820&amp;"-"&amp;AC5820&amp;"-"&amp;AD5820&amp;"-"&amp;AG5820</f>
        <v>22.5-e-A-0-1.5</v>
      </c>
      <c r="Y5820">
        <f>F5820</f>
        <v>22.5</v>
      </c>
      <c r="Z5820" s="2" t="str">
        <f>G5820</f>
        <v>e</v>
      </c>
      <c r="AA5820">
        <f>_xlfn.IFNA(VLOOKUP(X5820,'duo-out'!A$2:Q$5000,5,FALSE),E5820+10*(H5820-1)+1+_xlfn.IFNA(VLOOKUP(D5820,states!A$2:C$10,3,FALSE),1))</f>
        <v>261</v>
      </c>
      <c r="AB5820" t="str">
        <f>IF(V5820="","",V5820)</f>
        <v/>
      </c>
      <c r="AC5820" s="2" t="str">
        <f>_xlfn.IFNA(VLOOKUP(D5820,states!A$2:C$10,2,FALSE),"XX")</f>
        <v>A</v>
      </c>
      <c r="AD5820">
        <f>E5820</f>
        <v>0</v>
      </c>
      <c r="AE5820">
        <f>_xlfn.IFNA(VLOOKUP(D5820,states!A$2:D$10,4,FALSE),0)</f>
        <v>2</v>
      </c>
      <c r="AF5820">
        <v>0.5</v>
      </c>
      <c r="AG5820">
        <f>IF(AE5820=0,AF5820,IF(AE5820=1,IF(F5820=0.5,0.5,IF(H5820=1,0.5,1.5)),IF(F5820=0.5,0.5,IF(H5820=1,2.5,1.5))))</f>
        <v>1.5</v>
      </c>
      <c r="AH5820" s="7">
        <f>IF(AC5820="XX",0,1/C5820^(1/5)*IF(E5820=0,100,1)/(E5820+1)^(1/4))</f>
        <v>251.188643150958</v>
      </c>
    </row>
    <row r="5821" spans="1:34">
      <c r="A5821">
        <v>2795</v>
      </c>
      <c r="B5821" s="1">
        <v>23341.7016</v>
      </c>
      <c r="C5821" s="6">
        <v>1.661E-2</v>
      </c>
      <c r="D5821" t="s">
        <v>3</v>
      </c>
      <c r="E5821">
        <v>0</v>
      </c>
      <c r="F5821">
        <v>22.5</v>
      </c>
      <c r="G5821" t="s">
        <v>1</v>
      </c>
      <c r="H5821">
        <v>2</v>
      </c>
      <c r="I5821" t="s">
        <v>0</v>
      </c>
      <c r="J5821">
        <v>0</v>
      </c>
      <c r="K5821">
        <v>22.5</v>
      </c>
      <c r="L5821" t="s">
        <v>2</v>
      </c>
      <c r="M5821">
        <v>2</v>
      </c>
      <c r="N5821" t="s">
        <v>2851</v>
      </c>
      <c r="O5821">
        <v>1</v>
      </c>
      <c r="P5821" t="str">
        <f>D5821&amp;"-"&amp;F5821&amp;"-"&amp;G5821&amp;"-"&amp;E5821&amp;"-"&amp;H5821</f>
        <v>A2Delta-22.5-e-0-2</v>
      </c>
      <c r="Q5821" t="str">
        <f>I5821&amp;"-"&amp;K5821&amp;"-"&amp;L5821&amp;"-"&amp;J5821&amp;"-"&amp;M5821</f>
        <v>X2Pi-22.5-f-0-2</v>
      </c>
      <c r="R5821">
        <f>B5821+S5821</f>
        <v>30743.286539086002</v>
      </c>
      <c r="S5821">
        <f>_xlfn.IFNA(VLOOKUP(Q5821,'MARVEL-X'!A$2:I$1400,7,FALSE),VLOOKUP(Q5821,MARVEL!A$2:J$1522,10,FALSE))</f>
        <v>7401.5849390860003</v>
      </c>
      <c r="T5821">
        <f>IF(P5821=P5820,R5821+T5820,R5821)</f>
        <v>122973.25937182101</v>
      </c>
      <c r="U5821">
        <f>IF(P5821=P5820,1+U5820,1)</f>
        <v>4</v>
      </c>
      <c r="V5821" t="str">
        <f t="shared" si="90"/>
        <v/>
      </c>
      <c r="W5821" t="str">
        <f>IF(V5821="","",IF(ABS(V5821-R5821)&gt;W$1,ABS(V5821-R5821),""))</f>
        <v/>
      </c>
      <c r="X5821" t="str">
        <f>Y5821&amp;"-"&amp;Z5821&amp;"-"&amp;AC5821&amp;"-"&amp;AD5821&amp;"-"&amp;AG5821</f>
        <v>22.5-e-A-0-1.5</v>
      </c>
      <c r="Y5821">
        <f>F5821</f>
        <v>22.5</v>
      </c>
      <c r="Z5821" s="2" t="str">
        <f>G5821</f>
        <v>e</v>
      </c>
      <c r="AA5821">
        <f>_xlfn.IFNA(VLOOKUP(X5821,'duo-out'!A$2:Q$5000,5,FALSE),E5821+10*(H5821-1)+1+_xlfn.IFNA(VLOOKUP(D5821,states!A$2:C$10,3,FALSE),1))</f>
        <v>261</v>
      </c>
      <c r="AB5821" t="str">
        <f>IF(V5821="","",V5821)</f>
        <v/>
      </c>
      <c r="AC5821" s="2" t="str">
        <f>_xlfn.IFNA(VLOOKUP(D5821,states!A$2:C$10,2,FALSE),"XX")</f>
        <v>A</v>
      </c>
      <c r="AD5821">
        <f>E5821</f>
        <v>0</v>
      </c>
      <c r="AE5821">
        <f>_xlfn.IFNA(VLOOKUP(D5821,states!A$2:D$10,4,FALSE),0)</f>
        <v>2</v>
      </c>
      <c r="AF5821">
        <v>0.5</v>
      </c>
      <c r="AG5821">
        <f>IF(AE5821=0,AF5821,IF(AE5821=1,IF(F5821=0.5,0.5,IF(H5821=1,0.5,1.5)),IF(F5821=0.5,0.5,IF(H5821=1,2.5,1.5))))</f>
        <v>1.5</v>
      </c>
      <c r="AH5821" s="7">
        <f>IF(AC5821="XX",0,1/C5821^(1/5)*IF(E5821=0,100,1)/(E5821+1)^(1/4))</f>
        <v>226.94785037541246</v>
      </c>
    </row>
    <row r="5822" spans="1:34">
      <c r="A5822">
        <v>2777</v>
      </c>
      <c r="B5822" s="1">
        <v>23944.54</v>
      </c>
      <c r="C5822" s="6">
        <v>7.1310000000000002E-3</v>
      </c>
      <c r="D5822" t="s">
        <v>3</v>
      </c>
      <c r="E5822">
        <v>0</v>
      </c>
      <c r="F5822">
        <v>22.5</v>
      </c>
      <c r="G5822" t="s">
        <v>1</v>
      </c>
      <c r="H5822">
        <v>2</v>
      </c>
      <c r="I5822" t="s">
        <v>0</v>
      </c>
      <c r="J5822">
        <v>0</v>
      </c>
      <c r="K5822">
        <v>21.5</v>
      </c>
      <c r="L5822" t="s">
        <v>1</v>
      </c>
      <c r="M5822">
        <v>2</v>
      </c>
      <c r="N5822" t="s">
        <v>2833</v>
      </c>
      <c r="O5822">
        <v>1</v>
      </c>
      <c r="P5822" t="str">
        <f>D5822&amp;"-"&amp;F5822&amp;"-"&amp;G5822&amp;"-"&amp;E5822&amp;"-"&amp;H5822</f>
        <v>A2Delta-22.5-e-0-2</v>
      </c>
      <c r="Q5822" t="str">
        <f>I5822&amp;"-"&amp;K5822&amp;"-"&amp;L5822&amp;"-"&amp;J5822&amp;"-"&amp;M5822</f>
        <v>X2Pi-21.5-e-0-2</v>
      </c>
      <c r="R5822">
        <f>B5822+S5822</f>
        <v>30743.305526477001</v>
      </c>
      <c r="S5822">
        <f>_xlfn.IFNA(VLOOKUP(Q5822,'MARVEL-X'!A$2:I$1400,7,FALSE),VLOOKUP(Q5822,MARVEL!A$2:J$1522,10,FALSE))</f>
        <v>6798.7655264770001</v>
      </c>
      <c r="T5822">
        <f>IF(P5822=P5821,R5822+T5821,R5822)</f>
        <v>153716.56489829801</v>
      </c>
      <c r="U5822">
        <f>IF(P5822=P5821,1+U5821,1)</f>
        <v>5</v>
      </c>
      <c r="V5822" t="str">
        <f t="shared" si="90"/>
        <v/>
      </c>
      <c r="W5822" t="str">
        <f>IF(V5822="","",IF(ABS(V5822-R5822)&gt;W$1,ABS(V5822-R5822),""))</f>
        <v/>
      </c>
      <c r="X5822" t="str">
        <f>Y5822&amp;"-"&amp;Z5822&amp;"-"&amp;AC5822&amp;"-"&amp;AD5822&amp;"-"&amp;AG5822</f>
        <v>22.5-e-A-0-1.5</v>
      </c>
      <c r="Y5822">
        <f>F5822</f>
        <v>22.5</v>
      </c>
      <c r="Z5822" s="2" t="str">
        <f>G5822</f>
        <v>e</v>
      </c>
      <c r="AA5822">
        <f>_xlfn.IFNA(VLOOKUP(X5822,'duo-out'!A$2:Q$5000,5,FALSE),E5822+10*(H5822-1)+1+_xlfn.IFNA(VLOOKUP(D5822,states!A$2:C$10,3,FALSE),1))</f>
        <v>261</v>
      </c>
      <c r="AB5822" t="str">
        <f>IF(V5822="","",V5822)</f>
        <v/>
      </c>
      <c r="AC5822" s="2" t="str">
        <f>_xlfn.IFNA(VLOOKUP(D5822,states!A$2:C$10,2,FALSE),"XX")</f>
        <v>A</v>
      </c>
      <c r="AD5822">
        <f>E5822</f>
        <v>0</v>
      </c>
      <c r="AE5822">
        <f>_xlfn.IFNA(VLOOKUP(D5822,states!A$2:D$10,4,FALSE),0)</f>
        <v>2</v>
      </c>
      <c r="AF5822">
        <v>0.5</v>
      </c>
      <c r="AG5822">
        <f>IF(AE5822=0,AF5822,IF(AE5822=1,IF(F5822=0.5,0.5,IF(H5822=1,0.5,1.5)),IF(F5822=0.5,0.5,IF(H5822=1,2.5,1.5))))</f>
        <v>1.5</v>
      </c>
      <c r="AH5822" s="7">
        <f>IF(AC5822="XX",0,1/C5822^(1/5)*IF(E5822=0,100,1)/(E5822+1)^(1/4))</f>
        <v>268.76326769084466</v>
      </c>
    </row>
    <row r="5823" spans="1:34">
      <c r="A5823">
        <v>5456</v>
      </c>
      <c r="B5823" s="1">
        <v>23341.670999999998</v>
      </c>
      <c r="C5823" s="6">
        <v>0.05</v>
      </c>
      <c r="D5823" t="s">
        <v>3</v>
      </c>
      <c r="E5823">
        <v>0</v>
      </c>
      <c r="F5823">
        <v>22.5</v>
      </c>
      <c r="G5823" t="s">
        <v>1</v>
      </c>
      <c r="H5823">
        <v>2</v>
      </c>
      <c r="I5823" t="s">
        <v>0</v>
      </c>
      <c r="J5823">
        <v>0</v>
      </c>
      <c r="K5823">
        <v>22.5</v>
      </c>
      <c r="L5823" t="s">
        <v>2</v>
      </c>
      <c r="M5823">
        <v>2</v>
      </c>
      <c r="N5823" t="s">
        <v>5512</v>
      </c>
      <c r="O5823">
        <v>1</v>
      </c>
      <c r="P5823" t="str">
        <f>D5823&amp;"-"&amp;F5823&amp;"-"&amp;G5823&amp;"-"&amp;E5823&amp;"-"&amp;H5823</f>
        <v>A2Delta-22.5-e-0-2</v>
      </c>
      <c r="Q5823" t="str">
        <f>I5823&amp;"-"&amp;K5823&amp;"-"&amp;L5823&amp;"-"&amp;J5823&amp;"-"&amp;M5823</f>
        <v>X2Pi-22.5-f-0-2</v>
      </c>
      <c r="R5823">
        <f>B5823+S5823</f>
        <v>30743.255939085997</v>
      </c>
      <c r="S5823">
        <f>_xlfn.IFNA(VLOOKUP(Q5823,'MARVEL-X'!A$2:I$1400,7,FALSE),VLOOKUP(Q5823,MARVEL!A$2:J$1522,10,FALSE))</f>
        <v>7401.5849390860003</v>
      </c>
      <c r="T5823">
        <f>IF(P5823=P5822,R5823+T5822,R5823)</f>
        <v>184459.820837384</v>
      </c>
      <c r="U5823">
        <f>IF(P5823=P5822,1+U5822,1)</f>
        <v>6</v>
      </c>
      <c r="V5823" t="str">
        <f t="shared" si="90"/>
        <v/>
      </c>
      <c r="W5823" t="str">
        <f>IF(V5823="","",IF(ABS(V5823-R5823)&gt;W$1,ABS(V5823-R5823),""))</f>
        <v/>
      </c>
      <c r="X5823" t="str">
        <f>Y5823&amp;"-"&amp;Z5823&amp;"-"&amp;AC5823&amp;"-"&amp;AD5823&amp;"-"&amp;AG5823</f>
        <v>22.5-e-A-0-1.5</v>
      </c>
      <c r="Y5823">
        <f>F5823</f>
        <v>22.5</v>
      </c>
      <c r="Z5823" s="2" t="str">
        <f>G5823</f>
        <v>e</v>
      </c>
      <c r="AA5823">
        <f>_xlfn.IFNA(VLOOKUP(X5823,'duo-out'!A$2:Q$5000,5,FALSE),E5823+10*(H5823-1)+1+_xlfn.IFNA(VLOOKUP(D5823,states!A$2:C$10,3,FALSE),1))</f>
        <v>261</v>
      </c>
      <c r="AB5823" t="str">
        <f>IF(V5823="","",V5823)</f>
        <v/>
      </c>
      <c r="AC5823" s="2" t="str">
        <f>_xlfn.IFNA(VLOOKUP(D5823,states!A$2:C$10,2,FALSE),"XX")</f>
        <v>A</v>
      </c>
      <c r="AD5823">
        <f>E5823</f>
        <v>0</v>
      </c>
      <c r="AE5823">
        <f>_xlfn.IFNA(VLOOKUP(D5823,states!A$2:D$10,4,FALSE),0)</f>
        <v>2</v>
      </c>
      <c r="AF5823">
        <v>0.5</v>
      </c>
      <c r="AG5823">
        <f>IF(AE5823=0,AF5823,IF(AE5823=1,IF(F5823=0.5,0.5,IF(H5823=1,0.5,1.5)),IF(F5823=0.5,0.5,IF(H5823=1,2.5,1.5))))</f>
        <v>1.5</v>
      </c>
      <c r="AH5823" s="7">
        <f>IF(AC5823="XX",0,1/C5823^(1/5)*IF(E5823=0,100,1)/(E5823+1)^(1/4))</f>
        <v>182.05642030260799</v>
      </c>
    </row>
    <row r="5824" spans="1:34">
      <c r="A5824">
        <v>895</v>
      </c>
      <c r="B5824" s="1">
        <v>22754.3</v>
      </c>
      <c r="C5824" s="6">
        <v>0.05</v>
      </c>
      <c r="D5824" t="s">
        <v>3</v>
      </c>
      <c r="E5824">
        <v>0</v>
      </c>
      <c r="F5824">
        <v>22.5</v>
      </c>
      <c r="G5824" t="s">
        <v>1</v>
      </c>
      <c r="H5824">
        <v>2</v>
      </c>
      <c r="I5824" t="s">
        <v>0</v>
      </c>
      <c r="J5824">
        <v>0</v>
      </c>
      <c r="K5824">
        <v>23.5</v>
      </c>
      <c r="L5824" t="s">
        <v>1</v>
      </c>
      <c r="M5824">
        <v>2</v>
      </c>
      <c r="N5824" t="s">
        <v>951</v>
      </c>
      <c r="O5824">
        <v>1</v>
      </c>
      <c r="P5824" t="str">
        <f>D5824&amp;"-"&amp;F5824&amp;"-"&amp;G5824&amp;"-"&amp;E5824&amp;"-"&amp;H5824</f>
        <v>A2Delta-22.5-e-0-2</v>
      </c>
      <c r="Q5824" t="str">
        <f>I5824&amp;"-"&amp;K5824&amp;"-"&amp;L5824&amp;"-"&amp;J5824&amp;"-"&amp;M5824</f>
        <v>X2Pi-23.5-e-0-2</v>
      </c>
      <c r="R5824">
        <f>B5824+S5824</f>
        <v>30743.288867171999</v>
      </c>
      <c r="S5824">
        <f>_xlfn.IFNA(VLOOKUP(Q5824,'MARVEL-X'!A$2:I$1400,7,FALSE),VLOOKUP(Q5824,MARVEL!A$2:J$1522,10,FALSE))</f>
        <v>7988.988867172</v>
      </c>
      <c r="T5824">
        <f>IF(P5824=P5823,R5824+T5823,R5824)</f>
        <v>215203.109704556</v>
      </c>
      <c r="U5824">
        <f>IF(P5824=P5823,1+U5823,1)</f>
        <v>7</v>
      </c>
      <c r="V5824" t="str">
        <f t="shared" si="90"/>
        <v/>
      </c>
      <c r="W5824" t="str">
        <f>IF(V5824="","",IF(ABS(V5824-R5824)&gt;W$1,ABS(V5824-R5824),""))</f>
        <v/>
      </c>
      <c r="X5824" t="str">
        <f>Y5824&amp;"-"&amp;Z5824&amp;"-"&amp;AC5824&amp;"-"&amp;AD5824&amp;"-"&amp;AG5824</f>
        <v>22.5-e-A-0-1.5</v>
      </c>
      <c r="Y5824">
        <f>F5824</f>
        <v>22.5</v>
      </c>
      <c r="Z5824" s="2" t="str">
        <f>G5824</f>
        <v>e</v>
      </c>
      <c r="AA5824">
        <f>_xlfn.IFNA(VLOOKUP(X5824,'duo-out'!A$2:Q$5000,5,FALSE),E5824+10*(H5824-1)+1+_xlfn.IFNA(VLOOKUP(D5824,states!A$2:C$10,3,FALSE),1))</f>
        <v>261</v>
      </c>
      <c r="AB5824" t="str">
        <f>IF(V5824="","",V5824)</f>
        <v/>
      </c>
      <c r="AC5824" s="2" t="str">
        <f>_xlfn.IFNA(VLOOKUP(D5824,states!A$2:C$10,2,FALSE),"XX")</f>
        <v>A</v>
      </c>
      <c r="AD5824">
        <f>E5824</f>
        <v>0</v>
      </c>
      <c r="AE5824">
        <f>_xlfn.IFNA(VLOOKUP(D5824,states!A$2:D$10,4,FALSE),0)</f>
        <v>2</v>
      </c>
      <c r="AF5824">
        <v>0.5</v>
      </c>
      <c r="AG5824">
        <f>IF(AE5824=0,AF5824,IF(AE5824=1,IF(F5824=0.5,0.5,IF(H5824=1,0.5,1.5)),IF(F5824=0.5,0.5,IF(H5824=1,2.5,1.5))))</f>
        <v>1.5</v>
      </c>
      <c r="AH5824" s="7">
        <f>IF(AC5824="XX",0,1/C5824^(1/5)*IF(E5824=0,100,1)/(E5824+1)^(1/4))</f>
        <v>182.05642030260799</v>
      </c>
    </row>
    <row r="5825" spans="1:34">
      <c r="A5825">
        <v>809</v>
      </c>
      <c r="B5825" s="1">
        <v>23341.68</v>
      </c>
      <c r="C5825" s="6">
        <v>0.05</v>
      </c>
      <c r="D5825" t="s">
        <v>3</v>
      </c>
      <c r="E5825">
        <v>0</v>
      </c>
      <c r="F5825">
        <v>22.5</v>
      </c>
      <c r="G5825" t="s">
        <v>1</v>
      </c>
      <c r="H5825">
        <v>2</v>
      </c>
      <c r="I5825" t="s">
        <v>0</v>
      </c>
      <c r="J5825">
        <v>0</v>
      </c>
      <c r="K5825">
        <v>22.5</v>
      </c>
      <c r="L5825" t="s">
        <v>2</v>
      </c>
      <c r="M5825">
        <v>2</v>
      </c>
      <c r="N5825" t="s">
        <v>865</v>
      </c>
      <c r="O5825">
        <v>1</v>
      </c>
      <c r="P5825" t="str">
        <f>D5825&amp;"-"&amp;F5825&amp;"-"&amp;G5825&amp;"-"&amp;E5825&amp;"-"&amp;H5825</f>
        <v>A2Delta-22.5-e-0-2</v>
      </c>
      <c r="Q5825" t="str">
        <f>I5825&amp;"-"&amp;K5825&amp;"-"&amp;L5825&amp;"-"&amp;J5825&amp;"-"&amp;M5825</f>
        <v>X2Pi-22.5-f-0-2</v>
      </c>
      <c r="R5825">
        <f>B5825+S5825</f>
        <v>30743.264939086002</v>
      </c>
      <c r="S5825">
        <f>_xlfn.IFNA(VLOOKUP(Q5825,'MARVEL-X'!A$2:I$1400,7,FALSE),VLOOKUP(Q5825,MARVEL!A$2:J$1522,10,FALSE))</f>
        <v>7401.5849390860003</v>
      </c>
      <c r="T5825">
        <f>IF(P5825=P5824,R5825+T5824,R5825)</f>
        <v>245946.37464364199</v>
      </c>
      <c r="U5825">
        <f>IF(P5825=P5824,1+U5824,1)</f>
        <v>8</v>
      </c>
      <c r="V5825" t="str">
        <f t="shared" si="90"/>
        <v/>
      </c>
      <c r="W5825" t="str">
        <f>IF(V5825="","",IF(ABS(V5825-R5825)&gt;W$1,ABS(V5825-R5825),""))</f>
        <v/>
      </c>
      <c r="X5825" t="str">
        <f>Y5825&amp;"-"&amp;Z5825&amp;"-"&amp;AC5825&amp;"-"&amp;AD5825&amp;"-"&amp;AG5825</f>
        <v>22.5-e-A-0-1.5</v>
      </c>
      <c r="Y5825">
        <f>F5825</f>
        <v>22.5</v>
      </c>
      <c r="Z5825" s="2" t="str">
        <f>G5825</f>
        <v>e</v>
      </c>
      <c r="AA5825">
        <f>_xlfn.IFNA(VLOOKUP(X5825,'duo-out'!A$2:Q$5000,5,FALSE),E5825+10*(H5825-1)+1+_xlfn.IFNA(VLOOKUP(D5825,states!A$2:C$10,3,FALSE),1))</f>
        <v>261</v>
      </c>
      <c r="AB5825" t="str">
        <f>IF(V5825="","",V5825)</f>
        <v/>
      </c>
      <c r="AC5825" s="2" t="str">
        <f>_xlfn.IFNA(VLOOKUP(D5825,states!A$2:C$10,2,FALSE),"XX")</f>
        <v>A</v>
      </c>
      <c r="AD5825">
        <f>E5825</f>
        <v>0</v>
      </c>
      <c r="AE5825">
        <f>_xlfn.IFNA(VLOOKUP(D5825,states!A$2:D$10,4,FALSE),0)</f>
        <v>2</v>
      </c>
      <c r="AF5825">
        <v>0.5</v>
      </c>
      <c r="AG5825">
        <f>IF(AE5825=0,AF5825,IF(AE5825=1,IF(F5825=0.5,0.5,IF(H5825=1,0.5,1.5)),IF(F5825=0.5,0.5,IF(H5825=1,2.5,1.5))))</f>
        <v>1.5</v>
      </c>
      <c r="AH5825" s="7">
        <f>IF(AC5825="XX",0,1/C5825^(1/5)*IF(E5825=0,100,1)/(E5825+1)^(1/4))</f>
        <v>182.05642030260799</v>
      </c>
    </row>
    <row r="5826" spans="1:34">
      <c r="A5826">
        <v>783</v>
      </c>
      <c r="B5826" s="1">
        <v>23944.63</v>
      </c>
      <c r="C5826" s="6">
        <v>0.10299999999999999</v>
      </c>
      <c r="D5826" t="s">
        <v>3</v>
      </c>
      <c r="E5826">
        <v>0</v>
      </c>
      <c r="F5826">
        <v>22.5</v>
      </c>
      <c r="G5826" t="s">
        <v>1</v>
      </c>
      <c r="H5826">
        <v>2</v>
      </c>
      <c r="I5826" t="s">
        <v>0</v>
      </c>
      <c r="J5826">
        <v>0</v>
      </c>
      <c r="K5826">
        <v>21.5</v>
      </c>
      <c r="L5826" t="s">
        <v>1</v>
      </c>
      <c r="M5826">
        <v>2</v>
      </c>
      <c r="N5826" t="s">
        <v>839</v>
      </c>
      <c r="O5826">
        <v>1</v>
      </c>
      <c r="P5826" t="str">
        <f>D5826&amp;"-"&amp;F5826&amp;"-"&amp;G5826&amp;"-"&amp;E5826&amp;"-"&amp;H5826</f>
        <v>A2Delta-22.5-e-0-2</v>
      </c>
      <c r="Q5826" t="str">
        <f>I5826&amp;"-"&amp;K5826&amp;"-"&amp;L5826&amp;"-"&amp;J5826&amp;"-"&amp;M5826</f>
        <v>X2Pi-21.5-e-0-2</v>
      </c>
      <c r="R5826">
        <f>B5826+S5826</f>
        <v>30743.395526477001</v>
      </c>
      <c r="S5826">
        <f>_xlfn.IFNA(VLOOKUP(Q5826,'MARVEL-X'!A$2:I$1400,7,FALSE),VLOOKUP(Q5826,MARVEL!A$2:J$1522,10,FALSE))</f>
        <v>6798.7655264770001</v>
      </c>
      <c r="T5826">
        <f>IF(P5826=P5825,R5826+T5825,R5826)</f>
        <v>276689.77017011901</v>
      </c>
      <c r="U5826">
        <f>IF(P5826=P5825,1+U5825,1)</f>
        <v>9</v>
      </c>
      <c r="V5826">
        <f t="shared" si="90"/>
        <v>30743.307796679888</v>
      </c>
      <c r="W5826">
        <f>IF(V5826="","",IF(ABS(V5826-R5826)&gt;W$1,ABS(V5826-R5826),""))</f>
        <v>8.7729797112842789E-2</v>
      </c>
      <c r="X5826" t="str">
        <f>Y5826&amp;"-"&amp;Z5826&amp;"-"&amp;AC5826&amp;"-"&amp;AD5826&amp;"-"&amp;AG5826</f>
        <v>22.5-e-A-0-1.5</v>
      </c>
      <c r="Y5826">
        <f>F5826</f>
        <v>22.5</v>
      </c>
      <c r="Z5826" s="2" t="str">
        <f>G5826</f>
        <v>e</v>
      </c>
      <c r="AA5826">
        <f>_xlfn.IFNA(VLOOKUP(X5826,'duo-out'!A$2:Q$5000,5,FALSE),E5826+10*(H5826-1)+1+_xlfn.IFNA(VLOOKUP(D5826,states!A$2:C$10,3,FALSE),1))</f>
        <v>261</v>
      </c>
      <c r="AB5826">
        <f>IF(V5826="","",V5826)</f>
        <v>30743.307796679888</v>
      </c>
      <c r="AC5826" s="2" t="str">
        <f>_xlfn.IFNA(VLOOKUP(D5826,states!A$2:C$10,2,FALSE),"XX")</f>
        <v>A</v>
      </c>
      <c r="AD5826">
        <f>E5826</f>
        <v>0</v>
      </c>
      <c r="AE5826">
        <f>_xlfn.IFNA(VLOOKUP(D5826,states!A$2:D$10,4,FALSE),0)</f>
        <v>2</v>
      </c>
      <c r="AF5826">
        <v>0.5</v>
      </c>
      <c r="AG5826">
        <f>IF(AE5826=0,AF5826,IF(AE5826=1,IF(F5826=0.5,0.5,IF(H5826=1,0.5,1.5)),IF(F5826=0.5,0.5,IF(H5826=1,2.5,1.5))))</f>
        <v>1.5</v>
      </c>
      <c r="AH5826" s="7">
        <f>IF(AC5826="XX",0,1/C5826^(1/5)*IF(E5826=0,100,1)/(E5826+1)^(1/4))</f>
        <v>157.55513242220408</v>
      </c>
    </row>
    <row r="5827" spans="1:34">
      <c r="A5827">
        <v>1013</v>
      </c>
      <c r="B5827" s="1">
        <v>22687.27</v>
      </c>
      <c r="C5827" s="6">
        <v>0.05</v>
      </c>
      <c r="D5827" t="s">
        <v>3</v>
      </c>
      <c r="E5827">
        <v>1</v>
      </c>
      <c r="F5827">
        <v>22.5</v>
      </c>
      <c r="G5827" t="s">
        <v>1</v>
      </c>
      <c r="H5827">
        <v>1</v>
      </c>
      <c r="I5827" t="s">
        <v>0</v>
      </c>
      <c r="J5827">
        <v>1</v>
      </c>
      <c r="K5827">
        <v>23.5</v>
      </c>
      <c r="L5827" t="s">
        <v>1</v>
      </c>
      <c r="M5827">
        <v>1</v>
      </c>
      <c r="N5827" t="s">
        <v>1069</v>
      </c>
      <c r="O5827">
        <v>1</v>
      </c>
      <c r="P5827" t="str">
        <f>D5827&amp;"-"&amp;F5827&amp;"-"&amp;G5827&amp;"-"&amp;E5827&amp;"-"&amp;H5827</f>
        <v>A2Delta-22.5-e-1-1</v>
      </c>
      <c r="Q5827" t="str">
        <f>I5827&amp;"-"&amp;K5827&amp;"-"&amp;L5827&amp;"-"&amp;J5827&amp;"-"&amp;M5827</f>
        <v>X2Pi-23.5-e-1-1</v>
      </c>
      <c r="R5827">
        <f>B5827+S5827</f>
        <v>32534.750250901998</v>
      </c>
      <c r="S5827">
        <f>_xlfn.IFNA(VLOOKUP(Q5827,'MARVEL-X'!A$2:I$1400,7,FALSE),VLOOKUP(Q5827,MARVEL!A$2:J$1522,10,FALSE))</f>
        <v>9847.4802509019992</v>
      </c>
      <c r="T5827">
        <f>IF(P5827=P5826,R5827+T5826,R5827)</f>
        <v>32534.750250901998</v>
      </c>
      <c r="U5827">
        <f>IF(P5827=P5826,1+U5826,1)</f>
        <v>1</v>
      </c>
      <c r="V5827" t="str">
        <f t="shared" ref="V5827:V5890" si="91">IF(P5827=P5828,"",T5827/U5827)</f>
        <v/>
      </c>
      <c r="W5827" t="str">
        <f>IF(V5827="","",IF(ABS(V5827-R5827)&gt;W$1,ABS(V5827-R5827),""))</f>
        <v/>
      </c>
      <c r="X5827" t="str">
        <f>Y5827&amp;"-"&amp;Z5827&amp;"-"&amp;AC5827&amp;"-"&amp;AD5827&amp;"-"&amp;AG5827</f>
        <v>22.5-e-A-1-2.5</v>
      </c>
      <c r="Y5827">
        <f>F5827</f>
        <v>22.5</v>
      </c>
      <c r="Z5827" s="2" t="str">
        <f>G5827</f>
        <v>e</v>
      </c>
      <c r="AA5827">
        <f>_xlfn.IFNA(VLOOKUP(X5827,'duo-out'!A$2:Q$5000,5,FALSE),E5827+10*(H5827-1)+1+_xlfn.IFNA(VLOOKUP(D5827,states!A$2:C$10,3,FALSE),1))</f>
        <v>252</v>
      </c>
      <c r="AB5827" t="str">
        <f>IF(V5827="","",V5827)</f>
        <v/>
      </c>
      <c r="AC5827" s="2" t="str">
        <f>_xlfn.IFNA(VLOOKUP(D5827,states!A$2:C$10,2,FALSE),"XX")</f>
        <v>A</v>
      </c>
      <c r="AD5827">
        <f>E5827</f>
        <v>1</v>
      </c>
      <c r="AE5827">
        <f>_xlfn.IFNA(VLOOKUP(D5827,states!A$2:D$10,4,FALSE),0)</f>
        <v>2</v>
      </c>
      <c r="AF5827">
        <v>0.5</v>
      </c>
      <c r="AG5827">
        <f>IF(AE5827=0,AF5827,IF(AE5827=1,IF(F5827=0.5,0.5,IF(H5827=1,0.5,1.5)),IF(F5827=0.5,0.5,IF(H5827=1,2.5,1.5))))</f>
        <v>2.5</v>
      </c>
      <c r="AH5827" s="7">
        <f>IF(AC5827="XX",0,1/C5827^(1/5)*IF(E5827=0,100,1)/(E5827+1)^(1/4))</f>
        <v>1.5309059120638666</v>
      </c>
    </row>
    <row r="5828" spans="1:34">
      <c r="A5828">
        <v>925</v>
      </c>
      <c r="B5828" s="1">
        <v>23793.81</v>
      </c>
      <c r="C5828" s="6">
        <v>0.05</v>
      </c>
      <c r="D5828" t="s">
        <v>3</v>
      </c>
      <c r="E5828">
        <v>1</v>
      </c>
      <c r="F5828">
        <v>22.5</v>
      </c>
      <c r="G5828" t="s">
        <v>1</v>
      </c>
      <c r="H5828">
        <v>1</v>
      </c>
      <c r="I5828" t="s">
        <v>0</v>
      </c>
      <c r="J5828">
        <v>1</v>
      </c>
      <c r="K5828">
        <v>21.5</v>
      </c>
      <c r="L5828" t="s">
        <v>1</v>
      </c>
      <c r="M5828">
        <v>1</v>
      </c>
      <c r="N5828" t="s">
        <v>981</v>
      </c>
      <c r="O5828">
        <v>1</v>
      </c>
      <c r="P5828" t="str">
        <f>D5828&amp;"-"&amp;F5828&amp;"-"&amp;G5828&amp;"-"&amp;E5828&amp;"-"&amp;H5828</f>
        <v>A2Delta-22.5-e-1-1</v>
      </c>
      <c r="Q5828" t="str">
        <f>I5828&amp;"-"&amp;K5828&amp;"-"&amp;L5828&amp;"-"&amp;J5828&amp;"-"&amp;M5828</f>
        <v>X2Pi-21.5-e-1-1</v>
      </c>
      <c r="R5828">
        <f>B5828+S5828</f>
        <v>32534.758304875002</v>
      </c>
      <c r="S5828">
        <f>_xlfn.IFNA(VLOOKUP(Q5828,'MARVEL-X'!A$2:I$1400,7,FALSE),VLOOKUP(Q5828,MARVEL!A$2:J$1522,10,FALSE))</f>
        <v>8740.9483048749989</v>
      </c>
      <c r="T5828">
        <f>IF(P5828=P5827,R5828+T5827,R5828)</f>
        <v>65069.508555777</v>
      </c>
      <c r="U5828">
        <f>IF(P5828=P5827,1+U5827,1)</f>
        <v>2</v>
      </c>
      <c r="V5828" t="str">
        <f t="shared" si="91"/>
        <v/>
      </c>
      <c r="W5828" t="str">
        <f>IF(V5828="","",IF(ABS(V5828-R5828)&gt;W$1,ABS(V5828-R5828),""))</f>
        <v/>
      </c>
      <c r="X5828" t="str">
        <f>Y5828&amp;"-"&amp;Z5828&amp;"-"&amp;AC5828&amp;"-"&amp;AD5828&amp;"-"&amp;AG5828</f>
        <v>22.5-e-A-1-2.5</v>
      </c>
      <c r="Y5828">
        <f>F5828</f>
        <v>22.5</v>
      </c>
      <c r="Z5828" s="2" t="str">
        <f>G5828</f>
        <v>e</v>
      </c>
      <c r="AA5828">
        <f>_xlfn.IFNA(VLOOKUP(X5828,'duo-out'!A$2:Q$5000,5,FALSE),E5828+10*(H5828-1)+1+_xlfn.IFNA(VLOOKUP(D5828,states!A$2:C$10,3,FALSE),1))</f>
        <v>252</v>
      </c>
      <c r="AB5828" t="str">
        <f>IF(V5828="","",V5828)</f>
        <v/>
      </c>
      <c r="AC5828" s="2" t="str">
        <f>_xlfn.IFNA(VLOOKUP(D5828,states!A$2:C$10,2,FALSE),"XX")</f>
        <v>A</v>
      </c>
      <c r="AD5828">
        <f>E5828</f>
        <v>1</v>
      </c>
      <c r="AE5828">
        <f>_xlfn.IFNA(VLOOKUP(D5828,states!A$2:D$10,4,FALSE),0)</f>
        <v>2</v>
      </c>
      <c r="AF5828">
        <v>0.5</v>
      </c>
      <c r="AG5828">
        <f>IF(AE5828=0,AF5828,IF(AE5828=1,IF(F5828=0.5,0.5,IF(H5828=1,0.5,1.5)),IF(F5828=0.5,0.5,IF(H5828=1,2.5,1.5))))</f>
        <v>2.5</v>
      </c>
      <c r="AH5828" s="7">
        <f>IF(AC5828="XX",0,1/C5828^(1/5)*IF(E5828=0,100,1)/(E5828+1)^(1/4))</f>
        <v>1.5309059120638666</v>
      </c>
    </row>
    <row r="5829" spans="1:34">
      <c r="A5829">
        <v>5856</v>
      </c>
      <c r="B5829" s="1">
        <v>22687.43</v>
      </c>
      <c r="C5829" s="6">
        <v>0.5</v>
      </c>
      <c r="D5829" t="s">
        <v>3</v>
      </c>
      <c r="E5829">
        <v>1</v>
      </c>
      <c r="F5829">
        <v>22.5</v>
      </c>
      <c r="G5829" t="s">
        <v>1</v>
      </c>
      <c r="H5829">
        <v>1</v>
      </c>
      <c r="I5829" t="s">
        <v>0</v>
      </c>
      <c r="J5829">
        <v>1</v>
      </c>
      <c r="K5829">
        <v>23.5</v>
      </c>
      <c r="L5829" t="s">
        <v>1</v>
      </c>
      <c r="M5829">
        <v>1</v>
      </c>
      <c r="N5829" t="s">
        <v>5912</v>
      </c>
      <c r="O5829">
        <v>1</v>
      </c>
      <c r="P5829" t="str">
        <f>D5829&amp;"-"&amp;F5829&amp;"-"&amp;G5829&amp;"-"&amp;E5829&amp;"-"&amp;H5829</f>
        <v>A2Delta-22.5-e-1-1</v>
      </c>
      <c r="Q5829" t="str">
        <f>I5829&amp;"-"&amp;K5829&amp;"-"&amp;L5829&amp;"-"&amp;J5829&amp;"-"&amp;M5829</f>
        <v>X2Pi-23.5-e-1-1</v>
      </c>
      <c r="R5829">
        <f>B5829+S5829</f>
        <v>32534.910250902001</v>
      </c>
      <c r="S5829">
        <f>_xlfn.IFNA(VLOOKUP(Q5829,'MARVEL-X'!A$2:I$1400,7,FALSE),VLOOKUP(Q5829,MARVEL!A$2:J$1522,10,FALSE))</f>
        <v>9847.4802509019992</v>
      </c>
      <c r="T5829">
        <f>IF(P5829=P5828,R5829+T5828,R5829)</f>
        <v>97604.418806678994</v>
      </c>
      <c r="U5829">
        <f>IF(P5829=P5828,1+U5828,1)</f>
        <v>3</v>
      </c>
      <c r="V5829" t="str">
        <f t="shared" si="91"/>
        <v/>
      </c>
      <c r="W5829" t="str">
        <f>IF(V5829="","",IF(ABS(V5829-R5829)&gt;W$1,ABS(V5829-R5829),""))</f>
        <v/>
      </c>
      <c r="X5829" t="str">
        <f>Y5829&amp;"-"&amp;Z5829&amp;"-"&amp;AC5829&amp;"-"&amp;AD5829&amp;"-"&amp;AG5829</f>
        <v>22.5-e-A-1-2.5</v>
      </c>
      <c r="Y5829">
        <f>F5829</f>
        <v>22.5</v>
      </c>
      <c r="Z5829" s="2" t="str">
        <f>G5829</f>
        <v>e</v>
      </c>
      <c r="AA5829">
        <f>_xlfn.IFNA(VLOOKUP(X5829,'duo-out'!A$2:Q$5000,5,FALSE),E5829+10*(H5829-1)+1+_xlfn.IFNA(VLOOKUP(D5829,states!A$2:C$10,3,FALSE),1))</f>
        <v>252</v>
      </c>
      <c r="AB5829" t="str">
        <f>IF(V5829="","",V5829)</f>
        <v/>
      </c>
      <c r="AC5829" s="2" t="str">
        <f>_xlfn.IFNA(VLOOKUP(D5829,states!A$2:C$10,2,FALSE),"XX")</f>
        <v>A</v>
      </c>
      <c r="AD5829">
        <f>E5829</f>
        <v>1</v>
      </c>
      <c r="AE5829">
        <f>_xlfn.IFNA(VLOOKUP(D5829,states!A$2:D$10,4,FALSE),0)</f>
        <v>2</v>
      </c>
      <c r="AF5829">
        <v>0.5</v>
      </c>
      <c r="AG5829">
        <f>IF(AE5829=0,AF5829,IF(AE5829=1,IF(F5829=0.5,0.5,IF(H5829=1,0.5,1.5)),IF(F5829=0.5,0.5,IF(H5829=1,2.5,1.5))))</f>
        <v>2.5</v>
      </c>
      <c r="AH5829" s="7">
        <f>IF(AC5829="XX",0,1/C5829^(1/5)*IF(E5829=0,100,1)/(E5829+1)^(1/4))</f>
        <v>0.96593632892484571</v>
      </c>
    </row>
    <row r="5830" spans="1:34">
      <c r="A5830">
        <v>5845</v>
      </c>
      <c r="B5830" s="1">
        <v>23793.919999999998</v>
      </c>
      <c r="C5830" s="6">
        <v>0.5</v>
      </c>
      <c r="D5830" t="s">
        <v>3</v>
      </c>
      <c r="E5830">
        <v>1</v>
      </c>
      <c r="F5830">
        <v>22.5</v>
      </c>
      <c r="G5830" t="s">
        <v>1</v>
      </c>
      <c r="H5830">
        <v>1</v>
      </c>
      <c r="I5830" t="s">
        <v>0</v>
      </c>
      <c r="J5830">
        <v>1</v>
      </c>
      <c r="K5830">
        <v>21.5</v>
      </c>
      <c r="L5830" t="s">
        <v>1</v>
      </c>
      <c r="M5830">
        <v>1</v>
      </c>
      <c r="N5830" t="s">
        <v>5901</v>
      </c>
      <c r="O5830">
        <v>1</v>
      </c>
      <c r="P5830" t="str">
        <f>D5830&amp;"-"&amp;F5830&amp;"-"&amp;G5830&amp;"-"&amp;E5830&amp;"-"&amp;H5830</f>
        <v>A2Delta-22.5-e-1-1</v>
      </c>
      <c r="Q5830" t="str">
        <f>I5830&amp;"-"&amp;K5830&amp;"-"&amp;L5830&amp;"-"&amp;J5830&amp;"-"&amp;M5830</f>
        <v>X2Pi-21.5-e-1-1</v>
      </c>
      <c r="R5830">
        <f>B5830+S5830</f>
        <v>32534.868304874995</v>
      </c>
      <c r="S5830">
        <f>_xlfn.IFNA(VLOOKUP(Q5830,'MARVEL-X'!A$2:I$1400,7,FALSE),VLOOKUP(Q5830,MARVEL!A$2:J$1522,10,FALSE))</f>
        <v>8740.9483048749989</v>
      </c>
      <c r="T5830">
        <f>IF(P5830=P5829,R5830+T5829,R5830)</f>
        <v>130139.28711155399</v>
      </c>
      <c r="U5830">
        <f>IF(P5830=P5829,1+U5829,1)</f>
        <v>4</v>
      </c>
      <c r="V5830">
        <f t="shared" si="91"/>
        <v>32534.821777888497</v>
      </c>
      <c r="W5830" t="str">
        <f>IF(V5830="","",IF(ABS(V5830-R5830)&gt;W$1,ABS(V5830-R5830),""))</f>
        <v/>
      </c>
      <c r="X5830" t="str">
        <f>Y5830&amp;"-"&amp;Z5830&amp;"-"&amp;AC5830&amp;"-"&amp;AD5830&amp;"-"&amp;AG5830</f>
        <v>22.5-e-A-1-2.5</v>
      </c>
      <c r="Y5830">
        <f>F5830</f>
        <v>22.5</v>
      </c>
      <c r="Z5830" s="2" t="str">
        <f>G5830</f>
        <v>e</v>
      </c>
      <c r="AA5830">
        <f>_xlfn.IFNA(VLOOKUP(X5830,'duo-out'!A$2:Q$5000,5,FALSE),E5830+10*(H5830-1)+1+_xlfn.IFNA(VLOOKUP(D5830,states!A$2:C$10,3,FALSE),1))</f>
        <v>252</v>
      </c>
      <c r="AB5830">
        <f>IF(V5830="","",V5830)</f>
        <v>32534.821777888497</v>
      </c>
      <c r="AC5830" s="2" t="str">
        <f>_xlfn.IFNA(VLOOKUP(D5830,states!A$2:C$10,2,FALSE),"XX")</f>
        <v>A</v>
      </c>
      <c r="AD5830">
        <f>E5830</f>
        <v>1</v>
      </c>
      <c r="AE5830">
        <f>_xlfn.IFNA(VLOOKUP(D5830,states!A$2:D$10,4,FALSE),0)</f>
        <v>2</v>
      </c>
      <c r="AF5830">
        <v>0.5</v>
      </c>
      <c r="AG5830">
        <f>IF(AE5830=0,AF5830,IF(AE5830=1,IF(F5830=0.5,0.5,IF(H5830=1,0.5,1.5)),IF(F5830=0.5,0.5,IF(H5830=1,2.5,1.5))))</f>
        <v>2.5</v>
      </c>
      <c r="AH5830" s="7">
        <f>IF(AC5830="XX",0,1/C5830^(1/5)*IF(E5830=0,100,1)/(E5830+1)^(1/4))</f>
        <v>0.96593632892484571</v>
      </c>
    </row>
    <row r="5831" spans="1:34">
      <c r="A5831">
        <v>1182</v>
      </c>
      <c r="B5831" s="1">
        <v>22686.36</v>
      </c>
      <c r="C5831" s="6">
        <v>0.05</v>
      </c>
      <c r="D5831" t="s">
        <v>3</v>
      </c>
      <c r="E5831">
        <v>1</v>
      </c>
      <c r="F5831">
        <v>22.5</v>
      </c>
      <c r="G5831" t="s">
        <v>1</v>
      </c>
      <c r="H5831">
        <v>2</v>
      </c>
      <c r="I5831" t="s">
        <v>0</v>
      </c>
      <c r="J5831">
        <v>1</v>
      </c>
      <c r="K5831">
        <v>23.5</v>
      </c>
      <c r="L5831" t="s">
        <v>1</v>
      </c>
      <c r="M5831">
        <v>2</v>
      </c>
      <c r="N5831" t="s">
        <v>1238</v>
      </c>
      <c r="O5831">
        <v>1</v>
      </c>
      <c r="P5831" t="str">
        <f>D5831&amp;"-"&amp;F5831&amp;"-"&amp;G5831&amp;"-"&amp;E5831&amp;"-"&amp;H5831</f>
        <v>A2Delta-22.5-e-1-2</v>
      </c>
      <c r="Q5831" t="str">
        <f>I5831&amp;"-"&amp;K5831&amp;"-"&amp;L5831&amp;"-"&amp;J5831&amp;"-"&amp;M5831</f>
        <v>X2Pi-23.5-e-1-2</v>
      </c>
      <c r="R5831">
        <f>B5831+S5831</f>
        <v>33097.899624826001</v>
      </c>
      <c r="S5831">
        <f>_xlfn.IFNA(VLOOKUP(Q5831,'MARVEL-X'!A$2:I$1400,7,FALSE),VLOOKUP(Q5831,MARVEL!A$2:J$1522,10,FALSE))</f>
        <v>10411.539624825999</v>
      </c>
      <c r="T5831">
        <f>IF(P5831=P5830,R5831+T5830,R5831)</f>
        <v>33097.899624826001</v>
      </c>
      <c r="U5831">
        <f>IF(P5831=P5830,1+U5830,1)</f>
        <v>1</v>
      </c>
      <c r="V5831" t="str">
        <f t="shared" si="91"/>
        <v/>
      </c>
      <c r="W5831" t="str">
        <f>IF(V5831="","",IF(ABS(V5831-R5831)&gt;W$1,ABS(V5831-R5831),""))</f>
        <v/>
      </c>
      <c r="X5831" t="str">
        <f>Y5831&amp;"-"&amp;Z5831&amp;"-"&amp;AC5831&amp;"-"&amp;AD5831&amp;"-"&amp;AG5831</f>
        <v>22.5-e-A-1-1.5</v>
      </c>
      <c r="Y5831">
        <f>F5831</f>
        <v>22.5</v>
      </c>
      <c r="Z5831" s="2" t="str">
        <f>G5831</f>
        <v>e</v>
      </c>
      <c r="AA5831">
        <f>_xlfn.IFNA(VLOOKUP(X5831,'duo-out'!A$2:Q$5000,5,FALSE),E5831+10*(H5831-1)+1+_xlfn.IFNA(VLOOKUP(D5831,states!A$2:C$10,3,FALSE),1))</f>
        <v>262</v>
      </c>
      <c r="AB5831" t="str">
        <f>IF(V5831="","",V5831)</f>
        <v/>
      </c>
      <c r="AC5831" s="2" t="str">
        <f>_xlfn.IFNA(VLOOKUP(D5831,states!A$2:C$10,2,FALSE),"XX")</f>
        <v>A</v>
      </c>
      <c r="AD5831">
        <f>E5831</f>
        <v>1</v>
      </c>
      <c r="AE5831">
        <f>_xlfn.IFNA(VLOOKUP(D5831,states!A$2:D$10,4,FALSE),0)</f>
        <v>2</v>
      </c>
      <c r="AF5831">
        <v>0.5</v>
      </c>
      <c r="AG5831">
        <f>IF(AE5831=0,AF5831,IF(AE5831=1,IF(F5831=0.5,0.5,IF(H5831=1,0.5,1.5)),IF(F5831=0.5,0.5,IF(H5831=1,2.5,1.5))))</f>
        <v>1.5</v>
      </c>
      <c r="AH5831" s="7">
        <f>IF(AC5831="XX",0,1/C5831^(1/5)*IF(E5831=0,100,1)/(E5831+1)^(1/4))</f>
        <v>1.5309059120638666</v>
      </c>
    </row>
    <row r="5832" spans="1:34">
      <c r="A5832">
        <v>1096</v>
      </c>
      <c r="B5832" s="1">
        <v>23828.76</v>
      </c>
      <c r="C5832" s="6">
        <v>0.05</v>
      </c>
      <c r="D5832" t="s">
        <v>3</v>
      </c>
      <c r="E5832">
        <v>1</v>
      </c>
      <c r="F5832">
        <v>22.5</v>
      </c>
      <c r="G5832" t="s">
        <v>1</v>
      </c>
      <c r="H5832">
        <v>2</v>
      </c>
      <c r="I5832" t="s">
        <v>0</v>
      </c>
      <c r="J5832">
        <v>1</v>
      </c>
      <c r="K5832">
        <v>21.5</v>
      </c>
      <c r="L5832" t="s">
        <v>1</v>
      </c>
      <c r="M5832">
        <v>2</v>
      </c>
      <c r="N5832" t="s">
        <v>1152</v>
      </c>
      <c r="O5832">
        <v>1</v>
      </c>
      <c r="P5832" t="str">
        <f>D5832&amp;"-"&amp;F5832&amp;"-"&amp;G5832&amp;"-"&amp;E5832&amp;"-"&amp;H5832</f>
        <v>A2Delta-22.5-e-1-2</v>
      </c>
      <c r="Q5832" t="str">
        <f>I5832&amp;"-"&amp;K5832&amp;"-"&amp;L5832&amp;"-"&amp;J5832&amp;"-"&amp;M5832</f>
        <v>X2Pi-21.5-e-1-2</v>
      </c>
      <c r="R5832">
        <f>B5832+S5832</f>
        <v>33097.821273959999</v>
      </c>
      <c r="S5832">
        <f>_xlfn.IFNA(VLOOKUP(Q5832,'MARVEL-X'!A$2:I$1400,7,FALSE),VLOOKUP(Q5832,MARVEL!A$2:J$1522,10,FALSE))</f>
        <v>9269.0612739599983</v>
      </c>
      <c r="T5832">
        <f>IF(P5832=P5831,R5832+T5831,R5832)</f>
        <v>66195.720898786007</v>
      </c>
      <c r="U5832">
        <f>IF(P5832=P5831,1+U5831,1)</f>
        <v>2</v>
      </c>
      <c r="V5832" t="str">
        <f t="shared" si="91"/>
        <v/>
      </c>
      <c r="W5832" t="str">
        <f>IF(V5832="","",IF(ABS(V5832-R5832)&gt;W$1,ABS(V5832-R5832),""))</f>
        <v/>
      </c>
      <c r="X5832" t="str">
        <f>Y5832&amp;"-"&amp;Z5832&amp;"-"&amp;AC5832&amp;"-"&amp;AD5832&amp;"-"&amp;AG5832</f>
        <v>22.5-e-A-1-1.5</v>
      </c>
      <c r="Y5832">
        <f>F5832</f>
        <v>22.5</v>
      </c>
      <c r="Z5832" s="2" t="str">
        <f>G5832</f>
        <v>e</v>
      </c>
      <c r="AA5832">
        <f>_xlfn.IFNA(VLOOKUP(X5832,'duo-out'!A$2:Q$5000,5,FALSE),E5832+10*(H5832-1)+1+_xlfn.IFNA(VLOOKUP(D5832,states!A$2:C$10,3,FALSE),1))</f>
        <v>262</v>
      </c>
      <c r="AB5832" t="str">
        <f>IF(V5832="","",V5832)</f>
        <v/>
      </c>
      <c r="AC5832" s="2" t="str">
        <f>_xlfn.IFNA(VLOOKUP(D5832,states!A$2:C$10,2,FALSE),"XX")</f>
        <v>A</v>
      </c>
      <c r="AD5832">
        <f>E5832</f>
        <v>1</v>
      </c>
      <c r="AE5832">
        <f>_xlfn.IFNA(VLOOKUP(D5832,states!A$2:D$10,4,FALSE),0)</f>
        <v>2</v>
      </c>
      <c r="AF5832">
        <v>0.5</v>
      </c>
      <c r="AG5832">
        <f>IF(AE5832=0,AF5832,IF(AE5832=1,IF(F5832=0.5,0.5,IF(H5832=1,0.5,1.5)),IF(F5832=0.5,0.5,IF(H5832=1,2.5,1.5))))</f>
        <v>1.5</v>
      </c>
      <c r="AH5832" s="7">
        <f>IF(AC5832="XX",0,1/C5832^(1/5)*IF(E5832=0,100,1)/(E5832+1)^(1/4))</f>
        <v>1.5309059120638666</v>
      </c>
    </row>
    <row r="5833" spans="1:34">
      <c r="A5833">
        <v>5873</v>
      </c>
      <c r="B5833" s="1">
        <v>23829.09</v>
      </c>
      <c r="C5833" s="6">
        <v>17.440000000000001</v>
      </c>
      <c r="D5833" t="s">
        <v>3</v>
      </c>
      <c r="E5833">
        <v>1</v>
      </c>
      <c r="F5833">
        <v>22.5</v>
      </c>
      <c r="G5833" t="s">
        <v>1</v>
      </c>
      <c r="H5833">
        <v>2</v>
      </c>
      <c r="I5833" t="s">
        <v>0</v>
      </c>
      <c r="J5833">
        <v>1</v>
      </c>
      <c r="K5833">
        <v>21.5</v>
      </c>
      <c r="L5833" t="s">
        <v>1</v>
      </c>
      <c r="M5833">
        <v>2</v>
      </c>
      <c r="N5833" t="s">
        <v>5929</v>
      </c>
      <c r="O5833">
        <v>-1</v>
      </c>
      <c r="P5833" t="str">
        <f>D5833&amp;"-"&amp;F5833&amp;"-"&amp;G5833&amp;"-"&amp;E5833&amp;"-"&amp;H5833</f>
        <v>A2Delta-22.5-e-1-2</v>
      </c>
      <c r="Q5833" t="str">
        <f>I5833&amp;"-"&amp;K5833&amp;"-"&amp;L5833&amp;"-"&amp;J5833&amp;"-"&amp;M5833</f>
        <v>X2Pi-21.5-e-1-2</v>
      </c>
      <c r="R5833">
        <f>B5833+S5833</f>
        <v>33098.15127396</v>
      </c>
      <c r="S5833">
        <f>_xlfn.IFNA(VLOOKUP(Q5833,'MARVEL-X'!A$2:I$1400,7,FALSE),VLOOKUP(Q5833,MARVEL!A$2:J$1522,10,FALSE))</f>
        <v>9269.0612739599983</v>
      </c>
      <c r="T5833">
        <f>IF(P5833=P5832,R5833+T5832,R5833)</f>
        <v>99293.872172746007</v>
      </c>
      <c r="U5833">
        <f>IF(P5833=P5832,1+U5832,1)</f>
        <v>3</v>
      </c>
      <c r="V5833">
        <f t="shared" si="91"/>
        <v>33097.957390915333</v>
      </c>
      <c r="W5833">
        <f>IF(V5833="","",IF(ABS(V5833-R5833)&gt;W$1,ABS(V5833-R5833),""))</f>
        <v>0.19388304466701811</v>
      </c>
      <c r="X5833" t="str">
        <f>Y5833&amp;"-"&amp;Z5833&amp;"-"&amp;AC5833&amp;"-"&amp;AD5833&amp;"-"&amp;AG5833</f>
        <v>22.5-e-A-1-1.5</v>
      </c>
      <c r="Y5833">
        <f>F5833</f>
        <v>22.5</v>
      </c>
      <c r="Z5833" s="2" t="str">
        <f>G5833</f>
        <v>e</v>
      </c>
      <c r="AA5833">
        <f>_xlfn.IFNA(VLOOKUP(X5833,'duo-out'!A$2:Q$5000,5,FALSE),E5833+10*(H5833-1)+1+_xlfn.IFNA(VLOOKUP(D5833,states!A$2:C$10,3,FALSE),1))</f>
        <v>262</v>
      </c>
      <c r="AB5833">
        <f>IF(V5833="","",V5833)</f>
        <v>33097.957390915333</v>
      </c>
      <c r="AC5833" s="2" t="str">
        <f>_xlfn.IFNA(VLOOKUP(D5833,states!A$2:C$10,2,FALSE),"XX")</f>
        <v>A</v>
      </c>
      <c r="AD5833">
        <f>E5833</f>
        <v>1</v>
      </c>
      <c r="AE5833">
        <f>_xlfn.IFNA(VLOOKUP(D5833,states!A$2:D$10,4,FALSE),0)</f>
        <v>2</v>
      </c>
      <c r="AF5833">
        <v>0.5</v>
      </c>
      <c r="AG5833">
        <f>IF(AE5833=0,AF5833,IF(AE5833=1,IF(F5833=0.5,0.5,IF(H5833=1,0.5,1.5)),IF(F5833=0.5,0.5,IF(H5833=1,2.5,1.5))))</f>
        <v>1.5</v>
      </c>
      <c r="AH5833" s="7">
        <f>IF(AC5833="XX",0,1/C5833^(1/5)*IF(E5833=0,100,1)/(E5833+1)^(1/4))</f>
        <v>0.47471527352296977</v>
      </c>
    </row>
    <row r="5834" spans="1:34">
      <c r="A5834">
        <v>1290</v>
      </c>
      <c r="B5834" s="1">
        <v>22520.17</v>
      </c>
      <c r="C5834" s="6">
        <v>0.10349999999999999</v>
      </c>
      <c r="D5834" t="s">
        <v>3</v>
      </c>
      <c r="E5834">
        <v>2</v>
      </c>
      <c r="F5834">
        <v>22.5</v>
      </c>
      <c r="G5834" t="s">
        <v>1</v>
      </c>
      <c r="H5834">
        <v>1</v>
      </c>
      <c r="I5834" t="s">
        <v>0</v>
      </c>
      <c r="J5834">
        <v>2</v>
      </c>
      <c r="K5834">
        <v>23.5</v>
      </c>
      <c r="L5834" t="s">
        <v>1</v>
      </c>
      <c r="M5834">
        <v>1</v>
      </c>
      <c r="N5834" t="s">
        <v>1346</v>
      </c>
      <c r="O5834">
        <v>1</v>
      </c>
      <c r="P5834" t="str">
        <f>D5834&amp;"-"&amp;F5834&amp;"-"&amp;G5834&amp;"-"&amp;E5834&amp;"-"&amp;H5834</f>
        <v>A2Delta-22.5-e-2-1</v>
      </c>
      <c r="Q5834" t="str">
        <f>I5834&amp;"-"&amp;K5834&amp;"-"&amp;L5834&amp;"-"&amp;J5834&amp;"-"&amp;M5834</f>
        <v>X2Pi-23.5-e-2-1</v>
      </c>
      <c r="R5834">
        <f>B5834+S5834</f>
        <v>34689.816779550994</v>
      </c>
      <c r="S5834">
        <f>_xlfn.IFNA(VLOOKUP(Q5834,'MARVEL-X'!A$2:I$1400,7,FALSE),VLOOKUP(Q5834,MARVEL!A$2:J$1522,10,FALSE))</f>
        <v>12169.646779551</v>
      </c>
      <c r="T5834">
        <f>IF(P5834=P5833,R5834+T5833,R5834)</f>
        <v>34689.816779550994</v>
      </c>
      <c r="U5834">
        <f>IF(P5834=P5833,1+U5833,1)</f>
        <v>1</v>
      </c>
      <c r="V5834" t="str">
        <f t="shared" si="91"/>
        <v/>
      </c>
      <c r="W5834" t="str">
        <f>IF(V5834="","",IF(ABS(V5834-R5834)&gt;W$1,ABS(V5834-R5834),""))</f>
        <v/>
      </c>
      <c r="X5834" t="str">
        <f>Y5834&amp;"-"&amp;Z5834&amp;"-"&amp;AC5834&amp;"-"&amp;AD5834&amp;"-"&amp;AG5834</f>
        <v>22.5-e-A-2-2.5</v>
      </c>
      <c r="Y5834">
        <f>F5834</f>
        <v>22.5</v>
      </c>
      <c r="Z5834" s="2" t="str">
        <f>G5834</f>
        <v>e</v>
      </c>
      <c r="AA5834">
        <f>_xlfn.IFNA(VLOOKUP(X5834,'duo-out'!A$2:Q$5000,5,FALSE),E5834+10*(H5834-1)+1+_xlfn.IFNA(VLOOKUP(D5834,states!A$2:C$10,3,FALSE),1))</f>
        <v>253</v>
      </c>
      <c r="AB5834" t="str">
        <f>IF(V5834="","",V5834)</f>
        <v/>
      </c>
      <c r="AC5834" s="2" t="str">
        <f>_xlfn.IFNA(VLOOKUP(D5834,states!A$2:C$10,2,FALSE),"XX")</f>
        <v>A</v>
      </c>
      <c r="AD5834">
        <f>E5834</f>
        <v>2</v>
      </c>
      <c r="AE5834">
        <f>_xlfn.IFNA(VLOOKUP(D5834,states!A$2:D$10,4,FALSE),0)</f>
        <v>2</v>
      </c>
      <c r="AF5834">
        <v>0.5</v>
      </c>
      <c r="AG5834">
        <f>IF(AE5834=0,AF5834,IF(AE5834=1,IF(F5834=0.5,0.5,IF(H5834=1,0.5,1.5)),IF(F5834=0.5,0.5,IF(H5834=1,2.5,1.5))))</f>
        <v>2.5</v>
      </c>
      <c r="AH5834" s="7">
        <f>IF(AC5834="XX",0,1/C5834^(1/5)*IF(E5834=0,100,1)/(E5834+1)^(1/4))</f>
        <v>1.1960012026502154</v>
      </c>
    </row>
    <row r="5835" spans="1:34">
      <c r="A5835">
        <v>1268</v>
      </c>
      <c r="B5835" s="1">
        <v>23074.38</v>
      </c>
      <c r="C5835" s="6">
        <v>5.5190000000000003E-2</v>
      </c>
      <c r="D5835" t="s">
        <v>3</v>
      </c>
      <c r="E5835">
        <v>2</v>
      </c>
      <c r="F5835">
        <v>22.5</v>
      </c>
      <c r="G5835" t="s">
        <v>1</v>
      </c>
      <c r="H5835">
        <v>1</v>
      </c>
      <c r="I5835" t="s">
        <v>0</v>
      </c>
      <c r="J5835">
        <v>2</v>
      </c>
      <c r="K5835">
        <v>22.5</v>
      </c>
      <c r="L5835" t="s">
        <v>2</v>
      </c>
      <c r="M5835">
        <v>1</v>
      </c>
      <c r="N5835" t="s">
        <v>1324</v>
      </c>
      <c r="O5835">
        <v>1</v>
      </c>
      <c r="P5835" t="str">
        <f>D5835&amp;"-"&amp;F5835&amp;"-"&amp;G5835&amp;"-"&amp;E5835&amp;"-"&amp;H5835</f>
        <v>A2Delta-22.5-e-2-1</v>
      </c>
      <c r="Q5835" t="str">
        <f>I5835&amp;"-"&amp;K5835&amp;"-"&amp;L5835&amp;"-"&amp;J5835&amp;"-"&amp;M5835</f>
        <v>X2Pi-22.5-f-2-1</v>
      </c>
      <c r="R5835">
        <f>B5835+S5835</f>
        <v>34689.902628037999</v>
      </c>
      <c r="S5835">
        <f>_xlfn.IFNA(VLOOKUP(Q5835,'MARVEL-X'!A$2:I$1400,7,FALSE),VLOOKUP(Q5835,MARVEL!A$2:J$1522,10,FALSE))</f>
        <v>11615.522628037999</v>
      </c>
      <c r="T5835">
        <f>IF(P5835=P5834,R5835+T5834,R5835)</f>
        <v>69379.719407589</v>
      </c>
      <c r="U5835">
        <f>IF(P5835=P5834,1+U5834,1)</f>
        <v>2</v>
      </c>
      <c r="V5835" t="str">
        <f t="shared" si="91"/>
        <v/>
      </c>
      <c r="W5835" t="str">
        <f>IF(V5835="","",IF(ABS(V5835-R5835)&gt;W$1,ABS(V5835-R5835),""))</f>
        <v/>
      </c>
      <c r="X5835" t="str">
        <f>Y5835&amp;"-"&amp;Z5835&amp;"-"&amp;AC5835&amp;"-"&amp;AD5835&amp;"-"&amp;AG5835</f>
        <v>22.5-e-A-2-2.5</v>
      </c>
      <c r="Y5835">
        <f>F5835</f>
        <v>22.5</v>
      </c>
      <c r="Z5835" s="2" t="str">
        <f>G5835</f>
        <v>e</v>
      </c>
      <c r="AA5835">
        <f>_xlfn.IFNA(VLOOKUP(X5835,'duo-out'!A$2:Q$5000,5,FALSE),E5835+10*(H5835-1)+1+_xlfn.IFNA(VLOOKUP(D5835,states!A$2:C$10,3,FALSE),1))</f>
        <v>253</v>
      </c>
      <c r="AB5835" t="str">
        <f>IF(V5835="","",V5835)</f>
        <v/>
      </c>
      <c r="AC5835" s="2" t="str">
        <f>_xlfn.IFNA(VLOOKUP(D5835,states!A$2:C$10,2,FALSE),"XX")</f>
        <v>A</v>
      </c>
      <c r="AD5835">
        <f>E5835</f>
        <v>2</v>
      </c>
      <c r="AE5835">
        <f>_xlfn.IFNA(VLOOKUP(D5835,states!A$2:D$10,4,FALSE),0)</f>
        <v>2</v>
      </c>
      <c r="AF5835">
        <v>0.5</v>
      </c>
      <c r="AG5835">
        <f>IF(AE5835=0,AF5835,IF(AE5835=1,IF(F5835=0.5,0.5,IF(H5835=1,0.5,1.5)),IF(F5835=0.5,0.5,IF(H5835=1,2.5,1.5))))</f>
        <v>2.5</v>
      </c>
      <c r="AH5835" s="7">
        <f>IF(AC5835="XX",0,1/C5835^(1/5)*IF(E5835=0,100,1)/(E5835+1)^(1/4))</f>
        <v>1.3562745345572207</v>
      </c>
    </row>
    <row r="5836" spans="1:34">
      <c r="A5836">
        <v>1204</v>
      </c>
      <c r="B5836" s="1">
        <v>23581.18</v>
      </c>
      <c r="C5836" s="6">
        <v>0.10290000000000001</v>
      </c>
      <c r="D5836" t="s">
        <v>3</v>
      </c>
      <c r="E5836">
        <v>2</v>
      </c>
      <c r="F5836">
        <v>22.5</v>
      </c>
      <c r="G5836" t="s">
        <v>1</v>
      </c>
      <c r="H5836">
        <v>1</v>
      </c>
      <c r="I5836" t="s">
        <v>0</v>
      </c>
      <c r="J5836">
        <v>2</v>
      </c>
      <c r="K5836">
        <v>21.5</v>
      </c>
      <c r="L5836" t="s">
        <v>1</v>
      </c>
      <c r="M5836">
        <v>1</v>
      </c>
      <c r="N5836" t="s">
        <v>1260</v>
      </c>
      <c r="O5836">
        <v>1</v>
      </c>
      <c r="P5836" t="str">
        <f>D5836&amp;"-"&amp;F5836&amp;"-"&amp;G5836&amp;"-"&amp;E5836&amp;"-"&amp;H5836</f>
        <v>A2Delta-22.5-e-2-1</v>
      </c>
      <c r="Q5836" t="str">
        <f>I5836&amp;"-"&amp;K5836&amp;"-"&amp;L5836&amp;"-"&amp;J5836&amp;"-"&amp;M5836</f>
        <v>X2Pi-21.5-e-2-1</v>
      </c>
      <c r="R5836">
        <f>B5836+S5836</f>
        <v>34690.002008590003</v>
      </c>
      <c r="S5836">
        <f>_xlfn.IFNA(VLOOKUP(Q5836,'MARVEL-X'!A$2:I$1400,7,FALSE),VLOOKUP(Q5836,MARVEL!A$2:J$1522,10,FALSE))</f>
        <v>11108.822008589999</v>
      </c>
      <c r="T5836">
        <f>IF(P5836=P5835,R5836+T5835,R5836)</f>
        <v>104069.721416179</v>
      </c>
      <c r="U5836">
        <f>IF(P5836=P5835,1+U5835,1)</f>
        <v>3</v>
      </c>
      <c r="V5836" t="str">
        <f t="shared" si="91"/>
        <v/>
      </c>
      <c r="W5836" t="str">
        <f>IF(V5836="","",IF(ABS(V5836-R5836)&gt;W$1,ABS(V5836-R5836),""))</f>
        <v/>
      </c>
      <c r="X5836" t="str">
        <f>Y5836&amp;"-"&amp;Z5836&amp;"-"&amp;AC5836&amp;"-"&amp;AD5836&amp;"-"&amp;AG5836</f>
        <v>22.5-e-A-2-2.5</v>
      </c>
      <c r="Y5836">
        <f>F5836</f>
        <v>22.5</v>
      </c>
      <c r="Z5836" s="2" t="str">
        <f>G5836</f>
        <v>e</v>
      </c>
      <c r="AA5836">
        <f>_xlfn.IFNA(VLOOKUP(X5836,'duo-out'!A$2:Q$5000,5,FALSE),E5836+10*(H5836-1)+1+_xlfn.IFNA(VLOOKUP(D5836,states!A$2:C$10,3,FALSE),1))</f>
        <v>253</v>
      </c>
      <c r="AB5836" t="str">
        <f>IF(V5836="","",V5836)</f>
        <v/>
      </c>
      <c r="AC5836" s="2" t="str">
        <f>_xlfn.IFNA(VLOOKUP(D5836,states!A$2:C$10,2,FALSE),"XX")</f>
        <v>A</v>
      </c>
      <c r="AD5836">
        <f>E5836</f>
        <v>2</v>
      </c>
      <c r="AE5836">
        <f>_xlfn.IFNA(VLOOKUP(D5836,states!A$2:D$10,4,FALSE),0)</f>
        <v>2</v>
      </c>
      <c r="AF5836">
        <v>0.5</v>
      </c>
      <c r="AG5836">
        <f>IF(AE5836=0,AF5836,IF(AE5836=1,IF(F5836=0.5,0.5,IF(H5836=1,0.5,1.5)),IF(F5836=0.5,0.5,IF(H5836=1,2.5,1.5))))</f>
        <v>2.5</v>
      </c>
      <c r="AH5836" s="7">
        <f>IF(AC5836="XX",0,1/C5836^(1/5)*IF(E5836=0,100,1)/(E5836+1)^(1/4))</f>
        <v>1.1973927145044696</v>
      </c>
    </row>
    <row r="5837" spans="1:34">
      <c r="A5837">
        <v>5930</v>
      </c>
      <c r="B5837" s="1">
        <v>22520.41</v>
      </c>
      <c r="C5837" s="6">
        <v>0.5</v>
      </c>
      <c r="D5837" t="s">
        <v>3</v>
      </c>
      <c r="E5837">
        <v>2</v>
      </c>
      <c r="F5837">
        <v>22.5</v>
      </c>
      <c r="G5837" t="s">
        <v>1</v>
      </c>
      <c r="H5837">
        <v>1</v>
      </c>
      <c r="I5837" t="s">
        <v>0</v>
      </c>
      <c r="J5837">
        <v>2</v>
      </c>
      <c r="K5837">
        <v>23.5</v>
      </c>
      <c r="L5837" t="s">
        <v>1</v>
      </c>
      <c r="M5837">
        <v>1</v>
      </c>
      <c r="N5837" t="s">
        <v>5986</v>
      </c>
      <c r="O5837">
        <v>1</v>
      </c>
      <c r="P5837" t="str">
        <f>D5837&amp;"-"&amp;F5837&amp;"-"&amp;G5837&amp;"-"&amp;E5837&amp;"-"&amp;H5837</f>
        <v>A2Delta-22.5-e-2-1</v>
      </c>
      <c r="Q5837" t="str">
        <f>I5837&amp;"-"&amp;K5837&amp;"-"&amp;L5837&amp;"-"&amp;J5837&amp;"-"&amp;M5837</f>
        <v>X2Pi-23.5-e-2-1</v>
      </c>
      <c r="R5837">
        <f>B5837+S5837</f>
        <v>34690.056779551</v>
      </c>
      <c r="S5837">
        <f>_xlfn.IFNA(VLOOKUP(Q5837,'MARVEL-X'!A$2:I$1400,7,FALSE),VLOOKUP(Q5837,MARVEL!A$2:J$1522,10,FALSE))</f>
        <v>12169.646779551</v>
      </c>
      <c r="T5837">
        <f>IF(P5837=P5836,R5837+T5836,R5837)</f>
        <v>138759.77819573</v>
      </c>
      <c r="U5837">
        <f>IF(P5837=P5836,1+U5836,1)</f>
        <v>4</v>
      </c>
      <c r="V5837" t="str">
        <f t="shared" si="91"/>
        <v/>
      </c>
      <c r="W5837" t="str">
        <f>IF(V5837="","",IF(ABS(V5837-R5837)&gt;W$1,ABS(V5837-R5837),""))</f>
        <v/>
      </c>
      <c r="X5837" t="str">
        <f>Y5837&amp;"-"&amp;Z5837&amp;"-"&amp;AC5837&amp;"-"&amp;AD5837&amp;"-"&amp;AG5837</f>
        <v>22.5-e-A-2-2.5</v>
      </c>
      <c r="Y5837">
        <f>F5837</f>
        <v>22.5</v>
      </c>
      <c r="Z5837" s="2" t="str">
        <f>G5837</f>
        <v>e</v>
      </c>
      <c r="AA5837">
        <f>_xlfn.IFNA(VLOOKUP(X5837,'duo-out'!A$2:Q$5000,5,FALSE),E5837+10*(H5837-1)+1+_xlfn.IFNA(VLOOKUP(D5837,states!A$2:C$10,3,FALSE),1))</f>
        <v>253</v>
      </c>
      <c r="AB5837" t="str">
        <f>IF(V5837="","",V5837)</f>
        <v/>
      </c>
      <c r="AC5837" s="2" t="str">
        <f>_xlfn.IFNA(VLOOKUP(D5837,states!A$2:C$10,2,FALSE),"XX")</f>
        <v>A</v>
      </c>
      <c r="AD5837">
        <f>E5837</f>
        <v>2</v>
      </c>
      <c r="AE5837">
        <f>_xlfn.IFNA(VLOOKUP(D5837,states!A$2:D$10,4,FALSE),0)</f>
        <v>2</v>
      </c>
      <c r="AF5837">
        <v>0.5</v>
      </c>
      <c r="AG5837">
        <f>IF(AE5837=0,AF5837,IF(AE5837=1,IF(F5837=0.5,0.5,IF(H5837=1,0.5,1.5)),IF(F5837=0.5,0.5,IF(H5837=1,2.5,1.5))))</f>
        <v>2.5</v>
      </c>
      <c r="AH5837" s="7">
        <f>IF(AC5837="XX",0,1/C5837^(1/5)*IF(E5837=0,100,1)/(E5837+1)^(1/4))</f>
        <v>0.87282200217602857</v>
      </c>
    </row>
    <row r="5838" spans="1:34">
      <c r="A5838">
        <v>5910</v>
      </c>
      <c r="B5838" s="1">
        <v>23074.5</v>
      </c>
      <c r="C5838" s="6">
        <v>0.5</v>
      </c>
      <c r="D5838" t="s">
        <v>3</v>
      </c>
      <c r="E5838">
        <v>2</v>
      </c>
      <c r="F5838">
        <v>22.5</v>
      </c>
      <c r="G5838" t="s">
        <v>1</v>
      </c>
      <c r="H5838">
        <v>1</v>
      </c>
      <c r="I5838" t="s">
        <v>0</v>
      </c>
      <c r="J5838">
        <v>2</v>
      </c>
      <c r="K5838">
        <v>22.5</v>
      </c>
      <c r="L5838" t="s">
        <v>2</v>
      </c>
      <c r="M5838">
        <v>1</v>
      </c>
      <c r="N5838" t="s">
        <v>5966</v>
      </c>
      <c r="O5838">
        <v>1</v>
      </c>
      <c r="P5838" t="str">
        <f>D5838&amp;"-"&amp;F5838&amp;"-"&amp;G5838&amp;"-"&amp;E5838&amp;"-"&amp;H5838</f>
        <v>A2Delta-22.5-e-2-1</v>
      </c>
      <c r="Q5838" t="str">
        <f>I5838&amp;"-"&amp;K5838&amp;"-"&amp;L5838&amp;"-"&amp;J5838&amp;"-"&amp;M5838</f>
        <v>X2Pi-22.5-f-2-1</v>
      </c>
      <c r="R5838">
        <f>B5838+S5838</f>
        <v>34690.022628038001</v>
      </c>
      <c r="S5838">
        <f>_xlfn.IFNA(VLOOKUP(Q5838,'MARVEL-X'!A$2:I$1400,7,FALSE),VLOOKUP(Q5838,MARVEL!A$2:J$1522,10,FALSE))</f>
        <v>11615.522628037999</v>
      </c>
      <c r="T5838">
        <f>IF(P5838=P5837,R5838+T5837,R5838)</f>
        <v>173449.80082376802</v>
      </c>
      <c r="U5838">
        <f>IF(P5838=P5837,1+U5837,1)</f>
        <v>5</v>
      </c>
      <c r="V5838" t="str">
        <f t="shared" si="91"/>
        <v/>
      </c>
      <c r="W5838" t="str">
        <f>IF(V5838="","",IF(ABS(V5838-R5838)&gt;W$1,ABS(V5838-R5838),""))</f>
        <v/>
      </c>
      <c r="X5838" t="str">
        <f>Y5838&amp;"-"&amp;Z5838&amp;"-"&amp;AC5838&amp;"-"&amp;AD5838&amp;"-"&amp;AG5838</f>
        <v>22.5-e-A-2-2.5</v>
      </c>
      <c r="Y5838">
        <f>F5838</f>
        <v>22.5</v>
      </c>
      <c r="Z5838" s="2" t="str">
        <f>G5838</f>
        <v>e</v>
      </c>
      <c r="AA5838">
        <f>_xlfn.IFNA(VLOOKUP(X5838,'duo-out'!A$2:Q$5000,5,FALSE),E5838+10*(H5838-1)+1+_xlfn.IFNA(VLOOKUP(D5838,states!A$2:C$10,3,FALSE),1))</f>
        <v>253</v>
      </c>
      <c r="AB5838" t="str">
        <f>IF(V5838="","",V5838)</f>
        <v/>
      </c>
      <c r="AC5838" s="2" t="str">
        <f>_xlfn.IFNA(VLOOKUP(D5838,states!A$2:C$10,2,FALSE),"XX")</f>
        <v>A</v>
      </c>
      <c r="AD5838">
        <f>E5838</f>
        <v>2</v>
      </c>
      <c r="AE5838">
        <f>_xlfn.IFNA(VLOOKUP(D5838,states!A$2:D$10,4,FALSE),0)</f>
        <v>2</v>
      </c>
      <c r="AF5838">
        <v>0.5</v>
      </c>
      <c r="AG5838">
        <f>IF(AE5838=0,AF5838,IF(AE5838=1,IF(F5838=0.5,0.5,IF(H5838=1,0.5,1.5)),IF(F5838=0.5,0.5,IF(H5838=1,2.5,1.5))))</f>
        <v>2.5</v>
      </c>
      <c r="AH5838" s="7">
        <f>IF(AC5838="XX",0,1/C5838^(1/5)*IF(E5838=0,100,1)/(E5838+1)^(1/4))</f>
        <v>0.87282200217602857</v>
      </c>
    </row>
    <row r="5839" spans="1:34">
      <c r="A5839">
        <v>5899</v>
      </c>
      <c r="B5839" s="1">
        <v>23581.27</v>
      </c>
      <c r="C5839" s="6">
        <v>0.5</v>
      </c>
      <c r="D5839" t="s">
        <v>3</v>
      </c>
      <c r="E5839">
        <v>2</v>
      </c>
      <c r="F5839">
        <v>22.5</v>
      </c>
      <c r="G5839" t="s">
        <v>1</v>
      </c>
      <c r="H5839">
        <v>1</v>
      </c>
      <c r="I5839" t="s">
        <v>0</v>
      </c>
      <c r="J5839">
        <v>2</v>
      </c>
      <c r="K5839">
        <v>21.5</v>
      </c>
      <c r="L5839" t="s">
        <v>1</v>
      </c>
      <c r="M5839">
        <v>1</v>
      </c>
      <c r="N5839" t="s">
        <v>5955</v>
      </c>
      <c r="O5839">
        <v>1</v>
      </c>
      <c r="P5839" t="str">
        <f>D5839&amp;"-"&amp;F5839&amp;"-"&amp;G5839&amp;"-"&amp;E5839&amp;"-"&amp;H5839</f>
        <v>A2Delta-22.5-e-2-1</v>
      </c>
      <c r="Q5839" t="str">
        <f>I5839&amp;"-"&amp;K5839&amp;"-"&amp;L5839&amp;"-"&amp;J5839&amp;"-"&amp;M5839</f>
        <v>X2Pi-21.5-e-2-1</v>
      </c>
      <c r="R5839">
        <f>B5839+S5839</f>
        <v>34690.09200859</v>
      </c>
      <c r="S5839">
        <f>_xlfn.IFNA(VLOOKUP(Q5839,'MARVEL-X'!A$2:I$1400,7,FALSE),VLOOKUP(Q5839,MARVEL!A$2:J$1522,10,FALSE))</f>
        <v>11108.822008589999</v>
      </c>
      <c r="T5839">
        <f>IF(P5839=P5838,R5839+T5838,R5839)</f>
        <v>208139.89283235802</v>
      </c>
      <c r="U5839">
        <f>IF(P5839=P5838,1+U5838,1)</f>
        <v>6</v>
      </c>
      <c r="V5839">
        <f t="shared" si="91"/>
        <v>34689.982138726336</v>
      </c>
      <c r="W5839">
        <f>IF(V5839="","",IF(ABS(V5839-R5839)&gt;W$1,ABS(V5839-R5839),""))</f>
        <v>0.1098698636633344</v>
      </c>
      <c r="X5839" t="str">
        <f>Y5839&amp;"-"&amp;Z5839&amp;"-"&amp;AC5839&amp;"-"&amp;AD5839&amp;"-"&amp;AG5839</f>
        <v>22.5-e-A-2-2.5</v>
      </c>
      <c r="Y5839">
        <f>F5839</f>
        <v>22.5</v>
      </c>
      <c r="Z5839" s="2" t="str">
        <f>G5839</f>
        <v>e</v>
      </c>
      <c r="AA5839">
        <f>_xlfn.IFNA(VLOOKUP(X5839,'duo-out'!A$2:Q$5000,5,FALSE),E5839+10*(H5839-1)+1+_xlfn.IFNA(VLOOKUP(D5839,states!A$2:C$10,3,FALSE),1))</f>
        <v>253</v>
      </c>
      <c r="AB5839">
        <f>IF(V5839="","",V5839)</f>
        <v>34689.982138726336</v>
      </c>
      <c r="AC5839" s="2" t="str">
        <f>_xlfn.IFNA(VLOOKUP(D5839,states!A$2:C$10,2,FALSE),"XX")</f>
        <v>A</v>
      </c>
      <c r="AD5839">
        <f>E5839</f>
        <v>2</v>
      </c>
      <c r="AE5839">
        <f>_xlfn.IFNA(VLOOKUP(D5839,states!A$2:D$10,4,FALSE),0)</f>
        <v>2</v>
      </c>
      <c r="AF5839">
        <v>0.5</v>
      </c>
      <c r="AG5839">
        <f>IF(AE5839=0,AF5839,IF(AE5839=1,IF(F5839=0.5,0.5,IF(H5839=1,0.5,1.5)),IF(F5839=0.5,0.5,IF(H5839=1,2.5,1.5))))</f>
        <v>2.5</v>
      </c>
      <c r="AH5839" s="7">
        <f>IF(AC5839="XX",0,1/C5839^(1/5)*IF(E5839=0,100,1)/(E5839+1)^(1/4))</f>
        <v>0.87282200217602857</v>
      </c>
    </row>
    <row r="5840" spans="1:34">
      <c r="A5840">
        <v>1400</v>
      </c>
      <c r="B5840" s="1">
        <v>23060.07</v>
      </c>
      <c r="C5840" s="6">
        <v>0.05</v>
      </c>
      <c r="D5840" t="s">
        <v>3</v>
      </c>
      <c r="E5840">
        <v>2</v>
      </c>
      <c r="F5840">
        <v>22.5</v>
      </c>
      <c r="G5840" t="s">
        <v>1</v>
      </c>
      <c r="H5840">
        <v>2</v>
      </c>
      <c r="I5840" t="s">
        <v>0</v>
      </c>
      <c r="J5840">
        <v>2</v>
      </c>
      <c r="K5840">
        <v>22.5</v>
      </c>
      <c r="L5840" t="s">
        <v>1</v>
      </c>
      <c r="M5840">
        <v>2</v>
      </c>
      <c r="N5840" t="s">
        <v>1456</v>
      </c>
      <c r="O5840">
        <v>1</v>
      </c>
      <c r="P5840" t="str">
        <f>D5840&amp;"-"&amp;F5840&amp;"-"&amp;G5840&amp;"-"&amp;E5840&amp;"-"&amp;H5840</f>
        <v>A2Delta-22.5-e-2-2</v>
      </c>
      <c r="Q5840" t="str">
        <f>I5840&amp;"-"&amp;K5840&amp;"-"&amp;L5840&amp;"-"&amp;J5840&amp;"-"&amp;M5840</f>
        <v>X2Pi-22.5-e-2-2</v>
      </c>
      <c r="R5840">
        <f>B5840+S5840</f>
        <v>35213.829272791001</v>
      </c>
      <c r="S5840">
        <f>_xlfn.IFNA(VLOOKUP(Q5840,'MARVEL-X'!A$2:I$1400,7,FALSE),VLOOKUP(Q5840,MARVEL!A$2:J$1522,10,FALSE))</f>
        <v>12153.759272791</v>
      </c>
      <c r="T5840">
        <f>IF(P5840=P5839,R5840+T5839,R5840)</f>
        <v>35213.829272791001</v>
      </c>
      <c r="U5840">
        <f>IF(P5840=P5839,1+U5839,1)</f>
        <v>1</v>
      </c>
      <c r="V5840">
        <f t="shared" si="91"/>
        <v>35213.829272791001</v>
      </c>
      <c r="W5840" t="str">
        <f>IF(V5840="","",IF(ABS(V5840-R5840)&gt;W$1,ABS(V5840-R5840),""))</f>
        <v/>
      </c>
      <c r="X5840" t="str">
        <f>Y5840&amp;"-"&amp;Z5840&amp;"-"&amp;AC5840&amp;"-"&amp;AD5840&amp;"-"&amp;AG5840</f>
        <v>22.5-e-A-2-1.5</v>
      </c>
      <c r="Y5840">
        <f>F5840</f>
        <v>22.5</v>
      </c>
      <c r="Z5840" s="2" t="str">
        <f>G5840</f>
        <v>e</v>
      </c>
      <c r="AA5840">
        <f>_xlfn.IFNA(VLOOKUP(X5840,'duo-out'!A$2:Q$5000,5,FALSE),E5840+10*(H5840-1)+1+_xlfn.IFNA(VLOOKUP(D5840,states!A$2:C$10,3,FALSE),1))</f>
        <v>263</v>
      </c>
      <c r="AB5840">
        <f>IF(V5840="","",V5840)</f>
        <v>35213.829272791001</v>
      </c>
      <c r="AC5840" s="2" t="str">
        <f>_xlfn.IFNA(VLOOKUP(D5840,states!A$2:C$10,2,FALSE),"XX")</f>
        <v>A</v>
      </c>
      <c r="AD5840">
        <f>E5840</f>
        <v>2</v>
      </c>
      <c r="AE5840">
        <f>_xlfn.IFNA(VLOOKUP(D5840,states!A$2:D$10,4,FALSE),0)</f>
        <v>2</v>
      </c>
      <c r="AF5840">
        <v>0.5</v>
      </c>
      <c r="AG5840">
        <f>IF(AE5840=0,AF5840,IF(AE5840=1,IF(F5840=0.5,0.5,IF(H5840=1,0.5,1.5)),IF(F5840=0.5,0.5,IF(H5840=1,2.5,1.5))))</f>
        <v>1.5</v>
      </c>
      <c r="AH5840" s="7">
        <f>IF(AC5840="XX",0,1/C5840^(1/5)*IF(E5840=0,100,1)/(E5840+1)^(1/4))</f>
        <v>1.3833296494790666</v>
      </c>
    </row>
    <row r="5841" spans="1:34">
      <c r="A5841">
        <v>6015</v>
      </c>
      <c r="B5841" s="1">
        <v>22200.3</v>
      </c>
      <c r="C5841" s="6">
        <v>0.5</v>
      </c>
      <c r="D5841" t="s">
        <v>3</v>
      </c>
      <c r="E5841">
        <v>3</v>
      </c>
      <c r="F5841">
        <v>22.5</v>
      </c>
      <c r="G5841" t="s">
        <v>1</v>
      </c>
      <c r="H5841">
        <v>1</v>
      </c>
      <c r="I5841" t="s">
        <v>0</v>
      </c>
      <c r="J5841">
        <v>3</v>
      </c>
      <c r="K5841">
        <v>23.5</v>
      </c>
      <c r="L5841" t="s">
        <v>1</v>
      </c>
      <c r="M5841">
        <v>1</v>
      </c>
      <c r="N5841" t="s">
        <v>6071</v>
      </c>
      <c r="O5841">
        <v>1</v>
      </c>
      <c r="P5841" t="str">
        <f>D5841&amp;"-"&amp;F5841&amp;"-"&amp;G5841&amp;"-"&amp;E5841&amp;"-"&amp;H5841</f>
        <v>A2Delta-22.5-e-3-1</v>
      </c>
      <c r="Q5841" t="str">
        <f>I5841&amp;"-"&amp;K5841&amp;"-"&amp;L5841&amp;"-"&amp;J5841&amp;"-"&amp;M5841</f>
        <v>X2Pi-23.5-e-3-1</v>
      </c>
      <c r="R5841">
        <f>B5841+S5841</f>
        <v>36568.652268213998</v>
      </c>
      <c r="S5841">
        <f>_xlfn.IFNA(VLOOKUP(Q5841,'MARVEL-X'!A$2:I$1400,7,FALSE),VLOOKUP(Q5841,MARVEL!A$2:J$1522,10,FALSE))</f>
        <v>14368.352268213999</v>
      </c>
      <c r="T5841">
        <f>IF(P5841=P5840,R5841+T5840,R5841)</f>
        <v>36568.652268213998</v>
      </c>
      <c r="U5841">
        <f>IF(P5841=P5840,1+U5840,1)</f>
        <v>1</v>
      </c>
      <c r="V5841" t="str">
        <f t="shared" si="91"/>
        <v/>
      </c>
      <c r="W5841" t="str">
        <f>IF(V5841="","",IF(ABS(V5841-R5841)&gt;W$1,ABS(V5841-R5841),""))</f>
        <v/>
      </c>
      <c r="X5841" t="str">
        <f>Y5841&amp;"-"&amp;Z5841&amp;"-"&amp;AC5841&amp;"-"&amp;AD5841&amp;"-"&amp;AG5841</f>
        <v>22.5-e-A-3-2.5</v>
      </c>
      <c r="Y5841">
        <f>F5841</f>
        <v>22.5</v>
      </c>
      <c r="Z5841" s="2" t="str">
        <f>G5841</f>
        <v>e</v>
      </c>
      <c r="AA5841">
        <f>_xlfn.IFNA(VLOOKUP(X5841,'duo-out'!A$2:Q$5000,5,FALSE),E5841+10*(H5841-1)+1+_xlfn.IFNA(VLOOKUP(D5841,states!A$2:C$10,3,FALSE),1))</f>
        <v>254</v>
      </c>
      <c r="AB5841" t="str">
        <f>IF(V5841="","",V5841)</f>
        <v/>
      </c>
      <c r="AC5841" s="2" t="str">
        <f>_xlfn.IFNA(VLOOKUP(D5841,states!A$2:C$10,2,FALSE),"XX")</f>
        <v>A</v>
      </c>
      <c r="AD5841">
        <f>E5841</f>
        <v>3</v>
      </c>
      <c r="AE5841">
        <f>_xlfn.IFNA(VLOOKUP(D5841,states!A$2:D$10,4,FALSE),0)</f>
        <v>2</v>
      </c>
      <c r="AF5841">
        <v>0.5</v>
      </c>
      <c r="AG5841">
        <f>IF(AE5841=0,AF5841,IF(AE5841=1,IF(F5841=0.5,0.5,IF(H5841=1,0.5,1.5)),IF(F5841=0.5,0.5,IF(H5841=1,2.5,1.5))))</f>
        <v>2.5</v>
      </c>
      <c r="AH5841" s="7">
        <f>IF(AC5841="XX",0,1/C5841^(1/5)*IF(E5841=0,100,1)/(E5841+1)^(1/4))</f>
        <v>0.8122523963562357</v>
      </c>
    </row>
    <row r="5842" spans="1:34">
      <c r="A5842">
        <v>5994</v>
      </c>
      <c r="B5842" s="1">
        <v>22730.5</v>
      </c>
      <c r="C5842" s="6">
        <v>0.5</v>
      </c>
      <c r="D5842" t="s">
        <v>3</v>
      </c>
      <c r="E5842">
        <v>3</v>
      </c>
      <c r="F5842">
        <v>22.5</v>
      </c>
      <c r="G5842" t="s">
        <v>1</v>
      </c>
      <c r="H5842">
        <v>1</v>
      </c>
      <c r="I5842" t="s">
        <v>0</v>
      </c>
      <c r="J5842">
        <v>3</v>
      </c>
      <c r="K5842">
        <v>22.5</v>
      </c>
      <c r="L5842" t="s">
        <v>2</v>
      </c>
      <c r="M5842">
        <v>1</v>
      </c>
      <c r="N5842" t="s">
        <v>6050</v>
      </c>
      <c r="O5842">
        <v>1</v>
      </c>
      <c r="P5842" t="str">
        <f>D5842&amp;"-"&amp;F5842&amp;"-"&amp;G5842&amp;"-"&amp;E5842&amp;"-"&amp;H5842</f>
        <v>A2Delta-22.5-e-3-1</v>
      </c>
      <c r="Q5842" t="str">
        <f>I5842&amp;"-"&amp;K5842&amp;"-"&amp;L5842&amp;"-"&amp;J5842&amp;"-"&amp;M5842</f>
        <v>X2Pi-22.5-f-3-1</v>
      </c>
      <c r="R5842">
        <f>B5842+S5842</f>
        <v>36568.640424840996</v>
      </c>
      <c r="S5842">
        <f>_xlfn.IFNA(VLOOKUP(Q5842,'MARVEL-X'!A$2:I$1400,7,FALSE),VLOOKUP(Q5842,MARVEL!A$2:J$1522,10,FALSE))</f>
        <v>13838.140424841</v>
      </c>
      <c r="T5842">
        <f>IF(P5842=P5841,R5842+T5841,R5842)</f>
        <v>73137.292693055002</v>
      </c>
      <c r="U5842">
        <f>IF(P5842=P5841,1+U5841,1)</f>
        <v>2</v>
      </c>
      <c r="V5842">
        <f t="shared" si="91"/>
        <v>36568.646346527501</v>
      </c>
      <c r="W5842" t="str">
        <f>IF(V5842="","",IF(ABS(V5842-R5842)&gt;W$1,ABS(V5842-R5842),""))</f>
        <v/>
      </c>
      <c r="X5842" t="str">
        <f>Y5842&amp;"-"&amp;Z5842&amp;"-"&amp;AC5842&amp;"-"&amp;AD5842&amp;"-"&amp;AG5842</f>
        <v>22.5-e-A-3-2.5</v>
      </c>
      <c r="Y5842">
        <f>F5842</f>
        <v>22.5</v>
      </c>
      <c r="Z5842" s="2" t="str">
        <f>G5842</f>
        <v>e</v>
      </c>
      <c r="AA5842">
        <f>_xlfn.IFNA(VLOOKUP(X5842,'duo-out'!A$2:Q$5000,5,FALSE),E5842+10*(H5842-1)+1+_xlfn.IFNA(VLOOKUP(D5842,states!A$2:C$10,3,FALSE),1))</f>
        <v>254</v>
      </c>
      <c r="AB5842">
        <f>IF(V5842="","",V5842)</f>
        <v>36568.646346527501</v>
      </c>
      <c r="AC5842" s="2" t="str">
        <f>_xlfn.IFNA(VLOOKUP(D5842,states!A$2:C$10,2,FALSE),"XX")</f>
        <v>A</v>
      </c>
      <c r="AD5842">
        <f>E5842</f>
        <v>3</v>
      </c>
      <c r="AE5842">
        <f>_xlfn.IFNA(VLOOKUP(D5842,states!A$2:D$10,4,FALSE),0)</f>
        <v>2</v>
      </c>
      <c r="AF5842">
        <v>0.5</v>
      </c>
      <c r="AG5842">
        <f>IF(AE5842=0,AF5842,IF(AE5842=1,IF(F5842=0.5,0.5,IF(H5842=1,0.5,1.5)),IF(F5842=0.5,0.5,IF(H5842=1,2.5,1.5))))</f>
        <v>2.5</v>
      </c>
      <c r="AH5842" s="7">
        <f>IF(AC5842="XX",0,1/C5842^(1/5)*IF(E5842=0,100,1)/(E5842+1)^(1/4))</f>
        <v>0.8122523963562357</v>
      </c>
    </row>
    <row r="5843" spans="1:34">
      <c r="A5843">
        <v>6039</v>
      </c>
      <c r="B5843" s="1">
        <v>22159.16</v>
      </c>
      <c r="C5843" s="6">
        <v>0.5</v>
      </c>
      <c r="D5843" t="s">
        <v>3</v>
      </c>
      <c r="E5843">
        <v>3</v>
      </c>
      <c r="F5843">
        <v>22.5</v>
      </c>
      <c r="G5843" t="s">
        <v>1</v>
      </c>
      <c r="H5843">
        <v>2</v>
      </c>
      <c r="I5843" t="s">
        <v>0</v>
      </c>
      <c r="J5843">
        <v>3</v>
      </c>
      <c r="K5843">
        <v>23.5</v>
      </c>
      <c r="L5843" t="s">
        <v>1</v>
      </c>
      <c r="M5843">
        <v>2</v>
      </c>
      <c r="N5843" t="s">
        <v>6095</v>
      </c>
      <c r="O5843">
        <v>1</v>
      </c>
      <c r="P5843" t="str">
        <f>D5843&amp;"-"&amp;F5843&amp;"-"&amp;G5843&amp;"-"&amp;E5843&amp;"-"&amp;H5843</f>
        <v>A2Delta-22.5-e-3-2</v>
      </c>
      <c r="Q5843" t="str">
        <f>I5843&amp;"-"&amp;K5843&amp;"-"&amp;L5843&amp;"-"&amp;J5843&amp;"-"&amp;M5843</f>
        <v>X2Pi-23.5-e-3-2</v>
      </c>
      <c r="R5843">
        <f>B5843+S5843</f>
        <v>37044.399276552002</v>
      </c>
      <c r="S5843">
        <f>_xlfn.IFNA(VLOOKUP(Q5843,'MARVEL-X'!A$2:I$1400,7,FALSE),VLOOKUP(Q5843,MARVEL!A$2:J$1522,10,FALSE))</f>
        <v>14885.239276552</v>
      </c>
      <c r="T5843">
        <f>IF(P5843=P5842,R5843+T5842,R5843)</f>
        <v>37044.399276552002</v>
      </c>
      <c r="U5843">
        <f>IF(P5843=P5842,1+U5842,1)</f>
        <v>1</v>
      </c>
      <c r="V5843">
        <f t="shared" si="91"/>
        <v>37044.399276552002</v>
      </c>
      <c r="W5843" t="str">
        <f>IF(V5843="","",IF(ABS(V5843-R5843)&gt;W$1,ABS(V5843-R5843),""))</f>
        <v/>
      </c>
      <c r="X5843" t="str">
        <f>Y5843&amp;"-"&amp;Z5843&amp;"-"&amp;AC5843&amp;"-"&amp;AD5843&amp;"-"&amp;AG5843</f>
        <v>22.5-e-A-3-1.5</v>
      </c>
      <c r="Y5843">
        <f>F5843</f>
        <v>22.5</v>
      </c>
      <c r="Z5843" s="2" t="str">
        <f>G5843</f>
        <v>e</v>
      </c>
      <c r="AA5843">
        <f>_xlfn.IFNA(VLOOKUP(X5843,'duo-out'!A$2:Q$5000,5,FALSE),E5843+10*(H5843-1)+1+_xlfn.IFNA(VLOOKUP(D5843,states!A$2:C$10,3,FALSE),1))</f>
        <v>264</v>
      </c>
      <c r="AB5843">
        <f>IF(V5843="","",V5843)</f>
        <v>37044.399276552002</v>
      </c>
      <c r="AC5843" s="2" t="str">
        <f>_xlfn.IFNA(VLOOKUP(D5843,states!A$2:C$10,2,FALSE),"XX")</f>
        <v>A</v>
      </c>
      <c r="AD5843">
        <f>E5843</f>
        <v>3</v>
      </c>
      <c r="AE5843">
        <f>_xlfn.IFNA(VLOOKUP(D5843,states!A$2:D$10,4,FALSE),0)</f>
        <v>2</v>
      </c>
      <c r="AF5843">
        <v>0.5</v>
      </c>
      <c r="AG5843">
        <f>IF(AE5843=0,AF5843,IF(AE5843=1,IF(F5843=0.5,0.5,IF(H5843=1,0.5,1.5)),IF(F5843=0.5,0.5,IF(H5843=1,2.5,1.5))))</f>
        <v>1.5</v>
      </c>
      <c r="AH5843" s="7">
        <f>IF(AC5843="XX",0,1/C5843^(1/5)*IF(E5843=0,100,1)/(E5843+1)^(1/4))</f>
        <v>0.8122523963562357</v>
      </c>
    </row>
    <row r="5844" spans="1:34">
      <c r="A5844">
        <v>6064</v>
      </c>
      <c r="B5844" s="1">
        <v>22161.33</v>
      </c>
      <c r="C5844" s="6">
        <v>0.5</v>
      </c>
      <c r="D5844" t="s">
        <v>3</v>
      </c>
      <c r="E5844">
        <v>4</v>
      </c>
      <c r="F5844">
        <v>22.5</v>
      </c>
      <c r="G5844" t="s">
        <v>1</v>
      </c>
      <c r="H5844">
        <v>1</v>
      </c>
      <c r="I5844" t="s">
        <v>0</v>
      </c>
      <c r="J5844">
        <v>4</v>
      </c>
      <c r="K5844">
        <v>22.5</v>
      </c>
      <c r="L5844" t="s">
        <v>2</v>
      </c>
      <c r="M5844">
        <v>1</v>
      </c>
      <c r="N5844" t="s">
        <v>6120</v>
      </c>
      <c r="O5844">
        <v>1</v>
      </c>
      <c r="P5844" t="str">
        <f>D5844&amp;"-"&amp;F5844&amp;"-"&amp;G5844&amp;"-"&amp;E5844&amp;"-"&amp;H5844</f>
        <v>A2Delta-22.5-e-4-1</v>
      </c>
      <c r="Q5844" t="str">
        <f>I5844&amp;"-"&amp;K5844&amp;"-"&amp;L5844&amp;"-"&amp;J5844&amp;"-"&amp;M5844</f>
        <v>X2Pi-22.5-f-4-1</v>
      </c>
      <c r="R5844">
        <f>B5844+S5844</f>
        <v>38098.665123810999</v>
      </c>
      <c r="S5844">
        <f>_xlfn.IFNA(VLOOKUP(Q5844,'MARVEL-X'!A$2:I$1400,7,FALSE),VLOOKUP(Q5844,MARVEL!A$2:J$1522,10,FALSE))</f>
        <v>15937.335123810999</v>
      </c>
      <c r="T5844">
        <f>IF(P5844=P5843,R5844+T5843,R5844)</f>
        <v>38098.665123810999</v>
      </c>
      <c r="U5844">
        <f>IF(P5844=P5843,1+U5843,1)</f>
        <v>1</v>
      </c>
      <c r="V5844">
        <f t="shared" si="91"/>
        <v>38098.665123810999</v>
      </c>
      <c r="W5844" t="str">
        <f>IF(V5844="","",IF(ABS(V5844-R5844)&gt;W$1,ABS(V5844-R5844),""))</f>
        <v/>
      </c>
      <c r="X5844" t="str">
        <f>Y5844&amp;"-"&amp;Z5844&amp;"-"&amp;AC5844&amp;"-"&amp;AD5844&amp;"-"&amp;AG5844</f>
        <v>22.5-e-A-4-2.5</v>
      </c>
      <c r="Y5844">
        <f>F5844</f>
        <v>22.5</v>
      </c>
      <c r="Z5844" s="2" t="str">
        <f>G5844</f>
        <v>e</v>
      </c>
      <c r="AA5844">
        <f>_xlfn.IFNA(VLOOKUP(X5844,'duo-out'!A$2:Q$5000,5,FALSE),E5844+10*(H5844-1)+1+_xlfn.IFNA(VLOOKUP(D5844,states!A$2:C$10,3,FALSE),1))</f>
        <v>255</v>
      </c>
      <c r="AB5844">
        <f>IF(V5844="","",V5844)</f>
        <v>38098.665123810999</v>
      </c>
      <c r="AC5844" s="2" t="str">
        <f>_xlfn.IFNA(VLOOKUP(D5844,states!A$2:C$10,2,FALSE),"XX")</f>
        <v>A</v>
      </c>
      <c r="AD5844">
        <f>E5844</f>
        <v>4</v>
      </c>
      <c r="AE5844">
        <f>_xlfn.IFNA(VLOOKUP(D5844,states!A$2:D$10,4,FALSE),0)</f>
        <v>2</v>
      </c>
      <c r="AF5844">
        <v>0.5</v>
      </c>
      <c r="AG5844">
        <f>IF(AE5844=0,AF5844,IF(AE5844=1,IF(F5844=0.5,0.5,IF(H5844=1,0.5,1.5)),IF(F5844=0.5,0.5,IF(H5844=1,2.5,1.5))))</f>
        <v>2.5</v>
      </c>
      <c r="AH5844" s="7">
        <f>IF(AC5844="XX",0,1/C5844^(1/5)*IF(E5844=0,100,1)/(E5844+1)^(1/4))</f>
        <v>0.76818088824663155</v>
      </c>
    </row>
    <row r="5845" spans="1:34">
      <c r="A5845">
        <v>3208</v>
      </c>
      <c r="B5845" s="1">
        <v>23331.591700000001</v>
      </c>
      <c r="C5845" s="6">
        <v>5.0000000000000001E-3</v>
      </c>
      <c r="D5845" t="s">
        <v>3</v>
      </c>
      <c r="E5845">
        <v>0</v>
      </c>
      <c r="F5845">
        <v>22.5</v>
      </c>
      <c r="G5845" t="s">
        <v>2</v>
      </c>
      <c r="H5845">
        <v>1</v>
      </c>
      <c r="I5845" t="s">
        <v>0</v>
      </c>
      <c r="J5845">
        <v>0</v>
      </c>
      <c r="K5845">
        <v>22.5</v>
      </c>
      <c r="L5845" t="s">
        <v>1</v>
      </c>
      <c r="M5845">
        <v>1</v>
      </c>
      <c r="N5845" t="s">
        <v>3264</v>
      </c>
      <c r="O5845">
        <v>1</v>
      </c>
      <c r="P5845" t="str">
        <f>D5845&amp;"-"&amp;F5845&amp;"-"&amp;G5845&amp;"-"&amp;E5845&amp;"-"&amp;H5845</f>
        <v>A2Delta-22.5-f-0-1</v>
      </c>
      <c r="Q5845" t="str">
        <f>I5845&amp;"-"&amp;K5845&amp;"-"&amp;L5845&amp;"-"&amp;J5845&amp;"-"&amp;M5845</f>
        <v>X2Pi-22.5-e-0-1</v>
      </c>
      <c r="R5845">
        <f>B5845+S5845</f>
        <v>30146.434828698002</v>
      </c>
      <c r="S5845">
        <f>_xlfn.IFNA(VLOOKUP(Q5845,'MARVEL-X'!A$2:I$1400,7,FALSE),VLOOKUP(Q5845,MARVEL!A$2:J$1522,10,FALSE))</f>
        <v>6814.8431286980003</v>
      </c>
      <c r="T5845">
        <f>IF(P5845=P5844,R5845+T5844,R5845)</f>
        <v>30146.434828698002</v>
      </c>
      <c r="U5845">
        <f>IF(P5845=P5844,1+U5844,1)</f>
        <v>1</v>
      </c>
      <c r="V5845" t="str">
        <f t="shared" si="91"/>
        <v/>
      </c>
      <c r="W5845" t="str">
        <f>IF(V5845="","",IF(ABS(V5845-R5845)&gt;W$1,ABS(V5845-R5845),""))</f>
        <v/>
      </c>
      <c r="X5845" t="str">
        <f>Y5845&amp;"-"&amp;Z5845&amp;"-"&amp;AC5845&amp;"-"&amp;AD5845&amp;"-"&amp;AG5845</f>
        <v>22.5-f-A-0-2.5</v>
      </c>
      <c r="Y5845">
        <f>F5845</f>
        <v>22.5</v>
      </c>
      <c r="Z5845" s="2" t="str">
        <f>G5845</f>
        <v>f</v>
      </c>
      <c r="AA5845">
        <f>_xlfn.IFNA(VLOOKUP(X5845,'duo-out'!A$2:Q$5000,5,FALSE),E5845+10*(H5845-1)+1+_xlfn.IFNA(VLOOKUP(D5845,states!A$2:C$10,3,FALSE),1))</f>
        <v>251</v>
      </c>
      <c r="AB5845" t="str">
        <f>IF(V5845="","",V5845)</f>
        <v/>
      </c>
      <c r="AC5845" s="2" t="str">
        <f>_xlfn.IFNA(VLOOKUP(D5845,states!A$2:C$10,2,FALSE),"XX")</f>
        <v>A</v>
      </c>
      <c r="AD5845">
        <f>E5845</f>
        <v>0</v>
      </c>
      <c r="AE5845">
        <f>_xlfn.IFNA(VLOOKUP(D5845,states!A$2:D$10,4,FALSE),0)</f>
        <v>2</v>
      </c>
      <c r="AF5845">
        <v>0.5</v>
      </c>
      <c r="AG5845">
        <f>IF(AE5845=0,AF5845,IF(AE5845=1,IF(F5845=0.5,0.5,IF(H5845=1,0.5,1.5)),IF(F5845=0.5,0.5,IF(H5845=1,2.5,1.5))))</f>
        <v>2.5</v>
      </c>
      <c r="AH5845" s="7">
        <f>IF(AC5845="XX",0,1/C5845^(1/5)*IF(E5845=0,100,1)/(E5845+1)^(1/4))</f>
        <v>288.53998118144267</v>
      </c>
    </row>
    <row r="5846" spans="1:34">
      <c r="A5846">
        <v>3186</v>
      </c>
      <c r="B5846" s="1">
        <v>23912.2438</v>
      </c>
      <c r="C5846" s="6">
        <v>0.01</v>
      </c>
      <c r="D5846" t="s">
        <v>3</v>
      </c>
      <c r="E5846">
        <v>0</v>
      </c>
      <c r="F5846">
        <v>22.5</v>
      </c>
      <c r="G5846" t="s">
        <v>2</v>
      </c>
      <c r="H5846">
        <v>1</v>
      </c>
      <c r="I5846" t="s">
        <v>0</v>
      </c>
      <c r="J5846">
        <v>0</v>
      </c>
      <c r="K5846">
        <v>21.5</v>
      </c>
      <c r="L5846" t="s">
        <v>2</v>
      </c>
      <c r="M5846">
        <v>1</v>
      </c>
      <c r="N5846" t="s">
        <v>3242</v>
      </c>
      <c r="O5846">
        <v>1</v>
      </c>
      <c r="P5846" t="str">
        <f>D5846&amp;"-"&amp;F5846&amp;"-"&amp;G5846&amp;"-"&amp;E5846&amp;"-"&amp;H5846</f>
        <v>A2Delta-22.5-f-0-1</v>
      </c>
      <c r="Q5846" t="str">
        <f>I5846&amp;"-"&amp;K5846&amp;"-"&amp;L5846&amp;"-"&amp;J5846&amp;"-"&amp;M5846</f>
        <v>X2Pi-21.5-f-0-1</v>
      </c>
      <c r="R5846">
        <f>B5846+S5846</f>
        <v>30146.433377948</v>
      </c>
      <c r="S5846">
        <f>_xlfn.IFNA(VLOOKUP(Q5846,'MARVEL-X'!A$2:I$1400,7,FALSE),VLOOKUP(Q5846,MARVEL!A$2:J$1522,10,FALSE))</f>
        <v>6234.1895779480001</v>
      </c>
      <c r="T5846">
        <f>IF(P5846=P5845,R5846+T5845,R5846)</f>
        <v>60292.868206646002</v>
      </c>
      <c r="U5846">
        <f>IF(P5846=P5845,1+U5845,1)</f>
        <v>2</v>
      </c>
      <c r="V5846" t="str">
        <f t="shared" si="91"/>
        <v/>
      </c>
      <c r="W5846" t="str">
        <f>IF(V5846="","",IF(ABS(V5846-R5846)&gt;W$1,ABS(V5846-R5846),""))</f>
        <v/>
      </c>
      <c r="X5846" t="str">
        <f>Y5846&amp;"-"&amp;Z5846&amp;"-"&amp;AC5846&amp;"-"&amp;AD5846&amp;"-"&amp;AG5846</f>
        <v>22.5-f-A-0-2.5</v>
      </c>
      <c r="Y5846">
        <f>F5846</f>
        <v>22.5</v>
      </c>
      <c r="Z5846" s="2" t="str">
        <f>G5846</f>
        <v>f</v>
      </c>
      <c r="AA5846">
        <f>_xlfn.IFNA(VLOOKUP(X5846,'duo-out'!A$2:Q$5000,5,FALSE),E5846+10*(H5846-1)+1+_xlfn.IFNA(VLOOKUP(D5846,states!A$2:C$10,3,FALSE),1))</f>
        <v>251</v>
      </c>
      <c r="AB5846" t="str">
        <f>IF(V5846="","",V5846)</f>
        <v/>
      </c>
      <c r="AC5846" s="2" t="str">
        <f>_xlfn.IFNA(VLOOKUP(D5846,states!A$2:C$10,2,FALSE),"XX")</f>
        <v>A</v>
      </c>
      <c r="AD5846">
        <f>E5846</f>
        <v>0</v>
      </c>
      <c r="AE5846">
        <f>_xlfn.IFNA(VLOOKUP(D5846,states!A$2:D$10,4,FALSE),0)</f>
        <v>2</v>
      </c>
      <c r="AF5846">
        <v>0.5</v>
      </c>
      <c r="AG5846">
        <f>IF(AE5846=0,AF5846,IF(AE5846=1,IF(F5846=0.5,0.5,IF(H5846=1,0.5,1.5)),IF(F5846=0.5,0.5,IF(H5846=1,2.5,1.5))))</f>
        <v>2.5</v>
      </c>
      <c r="AH5846" s="7">
        <f>IF(AC5846="XX",0,1/C5846^(1/5)*IF(E5846=0,100,1)/(E5846+1)^(1/4))</f>
        <v>251.188643150958</v>
      </c>
    </row>
    <row r="5847" spans="1:34">
      <c r="A5847">
        <v>3279</v>
      </c>
      <c r="B5847" s="1">
        <v>22762.070500000002</v>
      </c>
      <c r="C5847" s="6">
        <v>3.9910000000000001E-2</v>
      </c>
      <c r="D5847" t="s">
        <v>3</v>
      </c>
      <c r="E5847">
        <v>0</v>
      </c>
      <c r="F5847">
        <v>22.5</v>
      </c>
      <c r="G5847" t="s">
        <v>2</v>
      </c>
      <c r="H5847">
        <v>1</v>
      </c>
      <c r="I5847" t="s">
        <v>0</v>
      </c>
      <c r="J5847">
        <v>0</v>
      </c>
      <c r="K5847">
        <v>23.5</v>
      </c>
      <c r="L5847" t="s">
        <v>2</v>
      </c>
      <c r="M5847">
        <v>1</v>
      </c>
      <c r="N5847" t="s">
        <v>3335</v>
      </c>
      <c r="O5847">
        <v>1</v>
      </c>
      <c r="P5847" t="str">
        <f>D5847&amp;"-"&amp;F5847&amp;"-"&amp;G5847&amp;"-"&amp;E5847&amp;"-"&amp;H5847</f>
        <v>A2Delta-22.5-f-0-1</v>
      </c>
      <c r="Q5847" t="str">
        <f>I5847&amp;"-"&amp;K5847&amp;"-"&amp;L5847&amp;"-"&amp;J5847&amp;"-"&amp;M5847</f>
        <v>X2Pi-23.5-f-0-1</v>
      </c>
      <c r="R5847">
        <f>B5847+S5847</f>
        <v>30146.471329985001</v>
      </c>
      <c r="S5847">
        <f>_xlfn.IFNA(VLOOKUP(Q5847,'MARVEL-X'!A$2:I$1400,7,FALSE),VLOOKUP(Q5847,MARVEL!A$2:J$1522,10,FALSE))</f>
        <v>7384.4008299850002</v>
      </c>
      <c r="T5847">
        <f>IF(P5847=P5846,R5847+T5846,R5847)</f>
        <v>90439.339536631</v>
      </c>
      <c r="U5847">
        <f>IF(P5847=P5846,1+U5846,1)</f>
        <v>3</v>
      </c>
      <c r="V5847" t="str">
        <f t="shared" si="91"/>
        <v/>
      </c>
      <c r="W5847" t="str">
        <f>IF(V5847="","",IF(ABS(V5847-R5847)&gt;W$1,ABS(V5847-R5847),""))</f>
        <v/>
      </c>
      <c r="X5847" t="str">
        <f>Y5847&amp;"-"&amp;Z5847&amp;"-"&amp;AC5847&amp;"-"&amp;AD5847&amp;"-"&amp;AG5847</f>
        <v>22.5-f-A-0-2.5</v>
      </c>
      <c r="Y5847">
        <f>F5847</f>
        <v>22.5</v>
      </c>
      <c r="Z5847" s="2" t="str">
        <f>G5847</f>
        <v>f</v>
      </c>
      <c r="AA5847">
        <f>_xlfn.IFNA(VLOOKUP(X5847,'duo-out'!A$2:Q$5000,5,FALSE),E5847+10*(H5847-1)+1+_xlfn.IFNA(VLOOKUP(D5847,states!A$2:C$10,3,FALSE),1))</f>
        <v>251</v>
      </c>
      <c r="AB5847" t="str">
        <f>IF(V5847="","",V5847)</f>
        <v/>
      </c>
      <c r="AC5847" s="2" t="str">
        <f>_xlfn.IFNA(VLOOKUP(D5847,states!A$2:C$10,2,FALSE),"XX")</f>
        <v>A</v>
      </c>
      <c r="AD5847">
        <f>E5847</f>
        <v>0</v>
      </c>
      <c r="AE5847">
        <f>_xlfn.IFNA(VLOOKUP(D5847,states!A$2:D$10,4,FALSE),0)</f>
        <v>2</v>
      </c>
      <c r="AF5847">
        <v>0.5</v>
      </c>
      <c r="AG5847">
        <f>IF(AE5847=0,AF5847,IF(AE5847=1,IF(F5847=0.5,0.5,IF(H5847=1,0.5,1.5)),IF(F5847=0.5,0.5,IF(H5847=1,2.5,1.5))))</f>
        <v>2.5</v>
      </c>
      <c r="AH5847" s="7">
        <f>IF(AC5847="XX",0,1/C5847^(1/5)*IF(E5847=0,100,1)/(E5847+1)^(1/4))</f>
        <v>190.45117413696852</v>
      </c>
    </row>
    <row r="5848" spans="1:34">
      <c r="A5848">
        <v>2636</v>
      </c>
      <c r="B5848" s="1">
        <v>23331.591499999999</v>
      </c>
      <c r="C5848" s="6">
        <v>5.0000000000000001E-3</v>
      </c>
      <c r="D5848" t="s">
        <v>3</v>
      </c>
      <c r="E5848">
        <v>0</v>
      </c>
      <c r="F5848">
        <v>22.5</v>
      </c>
      <c r="G5848" t="s">
        <v>2</v>
      </c>
      <c r="H5848">
        <v>1</v>
      </c>
      <c r="I5848" t="s">
        <v>0</v>
      </c>
      <c r="J5848">
        <v>0</v>
      </c>
      <c r="K5848">
        <v>22.5</v>
      </c>
      <c r="L5848" t="s">
        <v>1</v>
      </c>
      <c r="M5848">
        <v>1</v>
      </c>
      <c r="N5848" t="s">
        <v>2692</v>
      </c>
      <c r="O5848">
        <v>1</v>
      </c>
      <c r="P5848" t="str">
        <f>D5848&amp;"-"&amp;F5848&amp;"-"&amp;G5848&amp;"-"&amp;E5848&amp;"-"&amp;H5848</f>
        <v>A2Delta-22.5-f-0-1</v>
      </c>
      <c r="Q5848" t="str">
        <f>I5848&amp;"-"&amp;K5848&amp;"-"&amp;L5848&amp;"-"&amp;J5848&amp;"-"&amp;M5848</f>
        <v>X2Pi-22.5-e-0-1</v>
      </c>
      <c r="R5848">
        <f>B5848+S5848</f>
        <v>30146.434628698</v>
      </c>
      <c r="S5848">
        <f>_xlfn.IFNA(VLOOKUP(Q5848,'MARVEL-X'!A$2:I$1400,7,FALSE),VLOOKUP(Q5848,MARVEL!A$2:J$1522,10,FALSE))</f>
        <v>6814.8431286980003</v>
      </c>
      <c r="T5848">
        <f>IF(P5848=P5847,R5848+T5847,R5848)</f>
        <v>120585.774165329</v>
      </c>
      <c r="U5848">
        <f>IF(P5848=P5847,1+U5847,1)</f>
        <v>4</v>
      </c>
      <c r="V5848" t="str">
        <f t="shared" si="91"/>
        <v/>
      </c>
      <c r="W5848" t="str">
        <f>IF(V5848="","",IF(ABS(V5848-R5848)&gt;W$1,ABS(V5848-R5848),""))</f>
        <v/>
      </c>
      <c r="X5848" t="str">
        <f>Y5848&amp;"-"&amp;Z5848&amp;"-"&amp;AC5848&amp;"-"&amp;AD5848&amp;"-"&amp;AG5848</f>
        <v>22.5-f-A-0-2.5</v>
      </c>
      <c r="Y5848">
        <f>F5848</f>
        <v>22.5</v>
      </c>
      <c r="Z5848" s="2" t="str">
        <f>G5848</f>
        <v>f</v>
      </c>
      <c r="AA5848">
        <f>_xlfn.IFNA(VLOOKUP(X5848,'duo-out'!A$2:Q$5000,5,FALSE),E5848+10*(H5848-1)+1+_xlfn.IFNA(VLOOKUP(D5848,states!A$2:C$10,3,FALSE),1))</f>
        <v>251</v>
      </c>
      <c r="AB5848" t="str">
        <f>IF(V5848="","",V5848)</f>
        <v/>
      </c>
      <c r="AC5848" s="2" t="str">
        <f>_xlfn.IFNA(VLOOKUP(D5848,states!A$2:C$10,2,FALSE),"XX")</f>
        <v>A</v>
      </c>
      <c r="AD5848">
        <f>E5848</f>
        <v>0</v>
      </c>
      <c r="AE5848">
        <f>_xlfn.IFNA(VLOOKUP(D5848,states!A$2:D$10,4,FALSE),0)</f>
        <v>2</v>
      </c>
      <c r="AF5848">
        <v>0.5</v>
      </c>
      <c r="AG5848">
        <f>IF(AE5848=0,AF5848,IF(AE5848=1,IF(F5848=0.5,0.5,IF(H5848=1,0.5,1.5)),IF(F5848=0.5,0.5,IF(H5848=1,2.5,1.5))))</f>
        <v>2.5</v>
      </c>
      <c r="AH5848" s="7">
        <f>IF(AC5848="XX",0,1/C5848^(1/5)*IF(E5848=0,100,1)/(E5848+1)^(1/4))</f>
        <v>288.53998118144267</v>
      </c>
    </row>
    <row r="5849" spans="1:34">
      <c r="A5849">
        <v>2695</v>
      </c>
      <c r="B5849" s="1">
        <v>23912.248</v>
      </c>
      <c r="C5849" s="6">
        <v>5.0000000000000001E-3</v>
      </c>
      <c r="D5849" t="s">
        <v>3</v>
      </c>
      <c r="E5849">
        <v>0</v>
      </c>
      <c r="F5849">
        <v>22.5</v>
      </c>
      <c r="G5849" t="s">
        <v>2</v>
      </c>
      <c r="H5849">
        <v>1</v>
      </c>
      <c r="I5849" t="s">
        <v>0</v>
      </c>
      <c r="J5849">
        <v>0</v>
      </c>
      <c r="K5849">
        <v>21.5</v>
      </c>
      <c r="L5849" t="s">
        <v>2</v>
      </c>
      <c r="M5849">
        <v>1</v>
      </c>
      <c r="N5849" t="s">
        <v>2751</v>
      </c>
      <c r="O5849">
        <v>1</v>
      </c>
      <c r="P5849" t="str">
        <f>D5849&amp;"-"&amp;F5849&amp;"-"&amp;G5849&amp;"-"&amp;E5849&amp;"-"&amp;H5849</f>
        <v>A2Delta-22.5-f-0-1</v>
      </c>
      <c r="Q5849" t="str">
        <f>I5849&amp;"-"&amp;K5849&amp;"-"&amp;L5849&amp;"-"&amp;J5849&amp;"-"&amp;M5849</f>
        <v>X2Pi-21.5-f-0-1</v>
      </c>
      <c r="R5849">
        <f>B5849+S5849</f>
        <v>30146.437577948</v>
      </c>
      <c r="S5849">
        <f>_xlfn.IFNA(VLOOKUP(Q5849,'MARVEL-X'!A$2:I$1400,7,FALSE),VLOOKUP(Q5849,MARVEL!A$2:J$1522,10,FALSE))</f>
        <v>6234.1895779480001</v>
      </c>
      <c r="T5849">
        <f>IF(P5849=P5848,R5849+T5848,R5849)</f>
        <v>150732.211743277</v>
      </c>
      <c r="U5849">
        <f>IF(P5849=P5848,1+U5848,1)</f>
        <v>5</v>
      </c>
      <c r="V5849" t="str">
        <f t="shared" si="91"/>
        <v/>
      </c>
      <c r="W5849" t="str">
        <f>IF(V5849="","",IF(ABS(V5849-R5849)&gt;W$1,ABS(V5849-R5849),""))</f>
        <v/>
      </c>
      <c r="X5849" t="str">
        <f>Y5849&amp;"-"&amp;Z5849&amp;"-"&amp;AC5849&amp;"-"&amp;AD5849&amp;"-"&amp;AG5849</f>
        <v>22.5-f-A-0-2.5</v>
      </c>
      <c r="Y5849">
        <f>F5849</f>
        <v>22.5</v>
      </c>
      <c r="Z5849" s="2" t="str">
        <f>G5849</f>
        <v>f</v>
      </c>
      <c r="AA5849">
        <f>_xlfn.IFNA(VLOOKUP(X5849,'duo-out'!A$2:Q$5000,5,FALSE),E5849+10*(H5849-1)+1+_xlfn.IFNA(VLOOKUP(D5849,states!A$2:C$10,3,FALSE),1))</f>
        <v>251</v>
      </c>
      <c r="AB5849" t="str">
        <f>IF(V5849="","",V5849)</f>
        <v/>
      </c>
      <c r="AC5849" s="2" t="str">
        <f>_xlfn.IFNA(VLOOKUP(D5849,states!A$2:C$10,2,FALSE),"XX")</f>
        <v>A</v>
      </c>
      <c r="AD5849">
        <f>E5849</f>
        <v>0</v>
      </c>
      <c r="AE5849">
        <f>_xlfn.IFNA(VLOOKUP(D5849,states!A$2:D$10,4,FALSE),0)</f>
        <v>2</v>
      </c>
      <c r="AF5849">
        <v>0.5</v>
      </c>
      <c r="AG5849">
        <f>IF(AE5849=0,AF5849,IF(AE5849=1,IF(F5849=0.5,0.5,IF(H5849=1,0.5,1.5)),IF(F5849=0.5,0.5,IF(H5849=1,2.5,1.5))))</f>
        <v>2.5</v>
      </c>
      <c r="AH5849" s="7">
        <f>IF(AC5849="XX",0,1/C5849^(1/5)*IF(E5849=0,100,1)/(E5849+1)^(1/4))</f>
        <v>288.53998118144267</v>
      </c>
    </row>
    <row r="5850" spans="1:34">
      <c r="A5850">
        <v>5321</v>
      </c>
      <c r="B5850" s="1">
        <v>23331.574000000001</v>
      </c>
      <c r="C5850" s="6">
        <v>0.05</v>
      </c>
      <c r="D5850" t="s">
        <v>3</v>
      </c>
      <c r="E5850">
        <v>0</v>
      </c>
      <c r="F5850">
        <v>22.5</v>
      </c>
      <c r="G5850" t="s">
        <v>2</v>
      </c>
      <c r="H5850">
        <v>1</v>
      </c>
      <c r="I5850" t="s">
        <v>0</v>
      </c>
      <c r="J5850">
        <v>0</v>
      </c>
      <c r="K5850">
        <v>22.5</v>
      </c>
      <c r="L5850" t="s">
        <v>1</v>
      </c>
      <c r="M5850">
        <v>1</v>
      </c>
      <c r="N5850" t="s">
        <v>5377</v>
      </c>
      <c r="O5850">
        <v>1</v>
      </c>
      <c r="P5850" t="str">
        <f>D5850&amp;"-"&amp;F5850&amp;"-"&amp;G5850&amp;"-"&amp;E5850&amp;"-"&amp;H5850</f>
        <v>A2Delta-22.5-f-0-1</v>
      </c>
      <c r="Q5850" t="str">
        <f>I5850&amp;"-"&amp;K5850&amp;"-"&amp;L5850&amp;"-"&amp;J5850&amp;"-"&amp;M5850</f>
        <v>X2Pi-22.5-e-0-1</v>
      </c>
      <c r="R5850">
        <f>B5850+S5850</f>
        <v>30146.417128698002</v>
      </c>
      <c r="S5850">
        <f>_xlfn.IFNA(VLOOKUP(Q5850,'MARVEL-X'!A$2:I$1400,7,FALSE),VLOOKUP(Q5850,MARVEL!A$2:J$1522,10,FALSE))</f>
        <v>6814.8431286980003</v>
      </c>
      <c r="T5850">
        <f>IF(P5850=P5849,R5850+T5849,R5850)</f>
        <v>180878.628871975</v>
      </c>
      <c r="U5850">
        <f>IF(P5850=P5849,1+U5849,1)</f>
        <v>6</v>
      </c>
      <c r="V5850" t="str">
        <f t="shared" si="91"/>
        <v/>
      </c>
      <c r="W5850" t="str">
        <f>IF(V5850="","",IF(ABS(V5850-R5850)&gt;W$1,ABS(V5850-R5850),""))</f>
        <v/>
      </c>
      <c r="X5850" t="str">
        <f>Y5850&amp;"-"&amp;Z5850&amp;"-"&amp;AC5850&amp;"-"&amp;AD5850&amp;"-"&amp;AG5850</f>
        <v>22.5-f-A-0-2.5</v>
      </c>
      <c r="Y5850">
        <f>F5850</f>
        <v>22.5</v>
      </c>
      <c r="Z5850" s="2" t="str">
        <f>G5850</f>
        <v>f</v>
      </c>
      <c r="AA5850">
        <f>_xlfn.IFNA(VLOOKUP(X5850,'duo-out'!A$2:Q$5000,5,FALSE),E5850+10*(H5850-1)+1+_xlfn.IFNA(VLOOKUP(D5850,states!A$2:C$10,3,FALSE),1))</f>
        <v>251</v>
      </c>
      <c r="AB5850" t="str">
        <f>IF(V5850="","",V5850)</f>
        <v/>
      </c>
      <c r="AC5850" s="2" t="str">
        <f>_xlfn.IFNA(VLOOKUP(D5850,states!A$2:C$10,2,FALSE),"XX")</f>
        <v>A</v>
      </c>
      <c r="AD5850">
        <f>E5850</f>
        <v>0</v>
      </c>
      <c r="AE5850">
        <f>_xlfn.IFNA(VLOOKUP(D5850,states!A$2:D$10,4,FALSE),0)</f>
        <v>2</v>
      </c>
      <c r="AF5850">
        <v>0.5</v>
      </c>
      <c r="AG5850">
        <f>IF(AE5850=0,AF5850,IF(AE5850=1,IF(F5850=0.5,0.5,IF(H5850=1,0.5,1.5)),IF(F5850=0.5,0.5,IF(H5850=1,2.5,1.5))))</f>
        <v>2.5</v>
      </c>
      <c r="AH5850" s="7">
        <f>IF(AC5850="XX",0,1/C5850^(1/5)*IF(E5850=0,100,1)/(E5850+1)^(1/4))</f>
        <v>182.05642030260799</v>
      </c>
    </row>
    <row r="5851" spans="1:34">
      <c r="A5851">
        <v>655</v>
      </c>
      <c r="B5851" s="1">
        <v>23331.56</v>
      </c>
      <c r="C5851" s="6">
        <v>0.05</v>
      </c>
      <c r="D5851" t="s">
        <v>3</v>
      </c>
      <c r="E5851">
        <v>0</v>
      </c>
      <c r="F5851">
        <v>22.5</v>
      </c>
      <c r="G5851" t="s">
        <v>2</v>
      </c>
      <c r="H5851">
        <v>1</v>
      </c>
      <c r="I5851" t="s">
        <v>0</v>
      </c>
      <c r="J5851">
        <v>0</v>
      </c>
      <c r="K5851">
        <v>22.5</v>
      </c>
      <c r="L5851" t="s">
        <v>1</v>
      </c>
      <c r="M5851">
        <v>1</v>
      </c>
      <c r="N5851" t="s">
        <v>711</v>
      </c>
      <c r="O5851">
        <v>1</v>
      </c>
      <c r="P5851" t="str">
        <f>D5851&amp;"-"&amp;F5851&amp;"-"&amp;G5851&amp;"-"&amp;E5851&amp;"-"&amp;H5851</f>
        <v>A2Delta-22.5-f-0-1</v>
      </c>
      <c r="Q5851" t="str">
        <f>I5851&amp;"-"&amp;K5851&amp;"-"&amp;L5851&amp;"-"&amp;J5851&amp;"-"&amp;M5851</f>
        <v>X2Pi-22.5-e-0-1</v>
      </c>
      <c r="R5851">
        <f>B5851+S5851</f>
        <v>30146.403128698003</v>
      </c>
      <c r="S5851">
        <f>_xlfn.IFNA(VLOOKUP(Q5851,'MARVEL-X'!A$2:I$1400,7,FALSE),VLOOKUP(Q5851,MARVEL!A$2:J$1522,10,FALSE))</f>
        <v>6814.8431286980003</v>
      </c>
      <c r="T5851">
        <f>IF(P5851=P5850,R5851+T5850,R5851)</f>
        <v>211025.032000673</v>
      </c>
      <c r="U5851">
        <f>IF(P5851=P5850,1+U5850,1)</f>
        <v>7</v>
      </c>
      <c r="V5851" t="str">
        <f t="shared" si="91"/>
        <v/>
      </c>
      <c r="W5851" t="str">
        <f>IF(V5851="","",IF(ABS(V5851-R5851)&gt;W$1,ABS(V5851-R5851),""))</f>
        <v/>
      </c>
      <c r="X5851" t="str">
        <f>Y5851&amp;"-"&amp;Z5851&amp;"-"&amp;AC5851&amp;"-"&amp;AD5851&amp;"-"&amp;AG5851</f>
        <v>22.5-f-A-0-2.5</v>
      </c>
      <c r="Y5851">
        <f>F5851</f>
        <v>22.5</v>
      </c>
      <c r="Z5851" s="2" t="str">
        <f>G5851</f>
        <v>f</v>
      </c>
      <c r="AA5851">
        <f>_xlfn.IFNA(VLOOKUP(X5851,'duo-out'!A$2:Q$5000,5,FALSE),E5851+10*(H5851-1)+1+_xlfn.IFNA(VLOOKUP(D5851,states!A$2:C$10,3,FALSE),1))</f>
        <v>251</v>
      </c>
      <c r="AB5851" t="str">
        <f>IF(V5851="","",V5851)</f>
        <v/>
      </c>
      <c r="AC5851" s="2" t="str">
        <f>_xlfn.IFNA(VLOOKUP(D5851,states!A$2:C$10,2,FALSE),"XX")</f>
        <v>A</v>
      </c>
      <c r="AD5851">
        <f>E5851</f>
        <v>0</v>
      </c>
      <c r="AE5851">
        <f>_xlfn.IFNA(VLOOKUP(D5851,states!A$2:D$10,4,FALSE),0)</f>
        <v>2</v>
      </c>
      <c r="AF5851">
        <v>0.5</v>
      </c>
      <c r="AG5851">
        <f>IF(AE5851=0,AF5851,IF(AE5851=1,IF(F5851=0.5,0.5,IF(H5851=1,0.5,1.5)),IF(F5851=0.5,0.5,IF(H5851=1,2.5,1.5))))</f>
        <v>2.5</v>
      </c>
      <c r="AH5851" s="7">
        <f>IF(AC5851="XX",0,1/C5851^(1/5)*IF(E5851=0,100,1)/(E5851+1)^(1/4))</f>
        <v>182.05642030260799</v>
      </c>
    </row>
    <row r="5852" spans="1:34">
      <c r="A5852">
        <v>628</v>
      </c>
      <c r="B5852" s="1">
        <v>23912.18</v>
      </c>
      <c r="C5852" s="6">
        <v>7.2429999999999994E-2</v>
      </c>
      <c r="D5852" t="s">
        <v>3</v>
      </c>
      <c r="E5852">
        <v>0</v>
      </c>
      <c r="F5852">
        <v>22.5</v>
      </c>
      <c r="G5852" t="s">
        <v>2</v>
      </c>
      <c r="H5852">
        <v>1</v>
      </c>
      <c r="I5852" t="s">
        <v>0</v>
      </c>
      <c r="J5852">
        <v>0</v>
      </c>
      <c r="K5852">
        <v>21.5</v>
      </c>
      <c r="L5852" t="s">
        <v>2</v>
      </c>
      <c r="M5852">
        <v>1</v>
      </c>
      <c r="N5852" t="s">
        <v>684</v>
      </c>
      <c r="O5852">
        <v>1</v>
      </c>
      <c r="P5852" t="str">
        <f>D5852&amp;"-"&amp;F5852&amp;"-"&amp;G5852&amp;"-"&amp;E5852&amp;"-"&amp;H5852</f>
        <v>A2Delta-22.5-f-0-1</v>
      </c>
      <c r="Q5852" t="str">
        <f>I5852&amp;"-"&amp;K5852&amp;"-"&amp;L5852&amp;"-"&amp;J5852&amp;"-"&amp;M5852</f>
        <v>X2Pi-21.5-f-0-1</v>
      </c>
      <c r="R5852">
        <f>B5852+S5852</f>
        <v>30146.369577948</v>
      </c>
      <c r="S5852">
        <f>_xlfn.IFNA(VLOOKUP(Q5852,'MARVEL-X'!A$2:I$1400,7,FALSE),VLOOKUP(Q5852,MARVEL!A$2:J$1522,10,FALSE))</f>
        <v>6234.1895779480001</v>
      </c>
      <c r="T5852">
        <f>IF(P5852=P5851,R5852+T5851,R5852)</f>
        <v>241171.40157862101</v>
      </c>
      <c r="U5852">
        <f>IF(P5852=P5851,1+U5851,1)</f>
        <v>8</v>
      </c>
      <c r="V5852">
        <f t="shared" si="91"/>
        <v>30146.425197327626</v>
      </c>
      <c r="W5852">
        <f>IF(V5852="","",IF(ABS(V5852-R5852)&gt;W$1,ABS(V5852-R5852),""))</f>
        <v>5.5619379625568399E-2</v>
      </c>
      <c r="X5852" t="str">
        <f>Y5852&amp;"-"&amp;Z5852&amp;"-"&amp;AC5852&amp;"-"&amp;AD5852&amp;"-"&amp;AG5852</f>
        <v>22.5-f-A-0-2.5</v>
      </c>
      <c r="Y5852">
        <f>F5852</f>
        <v>22.5</v>
      </c>
      <c r="Z5852" s="2" t="str">
        <f>G5852</f>
        <v>f</v>
      </c>
      <c r="AA5852">
        <f>_xlfn.IFNA(VLOOKUP(X5852,'duo-out'!A$2:Q$5000,5,FALSE),E5852+10*(H5852-1)+1+_xlfn.IFNA(VLOOKUP(D5852,states!A$2:C$10,3,FALSE),1))</f>
        <v>251</v>
      </c>
      <c r="AB5852">
        <f>IF(V5852="","",V5852)</f>
        <v>30146.425197327626</v>
      </c>
      <c r="AC5852" s="2" t="str">
        <f>_xlfn.IFNA(VLOOKUP(D5852,states!A$2:C$10,2,FALSE),"XX")</f>
        <v>A</v>
      </c>
      <c r="AD5852">
        <f>E5852</f>
        <v>0</v>
      </c>
      <c r="AE5852">
        <f>_xlfn.IFNA(VLOOKUP(D5852,states!A$2:D$10,4,FALSE),0)</f>
        <v>2</v>
      </c>
      <c r="AF5852">
        <v>0.5</v>
      </c>
      <c r="AG5852">
        <f>IF(AE5852=0,AF5852,IF(AE5852=1,IF(F5852=0.5,0.5,IF(H5852=1,0.5,1.5)),IF(F5852=0.5,0.5,IF(H5852=1,2.5,1.5))))</f>
        <v>2.5</v>
      </c>
      <c r="AH5852" s="7">
        <f>IF(AC5852="XX",0,1/C5852^(1/5)*IF(E5852=0,100,1)/(E5852+1)^(1/4))</f>
        <v>169.05043902159039</v>
      </c>
    </row>
    <row r="5853" spans="1:34">
      <c r="A5853">
        <v>40</v>
      </c>
      <c r="B5853" s="1">
        <v>22735.7202</v>
      </c>
      <c r="C5853" s="6">
        <v>0.14149999999999999</v>
      </c>
      <c r="D5853" t="s">
        <v>3</v>
      </c>
      <c r="E5853">
        <v>0</v>
      </c>
      <c r="F5853">
        <v>22.5</v>
      </c>
      <c r="G5853" t="s">
        <v>2</v>
      </c>
      <c r="H5853">
        <v>2</v>
      </c>
      <c r="I5853" t="s">
        <v>0</v>
      </c>
      <c r="J5853">
        <v>0</v>
      </c>
      <c r="K5853">
        <v>23.5</v>
      </c>
      <c r="L5853" t="s">
        <v>2</v>
      </c>
      <c r="M5853">
        <v>2</v>
      </c>
      <c r="N5853" t="s">
        <v>95</v>
      </c>
      <c r="O5853">
        <v>-1</v>
      </c>
      <c r="P5853" t="str">
        <f>D5853&amp;"-"&amp;F5853&amp;"-"&amp;G5853&amp;"-"&amp;E5853&amp;"-"&amp;H5853</f>
        <v>A2Delta-22.5-f-0-2</v>
      </c>
      <c r="Q5853" t="str">
        <f>I5853&amp;"-"&amp;K5853&amp;"-"&amp;L5853&amp;"-"&amp;J5853&amp;"-"&amp;M5853</f>
        <v>X2Pi-23.5-f-0-2</v>
      </c>
      <c r="R5853">
        <f>B5853+S5853</f>
        <v>30743.408168275</v>
      </c>
      <c r="S5853">
        <f>_xlfn.IFNA(VLOOKUP(Q5853,'MARVEL-X'!A$2:I$1400,7,FALSE),VLOOKUP(Q5853,MARVEL!A$2:J$1522,10,FALSE))</f>
        <v>8007.6879682750005</v>
      </c>
      <c r="T5853">
        <f>IF(P5853=P5852,R5853+T5852,R5853)</f>
        <v>30743.408168275</v>
      </c>
      <c r="U5853">
        <f>IF(P5853=P5852,1+U5852,1)</f>
        <v>1</v>
      </c>
      <c r="V5853" t="str">
        <f t="shared" si="91"/>
        <v/>
      </c>
      <c r="W5853" t="str">
        <f>IF(V5853="","",IF(ABS(V5853-R5853)&gt;W$1,ABS(V5853-R5853),""))</f>
        <v/>
      </c>
      <c r="X5853" t="str">
        <f>Y5853&amp;"-"&amp;Z5853&amp;"-"&amp;AC5853&amp;"-"&amp;AD5853&amp;"-"&amp;AG5853</f>
        <v>22.5-f-A-0-1.5</v>
      </c>
      <c r="Y5853">
        <f>F5853</f>
        <v>22.5</v>
      </c>
      <c r="Z5853" s="2" t="str">
        <f>G5853</f>
        <v>f</v>
      </c>
      <c r="AA5853">
        <f>_xlfn.IFNA(VLOOKUP(X5853,'duo-out'!A$2:Q$5000,5,FALSE),E5853+10*(H5853-1)+1+_xlfn.IFNA(VLOOKUP(D5853,states!A$2:C$10,3,FALSE),1))</f>
        <v>261</v>
      </c>
      <c r="AB5853" t="str">
        <f>IF(V5853="","",V5853)</f>
        <v/>
      </c>
      <c r="AC5853" s="2" t="str">
        <f>_xlfn.IFNA(VLOOKUP(D5853,states!A$2:C$10,2,FALSE),"XX")</f>
        <v>A</v>
      </c>
      <c r="AD5853">
        <f>E5853</f>
        <v>0</v>
      </c>
      <c r="AE5853">
        <f>_xlfn.IFNA(VLOOKUP(D5853,states!A$2:D$10,4,FALSE),0)</f>
        <v>2</v>
      </c>
      <c r="AF5853">
        <v>0.5</v>
      </c>
      <c r="AG5853">
        <f>IF(AE5853=0,AF5853,IF(AE5853=1,IF(F5853=0.5,0.5,IF(H5853=1,0.5,1.5)),IF(F5853=0.5,0.5,IF(H5853=1,2.5,1.5))))</f>
        <v>1.5</v>
      </c>
      <c r="AH5853" s="7">
        <f>IF(AC5853="XX",0,1/C5853^(1/5)*IF(E5853=0,100,1)/(E5853+1)^(1/4))</f>
        <v>147.85932254235667</v>
      </c>
    </row>
    <row r="5854" spans="1:34">
      <c r="A5854">
        <v>3411</v>
      </c>
      <c r="B5854" s="1">
        <v>23359.227900000002</v>
      </c>
      <c r="C5854" s="6">
        <v>0.01</v>
      </c>
      <c r="D5854" t="s">
        <v>3</v>
      </c>
      <c r="E5854">
        <v>0</v>
      </c>
      <c r="F5854">
        <v>22.5</v>
      </c>
      <c r="G5854" t="s">
        <v>2</v>
      </c>
      <c r="H5854">
        <v>2</v>
      </c>
      <c r="I5854" t="s">
        <v>0</v>
      </c>
      <c r="J5854">
        <v>0</v>
      </c>
      <c r="K5854">
        <v>22.5</v>
      </c>
      <c r="L5854" t="s">
        <v>1</v>
      </c>
      <c r="M5854">
        <v>2</v>
      </c>
      <c r="N5854" t="s">
        <v>3467</v>
      </c>
      <c r="O5854">
        <v>1</v>
      </c>
      <c r="P5854" t="str">
        <f>D5854&amp;"-"&amp;F5854&amp;"-"&amp;G5854&amp;"-"&amp;E5854&amp;"-"&amp;H5854</f>
        <v>A2Delta-22.5-f-0-2</v>
      </c>
      <c r="Q5854" t="str">
        <f>I5854&amp;"-"&amp;K5854&amp;"-"&amp;L5854&amp;"-"&amp;J5854&amp;"-"&amp;M5854</f>
        <v>X2Pi-22.5-e-0-2</v>
      </c>
      <c r="R5854">
        <f>B5854+S5854</f>
        <v>30743.287928485002</v>
      </c>
      <c r="S5854">
        <f>_xlfn.IFNA(VLOOKUP(Q5854,'MARVEL-X'!A$2:I$1400,7,FALSE),VLOOKUP(Q5854,MARVEL!A$2:J$1522,10,FALSE))</f>
        <v>7384.0600284849997</v>
      </c>
      <c r="T5854">
        <f>IF(P5854=P5853,R5854+T5853,R5854)</f>
        <v>61486.696096760003</v>
      </c>
      <c r="U5854">
        <f>IF(P5854=P5853,1+U5853,1)</f>
        <v>2</v>
      </c>
      <c r="V5854" t="str">
        <f t="shared" si="91"/>
        <v/>
      </c>
      <c r="W5854" t="str">
        <f>IF(V5854="","",IF(ABS(V5854-R5854)&gt;W$1,ABS(V5854-R5854),""))</f>
        <v/>
      </c>
      <c r="X5854" t="str">
        <f>Y5854&amp;"-"&amp;Z5854&amp;"-"&amp;AC5854&amp;"-"&amp;AD5854&amp;"-"&amp;AG5854</f>
        <v>22.5-f-A-0-1.5</v>
      </c>
      <c r="Y5854">
        <f>F5854</f>
        <v>22.5</v>
      </c>
      <c r="Z5854" s="2" t="str">
        <f>G5854</f>
        <v>f</v>
      </c>
      <c r="AA5854">
        <f>_xlfn.IFNA(VLOOKUP(X5854,'duo-out'!A$2:Q$5000,5,FALSE),E5854+10*(H5854-1)+1+_xlfn.IFNA(VLOOKUP(D5854,states!A$2:C$10,3,FALSE),1))</f>
        <v>261</v>
      </c>
      <c r="AB5854" t="str">
        <f>IF(V5854="","",V5854)</f>
        <v/>
      </c>
      <c r="AC5854" s="2" t="str">
        <f>_xlfn.IFNA(VLOOKUP(D5854,states!A$2:C$10,2,FALSE),"XX")</f>
        <v>A</v>
      </c>
      <c r="AD5854">
        <f>E5854</f>
        <v>0</v>
      </c>
      <c r="AE5854">
        <f>_xlfn.IFNA(VLOOKUP(D5854,states!A$2:D$10,4,FALSE),0)</f>
        <v>2</v>
      </c>
      <c r="AF5854">
        <v>0.5</v>
      </c>
      <c r="AG5854">
        <f>IF(AE5854=0,AF5854,IF(AE5854=1,IF(F5854=0.5,0.5,IF(H5854=1,0.5,1.5)),IF(F5854=0.5,0.5,IF(H5854=1,2.5,1.5))))</f>
        <v>1.5</v>
      </c>
      <c r="AH5854" s="7">
        <f>IF(AC5854="XX",0,1/C5854^(1/5)*IF(E5854=0,100,1)/(E5854+1)^(1/4))</f>
        <v>251.188643150958</v>
      </c>
    </row>
    <row r="5855" spans="1:34">
      <c r="A5855">
        <v>3340</v>
      </c>
      <c r="B5855" s="1">
        <v>23928.1659</v>
      </c>
      <c r="C5855" s="6">
        <v>0.01</v>
      </c>
      <c r="D5855" t="s">
        <v>3</v>
      </c>
      <c r="E5855">
        <v>0</v>
      </c>
      <c r="F5855">
        <v>22.5</v>
      </c>
      <c r="G5855" t="s">
        <v>2</v>
      </c>
      <c r="H5855">
        <v>2</v>
      </c>
      <c r="I5855" t="s">
        <v>0</v>
      </c>
      <c r="J5855">
        <v>0</v>
      </c>
      <c r="K5855">
        <v>21.5</v>
      </c>
      <c r="L5855" t="s">
        <v>2</v>
      </c>
      <c r="M5855">
        <v>2</v>
      </c>
      <c r="N5855" t="s">
        <v>3396</v>
      </c>
      <c r="O5855">
        <v>1</v>
      </c>
      <c r="P5855" t="str">
        <f>D5855&amp;"-"&amp;F5855&amp;"-"&amp;G5855&amp;"-"&amp;E5855&amp;"-"&amp;H5855</f>
        <v>A2Delta-22.5-f-0-2</v>
      </c>
      <c r="Q5855" t="str">
        <f>I5855&amp;"-"&amp;K5855&amp;"-"&amp;L5855&amp;"-"&amp;J5855&amp;"-"&amp;M5855</f>
        <v>X2Pi-21.5-f-0-2</v>
      </c>
      <c r="R5855">
        <f>B5855+S5855</f>
        <v>30743.294970948002</v>
      </c>
      <c r="S5855">
        <f>_xlfn.IFNA(VLOOKUP(Q5855,'MARVEL-X'!A$2:I$1400,7,FALSE),VLOOKUP(Q5855,MARVEL!A$2:J$1522,10,FALSE))</f>
        <v>6815.1290709479999</v>
      </c>
      <c r="T5855">
        <f>IF(P5855=P5854,R5855+T5854,R5855)</f>
        <v>92229.991067708004</v>
      </c>
      <c r="U5855">
        <f>IF(P5855=P5854,1+U5854,1)</f>
        <v>3</v>
      </c>
      <c r="V5855" t="str">
        <f t="shared" si="91"/>
        <v/>
      </c>
      <c r="W5855" t="str">
        <f>IF(V5855="","",IF(ABS(V5855-R5855)&gt;W$1,ABS(V5855-R5855),""))</f>
        <v/>
      </c>
      <c r="X5855" t="str">
        <f>Y5855&amp;"-"&amp;Z5855&amp;"-"&amp;AC5855&amp;"-"&amp;AD5855&amp;"-"&amp;AG5855</f>
        <v>22.5-f-A-0-1.5</v>
      </c>
      <c r="Y5855">
        <f>F5855</f>
        <v>22.5</v>
      </c>
      <c r="Z5855" s="2" t="str">
        <f>G5855</f>
        <v>f</v>
      </c>
      <c r="AA5855">
        <f>_xlfn.IFNA(VLOOKUP(X5855,'duo-out'!A$2:Q$5000,5,FALSE),E5855+10*(H5855-1)+1+_xlfn.IFNA(VLOOKUP(D5855,states!A$2:C$10,3,FALSE),1))</f>
        <v>261</v>
      </c>
      <c r="AB5855" t="str">
        <f>IF(V5855="","",V5855)</f>
        <v/>
      </c>
      <c r="AC5855" s="2" t="str">
        <f>_xlfn.IFNA(VLOOKUP(D5855,states!A$2:C$10,2,FALSE),"XX")</f>
        <v>A</v>
      </c>
      <c r="AD5855">
        <f>E5855</f>
        <v>0</v>
      </c>
      <c r="AE5855">
        <f>_xlfn.IFNA(VLOOKUP(D5855,states!A$2:D$10,4,FALSE),0)</f>
        <v>2</v>
      </c>
      <c r="AF5855">
        <v>0.5</v>
      </c>
      <c r="AG5855">
        <f>IF(AE5855=0,AF5855,IF(AE5855=1,IF(F5855=0.5,0.5,IF(H5855=1,0.5,1.5)),IF(F5855=0.5,0.5,IF(H5855=1,2.5,1.5))))</f>
        <v>1.5</v>
      </c>
      <c r="AH5855" s="7">
        <f>IF(AC5855="XX",0,1/C5855^(1/5)*IF(E5855=0,100,1)/(E5855+1)^(1/4))</f>
        <v>251.188643150958</v>
      </c>
    </row>
    <row r="5856" spans="1:34">
      <c r="A5856">
        <v>2755</v>
      </c>
      <c r="B5856" s="1">
        <v>23928.169000000002</v>
      </c>
      <c r="C5856" s="6">
        <v>5.0000000000000001E-3</v>
      </c>
      <c r="D5856" t="s">
        <v>3</v>
      </c>
      <c r="E5856">
        <v>0</v>
      </c>
      <c r="F5856">
        <v>22.5</v>
      </c>
      <c r="G5856" t="s">
        <v>2</v>
      </c>
      <c r="H5856">
        <v>2</v>
      </c>
      <c r="I5856" t="s">
        <v>0</v>
      </c>
      <c r="J5856">
        <v>0</v>
      </c>
      <c r="K5856">
        <v>21.5</v>
      </c>
      <c r="L5856" t="s">
        <v>2</v>
      </c>
      <c r="M5856">
        <v>2</v>
      </c>
      <c r="N5856" t="s">
        <v>2811</v>
      </c>
      <c r="O5856">
        <v>1</v>
      </c>
      <c r="P5856" t="str">
        <f>D5856&amp;"-"&amp;F5856&amp;"-"&amp;G5856&amp;"-"&amp;E5856&amp;"-"&amp;H5856</f>
        <v>A2Delta-22.5-f-0-2</v>
      </c>
      <c r="Q5856" t="str">
        <f>I5856&amp;"-"&amp;K5856&amp;"-"&amp;L5856&amp;"-"&amp;J5856&amp;"-"&amp;M5856</f>
        <v>X2Pi-21.5-f-0-2</v>
      </c>
      <c r="R5856">
        <f>B5856+S5856</f>
        <v>30743.298070948003</v>
      </c>
      <c r="S5856">
        <f>_xlfn.IFNA(VLOOKUP(Q5856,'MARVEL-X'!A$2:I$1400,7,FALSE),VLOOKUP(Q5856,MARVEL!A$2:J$1522,10,FALSE))</f>
        <v>6815.1290709479999</v>
      </c>
      <c r="T5856">
        <f>IF(P5856=P5855,R5856+T5855,R5856)</f>
        <v>122973.28913865601</v>
      </c>
      <c r="U5856">
        <f>IF(P5856=P5855,1+U5855,1)</f>
        <v>4</v>
      </c>
      <c r="V5856" t="str">
        <f t="shared" si="91"/>
        <v/>
      </c>
      <c r="W5856" t="str">
        <f>IF(V5856="","",IF(ABS(V5856-R5856)&gt;W$1,ABS(V5856-R5856),""))</f>
        <v/>
      </c>
      <c r="X5856" t="str">
        <f>Y5856&amp;"-"&amp;Z5856&amp;"-"&amp;AC5856&amp;"-"&amp;AD5856&amp;"-"&amp;AG5856</f>
        <v>22.5-f-A-0-1.5</v>
      </c>
      <c r="Y5856">
        <f>F5856</f>
        <v>22.5</v>
      </c>
      <c r="Z5856" s="2" t="str">
        <f>G5856</f>
        <v>f</v>
      </c>
      <c r="AA5856">
        <f>_xlfn.IFNA(VLOOKUP(X5856,'duo-out'!A$2:Q$5000,5,FALSE),E5856+10*(H5856-1)+1+_xlfn.IFNA(VLOOKUP(D5856,states!A$2:C$10,3,FALSE),1))</f>
        <v>261</v>
      </c>
      <c r="AB5856" t="str">
        <f>IF(V5856="","",V5856)</f>
        <v/>
      </c>
      <c r="AC5856" s="2" t="str">
        <f>_xlfn.IFNA(VLOOKUP(D5856,states!A$2:C$10,2,FALSE),"XX")</f>
        <v>A</v>
      </c>
      <c r="AD5856">
        <f>E5856</f>
        <v>0</v>
      </c>
      <c r="AE5856">
        <f>_xlfn.IFNA(VLOOKUP(D5856,states!A$2:D$10,4,FALSE),0)</f>
        <v>2</v>
      </c>
      <c r="AF5856">
        <v>0.5</v>
      </c>
      <c r="AG5856">
        <f>IF(AE5856=0,AF5856,IF(AE5856=1,IF(F5856=0.5,0.5,IF(H5856=1,0.5,1.5)),IF(F5856=0.5,0.5,IF(H5856=1,2.5,1.5))))</f>
        <v>1.5</v>
      </c>
      <c r="AH5856" s="7">
        <f>IF(AC5856="XX",0,1/C5856^(1/5)*IF(E5856=0,100,1)/(E5856+1)^(1/4))</f>
        <v>288.53998118144267</v>
      </c>
    </row>
    <row r="5857" spans="1:34">
      <c r="A5857">
        <v>143</v>
      </c>
      <c r="B5857" s="1">
        <v>23359.044999999998</v>
      </c>
      <c r="C5857" s="6">
        <v>0.22720000000000001</v>
      </c>
      <c r="D5857" t="s">
        <v>3</v>
      </c>
      <c r="E5857">
        <v>0</v>
      </c>
      <c r="F5857">
        <v>22.5</v>
      </c>
      <c r="G5857" t="s">
        <v>2</v>
      </c>
      <c r="H5857">
        <v>2</v>
      </c>
      <c r="I5857" t="s">
        <v>0</v>
      </c>
      <c r="J5857">
        <v>0</v>
      </c>
      <c r="K5857">
        <v>22.5</v>
      </c>
      <c r="L5857" t="s">
        <v>1</v>
      </c>
      <c r="M5857">
        <v>2</v>
      </c>
      <c r="N5857" t="s">
        <v>198</v>
      </c>
      <c r="O5857">
        <v>-1</v>
      </c>
      <c r="P5857" t="str">
        <f>D5857&amp;"-"&amp;F5857&amp;"-"&amp;G5857&amp;"-"&amp;E5857&amp;"-"&amp;H5857</f>
        <v>A2Delta-22.5-f-0-2</v>
      </c>
      <c r="Q5857" t="str">
        <f>I5857&amp;"-"&amp;K5857&amp;"-"&amp;L5857&amp;"-"&amp;J5857&amp;"-"&amp;M5857</f>
        <v>X2Pi-22.5-e-0-2</v>
      </c>
      <c r="R5857">
        <f>B5857+S5857</f>
        <v>30743.105028484999</v>
      </c>
      <c r="S5857">
        <f>_xlfn.IFNA(VLOOKUP(Q5857,'MARVEL-X'!A$2:I$1400,7,FALSE),VLOOKUP(Q5857,MARVEL!A$2:J$1522,10,FALSE))</f>
        <v>7384.0600284849997</v>
      </c>
      <c r="T5857">
        <f>IF(P5857=P5856,R5857+T5856,R5857)</f>
        <v>153716.394167141</v>
      </c>
      <c r="U5857">
        <f>IF(P5857=P5856,1+U5856,1)</f>
        <v>5</v>
      </c>
      <c r="V5857" t="str">
        <f t="shared" si="91"/>
        <v/>
      </c>
      <c r="W5857" t="str">
        <f>IF(V5857="","",IF(ABS(V5857-R5857)&gt;W$1,ABS(V5857-R5857),""))</f>
        <v/>
      </c>
      <c r="X5857" t="str">
        <f>Y5857&amp;"-"&amp;Z5857&amp;"-"&amp;AC5857&amp;"-"&amp;AD5857&amp;"-"&amp;AG5857</f>
        <v>22.5-f-A-0-1.5</v>
      </c>
      <c r="Y5857">
        <f>F5857</f>
        <v>22.5</v>
      </c>
      <c r="Z5857" s="2" t="str">
        <f>G5857</f>
        <v>f</v>
      </c>
      <c r="AA5857">
        <f>_xlfn.IFNA(VLOOKUP(X5857,'duo-out'!A$2:Q$5000,5,FALSE),E5857+10*(H5857-1)+1+_xlfn.IFNA(VLOOKUP(D5857,states!A$2:C$10,3,FALSE),1))</f>
        <v>261</v>
      </c>
      <c r="AB5857" t="str">
        <f>IF(V5857="","",V5857)</f>
        <v/>
      </c>
      <c r="AC5857" s="2" t="str">
        <f>_xlfn.IFNA(VLOOKUP(D5857,states!A$2:C$10,2,FALSE),"XX")</f>
        <v>A</v>
      </c>
      <c r="AD5857">
        <f>E5857</f>
        <v>0</v>
      </c>
      <c r="AE5857">
        <f>_xlfn.IFNA(VLOOKUP(D5857,states!A$2:D$10,4,FALSE),0)</f>
        <v>2</v>
      </c>
      <c r="AF5857">
        <v>0.5</v>
      </c>
      <c r="AG5857">
        <f>IF(AE5857=0,AF5857,IF(AE5857=1,IF(F5857=0.5,0.5,IF(H5857=1,0.5,1.5)),IF(F5857=0.5,0.5,IF(H5857=1,2.5,1.5))))</f>
        <v>1.5</v>
      </c>
      <c r="AH5857" s="7">
        <f>IF(AC5857="XX",0,1/C5857^(1/5)*IF(E5857=0,100,1)/(E5857+1)^(1/4))</f>
        <v>134.49877677826123</v>
      </c>
    </row>
    <row r="5858" spans="1:34">
      <c r="A5858">
        <v>865</v>
      </c>
      <c r="B5858" s="1">
        <v>22735.599999999999</v>
      </c>
      <c r="C5858" s="6">
        <v>0.05</v>
      </c>
      <c r="D5858" t="s">
        <v>3</v>
      </c>
      <c r="E5858">
        <v>0</v>
      </c>
      <c r="F5858">
        <v>22.5</v>
      </c>
      <c r="G5858" t="s">
        <v>2</v>
      </c>
      <c r="H5858">
        <v>2</v>
      </c>
      <c r="I5858" t="s">
        <v>0</v>
      </c>
      <c r="J5858">
        <v>0</v>
      </c>
      <c r="K5858">
        <v>23.5</v>
      </c>
      <c r="L5858" t="s">
        <v>2</v>
      </c>
      <c r="M5858">
        <v>2</v>
      </c>
      <c r="N5858" t="s">
        <v>921</v>
      </c>
      <c r="O5858">
        <v>1</v>
      </c>
      <c r="P5858" t="str">
        <f>D5858&amp;"-"&amp;F5858&amp;"-"&amp;G5858&amp;"-"&amp;E5858&amp;"-"&amp;H5858</f>
        <v>A2Delta-22.5-f-0-2</v>
      </c>
      <c r="Q5858" t="str">
        <f>I5858&amp;"-"&amp;K5858&amp;"-"&amp;L5858&amp;"-"&amp;J5858&amp;"-"&amp;M5858</f>
        <v>X2Pi-23.5-f-0-2</v>
      </c>
      <c r="R5858">
        <f>B5858+S5858</f>
        <v>30743.287968274999</v>
      </c>
      <c r="S5858">
        <f>_xlfn.IFNA(VLOOKUP(Q5858,'MARVEL-X'!A$2:I$1400,7,FALSE),VLOOKUP(Q5858,MARVEL!A$2:J$1522,10,FALSE))</f>
        <v>8007.6879682750005</v>
      </c>
      <c r="T5858">
        <f>IF(P5858=P5857,R5858+T5857,R5858)</f>
        <v>184459.68213541599</v>
      </c>
      <c r="U5858">
        <f>IF(P5858=P5857,1+U5857,1)</f>
        <v>6</v>
      </c>
      <c r="V5858" t="str">
        <f t="shared" si="91"/>
        <v/>
      </c>
      <c r="W5858" t="str">
        <f>IF(V5858="","",IF(ABS(V5858-R5858)&gt;W$1,ABS(V5858-R5858),""))</f>
        <v/>
      </c>
      <c r="X5858" t="str">
        <f>Y5858&amp;"-"&amp;Z5858&amp;"-"&amp;AC5858&amp;"-"&amp;AD5858&amp;"-"&amp;AG5858</f>
        <v>22.5-f-A-0-1.5</v>
      </c>
      <c r="Y5858">
        <f>F5858</f>
        <v>22.5</v>
      </c>
      <c r="Z5858" s="2" t="str">
        <f>G5858</f>
        <v>f</v>
      </c>
      <c r="AA5858">
        <f>_xlfn.IFNA(VLOOKUP(X5858,'duo-out'!A$2:Q$5000,5,FALSE),E5858+10*(H5858-1)+1+_xlfn.IFNA(VLOOKUP(D5858,states!A$2:C$10,3,FALSE),1))</f>
        <v>261</v>
      </c>
      <c r="AB5858" t="str">
        <f>IF(V5858="","",V5858)</f>
        <v/>
      </c>
      <c r="AC5858" s="2" t="str">
        <f>_xlfn.IFNA(VLOOKUP(D5858,states!A$2:C$10,2,FALSE),"XX")</f>
        <v>A</v>
      </c>
      <c r="AD5858">
        <f>E5858</f>
        <v>0</v>
      </c>
      <c r="AE5858">
        <f>_xlfn.IFNA(VLOOKUP(D5858,states!A$2:D$10,4,FALSE),0)</f>
        <v>2</v>
      </c>
      <c r="AF5858">
        <v>0.5</v>
      </c>
      <c r="AG5858">
        <f>IF(AE5858=0,AF5858,IF(AE5858=1,IF(F5858=0.5,0.5,IF(H5858=1,0.5,1.5)),IF(F5858=0.5,0.5,IF(H5858=1,2.5,1.5))))</f>
        <v>1.5</v>
      </c>
      <c r="AH5858" s="7">
        <f>IF(AC5858="XX",0,1/C5858^(1/5)*IF(E5858=0,100,1)/(E5858+1)^(1/4))</f>
        <v>182.05642030260799</v>
      </c>
    </row>
    <row r="5859" spans="1:34">
      <c r="A5859">
        <v>835</v>
      </c>
      <c r="B5859" s="1">
        <v>23359.51</v>
      </c>
      <c r="C5859" s="6">
        <v>0.2959</v>
      </c>
      <c r="D5859" t="s">
        <v>3</v>
      </c>
      <c r="E5859">
        <v>0</v>
      </c>
      <c r="F5859">
        <v>22.5</v>
      </c>
      <c r="G5859" t="s">
        <v>2</v>
      </c>
      <c r="H5859">
        <v>2</v>
      </c>
      <c r="I5859" t="s">
        <v>0</v>
      </c>
      <c r="J5859">
        <v>0</v>
      </c>
      <c r="K5859">
        <v>22.5</v>
      </c>
      <c r="L5859" t="s">
        <v>1</v>
      </c>
      <c r="M5859">
        <v>2</v>
      </c>
      <c r="N5859" t="s">
        <v>891</v>
      </c>
      <c r="O5859">
        <v>1</v>
      </c>
      <c r="P5859" t="str">
        <f>D5859&amp;"-"&amp;F5859&amp;"-"&amp;G5859&amp;"-"&amp;E5859&amp;"-"&amp;H5859</f>
        <v>A2Delta-22.5-f-0-2</v>
      </c>
      <c r="Q5859" t="str">
        <f>I5859&amp;"-"&amp;K5859&amp;"-"&amp;L5859&amp;"-"&amp;J5859&amp;"-"&amp;M5859</f>
        <v>X2Pi-22.5-e-0-2</v>
      </c>
      <c r="R5859">
        <f>B5859+S5859</f>
        <v>30743.570028484999</v>
      </c>
      <c r="S5859">
        <f>_xlfn.IFNA(VLOOKUP(Q5859,'MARVEL-X'!A$2:I$1400,7,FALSE),VLOOKUP(Q5859,MARVEL!A$2:J$1522,10,FALSE))</f>
        <v>7384.0600284849997</v>
      </c>
      <c r="T5859">
        <f>IF(P5859=P5858,R5859+T5858,R5859)</f>
        <v>215203.25216390099</v>
      </c>
      <c r="U5859">
        <f>IF(P5859=P5858,1+U5858,1)</f>
        <v>7</v>
      </c>
      <c r="V5859" t="str">
        <f t="shared" si="91"/>
        <v/>
      </c>
      <c r="W5859" t="str">
        <f>IF(V5859="","",IF(ABS(V5859-R5859)&gt;W$1,ABS(V5859-R5859),""))</f>
        <v/>
      </c>
      <c r="X5859" t="str">
        <f>Y5859&amp;"-"&amp;Z5859&amp;"-"&amp;AC5859&amp;"-"&amp;AD5859&amp;"-"&amp;AG5859</f>
        <v>22.5-f-A-0-1.5</v>
      </c>
      <c r="Y5859">
        <f>F5859</f>
        <v>22.5</v>
      </c>
      <c r="Z5859" s="2" t="str">
        <f>G5859</f>
        <v>f</v>
      </c>
      <c r="AA5859">
        <f>_xlfn.IFNA(VLOOKUP(X5859,'duo-out'!A$2:Q$5000,5,FALSE),E5859+10*(H5859-1)+1+_xlfn.IFNA(VLOOKUP(D5859,states!A$2:C$10,3,FALSE),1))</f>
        <v>261</v>
      </c>
      <c r="AB5859" t="str">
        <f>IF(V5859="","",V5859)</f>
        <v/>
      </c>
      <c r="AC5859" s="2" t="str">
        <f>_xlfn.IFNA(VLOOKUP(D5859,states!A$2:C$10,2,FALSE),"XX")</f>
        <v>A</v>
      </c>
      <c r="AD5859">
        <f>E5859</f>
        <v>0</v>
      </c>
      <c r="AE5859">
        <f>_xlfn.IFNA(VLOOKUP(D5859,states!A$2:D$10,4,FALSE),0)</f>
        <v>2</v>
      </c>
      <c r="AF5859">
        <v>0.5</v>
      </c>
      <c r="AG5859">
        <f>IF(AE5859=0,AF5859,IF(AE5859=1,IF(F5859=0.5,0.5,IF(H5859=1,0.5,1.5)),IF(F5859=0.5,0.5,IF(H5859=1,2.5,1.5))))</f>
        <v>1.5</v>
      </c>
      <c r="AH5859" s="7">
        <f>IF(AC5859="XX",0,1/C5859^(1/5)*IF(E5859=0,100,1)/(E5859+1)^(1/4))</f>
        <v>127.57659507423253</v>
      </c>
    </row>
    <row r="5860" spans="1:34">
      <c r="A5860">
        <v>749</v>
      </c>
      <c r="B5860" s="1">
        <v>23928.19</v>
      </c>
      <c r="C5860" s="6">
        <v>0.05</v>
      </c>
      <c r="D5860" t="s">
        <v>3</v>
      </c>
      <c r="E5860">
        <v>0</v>
      </c>
      <c r="F5860">
        <v>22.5</v>
      </c>
      <c r="G5860" t="s">
        <v>2</v>
      </c>
      <c r="H5860">
        <v>2</v>
      </c>
      <c r="I5860" t="s">
        <v>0</v>
      </c>
      <c r="J5860">
        <v>0</v>
      </c>
      <c r="K5860">
        <v>21.5</v>
      </c>
      <c r="L5860" t="s">
        <v>2</v>
      </c>
      <c r="M5860">
        <v>2</v>
      </c>
      <c r="N5860" t="s">
        <v>805</v>
      </c>
      <c r="O5860">
        <v>1</v>
      </c>
      <c r="P5860" t="str">
        <f>D5860&amp;"-"&amp;F5860&amp;"-"&amp;G5860&amp;"-"&amp;E5860&amp;"-"&amp;H5860</f>
        <v>A2Delta-22.5-f-0-2</v>
      </c>
      <c r="Q5860" t="str">
        <f>I5860&amp;"-"&amp;K5860&amp;"-"&amp;L5860&amp;"-"&amp;J5860&amp;"-"&amp;M5860</f>
        <v>X2Pi-21.5-f-0-2</v>
      </c>
      <c r="R5860">
        <f>B5860+S5860</f>
        <v>30743.319070947997</v>
      </c>
      <c r="S5860">
        <f>_xlfn.IFNA(VLOOKUP(Q5860,'MARVEL-X'!A$2:I$1400,7,FALSE),VLOOKUP(Q5860,MARVEL!A$2:J$1522,10,FALSE))</f>
        <v>6815.1290709479999</v>
      </c>
      <c r="T5860">
        <f>IF(P5860=P5859,R5860+T5859,R5860)</f>
        <v>245946.57123484899</v>
      </c>
      <c r="U5860">
        <f>IF(P5860=P5859,1+U5859,1)</f>
        <v>8</v>
      </c>
      <c r="V5860">
        <f t="shared" si="91"/>
        <v>30743.321404356124</v>
      </c>
      <c r="W5860" t="str">
        <f>IF(V5860="","",IF(ABS(V5860-R5860)&gt;W$1,ABS(V5860-R5860),""))</f>
        <v/>
      </c>
      <c r="X5860" t="str">
        <f>Y5860&amp;"-"&amp;Z5860&amp;"-"&amp;AC5860&amp;"-"&amp;AD5860&amp;"-"&amp;AG5860</f>
        <v>22.5-f-A-0-1.5</v>
      </c>
      <c r="Y5860">
        <f>F5860</f>
        <v>22.5</v>
      </c>
      <c r="Z5860" s="2" t="str">
        <f>G5860</f>
        <v>f</v>
      </c>
      <c r="AA5860">
        <f>_xlfn.IFNA(VLOOKUP(X5860,'duo-out'!A$2:Q$5000,5,FALSE),E5860+10*(H5860-1)+1+_xlfn.IFNA(VLOOKUP(D5860,states!A$2:C$10,3,FALSE),1))</f>
        <v>261</v>
      </c>
      <c r="AB5860">
        <f>IF(V5860="","",V5860)</f>
        <v>30743.321404356124</v>
      </c>
      <c r="AC5860" s="2" t="str">
        <f>_xlfn.IFNA(VLOOKUP(D5860,states!A$2:C$10,2,FALSE),"XX")</f>
        <v>A</v>
      </c>
      <c r="AD5860">
        <f>E5860</f>
        <v>0</v>
      </c>
      <c r="AE5860">
        <f>_xlfn.IFNA(VLOOKUP(D5860,states!A$2:D$10,4,FALSE),0)</f>
        <v>2</v>
      </c>
      <c r="AF5860">
        <v>0.5</v>
      </c>
      <c r="AG5860">
        <f>IF(AE5860=0,AF5860,IF(AE5860=1,IF(F5860=0.5,0.5,IF(H5860=1,0.5,1.5)),IF(F5860=0.5,0.5,IF(H5860=1,2.5,1.5))))</f>
        <v>1.5</v>
      </c>
      <c r="AH5860" s="7">
        <f>IF(AC5860="XX",0,1/C5860^(1/5)*IF(E5860=0,100,1)/(E5860+1)^(1/4))</f>
        <v>182.05642030260799</v>
      </c>
    </row>
    <row r="5861" spans="1:34">
      <c r="A5861">
        <v>1043</v>
      </c>
      <c r="B5861" s="1">
        <v>22703.21</v>
      </c>
      <c r="C5861" s="6">
        <v>7.8649999999999998E-2</v>
      </c>
      <c r="D5861" t="s">
        <v>3</v>
      </c>
      <c r="E5861">
        <v>1</v>
      </c>
      <c r="F5861">
        <v>22.5</v>
      </c>
      <c r="G5861" t="s">
        <v>2</v>
      </c>
      <c r="H5861">
        <v>1</v>
      </c>
      <c r="I5861" t="s">
        <v>0</v>
      </c>
      <c r="J5861">
        <v>1</v>
      </c>
      <c r="K5861">
        <v>23.5</v>
      </c>
      <c r="L5861" t="s">
        <v>2</v>
      </c>
      <c r="M5861">
        <v>1</v>
      </c>
      <c r="N5861" t="s">
        <v>1099</v>
      </c>
      <c r="O5861">
        <v>1</v>
      </c>
      <c r="P5861" t="str">
        <f>D5861&amp;"-"&amp;F5861&amp;"-"&amp;G5861&amp;"-"&amp;E5861&amp;"-"&amp;H5861</f>
        <v>A2Delta-22.5-f-1-1</v>
      </c>
      <c r="Q5861" t="str">
        <f>I5861&amp;"-"&amp;K5861&amp;"-"&amp;L5861&amp;"-"&amp;J5861&amp;"-"&amp;M5861</f>
        <v>X2Pi-23.5-f-1-1</v>
      </c>
      <c r="R5861">
        <f>B5861+S5861</f>
        <v>32534.522823911</v>
      </c>
      <c r="S5861">
        <f>_xlfn.IFNA(VLOOKUP(Q5861,'MARVEL-X'!A$2:I$1400,7,FALSE),VLOOKUP(Q5861,MARVEL!A$2:J$1522,10,FALSE))</f>
        <v>9831.3128239109992</v>
      </c>
      <c r="T5861">
        <f>IF(P5861=P5860,R5861+T5860,R5861)</f>
        <v>32534.522823911</v>
      </c>
      <c r="U5861">
        <f>IF(P5861=P5860,1+U5860,1)</f>
        <v>1</v>
      </c>
      <c r="V5861" t="str">
        <f t="shared" si="91"/>
        <v/>
      </c>
      <c r="W5861" t="str">
        <f>IF(V5861="","",IF(ABS(V5861-R5861)&gt;W$1,ABS(V5861-R5861),""))</f>
        <v/>
      </c>
      <c r="X5861" t="str">
        <f>Y5861&amp;"-"&amp;Z5861&amp;"-"&amp;AC5861&amp;"-"&amp;AD5861&amp;"-"&amp;AG5861</f>
        <v>22.5-f-A-1-2.5</v>
      </c>
      <c r="Y5861">
        <f>F5861</f>
        <v>22.5</v>
      </c>
      <c r="Z5861" s="2" t="str">
        <f>G5861</f>
        <v>f</v>
      </c>
      <c r="AA5861">
        <f>_xlfn.IFNA(VLOOKUP(X5861,'duo-out'!A$2:Q$5000,5,FALSE),E5861+10*(H5861-1)+1+_xlfn.IFNA(VLOOKUP(D5861,states!A$2:C$10,3,FALSE),1))</f>
        <v>252</v>
      </c>
      <c r="AB5861" t="str">
        <f>IF(V5861="","",V5861)</f>
        <v/>
      </c>
      <c r="AC5861" s="2" t="str">
        <f>_xlfn.IFNA(VLOOKUP(D5861,states!A$2:C$10,2,FALSE),"XX")</f>
        <v>A</v>
      </c>
      <c r="AD5861">
        <f>E5861</f>
        <v>1</v>
      </c>
      <c r="AE5861">
        <f>_xlfn.IFNA(VLOOKUP(D5861,states!A$2:D$10,4,FALSE),0)</f>
        <v>2</v>
      </c>
      <c r="AF5861">
        <v>0.5</v>
      </c>
      <c r="AG5861">
        <f>IF(AE5861=0,AF5861,IF(AE5861=1,IF(F5861=0.5,0.5,IF(H5861=1,0.5,1.5)),IF(F5861=0.5,0.5,IF(H5861=1,2.5,1.5))))</f>
        <v>2.5</v>
      </c>
      <c r="AH5861" s="7">
        <f>IF(AC5861="XX",0,1/C5861^(1/5)*IF(E5861=0,100,1)/(E5861+1)^(1/4))</f>
        <v>1.3983077210017241</v>
      </c>
    </row>
    <row r="5862" spans="1:34">
      <c r="A5862">
        <v>955</v>
      </c>
      <c r="B5862" s="1">
        <v>23807.69</v>
      </c>
      <c r="C5862" s="6">
        <v>0.05</v>
      </c>
      <c r="D5862" t="s">
        <v>3</v>
      </c>
      <c r="E5862">
        <v>1</v>
      </c>
      <c r="F5862">
        <v>22.5</v>
      </c>
      <c r="G5862" t="s">
        <v>2</v>
      </c>
      <c r="H5862">
        <v>1</v>
      </c>
      <c r="I5862" t="s">
        <v>0</v>
      </c>
      <c r="J5862">
        <v>1</v>
      </c>
      <c r="K5862">
        <v>21.5</v>
      </c>
      <c r="L5862" t="s">
        <v>2</v>
      </c>
      <c r="M5862">
        <v>1</v>
      </c>
      <c r="N5862" t="s">
        <v>1011</v>
      </c>
      <c r="O5862">
        <v>1</v>
      </c>
      <c r="P5862" t="str">
        <f>D5862&amp;"-"&amp;F5862&amp;"-"&amp;G5862&amp;"-"&amp;E5862&amp;"-"&amp;H5862</f>
        <v>A2Delta-22.5-f-1-1</v>
      </c>
      <c r="Q5862" t="str">
        <f>I5862&amp;"-"&amp;K5862&amp;"-"&amp;L5862&amp;"-"&amp;J5862&amp;"-"&amp;M5862</f>
        <v>X2Pi-21.5-f-1-1</v>
      </c>
      <c r="R5862">
        <f>B5862+S5862</f>
        <v>32534.628526919998</v>
      </c>
      <c r="S5862">
        <f>_xlfn.IFNA(VLOOKUP(Q5862,'MARVEL-X'!A$2:I$1400,7,FALSE),VLOOKUP(Q5862,MARVEL!A$2:J$1522,10,FALSE))</f>
        <v>8726.9385269199993</v>
      </c>
      <c r="T5862">
        <f>IF(P5862=P5861,R5862+T5861,R5862)</f>
        <v>65069.151350831002</v>
      </c>
      <c r="U5862">
        <f>IF(P5862=P5861,1+U5861,1)</f>
        <v>2</v>
      </c>
      <c r="V5862" t="str">
        <f t="shared" si="91"/>
        <v/>
      </c>
      <c r="W5862" t="str">
        <f>IF(V5862="","",IF(ABS(V5862-R5862)&gt;W$1,ABS(V5862-R5862),""))</f>
        <v/>
      </c>
      <c r="X5862" t="str">
        <f>Y5862&amp;"-"&amp;Z5862&amp;"-"&amp;AC5862&amp;"-"&amp;AD5862&amp;"-"&amp;AG5862</f>
        <v>22.5-f-A-1-2.5</v>
      </c>
      <c r="Y5862">
        <f>F5862</f>
        <v>22.5</v>
      </c>
      <c r="Z5862" s="2" t="str">
        <f>G5862</f>
        <v>f</v>
      </c>
      <c r="AA5862">
        <f>_xlfn.IFNA(VLOOKUP(X5862,'duo-out'!A$2:Q$5000,5,FALSE),E5862+10*(H5862-1)+1+_xlfn.IFNA(VLOOKUP(D5862,states!A$2:C$10,3,FALSE),1))</f>
        <v>252</v>
      </c>
      <c r="AB5862" t="str">
        <f>IF(V5862="","",V5862)</f>
        <v/>
      </c>
      <c r="AC5862" s="2" t="str">
        <f>_xlfn.IFNA(VLOOKUP(D5862,states!A$2:C$10,2,FALSE),"XX")</f>
        <v>A</v>
      </c>
      <c r="AD5862">
        <f>E5862</f>
        <v>1</v>
      </c>
      <c r="AE5862">
        <f>_xlfn.IFNA(VLOOKUP(D5862,states!A$2:D$10,4,FALSE),0)</f>
        <v>2</v>
      </c>
      <c r="AF5862">
        <v>0.5</v>
      </c>
      <c r="AG5862">
        <f>IF(AE5862=0,AF5862,IF(AE5862=1,IF(F5862=0.5,0.5,IF(H5862=1,0.5,1.5)),IF(F5862=0.5,0.5,IF(H5862=1,2.5,1.5))))</f>
        <v>2.5</v>
      </c>
      <c r="AH5862" s="7">
        <f>IF(AC5862="XX",0,1/C5862^(1/5)*IF(E5862=0,100,1)/(E5862+1)^(1/4))</f>
        <v>1.5309059120638666</v>
      </c>
    </row>
    <row r="5863" spans="1:34">
      <c r="A5863">
        <v>5863</v>
      </c>
      <c r="B5863" s="1">
        <v>22703.5</v>
      </c>
      <c r="C5863" s="6">
        <v>0.5</v>
      </c>
      <c r="D5863" t="s">
        <v>3</v>
      </c>
      <c r="E5863">
        <v>1</v>
      </c>
      <c r="F5863">
        <v>22.5</v>
      </c>
      <c r="G5863" t="s">
        <v>2</v>
      </c>
      <c r="H5863">
        <v>1</v>
      </c>
      <c r="I5863" t="s">
        <v>0</v>
      </c>
      <c r="J5863">
        <v>1</v>
      </c>
      <c r="K5863">
        <v>23.5</v>
      </c>
      <c r="L5863" t="s">
        <v>2</v>
      </c>
      <c r="M5863">
        <v>1</v>
      </c>
      <c r="N5863" t="s">
        <v>5919</v>
      </c>
      <c r="O5863">
        <v>1</v>
      </c>
      <c r="P5863" t="str">
        <f>D5863&amp;"-"&amp;F5863&amp;"-"&amp;G5863&amp;"-"&amp;E5863&amp;"-"&amp;H5863</f>
        <v>A2Delta-22.5-f-1-1</v>
      </c>
      <c r="Q5863" t="str">
        <f>I5863&amp;"-"&amp;K5863&amp;"-"&amp;L5863&amp;"-"&amp;J5863&amp;"-"&amp;M5863</f>
        <v>X2Pi-23.5-f-1-1</v>
      </c>
      <c r="R5863">
        <f>B5863+S5863</f>
        <v>32534.812823911001</v>
      </c>
      <c r="S5863">
        <f>_xlfn.IFNA(VLOOKUP(Q5863,'MARVEL-X'!A$2:I$1400,7,FALSE),VLOOKUP(Q5863,MARVEL!A$2:J$1522,10,FALSE))</f>
        <v>9831.3128239109992</v>
      </c>
      <c r="T5863">
        <f>IF(P5863=P5862,R5863+T5862,R5863)</f>
        <v>97603.964174741996</v>
      </c>
      <c r="U5863">
        <f>IF(P5863=P5862,1+U5862,1)</f>
        <v>3</v>
      </c>
      <c r="V5863" t="str">
        <f t="shared" si="91"/>
        <v/>
      </c>
      <c r="W5863" t="str">
        <f>IF(V5863="","",IF(ABS(V5863-R5863)&gt;W$1,ABS(V5863-R5863),""))</f>
        <v/>
      </c>
      <c r="X5863" t="str">
        <f>Y5863&amp;"-"&amp;Z5863&amp;"-"&amp;AC5863&amp;"-"&amp;AD5863&amp;"-"&amp;AG5863</f>
        <v>22.5-f-A-1-2.5</v>
      </c>
      <c r="Y5863">
        <f>F5863</f>
        <v>22.5</v>
      </c>
      <c r="Z5863" s="2" t="str">
        <f>G5863</f>
        <v>f</v>
      </c>
      <c r="AA5863">
        <f>_xlfn.IFNA(VLOOKUP(X5863,'duo-out'!A$2:Q$5000,5,FALSE),E5863+10*(H5863-1)+1+_xlfn.IFNA(VLOOKUP(D5863,states!A$2:C$10,3,FALSE),1))</f>
        <v>252</v>
      </c>
      <c r="AB5863" t="str">
        <f>IF(V5863="","",V5863)</f>
        <v/>
      </c>
      <c r="AC5863" s="2" t="str">
        <f>_xlfn.IFNA(VLOOKUP(D5863,states!A$2:C$10,2,FALSE),"XX")</f>
        <v>A</v>
      </c>
      <c r="AD5863">
        <f>E5863</f>
        <v>1</v>
      </c>
      <c r="AE5863">
        <f>_xlfn.IFNA(VLOOKUP(D5863,states!A$2:D$10,4,FALSE),0)</f>
        <v>2</v>
      </c>
      <c r="AF5863">
        <v>0.5</v>
      </c>
      <c r="AG5863">
        <f>IF(AE5863=0,AF5863,IF(AE5863=1,IF(F5863=0.5,0.5,IF(H5863=1,0.5,1.5)),IF(F5863=0.5,0.5,IF(H5863=1,2.5,1.5))))</f>
        <v>2.5</v>
      </c>
      <c r="AH5863" s="7">
        <f>IF(AC5863="XX",0,1/C5863^(1/5)*IF(E5863=0,100,1)/(E5863+1)^(1/4))</f>
        <v>0.96593632892484571</v>
      </c>
    </row>
    <row r="5864" spans="1:34">
      <c r="A5864">
        <v>5836</v>
      </c>
      <c r="B5864" s="1">
        <v>23807.8</v>
      </c>
      <c r="C5864" s="6">
        <v>0.5</v>
      </c>
      <c r="D5864" t="s">
        <v>3</v>
      </c>
      <c r="E5864">
        <v>1</v>
      </c>
      <c r="F5864">
        <v>22.5</v>
      </c>
      <c r="G5864" t="s">
        <v>2</v>
      </c>
      <c r="H5864">
        <v>1</v>
      </c>
      <c r="I5864" t="s">
        <v>0</v>
      </c>
      <c r="J5864">
        <v>1</v>
      </c>
      <c r="K5864">
        <v>21.5</v>
      </c>
      <c r="L5864" t="s">
        <v>2</v>
      </c>
      <c r="M5864">
        <v>1</v>
      </c>
      <c r="N5864" t="s">
        <v>5892</v>
      </c>
      <c r="O5864">
        <v>1</v>
      </c>
      <c r="P5864" t="str">
        <f>D5864&amp;"-"&amp;F5864&amp;"-"&amp;G5864&amp;"-"&amp;E5864&amp;"-"&amp;H5864</f>
        <v>A2Delta-22.5-f-1-1</v>
      </c>
      <c r="Q5864" t="str">
        <f>I5864&amp;"-"&amp;K5864&amp;"-"&amp;L5864&amp;"-"&amp;J5864&amp;"-"&amp;M5864</f>
        <v>X2Pi-21.5-f-1-1</v>
      </c>
      <c r="R5864">
        <f>B5864+S5864</f>
        <v>32534.738526919999</v>
      </c>
      <c r="S5864">
        <f>_xlfn.IFNA(VLOOKUP(Q5864,'MARVEL-X'!A$2:I$1400,7,FALSE),VLOOKUP(Q5864,MARVEL!A$2:J$1522,10,FALSE))</f>
        <v>8726.9385269199993</v>
      </c>
      <c r="T5864">
        <f>IF(P5864=P5863,R5864+T5863,R5864)</f>
        <v>130138.702701662</v>
      </c>
      <c r="U5864">
        <f>IF(P5864=P5863,1+U5863,1)</f>
        <v>4</v>
      </c>
      <c r="V5864">
        <f t="shared" si="91"/>
        <v>32534.675675415499</v>
      </c>
      <c r="W5864">
        <f>IF(V5864="","",IF(ABS(V5864-R5864)&gt;W$1,ABS(V5864-R5864),""))</f>
        <v>6.2851504499121802E-2</v>
      </c>
      <c r="X5864" t="str">
        <f>Y5864&amp;"-"&amp;Z5864&amp;"-"&amp;AC5864&amp;"-"&amp;AD5864&amp;"-"&amp;AG5864</f>
        <v>22.5-f-A-1-2.5</v>
      </c>
      <c r="Y5864">
        <f>F5864</f>
        <v>22.5</v>
      </c>
      <c r="Z5864" s="2" t="str">
        <f>G5864</f>
        <v>f</v>
      </c>
      <c r="AA5864">
        <f>_xlfn.IFNA(VLOOKUP(X5864,'duo-out'!A$2:Q$5000,5,FALSE),E5864+10*(H5864-1)+1+_xlfn.IFNA(VLOOKUP(D5864,states!A$2:C$10,3,FALSE),1))</f>
        <v>252</v>
      </c>
      <c r="AB5864">
        <f>IF(V5864="","",V5864)</f>
        <v>32534.675675415499</v>
      </c>
      <c r="AC5864" s="2" t="str">
        <f>_xlfn.IFNA(VLOOKUP(D5864,states!A$2:C$10,2,FALSE),"XX")</f>
        <v>A</v>
      </c>
      <c r="AD5864">
        <f>E5864</f>
        <v>1</v>
      </c>
      <c r="AE5864">
        <f>_xlfn.IFNA(VLOOKUP(D5864,states!A$2:D$10,4,FALSE),0)</f>
        <v>2</v>
      </c>
      <c r="AF5864">
        <v>0.5</v>
      </c>
      <c r="AG5864">
        <f>IF(AE5864=0,AF5864,IF(AE5864=1,IF(F5864=0.5,0.5,IF(H5864=1,0.5,1.5)),IF(F5864=0.5,0.5,IF(H5864=1,2.5,1.5))))</f>
        <v>2.5</v>
      </c>
      <c r="AH5864" s="7">
        <f>IF(AC5864="XX",0,1/C5864^(1/5)*IF(E5864=0,100,1)/(E5864+1)^(1/4))</f>
        <v>0.96593632892484571</v>
      </c>
    </row>
    <row r="5865" spans="1:34">
      <c r="A5865">
        <v>1153</v>
      </c>
      <c r="B5865" s="1">
        <v>22668.37</v>
      </c>
      <c r="C5865" s="6">
        <v>0.05</v>
      </c>
      <c r="D5865" t="s">
        <v>3</v>
      </c>
      <c r="E5865">
        <v>1</v>
      </c>
      <c r="F5865">
        <v>22.5</v>
      </c>
      <c r="G5865" t="s">
        <v>2</v>
      </c>
      <c r="H5865">
        <v>2</v>
      </c>
      <c r="I5865" t="s">
        <v>0</v>
      </c>
      <c r="J5865">
        <v>1</v>
      </c>
      <c r="K5865">
        <v>23.5</v>
      </c>
      <c r="L5865" t="s">
        <v>2</v>
      </c>
      <c r="M5865">
        <v>2</v>
      </c>
      <c r="N5865" t="s">
        <v>1209</v>
      </c>
      <c r="O5865">
        <v>1</v>
      </c>
      <c r="P5865" t="str">
        <f>D5865&amp;"-"&amp;F5865&amp;"-"&amp;G5865&amp;"-"&amp;E5865&amp;"-"&amp;H5865</f>
        <v>A2Delta-22.5-f-1-2</v>
      </c>
      <c r="Q5865" t="str">
        <f>I5865&amp;"-"&amp;K5865&amp;"-"&amp;L5865&amp;"-"&amp;J5865&amp;"-"&amp;M5865</f>
        <v>X2Pi-23.5-f-1-2</v>
      </c>
      <c r="R5865">
        <f>B5865+S5865</f>
        <v>33097.861338233997</v>
      </c>
      <c r="S5865">
        <f>_xlfn.IFNA(VLOOKUP(Q5865,'MARVEL-X'!A$2:I$1400,7,FALSE),VLOOKUP(Q5865,MARVEL!A$2:J$1522,10,FALSE))</f>
        <v>10429.491338233998</v>
      </c>
      <c r="T5865">
        <f>IF(P5865=P5864,R5865+T5864,R5865)</f>
        <v>33097.861338233997</v>
      </c>
      <c r="U5865">
        <f>IF(P5865=P5864,1+U5864,1)</f>
        <v>1</v>
      </c>
      <c r="V5865" t="str">
        <f t="shared" si="91"/>
        <v/>
      </c>
      <c r="W5865" t="str">
        <f>IF(V5865="","",IF(ABS(V5865-R5865)&gt;W$1,ABS(V5865-R5865),""))</f>
        <v/>
      </c>
      <c r="X5865" t="str">
        <f>Y5865&amp;"-"&amp;Z5865&amp;"-"&amp;AC5865&amp;"-"&amp;AD5865&amp;"-"&amp;AG5865</f>
        <v>22.5-f-A-1-1.5</v>
      </c>
      <c r="Y5865">
        <f>F5865</f>
        <v>22.5</v>
      </c>
      <c r="Z5865" s="2" t="str">
        <f>G5865</f>
        <v>f</v>
      </c>
      <c r="AA5865">
        <f>_xlfn.IFNA(VLOOKUP(X5865,'duo-out'!A$2:Q$5000,5,FALSE),E5865+10*(H5865-1)+1+_xlfn.IFNA(VLOOKUP(D5865,states!A$2:C$10,3,FALSE),1))</f>
        <v>262</v>
      </c>
      <c r="AB5865" t="str">
        <f>IF(V5865="","",V5865)</f>
        <v/>
      </c>
      <c r="AC5865" s="2" t="str">
        <f>_xlfn.IFNA(VLOOKUP(D5865,states!A$2:C$10,2,FALSE),"XX")</f>
        <v>A</v>
      </c>
      <c r="AD5865">
        <f>E5865</f>
        <v>1</v>
      </c>
      <c r="AE5865">
        <f>_xlfn.IFNA(VLOOKUP(D5865,states!A$2:D$10,4,FALSE),0)</f>
        <v>2</v>
      </c>
      <c r="AF5865">
        <v>0.5</v>
      </c>
      <c r="AG5865">
        <f>IF(AE5865=0,AF5865,IF(AE5865=1,IF(F5865=0.5,0.5,IF(H5865=1,0.5,1.5)),IF(F5865=0.5,0.5,IF(H5865=1,2.5,1.5))))</f>
        <v>1.5</v>
      </c>
      <c r="AH5865" s="7">
        <f>IF(AC5865="XX",0,1/C5865^(1/5)*IF(E5865=0,100,1)/(E5865+1)^(1/4))</f>
        <v>1.5309059120638666</v>
      </c>
    </row>
    <row r="5866" spans="1:34">
      <c r="A5866">
        <v>1067</v>
      </c>
      <c r="B5866" s="1">
        <v>23813.08</v>
      </c>
      <c r="C5866" s="6">
        <v>0.05</v>
      </c>
      <c r="D5866" t="s">
        <v>3</v>
      </c>
      <c r="E5866">
        <v>1</v>
      </c>
      <c r="F5866">
        <v>22.5</v>
      </c>
      <c r="G5866" t="s">
        <v>2</v>
      </c>
      <c r="H5866">
        <v>2</v>
      </c>
      <c r="I5866" t="s">
        <v>0</v>
      </c>
      <c r="J5866">
        <v>1</v>
      </c>
      <c r="K5866">
        <v>21.5</v>
      </c>
      <c r="L5866" t="s">
        <v>2</v>
      </c>
      <c r="M5866">
        <v>2</v>
      </c>
      <c r="N5866" t="s">
        <v>1123</v>
      </c>
      <c r="O5866">
        <v>1</v>
      </c>
      <c r="P5866" t="str">
        <f>D5866&amp;"-"&amp;F5866&amp;"-"&amp;G5866&amp;"-"&amp;E5866&amp;"-"&amp;H5866</f>
        <v>A2Delta-22.5-f-1-2</v>
      </c>
      <c r="Q5866" t="str">
        <f>I5866&amp;"-"&amp;K5866&amp;"-"&amp;L5866&amp;"-"&amp;J5866&amp;"-"&amp;M5866</f>
        <v>X2Pi-21.5-f-1-2</v>
      </c>
      <c r="R5866">
        <f>B5866+S5866</f>
        <v>33097.859316326001</v>
      </c>
      <c r="S5866">
        <f>_xlfn.IFNA(VLOOKUP(Q5866,'MARVEL-X'!A$2:I$1400,7,FALSE),VLOOKUP(Q5866,MARVEL!A$2:J$1522,10,FALSE))</f>
        <v>9284.7793163259994</v>
      </c>
      <c r="T5866">
        <f>IF(P5866=P5865,R5866+T5865,R5866)</f>
        <v>66195.720654559991</v>
      </c>
      <c r="U5866">
        <f>IF(P5866=P5865,1+U5865,1)</f>
        <v>2</v>
      </c>
      <c r="V5866" t="str">
        <f t="shared" si="91"/>
        <v/>
      </c>
      <c r="W5866" t="str">
        <f>IF(V5866="","",IF(ABS(V5866-R5866)&gt;W$1,ABS(V5866-R5866),""))</f>
        <v/>
      </c>
      <c r="X5866" t="str">
        <f>Y5866&amp;"-"&amp;Z5866&amp;"-"&amp;AC5866&amp;"-"&amp;AD5866&amp;"-"&amp;AG5866</f>
        <v>22.5-f-A-1-1.5</v>
      </c>
      <c r="Y5866">
        <f>F5866</f>
        <v>22.5</v>
      </c>
      <c r="Z5866" s="2" t="str">
        <f>G5866</f>
        <v>f</v>
      </c>
      <c r="AA5866">
        <f>_xlfn.IFNA(VLOOKUP(X5866,'duo-out'!A$2:Q$5000,5,FALSE),E5866+10*(H5866-1)+1+_xlfn.IFNA(VLOOKUP(D5866,states!A$2:C$10,3,FALSE),1))</f>
        <v>262</v>
      </c>
      <c r="AB5866" t="str">
        <f>IF(V5866="","",V5866)</f>
        <v/>
      </c>
      <c r="AC5866" s="2" t="str">
        <f>_xlfn.IFNA(VLOOKUP(D5866,states!A$2:C$10,2,FALSE),"XX")</f>
        <v>A</v>
      </c>
      <c r="AD5866">
        <f>E5866</f>
        <v>1</v>
      </c>
      <c r="AE5866">
        <f>_xlfn.IFNA(VLOOKUP(D5866,states!A$2:D$10,4,FALSE),0)</f>
        <v>2</v>
      </c>
      <c r="AF5866">
        <v>0.5</v>
      </c>
      <c r="AG5866">
        <f>IF(AE5866=0,AF5866,IF(AE5866=1,IF(F5866=0.5,0.5,IF(H5866=1,0.5,1.5)),IF(F5866=0.5,0.5,IF(H5866=1,2.5,1.5))))</f>
        <v>1.5</v>
      </c>
      <c r="AH5866" s="7">
        <f>IF(AC5866="XX",0,1/C5866^(1/5)*IF(E5866=0,100,1)/(E5866+1)^(1/4))</f>
        <v>1.5309059120638666</v>
      </c>
    </row>
    <row r="5867" spans="1:34">
      <c r="A5867">
        <v>217</v>
      </c>
      <c r="B5867" s="1">
        <v>23813.02</v>
      </c>
      <c r="C5867" s="6">
        <v>0.5</v>
      </c>
      <c r="D5867" t="s">
        <v>3</v>
      </c>
      <c r="E5867">
        <v>1</v>
      </c>
      <c r="F5867">
        <v>22.5</v>
      </c>
      <c r="G5867" t="s">
        <v>2</v>
      </c>
      <c r="H5867">
        <v>2</v>
      </c>
      <c r="I5867" t="s">
        <v>0</v>
      </c>
      <c r="J5867">
        <v>1</v>
      </c>
      <c r="K5867">
        <v>21.5</v>
      </c>
      <c r="L5867" t="s">
        <v>2</v>
      </c>
      <c r="M5867">
        <v>2</v>
      </c>
      <c r="N5867" t="s">
        <v>272</v>
      </c>
      <c r="O5867">
        <v>-1</v>
      </c>
      <c r="P5867" t="str">
        <f>D5867&amp;"-"&amp;F5867&amp;"-"&amp;G5867&amp;"-"&amp;E5867&amp;"-"&amp;H5867</f>
        <v>A2Delta-22.5-f-1-2</v>
      </c>
      <c r="Q5867" t="str">
        <f>I5867&amp;"-"&amp;K5867&amp;"-"&amp;L5867&amp;"-"&amp;J5867&amp;"-"&amp;M5867</f>
        <v>X2Pi-21.5-f-1-2</v>
      </c>
      <c r="R5867">
        <f>B5867+S5867</f>
        <v>33097.799316325996</v>
      </c>
      <c r="S5867">
        <f>_xlfn.IFNA(VLOOKUP(Q5867,'MARVEL-X'!A$2:I$1400,7,FALSE),VLOOKUP(Q5867,MARVEL!A$2:J$1522,10,FALSE))</f>
        <v>9284.7793163259994</v>
      </c>
      <c r="T5867">
        <f>IF(P5867=P5866,R5867+T5866,R5867)</f>
        <v>99293.519970885987</v>
      </c>
      <c r="U5867">
        <f>IF(P5867=P5866,1+U5866,1)</f>
        <v>3</v>
      </c>
      <c r="V5867" t="str">
        <f t="shared" si="91"/>
        <v/>
      </c>
      <c r="W5867" t="str">
        <f>IF(V5867="","",IF(ABS(V5867-R5867)&gt;W$1,ABS(V5867-R5867),""))</f>
        <v/>
      </c>
      <c r="X5867" t="str">
        <f>Y5867&amp;"-"&amp;Z5867&amp;"-"&amp;AC5867&amp;"-"&amp;AD5867&amp;"-"&amp;AG5867</f>
        <v>22.5-f-A-1-1.5</v>
      </c>
      <c r="Y5867">
        <f>F5867</f>
        <v>22.5</v>
      </c>
      <c r="Z5867" s="2" t="str">
        <f>G5867</f>
        <v>f</v>
      </c>
      <c r="AA5867">
        <f>_xlfn.IFNA(VLOOKUP(X5867,'duo-out'!A$2:Q$5000,5,FALSE),E5867+10*(H5867-1)+1+_xlfn.IFNA(VLOOKUP(D5867,states!A$2:C$10,3,FALSE),1))</f>
        <v>262</v>
      </c>
      <c r="AB5867" t="str">
        <f>IF(V5867="","",V5867)</f>
        <v/>
      </c>
      <c r="AC5867" s="2" t="str">
        <f>_xlfn.IFNA(VLOOKUP(D5867,states!A$2:C$10,2,FALSE),"XX")</f>
        <v>A</v>
      </c>
      <c r="AD5867">
        <f>E5867</f>
        <v>1</v>
      </c>
      <c r="AE5867">
        <f>_xlfn.IFNA(VLOOKUP(D5867,states!A$2:D$10,4,FALSE),0)</f>
        <v>2</v>
      </c>
      <c r="AF5867">
        <v>0.5</v>
      </c>
      <c r="AG5867">
        <f>IF(AE5867=0,AF5867,IF(AE5867=1,IF(F5867=0.5,0.5,IF(H5867=1,0.5,1.5)),IF(F5867=0.5,0.5,IF(H5867=1,2.5,1.5))))</f>
        <v>1.5</v>
      </c>
      <c r="AH5867" s="7">
        <f>IF(AC5867="XX",0,1/C5867^(1/5)*IF(E5867=0,100,1)/(E5867+1)^(1/4))</f>
        <v>0.96593632892484571</v>
      </c>
    </row>
    <row r="5868" spans="1:34">
      <c r="A5868">
        <v>227</v>
      </c>
      <c r="B5868" s="1">
        <v>22686.6</v>
      </c>
      <c r="C5868" s="6">
        <v>0.5</v>
      </c>
      <c r="D5868" t="s">
        <v>3</v>
      </c>
      <c r="E5868">
        <v>1</v>
      </c>
      <c r="F5868">
        <v>22.5</v>
      </c>
      <c r="G5868" t="s">
        <v>2</v>
      </c>
      <c r="H5868">
        <v>2</v>
      </c>
      <c r="I5868" t="s">
        <v>0</v>
      </c>
      <c r="J5868">
        <v>1</v>
      </c>
      <c r="K5868">
        <v>23.5</v>
      </c>
      <c r="L5868" t="s">
        <v>2</v>
      </c>
      <c r="M5868">
        <v>2</v>
      </c>
      <c r="N5868" t="s">
        <v>282</v>
      </c>
      <c r="O5868">
        <v>-1</v>
      </c>
      <c r="P5868" t="str">
        <f>D5868&amp;"-"&amp;F5868&amp;"-"&amp;G5868&amp;"-"&amp;E5868&amp;"-"&amp;H5868</f>
        <v>A2Delta-22.5-f-1-2</v>
      </c>
      <c r="Q5868" t="str">
        <f>I5868&amp;"-"&amp;K5868&amp;"-"&amp;L5868&amp;"-"&amp;J5868&amp;"-"&amp;M5868</f>
        <v>X2Pi-23.5-f-1-2</v>
      </c>
      <c r="R5868">
        <f>B5868+S5868</f>
        <v>33116.091338233993</v>
      </c>
      <c r="S5868">
        <f>_xlfn.IFNA(VLOOKUP(Q5868,'MARVEL-X'!A$2:I$1400,7,FALSE),VLOOKUP(Q5868,MARVEL!A$2:J$1522,10,FALSE))</f>
        <v>10429.491338233998</v>
      </c>
      <c r="T5868">
        <f>IF(P5868=P5867,R5868+T5867,R5868)</f>
        <v>132409.61130911997</v>
      </c>
      <c r="U5868">
        <f>IF(P5868=P5867,1+U5867,1)</f>
        <v>4</v>
      </c>
      <c r="V5868">
        <f t="shared" si="91"/>
        <v>33102.402827279991</v>
      </c>
      <c r="W5868">
        <f>IF(V5868="","",IF(ABS(V5868-R5868)&gt;W$1,ABS(V5868-R5868),""))</f>
        <v>13.688510954001686</v>
      </c>
      <c r="X5868" t="str">
        <f>Y5868&amp;"-"&amp;Z5868&amp;"-"&amp;AC5868&amp;"-"&amp;AD5868&amp;"-"&amp;AG5868</f>
        <v>22.5-f-A-1-1.5</v>
      </c>
      <c r="Y5868">
        <f>F5868</f>
        <v>22.5</v>
      </c>
      <c r="Z5868" s="2" t="str">
        <f>G5868</f>
        <v>f</v>
      </c>
      <c r="AA5868">
        <f>_xlfn.IFNA(VLOOKUP(X5868,'duo-out'!A$2:Q$5000,5,FALSE),E5868+10*(H5868-1)+1+_xlfn.IFNA(VLOOKUP(D5868,states!A$2:C$10,3,FALSE),1))</f>
        <v>262</v>
      </c>
      <c r="AB5868">
        <f>IF(V5868="","",V5868)</f>
        <v>33102.402827279991</v>
      </c>
      <c r="AC5868" s="2" t="str">
        <f>_xlfn.IFNA(VLOOKUP(D5868,states!A$2:C$10,2,FALSE),"XX")</f>
        <v>A</v>
      </c>
      <c r="AD5868">
        <f>E5868</f>
        <v>1</v>
      </c>
      <c r="AE5868">
        <f>_xlfn.IFNA(VLOOKUP(D5868,states!A$2:D$10,4,FALSE),0)</f>
        <v>2</v>
      </c>
      <c r="AF5868">
        <v>0.5</v>
      </c>
      <c r="AG5868">
        <f>IF(AE5868=0,AF5868,IF(AE5868=1,IF(F5868=0.5,0.5,IF(H5868=1,0.5,1.5)),IF(F5868=0.5,0.5,IF(H5868=1,2.5,1.5))))</f>
        <v>1.5</v>
      </c>
      <c r="AH5868" s="7">
        <f>IF(AC5868="XX",0,1/C5868^(1/5)*IF(E5868=0,100,1)/(E5868+1)^(1/4))</f>
        <v>0.96593632892484571</v>
      </c>
    </row>
    <row r="5869" spans="1:34">
      <c r="A5869">
        <v>1336</v>
      </c>
      <c r="B5869" s="1">
        <v>23583.67</v>
      </c>
      <c r="C5869" s="6">
        <v>0.1003</v>
      </c>
      <c r="D5869" t="s">
        <v>3</v>
      </c>
      <c r="E5869">
        <v>2</v>
      </c>
      <c r="F5869">
        <v>22.5</v>
      </c>
      <c r="G5869" t="s">
        <v>2</v>
      </c>
      <c r="H5869">
        <v>2</v>
      </c>
      <c r="I5869" t="s">
        <v>0</v>
      </c>
      <c r="J5869">
        <v>2</v>
      </c>
      <c r="K5869">
        <v>21.5</v>
      </c>
      <c r="L5869" t="s">
        <v>2</v>
      </c>
      <c r="M5869">
        <v>2</v>
      </c>
      <c r="N5869" t="s">
        <v>1392</v>
      </c>
      <c r="O5869">
        <v>1</v>
      </c>
      <c r="P5869" t="str">
        <f>D5869&amp;"-"&amp;F5869&amp;"-"&amp;G5869&amp;"-"&amp;E5869&amp;"-"&amp;H5869</f>
        <v>A2Delta-22.5-f-2-2</v>
      </c>
      <c r="Q5869" t="str">
        <f>I5869&amp;"-"&amp;K5869&amp;"-"&amp;L5869&amp;"-"&amp;J5869&amp;"-"&amp;M5869</f>
        <v>X2Pi-21.5-f-2-2</v>
      </c>
      <c r="R5869">
        <f>B5869+S5869</f>
        <v>35213.979127540995</v>
      </c>
      <c r="S5869">
        <f>_xlfn.IFNA(VLOOKUP(Q5869,'MARVEL-X'!A$2:I$1400,7,FALSE),VLOOKUP(Q5869,MARVEL!A$2:J$1522,10,FALSE))</f>
        <v>11630.309127540999</v>
      </c>
      <c r="T5869">
        <f>IF(P5869=P5868,R5869+T5868,R5869)</f>
        <v>35213.979127540995</v>
      </c>
      <c r="U5869">
        <f>IF(P5869=P5868,1+U5868,1)</f>
        <v>1</v>
      </c>
      <c r="V5869" t="str">
        <f t="shared" si="91"/>
        <v/>
      </c>
      <c r="W5869" t="str">
        <f>IF(V5869="","",IF(ABS(V5869-R5869)&gt;W$1,ABS(V5869-R5869),""))</f>
        <v/>
      </c>
      <c r="X5869" t="str">
        <f>Y5869&amp;"-"&amp;Z5869&amp;"-"&amp;AC5869&amp;"-"&amp;AD5869&amp;"-"&amp;AG5869</f>
        <v>22.5-f-A-2-1.5</v>
      </c>
      <c r="Y5869">
        <f>F5869</f>
        <v>22.5</v>
      </c>
      <c r="Z5869" s="2" t="str">
        <f>G5869</f>
        <v>f</v>
      </c>
      <c r="AA5869">
        <f>_xlfn.IFNA(VLOOKUP(X5869,'duo-out'!A$2:Q$5000,5,FALSE),E5869+10*(H5869-1)+1+_xlfn.IFNA(VLOOKUP(D5869,states!A$2:C$10,3,FALSE),1))</f>
        <v>263</v>
      </c>
      <c r="AB5869" t="str">
        <f>IF(V5869="","",V5869)</f>
        <v/>
      </c>
      <c r="AC5869" s="2" t="str">
        <f>_xlfn.IFNA(VLOOKUP(D5869,states!A$2:C$10,2,FALSE),"XX")</f>
        <v>A</v>
      </c>
      <c r="AD5869">
        <f>E5869</f>
        <v>2</v>
      </c>
      <c r="AE5869">
        <f>_xlfn.IFNA(VLOOKUP(D5869,states!A$2:D$10,4,FALSE),0)</f>
        <v>2</v>
      </c>
      <c r="AF5869">
        <v>0.5</v>
      </c>
      <c r="AG5869">
        <f>IF(AE5869=0,AF5869,IF(AE5869=1,IF(F5869=0.5,0.5,IF(H5869=1,0.5,1.5)),IF(F5869=0.5,0.5,IF(H5869=1,2.5,1.5))))</f>
        <v>1.5</v>
      </c>
      <c r="AH5869" s="7">
        <f>IF(AC5869="XX",0,1/C5869^(1/5)*IF(E5869=0,100,1)/(E5869+1)^(1/4))</f>
        <v>1.2035371482794945</v>
      </c>
    </row>
    <row r="5870" spans="1:34">
      <c r="A5870">
        <v>1425</v>
      </c>
      <c r="B5870" s="1">
        <v>22486.45</v>
      </c>
      <c r="C5870" s="6">
        <v>0.10199999999999999</v>
      </c>
      <c r="D5870" t="s">
        <v>3</v>
      </c>
      <c r="E5870">
        <v>2</v>
      </c>
      <c r="F5870">
        <v>22.5</v>
      </c>
      <c r="G5870" t="s">
        <v>2</v>
      </c>
      <c r="H5870">
        <v>2</v>
      </c>
      <c r="I5870" t="s">
        <v>0</v>
      </c>
      <c r="J5870">
        <v>2</v>
      </c>
      <c r="K5870">
        <v>23.5</v>
      </c>
      <c r="L5870" t="s">
        <v>2</v>
      </c>
      <c r="M5870">
        <v>2</v>
      </c>
      <c r="N5870" t="s">
        <v>1481</v>
      </c>
      <c r="O5870">
        <v>1</v>
      </c>
      <c r="P5870" t="str">
        <f>D5870&amp;"-"&amp;F5870&amp;"-"&amp;G5870&amp;"-"&amp;E5870&amp;"-"&amp;H5870</f>
        <v>A2Delta-22.5-f-2-2</v>
      </c>
      <c r="Q5870" t="str">
        <f>I5870&amp;"-"&amp;K5870&amp;"-"&amp;L5870&amp;"-"&amp;J5870&amp;"-"&amp;M5870</f>
        <v>X2Pi-23.5-f-2-2</v>
      </c>
      <c r="R5870">
        <f>B5870+S5870</f>
        <v>35213.791500596999</v>
      </c>
      <c r="S5870">
        <f>_xlfn.IFNA(VLOOKUP(Q5870,'MARVEL-X'!A$2:I$1400,7,FALSE),VLOOKUP(Q5870,MARVEL!A$2:J$1522,10,FALSE))</f>
        <v>12727.341500597</v>
      </c>
      <c r="T5870">
        <f>IF(P5870=P5869,R5870+T5869,R5870)</f>
        <v>70427.770628137994</v>
      </c>
      <c r="U5870">
        <f>IF(P5870=P5869,1+U5869,1)</f>
        <v>2</v>
      </c>
      <c r="V5870" t="str">
        <f t="shared" si="91"/>
        <v/>
      </c>
      <c r="W5870" t="str">
        <f>IF(V5870="","",IF(ABS(V5870-R5870)&gt;W$1,ABS(V5870-R5870),""))</f>
        <v/>
      </c>
      <c r="X5870" t="str">
        <f>Y5870&amp;"-"&amp;Z5870&amp;"-"&amp;AC5870&amp;"-"&amp;AD5870&amp;"-"&amp;AG5870</f>
        <v>22.5-f-A-2-1.5</v>
      </c>
      <c r="Y5870">
        <f>F5870</f>
        <v>22.5</v>
      </c>
      <c r="Z5870" s="2" t="str">
        <f>G5870</f>
        <v>f</v>
      </c>
      <c r="AA5870">
        <f>_xlfn.IFNA(VLOOKUP(X5870,'duo-out'!A$2:Q$5000,5,FALSE),E5870+10*(H5870-1)+1+_xlfn.IFNA(VLOOKUP(D5870,states!A$2:C$10,3,FALSE),1))</f>
        <v>263</v>
      </c>
      <c r="AB5870" t="str">
        <f>IF(V5870="","",V5870)</f>
        <v/>
      </c>
      <c r="AC5870" s="2" t="str">
        <f>_xlfn.IFNA(VLOOKUP(D5870,states!A$2:C$10,2,FALSE),"XX")</f>
        <v>A</v>
      </c>
      <c r="AD5870">
        <f>E5870</f>
        <v>2</v>
      </c>
      <c r="AE5870">
        <f>_xlfn.IFNA(VLOOKUP(D5870,states!A$2:D$10,4,FALSE),0)</f>
        <v>2</v>
      </c>
      <c r="AF5870">
        <v>0.5</v>
      </c>
      <c r="AG5870">
        <f>IF(AE5870=0,AF5870,IF(AE5870=1,IF(F5870=0.5,0.5,IF(H5870=1,0.5,1.5)),IF(F5870=0.5,0.5,IF(H5870=1,2.5,1.5))))</f>
        <v>1.5</v>
      </c>
      <c r="AH5870" s="7">
        <f>IF(AC5870="XX",0,1/C5870^(1/5)*IF(E5870=0,100,1)/(E5870+1)^(1/4))</f>
        <v>1.1994983419022287</v>
      </c>
    </row>
    <row r="5871" spans="1:34">
      <c r="A5871">
        <v>5986</v>
      </c>
      <c r="B5871" s="1">
        <v>22486.62</v>
      </c>
      <c r="C5871" s="6">
        <v>0.5</v>
      </c>
      <c r="D5871" t="s">
        <v>3</v>
      </c>
      <c r="E5871">
        <v>2</v>
      </c>
      <c r="F5871">
        <v>22.5</v>
      </c>
      <c r="G5871" t="s">
        <v>2</v>
      </c>
      <c r="H5871">
        <v>2</v>
      </c>
      <c r="I5871" t="s">
        <v>0</v>
      </c>
      <c r="J5871">
        <v>2</v>
      </c>
      <c r="K5871">
        <v>23.5</v>
      </c>
      <c r="L5871" t="s">
        <v>2</v>
      </c>
      <c r="M5871">
        <v>2</v>
      </c>
      <c r="N5871" t="s">
        <v>6042</v>
      </c>
      <c r="O5871">
        <v>1</v>
      </c>
      <c r="P5871" t="str">
        <f>D5871&amp;"-"&amp;F5871&amp;"-"&amp;G5871&amp;"-"&amp;E5871&amp;"-"&amp;H5871</f>
        <v>A2Delta-22.5-f-2-2</v>
      </c>
      <c r="Q5871" t="str">
        <f>I5871&amp;"-"&amp;K5871&amp;"-"&amp;L5871&amp;"-"&amp;J5871&amp;"-"&amp;M5871</f>
        <v>X2Pi-23.5-f-2-2</v>
      </c>
      <c r="R5871">
        <f>B5871+S5871</f>
        <v>35213.961500596997</v>
      </c>
      <c r="S5871">
        <f>_xlfn.IFNA(VLOOKUP(Q5871,'MARVEL-X'!A$2:I$1400,7,FALSE),VLOOKUP(Q5871,MARVEL!A$2:J$1522,10,FALSE))</f>
        <v>12727.341500597</v>
      </c>
      <c r="T5871">
        <f>IF(P5871=P5870,R5871+T5870,R5871)</f>
        <v>105641.73212873499</v>
      </c>
      <c r="U5871">
        <f>IF(P5871=P5870,1+U5870,1)</f>
        <v>3</v>
      </c>
      <c r="V5871" t="str">
        <f t="shared" si="91"/>
        <v/>
      </c>
      <c r="W5871" t="str">
        <f>IF(V5871="","",IF(ABS(V5871-R5871)&gt;W$1,ABS(V5871-R5871),""))</f>
        <v/>
      </c>
      <c r="X5871" t="str">
        <f>Y5871&amp;"-"&amp;Z5871&amp;"-"&amp;AC5871&amp;"-"&amp;AD5871&amp;"-"&amp;AG5871</f>
        <v>22.5-f-A-2-1.5</v>
      </c>
      <c r="Y5871">
        <f>F5871</f>
        <v>22.5</v>
      </c>
      <c r="Z5871" s="2" t="str">
        <f>G5871</f>
        <v>f</v>
      </c>
      <c r="AA5871">
        <f>_xlfn.IFNA(VLOOKUP(X5871,'duo-out'!A$2:Q$5000,5,FALSE),E5871+10*(H5871-1)+1+_xlfn.IFNA(VLOOKUP(D5871,states!A$2:C$10,3,FALSE),1))</f>
        <v>263</v>
      </c>
      <c r="AB5871" t="str">
        <f>IF(V5871="","",V5871)</f>
        <v/>
      </c>
      <c r="AC5871" s="2" t="str">
        <f>_xlfn.IFNA(VLOOKUP(D5871,states!A$2:C$10,2,FALSE),"XX")</f>
        <v>A</v>
      </c>
      <c r="AD5871">
        <f>E5871</f>
        <v>2</v>
      </c>
      <c r="AE5871">
        <f>_xlfn.IFNA(VLOOKUP(D5871,states!A$2:D$10,4,FALSE),0)</f>
        <v>2</v>
      </c>
      <c r="AF5871">
        <v>0.5</v>
      </c>
      <c r="AG5871">
        <f>IF(AE5871=0,AF5871,IF(AE5871=1,IF(F5871=0.5,0.5,IF(H5871=1,0.5,1.5)),IF(F5871=0.5,0.5,IF(H5871=1,2.5,1.5))))</f>
        <v>1.5</v>
      </c>
      <c r="AH5871" s="7">
        <f>IF(AC5871="XX",0,1/C5871^(1/5)*IF(E5871=0,100,1)/(E5871+1)^(1/4))</f>
        <v>0.87282200217602857</v>
      </c>
    </row>
    <row r="5872" spans="1:34">
      <c r="A5872">
        <v>252</v>
      </c>
      <c r="B5872" s="1">
        <v>22503.99</v>
      </c>
      <c r="C5872" s="6">
        <v>0.5</v>
      </c>
      <c r="D5872" t="s">
        <v>3</v>
      </c>
      <c r="E5872">
        <v>2</v>
      </c>
      <c r="F5872">
        <v>22.5</v>
      </c>
      <c r="G5872" t="s">
        <v>2</v>
      </c>
      <c r="H5872">
        <v>2</v>
      </c>
      <c r="I5872" t="s">
        <v>0</v>
      </c>
      <c r="J5872">
        <v>2</v>
      </c>
      <c r="K5872">
        <v>23.5</v>
      </c>
      <c r="L5872" t="s">
        <v>2</v>
      </c>
      <c r="M5872">
        <v>2</v>
      </c>
      <c r="N5872" t="s">
        <v>307</v>
      </c>
      <c r="O5872">
        <v>-1</v>
      </c>
      <c r="P5872" t="str">
        <f>D5872&amp;"-"&amp;F5872&amp;"-"&amp;G5872&amp;"-"&amp;E5872&amp;"-"&amp;H5872</f>
        <v>A2Delta-22.5-f-2-2</v>
      </c>
      <c r="Q5872" t="str">
        <f>I5872&amp;"-"&amp;K5872&amp;"-"&amp;L5872&amp;"-"&amp;J5872&amp;"-"&amp;M5872</f>
        <v>X2Pi-23.5-f-2-2</v>
      </c>
      <c r="R5872">
        <f>B5872+S5872</f>
        <v>35231.331500597</v>
      </c>
      <c r="S5872">
        <f>_xlfn.IFNA(VLOOKUP(Q5872,'MARVEL-X'!A$2:I$1400,7,FALSE),VLOOKUP(Q5872,MARVEL!A$2:J$1522,10,FALSE))</f>
        <v>12727.341500597</v>
      </c>
      <c r="T5872">
        <f>IF(P5872=P5871,R5872+T5871,R5872)</f>
        <v>140873.063629332</v>
      </c>
      <c r="U5872">
        <f>IF(P5872=P5871,1+U5871,1)</f>
        <v>4</v>
      </c>
      <c r="V5872" t="str">
        <f t="shared" si="91"/>
        <v/>
      </c>
      <c r="W5872" t="str">
        <f>IF(V5872="","",IF(ABS(V5872-R5872)&gt;W$1,ABS(V5872-R5872),""))</f>
        <v/>
      </c>
      <c r="X5872" t="str">
        <f>Y5872&amp;"-"&amp;Z5872&amp;"-"&amp;AC5872&amp;"-"&amp;AD5872&amp;"-"&amp;AG5872</f>
        <v>22.5-f-A-2-1.5</v>
      </c>
      <c r="Y5872">
        <f>F5872</f>
        <v>22.5</v>
      </c>
      <c r="Z5872" s="2" t="str">
        <f>G5872</f>
        <v>f</v>
      </c>
      <c r="AA5872">
        <f>_xlfn.IFNA(VLOOKUP(X5872,'duo-out'!A$2:Q$5000,5,FALSE),E5872+10*(H5872-1)+1+_xlfn.IFNA(VLOOKUP(D5872,states!A$2:C$10,3,FALSE),1))</f>
        <v>263</v>
      </c>
      <c r="AB5872" t="str">
        <f>IF(V5872="","",V5872)</f>
        <v/>
      </c>
      <c r="AC5872" s="2" t="str">
        <f>_xlfn.IFNA(VLOOKUP(D5872,states!A$2:C$10,2,FALSE),"XX")</f>
        <v>A</v>
      </c>
      <c r="AD5872">
        <f>E5872</f>
        <v>2</v>
      </c>
      <c r="AE5872">
        <f>_xlfn.IFNA(VLOOKUP(D5872,states!A$2:D$10,4,FALSE),0)</f>
        <v>2</v>
      </c>
      <c r="AF5872">
        <v>0.5</v>
      </c>
      <c r="AG5872">
        <f>IF(AE5872=0,AF5872,IF(AE5872=1,IF(F5872=0.5,0.5,IF(H5872=1,0.5,1.5)),IF(F5872=0.5,0.5,IF(H5872=1,2.5,1.5))))</f>
        <v>1.5</v>
      </c>
      <c r="AH5872" s="7">
        <f>IF(AC5872="XX",0,1/C5872^(1/5)*IF(E5872=0,100,1)/(E5872+1)^(1/4))</f>
        <v>0.87282200217602857</v>
      </c>
    </row>
    <row r="5873" spans="1:34">
      <c r="A5873">
        <v>5980</v>
      </c>
      <c r="B5873" s="1">
        <v>23060.18</v>
      </c>
      <c r="C5873" s="6">
        <v>0.5</v>
      </c>
      <c r="D5873" t="s">
        <v>3</v>
      </c>
      <c r="E5873">
        <v>2</v>
      </c>
      <c r="F5873">
        <v>22.5</v>
      </c>
      <c r="G5873" t="s">
        <v>2</v>
      </c>
      <c r="H5873">
        <v>2</v>
      </c>
      <c r="I5873" t="s">
        <v>0</v>
      </c>
      <c r="J5873">
        <v>2</v>
      </c>
      <c r="K5873">
        <v>22.5</v>
      </c>
      <c r="L5873" t="s">
        <v>1</v>
      </c>
      <c r="M5873">
        <v>2</v>
      </c>
      <c r="N5873" t="s">
        <v>6036</v>
      </c>
      <c r="O5873">
        <v>1</v>
      </c>
      <c r="P5873" t="str">
        <f>D5873&amp;"-"&amp;F5873&amp;"-"&amp;G5873&amp;"-"&amp;E5873&amp;"-"&amp;H5873</f>
        <v>A2Delta-22.5-f-2-2</v>
      </c>
      <c r="Q5873" t="str">
        <f>I5873&amp;"-"&amp;K5873&amp;"-"&amp;L5873&amp;"-"&amp;J5873&amp;"-"&amp;M5873</f>
        <v>X2Pi-22.5-e-2-2</v>
      </c>
      <c r="R5873">
        <f>B5873+S5873</f>
        <v>35213.939272791002</v>
      </c>
      <c r="S5873">
        <f>_xlfn.IFNA(VLOOKUP(Q5873,'MARVEL-X'!A$2:I$1400,7,FALSE),VLOOKUP(Q5873,MARVEL!A$2:J$1522,10,FALSE))</f>
        <v>12153.759272791</v>
      </c>
      <c r="T5873">
        <f>IF(P5873=P5872,R5873+T5872,R5873)</f>
        <v>176087.002902123</v>
      </c>
      <c r="U5873">
        <f>IF(P5873=P5872,1+U5872,1)</f>
        <v>5</v>
      </c>
      <c r="V5873" t="str">
        <f t="shared" si="91"/>
        <v/>
      </c>
      <c r="W5873" t="str">
        <f>IF(V5873="","",IF(ABS(V5873-R5873)&gt;W$1,ABS(V5873-R5873),""))</f>
        <v/>
      </c>
      <c r="X5873" t="str">
        <f>Y5873&amp;"-"&amp;Z5873&amp;"-"&amp;AC5873&amp;"-"&amp;AD5873&amp;"-"&amp;AG5873</f>
        <v>22.5-f-A-2-1.5</v>
      </c>
      <c r="Y5873">
        <f>F5873</f>
        <v>22.5</v>
      </c>
      <c r="Z5873" s="2" t="str">
        <f>G5873</f>
        <v>f</v>
      </c>
      <c r="AA5873">
        <f>_xlfn.IFNA(VLOOKUP(X5873,'duo-out'!A$2:Q$5000,5,FALSE),E5873+10*(H5873-1)+1+_xlfn.IFNA(VLOOKUP(D5873,states!A$2:C$10,3,FALSE),1))</f>
        <v>263</v>
      </c>
      <c r="AB5873" t="str">
        <f>IF(V5873="","",V5873)</f>
        <v/>
      </c>
      <c r="AC5873" s="2" t="str">
        <f>_xlfn.IFNA(VLOOKUP(D5873,states!A$2:C$10,2,FALSE),"XX")</f>
        <v>A</v>
      </c>
      <c r="AD5873">
        <f>E5873</f>
        <v>2</v>
      </c>
      <c r="AE5873">
        <f>_xlfn.IFNA(VLOOKUP(D5873,states!A$2:D$10,4,FALSE),0)</f>
        <v>2</v>
      </c>
      <c r="AF5873">
        <v>0.5</v>
      </c>
      <c r="AG5873">
        <f>IF(AE5873=0,AF5873,IF(AE5873=1,IF(F5873=0.5,0.5,IF(H5873=1,0.5,1.5)),IF(F5873=0.5,0.5,IF(H5873=1,2.5,1.5))))</f>
        <v>1.5</v>
      </c>
      <c r="AH5873" s="7">
        <f>IF(AC5873="XX",0,1/C5873^(1/5)*IF(E5873=0,100,1)/(E5873+1)^(1/4))</f>
        <v>0.87282200217602857</v>
      </c>
    </row>
    <row r="5874" spans="1:34">
      <c r="A5874">
        <v>5957</v>
      </c>
      <c r="B5874" s="1">
        <v>23583.61</v>
      </c>
      <c r="C5874" s="6">
        <v>0.5</v>
      </c>
      <c r="D5874" t="s">
        <v>3</v>
      </c>
      <c r="E5874">
        <v>2</v>
      </c>
      <c r="F5874">
        <v>22.5</v>
      </c>
      <c r="G5874" t="s">
        <v>2</v>
      </c>
      <c r="H5874">
        <v>2</v>
      </c>
      <c r="I5874" t="s">
        <v>0</v>
      </c>
      <c r="J5874">
        <v>2</v>
      </c>
      <c r="K5874">
        <v>21.5</v>
      </c>
      <c r="L5874" t="s">
        <v>2</v>
      </c>
      <c r="M5874">
        <v>2</v>
      </c>
      <c r="N5874" t="s">
        <v>6013</v>
      </c>
      <c r="O5874">
        <v>1</v>
      </c>
      <c r="P5874" t="str">
        <f>D5874&amp;"-"&amp;F5874&amp;"-"&amp;G5874&amp;"-"&amp;E5874&amp;"-"&amp;H5874</f>
        <v>A2Delta-22.5-f-2-2</v>
      </c>
      <c r="Q5874" t="str">
        <f>I5874&amp;"-"&amp;K5874&amp;"-"&amp;L5874&amp;"-"&amp;J5874&amp;"-"&amp;M5874</f>
        <v>X2Pi-21.5-f-2-2</v>
      </c>
      <c r="R5874">
        <f>B5874+S5874</f>
        <v>35213.919127540998</v>
      </c>
      <c r="S5874">
        <f>_xlfn.IFNA(VLOOKUP(Q5874,'MARVEL-X'!A$2:I$1400,7,FALSE),VLOOKUP(Q5874,MARVEL!A$2:J$1522,10,FALSE))</f>
        <v>11630.309127540999</v>
      </c>
      <c r="T5874">
        <f>IF(P5874=P5873,R5874+T5873,R5874)</f>
        <v>211300.92202966398</v>
      </c>
      <c r="U5874">
        <f>IF(P5874=P5873,1+U5873,1)</f>
        <v>6</v>
      </c>
      <c r="V5874">
        <f t="shared" si="91"/>
        <v>35216.820338277328</v>
      </c>
      <c r="W5874">
        <f>IF(V5874="","",IF(ABS(V5874-R5874)&gt;W$1,ABS(V5874-R5874),""))</f>
        <v>2.9012107363305404</v>
      </c>
      <c r="X5874" t="str">
        <f>Y5874&amp;"-"&amp;Z5874&amp;"-"&amp;AC5874&amp;"-"&amp;AD5874&amp;"-"&amp;AG5874</f>
        <v>22.5-f-A-2-1.5</v>
      </c>
      <c r="Y5874">
        <f>F5874</f>
        <v>22.5</v>
      </c>
      <c r="Z5874" s="2" t="str">
        <f>G5874</f>
        <v>f</v>
      </c>
      <c r="AA5874">
        <f>_xlfn.IFNA(VLOOKUP(X5874,'duo-out'!A$2:Q$5000,5,FALSE),E5874+10*(H5874-1)+1+_xlfn.IFNA(VLOOKUP(D5874,states!A$2:C$10,3,FALSE),1))</f>
        <v>263</v>
      </c>
      <c r="AB5874">
        <f>IF(V5874="","",V5874)</f>
        <v>35216.820338277328</v>
      </c>
      <c r="AC5874" s="2" t="str">
        <f>_xlfn.IFNA(VLOOKUP(D5874,states!A$2:C$10,2,FALSE),"XX")</f>
        <v>A</v>
      </c>
      <c r="AD5874">
        <f>E5874</f>
        <v>2</v>
      </c>
      <c r="AE5874">
        <f>_xlfn.IFNA(VLOOKUP(D5874,states!A$2:D$10,4,FALSE),0)</f>
        <v>2</v>
      </c>
      <c r="AF5874">
        <v>0.5</v>
      </c>
      <c r="AG5874">
        <f>IF(AE5874=0,AF5874,IF(AE5874=1,IF(F5874=0.5,0.5,IF(H5874=1,0.5,1.5)),IF(F5874=0.5,0.5,IF(H5874=1,2.5,1.5))))</f>
        <v>1.5</v>
      </c>
      <c r="AH5874" s="7">
        <f>IF(AC5874="XX",0,1/C5874^(1/5)*IF(E5874=0,100,1)/(E5874+1)^(1/4))</f>
        <v>0.87282200217602857</v>
      </c>
    </row>
    <row r="5875" spans="1:34">
      <c r="A5875">
        <v>6023</v>
      </c>
      <c r="B5875" s="1">
        <v>22215.1</v>
      </c>
      <c r="C5875" s="6">
        <v>0.5</v>
      </c>
      <c r="D5875" t="s">
        <v>3</v>
      </c>
      <c r="E5875">
        <v>3</v>
      </c>
      <c r="F5875">
        <v>22.5</v>
      </c>
      <c r="G5875" t="s">
        <v>2</v>
      </c>
      <c r="H5875">
        <v>1</v>
      </c>
      <c r="I5875" t="s">
        <v>0</v>
      </c>
      <c r="J5875">
        <v>3</v>
      </c>
      <c r="K5875">
        <v>23.5</v>
      </c>
      <c r="L5875" t="s">
        <v>2</v>
      </c>
      <c r="M5875">
        <v>1</v>
      </c>
      <c r="N5875" t="s">
        <v>6079</v>
      </c>
      <c r="O5875">
        <v>1</v>
      </c>
      <c r="P5875" t="str">
        <f>D5875&amp;"-"&amp;F5875&amp;"-"&amp;G5875&amp;"-"&amp;E5875&amp;"-"&amp;H5875</f>
        <v>A2Delta-22.5-f-3-1</v>
      </c>
      <c r="Q5875" t="str">
        <f>I5875&amp;"-"&amp;K5875&amp;"-"&amp;L5875&amp;"-"&amp;J5875&amp;"-"&amp;M5875</f>
        <v>X2Pi-23.5-f-3-1</v>
      </c>
      <c r="R5875">
        <f>B5875+S5875</f>
        <v>36568.557630256997</v>
      </c>
      <c r="S5875">
        <f>_xlfn.IFNA(VLOOKUP(Q5875,'MARVEL-X'!A$2:I$1400,7,FALSE),VLOOKUP(Q5875,MARVEL!A$2:J$1522,10,FALSE))</f>
        <v>14353.457630256999</v>
      </c>
      <c r="T5875">
        <f>IF(P5875=P5874,R5875+T5874,R5875)</f>
        <v>36568.557630256997</v>
      </c>
      <c r="U5875">
        <f>IF(P5875=P5874,1+U5874,1)</f>
        <v>1</v>
      </c>
      <c r="V5875" t="str">
        <f t="shared" si="91"/>
        <v/>
      </c>
      <c r="W5875" t="str">
        <f>IF(V5875="","",IF(ABS(V5875-R5875)&gt;W$1,ABS(V5875-R5875),""))</f>
        <v/>
      </c>
      <c r="X5875" t="str">
        <f>Y5875&amp;"-"&amp;Z5875&amp;"-"&amp;AC5875&amp;"-"&amp;AD5875&amp;"-"&amp;AG5875</f>
        <v>22.5-f-A-3-2.5</v>
      </c>
      <c r="Y5875">
        <f>F5875</f>
        <v>22.5</v>
      </c>
      <c r="Z5875" s="2" t="str">
        <f>G5875</f>
        <v>f</v>
      </c>
      <c r="AA5875">
        <f>_xlfn.IFNA(VLOOKUP(X5875,'duo-out'!A$2:Q$5000,5,FALSE),E5875+10*(H5875-1)+1+_xlfn.IFNA(VLOOKUP(D5875,states!A$2:C$10,3,FALSE),1))</f>
        <v>254</v>
      </c>
      <c r="AB5875" t="str">
        <f>IF(V5875="","",V5875)</f>
        <v/>
      </c>
      <c r="AC5875" s="2" t="str">
        <f>_xlfn.IFNA(VLOOKUP(D5875,states!A$2:C$10,2,FALSE),"XX")</f>
        <v>A</v>
      </c>
      <c r="AD5875">
        <f>E5875</f>
        <v>3</v>
      </c>
      <c r="AE5875">
        <f>_xlfn.IFNA(VLOOKUP(D5875,states!A$2:D$10,4,FALSE),0)</f>
        <v>2</v>
      </c>
      <c r="AF5875">
        <v>0.5</v>
      </c>
      <c r="AG5875">
        <f>IF(AE5875=0,AF5875,IF(AE5875=1,IF(F5875=0.5,0.5,IF(H5875=1,0.5,1.5)),IF(F5875=0.5,0.5,IF(H5875=1,2.5,1.5))))</f>
        <v>2.5</v>
      </c>
      <c r="AH5875" s="7">
        <f>IF(AC5875="XX",0,1/C5875^(1/5)*IF(E5875=0,100,1)/(E5875+1)^(1/4))</f>
        <v>0.8122523963562357</v>
      </c>
    </row>
    <row r="5876" spans="1:34">
      <c r="A5876">
        <v>6004</v>
      </c>
      <c r="B5876" s="1">
        <v>22716.55</v>
      </c>
      <c r="C5876" s="6">
        <v>0.5</v>
      </c>
      <c r="D5876" t="s">
        <v>3</v>
      </c>
      <c r="E5876">
        <v>3</v>
      </c>
      <c r="F5876">
        <v>22.5</v>
      </c>
      <c r="G5876" t="s">
        <v>2</v>
      </c>
      <c r="H5876">
        <v>1</v>
      </c>
      <c r="I5876" t="s">
        <v>0</v>
      </c>
      <c r="J5876">
        <v>3</v>
      </c>
      <c r="K5876">
        <v>22.5</v>
      </c>
      <c r="L5876" t="s">
        <v>1</v>
      </c>
      <c r="M5876">
        <v>1</v>
      </c>
      <c r="N5876" t="s">
        <v>6060</v>
      </c>
      <c r="O5876">
        <v>1</v>
      </c>
      <c r="P5876" t="str">
        <f>D5876&amp;"-"&amp;F5876&amp;"-"&amp;G5876&amp;"-"&amp;E5876&amp;"-"&amp;H5876</f>
        <v>A2Delta-22.5-f-3-1</v>
      </c>
      <c r="Q5876" t="str">
        <f>I5876&amp;"-"&amp;K5876&amp;"-"&amp;L5876&amp;"-"&amp;J5876&amp;"-"&amp;M5876</f>
        <v>X2Pi-22.5-e-3-1</v>
      </c>
      <c r="R5876">
        <f>B5876+S5876</f>
        <v>36568.602011525996</v>
      </c>
      <c r="S5876">
        <f>_xlfn.IFNA(VLOOKUP(Q5876,'MARVEL-X'!A$2:I$1400,7,FALSE),VLOOKUP(Q5876,MARVEL!A$2:J$1522,10,FALSE))</f>
        <v>13852.052011525999</v>
      </c>
      <c r="T5876">
        <f>IF(P5876=P5875,R5876+T5875,R5876)</f>
        <v>73137.159641782986</v>
      </c>
      <c r="U5876">
        <f>IF(P5876=P5875,1+U5875,1)</f>
        <v>2</v>
      </c>
      <c r="V5876">
        <f t="shared" si="91"/>
        <v>36568.579820891493</v>
      </c>
      <c r="W5876" t="str">
        <f>IF(V5876="","",IF(ABS(V5876-R5876)&gt;W$1,ABS(V5876-R5876),""))</f>
        <v/>
      </c>
      <c r="X5876" t="str">
        <f>Y5876&amp;"-"&amp;Z5876&amp;"-"&amp;AC5876&amp;"-"&amp;AD5876&amp;"-"&amp;AG5876</f>
        <v>22.5-f-A-3-2.5</v>
      </c>
      <c r="Y5876">
        <f>F5876</f>
        <v>22.5</v>
      </c>
      <c r="Z5876" s="2" t="str">
        <f>G5876</f>
        <v>f</v>
      </c>
      <c r="AA5876">
        <f>_xlfn.IFNA(VLOOKUP(X5876,'duo-out'!A$2:Q$5000,5,FALSE),E5876+10*(H5876-1)+1+_xlfn.IFNA(VLOOKUP(D5876,states!A$2:C$10,3,FALSE),1))</f>
        <v>254</v>
      </c>
      <c r="AB5876">
        <f>IF(V5876="","",V5876)</f>
        <v>36568.579820891493</v>
      </c>
      <c r="AC5876" s="2" t="str">
        <f>_xlfn.IFNA(VLOOKUP(D5876,states!A$2:C$10,2,FALSE),"XX")</f>
        <v>A</v>
      </c>
      <c r="AD5876">
        <f>E5876</f>
        <v>3</v>
      </c>
      <c r="AE5876">
        <f>_xlfn.IFNA(VLOOKUP(D5876,states!A$2:D$10,4,FALSE),0)</f>
        <v>2</v>
      </c>
      <c r="AF5876">
        <v>0.5</v>
      </c>
      <c r="AG5876">
        <f>IF(AE5876=0,AF5876,IF(AE5876=1,IF(F5876=0.5,0.5,IF(H5876=1,0.5,1.5)),IF(F5876=0.5,0.5,IF(H5876=1,2.5,1.5))))</f>
        <v>2.5</v>
      </c>
      <c r="AH5876" s="7">
        <f>IF(AC5876="XX",0,1/C5876^(1/5)*IF(E5876=0,100,1)/(E5876+1)^(1/4))</f>
        <v>0.8122523963562357</v>
      </c>
    </row>
    <row r="5877" spans="1:34">
      <c r="A5877">
        <v>6045</v>
      </c>
      <c r="B5877" s="1">
        <v>22142.38</v>
      </c>
      <c r="C5877" s="6">
        <v>0.5</v>
      </c>
      <c r="D5877" t="s">
        <v>3</v>
      </c>
      <c r="E5877">
        <v>3</v>
      </c>
      <c r="F5877">
        <v>22.5</v>
      </c>
      <c r="G5877" t="s">
        <v>2</v>
      </c>
      <c r="H5877">
        <v>2</v>
      </c>
      <c r="I5877" t="s">
        <v>0</v>
      </c>
      <c r="J5877">
        <v>3</v>
      </c>
      <c r="K5877">
        <v>23.5</v>
      </c>
      <c r="L5877" t="s">
        <v>2</v>
      </c>
      <c r="M5877">
        <v>2</v>
      </c>
      <c r="N5877" t="s">
        <v>6101</v>
      </c>
      <c r="O5877">
        <v>1</v>
      </c>
      <c r="P5877" t="str">
        <f>D5877&amp;"-"&amp;F5877&amp;"-"&amp;G5877&amp;"-"&amp;E5877&amp;"-"&amp;H5877</f>
        <v>A2Delta-22.5-f-3-2</v>
      </c>
      <c r="Q5877" t="str">
        <f>I5877&amp;"-"&amp;K5877&amp;"-"&amp;L5877&amp;"-"&amp;J5877&amp;"-"&amp;M5877</f>
        <v>X2Pi-23.5-f-3-2</v>
      </c>
      <c r="R5877">
        <f>B5877+S5877</f>
        <v>37044.122133901001</v>
      </c>
      <c r="S5877">
        <f>_xlfn.IFNA(VLOOKUP(Q5877,'MARVEL-X'!A$2:I$1400,7,FALSE),VLOOKUP(Q5877,MARVEL!A$2:J$1522,10,FALSE))</f>
        <v>14901.742133901</v>
      </c>
      <c r="T5877">
        <f>IF(P5877=P5876,R5877+T5876,R5877)</f>
        <v>37044.122133901001</v>
      </c>
      <c r="U5877">
        <f>IF(P5877=P5876,1+U5876,1)</f>
        <v>1</v>
      </c>
      <c r="V5877">
        <f t="shared" si="91"/>
        <v>37044.122133901001</v>
      </c>
      <c r="W5877" t="str">
        <f>IF(V5877="","",IF(ABS(V5877-R5877)&gt;W$1,ABS(V5877-R5877),""))</f>
        <v/>
      </c>
      <c r="X5877" t="str">
        <f>Y5877&amp;"-"&amp;Z5877&amp;"-"&amp;AC5877&amp;"-"&amp;AD5877&amp;"-"&amp;AG5877</f>
        <v>22.5-f-A-3-1.5</v>
      </c>
      <c r="Y5877">
        <f>F5877</f>
        <v>22.5</v>
      </c>
      <c r="Z5877" s="2" t="str">
        <f>G5877</f>
        <v>f</v>
      </c>
      <c r="AA5877">
        <f>_xlfn.IFNA(VLOOKUP(X5877,'duo-out'!A$2:Q$5000,5,FALSE),E5877+10*(H5877-1)+1+_xlfn.IFNA(VLOOKUP(D5877,states!A$2:C$10,3,FALSE),1))</f>
        <v>264</v>
      </c>
      <c r="AB5877">
        <f>IF(V5877="","",V5877)</f>
        <v>37044.122133901001</v>
      </c>
      <c r="AC5877" s="2" t="str">
        <f>_xlfn.IFNA(VLOOKUP(D5877,states!A$2:C$10,2,FALSE),"XX")</f>
        <v>A</v>
      </c>
      <c r="AD5877">
        <f>E5877</f>
        <v>3</v>
      </c>
      <c r="AE5877">
        <f>_xlfn.IFNA(VLOOKUP(D5877,states!A$2:D$10,4,FALSE),0)</f>
        <v>2</v>
      </c>
      <c r="AF5877">
        <v>0.5</v>
      </c>
      <c r="AG5877">
        <f>IF(AE5877=0,AF5877,IF(AE5877=1,IF(F5877=0.5,0.5,IF(H5877=1,0.5,1.5)),IF(F5877=0.5,0.5,IF(H5877=1,2.5,1.5))))</f>
        <v>1.5</v>
      </c>
      <c r="AH5877" s="7">
        <f>IF(AC5877="XX",0,1/C5877^(1/5)*IF(E5877=0,100,1)/(E5877+1)^(1/4))</f>
        <v>0.8122523963562357</v>
      </c>
    </row>
    <row r="5878" spans="1:34">
      <c r="A5878">
        <v>6118</v>
      </c>
      <c r="B5878" s="1">
        <v>22078.47</v>
      </c>
      <c r="C5878" s="6">
        <v>0.5</v>
      </c>
      <c r="D5878" t="s">
        <v>3</v>
      </c>
      <c r="E5878">
        <v>4</v>
      </c>
      <c r="F5878">
        <v>22.5</v>
      </c>
      <c r="G5878" t="s">
        <v>2</v>
      </c>
      <c r="H5878">
        <v>2</v>
      </c>
      <c r="I5878" t="s">
        <v>0</v>
      </c>
      <c r="J5878">
        <v>4</v>
      </c>
      <c r="K5878">
        <v>22.5</v>
      </c>
      <c r="L5878" t="s">
        <v>1</v>
      </c>
      <c r="M5878">
        <v>2</v>
      </c>
      <c r="N5878" t="s">
        <v>6174</v>
      </c>
      <c r="O5878">
        <v>1</v>
      </c>
      <c r="P5878" t="str">
        <f>D5878&amp;"-"&amp;F5878&amp;"-"&amp;G5878&amp;"-"&amp;E5878&amp;"-"&amp;H5878</f>
        <v>A2Delta-22.5-f-4-2</v>
      </c>
      <c r="Q5878" t="str">
        <f>I5878&amp;"-"&amp;K5878&amp;"-"&amp;L5878&amp;"-"&amp;J5878&amp;"-"&amp;M5878</f>
        <v>X2Pi-22.5-e-4-2</v>
      </c>
      <c r="R5878">
        <f>B5878+S5878</f>
        <v>38507.444486175998</v>
      </c>
      <c r="S5878">
        <f>_xlfn.IFNA(VLOOKUP(Q5878,'MARVEL-X'!A$2:I$1400,7,FALSE),VLOOKUP(Q5878,MARVEL!A$2:J$1522,10,FALSE))</f>
        <v>16428.974486176001</v>
      </c>
      <c r="T5878">
        <f>IF(P5878=P5877,R5878+T5877,R5878)</f>
        <v>38507.444486175998</v>
      </c>
      <c r="U5878">
        <f>IF(P5878=P5877,1+U5877,1)</f>
        <v>1</v>
      </c>
      <c r="V5878">
        <f t="shared" si="91"/>
        <v>38507.444486175998</v>
      </c>
      <c r="W5878" t="str">
        <f>IF(V5878="","",IF(ABS(V5878-R5878)&gt;W$1,ABS(V5878-R5878),""))</f>
        <v/>
      </c>
      <c r="X5878" t="str">
        <f>Y5878&amp;"-"&amp;Z5878&amp;"-"&amp;AC5878&amp;"-"&amp;AD5878&amp;"-"&amp;AG5878</f>
        <v>22.5-f-A-4-1.5</v>
      </c>
      <c r="Y5878">
        <f>F5878</f>
        <v>22.5</v>
      </c>
      <c r="Z5878" s="2" t="str">
        <f>G5878</f>
        <v>f</v>
      </c>
      <c r="AA5878">
        <f>_xlfn.IFNA(VLOOKUP(X5878,'duo-out'!A$2:Q$5000,5,FALSE),E5878+10*(H5878-1)+1+_xlfn.IFNA(VLOOKUP(D5878,states!A$2:C$10,3,FALSE),1))</f>
        <v>265</v>
      </c>
      <c r="AB5878">
        <f>IF(V5878="","",V5878)</f>
        <v>38507.444486175998</v>
      </c>
      <c r="AC5878" s="2" t="str">
        <f>_xlfn.IFNA(VLOOKUP(D5878,states!A$2:C$10,2,FALSE),"XX")</f>
        <v>A</v>
      </c>
      <c r="AD5878">
        <f>E5878</f>
        <v>4</v>
      </c>
      <c r="AE5878">
        <f>_xlfn.IFNA(VLOOKUP(D5878,states!A$2:D$10,4,FALSE),0)</f>
        <v>2</v>
      </c>
      <c r="AF5878">
        <v>0.5</v>
      </c>
      <c r="AG5878">
        <f>IF(AE5878=0,AF5878,IF(AE5878=1,IF(F5878=0.5,0.5,IF(H5878=1,0.5,1.5)),IF(F5878=0.5,0.5,IF(H5878=1,2.5,1.5))))</f>
        <v>1.5</v>
      </c>
      <c r="AH5878" s="7">
        <f>IF(AC5878="XX",0,1/C5878^(1/5)*IF(E5878=0,100,1)/(E5878+1)^(1/4))</f>
        <v>0.76818088824663155</v>
      </c>
    </row>
    <row r="5879" spans="1:34">
      <c r="A5879">
        <v>3164</v>
      </c>
      <c r="B5879" s="1">
        <v>23929.1047</v>
      </c>
      <c r="C5879" s="6">
        <v>2.5170000000000001E-2</v>
      </c>
      <c r="D5879" t="s">
        <v>3</v>
      </c>
      <c r="E5879">
        <v>0</v>
      </c>
      <c r="F5879">
        <v>23.5</v>
      </c>
      <c r="G5879" t="s">
        <v>1</v>
      </c>
      <c r="H5879">
        <v>1</v>
      </c>
      <c r="I5879" t="s">
        <v>0</v>
      </c>
      <c r="J5879">
        <v>0</v>
      </c>
      <c r="K5879">
        <v>22.5</v>
      </c>
      <c r="L5879" t="s">
        <v>1</v>
      </c>
      <c r="M5879">
        <v>1</v>
      </c>
      <c r="N5879" t="s">
        <v>3220</v>
      </c>
      <c r="O5879">
        <v>1</v>
      </c>
      <c r="P5879" t="str">
        <f>D5879&amp;"-"&amp;F5879&amp;"-"&amp;G5879&amp;"-"&amp;E5879&amp;"-"&amp;H5879</f>
        <v>A2Delta-23.5-e-0-1</v>
      </c>
      <c r="Q5879" t="str">
        <f>I5879&amp;"-"&amp;K5879&amp;"-"&amp;L5879&amp;"-"&amp;J5879&amp;"-"&amp;M5879</f>
        <v>X2Pi-22.5-e-0-1</v>
      </c>
      <c r="R5879">
        <f>B5879+S5879</f>
        <v>30743.947828698001</v>
      </c>
      <c r="S5879">
        <f>_xlfn.IFNA(VLOOKUP(Q5879,'MARVEL-X'!A$2:I$1400,7,FALSE),VLOOKUP(Q5879,MARVEL!A$2:J$1522,10,FALSE))</f>
        <v>6814.8431286980003</v>
      </c>
      <c r="T5879">
        <f>IF(P5879=P5878,R5879+T5878,R5879)</f>
        <v>30743.947828698001</v>
      </c>
      <c r="U5879">
        <f>IF(P5879=P5878,1+U5878,1)</f>
        <v>1</v>
      </c>
      <c r="V5879" t="str">
        <f t="shared" si="91"/>
        <v/>
      </c>
      <c r="W5879" t="str">
        <f>IF(V5879="","",IF(ABS(V5879-R5879)&gt;W$1,ABS(V5879-R5879),""))</f>
        <v/>
      </c>
      <c r="X5879" t="str">
        <f>Y5879&amp;"-"&amp;Z5879&amp;"-"&amp;AC5879&amp;"-"&amp;AD5879&amp;"-"&amp;AG5879</f>
        <v>23.5-e-A-0-2.5</v>
      </c>
      <c r="Y5879">
        <f>F5879</f>
        <v>23.5</v>
      </c>
      <c r="Z5879" s="2" t="str">
        <f>G5879</f>
        <v>e</v>
      </c>
      <c r="AA5879">
        <f>_xlfn.IFNA(VLOOKUP(X5879,'duo-out'!A$2:Q$5000,5,FALSE),E5879+10*(H5879-1)+1+_xlfn.IFNA(VLOOKUP(D5879,states!A$2:C$10,3,FALSE),1))</f>
        <v>251</v>
      </c>
      <c r="AB5879" t="str">
        <f>IF(V5879="","",V5879)</f>
        <v/>
      </c>
      <c r="AC5879" s="2" t="str">
        <f>_xlfn.IFNA(VLOOKUP(D5879,states!A$2:C$10,2,FALSE),"XX")</f>
        <v>A</v>
      </c>
      <c r="AD5879">
        <f>E5879</f>
        <v>0</v>
      </c>
      <c r="AE5879">
        <f>_xlfn.IFNA(VLOOKUP(D5879,states!A$2:D$10,4,FALSE),0)</f>
        <v>2</v>
      </c>
      <c r="AF5879">
        <v>0.5</v>
      </c>
      <c r="AG5879">
        <f>IF(AE5879=0,AF5879,IF(AE5879=1,IF(F5879=0.5,0.5,IF(H5879=1,0.5,1.5)),IF(F5879=0.5,0.5,IF(H5879=1,2.5,1.5))))</f>
        <v>2.5</v>
      </c>
      <c r="AH5879" s="7">
        <f>IF(AC5879="XX",0,1/C5879^(1/5)*IF(E5879=0,100,1)/(E5879+1)^(1/4))</f>
        <v>208.84465121362729</v>
      </c>
    </row>
    <row r="5880" spans="1:34">
      <c r="A5880">
        <v>3258</v>
      </c>
      <c r="B5880" s="1">
        <v>22736.719700000001</v>
      </c>
      <c r="C5880" s="6">
        <v>7.9269999999999993E-2</v>
      </c>
      <c r="D5880" t="s">
        <v>3</v>
      </c>
      <c r="E5880">
        <v>0</v>
      </c>
      <c r="F5880">
        <v>23.5</v>
      </c>
      <c r="G5880" t="s">
        <v>1</v>
      </c>
      <c r="H5880">
        <v>1</v>
      </c>
      <c r="I5880" t="s">
        <v>0</v>
      </c>
      <c r="J5880">
        <v>0</v>
      </c>
      <c r="K5880">
        <v>24.5</v>
      </c>
      <c r="L5880" t="s">
        <v>1</v>
      </c>
      <c r="M5880">
        <v>1</v>
      </c>
      <c r="N5880" t="s">
        <v>3314</v>
      </c>
      <c r="O5880">
        <v>1</v>
      </c>
      <c r="P5880" t="str">
        <f>D5880&amp;"-"&amp;F5880&amp;"-"&amp;G5880&amp;"-"&amp;E5880&amp;"-"&amp;H5880</f>
        <v>A2Delta-23.5-e-0-1</v>
      </c>
      <c r="Q5880" t="str">
        <f>I5880&amp;"-"&amp;K5880&amp;"-"&amp;L5880&amp;"-"&amp;J5880&amp;"-"&amp;M5880</f>
        <v>X2Pi-24.5-e-0-1</v>
      </c>
      <c r="R5880">
        <f>B5880+S5880</f>
        <v>30743.998946122003</v>
      </c>
      <c r="S5880">
        <f>_xlfn.IFNA(VLOOKUP(Q5880,'MARVEL-X'!A$2:I$1400,7,FALSE),VLOOKUP(Q5880,MARVEL!A$2:J$1522,10,FALSE))</f>
        <v>8007.2792461219997</v>
      </c>
      <c r="T5880">
        <f>IF(P5880=P5879,R5880+T5879,R5880)</f>
        <v>61487.946774820004</v>
      </c>
      <c r="U5880">
        <f>IF(P5880=P5879,1+U5879,1)</f>
        <v>2</v>
      </c>
      <c r="V5880" t="str">
        <f t="shared" si="91"/>
        <v/>
      </c>
      <c r="W5880" t="str">
        <f>IF(V5880="","",IF(ABS(V5880-R5880)&gt;W$1,ABS(V5880-R5880),""))</f>
        <v/>
      </c>
      <c r="X5880" t="str">
        <f>Y5880&amp;"-"&amp;Z5880&amp;"-"&amp;AC5880&amp;"-"&amp;AD5880&amp;"-"&amp;AG5880</f>
        <v>23.5-e-A-0-2.5</v>
      </c>
      <c r="Y5880">
        <f>F5880</f>
        <v>23.5</v>
      </c>
      <c r="Z5880" s="2" t="str">
        <f>G5880</f>
        <v>e</v>
      </c>
      <c r="AA5880">
        <f>_xlfn.IFNA(VLOOKUP(X5880,'duo-out'!A$2:Q$5000,5,FALSE),E5880+10*(H5880-1)+1+_xlfn.IFNA(VLOOKUP(D5880,states!A$2:C$10,3,FALSE),1))</f>
        <v>251</v>
      </c>
      <c r="AB5880" t="str">
        <f>IF(V5880="","",V5880)</f>
        <v/>
      </c>
      <c r="AC5880" s="2" t="str">
        <f>_xlfn.IFNA(VLOOKUP(D5880,states!A$2:C$10,2,FALSE),"XX")</f>
        <v>A</v>
      </c>
      <c r="AD5880">
        <f>E5880</f>
        <v>0</v>
      </c>
      <c r="AE5880">
        <f>_xlfn.IFNA(VLOOKUP(D5880,states!A$2:D$10,4,FALSE),0)</f>
        <v>2</v>
      </c>
      <c r="AF5880">
        <v>0.5</v>
      </c>
      <c r="AG5880">
        <f>IF(AE5880=0,AF5880,IF(AE5880=1,IF(F5880=0.5,0.5,IF(H5880=1,0.5,1.5)),IF(F5880=0.5,0.5,IF(H5880=1,2.5,1.5))))</f>
        <v>2.5</v>
      </c>
      <c r="AH5880" s="7">
        <f>IF(AC5880="XX",0,1/C5880^(1/5)*IF(E5880=0,100,1)/(E5880+1)^(1/4))</f>
        <v>166.02681183870715</v>
      </c>
    </row>
    <row r="5881" spans="1:34">
      <c r="A5881">
        <v>5344</v>
      </c>
      <c r="B5881" s="1">
        <v>23359.528999999999</v>
      </c>
      <c r="C5881" s="6">
        <v>0.05</v>
      </c>
      <c r="D5881" t="s">
        <v>3</v>
      </c>
      <c r="E5881">
        <v>0</v>
      </c>
      <c r="F5881">
        <v>23.5</v>
      </c>
      <c r="G5881" t="s">
        <v>1</v>
      </c>
      <c r="H5881">
        <v>1</v>
      </c>
      <c r="I5881" t="s">
        <v>0</v>
      </c>
      <c r="J5881">
        <v>0</v>
      </c>
      <c r="K5881">
        <v>23.5</v>
      </c>
      <c r="L5881" t="s">
        <v>2</v>
      </c>
      <c r="M5881">
        <v>1</v>
      </c>
      <c r="N5881" t="s">
        <v>5400</v>
      </c>
      <c r="O5881">
        <v>1</v>
      </c>
      <c r="P5881" t="str">
        <f>D5881&amp;"-"&amp;F5881&amp;"-"&amp;G5881&amp;"-"&amp;E5881&amp;"-"&amp;H5881</f>
        <v>A2Delta-23.5-e-0-1</v>
      </c>
      <c r="Q5881" t="str">
        <f>I5881&amp;"-"&amp;K5881&amp;"-"&amp;L5881&amp;"-"&amp;J5881&amp;"-"&amp;M5881</f>
        <v>X2Pi-23.5-f-0-1</v>
      </c>
      <c r="R5881">
        <f>B5881+S5881</f>
        <v>30743.929829984998</v>
      </c>
      <c r="S5881">
        <f>_xlfn.IFNA(VLOOKUP(Q5881,'MARVEL-X'!A$2:I$1400,7,FALSE),VLOOKUP(Q5881,MARVEL!A$2:J$1522,10,FALSE))</f>
        <v>7384.4008299850002</v>
      </c>
      <c r="T5881">
        <f>IF(P5881=P5880,R5881+T5880,R5881)</f>
        <v>92231.876604805002</v>
      </c>
      <c r="U5881">
        <f>IF(P5881=P5880,1+U5880,1)</f>
        <v>3</v>
      </c>
      <c r="V5881" t="str">
        <f t="shared" si="91"/>
        <v/>
      </c>
      <c r="W5881" t="str">
        <f>IF(V5881="","",IF(ABS(V5881-R5881)&gt;W$1,ABS(V5881-R5881),""))</f>
        <v/>
      </c>
      <c r="X5881" t="str">
        <f>Y5881&amp;"-"&amp;Z5881&amp;"-"&amp;AC5881&amp;"-"&amp;AD5881&amp;"-"&amp;AG5881</f>
        <v>23.5-e-A-0-2.5</v>
      </c>
      <c r="Y5881">
        <f>F5881</f>
        <v>23.5</v>
      </c>
      <c r="Z5881" s="2" t="str">
        <f>G5881</f>
        <v>e</v>
      </c>
      <c r="AA5881">
        <f>_xlfn.IFNA(VLOOKUP(X5881,'duo-out'!A$2:Q$5000,5,FALSE),E5881+10*(H5881-1)+1+_xlfn.IFNA(VLOOKUP(D5881,states!A$2:C$10,3,FALSE),1))</f>
        <v>251</v>
      </c>
      <c r="AB5881" t="str">
        <f>IF(V5881="","",V5881)</f>
        <v/>
      </c>
      <c r="AC5881" s="2" t="str">
        <f>_xlfn.IFNA(VLOOKUP(D5881,states!A$2:C$10,2,FALSE),"XX")</f>
        <v>A</v>
      </c>
      <c r="AD5881">
        <f>E5881</f>
        <v>0</v>
      </c>
      <c r="AE5881">
        <f>_xlfn.IFNA(VLOOKUP(D5881,states!A$2:D$10,4,FALSE),0)</f>
        <v>2</v>
      </c>
      <c r="AF5881">
        <v>0.5</v>
      </c>
      <c r="AG5881">
        <f>IF(AE5881=0,AF5881,IF(AE5881=1,IF(F5881=0.5,0.5,IF(H5881=1,0.5,1.5)),IF(F5881=0.5,0.5,IF(H5881=1,2.5,1.5))))</f>
        <v>2.5</v>
      </c>
      <c r="AH5881" s="7">
        <f>IF(AC5881="XX",0,1/C5881^(1/5)*IF(E5881=0,100,1)/(E5881+1)^(1/4))</f>
        <v>182.05642030260799</v>
      </c>
    </row>
    <row r="5882" spans="1:34">
      <c r="A5882">
        <v>711</v>
      </c>
      <c r="B5882" s="1">
        <v>22736.52</v>
      </c>
      <c r="C5882" s="6">
        <v>0.1404</v>
      </c>
      <c r="D5882" t="s">
        <v>3</v>
      </c>
      <c r="E5882">
        <v>0</v>
      </c>
      <c r="F5882">
        <v>23.5</v>
      </c>
      <c r="G5882" t="s">
        <v>1</v>
      </c>
      <c r="H5882">
        <v>1</v>
      </c>
      <c r="I5882" t="s">
        <v>0</v>
      </c>
      <c r="J5882">
        <v>0</v>
      </c>
      <c r="K5882">
        <v>24.5</v>
      </c>
      <c r="L5882" t="s">
        <v>1</v>
      </c>
      <c r="M5882">
        <v>1</v>
      </c>
      <c r="N5882" t="s">
        <v>767</v>
      </c>
      <c r="O5882">
        <v>1</v>
      </c>
      <c r="P5882" t="str">
        <f>D5882&amp;"-"&amp;F5882&amp;"-"&amp;G5882&amp;"-"&amp;E5882&amp;"-"&amp;H5882</f>
        <v>A2Delta-23.5-e-0-1</v>
      </c>
      <c r="Q5882" t="str">
        <f>I5882&amp;"-"&amp;K5882&amp;"-"&amp;L5882&amp;"-"&amp;J5882&amp;"-"&amp;M5882</f>
        <v>X2Pi-24.5-e-0-1</v>
      </c>
      <c r="R5882">
        <f>B5882+S5882</f>
        <v>30743.799246121998</v>
      </c>
      <c r="S5882">
        <f>_xlfn.IFNA(VLOOKUP(Q5882,'MARVEL-X'!A$2:I$1400,7,FALSE),VLOOKUP(Q5882,MARVEL!A$2:J$1522,10,FALSE))</f>
        <v>8007.2792461219997</v>
      </c>
      <c r="T5882">
        <f>IF(P5882=P5881,R5882+T5881,R5882)</f>
        <v>122975.675850927</v>
      </c>
      <c r="U5882">
        <f>IF(P5882=P5881,1+U5881,1)</f>
        <v>4</v>
      </c>
      <c r="V5882" t="str">
        <f t="shared" si="91"/>
        <v/>
      </c>
      <c r="W5882" t="str">
        <f>IF(V5882="","",IF(ABS(V5882-R5882)&gt;W$1,ABS(V5882-R5882),""))</f>
        <v/>
      </c>
      <c r="X5882" t="str">
        <f>Y5882&amp;"-"&amp;Z5882&amp;"-"&amp;AC5882&amp;"-"&amp;AD5882&amp;"-"&amp;AG5882</f>
        <v>23.5-e-A-0-2.5</v>
      </c>
      <c r="Y5882">
        <f>F5882</f>
        <v>23.5</v>
      </c>
      <c r="Z5882" s="2" t="str">
        <f>G5882</f>
        <v>e</v>
      </c>
      <c r="AA5882">
        <f>_xlfn.IFNA(VLOOKUP(X5882,'duo-out'!A$2:Q$5000,5,FALSE),E5882+10*(H5882-1)+1+_xlfn.IFNA(VLOOKUP(D5882,states!A$2:C$10,3,FALSE),1))</f>
        <v>251</v>
      </c>
      <c r="AB5882" t="str">
        <f>IF(V5882="","",V5882)</f>
        <v/>
      </c>
      <c r="AC5882" s="2" t="str">
        <f>_xlfn.IFNA(VLOOKUP(D5882,states!A$2:C$10,2,FALSE),"XX")</f>
        <v>A</v>
      </c>
      <c r="AD5882">
        <f>E5882</f>
        <v>0</v>
      </c>
      <c r="AE5882">
        <f>_xlfn.IFNA(VLOOKUP(D5882,states!A$2:D$10,4,FALSE),0)</f>
        <v>2</v>
      </c>
      <c r="AF5882">
        <v>0.5</v>
      </c>
      <c r="AG5882">
        <f>IF(AE5882=0,AF5882,IF(AE5882=1,IF(F5882=0.5,0.5,IF(H5882=1,0.5,1.5)),IF(F5882=0.5,0.5,IF(H5882=1,2.5,1.5))))</f>
        <v>2.5</v>
      </c>
      <c r="AH5882" s="7">
        <f>IF(AC5882="XX",0,1/C5882^(1/5)*IF(E5882=0,100,1)/(E5882+1)^(1/4))</f>
        <v>148.09028824513922</v>
      </c>
    </row>
    <row r="5883" spans="1:34">
      <c r="A5883">
        <v>682</v>
      </c>
      <c r="B5883" s="1">
        <v>23359.51</v>
      </c>
      <c r="C5883" s="6">
        <v>0.05</v>
      </c>
      <c r="D5883" t="s">
        <v>3</v>
      </c>
      <c r="E5883">
        <v>0</v>
      </c>
      <c r="F5883">
        <v>23.5</v>
      </c>
      <c r="G5883" t="s">
        <v>1</v>
      </c>
      <c r="H5883">
        <v>1</v>
      </c>
      <c r="I5883" t="s">
        <v>0</v>
      </c>
      <c r="J5883">
        <v>0</v>
      </c>
      <c r="K5883">
        <v>23.5</v>
      </c>
      <c r="L5883" t="s">
        <v>2</v>
      </c>
      <c r="M5883">
        <v>1</v>
      </c>
      <c r="N5883" t="s">
        <v>738</v>
      </c>
      <c r="O5883">
        <v>1</v>
      </c>
      <c r="P5883" t="str">
        <f>D5883&amp;"-"&amp;F5883&amp;"-"&amp;G5883&amp;"-"&amp;E5883&amp;"-"&amp;H5883</f>
        <v>A2Delta-23.5-e-0-1</v>
      </c>
      <c r="Q5883" t="str">
        <f>I5883&amp;"-"&amp;K5883&amp;"-"&amp;L5883&amp;"-"&amp;J5883&amp;"-"&amp;M5883</f>
        <v>X2Pi-23.5-f-0-1</v>
      </c>
      <c r="R5883">
        <f>B5883+S5883</f>
        <v>30743.910829984998</v>
      </c>
      <c r="S5883">
        <f>_xlfn.IFNA(VLOOKUP(Q5883,'MARVEL-X'!A$2:I$1400,7,FALSE),VLOOKUP(Q5883,MARVEL!A$2:J$1522,10,FALSE))</f>
        <v>7384.4008299850002</v>
      </c>
      <c r="T5883">
        <f>IF(P5883=P5882,R5883+T5882,R5883)</f>
        <v>153719.58668091201</v>
      </c>
      <c r="U5883">
        <f>IF(P5883=P5882,1+U5882,1)</f>
        <v>5</v>
      </c>
      <c r="V5883" t="str">
        <f t="shared" si="91"/>
        <v/>
      </c>
      <c r="W5883" t="str">
        <f>IF(V5883="","",IF(ABS(V5883-R5883)&gt;W$1,ABS(V5883-R5883),""))</f>
        <v/>
      </c>
      <c r="X5883" t="str">
        <f>Y5883&amp;"-"&amp;Z5883&amp;"-"&amp;AC5883&amp;"-"&amp;AD5883&amp;"-"&amp;AG5883</f>
        <v>23.5-e-A-0-2.5</v>
      </c>
      <c r="Y5883">
        <f>F5883</f>
        <v>23.5</v>
      </c>
      <c r="Z5883" s="2" t="str">
        <f>G5883</f>
        <v>e</v>
      </c>
      <c r="AA5883">
        <f>_xlfn.IFNA(VLOOKUP(X5883,'duo-out'!A$2:Q$5000,5,FALSE),E5883+10*(H5883-1)+1+_xlfn.IFNA(VLOOKUP(D5883,states!A$2:C$10,3,FALSE),1))</f>
        <v>251</v>
      </c>
      <c r="AB5883" t="str">
        <f>IF(V5883="","",V5883)</f>
        <v/>
      </c>
      <c r="AC5883" s="2" t="str">
        <f>_xlfn.IFNA(VLOOKUP(D5883,states!A$2:C$10,2,FALSE),"XX")</f>
        <v>A</v>
      </c>
      <c r="AD5883">
        <f>E5883</f>
        <v>0</v>
      </c>
      <c r="AE5883">
        <f>_xlfn.IFNA(VLOOKUP(D5883,states!A$2:D$10,4,FALSE),0)</f>
        <v>2</v>
      </c>
      <c r="AF5883">
        <v>0.5</v>
      </c>
      <c r="AG5883">
        <f>IF(AE5883=0,AF5883,IF(AE5883=1,IF(F5883=0.5,0.5,IF(H5883=1,0.5,1.5)),IF(F5883=0.5,0.5,IF(H5883=1,2.5,1.5))))</f>
        <v>2.5</v>
      </c>
      <c r="AH5883" s="7">
        <f>IF(AC5883="XX",0,1/C5883^(1/5)*IF(E5883=0,100,1)/(E5883+1)^(1/4))</f>
        <v>182.05642030260799</v>
      </c>
    </row>
    <row r="5884" spans="1:34">
      <c r="A5884">
        <v>596</v>
      </c>
      <c r="B5884" s="1">
        <v>23929.08</v>
      </c>
      <c r="C5884" s="6">
        <v>0.05</v>
      </c>
      <c r="D5884" t="s">
        <v>3</v>
      </c>
      <c r="E5884">
        <v>0</v>
      </c>
      <c r="F5884">
        <v>23.5</v>
      </c>
      <c r="G5884" t="s">
        <v>1</v>
      </c>
      <c r="H5884">
        <v>1</v>
      </c>
      <c r="I5884" t="s">
        <v>0</v>
      </c>
      <c r="J5884">
        <v>0</v>
      </c>
      <c r="K5884">
        <v>22.5</v>
      </c>
      <c r="L5884" t="s">
        <v>1</v>
      </c>
      <c r="M5884">
        <v>1</v>
      </c>
      <c r="N5884" t="s">
        <v>652</v>
      </c>
      <c r="O5884">
        <v>1</v>
      </c>
      <c r="P5884" t="str">
        <f>D5884&amp;"-"&amp;F5884&amp;"-"&amp;G5884&amp;"-"&amp;E5884&amp;"-"&amp;H5884</f>
        <v>A2Delta-23.5-e-0-1</v>
      </c>
      <c r="Q5884" t="str">
        <f>I5884&amp;"-"&amp;K5884&amp;"-"&amp;L5884&amp;"-"&amp;J5884&amp;"-"&amp;M5884</f>
        <v>X2Pi-22.5-e-0-1</v>
      </c>
      <c r="R5884">
        <f>B5884+S5884</f>
        <v>30743.923128698003</v>
      </c>
      <c r="S5884">
        <f>_xlfn.IFNA(VLOOKUP(Q5884,'MARVEL-X'!A$2:I$1400,7,FALSE),VLOOKUP(Q5884,MARVEL!A$2:J$1522,10,FALSE))</f>
        <v>6814.8431286980003</v>
      </c>
      <c r="T5884">
        <f>IF(P5884=P5883,R5884+T5883,R5884)</f>
        <v>184463.50980961</v>
      </c>
      <c r="U5884">
        <f>IF(P5884=P5883,1+U5883,1)</f>
        <v>6</v>
      </c>
      <c r="V5884">
        <f t="shared" si="91"/>
        <v>30743.918301601665</v>
      </c>
      <c r="W5884" t="str">
        <f>IF(V5884="","",IF(ABS(V5884-R5884)&gt;W$1,ABS(V5884-R5884),""))</f>
        <v/>
      </c>
      <c r="X5884" t="str">
        <f>Y5884&amp;"-"&amp;Z5884&amp;"-"&amp;AC5884&amp;"-"&amp;AD5884&amp;"-"&amp;AG5884</f>
        <v>23.5-e-A-0-2.5</v>
      </c>
      <c r="Y5884">
        <f>F5884</f>
        <v>23.5</v>
      </c>
      <c r="Z5884" s="2" t="str">
        <f>G5884</f>
        <v>e</v>
      </c>
      <c r="AA5884">
        <f>_xlfn.IFNA(VLOOKUP(X5884,'duo-out'!A$2:Q$5000,5,FALSE),E5884+10*(H5884-1)+1+_xlfn.IFNA(VLOOKUP(D5884,states!A$2:C$10,3,FALSE),1))</f>
        <v>251</v>
      </c>
      <c r="AB5884">
        <f>IF(V5884="","",V5884)</f>
        <v>30743.918301601665</v>
      </c>
      <c r="AC5884" s="2" t="str">
        <f>_xlfn.IFNA(VLOOKUP(D5884,states!A$2:C$10,2,FALSE),"XX")</f>
        <v>A</v>
      </c>
      <c r="AD5884">
        <f>E5884</f>
        <v>0</v>
      </c>
      <c r="AE5884">
        <f>_xlfn.IFNA(VLOOKUP(D5884,states!A$2:D$10,4,FALSE),0)</f>
        <v>2</v>
      </c>
      <c r="AF5884">
        <v>0.5</v>
      </c>
      <c r="AG5884">
        <f>IF(AE5884=0,AF5884,IF(AE5884=1,IF(F5884=0.5,0.5,IF(H5884=1,0.5,1.5)),IF(F5884=0.5,0.5,IF(H5884=1,2.5,1.5))))</f>
        <v>2.5</v>
      </c>
      <c r="AH5884" s="7">
        <f>IF(AC5884="XX",0,1/C5884^(1/5)*IF(E5884=0,100,1)/(E5884+1)^(1/4))</f>
        <v>182.05642030260799</v>
      </c>
    </row>
    <row r="5885" spans="1:34">
      <c r="A5885">
        <v>42</v>
      </c>
      <c r="B5885" s="1">
        <v>22747.443599999999</v>
      </c>
      <c r="C5885" s="6">
        <v>7.571E-2</v>
      </c>
      <c r="D5885" t="s">
        <v>3</v>
      </c>
      <c r="E5885">
        <v>0</v>
      </c>
      <c r="F5885">
        <v>23.5</v>
      </c>
      <c r="G5885" t="s">
        <v>1</v>
      </c>
      <c r="H5885">
        <v>2</v>
      </c>
      <c r="I5885" t="s">
        <v>0</v>
      </c>
      <c r="J5885">
        <v>0</v>
      </c>
      <c r="K5885">
        <v>24.5</v>
      </c>
      <c r="L5885" t="s">
        <v>1</v>
      </c>
      <c r="M5885">
        <v>2</v>
      </c>
      <c r="N5885" t="s">
        <v>97</v>
      </c>
      <c r="O5885">
        <v>-1</v>
      </c>
      <c r="P5885" t="str">
        <f>D5885&amp;"-"&amp;F5885&amp;"-"&amp;G5885&amp;"-"&amp;E5885&amp;"-"&amp;H5885</f>
        <v>A2Delta-23.5-e-0-2</v>
      </c>
      <c r="Q5885" t="str">
        <f>I5885&amp;"-"&amp;K5885&amp;"-"&amp;L5885&amp;"-"&amp;J5885&amp;"-"&amp;M5885</f>
        <v>X2Pi-24.5-e-0-2</v>
      </c>
      <c r="R5885">
        <f>B5885+S5885</f>
        <v>31360.329715652995</v>
      </c>
      <c r="S5885">
        <f>_xlfn.IFNA(VLOOKUP(Q5885,'MARVEL-X'!A$2:I$1400,7,FALSE),VLOOKUP(Q5885,MARVEL!A$2:J$1522,10,FALSE))</f>
        <v>8612.8861156529983</v>
      </c>
      <c r="T5885">
        <f>IF(P5885=P5884,R5885+T5884,R5885)</f>
        <v>31360.329715652995</v>
      </c>
      <c r="U5885">
        <f>IF(P5885=P5884,1+U5884,1)</f>
        <v>1</v>
      </c>
      <c r="V5885" t="str">
        <f t="shared" si="91"/>
        <v/>
      </c>
      <c r="W5885" t="str">
        <f>IF(V5885="","",IF(ABS(V5885-R5885)&gt;W$1,ABS(V5885-R5885),""))</f>
        <v/>
      </c>
      <c r="X5885" t="str">
        <f>Y5885&amp;"-"&amp;Z5885&amp;"-"&amp;AC5885&amp;"-"&amp;AD5885&amp;"-"&amp;AG5885</f>
        <v>23.5-e-A-0-1.5</v>
      </c>
      <c r="Y5885">
        <f>F5885</f>
        <v>23.5</v>
      </c>
      <c r="Z5885" s="2" t="str">
        <f>G5885</f>
        <v>e</v>
      </c>
      <c r="AA5885">
        <f>_xlfn.IFNA(VLOOKUP(X5885,'duo-out'!A$2:Q$5000,5,FALSE),E5885+10*(H5885-1)+1+_xlfn.IFNA(VLOOKUP(D5885,states!A$2:C$10,3,FALSE),1))</f>
        <v>261</v>
      </c>
      <c r="AB5885" t="str">
        <f>IF(V5885="","",V5885)</f>
        <v/>
      </c>
      <c r="AC5885" s="2" t="str">
        <f>_xlfn.IFNA(VLOOKUP(D5885,states!A$2:C$10,2,FALSE),"XX")</f>
        <v>A</v>
      </c>
      <c r="AD5885">
        <f>E5885</f>
        <v>0</v>
      </c>
      <c r="AE5885">
        <f>_xlfn.IFNA(VLOOKUP(D5885,states!A$2:D$10,4,FALSE),0)</f>
        <v>2</v>
      </c>
      <c r="AF5885">
        <v>0.5</v>
      </c>
      <c r="AG5885">
        <f>IF(AE5885=0,AF5885,IF(AE5885=1,IF(F5885=0.5,0.5,IF(H5885=1,0.5,1.5)),IF(F5885=0.5,0.5,IF(H5885=1,2.5,1.5))))</f>
        <v>1.5</v>
      </c>
      <c r="AH5885" s="7">
        <f>IF(AC5885="XX",0,1/C5885^(1/5)*IF(E5885=0,100,1)/(E5885+1)^(1/4))</f>
        <v>167.55961382200445</v>
      </c>
    </row>
    <row r="5886" spans="1:34">
      <c r="A5886">
        <v>3387</v>
      </c>
      <c r="B5886" s="1">
        <v>23352.569200000002</v>
      </c>
      <c r="C5886" s="6">
        <v>4.249E-2</v>
      </c>
      <c r="D5886" t="s">
        <v>3</v>
      </c>
      <c r="E5886">
        <v>0</v>
      </c>
      <c r="F5886">
        <v>23.5</v>
      </c>
      <c r="G5886" t="s">
        <v>1</v>
      </c>
      <c r="H5886">
        <v>2</v>
      </c>
      <c r="I5886" t="s">
        <v>0</v>
      </c>
      <c r="J5886">
        <v>0</v>
      </c>
      <c r="K5886">
        <v>23.5</v>
      </c>
      <c r="L5886" t="s">
        <v>2</v>
      </c>
      <c r="M5886">
        <v>2</v>
      </c>
      <c r="N5886" t="s">
        <v>3443</v>
      </c>
      <c r="O5886">
        <v>1</v>
      </c>
      <c r="P5886" t="str">
        <f>D5886&amp;"-"&amp;F5886&amp;"-"&amp;G5886&amp;"-"&amp;E5886&amp;"-"&amp;H5886</f>
        <v>A2Delta-23.5-e-0-2</v>
      </c>
      <c r="Q5886" t="str">
        <f>I5886&amp;"-"&amp;K5886&amp;"-"&amp;L5886&amp;"-"&amp;J5886&amp;"-"&amp;M5886</f>
        <v>X2Pi-23.5-f-0-2</v>
      </c>
      <c r="R5886">
        <f>B5886+S5886</f>
        <v>31360.257168275002</v>
      </c>
      <c r="S5886">
        <f>_xlfn.IFNA(VLOOKUP(Q5886,'MARVEL-X'!A$2:I$1400,7,FALSE),VLOOKUP(Q5886,MARVEL!A$2:J$1522,10,FALSE))</f>
        <v>8007.6879682750005</v>
      </c>
      <c r="T5886">
        <f>IF(P5886=P5885,R5886+T5885,R5886)</f>
        <v>62720.586883928001</v>
      </c>
      <c r="U5886">
        <f>IF(P5886=P5885,1+U5885,1)</f>
        <v>2</v>
      </c>
      <c r="V5886" t="str">
        <f t="shared" si="91"/>
        <v/>
      </c>
      <c r="W5886" t="str">
        <f>IF(V5886="","",IF(ABS(V5886-R5886)&gt;W$1,ABS(V5886-R5886),""))</f>
        <v/>
      </c>
      <c r="X5886" t="str">
        <f>Y5886&amp;"-"&amp;Z5886&amp;"-"&amp;AC5886&amp;"-"&amp;AD5886&amp;"-"&amp;AG5886</f>
        <v>23.5-e-A-0-1.5</v>
      </c>
      <c r="Y5886">
        <f>F5886</f>
        <v>23.5</v>
      </c>
      <c r="Z5886" s="2" t="str">
        <f>G5886</f>
        <v>e</v>
      </c>
      <c r="AA5886">
        <f>_xlfn.IFNA(VLOOKUP(X5886,'duo-out'!A$2:Q$5000,5,FALSE),E5886+10*(H5886-1)+1+_xlfn.IFNA(VLOOKUP(D5886,states!A$2:C$10,3,FALSE),1))</f>
        <v>261</v>
      </c>
      <c r="AB5886" t="str">
        <f>IF(V5886="","",V5886)</f>
        <v/>
      </c>
      <c r="AC5886" s="2" t="str">
        <f>_xlfn.IFNA(VLOOKUP(D5886,states!A$2:C$10,2,FALSE),"XX")</f>
        <v>A</v>
      </c>
      <c r="AD5886">
        <f>E5886</f>
        <v>0</v>
      </c>
      <c r="AE5886">
        <f>_xlfn.IFNA(VLOOKUP(D5886,states!A$2:D$10,4,FALSE),0)</f>
        <v>2</v>
      </c>
      <c r="AF5886">
        <v>0.5</v>
      </c>
      <c r="AG5886">
        <f>IF(AE5886=0,AF5886,IF(AE5886=1,IF(F5886=0.5,0.5,IF(H5886=1,0.5,1.5)),IF(F5886=0.5,0.5,IF(H5886=1,2.5,1.5))))</f>
        <v>1.5</v>
      </c>
      <c r="AH5886" s="7">
        <f>IF(AC5886="XX",0,1/C5886^(1/5)*IF(E5886=0,100,1)/(E5886+1)^(1/4))</f>
        <v>188.0800163116827</v>
      </c>
    </row>
    <row r="5887" spans="1:34">
      <c r="A5887">
        <v>3365</v>
      </c>
      <c r="B5887" s="1">
        <v>23976.124100000001</v>
      </c>
      <c r="C5887" s="6">
        <v>9.5549999999999996E-2</v>
      </c>
      <c r="D5887" t="s">
        <v>3</v>
      </c>
      <c r="E5887">
        <v>0</v>
      </c>
      <c r="F5887">
        <v>23.5</v>
      </c>
      <c r="G5887" t="s">
        <v>1</v>
      </c>
      <c r="H5887">
        <v>2</v>
      </c>
      <c r="I5887" t="s">
        <v>0</v>
      </c>
      <c r="J5887">
        <v>0</v>
      </c>
      <c r="K5887">
        <v>22.5</v>
      </c>
      <c r="L5887" t="s">
        <v>1</v>
      </c>
      <c r="M5887">
        <v>2</v>
      </c>
      <c r="N5887" t="s">
        <v>3421</v>
      </c>
      <c r="O5887">
        <v>1</v>
      </c>
      <c r="P5887" t="str">
        <f>D5887&amp;"-"&amp;F5887&amp;"-"&amp;G5887&amp;"-"&amp;E5887&amp;"-"&amp;H5887</f>
        <v>A2Delta-23.5-e-0-2</v>
      </c>
      <c r="Q5887" t="str">
        <f>I5887&amp;"-"&amp;K5887&amp;"-"&amp;L5887&amp;"-"&amp;J5887&amp;"-"&amp;M5887</f>
        <v>X2Pi-22.5-e-0-2</v>
      </c>
      <c r="R5887">
        <f>B5887+S5887</f>
        <v>31360.184128485002</v>
      </c>
      <c r="S5887">
        <f>_xlfn.IFNA(VLOOKUP(Q5887,'MARVEL-X'!A$2:I$1400,7,FALSE),VLOOKUP(Q5887,MARVEL!A$2:J$1522,10,FALSE))</f>
        <v>7384.0600284849997</v>
      </c>
      <c r="T5887">
        <f>IF(P5887=P5886,R5887+T5886,R5887)</f>
        <v>94080.771012412995</v>
      </c>
      <c r="U5887">
        <f>IF(P5887=P5886,1+U5886,1)</f>
        <v>3</v>
      </c>
      <c r="V5887" t="str">
        <f t="shared" si="91"/>
        <v/>
      </c>
      <c r="W5887" t="str">
        <f>IF(V5887="","",IF(ABS(V5887-R5887)&gt;W$1,ABS(V5887-R5887),""))</f>
        <v/>
      </c>
      <c r="X5887" t="str">
        <f>Y5887&amp;"-"&amp;Z5887&amp;"-"&amp;AC5887&amp;"-"&amp;AD5887&amp;"-"&amp;AG5887</f>
        <v>23.5-e-A-0-1.5</v>
      </c>
      <c r="Y5887">
        <f>F5887</f>
        <v>23.5</v>
      </c>
      <c r="Z5887" s="2" t="str">
        <f>G5887</f>
        <v>e</v>
      </c>
      <c r="AA5887">
        <f>_xlfn.IFNA(VLOOKUP(X5887,'duo-out'!A$2:Q$5000,5,FALSE),E5887+10*(H5887-1)+1+_xlfn.IFNA(VLOOKUP(D5887,states!A$2:C$10,3,FALSE),1))</f>
        <v>261</v>
      </c>
      <c r="AB5887" t="str">
        <f>IF(V5887="","",V5887)</f>
        <v/>
      </c>
      <c r="AC5887" s="2" t="str">
        <f>_xlfn.IFNA(VLOOKUP(D5887,states!A$2:C$10,2,FALSE),"XX")</f>
        <v>A</v>
      </c>
      <c r="AD5887">
        <f>E5887</f>
        <v>0</v>
      </c>
      <c r="AE5887">
        <f>_xlfn.IFNA(VLOOKUP(D5887,states!A$2:D$10,4,FALSE),0)</f>
        <v>2</v>
      </c>
      <c r="AF5887">
        <v>0.5</v>
      </c>
      <c r="AG5887">
        <f>IF(AE5887=0,AF5887,IF(AE5887=1,IF(F5887=0.5,0.5,IF(H5887=1,0.5,1.5)),IF(F5887=0.5,0.5,IF(H5887=1,2.5,1.5))))</f>
        <v>1.5</v>
      </c>
      <c r="AH5887" s="7">
        <f>IF(AC5887="XX",0,1/C5887^(1/5)*IF(E5887=0,100,1)/(E5887+1)^(1/4))</f>
        <v>159.93881048962172</v>
      </c>
    </row>
    <row r="5888" spans="1:34">
      <c r="A5888">
        <v>2778</v>
      </c>
      <c r="B5888" s="1">
        <v>23976.157999999999</v>
      </c>
      <c r="C5888" s="6">
        <v>7.7759999999999999E-3</v>
      </c>
      <c r="D5888" t="s">
        <v>3</v>
      </c>
      <c r="E5888">
        <v>0</v>
      </c>
      <c r="F5888">
        <v>23.5</v>
      </c>
      <c r="G5888" t="s">
        <v>1</v>
      </c>
      <c r="H5888">
        <v>2</v>
      </c>
      <c r="I5888" t="s">
        <v>0</v>
      </c>
      <c r="J5888">
        <v>0</v>
      </c>
      <c r="K5888">
        <v>22.5</v>
      </c>
      <c r="L5888" t="s">
        <v>1</v>
      </c>
      <c r="M5888">
        <v>2</v>
      </c>
      <c r="N5888" t="s">
        <v>2834</v>
      </c>
      <c r="O5888">
        <v>1</v>
      </c>
      <c r="P5888" t="str">
        <f>D5888&amp;"-"&amp;F5888&amp;"-"&amp;G5888&amp;"-"&amp;E5888&amp;"-"&amp;H5888</f>
        <v>A2Delta-23.5-e-0-2</v>
      </c>
      <c r="Q5888" t="str">
        <f>I5888&amp;"-"&amp;K5888&amp;"-"&amp;L5888&amp;"-"&amp;J5888&amp;"-"&amp;M5888</f>
        <v>X2Pi-22.5-e-0-2</v>
      </c>
      <c r="R5888">
        <f>B5888+S5888</f>
        <v>31360.218028485</v>
      </c>
      <c r="S5888">
        <f>_xlfn.IFNA(VLOOKUP(Q5888,'MARVEL-X'!A$2:I$1400,7,FALSE),VLOOKUP(Q5888,MARVEL!A$2:J$1522,10,FALSE))</f>
        <v>7384.0600284849997</v>
      </c>
      <c r="T5888">
        <f>IF(P5888=P5887,R5888+T5887,R5888)</f>
        <v>125440.989040898</v>
      </c>
      <c r="U5888">
        <f>IF(P5888=P5887,1+U5887,1)</f>
        <v>4</v>
      </c>
      <c r="V5888" t="str">
        <f t="shared" si="91"/>
        <v/>
      </c>
      <c r="W5888" t="str">
        <f>IF(V5888="","",IF(ABS(V5888-R5888)&gt;W$1,ABS(V5888-R5888),""))</f>
        <v/>
      </c>
      <c r="X5888" t="str">
        <f>Y5888&amp;"-"&amp;Z5888&amp;"-"&amp;AC5888&amp;"-"&amp;AD5888&amp;"-"&amp;AG5888</f>
        <v>23.5-e-A-0-1.5</v>
      </c>
      <c r="Y5888">
        <f>F5888</f>
        <v>23.5</v>
      </c>
      <c r="Z5888" s="2" t="str">
        <f>G5888</f>
        <v>e</v>
      </c>
      <c r="AA5888">
        <f>_xlfn.IFNA(VLOOKUP(X5888,'duo-out'!A$2:Q$5000,5,FALSE),E5888+10*(H5888-1)+1+_xlfn.IFNA(VLOOKUP(D5888,states!A$2:C$10,3,FALSE),1))</f>
        <v>261</v>
      </c>
      <c r="AB5888" t="str">
        <f>IF(V5888="","",V5888)</f>
        <v/>
      </c>
      <c r="AC5888" s="2" t="str">
        <f>_xlfn.IFNA(VLOOKUP(D5888,states!A$2:C$10,2,FALSE),"XX")</f>
        <v>A</v>
      </c>
      <c r="AD5888">
        <f>E5888</f>
        <v>0</v>
      </c>
      <c r="AE5888">
        <f>_xlfn.IFNA(VLOOKUP(D5888,states!A$2:D$10,4,FALSE),0)</f>
        <v>2</v>
      </c>
      <c r="AF5888">
        <v>0.5</v>
      </c>
      <c r="AG5888">
        <f>IF(AE5888=0,AF5888,IF(AE5888=1,IF(F5888=0.5,0.5,IF(H5888=1,0.5,1.5)),IF(F5888=0.5,0.5,IF(H5888=1,2.5,1.5))))</f>
        <v>1.5</v>
      </c>
      <c r="AH5888" s="7">
        <f>IF(AC5888="XX",0,1/C5888^(1/5)*IF(E5888=0,100,1)/(E5888+1)^(1/4))</f>
        <v>264.14886541018564</v>
      </c>
    </row>
    <row r="5889" spans="1:34">
      <c r="A5889">
        <v>5457</v>
      </c>
      <c r="B5889" s="1">
        <v>23352.43</v>
      </c>
      <c r="C5889" s="6">
        <v>0.1208</v>
      </c>
      <c r="D5889" t="s">
        <v>3</v>
      </c>
      <c r="E5889">
        <v>0</v>
      </c>
      <c r="F5889">
        <v>23.5</v>
      </c>
      <c r="G5889" t="s">
        <v>1</v>
      </c>
      <c r="H5889">
        <v>2</v>
      </c>
      <c r="I5889" t="s">
        <v>0</v>
      </c>
      <c r="J5889">
        <v>0</v>
      </c>
      <c r="K5889">
        <v>23.5</v>
      </c>
      <c r="L5889" t="s">
        <v>2</v>
      </c>
      <c r="M5889">
        <v>2</v>
      </c>
      <c r="N5889" t="s">
        <v>5513</v>
      </c>
      <c r="O5889">
        <v>1</v>
      </c>
      <c r="P5889" t="str">
        <f>D5889&amp;"-"&amp;F5889&amp;"-"&amp;G5889&amp;"-"&amp;E5889&amp;"-"&amp;H5889</f>
        <v>A2Delta-23.5-e-0-2</v>
      </c>
      <c r="Q5889" t="str">
        <f>I5889&amp;"-"&amp;K5889&amp;"-"&amp;L5889&amp;"-"&amp;J5889&amp;"-"&amp;M5889</f>
        <v>X2Pi-23.5-f-0-2</v>
      </c>
      <c r="R5889">
        <f>B5889+S5889</f>
        <v>31360.117968275001</v>
      </c>
      <c r="S5889">
        <f>_xlfn.IFNA(VLOOKUP(Q5889,'MARVEL-X'!A$2:I$1400,7,FALSE),VLOOKUP(Q5889,MARVEL!A$2:J$1522,10,FALSE))</f>
        <v>8007.6879682750005</v>
      </c>
      <c r="T5889">
        <f>IF(P5889=P5888,R5889+T5888,R5889)</f>
        <v>156801.10700917299</v>
      </c>
      <c r="U5889">
        <f>IF(P5889=P5888,1+U5888,1)</f>
        <v>5</v>
      </c>
      <c r="V5889" t="str">
        <f t="shared" si="91"/>
        <v/>
      </c>
      <c r="W5889" t="str">
        <f>IF(V5889="","",IF(ABS(V5889-R5889)&gt;W$1,ABS(V5889-R5889),""))</f>
        <v/>
      </c>
      <c r="X5889" t="str">
        <f>Y5889&amp;"-"&amp;Z5889&amp;"-"&amp;AC5889&amp;"-"&amp;AD5889&amp;"-"&amp;AG5889</f>
        <v>23.5-e-A-0-1.5</v>
      </c>
      <c r="Y5889">
        <f>F5889</f>
        <v>23.5</v>
      </c>
      <c r="Z5889" s="2" t="str">
        <f>G5889</f>
        <v>e</v>
      </c>
      <c r="AA5889">
        <f>_xlfn.IFNA(VLOOKUP(X5889,'duo-out'!A$2:Q$5000,5,FALSE),E5889+10*(H5889-1)+1+_xlfn.IFNA(VLOOKUP(D5889,states!A$2:C$10,3,FALSE),1))</f>
        <v>261</v>
      </c>
      <c r="AB5889" t="str">
        <f>IF(V5889="","",V5889)</f>
        <v/>
      </c>
      <c r="AC5889" s="2" t="str">
        <f>_xlfn.IFNA(VLOOKUP(D5889,states!A$2:C$10,2,FALSE),"XX")</f>
        <v>A</v>
      </c>
      <c r="AD5889">
        <f>E5889</f>
        <v>0</v>
      </c>
      <c r="AE5889">
        <f>_xlfn.IFNA(VLOOKUP(D5889,states!A$2:D$10,4,FALSE),0)</f>
        <v>2</v>
      </c>
      <c r="AF5889">
        <v>0.5</v>
      </c>
      <c r="AG5889">
        <f>IF(AE5889=0,AF5889,IF(AE5889=1,IF(F5889=0.5,0.5,IF(H5889=1,0.5,1.5)),IF(F5889=0.5,0.5,IF(H5889=1,2.5,1.5))))</f>
        <v>1.5</v>
      </c>
      <c r="AH5889" s="7">
        <f>IF(AC5889="XX",0,1/C5889^(1/5)*IF(E5889=0,100,1)/(E5889+1)^(1/4))</f>
        <v>152.61127234258672</v>
      </c>
    </row>
    <row r="5890" spans="1:34">
      <c r="A5890">
        <v>896</v>
      </c>
      <c r="B5890" s="1">
        <v>22747.360000000001</v>
      </c>
      <c r="C5890" s="6">
        <v>0.05</v>
      </c>
      <c r="D5890" t="s">
        <v>3</v>
      </c>
      <c r="E5890">
        <v>0</v>
      </c>
      <c r="F5890">
        <v>23.5</v>
      </c>
      <c r="G5890" t="s">
        <v>1</v>
      </c>
      <c r="H5890">
        <v>2</v>
      </c>
      <c r="I5890" t="s">
        <v>0</v>
      </c>
      <c r="J5890">
        <v>0</v>
      </c>
      <c r="K5890">
        <v>24.5</v>
      </c>
      <c r="L5890" t="s">
        <v>1</v>
      </c>
      <c r="M5890">
        <v>2</v>
      </c>
      <c r="N5890" t="s">
        <v>952</v>
      </c>
      <c r="O5890">
        <v>1</v>
      </c>
      <c r="P5890" t="str">
        <f>D5890&amp;"-"&amp;F5890&amp;"-"&amp;G5890&amp;"-"&amp;E5890&amp;"-"&amp;H5890</f>
        <v>A2Delta-23.5-e-0-2</v>
      </c>
      <c r="Q5890" t="str">
        <f>I5890&amp;"-"&amp;K5890&amp;"-"&amp;L5890&amp;"-"&amp;J5890&amp;"-"&amp;M5890</f>
        <v>X2Pi-24.5-e-0-2</v>
      </c>
      <c r="R5890">
        <f>B5890+S5890</f>
        <v>31360.246115652997</v>
      </c>
      <c r="S5890">
        <f>_xlfn.IFNA(VLOOKUP(Q5890,'MARVEL-X'!A$2:I$1400,7,FALSE),VLOOKUP(Q5890,MARVEL!A$2:J$1522,10,FALSE))</f>
        <v>8612.8861156529983</v>
      </c>
      <c r="T5890">
        <f>IF(P5890=P5889,R5890+T5889,R5890)</f>
        <v>188161.35312482598</v>
      </c>
      <c r="U5890">
        <f>IF(P5890=P5889,1+U5889,1)</f>
        <v>6</v>
      </c>
      <c r="V5890" t="str">
        <f t="shared" si="91"/>
        <v/>
      </c>
      <c r="W5890" t="str">
        <f>IF(V5890="","",IF(ABS(V5890-R5890)&gt;W$1,ABS(V5890-R5890),""))</f>
        <v/>
      </c>
      <c r="X5890" t="str">
        <f>Y5890&amp;"-"&amp;Z5890&amp;"-"&amp;AC5890&amp;"-"&amp;AD5890&amp;"-"&amp;AG5890</f>
        <v>23.5-e-A-0-1.5</v>
      </c>
      <c r="Y5890">
        <f>F5890</f>
        <v>23.5</v>
      </c>
      <c r="Z5890" s="2" t="str">
        <f>G5890</f>
        <v>e</v>
      </c>
      <c r="AA5890">
        <f>_xlfn.IFNA(VLOOKUP(X5890,'duo-out'!A$2:Q$5000,5,FALSE),E5890+10*(H5890-1)+1+_xlfn.IFNA(VLOOKUP(D5890,states!A$2:C$10,3,FALSE),1))</f>
        <v>261</v>
      </c>
      <c r="AB5890" t="str">
        <f>IF(V5890="","",V5890)</f>
        <v/>
      </c>
      <c r="AC5890" s="2" t="str">
        <f>_xlfn.IFNA(VLOOKUP(D5890,states!A$2:C$10,2,FALSE),"XX")</f>
        <v>A</v>
      </c>
      <c r="AD5890">
        <f>E5890</f>
        <v>0</v>
      </c>
      <c r="AE5890">
        <f>_xlfn.IFNA(VLOOKUP(D5890,states!A$2:D$10,4,FALSE),0)</f>
        <v>2</v>
      </c>
      <c r="AF5890">
        <v>0.5</v>
      </c>
      <c r="AG5890">
        <f>IF(AE5890=0,AF5890,IF(AE5890=1,IF(F5890=0.5,0.5,IF(H5890=1,0.5,1.5)),IF(F5890=0.5,0.5,IF(H5890=1,2.5,1.5))))</f>
        <v>1.5</v>
      </c>
      <c r="AH5890" s="7">
        <f>IF(AC5890="XX",0,1/C5890^(1/5)*IF(E5890=0,100,1)/(E5890+1)^(1/4))</f>
        <v>182.05642030260799</v>
      </c>
    </row>
    <row r="5891" spans="1:34">
      <c r="A5891">
        <v>810</v>
      </c>
      <c r="B5891" s="1">
        <v>23352.7</v>
      </c>
      <c r="C5891" s="6">
        <v>0.1774</v>
      </c>
      <c r="D5891" t="s">
        <v>3</v>
      </c>
      <c r="E5891">
        <v>0</v>
      </c>
      <c r="F5891">
        <v>23.5</v>
      </c>
      <c r="G5891" t="s">
        <v>1</v>
      </c>
      <c r="H5891">
        <v>2</v>
      </c>
      <c r="I5891" t="s">
        <v>0</v>
      </c>
      <c r="J5891">
        <v>0</v>
      </c>
      <c r="K5891">
        <v>23.5</v>
      </c>
      <c r="L5891" t="s">
        <v>2</v>
      </c>
      <c r="M5891">
        <v>2</v>
      </c>
      <c r="N5891" t="s">
        <v>866</v>
      </c>
      <c r="O5891">
        <v>1</v>
      </c>
      <c r="P5891" t="str">
        <f>D5891&amp;"-"&amp;F5891&amp;"-"&amp;G5891&amp;"-"&amp;E5891&amp;"-"&amp;H5891</f>
        <v>A2Delta-23.5-e-0-2</v>
      </c>
      <c r="Q5891" t="str">
        <f>I5891&amp;"-"&amp;K5891&amp;"-"&amp;L5891&amp;"-"&amp;J5891&amp;"-"&amp;M5891</f>
        <v>X2Pi-23.5-f-0-2</v>
      </c>
      <c r="R5891">
        <f>B5891+S5891</f>
        <v>31360.387968275001</v>
      </c>
      <c r="S5891">
        <f>_xlfn.IFNA(VLOOKUP(Q5891,'MARVEL-X'!A$2:I$1400,7,FALSE),VLOOKUP(Q5891,MARVEL!A$2:J$1522,10,FALSE))</f>
        <v>8007.6879682750005</v>
      </c>
      <c r="T5891">
        <f>IF(P5891=P5890,R5891+T5890,R5891)</f>
        <v>219521.74109310098</v>
      </c>
      <c r="U5891">
        <f>IF(P5891=P5890,1+U5890,1)</f>
        <v>7</v>
      </c>
      <c r="V5891" t="str">
        <f t="shared" ref="V5891:V5954" si="92">IF(P5891=P5892,"",T5891/U5891)</f>
        <v/>
      </c>
      <c r="W5891" t="str">
        <f>IF(V5891="","",IF(ABS(V5891-R5891)&gt;W$1,ABS(V5891-R5891),""))</f>
        <v/>
      </c>
      <c r="X5891" t="str">
        <f>Y5891&amp;"-"&amp;Z5891&amp;"-"&amp;AC5891&amp;"-"&amp;AD5891&amp;"-"&amp;AG5891</f>
        <v>23.5-e-A-0-1.5</v>
      </c>
      <c r="Y5891">
        <f>F5891</f>
        <v>23.5</v>
      </c>
      <c r="Z5891" s="2" t="str">
        <f>G5891</f>
        <v>e</v>
      </c>
      <c r="AA5891">
        <f>_xlfn.IFNA(VLOOKUP(X5891,'duo-out'!A$2:Q$5000,5,FALSE),E5891+10*(H5891-1)+1+_xlfn.IFNA(VLOOKUP(D5891,states!A$2:C$10,3,FALSE),1))</f>
        <v>261</v>
      </c>
      <c r="AB5891" t="str">
        <f>IF(V5891="","",V5891)</f>
        <v/>
      </c>
      <c r="AC5891" s="2" t="str">
        <f>_xlfn.IFNA(VLOOKUP(D5891,states!A$2:C$10,2,FALSE),"XX")</f>
        <v>A</v>
      </c>
      <c r="AD5891">
        <f>E5891</f>
        <v>0</v>
      </c>
      <c r="AE5891">
        <f>_xlfn.IFNA(VLOOKUP(D5891,states!A$2:D$10,4,FALSE),0)</f>
        <v>2</v>
      </c>
      <c r="AF5891">
        <v>0.5</v>
      </c>
      <c r="AG5891">
        <f>IF(AE5891=0,AF5891,IF(AE5891=1,IF(F5891=0.5,0.5,IF(H5891=1,0.5,1.5)),IF(F5891=0.5,0.5,IF(H5891=1,2.5,1.5))))</f>
        <v>1.5</v>
      </c>
      <c r="AH5891" s="7">
        <f>IF(AC5891="XX",0,1/C5891^(1/5)*IF(E5891=0,100,1)/(E5891+1)^(1/4))</f>
        <v>141.32183792355877</v>
      </c>
    </row>
    <row r="5892" spans="1:34">
      <c r="A5892">
        <v>784</v>
      </c>
      <c r="B5892" s="1">
        <v>23976.15</v>
      </c>
      <c r="C5892" s="6">
        <v>0.05</v>
      </c>
      <c r="D5892" t="s">
        <v>3</v>
      </c>
      <c r="E5892">
        <v>0</v>
      </c>
      <c r="F5892">
        <v>23.5</v>
      </c>
      <c r="G5892" t="s">
        <v>1</v>
      </c>
      <c r="H5892">
        <v>2</v>
      </c>
      <c r="I5892" t="s">
        <v>0</v>
      </c>
      <c r="J5892">
        <v>0</v>
      </c>
      <c r="K5892">
        <v>22.5</v>
      </c>
      <c r="L5892" t="s">
        <v>1</v>
      </c>
      <c r="M5892">
        <v>2</v>
      </c>
      <c r="N5892" t="s">
        <v>840</v>
      </c>
      <c r="O5892">
        <v>1</v>
      </c>
      <c r="P5892" t="str">
        <f>D5892&amp;"-"&amp;F5892&amp;"-"&amp;G5892&amp;"-"&amp;E5892&amp;"-"&amp;H5892</f>
        <v>A2Delta-23.5-e-0-2</v>
      </c>
      <c r="Q5892" t="str">
        <f>I5892&amp;"-"&amp;K5892&amp;"-"&amp;L5892&amp;"-"&amp;J5892&amp;"-"&amp;M5892</f>
        <v>X2Pi-22.5-e-0-2</v>
      </c>
      <c r="R5892">
        <f>B5892+S5892</f>
        <v>31360.210028485002</v>
      </c>
      <c r="S5892">
        <f>_xlfn.IFNA(VLOOKUP(Q5892,'MARVEL-X'!A$2:I$1400,7,FALSE),VLOOKUP(Q5892,MARVEL!A$2:J$1522,10,FALSE))</f>
        <v>7384.0600284849997</v>
      </c>
      <c r="T5892">
        <f>IF(P5892=P5891,R5892+T5891,R5892)</f>
        <v>250881.95112158597</v>
      </c>
      <c r="U5892">
        <f>IF(P5892=P5891,1+U5891,1)</f>
        <v>8</v>
      </c>
      <c r="V5892">
        <f t="shared" si="92"/>
        <v>31360.243890198246</v>
      </c>
      <c r="W5892" t="str">
        <f>IF(V5892="","",IF(ABS(V5892-R5892)&gt;W$1,ABS(V5892-R5892),""))</f>
        <v/>
      </c>
      <c r="X5892" t="str">
        <f>Y5892&amp;"-"&amp;Z5892&amp;"-"&amp;AC5892&amp;"-"&amp;AD5892&amp;"-"&amp;AG5892</f>
        <v>23.5-e-A-0-1.5</v>
      </c>
      <c r="Y5892">
        <f>F5892</f>
        <v>23.5</v>
      </c>
      <c r="Z5892" s="2" t="str">
        <f>G5892</f>
        <v>e</v>
      </c>
      <c r="AA5892">
        <f>_xlfn.IFNA(VLOOKUP(X5892,'duo-out'!A$2:Q$5000,5,FALSE),E5892+10*(H5892-1)+1+_xlfn.IFNA(VLOOKUP(D5892,states!A$2:C$10,3,FALSE),1))</f>
        <v>261</v>
      </c>
      <c r="AB5892">
        <f>IF(V5892="","",V5892)</f>
        <v>31360.243890198246</v>
      </c>
      <c r="AC5892" s="2" t="str">
        <f>_xlfn.IFNA(VLOOKUP(D5892,states!A$2:C$10,2,FALSE),"XX")</f>
        <v>A</v>
      </c>
      <c r="AD5892">
        <f>E5892</f>
        <v>0</v>
      </c>
      <c r="AE5892">
        <f>_xlfn.IFNA(VLOOKUP(D5892,states!A$2:D$10,4,FALSE),0)</f>
        <v>2</v>
      </c>
      <c r="AF5892">
        <v>0.5</v>
      </c>
      <c r="AG5892">
        <f>IF(AE5892=0,AF5892,IF(AE5892=1,IF(F5892=0.5,0.5,IF(H5892=1,0.5,1.5)),IF(F5892=0.5,0.5,IF(H5892=1,2.5,1.5))))</f>
        <v>1.5</v>
      </c>
      <c r="AH5892" s="7">
        <f>IF(AC5892="XX",0,1/C5892^(1/5)*IF(E5892=0,100,1)/(E5892+1)^(1/4))</f>
        <v>182.05642030260799</v>
      </c>
    </row>
    <row r="5893" spans="1:34">
      <c r="A5893">
        <v>1014</v>
      </c>
      <c r="B5893" s="1">
        <v>22669.17</v>
      </c>
      <c r="C5893" s="6">
        <v>0.05</v>
      </c>
      <c r="D5893" t="s">
        <v>3</v>
      </c>
      <c r="E5893">
        <v>1</v>
      </c>
      <c r="F5893">
        <v>23.5</v>
      </c>
      <c r="G5893" t="s">
        <v>1</v>
      </c>
      <c r="H5893">
        <v>1</v>
      </c>
      <c r="I5893" t="s">
        <v>0</v>
      </c>
      <c r="J5893">
        <v>1</v>
      </c>
      <c r="K5893">
        <v>24.5</v>
      </c>
      <c r="L5893" t="s">
        <v>1</v>
      </c>
      <c r="M5893">
        <v>1</v>
      </c>
      <c r="N5893" t="s">
        <v>1070</v>
      </c>
      <c r="O5893">
        <v>1</v>
      </c>
      <c r="P5893" t="str">
        <f>D5893&amp;"-"&amp;F5893&amp;"-"&amp;G5893&amp;"-"&amp;E5893&amp;"-"&amp;H5893</f>
        <v>A2Delta-23.5-e-1-1</v>
      </c>
      <c r="Q5893" t="str">
        <f>I5893&amp;"-"&amp;K5893&amp;"-"&amp;L5893&amp;"-"&amp;J5893&amp;"-"&amp;M5893</f>
        <v>X2Pi-24.5-e-1-1</v>
      </c>
      <c r="R5893">
        <f>B5893+S5893</f>
        <v>33098.298845515994</v>
      </c>
      <c r="S5893">
        <f>_xlfn.IFNA(VLOOKUP(Q5893,'MARVEL-X'!A$2:I$1400,7,FALSE),VLOOKUP(Q5893,MARVEL!A$2:J$1522,10,FALSE))</f>
        <v>10429.128845515999</v>
      </c>
      <c r="T5893">
        <f>IF(P5893=P5892,R5893+T5892,R5893)</f>
        <v>33098.298845515994</v>
      </c>
      <c r="U5893">
        <f>IF(P5893=P5892,1+U5892,1)</f>
        <v>1</v>
      </c>
      <c r="V5893" t="str">
        <f t="shared" si="92"/>
        <v/>
      </c>
      <c r="W5893" t="str">
        <f>IF(V5893="","",IF(ABS(V5893-R5893)&gt;W$1,ABS(V5893-R5893),""))</f>
        <v/>
      </c>
      <c r="X5893" t="str">
        <f>Y5893&amp;"-"&amp;Z5893&amp;"-"&amp;AC5893&amp;"-"&amp;AD5893&amp;"-"&amp;AG5893</f>
        <v>23.5-e-A-1-2.5</v>
      </c>
      <c r="Y5893">
        <f>F5893</f>
        <v>23.5</v>
      </c>
      <c r="Z5893" s="2" t="str">
        <f>G5893</f>
        <v>e</v>
      </c>
      <c r="AA5893">
        <f>_xlfn.IFNA(VLOOKUP(X5893,'duo-out'!A$2:Q$5000,5,FALSE),E5893+10*(H5893-1)+1+_xlfn.IFNA(VLOOKUP(D5893,states!A$2:C$10,3,FALSE),1))</f>
        <v>252</v>
      </c>
      <c r="AB5893" t="str">
        <f>IF(V5893="","",V5893)</f>
        <v/>
      </c>
      <c r="AC5893" s="2" t="str">
        <f>_xlfn.IFNA(VLOOKUP(D5893,states!A$2:C$10,2,FALSE),"XX")</f>
        <v>A</v>
      </c>
      <c r="AD5893">
        <f>E5893</f>
        <v>1</v>
      </c>
      <c r="AE5893">
        <f>_xlfn.IFNA(VLOOKUP(D5893,states!A$2:D$10,4,FALSE),0)</f>
        <v>2</v>
      </c>
      <c r="AF5893">
        <v>0.5</v>
      </c>
      <c r="AG5893">
        <f>IF(AE5893=0,AF5893,IF(AE5893=1,IF(F5893=0.5,0.5,IF(H5893=1,0.5,1.5)),IF(F5893=0.5,0.5,IF(H5893=1,2.5,1.5))))</f>
        <v>2.5</v>
      </c>
      <c r="AH5893" s="7">
        <f>IF(AC5893="XX",0,1/C5893^(1/5)*IF(E5893=0,100,1)/(E5893+1)^(1/4))</f>
        <v>1.5309059120638666</v>
      </c>
    </row>
    <row r="5894" spans="1:34">
      <c r="A5894">
        <v>926</v>
      </c>
      <c r="B5894" s="1">
        <v>23813.78</v>
      </c>
      <c r="C5894" s="6">
        <v>0.05</v>
      </c>
      <c r="D5894" t="s">
        <v>3</v>
      </c>
      <c r="E5894">
        <v>1</v>
      </c>
      <c r="F5894">
        <v>23.5</v>
      </c>
      <c r="G5894" t="s">
        <v>1</v>
      </c>
      <c r="H5894">
        <v>1</v>
      </c>
      <c r="I5894" t="s">
        <v>0</v>
      </c>
      <c r="J5894">
        <v>1</v>
      </c>
      <c r="K5894">
        <v>22.5</v>
      </c>
      <c r="L5894" t="s">
        <v>1</v>
      </c>
      <c r="M5894">
        <v>1</v>
      </c>
      <c r="N5894" t="s">
        <v>982</v>
      </c>
      <c r="O5894">
        <v>1</v>
      </c>
      <c r="P5894" t="str">
        <f>D5894&amp;"-"&amp;F5894&amp;"-"&amp;G5894&amp;"-"&amp;E5894&amp;"-"&amp;H5894</f>
        <v>A2Delta-23.5-e-1-1</v>
      </c>
      <c r="Q5894" t="str">
        <f>I5894&amp;"-"&amp;K5894&amp;"-"&amp;L5894&amp;"-"&amp;J5894&amp;"-"&amp;M5894</f>
        <v>X2Pi-22.5-e-1-1</v>
      </c>
      <c r="R5894">
        <f>B5894+S5894</f>
        <v>33098.314656960996</v>
      </c>
      <c r="S5894">
        <f>_xlfn.IFNA(VLOOKUP(Q5894,'MARVEL-X'!A$2:I$1400,7,FALSE),VLOOKUP(Q5894,MARVEL!A$2:J$1522,10,FALSE))</f>
        <v>9284.5346569609992</v>
      </c>
      <c r="T5894">
        <f>IF(P5894=P5893,R5894+T5893,R5894)</f>
        <v>66196.61350247699</v>
      </c>
      <c r="U5894">
        <f>IF(P5894=P5893,1+U5893,1)</f>
        <v>2</v>
      </c>
      <c r="V5894" t="str">
        <f t="shared" si="92"/>
        <v/>
      </c>
      <c r="W5894" t="str">
        <f>IF(V5894="","",IF(ABS(V5894-R5894)&gt;W$1,ABS(V5894-R5894),""))</f>
        <v/>
      </c>
      <c r="X5894" t="str">
        <f>Y5894&amp;"-"&amp;Z5894&amp;"-"&amp;AC5894&amp;"-"&amp;AD5894&amp;"-"&amp;AG5894</f>
        <v>23.5-e-A-1-2.5</v>
      </c>
      <c r="Y5894">
        <f>F5894</f>
        <v>23.5</v>
      </c>
      <c r="Z5894" s="2" t="str">
        <f>G5894</f>
        <v>e</v>
      </c>
      <c r="AA5894">
        <f>_xlfn.IFNA(VLOOKUP(X5894,'duo-out'!A$2:Q$5000,5,FALSE),E5894+10*(H5894-1)+1+_xlfn.IFNA(VLOOKUP(D5894,states!A$2:C$10,3,FALSE),1))</f>
        <v>252</v>
      </c>
      <c r="AB5894" t="str">
        <f>IF(V5894="","",V5894)</f>
        <v/>
      </c>
      <c r="AC5894" s="2" t="str">
        <f>_xlfn.IFNA(VLOOKUP(D5894,states!A$2:C$10,2,FALSE),"XX")</f>
        <v>A</v>
      </c>
      <c r="AD5894">
        <f>E5894</f>
        <v>1</v>
      </c>
      <c r="AE5894">
        <f>_xlfn.IFNA(VLOOKUP(D5894,states!A$2:D$10,4,FALSE),0)</f>
        <v>2</v>
      </c>
      <c r="AF5894">
        <v>0.5</v>
      </c>
      <c r="AG5894">
        <f>IF(AE5894=0,AF5894,IF(AE5894=1,IF(F5894=0.5,0.5,IF(H5894=1,0.5,1.5)),IF(F5894=0.5,0.5,IF(H5894=1,2.5,1.5))))</f>
        <v>2.5</v>
      </c>
      <c r="AH5894" s="7">
        <f>IF(AC5894="XX",0,1/C5894^(1/5)*IF(E5894=0,100,1)/(E5894+1)^(1/4))</f>
        <v>1.5309059120638666</v>
      </c>
    </row>
    <row r="5895" spans="1:34">
      <c r="A5895">
        <v>5846</v>
      </c>
      <c r="B5895" s="1">
        <v>23813.93</v>
      </c>
      <c r="C5895" s="6">
        <v>0.5</v>
      </c>
      <c r="D5895" t="s">
        <v>3</v>
      </c>
      <c r="E5895">
        <v>1</v>
      </c>
      <c r="F5895">
        <v>23.5</v>
      </c>
      <c r="G5895" t="s">
        <v>1</v>
      </c>
      <c r="H5895">
        <v>1</v>
      </c>
      <c r="I5895" t="s">
        <v>0</v>
      </c>
      <c r="J5895">
        <v>1</v>
      </c>
      <c r="K5895">
        <v>22.5</v>
      </c>
      <c r="L5895" t="s">
        <v>1</v>
      </c>
      <c r="M5895">
        <v>1</v>
      </c>
      <c r="N5895" t="s">
        <v>5902</v>
      </c>
      <c r="O5895">
        <v>1</v>
      </c>
      <c r="P5895" t="str">
        <f>D5895&amp;"-"&amp;F5895&amp;"-"&amp;G5895&amp;"-"&amp;E5895&amp;"-"&amp;H5895</f>
        <v>A2Delta-23.5-e-1-1</v>
      </c>
      <c r="Q5895" t="str">
        <f>I5895&amp;"-"&amp;K5895&amp;"-"&amp;L5895&amp;"-"&amp;J5895&amp;"-"&amp;M5895</f>
        <v>X2Pi-22.5-e-1-1</v>
      </c>
      <c r="R5895">
        <f>B5895+S5895</f>
        <v>33098.464656960998</v>
      </c>
      <c r="S5895">
        <f>_xlfn.IFNA(VLOOKUP(Q5895,'MARVEL-X'!A$2:I$1400,7,FALSE),VLOOKUP(Q5895,MARVEL!A$2:J$1522,10,FALSE))</f>
        <v>9284.5346569609992</v>
      </c>
      <c r="T5895">
        <f>IF(P5895=P5894,R5895+T5894,R5895)</f>
        <v>99295.078159437981</v>
      </c>
      <c r="U5895">
        <f>IF(P5895=P5894,1+U5894,1)</f>
        <v>3</v>
      </c>
      <c r="V5895">
        <f t="shared" si="92"/>
        <v>33098.359386479329</v>
      </c>
      <c r="W5895">
        <f>IF(V5895="","",IF(ABS(V5895-R5895)&gt;W$1,ABS(V5895-R5895),""))</f>
        <v>0.10527048166841269</v>
      </c>
      <c r="X5895" t="str">
        <f>Y5895&amp;"-"&amp;Z5895&amp;"-"&amp;AC5895&amp;"-"&amp;AD5895&amp;"-"&amp;AG5895</f>
        <v>23.5-e-A-1-2.5</v>
      </c>
      <c r="Y5895">
        <f>F5895</f>
        <v>23.5</v>
      </c>
      <c r="Z5895" s="2" t="str">
        <f>G5895</f>
        <v>e</v>
      </c>
      <c r="AA5895">
        <f>_xlfn.IFNA(VLOOKUP(X5895,'duo-out'!A$2:Q$5000,5,FALSE),E5895+10*(H5895-1)+1+_xlfn.IFNA(VLOOKUP(D5895,states!A$2:C$10,3,FALSE),1))</f>
        <v>252</v>
      </c>
      <c r="AB5895">
        <f>IF(V5895="","",V5895)</f>
        <v>33098.359386479329</v>
      </c>
      <c r="AC5895" s="2" t="str">
        <f>_xlfn.IFNA(VLOOKUP(D5895,states!A$2:C$10,2,FALSE),"XX")</f>
        <v>A</v>
      </c>
      <c r="AD5895">
        <f>E5895</f>
        <v>1</v>
      </c>
      <c r="AE5895">
        <f>_xlfn.IFNA(VLOOKUP(D5895,states!A$2:D$10,4,FALSE),0)</f>
        <v>2</v>
      </c>
      <c r="AF5895">
        <v>0.5</v>
      </c>
      <c r="AG5895">
        <f>IF(AE5895=0,AF5895,IF(AE5895=1,IF(F5895=0.5,0.5,IF(H5895=1,0.5,1.5)),IF(F5895=0.5,0.5,IF(H5895=1,2.5,1.5))))</f>
        <v>2.5</v>
      </c>
      <c r="AH5895" s="7">
        <f>IF(AC5895="XX",0,1/C5895^(1/5)*IF(E5895=0,100,1)/(E5895+1)^(1/4))</f>
        <v>0.96593632892484571</v>
      </c>
    </row>
    <row r="5896" spans="1:34">
      <c r="A5896">
        <v>1183</v>
      </c>
      <c r="B5896" s="1">
        <v>22669.17</v>
      </c>
      <c r="C5896" s="6">
        <v>0.1449</v>
      </c>
      <c r="D5896" t="s">
        <v>3</v>
      </c>
      <c r="E5896">
        <v>1</v>
      </c>
      <c r="F5896">
        <v>23.5</v>
      </c>
      <c r="G5896" t="s">
        <v>1</v>
      </c>
      <c r="H5896">
        <v>2</v>
      </c>
      <c r="I5896" t="s">
        <v>0</v>
      </c>
      <c r="J5896">
        <v>1</v>
      </c>
      <c r="K5896">
        <v>24.5</v>
      </c>
      <c r="L5896" t="s">
        <v>1</v>
      </c>
      <c r="M5896">
        <v>2</v>
      </c>
      <c r="N5896" t="s">
        <v>1239</v>
      </c>
      <c r="O5896">
        <v>1</v>
      </c>
      <c r="P5896" t="str">
        <f>D5896&amp;"-"&amp;F5896&amp;"-"&amp;G5896&amp;"-"&amp;E5896&amp;"-"&amp;H5896</f>
        <v>A2Delta-23.5-e-1-2</v>
      </c>
      <c r="Q5896" t="str">
        <f>I5896&amp;"-"&amp;K5896&amp;"-"&amp;L5896&amp;"-"&amp;J5896&amp;"-"&amp;M5896</f>
        <v>X2Pi-24.5-e-1-2</v>
      </c>
      <c r="R5896">
        <f>B5896+S5896</f>
        <v>33679.335663649996</v>
      </c>
      <c r="S5896">
        <f>_xlfn.IFNA(VLOOKUP(Q5896,'MARVEL-X'!A$2:I$1400,7,FALSE),VLOOKUP(Q5896,MARVEL!A$2:J$1522,10,FALSE))</f>
        <v>11010.165663649999</v>
      </c>
      <c r="T5896">
        <f>IF(P5896=P5895,R5896+T5895,R5896)</f>
        <v>33679.335663649996</v>
      </c>
      <c r="U5896">
        <f>IF(P5896=P5895,1+U5895,1)</f>
        <v>1</v>
      </c>
      <c r="V5896" t="str">
        <f t="shared" si="92"/>
        <v/>
      </c>
      <c r="W5896" t="str">
        <f>IF(V5896="","",IF(ABS(V5896-R5896)&gt;W$1,ABS(V5896-R5896),""))</f>
        <v/>
      </c>
      <c r="X5896" t="str">
        <f>Y5896&amp;"-"&amp;Z5896&amp;"-"&amp;AC5896&amp;"-"&amp;AD5896&amp;"-"&amp;AG5896</f>
        <v>23.5-e-A-1-1.5</v>
      </c>
      <c r="Y5896">
        <f>F5896</f>
        <v>23.5</v>
      </c>
      <c r="Z5896" s="2" t="str">
        <f>G5896</f>
        <v>e</v>
      </c>
      <c r="AA5896">
        <f>_xlfn.IFNA(VLOOKUP(X5896,'duo-out'!A$2:Q$5000,5,FALSE),E5896+10*(H5896-1)+1+_xlfn.IFNA(VLOOKUP(D5896,states!A$2:C$10,3,FALSE),1))</f>
        <v>262</v>
      </c>
      <c r="AB5896" t="str">
        <f>IF(V5896="","",V5896)</f>
        <v/>
      </c>
      <c r="AC5896" s="2" t="str">
        <f>_xlfn.IFNA(VLOOKUP(D5896,states!A$2:C$10,2,FALSE),"XX")</f>
        <v>A</v>
      </c>
      <c r="AD5896">
        <f>E5896</f>
        <v>1</v>
      </c>
      <c r="AE5896">
        <f>_xlfn.IFNA(VLOOKUP(D5896,states!A$2:D$10,4,FALSE),0)</f>
        <v>2</v>
      </c>
      <c r="AF5896">
        <v>0.5</v>
      </c>
      <c r="AG5896">
        <f>IF(AE5896=0,AF5896,IF(AE5896=1,IF(F5896=0.5,0.5,IF(H5896=1,0.5,1.5)),IF(F5896=0.5,0.5,IF(H5896=1,2.5,1.5))))</f>
        <v>1.5</v>
      </c>
      <c r="AH5896" s="7">
        <f>IF(AC5896="XX",0,1/C5896^(1/5)*IF(E5896=0,100,1)/(E5896+1)^(1/4))</f>
        <v>1.2374533166019404</v>
      </c>
    </row>
    <row r="5897" spans="1:34">
      <c r="A5897">
        <v>1097</v>
      </c>
      <c r="B5897" s="1">
        <v>23848.12</v>
      </c>
      <c r="C5897" s="6">
        <v>0.1449</v>
      </c>
      <c r="D5897" t="s">
        <v>3</v>
      </c>
      <c r="E5897">
        <v>1</v>
      </c>
      <c r="F5897">
        <v>23.5</v>
      </c>
      <c r="G5897" t="s">
        <v>1</v>
      </c>
      <c r="H5897">
        <v>2</v>
      </c>
      <c r="I5897" t="s">
        <v>0</v>
      </c>
      <c r="J5897">
        <v>1</v>
      </c>
      <c r="K5897">
        <v>22.5</v>
      </c>
      <c r="L5897" t="s">
        <v>1</v>
      </c>
      <c r="M5897">
        <v>2</v>
      </c>
      <c r="N5897" t="s">
        <v>1153</v>
      </c>
      <c r="O5897">
        <v>1</v>
      </c>
      <c r="P5897" t="str">
        <f>D5897&amp;"-"&amp;F5897&amp;"-"&amp;G5897&amp;"-"&amp;E5897&amp;"-"&amp;H5897</f>
        <v>A2Delta-23.5-e-1-2</v>
      </c>
      <c r="Q5897" t="str">
        <f>I5897&amp;"-"&amp;K5897&amp;"-"&amp;L5897&amp;"-"&amp;J5897&amp;"-"&amp;M5897</f>
        <v>X2Pi-22.5-e-1-2</v>
      </c>
      <c r="R5897">
        <f>B5897+S5897</f>
        <v>33679.067999781997</v>
      </c>
      <c r="S5897">
        <f>_xlfn.IFNA(VLOOKUP(Q5897,'MARVEL-X'!A$2:I$1400,7,FALSE),VLOOKUP(Q5897,MARVEL!A$2:J$1522,10,FALSE))</f>
        <v>9830.9479997819999</v>
      </c>
      <c r="T5897">
        <f>IF(P5897=P5896,R5897+T5896,R5897)</f>
        <v>67358.403663431993</v>
      </c>
      <c r="U5897">
        <f>IF(P5897=P5896,1+U5896,1)</f>
        <v>2</v>
      </c>
      <c r="V5897" t="str">
        <f t="shared" si="92"/>
        <v/>
      </c>
      <c r="W5897" t="str">
        <f>IF(V5897="","",IF(ABS(V5897-R5897)&gt;W$1,ABS(V5897-R5897),""))</f>
        <v/>
      </c>
      <c r="X5897" t="str">
        <f>Y5897&amp;"-"&amp;Z5897&amp;"-"&amp;AC5897&amp;"-"&amp;AD5897&amp;"-"&amp;AG5897</f>
        <v>23.5-e-A-1-1.5</v>
      </c>
      <c r="Y5897">
        <f>F5897</f>
        <v>23.5</v>
      </c>
      <c r="Z5897" s="2" t="str">
        <f>G5897</f>
        <v>e</v>
      </c>
      <c r="AA5897">
        <f>_xlfn.IFNA(VLOOKUP(X5897,'duo-out'!A$2:Q$5000,5,FALSE),E5897+10*(H5897-1)+1+_xlfn.IFNA(VLOOKUP(D5897,states!A$2:C$10,3,FALSE),1))</f>
        <v>262</v>
      </c>
      <c r="AB5897" t="str">
        <f>IF(V5897="","",V5897)</f>
        <v/>
      </c>
      <c r="AC5897" s="2" t="str">
        <f>_xlfn.IFNA(VLOOKUP(D5897,states!A$2:C$10,2,FALSE),"XX")</f>
        <v>A</v>
      </c>
      <c r="AD5897">
        <f>E5897</f>
        <v>1</v>
      </c>
      <c r="AE5897">
        <f>_xlfn.IFNA(VLOOKUP(D5897,states!A$2:D$10,4,FALSE),0)</f>
        <v>2</v>
      </c>
      <c r="AF5897">
        <v>0.5</v>
      </c>
      <c r="AG5897">
        <f>IF(AE5897=0,AF5897,IF(AE5897=1,IF(F5897=0.5,0.5,IF(H5897=1,0.5,1.5)),IF(F5897=0.5,0.5,IF(H5897=1,2.5,1.5))))</f>
        <v>1.5</v>
      </c>
      <c r="AH5897" s="7">
        <f>IF(AC5897="XX",0,1/C5897^(1/5)*IF(E5897=0,100,1)/(E5897+1)^(1/4))</f>
        <v>1.2374533166019404</v>
      </c>
    </row>
    <row r="5898" spans="1:34">
      <c r="A5898">
        <v>221</v>
      </c>
      <c r="B5898" s="1">
        <v>23848.18</v>
      </c>
      <c r="C5898" s="6">
        <v>0.5</v>
      </c>
      <c r="D5898" t="s">
        <v>3</v>
      </c>
      <c r="E5898">
        <v>1</v>
      </c>
      <c r="F5898">
        <v>23.5</v>
      </c>
      <c r="G5898" t="s">
        <v>1</v>
      </c>
      <c r="H5898">
        <v>2</v>
      </c>
      <c r="I5898" t="s">
        <v>0</v>
      </c>
      <c r="J5898">
        <v>1</v>
      </c>
      <c r="K5898">
        <v>22.5</v>
      </c>
      <c r="L5898" t="s">
        <v>1</v>
      </c>
      <c r="M5898">
        <v>2</v>
      </c>
      <c r="N5898" t="s">
        <v>276</v>
      </c>
      <c r="O5898">
        <v>-1</v>
      </c>
      <c r="P5898" t="str">
        <f>D5898&amp;"-"&amp;F5898&amp;"-"&amp;G5898&amp;"-"&amp;E5898&amp;"-"&amp;H5898</f>
        <v>A2Delta-23.5-e-1-2</v>
      </c>
      <c r="Q5898" t="str">
        <f>I5898&amp;"-"&amp;K5898&amp;"-"&amp;L5898&amp;"-"&amp;J5898&amp;"-"&amp;M5898</f>
        <v>X2Pi-22.5-e-1-2</v>
      </c>
      <c r="R5898">
        <f>B5898+S5898</f>
        <v>33679.127999782002</v>
      </c>
      <c r="S5898">
        <f>_xlfn.IFNA(VLOOKUP(Q5898,'MARVEL-X'!A$2:I$1400,7,FALSE),VLOOKUP(Q5898,MARVEL!A$2:J$1522,10,FALSE))</f>
        <v>9830.9479997819999</v>
      </c>
      <c r="T5898">
        <f>IF(P5898=P5897,R5898+T5897,R5898)</f>
        <v>101037.531663214</v>
      </c>
      <c r="U5898">
        <f>IF(P5898=P5897,1+U5897,1)</f>
        <v>3</v>
      </c>
      <c r="V5898" t="str">
        <f t="shared" si="92"/>
        <v/>
      </c>
      <c r="W5898" t="str">
        <f>IF(V5898="","",IF(ABS(V5898-R5898)&gt;W$1,ABS(V5898-R5898),""))</f>
        <v/>
      </c>
      <c r="X5898" t="str">
        <f>Y5898&amp;"-"&amp;Z5898&amp;"-"&amp;AC5898&amp;"-"&amp;AD5898&amp;"-"&amp;AG5898</f>
        <v>23.5-e-A-1-1.5</v>
      </c>
      <c r="Y5898">
        <f>F5898</f>
        <v>23.5</v>
      </c>
      <c r="Z5898" s="2" t="str">
        <f>G5898</f>
        <v>e</v>
      </c>
      <c r="AA5898">
        <f>_xlfn.IFNA(VLOOKUP(X5898,'duo-out'!A$2:Q$5000,5,FALSE),E5898+10*(H5898-1)+1+_xlfn.IFNA(VLOOKUP(D5898,states!A$2:C$10,3,FALSE),1))</f>
        <v>262</v>
      </c>
      <c r="AB5898" t="str">
        <f>IF(V5898="","",V5898)</f>
        <v/>
      </c>
      <c r="AC5898" s="2" t="str">
        <f>_xlfn.IFNA(VLOOKUP(D5898,states!A$2:C$10,2,FALSE),"XX")</f>
        <v>A</v>
      </c>
      <c r="AD5898">
        <f>E5898</f>
        <v>1</v>
      </c>
      <c r="AE5898">
        <f>_xlfn.IFNA(VLOOKUP(D5898,states!A$2:D$10,4,FALSE),0)</f>
        <v>2</v>
      </c>
      <c r="AF5898">
        <v>0.5</v>
      </c>
      <c r="AG5898">
        <f>IF(AE5898=0,AF5898,IF(AE5898=1,IF(F5898=0.5,0.5,IF(H5898=1,0.5,1.5)),IF(F5898=0.5,0.5,IF(H5898=1,2.5,1.5))))</f>
        <v>1.5</v>
      </c>
      <c r="AH5898" s="7">
        <f>IF(AC5898="XX",0,1/C5898^(1/5)*IF(E5898=0,100,1)/(E5898+1)^(1/4))</f>
        <v>0.96593632892484571</v>
      </c>
    </row>
    <row r="5899" spans="1:34">
      <c r="A5899">
        <v>231</v>
      </c>
      <c r="B5899" s="1">
        <v>22650.93</v>
      </c>
      <c r="C5899" s="6">
        <v>0.5</v>
      </c>
      <c r="D5899" t="s">
        <v>3</v>
      </c>
      <c r="E5899">
        <v>1</v>
      </c>
      <c r="F5899">
        <v>23.5</v>
      </c>
      <c r="G5899" t="s">
        <v>1</v>
      </c>
      <c r="H5899">
        <v>2</v>
      </c>
      <c r="I5899" t="s">
        <v>0</v>
      </c>
      <c r="J5899">
        <v>1</v>
      </c>
      <c r="K5899">
        <v>24.5</v>
      </c>
      <c r="L5899" t="s">
        <v>1</v>
      </c>
      <c r="M5899">
        <v>2</v>
      </c>
      <c r="N5899" t="s">
        <v>286</v>
      </c>
      <c r="O5899">
        <v>-1</v>
      </c>
      <c r="P5899" t="str">
        <f>D5899&amp;"-"&amp;F5899&amp;"-"&amp;G5899&amp;"-"&amp;E5899&amp;"-"&amp;H5899</f>
        <v>A2Delta-23.5-e-1-2</v>
      </c>
      <c r="Q5899" t="str">
        <f>I5899&amp;"-"&amp;K5899&amp;"-"&amp;L5899&amp;"-"&amp;J5899&amp;"-"&amp;M5899</f>
        <v>X2Pi-24.5-e-1-2</v>
      </c>
      <c r="R5899">
        <f>B5899+S5899</f>
        <v>33661.095663649998</v>
      </c>
      <c r="S5899">
        <f>_xlfn.IFNA(VLOOKUP(Q5899,'MARVEL-X'!A$2:I$1400,7,FALSE),VLOOKUP(Q5899,MARVEL!A$2:J$1522,10,FALSE))</f>
        <v>11010.165663649999</v>
      </c>
      <c r="T5899">
        <f>IF(P5899=P5898,R5899+T5898,R5899)</f>
        <v>134698.62732686399</v>
      </c>
      <c r="U5899">
        <f>IF(P5899=P5898,1+U5898,1)</f>
        <v>4</v>
      </c>
      <c r="V5899">
        <f t="shared" si="92"/>
        <v>33674.656831715998</v>
      </c>
      <c r="W5899">
        <f>IF(V5899="","",IF(ABS(V5899-R5899)&gt;W$1,ABS(V5899-R5899),""))</f>
        <v>13.561168066000391</v>
      </c>
      <c r="X5899" t="str">
        <f>Y5899&amp;"-"&amp;Z5899&amp;"-"&amp;AC5899&amp;"-"&amp;AD5899&amp;"-"&amp;AG5899</f>
        <v>23.5-e-A-1-1.5</v>
      </c>
      <c r="Y5899">
        <f>F5899</f>
        <v>23.5</v>
      </c>
      <c r="Z5899" s="2" t="str">
        <f>G5899</f>
        <v>e</v>
      </c>
      <c r="AA5899">
        <f>_xlfn.IFNA(VLOOKUP(X5899,'duo-out'!A$2:Q$5000,5,FALSE),E5899+10*(H5899-1)+1+_xlfn.IFNA(VLOOKUP(D5899,states!A$2:C$10,3,FALSE),1))</f>
        <v>262</v>
      </c>
      <c r="AB5899">
        <f>IF(V5899="","",V5899)</f>
        <v>33674.656831715998</v>
      </c>
      <c r="AC5899" s="2" t="str">
        <f>_xlfn.IFNA(VLOOKUP(D5899,states!A$2:C$10,2,FALSE),"XX")</f>
        <v>A</v>
      </c>
      <c r="AD5899">
        <f>E5899</f>
        <v>1</v>
      </c>
      <c r="AE5899">
        <f>_xlfn.IFNA(VLOOKUP(D5899,states!A$2:D$10,4,FALSE),0)</f>
        <v>2</v>
      </c>
      <c r="AF5899">
        <v>0.5</v>
      </c>
      <c r="AG5899">
        <f>IF(AE5899=0,AF5899,IF(AE5899=1,IF(F5899=0.5,0.5,IF(H5899=1,0.5,1.5)),IF(F5899=0.5,0.5,IF(H5899=1,2.5,1.5))))</f>
        <v>1.5</v>
      </c>
      <c r="AH5899" s="7">
        <f>IF(AC5899="XX",0,1/C5899^(1/5)*IF(E5899=0,100,1)/(E5899+1)^(1/4))</f>
        <v>0.96593632892484571</v>
      </c>
    </row>
    <row r="5900" spans="1:34">
      <c r="A5900">
        <v>1291</v>
      </c>
      <c r="B5900" s="1">
        <v>22487.19</v>
      </c>
      <c r="C5900" s="6">
        <v>0.05</v>
      </c>
      <c r="D5900" t="s">
        <v>3</v>
      </c>
      <c r="E5900">
        <v>2</v>
      </c>
      <c r="F5900">
        <v>23.5</v>
      </c>
      <c r="G5900" t="s">
        <v>1</v>
      </c>
      <c r="H5900">
        <v>1</v>
      </c>
      <c r="I5900" t="s">
        <v>0</v>
      </c>
      <c r="J5900">
        <v>2</v>
      </c>
      <c r="K5900">
        <v>24.5</v>
      </c>
      <c r="L5900" t="s">
        <v>1</v>
      </c>
      <c r="M5900">
        <v>1</v>
      </c>
      <c r="N5900" t="s">
        <v>1347</v>
      </c>
      <c r="O5900">
        <v>1</v>
      </c>
      <c r="P5900" t="str">
        <f>D5900&amp;"-"&amp;F5900&amp;"-"&amp;G5900&amp;"-"&amp;E5900&amp;"-"&amp;H5900</f>
        <v>A2Delta-23.5-e-2-1</v>
      </c>
      <c r="Q5900" t="str">
        <f>I5900&amp;"-"&amp;K5900&amp;"-"&amp;L5900&amp;"-"&amp;J5900&amp;"-"&amp;M5900</f>
        <v>X2Pi-24.5-e-2-1</v>
      </c>
      <c r="R5900">
        <f>B5900+S5900</f>
        <v>35214.210014386001</v>
      </c>
      <c r="S5900">
        <f>_xlfn.IFNA(VLOOKUP(Q5900,'MARVEL-X'!A$2:I$1400,7,FALSE),VLOOKUP(Q5900,MARVEL!A$2:J$1522,10,FALSE))</f>
        <v>12727.020014385998</v>
      </c>
      <c r="T5900">
        <f>IF(P5900=P5899,R5900+T5899,R5900)</f>
        <v>35214.210014386001</v>
      </c>
      <c r="U5900">
        <f>IF(P5900=P5899,1+U5899,1)</f>
        <v>1</v>
      </c>
      <c r="V5900" t="str">
        <f t="shared" si="92"/>
        <v/>
      </c>
      <c r="W5900" t="str">
        <f>IF(V5900="","",IF(ABS(V5900-R5900)&gt;W$1,ABS(V5900-R5900),""))</f>
        <v/>
      </c>
      <c r="X5900" t="str">
        <f>Y5900&amp;"-"&amp;Z5900&amp;"-"&amp;AC5900&amp;"-"&amp;AD5900&amp;"-"&amp;AG5900</f>
        <v>23.5-e-A-2-2.5</v>
      </c>
      <c r="Y5900">
        <f>F5900</f>
        <v>23.5</v>
      </c>
      <c r="Z5900" s="2" t="str">
        <f>G5900</f>
        <v>e</v>
      </c>
      <c r="AA5900">
        <f>_xlfn.IFNA(VLOOKUP(X5900,'duo-out'!A$2:Q$5000,5,FALSE),E5900+10*(H5900-1)+1+_xlfn.IFNA(VLOOKUP(D5900,states!A$2:C$10,3,FALSE),1))</f>
        <v>253</v>
      </c>
      <c r="AB5900" t="str">
        <f>IF(V5900="","",V5900)</f>
        <v/>
      </c>
      <c r="AC5900" s="2" t="str">
        <f>_xlfn.IFNA(VLOOKUP(D5900,states!A$2:C$10,2,FALSE),"XX")</f>
        <v>A</v>
      </c>
      <c r="AD5900">
        <f>E5900</f>
        <v>2</v>
      </c>
      <c r="AE5900">
        <f>_xlfn.IFNA(VLOOKUP(D5900,states!A$2:D$10,4,FALSE),0)</f>
        <v>2</v>
      </c>
      <c r="AF5900">
        <v>0.5</v>
      </c>
      <c r="AG5900">
        <f>IF(AE5900=0,AF5900,IF(AE5900=1,IF(F5900=0.5,0.5,IF(H5900=1,0.5,1.5)),IF(F5900=0.5,0.5,IF(H5900=1,2.5,1.5))))</f>
        <v>2.5</v>
      </c>
      <c r="AH5900" s="7">
        <f>IF(AC5900="XX",0,1/C5900^(1/5)*IF(E5900=0,100,1)/(E5900+1)^(1/4))</f>
        <v>1.3833296494790666</v>
      </c>
    </row>
    <row r="5901" spans="1:34">
      <c r="A5901">
        <v>1269</v>
      </c>
      <c r="B5901" s="1">
        <v>23060.07</v>
      </c>
      <c r="C5901" s="6">
        <v>0.15379999999999999</v>
      </c>
      <c r="D5901" t="s">
        <v>3</v>
      </c>
      <c r="E5901">
        <v>2</v>
      </c>
      <c r="F5901">
        <v>23.5</v>
      </c>
      <c r="G5901" t="s">
        <v>1</v>
      </c>
      <c r="H5901">
        <v>1</v>
      </c>
      <c r="I5901" t="s">
        <v>0</v>
      </c>
      <c r="J5901">
        <v>2</v>
      </c>
      <c r="K5901">
        <v>23.5</v>
      </c>
      <c r="L5901" t="s">
        <v>2</v>
      </c>
      <c r="M5901">
        <v>1</v>
      </c>
      <c r="N5901" t="s">
        <v>1325</v>
      </c>
      <c r="O5901">
        <v>1</v>
      </c>
      <c r="P5901" t="str">
        <f>D5901&amp;"-"&amp;F5901&amp;"-"&amp;G5901&amp;"-"&amp;E5901&amp;"-"&amp;H5901</f>
        <v>A2Delta-23.5-e-2-1</v>
      </c>
      <c r="Q5901" t="str">
        <f>I5901&amp;"-"&amp;K5901&amp;"-"&amp;L5901&amp;"-"&amp;J5901&amp;"-"&amp;M5901</f>
        <v>X2Pi-23.5-f-2-1</v>
      </c>
      <c r="R5901">
        <f>B5901+S5901</f>
        <v>35214.174926203996</v>
      </c>
      <c r="S5901">
        <f>_xlfn.IFNA(VLOOKUP(Q5901,'MARVEL-X'!A$2:I$1400,7,FALSE),VLOOKUP(Q5901,MARVEL!A$2:J$1522,10,FALSE))</f>
        <v>12154.104926204</v>
      </c>
      <c r="T5901">
        <f>IF(P5901=P5900,R5901+T5900,R5901)</f>
        <v>70428.384940589996</v>
      </c>
      <c r="U5901">
        <f>IF(P5901=P5900,1+U5900,1)</f>
        <v>2</v>
      </c>
      <c r="V5901" t="str">
        <f t="shared" si="92"/>
        <v/>
      </c>
      <c r="W5901" t="str">
        <f>IF(V5901="","",IF(ABS(V5901-R5901)&gt;W$1,ABS(V5901-R5901),""))</f>
        <v/>
      </c>
      <c r="X5901" t="str">
        <f>Y5901&amp;"-"&amp;Z5901&amp;"-"&amp;AC5901&amp;"-"&amp;AD5901&amp;"-"&amp;AG5901</f>
        <v>23.5-e-A-2-2.5</v>
      </c>
      <c r="Y5901">
        <f>F5901</f>
        <v>23.5</v>
      </c>
      <c r="Z5901" s="2" t="str">
        <f>G5901</f>
        <v>e</v>
      </c>
      <c r="AA5901">
        <f>_xlfn.IFNA(VLOOKUP(X5901,'duo-out'!A$2:Q$5000,5,FALSE),E5901+10*(H5901-1)+1+_xlfn.IFNA(VLOOKUP(D5901,states!A$2:C$10,3,FALSE),1))</f>
        <v>253</v>
      </c>
      <c r="AB5901" t="str">
        <f>IF(V5901="","",V5901)</f>
        <v/>
      </c>
      <c r="AC5901" s="2" t="str">
        <f>_xlfn.IFNA(VLOOKUP(D5901,states!A$2:C$10,2,FALSE),"XX")</f>
        <v>A</v>
      </c>
      <c r="AD5901">
        <f>E5901</f>
        <v>2</v>
      </c>
      <c r="AE5901">
        <f>_xlfn.IFNA(VLOOKUP(D5901,states!A$2:D$10,4,FALSE),0)</f>
        <v>2</v>
      </c>
      <c r="AF5901">
        <v>0.5</v>
      </c>
      <c r="AG5901">
        <f>IF(AE5901=0,AF5901,IF(AE5901=1,IF(F5901=0.5,0.5,IF(H5901=1,0.5,1.5)),IF(F5901=0.5,0.5,IF(H5901=1,2.5,1.5))))</f>
        <v>2.5</v>
      </c>
      <c r="AH5901" s="7">
        <f>IF(AC5901="XX",0,1/C5901^(1/5)*IF(E5901=0,100,1)/(E5901+1)^(1/4))</f>
        <v>1.1049138545142527</v>
      </c>
    </row>
    <row r="5902" spans="1:34">
      <c r="A5902">
        <v>1205</v>
      </c>
      <c r="B5902" s="1">
        <v>23584.39</v>
      </c>
      <c r="C5902" s="6">
        <v>0.1837</v>
      </c>
      <c r="D5902" t="s">
        <v>3</v>
      </c>
      <c r="E5902">
        <v>2</v>
      </c>
      <c r="F5902">
        <v>23.5</v>
      </c>
      <c r="G5902" t="s">
        <v>1</v>
      </c>
      <c r="H5902">
        <v>1</v>
      </c>
      <c r="I5902" t="s">
        <v>0</v>
      </c>
      <c r="J5902">
        <v>2</v>
      </c>
      <c r="K5902">
        <v>22.5</v>
      </c>
      <c r="L5902" t="s">
        <v>1</v>
      </c>
      <c r="M5902">
        <v>1</v>
      </c>
      <c r="N5902" t="s">
        <v>1261</v>
      </c>
      <c r="O5902">
        <v>1</v>
      </c>
      <c r="P5902" t="str">
        <f>D5902&amp;"-"&amp;F5902&amp;"-"&amp;G5902&amp;"-"&amp;E5902&amp;"-"&amp;H5902</f>
        <v>A2Delta-23.5-e-2-1</v>
      </c>
      <c r="Q5902" t="str">
        <f>I5902&amp;"-"&amp;K5902&amp;"-"&amp;L5902&amp;"-"&amp;J5902&amp;"-"&amp;M5902</f>
        <v>X2Pi-22.5-e-2-1</v>
      </c>
      <c r="R5902">
        <f>B5902+S5902</f>
        <v>35214.402268805999</v>
      </c>
      <c r="S5902">
        <f>_xlfn.IFNA(VLOOKUP(Q5902,'MARVEL-X'!A$2:I$1400,7,FALSE),VLOOKUP(Q5902,MARVEL!A$2:J$1522,10,FALSE))</f>
        <v>11630.012268805998</v>
      </c>
      <c r="T5902">
        <f>IF(P5902=P5901,R5902+T5901,R5902)</f>
        <v>105642.78720939599</v>
      </c>
      <c r="U5902">
        <f>IF(P5902=P5901,1+U5901,1)</f>
        <v>3</v>
      </c>
      <c r="V5902" t="str">
        <f t="shared" si="92"/>
        <v/>
      </c>
      <c r="W5902" t="str">
        <f>IF(V5902="","",IF(ABS(V5902-R5902)&gt;W$1,ABS(V5902-R5902),""))</f>
        <v/>
      </c>
      <c r="X5902" t="str">
        <f>Y5902&amp;"-"&amp;Z5902&amp;"-"&amp;AC5902&amp;"-"&amp;AD5902&amp;"-"&amp;AG5902</f>
        <v>23.5-e-A-2-2.5</v>
      </c>
      <c r="Y5902">
        <f>F5902</f>
        <v>23.5</v>
      </c>
      <c r="Z5902" s="2" t="str">
        <f>G5902</f>
        <v>e</v>
      </c>
      <c r="AA5902">
        <f>_xlfn.IFNA(VLOOKUP(X5902,'duo-out'!A$2:Q$5000,5,FALSE),E5902+10*(H5902-1)+1+_xlfn.IFNA(VLOOKUP(D5902,states!A$2:C$10,3,FALSE),1))</f>
        <v>253</v>
      </c>
      <c r="AB5902" t="str">
        <f>IF(V5902="","",V5902)</f>
        <v/>
      </c>
      <c r="AC5902" s="2" t="str">
        <f>_xlfn.IFNA(VLOOKUP(D5902,states!A$2:C$10,2,FALSE),"XX")</f>
        <v>A</v>
      </c>
      <c r="AD5902">
        <f>E5902</f>
        <v>2</v>
      </c>
      <c r="AE5902">
        <f>_xlfn.IFNA(VLOOKUP(D5902,states!A$2:D$10,4,FALSE),0)</f>
        <v>2</v>
      </c>
      <c r="AF5902">
        <v>0.5</v>
      </c>
      <c r="AG5902">
        <f>IF(AE5902=0,AF5902,IF(AE5902=1,IF(F5902=0.5,0.5,IF(H5902=1,0.5,1.5)),IF(F5902=0.5,0.5,IF(H5902=1,2.5,1.5))))</f>
        <v>2.5</v>
      </c>
      <c r="AH5902" s="7">
        <f>IF(AC5902="XX",0,1/C5902^(1/5)*IF(E5902=0,100,1)/(E5902+1)^(1/4))</f>
        <v>1.0663452900743795</v>
      </c>
    </row>
    <row r="5903" spans="1:34">
      <c r="A5903">
        <v>5931</v>
      </c>
      <c r="B5903" s="1">
        <v>22487.54</v>
      </c>
      <c r="C5903" s="6">
        <v>0.5</v>
      </c>
      <c r="D5903" t="s">
        <v>3</v>
      </c>
      <c r="E5903">
        <v>2</v>
      </c>
      <c r="F5903">
        <v>23.5</v>
      </c>
      <c r="G5903" t="s">
        <v>1</v>
      </c>
      <c r="H5903">
        <v>1</v>
      </c>
      <c r="I5903" t="s">
        <v>0</v>
      </c>
      <c r="J5903">
        <v>2</v>
      </c>
      <c r="K5903">
        <v>24.5</v>
      </c>
      <c r="L5903" t="s">
        <v>1</v>
      </c>
      <c r="M5903">
        <v>1</v>
      </c>
      <c r="N5903" t="s">
        <v>5987</v>
      </c>
      <c r="O5903">
        <v>1</v>
      </c>
      <c r="P5903" t="str">
        <f>D5903&amp;"-"&amp;F5903&amp;"-"&amp;G5903&amp;"-"&amp;E5903&amp;"-"&amp;H5903</f>
        <v>A2Delta-23.5-e-2-1</v>
      </c>
      <c r="Q5903" t="str">
        <f>I5903&amp;"-"&amp;K5903&amp;"-"&amp;L5903&amp;"-"&amp;J5903&amp;"-"&amp;M5903</f>
        <v>X2Pi-24.5-e-2-1</v>
      </c>
      <c r="R5903">
        <f>B5903+S5903</f>
        <v>35214.560014385999</v>
      </c>
      <c r="S5903">
        <f>_xlfn.IFNA(VLOOKUP(Q5903,'MARVEL-X'!A$2:I$1400,7,FALSE),VLOOKUP(Q5903,MARVEL!A$2:J$1522,10,FALSE))</f>
        <v>12727.020014385998</v>
      </c>
      <c r="T5903">
        <f>IF(P5903=P5902,R5903+T5902,R5903)</f>
        <v>140857.34722378198</v>
      </c>
      <c r="U5903">
        <f>IF(P5903=P5902,1+U5902,1)</f>
        <v>4</v>
      </c>
      <c r="V5903" t="str">
        <f t="shared" si="92"/>
        <v/>
      </c>
      <c r="W5903" t="str">
        <f>IF(V5903="","",IF(ABS(V5903-R5903)&gt;W$1,ABS(V5903-R5903),""))</f>
        <v/>
      </c>
      <c r="X5903" t="str">
        <f>Y5903&amp;"-"&amp;Z5903&amp;"-"&amp;AC5903&amp;"-"&amp;AD5903&amp;"-"&amp;AG5903</f>
        <v>23.5-e-A-2-2.5</v>
      </c>
      <c r="Y5903">
        <f>F5903</f>
        <v>23.5</v>
      </c>
      <c r="Z5903" s="2" t="str">
        <f>G5903</f>
        <v>e</v>
      </c>
      <c r="AA5903">
        <f>_xlfn.IFNA(VLOOKUP(X5903,'duo-out'!A$2:Q$5000,5,FALSE),E5903+10*(H5903-1)+1+_xlfn.IFNA(VLOOKUP(D5903,states!A$2:C$10,3,FALSE),1))</f>
        <v>253</v>
      </c>
      <c r="AB5903" t="str">
        <f>IF(V5903="","",V5903)</f>
        <v/>
      </c>
      <c r="AC5903" s="2" t="str">
        <f>_xlfn.IFNA(VLOOKUP(D5903,states!A$2:C$10,2,FALSE),"XX")</f>
        <v>A</v>
      </c>
      <c r="AD5903">
        <f>E5903</f>
        <v>2</v>
      </c>
      <c r="AE5903">
        <f>_xlfn.IFNA(VLOOKUP(D5903,states!A$2:D$10,4,FALSE),0)</f>
        <v>2</v>
      </c>
      <c r="AF5903">
        <v>0.5</v>
      </c>
      <c r="AG5903">
        <f>IF(AE5903=0,AF5903,IF(AE5903=1,IF(F5903=0.5,0.5,IF(H5903=1,0.5,1.5)),IF(F5903=0.5,0.5,IF(H5903=1,2.5,1.5))))</f>
        <v>2.5</v>
      </c>
      <c r="AH5903" s="7">
        <f>IF(AC5903="XX",0,1/C5903^(1/5)*IF(E5903=0,100,1)/(E5903+1)^(1/4))</f>
        <v>0.87282200217602857</v>
      </c>
    </row>
    <row r="5904" spans="1:34">
      <c r="A5904">
        <v>5911</v>
      </c>
      <c r="B5904" s="1">
        <v>23060.18</v>
      </c>
      <c r="C5904" s="6">
        <v>0.5</v>
      </c>
      <c r="D5904" t="s">
        <v>3</v>
      </c>
      <c r="E5904">
        <v>2</v>
      </c>
      <c r="F5904">
        <v>23.5</v>
      </c>
      <c r="G5904" t="s">
        <v>1</v>
      </c>
      <c r="H5904">
        <v>1</v>
      </c>
      <c r="I5904" t="s">
        <v>0</v>
      </c>
      <c r="J5904">
        <v>2</v>
      </c>
      <c r="K5904">
        <v>23.5</v>
      </c>
      <c r="L5904" t="s">
        <v>2</v>
      </c>
      <c r="M5904">
        <v>1</v>
      </c>
      <c r="N5904" t="s">
        <v>5967</v>
      </c>
      <c r="O5904">
        <v>1</v>
      </c>
      <c r="P5904" t="str">
        <f>D5904&amp;"-"&amp;F5904&amp;"-"&amp;G5904&amp;"-"&amp;E5904&amp;"-"&amp;H5904</f>
        <v>A2Delta-23.5-e-2-1</v>
      </c>
      <c r="Q5904" t="str">
        <f>I5904&amp;"-"&amp;K5904&amp;"-"&amp;L5904&amp;"-"&amp;J5904&amp;"-"&amp;M5904</f>
        <v>X2Pi-23.5-f-2-1</v>
      </c>
      <c r="R5904">
        <f>B5904+S5904</f>
        <v>35214.284926203996</v>
      </c>
      <c r="S5904">
        <f>_xlfn.IFNA(VLOOKUP(Q5904,'MARVEL-X'!A$2:I$1400,7,FALSE),VLOOKUP(Q5904,MARVEL!A$2:J$1522,10,FALSE))</f>
        <v>12154.104926204</v>
      </c>
      <c r="T5904">
        <f>IF(P5904=P5903,R5904+T5903,R5904)</f>
        <v>176071.63214998599</v>
      </c>
      <c r="U5904">
        <f>IF(P5904=P5903,1+U5903,1)</f>
        <v>5</v>
      </c>
      <c r="V5904" t="str">
        <f t="shared" si="92"/>
        <v/>
      </c>
      <c r="W5904" t="str">
        <f>IF(V5904="","",IF(ABS(V5904-R5904)&gt;W$1,ABS(V5904-R5904),""))</f>
        <v/>
      </c>
      <c r="X5904" t="str">
        <f>Y5904&amp;"-"&amp;Z5904&amp;"-"&amp;AC5904&amp;"-"&amp;AD5904&amp;"-"&amp;AG5904</f>
        <v>23.5-e-A-2-2.5</v>
      </c>
      <c r="Y5904">
        <f>F5904</f>
        <v>23.5</v>
      </c>
      <c r="Z5904" s="2" t="str">
        <f>G5904</f>
        <v>e</v>
      </c>
      <c r="AA5904">
        <f>_xlfn.IFNA(VLOOKUP(X5904,'duo-out'!A$2:Q$5000,5,FALSE),E5904+10*(H5904-1)+1+_xlfn.IFNA(VLOOKUP(D5904,states!A$2:C$10,3,FALSE),1))</f>
        <v>253</v>
      </c>
      <c r="AB5904" t="str">
        <f>IF(V5904="","",V5904)</f>
        <v/>
      </c>
      <c r="AC5904" s="2" t="str">
        <f>_xlfn.IFNA(VLOOKUP(D5904,states!A$2:C$10,2,FALSE),"XX")</f>
        <v>A</v>
      </c>
      <c r="AD5904">
        <f>E5904</f>
        <v>2</v>
      </c>
      <c r="AE5904">
        <f>_xlfn.IFNA(VLOOKUP(D5904,states!A$2:D$10,4,FALSE),0)</f>
        <v>2</v>
      </c>
      <c r="AF5904">
        <v>0.5</v>
      </c>
      <c r="AG5904">
        <f>IF(AE5904=0,AF5904,IF(AE5904=1,IF(F5904=0.5,0.5,IF(H5904=1,0.5,1.5)),IF(F5904=0.5,0.5,IF(H5904=1,2.5,1.5))))</f>
        <v>2.5</v>
      </c>
      <c r="AH5904" s="7">
        <f>IF(AC5904="XX",0,1/C5904^(1/5)*IF(E5904=0,100,1)/(E5904+1)^(1/4))</f>
        <v>0.87282200217602857</v>
      </c>
    </row>
    <row r="5905" spans="1:34">
      <c r="A5905">
        <v>5900</v>
      </c>
      <c r="B5905" s="1">
        <v>23584.38</v>
      </c>
      <c r="C5905" s="6">
        <v>0.5</v>
      </c>
      <c r="D5905" t="s">
        <v>3</v>
      </c>
      <c r="E5905">
        <v>2</v>
      </c>
      <c r="F5905">
        <v>23.5</v>
      </c>
      <c r="G5905" t="s">
        <v>1</v>
      </c>
      <c r="H5905">
        <v>1</v>
      </c>
      <c r="I5905" t="s">
        <v>0</v>
      </c>
      <c r="J5905">
        <v>2</v>
      </c>
      <c r="K5905">
        <v>22.5</v>
      </c>
      <c r="L5905" t="s">
        <v>1</v>
      </c>
      <c r="M5905">
        <v>1</v>
      </c>
      <c r="N5905" t="s">
        <v>5956</v>
      </c>
      <c r="O5905">
        <v>1</v>
      </c>
      <c r="P5905" t="str">
        <f>D5905&amp;"-"&amp;F5905&amp;"-"&amp;G5905&amp;"-"&amp;E5905&amp;"-"&amp;H5905</f>
        <v>A2Delta-23.5-e-2-1</v>
      </c>
      <c r="Q5905" t="str">
        <f>I5905&amp;"-"&amp;K5905&amp;"-"&amp;L5905&amp;"-"&amp;J5905&amp;"-"&amp;M5905</f>
        <v>X2Pi-22.5-e-2-1</v>
      </c>
      <c r="R5905">
        <f>B5905+S5905</f>
        <v>35214.392268805997</v>
      </c>
      <c r="S5905">
        <f>_xlfn.IFNA(VLOOKUP(Q5905,'MARVEL-X'!A$2:I$1400,7,FALSE),VLOOKUP(Q5905,MARVEL!A$2:J$1522,10,FALSE))</f>
        <v>11630.012268805998</v>
      </c>
      <c r="T5905">
        <f>IF(P5905=P5904,R5905+T5904,R5905)</f>
        <v>211286.02441879199</v>
      </c>
      <c r="U5905">
        <f>IF(P5905=P5904,1+U5904,1)</f>
        <v>6</v>
      </c>
      <c r="V5905">
        <f t="shared" si="92"/>
        <v>35214.337403131998</v>
      </c>
      <c r="W5905">
        <f>IF(V5905="","",IF(ABS(V5905-R5905)&gt;W$1,ABS(V5905-R5905),""))</f>
        <v>5.4865673999302089E-2</v>
      </c>
      <c r="X5905" t="str">
        <f>Y5905&amp;"-"&amp;Z5905&amp;"-"&amp;AC5905&amp;"-"&amp;AD5905&amp;"-"&amp;AG5905</f>
        <v>23.5-e-A-2-2.5</v>
      </c>
      <c r="Y5905">
        <f>F5905</f>
        <v>23.5</v>
      </c>
      <c r="Z5905" s="2" t="str">
        <f>G5905</f>
        <v>e</v>
      </c>
      <c r="AA5905">
        <f>_xlfn.IFNA(VLOOKUP(X5905,'duo-out'!A$2:Q$5000,5,FALSE),E5905+10*(H5905-1)+1+_xlfn.IFNA(VLOOKUP(D5905,states!A$2:C$10,3,FALSE),1))</f>
        <v>253</v>
      </c>
      <c r="AB5905">
        <f>IF(V5905="","",V5905)</f>
        <v>35214.337403131998</v>
      </c>
      <c r="AC5905" s="2" t="str">
        <f>_xlfn.IFNA(VLOOKUP(D5905,states!A$2:C$10,2,FALSE),"XX")</f>
        <v>A</v>
      </c>
      <c r="AD5905">
        <f>E5905</f>
        <v>2</v>
      </c>
      <c r="AE5905">
        <f>_xlfn.IFNA(VLOOKUP(D5905,states!A$2:D$10,4,FALSE),0)</f>
        <v>2</v>
      </c>
      <c r="AF5905">
        <v>0.5</v>
      </c>
      <c r="AG5905">
        <f>IF(AE5905=0,AF5905,IF(AE5905=1,IF(F5905=0.5,0.5,IF(H5905=1,0.5,1.5)),IF(F5905=0.5,0.5,IF(H5905=1,2.5,1.5))))</f>
        <v>2.5</v>
      </c>
      <c r="AH5905" s="7">
        <f>IF(AC5905="XX",0,1/C5905^(1/5)*IF(E5905=0,100,1)/(E5905+1)^(1/4))</f>
        <v>0.87282200217602857</v>
      </c>
    </row>
    <row r="5906" spans="1:34">
      <c r="A5906">
        <v>1401</v>
      </c>
      <c r="B5906" s="1">
        <v>23042.3</v>
      </c>
      <c r="C5906" s="6">
        <v>0.05</v>
      </c>
      <c r="D5906" t="s">
        <v>3</v>
      </c>
      <c r="E5906">
        <v>2</v>
      </c>
      <c r="F5906">
        <v>23.5</v>
      </c>
      <c r="G5906" t="s">
        <v>1</v>
      </c>
      <c r="H5906">
        <v>2</v>
      </c>
      <c r="I5906" t="s">
        <v>0</v>
      </c>
      <c r="J5906">
        <v>2</v>
      </c>
      <c r="K5906">
        <v>23.5</v>
      </c>
      <c r="L5906" t="s">
        <v>1</v>
      </c>
      <c r="M5906">
        <v>2</v>
      </c>
      <c r="N5906" t="s">
        <v>1457</v>
      </c>
      <c r="O5906">
        <v>1</v>
      </c>
      <c r="P5906" t="str">
        <f>D5906&amp;"-"&amp;F5906&amp;"-"&amp;G5906&amp;"-"&amp;E5906&amp;"-"&amp;H5906</f>
        <v>A2Delta-23.5-e-2-2</v>
      </c>
      <c r="Q5906" t="str">
        <f>I5906&amp;"-"&amp;K5906&amp;"-"&amp;L5906&amp;"-"&amp;J5906&amp;"-"&amp;M5906</f>
        <v>X2Pi-23.5-e-2-2</v>
      </c>
      <c r="R5906">
        <f>B5906+S5906</f>
        <v>35752.417999782003</v>
      </c>
      <c r="S5906">
        <f>_xlfn.IFNA(VLOOKUP(Q5906,'MARVEL-X'!A$2:I$1400,7,FALSE),VLOOKUP(Q5906,MARVEL!A$2:J$1522,10,FALSE))</f>
        <v>12710.117999782</v>
      </c>
      <c r="T5906">
        <f>IF(P5906=P5905,R5906+T5905,R5906)</f>
        <v>35752.417999782003</v>
      </c>
      <c r="U5906">
        <f>IF(P5906=P5905,1+U5905,1)</f>
        <v>1</v>
      </c>
      <c r="V5906">
        <f t="shared" si="92"/>
        <v>35752.417999782003</v>
      </c>
      <c r="W5906" t="str">
        <f>IF(V5906="","",IF(ABS(V5906-R5906)&gt;W$1,ABS(V5906-R5906),""))</f>
        <v/>
      </c>
      <c r="X5906" t="str">
        <f>Y5906&amp;"-"&amp;Z5906&amp;"-"&amp;AC5906&amp;"-"&amp;AD5906&amp;"-"&amp;AG5906</f>
        <v>23.5-e-A-2-1.5</v>
      </c>
      <c r="Y5906">
        <f>F5906</f>
        <v>23.5</v>
      </c>
      <c r="Z5906" s="2" t="str">
        <f>G5906</f>
        <v>e</v>
      </c>
      <c r="AA5906">
        <f>_xlfn.IFNA(VLOOKUP(X5906,'duo-out'!A$2:Q$5000,5,FALSE),E5906+10*(H5906-1)+1+_xlfn.IFNA(VLOOKUP(D5906,states!A$2:C$10,3,FALSE),1))</f>
        <v>263</v>
      </c>
      <c r="AB5906">
        <f>IF(V5906="","",V5906)</f>
        <v>35752.417999782003</v>
      </c>
      <c r="AC5906" s="2" t="str">
        <f>_xlfn.IFNA(VLOOKUP(D5906,states!A$2:C$10,2,FALSE),"XX")</f>
        <v>A</v>
      </c>
      <c r="AD5906">
        <f>E5906</f>
        <v>2</v>
      </c>
      <c r="AE5906">
        <f>_xlfn.IFNA(VLOOKUP(D5906,states!A$2:D$10,4,FALSE),0)</f>
        <v>2</v>
      </c>
      <c r="AF5906">
        <v>0.5</v>
      </c>
      <c r="AG5906">
        <f>IF(AE5906=0,AF5906,IF(AE5906=1,IF(F5906=0.5,0.5,IF(H5906=1,0.5,1.5)),IF(F5906=0.5,0.5,IF(H5906=1,2.5,1.5))))</f>
        <v>1.5</v>
      </c>
      <c r="AH5906" s="7">
        <f>IF(AC5906="XX",0,1/C5906^(1/5)*IF(E5906=0,100,1)/(E5906+1)^(1/4))</f>
        <v>1.3833296494790666</v>
      </c>
    </row>
    <row r="5907" spans="1:34">
      <c r="A5907">
        <v>6016</v>
      </c>
      <c r="B5907" s="1">
        <v>22143.360000000001</v>
      </c>
      <c r="C5907" s="6">
        <v>0.5</v>
      </c>
      <c r="D5907" t="s">
        <v>3</v>
      </c>
      <c r="E5907">
        <v>3</v>
      </c>
      <c r="F5907">
        <v>23.5</v>
      </c>
      <c r="G5907" t="s">
        <v>1</v>
      </c>
      <c r="H5907">
        <v>1</v>
      </c>
      <c r="I5907" t="s">
        <v>0</v>
      </c>
      <c r="J5907">
        <v>3</v>
      </c>
      <c r="K5907">
        <v>24.5</v>
      </c>
      <c r="L5907" t="s">
        <v>1</v>
      </c>
      <c r="M5907">
        <v>1</v>
      </c>
      <c r="N5907" t="s">
        <v>6072</v>
      </c>
      <c r="O5907">
        <v>1</v>
      </c>
      <c r="P5907" t="str">
        <f>D5907&amp;"-"&amp;F5907&amp;"-"&amp;G5907&amp;"-"&amp;E5907&amp;"-"&amp;H5907</f>
        <v>A2Delta-23.5-e-3-1</v>
      </c>
      <c r="Q5907" t="str">
        <f>I5907&amp;"-"&amp;K5907&amp;"-"&amp;L5907&amp;"-"&amp;J5907&amp;"-"&amp;M5907</f>
        <v>X2Pi-24.5-e-3-1</v>
      </c>
      <c r="R5907">
        <f>B5907+S5907</f>
        <v>37044.818779551002</v>
      </c>
      <c r="S5907">
        <f>_xlfn.IFNA(VLOOKUP(Q5907,'MARVEL-X'!A$2:I$1400,7,FALSE),VLOOKUP(Q5907,MARVEL!A$2:J$1522,10,FALSE))</f>
        <v>14901.458779551</v>
      </c>
      <c r="T5907">
        <f>IF(P5907=P5906,R5907+T5906,R5907)</f>
        <v>37044.818779551002</v>
      </c>
      <c r="U5907">
        <f>IF(P5907=P5906,1+U5906,1)</f>
        <v>1</v>
      </c>
      <c r="V5907">
        <f t="shared" si="92"/>
        <v>37044.818779551002</v>
      </c>
      <c r="W5907" t="str">
        <f>IF(V5907="","",IF(ABS(V5907-R5907)&gt;W$1,ABS(V5907-R5907),""))</f>
        <v/>
      </c>
      <c r="X5907" t="str">
        <f>Y5907&amp;"-"&amp;Z5907&amp;"-"&amp;AC5907&amp;"-"&amp;AD5907&amp;"-"&amp;AG5907</f>
        <v>23.5-e-A-3-2.5</v>
      </c>
      <c r="Y5907">
        <f>F5907</f>
        <v>23.5</v>
      </c>
      <c r="Z5907" s="2" t="str">
        <f>G5907</f>
        <v>e</v>
      </c>
      <c r="AA5907">
        <f>_xlfn.IFNA(VLOOKUP(X5907,'duo-out'!A$2:Q$5000,5,FALSE),E5907+10*(H5907-1)+1+_xlfn.IFNA(VLOOKUP(D5907,states!A$2:C$10,3,FALSE),1))</f>
        <v>254</v>
      </c>
      <c r="AB5907">
        <f>IF(V5907="","",V5907)</f>
        <v>37044.818779551002</v>
      </c>
      <c r="AC5907" s="2" t="str">
        <f>_xlfn.IFNA(VLOOKUP(D5907,states!A$2:C$10,2,FALSE),"XX")</f>
        <v>A</v>
      </c>
      <c r="AD5907">
        <f>E5907</f>
        <v>3</v>
      </c>
      <c r="AE5907">
        <f>_xlfn.IFNA(VLOOKUP(D5907,states!A$2:D$10,4,FALSE),0)</f>
        <v>2</v>
      </c>
      <c r="AF5907">
        <v>0.5</v>
      </c>
      <c r="AG5907">
        <f>IF(AE5907=0,AF5907,IF(AE5907=1,IF(F5907=0.5,0.5,IF(H5907=1,0.5,1.5)),IF(F5907=0.5,0.5,IF(H5907=1,2.5,1.5))))</f>
        <v>2.5</v>
      </c>
      <c r="AH5907" s="7">
        <f>IF(AC5907="XX",0,1/C5907^(1/5)*IF(E5907=0,100,1)/(E5907+1)^(1/4))</f>
        <v>0.8122523963562357</v>
      </c>
    </row>
    <row r="5908" spans="1:34">
      <c r="A5908">
        <v>6065</v>
      </c>
      <c r="B5908" s="1">
        <v>22078.47</v>
      </c>
      <c r="C5908" s="6">
        <v>0.5</v>
      </c>
      <c r="D5908" t="s">
        <v>3</v>
      </c>
      <c r="E5908">
        <v>4</v>
      </c>
      <c r="F5908">
        <v>23.5</v>
      </c>
      <c r="G5908" t="s">
        <v>1</v>
      </c>
      <c r="H5908">
        <v>1</v>
      </c>
      <c r="I5908" t="s">
        <v>0</v>
      </c>
      <c r="J5908">
        <v>4</v>
      </c>
      <c r="K5908">
        <v>23.5</v>
      </c>
      <c r="L5908" t="s">
        <v>2</v>
      </c>
      <c r="M5908">
        <v>1</v>
      </c>
      <c r="N5908" t="s">
        <v>6121</v>
      </c>
      <c r="O5908">
        <v>1</v>
      </c>
      <c r="P5908" t="str">
        <f>D5908&amp;"-"&amp;F5908&amp;"-"&amp;G5908&amp;"-"&amp;E5908&amp;"-"&amp;H5908</f>
        <v>A2Delta-23.5-e-4-1</v>
      </c>
      <c r="Q5908" t="str">
        <f>I5908&amp;"-"&amp;K5908&amp;"-"&amp;L5908&amp;"-"&amp;J5908&amp;"-"&amp;M5908</f>
        <v>X2Pi-23.5-f-4-1</v>
      </c>
      <c r="R5908">
        <f>B5908+S5908</f>
        <v>38507.736424841001</v>
      </c>
      <c r="S5908">
        <f>_xlfn.IFNA(VLOOKUP(Q5908,'MARVEL-X'!A$2:I$1400,7,FALSE),VLOOKUP(Q5908,MARVEL!A$2:J$1522,10,FALSE))</f>
        <v>16429.266424841</v>
      </c>
      <c r="T5908">
        <f>IF(P5908=P5907,R5908+T5907,R5908)</f>
        <v>38507.736424841001</v>
      </c>
      <c r="U5908">
        <f>IF(P5908=P5907,1+U5907,1)</f>
        <v>1</v>
      </c>
      <c r="V5908">
        <f t="shared" si="92"/>
        <v>38507.736424841001</v>
      </c>
      <c r="W5908" t="str">
        <f>IF(V5908="","",IF(ABS(V5908-R5908)&gt;W$1,ABS(V5908-R5908),""))</f>
        <v/>
      </c>
      <c r="X5908" t="str">
        <f>Y5908&amp;"-"&amp;Z5908&amp;"-"&amp;AC5908&amp;"-"&amp;AD5908&amp;"-"&amp;AG5908</f>
        <v>23.5-e-A-4-2.5</v>
      </c>
      <c r="Y5908">
        <f>F5908</f>
        <v>23.5</v>
      </c>
      <c r="Z5908" s="2" t="str">
        <f>G5908</f>
        <v>e</v>
      </c>
      <c r="AA5908">
        <f>_xlfn.IFNA(VLOOKUP(X5908,'duo-out'!A$2:Q$5000,5,FALSE),E5908+10*(H5908-1)+1+_xlfn.IFNA(VLOOKUP(D5908,states!A$2:C$10,3,FALSE),1))</f>
        <v>255</v>
      </c>
      <c r="AB5908">
        <f>IF(V5908="","",V5908)</f>
        <v>38507.736424841001</v>
      </c>
      <c r="AC5908" s="2" t="str">
        <f>_xlfn.IFNA(VLOOKUP(D5908,states!A$2:C$10,2,FALSE),"XX")</f>
        <v>A</v>
      </c>
      <c r="AD5908">
        <f>E5908</f>
        <v>4</v>
      </c>
      <c r="AE5908">
        <f>_xlfn.IFNA(VLOOKUP(D5908,states!A$2:D$10,4,FALSE),0)</f>
        <v>2</v>
      </c>
      <c r="AF5908">
        <v>0.5</v>
      </c>
      <c r="AG5908">
        <f>IF(AE5908=0,AF5908,IF(AE5908=1,IF(F5908=0.5,0.5,IF(H5908=1,0.5,1.5)),IF(F5908=0.5,0.5,IF(H5908=1,2.5,1.5))))</f>
        <v>2.5</v>
      </c>
      <c r="AH5908" s="7">
        <f>IF(AC5908="XX",0,1/C5908^(1/5)*IF(E5908=0,100,1)/(E5908+1)^(1/4))</f>
        <v>0.76818088824663155</v>
      </c>
    </row>
    <row r="5909" spans="1:34">
      <c r="A5909">
        <v>6096</v>
      </c>
      <c r="B5909" s="1">
        <v>22489.41</v>
      </c>
      <c r="C5909" s="6">
        <v>0.5</v>
      </c>
      <c r="D5909" t="s">
        <v>3</v>
      </c>
      <c r="E5909">
        <v>4</v>
      </c>
      <c r="F5909">
        <v>23.5</v>
      </c>
      <c r="G5909" t="s">
        <v>1</v>
      </c>
      <c r="H5909">
        <v>2</v>
      </c>
      <c r="I5909" t="s">
        <v>0</v>
      </c>
      <c r="J5909">
        <v>4</v>
      </c>
      <c r="K5909">
        <v>22.5</v>
      </c>
      <c r="L5909" t="s">
        <v>1</v>
      </c>
      <c r="M5909">
        <v>2</v>
      </c>
      <c r="N5909" t="s">
        <v>6152</v>
      </c>
      <c r="O5909">
        <v>1</v>
      </c>
      <c r="P5909" t="str">
        <f>D5909&amp;"-"&amp;F5909&amp;"-"&amp;G5909&amp;"-"&amp;E5909&amp;"-"&amp;H5909</f>
        <v>A2Delta-23.5-e-4-2</v>
      </c>
      <c r="Q5909" t="str">
        <f>I5909&amp;"-"&amp;K5909&amp;"-"&amp;L5909&amp;"-"&amp;J5909&amp;"-"&amp;M5909</f>
        <v>X2Pi-22.5-e-4-2</v>
      </c>
      <c r="R5909">
        <f>B5909+S5909</f>
        <v>38918.384486176001</v>
      </c>
      <c r="S5909">
        <f>_xlfn.IFNA(VLOOKUP(Q5909,'MARVEL-X'!A$2:I$1400,7,FALSE),VLOOKUP(Q5909,MARVEL!A$2:J$1522,10,FALSE))</f>
        <v>16428.974486176001</v>
      </c>
      <c r="T5909">
        <f>IF(P5909=P5908,R5909+T5908,R5909)</f>
        <v>38918.384486176001</v>
      </c>
      <c r="U5909">
        <f>IF(P5909=P5908,1+U5908,1)</f>
        <v>1</v>
      </c>
      <c r="V5909">
        <f t="shared" si="92"/>
        <v>38918.384486176001</v>
      </c>
      <c r="W5909" t="str">
        <f>IF(V5909="","",IF(ABS(V5909-R5909)&gt;W$1,ABS(V5909-R5909),""))</f>
        <v/>
      </c>
      <c r="X5909" t="str">
        <f>Y5909&amp;"-"&amp;Z5909&amp;"-"&amp;AC5909&amp;"-"&amp;AD5909&amp;"-"&amp;AG5909</f>
        <v>23.5-e-A-4-1.5</v>
      </c>
      <c r="Y5909">
        <f>F5909</f>
        <v>23.5</v>
      </c>
      <c r="Z5909" s="2" t="str">
        <f>G5909</f>
        <v>e</v>
      </c>
      <c r="AA5909">
        <f>_xlfn.IFNA(VLOOKUP(X5909,'duo-out'!A$2:Q$5000,5,FALSE),E5909+10*(H5909-1)+1+_xlfn.IFNA(VLOOKUP(D5909,states!A$2:C$10,3,FALSE),1))</f>
        <v>265</v>
      </c>
      <c r="AB5909">
        <f>IF(V5909="","",V5909)</f>
        <v>38918.384486176001</v>
      </c>
      <c r="AC5909" s="2" t="str">
        <f>_xlfn.IFNA(VLOOKUP(D5909,states!A$2:C$10,2,FALSE),"XX")</f>
        <v>A</v>
      </c>
      <c r="AD5909">
        <f>E5909</f>
        <v>4</v>
      </c>
      <c r="AE5909">
        <f>_xlfn.IFNA(VLOOKUP(D5909,states!A$2:D$10,4,FALSE),0)</f>
        <v>2</v>
      </c>
      <c r="AF5909">
        <v>0.5</v>
      </c>
      <c r="AG5909">
        <f>IF(AE5909=0,AF5909,IF(AE5909=1,IF(F5909=0.5,0.5,IF(H5909=1,0.5,1.5)),IF(F5909=0.5,0.5,IF(H5909=1,2.5,1.5))))</f>
        <v>1.5</v>
      </c>
      <c r="AH5909" s="7">
        <f>IF(AC5909="XX",0,1/C5909^(1/5)*IF(E5909=0,100,1)/(E5909+1)^(1/4))</f>
        <v>0.76818088824663155</v>
      </c>
    </row>
    <row r="5910" spans="1:34">
      <c r="A5910">
        <v>3209</v>
      </c>
      <c r="B5910" s="1">
        <v>23342.7101</v>
      </c>
      <c r="C5910" s="6">
        <v>0.01</v>
      </c>
      <c r="D5910" t="s">
        <v>3</v>
      </c>
      <c r="E5910">
        <v>0</v>
      </c>
      <c r="F5910">
        <v>23.5</v>
      </c>
      <c r="G5910" t="s">
        <v>2</v>
      </c>
      <c r="H5910">
        <v>1</v>
      </c>
      <c r="I5910" t="s">
        <v>0</v>
      </c>
      <c r="J5910">
        <v>0</v>
      </c>
      <c r="K5910">
        <v>23.5</v>
      </c>
      <c r="L5910" t="s">
        <v>1</v>
      </c>
      <c r="M5910">
        <v>1</v>
      </c>
      <c r="N5910" t="s">
        <v>3265</v>
      </c>
      <c r="O5910">
        <v>1</v>
      </c>
      <c r="P5910" t="str">
        <f>D5910&amp;"-"&amp;F5910&amp;"-"&amp;G5910&amp;"-"&amp;E5910&amp;"-"&amp;H5910</f>
        <v>A2Delta-23.5-f-0-1</v>
      </c>
      <c r="Q5910" t="str">
        <f>I5910&amp;"-"&amp;K5910&amp;"-"&amp;L5910&amp;"-"&amp;J5910&amp;"-"&amp;M5910</f>
        <v>X2Pi-23.5-e-0-1</v>
      </c>
      <c r="R5910">
        <f>B5910+S5910</f>
        <v>30743.941513555001</v>
      </c>
      <c r="S5910">
        <f>_xlfn.IFNA(VLOOKUP(Q5910,'MARVEL-X'!A$2:I$1400,7,FALSE),VLOOKUP(Q5910,MARVEL!A$2:J$1522,10,FALSE))</f>
        <v>7401.2314135550005</v>
      </c>
      <c r="T5910">
        <f>IF(P5910=P5909,R5910+T5909,R5910)</f>
        <v>30743.941513555001</v>
      </c>
      <c r="U5910">
        <f>IF(P5910=P5909,1+U5909,1)</f>
        <v>1</v>
      </c>
      <c r="V5910" t="str">
        <f t="shared" si="92"/>
        <v/>
      </c>
      <c r="W5910" t="str">
        <f>IF(V5910="","",IF(ABS(V5910-R5910)&gt;W$1,ABS(V5910-R5910),""))</f>
        <v/>
      </c>
      <c r="X5910" t="str">
        <f>Y5910&amp;"-"&amp;Z5910&amp;"-"&amp;AC5910&amp;"-"&amp;AD5910&amp;"-"&amp;AG5910</f>
        <v>23.5-f-A-0-2.5</v>
      </c>
      <c r="Y5910">
        <f>F5910</f>
        <v>23.5</v>
      </c>
      <c r="Z5910" s="2" t="str">
        <f>G5910</f>
        <v>f</v>
      </c>
      <c r="AA5910">
        <f>_xlfn.IFNA(VLOOKUP(X5910,'duo-out'!A$2:Q$5000,5,FALSE),E5910+10*(H5910-1)+1+_xlfn.IFNA(VLOOKUP(D5910,states!A$2:C$10,3,FALSE),1))</f>
        <v>251</v>
      </c>
      <c r="AB5910" t="str">
        <f>IF(V5910="","",V5910)</f>
        <v/>
      </c>
      <c r="AC5910" s="2" t="str">
        <f>_xlfn.IFNA(VLOOKUP(D5910,states!A$2:C$10,2,FALSE),"XX")</f>
        <v>A</v>
      </c>
      <c r="AD5910">
        <f>E5910</f>
        <v>0</v>
      </c>
      <c r="AE5910">
        <f>_xlfn.IFNA(VLOOKUP(D5910,states!A$2:D$10,4,FALSE),0)</f>
        <v>2</v>
      </c>
      <c r="AF5910">
        <v>0.5</v>
      </c>
      <c r="AG5910">
        <f>IF(AE5910=0,AF5910,IF(AE5910=1,IF(F5910=0.5,0.5,IF(H5910=1,0.5,1.5)),IF(F5910=0.5,0.5,IF(H5910=1,2.5,1.5))))</f>
        <v>2.5</v>
      </c>
      <c r="AH5910" s="7">
        <f>IF(AC5910="XX",0,1/C5910^(1/5)*IF(E5910=0,100,1)/(E5910+1)^(1/4))</f>
        <v>251.188643150958</v>
      </c>
    </row>
    <row r="5911" spans="1:34">
      <c r="A5911">
        <v>3187</v>
      </c>
      <c r="B5911" s="1">
        <v>23944.787700000001</v>
      </c>
      <c r="C5911" s="6">
        <v>1.371E-2</v>
      </c>
      <c r="D5911" t="s">
        <v>3</v>
      </c>
      <c r="E5911">
        <v>0</v>
      </c>
      <c r="F5911">
        <v>23.5</v>
      </c>
      <c r="G5911" t="s">
        <v>2</v>
      </c>
      <c r="H5911">
        <v>1</v>
      </c>
      <c r="I5911" t="s">
        <v>0</v>
      </c>
      <c r="J5911">
        <v>0</v>
      </c>
      <c r="K5911">
        <v>22.5</v>
      </c>
      <c r="L5911" t="s">
        <v>2</v>
      </c>
      <c r="M5911">
        <v>1</v>
      </c>
      <c r="N5911" t="s">
        <v>3243</v>
      </c>
      <c r="O5911">
        <v>1</v>
      </c>
      <c r="P5911" t="str">
        <f>D5911&amp;"-"&amp;F5911&amp;"-"&amp;G5911&amp;"-"&amp;E5911&amp;"-"&amp;H5911</f>
        <v>A2Delta-23.5-f-0-1</v>
      </c>
      <c r="Q5911" t="str">
        <f>I5911&amp;"-"&amp;K5911&amp;"-"&amp;L5911&amp;"-"&amp;J5911&amp;"-"&amp;M5911</f>
        <v>X2Pi-22.5-f-0-1</v>
      </c>
      <c r="R5911">
        <f>B5911+S5911</f>
        <v>30743.937993202999</v>
      </c>
      <c r="S5911">
        <f>_xlfn.IFNA(VLOOKUP(Q5911,'MARVEL-X'!A$2:I$1400,7,FALSE),VLOOKUP(Q5911,MARVEL!A$2:J$1522,10,FALSE))</f>
        <v>6799.1502932029998</v>
      </c>
      <c r="T5911">
        <f>IF(P5911=P5910,R5911+T5910,R5911)</f>
        <v>61487.879506757999</v>
      </c>
      <c r="U5911">
        <f>IF(P5911=P5910,1+U5910,1)</f>
        <v>2</v>
      </c>
      <c r="V5911" t="str">
        <f t="shared" si="92"/>
        <v/>
      </c>
      <c r="W5911" t="str">
        <f>IF(V5911="","",IF(ABS(V5911-R5911)&gt;W$1,ABS(V5911-R5911),""))</f>
        <v/>
      </c>
      <c r="X5911" t="str">
        <f>Y5911&amp;"-"&amp;Z5911&amp;"-"&amp;AC5911&amp;"-"&amp;AD5911&amp;"-"&amp;AG5911</f>
        <v>23.5-f-A-0-2.5</v>
      </c>
      <c r="Y5911">
        <f>F5911</f>
        <v>23.5</v>
      </c>
      <c r="Z5911" s="2" t="str">
        <f>G5911</f>
        <v>f</v>
      </c>
      <c r="AA5911">
        <f>_xlfn.IFNA(VLOOKUP(X5911,'duo-out'!A$2:Q$5000,5,FALSE),E5911+10*(H5911-1)+1+_xlfn.IFNA(VLOOKUP(D5911,states!A$2:C$10,3,FALSE),1))</f>
        <v>251</v>
      </c>
      <c r="AB5911" t="str">
        <f>IF(V5911="","",V5911)</f>
        <v/>
      </c>
      <c r="AC5911" s="2" t="str">
        <f>_xlfn.IFNA(VLOOKUP(D5911,states!A$2:C$10,2,FALSE),"XX")</f>
        <v>A</v>
      </c>
      <c r="AD5911">
        <f>E5911</f>
        <v>0</v>
      </c>
      <c r="AE5911">
        <f>_xlfn.IFNA(VLOOKUP(D5911,states!A$2:D$10,4,FALSE),0)</f>
        <v>2</v>
      </c>
      <c r="AF5911">
        <v>0.5</v>
      </c>
      <c r="AG5911">
        <f>IF(AE5911=0,AF5911,IF(AE5911=1,IF(F5911=0.5,0.5,IF(H5911=1,0.5,1.5)),IF(F5911=0.5,0.5,IF(H5911=1,2.5,1.5))))</f>
        <v>2.5</v>
      </c>
      <c r="AH5911" s="7">
        <f>IF(AC5911="XX",0,1/C5911^(1/5)*IF(E5911=0,100,1)/(E5911+1)^(1/4))</f>
        <v>235.82644762416643</v>
      </c>
    </row>
    <row r="5912" spans="1:34">
      <c r="A5912">
        <v>3280</v>
      </c>
      <c r="B5912" s="1">
        <v>22754.706200000001</v>
      </c>
      <c r="C5912" s="6">
        <v>7.4499999999999997E-2</v>
      </c>
      <c r="D5912" t="s">
        <v>3</v>
      </c>
      <c r="E5912">
        <v>0</v>
      </c>
      <c r="F5912">
        <v>23.5</v>
      </c>
      <c r="G5912" t="s">
        <v>2</v>
      </c>
      <c r="H5912">
        <v>1</v>
      </c>
      <c r="I5912" t="s">
        <v>0</v>
      </c>
      <c r="J5912">
        <v>0</v>
      </c>
      <c r="K5912">
        <v>24.5</v>
      </c>
      <c r="L5912" t="s">
        <v>2</v>
      </c>
      <c r="M5912">
        <v>1</v>
      </c>
      <c r="N5912" t="s">
        <v>3336</v>
      </c>
      <c r="O5912">
        <v>1</v>
      </c>
      <c r="P5912" t="str">
        <f>D5912&amp;"-"&amp;F5912&amp;"-"&amp;G5912&amp;"-"&amp;E5912&amp;"-"&amp;H5912</f>
        <v>A2Delta-23.5-f-0-1</v>
      </c>
      <c r="Q5912" t="str">
        <f>I5912&amp;"-"&amp;K5912&amp;"-"&amp;L5912&amp;"-"&amp;J5912&amp;"-"&amp;M5912</f>
        <v>X2Pi-24.5-f-0-1</v>
      </c>
      <c r="R5912">
        <f>B5912+S5912</f>
        <v>30744.004031206001</v>
      </c>
      <c r="S5912">
        <f>_xlfn.IFNA(VLOOKUP(Q5912,'MARVEL-X'!A$2:I$1400,7,FALSE),VLOOKUP(Q5912,MARVEL!A$2:J$1522,10,FALSE))</f>
        <v>7989.2978312060004</v>
      </c>
      <c r="T5912">
        <f>IF(P5912=P5911,R5912+T5911,R5912)</f>
        <v>92231.883537963993</v>
      </c>
      <c r="U5912">
        <f>IF(P5912=P5911,1+U5911,1)</f>
        <v>3</v>
      </c>
      <c r="V5912" t="str">
        <f t="shared" si="92"/>
        <v/>
      </c>
      <c r="W5912" t="str">
        <f>IF(V5912="","",IF(ABS(V5912-R5912)&gt;W$1,ABS(V5912-R5912),""))</f>
        <v/>
      </c>
      <c r="X5912" t="str">
        <f>Y5912&amp;"-"&amp;Z5912&amp;"-"&amp;AC5912&amp;"-"&amp;AD5912&amp;"-"&amp;AG5912</f>
        <v>23.5-f-A-0-2.5</v>
      </c>
      <c r="Y5912">
        <f>F5912</f>
        <v>23.5</v>
      </c>
      <c r="Z5912" s="2" t="str">
        <f>G5912</f>
        <v>f</v>
      </c>
      <c r="AA5912">
        <f>_xlfn.IFNA(VLOOKUP(X5912,'duo-out'!A$2:Q$5000,5,FALSE),E5912+10*(H5912-1)+1+_xlfn.IFNA(VLOOKUP(D5912,states!A$2:C$10,3,FALSE),1))</f>
        <v>251</v>
      </c>
      <c r="AB5912" t="str">
        <f>IF(V5912="","",V5912)</f>
        <v/>
      </c>
      <c r="AC5912" s="2" t="str">
        <f>_xlfn.IFNA(VLOOKUP(D5912,states!A$2:C$10,2,FALSE),"XX")</f>
        <v>A</v>
      </c>
      <c r="AD5912">
        <f>E5912</f>
        <v>0</v>
      </c>
      <c r="AE5912">
        <f>_xlfn.IFNA(VLOOKUP(D5912,states!A$2:D$10,4,FALSE),0)</f>
        <v>2</v>
      </c>
      <c r="AF5912">
        <v>0.5</v>
      </c>
      <c r="AG5912">
        <f>IF(AE5912=0,AF5912,IF(AE5912=1,IF(F5912=0.5,0.5,IF(H5912=1,0.5,1.5)),IF(F5912=0.5,0.5,IF(H5912=1,2.5,1.5))))</f>
        <v>2.5</v>
      </c>
      <c r="AH5912" s="7">
        <f>IF(AC5912="XX",0,1/C5912^(1/5)*IF(E5912=0,100,1)/(E5912+1)^(1/4))</f>
        <v>168.10039945530204</v>
      </c>
    </row>
    <row r="5913" spans="1:34">
      <c r="A5913">
        <v>2637</v>
      </c>
      <c r="B5913" s="1">
        <v>23342.714599999999</v>
      </c>
      <c r="C5913" s="6">
        <v>8.1980000000000004E-3</v>
      </c>
      <c r="D5913" t="s">
        <v>3</v>
      </c>
      <c r="E5913">
        <v>0</v>
      </c>
      <c r="F5913">
        <v>23.5</v>
      </c>
      <c r="G5913" t="s">
        <v>2</v>
      </c>
      <c r="H5913">
        <v>1</v>
      </c>
      <c r="I5913" t="s">
        <v>0</v>
      </c>
      <c r="J5913">
        <v>0</v>
      </c>
      <c r="K5913">
        <v>23.5</v>
      </c>
      <c r="L5913" t="s">
        <v>1</v>
      </c>
      <c r="M5913">
        <v>1</v>
      </c>
      <c r="N5913" t="s">
        <v>2693</v>
      </c>
      <c r="O5913">
        <v>1</v>
      </c>
      <c r="P5913" t="str">
        <f>D5913&amp;"-"&amp;F5913&amp;"-"&amp;G5913&amp;"-"&amp;E5913&amp;"-"&amp;H5913</f>
        <v>A2Delta-23.5-f-0-1</v>
      </c>
      <c r="Q5913" t="str">
        <f>I5913&amp;"-"&amp;K5913&amp;"-"&amp;L5913&amp;"-"&amp;J5913&amp;"-"&amp;M5913</f>
        <v>X2Pi-23.5-e-0-1</v>
      </c>
      <c r="R5913">
        <f>B5913+S5913</f>
        <v>30743.946013555</v>
      </c>
      <c r="S5913">
        <f>_xlfn.IFNA(VLOOKUP(Q5913,'MARVEL-X'!A$2:I$1400,7,FALSE),VLOOKUP(Q5913,MARVEL!A$2:J$1522,10,FALSE))</f>
        <v>7401.2314135550005</v>
      </c>
      <c r="T5913">
        <f>IF(P5913=P5912,R5913+T5912,R5913)</f>
        <v>122975.829551519</v>
      </c>
      <c r="U5913">
        <f>IF(P5913=P5912,1+U5912,1)</f>
        <v>4</v>
      </c>
      <c r="V5913" t="str">
        <f t="shared" si="92"/>
        <v/>
      </c>
      <c r="W5913" t="str">
        <f>IF(V5913="","",IF(ABS(V5913-R5913)&gt;W$1,ABS(V5913-R5913),""))</f>
        <v/>
      </c>
      <c r="X5913" t="str">
        <f>Y5913&amp;"-"&amp;Z5913&amp;"-"&amp;AC5913&amp;"-"&amp;AD5913&amp;"-"&amp;AG5913</f>
        <v>23.5-f-A-0-2.5</v>
      </c>
      <c r="Y5913">
        <f>F5913</f>
        <v>23.5</v>
      </c>
      <c r="Z5913" s="2" t="str">
        <f>G5913</f>
        <v>f</v>
      </c>
      <c r="AA5913">
        <f>_xlfn.IFNA(VLOOKUP(X5913,'duo-out'!A$2:Q$5000,5,FALSE),E5913+10*(H5913-1)+1+_xlfn.IFNA(VLOOKUP(D5913,states!A$2:C$10,3,FALSE),1))</f>
        <v>251</v>
      </c>
      <c r="AB5913" t="str">
        <f>IF(V5913="","",V5913)</f>
        <v/>
      </c>
      <c r="AC5913" s="2" t="str">
        <f>_xlfn.IFNA(VLOOKUP(D5913,states!A$2:C$10,2,FALSE),"XX")</f>
        <v>A</v>
      </c>
      <c r="AD5913">
        <f>E5913</f>
        <v>0</v>
      </c>
      <c r="AE5913">
        <f>_xlfn.IFNA(VLOOKUP(D5913,states!A$2:D$10,4,FALSE),0)</f>
        <v>2</v>
      </c>
      <c r="AF5913">
        <v>0.5</v>
      </c>
      <c r="AG5913">
        <f>IF(AE5913=0,AF5913,IF(AE5913=1,IF(F5913=0.5,0.5,IF(H5913=1,0.5,1.5)),IF(F5913=0.5,0.5,IF(H5913=1,2.5,1.5))))</f>
        <v>2.5</v>
      </c>
      <c r="AH5913" s="7">
        <f>IF(AC5913="XX",0,1/C5913^(1/5)*IF(E5913=0,100,1)/(E5913+1)^(1/4))</f>
        <v>261.37161250244418</v>
      </c>
    </row>
    <row r="5914" spans="1:34">
      <c r="A5914">
        <v>2696</v>
      </c>
      <c r="B5914" s="1">
        <v>23944.774000000001</v>
      </c>
      <c r="C5914" s="6">
        <v>1.917E-2</v>
      </c>
      <c r="D5914" t="s">
        <v>3</v>
      </c>
      <c r="E5914">
        <v>0</v>
      </c>
      <c r="F5914">
        <v>23.5</v>
      </c>
      <c r="G5914" t="s">
        <v>2</v>
      </c>
      <c r="H5914">
        <v>1</v>
      </c>
      <c r="I5914" t="s">
        <v>0</v>
      </c>
      <c r="J5914">
        <v>0</v>
      </c>
      <c r="K5914">
        <v>22.5</v>
      </c>
      <c r="L5914" t="s">
        <v>2</v>
      </c>
      <c r="M5914">
        <v>1</v>
      </c>
      <c r="N5914" t="s">
        <v>2752</v>
      </c>
      <c r="O5914">
        <v>1</v>
      </c>
      <c r="P5914" t="str">
        <f>D5914&amp;"-"&amp;F5914&amp;"-"&amp;G5914&amp;"-"&amp;E5914&amp;"-"&amp;H5914</f>
        <v>A2Delta-23.5-f-0-1</v>
      </c>
      <c r="Q5914" t="str">
        <f>I5914&amp;"-"&amp;K5914&amp;"-"&amp;L5914&amp;"-"&amp;J5914&amp;"-"&amp;M5914</f>
        <v>X2Pi-22.5-f-0-1</v>
      </c>
      <c r="R5914">
        <f>B5914+S5914</f>
        <v>30743.924293203003</v>
      </c>
      <c r="S5914">
        <f>_xlfn.IFNA(VLOOKUP(Q5914,'MARVEL-X'!A$2:I$1400,7,FALSE),VLOOKUP(Q5914,MARVEL!A$2:J$1522,10,FALSE))</f>
        <v>6799.1502932029998</v>
      </c>
      <c r="T5914">
        <f>IF(P5914=P5913,R5914+T5913,R5914)</f>
        <v>153719.753844722</v>
      </c>
      <c r="U5914">
        <f>IF(P5914=P5913,1+U5913,1)</f>
        <v>5</v>
      </c>
      <c r="V5914" t="str">
        <f t="shared" si="92"/>
        <v/>
      </c>
      <c r="W5914" t="str">
        <f>IF(V5914="","",IF(ABS(V5914-R5914)&gt;W$1,ABS(V5914-R5914),""))</f>
        <v/>
      </c>
      <c r="X5914" t="str">
        <f>Y5914&amp;"-"&amp;Z5914&amp;"-"&amp;AC5914&amp;"-"&amp;AD5914&amp;"-"&amp;AG5914</f>
        <v>23.5-f-A-0-2.5</v>
      </c>
      <c r="Y5914">
        <f>F5914</f>
        <v>23.5</v>
      </c>
      <c r="Z5914" s="2" t="str">
        <f>G5914</f>
        <v>f</v>
      </c>
      <c r="AA5914">
        <f>_xlfn.IFNA(VLOOKUP(X5914,'duo-out'!A$2:Q$5000,5,FALSE),E5914+10*(H5914-1)+1+_xlfn.IFNA(VLOOKUP(D5914,states!A$2:C$10,3,FALSE),1))</f>
        <v>251</v>
      </c>
      <c r="AB5914" t="str">
        <f>IF(V5914="","",V5914)</f>
        <v/>
      </c>
      <c r="AC5914" s="2" t="str">
        <f>_xlfn.IFNA(VLOOKUP(D5914,states!A$2:C$10,2,FALSE),"XX")</f>
        <v>A</v>
      </c>
      <c r="AD5914">
        <f>E5914</f>
        <v>0</v>
      </c>
      <c r="AE5914">
        <f>_xlfn.IFNA(VLOOKUP(D5914,states!A$2:D$10,4,FALSE),0)</f>
        <v>2</v>
      </c>
      <c r="AF5914">
        <v>0.5</v>
      </c>
      <c r="AG5914">
        <f>IF(AE5914=0,AF5914,IF(AE5914=1,IF(F5914=0.5,0.5,IF(H5914=1,0.5,1.5)),IF(F5914=0.5,0.5,IF(H5914=1,2.5,1.5))))</f>
        <v>2.5</v>
      </c>
      <c r="AH5914" s="7">
        <f>IF(AC5914="XX",0,1/C5914^(1/5)*IF(E5914=0,100,1)/(E5914+1)^(1/4))</f>
        <v>220.53401154751307</v>
      </c>
    </row>
    <row r="5915" spans="1:34">
      <c r="A5915">
        <v>5322</v>
      </c>
      <c r="B5915" s="1">
        <v>23342.753000000001</v>
      </c>
      <c r="C5915" s="6">
        <v>0.05</v>
      </c>
      <c r="D5915" t="s">
        <v>3</v>
      </c>
      <c r="E5915">
        <v>0</v>
      </c>
      <c r="F5915">
        <v>23.5</v>
      </c>
      <c r="G5915" t="s">
        <v>2</v>
      </c>
      <c r="H5915">
        <v>1</v>
      </c>
      <c r="I5915" t="s">
        <v>0</v>
      </c>
      <c r="J5915">
        <v>0</v>
      </c>
      <c r="K5915">
        <v>23.5</v>
      </c>
      <c r="L5915" t="s">
        <v>1</v>
      </c>
      <c r="M5915">
        <v>1</v>
      </c>
      <c r="N5915" t="s">
        <v>5378</v>
      </c>
      <c r="O5915">
        <v>1</v>
      </c>
      <c r="P5915" t="str">
        <f>D5915&amp;"-"&amp;F5915&amp;"-"&amp;G5915&amp;"-"&amp;E5915&amp;"-"&amp;H5915</f>
        <v>A2Delta-23.5-f-0-1</v>
      </c>
      <c r="Q5915" t="str">
        <f>I5915&amp;"-"&amp;K5915&amp;"-"&amp;L5915&amp;"-"&amp;J5915&amp;"-"&amp;M5915</f>
        <v>X2Pi-23.5-e-0-1</v>
      </c>
      <c r="R5915">
        <f>B5915+S5915</f>
        <v>30743.984413555001</v>
      </c>
      <c r="S5915">
        <f>_xlfn.IFNA(VLOOKUP(Q5915,'MARVEL-X'!A$2:I$1400,7,FALSE),VLOOKUP(Q5915,MARVEL!A$2:J$1522,10,FALSE))</f>
        <v>7401.2314135550005</v>
      </c>
      <c r="T5915">
        <f>IF(P5915=P5914,R5915+T5914,R5915)</f>
        <v>184463.73825827701</v>
      </c>
      <c r="U5915">
        <f>IF(P5915=P5914,1+U5914,1)</f>
        <v>6</v>
      </c>
      <c r="V5915" t="str">
        <f t="shared" si="92"/>
        <v/>
      </c>
      <c r="W5915" t="str">
        <f>IF(V5915="","",IF(ABS(V5915-R5915)&gt;W$1,ABS(V5915-R5915),""))</f>
        <v/>
      </c>
      <c r="X5915" t="str">
        <f>Y5915&amp;"-"&amp;Z5915&amp;"-"&amp;AC5915&amp;"-"&amp;AD5915&amp;"-"&amp;AG5915</f>
        <v>23.5-f-A-0-2.5</v>
      </c>
      <c r="Y5915">
        <f>F5915</f>
        <v>23.5</v>
      </c>
      <c r="Z5915" s="2" t="str">
        <f>G5915</f>
        <v>f</v>
      </c>
      <c r="AA5915">
        <f>_xlfn.IFNA(VLOOKUP(X5915,'duo-out'!A$2:Q$5000,5,FALSE),E5915+10*(H5915-1)+1+_xlfn.IFNA(VLOOKUP(D5915,states!A$2:C$10,3,FALSE),1))</f>
        <v>251</v>
      </c>
      <c r="AB5915" t="str">
        <f>IF(V5915="","",V5915)</f>
        <v/>
      </c>
      <c r="AC5915" s="2" t="str">
        <f>_xlfn.IFNA(VLOOKUP(D5915,states!A$2:C$10,2,FALSE),"XX")</f>
        <v>A</v>
      </c>
      <c r="AD5915">
        <f>E5915</f>
        <v>0</v>
      </c>
      <c r="AE5915">
        <f>_xlfn.IFNA(VLOOKUP(D5915,states!A$2:D$10,4,FALSE),0)</f>
        <v>2</v>
      </c>
      <c r="AF5915">
        <v>0.5</v>
      </c>
      <c r="AG5915">
        <f>IF(AE5915=0,AF5915,IF(AE5915=1,IF(F5915=0.5,0.5,IF(H5915=1,0.5,1.5)),IF(F5915=0.5,0.5,IF(H5915=1,2.5,1.5))))</f>
        <v>2.5</v>
      </c>
      <c r="AH5915" s="7">
        <f>IF(AC5915="XX",0,1/C5915^(1/5)*IF(E5915=0,100,1)/(E5915+1)^(1/4))</f>
        <v>182.05642030260799</v>
      </c>
    </row>
    <row r="5916" spans="1:34">
      <c r="A5916">
        <v>656</v>
      </c>
      <c r="B5916" s="1">
        <v>23342.69</v>
      </c>
      <c r="C5916" s="6">
        <v>0.05</v>
      </c>
      <c r="D5916" t="s">
        <v>3</v>
      </c>
      <c r="E5916">
        <v>0</v>
      </c>
      <c r="F5916">
        <v>23.5</v>
      </c>
      <c r="G5916" t="s">
        <v>2</v>
      </c>
      <c r="H5916">
        <v>1</v>
      </c>
      <c r="I5916" t="s">
        <v>0</v>
      </c>
      <c r="J5916">
        <v>0</v>
      </c>
      <c r="K5916">
        <v>23.5</v>
      </c>
      <c r="L5916" t="s">
        <v>1</v>
      </c>
      <c r="M5916">
        <v>1</v>
      </c>
      <c r="N5916" t="s">
        <v>712</v>
      </c>
      <c r="O5916">
        <v>1</v>
      </c>
      <c r="P5916" t="str">
        <f>D5916&amp;"-"&amp;F5916&amp;"-"&amp;G5916&amp;"-"&amp;E5916&amp;"-"&amp;H5916</f>
        <v>A2Delta-23.5-f-0-1</v>
      </c>
      <c r="Q5916" t="str">
        <f>I5916&amp;"-"&amp;K5916&amp;"-"&amp;L5916&amp;"-"&amp;J5916&amp;"-"&amp;M5916</f>
        <v>X2Pi-23.5-e-0-1</v>
      </c>
      <c r="R5916">
        <f>B5916+S5916</f>
        <v>30743.921413554999</v>
      </c>
      <c r="S5916">
        <f>_xlfn.IFNA(VLOOKUP(Q5916,'MARVEL-X'!A$2:I$1400,7,FALSE),VLOOKUP(Q5916,MARVEL!A$2:J$1522,10,FALSE))</f>
        <v>7401.2314135550005</v>
      </c>
      <c r="T5916">
        <f>IF(P5916=P5915,R5916+T5915,R5916)</f>
        <v>215207.65967183199</v>
      </c>
      <c r="U5916">
        <f>IF(P5916=P5915,1+U5915,1)</f>
        <v>7</v>
      </c>
      <c r="V5916" t="str">
        <f t="shared" si="92"/>
        <v/>
      </c>
      <c r="W5916" t="str">
        <f>IF(V5916="","",IF(ABS(V5916-R5916)&gt;W$1,ABS(V5916-R5916),""))</f>
        <v/>
      </c>
      <c r="X5916" t="str">
        <f>Y5916&amp;"-"&amp;Z5916&amp;"-"&amp;AC5916&amp;"-"&amp;AD5916&amp;"-"&amp;AG5916</f>
        <v>23.5-f-A-0-2.5</v>
      </c>
      <c r="Y5916">
        <f>F5916</f>
        <v>23.5</v>
      </c>
      <c r="Z5916" s="2" t="str">
        <f>G5916</f>
        <v>f</v>
      </c>
      <c r="AA5916">
        <f>_xlfn.IFNA(VLOOKUP(X5916,'duo-out'!A$2:Q$5000,5,FALSE),E5916+10*(H5916-1)+1+_xlfn.IFNA(VLOOKUP(D5916,states!A$2:C$10,3,FALSE),1))</f>
        <v>251</v>
      </c>
      <c r="AB5916" t="str">
        <f>IF(V5916="","",V5916)</f>
        <v/>
      </c>
      <c r="AC5916" s="2" t="str">
        <f>_xlfn.IFNA(VLOOKUP(D5916,states!A$2:C$10,2,FALSE),"XX")</f>
        <v>A</v>
      </c>
      <c r="AD5916">
        <f>E5916</f>
        <v>0</v>
      </c>
      <c r="AE5916">
        <f>_xlfn.IFNA(VLOOKUP(D5916,states!A$2:D$10,4,FALSE),0)</f>
        <v>2</v>
      </c>
      <c r="AF5916">
        <v>0.5</v>
      </c>
      <c r="AG5916">
        <f>IF(AE5916=0,AF5916,IF(AE5916=1,IF(F5916=0.5,0.5,IF(H5916=1,0.5,1.5)),IF(F5916=0.5,0.5,IF(H5916=1,2.5,1.5))))</f>
        <v>2.5</v>
      </c>
      <c r="AH5916" s="7">
        <f>IF(AC5916="XX",0,1/C5916^(1/5)*IF(E5916=0,100,1)/(E5916+1)^(1/4))</f>
        <v>182.05642030260799</v>
      </c>
    </row>
    <row r="5917" spans="1:34">
      <c r="A5917">
        <v>629</v>
      </c>
      <c r="B5917" s="1">
        <v>23944.63</v>
      </c>
      <c r="C5917" s="6">
        <v>0.17349999999999999</v>
      </c>
      <c r="D5917" t="s">
        <v>3</v>
      </c>
      <c r="E5917">
        <v>0</v>
      </c>
      <c r="F5917">
        <v>23.5</v>
      </c>
      <c r="G5917" t="s">
        <v>2</v>
      </c>
      <c r="H5917">
        <v>1</v>
      </c>
      <c r="I5917" t="s">
        <v>0</v>
      </c>
      <c r="J5917">
        <v>0</v>
      </c>
      <c r="K5917">
        <v>22.5</v>
      </c>
      <c r="L5917" t="s">
        <v>2</v>
      </c>
      <c r="M5917">
        <v>1</v>
      </c>
      <c r="N5917" t="s">
        <v>685</v>
      </c>
      <c r="O5917">
        <v>1</v>
      </c>
      <c r="P5917" t="str">
        <f>D5917&amp;"-"&amp;F5917&amp;"-"&amp;G5917&amp;"-"&amp;E5917&amp;"-"&amp;H5917</f>
        <v>A2Delta-23.5-f-0-1</v>
      </c>
      <c r="Q5917" t="str">
        <f>I5917&amp;"-"&amp;K5917&amp;"-"&amp;L5917&amp;"-"&amp;J5917&amp;"-"&amp;M5917</f>
        <v>X2Pi-22.5-f-0-1</v>
      </c>
      <c r="R5917">
        <f>B5917+S5917</f>
        <v>30743.780293203003</v>
      </c>
      <c r="S5917">
        <f>_xlfn.IFNA(VLOOKUP(Q5917,'MARVEL-X'!A$2:I$1400,7,FALSE),VLOOKUP(Q5917,MARVEL!A$2:J$1522,10,FALSE))</f>
        <v>6799.1502932029998</v>
      </c>
      <c r="T5917">
        <f>IF(P5917=P5916,R5917+T5916,R5917)</f>
        <v>245951.43996503501</v>
      </c>
      <c r="U5917">
        <f>IF(P5917=P5916,1+U5916,1)</f>
        <v>8</v>
      </c>
      <c r="V5917">
        <f t="shared" si="92"/>
        <v>30743.929995629376</v>
      </c>
      <c r="W5917">
        <f>IF(V5917="","",IF(ABS(V5917-R5917)&gt;W$1,ABS(V5917-R5917),""))</f>
        <v>0.14970242637355113</v>
      </c>
      <c r="X5917" t="str">
        <f>Y5917&amp;"-"&amp;Z5917&amp;"-"&amp;AC5917&amp;"-"&amp;AD5917&amp;"-"&amp;AG5917</f>
        <v>23.5-f-A-0-2.5</v>
      </c>
      <c r="Y5917">
        <f>F5917</f>
        <v>23.5</v>
      </c>
      <c r="Z5917" s="2" t="str">
        <f>G5917</f>
        <v>f</v>
      </c>
      <c r="AA5917">
        <f>_xlfn.IFNA(VLOOKUP(X5917,'duo-out'!A$2:Q$5000,5,FALSE),E5917+10*(H5917-1)+1+_xlfn.IFNA(VLOOKUP(D5917,states!A$2:C$10,3,FALSE),1))</f>
        <v>251</v>
      </c>
      <c r="AB5917">
        <f>IF(V5917="","",V5917)</f>
        <v>30743.929995629376</v>
      </c>
      <c r="AC5917" s="2" t="str">
        <f>_xlfn.IFNA(VLOOKUP(D5917,states!A$2:C$10,2,FALSE),"XX")</f>
        <v>A</v>
      </c>
      <c r="AD5917">
        <f>E5917</f>
        <v>0</v>
      </c>
      <c r="AE5917">
        <f>_xlfn.IFNA(VLOOKUP(D5917,states!A$2:D$10,4,FALSE),0)</f>
        <v>2</v>
      </c>
      <c r="AF5917">
        <v>0.5</v>
      </c>
      <c r="AG5917">
        <f>IF(AE5917=0,AF5917,IF(AE5917=1,IF(F5917=0.5,0.5,IF(H5917=1,0.5,1.5)),IF(F5917=0.5,0.5,IF(H5917=1,2.5,1.5))))</f>
        <v>2.5</v>
      </c>
      <c r="AH5917" s="7">
        <f>IF(AC5917="XX",0,1/C5917^(1/5)*IF(E5917=0,100,1)/(E5917+1)^(1/4))</f>
        <v>141.95153860270716</v>
      </c>
    </row>
    <row r="5918" spans="1:34">
      <c r="A5918">
        <v>3412</v>
      </c>
      <c r="B5918" s="1">
        <v>23371.238099999999</v>
      </c>
      <c r="C5918" s="6">
        <v>2.3310000000000001E-2</v>
      </c>
      <c r="D5918" t="s">
        <v>3</v>
      </c>
      <c r="E5918">
        <v>0</v>
      </c>
      <c r="F5918">
        <v>23.5</v>
      </c>
      <c r="G5918" t="s">
        <v>2</v>
      </c>
      <c r="H5918">
        <v>2</v>
      </c>
      <c r="I5918" t="s">
        <v>0</v>
      </c>
      <c r="J5918">
        <v>0</v>
      </c>
      <c r="K5918">
        <v>23.5</v>
      </c>
      <c r="L5918" t="s">
        <v>1</v>
      </c>
      <c r="M5918">
        <v>2</v>
      </c>
      <c r="N5918" t="s">
        <v>3468</v>
      </c>
      <c r="O5918">
        <v>1</v>
      </c>
      <c r="P5918" t="str">
        <f>D5918&amp;"-"&amp;F5918&amp;"-"&amp;G5918&amp;"-"&amp;E5918&amp;"-"&amp;H5918</f>
        <v>A2Delta-23.5-f-0-2</v>
      </c>
      <c r="Q5918" t="str">
        <f>I5918&amp;"-"&amp;K5918&amp;"-"&amp;L5918&amp;"-"&amp;J5918&amp;"-"&amp;M5918</f>
        <v>X2Pi-23.5-e-0-2</v>
      </c>
      <c r="R5918">
        <f>B5918+S5918</f>
        <v>31360.226967171999</v>
      </c>
      <c r="S5918">
        <f>_xlfn.IFNA(VLOOKUP(Q5918,'MARVEL-X'!A$2:I$1400,7,FALSE),VLOOKUP(Q5918,MARVEL!A$2:J$1522,10,FALSE))</f>
        <v>7988.988867172</v>
      </c>
      <c r="T5918">
        <f>IF(P5918=P5917,R5918+T5917,R5918)</f>
        <v>31360.226967171999</v>
      </c>
      <c r="U5918">
        <f>IF(P5918=P5917,1+U5917,1)</f>
        <v>1</v>
      </c>
      <c r="V5918" t="str">
        <f t="shared" si="92"/>
        <v/>
      </c>
      <c r="W5918" t="str">
        <f>IF(V5918="","",IF(ABS(V5918-R5918)&gt;W$1,ABS(V5918-R5918),""))</f>
        <v/>
      </c>
      <c r="X5918" t="str">
        <f>Y5918&amp;"-"&amp;Z5918&amp;"-"&amp;AC5918&amp;"-"&amp;AD5918&amp;"-"&amp;AG5918</f>
        <v>23.5-f-A-0-1.5</v>
      </c>
      <c r="Y5918">
        <f>F5918</f>
        <v>23.5</v>
      </c>
      <c r="Z5918" s="2" t="str">
        <f>G5918</f>
        <v>f</v>
      </c>
      <c r="AA5918">
        <f>_xlfn.IFNA(VLOOKUP(X5918,'duo-out'!A$2:Q$5000,5,FALSE),E5918+10*(H5918-1)+1+_xlfn.IFNA(VLOOKUP(D5918,states!A$2:C$10,3,FALSE),1))</f>
        <v>261</v>
      </c>
      <c r="AB5918" t="str">
        <f>IF(V5918="","",V5918)</f>
        <v/>
      </c>
      <c r="AC5918" s="2" t="str">
        <f>_xlfn.IFNA(VLOOKUP(D5918,states!A$2:C$10,2,FALSE),"XX")</f>
        <v>A</v>
      </c>
      <c r="AD5918">
        <f>E5918</f>
        <v>0</v>
      </c>
      <c r="AE5918">
        <f>_xlfn.IFNA(VLOOKUP(D5918,states!A$2:D$10,4,FALSE),0)</f>
        <v>2</v>
      </c>
      <c r="AF5918">
        <v>0.5</v>
      </c>
      <c r="AG5918">
        <f>IF(AE5918=0,AF5918,IF(AE5918=1,IF(F5918=0.5,0.5,IF(H5918=1,0.5,1.5)),IF(F5918=0.5,0.5,IF(H5918=1,2.5,1.5))))</f>
        <v>1.5</v>
      </c>
      <c r="AH5918" s="7">
        <f>IF(AC5918="XX",0,1/C5918^(1/5)*IF(E5918=0,100,1)/(E5918+1)^(1/4))</f>
        <v>212.07601064183089</v>
      </c>
    </row>
    <row r="5919" spans="1:34">
      <c r="A5919">
        <v>3341</v>
      </c>
      <c r="B5919" s="1">
        <v>23958.6119</v>
      </c>
      <c r="C5919" s="6">
        <v>5.7200000000000001E-2</v>
      </c>
      <c r="D5919" t="s">
        <v>3</v>
      </c>
      <c r="E5919">
        <v>0</v>
      </c>
      <c r="F5919">
        <v>23.5</v>
      </c>
      <c r="G5919" t="s">
        <v>2</v>
      </c>
      <c r="H5919">
        <v>2</v>
      </c>
      <c r="I5919" t="s">
        <v>0</v>
      </c>
      <c r="J5919">
        <v>0</v>
      </c>
      <c r="K5919">
        <v>22.5</v>
      </c>
      <c r="L5919" t="s">
        <v>2</v>
      </c>
      <c r="M5919">
        <v>2</v>
      </c>
      <c r="N5919" t="s">
        <v>3397</v>
      </c>
      <c r="O5919">
        <v>1</v>
      </c>
      <c r="P5919" t="str">
        <f>D5919&amp;"-"&amp;F5919&amp;"-"&amp;G5919&amp;"-"&amp;E5919&amp;"-"&amp;H5919</f>
        <v>A2Delta-23.5-f-0-2</v>
      </c>
      <c r="Q5919" t="str">
        <f>I5919&amp;"-"&amp;K5919&amp;"-"&amp;L5919&amp;"-"&amp;J5919&amp;"-"&amp;M5919</f>
        <v>X2Pi-22.5-f-0-2</v>
      </c>
      <c r="R5919">
        <f>B5919+S5919</f>
        <v>31360.196839085998</v>
      </c>
      <c r="S5919">
        <f>_xlfn.IFNA(VLOOKUP(Q5919,'MARVEL-X'!A$2:I$1400,7,FALSE),VLOOKUP(Q5919,MARVEL!A$2:J$1522,10,FALSE))</f>
        <v>7401.5849390860003</v>
      </c>
      <c r="T5919">
        <f>IF(P5919=P5918,R5919+T5918,R5919)</f>
        <v>62720.423806257997</v>
      </c>
      <c r="U5919">
        <f>IF(P5919=P5918,1+U5918,1)</f>
        <v>2</v>
      </c>
      <c r="V5919" t="str">
        <f t="shared" si="92"/>
        <v/>
      </c>
      <c r="W5919" t="str">
        <f>IF(V5919="","",IF(ABS(V5919-R5919)&gt;W$1,ABS(V5919-R5919),""))</f>
        <v/>
      </c>
      <c r="X5919" t="str">
        <f>Y5919&amp;"-"&amp;Z5919&amp;"-"&amp;AC5919&amp;"-"&amp;AD5919&amp;"-"&amp;AG5919</f>
        <v>23.5-f-A-0-1.5</v>
      </c>
      <c r="Y5919">
        <f>F5919</f>
        <v>23.5</v>
      </c>
      <c r="Z5919" s="2" t="str">
        <f>G5919</f>
        <v>f</v>
      </c>
      <c r="AA5919">
        <f>_xlfn.IFNA(VLOOKUP(X5919,'duo-out'!A$2:Q$5000,5,FALSE),E5919+10*(H5919-1)+1+_xlfn.IFNA(VLOOKUP(D5919,states!A$2:C$10,3,FALSE),1))</f>
        <v>261</v>
      </c>
      <c r="AB5919" t="str">
        <f>IF(V5919="","",V5919)</f>
        <v/>
      </c>
      <c r="AC5919" s="2" t="str">
        <f>_xlfn.IFNA(VLOOKUP(D5919,states!A$2:C$10,2,FALSE),"XX")</f>
        <v>A</v>
      </c>
      <c r="AD5919">
        <f>E5919</f>
        <v>0</v>
      </c>
      <c r="AE5919">
        <f>_xlfn.IFNA(VLOOKUP(D5919,states!A$2:D$10,4,FALSE),0)</f>
        <v>2</v>
      </c>
      <c r="AF5919">
        <v>0.5</v>
      </c>
      <c r="AG5919">
        <f>IF(AE5919=0,AF5919,IF(AE5919=1,IF(F5919=0.5,0.5,IF(H5919=1,0.5,1.5)),IF(F5919=0.5,0.5,IF(H5919=1,2.5,1.5))))</f>
        <v>1.5</v>
      </c>
      <c r="AH5919" s="7">
        <f>IF(AC5919="XX",0,1/C5919^(1/5)*IF(E5919=0,100,1)/(E5919+1)^(1/4))</f>
        <v>177.22328985191641</v>
      </c>
    </row>
    <row r="5920" spans="1:34">
      <c r="A5920">
        <v>2756</v>
      </c>
      <c r="B5920" s="1">
        <v>23958.667000000001</v>
      </c>
      <c r="C5920" s="6">
        <v>9.4730000000000005E-3</v>
      </c>
      <c r="D5920" t="s">
        <v>3</v>
      </c>
      <c r="E5920">
        <v>0</v>
      </c>
      <c r="F5920">
        <v>23.5</v>
      </c>
      <c r="G5920" t="s">
        <v>2</v>
      </c>
      <c r="H5920">
        <v>2</v>
      </c>
      <c r="I5920" t="s">
        <v>0</v>
      </c>
      <c r="J5920">
        <v>0</v>
      </c>
      <c r="K5920">
        <v>22.5</v>
      </c>
      <c r="L5920" t="s">
        <v>2</v>
      </c>
      <c r="M5920">
        <v>2</v>
      </c>
      <c r="N5920" t="s">
        <v>2812</v>
      </c>
      <c r="O5920">
        <v>1</v>
      </c>
      <c r="P5920" t="str">
        <f>D5920&amp;"-"&amp;F5920&amp;"-"&amp;G5920&amp;"-"&amp;E5920&amp;"-"&amp;H5920</f>
        <v>A2Delta-23.5-f-0-2</v>
      </c>
      <c r="Q5920" t="str">
        <f>I5920&amp;"-"&amp;K5920&amp;"-"&amp;L5920&amp;"-"&amp;J5920&amp;"-"&amp;M5920</f>
        <v>X2Pi-22.5-f-0-2</v>
      </c>
      <c r="R5920">
        <f>B5920+S5920</f>
        <v>31360.251939086003</v>
      </c>
      <c r="S5920">
        <f>_xlfn.IFNA(VLOOKUP(Q5920,'MARVEL-X'!A$2:I$1400,7,FALSE),VLOOKUP(Q5920,MARVEL!A$2:J$1522,10,FALSE))</f>
        <v>7401.5849390860003</v>
      </c>
      <c r="T5920">
        <f>IF(P5920=P5919,R5920+T5919,R5920)</f>
        <v>94080.675745343993</v>
      </c>
      <c r="U5920">
        <f>IF(P5920=P5919,1+U5919,1)</f>
        <v>3</v>
      </c>
      <c r="V5920" t="str">
        <f t="shared" si="92"/>
        <v/>
      </c>
      <c r="W5920" t="str">
        <f>IF(V5920="","",IF(ABS(V5920-R5920)&gt;W$1,ABS(V5920-R5920),""))</f>
        <v/>
      </c>
      <c r="X5920" t="str">
        <f>Y5920&amp;"-"&amp;Z5920&amp;"-"&amp;AC5920&amp;"-"&amp;AD5920&amp;"-"&amp;AG5920</f>
        <v>23.5-f-A-0-1.5</v>
      </c>
      <c r="Y5920">
        <f>F5920</f>
        <v>23.5</v>
      </c>
      <c r="Z5920" s="2" t="str">
        <f>G5920</f>
        <v>f</v>
      </c>
      <c r="AA5920">
        <f>_xlfn.IFNA(VLOOKUP(X5920,'duo-out'!A$2:Q$5000,5,FALSE),E5920+10*(H5920-1)+1+_xlfn.IFNA(VLOOKUP(D5920,states!A$2:C$10,3,FALSE),1))</f>
        <v>261</v>
      </c>
      <c r="AB5920" t="str">
        <f>IF(V5920="","",V5920)</f>
        <v/>
      </c>
      <c r="AC5920" s="2" t="str">
        <f>_xlfn.IFNA(VLOOKUP(D5920,states!A$2:C$10,2,FALSE),"XX")</f>
        <v>A</v>
      </c>
      <c r="AD5920">
        <f>E5920</f>
        <v>0</v>
      </c>
      <c r="AE5920">
        <f>_xlfn.IFNA(VLOOKUP(D5920,states!A$2:D$10,4,FALSE),0)</f>
        <v>2</v>
      </c>
      <c r="AF5920">
        <v>0.5</v>
      </c>
      <c r="AG5920">
        <f>IF(AE5920=0,AF5920,IF(AE5920=1,IF(F5920=0.5,0.5,IF(H5920=1,0.5,1.5)),IF(F5920=0.5,0.5,IF(H5920=1,2.5,1.5))))</f>
        <v>1.5</v>
      </c>
      <c r="AH5920" s="7">
        <f>IF(AC5920="XX",0,1/C5920^(1/5)*IF(E5920=0,100,1)/(E5920+1)^(1/4))</f>
        <v>253.92326432197825</v>
      </c>
    </row>
    <row r="5921" spans="1:34">
      <c r="A5921">
        <v>866</v>
      </c>
      <c r="B5921" s="1">
        <v>22727.439999999999</v>
      </c>
      <c r="C5921" s="6">
        <v>5.7549999999999997E-2</v>
      </c>
      <c r="D5921" t="s">
        <v>3</v>
      </c>
      <c r="E5921">
        <v>0</v>
      </c>
      <c r="F5921">
        <v>23.5</v>
      </c>
      <c r="G5921" t="s">
        <v>2</v>
      </c>
      <c r="H5921">
        <v>2</v>
      </c>
      <c r="I5921" t="s">
        <v>0</v>
      </c>
      <c r="J5921">
        <v>0</v>
      </c>
      <c r="K5921">
        <v>24.5</v>
      </c>
      <c r="L5921" t="s">
        <v>2</v>
      </c>
      <c r="M5921">
        <v>2</v>
      </c>
      <c r="N5921" t="s">
        <v>922</v>
      </c>
      <c r="O5921">
        <v>1</v>
      </c>
      <c r="P5921" t="str">
        <f>D5921&amp;"-"&amp;F5921&amp;"-"&amp;G5921&amp;"-"&amp;E5921&amp;"-"&amp;H5921</f>
        <v>A2Delta-23.5-f-0-2</v>
      </c>
      <c r="Q5921" t="str">
        <f>I5921&amp;"-"&amp;K5921&amp;"-"&amp;L5921&amp;"-"&amp;J5921&amp;"-"&amp;M5921</f>
        <v>X2Pi-24.5-f-0-2</v>
      </c>
      <c r="R5921">
        <f>B5921+S5921</f>
        <v>31360.193998105999</v>
      </c>
      <c r="S5921">
        <f>_xlfn.IFNA(VLOOKUP(Q5921,'MARVEL-X'!A$2:I$1400,7,FALSE),VLOOKUP(Q5921,MARVEL!A$2:J$1522,10,FALSE))</f>
        <v>8632.7539981059999</v>
      </c>
      <c r="T5921">
        <f>IF(P5921=P5920,R5921+T5920,R5921)</f>
        <v>125440.86974344999</v>
      </c>
      <c r="U5921">
        <f>IF(P5921=P5920,1+U5920,1)</f>
        <v>4</v>
      </c>
      <c r="V5921" t="str">
        <f t="shared" si="92"/>
        <v/>
      </c>
      <c r="W5921" t="str">
        <f>IF(V5921="","",IF(ABS(V5921-R5921)&gt;W$1,ABS(V5921-R5921),""))</f>
        <v/>
      </c>
      <c r="X5921" t="str">
        <f>Y5921&amp;"-"&amp;Z5921&amp;"-"&amp;AC5921&amp;"-"&amp;AD5921&amp;"-"&amp;AG5921</f>
        <v>23.5-f-A-0-1.5</v>
      </c>
      <c r="Y5921">
        <f>F5921</f>
        <v>23.5</v>
      </c>
      <c r="Z5921" s="2" t="str">
        <f>G5921</f>
        <v>f</v>
      </c>
      <c r="AA5921">
        <f>_xlfn.IFNA(VLOOKUP(X5921,'duo-out'!A$2:Q$5000,5,FALSE),E5921+10*(H5921-1)+1+_xlfn.IFNA(VLOOKUP(D5921,states!A$2:C$10,3,FALSE),1))</f>
        <v>261</v>
      </c>
      <c r="AB5921" t="str">
        <f>IF(V5921="","",V5921)</f>
        <v/>
      </c>
      <c r="AC5921" s="2" t="str">
        <f>_xlfn.IFNA(VLOOKUP(D5921,states!A$2:C$10,2,FALSE),"XX")</f>
        <v>A</v>
      </c>
      <c r="AD5921">
        <f>E5921</f>
        <v>0</v>
      </c>
      <c r="AE5921">
        <f>_xlfn.IFNA(VLOOKUP(D5921,states!A$2:D$10,4,FALSE),0)</f>
        <v>2</v>
      </c>
      <c r="AF5921">
        <v>0.5</v>
      </c>
      <c r="AG5921">
        <f>IF(AE5921=0,AF5921,IF(AE5921=1,IF(F5921=0.5,0.5,IF(H5921=1,0.5,1.5)),IF(F5921=0.5,0.5,IF(H5921=1,2.5,1.5))))</f>
        <v>1.5</v>
      </c>
      <c r="AH5921" s="7">
        <f>IF(AC5921="XX",0,1/C5921^(1/5)*IF(E5921=0,100,1)/(E5921+1)^(1/4))</f>
        <v>177.00720089182167</v>
      </c>
    </row>
    <row r="5922" spans="1:34">
      <c r="A5922">
        <v>836</v>
      </c>
      <c r="B5922" s="1">
        <v>23371.24</v>
      </c>
      <c r="C5922" s="6">
        <v>0.05</v>
      </c>
      <c r="D5922" t="s">
        <v>3</v>
      </c>
      <c r="E5922">
        <v>0</v>
      </c>
      <c r="F5922">
        <v>23.5</v>
      </c>
      <c r="G5922" t="s">
        <v>2</v>
      </c>
      <c r="H5922">
        <v>2</v>
      </c>
      <c r="I5922" t="s">
        <v>0</v>
      </c>
      <c r="J5922">
        <v>0</v>
      </c>
      <c r="K5922">
        <v>23.5</v>
      </c>
      <c r="L5922" t="s">
        <v>1</v>
      </c>
      <c r="M5922">
        <v>2</v>
      </c>
      <c r="N5922" t="s">
        <v>892</v>
      </c>
      <c r="O5922">
        <v>1</v>
      </c>
      <c r="P5922" t="str">
        <f>D5922&amp;"-"&amp;F5922&amp;"-"&amp;G5922&amp;"-"&amp;E5922&amp;"-"&amp;H5922</f>
        <v>A2Delta-23.5-f-0-2</v>
      </c>
      <c r="Q5922" t="str">
        <f>I5922&amp;"-"&amp;K5922&amp;"-"&amp;L5922&amp;"-"&amp;J5922&amp;"-"&amp;M5922</f>
        <v>X2Pi-23.5-e-0-2</v>
      </c>
      <c r="R5922">
        <f>B5922+S5922</f>
        <v>31360.228867172002</v>
      </c>
      <c r="S5922">
        <f>_xlfn.IFNA(VLOOKUP(Q5922,'MARVEL-X'!A$2:I$1400,7,FALSE),VLOOKUP(Q5922,MARVEL!A$2:J$1522,10,FALSE))</f>
        <v>7988.988867172</v>
      </c>
      <c r="T5922">
        <f>IF(P5922=P5921,R5922+T5921,R5922)</f>
        <v>156801.09861062199</v>
      </c>
      <c r="U5922">
        <f>IF(P5922=P5921,1+U5921,1)</f>
        <v>5</v>
      </c>
      <c r="V5922" t="str">
        <f t="shared" si="92"/>
        <v/>
      </c>
      <c r="W5922" t="str">
        <f>IF(V5922="","",IF(ABS(V5922-R5922)&gt;W$1,ABS(V5922-R5922),""))</f>
        <v/>
      </c>
      <c r="X5922" t="str">
        <f>Y5922&amp;"-"&amp;Z5922&amp;"-"&amp;AC5922&amp;"-"&amp;AD5922&amp;"-"&amp;AG5922</f>
        <v>23.5-f-A-0-1.5</v>
      </c>
      <c r="Y5922">
        <f>F5922</f>
        <v>23.5</v>
      </c>
      <c r="Z5922" s="2" t="str">
        <f>G5922</f>
        <v>f</v>
      </c>
      <c r="AA5922">
        <f>_xlfn.IFNA(VLOOKUP(X5922,'duo-out'!A$2:Q$5000,5,FALSE),E5922+10*(H5922-1)+1+_xlfn.IFNA(VLOOKUP(D5922,states!A$2:C$10,3,FALSE),1))</f>
        <v>261</v>
      </c>
      <c r="AB5922" t="str">
        <f>IF(V5922="","",V5922)</f>
        <v/>
      </c>
      <c r="AC5922" s="2" t="str">
        <f>_xlfn.IFNA(VLOOKUP(D5922,states!A$2:C$10,2,FALSE),"XX")</f>
        <v>A</v>
      </c>
      <c r="AD5922">
        <f>E5922</f>
        <v>0</v>
      </c>
      <c r="AE5922">
        <f>_xlfn.IFNA(VLOOKUP(D5922,states!A$2:D$10,4,FALSE),0)</f>
        <v>2</v>
      </c>
      <c r="AF5922">
        <v>0.5</v>
      </c>
      <c r="AG5922">
        <f>IF(AE5922=0,AF5922,IF(AE5922=1,IF(F5922=0.5,0.5,IF(H5922=1,0.5,1.5)),IF(F5922=0.5,0.5,IF(H5922=1,2.5,1.5))))</f>
        <v>1.5</v>
      </c>
      <c r="AH5922" s="7">
        <f>IF(AC5922="XX",0,1/C5922^(1/5)*IF(E5922=0,100,1)/(E5922+1)^(1/4))</f>
        <v>182.05642030260799</v>
      </c>
    </row>
    <row r="5923" spans="1:34">
      <c r="A5923">
        <v>750</v>
      </c>
      <c r="B5923" s="1">
        <v>23958.65</v>
      </c>
      <c r="C5923" s="6">
        <v>0.05</v>
      </c>
      <c r="D5923" t="s">
        <v>3</v>
      </c>
      <c r="E5923">
        <v>0</v>
      </c>
      <c r="F5923">
        <v>23.5</v>
      </c>
      <c r="G5923" t="s">
        <v>2</v>
      </c>
      <c r="H5923">
        <v>2</v>
      </c>
      <c r="I5923" t="s">
        <v>0</v>
      </c>
      <c r="J5923">
        <v>0</v>
      </c>
      <c r="K5923">
        <v>22.5</v>
      </c>
      <c r="L5923" t="s">
        <v>2</v>
      </c>
      <c r="M5923">
        <v>2</v>
      </c>
      <c r="N5923" t="s">
        <v>806</v>
      </c>
      <c r="O5923">
        <v>1</v>
      </c>
      <c r="P5923" t="str">
        <f>D5923&amp;"-"&amp;F5923&amp;"-"&amp;G5923&amp;"-"&amp;E5923&amp;"-"&amp;H5923</f>
        <v>A2Delta-23.5-f-0-2</v>
      </c>
      <c r="Q5923" t="str">
        <f>I5923&amp;"-"&amp;K5923&amp;"-"&amp;L5923&amp;"-"&amp;J5923&amp;"-"&amp;M5923</f>
        <v>X2Pi-22.5-f-0-2</v>
      </c>
      <c r="R5923">
        <f>B5923+S5923</f>
        <v>31360.234939086004</v>
      </c>
      <c r="S5923">
        <f>_xlfn.IFNA(VLOOKUP(Q5923,'MARVEL-X'!A$2:I$1400,7,FALSE),VLOOKUP(Q5923,MARVEL!A$2:J$1522,10,FALSE))</f>
        <v>7401.5849390860003</v>
      </c>
      <c r="T5923">
        <f>IF(P5923=P5922,R5923+T5922,R5923)</f>
        <v>188161.33354970801</v>
      </c>
      <c r="U5923">
        <f>IF(P5923=P5922,1+U5922,1)</f>
        <v>6</v>
      </c>
      <c r="V5923">
        <f t="shared" si="92"/>
        <v>31360.22225828467</v>
      </c>
      <c r="W5923" t="str">
        <f>IF(V5923="","",IF(ABS(V5923-R5923)&gt;W$1,ABS(V5923-R5923),""))</f>
        <v/>
      </c>
      <c r="X5923" t="str">
        <f>Y5923&amp;"-"&amp;Z5923&amp;"-"&amp;AC5923&amp;"-"&amp;AD5923&amp;"-"&amp;AG5923</f>
        <v>23.5-f-A-0-1.5</v>
      </c>
      <c r="Y5923">
        <f>F5923</f>
        <v>23.5</v>
      </c>
      <c r="Z5923" s="2" t="str">
        <f>G5923</f>
        <v>f</v>
      </c>
      <c r="AA5923">
        <f>_xlfn.IFNA(VLOOKUP(X5923,'duo-out'!A$2:Q$5000,5,FALSE),E5923+10*(H5923-1)+1+_xlfn.IFNA(VLOOKUP(D5923,states!A$2:C$10,3,FALSE),1))</f>
        <v>261</v>
      </c>
      <c r="AB5923">
        <f>IF(V5923="","",V5923)</f>
        <v>31360.22225828467</v>
      </c>
      <c r="AC5923" s="2" t="str">
        <f>_xlfn.IFNA(VLOOKUP(D5923,states!A$2:C$10,2,FALSE),"XX")</f>
        <v>A</v>
      </c>
      <c r="AD5923">
        <f>E5923</f>
        <v>0</v>
      </c>
      <c r="AE5923">
        <f>_xlfn.IFNA(VLOOKUP(D5923,states!A$2:D$10,4,FALSE),0)</f>
        <v>2</v>
      </c>
      <c r="AF5923">
        <v>0.5</v>
      </c>
      <c r="AG5923">
        <f>IF(AE5923=0,AF5923,IF(AE5923=1,IF(F5923=0.5,0.5,IF(H5923=1,0.5,1.5)),IF(F5923=0.5,0.5,IF(H5923=1,2.5,1.5))))</f>
        <v>1.5</v>
      </c>
      <c r="AH5923" s="7">
        <f>IF(AC5923="XX",0,1/C5923^(1/5)*IF(E5923=0,100,1)/(E5923+1)^(1/4))</f>
        <v>182.05642030260799</v>
      </c>
    </row>
    <row r="5924" spans="1:34">
      <c r="A5924">
        <v>1044</v>
      </c>
      <c r="B5924" s="1">
        <v>22686.36</v>
      </c>
      <c r="C5924" s="6">
        <v>0.05</v>
      </c>
      <c r="D5924" t="s">
        <v>3</v>
      </c>
      <c r="E5924">
        <v>1</v>
      </c>
      <c r="F5924">
        <v>23.5</v>
      </c>
      <c r="G5924" t="s">
        <v>2</v>
      </c>
      <c r="H5924">
        <v>1</v>
      </c>
      <c r="I5924" t="s">
        <v>0</v>
      </c>
      <c r="J5924">
        <v>1</v>
      </c>
      <c r="K5924">
        <v>24.5</v>
      </c>
      <c r="L5924" t="s">
        <v>2</v>
      </c>
      <c r="M5924">
        <v>1</v>
      </c>
      <c r="N5924" t="s">
        <v>1100</v>
      </c>
      <c r="O5924">
        <v>1</v>
      </c>
      <c r="P5924" t="str">
        <f>D5924&amp;"-"&amp;F5924&amp;"-"&amp;G5924&amp;"-"&amp;E5924&amp;"-"&amp;H5924</f>
        <v>A2Delta-23.5-f-1-1</v>
      </c>
      <c r="Q5924" t="str">
        <f>I5924&amp;"-"&amp;K5924&amp;"-"&amp;L5924&amp;"-"&amp;J5924&amp;"-"&amp;M5924</f>
        <v>X2Pi-24.5-f-1-1</v>
      </c>
      <c r="R5924">
        <f>B5924+S5924</f>
        <v>33098.215704353999</v>
      </c>
      <c r="S5924">
        <f>_xlfn.IFNA(VLOOKUP(Q5924,'MARVEL-X'!A$2:I$1400,7,FALSE),VLOOKUP(Q5924,MARVEL!A$2:J$1522,10,FALSE))</f>
        <v>10411.855704353999</v>
      </c>
      <c r="T5924">
        <f>IF(P5924=P5923,R5924+T5923,R5924)</f>
        <v>33098.215704353999</v>
      </c>
      <c r="U5924">
        <f>IF(P5924=P5923,1+U5923,1)</f>
        <v>1</v>
      </c>
      <c r="V5924" t="str">
        <f t="shared" si="92"/>
        <v/>
      </c>
      <c r="W5924" t="str">
        <f>IF(V5924="","",IF(ABS(V5924-R5924)&gt;W$1,ABS(V5924-R5924),""))</f>
        <v/>
      </c>
      <c r="X5924" t="str">
        <f>Y5924&amp;"-"&amp;Z5924&amp;"-"&amp;AC5924&amp;"-"&amp;AD5924&amp;"-"&amp;AG5924</f>
        <v>23.5-f-A-1-2.5</v>
      </c>
      <c r="Y5924">
        <f>F5924</f>
        <v>23.5</v>
      </c>
      <c r="Z5924" s="2" t="str">
        <f>G5924</f>
        <v>f</v>
      </c>
      <c r="AA5924">
        <f>_xlfn.IFNA(VLOOKUP(X5924,'duo-out'!A$2:Q$5000,5,FALSE),E5924+10*(H5924-1)+1+_xlfn.IFNA(VLOOKUP(D5924,states!A$2:C$10,3,FALSE),1))</f>
        <v>252</v>
      </c>
      <c r="AB5924" t="str">
        <f>IF(V5924="","",V5924)</f>
        <v/>
      </c>
      <c r="AC5924" s="2" t="str">
        <f>_xlfn.IFNA(VLOOKUP(D5924,states!A$2:C$10,2,FALSE),"XX")</f>
        <v>A</v>
      </c>
      <c r="AD5924">
        <f>E5924</f>
        <v>1</v>
      </c>
      <c r="AE5924">
        <f>_xlfn.IFNA(VLOOKUP(D5924,states!A$2:D$10,4,FALSE),0)</f>
        <v>2</v>
      </c>
      <c r="AF5924">
        <v>0.5</v>
      </c>
      <c r="AG5924">
        <f>IF(AE5924=0,AF5924,IF(AE5924=1,IF(F5924=0.5,0.5,IF(H5924=1,0.5,1.5)),IF(F5924=0.5,0.5,IF(H5924=1,2.5,1.5))))</f>
        <v>2.5</v>
      </c>
      <c r="AH5924" s="7">
        <f>IF(AC5924="XX",0,1/C5924^(1/5)*IF(E5924=0,100,1)/(E5924+1)^(1/4))</f>
        <v>1.5309059120638666</v>
      </c>
    </row>
    <row r="5925" spans="1:34">
      <c r="A5925">
        <v>956</v>
      </c>
      <c r="B5925" s="1">
        <v>23828.76</v>
      </c>
      <c r="C5925" s="6">
        <v>0.05</v>
      </c>
      <c r="D5925" t="s">
        <v>3</v>
      </c>
      <c r="E5925">
        <v>1</v>
      </c>
      <c r="F5925">
        <v>23.5</v>
      </c>
      <c r="G5925" t="s">
        <v>2</v>
      </c>
      <c r="H5925">
        <v>1</v>
      </c>
      <c r="I5925" t="s">
        <v>0</v>
      </c>
      <c r="J5925">
        <v>1</v>
      </c>
      <c r="K5925">
        <v>22.5</v>
      </c>
      <c r="L5925" t="s">
        <v>2</v>
      </c>
      <c r="M5925">
        <v>1</v>
      </c>
      <c r="N5925" t="s">
        <v>1012</v>
      </c>
      <c r="O5925">
        <v>1</v>
      </c>
      <c r="P5925" t="str">
        <f>D5925&amp;"-"&amp;F5925&amp;"-"&amp;G5925&amp;"-"&amp;E5925&amp;"-"&amp;H5925</f>
        <v>A2Delta-23.5-f-1-1</v>
      </c>
      <c r="Q5925" t="str">
        <f>I5925&amp;"-"&amp;K5925&amp;"-"&amp;L5925&amp;"-"&amp;J5925&amp;"-"&amp;M5925</f>
        <v>X2Pi-22.5-f-1-1</v>
      </c>
      <c r="R5925">
        <f>B5925+S5925</f>
        <v>33098.191869827999</v>
      </c>
      <c r="S5925">
        <f>_xlfn.IFNA(VLOOKUP(Q5925,'MARVEL-X'!A$2:I$1400,7,FALSE),VLOOKUP(Q5925,MARVEL!A$2:J$1522,10,FALSE))</f>
        <v>9269.4318698279985</v>
      </c>
      <c r="T5925">
        <f>IF(P5925=P5924,R5925+T5924,R5925)</f>
        <v>66196.407574181998</v>
      </c>
      <c r="U5925">
        <f>IF(P5925=P5924,1+U5924,1)</f>
        <v>2</v>
      </c>
      <c r="V5925" t="str">
        <f t="shared" si="92"/>
        <v/>
      </c>
      <c r="W5925" t="str">
        <f>IF(V5925="","",IF(ABS(V5925-R5925)&gt;W$1,ABS(V5925-R5925),""))</f>
        <v/>
      </c>
      <c r="X5925" t="str">
        <f>Y5925&amp;"-"&amp;Z5925&amp;"-"&amp;AC5925&amp;"-"&amp;AD5925&amp;"-"&amp;AG5925</f>
        <v>23.5-f-A-1-2.5</v>
      </c>
      <c r="Y5925">
        <f>F5925</f>
        <v>23.5</v>
      </c>
      <c r="Z5925" s="2" t="str">
        <f>G5925</f>
        <v>f</v>
      </c>
      <c r="AA5925">
        <f>_xlfn.IFNA(VLOOKUP(X5925,'duo-out'!A$2:Q$5000,5,FALSE),E5925+10*(H5925-1)+1+_xlfn.IFNA(VLOOKUP(D5925,states!A$2:C$10,3,FALSE),1))</f>
        <v>252</v>
      </c>
      <c r="AB5925" t="str">
        <f>IF(V5925="","",V5925)</f>
        <v/>
      </c>
      <c r="AC5925" s="2" t="str">
        <f>_xlfn.IFNA(VLOOKUP(D5925,states!A$2:C$10,2,FALSE),"XX")</f>
        <v>A</v>
      </c>
      <c r="AD5925">
        <f>E5925</f>
        <v>1</v>
      </c>
      <c r="AE5925">
        <f>_xlfn.IFNA(VLOOKUP(D5925,states!A$2:D$10,4,FALSE),0)</f>
        <v>2</v>
      </c>
      <c r="AF5925">
        <v>0.5</v>
      </c>
      <c r="AG5925">
        <f>IF(AE5925=0,AF5925,IF(AE5925=1,IF(F5925=0.5,0.5,IF(H5925=1,0.5,1.5)),IF(F5925=0.5,0.5,IF(H5925=1,2.5,1.5))))</f>
        <v>2.5</v>
      </c>
      <c r="AH5925" s="7">
        <f>IF(AC5925="XX",0,1/C5925^(1/5)*IF(E5925=0,100,1)/(E5925+1)^(1/4))</f>
        <v>1.5309059120638666</v>
      </c>
    </row>
    <row r="5926" spans="1:34">
      <c r="A5926">
        <v>5864</v>
      </c>
      <c r="B5926" s="1">
        <v>22686.6</v>
      </c>
      <c r="C5926" s="6">
        <v>0.5</v>
      </c>
      <c r="D5926" t="s">
        <v>3</v>
      </c>
      <c r="E5926">
        <v>1</v>
      </c>
      <c r="F5926">
        <v>23.5</v>
      </c>
      <c r="G5926" t="s">
        <v>2</v>
      </c>
      <c r="H5926">
        <v>1</v>
      </c>
      <c r="I5926" t="s">
        <v>0</v>
      </c>
      <c r="J5926">
        <v>1</v>
      </c>
      <c r="K5926">
        <v>24.5</v>
      </c>
      <c r="L5926" t="s">
        <v>2</v>
      </c>
      <c r="M5926">
        <v>1</v>
      </c>
      <c r="N5926" t="s">
        <v>5920</v>
      </c>
      <c r="O5926">
        <v>1</v>
      </c>
      <c r="P5926" t="str">
        <f>D5926&amp;"-"&amp;F5926&amp;"-"&amp;G5926&amp;"-"&amp;E5926&amp;"-"&amp;H5926</f>
        <v>A2Delta-23.5-f-1-1</v>
      </c>
      <c r="Q5926" t="str">
        <f>I5926&amp;"-"&amp;K5926&amp;"-"&amp;L5926&amp;"-"&amp;J5926&amp;"-"&amp;M5926</f>
        <v>X2Pi-24.5-f-1-1</v>
      </c>
      <c r="R5926">
        <f>B5926+S5926</f>
        <v>33098.455704353997</v>
      </c>
      <c r="S5926">
        <f>_xlfn.IFNA(VLOOKUP(Q5926,'MARVEL-X'!A$2:I$1400,7,FALSE),VLOOKUP(Q5926,MARVEL!A$2:J$1522,10,FALSE))</f>
        <v>10411.855704353999</v>
      </c>
      <c r="T5926">
        <f>IF(P5926=P5925,R5926+T5925,R5926)</f>
        <v>99294.863278535995</v>
      </c>
      <c r="U5926">
        <f>IF(P5926=P5925,1+U5925,1)</f>
        <v>3</v>
      </c>
      <c r="V5926" t="str">
        <f t="shared" si="92"/>
        <v/>
      </c>
      <c r="W5926" t="str">
        <f>IF(V5926="","",IF(ABS(V5926-R5926)&gt;W$1,ABS(V5926-R5926),""))</f>
        <v/>
      </c>
      <c r="X5926" t="str">
        <f>Y5926&amp;"-"&amp;Z5926&amp;"-"&amp;AC5926&amp;"-"&amp;AD5926&amp;"-"&amp;AG5926</f>
        <v>23.5-f-A-1-2.5</v>
      </c>
      <c r="Y5926">
        <f>F5926</f>
        <v>23.5</v>
      </c>
      <c r="Z5926" s="2" t="str">
        <f>G5926</f>
        <v>f</v>
      </c>
      <c r="AA5926">
        <f>_xlfn.IFNA(VLOOKUP(X5926,'duo-out'!A$2:Q$5000,5,FALSE),E5926+10*(H5926-1)+1+_xlfn.IFNA(VLOOKUP(D5926,states!A$2:C$10,3,FALSE),1))</f>
        <v>252</v>
      </c>
      <c r="AB5926" t="str">
        <f>IF(V5926="","",V5926)</f>
        <v/>
      </c>
      <c r="AC5926" s="2" t="str">
        <f>_xlfn.IFNA(VLOOKUP(D5926,states!A$2:C$10,2,FALSE),"XX")</f>
        <v>A</v>
      </c>
      <c r="AD5926">
        <f>E5926</f>
        <v>1</v>
      </c>
      <c r="AE5926">
        <f>_xlfn.IFNA(VLOOKUP(D5926,states!A$2:D$10,4,FALSE),0)</f>
        <v>2</v>
      </c>
      <c r="AF5926">
        <v>0.5</v>
      </c>
      <c r="AG5926">
        <f>IF(AE5926=0,AF5926,IF(AE5926=1,IF(F5926=0.5,0.5,IF(H5926=1,0.5,1.5)),IF(F5926=0.5,0.5,IF(H5926=1,2.5,1.5))))</f>
        <v>2.5</v>
      </c>
      <c r="AH5926" s="7">
        <f>IF(AC5926="XX",0,1/C5926^(1/5)*IF(E5926=0,100,1)/(E5926+1)^(1/4))</f>
        <v>0.96593632892484571</v>
      </c>
    </row>
    <row r="5927" spans="1:34">
      <c r="A5927">
        <v>5837</v>
      </c>
      <c r="B5927" s="1">
        <v>23829.09</v>
      </c>
      <c r="C5927" s="6">
        <v>0.5</v>
      </c>
      <c r="D5927" t="s">
        <v>3</v>
      </c>
      <c r="E5927">
        <v>1</v>
      </c>
      <c r="F5927">
        <v>23.5</v>
      </c>
      <c r="G5927" t="s">
        <v>2</v>
      </c>
      <c r="H5927">
        <v>1</v>
      </c>
      <c r="I5927" t="s">
        <v>0</v>
      </c>
      <c r="J5927">
        <v>1</v>
      </c>
      <c r="K5927">
        <v>22.5</v>
      </c>
      <c r="L5927" t="s">
        <v>2</v>
      </c>
      <c r="M5927">
        <v>1</v>
      </c>
      <c r="N5927" t="s">
        <v>5893</v>
      </c>
      <c r="O5927">
        <v>1</v>
      </c>
      <c r="P5927" t="str">
        <f>D5927&amp;"-"&amp;F5927&amp;"-"&amp;G5927&amp;"-"&amp;E5927&amp;"-"&amp;H5927</f>
        <v>A2Delta-23.5-f-1-1</v>
      </c>
      <c r="Q5927" t="str">
        <f>I5927&amp;"-"&amp;K5927&amp;"-"&amp;L5927&amp;"-"&amp;J5927&amp;"-"&amp;M5927</f>
        <v>X2Pi-22.5-f-1-1</v>
      </c>
      <c r="R5927">
        <f>B5927+S5927</f>
        <v>33098.521869828</v>
      </c>
      <c r="S5927">
        <f>_xlfn.IFNA(VLOOKUP(Q5927,'MARVEL-X'!A$2:I$1400,7,FALSE),VLOOKUP(Q5927,MARVEL!A$2:J$1522,10,FALSE))</f>
        <v>9269.4318698279985</v>
      </c>
      <c r="T5927">
        <f>IF(P5927=P5926,R5927+T5926,R5927)</f>
        <v>132393.385148364</v>
      </c>
      <c r="U5927">
        <f>IF(P5927=P5926,1+U5926,1)</f>
        <v>4</v>
      </c>
      <c r="V5927">
        <f t="shared" si="92"/>
        <v>33098.346287091001</v>
      </c>
      <c r="W5927">
        <f>IF(V5927="","",IF(ABS(V5927-R5927)&gt;W$1,ABS(V5927-R5927),""))</f>
        <v>0.17558273699978599</v>
      </c>
      <c r="X5927" t="str">
        <f>Y5927&amp;"-"&amp;Z5927&amp;"-"&amp;AC5927&amp;"-"&amp;AD5927&amp;"-"&amp;AG5927</f>
        <v>23.5-f-A-1-2.5</v>
      </c>
      <c r="Y5927">
        <f>F5927</f>
        <v>23.5</v>
      </c>
      <c r="Z5927" s="2" t="str">
        <f>G5927</f>
        <v>f</v>
      </c>
      <c r="AA5927">
        <f>_xlfn.IFNA(VLOOKUP(X5927,'duo-out'!A$2:Q$5000,5,FALSE),E5927+10*(H5927-1)+1+_xlfn.IFNA(VLOOKUP(D5927,states!A$2:C$10,3,FALSE),1))</f>
        <v>252</v>
      </c>
      <c r="AB5927">
        <f>IF(V5927="","",V5927)</f>
        <v>33098.346287091001</v>
      </c>
      <c r="AC5927" s="2" t="str">
        <f>_xlfn.IFNA(VLOOKUP(D5927,states!A$2:C$10,2,FALSE),"XX")</f>
        <v>A</v>
      </c>
      <c r="AD5927">
        <f>E5927</f>
        <v>1</v>
      </c>
      <c r="AE5927">
        <f>_xlfn.IFNA(VLOOKUP(D5927,states!A$2:D$10,4,FALSE),0)</f>
        <v>2</v>
      </c>
      <c r="AF5927">
        <v>0.5</v>
      </c>
      <c r="AG5927">
        <f>IF(AE5927=0,AF5927,IF(AE5927=1,IF(F5927=0.5,0.5,IF(H5927=1,0.5,1.5)),IF(F5927=0.5,0.5,IF(H5927=1,2.5,1.5))))</f>
        <v>2.5</v>
      </c>
      <c r="AH5927" s="7">
        <f>IF(AC5927="XX",0,1/C5927^(1/5)*IF(E5927=0,100,1)/(E5927+1)^(1/4))</f>
        <v>0.96593632892484571</v>
      </c>
    </row>
    <row r="5928" spans="1:34">
      <c r="A5928">
        <v>1154</v>
      </c>
      <c r="B5928" s="1">
        <v>22649.72</v>
      </c>
      <c r="C5928" s="6">
        <v>6.3020000000000007E-2</v>
      </c>
      <c r="D5928" t="s">
        <v>3</v>
      </c>
      <c r="E5928">
        <v>1</v>
      </c>
      <c r="F5928">
        <v>23.5</v>
      </c>
      <c r="G5928" t="s">
        <v>2</v>
      </c>
      <c r="H5928">
        <v>2</v>
      </c>
      <c r="I5928" t="s">
        <v>0</v>
      </c>
      <c r="J5928">
        <v>1</v>
      </c>
      <c r="K5928">
        <v>24.5</v>
      </c>
      <c r="L5928" t="s">
        <v>2</v>
      </c>
      <c r="M5928">
        <v>2</v>
      </c>
      <c r="N5928" t="s">
        <v>1210</v>
      </c>
      <c r="O5928">
        <v>1</v>
      </c>
      <c r="P5928" t="str">
        <f>D5928&amp;"-"&amp;F5928&amp;"-"&amp;G5928&amp;"-"&amp;E5928&amp;"-"&amp;H5928</f>
        <v>A2Delta-23.5-f-1-2</v>
      </c>
      <c r="Q5928" t="str">
        <f>I5928&amp;"-"&amp;K5928&amp;"-"&amp;L5928&amp;"-"&amp;J5928&amp;"-"&amp;M5928</f>
        <v>X2Pi-24.5-f-1-2</v>
      </c>
      <c r="R5928">
        <f>B5928+S5928</f>
        <v>33678.970770893997</v>
      </c>
      <c r="S5928">
        <f>_xlfn.IFNA(VLOOKUP(Q5928,'MARVEL-X'!A$2:I$1400,7,FALSE),VLOOKUP(Q5928,MARVEL!A$2:J$1522,10,FALSE))</f>
        <v>11029.250770893999</v>
      </c>
      <c r="T5928">
        <f>IF(P5928=P5927,R5928+T5927,R5928)</f>
        <v>33678.970770893997</v>
      </c>
      <c r="U5928">
        <f>IF(P5928=P5927,1+U5927,1)</f>
        <v>1</v>
      </c>
      <c r="V5928" t="str">
        <f t="shared" si="92"/>
        <v/>
      </c>
      <c r="W5928" t="str">
        <f>IF(V5928="","",IF(ABS(V5928-R5928)&gt;W$1,ABS(V5928-R5928),""))</f>
        <v/>
      </c>
      <c r="X5928" t="str">
        <f>Y5928&amp;"-"&amp;Z5928&amp;"-"&amp;AC5928&amp;"-"&amp;AD5928&amp;"-"&amp;AG5928</f>
        <v>23.5-f-A-1-1.5</v>
      </c>
      <c r="Y5928">
        <f>F5928</f>
        <v>23.5</v>
      </c>
      <c r="Z5928" s="2" t="str">
        <f>G5928</f>
        <v>f</v>
      </c>
      <c r="AA5928">
        <f>_xlfn.IFNA(VLOOKUP(X5928,'duo-out'!A$2:Q$5000,5,FALSE),E5928+10*(H5928-1)+1+_xlfn.IFNA(VLOOKUP(D5928,states!A$2:C$10,3,FALSE),1))</f>
        <v>262</v>
      </c>
      <c r="AB5928" t="str">
        <f>IF(V5928="","",V5928)</f>
        <v/>
      </c>
      <c r="AC5928" s="2" t="str">
        <f>_xlfn.IFNA(VLOOKUP(D5928,states!A$2:C$10,2,FALSE),"XX")</f>
        <v>A</v>
      </c>
      <c r="AD5928">
        <f>E5928</f>
        <v>1</v>
      </c>
      <c r="AE5928">
        <f>_xlfn.IFNA(VLOOKUP(D5928,states!A$2:D$10,4,FALSE),0)</f>
        <v>2</v>
      </c>
      <c r="AF5928">
        <v>0.5</v>
      </c>
      <c r="AG5928">
        <f>IF(AE5928=0,AF5928,IF(AE5928=1,IF(F5928=0.5,0.5,IF(H5928=1,0.5,1.5)),IF(F5928=0.5,0.5,IF(H5928=1,2.5,1.5))))</f>
        <v>1.5</v>
      </c>
      <c r="AH5928" s="7">
        <f>IF(AC5928="XX",0,1/C5928^(1/5)*IF(E5928=0,100,1)/(E5928+1)^(1/4))</f>
        <v>1.4616615453385144</v>
      </c>
    </row>
    <row r="5929" spans="1:34">
      <c r="A5929">
        <v>1068</v>
      </c>
      <c r="B5929" s="1">
        <v>23831.3</v>
      </c>
      <c r="C5929" s="6">
        <v>6.3049999999999995E-2</v>
      </c>
      <c r="D5929" t="s">
        <v>3</v>
      </c>
      <c r="E5929">
        <v>1</v>
      </c>
      <c r="F5929">
        <v>23.5</v>
      </c>
      <c r="G5929" t="s">
        <v>2</v>
      </c>
      <c r="H5929">
        <v>2</v>
      </c>
      <c r="I5929" t="s">
        <v>0</v>
      </c>
      <c r="J5929">
        <v>1</v>
      </c>
      <c r="K5929">
        <v>22.5</v>
      </c>
      <c r="L5929" t="s">
        <v>2</v>
      </c>
      <c r="M5929">
        <v>2</v>
      </c>
      <c r="N5929" t="s">
        <v>1124</v>
      </c>
      <c r="O5929">
        <v>1</v>
      </c>
      <c r="P5929" t="str">
        <f>D5929&amp;"-"&amp;F5929&amp;"-"&amp;G5929&amp;"-"&amp;E5929&amp;"-"&amp;H5929</f>
        <v>A2Delta-23.5-f-1-2</v>
      </c>
      <c r="Q5929" t="str">
        <f>I5929&amp;"-"&amp;K5929&amp;"-"&amp;L5929&amp;"-"&amp;J5929&amp;"-"&amp;M5929</f>
        <v>X2Pi-22.5-f-1-2</v>
      </c>
      <c r="R5929">
        <f>B5929+S5929</f>
        <v>33679.086301474003</v>
      </c>
      <c r="S5929">
        <f>_xlfn.IFNA(VLOOKUP(Q5929,'MARVEL-X'!A$2:I$1400,7,FALSE),VLOOKUP(Q5929,MARVEL!A$2:J$1522,10,FALSE))</f>
        <v>9847.7863014739996</v>
      </c>
      <c r="T5929">
        <f>IF(P5929=P5928,R5929+T5928,R5929)</f>
        <v>67358.057072367999</v>
      </c>
      <c r="U5929">
        <f>IF(P5929=P5928,1+U5928,1)</f>
        <v>2</v>
      </c>
      <c r="V5929" t="str">
        <f t="shared" si="92"/>
        <v/>
      </c>
      <c r="W5929" t="str">
        <f>IF(V5929="","",IF(ABS(V5929-R5929)&gt;W$1,ABS(V5929-R5929),""))</f>
        <v/>
      </c>
      <c r="X5929" t="str">
        <f>Y5929&amp;"-"&amp;Z5929&amp;"-"&amp;AC5929&amp;"-"&amp;AD5929&amp;"-"&amp;AG5929</f>
        <v>23.5-f-A-1-1.5</v>
      </c>
      <c r="Y5929">
        <f>F5929</f>
        <v>23.5</v>
      </c>
      <c r="Z5929" s="2" t="str">
        <f>G5929</f>
        <v>f</v>
      </c>
      <c r="AA5929">
        <f>_xlfn.IFNA(VLOOKUP(X5929,'duo-out'!A$2:Q$5000,5,FALSE),E5929+10*(H5929-1)+1+_xlfn.IFNA(VLOOKUP(D5929,states!A$2:C$10,3,FALSE),1))</f>
        <v>262</v>
      </c>
      <c r="AB5929" t="str">
        <f>IF(V5929="","",V5929)</f>
        <v/>
      </c>
      <c r="AC5929" s="2" t="str">
        <f>_xlfn.IFNA(VLOOKUP(D5929,states!A$2:C$10,2,FALSE),"XX")</f>
        <v>A</v>
      </c>
      <c r="AD5929">
        <f>E5929</f>
        <v>1</v>
      </c>
      <c r="AE5929">
        <f>_xlfn.IFNA(VLOOKUP(D5929,states!A$2:D$10,4,FALSE),0)</f>
        <v>2</v>
      </c>
      <c r="AF5929">
        <v>0.5</v>
      </c>
      <c r="AG5929">
        <f>IF(AE5929=0,AF5929,IF(AE5929=1,IF(F5929=0.5,0.5,IF(H5929=1,0.5,1.5)),IF(F5929=0.5,0.5,IF(H5929=1,2.5,1.5))))</f>
        <v>1.5</v>
      </c>
      <c r="AH5929" s="7">
        <f>IF(AC5929="XX",0,1/C5929^(1/5)*IF(E5929=0,100,1)/(E5929+1)^(1/4))</f>
        <v>1.4615224233893578</v>
      </c>
    </row>
    <row r="5930" spans="1:34">
      <c r="A5930">
        <v>5868</v>
      </c>
      <c r="B5930" s="1">
        <v>23831.24</v>
      </c>
      <c r="C5930" s="6">
        <v>0.5</v>
      </c>
      <c r="D5930" t="s">
        <v>3</v>
      </c>
      <c r="E5930">
        <v>1</v>
      </c>
      <c r="F5930">
        <v>23.5</v>
      </c>
      <c r="G5930" t="s">
        <v>2</v>
      </c>
      <c r="H5930">
        <v>2</v>
      </c>
      <c r="I5930" t="s">
        <v>0</v>
      </c>
      <c r="J5930">
        <v>1</v>
      </c>
      <c r="K5930">
        <v>22.5</v>
      </c>
      <c r="L5930" t="s">
        <v>2</v>
      </c>
      <c r="M5930">
        <v>2</v>
      </c>
      <c r="N5930" t="s">
        <v>5924</v>
      </c>
      <c r="O5930">
        <v>1</v>
      </c>
      <c r="P5930" t="str">
        <f>D5930&amp;"-"&amp;F5930&amp;"-"&amp;G5930&amp;"-"&amp;E5930&amp;"-"&amp;H5930</f>
        <v>A2Delta-23.5-f-1-2</v>
      </c>
      <c r="Q5930" t="str">
        <f>I5930&amp;"-"&amp;K5930&amp;"-"&amp;L5930&amp;"-"&amp;J5930&amp;"-"&amp;M5930</f>
        <v>X2Pi-22.5-f-1-2</v>
      </c>
      <c r="R5930">
        <f>B5930+S5930</f>
        <v>33679.026301474005</v>
      </c>
      <c r="S5930">
        <f>_xlfn.IFNA(VLOOKUP(Q5930,'MARVEL-X'!A$2:I$1400,7,FALSE),VLOOKUP(Q5930,MARVEL!A$2:J$1522,10,FALSE))</f>
        <v>9847.7863014739996</v>
      </c>
      <c r="T5930">
        <f>IF(P5930=P5929,R5930+T5929,R5930)</f>
        <v>101037.083373842</v>
      </c>
      <c r="U5930">
        <f>IF(P5930=P5929,1+U5929,1)</f>
        <v>3</v>
      </c>
      <c r="V5930">
        <f t="shared" si="92"/>
        <v>33679.02779128067</v>
      </c>
      <c r="W5930" t="str">
        <f>IF(V5930="","",IF(ABS(V5930-R5930)&gt;W$1,ABS(V5930-R5930),""))</f>
        <v/>
      </c>
      <c r="X5930" t="str">
        <f>Y5930&amp;"-"&amp;Z5930&amp;"-"&amp;AC5930&amp;"-"&amp;AD5930&amp;"-"&amp;AG5930</f>
        <v>23.5-f-A-1-1.5</v>
      </c>
      <c r="Y5930">
        <f>F5930</f>
        <v>23.5</v>
      </c>
      <c r="Z5930" s="2" t="str">
        <f>G5930</f>
        <v>f</v>
      </c>
      <c r="AA5930">
        <f>_xlfn.IFNA(VLOOKUP(X5930,'duo-out'!A$2:Q$5000,5,FALSE),E5930+10*(H5930-1)+1+_xlfn.IFNA(VLOOKUP(D5930,states!A$2:C$10,3,FALSE),1))</f>
        <v>262</v>
      </c>
      <c r="AB5930">
        <f>IF(V5930="","",V5930)</f>
        <v>33679.02779128067</v>
      </c>
      <c r="AC5930" s="2" t="str">
        <f>_xlfn.IFNA(VLOOKUP(D5930,states!A$2:C$10,2,FALSE),"XX")</f>
        <v>A</v>
      </c>
      <c r="AD5930">
        <f>E5930</f>
        <v>1</v>
      </c>
      <c r="AE5930">
        <f>_xlfn.IFNA(VLOOKUP(D5930,states!A$2:D$10,4,FALSE),0)</f>
        <v>2</v>
      </c>
      <c r="AF5930">
        <v>0.5</v>
      </c>
      <c r="AG5930">
        <f>IF(AE5930=0,AF5930,IF(AE5930=1,IF(F5930=0.5,0.5,IF(H5930=1,0.5,1.5)),IF(F5930=0.5,0.5,IF(H5930=1,2.5,1.5))))</f>
        <v>1.5</v>
      </c>
      <c r="AH5930" s="7">
        <f>IF(AC5930="XX",0,1/C5930^(1/5)*IF(E5930=0,100,1)/(E5930+1)^(1/4))</f>
        <v>0.96593632892484571</v>
      </c>
    </row>
    <row r="5931" spans="1:34">
      <c r="A5931">
        <v>5943</v>
      </c>
      <c r="B5931" s="1">
        <v>22503.99</v>
      </c>
      <c r="C5931" s="6">
        <v>0.5</v>
      </c>
      <c r="D5931" t="s">
        <v>3</v>
      </c>
      <c r="E5931">
        <v>2</v>
      </c>
      <c r="F5931">
        <v>23.5</v>
      </c>
      <c r="G5931" t="s">
        <v>2</v>
      </c>
      <c r="H5931">
        <v>1</v>
      </c>
      <c r="I5931" t="s">
        <v>0</v>
      </c>
      <c r="J5931">
        <v>2</v>
      </c>
      <c r="K5931">
        <v>24.5</v>
      </c>
      <c r="L5931" t="s">
        <v>2</v>
      </c>
      <c r="M5931">
        <v>1</v>
      </c>
      <c r="N5931" t="s">
        <v>5999</v>
      </c>
      <c r="O5931">
        <v>1</v>
      </c>
      <c r="P5931" t="str">
        <f>D5931&amp;"-"&amp;F5931&amp;"-"&amp;G5931&amp;"-"&amp;E5931&amp;"-"&amp;H5931</f>
        <v>A2Delta-23.5-f-2-1</v>
      </c>
      <c r="Q5931" t="str">
        <f>I5931&amp;"-"&amp;K5931&amp;"-"&amp;L5931&amp;"-"&amp;J5931&amp;"-"&amp;M5931</f>
        <v>X2Pi-24.5-f-2-1</v>
      </c>
      <c r="R5931">
        <f>B5931+S5931</f>
        <v>35214.449824758005</v>
      </c>
      <c r="S5931">
        <f>_xlfn.IFNA(VLOOKUP(Q5931,'MARVEL-X'!A$2:I$1400,7,FALSE),VLOOKUP(Q5931,MARVEL!A$2:J$1522,10,FALSE))</f>
        <v>12710.459824758</v>
      </c>
      <c r="T5931">
        <f>IF(P5931=P5930,R5931+T5930,R5931)</f>
        <v>35214.449824758005</v>
      </c>
      <c r="U5931">
        <f>IF(P5931=P5930,1+U5930,1)</f>
        <v>1</v>
      </c>
      <c r="V5931" t="str">
        <f t="shared" si="92"/>
        <v/>
      </c>
      <c r="W5931" t="str">
        <f>IF(V5931="","",IF(ABS(V5931-R5931)&gt;W$1,ABS(V5931-R5931),""))</f>
        <v/>
      </c>
      <c r="X5931" t="str">
        <f>Y5931&amp;"-"&amp;Z5931&amp;"-"&amp;AC5931&amp;"-"&amp;AD5931&amp;"-"&amp;AG5931</f>
        <v>23.5-f-A-2-2.5</v>
      </c>
      <c r="Y5931">
        <f>F5931</f>
        <v>23.5</v>
      </c>
      <c r="Z5931" s="2" t="str">
        <f>G5931</f>
        <v>f</v>
      </c>
      <c r="AA5931">
        <f>_xlfn.IFNA(VLOOKUP(X5931,'duo-out'!A$2:Q$5000,5,FALSE),E5931+10*(H5931-1)+1+_xlfn.IFNA(VLOOKUP(D5931,states!A$2:C$10,3,FALSE),1))</f>
        <v>253</v>
      </c>
      <c r="AB5931" t="str">
        <f>IF(V5931="","",V5931)</f>
        <v/>
      </c>
      <c r="AC5931" s="2" t="str">
        <f>_xlfn.IFNA(VLOOKUP(D5931,states!A$2:C$10,2,FALSE),"XX")</f>
        <v>A</v>
      </c>
      <c r="AD5931">
        <f>E5931</f>
        <v>2</v>
      </c>
      <c r="AE5931">
        <f>_xlfn.IFNA(VLOOKUP(D5931,states!A$2:D$10,4,FALSE),0)</f>
        <v>2</v>
      </c>
      <c r="AF5931">
        <v>0.5</v>
      </c>
      <c r="AG5931">
        <f>IF(AE5931=0,AF5931,IF(AE5931=1,IF(F5931=0.5,0.5,IF(H5931=1,0.5,1.5)),IF(F5931=0.5,0.5,IF(H5931=1,2.5,1.5))))</f>
        <v>2.5</v>
      </c>
      <c r="AH5931" s="7">
        <f>IF(AC5931="XX",0,1/C5931^(1/5)*IF(E5931=0,100,1)/(E5931+1)^(1/4))</f>
        <v>0.87282200217602857</v>
      </c>
    </row>
    <row r="5932" spans="1:34">
      <c r="A5932">
        <v>5922</v>
      </c>
      <c r="B5932" s="1">
        <v>23044.82</v>
      </c>
      <c r="C5932" s="6">
        <v>0.5</v>
      </c>
      <c r="D5932" t="s">
        <v>3</v>
      </c>
      <c r="E5932">
        <v>2</v>
      </c>
      <c r="F5932">
        <v>23.5</v>
      </c>
      <c r="G5932" t="s">
        <v>2</v>
      </c>
      <c r="H5932">
        <v>1</v>
      </c>
      <c r="I5932" t="s">
        <v>0</v>
      </c>
      <c r="J5932">
        <v>2</v>
      </c>
      <c r="K5932">
        <v>23.5</v>
      </c>
      <c r="L5932" t="s">
        <v>1</v>
      </c>
      <c r="M5932">
        <v>1</v>
      </c>
      <c r="N5932" t="s">
        <v>5978</v>
      </c>
      <c r="O5932">
        <v>1</v>
      </c>
      <c r="P5932" t="str">
        <f>D5932&amp;"-"&amp;F5932&amp;"-"&amp;G5932&amp;"-"&amp;E5932&amp;"-"&amp;H5932</f>
        <v>A2Delta-23.5-f-2-1</v>
      </c>
      <c r="Q5932" t="str">
        <f>I5932&amp;"-"&amp;K5932&amp;"-"&amp;L5932&amp;"-"&amp;J5932&amp;"-"&amp;M5932</f>
        <v>X2Pi-23.5-e-2-1</v>
      </c>
      <c r="R5932">
        <f>B5932+S5932</f>
        <v>35214.466779551003</v>
      </c>
      <c r="S5932">
        <f>_xlfn.IFNA(VLOOKUP(Q5932,'MARVEL-X'!A$2:I$1400,7,FALSE),VLOOKUP(Q5932,MARVEL!A$2:J$1522,10,FALSE))</f>
        <v>12169.646779551</v>
      </c>
      <c r="T5932">
        <f>IF(P5932=P5931,R5932+T5931,R5932)</f>
        <v>70428.916604309008</v>
      </c>
      <c r="U5932">
        <f>IF(P5932=P5931,1+U5931,1)</f>
        <v>2</v>
      </c>
      <c r="V5932">
        <f t="shared" si="92"/>
        <v>35214.458302154504</v>
      </c>
      <c r="W5932" t="str">
        <f>IF(V5932="","",IF(ABS(V5932-R5932)&gt;W$1,ABS(V5932-R5932),""))</f>
        <v/>
      </c>
      <c r="X5932" t="str">
        <f>Y5932&amp;"-"&amp;Z5932&amp;"-"&amp;AC5932&amp;"-"&amp;AD5932&amp;"-"&amp;AG5932</f>
        <v>23.5-f-A-2-2.5</v>
      </c>
      <c r="Y5932">
        <f>F5932</f>
        <v>23.5</v>
      </c>
      <c r="Z5932" s="2" t="str">
        <f>G5932</f>
        <v>f</v>
      </c>
      <c r="AA5932">
        <f>_xlfn.IFNA(VLOOKUP(X5932,'duo-out'!A$2:Q$5000,5,FALSE),E5932+10*(H5932-1)+1+_xlfn.IFNA(VLOOKUP(D5932,states!A$2:C$10,3,FALSE),1))</f>
        <v>253</v>
      </c>
      <c r="AB5932">
        <f>IF(V5932="","",V5932)</f>
        <v>35214.458302154504</v>
      </c>
      <c r="AC5932" s="2" t="str">
        <f>_xlfn.IFNA(VLOOKUP(D5932,states!A$2:C$10,2,FALSE),"XX")</f>
        <v>A</v>
      </c>
      <c r="AD5932">
        <f>E5932</f>
        <v>2</v>
      </c>
      <c r="AE5932">
        <f>_xlfn.IFNA(VLOOKUP(D5932,states!A$2:D$10,4,FALSE),0)</f>
        <v>2</v>
      </c>
      <c r="AF5932">
        <v>0.5</v>
      </c>
      <c r="AG5932">
        <f>IF(AE5932=0,AF5932,IF(AE5932=1,IF(F5932=0.5,0.5,IF(H5932=1,0.5,1.5)),IF(F5932=0.5,0.5,IF(H5932=1,2.5,1.5))))</f>
        <v>2.5</v>
      </c>
      <c r="AH5932" s="7">
        <f>IF(AC5932="XX",0,1/C5932^(1/5)*IF(E5932=0,100,1)/(E5932+1)^(1/4))</f>
        <v>0.87282200217602857</v>
      </c>
    </row>
    <row r="5933" spans="1:34">
      <c r="A5933">
        <v>1337</v>
      </c>
      <c r="B5933" s="1">
        <v>23583.23</v>
      </c>
      <c r="C5933" s="6">
        <v>8.3479999999999999E-2</v>
      </c>
      <c r="D5933" t="s">
        <v>3</v>
      </c>
      <c r="E5933">
        <v>2</v>
      </c>
      <c r="F5933">
        <v>23.5</v>
      </c>
      <c r="G5933" t="s">
        <v>2</v>
      </c>
      <c r="H5933">
        <v>2</v>
      </c>
      <c r="I5933" t="s">
        <v>0</v>
      </c>
      <c r="J5933">
        <v>2</v>
      </c>
      <c r="K5933">
        <v>22.5</v>
      </c>
      <c r="L5933" t="s">
        <v>2</v>
      </c>
      <c r="M5933">
        <v>2</v>
      </c>
      <c r="N5933" t="s">
        <v>1393</v>
      </c>
      <c r="O5933">
        <v>1</v>
      </c>
      <c r="P5933" t="str">
        <f>D5933&amp;"-"&amp;F5933&amp;"-"&amp;G5933&amp;"-"&amp;E5933&amp;"-"&amp;H5933</f>
        <v>A2Delta-23.5-f-2-2</v>
      </c>
      <c r="Q5933" t="str">
        <f>I5933&amp;"-"&amp;K5933&amp;"-"&amp;L5933&amp;"-"&amp;J5933&amp;"-"&amp;M5933</f>
        <v>X2Pi-22.5-f-2-2</v>
      </c>
      <c r="R5933">
        <f>B5933+S5933</f>
        <v>35753.145133900995</v>
      </c>
      <c r="S5933">
        <f>_xlfn.IFNA(VLOOKUP(Q5933,'MARVEL-X'!A$2:I$1400,7,FALSE),VLOOKUP(Q5933,MARVEL!A$2:J$1522,10,FALSE))</f>
        <v>12169.915133900999</v>
      </c>
      <c r="T5933">
        <f>IF(P5933=P5932,R5933+T5932,R5933)</f>
        <v>35753.145133900995</v>
      </c>
      <c r="U5933">
        <f>IF(P5933=P5932,1+U5932,1)</f>
        <v>1</v>
      </c>
      <c r="V5933" t="str">
        <f t="shared" si="92"/>
        <v/>
      </c>
      <c r="W5933" t="str">
        <f>IF(V5933="","",IF(ABS(V5933-R5933)&gt;W$1,ABS(V5933-R5933),""))</f>
        <v/>
      </c>
      <c r="X5933" t="str">
        <f>Y5933&amp;"-"&amp;Z5933&amp;"-"&amp;AC5933&amp;"-"&amp;AD5933&amp;"-"&amp;AG5933</f>
        <v>23.5-f-A-2-1.5</v>
      </c>
      <c r="Y5933">
        <f>F5933</f>
        <v>23.5</v>
      </c>
      <c r="Z5933" s="2" t="str">
        <f>G5933</f>
        <v>f</v>
      </c>
      <c r="AA5933">
        <f>_xlfn.IFNA(VLOOKUP(X5933,'duo-out'!A$2:Q$5000,5,FALSE),E5933+10*(H5933-1)+1+_xlfn.IFNA(VLOOKUP(D5933,states!A$2:C$10,3,FALSE),1))</f>
        <v>263</v>
      </c>
      <c r="AB5933" t="str">
        <f>IF(V5933="","",V5933)</f>
        <v/>
      </c>
      <c r="AC5933" s="2" t="str">
        <f>_xlfn.IFNA(VLOOKUP(D5933,states!A$2:C$10,2,FALSE),"XX")</f>
        <v>A</v>
      </c>
      <c r="AD5933">
        <f>E5933</f>
        <v>2</v>
      </c>
      <c r="AE5933">
        <f>_xlfn.IFNA(VLOOKUP(D5933,states!A$2:D$10,4,FALSE),0)</f>
        <v>2</v>
      </c>
      <c r="AF5933">
        <v>0.5</v>
      </c>
      <c r="AG5933">
        <f>IF(AE5933=0,AF5933,IF(AE5933=1,IF(F5933=0.5,0.5,IF(H5933=1,0.5,1.5)),IF(F5933=0.5,0.5,IF(H5933=1,2.5,1.5))))</f>
        <v>1.5</v>
      </c>
      <c r="AH5933" s="7">
        <f>IF(AC5933="XX",0,1/C5933^(1/5)*IF(E5933=0,100,1)/(E5933+1)^(1/4))</f>
        <v>1.2485421206682084</v>
      </c>
    </row>
    <row r="5934" spans="1:34">
      <c r="A5934">
        <v>1426</v>
      </c>
      <c r="B5934" s="1">
        <v>22451.15</v>
      </c>
      <c r="C5934" s="6">
        <v>8.3479999999999999E-2</v>
      </c>
      <c r="D5934" t="s">
        <v>3</v>
      </c>
      <c r="E5934">
        <v>2</v>
      </c>
      <c r="F5934">
        <v>23.5</v>
      </c>
      <c r="G5934" t="s">
        <v>2</v>
      </c>
      <c r="H5934">
        <v>2</v>
      </c>
      <c r="I5934" t="s">
        <v>0</v>
      </c>
      <c r="J5934">
        <v>2</v>
      </c>
      <c r="K5934">
        <v>24.5</v>
      </c>
      <c r="L5934" t="s">
        <v>2</v>
      </c>
      <c r="M5934">
        <v>2</v>
      </c>
      <c r="N5934" t="s">
        <v>1482</v>
      </c>
      <c r="O5934">
        <v>1</v>
      </c>
      <c r="P5934" t="str">
        <f>D5934&amp;"-"&amp;F5934&amp;"-"&amp;G5934&amp;"-"&amp;E5934&amp;"-"&amp;H5934</f>
        <v>A2Delta-23.5-f-2-2</v>
      </c>
      <c r="Q5934" t="str">
        <f>I5934&amp;"-"&amp;K5934&amp;"-"&amp;L5934&amp;"-"&amp;J5934&amp;"-"&amp;M5934</f>
        <v>X2Pi-24.5-f-2-2</v>
      </c>
      <c r="R5934">
        <f>B5934+S5934</f>
        <v>35752.994170436999</v>
      </c>
      <c r="S5934">
        <f>_xlfn.IFNA(VLOOKUP(Q5934,'MARVEL-X'!A$2:I$1400,7,FALSE),VLOOKUP(Q5934,MARVEL!A$2:J$1522,10,FALSE))</f>
        <v>13301.844170437</v>
      </c>
      <c r="T5934">
        <f>IF(P5934=P5933,R5934+T5933,R5934)</f>
        <v>71506.139304337994</v>
      </c>
      <c r="U5934">
        <f>IF(P5934=P5933,1+U5933,1)</f>
        <v>2</v>
      </c>
      <c r="V5934" t="str">
        <f t="shared" si="92"/>
        <v/>
      </c>
      <c r="W5934" t="str">
        <f>IF(V5934="","",IF(ABS(V5934-R5934)&gt;W$1,ABS(V5934-R5934),""))</f>
        <v/>
      </c>
      <c r="X5934" t="str">
        <f>Y5934&amp;"-"&amp;Z5934&amp;"-"&amp;AC5934&amp;"-"&amp;AD5934&amp;"-"&amp;AG5934</f>
        <v>23.5-f-A-2-1.5</v>
      </c>
      <c r="Y5934">
        <f>F5934</f>
        <v>23.5</v>
      </c>
      <c r="Z5934" s="2" t="str">
        <f>G5934</f>
        <v>f</v>
      </c>
      <c r="AA5934">
        <f>_xlfn.IFNA(VLOOKUP(X5934,'duo-out'!A$2:Q$5000,5,FALSE),E5934+10*(H5934-1)+1+_xlfn.IFNA(VLOOKUP(D5934,states!A$2:C$10,3,FALSE),1))</f>
        <v>263</v>
      </c>
      <c r="AB5934" t="str">
        <f>IF(V5934="","",V5934)</f>
        <v/>
      </c>
      <c r="AC5934" s="2" t="str">
        <f>_xlfn.IFNA(VLOOKUP(D5934,states!A$2:C$10,2,FALSE),"XX")</f>
        <v>A</v>
      </c>
      <c r="AD5934">
        <f>E5934</f>
        <v>2</v>
      </c>
      <c r="AE5934">
        <f>_xlfn.IFNA(VLOOKUP(D5934,states!A$2:D$10,4,FALSE),0)</f>
        <v>2</v>
      </c>
      <c r="AF5934">
        <v>0.5</v>
      </c>
      <c r="AG5934">
        <f>IF(AE5934=0,AF5934,IF(AE5934=1,IF(F5934=0.5,0.5,IF(H5934=1,0.5,1.5)),IF(F5934=0.5,0.5,IF(H5934=1,2.5,1.5))))</f>
        <v>1.5</v>
      </c>
      <c r="AH5934" s="7">
        <f>IF(AC5934="XX",0,1/C5934^(1/5)*IF(E5934=0,100,1)/(E5934+1)^(1/4))</f>
        <v>1.2485421206682084</v>
      </c>
    </row>
    <row r="5935" spans="1:34">
      <c r="A5935">
        <v>253</v>
      </c>
      <c r="B5935" s="1">
        <v>22469.89</v>
      </c>
      <c r="C5935" s="6">
        <v>0.5</v>
      </c>
      <c r="D5935" t="s">
        <v>3</v>
      </c>
      <c r="E5935">
        <v>2</v>
      </c>
      <c r="F5935">
        <v>23.5</v>
      </c>
      <c r="G5935" t="s">
        <v>2</v>
      </c>
      <c r="H5935">
        <v>2</v>
      </c>
      <c r="I5935" t="s">
        <v>0</v>
      </c>
      <c r="J5935">
        <v>2</v>
      </c>
      <c r="K5935">
        <v>24.5</v>
      </c>
      <c r="L5935" t="s">
        <v>2</v>
      </c>
      <c r="M5935">
        <v>2</v>
      </c>
      <c r="N5935" t="s">
        <v>308</v>
      </c>
      <c r="O5935">
        <v>-1</v>
      </c>
      <c r="P5935" t="str">
        <f>D5935&amp;"-"&amp;F5935&amp;"-"&amp;G5935&amp;"-"&amp;E5935&amp;"-"&amp;H5935</f>
        <v>A2Delta-23.5-f-2-2</v>
      </c>
      <c r="Q5935" t="str">
        <f>I5935&amp;"-"&amp;K5935&amp;"-"&amp;L5935&amp;"-"&amp;J5935&amp;"-"&amp;M5935</f>
        <v>X2Pi-24.5-f-2-2</v>
      </c>
      <c r="R5935">
        <f>B5935+S5935</f>
        <v>35771.734170436997</v>
      </c>
      <c r="S5935">
        <f>_xlfn.IFNA(VLOOKUP(Q5935,'MARVEL-X'!A$2:I$1400,7,FALSE),VLOOKUP(Q5935,MARVEL!A$2:J$1522,10,FALSE))</f>
        <v>13301.844170437</v>
      </c>
      <c r="T5935">
        <f>IF(P5935=P5934,R5935+T5934,R5935)</f>
        <v>107277.873474775</v>
      </c>
      <c r="U5935">
        <f>IF(P5935=P5934,1+U5934,1)</f>
        <v>3</v>
      </c>
      <c r="V5935" t="str">
        <f t="shared" si="92"/>
        <v/>
      </c>
      <c r="W5935" t="str">
        <f>IF(V5935="","",IF(ABS(V5935-R5935)&gt;W$1,ABS(V5935-R5935),""))</f>
        <v/>
      </c>
      <c r="X5935" t="str">
        <f>Y5935&amp;"-"&amp;Z5935&amp;"-"&amp;AC5935&amp;"-"&amp;AD5935&amp;"-"&amp;AG5935</f>
        <v>23.5-f-A-2-1.5</v>
      </c>
      <c r="Y5935">
        <f>F5935</f>
        <v>23.5</v>
      </c>
      <c r="Z5935" s="2" t="str">
        <f>G5935</f>
        <v>f</v>
      </c>
      <c r="AA5935">
        <f>_xlfn.IFNA(VLOOKUP(X5935,'duo-out'!A$2:Q$5000,5,FALSE),E5935+10*(H5935-1)+1+_xlfn.IFNA(VLOOKUP(D5935,states!A$2:C$10,3,FALSE),1))</f>
        <v>263</v>
      </c>
      <c r="AB5935" t="str">
        <f>IF(V5935="","",V5935)</f>
        <v/>
      </c>
      <c r="AC5935" s="2" t="str">
        <f>_xlfn.IFNA(VLOOKUP(D5935,states!A$2:C$10,2,FALSE),"XX")</f>
        <v>A</v>
      </c>
      <c r="AD5935">
        <f>E5935</f>
        <v>2</v>
      </c>
      <c r="AE5935">
        <f>_xlfn.IFNA(VLOOKUP(D5935,states!A$2:D$10,4,FALSE),0)</f>
        <v>2</v>
      </c>
      <c r="AF5935">
        <v>0.5</v>
      </c>
      <c r="AG5935">
        <f>IF(AE5935=0,AF5935,IF(AE5935=1,IF(F5935=0.5,0.5,IF(H5935=1,0.5,1.5)),IF(F5935=0.5,0.5,IF(H5935=1,2.5,1.5))))</f>
        <v>1.5</v>
      </c>
      <c r="AH5935" s="7">
        <f>IF(AC5935="XX",0,1/C5935^(1/5)*IF(E5935=0,100,1)/(E5935+1)^(1/4))</f>
        <v>0.87282200217602857</v>
      </c>
    </row>
    <row r="5936" spans="1:34">
      <c r="A5936">
        <v>235</v>
      </c>
      <c r="B5936" s="1">
        <v>23583.61</v>
      </c>
      <c r="C5936" s="6">
        <v>0.5</v>
      </c>
      <c r="D5936" t="s">
        <v>3</v>
      </c>
      <c r="E5936">
        <v>2</v>
      </c>
      <c r="F5936">
        <v>23.5</v>
      </c>
      <c r="G5936" t="s">
        <v>2</v>
      </c>
      <c r="H5936">
        <v>2</v>
      </c>
      <c r="I5936" t="s">
        <v>0</v>
      </c>
      <c r="J5936">
        <v>2</v>
      </c>
      <c r="K5936">
        <v>22.5</v>
      </c>
      <c r="L5936" t="s">
        <v>2</v>
      </c>
      <c r="M5936">
        <v>2</v>
      </c>
      <c r="N5936" t="s">
        <v>290</v>
      </c>
      <c r="O5936">
        <v>-1</v>
      </c>
      <c r="P5936" t="str">
        <f>D5936&amp;"-"&amp;F5936&amp;"-"&amp;G5936&amp;"-"&amp;E5936&amp;"-"&amp;H5936</f>
        <v>A2Delta-23.5-f-2-2</v>
      </c>
      <c r="Q5936" t="str">
        <f>I5936&amp;"-"&amp;K5936&amp;"-"&amp;L5936&amp;"-"&amp;J5936&amp;"-"&amp;M5936</f>
        <v>X2Pi-22.5-f-2-2</v>
      </c>
      <c r="R5936">
        <f>B5936+S5936</f>
        <v>35753.525133900999</v>
      </c>
      <c r="S5936">
        <f>_xlfn.IFNA(VLOOKUP(Q5936,'MARVEL-X'!A$2:I$1400,7,FALSE),VLOOKUP(Q5936,MARVEL!A$2:J$1522,10,FALSE))</f>
        <v>12169.915133900999</v>
      </c>
      <c r="T5936">
        <f>IF(P5936=P5935,R5936+T5935,R5936)</f>
        <v>143031.39860867598</v>
      </c>
      <c r="U5936">
        <f>IF(P5936=P5935,1+U5935,1)</f>
        <v>4</v>
      </c>
      <c r="V5936">
        <f t="shared" si="92"/>
        <v>35757.849652168996</v>
      </c>
      <c r="W5936">
        <f>IF(V5936="","",IF(ABS(V5936-R5936)&gt;W$1,ABS(V5936-R5936),""))</f>
        <v>4.3245182679966092</v>
      </c>
      <c r="X5936" t="str">
        <f>Y5936&amp;"-"&amp;Z5936&amp;"-"&amp;AC5936&amp;"-"&amp;AD5936&amp;"-"&amp;AG5936</f>
        <v>23.5-f-A-2-1.5</v>
      </c>
      <c r="Y5936">
        <f>F5936</f>
        <v>23.5</v>
      </c>
      <c r="Z5936" s="2" t="str">
        <f>G5936</f>
        <v>f</v>
      </c>
      <c r="AA5936">
        <f>_xlfn.IFNA(VLOOKUP(X5936,'duo-out'!A$2:Q$5000,5,FALSE),E5936+10*(H5936-1)+1+_xlfn.IFNA(VLOOKUP(D5936,states!A$2:C$10,3,FALSE),1))</f>
        <v>263</v>
      </c>
      <c r="AB5936">
        <f>IF(V5936="","",V5936)</f>
        <v>35757.849652168996</v>
      </c>
      <c r="AC5936" s="2" t="str">
        <f>_xlfn.IFNA(VLOOKUP(D5936,states!A$2:C$10,2,FALSE),"XX")</f>
        <v>A</v>
      </c>
      <c r="AD5936">
        <f>E5936</f>
        <v>2</v>
      </c>
      <c r="AE5936">
        <f>_xlfn.IFNA(VLOOKUP(D5936,states!A$2:D$10,4,FALSE),0)</f>
        <v>2</v>
      </c>
      <c r="AF5936">
        <v>0.5</v>
      </c>
      <c r="AG5936">
        <f>IF(AE5936=0,AF5936,IF(AE5936=1,IF(F5936=0.5,0.5,IF(H5936=1,0.5,1.5)),IF(F5936=0.5,0.5,IF(H5936=1,2.5,1.5))))</f>
        <v>1.5</v>
      </c>
      <c r="AH5936" s="7">
        <f>IF(AC5936="XX",0,1/C5936^(1/5)*IF(E5936=0,100,1)/(E5936+1)^(1/4))</f>
        <v>0.87282200217602857</v>
      </c>
    </row>
    <row r="5937" spans="1:34">
      <c r="A5937">
        <v>6024</v>
      </c>
      <c r="B5937" s="1">
        <v>22159.16</v>
      </c>
      <c r="C5937" s="6">
        <v>0.5</v>
      </c>
      <c r="D5937" t="s">
        <v>3</v>
      </c>
      <c r="E5937">
        <v>3</v>
      </c>
      <c r="F5937">
        <v>23.5</v>
      </c>
      <c r="G5937" t="s">
        <v>2</v>
      </c>
      <c r="H5937">
        <v>1</v>
      </c>
      <c r="I5937" t="s">
        <v>0</v>
      </c>
      <c r="J5937">
        <v>3</v>
      </c>
      <c r="K5937">
        <v>24.5</v>
      </c>
      <c r="L5937" t="s">
        <v>2</v>
      </c>
      <c r="M5937">
        <v>1</v>
      </c>
      <c r="N5937" t="s">
        <v>6080</v>
      </c>
      <c r="O5937">
        <v>1</v>
      </c>
      <c r="P5937" t="str">
        <f>D5937&amp;"-"&amp;F5937&amp;"-"&amp;G5937&amp;"-"&amp;E5937&amp;"-"&amp;H5937</f>
        <v>A2Delta-23.5-f-3-1</v>
      </c>
      <c r="Q5937" t="str">
        <f>I5937&amp;"-"&amp;K5937&amp;"-"&amp;L5937&amp;"-"&amp;J5937&amp;"-"&amp;M5937</f>
        <v>X2Pi-24.5-f-3-1</v>
      </c>
      <c r="R5937">
        <f>B5937+S5937</f>
        <v>37044.724937106999</v>
      </c>
      <c r="S5937">
        <f>_xlfn.IFNA(VLOOKUP(Q5937,'MARVEL-X'!A$2:I$1400,7,FALSE),VLOOKUP(Q5937,MARVEL!A$2:J$1522,10,FALSE))</f>
        <v>14885.564937106999</v>
      </c>
      <c r="T5937">
        <f>IF(P5937=P5936,R5937+T5936,R5937)</f>
        <v>37044.724937106999</v>
      </c>
      <c r="U5937">
        <f>IF(P5937=P5936,1+U5936,1)</f>
        <v>1</v>
      </c>
      <c r="V5937">
        <f t="shared" si="92"/>
        <v>37044.724937106999</v>
      </c>
      <c r="W5937" t="str">
        <f>IF(V5937="","",IF(ABS(V5937-R5937)&gt;W$1,ABS(V5937-R5937),""))</f>
        <v/>
      </c>
      <c r="X5937" t="str">
        <f>Y5937&amp;"-"&amp;Z5937&amp;"-"&amp;AC5937&amp;"-"&amp;AD5937&amp;"-"&amp;AG5937</f>
        <v>23.5-f-A-3-2.5</v>
      </c>
      <c r="Y5937">
        <f>F5937</f>
        <v>23.5</v>
      </c>
      <c r="Z5937" s="2" t="str">
        <f>G5937</f>
        <v>f</v>
      </c>
      <c r="AA5937">
        <f>_xlfn.IFNA(VLOOKUP(X5937,'duo-out'!A$2:Q$5000,5,FALSE),E5937+10*(H5937-1)+1+_xlfn.IFNA(VLOOKUP(D5937,states!A$2:C$10,3,FALSE),1))</f>
        <v>254</v>
      </c>
      <c r="AB5937">
        <f>IF(V5937="","",V5937)</f>
        <v>37044.724937106999</v>
      </c>
      <c r="AC5937" s="2" t="str">
        <f>_xlfn.IFNA(VLOOKUP(D5937,states!A$2:C$10,2,FALSE),"XX")</f>
        <v>A</v>
      </c>
      <c r="AD5937">
        <f>E5937</f>
        <v>3</v>
      </c>
      <c r="AE5937">
        <f>_xlfn.IFNA(VLOOKUP(D5937,states!A$2:D$10,4,FALSE),0)</f>
        <v>2</v>
      </c>
      <c r="AF5937">
        <v>0.5</v>
      </c>
      <c r="AG5937">
        <f>IF(AE5937=0,AF5937,IF(AE5937=1,IF(F5937=0.5,0.5,IF(H5937=1,0.5,1.5)),IF(F5937=0.5,0.5,IF(H5937=1,2.5,1.5))))</f>
        <v>2.5</v>
      </c>
      <c r="AH5937" s="7">
        <f>IF(AC5937="XX",0,1/C5937^(1/5)*IF(E5937=0,100,1)/(E5937+1)^(1/4))</f>
        <v>0.8122523963562357</v>
      </c>
    </row>
    <row r="5938" spans="1:34">
      <c r="A5938">
        <v>3233</v>
      </c>
      <c r="B5938" s="1">
        <v>23371.625400000001</v>
      </c>
      <c r="C5938" s="6">
        <v>9.4339999999999993E-2</v>
      </c>
      <c r="D5938" t="s">
        <v>3</v>
      </c>
      <c r="E5938">
        <v>0</v>
      </c>
      <c r="F5938">
        <v>24.5</v>
      </c>
      <c r="G5938" t="s">
        <v>1</v>
      </c>
      <c r="H5938">
        <v>1</v>
      </c>
      <c r="I5938" t="s">
        <v>0</v>
      </c>
      <c r="J5938">
        <v>0</v>
      </c>
      <c r="K5938">
        <v>24.5</v>
      </c>
      <c r="L5938" t="s">
        <v>2</v>
      </c>
      <c r="M5938">
        <v>1</v>
      </c>
      <c r="N5938" t="s">
        <v>3289</v>
      </c>
      <c r="O5938">
        <v>1</v>
      </c>
      <c r="P5938" t="str">
        <f>D5938&amp;"-"&amp;F5938&amp;"-"&amp;G5938&amp;"-"&amp;E5938&amp;"-"&amp;H5938</f>
        <v>A2Delta-24.5-e-0-1</v>
      </c>
      <c r="Q5938" t="str">
        <f>I5938&amp;"-"&amp;K5938&amp;"-"&amp;L5938&amp;"-"&amp;J5938&amp;"-"&amp;M5938</f>
        <v>X2Pi-24.5-f-0-1</v>
      </c>
      <c r="R5938">
        <f>B5938+S5938</f>
        <v>31360.923231206001</v>
      </c>
      <c r="S5938">
        <f>_xlfn.IFNA(VLOOKUP(Q5938,'MARVEL-X'!A$2:I$1400,7,FALSE),VLOOKUP(Q5938,MARVEL!A$2:J$1522,10,FALSE))</f>
        <v>7989.2978312060004</v>
      </c>
      <c r="T5938">
        <f>IF(P5938=P5937,R5938+T5937,R5938)</f>
        <v>31360.923231206001</v>
      </c>
      <c r="U5938">
        <f>IF(P5938=P5937,1+U5937,1)</f>
        <v>1</v>
      </c>
      <c r="V5938" t="str">
        <f t="shared" si="92"/>
        <v/>
      </c>
      <c r="W5938" t="str">
        <f>IF(V5938="","",IF(ABS(V5938-R5938)&gt;W$1,ABS(V5938-R5938),""))</f>
        <v/>
      </c>
      <c r="X5938" t="str">
        <f>Y5938&amp;"-"&amp;Z5938&amp;"-"&amp;AC5938&amp;"-"&amp;AD5938&amp;"-"&amp;AG5938</f>
        <v>24.5-e-A-0-2.5</v>
      </c>
      <c r="Y5938">
        <f>F5938</f>
        <v>24.5</v>
      </c>
      <c r="Z5938" s="2" t="str">
        <f>G5938</f>
        <v>e</v>
      </c>
      <c r="AA5938">
        <f>_xlfn.IFNA(VLOOKUP(X5938,'duo-out'!A$2:Q$5000,5,FALSE),E5938+10*(H5938-1)+1+_xlfn.IFNA(VLOOKUP(D5938,states!A$2:C$10,3,FALSE),1))</f>
        <v>251</v>
      </c>
      <c r="AB5938" t="str">
        <f>IF(V5938="","",V5938)</f>
        <v/>
      </c>
      <c r="AC5938" s="2" t="str">
        <f>_xlfn.IFNA(VLOOKUP(D5938,states!A$2:C$10,2,FALSE),"XX")</f>
        <v>A</v>
      </c>
      <c r="AD5938">
        <f>E5938</f>
        <v>0</v>
      </c>
      <c r="AE5938">
        <f>_xlfn.IFNA(VLOOKUP(D5938,states!A$2:D$10,4,FALSE),0)</f>
        <v>2</v>
      </c>
      <c r="AF5938">
        <v>0.5</v>
      </c>
      <c r="AG5938">
        <f>IF(AE5938=0,AF5938,IF(AE5938=1,IF(F5938=0.5,0.5,IF(H5938=1,0.5,1.5)),IF(F5938=0.5,0.5,IF(H5938=1,2.5,1.5))))</f>
        <v>2.5</v>
      </c>
      <c r="AH5938" s="7">
        <f>IF(AC5938="XX",0,1/C5938^(1/5)*IF(E5938=0,100,1)/(E5938+1)^(1/4))</f>
        <v>160.34699508104308</v>
      </c>
    </row>
    <row r="5939" spans="1:34">
      <c r="A5939">
        <v>3165</v>
      </c>
      <c r="B5939" s="1">
        <v>23959.620900000002</v>
      </c>
      <c r="C5939" s="6">
        <v>4.4420000000000001E-2</v>
      </c>
      <c r="D5939" t="s">
        <v>3</v>
      </c>
      <c r="E5939">
        <v>0</v>
      </c>
      <c r="F5939">
        <v>24.5</v>
      </c>
      <c r="G5939" t="s">
        <v>1</v>
      </c>
      <c r="H5939">
        <v>1</v>
      </c>
      <c r="I5939" t="s">
        <v>0</v>
      </c>
      <c r="J5939">
        <v>0</v>
      </c>
      <c r="K5939">
        <v>23.5</v>
      </c>
      <c r="L5939" t="s">
        <v>1</v>
      </c>
      <c r="M5939">
        <v>1</v>
      </c>
      <c r="N5939" t="s">
        <v>3221</v>
      </c>
      <c r="O5939">
        <v>1</v>
      </c>
      <c r="P5939" t="str">
        <f>D5939&amp;"-"&amp;F5939&amp;"-"&amp;G5939&amp;"-"&amp;E5939&amp;"-"&amp;H5939</f>
        <v>A2Delta-24.5-e-0-1</v>
      </c>
      <c r="Q5939" t="str">
        <f>I5939&amp;"-"&amp;K5939&amp;"-"&amp;L5939&amp;"-"&amp;J5939&amp;"-"&amp;M5939</f>
        <v>X2Pi-23.5-e-0-1</v>
      </c>
      <c r="R5939">
        <f>B5939+S5939</f>
        <v>31360.852313555002</v>
      </c>
      <c r="S5939">
        <f>_xlfn.IFNA(VLOOKUP(Q5939,'MARVEL-X'!A$2:I$1400,7,FALSE),VLOOKUP(Q5939,MARVEL!A$2:J$1522,10,FALSE))</f>
        <v>7401.2314135550005</v>
      </c>
      <c r="T5939">
        <f>IF(P5939=P5938,R5939+T5938,R5939)</f>
        <v>62721.775544761003</v>
      </c>
      <c r="U5939">
        <f>IF(P5939=P5938,1+U5938,1)</f>
        <v>2</v>
      </c>
      <c r="V5939" t="str">
        <f t="shared" si="92"/>
        <v/>
      </c>
      <c r="W5939" t="str">
        <f>IF(V5939="","",IF(ABS(V5939-R5939)&gt;W$1,ABS(V5939-R5939),""))</f>
        <v/>
      </c>
      <c r="X5939" t="str">
        <f>Y5939&amp;"-"&amp;Z5939&amp;"-"&amp;AC5939&amp;"-"&amp;AD5939&amp;"-"&amp;AG5939</f>
        <v>24.5-e-A-0-2.5</v>
      </c>
      <c r="Y5939">
        <f>F5939</f>
        <v>24.5</v>
      </c>
      <c r="Z5939" s="2" t="str">
        <f>G5939</f>
        <v>e</v>
      </c>
      <c r="AA5939">
        <f>_xlfn.IFNA(VLOOKUP(X5939,'duo-out'!A$2:Q$5000,5,FALSE),E5939+10*(H5939-1)+1+_xlfn.IFNA(VLOOKUP(D5939,states!A$2:C$10,3,FALSE),1))</f>
        <v>251</v>
      </c>
      <c r="AB5939" t="str">
        <f>IF(V5939="","",V5939)</f>
        <v/>
      </c>
      <c r="AC5939" s="2" t="str">
        <f>_xlfn.IFNA(VLOOKUP(D5939,states!A$2:C$10,2,FALSE),"XX")</f>
        <v>A</v>
      </c>
      <c r="AD5939">
        <f>E5939</f>
        <v>0</v>
      </c>
      <c r="AE5939">
        <f>_xlfn.IFNA(VLOOKUP(D5939,states!A$2:D$10,4,FALSE),0)</f>
        <v>2</v>
      </c>
      <c r="AF5939">
        <v>0.5</v>
      </c>
      <c r="AG5939">
        <f>IF(AE5939=0,AF5939,IF(AE5939=1,IF(F5939=0.5,0.5,IF(H5939=1,0.5,1.5)),IF(F5939=0.5,0.5,IF(H5939=1,2.5,1.5))))</f>
        <v>2.5</v>
      </c>
      <c r="AH5939" s="7">
        <f>IF(AC5939="XX",0,1/C5939^(1/5)*IF(E5939=0,100,1)/(E5939+1)^(1/4))</f>
        <v>186.41647398447384</v>
      </c>
    </row>
    <row r="5940" spans="1:34">
      <c r="A5940">
        <v>6</v>
      </c>
      <c r="B5940" s="1">
        <v>22728.723300000001</v>
      </c>
      <c r="C5940" s="6">
        <v>5.5E-2</v>
      </c>
      <c r="D5940" t="s">
        <v>3</v>
      </c>
      <c r="E5940">
        <v>0</v>
      </c>
      <c r="F5940">
        <v>24.5</v>
      </c>
      <c r="G5940" t="s">
        <v>1</v>
      </c>
      <c r="H5940">
        <v>1</v>
      </c>
      <c r="I5940" t="s">
        <v>0</v>
      </c>
      <c r="J5940">
        <v>0</v>
      </c>
      <c r="K5940">
        <v>25.5</v>
      </c>
      <c r="L5940" t="s">
        <v>1</v>
      </c>
      <c r="M5940">
        <v>1</v>
      </c>
      <c r="N5940" t="s">
        <v>61</v>
      </c>
      <c r="O5940">
        <v>-1</v>
      </c>
      <c r="P5940" t="str">
        <f>D5940&amp;"-"&amp;F5940&amp;"-"&amp;G5940&amp;"-"&amp;E5940&amp;"-"&amp;H5940</f>
        <v>A2Delta-24.5-e-0-1</v>
      </c>
      <c r="Q5940" t="str">
        <f>I5940&amp;"-"&amp;K5940&amp;"-"&amp;L5940&amp;"-"&amp;J5940&amp;"-"&amp;M5940</f>
        <v>X2Pi-25.5-e-0-1</v>
      </c>
      <c r="R5940">
        <f>B5940+S5940</f>
        <v>31361.016156414</v>
      </c>
      <c r="S5940">
        <f>_xlfn.IFNA(VLOOKUP(Q5940,'MARVEL-X'!A$2:I$1400,7,FALSE),VLOOKUP(Q5940,MARVEL!A$2:J$1522,10,FALSE))</f>
        <v>8632.2928564139984</v>
      </c>
      <c r="T5940">
        <f>IF(P5940=P5939,R5940+T5939,R5940)</f>
        <v>94082.791701175011</v>
      </c>
      <c r="U5940">
        <f>IF(P5940=P5939,1+U5939,1)</f>
        <v>3</v>
      </c>
      <c r="V5940" t="str">
        <f t="shared" si="92"/>
        <v/>
      </c>
      <c r="W5940" t="str">
        <f>IF(V5940="","",IF(ABS(V5940-R5940)&gt;W$1,ABS(V5940-R5940),""))</f>
        <v/>
      </c>
      <c r="X5940" t="str">
        <f>Y5940&amp;"-"&amp;Z5940&amp;"-"&amp;AC5940&amp;"-"&amp;AD5940&amp;"-"&amp;AG5940</f>
        <v>24.5-e-A-0-2.5</v>
      </c>
      <c r="Y5940">
        <f>F5940</f>
        <v>24.5</v>
      </c>
      <c r="Z5940" s="2" t="str">
        <f>G5940</f>
        <v>e</v>
      </c>
      <c r="AA5940">
        <f>_xlfn.IFNA(VLOOKUP(X5940,'duo-out'!A$2:Q$5000,5,FALSE),E5940+10*(H5940-1)+1+_xlfn.IFNA(VLOOKUP(D5940,states!A$2:C$10,3,FALSE),1))</f>
        <v>251</v>
      </c>
      <c r="AB5940" t="str">
        <f>IF(V5940="","",V5940)</f>
        <v/>
      </c>
      <c r="AC5940" s="2" t="str">
        <f>_xlfn.IFNA(VLOOKUP(D5940,states!A$2:C$10,2,FALSE),"XX")</f>
        <v>A</v>
      </c>
      <c r="AD5940">
        <f>E5940</f>
        <v>0</v>
      </c>
      <c r="AE5940">
        <f>_xlfn.IFNA(VLOOKUP(D5940,states!A$2:D$10,4,FALSE),0)</f>
        <v>2</v>
      </c>
      <c r="AF5940">
        <v>0.5</v>
      </c>
      <c r="AG5940">
        <f>IF(AE5940=0,AF5940,IF(AE5940=1,IF(F5940=0.5,0.5,IF(H5940=1,0.5,1.5)),IF(F5940=0.5,0.5,IF(H5940=1,2.5,1.5))))</f>
        <v>2.5</v>
      </c>
      <c r="AH5940" s="7">
        <f>IF(AC5940="XX",0,1/C5940^(1/5)*IF(E5940=0,100,1)/(E5940+1)^(1/4))</f>
        <v>178.6189212246033</v>
      </c>
    </row>
    <row r="5941" spans="1:34">
      <c r="A5941">
        <v>5345</v>
      </c>
      <c r="B5941" s="1">
        <v>23371.474999999999</v>
      </c>
      <c r="C5941" s="6">
        <v>8.7650000000000006E-2</v>
      </c>
      <c r="D5941" t="s">
        <v>3</v>
      </c>
      <c r="E5941">
        <v>0</v>
      </c>
      <c r="F5941">
        <v>24.5</v>
      </c>
      <c r="G5941" t="s">
        <v>1</v>
      </c>
      <c r="H5941">
        <v>1</v>
      </c>
      <c r="I5941" t="s">
        <v>0</v>
      </c>
      <c r="J5941">
        <v>0</v>
      </c>
      <c r="K5941">
        <v>24.5</v>
      </c>
      <c r="L5941" t="s">
        <v>2</v>
      </c>
      <c r="M5941">
        <v>1</v>
      </c>
      <c r="N5941" t="s">
        <v>5401</v>
      </c>
      <c r="O5941">
        <v>1</v>
      </c>
      <c r="P5941" t="str">
        <f>D5941&amp;"-"&amp;F5941&amp;"-"&amp;G5941&amp;"-"&amp;E5941&amp;"-"&amp;H5941</f>
        <v>A2Delta-24.5-e-0-1</v>
      </c>
      <c r="Q5941" t="str">
        <f>I5941&amp;"-"&amp;K5941&amp;"-"&amp;L5941&amp;"-"&amp;J5941&amp;"-"&amp;M5941</f>
        <v>X2Pi-24.5-f-0-1</v>
      </c>
      <c r="R5941">
        <f>B5941+S5941</f>
        <v>31360.772831205999</v>
      </c>
      <c r="S5941">
        <f>_xlfn.IFNA(VLOOKUP(Q5941,'MARVEL-X'!A$2:I$1400,7,FALSE),VLOOKUP(Q5941,MARVEL!A$2:J$1522,10,FALSE))</f>
        <v>7989.2978312060004</v>
      </c>
      <c r="T5941">
        <f>IF(P5941=P5940,R5941+T5940,R5941)</f>
        <v>125443.56453238102</v>
      </c>
      <c r="U5941">
        <f>IF(P5941=P5940,1+U5940,1)</f>
        <v>4</v>
      </c>
      <c r="V5941" t="str">
        <f t="shared" si="92"/>
        <v/>
      </c>
      <c r="W5941" t="str">
        <f>IF(V5941="","",IF(ABS(V5941-R5941)&gt;W$1,ABS(V5941-R5941),""))</f>
        <v/>
      </c>
      <c r="X5941" t="str">
        <f>Y5941&amp;"-"&amp;Z5941&amp;"-"&amp;AC5941&amp;"-"&amp;AD5941&amp;"-"&amp;AG5941</f>
        <v>24.5-e-A-0-2.5</v>
      </c>
      <c r="Y5941">
        <f>F5941</f>
        <v>24.5</v>
      </c>
      <c r="Z5941" s="2" t="str">
        <f>G5941</f>
        <v>e</v>
      </c>
      <c r="AA5941">
        <f>_xlfn.IFNA(VLOOKUP(X5941,'duo-out'!A$2:Q$5000,5,FALSE),E5941+10*(H5941-1)+1+_xlfn.IFNA(VLOOKUP(D5941,states!A$2:C$10,3,FALSE),1))</f>
        <v>251</v>
      </c>
      <c r="AB5941" t="str">
        <f>IF(V5941="","",V5941)</f>
        <v/>
      </c>
      <c r="AC5941" s="2" t="str">
        <f>_xlfn.IFNA(VLOOKUP(D5941,states!A$2:C$10,2,FALSE),"XX")</f>
        <v>A</v>
      </c>
      <c r="AD5941">
        <f>E5941</f>
        <v>0</v>
      </c>
      <c r="AE5941">
        <f>_xlfn.IFNA(VLOOKUP(D5941,states!A$2:D$10,4,FALSE),0)</f>
        <v>2</v>
      </c>
      <c r="AF5941">
        <v>0.5</v>
      </c>
      <c r="AG5941">
        <f>IF(AE5941=0,AF5941,IF(AE5941=1,IF(F5941=0.5,0.5,IF(H5941=1,0.5,1.5)),IF(F5941=0.5,0.5,IF(H5941=1,2.5,1.5))))</f>
        <v>2.5</v>
      </c>
      <c r="AH5941" s="7">
        <f>IF(AC5941="XX",0,1/C5941^(1/5)*IF(E5941=0,100,1)/(E5941+1)^(1/4))</f>
        <v>162.72325235144729</v>
      </c>
    </row>
    <row r="5942" spans="1:34">
      <c r="A5942">
        <v>712</v>
      </c>
      <c r="B5942" s="1">
        <v>22728.58</v>
      </c>
      <c r="C5942" s="6">
        <v>0.05</v>
      </c>
      <c r="D5942" t="s">
        <v>3</v>
      </c>
      <c r="E5942">
        <v>0</v>
      </c>
      <c r="F5942">
        <v>24.5</v>
      </c>
      <c r="G5942" t="s">
        <v>1</v>
      </c>
      <c r="H5942">
        <v>1</v>
      </c>
      <c r="I5942" t="s">
        <v>0</v>
      </c>
      <c r="J5942">
        <v>0</v>
      </c>
      <c r="K5942">
        <v>25.5</v>
      </c>
      <c r="L5942" t="s">
        <v>1</v>
      </c>
      <c r="M5942">
        <v>1</v>
      </c>
      <c r="N5942" t="s">
        <v>768</v>
      </c>
      <c r="O5942">
        <v>1</v>
      </c>
      <c r="P5942" t="str">
        <f>D5942&amp;"-"&amp;F5942&amp;"-"&amp;G5942&amp;"-"&amp;E5942&amp;"-"&amp;H5942</f>
        <v>A2Delta-24.5-e-0-1</v>
      </c>
      <c r="Q5942" t="str">
        <f>I5942&amp;"-"&amp;K5942&amp;"-"&amp;L5942&amp;"-"&amp;J5942&amp;"-"&amp;M5942</f>
        <v>X2Pi-25.5-e-0-1</v>
      </c>
      <c r="R5942">
        <f>B5942+S5942</f>
        <v>31360.872856414</v>
      </c>
      <c r="S5942">
        <f>_xlfn.IFNA(VLOOKUP(Q5942,'MARVEL-X'!A$2:I$1400,7,FALSE),VLOOKUP(Q5942,MARVEL!A$2:J$1522,10,FALSE))</f>
        <v>8632.2928564139984</v>
      </c>
      <c r="T5942">
        <f>IF(P5942=P5941,R5942+T5941,R5942)</f>
        <v>156804.43738879502</v>
      </c>
      <c r="U5942">
        <f>IF(P5942=P5941,1+U5941,1)</f>
        <v>5</v>
      </c>
      <c r="V5942" t="str">
        <f t="shared" si="92"/>
        <v/>
      </c>
      <c r="W5942" t="str">
        <f>IF(V5942="","",IF(ABS(V5942-R5942)&gt;W$1,ABS(V5942-R5942),""))</f>
        <v/>
      </c>
      <c r="X5942" t="str">
        <f>Y5942&amp;"-"&amp;Z5942&amp;"-"&amp;AC5942&amp;"-"&amp;AD5942&amp;"-"&amp;AG5942</f>
        <v>24.5-e-A-0-2.5</v>
      </c>
      <c r="Y5942">
        <f>F5942</f>
        <v>24.5</v>
      </c>
      <c r="Z5942" s="2" t="str">
        <f>G5942</f>
        <v>e</v>
      </c>
      <c r="AA5942">
        <f>_xlfn.IFNA(VLOOKUP(X5942,'duo-out'!A$2:Q$5000,5,FALSE),E5942+10*(H5942-1)+1+_xlfn.IFNA(VLOOKUP(D5942,states!A$2:C$10,3,FALSE),1))</f>
        <v>251</v>
      </c>
      <c r="AB5942" t="str">
        <f>IF(V5942="","",V5942)</f>
        <v/>
      </c>
      <c r="AC5942" s="2" t="str">
        <f>_xlfn.IFNA(VLOOKUP(D5942,states!A$2:C$10,2,FALSE),"XX")</f>
        <v>A</v>
      </c>
      <c r="AD5942">
        <f>E5942</f>
        <v>0</v>
      </c>
      <c r="AE5942">
        <f>_xlfn.IFNA(VLOOKUP(D5942,states!A$2:D$10,4,FALSE),0)</f>
        <v>2</v>
      </c>
      <c r="AF5942">
        <v>0.5</v>
      </c>
      <c r="AG5942">
        <f>IF(AE5942=0,AF5942,IF(AE5942=1,IF(F5942=0.5,0.5,IF(H5942=1,0.5,1.5)),IF(F5942=0.5,0.5,IF(H5942=1,2.5,1.5))))</f>
        <v>2.5</v>
      </c>
      <c r="AH5942" s="7">
        <f>IF(AC5942="XX",0,1/C5942^(1/5)*IF(E5942=0,100,1)/(E5942+1)^(1/4))</f>
        <v>182.05642030260799</v>
      </c>
    </row>
    <row r="5943" spans="1:34">
      <c r="A5943">
        <v>683</v>
      </c>
      <c r="B5943" s="1">
        <v>23371.49</v>
      </c>
      <c r="C5943" s="6">
        <v>6.5320000000000003E-2</v>
      </c>
      <c r="D5943" t="s">
        <v>3</v>
      </c>
      <c r="E5943">
        <v>0</v>
      </c>
      <c r="F5943">
        <v>24.5</v>
      </c>
      <c r="G5943" t="s">
        <v>1</v>
      </c>
      <c r="H5943">
        <v>1</v>
      </c>
      <c r="I5943" t="s">
        <v>0</v>
      </c>
      <c r="J5943">
        <v>0</v>
      </c>
      <c r="K5943">
        <v>24.5</v>
      </c>
      <c r="L5943" t="s">
        <v>2</v>
      </c>
      <c r="M5943">
        <v>1</v>
      </c>
      <c r="N5943" t="s">
        <v>739</v>
      </c>
      <c r="O5943">
        <v>1</v>
      </c>
      <c r="P5943" t="str">
        <f>D5943&amp;"-"&amp;F5943&amp;"-"&amp;G5943&amp;"-"&amp;E5943&amp;"-"&amp;H5943</f>
        <v>A2Delta-24.5-e-0-1</v>
      </c>
      <c r="Q5943" t="str">
        <f>I5943&amp;"-"&amp;K5943&amp;"-"&amp;L5943&amp;"-"&amp;J5943&amp;"-"&amp;M5943</f>
        <v>X2Pi-24.5-f-0-1</v>
      </c>
      <c r="R5943">
        <f>B5943+S5943</f>
        <v>31360.787831206002</v>
      </c>
      <c r="S5943">
        <f>_xlfn.IFNA(VLOOKUP(Q5943,'MARVEL-X'!A$2:I$1400,7,FALSE),VLOOKUP(Q5943,MARVEL!A$2:J$1522,10,FALSE))</f>
        <v>7989.2978312060004</v>
      </c>
      <c r="T5943">
        <f>IF(P5943=P5942,R5943+T5942,R5943)</f>
        <v>188165.22522000101</v>
      </c>
      <c r="U5943">
        <f>IF(P5943=P5942,1+U5942,1)</f>
        <v>6</v>
      </c>
      <c r="V5943" t="str">
        <f t="shared" si="92"/>
        <v/>
      </c>
      <c r="W5943" t="str">
        <f>IF(V5943="","",IF(ABS(V5943-R5943)&gt;W$1,ABS(V5943-R5943),""))</f>
        <v/>
      </c>
      <c r="X5943" t="str">
        <f>Y5943&amp;"-"&amp;Z5943&amp;"-"&amp;AC5943&amp;"-"&amp;AD5943&amp;"-"&amp;AG5943</f>
        <v>24.5-e-A-0-2.5</v>
      </c>
      <c r="Y5943">
        <f>F5943</f>
        <v>24.5</v>
      </c>
      <c r="Z5943" s="2" t="str">
        <f>G5943</f>
        <v>e</v>
      </c>
      <c r="AA5943">
        <f>_xlfn.IFNA(VLOOKUP(X5943,'duo-out'!A$2:Q$5000,5,FALSE),E5943+10*(H5943-1)+1+_xlfn.IFNA(VLOOKUP(D5943,states!A$2:C$10,3,FALSE),1))</f>
        <v>251</v>
      </c>
      <c r="AB5943" t="str">
        <f>IF(V5943="","",V5943)</f>
        <v/>
      </c>
      <c r="AC5943" s="2" t="str">
        <f>_xlfn.IFNA(VLOOKUP(D5943,states!A$2:C$10,2,FALSE),"XX")</f>
        <v>A</v>
      </c>
      <c r="AD5943">
        <f>E5943</f>
        <v>0</v>
      </c>
      <c r="AE5943">
        <f>_xlfn.IFNA(VLOOKUP(D5943,states!A$2:D$10,4,FALSE),0)</f>
        <v>2</v>
      </c>
      <c r="AF5943">
        <v>0.5</v>
      </c>
      <c r="AG5943">
        <f>IF(AE5943=0,AF5943,IF(AE5943=1,IF(F5943=0.5,0.5,IF(H5943=1,0.5,1.5)),IF(F5943=0.5,0.5,IF(H5943=1,2.5,1.5))))</f>
        <v>2.5</v>
      </c>
      <c r="AH5943" s="7">
        <f>IF(AC5943="XX",0,1/C5943^(1/5)*IF(E5943=0,100,1)/(E5943+1)^(1/4))</f>
        <v>172.58011926730146</v>
      </c>
    </row>
    <row r="5944" spans="1:34">
      <c r="A5944">
        <v>597</v>
      </c>
      <c r="B5944" s="1">
        <v>23959.62</v>
      </c>
      <c r="C5944" s="6">
        <v>0.05</v>
      </c>
      <c r="D5944" t="s">
        <v>3</v>
      </c>
      <c r="E5944">
        <v>0</v>
      </c>
      <c r="F5944">
        <v>24.5</v>
      </c>
      <c r="G5944" t="s">
        <v>1</v>
      </c>
      <c r="H5944">
        <v>1</v>
      </c>
      <c r="I5944" t="s">
        <v>0</v>
      </c>
      <c r="J5944">
        <v>0</v>
      </c>
      <c r="K5944">
        <v>23.5</v>
      </c>
      <c r="L5944" t="s">
        <v>1</v>
      </c>
      <c r="M5944">
        <v>1</v>
      </c>
      <c r="N5944" t="s">
        <v>653</v>
      </c>
      <c r="O5944">
        <v>1</v>
      </c>
      <c r="P5944" t="str">
        <f>D5944&amp;"-"&amp;F5944&amp;"-"&amp;G5944&amp;"-"&amp;E5944&amp;"-"&amp;H5944</f>
        <v>A2Delta-24.5-e-0-1</v>
      </c>
      <c r="Q5944" t="str">
        <f>I5944&amp;"-"&amp;K5944&amp;"-"&amp;L5944&amp;"-"&amp;J5944&amp;"-"&amp;M5944</f>
        <v>X2Pi-23.5-e-0-1</v>
      </c>
      <c r="R5944">
        <f>B5944+S5944</f>
        <v>31360.851413554999</v>
      </c>
      <c r="S5944">
        <f>_xlfn.IFNA(VLOOKUP(Q5944,'MARVEL-X'!A$2:I$1400,7,FALSE),VLOOKUP(Q5944,MARVEL!A$2:J$1522,10,FALSE))</f>
        <v>7401.2314135550005</v>
      </c>
      <c r="T5944">
        <f>IF(P5944=P5943,R5944+T5943,R5944)</f>
        <v>219526.07663355602</v>
      </c>
      <c r="U5944">
        <f>IF(P5944=P5943,1+U5943,1)</f>
        <v>7</v>
      </c>
      <c r="V5944">
        <f t="shared" si="92"/>
        <v>31360.868090508004</v>
      </c>
      <c r="W5944" t="str">
        <f>IF(V5944="","",IF(ABS(V5944-R5944)&gt;W$1,ABS(V5944-R5944),""))</f>
        <v/>
      </c>
      <c r="X5944" t="str">
        <f>Y5944&amp;"-"&amp;Z5944&amp;"-"&amp;AC5944&amp;"-"&amp;AD5944&amp;"-"&amp;AG5944</f>
        <v>24.5-e-A-0-2.5</v>
      </c>
      <c r="Y5944">
        <f>F5944</f>
        <v>24.5</v>
      </c>
      <c r="Z5944" s="2" t="str">
        <f>G5944</f>
        <v>e</v>
      </c>
      <c r="AA5944">
        <f>_xlfn.IFNA(VLOOKUP(X5944,'duo-out'!A$2:Q$5000,5,FALSE),E5944+10*(H5944-1)+1+_xlfn.IFNA(VLOOKUP(D5944,states!A$2:C$10,3,FALSE),1))</f>
        <v>251</v>
      </c>
      <c r="AB5944">
        <f>IF(V5944="","",V5944)</f>
        <v>31360.868090508004</v>
      </c>
      <c r="AC5944" s="2" t="str">
        <f>_xlfn.IFNA(VLOOKUP(D5944,states!A$2:C$10,2,FALSE),"XX")</f>
        <v>A</v>
      </c>
      <c r="AD5944">
        <f>E5944</f>
        <v>0</v>
      </c>
      <c r="AE5944">
        <f>_xlfn.IFNA(VLOOKUP(D5944,states!A$2:D$10,4,FALSE),0)</f>
        <v>2</v>
      </c>
      <c r="AF5944">
        <v>0.5</v>
      </c>
      <c r="AG5944">
        <f>IF(AE5944=0,AF5944,IF(AE5944=1,IF(F5944=0.5,0.5,IF(H5944=1,0.5,1.5)),IF(F5944=0.5,0.5,IF(H5944=1,2.5,1.5))))</f>
        <v>2.5</v>
      </c>
      <c r="AH5944" s="7">
        <f>IF(AC5944="XX",0,1/C5944^(1/5)*IF(E5944=0,100,1)/(E5944+1)^(1/4))</f>
        <v>182.05642030260799</v>
      </c>
    </row>
    <row r="5945" spans="1:34">
      <c r="A5945">
        <v>3388</v>
      </c>
      <c r="B5945" s="1">
        <v>23363.0723</v>
      </c>
      <c r="C5945" s="6">
        <v>0.01</v>
      </c>
      <c r="D5945" t="s">
        <v>3</v>
      </c>
      <c r="E5945">
        <v>0</v>
      </c>
      <c r="F5945">
        <v>24.5</v>
      </c>
      <c r="G5945" t="s">
        <v>1</v>
      </c>
      <c r="H5945">
        <v>2</v>
      </c>
      <c r="I5945" t="s">
        <v>0</v>
      </c>
      <c r="J5945">
        <v>0</v>
      </c>
      <c r="K5945">
        <v>24.5</v>
      </c>
      <c r="L5945" t="s">
        <v>2</v>
      </c>
      <c r="M5945">
        <v>2</v>
      </c>
      <c r="N5945" t="s">
        <v>3444</v>
      </c>
      <c r="O5945">
        <v>1</v>
      </c>
      <c r="P5945" t="str">
        <f>D5945&amp;"-"&amp;F5945&amp;"-"&amp;G5945&amp;"-"&amp;E5945&amp;"-"&amp;H5945</f>
        <v>A2Delta-24.5-e-0-2</v>
      </c>
      <c r="Q5945" t="str">
        <f>I5945&amp;"-"&amp;K5945&amp;"-"&amp;L5945&amp;"-"&amp;J5945&amp;"-"&amp;M5945</f>
        <v>X2Pi-24.5-f-0-2</v>
      </c>
      <c r="R5945">
        <f>B5945+S5945</f>
        <v>31995.826298106</v>
      </c>
      <c r="S5945">
        <f>_xlfn.IFNA(VLOOKUP(Q5945,'MARVEL-X'!A$2:I$1400,7,FALSE),VLOOKUP(Q5945,MARVEL!A$2:J$1522,10,FALSE))</f>
        <v>8632.7539981059999</v>
      </c>
      <c r="T5945">
        <f>IF(P5945=P5944,R5945+T5944,R5945)</f>
        <v>31995.826298106</v>
      </c>
      <c r="U5945">
        <f>IF(P5945=P5944,1+U5944,1)</f>
        <v>1</v>
      </c>
      <c r="V5945" t="str">
        <f t="shared" si="92"/>
        <v/>
      </c>
      <c r="W5945" t="str">
        <f>IF(V5945="","",IF(ABS(V5945-R5945)&gt;W$1,ABS(V5945-R5945),""))</f>
        <v/>
      </c>
      <c r="X5945" t="str">
        <f>Y5945&amp;"-"&amp;Z5945&amp;"-"&amp;AC5945&amp;"-"&amp;AD5945&amp;"-"&amp;AG5945</f>
        <v>24.5-e-A-0-1.5</v>
      </c>
      <c r="Y5945">
        <f>F5945</f>
        <v>24.5</v>
      </c>
      <c r="Z5945" s="2" t="str">
        <f>G5945</f>
        <v>e</v>
      </c>
      <c r="AA5945">
        <f>_xlfn.IFNA(VLOOKUP(X5945,'duo-out'!A$2:Q$5000,5,FALSE),E5945+10*(H5945-1)+1+_xlfn.IFNA(VLOOKUP(D5945,states!A$2:C$10,3,FALSE),1))</f>
        <v>261</v>
      </c>
      <c r="AB5945" t="str">
        <f>IF(V5945="","",V5945)</f>
        <v/>
      </c>
      <c r="AC5945" s="2" t="str">
        <f>_xlfn.IFNA(VLOOKUP(D5945,states!A$2:C$10,2,FALSE),"XX")</f>
        <v>A</v>
      </c>
      <c r="AD5945">
        <f>E5945</f>
        <v>0</v>
      </c>
      <c r="AE5945">
        <f>_xlfn.IFNA(VLOOKUP(D5945,states!A$2:D$10,4,FALSE),0)</f>
        <v>2</v>
      </c>
      <c r="AF5945">
        <v>0.5</v>
      </c>
      <c r="AG5945">
        <f>IF(AE5945=0,AF5945,IF(AE5945=1,IF(F5945=0.5,0.5,IF(H5945=1,0.5,1.5)),IF(F5945=0.5,0.5,IF(H5945=1,2.5,1.5))))</f>
        <v>1.5</v>
      </c>
      <c r="AH5945" s="7">
        <f>IF(AC5945="XX",0,1/C5945^(1/5)*IF(E5945=0,100,1)/(E5945+1)^(1/4))</f>
        <v>251.188643150958</v>
      </c>
    </row>
    <row r="5946" spans="1:34">
      <c r="A5946">
        <v>897</v>
      </c>
      <c r="B5946" s="1">
        <v>22740.720000000001</v>
      </c>
      <c r="C5946" s="6">
        <v>0.05</v>
      </c>
      <c r="D5946" t="s">
        <v>3</v>
      </c>
      <c r="E5946">
        <v>0</v>
      </c>
      <c r="F5946">
        <v>24.5</v>
      </c>
      <c r="G5946" t="s">
        <v>1</v>
      </c>
      <c r="H5946">
        <v>2</v>
      </c>
      <c r="I5946" t="s">
        <v>0</v>
      </c>
      <c r="J5946">
        <v>0</v>
      </c>
      <c r="K5946">
        <v>25.5</v>
      </c>
      <c r="L5946" t="s">
        <v>1</v>
      </c>
      <c r="M5946">
        <v>2</v>
      </c>
      <c r="N5946" t="s">
        <v>953</v>
      </c>
      <c r="O5946">
        <v>1</v>
      </c>
      <c r="P5946" t="str">
        <f>D5946&amp;"-"&amp;F5946&amp;"-"&amp;G5946&amp;"-"&amp;E5946&amp;"-"&amp;H5946</f>
        <v>A2Delta-24.5-e-0-2</v>
      </c>
      <c r="Q5946" t="str">
        <f>I5946&amp;"-"&amp;K5946&amp;"-"&amp;L5946&amp;"-"&amp;J5946&amp;"-"&amp;M5946</f>
        <v>X2Pi-25.5-e-0-2</v>
      </c>
      <c r="R5946">
        <f>B5946+S5946</f>
        <v>31995.782055151001</v>
      </c>
      <c r="S5946">
        <f>_xlfn.IFNA(VLOOKUP(Q5946,'MARVEL-X'!A$2:I$1400,7,FALSE),VLOOKUP(Q5946,MARVEL!A$2:J$1522,10,FALSE))</f>
        <v>9255.0620551509983</v>
      </c>
      <c r="T5946">
        <f>IF(P5946=P5945,R5946+T5945,R5946)</f>
        <v>63991.608353257005</v>
      </c>
      <c r="U5946">
        <f>IF(P5946=P5945,1+U5945,1)</f>
        <v>2</v>
      </c>
      <c r="V5946" t="str">
        <f t="shared" si="92"/>
        <v/>
      </c>
      <c r="W5946" t="str">
        <f>IF(V5946="","",IF(ABS(V5946-R5946)&gt;W$1,ABS(V5946-R5946),""))</f>
        <v/>
      </c>
      <c r="X5946" t="str">
        <f>Y5946&amp;"-"&amp;Z5946&amp;"-"&amp;AC5946&amp;"-"&amp;AD5946&amp;"-"&amp;AG5946</f>
        <v>24.5-e-A-0-1.5</v>
      </c>
      <c r="Y5946">
        <f>F5946</f>
        <v>24.5</v>
      </c>
      <c r="Z5946" s="2" t="str">
        <f>G5946</f>
        <v>e</v>
      </c>
      <c r="AA5946">
        <f>_xlfn.IFNA(VLOOKUP(X5946,'duo-out'!A$2:Q$5000,5,FALSE),E5946+10*(H5946-1)+1+_xlfn.IFNA(VLOOKUP(D5946,states!A$2:C$10,3,FALSE),1))</f>
        <v>261</v>
      </c>
      <c r="AB5946" t="str">
        <f>IF(V5946="","",V5946)</f>
        <v/>
      </c>
      <c r="AC5946" s="2" t="str">
        <f>_xlfn.IFNA(VLOOKUP(D5946,states!A$2:C$10,2,FALSE),"XX")</f>
        <v>A</v>
      </c>
      <c r="AD5946">
        <f>E5946</f>
        <v>0</v>
      </c>
      <c r="AE5946">
        <f>_xlfn.IFNA(VLOOKUP(D5946,states!A$2:D$10,4,FALSE),0)</f>
        <v>2</v>
      </c>
      <c r="AF5946">
        <v>0.5</v>
      </c>
      <c r="AG5946">
        <f>IF(AE5946=0,AF5946,IF(AE5946=1,IF(F5946=0.5,0.5,IF(H5946=1,0.5,1.5)),IF(F5946=0.5,0.5,IF(H5946=1,2.5,1.5))))</f>
        <v>1.5</v>
      </c>
      <c r="AH5946" s="7">
        <f>IF(AC5946="XX",0,1/C5946^(1/5)*IF(E5946=0,100,1)/(E5946+1)^(1/4))</f>
        <v>182.05642030260799</v>
      </c>
    </row>
    <row r="5947" spans="1:34">
      <c r="A5947">
        <v>811</v>
      </c>
      <c r="B5947" s="1">
        <v>23363.01</v>
      </c>
      <c r="C5947" s="6">
        <v>6.411E-2</v>
      </c>
      <c r="D5947" t="s">
        <v>3</v>
      </c>
      <c r="E5947">
        <v>0</v>
      </c>
      <c r="F5947">
        <v>24.5</v>
      </c>
      <c r="G5947" t="s">
        <v>1</v>
      </c>
      <c r="H5947">
        <v>2</v>
      </c>
      <c r="I5947" t="s">
        <v>0</v>
      </c>
      <c r="J5947">
        <v>0</v>
      </c>
      <c r="K5947">
        <v>24.5</v>
      </c>
      <c r="L5947" t="s">
        <v>2</v>
      </c>
      <c r="M5947">
        <v>2</v>
      </c>
      <c r="N5947" t="s">
        <v>867</v>
      </c>
      <c r="O5947">
        <v>1</v>
      </c>
      <c r="P5947" t="str">
        <f>D5947&amp;"-"&amp;F5947&amp;"-"&amp;G5947&amp;"-"&amp;E5947&amp;"-"&amp;H5947</f>
        <v>A2Delta-24.5-e-0-2</v>
      </c>
      <c r="Q5947" t="str">
        <f>I5947&amp;"-"&amp;K5947&amp;"-"&amp;L5947&amp;"-"&amp;J5947&amp;"-"&amp;M5947</f>
        <v>X2Pi-24.5-f-0-2</v>
      </c>
      <c r="R5947">
        <f>B5947+S5947</f>
        <v>31995.763998105998</v>
      </c>
      <c r="S5947">
        <f>_xlfn.IFNA(VLOOKUP(Q5947,'MARVEL-X'!A$2:I$1400,7,FALSE),VLOOKUP(Q5947,MARVEL!A$2:J$1522,10,FALSE))</f>
        <v>8632.7539981059999</v>
      </c>
      <c r="T5947">
        <f>IF(P5947=P5946,R5947+T5946,R5947)</f>
        <v>95987.37235136301</v>
      </c>
      <c r="U5947">
        <f>IF(P5947=P5946,1+U5946,1)</f>
        <v>3</v>
      </c>
      <c r="V5947" t="str">
        <f t="shared" si="92"/>
        <v/>
      </c>
      <c r="W5947" t="str">
        <f>IF(V5947="","",IF(ABS(V5947-R5947)&gt;W$1,ABS(V5947-R5947),""))</f>
        <v/>
      </c>
      <c r="X5947" t="str">
        <f>Y5947&amp;"-"&amp;Z5947&amp;"-"&amp;AC5947&amp;"-"&amp;AD5947&amp;"-"&amp;AG5947</f>
        <v>24.5-e-A-0-1.5</v>
      </c>
      <c r="Y5947">
        <f>F5947</f>
        <v>24.5</v>
      </c>
      <c r="Z5947" s="2" t="str">
        <f>G5947</f>
        <v>e</v>
      </c>
      <c r="AA5947">
        <f>_xlfn.IFNA(VLOOKUP(X5947,'duo-out'!A$2:Q$5000,5,FALSE),E5947+10*(H5947-1)+1+_xlfn.IFNA(VLOOKUP(D5947,states!A$2:C$10,3,FALSE),1))</f>
        <v>261</v>
      </c>
      <c r="AB5947" t="str">
        <f>IF(V5947="","",V5947)</f>
        <v/>
      </c>
      <c r="AC5947" s="2" t="str">
        <f>_xlfn.IFNA(VLOOKUP(D5947,states!A$2:C$10,2,FALSE),"XX")</f>
        <v>A</v>
      </c>
      <c r="AD5947">
        <f>E5947</f>
        <v>0</v>
      </c>
      <c r="AE5947">
        <f>_xlfn.IFNA(VLOOKUP(D5947,states!A$2:D$10,4,FALSE),0)</f>
        <v>2</v>
      </c>
      <c r="AF5947">
        <v>0.5</v>
      </c>
      <c r="AG5947">
        <f>IF(AE5947=0,AF5947,IF(AE5947=1,IF(F5947=0.5,0.5,IF(H5947=1,0.5,1.5)),IF(F5947=0.5,0.5,IF(H5947=1,2.5,1.5))))</f>
        <v>1.5</v>
      </c>
      <c r="AH5947" s="7">
        <f>IF(AC5947="XX",0,1/C5947^(1/5)*IF(E5947=0,100,1)/(E5947+1)^(1/4))</f>
        <v>173.22670500511657</v>
      </c>
    </row>
    <row r="5948" spans="1:34">
      <c r="A5948">
        <v>785</v>
      </c>
      <c r="B5948" s="1">
        <v>24006.79</v>
      </c>
      <c r="C5948" s="6">
        <v>0.05</v>
      </c>
      <c r="D5948" t="s">
        <v>3</v>
      </c>
      <c r="E5948">
        <v>0</v>
      </c>
      <c r="F5948">
        <v>24.5</v>
      </c>
      <c r="G5948" t="s">
        <v>1</v>
      </c>
      <c r="H5948">
        <v>2</v>
      </c>
      <c r="I5948" t="s">
        <v>0</v>
      </c>
      <c r="J5948">
        <v>0</v>
      </c>
      <c r="K5948">
        <v>23.5</v>
      </c>
      <c r="L5948" t="s">
        <v>1</v>
      </c>
      <c r="M5948">
        <v>2</v>
      </c>
      <c r="N5948" t="s">
        <v>841</v>
      </c>
      <c r="O5948">
        <v>1</v>
      </c>
      <c r="P5948" t="str">
        <f>D5948&amp;"-"&amp;F5948&amp;"-"&amp;G5948&amp;"-"&amp;E5948&amp;"-"&amp;H5948</f>
        <v>A2Delta-24.5-e-0-2</v>
      </c>
      <c r="Q5948" t="str">
        <f>I5948&amp;"-"&amp;K5948&amp;"-"&amp;L5948&amp;"-"&amp;J5948&amp;"-"&amp;M5948</f>
        <v>X2Pi-23.5-e-0-2</v>
      </c>
      <c r="R5948">
        <f>B5948+S5948</f>
        <v>31995.778867172001</v>
      </c>
      <c r="S5948">
        <f>_xlfn.IFNA(VLOOKUP(Q5948,'MARVEL-X'!A$2:I$1400,7,FALSE),VLOOKUP(Q5948,MARVEL!A$2:J$1522,10,FALSE))</f>
        <v>7988.988867172</v>
      </c>
      <c r="T5948">
        <f>IF(P5948=P5947,R5948+T5947,R5948)</f>
        <v>127983.15121853501</v>
      </c>
      <c r="U5948">
        <f>IF(P5948=P5947,1+U5947,1)</f>
        <v>4</v>
      </c>
      <c r="V5948">
        <f t="shared" si="92"/>
        <v>31995.787804633754</v>
      </c>
      <c r="W5948" t="str">
        <f>IF(V5948="","",IF(ABS(V5948-R5948)&gt;W$1,ABS(V5948-R5948),""))</f>
        <v/>
      </c>
      <c r="X5948" t="str">
        <f>Y5948&amp;"-"&amp;Z5948&amp;"-"&amp;AC5948&amp;"-"&amp;AD5948&amp;"-"&amp;AG5948</f>
        <v>24.5-e-A-0-1.5</v>
      </c>
      <c r="Y5948">
        <f>F5948</f>
        <v>24.5</v>
      </c>
      <c r="Z5948" s="2" t="str">
        <f>G5948</f>
        <v>e</v>
      </c>
      <c r="AA5948">
        <f>_xlfn.IFNA(VLOOKUP(X5948,'duo-out'!A$2:Q$5000,5,FALSE),E5948+10*(H5948-1)+1+_xlfn.IFNA(VLOOKUP(D5948,states!A$2:C$10,3,FALSE),1))</f>
        <v>261</v>
      </c>
      <c r="AB5948">
        <f>IF(V5948="","",V5948)</f>
        <v>31995.787804633754</v>
      </c>
      <c r="AC5948" s="2" t="str">
        <f>_xlfn.IFNA(VLOOKUP(D5948,states!A$2:C$10,2,FALSE),"XX")</f>
        <v>A</v>
      </c>
      <c r="AD5948">
        <f>E5948</f>
        <v>0</v>
      </c>
      <c r="AE5948">
        <f>_xlfn.IFNA(VLOOKUP(D5948,states!A$2:D$10,4,FALSE),0)</f>
        <v>2</v>
      </c>
      <c r="AF5948">
        <v>0.5</v>
      </c>
      <c r="AG5948">
        <f>IF(AE5948=0,AF5948,IF(AE5948=1,IF(F5948=0.5,0.5,IF(H5948=1,0.5,1.5)),IF(F5948=0.5,0.5,IF(H5948=1,2.5,1.5))))</f>
        <v>1.5</v>
      </c>
      <c r="AH5948" s="7">
        <f>IF(AC5948="XX",0,1/C5948^(1/5)*IF(E5948=0,100,1)/(E5948+1)^(1/4))</f>
        <v>182.05642030260799</v>
      </c>
    </row>
    <row r="5949" spans="1:34">
      <c r="A5949">
        <v>1015</v>
      </c>
      <c r="B5949" s="1">
        <v>22650.69</v>
      </c>
      <c r="C5949" s="6">
        <v>0.05</v>
      </c>
      <c r="D5949" t="s">
        <v>3</v>
      </c>
      <c r="E5949">
        <v>1</v>
      </c>
      <c r="F5949">
        <v>24.5</v>
      </c>
      <c r="G5949" t="s">
        <v>1</v>
      </c>
      <c r="H5949">
        <v>1</v>
      </c>
      <c r="I5949" t="s">
        <v>0</v>
      </c>
      <c r="J5949">
        <v>1</v>
      </c>
      <c r="K5949">
        <v>25.5</v>
      </c>
      <c r="L5949" t="s">
        <v>1</v>
      </c>
      <c r="M5949">
        <v>1</v>
      </c>
      <c r="N5949" t="s">
        <v>1071</v>
      </c>
      <c r="O5949">
        <v>1</v>
      </c>
      <c r="P5949" t="str">
        <f>D5949&amp;"-"&amp;F5949&amp;"-"&amp;G5949&amp;"-"&amp;E5949&amp;"-"&amp;H5949</f>
        <v>A2Delta-24.5-e-1-1</v>
      </c>
      <c r="Q5949" t="str">
        <f>I5949&amp;"-"&amp;K5949&amp;"-"&amp;L5949&amp;"-"&amp;J5949&amp;"-"&amp;M5949</f>
        <v>X2Pi-25.5-e-1-1</v>
      </c>
      <c r="R5949">
        <f>B5949+S5949</f>
        <v>33679.501666660995</v>
      </c>
      <c r="S5949">
        <f>_xlfn.IFNA(VLOOKUP(Q5949,'MARVEL-X'!A$2:I$1400,7,FALSE),VLOOKUP(Q5949,MARVEL!A$2:J$1522,10,FALSE))</f>
        <v>11028.811666660999</v>
      </c>
      <c r="T5949">
        <f>IF(P5949=P5948,R5949+T5948,R5949)</f>
        <v>33679.501666660995</v>
      </c>
      <c r="U5949">
        <f>IF(P5949=P5948,1+U5948,1)</f>
        <v>1</v>
      </c>
      <c r="V5949" t="str">
        <f t="shared" si="92"/>
        <v/>
      </c>
      <c r="W5949" t="str">
        <f>IF(V5949="","",IF(ABS(V5949-R5949)&gt;W$1,ABS(V5949-R5949),""))</f>
        <v/>
      </c>
      <c r="X5949" t="str">
        <f>Y5949&amp;"-"&amp;Z5949&amp;"-"&amp;AC5949&amp;"-"&amp;AD5949&amp;"-"&amp;AG5949</f>
        <v>24.5-e-A-1-2.5</v>
      </c>
      <c r="Y5949">
        <f>F5949</f>
        <v>24.5</v>
      </c>
      <c r="Z5949" s="2" t="str">
        <f>G5949</f>
        <v>e</v>
      </c>
      <c r="AA5949">
        <f>_xlfn.IFNA(VLOOKUP(X5949,'duo-out'!A$2:Q$5000,5,FALSE),E5949+10*(H5949-1)+1+_xlfn.IFNA(VLOOKUP(D5949,states!A$2:C$10,3,FALSE),1))</f>
        <v>252</v>
      </c>
      <c r="AB5949" t="str">
        <f>IF(V5949="","",V5949)</f>
        <v/>
      </c>
      <c r="AC5949" s="2" t="str">
        <f>_xlfn.IFNA(VLOOKUP(D5949,states!A$2:C$10,2,FALSE),"XX")</f>
        <v>A</v>
      </c>
      <c r="AD5949">
        <f>E5949</f>
        <v>1</v>
      </c>
      <c r="AE5949">
        <f>_xlfn.IFNA(VLOOKUP(D5949,states!A$2:D$10,4,FALSE),0)</f>
        <v>2</v>
      </c>
      <c r="AF5949">
        <v>0.5</v>
      </c>
      <c r="AG5949">
        <f>IF(AE5949=0,AF5949,IF(AE5949=1,IF(F5949=0.5,0.5,IF(H5949=1,0.5,1.5)),IF(F5949=0.5,0.5,IF(H5949=1,2.5,1.5))))</f>
        <v>2.5</v>
      </c>
      <c r="AH5949" s="7">
        <f>IF(AC5949="XX",0,1/C5949^(1/5)*IF(E5949=0,100,1)/(E5949+1)^(1/4))</f>
        <v>1.5309059120638666</v>
      </c>
    </row>
    <row r="5950" spans="1:34">
      <c r="A5950">
        <v>927</v>
      </c>
      <c r="B5950" s="1">
        <v>23831.96</v>
      </c>
      <c r="C5950" s="6">
        <v>0.05</v>
      </c>
      <c r="D5950" t="s">
        <v>3</v>
      </c>
      <c r="E5950">
        <v>1</v>
      </c>
      <c r="F5950">
        <v>24.5</v>
      </c>
      <c r="G5950" t="s">
        <v>1</v>
      </c>
      <c r="H5950">
        <v>1</v>
      </c>
      <c r="I5950" t="s">
        <v>0</v>
      </c>
      <c r="J5950">
        <v>1</v>
      </c>
      <c r="K5950">
        <v>23.5</v>
      </c>
      <c r="L5950" t="s">
        <v>1</v>
      </c>
      <c r="M5950">
        <v>1</v>
      </c>
      <c r="N5950" t="s">
        <v>983</v>
      </c>
      <c r="O5950">
        <v>1</v>
      </c>
      <c r="P5950" t="str">
        <f>D5950&amp;"-"&amp;F5950&amp;"-"&amp;G5950&amp;"-"&amp;E5950&amp;"-"&amp;H5950</f>
        <v>A2Delta-24.5-e-1-1</v>
      </c>
      <c r="Q5950" t="str">
        <f>I5950&amp;"-"&amp;K5950&amp;"-"&amp;L5950&amp;"-"&amp;J5950&amp;"-"&amp;M5950</f>
        <v>X2Pi-23.5-e-1-1</v>
      </c>
      <c r="R5950">
        <f>B5950+S5950</f>
        <v>33679.440250902</v>
      </c>
      <c r="S5950">
        <f>_xlfn.IFNA(VLOOKUP(Q5950,'MARVEL-X'!A$2:I$1400,7,FALSE),VLOOKUP(Q5950,MARVEL!A$2:J$1522,10,FALSE))</f>
        <v>9847.4802509019992</v>
      </c>
      <c r="T5950">
        <f>IF(P5950=P5949,R5950+T5949,R5950)</f>
        <v>67358.941917563003</v>
      </c>
      <c r="U5950">
        <f>IF(P5950=P5949,1+U5949,1)</f>
        <v>2</v>
      </c>
      <c r="V5950" t="str">
        <f t="shared" si="92"/>
        <v/>
      </c>
      <c r="W5950" t="str">
        <f>IF(V5950="","",IF(ABS(V5950-R5950)&gt;W$1,ABS(V5950-R5950),""))</f>
        <v/>
      </c>
      <c r="X5950" t="str">
        <f>Y5950&amp;"-"&amp;Z5950&amp;"-"&amp;AC5950&amp;"-"&amp;AD5950&amp;"-"&amp;AG5950</f>
        <v>24.5-e-A-1-2.5</v>
      </c>
      <c r="Y5950">
        <f>F5950</f>
        <v>24.5</v>
      </c>
      <c r="Z5950" s="2" t="str">
        <f>G5950</f>
        <v>e</v>
      </c>
      <c r="AA5950">
        <f>_xlfn.IFNA(VLOOKUP(X5950,'duo-out'!A$2:Q$5000,5,FALSE),E5950+10*(H5950-1)+1+_xlfn.IFNA(VLOOKUP(D5950,states!A$2:C$10,3,FALSE),1))</f>
        <v>252</v>
      </c>
      <c r="AB5950" t="str">
        <f>IF(V5950="","",V5950)</f>
        <v/>
      </c>
      <c r="AC5950" s="2" t="str">
        <f>_xlfn.IFNA(VLOOKUP(D5950,states!A$2:C$10,2,FALSE),"XX")</f>
        <v>A</v>
      </c>
      <c r="AD5950">
        <f>E5950</f>
        <v>1</v>
      </c>
      <c r="AE5950">
        <f>_xlfn.IFNA(VLOOKUP(D5950,states!A$2:D$10,4,FALSE),0)</f>
        <v>2</v>
      </c>
      <c r="AF5950">
        <v>0.5</v>
      </c>
      <c r="AG5950">
        <f>IF(AE5950=0,AF5950,IF(AE5950=1,IF(F5950=0.5,0.5,IF(H5950=1,0.5,1.5)),IF(F5950=0.5,0.5,IF(H5950=1,2.5,1.5))))</f>
        <v>2.5</v>
      </c>
      <c r="AH5950" s="7">
        <f>IF(AC5950="XX",0,1/C5950^(1/5)*IF(E5950=0,100,1)/(E5950+1)^(1/4))</f>
        <v>1.5309059120638666</v>
      </c>
    </row>
    <row r="5951" spans="1:34">
      <c r="A5951">
        <v>5857</v>
      </c>
      <c r="B5951" s="1">
        <v>22650.93</v>
      </c>
      <c r="C5951" s="6">
        <v>0.5</v>
      </c>
      <c r="D5951" t="s">
        <v>3</v>
      </c>
      <c r="E5951">
        <v>1</v>
      </c>
      <c r="F5951">
        <v>24.5</v>
      </c>
      <c r="G5951" t="s">
        <v>1</v>
      </c>
      <c r="H5951">
        <v>1</v>
      </c>
      <c r="I5951" t="s">
        <v>0</v>
      </c>
      <c r="J5951">
        <v>1</v>
      </c>
      <c r="K5951">
        <v>25.5</v>
      </c>
      <c r="L5951" t="s">
        <v>1</v>
      </c>
      <c r="M5951">
        <v>1</v>
      </c>
      <c r="N5951" t="s">
        <v>5913</v>
      </c>
      <c r="O5951">
        <v>1</v>
      </c>
      <c r="P5951" t="str">
        <f>D5951&amp;"-"&amp;F5951&amp;"-"&amp;G5951&amp;"-"&amp;E5951&amp;"-"&amp;H5951</f>
        <v>A2Delta-24.5-e-1-1</v>
      </c>
      <c r="Q5951" t="str">
        <f>I5951&amp;"-"&amp;K5951&amp;"-"&amp;L5951&amp;"-"&amp;J5951&amp;"-"&amp;M5951</f>
        <v>X2Pi-25.5-e-1-1</v>
      </c>
      <c r="R5951">
        <f>B5951+S5951</f>
        <v>33679.741666661001</v>
      </c>
      <c r="S5951">
        <f>_xlfn.IFNA(VLOOKUP(Q5951,'MARVEL-X'!A$2:I$1400,7,FALSE),VLOOKUP(Q5951,MARVEL!A$2:J$1522,10,FALSE))</f>
        <v>11028.811666660999</v>
      </c>
      <c r="T5951">
        <f>IF(P5951=P5950,R5951+T5950,R5951)</f>
        <v>101038.683584224</v>
      </c>
      <c r="U5951">
        <f>IF(P5951=P5950,1+U5950,1)</f>
        <v>3</v>
      </c>
      <c r="V5951">
        <f t="shared" si="92"/>
        <v>33679.561194741334</v>
      </c>
      <c r="W5951">
        <f>IF(V5951="","",IF(ABS(V5951-R5951)&gt;W$1,ABS(V5951-R5951),""))</f>
        <v>0.18047191966616083</v>
      </c>
      <c r="X5951" t="str">
        <f>Y5951&amp;"-"&amp;Z5951&amp;"-"&amp;AC5951&amp;"-"&amp;AD5951&amp;"-"&amp;AG5951</f>
        <v>24.5-e-A-1-2.5</v>
      </c>
      <c r="Y5951">
        <f>F5951</f>
        <v>24.5</v>
      </c>
      <c r="Z5951" s="2" t="str">
        <f>G5951</f>
        <v>e</v>
      </c>
      <c r="AA5951">
        <f>_xlfn.IFNA(VLOOKUP(X5951,'duo-out'!A$2:Q$5000,5,FALSE),E5951+10*(H5951-1)+1+_xlfn.IFNA(VLOOKUP(D5951,states!A$2:C$10,3,FALSE),1))</f>
        <v>252</v>
      </c>
      <c r="AB5951">
        <f>IF(V5951="","",V5951)</f>
        <v>33679.561194741334</v>
      </c>
      <c r="AC5951" s="2" t="str">
        <f>_xlfn.IFNA(VLOOKUP(D5951,states!A$2:C$10,2,FALSE),"XX")</f>
        <v>A</v>
      </c>
      <c r="AD5951">
        <f>E5951</f>
        <v>1</v>
      </c>
      <c r="AE5951">
        <f>_xlfn.IFNA(VLOOKUP(D5951,states!A$2:D$10,4,FALSE),0)</f>
        <v>2</v>
      </c>
      <c r="AF5951">
        <v>0.5</v>
      </c>
      <c r="AG5951">
        <f>IF(AE5951=0,AF5951,IF(AE5951=1,IF(F5951=0.5,0.5,IF(H5951=1,0.5,1.5)),IF(F5951=0.5,0.5,IF(H5951=1,2.5,1.5))))</f>
        <v>2.5</v>
      </c>
      <c r="AH5951" s="7">
        <f>IF(AC5951="XX",0,1/C5951^(1/5)*IF(E5951=0,100,1)/(E5951+1)^(1/4))</f>
        <v>0.96593632892484571</v>
      </c>
    </row>
    <row r="5952" spans="1:34">
      <c r="A5952">
        <v>1292</v>
      </c>
      <c r="B5952" s="1">
        <v>22452.1</v>
      </c>
      <c r="C5952" s="6">
        <v>0.32100000000000001</v>
      </c>
      <c r="D5952" t="s">
        <v>3</v>
      </c>
      <c r="E5952">
        <v>2</v>
      </c>
      <c r="F5952">
        <v>24.5</v>
      </c>
      <c r="G5952" t="s">
        <v>1</v>
      </c>
      <c r="H5952">
        <v>1</v>
      </c>
      <c r="I5952" t="s">
        <v>0</v>
      </c>
      <c r="J5952">
        <v>2</v>
      </c>
      <c r="K5952">
        <v>25.5</v>
      </c>
      <c r="L5952" t="s">
        <v>1</v>
      </c>
      <c r="M5952">
        <v>1</v>
      </c>
      <c r="N5952" t="s">
        <v>1348</v>
      </c>
      <c r="O5952">
        <v>1</v>
      </c>
      <c r="P5952" t="str">
        <f>D5952&amp;"-"&amp;F5952&amp;"-"&amp;G5952&amp;"-"&amp;E5952&amp;"-"&amp;H5952</f>
        <v>A2Delta-24.5-e-2-1</v>
      </c>
      <c r="Q5952" t="str">
        <f>I5952&amp;"-"&amp;K5952&amp;"-"&amp;L5952&amp;"-"&amp;J5952&amp;"-"&amp;M5952</f>
        <v>X2Pi-25.5-e-2-1</v>
      </c>
      <c r="R5952">
        <f>B5952+S5952</f>
        <v>35753.566903842999</v>
      </c>
      <c r="S5952">
        <f>_xlfn.IFNA(VLOOKUP(Q5952,'MARVEL-X'!A$2:I$1400,7,FALSE),VLOOKUP(Q5952,MARVEL!A$2:J$1522,10,FALSE))</f>
        <v>13301.466903842998</v>
      </c>
      <c r="T5952">
        <f>IF(P5952=P5951,R5952+T5951,R5952)</f>
        <v>35753.566903842999</v>
      </c>
      <c r="U5952">
        <f>IF(P5952=P5951,1+U5951,1)</f>
        <v>1</v>
      </c>
      <c r="V5952" t="str">
        <f t="shared" si="92"/>
        <v/>
      </c>
      <c r="W5952" t="str">
        <f>IF(V5952="","",IF(ABS(V5952-R5952)&gt;W$1,ABS(V5952-R5952),""))</f>
        <v/>
      </c>
      <c r="X5952" t="str">
        <f>Y5952&amp;"-"&amp;Z5952&amp;"-"&amp;AC5952&amp;"-"&amp;AD5952&amp;"-"&amp;AG5952</f>
        <v>24.5-e-A-2-2.5</v>
      </c>
      <c r="Y5952">
        <f>F5952</f>
        <v>24.5</v>
      </c>
      <c r="Z5952" s="2" t="str">
        <f>G5952</f>
        <v>e</v>
      </c>
      <c r="AA5952">
        <f>_xlfn.IFNA(VLOOKUP(X5952,'duo-out'!A$2:Q$5000,5,FALSE),E5952+10*(H5952-1)+1+_xlfn.IFNA(VLOOKUP(D5952,states!A$2:C$10,3,FALSE),1))</f>
        <v>253</v>
      </c>
      <c r="AB5952" t="str">
        <f>IF(V5952="","",V5952)</f>
        <v/>
      </c>
      <c r="AC5952" s="2" t="str">
        <f>_xlfn.IFNA(VLOOKUP(D5952,states!A$2:C$10,2,FALSE),"XX")</f>
        <v>A</v>
      </c>
      <c r="AD5952">
        <f>E5952</f>
        <v>2</v>
      </c>
      <c r="AE5952">
        <f>_xlfn.IFNA(VLOOKUP(D5952,states!A$2:D$10,4,FALSE),0)</f>
        <v>2</v>
      </c>
      <c r="AF5952">
        <v>0.5</v>
      </c>
      <c r="AG5952">
        <f>IF(AE5952=0,AF5952,IF(AE5952=1,IF(F5952=0.5,0.5,IF(H5952=1,0.5,1.5)),IF(F5952=0.5,0.5,IF(H5952=1,2.5,1.5))))</f>
        <v>2.5</v>
      </c>
      <c r="AH5952" s="7">
        <f>IF(AC5952="XX",0,1/C5952^(1/5)*IF(E5952=0,100,1)/(E5952+1)^(1/4))</f>
        <v>0.95371514621208753</v>
      </c>
    </row>
    <row r="5953" spans="1:34">
      <c r="A5953">
        <v>343</v>
      </c>
      <c r="B5953" s="1">
        <v>23042.3</v>
      </c>
      <c r="C5953" s="6">
        <v>0.05</v>
      </c>
      <c r="D5953" t="s">
        <v>3</v>
      </c>
      <c r="E5953">
        <v>2</v>
      </c>
      <c r="F5953">
        <v>24.5</v>
      </c>
      <c r="G5953" t="s">
        <v>1</v>
      </c>
      <c r="H5953">
        <v>1</v>
      </c>
      <c r="I5953" t="s">
        <v>0</v>
      </c>
      <c r="J5953">
        <v>2</v>
      </c>
      <c r="K5953">
        <v>24.5</v>
      </c>
      <c r="L5953" t="s">
        <v>2</v>
      </c>
      <c r="M5953">
        <v>1</v>
      </c>
      <c r="N5953" t="s">
        <v>398</v>
      </c>
      <c r="O5953">
        <v>-1</v>
      </c>
      <c r="P5953" t="str">
        <f>D5953&amp;"-"&amp;F5953&amp;"-"&amp;G5953&amp;"-"&amp;E5953&amp;"-"&amp;H5953</f>
        <v>A2Delta-24.5-e-2-1</v>
      </c>
      <c r="Q5953" t="str">
        <f>I5953&amp;"-"&amp;K5953&amp;"-"&amp;L5953&amp;"-"&amp;J5953&amp;"-"&amp;M5953</f>
        <v>X2Pi-24.5-f-2-1</v>
      </c>
      <c r="R5953">
        <f>B5953+S5953</f>
        <v>35752.759824758003</v>
      </c>
      <c r="S5953">
        <f>_xlfn.IFNA(VLOOKUP(Q5953,'MARVEL-X'!A$2:I$1400,7,FALSE),VLOOKUP(Q5953,MARVEL!A$2:J$1522,10,FALSE))</f>
        <v>12710.459824758</v>
      </c>
      <c r="T5953">
        <f>IF(P5953=P5952,R5953+T5952,R5953)</f>
        <v>71506.326728601009</v>
      </c>
      <c r="U5953">
        <f>IF(P5953=P5952,1+U5952,1)</f>
        <v>2</v>
      </c>
      <c r="V5953" t="str">
        <f t="shared" si="92"/>
        <v/>
      </c>
      <c r="W5953" t="str">
        <f>IF(V5953="","",IF(ABS(V5953-R5953)&gt;W$1,ABS(V5953-R5953),""))</f>
        <v/>
      </c>
      <c r="X5953" t="str">
        <f>Y5953&amp;"-"&amp;Z5953&amp;"-"&amp;AC5953&amp;"-"&amp;AD5953&amp;"-"&amp;AG5953</f>
        <v>24.5-e-A-2-2.5</v>
      </c>
      <c r="Y5953">
        <f>F5953</f>
        <v>24.5</v>
      </c>
      <c r="Z5953" s="2" t="str">
        <f>G5953</f>
        <v>e</v>
      </c>
      <c r="AA5953">
        <f>_xlfn.IFNA(VLOOKUP(X5953,'duo-out'!A$2:Q$5000,5,FALSE),E5953+10*(H5953-1)+1+_xlfn.IFNA(VLOOKUP(D5953,states!A$2:C$10,3,FALSE),1))</f>
        <v>253</v>
      </c>
      <c r="AB5953" t="str">
        <f>IF(V5953="","",V5953)</f>
        <v/>
      </c>
      <c r="AC5953" s="2" t="str">
        <f>_xlfn.IFNA(VLOOKUP(D5953,states!A$2:C$10,2,FALSE),"XX")</f>
        <v>A</v>
      </c>
      <c r="AD5953">
        <f>E5953</f>
        <v>2</v>
      </c>
      <c r="AE5953">
        <f>_xlfn.IFNA(VLOOKUP(D5953,states!A$2:D$10,4,FALSE),0)</f>
        <v>2</v>
      </c>
      <c r="AF5953">
        <v>0.5</v>
      </c>
      <c r="AG5953">
        <f>IF(AE5953=0,AF5953,IF(AE5953=1,IF(F5953=0.5,0.5,IF(H5953=1,0.5,1.5)),IF(F5953=0.5,0.5,IF(H5953=1,2.5,1.5))))</f>
        <v>2.5</v>
      </c>
      <c r="AH5953" s="7">
        <f>IF(AC5953="XX",0,1/C5953^(1/5)*IF(E5953=0,100,1)/(E5953+1)^(1/4))</f>
        <v>1.3833296494790666</v>
      </c>
    </row>
    <row r="5954" spans="1:34">
      <c r="A5954">
        <v>1206</v>
      </c>
      <c r="B5954" s="1">
        <v>23584.39</v>
      </c>
      <c r="C5954" s="6">
        <v>0.25040000000000001</v>
      </c>
      <c r="D5954" t="s">
        <v>3</v>
      </c>
      <c r="E5954">
        <v>2</v>
      </c>
      <c r="F5954">
        <v>24.5</v>
      </c>
      <c r="G5954" t="s">
        <v>1</v>
      </c>
      <c r="H5954">
        <v>1</v>
      </c>
      <c r="I5954" t="s">
        <v>0</v>
      </c>
      <c r="J5954">
        <v>2</v>
      </c>
      <c r="K5954">
        <v>23.5</v>
      </c>
      <c r="L5954" t="s">
        <v>1</v>
      </c>
      <c r="M5954">
        <v>1</v>
      </c>
      <c r="N5954" t="s">
        <v>1262</v>
      </c>
      <c r="O5954">
        <v>1</v>
      </c>
      <c r="P5954" t="str">
        <f>D5954&amp;"-"&amp;F5954&amp;"-"&amp;G5954&amp;"-"&amp;E5954&amp;"-"&amp;H5954</f>
        <v>A2Delta-24.5-e-2-1</v>
      </c>
      <c r="Q5954" t="str">
        <f>I5954&amp;"-"&amp;K5954&amp;"-"&amp;L5954&amp;"-"&amp;J5954&amp;"-"&amp;M5954</f>
        <v>X2Pi-23.5-e-2-1</v>
      </c>
      <c r="R5954">
        <f>B5954+S5954</f>
        <v>35754.036779550996</v>
      </c>
      <c r="S5954">
        <f>_xlfn.IFNA(VLOOKUP(Q5954,'MARVEL-X'!A$2:I$1400,7,FALSE),VLOOKUP(Q5954,MARVEL!A$2:J$1522,10,FALSE))</f>
        <v>12169.646779551</v>
      </c>
      <c r="T5954">
        <f>IF(P5954=P5953,R5954+T5953,R5954)</f>
        <v>107260.363508152</v>
      </c>
      <c r="U5954">
        <f>IF(P5954=P5953,1+U5953,1)</f>
        <v>3</v>
      </c>
      <c r="V5954" t="str">
        <f t="shared" si="92"/>
        <v/>
      </c>
      <c r="W5954" t="str">
        <f>IF(V5954="","",IF(ABS(V5954-R5954)&gt;W$1,ABS(V5954-R5954),""))</f>
        <v/>
      </c>
      <c r="X5954" t="str">
        <f>Y5954&amp;"-"&amp;Z5954&amp;"-"&amp;AC5954&amp;"-"&amp;AD5954&amp;"-"&amp;AG5954</f>
        <v>24.5-e-A-2-2.5</v>
      </c>
      <c r="Y5954">
        <f>F5954</f>
        <v>24.5</v>
      </c>
      <c r="Z5954" s="2" t="str">
        <f>G5954</f>
        <v>e</v>
      </c>
      <c r="AA5954">
        <f>_xlfn.IFNA(VLOOKUP(X5954,'duo-out'!A$2:Q$5000,5,FALSE),E5954+10*(H5954-1)+1+_xlfn.IFNA(VLOOKUP(D5954,states!A$2:C$10,3,FALSE),1))</f>
        <v>253</v>
      </c>
      <c r="AB5954" t="str">
        <f>IF(V5954="","",V5954)</f>
        <v/>
      </c>
      <c r="AC5954" s="2" t="str">
        <f>_xlfn.IFNA(VLOOKUP(D5954,states!A$2:C$10,2,FALSE),"XX")</f>
        <v>A</v>
      </c>
      <c r="AD5954">
        <f>E5954</f>
        <v>2</v>
      </c>
      <c r="AE5954">
        <f>_xlfn.IFNA(VLOOKUP(D5954,states!A$2:D$10,4,FALSE),0)</f>
        <v>2</v>
      </c>
      <c r="AF5954">
        <v>0.5</v>
      </c>
      <c r="AG5954">
        <f>IF(AE5954=0,AF5954,IF(AE5954=1,IF(F5954=0.5,0.5,IF(H5954=1,0.5,1.5)),IF(F5954=0.5,0.5,IF(H5954=1,2.5,1.5))))</f>
        <v>2.5</v>
      </c>
      <c r="AH5954" s="7">
        <f>IF(AC5954="XX",0,1/C5954^(1/5)*IF(E5954=0,100,1)/(E5954+1)^(1/4))</f>
        <v>1.002288670802048</v>
      </c>
    </row>
    <row r="5955" spans="1:34">
      <c r="A5955">
        <v>5901</v>
      </c>
      <c r="B5955" s="1">
        <v>23584.38</v>
      </c>
      <c r="C5955" s="6">
        <v>0.5</v>
      </c>
      <c r="D5955" t="s">
        <v>3</v>
      </c>
      <c r="E5955">
        <v>2</v>
      </c>
      <c r="F5955">
        <v>24.5</v>
      </c>
      <c r="G5955" t="s">
        <v>1</v>
      </c>
      <c r="H5955">
        <v>1</v>
      </c>
      <c r="I5955" t="s">
        <v>0</v>
      </c>
      <c r="J5955">
        <v>2</v>
      </c>
      <c r="K5955">
        <v>23.5</v>
      </c>
      <c r="L5955" t="s">
        <v>1</v>
      </c>
      <c r="M5955">
        <v>1</v>
      </c>
      <c r="N5955" t="s">
        <v>5957</v>
      </c>
      <c r="O5955">
        <v>1</v>
      </c>
      <c r="P5955" t="str">
        <f>D5955&amp;"-"&amp;F5955&amp;"-"&amp;G5955&amp;"-"&amp;E5955&amp;"-"&amp;H5955</f>
        <v>A2Delta-24.5-e-2-1</v>
      </c>
      <c r="Q5955" t="str">
        <f>I5955&amp;"-"&amp;K5955&amp;"-"&amp;L5955&amp;"-"&amp;J5955&amp;"-"&amp;M5955</f>
        <v>X2Pi-23.5-e-2-1</v>
      </c>
      <c r="R5955">
        <f>B5955+S5955</f>
        <v>35754.026779551001</v>
      </c>
      <c r="S5955">
        <f>_xlfn.IFNA(VLOOKUP(Q5955,'MARVEL-X'!A$2:I$1400,7,FALSE),VLOOKUP(Q5955,MARVEL!A$2:J$1522,10,FALSE))</f>
        <v>12169.646779551</v>
      </c>
      <c r="T5955">
        <f>IF(P5955=P5954,R5955+T5954,R5955)</f>
        <v>143014.39028770302</v>
      </c>
      <c r="U5955">
        <f>IF(P5955=P5954,1+U5954,1)</f>
        <v>4</v>
      </c>
      <c r="V5955">
        <f t="shared" ref="V5955:V6018" si="93">IF(P5955=P5956,"",T5955/U5955)</f>
        <v>35753.597571925755</v>
      </c>
      <c r="W5955">
        <f>IF(V5955="","",IF(ABS(V5955-R5955)&gt;W$1,ABS(V5955-R5955),""))</f>
        <v>0.42920762524590828</v>
      </c>
      <c r="X5955" t="str">
        <f>Y5955&amp;"-"&amp;Z5955&amp;"-"&amp;AC5955&amp;"-"&amp;AD5955&amp;"-"&amp;AG5955</f>
        <v>24.5-e-A-2-2.5</v>
      </c>
      <c r="Y5955">
        <f>F5955</f>
        <v>24.5</v>
      </c>
      <c r="Z5955" s="2" t="str">
        <f>G5955</f>
        <v>e</v>
      </c>
      <c r="AA5955">
        <f>_xlfn.IFNA(VLOOKUP(X5955,'duo-out'!A$2:Q$5000,5,FALSE),E5955+10*(H5955-1)+1+_xlfn.IFNA(VLOOKUP(D5955,states!A$2:C$10,3,FALSE),1))</f>
        <v>253</v>
      </c>
      <c r="AB5955">
        <f>IF(V5955="","",V5955)</f>
        <v>35753.597571925755</v>
      </c>
      <c r="AC5955" s="2" t="str">
        <f>_xlfn.IFNA(VLOOKUP(D5955,states!A$2:C$10,2,FALSE),"XX")</f>
        <v>A</v>
      </c>
      <c r="AD5955">
        <f>E5955</f>
        <v>2</v>
      </c>
      <c r="AE5955">
        <f>_xlfn.IFNA(VLOOKUP(D5955,states!A$2:D$10,4,FALSE),0)</f>
        <v>2</v>
      </c>
      <c r="AF5955">
        <v>0.5</v>
      </c>
      <c r="AG5955">
        <f>IF(AE5955=0,AF5955,IF(AE5955=1,IF(F5955=0.5,0.5,IF(H5955=1,0.5,1.5)),IF(F5955=0.5,0.5,IF(H5955=1,2.5,1.5))))</f>
        <v>2.5</v>
      </c>
      <c r="AH5955" s="7">
        <f>IF(AC5955="XX",0,1/C5955^(1/5)*IF(E5955=0,100,1)/(E5955+1)^(1/4))</f>
        <v>0.87282200217602857</v>
      </c>
    </row>
    <row r="5956" spans="1:34">
      <c r="A5956">
        <v>1402</v>
      </c>
      <c r="B5956" s="1">
        <v>23020.54</v>
      </c>
      <c r="C5956" s="6">
        <v>0.05</v>
      </c>
      <c r="D5956" t="s">
        <v>3</v>
      </c>
      <c r="E5956">
        <v>2</v>
      </c>
      <c r="F5956">
        <v>24.5</v>
      </c>
      <c r="G5956" t="s">
        <v>1</v>
      </c>
      <c r="H5956">
        <v>2</v>
      </c>
      <c r="I5956" t="s">
        <v>0</v>
      </c>
      <c r="J5956">
        <v>2</v>
      </c>
      <c r="K5956">
        <v>24.5</v>
      </c>
      <c r="L5956" t="s">
        <v>1</v>
      </c>
      <c r="M5956">
        <v>2</v>
      </c>
      <c r="N5956" t="s">
        <v>1458</v>
      </c>
      <c r="O5956">
        <v>1</v>
      </c>
      <c r="P5956" t="str">
        <f>D5956&amp;"-"&amp;F5956&amp;"-"&amp;G5956&amp;"-"&amp;E5956&amp;"-"&amp;H5956</f>
        <v>A2Delta-24.5-e-2-2</v>
      </c>
      <c r="Q5956" t="str">
        <f>I5956&amp;"-"&amp;K5956&amp;"-"&amp;L5956&amp;"-"&amp;J5956&amp;"-"&amp;M5956</f>
        <v>X2Pi-24.5-e-2-2</v>
      </c>
      <c r="R5956">
        <f>B5956+S5956</f>
        <v>36304.092612922002</v>
      </c>
      <c r="S5956">
        <f>_xlfn.IFNA(VLOOKUP(Q5956,'MARVEL-X'!A$2:I$1400,7,FALSE),VLOOKUP(Q5956,MARVEL!A$2:J$1522,10,FALSE))</f>
        <v>13283.552612922</v>
      </c>
      <c r="T5956">
        <f>IF(P5956=P5955,R5956+T5955,R5956)</f>
        <v>36304.092612922002</v>
      </c>
      <c r="U5956">
        <f>IF(P5956=P5955,1+U5955,1)</f>
        <v>1</v>
      </c>
      <c r="V5956" t="str">
        <f t="shared" si="93"/>
        <v/>
      </c>
      <c r="W5956" t="str">
        <f>IF(V5956="","",IF(ABS(V5956-R5956)&gt;W$1,ABS(V5956-R5956),""))</f>
        <v/>
      </c>
      <c r="X5956" t="str">
        <f>Y5956&amp;"-"&amp;Z5956&amp;"-"&amp;AC5956&amp;"-"&amp;AD5956&amp;"-"&amp;AG5956</f>
        <v>24.5-e-A-2-1.5</v>
      </c>
      <c r="Y5956">
        <f>F5956</f>
        <v>24.5</v>
      </c>
      <c r="Z5956" s="2" t="str">
        <f>G5956</f>
        <v>e</v>
      </c>
      <c r="AA5956">
        <f>_xlfn.IFNA(VLOOKUP(X5956,'duo-out'!A$2:Q$5000,5,FALSE),E5956+10*(H5956-1)+1+_xlfn.IFNA(VLOOKUP(D5956,states!A$2:C$10,3,FALSE),1))</f>
        <v>263</v>
      </c>
      <c r="AB5956" t="str">
        <f>IF(V5956="","",V5956)</f>
        <v/>
      </c>
      <c r="AC5956" s="2" t="str">
        <f>_xlfn.IFNA(VLOOKUP(D5956,states!A$2:C$10,2,FALSE),"XX")</f>
        <v>A</v>
      </c>
      <c r="AD5956">
        <f>E5956</f>
        <v>2</v>
      </c>
      <c r="AE5956">
        <f>_xlfn.IFNA(VLOOKUP(D5956,states!A$2:D$10,4,FALSE),0)</f>
        <v>2</v>
      </c>
      <c r="AF5956">
        <v>0.5</v>
      </c>
      <c r="AG5956">
        <f>IF(AE5956=0,AF5956,IF(AE5956=1,IF(F5956=0.5,0.5,IF(H5956=1,0.5,1.5)),IF(F5956=0.5,0.5,IF(H5956=1,2.5,1.5))))</f>
        <v>1.5</v>
      </c>
      <c r="AH5956" s="7">
        <f>IF(AC5956="XX",0,1/C5956^(1/5)*IF(E5956=0,100,1)/(E5956+1)^(1/4))</f>
        <v>1.3833296494790666</v>
      </c>
    </row>
    <row r="5957" spans="1:34">
      <c r="A5957">
        <v>264</v>
      </c>
      <c r="B5957" s="1">
        <v>22413.72</v>
      </c>
      <c r="C5957" s="6">
        <v>0.5</v>
      </c>
      <c r="D5957" t="s">
        <v>3</v>
      </c>
      <c r="E5957">
        <v>2</v>
      </c>
      <c r="F5957">
        <v>24.5</v>
      </c>
      <c r="G5957" t="s">
        <v>1</v>
      </c>
      <c r="H5957">
        <v>2</v>
      </c>
      <c r="I5957" t="s">
        <v>0</v>
      </c>
      <c r="J5957">
        <v>2</v>
      </c>
      <c r="K5957">
        <v>25.5</v>
      </c>
      <c r="L5957" t="s">
        <v>1</v>
      </c>
      <c r="M5957">
        <v>2</v>
      </c>
      <c r="N5957" t="s">
        <v>319</v>
      </c>
      <c r="O5957">
        <v>-1</v>
      </c>
      <c r="P5957" t="str">
        <f>D5957&amp;"-"&amp;F5957&amp;"-"&amp;G5957&amp;"-"&amp;E5957&amp;"-"&amp;H5957</f>
        <v>A2Delta-24.5-e-2-2</v>
      </c>
      <c r="Q5957" t="str">
        <f>I5957&amp;"-"&amp;K5957&amp;"-"&amp;L5957&amp;"-"&amp;J5957&amp;"-"&amp;M5957</f>
        <v>X2Pi-25.5-e-2-2</v>
      </c>
      <c r="R5957">
        <f>B5957+S5957</f>
        <v>36287.123619482001</v>
      </c>
      <c r="S5957">
        <f>_xlfn.IFNA(VLOOKUP(Q5957,'MARVEL-X'!A$2:I$1400,7,FALSE),VLOOKUP(Q5957,MARVEL!A$2:J$1522,10,FALSE))</f>
        <v>13873.403619481998</v>
      </c>
      <c r="T5957">
        <f>IF(P5957=P5956,R5957+T5956,R5957)</f>
        <v>72591.216232403996</v>
      </c>
      <c r="U5957">
        <f>IF(P5957=P5956,1+U5956,1)</f>
        <v>2</v>
      </c>
      <c r="V5957" t="str">
        <f t="shared" si="93"/>
        <v/>
      </c>
      <c r="W5957" t="str">
        <f>IF(V5957="","",IF(ABS(V5957-R5957)&gt;W$1,ABS(V5957-R5957),""))</f>
        <v/>
      </c>
      <c r="X5957" t="str">
        <f>Y5957&amp;"-"&amp;Z5957&amp;"-"&amp;AC5957&amp;"-"&amp;AD5957&amp;"-"&amp;AG5957</f>
        <v>24.5-e-A-2-1.5</v>
      </c>
      <c r="Y5957">
        <f>F5957</f>
        <v>24.5</v>
      </c>
      <c r="Z5957" s="2" t="str">
        <f>G5957</f>
        <v>e</v>
      </c>
      <c r="AA5957">
        <f>_xlfn.IFNA(VLOOKUP(X5957,'duo-out'!A$2:Q$5000,5,FALSE),E5957+10*(H5957-1)+1+_xlfn.IFNA(VLOOKUP(D5957,states!A$2:C$10,3,FALSE),1))</f>
        <v>263</v>
      </c>
      <c r="AB5957" t="str">
        <f>IF(V5957="","",V5957)</f>
        <v/>
      </c>
      <c r="AC5957" s="2" t="str">
        <f>_xlfn.IFNA(VLOOKUP(D5957,states!A$2:C$10,2,FALSE),"XX")</f>
        <v>A</v>
      </c>
      <c r="AD5957">
        <f>E5957</f>
        <v>2</v>
      </c>
      <c r="AE5957">
        <f>_xlfn.IFNA(VLOOKUP(D5957,states!A$2:D$10,4,FALSE),0)</f>
        <v>2</v>
      </c>
      <c r="AF5957">
        <v>0.5</v>
      </c>
      <c r="AG5957">
        <f>IF(AE5957=0,AF5957,IF(AE5957=1,IF(F5957=0.5,0.5,IF(H5957=1,0.5,1.5)),IF(F5957=0.5,0.5,IF(H5957=1,2.5,1.5))))</f>
        <v>1.5</v>
      </c>
      <c r="AH5957" s="7">
        <f>IF(AC5957="XX",0,1/C5957^(1/5)*IF(E5957=0,100,1)/(E5957+1)^(1/4))</f>
        <v>0.87282200217602857</v>
      </c>
    </row>
    <row r="5958" spans="1:34">
      <c r="A5958">
        <v>240</v>
      </c>
      <c r="B5958" s="1">
        <v>23004.68</v>
      </c>
      <c r="C5958" s="6">
        <v>0.5</v>
      </c>
      <c r="D5958" t="s">
        <v>3</v>
      </c>
      <c r="E5958">
        <v>2</v>
      </c>
      <c r="F5958">
        <v>24.5</v>
      </c>
      <c r="G5958" t="s">
        <v>1</v>
      </c>
      <c r="H5958">
        <v>2</v>
      </c>
      <c r="I5958" t="s">
        <v>0</v>
      </c>
      <c r="J5958">
        <v>2</v>
      </c>
      <c r="K5958">
        <v>24.5</v>
      </c>
      <c r="L5958" t="s">
        <v>2</v>
      </c>
      <c r="M5958">
        <v>2</v>
      </c>
      <c r="N5958" t="s">
        <v>295</v>
      </c>
      <c r="O5958">
        <v>-1</v>
      </c>
      <c r="P5958" t="str">
        <f>D5958&amp;"-"&amp;F5958&amp;"-"&amp;G5958&amp;"-"&amp;E5958&amp;"-"&amp;H5958</f>
        <v>A2Delta-24.5-e-2-2</v>
      </c>
      <c r="Q5958" t="str">
        <f>I5958&amp;"-"&amp;K5958&amp;"-"&amp;L5958&amp;"-"&amp;J5958&amp;"-"&amp;M5958</f>
        <v>X2Pi-24.5-f-2-2</v>
      </c>
      <c r="R5958">
        <f>B5958+S5958</f>
        <v>36306.524170436998</v>
      </c>
      <c r="S5958">
        <f>_xlfn.IFNA(VLOOKUP(Q5958,'MARVEL-X'!A$2:I$1400,7,FALSE),VLOOKUP(Q5958,MARVEL!A$2:J$1522,10,FALSE))</f>
        <v>13301.844170437</v>
      </c>
      <c r="T5958">
        <f>IF(P5958=P5957,R5958+T5957,R5958)</f>
        <v>108897.74040284099</v>
      </c>
      <c r="U5958">
        <f>IF(P5958=P5957,1+U5957,1)</f>
        <v>3</v>
      </c>
      <c r="V5958">
        <f t="shared" si="93"/>
        <v>36299.246800946996</v>
      </c>
      <c r="W5958">
        <f>IF(V5958="","",IF(ABS(V5958-R5958)&gt;W$1,ABS(V5958-R5958),""))</f>
        <v>7.2773694900024566</v>
      </c>
      <c r="X5958" t="str">
        <f>Y5958&amp;"-"&amp;Z5958&amp;"-"&amp;AC5958&amp;"-"&amp;AD5958&amp;"-"&amp;AG5958</f>
        <v>24.5-e-A-2-1.5</v>
      </c>
      <c r="Y5958">
        <f>F5958</f>
        <v>24.5</v>
      </c>
      <c r="Z5958" s="2" t="str">
        <f>G5958</f>
        <v>e</v>
      </c>
      <c r="AA5958">
        <f>_xlfn.IFNA(VLOOKUP(X5958,'duo-out'!A$2:Q$5000,5,FALSE),E5958+10*(H5958-1)+1+_xlfn.IFNA(VLOOKUP(D5958,states!A$2:C$10,3,FALSE),1))</f>
        <v>263</v>
      </c>
      <c r="AB5958">
        <f>IF(V5958="","",V5958)</f>
        <v>36299.246800946996</v>
      </c>
      <c r="AC5958" s="2" t="str">
        <f>_xlfn.IFNA(VLOOKUP(D5958,states!A$2:C$10,2,FALSE),"XX")</f>
        <v>A</v>
      </c>
      <c r="AD5958">
        <f>E5958</f>
        <v>2</v>
      </c>
      <c r="AE5958">
        <f>_xlfn.IFNA(VLOOKUP(D5958,states!A$2:D$10,4,FALSE),0)</f>
        <v>2</v>
      </c>
      <c r="AF5958">
        <v>0.5</v>
      </c>
      <c r="AG5958">
        <f>IF(AE5958=0,AF5958,IF(AE5958=1,IF(F5958=0.5,0.5,IF(H5958=1,0.5,1.5)),IF(F5958=0.5,0.5,IF(H5958=1,2.5,1.5))))</f>
        <v>1.5</v>
      </c>
      <c r="AH5958" s="7">
        <f>IF(AC5958="XX",0,1/C5958^(1/5)*IF(E5958=0,100,1)/(E5958+1)^(1/4))</f>
        <v>0.87282200217602857</v>
      </c>
    </row>
    <row r="5959" spans="1:34">
      <c r="A5959">
        <v>6030</v>
      </c>
      <c r="B5959" s="1">
        <v>22576.05</v>
      </c>
      <c r="C5959" s="6">
        <v>0.5</v>
      </c>
      <c r="D5959" t="s">
        <v>3</v>
      </c>
      <c r="E5959">
        <v>3</v>
      </c>
      <c r="F5959">
        <v>24.5</v>
      </c>
      <c r="G5959" t="s">
        <v>1</v>
      </c>
      <c r="H5959">
        <v>2</v>
      </c>
      <c r="I5959" t="s">
        <v>0</v>
      </c>
      <c r="J5959">
        <v>3</v>
      </c>
      <c r="K5959">
        <v>24.5</v>
      </c>
      <c r="L5959" t="s">
        <v>2</v>
      </c>
      <c r="M5959">
        <v>2</v>
      </c>
      <c r="N5959" t="s">
        <v>6086</v>
      </c>
      <c r="O5959">
        <v>1</v>
      </c>
      <c r="P5959" t="str">
        <f>D5959&amp;"-"&amp;F5959&amp;"-"&amp;G5959&amp;"-"&amp;E5959&amp;"-"&amp;H5959</f>
        <v>A2Delta-24.5-e-3-2</v>
      </c>
      <c r="Q5959" t="str">
        <f>I5959&amp;"-"&amp;K5959&amp;"-"&amp;L5959&amp;"-"&amp;J5959&amp;"-"&amp;M5959</f>
        <v>X2Pi-24.5-f-3-2</v>
      </c>
      <c r="R5959">
        <f>B5959+S5959</f>
        <v>38027.064508739997</v>
      </c>
      <c r="S5959">
        <f>_xlfn.IFNA(VLOOKUP(Q5959,'MARVEL-X'!A$2:I$1400,7,FALSE),VLOOKUP(Q5959,MARVEL!A$2:J$1522,10,FALSE))</f>
        <v>15451.01450874</v>
      </c>
      <c r="T5959">
        <f>IF(P5959=P5958,R5959+T5958,R5959)</f>
        <v>38027.064508739997</v>
      </c>
      <c r="U5959">
        <f>IF(P5959=P5958,1+U5958,1)</f>
        <v>1</v>
      </c>
      <c r="V5959" t="str">
        <f t="shared" si="93"/>
        <v/>
      </c>
      <c r="W5959" t="str">
        <f>IF(V5959="","",IF(ABS(V5959-R5959)&gt;W$1,ABS(V5959-R5959),""))</f>
        <v/>
      </c>
      <c r="X5959" t="str">
        <f>Y5959&amp;"-"&amp;Z5959&amp;"-"&amp;AC5959&amp;"-"&amp;AD5959&amp;"-"&amp;AG5959</f>
        <v>24.5-e-A-3-1.5</v>
      </c>
      <c r="Y5959">
        <f>F5959</f>
        <v>24.5</v>
      </c>
      <c r="Z5959" s="2" t="str">
        <f>G5959</f>
        <v>e</v>
      </c>
      <c r="AA5959">
        <f>_xlfn.IFNA(VLOOKUP(X5959,'duo-out'!A$2:Q$5000,5,FALSE),E5959+10*(H5959-1)+1+_xlfn.IFNA(VLOOKUP(D5959,states!A$2:C$10,3,FALSE),1))</f>
        <v>264</v>
      </c>
      <c r="AB5959" t="str">
        <f>IF(V5959="","",V5959)</f>
        <v/>
      </c>
      <c r="AC5959" s="2" t="str">
        <f>_xlfn.IFNA(VLOOKUP(D5959,states!A$2:C$10,2,FALSE),"XX")</f>
        <v>A</v>
      </c>
      <c r="AD5959">
        <f>E5959</f>
        <v>3</v>
      </c>
      <c r="AE5959">
        <f>_xlfn.IFNA(VLOOKUP(D5959,states!A$2:D$10,4,FALSE),0)</f>
        <v>2</v>
      </c>
      <c r="AF5959">
        <v>0.5</v>
      </c>
      <c r="AG5959">
        <f>IF(AE5959=0,AF5959,IF(AE5959=1,IF(F5959=0.5,0.5,IF(H5959=1,0.5,1.5)),IF(F5959=0.5,0.5,IF(H5959=1,2.5,1.5))))</f>
        <v>1.5</v>
      </c>
      <c r="AH5959" s="7">
        <f>IF(AC5959="XX",0,1/C5959^(1/5)*IF(E5959=0,100,1)/(E5959+1)^(1/4))</f>
        <v>0.8122523963562357</v>
      </c>
    </row>
    <row r="5960" spans="1:34">
      <c r="A5960">
        <v>6026</v>
      </c>
      <c r="B5960" s="1">
        <v>23141.75</v>
      </c>
      <c r="C5960" s="6">
        <v>0.5</v>
      </c>
      <c r="D5960" t="s">
        <v>3</v>
      </c>
      <c r="E5960">
        <v>3</v>
      </c>
      <c r="F5960">
        <v>24.5</v>
      </c>
      <c r="G5960" t="s">
        <v>1</v>
      </c>
      <c r="H5960">
        <v>2</v>
      </c>
      <c r="I5960" t="s">
        <v>0</v>
      </c>
      <c r="J5960">
        <v>3</v>
      </c>
      <c r="K5960">
        <v>23.5</v>
      </c>
      <c r="L5960" t="s">
        <v>1</v>
      </c>
      <c r="M5960">
        <v>2</v>
      </c>
      <c r="N5960" t="s">
        <v>6082</v>
      </c>
      <c r="O5960">
        <v>1</v>
      </c>
      <c r="P5960" t="str">
        <f>D5960&amp;"-"&amp;F5960&amp;"-"&amp;G5960&amp;"-"&amp;E5960&amp;"-"&amp;H5960</f>
        <v>A2Delta-24.5-e-3-2</v>
      </c>
      <c r="Q5960" t="str">
        <f>I5960&amp;"-"&amp;K5960&amp;"-"&amp;L5960&amp;"-"&amp;J5960&amp;"-"&amp;M5960</f>
        <v>X2Pi-23.5-e-3-2</v>
      </c>
      <c r="R5960">
        <f>B5960+S5960</f>
        <v>38026.989276551998</v>
      </c>
      <c r="S5960">
        <f>_xlfn.IFNA(VLOOKUP(Q5960,'MARVEL-X'!A$2:I$1400,7,FALSE),VLOOKUP(Q5960,MARVEL!A$2:J$1522,10,FALSE))</f>
        <v>14885.239276552</v>
      </c>
      <c r="T5960">
        <f>IF(P5960=P5959,R5960+T5959,R5960)</f>
        <v>76054.053785291995</v>
      </c>
      <c r="U5960">
        <f>IF(P5960=P5959,1+U5959,1)</f>
        <v>2</v>
      </c>
      <c r="V5960">
        <f t="shared" si="93"/>
        <v>38027.026892645998</v>
      </c>
      <c r="W5960" t="str">
        <f>IF(V5960="","",IF(ABS(V5960-R5960)&gt;W$1,ABS(V5960-R5960),""))</f>
        <v/>
      </c>
      <c r="X5960" t="str">
        <f>Y5960&amp;"-"&amp;Z5960&amp;"-"&amp;AC5960&amp;"-"&amp;AD5960&amp;"-"&amp;AG5960</f>
        <v>24.5-e-A-3-1.5</v>
      </c>
      <c r="Y5960">
        <f>F5960</f>
        <v>24.5</v>
      </c>
      <c r="Z5960" s="2" t="str">
        <f>G5960</f>
        <v>e</v>
      </c>
      <c r="AA5960">
        <f>_xlfn.IFNA(VLOOKUP(X5960,'duo-out'!A$2:Q$5000,5,FALSE),E5960+10*(H5960-1)+1+_xlfn.IFNA(VLOOKUP(D5960,states!A$2:C$10,3,FALSE),1))</f>
        <v>264</v>
      </c>
      <c r="AB5960">
        <f>IF(V5960="","",V5960)</f>
        <v>38027.026892645998</v>
      </c>
      <c r="AC5960" s="2" t="str">
        <f>_xlfn.IFNA(VLOOKUP(D5960,states!A$2:C$10,2,FALSE),"XX")</f>
        <v>A</v>
      </c>
      <c r="AD5960">
        <f>E5960</f>
        <v>3</v>
      </c>
      <c r="AE5960">
        <f>_xlfn.IFNA(VLOOKUP(D5960,states!A$2:D$10,4,FALSE),0)</f>
        <v>2</v>
      </c>
      <c r="AF5960">
        <v>0.5</v>
      </c>
      <c r="AG5960">
        <f>IF(AE5960=0,AF5960,IF(AE5960=1,IF(F5960=0.5,0.5,IF(H5960=1,0.5,1.5)),IF(F5960=0.5,0.5,IF(H5960=1,2.5,1.5))))</f>
        <v>1.5</v>
      </c>
      <c r="AH5960" s="7">
        <f>IF(AC5960="XX",0,1/C5960^(1/5)*IF(E5960=0,100,1)/(E5960+1)^(1/4))</f>
        <v>0.8122523963562357</v>
      </c>
    </row>
    <row r="5961" spans="1:34">
      <c r="A5961">
        <v>3210</v>
      </c>
      <c r="B5961" s="1">
        <v>23353.6414</v>
      </c>
      <c r="C5961" s="6">
        <v>5.9229999999999998E-2</v>
      </c>
      <c r="D5961" t="s">
        <v>3</v>
      </c>
      <c r="E5961">
        <v>0</v>
      </c>
      <c r="F5961">
        <v>24.5</v>
      </c>
      <c r="G5961" t="s">
        <v>2</v>
      </c>
      <c r="H5961">
        <v>1</v>
      </c>
      <c r="I5961" t="s">
        <v>0</v>
      </c>
      <c r="J5961">
        <v>0</v>
      </c>
      <c r="K5961">
        <v>24.5</v>
      </c>
      <c r="L5961" t="s">
        <v>1</v>
      </c>
      <c r="M5961">
        <v>1</v>
      </c>
      <c r="N5961" t="s">
        <v>3266</v>
      </c>
      <c r="O5961">
        <v>1</v>
      </c>
      <c r="P5961" t="str">
        <f>D5961&amp;"-"&amp;F5961&amp;"-"&amp;G5961&amp;"-"&amp;E5961&amp;"-"&amp;H5961</f>
        <v>A2Delta-24.5-f-0-1</v>
      </c>
      <c r="Q5961" t="str">
        <f>I5961&amp;"-"&amp;K5961&amp;"-"&amp;L5961&amp;"-"&amp;J5961&amp;"-"&amp;M5961</f>
        <v>X2Pi-24.5-e-0-1</v>
      </c>
      <c r="R5961">
        <f>B5961+S5961</f>
        <v>31360.920646122002</v>
      </c>
      <c r="S5961">
        <f>_xlfn.IFNA(VLOOKUP(Q5961,'MARVEL-X'!A$2:I$1400,7,FALSE),VLOOKUP(Q5961,MARVEL!A$2:J$1522,10,FALSE))</f>
        <v>8007.2792461219997</v>
      </c>
      <c r="T5961">
        <f>IF(P5961=P5960,R5961+T5960,R5961)</f>
        <v>31360.920646122002</v>
      </c>
      <c r="U5961">
        <f>IF(P5961=P5960,1+U5960,1)</f>
        <v>1</v>
      </c>
      <c r="V5961" t="str">
        <f t="shared" si="93"/>
        <v/>
      </c>
      <c r="W5961" t="str">
        <f>IF(V5961="","",IF(ABS(V5961-R5961)&gt;W$1,ABS(V5961-R5961),""))</f>
        <v/>
      </c>
      <c r="X5961" t="str">
        <f>Y5961&amp;"-"&amp;Z5961&amp;"-"&amp;AC5961&amp;"-"&amp;AD5961&amp;"-"&amp;AG5961</f>
        <v>24.5-f-A-0-2.5</v>
      </c>
      <c r="Y5961">
        <f>F5961</f>
        <v>24.5</v>
      </c>
      <c r="Z5961" s="2" t="str">
        <f>G5961</f>
        <v>f</v>
      </c>
      <c r="AA5961">
        <f>_xlfn.IFNA(VLOOKUP(X5961,'duo-out'!A$2:Q$5000,5,FALSE),E5961+10*(H5961-1)+1+_xlfn.IFNA(VLOOKUP(D5961,states!A$2:C$10,3,FALSE),1))</f>
        <v>251</v>
      </c>
      <c r="AB5961" t="str">
        <f>IF(V5961="","",V5961)</f>
        <v/>
      </c>
      <c r="AC5961" s="2" t="str">
        <f>_xlfn.IFNA(VLOOKUP(D5961,states!A$2:C$10,2,FALSE),"XX")</f>
        <v>A</v>
      </c>
      <c r="AD5961">
        <f>E5961</f>
        <v>0</v>
      </c>
      <c r="AE5961">
        <f>_xlfn.IFNA(VLOOKUP(D5961,states!A$2:D$10,4,FALSE),0)</f>
        <v>2</v>
      </c>
      <c r="AF5961">
        <v>0.5</v>
      </c>
      <c r="AG5961">
        <f>IF(AE5961=0,AF5961,IF(AE5961=1,IF(F5961=0.5,0.5,IF(H5961=1,0.5,1.5)),IF(F5961=0.5,0.5,IF(H5961=1,2.5,1.5))))</f>
        <v>2.5</v>
      </c>
      <c r="AH5961" s="7">
        <f>IF(AC5961="XX",0,1/C5961^(1/5)*IF(E5961=0,100,1)/(E5961+1)^(1/4))</f>
        <v>175.99148403922612</v>
      </c>
    </row>
    <row r="5962" spans="1:34">
      <c r="A5962">
        <v>3188</v>
      </c>
      <c r="B5962" s="1">
        <v>23976.4617</v>
      </c>
      <c r="C5962" s="6">
        <v>3.0120000000000001E-2</v>
      </c>
      <c r="D5962" t="s">
        <v>3</v>
      </c>
      <c r="E5962">
        <v>0</v>
      </c>
      <c r="F5962">
        <v>24.5</v>
      </c>
      <c r="G5962" t="s">
        <v>2</v>
      </c>
      <c r="H5962">
        <v>1</v>
      </c>
      <c r="I5962" t="s">
        <v>0</v>
      </c>
      <c r="J5962">
        <v>0</v>
      </c>
      <c r="K5962">
        <v>23.5</v>
      </c>
      <c r="L5962" t="s">
        <v>2</v>
      </c>
      <c r="M5962">
        <v>1</v>
      </c>
      <c r="N5962" t="s">
        <v>3244</v>
      </c>
      <c r="O5962">
        <v>1</v>
      </c>
      <c r="P5962" t="str">
        <f>D5962&amp;"-"&amp;F5962&amp;"-"&amp;G5962&amp;"-"&amp;E5962&amp;"-"&amp;H5962</f>
        <v>A2Delta-24.5-f-0-1</v>
      </c>
      <c r="Q5962" t="str">
        <f>I5962&amp;"-"&amp;K5962&amp;"-"&amp;L5962&amp;"-"&amp;J5962&amp;"-"&amp;M5962</f>
        <v>X2Pi-23.5-f-0-1</v>
      </c>
      <c r="R5962">
        <f>B5962+S5962</f>
        <v>31360.862529984999</v>
      </c>
      <c r="S5962">
        <f>_xlfn.IFNA(VLOOKUP(Q5962,'MARVEL-X'!A$2:I$1400,7,FALSE),VLOOKUP(Q5962,MARVEL!A$2:J$1522,10,FALSE))</f>
        <v>7384.4008299850002</v>
      </c>
      <c r="T5962">
        <f>IF(P5962=P5961,R5962+T5961,R5962)</f>
        <v>62721.783176106997</v>
      </c>
      <c r="U5962">
        <f>IF(P5962=P5961,1+U5961,1)</f>
        <v>2</v>
      </c>
      <c r="V5962" t="str">
        <f t="shared" si="93"/>
        <v/>
      </c>
      <c r="W5962" t="str">
        <f>IF(V5962="","",IF(ABS(V5962-R5962)&gt;W$1,ABS(V5962-R5962),""))</f>
        <v/>
      </c>
      <c r="X5962" t="str">
        <f>Y5962&amp;"-"&amp;Z5962&amp;"-"&amp;AC5962&amp;"-"&amp;AD5962&amp;"-"&amp;AG5962</f>
        <v>24.5-f-A-0-2.5</v>
      </c>
      <c r="Y5962">
        <f>F5962</f>
        <v>24.5</v>
      </c>
      <c r="Z5962" s="2" t="str">
        <f>G5962</f>
        <v>f</v>
      </c>
      <c r="AA5962">
        <f>_xlfn.IFNA(VLOOKUP(X5962,'duo-out'!A$2:Q$5000,5,FALSE),E5962+10*(H5962-1)+1+_xlfn.IFNA(VLOOKUP(D5962,states!A$2:C$10,3,FALSE),1))</f>
        <v>251</v>
      </c>
      <c r="AB5962" t="str">
        <f>IF(V5962="","",V5962)</f>
        <v/>
      </c>
      <c r="AC5962" s="2" t="str">
        <f>_xlfn.IFNA(VLOOKUP(D5962,states!A$2:C$10,2,FALSE),"XX")</f>
        <v>A</v>
      </c>
      <c r="AD5962">
        <f>E5962</f>
        <v>0</v>
      </c>
      <c r="AE5962">
        <f>_xlfn.IFNA(VLOOKUP(D5962,states!A$2:D$10,4,FALSE),0)</f>
        <v>2</v>
      </c>
      <c r="AF5962">
        <v>0.5</v>
      </c>
      <c r="AG5962">
        <f>IF(AE5962=0,AF5962,IF(AE5962=1,IF(F5962=0.5,0.5,IF(H5962=1,0.5,1.5)),IF(F5962=0.5,0.5,IF(H5962=1,2.5,1.5))))</f>
        <v>2.5</v>
      </c>
      <c r="AH5962" s="7">
        <f>IF(AC5962="XX",0,1/C5962^(1/5)*IF(E5962=0,100,1)/(E5962+1)^(1/4))</f>
        <v>201.47863806442393</v>
      </c>
    </row>
    <row r="5963" spans="1:34">
      <c r="A5963">
        <v>2697</v>
      </c>
      <c r="B5963" s="1">
        <v>23976.467000000001</v>
      </c>
      <c r="C5963" s="6">
        <v>5.0000000000000001E-3</v>
      </c>
      <c r="D5963" t="s">
        <v>3</v>
      </c>
      <c r="E5963">
        <v>0</v>
      </c>
      <c r="F5963">
        <v>24.5</v>
      </c>
      <c r="G5963" t="s">
        <v>2</v>
      </c>
      <c r="H5963">
        <v>1</v>
      </c>
      <c r="I5963" t="s">
        <v>0</v>
      </c>
      <c r="J5963">
        <v>0</v>
      </c>
      <c r="K5963">
        <v>23.5</v>
      </c>
      <c r="L5963" t="s">
        <v>2</v>
      </c>
      <c r="M5963">
        <v>1</v>
      </c>
      <c r="N5963" t="s">
        <v>2753</v>
      </c>
      <c r="O5963">
        <v>1</v>
      </c>
      <c r="P5963" t="str">
        <f>D5963&amp;"-"&amp;F5963&amp;"-"&amp;G5963&amp;"-"&amp;E5963&amp;"-"&amp;H5963</f>
        <v>A2Delta-24.5-f-0-1</v>
      </c>
      <c r="Q5963" t="str">
        <f>I5963&amp;"-"&amp;K5963&amp;"-"&amp;L5963&amp;"-"&amp;J5963&amp;"-"&amp;M5963</f>
        <v>X2Pi-23.5-f-0-1</v>
      </c>
      <c r="R5963">
        <f>B5963+S5963</f>
        <v>31360.867829985</v>
      </c>
      <c r="S5963">
        <f>_xlfn.IFNA(VLOOKUP(Q5963,'MARVEL-X'!A$2:I$1400,7,FALSE),VLOOKUP(Q5963,MARVEL!A$2:J$1522,10,FALSE))</f>
        <v>7384.4008299850002</v>
      </c>
      <c r="T5963">
        <f>IF(P5963=P5962,R5963+T5962,R5963)</f>
        <v>94082.651006091997</v>
      </c>
      <c r="U5963">
        <f>IF(P5963=P5962,1+U5962,1)</f>
        <v>3</v>
      </c>
      <c r="V5963" t="str">
        <f t="shared" si="93"/>
        <v/>
      </c>
      <c r="W5963" t="str">
        <f>IF(V5963="","",IF(ABS(V5963-R5963)&gt;W$1,ABS(V5963-R5963),""))</f>
        <v/>
      </c>
      <c r="X5963" t="str">
        <f>Y5963&amp;"-"&amp;Z5963&amp;"-"&amp;AC5963&amp;"-"&amp;AD5963&amp;"-"&amp;AG5963</f>
        <v>24.5-f-A-0-2.5</v>
      </c>
      <c r="Y5963">
        <f>F5963</f>
        <v>24.5</v>
      </c>
      <c r="Z5963" s="2" t="str">
        <f>G5963</f>
        <v>f</v>
      </c>
      <c r="AA5963">
        <f>_xlfn.IFNA(VLOOKUP(X5963,'duo-out'!A$2:Q$5000,5,FALSE),E5963+10*(H5963-1)+1+_xlfn.IFNA(VLOOKUP(D5963,states!A$2:C$10,3,FALSE),1))</f>
        <v>251</v>
      </c>
      <c r="AB5963" t="str">
        <f>IF(V5963="","",V5963)</f>
        <v/>
      </c>
      <c r="AC5963" s="2" t="str">
        <f>_xlfn.IFNA(VLOOKUP(D5963,states!A$2:C$10,2,FALSE),"XX")</f>
        <v>A</v>
      </c>
      <c r="AD5963">
        <f>E5963</f>
        <v>0</v>
      </c>
      <c r="AE5963">
        <f>_xlfn.IFNA(VLOOKUP(D5963,states!A$2:D$10,4,FALSE),0)</f>
        <v>2</v>
      </c>
      <c r="AF5963">
        <v>0.5</v>
      </c>
      <c r="AG5963">
        <f>IF(AE5963=0,AF5963,IF(AE5963=1,IF(F5963=0.5,0.5,IF(H5963=1,0.5,1.5)),IF(F5963=0.5,0.5,IF(H5963=1,2.5,1.5))))</f>
        <v>2.5</v>
      </c>
      <c r="AH5963" s="7">
        <f>IF(AC5963="XX",0,1/C5963^(1/5)*IF(E5963=0,100,1)/(E5963+1)^(1/4))</f>
        <v>288.53998118144267</v>
      </c>
    </row>
    <row r="5964" spans="1:34">
      <c r="A5964">
        <v>5323</v>
      </c>
      <c r="B5964" s="1">
        <v>23353.579000000002</v>
      </c>
      <c r="C5964" s="6">
        <v>0.05</v>
      </c>
      <c r="D5964" t="s">
        <v>3</v>
      </c>
      <c r="E5964">
        <v>0</v>
      </c>
      <c r="F5964">
        <v>24.5</v>
      </c>
      <c r="G5964" t="s">
        <v>2</v>
      </c>
      <c r="H5964">
        <v>1</v>
      </c>
      <c r="I5964" t="s">
        <v>0</v>
      </c>
      <c r="J5964">
        <v>0</v>
      </c>
      <c r="K5964">
        <v>24.5</v>
      </c>
      <c r="L5964" t="s">
        <v>1</v>
      </c>
      <c r="M5964">
        <v>1</v>
      </c>
      <c r="N5964" t="s">
        <v>5379</v>
      </c>
      <c r="O5964">
        <v>1</v>
      </c>
      <c r="P5964" t="str">
        <f>D5964&amp;"-"&amp;F5964&amp;"-"&amp;G5964&amp;"-"&amp;E5964&amp;"-"&amp;H5964</f>
        <v>A2Delta-24.5-f-0-1</v>
      </c>
      <c r="Q5964" t="str">
        <f>I5964&amp;"-"&amp;K5964&amp;"-"&amp;L5964&amp;"-"&amp;J5964&amp;"-"&amp;M5964</f>
        <v>X2Pi-24.5-e-0-1</v>
      </c>
      <c r="R5964">
        <f>B5964+S5964</f>
        <v>31360.858246121999</v>
      </c>
      <c r="S5964">
        <f>_xlfn.IFNA(VLOOKUP(Q5964,'MARVEL-X'!A$2:I$1400,7,FALSE),VLOOKUP(Q5964,MARVEL!A$2:J$1522,10,FALSE))</f>
        <v>8007.2792461219997</v>
      </c>
      <c r="T5964">
        <f>IF(P5964=P5963,R5964+T5963,R5964)</f>
        <v>125443.50925221399</v>
      </c>
      <c r="U5964">
        <f>IF(P5964=P5963,1+U5963,1)</f>
        <v>4</v>
      </c>
      <c r="V5964" t="str">
        <f t="shared" si="93"/>
        <v/>
      </c>
      <c r="W5964" t="str">
        <f>IF(V5964="","",IF(ABS(V5964-R5964)&gt;W$1,ABS(V5964-R5964),""))</f>
        <v/>
      </c>
      <c r="X5964" t="str">
        <f>Y5964&amp;"-"&amp;Z5964&amp;"-"&amp;AC5964&amp;"-"&amp;AD5964&amp;"-"&amp;AG5964</f>
        <v>24.5-f-A-0-2.5</v>
      </c>
      <c r="Y5964">
        <f>F5964</f>
        <v>24.5</v>
      </c>
      <c r="Z5964" s="2" t="str">
        <f>G5964</f>
        <v>f</v>
      </c>
      <c r="AA5964">
        <f>_xlfn.IFNA(VLOOKUP(X5964,'duo-out'!A$2:Q$5000,5,FALSE),E5964+10*(H5964-1)+1+_xlfn.IFNA(VLOOKUP(D5964,states!A$2:C$10,3,FALSE),1))</f>
        <v>251</v>
      </c>
      <c r="AB5964" t="str">
        <f>IF(V5964="","",V5964)</f>
        <v/>
      </c>
      <c r="AC5964" s="2" t="str">
        <f>_xlfn.IFNA(VLOOKUP(D5964,states!A$2:C$10,2,FALSE),"XX")</f>
        <v>A</v>
      </c>
      <c r="AD5964">
        <f>E5964</f>
        <v>0</v>
      </c>
      <c r="AE5964">
        <f>_xlfn.IFNA(VLOOKUP(D5964,states!A$2:D$10,4,FALSE),0)</f>
        <v>2</v>
      </c>
      <c r="AF5964">
        <v>0.5</v>
      </c>
      <c r="AG5964">
        <f>IF(AE5964=0,AF5964,IF(AE5964=1,IF(F5964=0.5,0.5,IF(H5964=1,0.5,1.5)),IF(F5964=0.5,0.5,IF(H5964=1,2.5,1.5))))</f>
        <v>2.5</v>
      </c>
      <c r="AH5964" s="7">
        <f>IF(AC5964="XX",0,1/C5964^(1/5)*IF(E5964=0,100,1)/(E5964+1)^(1/4))</f>
        <v>182.05642030260799</v>
      </c>
    </row>
    <row r="5965" spans="1:34">
      <c r="A5965">
        <v>657</v>
      </c>
      <c r="B5965" s="1">
        <v>23353.65</v>
      </c>
      <c r="C5965" s="6">
        <v>6.6890000000000005E-2</v>
      </c>
      <c r="D5965" t="s">
        <v>3</v>
      </c>
      <c r="E5965">
        <v>0</v>
      </c>
      <c r="F5965">
        <v>24.5</v>
      </c>
      <c r="G5965" t="s">
        <v>2</v>
      </c>
      <c r="H5965">
        <v>1</v>
      </c>
      <c r="I5965" t="s">
        <v>0</v>
      </c>
      <c r="J5965">
        <v>0</v>
      </c>
      <c r="K5965">
        <v>24.5</v>
      </c>
      <c r="L5965" t="s">
        <v>1</v>
      </c>
      <c r="M5965">
        <v>1</v>
      </c>
      <c r="N5965" t="s">
        <v>713</v>
      </c>
      <c r="O5965">
        <v>1</v>
      </c>
      <c r="P5965" t="str">
        <f>D5965&amp;"-"&amp;F5965&amp;"-"&amp;G5965&amp;"-"&amp;E5965&amp;"-"&amp;H5965</f>
        <v>A2Delta-24.5-f-0-1</v>
      </c>
      <c r="Q5965" t="str">
        <f>I5965&amp;"-"&amp;K5965&amp;"-"&amp;L5965&amp;"-"&amp;J5965&amp;"-"&amp;M5965</f>
        <v>X2Pi-24.5-e-0-1</v>
      </c>
      <c r="R5965">
        <f>B5965+S5965</f>
        <v>31360.929246122003</v>
      </c>
      <c r="S5965">
        <f>_xlfn.IFNA(VLOOKUP(Q5965,'MARVEL-X'!A$2:I$1400,7,FALSE),VLOOKUP(Q5965,MARVEL!A$2:J$1522,10,FALSE))</f>
        <v>8007.2792461219997</v>
      </c>
      <c r="T5965">
        <f>IF(P5965=P5964,R5965+T5964,R5965)</f>
        <v>156804.43849833601</v>
      </c>
      <c r="U5965">
        <f>IF(P5965=P5964,1+U5964,1)</f>
        <v>5</v>
      </c>
      <c r="V5965" t="str">
        <f t="shared" si="93"/>
        <v/>
      </c>
      <c r="W5965" t="str">
        <f>IF(V5965="","",IF(ABS(V5965-R5965)&gt;W$1,ABS(V5965-R5965),""))</f>
        <v/>
      </c>
      <c r="X5965" t="str">
        <f>Y5965&amp;"-"&amp;Z5965&amp;"-"&amp;AC5965&amp;"-"&amp;AD5965&amp;"-"&amp;AG5965</f>
        <v>24.5-f-A-0-2.5</v>
      </c>
      <c r="Y5965">
        <f>F5965</f>
        <v>24.5</v>
      </c>
      <c r="Z5965" s="2" t="str">
        <f>G5965</f>
        <v>f</v>
      </c>
      <c r="AA5965">
        <f>_xlfn.IFNA(VLOOKUP(X5965,'duo-out'!A$2:Q$5000,5,FALSE),E5965+10*(H5965-1)+1+_xlfn.IFNA(VLOOKUP(D5965,states!A$2:C$10,3,FALSE),1))</f>
        <v>251</v>
      </c>
      <c r="AB5965" t="str">
        <f>IF(V5965="","",V5965)</f>
        <v/>
      </c>
      <c r="AC5965" s="2" t="str">
        <f>_xlfn.IFNA(VLOOKUP(D5965,states!A$2:C$10,2,FALSE),"XX")</f>
        <v>A</v>
      </c>
      <c r="AD5965">
        <f>E5965</f>
        <v>0</v>
      </c>
      <c r="AE5965">
        <f>_xlfn.IFNA(VLOOKUP(D5965,states!A$2:D$10,4,FALSE),0)</f>
        <v>2</v>
      </c>
      <c r="AF5965">
        <v>0.5</v>
      </c>
      <c r="AG5965">
        <f>IF(AE5965=0,AF5965,IF(AE5965=1,IF(F5965=0.5,0.5,IF(H5965=1,0.5,1.5)),IF(F5965=0.5,0.5,IF(H5965=1,2.5,1.5))))</f>
        <v>2.5</v>
      </c>
      <c r="AH5965" s="7">
        <f>IF(AC5965="XX",0,1/C5965^(1/5)*IF(E5965=0,100,1)/(E5965+1)^(1/4))</f>
        <v>171.76226593949738</v>
      </c>
    </row>
    <row r="5966" spans="1:34">
      <c r="A5966">
        <v>630</v>
      </c>
      <c r="B5966" s="1">
        <v>23976.39</v>
      </c>
      <c r="C5966" s="6">
        <v>8.4659999999999999E-2</v>
      </c>
      <c r="D5966" t="s">
        <v>3</v>
      </c>
      <c r="E5966">
        <v>0</v>
      </c>
      <c r="F5966">
        <v>24.5</v>
      </c>
      <c r="G5966" t="s">
        <v>2</v>
      </c>
      <c r="H5966">
        <v>1</v>
      </c>
      <c r="I5966" t="s">
        <v>0</v>
      </c>
      <c r="J5966">
        <v>0</v>
      </c>
      <c r="K5966">
        <v>23.5</v>
      </c>
      <c r="L5966" t="s">
        <v>2</v>
      </c>
      <c r="M5966">
        <v>1</v>
      </c>
      <c r="N5966" t="s">
        <v>686</v>
      </c>
      <c r="O5966">
        <v>1</v>
      </c>
      <c r="P5966" t="str">
        <f>D5966&amp;"-"&amp;F5966&amp;"-"&amp;G5966&amp;"-"&amp;E5966&amp;"-"&amp;H5966</f>
        <v>A2Delta-24.5-f-0-1</v>
      </c>
      <c r="Q5966" t="str">
        <f>I5966&amp;"-"&amp;K5966&amp;"-"&amp;L5966&amp;"-"&amp;J5966&amp;"-"&amp;M5966</f>
        <v>X2Pi-23.5-f-0-1</v>
      </c>
      <c r="R5966">
        <f>B5966+S5966</f>
        <v>31360.790829984999</v>
      </c>
      <c r="S5966">
        <f>_xlfn.IFNA(VLOOKUP(Q5966,'MARVEL-X'!A$2:I$1400,7,FALSE),VLOOKUP(Q5966,MARVEL!A$2:J$1522,10,FALSE))</f>
        <v>7384.4008299850002</v>
      </c>
      <c r="T5966">
        <f>IF(P5966=P5965,R5966+T5965,R5966)</f>
        <v>188165.229328321</v>
      </c>
      <c r="U5966">
        <f>IF(P5966=P5965,1+U5965,1)</f>
        <v>6</v>
      </c>
      <c r="V5966">
        <f t="shared" si="93"/>
        <v>31360.871554720168</v>
      </c>
      <c r="W5966">
        <f>IF(V5966="","",IF(ABS(V5966-R5966)&gt;W$1,ABS(V5966-R5966),""))</f>
        <v>8.0724735169496853E-2</v>
      </c>
      <c r="X5966" t="str">
        <f>Y5966&amp;"-"&amp;Z5966&amp;"-"&amp;AC5966&amp;"-"&amp;AD5966&amp;"-"&amp;AG5966</f>
        <v>24.5-f-A-0-2.5</v>
      </c>
      <c r="Y5966">
        <f>F5966</f>
        <v>24.5</v>
      </c>
      <c r="Z5966" s="2" t="str">
        <f>G5966</f>
        <v>f</v>
      </c>
      <c r="AA5966">
        <f>_xlfn.IFNA(VLOOKUP(X5966,'duo-out'!A$2:Q$5000,5,FALSE),E5966+10*(H5966-1)+1+_xlfn.IFNA(VLOOKUP(D5966,states!A$2:C$10,3,FALSE),1))</f>
        <v>251</v>
      </c>
      <c r="AB5966">
        <f>IF(V5966="","",V5966)</f>
        <v>31360.871554720168</v>
      </c>
      <c r="AC5966" s="2" t="str">
        <f>_xlfn.IFNA(VLOOKUP(D5966,states!A$2:C$10,2,FALSE),"XX")</f>
        <v>A</v>
      </c>
      <c r="AD5966">
        <f>E5966</f>
        <v>0</v>
      </c>
      <c r="AE5966">
        <f>_xlfn.IFNA(VLOOKUP(D5966,states!A$2:D$10,4,FALSE),0)</f>
        <v>2</v>
      </c>
      <c r="AF5966">
        <v>0.5</v>
      </c>
      <c r="AG5966">
        <f>IF(AE5966=0,AF5966,IF(AE5966=1,IF(F5966=0.5,0.5,IF(H5966=1,0.5,1.5)),IF(F5966=0.5,0.5,IF(H5966=1,2.5,1.5))))</f>
        <v>2.5</v>
      </c>
      <c r="AH5966" s="7">
        <f>IF(AC5966="XX",0,1/C5966^(1/5)*IF(E5966=0,100,1)/(E5966+1)^(1/4))</f>
        <v>163.85675397412089</v>
      </c>
    </row>
    <row r="5967" spans="1:34">
      <c r="A5967">
        <v>3413</v>
      </c>
      <c r="B5967" s="1">
        <v>23382.914100000002</v>
      </c>
      <c r="C5967" s="6">
        <v>5.0000000000000001E-3</v>
      </c>
      <c r="D5967" t="s">
        <v>3</v>
      </c>
      <c r="E5967">
        <v>0</v>
      </c>
      <c r="F5967">
        <v>24.5</v>
      </c>
      <c r="G5967" t="s">
        <v>2</v>
      </c>
      <c r="H5967">
        <v>2</v>
      </c>
      <c r="I5967" t="s">
        <v>0</v>
      </c>
      <c r="J5967">
        <v>0</v>
      </c>
      <c r="K5967">
        <v>24.5</v>
      </c>
      <c r="L5967" t="s">
        <v>1</v>
      </c>
      <c r="M5967">
        <v>2</v>
      </c>
      <c r="N5967" t="s">
        <v>3469</v>
      </c>
      <c r="O5967">
        <v>1</v>
      </c>
      <c r="P5967" t="str">
        <f>D5967&amp;"-"&amp;F5967&amp;"-"&amp;G5967&amp;"-"&amp;E5967&amp;"-"&amp;H5967</f>
        <v>A2Delta-24.5-f-0-2</v>
      </c>
      <c r="Q5967" t="str">
        <f>I5967&amp;"-"&amp;K5967&amp;"-"&amp;L5967&amp;"-"&amp;J5967&amp;"-"&amp;M5967</f>
        <v>X2Pi-24.5-e-0-2</v>
      </c>
      <c r="R5967">
        <f>B5967+S5967</f>
        <v>31995.800215652998</v>
      </c>
      <c r="S5967">
        <f>_xlfn.IFNA(VLOOKUP(Q5967,'MARVEL-X'!A$2:I$1400,7,FALSE),VLOOKUP(Q5967,MARVEL!A$2:J$1522,10,FALSE))</f>
        <v>8612.8861156529983</v>
      </c>
      <c r="T5967">
        <f>IF(P5967=P5966,R5967+T5966,R5967)</f>
        <v>31995.800215652998</v>
      </c>
      <c r="U5967">
        <f>IF(P5967=P5966,1+U5966,1)</f>
        <v>1</v>
      </c>
      <c r="V5967" t="str">
        <f t="shared" si="93"/>
        <v/>
      </c>
      <c r="W5967" t="str">
        <f>IF(V5967="","",IF(ABS(V5967-R5967)&gt;W$1,ABS(V5967-R5967),""))</f>
        <v/>
      </c>
      <c r="X5967" t="str">
        <f>Y5967&amp;"-"&amp;Z5967&amp;"-"&amp;AC5967&amp;"-"&amp;AD5967&amp;"-"&amp;AG5967</f>
        <v>24.5-f-A-0-1.5</v>
      </c>
      <c r="Y5967">
        <f>F5967</f>
        <v>24.5</v>
      </c>
      <c r="Z5967" s="2" t="str">
        <f>G5967</f>
        <v>f</v>
      </c>
      <c r="AA5967">
        <f>_xlfn.IFNA(VLOOKUP(X5967,'duo-out'!A$2:Q$5000,5,FALSE),E5967+10*(H5967-1)+1+_xlfn.IFNA(VLOOKUP(D5967,states!A$2:C$10,3,FALSE),1))</f>
        <v>261</v>
      </c>
      <c r="AB5967" t="str">
        <f>IF(V5967="","",V5967)</f>
        <v/>
      </c>
      <c r="AC5967" s="2" t="str">
        <f>_xlfn.IFNA(VLOOKUP(D5967,states!A$2:C$10,2,FALSE),"XX")</f>
        <v>A</v>
      </c>
      <c r="AD5967">
        <f>E5967</f>
        <v>0</v>
      </c>
      <c r="AE5967">
        <f>_xlfn.IFNA(VLOOKUP(D5967,states!A$2:D$10,4,FALSE),0)</f>
        <v>2</v>
      </c>
      <c r="AF5967">
        <v>0.5</v>
      </c>
      <c r="AG5967">
        <f>IF(AE5967=0,AF5967,IF(AE5967=1,IF(F5967=0.5,0.5,IF(H5967=1,0.5,1.5)),IF(F5967=0.5,0.5,IF(H5967=1,2.5,1.5))))</f>
        <v>1.5</v>
      </c>
      <c r="AH5967" s="7">
        <f>IF(AC5967="XX",0,1/C5967^(1/5)*IF(E5967=0,100,1)/(E5967+1)^(1/4))</f>
        <v>288.53998118144267</v>
      </c>
    </row>
    <row r="5968" spans="1:34">
      <c r="A5968">
        <v>3342</v>
      </c>
      <c r="B5968" s="1">
        <v>23988.098000000002</v>
      </c>
      <c r="C5968" s="6">
        <v>1.6539999999999999E-2</v>
      </c>
      <c r="D5968" t="s">
        <v>3</v>
      </c>
      <c r="E5968">
        <v>0</v>
      </c>
      <c r="F5968">
        <v>24.5</v>
      </c>
      <c r="G5968" t="s">
        <v>2</v>
      </c>
      <c r="H5968">
        <v>2</v>
      </c>
      <c r="I5968" t="s">
        <v>0</v>
      </c>
      <c r="J5968">
        <v>0</v>
      </c>
      <c r="K5968">
        <v>23.5</v>
      </c>
      <c r="L5968" t="s">
        <v>2</v>
      </c>
      <c r="M5968">
        <v>2</v>
      </c>
      <c r="N5968" t="s">
        <v>3398</v>
      </c>
      <c r="O5968">
        <v>1</v>
      </c>
      <c r="P5968" t="str">
        <f>D5968&amp;"-"&amp;F5968&amp;"-"&amp;G5968&amp;"-"&amp;E5968&amp;"-"&amp;H5968</f>
        <v>A2Delta-24.5-f-0-2</v>
      </c>
      <c r="Q5968" t="str">
        <f>I5968&amp;"-"&amp;K5968&amp;"-"&amp;L5968&amp;"-"&amp;J5968&amp;"-"&amp;M5968</f>
        <v>X2Pi-23.5-f-0-2</v>
      </c>
      <c r="R5968">
        <f>B5968+S5968</f>
        <v>31995.785968275002</v>
      </c>
      <c r="S5968">
        <f>_xlfn.IFNA(VLOOKUP(Q5968,'MARVEL-X'!A$2:I$1400,7,FALSE),VLOOKUP(Q5968,MARVEL!A$2:J$1522,10,FALSE))</f>
        <v>8007.6879682750005</v>
      </c>
      <c r="T5968">
        <f>IF(P5968=P5967,R5968+T5967,R5968)</f>
        <v>63991.586183927997</v>
      </c>
      <c r="U5968">
        <f>IF(P5968=P5967,1+U5967,1)</f>
        <v>2</v>
      </c>
      <c r="V5968" t="str">
        <f t="shared" si="93"/>
        <v/>
      </c>
      <c r="W5968" t="str">
        <f>IF(V5968="","",IF(ABS(V5968-R5968)&gt;W$1,ABS(V5968-R5968),""))</f>
        <v/>
      </c>
      <c r="X5968" t="str">
        <f>Y5968&amp;"-"&amp;Z5968&amp;"-"&amp;AC5968&amp;"-"&amp;AD5968&amp;"-"&amp;AG5968</f>
        <v>24.5-f-A-0-1.5</v>
      </c>
      <c r="Y5968">
        <f>F5968</f>
        <v>24.5</v>
      </c>
      <c r="Z5968" s="2" t="str">
        <f>G5968</f>
        <v>f</v>
      </c>
      <c r="AA5968">
        <f>_xlfn.IFNA(VLOOKUP(X5968,'duo-out'!A$2:Q$5000,5,FALSE),E5968+10*(H5968-1)+1+_xlfn.IFNA(VLOOKUP(D5968,states!A$2:C$10,3,FALSE),1))</f>
        <v>261</v>
      </c>
      <c r="AB5968" t="str">
        <f>IF(V5968="","",V5968)</f>
        <v/>
      </c>
      <c r="AC5968" s="2" t="str">
        <f>_xlfn.IFNA(VLOOKUP(D5968,states!A$2:C$10,2,FALSE),"XX")</f>
        <v>A</v>
      </c>
      <c r="AD5968">
        <f>E5968</f>
        <v>0</v>
      </c>
      <c r="AE5968">
        <f>_xlfn.IFNA(VLOOKUP(D5968,states!A$2:D$10,4,FALSE),0)</f>
        <v>2</v>
      </c>
      <c r="AF5968">
        <v>0.5</v>
      </c>
      <c r="AG5968">
        <f>IF(AE5968=0,AF5968,IF(AE5968=1,IF(F5968=0.5,0.5,IF(H5968=1,0.5,1.5)),IF(F5968=0.5,0.5,IF(H5968=1,2.5,1.5))))</f>
        <v>1.5</v>
      </c>
      <c r="AH5968" s="7">
        <f>IF(AC5968="XX",0,1/C5968^(1/5)*IF(E5968=0,100,1)/(E5968+1)^(1/4))</f>
        <v>227.13962213064406</v>
      </c>
    </row>
    <row r="5969" spans="1:34">
      <c r="A5969">
        <v>867</v>
      </c>
      <c r="B5969" s="1">
        <v>22719.74</v>
      </c>
      <c r="C5969" s="6">
        <v>0.05</v>
      </c>
      <c r="D5969" t="s">
        <v>3</v>
      </c>
      <c r="E5969">
        <v>0</v>
      </c>
      <c r="F5969">
        <v>24.5</v>
      </c>
      <c r="G5969" t="s">
        <v>2</v>
      </c>
      <c r="H5969">
        <v>2</v>
      </c>
      <c r="I5969" t="s">
        <v>0</v>
      </c>
      <c r="J5969">
        <v>0</v>
      </c>
      <c r="K5969">
        <v>25.5</v>
      </c>
      <c r="L5969" t="s">
        <v>2</v>
      </c>
      <c r="M5969">
        <v>2</v>
      </c>
      <c r="N5969" t="s">
        <v>923</v>
      </c>
      <c r="O5969">
        <v>1</v>
      </c>
      <c r="P5969" t="str">
        <f>D5969&amp;"-"&amp;F5969&amp;"-"&amp;G5969&amp;"-"&amp;E5969&amp;"-"&amp;H5969</f>
        <v>A2Delta-24.5-f-0-2</v>
      </c>
      <c r="Q5969" t="str">
        <f>I5969&amp;"-"&amp;K5969&amp;"-"&amp;L5969&amp;"-"&amp;J5969&amp;"-"&amp;M5969</f>
        <v>X2Pi-25.5-f-0-2</v>
      </c>
      <c r="R5969">
        <f>B5969+S5969</f>
        <v>31995.830175478</v>
      </c>
      <c r="S5969">
        <f>_xlfn.IFNA(VLOOKUP(Q5969,'MARVEL-X'!A$2:I$1400,7,FALSE),VLOOKUP(Q5969,MARVEL!A$2:J$1522,10,FALSE))</f>
        <v>9276.0901754779989</v>
      </c>
      <c r="T5969">
        <f>IF(P5969=P5968,R5969+T5968,R5969)</f>
        <v>95987.416359405994</v>
      </c>
      <c r="U5969">
        <f>IF(P5969=P5968,1+U5968,1)</f>
        <v>3</v>
      </c>
      <c r="V5969" t="str">
        <f t="shared" si="93"/>
        <v/>
      </c>
      <c r="W5969" t="str">
        <f>IF(V5969="","",IF(ABS(V5969-R5969)&gt;W$1,ABS(V5969-R5969),""))</f>
        <v/>
      </c>
      <c r="X5969" t="str">
        <f>Y5969&amp;"-"&amp;Z5969&amp;"-"&amp;AC5969&amp;"-"&amp;AD5969&amp;"-"&amp;AG5969</f>
        <v>24.5-f-A-0-1.5</v>
      </c>
      <c r="Y5969">
        <f>F5969</f>
        <v>24.5</v>
      </c>
      <c r="Z5969" s="2" t="str">
        <f>G5969</f>
        <v>f</v>
      </c>
      <c r="AA5969">
        <f>_xlfn.IFNA(VLOOKUP(X5969,'duo-out'!A$2:Q$5000,5,FALSE),E5969+10*(H5969-1)+1+_xlfn.IFNA(VLOOKUP(D5969,states!A$2:C$10,3,FALSE),1))</f>
        <v>261</v>
      </c>
      <c r="AB5969" t="str">
        <f>IF(V5969="","",V5969)</f>
        <v/>
      </c>
      <c r="AC5969" s="2" t="str">
        <f>_xlfn.IFNA(VLOOKUP(D5969,states!A$2:C$10,2,FALSE),"XX")</f>
        <v>A</v>
      </c>
      <c r="AD5969">
        <f>E5969</f>
        <v>0</v>
      </c>
      <c r="AE5969">
        <f>_xlfn.IFNA(VLOOKUP(D5969,states!A$2:D$10,4,FALSE),0)</f>
        <v>2</v>
      </c>
      <c r="AF5969">
        <v>0.5</v>
      </c>
      <c r="AG5969">
        <f>IF(AE5969=0,AF5969,IF(AE5969=1,IF(F5969=0.5,0.5,IF(H5969=1,0.5,1.5)),IF(F5969=0.5,0.5,IF(H5969=1,2.5,1.5))))</f>
        <v>1.5</v>
      </c>
      <c r="AH5969" s="7">
        <f>IF(AC5969="XX",0,1/C5969^(1/5)*IF(E5969=0,100,1)/(E5969+1)^(1/4))</f>
        <v>182.05642030260799</v>
      </c>
    </row>
    <row r="5970" spans="1:34">
      <c r="A5970">
        <v>837</v>
      </c>
      <c r="B5970" s="1">
        <v>23382.7</v>
      </c>
      <c r="C5970" s="6">
        <v>0.23169999999999999</v>
      </c>
      <c r="D5970" t="s">
        <v>3</v>
      </c>
      <c r="E5970">
        <v>0</v>
      </c>
      <c r="F5970">
        <v>24.5</v>
      </c>
      <c r="G5970" t="s">
        <v>2</v>
      </c>
      <c r="H5970">
        <v>2</v>
      </c>
      <c r="I5970" t="s">
        <v>0</v>
      </c>
      <c r="J5970">
        <v>0</v>
      </c>
      <c r="K5970">
        <v>24.5</v>
      </c>
      <c r="L5970" t="s">
        <v>1</v>
      </c>
      <c r="M5970">
        <v>2</v>
      </c>
      <c r="N5970" t="s">
        <v>893</v>
      </c>
      <c r="O5970">
        <v>1</v>
      </c>
      <c r="P5970" t="str">
        <f>D5970&amp;"-"&amp;F5970&amp;"-"&amp;G5970&amp;"-"&amp;E5970&amp;"-"&amp;H5970</f>
        <v>A2Delta-24.5-f-0-2</v>
      </c>
      <c r="Q5970" t="str">
        <f>I5970&amp;"-"&amp;K5970&amp;"-"&amp;L5970&amp;"-"&amp;J5970&amp;"-"&amp;M5970</f>
        <v>X2Pi-24.5-e-0-2</v>
      </c>
      <c r="R5970">
        <f>B5970+S5970</f>
        <v>31995.586115653001</v>
      </c>
      <c r="S5970">
        <f>_xlfn.IFNA(VLOOKUP(Q5970,'MARVEL-X'!A$2:I$1400,7,FALSE),VLOOKUP(Q5970,MARVEL!A$2:J$1522,10,FALSE))</f>
        <v>8612.8861156529983</v>
      </c>
      <c r="T5970">
        <f>IF(P5970=P5969,R5970+T5969,R5970)</f>
        <v>127983.00247505899</v>
      </c>
      <c r="U5970">
        <f>IF(P5970=P5969,1+U5969,1)</f>
        <v>4</v>
      </c>
      <c r="V5970" t="str">
        <f t="shared" si="93"/>
        <v/>
      </c>
      <c r="W5970" t="str">
        <f>IF(V5970="","",IF(ABS(V5970-R5970)&gt;W$1,ABS(V5970-R5970),""))</f>
        <v/>
      </c>
      <c r="X5970" t="str">
        <f>Y5970&amp;"-"&amp;Z5970&amp;"-"&amp;AC5970&amp;"-"&amp;AD5970&amp;"-"&amp;AG5970</f>
        <v>24.5-f-A-0-1.5</v>
      </c>
      <c r="Y5970">
        <f>F5970</f>
        <v>24.5</v>
      </c>
      <c r="Z5970" s="2" t="str">
        <f>G5970</f>
        <v>f</v>
      </c>
      <c r="AA5970">
        <f>_xlfn.IFNA(VLOOKUP(X5970,'duo-out'!A$2:Q$5000,5,FALSE),E5970+10*(H5970-1)+1+_xlfn.IFNA(VLOOKUP(D5970,states!A$2:C$10,3,FALSE),1))</f>
        <v>261</v>
      </c>
      <c r="AB5970" t="str">
        <f>IF(V5970="","",V5970)</f>
        <v/>
      </c>
      <c r="AC5970" s="2" t="str">
        <f>_xlfn.IFNA(VLOOKUP(D5970,states!A$2:C$10,2,FALSE),"XX")</f>
        <v>A</v>
      </c>
      <c r="AD5970">
        <f>E5970</f>
        <v>0</v>
      </c>
      <c r="AE5970">
        <f>_xlfn.IFNA(VLOOKUP(D5970,states!A$2:D$10,4,FALSE),0)</f>
        <v>2</v>
      </c>
      <c r="AF5970">
        <v>0.5</v>
      </c>
      <c r="AG5970">
        <f>IF(AE5970=0,AF5970,IF(AE5970=1,IF(F5970=0.5,0.5,IF(H5970=1,0.5,1.5)),IF(F5970=0.5,0.5,IF(H5970=1,2.5,1.5))))</f>
        <v>1.5</v>
      </c>
      <c r="AH5970" s="7">
        <f>IF(AC5970="XX",0,1/C5970^(1/5)*IF(E5970=0,100,1)/(E5970+1)^(1/4))</f>
        <v>133.97223212062502</v>
      </c>
    </row>
    <row r="5971" spans="1:34">
      <c r="A5971">
        <v>751</v>
      </c>
      <c r="B5971" s="1">
        <v>23988.04</v>
      </c>
      <c r="C5971" s="6">
        <v>7.7299999999999994E-2</v>
      </c>
      <c r="D5971" t="s">
        <v>3</v>
      </c>
      <c r="E5971">
        <v>0</v>
      </c>
      <c r="F5971">
        <v>24.5</v>
      </c>
      <c r="G5971" t="s">
        <v>2</v>
      </c>
      <c r="H5971">
        <v>2</v>
      </c>
      <c r="I5971" t="s">
        <v>0</v>
      </c>
      <c r="J5971">
        <v>0</v>
      </c>
      <c r="K5971">
        <v>23.5</v>
      </c>
      <c r="L5971" t="s">
        <v>2</v>
      </c>
      <c r="M5971">
        <v>2</v>
      </c>
      <c r="N5971" t="s">
        <v>807</v>
      </c>
      <c r="O5971">
        <v>1</v>
      </c>
      <c r="P5971" t="str">
        <f>D5971&amp;"-"&amp;F5971&amp;"-"&amp;G5971&amp;"-"&amp;E5971&amp;"-"&amp;H5971</f>
        <v>A2Delta-24.5-f-0-2</v>
      </c>
      <c r="Q5971" t="str">
        <f>I5971&amp;"-"&amp;K5971&amp;"-"&amp;L5971&amp;"-"&amp;J5971&amp;"-"&amp;M5971</f>
        <v>X2Pi-23.5-f-0-2</v>
      </c>
      <c r="R5971">
        <f>B5971+S5971</f>
        <v>31995.727968275001</v>
      </c>
      <c r="S5971">
        <f>_xlfn.IFNA(VLOOKUP(Q5971,'MARVEL-X'!A$2:I$1400,7,FALSE),VLOOKUP(Q5971,MARVEL!A$2:J$1522,10,FALSE))</f>
        <v>8007.6879682750005</v>
      </c>
      <c r="T5971">
        <f>IF(P5971=P5970,R5971+T5970,R5971)</f>
        <v>159978.730443334</v>
      </c>
      <c r="U5971">
        <f>IF(P5971=P5970,1+U5970,1)</f>
        <v>5</v>
      </c>
      <c r="V5971">
        <f t="shared" si="93"/>
        <v>31995.746088666801</v>
      </c>
      <c r="W5971" t="str">
        <f>IF(V5971="","",IF(ABS(V5971-R5971)&gt;W$1,ABS(V5971-R5971),""))</f>
        <v/>
      </c>
      <c r="X5971" t="str">
        <f>Y5971&amp;"-"&amp;Z5971&amp;"-"&amp;AC5971&amp;"-"&amp;AD5971&amp;"-"&amp;AG5971</f>
        <v>24.5-f-A-0-1.5</v>
      </c>
      <c r="Y5971">
        <f>F5971</f>
        <v>24.5</v>
      </c>
      <c r="Z5971" s="2" t="str">
        <f>G5971</f>
        <v>f</v>
      </c>
      <c r="AA5971">
        <f>_xlfn.IFNA(VLOOKUP(X5971,'duo-out'!A$2:Q$5000,5,FALSE),E5971+10*(H5971-1)+1+_xlfn.IFNA(VLOOKUP(D5971,states!A$2:C$10,3,FALSE),1))</f>
        <v>261</v>
      </c>
      <c r="AB5971">
        <f>IF(V5971="","",V5971)</f>
        <v>31995.746088666801</v>
      </c>
      <c r="AC5971" s="2" t="str">
        <f>_xlfn.IFNA(VLOOKUP(D5971,states!A$2:C$10,2,FALSE),"XX")</f>
        <v>A</v>
      </c>
      <c r="AD5971">
        <f>E5971</f>
        <v>0</v>
      </c>
      <c r="AE5971">
        <f>_xlfn.IFNA(VLOOKUP(D5971,states!A$2:D$10,4,FALSE),0)</f>
        <v>2</v>
      </c>
      <c r="AF5971">
        <v>0.5</v>
      </c>
      <c r="AG5971">
        <f>IF(AE5971=0,AF5971,IF(AE5971=1,IF(F5971=0.5,0.5,IF(H5971=1,0.5,1.5)),IF(F5971=0.5,0.5,IF(H5971=1,2.5,1.5))))</f>
        <v>1.5</v>
      </c>
      <c r="AH5971" s="7">
        <f>IF(AC5971="XX",0,1/C5971^(1/5)*IF(E5971=0,100,1)/(E5971+1)^(1/4))</f>
        <v>166.86455754144319</v>
      </c>
    </row>
    <row r="5972" spans="1:34">
      <c r="A5972">
        <v>1045</v>
      </c>
      <c r="B5972" s="1">
        <v>22669.17</v>
      </c>
      <c r="C5972" s="6">
        <v>9.8430000000000004E-2</v>
      </c>
      <c r="D5972" t="s">
        <v>3</v>
      </c>
      <c r="E5972">
        <v>1</v>
      </c>
      <c r="F5972">
        <v>24.5</v>
      </c>
      <c r="G5972" t="s">
        <v>2</v>
      </c>
      <c r="H5972">
        <v>1</v>
      </c>
      <c r="I5972" t="s">
        <v>0</v>
      </c>
      <c r="J5972">
        <v>1</v>
      </c>
      <c r="K5972">
        <v>25.5</v>
      </c>
      <c r="L5972" t="s">
        <v>2</v>
      </c>
      <c r="M5972">
        <v>1</v>
      </c>
      <c r="N5972" t="s">
        <v>1101</v>
      </c>
      <c r="O5972">
        <v>1</v>
      </c>
      <c r="P5972" t="str">
        <f>D5972&amp;"-"&amp;F5972&amp;"-"&amp;G5972&amp;"-"&amp;E5972&amp;"-"&amp;H5972</f>
        <v>A2Delta-24.5-f-1-1</v>
      </c>
      <c r="Q5972" t="str">
        <f>I5972&amp;"-"&amp;K5972&amp;"-"&amp;L5972&amp;"-"&amp;J5972&amp;"-"&amp;M5972</f>
        <v>X2Pi-25.5-f-1-1</v>
      </c>
      <c r="R5972">
        <f>B5972+S5972</f>
        <v>33679.614583270995</v>
      </c>
      <c r="S5972">
        <f>_xlfn.IFNA(VLOOKUP(Q5972,'MARVEL-X'!A$2:I$1400,7,FALSE),VLOOKUP(Q5972,MARVEL!A$2:J$1522,10,FALSE))</f>
        <v>11010.444583270999</v>
      </c>
      <c r="T5972">
        <f>IF(P5972=P5971,R5972+T5971,R5972)</f>
        <v>33679.614583270995</v>
      </c>
      <c r="U5972">
        <f>IF(P5972=P5971,1+U5971,1)</f>
        <v>1</v>
      </c>
      <c r="V5972" t="str">
        <f t="shared" si="93"/>
        <v/>
      </c>
      <c r="W5972" t="str">
        <f>IF(V5972="","",IF(ABS(V5972-R5972)&gt;W$1,ABS(V5972-R5972),""))</f>
        <v/>
      </c>
      <c r="X5972" t="str">
        <f>Y5972&amp;"-"&amp;Z5972&amp;"-"&amp;AC5972&amp;"-"&amp;AD5972&amp;"-"&amp;AG5972</f>
        <v>24.5-f-A-1-2.5</v>
      </c>
      <c r="Y5972">
        <f>F5972</f>
        <v>24.5</v>
      </c>
      <c r="Z5972" s="2" t="str">
        <f>G5972</f>
        <v>f</v>
      </c>
      <c r="AA5972">
        <f>_xlfn.IFNA(VLOOKUP(X5972,'duo-out'!A$2:Q$5000,5,FALSE),E5972+10*(H5972-1)+1+_xlfn.IFNA(VLOOKUP(D5972,states!A$2:C$10,3,FALSE),1))</f>
        <v>252</v>
      </c>
      <c r="AB5972" t="str">
        <f>IF(V5972="","",V5972)</f>
        <v/>
      </c>
      <c r="AC5972" s="2" t="str">
        <f>_xlfn.IFNA(VLOOKUP(D5972,states!A$2:C$10,2,FALSE),"XX")</f>
        <v>A</v>
      </c>
      <c r="AD5972">
        <f>E5972</f>
        <v>1</v>
      </c>
      <c r="AE5972">
        <f>_xlfn.IFNA(VLOOKUP(D5972,states!A$2:D$10,4,FALSE),0)</f>
        <v>2</v>
      </c>
      <c r="AF5972">
        <v>0.5</v>
      </c>
      <c r="AG5972">
        <f>IF(AE5972=0,AF5972,IF(AE5972=1,IF(F5972=0.5,0.5,IF(H5972=1,0.5,1.5)),IF(F5972=0.5,0.5,IF(H5972=1,2.5,1.5))))</f>
        <v>2.5</v>
      </c>
      <c r="AH5972" s="7">
        <f>IF(AC5972="XX",0,1/C5972^(1/5)*IF(E5972=0,100,1)/(E5972+1)^(1/4))</f>
        <v>1.3369556596763139</v>
      </c>
    </row>
    <row r="5973" spans="1:34">
      <c r="A5973">
        <v>957</v>
      </c>
      <c r="B5973" s="1">
        <v>23848.12</v>
      </c>
      <c r="C5973" s="6">
        <v>9.8110000000000003E-2</v>
      </c>
      <c r="D5973" t="s">
        <v>3</v>
      </c>
      <c r="E5973">
        <v>1</v>
      </c>
      <c r="F5973">
        <v>24.5</v>
      </c>
      <c r="G5973" t="s">
        <v>2</v>
      </c>
      <c r="H5973">
        <v>1</v>
      </c>
      <c r="I5973" t="s">
        <v>0</v>
      </c>
      <c r="J5973">
        <v>1</v>
      </c>
      <c r="K5973">
        <v>23.5</v>
      </c>
      <c r="L5973" t="s">
        <v>2</v>
      </c>
      <c r="M5973">
        <v>1</v>
      </c>
      <c r="N5973" t="s">
        <v>1013</v>
      </c>
      <c r="O5973">
        <v>1</v>
      </c>
      <c r="P5973" t="str">
        <f>D5973&amp;"-"&amp;F5973&amp;"-"&amp;G5973&amp;"-"&amp;E5973&amp;"-"&amp;H5973</f>
        <v>A2Delta-24.5-f-1-1</v>
      </c>
      <c r="Q5973" t="str">
        <f>I5973&amp;"-"&amp;K5973&amp;"-"&amp;L5973&amp;"-"&amp;J5973&amp;"-"&amp;M5973</f>
        <v>X2Pi-23.5-f-1-1</v>
      </c>
      <c r="R5973">
        <f>B5973+S5973</f>
        <v>33679.432823910996</v>
      </c>
      <c r="S5973">
        <f>_xlfn.IFNA(VLOOKUP(Q5973,'MARVEL-X'!A$2:I$1400,7,FALSE),VLOOKUP(Q5973,MARVEL!A$2:J$1522,10,FALSE))</f>
        <v>9831.3128239109992</v>
      </c>
      <c r="T5973">
        <f>IF(P5973=P5972,R5973+T5972,R5973)</f>
        <v>67359.047407181992</v>
      </c>
      <c r="U5973">
        <f>IF(P5973=P5972,1+U5972,1)</f>
        <v>2</v>
      </c>
      <c r="V5973" t="str">
        <f t="shared" si="93"/>
        <v/>
      </c>
      <c r="W5973" t="str">
        <f>IF(V5973="","",IF(ABS(V5973-R5973)&gt;W$1,ABS(V5973-R5973),""))</f>
        <v/>
      </c>
      <c r="X5973" t="str">
        <f>Y5973&amp;"-"&amp;Z5973&amp;"-"&amp;AC5973&amp;"-"&amp;AD5973&amp;"-"&amp;AG5973</f>
        <v>24.5-f-A-1-2.5</v>
      </c>
      <c r="Y5973">
        <f>F5973</f>
        <v>24.5</v>
      </c>
      <c r="Z5973" s="2" t="str">
        <f>G5973</f>
        <v>f</v>
      </c>
      <c r="AA5973">
        <f>_xlfn.IFNA(VLOOKUP(X5973,'duo-out'!A$2:Q$5000,5,FALSE),E5973+10*(H5973-1)+1+_xlfn.IFNA(VLOOKUP(D5973,states!A$2:C$10,3,FALSE),1))</f>
        <v>252</v>
      </c>
      <c r="AB5973" t="str">
        <f>IF(V5973="","",V5973)</f>
        <v/>
      </c>
      <c r="AC5973" s="2" t="str">
        <f>_xlfn.IFNA(VLOOKUP(D5973,states!A$2:C$10,2,FALSE),"XX")</f>
        <v>A</v>
      </c>
      <c r="AD5973">
        <f>E5973</f>
        <v>1</v>
      </c>
      <c r="AE5973">
        <f>_xlfn.IFNA(VLOOKUP(D5973,states!A$2:D$10,4,FALSE),0)</f>
        <v>2</v>
      </c>
      <c r="AF5973">
        <v>0.5</v>
      </c>
      <c r="AG5973">
        <f>IF(AE5973=0,AF5973,IF(AE5973=1,IF(F5973=0.5,0.5,IF(H5973=1,0.5,1.5)),IF(F5973=0.5,0.5,IF(H5973=1,2.5,1.5))))</f>
        <v>2.5</v>
      </c>
      <c r="AH5973" s="7">
        <f>IF(AC5973="XX",0,1/C5973^(1/5)*IF(E5973=0,100,1)/(E5973+1)^(1/4))</f>
        <v>1.3378266590332604</v>
      </c>
    </row>
    <row r="5974" spans="1:34">
      <c r="A5974">
        <v>5838</v>
      </c>
      <c r="B5974" s="1">
        <v>23848.18</v>
      </c>
      <c r="C5974" s="6">
        <v>0.5</v>
      </c>
      <c r="D5974" t="s">
        <v>3</v>
      </c>
      <c r="E5974">
        <v>1</v>
      </c>
      <c r="F5974">
        <v>24.5</v>
      </c>
      <c r="G5974" t="s">
        <v>2</v>
      </c>
      <c r="H5974">
        <v>1</v>
      </c>
      <c r="I5974" t="s">
        <v>0</v>
      </c>
      <c r="J5974">
        <v>1</v>
      </c>
      <c r="K5974">
        <v>23.5</v>
      </c>
      <c r="L5974" t="s">
        <v>2</v>
      </c>
      <c r="M5974">
        <v>1</v>
      </c>
      <c r="N5974" t="s">
        <v>5894</v>
      </c>
      <c r="O5974">
        <v>1</v>
      </c>
      <c r="P5974" t="str">
        <f>D5974&amp;"-"&amp;F5974&amp;"-"&amp;G5974&amp;"-"&amp;E5974&amp;"-"&amp;H5974</f>
        <v>A2Delta-24.5-f-1-1</v>
      </c>
      <c r="Q5974" t="str">
        <f>I5974&amp;"-"&amp;K5974&amp;"-"&amp;L5974&amp;"-"&amp;J5974&amp;"-"&amp;M5974</f>
        <v>X2Pi-23.5-f-1-1</v>
      </c>
      <c r="R5974">
        <f>B5974+S5974</f>
        <v>33679.492823911001</v>
      </c>
      <c r="S5974">
        <f>_xlfn.IFNA(VLOOKUP(Q5974,'MARVEL-X'!A$2:I$1400,7,FALSE),VLOOKUP(Q5974,MARVEL!A$2:J$1522,10,FALSE))</f>
        <v>9831.3128239109992</v>
      </c>
      <c r="T5974">
        <f>IF(P5974=P5973,R5974+T5973,R5974)</f>
        <v>101038.54023109299</v>
      </c>
      <c r="U5974">
        <f>IF(P5974=P5973,1+U5973,1)</f>
        <v>3</v>
      </c>
      <c r="V5974">
        <f t="shared" si="93"/>
        <v>33679.513410364329</v>
      </c>
      <c r="W5974" t="str">
        <f>IF(V5974="","",IF(ABS(V5974-R5974)&gt;W$1,ABS(V5974-R5974),""))</f>
        <v/>
      </c>
      <c r="X5974" t="str">
        <f>Y5974&amp;"-"&amp;Z5974&amp;"-"&amp;AC5974&amp;"-"&amp;AD5974&amp;"-"&amp;AG5974</f>
        <v>24.5-f-A-1-2.5</v>
      </c>
      <c r="Y5974">
        <f>F5974</f>
        <v>24.5</v>
      </c>
      <c r="Z5974" s="2" t="str">
        <f>G5974</f>
        <v>f</v>
      </c>
      <c r="AA5974">
        <f>_xlfn.IFNA(VLOOKUP(X5974,'duo-out'!A$2:Q$5000,5,FALSE),E5974+10*(H5974-1)+1+_xlfn.IFNA(VLOOKUP(D5974,states!A$2:C$10,3,FALSE),1))</f>
        <v>252</v>
      </c>
      <c r="AB5974">
        <f>IF(V5974="","",V5974)</f>
        <v>33679.513410364329</v>
      </c>
      <c r="AC5974" s="2" t="str">
        <f>_xlfn.IFNA(VLOOKUP(D5974,states!A$2:C$10,2,FALSE),"XX")</f>
        <v>A</v>
      </c>
      <c r="AD5974">
        <f>E5974</f>
        <v>1</v>
      </c>
      <c r="AE5974">
        <f>_xlfn.IFNA(VLOOKUP(D5974,states!A$2:D$10,4,FALSE),0)</f>
        <v>2</v>
      </c>
      <c r="AF5974">
        <v>0.5</v>
      </c>
      <c r="AG5974">
        <f>IF(AE5974=0,AF5974,IF(AE5974=1,IF(F5974=0.5,0.5,IF(H5974=1,0.5,1.5)),IF(F5974=0.5,0.5,IF(H5974=1,2.5,1.5))))</f>
        <v>2.5</v>
      </c>
      <c r="AH5974" s="7">
        <f>IF(AC5974="XX",0,1/C5974^(1/5)*IF(E5974=0,100,1)/(E5974+1)^(1/4))</f>
        <v>0.96593632892484571</v>
      </c>
    </row>
    <row r="5975" spans="1:34">
      <c r="A5975">
        <v>1155</v>
      </c>
      <c r="B5975" s="1">
        <v>22630.37</v>
      </c>
      <c r="C5975" s="6">
        <v>0.05</v>
      </c>
      <c r="D5975" t="s">
        <v>3</v>
      </c>
      <c r="E5975">
        <v>1</v>
      </c>
      <c r="F5975">
        <v>24.5</v>
      </c>
      <c r="G5975" t="s">
        <v>2</v>
      </c>
      <c r="H5975">
        <v>2</v>
      </c>
      <c r="I5975" t="s">
        <v>0</v>
      </c>
      <c r="J5975">
        <v>1</v>
      </c>
      <c r="K5975">
        <v>25.5</v>
      </c>
      <c r="L5975" t="s">
        <v>2</v>
      </c>
      <c r="M5975">
        <v>2</v>
      </c>
      <c r="N5975" t="s">
        <v>1211</v>
      </c>
      <c r="O5975">
        <v>1</v>
      </c>
      <c r="P5975" t="str">
        <f>D5975&amp;"-"&amp;F5975&amp;"-"&amp;G5975&amp;"-"&amp;E5975&amp;"-"&amp;H5975</f>
        <v>A2Delta-24.5-f-1-2</v>
      </c>
      <c r="Q5975" t="str">
        <f>I5975&amp;"-"&amp;K5975&amp;"-"&amp;L5975&amp;"-"&amp;J5975&amp;"-"&amp;M5975</f>
        <v>X2Pi-25.5-f-1-2</v>
      </c>
      <c r="R5975">
        <f>B5975+S5975</f>
        <v>34276.696177723003</v>
      </c>
      <c r="S5975">
        <f>_xlfn.IFNA(VLOOKUP(Q5975,'MARVEL-X'!A$2:I$1400,7,FALSE),VLOOKUP(Q5975,MARVEL!A$2:J$1522,10,FALSE))</f>
        <v>11646.326177723</v>
      </c>
      <c r="T5975">
        <f>IF(P5975=P5974,R5975+T5974,R5975)</f>
        <v>34276.696177723003</v>
      </c>
      <c r="U5975">
        <f>IF(P5975=P5974,1+U5974,1)</f>
        <v>1</v>
      </c>
      <c r="V5975" t="str">
        <f t="shared" si="93"/>
        <v/>
      </c>
      <c r="W5975" t="str">
        <f>IF(V5975="","",IF(ABS(V5975-R5975)&gt;W$1,ABS(V5975-R5975),""))</f>
        <v/>
      </c>
      <c r="X5975" t="str">
        <f>Y5975&amp;"-"&amp;Z5975&amp;"-"&amp;AC5975&amp;"-"&amp;AD5975&amp;"-"&amp;AG5975</f>
        <v>24.5-f-A-1-1.5</v>
      </c>
      <c r="Y5975">
        <f>F5975</f>
        <v>24.5</v>
      </c>
      <c r="Z5975" s="2" t="str">
        <f>G5975</f>
        <v>f</v>
      </c>
      <c r="AA5975">
        <f>_xlfn.IFNA(VLOOKUP(X5975,'duo-out'!A$2:Q$5000,5,FALSE),E5975+10*(H5975-1)+1+_xlfn.IFNA(VLOOKUP(D5975,states!A$2:C$10,3,FALSE),1))</f>
        <v>262</v>
      </c>
      <c r="AB5975" t="str">
        <f>IF(V5975="","",V5975)</f>
        <v/>
      </c>
      <c r="AC5975" s="2" t="str">
        <f>_xlfn.IFNA(VLOOKUP(D5975,states!A$2:C$10,2,FALSE),"XX")</f>
        <v>A</v>
      </c>
      <c r="AD5975">
        <f>E5975</f>
        <v>1</v>
      </c>
      <c r="AE5975">
        <f>_xlfn.IFNA(VLOOKUP(D5975,states!A$2:D$10,4,FALSE),0)</f>
        <v>2</v>
      </c>
      <c r="AF5975">
        <v>0.5</v>
      </c>
      <c r="AG5975">
        <f>IF(AE5975=0,AF5975,IF(AE5975=1,IF(F5975=0.5,0.5,IF(H5975=1,0.5,1.5)),IF(F5975=0.5,0.5,IF(H5975=1,2.5,1.5))))</f>
        <v>1.5</v>
      </c>
      <c r="AH5975" s="7">
        <f>IF(AC5975="XX",0,1/C5975^(1/5)*IF(E5975=0,100,1)/(E5975+1)^(1/4))</f>
        <v>1.5309059120638666</v>
      </c>
    </row>
    <row r="5976" spans="1:34">
      <c r="A5976">
        <v>1069</v>
      </c>
      <c r="B5976" s="1">
        <v>23847.29</v>
      </c>
      <c r="C5976" s="6">
        <v>0.05</v>
      </c>
      <c r="D5976" t="s">
        <v>3</v>
      </c>
      <c r="E5976">
        <v>1</v>
      </c>
      <c r="F5976">
        <v>24.5</v>
      </c>
      <c r="G5976" t="s">
        <v>2</v>
      </c>
      <c r="H5976">
        <v>2</v>
      </c>
      <c r="I5976" t="s">
        <v>0</v>
      </c>
      <c r="J5976">
        <v>1</v>
      </c>
      <c r="K5976">
        <v>23.5</v>
      </c>
      <c r="L5976" t="s">
        <v>2</v>
      </c>
      <c r="M5976">
        <v>2</v>
      </c>
      <c r="N5976" t="s">
        <v>1125</v>
      </c>
      <c r="O5976">
        <v>1</v>
      </c>
      <c r="P5976" t="str">
        <f>D5976&amp;"-"&amp;F5976&amp;"-"&amp;G5976&amp;"-"&amp;E5976&amp;"-"&amp;H5976</f>
        <v>A2Delta-24.5-f-1-2</v>
      </c>
      <c r="Q5976" t="str">
        <f>I5976&amp;"-"&amp;K5976&amp;"-"&amp;L5976&amp;"-"&amp;J5976&amp;"-"&amp;M5976</f>
        <v>X2Pi-23.5-f-1-2</v>
      </c>
      <c r="R5976">
        <f>B5976+S5976</f>
        <v>34276.781338233995</v>
      </c>
      <c r="S5976">
        <f>_xlfn.IFNA(VLOOKUP(Q5976,'MARVEL-X'!A$2:I$1400,7,FALSE),VLOOKUP(Q5976,MARVEL!A$2:J$1522,10,FALSE))</f>
        <v>10429.491338233998</v>
      </c>
      <c r="T5976">
        <f>IF(P5976=P5975,R5976+T5975,R5976)</f>
        <v>68553.477515956998</v>
      </c>
      <c r="U5976">
        <f>IF(P5976=P5975,1+U5975,1)</f>
        <v>2</v>
      </c>
      <c r="V5976" t="str">
        <f t="shared" si="93"/>
        <v/>
      </c>
      <c r="W5976" t="str">
        <f>IF(V5976="","",IF(ABS(V5976-R5976)&gt;W$1,ABS(V5976-R5976),""))</f>
        <v/>
      </c>
      <c r="X5976" t="str">
        <f>Y5976&amp;"-"&amp;Z5976&amp;"-"&amp;AC5976&amp;"-"&amp;AD5976&amp;"-"&amp;AG5976</f>
        <v>24.5-f-A-1-1.5</v>
      </c>
      <c r="Y5976">
        <f>F5976</f>
        <v>24.5</v>
      </c>
      <c r="Z5976" s="2" t="str">
        <f>G5976</f>
        <v>f</v>
      </c>
      <c r="AA5976">
        <f>_xlfn.IFNA(VLOOKUP(X5976,'duo-out'!A$2:Q$5000,5,FALSE),E5976+10*(H5976-1)+1+_xlfn.IFNA(VLOOKUP(D5976,states!A$2:C$10,3,FALSE),1))</f>
        <v>262</v>
      </c>
      <c r="AB5976" t="str">
        <f>IF(V5976="","",V5976)</f>
        <v/>
      </c>
      <c r="AC5976" s="2" t="str">
        <f>_xlfn.IFNA(VLOOKUP(D5976,states!A$2:C$10,2,FALSE),"XX")</f>
        <v>A</v>
      </c>
      <c r="AD5976">
        <f>E5976</f>
        <v>1</v>
      </c>
      <c r="AE5976">
        <f>_xlfn.IFNA(VLOOKUP(D5976,states!A$2:D$10,4,FALSE),0)</f>
        <v>2</v>
      </c>
      <c r="AF5976">
        <v>0.5</v>
      </c>
      <c r="AG5976">
        <f>IF(AE5976=0,AF5976,IF(AE5976=1,IF(F5976=0.5,0.5,IF(H5976=1,0.5,1.5)),IF(F5976=0.5,0.5,IF(H5976=1,2.5,1.5))))</f>
        <v>1.5</v>
      </c>
      <c r="AH5976" s="7">
        <f>IF(AC5976="XX",0,1/C5976^(1/5)*IF(E5976=0,100,1)/(E5976+1)^(1/4))</f>
        <v>1.5309059120638666</v>
      </c>
    </row>
    <row r="5977" spans="1:34">
      <c r="A5977">
        <v>218</v>
      </c>
      <c r="B5977" s="1">
        <v>23847.27</v>
      </c>
      <c r="C5977" s="6">
        <v>0.5</v>
      </c>
      <c r="D5977" t="s">
        <v>3</v>
      </c>
      <c r="E5977">
        <v>1</v>
      </c>
      <c r="F5977">
        <v>24.5</v>
      </c>
      <c r="G5977" t="s">
        <v>2</v>
      </c>
      <c r="H5977">
        <v>2</v>
      </c>
      <c r="I5977" t="s">
        <v>0</v>
      </c>
      <c r="J5977">
        <v>1</v>
      </c>
      <c r="K5977">
        <v>23.5</v>
      </c>
      <c r="L5977" t="s">
        <v>2</v>
      </c>
      <c r="M5977">
        <v>2</v>
      </c>
      <c r="N5977" t="s">
        <v>273</v>
      </c>
      <c r="O5977">
        <v>-1</v>
      </c>
      <c r="P5977" t="str">
        <f>D5977&amp;"-"&amp;F5977&amp;"-"&amp;G5977&amp;"-"&amp;E5977&amp;"-"&amp;H5977</f>
        <v>A2Delta-24.5-f-1-2</v>
      </c>
      <c r="Q5977" t="str">
        <f>I5977&amp;"-"&amp;K5977&amp;"-"&amp;L5977&amp;"-"&amp;J5977&amp;"-"&amp;M5977</f>
        <v>X2Pi-23.5-f-1-2</v>
      </c>
      <c r="R5977">
        <f>B5977+S5977</f>
        <v>34276.761338233999</v>
      </c>
      <c r="S5977">
        <f>_xlfn.IFNA(VLOOKUP(Q5977,'MARVEL-X'!A$2:I$1400,7,FALSE),VLOOKUP(Q5977,MARVEL!A$2:J$1522,10,FALSE))</f>
        <v>10429.491338233998</v>
      </c>
      <c r="T5977">
        <f>IF(P5977=P5976,R5977+T5976,R5977)</f>
        <v>102830.238854191</v>
      </c>
      <c r="U5977">
        <f>IF(P5977=P5976,1+U5976,1)</f>
        <v>3</v>
      </c>
      <c r="V5977" t="str">
        <f t="shared" si="93"/>
        <v/>
      </c>
      <c r="W5977" t="str">
        <f>IF(V5977="","",IF(ABS(V5977-R5977)&gt;W$1,ABS(V5977-R5977),""))</f>
        <v/>
      </c>
      <c r="X5977" t="str">
        <f>Y5977&amp;"-"&amp;Z5977&amp;"-"&amp;AC5977&amp;"-"&amp;AD5977&amp;"-"&amp;AG5977</f>
        <v>24.5-f-A-1-1.5</v>
      </c>
      <c r="Y5977">
        <f>F5977</f>
        <v>24.5</v>
      </c>
      <c r="Z5977" s="2" t="str">
        <f>G5977</f>
        <v>f</v>
      </c>
      <c r="AA5977">
        <f>_xlfn.IFNA(VLOOKUP(X5977,'duo-out'!A$2:Q$5000,5,FALSE),E5977+10*(H5977-1)+1+_xlfn.IFNA(VLOOKUP(D5977,states!A$2:C$10,3,FALSE),1))</f>
        <v>262</v>
      </c>
      <c r="AB5977" t="str">
        <f>IF(V5977="","",V5977)</f>
        <v/>
      </c>
      <c r="AC5977" s="2" t="str">
        <f>_xlfn.IFNA(VLOOKUP(D5977,states!A$2:C$10,2,FALSE),"XX")</f>
        <v>A</v>
      </c>
      <c r="AD5977">
        <f>E5977</f>
        <v>1</v>
      </c>
      <c r="AE5977">
        <f>_xlfn.IFNA(VLOOKUP(D5977,states!A$2:D$10,4,FALSE),0)</f>
        <v>2</v>
      </c>
      <c r="AF5977">
        <v>0.5</v>
      </c>
      <c r="AG5977">
        <f>IF(AE5977=0,AF5977,IF(AE5977=1,IF(F5977=0.5,0.5,IF(H5977=1,0.5,1.5)),IF(F5977=0.5,0.5,IF(H5977=1,2.5,1.5))))</f>
        <v>1.5</v>
      </c>
      <c r="AH5977" s="7">
        <f>IF(AC5977="XX",0,1/C5977^(1/5)*IF(E5977=0,100,1)/(E5977+1)^(1/4))</f>
        <v>0.96593632892484571</v>
      </c>
    </row>
    <row r="5978" spans="1:34">
      <c r="A5978">
        <v>5882</v>
      </c>
      <c r="B5978" s="1">
        <v>22630.47</v>
      </c>
      <c r="C5978" s="6">
        <v>0.5</v>
      </c>
      <c r="D5978" t="s">
        <v>3</v>
      </c>
      <c r="E5978">
        <v>1</v>
      </c>
      <c r="F5978">
        <v>24.5</v>
      </c>
      <c r="G5978" t="s">
        <v>2</v>
      </c>
      <c r="H5978">
        <v>2</v>
      </c>
      <c r="I5978" t="s">
        <v>0</v>
      </c>
      <c r="J5978">
        <v>1</v>
      </c>
      <c r="K5978">
        <v>25.5</v>
      </c>
      <c r="L5978" t="s">
        <v>2</v>
      </c>
      <c r="M5978">
        <v>2</v>
      </c>
      <c r="N5978" t="s">
        <v>5938</v>
      </c>
      <c r="O5978">
        <v>1</v>
      </c>
      <c r="P5978" t="str">
        <f>D5978&amp;"-"&amp;F5978&amp;"-"&amp;G5978&amp;"-"&amp;E5978&amp;"-"&amp;H5978</f>
        <v>A2Delta-24.5-f-1-2</v>
      </c>
      <c r="Q5978" t="str">
        <f>I5978&amp;"-"&amp;K5978&amp;"-"&amp;L5978&amp;"-"&amp;J5978&amp;"-"&amp;M5978</f>
        <v>X2Pi-25.5-f-1-2</v>
      </c>
      <c r="R5978">
        <f>B5978+S5978</f>
        <v>34276.796177723001</v>
      </c>
      <c r="S5978">
        <f>_xlfn.IFNA(VLOOKUP(Q5978,'MARVEL-X'!A$2:I$1400,7,FALSE),VLOOKUP(Q5978,MARVEL!A$2:J$1522,10,FALSE))</f>
        <v>11646.326177723</v>
      </c>
      <c r="T5978">
        <f>IF(P5978=P5977,R5978+T5977,R5978)</f>
        <v>137107.03503191401</v>
      </c>
      <c r="U5978">
        <f>IF(P5978=P5977,1+U5977,1)</f>
        <v>4</v>
      </c>
      <c r="V5978" t="str">
        <f t="shared" si="93"/>
        <v/>
      </c>
      <c r="W5978" t="str">
        <f>IF(V5978="","",IF(ABS(V5978-R5978)&gt;W$1,ABS(V5978-R5978),""))</f>
        <v/>
      </c>
      <c r="X5978" t="str">
        <f>Y5978&amp;"-"&amp;Z5978&amp;"-"&amp;AC5978&amp;"-"&amp;AD5978&amp;"-"&amp;AG5978</f>
        <v>24.5-f-A-1-1.5</v>
      </c>
      <c r="Y5978">
        <f>F5978</f>
        <v>24.5</v>
      </c>
      <c r="Z5978" s="2" t="str">
        <f>G5978</f>
        <v>f</v>
      </c>
      <c r="AA5978">
        <f>_xlfn.IFNA(VLOOKUP(X5978,'duo-out'!A$2:Q$5000,5,FALSE),E5978+10*(H5978-1)+1+_xlfn.IFNA(VLOOKUP(D5978,states!A$2:C$10,3,FALSE),1))</f>
        <v>262</v>
      </c>
      <c r="AB5978" t="str">
        <f>IF(V5978="","",V5978)</f>
        <v/>
      </c>
      <c r="AC5978" s="2" t="str">
        <f>_xlfn.IFNA(VLOOKUP(D5978,states!A$2:C$10,2,FALSE),"XX")</f>
        <v>A</v>
      </c>
      <c r="AD5978">
        <f>E5978</f>
        <v>1</v>
      </c>
      <c r="AE5978">
        <f>_xlfn.IFNA(VLOOKUP(D5978,states!A$2:D$10,4,FALSE),0)</f>
        <v>2</v>
      </c>
      <c r="AF5978">
        <v>0.5</v>
      </c>
      <c r="AG5978">
        <f>IF(AE5978=0,AF5978,IF(AE5978=1,IF(F5978=0.5,0.5,IF(H5978=1,0.5,1.5)),IF(F5978=0.5,0.5,IF(H5978=1,2.5,1.5))))</f>
        <v>1.5</v>
      </c>
      <c r="AH5978" s="7">
        <f>IF(AC5978="XX",0,1/C5978^(1/5)*IF(E5978=0,100,1)/(E5978+1)^(1/4))</f>
        <v>0.96593632892484571</v>
      </c>
    </row>
    <row r="5979" spans="1:34">
      <c r="A5979">
        <v>228</v>
      </c>
      <c r="B5979" s="1">
        <v>22649.9</v>
      </c>
      <c r="C5979" s="6">
        <v>0.5</v>
      </c>
      <c r="D5979" t="s">
        <v>3</v>
      </c>
      <c r="E5979">
        <v>1</v>
      </c>
      <c r="F5979">
        <v>24.5</v>
      </c>
      <c r="G5979" t="s">
        <v>2</v>
      </c>
      <c r="H5979">
        <v>2</v>
      </c>
      <c r="I5979" t="s">
        <v>0</v>
      </c>
      <c r="J5979">
        <v>1</v>
      </c>
      <c r="K5979">
        <v>25.5</v>
      </c>
      <c r="L5979" t="s">
        <v>2</v>
      </c>
      <c r="M5979">
        <v>2</v>
      </c>
      <c r="N5979" t="s">
        <v>283</v>
      </c>
      <c r="O5979">
        <v>-1</v>
      </c>
      <c r="P5979" t="str">
        <f>D5979&amp;"-"&amp;F5979&amp;"-"&amp;G5979&amp;"-"&amp;E5979&amp;"-"&amp;H5979</f>
        <v>A2Delta-24.5-f-1-2</v>
      </c>
      <c r="Q5979" t="str">
        <f>I5979&amp;"-"&amp;K5979&amp;"-"&amp;L5979&amp;"-"&amp;J5979&amp;"-"&amp;M5979</f>
        <v>X2Pi-25.5-f-1-2</v>
      </c>
      <c r="R5979">
        <f>B5979+S5979</f>
        <v>34296.226177723001</v>
      </c>
      <c r="S5979">
        <f>_xlfn.IFNA(VLOOKUP(Q5979,'MARVEL-X'!A$2:I$1400,7,FALSE),VLOOKUP(Q5979,MARVEL!A$2:J$1522,10,FALSE))</f>
        <v>11646.326177723</v>
      </c>
      <c r="T5979">
        <f>IF(P5979=P5978,R5979+T5978,R5979)</f>
        <v>171403.26120963701</v>
      </c>
      <c r="U5979">
        <f>IF(P5979=P5978,1+U5978,1)</f>
        <v>5</v>
      </c>
      <c r="V5979">
        <f t="shared" si="93"/>
        <v>34280.652241927404</v>
      </c>
      <c r="W5979">
        <f>IF(V5979="","",IF(ABS(V5979-R5979)&gt;W$1,ABS(V5979-R5979),""))</f>
        <v>15.573935795597208</v>
      </c>
      <c r="X5979" t="str">
        <f>Y5979&amp;"-"&amp;Z5979&amp;"-"&amp;AC5979&amp;"-"&amp;AD5979&amp;"-"&amp;AG5979</f>
        <v>24.5-f-A-1-1.5</v>
      </c>
      <c r="Y5979">
        <f>F5979</f>
        <v>24.5</v>
      </c>
      <c r="Z5979" s="2" t="str">
        <f>G5979</f>
        <v>f</v>
      </c>
      <c r="AA5979">
        <f>_xlfn.IFNA(VLOOKUP(X5979,'duo-out'!A$2:Q$5000,5,FALSE),E5979+10*(H5979-1)+1+_xlfn.IFNA(VLOOKUP(D5979,states!A$2:C$10,3,FALSE),1))</f>
        <v>262</v>
      </c>
      <c r="AB5979">
        <f>IF(V5979="","",V5979)</f>
        <v>34280.652241927404</v>
      </c>
      <c r="AC5979" s="2" t="str">
        <f>_xlfn.IFNA(VLOOKUP(D5979,states!A$2:C$10,2,FALSE),"XX")</f>
        <v>A</v>
      </c>
      <c r="AD5979">
        <f>E5979</f>
        <v>1</v>
      </c>
      <c r="AE5979">
        <f>_xlfn.IFNA(VLOOKUP(D5979,states!A$2:D$10,4,FALSE),0)</f>
        <v>2</v>
      </c>
      <c r="AF5979">
        <v>0.5</v>
      </c>
      <c r="AG5979">
        <f>IF(AE5979=0,AF5979,IF(AE5979=1,IF(F5979=0.5,0.5,IF(H5979=1,0.5,1.5)),IF(F5979=0.5,0.5,IF(H5979=1,2.5,1.5))))</f>
        <v>1.5</v>
      </c>
      <c r="AH5979" s="7">
        <f>IF(AC5979="XX",0,1/C5979^(1/5)*IF(E5979=0,100,1)/(E5979+1)^(1/4))</f>
        <v>0.96593632892484571</v>
      </c>
    </row>
    <row r="5980" spans="1:34">
      <c r="A5980">
        <v>5944</v>
      </c>
      <c r="B5980" s="1">
        <v>22469.89</v>
      </c>
      <c r="C5980" s="6">
        <v>0.5</v>
      </c>
      <c r="D5980" t="s">
        <v>3</v>
      </c>
      <c r="E5980">
        <v>2</v>
      </c>
      <c r="F5980">
        <v>24.5</v>
      </c>
      <c r="G5980" t="s">
        <v>2</v>
      </c>
      <c r="H5980">
        <v>1</v>
      </c>
      <c r="I5980" t="s">
        <v>0</v>
      </c>
      <c r="J5980">
        <v>2</v>
      </c>
      <c r="K5980">
        <v>25.5</v>
      </c>
      <c r="L5980" t="s">
        <v>2</v>
      </c>
      <c r="M5980">
        <v>1</v>
      </c>
      <c r="N5980" t="s">
        <v>6000</v>
      </c>
      <c r="O5980">
        <v>1</v>
      </c>
      <c r="P5980" t="str">
        <f>D5980&amp;"-"&amp;F5980&amp;"-"&amp;G5980&amp;"-"&amp;E5980&amp;"-"&amp;H5980</f>
        <v>A2Delta-24.5-f-2-1</v>
      </c>
      <c r="Q5980" t="str">
        <f>I5980&amp;"-"&amp;K5980&amp;"-"&amp;L5980&amp;"-"&amp;J5980&amp;"-"&amp;M5980</f>
        <v>X2Pi-25.5-f-2-1</v>
      </c>
      <c r="R5980">
        <f>B5980+S5980</f>
        <v>35753.740694587999</v>
      </c>
      <c r="S5980">
        <f>_xlfn.IFNA(VLOOKUP(Q5980,'MARVEL-X'!A$2:I$1400,7,FALSE),VLOOKUP(Q5980,MARVEL!A$2:J$1522,10,FALSE))</f>
        <v>13283.850694588</v>
      </c>
      <c r="T5980">
        <f>IF(P5980=P5979,R5980+T5979,R5980)</f>
        <v>35753.740694587999</v>
      </c>
      <c r="U5980">
        <f>IF(P5980=P5979,1+U5979,1)</f>
        <v>1</v>
      </c>
      <c r="V5980">
        <f t="shared" si="93"/>
        <v>35753.740694587999</v>
      </c>
      <c r="W5980" t="str">
        <f>IF(V5980="","",IF(ABS(V5980-R5980)&gt;W$1,ABS(V5980-R5980),""))</f>
        <v/>
      </c>
      <c r="X5980" t="str">
        <f>Y5980&amp;"-"&amp;Z5980&amp;"-"&amp;AC5980&amp;"-"&amp;AD5980&amp;"-"&amp;AG5980</f>
        <v>24.5-f-A-2-2.5</v>
      </c>
      <c r="Y5980">
        <f>F5980</f>
        <v>24.5</v>
      </c>
      <c r="Z5980" s="2" t="str">
        <f>G5980</f>
        <v>f</v>
      </c>
      <c r="AA5980">
        <f>_xlfn.IFNA(VLOOKUP(X5980,'duo-out'!A$2:Q$5000,5,FALSE),E5980+10*(H5980-1)+1+_xlfn.IFNA(VLOOKUP(D5980,states!A$2:C$10,3,FALSE),1))</f>
        <v>253</v>
      </c>
      <c r="AB5980">
        <f>IF(V5980="","",V5980)</f>
        <v>35753.740694587999</v>
      </c>
      <c r="AC5980" s="2" t="str">
        <f>_xlfn.IFNA(VLOOKUP(D5980,states!A$2:C$10,2,FALSE),"XX")</f>
        <v>A</v>
      </c>
      <c r="AD5980">
        <f>E5980</f>
        <v>2</v>
      </c>
      <c r="AE5980">
        <f>_xlfn.IFNA(VLOOKUP(D5980,states!A$2:D$10,4,FALSE),0)</f>
        <v>2</v>
      </c>
      <c r="AF5980">
        <v>0.5</v>
      </c>
      <c r="AG5980">
        <f>IF(AE5980=0,AF5980,IF(AE5980=1,IF(F5980=0.5,0.5,IF(H5980=1,0.5,1.5)),IF(F5980=0.5,0.5,IF(H5980=1,2.5,1.5))))</f>
        <v>2.5</v>
      </c>
      <c r="AH5980" s="7">
        <f>IF(AC5980="XX",0,1/C5980^(1/5)*IF(E5980=0,100,1)/(E5980+1)^(1/4))</f>
        <v>0.87282200217602857</v>
      </c>
    </row>
    <row r="5981" spans="1:34">
      <c r="A5981">
        <v>1338</v>
      </c>
      <c r="B5981" s="1">
        <v>23578.799999999999</v>
      </c>
      <c r="C5981" s="6">
        <v>0.05</v>
      </c>
      <c r="D5981" t="s">
        <v>3</v>
      </c>
      <c r="E5981">
        <v>2</v>
      </c>
      <c r="F5981">
        <v>24.5</v>
      </c>
      <c r="G5981" t="s">
        <v>2</v>
      </c>
      <c r="H5981">
        <v>2</v>
      </c>
      <c r="I5981" t="s">
        <v>0</v>
      </c>
      <c r="J5981">
        <v>2</v>
      </c>
      <c r="K5981">
        <v>23.5</v>
      </c>
      <c r="L5981" t="s">
        <v>2</v>
      </c>
      <c r="M5981">
        <v>2</v>
      </c>
      <c r="N5981" t="s">
        <v>1394</v>
      </c>
      <c r="O5981">
        <v>1</v>
      </c>
      <c r="P5981" t="str">
        <f>D5981&amp;"-"&amp;F5981&amp;"-"&amp;G5981&amp;"-"&amp;E5981&amp;"-"&amp;H5981</f>
        <v>A2Delta-24.5-f-2-2</v>
      </c>
      <c r="Q5981" t="str">
        <f>I5981&amp;"-"&amp;K5981&amp;"-"&amp;L5981&amp;"-"&amp;J5981&amp;"-"&amp;M5981</f>
        <v>X2Pi-23.5-f-2-2</v>
      </c>
      <c r="R5981">
        <f>B5981+S5981</f>
        <v>36306.141500596998</v>
      </c>
      <c r="S5981">
        <f>_xlfn.IFNA(VLOOKUP(Q5981,'MARVEL-X'!A$2:I$1400,7,FALSE),VLOOKUP(Q5981,MARVEL!A$2:J$1522,10,FALSE))</f>
        <v>12727.341500597</v>
      </c>
      <c r="T5981">
        <f>IF(P5981=P5980,R5981+T5980,R5981)</f>
        <v>36306.141500596998</v>
      </c>
      <c r="U5981">
        <f>IF(P5981=P5980,1+U5980,1)</f>
        <v>1</v>
      </c>
      <c r="V5981" t="str">
        <f t="shared" si="93"/>
        <v/>
      </c>
      <c r="W5981" t="str">
        <f>IF(V5981="","",IF(ABS(V5981-R5981)&gt;W$1,ABS(V5981-R5981),""))</f>
        <v/>
      </c>
      <c r="X5981" t="str">
        <f>Y5981&amp;"-"&amp;Z5981&amp;"-"&amp;AC5981&amp;"-"&amp;AD5981&amp;"-"&amp;AG5981</f>
        <v>24.5-f-A-2-1.5</v>
      </c>
      <c r="Y5981">
        <f>F5981</f>
        <v>24.5</v>
      </c>
      <c r="Z5981" s="2" t="str">
        <f>G5981</f>
        <v>f</v>
      </c>
      <c r="AA5981">
        <f>_xlfn.IFNA(VLOOKUP(X5981,'duo-out'!A$2:Q$5000,5,FALSE),E5981+10*(H5981-1)+1+_xlfn.IFNA(VLOOKUP(D5981,states!A$2:C$10,3,FALSE),1))</f>
        <v>263</v>
      </c>
      <c r="AB5981" t="str">
        <f>IF(V5981="","",V5981)</f>
        <v/>
      </c>
      <c r="AC5981" s="2" t="str">
        <f>_xlfn.IFNA(VLOOKUP(D5981,states!A$2:C$10,2,FALSE),"XX")</f>
        <v>A</v>
      </c>
      <c r="AD5981">
        <f>E5981</f>
        <v>2</v>
      </c>
      <c r="AE5981">
        <f>_xlfn.IFNA(VLOOKUP(D5981,states!A$2:D$10,4,FALSE),0)</f>
        <v>2</v>
      </c>
      <c r="AF5981">
        <v>0.5</v>
      </c>
      <c r="AG5981">
        <f>IF(AE5981=0,AF5981,IF(AE5981=1,IF(F5981=0.5,0.5,IF(H5981=1,0.5,1.5)),IF(F5981=0.5,0.5,IF(H5981=1,2.5,1.5))))</f>
        <v>1.5</v>
      </c>
      <c r="AH5981" s="7">
        <f>IF(AC5981="XX",0,1/C5981^(1/5)*IF(E5981=0,100,1)/(E5981+1)^(1/4))</f>
        <v>1.3833296494790666</v>
      </c>
    </row>
    <row r="5982" spans="1:34">
      <c r="A5982">
        <v>1427</v>
      </c>
      <c r="B5982" s="1">
        <v>22413.37</v>
      </c>
      <c r="C5982" s="6">
        <v>0.05</v>
      </c>
      <c r="D5982" t="s">
        <v>3</v>
      </c>
      <c r="E5982">
        <v>2</v>
      </c>
      <c r="F5982">
        <v>24.5</v>
      </c>
      <c r="G5982" t="s">
        <v>2</v>
      </c>
      <c r="H5982">
        <v>2</v>
      </c>
      <c r="I5982" t="s">
        <v>0</v>
      </c>
      <c r="J5982">
        <v>2</v>
      </c>
      <c r="K5982">
        <v>25.5</v>
      </c>
      <c r="L5982" t="s">
        <v>2</v>
      </c>
      <c r="M5982">
        <v>2</v>
      </c>
      <c r="N5982" t="s">
        <v>1483</v>
      </c>
      <c r="O5982">
        <v>1</v>
      </c>
      <c r="P5982" t="str">
        <f>D5982&amp;"-"&amp;F5982&amp;"-"&amp;G5982&amp;"-"&amp;E5982&amp;"-"&amp;H5982</f>
        <v>A2Delta-24.5-f-2-2</v>
      </c>
      <c r="Q5982" t="str">
        <f>I5982&amp;"-"&amp;K5982&amp;"-"&amp;L5982&amp;"-"&amp;J5982&amp;"-"&amp;M5982</f>
        <v>X2Pi-25.5-f-2-2</v>
      </c>
      <c r="R5982">
        <f>B5982+S5982</f>
        <v>36306.133809349994</v>
      </c>
      <c r="S5982">
        <f>_xlfn.IFNA(VLOOKUP(Q5982,'MARVEL-X'!A$2:I$1400,7,FALSE),VLOOKUP(Q5982,MARVEL!A$2:J$1522,10,FALSE))</f>
        <v>13892.763809349999</v>
      </c>
      <c r="T5982">
        <f>IF(P5982=P5981,R5982+T5981,R5982)</f>
        <v>72612.275309946999</v>
      </c>
      <c r="U5982">
        <f>IF(P5982=P5981,1+U5981,1)</f>
        <v>2</v>
      </c>
      <c r="V5982" t="str">
        <f t="shared" si="93"/>
        <v/>
      </c>
      <c r="W5982" t="str">
        <f>IF(V5982="","",IF(ABS(V5982-R5982)&gt;W$1,ABS(V5982-R5982),""))</f>
        <v/>
      </c>
      <c r="X5982" t="str">
        <f>Y5982&amp;"-"&amp;Z5982&amp;"-"&amp;AC5982&amp;"-"&amp;AD5982&amp;"-"&amp;AG5982</f>
        <v>24.5-f-A-2-1.5</v>
      </c>
      <c r="Y5982">
        <f>F5982</f>
        <v>24.5</v>
      </c>
      <c r="Z5982" s="2" t="str">
        <f>G5982</f>
        <v>f</v>
      </c>
      <c r="AA5982">
        <f>_xlfn.IFNA(VLOOKUP(X5982,'duo-out'!A$2:Q$5000,5,FALSE),E5982+10*(H5982-1)+1+_xlfn.IFNA(VLOOKUP(D5982,states!A$2:C$10,3,FALSE),1))</f>
        <v>263</v>
      </c>
      <c r="AB5982" t="str">
        <f>IF(V5982="","",V5982)</f>
        <v/>
      </c>
      <c r="AC5982" s="2" t="str">
        <f>_xlfn.IFNA(VLOOKUP(D5982,states!A$2:C$10,2,FALSE),"XX")</f>
        <v>A</v>
      </c>
      <c r="AD5982">
        <f>E5982</f>
        <v>2</v>
      </c>
      <c r="AE5982">
        <f>_xlfn.IFNA(VLOOKUP(D5982,states!A$2:D$10,4,FALSE),0)</f>
        <v>2</v>
      </c>
      <c r="AF5982">
        <v>0.5</v>
      </c>
      <c r="AG5982">
        <f>IF(AE5982=0,AF5982,IF(AE5982=1,IF(F5982=0.5,0.5,IF(H5982=1,0.5,1.5)),IF(F5982=0.5,0.5,IF(H5982=1,2.5,1.5))))</f>
        <v>1.5</v>
      </c>
      <c r="AH5982" s="7">
        <f>IF(AC5982="XX",0,1/C5982^(1/5)*IF(E5982=0,100,1)/(E5982+1)^(1/4))</f>
        <v>1.3833296494790666</v>
      </c>
    </row>
    <row r="5983" spans="1:34">
      <c r="A5983">
        <v>254</v>
      </c>
      <c r="B5983" s="1">
        <v>22433.24</v>
      </c>
      <c r="C5983" s="6">
        <v>0.5</v>
      </c>
      <c r="D5983" t="s">
        <v>3</v>
      </c>
      <c r="E5983">
        <v>2</v>
      </c>
      <c r="F5983">
        <v>24.5</v>
      </c>
      <c r="G5983" t="s">
        <v>2</v>
      </c>
      <c r="H5983">
        <v>2</v>
      </c>
      <c r="I5983" t="s">
        <v>0</v>
      </c>
      <c r="J5983">
        <v>2</v>
      </c>
      <c r="K5983">
        <v>25.5</v>
      </c>
      <c r="L5983" t="s">
        <v>2</v>
      </c>
      <c r="M5983">
        <v>2</v>
      </c>
      <c r="N5983" t="s">
        <v>309</v>
      </c>
      <c r="O5983">
        <v>-1</v>
      </c>
      <c r="P5983" t="str">
        <f>D5983&amp;"-"&amp;F5983&amp;"-"&amp;G5983&amp;"-"&amp;E5983&amp;"-"&amp;H5983</f>
        <v>A2Delta-24.5-f-2-2</v>
      </c>
      <c r="Q5983" t="str">
        <f>I5983&amp;"-"&amp;K5983&amp;"-"&amp;L5983&amp;"-"&amp;J5983&amp;"-"&amp;M5983</f>
        <v>X2Pi-25.5-f-2-2</v>
      </c>
      <c r="R5983">
        <f>B5983+S5983</f>
        <v>36326.003809350004</v>
      </c>
      <c r="S5983">
        <f>_xlfn.IFNA(VLOOKUP(Q5983,'MARVEL-X'!A$2:I$1400,7,FALSE),VLOOKUP(Q5983,MARVEL!A$2:J$1522,10,FALSE))</f>
        <v>13892.763809349999</v>
      </c>
      <c r="T5983">
        <f>IF(P5983=P5982,R5983+T5982,R5983)</f>
        <v>108938.279119297</v>
      </c>
      <c r="U5983">
        <f>IF(P5983=P5982,1+U5982,1)</f>
        <v>3</v>
      </c>
      <c r="V5983" t="str">
        <f t="shared" si="93"/>
        <v/>
      </c>
      <c r="W5983" t="str">
        <f>IF(V5983="","",IF(ABS(V5983-R5983)&gt;W$1,ABS(V5983-R5983),""))</f>
        <v/>
      </c>
      <c r="X5983" t="str">
        <f>Y5983&amp;"-"&amp;Z5983&amp;"-"&amp;AC5983&amp;"-"&amp;AD5983&amp;"-"&amp;AG5983</f>
        <v>24.5-f-A-2-1.5</v>
      </c>
      <c r="Y5983">
        <f>F5983</f>
        <v>24.5</v>
      </c>
      <c r="Z5983" s="2" t="str">
        <f>G5983</f>
        <v>f</v>
      </c>
      <c r="AA5983">
        <f>_xlfn.IFNA(VLOOKUP(X5983,'duo-out'!A$2:Q$5000,5,FALSE),E5983+10*(H5983-1)+1+_xlfn.IFNA(VLOOKUP(D5983,states!A$2:C$10,3,FALSE),1))</f>
        <v>263</v>
      </c>
      <c r="AB5983" t="str">
        <f>IF(V5983="","",V5983)</f>
        <v/>
      </c>
      <c r="AC5983" s="2" t="str">
        <f>_xlfn.IFNA(VLOOKUP(D5983,states!A$2:C$10,2,FALSE),"XX")</f>
        <v>A</v>
      </c>
      <c r="AD5983">
        <f>E5983</f>
        <v>2</v>
      </c>
      <c r="AE5983">
        <f>_xlfn.IFNA(VLOOKUP(D5983,states!A$2:D$10,4,FALSE),0)</f>
        <v>2</v>
      </c>
      <c r="AF5983">
        <v>0.5</v>
      </c>
      <c r="AG5983">
        <f>IF(AE5983=0,AF5983,IF(AE5983=1,IF(F5983=0.5,0.5,IF(H5983=1,0.5,1.5)),IF(F5983=0.5,0.5,IF(H5983=1,2.5,1.5))))</f>
        <v>1.5</v>
      </c>
      <c r="AH5983" s="7">
        <f>IF(AC5983="XX",0,1/C5983^(1/5)*IF(E5983=0,100,1)/(E5983+1)^(1/4))</f>
        <v>0.87282200217602857</v>
      </c>
    </row>
    <row r="5984" spans="1:34">
      <c r="A5984">
        <v>244</v>
      </c>
      <c r="B5984" s="1">
        <v>23023.01</v>
      </c>
      <c r="C5984" s="6">
        <v>0.5</v>
      </c>
      <c r="D5984" t="s">
        <v>3</v>
      </c>
      <c r="E5984">
        <v>2</v>
      </c>
      <c r="F5984">
        <v>24.5</v>
      </c>
      <c r="G5984" t="s">
        <v>2</v>
      </c>
      <c r="H5984">
        <v>2</v>
      </c>
      <c r="I5984" t="s">
        <v>0</v>
      </c>
      <c r="J5984">
        <v>2</v>
      </c>
      <c r="K5984">
        <v>24.5</v>
      </c>
      <c r="L5984" t="s">
        <v>1</v>
      </c>
      <c r="M5984">
        <v>2</v>
      </c>
      <c r="N5984" t="s">
        <v>299</v>
      </c>
      <c r="O5984">
        <v>-1</v>
      </c>
      <c r="P5984" t="str">
        <f>D5984&amp;"-"&amp;F5984&amp;"-"&amp;G5984&amp;"-"&amp;E5984&amp;"-"&amp;H5984</f>
        <v>A2Delta-24.5-f-2-2</v>
      </c>
      <c r="Q5984" t="str">
        <f>I5984&amp;"-"&amp;K5984&amp;"-"&amp;L5984&amp;"-"&amp;J5984&amp;"-"&amp;M5984</f>
        <v>X2Pi-24.5-e-2-2</v>
      </c>
      <c r="R5984">
        <f>B5984+S5984</f>
        <v>36306.562612921996</v>
      </c>
      <c r="S5984">
        <f>_xlfn.IFNA(VLOOKUP(Q5984,'MARVEL-X'!A$2:I$1400,7,FALSE),VLOOKUP(Q5984,MARVEL!A$2:J$1522,10,FALSE))</f>
        <v>13283.552612922</v>
      </c>
      <c r="T5984">
        <f>IF(P5984=P5983,R5984+T5983,R5984)</f>
        <v>145244.84173221901</v>
      </c>
      <c r="U5984">
        <f>IF(P5984=P5983,1+U5983,1)</f>
        <v>4</v>
      </c>
      <c r="V5984">
        <f t="shared" si="93"/>
        <v>36311.210433054752</v>
      </c>
      <c r="W5984">
        <f>IF(V5984="","",IF(ABS(V5984-R5984)&gt;W$1,ABS(V5984-R5984),""))</f>
        <v>4.6478201327554416</v>
      </c>
      <c r="X5984" t="str">
        <f>Y5984&amp;"-"&amp;Z5984&amp;"-"&amp;AC5984&amp;"-"&amp;AD5984&amp;"-"&amp;AG5984</f>
        <v>24.5-f-A-2-1.5</v>
      </c>
      <c r="Y5984">
        <f>F5984</f>
        <v>24.5</v>
      </c>
      <c r="Z5984" s="2" t="str">
        <f>G5984</f>
        <v>f</v>
      </c>
      <c r="AA5984">
        <f>_xlfn.IFNA(VLOOKUP(X5984,'duo-out'!A$2:Q$5000,5,FALSE),E5984+10*(H5984-1)+1+_xlfn.IFNA(VLOOKUP(D5984,states!A$2:C$10,3,FALSE),1))</f>
        <v>263</v>
      </c>
      <c r="AB5984">
        <f>IF(V5984="","",V5984)</f>
        <v>36311.210433054752</v>
      </c>
      <c r="AC5984" s="2" t="str">
        <f>_xlfn.IFNA(VLOOKUP(D5984,states!A$2:C$10,2,FALSE),"XX")</f>
        <v>A</v>
      </c>
      <c r="AD5984">
        <f>E5984</f>
        <v>2</v>
      </c>
      <c r="AE5984">
        <f>_xlfn.IFNA(VLOOKUP(D5984,states!A$2:D$10,4,FALSE),0)</f>
        <v>2</v>
      </c>
      <c r="AF5984">
        <v>0.5</v>
      </c>
      <c r="AG5984">
        <f>IF(AE5984=0,AF5984,IF(AE5984=1,IF(F5984=0.5,0.5,IF(H5984=1,0.5,1.5)),IF(F5984=0.5,0.5,IF(H5984=1,2.5,1.5))))</f>
        <v>1.5</v>
      </c>
      <c r="AH5984" s="7">
        <f>IF(AC5984="XX",0,1/C5984^(1/5)*IF(E5984=0,100,1)/(E5984+1)^(1/4))</f>
        <v>0.87282200217602857</v>
      </c>
    </row>
    <row r="5985" spans="1:34">
      <c r="A5985">
        <v>6032</v>
      </c>
      <c r="B5985" s="1">
        <v>22593.599999999999</v>
      </c>
      <c r="C5985" s="6">
        <v>0.5</v>
      </c>
      <c r="D5985" t="s">
        <v>3</v>
      </c>
      <c r="E5985">
        <v>3</v>
      </c>
      <c r="F5985">
        <v>24.5</v>
      </c>
      <c r="G5985" t="s">
        <v>2</v>
      </c>
      <c r="H5985">
        <v>2</v>
      </c>
      <c r="I5985" t="s">
        <v>0</v>
      </c>
      <c r="J5985">
        <v>3</v>
      </c>
      <c r="K5985">
        <v>24.5</v>
      </c>
      <c r="L5985" t="s">
        <v>1</v>
      </c>
      <c r="M5985">
        <v>2</v>
      </c>
      <c r="N5985" t="s">
        <v>6088</v>
      </c>
      <c r="O5985">
        <v>1</v>
      </c>
      <c r="P5985" t="str">
        <f>D5985&amp;"-"&amp;F5985&amp;"-"&amp;G5985&amp;"-"&amp;E5985&amp;"-"&amp;H5985</f>
        <v>A2Delta-24.5-f-3-2</v>
      </c>
      <c r="Q5985" t="str">
        <f>I5985&amp;"-"&amp;K5985&amp;"-"&amp;L5985&amp;"-"&amp;J5985&amp;"-"&amp;M5985</f>
        <v>X2Pi-24.5-e-3-2</v>
      </c>
      <c r="R5985">
        <f>B5985+S5985</f>
        <v>38027.097999781996</v>
      </c>
      <c r="S5985">
        <f>_xlfn.IFNA(VLOOKUP(Q5985,'MARVEL-X'!A$2:I$1400,7,FALSE),VLOOKUP(Q5985,MARVEL!A$2:J$1522,10,FALSE))</f>
        <v>15433.497999781999</v>
      </c>
      <c r="T5985">
        <f>IF(P5985=P5984,R5985+T5984,R5985)</f>
        <v>38027.097999781996</v>
      </c>
      <c r="U5985">
        <f>IF(P5985=P5984,1+U5984,1)</f>
        <v>1</v>
      </c>
      <c r="V5985">
        <f t="shared" si="93"/>
        <v>38027.097999781996</v>
      </c>
      <c r="W5985" t="str">
        <f>IF(V5985="","",IF(ABS(V5985-R5985)&gt;W$1,ABS(V5985-R5985),""))</f>
        <v/>
      </c>
      <c r="X5985" t="str">
        <f>Y5985&amp;"-"&amp;Z5985&amp;"-"&amp;AC5985&amp;"-"&amp;AD5985&amp;"-"&amp;AG5985</f>
        <v>24.5-f-A-3-1.5</v>
      </c>
      <c r="Y5985">
        <f>F5985</f>
        <v>24.5</v>
      </c>
      <c r="Z5985" s="2" t="str">
        <f>G5985</f>
        <v>f</v>
      </c>
      <c r="AA5985">
        <f>_xlfn.IFNA(VLOOKUP(X5985,'duo-out'!A$2:Q$5000,5,FALSE),E5985+10*(H5985-1)+1+_xlfn.IFNA(VLOOKUP(D5985,states!A$2:C$10,3,FALSE),1))</f>
        <v>264</v>
      </c>
      <c r="AB5985">
        <f>IF(V5985="","",V5985)</f>
        <v>38027.097999781996</v>
      </c>
      <c r="AC5985" s="2" t="str">
        <f>_xlfn.IFNA(VLOOKUP(D5985,states!A$2:C$10,2,FALSE),"XX")</f>
        <v>A</v>
      </c>
      <c r="AD5985">
        <f>E5985</f>
        <v>3</v>
      </c>
      <c r="AE5985">
        <f>_xlfn.IFNA(VLOOKUP(D5985,states!A$2:D$10,4,FALSE),0)</f>
        <v>2</v>
      </c>
      <c r="AF5985">
        <v>0.5</v>
      </c>
      <c r="AG5985">
        <f>IF(AE5985=0,AF5985,IF(AE5985=1,IF(F5985=0.5,0.5,IF(H5985=1,0.5,1.5)),IF(F5985=0.5,0.5,IF(H5985=1,2.5,1.5))))</f>
        <v>1.5</v>
      </c>
      <c r="AH5985" s="7">
        <f>IF(AC5985="XX",0,1/C5985^(1/5)*IF(E5985=0,100,1)/(E5985+1)^(1/4))</f>
        <v>0.8122523963562357</v>
      </c>
    </row>
    <row r="5986" spans="1:34">
      <c r="A5986">
        <v>6047</v>
      </c>
      <c r="B5986" s="1">
        <v>22489.41</v>
      </c>
      <c r="C5986" s="6">
        <v>0.5</v>
      </c>
      <c r="D5986" t="s">
        <v>3</v>
      </c>
      <c r="E5986">
        <v>4</v>
      </c>
      <c r="F5986">
        <v>24.5</v>
      </c>
      <c r="G5986" t="s">
        <v>2</v>
      </c>
      <c r="H5986">
        <v>1</v>
      </c>
      <c r="I5986" t="s">
        <v>0</v>
      </c>
      <c r="J5986">
        <v>4</v>
      </c>
      <c r="K5986">
        <v>23.5</v>
      </c>
      <c r="L5986" t="s">
        <v>2</v>
      </c>
      <c r="M5986">
        <v>1</v>
      </c>
      <c r="N5986" t="s">
        <v>6103</v>
      </c>
      <c r="O5986">
        <v>1</v>
      </c>
      <c r="P5986" t="str">
        <f>D5986&amp;"-"&amp;F5986&amp;"-"&amp;G5986&amp;"-"&amp;E5986&amp;"-"&amp;H5986</f>
        <v>A2Delta-24.5-f-4-1</v>
      </c>
      <c r="Q5986" t="str">
        <f>I5986&amp;"-"&amp;K5986&amp;"-"&amp;L5986&amp;"-"&amp;J5986&amp;"-"&amp;M5986</f>
        <v>X2Pi-23.5-f-4-1</v>
      </c>
      <c r="R5986">
        <f>B5986+S5986</f>
        <v>38918.676424841004</v>
      </c>
      <c r="S5986">
        <f>_xlfn.IFNA(VLOOKUP(Q5986,'MARVEL-X'!A$2:I$1400,7,FALSE),VLOOKUP(Q5986,MARVEL!A$2:J$1522,10,FALSE))</f>
        <v>16429.266424841</v>
      </c>
      <c r="T5986">
        <f>IF(P5986=P5985,R5986+T5985,R5986)</f>
        <v>38918.676424841004</v>
      </c>
      <c r="U5986">
        <f>IF(P5986=P5985,1+U5985,1)</f>
        <v>1</v>
      </c>
      <c r="V5986">
        <f t="shared" si="93"/>
        <v>38918.676424841004</v>
      </c>
      <c r="W5986" t="str">
        <f>IF(V5986="","",IF(ABS(V5986-R5986)&gt;W$1,ABS(V5986-R5986),""))</f>
        <v/>
      </c>
      <c r="X5986" t="str">
        <f>Y5986&amp;"-"&amp;Z5986&amp;"-"&amp;AC5986&amp;"-"&amp;AD5986&amp;"-"&amp;AG5986</f>
        <v>24.5-f-A-4-2.5</v>
      </c>
      <c r="Y5986">
        <f>F5986</f>
        <v>24.5</v>
      </c>
      <c r="Z5986" s="2" t="str">
        <f>G5986</f>
        <v>f</v>
      </c>
      <c r="AA5986">
        <f>_xlfn.IFNA(VLOOKUP(X5986,'duo-out'!A$2:Q$5000,5,FALSE),E5986+10*(H5986-1)+1+_xlfn.IFNA(VLOOKUP(D5986,states!A$2:C$10,3,FALSE),1))</f>
        <v>255</v>
      </c>
      <c r="AB5986">
        <f>IF(V5986="","",V5986)</f>
        <v>38918.676424841004</v>
      </c>
      <c r="AC5986" s="2" t="str">
        <f>_xlfn.IFNA(VLOOKUP(D5986,states!A$2:C$10,2,FALSE),"XX")</f>
        <v>A</v>
      </c>
      <c r="AD5986">
        <f>E5986</f>
        <v>4</v>
      </c>
      <c r="AE5986">
        <f>_xlfn.IFNA(VLOOKUP(D5986,states!A$2:D$10,4,FALSE),0)</f>
        <v>2</v>
      </c>
      <c r="AF5986">
        <v>0.5</v>
      </c>
      <c r="AG5986">
        <f>IF(AE5986=0,AF5986,IF(AE5986=1,IF(F5986=0.5,0.5,IF(H5986=1,0.5,1.5)),IF(F5986=0.5,0.5,IF(H5986=1,2.5,1.5))))</f>
        <v>2.5</v>
      </c>
      <c r="AH5986" s="7">
        <f>IF(AC5986="XX",0,1/C5986^(1/5)*IF(E5986=0,100,1)/(E5986+1)^(1/4))</f>
        <v>0.76818088824663155</v>
      </c>
    </row>
    <row r="5987" spans="1:34">
      <c r="A5987">
        <v>3234</v>
      </c>
      <c r="B5987" s="1">
        <v>23383.350999999999</v>
      </c>
      <c r="C5987" s="6">
        <v>5.0000000000000001E-3</v>
      </c>
      <c r="D5987" t="s">
        <v>3</v>
      </c>
      <c r="E5987">
        <v>0</v>
      </c>
      <c r="F5987">
        <v>25.5</v>
      </c>
      <c r="G5987" t="s">
        <v>1</v>
      </c>
      <c r="H5987">
        <v>1</v>
      </c>
      <c r="I5987" t="s">
        <v>0</v>
      </c>
      <c r="J5987">
        <v>0</v>
      </c>
      <c r="K5987">
        <v>25.5</v>
      </c>
      <c r="L5987" t="s">
        <v>2</v>
      </c>
      <c r="M5987">
        <v>1</v>
      </c>
      <c r="N5987" t="s">
        <v>3290</v>
      </c>
      <c r="O5987">
        <v>1</v>
      </c>
      <c r="P5987" t="str">
        <f>D5987&amp;"-"&amp;F5987&amp;"-"&amp;G5987&amp;"-"&amp;E5987&amp;"-"&amp;H5987</f>
        <v>A2Delta-25.5-e-0-1</v>
      </c>
      <c r="Q5987" t="str">
        <f>I5987&amp;"-"&amp;K5987&amp;"-"&amp;L5987&amp;"-"&amp;J5987&amp;"-"&amp;M5987</f>
        <v>X2Pi-25.5-f-0-1</v>
      </c>
      <c r="R5987">
        <f>B5987+S5987</f>
        <v>31996.515699039999</v>
      </c>
      <c r="S5987">
        <f>_xlfn.IFNA(VLOOKUP(Q5987,'MARVEL-X'!A$2:I$1400,7,FALSE),VLOOKUP(Q5987,MARVEL!A$2:J$1522,10,FALSE))</f>
        <v>8613.1646990399986</v>
      </c>
      <c r="T5987">
        <f>IF(P5987=P5986,R5987+T5986,R5987)</f>
        <v>31996.515699039999</v>
      </c>
      <c r="U5987">
        <f>IF(P5987=P5986,1+U5986,1)</f>
        <v>1</v>
      </c>
      <c r="V5987" t="str">
        <f t="shared" si="93"/>
        <v/>
      </c>
      <c r="W5987" t="str">
        <f>IF(V5987="","",IF(ABS(V5987-R5987)&gt;W$1,ABS(V5987-R5987),""))</f>
        <v/>
      </c>
      <c r="X5987" t="str">
        <f>Y5987&amp;"-"&amp;Z5987&amp;"-"&amp;AC5987&amp;"-"&amp;AD5987&amp;"-"&amp;AG5987</f>
        <v>25.5-e-A-0-2.5</v>
      </c>
      <c r="Y5987">
        <f>F5987</f>
        <v>25.5</v>
      </c>
      <c r="Z5987" s="2" t="str">
        <f>G5987</f>
        <v>e</v>
      </c>
      <c r="AA5987">
        <f>_xlfn.IFNA(VLOOKUP(X5987,'duo-out'!A$2:Q$5000,5,FALSE),E5987+10*(H5987-1)+1+_xlfn.IFNA(VLOOKUP(D5987,states!A$2:C$10,3,FALSE),1))</f>
        <v>251</v>
      </c>
      <c r="AB5987" t="str">
        <f>IF(V5987="","",V5987)</f>
        <v/>
      </c>
      <c r="AC5987" s="2" t="str">
        <f>_xlfn.IFNA(VLOOKUP(D5987,states!A$2:C$10,2,FALSE),"XX")</f>
        <v>A</v>
      </c>
      <c r="AD5987">
        <f>E5987</f>
        <v>0</v>
      </c>
      <c r="AE5987">
        <f>_xlfn.IFNA(VLOOKUP(D5987,states!A$2:D$10,4,FALSE),0)</f>
        <v>2</v>
      </c>
      <c r="AF5987">
        <v>0.5</v>
      </c>
      <c r="AG5987">
        <f>IF(AE5987=0,AF5987,IF(AE5987=1,IF(F5987=0.5,0.5,IF(H5987=1,0.5,1.5)),IF(F5987=0.5,0.5,IF(H5987=1,2.5,1.5))))</f>
        <v>2.5</v>
      </c>
      <c r="AH5987" s="7">
        <f>IF(AC5987="XX",0,1/C5987^(1/5)*IF(E5987=0,100,1)/(E5987+1)^(1/4))</f>
        <v>288.53998118144267</v>
      </c>
    </row>
    <row r="5988" spans="1:34">
      <c r="A5988">
        <v>4</v>
      </c>
      <c r="B5988" s="1">
        <v>23989.108100000001</v>
      </c>
      <c r="C5988" s="6">
        <v>5.0000000000000001E-3</v>
      </c>
      <c r="D5988" t="s">
        <v>3</v>
      </c>
      <c r="E5988">
        <v>0</v>
      </c>
      <c r="F5988">
        <v>25.5</v>
      </c>
      <c r="G5988" t="s">
        <v>1</v>
      </c>
      <c r="H5988">
        <v>1</v>
      </c>
      <c r="I5988" t="s">
        <v>0</v>
      </c>
      <c r="J5988">
        <v>0</v>
      </c>
      <c r="K5988">
        <v>24.5</v>
      </c>
      <c r="L5988" t="s">
        <v>1</v>
      </c>
      <c r="M5988">
        <v>1</v>
      </c>
      <c r="N5988" t="s">
        <v>59</v>
      </c>
      <c r="O5988">
        <v>-1</v>
      </c>
      <c r="P5988" t="str">
        <f>D5988&amp;"-"&amp;F5988&amp;"-"&amp;G5988&amp;"-"&amp;E5988&amp;"-"&amp;H5988</f>
        <v>A2Delta-25.5-e-0-1</v>
      </c>
      <c r="Q5988" t="str">
        <f>I5988&amp;"-"&amp;K5988&amp;"-"&amp;L5988&amp;"-"&amp;J5988&amp;"-"&amp;M5988</f>
        <v>X2Pi-24.5-e-0-1</v>
      </c>
      <c r="R5988">
        <f>B5988+S5988</f>
        <v>31996.387346121999</v>
      </c>
      <c r="S5988">
        <f>_xlfn.IFNA(VLOOKUP(Q5988,'MARVEL-X'!A$2:I$1400,7,FALSE),VLOOKUP(Q5988,MARVEL!A$2:J$1522,10,FALSE))</f>
        <v>8007.2792461219997</v>
      </c>
      <c r="T5988">
        <f>IF(P5988=P5987,R5988+T5987,R5988)</f>
        <v>63992.903045161998</v>
      </c>
      <c r="U5988">
        <f>IF(P5988=P5987,1+U5987,1)</f>
        <v>2</v>
      </c>
      <c r="V5988" t="str">
        <f t="shared" si="93"/>
        <v/>
      </c>
      <c r="W5988" t="str">
        <f>IF(V5988="","",IF(ABS(V5988-R5988)&gt;W$1,ABS(V5988-R5988),""))</f>
        <v/>
      </c>
      <c r="X5988" t="str">
        <f>Y5988&amp;"-"&amp;Z5988&amp;"-"&amp;AC5988&amp;"-"&amp;AD5988&amp;"-"&amp;AG5988</f>
        <v>25.5-e-A-0-2.5</v>
      </c>
      <c r="Y5988">
        <f>F5988</f>
        <v>25.5</v>
      </c>
      <c r="Z5988" s="2" t="str">
        <f>G5988</f>
        <v>e</v>
      </c>
      <c r="AA5988">
        <f>_xlfn.IFNA(VLOOKUP(X5988,'duo-out'!A$2:Q$5000,5,FALSE),E5988+10*(H5988-1)+1+_xlfn.IFNA(VLOOKUP(D5988,states!A$2:C$10,3,FALSE),1))</f>
        <v>251</v>
      </c>
      <c r="AB5988" t="str">
        <f>IF(V5988="","",V5988)</f>
        <v/>
      </c>
      <c r="AC5988" s="2" t="str">
        <f>_xlfn.IFNA(VLOOKUP(D5988,states!A$2:C$10,2,FALSE),"XX")</f>
        <v>A</v>
      </c>
      <c r="AD5988">
        <f>E5988</f>
        <v>0</v>
      </c>
      <c r="AE5988">
        <f>_xlfn.IFNA(VLOOKUP(D5988,states!A$2:D$10,4,FALSE),0)</f>
        <v>2</v>
      </c>
      <c r="AF5988">
        <v>0.5</v>
      </c>
      <c r="AG5988">
        <f>IF(AE5988=0,AF5988,IF(AE5988=1,IF(F5988=0.5,0.5,IF(H5988=1,0.5,1.5)),IF(F5988=0.5,0.5,IF(H5988=1,2.5,1.5))))</f>
        <v>2.5</v>
      </c>
      <c r="AH5988" s="7">
        <f>IF(AC5988="XX",0,1/C5988^(1/5)*IF(E5988=0,100,1)/(E5988+1)^(1/4))</f>
        <v>288.53998118144267</v>
      </c>
    </row>
    <row r="5989" spans="1:34">
      <c r="A5989">
        <v>7</v>
      </c>
      <c r="B5989" s="1">
        <v>22721.041399999998</v>
      </c>
      <c r="C5989" s="6">
        <v>5.5E-2</v>
      </c>
      <c r="D5989" t="s">
        <v>3</v>
      </c>
      <c r="E5989">
        <v>0</v>
      </c>
      <c r="F5989">
        <v>25.5</v>
      </c>
      <c r="G5989" t="s">
        <v>1</v>
      </c>
      <c r="H5989">
        <v>1</v>
      </c>
      <c r="I5989" t="s">
        <v>0</v>
      </c>
      <c r="J5989">
        <v>0</v>
      </c>
      <c r="K5989">
        <v>26.5</v>
      </c>
      <c r="L5989" t="s">
        <v>1</v>
      </c>
      <c r="M5989">
        <v>1</v>
      </c>
      <c r="N5989" t="s">
        <v>62</v>
      </c>
      <c r="O5989">
        <v>-1</v>
      </c>
      <c r="P5989" t="str">
        <f>D5989&amp;"-"&amp;F5989&amp;"-"&amp;G5989&amp;"-"&amp;E5989&amp;"-"&amp;H5989</f>
        <v>A2Delta-25.5-e-0-1</v>
      </c>
      <c r="Q5989" t="str">
        <f>I5989&amp;"-"&amp;K5989&amp;"-"&amp;L5989&amp;"-"&amp;J5989&amp;"-"&amp;M5989</f>
        <v>X2Pi-26.5-e-0-1</v>
      </c>
      <c r="R5989">
        <f>B5989+S5989</f>
        <v>31996.620740159</v>
      </c>
      <c r="S5989">
        <f>_xlfn.IFNA(VLOOKUP(Q5989,'MARVEL-X'!A$2:I$1400,7,FALSE),VLOOKUP(Q5989,MARVEL!A$2:J$1522,10,FALSE))</f>
        <v>9275.5793401589999</v>
      </c>
      <c r="T5989">
        <f>IF(P5989=P5988,R5989+T5988,R5989)</f>
        <v>95989.523785320998</v>
      </c>
      <c r="U5989">
        <f>IF(P5989=P5988,1+U5988,1)</f>
        <v>3</v>
      </c>
      <c r="V5989" t="str">
        <f t="shared" si="93"/>
        <v/>
      </c>
      <c r="W5989" t="str">
        <f>IF(V5989="","",IF(ABS(V5989-R5989)&gt;W$1,ABS(V5989-R5989),""))</f>
        <v/>
      </c>
      <c r="X5989" t="str">
        <f>Y5989&amp;"-"&amp;Z5989&amp;"-"&amp;AC5989&amp;"-"&amp;AD5989&amp;"-"&amp;AG5989</f>
        <v>25.5-e-A-0-2.5</v>
      </c>
      <c r="Y5989">
        <f>F5989</f>
        <v>25.5</v>
      </c>
      <c r="Z5989" s="2" t="str">
        <f>G5989</f>
        <v>e</v>
      </c>
      <c r="AA5989">
        <f>_xlfn.IFNA(VLOOKUP(X5989,'duo-out'!A$2:Q$5000,5,FALSE),E5989+10*(H5989-1)+1+_xlfn.IFNA(VLOOKUP(D5989,states!A$2:C$10,3,FALSE),1))</f>
        <v>251</v>
      </c>
      <c r="AB5989" t="str">
        <f>IF(V5989="","",V5989)</f>
        <v/>
      </c>
      <c r="AC5989" s="2" t="str">
        <f>_xlfn.IFNA(VLOOKUP(D5989,states!A$2:C$10,2,FALSE),"XX")</f>
        <v>A</v>
      </c>
      <c r="AD5989">
        <f>E5989</f>
        <v>0</v>
      </c>
      <c r="AE5989">
        <f>_xlfn.IFNA(VLOOKUP(D5989,states!A$2:D$10,4,FALSE),0)</f>
        <v>2</v>
      </c>
      <c r="AF5989">
        <v>0.5</v>
      </c>
      <c r="AG5989">
        <f>IF(AE5989=0,AF5989,IF(AE5989=1,IF(F5989=0.5,0.5,IF(H5989=1,0.5,1.5)),IF(F5989=0.5,0.5,IF(H5989=1,2.5,1.5))))</f>
        <v>2.5</v>
      </c>
      <c r="AH5989" s="7">
        <f>IF(AC5989="XX",0,1/C5989^(1/5)*IF(E5989=0,100,1)/(E5989+1)^(1/4))</f>
        <v>178.6189212246033</v>
      </c>
    </row>
    <row r="5990" spans="1:34">
      <c r="A5990">
        <v>713</v>
      </c>
      <c r="B5990" s="1">
        <v>22720.92</v>
      </c>
      <c r="C5990" s="6">
        <v>0.05</v>
      </c>
      <c r="D5990" t="s">
        <v>3</v>
      </c>
      <c r="E5990">
        <v>0</v>
      </c>
      <c r="F5990">
        <v>25.5</v>
      </c>
      <c r="G5990" t="s">
        <v>1</v>
      </c>
      <c r="H5990">
        <v>1</v>
      </c>
      <c r="I5990" t="s">
        <v>0</v>
      </c>
      <c r="J5990">
        <v>0</v>
      </c>
      <c r="K5990">
        <v>26.5</v>
      </c>
      <c r="L5990" t="s">
        <v>1</v>
      </c>
      <c r="M5990">
        <v>1</v>
      </c>
      <c r="N5990" t="s">
        <v>769</v>
      </c>
      <c r="O5990">
        <v>1</v>
      </c>
      <c r="P5990" t="str">
        <f>D5990&amp;"-"&amp;F5990&amp;"-"&amp;G5990&amp;"-"&amp;E5990&amp;"-"&amp;H5990</f>
        <v>A2Delta-25.5-e-0-1</v>
      </c>
      <c r="Q5990" t="str">
        <f>I5990&amp;"-"&amp;K5990&amp;"-"&amp;L5990&amp;"-"&amp;J5990&amp;"-"&amp;M5990</f>
        <v>X2Pi-26.5-e-0-1</v>
      </c>
      <c r="R5990">
        <f>B5990+S5990</f>
        <v>31996.499340158996</v>
      </c>
      <c r="S5990">
        <f>_xlfn.IFNA(VLOOKUP(Q5990,'MARVEL-X'!A$2:I$1400,7,FALSE),VLOOKUP(Q5990,MARVEL!A$2:J$1522,10,FALSE))</f>
        <v>9275.5793401589999</v>
      </c>
      <c r="T5990">
        <f>IF(P5990=P5989,R5990+T5989,R5990)</f>
        <v>127986.02312547999</v>
      </c>
      <c r="U5990">
        <f>IF(P5990=P5989,1+U5989,1)</f>
        <v>4</v>
      </c>
      <c r="V5990" t="str">
        <f t="shared" si="93"/>
        <v/>
      </c>
      <c r="W5990" t="str">
        <f>IF(V5990="","",IF(ABS(V5990-R5990)&gt;W$1,ABS(V5990-R5990),""))</f>
        <v/>
      </c>
      <c r="X5990" t="str">
        <f>Y5990&amp;"-"&amp;Z5990&amp;"-"&amp;AC5990&amp;"-"&amp;AD5990&amp;"-"&amp;AG5990</f>
        <v>25.5-e-A-0-2.5</v>
      </c>
      <c r="Y5990">
        <f>F5990</f>
        <v>25.5</v>
      </c>
      <c r="Z5990" s="2" t="str">
        <f>G5990</f>
        <v>e</v>
      </c>
      <c r="AA5990">
        <f>_xlfn.IFNA(VLOOKUP(X5990,'duo-out'!A$2:Q$5000,5,FALSE),E5990+10*(H5990-1)+1+_xlfn.IFNA(VLOOKUP(D5990,states!A$2:C$10,3,FALSE),1))</f>
        <v>251</v>
      </c>
      <c r="AB5990" t="str">
        <f>IF(V5990="","",V5990)</f>
        <v/>
      </c>
      <c r="AC5990" s="2" t="str">
        <f>_xlfn.IFNA(VLOOKUP(D5990,states!A$2:C$10,2,FALSE),"XX")</f>
        <v>A</v>
      </c>
      <c r="AD5990">
        <f>E5990</f>
        <v>0</v>
      </c>
      <c r="AE5990">
        <f>_xlfn.IFNA(VLOOKUP(D5990,states!A$2:D$10,4,FALSE),0)</f>
        <v>2</v>
      </c>
      <c r="AF5990">
        <v>0.5</v>
      </c>
      <c r="AG5990">
        <f>IF(AE5990=0,AF5990,IF(AE5990=1,IF(F5990=0.5,0.5,IF(H5990=1,0.5,1.5)),IF(F5990=0.5,0.5,IF(H5990=1,2.5,1.5))))</f>
        <v>2.5</v>
      </c>
      <c r="AH5990" s="7">
        <f>IF(AC5990="XX",0,1/C5990^(1/5)*IF(E5990=0,100,1)/(E5990+1)^(1/4))</f>
        <v>182.05642030260799</v>
      </c>
    </row>
    <row r="5991" spans="1:34">
      <c r="A5991">
        <v>684</v>
      </c>
      <c r="B5991" s="1">
        <v>23383.17</v>
      </c>
      <c r="C5991" s="6">
        <v>0.19670000000000001</v>
      </c>
      <c r="D5991" t="s">
        <v>3</v>
      </c>
      <c r="E5991">
        <v>0</v>
      </c>
      <c r="F5991">
        <v>25.5</v>
      </c>
      <c r="G5991" t="s">
        <v>1</v>
      </c>
      <c r="H5991">
        <v>1</v>
      </c>
      <c r="I5991" t="s">
        <v>0</v>
      </c>
      <c r="J5991">
        <v>0</v>
      </c>
      <c r="K5991">
        <v>25.5</v>
      </c>
      <c r="L5991" t="s">
        <v>2</v>
      </c>
      <c r="M5991">
        <v>1</v>
      </c>
      <c r="N5991" t="s">
        <v>740</v>
      </c>
      <c r="O5991">
        <v>1</v>
      </c>
      <c r="P5991" t="str">
        <f>D5991&amp;"-"&amp;F5991&amp;"-"&amp;G5991&amp;"-"&amp;E5991&amp;"-"&amp;H5991</f>
        <v>A2Delta-25.5-e-0-1</v>
      </c>
      <c r="Q5991" t="str">
        <f>I5991&amp;"-"&amp;K5991&amp;"-"&amp;L5991&amp;"-"&amp;J5991&amp;"-"&amp;M5991</f>
        <v>X2Pi-25.5-f-0-1</v>
      </c>
      <c r="R5991">
        <f>B5991+S5991</f>
        <v>31996.334699039995</v>
      </c>
      <c r="S5991">
        <f>_xlfn.IFNA(VLOOKUP(Q5991,'MARVEL-X'!A$2:I$1400,7,FALSE),VLOOKUP(Q5991,MARVEL!A$2:J$1522,10,FALSE))</f>
        <v>8613.1646990399986</v>
      </c>
      <c r="T5991">
        <f>IF(P5991=P5990,R5991+T5990,R5991)</f>
        <v>159982.35782451998</v>
      </c>
      <c r="U5991">
        <f>IF(P5991=P5990,1+U5990,1)</f>
        <v>5</v>
      </c>
      <c r="V5991" t="str">
        <f t="shared" si="93"/>
        <v/>
      </c>
      <c r="W5991" t="str">
        <f>IF(V5991="","",IF(ABS(V5991-R5991)&gt;W$1,ABS(V5991-R5991),""))</f>
        <v/>
      </c>
      <c r="X5991" t="str">
        <f>Y5991&amp;"-"&amp;Z5991&amp;"-"&amp;AC5991&amp;"-"&amp;AD5991&amp;"-"&amp;AG5991</f>
        <v>25.5-e-A-0-2.5</v>
      </c>
      <c r="Y5991">
        <f>F5991</f>
        <v>25.5</v>
      </c>
      <c r="Z5991" s="2" t="str">
        <f>G5991</f>
        <v>e</v>
      </c>
      <c r="AA5991">
        <f>_xlfn.IFNA(VLOOKUP(X5991,'duo-out'!A$2:Q$5000,5,FALSE),E5991+10*(H5991-1)+1+_xlfn.IFNA(VLOOKUP(D5991,states!A$2:C$10,3,FALSE),1))</f>
        <v>251</v>
      </c>
      <c r="AB5991" t="str">
        <f>IF(V5991="","",V5991)</f>
        <v/>
      </c>
      <c r="AC5991" s="2" t="str">
        <f>_xlfn.IFNA(VLOOKUP(D5991,states!A$2:C$10,2,FALSE),"XX")</f>
        <v>A</v>
      </c>
      <c r="AD5991">
        <f>E5991</f>
        <v>0</v>
      </c>
      <c r="AE5991">
        <f>_xlfn.IFNA(VLOOKUP(D5991,states!A$2:D$10,4,FALSE),0)</f>
        <v>2</v>
      </c>
      <c r="AF5991">
        <v>0.5</v>
      </c>
      <c r="AG5991">
        <f>IF(AE5991=0,AF5991,IF(AE5991=1,IF(F5991=0.5,0.5,IF(H5991=1,0.5,1.5)),IF(F5991=0.5,0.5,IF(H5991=1,2.5,1.5))))</f>
        <v>2.5</v>
      </c>
      <c r="AH5991" s="7">
        <f>IF(AC5991="XX",0,1/C5991^(1/5)*IF(E5991=0,100,1)/(E5991+1)^(1/4))</f>
        <v>138.43283978296051</v>
      </c>
    </row>
    <row r="5992" spans="1:34">
      <c r="A5992">
        <v>598</v>
      </c>
      <c r="B5992" s="1">
        <v>23989.16</v>
      </c>
      <c r="C5992" s="6">
        <v>8.4570000000000006E-2</v>
      </c>
      <c r="D5992" t="s">
        <v>3</v>
      </c>
      <c r="E5992">
        <v>0</v>
      </c>
      <c r="F5992">
        <v>25.5</v>
      </c>
      <c r="G5992" t="s">
        <v>1</v>
      </c>
      <c r="H5992">
        <v>1</v>
      </c>
      <c r="I5992" t="s">
        <v>0</v>
      </c>
      <c r="J5992">
        <v>0</v>
      </c>
      <c r="K5992">
        <v>24.5</v>
      </c>
      <c r="L5992" t="s">
        <v>1</v>
      </c>
      <c r="M5992">
        <v>1</v>
      </c>
      <c r="N5992" t="s">
        <v>654</v>
      </c>
      <c r="O5992">
        <v>1</v>
      </c>
      <c r="P5992" t="str">
        <f>D5992&amp;"-"&amp;F5992&amp;"-"&amp;G5992&amp;"-"&amp;E5992&amp;"-"&amp;H5992</f>
        <v>A2Delta-25.5-e-0-1</v>
      </c>
      <c r="Q5992" t="str">
        <f>I5992&amp;"-"&amp;K5992&amp;"-"&amp;L5992&amp;"-"&amp;J5992&amp;"-"&amp;M5992</f>
        <v>X2Pi-24.5-e-0-1</v>
      </c>
      <c r="R5992">
        <f>B5992+S5992</f>
        <v>31996.439246121998</v>
      </c>
      <c r="S5992">
        <f>_xlfn.IFNA(VLOOKUP(Q5992,'MARVEL-X'!A$2:I$1400,7,FALSE),VLOOKUP(Q5992,MARVEL!A$2:J$1522,10,FALSE))</f>
        <v>8007.2792461219997</v>
      </c>
      <c r="T5992">
        <f>IF(P5992=P5991,R5992+T5991,R5992)</f>
        <v>191978.79707064197</v>
      </c>
      <c r="U5992">
        <f>IF(P5992=P5991,1+U5991,1)</f>
        <v>6</v>
      </c>
      <c r="V5992">
        <f t="shared" si="93"/>
        <v>31996.466178440329</v>
      </c>
      <c r="W5992" t="str">
        <f>IF(V5992="","",IF(ABS(V5992-R5992)&gt;W$1,ABS(V5992-R5992),""))</f>
        <v/>
      </c>
      <c r="X5992" t="str">
        <f>Y5992&amp;"-"&amp;Z5992&amp;"-"&amp;AC5992&amp;"-"&amp;AD5992&amp;"-"&amp;AG5992</f>
        <v>25.5-e-A-0-2.5</v>
      </c>
      <c r="Y5992">
        <f>F5992</f>
        <v>25.5</v>
      </c>
      <c r="Z5992" s="2" t="str">
        <f>G5992</f>
        <v>e</v>
      </c>
      <c r="AA5992">
        <f>_xlfn.IFNA(VLOOKUP(X5992,'duo-out'!A$2:Q$5000,5,FALSE),E5992+10*(H5992-1)+1+_xlfn.IFNA(VLOOKUP(D5992,states!A$2:C$10,3,FALSE),1))</f>
        <v>251</v>
      </c>
      <c r="AB5992">
        <f>IF(V5992="","",V5992)</f>
        <v>31996.466178440329</v>
      </c>
      <c r="AC5992" s="2" t="str">
        <f>_xlfn.IFNA(VLOOKUP(D5992,states!A$2:C$10,2,FALSE),"XX")</f>
        <v>A</v>
      </c>
      <c r="AD5992">
        <f>E5992</f>
        <v>0</v>
      </c>
      <c r="AE5992">
        <f>_xlfn.IFNA(VLOOKUP(D5992,states!A$2:D$10,4,FALSE),0)</f>
        <v>2</v>
      </c>
      <c r="AF5992">
        <v>0.5</v>
      </c>
      <c r="AG5992">
        <f>IF(AE5992=0,AF5992,IF(AE5992=1,IF(F5992=0.5,0.5,IF(H5992=1,0.5,1.5)),IF(F5992=0.5,0.5,IF(H5992=1,2.5,1.5))))</f>
        <v>2.5</v>
      </c>
      <c r="AH5992" s="7">
        <f>IF(AC5992="XX",0,1/C5992^(1/5)*IF(E5992=0,100,1)/(E5992+1)^(1/4))</f>
        <v>163.89161464403207</v>
      </c>
    </row>
    <row r="5993" spans="1:34">
      <c r="A5993">
        <v>898</v>
      </c>
      <c r="B5993" s="1">
        <v>22734.38</v>
      </c>
      <c r="C5993" s="6">
        <v>0.05</v>
      </c>
      <c r="D5993" t="s">
        <v>3</v>
      </c>
      <c r="E5993">
        <v>0</v>
      </c>
      <c r="F5993">
        <v>25.5</v>
      </c>
      <c r="G5993" t="s">
        <v>1</v>
      </c>
      <c r="H5993">
        <v>2</v>
      </c>
      <c r="I5993" t="s">
        <v>0</v>
      </c>
      <c r="J5993">
        <v>0</v>
      </c>
      <c r="K5993">
        <v>26.5</v>
      </c>
      <c r="L5993" t="s">
        <v>1</v>
      </c>
      <c r="M5993">
        <v>2</v>
      </c>
      <c r="N5993" t="s">
        <v>954</v>
      </c>
      <c r="O5993">
        <v>1</v>
      </c>
      <c r="P5993" t="str">
        <f>D5993&amp;"-"&amp;F5993&amp;"-"&amp;G5993&amp;"-"&amp;E5993&amp;"-"&amp;H5993</f>
        <v>A2Delta-25.5-e-0-2</v>
      </c>
      <c r="Q5993" t="str">
        <f>I5993&amp;"-"&amp;K5993&amp;"-"&amp;L5993&amp;"-"&amp;J5993&amp;"-"&amp;M5993</f>
        <v>X2Pi-26.5-e-0-2</v>
      </c>
      <c r="R5993">
        <f>B5993+S5993</f>
        <v>32649.181339709998</v>
      </c>
      <c r="S5993">
        <f>_xlfn.IFNA(VLOOKUP(Q5993,'MARVEL-X'!A$2:I$1400,7,FALSE),VLOOKUP(Q5993,MARVEL!A$2:J$1522,10,FALSE))</f>
        <v>9914.8013397099985</v>
      </c>
      <c r="T5993">
        <f>IF(P5993=P5992,R5993+T5992,R5993)</f>
        <v>32649.181339709998</v>
      </c>
      <c r="U5993">
        <f>IF(P5993=P5992,1+U5992,1)</f>
        <v>1</v>
      </c>
      <c r="V5993" t="str">
        <f t="shared" si="93"/>
        <v/>
      </c>
      <c r="W5993" t="str">
        <f>IF(V5993="","",IF(ABS(V5993-R5993)&gt;W$1,ABS(V5993-R5993),""))</f>
        <v/>
      </c>
      <c r="X5993" t="str">
        <f>Y5993&amp;"-"&amp;Z5993&amp;"-"&amp;AC5993&amp;"-"&amp;AD5993&amp;"-"&amp;AG5993</f>
        <v>25.5-e-A-0-1.5</v>
      </c>
      <c r="Y5993">
        <f>F5993</f>
        <v>25.5</v>
      </c>
      <c r="Z5993" s="2" t="str">
        <f>G5993</f>
        <v>e</v>
      </c>
      <c r="AA5993">
        <f>_xlfn.IFNA(VLOOKUP(X5993,'duo-out'!A$2:Q$5000,5,FALSE),E5993+10*(H5993-1)+1+_xlfn.IFNA(VLOOKUP(D5993,states!A$2:C$10,3,FALSE),1))</f>
        <v>261</v>
      </c>
      <c r="AB5993" t="str">
        <f>IF(V5993="","",V5993)</f>
        <v/>
      </c>
      <c r="AC5993" s="2" t="str">
        <f>_xlfn.IFNA(VLOOKUP(D5993,states!A$2:C$10,2,FALSE),"XX")</f>
        <v>A</v>
      </c>
      <c r="AD5993">
        <f>E5993</f>
        <v>0</v>
      </c>
      <c r="AE5993">
        <f>_xlfn.IFNA(VLOOKUP(D5993,states!A$2:D$10,4,FALSE),0)</f>
        <v>2</v>
      </c>
      <c r="AF5993">
        <v>0.5</v>
      </c>
      <c r="AG5993">
        <f>IF(AE5993=0,AF5993,IF(AE5993=1,IF(F5993=0.5,0.5,IF(H5993=1,0.5,1.5)),IF(F5993=0.5,0.5,IF(H5993=1,2.5,1.5))))</f>
        <v>1.5</v>
      </c>
      <c r="AH5993" s="7">
        <f>IF(AC5993="XX",0,1/C5993^(1/5)*IF(E5993=0,100,1)/(E5993+1)^(1/4))</f>
        <v>182.05642030260799</v>
      </c>
    </row>
    <row r="5994" spans="1:34">
      <c r="A5994">
        <v>812</v>
      </c>
      <c r="B5994" s="1">
        <v>23373.07</v>
      </c>
      <c r="C5994" s="6">
        <v>6.7989999999999995E-2</v>
      </c>
      <c r="D5994" t="s">
        <v>3</v>
      </c>
      <c r="E5994">
        <v>0</v>
      </c>
      <c r="F5994">
        <v>25.5</v>
      </c>
      <c r="G5994" t="s">
        <v>1</v>
      </c>
      <c r="H5994">
        <v>2</v>
      </c>
      <c r="I5994" t="s">
        <v>0</v>
      </c>
      <c r="J5994">
        <v>0</v>
      </c>
      <c r="K5994">
        <v>25.5</v>
      </c>
      <c r="L5994" t="s">
        <v>2</v>
      </c>
      <c r="M5994">
        <v>2</v>
      </c>
      <c r="N5994" t="s">
        <v>868</v>
      </c>
      <c r="O5994">
        <v>1</v>
      </c>
      <c r="P5994" t="str">
        <f>D5994&amp;"-"&amp;F5994&amp;"-"&amp;G5994&amp;"-"&amp;E5994&amp;"-"&amp;H5994</f>
        <v>A2Delta-25.5-e-0-2</v>
      </c>
      <c r="Q5994" t="str">
        <f>I5994&amp;"-"&amp;K5994&amp;"-"&amp;L5994&amp;"-"&amp;J5994&amp;"-"&amp;M5994</f>
        <v>X2Pi-25.5-f-0-2</v>
      </c>
      <c r="R5994">
        <f>B5994+S5994</f>
        <v>32649.160175477999</v>
      </c>
      <c r="S5994">
        <f>_xlfn.IFNA(VLOOKUP(Q5994,'MARVEL-X'!A$2:I$1400,7,FALSE),VLOOKUP(Q5994,MARVEL!A$2:J$1522,10,FALSE))</f>
        <v>9276.0901754779989</v>
      </c>
      <c r="T5994">
        <f>IF(P5994=P5993,R5994+T5993,R5994)</f>
        <v>65298.341515187996</v>
      </c>
      <c r="U5994">
        <f>IF(P5994=P5993,1+U5993,1)</f>
        <v>2</v>
      </c>
      <c r="V5994" t="str">
        <f t="shared" si="93"/>
        <v/>
      </c>
      <c r="W5994" t="str">
        <f>IF(V5994="","",IF(ABS(V5994-R5994)&gt;W$1,ABS(V5994-R5994),""))</f>
        <v/>
      </c>
      <c r="X5994" t="str">
        <f>Y5994&amp;"-"&amp;Z5994&amp;"-"&amp;AC5994&amp;"-"&amp;AD5994&amp;"-"&amp;AG5994</f>
        <v>25.5-e-A-0-1.5</v>
      </c>
      <c r="Y5994">
        <f>F5994</f>
        <v>25.5</v>
      </c>
      <c r="Z5994" s="2" t="str">
        <f>G5994</f>
        <v>e</v>
      </c>
      <c r="AA5994">
        <f>_xlfn.IFNA(VLOOKUP(X5994,'duo-out'!A$2:Q$5000,5,FALSE),E5994+10*(H5994-1)+1+_xlfn.IFNA(VLOOKUP(D5994,states!A$2:C$10,3,FALSE),1))</f>
        <v>261</v>
      </c>
      <c r="AB5994" t="str">
        <f>IF(V5994="","",V5994)</f>
        <v/>
      </c>
      <c r="AC5994" s="2" t="str">
        <f>_xlfn.IFNA(VLOOKUP(D5994,states!A$2:C$10,2,FALSE),"XX")</f>
        <v>A</v>
      </c>
      <c r="AD5994">
        <f>E5994</f>
        <v>0</v>
      </c>
      <c r="AE5994">
        <f>_xlfn.IFNA(VLOOKUP(D5994,states!A$2:D$10,4,FALSE),0)</f>
        <v>2</v>
      </c>
      <c r="AF5994">
        <v>0.5</v>
      </c>
      <c r="AG5994">
        <f>IF(AE5994=0,AF5994,IF(AE5994=1,IF(F5994=0.5,0.5,IF(H5994=1,0.5,1.5)),IF(F5994=0.5,0.5,IF(H5994=1,2.5,1.5))))</f>
        <v>1.5</v>
      </c>
      <c r="AH5994" s="7">
        <f>IF(AC5994="XX",0,1/C5994^(1/5)*IF(E5994=0,100,1)/(E5994+1)^(1/4))</f>
        <v>171.20285066966076</v>
      </c>
    </row>
    <row r="5995" spans="1:34">
      <c r="A5995">
        <v>786</v>
      </c>
      <c r="B5995" s="1">
        <v>24036.15</v>
      </c>
      <c r="C5995" s="6">
        <v>0.13420000000000001</v>
      </c>
      <c r="D5995" t="s">
        <v>3</v>
      </c>
      <c r="E5995">
        <v>0</v>
      </c>
      <c r="F5995">
        <v>25.5</v>
      </c>
      <c r="G5995" t="s">
        <v>1</v>
      </c>
      <c r="H5995">
        <v>2</v>
      </c>
      <c r="I5995" t="s">
        <v>0</v>
      </c>
      <c r="J5995">
        <v>0</v>
      </c>
      <c r="K5995">
        <v>24.5</v>
      </c>
      <c r="L5995" t="s">
        <v>1</v>
      </c>
      <c r="M5995">
        <v>2</v>
      </c>
      <c r="N5995" t="s">
        <v>842</v>
      </c>
      <c r="O5995">
        <v>1</v>
      </c>
      <c r="P5995" t="str">
        <f>D5995&amp;"-"&amp;F5995&amp;"-"&amp;G5995&amp;"-"&amp;E5995&amp;"-"&amp;H5995</f>
        <v>A2Delta-25.5-e-0-2</v>
      </c>
      <c r="Q5995" t="str">
        <f>I5995&amp;"-"&amp;K5995&amp;"-"&amp;L5995&amp;"-"&amp;J5995&amp;"-"&amp;M5995</f>
        <v>X2Pi-24.5-e-0-2</v>
      </c>
      <c r="R5995">
        <f>B5995+S5995</f>
        <v>32649.036115652998</v>
      </c>
      <c r="S5995">
        <f>_xlfn.IFNA(VLOOKUP(Q5995,'MARVEL-X'!A$2:I$1400,7,FALSE),VLOOKUP(Q5995,MARVEL!A$2:J$1522,10,FALSE))</f>
        <v>8612.8861156529983</v>
      </c>
      <c r="T5995">
        <f>IF(P5995=P5994,R5995+T5994,R5995)</f>
        <v>97947.377630840987</v>
      </c>
      <c r="U5995">
        <f>IF(P5995=P5994,1+U5994,1)</f>
        <v>3</v>
      </c>
      <c r="V5995">
        <f t="shared" si="93"/>
        <v>32649.125876946997</v>
      </c>
      <c r="W5995">
        <f>IF(V5995="","",IF(ABS(V5995-R5995)&gt;W$1,ABS(V5995-R5995),""))</f>
        <v>8.9761293998890324E-2</v>
      </c>
      <c r="X5995" t="str">
        <f>Y5995&amp;"-"&amp;Z5995&amp;"-"&amp;AC5995&amp;"-"&amp;AD5995&amp;"-"&amp;AG5995</f>
        <v>25.5-e-A-0-1.5</v>
      </c>
      <c r="Y5995">
        <f>F5995</f>
        <v>25.5</v>
      </c>
      <c r="Z5995" s="2" t="str">
        <f>G5995</f>
        <v>e</v>
      </c>
      <c r="AA5995">
        <f>_xlfn.IFNA(VLOOKUP(X5995,'duo-out'!A$2:Q$5000,5,FALSE),E5995+10*(H5995-1)+1+_xlfn.IFNA(VLOOKUP(D5995,states!A$2:C$10,3,FALSE),1))</f>
        <v>261</v>
      </c>
      <c r="AB5995">
        <f>IF(V5995="","",V5995)</f>
        <v>32649.125876946997</v>
      </c>
      <c r="AC5995" s="2" t="str">
        <f>_xlfn.IFNA(VLOOKUP(D5995,states!A$2:C$10,2,FALSE),"XX")</f>
        <v>A</v>
      </c>
      <c r="AD5995">
        <f>E5995</f>
        <v>0</v>
      </c>
      <c r="AE5995">
        <f>_xlfn.IFNA(VLOOKUP(D5995,states!A$2:D$10,4,FALSE),0)</f>
        <v>2</v>
      </c>
      <c r="AF5995">
        <v>0.5</v>
      </c>
      <c r="AG5995">
        <f>IF(AE5995=0,AF5995,IF(AE5995=1,IF(F5995=0.5,0.5,IF(H5995=1,0.5,1.5)),IF(F5995=0.5,0.5,IF(H5995=1,2.5,1.5))))</f>
        <v>1.5</v>
      </c>
      <c r="AH5995" s="7">
        <f>IF(AC5995="XX",0,1/C5995^(1/5)*IF(E5995=0,100,1)/(E5995+1)^(1/4))</f>
        <v>149.43402586634505</v>
      </c>
    </row>
    <row r="5996" spans="1:34">
      <c r="A5996">
        <v>1016</v>
      </c>
      <c r="B5996" s="1">
        <v>22631.45</v>
      </c>
      <c r="C5996" s="6">
        <v>0.05</v>
      </c>
      <c r="D5996" t="s">
        <v>3</v>
      </c>
      <c r="E5996">
        <v>1</v>
      </c>
      <c r="F5996">
        <v>25.5</v>
      </c>
      <c r="G5996" t="s">
        <v>1</v>
      </c>
      <c r="H5996">
        <v>1</v>
      </c>
      <c r="I5996" t="s">
        <v>0</v>
      </c>
      <c r="J5996">
        <v>1</v>
      </c>
      <c r="K5996">
        <v>26.5</v>
      </c>
      <c r="L5996" t="s">
        <v>1</v>
      </c>
      <c r="M5996">
        <v>1</v>
      </c>
      <c r="N5996" t="s">
        <v>1072</v>
      </c>
      <c r="O5996">
        <v>1</v>
      </c>
      <c r="P5996" t="str">
        <f>D5996&amp;"-"&amp;F5996&amp;"-"&amp;G5996&amp;"-"&amp;E5996&amp;"-"&amp;H5996</f>
        <v>A2Delta-25.5-e-1-1</v>
      </c>
      <c r="Q5996" t="str">
        <f>I5996&amp;"-"&amp;K5996&amp;"-"&amp;L5996&amp;"-"&amp;J5996&amp;"-"&amp;M5996</f>
        <v>X2Pi-26.5-e-1-1</v>
      </c>
      <c r="R5996">
        <f>B5996+S5996</f>
        <v>34277.303740636999</v>
      </c>
      <c r="S5996">
        <f>_xlfn.IFNA(VLOOKUP(Q5996,'MARVEL-X'!A$2:I$1400,7,FALSE),VLOOKUP(Q5996,MARVEL!A$2:J$1522,10,FALSE))</f>
        <v>11645.853740637</v>
      </c>
      <c r="T5996">
        <f>IF(P5996=P5995,R5996+T5995,R5996)</f>
        <v>34277.303740636999</v>
      </c>
      <c r="U5996">
        <f>IF(P5996=P5995,1+U5995,1)</f>
        <v>1</v>
      </c>
      <c r="V5996" t="str">
        <f t="shared" si="93"/>
        <v/>
      </c>
      <c r="W5996" t="str">
        <f>IF(V5996="","",IF(ABS(V5996-R5996)&gt;W$1,ABS(V5996-R5996),""))</f>
        <v/>
      </c>
      <c r="X5996" t="str">
        <f>Y5996&amp;"-"&amp;Z5996&amp;"-"&amp;AC5996&amp;"-"&amp;AD5996&amp;"-"&amp;AG5996</f>
        <v>25.5-e-A-1-2.5</v>
      </c>
      <c r="Y5996">
        <f>F5996</f>
        <v>25.5</v>
      </c>
      <c r="Z5996" s="2" t="str">
        <f>G5996</f>
        <v>e</v>
      </c>
      <c r="AA5996">
        <f>_xlfn.IFNA(VLOOKUP(X5996,'duo-out'!A$2:Q$5000,5,FALSE),E5996+10*(H5996-1)+1+_xlfn.IFNA(VLOOKUP(D5996,states!A$2:C$10,3,FALSE),1))</f>
        <v>252</v>
      </c>
      <c r="AB5996" t="str">
        <f>IF(V5996="","",V5996)</f>
        <v/>
      </c>
      <c r="AC5996" s="2" t="str">
        <f>_xlfn.IFNA(VLOOKUP(D5996,states!A$2:C$10,2,FALSE),"XX")</f>
        <v>A</v>
      </c>
      <c r="AD5996">
        <f>E5996</f>
        <v>1</v>
      </c>
      <c r="AE5996">
        <f>_xlfn.IFNA(VLOOKUP(D5996,states!A$2:D$10,4,FALSE),0)</f>
        <v>2</v>
      </c>
      <c r="AF5996">
        <v>0.5</v>
      </c>
      <c r="AG5996">
        <f>IF(AE5996=0,AF5996,IF(AE5996=1,IF(F5996=0.5,0.5,IF(H5996=1,0.5,1.5)),IF(F5996=0.5,0.5,IF(H5996=1,2.5,1.5))))</f>
        <v>2.5</v>
      </c>
      <c r="AH5996" s="7">
        <f>IF(AC5996="XX",0,1/C5996^(1/5)*IF(E5996=0,100,1)/(E5996+1)^(1/4))</f>
        <v>1.5309059120638666</v>
      </c>
    </row>
    <row r="5997" spans="1:34">
      <c r="A5997">
        <v>928</v>
      </c>
      <c r="B5997" s="1">
        <v>23848.12</v>
      </c>
      <c r="C5997" s="6">
        <v>0.05</v>
      </c>
      <c r="D5997" t="s">
        <v>3</v>
      </c>
      <c r="E5997">
        <v>1</v>
      </c>
      <c r="F5997">
        <v>25.5</v>
      </c>
      <c r="G5997" t="s">
        <v>1</v>
      </c>
      <c r="H5997">
        <v>1</v>
      </c>
      <c r="I5997" t="s">
        <v>0</v>
      </c>
      <c r="J5997">
        <v>1</v>
      </c>
      <c r="K5997">
        <v>24.5</v>
      </c>
      <c r="L5997" t="s">
        <v>1</v>
      </c>
      <c r="M5997">
        <v>1</v>
      </c>
      <c r="N5997" t="s">
        <v>984</v>
      </c>
      <c r="O5997">
        <v>1</v>
      </c>
      <c r="P5997" t="str">
        <f>D5997&amp;"-"&amp;F5997&amp;"-"&amp;G5997&amp;"-"&amp;E5997&amp;"-"&amp;H5997</f>
        <v>A2Delta-25.5-e-1-1</v>
      </c>
      <c r="Q5997" t="str">
        <f>I5997&amp;"-"&amp;K5997&amp;"-"&amp;L5997&amp;"-"&amp;J5997&amp;"-"&amp;M5997</f>
        <v>X2Pi-24.5-e-1-1</v>
      </c>
      <c r="R5997">
        <f>B5997+S5997</f>
        <v>34277.248845515998</v>
      </c>
      <c r="S5997">
        <f>_xlfn.IFNA(VLOOKUP(Q5997,'MARVEL-X'!A$2:I$1400,7,FALSE),VLOOKUP(Q5997,MARVEL!A$2:J$1522,10,FALSE))</f>
        <v>10429.128845515999</v>
      </c>
      <c r="T5997">
        <f>IF(P5997=P5996,R5997+T5996,R5997)</f>
        <v>68554.552586153004</v>
      </c>
      <c r="U5997">
        <f>IF(P5997=P5996,1+U5996,1)</f>
        <v>2</v>
      </c>
      <c r="V5997" t="str">
        <f t="shared" si="93"/>
        <v/>
      </c>
      <c r="W5997" t="str">
        <f>IF(V5997="","",IF(ABS(V5997-R5997)&gt;W$1,ABS(V5997-R5997),""))</f>
        <v/>
      </c>
      <c r="X5997" t="str">
        <f>Y5997&amp;"-"&amp;Z5997&amp;"-"&amp;AC5997&amp;"-"&amp;AD5997&amp;"-"&amp;AG5997</f>
        <v>25.5-e-A-1-2.5</v>
      </c>
      <c r="Y5997">
        <f>F5997</f>
        <v>25.5</v>
      </c>
      <c r="Z5997" s="2" t="str">
        <f>G5997</f>
        <v>e</v>
      </c>
      <c r="AA5997">
        <f>_xlfn.IFNA(VLOOKUP(X5997,'duo-out'!A$2:Q$5000,5,FALSE),E5997+10*(H5997-1)+1+_xlfn.IFNA(VLOOKUP(D5997,states!A$2:C$10,3,FALSE),1))</f>
        <v>252</v>
      </c>
      <c r="AB5997" t="str">
        <f>IF(V5997="","",V5997)</f>
        <v/>
      </c>
      <c r="AC5997" s="2" t="str">
        <f>_xlfn.IFNA(VLOOKUP(D5997,states!A$2:C$10,2,FALSE),"XX")</f>
        <v>A</v>
      </c>
      <c r="AD5997">
        <f>E5997</f>
        <v>1</v>
      </c>
      <c r="AE5997">
        <f>_xlfn.IFNA(VLOOKUP(D5997,states!A$2:D$10,4,FALSE),0)</f>
        <v>2</v>
      </c>
      <c r="AF5997">
        <v>0.5</v>
      </c>
      <c r="AG5997">
        <f>IF(AE5997=0,AF5997,IF(AE5997=1,IF(F5997=0.5,0.5,IF(H5997=1,0.5,1.5)),IF(F5997=0.5,0.5,IF(H5997=1,2.5,1.5))))</f>
        <v>2.5</v>
      </c>
      <c r="AH5997" s="7">
        <f>IF(AC5997="XX",0,1/C5997^(1/5)*IF(E5997=0,100,1)/(E5997+1)^(1/4))</f>
        <v>1.5309059120638666</v>
      </c>
    </row>
    <row r="5998" spans="1:34">
      <c r="A5998">
        <v>5858</v>
      </c>
      <c r="B5998" s="1">
        <v>22631.7</v>
      </c>
      <c r="C5998" s="6">
        <v>0.5</v>
      </c>
      <c r="D5998" t="s">
        <v>3</v>
      </c>
      <c r="E5998">
        <v>1</v>
      </c>
      <c r="F5998">
        <v>25.5</v>
      </c>
      <c r="G5998" t="s">
        <v>1</v>
      </c>
      <c r="H5998">
        <v>1</v>
      </c>
      <c r="I5998" t="s">
        <v>0</v>
      </c>
      <c r="J5998">
        <v>1</v>
      </c>
      <c r="K5998">
        <v>26.5</v>
      </c>
      <c r="L5998" t="s">
        <v>1</v>
      </c>
      <c r="M5998">
        <v>1</v>
      </c>
      <c r="N5998" t="s">
        <v>5914</v>
      </c>
      <c r="O5998">
        <v>1</v>
      </c>
      <c r="P5998" t="str">
        <f>D5998&amp;"-"&amp;F5998&amp;"-"&amp;G5998&amp;"-"&amp;E5998&amp;"-"&amp;H5998</f>
        <v>A2Delta-25.5-e-1-1</v>
      </c>
      <c r="Q5998" t="str">
        <f>I5998&amp;"-"&amp;K5998&amp;"-"&amp;L5998&amp;"-"&amp;J5998&amp;"-"&amp;M5998</f>
        <v>X2Pi-26.5-e-1-1</v>
      </c>
      <c r="R5998">
        <f>B5998+S5998</f>
        <v>34277.553740636999</v>
      </c>
      <c r="S5998">
        <f>_xlfn.IFNA(VLOOKUP(Q5998,'MARVEL-X'!A$2:I$1400,7,FALSE),VLOOKUP(Q5998,MARVEL!A$2:J$1522,10,FALSE))</f>
        <v>11645.853740637</v>
      </c>
      <c r="T5998">
        <f>IF(P5998=P5997,R5998+T5997,R5998)</f>
        <v>102832.10632679</v>
      </c>
      <c r="U5998">
        <f>IF(P5998=P5997,1+U5997,1)</f>
        <v>3</v>
      </c>
      <c r="V5998" t="str">
        <f t="shared" si="93"/>
        <v/>
      </c>
      <c r="W5998" t="str">
        <f>IF(V5998="","",IF(ABS(V5998-R5998)&gt;W$1,ABS(V5998-R5998),""))</f>
        <v/>
      </c>
      <c r="X5998" t="str">
        <f>Y5998&amp;"-"&amp;Z5998&amp;"-"&amp;AC5998&amp;"-"&amp;AD5998&amp;"-"&amp;AG5998</f>
        <v>25.5-e-A-1-2.5</v>
      </c>
      <c r="Y5998">
        <f>F5998</f>
        <v>25.5</v>
      </c>
      <c r="Z5998" s="2" t="str">
        <f>G5998</f>
        <v>e</v>
      </c>
      <c r="AA5998">
        <f>_xlfn.IFNA(VLOOKUP(X5998,'duo-out'!A$2:Q$5000,5,FALSE),E5998+10*(H5998-1)+1+_xlfn.IFNA(VLOOKUP(D5998,states!A$2:C$10,3,FALSE),1))</f>
        <v>252</v>
      </c>
      <c r="AB5998" t="str">
        <f>IF(V5998="","",V5998)</f>
        <v/>
      </c>
      <c r="AC5998" s="2" t="str">
        <f>_xlfn.IFNA(VLOOKUP(D5998,states!A$2:C$10,2,FALSE),"XX")</f>
        <v>A</v>
      </c>
      <c r="AD5998">
        <f>E5998</f>
        <v>1</v>
      </c>
      <c r="AE5998">
        <f>_xlfn.IFNA(VLOOKUP(D5998,states!A$2:D$10,4,FALSE),0)</f>
        <v>2</v>
      </c>
      <c r="AF5998">
        <v>0.5</v>
      </c>
      <c r="AG5998">
        <f>IF(AE5998=0,AF5998,IF(AE5998=1,IF(F5998=0.5,0.5,IF(H5998=1,0.5,1.5)),IF(F5998=0.5,0.5,IF(H5998=1,2.5,1.5))))</f>
        <v>2.5</v>
      </c>
      <c r="AH5998" s="7">
        <f>IF(AC5998="XX",0,1/C5998^(1/5)*IF(E5998=0,100,1)/(E5998+1)^(1/4))</f>
        <v>0.96593632892484571</v>
      </c>
    </row>
    <row r="5999" spans="1:34">
      <c r="A5999">
        <v>5847</v>
      </c>
      <c r="B5999" s="1">
        <v>23848.18</v>
      </c>
      <c r="C5999" s="6">
        <v>0.5</v>
      </c>
      <c r="D5999" t="s">
        <v>3</v>
      </c>
      <c r="E5999">
        <v>1</v>
      </c>
      <c r="F5999">
        <v>25.5</v>
      </c>
      <c r="G5999" t="s">
        <v>1</v>
      </c>
      <c r="H5999">
        <v>1</v>
      </c>
      <c r="I5999" t="s">
        <v>0</v>
      </c>
      <c r="J5999">
        <v>1</v>
      </c>
      <c r="K5999">
        <v>24.5</v>
      </c>
      <c r="L5999" t="s">
        <v>1</v>
      </c>
      <c r="M5999">
        <v>1</v>
      </c>
      <c r="N5999" t="s">
        <v>5903</v>
      </c>
      <c r="O5999">
        <v>1</v>
      </c>
      <c r="P5999" t="str">
        <f>D5999&amp;"-"&amp;F5999&amp;"-"&amp;G5999&amp;"-"&amp;E5999&amp;"-"&amp;H5999</f>
        <v>A2Delta-25.5-e-1-1</v>
      </c>
      <c r="Q5999" t="str">
        <f>I5999&amp;"-"&amp;K5999&amp;"-"&amp;L5999&amp;"-"&amp;J5999&amp;"-"&amp;M5999</f>
        <v>X2Pi-24.5-e-1-1</v>
      </c>
      <c r="R5999">
        <f>B5999+S5999</f>
        <v>34277.308845516003</v>
      </c>
      <c r="S5999">
        <f>_xlfn.IFNA(VLOOKUP(Q5999,'MARVEL-X'!A$2:I$1400,7,FALSE),VLOOKUP(Q5999,MARVEL!A$2:J$1522,10,FALSE))</f>
        <v>10429.128845515999</v>
      </c>
      <c r="T5999">
        <f>IF(P5999=P5998,R5999+T5998,R5999)</f>
        <v>137109.41517230601</v>
      </c>
      <c r="U5999">
        <f>IF(P5999=P5998,1+U5998,1)</f>
        <v>4</v>
      </c>
      <c r="V5999">
        <f t="shared" si="93"/>
        <v>34277.353793076501</v>
      </c>
      <c r="W5999" t="str">
        <f>IF(V5999="","",IF(ABS(V5999-R5999)&gt;W$1,ABS(V5999-R5999),""))</f>
        <v/>
      </c>
      <c r="X5999" t="str">
        <f>Y5999&amp;"-"&amp;Z5999&amp;"-"&amp;AC5999&amp;"-"&amp;AD5999&amp;"-"&amp;AG5999</f>
        <v>25.5-e-A-1-2.5</v>
      </c>
      <c r="Y5999">
        <f>F5999</f>
        <v>25.5</v>
      </c>
      <c r="Z5999" s="2" t="str">
        <f>G5999</f>
        <v>e</v>
      </c>
      <c r="AA5999">
        <f>_xlfn.IFNA(VLOOKUP(X5999,'duo-out'!A$2:Q$5000,5,FALSE),E5999+10*(H5999-1)+1+_xlfn.IFNA(VLOOKUP(D5999,states!A$2:C$10,3,FALSE),1))</f>
        <v>252</v>
      </c>
      <c r="AB5999">
        <f>IF(V5999="","",V5999)</f>
        <v>34277.353793076501</v>
      </c>
      <c r="AC5999" s="2" t="str">
        <f>_xlfn.IFNA(VLOOKUP(D5999,states!A$2:C$10,2,FALSE),"XX")</f>
        <v>A</v>
      </c>
      <c r="AD5999">
        <f>E5999</f>
        <v>1</v>
      </c>
      <c r="AE5999">
        <f>_xlfn.IFNA(VLOOKUP(D5999,states!A$2:D$10,4,FALSE),0)</f>
        <v>2</v>
      </c>
      <c r="AF5999">
        <v>0.5</v>
      </c>
      <c r="AG5999">
        <f>IF(AE5999=0,AF5999,IF(AE5999=1,IF(F5999=0.5,0.5,IF(H5999=1,0.5,1.5)),IF(F5999=0.5,0.5,IF(H5999=1,2.5,1.5))))</f>
        <v>2.5</v>
      </c>
      <c r="AH5999" s="7">
        <f>IF(AC5999="XX",0,1/C5999^(1/5)*IF(E5999=0,100,1)/(E5999+1)^(1/4))</f>
        <v>0.96593632892484571</v>
      </c>
    </row>
    <row r="6000" spans="1:34">
      <c r="A6000">
        <v>1293</v>
      </c>
      <c r="B6000" s="1">
        <v>22414.34</v>
      </c>
      <c r="C6000" s="6">
        <v>6.948E-2</v>
      </c>
      <c r="D6000" t="s">
        <v>3</v>
      </c>
      <c r="E6000">
        <v>2</v>
      </c>
      <c r="F6000">
        <v>25.5</v>
      </c>
      <c r="G6000" t="s">
        <v>1</v>
      </c>
      <c r="H6000">
        <v>1</v>
      </c>
      <c r="I6000" t="s">
        <v>0</v>
      </c>
      <c r="J6000">
        <v>2</v>
      </c>
      <c r="K6000">
        <v>26.5</v>
      </c>
      <c r="L6000" t="s">
        <v>1</v>
      </c>
      <c r="M6000">
        <v>1</v>
      </c>
      <c r="N6000" t="s">
        <v>1349</v>
      </c>
      <c r="O6000">
        <v>1</v>
      </c>
      <c r="P6000" t="str">
        <f>D6000&amp;"-"&amp;F6000&amp;"-"&amp;G6000&amp;"-"&amp;E6000&amp;"-"&amp;H6000</f>
        <v>A2Delta-25.5-e-2-1</v>
      </c>
      <c r="Q6000" t="str">
        <f>I6000&amp;"-"&amp;K6000&amp;"-"&amp;L6000&amp;"-"&amp;J6000&amp;"-"&amp;M6000</f>
        <v>X2Pi-26.5-e-2-1</v>
      </c>
      <c r="R6000">
        <f>B6000+S6000</f>
        <v>36306.645005678998</v>
      </c>
      <c r="S6000">
        <f>_xlfn.IFNA(VLOOKUP(Q6000,'MARVEL-X'!A$2:I$1400,7,FALSE),VLOOKUP(Q6000,MARVEL!A$2:J$1522,10,FALSE))</f>
        <v>13892.305005679</v>
      </c>
      <c r="T6000">
        <f>IF(P6000=P5999,R6000+T5999,R6000)</f>
        <v>36306.645005678998</v>
      </c>
      <c r="U6000">
        <f>IF(P6000=P5999,1+U5999,1)</f>
        <v>1</v>
      </c>
      <c r="V6000" t="str">
        <f t="shared" si="93"/>
        <v/>
      </c>
      <c r="W6000" t="str">
        <f>IF(V6000="","",IF(ABS(V6000-R6000)&gt;W$1,ABS(V6000-R6000),""))</f>
        <v/>
      </c>
      <c r="X6000" t="str">
        <f>Y6000&amp;"-"&amp;Z6000&amp;"-"&amp;AC6000&amp;"-"&amp;AD6000&amp;"-"&amp;AG6000</f>
        <v>25.5-e-A-2-2.5</v>
      </c>
      <c r="Y6000">
        <f>F6000</f>
        <v>25.5</v>
      </c>
      <c r="Z6000" s="2" t="str">
        <f>G6000</f>
        <v>e</v>
      </c>
      <c r="AA6000">
        <f>_xlfn.IFNA(VLOOKUP(X6000,'duo-out'!A$2:Q$5000,5,FALSE),E6000+10*(H6000-1)+1+_xlfn.IFNA(VLOOKUP(D6000,states!A$2:C$10,3,FALSE),1))</f>
        <v>253</v>
      </c>
      <c r="AB6000" t="str">
        <f>IF(V6000="","",V6000)</f>
        <v/>
      </c>
      <c r="AC6000" s="2" t="str">
        <f>_xlfn.IFNA(VLOOKUP(D6000,states!A$2:C$10,2,FALSE),"XX")</f>
        <v>A</v>
      </c>
      <c r="AD6000">
        <f>E6000</f>
        <v>2</v>
      </c>
      <c r="AE6000">
        <f>_xlfn.IFNA(VLOOKUP(D6000,states!A$2:D$10,4,FALSE),0)</f>
        <v>2</v>
      </c>
      <c r="AF6000">
        <v>0.5</v>
      </c>
      <c r="AG6000">
        <f>IF(AE6000=0,AF6000,IF(AE6000=1,IF(F6000=0.5,0.5,IF(H6000=1,0.5,1.5)),IF(F6000=0.5,0.5,IF(H6000=1,2.5,1.5))))</f>
        <v>2.5</v>
      </c>
      <c r="AH6000" s="7">
        <f>IF(AC6000="XX",0,1/C6000^(1/5)*IF(E6000=0,100,1)/(E6000+1)^(1/4))</f>
        <v>1.2952324736272045</v>
      </c>
    </row>
    <row r="6001" spans="1:34">
      <c r="A6001">
        <v>344</v>
      </c>
      <c r="B6001" s="1">
        <v>23020.97</v>
      </c>
      <c r="C6001" s="6">
        <v>0.05</v>
      </c>
      <c r="D6001" t="s">
        <v>3</v>
      </c>
      <c r="E6001">
        <v>2</v>
      </c>
      <c r="F6001">
        <v>25.5</v>
      </c>
      <c r="G6001" t="s">
        <v>1</v>
      </c>
      <c r="H6001">
        <v>1</v>
      </c>
      <c r="I6001" t="s">
        <v>0</v>
      </c>
      <c r="J6001">
        <v>2</v>
      </c>
      <c r="K6001">
        <v>25.5</v>
      </c>
      <c r="L6001" t="s">
        <v>2</v>
      </c>
      <c r="M6001">
        <v>1</v>
      </c>
      <c r="N6001" t="s">
        <v>399</v>
      </c>
      <c r="O6001">
        <v>-1</v>
      </c>
      <c r="P6001" t="str">
        <f>D6001&amp;"-"&amp;F6001&amp;"-"&amp;G6001&amp;"-"&amp;E6001&amp;"-"&amp;H6001</f>
        <v>A2Delta-25.5-e-2-1</v>
      </c>
      <c r="Q6001" t="str">
        <f>I6001&amp;"-"&amp;K6001&amp;"-"&amp;L6001&amp;"-"&amp;J6001&amp;"-"&amp;M6001</f>
        <v>X2Pi-25.5-f-2-1</v>
      </c>
      <c r="R6001">
        <f>B6001+S6001</f>
        <v>36304.820694588001</v>
      </c>
      <c r="S6001">
        <f>_xlfn.IFNA(VLOOKUP(Q6001,'MARVEL-X'!A$2:I$1400,7,FALSE),VLOOKUP(Q6001,MARVEL!A$2:J$1522,10,FALSE))</f>
        <v>13283.850694588</v>
      </c>
      <c r="T6001">
        <f>IF(P6001=P6000,R6001+T6000,R6001)</f>
        <v>72611.465700266999</v>
      </c>
      <c r="U6001">
        <f>IF(P6001=P6000,1+U6000,1)</f>
        <v>2</v>
      </c>
      <c r="V6001" t="str">
        <f t="shared" si="93"/>
        <v/>
      </c>
      <c r="W6001" t="str">
        <f>IF(V6001="","",IF(ABS(V6001-R6001)&gt;W$1,ABS(V6001-R6001),""))</f>
        <v/>
      </c>
      <c r="X6001" t="str">
        <f>Y6001&amp;"-"&amp;Z6001&amp;"-"&amp;AC6001&amp;"-"&amp;AD6001&amp;"-"&amp;AG6001</f>
        <v>25.5-e-A-2-2.5</v>
      </c>
      <c r="Y6001">
        <f>F6001</f>
        <v>25.5</v>
      </c>
      <c r="Z6001" s="2" t="str">
        <f>G6001</f>
        <v>e</v>
      </c>
      <c r="AA6001">
        <f>_xlfn.IFNA(VLOOKUP(X6001,'duo-out'!A$2:Q$5000,5,FALSE),E6001+10*(H6001-1)+1+_xlfn.IFNA(VLOOKUP(D6001,states!A$2:C$10,3,FALSE),1))</f>
        <v>253</v>
      </c>
      <c r="AB6001" t="str">
        <f>IF(V6001="","",V6001)</f>
        <v/>
      </c>
      <c r="AC6001" s="2" t="str">
        <f>_xlfn.IFNA(VLOOKUP(D6001,states!A$2:C$10,2,FALSE),"XX")</f>
        <v>A</v>
      </c>
      <c r="AD6001">
        <f>E6001</f>
        <v>2</v>
      </c>
      <c r="AE6001">
        <f>_xlfn.IFNA(VLOOKUP(D6001,states!A$2:D$10,4,FALSE),0)</f>
        <v>2</v>
      </c>
      <c r="AF6001">
        <v>0.5</v>
      </c>
      <c r="AG6001">
        <f>IF(AE6001=0,AF6001,IF(AE6001=1,IF(F6001=0.5,0.5,IF(H6001=1,0.5,1.5)),IF(F6001=0.5,0.5,IF(H6001=1,2.5,1.5))))</f>
        <v>2.5</v>
      </c>
      <c r="AH6001" s="7">
        <f>IF(AC6001="XX",0,1/C6001^(1/5)*IF(E6001=0,100,1)/(E6001+1)^(1/4))</f>
        <v>1.3833296494790666</v>
      </c>
    </row>
    <row r="6002" spans="1:34">
      <c r="A6002">
        <v>1207</v>
      </c>
      <c r="B6002" s="1">
        <v>23579.75</v>
      </c>
      <c r="C6002" s="6">
        <v>6.6960000000000006E-2</v>
      </c>
      <c r="D6002" t="s">
        <v>3</v>
      </c>
      <c r="E6002">
        <v>2</v>
      </c>
      <c r="F6002">
        <v>25.5</v>
      </c>
      <c r="G6002" t="s">
        <v>1</v>
      </c>
      <c r="H6002">
        <v>1</v>
      </c>
      <c r="I6002" t="s">
        <v>0</v>
      </c>
      <c r="J6002">
        <v>2</v>
      </c>
      <c r="K6002">
        <v>24.5</v>
      </c>
      <c r="L6002" t="s">
        <v>1</v>
      </c>
      <c r="M6002">
        <v>1</v>
      </c>
      <c r="N6002" t="s">
        <v>1263</v>
      </c>
      <c r="O6002">
        <v>1</v>
      </c>
      <c r="P6002" t="str">
        <f>D6002&amp;"-"&amp;F6002&amp;"-"&amp;G6002&amp;"-"&amp;E6002&amp;"-"&amp;H6002</f>
        <v>A2Delta-25.5-e-2-1</v>
      </c>
      <c r="Q6002" t="str">
        <f>I6002&amp;"-"&amp;K6002&amp;"-"&amp;L6002&amp;"-"&amp;J6002&amp;"-"&amp;M6002</f>
        <v>X2Pi-24.5-e-2-1</v>
      </c>
      <c r="R6002">
        <f>B6002+S6002</f>
        <v>36306.770014385998</v>
      </c>
      <c r="S6002">
        <f>_xlfn.IFNA(VLOOKUP(Q6002,'MARVEL-X'!A$2:I$1400,7,FALSE),VLOOKUP(Q6002,MARVEL!A$2:J$1522,10,FALSE))</f>
        <v>12727.020014385998</v>
      </c>
      <c r="T6002">
        <f>IF(P6002=P6001,R6002+T6001,R6002)</f>
        <v>108918.235714653</v>
      </c>
      <c r="U6002">
        <f>IF(P6002=P6001,1+U6001,1)</f>
        <v>3</v>
      </c>
      <c r="V6002" t="str">
        <f t="shared" si="93"/>
        <v/>
      </c>
      <c r="W6002" t="str">
        <f>IF(V6002="","",IF(ABS(V6002-R6002)&gt;W$1,ABS(V6002-R6002),""))</f>
        <v/>
      </c>
      <c r="X6002" t="str">
        <f>Y6002&amp;"-"&amp;Z6002&amp;"-"&amp;AC6002&amp;"-"&amp;AD6002&amp;"-"&amp;AG6002</f>
        <v>25.5-e-A-2-2.5</v>
      </c>
      <c r="Y6002">
        <f>F6002</f>
        <v>25.5</v>
      </c>
      <c r="Z6002" s="2" t="str">
        <f>G6002</f>
        <v>e</v>
      </c>
      <c r="AA6002">
        <f>_xlfn.IFNA(VLOOKUP(X6002,'duo-out'!A$2:Q$5000,5,FALSE),E6002+10*(H6002-1)+1+_xlfn.IFNA(VLOOKUP(D6002,states!A$2:C$10,3,FALSE),1))</f>
        <v>253</v>
      </c>
      <c r="AB6002" t="str">
        <f>IF(V6002="","",V6002)</f>
        <v/>
      </c>
      <c r="AC6002" s="2" t="str">
        <f>_xlfn.IFNA(VLOOKUP(D6002,states!A$2:C$10,2,FALSE),"XX")</f>
        <v>A</v>
      </c>
      <c r="AD6002">
        <f>E6002</f>
        <v>2</v>
      </c>
      <c r="AE6002">
        <f>_xlfn.IFNA(VLOOKUP(D6002,states!A$2:D$10,4,FALSE),0)</f>
        <v>2</v>
      </c>
      <c r="AF6002">
        <v>0.5</v>
      </c>
      <c r="AG6002">
        <f>IF(AE6002=0,AF6002,IF(AE6002=1,IF(F6002=0.5,0.5,IF(H6002=1,0.5,1.5)),IF(F6002=0.5,0.5,IF(H6002=1,2.5,1.5))))</f>
        <v>2.5</v>
      </c>
      <c r="AH6002" s="7">
        <f>IF(AC6002="XX",0,1/C6002^(1/5)*IF(E6002=0,100,1)/(E6002+1)^(1/4))</f>
        <v>1.3048380042476186</v>
      </c>
    </row>
    <row r="6003" spans="1:34">
      <c r="A6003">
        <v>5932</v>
      </c>
      <c r="B6003" s="1">
        <v>22414.48</v>
      </c>
      <c r="C6003" s="6">
        <v>0.5</v>
      </c>
      <c r="D6003" t="s">
        <v>3</v>
      </c>
      <c r="E6003">
        <v>2</v>
      </c>
      <c r="F6003">
        <v>25.5</v>
      </c>
      <c r="G6003" t="s">
        <v>1</v>
      </c>
      <c r="H6003">
        <v>1</v>
      </c>
      <c r="I6003" t="s">
        <v>0</v>
      </c>
      <c r="J6003">
        <v>2</v>
      </c>
      <c r="K6003">
        <v>26.5</v>
      </c>
      <c r="L6003" t="s">
        <v>1</v>
      </c>
      <c r="M6003">
        <v>1</v>
      </c>
      <c r="N6003" t="s">
        <v>5988</v>
      </c>
      <c r="O6003">
        <v>1</v>
      </c>
      <c r="P6003" t="str">
        <f>D6003&amp;"-"&amp;F6003&amp;"-"&amp;G6003&amp;"-"&amp;E6003&amp;"-"&amp;H6003</f>
        <v>A2Delta-25.5-e-2-1</v>
      </c>
      <c r="Q6003" t="str">
        <f>I6003&amp;"-"&amp;K6003&amp;"-"&amp;L6003&amp;"-"&amp;J6003&amp;"-"&amp;M6003</f>
        <v>X2Pi-26.5-e-2-1</v>
      </c>
      <c r="R6003">
        <f>B6003+S6003</f>
        <v>36306.785005678998</v>
      </c>
      <c r="S6003">
        <f>_xlfn.IFNA(VLOOKUP(Q6003,'MARVEL-X'!A$2:I$1400,7,FALSE),VLOOKUP(Q6003,MARVEL!A$2:J$1522,10,FALSE))</f>
        <v>13892.305005679</v>
      </c>
      <c r="T6003">
        <f>IF(P6003=P6002,R6003+T6002,R6003)</f>
        <v>145225.02072033199</v>
      </c>
      <c r="U6003">
        <f>IF(P6003=P6002,1+U6002,1)</f>
        <v>4</v>
      </c>
      <c r="V6003" t="str">
        <f t="shared" si="93"/>
        <v/>
      </c>
      <c r="W6003" t="str">
        <f>IF(V6003="","",IF(ABS(V6003-R6003)&gt;W$1,ABS(V6003-R6003),""))</f>
        <v/>
      </c>
      <c r="X6003" t="str">
        <f>Y6003&amp;"-"&amp;Z6003&amp;"-"&amp;AC6003&amp;"-"&amp;AD6003&amp;"-"&amp;AG6003</f>
        <v>25.5-e-A-2-2.5</v>
      </c>
      <c r="Y6003">
        <f>F6003</f>
        <v>25.5</v>
      </c>
      <c r="Z6003" s="2" t="str">
        <f>G6003</f>
        <v>e</v>
      </c>
      <c r="AA6003">
        <f>_xlfn.IFNA(VLOOKUP(X6003,'duo-out'!A$2:Q$5000,5,FALSE),E6003+10*(H6003-1)+1+_xlfn.IFNA(VLOOKUP(D6003,states!A$2:C$10,3,FALSE),1))</f>
        <v>253</v>
      </c>
      <c r="AB6003" t="str">
        <f>IF(V6003="","",V6003)</f>
        <v/>
      </c>
      <c r="AC6003" s="2" t="str">
        <f>_xlfn.IFNA(VLOOKUP(D6003,states!A$2:C$10,2,FALSE),"XX")</f>
        <v>A</v>
      </c>
      <c r="AD6003">
        <f>E6003</f>
        <v>2</v>
      </c>
      <c r="AE6003">
        <f>_xlfn.IFNA(VLOOKUP(D6003,states!A$2:D$10,4,FALSE),0)</f>
        <v>2</v>
      </c>
      <c r="AF6003">
        <v>0.5</v>
      </c>
      <c r="AG6003">
        <f>IF(AE6003=0,AF6003,IF(AE6003=1,IF(F6003=0.5,0.5,IF(H6003=1,0.5,1.5)),IF(F6003=0.5,0.5,IF(H6003=1,2.5,1.5))))</f>
        <v>2.5</v>
      </c>
      <c r="AH6003" s="7">
        <f>IF(AC6003="XX",0,1/C6003^(1/5)*IF(E6003=0,100,1)/(E6003+1)^(1/4))</f>
        <v>0.87282200217602857</v>
      </c>
    </row>
    <row r="6004" spans="1:34">
      <c r="A6004">
        <v>5912</v>
      </c>
      <c r="B6004" s="1">
        <v>23023.01</v>
      </c>
      <c r="C6004" s="6">
        <v>0.5</v>
      </c>
      <c r="D6004" t="s">
        <v>3</v>
      </c>
      <c r="E6004">
        <v>2</v>
      </c>
      <c r="F6004">
        <v>25.5</v>
      </c>
      <c r="G6004" t="s">
        <v>1</v>
      </c>
      <c r="H6004">
        <v>1</v>
      </c>
      <c r="I6004" t="s">
        <v>0</v>
      </c>
      <c r="J6004">
        <v>2</v>
      </c>
      <c r="K6004">
        <v>25.5</v>
      </c>
      <c r="L6004" t="s">
        <v>2</v>
      </c>
      <c r="M6004">
        <v>1</v>
      </c>
      <c r="N6004" t="s">
        <v>5968</v>
      </c>
      <c r="O6004">
        <v>1</v>
      </c>
      <c r="P6004" t="str">
        <f>D6004&amp;"-"&amp;F6004&amp;"-"&amp;G6004&amp;"-"&amp;E6004&amp;"-"&amp;H6004</f>
        <v>A2Delta-25.5-e-2-1</v>
      </c>
      <c r="Q6004" t="str">
        <f>I6004&amp;"-"&amp;K6004&amp;"-"&amp;L6004&amp;"-"&amp;J6004&amp;"-"&amp;M6004</f>
        <v>X2Pi-25.5-f-2-1</v>
      </c>
      <c r="R6004">
        <f>B6004+S6004</f>
        <v>36306.860694588002</v>
      </c>
      <c r="S6004">
        <f>_xlfn.IFNA(VLOOKUP(Q6004,'MARVEL-X'!A$2:I$1400,7,FALSE),VLOOKUP(Q6004,MARVEL!A$2:J$1522,10,FALSE))</f>
        <v>13283.850694588</v>
      </c>
      <c r="T6004">
        <f>IF(P6004=P6003,R6004+T6003,R6004)</f>
        <v>181531.88141491998</v>
      </c>
      <c r="U6004">
        <f>IF(P6004=P6003,1+U6003,1)</f>
        <v>5</v>
      </c>
      <c r="V6004">
        <f t="shared" si="93"/>
        <v>36306.376282983998</v>
      </c>
      <c r="W6004">
        <f>IF(V6004="","",IF(ABS(V6004-R6004)&gt;W$1,ABS(V6004-R6004),""))</f>
        <v>0.48441160400398076</v>
      </c>
      <c r="X6004" t="str">
        <f>Y6004&amp;"-"&amp;Z6004&amp;"-"&amp;AC6004&amp;"-"&amp;AD6004&amp;"-"&amp;AG6004</f>
        <v>25.5-e-A-2-2.5</v>
      </c>
      <c r="Y6004">
        <f>F6004</f>
        <v>25.5</v>
      </c>
      <c r="Z6004" s="2" t="str">
        <f>G6004</f>
        <v>e</v>
      </c>
      <c r="AA6004">
        <f>_xlfn.IFNA(VLOOKUP(X6004,'duo-out'!A$2:Q$5000,5,FALSE),E6004+10*(H6004-1)+1+_xlfn.IFNA(VLOOKUP(D6004,states!A$2:C$10,3,FALSE),1))</f>
        <v>253</v>
      </c>
      <c r="AB6004">
        <f>IF(V6004="","",V6004)</f>
        <v>36306.376282983998</v>
      </c>
      <c r="AC6004" s="2" t="str">
        <f>_xlfn.IFNA(VLOOKUP(D6004,states!A$2:C$10,2,FALSE),"XX")</f>
        <v>A</v>
      </c>
      <c r="AD6004">
        <f>E6004</f>
        <v>2</v>
      </c>
      <c r="AE6004">
        <f>_xlfn.IFNA(VLOOKUP(D6004,states!A$2:D$10,4,FALSE),0)</f>
        <v>2</v>
      </c>
      <c r="AF6004">
        <v>0.5</v>
      </c>
      <c r="AG6004">
        <f>IF(AE6004=0,AF6004,IF(AE6004=1,IF(F6004=0.5,0.5,IF(H6004=1,0.5,1.5)),IF(F6004=0.5,0.5,IF(H6004=1,2.5,1.5))))</f>
        <v>2.5</v>
      </c>
      <c r="AH6004" s="7">
        <f>IF(AC6004="XX",0,1/C6004^(1/5)*IF(E6004=0,100,1)/(E6004+1)^(1/4))</f>
        <v>0.87282200217602857</v>
      </c>
    </row>
    <row r="6005" spans="1:34">
      <c r="A6005">
        <v>1403</v>
      </c>
      <c r="B6005" s="1">
        <v>22995.86</v>
      </c>
      <c r="C6005" s="6">
        <v>0.05</v>
      </c>
      <c r="D6005" t="s">
        <v>3</v>
      </c>
      <c r="E6005">
        <v>2</v>
      </c>
      <c r="F6005">
        <v>25.5</v>
      </c>
      <c r="G6005" t="s">
        <v>1</v>
      </c>
      <c r="H6005">
        <v>2</v>
      </c>
      <c r="I6005" t="s">
        <v>0</v>
      </c>
      <c r="J6005">
        <v>2</v>
      </c>
      <c r="K6005">
        <v>25.5</v>
      </c>
      <c r="L6005" t="s">
        <v>1</v>
      </c>
      <c r="M6005">
        <v>2</v>
      </c>
      <c r="N6005" t="s">
        <v>1459</v>
      </c>
      <c r="O6005">
        <v>1</v>
      </c>
      <c r="P6005" t="str">
        <f>D6005&amp;"-"&amp;F6005&amp;"-"&amp;G6005&amp;"-"&amp;E6005&amp;"-"&amp;H6005</f>
        <v>A2Delta-25.5-e-2-2</v>
      </c>
      <c r="Q6005" t="str">
        <f>I6005&amp;"-"&amp;K6005&amp;"-"&amp;L6005&amp;"-"&amp;J6005&amp;"-"&amp;M6005</f>
        <v>X2Pi-25.5-e-2-2</v>
      </c>
      <c r="R6005">
        <f>B6005+S6005</f>
        <v>36869.263619482001</v>
      </c>
      <c r="S6005">
        <f>_xlfn.IFNA(VLOOKUP(Q6005,'MARVEL-X'!A$2:I$1400,7,FALSE),VLOOKUP(Q6005,MARVEL!A$2:J$1522,10,FALSE))</f>
        <v>13873.403619481998</v>
      </c>
      <c r="T6005">
        <f>IF(P6005=P6004,R6005+T6004,R6005)</f>
        <v>36869.263619482001</v>
      </c>
      <c r="U6005">
        <f>IF(P6005=P6004,1+U6004,1)</f>
        <v>1</v>
      </c>
      <c r="V6005">
        <f t="shared" si="93"/>
        <v>36869.263619482001</v>
      </c>
      <c r="W6005" t="str">
        <f>IF(V6005="","",IF(ABS(V6005-R6005)&gt;W$1,ABS(V6005-R6005),""))</f>
        <v/>
      </c>
      <c r="X6005" t="str">
        <f>Y6005&amp;"-"&amp;Z6005&amp;"-"&amp;AC6005&amp;"-"&amp;AD6005&amp;"-"&amp;AG6005</f>
        <v>25.5-e-A-2-1.5</v>
      </c>
      <c r="Y6005">
        <f>F6005</f>
        <v>25.5</v>
      </c>
      <c r="Z6005" s="2" t="str">
        <f>G6005</f>
        <v>e</v>
      </c>
      <c r="AA6005">
        <f>_xlfn.IFNA(VLOOKUP(X6005,'duo-out'!A$2:Q$5000,5,FALSE),E6005+10*(H6005-1)+1+_xlfn.IFNA(VLOOKUP(D6005,states!A$2:C$10,3,FALSE),1))</f>
        <v>263</v>
      </c>
      <c r="AB6005">
        <f>IF(V6005="","",V6005)</f>
        <v>36869.263619482001</v>
      </c>
      <c r="AC6005" s="2" t="str">
        <f>_xlfn.IFNA(VLOOKUP(D6005,states!A$2:C$10,2,FALSE),"XX")</f>
        <v>A</v>
      </c>
      <c r="AD6005">
        <f>E6005</f>
        <v>2</v>
      </c>
      <c r="AE6005">
        <f>_xlfn.IFNA(VLOOKUP(D6005,states!A$2:D$10,4,FALSE),0)</f>
        <v>2</v>
      </c>
      <c r="AF6005">
        <v>0.5</v>
      </c>
      <c r="AG6005">
        <f>IF(AE6005=0,AF6005,IF(AE6005=1,IF(F6005=0.5,0.5,IF(H6005=1,0.5,1.5)),IF(F6005=0.5,0.5,IF(H6005=1,2.5,1.5))))</f>
        <v>1.5</v>
      </c>
      <c r="AH6005" s="7">
        <f>IF(AC6005="XX",0,1/C6005^(1/5)*IF(E6005=0,100,1)/(E6005+1)^(1/4))</f>
        <v>1.3833296494790666</v>
      </c>
    </row>
    <row r="6006" spans="1:34">
      <c r="A6006">
        <v>5995</v>
      </c>
      <c r="B6006" s="1">
        <v>22593.599999999999</v>
      </c>
      <c r="C6006" s="6">
        <v>0.5</v>
      </c>
      <c r="D6006" t="s">
        <v>3</v>
      </c>
      <c r="E6006">
        <v>3</v>
      </c>
      <c r="F6006">
        <v>25.5</v>
      </c>
      <c r="G6006" t="s">
        <v>1</v>
      </c>
      <c r="H6006">
        <v>1</v>
      </c>
      <c r="I6006" t="s">
        <v>0</v>
      </c>
      <c r="J6006">
        <v>3</v>
      </c>
      <c r="K6006">
        <v>25.5</v>
      </c>
      <c r="L6006" t="s">
        <v>2</v>
      </c>
      <c r="M6006">
        <v>1</v>
      </c>
      <c r="N6006" t="s">
        <v>6051</v>
      </c>
      <c r="O6006">
        <v>1</v>
      </c>
      <c r="P6006" t="str">
        <f>D6006&amp;"-"&amp;F6006&amp;"-"&amp;G6006&amp;"-"&amp;E6006&amp;"-"&amp;H6006</f>
        <v>A2Delta-25.5-e-3-1</v>
      </c>
      <c r="Q6006" t="str">
        <f>I6006&amp;"-"&amp;K6006&amp;"-"&amp;L6006&amp;"-"&amp;J6006&amp;"-"&amp;M6006</f>
        <v>X2Pi-25.5-f-3-1</v>
      </c>
      <c r="R6006">
        <f>B6006+S6006</f>
        <v>38027.405824757996</v>
      </c>
      <c r="S6006">
        <f>_xlfn.IFNA(VLOOKUP(Q6006,'MARVEL-X'!A$2:I$1400,7,FALSE),VLOOKUP(Q6006,MARVEL!A$2:J$1522,10,FALSE))</f>
        <v>15433.805824757999</v>
      </c>
      <c r="T6006">
        <f>IF(P6006=P6005,R6006+T6005,R6006)</f>
        <v>38027.405824757996</v>
      </c>
      <c r="U6006">
        <f>IF(P6006=P6005,1+U6005,1)</f>
        <v>1</v>
      </c>
      <c r="V6006">
        <f t="shared" si="93"/>
        <v>38027.405824757996</v>
      </c>
      <c r="W6006" t="str">
        <f>IF(V6006="","",IF(ABS(V6006-R6006)&gt;W$1,ABS(V6006-R6006),""))</f>
        <v/>
      </c>
      <c r="X6006" t="str">
        <f>Y6006&amp;"-"&amp;Z6006&amp;"-"&amp;AC6006&amp;"-"&amp;AD6006&amp;"-"&amp;AG6006</f>
        <v>25.5-e-A-3-2.5</v>
      </c>
      <c r="Y6006">
        <f>F6006</f>
        <v>25.5</v>
      </c>
      <c r="Z6006" s="2" t="str">
        <f>G6006</f>
        <v>e</v>
      </c>
      <c r="AA6006">
        <f>_xlfn.IFNA(VLOOKUP(X6006,'duo-out'!A$2:Q$5000,5,FALSE),E6006+10*(H6006-1)+1+_xlfn.IFNA(VLOOKUP(D6006,states!A$2:C$10,3,FALSE),1))</f>
        <v>254</v>
      </c>
      <c r="AB6006">
        <f>IF(V6006="","",V6006)</f>
        <v>38027.405824757996</v>
      </c>
      <c r="AC6006" s="2" t="str">
        <f>_xlfn.IFNA(VLOOKUP(D6006,states!A$2:C$10,2,FALSE),"XX")</f>
        <v>A</v>
      </c>
      <c r="AD6006">
        <f>E6006</f>
        <v>3</v>
      </c>
      <c r="AE6006">
        <f>_xlfn.IFNA(VLOOKUP(D6006,states!A$2:D$10,4,FALSE),0)</f>
        <v>2</v>
      </c>
      <c r="AF6006">
        <v>0.5</v>
      </c>
      <c r="AG6006">
        <f>IF(AE6006=0,AF6006,IF(AE6006=1,IF(F6006=0.5,0.5,IF(H6006=1,0.5,1.5)),IF(F6006=0.5,0.5,IF(H6006=1,2.5,1.5))))</f>
        <v>2.5</v>
      </c>
      <c r="AH6006" s="7">
        <f>IF(AC6006="XX",0,1/C6006^(1/5)*IF(E6006=0,100,1)/(E6006+1)^(1/4))</f>
        <v>0.8122523963562357</v>
      </c>
    </row>
    <row r="6007" spans="1:34">
      <c r="A6007">
        <v>3189</v>
      </c>
      <c r="B6007" s="1">
        <v>24007.214199999999</v>
      </c>
      <c r="C6007" s="6">
        <v>0.01</v>
      </c>
      <c r="D6007" t="s">
        <v>3</v>
      </c>
      <c r="E6007">
        <v>0</v>
      </c>
      <c r="F6007">
        <v>25.5</v>
      </c>
      <c r="G6007" t="s">
        <v>2</v>
      </c>
      <c r="H6007">
        <v>1</v>
      </c>
      <c r="I6007" t="s">
        <v>0</v>
      </c>
      <c r="J6007">
        <v>0</v>
      </c>
      <c r="K6007">
        <v>24.5</v>
      </c>
      <c r="L6007" t="s">
        <v>2</v>
      </c>
      <c r="M6007">
        <v>1</v>
      </c>
      <c r="N6007" t="s">
        <v>3245</v>
      </c>
      <c r="O6007">
        <v>1</v>
      </c>
      <c r="P6007" t="str">
        <f>D6007&amp;"-"&amp;F6007&amp;"-"&amp;G6007&amp;"-"&amp;E6007&amp;"-"&amp;H6007</f>
        <v>A2Delta-25.5-f-0-1</v>
      </c>
      <c r="Q6007" t="str">
        <f>I6007&amp;"-"&amp;K6007&amp;"-"&amp;L6007&amp;"-"&amp;J6007&amp;"-"&amp;M6007</f>
        <v>X2Pi-24.5-f-0-1</v>
      </c>
      <c r="R6007">
        <f>B6007+S6007</f>
        <v>31996.512031205999</v>
      </c>
      <c r="S6007">
        <f>_xlfn.IFNA(VLOOKUP(Q6007,'MARVEL-X'!A$2:I$1400,7,FALSE),VLOOKUP(Q6007,MARVEL!A$2:J$1522,10,FALSE))</f>
        <v>7989.2978312060004</v>
      </c>
      <c r="T6007">
        <f>IF(P6007=P6006,R6007+T6006,R6007)</f>
        <v>31996.512031205999</v>
      </c>
      <c r="U6007">
        <f>IF(P6007=P6006,1+U6006,1)</f>
        <v>1</v>
      </c>
      <c r="V6007" t="str">
        <f t="shared" si="93"/>
        <v/>
      </c>
      <c r="W6007" t="str">
        <f>IF(V6007="","",IF(ABS(V6007-R6007)&gt;W$1,ABS(V6007-R6007),""))</f>
        <v/>
      </c>
      <c r="X6007" t="str">
        <f>Y6007&amp;"-"&amp;Z6007&amp;"-"&amp;AC6007&amp;"-"&amp;AD6007&amp;"-"&amp;AG6007</f>
        <v>25.5-f-A-0-2.5</v>
      </c>
      <c r="Y6007">
        <f>F6007</f>
        <v>25.5</v>
      </c>
      <c r="Z6007" s="2" t="str">
        <f>G6007</f>
        <v>f</v>
      </c>
      <c r="AA6007">
        <f>_xlfn.IFNA(VLOOKUP(X6007,'duo-out'!A$2:Q$5000,5,FALSE),E6007+10*(H6007-1)+1+_xlfn.IFNA(VLOOKUP(D6007,states!A$2:C$10,3,FALSE),1))</f>
        <v>251</v>
      </c>
      <c r="AB6007" t="str">
        <f>IF(V6007="","",V6007)</f>
        <v/>
      </c>
      <c r="AC6007" s="2" t="str">
        <f>_xlfn.IFNA(VLOOKUP(D6007,states!A$2:C$10,2,FALSE),"XX")</f>
        <v>A</v>
      </c>
      <c r="AD6007">
        <f>E6007</f>
        <v>0</v>
      </c>
      <c r="AE6007">
        <f>_xlfn.IFNA(VLOOKUP(D6007,states!A$2:D$10,4,FALSE),0)</f>
        <v>2</v>
      </c>
      <c r="AF6007">
        <v>0.5</v>
      </c>
      <c r="AG6007">
        <f>IF(AE6007=0,AF6007,IF(AE6007=1,IF(F6007=0.5,0.5,IF(H6007=1,0.5,1.5)),IF(F6007=0.5,0.5,IF(H6007=1,2.5,1.5))))</f>
        <v>2.5</v>
      </c>
      <c r="AH6007" s="7">
        <f>IF(AC6007="XX",0,1/C6007^(1/5)*IF(E6007=0,100,1)/(E6007+1)^(1/4))</f>
        <v>251.188643150958</v>
      </c>
    </row>
    <row r="6008" spans="1:34">
      <c r="A6008">
        <v>658</v>
      </c>
      <c r="B6008" s="1">
        <v>23364.18</v>
      </c>
      <c r="C6008" s="6">
        <v>0.05</v>
      </c>
      <c r="D6008" t="s">
        <v>3</v>
      </c>
      <c r="E6008">
        <v>0</v>
      </c>
      <c r="F6008">
        <v>25.5</v>
      </c>
      <c r="G6008" t="s">
        <v>2</v>
      </c>
      <c r="H6008">
        <v>1</v>
      </c>
      <c r="I6008" t="s">
        <v>0</v>
      </c>
      <c r="J6008">
        <v>0</v>
      </c>
      <c r="K6008">
        <v>25.5</v>
      </c>
      <c r="L6008" t="s">
        <v>1</v>
      </c>
      <c r="M6008">
        <v>1</v>
      </c>
      <c r="N6008" t="s">
        <v>714</v>
      </c>
      <c r="O6008">
        <v>1</v>
      </c>
      <c r="P6008" t="str">
        <f>D6008&amp;"-"&amp;F6008&amp;"-"&amp;G6008&amp;"-"&amp;E6008&amp;"-"&amp;H6008</f>
        <v>A2Delta-25.5-f-0-1</v>
      </c>
      <c r="Q6008" t="str">
        <f>I6008&amp;"-"&amp;K6008&amp;"-"&amp;L6008&amp;"-"&amp;J6008&amp;"-"&amp;M6008</f>
        <v>X2Pi-25.5-e-0-1</v>
      </c>
      <c r="R6008">
        <f>B6008+S6008</f>
        <v>31996.472856413999</v>
      </c>
      <c r="S6008">
        <f>_xlfn.IFNA(VLOOKUP(Q6008,'MARVEL-X'!A$2:I$1400,7,FALSE),VLOOKUP(Q6008,MARVEL!A$2:J$1522,10,FALSE))</f>
        <v>8632.2928564139984</v>
      </c>
      <c r="T6008">
        <f>IF(P6008=P6007,R6008+T6007,R6008)</f>
        <v>63992.984887619998</v>
      </c>
      <c r="U6008">
        <f>IF(P6008=P6007,1+U6007,1)</f>
        <v>2</v>
      </c>
      <c r="V6008" t="str">
        <f t="shared" si="93"/>
        <v/>
      </c>
      <c r="W6008" t="str">
        <f>IF(V6008="","",IF(ABS(V6008-R6008)&gt;W$1,ABS(V6008-R6008),""))</f>
        <v/>
      </c>
      <c r="X6008" t="str">
        <f>Y6008&amp;"-"&amp;Z6008&amp;"-"&amp;AC6008&amp;"-"&amp;AD6008&amp;"-"&amp;AG6008</f>
        <v>25.5-f-A-0-2.5</v>
      </c>
      <c r="Y6008">
        <f>F6008</f>
        <v>25.5</v>
      </c>
      <c r="Z6008" s="2" t="str">
        <f>G6008</f>
        <v>f</v>
      </c>
      <c r="AA6008">
        <f>_xlfn.IFNA(VLOOKUP(X6008,'duo-out'!A$2:Q$5000,5,FALSE),E6008+10*(H6008-1)+1+_xlfn.IFNA(VLOOKUP(D6008,states!A$2:C$10,3,FALSE),1))</f>
        <v>251</v>
      </c>
      <c r="AB6008" t="str">
        <f>IF(V6008="","",V6008)</f>
        <v/>
      </c>
      <c r="AC6008" s="2" t="str">
        <f>_xlfn.IFNA(VLOOKUP(D6008,states!A$2:C$10,2,FALSE),"XX")</f>
        <v>A</v>
      </c>
      <c r="AD6008">
        <f>E6008</f>
        <v>0</v>
      </c>
      <c r="AE6008">
        <f>_xlfn.IFNA(VLOOKUP(D6008,states!A$2:D$10,4,FALSE),0)</f>
        <v>2</v>
      </c>
      <c r="AF6008">
        <v>0.5</v>
      </c>
      <c r="AG6008">
        <f>IF(AE6008=0,AF6008,IF(AE6008=1,IF(F6008=0.5,0.5,IF(H6008=1,0.5,1.5)),IF(F6008=0.5,0.5,IF(H6008=1,2.5,1.5))))</f>
        <v>2.5</v>
      </c>
      <c r="AH6008" s="7">
        <f>IF(AC6008="XX",0,1/C6008^(1/5)*IF(E6008=0,100,1)/(E6008+1)^(1/4))</f>
        <v>182.05642030260799</v>
      </c>
    </row>
    <row r="6009" spans="1:34">
      <c r="A6009">
        <v>631</v>
      </c>
      <c r="B6009" s="1">
        <v>24007.03</v>
      </c>
      <c r="C6009" s="6">
        <v>0.19359999999999999</v>
      </c>
      <c r="D6009" t="s">
        <v>3</v>
      </c>
      <c r="E6009">
        <v>0</v>
      </c>
      <c r="F6009">
        <v>25.5</v>
      </c>
      <c r="G6009" t="s">
        <v>2</v>
      </c>
      <c r="H6009">
        <v>1</v>
      </c>
      <c r="I6009" t="s">
        <v>0</v>
      </c>
      <c r="J6009">
        <v>0</v>
      </c>
      <c r="K6009">
        <v>24.5</v>
      </c>
      <c r="L6009" t="s">
        <v>2</v>
      </c>
      <c r="M6009">
        <v>1</v>
      </c>
      <c r="N6009" t="s">
        <v>687</v>
      </c>
      <c r="O6009">
        <v>1</v>
      </c>
      <c r="P6009" t="str">
        <f>D6009&amp;"-"&amp;F6009&amp;"-"&amp;G6009&amp;"-"&amp;E6009&amp;"-"&amp;H6009</f>
        <v>A2Delta-25.5-f-0-1</v>
      </c>
      <c r="Q6009" t="str">
        <f>I6009&amp;"-"&amp;K6009&amp;"-"&amp;L6009&amp;"-"&amp;J6009&amp;"-"&amp;M6009</f>
        <v>X2Pi-24.5-f-0-1</v>
      </c>
      <c r="R6009">
        <f>B6009+S6009</f>
        <v>31996.327831205999</v>
      </c>
      <c r="S6009">
        <f>_xlfn.IFNA(VLOOKUP(Q6009,'MARVEL-X'!A$2:I$1400,7,FALSE),VLOOKUP(Q6009,MARVEL!A$2:J$1522,10,FALSE))</f>
        <v>7989.2978312060004</v>
      </c>
      <c r="T6009">
        <f>IF(P6009=P6008,R6009+T6008,R6009)</f>
        <v>95989.312718825997</v>
      </c>
      <c r="U6009">
        <f>IF(P6009=P6008,1+U6008,1)</f>
        <v>3</v>
      </c>
      <c r="V6009">
        <f t="shared" si="93"/>
        <v>31996.437572941999</v>
      </c>
      <c r="W6009">
        <f>IF(V6009="","",IF(ABS(V6009-R6009)&gt;W$1,ABS(V6009-R6009),""))</f>
        <v>0.10974173599970527</v>
      </c>
      <c r="X6009" t="str">
        <f>Y6009&amp;"-"&amp;Z6009&amp;"-"&amp;AC6009&amp;"-"&amp;AD6009&amp;"-"&amp;AG6009</f>
        <v>25.5-f-A-0-2.5</v>
      </c>
      <c r="Y6009">
        <f>F6009</f>
        <v>25.5</v>
      </c>
      <c r="Z6009" s="2" t="str">
        <f>G6009</f>
        <v>f</v>
      </c>
      <c r="AA6009">
        <f>_xlfn.IFNA(VLOOKUP(X6009,'duo-out'!A$2:Q$5000,5,FALSE),E6009+10*(H6009-1)+1+_xlfn.IFNA(VLOOKUP(D6009,states!A$2:C$10,3,FALSE),1))</f>
        <v>251</v>
      </c>
      <c r="AB6009">
        <f>IF(V6009="","",V6009)</f>
        <v>31996.437572941999</v>
      </c>
      <c r="AC6009" s="2" t="str">
        <f>_xlfn.IFNA(VLOOKUP(D6009,states!A$2:C$10,2,FALSE),"XX")</f>
        <v>A</v>
      </c>
      <c r="AD6009">
        <f>E6009</f>
        <v>0</v>
      </c>
      <c r="AE6009">
        <f>_xlfn.IFNA(VLOOKUP(D6009,states!A$2:D$10,4,FALSE),0)</f>
        <v>2</v>
      </c>
      <c r="AF6009">
        <v>0.5</v>
      </c>
      <c r="AG6009">
        <f>IF(AE6009=0,AF6009,IF(AE6009=1,IF(F6009=0.5,0.5,IF(H6009=1,0.5,1.5)),IF(F6009=0.5,0.5,IF(H6009=1,2.5,1.5))))</f>
        <v>2.5</v>
      </c>
      <c r="AH6009" s="7">
        <f>IF(AC6009="XX",0,1/C6009^(1/5)*IF(E6009=0,100,1)/(E6009+1)^(1/4))</f>
        <v>138.87335557089483</v>
      </c>
    </row>
    <row r="6010" spans="1:34">
      <c r="A6010">
        <v>868</v>
      </c>
      <c r="B6010" s="1">
        <v>22712.19</v>
      </c>
      <c r="C6010" s="6">
        <v>0.05</v>
      </c>
      <c r="D6010" t="s">
        <v>3</v>
      </c>
      <c r="E6010">
        <v>0</v>
      </c>
      <c r="F6010">
        <v>25.5</v>
      </c>
      <c r="G6010" t="s">
        <v>2</v>
      </c>
      <c r="H6010">
        <v>2</v>
      </c>
      <c r="I6010" t="s">
        <v>0</v>
      </c>
      <c r="J6010">
        <v>0</v>
      </c>
      <c r="K6010">
        <v>26.5</v>
      </c>
      <c r="L6010" t="s">
        <v>2</v>
      </c>
      <c r="M6010">
        <v>2</v>
      </c>
      <c r="N6010" t="s">
        <v>924</v>
      </c>
      <c r="O6010">
        <v>1</v>
      </c>
      <c r="P6010" t="str">
        <f>D6010&amp;"-"&amp;F6010&amp;"-"&amp;G6010&amp;"-"&amp;E6010&amp;"-"&amp;H6010</f>
        <v>A2Delta-25.5-f-0-2</v>
      </c>
      <c r="Q6010" t="str">
        <f>I6010&amp;"-"&amp;K6010&amp;"-"&amp;L6010&amp;"-"&amp;J6010&amp;"-"&amp;M6010</f>
        <v>X2Pi-26.5-f-0-2</v>
      </c>
      <c r="R6010">
        <f>B6010+S6010</f>
        <v>32649.176010494997</v>
      </c>
      <c r="S6010">
        <f>_xlfn.IFNA(VLOOKUP(Q6010,'MARVEL-X'!A$2:I$1400,7,FALSE),VLOOKUP(Q6010,MARVEL!A$2:J$1522,10,FALSE))</f>
        <v>9936.9860104949985</v>
      </c>
      <c r="T6010">
        <f>IF(P6010=P6009,R6010+T6009,R6010)</f>
        <v>32649.176010494997</v>
      </c>
      <c r="U6010">
        <f>IF(P6010=P6009,1+U6009,1)</f>
        <v>1</v>
      </c>
      <c r="V6010" t="str">
        <f t="shared" si="93"/>
        <v/>
      </c>
      <c r="W6010" t="str">
        <f>IF(V6010="","",IF(ABS(V6010-R6010)&gt;W$1,ABS(V6010-R6010),""))</f>
        <v/>
      </c>
      <c r="X6010" t="str">
        <f>Y6010&amp;"-"&amp;Z6010&amp;"-"&amp;AC6010&amp;"-"&amp;AD6010&amp;"-"&amp;AG6010</f>
        <v>25.5-f-A-0-1.5</v>
      </c>
      <c r="Y6010">
        <f>F6010</f>
        <v>25.5</v>
      </c>
      <c r="Z6010" s="2" t="str">
        <f>G6010</f>
        <v>f</v>
      </c>
      <c r="AA6010">
        <f>_xlfn.IFNA(VLOOKUP(X6010,'duo-out'!A$2:Q$5000,5,FALSE),E6010+10*(H6010-1)+1+_xlfn.IFNA(VLOOKUP(D6010,states!A$2:C$10,3,FALSE),1))</f>
        <v>261</v>
      </c>
      <c r="AB6010" t="str">
        <f>IF(V6010="","",V6010)</f>
        <v/>
      </c>
      <c r="AC6010" s="2" t="str">
        <f>_xlfn.IFNA(VLOOKUP(D6010,states!A$2:C$10,2,FALSE),"XX")</f>
        <v>A</v>
      </c>
      <c r="AD6010">
        <f>E6010</f>
        <v>0</v>
      </c>
      <c r="AE6010">
        <f>_xlfn.IFNA(VLOOKUP(D6010,states!A$2:D$10,4,FALSE),0)</f>
        <v>2</v>
      </c>
      <c r="AF6010">
        <v>0.5</v>
      </c>
      <c r="AG6010">
        <f>IF(AE6010=0,AF6010,IF(AE6010=1,IF(F6010=0.5,0.5,IF(H6010=1,0.5,1.5)),IF(F6010=0.5,0.5,IF(H6010=1,2.5,1.5))))</f>
        <v>1.5</v>
      </c>
      <c r="AH6010" s="7">
        <f>IF(AC6010="XX",0,1/C6010^(1/5)*IF(E6010=0,100,1)/(E6010+1)^(1/4))</f>
        <v>182.05642030260799</v>
      </c>
    </row>
    <row r="6011" spans="1:34">
      <c r="A6011">
        <v>838</v>
      </c>
      <c r="B6011" s="1">
        <v>23393.53</v>
      </c>
      <c r="C6011" s="6">
        <v>0.63139999999999996</v>
      </c>
      <c r="D6011" t="s">
        <v>3</v>
      </c>
      <c r="E6011">
        <v>0</v>
      </c>
      <c r="F6011">
        <v>25.5</v>
      </c>
      <c r="G6011" t="s">
        <v>2</v>
      </c>
      <c r="H6011">
        <v>2</v>
      </c>
      <c r="I6011" t="s">
        <v>0</v>
      </c>
      <c r="J6011">
        <v>0</v>
      </c>
      <c r="K6011">
        <v>25.5</v>
      </c>
      <c r="L6011" t="s">
        <v>1</v>
      </c>
      <c r="M6011">
        <v>2</v>
      </c>
      <c r="N6011" t="s">
        <v>894</v>
      </c>
      <c r="O6011">
        <v>1</v>
      </c>
      <c r="P6011" t="str">
        <f>D6011&amp;"-"&amp;F6011&amp;"-"&amp;G6011&amp;"-"&amp;E6011&amp;"-"&amp;H6011</f>
        <v>A2Delta-25.5-f-0-2</v>
      </c>
      <c r="Q6011" t="str">
        <f>I6011&amp;"-"&amp;K6011&amp;"-"&amp;L6011&amp;"-"&amp;J6011&amp;"-"&amp;M6011</f>
        <v>X2Pi-25.5-e-0-2</v>
      </c>
      <c r="R6011">
        <f>B6011+S6011</f>
        <v>32648.592055150999</v>
      </c>
      <c r="S6011">
        <f>_xlfn.IFNA(VLOOKUP(Q6011,'MARVEL-X'!A$2:I$1400,7,FALSE),VLOOKUP(Q6011,MARVEL!A$2:J$1522,10,FALSE))</f>
        <v>9255.0620551509983</v>
      </c>
      <c r="T6011">
        <f>IF(P6011=P6010,R6011+T6010,R6011)</f>
        <v>65297.768065646</v>
      </c>
      <c r="U6011">
        <f>IF(P6011=P6010,1+U6010,1)</f>
        <v>2</v>
      </c>
      <c r="V6011" t="str">
        <f t="shared" si="93"/>
        <v/>
      </c>
      <c r="W6011" t="str">
        <f>IF(V6011="","",IF(ABS(V6011-R6011)&gt;W$1,ABS(V6011-R6011),""))</f>
        <v/>
      </c>
      <c r="X6011" t="str">
        <f>Y6011&amp;"-"&amp;Z6011&amp;"-"&amp;AC6011&amp;"-"&amp;AD6011&amp;"-"&amp;AG6011</f>
        <v>25.5-f-A-0-1.5</v>
      </c>
      <c r="Y6011">
        <f>F6011</f>
        <v>25.5</v>
      </c>
      <c r="Z6011" s="2" t="str">
        <f>G6011</f>
        <v>f</v>
      </c>
      <c r="AA6011">
        <f>_xlfn.IFNA(VLOOKUP(X6011,'duo-out'!A$2:Q$5000,5,FALSE),E6011+10*(H6011-1)+1+_xlfn.IFNA(VLOOKUP(D6011,states!A$2:C$10,3,FALSE),1))</f>
        <v>261</v>
      </c>
      <c r="AB6011" t="str">
        <f>IF(V6011="","",V6011)</f>
        <v/>
      </c>
      <c r="AC6011" s="2" t="str">
        <f>_xlfn.IFNA(VLOOKUP(D6011,states!A$2:C$10,2,FALSE),"XX")</f>
        <v>A</v>
      </c>
      <c r="AD6011">
        <f>E6011</f>
        <v>0</v>
      </c>
      <c r="AE6011">
        <f>_xlfn.IFNA(VLOOKUP(D6011,states!A$2:D$10,4,FALSE),0)</f>
        <v>2</v>
      </c>
      <c r="AF6011">
        <v>0.5</v>
      </c>
      <c r="AG6011">
        <f>IF(AE6011=0,AF6011,IF(AE6011=1,IF(F6011=0.5,0.5,IF(H6011=1,0.5,1.5)),IF(F6011=0.5,0.5,IF(H6011=1,2.5,1.5))))</f>
        <v>1.5</v>
      </c>
      <c r="AH6011" s="7">
        <f>IF(AC6011="XX",0,1/C6011^(1/5)*IF(E6011=0,100,1)/(E6011+1)^(1/4))</f>
        <v>109.63244114449722</v>
      </c>
    </row>
    <row r="6012" spans="1:34">
      <c r="A6012">
        <v>752</v>
      </c>
      <c r="B6012" s="1">
        <v>24016.32</v>
      </c>
      <c r="C6012" s="6">
        <v>0.25890000000000002</v>
      </c>
      <c r="D6012" t="s">
        <v>3</v>
      </c>
      <c r="E6012">
        <v>0</v>
      </c>
      <c r="F6012">
        <v>25.5</v>
      </c>
      <c r="G6012" t="s">
        <v>2</v>
      </c>
      <c r="H6012">
        <v>2</v>
      </c>
      <c r="I6012" t="s">
        <v>0</v>
      </c>
      <c r="J6012">
        <v>0</v>
      </c>
      <c r="K6012">
        <v>24.5</v>
      </c>
      <c r="L6012" t="s">
        <v>2</v>
      </c>
      <c r="M6012">
        <v>2</v>
      </c>
      <c r="N6012" t="s">
        <v>808</v>
      </c>
      <c r="O6012">
        <v>1</v>
      </c>
      <c r="P6012" t="str">
        <f>D6012&amp;"-"&amp;F6012&amp;"-"&amp;G6012&amp;"-"&amp;E6012&amp;"-"&amp;H6012</f>
        <v>A2Delta-25.5-f-0-2</v>
      </c>
      <c r="Q6012" t="str">
        <f>I6012&amp;"-"&amp;K6012&amp;"-"&amp;L6012&amp;"-"&amp;J6012&amp;"-"&amp;M6012</f>
        <v>X2Pi-24.5-f-0-2</v>
      </c>
      <c r="R6012">
        <f>B6012+S6012</f>
        <v>32649.073998106</v>
      </c>
      <c r="S6012">
        <f>_xlfn.IFNA(VLOOKUP(Q6012,'MARVEL-X'!A$2:I$1400,7,FALSE),VLOOKUP(Q6012,MARVEL!A$2:J$1522,10,FALSE))</f>
        <v>8632.7539981059999</v>
      </c>
      <c r="T6012">
        <f>IF(P6012=P6011,R6012+T6011,R6012)</f>
        <v>97946.842063752003</v>
      </c>
      <c r="U6012">
        <f>IF(P6012=P6011,1+U6011,1)</f>
        <v>3</v>
      </c>
      <c r="V6012" t="str">
        <f t="shared" si="93"/>
        <v/>
      </c>
      <c r="W6012" t="str">
        <f>IF(V6012="","",IF(ABS(V6012-R6012)&gt;W$1,ABS(V6012-R6012),""))</f>
        <v/>
      </c>
      <c r="X6012" t="str">
        <f>Y6012&amp;"-"&amp;Z6012&amp;"-"&amp;AC6012&amp;"-"&amp;AD6012&amp;"-"&amp;AG6012</f>
        <v>25.5-f-A-0-1.5</v>
      </c>
      <c r="Y6012">
        <f>F6012</f>
        <v>25.5</v>
      </c>
      <c r="Z6012" s="2" t="str">
        <f>G6012</f>
        <v>f</v>
      </c>
      <c r="AA6012">
        <f>_xlfn.IFNA(VLOOKUP(X6012,'duo-out'!A$2:Q$5000,5,FALSE),E6012+10*(H6012-1)+1+_xlfn.IFNA(VLOOKUP(D6012,states!A$2:C$10,3,FALSE),1))</f>
        <v>261</v>
      </c>
      <c r="AB6012" t="str">
        <f>IF(V6012="","",V6012)</f>
        <v/>
      </c>
      <c r="AC6012" s="2" t="str">
        <f>_xlfn.IFNA(VLOOKUP(D6012,states!A$2:C$10,2,FALSE),"XX")</f>
        <v>A</v>
      </c>
      <c r="AD6012">
        <f>E6012</f>
        <v>0</v>
      </c>
      <c r="AE6012">
        <f>_xlfn.IFNA(VLOOKUP(D6012,states!A$2:D$10,4,FALSE),0)</f>
        <v>2</v>
      </c>
      <c r="AF6012">
        <v>0.5</v>
      </c>
      <c r="AG6012">
        <f>IF(AE6012=0,AF6012,IF(AE6012=1,IF(F6012=0.5,0.5,IF(H6012=1,0.5,1.5)),IF(F6012=0.5,0.5,IF(H6012=1,2.5,1.5))))</f>
        <v>1.5</v>
      </c>
      <c r="AH6012" s="7">
        <f>IF(AC6012="XX",0,1/C6012^(1/5)*IF(E6012=0,100,1)/(E6012+1)^(1/4))</f>
        <v>131.03085953557866</v>
      </c>
    </row>
    <row r="6013" spans="1:34">
      <c r="A6013">
        <v>5833</v>
      </c>
      <c r="B6013" s="1">
        <v>22712.42</v>
      </c>
      <c r="C6013" s="6">
        <v>0.62860000000000005</v>
      </c>
      <c r="D6013" t="s">
        <v>3</v>
      </c>
      <c r="E6013">
        <v>0</v>
      </c>
      <c r="F6013">
        <v>25.5</v>
      </c>
      <c r="G6013" t="s">
        <v>2</v>
      </c>
      <c r="H6013">
        <v>2</v>
      </c>
      <c r="I6013" t="s">
        <v>0</v>
      </c>
      <c r="J6013">
        <v>0</v>
      </c>
      <c r="K6013">
        <v>26.5</v>
      </c>
      <c r="L6013" t="s">
        <v>2</v>
      </c>
      <c r="M6013">
        <v>2</v>
      </c>
      <c r="N6013" t="s">
        <v>5889</v>
      </c>
      <c r="O6013">
        <v>1</v>
      </c>
      <c r="P6013" t="str">
        <f>D6013&amp;"-"&amp;F6013&amp;"-"&amp;G6013&amp;"-"&amp;E6013&amp;"-"&amp;H6013</f>
        <v>A2Delta-25.5-f-0-2</v>
      </c>
      <c r="Q6013" t="str">
        <f>I6013&amp;"-"&amp;K6013&amp;"-"&amp;L6013&amp;"-"&amp;J6013&amp;"-"&amp;M6013</f>
        <v>X2Pi-26.5-f-0-2</v>
      </c>
      <c r="R6013">
        <f>B6013+S6013</f>
        <v>32649.406010494997</v>
      </c>
      <c r="S6013">
        <f>_xlfn.IFNA(VLOOKUP(Q6013,'MARVEL-X'!A$2:I$1400,7,FALSE),VLOOKUP(Q6013,MARVEL!A$2:J$1522,10,FALSE))</f>
        <v>9936.9860104949985</v>
      </c>
      <c r="T6013">
        <f>IF(P6013=P6012,R6013+T6012,R6013)</f>
        <v>130596.24807424701</v>
      </c>
      <c r="U6013">
        <f>IF(P6013=P6012,1+U6012,1)</f>
        <v>4</v>
      </c>
      <c r="V6013">
        <f t="shared" si="93"/>
        <v>32649.062018561752</v>
      </c>
      <c r="W6013">
        <f>IF(V6013="","",IF(ABS(V6013-R6013)&gt;W$1,ABS(V6013-R6013),""))</f>
        <v>0.34399193324497901</v>
      </c>
      <c r="X6013" t="str">
        <f>Y6013&amp;"-"&amp;Z6013&amp;"-"&amp;AC6013&amp;"-"&amp;AD6013&amp;"-"&amp;AG6013</f>
        <v>25.5-f-A-0-1.5</v>
      </c>
      <c r="Y6013">
        <f>F6013</f>
        <v>25.5</v>
      </c>
      <c r="Z6013" s="2" t="str">
        <f>G6013</f>
        <v>f</v>
      </c>
      <c r="AA6013">
        <f>_xlfn.IFNA(VLOOKUP(X6013,'duo-out'!A$2:Q$5000,5,FALSE),E6013+10*(H6013-1)+1+_xlfn.IFNA(VLOOKUP(D6013,states!A$2:C$10,3,FALSE),1))</f>
        <v>261</v>
      </c>
      <c r="AB6013">
        <f>IF(V6013="","",V6013)</f>
        <v>32649.062018561752</v>
      </c>
      <c r="AC6013" s="2" t="str">
        <f>_xlfn.IFNA(VLOOKUP(D6013,states!A$2:C$10,2,FALSE),"XX")</f>
        <v>A</v>
      </c>
      <c r="AD6013">
        <f>E6013</f>
        <v>0</v>
      </c>
      <c r="AE6013">
        <f>_xlfn.IFNA(VLOOKUP(D6013,states!A$2:D$10,4,FALSE),0)</f>
        <v>2</v>
      </c>
      <c r="AF6013">
        <v>0.5</v>
      </c>
      <c r="AG6013">
        <f>IF(AE6013=0,AF6013,IF(AE6013=1,IF(F6013=0.5,0.5,IF(H6013=1,0.5,1.5)),IF(F6013=0.5,0.5,IF(H6013=1,2.5,1.5))))</f>
        <v>1.5</v>
      </c>
      <c r="AH6013" s="7">
        <f>IF(AC6013="XX",0,1/C6013^(1/5)*IF(E6013=0,100,1)/(E6013+1)^(1/4))</f>
        <v>109.72993568826632</v>
      </c>
    </row>
    <row r="6014" spans="1:34">
      <c r="A6014">
        <v>5865</v>
      </c>
      <c r="B6014" s="1">
        <v>22650.93</v>
      </c>
      <c r="C6014" s="6">
        <v>0.5</v>
      </c>
      <c r="D6014" t="s">
        <v>3</v>
      </c>
      <c r="E6014">
        <v>1</v>
      </c>
      <c r="F6014">
        <v>25.5</v>
      </c>
      <c r="G6014" t="s">
        <v>2</v>
      </c>
      <c r="H6014">
        <v>1</v>
      </c>
      <c r="I6014" t="s">
        <v>0</v>
      </c>
      <c r="J6014">
        <v>1</v>
      </c>
      <c r="K6014">
        <v>26.5</v>
      </c>
      <c r="L6014" t="s">
        <v>2</v>
      </c>
      <c r="M6014">
        <v>1</v>
      </c>
      <c r="N6014" t="s">
        <v>5921</v>
      </c>
      <c r="O6014">
        <v>1</v>
      </c>
      <c r="P6014" t="str">
        <f>D6014&amp;"-"&amp;F6014&amp;"-"&amp;G6014&amp;"-"&amp;E6014&amp;"-"&amp;H6014</f>
        <v>A2Delta-25.5-f-1-1</v>
      </c>
      <c r="Q6014" t="str">
        <f>I6014&amp;"-"&amp;K6014&amp;"-"&amp;L6014&amp;"-"&amp;J6014&amp;"-"&amp;M6014</f>
        <v>X2Pi-26.5-f-1-1</v>
      </c>
      <c r="R6014">
        <f>B6014+S6014</f>
        <v>34277.320736062997</v>
      </c>
      <c r="S6014">
        <f>_xlfn.IFNA(VLOOKUP(Q6014,'MARVEL-X'!A$2:I$1400,7,FALSE),VLOOKUP(Q6014,MARVEL!A$2:J$1522,10,FALSE))</f>
        <v>11626.390736062998</v>
      </c>
      <c r="T6014">
        <f>IF(P6014=P6013,R6014+T6013,R6014)</f>
        <v>34277.320736062997</v>
      </c>
      <c r="U6014">
        <f>IF(P6014=P6013,1+U6013,1)</f>
        <v>1</v>
      </c>
      <c r="V6014">
        <f t="shared" si="93"/>
        <v>34277.320736062997</v>
      </c>
      <c r="W6014" t="str">
        <f>IF(V6014="","",IF(ABS(V6014-R6014)&gt;W$1,ABS(V6014-R6014),""))</f>
        <v/>
      </c>
      <c r="X6014" t="str">
        <f>Y6014&amp;"-"&amp;Z6014&amp;"-"&amp;AC6014&amp;"-"&amp;AD6014&amp;"-"&amp;AG6014</f>
        <v>25.5-f-A-1-2.5</v>
      </c>
      <c r="Y6014">
        <f>F6014</f>
        <v>25.5</v>
      </c>
      <c r="Z6014" s="2" t="str">
        <f>G6014</f>
        <v>f</v>
      </c>
      <c r="AA6014">
        <f>_xlfn.IFNA(VLOOKUP(X6014,'duo-out'!A$2:Q$5000,5,FALSE),E6014+10*(H6014-1)+1+_xlfn.IFNA(VLOOKUP(D6014,states!A$2:C$10,3,FALSE),1))</f>
        <v>252</v>
      </c>
      <c r="AB6014">
        <f>IF(V6014="","",V6014)</f>
        <v>34277.320736062997</v>
      </c>
      <c r="AC6014" s="2" t="str">
        <f>_xlfn.IFNA(VLOOKUP(D6014,states!A$2:C$10,2,FALSE),"XX")</f>
        <v>A</v>
      </c>
      <c r="AD6014">
        <f>E6014</f>
        <v>1</v>
      </c>
      <c r="AE6014">
        <f>_xlfn.IFNA(VLOOKUP(D6014,states!A$2:D$10,4,FALSE),0)</f>
        <v>2</v>
      </c>
      <c r="AF6014">
        <v>0.5</v>
      </c>
      <c r="AG6014">
        <f>IF(AE6014=0,AF6014,IF(AE6014=1,IF(F6014=0.5,0.5,IF(H6014=1,0.5,1.5)),IF(F6014=0.5,0.5,IF(H6014=1,2.5,1.5))))</f>
        <v>2.5</v>
      </c>
      <c r="AH6014" s="7">
        <f>IF(AC6014="XX",0,1/C6014^(1/5)*IF(E6014=0,100,1)/(E6014+1)^(1/4))</f>
        <v>0.96593632892484571</v>
      </c>
    </row>
    <row r="6015" spans="1:34">
      <c r="A6015">
        <v>1156</v>
      </c>
      <c r="B6015" s="1">
        <v>22610.080000000002</v>
      </c>
      <c r="C6015" s="6">
        <v>0.05</v>
      </c>
      <c r="D6015" t="s">
        <v>3</v>
      </c>
      <c r="E6015">
        <v>1</v>
      </c>
      <c r="F6015">
        <v>25.5</v>
      </c>
      <c r="G6015" t="s">
        <v>2</v>
      </c>
      <c r="H6015">
        <v>2</v>
      </c>
      <c r="I6015" t="s">
        <v>0</v>
      </c>
      <c r="J6015">
        <v>1</v>
      </c>
      <c r="K6015">
        <v>26.5</v>
      </c>
      <c r="L6015" t="s">
        <v>2</v>
      </c>
      <c r="M6015">
        <v>2</v>
      </c>
      <c r="N6015" t="s">
        <v>1212</v>
      </c>
      <c r="O6015">
        <v>1</v>
      </c>
      <c r="P6015" t="str">
        <f>D6015&amp;"-"&amp;F6015&amp;"-"&amp;G6015&amp;"-"&amp;E6015&amp;"-"&amp;H6015</f>
        <v>A2Delta-25.5-f-1-2</v>
      </c>
      <c r="Q6015" t="str">
        <f>I6015&amp;"-"&amp;K6015&amp;"-"&amp;L6015&amp;"-"&amp;J6015&amp;"-"&amp;M6015</f>
        <v>X2Pi-26.5-f-1-2</v>
      </c>
      <c r="R6015">
        <f>B6015+S6015</f>
        <v>34890.080935598999</v>
      </c>
      <c r="S6015">
        <f>_xlfn.IFNA(VLOOKUP(Q6015,'MARVEL-X'!A$2:I$1400,7,FALSE),VLOOKUP(Q6015,MARVEL!A$2:J$1522,10,FALSE))</f>
        <v>12280.000935598999</v>
      </c>
      <c r="T6015">
        <f>IF(P6015=P6014,R6015+T6014,R6015)</f>
        <v>34890.080935598999</v>
      </c>
      <c r="U6015">
        <f>IF(P6015=P6014,1+U6014,1)</f>
        <v>1</v>
      </c>
      <c r="V6015" t="str">
        <f t="shared" si="93"/>
        <v/>
      </c>
      <c r="W6015" t="str">
        <f>IF(V6015="","",IF(ABS(V6015-R6015)&gt;W$1,ABS(V6015-R6015),""))</f>
        <v/>
      </c>
      <c r="X6015" t="str">
        <f>Y6015&amp;"-"&amp;Z6015&amp;"-"&amp;AC6015&amp;"-"&amp;AD6015&amp;"-"&amp;AG6015</f>
        <v>25.5-f-A-1-1.5</v>
      </c>
      <c r="Y6015">
        <f>F6015</f>
        <v>25.5</v>
      </c>
      <c r="Z6015" s="2" t="str">
        <f>G6015</f>
        <v>f</v>
      </c>
      <c r="AA6015">
        <f>_xlfn.IFNA(VLOOKUP(X6015,'duo-out'!A$2:Q$5000,5,FALSE),E6015+10*(H6015-1)+1+_xlfn.IFNA(VLOOKUP(D6015,states!A$2:C$10,3,FALSE),1))</f>
        <v>262</v>
      </c>
      <c r="AB6015" t="str">
        <f>IF(V6015="","",V6015)</f>
        <v/>
      </c>
      <c r="AC6015" s="2" t="str">
        <f>_xlfn.IFNA(VLOOKUP(D6015,states!A$2:C$10,2,FALSE),"XX")</f>
        <v>A</v>
      </c>
      <c r="AD6015">
        <f>E6015</f>
        <v>1</v>
      </c>
      <c r="AE6015">
        <f>_xlfn.IFNA(VLOOKUP(D6015,states!A$2:D$10,4,FALSE),0)</f>
        <v>2</v>
      </c>
      <c r="AF6015">
        <v>0.5</v>
      </c>
      <c r="AG6015">
        <f>IF(AE6015=0,AF6015,IF(AE6015=1,IF(F6015=0.5,0.5,IF(H6015=1,0.5,1.5)),IF(F6015=0.5,0.5,IF(H6015=1,2.5,1.5))))</f>
        <v>1.5</v>
      </c>
      <c r="AH6015" s="7">
        <f>IF(AC6015="XX",0,1/C6015^(1/5)*IF(E6015=0,100,1)/(E6015+1)^(1/4))</f>
        <v>1.5309059120638666</v>
      </c>
    </row>
    <row r="6016" spans="1:34">
      <c r="A6016">
        <v>1070</v>
      </c>
      <c r="B6016" s="1">
        <v>23860.75</v>
      </c>
      <c r="C6016" s="6">
        <v>0.05</v>
      </c>
      <c r="D6016" t="s">
        <v>3</v>
      </c>
      <c r="E6016">
        <v>1</v>
      </c>
      <c r="F6016">
        <v>25.5</v>
      </c>
      <c r="G6016" t="s">
        <v>2</v>
      </c>
      <c r="H6016">
        <v>2</v>
      </c>
      <c r="I6016" t="s">
        <v>0</v>
      </c>
      <c r="J6016">
        <v>1</v>
      </c>
      <c r="K6016">
        <v>24.5</v>
      </c>
      <c r="L6016" t="s">
        <v>2</v>
      </c>
      <c r="M6016">
        <v>2</v>
      </c>
      <c r="N6016" t="s">
        <v>1126</v>
      </c>
      <c r="O6016">
        <v>1</v>
      </c>
      <c r="P6016" t="str">
        <f>D6016&amp;"-"&amp;F6016&amp;"-"&amp;G6016&amp;"-"&amp;E6016&amp;"-"&amp;H6016</f>
        <v>A2Delta-25.5-f-1-2</v>
      </c>
      <c r="Q6016" t="str">
        <f>I6016&amp;"-"&amp;K6016&amp;"-"&amp;L6016&amp;"-"&amp;J6016&amp;"-"&amp;M6016</f>
        <v>X2Pi-24.5-f-1-2</v>
      </c>
      <c r="R6016">
        <f>B6016+S6016</f>
        <v>34890.000770893996</v>
      </c>
      <c r="S6016">
        <f>_xlfn.IFNA(VLOOKUP(Q6016,'MARVEL-X'!A$2:I$1400,7,FALSE),VLOOKUP(Q6016,MARVEL!A$2:J$1522,10,FALSE))</f>
        <v>11029.250770893999</v>
      </c>
      <c r="T6016">
        <f>IF(P6016=P6015,R6016+T6015,R6016)</f>
        <v>69780.081706492987</v>
      </c>
      <c r="U6016">
        <f>IF(P6016=P6015,1+U6015,1)</f>
        <v>2</v>
      </c>
      <c r="V6016" t="str">
        <f t="shared" si="93"/>
        <v/>
      </c>
      <c r="W6016" t="str">
        <f>IF(V6016="","",IF(ABS(V6016-R6016)&gt;W$1,ABS(V6016-R6016),""))</f>
        <v/>
      </c>
      <c r="X6016" t="str">
        <f>Y6016&amp;"-"&amp;Z6016&amp;"-"&amp;AC6016&amp;"-"&amp;AD6016&amp;"-"&amp;AG6016</f>
        <v>25.5-f-A-1-1.5</v>
      </c>
      <c r="Y6016">
        <f>F6016</f>
        <v>25.5</v>
      </c>
      <c r="Z6016" s="2" t="str">
        <f>G6016</f>
        <v>f</v>
      </c>
      <c r="AA6016">
        <f>_xlfn.IFNA(VLOOKUP(X6016,'duo-out'!A$2:Q$5000,5,FALSE),E6016+10*(H6016-1)+1+_xlfn.IFNA(VLOOKUP(D6016,states!A$2:C$10,3,FALSE),1))</f>
        <v>262</v>
      </c>
      <c r="AB6016" t="str">
        <f>IF(V6016="","",V6016)</f>
        <v/>
      </c>
      <c r="AC6016" s="2" t="str">
        <f>_xlfn.IFNA(VLOOKUP(D6016,states!A$2:C$10,2,FALSE),"XX")</f>
        <v>A</v>
      </c>
      <c r="AD6016">
        <f>E6016</f>
        <v>1</v>
      </c>
      <c r="AE6016">
        <f>_xlfn.IFNA(VLOOKUP(D6016,states!A$2:D$10,4,FALSE),0)</f>
        <v>2</v>
      </c>
      <c r="AF6016">
        <v>0.5</v>
      </c>
      <c r="AG6016">
        <f>IF(AE6016=0,AF6016,IF(AE6016=1,IF(F6016=0.5,0.5,IF(H6016=1,0.5,1.5)),IF(F6016=0.5,0.5,IF(H6016=1,2.5,1.5))))</f>
        <v>1.5</v>
      </c>
      <c r="AH6016" s="7">
        <f>IF(AC6016="XX",0,1/C6016^(1/5)*IF(E6016=0,100,1)/(E6016+1)^(1/4))</f>
        <v>1.5309059120638666</v>
      </c>
    </row>
    <row r="6017" spans="1:34">
      <c r="A6017">
        <v>219</v>
      </c>
      <c r="B6017" s="1">
        <v>23860.82</v>
      </c>
      <c r="C6017" s="6">
        <v>0.5</v>
      </c>
      <c r="D6017" t="s">
        <v>3</v>
      </c>
      <c r="E6017">
        <v>1</v>
      </c>
      <c r="F6017">
        <v>25.5</v>
      </c>
      <c r="G6017" t="s">
        <v>2</v>
      </c>
      <c r="H6017">
        <v>2</v>
      </c>
      <c r="I6017" t="s">
        <v>0</v>
      </c>
      <c r="J6017">
        <v>1</v>
      </c>
      <c r="K6017">
        <v>24.5</v>
      </c>
      <c r="L6017" t="s">
        <v>2</v>
      </c>
      <c r="M6017">
        <v>2</v>
      </c>
      <c r="N6017" t="s">
        <v>274</v>
      </c>
      <c r="O6017">
        <v>-1</v>
      </c>
      <c r="P6017" t="str">
        <f>D6017&amp;"-"&amp;F6017&amp;"-"&amp;G6017&amp;"-"&amp;E6017&amp;"-"&amp;H6017</f>
        <v>A2Delta-25.5-f-1-2</v>
      </c>
      <c r="Q6017" t="str">
        <f>I6017&amp;"-"&amp;K6017&amp;"-"&amp;L6017&amp;"-"&amp;J6017&amp;"-"&amp;M6017</f>
        <v>X2Pi-24.5-f-1-2</v>
      </c>
      <c r="R6017">
        <f>B6017+S6017</f>
        <v>34890.070770894003</v>
      </c>
      <c r="S6017">
        <f>_xlfn.IFNA(VLOOKUP(Q6017,'MARVEL-X'!A$2:I$1400,7,FALSE),VLOOKUP(Q6017,MARVEL!A$2:J$1522,10,FALSE))</f>
        <v>11029.250770893999</v>
      </c>
      <c r="T6017">
        <f>IF(P6017=P6016,R6017+T6016,R6017)</f>
        <v>104670.15247738699</v>
      </c>
      <c r="U6017">
        <f>IF(P6017=P6016,1+U6016,1)</f>
        <v>3</v>
      </c>
      <c r="V6017" t="str">
        <f t="shared" si="93"/>
        <v/>
      </c>
      <c r="W6017" t="str">
        <f>IF(V6017="","",IF(ABS(V6017-R6017)&gt;W$1,ABS(V6017-R6017),""))</f>
        <v/>
      </c>
      <c r="X6017" t="str">
        <f>Y6017&amp;"-"&amp;Z6017&amp;"-"&amp;AC6017&amp;"-"&amp;AD6017&amp;"-"&amp;AG6017</f>
        <v>25.5-f-A-1-1.5</v>
      </c>
      <c r="Y6017">
        <f>F6017</f>
        <v>25.5</v>
      </c>
      <c r="Z6017" s="2" t="str">
        <f>G6017</f>
        <v>f</v>
      </c>
      <c r="AA6017">
        <f>_xlfn.IFNA(VLOOKUP(X6017,'duo-out'!A$2:Q$5000,5,FALSE),E6017+10*(H6017-1)+1+_xlfn.IFNA(VLOOKUP(D6017,states!A$2:C$10,3,FALSE),1))</f>
        <v>262</v>
      </c>
      <c r="AB6017" t="str">
        <f>IF(V6017="","",V6017)</f>
        <v/>
      </c>
      <c r="AC6017" s="2" t="str">
        <f>_xlfn.IFNA(VLOOKUP(D6017,states!A$2:C$10,2,FALSE),"XX")</f>
        <v>A</v>
      </c>
      <c r="AD6017">
        <f>E6017</f>
        <v>1</v>
      </c>
      <c r="AE6017">
        <f>_xlfn.IFNA(VLOOKUP(D6017,states!A$2:D$10,4,FALSE),0)</f>
        <v>2</v>
      </c>
      <c r="AF6017">
        <v>0.5</v>
      </c>
      <c r="AG6017">
        <f>IF(AE6017=0,AF6017,IF(AE6017=1,IF(F6017=0.5,0.5,IF(H6017=1,0.5,1.5)),IF(F6017=0.5,0.5,IF(H6017=1,2.5,1.5))))</f>
        <v>1.5</v>
      </c>
      <c r="AH6017" s="7">
        <f>IF(AC6017="XX",0,1/C6017^(1/5)*IF(E6017=0,100,1)/(E6017+1)^(1/4))</f>
        <v>0.96593632892484571</v>
      </c>
    </row>
    <row r="6018" spans="1:34">
      <c r="A6018">
        <v>229</v>
      </c>
      <c r="B6018" s="1">
        <v>22631.7</v>
      </c>
      <c r="C6018" s="6">
        <v>0.5</v>
      </c>
      <c r="D6018" t="s">
        <v>3</v>
      </c>
      <c r="E6018">
        <v>1</v>
      </c>
      <c r="F6018">
        <v>25.5</v>
      </c>
      <c r="G6018" t="s">
        <v>2</v>
      </c>
      <c r="H6018">
        <v>2</v>
      </c>
      <c r="I6018" t="s">
        <v>0</v>
      </c>
      <c r="J6018">
        <v>1</v>
      </c>
      <c r="K6018">
        <v>26.5</v>
      </c>
      <c r="L6018" t="s">
        <v>2</v>
      </c>
      <c r="M6018">
        <v>2</v>
      </c>
      <c r="N6018" t="s">
        <v>284</v>
      </c>
      <c r="O6018">
        <v>-1</v>
      </c>
      <c r="P6018" t="str">
        <f>D6018&amp;"-"&amp;F6018&amp;"-"&amp;G6018&amp;"-"&amp;E6018&amp;"-"&amp;H6018</f>
        <v>A2Delta-25.5-f-1-2</v>
      </c>
      <c r="Q6018" t="str">
        <f>I6018&amp;"-"&amp;K6018&amp;"-"&amp;L6018&amp;"-"&amp;J6018&amp;"-"&amp;M6018</f>
        <v>X2Pi-26.5-f-1-2</v>
      </c>
      <c r="R6018">
        <f>B6018+S6018</f>
        <v>34911.700935599001</v>
      </c>
      <c r="S6018">
        <f>_xlfn.IFNA(VLOOKUP(Q6018,'MARVEL-X'!A$2:I$1400,7,FALSE),VLOOKUP(Q6018,MARVEL!A$2:J$1522,10,FALSE))</f>
        <v>12280.000935598999</v>
      </c>
      <c r="T6018">
        <f>IF(P6018=P6017,R6018+T6017,R6018)</f>
        <v>139581.85341298598</v>
      </c>
      <c r="U6018">
        <f>IF(P6018=P6017,1+U6017,1)</f>
        <v>4</v>
      </c>
      <c r="V6018">
        <f t="shared" si="93"/>
        <v>34895.463353246494</v>
      </c>
      <c r="W6018">
        <f>IF(V6018="","",IF(ABS(V6018-R6018)&gt;W$1,ABS(V6018-R6018),""))</f>
        <v>16.237582352507161</v>
      </c>
      <c r="X6018" t="str">
        <f>Y6018&amp;"-"&amp;Z6018&amp;"-"&amp;AC6018&amp;"-"&amp;AD6018&amp;"-"&amp;AG6018</f>
        <v>25.5-f-A-1-1.5</v>
      </c>
      <c r="Y6018">
        <f>F6018</f>
        <v>25.5</v>
      </c>
      <c r="Z6018" s="2" t="str">
        <f>G6018</f>
        <v>f</v>
      </c>
      <c r="AA6018">
        <f>_xlfn.IFNA(VLOOKUP(X6018,'duo-out'!A$2:Q$5000,5,FALSE),E6018+10*(H6018-1)+1+_xlfn.IFNA(VLOOKUP(D6018,states!A$2:C$10,3,FALSE),1))</f>
        <v>262</v>
      </c>
      <c r="AB6018">
        <f>IF(V6018="","",V6018)</f>
        <v>34895.463353246494</v>
      </c>
      <c r="AC6018" s="2" t="str">
        <f>_xlfn.IFNA(VLOOKUP(D6018,states!A$2:C$10,2,FALSE),"XX")</f>
        <v>A</v>
      </c>
      <c r="AD6018">
        <f>E6018</f>
        <v>1</v>
      </c>
      <c r="AE6018">
        <f>_xlfn.IFNA(VLOOKUP(D6018,states!A$2:D$10,4,FALSE),0)</f>
        <v>2</v>
      </c>
      <c r="AF6018">
        <v>0.5</v>
      </c>
      <c r="AG6018">
        <f>IF(AE6018=0,AF6018,IF(AE6018=1,IF(F6018=0.5,0.5,IF(H6018=1,0.5,1.5)),IF(F6018=0.5,0.5,IF(H6018=1,2.5,1.5))))</f>
        <v>1.5</v>
      </c>
      <c r="AH6018" s="7">
        <f>IF(AC6018="XX",0,1/C6018^(1/5)*IF(E6018=0,100,1)/(E6018+1)^(1/4))</f>
        <v>0.96593632892484571</v>
      </c>
    </row>
    <row r="6019" spans="1:34">
      <c r="A6019">
        <v>5945</v>
      </c>
      <c r="B6019" s="1">
        <v>22433.24</v>
      </c>
      <c r="C6019" s="6">
        <v>0.5</v>
      </c>
      <c r="D6019" t="s">
        <v>3</v>
      </c>
      <c r="E6019">
        <v>2</v>
      </c>
      <c r="F6019">
        <v>25.5</v>
      </c>
      <c r="G6019" t="s">
        <v>2</v>
      </c>
      <c r="H6019">
        <v>1</v>
      </c>
      <c r="I6019" t="s">
        <v>0</v>
      </c>
      <c r="J6019">
        <v>2</v>
      </c>
      <c r="K6019">
        <v>26.5</v>
      </c>
      <c r="L6019" t="s">
        <v>2</v>
      </c>
      <c r="M6019">
        <v>1</v>
      </c>
      <c r="N6019" t="s">
        <v>6001</v>
      </c>
      <c r="O6019">
        <v>1</v>
      </c>
      <c r="P6019" t="str">
        <f>D6019&amp;"-"&amp;F6019&amp;"-"&amp;G6019&amp;"-"&amp;E6019&amp;"-"&amp;H6019</f>
        <v>A2Delta-25.5-f-2-1</v>
      </c>
      <c r="Q6019" t="str">
        <f>I6019&amp;"-"&amp;K6019&amp;"-"&amp;L6019&amp;"-"&amp;J6019&amp;"-"&amp;M6019</f>
        <v>X2Pi-26.5-f-2-1</v>
      </c>
      <c r="R6019">
        <f>B6019+S6019</f>
        <v>36306.902572099003</v>
      </c>
      <c r="S6019">
        <f>_xlfn.IFNA(VLOOKUP(Q6019,'MARVEL-X'!A$2:I$1400,7,FALSE),VLOOKUP(Q6019,MARVEL!A$2:J$1522,10,FALSE))</f>
        <v>13873.662572099</v>
      </c>
      <c r="T6019">
        <f>IF(P6019=P6018,R6019+T6018,R6019)</f>
        <v>36306.902572099003</v>
      </c>
      <c r="U6019">
        <f>IF(P6019=P6018,1+U6018,1)</f>
        <v>1</v>
      </c>
      <c r="V6019" t="str">
        <f t="shared" ref="V6019:V6082" si="94">IF(P6019=P6020,"",T6019/U6019)</f>
        <v/>
      </c>
      <c r="W6019" t="str">
        <f>IF(V6019="","",IF(ABS(V6019-R6019)&gt;W$1,ABS(V6019-R6019),""))</f>
        <v/>
      </c>
      <c r="X6019" t="str">
        <f>Y6019&amp;"-"&amp;Z6019&amp;"-"&amp;AC6019&amp;"-"&amp;AD6019&amp;"-"&amp;AG6019</f>
        <v>25.5-f-A-2-2.5</v>
      </c>
      <c r="Y6019">
        <f>F6019</f>
        <v>25.5</v>
      </c>
      <c r="Z6019" s="2" t="str">
        <f>G6019</f>
        <v>f</v>
      </c>
      <c r="AA6019">
        <f>_xlfn.IFNA(VLOOKUP(X6019,'duo-out'!A$2:Q$5000,5,FALSE),E6019+10*(H6019-1)+1+_xlfn.IFNA(VLOOKUP(D6019,states!A$2:C$10,3,FALSE),1))</f>
        <v>253</v>
      </c>
      <c r="AB6019" t="str">
        <f>IF(V6019="","",V6019)</f>
        <v/>
      </c>
      <c r="AC6019" s="2" t="str">
        <f>_xlfn.IFNA(VLOOKUP(D6019,states!A$2:C$10,2,FALSE),"XX")</f>
        <v>A</v>
      </c>
      <c r="AD6019">
        <f>E6019</f>
        <v>2</v>
      </c>
      <c r="AE6019">
        <f>_xlfn.IFNA(VLOOKUP(D6019,states!A$2:D$10,4,FALSE),0)</f>
        <v>2</v>
      </c>
      <c r="AF6019">
        <v>0.5</v>
      </c>
      <c r="AG6019">
        <f>IF(AE6019=0,AF6019,IF(AE6019=1,IF(F6019=0.5,0.5,IF(H6019=1,0.5,1.5)),IF(F6019=0.5,0.5,IF(H6019=1,2.5,1.5))))</f>
        <v>2.5</v>
      </c>
      <c r="AH6019" s="7">
        <f>IF(AC6019="XX",0,1/C6019^(1/5)*IF(E6019=0,100,1)/(E6019+1)^(1/4))</f>
        <v>0.87282200217602857</v>
      </c>
    </row>
    <row r="6020" spans="1:34">
      <c r="A6020">
        <v>5923</v>
      </c>
      <c r="B6020" s="1">
        <v>23005.42</v>
      </c>
      <c r="C6020" s="6">
        <v>0.5</v>
      </c>
      <c r="D6020" t="s">
        <v>3</v>
      </c>
      <c r="E6020">
        <v>2</v>
      </c>
      <c r="F6020">
        <v>25.5</v>
      </c>
      <c r="G6020" t="s">
        <v>2</v>
      </c>
      <c r="H6020">
        <v>1</v>
      </c>
      <c r="I6020" t="s">
        <v>0</v>
      </c>
      <c r="J6020">
        <v>2</v>
      </c>
      <c r="K6020">
        <v>25.5</v>
      </c>
      <c r="L6020" t="s">
        <v>1</v>
      </c>
      <c r="M6020">
        <v>1</v>
      </c>
      <c r="N6020" t="s">
        <v>5979</v>
      </c>
      <c r="O6020">
        <v>1</v>
      </c>
      <c r="P6020" t="str">
        <f>D6020&amp;"-"&amp;F6020&amp;"-"&amp;G6020&amp;"-"&amp;E6020&amp;"-"&amp;H6020</f>
        <v>A2Delta-25.5-f-2-1</v>
      </c>
      <c r="Q6020" t="str">
        <f>I6020&amp;"-"&amp;K6020&amp;"-"&amp;L6020&amp;"-"&amp;J6020&amp;"-"&amp;M6020</f>
        <v>X2Pi-25.5-e-2-1</v>
      </c>
      <c r="R6020">
        <f>B6020+S6020</f>
        <v>36306.886903842998</v>
      </c>
      <c r="S6020">
        <f>_xlfn.IFNA(VLOOKUP(Q6020,'MARVEL-X'!A$2:I$1400,7,FALSE),VLOOKUP(Q6020,MARVEL!A$2:J$1522,10,FALSE))</f>
        <v>13301.466903842998</v>
      </c>
      <c r="T6020">
        <f>IF(P6020=P6019,R6020+T6019,R6020)</f>
        <v>72613.789475942001</v>
      </c>
      <c r="U6020">
        <f>IF(P6020=P6019,1+U6019,1)</f>
        <v>2</v>
      </c>
      <c r="V6020">
        <f t="shared" si="94"/>
        <v>36306.894737971001</v>
      </c>
      <c r="W6020" t="str">
        <f>IF(V6020="","",IF(ABS(V6020-R6020)&gt;W$1,ABS(V6020-R6020),""))</f>
        <v/>
      </c>
      <c r="X6020" t="str">
        <f>Y6020&amp;"-"&amp;Z6020&amp;"-"&amp;AC6020&amp;"-"&amp;AD6020&amp;"-"&amp;AG6020</f>
        <v>25.5-f-A-2-2.5</v>
      </c>
      <c r="Y6020">
        <f>F6020</f>
        <v>25.5</v>
      </c>
      <c r="Z6020" s="2" t="str">
        <f>G6020</f>
        <v>f</v>
      </c>
      <c r="AA6020">
        <f>_xlfn.IFNA(VLOOKUP(X6020,'duo-out'!A$2:Q$5000,5,FALSE),E6020+10*(H6020-1)+1+_xlfn.IFNA(VLOOKUP(D6020,states!A$2:C$10,3,FALSE),1))</f>
        <v>253</v>
      </c>
      <c r="AB6020">
        <f>IF(V6020="","",V6020)</f>
        <v>36306.894737971001</v>
      </c>
      <c r="AC6020" s="2" t="str">
        <f>_xlfn.IFNA(VLOOKUP(D6020,states!A$2:C$10,2,FALSE),"XX")</f>
        <v>A</v>
      </c>
      <c r="AD6020">
        <f>E6020</f>
        <v>2</v>
      </c>
      <c r="AE6020">
        <f>_xlfn.IFNA(VLOOKUP(D6020,states!A$2:D$10,4,FALSE),0)</f>
        <v>2</v>
      </c>
      <c r="AF6020">
        <v>0.5</v>
      </c>
      <c r="AG6020">
        <f>IF(AE6020=0,AF6020,IF(AE6020=1,IF(F6020=0.5,0.5,IF(H6020=1,0.5,1.5)),IF(F6020=0.5,0.5,IF(H6020=1,2.5,1.5))))</f>
        <v>2.5</v>
      </c>
      <c r="AH6020" s="7">
        <f>IF(AC6020="XX",0,1/C6020^(1/5)*IF(E6020=0,100,1)/(E6020+1)^(1/4))</f>
        <v>0.87282200217602857</v>
      </c>
    </row>
    <row r="6021" spans="1:34">
      <c r="A6021">
        <v>1339</v>
      </c>
      <c r="B6021" s="1">
        <v>23569.86</v>
      </c>
      <c r="C6021" s="6">
        <v>0.05</v>
      </c>
      <c r="D6021" t="s">
        <v>3</v>
      </c>
      <c r="E6021">
        <v>2</v>
      </c>
      <c r="F6021">
        <v>25.5</v>
      </c>
      <c r="G6021" t="s">
        <v>2</v>
      </c>
      <c r="H6021">
        <v>2</v>
      </c>
      <c r="I6021" t="s">
        <v>0</v>
      </c>
      <c r="J6021">
        <v>2</v>
      </c>
      <c r="K6021">
        <v>24.5</v>
      </c>
      <c r="L6021" t="s">
        <v>2</v>
      </c>
      <c r="M6021">
        <v>2</v>
      </c>
      <c r="N6021" t="s">
        <v>1395</v>
      </c>
      <c r="O6021">
        <v>1</v>
      </c>
      <c r="P6021" t="str">
        <f>D6021&amp;"-"&amp;F6021&amp;"-"&amp;G6021&amp;"-"&amp;E6021&amp;"-"&amp;H6021</f>
        <v>A2Delta-25.5-f-2-2</v>
      </c>
      <c r="Q6021" t="str">
        <f>I6021&amp;"-"&amp;K6021&amp;"-"&amp;L6021&amp;"-"&amp;J6021&amp;"-"&amp;M6021</f>
        <v>X2Pi-24.5-f-2-2</v>
      </c>
      <c r="R6021">
        <f>B6021+S6021</f>
        <v>36871.704170436999</v>
      </c>
      <c r="S6021">
        <f>_xlfn.IFNA(VLOOKUP(Q6021,'MARVEL-X'!A$2:I$1400,7,FALSE),VLOOKUP(Q6021,MARVEL!A$2:J$1522,10,FALSE))</f>
        <v>13301.844170437</v>
      </c>
      <c r="T6021">
        <f>IF(P6021=P6020,R6021+T6020,R6021)</f>
        <v>36871.704170436999</v>
      </c>
      <c r="U6021">
        <f>IF(P6021=P6020,1+U6020,1)</f>
        <v>1</v>
      </c>
      <c r="V6021" t="str">
        <f t="shared" si="94"/>
        <v/>
      </c>
      <c r="W6021" t="str">
        <f>IF(V6021="","",IF(ABS(V6021-R6021)&gt;W$1,ABS(V6021-R6021),""))</f>
        <v/>
      </c>
      <c r="X6021" t="str">
        <f>Y6021&amp;"-"&amp;Z6021&amp;"-"&amp;AC6021&amp;"-"&amp;AD6021&amp;"-"&amp;AG6021</f>
        <v>25.5-f-A-2-1.5</v>
      </c>
      <c r="Y6021">
        <f>F6021</f>
        <v>25.5</v>
      </c>
      <c r="Z6021" s="2" t="str">
        <f>G6021</f>
        <v>f</v>
      </c>
      <c r="AA6021">
        <f>_xlfn.IFNA(VLOOKUP(X6021,'duo-out'!A$2:Q$5000,5,FALSE),E6021+10*(H6021-1)+1+_xlfn.IFNA(VLOOKUP(D6021,states!A$2:C$10,3,FALSE),1))</f>
        <v>263</v>
      </c>
      <c r="AB6021" t="str">
        <f>IF(V6021="","",V6021)</f>
        <v/>
      </c>
      <c r="AC6021" s="2" t="str">
        <f>_xlfn.IFNA(VLOOKUP(D6021,states!A$2:C$10,2,FALSE),"XX")</f>
        <v>A</v>
      </c>
      <c r="AD6021">
        <f>E6021</f>
        <v>2</v>
      </c>
      <c r="AE6021">
        <f>_xlfn.IFNA(VLOOKUP(D6021,states!A$2:D$10,4,FALSE),0)</f>
        <v>2</v>
      </c>
      <c r="AF6021">
        <v>0.5</v>
      </c>
      <c r="AG6021">
        <f>IF(AE6021=0,AF6021,IF(AE6021=1,IF(F6021=0.5,0.5,IF(H6021=1,0.5,1.5)),IF(F6021=0.5,0.5,IF(H6021=1,2.5,1.5))))</f>
        <v>1.5</v>
      </c>
      <c r="AH6021" s="7">
        <f>IF(AC6021="XX",0,1/C6021^(1/5)*IF(E6021=0,100,1)/(E6021+1)^(1/4))</f>
        <v>1.3833296494790666</v>
      </c>
    </row>
    <row r="6022" spans="1:34">
      <c r="A6022">
        <v>1428</v>
      </c>
      <c r="B6022" s="1">
        <v>22372.25</v>
      </c>
      <c r="C6022" s="6">
        <v>0.05</v>
      </c>
      <c r="D6022" t="s">
        <v>3</v>
      </c>
      <c r="E6022">
        <v>2</v>
      </c>
      <c r="F6022">
        <v>25.5</v>
      </c>
      <c r="G6022" t="s">
        <v>2</v>
      </c>
      <c r="H6022">
        <v>2</v>
      </c>
      <c r="I6022" t="s">
        <v>0</v>
      </c>
      <c r="J6022">
        <v>2</v>
      </c>
      <c r="K6022">
        <v>26.5</v>
      </c>
      <c r="L6022" t="s">
        <v>2</v>
      </c>
      <c r="M6022">
        <v>2</v>
      </c>
      <c r="N6022" t="s">
        <v>1484</v>
      </c>
      <c r="O6022">
        <v>1</v>
      </c>
      <c r="P6022" t="str">
        <f>D6022&amp;"-"&amp;F6022&amp;"-"&amp;G6022&amp;"-"&amp;E6022&amp;"-"&amp;H6022</f>
        <v>A2Delta-25.5-f-2-2</v>
      </c>
      <c r="Q6022" t="str">
        <f>I6022&amp;"-"&amp;K6022&amp;"-"&amp;L6022&amp;"-"&amp;J6022&amp;"-"&amp;M6022</f>
        <v>X2Pi-26.5-f-2-2</v>
      </c>
      <c r="R6022">
        <f>B6022+S6022</f>
        <v>36871.613660468996</v>
      </c>
      <c r="S6022">
        <f>_xlfn.IFNA(VLOOKUP(Q6022,'MARVEL-X'!A$2:I$1400,7,FALSE),VLOOKUP(Q6022,MARVEL!A$2:J$1522,10,FALSE))</f>
        <v>14499.363660469</v>
      </c>
      <c r="T6022">
        <f>IF(P6022=P6021,R6022+T6021,R6022)</f>
        <v>73743.317830905988</v>
      </c>
      <c r="U6022">
        <f>IF(P6022=P6021,1+U6021,1)</f>
        <v>2</v>
      </c>
      <c r="V6022" t="str">
        <f t="shared" si="94"/>
        <v/>
      </c>
      <c r="W6022" t="str">
        <f>IF(V6022="","",IF(ABS(V6022-R6022)&gt;W$1,ABS(V6022-R6022),""))</f>
        <v/>
      </c>
      <c r="X6022" t="str">
        <f>Y6022&amp;"-"&amp;Z6022&amp;"-"&amp;AC6022&amp;"-"&amp;AD6022&amp;"-"&amp;AG6022</f>
        <v>25.5-f-A-2-1.5</v>
      </c>
      <c r="Y6022">
        <f>F6022</f>
        <v>25.5</v>
      </c>
      <c r="Z6022" s="2" t="str">
        <f>G6022</f>
        <v>f</v>
      </c>
      <c r="AA6022">
        <f>_xlfn.IFNA(VLOOKUP(X6022,'duo-out'!A$2:Q$5000,5,FALSE),E6022+10*(H6022-1)+1+_xlfn.IFNA(VLOOKUP(D6022,states!A$2:C$10,3,FALSE),1))</f>
        <v>263</v>
      </c>
      <c r="AB6022" t="str">
        <f>IF(V6022="","",V6022)</f>
        <v/>
      </c>
      <c r="AC6022" s="2" t="str">
        <f>_xlfn.IFNA(VLOOKUP(D6022,states!A$2:C$10,2,FALSE),"XX")</f>
        <v>A</v>
      </c>
      <c r="AD6022">
        <f>E6022</f>
        <v>2</v>
      </c>
      <c r="AE6022">
        <f>_xlfn.IFNA(VLOOKUP(D6022,states!A$2:D$10,4,FALSE),0)</f>
        <v>2</v>
      </c>
      <c r="AF6022">
        <v>0.5</v>
      </c>
      <c r="AG6022">
        <f>IF(AE6022=0,AF6022,IF(AE6022=1,IF(F6022=0.5,0.5,IF(H6022=1,0.5,1.5)),IF(F6022=0.5,0.5,IF(H6022=1,2.5,1.5))))</f>
        <v>1.5</v>
      </c>
      <c r="AH6022" s="7">
        <f>IF(AC6022="XX",0,1/C6022^(1/5)*IF(E6022=0,100,1)/(E6022+1)^(1/4))</f>
        <v>1.3833296494790666</v>
      </c>
    </row>
    <row r="6023" spans="1:34">
      <c r="A6023">
        <v>255</v>
      </c>
      <c r="B6023" s="1">
        <v>22393.040000000001</v>
      </c>
      <c r="C6023" s="6">
        <v>0.5</v>
      </c>
      <c r="D6023" t="s">
        <v>3</v>
      </c>
      <c r="E6023">
        <v>2</v>
      </c>
      <c r="F6023">
        <v>25.5</v>
      </c>
      <c r="G6023" t="s">
        <v>2</v>
      </c>
      <c r="H6023">
        <v>2</v>
      </c>
      <c r="I6023" t="s">
        <v>0</v>
      </c>
      <c r="J6023">
        <v>2</v>
      </c>
      <c r="K6023">
        <v>26.5</v>
      </c>
      <c r="L6023" t="s">
        <v>2</v>
      </c>
      <c r="M6023">
        <v>2</v>
      </c>
      <c r="N6023" t="s">
        <v>310</v>
      </c>
      <c r="O6023">
        <v>-1</v>
      </c>
      <c r="P6023" t="str">
        <f>D6023&amp;"-"&amp;F6023&amp;"-"&amp;G6023&amp;"-"&amp;E6023&amp;"-"&amp;H6023</f>
        <v>A2Delta-25.5-f-2-2</v>
      </c>
      <c r="Q6023" t="str">
        <f>I6023&amp;"-"&amp;K6023&amp;"-"&amp;L6023&amp;"-"&amp;J6023&amp;"-"&amp;M6023</f>
        <v>X2Pi-26.5-f-2-2</v>
      </c>
      <c r="R6023">
        <f>B6023+S6023</f>
        <v>36892.403660469005</v>
      </c>
      <c r="S6023">
        <f>_xlfn.IFNA(VLOOKUP(Q6023,'MARVEL-X'!A$2:I$1400,7,FALSE),VLOOKUP(Q6023,MARVEL!A$2:J$1522,10,FALSE))</f>
        <v>14499.363660469</v>
      </c>
      <c r="T6023">
        <f>IF(P6023=P6022,R6023+T6022,R6023)</f>
        <v>110635.72149137499</v>
      </c>
      <c r="U6023">
        <f>IF(P6023=P6022,1+U6022,1)</f>
        <v>3</v>
      </c>
      <c r="V6023" t="str">
        <f t="shared" si="94"/>
        <v/>
      </c>
      <c r="W6023" t="str">
        <f>IF(V6023="","",IF(ABS(V6023-R6023)&gt;W$1,ABS(V6023-R6023),""))</f>
        <v/>
      </c>
      <c r="X6023" t="str">
        <f>Y6023&amp;"-"&amp;Z6023&amp;"-"&amp;AC6023&amp;"-"&amp;AD6023&amp;"-"&amp;AG6023</f>
        <v>25.5-f-A-2-1.5</v>
      </c>
      <c r="Y6023">
        <f>F6023</f>
        <v>25.5</v>
      </c>
      <c r="Z6023" s="2" t="str">
        <f>G6023</f>
        <v>f</v>
      </c>
      <c r="AA6023">
        <f>_xlfn.IFNA(VLOOKUP(X6023,'duo-out'!A$2:Q$5000,5,FALSE),E6023+10*(H6023-1)+1+_xlfn.IFNA(VLOOKUP(D6023,states!A$2:C$10,3,FALSE),1))</f>
        <v>263</v>
      </c>
      <c r="AB6023" t="str">
        <f>IF(V6023="","",V6023)</f>
        <v/>
      </c>
      <c r="AC6023" s="2" t="str">
        <f>_xlfn.IFNA(VLOOKUP(D6023,states!A$2:C$10,2,FALSE),"XX")</f>
        <v>A</v>
      </c>
      <c r="AD6023">
        <f>E6023</f>
        <v>2</v>
      </c>
      <c r="AE6023">
        <f>_xlfn.IFNA(VLOOKUP(D6023,states!A$2:D$10,4,FALSE),0)</f>
        <v>2</v>
      </c>
      <c r="AF6023">
        <v>0.5</v>
      </c>
      <c r="AG6023">
        <f>IF(AE6023=0,AF6023,IF(AE6023=1,IF(F6023=0.5,0.5,IF(H6023=1,0.5,1.5)),IF(F6023=0.5,0.5,IF(H6023=1,2.5,1.5))))</f>
        <v>1.5</v>
      </c>
      <c r="AH6023" s="7">
        <f>IF(AC6023="XX",0,1/C6023^(1/5)*IF(E6023=0,100,1)/(E6023+1)^(1/4))</f>
        <v>0.87282200217602857</v>
      </c>
    </row>
    <row r="6024" spans="1:34">
      <c r="A6024">
        <v>5981</v>
      </c>
      <c r="B6024" s="1">
        <v>22998.7</v>
      </c>
      <c r="C6024" s="6">
        <v>0.5</v>
      </c>
      <c r="D6024" t="s">
        <v>3</v>
      </c>
      <c r="E6024">
        <v>2</v>
      </c>
      <c r="F6024">
        <v>25.5</v>
      </c>
      <c r="G6024" t="s">
        <v>2</v>
      </c>
      <c r="H6024">
        <v>2</v>
      </c>
      <c r="I6024" t="s">
        <v>0</v>
      </c>
      <c r="J6024">
        <v>2</v>
      </c>
      <c r="K6024">
        <v>25.5</v>
      </c>
      <c r="L6024" t="s">
        <v>1</v>
      </c>
      <c r="M6024">
        <v>2</v>
      </c>
      <c r="N6024" t="s">
        <v>6037</v>
      </c>
      <c r="O6024">
        <v>1</v>
      </c>
      <c r="P6024" t="str">
        <f>D6024&amp;"-"&amp;F6024&amp;"-"&amp;G6024&amp;"-"&amp;E6024&amp;"-"&amp;H6024</f>
        <v>A2Delta-25.5-f-2-2</v>
      </c>
      <c r="Q6024" t="str">
        <f>I6024&amp;"-"&amp;K6024&amp;"-"&amp;L6024&amp;"-"&amp;J6024&amp;"-"&amp;M6024</f>
        <v>X2Pi-25.5-e-2-2</v>
      </c>
      <c r="R6024">
        <f>B6024+S6024</f>
        <v>36872.103619481997</v>
      </c>
      <c r="S6024">
        <f>_xlfn.IFNA(VLOOKUP(Q6024,'MARVEL-X'!A$2:I$1400,7,FALSE),VLOOKUP(Q6024,MARVEL!A$2:J$1522,10,FALSE))</f>
        <v>13873.403619481998</v>
      </c>
      <c r="T6024">
        <f>IF(P6024=P6023,R6024+T6023,R6024)</f>
        <v>147507.825110857</v>
      </c>
      <c r="U6024">
        <f>IF(P6024=P6023,1+U6023,1)</f>
        <v>4</v>
      </c>
      <c r="V6024" t="str">
        <f t="shared" si="94"/>
        <v/>
      </c>
      <c r="W6024" t="str">
        <f>IF(V6024="","",IF(ABS(V6024-R6024)&gt;W$1,ABS(V6024-R6024),""))</f>
        <v/>
      </c>
      <c r="X6024" t="str">
        <f>Y6024&amp;"-"&amp;Z6024&amp;"-"&amp;AC6024&amp;"-"&amp;AD6024&amp;"-"&amp;AG6024</f>
        <v>25.5-f-A-2-1.5</v>
      </c>
      <c r="Y6024">
        <f>F6024</f>
        <v>25.5</v>
      </c>
      <c r="Z6024" s="2" t="str">
        <f>G6024</f>
        <v>f</v>
      </c>
      <c r="AA6024">
        <f>_xlfn.IFNA(VLOOKUP(X6024,'duo-out'!A$2:Q$5000,5,FALSE),E6024+10*(H6024-1)+1+_xlfn.IFNA(VLOOKUP(D6024,states!A$2:C$10,3,FALSE),1))</f>
        <v>263</v>
      </c>
      <c r="AB6024" t="str">
        <f>IF(V6024="","",V6024)</f>
        <v/>
      </c>
      <c r="AC6024" s="2" t="str">
        <f>_xlfn.IFNA(VLOOKUP(D6024,states!A$2:C$10,2,FALSE),"XX")</f>
        <v>A</v>
      </c>
      <c r="AD6024">
        <f>E6024</f>
        <v>2</v>
      </c>
      <c r="AE6024">
        <f>_xlfn.IFNA(VLOOKUP(D6024,states!A$2:D$10,4,FALSE),0)</f>
        <v>2</v>
      </c>
      <c r="AF6024">
        <v>0.5</v>
      </c>
      <c r="AG6024">
        <f>IF(AE6024=0,AF6024,IF(AE6024=1,IF(F6024=0.5,0.5,IF(H6024=1,0.5,1.5)),IF(F6024=0.5,0.5,IF(H6024=1,2.5,1.5))))</f>
        <v>1.5</v>
      </c>
      <c r="AH6024" s="7">
        <f>IF(AC6024="XX",0,1/C6024^(1/5)*IF(E6024=0,100,1)/(E6024+1)^(1/4))</f>
        <v>0.87282200217602857</v>
      </c>
    </row>
    <row r="6025" spans="1:34">
      <c r="A6025">
        <v>5958</v>
      </c>
      <c r="B6025" s="1">
        <v>23569.98</v>
      </c>
      <c r="C6025" s="6">
        <v>0.5</v>
      </c>
      <c r="D6025" t="s">
        <v>3</v>
      </c>
      <c r="E6025">
        <v>2</v>
      </c>
      <c r="F6025">
        <v>25.5</v>
      </c>
      <c r="G6025" t="s">
        <v>2</v>
      </c>
      <c r="H6025">
        <v>2</v>
      </c>
      <c r="I6025" t="s">
        <v>0</v>
      </c>
      <c r="J6025">
        <v>2</v>
      </c>
      <c r="K6025">
        <v>24.5</v>
      </c>
      <c r="L6025" t="s">
        <v>2</v>
      </c>
      <c r="M6025">
        <v>2</v>
      </c>
      <c r="N6025" t="s">
        <v>6014</v>
      </c>
      <c r="O6025">
        <v>1</v>
      </c>
      <c r="P6025" t="str">
        <f>D6025&amp;"-"&amp;F6025&amp;"-"&amp;G6025&amp;"-"&amp;E6025&amp;"-"&amp;H6025</f>
        <v>A2Delta-25.5-f-2-2</v>
      </c>
      <c r="Q6025" t="str">
        <f>I6025&amp;"-"&amp;K6025&amp;"-"&amp;L6025&amp;"-"&amp;J6025&amp;"-"&amp;M6025</f>
        <v>X2Pi-24.5-f-2-2</v>
      </c>
      <c r="R6025">
        <f>B6025+S6025</f>
        <v>36871.824170437001</v>
      </c>
      <c r="S6025">
        <f>_xlfn.IFNA(VLOOKUP(Q6025,'MARVEL-X'!A$2:I$1400,7,FALSE),VLOOKUP(Q6025,MARVEL!A$2:J$1522,10,FALSE))</f>
        <v>13301.844170437</v>
      </c>
      <c r="T6025">
        <f>IF(P6025=P6024,R6025+T6024,R6025)</f>
        <v>184379.649281294</v>
      </c>
      <c r="U6025">
        <f>IF(P6025=P6024,1+U6024,1)</f>
        <v>5</v>
      </c>
      <c r="V6025">
        <f t="shared" si="94"/>
        <v>36875.929856258801</v>
      </c>
      <c r="W6025">
        <f>IF(V6025="","",IF(ABS(V6025-R6025)&gt;W$1,ABS(V6025-R6025),""))</f>
        <v>4.1056858217998524</v>
      </c>
      <c r="X6025" t="str">
        <f>Y6025&amp;"-"&amp;Z6025&amp;"-"&amp;AC6025&amp;"-"&amp;AD6025&amp;"-"&amp;AG6025</f>
        <v>25.5-f-A-2-1.5</v>
      </c>
      <c r="Y6025">
        <f>F6025</f>
        <v>25.5</v>
      </c>
      <c r="Z6025" s="2" t="str">
        <f>G6025</f>
        <v>f</v>
      </c>
      <c r="AA6025">
        <f>_xlfn.IFNA(VLOOKUP(X6025,'duo-out'!A$2:Q$5000,5,FALSE),E6025+10*(H6025-1)+1+_xlfn.IFNA(VLOOKUP(D6025,states!A$2:C$10,3,FALSE),1))</f>
        <v>263</v>
      </c>
      <c r="AB6025">
        <f>IF(V6025="","",V6025)</f>
        <v>36875.929856258801</v>
      </c>
      <c r="AC6025" s="2" t="str">
        <f>_xlfn.IFNA(VLOOKUP(D6025,states!A$2:C$10,2,FALSE),"XX")</f>
        <v>A</v>
      </c>
      <c r="AD6025">
        <f>E6025</f>
        <v>2</v>
      </c>
      <c r="AE6025">
        <f>_xlfn.IFNA(VLOOKUP(D6025,states!A$2:D$10,4,FALSE),0)</f>
        <v>2</v>
      </c>
      <c r="AF6025">
        <v>0.5</v>
      </c>
      <c r="AG6025">
        <f>IF(AE6025=0,AF6025,IF(AE6025=1,IF(F6025=0.5,0.5,IF(H6025=1,0.5,1.5)),IF(F6025=0.5,0.5,IF(H6025=1,2.5,1.5))))</f>
        <v>1.5</v>
      </c>
      <c r="AH6025" s="7">
        <f>IF(AC6025="XX",0,1/C6025^(1/5)*IF(E6025=0,100,1)/(E6025+1)^(1/4))</f>
        <v>0.87282200217602857</v>
      </c>
    </row>
    <row r="6026" spans="1:34">
      <c r="A6026">
        <v>6005</v>
      </c>
      <c r="B6026" s="1">
        <v>22576.86</v>
      </c>
      <c r="C6026" s="6">
        <v>0.5</v>
      </c>
      <c r="D6026" t="s">
        <v>3</v>
      </c>
      <c r="E6026">
        <v>3</v>
      </c>
      <c r="F6026">
        <v>25.5</v>
      </c>
      <c r="G6026" t="s">
        <v>2</v>
      </c>
      <c r="H6026">
        <v>1</v>
      </c>
      <c r="I6026" t="s">
        <v>0</v>
      </c>
      <c r="J6026">
        <v>3</v>
      </c>
      <c r="K6026">
        <v>25.5</v>
      </c>
      <c r="L6026" t="s">
        <v>1</v>
      </c>
      <c r="M6026">
        <v>1</v>
      </c>
      <c r="N6026" t="s">
        <v>6061</v>
      </c>
      <c r="O6026">
        <v>1</v>
      </c>
      <c r="P6026" t="str">
        <f>D6026&amp;"-"&amp;F6026&amp;"-"&amp;G6026&amp;"-"&amp;E6026&amp;"-"&amp;H6026</f>
        <v>A2Delta-25.5-f-3-1</v>
      </c>
      <c r="Q6026" t="str">
        <f>I6026&amp;"-"&amp;K6026&amp;"-"&amp;L6026&amp;"-"&amp;J6026&amp;"-"&amp;M6026</f>
        <v>X2Pi-25.5-e-3-1</v>
      </c>
      <c r="R6026">
        <f>B6026+S6026</f>
        <v>38027.532998367999</v>
      </c>
      <c r="S6026">
        <f>_xlfn.IFNA(VLOOKUP(Q6026,'MARVEL-X'!A$2:I$1400,7,FALSE),VLOOKUP(Q6026,MARVEL!A$2:J$1522,10,FALSE))</f>
        <v>15450.672998368</v>
      </c>
      <c r="T6026">
        <f>IF(P6026=P6025,R6026+T6025,R6026)</f>
        <v>38027.532998367999</v>
      </c>
      <c r="U6026">
        <f>IF(P6026=P6025,1+U6025,1)</f>
        <v>1</v>
      </c>
      <c r="V6026" t="str">
        <f t="shared" si="94"/>
        <v/>
      </c>
      <c r="W6026" t="str">
        <f>IF(V6026="","",IF(ABS(V6026-R6026)&gt;W$1,ABS(V6026-R6026),""))</f>
        <v/>
      </c>
      <c r="X6026" t="str">
        <f>Y6026&amp;"-"&amp;Z6026&amp;"-"&amp;AC6026&amp;"-"&amp;AD6026&amp;"-"&amp;AG6026</f>
        <v>25.5-f-A-3-2.5</v>
      </c>
      <c r="Y6026">
        <f>F6026</f>
        <v>25.5</v>
      </c>
      <c r="Z6026" s="2" t="str">
        <f>G6026</f>
        <v>f</v>
      </c>
      <c r="AA6026">
        <f>_xlfn.IFNA(VLOOKUP(X6026,'duo-out'!A$2:Q$5000,5,FALSE),E6026+10*(H6026-1)+1+_xlfn.IFNA(VLOOKUP(D6026,states!A$2:C$10,3,FALSE),1))</f>
        <v>254</v>
      </c>
      <c r="AB6026" t="str">
        <f>IF(V6026="","",V6026)</f>
        <v/>
      </c>
      <c r="AC6026" s="2" t="str">
        <f>_xlfn.IFNA(VLOOKUP(D6026,states!A$2:C$10,2,FALSE),"XX")</f>
        <v>A</v>
      </c>
      <c r="AD6026">
        <f>E6026</f>
        <v>3</v>
      </c>
      <c r="AE6026">
        <f>_xlfn.IFNA(VLOOKUP(D6026,states!A$2:D$10,4,FALSE),0)</f>
        <v>2</v>
      </c>
      <c r="AF6026">
        <v>0.5</v>
      </c>
      <c r="AG6026">
        <f>IF(AE6026=0,AF6026,IF(AE6026=1,IF(F6026=0.5,0.5,IF(H6026=1,0.5,1.5)),IF(F6026=0.5,0.5,IF(H6026=1,2.5,1.5))))</f>
        <v>2.5</v>
      </c>
      <c r="AH6026" s="7">
        <f>IF(AC6026="XX",0,1/C6026^(1/5)*IF(E6026=0,100,1)/(E6026+1)^(1/4))</f>
        <v>0.8122523963562357</v>
      </c>
    </row>
    <row r="6027" spans="1:34">
      <c r="A6027">
        <v>5988</v>
      </c>
      <c r="B6027" s="1">
        <v>23141.75</v>
      </c>
      <c r="C6027" s="6">
        <v>0.5</v>
      </c>
      <c r="D6027" t="s">
        <v>3</v>
      </c>
      <c r="E6027">
        <v>3</v>
      </c>
      <c r="F6027">
        <v>25.5</v>
      </c>
      <c r="G6027" t="s">
        <v>2</v>
      </c>
      <c r="H6027">
        <v>1</v>
      </c>
      <c r="I6027" t="s">
        <v>0</v>
      </c>
      <c r="J6027">
        <v>3</v>
      </c>
      <c r="K6027">
        <v>24.5</v>
      </c>
      <c r="L6027" t="s">
        <v>2</v>
      </c>
      <c r="M6027">
        <v>1</v>
      </c>
      <c r="N6027" t="s">
        <v>6044</v>
      </c>
      <c r="O6027">
        <v>1</v>
      </c>
      <c r="P6027" t="str">
        <f>D6027&amp;"-"&amp;F6027&amp;"-"&amp;G6027&amp;"-"&amp;E6027&amp;"-"&amp;H6027</f>
        <v>A2Delta-25.5-f-3-1</v>
      </c>
      <c r="Q6027" t="str">
        <f>I6027&amp;"-"&amp;K6027&amp;"-"&amp;L6027&amp;"-"&amp;J6027&amp;"-"&amp;M6027</f>
        <v>X2Pi-24.5-f-3-1</v>
      </c>
      <c r="R6027">
        <f>B6027+S6027</f>
        <v>38027.314937107003</v>
      </c>
      <c r="S6027">
        <f>_xlfn.IFNA(VLOOKUP(Q6027,'MARVEL-X'!A$2:I$1400,7,FALSE),VLOOKUP(Q6027,MARVEL!A$2:J$1522,10,FALSE))</f>
        <v>14885.564937106999</v>
      </c>
      <c r="T6027">
        <f>IF(P6027=P6026,R6027+T6026,R6027)</f>
        <v>76054.847935475002</v>
      </c>
      <c r="U6027">
        <f>IF(P6027=P6026,1+U6026,1)</f>
        <v>2</v>
      </c>
      <c r="V6027">
        <f t="shared" si="94"/>
        <v>38027.423967737501</v>
      </c>
      <c r="W6027">
        <f>IF(V6027="","",IF(ABS(V6027-R6027)&gt;W$1,ABS(V6027-R6027),""))</f>
        <v>0.10903063049772754</v>
      </c>
      <c r="X6027" t="str">
        <f>Y6027&amp;"-"&amp;Z6027&amp;"-"&amp;AC6027&amp;"-"&amp;AD6027&amp;"-"&amp;AG6027</f>
        <v>25.5-f-A-3-2.5</v>
      </c>
      <c r="Y6027">
        <f>F6027</f>
        <v>25.5</v>
      </c>
      <c r="Z6027" s="2" t="str">
        <f>G6027</f>
        <v>f</v>
      </c>
      <c r="AA6027">
        <f>_xlfn.IFNA(VLOOKUP(X6027,'duo-out'!A$2:Q$5000,5,FALSE),E6027+10*(H6027-1)+1+_xlfn.IFNA(VLOOKUP(D6027,states!A$2:C$10,3,FALSE),1))</f>
        <v>254</v>
      </c>
      <c r="AB6027">
        <f>IF(V6027="","",V6027)</f>
        <v>38027.423967737501</v>
      </c>
      <c r="AC6027" s="2" t="str">
        <f>_xlfn.IFNA(VLOOKUP(D6027,states!A$2:C$10,2,FALSE),"XX")</f>
        <v>A</v>
      </c>
      <c r="AD6027">
        <f>E6027</f>
        <v>3</v>
      </c>
      <c r="AE6027">
        <f>_xlfn.IFNA(VLOOKUP(D6027,states!A$2:D$10,4,FALSE),0)</f>
        <v>2</v>
      </c>
      <c r="AF6027">
        <v>0.5</v>
      </c>
      <c r="AG6027">
        <f>IF(AE6027=0,AF6027,IF(AE6027=1,IF(F6027=0.5,0.5,IF(H6027=1,0.5,1.5)),IF(F6027=0.5,0.5,IF(H6027=1,2.5,1.5))))</f>
        <v>2.5</v>
      </c>
      <c r="AH6027" s="7">
        <f>IF(AC6027="XX",0,1/C6027^(1/5)*IF(E6027=0,100,1)/(E6027+1)^(1/4))</f>
        <v>0.8122523963562357</v>
      </c>
    </row>
    <row r="6028" spans="1:34">
      <c r="A6028">
        <v>6033</v>
      </c>
      <c r="B6028" s="1">
        <v>22532.79</v>
      </c>
      <c r="C6028" s="6">
        <v>0.5</v>
      </c>
      <c r="D6028" t="s">
        <v>3</v>
      </c>
      <c r="E6028">
        <v>3</v>
      </c>
      <c r="F6028">
        <v>25.5</v>
      </c>
      <c r="G6028" t="s">
        <v>2</v>
      </c>
      <c r="H6028">
        <v>2</v>
      </c>
      <c r="I6028" t="s">
        <v>0</v>
      </c>
      <c r="J6028">
        <v>3</v>
      </c>
      <c r="K6028">
        <v>25.5</v>
      </c>
      <c r="L6028" t="s">
        <v>1</v>
      </c>
      <c r="M6028">
        <v>2</v>
      </c>
      <c r="N6028" t="s">
        <v>6089</v>
      </c>
      <c r="O6028">
        <v>1</v>
      </c>
      <c r="P6028" t="str">
        <f>D6028&amp;"-"&amp;F6028&amp;"-"&amp;G6028&amp;"-"&amp;E6028&amp;"-"&amp;H6028</f>
        <v>A2Delta-25.5-f-3-2</v>
      </c>
      <c r="Q6028" t="str">
        <f>I6028&amp;"-"&amp;K6028&amp;"-"&amp;L6028&amp;"-"&amp;J6028&amp;"-"&amp;M6028</f>
        <v>X2Pi-25.5-e-3-2</v>
      </c>
      <c r="R6028">
        <f>B6028+S6028</f>
        <v>38529.962601017003</v>
      </c>
      <c r="S6028">
        <f>_xlfn.IFNA(VLOOKUP(Q6028,'MARVEL-X'!A$2:I$1400,7,FALSE),VLOOKUP(Q6028,MARVEL!A$2:J$1522,10,FALSE))</f>
        <v>15997.172601016999</v>
      </c>
      <c r="T6028">
        <f>IF(P6028=P6027,R6028+T6027,R6028)</f>
        <v>38529.962601017003</v>
      </c>
      <c r="U6028">
        <f>IF(P6028=P6027,1+U6027,1)</f>
        <v>1</v>
      </c>
      <c r="V6028" t="str">
        <f t="shared" si="94"/>
        <v/>
      </c>
      <c r="W6028" t="str">
        <f>IF(V6028="","",IF(ABS(V6028-R6028)&gt;W$1,ABS(V6028-R6028),""))</f>
        <v/>
      </c>
      <c r="X6028" t="str">
        <f>Y6028&amp;"-"&amp;Z6028&amp;"-"&amp;AC6028&amp;"-"&amp;AD6028&amp;"-"&amp;AG6028</f>
        <v>25.5-f-A-3-1.5</v>
      </c>
      <c r="Y6028">
        <f>F6028</f>
        <v>25.5</v>
      </c>
      <c r="Z6028" s="2" t="str">
        <f>G6028</f>
        <v>f</v>
      </c>
      <c r="AA6028">
        <f>_xlfn.IFNA(VLOOKUP(X6028,'duo-out'!A$2:Q$5000,5,FALSE),E6028+10*(H6028-1)+1+_xlfn.IFNA(VLOOKUP(D6028,states!A$2:C$10,3,FALSE),1))</f>
        <v>264</v>
      </c>
      <c r="AB6028" t="str">
        <f>IF(V6028="","",V6028)</f>
        <v/>
      </c>
      <c r="AC6028" s="2" t="str">
        <f>_xlfn.IFNA(VLOOKUP(D6028,states!A$2:C$10,2,FALSE),"XX")</f>
        <v>A</v>
      </c>
      <c r="AD6028">
        <f>E6028</f>
        <v>3</v>
      </c>
      <c r="AE6028">
        <f>_xlfn.IFNA(VLOOKUP(D6028,states!A$2:D$10,4,FALSE),0)</f>
        <v>2</v>
      </c>
      <c r="AF6028">
        <v>0.5</v>
      </c>
      <c r="AG6028">
        <f>IF(AE6028=0,AF6028,IF(AE6028=1,IF(F6028=0.5,0.5,IF(H6028=1,0.5,1.5)),IF(F6028=0.5,0.5,IF(H6028=1,2.5,1.5))))</f>
        <v>1.5</v>
      </c>
      <c r="AH6028" s="7">
        <f>IF(AC6028="XX",0,1/C6028^(1/5)*IF(E6028=0,100,1)/(E6028+1)^(1/4))</f>
        <v>0.8122523963562357</v>
      </c>
    </row>
    <row r="6029" spans="1:34">
      <c r="A6029">
        <v>6025</v>
      </c>
      <c r="B6029" s="1">
        <v>23078.71</v>
      </c>
      <c r="C6029" s="6">
        <v>0.5</v>
      </c>
      <c r="D6029" t="s">
        <v>3</v>
      </c>
      <c r="E6029">
        <v>3</v>
      </c>
      <c r="F6029">
        <v>25.5</v>
      </c>
      <c r="G6029" t="s">
        <v>2</v>
      </c>
      <c r="H6029">
        <v>2</v>
      </c>
      <c r="I6029" t="s">
        <v>0</v>
      </c>
      <c r="J6029">
        <v>3</v>
      </c>
      <c r="K6029">
        <v>24.5</v>
      </c>
      <c r="L6029" t="s">
        <v>2</v>
      </c>
      <c r="M6029">
        <v>2</v>
      </c>
      <c r="N6029" t="s">
        <v>6081</v>
      </c>
      <c r="O6029">
        <v>1</v>
      </c>
      <c r="P6029" t="str">
        <f>D6029&amp;"-"&amp;F6029&amp;"-"&amp;G6029&amp;"-"&amp;E6029&amp;"-"&amp;H6029</f>
        <v>A2Delta-25.5-f-3-2</v>
      </c>
      <c r="Q6029" t="str">
        <f>I6029&amp;"-"&amp;K6029&amp;"-"&amp;L6029&amp;"-"&amp;J6029&amp;"-"&amp;M6029</f>
        <v>X2Pi-24.5-f-3-2</v>
      </c>
      <c r="R6029">
        <f>B6029+S6029</f>
        <v>38529.724508740001</v>
      </c>
      <c r="S6029">
        <f>_xlfn.IFNA(VLOOKUP(Q6029,'MARVEL-X'!A$2:I$1400,7,FALSE),VLOOKUP(Q6029,MARVEL!A$2:J$1522,10,FALSE))</f>
        <v>15451.01450874</v>
      </c>
      <c r="T6029">
        <f>IF(P6029=P6028,R6029+T6028,R6029)</f>
        <v>77059.687109757011</v>
      </c>
      <c r="U6029">
        <f>IF(P6029=P6028,1+U6028,1)</f>
        <v>2</v>
      </c>
      <c r="V6029">
        <f t="shared" si="94"/>
        <v>38529.843554878506</v>
      </c>
      <c r="W6029">
        <f>IF(V6029="","",IF(ABS(V6029-R6029)&gt;W$1,ABS(V6029-R6029),""))</f>
        <v>0.11904613850492751</v>
      </c>
      <c r="X6029" t="str">
        <f>Y6029&amp;"-"&amp;Z6029&amp;"-"&amp;AC6029&amp;"-"&amp;AD6029&amp;"-"&amp;AG6029</f>
        <v>25.5-f-A-3-1.5</v>
      </c>
      <c r="Y6029">
        <f>F6029</f>
        <v>25.5</v>
      </c>
      <c r="Z6029" s="2" t="str">
        <f>G6029</f>
        <v>f</v>
      </c>
      <c r="AA6029">
        <f>_xlfn.IFNA(VLOOKUP(X6029,'duo-out'!A$2:Q$5000,5,FALSE),E6029+10*(H6029-1)+1+_xlfn.IFNA(VLOOKUP(D6029,states!A$2:C$10,3,FALSE),1))</f>
        <v>264</v>
      </c>
      <c r="AB6029">
        <f>IF(V6029="","",V6029)</f>
        <v>38529.843554878506</v>
      </c>
      <c r="AC6029" s="2" t="str">
        <f>_xlfn.IFNA(VLOOKUP(D6029,states!A$2:C$10,2,FALSE),"XX")</f>
        <v>A</v>
      </c>
      <c r="AD6029">
        <f>E6029</f>
        <v>3</v>
      </c>
      <c r="AE6029">
        <f>_xlfn.IFNA(VLOOKUP(D6029,states!A$2:D$10,4,FALSE),0)</f>
        <v>2</v>
      </c>
      <c r="AF6029">
        <v>0.5</v>
      </c>
      <c r="AG6029">
        <f>IF(AE6029=0,AF6029,IF(AE6029=1,IF(F6029=0.5,0.5,IF(H6029=1,0.5,1.5)),IF(F6029=0.5,0.5,IF(H6029=1,2.5,1.5))))</f>
        <v>1.5</v>
      </c>
      <c r="AH6029" s="7">
        <f>IF(AC6029="XX",0,1/C6029^(1/5)*IF(E6029=0,100,1)/(E6029+1)^(1/4))</f>
        <v>0.8122523963562357</v>
      </c>
    </row>
    <row r="6030" spans="1:34">
      <c r="A6030">
        <v>3235</v>
      </c>
      <c r="B6030" s="1">
        <v>23394.5576</v>
      </c>
      <c r="C6030" s="6">
        <v>0.01</v>
      </c>
      <c r="D6030" t="s">
        <v>3</v>
      </c>
      <c r="E6030">
        <v>0</v>
      </c>
      <c r="F6030">
        <v>26.5</v>
      </c>
      <c r="G6030" t="s">
        <v>1</v>
      </c>
      <c r="H6030">
        <v>1</v>
      </c>
      <c r="I6030" t="s">
        <v>0</v>
      </c>
      <c r="J6030">
        <v>0</v>
      </c>
      <c r="K6030">
        <v>26.5</v>
      </c>
      <c r="L6030" t="s">
        <v>2</v>
      </c>
      <c r="M6030">
        <v>1</v>
      </c>
      <c r="N6030" t="s">
        <v>3291</v>
      </c>
      <c r="O6030">
        <v>1</v>
      </c>
      <c r="P6030" t="str">
        <f>D6030&amp;"-"&amp;F6030&amp;"-"&amp;G6030&amp;"-"&amp;E6030&amp;"-"&amp;H6030</f>
        <v>A2Delta-26.5-e-0-1</v>
      </c>
      <c r="Q6030" t="str">
        <f>I6030&amp;"-"&amp;K6030&amp;"-"&amp;L6030&amp;"-"&amp;J6030&amp;"-"&amp;M6030</f>
        <v>X2Pi-26.5-f-0-1</v>
      </c>
      <c r="R6030">
        <f>B6030+S6030</f>
        <v>32649.865232306001</v>
      </c>
      <c r="S6030">
        <f>_xlfn.IFNA(VLOOKUP(Q6030,'MARVEL-X'!A$2:I$1400,7,FALSE),VLOOKUP(Q6030,MARVEL!A$2:J$1522,10,FALSE))</f>
        <v>9255.3076323059995</v>
      </c>
      <c r="T6030">
        <f>IF(P6030=P6029,R6030+T6029,R6030)</f>
        <v>32649.865232306001</v>
      </c>
      <c r="U6030">
        <f>IF(P6030=P6029,1+U6029,1)</f>
        <v>1</v>
      </c>
      <c r="V6030" t="str">
        <f t="shared" si="94"/>
        <v/>
      </c>
      <c r="W6030" t="str">
        <f>IF(V6030="","",IF(ABS(V6030-R6030)&gt;W$1,ABS(V6030-R6030),""))</f>
        <v/>
      </c>
      <c r="X6030" t="str">
        <f>Y6030&amp;"-"&amp;Z6030&amp;"-"&amp;AC6030&amp;"-"&amp;AD6030&amp;"-"&amp;AG6030</f>
        <v>26.5-e-A-0-2.5</v>
      </c>
      <c r="Y6030">
        <f>F6030</f>
        <v>26.5</v>
      </c>
      <c r="Z6030" s="2" t="str">
        <f>G6030</f>
        <v>e</v>
      </c>
      <c r="AA6030">
        <f>_xlfn.IFNA(VLOOKUP(X6030,'duo-out'!A$2:Q$5000,5,FALSE),E6030+10*(H6030-1)+1+_xlfn.IFNA(VLOOKUP(D6030,states!A$2:C$10,3,FALSE),1))</f>
        <v>251</v>
      </c>
      <c r="AB6030" t="str">
        <f>IF(V6030="","",V6030)</f>
        <v/>
      </c>
      <c r="AC6030" s="2" t="str">
        <f>_xlfn.IFNA(VLOOKUP(D6030,states!A$2:C$10,2,FALSE),"XX")</f>
        <v>A</v>
      </c>
      <c r="AD6030">
        <f>E6030</f>
        <v>0</v>
      </c>
      <c r="AE6030">
        <f>_xlfn.IFNA(VLOOKUP(D6030,states!A$2:D$10,4,FALSE),0)</f>
        <v>2</v>
      </c>
      <c r="AF6030">
        <v>0.5</v>
      </c>
      <c r="AG6030">
        <f>IF(AE6030=0,AF6030,IF(AE6030=1,IF(F6030=0.5,0.5,IF(H6030=1,0.5,1.5)),IF(F6030=0.5,0.5,IF(H6030=1,2.5,1.5))))</f>
        <v>2.5</v>
      </c>
      <c r="AH6030" s="7">
        <f>IF(AC6030="XX",0,1/C6030^(1/5)*IF(E6030=0,100,1)/(E6030+1)^(1/4))</f>
        <v>251.188643150958</v>
      </c>
    </row>
    <row r="6031" spans="1:34">
      <c r="A6031">
        <v>714</v>
      </c>
      <c r="B6031" s="1">
        <v>22713.45</v>
      </c>
      <c r="C6031" s="6">
        <v>0.05</v>
      </c>
      <c r="D6031" t="s">
        <v>3</v>
      </c>
      <c r="E6031">
        <v>0</v>
      </c>
      <c r="F6031">
        <v>26.5</v>
      </c>
      <c r="G6031" t="s">
        <v>1</v>
      </c>
      <c r="H6031">
        <v>1</v>
      </c>
      <c r="I6031" t="s">
        <v>0</v>
      </c>
      <c r="J6031">
        <v>0</v>
      </c>
      <c r="K6031">
        <v>27.5</v>
      </c>
      <c r="L6031" t="s">
        <v>1</v>
      </c>
      <c r="M6031">
        <v>1</v>
      </c>
      <c r="N6031" t="s">
        <v>770</v>
      </c>
      <c r="O6031">
        <v>1</v>
      </c>
      <c r="P6031" t="str">
        <f>D6031&amp;"-"&amp;F6031&amp;"-"&amp;G6031&amp;"-"&amp;E6031&amp;"-"&amp;H6031</f>
        <v>A2Delta-26.5-e-0-1</v>
      </c>
      <c r="Q6031" t="str">
        <f>I6031&amp;"-"&amp;K6031&amp;"-"&amp;L6031&amp;"-"&amp;J6031&amp;"-"&amp;M6031</f>
        <v>X2Pi-27.5-e-0-1</v>
      </c>
      <c r="R6031">
        <f>B6031+S6031</f>
        <v>32649.653330306999</v>
      </c>
      <c r="S6031">
        <f>_xlfn.IFNA(VLOOKUP(Q6031,'MARVEL-X'!A$2:I$1400,7,FALSE),VLOOKUP(Q6031,MARVEL!A$2:J$1522,10,FALSE))</f>
        <v>9936.2033303069984</v>
      </c>
      <c r="T6031">
        <f>IF(P6031=P6030,R6031+T6030,R6031)</f>
        <v>65299.518562612997</v>
      </c>
      <c r="U6031">
        <f>IF(P6031=P6030,1+U6030,1)</f>
        <v>2</v>
      </c>
      <c r="V6031" t="str">
        <f t="shared" si="94"/>
        <v/>
      </c>
      <c r="W6031" t="str">
        <f>IF(V6031="","",IF(ABS(V6031-R6031)&gt;W$1,ABS(V6031-R6031),""))</f>
        <v/>
      </c>
      <c r="X6031" t="str">
        <f>Y6031&amp;"-"&amp;Z6031&amp;"-"&amp;AC6031&amp;"-"&amp;AD6031&amp;"-"&amp;AG6031</f>
        <v>26.5-e-A-0-2.5</v>
      </c>
      <c r="Y6031">
        <f>F6031</f>
        <v>26.5</v>
      </c>
      <c r="Z6031" s="2" t="str">
        <f>G6031</f>
        <v>e</v>
      </c>
      <c r="AA6031">
        <f>_xlfn.IFNA(VLOOKUP(X6031,'duo-out'!A$2:Q$5000,5,FALSE),E6031+10*(H6031-1)+1+_xlfn.IFNA(VLOOKUP(D6031,states!A$2:C$10,3,FALSE),1))</f>
        <v>251</v>
      </c>
      <c r="AB6031" t="str">
        <f>IF(V6031="","",V6031)</f>
        <v/>
      </c>
      <c r="AC6031" s="2" t="str">
        <f>_xlfn.IFNA(VLOOKUP(D6031,states!A$2:C$10,2,FALSE),"XX")</f>
        <v>A</v>
      </c>
      <c r="AD6031">
        <f>E6031</f>
        <v>0</v>
      </c>
      <c r="AE6031">
        <f>_xlfn.IFNA(VLOOKUP(D6031,states!A$2:D$10,4,FALSE),0)</f>
        <v>2</v>
      </c>
      <c r="AF6031">
        <v>0.5</v>
      </c>
      <c r="AG6031">
        <f>IF(AE6031=0,AF6031,IF(AE6031=1,IF(F6031=0.5,0.5,IF(H6031=1,0.5,1.5)),IF(F6031=0.5,0.5,IF(H6031=1,2.5,1.5))))</f>
        <v>2.5</v>
      </c>
      <c r="AH6031" s="7">
        <f>IF(AC6031="XX",0,1/C6031^(1/5)*IF(E6031=0,100,1)/(E6031+1)^(1/4))</f>
        <v>182.05642030260799</v>
      </c>
    </row>
    <row r="6032" spans="1:34">
      <c r="A6032">
        <v>685</v>
      </c>
      <c r="B6032" s="1">
        <v>23394.5</v>
      </c>
      <c r="C6032" s="6">
        <v>6.062E-2</v>
      </c>
      <c r="D6032" t="s">
        <v>3</v>
      </c>
      <c r="E6032">
        <v>0</v>
      </c>
      <c r="F6032">
        <v>26.5</v>
      </c>
      <c r="G6032" t="s">
        <v>1</v>
      </c>
      <c r="H6032">
        <v>1</v>
      </c>
      <c r="I6032" t="s">
        <v>0</v>
      </c>
      <c r="J6032">
        <v>0</v>
      </c>
      <c r="K6032">
        <v>26.5</v>
      </c>
      <c r="L6032" t="s">
        <v>2</v>
      </c>
      <c r="M6032">
        <v>1</v>
      </c>
      <c r="N6032" t="s">
        <v>741</v>
      </c>
      <c r="O6032">
        <v>1</v>
      </c>
      <c r="P6032" t="str">
        <f>D6032&amp;"-"&amp;F6032&amp;"-"&amp;G6032&amp;"-"&amp;E6032&amp;"-"&amp;H6032</f>
        <v>A2Delta-26.5-e-0-1</v>
      </c>
      <c r="Q6032" t="str">
        <f>I6032&amp;"-"&amp;K6032&amp;"-"&amp;L6032&amp;"-"&amp;J6032&amp;"-"&amp;M6032</f>
        <v>X2Pi-26.5-f-0-1</v>
      </c>
      <c r="R6032">
        <f>B6032+S6032</f>
        <v>32649.807632306001</v>
      </c>
      <c r="S6032">
        <f>_xlfn.IFNA(VLOOKUP(Q6032,'MARVEL-X'!A$2:I$1400,7,FALSE),VLOOKUP(Q6032,MARVEL!A$2:J$1522,10,FALSE))</f>
        <v>9255.3076323059995</v>
      </c>
      <c r="T6032">
        <f>IF(P6032=P6031,R6032+T6031,R6032)</f>
        <v>97949.326194919006</v>
      </c>
      <c r="U6032">
        <f>IF(P6032=P6031,1+U6031,1)</f>
        <v>3</v>
      </c>
      <c r="V6032" t="str">
        <f t="shared" si="94"/>
        <v/>
      </c>
      <c r="W6032" t="str">
        <f>IF(V6032="","",IF(ABS(V6032-R6032)&gt;W$1,ABS(V6032-R6032),""))</f>
        <v/>
      </c>
      <c r="X6032" t="str">
        <f>Y6032&amp;"-"&amp;Z6032&amp;"-"&amp;AC6032&amp;"-"&amp;AD6032&amp;"-"&amp;AG6032</f>
        <v>26.5-e-A-0-2.5</v>
      </c>
      <c r="Y6032">
        <f>F6032</f>
        <v>26.5</v>
      </c>
      <c r="Z6032" s="2" t="str">
        <f>G6032</f>
        <v>e</v>
      </c>
      <c r="AA6032">
        <f>_xlfn.IFNA(VLOOKUP(X6032,'duo-out'!A$2:Q$5000,5,FALSE),E6032+10*(H6032-1)+1+_xlfn.IFNA(VLOOKUP(D6032,states!A$2:C$10,3,FALSE),1))</f>
        <v>251</v>
      </c>
      <c r="AB6032" t="str">
        <f>IF(V6032="","",V6032)</f>
        <v/>
      </c>
      <c r="AC6032" s="2" t="str">
        <f>_xlfn.IFNA(VLOOKUP(D6032,states!A$2:C$10,2,FALSE),"XX")</f>
        <v>A</v>
      </c>
      <c r="AD6032">
        <f>E6032</f>
        <v>0</v>
      </c>
      <c r="AE6032">
        <f>_xlfn.IFNA(VLOOKUP(D6032,states!A$2:D$10,4,FALSE),0)</f>
        <v>2</v>
      </c>
      <c r="AF6032">
        <v>0.5</v>
      </c>
      <c r="AG6032">
        <f>IF(AE6032=0,AF6032,IF(AE6032=1,IF(F6032=0.5,0.5,IF(H6032=1,0.5,1.5)),IF(F6032=0.5,0.5,IF(H6032=1,2.5,1.5))))</f>
        <v>2.5</v>
      </c>
      <c r="AH6032" s="7">
        <f>IF(AC6032="XX",0,1/C6032^(1/5)*IF(E6032=0,100,1)/(E6032+1)^(1/4))</f>
        <v>175.17689070936197</v>
      </c>
    </row>
    <row r="6033" spans="1:34">
      <c r="A6033">
        <v>599</v>
      </c>
      <c r="B6033" s="1">
        <v>24017.48</v>
      </c>
      <c r="C6033" s="6">
        <v>9.8040000000000002E-2</v>
      </c>
      <c r="D6033" t="s">
        <v>3</v>
      </c>
      <c r="E6033">
        <v>0</v>
      </c>
      <c r="F6033">
        <v>26.5</v>
      </c>
      <c r="G6033" t="s">
        <v>1</v>
      </c>
      <c r="H6033">
        <v>1</v>
      </c>
      <c r="I6033" t="s">
        <v>0</v>
      </c>
      <c r="J6033">
        <v>0</v>
      </c>
      <c r="K6033">
        <v>25.5</v>
      </c>
      <c r="L6033" t="s">
        <v>1</v>
      </c>
      <c r="M6033">
        <v>1</v>
      </c>
      <c r="N6033" t="s">
        <v>655</v>
      </c>
      <c r="O6033">
        <v>1</v>
      </c>
      <c r="P6033" t="str">
        <f>D6033&amp;"-"&amp;F6033&amp;"-"&amp;G6033&amp;"-"&amp;E6033&amp;"-"&amp;H6033</f>
        <v>A2Delta-26.5-e-0-1</v>
      </c>
      <c r="Q6033" t="str">
        <f>I6033&amp;"-"&amp;K6033&amp;"-"&amp;L6033&amp;"-"&amp;J6033&amp;"-"&amp;M6033</f>
        <v>X2Pi-25.5-e-0-1</v>
      </c>
      <c r="R6033">
        <f>B6033+S6033</f>
        <v>32649.772856413998</v>
      </c>
      <c r="S6033">
        <f>_xlfn.IFNA(VLOOKUP(Q6033,'MARVEL-X'!A$2:I$1400,7,FALSE),VLOOKUP(Q6033,MARVEL!A$2:J$1522,10,FALSE))</f>
        <v>8632.2928564139984</v>
      </c>
      <c r="T6033">
        <f>IF(P6033=P6032,R6033+T6032,R6033)</f>
        <v>130599.099051333</v>
      </c>
      <c r="U6033">
        <f>IF(P6033=P6032,1+U6032,1)</f>
        <v>4</v>
      </c>
      <c r="V6033" t="str">
        <f t="shared" si="94"/>
        <v/>
      </c>
      <c r="W6033" t="str">
        <f>IF(V6033="","",IF(ABS(V6033-R6033)&gt;W$1,ABS(V6033-R6033),""))</f>
        <v/>
      </c>
      <c r="X6033" t="str">
        <f>Y6033&amp;"-"&amp;Z6033&amp;"-"&amp;AC6033&amp;"-"&amp;AD6033&amp;"-"&amp;AG6033</f>
        <v>26.5-e-A-0-2.5</v>
      </c>
      <c r="Y6033">
        <f>F6033</f>
        <v>26.5</v>
      </c>
      <c r="Z6033" s="2" t="str">
        <f>G6033</f>
        <v>e</v>
      </c>
      <c r="AA6033">
        <f>_xlfn.IFNA(VLOOKUP(X6033,'duo-out'!A$2:Q$5000,5,FALSE),E6033+10*(H6033-1)+1+_xlfn.IFNA(VLOOKUP(D6033,states!A$2:C$10,3,FALSE),1))</f>
        <v>251</v>
      </c>
      <c r="AB6033" t="str">
        <f>IF(V6033="","",V6033)</f>
        <v/>
      </c>
      <c r="AC6033" s="2" t="str">
        <f>_xlfn.IFNA(VLOOKUP(D6033,states!A$2:C$10,2,FALSE),"XX")</f>
        <v>A</v>
      </c>
      <c r="AD6033">
        <f>E6033</f>
        <v>0</v>
      </c>
      <c r="AE6033">
        <f>_xlfn.IFNA(VLOOKUP(D6033,states!A$2:D$10,4,FALSE),0)</f>
        <v>2</v>
      </c>
      <c r="AF6033">
        <v>0.5</v>
      </c>
      <c r="AG6033">
        <f>IF(AE6033=0,AF6033,IF(AE6033=1,IF(F6033=0.5,0.5,IF(H6033=1,0.5,1.5)),IF(F6033=0.5,0.5,IF(H6033=1,2.5,1.5))))</f>
        <v>2.5</v>
      </c>
      <c r="AH6033" s="7">
        <f>IF(AC6033="XX",0,1/C6033^(1/5)*IF(E6033=0,100,1)/(E6033+1)^(1/4))</f>
        <v>159.11801029748528</v>
      </c>
    </row>
    <row r="6034" spans="1:34">
      <c r="A6034">
        <v>5818</v>
      </c>
      <c r="B6034" s="1">
        <v>22713.66</v>
      </c>
      <c r="C6034" s="6">
        <v>0.5</v>
      </c>
      <c r="D6034" t="s">
        <v>3</v>
      </c>
      <c r="E6034">
        <v>0</v>
      </c>
      <c r="F6034">
        <v>26.5</v>
      </c>
      <c r="G6034" t="s">
        <v>1</v>
      </c>
      <c r="H6034">
        <v>1</v>
      </c>
      <c r="I6034" t="s">
        <v>0</v>
      </c>
      <c r="J6034">
        <v>0</v>
      </c>
      <c r="K6034">
        <v>27.5</v>
      </c>
      <c r="L6034" t="s">
        <v>1</v>
      </c>
      <c r="M6034">
        <v>1</v>
      </c>
      <c r="N6034" t="s">
        <v>5874</v>
      </c>
      <c r="O6034">
        <v>1</v>
      </c>
      <c r="P6034" t="str">
        <f>D6034&amp;"-"&amp;F6034&amp;"-"&amp;G6034&amp;"-"&amp;E6034&amp;"-"&amp;H6034</f>
        <v>A2Delta-26.5-e-0-1</v>
      </c>
      <c r="Q6034" t="str">
        <f>I6034&amp;"-"&amp;K6034&amp;"-"&amp;L6034&amp;"-"&amp;J6034&amp;"-"&amp;M6034</f>
        <v>X2Pi-27.5-e-0-1</v>
      </c>
      <c r="R6034">
        <f>B6034+S6034</f>
        <v>32649.863330306998</v>
      </c>
      <c r="S6034">
        <f>_xlfn.IFNA(VLOOKUP(Q6034,'MARVEL-X'!A$2:I$1400,7,FALSE),VLOOKUP(Q6034,MARVEL!A$2:J$1522,10,FALSE))</f>
        <v>9936.2033303069984</v>
      </c>
      <c r="T6034">
        <f>IF(P6034=P6033,R6034+T6033,R6034)</f>
        <v>163248.96238164001</v>
      </c>
      <c r="U6034">
        <f>IF(P6034=P6033,1+U6033,1)</f>
        <v>5</v>
      </c>
      <c r="V6034">
        <f t="shared" si="94"/>
        <v>32649.792476328003</v>
      </c>
      <c r="W6034">
        <f>IF(V6034="","",IF(ABS(V6034-R6034)&gt;W$1,ABS(V6034-R6034),""))</f>
        <v>7.0853978995728539E-2</v>
      </c>
      <c r="X6034" t="str">
        <f>Y6034&amp;"-"&amp;Z6034&amp;"-"&amp;AC6034&amp;"-"&amp;AD6034&amp;"-"&amp;AG6034</f>
        <v>26.5-e-A-0-2.5</v>
      </c>
      <c r="Y6034">
        <f>F6034</f>
        <v>26.5</v>
      </c>
      <c r="Z6034" s="2" t="str">
        <f>G6034</f>
        <v>e</v>
      </c>
      <c r="AA6034">
        <f>_xlfn.IFNA(VLOOKUP(X6034,'duo-out'!A$2:Q$5000,5,FALSE),E6034+10*(H6034-1)+1+_xlfn.IFNA(VLOOKUP(D6034,states!A$2:C$10,3,FALSE),1))</f>
        <v>251</v>
      </c>
      <c r="AB6034">
        <f>IF(V6034="","",V6034)</f>
        <v>32649.792476328003</v>
      </c>
      <c r="AC6034" s="2" t="str">
        <f>_xlfn.IFNA(VLOOKUP(D6034,states!A$2:C$10,2,FALSE),"XX")</f>
        <v>A</v>
      </c>
      <c r="AD6034">
        <f>E6034</f>
        <v>0</v>
      </c>
      <c r="AE6034">
        <f>_xlfn.IFNA(VLOOKUP(D6034,states!A$2:D$10,4,FALSE),0)</f>
        <v>2</v>
      </c>
      <c r="AF6034">
        <v>0.5</v>
      </c>
      <c r="AG6034">
        <f>IF(AE6034=0,AF6034,IF(AE6034=1,IF(F6034=0.5,0.5,IF(H6034=1,0.5,1.5)),IF(F6034=0.5,0.5,IF(H6034=1,2.5,1.5))))</f>
        <v>2.5</v>
      </c>
      <c r="AH6034" s="7">
        <f>IF(AC6034="XX",0,1/C6034^(1/5)*IF(E6034=0,100,1)/(E6034+1)^(1/4))</f>
        <v>114.86983549970351</v>
      </c>
    </row>
    <row r="6035" spans="1:34">
      <c r="A6035">
        <v>3389</v>
      </c>
      <c r="B6035" s="1">
        <v>23382.467400000001</v>
      </c>
      <c r="C6035" s="6">
        <v>0.01</v>
      </c>
      <c r="D6035" t="s">
        <v>3</v>
      </c>
      <c r="E6035">
        <v>0</v>
      </c>
      <c r="F6035">
        <v>26.5</v>
      </c>
      <c r="G6035" t="s">
        <v>1</v>
      </c>
      <c r="H6035">
        <v>2</v>
      </c>
      <c r="I6035" t="s">
        <v>0</v>
      </c>
      <c r="J6035">
        <v>0</v>
      </c>
      <c r="K6035">
        <v>26.5</v>
      </c>
      <c r="L6035" t="s">
        <v>2</v>
      </c>
      <c r="M6035">
        <v>2</v>
      </c>
      <c r="N6035" t="s">
        <v>3445</v>
      </c>
      <c r="O6035">
        <v>1</v>
      </c>
      <c r="P6035" t="str">
        <f>D6035&amp;"-"&amp;F6035&amp;"-"&amp;G6035&amp;"-"&amp;E6035&amp;"-"&amp;H6035</f>
        <v>A2Delta-26.5-e-0-2</v>
      </c>
      <c r="Q6035" t="str">
        <f>I6035&amp;"-"&amp;K6035&amp;"-"&amp;L6035&amp;"-"&amp;J6035&amp;"-"&amp;M6035</f>
        <v>X2Pi-26.5-f-0-2</v>
      </c>
      <c r="R6035">
        <f>B6035+S6035</f>
        <v>33319.453410495</v>
      </c>
      <c r="S6035">
        <f>_xlfn.IFNA(VLOOKUP(Q6035,'MARVEL-X'!A$2:I$1400,7,FALSE),VLOOKUP(Q6035,MARVEL!A$2:J$1522,10,FALSE))</f>
        <v>9936.9860104949985</v>
      </c>
      <c r="T6035">
        <f>IF(P6035=P6034,R6035+T6034,R6035)</f>
        <v>33319.453410495</v>
      </c>
      <c r="U6035">
        <f>IF(P6035=P6034,1+U6034,1)</f>
        <v>1</v>
      </c>
      <c r="V6035" t="str">
        <f t="shared" si="94"/>
        <v/>
      </c>
      <c r="W6035" t="str">
        <f>IF(V6035="","",IF(ABS(V6035-R6035)&gt;W$1,ABS(V6035-R6035),""))</f>
        <v/>
      </c>
      <c r="X6035" t="str">
        <f>Y6035&amp;"-"&amp;Z6035&amp;"-"&amp;AC6035&amp;"-"&amp;AD6035&amp;"-"&amp;AG6035</f>
        <v>26.5-e-A-0-1.5</v>
      </c>
      <c r="Y6035">
        <f>F6035</f>
        <v>26.5</v>
      </c>
      <c r="Z6035" s="2" t="str">
        <f>G6035</f>
        <v>e</v>
      </c>
      <c r="AA6035">
        <f>_xlfn.IFNA(VLOOKUP(X6035,'duo-out'!A$2:Q$5000,5,FALSE),E6035+10*(H6035-1)+1+_xlfn.IFNA(VLOOKUP(D6035,states!A$2:C$10,3,FALSE),1))</f>
        <v>261</v>
      </c>
      <c r="AB6035" t="str">
        <f>IF(V6035="","",V6035)</f>
        <v/>
      </c>
      <c r="AC6035" s="2" t="str">
        <f>_xlfn.IFNA(VLOOKUP(D6035,states!A$2:C$10,2,FALSE),"XX")</f>
        <v>A</v>
      </c>
      <c r="AD6035">
        <f>E6035</f>
        <v>0</v>
      </c>
      <c r="AE6035">
        <f>_xlfn.IFNA(VLOOKUP(D6035,states!A$2:D$10,4,FALSE),0)</f>
        <v>2</v>
      </c>
      <c r="AF6035">
        <v>0.5</v>
      </c>
      <c r="AG6035">
        <f>IF(AE6035=0,AF6035,IF(AE6035=1,IF(F6035=0.5,0.5,IF(H6035=1,0.5,1.5)),IF(F6035=0.5,0.5,IF(H6035=1,2.5,1.5))))</f>
        <v>1.5</v>
      </c>
      <c r="AH6035" s="7">
        <f>IF(AC6035="XX",0,1/C6035^(1/5)*IF(E6035=0,100,1)/(E6035+1)^(1/4))</f>
        <v>251.188643150958</v>
      </c>
    </row>
    <row r="6036" spans="1:34">
      <c r="A6036">
        <v>899</v>
      </c>
      <c r="B6036" s="1">
        <v>22727.97</v>
      </c>
      <c r="C6036" s="6">
        <v>0.10199999999999999</v>
      </c>
      <c r="D6036" t="s">
        <v>3</v>
      </c>
      <c r="E6036">
        <v>0</v>
      </c>
      <c r="F6036">
        <v>26.5</v>
      </c>
      <c r="G6036" t="s">
        <v>1</v>
      </c>
      <c r="H6036">
        <v>2</v>
      </c>
      <c r="I6036" t="s">
        <v>0</v>
      </c>
      <c r="J6036">
        <v>0</v>
      </c>
      <c r="K6036">
        <v>27.5</v>
      </c>
      <c r="L6036" t="s">
        <v>1</v>
      </c>
      <c r="M6036">
        <v>2</v>
      </c>
      <c r="N6036" t="s">
        <v>955</v>
      </c>
      <c r="O6036">
        <v>1</v>
      </c>
      <c r="P6036" t="str">
        <f>D6036&amp;"-"&amp;F6036&amp;"-"&amp;G6036&amp;"-"&amp;E6036&amp;"-"&amp;H6036</f>
        <v>A2Delta-26.5-e-0-2</v>
      </c>
      <c r="Q6036" t="str">
        <f>I6036&amp;"-"&amp;K6036&amp;"-"&amp;L6036&amp;"-"&amp;J6036&amp;"-"&amp;M6036</f>
        <v>X2Pi-27.5-e-0-2</v>
      </c>
      <c r="R6036">
        <f>B6036+S6036</f>
        <v>33319.355540835997</v>
      </c>
      <c r="S6036">
        <f>_xlfn.IFNA(VLOOKUP(Q6036,'MARVEL-X'!A$2:I$1400,7,FALSE),VLOOKUP(Q6036,MARVEL!A$2:J$1522,10,FALSE))</f>
        <v>10591.385540836</v>
      </c>
      <c r="T6036">
        <f>IF(P6036=P6035,R6036+T6035,R6036)</f>
        <v>66638.808951330997</v>
      </c>
      <c r="U6036">
        <f>IF(P6036=P6035,1+U6035,1)</f>
        <v>2</v>
      </c>
      <c r="V6036" t="str">
        <f t="shared" si="94"/>
        <v/>
      </c>
      <c r="W6036" t="str">
        <f>IF(V6036="","",IF(ABS(V6036-R6036)&gt;W$1,ABS(V6036-R6036),""))</f>
        <v/>
      </c>
      <c r="X6036" t="str">
        <f>Y6036&amp;"-"&amp;Z6036&amp;"-"&amp;AC6036&amp;"-"&amp;AD6036&amp;"-"&amp;AG6036</f>
        <v>26.5-e-A-0-1.5</v>
      </c>
      <c r="Y6036">
        <f>F6036</f>
        <v>26.5</v>
      </c>
      <c r="Z6036" s="2" t="str">
        <f>G6036</f>
        <v>e</v>
      </c>
      <c r="AA6036">
        <f>_xlfn.IFNA(VLOOKUP(X6036,'duo-out'!A$2:Q$5000,5,FALSE),E6036+10*(H6036-1)+1+_xlfn.IFNA(VLOOKUP(D6036,states!A$2:C$10,3,FALSE),1))</f>
        <v>261</v>
      </c>
      <c r="AB6036" t="str">
        <f>IF(V6036="","",V6036)</f>
        <v/>
      </c>
      <c r="AC6036" s="2" t="str">
        <f>_xlfn.IFNA(VLOOKUP(D6036,states!A$2:C$10,2,FALSE),"XX")</f>
        <v>A</v>
      </c>
      <c r="AD6036">
        <f>E6036</f>
        <v>0</v>
      </c>
      <c r="AE6036">
        <f>_xlfn.IFNA(VLOOKUP(D6036,states!A$2:D$10,4,FALSE),0)</f>
        <v>2</v>
      </c>
      <c r="AF6036">
        <v>0.5</v>
      </c>
      <c r="AG6036">
        <f>IF(AE6036=0,AF6036,IF(AE6036=1,IF(F6036=0.5,0.5,IF(H6036=1,0.5,1.5)),IF(F6036=0.5,0.5,IF(H6036=1,2.5,1.5))))</f>
        <v>1.5</v>
      </c>
      <c r="AH6036" s="7">
        <f>IF(AC6036="XX",0,1/C6036^(1/5)*IF(E6036=0,100,1)/(E6036+1)^(1/4))</f>
        <v>157.86285963571271</v>
      </c>
    </row>
    <row r="6037" spans="1:34">
      <c r="A6037">
        <v>813</v>
      </c>
      <c r="B6037" s="1">
        <v>23382.7</v>
      </c>
      <c r="C6037" s="6">
        <v>0.2467</v>
      </c>
      <c r="D6037" t="s">
        <v>3</v>
      </c>
      <c r="E6037">
        <v>0</v>
      </c>
      <c r="F6037">
        <v>26.5</v>
      </c>
      <c r="G6037" t="s">
        <v>1</v>
      </c>
      <c r="H6037">
        <v>2</v>
      </c>
      <c r="I6037" t="s">
        <v>0</v>
      </c>
      <c r="J6037">
        <v>0</v>
      </c>
      <c r="K6037">
        <v>26.5</v>
      </c>
      <c r="L6037" t="s">
        <v>2</v>
      </c>
      <c r="M6037">
        <v>2</v>
      </c>
      <c r="N6037" t="s">
        <v>869</v>
      </c>
      <c r="O6037">
        <v>1</v>
      </c>
      <c r="P6037" t="str">
        <f>D6037&amp;"-"&amp;F6037&amp;"-"&amp;G6037&amp;"-"&amp;E6037&amp;"-"&amp;H6037</f>
        <v>A2Delta-26.5-e-0-2</v>
      </c>
      <c r="Q6037" t="str">
        <f>I6037&amp;"-"&amp;K6037&amp;"-"&amp;L6037&amp;"-"&amp;J6037&amp;"-"&amp;M6037</f>
        <v>X2Pi-26.5-f-0-2</v>
      </c>
      <c r="R6037">
        <f>B6037+S6037</f>
        <v>33319.686010495003</v>
      </c>
      <c r="S6037">
        <f>_xlfn.IFNA(VLOOKUP(Q6037,'MARVEL-X'!A$2:I$1400,7,FALSE),VLOOKUP(Q6037,MARVEL!A$2:J$1522,10,FALSE))</f>
        <v>9936.9860104949985</v>
      </c>
      <c r="T6037">
        <f>IF(P6037=P6036,R6037+T6036,R6037)</f>
        <v>99958.494961826</v>
      </c>
      <c r="U6037">
        <f>IF(P6037=P6036,1+U6036,1)</f>
        <v>3</v>
      </c>
      <c r="V6037" t="str">
        <f t="shared" si="94"/>
        <v/>
      </c>
      <c r="W6037" t="str">
        <f>IF(V6037="","",IF(ABS(V6037-R6037)&gt;W$1,ABS(V6037-R6037),""))</f>
        <v/>
      </c>
      <c r="X6037" t="str">
        <f>Y6037&amp;"-"&amp;Z6037&amp;"-"&amp;AC6037&amp;"-"&amp;AD6037&amp;"-"&amp;AG6037</f>
        <v>26.5-e-A-0-1.5</v>
      </c>
      <c r="Y6037">
        <f>F6037</f>
        <v>26.5</v>
      </c>
      <c r="Z6037" s="2" t="str">
        <f>G6037</f>
        <v>e</v>
      </c>
      <c r="AA6037">
        <f>_xlfn.IFNA(VLOOKUP(X6037,'duo-out'!A$2:Q$5000,5,FALSE),E6037+10*(H6037-1)+1+_xlfn.IFNA(VLOOKUP(D6037,states!A$2:C$10,3,FALSE),1))</f>
        <v>261</v>
      </c>
      <c r="AB6037" t="str">
        <f>IF(V6037="","",V6037)</f>
        <v/>
      </c>
      <c r="AC6037" s="2" t="str">
        <f>_xlfn.IFNA(VLOOKUP(D6037,states!A$2:C$10,2,FALSE),"XX")</f>
        <v>A</v>
      </c>
      <c r="AD6037">
        <f>E6037</f>
        <v>0</v>
      </c>
      <c r="AE6037">
        <f>_xlfn.IFNA(VLOOKUP(D6037,states!A$2:D$10,4,FALSE),0)</f>
        <v>2</v>
      </c>
      <c r="AF6037">
        <v>0.5</v>
      </c>
      <c r="AG6037">
        <f>IF(AE6037=0,AF6037,IF(AE6037=1,IF(F6037=0.5,0.5,IF(H6037=1,0.5,1.5)),IF(F6037=0.5,0.5,IF(H6037=1,2.5,1.5))))</f>
        <v>1.5</v>
      </c>
      <c r="AH6037" s="7">
        <f>IF(AC6037="XX",0,1/C6037^(1/5)*IF(E6037=0,100,1)/(E6037+1)^(1/4))</f>
        <v>132.30192709008602</v>
      </c>
    </row>
    <row r="6038" spans="1:34">
      <c r="A6038">
        <v>787</v>
      </c>
      <c r="B6038" s="1">
        <v>24064.240000000002</v>
      </c>
      <c r="C6038" s="6">
        <v>0.1764</v>
      </c>
      <c r="D6038" t="s">
        <v>3</v>
      </c>
      <c r="E6038">
        <v>0</v>
      </c>
      <c r="F6038">
        <v>26.5</v>
      </c>
      <c r="G6038" t="s">
        <v>1</v>
      </c>
      <c r="H6038">
        <v>2</v>
      </c>
      <c r="I6038" t="s">
        <v>0</v>
      </c>
      <c r="J6038">
        <v>0</v>
      </c>
      <c r="K6038">
        <v>25.5</v>
      </c>
      <c r="L6038" t="s">
        <v>1</v>
      </c>
      <c r="M6038">
        <v>2</v>
      </c>
      <c r="N6038" t="s">
        <v>843</v>
      </c>
      <c r="O6038">
        <v>1</v>
      </c>
      <c r="P6038" t="str">
        <f>D6038&amp;"-"&amp;F6038&amp;"-"&amp;G6038&amp;"-"&amp;E6038&amp;"-"&amp;H6038</f>
        <v>A2Delta-26.5-e-0-2</v>
      </c>
      <c r="Q6038" t="str">
        <f>I6038&amp;"-"&amp;K6038&amp;"-"&amp;L6038&amp;"-"&amp;J6038&amp;"-"&amp;M6038</f>
        <v>X2Pi-25.5-e-0-2</v>
      </c>
      <c r="R6038">
        <f>B6038+S6038</f>
        <v>33319.302055150998</v>
      </c>
      <c r="S6038">
        <f>_xlfn.IFNA(VLOOKUP(Q6038,'MARVEL-X'!A$2:I$1400,7,FALSE),VLOOKUP(Q6038,MARVEL!A$2:J$1522,10,FALSE))</f>
        <v>9255.0620551509983</v>
      </c>
      <c r="T6038">
        <f>IF(P6038=P6037,R6038+T6037,R6038)</f>
        <v>133277.79701697698</v>
      </c>
      <c r="U6038">
        <f>IF(P6038=P6037,1+U6037,1)</f>
        <v>4</v>
      </c>
      <c r="V6038" t="str">
        <f t="shared" si="94"/>
        <v/>
      </c>
      <c r="W6038" t="str">
        <f>IF(V6038="","",IF(ABS(V6038-R6038)&gt;W$1,ABS(V6038-R6038),""))</f>
        <v/>
      </c>
      <c r="X6038" t="str">
        <f>Y6038&amp;"-"&amp;Z6038&amp;"-"&amp;AC6038&amp;"-"&amp;AD6038&amp;"-"&amp;AG6038</f>
        <v>26.5-e-A-0-1.5</v>
      </c>
      <c r="Y6038">
        <f>F6038</f>
        <v>26.5</v>
      </c>
      <c r="Z6038" s="2" t="str">
        <f>G6038</f>
        <v>e</v>
      </c>
      <c r="AA6038">
        <f>_xlfn.IFNA(VLOOKUP(X6038,'duo-out'!A$2:Q$5000,5,FALSE),E6038+10*(H6038-1)+1+_xlfn.IFNA(VLOOKUP(D6038,states!A$2:C$10,3,FALSE),1))</f>
        <v>261</v>
      </c>
      <c r="AB6038" t="str">
        <f>IF(V6038="","",V6038)</f>
        <v/>
      </c>
      <c r="AC6038" s="2" t="str">
        <f>_xlfn.IFNA(VLOOKUP(D6038,states!A$2:C$10,2,FALSE),"XX")</f>
        <v>A</v>
      </c>
      <c r="AD6038">
        <f>E6038</f>
        <v>0</v>
      </c>
      <c r="AE6038">
        <f>_xlfn.IFNA(VLOOKUP(D6038,states!A$2:D$10,4,FALSE),0)</f>
        <v>2</v>
      </c>
      <c r="AF6038">
        <v>0.5</v>
      </c>
      <c r="AG6038">
        <f>IF(AE6038=0,AF6038,IF(AE6038=1,IF(F6038=0.5,0.5,IF(H6038=1,0.5,1.5)),IF(F6038=0.5,0.5,IF(H6038=1,2.5,1.5))))</f>
        <v>1.5</v>
      </c>
      <c r="AH6038" s="7">
        <f>IF(AC6038="XX",0,1/C6038^(1/5)*IF(E6038=0,100,1)/(E6038+1)^(1/4))</f>
        <v>141.481704664972</v>
      </c>
    </row>
    <row r="6039" spans="1:34">
      <c r="A6039">
        <v>207</v>
      </c>
      <c r="B6039" s="1">
        <v>22705</v>
      </c>
      <c r="C6039" s="6">
        <v>0.5</v>
      </c>
      <c r="D6039" t="s">
        <v>3</v>
      </c>
      <c r="E6039">
        <v>0</v>
      </c>
      <c r="F6039">
        <v>26.5</v>
      </c>
      <c r="G6039" t="s">
        <v>1</v>
      </c>
      <c r="H6039">
        <v>2</v>
      </c>
      <c r="I6039" t="s">
        <v>0</v>
      </c>
      <c r="J6039">
        <v>0</v>
      </c>
      <c r="K6039">
        <v>27.5</v>
      </c>
      <c r="L6039" t="s">
        <v>1</v>
      </c>
      <c r="M6039">
        <v>2</v>
      </c>
      <c r="N6039" t="s">
        <v>262</v>
      </c>
      <c r="O6039">
        <v>-1</v>
      </c>
      <c r="P6039" t="str">
        <f>D6039&amp;"-"&amp;F6039&amp;"-"&amp;G6039&amp;"-"&amp;E6039&amp;"-"&amp;H6039</f>
        <v>A2Delta-26.5-e-0-2</v>
      </c>
      <c r="Q6039" t="str">
        <f>I6039&amp;"-"&amp;K6039&amp;"-"&amp;L6039&amp;"-"&amp;J6039&amp;"-"&amp;M6039</f>
        <v>X2Pi-27.5-e-0-2</v>
      </c>
      <c r="R6039">
        <f>B6039+S6039</f>
        <v>33296.385540835996</v>
      </c>
      <c r="S6039">
        <f>_xlfn.IFNA(VLOOKUP(Q6039,'MARVEL-X'!A$2:I$1400,7,FALSE),VLOOKUP(Q6039,MARVEL!A$2:J$1522,10,FALSE))</f>
        <v>10591.385540836</v>
      </c>
      <c r="T6039">
        <f>IF(P6039=P6038,R6039+T6038,R6039)</f>
        <v>166574.18255781298</v>
      </c>
      <c r="U6039">
        <f>IF(P6039=P6038,1+U6038,1)</f>
        <v>5</v>
      </c>
      <c r="V6039">
        <f t="shared" si="94"/>
        <v>33314.836511562593</v>
      </c>
      <c r="W6039">
        <f>IF(V6039="","",IF(ABS(V6039-R6039)&gt;W$1,ABS(V6039-R6039),""))</f>
        <v>18.450970726597006</v>
      </c>
      <c r="X6039" t="str">
        <f>Y6039&amp;"-"&amp;Z6039&amp;"-"&amp;AC6039&amp;"-"&amp;AD6039&amp;"-"&amp;AG6039</f>
        <v>26.5-e-A-0-1.5</v>
      </c>
      <c r="Y6039">
        <f>F6039</f>
        <v>26.5</v>
      </c>
      <c r="Z6039" s="2" t="str">
        <f>G6039</f>
        <v>e</v>
      </c>
      <c r="AA6039">
        <f>_xlfn.IFNA(VLOOKUP(X6039,'duo-out'!A$2:Q$5000,5,FALSE),E6039+10*(H6039-1)+1+_xlfn.IFNA(VLOOKUP(D6039,states!A$2:C$10,3,FALSE),1))</f>
        <v>261</v>
      </c>
      <c r="AB6039">
        <f>IF(V6039="","",V6039)</f>
        <v>33314.836511562593</v>
      </c>
      <c r="AC6039" s="2" t="str">
        <f>_xlfn.IFNA(VLOOKUP(D6039,states!A$2:C$10,2,FALSE),"XX")</f>
        <v>A</v>
      </c>
      <c r="AD6039">
        <f>E6039</f>
        <v>0</v>
      </c>
      <c r="AE6039">
        <f>_xlfn.IFNA(VLOOKUP(D6039,states!A$2:D$10,4,FALSE),0)</f>
        <v>2</v>
      </c>
      <c r="AF6039">
        <v>0.5</v>
      </c>
      <c r="AG6039">
        <f>IF(AE6039=0,AF6039,IF(AE6039=1,IF(F6039=0.5,0.5,IF(H6039=1,0.5,1.5)),IF(F6039=0.5,0.5,IF(H6039=1,2.5,1.5))))</f>
        <v>1.5</v>
      </c>
      <c r="AH6039" s="7">
        <f>IF(AC6039="XX",0,1/C6039^(1/5)*IF(E6039=0,100,1)/(E6039+1)^(1/4))</f>
        <v>114.86983549970351</v>
      </c>
    </row>
    <row r="6040" spans="1:34">
      <c r="A6040">
        <v>1017</v>
      </c>
      <c r="B6040" s="1">
        <v>22611.22</v>
      </c>
      <c r="C6040" s="6">
        <v>0.05</v>
      </c>
      <c r="D6040" t="s">
        <v>3</v>
      </c>
      <c r="E6040">
        <v>1</v>
      </c>
      <c r="F6040">
        <v>26.5</v>
      </c>
      <c r="G6040" t="s">
        <v>1</v>
      </c>
      <c r="H6040">
        <v>1</v>
      </c>
      <c r="I6040" t="s">
        <v>0</v>
      </c>
      <c r="J6040">
        <v>1</v>
      </c>
      <c r="K6040">
        <v>27.5</v>
      </c>
      <c r="L6040" t="s">
        <v>1</v>
      </c>
      <c r="M6040">
        <v>1</v>
      </c>
      <c r="N6040" t="s">
        <v>1073</v>
      </c>
      <c r="O6040">
        <v>1</v>
      </c>
      <c r="P6040" t="str">
        <f>D6040&amp;"-"&amp;F6040&amp;"-"&amp;G6040&amp;"-"&amp;E6040&amp;"-"&amp;H6040</f>
        <v>A2Delta-26.5-e-1-1</v>
      </c>
      <c r="Q6040" t="str">
        <f>I6040&amp;"-"&amp;K6040&amp;"-"&amp;L6040&amp;"-"&amp;J6040&amp;"-"&amp;M6040</f>
        <v>X2Pi-27.5-e-1-1</v>
      </c>
      <c r="R6040">
        <f>B6040+S6040</f>
        <v>34890.700095792999</v>
      </c>
      <c r="S6040">
        <f>_xlfn.IFNA(VLOOKUP(Q6040,'MARVEL-X'!A$2:I$1400,7,FALSE),VLOOKUP(Q6040,MARVEL!A$2:J$1522,10,FALSE))</f>
        <v>12279.480095792998</v>
      </c>
      <c r="T6040">
        <f>IF(P6040=P6039,R6040+T6039,R6040)</f>
        <v>34890.700095792999</v>
      </c>
      <c r="U6040">
        <f>IF(P6040=P6039,1+U6039,1)</f>
        <v>1</v>
      </c>
      <c r="V6040" t="str">
        <f t="shared" si="94"/>
        <v/>
      </c>
      <c r="W6040" t="str">
        <f>IF(V6040="","",IF(ABS(V6040-R6040)&gt;W$1,ABS(V6040-R6040),""))</f>
        <v/>
      </c>
      <c r="X6040" t="str">
        <f>Y6040&amp;"-"&amp;Z6040&amp;"-"&amp;AC6040&amp;"-"&amp;AD6040&amp;"-"&amp;AG6040</f>
        <v>26.5-e-A-1-2.5</v>
      </c>
      <c r="Y6040">
        <f>F6040</f>
        <v>26.5</v>
      </c>
      <c r="Z6040" s="2" t="str">
        <f>G6040</f>
        <v>e</v>
      </c>
      <c r="AA6040">
        <f>_xlfn.IFNA(VLOOKUP(X6040,'duo-out'!A$2:Q$5000,5,FALSE),E6040+10*(H6040-1)+1+_xlfn.IFNA(VLOOKUP(D6040,states!A$2:C$10,3,FALSE),1))</f>
        <v>252</v>
      </c>
      <c r="AB6040" t="str">
        <f>IF(V6040="","",V6040)</f>
        <v/>
      </c>
      <c r="AC6040" s="2" t="str">
        <f>_xlfn.IFNA(VLOOKUP(D6040,states!A$2:C$10,2,FALSE),"XX")</f>
        <v>A</v>
      </c>
      <c r="AD6040">
        <f>E6040</f>
        <v>1</v>
      </c>
      <c r="AE6040">
        <f>_xlfn.IFNA(VLOOKUP(D6040,states!A$2:D$10,4,FALSE),0)</f>
        <v>2</v>
      </c>
      <c r="AF6040">
        <v>0.5</v>
      </c>
      <c r="AG6040">
        <f>IF(AE6040=0,AF6040,IF(AE6040=1,IF(F6040=0.5,0.5,IF(H6040=1,0.5,1.5)),IF(F6040=0.5,0.5,IF(H6040=1,2.5,1.5))))</f>
        <v>2.5</v>
      </c>
      <c r="AH6040" s="7">
        <f>IF(AC6040="XX",0,1/C6040^(1/5)*IF(E6040=0,100,1)/(E6040+1)^(1/4))</f>
        <v>1.5309059120638666</v>
      </c>
    </row>
    <row r="6041" spans="1:34">
      <c r="A6041">
        <v>929</v>
      </c>
      <c r="B6041" s="1">
        <v>23861.81</v>
      </c>
      <c r="C6041" s="6">
        <v>0.05</v>
      </c>
      <c r="D6041" t="s">
        <v>3</v>
      </c>
      <c r="E6041">
        <v>1</v>
      </c>
      <c r="F6041">
        <v>26.5</v>
      </c>
      <c r="G6041" t="s">
        <v>1</v>
      </c>
      <c r="H6041">
        <v>1</v>
      </c>
      <c r="I6041" t="s">
        <v>0</v>
      </c>
      <c r="J6041">
        <v>1</v>
      </c>
      <c r="K6041">
        <v>25.5</v>
      </c>
      <c r="L6041" t="s">
        <v>1</v>
      </c>
      <c r="M6041">
        <v>1</v>
      </c>
      <c r="N6041" t="s">
        <v>985</v>
      </c>
      <c r="O6041">
        <v>1</v>
      </c>
      <c r="P6041" t="str">
        <f>D6041&amp;"-"&amp;F6041&amp;"-"&amp;G6041&amp;"-"&amp;E6041&amp;"-"&amp;H6041</f>
        <v>A2Delta-26.5-e-1-1</v>
      </c>
      <c r="Q6041" t="str">
        <f>I6041&amp;"-"&amp;K6041&amp;"-"&amp;L6041&amp;"-"&amp;J6041&amp;"-"&amp;M6041</f>
        <v>X2Pi-25.5-e-1-1</v>
      </c>
      <c r="R6041">
        <f>B6041+S6041</f>
        <v>34890.621666660998</v>
      </c>
      <c r="S6041">
        <f>_xlfn.IFNA(VLOOKUP(Q6041,'MARVEL-X'!A$2:I$1400,7,FALSE),VLOOKUP(Q6041,MARVEL!A$2:J$1522,10,FALSE))</f>
        <v>11028.811666660999</v>
      </c>
      <c r="T6041">
        <f>IF(P6041=P6040,R6041+T6040,R6041)</f>
        <v>69781.321762453998</v>
      </c>
      <c r="U6041">
        <f>IF(P6041=P6040,1+U6040,1)</f>
        <v>2</v>
      </c>
      <c r="V6041" t="str">
        <f t="shared" si="94"/>
        <v/>
      </c>
      <c r="W6041" t="str">
        <f>IF(V6041="","",IF(ABS(V6041-R6041)&gt;W$1,ABS(V6041-R6041),""))</f>
        <v/>
      </c>
      <c r="X6041" t="str">
        <f>Y6041&amp;"-"&amp;Z6041&amp;"-"&amp;AC6041&amp;"-"&amp;AD6041&amp;"-"&amp;AG6041</f>
        <v>26.5-e-A-1-2.5</v>
      </c>
      <c r="Y6041">
        <f>F6041</f>
        <v>26.5</v>
      </c>
      <c r="Z6041" s="2" t="str">
        <f>G6041</f>
        <v>e</v>
      </c>
      <c r="AA6041">
        <f>_xlfn.IFNA(VLOOKUP(X6041,'duo-out'!A$2:Q$5000,5,FALSE),E6041+10*(H6041-1)+1+_xlfn.IFNA(VLOOKUP(D6041,states!A$2:C$10,3,FALSE),1))</f>
        <v>252</v>
      </c>
      <c r="AB6041" t="str">
        <f>IF(V6041="","",V6041)</f>
        <v/>
      </c>
      <c r="AC6041" s="2" t="str">
        <f>_xlfn.IFNA(VLOOKUP(D6041,states!A$2:C$10,2,FALSE),"XX")</f>
        <v>A</v>
      </c>
      <c r="AD6041">
        <f>E6041</f>
        <v>1</v>
      </c>
      <c r="AE6041">
        <f>_xlfn.IFNA(VLOOKUP(D6041,states!A$2:D$10,4,FALSE),0)</f>
        <v>2</v>
      </c>
      <c r="AF6041">
        <v>0.5</v>
      </c>
      <c r="AG6041">
        <f>IF(AE6041=0,AF6041,IF(AE6041=1,IF(F6041=0.5,0.5,IF(H6041=1,0.5,1.5)),IF(F6041=0.5,0.5,IF(H6041=1,2.5,1.5))))</f>
        <v>2.5</v>
      </c>
      <c r="AH6041" s="7">
        <f>IF(AC6041="XX",0,1/C6041^(1/5)*IF(E6041=0,100,1)/(E6041+1)^(1/4))</f>
        <v>1.5309059120638666</v>
      </c>
    </row>
    <row r="6042" spans="1:34">
      <c r="A6042">
        <v>5859</v>
      </c>
      <c r="B6042" s="1">
        <v>22611.43</v>
      </c>
      <c r="C6042" s="6">
        <v>0.5</v>
      </c>
      <c r="D6042" t="s">
        <v>3</v>
      </c>
      <c r="E6042">
        <v>1</v>
      </c>
      <c r="F6042">
        <v>26.5</v>
      </c>
      <c r="G6042" t="s">
        <v>1</v>
      </c>
      <c r="H6042">
        <v>1</v>
      </c>
      <c r="I6042" t="s">
        <v>0</v>
      </c>
      <c r="J6042">
        <v>1</v>
      </c>
      <c r="K6042">
        <v>27.5</v>
      </c>
      <c r="L6042" t="s">
        <v>1</v>
      </c>
      <c r="M6042">
        <v>1</v>
      </c>
      <c r="N6042" t="s">
        <v>5915</v>
      </c>
      <c r="O6042">
        <v>1</v>
      </c>
      <c r="P6042" t="str">
        <f>D6042&amp;"-"&amp;F6042&amp;"-"&amp;G6042&amp;"-"&amp;E6042&amp;"-"&amp;H6042</f>
        <v>A2Delta-26.5-e-1-1</v>
      </c>
      <c r="Q6042" t="str">
        <f>I6042&amp;"-"&amp;K6042&amp;"-"&amp;L6042&amp;"-"&amp;J6042&amp;"-"&amp;M6042</f>
        <v>X2Pi-27.5-e-1-1</v>
      </c>
      <c r="R6042">
        <f>B6042+S6042</f>
        <v>34890.910095792999</v>
      </c>
      <c r="S6042">
        <f>_xlfn.IFNA(VLOOKUP(Q6042,'MARVEL-X'!A$2:I$1400,7,FALSE),VLOOKUP(Q6042,MARVEL!A$2:J$1522,10,FALSE))</f>
        <v>12279.480095792998</v>
      </c>
      <c r="T6042">
        <f>IF(P6042=P6041,R6042+T6041,R6042)</f>
        <v>104672.23185824699</v>
      </c>
      <c r="U6042">
        <f>IF(P6042=P6041,1+U6041,1)</f>
        <v>3</v>
      </c>
      <c r="V6042" t="str">
        <f t="shared" si="94"/>
        <v/>
      </c>
      <c r="W6042" t="str">
        <f>IF(V6042="","",IF(ABS(V6042-R6042)&gt;W$1,ABS(V6042-R6042),""))</f>
        <v/>
      </c>
      <c r="X6042" t="str">
        <f>Y6042&amp;"-"&amp;Z6042&amp;"-"&amp;AC6042&amp;"-"&amp;AD6042&amp;"-"&amp;AG6042</f>
        <v>26.5-e-A-1-2.5</v>
      </c>
      <c r="Y6042">
        <f>F6042</f>
        <v>26.5</v>
      </c>
      <c r="Z6042" s="2" t="str">
        <f>G6042</f>
        <v>e</v>
      </c>
      <c r="AA6042">
        <f>_xlfn.IFNA(VLOOKUP(X6042,'duo-out'!A$2:Q$5000,5,FALSE),E6042+10*(H6042-1)+1+_xlfn.IFNA(VLOOKUP(D6042,states!A$2:C$10,3,FALSE),1))</f>
        <v>252</v>
      </c>
      <c r="AB6042" t="str">
        <f>IF(V6042="","",V6042)</f>
        <v/>
      </c>
      <c r="AC6042" s="2" t="str">
        <f>_xlfn.IFNA(VLOOKUP(D6042,states!A$2:C$10,2,FALSE),"XX")</f>
        <v>A</v>
      </c>
      <c r="AD6042">
        <f>E6042</f>
        <v>1</v>
      </c>
      <c r="AE6042">
        <f>_xlfn.IFNA(VLOOKUP(D6042,states!A$2:D$10,4,FALSE),0)</f>
        <v>2</v>
      </c>
      <c r="AF6042">
        <v>0.5</v>
      </c>
      <c r="AG6042">
        <f>IF(AE6042=0,AF6042,IF(AE6042=1,IF(F6042=0.5,0.5,IF(H6042=1,0.5,1.5)),IF(F6042=0.5,0.5,IF(H6042=1,2.5,1.5))))</f>
        <v>2.5</v>
      </c>
      <c r="AH6042" s="7">
        <f>IF(AC6042="XX",0,1/C6042^(1/5)*IF(E6042=0,100,1)/(E6042+1)^(1/4))</f>
        <v>0.96593632892484571</v>
      </c>
    </row>
    <row r="6043" spans="1:34">
      <c r="A6043">
        <v>5848</v>
      </c>
      <c r="B6043" s="1">
        <v>23861.9</v>
      </c>
      <c r="C6043" s="6">
        <v>0.5</v>
      </c>
      <c r="D6043" t="s">
        <v>3</v>
      </c>
      <c r="E6043">
        <v>1</v>
      </c>
      <c r="F6043">
        <v>26.5</v>
      </c>
      <c r="G6043" t="s">
        <v>1</v>
      </c>
      <c r="H6043">
        <v>1</v>
      </c>
      <c r="I6043" t="s">
        <v>0</v>
      </c>
      <c r="J6043">
        <v>1</v>
      </c>
      <c r="K6043">
        <v>25.5</v>
      </c>
      <c r="L6043" t="s">
        <v>1</v>
      </c>
      <c r="M6043">
        <v>1</v>
      </c>
      <c r="N6043" t="s">
        <v>5904</v>
      </c>
      <c r="O6043">
        <v>1</v>
      </c>
      <c r="P6043" t="str">
        <f>D6043&amp;"-"&amp;F6043&amp;"-"&amp;G6043&amp;"-"&amp;E6043&amp;"-"&amp;H6043</f>
        <v>A2Delta-26.5-e-1-1</v>
      </c>
      <c r="Q6043" t="str">
        <f>I6043&amp;"-"&amp;K6043&amp;"-"&amp;L6043&amp;"-"&amp;J6043&amp;"-"&amp;M6043</f>
        <v>X2Pi-25.5-e-1-1</v>
      </c>
      <c r="R6043">
        <f>B6043+S6043</f>
        <v>34890.711666661002</v>
      </c>
      <c r="S6043">
        <f>_xlfn.IFNA(VLOOKUP(Q6043,'MARVEL-X'!A$2:I$1400,7,FALSE),VLOOKUP(Q6043,MARVEL!A$2:J$1522,10,FALSE))</f>
        <v>11028.811666660999</v>
      </c>
      <c r="T6043">
        <f>IF(P6043=P6042,R6043+T6042,R6043)</f>
        <v>139562.94352490798</v>
      </c>
      <c r="U6043">
        <f>IF(P6043=P6042,1+U6042,1)</f>
        <v>4</v>
      </c>
      <c r="V6043">
        <f t="shared" si="94"/>
        <v>34890.735881226996</v>
      </c>
      <c r="W6043" t="str">
        <f>IF(V6043="","",IF(ABS(V6043-R6043)&gt;W$1,ABS(V6043-R6043),""))</f>
        <v/>
      </c>
      <c r="X6043" t="str">
        <f>Y6043&amp;"-"&amp;Z6043&amp;"-"&amp;AC6043&amp;"-"&amp;AD6043&amp;"-"&amp;AG6043</f>
        <v>26.5-e-A-1-2.5</v>
      </c>
      <c r="Y6043">
        <f>F6043</f>
        <v>26.5</v>
      </c>
      <c r="Z6043" s="2" t="str">
        <f>G6043</f>
        <v>e</v>
      </c>
      <c r="AA6043">
        <f>_xlfn.IFNA(VLOOKUP(X6043,'duo-out'!A$2:Q$5000,5,FALSE),E6043+10*(H6043-1)+1+_xlfn.IFNA(VLOOKUP(D6043,states!A$2:C$10,3,FALSE),1))</f>
        <v>252</v>
      </c>
      <c r="AB6043">
        <f>IF(V6043="","",V6043)</f>
        <v>34890.735881226996</v>
      </c>
      <c r="AC6043" s="2" t="str">
        <f>_xlfn.IFNA(VLOOKUP(D6043,states!A$2:C$10,2,FALSE),"XX")</f>
        <v>A</v>
      </c>
      <c r="AD6043">
        <f>E6043</f>
        <v>1</v>
      </c>
      <c r="AE6043">
        <f>_xlfn.IFNA(VLOOKUP(D6043,states!A$2:D$10,4,FALSE),0)</f>
        <v>2</v>
      </c>
      <c r="AF6043">
        <v>0.5</v>
      </c>
      <c r="AG6043">
        <f>IF(AE6043=0,AF6043,IF(AE6043=1,IF(F6043=0.5,0.5,IF(H6043=1,0.5,1.5)),IF(F6043=0.5,0.5,IF(H6043=1,2.5,1.5))))</f>
        <v>2.5</v>
      </c>
      <c r="AH6043" s="7">
        <f>IF(AC6043="XX",0,1/C6043^(1/5)*IF(E6043=0,100,1)/(E6043+1)^(1/4))</f>
        <v>0.96593632892484571</v>
      </c>
    </row>
    <row r="6044" spans="1:34">
      <c r="A6044">
        <v>5874</v>
      </c>
      <c r="B6044" s="1">
        <v>23892.07</v>
      </c>
      <c r="C6044" s="6">
        <v>22.32</v>
      </c>
      <c r="D6044" t="s">
        <v>3</v>
      </c>
      <c r="E6044">
        <v>1</v>
      </c>
      <c r="F6044">
        <v>26.5</v>
      </c>
      <c r="G6044" t="s">
        <v>1</v>
      </c>
      <c r="H6044">
        <v>2</v>
      </c>
      <c r="I6044" t="s">
        <v>0</v>
      </c>
      <c r="J6044">
        <v>1</v>
      </c>
      <c r="K6044">
        <v>25.5</v>
      </c>
      <c r="L6044" t="s">
        <v>1</v>
      </c>
      <c r="M6044">
        <v>2</v>
      </c>
      <c r="N6044" t="s">
        <v>5930</v>
      </c>
      <c r="O6044">
        <v>-1</v>
      </c>
      <c r="P6044" t="str">
        <f>D6044&amp;"-"&amp;F6044&amp;"-"&amp;G6044&amp;"-"&amp;E6044&amp;"-"&amp;H6044</f>
        <v>A2Delta-26.5-e-1-2</v>
      </c>
      <c r="Q6044" t="str">
        <f>I6044&amp;"-"&amp;K6044&amp;"-"&amp;L6044&amp;"-"&amp;J6044&amp;"-"&amp;M6044</f>
        <v>X2Pi-25.5-e-1-2</v>
      </c>
      <c r="R6044">
        <f>B6044+S6044</f>
        <v>35518.192115653001</v>
      </c>
      <c r="S6044">
        <f>_xlfn.IFNA(VLOOKUP(Q6044,'MARVEL-X'!A$2:I$1400,7,FALSE),VLOOKUP(Q6044,MARVEL!A$2:J$1522,10,FALSE))</f>
        <v>11626.122115652999</v>
      </c>
      <c r="T6044">
        <f>IF(P6044=P6043,R6044+T6043,R6044)</f>
        <v>35518.192115653001</v>
      </c>
      <c r="U6044">
        <f>IF(P6044=P6043,1+U6043,1)</f>
        <v>1</v>
      </c>
      <c r="V6044">
        <f t="shared" si="94"/>
        <v>35518.192115653001</v>
      </c>
      <c r="W6044" t="str">
        <f>IF(V6044="","",IF(ABS(V6044-R6044)&gt;W$1,ABS(V6044-R6044),""))</f>
        <v/>
      </c>
      <c r="X6044" t="str">
        <f>Y6044&amp;"-"&amp;Z6044&amp;"-"&amp;AC6044&amp;"-"&amp;AD6044&amp;"-"&amp;AG6044</f>
        <v>26.5-e-A-1-1.5</v>
      </c>
      <c r="Y6044">
        <f>F6044</f>
        <v>26.5</v>
      </c>
      <c r="Z6044" s="2" t="str">
        <f>G6044</f>
        <v>e</v>
      </c>
      <c r="AA6044">
        <f>_xlfn.IFNA(VLOOKUP(X6044,'duo-out'!A$2:Q$5000,5,FALSE),E6044+10*(H6044-1)+1+_xlfn.IFNA(VLOOKUP(D6044,states!A$2:C$10,3,FALSE),1))</f>
        <v>262</v>
      </c>
      <c r="AB6044">
        <f>IF(V6044="","",V6044)</f>
        <v>35518.192115653001</v>
      </c>
      <c r="AC6044" s="2" t="str">
        <f>_xlfn.IFNA(VLOOKUP(D6044,states!A$2:C$10,2,FALSE),"XX")</f>
        <v>A</v>
      </c>
      <c r="AD6044">
        <f>E6044</f>
        <v>1</v>
      </c>
      <c r="AE6044">
        <f>_xlfn.IFNA(VLOOKUP(D6044,states!A$2:D$10,4,FALSE),0)</f>
        <v>2</v>
      </c>
      <c r="AF6044">
        <v>0.5</v>
      </c>
      <c r="AG6044">
        <f>IF(AE6044=0,AF6044,IF(AE6044=1,IF(F6044=0.5,0.5,IF(H6044=1,0.5,1.5)),IF(F6044=0.5,0.5,IF(H6044=1,2.5,1.5))))</f>
        <v>1.5</v>
      </c>
      <c r="AH6044" s="7">
        <f>IF(AC6044="XX",0,1/C6044^(1/5)*IF(E6044=0,100,1)/(E6044+1)^(1/4))</f>
        <v>0.45185975554299879</v>
      </c>
    </row>
    <row r="6045" spans="1:34">
      <c r="A6045">
        <v>1294</v>
      </c>
      <c r="B6045" s="1">
        <v>22373.38</v>
      </c>
      <c r="C6045" s="6">
        <v>0.05</v>
      </c>
      <c r="D6045" t="s">
        <v>3</v>
      </c>
      <c r="E6045">
        <v>2</v>
      </c>
      <c r="F6045">
        <v>26.5</v>
      </c>
      <c r="G6045" t="s">
        <v>1</v>
      </c>
      <c r="H6045">
        <v>1</v>
      </c>
      <c r="I6045" t="s">
        <v>0</v>
      </c>
      <c r="J6045">
        <v>2</v>
      </c>
      <c r="K6045">
        <v>27.5</v>
      </c>
      <c r="L6045" t="s">
        <v>1</v>
      </c>
      <c r="M6045">
        <v>1</v>
      </c>
      <c r="N6045" t="s">
        <v>1350</v>
      </c>
      <c r="O6045">
        <v>1</v>
      </c>
      <c r="P6045" t="str">
        <f>D6045&amp;"-"&amp;F6045&amp;"-"&amp;G6045&amp;"-"&amp;E6045&amp;"-"&amp;H6045</f>
        <v>A2Delta-26.5-e-2-1</v>
      </c>
      <c r="Q6045" t="str">
        <f>I6045&amp;"-"&amp;K6045&amp;"-"&amp;L6045&amp;"-"&amp;J6045&amp;"-"&amp;M6045</f>
        <v>X2Pi-27.5-e-2-1</v>
      </c>
      <c r="R6045">
        <f>B6045+S6045</f>
        <v>36872.255769847005</v>
      </c>
      <c r="S6045">
        <f>_xlfn.IFNA(VLOOKUP(Q6045,'MARVEL-X'!A$2:I$1400,7,FALSE),VLOOKUP(Q6045,MARVEL!A$2:J$1522,10,FALSE))</f>
        <v>14498.875769847</v>
      </c>
      <c r="T6045">
        <f>IF(P6045=P6044,R6045+T6044,R6045)</f>
        <v>36872.255769847005</v>
      </c>
      <c r="U6045">
        <f>IF(P6045=P6044,1+U6044,1)</f>
        <v>1</v>
      </c>
      <c r="V6045" t="str">
        <f t="shared" si="94"/>
        <v/>
      </c>
      <c r="W6045" t="str">
        <f>IF(V6045="","",IF(ABS(V6045-R6045)&gt;W$1,ABS(V6045-R6045),""))</f>
        <v/>
      </c>
      <c r="X6045" t="str">
        <f>Y6045&amp;"-"&amp;Z6045&amp;"-"&amp;AC6045&amp;"-"&amp;AD6045&amp;"-"&amp;AG6045</f>
        <v>26.5-e-A-2-2.5</v>
      </c>
      <c r="Y6045">
        <f>F6045</f>
        <v>26.5</v>
      </c>
      <c r="Z6045" s="2" t="str">
        <f>G6045</f>
        <v>e</v>
      </c>
      <c r="AA6045">
        <f>_xlfn.IFNA(VLOOKUP(X6045,'duo-out'!A$2:Q$5000,5,FALSE),E6045+10*(H6045-1)+1+_xlfn.IFNA(VLOOKUP(D6045,states!A$2:C$10,3,FALSE),1))</f>
        <v>253</v>
      </c>
      <c r="AB6045" t="str">
        <f>IF(V6045="","",V6045)</f>
        <v/>
      </c>
      <c r="AC6045" s="2" t="str">
        <f>_xlfn.IFNA(VLOOKUP(D6045,states!A$2:C$10,2,FALSE),"XX")</f>
        <v>A</v>
      </c>
      <c r="AD6045">
        <f>E6045</f>
        <v>2</v>
      </c>
      <c r="AE6045">
        <f>_xlfn.IFNA(VLOOKUP(D6045,states!A$2:D$10,4,FALSE),0)</f>
        <v>2</v>
      </c>
      <c r="AF6045">
        <v>0.5</v>
      </c>
      <c r="AG6045">
        <f>IF(AE6045=0,AF6045,IF(AE6045=1,IF(F6045=0.5,0.5,IF(H6045=1,0.5,1.5)),IF(F6045=0.5,0.5,IF(H6045=1,2.5,1.5))))</f>
        <v>2.5</v>
      </c>
      <c r="AH6045" s="7">
        <f>IF(AC6045="XX",0,1/C6045^(1/5)*IF(E6045=0,100,1)/(E6045+1)^(1/4))</f>
        <v>1.3833296494790666</v>
      </c>
    </row>
    <row r="6046" spans="1:34">
      <c r="A6046">
        <v>345</v>
      </c>
      <c r="B6046" s="1">
        <v>22996.59</v>
      </c>
      <c r="C6046" s="6">
        <v>0.05</v>
      </c>
      <c r="D6046" t="s">
        <v>3</v>
      </c>
      <c r="E6046">
        <v>2</v>
      </c>
      <c r="F6046">
        <v>26.5</v>
      </c>
      <c r="G6046" t="s">
        <v>1</v>
      </c>
      <c r="H6046">
        <v>1</v>
      </c>
      <c r="I6046" t="s">
        <v>0</v>
      </c>
      <c r="J6046">
        <v>2</v>
      </c>
      <c r="K6046">
        <v>26.5</v>
      </c>
      <c r="L6046" t="s">
        <v>2</v>
      </c>
      <c r="M6046">
        <v>1</v>
      </c>
      <c r="N6046" t="s">
        <v>400</v>
      </c>
      <c r="O6046">
        <v>-1</v>
      </c>
      <c r="P6046" t="str">
        <f>D6046&amp;"-"&amp;F6046&amp;"-"&amp;G6046&amp;"-"&amp;E6046&amp;"-"&amp;H6046</f>
        <v>A2Delta-26.5-e-2-1</v>
      </c>
      <c r="Q6046" t="str">
        <f>I6046&amp;"-"&amp;K6046&amp;"-"&amp;L6046&amp;"-"&amp;J6046&amp;"-"&amp;M6046</f>
        <v>X2Pi-26.5-f-2-1</v>
      </c>
      <c r="R6046">
        <f>B6046+S6046</f>
        <v>36870.252572099002</v>
      </c>
      <c r="S6046">
        <f>_xlfn.IFNA(VLOOKUP(Q6046,'MARVEL-X'!A$2:I$1400,7,FALSE),VLOOKUP(Q6046,MARVEL!A$2:J$1522,10,FALSE))</f>
        <v>13873.662572099</v>
      </c>
      <c r="T6046">
        <f>IF(P6046=P6045,R6046+T6045,R6046)</f>
        <v>73742.508341945999</v>
      </c>
      <c r="U6046">
        <f>IF(P6046=P6045,1+U6045,1)</f>
        <v>2</v>
      </c>
      <c r="V6046" t="str">
        <f t="shared" si="94"/>
        <v/>
      </c>
      <c r="W6046" t="str">
        <f>IF(V6046="","",IF(ABS(V6046-R6046)&gt;W$1,ABS(V6046-R6046),""))</f>
        <v/>
      </c>
      <c r="X6046" t="str">
        <f>Y6046&amp;"-"&amp;Z6046&amp;"-"&amp;AC6046&amp;"-"&amp;AD6046&amp;"-"&amp;AG6046</f>
        <v>26.5-e-A-2-2.5</v>
      </c>
      <c r="Y6046">
        <f>F6046</f>
        <v>26.5</v>
      </c>
      <c r="Z6046" s="2" t="str">
        <f>G6046</f>
        <v>e</v>
      </c>
      <c r="AA6046">
        <f>_xlfn.IFNA(VLOOKUP(X6046,'duo-out'!A$2:Q$5000,5,FALSE),E6046+10*(H6046-1)+1+_xlfn.IFNA(VLOOKUP(D6046,states!A$2:C$10,3,FALSE),1))</f>
        <v>253</v>
      </c>
      <c r="AB6046" t="str">
        <f>IF(V6046="","",V6046)</f>
        <v/>
      </c>
      <c r="AC6046" s="2" t="str">
        <f>_xlfn.IFNA(VLOOKUP(D6046,states!A$2:C$10,2,FALSE),"XX")</f>
        <v>A</v>
      </c>
      <c r="AD6046">
        <f>E6046</f>
        <v>2</v>
      </c>
      <c r="AE6046">
        <f>_xlfn.IFNA(VLOOKUP(D6046,states!A$2:D$10,4,FALSE),0)</f>
        <v>2</v>
      </c>
      <c r="AF6046">
        <v>0.5</v>
      </c>
      <c r="AG6046">
        <f>IF(AE6046=0,AF6046,IF(AE6046=1,IF(F6046=0.5,0.5,IF(H6046=1,0.5,1.5)),IF(F6046=0.5,0.5,IF(H6046=1,2.5,1.5))))</f>
        <v>2.5</v>
      </c>
      <c r="AH6046" s="7">
        <f>IF(AC6046="XX",0,1/C6046^(1/5)*IF(E6046=0,100,1)/(E6046+1)^(1/4))</f>
        <v>1.3833296494790666</v>
      </c>
    </row>
    <row r="6047" spans="1:34">
      <c r="A6047">
        <v>342</v>
      </c>
      <c r="B6047" s="1">
        <v>23570.94</v>
      </c>
      <c r="C6047" s="6">
        <v>0.05</v>
      </c>
      <c r="D6047" t="s">
        <v>3</v>
      </c>
      <c r="E6047">
        <v>2</v>
      </c>
      <c r="F6047">
        <v>26.5</v>
      </c>
      <c r="G6047" t="s">
        <v>1</v>
      </c>
      <c r="H6047">
        <v>1</v>
      </c>
      <c r="I6047" t="s">
        <v>0</v>
      </c>
      <c r="J6047">
        <v>2</v>
      </c>
      <c r="K6047">
        <v>25.5</v>
      </c>
      <c r="L6047" t="s">
        <v>1</v>
      </c>
      <c r="M6047">
        <v>1</v>
      </c>
      <c r="N6047" t="s">
        <v>397</v>
      </c>
      <c r="O6047">
        <v>-1</v>
      </c>
      <c r="P6047" t="str">
        <f>D6047&amp;"-"&amp;F6047&amp;"-"&amp;G6047&amp;"-"&amp;E6047&amp;"-"&amp;H6047</f>
        <v>A2Delta-26.5-e-2-1</v>
      </c>
      <c r="Q6047" t="str">
        <f>I6047&amp;"-"&amp;K6047&amp;"-"&amp;L6047&amp;"-"&amp;J6047&amp;"-"&amp;M6047</f>
        <v>X2Pi-25.5-e-2-1</v>
      </c>
      <c r="R6047">
        <f>B6047+S6047</f>
        <v>36872.406903842995</v>
      </c>
      <c r="S6047">
        <f>_xlfn.IFNA(VLOOKUP(Q6047,'MARVEL-X'!A$2:I$1400,7,FALSE),VLOOKUP(Q6047,MARVEL!A$2:J$1522,10,FALSE))</f>
        <v>13301.466903842998</v>
      </c>
      <c r="T6047">
        <f>IF(P6047=P6046,R6047+T6046,R6047)</f>
        <v>110614.91524578899</v>
      </c>
      <c r="U6047">
        <f>IF(P6047=P6046,1+U6046,1)</f>
        <v>3</v>
      </c>
      <c r="V6047" t="str">
        <f t="shared" si="94"/>
        <v/>
      </c>
      <c r="W6047" t="str">
        <f>IF(V6047="","",IF(ABS(V6047-R6047)&gt;W$1,ABS(V6047-R6047),""))</f>
        <v/>
      </c>
      <c r="X6047" t="str">
        <f>Y6047&amp;"-"&amp;Z6047&amp;"-"&amp;AC6047&amp;"-"&amp;AD6047&amp;"-"&amp;AG6047</f>
        <v>26.5-e-A-2-2.5</v>
      </c>
      <c r="Y6047">
        <f>F6047</f>
        <v>26.5</v>
      </c>
      <c r="Z6047" s="2" t="str">
        <f>G6047</f>
        <v>e</v>
      </c>
      <c r="AA6047">
        <f>_xlfn.IFNA(VLOOKUP(X6047,'duo-out'!A$2:Q$5000,5,FALSE),E6047+10*(H6047-1)+1+_xlfn.IFNA(VLOOKUP(D6047,states!A$2:C$10,3,FALSE),1))</f>
        <v>253</v>
      </c>
      <c r="AB6047" t="str">
        <f>IF(V6047="","",V6047)</f>
        <v/>
      </c>
      <c r="AC6047" s="2" t="str">
        <f>_xlfn.IFNA(VLOOKUP(D6047,states!A$2:C$10,2,FALSE),"XX")</f>
        <v>A</v>
      </c>
      <c r="AD6047">
        <f>E6047</f>
        <v>2</v>
      </c>
      <c r="AE6047">
        <f>_xlfn.IFNA(VLOOKUP(D6047,states!A$2:D$10,4,FALSE),0)</f>
        <v>2</v>
      </c>
      <c r="AF6047">
        <v>0.5</v>
      </c>
      <c r="AG6047">
        <f>IF(AE6047=0,AF6047,IF(AE6047=1,IF(F6047=0.5,0.5,IF(H6047=1,0.5,1.5)),IF(F6047=0.5,0.5,IF(H6047=1,2.5,1.5))))</f>
        <v>2.5</v>
      </c>
      <c r="AH6047" s="7">
        <f>IF(AC6047="XX",0,1/C6047^(1/5)*IF(E6047=0,100,1)/(E6047+1)^(1/4))</f>
        <v>1.3833296494790666</v>
      </c>
    </row>
    <row r="6048" spans="1:34">
      <c r="A6048">
        <v>5913</v>
      </c>
      <c r="B6048" s="1">
        <v>22998.7</v>
      </c>
      <c r="C6048" s="6">
        <v>0.5</v>
      </c>
      <c r="D6048" t="s">
        <v>3</v>
      </c>
      <c r="E6048">
        <v>2</v>
      </c>
      <c r="F6048">
        <v>26.5</v>
      </c>
      <c r="G6048" t="s">
        <v>1</v>
      </c>
      <c r="H6048">
        <v>1</v>
      </c>
      <c r="I6048" t="s">
        <v>0</v>
      </c>
      <c r="J6048">
        <v>2</v>
      </c>
      <c r="K6048">
        <v>26.5</v>
      </c>
      <c r="L6048" t="s">
        <v>2</v>
      </c>
      <c r="M6048">
        <v>1</v>
      </c>
      <c r="N6048" t="s">
        <v>5969</v>
      </c>
      <c r="O6048">
        <v>1</v>
      </c>
      <c r="P6048" t="str">
        <f>D6048&amp;"-"&amp;F6048&amp;"-"&amp;G6048&amp;"-"&amp;E6048&amp;"-"&amp;H6048</f>
        <v>A2Delta-26.5-e-2-1</v>
      </c>
      <c r="Q6048" t="str">
        <f>I6048&amp;"-"&amp;K6048&amp;"-"&amp;L6048&amp;"-"&amp;J6048&amp;"-"&amp;M6048</f>
        <v>X2Pi-26.5-f-2-1</v>
      </c>
      <c r="R6048">
        <f>B6048+S6048</f>
        <v>36872.362572099002</v>
      </c>
      <c r="S6048">
        <f>_xlfn.IFNA(VLOOKUP(Q6048,'MARVEL-X'!A$2:I$1400,7,FALSE),VLOOKUP(Q6048,MARVEL!A$2:J$1522,10,FALSE))</f>
        <v>13873.662572099</v>
      </c>
      <c r="T6048">
        <f>IF(P6048=P6047,R6048+T6047,R6048)</f>
        <v>147487.27781788798</v>
      </c>
      <c r="U6048">
        <f>IF(P6048=P6047,1+U6047,1)</f>
        <v>4</v>
      </c>
      <c r="V6048" t="str">
        <f t="shared" si="94"/>
        <v/>
      </c>
      <c r="W6048" t="str">
        <f>IF(V6048="","",IF(ABS(V6048-R6048)&gt;W$1,ABS(V6048-R6048),""))</f>
        <v/>
      </c>
      <c r="X6048" t="str">
        <f>Y6048&amp;"-"&amp;Z6048&amp;"-"&amp;AC6048&amp;"-"&amp;AD6048&amp;"-"&amp;AG6048</f>
        <v>26.5-e-A-2-2.5</v>
      </c>
      <c r="Y6048">
        <f>F6048</f>
        <v>26.5</v>
      </c>
      <c r="Z6048" s="2" t="str">
        <f>G6048</f>
        <v>e</v>
      </c>
      <c r="AA6048">
        <f>_xlfn.IFNA(VLOOKUP(X6048,'duo-out'!A$2:Q$5000,5,FALSE),E6048+10*(H6048-1)+1+_xlfn.IFNA(VLOOKUP(D6048,states!A$2:C$10,3,FALSE),1))</f>
        <v>253</v>
      </c>
      <c r="AB6048" t="str">
        <f>IF(V6048="","",V6048)</f>
        <v/>
      </c>
      <c r="AC6048" s="2" t="str">
        <f>_xlfn.IFNA(VLOOKUP(D6048,states!A$2:C$10,2,FALSE),"XX")</f>
        <v>A</v>
      </c>
      <c r="AD6048">
        <f>E6048</f>
        <v>2</v>
      </c>
      <c r="AE6048">
        <f>_xlfn.IFNA(VLOOKUP(D6048,states!A$2:D$10,4,FALSE),0)</f>
        <v>2</v>
      </c>
      <c r="AF6048">
        <v>0.5</v>
      </c>
      <c r="AG6048">
        <f>IF(AE6048=0,AF6048,IF(AE6048=1,IF(F6048=0.5,0.5,IF(H6048=1,0.5,1.5)),IF(F6048=0.5,0.5,IF(H6048=1,2.5,1.5))))</f>
        <v>2.5</v>
      </c>
      <c r="AH6048" s="7">
        <f>IF(AC6048="XX",0,1/C6048^(1/5)*IF(E6048=0,100,1)/(E6048+1)^(1/4))</f>
        <v>0.87282200217602857</v>
      </c>
    </row>
    <row r="6049" spans="1:34">
      <c r="A6049">
        <v>5902</v>
      </c>
      <c r="B6049" s="1">
        <v>23570.98</v>
      </c>
      <c r="C6049" s="6">
        <v>0.5</v>
      </c>
      <c r="D6049" t="s">
        <v>3</v>
      </c>
      <c r="E6049">
        <v>2</v>
      </c>
      <c r="F6049">
        <v>26.5</v>
      </c>
      <c r="G6049" t="s">
        <v>1</v>
      </c>
      <c r="H6049">
        <v>1</v>
      </c>
      <c r="I6049" t="s">
        <v>0</v>
      </c>
      <c r="J6049">
        <v>2</v>
      </c>
      <c r="K6049">
        <v>25.5</v>
      </c>
      <c r="L6049" t="s">
        <v>1</v>
      </c>
      <c r="M6049">
        <v>1</v>
      </c>
      <c r="N6049" t="s">
        <v>5958</v>
      </c>
      <c r="O6049">
        <v>1</v>
      </c>
      <c r="P6049" t="str">
        <f>D6049&amp;"-"&amp;F6049&amp;"-"&amp;G6049&amp;"-"&amp;E6049&amp;"-"&amp;H6049</f>
        <v>A2Delta-26.5-e-2-1</v>
      </c>
      <c r="Q6049" t="str">
        <f>I6049&amp;"-"&amp;K6049&amp;"-"&amp;L6049&amp;"-"&amp;J6049&amp;"-"&amp;M6049</f>
        <v>X2Pi-25.5-e-2-1</v>
      </c>
      <c r="R6049">
        <f>B6049+S6049</f>
        <v>36872.446903842996</v>
      </c>
      <c r="S6049">
        <f>_xlfn.IFNA(VLOOKUP(Q6049,'MARVEL-X'!A$2:I$1400,7,FALSE),VLOOKUP(Q6049,MARVEL!A$2:J$1522,10,FALSE))</f>
        <v>13301.466903842998</v>
      </c>
      <c r="T6049">
        <f>IF(P6049=P6048,R6049+T6048,R6049)</f>
        <v>184359.72472173098</v>
      </c>
      <c r="U6049">
        <f>IF(P6049=P6048,1+U6048,1)</f>
        <v>5</v>
      </c>
      <c r="V6049">
        <f t="shared" si="94"/>
        <v>36871.944944346193</v>
      </c>
      <c r="W6049">
        <f>IF(V6049="","",IF(ABS(V6049-R6049)&gt;W$1,ABS(V6049-R6049),""))</f>
        <v>0.5019594968034653</v>
      </c>
      <c r="X6049" t="str">
        <f>Y6049&amp;"-"&amp;Z6049&amp;"-"&amp;AC6049&amp;"-"&amp;AD6049&amp;"-"&amp;AG6049</f>
        <v>26.5-e-A-2-2.5</v>
      </c>
      <c r="Y6049">
        <f>F6049</f>
        <v>26.5</v>
      </c>
      <c r="Z6049" s="2" t="str">
        <f>G6049</f>
        <v>e</v>
      </c>
      <c r="AA6049">
        <f>_xlfn.IFNA(VLOOKUP(X6049,'duo-out'!A$2:Q$5000,5,FALSE),E6049+10*(H6049-1)+1+_xlfn.IFNA(VLOOKUP(D6049,states!A$2:C$10,3,FALSE),1))</f>
        <v>253</v>
      </c>
      <c r="AB6049">
        <f>IF(V6049="","",V6049)</f>
        <v>36871.944944346193</v>
      </c>
      <c r="AC6049" s="2" t="str">
        <f>_xlfn.IFNA(VLOOKUP(D6049,states!A$2:C$10,2,FALSE),"XX")</f>
        <v>A</v>
      </c>
      <c r="AD6049">
        <f>E6049</f>
        <v>2</v>
      </c>
      <c r="AE6049">
        <f>_xlfn.IFNA(VLOOKUP(D6049,states!A$2:D$10,4,FALSE),0)</f>
        <v>2</v>
      </c>
      <c r="AF6049">
        <v>0.5</v>
      </c>
      <c r="AG6049">
        <f>IF(AE6049=0,AF6049,IF(AE6049=1,IF(F6049=0.5,0.5,IF(H6049=1,0.5,1.5)),IF(F6049=0.5,0.5,IF(H6049=1,2.5,1.5))))</f>
        <v>2.5</v>
      </c>
      <c r="AH6049" s="7">
        <f>IF(AC6049="XX",0,1/C6049^(1/5)*IF(E6049=0,100,1)/(E6049+1)^(1/4))</f>
        <v>0.87282200217602857</v>
      </c>
    </row>
    <row r="6050" spans="1:34">
      <c r="A6050">
        <v>265</v>
      </c>
      <c r="B6050" s="1">
        <v>22327.83</v>
      </c>
      <c r="C6050" s="6">
        <v>0.5</v>
      </c>
      <c r="D6050" t="s">
        <v>3</v>
      </c>
      <c r="E6050">
        <v>2</v>
      </c>
      <c r="F6050">
        <v>26.5</v>
      </c>
      <c r="G6050" t="s">
        <v>1</v>
      </c>
      <c r="H6050">
        <v>2</v>
      </c>
      <c r="I6050" t="s">
        <v>0</v>
      </c>
      <c r="J6050">
        <v>2</v>
      </c>
      <c r="K6050">
        <v>27.5</v>
      </c>
      <c r="L6050" t="s">
        <v>1</v>
      </c>
      <c r="M6050">
        <v>2</v>
      </c>
      <c r="N6050" t="s">
        <v>320</v>
      </c>
      <c r="O6050">
        <v>-1</v>
      </c>
      <c r="P6050" t="str">
        <f>D6050&amp;"-"&amp;F6050&amp;"-"&amp;G6050&amp;"-"&amp;E6050&amp;"-"&amp;H6050</f>
        <v>A2Delta-26.5-e-2-2</v>
      </c>
      <c r="Q6050" t="str">
        <f>I6050&amp;"-"&amp;K6050&amp;"-"&amp;L6050&amp;"-"&amp;J6050&amp;"-"&amp;M6050</f>
        <v>X2Pi-27.5-e-2-2</v>
      </c>
      <c r="R6050">
        <f>B6050+S6050</f>
        <v>37427.296055151004</v>
      </c>
      <c r="S6050">
        <f>_xlfn.IFNA(VLOOKUP(Q6050,'MARVEL-X'!A$2:I$1400,7,FALSE),VLOOKUP(Q6050,MARVEL!A$2:J$1522,10,FALSE))</f>
        <v>15099.466055150999</v>
      </c>
      <c r="T6050">
        <f>IF(P6050=P6049,R6050+T6049,R6050)</f>
        <v>37427.296055151004</v>
      </c>
      <c r="U6050">
        <f>IF(P6050=P6049,1+U6049,1)</f>
        <v>1</v>
      </c>
      <c r="V6050" t="str">
        <f t="shared" si="94"/>
        <v/>
      </c>
      <c r="W6050" t="str">
        <f>IF(V6050="","",IF(ABS(V6050-R6050)&gt;W$1,ABS(V6050-R6050),""))</f>
        <v/>
      </c>
      <c r="X6050" t="str">
        <f>Y6050&amp;"-"&amp;Z6050&amp;"-"&amp;AC6050&amp;"-"&amp;AD6050&amp;"-"&amp;AG6050</f>
        <v>26.5-e-A-2-1.5</v>
      </c>
      <c r="Y6050">
        <f>F6050</f>
        <v>26.5</v>
      </c>
      <c r="Z6050" s="2" t="str">
        <f>G6050</f>
        <v>e</v>
      </c>
      <c r="AA6050">
        <f>_xlfn.IFNA(VLOOKUP(X6050,'duo-out'!A$2:Q$5000,5,FALSE),E6050+10*(H6050-1)+1+_xlfn.IFNA(VLOOKUP(D6050,states!A$2:C$10,3,FALSE),1))</f>
        <v>263</v>
      </c>
      <c r="AB6050" t="str">
        <f>IF(V6050="","",V6050)</f>
        <v/>
      </c>
      <c r="AC6050" s="2" t="str">
        <f>_xlfn.IFNA(VLOOKUP(D6050,states!A$2:C$10,2,FALSE),"XX")</f>
        <v>A</v>
      </c>
      <c r="AD6050">
        <f>E6050</f>
        <v>2</v>
      </c>
      <c r="AE6050">
        <f>_xlfn.IFNA(VLOOKUP(D6050,states!A$2:D$10,4,FALSE),0)</f>
        <v>2</v>
      </c>
      <c r="AF6050">
        <v>0.5</v>
      </c>
      <c r="AG6050">
        <f>IF(AE6050=0,AF6050,IF(AE6050=1,IF(F6050=0.5,0.5,IF(H6050=1,0.5,1.5)),IF(F6050=0.5,0.5,IF(H6050=1,2.5,1.5))))</f>
        <v>1.5</v>
      </c>
      <c r="AH6050" s="7">
        <f>IF(AC6050="XX",0,1/C6050^(1/5)*IF(E6050=0,100,1)/(E6050+1)^(1/4))</f>
        <v>0.87282200217602857</v>
      </c>
    </row>
    <row r="6051" spans="1:34">
      <c r="A6051">
        <v>237</v>
      </c>
      <c r="B6051" s="1">
        <v>23574.99</v>
      </c>
      <c r="C6051" s="6">
        <v>0.5</v>
      </c>
      <c r="D6051" t="s">
        <v>3</v>
      </c>
      <c r="E6051">
        <v>2</v>
      </c>
      <c r="F6051">
        <v>26.5</v>
      </c>
      <c r="G6051" t="s">
        <v>1</v>
      </c>
      <c r="H6051">
        <v>2</v>
      </c>
      <c r="I6051" t="s">
        <v>0</v>
      </c>
      <c r="J6051">
        <v>2</v>
      </c>
      <c r="K6051">
        <v>25.5</v>
      </c>
      <c r="L6051" t="s">
        <v>1</v>
      </c>
      <c r="M6051">
        <v>2</v>
      </c>
      <c r="N6051" t="s">
        <v>292</v>
      </c>
      <c r="O6051">
        <v>-1</v>
      </c>
      <c r="P6051" t="str">
        <f>D6051&amp;"-"&amp;F6051&amp;"-"&amp;G6051&amp;"-"&amp;E6051&amp;"-"&amp;H6051</f>
        <v>A2Delta-26.5-e-2-2</v>
      </c>
      <c r="Q6051" t="str">
        <f>I6051&amp;"-"&amp;K6051&amp;"-"&amp;L6051&amp;"-"&amp;J6051&amp;"-"&amp;M6051</f>
        <v>X2Pi-25.5-e-2-2</v>
      </c>
      <c r="R6051">
        <f>B6051+S6051</f>
        <v>37448.393619481998</v>
      </c>
      <c r="S6051">
        <f>_xlfn.IFNA(VLOOKUP(Q6051,'MARVEL-X'!A$2:I$1400,7,FALSE),VLOOKUP(Q6051,MARVEL!A$2:J$1522,10,FALSE))</f>
        <v>13873.403619481998</v>
      </c>
      <c r="T6051">
        <f>IF(P6051=P6050,R6051+T6050,R6051)</f>
        <v>74875.689674633002</v>
      </c>
      <c r="U6051">
        <f>IF(P6051=P6050,1+U6050,1)</f>
        <v>2</v>
      </c>
      <c r="V6051">
        <f t="shared" si="94"/>
        <v>37437.844837316501</v>
      </c>
      <c r="W6051">
        <f>IF(V6051="","",IF(ABS(V6051-R6051)&gt;W$1,ABS(V6051-R6051),""))</f>
        <v>10.548782165496959</v>
      </c>
      <c r="X6051" t="str">
        <f>Y6051&amp;"-"&amp;Z6051&amp;"-"&amp;AC6051&amp;"-"&amp;AD6051&amp;"-"&amp;AG6051</f>
        <v>26.5-e-A-2-1.5</v>
      </c>
      <c r="Y6051">
        <f>F6051</f>
        <v>26.5</v>
      </c>
      <c r="Z6051" s="2" t="str">
        <f>G6051</f>
        <v>e</v>
      </c>
      <c r="AA6051">
        <f>_xlfn.IFNA(VLOOKUP(X6051,'duo-out'!A$2:Q$5000,5,FALSE),E6051+10*(H6051-1)+1+_xlfn.IFNA(VLOOKUP(D6051,states!A$2:C$10,3,FALSE),1))</f>
        <v>263</v>
      </c>
      <c r="AB6051">
        <f>IF(V6051="","",V6051)</f>
        <v>37437.844837316501</v>
      </c>
      <c r="AC6051" s="2" t="str">
        <f>_xlfn.IFNA(VLOOKUP(D6051,states!A$2:C$10,2,FALSE),"XX")</f>
        <v>A</v>
      </c>
      <c r="AD6051">
        <f>E6051</f>
        <v>2</v>
      </c>
      <c r="AE6051">
        <f>_xlfn.IFNA(VLOOKUP(D6051,states!A$2:D$10,4,FALSE),0)</f>
        <v>2</v>
      </c>
      <c r="AF6051">
        <v>0.5</v>
      </c>
      <c r="AG6051">
        <f>IF(AE6051=0,AF6051,IF(AE6051=1,IF(F6051=0.5,0.5,IF(H6051=1,0.5,1.5)),IF(F6051=0.5,0.5,IF(H6051=1,2.5,1.5))))</f>
        <v>1.5</v>
      </c>
      <c r="AH6051" s="7">
        <f>IF(AC6051="XX",0,1/C6051^(1/5)*IF(E6051=0,100,1)/(E6051+1)^(1/4))</f>
        <v>0.87282200217602857</v>
      </c>
    </row>
    <row r="6052" spans="1:34">
      <c r="A6052">
        <v>5996</v>
      </c>
      <c r="B6052" s="1">
        <v>22532.79</v>
      </c>
      <c r="C6052" s="6">
        <v>0.5</v>
      </c>
      <c r="D6052" t="s">
        <v>3</v>
      </c>
      <c r="E6052">
        <v>3</v>
      </c>
      <c r="F6052">
        <v>26.5</v>
      </c>
      <c r="G6052" t="s">
        <v>1</v>
      </c>
      <c r="H6052">
        <v>1</v>
      </c>
      <c r="I6052" t="s">
        <v>0</v>
      </c>
      <c r="J6052">
        <v>3</v>
      </c>
      <c r="K6052">
        <v>26.5</v>
      </c>
      <c r="L6052" t="s">
        <v>2</v>
      </c>
      <c r="M6052">
        <v>1</v>
      </c>
      <c r="N6052" t="s">
        <v>6052</v>
      </c>
      <c r="O6052">
        <v>1</v>
      </c>
      <c r="P6052" t="str">
        <f>D6052&amp;"-"&amp;F6052&amp;"-"&amp;G6052&amp;"-"&amp;E6052&amp;"-"&amp;H6052</f>
        <v>A2Delta-26.5-e-3-1</v>
      </c>
      <c r="Q6052" t="str">
        <f>I6052&amp;"-"&amp;K6052&amp;"-"&amp;L6052&amp;"-"&amp;J6052&amp;"-"&amp;M6052</f>
        <v>X2Pi-26.5-f-3-1</v>
      </c>
      <c r="R6052">
        <f>B6052+S6052</f>
        <v>38530.240699702998</v>
      </c>
      <c r="S6052">
        <f>_xlfn.IFNA(VLOOKUP(Q6052,'MARVEL-X'!A$2:I$1400,7,FALSE),VLOOKUP(Q6052,MARVEL!A$2:J$1522,10,FALSE))</f>
        <v>15997.450699702998</v>
      </c>
      <c r="T6052">
        <f>IF(P6052=P6051,R6052+T6051,R6052)</f>
        <v>38530.240699702998</v>
      </c>
      <c r="U6052">
        <f>IF(P6052=P6051,1+U6051,1)</f>
        <v>1</v>
      </c>
      <c r="V6052" t="str">
        <f t="shared" si="94"/>
        <v/>
      </c>
      <c r="W6052" t="str">
        <f>IF(V6052="","",IF(ABS(V6052-R6052)&gt;W$1,ABS(V6052-R6052),""))</f>
        <v/>
      </c>
      <c r="X6052" t="str">
        <f>Y6052&amp;"-"&amp;Z6052&amp;"-"&amp;AC6052&amp;"-"&amp;AD6052&amp;"-"&amp;AG6052</f>
        <v>26.5-e-A-3-2.5</v>
      </c>
      <c r="Y6052">
        <f>F6052</f>
        <v>26.5</v>
      </c>
      <c r="Z6052" s="2" t="str">
        <f>G6052</f>
        <v>e</v>
      </c>
      <c r="AA6052">
        <f>_xlfn.IFNA(VLOOKUP(X6052,'duo-out'!A$2:Q$5000,5,FALSE),E6052+10*(H6052-1)+1+_xlfn.IFNA(VLOOKUP(D6052,states!A$2:C$10,3,FALSE),1))</f>
        <v>254</v>
      </c>
      <c r="AB6052" t="str">
        <f>IF(V6052="","",V6052)</f>
        <v/>
      </c>
      <c r="AC6052" s="2" t="str">
        <f>_xlfn.IFNA(VLOOKUP(D6052,states!A$2:C$10,2,FALSE),"XX")</f>
        <v>A</v>
      </c>
      <c r="AD6052">
        <f>E6052</f>
        <v>3</v>
      </c>
      <c r="AE6052">
        <f>_xlfn.IFNA(VLOOKUP(D6052,states!A$2:D$10,4,FALSE),0)</f>
        <v>2</v>
      </c>
      <c r="AF6052">
        <v>0.5</v>
      </c>
      <c r="AG6052">
        <f>IF(AE6052=0,AF6052,IF(AE6052=1,IF(F6052=0.5,0.5,IF(H6052=1,0.5,1.5)),IF(F6052=0.5,0.5,IF(H6052=1,2.5,1.5))))</f>
        <v>2.5</v>
      </c>
      <c r="AH6052" s="7">
        <f>IF(AC6052="XX",0,1/C6052^(1/5)*IF(E6052=0,100,1)/(E6052+1)^(1/4))</f>
        <v>0.8122523963562357</v>
      </c>
    </row>
    <row r="6053" spans="1:34">
      <c r="A6053">
        <v>5989</v>
      </c>
      <c r="B6053" s="1">
        <v>23079.67</v>
      </c>
      <c r="C6053" s="6">
        <v>0.5</v>
      </c>
      <c r="D6053" t="s">
        <v>3</v>
      </c>
      <c r="E6053">
        <v>3</v>
      </c>
      <c r="F6053">
        <v>26.5</v>
      </c>
      <c r="G6053" t="s">
        <v>1</v>
      </c>
      <c r="H6053">
        <v>1</v>
      </c>
      <c r="I6053" t="s">
        <v>0</v>
      </c>
      <c r="J6053">
        <v>3</v>
      </c>
      <c r="K6053">
        <v>25.5</v>
      </c>
      <c r="L6053" t="s">
        <v>1</v>
      </c>
      <c r="M6053">
        <v>1</v>
      </c>
      <c r="N6053" t="s">
        <v>6045</v>
      </c>
      <c r="O6053">
        <v>1</v>
      </c>
      <c r="P6053" t="str">
        <f>D6053&amp;"-"&amp;F6053&amp;"-"&amp;G6053&amp;"-"&amp;E6053&amp;"-"&amp;H6053</f>
        <v>A2Delta-26.5-e-3-1</v>
      </c>
      <c r="Q6053" t="str">
        <f>I6053&amp;"-"&amp;K6053&amp;"-"&amp;L6053&amp;"-"&amp;J6053&amp;"-"&amp;M6053</f>
        <v>X2Pi-25.5-e-3-1</v>
      </c>
      <c r="R6053">
        <f>B6053+S6053</f>
        <v>38530.342998367996</v>
      </c>
      <c r="S6053">
        <f>_xlfn.IFNA(VLOOKUP(Q6053,'MARVEL-X'!A$2:I$1400,7,FALSE),VLOOKUP(Q6053,MARVEL!A$2:J$1522,10,FALSE))</f>
        <v>15450.672998368</v>
      </c>
      <c r="T6053">
        <f>IF(P6053=P6052,R6053+T6052,R6053)</f>
        <v>77060.583698070986</v>
      </c>
      <c r="U6053">
        <f>IF(P6053=P6052,1+U6052,1)</f>
        <v>2</v>
      </c>
      <c r="V6053">
        <f t="shared" si="94"/>
        <v>38530.291849035493</v>
      </c>
      <c r="W6053">
        <f>IF(V6053="","",IF(ABS(V6053-R6053)&gt;W$1,ABS(V6053-R6053),""))</f>
        <v>5.1149332502973266E-2</v>
      </c>
      <c r="X6053" t="str">
        <f>Y6053&amp;"-"&amp;Z6053&amp;"-"&amp;AC6053&amp;"-"&amp;AD6053&amp;"-"&amp;AG6053</f>
        <v>26.5-e-A-3-2.5</v>
      </c>
      <c r="Y6053">
        <f>F6053</f>
        <v>26.5</v>
      </c>
      <c r="Z6053" s="2" t="str">
        <f>G6053</f>
        <v>e</v>
      </c>
      <c r="AA6053">
        <f>_xlfn.IFNA(VLOOKUP(X6053,'duo-out'!A$2:Q$5000,5,FALSE),E6053+10*(H6053-1)+1+_xlfn.IFNA(VLOOKUP(D6053,states!A$2:C$10,3,FALSE),1))</f>
        <v>254</v>
      </c>
      <c r="AB6053">
        <f>IF(V6053="","",V6053)</f>
        <v>38530.291849035493</v>
      </c>
      <c r="AC6053" s="2" t="str">
        <f>_xlfn.IFNA(VLOOKUP(D6053,states!A$2:C$10,2,FALSE),"XX")</f>
        <v>A</v>
      </c>
      <c r="AD6053">
        <f>E6053</f>
        <v>3</v>
      </c>
      <c r="AE6053">
        <f>_xlfn.IFNA(VLOOKUP(D6053,states!A$2:D$10,4,FALSE),0)</f>
        <v>2</v>
      </c>
      <c r="AF6053">
        <v>0.5</v>
      </c>
      <c r="AG6053">
        <f>IF(AE6053=0,AF6053,IF(AE6053=1,IF(F6053=0.5,0.5,IF(H6053=1,0.5,1.5)),IF(F6053=0.5,0.5,IF(H6053=1,2.5,1.5))))</f>
        <v>2.5</v>
      </c>
      <c r="AH6053" s="7">
        <f>IF(AC6053="XX",0,1/C6053^(1/5)*IF(E6053=0,100,1)/(E6053+1)^(1/4))</f>
        <v>0.8122523963562357</v>
      </c>
    </row>
    <row r="6054" spans="1:34">
      <c r="A6054">
        <v>659</v>
      </c>
      <c r="B6054" s="1">
        <v>23374.27</v>
      </c>
      <c r="C6054" s="6">
        <v>0.1288</v>
      </c>
      <c r="D6054" t="s">
        <v>3</v>
      </c>
      <c r="E6054">
        <v>0</v>
      </c>
      <c r="F6054">
        <v>26.5</v>
      </c>
      <c r="G6054" t="s">
        <v>2</v>
      </c>
      <c r="H6054">
        <v>1</v>
      </c>
      <c r="I6054" t="s">
        <v>0</v>
      </c>
      <c r="J6054">
        <v>0</v>
      </c>
      <c r="K6054">
        <v>26.5</v>
      </c>
      <c r="L6054" t="s">
        <v>1</v>
      </c>
      <c r="M6054">
        <v>1</v>
      </c>
      <c r="N6054" t="s">
        <v>715</v>
      </c>
      <c r="O6054">
        <v>1</v>
      </c>
      <c r="P6054" t="str">
        <f>D6054&amp;"-"&amp;F6054&amp;"-"&amp;G6054&amp;"-"&amp;E6054&amp;"-"&amp;H6054</f>
        <v>A2Delta-26.5-f-0-1</v>
      </c>
      <c r="Q6054" t="str">
        <f>I6054&amp;"-"&amp;K6054&amp;"-"&amp;L6054&amp;"-"&amp;J6054&amp;"-"&amp;M6054</f>
        <v>X2Pi-26.5-e-0-1</v>
      </c>
      <c r="R6054">
        <f>B6054+S6054</f>
        <v>32649.849340159002</v>
      </c>
      <c r="S6054">
        <f>_xlfn.IFNA(VLOOKUP(Q6054,'MARVEL-X'!A$2:I$1400,7,FALSE),VLOOKUP(Q6054,MARVEL!A$2:J$1522,10,FALSE))</f>
        <v>9275.5793401589999</v>
      </c>
      <c r="T6054">
        <f>IF(P6054=P6053,R6054+T6053,R6054)</f>
        <v>32649.849340159002</v>
      </c>
      <c r="U6054">
        <f>IF(P6054=P6053,1+U6053,1)</f>
        <v>1</v>
      </c>
      <c r="V6054" t="str">
        <f t="shared" si="94"/>
        <v/>
      </c>
      <c r="W6054" t="str">
        <f>IF(V6054="","",IF(ABS(V6054-R6054)&gt;W$1,ABS(V6054-R6054),""))</f>
        <v/>
      </c>
      <c r="X6054" t="str">
        <f>Y6054&amp;"-"&amp;Z6054&amp;"-"&amp;AC6054&amp;"-"&amp;AD6054&amp;"-"&amp;AG6054</f>
        <v>26.5-f-A-0-2.5</v>
      </c>
      <c r="Y6054">
        <f>F6054</f>
        <v>26.5</v>
      </c>
      <c r="Z6054" s="2" t="str">
        <f>G6054</f>
        <v>f</v>
      </c>
      <c r="AA6054">
        <f>_xlfn.IFNA(VLOOKUP(X6054,'duo-out'!A$2:Q$5000,5,FALSE),E6054+10*(H6054-1)+1+_xlfn.IFNA(VLOOKUP(D6054,states!A$2:C$10,3,FALSE),1))</f>
        <v>251</v>
      </c>
      <c r="AB6054" t="str">
        <f>IF(V6054="","",V6054)</f>
        <v/>
      </c>
      <c r="AC6054" s="2" t="str">
        <f>_xlfn.IFNA(VLOOKUP(D6054,states!A$2:C$10,2,FALSE),"XX")</f>
        <v>A</v>
      </c>
      <c r="AD6054">
        <f>E6054</f>
        <v>0</v>
      </c>
      <c r="AE6054">
        <f>_xlfn.IFNA(VLOOKUP(D6054,states!A$2:D$10,4,FALSE),0)</f>
        <v>2</v>
      </c>
      <c r="AF6054">
        <v>0.5</v>
      </c>
      <c r="AG6054">
        <f>IF(AE6054=0,AF6054,IF(AE6054=1,IF(F6054=0.5,0.5,IF(H6054=1,0.5,1.5)),IF(F6054=0.5,0.5,IF(H6054=1,2.5,1.5))))</f>
        <v>2.5</v>
      </c>
      <c r="AH6054" s="7">
        <f>IF(AC6054="XX",0,1/C6054^(1/5)*IF(E6054=0,100,1)/(E6054+1)^(1/4))</f>
        <v>150.66654430825926</v>
      </c>
    </row>
    <row r="6055" spans="1:34">
      <c r="A6055">
        <v>632</v>
      </c>
      <c r="B6055" s="1">
        <v>24036.45</v>
      </c>
      <c r="C6055" s="6">
        <v>0.1288</v>
      </c>
      <c r="D6055" t="s">
        <v>3</v>
      </c>
      <c r="E6055">
        <v>0</v>
      </c>
      <c r="F6055">
        <v>26.5</v>
      </c>
      <c r="G6055" t="s">
        <v>2</v>
      </c>
      <c r="H6055">
        <v>1</v>
      </c>
      <c r="I6055" t="s">
        <v>0</v>
      </c>
      <c r="J6055">
        <v>0</v>
      </c>
      <c r="K6055">
        <v>25.5</v>
      </c>
      <c r="L6055" t="s">
        <v>2</v>
      </c>
      <c r="M6055">
        <v>1</v>
      </c>
      <c r="N6055" t="s">
        <v>688</v>
      </c>
      <c r="O6055">
        <v>1</v>
      </c>
      <c r="P6055" t="str">
        <f>D6055&amp;"-"&amp;F6055&amp;"-"&amp;G6055&amp;"-"&amp;E6055&amp;"-"&amp;H6055</f>
        <v>A2Delta-26.5-f-0-1</v>
      </c>
      <c r="Q6055" t="str">
        <f>I6055&amp;"-"&amp;K6055&amp;"-"&amp;L6055&amp;"-"&amp;J6055&amp;"-"&amp;M6055</f>
        <v>X2Pi-25.5-f-0-1</v>
      </c>
      <c r="R6055">
        <f>B6055+S6055</f>
        <v>32649.614699040001</v>
      </c>
      <c r="S6055">
        <f>_xlfn.IFNA(VLOOKUP(Q6055,'MARVEL-X'!A$2:I$1400,7,FALSE),VLOOKUP(Q6055,MARVEL!A$2:J$1522,10,FALSE))</f>
        <v>8613.1646990399986</v>
      </c>
      <c r="T6055">
        <f>IF(P6055=P6054,R6055+T6054,R6055)</f>
        <v>65299.464039199003</v>
      </c>
      <c r="U6055">
        <f>IF(P6055=P6054,1+U6054,1)</f>
        <v>2</v>
      </c>
      <c r="V6055">
        <f t="shared" si="94"/>
        <v>32649.732019599502</v>
      </c>
      <c r="W6055">
        <f>IF(V6055="","",IF(ABS(V6055-R6055)&gt;W$1,ABS(V6055-R6055),""))</f>
        <v>0.1173205595005129</v>
      </c>
      <c r="X6055" t="str">
        <f>Y6055&amp;"-"&amp;Z6055&amp;"-"&amp;AC6055&amp;"-"&amp;AD6055&amp;"-"&amp;AG6055</f>
        <v>26.5-f-A-0-2.5</v>
      </c>
      <c r="Y6055">
        <f>F6055</f>
        <v>26.5</v>
      </c>
      <c r="Z6055" s="2" t="str">
        <f>G6055</f>
        <v>f</v>
      </c>
      <c r="AA6055">
        <f>_xlfn.IFNA(VLOOKUP(X6055,'duo-out'!A$2:Q$5000,5,FALSE),E6055+10*(H6055-1)+1+_xlfn.IFNA(VLOOKUP(D6055,states!A$2:C$10,3,FALSE),1))</f>
        <v>251</v>
      </c>
      <c r="AB6055">
        <f>IF(V6055="","",V6055)</f>
        <v>32649.732019599502</v>
      </c>
      <c r="AC6055" s="2" t="str">
        <f>_xlfn.IFNA(VLOOKUP(D6055,states!A$2:C$10,2,FALSE),"XX")</f>
        <v>A</v>
      </c>
      <c r="AD6055">
        <f>E6055</f>
        <v>0</v>
      </c>
      <c r="AE6055">
        <f>_xlfn.IFNA(VLOOKUP(D6055,states!A$2:D$10,4,FALSE),0)</f>
        <v>2</v>
      </c>
      <c r="AF6055">
        <v>0.5</v>
      </c>
      <c r="AG6055">
        <f>IF(AE6055=0,AF6055,IF(AE6055=1,IF(F6055=0.5,0.5,IF(H6055=1,0.5,1.5)),IF(F6055=0.5,0.5,IF(H6055=1,2.5,1.5))))</f>
        <v>2.5</v>
      </c>
      <c r="AH6055" s="7">
        <f>IF(AC6055="XX",0,1/C6055^(1/5)*IF(E6055=0,100,1)/(E6055+1)^(1/4))</f>
        <v>150.66654430825926</v>
      </c>
    </row>
    <row r="6056" spans="1:34">
      <c r="A6056">
        <v>869</v>
      </c>
      <c r="B6056" s="1">
        <v>22704.86</v>
      </c>
      <c r="C6056" s="6">
        <v>0.1522</v>
      </c>
      <c r="D6056" t="s">
        <v>3</v>
      </c>
      <c r="E6056">
        <v>0</v>
      </c>
      <c r="F6056">
        <v>26.5</v>
      </c>
      <c r="G6056" t="s">
        <v>2</v>
      </c>
      <c r="H6056">
        <v>2</v>
      </c>
      <c r="I6056" t="s">
        <v>0</v>
      </c>
      <c r="J6056">
        <v>0</v>
      </c>
      <c r="K6056">
        <v>27.5</v>
      </c>
      <c r="L6056" t="s">
        <v>2</v>
      </c>
      <c r="M6056">
        <v>2</v>
      </c>
      <c r="N6056" t="s">
        <v>925</v>
      </c>
      <c r="O6056">
        <v>1</v>
      </c>
      <c r="P6056" t="str">
        <f>D6056&amp;"-"&amp;F6056&amp;"-"&amp;G6056&amp;"-"&amp;E6056&amp;"-"&amp;H6056</f>
        <v>A2Delta-26.5-f-0-2</v>
      </c>
      <c r="Q6056" t="str">
        <f>I6056&amp;"-"&amp;K6056&amp;"-"&amp;L6056&amp;"-"&amp;J6056&amp;"-"&amp;M6056</f>
        <v>X2Pi-27.5-f-0-2</v>
      </c>
      <c r="R6056">
        <f>B6056+S6056</f>
        <v>33319.575983321003</v>
      </c>
      <c r="S6056">
        <f>_xlfn.IFNA(VLOOKUP(Q6056,'MARVEL-X'!A$2:I$1400,7,FALSE),VLOOKUP(Q6056,MARVEL!A$2:J$1522,10,FALSE))</f>
        <v>10614.715983320999</v>
      </c>
      <c r="T6056">
        <f>IF(P6056=P6055,R6056+T6055,R6056)</f>
        <v>33319.575983321003</v>
      </c>
      <c r="U6056">
        <f>IF(P6056=P6055,1+U6055,1)</f>
        <v>1</v>
      </c>
      <c r="V6056" t="str">
        <f t="shared" si="94"/>
        <v/>
      </c>
      <c r="W6056" t="str">
        <f>IF(V6056="","",IF(ABS(V6056-R6056)&gt;W$1,ABS(V6056-R6056),""))</f>
        <v/>
      </c>
      <c r="X6056" t="str">
        <f>Y6056&amp;"-"&amp;Z6056&amp;"-"&amp;AC6056&amp;"-"&amp;AD6056&amp;"-"&amp;AG6056</f>
        <v>26.5-f-A-0-1.5</v>
      </c>
      <c r="Y6056">
        <f>F6056</f>
        <v>26.5</v>
      </c>
      <c r="Z6056" s="2" t="str">
        <f>G6056</f>
        <v>f</v>
      </c>
      <c r="AA6056">
        <f>_xlfn.IFNA(VLOOKUP(X6056,'duo-out'!A$2:Q$5000,5,FALSE),E6056+10*(H6056-1)+1+_xlfn.IFNA(VLOOKUP(D6056,states!A$2:C$10,3,FALSE),1))</f>
        <v>261</v>
      </c>
      <c r="AB6056" t="str">
        <f>IF(V6056="","",V6056)</f>
        <v/>
      </c>
      <c r="AC6056" s="2" t="str">
        <f>_xlfn.IFNA(VLOOKUP(D6056,states!A$2:C$10,2,FALSE),"XX")</f>
        <v>A</v>
      </c>
      <c r="AD6056">
        <f>E6056</f>
        <v>0</v>
      </c>
      <c r="AE6056">
        <f>_xlfn.IFNA(VLOOKUP(D6056,states!A$2:D$10,4,FALSE),0)</f>
        <v>2</v>
      </c>
      <c r="AF6056">
        <v>0.5</v>
      </c>
      <c r="AG6056">
        <f>IF(AE6056=0,AF6056,IF(AE6056=1,IF(F6056=0.5,0.5,IF(H6056=1,0.5,1.5)),IF(F6056=0.5,0.5,IF(H6056=1,2.5,1.5))))</f>
        <v>1.5</v>
      </c>
      <c r="AH6056" s="7">
        <f>IF(AC6056="XX",0,1/C6056^(1/5)*IF(E6056=0,100,1)/(E6056+1)^(1/4))</f>
        <v>145.71929771269714</v>
      </c>
    </row>
    <row r="6057" spans="1:34">
      <c r="A6057">
        <v>839</v>
      </c>
      <c r="B6057" s="1">
        <v>23404.63</v>
      </c>
      <c r="C6057" s="6">
        <v>5.5149999999999998E-2</v>
      </c>
      <c r="D6057" t="s">
        <v>3</v>
      </c>
      <c r="E6057">
        <v>0</v>
      </c>
      <c r="F6057">
        <v>26.5</v>
      </c>
      <c r="G6057" t="s">
        <v>2</v>
      </c>
      <c r="H6057">
        <v>2</v>
      </c>
      <c r="I6057" t="s">
        <v>0</v>
      </c>
      <c r="J6057">
        <v>0</v>
      </c>
      <c r="K6057">
        <v>26.5</v>
      </c>
      <c r="L6057" t="s">
        <v>1</v>
      </c>
      <c r="M6057">
        <v>2</v>
      </c>
      <c r="N6057" t="s">
        <v>895</v>
      </c>
      <c r="O6057">
        <v>1</v>
      </c>
      <c r="P6057" t="str">
        <f>D6057&amp;"-"&amp;F6057&amp;"-"&amp;G6057&amp;"-"&amp;E6057&amp;"-"&amp;H6057</f>
        <v>A2Delta-26.5-f-0-2</v>
      </c>
      <c r="Q6057" t="str">
        <f>I6057&amp;"-"&amp;K6057&amp;"-"&amp;L6057&amp;"-"&amp;J6057&amp;"-"&amp;M6057</f>
        <v>X2Pi-26.5-e-0-2</v>
      </c>
      <c r="R6057">
        <f>B6057+S6057</f>
        <v>33319.431339709998</v>
      </c>
      <c r="S6057">
        <f>_xlfn.IFNA(VLOOKUP(Q6057,'MARVEL-X'!A$2:I$1400,7,FALSE),VLOOKUP(Q6057,MARVEL!A$2:J$1522,10,FALSE))</f>
        <v>9914.8013397099985</v>
      </c>
      <c r="T6057">
        <f>IF(P6057=P6056,R6057+T6056,R6057)</f>
        <v>66639.007323030994</v>
      </c>
      <c r="U6057">
        <f>IF(P6057=P6056,1+U6056,1)</f>
        <v>2</v>
      </c>
      <c r="V6057" t="str">
        <f t="shared" si="94"/>
        <v/>
      </c>
      <c r="W6057" t="str">
        <f>IF(V6057="","",IF(ABS(V6057-R6057)&gt;W$1,ABS(V6057-R6057),""))</f>
        <v/>
      </c>
      <c r="X6057" t="str">
        <f>Y6057&amp;"-"&amp;Z6057&amp;"-"&amp;AC6057&amp;"-"&amp;AD6057&amp;"-"&amp;AG6057</f>
        <v>26.5-f-A-0-1.5</v>
      </c>
      <c r="Y6057">
        <f>F6057</f>
        <v>26.5</v>
      </c>
      <c r="Z6057" s="2" t="str">
        <f>G6057</f>
        <v>f</v>
      </c>
      <c r="AA6057">
        <f>_xlfn.IFNA(VLOOKUP(X6057,'duo-out'!A$2:Q$5000,5,FALSE),E6057+10*(H6057-1)+1+_xlfn.IFNA(VLOOKUP(D6057,states!A$2:C$10,3,FALSE),1))</f>
        <v>261</v>
      </c>
      <c r="AB6057" t="str">
        <f>IF(V6057="","",V6057)</f>
        <v/>
      </c>
      <c r="AC6057" s="2" t="str">
        <f>_xlfn.IFNA(VLOOKUP(D6057,states!A$2:C$10,2,FALSE),"XX")</f>
        <v>A</v>
      </c>
      <c r="AD6057">
        <f>E6057</f>
        <v>0</v>
      </c>
      <c r="AE6057">
        <f>_xlfn.IFNA(VLOOKUP(D6057,states!A$2:D$10,4,FALSE),0)</f>
        <v>2</v>
      </c>
      <c r="AF6057">
        <v>0.5</v>
      </c>
      <c r="AG6057">
        <f>IF(AE6057=0,AF6057,IF(AE6057=1,IF(F6057=0.5,0.5,IF(H6057=1,0.5,1.5)),IF(F6057=0.5,0.5,IF(H6057=1,2.5,1.5))))</f>
        <v>1.5</v>
      </c>
      <c r="AH6057" s="7">
        <f>IF(AC6057="XX",0,1/C6057^(1/5)*IF(E6057=0,100,1)/(E6057+1)^(1/4))</f>
        <v>178.52165183241297</v>
      </c>
    </row>
    <row r="6058" spans="1:34">
      <c r="A6058">
        <v>753</v>
      </c>
      <c r="B6058" s="1">
        <v>24043.24</v>
      </c>
      <c r="C6058" s="6">
        <v>0.1366</v>
      </c>
      <c r="D6058" t="s">
        <v>3</v>
      </c>
      <c r="E6058">
        <v>0</v>
      </c>
      <c r="F6058">
        <v>26.5</v>
      </c>
      <c r="G6058" t="s">
        <v>2</v>
      </c>
      <c r="H6058">
        <v>2</v>
      </c>
      <c r="I6058" t="s">
        <v>0</v>
      </c>
      <c r="J6058">
        <v>0</v>
      </c>
      <c r="K6058">
        <v>25.5</v>
      </c>
      <c r="L6058" t="s">
        <v>2</v>
      </c>
      <c r="M6058">
        <v>2</v>
      </c>
      <c r="N6058" t="s">
        <v>809</v>
      </c>
      <c r="O6058">
        <v>1</v>
      </c>
      <c r="P6058" t="str">
        <f>D6058&amp;"-"&amp;F6058&amp;"-"&amp;G6058&amp;"-"&amp;E6058&amp;"-"&amp;H6058</f>
        <v>A2Delta-26.5-f-0-2</v>
      </c>
      <c r="Q6058" t="str">
        <f>I6058&amp;"-"&amp;K6058&amp;"-"&amp;L6058&amp;"-"&amp;J6058&amp;"-"&amp;M6058</f>
        <v>X2Pi-25.5-f-0-2</v>
      </c>
      <c r="R6058">
        <f>B6058+S6058</f>
        <v>33319.330175477997</v>
      </c>
      <c r="S6058">
        <f>_xlfn.IFNA(VLOOKUP(Q6058,'MARVEL-X'!A$2:I$1400,7,FALSE),VLOOKUP(Q6058,MARVEL!A$2:J$1522,10,FALSE))</f>
        <v>9276.0901754779989</v>
      </c>
      <c r="T6058">
        <f>IF(P6058=P6057,R6058+T6057,R6058)</f>
        <v>99958.33749850899</v>
      </c>
      <c r="U6058">
        <f>IF(P6058=P6057,1+U6057,1)</f>
        <v>3</v>
      </c>
      <c r="V6058">
        <f t="shared" si="94"/>
        <v>33319.445832836333</v>
      </c>
      <c r="W6058">
        <f>IF(V6058="","",IF(ABS(V6058-R6058)&gt;W$1,ABS(V6058-R6058),""))</f>
        <v>0.11565735833573854</v>
      </c>
      <c r="X6058" t="str">
        <f>Y6058&amp;"-"&amp;Z6058&amp;"-"&amp;AC6058&amp;"-"&amp;AD6058&amp;"-"&amp;AG6058</f>
        <v>26.5-f-A-0-1.5</v>
      </c>
      <c r="Y6058">
        <f>F6058</f>
        <v>26.5</v>
      </c>
      <c r="Z6058" s="2" t="str">
        <f>G6058</f>
        <v>f</v>
      </c>
      <c r="AA6058">
        <f>_xlfn.IFNA(VLOOKUP(X6058,'duo-out'!A$2:Q$5000,5,FALSE),E6058+10*(H6058-1)+1+_xlfn.IFNA(VLOOKUP(D6058,states!A$2:C$10,3,FALSE),1))</f>
        <v>261</v>
      </c>
      <c r="AB6058">
        <f>IF(V6058="","",V6058)</f>
        <v>33319.445832836333</v>
      </c>
      <c r="AC6058" s="2" t="str">
        <f>_xlfn.IFNA(VLOOKUP(D6058,states!A$2:C$10,2,FALSE),"XX")</f>
        <v>A</v>
      </c>
      <c r="AD6058">
        <f>E6058</f>
        <v>0</v>
      </c>
      <c r="AE6058">
        <f>_xlfn.IFNA(VLOOKUP(D6058,states!A$2:D$10,4,FALSE),0)</f>
        <v>2</v>
      </c>
      <c r="AF6058">
        <v>0.5</v>
      </c>
      <c r="AG6058">
        <f>IF(AE6058=0,AF6058,IF(AE6058=1,IF(F6058=0.5,0.5,IF(H6058=1,0.5,1.5)),IF(F6058=0.5,0.5,IF(H6058=1,2.5,1.5))))</f>
        <v>1.5</v>
      </c>
      <c r="AH6058" s="7">
        <f>IF(AC6058="XX",0,1/C6058^(1/5)*IF(E6058=0,100,1)/(E6058+1)^(1/4))</f>
        <v>148.9051985868964</v>
      </c>
    </row>
    <row r="6059" spans="1:34">
      <c r="A6059">
        <v>5866</v>
      </c>
      <c r="B6059" s="1">
        <v>22631.7</v>
      </c>
      <c r="C6059" s="6">
        <v>0.5</v>
      </c>
      <c r="D6059" t="s">
        <v>3</v>
      </c>
      <c r="E6059">
        <v>1</v>
      </c>
      <c r="F6059">
        <v>26.5</v>
      </c>
      <c r="G6059" t="s">
        <v>2</v>
      </c>
      <c r="H6059">
        <v>1</v>
      </c>
      <c r="I6059" t="s">
        <v>0</v>
      </c>
      <c r="J6059">
        <v>1</v>
      </c>
      <c r="K6059">
        <v>27.5</v>
      </c>
      <c r="L6059" t="s">
        <v>2</v>
      </c>
      <c r="M6059">
        <v>1</v>
      </c>
      <c r="N6059" t="s">
        <v>5922</v>
      </c>
      <c r="O6059">
        <v>1</v>
      </c>
      <c r="P6059" t="str">
        <f>D6059&amp;"-"&amp;F6059&amp;"-"&amp;G6059&amp;"-"&amp;E6059&amp;"-"&amp;H6059</f>
        <v>A2Delta-26.5-f-1-1</v>
      </c>
      <c r="Q6059" t="str">
        <f>I6059&amp;"-"&amp;K6059&amp;"-"&amp;L6059&amp;"-"&amp;J6059&amp;"-"&amp;M6059</f>
        <v>X2Pi-27.5-f-1-1</v>
      </c>
      <c r="R6059">
        <f>B6059+S6059</f>
        <v>34890.668632305998</v>
      </c>
      <c r="S6059">
        <f>_xlfn.IFNA(VLOOKUP(Q6059,'MARVEL-X'!A$2:I$1400,7,FALSE),VLOOKUP(Q6059,MARVEL!A$2:J$1522,10,FALSE))</f>
        <v>12258.968632306</v>
      </c>
      <c r="T6059">
        <f>IF(P6059=P6058,R6059+T6058,R6059)</f>
        <v>34890.668632305998</v>
      </c>
      <c r="U6059">
        <f>IF(P6059=P6058,1+U6058,1)</f>
        <v>1</v>
      </c>
      <c r="V6059">
        <f t="shared" si="94"/>
        <v>34890.668632305998</v>
      </c>
      <c r="W6059" t="str">
        <f>IF(V6059="","",IF(ABS(V6059-R6059)&gt;W$1,ABS(V6059-R6059),""))</f>
        <v/>
      </c>
      <c r="X6059" t="str">
        <f>Y6059&amp;"-"&amp;Z6059&amp;"-"&amp;AC6059&amp;"-"&amp;AD6059&amp;"-"&amp;AG6059</f>
        <v>26.5-f-A-1-2.5</v>
      </c>
      <c r="Y6059">
        <f>F6059</f>
        <v>26.5</v>
      </c>
      <c r="Z6059" s="2" t="str">
        <f>G6059</f>
        <v>f</v>
      </c>
      <c r="AA6059">
        <f>_xlfn.IFNA(VLOOKUP(X6059,'duo-out'!A$2:Q$5000,5,FALSE),E6059+10*(H6059-1)+1+_xlfn.IFNA(VLOOKUP(D6059,states!A$2:C$10,3,FALSE),1))</f>
        <v>252</v>
      </c>
      <c r="AB6059">
        <f>IF(V6059="","",V6059)</f>
        <v>34890.668632305998</v>
      </c>
      <c r="AC6059" s="2" t="str">
        <f>_xlfn.IFNA(VLOOKUP(D6059,states!A$2:C$10,2,FALSE),"XX")</f>
        <v>A</v>
      </c>
      <c r="AD6059">
        <f>E6059</f>
        <v>1</v>
      </c>
      <c r="AE6059">
        <f>_xlfn.IFNA(VLOOKUP(D6059,states!A$2:D$10,4,FALSE),0)</f>
        <v>2</v>
      </c>
      <c r="AF6059">
        <v>0.5</v>
      </c>
      <c r="AG6059">
        <f>IF(AE6059=0,AF6059,IF(AE6059=1,IF(F6059=0.5,0.5,IF(H6059=1,0.5,1.5)),IF(F6059=0.5,0.5,IF(H6059=1,2.5,1.5))))</f>
        <v>2.5</v>
      </c>
      <c r="AH6059" s="7">
        <f>IF(AC6059="XX",0,1/C6059^(1/5)*IF(E6059=0,100,1)/(E6059+1)^(1/4))</f>
        <v>0.96593632892484571</v>
      </c>
    </row>
    <row r="6060" spans="1:34">
      <c r="A6060">
        <v>1157</v>
      </c>
      <c r="B6060" s="1">
        <v>22588.33</v>
      </c>
      <c r="C6060" s="6">
        <v>0.05</v>
      </c>
      <c r="D6060" t="s">
        <v>3</v>
      </c>
      <c r="E6060">
        <v>1</v>
      </c>
      <c r="F6060">
        <v>26.5</v>
      </c>
      <c r="G6060" t="s">
        <v>2</v>
      </c>
      <c r="H6060">
        <v>2</v>
      </c>
      <c r="I6060" t="s">
        <v>0</v>
      </c>
      <c r="J6060">
        <v>1</v>
      </c>
      <c r="K6060">
        <v>27.5</v>
      </c>
      <c r="L6060" t="s">
        <v>2</v>
      </c>
      <c r="M6060">
        <v>2</v>
      </c>
      <c r="N6060" t="s">
        <v>1213</v>
      </c>
      <c r="O6060">
        <v>1</v>
      </c>
      <c r="P6060" t="str">
        <f>D6060&amp;"-"&amp;F6060&amp;"-"&amp;G6060&amp;"-"&amp;E6060&amp;"-"&amp;H6060</f>
        <v>A2Delta-26.5-f-1-2</v>
      </c>
      <c r="Q6060" t="str">
        <f>I6060&amp;"-"&amp;K6060&amp;"-"&amp;L6060&amp;"-"&amp;J6060&amp;"-"&amp;M6060</f>
        <v>X2Pi-27.5-f-1-2</v>
      </c>
      <c r="R6060">
        <f>B6060+S6060</f>
        <v>35517.96096271</v>
      </c>
      <c r="S6060">
        <f>_xlfn.IFNA(VLOOKUP(Q6060,'MARVEL-X'!A$2:I$1400,7,FALSE),VLOOKUP(Q6060,MARVEL!A$2:J$1522,10,FALSE))</f>
        <v>12929.63096271</v>
      </c>
      <c r="T6060">
        <f>IF(P6060=P6059,R6060+T6059,R6060)</f>
        <v>35517.96096271</v>
      </c>
      <c r="U6060">
        <f>IF(P6060=P6059,1+U6059,1)</f>
        <v>1</v>
      </c>
      <c r="V6060" t="str">
        <f t="shared" si="94"/>
        <v/>
      </c>
      <c r="W6060" t="str">
        <f>IF(V6060="","",IF(ABS(V6060-R6060)&gt;W$1,ABS(V6060-R6060),""))</f>
        <v/>
      </c>
      <c r="X6060" t="str">
        <f>Y6060&amp;"-"&amp;Z6060&amp;"-"&amp;AC6060&amp;"-"&amp;AD6060&amp;"-"&amp;AG6060</f>
        <v>26.5-f-A-1-1.5</v>
      </c>
      <c r="Y6060">
        <f>F6060</f>
        <v>26.5</v>
      </c>
      <c r="Z6060" s="2" t="str">
        <f>G6060</f>
        <v>f</v>
      </c>
      <c r="AA6060">
        <f>_xlfn.IFNA(VLOOKUP(X6060,'duo-out'!A$2:Q$5000,5,FALSE),E6060+10*(H6060-1)+1+_xlfn.IFNA(VLOOKUP(D6060,states!A$2:C$10,3,FALSE),1))</f>
        <v>262</v>
      </c>
      <c r="AB6060" t="str">
        <f>IF(V6060="","",V6060)</f>
        <v/>
      </c>
      <c r="AC6060" s="2" t="str">
        <f>_xlfn.IFNA(VLOOKUP(D6060,states!A$2:C$10,2,FALSE),"XX")</f>
        <v>A</v>
      </c>
      <c r="AD6060">
        <f>E6060</f>
        <v>1</v>
      </c>
      <c r="AE6060">
        <f>_xlfn.IFNA(VLOOKUP(D6060,states!A$2:D$10,4,FALSE),0)</f>
        <v>2</v>
      </c>
      <c r="AF6060">
        <v>0.5</v>
      </c>
      <c r="AG6060">
        <f>IF(AE6060=0,AF6060,IF(AE6060=1,IF(F6060=0.5,0.5,IF(H6060=1,0.5,1.5)),IF(F6060=0.5,0.5,IF(H6060=1,2.5,1.5))))</f>
        <v>1.5</v>
      </c>
      <c r="AH6060" s="7">
        <f>IF(AC6060="XX",0,1/C6060^(1/5)*IF(E6060=0,100,1)/(E6060+1)^(1/4))</f>
        <v>1.5309059120638666</v>
      </c>
    </row>
    <row r="6061" spans="1:34">
      <c r="A6061">
        <v>1071</v>
      </c>
      <c r="B6061" s="1">
        <v>23871.58</v>
      </c>
      <c r="C6061" s="6">
        <v>0.05</v>
      </c>
      <c r="D6061" t="s">
        <v>3</v>
      </c>
      <c r="E6061">
        <v>1</v>
      </c>
      <c r="F6061">
        <v>26.5</v>
      </c>
      <c r="G6061" t="s">
        <v>2</v>
      </c>
      <c r="H6061">
        <v>2</v>
      </c>
      <c r="I6061" t="s">
        <v>0</v>
      </c>
      <c r="J6061">
        <v>1</v>
      </c>
      <c r="K6061">
        <v>25.5</v>
      </c>
      <c r="L6061" t="s">
        <v>2</v>
      </c>
      <c r="M6061">
        <v>2</v>
      </c>
      <c r="N6061" t="s">
        <v>1127</v>
      </c>
      <c r="O6061">
        <v>1</v>
      </c>
      <c r="P6061" t="str">
        <f>D6061&amp;"-"&amp;F6061&amp;"-"&amp;G6061&amp;"-"&amp;E6061&amp;"-"&amp;H6061</f>
        <v>A2Delta-26.5-f-1-2</v>
      </c>
      <c r="Q6061" t="str">
        <f>I6061&amp;"-"&amp;K6061&amp;"-"&amp;L6061&amp;"-"&amp;J6061&amp;"-"&amp;M6061</f>
        <v>X2Pi-25.5-f-1-2</v>
      </c>
      <c r="R6061">
        <f>B6061+S6061</f>
        <v>35517.906177723002</v>
      </c>
      <c r="S6061">
        <f>_xlfn.IFNA(VLOOKUP(Q6061,'MARVEL-X'!A$2:I$1400,7,FALSE),VLOOKUP(Q6061,MARVEL!A$2:J$1522,10,FALSE))</f>
        <v>11646.326177723</v>
      </c>
      <c r="T6061">
        <f>IF(P6061=P6060,R6061+T6060,R6061)</f>
        <v>71035.867140432994</v>
      </c>
      <c r="U6061">
        <f>IF(P6061=P6060,1+U6060,1)</f>
        <v>2</v>
      </c>
      <c r="V6061">
        <f t="shared" si="94"/>
        <v>35517.933570216497</v>
      </c>
      <c r="W6061" t="str">
        <f>IF(V6061="","",IF(ABS(V6061-R6061)&gt;W$1,ABS(V6061-R6061),""))</f>
        <v/>
      </c>
      <c r="X6061" t="str">
        <f>Y6061&amp;"-"&amp;Z6061&amp;"-"&amp;AC6061&amp;"-"&amp;AD6061&amp;"-"&amp;AG6061</f>
        <v>26.5-f-A-1-1.5</v>
      </c>
      <c r="Y6061">
        <f>F6061</f>
        <v>26.5</v>
      </c>
      <c r="Z6061" s="2" t="str">
        <f>G6061</f>
        <v>f</v>
      </c>
      <c r="AA6061">
        <f>_xlfn.IFNA(VLOOKUP(X6061,'duo-out'!A$2:Q$5000,5,FALSE),E6061+10*(H6061-1)+1+_xlfn.IFNA(VLOOKUP(D6061,states!A$2:C$10,3,FALSE),1))</f>
        <v>262</v>
      </c>
      <c r="AB6061">
        <f>IF(V6061="","",V6061)</f>
        <v>35517.933570216497</v>
      </c>
      <c r="AC6061" s="2" t="str">
        <f>_xlfn.IFNA(VLOOKUP(D6061,states!A$2:C$10,2,FALSE),"XX")</f>
        <v>A</v>
      </c>
      <c r="AD6061">
        <f>E6061</f>
        <v>1</v>
      </c>
      <c r="AE6061">
        <f>_xlfn.IFNA(VLOOKUP(D6061,states!A$2:D$10,4,FALSE),0)</f>
        <v>2</v>
      </c>
      <c r="AF6061">
        <v>0.5</v>
      </c>
      <c r="AG6061">
        <f>IF(AE6061=0,AF6061,IF(AE6061=1,IF(F6061=0.5,0.5,IF(H6061=1,0.5,1.5)),IF(F6061=0.5,0.5,IF(H6061=1,2.5,1.5))))</f>
        <v>1.5</v>
      </c>
      <c r="AH6061" s="7">
        <f>IF(AC6061="XX",0,1/C6061^(1/5)*IF(E6061=0,100,1)/(E6061+1)^(1/4))</f>
        <v>1.5309059120638666</v>
      </c>
    </row>
    <row r="6062" spans="1:34">
      <c r="A6062">
        <v>5946</v>
      </c>
      <c r="B6062" s="1">
        <v>22393.040000000001</v>
      </c>
      <c r="C6062" s="6">
        <v>0.5</v>
      </c>
      <c r="D6062" t="s">
        <v>3</v>
      </c>
      <c r="E6062">
        <v>2</v>
      </c>
      <c r="F6062">
        <v>26.5</v>
      </c>
      <c r="G6062" t="s">
        <v>2</v>
      </c>
      <c r="H6062">
        <v>1</v>
      </c>
      <c r="I6062" t="s">
        <v>0</v>
      </c>
      <c r="J6062">
        <v>2</v>
      </c>
      <c r="K6062">
        <v>27.5</v>
      </c>
      <c r="L6062" t="s">
        <v>2</v>
      </c>
      <c r="M6062">
        <v>1</v>
      </c>
      <c r="N6062" t="s">
        <v>6002</v>
      </c>
      <c r="O6062">
        <v>1</v>
      </c>
      <c r="P6062" t="str">
        <f>D6062&amp;"-"&amp;F6062&amp;"-"&amp;G6062&amp;"-"&amp;E6062&amp;"-"&amp;H6062</f>
        <v>A2Delta-26.5-f-2-1</v>
      </c>
      <c r="Q6062" t="str">
        <f>I6062&amp;"-"&amp;K6062&amp;"-"&amp;L6062&amp;"-"&amp;J6062&amp;"-"&amp;M6062</f>
        <v>X2Pi-27.5-f-2-1</v>
      </c>
      <c r="R6062">
        <f>B6062+S6062</f>
        <v>36872.232751322998</v>
      </c>
      <c r="S6062">
        <f>_xlfn.IFNA(VLOOKUP(Q6062,'MARVEL-X'!A$2:I$1400,7,FALSE),VLOOKUP(Q6062,MARVEL!A$2:J$1522,10,FALSE))</f>
        <v>14479.192751322998</v>
      </c>
      <c r="T6062">
        <f>IF(P6062=P6061,R6062+T6061,R6062)</f>
        <v>36872.232751322998</v>
      </c>
      <c r="U6062">
        <f>IF(P6062=P6061,1+U6061,1)</f>
        <v>1</v>
      </c>
      <c r="V6062">
        <f t="shared" si="94"/>
        <v>36872.232751322998</v>
      </c>
      <c r="W6062" t="str">
        <f>IF(V6062="","",IF(ABS(V6062-R6062)&gt;W$1,ABS(V6062-R6062),""))</f>
        <v/>
      </c>
      <c r="X6062" t="str">
        <f>Y6062&amp;"-"&amp;Z6062&amp;"-"&amp;AC6062&amp;"-"&amp;AD6062&amp;"-"&amp;AG6062</f>
        <v>26.5-f-A-2-2.5</v>
      </c>
      <c r="Y6062">
        <f>F6062</f>
        <v>26.5</v>
      </c>
      <c r="Z6062" s="2" t="str">
        <f>G6062</f>
        <v>f</v>
      </c>
      <c r="AA6062">
        <f>_xlfn.IFNA(VLOOKUP(X6062,'duo-out'!A$2:Q$5000,5,FALSE),E6062+10*(H6062-1)+1+_xlfn.IFNA(VLOOKUP(D6062,states!A$2:C$10,3,FALSE),1))</f>
        <v>253</v>
      </c>
      <c r="AB6062">
        <f>IF(V6062="","",V6062)</f>
        <v>36872.232751322998</v>
      </c>
      <c r="AC6062" s="2" t="str">
        <f>_xlfn.IFNA(VLOOKUP(D6062,states!A$2:C$10,2,FALSE),"XX")</f>
        <v>A</v>
      </c>
      <c r="AD6062">
        <f>E6062</f>
        <v>2</v>
      </c>
      <c r="AE6062">
        <f>_xlfn.IFNA(VLOOKUP(D6062,states!A$2:D$10,4,FALSE),0)</f>
        <v>2</v>
      </c>
      <c r="AF6062">
        <v>0.5</v>
      </c>
      <c r="AG6062">
        <f>IF(AE6062=0,AF6062,IF(AE6062=1,IF(F6062=0.5,0.5,IF(H6062=1,0.5,1.5)),IF(F6062=0.5,0.5,IF(H6062=1,2.5,1.5))))</f>
        <v>2.5</v>
      </c>
      <c r="AH6062" s="7">
        <f>IF(AC6062="XX",0,1/C6062^(1/5)*IF(E6062=0,100,1)/(E6062+1)^(1/4))</f>
        <v>0.87282200217602857</v>
      </c>
    </row>
    <row r="6063" spans="1:34">
      <c r="A6063">
        <v>256</v>
      </c>
      <c r="B6063" s="1">
        <v>22350.69</v>
      </c>
      <c r="C6063" s="6">
        <v>0.5</v>
      </c>
      <c r="D6063" t="s">
        <v>3</v>
      </c>
      <c r="E6063">
        <v>2</v>
      </c>
      <c r="F6063">
        <v>26.5</v>
      </c>
      <c r="G6063" t="s">
        <v>2</v>
      </c>
      <c r="H6063">
        <v>2</v>
      </c>
      <c r="I6063" t="s">
        <v>0</v>
      </c>
      <c r="J6063">
        <v>2</v>
      </c>
      <c r="K6063">
        <v>27.5</v>
      </c>
      <c r="L6063" t="s">
        <v>2</v>
      </c>
      <c r="M6063">
        <v>2</v>
      </c>
      <c r="N6063" t="s">
        <v>311</v>
      </c>
      <c r="O6063">
        <v>-1</v>
      </c>
      <c r="P6063" t="str">
        <f>D6063&amp;"-"&amp;F6063&amp;"-"&amp;G6063&amp;"-"&amp;E6063&amp;"-"&amp;H6063</f>
        <v>A2Delta-26.5-f-2-2</v>
      </c>
      <c r="Q6063" t="str">
        <f>I6063&amp;"-"&amp;K6063&amp;"-"&amp;L6063&amp;"-"&amp;J6063&amp;"-"&amp;M6063</f>
        <v>X2Pi-27.5-f-2-2</v>
      </c>
      <c r="R6063">
        <f>B6063+S6063</f>
        <v>37471.583935598996</v>
      </c>
      <c r="S6063">
        <f>_xlfn.IFNA(VLOOKUP(Q6063,'MARVEL-X'!A$2:I$1400,7,FALSE),VLOOKUP(Q6063,MARVEL!A$2:J$1522,10,FALSE))</f>
        <v>15120.893935598999</v>
      </c>
      <c r="T6063">
        <f>IF(P6063=P6062,R6063+T6062,R6063)</f>
        <v>37471.583935598996</v>
      </c>
      <c r="U6063">
        <f>IF(P6063=P6062,1+U6062,1)</f>
        <v>1</v>
      </c>
      <c r="V6063" t="str">
        <f t="shared" si="94"/>
        <v/>
      </c>
      <c r="W6063" t="str">
        <f>IF(V6063="","",IF(ABS(V6063-R6063)&gt;W$1,ABS(V6063-R6063),""))</f>
        <v/>
      </c>
      <c r="X6063" t="str">
        <f>Y6063&amp;"-"&amp;Z6063&amp;"-"&amp;AC6063&amp;"-"&amp;AD6063&amp;"-"&amp;AG6063</f>
        <v>26.5-f-A-2-1.5</v>
      </c>
      <c r="Y6063">
        <f>F6063</f>
        <v>26.5</v>
      </c>
      <c r="Z6063" s="2" t="str">
        <f>G6063</f>
        <v>f</v>
      </c>
      <c r="AA6063">
        <f>_xlfn.IFNA(VLOOKUP(X6063,'duo-out'!A$2:Q$5000,5,FALSE),E6063+10*(H6063-1)+1+_xlfn.IFNA(VLOOKUP(D6063,states!A$2:C$10,3,FALSE),1))</f>
        <v>263</v>
      </c>
      <c r="AB6063" t="str">
        <f>IF(V6063="","",V6063)</f>
        <v/>
      </c>
      <c r="AC6063" s="2" t="str">
        <f>_xlfn.IFNA(VLOOKUP(D6063,states!A$2:C$10,2,FALSE),"XX")</f>
        <v>A</v>
      </c>
      <c r="AD6063">
        <f>E6063</f>
        <v>2</v>
      </c>
      <c r="AE6063">
        <f>_xlfn.IFNA(VLOOKUP(D6063,states!A$2:D$10,4,FALSE),0)</f>
        <v>2</v>
      </c>
      <c r="AF6063">
        <v>0.5</v>
      </c>
      <c r="AG6063">
        <f>IF(AE6063=0,AF6063,IF(AE6063=1,IF(F6063=0.5,0.5,IF(H6063=1,0.5,1.5)),IF(F6063=0.5,0.5,IF(H6063=1,2.5,1.5))))</f>
        <v>1.5</v>
      </c>
      <c r="AH6063" s="7">
        <f>IF(AC6063="XX",0,1/C6063^(1/5)*IF(E6063=0,100,1)/(E6063+1)^(1/4))</f>
        <v>0.87282200217602857</v>
      </c>
    </row>
    <row r="6064" spans="1:34">
      <c r="A6064">
        <v>236</v>
      </c>
      <c r="B6064" s="1">
        <v>23556.27</v>
      </c>
      <c r="C6064" s="6">
        <v>0.5</v>
      </c>
      <c r="D6064" t="s">
        <v>3</v>
      </c>
      <c r="E6064">
        <v>2</v>
      </c>
      <c r="F6064">
        <v>26.5</v>
      </c>
      <c r="G6064" t="s">
        <v>2</v>
      </c>
      <c r="H6064">
        <v>2</v>
      </c>
      <c r="I6064" t="s">
        <v>0</v>
      </c>
      <c r="J6064">
        <v>2</v>
      </c>
      <c r="K6064">
        <v>25.5</v>
      </c>
      <c r="L6064" t="s">
        <v>2</v>
      </c>
      <c r="M6064">
        <v>2</v>
      </c>
      <c r="N6064" t="s">
        <v>291</v>
      </c>
      <c r="O6064">
        <v>-1</v>
      </c>
      <c r="P6064" t="str">
        <f>D6064&amp;"-"&amp;F6064&amp;"-"&amp;G6064&amp;"-"&amp;E6064&amp;"-"&amp;H6064</f>
        <v>A2Delta-26.5-f-2-2</v>
      </c>
      <c r="Q6064" t="str">
        <f>I6064&amp;"-"&amp;K6064&amp;"-"&amp;L6064&amp;"-"&amp;J6064&amp;"-"&amp;M6064</f>
        <v>X2Pi-25.5-f-2-2</v>
      </c>
      <c r="R6064">
        <f>B6064+S6064</f>
        <v>37449.033809350003</v>
      </c>
      <c r="S6064">
        <f>_xlfn.IFNA(VLOOKUP(Q6064,'MARVEL-X'!A$2:I$1400,7,FALSE),VLOOKUP(Q6064,MARVEL!A$2:J$1522,10,FALSE))</f>
        <v>13892.763809349999</v>
      </c>
      <c r="T6064">
        <f>IF(P6064=P6063,R6064+T6063,R6064)</f>
        <v>74920.617744949006</v>
      </c>
      <c r="U6064">
        <f>IF(P6064=P6063,1+U6063,1)</f>
        <v>2</v>
      </c>
      <c r="V6064">
        <f t="shared" si="94"/>
        <v>37460.308872474503</v>
      </c>
      <c r="W6064">
        <f>IF(V6064="","",IF(ABS(V6064-R6064)&gt;W$1,ABS(V6064-R6064),""))</f>
        <v>11.275063124499866</v>
      </c>
      <c r="X6064" t="str">
        <f>Y6064&amp;"-"&amp;Z6064&amp;"-"&amp;AC6064&amp;"-"&amp;AD6064&amp;"-"&amp;AG6064</f>
        <v>26.5-f-A-2-1.5</v>
      </c>
      <c r="Y6064">
        <f>F6064</f>
        <v>26.5</v>
      </c>
      <c r="Z6064" s="2" t="str">
        <f>G6064</f>
        <v>f</v>
      </c>
      <c r="AA6064">
        <f>_xlfn.IFNA(VLOOKUP(X6064,'duo-out'!A$2:Q$5000,5,FALSE),E6064+10*(H6064-1)+1+_xlfn.IFNA(VLOOKUP(D6064,states!A$2:C$10,3,FALSE),1))</f>
        <v>263</v>
      </c>
      <c r="AB6064">
        <f>IF(V6064="","",V6064)</f>
        <v>37460.308872474503</v>
      </c>
      <c r="AC6064" s="2" t="str">
        <f>_xlfn.IFNA(VLOOKUP(D6064,states!A$2:C$10,2,FALSE),"XX")</f>
        <v>A</v>
      </c>
      <c r="AD6064">
        <f>E6064</f>
        <v>2</v>
      </c>
      <c r="AE6064">
        <f>_xlfn.IFNA(VLOOKUP(D6064,states!A$2:D$10,4,FALSE),0)</f>
        <v>2</v>
      </c>
      <c r="AF6064">
        <v>0.5</v>
      </c>
      <c r="AG6064">
        <f>IF(AE6064=0,AF6064,IF(AE6064=1,IF(F6064=0.5,0.5,IF(H6064=1,0.5,1.5)),IF(F6064=0.5,0.5,IF(H6064=1,2.5,1.5))))</f>
        <v>1.5</v>
      </c>
      <c r="AH6064" s="7">
        <f>IF(AC6064="XX",0,1/C6064^(1/5)*IF(E6064=0,100,1)/(E6064+1)^(1/4))</f>
        <v>0.87282200217602857</v>
      </c>
    </row>
    <row r="6065" spans="1:34">
      <c r="A6065">
        <v>6034</v>
      </c>
      <c r="B6065" s="1">
        <v>22461.62</v>
      </c>
      <c r="C6065" s="6">
        <v>0.5</v>
      </c>
      <c r="D6065" t="s">
        <v>3</v>
      </c>
      <c r="E6065">
        <v>3</v>
      </c>
      <c r="F6065">
        <v>26.5</v>
      </c>
      <c r="G6065" t="s">
        <v>2</v>
      </c>
      <c r="H6065">
        <v>2</v>
      </c>
      <c r="I6065" t="s">
        <v>0</v>
      </c>
      <c r="J6065">
        <v>3</v>
      </c>
      <c r="K6065">
        <v>26.5</v>
      </c>
      <c r="L6065" t="s">
        <v>1</v>
      </c>
      <c r="M6065">
        <v>2</v>
      </c>
      <c r="N6065" t="s">
        <v>6090</v>
      </c>
      <c r="O6065">
        <v>1</v>
      </c>
      <c r="P6065" t="str">
        <f>D6065&amp;"-"&amp;F6065&amp;"-"&amp;G6065&amp;"-"&amp;E6065&amp;"-"&amp;H6065</f>
        <v>A2Delta-26.5-f-3-2</v>
      </c>
      <c r="Q6065" t="str">
        <f>I6065&amp;"-"&amp;K6065&amp;"-"&amp;L6065&amp;"-"&amp;J6065&amp;"-"&amp;M6065</f>
        <v>X2Pi-26.5-e-3-2</v>
      </c>
      <c r="R6065">
        <f>B6065+S6065</f>
        <v>39037.218619481995</v>
      </c>
      <c r="S6065">
        <f>_xlfn.IFNA(VLOOKUP(Q6065,'MARVEL-X'!A$2:I$1400,7,FALSE),VLOOKUP(Q6065,MARVEL!A$2:J$1522,10,FALSE))</f>
        <v>16575.598619482</v>
      </c>
      <c r="T6065">
        <f>IF(P6065=P6064,R6065+T6064,R6065)</f>
        <v>39037.218619481995</v>
      </c>
      <c r="U6065">
        <f>IF(P6065=P6064,1+U6064,1)</f>
        <v>1</v>
      </c>
      <c r="V6065">
        <f t="shared" si="94"/>
        <v>39037.218619481995</v>
      </c>
      <c r="W6065" t="str">
        <f>IF(V6065="","",IF(ABS(V6065-R6065)&gt;W$1,ABS(V6065-R6065),""))</f>
        <v/>
      </c>
      <c r="X6065" t="str">
        <f>Y6065&amp;"-"&amp;Z6065&amp;"-"&amp;AC6065&amp;"-"&amp;AD6065&amp;"-"&amp;AG6065</f>
        <v>26.5-f-A-3-1.5</v>
      </c>
      <c r="Y6065">
        <f>F6065</f>
        <v>26.5</v>
      </c>
      <c r="Z6065" s="2" t="str">
        <f>G6065</f>
        <v>f</v>
      </c>
      <c r="AA6065">
        <f>_xlfn.IFNA(VLOOKUP(X6065,'duo-out'!A$2:Q$5000,5,FALSE),E6065+10*(H6065-1)+1+_xlfn.IFNA(VLOOKUP(D6065,states!A$2:C$10,3,FALSE),1))</f>
        <v>264</v>
      </c>
      <c r="AB6065">
        <f>IF(V6065="","",V6065)</f>
        <v>39037.218619481995</v>
      </c>
      <c r="AC6065" s="2" t="str">
        <f>_xlfn.IFNA(VLOOKUP(D6065,states!A$2:C$10,2,FALSE),"XX")</f>
        <v>A</v>
      </c>
      <c r="AD6065">
        <f>E6065</f>
        <v>3</v>
      </c>
      <c r="AE6065">
        <f>_xlfn.IFNA(VLOOKUP(D6065,states!A$2:D$10,4,FALSE),0)</f>
        <v>2</v>
      </c>
      <c r="AF6065">
        <v>0.5</v>
      </c>
      <c r="AG6065">
        <f>IF(AE6065=0,AF6065,IF(AE6065=1,IF(F6065=0.5,0.5,IF(H6065=1,0.5,1.5)),IF(F6065=0.5,0.5,IF(H6065=1,2.5,1.5))))</f>
        <v>1.5</v>
      </c>
      <c r="AH6065" s="7">
        <f>IF(AC6065="XX",0,1/C6065^(1/5)*IF(E6065=0,100,1)/(E6065+1)^(1/4))</f>
        <v>0.8122523963562357</v>
      </c>
    </row>
    <row r="6066" spans="1:34">
      <c r="A6066">
        <v>3236</v>
      </c>
      <c r="B6066" s="1">
        <v>23405.197499999998</v>
      </c>
      <c r="C6066" s="6">
        <v>0.01</v>
      </c>
      <c r="D6066" t="s">
        <v>3</v>
      </c>
      <c r="E6066">
        <v>0</v>
      </c>
      <c r="F6066">
        <v>27.5</v>
      </c>
      <c r="G6066" t="s">
        <v>1</v>
      </c>
      <c r="H6066">
        <v>1</v>
      </c>
      <c r="I6066" t="s">
        <v>0</v>
      </c>
      <c r="J6066">
        <v>0</v>
      </c>
      <c r="K6066">
        <v>27.5</v>
      </c>
      <c r="L6066" t="s">
        <v>2</v>
      </c>
      <c r="M6066">
        <v>1</v>
      </c>
      <c r="N6066" t="s">
        <v>3292</v>
      </c>
      <c r="O6066">
        <v>1</v>
      </c>
      <c r="P6066" t="str">
        <f>D6066&amp;"-"&amp;F6066&amp;"-"&amp;G6066&amp;"-"&amp;E6066&amp;"-"&amp;H6066</f>
        <v>A2Delta-27.5-e-0-1</v>
      </c>
      <c r="Q6066" t="str">
        <f>I6066&amp;"-"&amp;K6066&amp;"-"&amp;L6066&amp;"-"&amp;J6066&amp;"-"&amp;M6066</f>
        <v>X2Pi-27.5-f-0-1</v>
      </c>
      <c r="R6066">
        <f>B6066+S6066</f>
        <v>33320.215511663999</v>
      </c>
      <c r="S6066">
        <f>_xlfn.IFNA(VLOOKUP(Q6066,'MARVEL-X'!A$2:I$1400,7,FALSE),VLOOKUP(Q6066,MARVEL!A$2:J$1522,10,FALSE))</f>
        <v>9915.0180116639985</v>
      </c>
      <c r="T6066">
        <f>IF(P6066=P6065,R6066+T6065,R6066)</f>
        <v>33320.215511663999</v>
      </c>
      <c r="U6066">
        <f>IF(P6066=P6065,1+U6065,1)</f>
        <v>1</v>
      </c>
      <c r="V6066" t="str">
        <f t="shared" si="94"/>
        <v/>
      </c>
      <c r="W6066" t="str">
        <f>IF(V6066="","",IF(ABS(V6066-R6066)&gt;W$1,ABS(V6066-R6066),""))</f>
        <v/>
      </c>
      <c r="X6066" t="str">
        <f>Y6066&amp;"-"&amp;Z6066&amp;"-"&amp;AC6066&amp;"-"&amp;AD6066&amp;"-"&amp;AG6066</f>
        <v>27.5-e-A-0-2.5</v>
      </c>
      <c r="Y6066">
        <f>F6066</f>
        <v>27.5</v>
      </c>
      <c r="Z6066" s="2" t="str">
        <f>G6066</f>
        <v>e</v>
      </c>
      <c r="AA6066">
        <f>_xlfn.IFNA(VLOOKUP(X6066,'duo-out'!A$2:Q$5000,5,FALSE),E6066+10*(H6066-1)+1+_xlfn.IFNA(VLOOKUP(D6066,states!A$2:C$10,3,FALSE),1))</f>
        <v>251</v>
      </c>
      <c r="AB6066" t="str">
        <f>IF(V6066="","",V6066)</f>
        <v/>
      </c>
      <c r="AC6066" s="2" t="str">
        <f>_xlfn.IFNA(VLOOKUP(D6066,states!A$2:C$10,2,FALSE),"XX")</f>
        <v>A</v>
      </c>
      <c r="AD6066">
        <f>E6066</f>
        <v>0</v>
      </c>
      <c r="AE6066">
        <f>_xlfn.IFNA(VLOOKUP(D6066,states!A$2:D$10,4,FALSE),0)</f>
        <v>2</v>
      </c>
      <c r="AF6066">
        <v>0.5</v>
      </c>
      <c r="AG6066">
        <f>IF(AE6066=0,AF6066,IF(AE6066=1,IF(F6066=0.5,0.5,IF(H6066=1,0.5,1.5)),IF(F6066=0.5,0.5,IF(H6066=1,2.5,1.5))))</f>
        <v>2.5</v>
      </c>
      <c r="AH6066" s="7">
        <f>IF(AC6066="XX",0,1/C6066^(1/5)*IF(E6066=0,100,1)/(E6066+1)^(1/4))</f>
        <v>251.188643150958</v>
      </c>
    </row>
    <row r="6067" spans="1:34">
      <c r="A6067">
        <v>715</v>
      </c>
      <c r="B6067" s="1">
        <v>22706.19</v>
      </c>
      <c r="C6067" s="6">
        <v>9.4570000000000001E-2</v>
      </c>
      <c r="D6067" t="s">
        <v>3</v>
      </c>
      <c r="E6067">
        <v>0</v>
      </c>
      <c r="F6067">
        <v>27.5</v>
      </c>
      <c r="G6067" t="s">
        <v>1</v>
      </c>
      <c r="H6067">
        <v>1</v>
      </c>
      <c r="I6067" t="s">
        <v>0</v>
      </c>
      <c r="J6067">
        <v>0</v>
      </c>
      <c r="K6067">
        <v>28.5</v>
      </c>
      <c r="L6067" t="s">
        <v>1</v>
      </c>
      <c r="M6067">
        <v>1</v>
      </c>
      <c r="N6067" t="s">
        <v>771</v>
      </c>
      <c r="O6067">
        <v>1</v>
      </c>
      <c r="P6067" t="str">
        <f>D6067&amp;"-"&amp;F6067&amp;"-"&amp;G6067&amp;"-"&amp;E6067&amp;"-"&amp;H6067</f>
        <v>A2Delta-27.5-e-0-1</v>
      </c>
      <c r="Q6067" t="str">
        <f>I6067&amp;"-"&amp;K6067&amp;"-"&amp;L6067&amp;"-"&amp;J6067&amp;"-"&amp;M6067</f>
        <v>X2Pi-28.5-e-0-1</v>
      </c>
      <c r="R6067">
        <f>B6067+S6067</f>
        <v>33319.964427120998</v>
      </c>
      <c r="S6067">
        <f>_xlfn.IFNA(VLOOKUP(Q6067,'MARVEL-X'!A$2:I$1400,7,FALSE),VLOOKUP(Q6067,MARVEL!A$2:J$1522,10,FALSE))</f>
        <v>10613.774427120999</v>
      </c>
      <c r="T6067">
        <f>IF(P6067=P6066,R6067+T6066,R6067)</f>
        <v>66640.179938785004</v>
      </c>
      <c r="U6067">
        <f>IF(P6067=P6066,1+U6066,1)</f>
        <v>2</v>
      </c>
      <c r="V6067" t="str">
        <f t="shared" si="94"/>
        <v/>
      </c>
      <c r="W6067" t="str">
        <f>IF(V6067="","",IF(ABS(V6067-R6067)&gt;W$1,ABS(V6067-R6067),""))</f>
        <v/>
      </c>
      <c r="X6067" t="str">
        <f>Y6067&amp;"-"&amp;Z6067&amp;"-"&amp;AC6067&amp;"-"&amp;AD6067&amp;"-"&amp;AG6067</f>
        <v>27.5-e-A-0-2.5</v>
      </c>
      <c r="Y6067">
        <f>F6067</f>
        <v>27.5</v>
      </c>
      <c r="Z6067" s="2" t="str">
        <f>G6067</f>
        <v>e</v>
      </c>
      <c r="AA6067">
        <f>_xlfn.IFNA(VLOOKUP(X6067,'duo-out'!A$2:Q$5000,5,FALSE),E6067+10*(H6067-1)+1+_xlfn.IFNA(VLOOKUP(D6067,states!A$2:C$10,3,FALSE),1))</f>
        <v>251</v>
      </c>
      <c r="AB6067" t="str">
        <f>IF(V6067="","",V6067)</f>
        <v/>
      </c>
      <c r="AC6067" s="2" t="str">
        <f>_xlfn.IFNA(VLOOKUP(D6067,states!A$2:C$10,2,FALSE),"XX")</f>
        <v>A</v>
      </c>
      <c r="AD6067">
        <f>E6067</f>
        <v>0</v>
      </c>
      <c r="AE6067">
        <f>_xlfn.IFNA(VLOOKUP(D6067,states!A$2:D$10,4,FALSE),0)</f>
        <v>2</v>
      </c>
      <c r="AF6067">
        <v>0.5</v>
      </c>
      <c r="AG6067">
        <f>IF(AE6067=0,AF6067,IF(AE6067=1,IF(F6067=0.5,0.5,IF(H6067=1,0.5,1.5)),IF(F6067=0.5,0.5,IF(H6067=1,2.5,1.5))))</f>
        <v>2.5</v>
      </c>
      <c r="AH6067" s="7">
        <f>IF(AC6067="XX",0,1/C6067^(1/5)*IF(E6067=0,100,1)/(E6067+1)^(1/4))</f>
        <v>160.26892436329248</v>
      </c>
    </row>
    <row r="6068" spans="1:34">
      <c r="A6068">
        <v>686</v>
      </c>
      <c r="B6068" s="1">
        <v>23405.14</v>
      </c>
      <c r="C6068" s="6">
        <v>6.3740000000000005E-2</v>
      </c>
      <c r="D6068" t="s">
        <v>3</v>
      </c>
      <c r="E6068">
        <v>0</v>
      </c>
      <c r="F6068">
        <v>27.5</v>
      </c>
      <c r="G6068" t="s">
        <v>1</v>
      </c>
      <c r="H6068">
        <v>1</v>
      </c>
      <c r="I6068" t="s">
        <v>0</v>
      </c>
      <c r="J6068">
        <v>0</v>
      </c>
      <c r="K6068">
        <v>27.5</v>
      </c>
      <c r="L6068" t="s">
        <v>2</v>
      </c>
      <c r="M6068">
        <v>1</v>
      </c>
      <c r="N6068" t="s">
        <v>742</v>
      </c>
      <c r="O6068">
        <v>1</v>
      </c>
      <c r="P6068" t="str">
        <f>D6068&amp;"-"&amp;F6068&amp;"-"&amp;G6068&amp;"-"&amp;E6068&amp;"-"&amp;H6068</f>
        <v>A2Delta-27.5-e-0-1</v>
      </c>
      <c r="Q6068" t="str">
        <f>I6068&amp;"-"&amp;K6068&amp;"-"&amp;L6068&amp;"-"&amp;J6068&amp;"-"&amp;M6068</f>
        <v>X2Pi-27.5-f-0-1</v>
      </c>
      <c r="R6068">
        <f>B6068+S6068</f>
        <v>33320.158011663996</v>
      </c>
      <c r="S6068">
        <f>_xlfn.IFNA(VLOOKUP(Q6068,'MARVEL-X'!A$2:I$1400,7,FALSE),VLOOKUP(Q6068,MARVEL!A$2:J$1522,10,FALSE))</f>
        <v>9915.0180116639985</v>
      </c>
      <c r="T6068">
        <f>IF(P6068=P6067,R6068+T6067,R6068)</f>
        <v>99960.337950449</v>
      </c>
      <c r="U6068">
        <f>IF(P6068=P6067,1+U6067,1)</f>
        <v>3</v>
      </c>
      <c r="V6068" t="str">
        <f t="shared" si="94"/>
        <v/>
      </c>
      <c r="W6068" t="str">
        <f>IF(V6068="","",IF(ABS(V6068-R6068)&gt;W$1,ABS(V6068-R6068),""))</f>
        <v/>
      </c>
      <c r="X6068" t="str">
        <f>Y6068&amp;"-"&amp;Z6068&amp;"-"&amp;AC6068&amp;"-"&amp;AD6068&amp;"-"&amp;AG6068</f>
        <v>27.5-e-A-0-2.5</v>
      </c>
      <c r="Y6068">
        <f>F6068</f>
        <v>27.5</v>
      </c>
      <c r="Z6068" s="2" t="str">
        <f>G6068</f>
        <v>e</v>
      </c>
      <c r="AA6068">
        <f>_xlfn.IFNA(VLOOKUP(X6068,'duo-out'!A$2:Q$5000,5,FALSE),E6068+10*(H6068-1)+1+_xlfn.IFNA(VLOOKUP(D6068,states!A$2:C$10,3,FALSE),1))</f>
        <v>251</v>
      </c>
      <c r="AB6068" t="str">
        <f>IF(V6068="","",V6068)</f>
        <v/>
      </c>
      <c r="AC6068" s="2" t="str">
        <f>_xlfn.IFNA(VLOOKUP(D6068,states!A$2:C$10,2,FALSE),"XX")</f>
        <v>A</v>
      </c>
      <c r="AD6068">
        <f>E6068</f>
        <v>0</v>
      </c>
      <c r="AE6068">
        <f>_xlfn.IFNA(VLOOKUP(D6068,states!A$2:D$10,4,FALSE),0)</f>
        <v>2</v>
      </c>
      <c r="AF6068">
        <v>0.5</v>
      </c>
      <c r="AG6068">
        <f>IF(AE6068=0,AF6068,IF(AE6068=1,IF(F6068=0.5,0.5,IF(H6068=1,0.5,1.5)),IF(F6068=0.5,0.5,IF(H6068=1,2.5,1.5))))</f>
        <v>2.5</v>
      </c>
      <c r="AH6068" s="7">
        <f>IF(AC6068="XX",0,1/C6068^(1/5)*IF(E6068=0,100,1)/(E6068+1)^(1/4))</f>
        <v>173.427350048726</v>
      </c>
    </row>
    <row r="6069" spans="1:34">
      <c r="A6069">
        <v>600</v>
      </c>
      <c r="B6069" s="1">
        <v>24044.5</v>
      </c>
      <c r="C6069" s="6">
        <v>0.1424</v>
      </c>
      <c r="D6069" t="s">
        <v>3</v>
      </c>
      <c r="E6069">
        <v>0</v>
      </c>
      <c r="F6069">
        <v>27.5</v>
      </c>
      <c r="G6069" t="s">
        <v>1</v>
      </c>
      <c r="H6069">
        <v>1</v>
      </c>
      <c r="I6069" t="s">
        <v>0</v>
      </c>
      <c r="J6069">
        <v>0</v>
      </c>
      <c r="K6069">
        <v>26.5</v>
      </c>
      <c r="L6069" t="s">
        <v>1</v>
      </c>
      <c r="M6069">
        <v>1</v>
      </c>
      <c r="N6069" t="s">
        <v>656</v>
      </c>
      <c r="O6069">
        <v>1</v>
      </c>
      <c r="P6069" t="str">
        <f>D6069&amp;"-"&amp;F6069&amp;"-"&amp;G6069&amp;"-"&amp;E6069&amp;"-"&amp;H6069</f>
        <v>A2Delta-27.5-e-0-1</v>
      </c>
      <c r="Q6069" t="str">
        <f>I6069&amp;"-"&amp;K6069&amp;"-"&amp;L6069&amp;"-"&amp;J6069&amp;"-"&amp;M6069</f>
        <v>X2Pi-26.5-e-0-1</v>
      </c>
      <c r="R6069">
        <f>B6069+S6069</f>
        <v>33320.079340158998</v>
      </c>
      <c r="S6069">
        <f>_xlfn.IFNA(VLOOKUP(Q6069,'MARVEL-X'!A$2:I$1400,7,FALSE),VLOOKUP(Q6069,MARVEL!A$2:J$1522,10,FALSE))</f>
        <v>9275.5793401589999</v>
      </c>
      <c r="T6069">
        <f>IF(P6069=P6068,R6069+T6068,R6069)</f>
        <v>133280.41729060799</v>
      </c>
      <c r="U6069">
        <f>IF(P6069=P6068,1+U6068,1)</f>
        <v>4</v>
      </c>
      <c r="V6069" t="str">
        <f t="shared" si="94"/>
        <v/>
      </c>
      <c r="W6069" t="str">
        <f>IF(V6069="","",IF(ABS(V6069-R6069)&gt;W$1,ABS(V6069-R6069),""))</f>
        <v/>
      </c>
      <c r="X6069" t="str">
        <f>Y6069&amp;"-"&amp;Z6069&amp;"-"&amp;AC6069&amp;"-"&amp;AD6069&amp;"-"&amp;AG6069</f>
        <v>27.5-e-A-0-2.5</v>
      </c>
      <c r="Y6069">
        <f>F6069</f>
        <v>27.5</v>
      </c>
      <c r="Z6069" s="2" t="str">
        <f>G6069</f>
        <v>e</v>
      </c>
      <c r="AA6069">
        <f>_xlfn.IFNA(VLOOKUP(X6069,'duo-out'!A$2:Q$5000,5,FALSE),E6069+10*(H6069-1)+1+_xlfn.IFNA(VLOOKUP(D6069,states!A$2:C$10,3,FALSE),1))</f>
        <v>251</v>
      </c>
      <c r="AB6069" t="str">
        <f>IF(V6069="","",V6069)</f>
        <v/>
      </c>
      <c r="AC6069" s="2" t="str">
        <f>_xlfn.IFNA(VLOOKUP(D6069,states!A$2:C$10,2,FALSE),"XX")</f>
        <v>A</v>
      </c>
      <c r="AD6069">
        <f>E6069</f>
        <v>0</v>
      </c>
      <c r="AE6069">
        <f>_xlfn.IFNA(VLOOKUP(D6069,states!A$2:D$10,4,FALSE),0)</f>
        <v>2</v>
      </c>
      <c r="AF6069">
        <v>0.5</v>
      </c>
      <c r="AG6069">
        <f>IF(AE6069=0,AF6069,IF(AE6069=1,IF(F6069=0.5,0.5,IF(H6069=1,0.5,1.5)),IF(F6069=0.5,0.5,IF(H6069=1,2.5,1.5))))</f>
        <v>2.5</v>
      </c>
      <c r="AH6069" s="7">
        <f>IF(AC6069="XX",0,1/C6069^(1/5)*IF(E6069=0,100,1)/(E6069+1)^(1/4))</f>
        <v>147.67194741144729</v>
      </c>
    </row>
    <row r="6070" spans="1:34">
      <c r="A6070">
        <v>5819</v>
      </c>
      <c r="B6070" s="1">
        <v>22706.44</v>
      </c>
      <c r="C6070" s="6">
        <v>0.5</v>
      </c>
      <c r="D6070" t="s">
        <v>3</v>
      </c>
      <c r="E6070">
        <v>0</v>
      </c>
      <c r="F6070">
        <v>27.5</v>
      </c>
      <c r="G6070" t="s">
        <v>1</v>
      </c>
      <c r="H6070">
        <v>1</v>
      </c>
      <c r="I6070" t="s">
        <v>0</v>
      </c>
      <c r="J6070">
        <v>0</v>
      </c>
      <c r="K6070">
        <v>28.5</v>
      </c>
      <c r="L6070" t="s">
        <v>1</v>
      </c>
      <c r="M6070">
        <v>1</v>
      </c>
      <c r="N6070" t="s">
        <v>5875</v>
      </c>
      <c r="O6070">
        <v>1</v>
      </c>
      <c r="P6070" t="str">
        <f>D6070&amp;"-"&amp;F6070&amp;"-"&amp;G6070&amp;"-"&amp;E6070&amp;"-"&amp;H6070</f>
        <v>A2Delta-27.5-e-0-1</v>
      </c>
      <c r="Q6070" t="str">
        <f>I6070&amp;"-"&amp;K6070&amp;"-"&amp;L6070&amp;"-"&amp;J6070&amp;"-"&amp;M6070</f>
        <v>X2Pi-28.5-e-0-1</v>
      </c>
      <c r="R6070">
        <f>B6070+S6070</f>
        <v>33320.214427120998</v>
      </c>
      <c r="S6070">
        <f>_xlfn.IFNA(VLOOKUP(Q6070,'MARVEL-X'!A$2:I$1400,7,FALSE),VLOOKUP(Q6070,MARVEL!A$2:J$1522,10,FALSE))</f>
        <v>10613.774427120999</v>
      </c>
      <c r="T6070">
        <f>IF(P6070=P6069,R6070+T6069,R6070)</f>
        <v>166600.63171772897</v>
      </c>
      <c r="U6070">
        <f>IF(P6070=P6069,1+U6069,1)</f>
        <v>5</v>
      </c>
      <c r="V6070">
        <f t="shared" si="94"/>
        <v>33320.126343545795</v>
      </c>
      <c r="W6070">
        <f>IF(V6070="","",IF(ABS(V6070-R6070)&gt;W$1,ABS(V6070-R6070),""))</f>
        <v>8.8083575203199871E-2</v>
      </c>
      <c r="X6070" t="str">
        <f>Y6070&amp;"-"&amp;Z6070&amp;"-"&amp;AC6070&amp;"-"&amp;AD6070&amp;"-"&amp;AG6070</f>
        <v>27.5-e-A-0-2.5</v>
      </c>
      <c r="Y6070">
        <f>F6070</f>
        <v>27.5</v>
      </c>
      <c r="Z6070" s="2" t="str">
        <f>G6070</f>
        <v>e</v>
      </c>
      <c r="AA6070">
        <f>_xlfn.IFNA(VLOOKUP(X6070,'duo-out'!A$2:Q$5000,5,FALSE),E6070+10*(H6070-1)+1+_xlfn.IFNA(VLOOKUP(D6070,states!A$2:C$10,3,FALSE),1))</f>
        <v>251</v>
      </c>
      <c r="AB6070">
        <f>IF(V6070="","",V6070)</f>
        <v>33320.126343545795</v>
      </c>
      <c r="AC6070" s="2" t="str">
        <f>_xlfn.IFNA(VLOOKUP(D6070,states!A$2:C$10,2,FALSE),"XX")</f>
        <v>A</v>
      </c>
      <c r="AD6070">
        <f>E6070</f>
        <v>0</v>
      </c>
      <c r="AE6070">
        <f>_xlfn.IFNA(VLOOKUP(D6070,states!A$2:D$10,4,FALSE),0)</f>
        <v>2</v>
      </c>
      <c r="AF6070">
        <v>0.5</v>
      </c>
      <c r="AG6070">
        <f>IF(AE6070=0,AF6070,IF(AE6070=1,IF(F6070=0.5,0.5,IF(H6070=1,0.5,1.5)),IF(F6070=0.5,0.5,IF(H6070=1,2.5,1.5))))</f>
        <v>2.5</v>
      </c>
      <c r="AH6070" s="7">
        <f>IF(AC6070="XX",0,1/C6070^(1/5)*IF(E6070=0,100,1)/(E6070+1)^(1/4))</f>
        <v>114.86983549970351</v>
      </c>
    </row>
    <row r="6071" spans="1:34">
      <c r="A6071">
        <v>1018</v>
      </c>
      <c r="B6071" s="1">
        <v>22589.599999999999</v>
      </c>
      <c r="C6071" s="6">
        <v>0.05</v>
      </c>
      <c r="D6071" t="s">
        <v>3</v>
      </c>
      <c r="E6071">
        <v>1</v>
      </c>
      <c r="F6071">
        <v>27.5</v>
      </c>
      <c r="G6071" t="s">
        <v>1</v>
      </c>
      <c r="H6071">
        <v>1</v>
      </c>
      <c r="I6071" t="s">
        <v>0</v>
      </c>
      <c r="J6071">
        <v>1</v>
      </c>
      <c r="K6071">
        <v>28.5</v>
      </c>
      <c r="L6071" t="s">
        <v>1</v>
      </c>
      <c r="M6071">
        <v>1</v>
      </c>
      <c r="N6071" t="s">
        <v>1074</v>
      </c>
      <c r="O6071">
        <v>1</v>
      </c>
      <c r="P6071" t="str">
        <f>D6071&amp;"-"&amp;F6071&amp;"-"&amp;G6071&amp;"-"&amp;E6071&amp;"-"&amp;H6071</f>
        <v>A2Delta-27.5-e-1-1</v>
      </c>
      <c r="Q6071" t="str">
        <f>I6071&amp;"-"&amp;K6071&amp;"-"&amp;L6071&amp;"-"&amp;J6071&amp;"-"&amp;M6071</f>
        <v>X2Pi-28.5-e-1-1</v>
      </c>
      <c r="R6071">
        <f>B6071+S6071</f>
        <v>35518.662046063997</v>
      </c>
      <c r="S6071">
        <f>_xlfn.IFNA(VLOOKUP(Q6071,'MARVEL-X'!A$2:I$1400,7,FALSE),VLOOKUP(Q6071,MARVEL!A$2:J$1522,10,FALSE))</f>
        <v>12929.062046063998</v>
      </c>
      <c r="T6071">
        <f>IF(P6071=P6070,R6071+T6070,R6071)</f>
        <v>35518.662046063997</v>
      </c>
      <c r="U6071">
        <f>IF(P6071=P6070,1+U6070,1)</f>
        <v>1</v>
      </c>
      <c r="V6071" t="str">
        <f t="shared" si="94"/>
        <v/>
      </c>
      <c r="W6071" t="str">
        <f>IF(V6071="","",IF(ABS(V6071-R6071)&gt;W$1,ABS(V6071-R6071),""))</f>
        <v/>
      </c>
      <c r="X6071" t="str">
        <f>Y6071&amp;"-"&amp;Z6071&amp;"-"&amp;AC6071&amp;"-"&amp;AD6071&amp;"-"&amp;AG6071</f>
        <v>27.5-e-A-1-2.5</v>
      </c>
      <c r="Y6071">
        <f>F6071</f>
        <v>27.5</v>
      </c>
      <c r="Z6071" s="2" t="str">
        <f>G6071</f>
        <v>e</v>
      </c>
      <c r="AA6071">
        <f>_xlfn.IFNA(VLOOKUP(X6071,'duo-out'!A$2:Q$5000,5,FALSE),E6071+10*(H6071-1)+1+_xlfn.IFNA(VLOOKUP(D6071,states!A$2:C$10,3,FALSE),1))</f>
        <v>252</v>
      </c>
      <c r="AB6071" t="str">
        <f>IF(V6071="","",V6071)</f>
        <v/>
      </c>
      <c r="AC6071" s="2" t="str">
        <f>_xlfn.IFNA(VLOOKUP(D6071,states!A$2:C$10,2,FALSE),"XX")</f>
        <v>A</v>
      </c>
      <c r="AD6071">
        <f>E6071</f>
        <v>1</v>
      </c>
      <c r="AE6071">
        <f>_xlfn.IFNA(VLOOKUP(D6071,states!A$2:D$10,4,FALSE),0)</f>
        <v>2</v>
      </c>
      <c r="AF6071">
        <v>0.5</v>
      </c>
      <c r="AG6071">
        <f>IF(AE6071=0,AF6071,IF(AE6071=1,IF(F6071=0.5,0.5,IF(H6071=1,0.5,1.5)),IF(F6071=0.5,0.5,IF(H6071=1,2.5,1.5))))</f>
        <v>2.5</v>
      </c>
      <c r="AH6071" s="7">
        <f>IF(AC6071="XX",0,1/C6071^(1/5)*IF(E6071=0,100,1)/(E6071+1)^(1/4))</f>
        <v>1.5309059120638666</v>
      </c>
    </row>
    <row r="6072" spans="1:34">
      <c r="A6072">
        <v>930</v>
      </c>
      <c r="B6072" s="1">
        <v>23872.78</v>
      </c>
      <c r="C6072" s="6">
        <v>0.05</v>
      </c>
      <c r="D6072" t="s">
        <v>3</v>
      </c>
      <c r="E6072">
        <v>1</v>
      </c>
      <c r="F6072">
        <v>27.5</v>
      </c>
      <c r="G6072" t="s">
        <v>1</v>
      </c>
      <c r="H6072">
        <v>1</v>
      </c>
      <c r="I6072" t="s">
        <v>0</v>
      </c>
      <c r="J6072">
        <v>1</v>
      </c>
      <c r="K6072">
        <v>26.5</v>
      </c>
      <c r="L6072" t="s">
        <v>1</v>
      </c>
      <c r="M6072">
        <v>1</v>
      </c>
      <c r="N6072" t="s">
        <v>986</v>
      </c>
      <c r="O6072">
        <v>1</v>
      </c>
      <c r="P6072" t="str">
        <f>D6072&amp;"-"&amp;F6072&amp;"-"&amp;G6072&amp;"-"&amp;E6072&amp;"-"&amp;H6072</f>
        <v>A2Delta-27.5-e-1-1</v>
      </c>
      <c r="Q6072" t="str">
        <f>I6072&amp;"-"&amp;K6072&amp;"-"&amp;L6072&amp;"-"&amp;J6072&amp;"-"&amp;M6072</f>
        <v>X2Pi-26.5-e-1-1</v>
      </c>
      <c r="R6072">
        <f>B6072+S6072</f>
        <v>35518.633740637</v>
      </c>
      <c r="S6072">
        <f>_xlfn.IFNA(VLOOKUP(Q6072,'MARVEL-X'!A$2:I$1400,7,FALSE),VLOOKUP(Q6072,MARVEL!A$2:J$1522,10,FALSE))</f>
        <v>11645.853740637</v>
      </c>
      <c r="T6072">
        <f>IF(P6072=P6071,R6072+T6071,R6072)</f>
        <v>71037.295786700997</v>
      </c>
      <c r="U6072">
        <f>IF(P6072=P6071,1+U6071,1)</f>
        <v>2</v>
      </c>
      <c r="V6072" t="str">
        <f t="shared" si="94"/>
        <v/>
      </c>
      <c r="W6072" t="str">
        <f>IF(V6072="","",IF(ABS(V6072-R6072)&gt;W$1,ABS(V6072-R6072),""))</f>
        <v/>
      </c>
      <c r="X6072" t="str">
        <f>Y6072&amp;"-"&amp;Z6072&amp;"-"&amp;AC6072&amp;"-"&amp;AD6072&amp;"-"&amp;AG6072</f>
        <v>27.5-e-A-1-2.5</v>
      </c>
      <c r="Y6072">
        <f>F6072</f>
        <v>27.5</v>
      </c>
      <c r="Z6072" s="2" t="str">
        <f>G6072</f>
        <v>e</v>
      </c>
      <c r="AA6072">
        <f>_xlfn.IFNA(VLOOKUP(X6072,'duo-out'!A$2:Q$5000,5,FALSE),E6072+10*(H6072-1)+1+_xlfn.IFNA(VLOOKUP(D6072,states!A$2:C$10,3,FALSE),1))</f>
        <v>252</v>
      </c>
      <c r="AB6072" t="str">
        <f>IF(V6072="","",V6072)</f>
        <v/>
      </c>
      <c r="AC6072" s="2" t="str">
        <f>_xlfn.IFNA(VLOOKUP(D6072,states!A$2:C$10,2,FALSE),"XX")</f>
        <v>A</v>
      </c>
      <c r="AD6072">
        <f>E6072</f>
        <v>1</v>
      </c>
      <c r="AE6072">
        <f>_xlfn.IFNA(VLOOKUP(D6072,states!A$2:D$10,4,FALSE),0)</f>
        <v>2</v>
      </c>
      <c r="AF6072">
        <v>0.5</v>
      </c>
      <c r="AG6072">
        <f>IF(AE6072=0,AF6072,IF(AE6072=1,IF(F6072=0.5,0.5,IF(H6072=1,0.5,1.5)),IF(F6072=0.5,0.5,IF(H6072=1,2.5,1.5))))</f>
        <v>2.5</v>
      </c>
      <c r="AH6072" s="7">
        <f>IF(AC6072="XX",0,1/C6072^(1/5)*IF(E6072=0,100,1)/(E6072+1)^(1/4))</f>
        <v>1.5309059120638666</v>
      </c>
    </row>
    <row r="6073" spans="1:34">
      <c r="A6073">
        <v>5849</v>
      </c>
      <c r="B6073" s="1">
        <v>23872.79</v>
      </c>
      <c r="C6073" s="6">
        <v>0.5</v>
      </c>
      <c r="D6073" t="s">
        <v>3</v>
      </c>
      <c r="E6073">
        <v>1</v>
      </c>
      <c r="F6073">
        <v>27.5</v>
      </c>
      <c r="G6073" t="s">
        <v>1</v>
      </c>
      <c r="H6073">
        <v>1</v>
      </c>
      <c r="I6073" t="s">
        <v>0</v>
      </c>
      <c r="J6073">
        <v>1</v>
      </c>
      <c r="K6073">
        <v>26.5</v>
      </c>
      <c r="L6073" t="s">
        <v>1</v>
      </c>
      <c r="M6073">
        <v>1</v>
      </c>
      <c r="N6073" t="s">
        <v>5905</v>
      </c>
      <c r="O6073">
        <v>1</v>
      </c>
      <c r="P6073" t="str">
        <f>D6073&amp;"-"&amp;F6073&amp;"-"&amp;G6073&amp;"-"&amp;E6073&amp;"-"&amp;H6073</f>
        <v>A2Delta-27.5-e-1-1</v>
      </c>
      <c r="Q6073" t="str">
        <f>I6073&amp;"-"&amp;K6073&amp;"-"&amp;L6073&amp;"-"&amp;J6073&amp;"-"&amp;M6073</f>
        <v>X2Pi-26.5-e-1-1</v>
      </c>
      <c r="R6073">
        <f>B6073+S6073</f>
        <v>35518.643740637002</v>
      </c>
      <c r="S6073">
        <f>_xlfn.IFNA(VLOOKUP(Q6073,'MARVEL-X'!A$2:I$1400,7,FALSE),VLOOKUP(Q6073,MARVEL!A$2:J$1522,10,FALSE))</f>
        <v>11645.853740637</v>
      </c>
      <c r="T6073">
        <f>IF(P6073=P6072,R6073+T6072,R6073)</f>
        <v>106555.93952733799</v>
      </c>
      <c r="U6073">
        <f>IF(P6073=P6072,1+U6072,1)</f>
        <v>3</v>
      </c>
      <c r="V6073">
        <f t="shared" si="94"/>
        <v>35518.646509112667</v>
      </c>
      <c r="W6073" t="str">
        <f>IF(V6073="","",IF(ABS(V6073-R6073)&gt;W$1,ABS(V6073-R6073),""))</f>
        <v/>
      </c>
      <c r="X6073" t="str">
        <f>Y6073&amp;"-"&amp;Z6073&amp;"-"&amp;AC6073&amp;"-"&amp;AD6073&amp;"-"&amp;AG6073</f>
        <v>27.5-e-A-1-2.5</v>
      </c>
      <c r="Y6073">
        <f>F6073</f>
        <v>27.5</v>
      </c>
      <c r="Z6073" s="2" t="str">
        <f>G6073</f>
        <v>e</v>
      </c>
      <c r="AA6073">
        <f>_xlfn.IFNA(VLOOKUP(X6073,'duo-out'!A$2:Q$5000,5,FALSE),E6073+10*(H6073-1)+1+_xlfn.IFNA(VLOOKUP(D6073,states!A$2:C$10,3,FALSE),1))</f>
        <v>252</v>
      </c>
      <c r="AB6073">
        <f>IF(V6073="","",V6073)</f>
        <v>35518.646509112667</v>
      </c>
      <c r="AC6073" s="2" t="str">
        <f>_xlfn.IFNA(VLOOKUP(D6073,states!A$2:C$10,2,FALSE),"XX")</f>
        <v>A</v>
      </c>
      <c r="AD6073">
        <f>E6073</f>
        <v>1</v>
      </c>
      <c r="AE6073">
        <f>_xlfn.IFNA(VLOOKUP(D6073,states!A$2:D$10,4,FALSE),0)</f>
        <v>2</v>
      </c>
      <c r="AF6073">
        <v>0.5</v>
      </c>
      <c r="AG6073">
        <f>IF(AE6073=0,AF6073,IF(AE6073=1,IF(F6073=0.5,0.5,IF(H6073=1,0.5,1.5)),IF(F6073=0.5,0.5,IF(H6073=1,2.5,1.5))))</f>
        <v>2.5</v>
      </c>
      <c r="AH6073" s="7">
        <f>IF(AC6073="XX",0,1/C6073^(1/5)*IF(E6073=0,100,1)/(E6073+1)^(1/4))</f>
        <v>0.96593632892484571</v>
      </c>
    </row>
    <row r="6074" spans="1:34">
      <c r="A6074">
        <v>222</v>
      </c>
      <c r="B6074" s="1">
        <v>23901.15</v>
      </c>
      <c r="C6074" s="6">
        <v>0.5</v>
      </c>
      <c r="D6074" t="s">
        <v>3</v>
      </c>
      <c r="E6074">
        <v>1</v>
      </c>
      <c r="F6074">
        <v>27.5</v>
      </c>
      <c r="G6074" t="s">
        <v>1</v>
      </c>
      <c r="H6074">
        <v>2</v>
      </c>
      <c r="I6074" t="s">
        <v>0</v>
      </c>
      <c r="J6074">
        <v>1</v>
      </c>
      <c r="K6074">
        <v>26.5</v>
      </c>
      <c r="L6074" t="s">
        <v>1</v>
      </c>
      <c r="M6074">
        <v>2</v>
      </c>
      <c r="N6074" t="s">
        <v>277</v>
      </c>
      <c r="O6074">
        <v>-1</v>
      </c>
      <c r="P6074" t="str">
        <f>D6074&amp;"-"&amp;F6074&amp;"-"&amp;G6074&amp;"-"&amp;E6074&amp;"-"&amp;H6074</f>
        <v>A2Delta-27.5-e-1-2</v>
      </c>
      <c r="Q6074" t="str">
        <f>I6074&amp;"-"&amp;K6074&amp;"-"&amp;L6074&amp;"-"&amp;J6074&amp;"-"&amp;M6074</f>
        <v>X2Pi-26.5-e-1-2</v>
      </c>
      <c r="R6074">
        <f>B6074+S6074</f>
        <v>36159.883055151004</v>
      </c>
      <c r="S6074">
        <f>_xlfn.IFNA(VLOOKUP(Q6074,'MARVEL-X'!A$2:I$1400,7,FALSE),VLOOKUP(Q6074,MARVEL!A$2:J$1522,10,FALSE))</f>
        <v>12258.733055150999</v>
      </c>
      <c r="T6074">
        <f>IF(P6074=P6073,R6074+T6073,R6074)</f>
        <v>36159.883055151004</v>
      </c>
      <c r="U6074">
        <f>IF(P6074=P6073,1+U6073,1)</f>
        <v>1</v>
      </c>
      <c r="V6074" t="str">
        <f t="shared" si="94"/>
        <v/>
      </c>
      <c r="W6074" t="str">
        <f>IF(V6074="","",IF(ABS(V6074-R6074)&gt;W$1,ABS(V6074-R6074),""))</f>
        <v/>
      </c>
      <c r="X6074" t="str">
        <f>Y6074&amp;"-"&amp;Z6074&amp;"-"&amp;AC6074&amp;"-"&amp;AD6074&amp;"-"&amp;AG6074</f>
        <v>27.5-e-A-1-1.5</v>
      </c>
      <c r="Y6074">
        <f>F6074</f>
        <v>27.5</v>
      </c>
      <c r="Z6074" s="2" t="str">
        <f>G6074</f>
        <v>e</v>
      </c>
      <c r="AA6074">
        <f>_xlfn.IFNA(VLOOKUP(X6074,'duo-out'!A$2:Q$5000,5,FALSE),E6074+10*(H6074-1)+1+_xlfn.IFNA(VLOOKUP(D6074,states!A$2:C$10,3,FALSE),1))</f>
        <v>262</v>
      </c>
      <c r="AB6074" t="str">
        <f>IF(V6074="","",V6074)</f>
        <v/>
      </c>
      <c r="AC6074" s="2" t="str">
        <f>_xlfn.IFNA(VLOOKUP(D6074,states!A$2:C$10,2,FALSE),"XX")</f>
        <v>A</v>
      </c>
      <c r="AD6074">
        <f>E6074</f>
        <v>1</v>
      </c>
      <c r="AE6074">
        <f>_xlfn.IFNA(VLOOKUP(D6074,states!A$2:D$10,4,FALSE),0)</f>
        <v>2</v>
      </c>
      <c r="AF6074">
        <v>0.5</v>
      </c>
      <c r="AG6074">
        <f>IF(AE6074=0,AF6074,IF(AE6074=1,IF(F6074=0.5,0.5,IF(H6074=1,0.5,1.5)),IF(F6074=0.5,0.5,IF(H6074=1,2.5,1.5))))</f>
        <v>1.5</v>
      </c>
      <c r="AH6074" s="7">
        <f>IF(AC6074="XX",0,1/C6074^(1/5)*IF(E6074=0,100,1)/(E6074+1)^(1/4))</f>
        <v>0.96593632892484571</v>
      </c>
    </row>
    <row r="6075" spans="1:34">
      <c r="A6075">
        <v>232</v>
      </c>
      <c r="B6075" s="1">
        <v>22565.96</v>
      </c>
      <c r="C6075" s="6">
        <v>0.5</v>
      </c>
      <c r="D6075" t="s">
        <v>3</v>
      </c>
      <c r="E6075">
        <v>1</v>
      </c>
      <c r="F6075">
        <v>27.5</v>
      </c>
      <c r="G6075" t="s">
        <v>1</v>
      </c>
      <c r="H6075">
        <v>2</v>
      </c>
      <c r="I6075" t="s">
        <v>0</v>
      </c>
      <c r="J6075">
        <v>1</v>
      </c>
      <c r="K6075">
        <v>28.5</v>
      </c>
      <c r="L6075" t="s">
        <v>1</v>
      </c>
      <c r="M6075">
        <v>2</v>
      </c>
      <c r="N6075" t="s">
        <v>287</v>
      </c>
      <c r="O6075">
        <v>-1</v>
      </c>
      <c r="P6075" t="str">
        <f>D6075&amp;"-"&amp;F6075&amp;"-"&amp;G6075&amp;"-"&amp;E6075&amp;"-"&amp;H6075</f>
        <v>A2Delta-27.5-e-1-2</v>
      </c>
      <c r="Q6075" t="str">
        <f>I6075&amp;"-"&amp;K6075&amp;"-"&amp;L6075&amp;"-"&amp;J6075&amp;"-"&amp;M6075</f>
        <v>X2Pi-28.5-e-1-2</v>
      </c>
      <c r="R6075">
        <f>B6075+S6075</f>
        <v>36136.944540835997</v>
      </c>
      <c r="S6075">
        <f>_xlfn.IFNA(VLOOKUP(Q6075,'MARVEL-X'!A$2:I$1400,7,FALSE),VLOOKUP(Q6075,MARVEL!A$2:J$1522,10,FALSE))</f>
        <v>13570.984540836</v>
      </c>
      <c r="T6075">
        <f>IF(P6075=P6074,R6075+T6074,R6075)</f>
        <v>72296.827595987008</v>
      </c>
      <c r="U6075">
        <f>IF(P6075=P6074,1+U6074,1)</f>
        <v>2</v>
      </c>
      <c r="V6075">
        <f t="shared" si="94"/>
        <v>36148.413797993504</v>
      </c>
      <c r="W6075">
        <f>IF(V6075="","",IF(ABS(V6075-R6075)&gt;W$1,ABS(V6075-R6075),""))</f>
        <v>11.469257157506945</v>
      </c>
      <c r="X6075" t="str">
        <f>Y6075&amp;"-"&amp;Z6075&amp;"-"&amp;AC6075&amp;"-"&amp;AD6075&amp;"-"&amp;AG6075</f>
        <v>27.5-e-A-1-1.5</v>
      </c>
      <c r="Y6075">
        <f>F6075</f>
        <v>27.5</v>
      </c>
      <c r="Z6075" s="2" t="str">
        <f>G6075</f>
        <v>e</v>
      </c>
      <c r="AA6075">
        <f>_xlfn.IFNA(VLOOKUP(X6075,'duo-out'!A$2:Q$5000,5,FALSE),E6075+10*(H6075-1)+1+_xlfn.IFNA(VLOOKUP(D6075,states!A$2:C$10,3,FALSE),1))</f>
        <v>262</v>
      </c>
      <c r="AB6075">
        <f>IF(V6075="","",V6075)</f>
        <v>36148.413797993504</v>
      </c>
      <c r="AC6075" s="2" t="str">
        <f>_xlfn.IFNA(VLOOKUP(D6075,states!A$2:C$10,2,FALSE),"XX")</f>
        <v>A</v>
      </c>
      <c r="AD6075">
        <f>E6075</f>
        <v>1</v>
      </c>
      <c r="AE6075">
        <f>_xlfn.IFNA(VLOOKUP(D6075,states!A$2:D$10,4,FALSE),0)</f>
        <v>2</v>
      </c>
      <c r="AF6075">
        <v>0.5</v>
      </c>
      <c r="AG6075">
        <f>IF(AE6075=0,AF6075,IF(AE6075=1,IF(F6075=0.5,0.5,IF(H6075=1,0.5,1.5)),IF(F6075=0.5,0.5,IF(H6075=1,2.5,1.5))))</f>
        <v>1.5</v>
      </c>
      <c r="AH6075" s="7">
        <f>IF(AC6075="XX",0,1/C6075^(1/5)*IF(E6075=0,100,1)/(E6075+1)^(1/4))</f>
        <v>0.96593632892484571</v>
      </c>
    </row>
    <row r="6076" spans="1:34">
      <c r="A6076">
        <v>5933</v>
      </c>
      <c r="B6076" s="1">
        <v>22329.17</v>
      </c>
      <c r="C6076" s="6">
        <v>0.5</v>
      </c>
      <c r="D6076" t="s">
        <v>3</v>
      </c>
      <c r="E6076">
        <v>2</v>
      </c>
      <c r="F6076">
        <v>27.5</v>
      </c>
      <c r="G6076" t="s">
        <v>1</v>
      </c>
      <c r="H6076">
        <v>1</v>
      </c>
      <c r="I6076" t="s">
        <v>0</v>
      </c>
      <c r="J6076">
        <v>2</v>
      </c>
      <c r="K6076">
        <v>28.5</v>
      </c>
      <c r="L6076" t="s">
        <v>1</v>
      </c>
      <c r="M6076">
        <v>1</v>
      </c>
      <c r="N6076" t="s">
        <v>5989</v>
      </c>
      <c r="O6076">
        <v>1</v>
      </c>
      <c r="P6076" t="str">
        <f>D6076&amp;"-"&amp;F6076&amp;"-"&amp;G6076&amp;"-"&amp;E6076&amp;"-"&amp;H6076</f>
        <v>A2Delta-27.5-e-2-1</v>
      </c>
      <c r="Q6076" t="str">
        <f>I6076&amp;"-"&amp;K6076&amp;"-"&amp;L6076&amp;"-"&amp;J6076&amp;"-"&amp;M6076</f>
        <v>X2Pi-28.5-e-2-1</v>
      </c>
      <c r="R6076">
        <f>B6076+S6076</f>
        <v>37449.533095792998</v>
      </c>
      <c r="S6076">
        <f>_xlfn.IFNA(VLOOKUP(Q6076,'MARVEL-X'!A$2:I$1400,7,FALSE),VLOOKUP(Q6076,MARVEL!A$2:J$1522,10,FALSE))</f>
        <v>15120.363095793</v>
      </c>
      <c r="T6076">
        <f>IF(P6076=P6075,R6076+T6075,R6076)</f>
        <v>37449.533095792998</v>
      </c>
      <c r="U6076">
        <f>IF(P6076=P6075,1+U6075,1)</f>
        <v>1</v>
      </c>
      <c r="V6076">
        <f t="shared" si="94"/>
        <v>37449.533095792998</v>
      </c>
      <c r="W6076" t="str">
        <f>IF(V6076="","",IF(ABS(V6076-R6076)&gt;W$1,ABS(V6076-R6076),""))</f>
        <v/>
      </c>
      <c r="X6076" t="str">
        <f>Y6076&amp;"-"&amp;Z6076&amp;"-"&amp;AC6076&amp;"-"&amp;AD6076&amp;"-"&amp;AG6076</f>
        <v>27.5-e-A-2-2.5</v>
      </c>
      <c r="Y6076">
        <f>F6076</f>
        <v>27.5</v>
      </c>
      <c r="Z6076" s="2" t="str">
        <f>G6076</f>
        <v>e</v>
      </c>
      <c r="AA6076">
        <f>_xlfn.IFNA(VLOOKUP(X6076,'duo-out'!A$2:Q$5000,5,FALSE),E6076+10*(H6076-1)+1+_xlfn.IFNA(VLOOKUP(D6076,states!A$2:C$10,3,FALSE),1))</f>
        <v>253</v>
      </c>
      <c r="AB6076">
        <f>IF(V6076="","",V6076)</f>
        <v>37449.533095792998</v>
      </c>
      <c r="AC6076" s="2" t="str">
        <f>_xlfn.IFNA(VLOOKUP(D6076,states!A$2:C$10,2,FALSE),"XX")</f>
        <v>A</v>
      </c>
      <c r="AD6076">
        <f>E6076</f>
        <v>2</v>
      </c>
      <c r="AE6076">
        <f>_xlfn.IFNA(VLOOKUP(D6076,states!A$2:D$10,4,FALSE),0)</f>
        <v>2</v>
      </c>
      <c r="AF6076">
        <v>0.5</v>
      </c>
      <c r="AG6076">
        <f>IF(AE6076=0,AF6076,IF(AE6076=1,IF(F6076=0.5,0.5,IF(H6076=1,0.5,1.5)),IF(F6076=0.5,0.5,IF(H6076=1,2.5,1.5))))</f>
        <v>2.5</v>
      </c>
      <c r="AH6076" s="7">
        <f>IF(AC6076="XX",0,1/C6076^(1/5)*IF(E6076=0,100,1)/(E6076+1)^(1/4))</f>
        <v>0.87282200217602857</v>
      </c>
    </row>
    <row r="6077" spans="1:34">
      <c r="A6077">
        <v>266</v>
      </c>
      <c r="B6077" s="1">
        <v>22278.17</v>
      </c>
      <c r="C6077" s="6">
        <v>0.5</v>
      </c>
      <c r="D6077" t="s">
        <v>3</v>
      </c>
      <c r="E6077">
        <v>2</v>
      </c>
      <c r="F6077">
        <v>27.5</v>
      </c>
      <c r="G6077" t="s">
        <v>1</v>
      </c>
      <c r="H6077">
        <v>2</v>
      </c>
      <c r="I6077" t="s">
        <v>0</v>
      </c>
      <c r="J6077">
        <v>2</v>
      </c>
      <c r="K6077">
        <v>28.5</v>
      </c>
      <c r="L6077" t="s">
        <v>1</v>
      </c>
      <c r="M6077">
        <v>2</v>
      </c>
      <c r="N6077" t="s">
        <v>321</v>
      </c>
      <c r="O6077">
        <v>-1</v>
      </c>
      <c r="P6077" t="str">
        <f>D6077&amp;"-"&amp;F6077&amp;"-"&amp;G6077&amp;"-"&amp;E6077&amp;"-"&amp;H6077</f>
        <v>A2Delta-27.5-e-2-2</v>
      </c>
      <c r="Q6077" t="str">
        <f>I6077&amp;"-"&amp;K6077&amp;"-"&amp;L6077&amp;"-"&amp;J6077&amp;"-"&amp;M6077</f>
        <v>X2Pi-28.5-e-2-2</v>
      </c>
      <c r="R6077">
        <f>B6077+S6077</f>
        <v>38012.411339710001</v>
      </c>
      <c r="S6077">
        <f>_xlfn.IFNA(VLOOKUP(Q6077,'MARVEL-X'!A$2:I$1400,7,FALSE),VLOOKUP(Q6077,MARVEL!A$2:J$1522,10,FALSE))</f>
        <v>15734.241339709999</v>
      </c>
      <c r="T6077">
        <f>IF(P6077=P6076,R6077+T6076,R6077)</f>
        <v>38012.411339710001</v>
      </c>
      <c r="U6077">
        <f>IF(P6077=P6076,1+U6076,1)</f>
        <v>1</v>
      </c>
      <c r="V6077" t="str">
        <f t="shared" si="94"/>
        <v/>
      </c>
      <c r="W6077" t="str">
        <f>IF(V6077="","",IF(ABS(V6077-R6077)&gt;W$1,ABS(V6077-R6077),""))</f>
        <v/>
      </c>
      <c r="X6077" t="str">
        <f>Y6077&amp;"-"&amp;Z6077&amp;"-"&amp;AC6077&amp;"-"&amp;AD6077&amp;"-"&amp;AG6077</f>
        <v>27.5-e-A-2-1.5</v>
      </c>
      <c r="Y6077">
        <f>F6077</f>
        <v>27.5</v>
      </c>
      <c r="Z6077" s="2" t="str">
        <f>G6077</f>
        <v>e</v>
      </c>
      <c r="AA6077">
        <f>_xlfn.IFNA(VLOOKUP(X6077,'duo-out'!A$2:Q$5000,5,FALSE),E6077+10*(H6077-1)+1+_xlfn.IFNA(VLOOKUP(D6077,states!A$2:C$10,3,FALSE),1))</f>
        <v>263</v>
      </c>
      <c r="AB6077" t="str">
        <f>IF(V6077="","",V6077)</f>
        <v/>
      </c>
      <c r="AC6077" s="2" t="str">
        <f>_xlfn.IFNA(VLOOKUP(D6077,states!A$2:C$10,2,FALSE),"XX")</f>
        <v>A</v>
      </c>
      <c r="AD6077">
        <f>E6077</f>
        <v>2</v>
      </c>
      <c r="AE6077">
        <f>_xlfn.IFNA(VLOOKUP(D6077,states!A$2:D$10,4,FALSE),0)</f>
        <v>2</v>
      </c>
      <c r="AF6077">
        <v>0.5</v>
      </c>
      <c r="AG6077">
        <f>IF(AE6077=0,AF6077,IF(AE6077=1,IF(F6077=0.5,0.5,IF(H6077=1,0.5,1.5)),IF(F6077=0.5,0.5,IF(H6077=1,2.5,1.5))))</f>
        <v>1.5</v>
      </c>
      <c r="AH6077" s="7">
        <f>IF(AC6077="XX",0,1/C6077^(1/5)*IF(E6077=0,100,1)/(E6077+1)^(1/4))</f>
        <v>0.87282200217602857</v>
      </c>
    </row>
    <row r="6078" spans="1:34">
      <c r="A6078">
        <v>5982</v>
      </c>
      <c r="B6078" s="1">
        <v>22300.93</v>
      </c>
      <c r="C6078" s="6">
        <v>0.5</v>
      </c>
      <c r="D6078" t="s">
        <v>3</v>
      </c>
      <c r="E6078">
        <v>2</v>
      </c>
      <c r="F6078">
        <v>27.5</v>
      </c>
      <c r="G6078" t="s">
        <v>1</v>
      </c>
      <c r="H6078">
        <v>2</v>
      </c>
      <c r="I6078" t="s">
        <v>0</v>
      </c>
      <c r="J6078">
        <v>2</v>
      </c>
      <c r="K6078">
        <v>28.5</v>
      </c>
      <c r="L6078" t="s">
        <v>1</v>
      </c>
      <c r="M6078">
        <v>2</v>
      </c>
      <c r="N6078" t="s">
        <v>6038</v>
      </c>
      <c r="O6078">
        <v>1</v>
      </c>
      <c r="P6078" t="str">
        <f>D6078&amp;"-"&amp;F6078&amp;"-"&amp;G6078&amp;"-"&amp;E6078&amp;"-"&amp;H6078</f>
        <v>A2Delta-27.5-e-2-2</v>
      </c>
      <c r="Q6078" t="str">
        <f>I6078&amp;"-"&amp;K6078&amp;"-"&amp;L6078&amp;"-"&amp;J6078&amp;"-"&amp;M6078</f>
        <v>X2Pi-28.5-e-2-2</v>
      </c>
      <c r="R6078">
        <f>B6078+S6078</f>
        <v>38035.171339709996</v>
      </c>
      <c r="S6078">
        <f>_xlfn.IFNA(VLOOKUP(Q6078,'MARVEL-X'!A$2:I$1400,7,FALSE),VLOOKUP(Q6078,MARVEL!A$2:J$1522,10,FALSE))</f>
        <v>15734.241339709999</v>
      </c>
      <c r="T6078">
        <f>IF(P6078=P6077,R6078+T6077,R6078)</f>
        <v>76047.582679419997</v>
      </c>
      <c r="U6078">
        <f>IF(P6078=P6077,1+U6077,1)</f>
        <v>2</v>
      </c>
      <c r="V6078" t="str">
        <f t="shared" si="94"/>
        <v/>
      </c>
      <c r="W6078" t="str">
        <f>IF(V6078="","",IF(ABS(V6078-R6078)&gt;W$1,ABS(V6078-R6078),""))</f>
        <v/>
      </c>
      <c r="X6078" t="str">
        <f>Y6078&amp;"-"&amp;Z6078&amp;"-"&amp;AC6078&amp;"-"&amp;AD6078&amp;"-"&amp;AG6078</f>
        <v>27.5-e-A-2-1.5</v>
      </c>
      <c r="Y6078">
        <f>F6078</f>
        <v>27.5</v>
      </c>
      <c r="Z6078" s="2" t="str">
        <f>G6078</f>
        <v>e</v>
      </c>
      <c r="AA6078">
        <f>_xlfn.IFNA(VLOOKUP(X6078,'duo-out'!A$2:Q$5000,5,FALSE),E6078+10*(H6078-1)+1+_xlfn.IFNA(VLOOKUP(D6078,states!A$2:C$10,3,FALSE),1))</f>
        <v>263</v>
      </c>
      <c r="AB6078" t="str">
        <f>IF(V6078="","",V6078)</f>
        <v/>
      </c>
      <c r="AC6078" s="2" t="str">
        <f>_xlfn.IFNA(VLOOKUP(D6078,states!A$2:C$10,2,FALSE),"XX")</f>
        <v>A</v>
      </c>
      <c r="AD6078">
        <f>E6078</f>
        <v>2</v>
      </c>
      <c r="AE6078">
        <f>_xlfn.IFNA(VLOOKUP(D6078,states!A$2:D$10,4,FALSE),0)</f>
        <v>2</v>
      </c>
      <c r="AF6078">
        <v>0.5</v>
      </c>
      <c r="AG6078">
        <f>IF(AE6078=0,AF6078,IF(AE6078=1,IF(F6078=0.5,0.5,IF(H6078=1,0.5,1.5)),IF(F6078=0.5,0.5,IF(H6078=1,2.5,1.5))))</f>
        <v>1.5</v>
      </c>
      <c r="AH6078" s="7">
        <f>IF(AC6078="XX",0,1/C6078^(1/5)*IF(E6078=0,100,1)/(E6078+1)^(1/4))</f>
        <v>0.87282200217602857</v>
      </c>
    </row>
    <row r="6079" spans="1:34">
      <c r="A6079">
        <v>238</v>
      </c>
      <c r="B6079" s="1">
        <v>23555.88</v>
      </c>
      <c r="C6079" s="6">
        <v>0.5</v>
      </c>
      <c r="D6079" t="s">
        <v>3</v>
      </c>
      <c r="E6079">
        <v>2</v>
      </c>
      <c r="F6079">
        <v>27.5</v>
      </c>
      <c r="G6079" t="s">
        <v>1</v>
      </c>
      <c r="H6079">
        <v>2</v>
      </c>
      <c r="I6079" t="s">
        <v>0</v>
      </c>
      <c r="J6079">
        <v>2</v>
      </c>
      <c r="K6079">
        <v>26.5</v>
      </c>
      <c r="L6079" t="s">
        <v>1</v>
      </c>
      <c r="M6079">
        <v>2</v>
      </c>
      <c r="N6079" t="s">
        <v>293</v>
      </c>
      <c r="O6079">
        <v>-1</v>
      </c>
      <c r="P6079" t="str">
        <f>D6079&amp;"-"&amp;F6079&amp;"-"&amp;G6079&amp;"-"&amp;E6079&amp;"-"&amp;H6079</f>
        <v>A2Delta-27.5-e-2-2</v>
      </c>
      <c r="Q6079" t="str">
        <f>I6079&amp;"-"&amp;K6079&amp;"-"&amp;L6079&amp;"-"&amp;J6079&amp;"-"&amp;M6079</f>
        <v>X2Pi-26.5-e-2-2</v>
      </c>
      <c r="R6079">
        <f>B6079+S6079</f>
        <v>38034.819115653001</v>
      </c>
      <c r="S6079">
        <f>_xlfn.IFNA(VLOOKUP(Q6079,'MARVEL-X'!A$2:I$1400,7,FALSE),VLOOKUP(Q6079,MARVEL!A$2:J$1522,10,FALSE))</f>
        <v>14478.939115653</v>
      </c>
      <c r="T6079">
        <f>IF(P6079=P6078,R6079+T6078,R6079)</f>
        <v>114082.401795073</v>
      </c>
      <c r="U6079">
        <f>IF(P6079=P6078,1+U6078,1)</f>
        <v>3</v>
      </c>
      <c r="V6079">
        <f t="shared" si="94"/>
        <v>38027.467265024337</v>
      </c>
      <c r="W6079">
        <f>IF(V6079="","",IF(ABS(V6079-R6079)&gt;W$1,ABS(V6079-R6079),""))</f>
        <v>7.3518506286636693</v>
      </c>
      <c r="X6079" t="str">
        <f>Y6079&amp;"-"&amp;Z6079&amp;"-"&amp;AC6079&amp;"-"&amp;AD6079&amp;"-"&amp;AG6079</f>
        <v>27.5-e-A-2-1.5</v>
      </c>
      <c r="Y6079">
        <f>F6079</f>
        <v>27.5</v>
      </c>
      <c r="Z6079" s="2" t="str">
        <f>G6079</f>
        <v>e</v>
      </c>
      <c r="AA6079">
        <f>_xlfn.IFNA(VLOOKUP(X6079,'duo-out'!A$2:Q$5000,5,FALSE),E6079+10*(H6079-1)+1+_xlfn.IFNA(VLOOKUP(D6079,states!A$2:C$10,3,FALSE),1))</f>
        <v>263</v>
      </c>
      <c r="AB6079">
        <f>IF(V6079="","",V6079)</f>
        <v>38027.467265024337</v>
      </c>
      <c r="AC6079" s="2" t="str">
        <f>_xlfn.IFNA(VLOOKUP(D6079,states!A$2:C$10,2,FALSE),"XX")</f>
        <v>A</v>
      </c>
      <c r="AD6079">
        <f>E6079</f>
        <v>2</v>
      </c>
      <c r="AE6079">
        <f>_xlfn.IFNA(VLOOKUP(D6079,states!A$2:D$10,4,FALSE),0)</f>
        <v>2</v>
      </c>
      <c r="AF6079">
        <v>0.5</v>
      </c>
      <c r="AG6079">
        <f>IF(AE6079=0,AF6079,IF(AE6079=1,IF(F6079=0.5,0.5,IF(H6079=1,0.5,1.5)),IF(F6079=0.5,0.5,IF(H6079=1,2.5,1.5))))</f>
        <v>1.5</v>
      </c>
      <c r="AH6079" s="7">
        <f>IF(AC6079="XX",0,1/C6079^(1/5)*IF(E6079=0,100,1)/(E6079+1)^(1/4))</f>
        <v>0.87282200217602857</v>
      </c>
    </row>
    <row r="6080" spans="1:34">
      <c r="A6080">
        <v>5997</v>
      </c>
      <c r="B6080" s="1">
        <v>22461.62</v>
      </c>
      <c r="C6080" s="6">
        <v>0.5</v>
      </c>
      <c r="D6080" t="s">
        <v>3</v>
      </c>
      <c r="E6080">
        <v>3</v>
      </c>
      <c r="F6080">
        <v>27.5</v>
      </c>
      <c r="G6080" t="s">
        <v>1</v>
      </c>
      <c r="H6080">
        <v>1</v>
      </c>
      <c r="I6080" t="s">
        <v>0</v>
      </c>
      <c r="J6080">
        <v>3</v>
      </c>
      <c r="K6080">
        <v>27.5</v>
      </c>
      <c r="L6080" t="s">
        <v>2</v>
      </c>
      <c r="M6080">
        <v>1</v>
      </c>
      <c r="N6080" t="s">
        <v>6053</v>
      </c>
      <c r="O6080">
        <v>1</v>
      </c>
      <c r="P6080" t="str">
        <f>D6080&amp;"-"&amp;F6080&amp;"-"&amp;G6080&amp;"-"&amp;E6080&amp;"-"&amp;H6080</f>
        <v>A2Delta-27.5-e-3-1</v>
      </c>
      <c r="Q6080" t="str">
        <f>I6080&amp;"-"&amp;K6080&amp;"-"&amp;L6080&amp;"-"&amp;J6080&amp;"-"&amp;M6080</f>
        <v>X2Pi-27.5-f-3-1</v>
      </c>
      <c r="R6080">
        <f>B6080+S6080</f>
        <v>39037.467572099005</v>
      </c>
      <c r="S6080">
        <f>_xlfn.IFNA(VLOOKUP(Q6080,'MARVEL-X'!A$2:I$1400,7,FALSE),VLOOKUP(Q6080,MARVEL!A$2:J$1522,10,FALSE))</f>
        <v>16575.847572099003</v>
      </c>
      <c r="T6080">
        <f>IF(P6080=P6079,R6080+T6079,R6080)</f>
        <v>39037.467572099005</v>
      </c>
      <c r="U6080">
        <f>IF(P6080=P6079,1+U6079,1)</f>
        <v>1</v>
      </c>
      <c r="V6080">
        <f t="shared" si="94"/>
        <v>39037.467572099005</v>
      </c>
      <c r="W6080" t="str">
        <f>IF(V6080="","",IF(ABS(V6080-R6080)&gt;W$1,ABS(V6080-R6080),""))</f>
        <v/>
      </c>
      <c r="X6080" t="str">
        <f>Y6080&amp;"-"&amp;Z6080&amp;"-"&amp;AC6080&amp;"-"&amp;AD6080&amp;"-"&amp;AG6080</f>
        <v>27.5-e-A-3-2.5</v>
      </c>
      <c r="Y6080">
        <f>F6080</f>
        <v>27.5</v>
      </c>
      <c r="Z6080" s="2" t="str">
        <f>G6080</f>
        <v>e</v>
      </c>
      <c r="AA6080">
        <f>_xlfn.IFNA(VLOOKUP(X6080,'duo-out'!A$2:Q$5000,5,FALSE),E6080+10*(H6080-1)+1+_xlfn.IFNA(VLOOKUP(D6080,states!A$2:C$10,3,FALSE),1))</f>
        <v>254</v>
      </c>
      <c r="AB6080">
        <f>IF(V6080="","",V6080)</f>
        <v>39037.467572099005</v>
      </c>
      <c r="AC6080" s="2" t="str">
        <f>_xlfn.IFNA(VLOOKUP(D6080,states!A$2:C$10,2,FALSE),"XX")</f>
        <v>A</v>
      </c>
      <c r="AD6080">
        <f>E6080</f>
        <v>3</v>
      </c>
      <c r="AE6080">
        <f>_xlfn.IFNA(VLOOKUP(D6080,states!A$2:D$10,4,FALSE),0)</f>
        <v>2</v>
      </c>
      <c r="AF6080">
        <v>0.5</v>
      </c>
      <c r="AG6080">
        <f>IF(AE6080=0,AF6080,IF(AE6080=1,IF(F6080=0.5,0.5,IF(H6080=1,0.5,1.5)),IF(F6080=0.5,0.5,IF(H6080=1,2.5,1.5))))</f>
        <v>2.5</v>
      </c>
      <c r="AH6080" s="7">
        <f>IF(AC6080="XX",0,1/C6080^(1/5)*IF(E6080=0,100,1)/(E6080+1)^(1/4))</f>
        <v>0.8122523963562357</v>
      </c>
    </row>
    <row r="6081" spans="1:34">
      <c r="A6081">
        <v>3211</v>
      </c>
      <c r="B6081" s="1">
        <v>23383.752400000001</v>
      </c>
      <c r="C6081" s="6">
        <v>0.01</v>
      </c>
      <c r="D6081" t="s">
        <v>3</v>
      </c>
      <c r="E6081">
        <v>0</v>
      </c>
      <c r="F6081">
        <v>27.5</v>
      </c>
      <c r="G6081" t="s">
        <v>2</v>
      </c>
      <c r="H6081">
        <v>1</v>
      </c>
      <c r="I6081" t="s">
        <v>0</v>
      </c>
      <c r="J6081">
        <v>0</v>
      </c>
      <c r="K6081">
        <v>27.5</v>
      </c>
      <c r="L6081" t="s">
        <v>1</v>
      </c>
      <c r="M6081">
        <v>1</v>
      </c>
      <c r="N6081" t="s">
        <v>3267</v>
      </c>
      <c r="O6081">
        <v>1</v>
      </c>
      <c r="P6081" t="str">
        <f>D6081&amp;"-"&amp;F6081&amp;"-"&amp;G6081&amp;"-"&amp;E6081&amp;"-"&amp;H6081</f>
        <v>A2Delta-27.5-f-0-1</v>
      </c>
      <c r="Q6081" t="str">
        <f>I6081&amp;"-"&amp;K6081&amp;"-"&amp;L6081&amp;"-"&amp;J6081&amp;"-"&amp;M6081</f>
        <v>X2Pi-27.5-e-0-1</v>
      </c>
      <c r="R6081">
        <f>B6081+S6081</f>
        <v>33319.955730307003</v>
      </c>
      <c r="S6081">
        <f>_xlfn.IFNA(VLOOKUP(Q6081,'MARVEL-X'!A$2:I$1400,7,FALSE),VLOOKUP(Q6081,MARVEL!A$2:J$1522,10,FALSE))</f>
        <v>9936.2033303069984</v>
      </c>
      <c r="T6081">
        <f>IF(P6081=P6080,R6081+T6080,R6081)</f>
        <v>33319.955730307003</v>
      </c>
      <c r="U6081">
        <f>IF(P6081=P6080,1+U6080,1)</f>
        <v>1</v>
      </c>
      <c r="V6081" t="str">
        <f t="shared" si="94"/>
        <v/>
      </c>
      <c r="W6081" t="str">
        <f>IF(V6081="","",IF(ABS(V6081-R6081)&gt;W$1,ABS(V6081-R6081),""))</f>
        <v/>
      </c>
      <c r="X6081" t="str">
        <f>Y6081&amp;"-"&amp;Z6081&amp;"-"&amp;AC6081&amp;"-"&amp;AD6081&amp;"-"&amp;AG6081</f>
        <v>27.5-f-A-0-2.5</v>
      </c>
      <c r="Y6081">
        <f>F6081</f>
        <v>27.5</v>
      </c>
      <c r="Z6081" s="2" t="str">
        <f>G6081</f>
        <v>f</v>
      </c>
      <c r="AA6081">
        <f>_xlfn.IFNA(VLOOKUP(X6081,'duo-out'!A$2:Q$5000,5,FALSE),E6081+10*(H6081-1)+1+_xlfn.IFNA(VLOOKUP(D6081,states!A$2:C$10,3,FALSE),1))</f>
        <v>251</v>
      </c>
      <c r="AB6081" t="str">
        <f>IF(V6081="","",V6081)</f>
        <v/>
      </c>
      <c r="AC6081" s="2" t="str">
        <f>_xlfn.IFNA(VLOOKUP(D6081,states!A$2:C$10,2,FALSE),"XX")</f>
        <v>A</v>
      </c>
      <c r="AD6081">
        <f>E6081</f>
        <v>0</v>
      </c>
      <c r="AE6081">
        <f>_xlfn.IFNA(VLOOKUP(D6081,states!A$2:D$10,4,FALSE),0)</f>
        <v>2</v>
      </c>
      <c r="AF6081">
        <v>0.5</v>
      </c>
      <c r="AG6081">
        <f>IF(AE6081=0,AF6081,IF(AE6081=1,IF(F6081=0.5,0.5,IF(H6081=1,0.5,1.5)),IF(F6081=0.5,0.5,IF(H6081=1,2.5,1.5))))</f>
        <v>2.5</v>
      </c>
      <c r="AH6081" s="7">
        <f>IF(AC6081="XX",0,1/C6081^(1/5)*IF(E6081=0,100,1)/(E6081+1)^(1/4))</f>
        <v>251.188643150958</v>
      </c>
    </row>
    <row r="6082" spans="1:34">
      <c r="A6082">
        <v>660</v>
      </c>
      <c r="B6082" s="1">
        <v>23383.88</v>
      </c>
      <c r="C6082" s="6">
        <v>0.14410000000000001</v>
      </c>
      <c r="D6082" t="s">
        <v>3</v>
      </c>
      <c r="E6082">
        <v>0</v>
      </c>
      <c r="F6082">
        <v>27.5</v>
      </c>
      <c r="G6082" t="s">
        <v>2</v>
      </c>
      <c r="H6082">
        <v>1</v>
      </c>
      <c r="I6082" t="s">
        <v>0</v>
      </c>
      <c r="J6082">
        <v>0</v>
      </c>
      <c r="K6082">
        <v>27.5</v>
      </c>
      <c r="L6082" t="s">
        <v>1</v>
      </c>
      <c r="M6082">
        <v>1</v>
      </c>
      <c r="N6082" t="s">
        <v>716</v>
      </c>
      <c r="O6082">
        <v>1</v>
      </c>
      <c r="P6082" t="str">
        <f>D6082&amp;"-"&amp;F6082&amp;"-"&amp;G6082&amp;"-"&amp;E6082&amp;"-"&amp;H6082</f>
        <v>A2Delta-27.5-f-0-1</v>
      </c>
      <c r="Q6082" t="str">
        <f>I6082&amp;"-"&amp;K6082&amp;"-"&amp;L6082&amp;"-"&amp;J6082&amp;"-"&amp;M6082</f>
        <v>X2Pi-27.5-e-0-1</v>
      </c>
      <c r="R6082">
        <f>B6082+S6082</f>
        <v>33320.083330306996</v>
      </c>
      <c r="S6082">
        <f>_xlfn.IFNA(VLOOKUP(Q6082,'MARVEL-X'!A$2:I$1400,7,FALSE),VLOOKUP(Q6082,MARVEL!A$2:J$1522,10,FALSE))</f>
        <v>9936.2033303069984</v>
      </c>
      <c r="T6082">
        <f>IF(P6082=P6081,R6082+T6081,R6082)</f>
        <v>66640.039060613999</v>
      </c>
      <c r="U6082">
        <f>IF(P6082=P6081,1+U6081,1)</f>
        <v>2</v>
      </c>
      <c r="V6082" t="str">
        <f t="shared" si="94"/>
        <v/>
      </c>
      <c r="W6082" t="str">
        <f>IF(V6082="","",IF(ABS(V6082-R6082)&gt;W$1,ABS(V6082-R6082),""))</f>
        <v/>
      </c>
      <c r="X6082" t="str">
        <f>Y6082&amp;"-"&amp;Z6082&amp;"-"&amp;AC6082&amp;"-"&amp;AD6082&amp;"-"&amp;AG6082</f>
        <v>27.5-f-A-0-2.5</v>
      </c>
      <c r="Y6082">
        <f>F6082</f>
        <v>27.5</v>
      </c>
      <c r="Z6082" s="2" t="str">
        <f>G6082</f>
        <v>f</v>
      </c>
      <c r="AA6082">
        <f>_xlfn.IFNA(VLOOKUP(X6082,'duo-out'!A$2:Q$5000,5,FALSE),E6082+10*(H6082-1)+1+_xlfn.IFNA(VLOOKUP(D6082,states!A$2:C$10,3,FALSE),1))</f>
        <v>251</v>
      </c>
      <c r="AB6082" t="str">
        <f>IF(V6082="","",V6082)</f>
        <v/>
      </c>
      <c r="AC6082" s="2" t="str">
        <f>_xlfn.IFNA(VLOOKUP(D6082,states!A$2:C$10,2,FALSE),"XX")</f>
        <v>A</v>
      </c>
      <c r="AD6082">
        <f>E6082</f>
        <v>0</v>
      </c>
      <c r="AE6082">
        <f>_xlfn.IFNA(VLOOKUP(D6082,states!A$2:D$10,4,FALSE),0)</f>
        <v>2</v>
      </c>
      <c r="AF6082">
        <v>0.5</v>
      </c>
      <c r="AG6082">
        <f>IF(AE6082=0,AF6082,IF(AE6082=1,IF(F6082=0.5,0.5,IF(H6082=1,0.5,1.5)),IF(F6082=0.5,0.5,IF(H6082=1,2.5,1.5))))</f>
        <v>2.5</v>
      </c>
      <c r="AH6082" s="7">
        <f>IF(AC6082="XX",0,1/C6082^(1/5)*IF(E6082=0,100,1)/(E6082+1)^(1/4))</f>
        <v>147.32186355182483</v>
      </c>
    </row>
    <row r="6083" spans="1:34">
      <c r="A6083">
        <v>633</v>
      </c>
      <c r="B6083" s="1">
        <v>24064.65</v>
      </c>
      <c r="C6083" s="6">
        <v>0.23699999999999999</v>
      </c>
      <c r="D6083" t="s">
        <v>3</v>
      </c>
      <c r="E6083">
        <v>0</v>
      </c>
      <c r="F6083">
        <v>27.5</v>
      </c>
      <c r="G6083" t="s">
        <v>2</v>
      </c>
      <c r="H6083">
        <v>1</v>
      </c>
      <c r="I6083" t="s">
        <v>0</v>
      </c>
      <c r="J6083">
        <v>0</v>
      </c>
      <c r="K6083">
        <v>26.5</v>
      </c>
      <c r="L6083" t="s">
        <v>2</v>
      </c>
      <c r="M6083">
        <v>1</v>
      </c>
      <c r="N6083" t="s">
        <v>689</v>
      </c>
      <c r="O6083">
        <v>1</v>
      </c>
      <c r="P6083" t="str">
        <f>D6083&amp;"-"&amp;F6083&amp;"-"&amp;G6083&amp;"-"&amp;E6083&amp;"-"&amp;H6083</f>
        <v>A2Delta-27.5-f-0-1</v>
      </c>
      <c r="Q6083" t="str">
        <f>I6083&amp;"-"&amp;K6083&amp;"-"&amp;L6083&amp;"-"&amp;J6083&amp;"-"&amp;M6083</f>
        <v>X2Pi-26.5-f-0-1</v>
      </c>
      <c r="R6083">
        <f>B6083+S6083</f>
        <v>33319.957632306003</v>
      </c>
      <c r="S6083">
        <f>_xlfn.IFNA(VLOOKUP(Q6083,'MARVEL-X'!A$2:I$1400,7,FALSE),VLOOKUP(Q6083,MARVEL!A$2:J$1522,10,FALSE))</f>
        <v>9255.3076323059995</v>
      </c>
      <c r="T6083">
        <f>IF(P6083=P6082,R6083+T6082,R6083)</f>
        <v>99959.996692920002</v>
      </c>
      <c r="U6083">
        <f>IF(P6083=P6082,1+U6082,1)</f>
        <v>3</v>
      </c>
      <c r="V6083">
        <f t="shared" ref="V6083:V6146" si="95">IF(P6083=P6084,"",T6083/U6083)</f>
        <v>33319.998897639998</v>
      </c>
      <c r="W6083" t="str">
        <f>IF(V6083="","",IF(ABS(V6083-R6083)&gt;W$1,ABS(V6083-R6083),""))</f>
        <v/>
      </c>
      <c r="X6083" t="str">
        <f>Y6083&amp;"-"&amp;Z6083&amp;"-"&amp;AC6083&amp;"-"&amp;AD6083&amp;"-"&amp;AG6083</f>
        <v>27.5-f-A-0-2.5</v>
      </c>
      <c r="Y6083">
        <f>F6083</f>
        <v>27.5</v>
      </c>
      <c r="Z6083" s="2" t="str">
        <f>G6083</f>
        <v>f</v>
      </c>
      <c r="AA6083">
        <f>_xlfn.IFNA(VLOOKUP(X6083,'duo-out'!A$2:Q$5000,5,FALSE),E6083+10*(H6083-1)+1+_xlfn.IFNA(VLOOKUP(D6083,states!A$2:C$10,3,FALSE),1))</f>
        <v>251</v>
      </c>
      <c r="AB6083">
        <f>IF(V6083="","",V6083)</f>
        <v>33319.998897639998</v>
      </c>
      <c r="AC6083" s="2" t="str">
        <f>_xlfn.IFNA(VLOOKUP(D6083,states!A$2:C$10,2,FALSE),"XX")</f>
        <v>A</v>
      </c>
      <c r="AD6083">
        <f>E6083</f>
        <v>0</v>
      </c>
      <c r="AE6083">
        <f>_xlfn.IFNA(VLOOKUP(D6083,states!A$2:D$10,4,FALSE),0)</f>
        <v>2</v>
      </c>
      <c r="AF6083">
        <v>0.5</v>
      </c>
      <c r="AG6083">
        <f>IF(AE6083=0,AF6083,IF(AE6083=1,IF(F6083=0.5,0.5,IF(H6083=1,0.5,1.5)),IF(F6083=0.5,0.5,IF(H6083=1,2.5,1.5))))</f>
        <v>2.5</v>
      </c>
      <c r="AH6083" s="7">
        <f>IF(AC6083="XX",0,1/C6083^(1/5)*IF(E6083=0,100,1)/(E6083+1)^(1/4))</f>
        <v>133.36759841778857</v>
      </c>
    </row>
    <row r="6084" spans="1:34">
      <c r="A6084">
        <v>870</v>
      </c>
      <c r="B6084" s="1">
        <v>22697.439999999999</v>
      </c>
      <c r="C6084" s="6">
        <v>0.31180000000000002</v>
      </c>
      <c r="D6084" t="s">
        <v>3</v>
      </c>
      <c r="E6084">
        <v>0</v>
      </c>
      <c r="F6084">
        <v>27.5</v>
      </c>
      <c r="G6084" t="s">
        <v>2</v>
      </c>
      <c r="H6084">
        <v>2</v>
      </c>
      <c r="I6084" t="s">
        <v>0</v>
      </c>
      <c r="J6084">
        <v>0</v>
      </c>
      <c r="K6084">
        <v>28.5</v>
      </c>
      <c r="L6084" t="s">
        <v>2</v>
      </c>
      <c r="M6084">
        <v>2</v>
      </c>
      <c r="N6084" t="s">
        <v>926</v>
      </c>
      <c r="O6084">
        <v>1</v>
      </c>
      <c r="P6084" t="str">
        <f>D6084&amp;"-"&amp;F6084&amp;"-"&amp;G6084&amp;"-"&amp;E6084&amp;"-"&amp;H6084</f>
        <v>A2Delta-27.5-f-0-2</v>
      </c>
      <c r="Q6084" t="str">
        <f>I6084&amp;"-"&amp;K6084&amp;"-"&amp;L6084&amp;"-"&amp;J6084&amp;"-"&amp;M6084</f>
        <v>X2Pi-28.5-f-0-2</v>
      </c>
      <c r="R6084">
        <f>B6084+S6084</f>
        <v>34005.981182985997</v>
      </c>
      <c r="S6084">
        <f>_xlfn.IFNA(VLOOKUP(Q6084,'MARVEL-X'!A$2:I$1400,7,FALSE),VLOOKUP(Q6084,MARVEL!A$2:J$1522,10,FALSE))</f>
        <v>11308.541182985999</v>
      </c>
      <c r="T6084">
        <f>IF(P6084=P6083,R6084+T6083,R6084)</f>
        <v>34005.981182985997</v>
      </c>
      <c r="U6084">
        <f>IF(P6084=P6083,1+U6083,1)</f>
        <v>1</v>
      </c>
      <c r="V6084" t="str">
        <f t="shared" si="95"/>
        <v/>
      </c>
      <c r="W6084" t="str">
        <f>IF(V6084="","",IF(ABS(V6084-R6084)&gt;W$1,ABS(V6084-R6084),""))</f>
        <v/>
      </c>
      <c r="X6084" t="str">
        <f>Y6084&amp;"-"&amp;Z6084&amp;"-"&amp;AC6084&amp;"-"&amp;AD6084&amp;"-"&amp;AG6084</f>
        <v>27.5-f-A-0-1.5</v>
      </c>
      <c r="Y6084">
        <f>F6084</f>
        <v>27.5</v>
      </c>
      <c r="Z6084" s="2" t="str">
        <f>G6084</f>
        <v>f</v>
      </c>
      <c r="AA6084">
        <f>_xlfn.IFNA(VLOOKUP(X6084,'duo-out'!A$2:Q$5000,5,FALSE),E6084+10*(H6084-1)+1+_xlfn.IFNA(VLOOKUP(D6084,states!A$2:C$10,3,FALSE),1))</f>
        <v>261</v>
      </c>
      <c r="AB6084" t="str">
        <f>IF(V6084="","",V6084)</f>
        <v/>
      </c>
      <c r="AC6084" s="2" t="str">
        <f>_xlfn.IFNA(VLOOKUP(D6084,states!A$2:C$10,2,FALSE),"XX")</f>
        <v>A</v>
      </c>
      <c r="AD6084">
        <f>E6084</f>
        <v>0</v>
      </c>
      <c r="AE6084">
        <f>_xlfn.IFNA(VLOOKUP(D6084,states!A$2:D$10,4,FALSE),0)</f>
        <v>2</v>
      </c>
      <c r="AF6084">
        <v>0.5</v>
      </c>
      <c r="AG6084">
        <f>IF(AE6084=0,AF6084,IF(AE6084=1,IF(F6084=0.5,0.5,IF(H6084=1,0.5,1.5)),IF(F6084=0.5,0.5,IF(H6084=1,2.5,1.5))))</f>
        <v>1.5</v>
      </c>
      <c r="AH6084" s="7">
        <f>IF(AC6084="XX",0,1/C6084^(1/5)*IF(E6084=0,100,1)/(E6084+1)^(1/4))</f>
        <v>126.24807878053798</v>
      </c>
    </row>
    <row r="6085" spans="1:34">
      <c r="A6085">
        <v>840</v>
      </c>
      <c r="B6085" s="1">
        <v>23414.29</v>
      </c>
      <c r="C6085" s="6">
        <v>9.1120000000000007E-2</v>
      </c>
      <c r="D6085" t="s">
        <v>3</v>
      </c>
      <c r="E6085">
        <v>0</v>
      </c>
      <c r="F6085">
        <v>27.5</v>
      </c>
      <c r="G6085" t="s">
        <v>2</v>
      </c>
      <c r="H6085">
        <v>2</v>
      </c>
      <c r="I6085" t="s">
        <v>0</v>
      </c>
      <c r="J6085">
        <v>0</v>
      </c>
      <c r="K6085">
        <v>27.5</v>
      </c>
      <c r="L6085" t="s">
        <v>1</v>
      </c>
      <c r="M6085">
        <v>2</v>
      </c>
      <c r="N6085" t="s">
        <v>896</v>
      </c>
      <c r="O6085">
        <v>1</v>
      </c>
      <c r="P6085" t="str">
        <f>D6085&amp;"-"&amp;F6085&amp;"-"&amp;G6085&amp;"-"&amp;E6085&amp;"-"&amp;H6085</f>
        <v>A2Delta-27.5-f-0-2</v>
      </c>
      <c r="Q6085" t="str">
        <f>I6085&amp;"-"&amp;K6085&amp;"-"&amp;L6085&amp;"-"&amp;J6085&amp;"-"&amp;M6085</f>
        <v>X2Pi-27.5-e-0-2</v>
      </c>
      <c r="R6085">
        <f>B6085+S6085</f>
        <v>34005.675540836004</v>
      </c>
      <c r="S6085">
        <f>_xlfn.IFNA(VLOOKUP(Q6085,'MARVEL-X'!A$2:I$1400,7,FALSE),VLOOKUP(Q6085,MARVEL!A$2:J$1522,10,FALSE))</f>
        <v>10591.385540836</v>
      </c>
      <c r="T6085">
        <f>IF(P6085=P6084,R6085+T6084,R6085)</f>
        <v>68011.656723822001</v>
      </c>
      <c r="U6085">
        <f>IF(P6085=P6084,1+U6084,1)</f>
        <v>2</v>
      </c>
      <c r="V6085" t="str">
        <f t="shared" si="95"/>
        <v/>
      </c>
      <c r="W6085" t="str">
        <f>IF(V6085="","",IF(ABS(V6085-R6085)&gt;W$1,ABS(V6085-R6085),""))</f>
        <v/>
      </c>
      <c r="X6085" t="str">
        <f>Y6085&amp;"-"&amp;Z6085&amp;"-"&amp;AC6085&amp;"-"&amp;AD6085&amp;"-"&amp;AG6085</f>
        <v>27.5-f-A-0-1.5</v>
      </c>
      <c r="Y6085">
        <f>F6085</f>
        <v>27.5</v>
      </c>
      <c r="Z6085" s="2" t="str">
        <f>G6085</f>
        <v>f</v>
      </c>
      <c r="AA6085">
        <f>_xlfn.IFNA(VLOOKUP(X6085,'duo-out'!A$2:Q$5000,5,FALSE),E6085+10*(H6085-1)+1+_xlfn.IFNA(VLOOKUP(D6085,states!A$2:C$10,3,FALSE),1))</f>
        <v>261</v>
      </c>
      <c r="AB6085" t="str">
        <f>IF(V6085="","",V6085)</f>
        <v/>
      </c>
      <c r="AC6085" s="2" t="str">
        <f>_xlfn.IFNA(VLOOKUP(D6085,states!A$2:C$10,2,FALSE),"XX")</f>
        <v>A</v>
      </c>
      <c r="AD6085">
        <f>E6085</f>
        <v>0</v>
      </c>
      <c r="AE6085">
        <f>_xlfn.IFNA(VLOOKUP(D6085,states!A$2:D$10,4,FALSE),0)</f>
        <v>2</v>
      </c>
      <c r="AF6085">
        <v>0.5</v>
      </c>
      <c r="AG6085">
        <f>IF(AE6085=0,AF6085,IF(AE6085=1,IF(F6085=0.5,0.5,IF(H6085=1,0.5,1.5)),IF(F6085=0.5,0.5,IF(H6085=1,2.5,1.5))))</f>
        <v>1.5</v>
      </c>
      <c r="AH6085" s="7">
        <f>IF(AC6085="XX",0,1/C6085^(1/5)*IF(E6085=0,100,1)/(E6085+1)^(1/4))</f>
        <v>161.46457648546107</v>
      </c>
    </row>
    <row r="6086" spans="1:34">
      <c r="A6086">
        <v>754</v>
      </c>
      <c r="B6086" s="1">
        <v>24068.63</v>
      </c>
      <c r="C6086" s="6">
        <v>0.1555</v>
      </c>
      <c r="D6086" t="s">
        <v>3</v>
      </c>
      <c r="E6086">
        <v>0</v>
      </c>
      <c r="F6086">
        <v>27.5</v>
      </c>
      <c r="G6086" t="s">
        <v>2</v>
      </c>
      <c r="H6086">
        <v>2</v>
      </c>
      <c r="I6086" t="s">
        <v>0</v>
      </c>
      <c r="J6086">
        <v>0</v>
      </c>
      <c r="K6086">
        <v>26.5</v>
      </c>
      <c r="L6086" t="s">
        <v>2</v>
      </c>
      <c r="M6086">
        <v>2</v>
      </c>
      <c r="N6086" t="s">
        <v>810</v>
      </c>
      <c r="O6086">
        <v>1</v>
      </c>
      <c r="P6086" t="str">
        <f>D6086&amp;"-"&amp;F6086&amp;"-"&amp;G6086&amp;"-"&amp;E6086&amp;"-"&amp;H6086</f>
        <v>A2Delta-27.5-f-0-2</v>
      </c>
      <c r="Q6086" t="str">
        <f>I6086&amp;"-"&amp;K6086&amp;"-"&amp;L6086&amp;"-"&amp;J6086&amp;"-"&amp;M6086</f>
        <v>X2Pi-26.5-f-0-2</v>
      </c>
      <c r="R6086">
        <f>B6086+S6086</f>
        <v>34005.616010494996</v>
      </c>
      <c r="S6086">
        <f>_xlfn.IFNA(VLOOKUP(Q6086,'MARVEL-X'!A$2:I$1400,7,FALSE),VLOOKUP(Q6086,MARVEL!A$2:J$1522,10,FALSE))</f>
        <v>9936.9860104949985</v>
      </c>
      <c r="T6086">
        <f>IF(P6086=P6085,R6086+T6085,R6086)</f>
        <v>102017.272734317</v>
      </c>
      <c r="U6086">
        <f>IF(P6086=P6085,1+U6085,1)</f>
        <v>3</v>
      </c>
      <c r="V6086" t="str">
        <f t="shared" si="95"/>
        <v/>
      </c>
      <c r="W6086" t="str">
        <f>IF(V6086="","",IF(ABS(V6086-R6086)&gt;W$1,ABS(V6086-R6086),""))</f>
        <v/>
      </c>
      <c r="X6086" t="str">
        <f>Y6086&amp;"-"&amp;Z6086&amp;"-"&amp;AC6086&amp;"-"&amp;AD6086&amp;"-"&amp;AG6086</f>
        <v>27.5-f-A-0-1.5</v>
      </c>
      <c r="Y6086">
        <f>F6086</f>
        <v>27.5</v>
      </c>
      <c r="Z6086" s="2" t="str">
        <f>G6086</f>
        <v>f</v>
      </c>
      <c r="AA6086">
        <f>_xlfn.IFNA(VLOOKUP(X6086,'duo-out'!A$2:Q$5000,5,FALSE),E6086+10*(H6086-1)+1+_xlfn.IFNA(VLOOKUP(D6086,states!A$2:C$10,3,FALSE),1))</f>
        <v>261</v>
      </c>
      <c r="AB6086" t="str">
        <f>IF(V6086="","",V6086)</f>
        <v/>
      </c>
      <c r="AC6086" s="2" t="str">
        <f>_xlfn.IFNA(VLOOKUP(D6086,states!A$2:C$10,2,FALSE),"XX")</f>
        <v>A</v>
      </c>
      <c r="AD6086">
        <f>E6086</f>
        <v>0</v>
      </c>
      <c r="AE6086">
        <f>_xlfn.IFNA(VLOOKUP(D6086,states!A$2:D$10,4,FALSE),0)</f>
        <v>2</v>
      </c>
      <c r="AF6086">
        <v>0.5</v>
      </c>
      <c r="AG6086">
        <f>IF(AE6086=0,AF6086,IF(AE6086=1,IF(F6086=0.5,0.5,IF(H6086=1,0.5,1.5)),IF(F6086=0.5,0.5,IF(H6086=1,2.5,1.5))))</f>
        <v>1.5</v>
      </c>
      <c r="AH6086" s="7">
        <f>IF(AC6086="XX",0,1/C6086^(1/5)*IF(E6086=0,100,1)/(E6086+1)^(1/4))</f>
        <v>145.09549262129221</v>
      </c>
    </row>
    <row r="6087" spans="1:34">
      <c r="A6087">
        <v>5834</v>
      </c>
      <c r="B6087" s="1">
        <v>22697.62</v>
      </c>
      <c r="C6087" s="6">
        <v>0.59360000000000002</v>
      </c>
      <c r="D6087" t="s">
        <v>3</v>
      </c>
      <c r="E6087">
        <v>0</v>
      </c>
      <c r="F6087">
        <v>27.5</v>
      </c>
      <c r="G6087" t="s">
        <v>2</v>
      </c>
      <c r="H6087">
        <v>2</v>
      </c>
      <c r="I6087" t="s">
        <v>0</v>
      </c>
      <c r="J6087">
        <v>0</v>
      </c>
      <c r="K6087">
        <v>28.5</v>
      </c>
      <c r="L6087" t="s">
        <v>2</v>
      </c>
      <c r="M6087">
        <v>2</v>
      </c>
      <c r="N6087" t="s">
        <v>5890</v>
      </c>
      <c r="O6087">
        <v>1</v>
      </c>
      <c r="P6087" t="str">
        <f>D6087&amp;"-"&amp;F6087&amp;"-"&amp;G6087&amp;"-"&amp;E6087&amp;"-"&amp;H6087</f>
        <v>A2Delta-27.5-f-0-2</v>
      </c>
      <c r="Q6087" t="str">
        <f>I6087&amp;"-"&amp;K6087&amp;"-"&amp;L6087&amp;"-"&amp;J6087&amp;"-"&amp;M6087</f>
        <v>X2Pi-28.5-f-0-2</v>
      </c>
      <c r="R6087">
        <f>B6087+S6087</f>
        <v>34006.161182985998</v>
      </c>
      <c r="S6087">
        <f>_xlfn.IFNA(VLOOKUP(Q6087,'MARVEL-X'!A$2:I$1400,7,FALSE),VLOOKUP(Q6087,MARVEL!A$2:J$1522,10,FALSE))</f>
        <v>11308.541182985999</v>
      </c>
      <c r="T6087">
        <f>IF(P6087=P6086,R6087+T6086,R6087)</f>
        <v>136023.43391730299</v>
      </c>
      <c r="U6087">
        <f>IF(P6087=P6086,1+U6086,1)</f>
        <v>4</v>
      </c>
      <c r="V6087">
        <f t="shared" si="95"/>
        <v>34005.858479325747</v>
      </c>
      <c r="W6087">
        <f>IF(V6087="","",IF(ABS(V6087-R6087)&gt;W$1,ABS(V6087-R6087),""))</f>
        <v>0.30270366025069961</v>
      </c>
      <c r="X6087" t="str">
        <f>Y6087&amp;"-"&amp;Z6087&amp;"-"&amp;AC6087&amp;"-"&amp;AD6087&amp;"-"&amp;AG6087</f>
        <v>27.5-f-A-0-1.5</v>
      </c>
      <c r="Y6087">
        <f>F6087</f>
        <v>27.5</v>
      </c>
      <c r="Z6087" s="2" t="str">
        <f>G6087</f>
        <v>f</v>
      </c>
      <c r="AA6087">
        <f>_xlfn.IFNA(VLOOKUP(X6087,'duo-out'!A$2:Q$5000,5,FALSE),E6087+10*(H6087-1)+1+_xlfn.IFNA(VLOOKUP(D6087,states!A$2:C$10,3,FALSE),1))</f>
        <v>261</v>
      </c>
      <c r="AB6087">
        <f>IF(V6087="","",V6087)</f>
        <v>34005.858479325747</v>
      </c>
      <c r="AC6087" s="2" t="str">
        <f>_xlfn.IFNA(VLOOKUP(D6087,states!A$2:C$10,2,FALSE),"XX")</f>
        <v>A</v>
      </c>
      <c r="AD6087">
        <f>E6087</f>
        <v>0</v>
      </c>
      <c r="AE6087">
        <f>_xlfn.IFNA(VLOOKUP(D6087,states!A$2:D$10,4,FALSE),0)</f>
        <v>2</v>
      </c>
      <c r="AF6087">
        <v>0.5</v>
      </c>
      <c r="AG6087">
        <f>IF(AE6087=0,AF6087,IF(AE6087=1,IF(F6087=0.5,0.5,IF(H6087=1,0.5,1.5)),IF(F6087=0.5,0.5,IF(H6087=1,2.5,1.5))))</f>
        <v>1.5</v>
      </c>
      <c r="AH6087" s="7">
        <f>IF(AC6087="XX",0,1/C6087^(1/5)*IF(E6087=0,100,1)/(E6087+1)^(1/4))</f>
        <v>110.99443927256365</v>
      </c>
    </row>
    <row r="6088" spans="1:34">
      <c r="A6088">
        <v>5867</v>
      </c>
      <c r="B6088" s="1">
        <v>22611.43</v>
      </c>
      <c r="C6088" s="6">
        <v>0.5</v>
      </c>
      <c r="D6088" t="s">
        <v>3</v>
      </c>
      <c r="E6088">
        <v>1</v>
      </c>
      <c r="F6088">
        <v>27.5</v>
      </c>
      <c r="G6088" t="s">
        <v>2</v>
      </c>
      <c r="H6088">
        <v>1</v>
      </c>
      <c r="I6088" t="s">
        <v>0</v>
      </c>
      <c r="J6088">
        <v>1</v>
      </c>
      <c r="K6088">
        <v>28.5</v>
      </c>
      <c r="L6088" t="s">
        <v>2</v>
      </c>
      <c r="M6088">
        <v>1</v>
      </c>
      <c r="N6088" t="s">
        <v>5923</v>
      </c>
      <c r="O6088">
        <v>1</v>
      </c>
      <c r="P6088" t="str">
        <f>D6088&amp;"-"&amp;F6088&amp;"-"&amp;G6088&amp;"-"&amp;E6088&amp;"-"&amp;H6088</f>
        <v>A2Delta-27.5-f-1-1</v>
      </c>
      <c r="Q6088" t="str">
        <f>I6088&amp;"-"&amp;K6088&amp;"-"&amp;L6088&amp;"-"&amp;J6088&amp;"-"&amp;M6088</f>
        <v>X2Pi-28.5-f-1-1</v>
      </c>
      <c r="R6088">
        <f>B6088+S6088</f>
        <v>35518.895974642001</v>
      </c>
      <c r="S6088">
        <f>_xlfn.IFNA(VLOOKUP(Q6088,'MARVEL-X'!A$2:I$1400,7,FALSE),VLOOKUP(Q6088,MARVEL!A$2:J$1522,10,FALSE))</f>
        <v>12907.465974641998</v>
      </c>
      <c r="T6088">
        <f>IF(P6088=P6087,R6088+T6087,R6088)</f>
        <v>35518.895974642001</v>
      </c>
      <c r="U6088">
        <f>IF(P6088=P6087,1+U6087,1)</f>
        <v>1</v>
      </c>
      <c r="V6088" t="str">
        <f t="shared" si="95"/>
        <v/>
      </c>
      <c r="W6088" t="str">
        <f>IF(V6088="","",IF(ABS(V6088-R6088)&gt;W$1,ABS(V6088-R6088),""))</f>
        <v/>
      </c>
      <c r="X6088" t="str">
        <f>Y6088&amp;"-"&amp;Z6088&amp;"-"&amp;AC6088&amp;"-"&amp;AD6088&amp;"-"&amp;AG6088</f>
        <v>27.5-f-A-1-2.5</v>
      </c>
      <c r="Y6088">
        <f>F6088</f>
        <v>27.5</v>
      </c>
      <c r="Z6088" s="2" t="str">
        <f>G6088</f>
        <v>f</v>
      </c>
      <c r="AA6088">
        <f>_xlfn.IFNA(VLOOKUP(X6088,'duo-out'!A$2:Q$5000,5,FALSE),E6088+10*(H6088-1)+1+_xlfn.IFNA(VLOOKUP(D6088,states!A$2:C$10,3,FALSE),1))</f>
        <v>252</v>
      </c>
      <c r="AB6088" t="str">
        <f>IF(V6088="","",V6088)</f>
        <v/>
      </c>
      <c r="AC6088" s="2" t="str">
        <f>_xlfn.IFNA(VLOOKUP(D6088,states!A$2:C$10,2,FALSE),"XX")</f>
        <v>A</v>
      </c>
      <c r="AD6088">
        <f>E6088</f>
        <v>1</v>
      </c>
      <c r="AE6088">
        <f>_xlfn.IFNA(VLOOKUP(D6088,states!A$2:D$10,4,FALSE),0)</f>
        <v>2</v>
      </c>
      <c r="AF6088">
        <v>0.5</v>
      </c>
      <c r="AG6088">
        <f>IF(AE6088=0,AF6088,IF(AE6088=1,IF(F6088=0.5,0.5,IF(H6088=1,0.5,1.5)),IF(F6088=0.5,0.5,IF(H6088=1,2.5,1.5))))</f>
        <v>2.5</v>
      </c>
      <c r="AH6088" s="7">
        <f>IF(AC6088="XX",0,1/C6088^(1/5)*IF(E6088=0,100,1)/(E6088+1)^(1/4))</f>
        <v>0.96593632892484571</v>
      </c>
    </row>
    <row r="6089" spans="1:34">
      <c r="A6089">
        <v>5839</v>
      </c>
      <c r="B6089" s="1">
        <v>23892.07</v>
      </c>
      <c r="C6089" s="6">
        <v>0.5</v>
      </c>
      <c r="D6089" t="s">
        <v>3</v>
      </c>
      <c r="E6089">
        <v>1</v>
      </c>
      <c r="F6089">
        <v>27.5</v>
      </c>
      <c r="G6089" t="s">
        <v>2</v>
      </c>
      <c r="H6089">
        <v>1</v>
      </c>
      <c r="I6089" t="s">
        <v>0</v>
      </c>
      <c r="J6089">
        <v>1</v>
      </c>
      <c r="K6089">
        <v>26.5</v>
      </c>
      <c r="L6089" t="s">
        <v>2</v>
      </c>
      <c r="M6089">
        <v>1</v>
      </c>
      <c r="N6089" t="s">
        <v>5895</v>
      </c>
      <c r="O6089">
        <v>1</v>
      </c>
      <c r="P6089" t="str">
        <f>D6089&amp;"-"&amp;F6089&amp;"-"&amp;G6089&amp;"-"&amp;E6089&amp;"-"&amp;H6089</f>
        <v>A2Delta-27.5-f-1-1</v>
      </c>
      <c r="Q6089" t="str">
        <f>I6089&amp;"-"&amp;K6089&amp;"-"&amp;L6089&amp;"-"&amp;J6089&amp;"-"&amp;M6089</f>
        <v>X2Pi-26.5-f-1-1</v>
      </c>
      <c r="R6089">
        <f>B6089+S6089</f>
        <v>35518.460736062996</v>
      </c>
      <c r="S6089">
        <f>_xlfn.IFNA(VLOOKUP(Q6089,'MARVEL-X'!A$2:I$1400,7,FALSE),VLOOKUP(Q6089,MARVEL!A$2:J$1522,10,FALSE))</f>
        <v>11626.390736062998</v>
      </c>
      <c r="T6089">
        <f>IF(P6089=P6088,R6089+T6088,R6089)</f>
        <v>71037.356710705004</v>
      </c>
      <c r="U6089">
        <f>IF(P6089=P6088,1+U6088,1)</f>
        <v>2</v>
      </c>
      <c r="V6089">
        <f t="shared" si="95"/>
        <v>35518.678355352502</v>
      </c>
      <c r="W6089">
        <f>IF(V6089="","",IF(ABS(V6089-R6089)&gt;W$1,ABS(V6089-R6089),""))</f>
        <v>0.21761928950581932</v>
      </c>
      <c r="X6089" t="str">
        <f>Y6089&amp;"-"&amp;Z6089&amp;"-"&amp;AC6089&amp;"-"&amp;AD6089&amp;"-"&amp;AG6089</f>
        <v>27.5-f-A-1-2.5</v>
      </c>
      <c r="Y6089">
        <f>F6089</f>
        <v>27.5</v>
      </c>
      <c r="Z6089" s="2" t="str">
        <f>G6089</f>
        <v>f</v>
      </c>
      <c r="AA6089">
        <f>_xlfn.IFNA(VLOOKUP(X6089,'duo-out'!A$2:Q$5000,5,FALSE),E6089+10*(H6089-1)+1+_xlfn.IFNA(VLOOKUP(D6089,states!A$2:C$10,3,FALSE),1))</f>
        <v>252</v>
      </c>
      <c r="AB6089">
        <f>IF(V6089="","",V6089)</f>
        <v>35518.678355352502</v>
      </c>
      <c r="AC6089" s="2" t="str">
        <f>_xlfn.IFNA(VLOOKUP(D6089,states!A$2:C$10,2,FALSE),"XX")</f>
        <v>A</v>
      </c>
      <c r="AD6089">
        <f>E6089</f>
        <v>1</v>
      </c>
      <c r="AE6089">
        <f>_xlfn.IFNA(VLOOKUP(D6089,states!A$2:D$10,4,FALSE),0)</f>
        <v>2</v>
      </c>
      <c r="AF6089">
        <v>0.5</v>
      </c>
      <c r="AG6089">
        <f>IF(AE6089=0,AF6089,IF(AE6089=1,IF(F6089=0.5,0.5,IF(H6089=1,0.5,1.5)),IF(F6089=0.5,0.5,IF(H6089=1,2.5,1.5))))</f>
        <v>2.5</v>
      </c>
      <c r="AH6089" s="7">
        <f>IF(AC6089="XX",0,1/C6089^(1/5)*IF(E6089=0,100,1)/(E6089+1)^(1/4))</f>
        <v>0.96593632892484571</v>
      </c>
    </row>
    <row r="6090" spans="1:34">
      <c r="A6090">
        <v>1158</v>
      </c>
      <c r="B6090" s="1">
        <v>22565.279999999999</v>
      </c>
      <c r="C6090" s="6">
        <v>0.14099999999999999</v>
      </c>
      <c r="D6090" t="s">
        <v>3</v>
      </c>
      <c r="E6090">
        <v>1</v>
      </c>
      <c r="F6090">
        <v>27.5</v>
      </c>
      <c r="G6090" t="s">
        <v>2</v>
      </c>
      <c r="H6090">
        <v>2</v>
      </c>
      <c r="I6090" t="s">
        <v>0</v>
      </c>
      <c r="J6090">
        <v>1</v>
      </c>
      <c r="K6090">
        <v>28.5</v>
      </c>
      <c r="L6090" t="s">
        <v>2</v>
      </c>
      <c r="M6090">
        <v>2</v>
      </c>
      <c r="N6090" t="s">
        <v>1214</v>
      </c>
      <c r="O6090">
        <v>1</v>
      </c>
      <c r="P6090" t="str">
        <f>D6090&amp;"-"&amp;F6090&amp;"-"&amp;G6090&amp;"-"&amp;E6090&amp;"-"&amp;H6090</f>
        <v>A2Delta-27.5-f-1-2</v>
      </c>
      <c r="Q6090" t="str">
        <f>I6090&amp;"-"&amp;K6090&amp;"-"&amp;L6090&amp;"-"&amp;J6090&amp;"-"&amp;M6090</f>
        <v>X2Pi-28.5-f-1-2</v>
      </c>
      <c r="R6090">
        <f>B6090+S6090</f>
        <v>36159.706913770002</v>
      </c>
      <c r="S6090">
        <f>_xlfn.IFNA(VLOOKUP(Q6090,'MARVEL-X'!A$2:I$1400,7,FALSE),VLOOKUP(Q6090,MARVEL!A$2:J$1522,10,FALSE))</f>
        <v>13594.426913769999</v>
      </c>
      <c r="T6090">
        <f>IF(P6090=P6089,R6090+T6089,R6090)</f>
        <v>36159.706913770002</v>
      </c>
      <c r="U6090">
        <f>IF(P6090=P6089,1+U6089,1)</f>
        <v>1</v>
      </c>
      <c r="V6090" t="str">
        <f t="shared" si="95"/>
        <v/>
      </c>
      <c r="W6090" t="str">
        <f>IF(V6090="","",IF(ABS(V6090-R6090)&gt;W$1,ABS(V6090-R6090),""))</f>
        <v/>
      </c>
      <c r="X6090" t="str">
        <f>Y6090&amp;"-"&amp;Z6090&amp;"-"&amp;AC6090&amp;"-"&amp;AD6090&amp;"-"&amp;AG6090</f>
        <v>27.5-f-A-1-1.5</v>
      </c>
      <c r="Y6090">
        <f>F6090</f>
        <v>27.5</v>
      </c>
      <c r="Z6090" s="2" t="str">
        <f>G6090</f>
        <v>f</v>
      </c>
      <c r="AA6090">
        <f>_xlfn.IFNA(VLOOKUP(X6090,'duo-out'!A$2:Q$5000,5,FALSE),E6090+10*(H6090-1)+1+_xlfn.IFNA(VLOOKUP(D6090,states!A$2:C$10,3,FALSE),1))</f>
        <v>262</v>
      </c>
      <c r="AB6090" t="str">
        <f>IF(V6090="","",V6090)</f>
        <v/>
      </c>
      <c r="AC6090" s="2" t="str">
        <f>_xlfn.IFNA(VLOOKUP(D6090,states!A$2:C$10,2,FALSE),"XX")</f>
        <v>A</v>
      </c>
      <c r="AD6090">
        <f>E6090</f>
        <v>1</v>
      </c>
      <c r="AE6090">
        <f>_xlfn.IFNA(VLOOKUP(D6090,states!A$2:D$10,4,FALSE),0)</f>
        <v>2</v>
      </c>
      <c r="AF6090">
        <v>0.5</v>
      </c>
      <c r="AG6090">
        <f>IF(AE6090=0,AF6090,IF(AE6090=1,IF(F6090=0.5,0.5,IF(H6090=1,0.5,1.5)),IF(F6090=0.5,0.5,IF(H6090=1,2.5,1.5))))</f>
        <v>1.5</v>
      </c>
      <c r="AH6090" s="7">
        <f>IF(AC6090="XX",0,1/C6090^(1/5)*IF(E6090=0,100,1)/(E6090+1)^(1/4))</f>
        <v>1.2442242988188066</v>
      </c>
    </row>
    <row r="6091" spans="1:34">
      <c r="A6091">
        <v>1072</v>
      </c>
      <c r="B6091" s="1">
        <v>23879.45</v>
      </c>
      <c r="C6091" s="6">
        <v>0.14099999999999999</v>
      </c>
      <c r="D6091" t="s">
        <v>3</v>
      </c>
      <c r="E6091">
        <v>1</v>
      </c>
      <c r="F6091">
        <v>27.5</v>
      </c>
      <c r="G6091" t="s">
        <v>2</v>
      </c>
      <c r="H6091">
        <v>2</v>
      </c>
      <c r="I6091" t="s">
        <v>0</v>
      </c>
      <c r="J6091">
        <v>1</v>
      </c>
      <c r="K6091">
        <v>26.5</v>
      </c>
      <c r="L6091" t="s">
        <v>2</v>
      </c>
      <c r="M6091">
        <v>2</v>
      </c>
      <c r="N6091" t="s">
        <v>1128</v>
      </c>
      <c r="O6091">
        <v>1</v>
      </c>
      <c r="P6091" t="str">
        <f>D6091&amp;"-"&amp;F6091&amp;"-"&amp;G6091&amp;"-"&amp;E6091&amp;"-"&amp;H6091</f>
        <v>A2Delta-27.5-f-1-2</v>
      </c>
      <c r="Q6091" t="str">
        <f>I6091&amp;"-"&amp;K6091&amp;"-"&amp;L6091&amp;"-"&amp;J6091&amp;"-"&amp;M6091</f>
        <v>X2Pi-26.5-f-1-2</v>
      </c>
      <c r="R6091">
        <f>B6091+S6091</f>
        <v>36159.450935599001</v>
      </c>
      <c r="S6091">
        <f>_xlfn.IFNA(VLOOKUP(Q6091,'MARVEL-X'!A$2:I$1400,7,FALSE),VLOOKUP(Q6091,MARVEL!A$2:J$1522,10,FALSE))</f>
        <v>12280.000935598999</v>
      </c>
      <c r="T6091">
        <f>IF(P6091=P6090,R6091+T6090,R6091)</f>
        <v>72319.157849369003</v>
      </c>
      <c r="U6091">
        <f>IF(P6091=P6090,1+U6090,1)</f>
        <v>2</v>
      </c>
      <c r="V6091">
        <f t="shared" si="95"/>
        <v>36159.578924684502</v>
      </c>
      <c r="W6091">
        <f>IF(V6091="","",IF(ABS(V6091-R6091)&gt;W$1,ABS(V6091-R6091),""))</f>
        <v>0.12798908550030319</v>
      </c>
      <c r="X6091" t="str">
        <f>Y6091&amp;"-"&amp;Z6091&amp;"-"&amp;AC6091&amp;"-"&amp;AD6091&amp;"-"&amp;AG6091</f>
        <v>27.5-f-A-1-1.5</v>
      </c>
      <c r="Y6091">
        <f>F6091</f>
        <v>27.5</v>
      </c>
      <c r="Z6091" s="2" t="str">
        <f>G6091</f>
        <v>f</v>
      </c>
      <c r="AA6091">
        <f>_xlfn.IFNA(VLOOKUP(X6091,'duo-out'!A$2:Q$5000,5,FALSE),E6091+10*(H6091-1)+1+_xlfn.IFNA(VLOOKUP(D6091,states!A$2:C$10,3,FALSE),1))</f>
        <v>262</v>
      </c>
      <c r="AB6091">
        <f>IF(V6091="","",V6091)</f>
        <v>36159.578924684502</v>
      </c>
      <c r="AC6091" s="2" t="str">
        <f>_xlfn.IFNA(VLOOKUP(D6091,states!A$2:C$10,2,FALSE),"XX")</f>
        <v>A</v>
      </c>
      <c r="AD6091">
        <f>E6091</f>
        <v>1</v>
      </c>
      <c r="AE6091">
        <f>_xlfn.IFNA(VLOOKUP(D6091,states!A$2:D$10,4,FALSE),0)</f>
        <v>2</v>
      </c>
      <c r="AF6091">
        <v>0.5</v>
      </c>
      <c r="AG6091">
        <f>IF(AE6091=0,AF6091,IF(AE6091=1,IF(F6091=0.5,0.5,IF(H6091=1,0.5,1.5)),IF(F6091=0.5,0.5,IF(H6091=1,2.5,1.5))))</f>
        <v>1.5</v>
      </c>
      <c r="AH6091" s="7">
        <f>IF(AC6091="XX",0,1/C6091^(1/5)*IF(E6091=0,100,1)/(E6091+1)^(1/4))</f>
        <v>1.2442242988188066</v>
      </c>
    </row>
    <row r="6092" spans="1:34">
      <c r="A6092">
        <v>234</v>
      </c>
      <c r="B6092" s="1">
        <v>22350.69</v>
      </c>
      <c r="C6092" s="6">
        <v>0.5</v>
      </c>
      <c r="D6092" t="s">
        <v>3</v>
      </c>
      <c r="E6092">
        <v>2</v>
      </c>
      <c r="F6092">
        <v>27.5</v>
      </c>
      <c r="G6092" t="s">
        <v>2</v>
      </c>
      <c r="H6092">
        <v>1</v>
      </c>
      <c r="I6092" t="s">
        <v>0</v>
      </c>
      <c r="J6092">
        <v>2</v>
      </c>
      <c r="K6092">
        <v>28.5</v>
      </c>
      <c r="L6092" t="s">
        <v>2</v>
      </c>
      <c r="M6092">
        <v>1</v>
      </c>
      <c r="N6092" t="s">
        <v>289</v>
      </c>
      <c r="O6092">
        <v>-1</v>
      </c>
      <c r="P6092" t="str">
        <f>D6092&amp;"-"&amp;F6092&amp;"-"&amp;G6092&amp;"-"&amp;E6092&amp;"-"&amp;H6092</f>
        <v>A2Delta-27.5-f-2-1</v>
      </c>
      <c r="Q6092" t="str">
        <f>I6092&amp;"-"&amp;K6092&amp;"-"&amp;L6092&amp;"-"&amp;J6092&amp;"-"&amp;M6092</f>
        <v>X2Pi-28.5-f-2-1</v>
      </c>
      <c r="R6092">
        <f>B6092+S6092</f>
        <v>37450.381632306002</v>
      </c>
      <c r="S6092">
        <f>_xlfn.IFNA(VLOOKUP(Q6092,'MARVEL-X'!A$2:I$1400,7,FALSE),VLOOKUP(Q6092,MARVEL!A$2:J$1522,10,FALSE))</f>
        <v>15099.691632306</v>
      </c>
      <c r="T6092">
        <f>IF(P6092=P6091,R6092+T6091,R6092)</f>
        <v>37450.381632306002</v>
      </c>
      <c r="U6092">
        <f>IF(P6092=P6091,1+U6091,1)</f>
        <v>1</v>
      </c>
      <c r="V6092" t="str">
        <f t="shared" si="95"/>
        <v/>
      </c>
      <c r="W6092" t="str">
        <f>IF(V6092="","",IF(ABS(V6092-R6092)&gt;W$1,ABS(V6092-R6092),""))</f>
        <v/>
      </c>
      <c r="X6092" t="str">
        <f>Y6092&amp;"-"&amp;Z6092&amp;"-"&amp;AC6092&amp;"-"&amp;AD6092&amp;"-"&amp;AG6092</f>
        <v>27.5-f-A-2-2.5</v>
      </c>
      <c r="Y6092">
        <f>F6092</f>
        <v>27.5</v>
      </c>
      <c r="Z6092" s="2" t="str">
        <f>G6092</f>
        <v>f</v>
      </c>
      <c r="AA6092">
        <f>_xlfn.IFNA(VLOOKUP(X6092,'duo-out'!A$2:Q$5000,5,FALSE),E6092+10*(H6092-1)+1+_xlfn.IFNA(VLOOKUP(D6092,states!A$2:C$10,3,FALSE),1))</f>
        <v>253</v>
      </c>
      <c r="AB6092" t="str">
        <f>IF(V6092="","",V6092)</f>
        <v/>
      </c>
      <c r="AC6092" s="2" t="str">
        <f>_xlfn.IFNA(VLOOKUP(D6092,states!A$2:C$10,2,FALSE),"XX")</f>
        <v>A</v>
      </c>
      <c r="AD6092">
        <f>E6092</f>
        <v>2</v>
      </c>
      <c r="AE6092">
        <f>_xlfn.IFNA(VLOOKUP(D6092,states!A$2:D$10,4,FALSE),0)</f>
        <v>2</v>
      </c>
      <c r="AF6092">
        <v>0.5</v>
      </c>
      <c r="AG6092">
        <f>IF(AE6092=0,AF6092,IF(AE6092=1,IF(F6092=0.5,0.5,IF(H6092=1,0.5,1.5)),IF(F6092=0.5,0.5,IF(H6092=1,2.5,1.5))))</f>
        <v>2.5</v>
      </c>
      <c r="AH6092" s="7">
        <f>IF(AC6092="XX",0,1/C6092^(1/5)*IF(E6092=0,100,1)/(E6092+1)^(1/4))</f>
        <v>0.87282200217602857</v>
      </c>
    </row>
    <row r="6093" spans="1:34">
      <c r="A6093">
        <v>233</v>
      </c>
      <c r="B6093" s="1">
        <v>23574.99</v>
      </c>
      <c r="C6093" s="6">
        <v>0.5</v>
      </c>
      <c r="D6093" t="s">
        <v>3</v>
      </c>
      <c r="E6093">
        <v>2</v>
      </c>
      <c r="F6093">
        <v>27.5</v>
      </c>
      <c r="G6093" t="s">
        <v>2</v>
      </c>
      <c r="H6093">
        <v>1</v>
      </c>
      <c r="I6093" t="s">
        <v>0</v>
      </c>
      <c r="J6093">
        <v>2</v>
      </c>
      <c r="K6093">
        <v>26.5</v>
      </c>
      <c r="L6093" t="s">
        <v>2</v>
      </c>
      <c r="M6093">
        <v>1</v>
      </c>
      <c r="N6093" t="s">
        <v>288</v>
      </c>
      <c r="O6093">
        <v>-1</v>
      </c>
      <c r="P6093" t="str">
        <f>D6093&amp;"-"&amp;F6093&amp;"-"&amp;G6093&amp;"-"&amp;E6093&amp;"-"&amp;H6093</f>
        <v>A2Delta-27.5-f-2-1</v>
      </c>
      <c r="Q6093" t="str">
        <f>I6093&amp;"-"&amp;K6093&amp;"-"&amp;L6093&amp;"-"&amp;J6093&amp;"-"&amp;M6093</f>
        <v>X2Pi-26.5-f-2-1</v>
      </c>
      <c r="R6093">
        <f>B6093+S6093</f>
        <v>37448.652572099003</v>
      </c>
      <c r="S6093">
        <f>_xlfn.IFNA(VLOOKUP(Q6093,'MARVEL-X'!A$2:I$1400,7,FALSE),VLOOKUP(Q6093,MARVEL!A$2:J$1522,10,FALSE))</f>
        <v>13873.662572099</v>
      </c>
      <c r="T6093">
        <f>IF(P6093=P6092,R6093+T6092,R6093)</f>
        <v>74899.034204405005</v>
      </c>
      <c r="U6093">
        <f>IF(P6093=P6092,1+U6092,1)</f>
        <v>2</v>
      </c>
      <c r="V6093">
        <f t="shared" si="95"/>
        <v>37449.517102202502</v>
      </c>
      <c r="W6093">
        <f>IF(V6093="","",IF(ABS(V6093-R6093)&gt;W$1,ABS(V6093-R6093),""))</f>
        <v>0.86453010349941906</v>
      </c>
      <c r="X6093" t="str">
        <f>Y6093&amp;"-"&amp;Z6093&amp;"-"&amp;AC6093&amp;"-"&amp;AD6093&amp;"-"&amp;AG6093</f>
        <v>27.5-f-A-2-2.5</v>
      </c>
      <c r="Y6093">
        <f>F6093</f>
        <v>27.5</v>
      </c>
      <c r="Z6093" s="2" t="str">
        <f>G6093</f>
        <v>f</v>
      </c>
      <c r="AA6093">
        <f>_xlfn.IFNA(VLOOKUP(X6093,'duo-out'!A$2:Q$5000,5,FALSE),E6093+10*(H6093-1)+1+_xlfn.IFNA(VLOOKUP(D6093,states!A$2:C$10,3,FALSE),1))</f>
        <v>253</v>
      </c>
      <c r="AB6093">
        <f>IF(V6093="","",V6093)</f>
        <v>37449.517102202502</v>
      </c>
      <c r="AC6093" s="2" t="str">
        <f>_xlfn.IFNA(VLOOKUP(D6093,states!A$2:C$10,2,FALSE),"XX")</f>
        <v>A</v>
      </c>
      <c r="AD6093">
        <f>E6093</f>
        <v>2</v>
      </c>
      <c r="AE6093">
        <f>_xlfn.IFNA(VLOOKUP(D6093,states!A$2:D$10,4,FALSE),0)</f>
        <v>2</v>
      </c>
      <c r="AF6093">
        <v>0.5</v>
      </c>
      <c r="AG6093">
        <f>IF(AE6093=0,AF6093,IF(AE6093=1,IF(F6093=0.5,0.5,IF(H6093=1,0.5,1.5)),IF(F6093=0.5,0.5,IF(H6093=1,2.5,1.5))))</f>
        <v>2.5</v>
      </c>
      <c r="AH6093" s="7">
        <f>IF(AC6093="XX",0,1/C6093^(1/5)*IF(E6093=0,100,1)/(E6093+1)^(1/4))</f>
        <v>0.87282200217602857</v>
      </c>
    </row>
    <row r="6094" spans="1:34">
      <c r="A6094">
        <v>6006</v>
      </c>
      <c r="B6094" s="1">
        <v>22443.41</v>
      </c>
      <c r="C6094" s="6">
        <v>0.5</v>
      </c>
      <c r="D6094" t="s">
        <v>3</v>
      </c>
      <c r="E6094">
        <v>3</v>
      </c>
      <c r="F6094">
        <v>27.5</v>
      </c>
      <c r="G6094" t="s">
        <v>2</v>
      </c>
      <c r="H6094">
        <v>1</v>
      </c>
      <c r="I6094" t="s">
        <v>0</v>
      </c>
      <c r="J6094">
        <v>3</v>
      </c>
      <c r="K6094">
        <v>27.5</v>
      </c>
      <c r="L6094" t="s">
        <v>1</v>
      </c>
      <c r="M6094">
        <v>1</v>
      </c>
      <c r="N6094" t="s">
        <v>6062</v>
      </c>
      <c r="O6094">
        <v>1</v>
      </c>
      <c r="P6094" t="str">
        <f>D6094&amp;"-"&amp;F6094&amp;"-"&amp;G6094&amp;"-"&amp;E6094&amp;"-"&amp;H6094</f>
        <v>A2Delta-27.5-f-3-1</v>
      </c>
      <c r="Q6094" t="str">
        <f>I6094&amp;"-"&amp;K6094&amp;"-"&amp;L6094&amp;"-"&amp;J6094&amp;"-"&amp;M6094</f>
        <v>X2Pi-27.5-e-3-1</v>
      </c>
      <c r="R6094">
        <f>B6094+S6094</f>
        <v>39038.067005678997</v>
      </c>
      <c r="S6094">
        <f>_xlfn.IFNA(VLOOKUP(Q6094,'MARVEL-X'!A$2:I$1400,7,FALSE),VLOOKUP(Q6094,MARVEL!A$2:J$1522,10,FALSE))</f>
        <v>16594.657005679001</v>
      </c>
      <c r="T6094">
        <f>IF(P6094=P6093,R6094+T6093,R6094)</f>
        <v>39038.067005678997</v>
      </c>
      <c r="U6094">
        <f>IF(P6094=P6093,1+U6093,1)</f>
        <v>1</v>
      </c>
      <c r="V6094">
        <f t="shared" si="95"/>
        <v>39038.067005678997</v>
      </c>
      <c r="W6094" t="str">
        <f>IF(V6094="","",IF(ABS(V6094-R6094)&gt;W$1,ABS(V6094-R6094),""))</f>
        <v/>
      </c>
      <c r="X6094" t="str">
        <f>Y6094&amp;"-"&amp;Z6094&amp;"-"&amp;AC6094&amp;"-"&amp;AD6094&amp;"-"&amp;AG6094</f>
        <v>27.5-f-A-3-2.5</v>
      </c>
      <c r="Y6094">
        <f>F6094</f>
        <v>27.5</v>
      </c>
      <c r="Z6094" s="2" t="str">
        <f>G6094</f>
        <v>f</v>
      </c>
      <c r="AA6094">
        <f>_xlfn.IFNA(VLOOKUP(X6094,'duo-out'!A$2:Q$5000,5,FALSE),E6094+10*(H6094-1)+1+_xlfn.IFNA(VLOOKUP(D6094,states!A$2:C$10,3,FALSE),1))</f>
        <v>254</v>
      </c>
      <c r="AB6094">
        <f>IF(V6094="","",V6094)</f>
        <v>39038.067005678997</v>
      </c>
      <c r="AC6094" s="2" t="str">
        <f>_xlfn.IFNA(VLOOKUP(D6094,states!A$2:C$10,2,FALSE),"XX")</f>
        <v>A</v>
      </c>
      <c r="AD6094">
        <f>E6094</f>
        <v>3</v>
      </c>
      <c r="AE6094">
        <f>_xlfn.IFNA(VLOOKUP(D6094,states!A$2:D$10,4,FALSE),0)</f>
        <v>2</v>
      </c>
      <c r="AF6094">
        <v>0.5</v>
      </c>
      <c r="AG6094">
        <f>IF(AE6094=0,AF6094,IF(AE6094=1,IF(F6094=0.5,0.5,IF(H6094=1,0.5,1.5)),IF(F6094=0.5,0.5,IF(H6094=1,2.5,1.5))))</f>
        <v>2.5</v>
      </c>
      <c r="AH6094" s="7">
        <f>IF(AC6094="XX",0,1/C6094^(1/5)*IF(E6094=0,100,1)/(E6094+1)^(1/4))</f>
        <v>0.8122523963562357</v>
      </c>
    </row>
    <row r="6095" spans="1:34">
      <c r="A6095">
        <v>716</v>
      </c>
      <c r="B6095" s="1">
        <v>22698.720000000001</v>
      </c>
      <c r="C6095" s="6">
        <v>0.1062</v>
      </c>
      <c r="D6095" t="s">
        <v>3</v>
      </c>
      <c r="E6095">
        <v>0</v>
      </c>
      <c r="F6095">
        <v>28.5</v>
      </c>
      <c r="G6095" t="s">
        <v>1</v>
      </c>
      <c r="H6095">
        <v>1</v>
      </c>
      <c r="I6095" t="s">
        <v>0</v>
      </c>
      <c r="J6095">
        <v>0</v>
      </c>
      <c r="K6095">
        <v>29.5</v>
      </c>
      <c r="L6095" t="s">
        <v>1</v>
      </c>
      <c r="M6095">
        <v>1</v>
      </c>
      <c r="N6095" t="s">
        <v>772</v>
      </c>
      <c r="O6095">
        <v>1</v>
      </c>
      <c r="P6095" t="str">
        <f>D6095&amp;"-"&amp;F6095&amp;"-"&amp;G6095&amp;"-"&amp;E6095&amp;"-"&amp;H6095</f>
        <v>A2Delta-28.5-e-0-1</v>
      </c>
      <c r="Q6095" t="str">
        <f>I6095&amp;"-"&amp;K6095&amp;"-"&amp;L6095&amp;"-"&amp;J6095&amp;"-"&amp;M6095</f>
        <v>X2Pi-29.5-e-0-1</v>
      </c>
      <c r="R6095">
        <f>B6095+S6095</f>
        <v>34006.613703950999</v>
      </c>
      <c r="S6095">
        <f>_xlfn.IFNA(VLOOKUP(Q6095,'MARVEL-X'!A$2:I$1400,7,FALSE),VLOOKUP(Q6095,MARVEL!A$2:J$1522,10,FALSE))</f>
        <v>11307.893703950998</v>
      </c>
      <c r="T6095">
        <f>IF(P6095=P6094,R6095+T6094,R6095)</f>
        <v>34006.613703950999</v>
      </c>
      <c r="U6095">
        <f>IF(P6095=P6094,1+U6094,1)</f>
        <v>1</v>
      </c>
      <c r="V6095" t="str">
        <f t="shared" si="95"/>
        <v/>
      </c>
      <c r="W6095" t="str">
        <f>IF(V6095="","",IF(ABS(V6095-R6095)&gt;W$1,ABS(V6095-R6095),""))</f>
        <v/>
      </c>
      <c r="X6095" t="str">
        <f>Y6095&amp;"-"&amp;Z6095&amp;"-"&amp;AC6095&amp;"-"&amp;AD6095&amp;"-"&amp;AG6095</f>
        <v>28.5-e-A-0-2.5</v>
      </c>
      <c r="Y6095">
        <f>F6095</f>
        <v>28.5</v>
      </c>
      <c r="Z6095" s="2" t="str">
        <f>G6095</f>
        <v>e</v>
      </c>
      <c r="AA6095">
        <f>_xlfn.IFNA(VLOOKUP(X6095,'duo-out'!A$2:Q$5000,5,FALSE),E6095+10*(H6095-1)+1+_xlfn.IFNA(VLOOKUP(D6095,states!A$2:C$10,3,FALSE),1))</f>
        <v>251</v>
      </c>
      <c r="AB6095" t="str">
        <f>IF(V6095="","",V6095)</f>
        <v/>
      </c>
      <c r="AC6095" s="2" t="str">
        <f>_xlfn.IFNA(VLOOKUP(D6095,states!A$2:C$10,2,FALSE),"XX")</f>
        <v>A</v>
      </c>
      <c r="AD6095">
        <f>E6095</f>
        <v>0</v>
      </c>
      <c r="AE6095">
        <f>_xlfn.IFNA(VLOOKUP(D6095,states!A$2:D$10,4,FALSE),0)</f>
        <v>2</v>
      </c>
      <c r="AF6095">
        <v>0.5</v>
      </c>
      <c r="AG6095">
        <f>IF(AE6095=0,AF6095,IF(AE6095=1,IF(F6095=0.5,0.5,IF(H6095=1,0.5,1.5)),IF(F6095=0.5,0.5,IF(H6095=1,2.5,1.5))))</f>
        <v>2.5</v>
      </c>
      <c r="AH6095" s="7">
        <f>IF(AC6095="XX",0,1/C6095^(1/5)*IF(E6095=0,100,1)/(E6095+1)^(1/4))</f>
        <v>156.59399238585189</v>
      </c>
    </row>
    <row r="6096" spans="1:34">
      <c r="A6096">
        <v>687</v>
      </c>
      <c r="B6096" s="1">
        <v>23415.01</v>
      </c>
      <c r="C6096" s="6">
        <v>7.0150000000000004E-2</v>
      </c>
      <c r="D6096" t="s">
        <v>3</v>
      </c>
      <c r="E6096">
        <v>0</v>
      </c>
      <c r="F6096">
        <v>28.5</v>
      </c>
      <c r="G6096" t="s">
        <v>1</v>
      </c>
      <c r="H6096">
        <v>1</v>
      </c>
      <c r="I6096" t="s">
        <v>0</v>
      </c>
      <c r="J6096">
        <v>0</v>
      </c>
      <c r="K6096">
        <v>28.5</v>
      </c>
      <c r="L6096" t="s">
        <v>2</v>
      </c>
      <c r="M6096">
        <v>1</v>
      </c>
      <c r="N6096" t="s">
        <v>743</v>
      </c>
      <c r="O6096">
        <v>1</v>
      </c>
      <c r="P6096" t="str">
        <f>D6096&amp;"-"&amp;F6096&amp;"-"&amp;G6096&amp;"-"&amp;E6096&amp;"-"&amp;H6096</f>
        <v>A2Delta-28.5-e-0-1</v>
      </c>
      <c r="Q6096" t="str">
        <f>I6096&amp;"-"&amp;K6096&amp;"-"&amp;L6096&amp;"-"&amp;J6096&amp;"-"&amp;M6096</f>
        <v>X2Pi-28.5-f-0-1</v>
      </c>
      <c r="R6096">
        <f>B6096+S6096</f>
        <v>34006.583560234998</v>
      </c>
      <c r="S6096">
        <f>_xlfn.IFNA(VLOOKUP(Q6096,'MARVEL-X'!A$2:I$1400,7,FALSE),VLOOKUP(Q6096,MARVEL!A$2:J$1522,10,FALSE))</f>
        <v>10591.573560235</v>
      </c>
      <c r="T6096">
        <f>IF(P6096=P6095,R6096+T6095,R6096)</f>
        <v>68013.19726418599</v>
      </c>
      <c r="U6096">
        <f>IF(P6096=P6095,1+U6095,1)</f>
        <v>2</v>
      </c>
      <c r="V6096" t="str">
        <f t="shared" si="95"/>
        <v/>
      </c>
      <c r="W6096" t="str">
        <f>IF(V6096="","",IF(ABS(V6096-R6096)&gt;W$1,ABS(V6096-R6096),""))</f>
        <v/>
      </c>
      <c r="X6096" t="str">
        <f>Y6096&amp;"-"&amp;Z6096&amp;"-"&amp;AC6096&amp;"-"&amp;AD6096&amp;"-"&amp;AG6096</f>
        <v>28.5-e-A-0-2.5</v>
      </c>
      <c r="Y6096">
        <f>F6096</f>
        <v>28.5</v>
      </c>
      <c r="Z6096" s="2" t="str">
        <f>G6096</f>
        <v>e</v>
      </c>
      <c r="AA6096">
        <f>_xlfn.IFNA(VLOOKUP(X6096,'duo-out'!A$2:Q$5000,5,FALSE),E6096+10*(H6096-1)+1+_xlfn.IFNA(VLOOKUP(D6096,states!A$2:C$10,3,FALSE),1))</f>
        <v>251</v>
      </c>
      <c r="AB6096" t="str">
        <f>IF(V6096="","",V6096)</f>
        <v/>
      </c>
      <c r="AC6096" s="2" t="str">
        <f>_xlfn.IFNA(VLOOKUP(D6096,states!A$2:C$10,2,FALSE),"XX")</f>
        <v>A</v>
      </c>
      <c r="AD6096">
        <f>E6096</f>
        <v>0</v>
      </c>
      <c r="AE6096">
        <f>_xlfn.IFNA(VLOOKUP(D6096,states!A$2:D$10,4,FALSE),0)</f>
        <v>2</v>
      </c>
      <c r="AF6096">
        <v>0.5</v>
      </c>
      <c r="AG6096">
        <f>IF(AE6096=0,AF6096,IF(AE6096=1,IF(F6096=0.5,0.5,IF(H6096=1,0.5,1.5)),IF(F6096=0.5,0.5,IF(H6096=1,2.5,1.5))))</f>
        <v>2.5</v>
      </c>
      <c r="AH6096" s="7">
        <f>IF(AC6096="XX",0,1/C6096^(1/5)*IF(E6096=0,100,1)/(E6096+1)^(1/4))</f>
        <v>170.13531320556854</v>
      </c>
    </row>
    <row r="6097" spans="1:34">
      <c r="A6097">
        <v>601</v>
      </c>
      <c r="B6097" s="1">
        <v>24069.93</v>
      </c>
      <c r="C6097" s="6">
        <v>0.2571</v>
      </c>
      <c r="D6097" t="s">
        <v>3</v>
      </c>
      <c r="E6097">
        <v>0</v>
      </c>
      <c r="F6097">
        <v>28.5</v>
      </c>
      <c r="G6097" t="s">
        <v>1</v>
      </c>
      <c r="H6097">
        <v>1</v>
      </c>
      <c r="I6097" t="s">
        <v>0</v>
      </c>
      <c r="J6097">
        <v>0</v>
      </c>
      <c r="K6097">
        <v>27.5</v>
      </c>
      <c r="L6097" t="s">
        <v>1</v>
      </c>
      <c r="M6097">
        <v>1</v>
      </c>
      <c r="N6097" t="s">
        <v>657</v>
      </c>
      <c r="O6097">
        <v>1</v>
      </c>
      <c r="P6097" t="str">
        <f>D6097&amp;"-"&amp;F6097&amp;"-"&amp;G6097&amp;"-"&amp;E6097&amp;"-"&amp;H6097</f>
        <v>A2Delta-28.5-e-0-1</v>
      </c>
      <c r="Q6097" t="str">
        <f>I6097&amp;"-"&amp;K6097&amp;"-"&amp;L6097&amp;"-"&amp;J6097&amp;"-"&amp;M6097</f>
        <v>X2Pi-27.5-e-0-1</v>
      </c>
      <c r="R6097">
        <f>B6097+S6097</f>
        <v>34006.133330306999</v>
      </c>
      <c r="S6097">
        <f>_xlfn.IFNA(VLOOKUP(Q6097,'MARVEL-X'!A$2:I$1400,7,FALSE),VLOOKUP(Q6097,MARVEL!A$2:J$1522,10,FALSE))</f>
        <v>9936.2033303069984</v>
      </c>
      <c r="T6097">
        <f>IF(P6097=P6096,R6097+T6096,R6097)</f>
        <v>102019.33059449299</v>
      </c>
      <c r="U6097">
        <f>IF(P6097=P6096,1+U6096,1)</f>
        <v>3</v>
      </c>
      <c r="V6097">
        <f t="shared" si="95"/>
        <v>34006.443531497665</v>
      </c>
      <c r="W6097">
        <f>IF(V6097="","",IF(ABS(V6097-R6097)&gt;W$1,ABS(V6097-R6097),""))</f>
        <v>0.31020119066670304</v>
      </c>
      <c r="X6097" t="str">
        <f>Y6097&amp;"-"&amp;Z6097&amp;"-"&amp;AC6097&amp;"-"&amp;AD6097&amp;"-"&amp;AG6097</f>
        <v>28.5-e-A-0-2.5</v>
      </c>
      <c r="Y6097">
        <f>F6097</f>
        <v>28.5</v>
      </c>
      <c r="Z6097" s="2" t="str">
        <f>G6097</f>
        <v>e</v>
      </c>
      <c r="AA6097">
        <f>_xlfn.IFNA(VLOOKUP(X6097,'duo-out'!A$2:Q$5000,5,FALSE),E6097+10*(H6097-1)+1+_xlfn.IFNA(VLOOKUP(D6097,states!A$2:C$10,3,FALSE),1))</f>
        <v>251</v>
      </c>
      <c r="AB6097">
        <f>IF(V6097="","",V6097)</f>
        <v>34006.443531497665</v>
      </c>
      <c r="AC6097" s="2" t="str">
        <f>_xlfn.IFNA(VLOOKUP(D6097,states!A$2:C$10,2,FALSE),"XX")</f>
        <v>A</v>
      </c>
      <c r="AD6097">
        <f>E6097</f>
        <v>0</v>
      </c>
      <c r="AE6097">
        <f>_xlfn.IFNA(VLOOKUP(D6097,states!A$2:D$10,4,FALSE),0)</f>
        <v>2</v>
      </c>
      <c r="AF6097">
        <v>0.5</v>
      </c>
      <c r="AG6097">
        <f>IF(AE6097=0,AF6097,IF(AE6097=1,IF(F6097=0.5,0.5,IF(H6097=1,0.5,1.5)),IF(F6097=0.5,0.5,IF(H6097=1,2.5,1.5))))</f>
        <v>2.5</v>
      </c>
      <c r="AH6097" s="7">
        <f>IF(AC6097="XX",0,1/C6097^(1/5)*IF(E6097=0,100,1)/(E6097+1)^(1/4))</f>
        <v>131.21382165351559</v>
      </c>
    </row>
    <row r="6098" spans="1:34">
      <c r="A6098">
        <v>208</v>
      </c>
      <c r="B6098" s="1">
        <v>22689.95</v>
      </c>
      <c r="C6098" s="6">
        <v>0.5</v>
      </c>
      <c r="D6098" t="s">
        <v>3</v>
      </c>
      <c r="E6098">
        <v>0</v>
      </c>
      <c r="F6098">
        <v>28.5</v>
      </c>
      <c r="G6098" t="s">
        <v>1</v>
      </c>
      <c r="H6098">
        <v>2</v>
      </c>
      <c r="I6098" t="s">
        <v>0</v>
      </c>
      <c r="J6098">
        <v>0</v>
      </c>
      <c r="K6098">
        <v>29.5</v>
      </c>
      <c r="L6098" t="s">
        <v>1</v>
      </c>
      <c r="M6098">
        <v>2</v>
      </c>
      <c r="N6098" t="s">
        <v>263</v>
      </c>
      <c r="O6098">
        <v>-1</v>
      </c>
      <c r="P6098" t="str">
        <f>D6098&amp;"-"&amp;F6098&amp;"-"&amp;G6098&amp;"-"&amp;E6098&amp;"-"&amp;H6098</f>
        <v>A2Delta-28.5-e-0-2</v>
      </c>
      <c r="Q6098" t="str">
        <f>I6098&amp;"-"&amp;K6098&amp;"-"&amp;L6098&amp;"-"&amp;J6098&amp;"-"&amp;M6098</f>
        <v>X2Pi-29.5-e-0-2</v>
      </c>
      <c r="R6098">
        <f>B6098+S6098</f>
        <v>34682.079231682001</v>
      </c>
      <c r="S6098">
        <f>_xlfn.IFNA(VLOOKUP(Q6098,'MARVEL-X'!A$2:I$1400,7,FALSE),VLOOKUP(Q6098,MARVEL!A$2:J$1522,10,FALSE))</f>
        <v>11992.129231682</v>
      </c>
      <c r="T6098">
        <f>IF(P6098=P6097,R6098+T6097,R6098)</f>
        <v>34682.079231682001</v>
      </c>
      <c r="U6098">
        <f>IF(P6098=P6097,1+U6097,1)</f>
        <v>1</v>
      </c>
      <c r="V6098" t="str">
        <f t="shared" si="95"/>
        <v/>
      </c>
      <c r="W6098" t="str">
        <f>IF(V6098="","",IF(ABS(V6098-R6098)&gt;W$1,ABS(V6098-R6098),""))</f>
        <v/>
      </c>
      <c r="X6098" t="str">
        <f>Y6098&amp;"-"&amp;Z6098&amp;"-"&amp;AC6098&amp;"-"&amp;AD6098&amp;"-"&amp;AG6098</f>
        <v>28.5-e-A-0-1.5</v>
      </c>
      <c r="Y6098">
        <f>F6098</f>
        <v>28.5</v>
      </c>
      <c r="Z6098" s="2" t="str">
        <f>G6098</f>
        <v>e</v>
      </c>
      <c r="AA6098">
        <f>_xlfn.IFNA(VLOOKUP(X6098,'duo-out'!A$2:Q$5000,5,FALSE),E6098+10*(H6098-1)+1+_xlfn.IFNA(VLOOKUP(D6098,states!A$2:C$10,3,FALSE),1))</f>
        <v>261</v>
      </c>
      <c r="AB6098" t="str">
        <f>IF(V6098="","",V6098)</f>
        <v/>
      </c>
      <c r="AC6098" s="2" t="str">
        <f>_xlfn.IFNA(VLOOKUP(D6098,states!A$2:C$10,2,FALSE),"XX")</f>
        <v>A</v>
      </c>
      <c r="AD6098">
        <f>E6098</f>
        <v>0</v>
      </c>
      <c r="AE6098">
        <f>_xlfn.IFNA(VLOOKUP(D6098,states!A$2:D$10,4,FALSE),0)</f>
        <v>2</v>
      </c>
      <c r="AF6098">
        <v>0.5</v>
      </c>
      <c r="AG6098">
        <f>IF(AE6098=0,AF6098,IF(AE6098=1,IF(F6098=0.5,0.5,IF(H6098=1,0.5,1.5)),IF(F6098=0.5,0.5,IF(H6098=1,2.5,1.5))))</f>
        <v>1.5</v>
      </c>
      <c r="AH6098" s="7">
        <f>IF(AC6098="XX",0,1/C6098^(1/5)*IF(E6098=0,100,1)/(E6098+1)^(1/4))</f>
        <v>114.86983549970351</v>
      </c>
    </row>
    <row r="6099" spans="1:34">
      <c r="A6099">
        <v>202</v>
      </c>
      <c r="B6099" s="1">
        <v>23398.75</v>
      </c>
      <c r="C6099" s="6">
        <v>0.5</v>
      </c>
      <c r="D6099" t="s">
        <v>3</v>
      </c>
      <c r="E6099">
        <v>0</v>
      </c>
      <c r="F6099">
        <v>28.5</v>
      </c>
      <c r="G6099" t="s">
        <v>1</v>
      </c>
      <c r="H6099">
        <v>2</v>
      </c>
      <c r="I6099" t="s">
        <v>0</v>
      </c>
      <c r="J6099">
        <v>0</v>
      </c>
      <c r="K6099">
        <v>28.5</v>
      </c>
      <c r="L6099" t="s">
        <v>2</v>
      </c>
      <c r="M6099">
        <v>2</v>
      </c>
      <c r="N6099" t="s">
        <v>257</v>
      </c>
      <c r="O6099">
        <v>-1</v>
      </c>
      <c r="P6099" t="str">
        <f>D6099&amp;"-"&amp;F6099&amp;"-"&amp;G6099&amp;"-"&amp;E6099&amp;"-"&amp;H6099</f>
        <v>A2Delta-28.5-e-0-2</v>
      </c>
      <c r="Q6099" t="str">
        <f>I6099&amp;"-"&amp;K6099&amp;"-"&amp;L6099&amp;"-"&amp;J6099&amp;"-"&amp;M6099</f>
        <v>X2Pi-28.5-f-0-2</v>
      </c>
      <c r="R6099">
        <f>B6099+S6099</f>
        <v>34707.291182985995</v>
      </c>
      <c r="S6099">
        <f>_xlfn.IFNA(VLOOKUP(Q6099,'MARVEL-X'!A$2:I$1400,7,FALSE),VLOOKUP(Q6099,MARVEL!A$2:J$1522,10,FALSE))</f>
        <v>11308.541182985999</v>
      </c>
      <c r="T6099">
        <f>IF(P6099=P6098,R6099+T6098,R6099)</f>
        <v>69389.370414667996</v>
      </c>
      <c r="U6099">
        <f>IF(P6099=P6098,1+U6098,1)</f>
        <v>2</v>
      </c>
      <c r="V6099">
        <f t="shared" si="95"/>
        <v>34694.685207333998</v>
      </c>
      <c r="W6099">
        <f>IF(V6099="","",IF(ABS(V6099-R6099)&gt;W$1,ABS(V6099-R6099),""))</f>
        <v>12.605975651997142</v>
      </c>
      <c r="X6099" t="str">
        <f>Y6099&amp;"-"&amp;Z6099&amp;"-"&amp;AC6099&amp;"-"&amp;AD6099&amp;"-"&amp;AG6099</f>
        <v>28.5-e-A-0-1.5</v>
      </c>
      <c r="Y6099">
        <f>F6099</f>
        <v>28.5</v>
      </c>
      <c r="Z6099" s="2" t="str">
        <f>G6099</f>
        <v>e</v>
      </c>
      <c r="AA6099">
        <f>_xlfn.IFNA(VLOOKUP(X6099,'duo-out'!A$2:Q$5000,5,FALSE),E6099+10*(H6099-1)+1+_xlfn.IFNA(VLOOKUP(D6099,states!A$2:C$10,3,FALSE),1))</f>
        <v>261</v>
      </c>
      <c r="AB6099">
        <f>IF(V6099="","",V6099)</f>
        <v>34694.685207333998</v>
      </c>
      <c r="AC6099" s="2" t="str">
        <f>_xlfn.IFNA(VLOOKUP(D6099,states!A$2:C$10,2,FALSE),"XX")</f>
        <v>A</v>
      </c>
      <c r="AD6099">
        <f>E6099</f>
        <v>0</v>
      </c>
      <c r="AE6099">
        <f>_xlfn.IFNA(VLOOKUP(D6099,states!A$2:D$10,4,FALSE),0)</f>
        <v>2</v>
      </c>
      <c r="AF6099">
        <v>0.5</v>
      </c>
      <c r="AG6099">
        <f>IF(AE6099=0,AF6099,IF(AE6099=1,IF(F6099=0.5,0.5,IF(H6099=1,0.5,1.5)),IF(F6099=0.5,0.5,IF(H6099=1,2.5,1.5))))</f>
        <v>1.5</v>
      </c>
      <c r="AH6099" s="7">
        <f>IF(AC6099="XX",0,1/C6099^(1/5)*IF(E6099=0,100,1)/(E6099+1)^(1/4))</f>
        <v>114.86983549970351</v>
      </c>
    </row>
    <row r="6100" spans="1:34">
      <c r="A6100">
        <v>1019</v>
      </c>
      <c r="B6100" s="1">
        <v>22566.49</v>
      </c>
      <c r="C6100" s="6">
        <v>0.1547</v>
      </c>
      <c r="D6100" t="s">
        <v>3</v>
      </c>
      <c r="E6100">
        <v>1</v>
      </c>
      <c r="F6100">
        <v>28.5</v>
      </c>
      <c r="G6100" t="s">
        <v>1</v>
      </c>
      <c r="H6100">
        <v>1</v>
      </c>
      <c r="I6100" t="s">
        <v>0</v>
      </c>
      <c r="J6100">
        <v>1</v>
      </c>
      <c r="K6100">
        <v>29.5</v>
      </c>
      <c r="L6100" t="s">
        <v>1</v>
      </c>
      <c r="M6100">
        <v>1</v>
      </c>
      <c r="N6100" t="s">
        <v>1075</v>
      </c>
      <c r="O6100">
        <v>1</v>
      </c>
      <c r="P6100" t="str">
        <f>D6100&amp;"-"&amp;F6100&amp;"-"&amp;G6100&amp;"-"&amp;E6100&amp;"-"&amp;H6100</f>
        <v>A2Delta-28.5-e-1-1</v>
      </c>
      <c r="Q6100" t="str">
        <f>I6100&amp;"-"&amp;K6100&amp;"-"&amp;L6100&amp;"-"&amp;J6100&amp;"-"&amp;M6100</f>
        <v>X2Pi-29.5-e-1-1</v>
      </c>
      <c r="R6100">
        <f>B6100+S6100</f>
        <v>36160.302024069002</v>
      </c>
      <c r="S6100">
        <f>_xlfn.IFNA(VLOOKUP(Q6100,'MARVEL-X'!A$2:I$1400,7,FALSE),VLOOKUP(Q6100,MARVEL!A$2:J$1522,10,FALSE))</f>
        <v>13593.812024068999</v>
      </c>
      <c r="T6100">
        <f>IF(P6100=P6099,R6100+T6099,R6100)</f>
        <v>36160.302024069002</v>
      </c>
      <c r="U6100">
        <f>IF(P6100=P6099,1+U6099,1)</f>
        <v>1</v>
      </c>
      <c r="V6100" t="str">
        <f t="shared" si="95"/>
        <v/>
      </c>
      <c r="W6100" t="str">
        <f>IF(V6100="","",IF(ABS(V6100-R6100)&gt;W$1,ABS(V6100-R6100),""))</f>
        <v/>
      </c>
      <c r="X6100" t="str">
        <f>Y6100&amp;"-"&amp;Z6100&amp;"-"&amp;AC6100&amp;"-"&amp;AD6100&amp;"-"&amp;AG6100</f>
        <v>28.5-e-A-1-2.5</v>
      </c>
      <c r="Y6100">
        <f>F6100</f>
        <v>28.5</v>
      </c>
      <c r="Z6100" s="2" t="str">
        <f>G6100</f>
        <v>e</v>
      </c>
      <c r="AA6100">
        <f>_xlfn.IFNA(VLOOKUP(X6100,'duo-out'!A$2:Q$5000,5,FALSE),E6100+10*(H6100-1)+1+_xlfn.IFNA(VLOOKUP(D6100,states!A$2:C$10,3,FALSE),1))</f>
        <v>252</v>
      </c>
      <c r="AB6100" t="str">
        <f>IF(V6100="","",V6100)</f>
        <v/>
      </c>
      <c r="AC6100" s="2" t="str">
        <f>_xlfn.IFNA(VLOOKUP(D6100,states!A$2:C$10,2,FALSE),"XX")</f>
        <v>A</v>
      </c>
      <c r="AD6100">
        <f>E6100</f>
        <v>1</v>
      </c>
      <c r="AE6100">
        <f>_xlfn.IFNA(VLOOKUP(D6100,states!A$2:D$10,4,FALSE),0)</f>
        <v>2</v>
      </c>
      <c r="AF6100">
        <v>0.5</v>
      </c>
      <c r="AG6100">
        <f>IF(AE6100=0,AF6100,IF(AE6100=1,IF(F6100=0.5,0.5,IF(H6100=1,0.5,1.5)),IF(F6100=0.5,0.5,IF(H6100=1,2.5,1.5))))</f>
        <v>2.5</v>
      </c>
      <c r="AH6100" s="7">
        <f>IF(AC6100="XX",0,1/C6100^(1/5)*IF(E6100=0,100,1)/(E6100+1)^(1/4))</f>
        <v>1.2213620972895438</v>
      </c>
    </row>
    <row r="6101" spans="1:34">
      <c r="A6101">
        <v>931</v>
      </c>
      <c r="B6101" s="1">
        <v>23880.52</v>
      </c>
      <c r="C6101" s="6">
        <v>0.1547</v>
      </c>
      <c r="D6101" t="s">
        <v>3</v>
      </c>
      <c r="E6101">
        <v>1</v>
      </c>
      <c r="F6101">
        <v>28.5</v>
      </c>
      <c r="G6101" t="s">
        <v>1</v>
      </c>
      <c r="H6101">
        <v>1</v>
      </c>
      <c r="I6101" t="s">
        <v>0</v>
      </c>
      <c r="J6101">
        <v>1</v>
      </c>
      <c r="K6101">
        <v>27.5</v>
      </c>
      <c r="L6101" t="s">
        <v>1</v>
      </c>
      <c r="M6101">
        <v>1</v>
      </c>
      <c r="N6101" t="s">
        <v>987</v>
      </c>
      <c r="O6101">
        <v>1</v>
      </c>
      <c r="P6101" t="str">
        <f>D6101&amp;"-"&amp;F6101&amp;"-"&amp;G6101&amp;"-"&amp;E6101&amp;"-"&amp;H6101</f>
        <v>A2Delta-28.5-e-1-1</v>
      </c>
      <c r="Q6101" t="str">
        <f>I6101&amp;"-"&amp;K6101&amp;"-"&amp;L6101&amp;"-"&amp;J6101&amp;"-"&amp;M6101</f>
        <v>X2Pi-27.5-e-1-1</v>
      </c>
      <c r="R6101">
        <f>B6101+S6101</f>
        <v>36160.000095793002</v>
      </c>
      <c r="S6101">
        <f>_xlfn.IFNA(VLOOKUP(Q6101,'MARVEL-X'!A$2:I$1400,7,FALSE),VLOOKUP(Q6101,MARVEL!A$2:J$1522,10,FALSE))</f>
        <v>12279.480095792998</v>
      </c>
      <c r="T6101">
        <f>IF(P6101=P6100,R6101+T6100,R6101)</f>
        <v>72320.302119861997</v>
      </c>
      <c r="U6101">
        <f>IF(P6101=P6100,1+U6100,1)</f>
        <v>2</v>
      </c>
      <c r="V6101">
        <f t="shared" si="95"/>
        <v>36160.151059930999</v>
      </c>
      <c r="W6101">
        <f>IF(V6101="","",IF(ABS(V6101-R6101)&gt;W$1,ABS(V6101-R6101),""))</f>
        <v>0.15096413799619768</v>
      </c>
      <c r="X6101" t="str">
        <f>Y6101&amp;"-"&amp;Z6101&amp;"-"&amp;AC6101&amp;"-"&amp;AD6101&amp;"-"&amp;AG6101</f>
        <v>28.5-e-A-1-2.5</v>
      </c>
      <c r="Y6101">
        <f>F6101</f>
        <v>28.5</v>
      </c>
      <c r="Z6101" s="2" t="str">
        <f>G6101</f>
        <v>e</v>
      </c>
      <c r="AA6101">
        <f>_xlfn.IFNA(VLOOKUP(X6101,'duo-out'!A$2:Q$5000,5,FALSE),E6101+10*(H6101-1)+1+_xlfn.IFNA(VLOOKUP(D6101,states!A$2:C$10,3,FALSE),1))</f>
        <v>252</v>
      </c>
      <c r="AB6101">
        <f>IF(V6101="","",V6101)</f>
        <v>36160.151059930999</v>
      </c>
      <c r="AC6101" s="2" t="str">
        <f>_xlfn.IFNA(VLOOKUP(D6101,states!A$2:C$10,2,FALSE),"XX")</f>
        <v>A</v>
      </c>
      <c r="AD6101">
        <f>E6101</f>
        <v>1</v>
      </c>
      <c r="AE6101">
        <f>_xlfn.IFNA(VLOOKUP(D6101,states!A$2:D$10,4,FALSE),0)</f>
        <v>2</v>
      </c>
      <c r="AF6101">
        <v>0.5</v>
      </c>
      <c r="AG6101">
        <f>IF(AE6101=0,AF6101,IF(AE6101=1,IF(F6101=0.5,0.5,IF(H6101=1,0.5,1.5)),IF(F6101=0.5,0.5,IF(H6101=1,2.5,1.5))))</f>
        <v>2.5</v>
      </c>
      <c r="AH6101" s="7">
        <f>IF(AC6101="XX",0,1/C6101^(1/5)*IF(E6101=0,100,1)/(E6101+1)^(1/4))</f>
        <v>1.2213620972895438</v>
      </c>
    </row>
    <row r="6102" spans="1:34">
      <c r="A6102">
        <v>5875</v>
      </c>
      <c r="B6102" s="1">
        <v>23906.07</v>
      </c>
      <c r="C6102" s="6">
        <v>24.43</v>
      </c>
      <c r="D6102" t="s">
        <v>3</v>
      </c>
      <c r="E6102">
        <v>1</v>
      </c>
      <c r="F6102">
        <v>28.5</v>
      </c>
      <c r="G6102" t="s">
        <v>1</v>
      </c>
      <c r="H6102">
        <v>2</v>
      </c>
      <c r="I6102" t="s">
        <v>0</v>
      </c>
      <c r="J6102">
        <v>1</v>
      </c>
      <c r="K6102">
        <v>27.5</v>
      </c>
      <c r="L6102" t="s">
        <v>1</v>
      </c>
      <c r="M6102">
        <v>2</v>
      </c>
      <c r="N6102" t="s">
        <v>5931</v>
      </c>
      <c r="O6102">
        <v>-1</v>
      </c>
      <c r="P6102" t="str">
        <f>D6102&amp;"-"&amp;F6102&amp;"-"&amp;G6102&amp;"-"&amp;E6102&amp;"-"&amp;H6102</f>
        <v>A2Delta-28.5-e-1-2</v>
      </c>
      <c r="Q6102" t="str">
        <f>I6102&amp;"-"&amp;K6102&amp;"-"&amp;L6102&amp;"-"&amp;J6102&amp;"-"&amp;M6102</f>
        <v>X2Pi-27.5-e-1-2</v>
      </c>
      <c r="R6102">
        <f>B6102+S6102</f>
        <v>36813.329339709999</v>
      </c>
      <c r="S6102">
        <f>_xlfn.IFNA(VLOOKUP(Q6102,'MARVEL-X'!A$2:I$1400,7,FALSE),VLOOKUP(Q6102,MARVEL!A$2:J$1522,10,FALSE))</f>
        <v>12907.259339709999</v>
      </c>
      <c r="T6102">
        <f>IF(P6102=P6101,R6102+T6101,R6102)</f>
        <v>36813.329339709999</v>
      </c>
      <c r="U6102">
        <f>IF(P6102=P6101,1+U6101,1)</f>
        <v>1</v>
      </c>
      <c r="V6102">
        <f t="shared" si="95"/>
        <v>36813.329339709999</v>
      </c>
      <c r="W6102" t="str">
        <f>IF(V6102="","",IF(ABS(V6102-R6102)&gt;W$1,ABS(V6102-R6102),""))</f>
        <v/>
      </c>
      <c r="X6102" t="str">
        <f>Y6102&amp;"-"&amp;Z6102&amp;"-"&amp;AC6102&amp;"-"&amp;AD6102&amp;"-"&amp;AG6102</f>
        <v>28.5-e-A-1-1.5</v>
      </c>
      <c r="Y6102">
        <f>F6102</f>
        <v>28.5</v>
      </c>
      <c r="Z6102" s="2" t="str">
        <f>G6102</f>
        <v>e</v>
      </c>
      <c r="AA6102">
        <f>_xlfn.IFNA(VLOOKUP(X6102,'duo-out'!A$2:Q$5000,5,FALSE),E6102+10*(H6102-1)+1+_xlfn.IFNA(VLOOKUP(D6102,states!A$2:C$10,3,FALSE),1))</f>
        <v>262</v>
      </c>
      <c r="AB6102">
        <f>IF(V6102="","",V6102)</f>
        <v>36813.329339709999</v>
      </c>
      <c r="AC6102" s="2" t="str">
        <f>_xlfn.IFNA(VLOOKUP(D6102,states!A$2:C$10,2,FALSE),"XX")</f>
        <v>A</v>
      </c>
      <c r="AD6102">
        <f>E6102</f>
        <v>1</v>
      </c>
      <c r="AE6102">
        <f>_xlfn.IFNA(VLOOKUP(D6102,states!A$2:D$10,4,FALSE),0)</f>
        <v>2</v>
      </c>
      <c r="AF6102">
        <v>0.5</v>
      </c>
      <c r="AG6102">
        <f>IF(AE6102=0,AF6102,IF(AE6102=1,IF(F6102=0.5,0.5,IF(H6102=1,0.5,1.5)),IF(F6102=0.5,0.5,IF(H6102=1,2.5,1.5))))</f>
        <v>1.5</v>
      </c>
      <c r="AH6102" s="7">
        <f>IF(AC6102="XX",0,1/C6102^(1/5)*IF(E6102=0,100,1)/(E6102+1)^(1/4))</f>
        <v>0.44376986535651958</v>
      </c>
    </row>
    <row r="6103" spans="1:34">
      <c r="A6103">
        <v>5934</v>
      </c>
      <c r="B6103" s="1">
        <v>22279.51</v>
      </c>
      <c r="C6103" s="6">
        <v>0.5</v>
      </c>
      <c r="D6103" t="s">
        <v>3</v>
      </c>
      <c r="E6103">
        <v>2</v>
      </c>
      <c r="F6103">
        <v>28.5</v>
      </c>
      <c r="G6103" t="s">
        <v>1</v>
      </c>
      <c r="H6103">
        <v>1</v>
      </c>
      <c r="I6103" t="s">
        <v>0</v>
      </c>
      <c r="J6103">
        <v>2</v>
      </c>
      <c r="K6103">
        <v>29.5</v>
      </c>
      <c r="L6103" t="s">
        <v>1</v>
      </c>
      <c r="M6103">
        <v>1</v>
      </c>
      <c r="N6103" t="s">
        <v>5990</v>
      </c>
      <c r="O6103">
        <v>1</v>
      </c>
      <c r="P6103" t="str">
        <f>D6103&amp;"-"&amp;F6103&amp;"-"&amp;G6103&amp;"-"&amp;E6103&amp;"-"&amp;H6103</f>
        <v>A2Delta-28.5-e-2-1</v>
      </c>
      <c r="Q6103" t="str">
        <f>I6103&amp;"-"&amp;K6103&amp;"-"&amp;L6103&amp;"-"&amp;J6103&amp;"-"&amp;M6103</f>
        <v>X2Pi-29.5-e-2-1</v>
      </c>
      <c r="R6103">
        <f>B6103+S6103</f>
        <v>38035.636046063999</v>
      </c>
      <c r="S6103">
        <f>_xlfn.IFNA(VLOOKUP(Q6103,'MARVEL-X'!A$2:I$1400,7,FALSE),VLOOKUP(Q6103,MARVEL!A$2:J$1522,10,FALSE))</f>
        <v>15756.126046063999</v>
      </c>
      <c r="T6103">
        <f>IF(P6103=P6102,R6103+T6102,R6103)</f>
        <v>38035.636046063999</v>
      </c>
      <c r="U6103">
        <f>IF(P6103=P6102,1+U6102,1)</f>
        <v>1</v>
      </c>
      <c r="V6103">
        <f t="shared" si="95"/>
        <v>38035.636046063999</v>
      </c>
      <c r="W6103" t="str">
        <f>IF(V6103="","",IF(ABS(V6103-R6103)&gt;W$1,ABS(V6103-R6103),""))</f>
        <v/>
      </c>
      <c r="X6103" t="str">
        <f>Y6103&amp;"-"&amp;Z6103&amp;"-"&amp;AC6103&amp;"-"&amp;AD6103&amp;"-"&amp;AG6103</f>
        <v>28.5-e-A-2-2.5</v>
      </c>
      <c r="Y6103">
        <f>F6103</f>
        <v>28.5</v>
      </c>
      <c r="Z6103" s="2" t="str">
        <f>G6103</f>
        <v>e</v>
      </c>
      <c r="AA6103">
        <f>_xlfn.IFNA(VLOOKUP(X6103,'duo-out'!A$2:Q$5000,5,FALSE),E6103+10*(H6103-1)+1+_xlfn.IFNA(VLOOKUP(D6103,states!A$2:C$10,3,FALSE),1))</f>
        <v>253</v>
      </c>
      <c r="AB6103">
        <f>IF(V6103="","",V6103)</f>
        <v>38035.636046063999</v>
      </c>
      <c r="AC6103" s="2" t="str">
        <f>_xlfn.IFNA(VLOOKUP(D6103,states!A$2:C$10,2,FALSE),"XX")</f>
        <v>A</v>
      </c>
      <c r="AD6103">
        <f>E6103</f>
        <v>2</v>
      </c>
      <c r="AE6103">
        <f>_xlfn.IFNA(VLOOKUP(D6103,states!A$2:D$10,4,FALSE),0)</f>
        <v>2</v>
      </c>
      <c r="AF6103">
        <v>0.5</v>
      </c>
      <c r="AG6103">
        <f>IF(AE6103=0,AF6103,IF(AE6103=1,IF(F6103=0.5,0.5,IF(H6103=1,0.5,1.5)),IF(F6103=0.5,0.5,IF(H6103=1,2.5,1.5))))</f>
        <v>2.5</v>
      </c>
      <c r="AH6103" s="7">
        <f>IF(AC6103="XX",0,1/C6103^(1/5)*IF(E6103=0,100,1)/(E6103+1)^(1/4))</f>
        <v>0.87282200217602857</v>
      </c>
    </row>
    <row r="6104" spans="1:34">
      <c r="A6104">
        <v>5983</v>
      </c>
      <c r="B6104" s="1">
        <v>22246.69</v>
      </c>
      <c r="C6104" s="6">
        <v>0.5</v>
      </c>
      <c r="D6104" t="s">
        <v>3</v>
      </c>
      <c r="E6104">
        <v>2</v>
      </c>
      <c r="F6104">
        <v>28.5</v>
      </c>
      <c r="G6104" t="s">
        <v>1</v>
      </c>
      <c r="H6104">
        <v>2</v>
      </c>
      <c r="I6104" t="s">
        <v>0</v>
      </c>
      <c r="J6104">
        <v>2</v>
      </c>
      <c r="K6104">
        <v>29.5</v>
      </c>
      <c r="L6104" t="s">
        <v>1</v>
      </c>
      <c r="M6104">
        <v>2</v>
      </c>
      <c r="N6104" t="s">
        <v>6039</v>
      </c>
      <c r="O6104">
        <v>1</v>
      </c>
      <c r="P6104" t="str">
        <f>D6104&amp;"-"&amp;F6104&amp;"-"&amp;G6104&amp;"-"&amp;E6104&amp;"-"&amp;H6104</f>
        <v>A2Delta-28.5-e-2-2</v>
      </c>
      <c r="Q6104" t="str">
        <f>I6104&amp;"-"&amp;K6104&amp;"-"&amp;L6104&amp;"-"&amp;J6104&amp;"-"&amp;M6104</f>
        <v>X2Pi-29.5-e-2-2</v>
      </c>
      <c r="R6104">
        <f>B6104+S6104</f>
        <v>38629.229540836001</v>
      </c>
      <c r="S6104">
        <f>_xlfn.IFNA(VLOOKUP(Q6104,'MARVEL-X'!A$2:I$1400,7,FALSE),VLOOKUP(Q6104,MARVEL!A$2:J$1522,10,FALSE))</f>
        <v>16382.539540836</v>
      </c>
      <c r="T6104">
        <f>IF(P6104=P6103,R6104+T6103,R6104)</f>
        <v>38629.229540836001</v>
      </c>
      <c r="U6104">
        <f>IF(P6104=P6103,1+U6103,1)</f>
        <v>1</v>
      </c>
      <c r="V6104">
        <f t="shared" si="95"/>
        <v>38629.229540836001</v>
      </c>
      <c r="W6104" t="str">
        <f>IF(V6104="","",IF(ABS(V6104-R6104)&gt;W$1,ABS(V6104-R6104),""))</f>
        <v/>
      </c>
      <c r="X6104" t="str">
        <f>Y6104&amp;"-"&amp;Z6104&amp;"-"&amp;AC6104&amp;"-"&amp;AD6104&amp;"-"&amp;AG6104</f>
        <v>28.5-e-A-2-1.5</v>
      </c>
      <c r="Y6104">
        <f>F6104</f>
        <v>28.5</v>
      </c>
      <c r="Z6104" s="2" t="str">
        <f>G6104</f>
        <v>e</v>
      </c>
      <c r="AA6104">
        <f>_xlfn.IFNA(VLOOKUP(X6104,'duo-out'!A$2:Q$5000,5,FALSE),E6104+10*(H6104-1)+1+_xlfn.IFNA(VLOOKUP(D6104,states!A$2:C$10,3,FALSE),1))</f>
        <v>263</v>
      </c>
      <c r="AB6104">
        <f>IF(V6104="","",V6104)</f>
        <v>38629.229540836001</v>
      </c>
      <c r="AC6104" s="2" t="str">
        <f>_xlfn.IFNA(VLOOKUP(D6104,states!A$2:C$10,2,FALSE),"XX")</f>
        <v>A</v>
      </c>
      <c r="AD6104">
        <f>E6104</f>
        <v>2</v>
      </c>
      <c r="AE6104">
        <f>_xlfn.IFNA(VLOOKUP(D6104,states!A$2:D$10,4,FALSE),0)</f>
        <v>2</v>
      </c>
      <c r="AF6104">
        <v>0.5</v>
      </c>
      <c r="AG6104">
        <f>IF(AE6104=0,AF6104,IF(AE6104=1,IF(F6104=0.5,0.5,IF(H6104=1,0.5,1.5)),IF(F6104=0.5,0.5,IF(H6104=1,2.5,1.5))))</f>
        <v>1.5</v>
      </c>
      <c r="AH6104" s="7">
        <f>IF(AC6104="XX",0,1/C6104^(1/5)*IF(E6104=0,100,1)/(E6104+1)^(1/4))</f>
        <v>0.87282200217602857</v>
      </c>
    </row>
    <row r="6105" spans="1:34">
      <c r="A6105">
        <v>634</v>
      </c>
      <c r="B6105" s="1">
        <v>24091.29</v>
      </c>
      <c r="C6105" s="6">
        <v>0.05</v>
      </c>
      <c r="D6105" t="s">
        <v>3</v>
      </c>
      <c r="E6105">
        <v>0</v>
      </c>
      <c r="F6105">
        <v>28.5</v>
      </c>
      <c r="G6105" t="s">
        <v>2</v>
      </c>
      <c r="H6105">
        <v>1</v>
      </c>
      <c r="I6105" t="s">
        <v>0</v>
      </c>
      <c r="J6105">
        <v>0</v>
      </c>
      <c r="K6105">
        <v>27.5</v>
      </c>
      <c r="L6105" t="s">
        <v>2</v>
      </c>
      <c r="M6105">
        <v>1</v>
      </c>
      <c r="N6105" t="s">
        <v>690</v>
      </c>
      <c r="O6105">
        <v>1</v>
      </c>
      <c r="P6105" t="str">
        <f>D6105&amp;"-"&amp;F6105&amp;"-"&amp;G6105&amp;"-"&amp;E6105&amp;"-"&amp;H6105</f>
        <v>A2Delta-28.5-f-0-1</v>
      </c>
      <c r="Q6105" t="str">
        <f>I6105&amp;"-"&amp;K6105&amp;"-"&amp;L6105&amp;"-"&amp;J6105&amp;"-"&amp;M6105</f>
        <v>X2Pi-27.5-f-0-1</v>
      </c>
      <c r="R6105">
        <f>B6105+S6105</f>
        <v>34006.308011663998</v>
      </c>
      <c r="S6105">
        <f>_xlfn.IFNA(VLOOKUP(Q6105,'MARVEL-X'!A$2:I$1400,7,FALSE),VLOOKUP(Q6105,MARVEL!A$2:J$1522,10,FALSE))</f>
        <v>9915.0180116639985</v>
      </c>
      <c r="T6105">
        <f>IF(P6105=P6104,R6105+T6104,R6105)</f>
        <v>34006.308011663998</v>
      </c>
      <c r="U6105">
        <f>IF(P6105=P6104,1+U6104,1)</f>
        <v>1</v>
      </c>
      <c r="V6105">
        <f t="shared" si="95"/>
        <v>34006.308011663998</v>
      </c>
      <c r="W6105" t="str">
        <f>IF(V6105="","",IF(ABS(V6105-R6105)&gt;W$1,ABS(V6105-R6105),""))</f>
        <v/>
      </c>
      <c r="X6105" t="str">
        <f>Y6105&amp;"-"&amp;Z6105&amp;"-"&amp;AC6105&amp;"-"&amp;AD6105&amp;"-"&amp;AG6105</f>
        <v>28.5-f-A-0-2.5</v>
      </c>
      <c r="Y6105">
        <f>F6105</f>
        <v>28.5</v>
      </c>
      <c r="Z6105" s="2" t="str">
        <f>G6105</f>
        <v>f</v>
      </c>
      <c r="AA6105">
        <f>_xlfn.IFNA(VLOOKUP(X6105,'duo-out'!A$2:Q$5000,5,FALSE),E6105+10*(H6105-1)+1+_xlfn.IFNA(VLOOKUP(D6105,states!A$2:C$10,3,FALSE),1))</f>
        <v>251</v>
      </c>
      <c r="AB6105">
        <f>IF(V6105="","",V6105)</f>
        <v>34006.308011663998</v>
      </c>
      <c r="AC6105" s="2" t="str">
        <f>_xlfn.IFNA(VLOOKUP(D6105,states!A$2:C$10,2,FALSE),"XX")</f>
        <v>A</v>
      </c>
      <c r="AD6105">
        <f>E6105</f>
        <v>0</v>
      </c>
      <c r="AE6105">
        <f>_xlfn.IFNA(VLOOKUP(D6105,states!A$2:D$10,4,FALSE),0)</f>
        <v>2</v>
      </c>
      <c r="AF6105">
        <v>0.5</v>
      </c>
      <c r="AG6105">
        <f>IF(AE6105=0,AF6105,IF(AE6105=1,IF(F6105=0.5,0.5,IF(H6105=1,0.5,1.5)),IF(F6105=0.5,0.5,IF(H6105=1,2.5,1.5))))</f>
        <v>2.5</v>
      </c>
      <c r="AH6105" s="7">
        <f>IF(AC6105="XX",0,1/C6105^(1/5)*IF(E6105=0,100,1)/(E6105+1)^(1/4))</f>
        <v>182.05642030260799</v>
      </c>
    </row>
    <row r="6106" spans="1:34">
      <c r="A6106">
        <v>871</v>
      </c>
      <c r="B6106" s="1">
        <v>22689.73</v>
      </c>
      <c r="C6106" s="6">
        <v>0.39219999999999999</v>
      </c>
      <c r="D6106" t="s">
        <v>3</v>
      </c>
      <c r="E6106">
        <v>0</v>
      </c>
      <c r="F6106">
        <v>28.5</v>
      </c>
      <c r="G6106" t="s">
        <v>2</v>
      </c>
      <c r="H6106">
        <v>2</v>
      </c>
      <c r="I6106" t="s">
        <v>0</v>
      </c>
      <c r="J6106">
        <v>0</v>
      </c>
      <c r="K6106">
        <v>29.5</v>
      </c>
      <c r="L6106" t="s">
        <v>2</v>
      </c>
      <c r="M6106">
        <v>2</v>
      </c>
      <c r="N6106" t="s">
        <v>927</v>
      </c>
      <c r="O6106">
        <v>1</v>
      </c>
      <c r="P6106" t="str">
        <f>D6106&amp;"-"&amp;F6106&amp;"-"&amp;G6106&amp;"-"&amp;E6106&amp;"-"&amp;H6106</f>
        <v>A2Delta-28.5-f-0-2</v>
      </c>
      <c r="Q6106" t="str">
        <f>I6106&amp;"-"&amp;K6106&amp;"-"&amp;L6106&amp;"-"&amp;J6106&amp;"-"&amp;M6106</f>
        <v>X2Pi-29.5-f-0-2</v>
      </c>
      <c r="R6106">
        <f>B6106+S6106</f>
        <v>34707.442899351001</v>
      </c>
      <c r="S6106">
        <f>_xlfn.IFNA(VLOOKUP(Q6106,'MARVEL-X'!A$2:I$1400,7,FALSE),VLOOKUP(Q6106,MARVEL!A$2:J$1522,10,FALSE))</f>
        <v>12017.712899351</v>
      </c>
      <c r="T6106">
        <f>IF(P6106=P6105,R6106+T6105,R6106)</f>
        <v>34707.442899351001</v>
      </c>
      <c r="U6106">
        <f>IF(P6106=P6105,1+U6105,1)</f>
        <v>1</v>
      </c>
      <c r="V6106" t="str">
        <f t="shared" si="95"/>
        <v/>
      </c>
      <c r="W6106" t="str">
        <f>IF(V6106="","",IF(ABS(V6106-R6106)&gt;W$1,ABS(V6106-R6106),""))</f>
        <v/>
      </c>
      <c r="X6106" t="str">
        <f>Y6106&amp;"-"&amp;Z6106&amp;"-"&amp;AC6106&amp;"-"&amp;AD6106&amp;"-"&amp;AG6106</f>
        <v>28.5-f-A-0-1.5</v>
      </c>
      <c r="Y6106">
        <f>F6106</f>
        <v>28.5</v>
      </c>
      <c r="Z6106" s="2" t="str">
        <f>G6106</f>
        <v>f</v>
      </c>
      <c r="AA6106">
        <f>_xlfn.IFNA(VLOOKUP(X6106,'duo-out'!A$2:Q$5000,5,FALSE),E6106+10*(H6106-1)+1+_xlfn.IFNA(VLOOKUP(D6106,states!A$2:C$10,3,FALSE),1))</f>
        <v>261</v>
      </c>
      <c r="AB6106" t="str">
        <f>IF(V6106="","",V6106)</f>
        <v/>
      </c>
      <c r="AC6106" s="2" t="str">
        <f>_xlfn.IFNA(VLOOKUP(D6106,states!A$2:C$10,2,FALSE),"XX")</f>
        <v>A</v>
      </c>
      <c r="AD6106">
        <f>E6106</f>
        <v>0</v>
      </c>
      <c r="AE6106">
        <f>_xlfn.IFNA(VLOOKUP(D6106,states!A$2:D$10,4,FALSE),0)</f>
        <v>2</v>
      </c>
      <c r="AF6106">
        <v>0.5</v>
      </c>
      <c r="AG6106">
        <f>IF(AE6106=0,AF6106,IF(AE6106=1,IF(F6106=0.5,0.5,IF(H6106=1,0.5,1.5)),IF(F6106=0.5,0.5,IF(H6106=1,2.5,1.5))))</f>
        <v>1.5</v>
      </c>
      <c r="AH6106" s="7">
        <f>IF(AC6106="XX",0,1/C6106^(1/5)*IF(E6106=0,100,1)/(E6106+1)^(1/4))</f>
        <v>120.58644227565118</v>
      </c>
    </row>
    <row r="6107" spans="1:34">
      <c r="A6107">
        <v>841</v>
      </c>
      <c r="B6107" s="1">
        <v>23422.97</v>
      </c>
      <c r="C6107" s="6">
        <v>0.1396</v>
      </c>
      <c r="D6107" t="s">
        <v>3</v>
      </c>
      <c r="E6107">
        <v>0</v>
      </c>
      <c r="F6107">
        <v>28.5</v>
      </c>
      <c r="G6107" t="s">
        <v>2</v>
      </c>
      <c r="H6107">
        <v>2</v>
      </c>
      <c r="I6107" t="s">
        <v>0</v>
      </c>
      <c r="J6107">
        <v>0</v>
      </c>
      <c r="K6107">
        <v>28.5</v>
      </c>
      <c r="L6107" t="s">
        <v>1</v>
      </c>
      <c r="M6107">
        <v>2</v>
      </c>
      <c r="N6107" t="s">
        <v>897</v>
      </c>
      <c r="O6107">
        <v>1</v>
      </c>
      <c r="P6107" t="str">
        <f>D6107&amp;"-"&amp;F6107&amp;"-"&amp;G6107&amp;"-"&amp;E6107&amp;"-"&amp;H6107</f>
        <v>A2Delta-28.5-f-0-2</v>
      </c>
      <c r="Q6107" t="str">
        <f>I6107&amp;"-"&amp;K6107&amp;"-"&amp;L6107&amp;"-"&amp;J6107&amp;"-"&amp;M6107</f>
        <v>X2Pi-28.5-e-0-2</v>
      </c>
      <c r="R6107">
        <f>B6107+S6107</f>
        <v>34707.047099404001</v>
      </c>
      <c r="S6107">
        <f>_xlfn.IFNA(VLOOKUP(Q6107,'MARVEL-X'!A$2:I$1400,7,FALSE),VLOOKUP(Q6107,MARVEL!A$2:J$1522,10,FALSE))</f>
        <v>11284.077099403999</v>
      </c>
      <c r="T6107">
        <f>IF(P6107=P6106,R6107+T6106,R6107)</f>
        <v>69414.489998755002</v>
      </c>
      <c r="U6107">
        <f>IF(P6107=P6106,1+U6106,1)</f>
        <v>2</v>
      </c>
      <c r="V6107" t="str">
        <f t="shared" si="95"/>
        <v/>
      </c>
      <c r="W6107" t="str">
        <f>IF(V6107="","",IF(ABS(V6107-R6107)&gt;W$1,ABS(V6107-R6107),""))</f>
        <v/>
      </c>
      <c r="X6107" t="str">
        <f>Y6107&amp;"-"&amp;Z6107&amp;"-"&amp;AC6107&amp;"-"&amp;AD6107&amp;"-"&amp;AG6107</f>
        <v>28.5-f-A-0-1.5</v>
      </c>
      <c r="Y6107">
        <f>F6107</f>
        <v>28.5</v>
      </c>
      <c r="Z6107" s="2" t="str">
        <f>G6107</f>
        <v>f</v>
      </c>
      <c r="AA6107">
        <f>_xlfn.IFNA(VLOOKUP(X6107,'duo-out'!A$2:Q$5000,5,FALSE),E6107+10*(H6107-1)+1+_xlfn.IFNA(VLOOKUP(D6107,states!A$2:C$10,3,FALSE),1))</f>
        <v>261</v>
      </c>
      <c r="AB6107" t="str">
        <f>IF(V6107="","",V6107)</f>
        <v/>
      </c>
      <c r="AC6107" s="2" t="str">
        <f>_xlfn.IFNA(VLOOKUP(D6107,states!A$2:C$10,2,FALSE),"XX")</f>
        <v>A</v>
      </c>
      <c r="AD6107">
        <f>E6107</f>
        <v>0</v>
      </c>
      <c r="AE6107">
        <f>_xlfn.IFNA(VLOOKUP(D6107,states!A$2:D$10,4,FALSE),0)</f>
        <v>2</v>
      </c>
      <c r="AF6107">
        <v>0.5</v>
      </c>
      <c r="AG6107">
        <f>IF(AE6107=0,AF6107,IF(AE6107=1,IF(F6107=0.5,0.5,IF(H6107=1,0.5,1.5)),IF(F6107=0.5,0.5,IF(H6107=1,2.5,1.5))))</f>
        <v>1.5</v>
      </c>
      <c r="AH6107" s="7">
        <f>IF(AC6107="XX",0,1/C6107^(1/5)*IF(E6107=0,100,1)/(E6107+1)^(1/4))</f>
        <v>148.25963149878845</v>
      </c>
    </row>
    <row r="6108" spans="1:34">
      <c r="A6108">
        <v>755</v>
      </c>
      <c r="B6108" s="1">
        <v>24092.32</v>
      </c>
      <c r="C6108" s="6">
        <v>0.15279999999999999</v>
      </c>
      <c r="D6108" t="s">
        <v>3</v>
      </c>
      <c r="E6108">
        <v>0</v>
      </c>
      <c r="F6108">
        <v>28.5</v>
      </c>
      <c r="G6108" t="s">
        <v>2</v>
      </c>
      <c r="H6108">
        <v>2</v>
      </c>
      <c r="I6108" t="s">
        <v>0</v>
      </c>
      <c r="J6108">
        <v>0</v>
      </c>
      <c r="K6108">
        <v>27.5</v>
      </c>
      <c r="L6108" t="s">
        <v>2</v>
      </c>
      <c r="M6108">
        <v>2</v>
      </c>
      <c r="N6108" t="s">
        <v>811</v>
      </c>
      <c r="O6108">
        <v>1</v>
      </c>
      <c r="P6108" t="str">
        <f>D6108&amp;"-"&amp;F6108&amp;"-"&amp;G6108&amp;"-"&amp;E6108&amp;"-"&amp;H6108</f>
        <v>A2Delta-28.5-f-0-2</v>
      </c>
      <c r="Q6108" t="str">
        <f>I6108&amp;"-"&amp;K6108&amp;"-"&amp;L6108&amp;"-"&amp;J6108&amp;"-"&amp;M6108</f>
        <v>X2Pi-27.5-f-0-2</v>
      </c>
      <c r="R6108">
        <f>B6108+S6108</f>
        <v>34707.035983320995</v>
      </c>
      <c r="S6108">
        <f>_xlfn.IFNA(VLOOKUP(Q6108,'MARVEL-X'!A$2:I$1400,7,FALSE),VLOOKUP(Q6108,MARVEL!A$2:J$1522,10,FALSE))</f>
        <v>10614.715983320999</v>
      </c>
      <c r="T6108">
        <f>IF(P6108=P6107,R6108+T6107,R6108)</f>
        <v>104121.525982076</v>
      </c>
      <c r="U6108">
        <f>IF(P6108=P6107,1+U6107,1)</f>
        <v>3</v>
      </c>
      <c r="V6108">
        <f t="shared" si="95"/>
        <v>34707.175327358666</v>
      </c>
      <c r="W6108">
        <f>IF(V6108="","",IF(ABS(V6108-R6108)&gt;W$1,ABS(V6108-R6108),""))</f>
        <v>0.13934403767052572</v>
      </c>
      <c r="X6108" t="str">
        <f>Y6108&amp;"-"&amp;Z6108&amp;"-"&amp;AC6108&amp;"-"&amp;AD6108&amp;"-"&amp;AG6108</f>
        <v>28.5-f-A-0-1.5</v>
      </c>
      <c r="Y6108">
        <f>F6108</f>
        <v>28.5</v>
      </c>
      <c r="Z6108" s="2" t="str">
        <f>G6108</f>
        <v>f</v>
      </c>
      <c r="AA6108">
        <f>_xlfn.IFNA(VLOOKUP(X6108,'duo-out'!A$2:Q$5000,5,FALSE),E6108+10*(H6108-1)+1+_xlfn.IFNA(VLOOKUP(D6108,states!A$2:C$10,3,FALSE),1))</f>
        <v>261</v>
      </c>
      <c r="AB6108">
        <f>IF(V6108="","",V6108)</f>
        <v>34707.175327358666</v>
      </c>
      <c r="AC6108" s="2" t="str">
        <f>_xlfn.IFNA(VLOOKUP(D6108,states!A$2:C$10,2,FALSE),"XX")</f>
        <v>A</v>
      </c>
      <c r="AD6108">
        <f>E6108</f>
        <v>0</v>
      </c>
      <c r="AE6108">
        <f>_xlfn.IFNA(VLOOKUP(D6108,states!A$2:D$10,4,FALSE),0)</f>
        <v>2</v>
      </c>
      <c r="AF6108">
        <v>0.5</v>
      </c>
      <c r="AG6108">
        <f>IF(AE6108=0,AF6108,IF(AE6108=1,IF(F6108=0.5,0.5,IF(H6108=1,0.5,1.5)),IF(F6108=0.5,0.5,IF(H6108=1,2.5,1.5))))</f>
        <v>1.5</v>
      </c>
      <c r="AH6108" s="7">
        <f>IF(AC6108="XX",0,1/C6108^(1/5)*IF(E6108=0,100,1)/(E6108+1)^(1/4))</f>
        <v>145.6046783015035</v>
      </c>
    </row>
    <row r="6109" spans="1:34">
      <c r="A6109">
        <v>5840</v>
      </c>
      <c r="B6109" s="1">
        <v>23901.15</v>
      </c>
      <c r="C6109" s="6">
        <v>0.5</v>
      </c>
      <c r="D6109" t="s">
        <v>3</v>
      </c>
      <c r="E6109">
        <v>1</v>
      </c>
      <c r="F6109">
        <v>28.5</v>
      </c>
      <c r="G6109" t="s">
        <v>2</v>
      </c>
      <c r="H6109">
        <v>1</v>
      </c>
      <c r="I6109" t="s">
        <v>0</v>
      </c>
      <c r="J6109">
        <v>1</v>
      </c>
      <c r="K6109">
        <v>27.5</v>
      </c>
      <c r="L6109" t="s">
        <v>2</v>
      </c>
      <c r="M6109">
        <v>1</v>
      </c>
      <c r="N6109" t="s">
        <v>5896</v>
      </c>
      <c r="O6109">
        <v>1</v>
      </c>
      <c r="P6109" t="str">
        <f>D6109&amp;"-"&amp;F6109&amp;"-"&amp;G6109&amp;"-"&amp;E6109&amp;"-"&amp;H6109</f>
        <v>A2Delta-28.5-f-1-1</v>
      </c>
      <c r="Q6109" t="str">
        <f>I6109&amp;"-"&amp;K6109&amp;"-"&amp;L6109&amp;"-"&amp;J6109&amp;"-"&amp;M6109</f>
        <v>X2Pi-27.5-f-1-1</v>
      </c>
      <c r="R6109">
        <f>B6109+S6109</f>
        <v>36160.118632306003</v>
      </c>
      <c r="S6109">
        <f>_xlfn.IFNA(VLOOKUP(Q6109,'MARVEL-X'!A$2:I$1400,7,FALSE),VLOOKUP(Q6109,MARVEL!A$2:J$1522,10,FALSE))</f>
        <v>12258.968632306</v>
      </c>
      <c r="T6109">
        <f>IF(P6109=P6108,R6109+T6108,R6109)</f>
        <v>36160.118632306003</v>
      </c>
      <c r="U6109">
        <f>IF(P6109=P6108,1+U6108,1)</f>
        <v>1</v>
      </c>
      <c r="V6109">
        <f t="shared" si="95"/>
        <v>36160.118632306003</v>
      </c>
      <c r="W6109" t="str">
        <f>IF(V6109="","",IF(ABS(V6109-R6109)&gt;W$1,ABS(V6109-R6109),""))</f>
        <v/>
      </c>
      <c r="X6109" t="str">
        <f>Y6109&amp;"-"&amp;Z6109&amp;"-"&amp;AC6109&amp;"-"&amp;AD6109&amp;"-"&amp;AG6109</f>
        <v>28.5-f-A-1-2.5</v>
      </c>
      <c r="Y6109">
        <f>F6109</f>
        <v>28.5</v>
      </c>
      <c r="Z6109" s="2" t="str">
        <f>G6109</f>
        <v>f</v>
      </c>
      <c r="AA6109">
        <f>_xlfn.IFNA(VLOOKUP(X6109,'duo-out'!A$2:Q$5000,5,FALSE),E6109+10*(H6109-1)+1+_xlfn.IFNA(VLOOKUP(D6109,states!A$2:C$10,3,FALSE),1))</f>
        <v>252</v>
      </c>
      <c r="AB6109">
        <f>IF(V6109="","",V6109)</f>
        <v>36160.118632306003</v>
      </c>
      <c r="AC6109" s="2" t="str">
        <f>_xlfn.IFNA(VLOOKUP(D6109,states!A$2:C$10,2,FALSE),"XX")</f>
        <v>A</v>
      </c>
      <c r="AD6109">
        <f>E6109</f>
        <v>1</v>
      </c>
      <c r="AE6109">
        <f>_xlfn.IFNA(VLOOKUP(D6109,states!A$2:D$10,4,FALSE),0)</f>
        <v>2</v>
      </c>
      <c r="AF6109">
        <v>0.5</v>
      </c>
      <c r="AG6109">
        <f>IF(AE6109=0,AF6109,IF(AE6109=1,IF(F6109=0.5,0.5,IF(H6109=1,0.5,1.5)),IF(F6109=0.5,0.5,IF(H6109=1,2.5,1.5))))</f>
        <v>2.5</v>
      </c>
      <c r="AH6109" s="7">
        <f>IF(AC6109="XX",0,1/C6109^(1/5)*IF(E6109=0,100,1)/(E6109+1)^(1/4))</f>
        <v>0.96593632892484571</v>
      </c>
    </row>
    <row r="6110" spans="1:34">
      <c r="A6110">
        <v>1159</v>
      </c>
      <c r="B6110" s="1">
        <v>22539.67</v>
      </c>
      <c r="C6110" s="6">
        <v>0.05</v>
      </c>
      <c r="D6110" t="s">
        <v>3</v>
      </c>
      <c r="E6110">
        <v>1</v>
      </c>
      <c r="F6110">
        <v>28.5</v>
      </c>
      <c r="G6110" t="s">
        <v>2</v>
      </c>
      <c r="H6110">
        <v>2</v>
      </c>
      <c r="I6110" t="s">
        <v>0</v>
      </c>
      <c r="J6110">
        <v>1</v>
      </c>
      <c r="K6110">
        <v>29.5</v>
      </c>
      <c r="L6110" t="s">
        <v>2</v>
      </c>
      <c r="M6110">
        <v>2</v>
      </c>
      <c r="N6110" t="s">
        <v>1215</v>
      </c>
      <c r="O6110">
        <v>1</v>
      </c>
      <c r="P6110" t="str">
        <f>D6110&amp;"-"&amp;F6110&amp;"-"&amp;G6110&amp;"-"&amp;E6110&amp;"-"&amp;H6110</f>
        <v>A2Delta-28.5-f-1-2</v>
      </c>
      <c r="Q6110" t="str">
        <f>I6110&amp;"-"&amp;K6110&amp;"-"&amp;L6110&amp;"-"&amp;J6110&amp;"-"&amp;M6110</f>
        <v>X2Pi-29.5-f-1-2</v>
      </c>
      <c r="R6110">
        <f>B6110+S6110</f>
        <v>36813.316956846997</v>
      </c>
      <c r="S6110">
        <f>_xlfn.IFNA(VLOOKUP(Q6110,'MARVEL-X'!A$2:I$1400,7,FALSE),VLOOKUP(Q6110,MARVEL!A$2:J$1522,10,FALSE))</f>
        <v>14273.646956846998</v>
      </c>
      <c r="T6110">
        <f>IF(P6110=P6109,R6110+T6109,R6110)</f>
        <v>36813.316956846997</v>
      </c>
      <c r="U6110">
        <f>IF(P6110=P6109,1+U6109,1)</f>
        <v>1</v>
      </c>
      <c r="V6110" t="str">
        <f t="shared" si="95"/>
        <v/>
      </c>
      <c r="W6110" t="str">
        <f>IF(V6110="","",IF(ABS(V6110-R6110)&gt;W$1,ABS(V6110-R6110),""))</f>
        <v/>
      </c>
      <c r="X6110" t="str">
        <f>Y6110&amp;"-"&amp;Z6110&amp;"-"&amp;AC6110&amp;"-"&amp;AD6110&amp;"-"&amp;AG6110</f>
        <v>28.5-f-A-1-1.5</v>
      </c>
      <c r="Y6110">
        <f>F6110</f>
        <v>28.5</v>
      </c>
      <c r="Z6110" s="2" t="str">
        <f>G6110</f>
        <v>f</v>
      </c>
      <c r="AA6110">
        <f>_xlfn.IFNA(VLOOKUP(X6110,'duo-out'!A$2:Q$5000,5,FALSE),E6110+10*(H6110-1)+1+_xlfn.IFNA(VLOOKUP(D6110,states!A$2:C$10,3,FALSE),1))</f>
        <v>262</v>
      </c>
      <c r="AB6110" t="str">
        <f>IF(V6110="","",V6110)</f>
        <v/>
      </c>
      <c r="AC6110" s="2" t="str">
        <f>_xlfn.IFNA(VLOOKUP(D6110,states!A$2:C$10,2,FALSE),"XX")</f>
        <v>A</v>
      </c>
      <c r="AD6110">
        <f>E6110</f>
        <v>1</v>
      </c>
      <c r="AE6110">
        <f>_xlfn.IFNA(VLOOKUP(D6110,states!A$2:D$10,4,FALSE),0)</f>
        <v>2</v>
      </c>
      <c r="AF6110">
        <v>0.5</v>
      </c>
      <c r="AG6110">
        <f>IF(AE6110=0,AF6110,IF(AE6110=1,IF(F6110=0.5,0.5,IF(H6110=1,0.5,1.5)),IF(F6110=0.5,0.5,IF(H6110=1,2.5,1.5))))</f>
        <v>1.5</v>
      </c>
      <c r="AH6110" s="7">
        <f>IF(AC6110="XX",0,1/C6110^(1/5)*IF(E6110=0,100,1)/(E6110+1)^(1/4))</f>
        <v>1.5309059120638666</v>
      </c>
    </row>
    <row r="6111" spans="1:34">
      <c r="A6111">
        <v>1073</v>
      </c>
      <c r="B6111" s="1">
        <v>23883.64</v>
      </c>
      <c r="C6111" s="6">
        <v>0.05</v>
      </c>
      <c r="D6111" t="s">
        <v>3</v>
      </c>
      <c r="E6111">
        <v>1</v>
      </c>
      <c r="F6111">
        <v>28.5</v>
      </c>
      <c r="G6111" t="s">
        <v>2</v>
      </c>
      <c r="H6111">
        <v>2</v>
      </c>
      <c r="I6111" t="s">
        <v>0</v>
      </c>
      <c r="J6111">
        <v>1</v>
      </c>
      <c r="K6111">
        <v>27.5</v>
      </c>
      <c r="L6111" t="s">
        <v>2</v>
      </c>
      <c r="M6111">
        <v>2</v>
      </c>
      <c r="N6111" t="s">
        <v>1129</v>
      </c>
      <c r="O6111">
        <v>1</v>
      </c>
      <c r="P6111" t="str">
        <f>D6111&amp;"-"&amp;F6111&amp;"-"&amp;G6111&amp;"-"&amp;E6111&amp;"-"&amp;H6111</f>
        <v>A2Delta-28.5-f-1-2</v>
      </c>
      <c r="Q6111" t="str">
        <f>I6111&amp;"-"&amp;K6111&amp;"-"&amp;L6111&amp;"-"&amp;J6111&amp;"-"&amp;M6111</f>
        <v>X2Pi-27.5-f-1-2</v>
      </c>
      <c r="R6111">
        <f>B6111+S6111</f>
        <v>36813.270962709998</v>
      </c>
      <c r="S6111">
        <f>_xlfn.IFNA(VLOOKUP(Q6111,'MARVEL-X'!A$2:I$1400,7,FALSE),VLOOKUP(Q6111,MARVEL!A$2:J$1522,10,FALSE))</f>
        <v>12929.63096271</v>
      </c>
      <c r="T6111">
        <f>IF(P6111=P6110,R6111+T6110,R6111)</f>
        <v>73626.587919557001</v>
      </c>
      <c r="U6111">
        <f>IF(P6111=P6110,1+U6110,1)</f>
        <v>2</v>
      </c>
      <c r="V6111" t="str">
        <f t="shared" si="95"/>
        <v/>
      </c>
      <c r="W6111" t="str">
        <f>IF(V6111="","",IF(ABS(V6111-R6111)&gt;W$1,ABS(V6111-R6111),""))</f>
        <v/>
      </c>
      <c r="X6111" t="str">
        <f>Y6111&amp;"-"&amp;Z6111&amp;"-"&amp;AC6111&amp;"-"&amp;AD6111&amp;"-"&amp;AG6111</f>
        <v>28.5-f-A-1-1.5</v>
      </c>
      <c r="Y6111">
        <f>F6111</f>
        <v>28.5</v>
      </c>
      <c r="Z6111" s="2" t="str">
        <f>G6111</f>
        <v>f</v>
      </c>
      <c r="AA6111">
        <f>_xlfn.IFNA(VLOOKUP(X6111,'duo-out'!A$2:Q$5000,5,FALSE),E6111+10*(H6111-1)+1+_xlfn.IFNA(VLOOKUP(D6111,states!A$2:C$10,3,FALSE),1))</f>
        <v>262</v>
      </c>
      <c r="AB6111" t="str">
        <f>IF(V6111="","",V6111)</f>
        <v/>
      </c>
      <c r="AC6111" s="2" t="str">
        <f>_xlfn.IFNA(VLOOKUP(D6111,states!A$2:C$10,2,FALSE),"XX")</f>
        <v>A</v>
      </c>
      <c r="AD6111">
        <f>E6111</f>
        <v>1</v>
      </c>
      <c r="AE6111">
        <f>_xlfn.IFNA(VLOOKUP(D6111,states!A$2:D$10,4,FALSE),0)</f>
        <v>2</v>
      </c>
      <c r="AF6111">
        <v>0.5</v>
      </c>
      <c r="AG6111">
        <f>IF(AE6111=0,AF6111,IF(AE6111=1,IF(F6111=0.5,0.5,IF(H6111=1,0.5,1.5)),IF(F6111=0.5,0.5,IF(H6111=1,2.5,1.5))))</f>
        <v>1.5</v>
      </c>
      <c r="AH6111" s="7">
        <f>IF(AC6111="XX",0,1/C6111^(1/5)*IF(E6111=0,100,1)/(E6111+1)^(1/4))</f>
        <v>1.5309059120638666</v>
      </c>
    </row>
    <row r="6112" spans="1:34">
      <c r="A6112">
        <v>5869</v>
      </c>
      <c r="B6112" s="1">
        <v>23883.74</v>
      </c>
      <c r="C6112" s="6">
        <v>0.5</v>
      </c>
      <c r="D6112" t="s">
        <v>3</v>
      </c>
      <c r="E6112">
        <v>1</v>
      </c>
      <c r="F6112">
        <v>28.5</v>
      </c>
      <c r="G6112" t="s">
        <v>2</v>
      </c>
      <c r="H6112">
        <v>2</v>
      </c>
      <c r="I6112" t="s">
        <v>0</v>
      </c>
      <c r="J6112">
        <v>1</v>
      </c>
      <c r="K6112">
        <v>27.5</v>
      </c>
      <c r="L6112" t="s">
        <v>2</v>
      </c>
      <c r="M6112">
        <v>2</v>
      </c>
      <c r="N6112" t="s">
        <v>5925</v>
      </c>
      <c r="O6112">
        <v>1</v>
      </c>
      <c r="P6112" t="str">
        <f>D6112&amp;"-"&amp;F6112&amp;"-"&amp;G6112&amp;"-"&amp;E6112&amp;"-"&amp;H6112</f>
        <v>A2Delta-28.5-f-1-2</v>
      </c>
      <c r="Q6112" t="str">
        <f>I6112&amp;"-"&amp;K6112&amp;"-"&amp;L6112&amp;"-"&amp;J6112&amp;"-"&amp;M6112</f>
        <v>X2Pi-27.5-f-1-2</v>
      </c>
      <c r="R6112">
        <f>B6112+S6112</f>
        <v>36813.370962710003</v>
      </c>
      <c r="S6112">
        <f>_xlfn.IFNA(VLOOKUP(Q6112,'MARVEL-X'!A$2:I$1400,7,FALSE),VLOOKUP(Q6112,MARVEL!A$2:J$1522,10,FALSE))</f>
        <v>12929.63096271</v>
      </c>
      <c r="T6112">
        <f>IF(P6112=P6111,R6112+T6111,R6112)</f>
        <v>110439.958882267</v>
      </c>
      <c r="U6112">
        <f>IF(P6112=P6111,1+U6111,1)</f>
        <v>3</v>
      </c>
      <c r="V6112">
        <f t="shared" si="95"/>
        <v>36813.319627422337</v>
      </c>
      <c r="W6112">
        <f>IF(V6112="","",IF(ABS(V6112-R6112)&gt;W$1,ABS(V6112-R6112),""))</f>
        <v>5.1335287666006479E-2</v>
      </c>
      <c r="X6112" t="str">
        <f>Y6112&amp;"-"&amp;Z6112&amp;"-"&amp;AC6112&amp;"-"&amp;AD6112&amp;"-"&amp;AG6112</f>
        <v>28.5-f-A-1-1.5</v>
      </c>
      <c r="Y6112">
        <f>F6112</f>
        <v>28.5</v>
      </c>
      <c r="Z6112" s="2" t="str">
        <f>G6112</f>
        <v>f</v>
      </c>
      <c r="AA6112">
        <f>_xlfn.IFNA(VLOOKUP(X6112,'duo-out'!A$2:Q$5000,5,FALSE),E6112+10*(H6112-1)+1+_xlfn.IFNA(VLOOKUP(D6112,states!A$2:C$10,3,FALSE),1))</f>
        <v>262</v>
      </c>
      <c r="AB6112">
        <f>IF(V6112="","",V6112)</f>
        <v>36813.319627422337</v>
      </c>
      <c r="AC6112" s="2" t="str">
        <f>_xlfn.IFNA(VLOOKUP(D6112,states!A$2:C$10,2,FALSE),"XX")</f>
        <v>A</v>
      </c>
      <c r="AD6112">
        <f>E6112</f>
        <v>1</v>
      </c>
      <c r="AE6112">
        <f>_xlfn.IFNA(VLOOKUP(D6112,states!A$2:D$10,4,FALSE),0)</f>
        <v>2</v>
      </c>
      <c r="AF6112">
        <v>0.5</v>
      </c>
      <c r="AG6112">
        <f>IF(AE6112=0,AF6112,IF(AE6112=1,IF(F6112=0.5,0.5,IF(H6112=1,0.5,1.5)),IF(F6112=0.5,0.5,IF(H6112=1,2.5,1.5))))</f>
        <v>1.5</v>
      </c>
      <c r="AH6112" s="7">
        <f>IF(AC6112="XX",0,1/C6112^(1/5)*IF(E6112=0,100,1)/(E6112+1)^(1/4))</f>
        <v>0.96593632892484571</v>
      </c>
    </row>
    <row r="6113" spans="1:34">
      <c r="A6113">
        <v>5947</v>
      </c>
      <c r="B6113" s="1">
        <v>22300.93</v>
      </c>
      <c r="C6113" s="6">
        <v>0.5</v>
      </c>
      <c r="D6113" t="s">
        <v>3</v>
      </c>
      <c r="E6113">
        <v>2</v>
      </c>
      <c r="F6113">
        <v>28.5</v>
      </c>
      <c r="G6113" t="s">
        <v>2</v>
      </c>
      <c r="H6113">
        <v>1</v>
      </c>
      <c r="I6113" t="s">
        <v>0</v>
      </c>
      <c r="J6113">
        <v>2</v>
      </c>
      <c r="K6113">
        <v>29.5</v>
      </c>
      <c r="L6113" t="s">
        <v>2</v>
      </c>
      <c r="M6113">
        <v>1</v>
      </c>
      <c r="N6113" t="s">
        <v>6003</v>
      </c>
      <c r="O6113">
        <v>1</v>
      </c>
      <c r="P6113" t="str">
        <f>D6113&amp;"-"&amp;F6113&amp;"-"&amp;G6113&amp;"-"&amp;E6113&amp;"-"&amp;H6113</f>
        <v>A2Delta-28.5-f-2-1</v>
      </c>
      <c r="Q6113" t="str">
        <f>I6113&amp;"-"&amp;K6113&amp;"-"&amp;L6113&amp;"-"&amp;J6113&amp;"-"&amp;M6113</f>
        <v>X2Pi-29.5-f-2-1</v>
      </c>
      <c r="R6113">
        <f>B6113+S6113</f>
        <v>38035.377959382</v>
      </c>
      <c r="S6113">
        <f>_xlfn.IFNA(VLOOKUP(Q6113,'MARVEL-X'!A$2:I$1400,7,FALSE),VLOOKUP(Q6113,MARVEL!A$2:J$1522,10,FALSE))</f>
        <v>15734.447959382</v>
      </c>
      <c r="T6113">
        <f>IF(P6113=P6112,R6113+T6112,R6113)</f>
        <v>38035.377959382</v>
      </c>
      <c r="U6113">
        <f>IF(P6113=P6112,1+U6112,1)</f>
        <v>1</v>
      </c>
      <c r="V6113" t="str">
        <f t="shared" si="95"/>
        <v/>
      </c>
      <c r="W6113" t="str">
        <f>IF(V6113="","",IF(ABS(V6113-R6113)&gt;W$1,ABS(V6113-R6113),""))</f>
        <v/>
      </c>
      <c r="X6113" t="str">
        <f>Y6113&amp;"-"&amp;Z6113&amp;"-"&amp;AC6113&amp;"-"&amp;AD6113&amp;"-"&amp;AG6113</f>
        <v>28.5-f-A-2-2.5</v>
      </c>
      <c r="Y6113">
        <f>F6113</f>
        <v>28.5</v>
      </c>
      <c r="Z6113" s="2" t="str">
        <f>G6113</f>
        <v>f</v>
      </c>
      <c r="AA6113">
        <f>_xlfn.IFNA(VLOOKUP(X6113,'duo-out'!A$2:Q$5000,5,FALSE),E6113+10*(H6113-1)+1+_xlfn.IFNA(VLOOKUP(D6113,states!A$2:C$10,3,FALSE),1))</f>
        <v>253</v>
      </c>
      <c r="AB6113" t="str">
        <f>IF(V6113="","",V6113)</f>
        <v/>
      </c>
      <c r="AC6113" s="2" t="str">
        <f>_xlfn.IFNA(VLOOKUP(D6113,states!A$2:C$10,2,FALSE),"XX")</f>
        <v>A</v>
      </c>
      <c r="AD6113">
        <f>E6113</f>
        <v>2</v>
      </c>
      <c r="AE6113">
        <f>_xlfn.IFNA(VLOOKUP(D6113,states!A$2:D$10,4,FALSE),0)</f>
        <v>2</v>
      </c>
      <c r="AF6113">
        <v>0.5</v>
      </c>
      <c r="AG6113">
        <f>IF(AE6113=0,AF6113,IF(AE6113=1,IF(F6113=0.5,0.5,IF(H6113=1,0.5,1.5)),IF(F6113=0.5,0.5,IF(H6113=1,2.5,1.5))))</f>
        <v>2.5</v>
      </c>
      <c r="AH6113" s="7">
        <f>IF(AC6113="XX",0,1/C6113^(1/5)*IF(E6113=0,100,1)/(E6113+1)^(1/4))</f>
        <v>0.87282200217602857</v>
      </c>
    </row>
    <row r="6114" spans="1:34">
      <c r="A6114">
        <v>5892</v>
      </c>
      <c r="B6114" s="1">
        <v>23555.88</v>
      </c>
      <c r="C6114" s="6">
        <v>0.5</v>
      </c>
      <c r="D6114" t="s">
        <v>3</v>
      </c>
      <c r="E6114">
        <v>2</v>
      </c>
      <c r="F6114">
        <v>28.5</v>
      </c>
      <c r="G6114" t="s">
        <v>2</v>
      </c>
      <c r="H6114">
        <v>1</v>
      </c>
      <c r="I6114" t="s">
        <v>0</v>
      </c>
      <c r="J6114">
        <v>2</v>
      </c>
      <c r="K6114">
        <v>27.5</v>
      </c>
      <c r="L6114" t="s">
        <v>2</v>
      </c>
      <c r="M6114">
        <v>1</v>
      </c>
      <c r="N6114" t="s">
        <v>5948</v>
      </c>
      <c r="O6114">
        <v>1</v>
      </c>
      <c r="P6114" t="str">
        <f>D6114&amp;"-"&amp;F6114&amp;"-"&amp;G6114&amp;"-"&amp;E6114&amp;"-"&amp;H6114</f>
        <v>A2Delta-28.5-f-2-1</v>
      </c>
      <c r="Q6114" t="str">
        <f>I6114&amp;"-"&amp;K6114&amp;"-"&amp;L6114&amp;"-"&amp;J6114&amp;"-"&amp;M6114</f>
        <v>X2Pi-27.5-f-2-1</v>
      </c>
      <c r="R6114">
        <f>B6114+S6114</f>
        <v>38035.072751323001</v>
      </c>
      <c r="S6114">
        <f>_xlfn.IFNA(VLOOKUP(Q6114,'MARVEL-X'!A$2:I$1400,7,FALSE),VLOOKUP(Q6114,MARVEL!A$2:J$1522,10,FALSE))</f>
        <v>14479.192751322998</v>
      </c>
      <c r="T6114">
        <f>IF(P6114=P6113,R6114+T6113,R6114)</f>
        <v>76070.450710705001</v>
      </c>
      <c r="U6114">
        <f>IF(P6114=P6113,1+U6113,1)</f>
        <v>2</v>
      </c>
      <c r="V6114">
        <f t="shared" si="95"/>
        <v>38035.225355352501</v>
      </c>
      <c r="W6114">
        <f>IF(V6114="","",IF(ABS(V6114-R6114)&gt;W$1,ABS(V6114-R6114),""))</f>
        <v>0.1526040294993436</v>
      </c>
      <c r="X6114" t="str">
        <f>Y6114&amp;"-"&amp;Z6114&amp;"-"&amp;AC6114&amp;"-"&amp;AD6114&amp;"-"&amp;AG6114</f>
        <v>28.5-f-A-2-2.5</v>
      </c>
      <c r="Y6114">
        <f>F6114</f>
        <v>28.5</v>
      </c>
      <c r="Z6114" s="2" t="str">
        <f>G6114</f>
        <v>f</v>
      </c>
      <c r="AA6114">
        <f>_xlfn.IFNA(VLOOKUP(X6114,'duo-out'!A$2:Q$5000,5,FALSE),E6114+10*(H6114-1)+1+_xlfn.IFNA(VLOOKUP(D6114,states!A$2:C$10,3,FALSE),1))</f>
        <v>253</v>
      </c>
      <c r="AB6114">
        <f>IF(V6114="","",V6114)</f>
        <v>38035.225355352501</v>
      </c>
      <c r="AC6114" s="2" t="str">
        <f>_xlfn.IFNA(VLOOKUP(D6114,states!A$2:C$10,2,FALSE),"XX")</f>
        <v>A</v>
      </c>
      <c r="AD6114">
        <f>E6114</f>
        <v>2</v>
      </c>
      <c r="AE6114">
        <f>_xlfn.IFNA(VLOOKUP(D6114,states!A$2:D$10,4,FALSE),0)</f>
        <v>2</v>
      </c>
      <c r="AF6114">
        <v>0.5</v>
      </c>
      <c r="AG6114">
        <f>IF(AE6114=0,AF6114,IF(AE6114=1,IF(F6114=0.5,0.5,IF(H6114=1,0.5,1.5)),IF(F6114=0.5,0.5,IF(H6114=1,2.5,1.5))))</f>
        <v>2.5</v>
      </c>
      <c r="AH6114" s="7">
        <f>IF(AC6114="XX",0,1/C6114^(1/5)*IF(E6114=0,100,1)/(E6114+1)^(1/4))</f>
        <v>0.87282200217602857</v>
      </c>
    </row>
    <row r="6115" spans="1:34">
      <c r="A6115">
        <v>717</v>
      </c>
      <c r="B6115" s="1">
        <v>22691.1</v>
      </c>
      <c r="C6115" s="6">
        <v>0.19800000000000001</v>
      </c>
      <c r="D6115" t="s">
        <v>3</v>
      </c>
      <c r="E6115">
        <v>0</v>
      </c>
      <c r="F6115">
        <v>29.5</v>
      </c>
      <c r="G6115" t="s">
        <v>1</v>
      </c>
      <c r="H6115">
        <v>1</v>
      </c>
      <c r="I6115" t="s">
        <v>0</v>
      </c>
      <c r="J6115">
        <v>0</v>
      </c>
      <c r="K6115">
        <v>30.5</v>
      </c>
      <c r="L6115" t="s">
        <v>1</v>
      </c>
      <c r="M6115">
        <v>1</v>
      </c>
      <c r="N6115" t="s">
        <v>773</v>
      </c>
      <c r="O6115">
        <v>1</v>
      </c>
      <c r="P6115" t="str">
        <f>D6115&amp;"-"&amp;F6115&amp;"-"&amp;G6115&amp;"-"&amp;E6115&amp;"-"&amp;H6115</f>
        <v>A2Delta-29.5-e-0-1</v>
      </c>
      <c r="Q6115" t="str">
        <f>I6115&amp;"-"&amp;K6115&amp;"-"&amp;L6115&amp;"-"&amp;J6115&amp;"-"&amp;M6115</f>
        <v>X2Pi-30.5-e-0-1</v>
      </c>
      <c r="R6115">
        <f>B6115+S6115</f>
        <v>34708.082981100997</v>
      </c>
      <c r="S6115">
        <f>_xlfn.IFNA(VLOOKUP(Q6115,'MARVEL-X'!A$2:I$1400,7,FALSE),VLOOKUP(Q6115,MARVEL!A$2:J$1522,10,FALSE))</f>
        <v>12016.982981100999</v>
      </c>
      <c r="T6115">
        <f>IF(P6115=P6114,R6115+T6114,R6115)</f>
        <v>34708.082981100997</v>
      </c>
      <c r="U6115">
        <f>IF(P6115=P6114,1+U6114,1)</f>
        <v>1</v>
      </c>
      <c r="V6115" t="str">
        <f t="shared" si="95"/>
        <v/>
      </c>
      <c r="W6115" t="str">
        <f>IF(V6115="","",IF(ABS(V6115-R6115)&gt;W$1,ABS(V6115-R6115),""))</f>
        <v/>
      </c>
      <c r="X6115" t="str">
        <f>Y6115&amp;"-"&amp;Z6115&amp;"-"&amp;AC6115&amp;"-"&amp;AD6115&amp;"-"&amp;AG6115</f>
        <v>29.5-e-A-0-2.5</v>
      </c>
      <c r="Y6115">
        <f>F6115</f>
        <v>29.5</v>
      </c>
      <c r="Z6115" s="2" t="str">
        <f>G6115</f>
        <v>e</v>
      </c>
      <c r="AA6115">
        <f>_xlfn.IFNA(VLOOKUP(X6115,'duo-out'!A$2:Q$5000,5,FALSE),E6115+10*(H6115-1)+1+_xlfn.IFNA(VLOOKUP(D6115,states!A$2:C$10,3,FALSE),1))</f>
        <v>251</v>
      </c>
      <c r="AB6115" t="str">
        <f>IF(V6115="","",V6115)</f>
        <v/>
      </c>
      <c r="AC6115" s="2" t="str">
        <f>_xlfn.IFNA(VLOOKUP(D6115,states!A$2:C$10,2,FALSE),"XX")</f>
        <v>A</v>
      </c>
      <c r="AD6115">
        <f>E6115</f>
        <v>0</v>
      </c>
      <c r="AE6115">
        <f>_xlfn.IFNA(VLOOKUP(D6115,states!A$2:D$10,4,FALSE),0)</f>
        <v>2</v>
      </c>
      <c r="AF6115">
        <v>0.5</v>
      </c>
      <c r="AG6115">
        <f>IF(AE6115=0,AF6115,IF(AE6115=1,IF(F6115=0.5,0.5,IF(H6115=1,0.5,1.5)),IF(F6115=0.5,0.5,IF(H6115=1,2.5,1.5))))</f>
        <v>2.5</v>
      </c>
      <c r="AH6115" s="7">
        <f>IF(AC6115="XX",0,1/C6115^(1/5)*IF(E6115=0,100,1)/(E6115+1)^(1/4))</f>
        <v>138.25057999358452</v>
      </c>
    </row>
    <row r="6116" spans="1:34">
      <c r="A6116">
        <v>602</v>
      </c>
      <c r="B6116" s="1">
        <v>24093.65</v>
      </c>
      <c r="C6116" s="6">
        <v>0.42920000000000003</v>
      </c>
      <c r="D6116" t="s">
        <v>3</v>
      </c>
      <c r="E6116">
        <v>0</v>
      </c>
      <c r="F6116">
        <v>29.5</v>
      </c>
      <c r="G6116" t="s">
        <v>1</v>
      </c>
      <c r="H6116">
        <v>1</v>
      </c>
      <c r="I6116" t="s">
        <v>0</v>
      </c>
      <c r="J6116">
        <v>0</v>
      </c>
      <c r="K6116">
        <v>28.5</v>
      </c>
      <c r="L6116" t="s">
        <v>1</v>
      </c>
      <c r="M6116">
        <v>1</v>
      </c>
      <c r="N6116" t="s">
        <v>658</v>
      </c>
      <c r="O6116">
        <v>1</v>
      </c>
      <c r="P6116" t="str">
        <f>D6116&amp;"-"&amp;F6116&amp;"-"&amp;G6116&amp;"-"&amp;E6116&amp;"-"&amp;H6116</f>
        <v>A2Delta-29.5-e-0-1</v>
      </c>
      <c r="Q6116" t="str">
        <f>I6116&amp;"-"&amp;K6116&amp;"-"&amp;L6116&amp;"-"&amp;J6116&amp;"-"&amp;M6116</f>
        <v>X2Pi-28.5-e-0-1</v>
      </c>
      <c r="R6116">
        <f>B6116+S6116</f>
        <v>34707.424427121005</v>
      </c>
      <c r="S6116">
        <f>_xlfn.IFNA(VLOOKUP(Q6116,'MARVEL-X'!A$2:I$1400,7,FALSE),VLOOKUP(Q6116,MARVEL!A$2:J$1522,10,FALSE))</f>
        <v>10613.774427120999</v>
      </c>
      <c r="T6116">
        <f>IF(P6116=P6115,R6116+T6115,R6116)</f>
        <v>69415.507408222009</v>
      </c>
      <c r="U6116">
        <f>IF(P6116=P6115,1+U6115,1)</f>
        <v>2</v>
      </c>
      <c r="V6116" t="str">
        <f t="shared" si="95"/>
        <v/>
      </c>
      <c r="W6116" t="str">
        <f>IF(V6116="","",IF(ABS(V6116-R6116)&gt;W$1,ABS(V6116-R6116),""))</f>
        <v/>
      </c>
      <c r="X6116" t="str">
        <f>Y6116&amp;"-"&amp;Z6116&amp;"-"&amp;AC6116&amp;"-"&amp;AD6116&amp;"-"&amp;AG6116</f>
        <v>29.5-e-A-0-2.5</v>
      </c>
      <c r="Y6116">
        <f>F6116</f>
        <v>29.5</v>
      </c>
      <c r="Z6116" s="2" t="str">
        <f>G6116</f>
        <v>e</v>
      </c>
      <c r="AA6116">
        <f>_xlfn.IFNA(VLOOKUP(X6116,'duo-out'!A$2:Q$5000,5,FALSE),E6116+10*(H6116-1)+1+_xlfn.IFNA(VLOOKUP(D6116,states!A$2:C$10,3,FALSE),1))</f>
        <v>251</v>
      </c>
      <c r="AB6116" t="str">
        <f>IF(V6116="","",V6116)</f>
        <v/>
      </c>
      <c r="AC6116" s="2" t="str">
        <f>_xlfn.IFNA(VLOOKUP(D6116,states!A$2:C$10,2,FALSE),"XX")</f>
        <v>A</v>
      </c>
      <c r="AD6116">
        <f>E6116</f>
        <v>0</v>
      </c>
      <c r="AE6116">
        <f>_xlfn.IFNA(VLOOKUP(D6116,states!A$2:D$10,4,FALSE),0)</f>
        <v>2</v>
      </c>
      <c r="AF6116">
        <v>0.5</v>
      </c>
      <c r="AG6116">
        <f>IF(AE6116=0,AF6116,IF(AE6116=1,IF(F6116=0.5,0.5,IF(H6116=1,0.5,1.5)),IF(F6116=0.5,0.5,IF(H6116=1,2.5,1.5))))</f>
        <v>2.5</v>
      </c>
      <c r="AH6116" s="7">
        <f>IF(AC6116="XX",0,1/C6116^(1/5)*IF(E6116=0,100,1)/(E6116+1)^(1/4))</f>
        <v>118.43172564423614</v>
      </c>
    </row>
    <row r="6117" spans="1:34">
      <c r="A6117">
        <v>5820</v>
      </c>
      <c r="B6117" s="1">
        <v>22691.34</v>
      </c>
      <c r="C6117" s="6">
        <v>0.5</v>
      </c>
      <c r="D6117" t="s">
        <v>3</v>
      </c>
      <c r="E6117">
        <v>0</v>
      </c>
      <c r="F6117">
        <v>29.5</v>
      </c>
      <c r="G6117" t="s">
        <v>1</v>
      </c>
      <c r="H6117">
        <v>1</v>
      </c>
      <c r="I6117" t="s">
        <v>0</v>
      </c>
      <c r="J6117">
        <v>0</v>
      </c>
      <c r="K6117">
        <v>30.5</v>
      </c>
      <c r="L6117" t="s">
        <v>1</v>
      </c>
      <c r="M6117">
        <v>1</v>
      </c>
      <c r="N6117" t="s">
        <v>5876</v>
      </c>
      <c r="O6117">
        <v>1</v>
      </c>
      <c r="P6117" t="str">
        <f>D6117&amp;"-"&amp;F6117&amp;"-"&amp;G6117&amp;"-"&amp;E6117&amp;"-"&amp;H6117</f>
        <v>A2Delta-29.5-e-0-1</v>
      </c>
      <c r="Q6117" t="str">
        <f>I6117&amp;"-"&amp;K6117&amp;"-"&amp;L6117&amp;"-"&amp;J6117&amp;"-"&amp;M6117</f>
        <v>X2Pi-30.5-e-0-1</v>
      </c>
      <c r="R6117">
        <f>B6117+S6117</f>
        <v>34708.322981100995</v>
      </c>
      <c r="S6117">
        <f>_xlfn.IFNA(VLOOKUP(Q6117,'MARVEL-X'!A$2:I$1400,7,FALSE),VLOOKUP(Q6117,MARVEL!A$2:J$1522,10,FALSE))</f>
        <v>12016.982981100999</v>
      </c>
      <c r="T6117">
        <f>IF(P6117=P6116,R6117+T6116,R6117)</f>
        <v>104123.830389323</v>
      </c>
      <c r="U6117">
        <f>IF(P6117=P6116,1+U6116,1)</f>
        <v>3</v>
      </c>
      <c r="V6117">
        <f t="shared" si="95"/>
        <v>34707.943463107666</v>
      </c>
      <c r="W6117">
        <f>IF(V6117="","",IF(ABS(V6117-R6117)&gt;W$1,ABS(V6117-R6117),""))</f>
        <v>0.37951799332950031</v>
      </c>
      <c r="X6117" t="str">
        <f>Y6117&amp;"-"&amp;Z6117&amp;"-"&amp;AC6117&amp;"-"&amp;AD6117&amp;"-"&amp;AG6117</f>
        <v>29.5-e-A-0-2.5</v>
      </c>
      <c r="Y6117">
        <f>F6117</f>
        <v>29.5</v>
      </c>
      <c r="Z6117" s="2" t="str">
        <f>G6117</f>
        <v>e</v>
      </c>
      <c r="AA6117">
        <f>_xlfn.IFNA(VLOOKUP(X6117,'duo-out'!A$2:Q$5000,5,FALSE),E6117+10*(H6117-1)+1+_xlfn.IFNA(VLOOKUP(D6117,states!A$2:C$10,3,FALSE),1))</f>
        <v>251</v>
      </c>
      <c r="AB6117">
        <f>IF(V6117="","",V6117)</f>
        <v>34707.943463107666</v>
      </c>
      <c r="AC6117" s="2" t="str">
        <f>_xlfn.IFNA(VLOOKUP(D6117,states!A$2:C$10,2,FALSE),"XX")</f>
        <v>A</v>
      </c>
      <c r="AD6117">
        <f>E6117</f>
        <v>0</v>
      </c>
      <c r="AE6117">
        <f>_xlfn.IFNA(VLOOKUP(D6117,states!A$2:D$10,4,FALSE),0)</f>
        <v>2</v>
      </c>
      <c r="AF6117">
        <v>0.5</v>
      </c>
      <c r="AG6117">
        <f>IF(AE6117=0,AF6117,IF(AE6117=1,IF(F6117=0.5,0.5,IF(H6117=1,0.5,1.5)),IF(F6117=0.5,0.5,IF(H6117=1,2.5,1.5))))</f>
        <v>2.5</v>
      </c>
      <c r="AH6117" s="7">
        <f>IF(AC6117="XX",0,1/C6117^(1/5)*IF(E6117=0,100,1)/(E6117+1)^(1/4))</f>
        <v>114.86983549970351</v>
      </c>
    </row>
    <row r="6118" spans="1:34">
      <c r="A6118">
        <v>209</v>
      </c>
      <c r="B6118" s="1">
        <v>22681.82</v>
      </c>
      <c r="C6118" s="6">
        <v>0.5</v>
      </c>
      <c r="D6118" t="s">
        <v>3</v>
      </c>
      <c r="E6118">
        <v>0</v>
      </c>
      <c r="F6118">
        <v>29.5</v>
      </c>
      <c r="G6118" t="s">
        <v>1</v>
      </c>
      <c r="H6118">
        <v>2</v>
      </c>
      <c r="I6118" t="s">
        <v>0</v>
      </c>
      <c r="J6118">
        <v>0</v>
      </c>
      <c r="K6118">
        <v>30.5</v>
      </c>
      <c r="L6118" t="s">
        <v>1</v>
      </c>
      <c r="M6118">
        <v>2</v>
      </c>
      <c r="N6118" t="s">
        <v>264</v>
      </c>
      <c r="O6118">
        <v>-1</v>
      </c>
      <c r="P6118" t="str">
        <f>D6118&amp;"-"&amp;F6118&amp;"-"&amp;G6118&amp;"-"&amp;E6118&amp;"-"&amp;H6118</f>
        <v>A2Delta-29.5-e-0-2</v>
      </c>
      <c r="Q6118" t="str">
        <f>I6118&amp;"-"&amp;K6118&amp;"-"&amp;L6118&amp;"-"&amp;J6118&amp;"-"&amp;M6118</f>
        <v>X2Pi-30.5-e-0-2</v>
      </c>
      <c r="R6118">
        <f>B6118+S6118</f>
        <v>35396.602659832999</v>
      </c>
      <c r="S6118">
        <f>_xlfn.IFNA(VLOOKUP(Q6118,'MARVEL-X'!A$2:I$1400,7,FALSE),VLOOKUP(Q6118,MARVEL!A$2:J$1522,10,FALSE))</f>
        <v>12714.782659832999</v>
      </c>
      <c r="T6118">
        <f>IF(P6118=P6117,R6118+T6117,R6118)</f>
        <v>35396.602659832999</v>
      </c>
      <c r="U6118">
        <f>IF(P6118=P6117,1+U6117,1)</f>
        <v>1</v>
      </c>
      <c r="V6118" t="str">
        <f t="shared" si="95"/>
        <v/>
      </c>
      <c r="W6118" t="str">
        <f>IF(V6118="","",IF(ABS(V6118-R6118)&gt;W$1,ABS(V6118-R6118),""))</f>
        <v/>
      </c>
      <c r="X6118" t="str">
        <f>Y6118&amp;"-"&amp;Z6118&amp;"-"&amp;AC6118&amp;"-"&amp;AD6118&amp;"-"&amp;AG6118</f>
        <v>29.5-e-A-0-1.5</v>
      </c>
      <c r="Y6118">
        <f>F6118</f>
        <v>29.5</v>
      </c>
      <c r="Z6118" s="2" t="str">
        <f>G6118</f>
        <v>e</v>
      </c>
      <c r="AA6118">
        <f>_xlfn.IFNA(VLOOKUP(X6118,'duo-out'!A$2:Q$5000,5,FALSE),E6118+10*(H6118-1)+1+_xlfn.IFNA(VLOOKUP(D6118,states!A$2:C$10,3,FALSE),1))</f>
        <v>261</v>
      </c>
      <c r="AB6118" t="str">
        <f>IF(V6118="","",V6118)</f>
        <v/>
      </c>
      <c r="AC6118" s="2" t="str">
        <f>_xlfn.IFNA(VLOOKUP(D6118,states!A$2:C$10,2,FALSE),"XX")</f>
        <v>A</v>
      </c>
      <c r="AD6118">
        <f>E6118</f>
        <v>0</v>
      </c>
      <c r="AE6118">
        <f>_xlfn.IFNA(VLOOKUP(D6118,states!A$2:D$10,4,FALSE),0)</f>
        <v>2</v>
      </c>
      <c r="AF6118">
        <v>0.5</v>
      </c>
      <c r="AG6118">
        <f>IF(AE6118=0,AF6118,IF(AE6118=1,IF(F6118=0.5,0.5,IF(H6118=1,0.5,1.5)),IF(F6118=0.5,0.5,IF(H6118=1,2.5,1.5))))</f>
        <v>1.5</v>
      </c>
      <c r="AH6118" s="7">
        <f>IF(AC6118="XX",0,1/C6118^(1/5)*IF(E6118=0,100,1)/(E6118+1)^(1/4))</f>
        <v>114.86983549970351</v>
      </c>
    </row>
    <row r="6119" spans="1:34">
      <c r="A6119">
        <v>198</v>
      </c>
      <c r="B6119" s="1">
        <v>24138.39</v>
      </c>
      <c r="C6119" s="6">
        <v>0.5</v>
      </c>
      <c r="D6119" t="s">
        <v>3</v>
      </c>
      <c r="E6119">
        <v>0</v>
      </c>
      <c r="F6119">
        <v>29.5</v>
      </c>
      <c r="G6119" t="s">
        <v>1</v>
      </c>
      <c r="H6119">
        <v>2</v>
      </c>
      <c r="I6119" t="s">
        <v>0</v>
      </c>
      <c r="J6119">
        <v>0</v>
      </c>
      <c r="K6119">
        <v>28.5</v>
      </c>
      <c r="L6119" t="s">
        <v>1</v>
      </c>
      <c r="M6119">
        <v>2</v>
      </c>
      <c r="N6119" t="s">
        <v>253</v>
      </c>
      <c r="O6119">
        <v>-1</v>
      </c>
      <c r="P6119" t="str">
        <f>D6119&amp;"-"&amp;F6119&amp;"-"&amp;G6119&amp;"-"&amp;E6119&amp;"-"&amp;H6119</f>
        <v>A2Delta-29.5-e-0-2</v>
      </c>
      <c r="Q6119" t="str">
        <f>I6119&amp;"-"&amp;K6119&amp;"-"&amp;L6119&amp;"-"&amp;J6119&amp;"-"&amp;M6119</f>
        <v>X2Pi-28.5-e-0-2</v>
      </c>
      <c r="R6119">
        <f>B6119+S6119</f>
        <v>35422.467099403999</v>
      </c>
      <c r="S6119">
        <f>_xlfn.IFNA(VLOOKUP(Q6119,'MARVEL-X'!A$2:I$1400,7,FALSE),VLOOKUP(Q6119,MARVEL!A$2:J$1522,10,FALSE))</f>
        <v>11284.077099403999</v>
      </c>
      <c r="T6119">
        <f>IF(P6119=P6118,R6119+T6118,R6119)</f>
        <v>70819.069759236998</v>
      </c>
      <c r="U6119">
        <f>IF(P6119=P6118,1+U6118,1)</f>
        <v>2</v>
      </c>
      <c r="V6119">
        <f t="shared" si="95"/>
        <v>35409.534879618499</v>
      </c>
      <c r="W6119">
        <f>IF(V6119="","",IF(ABS(V6119-R6119)&gt;W$1,ABS(V6119-R6119),""))</f>
        <v>12.93221978549991</v>
      </c>
      <c r="X6119" t="str">
        <f>Y6119&amp;"-"&amp;Z6119&amp;"-"&amp;AC6119&amp;"-"&amp;AD6119&amp;"-"&amp;AG6119</f>
        <v>29.5-e-A-0-1.5</v>
      </c>
      <c r="Y6119">
        <f>F6119</f>
        <v>29.5</v>
      </c>
      <c r="Z6119" s="2" t="str">
        <f>G6119</f>
        <v>e</v>
      </c>
      <c r="AA6119">
        <f>_xlfn.IFNA(VLOOKUP(X6119,'duo-out'!A$2:Q$5000,5,FALSE),E6119+10*(H6119-1)+1+_xlfn.IFNA(VLOOKUP(D6119,states!A$2:C$10,3,FALSE),1))</f>
        <v>261</v>
      </c>
      <c r="AB6119">
        <f>IF(V6119="","",V6119)</f>
        <v>35409.534879618499</v>
      </c>
      <c r="AC6119" s="2" t="str">
        <f>_xlfn.IFNA(VLOOKUP(D6119,states!A$2:C$10,2,FALSE),"XX")</f>
        <v>A</v>
      </c>
      <c r="AD6119">
        <f>E6119</f>
        <v>0</v>
      </c>
      <c r="AE6119">
        <f>_xlfn.IFNA(VLOOKUP(D6119,states!A$2:D$10,4,FALSE),0)</f>
        <v>2</v>
      </c>
      <c r="AF6119">
        <v>0.5</v>
      </c>
      <c r="AG6119">
        <f>IF(AE6119=0,AF6119,IF(AE6119=1,IF(F6119=0.5,0.5,IF(H6119=1,0.5,1.5)),IF(F6119=0.5,0.5,IF(H6119=1,2.5,1.5))))</f>
        <v>1.5</v>
      </c>
      <c r="AH6119" s="7">
        <f>IF(AC6119="XX",0,1/C6119^(1/5)*IF(E6119=0,100,1)/(E6119+1)^(1/4))</f>
        <v>114.86983549970351</v>
      </c>
    </row>
    <row r="6120" spans="1:34">
      <c r="A6120">
        <v>1020</v>
      </c>
      <c r="B6120" s="1">
        <v>22541.17</v>
      </c>
      <c r="C6120" s="6">
        <v>0.93740000000000001</v>
      </c>
      <c r="D6120" t="s">
        <v>3</v>
      </c>
      <c r="E6120">
        <v>1</v>
      </c>
      <c r="F6120">
        <v>29.5</v>
      </c>
      <c r="G6120" t="s">
        <v>1</v>
      </c>
      <c r="H6120">
        <v>1</v>
      </c>
      <c r="I6120" t="s">
        <v>0</v>
      </c>
      <c r="J6120">
        <v>1</v>
      </c>
      <c r="K6120">
        <v>30.5</v>
      </c>
      <c r="L6120" t="s">
        <v>1</v>
      </c>
      <c r="M6120">
        <v>1</v>
      </c>
      <c r="N6120" t="s">
        <v>1076</v>
      </c>
      <c r="O6120">
        <v>1</v>
      </c>
      <c r="P6120" t="str">
        <f>D6120&amp;"-"&amp;F6120&amp;"-"&amp;G6120&amp;"-"&amp;E6120&amp;"-"&amp;H6120</f>
        <v>A2Delta-29.5-e-1-1</v>
      </c>
      <c r="Q6120" t="str">
        <f>I6120&amp;"-"&amp;K6120&amp;"-"&amp;L6120&amp;"-"&amp;J6120&amp;"-"&amp;M6120</f>
        <v>X2Pi-30.5-e-1-1</v>
      </c>
      <c r="R6120">
        <f>B6120+S6120</f>
        <v>36814.169751423993</v>
      </c>
      <c r="S6120">
        <f>_xlfn.IFNA(VLOOKUP(Q6120,'MARVEL-X'!A$2:I$1400,7,FALSE),VLOOKUP(Q6120,MARVEL!A$2:J$1522,10,FALSE))</f>
        <v>14272.999751423999</v>
      </c>
      <c r="T6120">
        <f>IF(P6120=P6119,R6120+T6119,R6120)</f>
        <v>36814.169751423993</v>
      </c>
      <c r="U6120">
        <f>IF(P6120=P6119,1+U6119,1)</f>
        <v>1</v>
      </c>
      <c r="V6120" t="str">
        <f t="shared" si="95"/>
        <v/>
      </c>
      <c r="W6120" t="str">
        <f>IF(V6120="","",IF(ABS(V6120-R6120)&gt;W$1,ABS(V6120-R6120),""))</f>
        <v/>
      </c>
      <c r="X6120" t="str">
        <f>Y6120&amp;"-"&amp;Z6120&amp;"-"&amp;AC6120&amp;"-"&amp;AD6120&amp;"-"&amp;AG6120</f>
        <v>29.5-e-A-1-2.5</v>
      </c>
      <c r="Y6120">
        <f>F6120</f>
        <v>29.5</v>
      </c>
      <c r="Z6120" s="2" t="str">
        <f>G6120</f>
        <v>e</v>
      </c>
      <c r="AA6120">
        <f>_xlfn.IFNA(VLOOKUP(X6120,'duo-out'!A$2:Q$5000,5,FALSE),E6120+10*(H6120-1)+1+_xlfn.IFNA(VLOOKUP(D6120,states!A$2:C$10,3,FALSE),1))</f>
        <v>252</v>
      </c>
      <c r="AB6120" t="str">
        <f>IF(V6120="","",V6120)</f>
        <v/>
      </c>
      <c r="AC6120" s="2" t="str">
        <f>_xlfn.IFNA(VLOOKUP(D6120,states!A$2:C$10,2,FALSE),"XX")</f>
        <v>A</v>
      </c>
      <c r="AD6120">
        <f>E6120</f>
        <v>1</v>
      </c>
      <c r="AE6120">
        <f>_xlfn.IFNA(VLOOKUP(D6120,states!A$2:D$10,4,FALSE),0)</f>
        <v>2</v>
      </c>
      <c r="AF6120">
        <v>0.5</v>
      </c>
      <c r="AG6120">
        <f>IF(AE6120=0,AF6120,IF(AE6120=1,IF(F6120=0.5,0.5,IF(H6120=1,0.5,1.5)),IF(F6120=0.5,0.5,IF(H6120=1,2.5,1.5))))</f>
        <v>2.5</v>
      </c>
      <c r="AH6120" s="7">
        <f>IF(AC6120="XX",0,1/C6120^(1/5)*IF(E6120=0,100,1)/(E6120+1)^(1/4))</f>
        <v>0.85183898356311116</v>
      </c>
    </row>
    <row r="6121" spans="1:34">
      <c r="A6121">
        <v>932</v>
      </c>
      <c r="B6121" s="1">
        <v>23886.86</v>
      </c>
      <c r="C6121" s="6">
        <v>1.1930000000000001</v>
      </c>
      <c r="D6121" t="s">
        <v>3</v>
      </c>
      <c r="E6121">
        <v>1</v>
      </c>
      <c r="F6121">
        <v>29.5</v>
      </c>
      <c r="G6121" t="s">
        <v>1</v>
      </c>
      <c r="H6121">
        <v>1</v>
      </c>
      <c r="I6121" t="s">
        <v>0</v>
      </c>
      <c r="J6121">
        <v>1</v>
      </c>
      <c r="K6121">
        <v>28.5</v>
      </c>
      <c r="L6121" t="s">
        <v>1</v>
      </c>
      <c r="M6121">
        <v>1</v>
      </c>
      <c r="N6121" t="s">
        <v>988</v>
      </c>
      <c r="O6121">
        <v>1</v>
      </c>
      <c r="P6121" t="str">
        <f>D6121&amp;"-"&amp;F6121&amp;"-"&amp;G6121&amp;"-"&amp;E6121&amp;"-"&amp;H6121</f>
        <v>A2Delta-29.5-e-1-1</v>
      </c>
      <c r="Q6121" t="str">
        <f>I6121&amp;"-"&amp;K6121&amp;"-"&amp;L6121&amp;"-"&amp;J6121&amp;"-"&amp;M6121</f>
        <v>X2Pi-28.5-e-1-1</v>
      </c>
      <c r="R6121">
        <f>B6121+S6121</f>
        <v>36815.922046063999</v>
      </c>
      <c r="S6121">
        <f>_xlfn.IFNA(VLOOKUP(Q6121,'MARVEL-X'!A$2:I$1400,7,FALSE),VLOOKUP(Q6121,MARVEL!A$2:J$1522,10,FALSE))</f>
        <v>12929.062046063998</v>
      </c>
      <c r="T6121">
        <f>IF(P6121=P6120,R6121+T6120,R6121)</f>
        <v>73630.091797487985</v>
      </c>
      <c r="U6121">
        <f>IF(P6121=P6120,1+U6120,1)</f>
        <v>2</v>
      </c>
      <c r="V6121" t="str">
        <f t="shared" si="95"/>
        <v/>
      </c>
      <c r="W6121" t="str">
        <f>IF(V6121="","",IF(ABS(V6121-R6121)&gt;W$1,ABS(V6121-R6121),""))</f>
        <v/>
      </c>
      <c r="X6121" t="str">
        <f>Y6121&amp;"-"&amp;Z6121&amp;"-"&amp;AC6121&amp;"-"&amp;AD6121&amp;"-"&amp;AG6121</f>
        <v>29.5-e-A-1-2.5</v>
      </c>
      <c r="Y6121">
        <f>F6121</f>
        <v>29.5</v>
      </c>
      <c r="Z6121" s="2" t="str">
        <f>G6121</f>
        <v>e</v>
      </c>
      <c r="AA6121">
        <f>_xlfn.IFNA(VLOOKUP(X6121,'duo-out'!A$2:Q$5000,5,FALSE),E6121+10*(H6121-1)+1+_xlfn.IFNA(VLOOKUP(D6121,states!A$2:C$10,3,FALSE),1))</f>
        <v>252</v>
      </c>
      <c r="AB6121" t="str">
        <f>IF(V6121="","",V6121)</f>
        <v/>
      </c>
      <c r="AC6121" s="2" t="str">
        <f>_xlfn.IFNA(VLOOKUP(D6121,states!A$2:C$10,2,FALSE),"XX")</f>
        <v>A</v>
      </c>
      <c r="AD6121">
        <f>E6121</f>
        <v>1</v>
      </c>
      <c r="AE6121">
        <f>_xlfn.IFNA(VLOOKUP(D6121,states!A$2:D$10,4,FALSE),0)</f>
        <v>2</v>
      </c>
      <c r="AF6121">
        <v>0.5</v>
      </c>
      <c r="AG6121">
        <f>IF(AE6121=0,AF6121,IF(AE6121=1,IF(F6121=0.5,0.5,IF(H6121=1,0.5,1.5)),IF(F6121=0.5,0.5,IF(H6121=1,2.5,1.5))))</f>
        <v>2.5</v>
      </c>
      <c r="AH6121" s="7">
        <f>IF(AC6121="XX",0,1/C6121^(1/5)*IF(E6121=0,100,1)/(E6121+1)^(1/4))</f>
        <v>0.81173526219239367</v>
      </c>
    </row>
    <row r="6122" spans="1:34">
      <c r="A6122">
        <v>5850</v>
      </c>
      <c r="B6122" s="1">
        <v>23884.99</v>
      </c>
      <c r="C6122" s="6">
        <v>2.0369999999999999</v>
      </c>
      <c r="D6122" t="s">
        <v>3</v>
      </c>
      <c r="E6122">
        <v>1</v>
      </c>
      <c r="F6122">
        <v>29.5</v>
      </c>
      <c r="G6122" t="s">
        <v>1</v>
      </c>
      <c r="H6122">
        <v>1</v>
      </c>
      <c r="I6122" t="s">
        <v>0</v>
      </c>
      <c r="J6122">
        <v>1</v>
      </c>
      <c r="K6122">
        <v>28.5</v>
      </c>
      <c r="L6122" t="s">
        <v>1</v>
      </c>
      <c r="M6122">
        <v>1</v>
      </c>
      <c r="N6122" t="s">
        <v>5906</v>
      </c>
      <c r="O6122">
        <v>1</v>
      </c>
      <c r="P6122" t="str">
        <f>D6122&amp;"-"&amp;F6122&amp;"-"&amp;G6122&amp;"-"&amp;E6122&amp;"-"&amp;H6122</f>
        <v>A2Delta-29.5-e-1-1</v>
      </c>
      <c r="Q6122" t="str">
        <f>I6122&amp;"-"&amp;K6122&amp;"-"&amp;L6122&amp;"-"&amp;J6122&amp;"-"&amp;M6122</f>
        <v>X2Pi-28.5-e-1-1</v>
      </c>
      <c r="R6122">
        <f>B6122+S6122</f>
        <v>36814.052046063996</v>
      </c>
      <c r="S6122">
        <f>_xlfn.IFNA(VLOOKUP(Q6122,'MARVEL-X'!A$2:I$1400,7,FALSE),VLOOKUP(Q6122,MARVEL!A$2:J$1522,10,FALSE))</f>
        <v>12929.062046063998</v>
      </c>
      <c r="T6122">
        <f>IF(P6122=P6121,R6122+T6121,R6122)</f>
        <v>110444.14384355198</v>
      </c>
      <c r="U6122">
        <f>IF(P6122=P6121,1+U6121,1)</f>
        <v>3</v>
      </c>
      <c r="V6122">
        <f t="shared" si="95"/>
        <v>36814.714614517325</v>
      </c>
      <c r="W6122">
        <f>IF(V6122="","",IF(ABS(V6122-R6122)&gt;W$1,ABS(V6122-R6122),""))</f>
        <v>0.66256845332827652</v>
      </c>
      <c r="X6122" t="str">
        <f>Y6122&amp;"-"&amp;Z6122&amp;"-"&amp;AC6122&amp;"-"&amp;AD6122&amp;"-"&amp;AG6122</f>
        <v>29.5-e-A-1-2.5</v>
      </c>
      <c r="Y6122">
        <f>F6122</f>
        <v>29.5</v>
      </c>
      <c r="Z6122" s="2" t="str">
        <f>G6122</f>
        <v>e</v>
      </c>
      <c r="AA6122">
        <f>_xlfn.IFNA(VLOOKUP(X6122,'duo-out'!A$2:Q$5000,5,FALSE),E6122+10*(H6122-1)+1+_xlfn.IFNA(VLOOKUP(D6122,states!A$2:C$10,3,FALSE),1))</f>
        <v>252</v>
      </c>
      <c r="AB6122">
        <f>IF(V6122="","",V6122)</f>
        <v>36814.714614517325</v>
      </c>
      <c r="AC6122" s="2" t="str">
        <f>_xlfn.IFNA(VLOOKUP(D6122,states!A$2:C$10,2,FALSE),"XX")</f>
        <v>A</v>
      </c>
      <c r="AD6122">
        <f>E6122</f>
        <v>1</v>
      </c>
      <c r="AE6122">
        <f>_xlfn.IFNA(VLOOKUP(D6122,states!A$2:D$10,4,FALSE),0)</f>
        <v>2</v>
      </c>
      <c r="AF6122">
        <v>0.5</v>
      </c>
      <c r="AG6122">
        <f>IF(AE6122=0,AF6122,IF(AE6122=1,IF(F6122=0.5,0.5,IF(H6122=1,0.5,1.5)),IF(F6122=0.5,0.5,IF(H6122=1,2.5,1.5))))</f>
        <v>2.5</v>
      </c>
      <c r="AH6122" s="7">
        <f>IF(AC6122="XX",0,1/C6122^(1/5)*IF(E6122=0,100,1)/(E6122+1)^(1/4))</f>
        <v>0.7293639524975708</v>
      </c>
    </row>
    <row r="6123" spans="1:34">
      <c r="A6123">
        <v>5876</v>
      </c>
      <c r="B6123" s="1">
        <v>23907.61</v>
      </c>
      <c r="C6123" s="6">
        <v>26.11</v>
      </c>
      <c r="D6123" t="s">
        <v>3</v>
      </c>
      <c r="E6123">
        <v>1</v>
      </c>
      <c r="F6123">
        <v>29.5</v>
      </c>
      <c r="G6123" t="s">
        <v>1</v>
      </c>
      <c r="H6123">
        <v>2</v>
      </c>
      <c r="I6123" t="s">
        <v>0</v>
      </c>
      <c r="J6123">
        <v>1</v>
      </c>
      <c r="K6123">
        <v>28.5</v>
      </c>
      <c r="L6123" t="s">
        <v>1</v>
      </c>
      <c r="M6123">
        <v>2</v>
      </c>
      <c r="N6123" t="s">
        <v>5932</v>
      </c>
      <c r="O6123">
        <v>-1</v>
      </c>
      <c r="P6123" t="str">
        <f>D6123&amp;"-"&amp;F6123&amp;"-"&amp;G6123&amp;"-"&amp;E6123&amp;"-"&amp;H6123</f>
        <v>A2Delta-29.5-e-1-2</v>
      </c>
      <c r="Q6123" t="str">
        <f>I6123&amp;"-"&amp;K6123&amp;"-"&amp;L6123&amp;"-"&amp;J6123&amp;"-"&amp;M6123</f>
        <v>X2Pi-28.5-e-1-2</v>
      </c>
      <c r="R6123">
        <f>B6123+S6123</f>
        <v>37478.594540835998</v>
      </c>
      <c r="S6123">
        <f>_xlfn.IFNA(VLOOKUP(Q6123,'MARVEL-X'!A$2:I$1400,7,FALSE),VLOOKUP(Q6123,MARVEL!A$2:J$1522,10,FALSE))</f>
        <v>13570.984540836</v>
      </c>
      <c r="T6123">
        <f>IF(P6123=P6122,R6123+T6122,R6123)</f>
        <v>37478.594540835998</v>
      </c>
      <c r="U6123">
        <f>IF(P6123=P6122,1+U6122,1)</f>
        <v>1</v>
      </c>
      <c r="V6123">
        <f t="shared" si="95"/>
        <v>37478.594540835998</v>
      </c>
      <c r="W6123" t="str">
        <f>IF(V6123="","",IF(ABS(V6123-R6123)&gt;W$1,ABS(V6123-R6123),""))</f>
        <v/>
      </c>
      <c r="X6123" t="str">
        <f>Y6123&amp;"-"&amp;Z6123&amp;"-"&amp;AC6123&amp;"-"&amp;AD6123&amp;"-"&amp;AG6123</f>
        <v>29.5-e-A-1-1.5</v>
      </c>
      <c r="Y6123">
        <f>F6123</f>
        <v>29.5</v>
      </c>
      <c r="Z6123" s="2" t="str">
        <f>G6123</f>
        <v>e</v>
      </c>
      <c r="AA6123">
        <f>_xlfn.IFNA(VLOOKUP(X6123,'duo-out'!A$2:Q$5000,5,FALSE),E6123+10*(H6123-1)+1+_xlfn.IFNA(VLOOKUP(D6123,states!A$2:C$10,3,FALSE),1))</f>
        <v>262</v>
      </c>
      <c r="AB6123">
        <f>IF(V6123="","",V6123)</f>
        <v>37478.594540835998</v>
      </c>
      <c r="AC6123" s="2" t="str">
        <f>_xlfn.IFNA(VLOOKUP(D6123,states!A$2:C$10,2,FALSE),"XX")</f>
        <v>A</v>
      </c>
      <c r="AD6123">
        <f>E6123</f>
        <v>1</v>
      </c>
      <c r="AE6123">
        <f>_xlfn.IFNA(VLOOKUP(D6123,states!A$2:D$10,4,FALSE),0)</f>
        <v>2</v>
      </c>
      <c r="AF6123">
        <v>0.5</v>
      </c>
      <c r="AG6123">
        <f>IF(AE6123=0,AF6123,IF(AE6123=1,IF(F6123=0.5,0.5,IF(H6123=1,0.5,1.5)),IF(F6123=0.5,0.5,IF(H6123=1,2.5,1.5))))</f>
        <v>1.5</v>
      </c>
      <c r="AH6123" s="7">
        <f>IF(AC6123="XX",0,1/C6123^(1/5)*IF(E6123=0,100,1)/(E6123+1)^(1/4))</f>
        <v>0.43790623289076319</v>
      </c>
    </row>
    <row r="6124" spans="1:34">
      <c r="A6124">
        <v>5903</v>
      </c>
      <c r="B6124" s="1">
        <v>23509.18</v>
      </c>
      <c r="C6124" s="6">
        <v>0.5</v>
      </c>
      <c r="D6124" t="s">
        <v>3</v>
      </c>
      <c r="E6124">
        <v>2</v>
      </c>
      <c r="F6124">
        <v>29.5</v>
      </c>
      <c r="G6124" t="s">
        <v>1</v>
      </c>
      <c r="H6124">
        <v>1</v>
      </c>
      <c r="I6124" t="s">
        <v>0</v>
      </c>
      <c r="J6124">
        <v>2</v>
      </c>
      <c r="K6124">
        <v>28.5</v>
      </c>
      <c r="L6124" t="s">
        <v>1</v>
      </c>
      <c r="M6124">
        <v>1</v>
      </c>
      <c r="N6124" t="s">
        <v>5959</v>
      </c>
      <c r="O6124">
        <v>1</v>
      </c>
      <c r="P6124" t="str">
        <f>D6124&amp;"-"&amp;F6124&amp;"-"&amp;G6124&amp;"-"&amp;E6124&amp;"-"&amp;H6124</f>
        <v>A2Delta-29.5-e-2-1</v>
      </c>
      <c r="Q6124" t="str">
        <f>I6124&amp;"-"&amp;K6124&amp;"-"&amp;L6124&amp;"-"&amp;J6124&amp;"-"&amp;M6124</f>
        <v>X2Pi-28.5-e-2-1</v>
      </c>
      <c r="R6124">
        <f>B6124+S6124</f>
        <v>38629.543095793</v>
      </c>
      <c r="S6124">
        <f>_xlfn.IFNA(VLOOKUP(Q6124,'MARVEL-X'!A$2:I$1400,7,FALSE),VLOOKUP(Q6124,MARVEL!A$2:J$1522,10,FALSE))</f>
        <v>15120.363095793</v>
      </c>
      <c r="T6124">
        <f>IF(P6124=P6123,R6124+T6123,R6124)</f>
        <v>38629.543095793</v>
      </c>
      <c r="U6124">
        <f>IF(P6124=P6123,1+U6123,1)</f>
        <v>1</v>
      </c>
      <c r="V6124">
        <f t="shared" si="95"/>
        <v>38629.543095793</v>
      </c>
      <c r="W6124" t="str">
        <f>IF(V6124="","",IF(ABS(V6124-R6124)&gt;W$1,ABS(V6124-R6124),""))</f>
        <v/>
      </c>
      <c r="X6124" t="str">
        <f>Y6124&amp;"-"&amp;Z6124&amp;"-"&amp;AC6124&amp;"-"&amp;AD6124&amp;"-"&amp;AG6124</f>
        <v>29.5-e-A-2-2.5</v>
      </c>
      <c r="Y6124">
        <f>F6124</f>
        <v>29.5</v>
      </c>
      <c r="Z6124" s="2" t="str">
        <f>G6124</f>
        <v>e</v>
      </c>
      <c r="AA6124">
        <f>_xlfn.IFNA(VLOOKUP(X6124,'duo-out'!A$2:Q$5000,5,FALSE),E6124+10*(H6124-1)+1+_xlfn.IFNA(VLOOKUP(D6124,states!A$2:C$10,3,FALSE),1))</f>
        <v>253</v>
      </c>
      <c r="AB6124">
        <f>IF(V6124="","",V6124)</f>
        <v>38629.543095793</v>
      </c>
      <c r="AC6124" s="2" t="str">
        <f>_xlfn.IFNA(VLOOKUP(D6124,states!A$2:C$10,2,FALSE),"XX")</f>
        <v>A</v>
      </c>
      <c r="AD6124">
        <f>E6124</f>
        <v>2</v>
      </c>
      <c r="AE6124">
        <f>_xlfn.IFNA(VLOOKUP(D6124,states!A$2:D$10,4,FALSE),0)</f>
        <v>2</v>
      </c>
      <c r="AF6124">
        <v>0.5</v>
      </c>
      <c r="AG6124">
        <f>IF(AE6124=0,AF6124,IF(AE6124=1,IF(F6124=0.5,0.5,IF(H6124=1,0.5,1.5)),IF(F6124=0.5,0.5,IF(H6124=1,2.5,1.5))))</f>
        <v>2.5</v>
      </c>
      <c r="AH6124" s="7">
        <f>IF(AC6124="XX",0,1/C6124^(1/5)*IF(E6124=0,100,1)/(E6124+1)^(1/4))</f>
        <v>0.87282200217602857</v>
      </c>
    </row>
    <row r="6125" spans="1:34">
      <c r="A6125">
        <v>5984</v>
      </c>
      <c r="B6125" s="1">
        <v>22185.77</v>
      </c>
      <c r="C6125" s="6">
        <v>0.5</v>
      </c>
      <c r="D6125" t="s">
        <v>3</v>
      </c>
      <c r="E6125">
        <v>2</v>
      </c>
      <c r="F6125">
        <v>29.5</v>
      </c>
      <c r="G6125" t="s">
        <v>1</v>
      </c>
      <c r="H6125">
        <v>2</v>
      </c>
      <c r="I6125" t="s">
        <v>0</v>
      </c>
      <c r="J6125">
        <v>2</v>
      </c>
      <c r="K6125">
        <v>30.5</v>
      </c>
      <c r="L6125" t="s">
        <v>1</v>
      </c>
      <c r="M6125">
        <v>2</v>
      </c>
      <c r="N6125" t="s">
        <v>6040</v>
      </c>
      <c r="O6125">
        <v>1</v>
      </c>
      <c r="P6125" t="str">
        <f>D6125&amp;"-"&amp;F6125&amp;"-"&amp;G6125&amp;"-"&amp;E6125&amp;"-"&amp;H6125</f>
        <v>A2Delta-29.5-e-2-2</v>
      </c>
      <c r="Q6125" t="str">
        <f>I6125&amp;"-"&amp;K6125&amp;"-"&amp;L6125&amp;"-"&amp;J6125&amp;"-"&amp;M6125</f>
        <v>X2Pi-30.5-e-2-2</v>
      </c>
      <c r="R6125">
        <f>B6125+S6125</f>
        <v>39229.349675874</v>
      </c>
      <c r="S6125">
        <f>_xlfn.IFNA(VLOOKUP(Q6125,'MARVEL-X'!A$2:I$1400,7,FALSE),VLOOKUP(Q6125,MARVEL!A$2:J$1522,10,FALSE))</f>
        <v>17043.579675874</v>
      </c>
      <c r="T6125">
        <f>IF(P6125=P6124,R6125+T6124,R6125)</f>
        <v>39229.349675874</v>
      </c>
      <c r="U6125">
        <f>IF(P6125=P6124,1+U6124,1)</f>
        <v>1</v>
      </c>
      <c r="V6125">
        <f t="shared" si="95"/>
        <v>39229.349675874</v>
      </c>
      <c r="W6125" t="str">
        <f>IF(V6125="","",IF(ABS(V6125-R6125)&gt;W$1,ABS(V6125-R6125),""))</f>
        <v/>
      </c>
      <c r="X6125" t="str">
        <f>Y6125&amp;"-"&amp;Z6125&amp;"-"&amp;AC6125&amp;"-"&amp;AD6125&amp;"-"&amp;AG6125</f>
        <v>29.5-e-A-2-1.5</v>
      </c>
      <c r="Y6125">
        <f>F6125</f>
        <v>29.5</v>
      </c>
      <c r="Z6125" s="2" t="str">
        <f>G6125</f>
        <v>e</v>
      </c>
      <c r="AA6125">
        <f>_xlfn.IFNA(VLOOKUP(X6125,'duo-out'!A$2:Q$5000,5,FALSE),E6125+10*(H6125-1)+1+_xlfn.IFNA(VLOOKUP(D6125,states!A$2:C$10,3,FALSE),1))</f>
        <v>263</v>
      </c>
      <c r="AB6125">
        <f>IF(V6125="","",V6125)</f>
        <v>39229.349675874</v>
      </c>
      <c r="AC6125" s="2" t="str">
        <f>_xlfn.IFNA(VLOOKUP(D6125,states!A$2:C$10,2,FALSE),"XX")</f>
        <v>A</v>
      </c>
      <c r="AD6125">
        <f>E6125</f>
        <v>2</v>
      </c>
      <c r="AE6125">
        <f>_xlfn.IFNA(VLOOKUP(D6125,states!A$2:D$10,4,FALSE),0)</f>
        <v>2</v>
      </c>
      <c r="AF6125">
        <v>0.5</v>
      </c>
      <c r="AG6125">
        <f>IF(AE6125=0,AF6125,IF(AE6125=1,IF(F6125=0.5,0.5,IF(H6125=1,0.5,1.5)),IF(F6125=0.5,0.5,IF(H6125=1,2.5,1.5))))</f>
        <v>1.5</v>
      </c>
      <c r="AH6125" s="7">
        <f>IF(AC6125="XX",0,1/C6125^(1/5)*IF(E6125=0,100,1)/(E6125+1)^(1/4))</f>
        <v>0.87282200217602857</v>
      </c>
    </row>
    <row r="6126" spans="1:34">
      <c r="A6126">
        <v>5817</v>
      </c>
      <c r="B6126" s="1">
        <v>23400.12</v>
      </c>
      <c r="C6126" s="6">
        <v>0.5</v>
      </c>
      <c r="D6126" t="s">
        <v>3</v>
      </c>
      <c r="E6126">
        <v>0</v>
      </c>
      <c r="F6126">
        <v>29.5</v>
      </c>
      <c r="G6126" t="s">
        <v>2</v>
      </c>
      <c r="H6126">
        <v>1</v>
      </c>
      <c r="I6126" t="s">
        <v>0</v>
      </c>
      <c r="J6126">
        <v>0</v>
      </c>
      <c r="K6126">
        <v>29.5</v>
      </c>
      <c r="L6126" t="s">
        <v>1</v>
      </c>
      <c r="M6126">
        <v>1</v>
      </c>
      <c r="N6126" t="s">
        <v>5873</v>
      </c>
      <c r="O6126">
        <v>1</v>
      </c>
      <c r="P6126" t="str">
        <f>D6126&amp;"-"&amp;F6126&amp;"-"&amp;G6126&amp;"-"&amp;E6126&amp;"-"&amp;H6126</f>
        <v>A2Delta-29.5-f-0-1</v>
      </c>
      <c r="Q6126" t="str">
        <f>I6126&amp;"-"&amp;K6126&amp;"-"&amp;L6126&amp;"-"&amp;J6126&amp;"-"&amp;M6126</f>
        <v>X2Pi-29.5-e-0-1</v>
      </c>
      <c r="R6126">
        <f>B6126+S6126</f>
        <v>34708.013703951001</v>
      </c>
      <c r="S6126">
        <f>_xlfn.IFNA(VLOOKUP(Q6126,'MARVEL-X'!A$2:I$1400,7,FALSE),VLOOKUP(Q6126,MARVEL!A$2:J$1522,10,FALSE))</f>
        <v>11307.893703950998</v>
      </c>
      <c r="T6126">
        <f>IF(P6126=P6125,R6126+T6125,R6126)</f>
        <v>34708.013703951001</v>
      </c>
      <c r="U6126">
        <f>IF(P6126=P6125,1+U6125,1)</f>
        <v>1</v>
      </c>
      <c r="V6126">
        <f t="shared" si="95"/>
        <v>34708.013703951001</v>
      </c>
      <c r="W6126" t="str">
        <f>IF(V6126="","",IF(ABS(V6126-R6126)&gt;W$1,ABS(V6126-R6126),""))</f>
        <v/>
      </c>
      <c r="X6126" t="str">
        <f>Y6126&amp;"-"&amp;Z6126&amp;"-"&amp;AC6126&amp;"-"&amp;AD6126&amp;"-"&amp;AG6126</f>
        <v>29.5-f-A-0-2.5</v>
      </c>
      <c r="Y6126">
        <f>F6126</f>
        <v>29.5</v>
      </c>
      <c r="Z6126" s="2" t="str">
        <f>G6126</f>
        <v>f</v>
      </c>
      <c r="AA6126">
        <f>_xlfn.IFNA(VLOOKUP(X6126,'duo-out'!A$2:Q$5000,5,FALSE),E6126+10*(H6126-1)+1+_xlfn.IFNA(VLOOKUP(D6126,states!A$2:C$10,3,FALSE),1))</f>
        <v>251</v>
      </c>
      <c r="AB6126">
        <f>IF(V6126="","",V6126)</f>
        <v>34708.013703951001</v>
      </c>
      <c r="AC6126" s="2" t="str">
        <f>_xlfn.IFNA(VLOOKUP(D6126,states!A$2:C$10,2,FALSE),"XX")</f>
        <v>A</v>
      </c>
      <c r="AD6126">
        <f>E6126</f>
        <v>0</v>
      </c>
      <c r="AE6126">
        <f>_xlfn.IFNA(VLOOKUP(D6126,states!A$2:D$10,4,FALSE),0)</f>
        <v>2</v>
      </c>
      <c r="AF6126">
        <v>0.5</v>
      </c>
      <c r="AG6126">
        <f>IF(AE6126=0,AF6126,IF(AE6126=1,IF(F6126=0.5,0.5,IF(H6126=1,0.5,1.5)),IF(F6126=0.5,0.5,IF(H6126=1,2.5,1.5))))</f>
        <v>2.5</v>
      </c>
      <c r="AH6126" s="7">
        <f>IF(AC6126="XX",0,1/C6126^(1/5)*IF(E6126=0,100,1)/(E6126+1)^(1/4))</f>
        <v>114.86983549970351</v>
      </c>
    </row>
    <row r="6127" spans="1:34">
      <c r="A6127">
        <v>872</v>
      </c>
      <c r="B6127" s="1">
        <v>22681.62</v>
      </c>
      <c r="C6127" s="6">
        <v>0.18479999999999999</v>
      </c>
      <c r="D6127" t="s">
        <v>3</v>
      </c>
      <c r="E6127">
        <v>0</v>
      </c>
      <c r="F6127">
        <v>29.5</v>
      </c>
      <c r="G6127" t="s">
        <v>2</v>
      </c>
      <c r="H6127">
        <v>2</v>
      </c>
      <c r="I6127" t="s">
        <v>0</v>
      </c>
      <c r="J6127">
        <v>0</v>
      </c>
      <c r="K6127">
        <v>30.5</v>
      </c>
      <c r="L6127" t="s">
        <v>2</v>
      </c>
      <c r="M6127">
        <v>2</v>
      </c>
      <c r="N6127" t="s">
        <v>928</v>
      </c>
      <c r="O6127">
        <v>1</v>
      </c>
      <c r="P6127" t="str">
        <f>D6127&amp;"-"&amp;F6127&amp;"-"&amp;G6127&amp;"-"&amp;E6127&amp;"-"&amp;H6127</f>
        <v>A2Delta-29.5-f-0-2</v>
      </c>
      <c r="Q6127" t="str">
        <f>I6127&amp;"-"&amp;K6127&amp;"-"&amp;L6127&amp;"-"&amp;J6127&amp;"-"&amp;M6127</f>
        <v>X2Pi-30.5-f-0-2</v>
      </c>
      <c r="R6127">
        <f>B6127+S6127</f>
        <v>35423.090168028997</v>
      </c>
      <c r="S6127">
        <f>_xlfn.IFNA(VLOOKUP(Q6127,'MARVEL-X'!A$2:I$1400,7,FALSE),VLOOKUP(Q6127,MARVEL!A$2:J$1522,10,FALSE))</f>
        <v>12741.470168029</v>
      </c>
      <c r="T6127">
        <f>IF(P6127=P6126,R6127+T6126,R6127)</f>
        <v>35423.090168028997</v>
      </c>
      <c r="U6127">
        <f>IF(P6127=P6126,1+U6126,1)</f>
        <v>1</v>
      </c>
      <c r="V6127" t="str">
        <f t="shared" si="95"/>
        <v/>
      </c>
      <c r="W6127" t="str">
        <f>IF(V6127="","",IF(ABS(V6127-R6127)&gt;W$1,ABS(V6127-R6127),""))</f>
        <v/>
      </c>
      <c r="X6127" t="str">
        <f>Y6127&amp;"-"&amp;Z6127&amp;"-"&amp;AC6127&amp;"-"&amp;AD6127&amp;"-"&amp;AG6127</f>
        <v>29.5-f-A-0-1.5</v>
      </c>
      <c r="Y6127">
        <f>F6127</f>
        <v>29.5</v>
      </c>
      <c r="Z6127" s="2" t="str">
        <f>G6127</f>
        <v>f</v>
      </c>
      <c r="AA6127">
        <f>_xlfn.IFNA(VLOOKUP(X6127,'duo-out'!A$2:Q$5000,5,FALSE),E6127+10*(H6127-1)+1+_xlfn.IFNA(VLOOKUP(D6127,states!A$2:C$10,3,FALSE),1))</f>
        <v>261</v>
      </c>
      <c r="AB6127" t="str">
        <f>IF(V6127="","",V6127)</f>
        <v/>
      </c>
      <c r="AC6127" s="2" t="str">
        <f>_xlfn.IFNA(VLOOKUP(D6127,states!A$2:C$10,2,FALSE),"XX")</f>
        <v>A</v>
      </c>
      <c r="AD6127">
        <f>E6127</f>
        <v>0</v>
      </c>
      <c r="AE6127">
        <f>_xlfn.IFNA(VLOOKUP(D6127,states!A$2:D$10,4,FALSE),0)</f>
        <v>2</v>
      </c>
      <c r="AF6127">
        <v>0.5</v>
      </c>
      <c r="AG6127">
        <f>IF(AE6127=0,AF6127,IF(AE6127=1,IF(F6127=0.5,0.5,IF(H6127=1,0.5,1.5)),IF(F6127=0.5,0.5,IF(H6127=1,2.5,1.5))))</f>
        <v>1.5</v>
      </c>
      <c r="AH6127" s="7">
        <f>IF(AC6127="XX",0,1/C6127^(1/5)*IF(E6127=0,100,1)/(E6127+1)^(1/4))</f>
        <v>140.17146313966688</v>
      </c>
    </row>
    <row r="6128" spans="1:34">
      <c r="A6128">
        <v>842</v>
      </c>
      <c r="B6128" s="1">
        <v>23430.54</v>
      </c>
      <c r="C6128" s="6">
        <v>0.28189999999999998</v>
      </c>
      <c r="D6128" t="s">
        <v>3</v>
      </c>
      <c r="E6128">
        <v>0</v>
      </c>
      <c r="F6128">
        <v>29.5</v>
      </c>
      <c r="G6128" t="s">
        <v>2</v>
      </c>
      <c r="H6128">
        <v>2</v>
      </c>
      <c r="I6128" t="s">
        <v>0</v>
      </c>
      <c r="J6128">
        <v>0</v>
      </c>
      <c r="K6128">
        <v>29.5</v>
      </c>
      <c r="L6128" t="s">
        <v>1</v>
      </c>
      <c r="M6128">
        <v>2</v>
      </c>
      <c r="N6128" t="s">
        <v>898</v>
      </c>
      <c r="O6128">
        <v>1</v>
      </c>
      <c r="P6128" t="str">
        <f>D6128&amp;"-"&amp;F6128&amp;"-"&amp;G6128&amp;"-"&amp;E6128&amp;"-"&amp;H6128</f>
        <v>A2Delta-29.5-f-0-2</v>
      </c>
      <c r="Q6128" t="str">
        <f>I6128&amp;"-"&amp;K6128&amp;"-"&amp;L6128&amp;"-"&amp;J6128&amp;"-"&amp;M6128</f>
        <v>X2Pi-29.5-e-0-2</v>
      </c>
      <c r="R6128">
        <f>B6128+S6128</f>
        <v>35422.669231681997</v>
      </c>
      <c r="S6128">
        <f>_xlfn.IFNA(VLOOKUP(Q6128,'MARVEL-X'!A$2:I$1400,7,FALSE),VLOOKUP(Q6128,MARVEL!A$2:J$1522,10,FALSE))</f>
        <v>11992.129231682</v>
      </c>
      <c r="T6128">
        <f>IF(P6128=P6127,R6128+T6127,R6128)</f>
        <v>70845.759399710994</v>
      </c>
      <c r="U6128">
        <f>IF(P6128=P6127,1+U6127,1)</f>
        <v>2</v>
      </c>
      <c r="V6128" t="str">
        <f t="shared" si="95"/>
        <v/>
      </c>
      <c r="W6128" t="str">
        <f>IF(V6128="","",IF(ABS(V6128-R6128)&gt;W$1,ABS(V6128-R6128),""))</f>
        <v/>
      </c>
      <c r="X6128" t="str">
        <f>Y6128&amp;"-"&amp;Z6128&amp;"-"&amp;AC6128&amp;"-"&amp;AD6128&amp;"-"&amp;AG6128</f>
        <v>29.5-f-A-0-1.5</v>
      </c>
      <c r="Y6128">
        <f>F6128</f>
        <v>29.5</v>
      </c>
      <c r="Z6128" s="2" t="str">
        <f>G6128</f>
        <v>f</v>
      </c>
      <c r="AA6128">
        <f>_xlfn.IFNA(VLOOKUP(X6128,'duo-out'!A$2:Q$5000,5,FALSE),E6128+10*(H6128-1)+1+_xlfn.IFNA(VLOOKUP(D6128,states!A$2:C$10,3,FALSE),1))</f>
        <v>261</v>
      </c>
      <c r="AB6128" t="str">
        <f>IF(V6128="","",V6128)</f>
        <v/>
      </c>
      <c r="AC6128" s="2" t="str">
        <f>_xlfn.IFNA(VLOOKUP(D6128,states!A$2:C$10,2,FALSE),"XX")</f>
        <v>A</v>
      </c>
      <c r="AD6128">
        <f>E6128</f>
        <v>0</v>
      </c>
      <c r="AE6128">
        <f>_xlfn.IFNA(VLOOKUP(D6128,states!A$2:D$10,4,FALSE),0)</f>
        <v>2</v>
      </c>
      <c r="AF6128">
        <v>0.5</v>
      </c>
      <c r="AG6128">
        <f>IF(AE6128=0,AF6128,IF(AE6128=1,IF(F6128=0.5,0.5,IF(H6128=1,0.5,1.5)),IF(F6128=0.5,0.5,IF(H6128=1,2.5,1.5))))</f>
        <v>1.5</v>
      </c>
      <c r="AH6128" s="7">
        <f>IF(AC6128="XX",0,1/C6128^(1/5)*IF(E6128=0,100,1)/(E6128+1)^(1/4))</f>
        <v>128.81931481362187</v>
      </c>
    </row>
    <row r="6129" spans="1:34">
      <c r="A6129">
        <v>756</v>
      </c>
      <c r="B6129" s="1">
        <v>24113.94</v>
      </c>
      <c r="C6129" s="6">
        <v>0.49030000000000001</v>
      </c>
      <c r="D6129" t="s">
        <v>3</v>
      </c>
      <c r="E6129">
        <v>0</v>
      </c>
      <c r="F6129">
        <v>29.5</v>
      </c>
      <c r="G6129" t="s">
        <v>2</v>
      </c>
      <c r="H6129">
        <v>2</v>
      </c>
      <c r="I6129" t="s">
        <v>0</v>
      </c>
      <c r="J6129">
        <v>0</v>
      </c>
      <c r="K6129">
        <v>28.5</v>
      </c>
      <c r="L6129" t="s">
        <v>2</v>
      </c>
      <c r="M6129">
        <v>2</v>
      </c>
      <c r="N6129" t="s">
        <v>812</v>
      </c>
      <c r="O6129">
        <v>1</v>
      </c>
      <c r="P6129" t="str">
        <f>D6129&amp;"-"&amp;F6129&amp;"-"&amp;G6129&amp;"-"&amp;E6129&amp;"-"&amp;H6129</f>
        <v>A2Delta-29.5-f-0-2</v>
      </c>
      <c r="Q6129" t="str">
        <f>I6129&amp;"-"&amp;K6129&amp;"-"&amp;L6129&amp;"-"&amp;J6129&amp;"-"&amp;M6129</f>
        <v>X2Pi-28.5-f-0-2</v>
      </c>
      <c r="R6129">
        <f>B6129+S6129</f>
        <v>35422.481182985997</v>
      </c>
      <c r="S6129">
        <f>_xlfn.IFNA(VLOOKUP(Q6129,'MARVEL-X'!A$2:I$1400,7,FALSE),VLOOKUP(Q6129,MARVEL!A$2:J$1522,10,FALSE))</f>
        <v>11308.541182985999</v>
      </c>
      <c r="T6129">
        <f>IF(P6129=P6128,R6129+T6128,R6129)</f>
        <v>106268.24058269699</v>
      </c>
      <c r="U6129">
        <f>IF(P6129=P6128,1+U6128,1)</f>
        <v>3</v>
      </c>
      <c r="V6129" t="str">
        <f t="shared" si="95"/>
        <v/>
      </c>
      <c r="W6129" t="str">
        <f>IF(V6129="","",IF(ABS(V6129-R6129)&gt;W$1,ABS(V6129-R6129),""))</f>
        <v/>
      </c>
      <c r="X6129" t="str">
        <f>Y6129&amp;"-"&amp;Z6129&amp;"-"&amp;AC6129&amp;"-"&amp;AD6129&amp;"-"&amp;AG6129</f>
        <v>29.5-f-A-0-1.5</v>
      </c>
      <c r="Y6129">
        <f>F6129</f>
        <v>29.5</v>
      </c>
      <c r="Z6129" s="2" t="str">
        <f>G6129</f>
        <v>f</v>
      </c>
      <c r="AA6129">
        <f>_xlfn.IFNA(VLOOKUP(X6129,'duo-out'!A$2:Q$5000,5,FALSE),E6129+10*(H6129-1)+1+_xlfn.IFNA(VLOOKUP(D6129,states!A$2:C$10,3,FALSE),1))</f>
        <v>261</v>
      </c>
      <c r="AB6129" t="str">
        <f>IF(V6129="","",V6129)</f>
        <v/>
      </c>
      <c r="AC6129" s="2" t="str">
        <f>_xlfn.IFNA(VLOOKUP(D6129,states!A$2:C$10,2,FALSE),"XX")</f>
        <v>A</v>
      </c>
      <c r="AD6129">
        <f>E6129</f>
        <v>0</v>
      </c>
      <c r="AE6129">
        <f>_xlfn.IFNA(VLOOKUP(D6129,states!A$2:D$10,4,FALSE),0)</f>
        <v>2</v>
      </c>
      <c r="AF6129">
        <v>0.5</v>
      </c>
      <c r="AG6129">
        <f>IF(AE6129=0,AF6129,IF(AE6129=1,IF(F6129=0.5,0.5,IF(H6129=1,0.5,1.5)),IF(F6129=0.5,0.5,IF(H6129=1,2.5,1.5))))</f>
        <v>1.5</v>
      </c>
      <c r="AH6129" s="7">
        <f>IF(AC6129="XX",0,1/C6129^(1/5)*IF(E6129=0,100,1)/(E6129+1)^(1/4))</f>
        <v>115.32079332163046</v>
      </c>
    </row>
    <row r="6130" spans="1:34">
      <c r="A6130">
        <v>205</v>
      </c>
      <c r="B6130" s="1">
        <v>22708.2</v>
      </c>
      <c r="C6130" s="6">
        <v>0.5</v>
      </c>
      <c r="D6130" t="s">
        <v>3</v>
      </c>
      <c r="E6130">
        <v>0</v>
      </c>
      <c r="F6130">
        <v>29.5</v>
      </c>
      <c r="G6130" t="s">
        <v>2</v>
      </c>
      <c r="H6130">
        <v>2</v>
      </c>
      <c r="I6130" t="s">
        <v>0</v>
      </c>
      <c r="J6130">
        <v>0</v>
      </c>
      <c r="K6130">
        <v>30.5</v>
      </c>
      <c r="L6130" t="s">
        <v>2</v>
      </c>
      <c r="M6130">
        <v>2</v>
      </c>
      <c r="N6130" t="s">
        <v>260</v>
      </c>
      <c r="O6130">
        <v>-1</v>
      </c>
      <c r="P6130" t="str">
        <f>D6130&amp;"-"&amp;F6130&amp;"-"&amp;G6130&amp;"-"&amp;E6130&amp;"-"&amp;H6130</f>
        <v>A2Delta-29.5-f-0-2</v>
      </c>
      <c r="Q6130" t="str">
        <f>I6130&amp;"-"&amp;K6130&amp;"-"&amp;L6130&amp;"-"&amp;J6130&amp;"-"&amp;M6130</f>
        <v>X2Pi-30.5-f-0-2</v>
      </c>
      <c r="R6130">
        <f>B6130+S6130</f>
        <v>35449.670168028999</v>
      </c>
      <c r="S6130">
        <f>_xlfn.IFNA(VLOOKUP(Q6130,'MARVEL-X'!A$2:I$1400,7,FALSE),VLOOKUP(Q6130,MARVEL!A$2:J$1522,10,FALSE))</f>
        <v>12741.470168029</v>
      </c>
      <c r="T6130">
        <f>IF(P6130=P6129,R6130+T6129,R6130)</f>
        <v>141717.91075072601</v>
      </c>
      <c r="U6130">
        <f>IF(P6130=P6129,1+U6129,1)</f>
        <v>4</v>
      </c>
      <c r="V6130" t="str">
        <f t="shared" si="95"/>
        <v/>
      </c>
      <c r="W6130" t="str">
        <f>IF(V6130="","",IF(ABS(V6130-R6130)&gt;W$1,ABS(V6130-R6130),""))</f>
        <v/>
      </c>
      <c r="X6130" t="str">
        <f>Y6130&amp;"-"&amp;Z6130&amp;"-"&amp;AC6130&amp;"-"&amp;AD6130&amp;"-"&amp;AG6130</f>
        <v>29.5-f-A-0-1.5</v>
      </c>
      <c r="Y6130">
        <f>F6130</f>
        <v>29.5</v>
      </c>
      <c r="Z6130" s="2" t="str">
        <f>G6130</f>
        <v>f</v>
      </c>
      <c r="AA6130">
        <f>_xlfn.IFNA(VLOOKUP(X6130,'duo-out'!A$2:Q$5000,5,FALSE),E6130+10*(H6130-1)+1+_xlfn.IFNA(VLOOKUP(D6130,states!A$2:C$10,3,FALSE),1))</f>
        <v>261</v>
      </c>
      <c r="AB6130" t="str">
        <f>IF(V6130="","",V6130)</f>
        <v/>
      </c>
      <c r="AC6130" s="2" t="str">
        <f>_xlfn.IFNA(VLOOKUP(D6130,states!A$2:C$10,2,FALSE),"XX")</f>
        <v>A</v>
      </c>
      <c r="AD6130">
        <f>E6130</f>
        <v>0</v>
      </c>
      <c r="AE6130">
        <f>_xlfn.IFNA(VLOOKUP(D6130,states!A$2:D$10,4,FALSE),0)</f>
        <v>2</v>
      </c>
      <c r="AF6130">
        <v>0.5</v>
      </c>
      <c r="AG6130">
        <f>IF(AE6130=0,AF6130,IF(AE6130=1,IF(F6130=0.5,0.5,IF(H6130=1,0.5,1.5)),IF(F6130=0.5,0.5,IF(H6130=1,2.5,1.5))))</f>
        <v>1.5</v>
      </c>
      <c r="AH6130" s="7">
        <f>IF(AC6130="XX",0,1/C6130^(1/5)*IF(E6130=0,100,1)/(E6130+1)^(1/4))</f>
        <v>114.86983549970351</v>
      </c>
    </row>
    <row r="6131" spans="1:34">
      <c r="A6131">
        <v>203</v>
      </c>
      <c r="B6131" s="1">
        <v>23430.89</v>
      </c>
      <c r="C6131" s="6">
        <v>0.5</v>
      </c>
      <c r="D6131" t="s">
        <v>3</v>
      </c>
      <c r="E6131">
        <v>0</v>
      </c>
      <c r="F6131">
        <v>29.5</v>
      </c>
      <c r="G6131" t="s">
        <v>2</v>
      </c>
      <c r="H6131">
        <v>2</v>
      </c>
      <c r="I6131" t="s">
        <v>0</v>
      </c>
      <c r="J6131">
        <v>0</v>
      </c>
      <c r="K6131">
        <v>29.5</v>
      </c>
      <c r="L6131" t="s">
        <v>1</v>
      </c>
      <c r="M6131">
        <v>2</v>
      </c>
      <c r="N6131" t="s">
        <v>258</v>
      </c>
      <c r="O6131">
        <v>-1</v>
      </c>
      <c r="P6131" t="str">
        <f>D6131&amp;"-"&amp;F6131&amp;"-"&amp;G6131&amp;"-"&amp;E6131&amp;"-"&amp;H6131</f>
        <v>A2Delta-29.5-f-0-2</v>
      </c>
      <c r="Q6131" t="str">
        <f>I6131&amp;"-"&amp;K6131&amp;"-"&amp;L6131&amp;"-"&amp;J6131&amp;"-"&amp;M6131</f>
        <v>X2Pi-29.5-e-0-2</v>
      </c>
      <c r="R6131">
        <f>B6131+S6131</f>
        <v>35423.019231682003</v>
      </c>
      <c r="S6131">
        <f>_xlfn.IFNA(VLOOKUP(Q6131,'MARVEL-X'!A$2:I$1400,7,FALSE),VLOOKUP(Q6131,MARVEL!A$2:J$1522,10,FALSE))</f>
        <v>11992.129231682</v>
      </c>
      <c r="T6131">
        <f>IF(P6131=P6130,R6131+T6130,R6131)</f>
        <v>177140.92998240801</v>
      </c>
      <c r="U6131">
        <f>IF(P6131=P6130,1+U6130,1)</f>
        <v>5</v>
      </c>
      <c r="V6131" t="str">
        <f t="shared" si="95"/>
        <v/>
      </c>
      <c r="W6131" t="str">
        <f>IF(V6131="","",IF(ABS(V6131-R6131)&gt;W$1,ABS(V6131-R6131),""))</f>
        <v/>
      </c>
      <c r="X6131" t="str">
        <f>Y6131&amp;"-"&amp;Z6131&amp;"-"&amp;AC6131&amp;"-"&amp;AD6131&amp;"-"&amp;AG6131</f>
        <v>29.5-f-A-0-1.5</v>
      </c>
      <c r="Y6131">
        <f>F6131</f>
        <v>29.5</v>
      </c>
      <c r="Z6131" s="2" t="str">
        <f>G6131</f>
        <v>f</v>
      </c>
      <c r="AA6131">
        <f>_xlfn.IFNA(VLOOKUP(X6131,'duo-out'!A$2:Q$5000,5,FALSE),E6131+10*(H6131-1)+1+_xlfn.IFNA(VLOOKUP(D6131,states!A$2:C$10,3,FALSE),1))</f>
        <v>261</v>
      </c>
      <c r="AB6131" t="str">
        <f>IF(V6131="","",V6131)</f>
        <v/>
      </c>
      <c r="AC6131" s="2" t="str">
        <f>_xlfn.IFNA(VLOOKUP(D6131,states!A$2:C$10,2,FALSE),"XX")</f>
        <v>A</v>
      </c>
      <c r="AD6131">
        <f>E6131</f>
        <v>0</v>
      </c>
      <c r="AE6131">
        <f>_xlfn.IFNA(VLOOKUP(D6131,states!A$2:D$10,4,FALSE),0)</f>
        <v>2</v>
      </c>
      <c r="AF6131">
        <v>0.5</v>
      </c>
      <c r="AG6131">
        <f>IF(AE6131=0,AF6131,IF(AE6131=1,IF(F6131=0.5,0.5,IF(H6131=1,0.5,1.5)),IF(F6131=0.5,0.5,IF(H6131=1,2.5,1.5))))</f>
        <v>1.5</v>
      </c>
      <c r="AH6131" s="7">
        <f>IF(AC6131="XX",0,1/C6131^(1/5)*IF(E6131=0,100,1)/(E6131+1)^(1/4))</f>
        <v>114.86983549970351</v>
      </c>
    </row>
    <row r="6132" spans="1:34">
      <c r="A6132">
        <v>5826</v>
      </c>
      <c r="B6132" s="1">
        <v>24113.94</v>
      </c>
      <c r="C6132" s="6">
        <v>0.5</v>
      </c>
      <c r="D6132" t="s">
        <v>3</v>
      </c>
      <c r="E6132">
        <v>0</v>
      </c>
      <c r="F6132">
        <v>29.5</v>
      </c>
      <c r="G6132" t="s">
        <v>2</v>
      </c>
      <c r="H6132">
        <v>2</v>
      </c>
      <c r="I6132" t="s">
        <v>0</v>
      </c>
      <c r="J6132">
        <v>0</v>
      </c>
      <c r="K6132">
        <v>28.5</v>
      </c>
      <c r="L6132" t="s">
        <v>2</v>
      </c>
      <c r="M6132">
        <v>2</v>
      </c>
      <c r="N6132" t="s">
        <v>5882</v>
      </c>
      <c r="O6132">
        <v>1</v>
      </c>
      <c r="P6132" t="str">
        <f>D6132&amp;"-"&amp;F6132&amp;"-"&amp;G6132&amp;"-"&amp;E6132&amp;"-"&amp;H6132</f>
        <v>A2Delta-29.5-f-0-2</v>
      </c>
      <c r="Q6132" t="str">
        <f>I6132&amp;"-"&amp;K6132&amp;"-"&amp;L6132&amp;"-"&amp;J6132&amp;"-"&amp;M6132</f>
        <v>X2Pi-28.5-f-0-2</v>
      </c>
      <c r="R6132">
        <f>B6132+S6132</f>
        <v>35422.481182985997</v>
      </c>
      <c r="S6132">
        <f>_xlfn.IFNA(VLOOKUP(Q6132,'MARVEL-X'!A$2:I$1400,7,FALSE),VLOOKUP(Q6132,MARVEL!A$2:J$1522,10,FALSE))</f>
        <v>11308.541182985999</v>
      </c>
      <c r="T6132">
        <f>IF(P6132=P6131,R6132+T6131,R6132)</f>
        <v>212563.41116539401</v>
      </c>
      <c r="U6132">
        <f>IF(P6132=P6131,1+U6131,1)</f>
        <v>6</v>
      </c>
      <c r="V6132">
        <f t="shared" si="95"/>
        <v>35427.235194232337</v>
      </c>
      <c r="W6132">
        <f>IF(V6132="","",IF(ABS(V6132-R6132)&gt;W$1,ABS(V6132-R6132),""))</f>
        <v>4.7540112463393598</v>
      </c>
      <c r="X6132" t="str">
        <f>Y6132&amp;"-"&amp;Z6132&amp;"-"&amp;AC6132&amp;"-"&amp;AD6132&amp;"-"&amp;AG6132</f>
        <v>29.5-f-A-0-1.5</v>
      </c>
      <c r="Y6132">
        <f>F6132</f>
        <v>29.5</v>
      </c>
      <c r="Z6132" s="2" t="str">
        <f>G6132</f>
        <v>f</v>
      </c>
      <c r="AA6132">
        <f>_xlfn.IFNA(VLOOKUP(X6132,'duo-out'!A$2:Q$5000,5,FALSE),E6132+10*(H6132-1)+1+_xlfn.IFNA(VLOOKUP(D6132,states!A$2:C$10,3,FALSE),1))</f>
        <v>261</v>
      </c>
      <c r="AB6132">
        <f>IF(V6132="","",V6132)</f>
        <v>35427.235194232337</v>
      </c>
      <c r="AC6132" s="2" t="str">
        <f>_xlfn.IFNA(VLOOKUP(D6132,states!A$2:C$10,2,FALSE),"XX")</f>
        <v>A</v>
      </c>
      <c r="AD6132">
        <f>E6132</f>
        <v>0</v>
      </c>
      <c r="AE6132">
        <f>_xlfn.IFNA(VLOOKUP(D6132,states!A$2:D$10,4,FALSE),0)</f>
        <v>2</v>
      </c>
      <c r="AF6132">
        <v>0.5</v>
      </c>
      <c r="AG6132">
        <f>IF(AE6132=0,AF6132,IF(AE6132=1,IF(F6132=0.5,0.5,IF(H6132=1,0.5,1.5)),IF(F6132=0.5,0.5,IF(H6132=1,2.5,1.5))))</f>
        <v>1.5</v>
      </c>
      <c r="AH6132" s="7">
        <f>IF(AC6132="XX",0,1/C6132^(1/5)*IF(E6132=0,100,1)/(E6132+1)^(1/4))</f>
        <v>114.86983549970351</v>
      </c>
    </row>
    <row r="6133" spans="1:34">
      <c r="A6133">
        <v>5841</v>
      </c>
      <c r="B6133" s="1">
        <v>23906.07</v>
      </c>
      <c r="C6133" s="6">
        <v>0.5</v>
      </c>
      <c r="D6133" t="s">
        <v>3</v>
      </c>
      <c r="E6133">
        <v>1</v>
      </c>
      <c r="F6133">
        <v>29.5</v>
      </c>
      <c r="G6133" t="s">
        <v>2</v>
      </c>
      <c r="H6133">
        <v>1</v>
      </c>
      <c r="I6133" t="s">
        <v>0</v>
      </c>
      <c r="J6133">
        <v>1</v>
      </c>
      <c r="K6133">
        <v>28.5</v>
      </c>
      <c r="L6133" t="s">
        <v>2</v>
      </c>
      <c r="M6133">
        <v>1</v>
      </c>
      <c r="N6133" t="s">
        <v>5897</v>
      </c>
      <c r="O6133">
        <v>1</v>
      </c>
      <c r="P6133" t="str">
        <f>D6133&amp;"-"&amp;F6133&amp;"-"&amp;G6133&amp;"-"&amp;E6133&amp;"-"&amp;H6133</f>
        <v>A2Delta-29.5-f-1-1</v>
      </c>
      <c r="Q6133" t="str">
        <f>I6133&amp;"-"&amp;K6133&amp;"-"&amp;L6133&amp;"-"&amp;J6133&amp;"-"&amp;M6133</f>
        <v>X2Pi-28.5-f-1-1</v>
      </c>
      <c r="R6133">
        <f>B6133+S6133</f>
        <v>36813.535974642</v>
      </c>
      <c r="S6133">
        <f>_xlfn.IFNA(VLOOKUP(Q6133,'MARVEL-X'!A$2:I$1400,7,FALSE),VLOOKUP(Q6133,MARVEL!A$2:J$1522,10,FALSE))</f>
        <v>12907.465974641998</v>
      </c>
      <c r="T6133">
        <f>IF(P6133=P6132,R6133+T6132,R6133)</f>
        <v>36813.535974642</v>
      </c>
      <c r="U6133">
        <f>IF(P6133=P6132,1+U6132,1)</f>
        <v>1</v>
      </c>
      <c r="V6133">
        <f t="shared" si="95"/>
        <v>36813.535974642</v>
      </c>
      <c r="W6133" t="str">
        <f>IF(V6133="","",IF(ABS(V6133-R6133)&gt;W$1,ABS(V6133-R6133),""))</f>
        <v/>
      </c>
      <c r="X6133" t="str">
        <f>Y6133&amp;"-"&amp;Z6133&amp;"-"&amp;AC6133&amp;"-"&amp;AD6133&amp;"-"&amp;AG6133</f>
        <v>29.5-f-A-1-2.5</v>
      </c>
      <c r="Y6133">
        <f>F6133</f>
        <v>29.5</v>
      </c>
      <c r="Z6133" s="2" t="str">
        <f>G6133</f>
        <v>f</v>
      </c>
      <c r="AA6133">
        <f>_xlfn.IFNA(VLOOKUP(X6133,'duo-out'!A$2:Q$5000,5,FALSE),E6133+10*(H6133-1)+1+_xlfn.IFNA(VLOOKUP(D6133,states!A$2:C$10,3,FALSE),1))</f>
        <v>252</v>
      </c>
      <c r="AB6133">
        <f>IF(V6133="","",V6133)</f>
        <v>36813.535974642</v>
      </c>
      <c r="AC6133" s="2" t="str">
        <f>_xlfn.IFNA(VLOOKUP(D6133,states!A$2:C$10,2,FALSE),"XX")</f>
        <v>A</v>
      </c>
      <c r="AD6133">
        <f>E6133</f>
        <v>1</v>
      </c>
      <c r="AE6133">
        <f>_xlfn.IFNA(VLOOKUP(D6133,states!A$2:D$10,4,FALSE),0)</f>
        <v>2</v>
      </c>
      <c r="AF6133">
        <v>0.5</v>
      </c>
      <c r="AG6133">
        <f>IF(AE6133=0,AF6133,IF(AE6133=1,IF(F6133=0.5,0.5,IF(H6133=1,0.5,1.5)),IF(F6133=0.5,0.5,IF(H6133=1,2.5,1.5))))</f>
        <v>2.5</v>
      </c>
      <c r="AH6133" s="7">
        <f>IF(AC6133="XX",0,1/C6133^(1/5)*IF(E6133=0,100,1)/(E6133+1)^(1/4))</f>
        <v>0.96593632892484571</v>
      </c>
    </row>
    <row r="6134" spans="1:34">
      <c r="A6134">
        <v>1160</v>
      </c>
      <c r="B6134" s="1">
        <v>22512.03</v>
      </c>
      <c r="C6134" s="6">
        <v>0.27229999999999999</v>
      </c>
      <c r="D6134" t="s">
        <v>3</v>
      </c>
      <c r="E6134">
        <v>1</v>
      </c>
      <c r="F6134">
        <v>29.5</v>
      </c>
      <c r="G6134" t="s">
        <v>2</v>
      </c>
      <c r="H6134">
        <v>2</v>
      </c>
      <c r="I6134" t="s">
        <v>0</v>
      </c>
      <c r="J6134">
        <v>1</v>
      </c>
      <c r="K6134">
        <v>30.5</v>
      </c>
      <c r="L6134" t="s">
        <v>2</v>
      </c>
      <c r="M6134">
        <v>2</v>
      </c>
      <c r="N6134" t="s">
        <v>1216</v>
      </c>
      <c r="O6134">
        <v>1</v>
      </c>
      <c r="P6134" t="str">
        <f>D6134&amp;"-"&amp;F6134&amp;"-"&amp;G6134&amp;"-"&amp;E6134&amp;"-"&amp;H6134</f>
        <v>A2Delta-29.5-f-1-2</v>
      </c>
      <c r="Q6134" t="str">
        <f>I6134&amp;"-"&amp;K6134&amp;"-"&amp;L6134&amp;"-"&amp;J6134&amp;"-"&amp;M6134</f>
        <v>X2Pi-30.5-f-1-2</v>
      </c>
      <c r="R6134">
        <f>B6134+S6134</f>
        <v>37478.567807956999</v>
      </c>
      <c r="S6134">
        <f>_xlfn.IFNA(VLOOKUP(Q6134,'MARVEL-X'!A$2:I$1400,7,FALSE),VLOOKUP(Q6134,MARVEL!A$2:J$1522,10,FALSE))</f>
        <v>14966.537807957</v>
      </c>
      <c r="T6134">
        <f>IF(P6134=P6133,R6134+T6133,R6134)</f>
        <v>37478.567807956999</v>
      </c>
      <c r="U6134">
        <f>IF(P6134=P6133,1+U6133,1)</f>
        <v>1</v>
      </c>
      <c r="V6134" t="str">
        <f t="shared" si="95"/>
        <v/>
      </c>
      <c r="W6134" t="str">
        <f>IF(V6134="","",IF(ABS(V6134-R6134)&gt;W$1,ABS(V6134-R6134),""))</f>
        <v/>
      </c>
      <c r="X6134" t="str">
        <f>Y6134&amp;"-"&amp;Z6134&amp;"-"&amp;AC6134&amp;"-"&amp;AD6134&amp;"-"&amp;AG6134</f>
        <v>29.5-f-A-1-1.5</v>
      </c>
      <c r="Y6134">
        <f>F6134</f>
        <v>29.5</v>
      </c>
      <c r="Z6134" s="2" t="str">
        <f>G6134</f>
        <v>f</v>
      </c>
      <c r="AA6134">
        <f>_xlfn.IFNA(VLOOKUP(X6134,'duo-out'!A$2:Q$5000,5,FALSE),E6134+10*(H6134-1)+1+_xlfn.IFNA(VLOOKUP(D6134,states!A$2:C$10,3,FALSE),1))</f>
        <v>262</v>
      </c>
      <c r="AB6134" t="str">
        <f>IF(V6134="","",V6134)</f>
        <v/>
      </c>
      <c r="AC6134" s="2" t="str">
        <f>_xlfn.IFNA(VLOOKUP(D6134,states!A$2:C$10,2,FALSE),"XX")</f>
        <v>A</v>
      </c>
      <c r="AD6134">
        <f>E6134</f>
        <v>1</v>
      </c>
      <c r="AE6134">
        <f>_xlfn.IFNA(VLOOKUP(D6134,states!A$2:D$10,4,FALSE),0)</f>
        <v>2</v>
      </c>
      <c r="AF6134">
        <v>0.5</v>
      </c>
      <c r="AG6134">
        <f>IF(AE6134=0,AF6134,IF(AE6134=1,IF(F6134=0.5,0.5,IF(H6134=1,0.5,1.5)),IF(F6134=0.5,0.5,IF(H6134=1,2.5,1.5))))</f>
        <v>1.5</v>
      </c>
      <c r="AH6134" s="7">
        <f>IF(AC6134="XX",0,1/C6134^(1/5)*IF(E6134=0,100,1)/(E6134+1)^(1/4))</f>
        <v>1.0907694675513182</v>
      </c>
    </row>
    <row r="6135" spans="1:34">
      <c r="A6135">
        <v>1074</v>
      </c>
      <c r="B6135" s="1">
        <v>23883.64</v>
      </c>
      <c r="C6135" s="6">
        <v>0.2707</v>
      </c>
      <c r="D6135" t="s">
        <v>3</v>
      </c>
      <c r="E6135">
        <v>1</v>
      </c>
      <c r="F6135">
        <v>29.5</v>
      </c>
      <c r="G6135" t="s">
        <v>2</v>
      </c>
      <c r="H6135">
        <v>2</v>
      </c>
      <c r="I6135" t="s">
        <v>0</v>
      </c>
      <c r="J6135">
        <v>1</v>
      </c>
      <c r="K6135">
        <v>28.5</v>
      </c>
      <c r="L6135" t="s">
        <v>2</v>
      </c>
      <c r="M6135">
        <v>2</v>
      </c>
      <c r="N6135" t="s">
        <v>1130</v>
      </c>
      <c r="O6135">
        <v>1</v>
      </c>
      <c r="P6135" t="str">
        <f>D6135&amp;"-"&amp;F6135&amp;"-"&amp;G6135&amp;"-"&amp;E6135&amp;"-"&amp;H6135</f>
        <v>A2Delta-29.5-f-1-2</v>
      </c>
      <c r="Q6135" t="str">
        <f>I6135&amp;"-"&amp;K6135&amp;"-"&amp;L6135&amp;"-"&amp;J6135&amp;"-"&amp;M6135</f>
        <v>X2Pi-28.5-f-1-2</v>
      </c>
      <c r="R6135">
        <f>B6135+S6135</f>
        <v>37478.066913770002</v>
      </c>
      <c r="S6135">
        <f>_xlfn.IFNA(VLOOKUP(Q6135,'MARVEL-X'!A$2:I$1400,7,FALSE),VLOOKUP(Q6135,MARVEL!A$2:J$1522,10,FALSE))</f>
        <v>13594.426913769999</v>
      </c>
      <c r="T6135">
        <f>IF(P6135=P6134,R6135+T6134,R6135)</f>
        <v>74956.634721726994</v>
      </c>
      <c r="U6135">
        <f>IF(P6135=P6134,1+U6134,1)</f>
        <v>2</v>
      </c>
      <c r="V6135" t="str">
        <f t="shared" si="95"/>
        <v/>
      </c>
      <c r="W6135" t="str">
        <f>IF(V6135="","",IF(ABS(V6135-R6135)&gt;W$1,ABS(V6135-R6135),""))</f>
        <v/>
      </c>
      <c r="X6135" t="str">
        <f>Y6135&amp;"-"&amp;Z6135&amp;"-"&amp;AC6135&amp;"-"&amp;AD6135&amp;"-"&amp;AG6135</f>
        <v>29.5-f-A-1-1.5</v>
      </c>
      <c r="Y6135">
        <f>F6135</f>
        <v>29.5</v>
      </c>
      <c r="Z6135" s="2" t="str">
        <f>G6135</f>
        <v>f</v>
      </c>
      <c r="AA6135">
        <f>_xlfn.IFNA(VLOOKUP(X6135,'duo-out'!A$2:Q$5000,5,FALSE),E6135+10*(H6135-1)+1+_xlfn.IFNA(VLOOKUP(D6135,states!A$2:C$10,3,FALSE),1))</f>
        <v>262</v>
      </c>
      <c r="AB6135" t="str">
        <f>IF(V6135="","",V6135)</f>
        <v/>
      </c>
      <c r="AC6135" s="2" t="str">
        <f>_xlfn.IFNA(VLOOKUP(D6135,states!A$2:C$10,2,FALSE),"XX")</f>
        <v>A</v>
      </c>
      <c r="AD6135">
        <f>E6135</f>
        <v>1</v>
      </c>
      <c r="AE6135">
        <f>_xlfn.IFNA(VLOOKUP(D6135,states!A$2:D$10,4,FALSE),0)</f>
        <v>2</v>
      </c>
      <c r="AF6135">
        <v>0.5</v>
      </c>
      <c r="AG6135">
        <f>IF(AE6135=0,AF6135,IF(AE6135=1,IF(F6135=0.5,0.5,IF(H6135=1,0.5,1.5)),IF(F6135=0.5,0.5,IF(H6135=1,2.5,1.5))))</f>
        <v>1.5</v>
      </c>
      <c r="AH6135" s="7">
        <f>IF(AC6135="XX",0,1/C6135^(1/5)*IF(E6135=0,100,1)/(E6135+1)^(1/4))</f>
        <v>1.092055850686769</v>
      </c>
    </row>
    <row r="6136" spans="1:34">
      <c r="A6136">
        <v>5870</v>
      </c>
      <c r="B6136" s="1">
        <v>23883.74</v>
      </c>
      <c r="C6136" s="6">
        <v>0.5</v>
      </c>
      <c r="D6136" t="s">
        <v>3</v>
      </c>
      <c r="E6136">
        <v>1</v>
      </c>
      <c r="F6136">
        <v>29.5</v>
      </c>
      <c r="G6136" t="s">
        <v>2</v>
      </c>
      <c r="H6136">
        <v>2</v>
      </c>
      <c r="I6136" t="s">
        <v>0</v>
      </c>
      <c r="J6136">
        <v>1</v>
      </c>
      <c r="K6136">
        <v>28.5</v>
      </c>
      <c r="L6136" t="s">
        <v>2</v>
      </c>
      <c r="M6136">
        <v>2</v>
      </c>
      <c r="N6136" t="s">
        <v>5926</v>
      </c>
      <c r="O6136">
        <v>1</v>
      </c>
      <c r="P6136" t="str">
        <f>D6136&amp;"-"&amp;F6136&amp;"-"&amp;G6136&amp;"-"&amp;E6136&amp;"-"&amp;H6136</f>
        <v>A2Delta-29.5-f-1-2</v>
      </c>
      <c r="Q6136" t="str">
        <f>I6136&amp;"-"&amp;K6136&amp;"-"&amp;L6136&amp;"-"&amp;J6136&amp;"-"&amp;M6136</f>
        <v>X2Pi-28.5-f-1-2</v>
      </c>
      <c r="R6136">
        <f>B6136+S6136</f>
        <v>37478.166913770001</v>
      </c>
      <c r="S6136">
        <f>_xlfn.IFNA(VLOOKUP(Q6136,'MARVEL-X'!A$2:I$1400,7,FALSE),VLOOKUP(Q6136,MARVEL!A$2:J$1522,10,FALSE))</f>
        <v>13594.426913769999</v>
      </c>
      <c r="T6136">
        <f>IF(P6136=P6135,R6136+T6135,R6136)</f>
        <v>112434.80163549699</v>
      </c>
      <c r="U6136">
        <f>IF(P6136=P6135,1+U6135,1)</f>
        <v>3</v>
      </c>
      <c r="V6136">
        <f t="shared" si="95"/>
        <v>37478.267211832332</v>
      </c>
      <c r="W6136">
        <f>IF(V6136="","",IF(ABS(V6136-R6136)&gt;W$1,ABS(V6136-R6136),""))</f>
        <v>0.10029806233069394</v>
      </c>
      <c r="X6136" t="str">
        <f>Y6136&amp;"-"&amp;Z6136&amp;"-"&amp;AC6136&amp;"-"&amp;AD6136&amp;"-"&amp;AG6136</f>
        <v>29.5-f-A-1-1.5</v>
      </c>
      <c r="Y6136">
        <f>F6136</f>
        <v>29.5</v>
      </c>
      <c r="Z6136" s="2" t="str">
        <f>G6136</f>
        <v>f</v>
      </c>
      <c r="AA6136">
        <f>_xlfn.IFNA(VLOOKUP(X6136,'duo-out'!A$2:Q$5000,5,FALSE),E6136+10*(H6136-1)+1+_xlfn.IFNA(VLOOKUP(D6136,states!A$2:C$10,3,FALSE),1))</f>
        <v>262</v>
      </c>
      <c r="AB6136">
        <f>IF(V6136="","",V6136)</f>
        <v>37478.267211832332</v>
      </c>
      <c r="AC6136" s="2" t="str">
        <f>_xlfn.IFNA(VLOOKUP(D6136,states!A$2:C$10,2,FALSE),"XX")</f>
        <v>A</v>
      </c>
      <c r="AD6136">
        <f>E6136</f>
        <v>1</v>
      </c>
      <c r="AE6136">
        <f>_xlfn.IFNA(VLOOKUP(D6136,states!A$2:D$10,4,FALSE),0)</f>
        <v>2</v>
      </c>
      <c r="AF6136">
        <v>0.5</v>
      </c>
      <c r="AG6136">
        <f>IF(AE6136=0,AF6136,IF(AE6136=1,IF(F6136=0.5,0.5,IF(H6136=1,0.5,1.5)),IF(F6136=0.5,0.5,IF(H6136=1,2.5,1.5))))</f>
        <v>1.5</v>
      </c>
      <c r="AH6136" s="7">
        <f>IF(AC6136="XX",0,1/C6136^(1/5)*IF(E6136=0,100,1)/(E6136+1)^(1/4))</f>
        <v>0.96593632892484571</v>
      </c>
    </row>
    <row r="6137" spans="1:34">
      <c r="A6137">
        <v>5948</v>
      </c>
      <c r="B6137" s="1">
        <v>22246.69</v>
      </c>
      <c r="C6137" s="6">
        <v>0.5</v>
      </c>
      <c r="D6137" t="s">
        <v>3</v>
      </c>
      <c r="E6137">
        <v>2</v>
      </c>
      <c r="F6137">
        <v>29.5</v>
      </c>
      <c r="G6137" t="s">
        <v>2</v>
      </c>
      <c r="H6137">
        <v>1</v>
      </c>
      <c r="I6137" t="s">
        <v>0</v>
      </c>
      <c r="J6137">
        <v>2</v>
      </c>
      <c r="K6137">
        <v>30.5</v>
      </c>
      <c r="L6137" t="s">
        <v>2</v>
      </c>
      <c r="M6137">
        <v>1</v>
      </c>
      <c r="N6137" t="s">
        <v>6004</v>
      </c>
      <c r="O6137">
        <v>1</v>
      </c>
      <c r="P6137" t="str">
        <f>D6137&amp;"-"&amp;F6137&amp;"-"&amp;G6137&amp;"-"&amp;E6137&amp;"-"&amp;H6137</f>
        <v>A2Delta-29.5-f-2-1</v>
      </c>
      <c r="Q6137" t="str">
        <f>I6137&amp;"-"&amp;K6137&amp;"-"&amp;L6137&amp;"-"&amp;J6137&amp;"-"&amp;M6137</f>
        <v>X2Pi-30.5-f-2-1</v>
      </c>
      <c r="R6137">
        <f>B6137+S6137</f>
        <v>38629.402148470996</v>
      </c>
      <c r="S6137">
        <f>_xlfn.IFNA(VLOOKUP(Q6137,'MARVEL-X'!A$2:I$1400,7,FALSE),VLOOKUP(Q6137,MARVEL!A$2:J$1522,10,FALSE))</f>
        <v>16382.712148470999</v>
      </c>
      <c r="T6137">
        <f>IF(P6137=P6136,R6137+T6136,R6137)</f>
        <v>38629.402148470996</v>
      </c>
      <c r="U6137">
        <f>IF(P6137=P6136,1+U6136,1)</f>
        <v>1</v>
      </c>
      <c r="V6137">
        <f t="shared" si="95"/>
        <v>38629.402148470996</v>
      </c>
      <c r="W6137" t="str">
        <f>IF(V6137="","",IF(ABS(V6137-R6137)&gt;W$1,ABS(V6137-R6137),""))</f>
        <v/>
      </c>
      <c r="X6137" t="str">
        <f>Y6137&amp;"-"&amp;Z6137&amp;"-"&amp;AC6137&amp;"-"&amp;AD6137&amp;"-"&amp;AG6137</f>
        <v>29.5-f-A-2-2.5</v>
      </c>
      <c r="Y6137">
        <f>F6137</f>
        <v>29.5</v>
      </c>
      <c r="Z6137" s="2" t="str">
        <f>G6137</f>
        <v>f</v>
      </c>
      <c r="AA6137">
        <f>_xlfn.IFNA(VLOOKUP(X6137,'duo-out'!A$2:Q$5000,5,FALSE),E6137+10*(H6137-1)+1+_xlfn.IFNA(VLOOKUP(D6137,states!A$2:C$10,3,FALSE),1))</f>
        <v>253</v>
      </c>
      <c r="AB6137">
        <f>IF(V6137="","",V6137)</f>
        <v>38629.402148470996</v>
      </c>
      <c r="AC6137" s="2" t="str">
        <f>_xlfn.IFNA(VLOOKUP(D6137,states!A$2:C$10,2,FALSE),"XX")</f>
        <v>A</v>
      </c>
      <c r="AD6137">
        <f>E6137</f>
        <v>2</v>
      </c>
      <c r="AE6137">
        <f>_xlfn.IFNA(VLOOKUP(D6137,states!A$2:D$10,4,FALSE),0)</f>
        <v>2</v>
      </c>
      <c r="AF6137">
        <v>0.5</v>
      </c>
      <c r="AG6137">
        <f>IF(AE6137=0,AF6137,IF(AE6137=1,IF(F6137=0.5,0.5,IF(H6137=1,0.5,1.5)),IF(F6137=0.5,0.5,IF(H6137=1,2.5,1.5))))</f>
        <v>2.5</v>
      </c>
      <c r="AH6137" s="7">
        <f>IF(AC6137="XX",0,1/C6137^(1/5)*IF(E6137=0,100,1)/(E6137+1)^(1/4))</f>
        <v>0.87282200217602857</v>
      </c>
    </row>
    <row r="6138" spans="1:34">
      <c r="A6138">
        <v>5987</v>
      </c>
      <c r="B6138" s="1">
        <v>22161.57</v>
      </c>
      <c r="C6138" s="6">
        <v>0.5</v>
      </c>
      <c r="D6138" t="s">
        <v>3</v>
      </c>
      <c r="E6138">
        <v>2</v>
      </c>
      <c r="F6138">
        <v>29.5</v>
      </c>
      <c r="G6138" t="s">
        <v>2</v>
      </c>
      <c r="H6138">
        <v>2</v>
      </c>
      <c r="I6138" t="s">
        <v>0</v>
      </c>
      <c r="J6138">
        <v>2</v>
      </c>
      <c r="K6138">
        <v>30.5</v>
      </c>
      <c r="L6138" t="s">
        <v>2</v>
      </c>
      <c r="M6138">
        <v>2</v>
      </c>
      <c r="N6138" t="s">
        <v>6043</v>
      </c>
      <c r="O6138">
        <v>1</v>
      </c>
      <c r="P6138" t="str">
        <f>D6138&amp;"-"&amp;F6138&amp;"-"&amp;G6138&amp;"-"&amp;E6138&amp;"-"&amp;H6138</f>
        <v>A2Delta-29.5-f-2-2</v>
      </c>
      <c r="Q6138" t="str">
        <f>I6138&amp;"-"&amp;K6138&amp;"-"&amp;L6138&amp;"-"&amp;J6138&amp;"-"&amp;M6138</f>
        <v>X2Pi-30.5-f-2-2</v>
      </c>
      <c r="R6138">
        <f>B6138+S6138</f>
        <v>39229.562956847003</v>
      </c>
      <c r="S6138">
        <f>_xlfn.IFNA(VLOOKUP(Q6138,'MARVEL-X'!A$2:I$1400,7,FALSE),VLOOKUP(Q6138,MARVEL!A$2:J$1522,10,FALSE))</f>
        <v>17067.992956847</v>
      </c>
      <c r="T6138">
        <f>IF(P6138=P6137,R6138+T6137,R6138)</f>
        <v>39229.562956847003</v>
      </c>
      <c r="U6138">
        <f>IF(P6138=P6137,1+U6137,1)</f>
        <v>1</v>
      </c>
      <c r="V6138">
        <f t="shared" si="95"/>
        <v>39229.562956847003</v>
      </c>
      <c r="W6138" t="str">
        <f>IF(V6138="","",IF(ABS(V6138-R6138)&gt;W$1,ABS(V6138-R6138),""))</f>
        <v/>
      </c>
      <c r="X6138" t="str">
        <f>Y6138&amp;"-"&amp;Z6138&amp;"-"&amp;AC6138&amp;"-"&amp;AD6138&amp;"-"&amp;AG6138</f>
        <v>29.5-f-A-2-1.5</v>
      </c>
      <c r="Y6138">
        <f>F6138</f>
        <v>29.5</v>
      </c>
      <c r="Z6138" s="2" t="str">
        <f>G6138</f>
        <v>f</v>
      </c>
      <c r="AA6138">
        <f>_xlfn.IFNA(VLOOKUP(X6138,'duo-out'!A$2:Q$5000,5,FALSE),E6138+10*(H6138-1)+1+_xlfn.IFNA(VLOOKUP(D6138,states!A$2:C$10,3,FALSE),1))</f>
        <v>263</v>
      </c>
      <c r="AB6138">
        <f>IF(V6138="","",V6138)</f>
        <v>39229.562956847003</v>
      </c>
      <c r="AC6138" s="2" t="str">
        <f>_xlfn.IFNA(VLOOKUP(D6138,states!A$2:C$10,2,FALSE),"XX")</f>
        <v>A</v>
      </c>
      <c r="AD6138">
        <f>E6138</f>
        <v>2</v>
      </c>
      <c r="AE6138">
        <f>_xlfn.IFNA(VLOOKUP(D6138,states!A$2:D$10,4,FALSE),0)</f>
        <v>2</v>
      </c>
      <c r="AF6138">
        <v>0.5</v>
      </c>
      <c r="AG6138">
        <f>IF(AE6138=0,AF6138,IF(AE6138=1,IF(F6138=0.5,0.5,IF(H6138=1,0.5,1.5)),IF(F6138=0.5,0.5,IF(H6138=1,2.5,1.5))))</f>
        <v>1.5</v>
      </c>
      <c r="AH6138" s="7">
        <f>IF(AC6138="XX",0,1/C6138^(1/5)*IF(E6138=0,100,1)/(E6138+1)^(1/4))</f>
        <v>0.87282200217602857</v>
      </c>
    </row>
    <row r="6139" spans="1:34">
      <c r="A6139">
        <v>718</v>
      </c>
      <c r="B6139" s="1">
        <v>22683.17</v>
      </c>
      <c r="C6139" s="6">
        <v>0.45689999999999997</v>
      </c>
      <c r="D6139" t="s">
        <v>3</v>
      </c>
      <c r="E6139">
        <v>0</v>
      </c>
      <c r="F6139">
        <v>30.5</v>
      </c>
      <c r="G6139" t="s">
        <v>1</v>
      </c>
      <c r="H6139">
        <v>1</v>
      </c>
      <c r="I6139" t="s">
        <v>0</v>
      </c>
      <c r="J6139">
        <v>0</v>
      </c>
      <c r="K6139">
        <v>31.5</v>
      </c>
      <c r="L6139" t="s">
        <v>1</v>
      </c>
      <c r="M6139">
        <v>1</v>
      </c>
      <c r="N6139" t="s">
        <v>774</v>
      </c>
      <c r="O6139">
        <v>1</v>
      </c>
      <c r="P6139" t="str">
        <f>D6139&amp;"-"&amp;F6139&amp;"-"&amp;G6139&amp;"-"&amp;E6139&amp;"-"&amp;H6139</f>
        <v>A2Delta-30.5-e-0-1</v>
      </c>
      <c r="Q6139" t="str">
        <f>I6139&amp;"-"&amp;K6139&amp;"-"&amp;L6139&amp;"-"&amp;J6139&amp;"-"&amp;M6139</f>
        <v>X2Pi-31.5-e-0-1</v>
      </c>
      <c r="R6139">
        <f>B6139+S6139</f>
        <v>35423.354608409994</v>
      </c>
      <c r="S6139">
        <f>_xlfn.IFNA(VLOOKUP(Q6139,'MARVEL-X'!A$2:I$1400,7,FALSE),VLOOKUP(Q6139,MARVEL!A$2:J$1522,10,FALSE))</f>
        <v>12740.18460841</v>
      </c>
      <c r="T6139">
        <f>IF(P6139=P6138,R6139+T6138,R6139)</f>
        <v>35423.354608409994</v>
      </c>
      <c r="U6139">
        <f>IF(P6139=P6138,1+U6138,1)</f>
        <v>1</v>
      </c>
      <c r="V6139" t="str">
        <f t="shared" si="95"/>
        <v/>
      </c>
      <c r="W6139" t="str">
        <f>IF(V6139="","",IF(ABS(V6139-R6139)&gt;W$1,ABS(V6139-R6139),""))</f>
        <v/>
      </c>
      <c r="X6139" t="str">
        <f>Y6139&amp;"-"&amp;Z6139&amp;"-"&amp;AC6139&amp;"-"&amp;AD6139&amp;"-"&amp;AG6139</f>
        <v>30.5-e-A-0-2.5</v>
      </c>
      <c r="Y6139">
        <f>F6139</f>
        <v>30.5</v>
      </c>
      <c r="Z6139" s="2" t="str">
        <f>G6139</f>
        <v>e</v>
      </c>
      <c r="AA6139">
        <f>_xlfn.IFNA(VLOOKUP(X6139,'duo-out'!A$2:Q$5000,5,FALSE),E6139+10*(H6139-1)+1+_xlfn.IFNA(VLOOKUP(D6139,states!A$2:C$10,3,FALSE),1))</f>
        <v>251</v>
      </c>
      <c r="AB6139" t="str">
        <f>IF(V6139="","",V6139)</f>
        <v/>
      </c>
      <c r="AC6139" s="2" t="str">
        <f>_xlfn.IFNA(VLOOKUP(D6139,states!A$2:C$10,2,FALSE),"XX")</f>
        <v>A</v>
      </c>
      <c r="AD6139">
        <f>E6139</f>
        <v>0</v>
      </c>
      <c r="AE6139">
        <f>_xlfn.IFNA(VLOOKUP(D6139,states!A$2:D$10,4,FALSE),0)</f>
        <v>2</v>
      </c>
      <c r="AF6139">
        <v>0.5</v>
      </c>
      <c r="AG6139">
        <f>IF(AE6139=0,AF6139,IF(AE6139=1,IF(F6139=0.5,0.5,IF(H6139=1,0.5,1.5)),IF(F6139=0.5,0.5,IF(H6139=1,2.5,1.5))))</f>
        <v>2.5</v>
      </c>
      <c r="AH6139" s="7">
        <f>IF(AC6139="XX",0,1/C6139^(1/5)*IF(E6139=0,100,1)/(E6139+1)^(1/4))</f>
        <v>116.95957146743929</v>
      </c>
    </row>
    <row r="6140" spans="1:34">
      <c r="A6140">
        <v>688</v>
      </c>
      <c r="B6140" s="1">
        <v>23431.23</v>
      </c>
      <c r="C6140" s="6">
        <v>6.3289999999999999E-2</v>
      </c>
      <c r="D6140" t="s">
        <v>3</v>
      </c>
      <c r="E6140">
        <v>0</v>
      </c>
      <c r="F6140">
        <v>30.5</v>
      </c>
      <c r="G6140" t="s">
        <v>1</v>
      </c>
      <c r="H6140">
        <v>1</v>
      </c>
      <c r="I6140" t="s">
        <v>0</v>
      </c>
      <c r="J6140">
        <v>0</v>
      </c>
      <c r="K6140">
        <v>30.5</v>
      </c>
      <c r="L6140" t="s">
        <v>2</v>
      </c>
      <c r="M6140">
        <v>1</v>
      </c>
      <c r="N6140" t="s">
        <v>744</v>
      </c>
      <c r="O6140">
        <v>1</v>
      </c>
      <c r="P6140" t="str">
        <f>D6140&amp;"-"&amp;F6140&amp;"-"&amp;G6140&amp;"-"&amp;E6140&amp;"-"&amp;H6140</f>
        <v>A2Delta-30.5-e-0-1</v>
      </c>
      <c r="Q6140" t="str">
        <f>I6140&amp;"-"&amp;K6140&amp;"-"&amp;L6140&amp;"-"&amp;J6140&amp;"-"&amp;M6140</f>
        <v>X2Pi-30.5-f-0-1</v>
      </c>
      <c r="R6140">
        <f>B6140+S6140</f>
        <v>35423.495566694</v>
      </c>
      <c r="S6140">
        <f>_xlfn.IFNA(VLOOKUP(Q6140,'MARVEL-X'!A$2:I$1400,7,FALSE),VLOOKUP(Q6140,MARVEL!A$2:J$1522,10,FALSE))</f>
        <v>11992.265566693999</v>
      </c>
      <c r="T6140">
        <f>IF(P6140=P6139,R6140+T6139,R6140)</f>
        <v>70846.850175103988</v>
      </c>
      <c r="U6140">
        <f>IF(P6140=P6139,1+U6139,1)</f>
        <v>2</v>
      </c>
      <c r="V6140" t="str">
        <f t="shared" si="95"/>
        <v/>
      </c>
      <c r="W6140" t="str">
        <f>IF(V6140="","",IF(ABS(V6140-R6140)&gt;W$1,ABS(V6140-R6140),""))</f>
        <v/>
      </c>
      <c r="X6140" t="str">
        <f>Y6140&amp;"-"&amp;Z6140&amp;"-"&amp;AC6140&amp;"-"&amp;AD6140&amp;"-"&amp;AG6140</f>
        <v>30.5-e-A-0-2.5</v>
      </c>
      <c r="Y6140">
        <f>F6140</f>
        <v>30.5</v>
      </c>
      <c r="Z6140" s="2" t="str">
        <f>G6140</f>
        <v>e</v>
      </c>
      <c r="AA6140">
        <f>_xlfn.IFNA(VLOOKUP(X6140,'duo-out'!A$2:Q$5000,5,FALSE),E6140+10*(H6140-1)+1+_xlfn.IFNA(VLOOKUP(D6140,states!A$2:C$10,3,FALSE),1))</f>
        <v>251</v>
      </c>
      <c r="AB6140" t="str">
        <f>IF(V6140="","",V6140)</f>
        <v/>
      </c>
      <c r="AC6140" s="2" t="str">
        <f>_xlfn.IFNA(VLOOKUP(D6140,states!A$2:C$10,2,FALSE),"XX")</f>
        <v>A</v>
      </c>
      <c r="AD6140">
        <f>E6140</f>
        <v>0</v>
      </c>
      <c r="AE6140">
        <f>_xlfn.IFNA(VLOOKUP(D6140,states!A$2:D$10,4,FALSE),0)</f>
        <v>2</v>
      </c>
      <c r="AF6140">
        <v>0.5</v>
      </c>
      <c r="AG6140">
        <f>IF(AE6140=0,AF6140,IF(AE6140=1,IF(F6140=0.5,0.5,IF(H6140=1,0.5,1.5)),IF(F6140=0.5,0.5,IF(H6140=1,2.5,1.5))))</f>
        <v>2.5</v>
      </c>
      <c r="AH6140" s="7">
        <f>IF(AC6140="XX",0,1/C6140^(1/5)*IF(E6140=0,100,1)/(E6140+1)^(1/4))</f>
        <v>173.67326976242305</v>
      </c>
    </row>
    <row r="6141" spans="1:34">
      <c r="A6141">
        <v>603</v>
      </c>
      <c r="B6141" s="1">
        <v>24115.360000000001</v>
      </c>
      <c r="C6141" s="6">
        <v>0.32779999999999998</v>
      </c>
      <c r="D6141" t="s">
        <v>3</v>
      </c>
      <c r="E6141">
        <v>0</v>
      </c>
      <c r="F6141">
        <v>30.5</v>
      </c>
      <c r="G6141" t="s">
        <v>1</v>
      </c>
      <c r="H6141">
        <v>1</v>
      </c>
      <c r="I6141" t="s">
        <v>0</v>
      </c>
      <c r="J6141">
        <v>0</v>
      </c>
      <c r="K6141">
        <v>29.5</v>
      </c>
      <c r="L6141" t="s">
        <v>1</v>
      </c>
      <c r="M6141">
        <v>1</v>
      </c>
      <c r="N6141" t="s">
        <v>659</v>
      </c>
      <c r="O6141">
        <v>1</v>
      </c>
      <c r="P6141" t="str">
        <f>D6141&amp;"-"&amp;F6141&amp;"-"&amp;G6141&amp;"-"&amp;E6141&amp;"-"&amp;H6141</f>
        <v>A2Delta-30.5-e-0-1</v>
      </c>
      <c r="Q6141" t="str">
        <f>I6141&amp;"-"&amp;K6141&amp;"-"&amp;L6141&amp;"-"&amp;J6141&amp;"-"&amp;M6141</f>
        <v>X2Pi-29.5-e-0-1</v>
      </c>
      <c r="R6141">
        <f>B6141+S6141</f>
        <v>35423.253703950999</v>
      </c>
      <c r="S6141">
        <f>_xlfn.IFNA(VLOOKUP(Q6141,'MARVEL-X'!A$2:I$1400,7,FALSE),VLOOKUP(Q6141,MARVEL!A$2:J$1522,10,FALSE))</f>
        <v>11307.893703950998</v>
      </c>
      <c r="T6141">
        <f>IF(P6141=P6140,R6141+T6140,R6141)</f>
        <v>106270.10387905498</v>
      </c>
      <c r="U6141">
        <f>IF(P6141=P6140,1+U6140,1)</f>
        <v>3</v>
      </c>
      <c r="V6141" t="str">
        <f t="shared" si="95"/>
        <v/>
      </c>
      <c r="W6141" t="str">
        <f>IF(V6141="","",IF(ABS(V6141-R6141)&gt;W$1,ABS(V6141-R6141),""))</f>
        <v/>
      </c>
      <c r="X6141" t="str">
        <f>Y6141&amp;"-"&amp;Z6141&amp;"-"&amp;AC6141&amp;"-"&amp;AD6141&amp;"-"&amp;AG6141</f>
        <v>30.5-e-A-0-2.5</v>
      </c>
      <c r="Y6141">
        <f>F6141</f>
        <v>30.5</v>
      </c>
      <c r="Z6141" s="2" t="str">
        <f>G6141</f>
        <v>e</v>
      </c>
      <c r="AA6141">
        <f>_xlfn.IFNA(VLOOKUP(X6141,'duo-out'!A$2:Q$5000,5,FALSE),E6141+10*(H6141-1)+1+_xlfn.IFNA(VLOOKUP(D6141,states!A$2:C$10,3,FALSE),1))</f>
        <v>251</v>
      </c>
      <c r="AB6141" t="str">
        <f>IF(V6141="","",V6141)</f>
        <v/>
      </c>
      <c r="AC6141" s="2" t="str">
        <f>_xlfn.IFNA(VLOOKUP(D6141,states!A$2:C$10,2,FALSE),"XX")</f>
        <v>A</v>
      </c>
      <c r="AD6141">
        <f>E6141</f>
        <v>0</v>
      </c>
      <c r="AE6141">
        <f>_xlfn.IFNA(VLOOKUP(D6141,states!A$2:D$10,4,FALSE),0)</f>
        <v>2</v>
      </c>
      <c r="AF6141">
        <v>0.5</v>
      </c>
      <c r="AG6141">
        <f>IF(AE6141=0,AF6141,IF(AE6141=1,IF(F6141=0.5,0.5,IF(H6141=1,0.5,1.5)),IF(F6141=0.5,0.5,IF(H6141=1,2.5,1.5))))</f>
        <v>2.5</v>
      </c>
      <c r="AH6141" s="7">
        <f>IF(AC6141="XX",0,1/C6141^(1/5)*IF(E6141=0,100,1)/(E6141+1)^(1/4))</f>
        <v>124.99084673767919</v>
      </c>
    </row>
    <row r="6142" spans="1:34">
      <c r="A6142">
        <v>5821</v>
      </c>
      <c r="B6142" s="1">
        <v>22683.31</v>
      </c>
      <c r="C6142" s="6">
        <v>0.5</v>
      </c>
      <c r="D6142" t="s">
        <v>3</v>
      </c>
      <c r="E6142">
        <v>0</v>
      </c>
      <c r="F6142">
        <v>30.5</v>
      </c>
      <c r="G6142" t="s">
        <v>1</v>
      </c>
      <c r="H6142">
        <v>1</v>
      </c>
      <c r="I6142" t="s">
        <v>0</v>
      </c>
      <c r="J6142">
        <v>0</v>
      </c>
      <c r="K6142">
        <v>31.5</v>
      </c>
      <c r="L6142" t="s">
        <v>1</v>
      </c>
      <c r="M6142">
        <v>1</v>
      </c>
      <c r="N6142" t="s">
        <v>5877</v>
      </c>
      <c r="O6142">
        <v>1</v>
      </c>
      <c r="P6142" t="str">
        <f>D6142&amp;"-"&amp;F6142&amp;"-"&amp;G6142&amp;"-"&amp;E6142&amp;"-"&amp;H6142</f>
        <v>A2Delta-30.5-e-0-1</v>
      </c>
      <c r="Q6142" t="str">
        <f>I6142&amp;"-"&amp;K6142&amp;"-"&amp;L6142&amp;"-"&amp;J6142&amp;"-"&amp;M6142</f>
        <v>X2Pi-31.5-e-0-1</v>
      </c>
      <c r="R6142">
        <f>B6142+S6142</f>
        <v>35423.494608410001</v>
      </c>
      <c r="S6142">
        <f>_xlfn.IFNA(VLOOKUP(Q6142,'MARVEL-X'!A$2:I$1400,7,FALSE),VLOOKUP(Q6142,MARVEL!A$2:J$1522,10,FALSE))</f>
        <v>12740.18460841</v>
      </c>
      <c r="T6142">
        <f>IF(P6142=P6141,R6142+T6141,R6142)</f>
        <v>141693.59848746497</v>
      </c>
      <c r="U6142">
        <f>IF(P6142=P6141,1+U6141,1)</f>
        <v>4</v>
      </c>
      <c r="V6142" t="str">
        <f t="shared" si="95"/>
        <v/>
      </c>
      <c r="W6142" t="str">
        <f>IF(V6142="","",IF(ABS(V6142-R6142)&gt;W$1,ABS(V6142-R6142),""))</f>
        <v/>
      </c>
      <c r="X6142" t="str">
        <f>Y6142&amp;"-"&amp;Z6142&amp;"-"&amp;AC6142&amp;"-"&amp;AD6142&amp;"-"&amp;AG6142</f>
        <v>30.5-e-A-0-2.5</v>
      </c>
      <c r="Y6142">
        <f>F6142</f>
        <v>30.5</v>
      </c>
      <c r="Z6142" s="2" t="str">
        <f>G6142</f>
        <v>e</v>
      </c>
      <c r="AA6142">
        <f>_xlfn.IFNA(VLOOKUP(X6142,'duo-out'!A$2:Q$5000,5,FALSE),E6142+10*(H6142-1)+1+_xlfn.IFNA(VLOOKUP(D6142,states!A$2:C$10,3,FALSE),1))</f>
        <v>251</v>
      </c>
      <c r="AB6142" t="str">
        <f>IF(V6142="","",V6142)</f>
        <v/>
      </c>
      <c r="AC6142" s="2" t="str">
        <f>_xlfn.IFNA(VLOOKUP(D6142,states!A$2:C$10,2,FALSE),"XX")</f>
        <v>A</v>
      </c>
      <c r="AD6142">
        <f>E6142</f>
        <v>0</v>
      </c>
      <c r="AE6142">
        <f>_xlfn.IFNA(VLOOKUP(D6142,states!A$2:D$10,4,FALSE),0)</f>
        <v>2</v>
      </c>
      <c r="AF6142">
        <v>0.5</v>
      </c>
      <c r="AG6142">
        <f>IF(AE6142=0,AF6142,IF(AE6142=1,IF(F6142=0.5,0.5,IF(H6142=1,0.5,1.5)),IF(F6142=0.5,0.5,IF(H6142=1,2.5,1.5))))</f>
        <v>2.5</v>
      </c>
      <c r="AH6142" s="7">
        <f>IF(AC6142="XX",0,1/C6142^(1/5)*IF(E6142=0,100,1)/(E6142+1)^(1/4))</f>
        <v>114.86983549970351</v>
      </c>
    </row>
    <row r="6143" spans="1:34">
      <c r="A6143">
        <v>5814</v>
      </c>
      <c r="B6143" s="1">
        <v>23431.16</v>
      </c>
      <c r="C6143" s="6">
        <v>0.5</v>
      </c>
      <c r="D6143" t="s">
        <v>3</v>
      </c>
      <c r="E6143">
        <v>0</v>
      </c>
      <c r="F6143">
        <v>30.5</v>
      </c>
      <c r="G6143" t="s">
        <v>1</v>
      </c>
      <c r="H6143">
        <v>1</v>
      </c>
      <c r="I6143" t="s">
        <v>0</v>
      </c>
      <c r="J6143">
        <v>0</v>
      </c>
      <c r="K6143">
        <v>30.5</v>
      </c>
      <c r="L6143" t="s">
        <v>2</v>
      </c>
      <c r="M6143">
        <v>1</v>
      </c>
      <c r="N6143" t="s">
        <v>5870</v>
      </c>
      <c r="O6143">
        <v>1</v>
      </c>
      <c r="P6143" t="str">
        <f>D6143&amp;"-"&amp;F6143&amp;"-"&amp;G6143&amp;"-"&amp;E6143&amp;"-"&amp;H6143</f>
        <v>A2Delta-30.5-e-0-1</v>
      </c>
      <c r="Q6143" t="str">
        <f>I6143&amp;"-"&amp;K6143&amp;"-"&amp;L6143&amp;"-"&amp;J6143&amp;"-"&amp;M6143</f>
        <v>X2Pi-30.5-f-0-1</v>
      </c>
      <c r="R6143">
        <f>B6143+S6143</f>
        <v>35423.425566694001</v>
      </c>
      <c r="S6143">
        <f>_xlfn.IFNA(VLOOKUP(Q6143,'MARVEL-X'!A$2:I$1400,7,FALSE),VLOOKUP(Q6143,MARVEL!A$2:J$1522,10,FALSE))</f>
        <v>11992.265566693999</v>
      </c>
      <c r="T6143">
        <f>IF(P6143=P6142,R6143+T6142,R6143)</f>
        <v>177117.02405415897</v>
      </c>
      <c r="U6143">
        <f>IF(P6143=P6142,1+U6142,1)</f>
        <v>5</v>
      </c>
      <c r="V6143">
        <f t="shared" si="95"/>
        <v>35423.404810831795</v>
      </c>
      <c r="W6143" t="str">
        <f>IF(V6143="","",IF(ABS(V6143-R6143)&gt;W$1,ABS(V6143-R6143),""))</f>
        <v/>
      </c>
      <c r="X6143" t="str">
        <f>Y6143&amp;"-"&amp;Z6143&amp;"-"&amp;AC6143&amp;"-"&amp;AD6143&amp;"-"&amp;AG6143</f>
        <v>30.5-e-A-0-2.5</v>
      </c>
      <c r="Y6143">
        <f>F6143</f>
        <v>30.5</v>
      </c>
      <c r="Z6143" s="2" t="str">
        <f>G6143</f>
        <v>e</v>
      </c>
      <c r="AA6143">
        <f>_xlfn.IFNA(VLOOKUP(X6143,'duo-out'!A$2:Q$5000,5,FALSE),E6143+10*(H6143-1)+1+_xlfn.IFNA(VLOOKUP(D6143,states!A$2:C$10,3,FALSE),1))</f>
        <v>251</v>
      </c>
      <c r="AB6143">
        <f>IF(V6143="","",V6143)</f>
        <v>35423.404810831795</v>
      </c>
      <c r="AC6143" s="2" t="str">
        <f>_xlfn.IFNA(VLOOKUP(D6143,states!A$2:C$10,2,FALSE),"XX")</f>
        <v>A</v>
      </c>
      <c r="AD6143">
        <f>E6143</f>
        <v>0</v>
      </c>
      <c r="AE6143">
        <f>_xlfn.IFNA(VLOOKUP(D6143,states!A$2:D$10,4,FALSE),0)</f>
        <v>2</v>
      </c>
      <c r="AF6143">
        <v>0.5</v>
      </c>
      <c r="AG6143">
        <f>IF(AE6143=0,AF6143,IF(AE6143=1,IF(F6143=0.5,0.5,IF(H6143=1,0.5,1.5)),IF(F6143=0.5,0.5,IF(H6143=1,2.5,1.5))))</f>
        <v>2.5</v>
      </c>
      <c r="AH6143" s="7">
        <f>IF(AC6143="XX",0,1/C6143^(1/5)*IF(E6143=0,100,1)/(E6143+1)^(1/4))</f>
        <v>114.86983549970351</v>
      </c>
    </row>
    <row r="6144" spans="1:34">
      <c r="A6144">
        <v>210</v>
      </c>
      <c r="B6144" s="1">
        <v>22672.97</v>
      </c>
      <c r="C6144" s="6">
        <v>0.5</v>
      </c>
      <c r="D6144" t="s">
        <v>3</v>
      </c>
      <c r="E6144">
        <v>0</v>
      </c>
      <c r="F6144">
        <v>30.5</v>
      </c>
      <c r="G6144" t="s">
        <v>1</v>
      </c>
      <c r="H6144">
        <v>2</v>
      </c>
      <c r="I6144" t="s">
        <v>0</v>
      </c>
      <c r="J6144">
        <v>0</v>
      </c>
      <c r="K6144">
        <v>31.5</v>
      </c>
      <c r="L6144" t="s">
        <v>1</v>
      </c>
      <c r="M6144">
        <v>2</v>
      </c>
      <c r="N6144" t="s">
        <v>265</v>
      </c>
      <c r="O6144">
        <v>-1</v>
      </c>
      <c r="P6144" t="str">
        <f>D6144&amp;"-"&amp;F6144&amp;"-"&amp;G6144&amp;"-"&amp;E6144&amp;"-"&amp;H6144</f>
        <v>A2Delta-30.5-e-0-2</v>
      </c>
      <c r="Q6144" t="str">
        <f>I6144&amp;"-"&amp;K6144&amp;"-"&amp;L6144&amp;"-"&amp;J6144&amp;"-"&amp;M6144</f>
        <v>X2Pi-31.5-e-0-2</v>
      </c>
      <c r="R6144">
        <f>B6144+S6144</f>
        <v>36124.237472674999</v>
      </c>
      <c r="S6144">
        <f>_xlfn.IFNA(VLOOKUP(Q6144,'MARVEL-X'!A$2:I$1400,7,FALSE),VLOOKUP(Q6144,MARVEL!A$2:J$1522,10,FALSE))</f>
        <v>13451.267472674999</v>
      </c>
      <c r="T6144">
        <f>IF(P6144=P6143,R6144+T6143,R6144)</f>
        <v>36124.237472674999</v>
      </c>
      <c r="U6144">
        <f>IF(P6144=P6143,1+U6143,1)</f>
        <v>1</v>
      </c>
      <c r="V6144" t="str">
        <f t="shared" si="95"/>
        <v/>
      </c>
      <c r="W6144" t="str">
        <f>IF(V6144="","",IF(ABS(V6144-R6144)&gt;W$1,ABS(V6144-R6144),""))</f>
        <v/>
      </c>
      <c r="X6144" t="str">
        <f>Y6144&amp;"-"&amp;Z6144&amp;"-"&amp;AC6144&amp;"-"&amp;AD6144&amp;"-"&amp;AG6144</f>
        <v>30.5-e-A-0-1.5</v>
      </c>
      <c r="Y6144">
        <f>F6144</f>
        <v>30.5</v>
      </c>
      <c r="Z6144" s="2" t="str">
        <f>G6144</f>
        <v>e</v>
      </c>
      <c r="AA6144">
        <f>_xlfn.IFNA(VLOOKUP(X6144,'duo-out'!A$2:Q$5000,5,FALSE),E6144+10*(H6144-1)+1+_xlfn.IFNA(VLOOKUP(D6144,states!A$2:C$10,3,FALSE),1))</f>
        <v>261</v>
      </c>
      <c r="AB6144" t="str">
        <f>IF(V6144="","",V6144)</f>
        <v/>
      </c>
      <c r="AC6144" s="2" t="str">
        <f>_xlfn.IFNA(VLOOKUP(D6144,states!A$2:C$10,2,FALSE),"XX")</f>
        <v>A</v>
      </c>
      <c r="AD6144">
        <f>E6144</f>
        <v>0</v>
      </c>
      <c r="AE6144">
        <f>_xlfn.IFNA(VLOOKUP(D6144,states!A$2:D$10,4,FALSE),0)</f>
        <v>2</v>
      </c>
      <c r="AF6144">
        <v>0.5</v>
      </c>
      <c r="AG6144">
        <f>IF(AE6144=0,AF6144,IF(AE6144=1,IF(F6144=0.5,0.5,IF(H6144=1,0.5,1.5)),IF(F6144=0.5,0.5,IF(H6144=1,2.5,1.5))))</f>
        <v>1.5</v>
      </c>
      <c r="AH6144" s="7">
        <f>IF(AC6144="XX",0,1/C6144^(1/5)*IF(E6144=0,100,1)/(E6144+1)^(1/4))</f>
        <v>114.86983549970351</v>
      </c>
    </row>
    <row r="6145" spans="1:34">
      <c r="A6145">
        <v>199</v>
      </c>
      <c r="B6145" s="1">
        <v>24158.81</v>
      </c>
      <c r="C6145" s="6">
        <v>0.5</v>
      </c>
      <c r="D6145" t="s">
        <v>3</v>
      </c>
      <c r="E6145">
        <v>0</v>
      </c>
      <c r="F6145">
        <v>30.5</v>
      </c>
      <c r="G6145" t="s">
        <v>1</v>
      </c>
      <c r="H6145">
        <v>2</v>
      </c>
      <c r="I6145" t="s">
        <v>0</v>
      </c>
      <c r="J6145">
        <v>0</v>
      </c>
      <c r="K6145">
        <v>29.5</v>
      </c>
      <c r="L6145" t="s">
        <v>1</v>
      </c>
      <c r="M6145">
        <v>2</v>
      </c>
      <c r="N6145" t="s">
        <v>254</v>
      </c>
      <c r="O6145">
        <v>-1</v>
      </c>
      <c r="P6145" t="str">
        <f>D6145&amp;"-"&amp;F6145&amp;"-"&amp;G6145&amp;"-"&amp;E6145&amp;"-"&amp;H6145</f>
        <v>A2Delta-30.5-e-0-2</v>
      </c>
      <c r="Q6145" t="str">
        <f>I6145&amp;"-"&amp;K6145&amp;"-"&amp;L6145&amp;"-"&amp;J6145&amp;"-"&amp;M6145</f>
        <v>X2Pi-29.5-e-0-2</v>
      </c>
      <c r="R6145">
        <f>B6145+S6145</f>
        <v>36150.939231682001</v>
      </c>
      <c r="S6145">
        <f>_xlfn.IFNA(VLOOKUP(Q6145,'MARVEL-X'!A$2:I$1400,7,FALSE),VLOOKUP(Q6145,MARVEL!A$2:J$1522,10,FALSE))</f>
        <v>11992.129231682</v>
      </c>
      <c r="T6145">
        <f>IF(P6145=P6144,R6145+T6144,R6145)</f>
        <v>72275.176704357</v>
      </c>
      <c r="U6145">
        <f>IF(P6145=P6144,1+U6144,1)</f>
        <v>2</v>
      </c>
      <c r="V6145">
        <f t="shared" si="95"/>
        <v>36137.5883521785</v>
      </c>
      <c r="W6145">
        <f>IF(V6145="","",IF(ABS(V6145-R6145)&gt;W$1,ABS(V6145-R6145),""))</f>
        <v>13.350879503501346</v>
      </c>
      <c r="X6145" t="str">
        <f>Y6145&amp;"-"&amp;Z6145&amp;"-"&amp;AC6145&amp;"-"&amp;AD6145&amp;"-"&amp;AG6145</f>
        <v>30.5-e-A-0-1.5</v>
      </c>
      <c r="Y6145">
        <f>F6145</f>
        <v>30.5</v>
      </c>
      <c r="Z6145" s="2" t="str">
        <f>G6145</f>
        <v>e</v>
      </c>
      <c r="AA6145">
        <f>_xlfn.IFNA(VLOOKUP(X6145,'duo-out'!A$2:Q$5000,5,FALSE),E6145+10*(H6145-1)+1+_xlfn.IFNA(VLOOKUP(D6145,states!A$2:C$10,3,FALSE),1))</f>
        <v>261</v>
      </c>
      <c r="AB6145">
        <f>IF(V6145="","",V6145)</f>
        <v>36137.5883521785</v>
      </c>
      <c r="AC6145" s="2" t="str">
        <f>_xlfn.IFNA(VLOOKUP(D6145,states!A$2:C$10,2,FALSE),"XX")</f>
        <v>A</v>
      </c>
      <c r="AD6145">
        <f>E6145</f>
        <v>0</v>
      </c>
      <c r="AE6145">
        <f>_xlfn.IFNA(VLOOKUP(D6145,states!A$2:D$10,4,FALSE),0)</f>
        <v>2</v>
      </c>
      <c r="AF6145">
        <v>0.5</v>
      </c>
      <c r="AG6145">
        <f>IF(AE6145=0,AF6145,IF(AE6145=1,IF(F6145=0.5,0.5,IF(H6145=1,0.5,1.5)),IF(F6145=0.5,0.5,IF(H6145=1,2.5,1.5))))</f>
        <v>1.5</v>
      </c>
      <c r="AH6145" s="7">
        <f>IF(AC6145="XX",0,1/C6145^(1/5)*IF(E6145=0,100,1)/(E6145+1)^(1/4))</f>
        <v>114.86983549970351</v>
      </c>
    </row>
    <row r="6146" spans="1:34">
      <c r="A6146">
        <v>1021</v>
      </c>
      <c r="B6146" s="1">
        <v>22513.21</v>
      </c>
      <c r="C6146" s="6">
        <v>0.8679</v>
      </c>
      <c r="D6146" t="s">
        <v>3</v>
      </c>
      <c r="E6146">
        <v>1</v>
      </c>
      <c r="F6146">
        <v>30.5</v>
      </c>
      <c r="G6146" t="s">
        <v>1</v>
      </c>
      <c r="H6146">
        <v>1</v>
      </c>
      <c r="I6146" t="s">
        <v>0</v>
      </c>
      <c r="J6146">
        <v>1</v>
      </c>
      <c r="K6146">
        <v>31.5</v>
      </c>
      <c r="L6146" t="s">
        <v>1</v>
      </c>
      <c r="M6146">
        <v>1</v>
      </c>
      <c r="N6146" t="s">
        <v>1077</v>
      </c>
      <c r="O6146">
        <v>1</v>
      </c>
      <c r="P6146" t="str">
        <f>D6146&amp;"-"&amp;F6146&amp;"-"&amp;G6146&amp;"-"&amp;E6146&amp;"-"&amp;H6146</f>
        <v>A2Delta-30.5-e-1-1</v>
      </c>
      <c r="Q6146" t="str">
        <f>I6146&amp;"-"&amp;K6146&amp;"-"&amp;L6146&amp;"-"&amp;J6146&amp;"-"&amp;M6146</f>
        <v>X2Pi-31.5-e-1-1</v>
      </c>
      <c r="R6146">
        <f>B6146+S6146</f>
        <v>37479.059329370997</v>
      </c>
      <c r="S6146">
        <f>_xlfn.IFNA(VLOOKUP(Q6146,'MARVEL-X'!A$2:I$1400,7,FALSE),VLOOKUP(Q6146,MARVEL!A$2:J$1522,10,FALSE))</f>
        <v>14965.849329371</v>
      </c>
      <c r="T6146">
        <f>IF(P6146=P6145,R6146+T6145,R6146)</f>
        <v>37479.059329370997</v>
      </c>
      <c r="U6146">
        <f>IF(P6146=P6145,1+U6145,1)</f>
        <v>1</v>
      </c>
      <c r="V6146" t="str">
        <f t="shared" si="95"/>
        <v/>
      </c>
      <c r="W6146" t="str">
        <f>IF(V6146="","",IF(ABS(V6146-R6146)&gt;W$1,ABS(V6146-R6146),""))</f>
        <v/>
      </c>
      <c r="X6146" t="str">
        <f>Y6146&amp;"-"&amp;Z6146&amp;"-"&amp;AC6146&amp;"-"&amp;AD6146&amp;"-"&amp;AG6146</f>
        <v>30.5-e-A-1-2.5</v>
      </c>
      <c r="Y6146">
        <f>F6146</f>
        <v>30.5</v>
      </c>
      <c r="Z6146" s="2" t="str">
        <f>G6146</f>
        <v>e</v>
      </c>
      <c r="AA6146">
        <f>_xlfn.IFNA(VLOOKUP(X6146,'duo-out'!A$2:Q$5000,5,FALSE),E6146+10*(H6146-1)+1+_xlfn.IFNA(VLOOKUP(D6146,states!A$2:C$10,3,FALSE),1))</f>
        <v>252</v>
      </c>
      <c r="AB6146" t="str">
        <f>IF(V6146="","",V6146)</f>
        <v/>
      </c>
      <c r="AC6146" s="2" t="str">
        <f>_xlfn.IFNA(VLOOKUP(D6146,states!A$2:C$10,2,FALSE),"XX")</f>
        <v>A</v>
      </c>
      <c r="AD6146">
        <f>E6146</f>
        <v>1</v>
      </c>
      <c r="AE6146">
        <f>_xlfn.IFNA(VLOOKUP(D6146,states!A$2:D$10,4,FALSE),0)</f>
        <v>2</v>
      </c>
      <c r="AF6146">
        <v>0.5</v>
      </c>
      <c r="AG6146">
        <f>IF(AE6146=0,AF6146,IF(AE6146=1,IF(F6146=0.5,0.5,IF(H6146=1,0.5,1.5)),IF(F6146=0.5,0.5,IF(H6146=1,2.5,1.5))))</f>
        <v>2.5</v>
      </c>
      <c r="AH6146" s="7">
        <f>IF(AC6146="XX",0,1/C6146^(1/5)*IF(E6146=0,100,1)/(E6146+1)^(1/4))</f>
        <v>0.86506464609436462</v>
      </c>
    </row>
    <row r="6147" spans="1:34">
      <c r="A6147">
        <v>933</v>
      </c>
      <c r="B6147" s="1">
        <v>23886.86</v>
      </c>
      <c r="C6147" s="6">
        <v>1.097</v>
      </c>
      <c r="D6147" t="s">
        <v>3</v>
      </c>
      <c r="E6147">
        <v>1</v>
      </c>
      <c r="F6147">
        <v>30.5</v>
      </c>
      <c r="G6147" t="s">
        <v>1</v>
      </c>
      <c r="H6147">
        <v>1</v>
      </c>
      <c r="I6147" t="s">
        <v>0</v>
      </c>
      <c r="J6147">
        <v>1</v>
      </c>
      <c r="K6147">
        <v>29.5</v>
      </c>
      <c r="L6147" t="s">
        <v>1</v>
      </c>
      <c r="M6147">
        <v>1</v>
      </c>
      <c r="N6147" t="s">
        <v>989</v>
      </c>
      <c r="O6147">
        <v>1</v>
      </c>
      <c r="P6147" t="str">
        <f>D6147&amp;"-"&amp;F6147&amp;"-"&amp;G6147&amp;"-"&amp;E6147&amp;"-"&amp;H6147</f>
        <v>A2Delta-30.5-e-1-1</v>
      </c>
      <c r="Q6147" t="str">
        <f>I6147&amp;"-"&amp;K6147&amp;"-"&amp;L6147&amp;"-"&amp;J6147&amp;"-"&amp;M6147</f>
        <v>X2Pi-29.5-e-1-1</v>
      </c>
      <c r="R6147">
        <f>B6147+S6147</f>
        <v>37480.672024068997</v>
      </c>
      <c r="S6147">
        <f>_xlfn.IFNA(VLOOKUP(Q6147,'MARVEL-X'!A$2:I$1400,7,FALSE),VLOOKUP(Q6147,MARVEL!A$2:J$1522,10,FALSE))</f>
        <v>13593.812024068999</v>
      </c>
      <c r="T6147">
        <f>IF(P6147=P6146,R6147+T6146,R6147)</f>
        <v>74959.731353440002</v>
      </c>
      <c r="U6147">
        <f>IF(P6147=P6146,1+U6146,1)</f>
        <v>2</v>
      </c>
      <c r="V6147" t="str">
        <f t="shared" ref="V6147:V6210" si="96">IF(P6147=P6148,"",T6147/U6147)</f>
        <v/>
      </c>
      <c r="W6147" t="str">
        <f>IF(V6147="","",IF(ABS(V6147-R6147)&gt;W$1,ABS(V6147-R6147),""))</f>
        <v/>
      </c>
      <c r="X6147" t="str">
        <f>Y6147&amp;"-"&amp;Z6147&amp;"-"&amp;AC6147&amp;"-"&amp;AD6147&amp;"-"&amp;AG6147</f>
        <v>30.5-e-A-1-2.5</v>
      </c>
      <c r="Y6147">
        <f>F6147</f>
        <v>30.5</v>
      </c>
      <c r="Z6147" s="2" t="str">
        <f>G6147</f>
        <v>e</v>
      </c>
      <c r="AA6147">
        <f>_xlfn.IFNA(VLOOKUP(X6147,'duo-out'!A$2:Q$5000,5,FALSE),E6147+10*(H6147-1)+1+_xlfn.IFNA(VLOOKUP(D6147,states!A$2:C$10,3,FALSE),1))</f>
        <v>252</v>
      </c>
      <c r="AB6147" t="str">
        <f>IF(V6147="","",V6147)</f>
        <v/>
      </c>
      <c r="AC6147" s="2" t="str">
        <f>_xlfn.IFNA(VLOOKUP(D6147,states!A$2:C$10,2,FALSE),"XX")</f>
        <v>A</v>
      </c>
      <c r="AD6147">
        <f>E6147</f>
        <v>1</v>
      </c>
      <c r="AE6147">
        <f>_xlfn.IFNA(VLOOKUP(D6147,states!A$2:D$10,4,FALSE),0)</f>
        <v>2</v>
      </c>
      <c r="AF6147">
        <v>0.5</v>
      </c>
      <c r="AG6147">
        <f>IF(AE6147=0,AF6147,IF(AE6147=1,IF(F6147=0.5,0.5,IF(H6147=1,0.5,1.5)),IF(F6147=0.5,0.5,IF(H6147=1,2.5,1.5))))</f>
        <v>2.5</v>
      </c>
      <c r="AH6147" s="7">
        <f>IF(AC6147="XX",0,1/C6147^(1/5)*IF(E6147=0,100,1)/(E6147+1)^(1/4))</f>
        <v>0.82546977422974832</v>
      </c>
    </row>
    <row r="6148" spans="1:34">
      <c r="A6148">
        <v>5851</v>
      </c>
      <c r="B6148" s="1">
        <v>23884.99</v>
      </c>
      <c r="C6148" s="6">
        <v>2.0369999999999999</v>
      </c>
      <c r="D6148" t="s">
        <v>3</v>
      </c>
      <c r="E6148">
        <v>1</v>
      </c>
      <c r="F6148">
        <v>30.5</v>
      </c>
      <c r="G6148" t="s">
        <v>1</v>
      </c>
      <c r="H6148">
        <v>1</v>
      </c>
      <c r="I6148" t="s">
        <v>0</v>
      </c>
      <c r="J6148">
        <v>1</v>
      </c>
      <c r="K6148">
        <v>29.5</v>
      </c>
      <c r="L6148" t="s">
        <v>1</v>
      </c>
      <c r="M6148">
        <v>1</v>
      </c>
      <c r="N6148" t="s">
        <v>5907</v>
      </c>
      <c r="O6148">
        <v>1</v>
      </c>
      <c r="P6148" t="str">
        <f>D6148&amp;"-"&amp;F6148&amp;"-"&amp;G6148&amp;"-"&amp;E6148&amp;"-"&amp;H6148</f>
        <v>A2Delta-30.5-e-1-1</v>
      </c>
      <c r="Q6148" t="str">
        <f>I6148&amp;"-"&amp;K6148&amp;"-"&amp;L6148&amp;"-"&amp;J6148&amp;"-"&amp;M6148</f>
        <v>X2Pi-29.5-e-1-1</v>
      </c>
      <c r="R6148">
        <f>B6148+S6148</f>
        <v>37478.802024069002</v>
      </c>
      <c r="S6148">
        <f>_xlfn.IFNA(VLOOKUP(Q6148,'MARVEL-X'!A$2:I$1400,7,FALSE),VLOOKUP(Q6148,MARVEL!A$2:J$1522,10,FALSE))</f>
        <v>13593.812024068999</v>
      </c>
      <c r="T6148">
        <f>IF(P6148=P6147,R6148+T6147,R6148)</f>
        <v>112438.53337750901</v>
      </c>
      <c r="U6148">
        <f>IF(P6148=P6147,1+U6147,1)</f>
        <v>3</v>
      </c>
      <c r="V6148">
        <f t="shared" si="96"/>
        <v>37479.511125836339</v>
      </c>
      <c r="W6148">
        <f>IF(V6148="","",IF(ABS(V6148-R6148)&gt;W$1,ABS(V6148-R6148),""))</f>
        <v>0.70910176733741537</v>
      </c>
      <c r="X6148" t="str">
        <f>Y6148&amp;"-"&amp;Z6148&amp;"-"&amp;AC6148&amp;"-"&amp;AD6148&amp;"-"&amp;AG6148</f>
        <v>30.5-e-A-1-2.5</v>
      </c>
      <c r="Y6148">
        <f>F6148</f>
        <v>30.5</v>
      </c>
      <c r="Z6148" s="2" t="str">
        <f>G6148</f>
        <v>e</v>
      </c>
      <c r="AA6148">
        <f>_xlfn.IFNA(VLOOKUP(X6148,'duo-out'!A$2:Q$5000,5,FALSE),E6148+10*(H6148-1)+1+_xlfn.IFNA(VLOOKUP(D6148,states!A$2:C$10,3,FALSE),1))</f>
        <v>252</v>
      </c>
      <c r="AB6148">
        <f>IF(V6148="","",V6148)</f>
        <v>37479.511125836339</v>
      </c>
      <c r="AC6148" s="2" t="str">
        <f>_xlfn.IFNA(VLOOKUP(D6148,states!A$2:C$10,2,FALSE),"XX")</f>
        <v>A</v>
      </c>
      <c r="AD6148">
        <f>E6148</f>
        <v>1</v>
      </c>
      <c r="AE6148">
        <f>_xlfn.IFNA(VLOOKUP(D6148,states!A$2:D$10,4,FALSE),0)</f>
        <v>2</v>
      </c>
      <c r="AF6148">
        <v>0.5</v>
      </c>
      <c r="AG6148">
        <f>IF(AE6148=0,AF6148,IF(AE6148=1,IF(F6148=0.5,0.5,IF(H6148=1,0.5,1.5)),IF(F6148=0.5,0.5,IF(H6148=1,2.5,1.5))))</f>
        <v>2.5</v>
      </c>
      <c r="AH6148" s="7">
        <f>IF(AC6148="XX",0,1/C6148^(1/5)*IF(E6148=0,100,1)/(E6148+1)^(1/4))</f>
        <v>0.7293639524975708</v>
      </c>
    </row>
    <row r="6149" spans="1:34">
      <c r="A6149">
        <v>5877</v>
      </c>
      <c r="B6149" s="1">
        <v>23903.32</v>
      </c>
      <c r="C6149" s="6">
        <v>0.5</v>
      </c>
      <c r="D6149" t="s">
        <v>3</v>
      </c>
      <c r="E6149">
        <v>1</v>
      </c>
      <c r="F6149">
        <v>30.5</v>
      </c>
      <c r="G6149" t="s">
        <v>1</v>
      </c>
      <c r="H6149">
        <v>2</v>
      </c>
      <c r="I6149" t="s">
        <v>0</v>
      </c>
      <c r="J6149">
        <v>1</v>
      </c>
      <c r="K6149">
        <v>29.5</v>
      </c>
      <c r="L6149" t="s">
        <v>1</v>
      </c>
      <c r="M6149">
        <v>2</v>
      </c>
      <c r="N6149" t="s">
        <v>5933</v>
      </c>
      <c r="O6149">
        <v>1</v>
      </c>
      <c r="P6149" t="str">
        <f>D6149&amp;"-"&amp;F6149&amp;"-"&amp;G6149&amp;"-"&amp;E6149&amp;"-"&amp;H6149</f>
        <v>A2Delta-30.5-e-1-2</v>
      </c>
      <c r="Q6149" t="str">
        <f>I6149&amp;"-"&amp;K6149&amp;"-"&amp;L6149&amp;"-"&amp;J6149&amp;"-"&amp;M6149</f>
        <v>X2Pi-29.5-e-1-2</v>
      </c>
      <c r="R6149">
        <f>B6149+S6149</f>
        <v>38152.478099403997</v>
      </c>
      <c r="S6149">
        <f>_xlfn.IFNA(VLOOKUP(Q6149,'MARVEL-X'!A$2:I$1400,7,FALSE),VLOOKUP(Q6149,MARVEL!A$2:J$1522,10,FALSE))</f>
        <v>14249.158099404</v>
      </c>
      <c r="T6149">
        <f>IF(P6149=P6148,R6149+T6148,R6149)</f>
        <v>38152.478099403997</v>
      </c>
      <c r="U6149">
        <f>IF(P6149=P6148,1+U6148,1)</f>
        <v>1</v>
      </c>
      <c r="V6149">
        <f t="shared" si="96"/>
        <v>38152.478099403997</v>
      </c>
      <c r="W6149" t="str">
        <f>IF(V6149="","",IF(ABS(V6149-R6149)&gt;W$1,ABS(V6149-R6149),""))</f>
        <v/>
      </c>
      <c r="X6149" t="str">
        <f>Y6149&amp;"-"&amp;Z6149&amp;"-"&amp;AC6149&amp;"-"&amp;AD6149&amp;"-"&amp;AG6149</f>
        <v>30.5-e-A-1-1.5</v>
      </c>
      <c r="Y6149">
        <f>F6149</f>
        <v>30.5</v>
      </c>
      <c r="Z6149" s="2" t="str">
        <f>G6149</f>
        <v>e</v>
      </c>
      <c r="AA6149">
        <f>_xlfn.IFNA(VLOOKUP(X6149,'duo-out'!A$2:Q$5000,5,FALSE),E6149+10*(H6149-1)+1+_xlfn.IFNA(VLOOKUP(D6149,states!A$2:C$10,3,FALSE),1))</f>
        <v>262</v>
      </c>
      <c r="AB6149">
        <f>IF(V6149="","",V6149)</f>
        <v>38152.478099403997</v>
      </c>
      <c r="AC6149" s="2" t="str">
        <f>_xlfn.IFNA(VLOOKUP(D6149,states!A$2:C$10,2,FALSE),"XX")</f>
        <v>A</v>
      </c>
      <c r="AD6149">
        <f>E6149</f>
        <v>1</v>
      </c>
      <c r="AE6149">
        <f>_xlfn.IFNA(VLOOKUP(D6149,states!A$2:D$10,4,FALSE),0)</f>
        <v>2</v>
      </c>
      <c r="AF6149">
        <v>0.5</v>
      </c>
      <c r="AG6149">
        <f>IF(AE6149=0,AF6149,IF(AE6149=1,IF(F6149=0.5,0.5,IF(H6149=1,0.5,1.5)),IF(F6149=0.5,0.5,IF(H6149=1,2.5,1.5))))</f>
        <v>1.5</v>
      </c>
      <c r="AH6149" s="7">
        <f>IF(AC6149="XX",0,1/C6149^(1/5)*IF(E6149=0,100,1)/(E6149+1)^(1/4))</f>
        <v>0.96593632892484571</v>
      </c>
    </row>
    <row r="6150" spans="1:34">
      <c r="A6150">
        <v>5935</v>
      </c>
      <c r="B6150" s="1">
        <v>22162.46</v>
      </c>
      <c r="C6150" s="6">
        <v>0.5</v>
      </c>
      <c r="D6150" t="s">
        <v>3</v>
      </c>
      <c r="E6150">
        <v>2</v>
      </c>
      <c r="F6150">
        <v>30.5</v>
      </c>
      <c r="G6150" t="s">
        <v>1</v>
      </c>
      <c r="H6150">
        <v>1</v>
      </c>
      <c r="I6150" t="s">
        <v>0</v>
      </c>
      <c r="J6150">
        <v>2</v>
      </c>
      <c r="K6150">
        <v>31.5</v>
      </c>
      <c r="L6150" t="s">
        <v>1</v>
      </c>
      <c r="M6150">
        <v>1</v>
      </c>
      <c r="N6150" t="s">
        <v>5991</v>
      </c>
      <c r="O6150">
        <v>1</v>
      </c>
      <c r="P6150" t="str">
        <f>D6150&amp;"-"&amp;F6150&amp;"-"&amp;G6150&amp;"-"&amp;E6150&amp;"-"&amp;H6150</f>
        <v>A2Delta-30.5-e-2-1</v>
      </c>
      <c r="Q6150" t="str">
        <f>I6150&amp;"-"&amp;K6150&amp;"-"&amp;L6150&amp;"-"&amp;J6150&amp;"-"&amp;M6150</f>
        <v>X2Pi-31.5-e-2-1</v>
      </c>
      <c r="R6150">
        <f>B6150+S6150</f>
        <v>39229.805751423999</v>
      </c>
      <c r="S6150">
        <f>_xlfn.IFNA(VLOOKUP(Q6150,'MARVEL-X'!A$2:I$1400,7,FALSE),VLOOKUP(Q6150,MARVEL!A$2:J$1522,10,FALSE))</f>
        <v>17067.345751424</v>
      </c>
      <c r="T6150">
        <f>IF(P6150=P6149,R6150+T6149,R6150)</f>
        <v>39229.805751423999</v>
      </c>
      <c r="U6150">
        <f>IF(P6150=P6149,1+U6149,1)</f>
        <v>1</v>
      </c>
      <c r="V6150">
        <f t="shared" si="96"/>
        <v>39229.805751423999</v>
      </c>
      <c r="W6150" t="str">
        <f>IF(V6150="","",IF(ABS(V6150-R6150)&gt;W$1,ABS(V6150-R6150),""))</f>
        <v/>
      </c>
      <c r="X6150" t="str">
        <f>Y6150&amp;"-"&amp;Z6150&amp;"-"&amp;AC6150&amp;"-"&amp;AD6150&amp;"-"&amp;AG6150</f>
        <v>30.5-e-A-2-2.5</v>
      </c>
      <c r="Y6150">
        <f>F6150</f>
        <v>30.5</v>
      </c>
      <c r="Z6150" s="2" t="str">
        <f>G6150</f>
        <v>e</v>
      </c>
      <c r="AA6150">
        <f>_xlfn.IFNA(VLOOKUP(X6150,'duo-out'!A$2:Q$5000,5,FALSE),E6150+10*(H6150-1)+1+_xlfn.IFNA(VLOOKUP(D6150,states!A$2:C$10,3,FALSE),1))</f>
        <v>253</v>
      </c>
      <c r="AB6150">
        <f>IF(V6150="","",V6150)</f>
        <v>39229.805751423999</v>
      </c>
      <c r="AC6150" s="2" t="str">
        <f>_xlfn.IFNA(VLOOKUP(D6150,states!A$2:C$10,2,FALSE),"XX")</f>
        <v>A</v>
      </c>
      <c r="AD6150">
        <f>E6150</f>
        <v>2</v>
      </c>
      <c r="AE6150">
        <f>_xlfn.IFNA(VLOOKUP(D6150,states!A$2:D$10,4,FALSE),0)</f>
        <v>2</v>
      </c>
      <c r="AF6150">
        <v>0.5</v>
      </c>
      <c r="AG6150">
        <f>IF(AE6150=0,AF6150,IF(AE6150=1,IF(F6150=0.5,0.5,IF(H6150=1,0.5,1.5)),IF(F6150=0.5,0.5,IF(H6150=1,2.5,1.5))))</f>
        <v>2.5</v>
      </c>
      <c r="AH6150" s="7">
        <f>IF(AC6150="XX",0,1/C6150^(1/5)*IF(E6150=0,100,1)/(E6150+1)^(1/4))</f>
        <v>0.87282200217602857</v>
      </c>
    </row>
    <row r="6151" spans="1:34">
      <c r="A6151">
        <v>5823</v>
      </c>
      <c r="B6151" s="1">
        <v>22708.81</v>
      </c>
      <c r="C6151" s="6">
        <v>0.5</v>
      </c>
      <c r="D6151" t="s">
        <v>3</v>
      </c>
      <c r="E6151">
        <v>0</v>
      </c>
      <c r="F6151">
        <v>30.5</v>
      </c>
      <c r="G6151" t="s">
        <v>2</v>
      </c>
      <c r="H6151">
        <v>1</v>
      </c>
      <c r="I6151" t="s">
        <v>0</v>
      </c>
      <c r="J6151">
        <v>0</v>
      </c>
      <c r="K6151">
        <v>31.5</v>
      </c>
      <c r="L6151" t="s">
        <v>2</v>
      </c>
      <c r="M6151">
        <v>1</v>
      </c>
      <c r="N6151" t="s">
        <v>5879</v>
      </c>
      <c r="O6151">
        <v>1</v>
      </c>
      <c r="P6151" t="str">
        <f>D6151&amp;"-"&amp;F6151&amp;"-"&amp;G6151&amp;"-"&amp;E6151&amp;"-"&amp;H6151</f>
        <v>A2Delta-30.5-f-0-1</v>
      </c>
      <c r="Q6151" t="str">
        <f>I6151&amp;"-"&amp;K6151&amp;"-"&amp;L6151&amp;"-"&amp;J6151&amp;"-"&amp;M6151</f>
        <v>X2Pi-31.5-f-0-1</v>
      </c>
      <c r="R6151">
        <f>B6151+S6151</f>
        <v>35423.665325709</v>
      </c>
      <c r="S6151">
        <f>_xlfn.IFNA(VLOOKUP(Q6151,'MARVEL-X'!A$2:I$1400,7,FALSE),VLOOKUP(Q6151,MARVEL!A$2:J$1522,10,FALSE))</f>
        <v>12714.855325708999</v>
      </c>
      <c r="T6151">
        <f>IF(P6151=P6150,R6151+T6150,R6151)</f>
        <v>35423.665325709</v>
      </c>
      <c r="U6151">
        <f>IF(P6151=P6150,1+U6150,1)</f>
        <v>1</v>
      </c>
      <c r="V6151" t="str">
        <f t="shared" si="96"/>
        <v/>
      </c>
      <c r="W6151" t="str">
        <f>IF(V6151="","",IF(ABS(V6151-R6151)&gt;W$1,ABS(V6151-R6151),""))</f>
        <v/>
      </c>
      <c r="X6151" t="str">
        <f>Y6151&amp;"-"&amp;Z6151&amp;"-"&amp;AC6151&amp;"-"&amp;AD6151&amp;"-"&amp;AG6151</f>
        <v>30.5-f-A-0-2.5</v>
      </c>
      <c r="Y6151">
        <f>F6151</f>
        <v>30.5</v>
      </c>
      <c r="Z6151" s="2" t="str">
        <f>G6151</f>
        <v>f</v>
      </c>
      <c r="AA6151">
        <f>_xlfn.IFNA(VLOOKUP(X6151,'duo-out'!A$2:Q$5000,5,FALSE),E6151+10*(H6151-1)+1+_xlfn.IFNA(VLOOKUP(D6151,states!A$2:C$10,3,FALSE),1))</f>
        <v>251</v>
      </c>
      <c r="AB6151" t="str">
        <f>IF(V6151="","",V6151)</f>
        <v/>
      </c>
      <c r="AC6151" s="2" t="str">
        <f>_xlfn.IFNA(VLOOKUP(D6151,states!A$2:C$10,2,FALSE),"XX")</f>
        <v>A</v>
      </c>
      <c r="AD6151">
        <f>E6151</f>
        <v>0</v>
      </c>
      <c r="AE6151">
        <f>_xlfn.IFNA(VLOOKUP(D6151,states!A$2:D$10,4,FALSE),0)</f>
        <v>2</v>
      </c>
      <c r="AF6151">
        <v>0.5</v>
      </c>
      <c r="AG6151">
        <f>IF(AE6151=0,AF6151,IF(AE6151=1,IF(F6151=0.5,0.5,IF(H6151=1,0.5,1.5)),IF(F6151=0.5,0.5,IF(H6151=1,2.5,1.5))))</f>
        <v>2.5</v>
      </c>
      <c r="AH6151" s="7">
        <f>IF(AC6151="XX",0,1/C6151^(1/5)*IF(E6151=0,100,1)/(E6151+1)^(1/4))</f>
        <v>114.86983549970351</v>
      </c>
    </row>
    <row r="6152" spans="1:34">
      <c r="A6152">
        <v>5806</v>
      </c>
      <c r="B6152" s="1">
        <v>24138.799999999999</v>
      </c>
      <c r="C6152" s="6">
        <v>0.5</v>
      </c>
      <c r="D6152" t="s">
        <v>3</v>
      </c>
      <c r="E6152">
        <v>0</v>
      </c>
      <c r="F6152">
        <v>30.5</v>
      </c>
      <c r="G6152" t="s">
        <v>2</v>
      </c>
      <c r="H6152">
        <v>1</v>
      </c>
      <c r="I6152" t="s">
        <v>0</v>
      </c>
      <c r="J6152">
        <v>0</v>
      </c>
      <c r="K6152">
        <v>29.5</v>
      </c>
      <c r="L6152" t="s">
        <v>2</v>
      </c>
      <c r="M6152">
        <v>1</v>
      </c>
      <c r="N6152" t="s">
        <v>5862</v>
      </c>
      <c r="O6152">
        <v>1</v>
      </c>
      <c r="P6152" t="str">
        <f>D6152&amp;"-"&amp;F6152&amp;"-"&amp;G6152&amp;"-"&amp;E6152&amp;"-"&amp;H6152</f>
        <v>A2Delta-30.5-f-0-1</v>
      </c>
      <c r="Q6152" t="str">
        <f>I6152&amp;"-"&amp;K6152&amp;"-"&amp;L6152&amp;"-"&amp;J6152&amp;"-"&amp;M6152</f>
        <v>X2Pi-29.5-f-0-1</v>
      </c>
      <c r="R6152">
        <f>B6152+S6152</f>
        <v>35423.038772674998</v>
      </c>
      <c r="S6152">
        <f>_xlfn.IFNA(VLOOKUP(Q6152,'MARVEL-X'!A$2:I$1400,7,FALSE),VLOOKUP(Q6152,MARVEL!A$2:J$1522,10,FALSE))</f>
        <v>11284.238772674998</v>
      </c>
      <c r="T6152">
        <f>IF(P6152=P6151,R6152+T6151,R6152)</f>
        <v>70846.704098383998</v>
      </c>
      <c r="U6152">
        <f>IF(P6152=P6151,1+U6151,1)</f>
        <v>2</v>
      </c>
      <c r="V6152">
        <f t="shared" si="96"/>
        <v>35423.352049191999</v>
      </c>
      <c r="W6152">
        <f>IF(V6152="","",IF(ABS(V6152-R6152)&gt;W$1,ABS(V6152-R6152),""))</f>
        <v>0.31327651700121351</v>
      </c>
      <c r="X6152" t="str">
        <f>Y6152&amp;"-"&amp;Z6152&amp;"-"&amp;AC6152&amp;"-"&amp;AD6152&amp;"-"&amp;AG6152</f>
        <v>30.5-f-A-0-2.5</v>
      </c>
      <c r="Y6152">
        <f>F6152</f>
        <v>30.5</v>
      </c>
      <c r="Z6152" s="2" t="str">
        <f>G6152</f>
        <v>f</v>
      </c>
      <c r="AA6152">
        <f>_xlfn.IFNA(VLOOKUP(X6152,'duo-out'!A$2:Q$5000,5,FALSE),E6152+10*(H6152-1)+1+_xlfn.IFNA(VLOOKUP(D6152,states!A$2:C$10,3,FALSE),1))</f>
        <v>251</v>
      </c>
      <c r="AB6152">
        <f>IF(V6152="","",V6152)</f>
        <v>35423.352049191999</v>
      </c>
      <c r="AC6152" s="2" t="str">
        <f>_xlfn.IFNA(VLOOKUP(D6152,states!A$2:C$10,2,FALSE),"XX")</f>
        <v>A</v>
      </c>
      <c r="AD6152">
        <f>E6152</f>
        <v>0</v>
      </c>
      <c r="AE6152">
        <f>_xlfn.IFNA(VLOOKUP(D6152,states!A$2:D$10,4,FALSE),0)</f>
        <v>2</v>
      </c>
      <c r="AF6152">
        <v>0.5</v>
      </c>
      <c r="AG6152">
        <f>IF(AE6152=0,AF6152,IF(AE6152=1,IF(F6152=0.5,0.5,IF(H6152=1,0.5,1.5)),IF(F6152=0.5,0.5,IF(H6152=1,2.5,1.5))))</f>
        <v>2.5</v>
      </c>
      <c r="AH6152" s="7">
        <f>IF(AC6152="XX",0,1/C6152^(1/5)*IF(E6152=0,100,1)/(E6152+1)^(1/4))</f>
        <v>114.86983549970351</v>
      </c>
    </row>
    <row r="6153" spans="1:34">
      <c r="A6153">
        <v>873</v>
      </c>
      <c r="B6153" s="1">
        <v>22672.69</v>
      </c>
      <c r="C6153" s="6">
        <v>0.13719999999999999</v>
      </c>
      <c r="D6153" t="s">
        <v>3</v>
      </c>
      <c r="E6153">
        <v>0</v>
      </c>
      <c r="F6153">
        <v>30.5</v>
      </c>
      <c r="G6153" t="s">
        <v>2</v>
      </c>
      <c r="H6153">
        <v>2</v>
      </c>
      <c r="I6153" t="s">
        <v>0</v>
      </c>
      <c r="J6153">
        <v>0</v>
      </c>
      <c r="K6153">
        <v>31.5</v>
      </c>
      <c r="L6153" t="s">
        <v>2</v>
      </c>
      <c r="M6153">
        <v>2</v>
      </c>
      <c r="N6153" t="s">
        <v>929</v>
      </c>
      <c r="O6153">
        <v>1</v>
      </c>
      <c r="P6153" t="str">
        <f>D6153&amp;"-"&amp;F6153&amp;"-"&amp;G6153&amp;"-"&amp;E6153&amp;"-"&amp;H6153</f>
        <v>A2Delta-30.5-f-0-2</v>
      </c>
      <c r="Q6153" t="str">
        <f>I6153&amp;"-"&amp;K6153&amp;"-"&amp;L6153&amp;"-"&amp;J6153&amp;"-"&amp;M6153</f>
        <v>X2Pi-31.5-f-0-2</v>
      </c>
      <c r="R6153">
        <f>B6153+S6153</f>
        <v>36151.732806505999</v>
      </c>
      <c r="S6153">
        <f>_xlfn.IFNA(VLOOKUP(Q6153,'MARVEL-X'!A$2:I$1400,7,FALSE),VLOOKUP(Q6153,MARVEL!A$2:J$1522,10,FALSE))</f>
        <v>13479.042806505999</v>
      </c>
      <c r="T6153">
        <f>IF(P6153=P6152,R6153+T6152,R6153)</f>
        <v>36151.732806505999</v>
      </c>
      <c r="U6153">
        <f>IF(P6153=P6152,1+U6152,1)</f>
        <v>1</v>
      </c>
      <c r="V6153" t="str">
        <f t="shared" si="96"/>
        <v/>
      </c>
      <c r="W6153" t="str">
        <f>IF(V6153="","",IF(ABS(V6153-R6153)&gt;W$1,ABS(V6153-R6153),""))</f>
        <v/>
      </c>
      <c r="X6153" t="str">
        <f>Y6153&amp;"-"&amp;Z6153&amp;"-"&amp;AC6153&amp;"-"&amp;AD6153&amp;"-"&amp;AG6153</f>
        <v>30.5-f-A-0-1.5</v>
      </c>
      <c r="Y6153">
        <f>F6153</f>
        <v>30.5</v>
      </c>
      <c r="Z6153" s="2" t="str">
        <f>G6153</f>
        <v>f</v>
      </c>
      <c r="AA6153">
        <f>_xlfn.IFNA(VLOOKUP(X6153,'duo-out'!A$2:Q$5000,5,FALSE),E6153+10*(H6153-1)+1+_xlfn.IFNA(VLOOKUP(D6153,states!A$2:C$10,3,FALSE),1))</f>
        <v>261</v>
      </c>
      <c r="AB6153" t="str">
        <f>IF(V6153="","",V6153)</f>
        <v/>
      </c>
      <c r="AC6153" s="2" t="str">
        <f>_xlfn.IFNA(VLOOKUP(D6153,states!A$2:C$10,2,FALSE),"XX")</f>
        <v>A</v>
      </c>
      <c r="AD6153">
        <f>E6153</f>
        <v>0</v>
      </c>
      <c r="AE6153">
        <f>_xlfn.IFNA(VLOOKUP(D6153,states!A$2:D$10,4,FALSE),0)</f>
        <v>2</v>
      </c>
      <c r="AF6153">
        <v>0.5</v>
      </c>
      <c r="AG6153">
        <f>IF(AE6153=0,AF6153,IF(AE6153=1,IF(F6153=0.5,0.5,IF(H6153=1,0.5,1.5)),IF(F6153=0.5,0.5,IF(H6153=1,2.5,1.5))))</f>
        <v>1.5</v>
      </c>
      <c r="AH6153" s="7">
        <f>IF(AC6153="XX",0,1/C6153^(1/5)*IF(E6153=0,100,1)/(E6153+1)^(1/4))</f>
        <v>148.77473238306342</v>
      </c>
    </row>
    <row r="6154" spans="1:34">
      <c r="A6154">
        <v>843</v>
      </c>
      <c r="B6154" s="1">
        <v>23436.5</v>
      </c>
      <c r="C6154" s="6">
        <v>0.37219999999999998</v>
      </c>
      <c r="D6154" t="s">
        <v>3</v>
      </c>
      <c r="E6154">
        <v>0</v>
      </c>
      <c r="F6154">
        <v>30.5</v>
      </c>
      <c r="G6154" t="s">
        <v>2</v>
      </c>
      <c r="H6154">
        <v>2</v>
      </c>
      <c r="I6154" t="s">
        <v>0</v>
      </c>
      <c r="J6154">
        <v>0</v>
      </c>
      <c r="K6154">
        <v>30.5</v>
      </c>
      <c r="L6154" t="s">
        <v>1</v>
      </c>
      <c r="M6154">
        <v>2</v>
      </c>
      <c r="N6154" t="s">
        <v>899</v>
      </c>
      <c r="O6154">
        <v>1</v>
      </c>
      <c r="P6154" t="str">
        <f>D6154&amp;"-"&amp;F6154&amp;"-"&amp;G6154&amp;"-"&amp;E6154&amp;"-"&amp;H6154</f>
        <v>A2Delta-30.5-f-0-2</v>
      </c>
      <c r="Q6154" t="str">
        <f>I6154&amp;"-"&amp;K6154&amp;"-"&amp;L6154&amp;"-"&amp;J6154&amp;"-"&amp;M6154</f>
        <v>X2Pi-30.5-e-0-2</v>
      </c>
      <c r="R6154">
        <f>B6154+S6154</f>
        <v>36151.282659832999</v>
      </c>
      <c r="S6154">
        <f>_xlfn.IFNA(VLOOKUP(Q6154,'MARVEL-X'!A$2:I$1400,7,FALSE),VLOOKUP(Q6154,MARVEL!A$2:J$1522,10,FALSE))</f>
        <v>12714.782659832999</v>
      </c>
      <c r="T6154">
        <f>IF(P6154=P6153,R6154+T6153,R6154)</f>
        <v>72303.015466338999</v>
      </c>
      <c r="U6154">
        <f>IF(P6154=P6153,1+U6153,1)</f>
        <v>2</v>
      </c>
      <c r="V6154" t="str">
        <f t="shared" si="96"/>
        <v/>
      </c>
      <c r="W6154" t="str">
        <f>IF(V6154="","",IF(ABS(V6154-R6154)&gt;W$1,ABS(V6154-R6154),""))</f>
        <v/>
      </c>
      <c r="X6154" t="str">
        <f>Y6154&amp;"-"&amp;Z6154&amp;"-"&amp;AC6154&amp;"-"&amp;AD6154&amp;"-"&amp;AG6154</f>
        <v>30.5-f-A-0-1.5</v>
      </c>
      <c r="Y6154">
        <f>F6154</f>
        <v>30.5</v>
      </c>
      <c r="Z6154" s="2" t="str">
        <f>G6154</f>
        <v>f</v>
      </c>
      <c r="AA6154">
        <f>_xlfn.IFNA(VLOOKUP(X6154,'duo-out'!A$2:Q$5000,5,FALSE),E6154+10*(H6154-1)+1+_xlfn.IFNA(VLOOKUP(D6154,states!A$2:C$10,3,FALSE),1))</f>
        <v>261</v>
      </c>
      <c r="AB6154" t="str">
        <f>IF(V6154="","",V6154)</f>
        <v/>
      </c>
      <c r="AC6154" s="2" t="str">
        <f>_xlfn.IFNA(VLOOKUP(D6154,states!A$2:C$10,2,FALSE),"XX")</f>
        <v>A</v>
      </c>
      <c r="AD6154">
        <f>E6154</f>
        <v>0</v>
      </c>
      <c r="AE6154">
        <f>_xlfn.IFNA(VLOOKUP(D6154,states!A$2:D$10,4,FALSE),0)</f>
        <v>2</v>
      </c>
      <c r="AF6154">
        <v>0.5</v>
      </c>
      <c r="AG6154">
        <f>IF(AE6154=0,AF6154,IF(AE6154=1,IF(F6154=0.5,0.5,IF(H6154=1,0.5,1.5)),IF(F6154=0.5,0.5,IF(H6154=1,2.5,1.5))))</f>
        <v>1.5</v>
      </c>
      <c r="AH6154" s="7">
        <f>IF(AC6154="XX",0,1/C6154^(1/5)*IF(E6154=0,100,1)/(E6154+1)^(1/4))</f>
        <v>121.8553850204023</v>
      </c>
    </row>
    <row r="6155" spans="1:34">
      <c r="A6155">
        <v>757</v>
      </c>
      <c r="B6155" s="1">
        <v>24133.31</v>
      </c>
      <c r="C6155" s="6">
        <v>0.6603</v>
      </c>
      <c r="D6155" t="s">
        <v>3</v>
      </c>
      <c r="E6155">
        <v>0</v>
      </c>
      <c r="F6155">
        <v>30.5</v>
      </c>
      <c r="G6155" t="s">
        <v>2</v>
      </c>
      <c r="H6155">
        <v>2</v>
      </c>
      <c r="I6155" t="s">
        <v>0</v>
      </c>
      <c r="J6155">
        <v>0</v>
      </c>
      <c r="K6155">
        <v>29.5</v>
      </c>
      <c r="L6155" t="s">
        <v>2</v>
      </c>
      <c r="M6155">
        <v>2</v>
      </c>
      <c r="N6155" t="s">
        <v>813</v>
      </c>
      <c r="O6155">
        <v>1</v>
      </c>
      <c r="P6155" t="str">
        <f>D6155&amp;"-"&amp;F6155&amp;"-"&amp;G6155&amp;"-"&amp;E6155&amp;"-"&amp;H6155</f>
        <v>A2Delta-30.5-f-0-2</v>
      </c>
      <c r="Q6155" t="str">
        <f>I6155&amp;"-"&amp;K6155&amp;"-"&amp;L6155&amp;"-"&amp;J6155&amp;"-"&amp;M6155</f>
        <v>X2Pi-29.5-f-0-2</v>
      </c>
      <c r="R6155">
        <f>B6155+S6155</f>
        <v>36151.022899351003</v>
      </c>
      <c r="S6155">
        <f>_xlfn.IFNA(VLOOKUP(Q6155,'MARVEL-X'!A$2:I$1400,7,FALSE),VLOOKUP(Q6155,MARVEL!A$2:J$1522,10,FALSE))</f>
        <v>12017.712899351</v>
      </c>
      <c r="T6155">
        <f>IF(P6155=P6154,R6155+T6154,R6155)</f>
        <v>108454.03836569001</v>
      </c>
      <c r="U6155">
        <f>IF(P6155=P6154,1+U6154,1)</f>
        <v>3</v>
      </c>
      <c r="V6155" t="str">
        <f t="shared" si="96"/>
        <v/>
      </c>
      <c r="W6155" t="str">
        <f>IF(V6155="","",IF(ABS(V6155-R6155)&gt;W$1,ABS(V6155-R6155),""))</f>
        <v/>
      </c>
      <c r="X6155" t="str">
        <f>Y6155&amp;"-"&amp;Z6155&amp;"-"&amp;AC6155&amp;"-"&amp;AD6155&amp;"-"&amp;AG6155</f>
        <v>30.5-f-A-0-1.5</v>
      </c>
      <c r="Y6155">
        <f>F6155</f>
        <v>30.5</v>
      </c>
      <c r="Z6155" s="2" t="str">
        <f>G6155</f>
        <v>f</v>
      </c>
      <c r="AA6155">
        <f>_xlfn.IFNA(VLOOKUP(X6155,'duo-out'!A$2:Q$5000,5,FALSE),E6155+10*(H6155-1)+1+_xlfn.IFNA(VLOOKUP(D6155,states!A$2:C$10,3,FALSE),1))</f>
        <v>261</v>
      </c>
      <c r="AB6155" t="str">
        <f>IF(V6155="","",V6155)</f>
        <v/>
      </c>
      <c r="AC6155" s="2" t="str">
        <f>_xlfn.IFNA(VLOOKUP(D6155,states!A$2:C$10,2,FALSE),"XX")</f>
        <v>A</v>
      </c>
      <c r="AD6155">
        <f>E6155</f>
        <v>0</v>
      </c>
      <c r="AE6155">
        <f>_xlfn.IFNA(VLOOKUP(D6155,states!A$2:D$10,4,FALSE),0)</f>
        <v>2</v>
      </c>
      <c r="AF6155">
        <v>0.5</v>
      </c>
      <c r="AG6155">
        <f>IF(AE6155=0,AF6155,IF(AE6155=1,IF(F6155=0.5,0.5,IF(H6155=1,0.5,1.5)),IF(F6155=0.5,0.5,IF(H6155=1,2.5,1.5))))</f>
        <v>1.5</v>
      </c>
      <c r="AH6155" s="7">
        <f>IF(AC6155="XX",0,1/C6155^(1/5)*IF(E6155=0,100,1)/(E6155+1)^(1/4))</f>
        <v>108.65550648263269</v>
      </c>
    </row>
    <row r="6156" spans="1:34">
      <c r="A6156">
        <v>206</v>
      </c>
      <c r="B6156" s="1">
        <v>22700.46</v>
      </c>
      <c r="C6156" s="6">
        <v>0.5</v>
      </c>
      <c r="D6156" t="s">
        <v>3</v>
      </c>
      <c r="E6156">
        <v>0</v>
      </c>
      <c r="F6156">
        <v>30.5</v>
      </c>
      <c r="G6156" t="s">
        <v>2</v>
      </c>
      <c r="H6156">
        <v>2</v>
      </c>
      <c r="I6156" t="s">
        <v>0</v>
      </c>
      <c r="J6156">
        <v>0</v>
      </c>
      <c r="K6156">
        <v>31.5</v>
      </c>
      <c r="L6156" t="s">
        <v>2</v>
      </c>
      <c r="M6156">
        <v>2</v>
      </c>
      <c r="N6156" t="s">
        <v>261</v>
      </c>
      <c r="O6156">
        <v>-1</v>
      </c>
      <c r="P6156" t="str">
        <f>D6156&amp;"-"&amp;F6156&amp;"-"&amp;G6156&amp;"-"&amp;E6156&amp;"-"&amp;H6156</f>
        <v>A2Delta-30.5-f-0-2</v>
      </c>
      <c r="Q6156" t="str">
        <f>I6156&amp;"-"&amp;K6156&amp;"-"&amp;L6156&amp;"-"&amp;J6156&amp;"-"&amp;M6156</f>
        <v>X2Pi-31.5-f-0-2</v>
      </c>
      <c r="R6156">
        <f>B6156+S6156</f>
        <v>36179.502806505996</v>
      </c>
      <c r="S6156">
        <f>_xlfn.IFNA(VLOOKUP(Q6156,'MARVEL-X'!A$2:I$1400,7,FALSE),VLOOKUP(Q6156,MARVEL!A$2:J$1522,10,FALSE))</f>
        <v>13479.042806505999</v>
      </c>
      <c r="T6156">
        <f>IF(P6156=P6155,R6156+T6155,R6156)</f>
        <v>144633.54117219601</v>
      </c>
      <c r="U6156">
        <f>IF(P6156=P6155,1+U6155,1)</f>
        <v>4</v>
      </c>
      <c r="V6156" t="str">
        <f t="shared" si="96"/>
        <v/>
      </c>
      <c r="W6156" t="str">
        <f>IF(V6156="","",IF(ABS(V6156-R6156)&gt;W$1,ABS(V6156-R6156),""))</f>
        <v/>
      </c>
      <c r="X6156" t="str">
        <f>Y6156&amp;"-"&amp;Z6156&amp;"-"&amp;AC6156&amp;"-"&amp;AD6156&amp;"-"&amp;AG6156</f>
        <v>30.5-f-A-0-1.5</v>
      </c>
      <c r="Y6156">
        <f>F6156</f>
        <v>30.5</v>
      </c>
      <c r="Z6156" s="2" t="str">
        <f>G6156</f>
        <v>f</v>
      </c>
      <c r="AA6156">
        <f>_xlfn.IFNA(VLOOKUP(X6156,'duo-out'!A$2:Q$5000,5,FALSE),E6156+10*(H6156-1)+1+_xlfn.IFNA(VLOOKUP(D6156,states!A$2:C$10,3,FALSE),1))</f>
        <v>261</v>
      </c>
      <c r="AB6156" t="str">
        <f>IF(V6156="","",V6156)</f>
        <v/>
      </c>
      <c r="AC6156" s="2" t="str">
        <f>_xlfn.IFNA(VLOOKUP(D6156,states!A$2:C$10,2,FALSE),"XX")</f>
        <v>A</v>
      </c>
      <c r="AD6156">
        <f>E6156</f>
        <v>0</v>
      </c>
      <c r="AE6156">
        <f>_xlfn.IFNA(VLOOKUP(D6156,states!A$2:D$10,4,FALSE),0)</f>
        <v>2</v>
      </c>
      <c r="AF6156">
        <v>0.5</v>
      </c>
      <c r="AG6156">
        <f>IF(AE6156=0,AF6156,IF(AE6156=1,IF(F6156=0.5,0.5,IF(H6156=1,0.5,1.5)),IF(F6156=0.5,0.5,IF(H6156=1,2.5,1.5))))</f>
        <v>1.5</v>
      </c>
      <c r="AH6156" s="7">
        <f>IF(AC6156="XX",0,1/C6156^(1/5)*IF(E6156=0,100,1)/(E6156+1)^(1/4))</f>
        <v>114.86983549970351</v>
      </c>
    </row>
    <row r="6157" spans="1:34">
      <c r="A6157">
        <v>5832</v>
      </c>
      <c r="B6157" s="1">
        <v>23436.54</v>
      </c>
      <c r="C6157" s="6">
        <v>0.5</v>
      </c>
      <c r="D6157" t="s">
        <v>3</v>
      </c>
      <c r="E6157">
        <v>0</v>
      </c>
      <c r="F6157">
        <v>30.5</v>
      </c>
      <c r="G6157" t="s">
        <v>2</v>
      </c>
      <c r="H6157">
        <v>2</v>
      </c>
      <c r="I6157" t="s">
        <v>0</v>
      </c>
      <c r="J6157">
        <v>0</v>
      </c>
      <c r="K6157">
        <v>30.5</v>
      </c>
      <c r="L6157" t="s">
        <v>1</v>
      </c>
      <c r="M6157">
        <v>2</v>
      </c>
      <c r="N6157" t="s">
        <v>5888</v>
      </c>
      <c r="O6157">
        <v>1</v>
      </c>
      <c r="P6157" t="str">
        <f>D6157&amp;"-"&amp;F6157&amp;"-"&amp;G6157&amp;"-"&amp;E6157&amp;"-"&amp;H6157</f>
        <v>A2Delta-30.5-f-0-2</v>
      </c>
      <c r="Q6157" t="str">
        <f>I6157&amp;"-"&amp;K6157&amp;"-"&amp;L6157&amp;"-"&amp;J6157&amp;"-"&amp;M6157</f>
        <v>X2Pi-30.5-e-0-2</v>
      </c>
      <c r="R6157">
        <f>B6157+S6157</f>
        <v>36151.322659833</v>
      </c>
      <c r="S6157">
        <f>_xlfn.IFNA(VLOOKUP(Q6157,'MARVEL-X'!A$2:I$1400,7,FALSE),VLOOKUP(Q6157,MARVEL!A$2:J$1522,10,FALSE))</f>
        <v>12714.782659832999</v>
      </c>
      <c r="T6157">
        <f>IF(P6157=P6156,R6157+T6156,R6157)</f>
        <v>180784.86383202902</v>
      </c>
      <c r="U6157">
        <f>IF(P6157=P6156,1+U6156,1)</f>
        <v>5</v>
      </c>
      <c r="V6157" t="str">
        <f t="shared" si="96"/>
        <v/>
      </c>
      <c r="W6157" t="str">
        <f>IF(V6157="","",IF(ABS(V6157-R6157)&gt;W$1,ABS(V6157-R6157),""))</f>
        <v/>
      </c>
      <c r="X6157" t="str">
        <f>Y6157&amp;"-"&amp;Z6157&amp;"-"&amp;AC6157&amp;"-"&amp;AD6157&amp;"-"&amp;AG6157</f>
        <v>30.5-f-A-0-1.5</v>
      </c>
      <c r="Y6157">
        <f>F6157</f>
        <v>30.5</v>
      </c>
      <c r="Z6157" s="2" t="str">
        <f>G6157</f>
        <v>f</v>
      </c>
      <c r="AA6157">
        <f>_xlfn.IFNA(VLOOKUP(X6157,'duo-out'!A$2:Q$5000,5,FALSE),E6157+10*(H6157-1)+1+_xlfn.IFNA(VLOOKUP(D6157,states!A$2:C$10,3,FALSE),1))</f>
        <v>261</v>
      </c>
      <c r="AB6157" t="str">
        <f>IF(V6157="","",V6157)</f>
        <v/>
      </c>
      <c r="AC6157" s="2" t="str">
        <f>_xlfn.IFNA(VLOOKUP(D6157,states!A$2:C$10,2,FALSE),"XX")</f>
        <v>A</v>
      </c>
      <c r="AD6157">
        <f>E6157</f>
        <v>0</v>
      </c>
      <c r="AE6157">
        <f>_xlfn.IFNA(VLOOKUP(D6157,states!A$2:D$10,4,FALSE),0)</f>
        <v>2</v>
      </c>
      <c r="AF6157">
        <v>0.5</v>
      </c>
      <c r="AG6157">
        <f>IF(AE6157=0,AF6157,IF(AE6157=1,IF(F6157=0.5,0.5,IF(H6157=1,0.5,1.5)),IF(F6157=0.5,0.5,IF(H6157=1,2.5,1.5))))</f>
        <v>1.5</v>
      </c>
      <c r="AH6157" s="7">
        <f>IF(AC6157="XX",0,1/C6157^(1/5)*IF(E6157=0,100,1)/(E6157+1)^(1/4))</f>
        <v>114.86983549970351</v>
      </c>
    </row>
    <row r="6158" spans="1:34">
      <c r="A6158">
        <v>5827</v>
      </c>
      <c r="B6158" s="1">
        <v>24133.439999999999</v>
      </c>
      <c r="C6158" s="6">
        <v>0.5</v>
      </c>
      <c r="D6158" t="s">
        <v>3</v>
      </c>
      <c r="E6158">
        <v>0</v>
      </c>
      <c r="F6158">
        <v>30.5</v>
      </c>
      <c r="G6158" t="s">
        <v>2</v>
      </c>
      <c r="H6158">
        <v>2</v>
      </c>
      <c r="I6158" t="s">
        <v>0</v>
      </c>
      <c r="J6158">
        <v>0</v>
      </c>
      <c r="K6158">
        <v>29.5</v>
      </c>
      <c r="L6158" t="s">
        <v>2</v>
      </c>
      <c r="M6158">
        <v>2</v>
      </c>
      <c r="N6158" t="s">
        <v>5883</v>
      </c>
      <c r="O6158">
        <v>1</v>
      </c>
      <c r="P6158" t="str">
        <f>D6158&amp;"-"&amp;F6158&amp;"-"&amp;G6158&amp;"-"&amp;E6158&amp;"-"&amp;H6158</f>
        <v>A2Delta-30.5-f-0-2</v>
      </c>
      <c r="Q6158" t="str">
        <f>I6158&amp;"-"&amp;K6158&amp;"-"&amp;L6158&amp;"-"&amp;J6158&amp;"-"&amp;M6158</f>
        <v>X2Pi-29.5-f-0-2</v>
      </c>
      <c r="R6158">
        <f>B6158+S6158</f>
        <v>36151.152899351</v>
      </c>
      <c r="S6158">
        <f>_xlfn.IFNA(VLOOKUP(Q6158,'MARVEL-X'!A$2:I$1400,7,FALSE),VLOOKUP(Q6158,MARVEL!A$2:J$1522,10,FALSE))</f>
        <v>12017.712899351</v>
      </c>
      <c r="T6158">
        <f>IF(P6158=P6157,R6158+T6157,R6158)</f>
        <v>216936.01673138002</v>
      </c>
      <c r="U6158">
        <f>IF(P6158=P6157,1+U6157,1)</f>
        <v>6</v>
      </c>
      <c r="V6158">
        <f t="shared" si="96"/>
        <v>36156.002788563339</v>
      </c>
      <c r="W6158">
        <f>IF(V6158="","",IF(ABS(V6158-R6158)&gt;W$1,ABS(V6158-R6158),""))</f>
        <v>4.8498892123388941</v>
      </c>
      <c r="X6158" t="str">
        <f>Y6158&amp;"-"&amp;Z6158&amp;"-"&amp;AC6158&amp;"-"&amp;AD6158&amp;"-"&amp;AG6158</f>
        <v>30.5-f-A-0-1.5</v>
      </c>
      <c r="Y6158">
        <f>F6158</f>
        <v>30.5</v>
      </c>
      <c r="Z6158" s="2" t="str">
        <f>G6158</f>
        <v>f</v>
      </c>
      <c r="AA6158">
        <f>_xlfn.IFNA(VLOOKUP(X6158,'duo-out'!A$2:Q$5000,5,FALSE),E6158+10*(H6158-1)+1+_xlfn.IFNA(VLOOKUP(D6158,states!A$2:C$10,3,FALSE),1))</f>
        <v>261</v>
      </c>
      <c r="AB6158">
        <f>IF(V6158="","",V6158)</f>
        <v>36156.002788563339</v>
      </c>
      <c r="AC6158" s="2" t="str">
        <f>_xlfn.IFNA(VLOOKUP(D6158,states!A$2:C$10,2,FALSE),"XX")</f>
        <v>A</v>
      </c>
      <c r="AD6158">
        <f>E6158</f>
        <v>0</v>
      </c>
      <c r="AE6158">
        <f>_xlfn.IFNA(VLOOKUP(D6158,states!A$2:D$10,4,FALSE),0)</f>
        <v>2</v>
      </c>
      <c r="AF6158">
        <v>0.5</v>
      </c>
      <c r="AG6158">
        <f>IF(AE6158=0,AF6158,IF(AE6158=1,IF(F6158=0.5,0.5,IF(H6158=1,0.5,1.5)),IF(F6158=0.5,0.5,IF(H6158=1,2.5,1.5))))</f>
        <v>1.5</v>
      </c>
      <c r="AH6158" s="7">
        <f>IF(AC6158="XX",0,1/C6158^(1/5)*IF(E6158=0,100,1)/(E6158+1)^(1/4))</f>
        <v>114.86983549970351</v>
      </c>
    </row>
    <row r="6159" spans="1:34">
      <c r="A6159">
        <v>5842</v>
      </c>
      <c r="B6159" s="1">
        <v>23907.61</v>
      </c>
      <c r="C6159" s="6">
        <v>0.5</v>
      </c>
      <c r="D6159" t="s">
        <v>3</v>
      </c>
      <c r="E6159">
        <v>1</v>
      </c>
      <c r="F6159">
        <v>30.5</v>
      </c>
      <c r="G6159" t="s">
        <v>2</v>
      </c>
      <c r="H6159">
        <v>1</v>
      </c>
      <c r="I6159" t="s">
        <v>0</v>
      </c>
      <c r="J6159">
        <v>1</v>
      </c>
      <c r="K6159">
        <v>29.5</v>
      </c>
      <c r="L6159" t="s">
        <v>2</v>
      </c>
      <c r="M6159">
        <v>1</v>
      </c>
      <c r="N6159" t="s">
        <v>5898</v>
      </c>
      <c r="O6159">
        <v>1</v>
      </c>
      <c r="P6159" t="str">
        <f>D6159&amp;"-"&amp;F6159&amp;"-"&amp;G6159&amp;"-"&amp;E6159&amp;"-"&amp;H6159</f>
        <v>A2Delta-30.5-f-1-1</v>
      </c>
      <c r="Q6159" t="str">
        <f>I6159&amp;"-"&amp;K6159&amp;"-"&amp;L6159&amp;"-"&amp;J6159&amp;"-"&amp;M6159</f>
        <v>X2Pi-29.5-f-1-1</v>
      </c>
      <c r="R6159">
        <f>B6159+S6159</f>
        <v>37478.767560234999</v>
      </c>
      <c r="S6159">
        <f>_xlfn.IFNA(VLOOKUP(Q6159,'MARVEL-X'!A$2:I$1400,7,FALSE),VLOOKUP(Q6159,MARVEL!A$2:J$1522,10,FALSE))</f>
        <v>13571.157560234999</v>
      </c>
      <c r="T6159">
        <f>IF(P6159=P6158,R6159+T6158,R6159)</f>
        <v>37478.767560234999</v>
      </c>
      <c r="U6159">
        <f>IF(P6159=P6158,1+U6158,1)</f>
        <v>1</v>
      </c>
      <c r="V6159">
        <f t="shared" si="96"/>
        <v>37478.767560234999</v>
      </c>
      <c r="W6159" t="str">
        <f>IF(V6159="","",IF(ABS(V6159-R6159)&gt;W$1,ABS(V6159-R6159),""))</f>
        <v/>
      </c>
      <c r="X6159" t="str">
        <f>Y6159&amp;"-"&amp;Z6159&amp;"-"&amp;AC6159&amp;"-"&amp;AD6159&amp;"-"&amp;AG6159</f>
        <v>30.5-f-A-1-2.5</v>
      </c>
      <c r="Y6159">
        <f>F6159</f>
        <v>30.5</v>
      </c>
      <c r="Z6159" s="2" t="str">
        <f>G6159</f>
        <v>f</v>
      </c>
      <c r="AA6159">
        <f>_xlfn.IFNA(VLOOKUP(X6159,'duo-out'!A$2:Q$5000,5,FALSE),E6159+10*(H6159-1)+1+_xlfn.IFNA(VLOOKUP(D6159,states!A$2:C$10,3,FALSE),1))</f>
        <v>252</v>
      </c>
      <c r="AB6159">
        <f>IF(V6159="","",V6159)</f>
        <v>37478.767560234999</v>
      </c>
      <c r="AC6159" s="2" t="str">
        <f>_xlfn.IFNA(VLOOKUP(D6159,states!A$2:C$10,2,FALSE),"XX")</f>
        <v>A</v>
      </c>
      <c r="AD6159">
        <f>E6159</f>
        <v>1</v>
      </c>
      <c r="AE6159">
        <f>_xlfn.IFNA(VLOOKUP(D6159,states!A$2:D$10,4,FALSE),0)</f>
        <v>2</v>
      </c>
      <c r="AF6159">
        <v>0.5</v>
      </c>
      <c r="AG6159">
        <f>IF(AE6159=0,AF6159,IF(AE6159=1,IF(F6159=0.5,0.5,IF(H6159=1,0.5,1.5)),IF(F6159=0.5,0.5,IF(H6159=1,2.5,1.5))))</f>
        <v>2.5</v>
      </c>
      <c r="AH6159" s="7">
        <f>IF(AC6159="XX",0,1/C6159^(1/5)*IF(E6159=0,100,1)/(E6159+1)^(1/4))</f>
        <v>0.96593632892484571</v>
      </c>
    </row>
    <row r="6160" spans="1:34">
      <c r="A6160">
        <v>5949</v>
      </c>
      <c r="B6160" s="1">
        <v>22185.77</v>
      </c>
      <c r="C6160" s="6">
        <v>0.5</v>
      </c>
      <c r="D6160" t="s">
        <v>3</v>
      </c>
      <c r="E6160">
        <v>2</v>
      </c>
      <c r="F6160">
        <v>30.5</v>
      </c>
      <c r="G6160" t="s">
        <v>2</v>
      </c>
      <c r="H6160">
        <v>1</v>
      </c>
      <c r="I6160" t="s">
        <v>0</v>
      </c>
      <c r="J6160">
        <v>2</v>
      </c>
      <c r="K6160">
        <v>31.5</v>
      </c>
      <c r="L6160" t="s">
        <v>2</v>
      </c>
      <c r="M6160">
        <v>1</v>
      </c>
      <c r="N6160" t="s">
        <v>6005</v>
      </c>
      <c r="O6160">
        <v>1</v>
      </c>
      <c r="P6160" t="str">
        <f>D6160&amp;"-"&amp;F6160&amp;"-"&amp;G6160&amp;"-"&amp;E6160&amp;"-"&amp;H6160</f>
        <v>A2Delta-30.5-f-2-1</v>
      </c>
      <c r="Q6160" t="str">
        <f>I6160&amp;"-"&amp;K6160&amp;"-"&amp;L6160&amp;"-"&amp;J6160&amp;"-"&amp;M6160</f>
        <v>X2Pi-31.5-f-2-1</v>
      </c>
      <c r="R6160">
        <f>B6160+S6160</f>
        <v>39229.511349146</v>
      </c>
      <c r="S6160">
        <f>_xlfn.IFNA(VLOOKUP(Q6160,'MARVEL-X'!A$2:I$1400,7,FALSE),VLOOKUP(Q6160,MARVEL!A$2:J$1522,10,FALSE))</f>
        <v>17043.741349145999</v>
      </c>
      <c r="T6160">
        <f>IF(P6160=P6159,R6160+T6159,R6160)</f>
        <v>39229.511349146</v>
      </c>
      <c r="U6160">
        <f>IF(P6160=P6159,1+U6159,1)</f>
        <v>1</v>
      </c>
      <c r="V6160">
        <f t="shared" si="96"/>
        <v>39229.511349146</v>
      </c>
      <c r="W6160" t="str">
        <f>IF(V6160="","",IF(ABS(V6160-R6160)&gt;W$1,ABS(V6160-R6160),""))</f>
        <v/>
      </c>
      <c r="X6160" t="str">
        <f>Y6160&amp;"-"&amp;Z6160&amp;"-"&amp;AC6160&amp;"-"&amp;AD6160&amp;"-"&amp;AG6160</f>
        <v>30.5-f-A-2-2.5</v>
      </c>
      <c r="Y6160">
        <f>F6160</f>
        <v>30.5</v>
      </c>
      <c r="Z6160" s="2" t="str">
        <f>G6160</f>
        <v>f</v>
      </c>
      <c r="AA6160">
        <f>_xlfn.IFNA(VLOOKUP(X6160,'duo-out'!A$2:Q$5000,5,FALSE),E6160+10*(H6160-1)+1+_xlfn.IFNA(VLOOKUP(D6160,states!A$2:C$10,3,FALSE),1))</f>
        <v>253</v>
      </c>
      <c r="AB6160">
        <f>IF(V6160="","",V6160)</f>
        <v>39229.511349146</v>
      </c>
      <c r="AC6160" s="2" t="str">
        <f>_xlfn.IFNA(VLOOKUP(D6160,states!A$2:C$10,2,FALSE),"XX")</f>
        <v>A</v>
      </c>
      <c r="AD6160">
        <f>E6160</f>
        <v>2</v>
      </c>
      <c r="AE6160">
        <f>_xlfn.IFNA(VLOOKUP(D6160,states!A$2:D$10,4,FALSE),0)</f>
        <v>2</v>
      </c>
      <c r="AF6160">
        <v>0.5</v>
      </c>
      <c r="AG6160">
        <f>IF(AE6160=0,AF6160,IF(AE6160=1,IF(F6160=0.5,0.5,IF(H6160=1,0.5,1.5)),IF(F6160=0.5,0.5,IF(H6160=1,2.5,1.5))))</f>
        <v>2.5</v>
      </c>
      <c r="AH6160" s="7">
        <f>IF(AC6160="XX",0,1/C6160^(1/5)*IF(E6160=0,100,1)/(E6160+1)^(1/4))</f>
        <v>0.87282200217602857</v>
      </c>
    </row>
    <row r="6161" spans="1:34">
      <c r="A6161">
        <v>719</v>
      </c>
      <c r="B6161" s="1">
        <v>22674.32</v>
      </c>
      <c r="C6161" s="6">
        <v>0.59340000000000004</v>
      </c>
      <c r="D6161" t="s">
        <v>3</v>
      </c>
      <c r="E6161">
        <v>0</v>
      </c>
      <c r="F6161">
        <v>31.5</v>
      </c>
      <c r="G6161" t="s">
        <v>1</v>
      </c>
      <c r="H6161">
        <v>1</v>
      </c>
      <c r="I6161" t="s">
        <v>0</v>
      </c>
      <c r="J6161">
        <v>0</v>
      </c>
      <c r="K6161">
        <v>32.5</v>
      </c>
      <c r="L6161" t="s">
        <v>1</v>
      </c>
      <c r="M6161">
        <v>1</v>
      </c>
      <c r="N6161" t="s">
        <v>775</v>
      </c>
      <c r="O6161">
        <v>1</v>
      </c>
      <c r="P6161" t="str">
        <f>D6161&amp;"-"&amp;F6161&amp;"-"&amp;G6161&amp;"-"&amp;E6161&amp;"-"&amp;H6161</f>
        <v>A2Delta-31.5-e-0-1</v>
      </c>
      <c r="Q6161" t="str">
        <f>I6161&amp;"-"&amp;K6161&amp;"-"&amp;L6161&amp;"-"&amp;J6161&amp;"-"&amp;M6161</f>
        <v>X2Pi-32.5-e-0-1</v>
      </c>
      <c r="R6161">
        <f>B6161+S6161</f>
        <v>36152.598734093997</v>
      </c>
      <c r="S6161">
        <f>_xlfn.IFNA(VLOOKUP(Q6161,'MARVEL-X'!A$2:I$1400,7,FALSE),VLOOKUP(Q6161,MARVEL!A$2:J$1522,10,FALSE))</f>
        <v>13478.278734093999</v>
      </c>
      <c r="T6161">
        <f>IF(P6161=P6160,R6161+T6160,R6161)</f>
        <v>36152.598734093997</v>
      </c>
      <c r="U6161">
        <f>IF(P6161=P6160,1+U6160,1)</f>
        <v>1</v>
      </c>
      <c r="V6161" t="str">
        <f t="shared" si="96"/>
        <v/>
      </c>
      <c r="W6161" t="str">
        <f>IF(V6161="","",IF(ABS(V6161-R6161)&gt;W$1,ABS(V6161-R6161),""))</f>
        <v/>
      </c>
      <c r="X6161" t="str">
        <f>Y6161&amp;"-"&amp;Z6161&amp;"-"&amp;AC6161&amp;"-"&amp;AD6161&amp;"-"&amp;AG6161</f>
        <v>31.5-e-A-0-2.5</v>
      </c>
      <c r="Y6161">
        <f>F6161</f>
        <v>31.5</v>
      </c>
      <c r="Z6161" s="2" t="str">
        <f>G6161</f>
        <v>e</v>
      </c>
      <c r="AA6161">
        <f>_xlfn.IFNA(VLOOKUP(X6161,'duo-out'!A$2:Q$5000,5,FALSE),E6161+10*(H6161-1)+1+_xlfn.IFNA(VLOOKUP(D6161,states!A$2:C$10,3,FALSE),1))</f>
        <v>251</v>
      </c>
      <c r="AB6161" t="str">
        <f>IF(V6161="","",V6161)</f>
        <v/>
      </c>
      <c r="AC6161" s="2" t="str">
        <f>_xlfn.IFNA(VLOOKUP(D6161,states!A$2:C$10,2,FALSE),"XX")</f>
        <v>A</v>
      </c>
      <c r="AD6161">
        <f>E6161</f>
        <v>0</v>
      </c>
      <c r="AE6161">
        <f>_xlfn.IFNA(VLOOKUP(D6161,states!A$2:D$10,4,FALSE),0)</f>
        <v>2</v>
      </c>
      <c r="AF6161">
        <v>0.5</v>
      </c>
      <c r="AG6161">
        <f>IF(AE6161=0,AF6161,IF(AE6161=1,IF(F6161=0.5,0.5,IF(H6161=1,0.5,1.5)),IF(F6161=0.5,0.5,IF(H6161=1,2.5,1.5))))</f>
        <v>2.5</v>
      </c>
      <c r="AH6161" s="7">
        <f>IF(AC6161="XX",0,1/C6161^(1/5)*IF(E6161=0,100,1)/(E6161+1)^(1/4))</f>
        <v>111.00192019460187</v>
      </c>
    </row>
    <row r="6162" spans="1:34">
      <c r="A6162">
        <v>689</v>
      </c>
      <c r="B6162" s="1">
        <v>23437.17</v>
      </c>
      <c r="C6162" s="6">
        <v>9.357E-2</v>
      </c>
      <c r="D6162" t="s">
        <v>3</v>
      </c>
      <c r="E6162">
        <v>0</v>
      </c>
      <c r="F6162">
        <v>31.5</v>
      </c>
      <c r="G6162" t="s">
        <v>1</v>
      </c>
      <c r="H6162">
        <v>1</v>
      </c>
      <c r="I6162" t="s">
        <v>0</v>
      </c>
      <c r="J6162">
        <v>0</v>
      </c>
      <c r="K6162">
        <v>31.5</v>
      </c>
      <c r="L6162" t="s">
        <v>2</v>
      </c>
      <c r="M6162">
        <v>1</v>
      </c>
      <c r="N6162" t="s">
        <v>745</v>
      </c>
      <c r="O6162">
        <v>1</v>
      </c>
      <c r="P6162" t="str">
        <f>D6162&amp;"-"&amp;F6162&amp;"-"&amp;G6162&amp;"-"&amp;E6162&amp;"-"&amp;H6162</f>
        <v>A2Delta-31.5-e-0-1</v>
      </c>
      <c r="Q6162" t="str">
        <f>I6162&amp;"-"&amp;K6162&amp;"-"&amp;L6162&amp;"-"&amp;J6162&amp;"-"&amp;M6162</f>
        <v>X2Pi-31.5-f-0-1</v>
      </c>
      <c r="R6162">
        <f>B6162+S6162</f>
        <v>36152.025325708993</v>
      </c>
      <c r="S6162">
        <f>_xlfn.IFNA(VLOOKUP(Q6162,'MARVEL-X'!A$2:I$1400,7,FALSE),VLOOKUP(Q6162,MARVEL!A$2:J$1522,10,FALSE))</f>
        <v>12714.855325708999</v>
      </c>
      <c r="T6162">
        <f>IF(P6162=P6161,R6162+T6161,R6162)</f>
        <v>72304.624059802998</v>
      </c>
      <c r="U6162">
        <f>IF(P6162=P6161,1+U6161,1)</f>
        <v>2</v>
      </c>
      <c r="V6162" t="str">
        <f t="shared" si="96"/>
        <v/>
      </c>
      <c r="W6162" t="str">
        <f>IF(V6162="","",IF(ABS(V6162-R6162)&gt;W$1,ABS(V6162-R6162),""))</f>
        <v/>
      </c>
      <c r="X6162" t="str">
        <f>Y6162&amp;"-"&amp;Z6162&amp;"-"&amp;AC6162&amp;"-"&amp;AD6162&amp;"-"&amp;AG6162</f>
        <v>31.5-e-A-0-2.5</v>
      </c>
      <c r="Y6162">
        <f>F6162</f>
        <v>31.5</v>
      </c>
      <c r="Z6162" s="2" t="str">
        <f>G6162</f>
        <v>e</v>
      </c>
      <c r="AA6162">
        <f>_xlfn.IFNA(VLOOKUP(X6162,'duo-out'!A$2:Q$5000,5,FALSE),E6162+10*(H6162-1)+1+_xlfn.IFNA(VLOOKUP(D6162,states!A$2:C$10,3,FALSE),1))</f>
        <v>251</v>
      </c>
      <c r="AB6162" t="str">
        <f>IF(V6162="","",V6162)</f>
        <v/>
      </c>
      <c r="AC6162" s="2" t="str">
        <f>_xlfn.IFNA(VLOOKUP(D6162,states!A$2:C$10,2,FALSE),"XX")</f>
        <v>A</v>
      </c>
      <c r="AD6162">
        <f>E6162</f>
        <v>0</v>
      </c>
      <c r="AE6162">
        <f>_xlfn.IFNA(VLOOKUP(D6162,states!A$2:D$10,4,FALSE),0)</f>
        <v>2</v>
      </c>
      <c r="AF6162">
        <v>0.5</v>
      </c>
      <c r="AG6162">
        <f>IF(AE6162=0,AF6162,IF(AE6162=1,IF(F6162=0.5,0.5,IF(H6162=1,0.5,1.5)),IF(F6162=0.5,0.5,IF(H6162=1,2.5,1.5))))</f>
        <v>2.5</v>
      </c>
      <c r="AH6162" s="7">
        <f>IF(AC6162="XX",0,1/C6162^(1/5)*IF(E6162=0,100,1)/(E6162+1)^(1/4))</f>
        <v>160.61003402557719</v>
      </c>
    </row>
    <row r="6163" spans="1:34">
      <c r="A6163">
        <v>604</v>
      </c>
      <c r="B6163" s="1">
        <v>24134.77</v>
      </c>
      <c r="C6163" s="6">
        <v>0.39040000000000002</v>
      </c>
      <c r="D6163" t="s">
        <v>3</v>
      </c>
      <c r="E6163">
        <v>0</v>
      </c>
      <c r="F6163">
        <v>31.5</v>
      </c>
      <c r="G6163" t="s">
        <v>1</v>
      </c>
      <c r="H6163">
        <v>1</v>
      </c>
      <c r="I6163" t="s">
        <v>0</v>
      </c>
      <c r="J6163">
        <v>0</v>
      </c>
      <c r="K6163">
        <v>30.5</v>
      </c>
      <c r="L6163" t="s">
        <v>1</v>
      </c>
      <c r="M6163">
        <v>1</v>
      </c>
      <c r="N6163" t="s">
        <v>660</v>
      </c>
      <c r="O6163">
        <v>1</v>
      </c>
      <c r="P6163" t="str">
        <f>D6163&amp;"-"&amp;F6163&amp;"-"&amp;G6163&amp;"-"&amp;E6163&amp;"-"&amp;H6163</f>
        <v>A2Delta-31.5-e-0-1</v>
      </c>
      <c r="Q6163" t="str">
        <f>I6163&amp;"-"&amp;K6163&amp;"-"&amp;L6163&amp;"-"&amp;J6163&amp;"-"&amp;M6163</f>
        <v>X2Pi-30.5-e-0-1</v>
      </c>
      <c r="R6163">
        <f>B6163+S6163</f>
        <v>36151.752981101003</v>
      </c>
      <c r="S6163">
        <f>_xlfn.IFNA(VLOOKUP(Q6163,'MARVEL-X'!A$2:I$1400,7,FALSE),VLOOKUP(Q6163,MARVEL!A$2:J$1522,10,FALSE))</f>
        <v>12016.982981100999</v>
      </c>
      <c r="T6163">
        <f>IF(P6163=P6162,R6163+T6162,R6163)</f>
        <v>108456.377040904</v>
      </c>
      <c r="U6163">
        <f>IF(P6163=P6162,1+U6162,1)</f>
        <v>3</v>
      </c>
      <c r="V6163" t="str">
        <f t="shared" si="96"/>
        <v/>
      </c>
      <c r="W6163" t="str">
        <f>IF(V6163="","",IF(ABS(V6163-R6163)&gt;W$1,ABS(V6163-R6163),""))</f>
        <v/>
      </c>
      <c r="X6163" t="str">
        <f>Y6163&amp;"-"&amp;Z6163&amp;"-"&amp;AC6163&amp;"-"&amp;AD6163&amp;"-"&amp;AG6163</f>
        <v>31.5-e-A-0-2.5</v>
      </c>
      <c r="Y6163">
        <f>F6163</f>
        <v>31.5</v>
      </c>
      <c r="Z6163" s="2" t="str">
        <f>G6163</f>
        <v>e</v>
      </c>
      <c r="AA6163">
        <f>_xlfn.IFNA(VLOOKUP(X6163,'duo-out'!A$2:Q$5000,5,FALSE),E6163+10*(H6163-1)+1+_xlfn.IFNA(VLOOKUP(D6163,states!A$2:C$10,3,FALSE),1))</f>
        <v>251</v>
      </c>
      <c r="AB6163" t="str">
        <f>IF(V6163="","",V6163)</f>
        <v/>
      </c>
      <c r="AC6163" s="2" t="str">
        <f>_xlfn.IFNA(VLOOKUP(D6163,states!A$2:C$10,2,FALSE),"XX")</f>
        <v>A</v>
      </c>
      <c r="AD6163">
        <f>E6163</f>
        <v>0</v>
      </c>
      <c r="AE6163">
        <f>_xlfn.IFNA(VLOOKUP(D6163,states!A$2:D$10,4,FALSE),0)</f>
        <v>2</v>
      </c>
      <c r="AF6163">
        <v>0.5</v>
      </c>
      <c r="AG6163">
        <f>IF(AE6163=0,AF6163,IF(AE6163=1,IF(F6163=0.5,0.5,IF(H6163=1,0.5,1.5)),IF(F6163=0.5,0.5,IF(H6163=1,2.5,1.5))))</f>
        <v>2.5</v>
      </c>
      <c r="AH6163" s="7">
        <f>IF(AC6163="XX",0,1/C6163^(1/5)*IF(E6163=0,100,1)/(E6163+1)^(1/4))</f>
        <v>120.69743428000088</v>
      </c>
    </row>
    <row r="6164" spans="1:34">
      <c r="A6164">
        <v>5811</v>
      </c>
      <c r="B6164" s="1">
        <v>24134.84</v>
      </c>
      <c r="C6164" s="6">
        <v>0.5</v>
      </c>
      <c r="D6164" t="s">
        <v>3</v>
      </c>
      <c r="E6164">
        <v>0</v>
      </c>
      <c r="F6164">
        <v>31.5</v>
      </c>
      <c r="G6164" t="s">
        <v>1</v>
      </c>
      <c r="H6164">
        <v>1</v>
      </c>
      <c r="I6164" t="s">
        <v>0</v>
      </c>
      <c r="J6164">
        <v>0</v>
      </c>
      <c r="K6164">
        <v>30.5</v>
      </c>
      <c r="L6164" t="s">
        <v>1</v>
      </c>
      <c r="M6164">
        <v>1</v>
      </c>
      <c r="N6164" t="s">
        <v>5867</v>
      </c>
      <c r="O6164">
        <v>1</v>
      </c>
      <c r="P6164" t="str">
        <f>D6164&amp;"-"&amp;F6164&amp;"-"&amp;G6164&amp;"-"&amp;E6164&amp;"-"&amp;H6164</f>
        <v>A2Delta-31.5-e-0-1</v>
      </c>
      <c r="Q6164" t="str">
        <f>I6164&amp;"-"&amp;K6164&amp;"-"&amp;L6164&amp;"-"&amp;J6164&amp;"-"&amp;M6164</f>
        <v>X2Pi-30.5-e-0-1</v>
      </c>
      <c r="R6164">
        <f>B6164+S6164</f>
        <v>36151.822981100995</v>
      </c>
      <c r="S6164">
        <f>_xlfn.IFNA(VLOOKUP(Q6164,'MARVEL-X'!A$2:I$1400,7,FALSE),VLOOKUP(Q6164,MARVEL!A$2:J$1522,10,FALSE))</f>
        <v>12016.982981100999</v>
      </c>
      <c r="T6164">
        <f>IF(P6164=P6163,R6164+T6163,R6164)</f>
        <v>144608.20002200501</v>
      </c>
      <c r="U6164">
        <f>IF(P6164=P6163,1+U6163,1)</f>
        <v>4</v>
      </c>
      <c r="V6164" t="str">
        <f t="shared" si="96"/>
        <v/>
      </c>
      <c r="W6164" t="str">
        <f>IF(V6164="","",IF(ABS(V6164-R6164)&gt;W$1,ABS(V6164-R6164),""))</f>
        <v/>
      </c>
      <c r="X6164" t="str">
        <f>Y6164&amp;"-"&amp;Z6164&amp;"-"&amp;AC6164&amp;"-"&amp;AD6164&amp;"-"&amp;AG6164</f>
        <v>31.5-e-A-0-2.5</v>
      </c>
      <c r="Y6164">
        <f>F6164</f>
        <v>31.5</v>
      </c>
      <c r="Z6164" s="2" t="str">
        <f>G6164</f>
        <v>e</v>
      </c>
      <c r="AA6164">
        <f>_xlfn.IFNA(VLOOKUP(X6164,'duo-out'!A$2:Q$5000,5,FALSE),E6164+10*(H6164-1)+1+_xlfn.IFNA(VLOOKUP(D6164,states!A$2:C$10,3,FALSE),1))</f>
        <v>251</v>
      </c>
      <c r="AB6164" t="str">
        <f>IF(V6164="","",V6164)</f>
        <v/>
      </c>
      <c r="AC6164" s="2" t="str">
        <f>_xlfn.IFNA(VLOOKUP(D6164,states!A$2:C$10,2,FALSE),"XX")</f>
        <v>A</v>
      </c>
      <c r="AD6164">
        <f>E6164</f>
        <v>0</v>
      </c>
      <c r="AE6164">
        <f>_xlfn.IFNA(VLOOKUP(D6164,states!A$2:D$10,4,FALSE),0)</f>
        <v>2</v>
      </c>
      <c r="AF6164">
        <v>0.5</v>
      </c>
      <c r="AG6164">
        <f>IF(AE6164=0,AF6164,IF(AE6164=1,IF(F6164=0.5,0.5,IF(H6164=1,0.5,1.5)),IF(F6164=0.5,0.5,IF(H6164=1,2.5,1.5))))</f>
        <v>2.5</v>
      </c>
      <c r="AH6164" s="7">
        <f>IF(AC6164="XX",0,1/C6164^(1/5)*IF(E6164=0,100,1)/(E6164+1)^(1/4))</f>
        <v>114.86983549970351</v>
      </c>
    </row>
    <row r="6165" spans="1:34">
      <c r="A6165">
        <v>5815</v>
      </c>
      <c r="B6165" s="1">
        <v>23437.200000000001</v>
      </c>
      <c r="C6165" s="6">
        <v>0.5</v>
      </c>
      <c r="D6165" t="s">
        <v>3</v>
      </c>
      <c r="E6165">
        <v>0</v>
      </c>
      <c r="F6165">
        <v>31.5</v>
      </c>
      <c r="G6165" t="s">
        <v>1</v>
      </c>
      <c r="H6165">
        <v>1</v>
      </c>
      <c r="I6165" t="s">
        <v>0</v>
      </c>
      <c r="J6165">
        <v>0</v>
      </c>
      <c r="K6165">
        <v>31.5</v>
      </c>
      <c r="L6165" t="s">
        <v>2</v>
      </c>
      <c r="M6165">
        <v>1</v>
      </c>
      <c r="N6165" t="s">
        <v>5871</v>
      </c>
      <c r="O6165">
        <v>1</v>
      </c>
      <c r="P6165" t="str">
        <f>D6165&amp;"-"&amp;F6165&amp;"-"&amp;G6165&amp;"-"&amp;E6165&amp;"-"&amp;H6165</f>
        <v>A2Delta-31.5-e-0-1</v>
      </c>
      <c r="Q6165" t="str">
        <f>I6165&amp;"-"&amp;K6165&amp;"-"&amp;L6165&amp;"-"&amp;J6165&amp;"-"&amp;M6165</f>
        <v>X2Pi-31.5-f-0-1</v>
      </c>
      <c r="R6165">
        <f>B6165+S6165</f>
        <v>36152.055325709</v>
      </c>
      <c r="S6165">
        <f>_xlfn.IFNA(VLOOKUP(Q6165,'MARVEL-X'!A$2:I$1400,7,FALSE),VLOOKUP(Q6165,MARVEL!A$2:J$1522,10,FALSE))</f>
        <v>12714.855325708999</v>
      </c>
      <c r="T6165">
        <f>IF(P6165=P6164,R6165+T6164,R6165)</f>
        <v>180760.255347714</v>
      </c>
      <c r="U6165">
        <f>IF(P6165=P6164,1+U6164,1)</f>
        <v>5</v>
      </c>
      <c r="V6165">
        <f t="shared" si="96"/>
        <v>36152.051069542802</v>
      </c>
      <c r="W6165" t="str">
        <f>IF(V6165="","",IF(ABS(V6165-R6165)&gt;W$1,ABS(V6165-R6165),""))</f>
        <v/>
      </c>
      <c r="X6165" t="str">
        <f>Y6165&amp;"-"&amp;Z6165&amp;"-"&amp;AC6165&amp;"-"&amp;AD6165&amp;"-"&amp;AG6165</f>
        <v>31.5-e-A-0-2.5</v>
      </c>
      <c r="Y6165">
        <f>F6165</f>
        <v>31.5</v>
      </c>
      <c r="Z6165" s="2" t="str">
        <f>G6165</f>
        <v>e</v>
      </c>
      <c r="AA6165">
        <f>_xlfn.IFNA(VLOOKUP(X6165,'duo-out'!A$2:Q$5000,5,FALSE),E6165+10*(H6165-1)+1+_xlfn.IFNA(VLOOKUP(D6165,states!A$2:C$10,3,FALSE),1))</f>
        <v>251</v>
      </c>
      <c r="AB6165">
        <f>IF(V6165="","",V6165)</f>
        <v>36152.051069542802</v>
      </c>
      <c r="AC6165" s="2" t="str">
        <f>_xlfn.IFNA(VLOOKUP(D6165,states!A$2:C$10,2,FALSE),"XX")</f>
        <v>A</v>
      </c>
      <c r="AD6165">
        <f>E6165</f>
        <v>0</v>
      </c>
      <c r="AE6165">
        <f>_xlfn.IFNA(VLOOKUP(D6165,states!A$2:D$10,4,FALSE),0)</f>
        <v>2</v>
      </c>
      <c r="AF6165">
        <v>0.5</v>
      </c>
      <c r="AG6165">
        <f>IF(AE6165=0,AF6165,IF(AE6165=1,IF(F6165=0.5,0.5,IF(H6165=1,0.5,1.5)),IF(F6165=0.5,0.5,IF(H6165=1,2.5,1.5))))</f>
        <v>2.5</v>
      </c>
      <c r="AH6165" s="7">
        <f>IF(AC6165="XX",0,1/C6165^(1/5)*IF(E6165=0,100,1)/(E6165+1)^(1/4))</f>
        <v>114.86983549970351</v>
      </c>
    </row>
    <row r="6166" spans="1:34">
      <c r="A6166">
        <v>1022</v>
      </c>
      <c r="B6166" s="1">
        <v>22482.25</v>
      </c>
      <c r="C6166" s="6">
        <v>0.75600000000000001</v>
      </c>
      <c r="D6166" t="s">
        <v>3</v>
      </c>
      <c r="E6166">
        <v>1</v>
      </c>
      <c r="F6166">
        <v>31.5</v>
      </c>
      <c r="G6166" t="s">
        <v>1</v>
      </c>
      <c r="H6166">
        <v>1</v>
      </c>
      <c r="I6166" t="s">
        <v>0</v>
      </c>
      <c r="J6166">
        <v>1</v>
      </c>
      <c r="K6166">
        <v>32.5</v>
      </c>
      <c r="L6166" t="s">
        <v>1</v>
      </c>
      <c r="M6166">
        <v>1</v>
      </c>
      <c r="N6166" t="s">
        <v>1078</v>
      </c>
      <c r="O6166">
        <v>1</v>
      </c>
      <c r="P6166" t="str">
        <f>D6166&amp;"-"&amp;F6166&amp;"-"&amp;G6166&amp;"-"&amp;E6166&amp;"-"&amp;H6166</f>
        <v>A2Delta-31.5-e-1-1</v>
      </c>
      <c r="Q6166" t="str">
        <f>I6166&amp;"-"&amp;K6166&amp;"-"&amp;L6166&amp;"-"&amp;J6166&amp;"-"&amp;M6166</f>
        <v>X2Pi-32.5-e-1-1</v>
      </c>
      <c r="R6166">
        <f>B6166+S6166</f>
        <v>38153.868660540997</v>
      </c>
      <c r="S6166">
        <f>_xlfn.IFNA(VLOOKUP(Q6166,'MARVEL-X'!A$2:I$1400,7,FALSE),VLOOKUP(Q6166,MARVEL!A$2:J$1522,10,FALSE))</f>
        <v>15671.618660540998</v>
      </c>
      <c r="T6166">
        <f>IF(P6166=P6165,R6166+T6165,R6166)</f>
        <v>38153.868660540997</v>
      </c>
      <c r="U6166">
        <f>IF(P6166=P6165,1+U6165,1)</f>
        <v>1</v>
      </c>
      <c r="V6166" t="str">
        <f t="shared" si="96"/>
        <v/>
      </c>
      <c r="W6166" t="str">
        <f>IF(V6166="","",IF(ABS(V6166-R6166)&gt;W$1,ABS(V6166-R6166),""))</f>
        <v/>
      </c>
      <c r="X6166" t="str">
        <f>Y6166&amp;"-"&amp;Z6166&amp;"-"&amp;AC6166&amp;"-"&amp;AD6166&amp;"-"&amp;AG6166</f>
        <v>31.5-e-A-1-2.5</v>
      </c>
      <c r="Y6166">
        <f>F6166</f>
        <v>31.5</v>
      </c>
      <c r="Z6166" s="2" t="str">
        <f>G6166</f>
        <v>e</v>
      </c>
      <c r="AA6166">
        <f>_xlfn.IFNA(VLOOKUP(X6166,'duo-out'!A$2:Q$5000,5,FALSE),E6166+10*(H6166-1)+1+_xlfn.IFNA(VLOOKUP(D6166,states!A$2:C$10,3,FALSE),1))</f>
        <v>252</v>
      </c>
      <c r="AB6166" t="str">
        <f>IF(V6166="","",V6166)</f>
        <v/>
      </c>
      <c r="AC6166" s="2" t="str">
        <f>_xlfn.IFNA(VLOOKUP(D6166,states!A$2:C$10,2,FALSE),"XX")</f>
        <v>A</v>
      </c>
      <c r="AD6166">
        <f>E6166</f>
        <v>1</v>
      </c>
      <c r="AE6166">
        <f>_xlfn.IFNA(VLOOKUP(D6166,states!A$2:D$10,4,FALSE),0)</f>
        <v>2</v>
      </c>
      <c r="AF6166">
        <v>0.5</v>
      </c>
      <c r="AG6166">
        <f>IF(AE6166=0,AF6166,IF(AE6166=1,IF(F6166=0.5,0.5,IF(H6166=1,0.5,1.5)),IF(F6166=0.5,0.5,IF(H6166=1,2.5,1.5))))</f>
        <v>2.5</v>
      </c>
      <c r="AH6166" s="7">
        <f>IF(AC6166="XX",0,1/C6166^(1/5)*IF(E6166=0,100,1)/(E6166+1)^(1/4))</f>
        <v>0.88927921552068911</v>
      </c>
    </row>
    <row r="6167" spans="1:34">
      <c r="A6167">
        <v>934</v>
      </c>
      <c r="B6167" s="1">
        <v>23879.45</v>
      </c>
      <c r="C6167" s="6">
        <v>0.75600000000000001</v>
      </c>
      <c r="D6167" t="s">
        <v>3</v>
      </c>
      <c r="E6167">
        <v>1</v>
      </c>
      <c r="F6167">
        <v>31.5</v>
      </c>
      <c r="G6167" t="s">
        <v>1</v>
      </c>
      <c r="H6167">
        <v>1</v>
      </c>
      <c r="I6167" t="s">
        <v>0</v>
      </c>
      <c r="J6167">
        <v>1</v>
      </c>
      <c r="K6167">
        <v>30.5</v>
      </c>
      <c r="L6167" t="s">
        <v>1</v>
      </c>
      <c r="M6167">
        <v>1</v>
      </c>
      <c r="N6167" t="s">
        <v>990</v>
      </c>
      <c r="O6167">
        <v>1</v>
      </c>
      <c r="P6167" t="str">
        <f>D6167&amp;"-"&amp;F6167&amp;"-"&amp;G6167&amp;"-"&amp;E6167&amp;"-"&amp;H6167</f>
        <v>A2Delta-31.5-e-1-1</v>
      </c>
      <c r="Q6167" t="str">
        <f>I6167&amp;"-"&amp;K6167&amp;"-"&amp;L6167&amp;"-"&amp;J6167&amp;"-"&amp;M6167</f>
        <v>X2Pi-30.5-e-1-1</v>
      </c>
      <c r="R6167">
        <f>B6167+S6167</f>
        <v>38152.449751423999</v>
      </c>
      <c r="S6167">
        <f>_xlfn.IFNA(VLOOKUP(Q6167,'MARVEL-X'!A$2:I$1400,7,FALSE),VLOOKUP(Q6167,MARVEL!A$2:J$1522,10,FALSE))</f>
        <v>14272.999751423999</v>
      </c>
      <c r="T6167">
        <f>IF(P6167=P6166,R6167+T6166,R6167)</f>
        <v>76306.318411964996</v>
      </c>
      <c r="U6167">
        <f>IF(P6167=P6166,1+U6166,1)</f>
        <v>2</v>
      </c>
      <c r="V6167">
        <f t="shared" si="96"/>
        <v>38153.159205982498</v>
      </c>
      <c r="W6167">
        <f>IF(V6167="","",IF(ABS(V6167-R6167)&gt;W$1,ABS(V6167-R6167),""))</f>
        <v>0.70945455849869177</v>
      </c>
      <c r="X6167" t="str">
        <f>Y6167&amp;"-"&amp;Z6167&amp;"-"&amp;AC6167&amp;"-"&amp;AD6167&amp;"-"&amp;AG6167</f>
        <v>31.5-e-A-1-2.5</v>
      </c>
      <c r="Y6167">
        <f>F6167</f>
        <v>31.5</v>
      </c>
      <c r="Z6167" s="2" t="str">
        <f>G6167</f>
        <v>e</v>
      </c>
      <c r="AA6167">
        <f>_xlfn.IFNA(VLOOKUP(X6167,'duo-out'!A$2:Q$5000,5,FALSE),E6167+10*(H6167-1)+1+_xlfn.IFNA(VLOOKUP(D6167,states!A$2:C$10,3,FALSE),1))</f>
        <v>252</v>
      </c>
      <c r="AB6167">
        <f>IF(V6167="","",V6167)</f>
        <v>38153.159205982498</v>
      </c>
      <c r="AC6167" s="2" t="str">
        <f>_xlfn.IFNA(VLOOKUP(D6167,states!A$2:C$10,2,FALSE),"XX")</f>
        <v>A</v>
      </c>
      <c r="AD6167">
        <f>E6167</f>
        <v>1</v>
      </c>
      <c r="AE6167">
        <f>_xlfn.IFNA(VLOOKUP(D6167,states!A$2:D$10,4,FALSE),0)</f>
        <v>2</v>
      </c>
      <c r="AF6167">
        <v>0.5</v>
      </c>
      <c r="AG6167">
        <f>IF(AE6167=0,AF6167,IF(AE6167=1,IF(F6167=0.5,0.5,IF(H6167=1,0.5,1.5)),IF(F6167=0.5,0.5,IF(H6167=1,2.5,1.5))))</f>
        <v>2.5</v>
      </c>
      <c r="AH6167" s="7">
        <f>IF(AC6167="XX",0,1/C6167^(1/5)*IF(E6167=0,100,1)/(E6167+1)^(1/4))</f>
        <v>0.88927921552068911</v>
      </c>
    </row>
    <row r="6168" spans="1:34">
      <c r="A6168">
        <v>5879</v>
      </c>
      <c r="B6168" s="1">
        <v>23163.46</v>
      </c>
      <c r="C6168" s="6">
        <v>0.5</v>
      </c>
      <c r="D6168" t="s">
        <v>3</v>
      </c>
      <c r="E6168">
        <v>1</v>
      </c>
      <c r="F6168">
        <v>31.5</v>
      </c>
      <c r="G6168" t="s">
        <v>1</v>
      </c>
      <c r="H6168">
        <v>2</v>
      </c>
      <c r="I6168" t="s">
        <v>0</v>
      </c>
      <c r="J6168">
        <v>1</v>
      </c>
      <c r="K6168">
        <v>31.5</v>
      </c>
      <c r="L6168" t="s">
        <v>2</v>
      </c>
      <c r="M6168">
        <v>2</v>
      </c>
      <c r="N6168" t="s">
        <v>5935</v>
      </c>
      <c r="O6168">
        <v>1</v>
      </c>
      <c r="P6168" t="str">
        <f>D6168&amp;"-"&amp;F6168&amp;"-"&amp;G6168&amp;"-"&amp;E6168&amp;"-"&amp;H6168</f>
        <v>A2Delta-31.5-e-1-2</v>
      </c>
      <c r="Q6168" t="str">
        <f>I6168&amp;"-"&amp;K6168&amp;"-"&amp;L6168&amp;"-"&amp;J6168&amp;"-"&amp;M6168</f>
        <v>X2Pi-31.5-f-1-2</v>
      </c>
      <c r="R6168">
        <f>B6168+S6168</f>
        <v>38835.806187923998</v>
      </c>
      <c r="S6168">
        <f>_xlfn.IFNA(VLOOKUP(Q6168,'MARVEL-X'!A$2:I$1400,7,FALSE),VLOOKUP(Q6168,MARVEL!A$2:J$1522,10,FALSE))</f>
        <v>15672.346187923999</v>
      </c>
      <c r="T6168">
        <f>IF(P6168=P6167,R6168+T6167,R6168)</f>
        <v>38835.806187923998</v>
      </c>
      <c r="U6168">
        <f>IF(P6168=P6167,1+U6167,1)</f>
        <v>1</v>
      </c>
      <c r="V6168" t="str">
        <f t="shared" si="96"/>
        <v/>
      </c>
      <c r="W6168" t="str">
        <f>IF(V6168="","",IF(ABS(V6168-R6168)&gt;W$1,ABS(V6168-R6168),""))</f>
        <v/>
      </c>
      <c r="X6168" t="str">
        <f>Y6168&amp;"-"&amp;Z6168&amp;"-"&amp;AC6168&amp;"-"&amp;AD6168&amp;"-"&amp;AG6168</f>
        <v>31.5-e-A-1-1.5</v>
      </c>
      <c r="Y6168">
        <f>F6168</f>
        <v>31.5</v>
      </c>
      <c r="Z6168" s="2" t="str">
        <f>G6168</f>
        <v>e</v>
      </c>
      <c r="AA6168">
        <f>_xlfn.IFNA(VLOOKUP(X6168,'duo-out'!A$2:Q$5000,5,FALSE),E6168+10*(H6168-1)+1+_xlfn.IFNA(VLOOKUP(D6168,states!A$2:C$10,3,FALSE),1))</f>
        <v>262</v>
      </c>
      <c r="AB6168" t="str">
        <f>IF(V6168="","",V6168)</f>
        <v/>
      </c>
      <c r="AC6168" s="2" t="str">
        <f>_xlfn.IFNA(VLOOKUP(D6168,states!A$2:C$10,2,FALSE),"XX")</f>
        <v>A</v>
      </c>
      <c r="AD6168">
        <f>E6168</f>
        <v>1</v>
      </c>
      <c r="AE6168">
        <f>_xlfn.IFNA(VLOOKUP(D6168,states!A$2:D$10,4,FALSE),0)</f>
        <v>2</v>
      </c>
      <c r="AF6168">
        <v>0.5</v>
      </c>
      <c r="AG6168">
        <f>IF(AE6168=0,AF6168,IF(AE6168=1,IF(F6168=0.5,0.5,IF(H6168=1,0.5,1.5)),IF(F6168=0.5,0.5,IF(H6168=1,2.5,1.5))))</f>
        <v>1.5</v>
      </c>
      <c r="AH6168" s="7">
        <f>IF(AC6168="XX",0,1/C6168^(1/5)*IF(E6168=0,100,1)/(E6168+1)^(1/4))</f>
        <v>0.96593632892484571</v>
      </c>
    </row>
    <row r="6169" spans="1:34">
      <c r="A6169">
        <v>5878</v>
      </c>
      <c r="B6169" s="1">
        <v>23895.21</v>
      </c>
      <c r="C6169" s="6">
        <v>0.5</v>
      </c>
      <c r="D6169" t="s">
        <v>3</v>
      </c>
      <c r="E6169">
        <v>1</v>
      </c>
      <c r="F6169">
        <v>31.5</v>
      </c>
      <c r="G6169" t="s">
        <v>1</v>
      </c>
      <c r="H6169">
        <v>2</v>
      </c>
      <c r="I6169" t="s">
        <v>0</v>
      </c>
      <c r="J6169">
        <v>1</v>
      </c>
      <c r="K6169">
        <v>30.5</v>
      </c>
      <c r="L6169" t="s">
        <v>1</v>
      </c>
      <c r="M6169">
        <v>2</v>
      </c>
      <c r="N6169" t="s">
        <v>5934</v>
      </c>
      <c r="O6169">
        <v>1</v>
      </c>
      <c r="P6169" t="str">
        <f>D6169&amp;"-"&amp;F6169&amp;"-"&amp;G6169&amp;"-"&amp;E6169&amp;"-"&amp;H6169</f>
        <v>A2Delta-31.5-e-1-2</v>
      </c>
      <c r="Q6169" t="str">
        <f>I6169&amp;"-"&amp;K6169&amp;"-"&amp;L6169&amp;"-"&amp;J6169&amp;"-"&amp;M6169</f>
        <v>X2Pi-30.5-e-1-2</v>
      </c>
      <c r="R6169">
        <f>B6169+S6169</f>
        <v>38836.20409531</v>
      </c>
      <c r="S6169">
        <f>_xlfn.IFNA(VLOOKUP(Q6169,'MARVEL-X'!A$2:I$1400,7,FALSE),VLOOKUP(Q6169,MARVEL!A$2:J$1522,10,FALSE))</f>
        <v>14940.994095309999</v>
      </c>
      <c r="T6169">
        <f>IF(P6169=P6168,R6169+T6168,R6169)</f>
        <v>77672.010283234005</v>
      </c>
      <c r="U6169">
        <f>IF(P6169=P6168,1+U6168,1)</f>
        <v>2</v>
      </c>
      <c r="V6169">
        <f t="shared" si="96"/>
        <v>38836.005141617003</v>
      </c>
      <c r="W6169">
        <f>IF(V6169="","",IF(ABS(V6169-R6169)&gt;W$1,ABS(V6169-R6169),""))</f>
        <v>0.19895369299774757</v>
      </c>
      <c r="X6169" t="str">
        <f>Y6169&amp;"-"&amp;Z6169&amp;"-"&amp;AC6169&amp;"-"&amp;AD6169&amp;"-"&amp;AG6169</f>
        <v>31.5-e-A-1-1.5</v>
      </c>
      <c r="Y6169">
        <f>F6169</f>
        <v>31.5</v>
      </c>
      <c r="Z6169" s="2" t="str">
        <f>G6169</f>
        <v>e</v>
      </c>
      <c r="AA6169">
        <f>_xlfn.IFNA(VLOOKUP(X6169,'duo-out'!A$2:Q$5000,5,FALSE),E6169+10*(H6169-1)+1+_xlfn.IFNA(VLOOKUP(D6169,states!A$2:C$10,3,FALSE),1))</f>
        <v>262</v>
      </c>
      <c r="AB6169">
        <f>IF(V6169="","",V6169)</f>
        <v>38836.005141617003</v>
      </c>
      <c r="AC6169" s="2" t="str">
        <f>_xlfn.IFNA(VLOOKUP(D6169,states!A$2:C$10,2,FALSE),"XX")</f>
        <v>A</v>
      </c>
      <c r="AD6169">
        <f>E6169</f>
        <v>1</v>
      </c>
      <c r="AE6169">
        <f>_xlfn.IFNA(VLOOKUP(D6169,states!A$2:D$10,4,FALSE),0)</f>
        <v>2</v>
      </c>
      <c r="AF6169">
        <v>0.5</v>
      </c>
      <c r="AG6169">
        <f>IF(AE6169=0,AF6169,IF(AE6169=1,IF(F6169=0.5,0.5,IF(H6169=1,0.5,1.5)),IF(F6169=0.5,0.5,IF(H6169=1,2.5,1.5))))</f>
        <v>1.5</v>
      </c>
      <c r="AH6169" s="7">
        <f>IF(AC6169="XX",0,1/C6169^(1/5)*IF(E6169=0,100,1)/(E6169+1)^(1/4))</f>
        <v>0.96593632892484571</v>
      </c>
    </row>
    <row r="6170" spans="1:34">
      <c r="A6170">
        <v>5824</v>
      </c>
      <c r="B6170" s="1">
        <v>22701.03</v>
      </c>
      <c r="C6170" s="6">
        <v>0.5</v>
      </c>
      <c r="D6170" t="s">
        <v>3</v>
      </c>
      <c r="E6170">
        <v>0</v>
      </c>
      <c r="F6170">
        <v>31.5</v>
      </c>
      <c r="G6170" t="s">
        <v>2</v>
      </c>
      <c r="H6170">
        <v>1</v>
      </c>
      <c r="I6170" t="s">
        <v>0</v>
      </c>
      <c r="J6170">
        <v>0</v>
      </c>
      <c r="K6170">
        <v>32.5</v>
      </c>
      <c r="L6170" t="s">
        <v>2</v>
      </c>
      <c r="M6170">
        <v>1</v>
      </c>
      <c r="N6170" t="s">
        <v>5880</v>
      </c>
      <c r="O6170">
        <v>1</v>
      </c>
      <c r="P6170" t="str">
        <f>D6170&amp;"-"&amp;F6170&amp;"-"&amp;G6170&amp;"-"&amp;E6170&amp;"-"&amp;H6170</f>
        <v>A2Delta-31.5-f-0-1</v>
      </c>
      <c r="Q6170" t="str">
        <f>I6170&amp;"-"&amp;K6170&amp;"-"&amp;L6170&amp;"-"&amp;J6170&amp;"-"&amp;M6170</f>
        <v>X2Pi-32.5-f-0-1</v>
      </c>
      <c r="R6170">
        <f>B6170+S6170</f>
        <v>36151.664608409999</v>
      </c>
      <c r="S6170">
        <f>_xlfn.IFNA(VLOOKUP(Q6170,'MARVEL-X'!A$2:I$1400,7,FALSE),VLOOKUP(Q6170,MARVEL!A$2:J$1522,10,FALSE))</f>
        <v>13450.634608409999</v>
      </c>
      <c r="T6170">
        <f>IF(P6170=P6169,R6170+T6169,R6170)</f>
        <v>36151.664608409999</v>
      </c>
      <c r="U6170">
        <f>IF(P6170=P6169,1+U6169,1)</f>
        <v>1</v>
      </c>
      <c r="V6170" t="str">
        <f t="shared" si="96"/>
        <v/>
      </c>
      <c r="W6170" t="str">
        <f>IF(V6170="","",IF(ABS(V6170-R6170)&gt;W$1,ABS(V6170-R6170),""))</f>
        <v/>
      </c>
      <c r="X6170" t="str">
        <f>Y6170&amp;"-"&amp;Z6170&amp;"-"&amp;AC6170&amp;"-"&amp;AD6170&amp;"-"&amp;AG6170</f>
        <v>31.5-f-A-0-2.5</v>
      </c>
      <c r="Y6170">
        <f>F6170</f>
        <v>31.5</v>
      </c>
      <c r="Z6170" s="2" t="str">
        <f>G6170</f>
        <v>f</v>
      </c>
      <c r="AA6170">
        <f>_xlfn.IFNA(VLOOKUP(X6170,'duo-out'!A$2:Q$5000,5,FALSE),E6170+10*(H6170-1)+1+_xlfn.IFNA(VLOOKUP(D6170,states!A$2:C$10,3,FALSE),1))</f>
        <v>251</v>
      </c>
      <c r="AB6170" t="str">
        <f>IF(V6170="","",V6170)</f>
        <v/>
      </c>
      <c r="AC6170" s="2" t="str">
        <f>_xlfn.IFNA(VLOOKUP(D6170,states!A$2:C$10,2,FALSE),"XX")</f>
        <v>A</v>
      </c>
      <c r="AD6170">
        <f>E6170</f>
        <v>0</v>
      </c>
      <c r="AE6170">
        <f>_xlfn.IFNA(VLOOKUP(D6170,states!A$2:D$10,4,FALSE),0)</f>
        <v>2</v>
      </c>
      <c r="AF6170">
        <v>0.5</v>
      </c>
      <c r="AG6170">
        <f>IF(AE6170=0,AF6170,IF(AE6170=1,IF(F6170=0.5,0.5,IF(H6170=1,0.5,1.5)),IF(F6170=0.5,0.5,IF(H6170=1,2.5,1.5))))</f>
        <v>2.5</v>
      </c>
      <c r="AH6170" s="7">
        <f>IF(AC6170="XX",0,1/C6170^(1/5)*IF(E6170=0,100,1)/(E6170+1)^(1/4))</f>
        <v>114.86983549970351</v>
      </c>
    </row>
    <row r="6171" spans="1:34">
      <c r="A6171">
        <v>5807</v>
      </c>
      <c r="B6171" s="1">
        <v>24159.33</v>
      </c>
      <c r="C6171" s="6">
        <v>0.5</v>
      </c>
      <c r="D6171" t="s">
        <v>3</v>
      </c>
      <c r="E6171">
        <v>0</v>
      </c>
      <c r="F6171">
        <v>31.5</v>
      </c>
      <c r="G6171" t="s">
        <v>2</v>
      </c>
      <c r="H6171">
        <v>1</v>
      </c>
      <c r="I6171" t="s">
        <v>0</v>
      </c>
      <c r="J6171">
        <v>0</v>
      </c>
      <c r="K6171">
        <v>30.5</v>
      </c>
      <c r="L6171" t="s">
        <v>2</v>
      </c>
      <c r="M6171">
        <v>1</v>
      </c>
      <c r="N6171" t="s">
        <v>5863</v>
      </c>
      <c r="O6171">
        <v>1</v>
      </c>
      <c r="P6171" t="str">
        <f>D6171&amp;"-"&amp;F6171&amp;"-"&amp;G6171&amp;"-"&amp;E6171&amp;"-"&amp;H6171</f>
        <v>A2Delta-31.5-f-0-1</v>
      </c>
      <c r="Q6171" t="str">
        <f>I6171&amp;"-"&amp;K6171&amp;"-"&amp;L6171&amp;"-"&amp;J6171&amp;"-"&amp;M6171</f>
        <v>X2Pi-30.5-f-0-1</v>
      </c>
      <c r="R6171">
        <f>B6171+S6171</f>
        <v>36151.595566693999</v>
      </c>
      <c r="S6171">
        <f>_xlfn.IFNA(VLOOKUP(Q6171,'MARVEL-X'!A$2:I$1400,7,FALSE),VLOOKUP(Q6171,MARVEL!A$2:J$1522,10,FALSE))</f>
        <v>11992.265566693999</v>
      </c>
      <c r="T6171">
        <f>IF(P6171=P6170,R6171+T6170,R6171)</f>
        <v>72303.260175103991</v>
      </c>
      <c r="U6171">
        <f>IF(P6171=P6170,1+U6170,1)</f>
        <v>2</v>
      </c>
      <c r="V6171">
        <f t="shared" si="96"/>
        <v>36151.630087551996</v>
      </c>
      <c r="W6171" t="str">
        <f>IF(V6171="","",IF(ABS(V6171-R6171)&gt;W$1,ABS(V6171-R6171),""))</f>
        <v/>
      </c>
      <c r="X6171" t="str">
        <f>Y6171&amp;"-"&amp;Z6171&amp;"-"&amp;AC6171&amp;"-"&amp;AD6171&amp;"-"&amp;AG6171</f>
        <v>31.5-f-A-0-2.5</v>
      </c>
      <c r="Y6171">
        <f>F6171</f>
        <v>31.5</v>
      </c>
      <c r="Z6171" s="2" t="str">
        <f>G6171</f>
        <v>f</v>
      </c>
      <c r="AA6171">
        <f>_xlfn.IFNA(VLOOKUP(X6171,'duo-out'!A$2:Q$5000,5,FALSE),E6171+10*(H6171-1)+1+_xlfn.IFNA(VLOOKUP(D6171,states!A$2:C$10,3,FALSE),1))</f>
        <v>251</v>
      </c>
      <c r="AB6171">
        <f>IF(V6171="","",V6171)</f>
        <v>36151.630087551996</v>
      </c>
      <c r="AC6171" s="2" t="str">
        <f>_xlfn.IFNA(VLOOKUP(D6171,states!A$2:C$10,2,FALSE),"XX")</f>
        <v>A</v>
      </c>
      <c r="AD6171">
        <f>E6171</f>
        <v>0</v>
      </c>
      <c r="AE6171">
        <f>_xlfn.IFNA(VLOOKUP(D6171,states!A$2:D$10,4,FALSE),0)</f>
        <v>2</v>
      </c>
      <c r="AF6171">
        <v>0.5</v>
      </c>
      <c r="AG6171">
        <f>IF(AE6171=0,AF6171,IF(AE6171=1,IF(F6171=0.5,0.5,IF(H6171=1,0.5,1.5)),IF(F6171=0.5,0.5,IF(H6171=1,2.5,1.5))))</f>
        <v>2.5</v>
      </c>
      <c r="AH6171" s="7">
        <f>IF(AC6171="XX",0,1/C6171^(1/5)*IF(E6171=0,100,1)/(E6171+1)^(1/4))</f>
        <v>114.86983549970351</v>
      </c>
    </row>
    <row r="6172" spans="1:34">
      <c r="A6172">
        <v>337</v>
      </c>
      <c r="B6172" s="1">
        <v>22663.07</v>
      </c>
      <c r="C6172" s="6">
        <v>0.8952</v>
      </c>
      <c r="D6172" t="s">
        <v>3</v>
      </c>
      <c r="E6172">
        <v>0</v>
      </c>
      <c r="F6172">
        <v>31.5</v>
      </c>
      <c r="G6172" t="s">
        <v>2</v>
      </c>
      <c r="H6172">
        <v>2</v>
      </c>
      <c r="I6172" t="s">
        <v>0</v>
      </c>
      <c r="J6172">
        <v>0</v>
      </c>
      <c r="K6172">
        <v>32.5</v>
      </c>
      <c r="L6172" t="s">
        <v>2</v>
      </c>
      <c r="M6172">
        <v>2</v>
      </c>
      <c r="N6172" t="s">
        <v>392</v>
      </c>
      <c r="O6172">
        <v>-1</v>
      </c>
      <c r="P6172" t="str">
        <f>D6172&amp;"-"&amp;F6172&amp;"-"&amp;G6172&amp;"-"&amp;E6172&amp;"-"&amp;H6172</f>
        <v>A2Delta-31.5-f-0-2</v>
      </c>
      <c r="Q6172" t="str">
        <f>I6172&amp;"-"&amp;K6172&amp;"-"&amp;L6172&amp;"-"&amp;J6172&amp;"-"&amp;M6172</f>
        <v>X2Pi-32.5-f-0-2</v>
      </c>
      <c r="R6172">
        <f>B6172+S6172</f>
        <v>36892.721672674998</v>
      </c>
      <c r="S6172">
        <f>_xlfn.IFNA(VLOOKUP(Q6172,'MARVEL-X'!A$2:I$1400,7,FALSE),VLOOKUP(Q6172,MARVEL!A$2:J$1522,10,FALSE))</f>
        <v>14229.651672675</v>
      </c>
      <c r="T6172">
        <f>IF(P6172=P6171,R6172+T6171,R6172)</f>
        <v>36892.721672674998</v>
      </c>
      <c r="U6172">
        <f>IF(P6172=P6171,1+U6171,1)</f>
        <v>1</v>
      </c>
      <c r="V6172" t="str">
        <f t="shared" si="96"/>
        <v/>
      </c>
      <c r="W6172" t="str">
        <f>IF(V6172="","",IF(ABS(V6172-R6172)&gt;W$1,ABS(V6172-R6172),""))</f>
        <v/>
      </c>
      <c r="X6172" t="str">
        <f>Y6172&amp;"-"&amp;Z6172&amp;"-"&amp;AC6172&amp;"-"&amp;AD6172&amp;"-"&amp;AG6172</f>
        <v>31.5-f-A-0-1.5</v>
      </c>
      <c r="Y6172">
        <f>F6172</f>
        <v>31.5</v>
      </c>
      <c r="Z6172" s="2" t="str">
        <f>G6172</f>
        <v>f</v>
      </c>
      <c r="AA6172">
        <f>_xlfn.IFNA(VLOOKUP(X6172,'duo-out'!A$2:Q$5000,5,FALSE),E6172+10*(H6172-1)+1+_xlfn.IFNA(VLOOKUP(D6172,states!A$2:C$10,3,FALSE),1))</f>
        <v>261</v>
      </c>
      <c r="AB6172" t="str">
        <f>IF(V6172="","",V6172)</f>
        <v/>
      </c>
      <c r="AC6172" s="2" t="str">
        <f>_xlfn.IFNA(VLOOKUP(D6172,states!A$2:C$10,2,FALSE),"XX")</f>
        <v>A</v>
      </c>
      <c r="AD6172">
        <f>E6172</f>
        <v>0</v>
      </c>
      <c r="AE6172">
        <f>_xlfn.IFNA(VLOOKUP(D6172,states!A$2:D$10,4,FALSE),0)</f>
        <v>2</v>
      </c>
      <c r="AF6172">
        <v>0.5</v>
      </c>
      <c r="AG6172">
        <f>IF(AE6172=0,AF6172,IF(AE6172=1,IF(F6172=0.5,0.5,IF(H6172=1,0.5,1.5)),IF(F6172=0.5,0.5,IF(H6172=1,2.5,1.5))))</f>
        <v>1.5</v>
      </c>
      <c r="AH6172" s="7">
        <f>IF(AC6172="XX",0,1/C6172^(1/5)*IF(E6172=0,100,1)/(E6172+1)^(1/4))</f>
        <v>102.23885693821786</v>
      </c>
    </row>
    <row r="6173" spans="1:34">
      <c r="A6173">
        <v>758</v>
      </c>
      <c r="B6173" s="1">
        <v>24150.15</v>
      </c>
      <c r="C6173" s="6">
        <v>0.5978</v>
      </c>
      <c r="D6173" t="s">
        <v>3</v>
      </c>
      <c r="E6173">
        <v>0</v>
      </c>
      <c r="F6173">
        <v>31.5</v>
      </c>
      <c r="G6173" t="s">
        <v>2</v>
      </c>
      <c r="H6173">
        <v>2</v>
      </c>
      <c r="I6173" t="s">
        <v>0</v>
      </c>
      <c r="J6173">
        <v>0</v>
      </c>
      <c r="K6173">
        <v>30.5</v>
      </c>
      <c r="L6173" t="s">
        <v>2</v>
      </c>
      <c r="M6173">
        <v>2</v>
      </c>
      <c r="N6173" t="s">
        <v>814</v>
      </c>
      <c r="O6173">
        <v>1</v>
      </c>
      <c r="P6173" t="str">
        <f>D6173&amp;"-"&amp;F6173&amp;"-"&amp;G6173&amp;"-"&amp;E6173&amp;"-"&amp;H6173</f>
        <v>A2Delta-31.5-f-0-2</v>
      </c>
      <c r="Q6173" t="str">
        <f>I6173&amp;"-"&amp;K6173&amp;"-"&amp;L6173&amp;"-"&amp;J6173&amp;"-"&amp;M6173</f>
        <v>X2Pi-30.5-f-0-2</v>
      </c>
      <c r="R6173">
        <f>B6173+S6173</f>
        <v>36891.620168029003</v>
      </c>
      <c r="S6173">
        <f>_xlfn.IFNA(VLOOKUP(Q6173,'MARVEL-X'!A$2:I$1400,7,FALSE),VLOOKUP(Q6173,MARVEL!A$2:J$1522,10,FALSE))</f>
        <v>12741.470168029</v>
      </c>
      <c r="T6173">
        <f>IF(P6173=P6172,R6173+T6172,R6173)</f>
        <v>73784.341840704001</v>
      </c>
      <c r="U6173">
        <f>IF(P6173=P6172,1+U6172,1)</f>
        <v>2</v>
      </c>
      <c r="V6173" t="str">
        <f t="shared" si="96"/>
        <v/>
      </c>
      <c r="W6173" t="str">
        <f>IF(V6173="","",IF(ABS(V6173-R6173)&gt;W$1,ABS(V6173-R6173),""))</f>
        <v/>
      </c>
      <c r="X6173" t="str">
        <f>Y6173&amp;"-"&amp;Z6173&amp;"-"&amp;AC6173&amp;"-"&amp;AD6173&amp;"-"&amp;AG6173</f>
        <v>31.5-f-A-0-1.5</v>
      </c>
      <c r="Y6173">
        <f>F6173</f>
        <v>31.5</v>
      </c>
      <c r="Z6173" s="2" t="str">
        <f>G6173</f>
        <v>f</v>
      </c>
      <c r="AA6173">
        <f>_xlfn.IFNA(VLOOKUP(X6173,'duo-out'!A$2:Q$5000,5,FALSE),E6173+10*(H6173-1)+1+_xlfn.IFNA(VLOOKUP(D6173,states!A$2:C$10,3,FALSE),1))</f>
        <v>261</v>
      </c>
      <c r="AB6173" t="str">
        <f>IF(V6173="","",V6173)</f>
        <v/>
      </c>
      <c r="AC6173" s="2" t="str">
        <f>_xlfn.IFNA(VLOOKUP(D6173,states!A$2:C$10,2,FALSE),"XX")</f>
        <v>A</v>
      </c>
      <c r="AD6173">
        <f>E6173</f>
        <v>0</v>
      </c>
      <c r="AE6173">
        <f>_xlfn.IFNA(VLOOKUP(D6173,states!A$2:D$10,4,FALSE),0)</f>
        <v>2</v>
      </c>
      <c r="AF6173">
        <v>0.5</v>
      </c>
      <c r="AG6173">
        <f>IF(AE6173=0,AF6173,IF(AE6173=1,IF(F6173=0.5,0.5,IF(H6173=1,0.5,1.5)),IF(F6173=0.5,0.5,IF(H6173=1,2.5,1.5))))</f>
        <v>1.5</v>
      </c>
      <c r="AH6173" s="7">
        <f>IF(AC6173="XX",0,1/C6173^(1/5)*IF(E6173=0,100,1)/(E6173+1)^(1/4))</f>
        <v>110.83803502592147</v>
      </c>
    </row>
    <row r="6174" spans="1:34">
      <c r="A6174">
        <v>5828</v>
      </c>
      <c r="B6174" s="1">
        <v>24150.17</v>
      </c>
      <c r="C6174" s="6">
        <v>0.57579999999999998</v>
      </c>
      <c r="D6174" t="s">
        <v>3</v>
      </c>
      <c r="E6174">
        <v>0</v>
      </c>
      <c r="F6174">
        <v>31.5</v>
      </c>
      <c r="G6174" t="s">
        <v>2</v>
      </c>
      <c r="H6174">
        <v>2</v>
      </c>
      <c r="I6174" t="s">
        <v>0</v>
      </c>
      <c r="J6174">
        <v>0</v>
      </c>
      <c r="K6174">
        <v>30.5</v>
      </c>
      <c r="L6174" t="s">
        <v>2</v>
      </c>
      <c r="M6174">
        <v>2</v>
      </c>
      <c r="N6174" t="s">
        <v>5884</v>
      </c>
      <c r="O6174">
        <v>1</v>
      </c>
      <c r="P6174" t="str">
        <f>D6174&amp;"-"&amp;F6174&amp;"-"&amp;G6174&amp;"-"&amp;E6174&amp;"-"&amp;H6174</f>
        <v>A2Delta-31.5-f-0-2</v>
      </c>
      <c r="Q6174" t="str">
        <f>I6174&amp;"-"&amp;K6174&amp;"-"&amp;L6174&amp;"-"&amp;J6174&amp;"-"&amp;M6174</f>
        <v>X2Pi-30.5-f-0-2</v>
      </c>
      <c r="R6174">
        <f>B6174+S6174</f>
        <v>36891.640168029</v>
      </c>
      <c r="S6174">
        <f>_xlfn.IFNA(VLOOKUP(Q6174,'MARVEL-X'!A$2:I$1400,7,FALSE),VLOOKUP(Q6174,MARVEL!A$2:J$1522,10,FALSE))</f>
        <v>12741.470168029</v>
      </c>
      <c r="T6174">
        <f>IF(P6174=P6173,R6174+T6173,R6174)</f>
        <v>110675.982008733</v>
      </c>
      <c r="U6174">
        <f>IF(P6174=P6173,1+U6173,1)</f>
        <v>3</v>
      </c>
      <c r="V6174">
        <f t="shared" si="96"/>
        <v>36891.994002911</v>
      </c>
      <c r="W6174">
        <f>IF(V6174="","",IF(ABS(V6174-R6174)&gt;W$1,ABS(V6174-R6174),""))</f>
        <v>0.35383488200022839</v>
      </c>
      <c r="X6174" t="str">
        <f>Y6174&amp;"-"&amp;Z6174&amp;"-"&amp;AC6174&amp;"-"&amp;AD6174&amp;"-"&amp;AG6174</f>
        <v>31.5-f-A-0-1.5</v>
      </c>
      <c r="Y6174">
        <f>F6174</f>
        <v>31.5</v>
      </c>
      <c r="Z6174" s="2" t="str">
        <f>G6174</f>
        <v>f</v>
      </c>
      <c r="AA6174">
        <f>_xlfn.IFNA(VLOOKUP(X6174,'duo-out'!A$2:Q$5000,5,FALSE),E6174+10*(H6174-1)+1+_xlfn.IFNA(VLOOKUP(D6174,states!A$2:C$10,3,FALSE),1))</f>
        <v>261</v>
      </c>
      <c r="AB6174">
        <f>IF(V6174="","",V6174)</f>
        <v>36891.994002911</v>
      </c>
      <c r="AC6174" s="2" t="str">
        <f>_xlfn.IFNA(VLOOKUP(D6174,states!A$2:C$10,2,FALSE),"XX")</f>
        <v>A</v>
      </c>
      <c r="AD6174">
        <f>E6174</f>
        <v>0</v>
      </c>
      <c r="AE6174">
        <f>_xlfn.IFNA(VLOOKUP(D6174,states!A$2:D$10,4,FALSE),0)</f>
        <v>2</v>
      </c>
      <c r="AF6174">
        <v>0.5</v>
      </c>
      <c r="AG6174">
        <f>IF(AE6174=0,AF6174,IF(AE6174=1,IF(F6174=0.5,0.5,IF(H6174=1,0.5,1.5)),IF(F6174=0.5,0.5,IF(H6174=1,2.5,1.5))))</f>
        <v>1.5</v>
      </c>
      <c r="AH6174" s="7">
        <f>IF(AC6174="XX",0,1/C6174^(1/5)*IF(E6174=0,100,1)/(E6174+1)^(1/4))</f>
        <v>111.67235321222083</v>
      </c>
    </row>
    <row r="6175" spans="1:34">
      <c r="A6175">
        <v>5843</v>
      </c>
      <c r="B6175" s="1">
        <v>23903.32</v>
      </c>
      <c r="C6175" s="6">
        <v>0.5</v>
      </c>
      <c r="D6175" t="s">
        <v>3</v>
      </c>
      <c r="E6175">
        <v>1</v>
      </c>
      <c r="F6175">
        <v>31.5</v>
      </c>
      <c r="G6175" t="s">
        <v>2</v>
      </c>
      <c r="H6175">
        <v>1</v>
      </c>
      <c r="I6175" t="s">
        <v>0</v>
      </c>
      <c r="J6175">
        <v>1</v>
      </c>
      <c r="K6175">
        <v>30.5</v>
      </c>
      <c r="L6175" t="s">
        <v>2</v>
      </c>
      <c r="M6175">
        <v>1</v>
      </c>
      <c r="N6175" t="s">
        <v>5899</v>
      </c>
      <c r="O6175">
        <v>1</v>
      </c>
      <c r="P6175" t="str">
        <f>D6175&amp;"-"&amp;F6175&amp;"-"&amp;G6175&amp;"-"&amp;E6175&amp;"-"&amp;H6175</f>
        <v>A2Delta-31.5-f-1-1</v>
      </c>
      <c r="Q6175" t="str">
        <f>I6175&amp;"-"&amp;K6175&amp;"-"&amp;L6175&amp;"-"&amp;J6175&amp;"-"&amp;M6175</f>
        <v>X2Pi-30.5-f-1-1</v>
      </c>
      <c r="R6175">
        <f>B6175+S6175</f>
        <v>38152.639772675</v>
      </c>
      <c r="S6175">
        <f>_xlfn.IFNA(VLOOKUP(Q6175,'MARVEL-X'!A$2:I$1400,7,FALSE),VLOOKUP(Q6175,MARVEL!A$2:J$1522,10,FALSE))</f>
        <v>14249.319772674999</v>
      </c>
      <c r="T6175">
        <f>IF(P6175=P6174,R6175+T6174,R6175)</f>
        <v>38152.639772675</v>
      </c>
      <c r="U6175">
        <f>IF(P6175=P6174,1+U6174,1)</f>
        <v>1</v>
      </c>
      <c r="V6175">
        <f t="shared" si="96"/>
        <v>38152.639772675</v>
      </c>
      <c r="W6175" t="str">
        <f>IF(V6175="","",IF(ABS(V6175-R6175)&gt;W$1,ABS(V6175-R6175),""))</f>
        <v/>
      </c>
      <c r="X6175" t="str">
        <f>Y6175&amp;"-"&amp;Z6175&amp;"-"&amp;AC6175&amp;"-"&amp;AD6175&amp;"-"&amp;AG6175</f>
        <v>31.5-f-A-1-2.5</v>
      </c>
      <c r="Y6175">
        <f>F6175</f>
        <v>31.5</v>
      </c>
      <c r="Z6175" s="2" t="str">
        <f>G6175</f>
        <v>f</v>
      </c>
      <c r="AA6175">
        <f>_xlfn.IFNA(VLOOKUP(X6175,'duo-out'!A$2:Q$5000,5,FALSE),E6175+10*(H6175-1)+1+_xlfn.IFNA(VLOOKUP(D6175,states!A$2:C$10,3,FALSE),1))</f>
        <v>252</v>
      </c>
      <c r="AB6175">
        <f>IF(V6175="","",V6175)</f>
        <v>38152.639772675</v>
      </c>
      <c r="AC6175" s="2" t="str">
        <f>_xlfn.IFNA(VLOOKUP(D6175,states!A$2:C$10,2,FALSE),"XX")</f>
        <v>A</v>
      </c>
      <c r="AD6175">
        <f>E6175</f>
        <v>1</v>
      </c>
      <c r="AE6175">
        <f>_xlfn.IFNA(VLOOKUP(D6175,states!A$2:D$10,4,FALSE),0)</f>
        <v>2</v>
      </c>
      <c r="AF6175">
        <v>0.5</v>
      </c>
      <c r="AG6175">
        <f>IF(AE6175=0,AF6175,IF(AE6175=1,IF(F6175=0.5,0.5,IF(H6175=1,0.5,1.5)),IF(F6175=0.5,0.5,IF(H6175=1,2.5,1.5))))</f>
        <v>2.5</v>
      </c>
      <c r="AH6175" s="7">
        <f>IF(AC6175="XX",0,1/C6175^(1/5)*IF(E6175=0,100,1)/(E6175+1)^(1/4))</f>
        <v>0.96593632892484571</v>
      </c>
    </row>
    <row r="6176" spans="1:34">
      <c r="A6176">
        <v>5871</v>
      </c>
      <c r="B6176" s="1">
        <v>23869.25</v>
      </c>
      <c r="C6176" s="6">
        <v>0.5</v>
      </c>
      <c r="D6176" t="s">
        <v>3</v>
      </c>
      <c r="E6176">
        <v>1</v>
      </c>
      <c r="F6176">
        <v>31.5</v>
      </c>
      <c r="G6176" t="s">
        <v>2</v>
      </c>
      <c r="H6176">
        <v>2</v>
      </c>
      <c r="I6176" t="s">
        <v>0</v>
      </c>
      <c r="J6176">
        <v>1</v>
      </c>
      <c r="K6176">
        <v>30.5</v>
      </c>
      <c r="L6176" t="s">
        <v>2</v>
      </c>
      <c r="M6176">
        <v>2</v>
      </c>
      <c r="N6176" t="s">
        <v>5927</v>
      </c>
      <c r="O6176">
        <v>1</v>
      </c>
      <c r="P6176" t="str">
        <f>D6176&amp;"-"&amp;F6176&amp;"-"&amp;G6176&amp;"-"&amp;E6176&amp;"-"&amp;H6176</f>
        <v>A2Delta-31.5-f-1-2</v>
      </c>
      <c r="Q6176" t="str">
        <f>I6176&amp;"-"&amp;K6176&amp;"-"&amp;L6176&amp;"-"&amp;J6176&amp;"-"&amp;M6176</f>
        <v>X2Pi-30.5-f-1-2</v>
      </c>
      <c r="R6176">
        <f>B6176+S6176</f>
        <v>38835.787807957</v>
      </c>
      <c r="S6176">
        <f>_xlfn.IFNA(VLOOKUP(Q6176,'MARVEL-X'!A$2:I$1400,7,FALSE),VLOOKUP(Q6176,MARVEL!A$2:J$1522,10,FALSE))</f>
        <v>14966.537807957</v>
      </c>
      <c r="T6176">
        <f>IF(P6176=P6175,R6176+T6175,R6176)</f>
        <v>38835.787807957</v>
      </c>
      <c r="U6176">
        <f>IF(P6176=P6175,1+U6175,1)</f>
        <v>1</v>
      </c>
      <c r="V6176">
        <f t="shared" si="96"/>
        <v>38835.787807957</v>
      </c>
      <c r="W6176" t="str">
        <f>IF(V6176="","",IF(ABS(V6176-R6176)&gt;W$1,ABS(V6176-R6176),""))</f>
        <v/>
      </c>
      <c r="X6176" t="str">
        <f>Y6176&amp;"-"&amp;Z6176&amp;"-"&amp;AC6176&amp;"-"&amp;AD6176&amp;"-"&amp;AG6176</f>
        <v>31.5-f-A-1-1.5</v>
      </c>
      <c r="Y6176">
        <f>F6176</f>
        <v>31.5</v>
      </c>
      <c r="Z6176" s="2" t="str">
        <f>G6176</f>
        <v>f</v>
      </c>
      <c r="AA6176">
        <f>_xlfn.IFNA(VLOOKUP(X6176,'duo-out'!A$2:Q$5000,5,FALSE),E6176+10*(H6176-1)+1+_xlfn.IFNA(VLOOKUP(D6176,states!A$2:C$10,3,FALSE),1))</f>
        <v>262</v>
      </c>
      <c r="AB6176">
        <f>IF(V6176="","",V6176)</f>
        <v>38835.787807957</v>
      </c>
      <c r="AC6176" s="2" t="str">
        <f>_xlfn.IFNA(VLOOKUP(D6176,states!A$2:C$10,2,FALSE),"XX")</f>
        <v>A</v>
      </c>
      <c r="AD6176">
        <f>E6176</f>
        <v>1</v>
      </c>
      <c r="AE6176">
        <f>_xlfn.IFNA(VLOOKUP(D6176,states!A$2:D$10,4,FALSE),0)</f>
        <v>2</v>
      </c>
      <c r="AF6176">
        <v>0.5</v>
      </c>
      <c r="AG6176">
        <f>IF(AE6176=0,AF6176,IF(AE6176=1,IF(F6176=0.5,0.5,IF(H6176=1,0.5,1.5)),IF(F6176=0.5,0.5,IF(H6176=1,2.5,1.5))))</f>
        <v>1.5</v>
      </c>
      <c r="AH6176" s="7">
        <f>IF(AC6176="XX",0,1/C6176^(1/5)*IF(E6176=0,100,1)/(E6176+1)^(1/4))</f>
        <v>0.96593632892484571</v>
      </c>
    </row>
    <row r="6177" spans="1:34">
      <c r="A6177">
        <v>334</v>
      </c>
      <c r="B6177" s="1">
        <v>22664.71</v>
      </c>
      <c r="C6177" s="6">
        <v>7.0000000000000007E-2</v>
      </c>
      <c r="D6177" t="s">
        <v>3</v>
      </c>
      <c r="E6177">
        <v>0</v>
      </c>
      <c r="F6177">
        <v>32.5</v>
      </c>
      <c r="G6177" t="s">
        <v>1</v>
      </c>
      <c r="H6177">
        <v>1</v>
      </c>
      <c r="I6177" t="s">
        <v>0</v>
      </c>
      <c r="J6177">
        <v>0</v>
      </c>
      <c r="K6177">
        <v>33.5</v>
      </c>
      <c r="L6177" t="s">
        <v>1</v>
      </c>
      <c r="M6177">
        <v>1</v>
      </c>
      <c r="N6177" t="s">
        <v>389</v>
      </c>
      <c r="O6177">
        <v>-1</v>
      </c>
      <c r="P6177" t="str">
        <f>D6177&amp;"-"&amp;F6177&amp;"-"&amp;G6177&amp;"-"&amp;E6177&amp;"-"&amp;H6177</f>
        <v>A2Delta-32.5-e-0-1</v>
      </c>
      <c r="Q6177" t="str">
        <f>I6177&amp;"-"&amp;K6177&amp;"-"&amp;L6177&amp;"-"&amp;J6177&amp;"-"&amp;M6177</f>
        <v>X2Pi-33.5-e-0-1</v>
      </c>
      <c r="R6177">
        <f>B6177+S6177</f>
        <v>36893.562872675</v>
      </c>
      <c r="S6177">
        <f>_xlfn.IFNA(VLOOKUP(Q6177,'MARVEL-X'!A$2:I$1400,7,FALSE),VLOOKUP(Q6177,MARVEL!A$2:J$1522,10,FALSE))</f>
        <v>14228.852872674999</v>
      </c>
      <c r="T6177">
        <f>IF(P6177=P6176,R6177+T6176,R6177)</f>
        <v>36893.562872675</v>
      </c>
      <c r="U6177">
        <f>IF(P6177=P6176,1+U6176,1)</f>
        <v>1</v>
      </c>
      <c r="V6177" t="str">
        <f t="shared" si="96"/>
        <v/>
      </c>
      <c r="W6177" t="str">
        <f>IF(V6177="","",IF(ABS(V6177-R6177)&gt;W$1,ABS(V6177-R6177),""))</f>
        <v/>
      </c>
      <c r="X6177" t="str">
        <f>Y6177&amp;"-"&amp;Z6177&amp;"-"&amp;AC6177&amp;"-"&amp;AD6177&amp;"-"&amp;AG6177</f>
        <v>32.5-e-A-0-2.5</v>
      </c>
      <c r="Y6177">
        <f>F6177</f>
        <v>32.5</v>
      </c>
      <c r="Z6177" s="2" t="str">
        <f>G6177</f>
        <v>e</v>
      </c>
      <c r="AA6177">
        <f>_xlfn.IFNA(VLOOKUP(X6177,'duo-out'!A$2:Q$5000,5,FALSE),E6177+10*(H6177-1)+1+_xlfn.IFNA(VLOOKUP(D6177,states!A$2:C$10,3,FALSE),1))</f>
        <v>251</v>
      </c>
      <c r="AB6177" t="str">
        <f>IF(V6177="","",V6177)</f>
        <v/>
      </c>
      <c r="AC6177" s="2" t="str">
        <f>_xlfn.IFNA(VLOOKUP(D6177,states!A$2:C$10,2,FALSE),"XX")</f>
        <v>A</v>
      </c>
      <c r="AD6177">
        <f>E6177</f>
        <v>0</v>
      </c>
      <c r="AE6177">
        <f>_xlfn.IFNA(VLOOKUP(D6177,states!A$2:D$10,4,FALSE),0)</f>
        <v>2</v>
      </c>
      <c r="AF6177">
        <v>0.5</v>
      </c>
      <c r="AG6177">
        <f>IF(AE6177=0,AF6177,IF(AE6177=1,IF(F6177=0.5,0.5,IF(H6177=1,0.5,1.5)),IF(F6177=0.5,0.5,IF(H6177=1,2.5,1.5))))</f>
        <v>2.5</v>
      </c>
      <c r="AH6177" s="7">
        <f>IF(AC6177="XX",0,1/C6177^(1/5)*IF(E6177=0,100,1)/(E6177+1)^(1/4))</f>
        <v>170.20816592134813</v>
      </c>
    </row>
    <row r="6178" spans="1:34">
      <c r="A6178">
        <v>332</v>
      </c>
      <c r="B6178" s="1">
        <v>24151.56</v>
      </c>
      <c r="C6178" s="6">
        <v>7.0000000000000007E-2</v>
      </c>
      <c r="D6178" t="s">
        <v>3</v>
      </c>
      <c r="E6178">
        <v>0</v>
      </c>
      <c r="F6178">
        <v>32.5</v>
      </c>
      <c r="G6178" t="s">
        <v>1</v>
      </c>
      <c r="H6178">
        <v>1</v>
      </c>
      <c r="I6178" t="s">
        <v>0</v>
      </c>
      <c r="J6178">
        <v>0</v>
      </c>
      <c r="K6178">
        <v>31.5</v>
      </c>
      <c r="L6178" t="s">
        <v>1</v>
      </c>
      <c r="M6178">
        <v>1</v>
      </c>
      <c r="N6178" t="s">
        <v>387</v>
      </c>
      <c r="O6178">
        <v>-1</v>
      </c>
      <c r="P6178" t="str">
        <f>D6178&amp;"-"&amp;F6178&amp;"-"&amp;G6178&amp;"-"&amp;E6178&amp;"-"&amp;H6178</f>
        <v>A2Delta-32.5-e-0-1</v>
      </c>
      <c r="Q6178" t="str">
        <f>I6178&amp;"-"&amp;K6178&amp;"-"&amp;L6178&amp;"-"&amp;J6178&amp;"-"&amp;M6178</f>
        <v>X2Pi-31.5-e-0-1</v>
      </c>
      <c r="R6178">
        <f>B6178+S6178</f>
        <v>36891.744608410001</v>
      </c>
      <c r="S6178">
        <f>_xlfn.IFNA(VLOOKUP(Q6178,'MARVEL-X'!A$2:I$1400,7,FALSE),VLOOKUP(Q6178,MARVEL!A$2:J$1522,10,FALSE))</f>
        <v>12740.18460841</v>
      </c>
      <c r="T6178">
        <f>IF(P6178=P6177,R6178+T6177,R6178)</f>
        <v>73785.307481085008</v>
      </c>
      <c r="U6178">
        <f>IF(P6178=P6177,1+U6177,1)</f>
        <v>2</v>
      </c>
      <c r="V6178" t="str">
        <f t="shared" si="96"/>
        <v/>
      </c>
      <c r="W6178" t="str">
        <f>IF(V6178="","",IF(ABS(V6178-R6178)&gt;W$1,ABS(V6178-R6178),""))</f>
        <v/>
      </c>
      <c r="X6178" t="str">
        <f>Y6178&amp;"-"&amp;Z6178&amp;"-"&amp;AC6178&amp;"-"&amp;AD6178&amp;"-"&amp;AG6178</f>
        <v>32.5-e-A-0-2.5</v>
      </c>
      <c r="Y6178">
        <f>F6178</f>
        <v>32.5</v>
      </c>
      <c r="Z6178" s="2" t="str">
        <f>G6178</f>
        <v>e</v>
      </c>
      <c r="AA6178">
        <f>_xlfn.IFNA(VLOOKUP(X6178,'duo-out'!A$2:Q$5000,5,FALSE),E6178+10*(H6178-1)+1+_xlfn.IFNA(VLOOKUP(D6178,states!A$2:C$10,3,FALSE),1))</f>
        <v>251</v>
      </c>
      <c r="AB6178" t="str">
        <f>IF(V6178="","",V6178)</f>
        <v/>
      </c>
      <c r="AC6178" s="2" t="str">
        <f>_xlfn.IFNA(VLOOKUP(D6178,states!A$2:C$10,2,FALSE),"XX")</f>
        <v>A</v>
      </c>
      <c r="AD6178">
        <f>E6178</f>
        <v>0</v>
      </c>
      <c r="AE6178">
        <f>_xlfn.IFNA(VLOOKUP(D6178,states!A$2:D$10,4,FALSE),0)</f>
        <v>2</v>
      </c>
      <c r="AF6178">
        <v>0.5</v>
      </c>
      <c r="AG6178">
        <f>IF(AE6178=0,AF6178,IF(AE6178=1,IF(F6178=0.5,0.5,IF(H6178=1,0.5,1.5)),IF(F6178=0.5,0.5,IF(H6178=1,2.5,1.5))))</f>
        <v>2.5</v>
      </c>
      <c r="AH6178" s="7">
        <f>IF(AC6178="XX",0,1/C6178^(1/5)*IF(E6178=0,100,1)/(E6178+1)^(1/4))</f>
        <v>170.20816592134813</v>
      </c>
    </row>
    <row r="6179" spans="1:34">
      <c r="A6179">
        <v>5812</v>
      </c>
      <c r="B6179" s="1">
        <v>24151.75</v>
      </c>
      <c r="C6179" s="6">
        <v>0.5</v>
      </c>
      <c r="D6179" t="s">
        <v>3</v>
      </c>
      <c r="E6179">
        <v>0</v>
      </c>
      <c r="F6179">
        <v>32.5</v>
      </c>
      <c r="G6179" t="s">
        <v>1</v>
      </c>
      <c r="H6179">
        <v>1</v>
      </c>
      <c r="I6179" t="s">
        <v>0</v>
      </c>
      <c r="J6179">
        <v>0</v>
      </c>
      <c r="K6179">
        <v>31.5</v>
      </c>
      <c r="L6179" t="s">
        <v>1</v>
      </c>
      <c r="M6179">
        <v>1</v>
      </c>
      <c r="N6179" t="s">
        <v>5868</v>
      </c>
      <c r="O6179">
        <v>1</v>
      </c>
      <c r="P6179" t="str">
        <f>D6179&amp;"-"&amp;F6179&amp;"-"&amp;G6179&amp;"-"&amp;E6179&amp;"-"&amp;H6179</f>
        <v>A2Delta-32.5-e-0-1</v>
      </c>
      <c r="Q6179" t="str">
        <f>I6179&amp;"-"&amp;K6179&amp;"-"&amp;L6179&amp;"-"&amp;J6179&amp;"-"&amp;M6179</f>
        <v>X2Pi-31.5-e-0-1</v>
      </c>
      <c r="R6179">
        <f>B6179+S6179</f>
        <v>36891.934608409996</v>
      </c>
      <c r="S6179">
        <f>_xlfn.IFNA(VLOOKUP(Q6179,'MARVEL-X'!A$2:I$1400,7,FALSE),VLOOKUP(Q6179,MARVEL!A$2:J$1522,10,FALSE))</f>
        <v>12740.18460841</v>
      </c>
      <c r="T6179">
        <f>IF(P6179=P6178,R6179+T6178,R6179)</f>
        <v>110677.242089495</v>
      </c>
      <c r="U6179">
        <f>IF(P6179=P6178,1+U6178,1)</f>
        <v>3</v>
      </c>
      <c r="V6179" t="str">
        <f t="shared" si="96"/>
        <v/>
      </c>
      <c r="W6179" t="str">
        <f>IF(V6179="","",IF(ABS(V6179-R6179)&gt;W$1,ABS(V6179-R6179),""))</f>
        <v/>
      </c>
      <c r="X6179" t="str">
        <f>Y6179&amp;"-"&amp;Z6179&amp;"-"&amp;AC6179&amp;"-"&amp;AD6179&amp;"-"&amp;AG6179</f>
        <v>32.5-e-A-0-2.5</v>
      </c>
      <c r="Y6179">
        <f>F6179</f>
        <v>32.5</v>
      </c>
      <c r="Z6179" s="2" t="str">
        <f>G6179</f>
        <v>e</v>
      </c>
      <c r="AA6179">
        <f>_xlfn.IFNA(VLOOKUP(X6179,'duo-out'!A$2:Q$5000,5,FALSE),E6179+10*(H6179-1)+1+_xlfn.IFNA(VLOOKUP(D6179,states!A$2:C$10,3,FALSE),1))</f>
        <v>251</v>
      </c>
      <c r="AB6179" t="str">
        <f>IF(V6179="","",V6179)</f>
        <v/>
      </c>
      <c r="AC6179" s="2" t="str">
        <f>_xlfn.IFNA(VLOOKUP(D6179,states!A$2:C$10,2,FALSE),"XX")</f>
        <v>A</v>
      </c>
      <c r="AD6179">
        <f>E6179</f>
        <v>0</v>
      </c>
      <c r="AE6179">
        <f>_xlfn.IFNA(VLOOKUP(D6179,states!A$2:D$10,4,FALSE),0)</f>
        <v>2</v>
      </c>
      <c r="AF6179">
        <v>0.5</v>
      </c>
      <c r="AG6179">
        <f>IF(AE6179=0,AF6179,IF(AE6179=1,IF(F6179=0.5,0.5,IF(H6179=1,0.5,1.5)),IF(F6179=0.5,0.5,IF(H6179=1,2.5,1.5))))</f>
        <v>2.5</v>
      </c>
      <c r="AH6179" s="7">
        <f>IF(AC6179="XX",0,1/C6179^(1/5)*IF(E6179=0,100,1)/(E6179+1)^(1/4))</f>
        <v>114.86983549970351</v>
      </c>
    </row>
    <row r="6180" spans="1:34">
      <c r="A6180">
        <v>195</v>
      </c>
      <c r="B6180" s="1">
        <v>22664.79</v>
      </c>
      <c r="C6180" s="6">
        <v>0.5</v>
      </c>
      <c r="D6180" t="s">
        <v>3</v>
      </c>
      <c r="E6180">
        <v>0</v>
      </c>
      <c r="F6180">
        <v>32.5</v>
      </c>
      <c r="G6180" t="s">
        <v>1</v>
      </c>
      <c r="H6180">
        <v>1</v>
      </c>
      <c r="I6180" t="s">
        <v>0</v>
      </c>
      <c r="J6180">
        <v>0</v>
      </c>
      <c r="K6180">
        <v>33.5</v>
      </c>
      <c r="L6180" t="s">
        <v>1</v>
      </c>
      <c r="M6180">
        <v>1</v>
      </c>
      <c r="N6180" t="s">
        <v>250</v>
      </c>
      <c r="O6180">
        <v>-1</v>
      </c>
      <c r="P6180" t="str">
        <f>D6180&amp;"-"&amp;F6180&amp;"-"&amp;G6180&amp;"-"&amp;E6180&amp;"-"&amp;H6180</f>
        <v>A2Delta-32.5-e-0-1</v>
      </c>
      <c r="Q6180" t="str">
        <f>I6180&amp;"-"&amp;K6180&amp;"-"&amp;L6180&amp;"-"&amp;J6180&amp;"-"&amp;M6180</f>
        <v>X2Pi-33.5-e-0-1</v>
      </c>
      <c r="R6180">
        <f>B6180+S6180</f>
        <v>36893.642872675002</v>
      </c>
      <c r="S6180">
        <f>_xlfn.IFNA(VLOOKUP(Q6180,'MARVEL-X'!A$2:I$1400,7,FALSE),VLOOKUP(Q6180,MARVEL!A$2:J$1522,10,FALSE))</f>
        <v>14228.852872674999</v>
      </c>
      <c r="T6180">
        <f>IF(P6180=P6179,R6180+T6179,R6180)</f>
        <v>147570.88496217001</v>
      </c>
      <c r="U6180">
        <f>IF(P6180=P6179,1+U6179,1)</f>
        <v>4</v>
      </c>
      <c r="V6180">
        <f t="shared" si="96"/>
        <v>36892.721240542502</v>
      </c>
      <c r="W6180">
        <f>IF(V6180="","",IF(ABS(V6180-R6180)&gt;W$1,ABS(V6180-R6180),""))</f>
        <v>0.92163213250023546</v>
      </c>
      <c r="X6180" t="str">
        <f>Y6180&amp;"-"&amp;Z6180&amp;"-"&amp;AC6180&amp;"-"&amp;AD6180&amp;"-"&amp;AG6180</f>
        <v>32.5-e-A-0-2.5</v>
      </c>
      <c r="Y6180">
        <f>F6180</f>
        <v>32.5</v>
      </c>
      <c r="Z6180" s="2" t="str">
        <f>G6180</f>
        <v>e</v>
      </c>
      <c r="AA6180">
        <f>_xlfn.IFNA(VLOOKUP(X6180,'duo-out'!A$2:Q$5000,5,FALSE),E6180+10*(H6180-1)+1+_xlfn.IFNA(VLOOKUP(D6180,states!A$2:C$10,3,FALSE),1))</f>
        <v>251</v>
      </c>
      <c r="AB6180">
        <f>IF(V6180="","",V6180)</f>
        <v>36892.721240542502</v>
      </c>
      <c r="AC6180" s="2" t="str">
        <f>_xlfn.IFNA(VLOOKUP(D6180,states!A$2:C$10,2,FALSE),"XX")</f>
        <v>A</v>
      </c>
      <c r="AD6180">
        <f>E6180</f>
        <v>0</v>
      </c>
      <c r="AE6180">
        <f>_xlfn.IFNA(VLOOKUP(D6180,states!A$2:D$10,4,FALSE),0)</f>
        <v>2</v>
      </c>
      <c r="AF6180">
        <v>0.5</v>
      </c>
      <c r="AG6180">
        <f>IF(AE6180=0,AF6180,IF(AE6180=1,IF(F6180=0.5,0.5,IF(H6180=1,0.5,1.5)),IF(F6180=0.5,0.5,IF(H6180=1,2.5,1.5))))</f>
        <v>2.5</v>
      </c>
      <c r="AH6180" s="7">
        <f>IF(AC6180="XX",0,1/C6180^(1/5)*IF(E6180=0,100,1)/(E6180+1)^(1/4))</f>
        <v>114.86983549970351</v>
      </c>
    </row>
    <row r="6181" spans="1:34">
      <c r="A6181">
        <v>211</v>
      </c>
      <c r="B6181" s="1">
        <v>22652.01</v>
      </c>
      <c r="C6181" s="6">
        <v>0.5</v>
      </c>
      <c r="D6181" t="s">
        <v>3</v>
      </c>
      <c r="E6181">
        <v>0</v>
      </c>
      <c r="F6181">
        <v>32.5</v>
      </c>
      <c r="G6181" t="s">
        <v>1</v>
      </c>
      <c r="H6181">
        <v>2</v>
      </c>
      <c r="I6181" t="s">
        <v>0</v>
      </c>
      <c r="J6181">
        <v>0</v>
      </c>
      <c r="K6181">
        <v>33.5</v>
      </c>
      <c r="L6181" t="s">
        <v>1</v>
      </c>
      <c r="M6181">
        <v>2</v>
      </c>
      <c r="N6181" t="s">
        <v>266</v>
      </c>
      <c r="O6181">
        <v>-1</v>
      </c>
      <c r="P6181" t="str">
        <f>D6181&amp;"-"&amp;F6181&amp;"-"&amp;G6181&amp;"-"&amp;E6181&amp;"-"&amp;H6181</f>
        <v>A2Delta-32.5-e-0-2</v>
      </c>
      <c r="Q6181" t="str">
        <f>I6181&amp;"-"&amp;K6181&amp;"-"&amp;L6181&amp;"-"&amp;J6181&amp;"-"&amp;M6181</f>
        <v>X2Pi-33.5-e-0-2</v>
      </c>
      <c r="R6181">
        <f>B6181+S6181</f>
        <v>37614.614572674996</v>
      </c>
      <c r="S6181">
        <f>_xlfn.IFNA(VLOOKUP(Q6181,'MARVEL-X'!A$2:I$1400,7,FALSE),VLOOKUP(Q6181,MARVEL!A$2:J$1522,10,FALSE))</f>
        <v>14962.604572675</v>
      </c>
      <c r="T6181">
        <f>IF(P6181=P6180,R6181+T6180,R6181)</f>
        <v>37614.614572674996</v>
      </c>
      <c r="U6181">
        <f>IF(P6181=P6180,1+U6180,1)</f>
        <v>1</v>
      </c>
      <c r="V6181" t="str">
        <f t="shared" si="96"/>
        <v/>
      </c>
      <c r="W6181" t="str">
        <f>IF(V6181="","",IF(ABS(V6181-R6181)&gt;W$1,ABS(V6181-R6181),""))</f>
        <v/>
      </c>
      <c r="X6181" t="str">
        <f>Y6181&amp;"-"&amp;Z6181&amp;"-"&amp;AC6181&amp;"-"&amp;AD6181&amp;"-"&amp;AG6181</f>
        <v>32.5-e-A-0-1.5</v>
      </c>
      <c r="Y6181">
        <f>F6181</f>
        <v>32.5</v>
      </c>
      <c r="Z6181" s="2" t="str">
        <f>G6181</f>
        <v>e</v>
      </c>
      <c r="AA6181">
        <f>_xlfn.IFNA(VLOOKUP(X6181,'duo-out'!A$2:Q$5000,5,FALSE),E6181+10*(H6181-1)+1+_xlfn.IFNA(VLOOKUP(D6181,states!A$2:C$10,3,FALSE),1))</f>
        <v>261</v>
      </c>
      <c r="AB6181" t="str">
        <f>IF(V6181="","",V6181)</f>
        <v/>
      </c>
      <c r="AC6181" s="2" t="str">
        <f>_xlfn.IFNA(VLOOKUP(D6181,states!A$2:C$10,2,FALSE),"XX")</f>
        <v>A</v>
      </c>
      <c r="AD6181">
        <f>E6181</f>
        <v>0</v>
      </c>
      <c r="AE6181">
        <f>_xlfn.IFNA(VLOOKUP(D6181,states!A$2:D$10,4,FALSE),0)</f>
        <v>2</v>
      </c>
      <c r="AF6181">
        <v>0.5</v>
      </c>
      <c r="AG6181">
        <f>IF(AE6181=0,AF6181,IF(AE6181=1,IF(F6181=0.5,0.5,IF(H6181=1,0.5,1.5)),IF(F6181=0.5,0.5,IF(H6181=1,2.5,1.5))))</f>
        <v>1.5</v>
      </c>
      <c r="AH6181" s="7">
        <f>IF(AC6181="XX",0,1/C6181^(1/5)*IF(E6181=0,100,1)/(E6181+1)^(1/4))</f>
        <v>114.86983549970351</v>
      </c>
    </row>
    <row r="6182" spans="1:34">
      <c r="A6182">
        <v>200</v>
      </c>
      <c r="B6182" s="1">
        <v>24191.43</v>
      </c>
      <c r="C6182" s="6">
        <v>0.5</v>
      </c>
      <c r="D6182" t="s">
        <v>3</v>
      </c>
      <c r="E6182">
        <v>0</v>
      </c>
      <c r="F6182">
        <v>32.5</v>
      </c>
      <c r="G6182" t="s">
        <v>1</v>
      </c>
      <c r="H6182">
        <v>2</v>
      </c>
      <c r="I6182" t="s">
        <v>0</v>
      </c>
      <c r="J6182">
        <v>0</v>
      </c>
      <c r="K6182">
        <v>31.5</v>
      </c>
      <c r="L6182" t="s">
        <v>1</v>
      </c>
      <c r="M6182">
        <v>2</v>
      </c>
      <c r="N6182" t="s">
        <v>255</v>
      </c>
      <c r="O6182">
        <v>-1</v>
      </c>
      <c r="P6182" t="str">
        <f>D6182&amp;"-"&amp;F6182&amp;"-"&amp;G6182&amp;"-"&amp;E6182&amp;"-"&amp;H6182</f>
        <v>A2Delta-32.5-e-0-2</v>
      </c>
      <c r="Q6182" t="str">
        <f>I6182&amp;"-"&amp;K6182&amp;"-"&amp;L6182&amp;"-"&amp;J6182&amp;"-"&amp;M6182</f>
        <v>X2Pi-31.5-e-0-2</v>
      </c>
      <c r="R6182">
        <f>B6182+S6182</f>
        <v>37642.697472674998</v>
      </c>
      <c r="S6182">
        <f>_xlfn.IFNA(VLOOKUP(Q6182,'MARVEL-X'!A$2:I$1400,7,FALSE),VLOOKUP(Q6182,MARVEL!A$2:J$1522,10,FALSE))</f>
        <v>13451.267472674999</v>
      </c>
      <c r="T6182">
        <f>IF(P6182=P6181,R6182+T6181,R6182)</f>
        <v>75257.312045350001</v>
      </c>
      <c r="U6182">
        <f>IF(P6182=P6181,1+U6181,1)</f>
        <v>2</v>
      </c>
      <c r="V6182">
        <f t="shared" si="96"/>
        <v>37628.656022675001</v>
      </c>
      <c r="W6182">
        <f>IF(V6182="","",IF(ABS(V6182-R6182)&gt;W$1,ABS(V6182-R6182),""))</f>
        <v>14.041449999996985</v>
      </c>
      <c r="X6182" t="str">
        <f>Y6182&amp;"-"&amp;Z6182&amp;"-"&amp;AC6182&amp;"-"&amp;AD6182&amp;"-"&amp;AG6182</f>
        <v>32.5-e-A-0-1.5</v>
      </c>
      <c r="Y6182">
        <f>F6182</f>
        <v>32.5</v>
      </c>
      <c r="Z6182" s="2" t="str">
        <f>G6182</f>
        <v>e</v>
      </c>
      <c r="AA6182">
        <f>_xlfn.IFNA(VLOOKUP(X6182,'duo-out'!A$2:Q$5000,5,FALSE),E6182+10*(H6182-1)+1+_xlfn.IFNA(VLOOKUP(D6182,states!A$2:C$10,3,FALSE),1))</f>
        <v>261</v>
      </c>
      <c r="AB6182">
        <f>IF(V6182="","",V6182)</f>
        <v>37628.656022675001</v>
      </c>
      <c r="AC6182" s="2" t="str">
        <f>_xlfn.IFNA(VLOOKUP(D6182,states!A$2:C$10,2,FALSE),"XX")</f>
        <v>A</v>
      </c>
      <c r="AD6182">
        <f>E6182</f>
        <v>0</v>
      </c>
      <c r="AE6182">
        <f>_xlfn.IFNA(VLOOKUP(D6182,states!A$2:D$10,4,FALSE),0)</f>
        <v>2</v>
      </c>
      <c r="AF6182">
        <v>0.5</v>
      </c>
      <c r="AG6182">
        <f>IF(AE6182=0,AF6182,IF(AE6182=1,IF(F6182=0.5,0.5,IF(H6182=1,0.5,1.5)),IF(F6182=0.5,0.5,IF(H6182=1,2.5,1.5))))</f>
        <v>1.5</v>
      </c>
      <c r="AH6182" s="7">
        <f>IF(AC6182="XX",0,1/C6182^(1/5)*IF(E6182=0,100,1)/(E6182+1)^(1/4))</f>
        <v>114.86983549970351</v>
      </c>
    </row>
    <row r="6183" spans="1:34">
      <c r="A6183">
        <v>5852</v>
      </c>
      <c r="B6183" s="1">
        <v>23870.68</v>
      </c>
      <c r="C6183" s="6">
        <v>0.5</v>
      </c>
      <c r="D6183" t="s">
        <v>3</v>
      </c>
      <c r="E6183">
        <v>1</v>
      </c>
      <c r="F6183">
        <v>32.5</v>
      </c>
      <c r="G6183" t="s">
        <v>1</v>
      </c>
      <c r="H6183">
        <v>1</v>
      </c>
      <c r="I6183" t="s">
        <v>0</v>
      </c>
      <c r="J6183">
        <v>1</v>
      </c>
      <c r="K6183">
        <v>31.5</v>
      </c>
      <c r="L6183" t="s">
        <v>1</v>
      </c>
      <c r="M6183">
        <v>1</v>
      </c>
      <c r="N6183" t="s">
        <v>5908</v>
      </c>
      <c r="O6183">
        <v>1</v>
      </c>
      <c r="P6183" t="str">
        <f>D6183&amp;"-"&amp;F6183&amp;"-"&amp;G6183&amp;"-"&amp;E6183&amp;"-"&amp;H6183</f>
        <v>A2Delta-32.5-e-1-1</v>
      </c>
      <c r="Q6183" t="str">
        <f>I6183&amp;"-"&amp;K6183&amp;"-"&amp;L6183&amp;"-"&amp;J6183&amp;"-"&amp;M6183</f>
        <v>X2Pi-31.5-e-1-1</v>
      </c>
      <c r="R6183">
        <f>B6183+S6183</f>
        <v>38836.529329370998</v>
      </c>
      <c r="S6183">
        <f>_xlfn.IFNA(VLOOKUP(Q6183,'MARVEL-X'!A$2:I$1400,7,FALSE),VLOOKUP(Q6183,MARVEL!A$2:J$1522,10,FALSE))</f>
        <v>14965.849329371</v>
      </c>
      <c r="T6183">
        <f>IF(P6183=P6182,R6183+T6182,R6183)</f>
        <v>38836.529329370998</v>
      </c>
      <c r="U6183">
        <f>IF(P6183=P6182,1+U6182,1)</f>
        <v>1</v>
      </c>
      <c r="V6183">
        <f t="shared" si="96"/>
        <v>38836.529329370998</v>
      </c>
      <c r="W6183" t="str">
        <f>IF(V6183="","",IF(ABS(V6183-R6183)&gt;W$1,ABS(V6183-R6183),""))</f>
        <v/>
      </c>
      <c r="X6183" t="str">
        <f>Y6183&amp;"-"&amp;Z6183&amp;"-"&amp;AC6183&amp;"-"&amp;AD6183&amp;"-"&amp;AG6183</f>
        <v>32.5-e-A-1-2.5</v>
      </c>
      <c r="Y6183">
        <f>F6183</f>
        <v>32.5</v>
      </c>
      <c r="Z6183" s="2" t="str">
        <f>G6183</f>
        <v>e</v>
      </c>
      <c r="AA6183">
        <f>_xlfn.IFNA(VLOOKUP(X6183,'duo-out'!A$2:Q$5000,5,FALSE),E6183+10*(H6183-1)+1+_xlfn.IFNA(VLOOKUP(D6183,states!A$2:C$10,3,FALSE),1))</f>
        <v>252</v>
      </c>
      <c r="AB6183">
        <f>IF(V6183="","",V6183)</f>
        <v>38836.529329370998</v>
      </c>
      <c r="AC6183" s="2" t="str">
        <f>_xlfn.IFNA(VLOOKUP(D6183,states!A$2:C$10,2,FALSE),"XX")</f>
        <v>A</v>
      </c>
      <c r="AD6183">
        <f>E6183</f>
        <v>1</v>
      </c>
      <c r="AE6183">
        <f>_xlfn.IFNA(VLOOKUP(D6183,states!A$2:D$10,4,FALSE),0)</f>
        <v>2</v>
      </c>
      <c r="AF6183">
        <v>0.5</v>
      </c>
      <c r="AG6183">
        <f>IF(AE6183=0,AF6183,IF(AE6183=1,IF(F6183=0.5,0.5,IF(H6183=1,0.5,1.5)),IF(F6183=0.5,0.5,IF(H6183=1,2.5,1.5))))</f>
        <v>2.5</v>
      </c>
      <c r="AH6183" s="7">
        <f>IF(AC6183="XX",0,1/C6183^(1/5)*IF(E6183=0,100,1)/(E6183+1)^(1/4))</f>
        <v>0.96593632892484571</v>
      </c>
    </row>
    <row r="6184" spans="1:34">
      <c r="A6184">
        <v>338</v>
      </c>
      <c r="B6184" s="1">
        <v>22653.18</v>
      </c>
      <c r="C6184" s="6">
        <v>2.157</v>
      </c>
      <c r="D6184" t="s">
        <v>3</v>
      </c>
      <c r="E6184">
        <v>0</v>
      </c>
      <c r="F6184">
        <v>32.5</v>
      </c>
      <c r="G6184" t="s">
        <v>2</v>
      </c>
      <c r="H6184">
        <v>2</v>
      </c>
      <c r="I6184" t="s">
        <v>0</v>
      </c>
      <c r="J6184">
        <v>0</v>
      </c>
      <c r="K6184">
        <v>33.5</v>
      </c>
      <c r="L6184" t="s">
        <v>2</v>
      </c>
      <c r="M6184">
        <v>2</v>
      </c>
      <c r="N6184" t="s">
        <v>393</v>
      </c>
      <c r="O6184">
        <v>-1</v>
      </c>
      <c r="P6184" t="str">
        <f>D6184&amp;"-"&amp;F6184&amp;"-"&amp;G6184&amp;"-"&amp;E6184&amp;"-"&amp;H6184</f>
        <v>A2Delta-32.5-f-0-2</v>
      </c>
      <c r="Q6184" t="str">
        <f>I6184&amp;"-"&amp;K6184&amp;"-"&amp;L6184&amp;"-"&amp;J6184&amp;"-"&amp;M6184</f>
        <v>X2Pi-33.5-f-0-2</v>
      </c>
      <c r="R6184">
        <f>B6184+S6184</f>
        <v>37645.688372675002</v>
      </c>
      <c r="S6184">
        <f>_xlfn.IFNA(VLOOKUP(Q6184,'MARVEL-X'!A$2:I$1400,7,FALSE),VLOOKUP(Q6184,MARVEL!A$2:J$1522,10,FALSE))</f>
        <v>14992.508372675</v>
      </c>
      <c r="T6184">
        <f>IF(P6184=P6183,R6184+T6183,R6184)</f>
        <v>37645.688372675002</v>
      </c>
      <c r="U6184">
        <f>IF(P6184=P6183,1+U6183,1)</f>
        <v>1</v>
      </c>
      <c r="V6184" t="str">
        <f t="shared" si="96"/>
        <v/>
      </c>
      <c r="W6184" t="str">
        <f>IF(V6184="","",IF(ABS(V6184-R6184)&gt;W$1,ABS(V6184-R6184),""))</f>
        <v/>
      </c>
      <c r="X6184" t="str">
        <f>Y6184&amp;"-"&amp;Z6184&amp;"-"&amp;AC6184&amp;"-"&amp;AD6184&amp;"-"&amp;AG6184</f>
        <v>32.5-f-A-0-1.5</v>
      </c>
      <c r="Y6184">
        <f>F6184</f>
        <v>32.5</v>
      </c>
      <c r="Z6184" s="2" t="str">
        <f>G6184</f>
        <v>f</v>
      </c>
      <c r="AA6184">
        <f>_xlfn.IFNA(VLOOKUP(X6184,'duo-out'!A$2:Q$5000,5,FALSE),E6184+10*(H6184-1)+1+_xlfn.IFNA(VLOOKUP(D6184,states!A$2:C$10,3,FALSE),1))</f>
        <v>261</v>
      </c>
      <c r="AB6184" t="str">
        <f>IF(V6184="","",V6184)</f>
        <v/>
      </c>
      <c r="AC6184" s="2" t="str">
        <f>_xlfn.IFNA(VLOOKUP(D6184,states!A$2:C$10,2,FALSE),"XX")</f>
        <v>A</v>
      </c>
      <c r="AD6184">
        <f>E6184</f>
        <v>0</v>
      </c>
      <c r="AE6184">
        <f>_xlfn.IFNA(VLOOKUP(D6184,states!A$2:D$10,4,FALSE),0)</f>
        <v>2</v>
      </c>
      <c r="AF6184">
        <v>0.5</v>
      </c>
      <c r="AG6184">
        <f>IF(AE6184=0,AF6184,IF(AE6184=1,IF(F6184=0.5,0.5,IF(H6184=1,0.5,1.5)),IF(F6184=0.5,0.5,IF(H6184=1,2.5,1.5))))</f>
        <v>1.5</v>
      </c>
      <c r="AH6184" s="7">
        <f>IF(AC6184="XX",0,1/C6184^(1/5)*IF(E6184=0,100,1)/(E6184+1)^(1/4))</f>
        <v>85.749179072929309</v>
      </c>
    </row>
    <row r="6185" spans="1:34">
      <c r="A6185">
        <v>759</v>
      </c>
      <c r="B6185" s="1">
        <v>24163.75</v>
      </c>
      <c r="C6185" s="6">
        <v>1.571</v>
      </c>
      <c r="D6185" t="s">
        <v>3</v>
      </c>
      <c r="E6185">
        <v>0</v>
      </c>
      <c r="F6185">
        <v>32.5</v>
      </c>
      <c r="G6185" t="s">
        <v>2</v>
      </c>
      <c r="H6185">
        <v>2</v>
      </c>
      <c r="I6185" t="s">
        <v>0</v>
      </c>
      <c r="J6185">
        <v>0</v>
      </c>
      <c r="K6185">
        <v>31.5</v>
      </c>
      <c r="L6185" t="s">
        <v>2</v>
      </c>
      <c r="M6185">
        <v>2</v>
      </c>
      <c r="N6185" t="s">
        <v>815</v>
      </c>
      <c r="O6185">
        <v>1</v>
      </c>
      <c r="P6185" t="str">
        <f>D6185&amp;"-"&amp;F6185&amp;"-"&amp;G6185&amp;"-"&amp;E6185&amp;"-"&amp;H6185</f>
        <v>A2Delta-32.5-f-0-2</v>
      </c>
      <c r="Q6185" t="str">
        <f>I6185&amp;"-"&amp;K6185&amp;"-"&amp;L6185&amp;"-"&amp;J6185&amp;"-"&amp;M6185</f>
        <v>X2Pi-31.5-f-0-2</v>
      </c>
      <c r="R6185">
        <f>B6185+S6185</f>
        <v>37642.792806505997</v>
      </c>
      <c r="S6185">
        <f>_xlfn.IFNA(VLOOKUP(Q6185,'MARVEL-X'!A$2:I$1400,7,FALSE),VLOOKUP(Q6185,MARVEL!A$2:J$1522,10,FALSE))</f>
        <v>13479.042806505999</v>
      </c>
      <c r="T6185">
        <f>IF(P6185=P6184,R6185+T6184,R6185)</f>
        <v>75288.481179180992</v>
      </c>
      <c r="U6185">
        <f>IF(P6185=P6184,1+U6184,1)</f>
        <v>2</v>
      </c>
      <c r="V6185" t="str">
        <f t="shared" si="96"/>
        <v/>
      </c>
      <c r="W6185" t="str">
        <f>IF(V6185="","",IF(ABS(V6185-R6185)&gt;W$1,ABS(V6185-R6185),""))</f>
        <v/>
      </c>
      <c r="X6185" t="str">
        <f>Y6185&amp;"-"&amp;Z6185&amp;"-"&amp;AC6185&amp;"-"&amp;AD6185&amp;"-"&amp;AG6185</f>
        <v>32.5-f-A-0-1.5</v>
      </c>
      <c r="Y6185">
        <f>F6185</f>
        <v>32.5</v>
      </c>
      <c r="Z6185" s="2" t="str">
        <f>G6185</f>
        <v>f</v>
      </c>
      <c r="AA6185">
        <f>_xlfn.IFNA(VLOOKUP(X6185,'duo-out'!A$2:Q$5000,5,FALSE),E6185+10*(H6185-1)+1+_xlfn.IFNA(VLOOKUP(D6185,states!A$2:C$10,3,FALSE),1))</f>
        <v>261</v>
      </c>
      <c r="AB6185" t="str">
        <f>IF(V6185="","",V6185)</f>
        <v/>
      </c>
      <c r="AC6185" s="2" t="str">
        <f>_xlfn.IFNA(VLOOKUP(D6185,states!A$2:C$10,2,FALSE),"XX")</f>
        <v>A</v>
      </c>
      <c r="AD6185">
        <f>E6185</f>
        <v>0</v>
      </c>
      <c r="AE6185">
        <f>_xlfn.IFNA(VLOOKUP(D6185,states!A$2:D$10,4,FALSE),0)</f>
        <v>2</v>
      </c>
      <c r="AF6185">
        <v>0.5</v>
      </c>
      <c r="AG6185">
        <f>IF(AE6185=0,AF6185,IF(AE6185=1,IF(F6185=0.5,0.5,IF(H6185=1,0.5,1.5)),IF(F6185=0.5,0.5,IF(H6185=1,2.5,1.5))))</f>
        <v>1.5</v>
      </c>
      <c r="AH6185" s="7">
        <f>IF(AC6185="XX",0,1/C6185^(1/5)*IF(E6185=0,100,1)/(E6185+1)^(1/4))</f>
        <v>91.361824315313569</v>
      </c>
    </row>
    <row r="6186" spans="1:34">
      <c r="A6186">
        <v>5829</v>
      </c>
      <c r="B6186" s="1">
        <v>24163.95</v>
      </c>
      <c r="C6186" s="6">
        <v>1.351</v>
      </c>
      <c r="D6186" t="s">
        <v>3</v>
      </c>
      <c r="E6186">
        <v>0</v>
      </c>
      <c r="F6186">
        <v>32.5</v>
      </c>
      <c r="G6186" t="s">
        <v>2</v>
      </c>
      <c r="H6186">
        <v>2</v>
      </c>
      <c r="I6186" t="s">
        <v>0</v>
      </c>
      <c r="J6186">
        <v>0</v>
      </c>
      <c r="K6186">
        <v>31.5</v>
      </c>
      <c r="L6186" t="s">
        <v>2</v>
      </c>
      <c r="M6186">
        <v>2</v>
      </c>
      <c r="N6186" t="s">
        <v>5885</v>
      </c>
      <c r="O6186">
        <v>1</v>
      </c>
      <c r="P6186" t="str">
        <f>D6186&amp;"-"&amp;F6186&amp;"-"&amp;G6186&amp;"-"&amp;E6186&amp;"-"&amp;H6186</f>
        <v>A2Delta-32.5-f-0-2</v>
      </c>
      <c r="Q6186" t="str">
        <f>I6186&amp;"-"&amp;K6186&amp;"-"&amp;L6186&amp;"-"&amp;J6186&amp;"-"&amp;M6186</f>
        <v>X2Pi-31.5-f-0-2</v>
      </c>
      <c r="R6186">
        <f>B6186+S6186</f>
        <v>37642.992806506001</v>
      </c>
      <c r="S6186">
        <f>_xlfn.IFNA(VLOOKUP(Q6186,'MARVEL-X'!A$2:I$1400,7,FALSE),VLOOKUP(Q6186,MARVEL!A$2:J$1522,10,FALSE))</f>
        <v>13479.042806505999</v>
      </c>
      <c r="T6186">
        <f>IF(P6186=P6185,R6186+T6185,R6186)</f>
        <v>112931.47398568699</v>
      </c>
      <c r="U6186">
        <f>IF(P6186=P6185,1+U6185,1)</f>
        <v>3</v>
      </c>
      <c r="V6186">
        <f t="shared" si="96"/>
        <v>37643.824661895662</v>
      </c>
      <c r="W6186">
        <f>IF(V6186="","",IF(ABS(V6186-R6186)&gt;W$1,ABS(V6186-R6186),""))</f>
        <v>0.83185538966063177</v>
      </c>
      <c r="X6186" t="str">
        <f>Y6186&amp;"-"&amp;Z6186&amp;"-"&amp;AC6186&amp;"-"&amp;AD6186&amp;"-"&amp;AG6186</f>
        <v>32.5-f-A-0-1.5</v>
      </c>
      <c r="Y6186">
        <f>F6186</f>
        <v>32.5</v>
      </c>
      <c r="Z6186" s="2" t="str">
        <f>G6186</f>
        <v>f</v>
      </c>
      <c r="AA6186">
        <f>_xlfn.IFNA(VLOOKUP(X6186,'duo-out'!A$2:Q$5000,5,FALSE),E6186+10*(H6186-1)+1+_xlfn.IFNA(VLOOKUP(D6186,states!A$2:C$10,3,FALSE),1))</f>
        <v>261</v>
      </c>
      <c r="AB6186">
        <f>IF(V6186="","",V6186)</f>
        <v>37643.824661895662</v>
      </c>
      <c r="AC6186" s="2" t="str">
        <f>_xlfn.IFNA(VLOOKUP(D6186,states!A$2:C$10,2,FALSE),"XX")</f>
        <v>A</v>
      </c>
      <c r="AD6186">
        <f>E6186</f>
        <v>0</v>
      </c>
      <c r="AE6186">
        <f>_xlfn.IFNA(VLOOKUP(D6186,states!A$2:D$10,4,FALSE),0)</f>
        <v>2</v>
      </c>
      <c r="AF6186">
        <v>0.5</v>
      </c>
      <c r="AG6186">
        <f>IF(AE6186=0,AF6186,IF(AE6186=1,IF(F6186=0.5,0.5,IF(H6186=1,0.5,1.5)),IF(F6186=0.5,0.5,IF(H6186=1,2.5,1.5))))</f>
        <v>1.5</v>
      </c>
      <c r="AH6186" s="7">
        <f>IF(AC6186="XX",0,1/C6186^(1/5)*IF(E6186=0,100,1)/(E6186+1)^(1/4))</f>
        <v>94.160537771937172</v>
      </c>
    </row>
    <row r="6187" spans="1:34">
      <c r="A6187">
        <v>214</v>
      </c>
      <c r="B6187" s="1">
        <v>23165.29</v>
      </c>
      <c r="C6187" s="6">
        <v>0.5</v>
      </c>
      <c r="D6187" t="s">
        <v>3</v>
      </c>
      <c r="E6187">
        <v>1</v>
      </c>
      <c r="F6187">
        <v>32.5</v>
      </c>
      <c r="G6187" t="s">
        <v>2</v>
      </c>
      <c r="H6187">
        <v>1</v>
      </c>
      <c r="I6187" t="s">
        <v>0</v>
      </c>
      <c r="J6187">
        <v>1</v>
      </c>
      <c r="K6187">
        <v>32.5</v>
      </c>
      <c r="L6187" t="s">
        <v>1</v>
      </c>
      <c r="M6187">
        <v>1</v>
      </c>
      <c r="N6187" t="s">
        <v>269</v>
      </c>
      <c r="O6187">
        <v>-1</v>
      </c>
      <c r="P6187" t="str">
        <f>D6187&amp;"-"&amp;F6187&amp;"-"&amp;G6187&amp;"-"&amp;E6187&amp;"-"&amp;H6187</f>
        <v>A2Delta-32.5-f-1-1</v>
      </c>
      <c r="Q6187" t="str">
        <f>I6187&amp;"-"&amp;K6187&amp;"-"&amp;L6187&amp;"-"&amp;J6187&amp;"-"&amp;M6187</f>
        <v>X2Pi-32.5-e-1-1</v>
      </c>
      <c r="R6187">
        <f>B6187+S6187</f>
        <v>38836.908660540998</v>
      </c>
      <c r="S6187">
        <f>_xlfn.IFNA(VLOOKUP(Q6187,'MARVEL-X'!A$2:I$1400,7,FALSE),VLOOKUP(Q6187,MARVEL!A$2:J$1522,10,FALSE))</f>
        <v>15671.618660540998</v>
      </c>
      <c r="T6187">
        <f>IF(P6187=P6186,R6187+T6186,R6187)</f>
        <v>38836.908660540998</v>
      </c>
      <c r="U6187">
        <f>IF(P6187=P6186,1+U6186,1)</f>
        <v>1</v>
      </c>
      <c r="V6187" t="str">
        <f t="shared" si="96"/>
        <v/>
      </c>
      <c r="W6187" t="str">
        <f>IF(V6187="","",IF(ABS(V6187-R6187)&gt;W$1,ABS(V6187-R6187),""))</f>
        <v/>
      </c>
      <c r="X6187" t="str">
        <f>Y6187&amp;"-"&amp;Z6187&amp;"-"&amp;AC6187&amp;"-"&amp;AD6187&amp;"-"&amp;AG6187</f>
        <v>32.5-f-A-1-2.5</v>
      </c>
      <c r="Y6187">
        <f>F6187</f>
        <v>32.5</v>
      </c>
      <c r="Z6187" s="2" t="str">
        <f>G6187</f>
        <v>f</v>
      </c>
      <c r="AA6187">
        <f>_xlfn.IFNA(VLOOKUP(X6187,'duo-out'!A$2:Q$5000,5,FALSE),E6187+10*(H6187-1)+1+_xlfn.IFNA(VLOOKUP(D6187,states!A$2:C$10,3,FALSE),1))</f>
        <v>252</v>
      </c>
      <c r="AB6187" t="str">
        <f>IF(V6187="","",V6187)</f>
        <v/>
      </c>
      <c r="AC6187" s="2" t="str">
        <f>_xlfn.IFNA(VLOOKUP(D6187,states!A$2:C$10,2,FALSE),"XX")</f>
        <v>A</v>
      </c>
      <c r="AD6187">
        <f>E6187</f>
        <v>1</v>
      </c>
      <c r="AE6187">
        <f>_xlfn.IFNA(VLOOKUP(D6187,states!A$2:D$10,4,FALSE),0)</f>
        <v>2</v>
      </c>
      <c r="AF6187">
        <v>0.5</v>
      </c>
      <c r="AG6187">
        <f>IF(AE6187=0,AF6187,IF(AE6187=1,IF(F6187=0.5,0.5,IF(H6187=1,0.5,1.5)),IF(F6187=0.5,0.5,IF(H6187=1,2.5,1.5))))</f>
        <v>2.5</v>
      </c>
      <c r="AH6187" s="7">
        <f>IF(AC6187="XX",0,1/C6187^(1/5)*IF(E6187=0,100,1)/(E6187+1)^(1/4))</f>
        <v>0.96593632892484571</v>
      </c>
    </row>
    <row r="6188" spans="1:34">
      <c r="A6188">
        <v>213</v>
      </c>
      <c r="B6188" s="1">
        <v>23895.21</v>
      </c>
      <c r="C6188" s="6">
        <v>0.5</v>
      </c>
      <c r="D6188" t="s">
        <v>3</v>
      </c>
      <c r="E6188">
        <v>1</v>
      </c>
      <c r="F6188">
        <v>32.5</v>
      </c>
      <c r="G6188" t="s">
        <v>2</v>
      </c>
      <c r="H6188">
        <v>1</v>
      </c>
      <c r="I6188" t="s">
        <v>0</v>
      </c>
      <c r="J6188">
        <v>1</v>
      </c>
      <c r="K6188">
        <v>31.5</v>
      </c>
      <c r="L6188" t="s">
        <v>2</v>
      </c>
      <c r="M6188">
        <v>1</v>
      </c>
      <c r="N6188" t="s">
        <v>268</v>
      </c>
      <c r="O6188">
        <v>-1</v>
      </c>
      <c r="P6188" t="str">
        <f>D6188&amp;"-"&amp;F6188&amp;"-"&amp;G6188&amp;"-"&amp;E6188&amp;"-"&amp;H6188</f>
        <v>A2Delta-32.5-f-1-1</v>
      </c>
      <c r="Q6188" t="str">
        <f>I6188&amp;"-"&amp;K6188&amp;"-"&amp;L6188&amp;"-"&amp;J6188&amp;"-"&amp;M6188</f>
        <v>X2Pi-31.5-f-1-1</v>
      </c>
      <c r="R6188">
        <f>B6188+S6188</f>
        <v>38836.340566693994</v>
      </c>
      <c r="S6188">
        <f>_xlfn.IFNA(VLOOKUP(Q6188,'MARVEL-X'!A$2:I$1400,7,FALSE),VLOOKUP(Q6188,MARVEL!A$2:J$1522,10,FALSE))</f>
        <v>14941.130566693999</v>
      </c>
      <c r="T6188">
        <f>IF(P6188=P6187,R6188+T6187,R6188)</f>
        <v>77673.249227234992</v>
      </c>
      <c r="U6188">
        <f>IF(P6188=P6187,1+U6187,1)</f>
        <v>2</v>
      </c>
      <c r="V6188">
        <f t="shared" si="96"/>
        <v>38836.624613617496</v>
      </c>
      <c r="W6188">
        <f>IF(V6188="","",IF(ABS(V6188-R6188)&gt;W$1,ABS(V6188-R6188),""))</f>
        <v>0.28404692350159166</v>
      </c>
      <c r="X6188" t="str">
        <f>Y6188&amp;"-"&amp;Z6188&amp;"-"&amp;AC6188&amp;"-"&amp;AD6188&amp;"-"&amp;AG6188</f>
        <v>32.5-f-A-1-2.5</v>
      </c>
      <c r="Y6188">
        <f>F6188</f>
        <v>32.5</v>
      </c>
      <c r="Z6188" s="2" t="str">
        <f>G6188</f>
        <v>f</v>
      </c>
      <c r="AA6188">
        <f>_xlfn.IFNA(VLOOKUP(X6188,'duo-out'!A$2:Q$5000,5,FALSE),E6188+10*(H6188-1)+1+_xlfn.IFNA(VLOOKUP(D6188,states!A$2:C$10,3,FALSE),1))</f>
        <v>252</v>
      </c>
      <c r="AB6188">
        <f>IF(V6188="","",V6188)</f>
        <v>38836.624613617496</v>
      </c>
      <c r="AC6188" s="2" t="str">
        <f>_xlfn.IFNA(VLOOKUP(D6188,states!A$2:C$10,2,FALSE),"XX")</f>
        <v>A</v>
      </c>
      <c r="AD6188">
        <f>E6188</f>
        <v>1</v>
      </c>
      <c r="AE6188">
        <f>_xlfn.IFNA(VLOOKUP(D6188,states!A$2:D$10,4,FALSE),0)</f>
        <v>2</v>
      </c>
      <c r="AF6188">
        <v>0.5</v>
      </c>
      <c r="AG6188">
        <f>IF(AE6188=0,AF6188,IF(AE6188=1,IF(F6188=0.5,0.5,IF(H6188=1,0.5,1.5)),IF(F6188=0.5,0.5,IF(H6188=1,2.5,1.5))))</f>
        <v>2.5</v>
      </c>
      <c r="AH6188" s="7">
        <f>IF(AC6188="XX",0,1/C6188^(1/5)*IF(E6188=0,100,1)/(E6188+1)^(1/4))</f>
        <v>0.96593632892484571</v>
      </c>
    </row>
    <row r="6189" spans="1:34">
      <c r="A6189">
        <v>335</v>
      </c>
      <c r="B6189" s="1">
        <v>22654.44</v>
      </c>
      <c r="C6189" s="6">
        <v>0.05</v>
      </c>
      <c r="D6189" t="s">
        <v>3</v>
      </c>
      <c r="E6189">
        <v>0</v>
      </c>
      <c r="F6189">
        <v>33.5</v>
      </c>
      <c r="G6189" t="s">
        <v>1</v>
      </c>
      <c r="H6189">
        <v>1</v>
      </c>
      <c r="I6189" t="s">
        <v>0</v>
      </c>
      <c r="J6189">
        <v>0</v>
      </c>
      <c r="K6189">
        <v>34.5</v>
      </c>
      <c r="L6189" t="s">
        <v>1</v>
      </c>
      <c r="M6189">
        <v>1</v>
      </c>
      <c r="N6189" t="s">
        <v>390</v>
      </c>
      <c r="O6189">
        <v>-1</v>
      </c>
      <c r="P6189" t="str">
        <f>D6189&amp;"-"&amp;F6189&amp;"-"&amp;G6189&amp;"-"&amp;E6189&amp;"-"&amp;H6189</f>
        <v>A2Delta-33.5-e-0-1</v>
      </c>
      <c r="Q6189" t="str">
        <f>I6189&amp;"-"&amp;K6189&amp;"-"&amp;L6189&amp;"-"&amp;J6189&amp;"-"&amp;M6189</f>
        <v>X2Pi-34.5-e-0-1</v>
      </c>
      <c r="R6189">
        <f>B6189+S6189</f>
        <v>37646.116872674997</v>
      </c>
      <c r="S6189">
        <f>_xlfn.IFNA(VLOOKUP(Q6189,'MARVEL-X'!A$2:I$1400,7,FALSE),VLOOKUP(Q6189,MARVEL!A$2:J$1522,10,FALSE))</f>
        <v>14991.676872675</v>
      </c>
      <c r="T6189">
        <f>IF(P6189=P6188,R6189+T6188,R6189)</f>
        <v>37646.116872674997</v>
      </c>
      <c r="U6189">
        <f>IF(P6189=P6188,1+U6188,1)</f>
        <v>1</v>
      </c>
      <c r="V6189" t="str">
        <f t="shared" si="96"/>
        <v/>
      </c>
      <c r="W6189" t="str">
        <f>IF(V6189="","",IF(ABS(V6189-R6189)&gt;W$1,ABS(V6189-R6189),""))</f>
        <v/>
      </c>
      <c r="X6189" t="str">
        <f>Y6189&amp;"-"&amp;Z6189&amp;"-"&amp;AC6189&amp;"-"&amp;AD6189&amp;"-"&amp;AG6189</f>
        <v>33.5-e-A-0-2.5</v>
      </c>
      <c r="Y6189">
        <f>F6189</f>
        <v>33.5</v>
      </c>
      <c r="Z6189" s="2" t="str">
        <f>G6189</f>
        <v>e</v>
      </c>
      <c r="AA6189">
        <f>_xlfn.IFNA(VLOOKUP(X6189,'duo-out'!A$2:Q$5000,5,FALSE),E6189+10*(H6189-1)+1+_xlfn.IFNA(VLOOKUP(D6189,states!A$2:C$10,3,FALSE),1))</f>
        <v>251</v>
      </c>
      <c r="AB6189" t="str">
        <f>IF(V6189="","",V6189)</f>
        <v/>
      </c>
      <c r="AC6189" s="2" t="str">
        <f>_xlfn.IFNA(VLOOKUP(D6189,states!A$2:C$10,2,FALSE),"XX")</f>
        <v>A</v>
      </c>
      <c r="AD6189">
        <f>E6189</f>
        <v>0</v>
      </c>
      <c r="AE6189">
        <f>_xlfn.IFNA(VLOOKUP(D6189,states!A$2:D$10,4,FALSE),0)</f>
        <v>2</v>
      </c>
      <c r="AF6189">
        <v>0.5</v>
      </c>
      <c r="AG6189">
        <f>IF(AE6189=0,AF6189,IF(AE6189=1,IF(F6189=0.5,0.5,IF(H6189=1,0.5,1.5)),IF(F6189=0.5,0.5,IF(H6189=1,2.5,1.5))))</f>
        <v>2.5</v>
      </c>
      <c r="AH6189" s="7">
        <f>IF(AC6189="XX",0,1/C6189^(1/5)*IF(E6189=0,100,1)/(E6189+1)^(1/4))</f>
        <v>182.05642030260799</v>
      </c>
    </row>
    <row r="6190" spans="1:34">
      <c r="A6190">
        <v>333</v>
      </c>
      <c r="B6190" s="1">
        <v>24165.49</v>
      </c>
      <c r="C6190" s="6">
        <v>0.05</v>
      </c>
      <c r="D6190" t="s">
        <v>3</v>
      </c>
      <c r="E6190">
        <v>0</v>
      </c>
      <c r="F6190">
        <v>33.5</v>
      </c>
      <c r="G6190" t="s">
        <v>1</v>
      </c>
      <c r="H6190">
        <v>1</v>
      </c>
      <c r="I6190" t="s">
        <v>0</v>
      </c>
      <c r="J6190">
        <v>0</v>
      </c>
      <c r="K6190">
        <v>32.5</v>
      </c>
      <c r="L6190" t="s">
        <v>1</v>
      </c>
      <c r="M6190">
        <v>1</v>
      </c>
      <c r="N6190" t="s">
        <v>388</v>
      </c>
      <c r="O6190">
        <v>-1</v>
      </c>
      <c r="P6190" t="str">
        <f>D6190&amp;"-"&amp;F6190&amp;"-"&amp;G6190&amp;"-"&amp;E6190&amp;"-"&amp;H6190</f>
        <v>A2Delta-33.5-e-0-1</v>
      </c>
      <c r="Q6190" t="str">
        <f>I6190&amp;"-"&amp;K6190&amp;"-"&amp;L6190&amp;"-"&amp;J6190&amp;"-"&amp;M6190</f>
        <v>X2Pi-32.5-e-0-1</v>
      </c>
      <c r="R6190">
        <f>B6190+S6190</f>
        <v>37643.768734094003</v>
      </c>
      <c r="S6190">
        <f>_xlfn.IFNA(VLOOKUP(Q6190,'MARVEL-X'!A$2:I$1400,7,FALSE),VLOOKUP(Q6190,MARVEL!A$2:J$1522,10,FALSE))</f>
        <v>13478.278734093999</v>
      </c>
      <c r="T6190">
        <f>IF(P6190=P6189,R6190+T6189,R6190)</f>
        <v>75289.885606769007</v>
      </c>
      <c r="U6190">
        <f>IF(P6190=P6189,1+U6189,1)</f>
        <v>2</v>
      </c>
      <c r="V6190" t="str">
        <f t="shared" si="96"/>
        <v/>
      </c>
      <c r="W6190" t="str">
        <f>IF(V6190="","",IF(ABS(V6190-R6190)&gt;W$1,ABS(V6190-R6190),""))</f>
        <v/>
      </c>
      <c r="X6190" t="str">
        <f>Y6190&amp;"-"&amp;Z6190&amp;"-"&amp;AC6190&amp;"-"&amp;AD6190&amp;"-"&amp;AG6190</f>
        <v>33.5-e-A-0-2.5</v>
      </c>
      <c r="Y6190">
        <f>F6190</f>
        <v>33.5</v>
      </c>
      <c r="Z6190" s="2" t="str">
        <f>G6190</f>
        <v>e</v>
      </c>
      <c r="AA6190">
        <f>_xlfn.IFNA(VLOOKUP(X6190,'duo-out'!A$2:Q$5000,5,FALSE),E6190+10*(H6190-1)+1+_xlfn.IFNA(VLOOKUP(D6190,states!A$2:C$10,3,FALSE),1))</f>
        <v>251</v>
      </c>
      <c r="AB6190" t="str">
        <f>IF(V6190="","",V6190)</f>
        <v/>
      </c>
      <c r="AC6190" s="2" t="str">
        <f>_xlfn.IFNA(VLOOKUP(D6190,states!A$2:C$10,2,FALSE),"XX")</f>
        <v>A</v>
      </c>
      <c r="AD6190">
        <f>E6190</f>
        <v>0</v>
      </c>
      <c r="AE6190">
        <f>_xlfn.IFNA(VLOOKUP(D6190,states!A$2:D$10,4,FALSE),0)</f>
        <v>2</v>
      </c>
      <c r="AF6190">
        <v>0.5</v>
      </c>
      <c r="AG6190">
        <f>IF(AE6190=0,AF6190,IF(AE6190=1,IF(F6190=0.5,0.5,IF(H6190=1,0.5,1.5)),IF(F6190=0.5,0.5,IF(H6190=1,2.5,1.5))))</f>
        <v>2.5</v>
      </c>
      <c r="AH6190" s="7">
        <f>IF(AC6190="XX",0,1/C6190^(1/5)*IF(E6190=0,100,1)/(E6190+1)^(1/4))</f>
        <v>182.05642030260799</v>
      </c>
    </row>
    <row r="6191" spans="1:34">
      <c r="A6191">
        <v>5813</v>
      </c>
      <c r="B6191" s="1">
        <v>24165.46</v>
      </c>
      <c r="C6191" s="6">
        <v>0.5</v>
      </c>
      <c r="D6191" t="s">
        <v>3</v>
      </c>
      <c r="E6191">
        <v>0</v>
      </c>
      <c r="F6191">
        <v>33.5</v>
      </c>
      <c r="G6191" t="s">
        <v>1</v>
      </c>
      <c r="H6191">
        <v>1</v>
      </c>
      <c r="I6191" t="s">
        <v>0</v>
      </c>
      <c r="J6191">
        <v>0</v>
      </c>
      <c r="K6191">
        <v>32.5</v>
      </c>
      <c r="L6191" t="s">
        <v>1</v>
      </c>
      <c r="M6191">
        <v>1</v>
      </c>
      <c r="N6191" t="s">
        <v>5869</v>
      </c>
      <c r="O6191">
        <v>1</v>
      </c>
      <c r="P6191" t="str">
        <f>D6191&amp;"-"&amp;F6191&amp;"-"&amp;G6191&amp;"-"&amp;E6191&amp;"-"&amp;H6191</f>
        <v>A2Delta-33.5-e-0-1</v>
      </c>
      <c r="Q6191" t="str">
        <f>I6191&amp;"-"&amp;K6191&amp;"-"&amp;L6191&amp;"-"&amp;J6191&amp;"-"&amp;M6191</f>
        <v>X2Pi-32.5-e-0-1</v>
      </c>
      <c r="R6191">
        <f>B6191+S6191</f>
        <v>37643.738734093997</v>
      </c>
      <c r="S6191">
        <f>_xlfn.IFNA(VLOOKUP(Q6191,'MARVEL-X'!A$2:I$1400,7,FALSE),VLOOKUP(Q6191,MARVEL!A$2:J$1522,10,FALSE))</f>
        <v>13478.278734093999</v>
      </c>
      <c r="T6191">
        <f>IF(P6191=P6190,R6191+T6190,R6191)</f>
        <v>112933.624340863</v>
      </c>
      <c r="U6191">
        <f>IF(P6191=P6190,1+U6190,1)</f>
        <v>3</v>
      </c>
      <c r="V6191" t="str">
        <f t="shared" si="96"/>
        <v/>
      </c>
      <c r="W6191" t="str">
        <f>IF(V6191="","",IF(ABS(V6191-R6191)&gt;W$1,ABS(V6191-R6191),""))</f>
        <v/>
      </c>
      <c r="X6191" t="str">
        <f>Y6191&amp;"-"&amp;Z6191&amp;"-"&amp;AC6191&amp;"-"&amp;AD6191&amp;"-"&amp;AG6191</f>
        <v>33.5-e-A-0-2.5</v>
      </c>
      <c r="Y6191">
        <f>F6191</f>
        <v>33.5</v>
      </c>
      <c r="Z6191" s="2" t="str">
        <f>G6191</f>
        <v>e</v>
      </c>
      <c r="AA6191">
        <f>_xlfn.IFNA(VLOOKUP(X6191,'duo-out'!A$2:Q$5000,5,FALSE),E6191+10*(H6191-1)+1+_xlfn.IFNA(VLOOKUP(D6191,states!A$2:C$10,3,FALSE),1))</f>
        <v>251</v>
      </c>
      <c r="AB6191" t="str">
        <f>IF(V6191="","",V6191)</f>
        <v/>
      </c>
      <c r="AC6191" s="2" t="str">
        <f>_xlfn.IFNA(VLOOKUP(D6191,states!A$2:C$10,2,FALSE),"XX")</f>
        <v>A</v>
      </c>
      <c r="AD6191">
        <f>E6191</f>
        <v>0</v>
      </c>
      <c r="AE6191">
        <f>_xlfn.IFNA(VLOOKUP(D6191,states!A$2:D$10,4,FALSE),0)</f>
        <v>2</v>
      </c>
      <c r="AF6191">
        <v>0.5</v>
      </c>
      <c r="AG6191">
        <f>IF(AE6191=0,AF6191,IF(AE6191=1,IF(F6191=0.5,0.5,IF(H6191=1,0.5,1.5)),IF(F6191=0.5,0.5,IF(H6191=1,2.5,1.5))))</f>
        <v>2.5</v>
      </c>
      <c r="AH6191" s="7">
        <f>IF(AC6191="XX",0,1/C6191^(1/5)*IF(E6191=0,100,1)/(E6191+1)^(1/4))</f>
        <v>114.86983549970351</v>
      </c>
    </row>
    <row r="6192" spans="1:34">
      <c r="A6192">
        <v>196</v>
      </c>
      <c r="B6192" s="1">
        <v>22653.45</v>
      </c>
      <c r="C6192" s="6">
        <v>0.5</v>
      </c>
      <c r="D6192" t="s">
        <v>3</v>
      </c>
      <c r="E6192">
        <v>0</v>
      </c>
      <c r="F6192">
        <v>33.5</v>
      </c>
      <c r="G6192" t="s">
        <v>1</v>
      </c>
      <c r="H6192">
        <v>1</v>
      </c>
      <c r="I6192" t="s">
        <v>0</v>
      </c>
      <c r="J6192">
        <v>0</v>
      </c>
      <c r="K6192">
        <v>34.5</v>
      </c>
      <c r="L6192" t="s">
        <v>1</v>
      </c>
      <c r="M6192">
        <v>1</v>
      </c>
      <c r="N6192" t="s">
        <v>251</v>
      </c>
      <c r="O6192">
        <v>-1</v>
      </c>
      <c r="P6192" t="str">
        <f>D6192&amp;"-"&amp;F6192&amp;"-"&amp;G6192&amp;"-"&amp;E6192&amp;"-"&amp;H6192</f>
        <v>A2Delta-33.5-e-0-1</v>
      </c>
      <c r="Q6192" t="str">
        <f>I6192&amp;"-"&amp;K6192&amp;"-"&amp;L6192&amp;"-"&amp;J6192&amp;"-"&amp;M6192</f>
        <v>X2Pi-34.5-e-0-1</v>
      </c>
      <c r="R6192">
        <f>B6192+S6192</f>
        <v>37645.126872674999</v>
      </c>
      <c r="S6192">
        <f>_xlfn.IFNA(VLOOKUP(Q6192,'MARVEL-X'!A$2:I$1400,7,FALSE),VLOOKUP(Q6192,MARVEL!A$2:J$1522,10,FALSE))</f>
        <v>14991.676872675</v>
      </c>
      <c r="T6192">
        <f>IF(P6192=P6191,R6192+T6191,R6192)</f>
        <v>150578.75121353799</v>
      </c>
      <c r="U6192">
        <f>IF(P6192=P6191,1+U6191,1)</f>
        <v>4</v>
      </c>
      <c r="V6192">
        <f t="shared" si="96"/>
        <v>37644.687803384499</v>
      </c>
      <c r="W6192">
        <f>IF(V6192="","",IF(ABS(V6192-R6192)&gt;W$1,ABS(V6192-R6192),""))</f>
        <v>0.4390692904999014</v>
      </c>
      <c r="X6192" t="str">
        <f>Y6192&amp;"-"&amp;Z6192&amp;"-"&amp;AC6192&amp;"-"&amp;AD6192&amp;"-"&amp;AG6192</f>
        <v>33.5-e-A-0-2.5</v>
      </c>
      <c r="Y6192">
        <f>F6192</f>
        <v>33.5</v>
      </c>
      <c r="Z6192" s="2" t="str">
        <f>G6192</f>
        <v>e</v>
      </c>
      <c r="AA6192">
        <f>_xlfn.IFNA(VLOOKUP(X6192,'duo-out'!A$2:Q$5000,5,FALSE),E6192+10*(H6192-1)+1+_xlfn.IFNA(VLOOKUP(D6192,states!A$2:C$10,3,FALSE),1))</f>
        <v>251</v>
      </c>
      <c r="AB6192">
        <f>IF(V6192="","",V6192)</f>
        <v>37644.687803384499</v>
      </c>
      <c r="AC6192" s="2" t="str">
        <f>_xlfn.IFNA(VLOOKUP(D6192,states!A$2:C$10,2,FALSE),"XX")</f>
        <v>A</v>
      </c>
      <c r="AD6192">
        <f>E6192</f>
        <v>0</v>
      </c>
      <c r="AE6192">
        <f>_xlfn.IFNA(VLOOKUP(D6192,states!A$2:D$10,4,FALSE),0)</f>
        <v>2</v>
      </c>
      <c r="AF6192">
        <v>0.5</v>
      </c>
      <c r="AG6192">
        <f>IF(AE6192=0,AF6192,IF(AE6192=1,IF(F6192=0.5,0.5,IF(H6192=1,0.5,1.5)),IF(F6192=0.5,0.5,IF(H6192=1,2.5,1.5))))</f>
        <v>2.5</v>
      </c>
      <c r="AH6192" s="7">
        <f>IF(AC6192="XX",0,1/C6192^(1/5)*IF(E6192=0,100,1)/(E6192+1)^(1/4))</f>
        <v>114.86983549970351</v>
      </c>
    </row>
    <row r="6193" spans="1:34">
      <c r="A6193">
        <v>212</v>
      </c>
      <c r="B6193" s="1">
        <v>22639.13</v>
      </c>
      <c r="C6193" s="6">
        <v>0.5</v>
      </c>
      <c r="D6193" t="s">
        <v>3</v>
      </c>
      <c r="E6193">
        <v>0</v>
      </c>
      <c r="F6193">
        <v>33.5</v>
      </c>
      <c r="G6193" t="s">
        <v>1</v>
      </c>
      <c r="H6193">
        <v>2</v>
      </c>
      <c r="I6193" t="s">
        <v>0</v>
      </c>
      <c r="J6193">
        <v>0</v>
      </c>
      <c r="K6193">
        <v>34.5</v>
      </c>
      <c r="L6193" t="s">
        <v>1</v>
      </c>
      <c r="M6193">
        <v>2</v>
      </c>
      <c r="N6193" t="s">
        <v>267</v>
      </c>
      <c r="O6193">
        <v>-1</v>
      </c>
      <c r="P6193" t="str">
        <f>D6193&amp;"-"&amp;F6193&amp;"-"&amp;G6193&amp;"-"&amp;E6193&amp;"-"&amp;H6193</f>
        <v>A2Delta-33.5-e-0-2</v>
      </c>
      <c r="Q6193" t="str">
        <f>I6193&amp;"-"&amp;K6193&amp;"-"&amp;L6193&amp;"-"&amp;J6193&amp;"-"&amp;M6193</f>
        <v>X2Pi-34.5-e-0-2</v>
      </c>
      <c r="R6193">
        <f>B6193+S6193</f>
        <v>38375.000672675</v>
      </c>
      <c r="S6193">
        <f>_xlfn.IFNA(VLOOKUP(Q6193,'MARVEL-X'!A$2:I$1400,7,FALSE),VLOOKUP(Q6193,MARVEL!A$2:J$1522,10,FALSE))</f>
        <v>15735.870672674999</v>
      </c>
      <c r="T6193">
        <f>IF(P6193=P6192,R6193+T6192,R6193)</f>
        <v>38375.000672675</v>
      </c>
      <c r="U6193">
        <f>IF(P6193=P6192,1+U6192,1)</f>
        <v>1</v>
      </c>
      <c r="V6193" t="str">
        <f t="shared" si="96"/>
        <v/>
      </c>
      <c r="W6193" t="str">
        <f>IF(V6193="","",IF(ABS(V6193-R6193)&gt;W$1,ABS(V6193-R6193),""))</f>
        <v/>
      </c>
      <c r="X6193" t="str">
        <f>Y6193&amp;"-"&amp;Z6193&amp;"-"&amp;AC6193&amp;"-"&amp;AD6193&amp;"-"&amp;AG6193</f>
        <v>33.5-e-A-0-1.5</v>
      </c>
      <c r="Y6193">
        <f>F6193</f>
        <v>33.5</v>
      </c>
      <c r="Z6193" s="2" t="str">
        <f>G6193</f>
        <v>e</v>
      </c>
      <c r="AA6193">
        <f>_xlfn.IFNA(VLOOKUP(X6193,'duo-out'!A$2:Q$5000,5,FALSE),E6193+10*(H6193-1)+1+_xlfn.IFNA(VLOOKUP(D6193,states!A$2:C$10,3,FALSE),1))</f>
        <v>261</v>
      </c>
      <c r="AB6193" t="str">
        <f>IF(V6193="","",V6193)</f>
        <v/>
      </c>
      <c r="AC6193" s="2" t="str">
        <f>_xlfn.IFNA(VLOOKUP(D6193,states!A$2:C$10,2,FALSE),"XX")</f>
        <v>A</v>
      </c>
      <c r="AD6193">
        <f>E6193</f>
        <v>0</v>
      </c>
      <c r="AE6193">
        <f>_xlfn.IFNA(VLOOKUP(D6193,states!A$2:D$10,4,FALSE),0)</f>
        <v>2</v>
      </c>
      <c r="AF6193">
        <v>0.5</v>
      </c>
      <c r="AG6193">
        <f>IF(AE6193=0,AF6193,IF(AE6193=1,IF(F6193=0.5,0.5,IF(H6193=1,0.5,1.5)),IF(F6193=0.5,0.5,IF(H6193=1,2.5,1.5))))</f>
        <v>1.5</v>
      </c>
      <c r="AH6193" s="7">
        <f>IF(AC6193="XX",0,1/C6193^(1/5)*IF(E6193=0,100,1)/(E6193+1)^(1/4))</f>
        <v>114.86983549970351</v>
      </c>
    </row>
    <row r="6194" spans="1:34">
      <c r="A6194">
        <v>201</v>
      </c>
      <c r="B6194" s="1">
        <v>24202.959999999999</v>
      </c>
      <c r="C6194" s="6">
        <v>0.5</v>
      </c>
      <c r="D6194" t="s">
        <v>3</v>
      </c>
      <c r="E6194">
        <v>0</v>
      </c>
      <c r="F6194">
        <v>33.5</v>
      </c>
      <c r="G6194" t="s">
        <v>1</v>
      </c>
      <c r="H6194">
        <v>2</v>
      </c>
      <c r="I6194" t="s">
        <v>0</v>
      </c>
      <c r="J6194">
        <v>0</v>
      </c>
      <c r="K6194">
        <v>32.5</v>
      </c>
      <c r="L6194" t="s">
        <v>1</v>
      </c>
      <c r="M6194">
        <v>2</v>
      </c>
      <c r="N6194" t="s">
        <v>256</v>
      </c>
      <c r="O6194">
        <v>-1</v>
      </c>
      <c r="P6194" t="str">
        <f>D6194&amp;"-"&amp;F6194&amp;"-"&amp;G6194&amp;"-"&amp;E6194&amp;"-"&amp;H6194</f>
        <v>A2Delta-33.5-e-0-2</v>
      </c>
      <c r="Q6194" t="str">
        <f>I6194&amp;"-"&amp;K6194&amp;"-"&amp;L6194&amp;"-"&amp;J6194&amp;"-"&amp;M6194</f>
        <v>X2Pi-32.5-e-0-2</v>
      </c>
      <c r="R6194">
        <f>B6194+S6194</f>
        <v>38403.764372674996</v>
      </c>
      <c r="S6194">
        <f>_xlfn.IFNA(VLOOKUP(Q6194,'MARVEL-X'!A$2:I$1400,7,FALSE),VLOOKUP(Q6194,MARVEL!A$2:J$1522,10,FALSE))</f>
        <v>14200.804372674998</v>
      </c>
      <c r="T6194">
        <f>IF(P6194=P6193,R6194+T6193,R6194)</f>
        <v>76778.765045349995</v>
      </c>
      <c r="U6194">
        <f>IF(P6194=P6193,1+U6193,1)</f>
        <v>2</v>
      </c>
      <c r="V6194">
        <f t="shared" si="96"/>
        <v>38389.382522674998</v>
      </c>
      <c r="W6194">
        <f>IF(V6194="","",IF(ABS(V6194-R6194)&gt;W$1,ABS(V6194-R6194),""))</f>
        <v>14.381849999997939</v>
      </c>
      <c r="X6194" t="str">
        <f>Y6194&amp;"-"&amp;Z6194&amp;"-"&amp;AC6194&amp;"-"&amp;AD6194&amp;"-"&amp;AG6194</f>
        <v>33.5-e-A-0-1.5</v>
      </c>
      <c r="Y6194">
        <f>F6194</f>
        <v>33.5</v>
      </c>
      <c r="Z6194" s="2" t="str">
        <f>G6194</f>
        <v>e</v>
      </c>
      <c r="AA6194">
        <f>_xlfn.IFNA(VLOOKUP(X6194,'duo-out'!A$2:Q$5000,5,FALSE),E6194+10*(H6194-1)+1+_xlfn.IFNA(VLOOKUP(D6194,states!A$2:C$10,3,FALSE),1))</f>
        <v>261</v>
      </c>
      <c r="AB6194">
        <f>IF(V6194="","",V6194)</f>
        <v>38389.382522674998</v>
      </c>
      <c r="AC6194" s="2" t="str">
        <f>_xlfn.IFNA(VLOOKUP(D6194,states!A$2:C$10,2,FALSE),"XX")</f>
        <v>A</v>
      </c>
      <c r="AD6194">
        <f>E6194</f>
        <v>0</v>
      </c>
      <c r="AE6194">
        <f>_xlfn.IFNA(VLOOKUP(D6194,states!A$2:D$10,4,FALSE),0)</f>
        <v>2</v>
      </c>
      <c r="AF6194">
        <v>0.5</v>
      </c>
      <c r="AG6194">
        <f>IF(AE6194=0,AF6194,IF(AE6194=1,IF(F6194=0.5,0.5,IF(H6194=1,0.5,1.5)),IF(F6194=0.5,0.5,IF(H6194=1,2.5,1.5))))</f>
        <v>1.5</v>
      </c>
      <c r="AH6194" s="7">
        <f>IF(AC6194="XX",0,1/C6194^(1/5)*IF(E6194=0,100,1)/(E6194+1)^(1/4))</f>
        <v>114.86983549970351</v>
      </c>
    </row>
    <row r="6195" spans="1:34">
      <c r="A6195">
        <v>5808</v>
      </c>
      <c r="B6195" s="1">
        <v>24192.13</v>
      </c>
      <c r="C6195" s="6">
        <v>0.5</v>
      </c>
      <c r="D6195" t="s">
        <v>3</v>
      </c>
      <c r="E6195">
        <v>0</v>
      </c>
      <c r="F6195">
        <v>33.5</v>
      </c>
      <c r="G6195" t="s">
        <v>2</v>
      </c>
      <c r="H6195">
        <v>1</v>
      </c>
      <c r="I6195" t="s">
        <v>0</v>
      </c>
      <c r="J6195">
        <v>0</v>
      </c>
      <c r="K6195">
        <v>32.5</v>
      </c>
      <c r="L6195" t="s">
        <v>2</v>
      </c>
      <c r="M6195">
        <v>1</v>
      </c>
      <c r="N6195" t="s">
        <v>5864</v>
      </c>
      <c r="O6195">
        <v>1</v>
      </c>
      <c r="P6195" t="str">
        <f>D6195&amp;"-"&amp;F6195&amp;"-"&amp;G6195&amp;"-"&amp;E6195&amp;"-"&amp;H6195</f>
        <v>A2Delta-33.5-f-0-1</v>
      </c>
      <c r="Q6195" t="str">
        <f>I6195&amp;"-"&amp;K6195&amp;"-"&amp;L6195&amp;"-"&amp;J6195&amp;"-"&amp;M6195</f>
        <v>X2Pi-32.5-f-0-1</v>
      </c>
      <c r="R6195">
        <f>B6195+S6195</f>
        <v>37642.764608409998</v>
      </c>
      <c r="S6195">
        <f>_xlfn.IFNA(VLOOKUP(Q6195,'MARVEL-X'!A$2:I$1400,7,FALSE),VLOOKUP(Q6195,MARVEL!A$2:J$1522,10,FALSE))</f>
        <v>13450.634608409999</v>
      </c>
      <c r="T6195">
        <f>IF(P6195=P6194,R6195+T6194,R6195)</f>
        <v>37642.764608409998</v>
      </c>
      <c r="U6195">
        <f>IF(P6195=P6194,1+U6194,1)</f>
        <v>1</v>
      </c>
      <c r="V6195">
        <f t="shared" si="96"/>
        <v>37642.764608409998</v>
      </c>
      <c r="W6195" t="str">
        <f>IF(V6195="","",IF(ABS(V6195-R6195)&gt;W$1,ABS(V6195-R6195),""))</f>
        <v/>
      </c>
      <c r="X6195" t="str">
        <f>Y6195&amp;"-"&amp;Z6195&amp;"-"&amp;AC6195&amp;"-"&amp;AD6195&amp;"-"&amp;AG6195</f>
        <v>33.5-f-A-0-2.5</v>
      </c>
      <c r="Y6195">
        <f>F6195</f>
        <v>33.5</v>
      </c>
      <c r="Z6195" s="2" t="str">
        <f>G6195</f>
        <v>f</v>
      </c>
      <c r="AA6195">
        <f>_xlfn.IFNA(VLOOKUP(X6195,'duo-out'!A$2:Q$5000,5,FALSE),E6195+10*(H6195-1)+1+_xlfn.IFNA(VLOOKUP(D6195,states!A$2:C$10,3,FALSE),1))</f>
        <v>251</v>
      </c>
      <c r="AB6195">
        <f>IF(V6195="","",V6195)</f>
        <v>37642.764608409998</v>
      </c>
      <c r="AC6195" s="2" t="str">
        <f>_xlfn.IFNA(VLOOKUP(D6195,states!A$2:C$10,2,FALSE),"XX")</f>
        <v>A</v>
      </c>
      <c r="AD6195">
        <f>E6195</f>
        <v>0</v>
      </c>
      <c r="AE6195">
        <f>_xlfn.IFNA(VLOOKUP(D6195,states!A$2:D$10,4,FALSE),0)</f>
        <v>2</v>
      </c>
      <c r="AF6195">
        <v>0.5</v>
      </c>
      <c r="AG6195">
        <f>IF(AE6195=0,AF6195,IF(AE6195=1,IF(F6195=0.5,0.5,IF(H6195=1,0.5,1.5)),IF(F6195=0.5,0.5,IF(H6195=1,2.5,1.5))))</f>
        <v>2.5</v>
      </c>
      <c r="AH6195" s="7">
        <f>IF(AC6195="XX",0,1/C6195^(1/5)*IF(E6195=0,100,1)/(E6195+1)^(1/4))</f>
        <v>114.86983549970351</v>
      </c>
    </row>
    <row r="6196" spans="1:34">
      <c r="A6196">
        <v>760</v>
      </c>
      <c r="B6196" s="1">
        <v>24174.400000000001</v>
      </c>
      <c r="C6196" s="6">
        <v>0.05</v>
      </c>
      <c r="D6196" t="s">
        <v>3</v>
      </c>
      <c r="E6196">
        <v>0</v>
      </c>
      <c r="F6196">
        <v>33.5</v>
      </c>
      <c r="G6196" t="s">
        <v>2</v>
      </c>
      <c r="H6196">
        <v>2</v>
      </c>
      <c r="I6196" t="s">
        <v>0</v>
      </c>
      <c r="J6196">
        <v>0</v>
      </c>
      <c r="K6196">
        <v>32.5</v>
      </c>
      <c r="L6196" t="s">
        <v>2</v>
      </c>
      <c r="M6196">
        <v>2</v>
      </c>
      <c r="N6196" t="s">
        <v>816</v>
      </c>
      <c r="O6196">
        <v>1</v>
      </c>
      <c r="P6196" t="str">
        <f>D6196&amp;"-"&amp;F6196&amp;"-"&amp;G6196&amp;"-"&amp;E6196&amp;"-"&amp;H6196</f>
        <v>A2Delta-33.5-f-0-2</v>
      </c>
      <c r="Q6196" t="str">
        <f>I6196&amp;"-"&amp;K6196&amp;"-"&amp;L6196&amp;"-"&amp;J6196&amp;"-"&amp;M6196</f>
        <v>X2Pi-32.5-f-0-2</v>
      </c>
      <c r="R6196">
        <f>B6196+S6196</f>
        <v>38404.051672674999</v>
      </c>
      <c r="S6196">
        <f>_xlfn.IFNA(VLOOKUP(Q6196,'MARVEL-X'!A$2:I$1400,7,FALSE),VLOOKUP(Q6196,MARVEL!A$2:J$1522,10,FALSE))</f>
        <v>14229.651672675</v>
      </c>
      <c r="T6196">
        <f>IF(P6196=P6195,R6196+T6195,R6196)</f>
        <v>38404.051672674999</v>
      </c>
      <c r="U6196">
        <f>IF(P6196=P6195,1+U6195,1)</f>
        <v>1</v>
      </c>
      <c r="V6196" t="str">
        <f t="shared" si="96"/>
        <v/>
      </c>
      <c r="W6196" t="str">
        <f>IF(V6196="","",IF(ABS(V6196-R6196)&gt;W$1,ABS(V6196-R6196),""))</f>
        <v/>
      </c>
      <c r="X6196" t="str">
        <f>Y6196&amp;"-"&amp;Z6196&amp;"-"&amp;AC6196&amp;"-"&amp;AD6196&amp;"-"&amp;AG6196</f>
        <v>33.5-f-A-0-1.5</v>
      </c>
      <c r="Y6196">
        <f>F6196</f>
        <v>33.5</v>
      </c>
      <c r="Z6196" s="2" t="str">
        <f>G6196</f>
        <v>f</v>
      </c>
      <c r="AA6196">
        <f>_xlfn.IFNA(VLOOKUP(X6196,'duo-out'!A$2:Q$5000,5,FALSE),E6196+10*(H6196-1)+1+_xlfn.IFNA(VLOOKUP(D6196,states!A$2:C$10,3,FALSE),1))</f>
        <v>261</v>
      </c>
      <c r="AB6196" t="str">
        <f>IF(V6196="","",V6196)</f>
        <v/>
      </c>
      <c r="AC6196" s="2" t="str">
        <f>_xlfn.IFNA(VLOOKUP(D6196,states!A$2:C$10,2,FALSE),"XX")</f>
        <v>A</v>
      </c>
      <c r="AD6196">
        <f>E6196</f>
        <v>0</v>
      </c>
      <c r="AE6196">
        <f>_xlfn.IFNA(VLOOKUP(D6196,states!A$2:D$10,4,FALSE),0)</f>
        <v>2</v>
      </c>
      <c r="AF6196">
        <v>0.5</v>
      </c>
      <c r="AG6196">
        <f>IF(AE6196=0,AF6196,IF(AE6196=1,IF(F6196=0.5,0.5,IF(H6196=1,0.5,1.5)),IF(F6196=0.5,0.5,IF(H6196=1,2.5,1.5))))</f>
        <v>1.5</v>
      </c>
      <c r="AH6196" s="7">
        <f>IF(AC6196="XX",0,1/C6196^(1/5)*IF(E6196=0,100,1)/(E6196+1)^(1/4))</f>
        <v>182.05642030260799</v>
      </c>
    </row>
    <row r="6197" spans="1:34">
      <c r="A6197">
        <v>5830</v>
      </c>
      <c r="B6197" s="1">
        <v>24174.400000000001</v>
      </c>
      <c r="C6197" s="6">
        <v>0.5</v>
      </c>
      <c r="D6197" t="s">
        <v>3</v>
      </c>
      <c r="E6197">
        <v>0</v>
      </c>
      <c r="F6197">
        <v>33.5</v>
      </c>
      <c r="G6197" t="s">
        <v>2</v>
      </c>
      <c r="H6197">
        <v>2</v>
      </c>
      <c r="I6197" t="s">
        <v>0</v>
      </c>
      <c r="J6197">
        <v>0</v>
      </c>
      <c r="K6197">
        <v>32.5</v>
      </c>
      <c r="L6197" t="s">
        <v>2</v>
      </c>
      <c r="M6197">
        <v>2</v>
      </c>
      <c r="N6197" t="s">
        <v>5886</v>
      </c>
      <c r="O6197">
        <v>1</v>
      </c>
      <c r="P6197" t="str">
        <f>D6197&amp;"-"&amp;F6197&amp;"-"&amp;G6197&amp;"-"&amp;E6197&amp;"-"&amp;H6197</f>
        <v>A2Delta-33.5-f-0-2</v>
      </c>
      <c r="Q6197" t="str">
        <f>I6197&amp;"-"&amp;K6197&amp;"-"&amp;L6197&amp;"-"&amp;J6197&amp;"-"&amp;M6197</f>
        <v>X2Pi-32.5-f-0-2</v>
      </c>
      <c r="R6197">
        <f>B6197+S6197</f>
        <v>38404.051672674999</v>
      </c>
      <c r="S6197">
        <f>_xlfn.IFNA(VLOOKUP(Q6197,'MARVEL-X'!A$2:I$1400,7,FALSE),VLOOKUP(Q6197,MARVEL!A$2:J$1522,10,FALSE))</f>
        <v>14229.651672675</v>
      </c>
      <c r="T6197">
        <f>IF(P6197=P6196,R6197+T6196,R6197)</f>
        <v>76808.103345349999</v>
      </c>
      <c r="U6197">
        <f>IF(P6197=P6196,1+U6196,1)</f>
        <v>2</v>
      </c>
      <c r="V6197">
        <f t="shared" si="96"/>
        <v>38404.051672674999</v>
      </c>
      <c r="W6197" t="str">
        <f>IF(V6197="","",IF(ABS(V6197-R6197)&gt;W$1,ABS(V6197-R6197),""))</f>
        <v/>
      </c>
      <c r="X6197" t="str">
        <f>Y6197&amp;"-"&amp;Z6197&amp;"-"&amp;AC6197&amp;"-"&amp;AD6197&amp;"-"&amp;AG6197</f>
        <v>33.5-f-A-0-1.5</v>
      </c>
      <c r="Y6197">
        <f>F6197</f>
        <v>33.5</v>
      </c>
      <c r="Z6197" s="2" t="str">
        <f>G6197</f>
        <v>f</v>
      </c>
      <c r="AA6197">
        <f>_xlfn.IFNA(VLOOKUP(X6197,'duo-out'!A$2:Q$5000,5,FALSE),E6197+10*(H6197-1)+1+_xlfn.IFNA(VLOOKUP(D6197,states!A$2:C$10,3,FALSE),1))</f>
        <v>261</v>
      </c>
      <c r="AB6197">
        <f>IF(V6197="","",V6197)</f>
        <v>38404.051672674999</v>
      </c>
      <c r="AC6197" s="2" t="str">
        <f>_xlfn.IFNA(VLOOKUP(D6197,states!A$2:C$10,2,FALSE),"XX")</f>
        <v>A</v>
      </c>
      <c r="AD6197">
        <f>E6197</f>
        <v>0</v>
      </c>
      <c r="AE6197">
        <f>_xlfn.IFNA(VLOOKUP(D6197,states!A$2:D$10,4,FALSE),0)</f>
        <v>2</v>
      </c>
      <c r="AF6197">
        <v>0.5</v>
      </c>
      <c r="AG6197">
        <f>IF(AE6197=0,AF6197,IF(AE6197=1,IF(F6197=0.5,0.5,IF(H6197=1,0.5,1.5)),IF(F6197=0.5,0.5,IF(H6197=1,2.5,1.5))))</f>
        <v>1.5</v>
      </c>
      <c r="AH6197" s="7">
        <f>IF(AC6197="XX",0,1/C6197^(1/5)*IF(E6197=0,100,1)/(E6197+1)^(1/4))</f>
        <v>114.86983549970351</v>
      </c>
    </row>
    <row r="6198" spans="1:34">
      <c r="A6198">
        <v>605</v>
      </c>
      <c r="B6198" s="1">
        <v>24175.9</v>
      </c>
      <c r="C6198" s="6">
        <v>0.05</v>
      </c>
      <c r="D6198" t="s">
        <v>3</v>
      </c>
      <c r="E6198">
        <v>0</v>
      </c>
      <c r="F6198">
        <v>34.5</v>
      </c>
      <c r="G6198" t="s">
        <v>1</v>
      </c>
      <c r="H6198">
        <v>1</v>
      </c>
      <c r="I6198" t="s">
        <v>0</v>
      </c>
      <c r="J6198">
        <v>0</v>
      </c>
      <c r="K6198">
        <v>33.5</v>
      </c>
      <c r="L6198" t="s">
        <v>1</v>
      </c>
      <c r="M6198">
        <v>1</v>
      </c>
      <c r="N6198" t="s">
        <v>661</v>
      </c>
      <c r="O6198">
        <v>1</v>
      </c>
      <c r="P6198" t="str">
        <f>D6198&amp;"-"&amp;F6198&amp;"-"&amp;G6198&amp;"-"&amp;E6198&amp;"-"&amp;H6198</f>
        <v>A2Delta-34.5-e-0-1</v>
      </c>
      <c r="Q6198" t="str">
        <f>I6198&amp;"-"&amp;K6198&amp;"-"&amp;L6198&amp;"-"&amp;J6198&amp;"-"&amp;M6198</f>
        <v>X2Pi-33.5-e-0-1</v>
      </c>
      <c r="R6198">
        <f>B6198+S6198</f>
        <v>38404.752872675002</v>
      </c>
      <c r="S6198">
        <f>_xlfn.IFNA(VLOOKUP(Q6198,'MARVEL-X'!A$2:I$1400,7,FALSE),VLOOKUP(Q6198,MARVEL!A$2:J$1522,10,FALSE))</f>
        <v>14228.852872674999</v>
      </c>
      <c r="T6198">
        <f>IF(P6198=P6197,R6198+T6197,R6198)</f>
        <v>38404.752872675002</v>
      </c>
      <c r="U6198">
        <f>IF(P6198=P6197,1+U6197,1)</f>
        <v>1</v>
      </c>
      <c r="V6198" t="str">
        <f t="shared" si="96"/>
        <v/>
      </c>
      <c r="W6198" t="str">
        <f>IF(V6198="","",IF(ABS(V6198-R6198)&gt;W$1,ABS(V6198-R6198),""))</f>
        <v/>
      </c>
      <c r="X6198" t="str">
        <f>Y6198&amp;"-"&amp;Z6198&amp;"-"&amp;AC6198&amp;"-"&amp;AD6198&amp;"-"&amp;AG6198</f>
        <v>34.5-e-A-0-2.5</v>
      </c>
      <c r="Y6198">
        <f>F6198</f>
        <v>34.5</v>
      </c>
      <c r="Z6198" s="2" t="str">
        <f>G6198</f>
        <v>e</v>
      </c>
      <c r="AA6198">
        <f>_xlfn.IFNA(VLOOKUP(X6198,'duo-out'!A$2:Q$5000,5,FALSE),E6198+10*(H6198-1)+1+_xlfn.IFNA(VLOOKUP(D6198,states!A$2:C$10,3,FALSE),1))</f>
        <v>251</v>
      </c>
      <c r="AB6198" t="str">
        <f>IF(V6198="","",V6198)</f>
        <v/>
      </c>
      <c r="AC6198" s="2" t="str">
        <f>_xlfn.IFNA(VLOOKUP(D6198,states!A$2:C$10,2,FALSE),"XX")</f>
        <v>A</v>
      </c>
      <c r="AD6198">
        <f>E6198</f>
        <v>0</v>
      </c>
      <c r="AE6198">
        <f>_xlfn.IFNA(VLOOKUP(D6198,states!A$2:D$10,4,FALSE),0)</f>
        <v>2</v>
      </c>
      <c r="AF6198">
        <v>0.5</v>
      </c>
      <c r="AG6198">
        <f>IF(AE6198=0,AF6198,IF(AE6198=1,IF(F6198=0.5,0.5,IF(H6198=1,0.5,1.5)),IF(F6198=0.5,0.5,IF(H6198=1,2.5,1.5))))</f>
        <v>2.5</v>
      </c>
      <c r="AH6198" s="7">
        <f>IF(AC6198="XX",0,1/C6198^(1/5)*IF(E6198=0,100,1)/(E6198+1)^(1/4))</f>
        <v>182.05642030260799</v>
      </c>
    </row>
    <row r="6199" spans="1:34">
      <c r="A6199">
        <v>193</v>
      </c>
      <c r="B6199" s="1">
        <v>24176.22</v>
      </c>
      <c r="C6199" s="6">
        <v>0.5</v>
      </c>
      <c r="D6199" t="s">
        <v>3</v>
      </c>
      <c r="E6199">
        <v>0</v>
      </c>
      <c r="F6199">
        <v>34.5</v>
      </c>
      <c r="G6199" t="s">
        <v>1</v>
      </c>
      <c r="H6199">
        <v>1</v>
      </c>
      <c r="I6199" t="s">
        <v>0</v>
      </c>
      <c r="J6199">
        <v>0</v>
      </c>
      <c r="K6199">
        <v>33.5</v>
      </c>
      <c r="L6199" t="s">
        <v>1</v>
      </c>
      <c r="M6199">
        <v>1</v>
      </c>
      <c r="N6199" t="s">
        <v>248</v>
      </c>
      <c r="O6199">
        <v>-1</v>
      </c>
      <c r="P6199" t="str">
        <f>D6199&amp;"-"&amp;F6199&amp;"-"&amp;G6199&amp;"-"&amp;E6199&amp;"-"&amp;H6199</f>
        <v>A2Delta-34.5-e-0-1</v>
      </c>
      <c r="Q6199" t="str">
        <f>I6199&amp;"-"&amp;K6199&amp;"-"&amp;L6199&amp;"-"&amp;J6199&amp;"-"&amp;M6199</f>
        <v>X2Pi-33.5-e-0-1</v>
      </c>
      <c r="R6199">
        <f>B6199+S6199</f>
        <v>38405.072872675002</v>
      </c>
      <c r="S6199">
        <f>_xlfn.IFNA(VLOOKUP(Q6199,'MARVEL-X'!A$2:I$1400,7,FALSE),VLOOKUP(Q6199,MARVEL!A$2:J$1522,10,FALSE))</f>
        <v>14228.852872674999</v>
      </c>
      <c r="T6199">
        <f>IF(P6199=P6198,R6199+T6198,R6199)</f>
        <v>76809.825745350012</v>
      </c>
      <c r="U6199">
        <f>IF(P6199=P6198,1+U6198,1)</f>
        <v>2</v>
      </c>
      <c r="V6199">
        <f t="shared" si="96"/>
        <v>38404.912872675006</v>
      </c>
      <c r="W6199">
        <f>IF(V6199="","",IF(ABS(V6199-R6199)&gt;W$1,ABS(V6199-R6199),""))</f>
        <v>0.1599999999962165</v>
      </c>
      <c r="X6199" t="str">
        <f>Y6199&amp;"-"&amp;Z6199&amp;"-"&amp;AC6199&amp;"-"&amp;AD6199&amp;"-"&amp;AG6199</f>
        <v>34.5-e-A-0-2.5</v>
      </c>
      <c r="Y6199">
        <f>F6199</f>
        <v>34.5</v>
      </c>
      <c r="Z6199" s="2" t="str">
        <f>G6199</f>
        <v>e</v>
      </c>
      <c r="AA6199">
        <f>_xlfn.IFNA(VLOOKUP(X6199,'duo-out'!A$2:Q$5000,5,FALSE),E6199+10*(H6199-1)+1+_xlfn.IFNA(VLOOKUP(D6199,states!A$2:C$10,3,FALSE),1))</f>
        <v>251</v>
      </c>
      <c r="AB6199">
        <f>IF(V6199="","",V6199)</f>
        <v>38404.912872675006</v>
      </c>
      <c r="AC6199" s="2" t="str">
        <f>_xlfn.IFNA(VLOOKUP(D6199,states!A$2:C$10,2,FALSE),"XX")</f>
        <v>A</v>
      </c>
      <c r="AD6199">
        <f>E6199</f>
        <v>0</v>
      </c>
      <c r="AE6199">
        <f>_xlfn.IFNA(VLOOKUP(D6199,states!A$2:D$10,4,FALSE),0)</f>
        <v>2</v>
      </c>
      <c r="AF6199">
        <v>0.5</v>
      </c>
      <c r="AG6199">
        <f>IF(AE6199=0,AF6199,IF(AE6199=1,IF(F6199=0.5,0.5,IF(H6199=1,0.5,1.5)),IF(F6199=0.5,0.5,IF(H6199=1,2.5,1.5))))</f>
        <v>2.5</v>
      </c>
      <c r="AH6199" s="7">
        <f>IF(AC6199="XX",0,1/C6199^(1/5)*IF(E6199=0,100,1)/(E6199+1)^(1/4))</f>
        <v>114.86983549970351</v>
      </c>
    </row>
    <row r="6200" spans="1:34">
      <c r="A6200">
        <v>5831</v>
      </c>
      <c r="B6200" s="1">
        <v>24210.29</v>
      </c>
      <c r="C6200" s="6">
        <v>0.5</v>
      </c>
      <c r="D6200" t="s">
        <v>3</v>
      </c>
      <c r="E6200">
        <v>0</v>
      </c>
      <c r="F6200">
        <v>34.5</v>
      </c>
      <c r="G6200" t="s">
        <v>1</v>
      </c>
      <c r="H6200">
        <v>2</v>
      </c>
      <c r="I6200" t="s">
        <v>0</v>
      </c>
      <c r="J6200">
        <v>0</v>
      </c>
      <c r="K6200">
        <v>33.5</v>
      </c>
      <c r="L6200" t="s">
        <v>1</v>
      </c>
      <c r="M6200">
        <v>2</v>
      </c>
      <c r="N6200" t="s">
        <v>5887</v>
      </c>
      <c r="O6200">
        <v>1</v>
      </c>
      <c r="P6200" t="str">
        <f>D6200&amp;"-"&amp;F6200&amp;"-"&amp;G6200&amp;"-"&amp;E6200&amp;"-"&amp;H6200</f>
        <v>A2Delta-34.5-e-0-2</v>
      </c>
      <c r="Q6200" t="str">
        <f>I6200&amp;"-"&amp;K6200&amp;"-"&amp;L6200&amp;"-"&amp;J6200&amp;"-"&amp;M6200</f>
        <v>X2Pi-33.5-e-0-2</v>
      </c>
      <c r="R6200">
        <f>B6200+S6200</f>
        <v>39172.894572675003</v>
      </c>
      <c r="S6200">
        <f>_xlfn.IFNA(VLOOKUP(Q6200,'MARVEL-X'!A$2:I$1400,7,FALSE),VLOOKUP(Q6200,MARVEL!A$2:J$1522,10,FALSE))</f>
        <v>14962.604572675</v>
      </c>
      <c r="T6200">
        <f>IF(P6200=P6199,R6200+T6199,R6200)</f>
        <v>39172.894572675003</v>
      </c>
      <c r="U6200">
        <f>IF(P6200=P6199,1+U6199,1)</f>
        <v>1</v>
      </c>
      <c r="V6200">
        <f t="shared" si="96"/>
        <v>39172.894572675003</v>
      </c>
      <c r="W6200" t="str">
        <f>IF(V6200="","",IF(ABS(V6200-R6200)&gt;W$1,ABS(V6200-R6200),""))</f>
        <v/>
      </c>
      <c r="X6200" t="str">
        <f>Y6200&amp;"-"&amp;Z6200&amp;"-"&amp;AC6200&amp;"-"&amp;AD6200&amp;"-"&amp;AG6200</f>
        <v>34.5-e-A-0-1.5</v>
      </c>
      <c r="Y6200">
        <f>F6200</f>
        <v>34.5</v>
      </c>
      <c r="Z6200" s="2" t="str">
        <f>G6200</f>
        <v>e</v>
      </c>
      <c r="AA6200">
        <f>_xlfn.IFNA(VLOOKUP(X6200,'duo-out'!A$2:Q$5000,5,FALSE),E6200+10*(H6200-1)+1+_xlfn.IFNA(VLOOKUP(D6200,states!A$2:C$10,3,FALSE),1))</f>
        <v>261</v>
      </c>
      <c r="AB6200">
        <f>IF(V6200="","",V6200)</f>
        <v>39172.894572675003</v>
      </c>
      <c r="AC6200" s="2" t="str">
        <f>_xlfn.IFNA(VLOOKUP(D6200,states!A$2:C$10,2,FALSE),"XX")</f>
        <v>A</v>
      </c>
      <c r="AD6200">
        <f>E6200</f>
        <v>0</v>
      </c>
      <c r="AE6200">
        <f>_xlfn.IFNA(VLOOKUP(D6200,states!A$2:D$10,4,FALSE),0)</f>
        <v>2</v>
      </c>
      <c r="AF6200">
        <v>0.5</v>
      </c>
      <c r="AG6200">
        <f>IF(AE6200=0,AF6200,IF(AE6200=1,IF(F6200=0.5,0.5,IF(H6200=1,0.5,1.5)),IF(F6200=0.5,0.5,IF(H6200=1,2.5,1.5))))</f>
        <v>1.5</v>
      </c>
      <c r="AH6200" s="7">
        <f>IF(AC6200="XX",0,1/C6200^(1/5)*IF(E6200=0,100,1)/(E6200+1)^(1/4))</f>
        <v>114.86983549970351</v>
      </c>
    </row>
    <row r="6201" spans="1:34">
      <c r="A6201">
        <v>5809</v>
      </c>
      <c r="B6201" s="1">
        <v>24203.43</v>
      </c>
      <c r="C6201" s="6">
        <v>0.5</v>
      </c>
      <c r="D6201" t="s">
        <v>3</v>
      </c>
      <c r="E6201">
        <v>0</v>
      </c>
      <c r="F6201">
        <v>34.5</v>
      </c>
      <c r="G6201" t="s">
        <v>2</v>
      </c>
      <c r="H6201">
        <v>1</v>
      </c>
      <c r="I6201" t="s">
        <v>0</v>
      </c>
      <c r="J6201">
        <v>0</v>
      </c>
      <c r="K6201">
        <v>33.5</v>
      </c>
      <c r="L6201" t="s">
        <v>2</v>
      </c>
      <c r="M6201">
        <v>1</v>
      </c>
      <c r="N6201" t="s">
        <v>5865</v>
      </c>
      <c r="O6201">
        <v>1</v>
      </c>
      <c r="P6201" t="str">
        <f>D6201&amp;"-"&amp;F6201&amp;"-"&amp;G6201&amp;"-"&amp;E6201&amp;"-"&amp;H6201</f>
        <v>A2Delta-34.5-f-0-1</v>
      </c>
      <c r="Q6201" t="str">
        <f>I6201&amp;"-"&amp;K6201&amp;"-"&amp;L6201&amp;"-"&amp;J6201&amp;"-"&amp;M6201</f>
        <v>X2Pi-33.5-f-0-1</v>
      </c>
      <c r="R6201">
        <f>B6201+S6201</f>
        <v>38404.302372674996</v>
      </c>
      <c r="S6201">
        <f>_xlfn.IFNA(VLOOKUP(Q6201,'MARVEL-X'!A$2:I$1400,7,FALSE),VLOOKUP(Q6201,MARVEL!A$2:J$1522,10,FALSE))</f>
        <v>14200.872372674999</v>
      </c>
      <c r="T6201">
        <f>IF(P6201=P6200,R6201+T6200,R6201)</f>
        <v>38404.302372674996</v>
      </c>
      <c r="U6201">
        <f>IF(P6201=P6200,1+U6200,1)</f>
        <v>1</v>
      </c>
      <c r="V6201" t="str">
        <f t="shared" si="96"/>
        <v/>
      </c>
      <c r="W6201" t="str">
        <f>IF(V6201="","",IF(ABS(V6201-R6201)&gt;W$1,ABS(V6201-R6201),""))</f>
        <v/>
      </c>
      <c r="X6201" t="str">
        <f>Y6201&amp;"-"&amp;Z6201&amp;"-"&amp;AC6201&amp;"-"&amp;AD6201&amp;"-"&amp;AG6201</f>
        <v>34.5-f-A-0-2.5</v>
      </c>
      <c r="Y6201">
        <f>F6201</f>
        <v>34.5</v>
      </c>
      <c r="Z6201" s="2" t="str">
        <f>G6201</f>
        <v>f</v>
      </c>
      <c r="AA6201">
        <f>_xlfn.IFNA(VLOOKUP(X6201,'duo-out'!A$2:Q$5000,5,FALSE),E6201+10*(H6201-1)+1+_xlfn.IFNA(VLOOKUP(D6201,states!A$2:C$10,3,FALSE),1))</f>
        <v>251</v>
      </c>
      <c r="AB6201" t="str">
        <f>IF(V6201="","",V6201)</f>
        <v/>
      </c>
      <c r="AC6201" s="2" t="str">
        <f>_xlfn.IFNA(VLOOKUP(D6201,states!A$2:C$10,2,FALSE),"XX")</f>
        <v>A</v>
      </c>
      <c r="AD6201">
        <f>E6201</f>
        <v>0</v>
      </c>
      <c r="AE6201">
        <f>_xlfn.IFNA(VLOOKUP(D6201,states!A$2:D$10,4,FALSE),0)</f>
        <v>2</v>
      </c>
      <c r="AF6201">
        <v>0.5</v>
      </c>
      <c r="AG6201">
        <f>IF(AE6201=0,AF6201,IF(AE6201=1,IF(F6201=0.5,0.5,IF(H6201=1,0.5,1.5)),IF(F6201=0.5,0.5,IF(H6201=1,2.5,1.5))))</f>
        <v>2.5</v>
      </c>
      <c r="AH6201" s="7">
        <f>IF(AC6201="XX",0,1/C6201^(1/5)*IF(E6201=0,100,1)/(E6201+1)^(1/4))</f>
        <v>114.86983549970351</v>
      </c>
    </row>
    <row r="6202" spans="1:34">
      <c r="A6202">
        <v>5825</v>
      </c>
      <c r="B6202" s="1">
        <v>22670.04</v>
      </c>
      <c r="C6202" s="6">
        <v>0.5</v>
      </c>
      <c r="D6202" t="s">
        <v>3</v>
      </c>
      <c r="E6202">
        <v>0</v>
      </c>
      <c r="F6202">
        <v>34.5</v>
      </c>
      <c r="G6202" t="s">
        <v>2</v>
      </c>
      <c r="H6202">
        <v>1</v>
      </c>
      <c r="I6202" t="s">
        <v>0</v>
      </c>
      <c r="J6202">
        <v>0</v>
      </c>
      <c r="K6202">
        <v>35.5</v>
      </c>
      <c r="L6202" t="s">
        <v>2</v>
      </c>
      <c r="M6202">
        <v>1</v>
      </c>
      <c r="N6202" t="s">
        <v>5881</v>
      </c>
      <c r="O6202">
        <v>1</v>
      </c>
      <c r="P6202" t="str">
        <f>D6202&amp;"-"&amp;F6202&amp;"-"&amp;G6202&amp;"-"&amp;E6202&amp;"-"&amp;H6202</f>
        <v>A2Delta-34.5-f-0-1</v>
      </c>
      <c r="Q6202" t="str">
        <f>I6202&amp;"-"&amp;K6202&amp;"-"&amp;L6202&amp;"-"&amp;J6202&amp;"-"&amp;M6202</f>
        <v>X2Pi-35.5-f-0-1</v>
      </c>
      <c r="R6202">
        <f>B6202+S6202</f>
        <v>38405.656872674997</v>
      </c>
      <c r="S6202">
        <f>_xlfn.IFNA(VLOOKUP(Q6202,'MARVEL-X'!A$2:I$1400,7,FALSE),VLOOKUP(Q6202,MARVEL!A$2:J$1522,10,FALSE))</f>
        <v>15735.616872674998</v>
      </c>
      <c r="T6202">
        <f>IF(P6202=P6201,R6202+T6201,R6202)</f>
        <v>76809.959245349994</v>
      </c>
      <c r="U6202">
        <f>IF(P6202=P6201,1+U6201,1)</f>
        <v>2</v>
      </c>
      <c r="V6202">
        <f t="shared" si="96"/>
        <v>38404.979622674997</v>
      </c>
      <c r="W6202">
        <f>IF(V6202="","",IF(ABS(V6202-R6202)&gt;W$1,ABS(V6202-R6202),""))</f>
        <v>0.67725000000064028</v>
      </c>
      <c r="X6202" t="str">
        <f>Y6202&amp;"-"&amp;Z6202&amp;"-"&amp;AC6202&amp;"-"&amp;AD6202&amp;"-"&amp;AG6202</f>
        <v>34.5-f-A-0-2.5</v>
      </c>
      <c r="Y6202">
        <f>F6202</f>
        <v>34.5</v>
      </c>
      <c r="Z6202" s="2" t="str">
        <f>G6202</f>
        <v>f</v>
      </c>
      <c r="AA6202">
        <f>_xlfn.IFNA(VLOOKUP(X6202,'duo-out'!A$2:Q$5000,5,FALSE),E6202+10*(H6202-1)+1+_xlfn.IFNA(VLOOKUP(D6202,states!A$2:C$10,3,FALSE),1))</f>
        <v>251</v>
      </c>
      <c r="AB6202">
        <f>IF(V6202="","",V6202)</f>
        <v>38404.979622674997</v>
      </c>
      <c r="AC6202" s="2" t="str">
        <f>_xlfn.IFNA(VLOOKUP(D6202,states!A$2:C$10,2,FALSE),"XX")</f>
        <v>A</v>
      </c>
      <c r="AD6202">
        <f>E6202</f>
        <v>0</v>
      </c>
      <c r="AE6202">
        <f>_xlfn.IFNA(VLOOKUP(D6202,states!A$2:D$10,4,FALSE),0)</f>
        <v>2</v>
      </c>
      <c r="AF6202">
        <v>0.5</v>
      </c>
      <c r="AG6202">
        <f>IF(AE6202=0,AF6202,IF(AE6202=1,IF(F6202=0.5,0.5,IF(H6202=1,0.5,1.5)),IF(F6202=0.5,0.5,IF(H6202=1,2.5,1.5))))</f>
        <v>2.5</v>
      </c>
      <c r="AH6202" s="7">
        <f>IF(AC6202="XX",0,1/C6202^(1/5)*IF(E6202=0,100,1)/(E6202+1)^(1/4))</f>
        <v>114.86983549970351</v>
      </c>
    </row>
    <row r="6203" spans="1:34">
      <c r="A6203">
        <v>761</v>
      </c>
      <c r="B6203" s="1">
        <v>24181.09</v>
      </c>
      <c r="C6203" s="6">
        <v>0.05</v>
      </c>
      <c r="D6203" t="s">
        <v>3</v>
      </c>
      <c r="E6203">
        <v>0</v>
      </c>
      <c r="F6203">
        <v>34.5</v>
      </c>
      <c r="G6203" t="s">
        <v>2</v>
      </c>
      <c r="H6203">
        <v>2</v>
      </c>
      <c r="I6203" t="s">
        <v>0</v>
      </c>
      <c r="J6203">
        <v>0</v>
      </c>
      <c r="K6203">
        <v>33.5</v>
      </c>
      <c r="L6203" t="s">
        <v>2</v>
      </c>
      <c r="M6203">
        <v>2</v>
      </c>
      <c r="N6203" t="s">
        <v>817</v>
      </c>
      <c r="O6203">
        <v>1</v>
      </c>
      <c r="P6203" t="str">
        <f>D6203&amp;"-"&amp;F6203&amp;"-"&amp;G6203&amp;"-"&amp;E6203&amp;"-"&amp;H6203</f>
        <v>A2Delta-34.5-f-0-2</v>
      </c>
      <c r="Q6203" t="str">
        <f>I6203&amp;"-"&amp;K6203&amp;"-"&amp;L6203&amp;"-"&amp;J6203&amp;"-"&amp;M6203</f>
        <v>X2Pi-33.5-f-0-2</v>
      </c>
      <c r="R6203">
        <f>B6203+S6203</f>
        <v>39173.598372674998</v>
      </c>
      <c r="S6203">
        <f>_xlfn.IFNA(VLOOKUP(Q6203,'MARVEL-X'!A$2:I$1400,7,FALSE),VLOOKUP(Q6203,MARVEL!A$2:J$1522,10,FALSE))</f>
        <v>14992.508372675</v>
      </c>
      <c r="T6203">
        <f>IF(P6203=P6202,R6203+T6202,R6203)</f>
        <v>39173.598372674998</v>
      </c>
      <c r="U6203">
        <f>IF(P6203=P6202,1+U6202,1)</f>
        <v>1</v>
      </c>
      <c r="V6203" t="str">
        <f t="shared" si="96"/>
        <v/>
      </c>
      <c r="W6203" t="str">
        <f>IF(V6203="","",IF(ABS(V6203-R6203)&gt;W$1,ABS(V6203-R6203),""))</f>
        <v/>
      </c>
      <c r="X6203" t="str">
        <f>Y6203&amp;"-"&amp;Z6203&amp;"-"&amp;AC6203&amp;"-"&amp;AD6203&amp;"-"&amp;AG6203</f>
        <v>34.5-f-A-0-1.5</v>
      </c>
      <c r="Y6203">
        <f>F6203</f>
        <v>34.5</v>
      </c>
      <c r="Z6203" s="2" t="str">
        <f>G6203</f>
        <v>f</v>
      </c>
      <c r="AA6203">
        <f>_xlfn.IFNA(VLOOKUP(X6203,'duo-out'!A$2:Q$5000,5,FALSE),E6203+10*(H6203-1)+1+_xlfn.IFNA(VLOOKUP(D6203,states!A$2:C$10,3,FALSE),1))</f>
        <v>261</v>
      </c>
      <c r="AB6203" t="str">
        <f>IF(V6203="","",V6203)</f>
        <v/>
      </c>
      <c r="AC6203" s="2" t="str">
        <f>_xlfn.IFNA(VLOOKUP(D6203,states!A$2:C$10,2,FALSE),"XX")</f>
        <v>A</v>
      </c>
      <c r="AD6203">
        <f>E6203</f>
        <v>0</v>
      </c>
      <c r="AE6203">
        <f>_xlfn.IFNA(VLOOKUP(D6203,states!A$2:D$10,4,FALSE),0)</f>
        <v>2</v>
      </c>
      <c r="AF6203">
        <v>0.5</v>
      </c>
      <c r="AG6203">
        <f>IF(AE6203=0,AF6203,IF(AE6203=1,IF(F6203=0.5,0.5,IF(H6203=1,0.5,1.5)),IF(F6203=0.5,0.5,IF(H6203=1,2.5,1.5))))</f>
        <v>1.5</v>
      </c>
      <c r="AH6203" s="7">
        <f>IF(AC6203="XX",0,1/C6203^(1/5)*IF(E6203=0,100,1)/(E6203+1)^(1/4))</f>
        <v>182.05642030260799</v>
      </c>
    </row>
    <row r="6204" spans="1:34">
      <c r="A6204">
        <v>204</v>
      </c>
      <c r="B6204" s="1">
        <v>23437.7</v>
      </c>
      <c r="C6204" s="6">
        <v>0.5</v>
      </c>
      <c r="D6204" t="s">
        <v>3</v>
      </c>
      <c r="E6204">
        <v>0</v>
      </c>
      <c r="F6204">
        <v>34.5</v>
      </c>
      <c r="G6204" t="s">
        <v>2</v>
      </c>
      <c r="H6204">
        <v>2</v>
      </c>
      <c r="I6204" t="s">
        <v>0</v>
      </c>
      <c r="J6204">
        <v>0</v>
      </c>
      <c r="K6204">
        <v>34.5</v>
      </c>
      <c r="L6204" t="s">
        <v>1</v>
      </c>
      <c r="M6204">
        <v>2</v>
      </c>
      <c r="N6204" t="s">
        <v>259</v>
      </c>
      <c r="O6204">
        <v>-1</v>
      </c>
      <c r="P6204" t="str">
        <f>D6204&amp;"-"&amp;F6204&amp;"-"&amp;G6204&amp;"-"&amp;E6204&amp;"-"&amp;H6204</f>
        <v>A2Delta-34.5-f-0-2</v>
      </c>
      <c r="Q6204" t="str">
        <f>I6204&amp;"-"&amp;K6204&amp;"-"&amp;L6204&amp;"-"&amp;J6204&amp;"-"&amp;M6204</f>
        <v>X2Pi-34.5-e-0-2</v>
      </c>
      <c r="R6204">
        <f>B6204+S6204</f>
        <v>39173.570672675</v>
      </c>
      <c r="S6204">
        <f>_xlfn.IFNA(VLOOKUP(Q6204,'MARVEL-X'!A$2:I$1400,7,FALSE),VLOOKUP(Q6204,MARVEL!A$2:J$1522,10,FALSE))</f>
        <v>15735.870672674999</v>
      </c>
      <c r="T6204">
        <f>IF(P6204=P6203,R6204+T6203,R6204)</f>
        <v>78347.16904534999</v>
      </c>
      <c r="U6204">
        <f>IF(P6204=P6203,1+U6203,1)</f>
        <v>2</v>
      </c>
      <c r="V6204" t="str">
        <f t="shared" si="96"/>
        <v/>
      </c>
      <c r="W6204" t="str">
        <f>IF(V6204="","",IF(ABS(V6204-R6204)&gt;W$1,ABS(V6204-R6204),""))</f>
        <v/>
      </c>
      <c r="X6204" t="str">
        <f>Y6204&amp;"-"&amp;Z6204&amp;"-"&amp;AC6204&amp;"-"&amp;AD6204&amp;"-"&amp;AG6204</f>
        <v>34.5-f-A-0-1.5</v>
      </c>
      <c r="Y6204">
        <f>F6204</f>
        <v>34.5</v>
      </c>
      <c r="Z6204" s="2" t="str">
        <f>G6204</f>
        <v>f</v>
      </c>
      <c r="AA6204">
        <f>_xlfn.IFNA(VLOOKUP(X6204,'duo-out'!A$2:Q$5000,5,FALSE),E6204+10*(H6204-1)+1+_xlfn.IFNA(VLOOKUP(D6204,states!A$2:C$10,3,FALSE),1))</f>
        <v>261</v>
      </c>
      <c r="AB6204" t="str">
        <f>IF(V6204="","",V6204)</f>
        <v/>
      </c>
      <c r="AC6204" s="2" t="str">
        <f>_xlfn.IFNA(VLOOKUP(D6204,states!A$2:C$10,2,FALSE),"XX")</f>
        <v>A</v>
      </c>
      <c r="AD6204">
        <f>E6204</f>
        <v>0</v>
      </c>
      <c r="AE6204">
        <f>_xlfn.IFNA(VLOOKUP(D6204,states!A$2:D$10,4,FALSE),0)</f>
        <v>2</v>
      </c>
      <c r="AF6204">
        <v>0.5</v>
      </c>
      <c r="AG6204">
        <f>IF(AE6204=0,AF6204,IF(AE6204=1,IF(F6204=0.5,0.5,IF(H6204=1,0.5,1.5)),IF(F6204=0.5,0.5,IF(H6204=1,2.5,1.5))))</f>
        <v>1.5</v>
      </c>
      <c r="AH6204" s="7">
        <f>IF(AC6204="XX",0,1/C6204^(1/5)*IF(E6204=0,100,1)/(E6204+1)^(1/4))</f>
        <v>114.86983549970351</v>
      </c>
    </row>
    <row r="6205" spans="1:34">
      <c r="A6205">
        <v>197</v>
      </c>
      <c r="B6205" s="1">
        <v>24179.32</v>
      </c>
      <c r="C6205" s="6">
        <v>0.5</v>
      </c>
      <c r="D6205" t="s">
        <v>3</v>
      </c>
      <c r="E6205">
        <v>0</v>
      </c>
      <c r="F6205">
        <v>34.5</v>
      </c>
      <c r="G6205" t="s">
        <v>2</v>
      </c>
      <c r="H6205">
        <v>2</v>
      </c>
      <c r="I6205" t="s">
        <v>0</v>
      </c>
      <c r="J6205">
        <v>0</v>
      </c>
      <c r="K6205">
        <v>33.5</v>
      </c>
      <c r="L6205" t="s">
        <v>2</v>
      </c>
      <c r="M6205">
        <v>2</v>
      </c>
      <c r="N6205" t="s">
        <v>252</v>
      </c>
      <c r="O6205">
        <v>-1</v>
      </c>
      <c r="P6205" t="str">
        <f>D6205&amp;"-"&amp;F6205&amp;"-"&amp;G6205&amp;"-"&amp;E6205&amp;"-"&amp;H6205</f>
        <v>A2Delta-34.5-f-0-2</v>
      </c>
      <c r="Q6205" t="str">
        <f>I6205&amp;"-"&amp;K6205&amp;"-"&amp;L6205&amp;"-"&amp;J6205&amp;"-"&amp;M6205</f>
        <v>X2Pi-33.5-f-0-2</v>
      </c>
      <c r="R6205">
        <f>B6205+S6205</f>
        <v>39171.828372675001</v>
      </c>
      <c r="S6205">
        <f>_xlfn.IFNA(VLOOKUP(Q6205,'MARVEL-X'!A$2:I$1400,7,FALSE),VLOOKUP(Q6205,MARVEL!A$2:J$1522,10,FALSE))</f>
        <v>14992.508372675</v>
      </c>
      <c r="T6205">
        <f>IF(P6205=P6204,R6205+T6204,R6205)</f>
        <v>117518.99741802498</v>
      </c>
      <c r="U6205">
        <f>IF(P6205=P6204,1+U6204,1)</f>
        <v>3</v>
      </c>
      <c r="V6205">
        <f t="shared" si="96"/>
        <v>39172.999139341664</v>
      </c>
      <c r="W6205">
        <f>IF(V6205="","",IF(ABS(V6205-R6205)&gt;W$1,ABS(V6205-R6205),""))</f>
        <v>1.17076666666253</v>
      </c>
      <c r="X6205" t="str">
        <f>Y6205&amp;"-"&amp;Z6205&amp;"-"&amp;AC6205&amp;"-"&amp;AD6205&amp;"-"&amp;AG6205</f>
        <v>34.5-f-A-0-1.5</v>
      </c>
      <c r="Y6205">
        <f>F6205</f>
        <v>34.5</v>
      </c>
      <c r="Z6205" s="2" t="str">
        <f>G6205</f>
        <v>f</v>
      </c>
      <c r="AA6205">
        <f>_xlfn.IFNA(VLOOKUP(X6205,'duo-out'!A$2:Q$5000,5,FALSE),E6205+10*(H6205-1)+1+_xlfn.IFNA(VLOOKUP(D6205,states!A$2:C$10,3,FALSE),1))</f>
        <v>261</v>
      </c>
      <c r="AB6205">
        <f>IF(V6205="","",V6205)</f>
        <v>39172.999139341664</v>
      </c>
      <c r="AC6205" s="2" t="str">
        <f>_xlfn.IFNA(VLOOKUP(D6205,states!A$2:C$10,2,FALSE),"XX")</f>
        <v>A</v>
      </c>
      <c r="AD6205">
        <f>E6205</f>
        <v>0</v>
      </c>
      <c r="AE6205">
        <f>_xlfn.IFNA(VLOOKUP(D6205,states!A$2:D$10,4,FALSE),0)</f>
        <v>2</v>
      </c>
      <c r="AF6205">
        <v>0.5</v>
      </c>
      <c r="AG6205">
        <f>IF(AE6205=0,AF6205,IF(AE6205=1,IF(F6205=0.5,0.5,IF(H6205=1,0.5,1.5)),IF(F6205=0.5,0.5,IF(H6205=1,2.5,1.5))))</f>
        <v>1.5</v>
      </c>
      <c r="AH6205" s="7">
        <f>IF(AC6205="XX",0,1/C6205^(1/5)*IF(E6205=0,100,1)/(E6205+1)^(1/4))</f>
        <v>114.86983549970351</v>
      </c>
    </row>
    <row r="6206" spans="1:34">
      <c r="A6206">
        <v>606</v>
      </c>
      <c r="B6206" s="1">
        <v>24182.46</v>
      </c>
      <c r="C6206" s="6">
        <v>0.05</v>
      </c>
      <c r="D6206" t="s">
        <v>3</v>
      </c>
      <c r="E6206">
        <v>0</v>
      </c>
      <c r="F6206">
        <v>35.5</v>
      </c>
      <c r="G6206" t="s">
        <v>1</v>
      </c>
      <c r="H6206">
        <v>1</v>
      </c>
      <c r="I6206" t="s">
        <v>0</v>
      </c>
      <c r="J6206">
        <v>0</v>
      </c>
      <c r="K6206">
        <v>34.5</v>
      </c>
      <c r="L6206" t="s">
        <v>1</v>
      </c>
      <c r="M6206">
        <v>1</v>
      </c>
      <c r="N6206" t="s">
        <v>662</v>
      </c>
      <c r="O6206">
        <v>1</v>
      </c>
      <c r="P6206" t="str">
        <f>D6206&amp;"-"&amp;F6206&amp;"-"&amp;G6206&amp;"-"&amp;E6206&amp;"-"&amp;H6206</f>
        <v>A2Delta-35.5-e-0-1</v>
      </c>
      <c r="Q6206" t="str">
        <f>I6206&amp;"-"&amp;K6206&amp;"-"&amp;L6206&amp;"-"&amp;J6206&amp;"-"&amp;M6206</f>
        <v>X2Pi-34.5-e-0-1</v>
      </c>
      <c r="R6206">
        <f>B6206+S6206</f>
        <v>39174.136872675001</v>
      </c>
      <c r="S6206">
        <f>_xlfn.IFNA(VLOOKUP(Q6206,'MARVEL-X'!A$2:I$1400,7,FALSE),VLOOKUP(Q6206,MARVEL!A$2:J$1522,10,FALSE))</f>
        <v>14991.676872675</v>
      </c>
      <c r="T6206">
        <f>IF(P6206=P6205,R6206+T6205,R6206)</f>
        <v>39174.136872675001</v>
      </c>
      <c r="U6206">
        <f>IF(P6206=P6205,1+U6205,1)</f>
        <v>1</v>
      </c>
      <c r="V6206" t="str">
        <f t="shared" si="96"/>
        <v/>
      </c>
      <c r="W6206" t="str">
        <f>IF(V6206="","",IF(ABS(V6206-R6206)&gt;W$1,ABS(V6206-R6206),""))</f>
        <v/>
      </c>
      <c r="X6206" t="str">
        <f>Y6206&amp;"-"&amp;Z6206&amp;"-"&amp;AC6206&amp;"-"&amp;AD6206&amp;"-"&amp;AG6206</f>
        <v>35.5-e-A-0-2.5</v>
      </c>
      <c r="Y6206">
        <f>F6206</f>
        <v>35.5</v>
      </c>
      <c r="Z6206" s="2" t="str">
        <f>G6206</f>
        <v>e</v>
      </c>
      <c r="AA6206">
        <f>_xlfn.IFNA(VLOOKUP(X6206,'duo-out'!A$2:Q$5000,5,FALSE),E6206+10*(H6206-1)+1+_xlfn.IFNA(VLOOKUP(D6206,states!A$2:C$10,3,FALSE),1))</f>
        <v>251</v>
      </c>
      <c r="AB6206" t="str">
        <f>IF(V6206="","",V6206)</f>
        <v/>
      </c>
      <c r="AC6206" s="2" t="str">
        <f>_xlfn.IFNA(VLOOKUP(D6206,states!A$2:C$10,2,FALSE),"XX")</f>
        <v>A</v>
      </c>
      <c r="AD6206">
        <f>E6206</f>
        <v>0</v>
      </c>
      <c r="AE6206">
        <f>_xlfn.IFNA(VLOOKUP(D6206,states!A$2:D$10,4,FALSE),0)</f>
        <v>2</v>
      </c>
      <c r="AF6206">
        <v>0.5</v>
      </c>
      <c r="AG6206">
        <f>IF(AE6206=0,AF6206,IF(AE6206=1,IF(F6206=0.5,0.5,IF(H6206=1,0.5,1.5)),IF(F6206=0.5,0.5,IF(H6206=1,2.5,1.5))))</f>
        <v>2.5</v>
      </c>
      <c r="AH6206" s="7">
        <f>IF(AC6206="XX",0,1/C6206^(1/5)*IF(E6206=0,100,1)/(E6206+1)^(1/4))</f>
        <v>182.05642030260799</v>
      </c>
    </row>
    <row r="6207" spans="1:34">
      <c r="A6207">
        <v>5822</v>
      </c>
      <c r="B6207" s="1">
        <v>22625.61</v>
      </c>
      <c r="C6207" s="6">
        <v>0.5</v>
      </c>
      <c r="D6207" t="s">
        <v>3</v>
      </c>
      <c r="E6207">
        <v>0</v>
      </c>
      <c r="F6207">
        <v>35.5</v>
      </c>
      <c r="G6207" t="s">
        <v>1</v>
      </c>
      <c r="H6207">
        <v>1</v>
      </c>
      <c r="I6207" t="s">
        <v>0</v>
      </c>
      <c r="J6207">
        <v>0</v>
      </c>
      <c r="K6207">
        <v>36.5</v>
      </c>
      <c r="L6207" t="s">
        <v>1</v>
      </c>
      <c r="M6207">
        <v>1</v>
      </c>
      <c r="N6207" t="s">
        <v>5878</v>
      </c>
      <c r="O6207">
        <v>1</v>
      </c>
      <c r="P6207" t="str">
        <f>D6207&amp;"-"&amp;F6207&amp;"-"&amp;G6207&amp;"-"&amp;E6207&amp;"-"&amp;H6207</f>
        <v>A2Delta-35.5-e-0-1</v>
      </c>
      <c r="Q6207" t="str">
        <f>I6207&amp;"-"&amp;K6207&amp;"-"&amp;L6207&amp;"-"&amp;J6207&amp;"-"&amp;M6207</f>
        <v>X2Pi-36.5-e-0-1</v>
      </c>
      <c r="R6207">
        <f>B6207+S6207</f>
        <v>39174.136872675001</v>
      </c>
      <c r="S6207">
        <f>_xlfn.IFNA(VLOOKUP(Q6207,'MARVEL-X'!A$2:I$1400,7,FALSE),VLOOKUP(Q6207,MARVEL!A$2:J$1522,10,FALSE))</f>
        <v>16548.526872675</v>
      </c>
      <c r="T6207">
        <f>IF(P6207=P6206,R6207+T6206,R6207)</f>
        <v>78348.273745350001</v>
      </c>
      <c r="U6207">
        <f>IF(P6207=P6206,1+U6206,1)</f>
        <v>2</v>
      </c>
      <c r="V6207" t="str">
        <f t="shared" si="96"/>
        <v/>
      </c>
      <c r="W6207" t="str">
        <f>IF(V6207="","",IF(ABS(V6207-R6207)&gt;W$1,ABS(V6207-R6207),""))</f>
        <v/>
      </c>
      <c r="X6207" t="str">
        <f>Y6207&amp;"-"&amp;Z6207&amp;"-"&amp;AC6207&amp;"-"&amp;AD6207&amp;"-"&amp;AG6207</f>
        <v>35.5-e-A-0-2.5</v>
      </c>
      <c r="Y6207">
        <f>F6207</f>
        <v>35.5</v>
      </c>
      <c r="Z6207" s="2" t="str">
        <f>G6207</f>
        <v>e</v>
      </c>
      <c r="AA6207">
        <f>_xlfn.IFNA(VLOOKUP(X6207,'duo-out'!A$2:Q$5000,5,FALSE),E6207+10*(H6207-1)+1+_xlfn.IFNA(VLOOKUP(D6207,states!A$2:C$10,3,FALSE),1))</f>
        <v>251</v>
      </c>
      <c r="AB6207" t="str">
        <f>IF(V6207="","",V6207)</f>
        <v/>
      </c>
      <c r="AC6207" s="2" t="str">
        <f>_xlfn.IFNA(VLOOKUP(D6207,states!A$2:C$10,2,FALSE),"XX")</f>
        <v>A</v>
      </c>
      <c r="AD6207">
        <f>E6207</f>
        <v>0</v>
      </c>
      <c r="AE6207">
        <f>_xlfn.IFNA(VLOOKUP(D6207,states!A$2:D$10,4,FALSE),0)</f>
        <v>2</v>
      </c>
      <c r="AF6207">
        <v>0.5</v>
      </c>
      <c r="AG6207">
        <f>IF(AE6207=0,AF6207,IF(AE6207=1,IF(F6207=0.5,0.5,IF(H6207=1,0.5,1.5)),IF(F6207=0.5,0.5,IF(H6207=1,2.5,1.5))))</f>
        <v>2.5</v>
      </c>
      <c r="AH6207" s="7">
        <f>IF(AC6207="XX",0,1/C6207^(1/5)*IF(E6207=0,100,1)/(E6207+1)^(1/4))</f>
        <v>114.86983549970351</v>
      </c>
    </row>
    <row r="6208" spans="1:34">
      <c r="A6208">
        <v>5816</v>
      </c>
      <c r="B6208" s="1">
        <v>23438.52</v>
      </c>
      <c r="C6208" s="6">
        <v>0.5</v>
      </c>
      <c r="D6208" t="s">
        <v>3</v>
      </c>
      <c r="E6208">
        <v>0</v>
      </c>
      <c r="F6208">
        <v>35.5</v>
      </c>
      <c r="G6208" t="s">
        <v>1</v>
      </c>
      <c r="H6208">
        <v>1</v>
      </c>
      <c r="I6208" t="s">
        <v>0</v>
      </c>
      <c r="J6208">
        <v>0</v>
      </c>
      <c r="K6208">
        <v>35.5</v>
      </c>
      <c r="L6208" t="s">
        <v>2</v>
      </c>
      <c r="M6208">
        <v>1</v>
      </c>
      <c r="N6208" t="s">
        <v>5872</v>
      </c>
      <c r="O6208">
        <v>1</v>
      </c>
      <c r="P6208" t="str">
        <f>D6208&amp;"-"&amp;F6208&amp;"-"&amp;G6208&amp;"-"&amp;E6208&amp;"-"&amp;H6208</f>
        <v>A2Delta-35.5-e-0-1</v>
      </c>
      <c r="Q6208" t="str">
        <f>I6208&amp;"-"&amp;K6208&amp;"-"&amp;L6208&amp;"-"&amp;J6208&amp;"-"&amp;M6208</f>
        <v>X2Pi-35.5-f-0-1</v>
      </c>
      <c r="R6208">
        <f>B6208+S6208</f>
        <v>39174.136872675001</v>
      </c>
      <c r="S6208">
        <f>_xlfn.IFNA(VLOOKUP(Q6208,'MARVEL-X'!A$2:I$1400,7,FALSE),VLOOKUP(Q6208,MARVEL!A$2:J$1522,10,FALSE))</f>
        <v>15735.616872674998</v>
      </c>
      <c r="T6208">
        <f>IF(P6208=P6207,R6208+T6207,R6208)</f>
        <v>117522.41061802499</v>
      </c>
      <c r="U6208">
        <f>IF(P6208=P6207,1+U6207,1)</f>
        <v>3</v>
      </c>
      <c r="V6208" t="str">
        <f t="shared" si="96"/>
        <v/>
      </c>
      <c r="W6208" t="str">
        <f>IF(V6208="","",IF(ABS(V6208-R6208)&gt;W$1,ABS(V6208-R6208),""))</f>
        <v/>
      </c>
      <c r="X6208" t="str">
        <f>Y6208&amp;"-"&amp;Z6208&amp;"-"&amp;AC6208&amp;"-"&amp;AD6208&amp;"-"&amp;AG6208</f>
        <v>35.5-e-A-0-2.5</v>
      </c>
      <c r="Y6208">
        <f>F6208</f>
        <v>35.5</v>
      </c>
      <c r="Z6208" s="2" t="str">
        <f>G6208</f>
        <v>e</v>
      </c>
      <c r="AA6208">
        <f>_xlfn.IFNA(VLOOKUP(X6208,'duo-out'!A$2:Q$5000,5,FALSE),E6208+10*(H6208-1)+1+_xlfn.IFNA(VLOOKUP(D6208,states!A$2:C$10,3,FALSE),1))</f>
        <v>251</v>
      </c>
      <c r="AB6208" t="str">
        <f>IF(V6208="","",V6208)</f>
        <v/>
      </c>
      <c r="AC6208" s="2" t="str">
        <f>_xlfn.IFNA(VLOOKUP(D6208,states!A$2:C$10,2,FALSE),"XX")</f>
        <v>A</v>
      </c>
      <c r="AD6208">
        <f>E6208</f>
        <v>0</v>
      </c>
      <c r="AE6208">
        <f>_xlfn.IFNA(VLOOKUP(D6208,states!A$2:D$10,4,FALSE),0)</f>
        <v>2</v>
      </c>
      <c r="AF6208">
        <v>0.5</v>
      </c>
      <c r="AG6208">
        <f>IF(AE6208=0,AF6208,IF(AE6208=1,IF(F6208=0.5,0.5,IF(H6208=1,0.5,1.5)),IF(F6208=0.5,0.5,IF(H6208=1,2.5,1.5))))</f>
        <v>2.5</v>
      </c>
      <c r="AH6208" s="7">
        <f>IF(AC6208="XX",0,1/C6208^(1/5)*IF(E6208=0,100,1)/(E6208+1)^(1/4))</f>
        <v>114.86983549970351</v>
      </c>
    </row>
    <row r="6209" spans="1:34">
      <c r="A6209">
        <v>194</v>
      </c>
      <c r="B6209" s="1">
        <v>24180.89</v>
      </c>
      <c r="C6209" s="6">
        <v>0.5</v>
      </c>
      <c r="D6209" t="s">
        <v>3</v>
      </c>
      <c r="E6209">
        <v>0</v>
      </c>
      <c r="F6209">
        <v>35.5</v>
      </c>
      <c r="G6209" t="s">
        <v>1</v>
      </c>
      <c r="H6209">
        <v>1</v>
      </c>
      <c r="I6209" t="s">
        <v>0</v>
      </c>
      <c r="J6209">
        <v>0</v>
      </c>
      <c r="K6209">
        <v>34.5</v>
      </c>
      <c r="L6209" t="s">
        <v>1</v>
      </c>
      <c r="M6209">
        <v>1</v>
      </c>
      <c r="N6209" t="s">
        <v>249</v>
      </c>
      <c r="O6209">
        <v>-1</v>
      </c>
      <c r="P6209" t="str">
        <f>D6209&amp;"-"&amp;F6209&amp;"-"&amp;G6209&amp;"-"&amp;E6209&amp;"-"&amp;H6209</f>
        <v>A2Delta-35.5-e-0-1</v>
      </c>
      <c r="Q6209" t="str">
        <f>I6209&amp;"-"&amp;K6209&amp;"-"&amp;L6209&amp;"-"&amp;J6209&amp;"-"&amp;M6209</f>
        <v>X2Pi-34.5-e-0-1</v>
      </c>
      <c r="R6209">
        <f>B6209+S6209</f>
        <v>39172.566872675001</v>
      </c>
      <c r="S6209">
        <f>_xlfn.IFNA(VLOOKUP(Q6209,'MARVEL-X'!A$2:I$1400,7,FALSE),VLOOKUP(Q6209,MARVEL!A$2:J$1522,10,FALSE))</f>
        <v>14991.676872675</v>
      </c>
      <c r="T6209">
        <f>IF(P6209=P6208,R6209+T6208,R6209)</f>
        <v>156694.9774907</v>
      </c>
      <c r="U6209">
        <f>IF(P6209=P6208,1+U6208,1)</f>
        <v>4</v>
      </c>
      <c r="V6209">
        <f t="shared" si="96"/>
        <v>39173.744372674999</v>
      </c>
      <c r="W6209">
        <f>IF(V6209="","",IF(ABS(V6209-R6209)&gt;W$1,ABS(V6209-R6209),""))</f>
        <v>1.1774999999979627</v>
      </c>
      <c r="X6209" t="str">
        <f>Y6209&amp;"-"&amp;Z6209&amp;"-"&amp;AC6209&amp;"-"&amp;AD6209&amp;"-"&amp;AG6209</f>
        <v>35.5-e-A-0-2.5</v>
      </c>
      <c r="Y6209">
        <f>F6209</f>
        <v>35.5</v>
      </c>
      <c r="Z6209" s="2" t="str">
        <f>G6209</f>
        <v>e</v>
      </c>
      <c r="AA6209">
        <f>_xlfn.IFNA(VLOOKUP(X6209,'duo-out'!A$2:Q$5000,5,FALSE),E6209+10*(H6209-1)+1+_xlfn.IFNA(VLOOKUP(D6209,states!A$2:C$10,3,FALSE),1))</f>
        <v>251</v>
      </c>
      <c r="AB6209">
        <f>IF(V6209="","",V6209)</f>
        <v>39173.744372674999</v>
      </c>
      <c r="AC6209" s="2" t="str">
        <f>_xlfn.IFNA(VLOOKUP(D6209,states!A$2:C$10,2,FALSE),"XX")</f>
        <v>A</v>
      </c>
      <c r="AD6209">
        <f>E6209</f>
        <v>0</v>
      </c>
      <c r="AE6209">
        <f>_xlfn.IFNA(VLOOKUP(D6209,states!A$2:D$10,4,FALSE),0)</f>
        <v>2</v>
      </c>
      <c r="AF6209">
        <v>0.5</v>
      </c>
      <c r="AG6209">
        <f>IF(AE6209=0,AF6209,IF(AE6209=1,IF(F6209=0.5,0.5,IF(H6209=1,0.5,1.5)),IF(F6209=0.5,0.5,IF(H6209=1,2.5,1.5))))</f>
        <v>2.5</v>
      </c>
      <c r="AH6209" s="7">
        <f>IF(AC6209="XX",0,1/C6209^(1/5)*IF(E6209=0,100,1)/(E6209+1)^(1/4))</f>
        <v>114.86983549970351</v>
      </c>
    </row>
    <row r="6210" spans="1:34">
      <c r="A6210">
        <v>5810</v>
      </c>
      <c r="B6210" s="1">
        <v>24210.99</v>
      </c>
      <c r="C6210" s="6">
        <v>0.5</v>
      </c>
      <c r="D6210" t="s">
        <v>3</v>
      </c>
      <c r="E6210">
        <v>0</v>
      </c>
      <c r="F6210">
        <v>35.5</v>
      </c>
      <c r="G6210" t="s">
        <v>2</v>
      </c>
      <c r="H6210">
        <v>1</v>
      </c>
      <c r="I6210" t="s">
        <v>0</v>
      </c>
      <c r="J6210">
        <v>0</v>
      </c>
      <c r="K6210">
        <v>34.5</v>
      </c>
      <c r="L6210" t="s">
        <v>2</v>
      </c>
      <c r="M6210">
        <v>1</v>
      </c>
      <c r="N6210" t="s">
        <v>5866</v>
      </c>
      <c r="O6210">
        <v>1</v>
      </c>
      <c r="P6210" t="str">
        <f>D6210&amp;"-"&amp;F6210&amp;"-"&amp;G6210&amp;"-"&amp;E6210&amp;"-"&amp;H6210</f>
        <v>A2Delta-35.5-f-0-1</v>
      </c>
      <c r="Q6210" t="str">
        <f>I6210&amp;"-"&amp;K6210&amp;"-"&amp;L6210&amp;"-"&amp;J6210&amp;"-"&amp;M6210</f>
        <v>X2Pi-34.5-f-0-1</v>
      </c>
      <c r="R6210">
        <f>B6210+S6210</f>
        <v>39173.642072675</v>
      </c>
      <c r="S6210">
        <f>_xlfn.IFNA(VLOOKUP(Q6210,'MARVEL-X'!A$2:I$1400,7,FALSE),VLOOKUP(Q6210,MARVEL!A$2:J$1522,10,FALSE))</f>
        <v>14962.652072674999</v>
      </c>
      <c r="T6210">
        <f>IF(P6210=P6209,R6210+T6209,R6210)</f>
        <v>39173.642072675</v>
      </c>
      <c r="U6210">
        <f>IF(P6210=P6209,1+U6209,1)</f>
        <v>1</v>
      </c>
      <c r="V6210">
        <f t="shared" si="96"/>
        <v>39173.642072675</v>
      </c>
      <c r="W6210" t="str">
        <f>IF(V6210="","",IF(ABS(V6210-R6210)&gt;W$1,ABS(V6210-R6210),""))</f>
        <v/>
      </c>
      <c r="X6210" t="str">
        <f>Y6210&amp;"-"&amp;Z6210&amp;"-"&amp;AC6210&amp;"-"&amp;AD6210&amp;"-"&amp;AG6210</f>
        <v>35.5-f-A-0-2.5</v>
      </c>
      <c r="Y6210">
        <f>F6210</f>
        <v>35.5</v>
      </c>
      <c r="Z6210" s="2" t="str">
        <f>G6210</f>
        <v>f</v>
      </c>
      <c r="AA6210">
        <f>_xlfn.IFNA(VLOOKUP(X6210,'duo-out'!A$2:Q$5000,5,FALSE),E6210+10*(H6210-1)+1+_xlfn.IFNA(VLOOKUP(D6210,states!A$2:C$10,3,FALSE),1))</f>
        <v>251</v>
      </c>
      <c r="AB6210">
        <f>IF(V6210="","",V6210)</f>
        <v>39173.642072675</v>
      </c>
      <c r="AC6210" s="2" t="str">
        <f>_xlfn.IFNA(VLOOKUP(D6210,states!A$2:C$10,2,FALSE),"XX")</f>
        <v>A</v>
      </c>
      <c r="AD6210">
        <f>E6210</f>
        <v>0</v>
      </c>
      <c r="AE6210">
        <f>_xlfn.IFNA(VLOOKUP(D6210,states!A$2:D$10,4,FALSE),0)</f>
        <v>2</v>
      </c>
      <c r="AF6210">
        <v>0.5</v>
      </c>
      <c r="AG6210">
        <f>IF(AE6210=0,AF6210,IF(AE6210=1,IF(F6210=0.5,0.5,IF(H6210=1,0.5,1.5)),IF(F6210=0.5,0.5,IF(H6210=1,2.5,1.5))))</f>
        <v>2.5</v>
      </c>
      <c r="AH6210" s="7">
        <f>IF(AC6210="XX",0,1/C6210^(1/5)*IF(E6210=0,100,1)/(E6210+1)^(1/4))</f>
        <v>114.86983549970351</v>
      </c>
    </row>
    <row r="6211" spans="1:34">
      <c r="A6211">
        <v>607</v>
      </c>
      <c r="B6211" s="1">
        <v>24184.33</v>
      </c>
      <c r="C6211" s="6">
        <v>0.05</v>
      </c>
      <c r="D6211" t="s">
        <v>3</v>
      </c>
      <c r="E6211">
        <v>0</v>
      </c>
      <c r="F6211">
        <v>36.5</v>
      </c>
      <c r="G6211" t="s">
        <v>1</v>
      </c>
      <c r="H6211">
        <v>1</v>
      </c>
      <c r="I6211" t="s">
        <v>0</v>
      </c>
      <c r="J6211">
        <v>0</v>
      </c>
      <c r="K6211">
        <v>35.5</v>
      </c>
      <c r="L6211" t="s">
        <v>1</v>
      </c>
      <c r="M6211">
        <v>1</v>
      </c>
      <c r="N6211" t="s">
        <v>663</v>
      </c>
      <c r="O6211">
        <v>1</v>
      </c>
      <c r="P6211" t="str">
        <f>D6211&amp;"-"&amp;F6211&amp;"-"&amp;G6211&amp;"-"&amp;E6211&amp;"-"&amp;H6211</f>
        <v>A2Delta-36.5-e-0-1</v>
      </c>
      <c r="Q6211" t="str">
        <f>I6211&amp;"-"&amp;K6211&amp;"-"&amp;L6211&amp;"-"&amp;J6211&amp;"-"&amp;M6211</f>
        <v>X2Pi-35.5-e-0-1</v>
      </c>
      <c r="R6211">
        <f>B6211+S6211</f>
        <v>40716.010972675002</v>
      </c>
      <c r="S6211">
        <f>_xlfn.IFNA(VLOOKUP(Q6211,'MARVEL-X'!A$2:I$1400,7,FALSE),VLOOKUP(Q6211,MARVEL!A$2:J$1522,10,FALSE))</f>
        <v>16531.680972675</v>
      </c>
      <c r="T6211">
        <f>IF(P6211=P6210,R6211+T6210,R6211)</f>
        <v>40716.010972675002</v>
      </c>
      <c r="U6211">
        <f>IF(P6211=P6210,1+U6210,1)</f>
        <v>1</v>
      </c>
      <c r="V6211">
        <f t="shared" ref="V6211" si="97">IF(P6211=P6212,"",T6211/U6211)</f>
        <v>40716.010972675002</v>
      </c>
      <c r="W6211" t="str">
        <f>IF(V6211="","",IF(ABS(V6211-R6211)&gt;W$1,ABS(V6211-R6211),""))</f>
        <v/>
      </c>
      <c r="X6211" t="str">
        <f>Y6211&amp;"-"&amp;Z6211&amp;"-"&amp;AC6211&amp;"-"&amp;AD6211&amp;"-"&amp;AG6211</f>
        <v>36.5-e-A-0-2.5</v>
      </c>
      <c r="Y6211">
        <f>F6211</f>
        <v>36.5</v>
      </c>
      <c r="Z6211" s="2" t="str">
        <f>G6211</f>
        <v>e</v>
      </c>
      <c r="AA6211">
        <f>_xlfn.IFNA(VLOOKUP(X6211,'duo-out'!A$2:Q$5000,5,FALSE),E6211+10*(H6211-1)+1+_xlfn.IFNA(VLOOKUP(D6211,states!A$2:C$10,3,FALSE),1))</f>
        <v>251</v>
      </c>
      <c r="AB6211">
        <f>IF(V6211="","",V6211)</f>
        <v>40716.010972675002</v>
      </c>
      <c r="AC6211" s="2" t="str">
        <f>_xlfn.IFNA(VLOOKUP(D6211,states!A$2:C$10,2,FALSE),"XX")</f>
        <v>A</v>
      </c>
      <c r="AD6211">
        <f>E6211</f>
        <v>0</v>
      </c>
      <c r="AE6211">
        <f>_xlfn.IFNA(VLOOKUP(D6211,states!A$2:D$10,4,FALSE),0)</f>
        <v>2</v>
      </c>
      <c r="AF6211">
        <v>0.5</v>
      </c>
      <c r="AG6211">
        <f>IF(AE6211=0,AF6211,IF(AE6211=1,IF(F6211=0.5,0.5,IF(H6211=1,0.5,1.5)),IF(F6211=0.5,0.5,IF(H6211=1,2.5,1.5))))</f>
        <v>2.5</v>
      </c>
      <c r="AH6211" s="7">
        <f>IF(AC6211="XX",0,1/C6211^(1/5)*IF(E6211=0,100,1)/(E6211+1)^(1/4))</f>
        <v>182.05642030260799</v>
      </c>
    </row>
    <row r="6212" spans="1:34">
      <c r="X6212" t="str">
        <f>Y6212&amp;"-"&amp;Z6212&amp;"-"&amp;AC6212&amp;"-"&amp;AD6212&amp;"-"&amp;AG6212</f>
        <v>----</v>
      </c>
    </row>
    <row r="6213" spans="1:34">
      <c r="X6213" t="str">
        <f>Y6213&amp;"-"&amp;Z6213&amp;"-"&amp;AC6213&amp;"-"&amp;AD6213&amp;"-"&amp;AG6213</f>
        <v>----</v>
      </c>
    </row>
    <row r="6214" spans="1:34">
      <c r="X6214" t="str">
        <f>Y6214&amp;"-"&amp;Z6214&amp;"-"&amp;AC6214&amp;"-"&amp;AD6214&amp;"-"&amp;AG6214</f>
        <v>----</v>
      </c>
    </row>
    <row r="6215" spans="1:34">
      <c r="X6215" t="str">
        <f>Y6215&amp;"-"&amp;Z6215&amp;"-"&amp;AC6215&amp;"-"&amp;AD6215&amp;"-"&amp;AG6215</f>
        <v>----</v>
      </c>
    </row>
    <row r="6216" spans="1:34">
      <c r="X6216" t="str">
        <f>Y6216&amp;"-"&amp;Z6216&amp;"-"&amp;AC6216&amp;"-"&amp;AD6216&amp;"-"&amp;AG6216</f>
        <v>----</v>
      </c>
    </row>
    <row r="6217" spans="1:34">
      <c r="X6217" t="str">
        <f>Y6217&amp;"-"&amp;Z6217&amp;"-"&amp;AC6217&amp;"-"&amp;AD6217&amp;"-"&amp;AG6217</f>
        <v>----</v>
      </c>
    </row>
    <row r="6218" spans="1:34">
      <c r="X6218" t="str">
        <f>Y6218&amp;"-"&amp;Z6218&amp;"-"&amp;AC6218&amp;"-"&amp;AD6218&amp;"-"&amp;AG6218</f>
        <v>----</v>
      </c>
    </row>
    <row r="6219" spans="1:34">
      <c r="X6219" t="str">
        <f>Y6219&amp;"-"&amp;Z6219&amp;"-"&amp;AC6219&amp;"-"&amp;AD6219&amp;"-"&amp;AG6219</f>
        <v>----</v>
      </c>
    </row>
    <row r="6220" spans="1:34">
      <c r="X6220" t="str">
        <f>Y6220&amp;"-"&amp;Z6220&amp;"-"&amp;AC6220&amp;"-"&amp;AD6220&amp;"-"&amp;AG6220</f>
        <v>----</v>
      </c>
    </row>
    <row r="6221" spans="1:34">
      <c r="X6221" t="str">
        <f>Y6221&amp;"-"&amp;Z6221&amp;"-"&amp;AC6221&amp;"-"&amp;AD6221&amp;"-"&amp;AG6221</f>
        <v>----</v>
      </c>
    </row>
    <row r="6222" spans="1:34">
      <c r="X6222" t="str">
        <f>Y6222&amp;"-"&amp;Z6222&amp;"-"&amp;AC6222&amp;"-"&amp;AD6222&amp;"-"&amp;AG6222</f>
        <v>----</v>
      </c>
    </row>
    <row r="6223" spans="1:34">
      <c r="X6223" t="str">
        <f>Y6223&amp;"-"&amp;Z6223&amp;"-"&amp;AC6223&amp;"-"&amp;AD6223&amp;"-"&amp;AG6223</f>
        <v>----</v>
      </c>
    </row>
    <row r="6224" spans="1:34">
      <c r="X6224" t="str">
        <f>Y6224&amp;"-"&amp;Z6224&amp;"-"&amp;AC6224&amp;"-"&amp;AD6224&amp;"-"&amp;AG6224</f>
        <v>----</v>
      </c>
    </row>
    <row r="6225" spans="24:24">
      <c r="X6225" t="str">
        <f>Y6225&amp;"-"&amp;Z6225&amp;"-"&amp;AC6225&amp;"-"&amp;AD6225&amp;"-"&amp;AG6225</f>
        <v>----</v>
      </c>
    </row>
    <row r="6226" spans="24:24">
      <c r="X6226" t="str">
        <f>Y6226&amp;"-"&amp;Z6226&amp;"-"&amp;AC6226&amp;"-"&amp;AD6226&amp;"-"&amp;AG6226</f>
        <v>----</v>
      </c>
    </row>
    <row r="6227" spans="24:24">
      <c r="X6227" t="str">
        <f>Y6227&amp;"-"&amp;Z6227&amp;"-"&amp;AC6227&amp;"-"&amp;AD6227&amp;"-"&amp;AG6227</f>
        <v>----</v>
      </c>
    </row>
    <row r="6228" spans="24:24">
      <c r="X6228" t="str">
        <f>Y6228&amp;"-"&amp;Z6228&amp;"-"&amp;AC6228&amp;"-"&amp;AD6228&amp;"-"&amp;AG6228</f>
        <v>----</v>
      </c>
    </row>
    <row r="6229" spans="24:24">
      <c r="X6229" t="str">
        <f>Y6229&amp;"-"&amp;Z6229&amp;"-"&amp;AC6229&amp;"-"&amp;AD6229&amp;"-"&amp;AG6229</f>
        <v>----</v>
      </c>
    </row>
    <row r="6230" spans="24:24">
      <c r="X6230" t="str">
        <f>Y6230&amp;"-"&amp;Z6230&amp;"-"&amp;AC6230&amp;"-"&amp;AD6230&amp;"-"&amp;AG6230</f>
        <v>----</v>
      </c>
    </row>
    <row r="6231" spans="24:24">
      <c r="X6231" t="str">
        <f>Y6231&amp;"-"&amp;Z6231&amp;"-"&amp;AC6231&amp;"-"&amp;AD6231&amp;"-"&amp;AG6231</f>
        <v>----</v>
      </c>
    </row>
    <row r="6232" spans="24:24">
      <c r="X6232" t="str">
        <f>Y6232&amp;"-"&amp;Z6232&amp;"-"&amp;AC6232&amp;"-"&amp;AD6232&amp;"-"&amp;AG6232</f>
        <v>----</v>
      </c>
    </row>
    <row r="6233" spans="24:24">
      <c r="X6233" t="str">
        <f>Y6233&amp;"-"&amp;Z6233&amp;"-"&amp;AC6233&amp;"-"&amp;AD6233&amp;"-"&amp;AG6233</f>
        <v>----</v>
      </c>
    </row>
    <row r="6234" spans="24:24">
      <c r="X6234" t="str">
        <f>Y6234&amp;"-"&amp;Z6234&amp;"-"&amp;AC6234&amp;"-"&amp;AD6234&amp;"-"&amp;AG6234</f>
        <v>----</v>
      </c>
    </row>
    <row r="6235" spans="24:24">
      <c r="X6235" t="str">
        <f>Y6235&amp;"-"&amp;Z6235&amp;"-"&amp;AC6235&amp;"-"&amp;AD6235&amp;"-"&amp;AG6235</f>
        <v>----</v>
      </c>
    </row>
    <row r="6236" spans="24:24">
      <c r="X6236" t="str">
        <f>Y6236&amp;"-"&amp;Z6236&amp;"-"&amp;AC6236&amp;"-"&amp;AD6236&amp;"-"&amp;AG6236</f>
        <v>----</v>
      </c>
    </row>
    <row r="6237" spans="24:24">
      <c r="X6237" t="str">
        <f>Y6237&amp;"-"&amp;Z6237&amp;"-"&amp;AC6237&amp;"-"&amp;AD6237&amp;"-"&amp;AG6237</f>
        <v>----</v>
      </c>
    </row>
    <row r="6238" spans="24:24">
      <c r="X6238" t="str">
        <f>Y6238&amp;"-"&amp;Z6238&amp;"-"&amp;AC6238&amp;"-"&amp;AD6238&amp;"-"&amp;AG6238</f>
        <v>----</v>
      </c>
    </row>
    <row r="6239" spans="24:24">
      <c r="X6239" t="str">
        <f>Y6239&amp;"-"&amp;Z6239&amp;"-"&amp;AC6239&amp;"-"&amp;AD6239&amp;"-"&amp;AG6239</f>
        <v>----</v>
      </c>
    </row>
    <row r="6240" spans="24:24">
      <c r="X6240" t="str">
        <f>Y6240&amp;"-"&amp;Z6240&amp;"-"&amp;AC6240&amp;"-"&amp;AD6240&amp;"-"&amp;AG6240</f>
        <v>----</v>
      </c>
    </row>
    <row r="6241" spans="24:24">
      <c r="X6241" t="str">
        <f>Y6241&amp;"-"&amp;Z6241&amp;"-"&amp;AC6241&amp;"-"&amp;AD6241&amp;"-"&amp;AG6241</f>
        <v>----</v>
      </c>
    </row>
    <row r="6242" spans="24:24">
      <c r="X6242" t="str">
        <f>Y6242&amp;"-"&amp;Z6242&amp;"-"&amp;AC6242&amp;"-"&amp;AD6242&amp;"-"&amp;AG6242</f>
        <v>----</v>
      </c>
    </row>
    <row r="6243" spans="24:24">
      <c r="X6243" t="str">
        <f>Y6243&amp;"-"&amp;Z6243&amp;"-"&amp;AC6243&amp;"-"&amp;AD6243&amp;"-"&amp;AG6243</f>
        <v>----</v>
      </c>
    </row>
    <row r="6244" spans="24:24">
      <c r="X6244" t="str">
        <f>Y6244&amp;"-"&amp;Z6244&amp;"-"&amp;AC6244&amp;"-"&amp;AD6244&amp;"-"&amp;AG6244</f>
        <v>----</v>
      </c>
    </row>
    <row r="6245" spans="24:24">
      <c r="X6245" t="str">
        <f>Y6245&amp;"-"&amp;Z6245&amp;"-"&amp;AC6245&amp;"-"&amp;AD6245&amp;"-"&amp;AG6245</f>
        <v>----</v>
      </c>
    </row>
    <row r="6246" spans="24:24">
      <c r="X6246" t="str">
        <f>Y6246&amp;"-"&amp;Z6246&amp;"-"&amp;AC6246&amp;"-"&amp;AD6246&amp;"-"&amp;AG6246</f>
        <v>----</v>
      </c>
    </row>
    <row r="6247" spans="24:24">
      <c r="X6247" t="str">
        <f>Y6247&amp;"-"&amp;Z6247&amp;"-"&amp;AC6247&amp;"-"&amp;AD6247&amp;"-"&amp;AG6247</f>
        <v>----</v>
      </c>
    </row>
    <row r="6248" spans="24:24">
      <c r="X6248" t="str">
        <f>Y6248&amp;"-"&amp;Z6248&amp;"-"&amp;AC6248&amp;"-"&amp;AD6248&amp;"-"&amp;AG6248</f>
        <v>----</v>
      </c>
    </row>
    <row r="6249" spans="24:24">
      <c r="X6249" t="str">
        <f>Y6249&amp;"-"&amp;Z6249&amp;"-"&amp;AC6249&amp;"-"&amp;AD6249&amp;"-"&amp;AG6249</f>
        <v>----</v>
      </c>
    </row>
    <row r="6250" spans="24:24">
      <c r="X6250" t="str">
        <f>Y6250&amp;"-"&amp;Z6250&amp;"-"&amp;AC6250&amp;"-"&amp;AD6250&amp;"-"&amp;AG6250</f>
        <v>----</v>
      </c>
    </row>
    <row r="6251" spans="24:24">
      <c r="X6251" t="str">
        <f>Y6251&amp;"-"&amp;Z6251&amp;"-"&amp;AC6251&amp;"-"&amp;AD6251&amp;"-"&amp;AG6251</f>
        <v>----</v>
      </c>
    </row>
    <row r="6252" spans="24:24">
      <c r="X6252" t="str">
        <f>Y6252&amp;"-"&amp;Z6252&amp;"-"&amp;AC6252&amp;"-"&amp;AD6252&amp;"-"&amp;AG6252</f>
        <v>----</v>
      </c>
    </row>
    <row r="6253" spans="24:24">
      <c r="X6253" t="str">
        <f>Y6253&amp;"-"&amp;Z6253&amp;"-"&amp;AC6253&amp;"-"&amp;AD6253&amp;"-"&amp;AG6253</f>
        <v>----</v>
      </c>
    </row>
    <row r="6254" spans="24:24">
      <c r="X6254" t="str">
        <f>Y6254&amp;"-"&amp;Z6254&amp;"-"&amp;AC6254&amp;"-"&amp;AD6254&amp;"-"&amp;AG6254</f>
        <v>----</v>
      </c>
    </row>
    <row r="6255" spans="24:24">
      <c r="X6255" t="str">
        <f>Y6255&amp;"-"&amp;Z6255&amp;"-"&amp;AC6255&amp;"-"&amp;AD6255&amp;"-"&amp;AG6255</f>
        <v>----</v>
      </c>
    </row>
    <row r="6256" spans="24:24">
      <c r="X6256" t="str">
        <f>Y6256&amp;"-"&amp;Z6256&amp;"-"&amp;AC6256&amp;"-"&amp;AD6256&amp;"-"&amp;AG6256</f>
        <v>----</v>
      </c>
    </row>
    <row r="6257" spans="24:24">
      <c r="X6257" t="str">
        <f>Y6257&amp;"-"&amp;Z6257&amp;"-"&amp;AC6257&amp;"-"&amp;AD6257&amp;"-"&amp;AG6257</f>
        <v>----</v>
      </c>
    </row>
    <row r="6258" spans="24:24">
      <c r="X6258" t="str">
        <f>Y6258&amp;"-"&amp;Z6258&amp;"-"&amp;AC6258&amp;"-"&amp;AD6258&amp;"-"&amp;AG6258</f>
        <v>----</v>
      </c>
    </row>
    <row r="6259" spans="24:24">
      <c r="X6259" t="str">
        <f>Y6259&amp;"-"&amp;Z6259&amp;"-"&amp;AC6259&amp;"-"&amp;AD6259&amp;"-"&amp;AG6259</f>
        <v>----</v>
      </c>
    </row>
    <row r="6260" spans="24:24">
      <c r="X6260" t="str">
        <f>Y6260&amp;"-"&amp;Z6260&amp;"-"&amp;AC6260&amp;"-"&amp;AD6260&amp;"-"&amp;AG6260</f>
        <v>----</v>
      </c>
    </row>
    <row r="6261" spans="24:24">
      <c r="X6261" t="str">
        <f>Y6261&amp;"-"&amp;Z6261&amp;"-"&amp;AC6261&amp;"-"&amp;AD6261&amp;"-"&amp;AG6261</f>
        <v>----</v>
      </c>
    </row>
    <row r="6262" spans="24:24">
      <c r="X6262" t="str">
        <f>Y6262&amp;"-"&amp;Z6262&amp;"-"&amp;AC6262&amp;"-"&amp;AD6262&amp;"-"&amp;AG6262</f>
        <v>----</v>
      </c>
    </row>
    <row r="6263" spans="24:24">
      <c r="X6263" t="str">
        <f>Y6263&amp;"-"&amp;Z6263&amp;"-"&amp;AC6263&amp;"-"&amp;AD6263&amp;"-"&amp;AG6263</f>
        <v>----</v>
      </c>
    </row>
    <row r="6264" spans="24:24">
      <c r="X6264" t="str">
        <f>Y6264&amp;"-"&amp;Z6264&amp;"-"&amp;AC6264&amp;"-"&amp;AD6264&amp;"-"&amp;AG6264</f>
        <v>----</v>
      </c>
    </row>
    <row r="6265" spans="24:24">
      <c r="X6265" t="str">
        <f>Y6265&amp;"-"&amp;Z6265&amp;"-"&amp;AC6265&amp;"-"&amp;AD6265&amp;"-"&amp;AG6265</f>
        <v>----</v>
      </c>
    </row>
    <row r="6266" spans="24:24">
      <c r="X6266" t="str">
        <f>Y6266&amp;"-"&amp;Z6266&amp;"-"&amp;AC6266&amp;"-"&amp;AD6266&amp;"-"&amp;AG6266</f>
        <v>----</v>
      </c>
    </row>
    <row r="6267" spans="24:24">
      <c r="X6267" t="str">
        <f>Y6267&amp;"-"&amp;Z6267&amp;"-"&amp;AC6267&amp;"-"&amp;AD6267&amp;"-"&amp;AG6267</f>
        <v>----</v>
      </c>
    </row>
    <row r="6268" spans="24:24">
      <c r="X6268" t="str">
        <f>Y6268&amp;"-"&amp;Z6268&amp;"-"&amp;AC6268&amp;"-"&amp;AD6268&amp;"-"&amp;AG6268</f>
        <v>----</v>
      </c>
    </row>
    <row r="6269" spans="24:24">
      <c r="X6269" t="str">
        <f>Y6269&amp;"-"&amp;Z6269&amp;"-"&amp;AC6269&amp;"-"&amp;AD6269&amp;"-"&amp;AG6269</f>
        <v>----</v>
      </c>
    </row>
    <row r="6270" spans="24:24">
      <c r="X6270" t="str">
        <f>Y6270&amp;"-"&amp;Z6270&amp;"-"&amp;AC6270&amp;"-"&amp;AD6270&amp;"-"&amp;AG6270</f>
        <v>----</v>
      </c>
    </row>
    <row r="6271" spans="24:24">
      <c r="X6271" t="str">
        <f>Y6271&amp;"-"&amp;Z6271&amp;"-"&amp;AC6271&amp;"-"&amp;AD6271&amp;"-"&amp;AG6271</f>
        <v>----</v>
      </c>
    </row>
    <row r="6272" spans="24:24">
      <c r="X6272" t="str">
        <f>Y6272&amp;"-"&amp;Z6272&amp;"-"&amp;AC6272&amp;"-"&amp;AD6272&amp;"-"&amp;AG6272</f>
        <v>----</v>
      </c>
    </row>
    <row r="6273" spans="24:24">
      <c r="X6273" t="str">
        <f>Y6273&amp;"-"&amp;Z6273&amp;"-"&amp;AC6273&amp;"-"&amp;AD6273&amp;"-"&amp;AG6273</f>
        <v>----</v>
      </c>
    </row>
    <row r="6274" spans="24:24">
      <c r="X6274" t="str">
        <f>Y6274&amp;"-"&amp;Z6274&amp;"-"&amp;AC6274&amp;"-"&amp;AD6274&amp;"-"&amp;AG6274</f>
        <v>----</v>
      </c>
    </row>
    <row r="6275" spans="24:24">
      <c r="X6275" t="str">
        <f>Y6275&amp;"-"&amp;Z6275&amp;"-"&amp;AC6275&amp;"-"&amp;AD6275&amp;"-"&amp;AG6275</f>
        <v>----</v>
      </c>
    </row>
    <row r="6276" spans="24:24">
      <c r="X6276" t="str">
        <f>Y6276&amp;"-"&amp;Z6276&amp;"-"&amp;AC6276&amp;"-"&amp;AD6276&amp;"-"&amp;AG6276</f>
        <v>----</v>
      </c>
    </row>
    <row r="6277" spans="24:24">
      <c r="X6277" t="str">
        <f>Y6277&amp;"-"&amp;Z6277&amp;"-"&amp;AC6277&amp;"-"&amp;AD6277&amp;"-"&amp;AG6277</f>
        <v>----</v>
      </c>
    </row>
    <row r="6278" spans="24:24">
      <c r="X6278" t="str">
        <f>Y6278&amp;"-"&amp;Z6278&amp;"-"&amp;AC6278&amp;"-"&amp;AD6278&amp;"-"&amp;AG6278</f>
        <v>----</v>
      </c>
    </row>
    <row r="6279" spans="24:24">
      <c r="X6279" t="str">
        <f>Y6279&amp;"-"&amp;Z6279&amp;"-"&amp;AC6279&amp;"-"&amp;AD6279&amp;"-"&amp;AG6279</f>
        <v>----</v>
      </c>
    </row>
    <row r="6280" spans="24:24">
      <c r="X6280" t="str">
        <f>Y6280&amp;"-"&amp;Z6280&amp;"-"&amp;AC6280&amp;"-"&amp;AD6280&amp;"-"&amp;AG6280</f>
        <v>----</v>
      </c>
    </row>
    <row r="6281" spans="24:24">
      <c r="X6281" t="str">
        <f>Y6281&amp;"-"&amp;Z6281&amp;"-"&amp;AC6281&amp;"-"&amp;AD6281&amp;"-"&amp;AG6281</f>
        <v>----</v>
      </c>
    </row>
    <row r="6282" spans="24:24">
      <c r="X6282" t="str">
        <f>Y6282&amp;"-"&amp;Z6282&amp;"-"&amp;AC6282&amp;"-"&amp;AD6282&amp;"-"&amp;AG6282</f>
        <v>----</v>
      </c>
    </row>
    <row r="6283" spans="24:24">
      <c r="X6283" t="str">
        <f>Y6283&amp;"-"&amp;Z6283&amp;"-"&amp;AC6283&amp;"-"&amp;AD6283&amp;"-"&amp;AG6283</f>
        <v>----</v>
      </c>
    </row>
    <row r="6284" spans="24:24">
      <c r="X6284" t="str">
        <f>Y6284&amp;"-"&amp;Z6284&amp;"-"&amp;AC6284&amp;"-"&amp;AD6284&amp;"-"&amp;AG6284</f>
        <v>----</v>
      </c>
    </row>
    <row r="6285" spans="24:24">
      <c r="X6285" t="str">
        <f>Y6285&amp;"-"&amp;Z6285&amp;"-"&amp;AC6285&amp;"-"&amp;AD6285&amp;"-"&amp;AG6285</f>
        <v>----</v>
      </c>
    </row>
    <row r="6286" spans="24:24">
      <c r="X6286" t="str">
        <f>Y6286&amp;"-"&amp;Z6286&amp;"-"&amp;AC6286&amp;"-"&amp;AD6286&amp;"-"&amp;AG6286</f>
        <v>----</v>
      </c>
    </row>
    <row r="6287" spans="24:24">
      <c r="X6287" t="str">
        <f>Y6287&amp;"-"&amp;Z6287&amp;"-"&amp;AC6287&amp;"-"&amp;AD6287&amp;"-"&amp;AG6287</f>
        <v>----</v>
      </c>
    </row>
    <row r="6288" spans="24:24">
      <c r="X6288" t="str">
        <f>Y6288&amp;"-"&amp;Z6288&amp;"-"&amp;AC6288&amp;"-"&amp;AD6288&amp;"-"&amp;AG6288</f>
        <v>----</v>
      </c>
    </row>
    <row r="6289" spans="24:24">
      <c r="X6289" t="str">
        <f>Y6289&amp;"-"&amp;Z6289&amp;"-"&amp;AC6289&amp;"-"&amp;AD6289&amp;"-"&amp;AG6289</f>
        <v>----</v>
      </c>
    </row>
    <row r="6290" spans="24:24">
      <c r="X6290" t="str">
        <f>Y6290&amp;"-"&amp;Z6290&amp;"-"&amp;AC6290&amp;"-"&amp;AD6290&amp;"-"&amp;AG6290</f>
        <v>----</v>
      </c>
    </row>
    <row r="6291" spans="24:24">
      <c r="X6291" t="str">
        <f>Y6291&amp;"-"&amp;Z6291&amp;"-"&amp;AC6291&amp;"-"&amp;AD6291&amp;"-"&amp;AG6291</f>
        <v>----</v>
      </c>
    </row>
    <row r="6292" spans="24:24">
      <c r="X6292" t="str">
        <f>Y6292&amp;"-"&amp;Z6292&amp;"-"&amp;AC6292&amp;"-"&amp;AD6292&amp;"-"&amp;AG6292</f>
        <v>----</v>
      </c>
    </row>
    <row r="6293" spans="24:24">
      <c r="X6293" t="str">
        <f>Y6293&amp;"-"&amp;Z6293&amp;"-"&amp;AC6293&amp;"-"&amp;AD6293&amp;"-"&amp;AG6293</f>
        <v>----</v>
      </c>
    </row>
    <row r="6294" spans="24:24">
      <c r="X6294" t="str">
        <f>Y6294&amp;"-"&amp;Z6294&amp;"-"&amp;AC6294&amp;"-"&amp;AD6294&amp;"-"&amp;AG6294</f>
        <v>----</v>
      </c>
    </row>
    <row r="6295" spans="24:24">
      <c r="X6295" t="str">
        <f>Y6295&amp;"-"&amp;Z6295&amp;"-"&amp;AC6295&amp;"-"&amp;AD6295&amp;"-"&amp;AG6295</f>
        <v>----</v>
      </c>
    </row>
    <row r="6296" spans="24:24">
      <c r="X6296" t="str">
        <f>Y6296&amp;"-"&amp;Z6296&amp;"-"&amp;AC6296&amp;"-"&amp;AD6296&amp;"-"&amp;AG6296</f>
        <v>----</v>
      </c>
    </row>
    <row r="6297" spans="24:24">
      <c r="X6297" t="str">
        <f>Y6297&amp;"-"&amp;Z6297&amp;"-"&amp;AC6297&amp;"-"&amp;AD6297&amp;"-"&amp;AG6297</f>
        <v>----</v>
      </c>
    </row>
    <row r="6298" spans="24:24">
      <c r="X6298" t="str">
        <f>Y6298&amp;"-"&amp;Z6298&amp;"-"&amp;AC6298&amp;"-"&amp;AD6298&amp;"-"&amp;AG6298</f>
        <v>----</v>
      </c>
    </row>
    <row r="6299" spans="24:24">
      <c r="X6299" t="str">
        <f>Y6299&amp;"-"&amp;Z6299&amp;"-"&amp;AC6299&amp;"-"&amp;AD6299&amp;"-"&amp;AG6299</f>
        <v>----</v>
      </c>
    </row>
    <row r="6300" spans="24:24">
      <c r="X6300" t="str">
        <f>Y6300&amp;"-"&amp;Z6300&amp;"-"&amp;AC6300&amp;"-"&amp;AD6300&amp;"-"&amp;AG6300</f>
        <v>----</v>
      </c>
    </row>
    <row r="6301" spans="24:24">
      <c r="X6301" t="str">
        <f>Y6301&amp;"-"&amp;Z6301&amp;"-"&amp;AC6301&amp;"-"&amp;AD6301&amp;"-"&amp;AG6301</f>
        <v>----</v>
      </c>
    </row>
    <row r="6302" spans="24:24">
      <c r="X6302" t="str">
        <f>Y6302&amp;"-"&amp;Z6302&amp;"-"&amp;AC6302&amp;"-"&amp;AD6302&amp;"-"&amp;AG6302</f>
        <v>----</v>
      </c>
    </row>
    <row r="6303" spans="24:24">
      <c r="X6303" t="str">
        <f>Y6303&amp;"-"&amp;Z6303&amp;"-"&amp;AC6303&amp;"-"&amp;AD6303&amp;"-"&amp;AG6303</f>
        <v>----</v>
      </c>
    </row>
    <row r="6304" spans="24:24">
      <c r="X6304" t="str">
        <f>Y6304&amp;"-"&amp;Z6304&amp;"-"&amp;AC6304&amp;"-"&amp;AD6304&amp;"-"&amp;AG6304</f>
        <v>----</v>
      </c>
    </row>
    <row r="6305" spans="24:24">
      <c r="X6305" t="str">
        <f>Y6305&amp;"-"&amp;Z6305&amp;"-"&amp;AC6305&amp;"-"&amp;AD6305&amp;"-"&amp;AG6305</f>
        <v>----</v>
      </c>
    </row>
    <row r="6306" spans="24:24">
      <c r="X6306" t="str">
        <f>Y6306&amp;"-"&amp;Z6306&amp;"-"&amp;AC6306&amp;"-"&amp;AD6306&amp;"-"&amp;AG6306</f>
        <v>----</v>
      </c>
    </row>
    <row r="6307" spans="24:24">
      <c r="X6307" t="str">
        <f>Y6307&amp;"-"&amp;Z6307&amp;"-"&amp;AC6307&amp;"-"&amp;AD6307&amp;"-"&amp;AG6307</f>
        <v>----</v>
      </c>
    </row>
    <row r="6308" spans="24:24">
      <c r="X6308" t="str">
        <f>Y6308&amp;"-"&amp;Z6308&amp;"-"&amp;AC6308&amp;"-"&amp;AD6308&amp;"-"&amp;AG6308</f>
        <v>----</v>
      </c>
    </row>
    <row r="6309" spans="24:24">
      <c r="X6309" t="str">
        <f>Y6309&amp;"-"&amp;Z6309&amp;"-"&amp;AC6309&amp;"-"&amp;AD6309&amp;"-"&amp;AG6309</f>
        <v>----</v>
      </c>
    </row>
    <row r="6310" spans="24:24">
      <c r="X6310" t="str">
        <f>Y6310&amp;"-"&amp;Z6310&amp;"-"&amp;AC6310&amp;"-"&amp;AD6310&amp;"-"&amp;AG6310</f>
        <v>----</v>
      </c>
    </row>
    <row r="6311" spans="24:24">
      <c r="X6311" t="str">
        <f>Y6311&amp;"-"&amp;Z6311&amp;"-"&amp;AC6311&amp;"-"&amp;AD6311&amp;"-"&amp;AG6311</f>
        <v>----</v>
      </c>
    </row>
    <row r="6312" spans="24:24">
      <c r="X6312" t="str">
        <f>Y6312&amp;"-"&amp;Z6312&amp;"-"&amp;AC6312&amp;"-"&amp;AD6312&amp;"-"&amp;AG6312</f>
        <v>----</v>
      </c>
    </row>
    <row r="6313" spans="24:24">
      <c r="X6313" t="str">
        <f>Y6313&amp;"-"&amp;Z6313&amp;"-"&amp;AC6313&amp;"-"&amp;AD6313&amp;"-"&amp;AG6313</f>
        <v>----</v>
      </c>
    </row>
    <row r="6314" spans="24:24">
      <c r="X6314" t="str">
        <f>Y6314&amp;"-"&amp;Z6314&amp;"-"&amp;AC6314&amp;"-"&amp;AD6314&amp;"-"&amp;AG6314</f>
        <v>----</v>
      </c>
    </row>
    <row r="6315" spans="24:24">
      <c r="X6315" t="str">
        <f>Y6315&amp;"-"&amp;Z6315&amp;"-"&amp;AC6315&amp;"-"&amp;AD6315&amp;"-"&amp;AG6315</f>
        <v>----</v>
      </c>
    </row>
    <row r="6316" spans="24:24">
      <c r="X6316" t="str">
        <f>Y6316&amp;"-"&amp;Z6316&amp;"-"&amp;AC6316&amp;"-"&amp;AD6316&amp;"-"&amp;AG6316</f>
        <v>----</v>
      </c>
    </row>
    <row r="6317" spans="24:24">
      <c r="X6317" t="str">
        <f>Y6317&amp;"-"&amp;Z6317&amp;"-"&amp;AC6317&amp;"-"&amp;AD6317&amp;"-"&amp;AG6317</f>
        <v>----</v>
      </c>
    </row>
    <row r="6318" spans="24:24">
      <c r="X6318" t="str">
        <f>Y6318&amp;"-"&amp;Z6318&amp;"-"&amp;AC6318&amp;"-"&amp;AD6318&amp;"-"&amp;AG6318</f>
        <v>----</v>
      </c>
    </row>
    <row r="6319" spans="24:24">
      <c r="X6319" t="str">
        <f>Y6319&amp;"-"&amp;Z6319&amp;"-"&amp;AC6319&amp;"-"&amp;AD6319&amp;"-"&amp;AG6319</f>
        <v>----</v>
      </c>
    </row>
    <row r="6320" spans="24:24">
      <c r="X6320" t="str">
        <f>Y6320&amp;"-"&amp;Z6320&amp;"-"&amp;AC6320&amp;"-"&amp;AD6320&amp;"-"&amp;AG6320</f>
        <v>----</v>
      </c>
    </row>
    <row r="6321" spans="24:24">
      <c r="X6321" t="str">
        <f>Y6321&amp;"-"&amp;Z6321&amp;"-"&amp;AC6321&amp;"-"&amp;AD6321&amp;"-"&amp;AG6321</f>
        <v>----</v>
      </c>
    </row>
    <row r="6322" spans="24:24">
      <c r="X6322" t="str">
        <f>Y6322&amp;"-"&amp;Z6322&amp;"-"&amp;AC6322&amp;"-"&amp;AD6322&amp;"-"&amp;AG6322</f>
        <v>----</v>
      </c>
    </row>
    <row r="6323" spans="24:24">
      <c r="X6323" t="str">
        <f>Y6323&amp;"-"&amp;Z6323&amp;"-"&amp;AC6323&amp;"-"&amp;AD6323&amp;"-"&amp;AG6323</f>
        <v>----</v>
      </c>
    </row>
    <row r="6324" spans="24:24">
      <c r="X6324" t="str">
        <f>Y6324&amp;"-"&amp;Z6324&amp;"-"&amp;AC6324&amp;"-"&amp;AD6324&amp;"-"&amp;AG6324</f>
        <v>----</v>
      </c>
    </row>
    <row r="6325" spans="24:24">
      <c r="X6325" t="str">
        <f>Y6325&amp;"-"&amp;Z6325&amp;"-"&amp;AC6325&amp;"-"&amp;AD6325&amp;"-"&amp;AG6325</f>
        <v>----</v>
      </c>
    </row>
    <row r="6326" spans="24:24">
      <c r="X6326" t="str">
        <f>Y6326&amp;"-"&amp;Z6326&amp;"-"&amp;AC6326&amp;"-"&amp;AD6326&amp;"-"&amp;AG6326</f>
        <v>----</v>
      </c>
    </row>
    <row r="6327" spans="24:24">
      <c r="X6327" t="str">
        <f>Y6327&amp;"-"&amp;Z6327&amp;"-"&amp;AC6327&amp;"-"&amp;AD6327&amp;"-"&amp;AG6327</f>
        <v>----</v>
      </c>
    </row>
    <row r="6328" spans="24:24">
      <c r="X6328" t="str">
        <f>Y6328&amp;"-"&amp;Z6328&amp;"-"&amp;AC6328&amp;"-"&amp;AD6328&amp;"-"&amp;AG6328</f>
        <v>----</v>
      </c>
    </row>
    <row r="6329" spans="24:24">
      <c r="X6329" t="str">
        <f>Y6329&amp;"-"&amp;Z6329&amp;"-"&amp;AC6329&amp;"-"&amp;AD6329&amp;"-"&amp;AG6329</f>
        <v>----</v>
      </c>
    </row>
    <row r="6330" spans="24:24">
      <c r="X6330" t="str">
        <f>Y6330&amp;"-"&amp;Z6330&amp;"-"&amp;AC6330&amp;"-"&amp;AD6330&amp;"-"&amp;AG6330</f>
        <v>----</v>
      </c>
    </row>
    <row r="6331" spans="24:24">
      <c r="X6331" t="str">
        <f>Y6331&amp;"-"&amp;Z6331&amp;"-"&amp;AC6331&amp;"-"&amp;AD6331&amp;"-"&amp;AG6331</f>
        <v>----</v>
      </c>
    </row>
    <row r="6332" spans="24:24">
      <c r="X6332" t="str">
        <f>Y6332&amp;"-"&amp;Z6332&amp;"-"&amp;AC6332&amp;"-"&amp;AD6332&amp;"-"&amp;AG6332</f>
        <v>----</v>
      </c>
    </row>
    <row r="6333" spans="24:24">
      <c r="X6333" t="str">
        <f>Y6333&amp;"-"&amp;Z6333&amp;"-"&amp;AC6333&amp;"-"&amp;AD6333&amp;"-"&amp;AG6333</f>
        <v>----</v>
      </c>
    </row>
    <row r="6334" spans="24:24">
      <c r="X6334" t="str">
        <f>Y6334&amp;"-"&amp;Z6334&amp;"-"&amp;AC6334&amp;"-"&amp;AD6334&amp;"-"&amp;AG6334</f>
        <v>----</v>
      </c>
    </row>
    <row r="6335" spans="24:24">
      <c r="X6335" t="str">
        <f>Y6335&amp;"-"&amp;Z6335&amp;"-"&amp;AC6335&amp;"-"&amp;AD6335&amp;"-"&amp;AG6335</f>
        <v>----</v>
      </c>
    </row>
    <row r="6336" spans="24:24">
      <c r="X6336" t="str">
        <f>Y6336&amp;"-"&amp;Z6336&amp;"-"&amp;AC6336&amp;"-"&amp;AD6336&amp;"-"&amp;AG6336</f>
        <v>----</v>
      </c>
    </row>
    <row r="6337" spans="24:24">
      <c r="X6337" t="str">
        <f>Y6337&amp;"-"&amp;Z6337&amp;"-"&amp;AC6337&amp;"-"&amp;AD6337&amp;"-"&amp;AG6337</f>
        <v>----</v>
      </c>
    </row>
    <row r="6338" spans="24:24">
      <c r="X6338" t="str">
        <f>Y6338&amp;"-"&amp;Z6338&amp;"-"&amp;AC6338&amp;"-"&amp;AD6338&amp;"-"&amp;AG6338</f>
        <v>----</v>
      </c>
    </row>
    <row r="6339" spans="24:24">
      <c r="X6339" t="str">
        <f>Y6339&amp;"-"&amp;Z6339&amp;"-"&amp;AC6339&amp;"-"&amp;AD6339&amp;"-"&amp;AG6339</f>
        <v>----</v>
      </c>
    </row>
    <row r="6340" spans="24:24">
      <c r="X6340" t="str">
        <f>Y6340&amp;"-"&amp;Z6340&amp;"-"&amp;AC6340&amp;"-"&amp;AD6340&amp;"-"&amp;AG6340</f>
        <v>----</v>
      </c>
    </row>
    <row r="6341" spans="24:24">
      <c r="X6341" t="str">
        <f>Y6341&amp;"-"&amp;Z6341&amp;"-"&amp;AC6341&amp;"-"&amp;AD6341&amp;"-"&amp;AG6341</f>
        <v>----</v>
      </c>
    </row>
    <row r="6342" spans="24:24">
      <c r="X6342" t="str">
        <f>Y6342&amp;"-"&amp;Z6342&amp;"-"&amp;AC6342&amp;"-"&amp;AD6342&amp;"-"&amp;AG6342</f>
        <v>----</v>
      </c>
    </row>
    <row r="6343" spans="24:24">
      <c r="X6343" t="str">
        <f>Y6343&amp;"-"&amp;Z6343&amp;"-"&amp;AC6343&amp;"-"&amp;AD6343&amp;"-"&amp;AG6343</f>
        <v>----</v>
      </c>
    </row>
    <row r="6344" spans="24:24">
      <c r="X6344" t="str">
        <f>Y6344&amp;"-"&amp;Z6344&amp;"-"&amp;AC6344&amp;"-"&amp;AD6344&amp;"-"&amp;AG6344</f>
        <v>----</v>
      </c>
    </row>
    <row r="6345" spans="24:24">
      <c r="X6345" t="str">
        <f>Y6345&amp;"-"&amp;Z6345&amp;"-"&amp;AC6345&amp;"-"&amp;AD6345&amp;"-"&amp;AG6345</f>
        <v>----</v>
      </c>
    </row>
    <row r="6346" spans="24:24">
      <c r="X6346" t="str">
        <f>Y6346&amp;"-"&amp;Z6346&amp;"-"&amp;AC6346&amp;"-"&amp;AD6346&amp;"-"&amp;AG6346</f>
        <v>----</v>
      </c>
    </row>
    <row r="6347" spans="24:24">
      <c r="X6347" t="str">
        <f>Y6347&amp;"-"&amp;Z6347&amp;"-"&amp;AC6347&amp;"-"&amp;AD6347&amp;"-"&amp;AG6347</f>
        <v>----</v>
      </c>
    </row>
    <row r="6348" spans="24:24">
      <c r="X6348" t="str">
        <f>Y6348&amp;"-"&amp;Z6348&amp;"-"&amp;AC6348&amp;"-"&amp;AD6348&amp;"-"&amp;AG6348</f>
        <v>----</v>
      </c>
    </row>
    <row r="6349" spans="24:24">
      <c r="X6349" t="str">
        <f>Y6349&amp;"-"&amp;Z6349&amp;"-"&amp;AC6349&amp;"-"&amp;AD6349&amp;"-"&amp;AG6349</f>
        <v>----</v>
      </c>
    </row>
  </sheetData>
  <autoFilter ref="D1:E6349" xr:uid="{D3BE4720-329D-4584-A4E3-F99FE826F0BE}"/>
  <sortState xmlns:xlrd2="http://schemas.microsoft.com/office/spreadsheetml/2017/richdata2" ref="A2:AH6211">
    <sortCondition descending="1" ref="D2:D6211"/>
    <sortCondition ref="F2:F6211"/>
    <sortCondition ref="P2:P621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AC6C-D671-414E-B82D-6FFAADBF2B69}">
  <dimension ref="A1:L1464"/>
  <sheetViews>
    <sheetView tabSelected="1" workbookViewId="0">
      <selection activeCell="F10" sqref="F10"/>
    </sheetView>
  </sheetViews>
  <sheetFormatPr defaultRowHeight="14.4"/>
  <cols>
    <col min="2" max="2" width="7.734375" customWidth="1"/>
    <col min="3" max="3" width="6.41796875" customWidth="1"/>
    <col min="4" max="4" width="6.89453125" style="2" customWidth="1"/>
    <col min="5" max="5" width="7.734375" customWidth="1"/>
    <col min="6" max="6" width="18.62890625" customWidth="1"/>
    <col min="7" max="7" width="8.83984375" style="2"/>
    <col min="8" max="8" width="5.15625" customWidth="1"/>
    <col min="9" max="9" width="7.15625" customWidth="1"/>
    <col min="12" max="12" width="17.3671875" style="7" customWidth="1"/>
  </cols>
  <sheetData>
    <row r="1" spans="1:12">
      <c r="A1" t="s">
        <v>51</v>
      </c>
      <c r="B1" t="s">
        <v>17</v>
      </c>
      <c r="C1" t="s">
        <v>9</v>
      </c>
      <c r="D1" s="2" t="s">
        <v>15</v>
      </c>
      <c r="E1" t="s">
        <v>17</v>
      </c>
      <c r="F1" t="s">
        <v>24</v>
      </c>
      <c r="G1" s="2" t="s">
        <v>8</v>
      </c>
      <c r="H1" t="s">
        <v>16</v>
      </c>
      <c r="I1" t="s">
        <v>28</v>
      </c>
      <c r="J1" t="s">
        <v>29</v>
      </c>
      <c r="K1" t="s">
        <v>30</v>
      </c>
      <c r="L1" s="7" t="s">
        <v>31</v>
      </c>
    </row>
    <row r="2" spans="1:12">
      <c r="A2" t="str">
        <f>C2&amp;"-"&amp;D2&amp;"-"&amp;G2&amp;"-"&amp;H2&amp;"-"&amp;K2</f>
        <v>0.5-e-X-0-0.5</v>
      </c>
      <c r="B2">
        <v>1</v>
      </c>
      <c r="C2">
        <v>0.5</v>
      </c>
      <c r="D2" s="2" t="s">
        <v>1</v>
      </c>
      <c r="E2">
        <f>_xlfn.IFNA(VLOOKUP(A2,'duo-out'!A$2:Q$5000,5,FALSE),B2)</f>
        <v>1</v>
      </c>
      <c r="F2">
        <v>0</v>
      </c>
      <c r="G2" s="2" t="s">
        <v>20</v>
      </c>
      <c r="H2">
        <v>0</v>
      </c>
      <c r="I2">
        <v>1</v>
      </c>
      <c r="J2">
        <v>0.5</v>
      </c>
      <c r="K2">
        <v>0.5</v>
      </c>
      <c r="L2" s="7">
        <v>689219.01299822098</v>
      </c>
    </row>
    <row r="3" spans="1:12">
      <c r="A3" t="str">
        <f>C3&amp;"-"&amp;D3&amp;"-"&amp;G3&amp;"-"&amp;H3&amp;"-"&amp;K3</f>
        <v>0.5-e-X-1-0.5</v>
      </c>
      <c r="B3">
        <v>2</v>
      </c>
      <c r="C3">
        <v>0.5</v>
      </c>
      <c r="D3" s="2" t="s">
        <v>1</v>
      </c>
      <c r="E3">
        <f>_xlfn.IFNA(VLOOKUP(A3,'duo-out'!A$2:Q$5000,5,FALSE),B3)</f>
        <v>2</v>
      </c>
      <c r="F3">
        <v>2731.8129293970005</v>
      </c>
      <c r="G3" s="2" t="s">
        <v>20</v>
      </c>
      <c r="H3">
        <v>1</v>
      </c>
      <c r="I3">
        <v>1</v>
      </c>
      <c r="J3">
        <v>0.5</v>
      </c>
      <c r="K3">
        <v>0.5</v>
      </c>
      <c r="L3" s="7">
        <v>3.34766892605235</v>
      </c>
    </row>
    <row r="4" spans="1:12">
      <c r="A4" t="str">
        <f>C4&amp;"-"&amp;D4&amp;"-"&amp;G4&amp;"-"&amp;H4&amp;"-"&amp;K4</f>
        <v>0.5-e-X-2-0.5</v>
      </c>
      <c r="B4">
        <v>3</v>
      </c>
      <c r="C4">
        <v>0.5</v>
      </c>
      <c r="D4" s="2" t="s">
        <v>1</v>
      </c>
      <c r="E4">
        <f>_xlfn.IFNA(VLOOKUP(A4,'duo-out'!A$2:Q$5000,5,FALSE),B4)</f>
        <v>4</v>
      </c>
      <c r="F4">
        <v>5337.5963912815005</v>
      </c>
      <c r="G4" s="2" t="s">
        <v>20</v>
      </c>
      <c r="H4">
        <v>2</v>
      </c>
      <c r="I4">
        <v>1</v>
      </c>
      <c r="J4">
        <v>0.5</v>
      </c>
      <c r="K4">
        <v>0.5</v>
      </c>
      <c r="L4" s="7">
        <v>2.1924297443889911</v>
      </c>
    </row>
    <row r="5" spans="1:12">
      <c r="A5" t="str">
        <f>C5&amp;"-"&amp;D5&amp;"-"&amp;G5&amp;"-"&amp;H5&amp;"-"&amp;K5</f>
        <v>0.5-e-X-4-0.5</v>
      </c>
      <c r="B5">
        <v>5</v>
      </c>
      <c r="C5">
        <v>0.5</v>
      </c>
      <c r="D5" s="2" t="s">
        <v>1</v>
      </c>
      <c r="E5">
        <f>_xlfn.IFNA(VLOOKUP(A5,'duo-out'!A$2:Q$5000,5,FALSE),B5)</f>
        <v>8</v>
      </c>
      <c r="F5">
        <v>10176.430098831999</v>
      </c>
      <c r="G5" s="2" t="s">
        <v>20</v>
      </c>
      <c r="H5">
        <v>4</v>
      </c>
      <c r="I5">
        <v>1</v>
      </c>
      <c r="J5">
        <v>0.5</v>
      </c>
      <c r="K5">
        <v>0.5</v>
      </c>
      <c r="L5" s="7">
        <v>1.9295831501316907</v>
      </c>
    </row>
    <row r="6" spans="1:12">
      <c r="A6" t="str">
        <f>C6&amp;"-"&amp;D6&amp;"-"&amp;G6&amp;"-"&amp;H6&amp;"-"&amp;K6</f>
        <v>0.5-e-B-0-0.5</v>
      </c>
      <c r="B6">
        <v>51</v>
      </c>
      <c r="C6">
        <v>0.5</v>
      </c>
      <c r="D6" s="2" t="s">
        <v>1</v>
      </c>
      <c r="E6">
        <f>_xlfn.IFNA(VLOOKUP(A6,'duo-out'!A$2:Q$5000,5,FALSE),B6)</f>
        <v>31</v>
      </c>
      <c r="F6">
        <v>25723.521789154998</v>
      </c>
      <c r="G6" s="2" t="s">
        <v>21</v>
      </c>
      <c r="H6">
        <v>0</v>
      </c>
      <c r="I6">
        <v>0</v>
      </c>
      <c r="J6">
        <v>0.5</v>
      </c>
      <c r="K6">
        <v>0.5</v>
      </c>
      <c r="L6" s="7">
        <v>182.05642030260799</v>
      </c>
    </row>
    <row r="7" spans="1:12">
      <c r="A7" t="str">
        <f>C7&amp;"-"&amp;D7&amp;"-"&amp;G7&amp;"-"&amp;H7&amp;"-"&amp;K7</f>
        <v>0.5-e-B-1-0.5</v>
      </c>
      <c r="B7">
        <v>52</v>
      </c>
      <c r="C7">
        <v>0.5</v>
      </c>
      <c r="D7" s="2" t="s">
        <v>1</v>
      </c>
      <c r="E7">
        <f>_xlfn.IFNA(VLOOKUP(A7,'duo-out'!A$2:Q$5000,5,FALSE),B7)</f>
        <v>36</v>
      </c>
      <c r="F7">
        <v>27515.513811190543</v>
      </c>
      <c r="G7" s="2" t="s">
        <v>21</v>
      </c>
      <c r="H7">
        <v>1</v>
      </c>
      <c r="I7">
        <v>0</v>
      </c>
      <c r="J7">
        <v>0.5</v>
      </c>
      <c r="K7">
        <v>0.5</v>
      </c>
      <c r="L7" s="7">
        <v>1.4788091507669134</v>
      </c>
    </row>
    <row r="8" spans="1:12">
      <c r="A8" t="str">
        <f>C8&amp;"-"&amp;D8&amp;"-"&amp;G8&amp;"-"&amp;H8&amp;"-"&amp;K8</f>
        <v>0.5-e-C-0-0.5</v>
      </c>
      <c r="B8">
        <v>101</v>
      </c>
      <c r="C8">
        <v>0.5</v>
      </c>
      <c r="D8" s="2" t="s">
        <v>1</v>
      </c>
      <c r="E8">
        <f>_xlfn.IFNA(VLOOKUP(A8,'duo-out'!A$2:Q$5000,5,FALSE),B8)</f>
        <v>59</v>
      </c>
      <c r="F8">
        <v>31777.317757976398</v>
      </c>
      <c r="G8" s="2" t="s">
        <v>22</v>
      </c>
      <c r="H8">
        <v>0</v>
      </c>
      <c r="I8">
        <v>0</v>
      </c>
      <c r="J8">
        <v>0.5</v>
      </c>
      <c r="K8">
        <v>0.5</v>
      </c>
      <c r="L8" s="7">
        <v>137.97296614612148</v>
      </c>
    </row>
    <row r="9" spans="1:12">
      <c r="A9" t="str">
        <f>C9&amp;"-"&amp;D9&amp;"-"&amp;G9&amp;"-"&amp;H9&amp;"-"&amp;K9</f>
        <v>0.5-e-C-1-0.5</v>
      </c>
      <c r="B9">
        <v>102</v>
      </c>
      <c r="C9">
        <v>0.5</v>
      </c>
      <c r="D9" s="2" t="s">
        <v>1</v>
      </c>
      <c r="E9">
        <f>_xlfn.IFNA(VLOOKUP(A9,'duo-out'!A$2:Q$5000,5,FALSE),B9)</f>
        <v>69</v>
      </c>
      <c r="F9">
        <v>34388.940547306003</v>
      </c>
      <c r="G9" s="2" t="s">
        <v>22</v>
      </c>
      <c r="H9">
        <v>1</v>
      </c>
      <c r="I9">
        <v>0</v>
      </c>
      <c r="J9">
        <v>0.5</v>
      </c>
      <c r="K9">
        <v>0.5</v>
      </c>
      <c r="L9" s="7">
        <v>1.5309059120638666</v>
      </c>
    </row>
    <row r="10" spans="1:12">
      <c r="A10" t="str">
        <f>C10&amp;"-"&amp;D10&amp;"-"&amp;G10&amp;"-"&amp;H10&amp;"-"&amp;K10</f>
        <v>0.5-e-C-2-0.5</v>
      </c>
      <c r="B10">
        <v>103</v>
      </c>
      <c r="C10">
        <v>0.5</v>
      </c>
      <c r="D10" s="2" t="s">
        <v>1</v>
      </c>
      <c r="E10">
        <f>_xlfn.IFNA(VLOOKUP(A10,'duo-out'!A$2:Q$5000,5,FALSE),B10)</f>
        <v>78</v>
      </c>
      <c r="F10">
        <v>36758.675242373662</v>
      </c>
      <c r="G10" s="2" t="s">
        <v>22</v>
      </c>
      <c r="H10">
        <v>2</v>
      </c>
      <c r="I10">
        <v>0</v>
      </c>
      <c r="J10">
        <v>0.5</v>
      </c>
      <c r="K10">
        <v>0.5</v>
      </c>
      <c r="L10" s="7">
        <v>1.1446404859591395</v>
      </c>
    </row>
    <row r="11" spans="1:12">
      <c r="A11" t="str">
        <f>C11&amp;"-"&amp;D11&amp;"-"&amp;G11&amp;"-"&amp;H11&amp;"-"&amp;K11</f>
        <v>0.5-e-D-0-0.5</v>
      </c>
      <c r="B11">
        <v>151</v>
      </c>
      <c r="C11">
        <v>0.5</v>
      </c>
      <c r="D11" s="2" t="s">
        <v>1</v>
      </c>
      <c r="E11">
        <f>_xlfn.IFNA(VLOOKUP(A11,'duo-out'!A$2:Q$5000,5,FALSE),B11)</f>
        <v>151</v>
      </c>
      <c r="F11">
        <v>59008.729763944997</v>
      </c>
      <c r="G11" s="2" t="s">
        <v>23</v>
      </c>
      <c r="H11">
        <v>0</v>
      </c>
      <c r="I11">
        <v>1</v>
      </c>
      <c r="J11">
        <v>0.5</v>
      </c>
      <c r="K11">
        <v>0.5</v>
      </c>
      <c r="L11" s="7">
        <v>136.02965328204041</v>
      </c>
    </row>
    <row r="12" spans="1:12">
      <c r="A12" t="str">
        <f>C12&amp;"-"&amp;D12&amp;"-"&amp;G12&amp;"-"&amp;H12&amp;"-"&amp;K12</f>
        <v>0.5-e-E-2-0.5</v>
      </c>
      <c r="B12">
        <v>203</v>
      </c>
      <c r="C12">
        <v>0.5</v>
      </c>
      <c r="D12" s="2" t="s">
        <v>1</v>
      </c>
      <c r="E12">
        <f>_xlfn.IFNA(VLOOKUP(A12,'duo-out'!A$2:Q$5000,5,FALSE),B12)</f>
        <v>203</v>
      </c>
      <c r="F12">
        <v>68779.098475328996</v>
      </c>
      <c r="G12" s="2" t="s">
        <v>24</v>
      </c>
      <c r="H12">
        <v>2</v>
      </c>
      <c r="I12">
        <v>0</v>
      </c>
      <c r="J12">
        <v>0.5</v>
      </c>
      <c r="K12">
        <v>0.5</v>
      </c>
      <c r="L12" s="7">
        <v>0.87282200217602857</v>
      </c>
    </row>
    <row r="13" spans="1:12">
      <c r="A13" t="str">
        <f>C13&amp;"-"&amp;D13&amp;"-"&amp;G13&amp;"-"&amp;H13&amp;"-"&amp;K13</f>
        <v>0.5-f-X-0-0.5</v>
      </c>
      <c r="B13">
        <v>1</v>
      </c>
      <c r="C13">
        <v>0.5</v>
      </c>
      <c r="D13" s="2" t="s">
        <v>2</v>
      </c>
      <c r="E13">
        <f>_xlfn.IFNA(VLOOKUP(A13,'duo-out'!A$2:Q$5000,5,FALSE),B13)</f>
        <v>1</v>
      </c>
      <c r="F13">
        <v>0.11061750866666668</v>
      </c>
      <c r="G13" s="2" t="s">
        <v>20</v>
      </c>
      <c r="H13">
        <v>0</v>
      </c>
      <c r="I13">
        <v>1</v>
      </c>
      <c r="J13">
        <v>0.5</v>
      </c>
      <c r="K13">
        <v>0.5</v>
      </c>
      <c r="L13" s="7">
        <v>1666.3667600467279</v>
      </c>
    </row>
    <row r="14" spans="1:12">
      <c r="A14" t="str">
        <f>C14&amp;"-"&amp;D14&amp;"-"&amp;G14&amp;"-"&amp;H14&amp;"-"&amp;K14</f>
        <v>0.5-f-X-1-0.5</v>
      </c>
      <c r="B14">
        <v>2</v>
      </c>
      <c r="C14">
        <v>0.5</v>
      </c>
      <c r="D14" s="2" t="s">
        <v>2</v>
      </c>
      <c r="E14">
        <f>_xlfn.IFNA(VLOOKUP(A14,'duo-out'!A$2:Q$5000,5,FALSE),B14)</f>
        <v>2</v>
      </c>
      <c r="F14">
        <v>2731.9166590690002</v>
      </c>
      <c r="G14" s="2" t="s">
        <v>20</v>
      </c>
      <c r="H14">
        <v>1</v>
      </c>
      <c r="I14">
        <v>1</v>
      </c>
      <c r="J14">
        <v>0.5</v>
      </c>
      <c r="K14">
        <v>0.5</v>
      </c>
      <c r="L14" s="7">
        <v>3.34766892605235</v>
      </c>
    </row>
    <row r="15" spans="1:12">
      <c r="A15" t="str">
        <f>C15&amp;"-"&amp;D15&amp;"-"&amp;G15&amp;"-"&amp;H15&amp;"-"&amp;K15</f>
        <v>0.5-f-X-2-0.5</v>
      </c>
      <c r="B15">
        <v>3</v>
      </c>
      <c r="C15">
        <v>0.5</v>
      </c>
      <c r="D15" s="2" t="s">
        <v>2</v>
      </c>
      <c r="E15">
        <f>_xlfn.IFNA(VLOOKUP(A15,'duo-out'!A$2:Q$5000,5,FALSE),B15)</f>
        <v>4</v>
      </c>
      <c r="F15">
        <v>5337.6939204210003</v>
      </c>
      <c r="G15" s="2" t="s">
        <v>20</v>
      </c>
      <c r="H15">
        <v>2</v>
      </c>
      <c r="I15">
        <v>1</v>
      </c>
      <c r="J15">
        <v>0.5</v>
      </c>
      <c r="K15">
        <v>0.5</v>
      </c>
      <c r="L15" s="7">
        <v>1.7692517878335505</v>
      </c>
    </row>
    <row r="16" spans="1:12">
      <c r="A16" t="str">
        <f>C16&amp;"-"&amp;D16&amp;"-"&amp;G16&amp;"-"&amp;H16&amp;"-"&amp;K16</f>
        <v>0.5-f-X-3-0.5</v>
      </c>
      <c r="B16">
        <v>4</v>
      </c>
      <c r="C16">
        <v>0.5</v>
      </c>
      <c r="D16" s="2" t="s">
        <v>2</v>
      </c>
      <c r="E16">
        <f>_xlfn.IFNA(VLOOKUP(A16,'duo-out'!A$2:Q$5000,5,FALSE),B16)</f>
        <v>6</v>
      </c>
      <c r="F16">
        <v>7818.8880409089998</v>
      </c>
      <c r="G16" s="2" t="s">
        <v>20</v>
      </c>
      <c r="H16">
        <v>3</v>
      </c>
      <c r="I16">
        <v>1</v>
      </c>
      <c r="J16">
        <v>0.5</v>
      </c>
      <c r="K16">
        <v>0.5</v>
      </c>
      <c r="L16" s="7">
        <v>0.54178998337368589</v>
      </c>
    </row>
    <row r="17" spans="1:12">
      <c r="A17" t="str">
        <f>C17&amp;"-"&amp;D17&amp;"-"&amp;G17&amp;"-"&amp;H17&amp;"-"&amp;K17</f>
        <v>0.5-f-B-0-0.5</v>
      </c>
      <c r="B17">
        <v>51</v>
      </c>
      <c r="C17">
        <v>0.5</v>
      </c>
      <c r="D17" s="2" t="s">
        <v>2</v>
      </c>
      <c r="E17">
        <f>_xlfn.IFNA(VLOOKUP(A17,'duo-out'!A$2:Q$5000,5,FALSE),B17)</f>
        <v>31</v>
      </c>
      <c r="F17">
        <v>25698.234306450559</v>
      </c>
      <c r="G17" s="2" t="s">
        <v>21</v>
      </c>
      <c r="H17">
        <v>0</v>
      </c>
      <c r="I17">
        <v>0</v>
      </c>
      <c r="J17">
        <v>0.5</v>
      </c>
      <c r="K17">
        <v>0.5</v>
      </c>
      <c r="L17" s="7">
        <v>182.05642030260799</v>
      </c>
    </row>
    <row r="18" spans="1:12">
      <c r="A18" t="str">
        <f>C18&amp;"-"&amp;D18&amp;"-"&amp;G18&amp;"-"&amp;H18&amp;"-"&amp;K18</f>
        <v>0.5-f-B-1-0.5</v>
      </c>
      <c r="B18">
        <v>52</v>
      </c>
      <c r="C18">
        <v>0.5</v>
      </c>
      <c r="D18" s="2" t="s">
        <v>2</v>
      </c>
      <c r="E18">
        <f>_xlfn.IFNA(VLOOKUP(A18,'duo-out'!A$2:Q$5000,5,FALSE),B18)</f>
        <v>36</v>
      </c>
      <c r="F18">
        <v>27493.20113144891</v>
      </c>
      <c r="G18" s="2" t="s">
        <v>21</v>
      </c>
      <c r="H18">
        <v>1</v>
      </c>
      <c r="I18">
        <v>0</v>
      </c>
      <c r="J18">
        <v>0.5</v>
      </c>
      <c r="K18">
        <v>0.5</v>
      </c>
      <c r="L18" s="7">
        <v>1.5309059120638666</v>
      </c>
    </row>
    <row r="19" spans="1:12">
      <c r="A19" t="str">
        <f>C19&amp;"-"&amp;D19&amp;"-"&amp;G19&amp;"-"&amp;H19&amp;"-"&amp;K19</f>
        <v>0.5-f-C-0-0.5</v>
      </c>
      <c r="B19">
        <v>101</v>
      </c>
      <c r="C19">
        <v>0.5</v>
      </c>
      <c r="D19" s="2" t="s">
        <v>2</v>
      </c>
      <c r="E19">
        <f>_xlfn.IFNA(VLOOKUP(A19,'duo-out'!A$2:Q$5000,5,FALSE),B19)</f>
        <v>59</v>
      </c>
      <c r="F19">
        <v>31805.811338869</v>
      </c>
      <c r="G19" s="2" t="s">
        <v>22</v>
      </c>
      <c r="H19">
        <v>0</v>
      </c>
      <c r="I19">
        <v>0</v>
      </c>
      <c r="J19">
        <v>0.5</v>
      </c>
      <c r="K19">
        <v>0.5</v>
      </c>
      <c r="L19" s="7">
        <v>137.97296614612148</v>
      </c>
    </row>
    <row r="20" spans="1:12">
      <c r="A20" t="str">
        <f>C20&amp;"-"&amp;D20&amp;"-"&amp;G20&amp;"-"&amp;H20&amp;"-"&amp;K20</f>
        <v>0.5-f-C-1-0.5</v>
      </c>
      <c r="B20">
        <v>102</v>
      </c>
      <c r="C20">
        <v>0.5</v>
      </c>
      <c r="D20" s="2" t="s">
        <v>2</v>
      </c>
      <c r="E20">
        <f>_xlfn.IFNA(VLOOKUP(A20,'duo-out'!A$2:Q$5000,5,FALSE),B20)</f>
        <v>69</v>
      </c>
      <c r="F20">
        <v>34415.865618374999</v>
      </c>
      <c r="G20" s="2" t="s">
        <v>22</v>
      </c>
      <c r="H20">
        <v>1</v>
      </c>
      <c r="I20">
        <v>0</v>
      </c>
      <c r="J20">
        <v>0.5</v>
      </c>
      <c r="K20">
        <v>0.5</v>
      </c>
      <c r="L20" s="7">
        <v>1.5309059120638666</v>
      </c>
    </row>
    <row r="21" spans="1:12">
      <c r="A21" t="str">
        <f>C21&amp;"-"&amp;D21&amp;"-"&amp;G21&amp;"-"&amp;H21&amp;"-"&amp;K21</f>
        <v>0.5-f-C-2-0.5</v>
      </c>
      <c r="B21">
        <v>103</v>
      </c>
      <c r="C21">
        <v>0.5</v>
      </c>
      <c r="D21" s="2" t="s">
        <v>2</v>
      </c>
      <c r="E21">
        <f>_xlfn.IFNA(VLOOKUP(A21,'duo-out'!A$2:Q$5000,5,FALSE),B21)</f>
        <v>78</v>
      </c>
      <c r="F21">
        <v>36783.685535495999</v>
      </c>
      <c r="G21" s="2" t="s">
        <v>22</v>
      </c>
      <c r="H21">
        <v>2</v>
      </c>
      <c r="I21">
        <v>0</v>
      </c>
      <c r="J21">
        <v>0.5</v>
      </c>
      <c r="K21">
        <v>0.5</v>
      </c>
      <c r="L21" s="7">
        <v>1.2558166195432792</v>
      </c>
    </row>
    <row r="22" spans="1:12">
      <c r="A22" t="str">
        <f>C22&amp;"-"&amp;D22&amp;"-"&amp;G22&amp;"-"&amp;H22&amp;"-"&amp;K22</f>
        <v>0.5-f-D-0-0.5</v>
      </c>
      <c r="B22">
        <v>151</v>
      </c>
      <c r="C22">
        <v>0.5</v>
      </c>
      <c r="D22" s="2" t="s">
        <v>2</v>
      </c>
      <c r="E22">
        <f>_xlfn.IFNA(VLOOKUP(A22,'duo-out'!A$2:Q$5000,5,FALSE),B22)</f>
        <v>151</v>
      </c>
      <c r="F22">
        <v>59008.584059068999</v>
      </c>
      <c r="G22" s="2" t="s">
        <v>23</v>
      </c>
      <c r="H22">
        <v>0</v>
      </c>
      <c r="I22">
        <v>1</v>
      </c>
      <c r="J22">
        <v>0.5</v>
      </c>
      <c r="K22">
        <v>0.5</v>
      </c>
      <c r="L22" s="7">
        <v>134.21641156424252</v>
      </c>
    </row>
    <row r="23" spans="1:12">
      <c r="A23" t="str">
        <f>C23&amp;"-"&amp;D23&amp;"-"&amp;G23&amp;"-"&amp;H23&amp;"-"&amp;K23</f>
        <v>0.5-f-D-2-0.5</v>
      </c>
      <c r="B23">
        <v>153</v>
      </c>
      <c r="C23">
        <v>0.5</v>
      </c>
      <c r="D23" s="2" t="s">
        <v>2</v>
      </c>
      <c r="E23">
        <f>_xlfn.IFNA(VLOOKUP(A23,'duo-out'!A$2:Q$5000,5,FALSE),B23)</f>
        <v>153</v>
      </c>
      <c r="F23">
        <v>64239.684059068997</v>
      </c>
      <c r="G23" s="2" t="s">
        <v>23</v>
      </c>
      <c r="H23">
        <v>2</v>
      </c>
      <c r="I23">
        <v>1</v>
      </c>
      <c r="J23">
        <v>0.5</v>
      </c>
      <c r="K23">
        <v>0.5</v>
      </c>
      <c r="L23" s="7">
        <v>1.2042584055782313</v>
      </c>
    </row>
    <row r="24" spans="1:12">
      <c r="A24" t="str">
        <f>C24&amp;"-"&amp;D24&amp;"-"&amp;G24&amp;"-"&amp;H24&amp;"-"&amp;K24</f>
        <v>0.5-f-E-2-0.5</v>
      </c>
      <c r="B24">
        <v>203</v>
      </c>
      <c r="C24">
        <v>0.5</v>
      </c>
      <c r="D24" s="2" t="s">
        <v>2</v>
      </c>
      <c r="E24">
        <f>_xlfn.IFNA(VLOOKUP(A24,'duo-out'!A$2:Q$5000,5,FALSE),B24)</f>
        <v>203</v>
      </c>
      <c r="F24">
        <v>68802.493063457005</v>
      </c>
      <c r="G24" s="2" t="s">
        <v>24</v>
      </c>
      <c r="H24">
        <v>2</v>
      </c>
      <c r="I24">
        <v>0</v>
      </c>
      <c r="J24">
        <v>0.5</v>
      </c>
      <c r="K24">
        <v>0.5</v>
      </c>
      <c r="L24" s="7">
        <v>0.87282200217602857</v>
      </c>
    </row>
    <row r="25" spans="1:12">
      <c r="A25" t="str">
        <f>C25&amp;"-"&amp;D25&amp;"-"&amp;G25&amp;"-"&amp;H25&amp;"-"&amp;K25</f>
        <v>1.5-e-X-0-0.5</v>
      </c>
      <c r="B25">
        <v>1</v>
      </c>
      <c r="C25">
        <v>1.5</v>
      </c>
      <c r="D25" s="2" t="s">
        <v>1</v>
      </c>
      <c r="E25">
        <f>_xlfn.IFNA(VLOOKUP(A25,'duo-out'!A$2:Q$5000,5,FALSE),B25)</f>
        <v>1</v>
      </c>
      <c r="F25">
        <v>17.904908030000001</v>
      </c>
      <c r="G25" s="2" t="s">
        <v>20</v>
      </c>
      <c r="H25">
        <v>0</v>
      </c>
      <c r="I25">
        <v>1</v>
      </c>
      <c r="J25">
        <v>0.5</v>
      </c>
      <c r="K25">
        <v>0.5</v>
      </c>
      <c r="L25" s="7">
        <v>252828.5641315344</v>
      </c>
    </row>
    <row r="26" spans="1:12">
      <c r="A26" t="str">
        <f>C26&amp;"-"&amp;D26&amp;"-"&amp;G26&amp;"-"&amp;H26&amp;"-"&amp;K26</f>
        <v>1.5-e-X-0-1.5</v>
      </c>
      <c r="B26">
        <v>1</v>
      </c>
      <c r="C26">
        <v>1.5</v>
      </c>
      <c r="D26" s="2" t="s">
        <v>1</v>
      </c>
      <c r="E26">
        <f>_xlfn.IFNA(VLOOKUP(A26,'duo-out'!A$2:Q$5000,5,FALSE),B26)</f>
        <v>2</v>
      </c>
      <c r="F26">
        <v>66.939329396999995</v>
      </c>
      <c r="G26" s="2" t="s">
        <v>20</v>
      </c>
      <c r="H26">
        <v>0</v>
      </c>
      <c r="I26">
        <v>1</v>
      </c>
      <c r="J26">
        <v>0.5</v>
      </c>
      <c r="K26">
        <v>1.5</v>
      </c>
      <c r="L26" s="7">
        <v>240466.24951714044</v>
      </c>
    </row>
    <row r="27" spans="1:12">
      <c r="A27" t="str">
        <f>C27&amp;"-"&amp;D27&amp;"-"&amp;G27&amp;"-"&amp;H27&amp;"-"&amp;K27</f>
        <v>1.5-e-X-1-0.5</v>
      </c>
      <c r="B27">
        <v>2</v>
      </c>
      <c r="C27">
        <v>1.5</v>
      </c>
      <c r="D27" s="2" t="s">
        <v>1</v>
      </c>
      <c r="E27">
        <f>_xlfn.IFNA(VLOOKUP(A27,'duo-out'!A$2:Q$5000,5,FALSE),B27)</f>
        <v>3</v>
      </c>
      <c r="F27">
        <v>2749.6725473060001</v>
      </c>
      <c r="G27" s="2" t="s">
        <v>20</v>
      </c>
      <c r="H27">
        <v>1</v>
      </c>
      <c r="I27">
        <v>1</v>
      </c>
      <c r="J27">
        <v>0.5</v>
      </c>
      <c r="K27">
        <v>0.5</v>
      </c>
      <c r="L27" s="7">
        <v>54.141956954649842</v>
      </c>
    </row>
    <row r="28" spans="1:12">
      <c r="A28" t="str">
        <f>C28&amp;"-"&amp;D28&amp;"-"&amp;G28&amp;"-"&amp;H28&amp;"-"&amp;K28</f>
        <v>1.5-e-X-1-1.5</v>
      </c>
      <c r="B28">
        <v>2</v>
      </c>
      <c r="C28">
        <v>1.5</v>
      </c>
      <c r="D28" s="2" t="s">
        <v>1</v>
      </c>
      <c r="E28">
        <f>_xlfn.IFNA(VLOOKUP(A28,'duo-out'!A$2:Q$5000,5,FALSE),B28)</f>
        <v>4</v>
      </c>
      <c r="F28">
        <v>2796.8856578680002</v>
      </c>
      <c r="G28" s="2" t="s">
        <v>20</v>
      </c>
      <c r="H28">
        <v>1</v>
      </c>
      <c r="I28">
        <v>1</v>
      </c>
      <c r="J28">
        <v>0.5</v>
      </c>
      <c r="K28">
        <v>1.5</v>
      </c>
      <c r="L28" s="7">
        <v>82.989712033355502</v>
      </c>
    </row>
    <row r="29" spans="1:12">
      <c r="A29" t="str">
        <f>C29&amp;"-"&amp;D29&amp;"-"&amp;G29&amp;"-"&amp;H29&amp;"-"&amp;K29</f>
        <v>1.5-e-X-2-0.5</v>
      </c>
      <c r="B29">
        <v>3</v>
      </c>
      <c r="C29">
        <v>1.5</v>
      </c>
      <c r="D29" s="2" t="s">
        <v>1</v>
      </c>
      <c r="E29">
        <f>_xlfn.IFNA(VLOOKUP(A29,'duo-out'!A$2:Q$5000,5,FALSE),B29)</f>
        <v>7</v>
      </c>
      <c r="F29">
        <v>5355.3793353640003</v>
      </c>
      <c r="G29" s="2" t="s">
        <v>20</v>
      </c>
      <c r="H29">
        <v>2</v>
      </c>
      <c r="I29">
        <v>1</v>
      </c>
      <c r="J29">
        <v>0.5</v>
      </c>
      <c r="K29">
        <v>0.5</v>
      </c>
      <c r="L29" s="7">
        <v>6.1250470092609097</v>
      </c>
    </row>
    <row r="30" spans="1:12">
      <c r="A30" t="str">
        <f>C30&amp;"-"&amp;D30&amp;"-"&amp;G30&amp;"-"&amp;H30&amp;"-"&amp;K30</f>
        <v>1.5-e-X-2-1.5</v>
      </c>
      <c r="B30">
        <v>3</v>
      </c>
      <c r="C30">
        <v>1.5</v>
      </c>
      <c r="D30" s="2" t="s">
        <v>1</v>
      </c>
      <c r="E30">
        <f>_xlfn.IFNA(VLOOKUP(A30,'duo-out'!A$2:Q$5000,5,FALSE),B30)</f>
        <v>8</v>
      </c>
      <c r="F30">
        <v>5400.8245592160001</v>
      </c>
      <c r="G30" s="2" t="s">
        <v>20</v>
      </c>
      <c r="H30">
        <v>2</v>
      </c>
      <c r="I30">
        <v>1</v>
      </c>
      <c r="J30">
        <v>0.5</v>
      </c>
      <c r="K30">
        <v>1.5</v>
      </c>
      <c r="L30" s="7">
        <v>7.6832363360361589</v>
      </c>
    </row>
    <row r="31" spans="1:12">
      <c r="A31" t="str">
        <f>C31&amp;"-"&amp;D31&amp;"-"&amp;G31&amp;"-"&amp;H31&amp;"-"&amp;K31</f>
        <v>1.5-e-X-3-0.5</v>
      </c>
      <c r="B31">
        <v>4</v>
      </c>
      <c r="C31">
        <v>1.5</v>
      </c>
      <c r="D31" s="2" t="s">
        <v>1</v>
      </c>
      <c r="E31">
        <f>_xlfn.IFNA(VLOOKUP(A31,'duo-out'!A$2:Q$5000,5,FALSE),B31)</f>
        <v>11</v>
      </c>
      <c r="F31">
        <v>7836.4663465450003</v>
      </c>
      <c r="G31" s="2" t="s">
        <v>20</v>
      </c>
      <c r="H31">
        <v>3</v>
      </c>
      <c r="I31">
        <v>1</v>
      </c>
      <c r="J31">
        <v>0.5</v>
      </c>
      <c r="K31">
        <v>0.5</v>
      </c>
      <c r="L31" s="7">
        <v>1.4174348392252518</v>
      </c>
    </row>
    <row r="32" spans="1:12">
      <c r="A32" t="str">
        <f>C32&amp;"-"&amp;D32&amp;"-"&amp;G32&amp;"-"&amp;H32&amp;"-"&amp;K32</f>
        <v>1.5-e-X-3-1.5</v>
      </c>
      <c r="B32">
        <v>4</v>
      </c>
      <c r="C32">
        <v>1.5</v>
      </c>
      <c r="D32" s="2" t="s">
        <v>1</v>
      </c>
      <c r="E32">
        <f>_xlfn.IFNA(VLOOKUP(A32,'duo-out'!A$2:Q$5000,5,FALSE),B32)</f>
        <v>12</v>
      </c>
      <c r="F32">
        <v>7880.1874988319996</v>
      </c>
      <c r="G32" s="2" t="s">
        <v>20</v>
      </c>
      <c r="H32">
        <v>3</v>
      </c>
      <c r="I32">
        <v>1</v>
      </c>
      <c r="J32">
        <v>0.5</v>
      </c>
      <c r="K32">
        <v>1.5</v>
      </c>
      <c r="L32" s="7">
        <v>3.5264469838246346</v>
      </c>
    </row>
    <row r="33" spans="1:12">
      <c r="A33" t="str">
        <f>C33&amp;"-"&amp;D33&amp;"-"&amp;G33&amp;"-"&amp;H33&amp;"-"&amp;K33</f>
        <v>1.5-e-X-4-0.5</v>
      </c>
      <c r="B33">
        <v>5</v>
      </c>
      <c r="C33">
        <v>1.5</v>
      </c>
      <c r="D33" s="2" t="s">
        <v>1</v>
      </c>
      <c r="E33">
        <f>_xlfn.IFNA(VLOOKUP(A33,'duo-out'!A$2:Q$5000,5,FALSE),B33)</f>
        <v>15</v>
      </c>
      <c r="F33">
        <v>10194.010104994</v>
      </c>
      <c r="G33" s="2" t="s">
        <v>20</v>
      </c>
      <c r="H33">
        <v>4</v>
      </c>
      <c r="I33">
        <v>1</v>
      </c>
      <c r="J33">
        <v>0.5</v>
      </c>
      <c r="K33">
        <v>0.5</v>
      </c>
      <c r="L33" s="7">
        <v>0.59448867851234422</v>
      </c>
    </row>
    <row r="34" spans="1:12">
      <c r="A34" t="str">
        <f>C34&amp;"-"&amp;D34&amp;"-"&amp;G34&amp;"-"&amp;H34&amp;"-"&amp;K34</f>
        <v>1.5-e-X-4-1.5</v>
      </c>
      <c r="B34">
        <v>5</v>
      </c>
      <c r="C34">
        <v>1.5</v>
      </c>
      <c r="D34" s="2" t="s">
        <v>1</v>
      </c>
      <c r="E34">
        <f>_xlfn.IFNA(VLOOKUP(A34,'duo-out'!A$2:Q$5000,5,FALSE),B34)</f>
        <v>16</v>
      </c>
      <c r="F34">
        <v>10236.053304169</v>
      </c>
      <c r="G34" s="2" t="s">
        <v>20</v>
      </c>
      <c r="H34">
        <v>4</v>
      </c>
      <c r="I34">
        <v>1</v>
      </c>
      <c r="J34">
        <v>0.5</v>
      </c>
      <c r="K34">
        <v>1.5</v>
      </c>
      <c r="L34" s="7">
        <v>1.1525788452058117</v>
      </c>
    </row>
    <row r="35" spans="1:12">
      <c r="A35" t="str">
        <f>C35&amp;"-"&amp;D35&amp;"-"&amp;G35&amp;"-"&amp;H35&amp;"-"&amp;K35</f>
        <v>1.5-e-A-0-1.5</v>
      </c>
      <c r="B35">
        <v>251</v>
      </c>
      <c r="C35">
        <v>1.5</v>
      </c>
      <c r="D35" s="2" t="s">
        <v>1</v>
      </c>
      <c r="E35">
        <f>_xlfn.IFNA(VLOOKUP(A35,'duo-out'!A$2:Q$5000,5,FALSE),B35)</f>
        <v>51</v>
      </c>
      <c r="F35">
        <v>23247.653511665812</v>
      </c>
      <c r="G35" s="2" t="s">
        <v>25</v>
      </c>
      <c r="H35">
        <v>0</v>
      </c>
      <c r="I35">
        <v>2</v>
      </c>
      <c r="J35">
        <v>0.5</v>
      </c>
      <c r="K35">
        <v>1.5</v>
      </c>
      <c r="L35" s="7">
        <v>182.05642030260799</v>
      </c>
    </row>
    <row r="36" spans="1:12">
      <c r="A36" t="str">
        <f>C36&amp;"-"&amp;D36&amp;"-"&amp;G36&amp;"-"&amp;H36&amp;"-"&amp;K36</f>
        <v>1.5-e-B-0-0.5</v>
      </c>
      <c r="B36">
        <v>51</v>
      </c>
      <c r="C36">
        <v>1.5</v>
      </c>
      <c r="D36" s="2" t="s">
        <v>1</v>
      </c>
      <c r="E36">
        <f>_xlfn.IFNA(VLOOKUP(A36,'duo-out'!A$2:Q$5000,5,FALSE),B36)</f>
        <v>62</v>
      </c>
      <c r="F36">
        <v>25774.044285394506</v>
      </c>
      <c r="G36" s="2" t="s">
        <v>21</v>
      </c>
      <c r="H36">
        <v>0</v>
      </c>
      <c r="I36">
        <v>0</v>
      </c>
      <c r="J36">
        <v>0.5</v>
      </c>
      <c r="K36">
        <v>0.5</v>
      </c>
      <c r="L36" s="7">
        <v>182.05642030260799</v>
      </c>
    </row>
    <row r="37" spans="1:12">
      <c r="A37" t="str">
        <f>C37&amp;"-"&amp;D37&amp;"-"&amp;G37&amp;"-"&amp;H37&amp;"-"&amp;K37</f>
        <v>1.5-e-A-1-2.5</v>
      </c>
      <c r="B37">
        <v>252</v>
      </c>
      <c r="C37">
        <v>1.5</v>
      </c>
      <c r="D37" s="2" t="s">
        <v>1</v>
      </c>
      <c r="E37">
        <f>_xlfn.IFNA(VLOOKUP(A37,'duo-out'!A$2:Q$5000,5,FALSE),B37)</f>
        <v>252</v>
      </c>
      <c r="F37">
        <v>25926.286421616001</v>
      </c>
      <c r="G37" s="2" t="s">
        <v>25</v>
      </c>
      <c r="H37">
        <v>1</v>
      </c>
      <c r="I37">
        <v>2</v>
      </c>
      <c r="J37">
        <v>0.5</v>
      </c>
      <c r="K37">
        <v>2.5</v>
      </c>
      <c r="L37" s="7">
        <v>2.1122362957808511</v>
      </c>
    </row>
    <row r="38" spans="1:12">
      <c r="A38" t="str">
        <f>C38&amp;"-"&amp;D38&amp;"-"&amp;G38&amp;"-"&amp;H38&amp;"-"&amp;K38</f>
        <v>1.5-e-A-1-1.5</v>
      </c>
      <c r="B38">
        <v>252</v>
      </c>
      <c r="C38">
        <v>1.5</v>
      </c>
      <c r="D38" s="2" t="s">
        <v>1</v>
      </c>
      <c r="E38">
        <f>_xlfn.IFNA(VLOOKUP(A38,'duo-out'!A$2:Q$5000,5,FALSE),B38)</f>
        <v>63</v>
      </c>
      <c r="F38">
        <v>25983.834270971747</v>
      </c>
      <c r="G38" s="2" t="s">
        <v>25</v>
      </c>
      <c r="H38">
        <v>1</v>
      </c>
      <c r="I38">
        <v>2</v>
      </c>
      <c r="J38">
        <v>0.5</v>
      </c>
      <c r="K38">
        <v>1.5</v>
      </c>
      <c r="L38" s="7">
        <v>1.3573925015879369</v>
      </c>
    </row>
    <row r="39" spans="1:12">
      <c r="A39" t="str">
        <f>C39&amp;"-"&amp;D39&amp;"-"&amp;G39&amp;"-"&amp;H39&amp;"-"&amp;K39</f>
        <v>1.5-e-B-1-0.5</v>
      </c>
      <c r="B39">
        <v>52</v>
      </c>
      <c r="C39">
        <v>1.5</v>
      </c>
      <c r="D39" s="2" t="s">
        <v>1</v>
      </c>
      <c r="E39">
        <f>_xlfn.IFNA(VLOOKUP(A39,'duo-out'!A$2:Q$5000,5,FALSE),B39)</f>
        <v>72</v>
      </c>
      <c r="F39">
        <v>27560.038151947294</v>
      </c>
      <c r="G39" s="2" t="s">
        <v>21</v>
      </c>
      <c r="H39">
        <v>1</v>
      </c>
      <c r="I39">
        <v>0</v>
      </c>
      <c r="J39">
        <v>0.5</v>
      </c>
      <c r="K39">
        <v>0.5</v>
      </c>
      <c r="L39" s="7">
        <v>1.0355306494063232</v>
      </c>
    </row>
    <row r="40" spans="1:12">
      <c r="A40" t="str">
        <f>C40&amp;"-"&amp;D40&amp;"-"&amp;G40&amp;"-"&amp;H40&amp;"-"&amp;K40</f>
        <v>1.5-e-A-2-1.5</v>
      </c>
      <c r="B40">
        <v>253</v>
      </c>
      <c r="C40">
        <v>1.5</v>
      </c>
      <c r="D40" s="2" t="s">
        <v>1</v>
      </c>
      <c r="E40">
        <f>_xlfn.IFNA(VLOOKUP(A40,'duo-out'!A$2:Q$5000,5,FALSE),B40)</f>
        <v>80</v>
      </c>
      <c r="F40">
        <v>28526.359388832465</v>
      </c>
      <c r="G40" s="2" t="s">
        <v>25</v>
      </c>
      <c r="H40">
        <v>2</v>
      </c>
      <c r="I40">
        <v>2</v>
      </c>
      <c r="J40">
        <v>0.5</v>
      </c>
      <c r="K40">
        <v>1.5</v>
      </c>
      <c r="L40" s="7">
        <v>0.88707565763797747</v>
      </c>
    </row>
    <row r="41" spans="1:12">
      <c r="A41" t="str">
        <f>C41&amp;"-"&amp;D41&amp;"-"&amp;G41&amp;"-"&amp;H41&amp;"-"&amp;K41</f>
        <v>1.5-e-C-0-0.5</v>
      </c>
      <c r="B41">
        <v>101</v>
      </c>
      <c r="C41">
        <v>1.5</v>
      </c>
      <c r="D41" s="2" t="s">
        <v>1</v>
      </c>
      <c r="E41">
        <f>_xlfn.IFNA(VLOOKUP(A41,'duo-out'!A$2:Q$5000,5,FALSE),B41)</f>
        <v>106</v>
      </c>
      <c r="F41">
        <v>31805.905049689714</v>
      </c>
      <c r="G41" s="2" t="s">
        <v>22</v>
      </c>
      <c r="H41">
        <v>0</v>
      </c>
      <c r="I41">
        <v>0</v>
      </c>
      <c r="J41">
        <v>0.5</v>
      </c>
      <c r="K41">
        <v>0.5</v>
      </c>
      <c r="L41" s="7">
        <v>137.97296614612148</v>
      </c>
    </row>
    <row r="42" spans="1:12">
      <c r="A42" t="str">
        <f>C42&amp;"-"&amp;D42&amp;"-"&amp;G42&amp;"-"&amp;H42&amp;"-"&amp;K42</f>
        <v>1.5-e-C-1-0.5</v>
      </c>
      <c r="B42">
        <v>102</v>
      </c>
      <c r="C42">
        <v>1.5</v>
      </c>
      <c r="D42" s="2" t="s">
        <v>1</v>
      </c>
      <c r="E42">
        <f>_xlfn.IFNA(VLOOKUP(A42,'duo-out'!A$2:Q$5000,5,FALSE),B42)</f>
        <v>119</v>
      </c>
      <c r="F42">
        <v>34415.851530642001</v>
      </c>
      <c r="G42" s="2" t="s">
        <v>22</v>
      </c>
      <c r="H42">
        <v>1</v>
      </c>
      <c r="I42">
        <v>0</v>
      </c>
      <c r="J42">
        <v>0.5</v>
      </c>
      <c r="K42">
        <v>0.5</v>
      </c>
      <c r="L42" s="7">
        <v>1.1602097263419568</v>
      </c>
    </row>
    <row r="43" spans="1:12">
      <c r="A43" t="str">
        <f>C43&amp;"-"&amp;D43&amp;"-"&amp;G43&amp;"-"&amp;H43&amp;"-"&amp;K43</f>
        <v>1.5-e-C-2-0.5</v>
      </c>
      <c r="B43">
        <v>103</v>
      </c>
      <c r="C43">
        <v>1.5</v>
      </c>
      <c r="D43" s="2" t="s">
        <v>1</v>
      </c>
      <c r="E43">
        <f>_xlfn.IFNA(VLOOKUP(A43,'duo-out'!A$2:Q$5000,5,FALSE),B43)</f>
        <v>132</v>
      </c>
      <c r="F43">
        <v>36783.802354730338</v>
      </c>
      <c r="G43" s="2" t="s">
        <v>22</v>
      </c>
      <c r="H43">
        <v>2</v>
      </c>
      <c r="I43">
        <v>0</v>
      </c>
      <c r="J43">
        <v>0.5</v>
      </c>
      <c r="K43">
        <v>0.5</v>
      </c>
      <c r="L43" s="7">
        <v>1.3833296494790666</v>
      </c>
    </row>
    <row r="44" spans="1:12">
      <c r="A44" t="str">
        <f>C44&amp;"-"&amp;D44&amp;"-"&amp;G44&amp;"-"&amp;H44&amp;"-"&amp;K44</f>
        <v>1.5-e-D-0-0.5</v>
      </c>
      <c r="B44">
        <v>151</v>
      </c>
      <c r="C44">
        <v>1.5</v>
      </c>
      <c r="D44" s="2" t="s">
        <v>1</v>
      </c>
      <c r="E44">
        <f>_xlfn.IFNA(VLOOKUP(A44,'duo-out'!A$2:Q$5000,5,FALSE),B44)</f>
        <v>151</v>
      </c>
      <c r="F44">
        <v>58984.988991500002</v>
      </c>
      <c r="G44" s="2" t="s">
        <v>23</v>
      </c>
      <c r="H44">
        <v>0</v>
      </c>
      <c r="I44">
        <v>1</v>
      </c>
      <c r="J44">
        <v>0.5</v>
      </c>
      <c r="K44">
        <v>0.5</v>
      </c>
      <c r="L44" s="7">
        <v>123.1390676558531</v>
      </c>
    </row>
    <row r="45" spans="1:12">
      <c r="A45" t="str">
        <f>C45&amp;"-"&amp;D45&amp;"-"&amp;G45&amp;"-"&amp;H45&amp;"-"&amp;K45</f>
        <v>1.5-e-D-0-1.5</v>
      </c>
      <c r="B45">
        <v>151</v>
      </c>
      <c r="C45">
        <v>1.5</v>
      </c>
      <c r="D45" s="2" t="s">
        <v>1</v>
      </c>
      <c r="E45">
        <f>_xlfn.IFNA(VLOOKUP(A45,'duo-out'!A$2:Q$5000,5,FALSE),B45)</f>
        <v>151</v>
      </c>
      <c r="F45">
        <v>59058.496350116999</v>
      </c>
      <c r="G45" s="2" t="s">
        <v>23</v>
      </c>
      <c r="H45">
        <v>0</v>
      </c>
      <c r="I45">
        <v>1</v>
      </c>
      <c r="J45">
        <v>0.5</v>
      </c>
      <c r="K45">
        <v>1.5</v>
      </c>
      <c r="L45" s="7">
        <v>158.48931924611134</v>
      </c>
    </row>
    <row r="46" spans="1:12">
      <c r="A46" t="str">
        <f>C46&amp;"-"&amp;D46&amp;"-"&amp;G46&amp;"-"&amp;H46&amp;"-"&amp;K46</f>
        <v>1.5-e-E-2-0.5</v>
      </c>
      <c r="B46">
        <v>203</v>
      </c>
      <c r="C46">
        <v>1.5</v>
      </c>
      <c r="D46" s="2" t="s">
        <v>1</v>
      </c>
      <c r="E46">
        <f>_xlfn.IFNA(VLOOKUP(A46,'duo-out'!A$2:Q$5000,5,FALSE),B46)</f>
        <v>203</v>
      </c>
      <c r="F46">
        <v>68802.461544596736</v>
      </c>
      <c r="G46" s="2" t="s">
        <v>24</v>
      </c>
      <c r="H46">
        <v>2</v>
      </c>
      <c r="I46">
        <v>0</v>
      </c>
      <c r="J46">
        <v>0.5</v>
      </c>
      <c r="K46">
        <v>0.5</v>
      </c>
      <c r="L46" s="7">
        <v>0.77880590066750188</v>
      </c>
    </row>
    <row r="47" spans="1:12">
      <c r="A47" t="str">
        <f>C47&amp;"-"&amp;D47&amp;"-"&amp;G47&amp;"-"&amp;H47&amp;"-"&amp;K47</f>
        <v>1.5-f-X-0-0.5</v>
      </c>
      <c r="B47">
        <v>1</v>
      </c>
      <c r="C47">
        <v>1.5</v>
      </c>
      <c r="D47" s="2" t="s">
        <v>2</v>
      </c>
      <c r="E47">
        <f>_xlfn.IFNA(VLOOKUP(A47,'duo-out'!A$2:Q$5000,5,FALSE),B47)</f>
        <v>1</v>
      </c>
      <c r="F47">
        <v>17.881117138</v>
      </c>
      <c r="G47" s="2" t="s">
        <v>20</v>
      </c>
      <c r="H47">
        <v>0</v>
      </c>
      <c r="I47">
        <v>1</v>
      </c>
      <c r="J47">
        <v>0.5</v>
      </c>
      <c r="K47">
        <v>0.5</v>
      </c>
      <c r="L47" s="7">
        <v>295034.06985885801</v>
      </c>
    </row>
    <row r="48" spans="1:12">
      <c r="A48" t="str">
        <f>C48&amp;"-"&amp;D48&amp;"-"&amp;G48&amp;"-"&amp;H48&amp;"-"&amp;K48</f>
        <v>1.5-f-X-0-1.5</v>
      </c>
      <c r="B48">
        <v>1</v>
      </c>
      <c r="C48">
        <v>1.5</v>
      </c>
      <c r="D48" s="2" t="s">
        <v>2</v>
      </c>
      <c r="E48">
        <f>_xlfn.IFNA(VLOOKUP(A48,'duo-out'!A$2:Q$5000,5,FALSE),B48)</f>
        <v>2</v>
      </c>
      <c r="F48">
        <v>67.184059069</v>
      </c>
      <c r="G48" s="2" t="s">
        <v>20</v>
      </c>
      <c r="H48">
        <v>0</v>
      </c>
      <c r="I48">
        <v>1</v>
      </c>
      <c r="J48">
        <v>0.5</v>
      </c>
      <c r="K48">
        <v>1.5</v>
      </c>
      <c r="L48" s="7">
        <v>242816.1742447057</v>
      </c>
    </row>
    <row r="49" spans="1:12">
      <c r="A49" t="str">
        <f>C49&amp;"-"&amp;D49&amp;"-"&amp;G49&amp;"-"&amp;H49&amp;"-"&amp;K49</f>
        <v>1.5-f-X-1-0.5</v>
      </c>
      <c r="B49">
        <v>2</v>
      </c>
      <c r="C49">
        <v>1.5</v>
      </c>
      <c r="D49" s="2" t="s">
        <v>2</v>
      </c>
      <c r="E49">
        <f>_xlfn.IFNA(VLOOKUP(A49,'duo-out'!A$2:Q$5000,5,FALSE),B49)</f>
        <v>3</v>
      </c>
      <c r="F49">
        <v>2749.6526090409998</v>
      </c>
      <c r="G49" s="2" t="s">
        <v>20</v>
      </c>
      <c r="H49">
        <v>1</v>
      </c>
      <c r="I49">
        <v>1</v>
      </c>
      <c r="J49">
        <v>0.5</v>
      </c>
      <c r="K49">
        <v>0.5</v>
      </c>
      <c r="L49" s="7">
        <v>54.141692041949689</v>
      </c>
    </row>
    <row r="50" spans="1:12">
      <c r="A50" t="str">
        <f>C50&amp;"-"&amp;D50&amp;"-"&amp;G50&amp;"-"&amp;H50&amp;"-"&amp;K50</f>
        <v>1.5-f-X-1-1.5</v>
      </c>
      <c r="B50">
        <v>2</v>
      </c>
      <c r="C50">
        <v>1.5</v>
      </c>
      <c r="D50" s="2" t="s">
        <v>2</v>
      </c>
      <c r="E50">
        <f>_xlfn.IFNA(VLOOKUP(A50,'duo-out'!A$2:Q$5000,5,FALSE),B50)</f>
        <v>4</v>
      </c>
      <c r="F50">
        <v>2797.1186183750001</v>
      </c>
      <c r="G50" s="2" t="s">
        <v>20</v>
      </c>
      <c r="H50">
        <v>1</v>
      </c>
      <c r="I50">
        <v>1</v>
      </c>
      <c r="J50">
        <v>0.5</v>
      </c>
      <c r="K50">
        <v>1.5</v>
      </c>
      <c r="L50" s="7">
        <v>82.92519623068803</v>
      </c>
    </row>
    <row r="51" spans="1:12">
      <c r="A51" t="str">
        <f>C51&amp;"-"&amp;D51&amp;"-"&amp;G51&amp;"-"&amp;H51&amp;"-"&amp;K51</f>
        <v>1.5-f-X-2-0.5</v>
      </c>
      <c r="B51">
        <v>3</v>
      </c>
      <c r="C51">
        <v>1.5</v>
      </c>
      <c r="D51" s="2" t="s">
        <v>2</v>
      </c>
      <c r="E51">
        <f>_xlfn.IFNA(VLOOKUP(A51,'duo-out'!A$2:Q$5000,5,FALSE),B51)</f>
        <v>7</v>
      </c>
      <c r="F51">
        <v>5355.3670670359998</v>
      </c>
      <c r="G51" s="2" t="s">
        <v>20</v>
      </c>
      <c r="H51">
        <v>2</v>
      </c>
      <c r="I51">
        <v>1</v>
      </c>
      <c r="J51">
        <v>0.5</v>
      </c>
      <c r="K51">
        <v>0.5</v>
      </c>
      <c r="L51" s="7">
        <v>5.8343923212800233</v>
      </c>
    </row>
    <row r="52" spans="1:12">
      <c r="A52" t="str">
        <f>C52&amp;"-"&amp;D52&amp;"-"&amp;G52&amp;"-"&amp;H52&amp;"-"&amp;K52</f>
        <v>1.5-f-X-2-1.5</v>
      </c>
      <c r="B52">
        <v>3</v>
      </c>
      <c r="C52">
        <v>1.5</v>
      </c>
      <c r="D52" s="2" t="s">
        <v>2</v>
      </c>
      <c r="E52">
        <f>_xlfn.IFNA(VLOOKUP(A52,'duo-out'!A$2:Q$5000,5,FALSE),B52)</f>
        <v>8</v>
      </c>
      <c r="F52">
        <v>5401.0420354959997</v>
      </c>
      <c r="G52" s="2" t="s">
        <v>20</v>
      </c>
      <c r="H52">
        <v>2</v>
      </c>
      <c r="I52">
        <v>1</v>
      </c>
      <c r="J52">
        <v>0.5</v>
      </c>
      <c r="K52">
        <v>1.5</v>
      </c>
      <c r="L52" s="7">
        <v>7.6407085727478359</v>
      </c>
    </row>
    <row r="53" spans="1:12">
      <c r="A53" t="str">
        <f>C53&amp;"-"&amp;D53&amp;"-"&amp;G53&amp;"-"&amp;H53&amp;"-"&amp;K53</f>
        <v>1.5-f-X-3-0.5</v>
      </c>
      <c r="B53">
        <v>4</v>
      </c>
      <c r="C53">
        <v>1.5</v>
      </c>
      <c r="D53" s="2" t="s">
        <v>2</v>
      </c>
      <c r="E53">
        <f>_xlfn.IFNA(VLOOKUP(A53,'duo-out'!A$2:Q$5000,5,FALSE),B53)</f>
        <v>11</v>
      </c>
      <c r="F53">
        <v>7836.467584129</v>
      </c>
      <c r="G53" s="2" t="s">
        <v>20</v>
      </c>
      <c r="H53">
        <v>3</v>
      </c>
      <c r="I53">
        <v>1</v>
      </c>
      <c r="J53">
        <v>0.5</v>
      </c>
      <c r="K53">
        <v>0.5</v>
      </c>
      <c r="L53" s="7">
        <v>1.7545676787978086</v>
      </c>
    </row>
    <row r="54" spans="1:12">
      <c r="A54" t="str">
        <f>C54&amp;"-"&amp;D54&amp;"-"&amp;G54&amp;"-"&amp;H54&amp;"-"&amp;K54</f>
        <v>1.5-f-X-3-1.5</v>
      </c>
      <c r="B54">
        <v>4</v>
      </c>
      <c r="C54">
        <v>1.5</v>
      </c>
      <c r="D54" s="2" t="s">
        <v>2</v>
      </c>
      <c r="E54">
        <f>_xlfn.IFNA(VLOOKUP(A54,'duo-out'!A$2:Q$5000,5,FALSE),B54)</f>
        <v>12</v>
      </c>
      <c r="F54">
        <v>7880.4022523120002</v>
      </c>
      <c r="G54" s="2" t="s">
        <v>20</v>
      </c>
      <c r="H54">
        <v>3</v>
      </c>
      <c r="I54">
        <v>1</v>
      </c>
      <c r="J54">
        <v>0.5</v>
      </c>
      <c r="K54">
        <v>1.5</v>
      </c>
      <c r="L54" s="7">
        <v>3.352882537877695</v>
      </c>
    </row>
    <row r="55" spans="1:12">
      <c r="A55" t="str">
        <f>C55&amp;"-"&amp;D55&amp;"-"&amp;G55&amp;"-"&amp;H55&amp;"-"&amp;K55</f>
        <v>1.5-f-X-4-0.5</v>
      </c>
      <c r="B55">
        <v>5</v>
      </c>
      <c r="C55">
        <v>1.5</v>
      </c>
      <c r="D55" s="2" t="s">
        <v>2</v>
      </c>
      <c r="E55">
        <f>_xlfn.IFNA(VLOOKUP(A55,'duo-out'!A$2:Q$5000,5,FALSE),B55)</f>
        <v>15</v>
      </c>
      <c r="F55">
        <v>10193.997537490999</v>
      </c>
      <c r="G55" s="2" t="s">
        <v>20</v>
      </c>
      <c r="H55">
        <v>4</v>
      </c>
      <c r="I55">
        <v>1</v>
      </c>
      <c r="J55">
        <v>0.5</v>
      </c>
      <c r="K55">
        <v>0.5</v>
      </c>
      <c r="L55" s="7">
        <v>0.58885429993527694</v>
      </c>
    </row>
    <row r="56" spans="1:12">
      <c r="A56" t="str">
        <f>C56&amp;"-"&amp;D56&amp;"-"&amp;G56&amp;"-"&amp;H56&amp;"-"&amp;K56</f>
        <v>1.5-f-X-4-1.5</v>
      </c>
      <c r="B56">
        <v>5</v>
      </c>
      <c r="C56">
        <v>1.5</v>
      </c>
      <c r="D56" s="2" t="s">
        <v>2</v>
      </c>
      <c r="E56">
        <f>_xlfn.IFNA(VLOOKUP(A56,'duo-out'!A$2:Q$5000,5,FALSE),B56)</f>
        <v>16</v>
      </c>
      <c r="F56">
        <v>10236.249340909</v>
      </c>
      <c r="G56" s="2" t="s">
        <v>20</v>
      </c>
      <c r="H56">
        <v>4</v>
      </c>
      <c r="I56">
        <v>1</v>
      </c>
      <c r="J56">
        <v>0.5</v>
      </c>
      <c r="K56">
        <v>1.5</v>
      </c>
      <c r="L56" s="7">
        <v>1.707405727450676</v>
      </c>
    </row>
    <row r="57" spans="1:12">
      <c r="A57" t="str">
        <f>C57&amp;"-"&amp;D57&amp;"-"&amp;G57&amp;"-"&amp;H57&amp;"-"&amp;K57</f>
        <v>1.5-f-A-0-1.5</v>
      </c>
      <c r="B57">
        <v>251</v>
      </c>
      <c r="C57">
        <v>1.5</v>
      </c>
      <c r="D57" s="2" t="s">
        <v>2</v>
      </c>
      <c r="E57">
        <f>_xlfn.IFNA(VLOOKUP(A57,'duo-out'!A$2:Q$5000,5,FALSE),B57)</f>
        <v>51</v>
      </c>
      <c r="F57">
        <v>23247.641927377303</v>
      </c>
      <c r="G57" s="2" t="s">
        <v>25</v>
      </c>
      <c r="H57">
        <v>0</v>
      </c>
      <c r="I57">
        <v>2</v>
      </c>
      <c r="J57">
        <v>0.5</v>
      </c>
      <c r="K57">
        <v>1.5</v>
      </c>
      <c r="L57" s="7">
        <v>182.05642030260799</v>
      </c>
    </row>
    <row r="58" spans="1:12">
      <c r="A58" t="str">
        <f>C58&amp;"-"&amp;D58&amp;"-"&amp;G58&amp;"-"&amp;H58&amp;"-"&amp;K58</f>
        <v>1.5-f-B-0-0.5</v>
      </c>
      <c r="B58">
        <v>51</v>
      </c>
      <c r="C58">
        <v>1.5</v>
      </c>
      <c r="D58" s="2" t="s">
        <v>2</v>
      </c>
      <c r="E58">
        <f>_xlfn.IFNA(VLOOKUP(A58,'duo-out'!A$2:Q$5000,5,FALSE),B58)</f>
        <v>62</v>
      </c>
      <c r="F58">
        <v>25723.476588001729</v>
      </c>
      <c r="G58" s="2" t="s">
        <v>21</v>
      </c>
      <c r="H58">
        <v>0</v>
      </c>
      <c r="I58">
        <v>0</v>
      </c>
      <c r="J58">
        <v>0.5</v>
      </c>
      <c r="K58">
        <v>0.5</v>
      </c>
      <c r="L58" s="7">
        <v>170.01913682277322</v>
      </c>
    </row>
    <row r="59" spans="1:12">
      <c r="A59" t="str">
        <f>C59&amp;"-"&amp;D59&amp;"-"&amp;G59&amp;"-"&amp;H59&amp;"-"&amp;K59</f>
        <v>1.5-f-A-1-2.5</v>
      </c>
      <c r="B59">
        <v>252</v>
      </c>
      <c r="C59">
        <v>1.5</v>
      </c>
      <c r="D59" s="2" t="s">
        <v>2</v>
      </c>
      <c r="E59">
        <f>_xlfn.IFNA(VLOOKUP(A59,'duo-out'!A$2:Q$5000,5,FALSE),B59)</f>
        <v>252</v>
      </c>
      <c r="F59">
        <v>25926.233885802998</v>
      </c>
      <c r="G59" s="2" t="s">
        <v>25</v>
      </c>
      <c r="H59">
        <v>1</v>
      </c>
      <c r="I59">
        <v>2</v>
      </c>
      <c r="J59">
        <v>0.5</v>
      </c>
      <c r="K59">
        <v>2.5</v>
      </c>
      <c r="L59" s="7">
        <v>2.4263223583284943</v>
      </c>
    </row>
    <row r="60" spans="1:12">
      <c r="A60" t="str">
        <f>C60&amp;"-"&amp;D60&amp;"-"&amp;G60&amp;"-"&amp;H60&amp;"-"&amp;K60</f>
        <v>1.5-f-A-1-1.5</v>
      </c>
      <c r="B60">
        <v>252</v>
      </c>
      <c r="C60">
        <v>1.5</v>
      </c>
      <c r="D60" s="2" t="s">
        <v>2</v>
      </c>
      <c r="E60">
        <f>_xlfn.IFNA(VLOOKUP(A60,'duo-out'!A$2:Q$5000,5,FALSE),B60)</f>
        <v>63</v>
      </c>
      <c r="F60">
        <v>25983.810302439735</v>
      </c>
      <c r="G60" s="2" t="s">
        <v>25</v>
      </c>
      <c r="H60">
        <v>1</v>
      </c>
      <c r="I60">
        <v>2</v>
      </c>
      <c r="J60">
        <v>0.5</v>
      </c>
      <c r="K60">
        <v>1.5</v>
      </c>
      <c r="L60" s="7">
        <v>1.5309059120638666</v>
      </c>
    </row>
    <row r="61" spans="1:12">
      <c r="A61" t="str">
        <f>C61&amp;"-"&amp;D61&amp;"-"&amp;G61&amp;"-"&amp;H61&amp;"-"&amp;K61</f>
        <v>1.5-f-B-1-0.5</v>
      </c>
      <c r="B61">
        <v>52</v>
      </c>
      <c r="C61">
        <v>1.5</v>
      </c>
      <c r="D61" s="2" t="s">
        <v>2</v>
      </c>
      <c r="E61">
        <f>_xlfn.IFNA(VLOOKUP(A61,'duo-out'!A$2:Q$5000,5,FALSE),B61)</f>
        <v>72</v>
      </c>
      <c r="F61">
        <v>27515.492236295922</v>
      </c>
      <c r="G61" s="2" t="s">
        <v>21</v>
      </c>
      <c r="H61">
        <v>1</v>
      </c>
      <c r="I61">
        <v>0</v>
      </c>
      <c r="J61">
        <v>0.5</v>
      </c>
      <c r="K61">
        <v>0.5</v>
      </c>
      <c r="L61" s="7">
        <v>1.2858676343800339</v>
      </c>
    </row>
    <row r="62" spans="1:12">
      <c r="A62" t="str">
        <f>C62&amp;"-"&amp;D62&amp;"-"&amp;G62&amp;"-"&amp;H62&amp;"-"&amp;K62</f>
        <v>1.5-f-A-2-1.5</v>
      </c>
      <c r="B62">
        <v>253</v>
      </c>
      <c r="C62">
        <v>1.5</v>
      </c>
      <c r="D62" s="2" t="s">
        <v>2</v>
      </c>
      <c r="E62">
        <f>_xlfn.IFNA(VLOOKUP(A62,'duo-out'!A$2:Q$5000,5,FALSE),B62)</f>
        <v>80</v>
      </c>
      <c r="F62">
        <v>28526.383658024155</v>
      </c>
      <c r="G62" s="2" t="s">
        <v>25</v>
      </c>
      <c r="H62">
        <v>2</v>
      </c>
      <c r="I62">
        <v>2</v>
      </c>
      <c r="J62">
        <v>0.5</v>
      </c>
      <c r="K62">
        <v>1.5</v>
      </c>
      <c r="L62" s="7">
        <v>1.0425936230205444</v>
      </c>
    </row>
    <row r="63" spans="1:12">
      <c r="A63" t="str">
        <f>C63&amp;"-"&amp;D63&amp;"-"&amp;G63&amp;"-"&amp;H63&amp;"-"&amp;K63</f>
        <v>1.5-f-A-3-1.5</v>
      </c>
      <c r="B63">
        <v>254</v>
      </c>
      <c r="C63">
        <v>1.5</v>
      </c>
      <c r="D63" s="2" t="s">
        <v>2</v>
      </c>
      <c r="E63">
        <f>_xlfn.IFNA(VLOOKUP(A63,'duo-out'!A$2:Q$5000,5,FALSE),B63)</f>
        <v>103</v>
      </c>
      <c r="F63">
        <v>30855.009462095331</v>
      </c>
      <c r="G63" s="2" t="s">
        <v>25</v>
      </c>
      <c r="H63">
        <v>3</v>
      </c>
      <c r="I63">
        <v>2</v>
      </c>
      <c r="J63">
        <v>0.5</v>
      </c>
      <c r="K63">
        <v>1.5</v>
      </c>
      <c r="L63" s="7">
        <v>1.7086033944017684</v>
      </c>
    </row>
    <row r="64" spans="1:12">
      <c r="A64" t="str">
        <f>C64&amp;"-"&amp;D64&amp;"-"&amp;G64&amp;"-"&amp;H64&amp;"-"&amp;K64</f>
        <v>1.5-f-C-0-0.5</v>
      </c>
      <c r="B64">
        <v>101</v>
      </c>
      <c r="C64">
        <v>1.5</v>
      </c>
      <c r="D64" s="2" t="s">
        <v>2</v>
      </c>
      <c r="E64">
        <f>_xlfn.IFNA(VLOOKUP(A64,'duo-out'!A$2:Q$5000,5,FALSE),B64)</f>
        <v>106</v>
      </c>
      <c r="F64">
        <v>31862.82344714475</v>
      </c>
      <c r="G64" s="2" t="s">
        <v>22</v>
      </c>
      <c r="H64">
        <v>0</v>
      </c>
      <c r="I64">
        <v>0</v>
      </c>
      <c r="J64">
        <v>0.5</v>
      </c>
      <c r="K64">
        <v>0.5</v>
      </c>
      <c r="L64" s="7">
        <v>137.97296614612148</v>
      </c>
    </row>
    <row r="65" spans="1:12">
      <c r="A65" t="str">
        <f>C65&amp;"-"&amp;D65&amp;"-"&amp;G65&amp;"-"&amp;H65&amp;"-"&amp;K65</f>
        <v>1.5-f-C-1-0.5</v>
      </c>
      <c r="B65">
        <v>102</v>
      </c>
      <c r="C65">
        <v>1.5</v>
      </c>
      <c r="D65" s="2" t="s">
        <v>2</v>
      </c>
      <c r="E65">
        <f>_xlfn.IFNA(VLOOKUP(A65,'duo-out'!A$2:Q$5000,5,FALSE),B65)</f>
        <v>119</v>
      </c>
      <c r="F65">
        <v>34469.844463987407</v>
      </c>
      <c r="G65" s="2" t="s">
        <v>22</v>
      </c>
      <c r="H65">
        <v>1</v>
      </c>
      <c r="I65">
        <v>0</v>
      </c>
      <c r="J65">
        <v>0.5</v>
      </c>
      <c r="K65">
        <v>0.5</v>
      </c>
      <c r="L65" s="7">
        <v>1.5309059120638666</v>
      </c>
    </row>
    <row r="66" spans="1:12">
      <c r="A66" t="str">
        <f>C66&amp;"-"&amp;D66&amp;"-"&amp;G66&amp;"-"&amp;H66&amp;"-"&amp;K66</f>
        <v>1.5-f-C-2-0.5</v>
      </c>
      <c r="B66">
        <v>103</v>
      </c>
      <c r="C66">
        <v>1.5</v>
      </c>
      <c r="D66" s="2" t="s">
        <v>2</v>
      </c>
      <c r="E66">
        <f>_xlfn.IFNA(VLOOKUP(A66,'duo-out'!A$2:Q$5000,5,FALSE),B66)</f>
        <v>132</v>
      </c>
      <c r="F66">
        <v>36834.114522509495</v>
      </c>
      <c r="G66" s="2" t="s">
        <v>22</v>
      </c>
      <c r="H66">
        <v>2</v>
      </c>
      <c r="I66">
        <v>0</v>
      </c>
      <c r="J66">
        <v>0.5</v>
      </c>
      <c r="K66">
        <v>0.5</v>
      </c>
      <c r="L66" s="7">
        <v>1.3171435475805786</v>
      </c>
    </row>
    <row r="67" spans="1:12">
      <c r="A67" t="str">
        <f>C67&amp;"-"&amp;D67&amp;"-"&amp;G67&amp;"-"&amp;H67&amp;"-"&amp;K67</f>
        <v>1.5-f-D-0-0.5</v>
      </c>
      <c r="B67">
        <v>151</v>
      </c>
      <c r="C67">
        <v>1.5</v>
      </c>
      <c r="D67" s="2" t="s">
        <v>2</v>
      </c>
      <c r="E67">
        <f>_xlfn.IFNA(VLOOKUP(A67,'duo-out'!A$2:Q$5000,5,FALSE),B67)</f>
        <v>151</v>
      </c>
      <c r="F67">
        <v>58985.067466538843</v>
      </c>
      <c r="G67" s="2" t="s">
        <v>23</v>
      </c>
      <c r="H67">
        <v>0</v>
      </c>
      <c r="I67">
        <v>1</v>
      </c>
      <c r="J67">
        <v>0.5</v>
      </c>
      <c r="K67">
        <v>0.5</v>
      </c>
      <c r="L67" s="7">
        <v>150.36423208983987</v>
      </c>
    </row>
    <row r="68" spans="1:12">
      <c r="A68" t="str">
        <f>C68&amp;"-"&amp;D68&amp;"-"&amp;G68&amp;"-"&amp;H68&amp;"-"&amp;K68</f>
        <v>1.5-f-D-0-1.5</v>
      </c>
      <c r="B68">
        <v>151</v>
      </c>
      <c r="C68">
        <v>1.5</v>
      </c>
      <c r="D68" s="2" t="s">
        <v>2</v>
      </c>
      <c r="E68">
        <f>_xlfn.IFNA(VLOOKUP(A68,'duo-out'!A$2:Q$5000,5,FALSE),B68)</f>
        <v>151</v>
      </c>
      <c r="F68">
        <v>59058.394460954507</v>
      </c>
      <c r="G68" s="2" t="s">
        <v>23</v>
      </c>
      <c r="H68">
        <v>0</v>
      </c>
      <c r="I68">
        <v>1</v>
      </c>
      <c r="J68">
        <v>0.5</v>
      </c>
      <c r="K68">
        <v>1.5</v>
      </c>
      <c r="L68" s="7">
        <v>116.91865683187225</v>
      </c>
    </row>
    <row r="69" spans="1:12">
      <c r="A69" t="str">
        <f>C69&amp;"-"&amp;D69&amp;"-"&amp;G69&amp;"-"&amp;H69&amp;"-"&amp;K69</f>
        <v>1.5-f-D-2-0.5</v>
      </c>
      <c r="B69">
        <v>153</v>
      </c>
      <c r="C69">
        <v>1.5</v>
      </c>
      <c r="D69" s="2" t="s">
        <v>2</v>
      </c>
      <c r="E69">
        <f>_xlfn.IFNA(VLOOKUP(A69,'duo-out'!A$2:Q$5000,5,FALSE),B69)</f>
        <v>153</v>
      </c>
      <c r="F69">
        <v>64221.288438207674</v>
      </c>
      <c r="G69" s="2" t="s">
        <v>23</v>
      </c>
      <c r="H69">
        <v>2</v>
      </c>
      <c r="I69">
        <v>1</v>
      </c>
      <c r="J69">
        <v>0.5</v>
      </c>
      <c r="K69">
        <v>0.5</v>
      </c>
      <c r="L69" s="7">
        <v>0.75624008725083014</v>
      </c>
    </row>
    <row r="70" spans="1:12">
      <c r="A70" t="str">
        <f>C70&amp;"-"&amp;D70&amp;"-"&amp;G70&amp;"-"&amp;H70&amp;"-"&amp;K70</f>
        <v>1.5-f-D-2-1.5</v>
      </c>
      <c r="B70">
        <v>153</v>
      </c>
      <c r="C70">
        <v>1.5</v>
      </c>
      <c r="D70" s="2" t="s">
        <v>2</v>
      </c>
      <c r="E70">
        <f>_xlfn.IFNA(VLOOKUP(A70,'duo-out'!A$2:Q$5000,5,FALSE),B70)</f>
        <v>153</v>
      </c>
      <c r="F70">
        <v>64287.063531011001</v>
      </c>
      <c r="G70" s="2" t="s">
        <v>23</v>
      </c>
      <c r="H70">
        <v>2</v>
      </c>
      <c r="I70">
        <v>1</v>
      </c>
      <c r="J70">
        <v>0.5</v>
      </c>
      <c r="K70">
        <v>1.5</v>
      </c>
      <c r="L70" s="7">
        <v>0.80626011279986709</v>
      </c>
    </row>
    <row r="71" spans="1:12">
      <c r="A71" t="str">
        <f>C71&amp;"-"&amp;D71&amp;"-"&amp;G71&amp;"-"&amp;H71&amp;"-"&amp;K71</f>
        <v>1.5-f-E-2-0.5</v>
      </c>
      <c r="B71">
        <v>203</v>
      </c>
      <c r="C71">
        <v>1.5</v>
      </c>
      <c r="D71" s="2" t="s">
        <v>2</v>
      </c>
      <c r="E71">
        <f>_xlfn.IFNA(VLOOKUP(A71,'duo-out'!A$2:Q$5000,5,FALSE),B71)</f>
        <v>203</v>
      </c>
      <c r="F71">
        <v>68851.446063539493</v>
      </c>
      <c r="G71" s="2" t="s">
        <v>24</v>
      </c>
      <c r="H71">
        <v>2</v>
      </c>
      <c r="I71">
        <v>0</v>
      </c>
      <c r="J71">
        <v>0.5</v>
      </c>
      <c r="K71">
        <v>0.5</v>
      </c>
      <c r="L71" s="7">
        <v>0.75983568565159243</v>
      </c>
    </row>
    <row r="72" spans="1:12">
      <c r="A72" t="str">
        <f>C72&amp;"-"&amp;D72&amp;"-"&amp;G72&amp;"-"&amp;H72&amp;"-"&amp;K72</f>
        <v>2.5-e-X-0-0.5</v>
      </c>
      <c r="B72">
        <v>1</v>
      </c>
      <c r="C72">
        <v>2.5</v>
      </c>
      <c r="D72" s="2" t="s">
        <v>1</v>
      </c>
      <c r="E72">
        <f>_xlfn.IFNA(VLOOKUP(A72,'duo-out'!A$2:Q$5000,5,FALSE),B72)</f>
        <v>1</v>
      </c>
      <c r="F72">
        <v>73.311875474000004</v>
      </c>
      <c r="G72" s="2" t="s">
        <v>20</v>
      </c>
      <c r="H72">
        <v>0</v>
      </c>
      <c r="I72">
        <v>1</v>
      </c>
      <c r="J72">
        <v>0.5</v>
      </c>
      <c r="K72">
        <v>0.5</v>
      </c>
      <c r="L72" s="7">
        <v>13915.247060287462</v>
      </c>
    </row>
    <row r="73" spans="1:12">
      <c r="A73" t="str">
        <f>C73&amp;"-"&amp;D73&amp;"-"&amp;G73&amp;"-"&amp;H73&amp;"-"&amp;K73</f>
        <v>2.5-e-X-0-1.5</v>
      </c>
      <c r="B73">
        <v>1</v>
      </c>
      <c r="C73">
        <v>2.5</v>
      </c>
      <c r="D73" s="2" t="s">
        <v>1</v>
      </c>
      <c r="E73">
        <f>_xlfn.IFNA(VLOOKUP(A73,'duo-out'!A$2:Q$5000,5,FALSE),B73)</f>
        <v>2</v>
      </c>
      <c r="F73">
        <v>153.19513130199999</v>
      </c>
      <c r="G73" s="2" t="s">
        <v>20</v>
      </c>
      <c r="H73">
        <v>0</v>
      </c>
      <c r="I73">
        <v>1</v>
      </c>
      <c r="J73">
        <v>0.5</v>
      </c>
      <c r="K73">
        <v>1.5</v>
      </c>
      <c r="L73" s="7">
        <v>110333.6504096015</v>
      </c>
    </row>
    <row r="74" spans="1:12">
      <c r="A74" t="str">
        <f>C74&amp;"-"&amp;D74&amp;"-"&amp;G74&amp;"-"&amp;H74&amp;"-"&amp;K74</f>
        <v>2.5-e-X-1-0.5</v>
      </c>
      <c r="B74">
        <v>2</v>
      </c>
      <c r="C74">
        <v>2.5</v>
      </c>
      <c r="D74" s="2" t="s">
        <v>1</v>
      </c>
      <c r="E74">
        <f>_xlfn.IFNA(VLOOKUP(A74,'duo-out'!A$2:Q$5000,5,FALSE),B74)</f>
        <v>3</v>
      </c>
      <c r="F74">
        <v>2803.0115306419998</v>
      </c>
      <c r="G74" s="2" t="s">
        <v>20</v>
      </c>
      <c r="H74">
        <v>1</v>
      </c>
      <c r="I74">
        <v>1</v>
      </c>
      <c r="J74">
        <v>0.5</v>
      </c>
      <c r="K74">
        <v>0.5</v>
      </c>
      <c r="L74" s="7">
        <v>81.472458921605821</v>
      </c>
    </row>
    <row r="75" spans="1:12">
      <c r="A75" t="str">
        <f>C75&amp;"-"&amp;D75&amp;"-"&amp;G75&amp;"-"&amp;H75&amp;"-"&amp;K75</f>
        <v>2.5-e-X-1-1.5</v>
      </c>
      <c r="B75">
        <v>2</v>
      </c>
      <c r="C75">
        <v>2.5</v>
      </c>
      <c r="D75" s="2" t="s">
        <v>1</v>
      </c>
      <c r="E75">
        <f>_xlfn.IFNA(VLOOKUP(A75,'duo-out'!A$2:Q$5000,5,FALSE),B75)</f>
        <v>4</v>
      </c>
      <c r="F75">
        <v>2879.9121176210001</v>
      </c>
      <c r="G75" s="2" t="s">
        <v>20</v>
      </c>
      <c r="H75">
        <v>1</v>
      </c>
      <c r="I75">
        <v>1</v>
      </c>
      <c r="J75">
        <v>0.5</v>
      </c>
      <c r="K75">
        <v>1.5</v>
      </c>
      <c r="L75" s="7">
        <v>64.382294832877577</v>
      </c>
    </row>
    <row r="76" spans="1:12">
      <c r="A76" t="str">
        <f>C76&amp;"-"&amp;D76&amp;"-"&amp;G76&amp;"-"&amp;H76&amp;"-"&amp;K76</f>
        <v>2.5-e-X-2-0.5</v>
      </c>
      <c r="B76">
        <v>3</v>
      </c>
      <c r="C76">
        <v>2.5</v>
      </c>
      <c r="D76" s="2" t="s">
        <v>1</v>
      </c>
      <c r="E76">
        <f>_xlfn.IFNA(VLOOKUP(A76,'duo-out'!A$2:Q$5000,5,FALSE),B76)</f>
        <v>7</v>
      </c>
      <c r="F76">
        <v>5406.6751058729997</v>
      </c>
      <c r="G76" s="2" t="s">
        <v>20</v>
      </c>
      <c r="H76">
        <v>2</v>
      </c>
      <c r="I76">
        <v>1</v>
      </c>
      <c r="J76">
        <v>0.5</v>
      </c>
      <c r="K76">
        <v>0.5</v>
      </c>
      <c r="L76" s="7">
        <v>6.9127372507536125</v>
      </c>
    </row>
    <row r="77" spans="1:12">
      <c r="A77" t="str">
        <f>C77&amp;"-"&amp;D77&amp;"-"&amp;G77&amp;"-"&amp;H77&amp;"-"&amp;K77</f>
        <v>2.5-e-X-2-1.5</v>
      </c>
      <c r="B77">
        <v>3</v>
      </c>
      <c r="C77">
        <v>2.5</v>
      </c>
      <c r="D77" s="2" t="s">
        <v>1</v>
      </c>
      <c r="E77">
        <f>_xlfn.IFNA(VLOOKUP(A77,'duo-out'!A$2:Q$5000,5,FALSE),B77)</f>
        <v>8</v>
      </c>
      <c r="F77">
        <v>5480.6403216159997</v>
      </c>
      <c r="G77" s="2" t="s">
        <v>20</v>
      </c>
      <c r="H77">
        <v>2</v>
      </c>
      <c r="I77">
        <v>1</v>
      </c>
      <c r="J77">
        <v>0.5</v>
      </c>
      <c r="K77">
        <v>1.5</v>
      </c>
      <c r="L77" s="7">
        <v>6.9379433950156093</v>
      </c>
    </row>
    <row r="78" spans="1:12">
      <c r="A78" t="str">
        <f>C78&amp;"-"&amp;D78&amp;"-"&amp;G78&amp;"-"&amp;H78&amp;"-"&amp;K78</f>
        <v>2.5-e-X-3-0.5</v>
      </c>
      <c r="B78">
        <v>4</v>
      </c>
      <c r="C78">
        <v>2.5</v>
      </c>
      <c r="D78" s="2" t="s">
        <v>1</v>
      </c>
      <c r="E78">
        <f>_xlfn.IFNA(VLOOKUP(A78,'duo-out'!A$2:Q$5000,5,FALSE),B78)</f>
        <v>11</v>
      </c>
      <c r="F78">
        <v>7885.7404258610004</v>
      </c>
      <c r="G78" s="2" t="s">
        <v>20</v>
      </c>
      <c r="H78">
        <v>3</v>
      </c>
      <c r="I78">
        <v>1</v>
      </c>
      <c r="J78">
        <v>0.5</v>
      </c>
      <c r="K78">
        <v>0.5</v>
      </c>
      <c r="L78" s="7">
        <v>6.042910870324957</v>
      </c>
    </row>
    <row r="79" spans="1:12">
      <c r="A79" t="str">
        <f>C79&amp;"-"&amp;D79&amp;"-"&amp;G79&amp;"-"&amp;H79&amp;"-"&amp;K79</f>
        <v>2.5-e-X-3-1.5</v>
      </c>
      <c r="B79">
        <v>4</v>
      </c>
      <c r="C79">
        <v>2.5</v>
      </c>
      <c r="D79" s="2" t="s">
        <v>1</v>
      </c>
      <c r="E79">
        <f>_xlfn.IFNA(VLOOKUP(A79,'duo-out'!A$2:Q$5000,5,FALSE),B79)</f>
        <v>12</v>
      </c>
      <c r="F79">
        <v>7956.8158511600004</v>
      </c>
      <c r="G79" s="2" t="s">
        <v>20</v>
      </c>
      <c r="H79">
        <v>3</v>
      </c>
      <c r="I79">
        <v>1</v>
      </c>
      <c r="J79">
        <v>0.5</v>
      </c>
      <c r="K79">
        <v>1.5</v>
      </c>
      <c r="L79" s="7">
        <v>4.5408781491738486</v>
      </c>
    </row>
    <row r="80" spans="1:12">
      <c r="A80" t="str">
        <f>C80&amp;"-"&amp;D80&amp;"-"&amp;G80&amp;"-"&amp;H80&amp;"-"&amp;K80</f>
        <v>2.5-e-X-4-0.5</v>
      </c>
      <c r="B80">
        <v>5</v>
      </c>
      <c r="C80">
        <v>2.5</v>
      </c>
      <c r="D80" s="2" t="s">
        <v>1</v>
      </c>
      <c r="E80">
        <f>_xlfn.IFNA(VLOOKUP(A80,'duo-out'!A$2:Q$5000,5,FALSE),B80)</f>
        <v>15</v>
      </c>
      <c r="F80">
        <v>10241.262767123</v>
      </c>
      <c r="G80" s="2" t="s">
        <v>20</v>
      </c>
      <c r="H80">
        <v>4</v>
      </c>
      <c r="I80">
        <v>1</v>
      </c>
      <c r="J80">
        <v>0.5</v>
      </c>
      <c r="K80">
        <v>0.5</v>
      </c>
      <c r="L80" s="7">
        <v>0.80512843942124301</v>
      </c>
    </row>
    <row r="81" spans="1:12">
      <c r="A81" t="str">
        <f>C81&amp;"-"&amp;D81&amp;"-"&amp;G81&amp;"-"&amp;H81&amp;"-"&amp;K81</f>
        <v>2.5-e-X-4-1.5</v>
      </c>
      <c r="B81">
        <v>5</v>
      </c>
      <c r="C81">
        <v>2.5</v>
      </c>
      <c r="D81" s="2" t="s">
        <v>1</v>
      </c>
      <c r="E81">
        <f>_xlfn.IFNA(VLOOKUP(A81,'duo-out'!A$2:Q$5000,5,FALSE),B81)</f>
        <v>16</v>
      </c>
      <c r="F81">
        <v>10309.482905875</v>
      </c>
      <c r="G81" s="2" t="s">
        <v>20</v>
      </c>
      <c r="H81">
        <v>4</v>
      </c>
      <c r="I81">
        <v>1</v>
      </c>
      <c r="J81">
        <v>0.5</v>
      </c>
      <c r="K81">
        <v>1.5</v>
      </c>
      <c r="L81" s="7">
        <v>1.5610372638785119</v>
      </c>
    </row>
    <row r="82" spans="1:12">
      <c r="A82" t="str">
        <f>C82&amp;"-"&amp;D82&amp;"-"&amp;G82&amp;"-"&amp;H82&amp;"-"&amp;K82</f>
        <v>2.5-e-A-0-2.5</v>
      </c>
      <c r="B82">
        <v>251</v>
      </c>
      <c r="C82">
        <v>2.5</v>
      </c>
      <c r="D82" s="2" t="s">
        <v>1</v>
      </c>
      <c r="E82">
        <f>_xlfn.IFNA(VLOOKUP(A82,'duo-out'!A$2:Q$5000,5,FALSE),B82)</f>
        <v>51</v>
      </c>
      <c r="F82">
        <v>23245.908594295212</v>
      </c>
      <c r="G82" s="2" t="s">
        <v>25</v>
      </c>
      <c r="H82">
        <v>0</v>
      </c>
      <c r="I82">
        <v>2</v>
      </c>
      <c r="J82">
        <v>0.5</v>
      </c>
      <c r="K82">
        <v>2.5</v>
      </c>
      <c r="L82" s="7">
        <v>182.05642030260799</v>
      </c>
    </row>
    <row r="83" spans="1:12">
      <c r="A83" t="str">
        <f>C83&amp;"-"&amp;D83&amp;"-"&amp;G83&amp;"-"&amp;H83&amp;"-"&amp;K83</f>
        <v>2.5-e-A-0-1.5</v>
      </c>
      <c r="B83">
        <v>251</v>
      </c>
      <c r="C83">
        <v>2.5</v>
      </c>
      <c r="D83" s="2" t="s">
        <v>1</v>
      </c>
      <c r="E83">
        <f>_xlfn.IFNA(VLOOKUP(A83,'duo-out'!A$2:Q$5000,5,FALSE),B83)</f>
        <v>52</v>
      </c>
      <c r="F83">
        <v>23334.594857603795</v>
      </c>
      <c r="G83" s="2" t="s">
        <v>25</v>
      </c>
      <c r="H83">
        <v>0</v>
      </c>
      <c r="I83">
        <v>2</v>
      </c>
      <c r="J83">
        <v>0.5</v>
      </c>
      <c r="K83">
        <v>1.5</v>
      </c>
      <c r="L83" s="7">
        <v>165.13651421203323</v>
      </c>
    </row>
    <row r="84" spans="1:12">
      <c r="A84" t="str">
        <f>C84&amp;"-"&amp;D84&amp;"-"&amp;G84&amp;"-"&amp;H84&amp;"-"&amp;K84</f>
        <v>2.5-e-B-0-0.5</v>
      </c>
      <c r="B84">
        <v>51</v>
      </c>
      <c r="C84">
        <v>2.5</v>
      </c>
      <c r="D84" s="2" t="s">
        <v>1</v>
      </c>
      <c r="E84">
        <f>_xlfn.IFNA(VLOOKUP(A84,'duo-out'!A$2:Q$5000,5,FALSE),B84)</f>
        <v>63</v>
      </c>
      <c r="F84">
        <v>25849.667415564934</v>
      </c>
      <c r="G84" s="2" t="s">
        <v>21</v>
      </c>
      <c r="H84">
        <v>0</v>
      </c>
      <c r="I84">
        <v>0</v>
      </c>
      <c r="J84">
        <v>0.5</v>
      </c>
      <c r="K84">
        <v>0.5</v>
      </c>
      <c r="L84" s="7">
        <v>167.29967311848037</v>
      </c>
    </row>
    <row r="85" spans="1:12">
      <c r="A85" t="str">
        <f>C85&amp;"-"&amp;D85&amp;"-"&amp;G85&amp;"-"&amp;H85&amp;"-"&amp;K85</f>
        <v>2.5-e-A-1-2.5</v>
      </c>
      <c r="B85">
        <v>252</v>
      </c>
      <c r="C85">
        <v>2.5</v>
      </c>
      <c r="D85" s="2" t="s">
        <v>1</v>
      </c>
      <c r="E85">
        <f>_xlfn.IFNA(VLOOKUP(A85,'duo-out'!A$2:Q$5000,5,FALSE),B85)</f>
        <v>64</v>
      </c>
      <c r="F85">
        <v>25982.181118249187</v>
      </c>
      <c r="G85" s="2" t="s">
        <v>25</v>
      </c>
      <c r="H85">
        <v>1</v>
      </c>
      <c r="I85">
        <v>2</v>
      </c>
      <c r="J85">
        <v>0.5</v>
      </c>
      <c r="K85">
        <v>2.5</v>
      </c>
      <c r="L85" s="7">
        <v>1.462032926075105</v>
      </c>
    </row>
    <row r="86" spans="1:12">
      <c r="A86" t="str">
        <f>C86&amp;"-"&amp;D86&amp;"-"&amp;G86&amp;"-"&amp;H86&amp;"-"&amp;K86</f>
        <v>2.5-e-A-1-1.5</v>
      </c>
      <c r="B86">
        <v>252</v>
      </c>
      <c r="C86">
        <v>2.5</v>
      </c>
      <c r="D86" s="2" t="s">
        <v>1</v>
      </c>
      <c r="E86">
        <f>_xlfn.IFNA(VLOOKUP(A86,'duo-out'!A$2:Q$5000,5,FALSE),B86)</f>
        <v>67</v>
      </c>
      <c r="F86">
        <v>26066.794715506803</v>
      </c>
      <c r="G86" s="2" t="s">
        <v>25</v>
      </c>
      <c r="H86">
        <v>1</v>
      </c>
      <c r="I86">
        <v>2</v>
      </c>
      <c r="J86">
        <v>0.5</v>
      </c>
      <c r="K86">
        <v>1.5</v>
      </c>
      <c r="L86" s="7">
        <v>1.249768711878293</v>
      </c>
    </row>
    <row r="87" spans="1:12">
      <c r="A87" t="str">
        <f>C87&amp;"-"&amp;D87&amp;"-"&amp;G87&amp;"-"&amp;H87&amp;"-"&amp;K87</f>
        <v>2.5-e-B-1-0.5</v>
      </c>
      <c r="B87">
        <v>52</v>
      </c>
      <c r="C87">
        <v>2.5</v>
      </c>
      <c r="D87" s="2" t="s">
        <v>1</v>
      </c>
      <c r="E87">
        <f>_xlfn.IFNA(VLOOKUP(A87,'duo-out'!A$2:Q$5000,5,FALSE),B87)</f>
        <v>74</v>
      </c>
      <c r="F87">
        <v>27626.680130656823</v>
      </c>
      <c r="G87" s="2" t="s">
        <v>21</v>
      </c>
      <c r="H87">
        <v>1</v>
      </c>
      <c r="I87">
        <v>0</v>
      </c>
      <c r="J87">
        <v>0.5</v>
      </c>
      <c r="K87">
        <v>0.5</v>
      </c>
      <c r="L87" s="7">
        <v>1.5309059120638666</v>
      </c>
    </row>
    <row r="88" spans="1:12">
      <c r="A88" t="str">
        <f>C88&amp;"-"&amp;D88&amp;"-"&amp;G88&amp;"-"&amp;H88&amp;"-"&amp;K88</f>
        <v>2.5-e-A-2-2.5</v>
      </c>
      <c r="B88">
        <v>253</v>
      </c>
      <c r="C88">
        <v>2.5</v>
      </c>
      <c r="D88" s="2" t="s">
        <v>1</v>
      </c>
      <c r="E88">
        <f>_xlfn.IFNA(VLOOKUP(A88,'duo-out'!A$2:Q$5000,5,FALSE),B88)</f>
        <v>83</v>
      </c>
      <c r="F88">
        <v>28524.854516369687</v>
      </c>
      <c r="G88" s="2" t="s">
        <v>25</v>
      </c>
      <c r="H88">
        <v>2</v>
      </c>
      <c r="I88">
        <v>2</v>
      </c>
      <c r="J88">
        <v>0.5</v>
      </c>
      <c r="K88">
        <v>2.5</v>
      </c>
      <c r="L88" s="7">
        <v>1.3833296494790666</v>
      </c>
    </row>
    <row r="89" spans="1:12">
      <c r="A89" t="str">
        <f>C89&amp;"-"&amp;D89&amp;"-"&amp;G89&amp;"-"&amp;H89&amp;"-"&amp;K89</f>
        <v>2.5-e-A-2-1.5</v>
      </c>
      <c r="B89">
        <v>253</v>
      </c>
      <c r="C89">
        <v>2.5</v>
      </c>
      <c r="D89" s="2" t="s">
        <v>1</v>
      </c>
      <c r="E89">
        <f>_xlfn.IFNA(VLOOKUP(A89,'duo-out'!A$2:Q$5000,5,FALSE),B89)</f>
        <v>85</v>
      </c>
      <c r="F89">
        <v>28605.046922708661</v>
      </c>
      <c r="G89" s="2" t="s">
        <v>25</v>
      </c>
      <c r="H89">
        <v>2</v>
      </c>
      <c r="I89">
        <v>2</v>
      </c>
      <c r="J89">
        <v>0.5</v>
      </c>
      <c r="K89">
        <v>1.5</v>
      </c>
      <c r="L89" s="7">
        <v>1.2232356286797965</v>
      </c>
    </row>
    <row r="90" spans="1:12">
      <c r="A90" t="str">
        <f>C90&amp;"-"&amp;D90&amp;"-"&amp;G90&amp;"-"&amp;H90&amp;"-"&amp;K90</f>
        <v>2.5-e-A-3-2.5</v>
      </c>
      <c r="B90">
        <v>254</v>
      </c>
      <c r="C90">
        <v>2.5</v>
      </c>
      <c r="D90" s="2" t="s">
        <v>1</v>
      </c>
      <c r="E90">
        <f>_xlfn.IFNA(VLOOKUP(A90,'duo-out'!A$2:Q$5000,5,FALSE),B90)</f>
        <v>108</v>
      </c>
      <c r="F90">
        <v>30853.436244616663</v>
      </c>
      <c r="G90" s="2" t="s">
        <v>25</v>
      </c>
      <c r="H90">
        <v>3</v>
      </c>
      <c r="I90">
        <v>2</v>
      </c>
      <c r="J90">
        <v>0.5</v>
      </c>
      <c r="K90">
        <v>2.5</v>
      </c>
      <c r="L90" s="7">
        <v>1.7761719292909026</v>
      </c>
    </row>
    <row r="91" spans="1:12">
      <c r="A91" t="str">
        <f>C91&amp;"-"&amp;D91&amp;"-"&amp;G91&amp;"-"&amp;H91&amp;"-"&amp;K91</f>
        <v>2.5-e-A-3-1.5</v>
      </c>
      <c r="B91">
        <v>254</v>
      </c>
      <c r="C91">
        <v>2.5</v>
      </c>
      <c r="D91" s="2" t="s">
        <v>1</v>
      </c>
      <c r="E91">
        <f>_xlfn.IFNA(VLOOKUP(A91,'duo-out'!A$2:Q$5000,5,FALSE),B91)</f>
        <v>110</v>
      </c>
      <c r="F91">
        <v>30928.761758685498</v>
      </c>
      <c r="G91" s="2" t="s">
        <v>25</v>
      </c>
      <c r="H91">
        <v>3</v>
      </c>
      <c r="I91">
        <v>2</v>
      </c>
      <c r="J91">
        <v>0.5</v>
      </c>
      <c r="K91">
        <v>1.5</v>
      </c>
      <c r="L91" s="7">
        <v>1.81789155401973</v>
      </c>
    </row>
    <row r="92" spans="1:12">
      <c r="A92" t="str">
        <f>C92&amp;"-"&amp;D92&amp;"-"&amp;G92&amp;"-"&amp;H92&amp;"-"&amp;K92</f>
        <v>2.5-e-C-0-0.5</v>
      </c>
      <c r="B92">
        <v>101</v>
      </c>
      <c r="C92">
        <v>2.5</v>
      </c>
      <c r="D92" s="2" t="s">
        <v>1</v>
      </c>
      <c r="E92">
        <f>_xlfn.IFNA(VLOOKUP(A92,'duo-out'!A$2:Q$5000,5,FALSE),B92)</f>
        <v>113</v>
      </c>
      <c r="F92">
        <v>31862.834463732659</v>
      </c>
      <c r="G92" s="2" t="s">
        <v>22</v>
      </c>
      <c r="H92">
        <v>0</v>
      </c>
      <c r="I92">
        <v>0</v>
      </c>
      <c r="J92">
        <v>0.5</v>
      </c>
      <c r="K92">
        <v>0.5</v>
      </c>
      <c r="L92" s="7">
        <v>137.97296614612148</v>
      </c>
    </row>
    <row r="93" spans="1:12">
      <c r="A93" t="str">
        <f>C93&amp;"-"&amp;D93&amp;"-"&amp;G93&amp;"-"&amp;H93&amp;"-"&amp;K93</f>
        <v>2.5-e-C-1-0.5</v>
      </c>
      <c r="B93">
        <v>102</v>
      </c>
      <c r="C93">
        <v>2.5</v>
      </c>
      <c r="D93" s="2" t="s">
        <v>1</v>
      </c>
      <c r="E93">
        <f>_xlfn.IFNA(VLOOKUP(A93,'duo-out'!A$2:Q$5000,5,FALSE),B93)</f>
        <v>129</v>
      </c>
      <c r="F93">
        <v>34469.983027183334</v>
      </c>
      <c r="G93" s="2" t="s">
        <v>22</v>
      </c>
      <c r="H93">
        <v>1</v>
      </c>
      <c r="I93">
        <v>0</v>
      </c>
      <c r="J93">
        <v>0.5</v>
      </c>
      <c r="K93">
        <v>0.5</v>
      </c>
      <c r="L93" s="7">
        <v>1.5309059120638666</v>
      </c>
    </row>
    <row r="94" spans="1:12">
      <c r="A94" t="str">
        <f>C94&amp;"-"&amp;D94&amp;"-"&amp;G94&amp;"-"&amp;H94&amp;"-"&amp;K94</f>
        <v>2.5-e-C-2-0.5</v>
      </c>
      <c r="B94">
        <v>103</v>
      </c>
      <c r="C94">
        <v>2.5</v>
      </c>
      <c r="D94" s="2" t="s">
        <v>1</v>
      </c>
      <c r="E94">
        <f>_xlfn.IFNA(VLOOKUP(A94,'duo-out'!A$2:Q$5000,5,FALSE),B94)</f>
        <v>146</v>
      </c>
      <c r="F94">
        <v>36834.174046301334</v>
      </c>
      <c r="G94" s="2" t="s">
        <v>22</v>
      </c>
      <c r="H94">
        <v>2</v>
      </c>
      <c r="I94">
        <v>0</v>
      </c>
      <c r="J94">
        <v>0.5</v>
      </c>
      <c r="K94">
        <v>0.5</v>
      </c>
      <c r="L94" s="7">
        <v>1.3833296494790666</v>
      </c>
    </row>
    <row r="95" spans="1:12">
      <c r="A95" t="str">
        <f>C95&amp;"-"&amp;D95&amp;"-"&amp;G95&amp;"-"&amp;H95&amp;"-"&amp;K95</f>
        <v>2.5-e-D-0-0.5</v>
      </c>
      <c r="B95">
        <v>151</v>
      </c>
      <c r="C95">
        <v>2.5</v>
      </c>
      <c r="D95" s="2" t="s">
        <v>1</v>
      </c>
      <c r="E95">
        <f>_xlfn.IFNA(VLOOKUP(A95,'duo-out'!A$2:Q$5000,5,FALSE),B95)</f>
        <v>151</v>
      </c>
      <c r="F95">
        <v>59042.270391268001</v>
      </c>
      <c r="G95" s="2" t="s">
        <v>23</v>
      </c>
      <c r="H95">
        <v>0</v>
      </c>
      <c r="I95">
        <v>1</v>
      </c>
      <c r="J95">
        <v>0.5</v>
      </c>
      <c r="K95">
        <v>0.5</v>
      </c>
      <c r="L95" s="7">
        <v>105.28441811421139</v>
      </c>
    </row>
    <row r="96" spans="1:12">
      <c r="A96" t="str">
        <f>C96&amp;"-"&amp;D96&amp;"-"&amp;G96&amp;"-"&amp;H96&amp;"-"&amp;K96</f>
        <v>2.5-e-D-0-1.5</v>
      </c>
      <c r="B96">
        <v>151</v>
      </c>
      <c r="C96">
        <v>2.5</v>
      </c>
      <c r="D96" s="2" t="s">
        <v>1</v>
      </c>
      <c r="E96">
        <f>_xlfn.IFNA(VLOOKUP(A96,'duo-out'!A$2:Q$5000,5,FALSE),B96)</f>
        <v>151</v>
      </c>
      <c r="F96">
        <v>59137.298317783498</v>
      </c>
      <c r="G96" s="2" t="s">
        <v>23</v>
      </c>
      <c r="H96">
        <v>0</v>
      </c>
      <c r="I96">
        <v>1</v>
      </c>
      <c r="J96">
        <v>0.5</v>
      </c>
      <c r="K96">
        <v>1.5</v>
      </c>
      <c r="L96" s="7">
        <v>110.22535058232927</v>
      </c>
    </row>
    <row r="97" spans="1:12">
      <c r="A97" t="str">
        <f>C97&amp;"-"&amp;D97&amp;"-"&amp;G97&amp;"-"&amp;H97&amp;"-"&amp;K97</f>
        <v>2.5-e-E-2-0.5</v>
      </c>
      <c r="B97">
        <v>203</v>
      </c>
      <c r="C97">
        <v>2.5</v>
      </c>
      <c r="D97" s="2" t="s">
        <v>1</v>
      </c>
      <c r="E97">
        <f>_xlfn.IFNA(VLOOKUP(A97,'duo-out'!A$2:Q$5000,5,FALSE),B97)</f>
        <v>203</v>
      </c>
      <c r="F97">
        <v>68850.718221689007</v>
      </c>
      <c r="G97" s="2" t="s">
        <v>24</v>
      </c>
      <c r="H97">
        <v>2</v>
      </c>
      <c r="I97">
        <v>0</v>
      </c>
      <c r="J97">
        <v>0.5</v>
      </c>
      <c r="K97">
        <v>0.5</v>
      </c>
      <c r="L97" s="7">
        <v>0.87282200217602857</v>
      </c>
    </row>
    <row r="98" spans="1:12">
      <c r="A98" t="str">
        <f>C98&amp;"-"&amp;D98&amp;"-"&amp;G98&amp;"-"&amp;H98&amp;"-"&amp;K98</f>
        <v>2.5-f-X-0-0.5</v>
      </c>
      <c r="B98">
        <v>1</v>
      </c>
      <c r="C98">
        <v>2.5</v>
      </c>
      <c r="D98" s="2" t="s">
        <v>2</v>
      </c>
      <c r="E98">
        <f>_xlfn.IFNA(VLOOKUP(A98,'duo-out'!A$2:Q$5000,5,FALSE),B98)</f>
        <v>1</v>
      </c>
      <c r="F98">
        <v>73.149791565000001</v>
      </c>
      <c r="G98" s="2" t="s">
        <v>20</v>
      </c>
      <c r="H98">
        <v>0</v>
      </c>
      <c r="I98">
        <v>1</v>
      </c>
      <c r="J98">
        <v>0.5</v>
      </c>
      <c r="K98">
        <v>0.5</v>
      </c>
      <c r="L98" s="7">
        <v>18915.645190209321</v>
      </c>
    </row>
    <row r="99" spans="1:12">
      <c r="A99" t="str">
        <f>C99&amp;"-"&amp;D99&amp;"-"&amp;G99&amp;"-"&amp;H99&amp;"-"&amp;K99</f>
        <v>2.5-f-X-0-1.5</v>
      </c>
      <c r="B99">
        <v>1</v>
      </c>
      <c r="C99">
        <v>2.5</v>
      </c>
      <c r="D99" s="2" t="s">
        <v>2</v>
      </c>
      <c r="E99">
        <f>_xlfn.IFNA(VLOOKUP(A99,'duo-out'!A$2:Q$5000,5,FALSE),B99)</f>
        <v>2</v>
      </c>
      <c r="F99">
        <v>153.687732625</v>
      </c>
      <c r="G99" s="2" t="s">
        <v>20</v>
      </c>
      <c r="H99">
        <v>0</v>
      </c>
      <c r="I99">
        <v>1</v>
      </c>
      <c r="J99">
        <v>0.5</v>
      </c>
      <c r="K99">
        <v>1.5</v>
      </c>
      <c r="L99" s="7">
        <v>96651.173369151758</v>
      </c>
    </row>
    <row r="100" spans="1:12">
      <c r="A100" t="str">
        <f>C100&amp;"-"&amp;D100&amp;"-"&amp;G100&amp;"-"&amp;H100&amp;"-"&amp;K100</f>
        <v>2.5-f-X-1-0.5</v>
      </c>
      <c r="B100">
        <v>2</v>
      </c>
      <c r="C100">
        <v>2.5</v>
      </c>
      <c r="D100" s="2" t="s">
        <v>2</v>
      </c>
      <c r="E100">
        <f>_xlfn.IFNA(VLOOKUP(A100,'duo-out'!A$2:Q$5000,5,FALSE),B100)</f>
        <v>3</v>
      </c>
      <c r="F100">
        <v>2802.8572316159998</v>
      </c>
      <c r="G100" s="2" t="s">
        <v>20</v>
      </c>
      <c r="H100">
        <v>1</v>
      </c>
      <c r="I100">
        <v>1</v>
      </c>
      <c r="J100">
        <v>0.5</v>
      </c>
      <c r="K100">
        <v>0.5</v>
      </c>
      <c r="L100" s="7">
        <v>56.68434505012457</v>
      </c>
    </row>
    <row r="101" spans="1:12">
      <c r="A101" t="str">
        <f>C101&amp;"-"&amp;D101&amp;"-"&amp;G101&amp;"-"&amp;H101&amp;"-"&amp;K101</f>
        <v>2.5-f-X-1-1.5</v>
      </c>
      <c r="B101">
        <v>2</v>
      </c>
      <c r="C101">
        <v>2.5</v>
      </c>
      <c r="D101" s="2" t="s">
        <v>2</v>
      </c>
      <c r="E101">
        <f>_xlfn.IFNA(VLOOKUP(A101,'duo-out'!A$2:Q$5000,5,FALSE),B101)</f>
        <v>4</v>
      </c>
      <c r="F101">
        <v>2880.3839897530002</v>
      </c>
      <c r="G101" s="2" t="s">
        <v>20</v>
      </c>
      <c r="H101">
        <v>1</v>
      </c>
      <c r="I101">
        <v>1</v>
      </c>
      <c r="J101">
        <v>0.5</v>
      </c>
      <c r="K101">
        <v>1.5</v>
      </c>
      <c r="L101" s="7">
        <v>72.453473837355446</v>
      </c>
    </row>
    <row r="102" spans="1:12">
      <c r="A102" t="str">
        <f>C102&amp;"-"&amp;D102&amp;"-"&amp;G102&amp;"-"&amp;H102&amp;"-"&amp;K102</f>
        <v>2.5-f-X-2-0.5</v>
      </c>
      <c r="B102">
        <v>3</v>
      </c>
      <c r="C102">
        <v>2.5</v>
      </c>
      <c r="D102" s="2" t="s">
        <v>2</v>
      </c>
      <c r="E102">
        <f>_xlfn.IFNA(VLOOKUP(A102,'duo-out'!A$2:Q$5000,5,FALSE),B102)</f>
        <v>7</v>
      </c>
      <c r="F102">
        <v>5406.5287633830003</v>
      </c>
      <c r="G102" s="2" t="s">
        <v>20</v>
      </c>
      <c r="H102">
        <v>2</v>
      </c>
      <c r="I102">
        <v>1</v>
      </c>
      <c r="J102">
        <v>0.5</v>
      </c>
      <c r="K102">
        <v>0.5</v>
      </c>
      <c r="L102" s="7">
        <v>11.060370417716493</v>
      </c>
    </row>
    <row r="103" spans="1:12">
      <c r="A103" t="str">
        <f>C103&amp;"-"&amp;D103&amp;"-"&amp;G103&amp;"-"&amp;H103&amp;"-"&amp;K103</f>
        <v>2.5-f-X-2-1.5</v>
      </c>
      <c r="B103">
        <v>3</v>
      </c>
      <c r="C103">
        <v>2.5</v>
      </c>
      <c r="D103" s="2" t="s">
        <v>2</v>
      </c>
      <c r="E103">
        <f>_xlfn.IFNA(VLOOKUP(A103,'duo-out'!A$2:Q$5000,5,FALSE),B103)</f>
        <v>8</v>
      </c>
      <c r="F103">
        <v>5481.0939858029997</v>
      </c>
      <c r="G103" s="2" t="s">
        <v>20</v>
      </c>
      <c r="H103">
        <v>2</v>
      </c>
      <c r="I103">
        <v>1</v>
      </c>
      <c r="J103">
        <v>0.5</v>
      </c>
      <c r="K103">
        <v>1.5</v>
      </c>
      <c r="L103" s="7">
        <v>8.3244526699891885</v>
      </c>
    </row>
    <row r="104" spans="1:12">
      <c r="A104" t="str">
        <f>C104&amp;"-"&amp;D104&amp;"-"&amp;G104&amp;"-"&amp;H104&amp;"-"&amp;K104</f>
        <v>2.5-f-X-3-0.5</v>
      </c>
      <c r="B104">
        <v>4</v>
      </c>
      <c r="C104">
        <v>2.5</v>
      </c>
      <c r="D104" s="2" t="s">
        <v>2</v>
      </c>
      <c r="E104">
        <f>_xlfn.IFNA(VLOOKUP(A104,'duo-out'!A$2:Q$5000,5,FALSE),B104)</f>
        <v>11</v>
      </c>
      <c r="F104">
        <v>7885.6049284379997</v>
      </c>
      <c r="G104" s="2" t="s">
        <v>20</v>
      </c>
      <c r="H104">
        <v>3</v>
      </c>
      <c r="I104">
        <v>1</v>
      </c>
      <c r="J104">
        <v>0.5</v>
      </c>
      <c r="K104">
        <v>0.5</v>
      </c>
      <c r="L104" s="7">
        <v>4.4133283401956325</v>
      </c>
    </row>
    <row r="105" spans="1:12">
      <c r="A105" t="str">
        <f>C105&amp;"-"&amp;D105&amp;"-"&amp;G105&amp;"-"&amp;H105&amp;"-"&amp;K105</f>
        <v>2.5-f-X-3-1.5</v>
      </c>
      <c r="B105">
        <v>4</v>
      </c>
      <c r="C105">
        <v>2.5</v>
      </c>
      <c r="D105" s="2" t="s">
        <v>2</v>
      </c>
      <c r="E105">
        <f>_xlfn.IFNA(VLOOKUP(A105,'duo-out'!A$2:Q$5000,5,FALSE),B105)</f>
        <v>12</v>
      </c>
      <c r="F105">
        <v>7957.242418539</v>
      </c>
      <c r="G105" s="2" t="s">
        <v>20</v>
      </c>
      <c r="H105">
        <v>3</v>
      </c>
      <c r="I105">
        <v>1</v>
      </c>
      <c r="J105">
        <v>0.5</v>
      </c>
      <c r="K105">
        <v>1.5</v>
      </c>
      <c r="L105" s="7">
        <v>4.4593451942947224</v>
      </c>
    </row>
    <row r="106" spans="1:12">
      <c r="A106" t="str">
        <f>C106&amp;"-"&amp;D106&amp;"-"&amp;G106&amp;"-"&amp;H106&amp;"-"&amp;K106</f>
        <v>2.5-f-X-4-0.5</v>
      </c>
      <c r="B106">
        <v>5</v>
      </c>
      <c r="C106">
        <v>2.5</v>
      </c>
      <c r="D106" s="2" t="s">
        <v>2</v>
      </c>
      <c r="E106">
        <f>_xlfn.IFNA(VLOOKUP(A106,'duo-out'!A$2:Q$5000,5,FALSE),B106)</f>
        <v>15</v>
      </c>
      <c r="F106">
        <v>10241.140168419999</v>
      </c>
      <c r="G106" s="2" t="s">
        <v>20</v>
      </c>
      <c r="H106">
        <v>4</v>
      </c>
      <c r="I106">
        <v>1</v>
      </c>
      <c r="J106">
        <v>0.5</v>
      </c>
      <c r="K106">
        <v>0.5</v>
      </c>
      <c r="L106" s="7">
        <v>1.558905168765506</v>
      </c>
    </row>
    <row r="107" spans="1:12">
      <c r="A107" t="str">
        <f>C107&amp;"-"&amp;D107&amp;"-"&amp;G107&amp;"-"&amp;H107&amp;"-"&amp;K107</f>
        <v>2.5-f-X-4-1.5</v>
      </c>
      <c r="B107">
        <v>5</v>
      </c>
      <c r="C107">
        <v>2.5</v>
      </c>
      <c r="D107" s="2" t="s">
        <v>2</v>
      </c>
      <c r="E107">
        <f>_xlfn.IFNA(VLOOKUP(A107,'duo-out'!A$2:Q$5000,5,FALSE),B107)</f>
        <v>16</v>
      </c>
      <c r="F107">
        <v>10309.897364926001</v>
      </c>
      <c r="G107" s="2" t="s">
        <v>20</v>
      </c>
      <c r="H107">
        <v>4</v>
      </c>
      <c r="I107">
        <v>1</v>
      </c>
      <c r="J107">
        <v>0.5</v>
      </c>
      <c r="K107">
        <v>1.5</v>
      </c>
      <c r="L107" s="7">
        <v>1.5609613621322782</v>
      </c>
    </row>
    <row r="108" spans="1:12">
      <c r="A108" t="str">
        <f>C108&amp;"-"&amp;D108&amp;"-"&amp;G108&amp;"-"&amp;H108&amp;"-"&amp;K108</f>
        <v>2.5-f-A-0-2.5</v>
      </c>
      <c r="B108">
        <v>251</v>
      </c>
      <c r="C108">
        <v>2.5</v>
      </c>
      <c r="D108" s="2" t="s">
        <v>2</v>
      </c>
      <c r="E108">
        <f>_xlfn.IFNA(VLOOKUP(A108,'duo-out'!A$2:Q$5000,5,FALSE),B108)</f>
        <v>51</v>
      </c>
      <c r="F108">
        <v>23245.908623211544</v>
      </c>
      <c r="G108" s="2" t="s">
        <v>25</v>
      </c>
      <c r="H108">
        <v>0</v>
      </c>
      <c r="I108">
        <v>2</v>
      </c>
      <c r="J108">
        <v>0.5</v>
      </c>
      <c r="K108">
        <v>2.5</v>
      </c>
      <c r="L108" s="7">
        <v>166.6538095603911</v>
      </c>
    </row>
    <row r="109" spans="1:12">
      <c r="A109" t="str">
        <f>C109&amp;"-"&amp;D109&amp;"-"&amp;G109&amp;"-"&amp;H109&amp;"-"&amp;K109</f>
        <v>2.5-f-A-0-1.5</v>
      </c>
      <c r="B109">
        <v>251</v>
      </c>
      <c r="C109">
        <v>2.5</v>
      </c>
      <c r="D109" s="2" t="s">
        <v>2</v>
      </c>
      <c r="E109">
        <f>_xlfn.IFNA(VLOOKUP(A109,'duo-out'!A$2:Q$5000,5,FALSE),B109)</f>
        <v>52</v>
      </c>
      <c r="F109">
        <v>23334.565970920212</v>
      </c>
      <c r="G109" s="2" t="s">
        <v>25</v>
      </c>
      <c r="H109">
        <v>0</v>
      </c>
      <c r="I109">
        <v>2</v>
      </c>
      <c r="J109">
        <v>0.5</v>
      </c>
      <c r="K109">
        <v>1.5</v>
      </c>
      <c r="L109" s="7">
        <v>159.36258263311288</v>
      </c>
    </row>
    <row r="110" spans="1:12">
      <c r="A110" t="str">
        <f>C110&amp;"-"&amp;D110&amp;"-"&amp;G110&amp;"-"&amp;H110&amp;"-"&amp;K110</f>
        <v>2.5-f-B-0-0.5</v>
      </c>
      <c r="B110">
        <v>51</v>
      </c>
      <c r="C110">
        <v>2.5</v>
      </c>
      <c r="D110" s="2" t="s">
        <v>2</v>
      </c>
      <c r="E110">
        <f>_xlfn.IFNA(VLOOKUP(A110,'duo-out'!A$2:Q$5000,5,FALSE),B110)</f>
        <v>63</v>
      </c>
      <c r="F110">
        <v>25773.968585309689</v>
      </c>
      <c r="G110" s="2" t="s">
        <v>21</v>
      </c>
      <c r="H110">
        <v>0</v>
      </c>
      <c r="I110">
        <v>0</v>
      </c>
      <c r="J110">
        <v>0.5</v>
      </c>
      <c r="K110">
        <v>0.5</v>
      </c>
      <c r="L110" s="7">
        <v>182.05642030260799</v>
      </c>
    </row>
    <row r="111" spans="1:12">
      <c r="A111" t="str">
        <f>C111&amp;"-"&amp;D111&amp;"-"&amp;G111&amp;"-"&amp;H111&amp;"-"&amp;K111</f>
        <v>2.5-f-A-1-2.5</v>
      </c>
      <c r="B111">
        <v>252</v>
      </c>
      <c r="C111">
        <v>2.5</v>
      </c>
      <c r="D111" s="2" t="s">
        <v>2</v>
      </c>
      <c r="E111">
        <f>_xlfn.IFNA(VLOOKUP(A111,'duo-out'!A$2:Q$5000,5,FALSE),B111)</f>
        <v>64</v>
      </c>
      <c r="F111">
        <v>25982.184826727949</v>
      </c>
      <c r="G111" s="2" t="s">
        <v>25</v>
      </c>
      <c r="H111">
        <v>1</v>
      </c>
      <c r="I111">
        <v>2</v>
      </c>
      <c r="J111">
        <v>0.5</v>
      </c>
      <c r="K111">
        <v>2.5</v>
      </c>
      <c r="L111" s="7">
        <v>1.4054931654938891</v>
      </c>
    </row>
    <row r="112" spans="1:12">
      <c r="A112" t="str">
        <f>C112&amp;"-"&amp;D112&amp;"-"&amp;G112&amp;"-"&amp;H112&amp;"-"&amp;K112</f>
        <v>2.5-f-A-1-1.5</v>
      </c>
      <c r="B112">
        <v>252</v>
      </c>
      <c r="C112">
        <v>2.5</v>
      </c>
      <c r="D112" s="2" t="s">
        <v>2</v>
      </c>
      <c r="E112">
        <f>_xlfn.IFNA(VLOOKUP(A112,'duo-out'!A$2:Q$5000,5,FALSE),B112)</f>
        <v>67</v>
      </c>
      <c r="F112">
        <v>26066.784803329712</v>
      </c>
      <c r="G112" s="2" t="s">
        <v>25</v>
      </c>
      <c r="H112">
        <v>1</v>
      </c>
      <c r="I112">
        <v>2</v>
      </c>
      <c r="J112">
        <v>0.5</v>
      </c>
      <c r="K112">
        <v>1.5</v>
      </c>
      <c r="L112" s="7">
        <v>1.293083464501348</v>
      </c>
    </row>
    <row r="113" spans="1:12">
      <c r="A113" t="str">
        <f>C113&amp;"-"&amp;D113&amp;"-"&amp;G113&amp;"-"&amp;H113&amp;"-"&amp;K113</f>
        <v>2.5-f-B-1-0.5</v>
      </c>
      <c r="B113">
        <v>52</v>
      </c>
      <c r="C113">
        <v>2.5</v>
      </c>
      <c r="D113" s="2" t="s">
        <v>2</v>
      </c>
      <c r="E113">
        <f>_xlfn.IFNA(VLOOKUP(A113,'duo-out'!A$2:Q$5000,5,FALSE),B113)</f>
        <v>74</v>
      </c>
      <c r="F113">
        <v>27560.015259327611</v>
      </c>
      <c r="G113" s="2" t="s">
        <v>21</v>
      </c>
      <c r="H113">
        <v>1</v>
      </c>
      <c r="I113">
        <v>0</v>
      </c>
      <c r="J113">
        <v>0.5</v>
      </c>
      <c r="K113">
        <v>0.5</v>
      </c>
      <c r="L113" s="7">
        <v>1.3900639313862302</v>
      </c>
    </row>
    <row r="114" spans="1:12">
      <c r="A114" t="str">
        <f>C114&amp;"-"&amp;D114&amp;"-"&amp;G114&amp;"-"&amp;H114&amp;"-"&amp;K114</f>
        <v>2.5-f-A-2-2.5</v>
      </c>
      <c r="B114">
        <v>253</v>
      </c>
      <c r="C114">
        <v>2.5</v>
      </c>
      <c r="D114" s="2" t="s">
        <v>2</v>
      </c>
      <c r="E114">
        <f>_xlfn.IFNA(VLOOKUP(A114,'duo-out'!A$2:Q$5000,5,FALSE),B114)</f>
        <v>83</v>
      </c>
      <c r="F114">
        <v>28524.837752814499</v>
      </c>
      <c r="G114" s="2" t="s">
        <v>25</v>
      </c>
      <c r="H114">
        <v>2</v>
      </c>
      <c r="I114">
        <v>2</v>
      </c>
      <c r="J114">
        <v>0.5</v>
      </c>
      <c r="K114">
        <v>2.5</v>
      </c>
      <c r="L114" s="7">
        <v>1.3833296494790666</v>
      </c>
    </row>
    <row r="115" spans="1:12">
      <c r="A115" t="str">
        <f>C115&amp;"-"&amp;D115&amp;"-"&amp;G115&amp;"-"&amp;H115&amp;"-"&amp;K115</f>
        <v>2.5-f-A-2-1.5</v>
      </c>
      <c r="B115">
        <v>253</v>
      </c>
      <c r="C115">
        <v>2.5</v>
      </c>
      <c r="D115" s="2" t="s">
        <v>2</v>
      </c>
      <c r="E115">
        <f>_xlfn.IFNA(VLOOKUP(A115,'duo-out'!A$2:Q$5000,5,FALSE),B115)</f>
        <v>85</v>
      </c>
      <c r="F115">
        <v>28604.99818834036</v>
      </c>
      <c r="G115" s="2" t="s">
        <v>25</v>
      </c>
      <c r="H115">
        <v>2</v>
      </c>
      <c r="I115">
        <v>2</v>
      </c>
      <c r="J115">
        <v>0.5</v>
      </c>
      <c r="K115">
        <v>1.5</v>
      </c>
      <c r="L115" s="7">
        <v>1.3833296494790666</v>
      </c>
    </row>
    <row r="116" spans="1:12">
      <c r="A116" t="str">
        <f>C116&amp;"-"&amp;D116&amp;"-"&amp;G116&amp;"-"&amp;H116&amp;"-"&amp;K116</f>
        <v>2.5-f-A-3-2.5</v>
      </c>
      <c r="B116">
        <v>254</v>
      </c>
      <c r="C116">
        <v>2.5</v>
      </c>
      <c r="D116" s="2" t="s">
        <v>2</v>
      </c>
      <c r="E116">
        <f>_xlfn.IFNA(VLOOKUP(A116,'duo-out'!A$2:Q$5000,5,FALSE),B116)</f>
        <v>108</v>
      </c>
      <c r="F116">
        <v>30853.451348870334</v>
      </c>
      <c r="G116" s="2" t="s">
        <v>25</v>
      </c>
      <c r="H116">
        <v>3</v>
      </c>
      <c r="I116">
        <v>2</v>
      </c>
      <c r="J116">
        <v>0.5</v>
      </c>
      <c r="K116">
        <v>2.5</v>
      </c>
      <c r="L116" s="7">
        <v>2.0402857733683697</v>
      </c>
    </row>
    <row r="117" spans="1:12">
      <c r="A117" t="str">
        <f>C117&amp;"-"&amp;D117&amp;"-"&amp;G117&amp;"-"&amp;H117&amp;"-"&amp;K117</f>
        <v>2.5-f-A-3-1.5</v>
      </c>
      <c r="B117">
        <v>254</v>
      </c>
      <c r="C117">
        <v>2.5</v>
      </c>
      <c r="D117" s="2" t="s">
        <v>2</v>
      </c>
      <c r="E117">
        <f>_xlfn.IFNA(VLOOKUP(A117,'duo-out'!A$2:Q$5000,5,FALSE),B117)</f>
        <v>110</v>
      </c>
      <c r="F117">
        <v>30928.769901735999</v>
      </c>
      <c r="G117" s="2" t="s">
        <v>25</v>
      </c>
      <c r="H117">
        <v>3</v>
      </c>
      <c r="I117">
        <v>2</v>
      </c>
      <c r="J117">
        <v>0.5</v>
      </c>
      <c r="K117">
        <v>1.5</v>
      </c>
      <c r="L117" s="7">
        <v>2.0402857733683697</v>
      </c>
    </row>
    <row r="118" spans="1:12">
      <c r="A118" t="str">
        <f>C118&amp;"-"&amp;D118&amp;"-"&amp;G118&amp;"-"&amp;H118&amp;"-"&amp;K118</f>
        <v>2.5-f-C-0-0.5</v>
      </c>
      <c r="B118">
        <v>101</v>
      </c>
      <c r="C118">
        <v>2.5</v>
      </c>
      <c r="D118" s="2" t="s">
        <v>2</v>
      </c>
      <c r="E118">
        <f>_xlfn.IFNA(VLOOKUP(A118,'duo-out'!A$2:Q$5000,5,FALSE),B118)</f>
        <v>116</v>
      </c>
      <c r="F118">
        <v>31948.103772858252</v>
      </c>
      <c r="G118" s="2" t="s">
        <v>22</v>
      </c>
      <c r="H118">
        <v>0</v>
      </c>
      <c r="I118">
        <v>0</v>
      </c>
      <c r="J118">
        <v>0.5</v>
      </c>
      <c r="K118">
        <v>0.5</v>
      </c>
      <c r="L118" s="7">
        <v>137.97296614612148</v>
      </c>
    </row>
    <row r="119" spans="1:12">
      <c r="A119" t="str">
        <f>C119&amp;"-"&amp;D119&amp;"-"&amp;G119&amp;"-"&amp;H119&amp;"-"&amp;K119</f>
        <v>2.5-f-C-1-0.5</v>
      </c>
      <c r="B119">
        <v>102</v>
      </c>
      <c r="C119">
        <v>2.5</v>
      </c>
      <c r="D119" s="2" t="s">
        <v>2</v>
      </c>
      <c r="E119">
        <f>_xlfn.IFNA(VLOOKUP(A119,'duo-out'!A$2:Q$5000,5,FALSE),B119)</f>
        <v>129</v>
      </c>
      <c r="F119">
        <v>34550.729803849004</v>
      </c>
      <c r="G119" s="2" t="s">
        <v>22</v>
      </c>
      <c r="H119">
        <v>1</v>
      </c>
      <c r="I119">
        <v>0</v>
      </c>
      <c r="J119">
        <v>0.5</v>
      </c>
      <c r="K119">
        <v>0.5</v>
      </c>
      <c r="L119" s="7">
        <v>1.5309059120638666</v>
      </c>
    </row>
    <row r="120" spans="1:12">
      <c r="A120" t="str">
        <f>C120&amp;"-"&amp;D120&amp;"-"&amp;G120&amp;"-"&amp;H120&amp;"-"&amp;K120</f>
        <v>2.5-f-C-2-0.5</v>
      </c>
      <c r="B120">
        <v>103</v>
      </c>
      <c r="C120">
        <v>2.5</v>
      </c>
      <c r="D120" s="2" t="s">
        <v>2</v>
      </c>
      <c r="E120">
        <f>_xlfn.IFNA(VLOOKUP(A120,'duo-out'!A$2:Q$5000,5,FALSE),B120)</f>
        <v>146</v>
      </c>
      <c r="F120">
        <v>36909.476927085991</v>
      </c>
      <c r="G120" s="2" t="s">
        <v>22</v>
      </c>
      <c r="H120">
        <v>2</v>
      </c>
      <c r="I120">
        <v>0</v>
      </c>
      <c r="J120">
        <v>0.5</v>
      </c>
      <c r="K120">
        <v>0.5</v>
      </c>
      <c r="L120" s="7">
        <v>1.3303550029545295</v>
      </c>
    </row>
    <row r="121" spans="1:12">
      <c r="A121" t="str">
        <f>C121&amp;"-"&amp;D121&amp;"-"&amp;G121&amp;"-"&amp;H121&amp;"-"&amp;K121</f>
        <v>2.5-f-D-0-0.5</v>
      </c>
      <c r="B121">
        <v>151</v>
      </c>
      <c r="C121">
        <v>2.5</v>
      </c>
      <c r="D121" s="2" t="s">
        <v>2</v>
      </c>
      <c r="E121">
        <f>_xlfn.IFNA(VLOOKUP(A121,'duo-out'!A$2:Q$5000,5,FALSE),B121)</f>
        <v>151</v>
      </c>
      <c r="F121">
        <v>59042.528704975397</v>
      </c>
      <c r="G121" s="2" t="s">
        <v>23</v>
      </c>
      <c r="H121">
        <v>0</v>
      </c>
      <c r="I121">
        <v>1</v>
      </c>
      <c r="J121">
        <v>0.5</v>
      </c>
      <c r="K121">
        <v>0.5</v>
      </c>
      <c r="L121" s="7">
        <v>93.639600215261837</v>
      </c>
    </row>
    <row r="122" spans="1:12">
      <c r="A122" t="str">
        <f>C122&amp;"-"&amp;D122&amp;"-"&amp;G122&amp;"-"&amp;H122&amp;"-"&amp;K122</f>
        <v>2.5-f-D-0-1.5</v>
      </c>
      <c r="B122">
        <v>151</v>
      </c>
      <c r="C122">
        <v>2.5</v>
      </c>
      <c r="D122" s="2" t="s">
        <v>2</v>
      </c>
      <c r="E122">
        <f>_xlfn.IFNA(VLOOKUP(A122,'duo-out'!A$2:Q$5000,5,FALSE),B122)</f>
        <v>151</v>
      </c>
      <c r="F122">
        <v>59137.802504268002</v>
      </c>
      <c r="G122" s="2" t="s">
        <v>23</v>
      </c>
      <c r="H122">
        <v>0</v>
      </c>
      <c r="I122">
        <v>1</v>
      </c>
      <c r="J122">
        <v>0.5</v>
      </c>
      <c r="K122">
        <v>1.5</v>
      </c>
      <c r="L122" s="7">
        <v>113.0441864998466</v>
      </c>
    </row>
    <row r="123" spans="1:12">
      <c r="A123" t="str">
        <f>C123&amp;"-"&amp;D123&amp;"-"&amp;G123&amp;"-"&amp;H123&amp;"-"&amp;K123</f>
        <v>2.5-f-D-2-0.5</v>
      </c>
      <c r="B123">
        <v>153</v>
      </c>
      <c r="C123">
        <v>2.5</v>
      </c>
      <c r="D123" s="2" t="s">
        <v>2</v>
      </c>
      <c r="E123">
        <f>_xlfn.IFNA(VLOOKUP(A123,'duo-out'!A$2:Q$5000,5,FALSE),B123)</f>
        <v>153</v>
      </c>
      <c r="F123">
        <v>64273.536684494502</v>
      </c>
      <c r="G123" s="2" t="s">
        <v>23</v>
      </c>
      <c r="H123">
        <v>2</v>
      </c>
      <c r="I123">
        <v>1</v>
      </c>
      <c r="J123">
        <v>0.5</v>
      </c>
      <c r="K123">
        <v>0.5</v>
      </c>
      <c r="L123" s="7">
        <v>1.0977284167579366</v>
      </c>
    </row>
    <row r="124" spans="1:12">
      <c r="A124" t="str">
        <f>C124&amp;"-"&amp;D124&amp;"-"&amp;G124&amp;"-"&amp;H124&amp;"-"&amp;K124</f>
        <v>2.5-f-D-2-1.5</v>
      </c>
      <c r="B124">
        <v>153</v>
      </c>
      <c r="C124">
        <v>2.5</v>
      </c>
      <c r="D124" s="2" t="s">
        <v>2</v>
      </c>
      <c r="E124">
        <f>_xlfn.IFNA(VLOOKUP(A124,'duo-out'!A$2:Q$5000,5,FALSE),B124)</f>
        <v>153</v>
      </c>
      <c r="F124">
        <v>64352.284059068996</v>
      </c>
      <c r="G124" s="2" t="s">
        <v>23</v>
      </c>
      <c r="H124">
        <v>2</v>
      </c>
      <c r="I124">
        <v>1</v>
      </c>
      <c r="J124">
        <v>0.5</v>
      </c>
      <c r="K124">
        <v>1.5</v>
      </c>
      <c r="L124" s="7">
        <v>1.2042584055782313</v>
      </c>
    </row>
    <row r="125" spans="1:12">
      <c r="A125" t="str">
        <f>C125&amp;"-"&amp;D125&amp;"-"&amp;G125&amp;"-"&amp;H125&amp;"-"&amp;K125</f>
        <v>2.5-f-E-2-0.5</v>
      </c>
      <c r="B125">
        <v>203</v>
      </c>
      <c r="C125">
        <v>2.5</v>
      </c>
      <c r="D125" s="2" t="s">
        <v>2</v>
      </c>
      <c r="E125">
        <f>_xlfn.IFNA(VLOOKUP(A125,'duo-out'!A$2:Q$5000,5,FALSE),B125)</f>
        <v>203</v>
      </c>
      <c r="F125">
        <v>68923.933615565213</v>
      </c>
      <c r="G125" s="2" t="s">
        <v>24</v>
      </c>
      <c r="H125">
        <v>2</v>
      </c>
      <c r="I125">
        <v>0</v>
      </c>
      <c r="J125">
        <v>0.5</v>
      </c>
      <c r="K125">
        <v>0.5</v>
      </c>
      <c r="L125" s="7">
        <v>0.87282200217602857</v>
      </c>
    </row>
    <row r="126" spans="1:12">
      <c r="A126" t="str">
        <f>C126&amp;"-"&amp;D126&amp;"-"&amp;G126&amp;"-"&amp;H126&amp;"-"&amp;K126</f>
        <v>3.5-e-X-0-0.5</v>
      </c>
      <c r="B126">
        <v>1</v>
      </c>
      <c r="C126">
        <v>3.5</v>
      </c>
      <c r="D126" s="2" t="s">
        <v>1</v>
      </c>
      <c r="E126">
        <f>_xlfn.IFNA(VLOOKUP(A126,'duo-out'!A$2:Q$5000,5,FALSE),B126)</f>
        <v>1</v>
      </c>
      <c r="F126">
        <v>157.76836763700001</v>
      </c>
      <c r="G126" s="2" t="s">
        <v>20</v>
      </c>
      <c r="H126">
        <v>0</v>
      </c>
      <c r="I126">
        <v>1</v>
      </c>
      <c r="J126">
        <v>0.5</v>
      </c>
      <c r="K126">
        <v>0.5</v>
      </c>
      <c r="L126" s="7">
        <v>26462.587256108345</v>
      </c>
    </row>
    <row r="127" spans="1:12">
      <c r="A127" t="str">
        <f>C127&amp;"-"&amp;D127&amp;"-"&amp;G127&amp;"-"&amp;H127&amp;"-"&amp;K127</f>
        <v>3.5-e-X-0-1.5</v>
      </c>
      <c r="B127">
        <v>1</v>
      </c>
      <c r="C127">
        <v>3.5</v>
      </c>
      <c r="D127" s="2" t="s">
        <v>1</v>
      </c>
      <c r="E127">
        <f>_xlfn.IFNA(VLOOKUP(A127,'duo-out'!A$2:Q$5000,5,FALSE),B127)</f>
        <v>2</v>
      </c>
      <c r="F127">
        <v>266.84657710800002</v>
      </c>
      <c r="G127" s="2" t="s">
        <v>20</v>
      </c>
      <c r="H127">
        <v>0</v>
      </c>
      <c r="I127">
        <v>1</v>
      </c>
      <c r="J127">
        <v>0.5</v>
      </c>
      <c r="K127">
        <v>1.5</v>
      </c>
      <c r="L127" s="7">
        <v>27670.196792771374</v>
      </c>
    </row>
    <row r="128" spans="1:12">
      <c r="A128" t="str">
        <f>C128&amp;"-"&amp;D128&amp;"-"&amp;G128&amp;"-"&amp;H128&amp;"-"&amp;K128</f>
        <v>3.5-e-X-1-0.5</v>
      </c>
      <c r="B128">
        <v>2</v>
      </c>
      <c r="C128">
        <v>3.5</v>
      </c>
      <c r="D128" s="2" t="s">
        <v>1</v>
      </c>
      <c r="E128">
        <f>_xlfn.IFNA(VLOOKUP(A128,'duo-out'!A$2:Q$5000,5,FALSE),B128)</f>
        <v>3</v>
      </c>
      <c r="F128">
        <v>2884.3088026280002</v>
      </c>
      <c r="G128" s="2" t="s">
        <v>20</v>
      </c>
      <c r="H128">
        <v>1</v>
      </c>
      <c r="I128">
        <v>1</v>
      </c>
      <c r="J128">
        <v>0.5</v>
      </c>
      <c r="K128">
        <v>0.5</v>
      </c>
      <c r="L128" s="7">
        <v>33.501501751801065</v>
      </c>
    </row>
    <row r="129" spans="1:12">
      <c r="A129" t="str">
        <f>C129&amp;"-"&amp;D129&amp;"-"&amp;G129&amp;"-"&amp;H129&amp;"-"&amp;K129</f>
        <v>3.5-e-X-1-1.5</v>
      </c>
      <c r="B129">
        <v>2</v>
      </c>
      <c r="C129">
        <v>3.5</v>
      </c>
      <c r="D129" s="2" t="s">
        <v>1</v>
      </c>
      <c r="E129">
        <f>_xlfn.IFNA(VLOOKUP(A129,'duo-out'!A$2:Q$5000,5,FALSE),B129)</f>
        <v>4</v>
      </c>
      <c r="F129">
        <v>2989.3056729270002</v>
      </c>
      <c r="G129" s="2" t="s">
        <v>20</v>
      </c>
      <c r="H129">
        <v>1</v>
      </c>
      <c r="I129">
        <v>1</v>
      </c>
      <c r="J129">
        <v>0.5</v>
      </c>
      <c r="K129">
        <v>1.5</v>
      </c>
      <c r="L129" s="7">
        <v>58.309714025213367</v>
      </c>
    </row>
    <row r="130" spans="1:12">
      <c r="A130" t="str">
        <f>C130&amp;"-"&amp;D130&amp;"-"&amp;G130&amp;"-"&amp;H130&amp;"-"&amp;K130</f>
        <v>3.5-e-X-2-0.5</v>
      </c>
      <c r="B130">
        <v>3</v>
      </c>
      <c r="C130">
        <v>3.5</v>
      </c>
      <c r="D130" s="2" t="s">
        <v>1</v>
      </c>
      <c r="E130">
        <f>_xlfn.IFNA(VLOOKUP(A130,'duo-out'!A$2:Q$5000,5,FALSE),B130)</f>
        <v>7</v>
      </c>
      <c r="F130">
        <v>5484.8419901569996</v>
      </c>
      <c r="G130" s="2" t="s">
        <v>20</v>
      </c>
      <c r="H130">
        <v>2</v>
      </c>
      <c r="I130">
        <v>1</v>
      </c>
      <c r="J130">
        <v>0.5</v>
      </c>
      <c r="K130">
        <v>0.5</v>
      </c>
      <c r="L130" s="7">
        <v>8.7382857359153743</v>
      </c>
    </row>
    <row r="131" spans="1:12">
      <c r="A131" t="str">
        <f>C131&amp;"-"&amp;D131&amp;"-"&amp;G131&amp;"-"&amp;H131&amp;"-"&amp;K131</f>
        <v>3.5-e-X-2-1.5</v>
      </c>
      <c r="B131">
        <v>3</v>
      </c>
      <c r="C131">
        <v>3.5</v>
      </c>
      <c r="D131" s="2" t="s">
        <v>1</v>
      </c>
      <c r="E131">
        <f>_xlfn.IFNA(VLOOKUP(A131,'duo-out'!A$2:Q$5000,5,FALSE),B131)</f>
        <v>8</v>
      </c>
      <c r="F131">
        <v>5585.8097072139999</v>
      </c>
      <c r="G131" s="2" t="s">
        <v>20</v>
      </c>
      <c r="H131">
        <v>2</v>
      </c>
      <c r="I131">
        <v>1</v>
      </c>
      <c r="J131">
        <v>0.5</v>
      </c>
      <c r="K131">
        <v>1.5</v>
      </c>
      <c r="L131" s="7">
        <v>6.231524146344718</v>
      </c>
    </row>
    <row r="132" spans="1:12">
      <c r="A132" t="str">
        <f>C132&amp;"-"&amp;D132&amp;"-"&amp;G132&amp;"-"&amp;H132&amp;"-"&amp;K132</f>
        <v>3.5-e-X-3-0.5</v>
      </c>
      <c r="B132">
        <v>4</v>
      </c>
      <c r="C132">
        <v>3.5</v>
      </c>
      <c r="D132" s="2" t="s">
        <v>1</v>
      </c>
      <c r="E132">
        <f>_xlfn.IFNA(VLOOKUP(A132,'duo-out'!A$2:Q$5000,5,FALSE),B132)</f>
        <v>11</v>
      </c>
      <c r="F132">
        <v>7960.7994588669999</v>
      </c>
      <c r="G132" s="2" t="s">
        <v>20</v>
      </c>
      <c r="H132">
        <v>3</v>
      </c>
      <c r="I132">
        <v>1</v>
      </c>
      <c r="J132">
        <v>0.5</v>
      </c>
      <c r="K132">
        <v>0.5</v>
      </c>
      <c r="L132" s="7">
        <v>1.1852435575085232</v>
      </c>
    </row>
    <row r="133" spans="1:12">
      <c r="A133" t="str">
        <f>C133&amp;"-"&amp;D133&amp;"-"&amp;G133&amp;"-"&amp;H133&amp;"-"&amp;K133</f>
        <v>3.5-e-X-3-1.5</v>
      </c>
      <c r="B133">
        <v>4</v>
      </c>
      <c r="C133">
        <v>3.5</v>
      </c>
      <c r="D133" s="2" t="s">
        <v>1</v>
      </c>
      <c r="E133">
        <f>_xlfn.IFNA(VLOOKUP(A133,'duo-out'!A$2:Q$5000,5,FALSE),B133)</f>
        <v>12</v>
      </c>
      <c r="F133">
        <v>8057.7824558760003</v>
      </c>
      <c r="G133" s="2" t="s">
        <v>20</v>
      </c>
      <c r="H133">
        <v>3</v>
      </c>
      <c r="I133">
        <v>1</v>
      </c>
      <c r="J133">
        <v>0.5</v>
      </c>
      <c r="K133">
        <v>1.5</v>
      </c>
      <c r="L133" s="7">
        <v>3.5380479161416858</v>
      </c>
    </row>
    <row r="134" spans="1:12">
      <c r="A134" t="str">
        <f>C134&amp;"-"&amp;D134&amp;"-"&amp;G134&amp;"-"&amp;H134&amp;"-"&amp;K134</f>
        <v>3.5-e-X-4-0.5</v>
      </c>
      <c r="B134">
        <v>5</v>
      </c>
      <c r="C134">
        <v>3.5</v>
      </c>
      <c r="D134" s="2" t="s">
        <v>1</v>
      </c>
      <c r="E134">
        <f>_xlfn.IFNA(VLOOKUP(A134,'duo-out'!A$2:Q$5000,5,FALSE),B134)</f>
        <v>15</v>
      </c>
      <c r="F134">
        <v>10313.240688074</v>
      </c>
      <c r="G134" s="2" t="s">
        <v>20</v>
      </c>
      <c r="H134">
        <v>4</v>
      </c>
      <c r="I134">
        <v>1</v>
      </c>
      <c r="J134">
        <v>0.5</v>
      </c>
      <c r="K134">
        <v>0.5</v>
      </c>
      <c r="L134" s="7">
        <v>1.4574514273094568</v>
      </c>
    </row>
    <row r="135" spans="1:12">
      <c r="A135" t="str">
        <f>C135&amp;"-"&amp;D135&amp;"-"&amp;G135&amp;"-"&amp;H135&amp;"-"&amp;K135</f>
        <v>3.5-e-X-4-1.5</v>
      </c>
      <c r="B135">
        <v>5</v>
      </c>
      <c r="C135">
        <v>3.5</v>
      </c>
      <c r="D135" s="2" t="s">
        <v>1</v>
      </c>
      <c r="E135">
        <f>_xlfn.IFNA(VLOOKUP(A135,'duo-out'!A$2:Q$5000,5,FALSE),B135)</f>
        <v>16</v>
      </c>
      <c r="F135">
        <v>10406.283067491</v>
      </c>
      <c r="G135" s="2" t="s">
        <v>20</v>
      </c>
      <c r="H135">
        <v>4</v>
      </c>
      <c r="I135">
        <v>1</v>
      </c>
      <c r="J135">
        <v>0.5</v>
      </c>
      <c r="K135">
        <v>1.5</v>
      </c>
      <c r="L135" s="7">
        <v>0.95307652053070002</v>
      </c>
    </row>
    <row r="136" spans="1:12">
      <c r="A136" t="str">
        <f>C136&amp;"-"&amp;D136&amp;"-"&amp;G136&amp;"-"&amp;H136&amp;"-"&amp;K136</f>
        <v>3.5-e-A-0-2.5</v>
      </c>
      <c r="B136">
        <v>251</v>
      </c>
      <c r="C136">
        <v>3.5</v>
      </c>
      <c r="D136" s="2" t="s">
        <v>1</v>
      </c>
      <c r="E136">
        <f>_xlfn.IFNA(VLOOKUP(A136,'duo-out'!A$2:Q$5000,5,FALSE),B136)</f>
        <v>51</v>
      </c>
      <c r="F136">
        <v>23333.415149400047</v>
      </c>
      <c r="G136" s="2" t="s">
        <v>25</v>
      </c>
      <c r="H136">
        <v>0</v>
      </c>
      <c r="I136">
        <v>2</v>
      </c>
      <c r="J136">
        <v>0.5</v>
      </c>
      <c r="K136">
        <v>2.5</v>
      </c>
      <c r="L136" s="7">
        <v>182.05642030260799</v>
      </c>
    </row>
    <row r="137" spans="1:12">
      <c r="A137" t="str">
        <f>C137&amp;"-"&amp;D137&amp;"-"&amp;G137&amp;"-"&amp;H137&amp;"-"&amp;K137</f>
        <v>3.5-e-A-0-1.5</v>
      </c>
      <c r="B137">
        <v>251</v>
      </c>
      <c r="C137">
        <v>3.5</v>
      </c>
      <c r="D137" s="2" t="s">
        <v>1</v>
      </c>
      <c r="E137">
        <f>_xlfn.IFNA(VLOOKUP(A137,'duo-out'!A$2:Q$5000,5,FALSE),B137)</f>
        <v>52</v>
      </c>
      <c r="F137">
        <v>23450.599820152591</v>
      </c>
      <c r="G137" s="2" t="s">
        <v>25</v>
      </c>
      <c r="H137">
        <v>0</v>
      </c>
      <c r="I137">
        <v>2</v>
      </c>
      <c r="J137">
        <v>0.5</v>
      </c>
      <c r="K137">
        <v>1.5</v>
      </c>
      <c r="L137" s="7">
        <v>182.05642030260799</v>
      </c>
    </row>
    <row r="138" spans="1:12">
      <c r="A138" t="str">
        <f>C138&amp;"-"&amp;D138&amp;"-"&amp;G138&amp;"-"&amp;H138&amp;"-"&amp;K138</f>
        <v>3.5-e-B-0-0.5</v>
      </c>
      <c r="B138">
        <v>51</v>
      </c>
      <c r="C138">
        <v>3.5</v>
      </c>
      <c r="D138" s="2" t="s">
        <v>1</v>
      </c>
      <c r="E138">
        <f>_xlfn.IFNA(VLOOKUP(A138,'duo-out'!A$2:Q$5000,5,FALSE),B138)</f>
        <v>63</v>
      </c>
      <c r="F138">
        <v>25950.253890736774</v>
      </c>
      <c r="G138" s="2" t="s">
        <v>21</v>
      </c>
      <c r="H138">
        <v>0</v>
      </c>
      <c r="I138">
        <v>0</v>
      </c>
      <c r="J138">
        <v>0.5</v>
      </c>
      <c r="K138">
        <v>0.5</v>
      </c>
      <c r="L138" s="7">
        <v>182.05642030260799</v>
      </c>
    </row>
    <row r="139" spans="1:12">
      <c r="A139" t="str">
        <f>C139&amp;"-"&amp;D139&amp;"-"&amp;G139&amp;"-"&amp;H139&amp;"-"&amp;K139</f>
        <v>3.5-e-A-1-2.5</v>
      </c>
      <c r="B139">
        <v>252</v>
      </c>
      <c r="C139">
        <v>3.5</v>
      </c>
      <c r="D139" s="2" t="s">
        <v>1</v>
      </c>
      <c r="E139">
        <f>_xlfn.IFNA(VLOOKUP(A139,'duo-out'!A$2:Q$5000,5,FALSE),B139)</f>
        <v>65</v>
      </c>
      <c r="F139">
        <v>26065.690180510312</v>
      </c>
      <c r="G139" s="2" t="s">
        <v>25</v>
      </c>
      <c r="H139">
        <v>1</v>
      </c>
      <c r="I139">
        <v>2</v>
      </c>
      <c r="J139">
        <v>0.5</v>
      </c>
      <c r="K139">
        <v>2.5</v>
      </c>
      <c r="L139" s="7">
        <v>1.5309059120638666</v>
      </c>
    </row>
    <row r="140" spans="1:12">
      <c r="A140" t="str">
        <f>C140&amp;"-"&amp;D140&amp;"-"&amp;G140&amp;"-"&amp;H140&amp;"-"&amp;K140</f>
        <v>3.5-e-A-1-1.5</v>
      </c>
      <c r="B140">
        <v>252</v>
      </c>
      <c r="C140">
        <v>3.5</v>
      </c>
      <c r="D140" s="2" t="s">
        <v>1</v>
      </c>
      <c r="E140">
        <f>_xlfn.IFNA(VLOOKUP(A140,'duo-out'!A$2:Q$5000,5,FALSE),B140)</f>
        <v>68</v>
      </c>
      <c r="F140">
        <v>26177.450184293411</v>
      </c>
      <c r="G140" s="2" t="s">
        <v>25</v>
      </c>
      <c r="H140">
        <v>1</v>
      </c>
      <c r="I140">
        <v>2</v>
      </c>
      <c r="J140">
        <v>0.5</v>
      </c>
      <c r="K140">
        <v>1.5</v>
      </c>
      <c r="L140" s="7">
        <v>1.1912039308275215</v>
      </c>
    </row>
    <row r="141" spans="1:12">
      <c r="A141" t="str">
        <f>C141&amp;"-"&amp;D141&amp;"-"&amp;G141&amp;"-"&amp;H141&amp;"-"&amp;K141</f>
        <v>3.5-e-B-1-0.5</v>
      </c>
      <c r="B141">
        <v>52</v>
      </c>
      <c r="C141">
        <v>3.5</v>
      </c>
      <c r="D141" s="2" t="s">
        <v>1</v>
      </c>
      <c r="E141">
        <f>_xlfn.IFNA(VLOOKUP(A141,'duo-out'!A$2:Q$5000,5,FALSE),B141)</f>
        <v>75</v>
      </c>
      <c r="F141">
        <v>27715.123371543057</v>
      </c>
      <c r="G141" s="2" t="s">
        <v>21</v>
      </c>
      <c r="H141">
        <v>1</v>
      </c>
      <c r="I141">
        <v>0</v>
      </c>
      <c r="J141">
        <v>0.5</v>
      </c>
      <c r="K141">
        <v>0.5</v>
      </c>
      <c r="L141" s="7">
        <v>0.96593632892484571</v>
      </c>
    </row>
    <row r="142" spans="1:12">
      <c r="A142" t="str">
        <f>C142&amp;"-"&amp;D142&amp;"-"&amp;G142&amp;"-"&amp;H142&amp;"-"&amp;K142</f>
        <v>3.5-e-A-2-2.5</v>
      </c>
      <c r="B142">
        <v>253</v>
      </c>
      <c r="C142">
        <v>3.5</v>
      </c>
      <c r="D142" s="2" t="s">
        <v>1</v>
      </c>
      <c r="E142">
        <f>_xlfn.IFNA(VLOOKUP(A142,'duo-out'!A$2:Q$5000,5,FALSE),B142)</f>
        <v>83</v>
      </c>
      <c r="F142">
        <v>28603.969429019864</v>
      </c>
      <c r="G142" s="2" t="s">
        <v>25</v>
      </c>
      <c r="H142">
        <v>2</v>
      </c>
      <c r="I142">
        <v>2</v>
      </c>
      <c r="J142">
        <v>0.5</v>
      </c>
      <c r="K142">
        <v>2.5</v>
      </c>
      <c r="L142" s="7">
        <v>1.3833296494790666</v>
      </c>
    </row>
    <row r="143" spans="1:12">
      <c r="A143" t="str">
        <f>C143&amp;"-"&amp;D143&amp;"-"&amp;G143&amp;"-"&amp;H143&amp;"-"&amp;K143</f>
        <v>3.5-e-A-2-1.5</v>
      </c>
      <c r="B143">
        <v>253</v>
      </c>
      <c r="C143">
        <v>3.5</v>
      </c>
      <c r="D143" s="2" t="s">
        <v>1</v>
      </c>
      <c r="E143">
        <f>_xlfn.IFNA(VLOOKUP(A143,'duo-out'!A$2:Q$5000,5,FALSE),B143)</f>
        <v>86</v>
      </c>
      <c r="F143">
        <v>28709.990171188507</v>
      </c>
      <c r="G143" s="2" t="s">
        <v>25</v>
      </c>
      <c r="H143">
        <v>2</v>
      </c>
      <c r="I143">
        <v>2</v>
      </c>
      <c r="J143">
        <v>0.5</v>
      </c>
      <c r="K143">
        <v>1.5</v>
      </c>
      <c r="L143" s="7">
        <v>1.3833296494790666</v>
      </c>
    </row>
    <row r="144" spans="1:12">
      <c r="A144" t="str">
        <f>C144&amp;"-"&amp;D144&amp;"-"&amp;G144&amp;"-"&amp;H144&amp;"-"&amp;K144</f>
        <v>3.5-e-A-3-2.5</v>
      </c>
      <c r="B144">
        <v>254</v>
      </c>
      <c r="C144">
        <v>3.5</v>
      </c>
      <c r="D144" s="2" t="s">
        <v>1</v>
      </c>
      <c r="E144">
        <f>_xlfn.IFNA(VLOOKUP(A144,'duo-out'!A$2:Q$5000,5,FALSE),B144)</f>
        <v>109</v>
      </c>
      <c r="F144">
        <v>30927.703123036252</v>
      </c>
      <c r="G144" s="2" t="s">
        <v>25</v>
      </c>
      <c r="H144">
        <v>3</v>
      </c>
      <c r="I144">
        <v>2</v>
      </c>
      <c r="J144">
        <v>0.5</v>
      </c>
      <c r="K144">
        <v>2.5</v>
      </c>
      <c r="L144" s="7">
        <v>2.0402857733683697</v>
      </c>
    </row>
    <row r="145" spans="1:12">
      <c r="A145" t="str">
        <f>C145&amp;"-"&amp;D145&amp;"-"&amp;G145&amp;"-"&amp;H145&amp;"-"&amp;K145</f>
        <v>3.5-e-A-3-1.5</v>
      </c>
      <c r="B145">
        <v>254</v>
      </c>
      <c r="C145">
        <v>3.5</v>
      </c>
      <c r="D145" s="2" t="s">
        <v>1</v>
      </c>
      <c r="E145">
        <f>_xlfn.IFNA(VLOOKUP(A145,'duo-out'!A$2:Q$5000,5,FALSE),B145)</f>
        <v>110</v>
      </c>
      <c r="F145">
        <v>31027.167008241337</v>
      </c>
      <c r="G145" s="2" t="s">
        <v>25</v>
      </c>
      <c r="H145">
        <v>3</v>
      </c>
      <c r="I145">
        <v>2</v>
      </c>
      <c r="J145">
        <v>0.5</v>
      </c>
      <c r="K145">
        <v>1.5</v>
      </c>
      <c r="L145" s="7">
        <v>1.8768806071339428</v>
      </c>
    </row>
    <row r="146" spans="1:12">
      <c r="A146" t="str">
        <f>C146&amp;"-"&amp;D146&amp;"-"&amp;G146&amp;"-"&amp;H146&amp;"-"&amp;K146</f>
        <v>3.5-e-C-0-0.5</v>
      </c>
      <c r="B146">
        <v>101</v>
      </c>
      <c r="C146">
        <v>3.5</v>
      </c>
      <c r="D146" s="2" t="s">
        <v>1</v>
      </c>
      <c r="E146">
        <f>_xlfn.IFNA(VLOOKUP(A146,'duo-out'!A$2:Q$5000,5,FALSE),B146)</f>
        <v>114</v>
      </c>
      <c r="F146">
        <v>31948.255768646715</v>
      </c>
      <c r="G146" s="2" t="s">
        <v>22</v>
      </c>
      <c r="H146">
        <v>0</v>
      </c>
      <c r="I146">
        <v>0</v>
      </c>
      <c r="J146">
        <v>0.5</v>
      </c>
      <c r="K146">
        <v>0.5</v>
      </c>
      <c r="L146" s="7">
        <v>137.97296614612148</v>
      </c>
    </row>
    <row r="147" spans="1:12">
      <c r="A147" t="str">
        <f>C147&amp;"-"&amp;D147&amp;"-"&amp;G147&amp;"-"&amp;H147&amp;"-"&amp;K147</f>
        <v>3.5-e-A-4-2.5</v>
      </c>
      <c r="B147">
        <v>255</v>
      </c>
      <c r="C147">
        <v>3.5</v>
      </c>
      <c r="D147" s="2" t="s">
        <v>1</v>
      </c>
      <c r="E147">
        <f>_xlfn.IFNA(VLOOKUP(A147,'duo-out'!A$2:Q$5000,5,FALSE),B147)</f>
        <v>120</v>
      </c>
      <c r="F147">
        <v>33007.934011058496</v>
      </c>
      <c r="G147" s="2" t="s">
        <v>25</v>
      </c>
      <c r="H147">
        <v>4</v>
      </c>
      <c r="I147">
        <v>2</v>
      </c>
      <c r="J147">
        <v>0.5</v>
      </c>
      <c r="K147">
        <v>2.5</v>
      </c>
      <c r="L147" s="7">
        <v>0.76818088824663155</v>
      </c>
    </row>
    <row r="148" spans="1:12">
      <c r="A148" t="str">
        <f>C148&amp;"-"&amp;D148&amp;"-"&amp;G148&amp;"-"&amp;H148&amp;"-"&amp;K148</f>
        <v>3.5-e-A-4-1.5</v>
      </c>
      <c r="B148">
        <v>255</v>
      </c>
      <c r="C148">
        <v>3.5</v>
      </c>
      <c r="D148" s="2" t="s">
        <v>1</v>
      </c>
      <c r="E148">
        <f>_xlfn.IFNA(VLOOKUP(A148,'duo-out'!A$2:Q$5000,5,FALSE),B148)</f>
        <v>121</v>
      </c>
      <c r="F148">
        <v>33100.150888078999</v>
      </c>
      <c r="G148" s="2" t="s">
        <v>25</v>
      </c>
      <c r="H148">
        <v>4</v>
      </c>
      <c r="I148">
        <v>2</v>
      </c>
      <c r="J148">
        <v>0.5</v>
      </c>
      <c r="K148">
        <v>1.5</v>
      </c>
      <c r="L148" s="7">
        <v>0.76818088824663155</v>
      </c>
    </row>
    <row r="149" spans="1:12">
      <c r="A149" t="str">
        <f>C149&amp;"-"&amp;D149&amp;"-"&amp;G149&amp;"-"&amp;H149&amp;"-"&amp;K149</f>
        <v>3.5-e-C-1-0.5</v>
      </c>
      <c r="B149">
        <v>102</v>
      </c>
      <c r="C149">
        <v>3.5</v>
      </c>
      <c r="D149" s="2" t="s">
        <v>1</v>
      </c>
      <c r="E149">
        <f>_xlfn.IFNA(VLOOKUP(A149,'duo-out'!A$2:Q$5000,5,FALSE),B149)</f>
        <v>129</v>
      </c>
      <c r="F149">
        <v>34550.854454062661</v>
      </c>
      <c r="G149" s="2" t="s">
        <v>22</v>
      </c>
      <c r="H149">
        <v>1</v>
      </c>
      <c r="I149">
        <v>0</v>
      </c>
      <c r="J149">
        <v>0.5</v>
      </c>
      <c r="K149">
        <v>0.5</v>
      </c>
      <c r="L149" s="7">
        <v>1.1602097263419568</v>
      </c>
    </row>
    <row r="150" spans="1:12">
      <c r="A150" t="str">
        <f>C150&amp;"-"&amp;D150&amp;"-"&amp;G150&amp;"-"&amp;H150&amp;"-"&amp;K150</f>
        <v>3.5-e-C-2-0.5</v>
      </c>
      <c r="B150">
        <v>103</v>
      </c>
      <c r="C150">
        <v>3.5</v>
      </c>
      <c r="D150" s="2" t="s">
        <v>1</v>
      </c>
      <c r="E150">
        <f>_xlfn.IFNA(VLOOKUP(A150,'duo-out'!A$2:Q$5000,5,FALSE),B150)</f>
        <v>146</v>
      </c>
      <c r="F150">
        <v>36909.627497715002</v>
      </c>
      <c r="G150" s="2" t="s">
        <v>22</v>
      </c>
      <c r="H150">
        <v>2</v>
      </c>
      <c r="I150">
        <v>0</v>
      </c>
      <c r="J150">
        <v>0.5</v>
      </c>
      <c r="K150">
        <v>0.5</v>
      </c>
      <c r="L150" s="7">
        <v>1.3833296494790666</v>
      </c>
    </row>
    <row r="151" spans="1:12">
      <c r="A151" t="str">
        <f>C151&amp;"-"&amp;D151&amp;"-"&amp;G151&amp;"-"&amp;H151&amp;"-"&amp;K151</f>
        <v>3.5-e-D-0-0.5</v>
      </c>
      <c r="B151">
        <v>151</v>
      </c>
      <c r="C151">
        <v>3.5</v>
      </c>
      <c r="D151" s="2" t="s">
        <v>1</v>
      </c>
      <c r="E151">
        <f>_xlfn.IFNA(VLOOKUP(A151,'duo-out'!A$2:Q$5000,5,FALSE),B151)</f>
        <v>151</v>
      </c>
      <c r="F151">
        <v>59125.769288914002</v>
      </c>
      <c r="G151" s="2" t="s">
        <v>23</v>
      </c>
      <c r="H151">
        <v>0</v>
      </c>
      <c r="I151">
        <v>1</v>
      </c>
      <c r="J151">
        <v>0.5</v>
      </c>
      <c r="K151">
        <v>0.5</v>
      </c>
      <c r="L151" s="7">
        <v>95.681221118643663</v>
      </c>
    </row>
    <row r="152" spans="1:12">
      <c r="A152" t="str">
        <f>C152&amp;"-"&amp;D152&amp;"-"&amp;G152&amp;"-"&amp;H152&amp;"-"&amp;K152</f>
        <v>3.5-e-D-0-1.5</v>
      </c>
      <c r="B152">
        <v>151</v>
      </c>
      <c r="C152">
        <v>3.5</v>
      </c>
      <c r="D152" s="2" t="s">
        <v>1</v>
      </c>
      <c r="E152">
        <f>_xlfn.IFNA(VLOOKUP(A152,'duo-out'!A$2:Q$5000,5,FALSE),B152)</f>
        <v>151</v>
      </c>
      <c r="F152">
        <v>59245.134029303503</v>
      </c>
      <c r="G152" s="2" t="s">
        <v>23</v>
      </c>
      <c r="H152">
        <v>0</v>
      </c>
      <c r="I152">
        <v>1</v>
      </c>
      <c r="J152">
        <v>0.5</v>
      </c>
      <c r="K152">
        <v>1.5</v>
      </c>
      <c r="L152" s="7">
        <v>113.41083766342894</v>
      </c>
    </row>
    <row r="153" spans="1:12">
      <c r="A153" t="str">
        <f>C153&amp;"-"&amp;D153&amp;"-"&amp;G153&amp;"-"&amp;H153&amp;"-"&amp;K153</f>
        <v>3.5-e-E-2-0.5</v>
      </c>
      <c r="B153">
        <v>203</v>
      </c>
      <c r="C153">
        <v>3.5</v>
      </c>
      <c r="D153" s="2" t="s">
        <v>1</v>
      </c>
      <c r="E153">
        <f>_xlfn.IFNA(VLOOKUP(A153,'duo-out'!A$2:Q$5000,5,FALSE),B153)</f>
        <v>203</v>
      </c>
      <c r="F153">
        <v>68924.093288302218</v>
      </c>
      <c r="G153" s="2" t="s">
        <v>24</v>
      </c>
      <c r="H153">
        <v>2</v>
      </c>
      <c r="I153">
        <v>0</v>
      </c>
      <c r="J153">
        <v>0.5</v>
      </c>
      <c r="K153">
        <v>0.5</v>
      </c>
      <c r="L153" s="7">
        <v>0.80336329495736358</v>
      </c>
    </row>
    <row r="154" spans="1:12">
      <c r="A154" t="str">
        <f>C154&amp;"-"&amp;D154&amp;"-"&amp;G154&amp;"-"&amp;H154&amp;"-"&amp;K154</f>
        <v>3.5-f-X-0-0.5</v>
      </c>
      <c r="B154">
        <v>1</v>
      </c>
      <c r="C154">
        <v>3.5</v>
      </c>
      <c r="D154" s="2" t="s">
        <v>2</v>
      </c>
      <c r="E154">
        <f>_xlfn.IFNA(VLOOKUP(A154,'duo-out'!A$2:Q$5000,5,FALSE),B154)</f>
        <v>1</v>
      </c>
      <c r="F154">
        <v>157.392251851</v>
      </c>
      <c r="G154" s="2" t="s">
        <v>20</v>
      </c>
      <c r="H154">
        <v>0</v>
      </c>
      <c r="I154">
        <v>1</v>
      </c>
      <c r="J154">
        <v>0.5</v>
      </c>
      <c r="K154">
        <v>0.5</v>
      </c>
      <c r="L154" s="7">
        <v>17095.665650675834</v>
      </c>
    </row>
    <row r="155" spans="1:12">
      <c r="A155" t="str">
        <f>C155&amp;"-"&amp;D155&amp;"-"&amp;G155&amp;"-"&amp;H155&amp;"-"&amp;K155</f>
        <v>3.5-f-X-0-1.5</v>
      </c>
      <c r="B155">
        <v>1</v>
      </c>
      <c r="C155">
        <v>3.5</v>
      </c>
      <c r="D155" s="2" t="s">
        <v>2</v>
      </c>
      <c r="E155">
        <f>_xlfn.IFNA(VLOOKUP(A155,'duo-out'!A$2:Q$5000,5,FALSE),B155)</f>
        <v>2</v>
      </c>
      <c r="F155">
        <v>267.66093392400001</v>
      </c>
      <c r="G155" s="2" t="s">
        <v>20</v>
      </c>
      <c r="H155">
        <v>0</v>
      </c>
      <c r="I155">
        <v>1</v>
      </c>
      <c r="J155">
        <v>0.5</v>
      </c>
      <c r="K155">
        <v>1.5</v>
      </c>
      <c r="L155" s="7">
        <v>34694.990262889463</v>
      </c>
    </row>
    <row r="156" spans="1:12">
      <c r="A156" t="str">
        <f>C156&amp;"-"&amp;D156&amp;"-"&amp;G156&amp;"-"&amp;H156&amp;"-"&amp;K156</f>
        <v>3.5-f-X-1-0.5</v>
      </c>
      <c r="B156">
        <v>2</v>
      </c>
      <c r="C156">
        <v>3.5</v>
      </c>
      <c r="D156" s="2" t="s">
        <v>2</v>
      </c>
      <c r="E156">
        <f>_xlfn.IFNA(VLOOKUP(A156,'duo-out'!A$2:Q$5000,5,FALSE),B156)</f>
        <v>3</v>
      </c>
      <c r="F156">
        <v>2883.9477051529998</v>
      </c>
      <c r="G156" s="2" t="s">
        <v>20</v>
      </c>
      <c r="H156">
        <v>1</v>
      </c>
      <c r="I156">
        <v>1</v>
      </c>
      <c r="J156">
        <v>0.5</v>
      </c>
      <c r="K156">
        <v>0.5</v>
      </c>
      <c r="L156" s="7">
        <v>46.053613401917644</v>
      </c>
    </row>
    <row r="157" spans="1:12">
      <c r="A157" t="str">
        <f>C157&amp;"-"&amp;D157&amp;"-"&amp;G157&amp;"-"&amp;H157&amp;"-"&amp;K157</f>
        <v>3.5-f-X-1-1.5</v>
      </c>
      <c r="B157">
        <v>2</v>
      </c>
      <c r="C157">
        <v>3.5</v>
      </c>
      <c r="D157" s="2" t="s">
        <v>2</v>
      </c>
      <c r="E157">
        <f>_xlfn.IFNA(VLOOKUP(A157,'duo-out'!A$2:Q$5000,5,FALSE),B157)</f>
        <v>4</v>
      </c>
      <c r="F157">
        <v>2990.0876755509998</v>
      </c>
      <c r="G157" s="2" t="s">
        <v>20</v>
      </c>
      <c r="H157">
        <v>1</v>
      </c>
      <c r="I157">
        <v>1</v>
      </c>
      <c r="J157">
        <v>0.5</v>
      </c>
      <c r="K157">
        <v>1.5</v>
      </c>
      <c r="L157" s="7">
        <v>58.255163497176255</v>
      </c>
    </row>
    <row r="158" spans="1:12">
      <c r="A158" t="str">
        <f>C158&amp;"-"&amp;D158&amp;"-"&amp;G158&amp;"-"&amp;H158&amp;"-"&amp;K158</f>
        <v>3.5-f-X-2-0.5</v>
      </c>
      <c r="B158">
        <v>3</v>
      </c>
      <c r="C158">
        <v>3.5</v>
      </c>
      <c r="D158" s="2" t="s">
        <v>2</v>
      </c>
      <c r="E158">
        <f>_xlfn.IFNA(VLOOKUP(A158,'duo-out'!A$2:Q$5000,5,FALSE),B158)</f>
        <v>6</v>
      </c>
      <c r="F158">
        <v>5484.4984117120002</v>
      </c>
      <c r="G158" s="2" t="s">
        <v>20</v>
      </c>
      <c r="H158">
        <v>2</v>
      </c>
      <c r="I158">
        <v>1</v>
      </c>
      <c r="J158">
        <v>0.5</v>
      </c>
      <c r="K158">
        <v>0.5</v>
      </c>
      <c r="L158" s="7">
        <v>6.1592500303160751</v>
      </c>
    </row>
    <row r="159" spans="1:12">
      <c r="A159" t="str">
        <f>C159&amp;"-"&amp;D159&amp;"-"&amp;G159&amp;"-"&amp;H159&amp;"-"&amp;K159</f>
        <v>3.5-f-X-2-1.5</v>
      </c>
      <c r="B159">
        <v>3</v>
      </c>
      <c r="C159">
        <v>3.5</v>
      </c>
      <c r="D159" s="2" t="s">
        <v>2</v>
      </c>
      <c r="E159">
        <f>_xlfn.IFNA(VLOOKUP(A159,'duo-out'!A$2:Q$5000,5,FALSE),B159)</f>
        <v>8</v>
      </c>
      <c r="F159">
        <v>5586.5589241460002</v>
      </c>
      <c r="G159" s="2" t="s">
        <v>20</v>
      </c>
      <c r="H159">
        <v>2</v>
      </c>
      <c r="I159">
        <v>1</v>
      </c>
      <c r="J159">
        <v>0.5</v>
      </c>
      <c r="K159">
        <v>1.5</v>
      </c>
      <c r="L159" s="7">
        <v>10.040394530605024</v>
      </c>
    </row>
    <row r="160" spans="1:12">
      <c r="A160" t="str">
        <f>C160&amp;"-"&amp;D160&amp;"-"&amp;G160&amp;"-"&amp;H160&amp;"-"&amp;K160</f>
        <v>3.5-f-X-3-0.5</v>
      </c>
      <c r="B160">
        <v>4</v>
      </c>
      <c r="C160">
        <v>3.5</v>
      </c>
      <c r="D160" s="2" t="s">
        <v>2</v>
      </c>
      <c r="E160">
        <f>_xlfn.IFNA(VLOOKUP(A160,'duo-out'!A$2:Q$5000,5,FALSE),B160)</f>
        <v>11</v>
      </c>
      <c r="F160">
        <v>7960.4717366209998</v>
      </c>
      <c r="G160" s="2" t="s">
        <v>20</v>
      </c>
      <c r="H160">
        <v>3</v>
      </c>
      <c r="I160">
        <v>1</v>
      </c>
      <c r="J160">
        <v>0.5</v>
      </c>
      <c r="K160">
        <v>0.5</v>
      </c>
      <c r="L160" s="7">
        <v>4.2372281118453401</v>
      </c>
    </row>
    <row r="161" spans="1:12">
      <c r="A161" t="str">
        <f>C161&amp;"-"&amp;D161&amp;"-"&amp;G161&amp;"-"&amp;H161&amp;"-"&amp;K161</f>
        <v>3.5-f-X-3-1.5</v>
      </c>
      <c r="B161">
        <v>4</v>
      </c>
      <c r="C161">
        <v>3.5</v>
      </c>
      <c r="D161" s="2" t="s">
        <v>2</v>
      </c>
      <c r="E161">
        <f>_xlfn.IFNA(VLOOKUP(A161,'duo-out'!A$2:Q$5000,5,FALSE),B161)</f>
        <v>12</v>
      </c>
      <c r="F161">
        <v>8058.5046846499999</v>
      </c>
      <c r="G161" s="2" t="s">
        <v>20</v>
      </c>
      <c r="H161">
        <v>3</v>
      </c>
      <c r="I161">
        <v>1</v>
      </c>
      <c r="J161">
        <v>0.5</v>
      </c>
      <c r="K161">
        <v>1.5</v>
      </c>
      <c r="L161" s="7">
        <v>3.5377976973590912</v>
      </c>
    </row>
    <row r="162" spans="1:12">
      <c r="A162" t="str">
        <f>C162&amp;"-"&amp;D162&amp;"-"&amp;G162&amp;"-"&amp;H162&amp;"-"&amp;K162</f>
        <v>3.5-f-X-4-0.5</v>
      </c>
      <c r="B162">
        <v>5</v>
      </c>
      <c r="C162">
        <v>3.5</v>
      </c>
      <c r="D162" s="2" t="s">
        <v>2</v>
      </c>
      <c r="E162">
        <f>_xlfn.IFNA(VLOOKUP(A162,'duo-out'!A$2:Q$5000,5,FALSE),B162)</f>
        <v>15</v>
      </c>
      <c r="F162">
        <v>10312.925254993999</v>
      </c>
      <c r="G162" s="2" t="s">
        <v>20</v>
      </c>
      <c r="H162">
        <v>4</v>
      </c>
      <c r="I162">
        <v>1</v>
      </c>
      <c r="J162">
        <v>0.5</v>
      </c>
      <c r="K162">
        <v>0.5</v>
      </c>
      <c r="L162" s="7">
        <v>1.4309411334996982</v>
      </c>
    </row>
    <row r="163" spans="1:12">
      <c r="A163" t="str">
        <f>C163&amp;"-"&amp;D163&amp;"-"&amp;G163&amp;"-"&amp;H163&amp;"-"&amp;K163</f>
        <v>3.5-f-X-4-1.5</v>
      </c>
      <c r="B163">
        <v>5</v>
      </c>
      <c r="C163">
        <v>3.5</v>
      </c>
      <c r="D163" s="2" t="s">
        <v>2</v>
      </c>
      <c r="E163">
        <f>_xlfn.IFNA(VLOOKUP(A163,'duo-out'!A$2:Q$5000,5,FALSE),B163)</f>
        <v>16</v>
      </c>
      <c r="F163">
        <v>10406.950888079</v>
      </c>
      <c r="G163" s="2" t="s">
        <v>20</v>
      </c>
      <c r="H163">
        <v>4</v>
      </c>
      <c r="I163">
        <v>1</v>
      </c>
      <c r="J163">
        <v>0.5</v>
      </c>
      <c r="K163">
        <v>1.5</v>
      </c>
      <c r="L163" s="7">
        <v>0.96083788327102493</v>
      </c>
    </row>
    <row r="164" spans="1:12">
      <c r="A164" t="str">
        <f>C164&amp;"-"&amp;D164&amp;"-"&amp;G164&amp;"-"&amp;H164&amp;"-"&amp;K164</f>
        <v>3.5-f-A-0-2.5</v>
      </c>
      <c r="B164">
        <v>251</v>
      </c>
      <c r="C164">
        <v>3.5</v>
      </c>
      <c r="D164" s="2" t="s">
        <v>2</v>
      </c>
      <c r="E164">
        <f>_xlfn.IFNA(VLOOKUP(A164,'duo-out'!A$2:Q$5000,5,FALSE),B164)</f>
        <v>51</v>
      </c>
      <c r="F164">
        <v>23333.411633298616</v>
      </c>
      <c r="G164" s="2" t="s">
        <v>25</v>
      </c>
      <c r="H164">
        <v>0</v>
      </c>
      <c r="I164">
        <v>2</v>
      </c>
      <c r="J164">
        <v>0.5</v>
      </c>
      <c r="K164">
        <v>2.5</v>
      </c>
      <c r="L164" s="7">
        <v>148.97068982990308</v>
      </c>
    </row>
    <row r="165" spans="1:12">
      <c r="A165" t="str">
        <f>C165&amp;"-"&amp;D165&amp;"-"&amp;G165&amp;"-"&amp;H165&amp;"-"&amp;K165</f>
        <v>3.5-f-A-0-1.5</v>
      </c>
      <c r="B165">
        <v>251</v>
      </c>
      <c r="C165">
        <v>3.5</v>
      </c>
      <c r="D165" s="2" t="s">
        <v>2</v>
      </c>
      <c r="E165">
        <f>_xlfn.IFNA(VLOOKUP(A165,'duo-out'!A$2:Q$5000,5,FALSE),B165)</f>
        <v>52</v>
      </c>
      <c r="F165">
        <v>23450.60438176748</v>
      </c>
      <c r="G165" s="2" t="s">
        <v>25</v>
      </c>
      <c r="H165">
        <v>0</v>
      </c>
      <c r="I165">
        <v>2</v>
      </c>
      <c r="J165">
        <v>0.5</v>
      </c>
      <c r="K165">
        <v>1.5</v>
      </c>
      <c r="L165" s="7">
        <v>121.29994726496653</v>
      </c>
    </row>
    <row r="166" spans="1:12">
      <c r="A166" t="str">
        <f>C166&amp;"-"&amp;D166&amp;"-"&amp;G166&amp;"-"&amp;H166&amp;"-"&amp;K166</f>
        <v>3.5-f-B-0-0.5</v>
      </c>
      <c r="B166">
        <v>51</v>
      </c>
      <c r="C166">
        <v>3.5</v>
      </c>
      <c r="D166" s="2" t="s">
        <v>2</v>
      </c>
      <c r="E166">
        <f>_xlfn.IFNA(VLOOKUP(A166,'duo-out'!A$2:Q$5000,5,FALSE),B166)</f>
        <v>63</v>
      </c>
      <c r="F166">
        <v>25849.570389872315</v>
      </c>
      <c r="G166" s="2" t="s">
        <v>21</v>
      </c>
      <c r="H166">
        <v>0</v>
      </c>
      <c r="I166">
        <v>0</v>
      </c>
      <c r="J166">
        <v>0.5</v>
      </c>
      <c r="K166">
        <v>0.5</v>
      </c>
      <c r="L166" s="7">
        <v>182.05642030260799</v>
      </c>
    </row>
    <row r="167" spans="1:12">
      <c r="A167" t="str">
        <f>C167&amp;"-"&amp;D167&amp;"-"&amp;G167&amp;"-"&amp;H167&amp;"-"&amp;K167</f>
        <v>3.5-f-A-1-2.5</v>
      </c>
      <c r="B167">
        <v>252</v>
      </c>
      <c r="C167">
        <v>3.5</v>
      </c>
      <c r="D167" s="2" t="s">
        <v>2</v>
      </c>
      <c r="E167">
        <f>_xlfn.IFNA(VLOOKUP(A167,'duo-out'!A$2:Q$5000,5,FALSE),B167)</f>
        <v>65</v>
      </c>
      <c r="F167">
        <v>26065.685646475293</v>
      </c>
      <c r="G167" s="2" t="s">
        <v>25</v>
      </c>
      <c r="H167">
        <v>1</v>
      </c>
      <c r="I167">
        <v>2</v>
      </c>
      <c r="J167">
        <v>0.5</v>
      </c>
      <c r="K167">
        <v>2.5</v>
      </c>
      <c r="L167" s="7">
        <v>1.2424669128488763</v>
      </c>
    </row>
    <row r="168" spans="1:12">
      <c r="A168" t="str">
        <f>C168&amp;"-"&amp;D168&amp;"-"&amp;G168&amp;"-"&amp;H168&amp;"-"&amp;K168</f>
        <v>3.5-f-A-1-1.5</v>
      </c>
      <c r="B168">
        <v>252</v>
      </c>
      <c r="C168">
        <v>3.5</v>
      </c>
      <c r="D168" s="2" t="s">
        <v>2</v>
      </c>
      <c r="E168">
        <f>_xlfn.IFNA(VLOOKUP(A168,'duo-out'!A$2:Q$5000,5,FALSE),B168)</f>
        <v>68</v>
      </c>
      <c r="F168">
        <v>26177.472281966784</v>
      </c>
      <c r="G168" s="2" t="s">
        <v>25</v>
      </c>
      <c r="H168">
        <v>1</v>
      </c>
      <c r="I168">
        <v>2</v>
      </c>
      <c r="J168">
        <v>0.5</v>
      </c>
      <c r="K168">
        <v>1.5</v>
      </c>
      <c r="L168" s="7">
        <v>1.0854017908038256</v>
      </c>
    </row>
    <row r="169" spans="1:12">
      <c r="A169" t="str">
        <f>C169&amp;"-"&amp;D169&amp;"-"&amp;G169&amp;"-"&amp;H169&amp;"-"&amp;K169</f>
        <v>3.5-f-B-1-0.5</v>
      </c>
      <c r="B169">
        <v>52</v>
      </c>
      <c r="C169">
        <v>3.5</v>
      </c>
      <c r="D169" s="2" t="s">
        <v>2</v>
      </c>
      <c r="E169">
        <f>_xlfn.IFNA(VLOOKUP(A169,'duo-out'!A$2:Q$5000,5,FALSE),B169)</f>
        <v>74</v>
      </c>
      <c r="F169">
        <v>27626.610965478685</v>
      </c>
      <c r="G169" s="2" t="s">
        <v>21</v>
      </c>
      <c r="H169">
        <v>1</v>
      </c>
      <c r="I169">
        <v>0</v>
      </c>
      <c r="J169">
        <v>0.5</v>
      </c>
      <c r="K169">
        <v>0.5</v>
      </c>
      <c r="L169" s="7">
        <v>1.5309059120638666</v>
      </c>
    </row>
    <row r="170" spans="1:12">
      <c r="A170" t="str">
        <f>C170&amp;"-"&amp;D170&amp;"-"&amp;G170&amp;"-"&amp;H170&amp;"-"&amp;K170</f>
        <v>3.5-f-A-2-2.5</v>
      </c>
      <c r="B170">
        <v>253</v>
      </c>
      <c r="C170">
        <v>3.5</v>
      </c>
      <c r="D170" s="2" t="s">
        <v>2</v>
      </c>
      <c r="E170">
        <f>_xlfn.IFNA(VLOOKUP(A170,'duo-out'!A$2:Q$5000,5,FALSE),B170)</f>
        <v>83</v>
      </c>
      <c r="F170">
        <v>28603.994266627316</v>
      </c>
      <c r="G170" s="2" t="s">
        <v>25</v>
      </c>
      <c r="H170">
        <v>2</v>
      </c>
      <c r="I170">
        <v>2</v>
      </c>
      <c r="J170">
        <v>0.5</v>
      </c>
      <c r="K170">
        <v>2.5</v>
      </c>
      <c r="L170" s="7">
        <v>1.0811024746316644</v>
      </c>
    </row>
    <row r="171" spans="1:12">
      <c r="A171" t="str">
        <f>C171&amp;"-"&amp;D171&amp;"-"&amp;G171&amp;"-"&amp;H171&amp;"-"&amp;K171</f>
        <v>3.5-f-A-2-1.5</v>
      </c>
      <c r="B171">
        <v>253</v>
      </c>
      <c r="C171">
        <v>3.5</v>
      </c>
      <c r="D171" s="2" t="s">
        <v>2</v>
      </c>
      <c r="E171">
        <f>_xlfn.IFNA(VLOOKUP(A171,'duo-out'!A$2:Q$5000,5,FALSE),B171)</f>
        <v>86</v>
      </c>
      <c r="F171">
        <v>28709.898033488502</v>
      </c>
      <c r="G171" s="2" t="s">
        <v>25</v>
      </c>
      <c r="H171">
        <v>2</v>
      </c>
      <c r="I171">
        <v>2</v>
      </c>
      <c r="J171">
        <v>0.5</v>
      </c>
      <c r="K171">
        <v>1.5</v>
      </c>
      <c r="L171" s="7">
        <v>0.89006840114925045</v>
      </c>
    </row>
    <row r="172" spans="1:12">
      <c r="A172" t="str">
        <f>C172&amp;"-"&amp;D172&amp;"-"&amp;G172&amp;"-"&amp;H172&amp;"-"&amp;K172</f>
        <v>3.5-f-A-3-2.5</v>
      </c>
      <c r="B172">
        <v>254</v>
      </c>
      <c r="C172">
        <v>3.5</v>
      </c>
      <c r="D172" s="2" t="s">
        <v>2</v>
      </c>
      <c r="E172">
        <f>_xlfn.IFNA(VLOOKUP(A172,'duo-out'!A$2:Q$5000,5,FALSE),B172)</f>
        <v>109</v>
      </c>
      <c r="F172">
        <v>30927.707422871001</v>
      </c>
      <c r="G172" s="2" t="s">
        <v>25</v>
      </c>
      <c r="H172">
        <v>3</v>
      </c>
      <c r="I172">
        <v>2</v>
      </c>
      <c r="J172">
        <v>0.5</v>
      </c>
      <c r="K172">
        <v>2.5</v>
      </c>
      <c r="L172" s="7">
        <v>1.8492604242556949</v>
      </c>
    </row>
    <row r="173" spans="1:12">
      <c r="A173" t="str">
        <f>C173&amp;"-"&amp;D173&amp;"-"&amp;G173&amp;"-"&amp;H173&amp;"-"&amp;K173</f>
        <v>3.5-f-A-3-1.5</v>
      </c>
      <c r="B173">
        <v>254</v>
      </c>
      <c r="C173">
        <v>3.5</v>
      </c>
      <c r="D173" s="2" t="s">
        <v>2</v>
      </c>
      <c r="E173">
        <f>_xlfn.IFNA(VLOOKUP(A173,'duo-out'!A$2:Q$5000,5,FALSE),B173)</f>
        <v>110</v>
      </c>
      <c r="F173">
        <v>31027.169125047334</v>
      </c>
      <c r="G173" s="2" t="s">
        <v>25</v>
      </c>
      <c r="H173">
        <v>3</v>
      </c>
      <c r="I173">
        <v>2</v>
      </c>
      <c r="J173">
        <v>0.5</v>
      </c>
      <c r="K173">
        <v>1.5</v>
      </c>
      <c r="L173" s="7">
        <v>2.0402857733683697</v>
      </c>
    </row>
    <row r="174" spans="1:12">
      <c r="A174" t="str">
        <f>C174&amp;"-"&amp;D174&amp;"-"&amp;G174&amp;"-"&amp;H174&amp;"-"&amp;K174</f>
        <v>3.5-f-C-0-0.5</v>
      </c>
      <c r="B174">
        <v>101</v>
      </c>
      <c r="C174">
        <v>3.5</v>
      </c>
      <c r="D174" s="2" t="s">
        <v>2</v>
      </c>
      <c r="E174">
        <f>_xlfn.IFNA(VLOOKUP(A174,'duo-out'!A$2:Q$5000,5,FALSE),B174)</f>
        <v>117</v>
      </c>
      <c r="F174">
        <v>32061.734952302999</v>
      </c>
      <c r="G174" s="2" t="s">
        <v>22</v>
      </c>
      <c r="H174">
        <v>0</v>
      </c>
      <c r="I174">
        <v>0</v>
      </c>
      <c r="J174">
        <v>0.5</v>
      </c>
      <c r="K174">
        <v>0.5</v>
      </c>
      <c r="L174" s="7">
        <v>137.97296614612148</v>
      </c>
    </row>
    <row r="175" spans="1:12">
      <c r="A175" t="str">
        <f>C175&amp;"-"&amp;D175&amp;"-"&amp;G175&amp;"-"&amp;H175&amp;"-"&amp;K175</f>
        <v>3.5-f-A-4-2.5</v>
      </c>
      <c r="B175">
        <v>255</v>
      </c>
      <c r="C175">
        <v>3.5</v>
      </c>
      <c r="D175" s="2" t="s">
        <v>2</v>
      </c>
      <c r="E175">
        <f>_xlfn.IFNA(VLOOKUP(A175,'duo-out'!A$2:Q$5000,5,FALSE),B175)</f>
        <v>120</v>
      </c>
      <c r="F175">
        <v>33008.030428247002</v>
      </c>
      <c r="G175" s="2" t="s">
        <v>25</v>
      </c>
      <c r="H175">
        <v>4</v>
      </c>
      <c r="I175">
        <v>2</v>
      </c>
      <c r="J175">
        <v>0.5</v>
      </c>
      <c r="K175">
        <v>2.5</v>
      </c>
      <c r="L175" s="7">
        <v>0.76818088824663155</v>
      </c>
    </row>
    <row r="176" spans="1:12">
      <c r="A176" t="str">
        <f>C176&amp;"-"&amp;D176&amp;"-"&amp;G176&amp;"-"&amp;H176&amp;"-"&amp;K176</f>
        <v>3.5-f-A-4-1.5</v>
      </c>
      <c r="B176">
        <v>255</v>
      </c>
      <c r="C176">
        <v>3.5</v>
      </c>
      <c r="D176" s="2" t="s">
        <v>2</v>
      </c>
      <c r="E176">
        <f>_xlfn.IFNA(VLOOKUP(A176,'duo-out'!A$2:Q$5000,5,FALSE),B176)</f>
        <v>122</v>
      </c>
      <c r="F176">
        <v>33099.943067490996</v>
      </c>
      <c r="G176" s="2" t="s">
        <v>25</v>
      </c>
      <c r="H176">
        <v>4</v>
      </c>
      <c r="I176">
        <v>2</v>
      </c>
      <c r="J176">
        <v>0.5</v>
      </c>
      <c r="K176">
        <v>1.5</v>
      </c>
      <c r="L176" s="7">
        <v>0.76818088824663155</v>
      </c>
    </row>
    <row r="177" spans="1:12">
      <c r="A177" t="str">
        <f>C177&amp;"-"&amp;D177&amp;"-"&amp;G177&amp;"-"&amp;H177&amp;"-"&amp;K177</f>
        <v>3.5-f-C-1-0.5</v>
      </c>
      <c r="B177">
        <v>102</v>
      </c>
      <c r="C177">
        <v>3.5</v>
      </c>
      <c r="D177" s="2" t="s">
        <v>2</v>
      </c>
      <c r="E177">
        <f>_xlfn.IFNA(VLOOKUP(A177,'duo-out'!A$2:Q$5000,5,FALSE),B177)</f>
        <v>131</v>
      </c>
      <c r="F177">
        <v>34658.401011406335</v>
      </c>
      <c r="G177" s="2" t="s">
        <v>22</v>
      </c>
      <c r="H177">
        <v>1</v>
      </c>
      <c r="I177">
        <v>0</v>
      </c>
      <c r="J177">
        <v>0.5</v>
      </c>
      <c r="K177">
        <v>0.5</v>
      </c>
      <c r="L177" s="7">
        <v>1.5309059120638666</v>
      </c>
    </row>
    <row r="178" spans="1:12">
      <c r="A178" t="str">
        <f>C178&amp;"-"&amp;D178&amp;"-"&amp;G178&amp;"-"&amp;H178&amp;"-"&amp;K178</f>
        <v>3.5-f-C-2-0.5</v>
      </c>
      <c r="B178">
        <v>103</v>
      </c>
      <c r="C178">
        <v>3.5</v>
      </c>
      <c r="D178" s="2" t="s">
        <v>2</v>
      </c>
      <c r="E178">
        <f>_xlfn.IFNA(VLOOKUP(A178,'duo-out'!A$2:Q$5000,5,FALSE),B178)</f>
        <v>146</v>
      </c>
      <c r="F178">
        <v>37009.846889461667</v>
      </c>
      <c r="G178" s="2" t="s">
        <v>22</v>
      </c>
      <c r="H178">
        <v>2</v>
      </c>
      <c r="I178">
        <v>0</v>
      </c>
      <c r="J178">
        <v>0.5</v>
      </c>
      <c r="K178">
        <v>0.5</v>
      </c>
      <c r="L178" s="7">
        <v>1.3833296494790666</v>
      </c>
    </row>
    <row r="179" spans="1:12">
      <c r="A179" t="str">
        <f>C179&amp;"-"&amp;D179&amp;"-"&amp;G179&amp;"-"&amp;H179&amp;"-"&amp;K179</f>
        <v>3.5-f-D-0-0.5</v>
      </c>
      <c r="B179">
        <v>151</v>
      </c>
      <c r="C179">
        <v>3.5</v>
      </c>
      <c r="D179" s="2" t="s">
        <v>2</v>
      </c>
      <c r="E179">
        <f>_xlfn.IFNA(VLOOKUP(A179,'duo-out'!A$2:Q$5000,5,FALSE),B179)</f>
        <v>151</v>
      </c>
      <c r="F179">
        <v>59126.295210942</v>
      </c>
      <c r="G179" s="2" t="s">
        <v>23</v>
      </c>
      <c r="H179">
        <v>0</v>
      </c>
      <c r="I179">
        <v>1</v>
      </c>
      <c r="J179">
        <v>0.5</v>
      </c>
      <c r="K179">
        <v>0.5</v>
      </c>
      <c r="L179" s="7">
        <v>122.84828284814876</v>
      </c>
    </row>
    <row r="180" spans="1:12">
      <c r="A180" t="str">
        <f>C180&amp;"-"&amp;D180&amp;"-"&amp;G180&amp;"-"&amp;H180&amp;"-"&amp;K180</f>
        <v>3.5-f-D-0-1.5</v>
      </c>
      <c r="B180">
        <v>151</v>
      </c>
      <c r="C180">
        <v>3.5</v>
      </c>
      <c r="D180" s="2" t="s">
        <v>2</v>
      </c>
      <c r="E180">
        <f>_xlfn.IFNA(VLOOKUP(A180,'duo-out'!A$2:Q$5000,5,FALSE),B180)</f>
        <v>151</v>
      </c>
      <c r="F180">
        <v>59246.193869779345</v>
      </c>
      <c r="G180" s="2" t="s">
        <v>23</v>
      </c>
      <c r="H180">
        <v>0</v>
      </c>
      <c r="I180">
        <v>1</v>
      </c>
      <c r="J180">
        <v>0.5</v>
      </c>
      <c r="K180">
        <v>1.5</v>
      </c>
      <c r="L180" s="7">
        <v>158.48931924611134</v>
      </c>
    </row>
    <row r="181" spans="1:12">
      <c r="A181" t="str">
        <f>C181&amp;"-"&amp;D181&amp;"-"&amp;G181&amp;"-"&amp;H181&amp;"-"&amp;K181</f>
        <v>3.5-f-D-2-0.5</v>
      </c>
      <c r="B181">
        <v>153</v>
      </c>
      <c r="C181">
        <v>3.5</v>
      </c>
      <c r="D181" s="2" t="s">
        <v>2</v>
      </c>
      <c r="E181">
        <f>_xlfn.IFNA(VLOOKUP(A181,'duo-out'!A$2:Q$5000,5,FALSE),B181)</f>
        <v>153</v>
      </c>
      <c r="F181">
        <v>64350.249791565002</v>
      </c>
      <c r="G181" s="2" t="s">
        <v>23</v>
      </c>
      <c r="H181">
        <v>2</v>
      </c>
      <c r="I181">
        <v>1</v>
      </c>
      <c r="J181">
        <v>0.5</v>
      </c>
      <c r="K181">
        <v>0.5</v>
      </c>
      <c r="L181" s="7">
        <v>1.2042584055782313</v>
      </c>
    </row>
    <row r="182" spans="1:12">
      <c r="A182" t="str">
        <f>C182&amp;"-"&amp;D182&amp;"-"&amp;G182&amp;"-"&amp;H182&amp;"-"&amp;K182</f>
        <v>3.5-f-D-2-1.5</v>
      </c>
      <c r="B182">
        <v>153</v>
      </c>
      <c r="C182">
        <v>3.5</v>
      </c>
      <c r="D182" s="2" t="s">
        <v>2</v>
      </c>
      <c r="E182">
        <f>_xlfn.IFNA(VLOOKUP(A182,'duo-out'!A$2:Q$5000,5,FALSE),B182)</f>
        <v>153</v>
      </c>
      <c r="F182">
        <v>64448.987732625006</v>
      </c>
      <c r="G182" s="2" t="s">
        <v>23</v>
      </c>
      <c r="H182">
        <v>2</v>
      </c>
      <c r="I182">
        <v>1</v>
      </c>
      <c r="J182">
        <v>0.5</v>
      </c>
      <c r="K182">
        <v>1.5</v>
      </c>
      <c r="L182" s="7">
        <v>1.2042584055782313</v>
      </c>
    </row>
    <row r="183" spans="1:12">
      <c r="A183" t="str">
        <f>C183&amp;"-"&amp;D183&amp;"-"&amp;G183&amp;"-"&amp;H183&amp;"-"&amp;K183</f>
        <v>3.5-f-E-2-0.5</v>
      </c>
      <c r="B183">
        <v>203</v>
      </c>
      <c r="C183">
        <v>3.5</v>
      </c>
      <c r="D183" s="2" t="s">
        <v>2</v>
      </c>
      <c r="E183">
        <f>_xlfn.IFNA(VLOOKUP(A183,'duo-out'!A$2:Q$5000,5,FALSE),B183)</f>
        <v>203</v>
      </c>
      <c r="F183">
        <v>69020.786443764504</v>
      </c>
      <c r="G183" s="2" t="s">
        <v>24</v>
      </c>
      <c r="H183">
        <v>2</v>
      </c>
      <c r="I183">
        <v>0</v>
      </c>
      <c r="J183">
        <v>0.5</v>
      </c>
      <c r="K183">
        <v>0.5</v>
      </c>
      <c r="L183" s="7">
        <v>0.76176508247996144</v>
      </c>
    </row>
    <row r="184" spans="1:12">
      <c r="A184" t="str">
        <f>C184&amp;"-"&amp;D184&amp;"-"&amp;G184&amp;"-"&amp;H184&amp;"-"&amp;K184</f>
        <v>4.5-e-X-0-0.5</v>
      </c>
      <c r="B184">
        <v>1</v>
      </c>
      <c r="C184">
        <v>4.5</v>
      </c>
      <c r="D184" s="2" t="s">
        <v>1</v>
      </c>
      <c r="E184">
        <f>_xlfn.IFNA(VLOOKUP(A184,'duo-out'!A$2:Q$5000,5,FALSE),B184)</f>
        <v>1</v>
      </c>
      <c r="F184">
        <v>270.69518617300002</v>
      </c>
      <c r="G184" s="2" t="s">
        <v>20</v>
      </c>
      <c r="H184">
        <v>0</v>
      </c>
      <c r="I184">
        <v>1</v>
      </c>
      <c r="J184">
        <v>0.5</v>
      </c>
      <c r="K184">
        <v>0.5</v>
      </c>
      <c r="L184" s="7">
        <v>16528.052598491471</v>
      </c>
    </row>
    <row r="185" spans="1:12">
      <c r="A185" t="str">
        <f>C185&amp;"-"&amp;D185&amp;"-"&amp;G185&amp;"-"&amp;H185&amp;"-"&amp;K185</f>
        <v>4.5-e-X-0-1.5</v>
      </c>
      <c r="B185">
        <v>1</v>
      </c>
      <c r="C185">
        <v>4.5</v>
      </c>
      <c r="D185" s="2" t="s">
        <v>1</v>
      </c>
      <c r="E185">
        <f>_xlfn.IFNA(VLOOKUP(A185,'duo-out'!A$2:Q$5000,5,FALSE),B185)</f>
        <v>2</v>
      </c>
      <c r="F185">
        <v>408.22795353100003</v>
      </c>
      <c r="G185" s="2" t="s">
        <v>20</v>
      </c>
      <c r="H185">
        <v>0</v>
      </c>
      <c r="I185">
        <v>1</v>
      </c>
      <c r="J185">
        <v>0.5</v>
      </c>
      <c r="K185">
        <v>1.5</v>
      </c>
      <c r="L185" s="7">
        <v>1789.7626808449943</v>
      </c>
    </row>
    <row r="186" spans="1:12">
      <c r="A186" t="str">
        <f>C186&amp;"-"&amp;D186&amp;"-"&amp;G186&amp;"-"&amp;H186&amp;"-"&amp;K186</f>
        <v>4.5-e-X-1-0.5</v>
      </c>
      <c r="B186">
        <v>2</v>
      </c>
      <c r="C186">
        <v>4.5</v>
      </c>
      <c r="D186" s="2" t="s">
        <v>1</v>
      </c>
      <c r="E186">
        <f>_xlfn.IFNA(VLOOKUP(A186,'duo-out'!A$2:Q$5000,5,FALSE),B186)</f>
        <v>3</v>
      </c>
      <c r="F186">
        <v>2993.0056263930001</v>
      </c>
      <c r="G186" s="2" t="s">
        <v>20</v>
      </c>
      <c r="H186">
        <v>1</v>
      </c>
      <c r="I186">
        <v>1</v>
      </c>
      <c r="J186">
        <v>0.5</v>
      </c>
      <c r="K186">
        <v>0.5</v>
      </c>
      <c r="L186" s="7">
        <v>47.936996967522816</v>
      </c>
    </row>
    <row r="187" spans="1:12">
      <c r="A187" t="str">
        <f>C187&amp;"-"&amp;D187&amp;"-"&amp;G187&amp;"-"&amp;H187&amp;"-"&amp;K187</f>
        <v>4.5-e-X-1-1.5</v>
      </c>
      <c r="B187">
        <v>2</v>
      </c>
      <c r="C187">
        <v>4.5</v>
      </c>
      <c r="D187" s="2" t="s">
        <v>1</v>
      </c>
      <c r="E187">
        <f>_xlfn.IFNA(VLOOKUP(A187,'duo-out'!A$2:Q$5000,5,FALSE),B187)</f>
        <v>4</v>
      </c>
      <c r="F187">
        <v>3125.3845780299998</v>
      </c>
      <c r="G187" s="2" t="s">
        <v>20</v>
      </c>
      <c r="H187">
        <v>1</v>
      </c>
      <c r="I187">
        <v>1</v>
      </c>
      <c r="J187">
        <v>0.5</v>
      </c>
      <c r="K187">
        <v>1.5</v>
      </c>
      <c r="L187" s="7">
        <v>43.290571193372166</v>
      </c>
    </row>
    <row r="188" spans="1:12">
      <c r="A188" t="str">
        <f>C188&amp;"-"&amp;D188&amp;"-"&amp;G188&amp;"-"&amp;H188&amp;"-"&amp;K188</f>
        <v>4.5-e-X-2-0.5</v>
      </c>
      <c r="B188">
        <v>3</v>
      </c>
      <c r="C188">
        <v>4.5</v>
      </c>
      <c r="D188" s="2" t="s">
        <v>1</v>
      </c>
      <c r="E188">
        <f>_xlfn.IFNA(VLOOKUP(A188,'duo-out'!A$2:Q$5000,5,FALSE),B188)</f>
        <v>7</v>
      </c>
      <c r="F188">
        <v>5589.3512796389996</v>
      </c>
      <c r="G188" s="2" t="s">
        <v>20</v>
      </c>
      <c r="H188">
        <v>2</v>
      </c>
      <c r="I188">
        <v>1</v>
      </c>
      <c r="J188">
        <v>0.5</v>
      </c>
      <c r="K188">
        <v>0.5</v>
      </c>
      <c r="L188" s="7">
        <v>7.0848462488719202</v>
      </c>
    </row>
    <row r="189" spans="1:12">
      <c r="A189" t="str">
        <f>C189&amp;"-"&amp;D189&amp;"-"&amp;G189&amp;"-"&amp;H189&amp;"-"&amp;K189</f>
        <v>4.5-e-X-2-1.5</v>
      </c>
      <c r="B189">
        <v>3</v>
      </c>
      <c r="C189">
        <v>4.5</v>
      </c>
      <c r="D189" s="2" t="s">
        <v>1</v>
      </c>
      <c r="E189">
        <f>_xlfn.IFNA(VLOOKUP(A189,'duo-out'!A$2:Q$5000,5,FALSE),B189)</f>
        <v>8</v>
      </c>
      <c r="F189">
        <v>5716.62814127</v>
      </c>
      <c r="G189" s="2" t="s">
        <v>20</v>
      </c>
      <c r="H189">
        <v>2</v>
      </c>
      <c r="I189">
        <v>1</v>
      </c>
      <c r="J189">
        <v>0.5</v>
      </c>
      <c r="K189">
        <v>1.5</v>
      </c>
      <c r="L189" s="7">
        <v>6.0994156224934271</v>
      </c>
    </row>
    <row r="190" spans="1:12">
      <c r="A190" t="str">
        <f>C190&amp;"-"&amp;D190&amp;"-"&amp;G190&amp;"-"&amp;H190&amp;"-"&amp;K190</f>
        <v>4.5-e-X-3-0.5</v>
      </c>
      <c r="B190">
        <v>4</v>
      </c>
      <c r="C190">
        <v>4.5</v>
      </c>
      <c r="D190" s="2" t="s">
        <v>1</v>
      </c>
      <c r="E190">
        <f>_xlfn.IFNA(VLOOKUP(A190,'duo-out'!A$2:Q$5000,5,FALSE),B190)</f>
        <v>11</v>
      </c>
      <c r="F190">
        <v>8061.1456785030005</v>
      </c>
      <c r="G190" s="2" t="s">
        <v>20</v>
      </c>
      <c r="H190">
        <v>3</v>
      </c>
      <c r="I190">
        <v>1</v>
      </c>
      <c r="J190">
        <v>0.5</v>
      </c>
      <c r="K190">
        <v>0.5</v>
      </c>
      <c r="L190" s="7">
        <v>3.2941423654915267</v>
      </c>
    </row>
    <row r="191" spans="1:12">
      <c r="A191" t="str">
        <f>C191&amp;"-"&amp;D191&amp;"-"&amp;G191&amp;"-"&amp;H191&amp;"-"&amp;K191</f>
        <v>4.5-e-X-3-1.5</v>
      </c>
      <c r="B191">
        <v>4</v>
      </c>
      <c r="C191">
        <v>4.5</v>
      </c>
      <c r="D191" s="2" t="s">
        <v>1</v>
      </c>
      <c r="E191">
        <f>_xlfn.IFNA(VLOOKUP(A191,'duo-out'!A$2:Q$5000,5,FALSE),B191)</f>
        <v>12</v>
      </c>
      <c r="F191">
        <v>8183.3787889140003</v>
      </c>
      <c r="G191" s="2" t="s">
        <v>20</v>
      </c>
      <c r="H191">
        <v>3</v>
      </c>
      <c r="I191">
        <v>1</v>
      </c>
      <c r="J191">
        <v>0.5</v>
      </c>
      <c r="K191">
        <v>1.5</v>
      </c>
      <c r="L191" s="7">
        <v>3.9665276192630965</v>
      </c>
    </row>
    <row r="192" spans="1:12">
      <c r="A192" t="str">
        <f>C192&amp;"-"&amp;D192&amp;"-"&amp;G192&amp;"-"&amp;H192&amp;"-"&amp;K192</f>
        <v>4.5-e-X-4-0.5</v>
      </c>
      <c r="B192">
        <v>5</v>
      </c>
      <c r="C192">
        <v>4.5</v>
      </c>
      <c r="D192" s="2" t="s">
        <v>1</v>
      </c>
      <c r="E192">
        <f>_xlfn.IFNA(VLOOKUP(A192,'duo-out'!A$2:Q$5000,5,FALSE),B192)</f>
        <v>15</v>
      </c>
      <c r="F192">
        <v>10409.435845919999</v>
      </c>
      <c r="G192" s="2" t="s">
        <v>20</v>
      </c>
      <c r="H192">
        <v>4</v>
      </c>
      <c r="I192">
        <v>1</v>
      </c>
      <c r="J192">
        <v>0.5</v>
      </c>
      <c r="K192">
        <v>0.5</v>
      </c>
      <c r="L192" s="7">
        <v>0.7101805264389911</v>
      </c>
    </row>
    <row r="193" spans="1:12">
      <c r="A193" t="str">
        <f>C193&amp;"-"&amp;D193&amp;"-"&amp;G193&amp;"-"&amp;H193&amp;"-"&amp;K193</f>
        <v>4.5-e-X-4-1.5</v>
      </c>
      <c r="B193">
        <v>5</v>
      </c>
      <c r="C193">
        <v>4.5</v>
      </c>
      <c r="D193" s="2" t="s">
        <v>1</v>
      </c>
      <c r="E193">
        <f>_xlfn.IFNA(VLOOKUP(A193,'duo-out'!A$2:Q$5000,5,FALSE),B193)</f>
        <v>16</v>
      </c>
      <c r="F193">
        <v>10526.652561784</v>
      </c>
      <c r="G193" s="2" t="s">
        <v>20</v>
      </c>
      <c r="H193">
        <v>4</v>
      </c>
      <c r="I193">
        <v>1</v>
      </c>
      <c r="J193">
        <v>0.5</v>
      </c>
      <c r="K193">
        <v>1.5</v>
      </c>
      <c r="L193" s="7">
        <v>1.3879018968268249</v>
      </c>
    </row>
    <row r="194" spans="1:12">
      <c r="A194" t="str">
        <f>C194&amp;"-"&amp;D194&amp;"-"&amp;G194&amp;"-"&amp;H194&amp;"-"&amp;K194</f>
        <v>4.5-e-A-0-2.5</v>
      </c>
      <c r="B194">
        <v>251</v>
      </c>
      <c r="C194">
        <v>4.5</v>
      </c>
      <c r="D194" s="2" t="s">
        <v>1</v>
      </c>
      <c r="E194">
        <f>_xlfn.IFNA(VLOOKUP(A194,'duo-out'!A$2:Q$5000,5,FALSE),B194)</f>
        <v>51</v>
      </c>
      <c r="F194">
        <v>23449.767814988201</v>
      </c>
      <c r="G194" s="2" t="s">
        <v>25</v>
      </c>
      <c r="H194">
        <v>0</v>
      </c>
      <c r="I194">
        <v>2</v>
      </c>
      <c r="J194">
        <v>0.5</v>
      </c>
      <c r="K194">
        <v>2.5</v>
      </c>
      <c r="L194" s="7">
        <v>182.05642030260799</v>
      </c>
    </row>
    <row r="195" spans="1:12">
      <c r="A195" t="str">
        <f>C195&amp;"-"&amp;D195&amp;"-"&amp;G195&amp;"-"&amp;H195&amp;"-"&amp;K195</f>
        <v>4.5-e-A-0-1.5</v>
      </c>
      <c r="B195">
        <v>251</v>
      </c>
      <c r="C195">
        <v>4.5</v>
      </c>
      <c r="D195" s="2" t="s">
        <v>1</v>
      </c>
      <c r="E195">
        <f>_xlfn.IFNA(VLOOKUP(A195,'duo-out'!A$2:Q$5000,5,FALSE),B195)</f>
        <v>52</v>
      </c>
      <c r="F195">
        <v>23595.462113323185</v>
      </c>
      <c r="G195" s="2" t="s">
        <v>25</v>
      </c>
      <c r="H195">
        <v>0</v>
      </c>
      <c r="I195">
        <v>2</v>
      </c>
      <c r="J195">
        <v>0.5</v>
      </c>
      <c r="K195">
        <v>1.5</v>
      </c>
      <c r="L195" s="7">
        <v>182.05642030260799</v>
      </c>
    </row>
    <row r="196" spans="1:12">
      <c r="A196" t="str">
        <f>C196&amp;"-"&amp;D196&amp;"-"&amp;G196&amp;"-"&amp;H196&amp;"-"&amp;K196</f>
        <v>4.5-e-B-0-0.5</v>
      </c>
      <c r="B196">
        <v>51</v>
      </c>
      <c r="C196">
        <v>4.5</v>
      </c>
      <c r="D196" s="2" t="s">
        <v>1</v>
      </c>
      <c r="E196">
        <f>_xlfn.IFNA(VLOOKUP(A196,'duo-out'!A$2:Q$5000,5,FALSE),B196)</f>
        <v>63</v>
      </c>
      <c r="F196">
        <v>26075.599671907563</v>
      </c>
      <c r="G196" s="2" t="s">
        <v>21</v>
      </c>
      <c r="H196">
        <v>0</v>
      </c>
      <c r="I196">
        <v>0</v>
      </c>
      <c r="J196">
        <v>0.5</v>
      </c>
      <c r="K196">
        <v>0.5</v>
      </c>
      <c r="L196" s="7">
        <v>182.05642030260799</v>
      </c>
    </row>
    <row r="197" spans="1:12">
      <c r="A197" t="str">
        <f>C197&amp;"-"&amp;D197&amp;"-"&amp;G197&amp;"-"&amp;H197&amp;"-"&amp;K197</f>
        <v>4.5-e-A-1-2.5</v>
      </c>
      <c r="B197">
        <v>252</v>
      </c>
      <c r="C197">
        <v>4.5</v>
      </c>
      <c r="D197" s="2" t="s">
        <v>1</v>
      </c>
      <c r="E197">
        <f>_xlfn.IFNA(VLOOKUP(A197,'duo-out'!A$2:Q$5000,5,FALSE),B197)</f>
        <v>67</v>
      </c>
      <c r="F197">
        <v>26176.676058350466</v>
      </c>
      <c r="G197" s="2" t="s">
        <v>25</v>
      </c>
      <c r="H197">
        <v>1</v>
      </c>
      <c r="I197">
        <v>2</v>
      </c>
      <c r="J197">
        <v>0.5</v>
      </c>
      <c r="K197">
        <v>2.5</v>
      </c>
      <c r="L197" s="7">
        <v>1.5309059120638666</v>
      </c>
    </row>
    <row r="198" spans="1:12">
      <c r="A198" t="str">
        <f>C198&amp;"-"&amp;D198&amp;"-"&amp;G198&amp;"-"&amp;H198&amp;"-"&amp;K198</f>
        <v>4.5-e-A-1-1.5</v>
      </c>
      <c r="B198">
        <v>252</v>
      </c>
      <c r="C198">
        <v>4.5</v>
      </c>
      <c r="D198" s="2" t="s">
        <v>1</v>
      </c>
      <c r="E198">
        <f>_xlfn.IFNA(VLOOKUP(A198,'duo-out'!A$2:Q$5000,5,FALSE),B198)</f>
        <v>69</v>
      </c>
      <c r="F198">
        <v>26315.665700583111</v>
      </c>
      <c r="G198" s="2" t="s">
        <v>25</v>
      </c>
      <c r="H198">
        <v>1</v>
      </c>
      <c r="I198">
        <v>2</v>
      </c>
      <c r="J198">
        <v>0.5</v>
      </c>
      <c r="K198">
        <v>1.5</v>
      </c>
      <c r="L198" s="7">
        <v>1.5309059120638666</v>
      </c>
    </row>
    <row r="199" spans="1:12">
      <c r="A199" t="str">
        <f>C199&amp;"-"&amp;D199&amp;"-"&amp;G199&amp;"-"&amp;H199&amp;"-"&amp;K199</f>
        <v>4.5-e-B-1-0.5</v>
      </c>
      <c r="B199">
        <v>52</v>
      </c>
      <c r="C199">
        <v>4.5</v>
      </c>
      <c r="D199" s="2" t="s">
        <v>1</v>
      </c>
      <c r="E199">
        <f>_xlfn.IFNA(VLOOKUP(A199,'duo-out'!A$2:Q$5000,5,FALSE),B199)</f>
        <v>76</v>
      </c>
      <c r="F199">
        <v>27825.123008850911</v>
      </c>
      <c r="G199" s="2" t="s">
        <v>21</v>
      </c>
      <c r="H199">
        <v>1</v>
      </c>
      <c r="I199">
        <v>0</v>
      </c>
      <c r="J199">
        <v>0.5</v>
      </c>
      <c r="K199">
        <v>0.5</v>
      </c>
      <c r="L199" s="7">
        <v>0.96593632892484571</v>
      </c>
    </row>
    <row r="200" spans="1:12">
      <c r="A200" t="str">
        <f>C200&amp;"-"&amp;D200&amp;"-"&amp;G200&amp;"-"&amp;H200&amp;"-"&amp;K200</f>
        <v>4.5-e-A-2-2.5</v>
      </c>
      <c r="B200">
        <v>253</v>
      </c>
      <c r="C200">
        <v>4.5</v>
      </c>
      <c r="D200" s="2" t="s">
        <v>1</v>
      </c>
      <c r="E200">
        <f>_xlfn.IFNA(VLOOKUP(A200,'duo-out'!A$2:Q$5000,5,FALSE),B200)</f>
        <v>84</v>
      </c>
      <c r="F200">
        <v>28709.197323121771</v>
      </c>
      <c r="G200" s="2" t="s">
        <v>25</v>
      </c>
      <c r="H200">
        <v>2</v>
      </c>
      <c r="I200">
        <v>2</v>
      </c>
      <c r="J200">
        <v>0.5</v>
      </c>
      <c r="K200">
        <v>2.5</v>
      </c>
      <c r="L200" s="7">
        <v>1.0425936230205444</v>
      </c>
    </row>
    <row r="201" spans="1:12">
      <c r="A201" t="str">
        <f>C201&amp;"-"&amp;D201&amp;"-"&amp;G201&amp;"-"&amp;H201&amp;"-"&amp;K201</f>
        <v>4.5-e-A-2-1.5</v>
      </c>
      <c r="B201">
        <v>253</v>
      </c>
      <c r="C201">
        <v>4.5</v>
      </c>
      <c r="D201" s="2" t="s">
        <v>1</v>
      </c>
      <c r="E201">
        <f>_xlfn.IFNA(VLOOKUP(A201,'duo-out'!A$2:Q$5000,5,FALSE),B201)</f>
        <v>86</v>
      </c>
      <c r="F201">
        <v>28840.872300053659</v>
      </c>
      <c r="G201" s="2" t="s">
        <v>25</v>
      </c>
      <c r="H201">
        <v>2</v>
      </c>
      <c r="I201">
        <v>2</v>
      </c>
      <c r="J201">
        <v>0.5</v>
      </c>
      <c r="K201">
        <v>1.5</v>
      </c>
      <c r="L201" s="7">
        <v>2.1924297443889911</v>
      </c>
    </row>
    <row r="202" spans="1:12">
      <c r="A202" t="str">
        <f>C202&amp;"-"&amp;D202&amp;"-"&amp;G202&amp;"-"&amp;H202&amp;"-"&amp;K202</f>
        <v>4.5-e-A-3-2.5</v>
      </c>
      <c r="B202">
        <v>254</v>
      </c>
      <c r="C202">
        <v>4.5</v>
      </c>
      <c r="D202" s="2" t="s">
        <v>1</v>
      </c>
      <c r="E202">
        <f>_xlfn.IFNA(VLOOKUP(A202,'duo-out'!A$2:Q$5000,5,FALSE),B202)</f>
        <v>109</v>
      </c>
      <c r="F202">
        <v>31026.426257792504</v>
      </c>
      <c r="G202" s="2" t="s">
        <v>25</v>
      </c>
      <c r="H202">
        <v>3</v>
      </c>
      <c r="I202">
        <v>2</v>
      </c>
      <c r="J202">
        <v>0.5</v>
      </c>
      <c r="K202">
        <v>2.5</v>
      </c>
      <c r="L202" s="7">
        <v>2.0402857733683697</v>
      </c>
    </row>
    <row r="203" spans="1:12">
      <c r="A203" t="str">
        <f>C203&amp;"-"&amp;D203&amp;"-"&amp;G203&amp;"-"&amp;H203&amp;"-"&amp;K203</f>
        <v>4.5-e-A-3-1.5</v>
      </c>
      <c r="B203">
        <v>254</v>
      </c>
      <c r="C203">
        <v>4.5</v>
      </c>
      <c r="D203" s="2" t="s">
        <v>1</v>
      </c>
      <c r="E203">
        <f>_xlfn.IFNA(VLOOKUP(A203,'duo-out'!A$2:Q$5000,5,FALSE),B203)</f>
        <v>110</v>
      </c>
      <c r="F203">
        <v>31149.974316575666</v>
      </c>
      <c r="G203" s="2" t="s">
        <v>25</v>
      </c>
      <c r="H203">
        <v>3</v>
      </c>
      <c r="I203">
        <v>2</v>
      </c>
      <c r="J203">
        <v>0.5</v>
      </c>
      <c r="K203">
        <v>1.5</v>
      </c>
      <c r="L203" s="7">
        <v>1.4544508474942406</v>
      </c>
    </row>
    <row r="204" spans="1:12">
      <c r="A204" t="str">
        <f>C204&amp;"-"&amp;D204&amp;"-"&amp;G204&amp;"-"&amp;H204&amp;"-"&amp;K204</f>
        <v>4.5-e-C-0-0.5</v>
      </c>
      <c r="B204">
        <v>101</v>
      </c>
      <c r="C204">
        <v>4.5</v>
      </c>
      <c r="D204" s="2" t="s">
        <v>1</v>
      </c>
      <c r="E204">
        <f>_xlfn.IFNA(VLOOKUP(A204,'duo-out'!A$2:Q$5000,5,FALSE),B204)</f>
        <v>117</v>
      </c>
      <c r="F204">
        <v>32061.944966147857</v>
      </c>
      <c r="G204" s="2" t="s">
        <v>22</v>
      </c>
      <c r="H204">
        <v>0</v>
      </c>
      <c r="I204">
        <v>0</v>
      </c>
      <c r="J204">
        <v>0.5</v>
      </c>
      <c r="K204">
        <v>0.5</v>
      </c>
      <c r="L204" s="7">
        <v>137.97296614612148</v>
      </c>
    </row>
    <row r="205" spans="1:12">
      <c r="A205" t="str">
        <f>C205&amp;"-"&amp;D205&amp;"-"&amp;G205&amp;"-"&amp;H205&amp;"-"&amp;K205</f>
        <v>4.5-e-A-4-2.5</v>
      </c>
      <c r="B205">
        <v>255</v>
      </c>
      <c r="C205">
        <v>4.5</v>
      </c>
      <c r="D205" s="2" t="s">
        <v>1</v>
      </c>
      <c r="E205">
        <f>_xlfn.IFNA(VLOOKUP(A205,'duo-out'!A$2:Q$5000,5,FALSE),B205)</f>
        <v>120</v>
      </c>
      <c r="F205">
        <v>33099.305100548998</v>
      </c>
      <c r="G205" s="2" t="s">
        <v>25</v>
      </c>
      <c r="H205">
        <v>4</v>
      </c>
      <c r="I205">
        <v>2</v>
      </c>
      <c r="J205">
        <v>0.5</v>
      </c>
      <c r="K205">
        <v>2.5</v>
      </c>
      <c r="L205" s="7">
        <v>0.76818088824663155</v>
      </c>
    </row>
    <row r="206" spans="1:12">
      <c r="A206" t="str">
        <f>C206&amp;"-"&amp;D206&amp;"-"&amp;G206&amp;"-"&amp;H206&amp;"-"&amp;K206</f>
        <v>4.5-e-A-4-1.5</v>
      </c>
      <c r="B206">
        <v>255</v>
      </c>
      <c r="C206">
        <v>4.5</v>
      </c>
      <c r="D206" s="2" t="s">
        <v>1</v>
      </c>
      <c r="E206">
        <f>_xlfn.IFNA(VLOOKUP(A206,'duo-out'!A$2:Q$5000,5,FALSE),B206)</f>
        <v>122</v>
      </c>
      <c r="F206">
        <v>33213.513968519001</v>
      </c>
      <c r="G206" s="2" t="s">
        <v>25</v>
      </c>
      <c r="H206">
        <v>4</v>
      </c>
      <c r="I206">
        <v>2</v>
      </c>
      <c r="J206">
        <v>0.5</v>
      </c>
      <c r="K206">
        <v>1.5</v>
      </c>
      <c r="L206" s="7">
        <v>0.76818088824663155</v>
      </c>
    </row>
    <row r="207" spans="1:12">
      <c r="A207" t="str">
        <f>C207&amp;"-"&amp;D207&amp;"-"&amp;G207&amp;"-"&amp;H207&amp;"-"&amp;K207</f>
        <v>4.5-e-C-1-0.5</v>
      </c>
      <c r="B207">
        <v>102</v>
      </c>
      <c r="C207">
        <v>4.5</v>
      </c>
      <c r="D207" s="2" t="s">
        <v>1</v>
      </c>
      <c r="E207">
        <f>_xlfn.IFNA(VLOOKUP(A207,'duo-out'!A$2:Q$5000,5,FALSE),B207)</f>
        <v>130</v>
      </c>
      <c r="F207">
        <v>34658.59765688367</v>
      </c>
      <c r="G207" s="2" t="s">
        <v>22</v>
      </c>
      <c r="H207">
        <v>1</v>
      </c>
      <c r="I207">
        <v>0</v>
      </c>
      <c r="J207">
        <v>0.5</v>
      </c>
      <c r="K207">
        <v>0.5</v>
      </c>
      <c r="L207" s="7">
        <v>1.5309059120638666</v>
      </c>
    </row>
    <row r="208" spans="1:12">
      <c r="A208" t="str">
        <f>C208&amp;"-"&amp;D208&amp;"-"&amp;G208&amp;"-"&amp;H208&amp;"-"&amp;K208</f>
        <v>4.5-e-C-2-0.5</v>
      </c>
      <c r="B208">
        <v>103</v>
      </c>
      <c r="C208">
        <v>4.5</v>
      </c>
      <c r="D208" s="2" t="s">
        <v>1</v>
      </c>
      <c r="E208">
        <f>_xlfn.IFNA(VLOOKUP(A208,'duo-out'!A$2:Q$5000,5,FALSE),B208)</f>
        <v>146</v>
      </c>
      <c r="F208">
        <v>37009.9656226058</v>
      </c>
      <c r="G208" s="2" t="s">
        <v>22</v>
      </c>
      <c r="H208">
        <v>2</v>
      </c>
      <c r="I208">
        <v>0</v>
      </c>
      <c r="J208">
        <v>0.5</v>
      </c>
      <c r="K208">
        <v>0.5</v>
      </c>
      <c r="L208" s="7">
        <v>1.2099748471372334</v>
      </c>
    </row>
    <row r="209" spans="1:12">
      <c r="A209" t="str">
        <f>C209&amp;"-"&amp;D209&amp;"-"&amp;G209&amp;"-"&amp;H209&amp;"-"&amp;K209</f>
        <v>4.5-e-D-0-0.5</v>
      </c>
      <c r="B209">
        <v>151</v>
      </c>
      <c r="C209">
        <v>4.5</v>
      </c>
      <c r="D209" s="2" t="s">
        <v>1</v>
      </c>
      <c r="E209">
        <f>_xlfn.IFNA(VLOOKUP(A209,'duo-out'!A$2:Q$5000,5,FALSE),B209)</f>
        <v>151</v>
      </c>
      <c r="F209">
        <v>59234.530027636007</v>
      </c>
      <c r="G209" s="2" t="s">
        <v>23</v>
      </c>
      <c r="H209">
        <v>0</v>
      </c>
      <c r="I209">
        <v>1</v>
      </c>
      <c r="J209">
        <v>0.5</v>
      </c>
      <c r="K209">
        <v>0.5</v>
      </c>
      <c r="L209" s="7">
        <v>84.781055225420886</v>
      </c>
    </row>
    <row r="210" spans="1:12">
      <c r="A210" t="str">
        <f>C210&amp;"-"&amp;D210&amp;"-"&amp;G210&amp;"-"&amp;H210&amp;"-"&amp;K210</f>
        <v>4.5-e-D-0-1.5</v>
      </c>
      <c r="B210">
        <v>151</v>
      </c>
      <c r="C210">
        <v>4.5</v>
      </c>
      <c r="D210" s="2" t="s">
        <v>1</v>
      </c>
      <c r="E210">
        <f>_xlfn.IFNA(VLOOKUP(A210,'duo-out'!A$2:Q$5000,5,FALSE),B210)</f>
        <v>151</v>
      </c>
      <c r="F210">
        <v>59380.656468799003</v>
      </c>
      <c r="G210" s="2" t="s">
        <v>23</v>
      </c>
      <c r="H210">
        <v>0</v>
      </c>
      <c r="I210">
        <v>1</v>
      </c>
      <c r="J210">
        <v>0.5</v>
      </c>
      <c r="K210">
        <v>1.5</v>
      </c>
      <c r="L210" s="7">
        <v>137.19969365482459</v>
      </c>
    </row>
    <row r="211" spans="1:12">
      <c r="A211" t="str">
        <f>C211&amp;"-"&amp;D211&amp;"-"&amp;G211&amp;"-"&amp;H211&amp;"-"&amp;K211</f>
        <v>4.5-e-D-2-1.5</v>
      </c>
      <c r="B211">
        <v>153</v>
      </c>
      <c r="C211">
        <v>4.5</v>
      </c>
      <c r="D211" s="2" t="s">
        <v>1</v>
      </c>
      <c r="E211">
        <f>_xlfn.IFNA(VLOOKUP(A211,'duo-out'!A$2:Q$5000,5,FALSE),B211)</f>
        <v>153</v>
      </c>
      <c r="F211">
        <v>64584.687732625003</v>
      </c>
      <c r="G211" s="2" t="s">
        <v>23</v>
      </c>
      <c r="H211">
        <v>2</v>
      </c>
      <c r="I211">
        <v>1</v>
      </c>
      <c r="J211">
        <v>0.5</v>
      </c>
      <c r="K211">
        <v>1.5</v>
      </c>
      <c r="L211" s="7">
        <v>0.87282200217602857</v>
      </c>
    </row>
    <row r="212" spans="1:12">
      <c r="A212" t="str">
        <f>C212&amp;"-"&amp;D212&amp;"-"&amp;G212&amp;"-"&amp;H212&amp;"-"&amp;K212</f>
        <v>4.5-e-E-2-0.5</v>
      </c>
      <c r="B212">
        <v>203</v>
      </c>
      <c r="C212">
        <v>4.5</v>
      </c>
      <c r="D212" s="2" t="s">
        <v>1</v>
      </c>
      <c r="E212">
        <f>_xlfn.IFNA(VLOOKUP(A212,'duo-out'!A$2:Q$5000,5,FALSE),B212)</f>
        <v>203</v>
      </c>
      <c r="F212">
        <v>69020.799838980805</v>
      </c>
      <c r="G212" s="2" t="s">
        <v>24</v>
      </c>
      <c r="H212">
        <v>2</v>
      </c>
      <c r="I212">
        <v>0</v>
      </c>
      <c r="J212">
        <v>0.5</v>
      </c>
      <c r="K212">
        <v>0.5</v>
      </c>
      <c r="L212" s="7">
        <v>0.87282200217602857</v>
      </c>
    </row>
    <row r="213" spans="1:12">
      <c r="A213" t="str">
        <f>C213&amp;"-"&amp;D213&amp;"-"&amp;G213&amp;"-"&amp;H213&amp;"-"&amp;K213</f>
        <v>4.5-f-X-0-0.5</v>
      </c>
      <c r="B213">
        <v>1</v>
      </c>
      <c r="C213">
        <v>4.5</v>
      </c>
      <c r="D213" s="2" t="s">
        <v>2</v>
      </c>
      <c r="E213">
        <f>_xlfn.IFNA(VLOOKUP(A213,'duo-out'!A$2:Q$5000,5,FALSE),B213)</f>
        <v>1</v>
      </c>
      <c r="F213">
        <v>270.03063329899999</v>
      </c>
      <c r="G213" s="2" t="s">
        <v>20</v>
      </c>
      <c r="H213">
        <v>0</v>
      </c>
      <c r="I213">
        <v>1</v>
      </c>
      <c r="J213">
        <v>0.5</v>
      </c>
      <c r="K213">
        <v>0.5</v>
      </c>
      <c r="L213" s="7">
        <v>1573.5099879901693</v>
      </c>
    </row>
    <row r="214" spans="1:12">
      <c r="A214" t="str">
        <f>C214&amp;"-"&amp;D214&amp;"-"&amp;G214&amp;"-"&amp;H214&amp;"-"&amp;K214</f>
        <v>4.5-f-X-0-1.5</v>
      </c>
      <c r="B214">
        <v>1</v>
      </c>
      <c r="C214">
        <v>4.5</v>
      </c>
      <c r="D214" s="2" t="s">
        <v>2</v>
      </c>
      <c r="E214">
        <f>_xlfn.IFNA(VLOOKUP(A214,'duo-out'!A$2:Q$5000,5,FALSE),B214)</f>
        <v>2</v>
      </c>
      <c r="F214">
        <v>409.437407914</v>
      </c>
      <c r="G214" s="2" t="s">
        <v>20</v>
      </c>
      <c r="H214">
        <v>0</v>
      </c>
      <c r="I214">
        <v>1</v>
      </c>
      <c r="J214">
        <v>0.5</v>
      </c>
      <c r="K214">
        <v>1.5</v>
      </c>
      <c r="L214" s="7">
        <v>18874.031370460663</v>
      </c>
    </row>
    <row r="215" spans="1:12">
      <c r="A215" t="str">
        <f>C215&amp;"-"&amp;D215&amp;"-"&amp;G215&amp;"-"&amp;H215&amp;"-"&amp;K215</f>
        <v>4.5-f-X-1-0.5</v>
      </c>
      <c r="B215">
        <v>2</v>
      </c>
      <c r="C215">
        <v>4.5</v>
      </c>
      <c r="D215" s="2" t="s">
        <v>2</v>
      </c>
      <c r="E215">
        <f>_xlfn.IFNA(VLOOKUP(A215,'duo-out'!A$2:Q$5000,5,FALSE),B215)</f>
        <v>3</v>
      </c>
      <c r="F215">
        <v>2992.3659435519999</v>
      </c>
      <c r="G215" s="2" t="s">
        <v>20</v>
      </c>
      <c r="H215">
        <v>1</v>
      </c>
      <c r="I215">
        <v>1</v>
      </c>
      <c r="J215">
        <v>0.5</v>
      </c>
      <c r="K215">
        <v>0.5</v>
      </c>
      <c r="L215" s="7">
        <v>44.90529213197766</v>
      </c>
    </row>
    <row r="216" spans="1:12">
      <c r="A216" t="str">
        <f>C216&amp;"-"&amp;D216&amp;"-"&amp;G216&amp;"-"&amp;H216&amp;"-"&amp;K216</f>
        <v>4.5-f-X-1-1.5</v>
      </c>
      <c r="B216">
        <v>2</v>
      </c>
      <c r="C216">
        <v>4.5</v>
      </c>
      <c r="D216" s="2" t="s">
        <v>2</v>
      </c>
      <c r="E216">
        <f>_xlfn.IFNA(VLOOKUP(A216,'duo-out'!A$2:Q$5000,5,FALSE),B216)</f>
        <v>4</v>
      </c>
      <c r="F216">
        <v>3126.5468715390002</v>
      </c>
      <c r="G216" s="2" t="s">
        <v>20</v>
      </c>
      <c r="H216">
        <v>1</v>
      </c>
      <c r="I216">
        <v>1</v>
      </c>
      <c r="J216">
        <v>0.5</v>
      </c>
      <c r="K216">
        <v>1.5</v>
      </c>
      <c r="L216" s="7">
        <v>36.951840649280811</v>
      </c>
    </row>
    <row r="217" spans="1:12">
      <c r="A217" t="str">
        <f>C217&amp;"-"&amp;D217&amp;"-"&amp;G217&amp;"-"&amp;H217&amp;"-"&amp;K217</f>
        <v>4.5-f-X-2-0.5</v>
      </c>
      <c r="B217">
        <v>3</v>
      </c>
      <c r="C217">
        <v>4.5</v>
      </c>
      <c r="D217" s="2" t="s">
        <v>2</v>
      </c>
      <c r="E217">
        <f>_xlfn.IFNA(VLOOKUP(A217,'duo-out'!A$2:Q$5000,5,FALSE),B217)</f>
        <v>6</v>
      </c>
      <c r="F217">
        <v>5588.7355967009998</v>
      </c>
      <c r="G217" s="2" t="s">
        <v>20</v>
      </c>
      <c r="H217">
        <v>2</v>
      </c>
      <c r="I217">
        <v>1</v>
      </c>
      <c r="J217">
        <v>0.5</v>
      </c>
      <c r="K217">
        <v>0.5</v>
      </c>
      <c r="L217" s="7">
        <v>6.9918258208385486</v>
      </c>
    </row>
    <row r="218" spans="1:12">
      <c r="A218" t="str">
        <f>C218&amp;"-"&amp;D218&amp;"-"&amp;G218&amp;"-"&amp;H218&amp;"-"&amp;K218</f>
        <v>4.5-f-X-2-1.5</v>
      </c>
      <c r="B218">
        <v>3</v>
      </c>
      <c r="C218">
        <v>4.5</v>
      </c>
      <c r="D218" s="2" t="s">
        <v>2</v>
      </c>
      <c r="E218">
        <f>_xlfn.IFNA(VLOOKUP(A218,'duo-out'!A$2:Q$5000,5,FALSE),B218)</f>
        <v>8</v>
      </c>
      <c r="F218">
        <v>5717.7494753680003</v>
      </c>
      <c r="G218" s="2" t="s">
        <v>20</v>
      </c>
      <c r="H218">
        <v>2</v>
      </c>
      <c r="I218">
        <v>1</v>
      </c>
      <c r="J218">
        <v>0.5</v>
      </c>
      <c r="K218">
        <v>1.5</v>
      </c>
      <c r="L218" s="7">
        <v>7.3180927155408417</v>
      </c>
    </row>
    <row r="219" spans="1:12">
      <c r="A219" t="str">
        <f>C219&amp;"-"&amp;D219&amp;"-"&amp;G219&amp;"-"&amp;H219&amp;"-"&amp;K219</f>
        <v>4.5-f-X-3-0.5</v>
      </c>
      <c r="B219">
        <v>4</v>
      </c>
      <c r="C219">
        <v>4.5</v>
      </c>
      <c r="D219" s="2" t="s">
        <v>2</v>
      </c>
      <c r="E219">
        <f>_xlfn.IFNA(VLOOKUP(A219,'duo-out'!A$2:Q$5000,5,FALSE),B219)</f>
        <v>11</v>
      </c>
      <c r="F219">
        <v>8060.5639813079997</v>
      </c>
      <c r="G219" s="2" t="s">
        <v>20</v>
      </c>
      <c r="H219">
        <v>3</v>
      </c>
      <c r="I219">
        <v>1</v>
      </c>
      <c r="J219">
        <v>0.5</v>
      </c>
      <c r="K219">
        <v>0.5</v>
      </c>
      <c r="L219" s="7">
        <v>3.9238440467836271</v>
      </c>
    </row>
    <row r="220" spans="1:12">
      <c r="A220" t="str">
        <f>C220&amp;"-"&amp;D220&amp;"-"&amp;G220&amp;"-"&amp;H220&amp;"-"&amp;K220</f>
        <v>4.5-f-X-3-1.5</v>
      </c>
      <c r="B220">
        <v>4</v>
      </c>
      <c r="C220">
        <v>4.5</v>
      </c>
      <c r="D220" s="2" t="s">
        <v>2</v>
      </c>
      <c r="E220">
        <f>_xlfn.IFNA(VLOOKUP(A220,'duo-out'!A$2:Q$5000,5,FALSE),B220)</f>
        <v>12</v>
      </c>
      <c r="F220">
        <v>8184.4517007269997</v>
      </c>
      <c r="G220" s="2" t="s">
        <v>20</v>
      </c>
      <c r="H220">
        <v>3</v>
      </c>
      <c r="I220">
        <v>1</v>
      </c>
      <c r="J220">
        <v>0.5</v>
      </c>
      <c r="K220">
        <v>1.5</v>
      </c>
      <c r="L220" s="7">
        <v>3.3039642918740419</v>
      </c>
    </row>
    <row r="221" spans="1:12">
      <c r="A221" t="str">
        <f>C221&amp;"-"&amp;D221&amp;"-"&amp;G221&amp;"-"&amp;H221&amp;"-"&amp;K221</f>
        <v>4.5-f-X-4-0.5</v>
      </c>
      <c r="B221">
        <v>5</v>
      </c>
      <c r="C221">
        <v>4.5</v>
      </c>
      <c r="D221" s="2" t="s">
        <v>2</v>
      </c>
      <c r="E221">
        <f>_xlfn.IFNA(VLOOKUP(A221,'duo-out'!A$2:Q$5000,5,FALSE),B221)</f>
        <v>15</v>
      </c>
      <c r="F221">
        <v>10408.878161418999</v>
      </c>
      <c r="G221" s="2" t="s">
        <v>20</v>
      </c>
      <c r="H221">
        <v>4</v>
      </c>
      <c r="I221">
        <v>1</v>
      </c>
      <c r="J221">
        <v>0.5</v>
      </c>
      <c r="K221">
        <v>0.5</v>
      </c>
      <c r="L221" s="7">
        <v>0.92400418224787506</v>
      </c>
    </row>
    <row r="222" spans="1:12">
      <c r="A222" t="str">
        <f>C222&amp;"-"&amp;D222&amp;"-"&amp;G222&amp;"-"&amp;H222&amp;"-"&amp;K222</f>
        <v>4.5-f-X-4-1.5</v>
      </c>
      <c r="B222">
        <v>5</v>
      </c>
      <c r="C222">
        <v>4.5</v>
      </c>
      <c r="D222" s="2" t="s">
        <v>2</v>
      </c>
      <c r="E222">
        <f>_xlfn.IFNA(VLOOKUP(A222,'duo-out'!A$2:Q$5000,5,FALSE),B222)</f>
        <v>16</v>
      </c>
      <c r="F222">
        <v>10527.683968519001</v>
      </c>
      <c r="G222" s="2" t="s">
        <v>20</v>
      </c>
      <c r="H222">
        <v>4</v>
      </c>
      <c r="I222">
        <v>1</v>
      </c>
      <c r="J222">
        <v>0.5</v>
      </c>
      <c r="K222">
        <v>1.5</v>
      </c>
      <c r="L222" s="7">
        <v>0.9212998925805389</v>
      </c>
    </row>
    <row r="223" spans="1:12">
      <c r="A223" t="str">
        <f>C223&amp;"-"&amp;D223&amp;"-"&amp;G223&amp;"-"&amp;H223&amp;"-"&amp;K223</f>
        <v>4.5-f-A-0-2.5</v>
      </c>
      <c r="B223">
        <v>251</v>
      </c>
      <c r="C223">
        <v>4.5</v>
      </c>
      <c r="D223" s="2" t="s">
        <v>2</v>
      </c>
      <c r="E223">
        <f>_xlfn.IFNA(VLOOKUP(A223,'duo-out'!A$2:Q$5000,5,FALSE),B223)</f>
        <v>51</v>
      </c>
      <c r="F223">
        <v>23449.783877272228</v>
      </c>
      <c r="G223" s="2" t="s">
        <v>25</v>
      </c>
      <c r="H223">
        <v>0</v>
      </c>
      <c r="I223">
        <v>2</v>
      </c>
      <c r="J223">
        <v>0.5</v>
      </c>
      <c r="K223">
        <v>2.5</v>
      </c>
      <c r="L223" s="7">
        <v>182.05642030260799</v>
      </c>
    </row>
    <row r="224" spans="1:12">
      <c r="A224" t="str">
        <f>C224&amp;"-"&amp;D224&amp;"-"&amp;G224&amp;"-"&amp;H224&amp;"-"&amp;K224</f>
        <v>4.5-f-A-0-1.5</v>
      </c>
      <c r="B224">
        <v>251</v>
      </c>
      <c r="C224">
        <v>4.5</v>
      </c>
      <c r="D224" s="2" t="s">
        <v>2</v>
      </c>
      <c r="E224">
        <f>_xlfn.IFNA(VLOOKUP(A224,'duo-out'!A$2:Q$5000,5,FALSE),B224)</f>
        <v>52</v>
      </c>
      <c r="F224">
        <v>23595.470022870773</v>
      </c>
      <c r="G224" s="2" t="s">
        <v>25</v>
      </c>
      <c r="H224">
        <v>0</v>
      </c>
      <c r="I224">
        <v>2</v>
      </c>
      <c r="J224">
        <v>0.5</v>
      </c>
      <c r="K224">
        <v>1.5</v>
      </c>
      <c r="L224" s="7">
        <v>182.05642030260799</v>
      </c>
    </row>
    <row r="225" spans="1:12">
      <c r="A225" t="str">
        <f>C225&amp;"-"&amp;D225&amp;"-"&amp;G225&amp;"-"&amp;H225&amp;"-"&amp;K225</f>
        <v>4.5-f-B-0-0.5</v>
      </c>
      <c r="B225">
        <v>51</v>
      </c>
      <c r="C225">
        <v>4.5</v>
      </c>
      <c r="D225" s="2" t="s">
        <v>2</v>
      </c>
      <c r="E225">
        <f>_xlfn.IFNA(VLOOKUP(A225,'duo-out'!A$2:Q$5000,5,FALSE),B225)</f>
        <v>63</v>
      </c>
      <c r="F225">
        <v>25950.129009793069</v>
      </c>
      <c r="G225" s="2" t="s">
        <v>21</v>
      </c>
      <c r="H225">
        <v>0</v>
      </c>
      <c r="I225">
        <v>0</v>
      </c>
      <c r="J225">
        <v>0.5</v>
      </c>
      <c r="K225">
        <v>0.5</v>
      </c>
      <c r="L225" s="7">
        <v>182.05642030260799</v>
      </c>
    </row>
    <row r="226" spans="1:12">
      <c r="A226" t="str">
        <f>C226&amp;"-"&amp;D226&amp;"-"&amp;G226&amp;"-"&amp;H226&amp;"-"&amp;K226</f>
        <v>4.5-f-A-1-2.5</v>
      </c>
      <c r="B226">
        <v>252</v>
      </c>
      <c r="C226">
        <v>4.5</v>
      </c>
      <c r="D226" s="2" t="s">
        <v>2</v>
      </c>
      <c r="E226">
        <f>_xlfn.IFNA(VLOOKUP(A226,'duo-out'!A$2:Q$5000,5,FALSE),B226)</f>
        <v>66</v>
      </c>
      <c r="F226">
        <v>26176.691941545792</v>
      </c>
      <c r="G226" s="2" t="s">
        <v>25</v>
      </c>
      <c r="H226">
        <v>1</v>
      </c>
      <c r="I226">
        <v>2</v>
      </c>
      <c r="J226">
        <v>0.5</v>
      </c>
      <c r="K226">
        <v>2.5</v>
      </c>
      <c r="L226" s="7">
        <v>1.4834798018063022</v>
      </c>
    </row>
    <row r="227" spans="1:12">
      <c r="A227" t="str">
        <f>C227&amp;"-"&amp;D227&amp;"-"&amp;G227&amp;"-"&amp;H227&amp;"-"&amp;K227</f>
        <v>4.5-f-A-1-1.5</v>
      </c>
      <c r="B227">
        <v>252</v>
      </c>
      <c r="C227">
        <v>4.5</v>
      </c>
      <c r="D227" s="2" t="s">
        <v>2</v>
      </c>
      <c r="E227">
        <f>_xlfn.IFNA(VLOOKUP(A227,'duo-out'!A$2:Q$5000,5,FALSE),B227)</f>
        <v>68</v>
      </c>
      <c r="F227">
        <v>26315.682590552875</v>
      </c>
      <c r="G227" s="2" t="s">
        <v>25</v>
      </c>
      <c r="H227">
        <v>1</v>
      </c>
      <c r="I227">
        <v>2</v>
      </c>
      <c r="J227">
        <v>0.5</v>
      </c>
      <c r="K227">
        <v>1.5</v>
      </c>
      <c r="L227" s="7">
        <v>1.5309059120638666</v>
      </c>
    </row>
    <row r="228" spans="1:12">
      <c r="A228" t="str">
        <f>C228&amp;"-"&amp;D228&amp;"-"&amp;G228&amp;"-"&amp;H228&amp;"-"&amp;K228</f>
        <v>4.5-f-B-1-0.5</v>
      </c>
      <c r="B228">
        <v>52</v>
      </c>
      <c r="C228">
        <v>4.5</v>
      </c>
      <c r="D228" s="2" t="s">
        <v>2</v>
      </c>
      <c r="E228">
        <f>_xlfn.IFNA(VLOOKUP(A228,'duo-out'!A$2:Q$5000,5,FALSE),B228)</f>
        <v>74</v>
      </c>
      <c r="F228">
        <v>27715.02512834052</v>
      </c>
      <c r="G228" s="2" t="s">
        <v>21</v>
      </c>
      <c r="H228">
        <v>1</v>
      </c>
      <c r="I228">
        <v>0</v>
      </c>
      <c r="J228">
        <v>0.5</v>
      </c>
      <c r="K228">
        <v>0.5</v>
      </c>
      <c r="L228" s="7">
        <v>0.96593632892484571</v>
      </c>
    </row>
    <row r="229" spans="1:12">
      <c r="A229" t="str">
        <f>C229&amp;"-"&amp;D229&amp;"-"&amp;G229&amp;"-"&amp;H229&amp;"-"&amp;K229</f>
        <v>4.5-f-A-2-2.5</v>
      </c>
      <c r="B229">
        <v>253</v>
      </c>
      <c r="C229">
        <v>4.5</v>
      </c>
      <c r="D229" s="2" t="s">
        <v>2</v>
      </c>
      <c r="E229">
        <f>_xlfn.IFNA(VLOOKUP(A229,'duo-out'!A$2:Q$5000,5,FALSE),B229)</f>
        <v>84</v>
      </c>
      <c r="F229">
        <v>28709.189861289935</v>
      </c>
      <c r="G229" s="2" t="s">
        <v>25</v>
      </c>
      <c r="H229">
        <v>2</v>
      </c>
      <c r="I229">
        <v>2</v>
      </c>
      <c r="J229">
        <v>0.5</v>
      </c>
      <c r="K229">
        <v>2.5</v>
      </c>
      <c r="L229" s="7">
        <v>1.0967638033020635</v>
      </c>
    </row>
    <row r="230" spans="1:12">
      <c r="A230" t="str">
        <f>C230&amp;"-"&amp;D230&amp;"-"&amp;G230&amp;"-"&amp;H230&amp;"-"&amp;K230</f>
        <v>4.5-f-A-2-1.5</v>
      </c>
      <c r="B230">
        <v>253</v>
      </c>
      <c r="C230">
        <v>4.5</v>
      </c>
      <c r="D230" s="2" t="s">
        <v>2</v>
      </c>
      <c r="E230">
        <f>_xlfn.IFNA(VLOOKUP(A230,'duo-out'!A$2:Q$5000,5,FALSE),B230)</f>
        <v>86</v>
      </c>
      <c r="F230">
        <v>28840.799099860404</v>
      </c>
      <c r="G230" s="2" t="s">
        <v>25</v>
      </c>
      <c r="H230">
        <v>2</v>
      </c>
      <c r="I230">
        <v>2</v>
      </c>
      <c r="J230">
        <v>0.5</v>
      </c>
      <c r="K230">
        <v>1.5</v>
      </c>
      <c r="L230" s="7">
        <v>2.1924297443889911</v>
      </c>
    </row>
    <row r="231" spans="1:12">
      <c r="A231" t="str">
        <f>C231&amp;"-"&amp;D231&amp;"-"&amp;G231&amp;"-"&amp;H231&amp;"-"&amp;K231</f>
        <v>4.5-f-A-3-2.5</v>
      </c>
      <c r="B231">
        <v>254</v>
      </c>
      <c r="C231">
        <v>4.5</v>
      </c>
      <c r="D231" s="2" t="s">
        <v>2</v>
      </c>
      <c r="E231">
        <f>_xlfn.IFNA(VLOOKUP(A231,'duo-out'!A$2:Q$5000,5,FALSE),B231)</f>
        <v>109</v>
      </c>
      <c r="F231">
        <v>31026.410400447003</v>
      </c>
      <c r="G231" s="2" t="s">
        <v>25</v>
      </c>
      <c r="H231">
        <v>3</v>
      </c>
      <c r="I231">
        <v>2</v>
      </c>
      <c r="J231">
        <v>0.5</v>
      </c>
      <c r="K231">
        <v>2.5</v>
      </c>
      <c r="L231" s="7">
        <v>2.0402857733683697</v>
      </c>
    </row>
    <row r="232" spans="1:12">
      <c r="A232" t="str">
        <f>C232&amp;"-"&amp;D232&amp;"-"&amp;G232&amp;"-"&amp;H232&amp;"-"&amp;K232</f>
        <v>4.5-f-A-3-1.5</v>
      </c>
      <c r="B232">
        <v>254</v>
      </c>
      <c r="C232">
        <v>4.5</v>
      </c>
      <c r="D232" s="2" t="s">
        <v>2</v>
      </c>
      <c r="E232">
        <f>_xlfn.IFNA(VLOOKUP(A232,'duo-out'!A$2:Q$5000,5,FALSE),B232)</f>
        <v>110</v>
      </c>
      <c r="F232">
        <v>31149.964903274667</v>
      </c>
      <c r="G232" s="2" t="s">
        <v>25</v>
      </c>
      <c r="H232">
        <v>3</v>
      </c>
      <c r="I232">
        <v>2</v>
      </c>
      <c r="J232">
        <v>0.5</v>
      </c>
      <c r="K232">
        <v>1.5</v>
      </c>
      <c r="L232" s="7">
        <v>2.0402857733683697</v>
      </c>
    </row>
    <row r="233" spans="1:12">
      <c r="A233" t="str">
        <f>C233&amp;"-"&amp;D233&amp;"-"&amp;G233&amp;"-"&amp;H233&amp;"-"&amp;K233</f>
        <v>4.5-f-C-0-0.5</v>
      </c>
      <c r="B233">
        <v>101</v>
      </c>
      <c r="C233">
        <v>4.5</v>
      </c>
      <c r="D233" s="2" t="s">
        <v>2</v>
      </c>
      <c r="E233">
        <f>_xlfn.IFNA(VLOOKUP(A233,'duo-out'!A$2:Q$5000,5,FALSE),B233)</f>
        <v>117</v>
      </c>
      <c r="F233">
        <v>32203.437042561291</v>
      </c>
      <c r="G233" s="2" t="s">
        <v>22</v>
      </c>
      <c r="H233">
        <v>0</v>
      </c>
      <c r="I233">
        <v>0</v>
      </c>
      <c r="J233">
        <v>0.5</v>
      </c>
      <c r="K233">
        <v>0.5</v>
      </c>
      <c r="L233" s="7">
        <v>137.97296614612148</v>
      </c>
    </row>
    <row r="234" spans="1:12">
      <c r="A234" t="str">
        <f>C234&amp;"-"&amp;D234&amp;"-"&amp;G234&amp;"-"&amp;H234&amp;"-"&amp;K234</f>
        <v>4.5-f-C-1-0.5</v>
      </c>
      <c r="B234">
        <v>102</v>
      </c>
      <c r="C234">
        <v>4.5</v>
      </c>
      <c r="D234" s="2" t="s">
        <v>2</v>
      </c>
      <c r="E234">
        <f>_xlfn.IFNA(VLOOKUP(A234,'duo-out'!A$2:Q$5000,5,FALSE),B234)</f>
        <v>133</v>
      </c>
      <c r="F234">
        <v>34792.653076402996</v>
      </c>
      <c r="G234" s="2" t="s">
        <v>22</v>
      </c>
      <c r="H234">
        <v>1</v>
      </c>
      <c r="I234">
        <v>0</v>
      </c>
      <c r="J234">
        <v>0.5</v>
      </c>
      <c r="K234">
        <v>0.5</v>
      </c>
      <c r="L234" s="7">
        <v>1.5309059120638666</v>
      </c>
    </row>
    <row r="235" spans="1:12">
      <c r="A235" t="str">
        <f>C235&amp;"-"&amp;D235&amp;"-"&amp;G235&amp;"-"&amp;H235&amp;"-"&amp;K235</f>
        <v>4.5-f-C-2-0.5</v>
      </c>
      <c r="B235">
        <v>103</v>
      </c>
      <c r="C235">
        <v>4.5</v>
      </c>
      <c r="D235" s="2" t="s">
        <v>2</v>
      </c>
      <c r="E235">
        <f>_xlfn.IFNA(VLOOKUP(A235,'duo-out'!A$2:Q$5000,5,FALSE),B235)</f>
        <v>147</v>
      </c>
      <c r="F235">
        <v>37134.906051892336</v>
      </c>
      <c r="G235" s="2" t="s">
        <v>22</v>
      </c>
      <c r="H235">
        <v>2</v>
      </c>
      <c r="I235">
        <v>0</v>
      </c>
      <c r="J235">
        <v>0.5</v>
      </c>
      <c r="K235">
        <v>0.5</v>
      </c>
      <c r="L235" s="7">
        <v>1.3833296494790666</v>
      </c>
    </row>
    <row r="236" spans="1:12">
      <c r="A236" t="str">
        <f>C236&amp;"-"&amp;D236&amp;"-"&amp;G236&amp;"-"&amp;H236&amp;"-"&amp;K236</f>
        <v>4.5-f-D-0-0.5</v>
      </c>
      <c r="B236">
        <v>151</v>
      </c>
      <c r="C236">
        <v>4.5</v>
      </c>
      <c r="D236" s="2" t="s">
        <v>2</v>
      </c>
      <c r="E236">
        <f>_xlfn.IFNA(VLOOKUP(A236,'duo-out'!A$2:Q$5000,5,FALSE),B236)</f>
        <v>151</v>
      </c>
      <c r="F236">
        <v>59236.373547982002</v>
      </c>
      <c r="G236" s="2" t="s">
        <v>23</v>
      </c>
      <c r="H236">
        <v>0</v>
      </c>
      <c r="I236">
        <v>1</v>
      </c>
      <c r="J236">
        <v>0.5</v>
      </c>
      <c r="K236">
        <v>0.5</v>
      </c>
      <c r="L236" s="7">
        <v>97.345256793109442</v>
      </c>
    </row>
    <row r="237" spans="1:12">
      <c r="A237" t="str">
        <f>C237&amp;"-"&amp;D237&amp;"-"&amp;G237&amp;"-"&amp;H237&amp;"-"&amp;K237</f>
        <v>4.5-f-D-0-1.5</v>
      </c>
      <c r="B237">
        <v>151</v>
      </c>
      <c r="C237">
        <v>4.5</v>
      </c>
      <c r="D237" s="2" t="s">
        <v>2</v>
      </c>
      <c r="E237">
        <f>_xlfn.IFNA(VLOOKUP(A237,'duo-out'!A$2:Q$5000,5,FALSE),B237)</f>
        <v>151</v>
      </c>
      <c r="F237">
        <v>59381.179549877001</v>
      </c>
      <c r="G237" s="2" t="s">
        <v>23</v>
      </c>
      <c r="H237">
        <v>0</v>
      </c>
      <c r="I237">
        <v>1</v>
      </c>
      <c r="J237">
        <v>0.5</v>
      </c>
      <c r="K237">
        <v>1.5</v>
      </c>
      <c r="L237" s="7">
        <v>106.96660041429406</v>
      </c>
    </row>
    <row r="238" spans="1:12">
      <c r="A238" t="str">
        <f>C238&amp;"-"&amp;D238&amp;"-"&amp;G238&amp;"-"&amp;H238&amp;"-"&amp;K238</f>
        <v>4.5-f-D-2-0.5</v>
      </c>
      <c r="B238">
        <v>153</v>
      </c>
      <c r="C238">
        <v>4.5</v>
      </c>
      <c r="D238" s="2" t="s">
        <v>2</v>
      </c>
      <c r="E238">
        <f>_xlfn.IFNA(VLOOKUP(A238,'duo-out'!A$2:Q$5000,5,FALSE),B238)</f>
        <v>153</v>
      </c>
      <c r="F238">
        <v>64452.692251851004</v>
      </c>
      <c r="G238" s="2" t="s">
        <v>23</v>
      </c>
      <c r="H238">
        <v>2</v>
      </c>
      <c r="I238">
        <v>1</v>
      </c>
      <c r="J238">
        <v>0.5</v>
      </c>
      <c r="K238">
        <v>0.5</v>
      </c>
      <c r="L238" s="7">
        <v>1.2042584055782313</v>
      </c>
    </row>
    <row r="239" spans="1:12">
      <c r="A239" t="str">
        <f>C239&amp;"-"&amp;D239&amp;"-"&amp;G239&amp;"-"&amp;H239&amp;"-"&amp;K239</f>
        <v>4.5-f-D-2-1.5</v>
      </c>
      <c r="B239">
        <v>153</v>
      </c>
      <c r="C239">
        <v>4.5</v>
      </c>
      <c r="D239" s="2" t="s">
        <v>2</v>
      </c>
      <c r="E239">
        <f>_xlfn.IFNA(VLOOKUP(A239,'duo-out'!A$2:Q$5000,5,FALSE),B239)</f>
        <v>153</v>
      </c>
      <c r="F239">
        <v>64579.378032613007</v>
      </c>
      <c r="G239" s="2" t="s">
        <v>23</v>
      </c>
      <c r="H239">
        <v>2</v>
      </c>
      <c r="I239">
        <v>1</v>
      </c>
      <c r="J239">
        <v>0.5</v>
      </c>
      <c r="K239">
        <v>1.5</v>
      </c>
      <c r="L239" s="7">
        <v>1.2042584055782313</v>
      </c>
    </row>
    <row r="240" spans="1:12">
      <c r="A240" t="str">
        <f>C240&amp;"-"&amp;D240&amp;"-"&amp;G240&amp;"-"&amp;H240&amp;"-"&amp;K240</f>
        <v>4.5-f-E-2-0.5</v>
      </c>
      <c r="B240">
        <v>203</v>
      </c>
      <c r="C240">
        <v>4.5</v>
      </c>
      <c r="D240" s="2" t="s">
        <v>2</v>
      </c>
      <c r="E240">
        <f>_xlfn.IFNA(VLOOKUP(A240,'duo-out'!A$2:Q$5000,5,FALSE),B240)</f>
        <v>203</v>
      </c>
      <c r="F240">
        <v>69140.166075452827</v>
      </c>
      <c r="G240" s="2" t="s">
        <v>24</v>
      </c>
      <c r="H240">
        <v>2</v>
      </c>
      <c r="I240">
        <v>0</v>
      </c>
      <c r="J240">
        <v>0.5</v>
      </c>
      <c r="K240">
        <v>0.5</v>
      </c>
      <c r="L240" s="7">
        <v>0.82337091411821262</v>
      </c>
    </row>
    <row r="241" spans="1:12">
      <c r="A241" t="str">
        <f>C241&amp;"-"&amp;D241&amp;"-"&amp;G241&amp;"-"&amp;H241&amp;"-"&amp;K241</f>
        <v>5.4-e-B-0-0.5</v>
      </c>
      <c r="B241">
        <v>51</v>
      </c>
      <c r="C241">
        <v>5.4</v>
      </c>
      <c r="D241" s="2" t="s">
        <v>1</v>
      </c>
      <c r="E241">
        <f>_xlfn.IFNA(VLOOKUP(A241,'duo-out'!A$2:Q$5000,5,FALSE),B241)</f>
        <v>51</v>
      </c>
      <c r="F241">
        <v>26225.44414127</v>
      </c>
      <c r="G241" s="2" t="s">
        <v>21</v>
      </c>
      <c r="H241">
        <v>0</v>
      </c>
      <c r="I241">
        <v>0</v>
      </c>
      <c r="J241">
        <v>0.5</v>
      </c>
      <c r="K241">
        <v>0.5</v>
      </c>
      <c r="L241" s="7">
        <v>251.188643150958</v>
      </c>
    </row>
    <row r="242" spans="1:12">
      <c r="A242" t="str">
        <f>C242&amp;"-"&amp;D242&amp;"-"&amp;G242&amp;"-"&amp;H242&amp;"-"&amp;K242</f>
        <v>5.5-e-X-0-0.5</v>
      </c>
      <c r="B242">
        <v>1</v>
      </c>
      <c r="C242">
        <v>5.5</v>
      </c>
      <c r="D242" s="2" t="s">
        <v>1</v>
      </c>
      <c r="E242">
        <f>_xlfn.IFNA(VLOOKUP(A242,'duo-out'!A$2:Q$5000,5,FALSE),B242)</f>
        <v>1</v>
      </c>
      <c r="F242">
        <v>411.81642682500001</v>
      </c>
      <c r="G242" s="2" t="s">
        <v>20</v>
      </c>
      <c r="H242">
        <v>0</v>
      </c>
      <c r="I242">
        <v>1</v>
      </c>
      <c r="J242">
        <v>0.5</v>
      </c>
      <c r="K242">
        <v>0.5</v>
      </c>
      <c r="L242" s="7">
        <v>1590.5939156602042</v>
      </c>
    </row>
    <row r="243" spans="1:12">
      <c r="A243" t="str">
        <f>C243&amp;"-"&amp;D243&amp;"-"&amp;G243&amp;"-"&amp;H243&amp;"-"&amp;K243</f>
        <v>5.5-e-X-0-1.5</v>
      </c>
      <c r="B243">
        <v>1</v>
      </c>
      <c r="C243">
        <v>5.5</v>
      </c>
      <c r="D243" s="2" t="s">
        <v>1</v>
      </c>
      <c r="E243">
        <f>_xlfn.IFNA(VLOOKUP(A243,'duo-out'!A$2:Q$5000,5,FALSE),B243)</f>
        <v>2</v>
      </c>
      <c r="F243">
        <v>577.30270751299997</v>
      </c>
      <c r="G243" s="2" t="s">
        <v>20</v>
      </c>
      <c r="H243">
        <v>0</v>
      </c>
      <c r="I243">
        <v>1</v>
      </c>
      <c r="J243">
        <v>0.5</v>
      </c>
      <c r="K243">
        <v>1.5</v>
      </c>
      <c r="L243" s="7">
        <v>572.67080740855829</v>
      </c>
    </row>
    <row r="244" spans="1:12">
      <c r="A244" t="str">
        <f>C244&amp;"-"&amp;D244&amp;"-"&amp;G244&amp;"-"&amp;H244&amp;"-"&amp;K244</f>
        <v>5.5-e-X-1-0.5</v>
      </c>
      <c r="B244">
        <v>2</v>
      </c>
      <c r="C244">
        <v>5.5</v>
      </c>
      <c r="D244" s="2" t="s">
        <v>1</v>
      </c>
      <c r="E244">
        <f>_xlfn.IFNA(VLOOKUP(A244,'duo-out'!A$2:Q$5000,5,FALSE),B244)</f>
        <v>3</v>
      </c>
      <c r="F244">
        <v>3128.8352244709999</v>
      </c>
      <c r="G244" s="2" t="s">
        <v>20</v>
      </c>
      <c r="H244">
        <v>1</v>
      </c>
      <c r="I244">
        <v>1</v>
      </c>
      <c r="J244">
        <v>0.5</v>
      </c>
      <c r="K244">
        <v>0.5</v>
      </c>
      <c r="L244" s="7">
        <v>33.629132538847983</v>
      </c>
    </row>
    <row r="245" spans="1:12">
      <c r="A245" t="str">
        <f>C245&amp;"-"&amp;D245&amp;"-"&amp;G245&amp;"-"&amp;H245&amp;"-"&amp;K245</f>
        <v>5.5-e-X-1-1.5</v>
      </c>
      <c r="B245">
        <v>2</v>
      </c>
      <c r="C245">
        <v>5.5</v>
      </c>
      <c r="D245" s="2" t="s">
        <v>1</v>
      </c>
      <c r="E245">
        <f>_xlfn.IFNA(VLOOKUP(A245,'duo-out'!A$2:Q$5000,5,FALSE),B245)</f>
        <v>4</v>
      </c>
      <c r="F245">
        <v>3288.110372313</v>
      </c>
      <c r="G245" s="2" t="s">
        <v>20</v>
      </c>
      <c r="H245">
        <v>1</v>
      </c>
      <c r="I245">
        <v>1</v>
      </c>
      <c r="J245">
        <v>0.5</v>
      </c>
      <c r="K245">
        <v>1.5</v>
      </c>
      <c r="L245" s="7">
        <v>13.907075562019674</v>
      </c>
    </row>
    <row r="246" spans="1:12">
      <c r="A246" t="str">
        <f>C246&amp;"-"&amp;D246&amp;"-"&amp;G246&amp;"-"&amp;H246&amp;"-"&amp;K246</f>
        <v>5.5-e-X-2-0.5</v>
      </c>
      <c r="B246">
        <v>3</v>
      </c>
      <c r="C246">
        <v>5.5</v>
      </c>
      <c r="D246" s="2" t="s">
        <v>1</v>
      </c>
      <c r="E246">
        <f>_xlfn.IFNA(VLOOKUP(A246,'duo-out'!A$2:Q$5000,5,FALSE),B246)</f>
        <v>7</v>
      </c>
      <c r="F246">
        <v>5719.9342680070004</v>
      </c>
      <c r="G246" s="2" t="s">
        <v>20</v>
      </c>
      <c r="H246">
        <v>2</v>
      </c>
      <c r="I246">
        <v>1</v>
      </c>
      <c r="J246">
        <v>0.5</v>
      </c>
      <c r="K246">
        <v>0.5</v>
      </c>
      <c r="L246" s="7">
        <v>6.8425900743422146</v>
      </c>
    </row>
    <row r="247" spans="1:12">
      <c r="A247" t="str">
        <f>C247&amp;"-"&amp;D247&amp;"-"&amp;G247&amp;"-"&amp;H247&amp;"-"&amp;K247</f>
        <v>5.5-e-X-2-1.5</v>
      </c>
      <c r="B247">
        <v>3</v>
      </c>
      <c r="C247">
        <v>5.5</v>
      </c>
      <c r="D247" s="2" t="s">
        <v>1</v>
      </c>
      <c r="E247">
        <f>_xlfn.IFNA(VLOOKUP(A247,'duo-out'!A$2:Q$5000,5,FALSE),B247)</f>
        <v>8</v>
      </c>
      <c r="F247">
        <v>5873.0620248349996</v>
      </c>
      <c r="G247" s="2" t="s">
        <v>20</v>
      </c>
      <c r="H247">
        <v>2</v>
      </c>
      <c r="I247">
        <v>1</v>
      </c>
      <c r="J247">
        <v>0.5</v>
      </c>
      <c r="K247">
        <v>1.5</v>
      </c>
      <c r="L247" s="7">
        <v>5.7374925879248284</v>
      </c>
    </row>
    <row r="248" spans="1:12">
      <c r="A248" t="str">
        <f>C248&amp;"-"&amp;D248&amp;"-"&amp;G248&amp;"-"&amp;H248&amp;"-"&amp;K248</f>
        <v>5.5-e-X-3-0.5</v>
      </c>
      <c r="B248">
        <v>4</v>
      </c>
      <c r="C248">
        <v>5.5</v>
      </c>
      <c r="D248" s="2" t="s">
        <v>1</v>
      </c>
      <c r="E248">
        <f>_xlfn.IFNA(VLOOKUP(A248,'duo-out'!A$2:Q$5000,5,FALSE),B248)</f>
        <v>11</v>
      </c>
      <c r="F248">
        <v>8186.5256902680003</v>
      </c>
      <c r="G248" s="2" t="s">
        <v>20</v>
      </c>
      <c r="H248">
        <v>3</v>
      </c>
      <c r="I248">
        <v>1</v>
      </c>
      <c r="J248">
        <v>0.5</v>
      </c>
      <c r="K248">
        <v>0.5</v>
      </c>
      <c r="L248" s="7">
        <v>4.4172423019801546</v>
      </c>
    </row>
    <row r="249" spans="1:12">
      <c r="A249" t="str">
        <f>C249&amp;"-"&amp;D249&amp;"-"&amp;G249&amp;"-"&amp;H249&amp;"-"&amp;K249</f>
        <v>5.5-e-X-3-1.5</v>
      </c>
      <c r="B249">
        <v>4</v>
      </c>
      <c r="C249">
        <v>5.5</v>
      </c>
      <c r="D249" s="2" t="s">
        <v>1</v>
      </c>
      <c r="E249">
        <f>_xlfn.IFNA(VLOOKUP(A249,'duo-out'!A$2:Q$5000,5,FALSE),B249)</f>
        <v>12</v>
      </c>
      <c r="F249">
        <v>8333.5501676919994</v>
      </c>
      <c r="G249" s="2" t="s">
        <v>20</v>
      </c>
      <c r="H249">
        <v>3</v>
      </c>
      <c r="I249">
        <v>1</v>
      </c>
      <c r="J249">
        <v>0.5</v>
      </c>
      <c r="K249">
        <v>1.5</v>
      </c>
      <c r="L249" s="7">
        <v>3.2124159162109729</v>
      </c>
    </row>
    <row r="250" spans="1:12">
      <c r="A250" t="str">
        <f>C250&amp;"-"&amp;D250&amp;"-"&amp;G250&amp;"-"&amp;H250&amp;"-"&amp;K250</f>
        <v>5.5-e-X-4-0.5</v>
      </c>
      <c r="B250">
        <v>5</v>
      </c>
      <c r="C250">
        <v>5.5</v>
      </c>
      <c r="D250" s="2" t="s">
        <v>1</v>
      </c>
      <c r="E250">
        <f>_xlfn.IFNA(VLOOKUP(A250,'duo-out'!A$2:Q$5000,5,FALSE),B250)</f>
        <v>15</v>
      </c>
      <c r="F250">
        <v>10529.625100548999</v>
      </c>
      <c r="G250" s="2" t="s">
        <v>20</v>
      </c>
      <c r="H250">
        <v>4</v>
      </c>
      <c r="I250">
        <v>1</v>
      </c>
      <c r="J250">
        <v>0.5</v>
      </c>
      <c r="K250">
        <v>0.5</v>
      </c>
      <c r="L250" s="7">
        <v>1.3139779513207663</v>
      </c>
    </row>
    <row r="251" spans="1:12">
      <c r="A251" t="str">
        <f>C251&amp;"-"&amp;D251&amp;"-"&amp;G251&amp;"-"&amp;H251&amp;"-"&amp;K251</f>
        <v>5.5-e-X-4-1.5</v>
      </c>
      <c r="B251">
        <v>5</v>
      </c>
      <c r="C251">
        <v>5.5</v>
      </c>
      <c r="D251" s="2" t="s">
        <v>1</v>
      </c>
      <c r="E251">
        <f>_xlfn.IFNA(VLOOKUP(A251,'duo-out'!A$2:Q$5000,5,FALSE),B251)</f>
        <v>16</v>
      </c>
      <c r="F251">
        <v>10670.584027691</v>
      </c>
      <c r="G251" s="2" t="s">
        <v>20</v>
      </c>
      <c r="H251">
        <v>4</v>
      </c>
      <c r="I251">
        <v>1</v>
      </c>
      <c r="J251">
        <v>0.5</v>
      </c>
      <c r="K251">
        <v>1.5</v>
      </c>
      <c r="L251" s="7">
        <v>0.68381261583881925</v>
      </c>
    </row>
    <row r="252" spans="1:12">
      <c r="A252" t="str">
        <f>C252&amp;"-"&amp;D252&amp;"-"&amp;G252&amp;"-"&amp;H252&amp;"-"&amp;K252</f>
        <v>5.5-e-X-5-1.5</v>
      </c>
      <c r="B252">
        <v>6</v>
      </c>
      <c r="C252">
        <v>5.5</v>
      </c>
      <c r="D252" s="2" t="s">
        <v>1</v>
      </c>
      <c r="E252">
        <f>_xlfn.IFNA(VLOOKUP(A252,'duo-out'!A$2:Q$5000,5,FALSE),B252)</f>
        <v>22</v>
      </c>
      <c r="F252">
        <v>12884.626561784</v>
      </c>
      <c r="G252" s="2" t="s">
        <v>20</v>
      </c>
      <c r="H252">
        <v>5</v>
      </c>
      <c r="I252">
        <v>1</v>
      </c>
      <c r="J252">
        <v>0.5</v>
      </c>
      <c r="K252">
        <v>1.5</v>
      </c>
      <c r="L252" s="7">
        <v>0.19752631482234678</v>
      </c>
    </row>
    <row r="253" spans="1:12">
      <c r="A253" t="str">
        <f>C253&amp;"-"&amp;D253&amp;"-"&amp;G253&amp;"-"&amp;H253&amp;"-"&amp;K253</f>
        <v>5.5-e-A-0-2.5</v>
      </c>
      <c r="B253">
        <v>251</v>
      </c>
      <c r="C253">
        <v>5.5</v>
      </c>
      <c r="D253" s="2" t="s">
        <v>1</v>
      </c>
      <c r="E253">
        <f>_xlfn.IFNA(VLOOKUP(A253,'duo-out'!A$2:Q$5000,5,FALSE),B253)</f>
        <v>51</v>
      </c>
      <c r="F253">
        <v>23594.880690024213</v>
      </c>
      <c r="G253" s="2" t="s">
        <v>25</v>
      </c>
      <c r="H253">
        <v>0</v>
      </c>
      <c r="I253">
        <v>2</v>
      </c>
      <c r="J253">
        <v>0.5</v>
      </c>
      <c r="K253">
        <v>2.5</v>
      </c>
      <c r="L253" s="7">
        <v>182.05642030260799</v>
      </c>
    </row>
    <row r="254" spans="1:12">
      <c r="A254" t="str">
        <f>C254&amp;"-"&amp;D254&amp;"-"&amp;G254&amp;"-"&amp;H254&amp;"-"&amp;K254</f>
        <v>5.5-e-A-0-1.5</v>
      </c>
      <c r="B254">
        <v>251</v>
      </c>
      <c r="C254">
        <v>5.5</v>
      </c>
      <c r="D254" s="2" t="s">
        <v>1</v>
      </c>
      <c r="E254">
        <f>_xlfn.IFNA(VLOOKUP(A254,'duo-out'!A$2:Q$5000,5,FALSE),B254)</f>
        <v>53</v>
      </c>
      <c r="F254">
        <v>23768.976132029358</v>
      </c>
      <c r="G254" s="2" t="s">
        <v>25</v>
      </c>
      <c r="H254">
        <v>0</v>
      </c>
      <c r="I254">
        <v>2</v>
      </c>
      <c r="J254">
        <v>0.5</v>
      </c>
      <c r="K254">
        <v>1.5</v>
      </c>
      <c r="L254" s="7">
        <v>182.05642030260799</v>
      </c>
    </row>
    <row r="255" spans="1:12">
      <c r="A255" t="str">
        <f>C255&amp;"-"&amp;D255&amp;"-"&amp;G255&amp;"-"&amp;H255&amp;"-"&amp;K255</f>
        <v>5.5-e-B-0-0.5</v>
      </c>
      <c r="B255">
        <v>51</v>
      </c>
      <c r="C255">
        <v>5.5</v>
      </c>
      <c r="D255" s="2" t="s">
        <v>1</v>
      </c>
      <c r="E255">
        <f>_xlfn.IFNA(VLOOKUP(A255,'duo-out'!A$2:Q$5000,5,FALSE),B255)</f>
        <v>64</v>
      </c>
      <c r="F255">
        <v>26225.431605684131</v>
      </c>
      <c r="G255" s="2" t="s">
        <v>21</v>
      </c>
      <c r="H255">
        <v>0</v>
      </c>
      <c r="I255">
        <v>0</v>
      </c>
      <c r="J255">
        <v>0.5</v>
      </c>
      <c r="K255">
        <v>0.5</v>
      </c>
      <c r="L255" s="7">
        <v>182.05642030260799</v>
      </c>
    </row>
    <row r="256" spans="1:12">
      <c r="A256" t="str">
        <f>C256&amp;"-"&amp;D256&amp;"-"&amp;G256&amp;"-"&amp;H256&amp;"-"&amp;K256</f>
        <v>5.5-e-A-1-2.5</v>
      </c>
      <c r="B256">
        <v>252</v>
      </c>
      <c r="C256">
        <v>5.5</v>
      </c>
      <c r="D256" s="2" t="s">
        <v>1</v>
      </c>
      <c r="E256">
        <f>_xlfn.IFNA(VLOOKUP(A256,'duo-out'!A$2:Q$5000,5,FALSE),B256)</f>
        <v>67</v>
      </c>
      <c r="F256">
        <v>26315.083931617504</v>
      </c>
      <c r="G256" s="2" t="s">
        <v>25</v>
      </c>
      <c r="H256">
        <v>1</v>
      </c>
      <c r="I256">
        <v>2</v>
      </c>
      <c r="J256">
        <v>0.5</v>
      </c>
      <c r="K256">
        <v>2.5</v>
      </c>
      <c r="L256" s="7">
        <v>1.5309059120638666</v>
      </c>
    </row>
    <row r="257" spans="1:12">
      <c r="A257" t="str">
        <f>C257&amp;"-"&amp;D257&amp;"-"&amp;G257&amp;"-"&amp;H257&amp;"-"&amp;K257</f>
        <v>5.5-e-A-1-1.5</v>
      </c>
      <c r="B257">
        <v>252</v>
      </c>
      <c r="C257">
        <v>5.5</v>
      </c>
      <c r="D257" s="2" t="s">
        <v>1</v>
      </c>
      <c r="E257">
        <f>_xlfn.IFNA(VLOOKUP(A257,'duo-out'!A$2:Q$5000,5,FALSE),B257)</f>
        <v>69</v>
      </c>
      <c r="F257">
        <v>26481.137648600397</v>
      </c>
      <c r="G257" s="2" t="s">
        <v>25</v>
      </c>
      <c r="H257">
        <v>1</v>
      </c>
      <c r="I257">
        <v>2</v>
      </c>
      <c r="J257">
        <v>0.5</v>
      </c>
      <c r="K257">
        <v>1.5</v>
      </c>
      <c r="L257" s="7">
        <v>1.5309059120638666</v>
      </c>
    </row>
    <row r="258" spans="1:12">
      <c r="A258" t="str">
        <f>C258&amp;"-"&amp;D258&amp;"-"&amp;G258&amp;"-"&amp;H258&amp;"-"&amp;K258</f>
        <v>5.5-e-B-1-0.5</v>
      </c>
      <c r="B258">
        <v>52</v>
      </c>
      <c r="C258">
        <v>5.5</v>
      </c>
      <c r="D258" s="2" t="s">
        <v>1</v>
      </c>
      <c r="E258">
        <f>_xlfn.IFNA(VLOOKUP(A258,'duo-out'!A$2:Q$5000,5,FALSE),B258)</f>
        <v>76</v>
      </c>
      <c r="F258">
        <v>27956.220795011155</v>
      </c>
      <c r="G258" s="2" t="s">
        <v>21</v>
      </c>
      <c r="H258">
        <v>1</v>
      </c>
      <c r="I258">
        <v>0</v>
      </c>
      <c r="J258">
        <v>0.5</v>
      </c>
      <c r="K258">
        <v>0.5</v>
      </c>
      <c r="L258" s="7">
        <v>0.96593632892484571</v>
      </c>
    </row>
    <row r="259" spans="1:12">
      <c r="A259" t="str">
        <f>C259&amp;"-"&amp;D259&amp;"-"&amp;G259&amp;"-"&amp;H259&amp;"-"&amp;K259</f>
        <v>5.5-e-A-2-2.5</v>
      </c>
      <c r="B259">
        <v>253</v>
      </c>
      <c r="C259">
        <v>5.5</v>
      </c>
      <c r="D259" s="2" t="s">
        <v>1</v>
      </c>
      <c r="E259">
        <f>_xlfn.IFNA(VLOOKUP(A259,'duo-out'!A$2:Q$5000,5,FALSE),B259)</f>
        <v>85</v>
      </c>
      <c r="F259">
        <v>28840.284387698073</v>
      </c>
      <c r="G259" s="2" t="s">
        <v>25</v>
      </c>
      <c r="H259">
        <v>2</v>
      </c>
      <c r="I259">
        <v>2</v>
      </c>
      <c r="J259">
        <v>0.5</v>
      </c>
      <c r="K259">
        <v>2.5</v>
      </c>
      <c r="L259" s="7">
        <v>1.3833296494790666</v>
      </c>
    </row>
    <row r="260" spans="1:12">
      <c r="A260" t="str">
        <f>C260&amp;"-"&amp;D260&amp;"-"&amp;G260&amp;"-"&amp;H260&amp;"-"&amp;K260</f>
        <v>5.5-e-A-2-1.5</v>
      </c>
      <c r="B260">
        <v>253</v>
      </c>
      <c r="C260">
        <v>5.5</v>
      </c>
      <c r="D260" s="2" t="s">
        <v>1</v>
      </c>
      <c r="E260">
        <f>_xlfn.IFNA(VLOOKUP(A260,'duo-out'!A$2:Q$5000,5,FALSE),B260)</f>
        <v>86</v>
      </c>
      <c r="F260">
        <v>28997.555788914</v>
      </c>
      <c r="G260" s="2" t="s">
        <v>25</v>
      </c>
      <c r="H260">
        <v>2</v>
      </c>
      <c r="I260">
        <v>2</v>
      </c>
      <c r="J260">
        <v>0.5</v>
      </c>
      <c r="K260">
        <v>1.5</v>
      </c>
      <c r="L260" s="7">
        <v>2.1924297443889911</v>
      </c>
    </row>
    <row r="261" spans="1:12">
      <c r="A261" t="str">
        <f>C261&amp;"-"&amp;D261&amp;"-"&amp;G261&amp;"-"&amp;H261&amp;"-"&amp;K261</f>
        <v>5.5-e-A-3-2.5</v>
      </c>
      <c r="B261">
        <v>254</v>
      </c>
      <c r="C261">
        <v>5.5</v>
      </c>
      <c r="D261" s="2" t="s">
        <v>1</v>
      </c>
      <c r="E261">
        <f>_xlfn.IFNA(VLOOKUP(A261,'duo-out'!A$2:Q$5000,5,FALSE),B261)</f>
        <v>109</v>
      </c>
      <c r="F261">
        <v>31149.413204406002</v>
      </c>
      <c r="G261" s="2" t="s">
        <v>25</v>
      </c>
      <c r="H261">
        <v>3</v>
      </c>
      <c r="I261">
        <v>2</v>
      </c>
      <c r="J261">
        <v>0.5</v>
      </c>
      <c r="K261">
        <v>2.5</v>
      </c>
      <c r="L261" s="7">
        <v>2.0402857733683697</v>
      </c>
    </row>
    <row r="262" spans="1:12">
      <c r="A262" t="str">
        <f>C262&amp;"-"&amp;D262&amp;"-"&amp;G262&amp;"-"&amp;H262&amp;"-"&amp;K262</f>
        <v>5.5-e-A-3-1.5</v>
      </c>
      <c r="B262">
        <v>254</v>
      </c>
      <c r="C262">
        <v>5.5</v>
      </c>
      <c r="D262" s="2" t="s">
        <v>1</v>
      </c>
      <c r="E262">
        <f>_xlfn.IFNA(VLOOKUP(A262,'duo-out'!A$2:Q$5000,5,FALSE),B262)</f>
        <v>110</v>
      </c>
      <c r="F262">
        <v>31296.888297214333</v>
      </c>
      <c r="G262" s="2" t="s">
        <v>25</v>
      </c>
      <c r="H262">
        <v>3</v>
      </c>
      <c r="I262">
        <v>2</v>
      </c>
      <c r="J262">
        <v>0.5</v>
      </c>
      <c r="K262">
        <v>1.5</v>
      </c>
      <c r="L262" s="7">
        <v>2.0402857733683697</v>
      </c>
    </row>
    <row r="263" spans="1:12">
      <c r="A263" t="str">
        <f>C263&amp;"-"&amp;D263&amp;"-"&amp;G263&amp;"-"&amp;H263&amp;"-"&amp;K263</f>
        <v>5.5-e-C-0-0.5</v>
      </c>
      <c r="B263">
        <v>101</v>
      </c>
      <c r="C263">
        <v>5.5</v>
      </c>
      <c r="D263" s="2" t="s">
        <v>1</v>
      </c>
      <c r="E263">
        <f>_xlfn.IFNA(VLOOKUP(A263,'duo-out'!A$2:Q$5000,5,FALSE),B263)</f>
        <v>117</v>
      </c>
      <c r="F263">
        <v>32203.71910303925</v>
      </c>
      <c r="G263" s="2" t="s">
        <v>22</v>
      </c>
      <c r="H263">
        <v>0</v>
      </c>
      <c r="I263">
        <v>0</v>
      </c>
      <c r="J263">
        <v>0.5</v>
      </c>
      <c r="K263">
        <v>0.5</v>
      </c>
      <c r="L263" s="7">
        <v>182.05642030260799</v>
      </c>
    </row>
    <row r="264" spans="1:12">
      <c r="A264" t="str">
        <f>C264&amp;"-"&amp;D264&amp;"-"&amp;G264&amp;"-"&amp;H264&amp;"-"&amp;K264</f>
        <v>5.5-e-A-4-2.5</v>
      </c>
      <c r="B264">
        <v>255</v>
      </c>
      <c r="C264">
        <v>5.5</v>
      </c>
      <c r="D264" s="2" t="s">
        <v>1</v>
      </c>
      <c r="E264">
        <f>_xlfn.IFNA(VLOOKUP(A264,'duo-out'!A$2:Q$5000,5,FALSE),B264)</f>
        <v>120</v>
      </c>
      <c r="F264">
        <v>33212.941540772001</v>
      </c>
      <c r="G264" s="2" t="s">
        <v>25</v>
      </c>
      <c r="H264">
        <v>4</v>
      </c>
      <c r="I264">
        <v>2</v>
      </c>
      <c r="J264">
        <v>0.5</v>
      </c>
      <c r="K264">
        <v>2.5</v>
      </c>
      <c r="L264" s="7">
        <v>0.76818088824663155</v>
      </c>
    </row>
    <row r="265" spans="1:12">
      <c r="A265" t="str">
        <f>C265&amp;"-"&amp;D265&amp;"-"&amp;G265&amp;"-"&amp;H265&amp;"-"&amp;K265</f>
        <v>5.5-e-A-4-1.5</v>
      </c>
      <c r="B265">
        <v>255</v>
      </c>
      <c r="C265">
        <v>5.5</v>
      </c>
      <c r="D265" s="2" t="s">
        <v>1</v>
      </c>
      <c r="E265">
        <f>_xlfn.IFNA(VLOOKUP(A265,'duo-out'!A$2:Q$5000,5,FALSE),B265)</f>
        <v>124</v>
      </c>
      <c r="F265">
        <v>33347.150611653997</v>
      </c>
      <c r="G265" s="2" t="s">
        <v>25</v>
      </c>
      <c r="H265">
        <v>4</v>
      </c>
      <c r="I265">
        <v>2</v>
      </c>
      <c r="J265">
        <v>0.5</v>
      </c>
      <c r="K265">
        <v>1.5</v>
      </c>
      <c r="L265" s="7">
        <v>0.76818088824663155</v>
      </c>
    </row>
    <row r="266" spans="1:12">
      <c r="A266" t="str">
        <f>C266&amp;"-"&amp;D266&amp;"-"&amp;G266&amp;"-"&amp;H266&amp;"-"&amp;K266</f>
        <v>5.5-e-C-1-0.5</v>
      </c>
      <c r="B266">
        <v>102</v>
      </c>
      <c r="C266">
        <v>5.5</v>
      </c>
      <c r="D266" s="2" t="s">
        <v>1</v>
      </c>
      <c r="E266">
        <f>_xlfn.IFNA(VLOOKUP(A266,'duo-out'!A$2:Q$5000,5,FALSE),B266)</f>
        <v>132</v>
      </c>
      <c r="F266">
        <v>34792.870456025797</v>
      </c>
      <c r="G266" s="2" t="s">
        <v>22</v>
      </c>
      <c r="H266">
        <v>1</v>
      </c>
      <c r="I266">
        <v>0</v>
      </c>
      <c r="J266">
        <v>0.5</v>
      </c>
      <c r="K266">
        <v>0.5</v>
      </c>
      <c r="L266" s="7">
        <v>1.5309059120638666</v>
      </c>
    </row>
    <row r="267" spans="1:12">
      <c r="A267" t="str">
        <f>C267&amp;"-"&amp;D267&amp;"-"&amp;G267&amp;"-"&amp;H267&amp;"-"&amp;K267</f>
        <v>5.5-e-C-2-0.5</v>
      </c>
      <c r="B267">
        <v>103</v>
      </c>
      <c r="C267">
        <v>5.5</v>
      </c>
      <c r="D267" s="2" t="s">
        <v>1</v>
      </c>
      <c r="E267">
        <f>_xlfn.IFNA(VLOOKUP(A267,'duo-out'!A$2:Q$5000,5,FALSE),B267)</f>
        <v>146</v>
      </c>
      <c r="F267">
        <v>37135.111585850667</v>
      </c>
      <c r="G267" s="2" t="s">
        <v>22</v>
      </c>
      <c r="H267">
        <v>2</v>
      </c>
      <c r="I267">
        <v>0</v>
      </c>
      <c r="J267">
        <v>0.5</v>
      </c>
      <c r="K267">
        <v>0.5</v>
      </c>
      <c r="L267" s="7">
        <v>1.3833296494790666</v>
      </c>
    </row>
    <row r="268" spans="1:12">
      <c r="A268" t="str">
        <f>C268&amp;"-"&amp;D268&amp;"-"&amp;G268&amp;"-"&amp;H268&amp;"-"&amp;K268</f>
        <v>5.5-e-D-0-0.5</v>
      </c>
      <c r="B268">
        <v>151</v>
      </c>
      <c r="C268">
        <v>5.5</v>
      </c>
      <c r="D268" s="2" t="s">
        <v>1</v>
      </c>
      <c r="E268">
        <f>_xlfn.IFNA(VLOOKUP(A268,'duo-out'!A$2:Q$5000,5,FALSE),B268)</f>
        <v>151</v>
      </c>
      <c r="F268">
        <v>59370.246640288009</v>
      </c>
      <c r="G268" s="2" t="s">
        <v>23</v>
      </c>
      <c r="H268">
        <v>0</v>
      </c>
      <c r="I268">
        <v>1</v>
      </c>
      <c r="J268">
        <v>0.5</v>
      </c>
      <c r="K268">
        <v>0.5</v>
      </c>
      <c r="L268" s="7">
        <v>75.255286478623702</v>
      </c>
    </row>
    <row r="269" spans="1:12">
      <c r="A269" t="str">
        <f>C269&amp;"-"&amp;D269&amp;"-"&amp;G269&amp;"-"&amp;H269&amp;"-"&amp;K269</f>
        <v>5.5-e-D-2-0.5</v>
      </c>
      <c r="B269">
        <v>153</v>
      </c>
      <c r="C269">
        <v>5.5</v>
      </c>
      <c r="D269" s="2" t="s">
        <v>1</v>
      </c>
      <c r="E269">
        <f>_xlfn.IFNA(VLOOKUP(A269,'duo-out'!A$2:Q$5000,5,FALSE),B269)</f>
        <v>153</v>
      </c>
      <c r="F269">
        <v>64578.492251850999</v>
      </c>
      <c r="G269" s="2" t="s">
        <v>23</v>
      </c>
      <c r="H269">
        <v>2</v>
      </c>
      <c r="I269">
        <v>1</v>
      </c>
      <c r="J269">
        <v>0.5</v>
      </c>
      <c r="K269">
        <v>0.5</v>
      </c>
      <c r="L269" s="7">
        <v>0.76786478539443781</v>
      </c>
    </row>
    <row r="270" spans="1:12">
      <c r="A270" t="str">
        <f>C270&amp;"-"&amp;D270&amp;"-"&amp;G270&amp;"-"&amp;H270&amp;"-"&amp;K270</f>
        <v>5.5-e-D-2-1.5</v>
      </c>
      <c r="B270">
        <v>153</v>
      </c>
      <c r="C270">
        <v>5.5</v>
      </c>
      <c r="D270" s="2" t="s">
        <v>1</v>
      </c>
      <c r="E270">
        <f>_xlfn.IFNA(VLOOKUP(A270,'duo-out'!A$2:Q$5000,5,FALSE),B270)</f>
        <v>153</v>
      </c>
      <c r="F270">
        <v>64733.472410179194</v>
      </c>
      <c r="G270" s="2" t="s">
        <v>23</v>
      </c>
      <c r="H270">
        <v>2</v>
      </c>
      <c r="I270">
        <v>1</v>
      </c>
      <c r="J270">
        <v>0.5</v>
      </c>
      <c r="K270">
        <v>1.5</v>
      </c>
      <c r="L270" s="7">
        <v>0.55071345269687233</v>
      </c>
    </row>
    <row r="271" spans="1:12">
      <c r="A271" t="str">
        <f>C271&amp;"-"&amp;D271&amp;"-"&amp;G271&amp;"-"&amp;H271&amp;"-"&amp;K271</f>
        <v>5.5-e-E-2-0.5</v>
      </c>
      <c r="B271">
        <v>203</v>
      </c>
      <c r="C271">
        <v>5.5</v>
      </c>
      <c r="D271" s="2" t="s">
        <v>1</v>
      </c>
      <c r="E271">
        <f>_xlfn.IFNA(VLOOKUP(A271,'duo-out'!A$2:Q$5000,5,FALSE),B271)</f>
        <v>203</v>
      </c>
      <c r="F271">
        <v>69141.522302472396</v>
      </c>
      <c r="G271" s="2" t="s">
        <v>24</v>
      </c>
      <c r="H271">
        <v>2</v>
      </c>
      <c r="I271">
        <v>0</v>
      </c>
      <c r="J271">
        <v>0.5</v>
      </c>
      <c r="K271">
        <v>0.5</v>
      </c>
      <c r="L271" s="7">
        <v>0.62926635594403457</v>
      </c>
    </row>
    <row r="272" spans="1:12">
      <c r="A272" t="str">
        <f>C272&amp;"-"&amp;D272&amp;"-"&amp;G272&amp;"-"&amp;H272&amp;"-"&amp;K272</f>
        <v>5.5-f-X-0-0.5</v>
      </c>
      <c r="B272">
        <v>1</v>
      </c>
      <c r="C272">
        <v>5.5</v>
      </c>
      <c r="D272" s="2" t="s">
        <v>2</v>
      </c>
      <c r="E272">
        <f>_xlfn.IFNA(VLOOKUP(A272,'duo-out'!A$2:Q$5000,5,FALSE),B272)</f>
        <v>1</v>
      </c>
      <c r="F272">
        <v>410.78601087499999</v>
      </c>
      <c r="G272" s="2" t="s">
        <v>20</v>
      </c>
      <c r="H272">
        <v>0</v>
      </c>
      <c r="I272">
        <v>1</v>
      </c>
      <c r="J272">
        <v>0.5</v>
      </c>
      <c r="K272">
        <v>0.5</v>
      </c>
      <c r="L272" s="7">
        <v>1533.3830448983065</v>
      </c>
    </row>
    <row r="273" spans="1:12">
      <c r="A273" t="str">
        <f>C273&amp;"-"&amp;D273&amp;"-"&amp;G273&amp;"-"&amp;H273&amp;"-"&amp;K273</f>
        <v>5.5-f-X-0-1.5</v>
      </c>
      <c r="B273">
        <v>1</v>
      </c>
      <c r="C273">
        <v>5.5</v>
      </c>
      <c r="D273" s="2" t="s">
        <v>2</v>
      </c>
      <c r="E273">
        <f>_xlfn.IFNA(VLOOKUP(A273,'duo-out'!A$2:Q$5000,5,FALSE),B273)</f>
        <v>2</v>
      </c>
      <c r="F273">
        <v>578.98088558400002</v>
      </c>
      <c r="G273" s="2" t="s">
        <v>20</v>
      </c>
      <c r="H273">
        <v>0</v>
      </c>
      <c r="I273">
        <v>1</v>
      </c>
      <c r="J273">
        <v>0.5</v>
      </c>
      <c r="K273">
        <v>1.5</v>
      </c>
      <c r="L273" s="7">
        <v>573.28670042435976</v>
      </c>
    </row>
    <row r="274" spans="1:12">
      <c r="A274" t="str">
        <f>C274&amp;"-"&amp;D274&amp;"-"&amp;G274&amp;"-"&amp;H274&amp;"-"&amp;K274</f>
        <v>5.5-f-X-1-0.5</v>
      </c>
      <c r="B274">
        <v>2</v>
      </c>
      <c r="C274">
        <v>5.5</v>
      </c>
      <c r="D274" s="2" t="s">
        <v>2</v>
      </c>
      <c r="E274">
        <f>_xlfn.IFNA(VLOOKUP(A274,'duo-out'!A$2:Q$5000,5,FALSE),B274)</f>
        <v>3</v>
      </c>
      <c r="F274">
        <v>3127.8453268459998</v>
      </c>
      <c r="G274" s="2" t="s">
        <v>20</v>
      </c>
      <c r="H274">
        <v>1</v>
      </c>
      <c r="I274">
        <v>1</v>
      </c>
      <c r="J274">
        <v>0.5</v>
      </c>
      <c r="K274">
        <v>0.5</v>
      </c>
      <c r="L274" s="7">
        <v>12.72800073554431</v>
      </c>
    </row>
    <row r="275" spans="1:12">
      <c r="A275" t="str">
        <f>C275&amp;"-"&amp;D275&amp;"-"&amp;G275&amp;"-"&amp;H275&amp;"-"&amp;K275</f>
        <v>5.5-f-X-1-1.5</v>
      </c>
      <c r="B275">
        <v>2</v>
      </c>
      <c r="C275">
        <v>5.5</v>
      </c>
      <c r="D275" s="2" t="s">
        <v>2</v>
      </c>
      <c r="E275">
        <f>_xlfn.IFNA(VLOOKUP(A275,'duo-out'!A$2:Q$5000,5,FALSE),B275)</f>
        <v>4</v>
      </c>
      <c r="F275">
        <v>3289.7227752019999</v>
      </c>
      <c r="G275" s="2" t="s">
        <v>20</v>
      </c>
      <c r="H275">
        <v>1</v>
      </c>
      <c r="I275">
        <v>1</v>
      </c>
      <c r="J275">
        <v>0.5</v>
      </c>
      <c r="K275">
        <v>1.5</v>
      </c>
      <c r="L275" s="7">
        <v>34.538387064666182</v>
      </c>
    </row>
    <row r="276" spans="1:12">
      <c r="A276" t="str">
        <f>C276&amp;"-"&amp;D276&amp;"-"&amp;G276&amp;"-"&amp;H276&amp;"-"&amp;K276</f>
        <v>5.5-f-X-2-0.5</v>
      </c>
      <c r="B276">
        <v>3</v>
      </c>
      <c r="C276">
        <v>5.5</v>
      </c>
      <c r="D276" s="2" t="s">
        <v>2</v>
      </c>
      <c r="E276">
        <f>_xlfn.IFNA(VLOOKUP(A276,'duo-out'!A$2:Q$5000,5,FALSE),B276)</f>
        <v>6</v>
      </c>
      <c r="F276">
        <v>5718.9851980610001</v>
      </c>
      <c r="G276" s="2" t="s">
        <v>20</v>
      </c>
      <c r="H276">
        <v>2</v>
      </c>
      <c r="I276">
        <v>1</v>
      </c>
      <c r="J276">
        <v>0.5</v>
      </c>
      <c r="K276">
        <v>0.5</v>
      </c>
      <c r="L276" s="7">
        <v>6.7522754639912232</v>
      </c>
    </row>
    <row r="277" spans="1:12">
      <c r="A277" t="str">
        <f>C277&amp;"-"&amp;D277&amp;"-"&amp;G277&amp;"-"&amp;H277&amp;"-"&amp;K277</f>
        <v>5.5-f-X-2-1.5</v>
      </c>
      <c r="B277">
        <v>3</v>
      </c>
      <c r="C277">
        <v>5.5</v>
      </c>
      <c r="D277" s="2" t="s">
        <v>2</v>
      </c>
      <c r="E277">
        <f>_xlfn.IFNA(VLOOKUP(A277,'duo-out'!A$2:Q$5000,5,FALSE),B277)</f>
        <v>8</v>
      </c>
      <c r="F277">
        <v>5874.6135902610004</v>
      </c>
      <c r="G277" s="2" t="s">
        <v>20</v>
      </c>
      <c r="H277">
        <v>2</v>
      </c>
      <c r="I277">
        <v>1</v>
      </c>
      <c r="J277">
        <v>0.5</v>
      </c>
      <c r="K277">
        <v>1.5</v>
      </c>
      <c r="L277" s="7">
        <v>5.7328670042435981</v>
      </c>
    </row>
    <row r="278" spans="1:12">
      <c r="A278" t="str">
        <f>C278&amp;"-"&amp;D278&amp;"-"&amp;G278&amp;"-"&amp;H278&amp;"-"&amp;K278</f>
        <v>5.5-f-X-3-0.5</v>
      </c>
      <c r="B278">
        <v>4</v>
      </c>
      <c r="C278">
        <v>5.5</v>
      </c>
      <c r="D278" s="2" t="s">
        <v>2</v>
      </c>
      <c r="E278">
        <f>_xlfn.IFNA(VLOOKUP(A278,'duo-out'!A$2:Q$5000,5,FALSE),B278)</f>
        <v>11</v>
      </c>
      <c r="F278">
        <v>8185.612486217</v>
      </c>
      <c r="G278" s="2" t="s">
        <v>20</v>
      </c>
      <c r="H278">
        <v>3</v>
      </c>
      <c r="I278">
        <v>1</v>
      </c>
      <c r="J278">
        <v>0.5</v>
      </c>
      <c r="K278">
        <v>0.5</v>
      </c>
      <c r="L278" s="7">
        <v>3.1319931188154615</v>
      </c>
    </row>
    <row r="279" spans="1:12">
      <c r="A279" t="str">
        <f>C279&amp;"-"&amp;D279&amp;"-"&amp;G279&amp;"-"&amp;H279&amp;"-"&amp;K279</f>
        <v>5.5-f-X-3-1.5</v>
      </c>
      <c r="B279">
        <v>4</v>
      </c>
      <c r="C279">
        <v>5.5</v>
      </c>
      <c r="D279" s="2" t="s">
        <v>2</v>
      </c>
      <c r="E279">
        <f>_xlfn.IFNA(VLOOKUP(A279,'duo-out'!A$2:Q$5000,5,FALSE),B279)</f>
        <v>12</v>
      </c>
      <c r="F279">
        <v>8335.0443362599999</v>
      </c>
      <c r="G279" s="2" t="s">
        <v>20</v>
      </c>
      <c r="H279">
        <v>3</v>
      </c>
      <c r="I279">
        <v>1</v>
      </c>
      <c r="J279">
        <v>0.5</v>
      </c>
      <c r="K279">
        <v>1.5</v>
      </c>
      <c r="L279" s="7">
        <v>2.5697005572379594</v>
      </c>
    </row>
    <row r="280" spans="1:12">
      <c r="A280" t="str">
        <f>C280&amp;"-"&amp;D280&amp;"-"&amp;G280&amp;"-"&amp;H280&amp;"-"&amp;K280</f>
        <v>5.5-f-X-4-0.5</v>
      </c>
      <c r="B280">
        <v>5</v>
      </c>
      <c r="C280">
        <v>5.5</v>
      </c>
      <c r="D280" s="2" t="s">
        <v>2</v>
      </c>
      <c r="E280">
        <f>_xlfn.IFNA(VLOOKUP(A280,'duo-out'!A$2:Q$5000,5,FALSE),B280)</f>
        <v>15</v>
      </c>
      <c r="F280">
        <v>10528.761540772</v>
      </c>
      <c r="G280" s="2" t="s">
        <v>20</v>
      </c>
      <c r="H280">
        <v>4</v>
      </c>
      <c r="I280">
        <v>1</v>
      </c>
      <c r="J280">
        <v>0.5</v>
      </c>
      <c r="K280">
        <v>0.5</v>
      </c>
      <c r="L280" s="7">
        <v>1.3072626075399489</v>
      </c>
    </row>
    <row r="281" spans="1:12">
      <c r="A281" t="str">
        <f>C281&amp;"-"&amp;D281&amp;"-"&amp;G281&amp;"-"&amp;H281&amp;"-"&amp;K281</f>
        <v>5.5-f-X-4-1.5</v>
      </c>
      <c r="B281">
        <v>5</v>
      </c>
      <c r="C281">
        <v>5.5</v>
      </c>
      <c r="D281" s="2" t="s">
        <v>2</v>
      </c>
      <c r="E281">
        <f>_xlfn.IFNA(VLOOKUP(A281,'duo-out'!A$2:Q$5000,5,FALSE),B281)</f>
        <v>16</v>
      </c>
      <c r="F281">
        <v>10672.022704781</v>
      </c>
      <c r="G281" s="2" t="s">
        <v>20</v>
      </c>
      <c r="H281">
        <v>4</v>
      </c>
      <c r="I281">
        <v>1</v>
      </c>
      <c r="J281">
        <v>0.5</v>
      </c>
      <c r="K281">
        <v>1.5</v>
      </c>
      <c r="L281" s="7">
        <v>1.3166866972745843</v>
      </c>
    </row>
    <row r="282" spans="1:12">
      <c r="A282" t="str">
        <f>C282&amp;"-"&amp;D282&amp;"-"&amp;G282&amp;"-"&amp;H282&amp;"-"&amp;K282</f>
        <v>5.5-f-A-0-2.5</v>
      </c>
      <c r="B282">
        <v>251</v>
      </c>
      <c r="C282">
        <v>5.5</v>
      </c>
      <c r="D282" s="2" t="s">
        <v>2</v>
      </c>
      <c r="E282">
        <f>_xlfn.IFNA(VLOOKUP(A282,'duo-out'!A$2:Q$5000,5,FALSE),B282)</f>
        <v>51</v>
      </c>
      <c r="F282">
        <v>23594.878074529286</v>
      </c>
      <c r="G282" s="2" t="s">
        <v>25</v>
      </c>
      <c r="H282">
        <v>0</v>
      </c>
      <c r="I282">
        <v>2</v>
      </c>
      <c r="J282">
        <v>0.5</v>
      </c>
      <c r="K282">
        <v>2.5</v>
      </c>
      <c r="L282" s="7">
        <v>182.05642030260799</v>
      </c>
    </row>
    <row r="283" spans="1:12">
      <c r="A283" t="str">
        <f>C283&amp;"-"&amp;D283&amp;"-"&amp;G283&amp;"-"&amp;H283&amp;"-"&amp;K283</f>
        <v>5.5-f-A-0-1.5</v>
      </c>
      <c r="B283">
        <v>251</v>
      </c>
      <c r="C283">
        <v>5.5</v>
      </c>
      <c r="D283" s="2" t="s">
        <v>2</v>
      </c>
      <c r="E283">
        <f>_xlfn.IFNA(VLOOKUP(A283,'duo-out'!A$2:Q$5000,5,FALSE),B283)</f>
        <v>52</v>
      </c>
      <c r="F283">
        <v>23768.971813523629</v>
      </c>
      <c r="G283" s="2" t="s">
        <v>25</v>
      </c>
      <c r="H283">
        <v>0</v>
      </c>
      <c r="I283">
        <v>2</v>
      </c>
      <c r="J283">
        <v>0.5</v>
      </c>
      <c r="K283">
        <v>1.5</v>
      </c>
      <c r="L283" s="7">
        <v>182.05642030260799</v>
      </c>
    </row>
    <row r="284" spans="1:12">
      <c r="A284" t="str">
        <f>C284&amp;"-"&amp;D284&amp;"-"&amp;G284&amp;"-"&amp;H284&amp;"-"&amp;K284</f>
        <v>5.5-f-B-0-0.5</v>
      </c>
      <c r="B284">
        <v>51</v>
      </c>
      <c r="C284">
        <v>5.5</v>
      </c>
      <c r="D284" s="2" t="s">
        <v>2</v>
      </c>
      <c r="E284">
        <f>_xlfn.IFNA(VLOOKUP(A284,'duo-out'!A$2:Q$5000,5,FALSE),B284)</f>
        <v>63</v>
      </c>
      <c r="F284">
        <v>26075.447314838879</v>
      </c>
      <c r="G284" s="2" t="s">
        <v>21</v>
      </c>
      <c r="H284">
        <v>0</v>
      </c>
      <c r="I284">
        <v>0</v>
      </c>
      <c r="J284">
        <v>0.5</v>
      </c>
      <c r="K284">
        <v>0.5</v>
      </c>
      <c r="L284" s="7">
        <v>182.05642030260799</v>
      </c>
    </row>
    <row r="285" spans="1:12">
      <c r="A285" t="str">
        <f>C285&amp;"-"&amp;D285&amp;"-"&amp;G285&amp;"-"&amp;H285&amp;"-"&amp;K285</f>
        <v>5.5-f-A-1-2.5</v>
      </c>
      <c r="B285">
        <v>252</v>
      </c>
      <c r="C285">
        <v>5.5</v>
      </c>
      <c r="D285" s="2" t="s">
        <v>2</v>
      </c>
      <c r="E285">
        <f>_xlfn.IFNA(VLOOKUP(A285,'duo-out'!A$2:Q$5000,5,FALSE),B285)</f>
        <v>67</v>
      </c>
      <c r="F285">
        <v>26315.063190507248</v>
      </c>
      <c r="G285" s="2" t="s">
        <v>25</v>
      </c>
      <c r="H285">
        <v>1</v>
      </c>
      <c r="I285">
        <v>2</v>
      </c>
      <c r="J285">
        <v>0.5</v>
      </c>
      <c r="K285">
        <v>2.5</v>
      </c>
      <c r="L285" s="7">
        <v>1.1909323075109752</v>
      </c>
    </row>
    <row r="286" spans="1:12">
      <c r="A286" t="str">
        <f>C286&amp;"-"&amp;D286&amp;"-"&amp;G286&amp;"-"&amp;H286&amp;"-"&amp;K286</f>
        <v>5.5-f-A-1-1.5</v>
      </c>
      <c r="B286">
        <v>252</v>
      </c>
      <c r="C286">
        <v>5.5</v>
      </c>
      <c r="D286" s="2" t="s">
        <v>2</v>
      </c>
      <c r="E286">
        <f>_xlfn.IFNA(VLOOKUP(A286,'duo-out'!A$2:Q$5000,5,FALSE),B286)</f>
        <v>68</v>
      </c>
      <c r="F286">
        <v>26481.118222578731</v>
      </c>
      <c r="G286" s="2" t="s">
        <v>25</v>
      </c>
      <c r="H286">
        <v>1</v>
      </c>
      <c r="I286">
        <v>2</v>
      </c>
      <c r="J286">
        <v>0.5</v>
      </c>
      <c r="K286">
        <v>1.5</v>
      </c>
      <c r="L286" s="7">
        <v>1.5309059120638666</v>
      </c>
    </row>
    <row r="287" spans="1:12">
      <c r="A287" t="str">
        <f>C287&amp;"-"&amp;D287&amp;"-"&amp;G287&amp;"-"&amp;H287&amp;"-"&amp;K287</f>
        <v>5.5-f-B-1-0.5</v>
      </c>
      <c r="B287">
        <v>52</v>
      </c>
      <c r="C287">
        <v>5.5</v>
      </c>
      <c r="D287" s="2" t="s">
        <v>2</v>
      </c>
      <c r="E287">
        <f>_xlfn.IFNA(VLOOKUP(A287,'duo-out'!A$2:Q$5000,5,FALSE),B287)</f>
        <v>75</v>
      </c>
      <c r="F287">
        <v>27824.992098544048</v>
      </c>
      <c r="G287" s="2" t="s">
        <v>21</v>
      </c>
      <c r="H287">
        <v>1</v>
      </c>
      <c r="I287">
        <v>0</v>
      </c>
      <c r="J287">
        <v>0.5</v>
      </c>
      <c r="K287">
        <v>0.5</v>
      </c>
      <c r="L287" s="7">
        <v>0.96593632892484571</v>
      </c>
    </row>
    <row r="288" spans="1:12">
      <c r="A288" t="str">
        <f>C288&amp;"-"&amp;D288&amp;"-"&amp;G288&amp;"-"&amp;H288&amp;"-"&amp;K288</f>
        <v>5.5-f-A-2-2.5</v>
      </c>
      <c r="B288">
        <v>253</v>
      </c>
      <c r="C288">
        <v>5.5</v>
      </c>
      <c r="D288" s="2" t="s">
        <v>2</v>
      </c>
      <c r="E288">
        <f>_xlfn.IFNA(VLOOKUP(A288,'duo-out'!A$2:Q$5000,5,FALSE),B288)</f>
        <v>85</v>
      </c>
      <c r="F288">
        <v>28840.369166384189</v>
      </c>
      <c r="G288" s="2" t="s">
        <v>25</v>
      </c>
      <c r="H288">
        <v>2</v>
      </c>
      <c r="I288">
        <v>2</v>
      </c>
      <c r="J288">
        <v>0.5</v>
      </c>
      <c r="K288">
        <v>2.5</v>
      </c>
      <c r="L288" s="7">
        <v>1.1128404575315944</v>
      </c>
    </row>
    <row r="289" spans="1:12">
      <c r="A289" t="str">
        <f>C289&amp;"-"&amp;D289&amp;"-"&amp;G289&amp;"-"&amp;H289&amp;"-"&amp;K289</f>
        <v>5.5-f-A-2-1.5</v>
      </c>
      <c r="B289">
        <v>253</v>
      </c>
      <c r="C289">
        <v>5.5</v>
      </c>
      <c r="D289" s="2" t="s">
        <v>2</v>
      </c>
      <c r="E289">
        <f>_xlfn.IFNA(VLOOKUP(A289,'duo-out'!A$2:Q$5000,5,FALSE),B289)</f>
        <v>87</v>
      </c>
      <c r="F289">
        <v>28997.567593170428</v>
      </c>
      <c r="G289" s="2" t="s">
        <v>25</v>
      </c>
      <c r="H289">
        <v>2</v>
      </c>
      <c r="I289">
        <v>2</v>
      </c>
      <c r="J289">
        <v>0.5</v>
      </c>
      <c r="K289">
        <v>1.5</v>
      </c>
      <c r="L289" s="7">
        <v>2.1924297443889911</v>
      </c>
    </row>
    <row r="290" spans="1:12">
      <c r="A290" t="str">
        <f>C290&amp;"-"&amp;D290&amp;"-"&amp;G290&amp;"-"&amp;H290&amp;"-"&amp;K290</f>
        <v>5.5-f-A-3-2.5</v>
      </c>
      <c r="B290">
        <v>254</v>
      </c>
      <c r="C290">
        <v>5.5</v>
      </c>
      <c r="D290" s="2" t="s">
        <v>2</v>
      </c>
      <c r="E290">
        <f>_xlfn.IFNA(VLOOKUP(A290,'duo-out'!A$2:Q$5000,5,FALSE),B290)</f>
        <v>109</v>
      </c>
      <c r="F290">
        <v>31149.42588792367</v>
      </c>
      <c r="G290" s="2" t="s">
        <v>25</v>
      </c>
      <c r="H290">
        <v>3</v>
      </c>
      <c r="I290">
        <v>2</v>
      </c>
      <c r="J290">
        <v>0.5</v>
      </c>
      <c r="K290">
        <v>2.5</v>
      </c>
      <c r="L290" s="7">
        <v>1.6186426004406669</v>
      </c>
    </row>
    <row r="291" spans="1:12">
      <c r="A291" t="str">
        <f>C291&amp;"-"&amp;D291&amp;"-"&amp;G291&amp;"-"&amp;H291&amp;"-"&amp;K291</f>
        <v>5.5-f-A-3-1.5</v>
      </c>
      <c r="B291">
        <v>254</v>
      </c>
      <c r="C291">
        <v>5.5</v>
      </c>
      <c r="D291" s="2" t="s">
        <v>2</v>
      </c>
      <c r="E291">
        <f>_xlfn.IFNA(VLOOKUP(A291,'duo-out'!A$2:Q$5000,5,FALSE),B291)</f>
        <v>110</v>
      </c>
      <c r="F291">
        <v>31296.894475615671</v>
      </c>
      <c r="G291" s="2" t="s">
        <v>25</v>
      </c>
      <c r="H291">
        <v>3</v>
      </c>
      <c r="I291">
        <v>2</v>
      </c>
      <c r="J291">
        <v>0.5</v>
      </c>
      <c r="K291">
        <v>1.5</v>
      </c>
      <c r="L291" s="7">
        <v>2.0402857733683697</v>
      </c>
    </row>
    <row r="292" spans="1:12">
      <c r="A292" t="str">
        <f>C292&amp;"-"&amp;D292&amp;"-"&amp;G292&amp;"-"&amp;H292&amp;"-"&amp;K292</f>
        <v>5.5-f-C-0-0.5</v>
      </c>
      <c r="B292">
        <v>101</v>
      </c>
      <c r="C292">
        <v>5.5</v>
      </c>
      <c r="D292" s="2" t="s">
        <v>2</v>
      </c>
      <c r="E292">
        <f>_xlfn.IFNA(VLOOKUP(A292,'duo-out'!A$2:Q$5000,5,FALSE),B292)</f>
        <v>118</v>
      </c>
      <c r="F292">
        <v>32373.148008632143</v>
      </c>
      <c r="G292" s="2" t="s">
        <v>22</v>
      </c>
      <c r="H292">
        <v>0</v>
      </c>
      <c r="I292">
        <v>0</v>
      </c>
      <c r="J292">
        <v>0.5</v>
      </c>
      <c r="K292">
        <v>0.5</v>
      </c>
      <c r="L292" s="7">
        <v>137.97296614612148</v>
      </c>
    </row>
    <row r="293" spans="1:12">
      <c r="A293" t="str">
        <f>C293&amp;"-"&amp;D293&amp;"-"&amp;G293&amp;"-"&amp;H293&amp;"-"&amp;K293</f>
        <v>5.5-f-A-4-1.5</v>
      </c>
      <c r="B293">
        <v>255</v>
      </c>
      <c r="C293">
        <v>5.5</v>
      </c>
      <c r="D293" s="2" t="s">
        <v>2</v>
      </c>
      <c r="E293">
        <f>_xlfn.IFNA(VLOOKUP(A293,'duo-out'!A$2:Q$5000,5,FALSE),B293)</f>
        <v>124</v>
      </c>
      <c r="F293">
        <v>33348.954027690997</v>
      </c>
      <c r="G293" s="2" t="s">
        <v>25</v>
      </c>
      <c r="H293">
        <v>4</v>
      </c>
      <c r="I293">
        <v>2</v>
      </c>
      <c r="J293">
        <v>0.5</v>
      </c>
      <c r="K293">
        <v>1.5</v>
      </c>
      <c r="L293" s="7">
        <v>0.76818088824663155</v>
      </c>
    </row>
    <row r="294" spans="1:12">
      <c r="A294" t="str">
        <f>C294&amp;"-"&amp;D294&amp;"-"&amp;G294&amp;"-"&amp;H294&amp;"-"&amp;K294</f>
        <v>5.5-f-C-1-0.5</v>
      </c>
      <c r="B294">
        <v>102</v>
      </c>
      <c r="C294">
        <v>5.5</v>
      </c>
      <c r="D294" s="2" t="s">
        <v>2</v>
      </c>
      <c r="E294">
        <f>_xlfn.IFNA(VLOOKUP(A294,'duo-out'!A$2:Q$5000,5,FALSE),B294)</f>
        <v>133</v>
      </c>
      <c r="F294">
        <v>34953.356629371003</v>
      </c>
      <c r="G294" s="2" t="s">
        <v>22</v>
      </c>
      <c r="H294">
        <v>1</v>
      </c>
      <c r="I294">
        <v>0</v>
      </c>
      <c r="J294">
        <v>0.5</v>
      </c>
      <c r="K294">
        <v>0.5</v>
      </c>
      <c r="L294" s="7">
        <v>1.5309059120638666</v>
      </c>
    </row>
    <row r="295" spans="1:12">
      <c r="A295" t="str">
        <f>C295&amp;"-"&amp;D295&amp;"-"&amp;G295&amp;"-"&amp;H295&amp;"-"&amp;K295</f>
        <v>5.5-f-C-2-0.5</v>
      </c>
      <c r="B295">
        <v>103</v>
      </c>
      <c r="C295">
        <v>5.5</v>
      </c>
      <c r="D295" s="2" t="s">
        <v>2</v>
      </c>
      <c r="E295">
        <f>_xlfn.IFNA(VLOOKUP(A295,'duo-out'!A$2:Q$5000,5,FALSE),B295)</f>
        <v>147</v>
      </c>
      <c r="F295">
        <v>37284.431902006334</v>
      </c>
      <c r="G295" s="2" t="s">
        <v>22</v>
      </c>
      <c r="H295">
        <v>2</v>
      </c>
      <c r="I295">
        <v>0</v>
      </c>
      <c r="J295">
        <v>0.5</v>
      </c>
      <c r="K295">
        <v>0.5</v>
      </c>
      <c r="L295" s="7">
        <v>1.213877911484827</v>
      </c>
    </row>
    <row r="296" spans="1:12">
      <c r="A296" t="str">
        <f>C296&amp;"-"&amp;D296&amp;"-"&amp;G296&amp;"-"&amp;H296&amp;"-"&amp;K296</f>
        <v>5.5-f-D-0-0.5</v>
      </c>
      <c r="B296">
        <v>151</v>
      </c>
      <c r="C296">
        <v>5.5</v>
      </c>
      <c r="D296" s="2" t="s">
        <v>2</v>
      </c>
      <c r="E296">
        <f>_xlfn.IFNA(VLOOKUP(A296,'duo-out'!A$2:Q$5000,5,FALSE),B296)</f>
        <v>151</v>
      </c>
      <c r="F296">
        <v>59373.480330467501</v>
      </c>
      <c r="G296" s="2" t="s">
        <v>23</v>
      </c>
      <c r="H296">
        <v>0</v>
      </c>
      <c r="I296">
        <v>1</v>
      </c>
      <c r="J296">
        <v>0.5</v>
      </c>
      <c r="K296">
        <v>0.5</v>
      </c>
      <c r="L296" s="7">
        <v>158.48931924611134</v>
      </c>
    </row>
    <row r="297" spans="1:12">
      <c r="A297" t="str">
        <f>C297&amp;"-"&amp;D297&amp;"-"&amp;G297&amp;"-"&amp;H297&amp;"-"&amp;K297</f>
        <v>5.5-f-D-0-1.5</v>
      </c>
      <c r="B297">
        <v>151</v>
      </c>
      <c r="C297">
        <v>5.5</v>
      </c>
      <c r="D297" s="2" t="s">
        <v>2</v>
      </c>
      <c r="E297">
        <f>_xlfn.IFNA(VLOOKUP(A297,'duo-out'!A$2:Q$5000,5,FALSE),B297)</f>
        <v>151</v>
      </c>
      <c r="F297">
        <v>59544.637407914001</v>
      </c>
      <c r="G297" s="2" t="s">
        <v>23</v>
      </c>
      <c r="H297">
        <v>0</v>
      </c>
      <c r="I297">
        <v>1</v>
      </c>
      <c r="J297">
        <v>0.5</v>
      </c>
      <c r="K297">
        <v>1.5</v>
      </c>
      <c r="L297" s="7">
        <v>158.48931924611134</v>
      </c>
    </row>
    <row r="298" spans="1:12">
      <c r="A298" t="str">
        <f>C298&amp;"-"&amp;D298&amp;"-"&amp;G298&amp;"-"&amp;H298&amp;"-"&amp;K298</f>
        <v>5.5-f-D-2-0.5</v>
      </c>
      <c r="B298">
        <v>153</v>
      </c>
      <c r="C298">
        <v>5.5</v>
      </c>
      <c r="D298" s="2" t="s">
        <v>2</v>
      </c>
      <c r="E298">
        <f>_xlfn.IFNA(VLOOKUP(A298,'duo-out'!A$2:Q$5000,5,FALSE),B298)</f>
        <v>153</v>
      </c>
      <c r="F298">
        <v>64577.899500468004</v>
      </c>
      <c r="G298" s="2" t="s">
        <v>23</v>
      </c>
      <c r="H298">
        <v>2</v>
      </c>
      <c r="I298">
        <v>1</v>
      </c>
      <c r="J298">
        <v>0.5</v>
      </c>
      <c r="K298">
        <v>0.5</v>
      </c>
      <c r="L298" s="7">
        <v>1.2042584055782313</v>
      </c>
    </row>
    <row r="299" spans="1:12">
      <c r="A299" t="str">
        <f>C299&amp;"-"&amp;D299&amp;"-"&amp;G299&amp;"-"&amp;H299&amp;"-"&amp;K299</f>
        <v>5.5-f-D-2-1.5</v>
      </c>
      <c r="B299">
        <v>153</v>
      </c>
      <c r="C299">
        <v>5.5</v>
      </c>
      <c r="D299" s="2" t="s">
        <v>2</v>
      </c>
      <c r="E299">
        <f>_xlfn.IFNA(VLOOKUP(A299,'duo-out'!A$2:Q$5000,5,FALSE),B299)</f>
        <v>153</v>
      </c>
      <c r="F299">
        <v>64732.393199386664</v>
      </c>
      <c r="G299" s="2" t="s">
        <v>23</v>
      </c>
      <c r="H299">
        <v>2</v>
      </c>
      <c r="I299">
        <v>1</v>
      </c>
      <c r="J299">
        <v>0.5</v>
      </c>
      <c r="K299">
        <v>1.5</v>
      </c>
      <c r="L299" s="7">
        <v>0.86349281644918474</v>
      </c>
    </row>
    <row r="300" spans="1:12">
      <c r="A300" t="str">
        <f>C300&amp;"-"&amp;D300&amp;"-"&amp;G300&amp;"-"&amp;H300&amp;"-"&amp;K300</f>
        <v>5.5-f-E-2-0.5</v>
      </c>
      <c r="B300">
        <v>203</v>
      </c>
      <c r="C300">
        <v>5.5</v>
      </c>
      <c r="D300" s="2" t="s">
        <v>2</v>
      </c>
      <c r="E300">
        <f>_xlfn.IFNA(VLOOKUP(A300,'duo-out'!A$2:Q$5000,5,FALSE),B300)</f>
        <v>203</v>
      </c>
      <c r="F300">
        <v>69285.449456327988</v>
      </c>
      <c r="G300" s="2" t="s">
        <v>24</v>
      </c>
      <c r="H300">
        <v>2</v>
      </c>
      <c r="I300">
        <v>0</v>
      </c>
      <c r="J300">
        <v>0.5</v>
      </c>
      <c r="K300">
        <v>0.5</v>
      </c>
      <c r="L300" s="7">
        <v>0.55721570306025958</v>
      </c>
    </row>
    <row r="301" spans="1:12">
      <c r="A301" t="str">
        <f>C301&amp;"-"&amp;D301&amp;"-"&amp;G301&amp;"-"&amp;H301&amp;"-"&amp;K301</f>
        <v>6.5-e-X-0-0.5</v>
      </c>
      <c r="B301">
        <v>1</v>
      </c>
      <c r="C301">
        <v>6.5</v>
      </c>
      <c r="D301" s="2" t="s">
        <v>1</v>
      </c>
      <c r="E301">
        <f>_xlfn.IFNA(VLOOKUP(A301,'duo-out'!A$2:Q$5000,5,FALSE),B301)</f>
        <v>1</v>
      </c>
      <c r="F301">
        <v>580.897048015</v>
      </c>
      <c r="G301" s="2" t="s">
        <v>20</v>
      </c>
      <c r="H301">
        <v>0</v>
      </c>
      <c r="I301">
        <v>1</v>
      </c>
      <c r="J301">
        <v>0.5</v>
      </c>
      <c r="K301">
        <v>0.5</v>
      </c>
      <c r="L301" s="7">
        <v>548.5409006607307</v>
      </c>
    </row>
    <row r="302" spans="1:12">
      <c r="A302" t="str">
        <f>C302&amp;"-"&amp;D302&amp;"-"&amp;G302&amp;"-"&amp;H302&amp;"-"&amp;K302</f>
        <v>6.5-e-X-0-1.5</v>
      </c>
      <c r="B302">
        <v>1</v>
      </c>
      <c r="C302">
        <v>6.5</v>
      </c>
      <c r="D302" s="2" t="s">
        <v>1</v>
      </c>
      <c r="E302">
        <f>_xlfn.IFNA(VLOOKUP(A302,'duo-out'!A$2:Q$5000,5,FALSE),B302)</f>
        <v>2</v>
      </c>
      <c r="F302">
        <v>773.919672902</v>
      </c>
      <c r="G302" s="2" t="s">
        <v>20</v>
      </c>
      <c r="H302">
        <v>0</v>
      </c>
      <c r="I302">
        <v>1</v>
      </c>
      <c r="J302">
        <v>0.5</v>
      </c>
      <c r="K302">
        <v>1.5</v>
      </c>
      <c r="L302" s="7">
        <v>550.59617941629335</v>
      </c>
    </row>
    <row r="303" spans="1:12">
      <c r="A303" t="str">
        <f>C303&amp;"-"&amp;D303&amp;"-"&amp;G303&amp;"-"&amp;H303&amp;"-"&amp;K303</f>
        <v>6.5-e-X-1-0.5</v>
      </c>
      <c r="B303">
        <v>2</v>
      </c>
      <c r="C303">
        <v>6.5</v>
      </c>
      <c r="D303" s="2" t="s">
        <v>1</v>
      </c>
      <c r="E303">
        <f>_xlfn.IFNA(VLOOKUP(A303,'duo-out'!A$2:Q$5000,5,FALSE),B303)</f>
        <v>3</v>
      </c>
      <c r="F303">
        <v>3291.5713736510002</v>
      </c>
      <c r="G303" s="2" t="s">
        <v>20</v>
      </c>
      <c r="H303">
        <v>1</v>
      </c>
      <c r="I303">
        <v>1</v>
      </c>
      <c r="J303">
        <v>0.5</v>
      </c>
      <c r="K303">
        <v>0.5</v>
      </c>
      <c r="L303" s="7">
        <v>12.754176140524548</v>
      </c>
    </row>
    <row r="304" spans="1:12">
      <c r="A304" t="str">
        <f>C304&amp;"-"&amp;D304&amp;"-"&amp;G304&amp;"-"&amp;H304&amp;"-"&amp;K304</f>
        <v>6.5-e-X-1-1.5</v>
      </c>
      <c r="B304">
        <v>2</v>
      </c>
      <c r="C304">
        <v>6.5</v>
      </c>
      <c r="D304" s="2" t="s">
        <v>1</v>
      </c>
      <c r="E304">
        <f>_xlfn.IFNA(VLOOKUP(A304,'duo-out'!A$2:Q$5000,5,FALSE),B304)</f>
        <v>4</v>
      </c>
      <c r="F304">
        <v>3477.3344839619999</v>
      </c>
      <c r="G304" s="2" t="s">
        <v>20</v>
      </c>
      <c r="H304">
        <v>1</v>
      </c>
      <c r="I304">
        <v>1</v>
      </c>
      <c r="J304">
        <v>0.5</v>
      </c>
      <c r="K304">
        <v>1.5</v>
      </c>
      <c r="L304" s="7">
        <v>5.7242518872023318</v>
      </c>
    </row>
    <row r="305" spans="1:12">
      <c r="A305" t="str">
        <f>C305&amp;"-"&amp;D305&amp;"-"&amp;G305&amp;"-"&amp;H305&amp;"-"&amp;K305</f>
        <v>6.5-e-X-2-0.5</v>
      </c>
      <c r="B305">
        <v>3</v>
      </c>
      <c r="C305">
        <v>6.5</v>
      </c>
      <c r="D305" s="2" t="s">
        <v>1</v>
      </c>
      <c r="E305">
        <f>_xlfn.IFNA(VLOOKUP(A305,'duo-out'!A$2:Q$5000,5,FALSE),B305)</f>
        <v>7</v>
      </c>
      <c r="F305">
        <v>5876.3787798519998</v>
      </c>
      <c r="G305" s="2" t="s">
        <v>20</v>
      </c>
      <c r="H305">
        <v>2</v>
      </c>
      <c r="I305">
        <v>1</v>
      </c>
      <c r="J305">
        <v>0.5</v>
      </c>
      <c r="K305">
        <v>0.5</v>
      </c>
      <c r="L305" s="7">
        <v>5.4854090066073065</v>
      </c>
    </row>
    <row r="306" spans="1:12">
      <c r="A306" t="str">
        <f>C306&amp;"-"&amp;D306&amp;"-"&amp;G306&amp;"-"&amp;H306&amp;"-"&amp;K306</f>
        <v>6.5-e-X-2-1.5</v>
      </c>
      <c r="B306">
        <v>3</v>
      </c>
      <c r="C306">
        <v>6.5</v>
      </c>
      <c r="D306" s="2" t="s">
        <v>1</v>
      </c>
      <c r="E306">
        <f>_xlfn.IFNA(VLOOKUP(A306,'duo-out'!A$2:Q$5000,5,FALSE),B306)</f>
        <v>8</v>
      </c>
      <c r="F306">
        <v>6054.9489590100002</v>
      </c>
      <c r="G306" s="2" t="s">
        <v>20</v>
      </c>
      <c r="H306">
        <v>2</v>
      </c>
      <c r="I306">
        <v>1</v>
      </c>
      <c r="J306">
        <v>0.5</v>
      </c>
      <c r="K306">
        <v>1.5</v>
      </c>
      <c r="L306" s="7">
        <v>4.2621249791305731</v>
      </c>
    </row>
    <row r="307" spans="1:12">
      <c r="A307" t="str">
        <f>C307&amp;"-"&amp;D307&amp;"-"&amp;G307&amp;"-"&amp;H307&amp;"-"&amp;K307</f>
        <v>6.5-e-X-3-0.5</v>
      </c>
      <c r="B307">
        <v>4</v>
      </c>
      <c r="C307">
        <v>6.5</v>
      </c>
      <c r="D307" s="2" t="s">
        <v>1</v>
      </c>
      <c r="E307">
        <f>_xlfn.IFNA(VLOOKUP(A307,'duo-out'!A$2:Q$5000,5,FALSE),B307)</f>
        <v>11</v>
      </c>
      <c r="F307">
        <v>8336.7139225949995</v>
      </c>
      <c r="G307" s="2" t="s">
        <v>20</v>
      </c>
      <c r="H307">
        <v>3</v>
      </c>
      <c r="I307">
        <v>1</v>
      </c>
      <c r="J307">
        <v>0.5</v>
      </c>
      <c r="K307">
        <v>0.5</v>
      </c>
      <c r="L307" s="7">
        <v>3.6726829764543041</v>
      </c>
    </row>
    <row r="308" spans="1:12">
      <c r="A308" t="str">
        <f>C308&amp;"-"&amp;D308&amp;"-"&amp;G308&amp;"-"&amp;H308&amp;"-"&amp;K308</f>
        <v>6.5-e-X-3-1.5</v>
      </c>
      <c r="B308">
        <v>4</v>
      </c>
      <c r="C308">
        <v>6.5</v>
      </c>
      <c r="D308" s="2" t="s">
        <v>1</v>
      </c>
      <c r="E308">
        <f>_xlfn.IFNA(VLOOKUP(A308,'duo-out'!A$2:Q$5000,5,FALSE),B308)</f>
        <v>12</v>
      </c>
      <c r="F308">
        <v>8508.1532664690003</v>
      </c>
      <c r="G308" s="2" t="s">
        <v>20</v>
      </c>
      <c r="H308">
        <v>3</v>
      </c>
      <c r="I308">
        <v>1</v>
      </c>
      <c r="J308">
        <v>0.5</v>
      </c>
      <c r="K308">
        <v>1.5</v>
      </c>
      <c r="L308" s="7">
        <v>3.0710654209506427</v>
      </c>
    </row>
    <row r="309" spans="1:12">
      <c r="A309" t="str">
        <f>C309&amp;"-"&amp;D309&amp;"-"&amp;G309&amp;"-"&amp;H309&amp;"-"&amp;K309</f>
        <v>6.5-e-X-4-0.5</v>
      </c>
      <c r="B309">
        <v>5</v>
      </c>
      <c r="C309">
        <v>6.5</v>
      </c>
      <c r="D309" s="2" t="s">
        <v>1</v>
      </c>
      <c r="E309">
        <f>_xlfn.IFNA(VLOOKUP(A309,'duo-out'!A$2:Q$5000,5,FALSE),B309)</f>
        <v>15</v>
      </c>
      <c r="F309">
        <v>10673.595458416001</v>
      </c>
      <c r="G309" s="2" t="s">
        <v>20</v>
      </c>
      <c r="H309">
        <v>4</v>
      </c>
      <c r="I309">
        <v>1</v>
      </c>
      <c r="J309">
        <v>0.5</v>
      </c>
      <c r="K309">
        <v>0.5</v>
      </c>
      <c r="L309" s="7">
        <v>1.2681931771105406</v>
      </c>
    </row>
    <row r="310" spans="1:12">
      <c r="A310" t="str">
        <f>C310&amp;"-"&amp;D310&amp;"-"&amp;G310&amp;"-"&amp;H310&amp;"-"&amp;K310</f>
        <v>6.5-e-X-4-1.5</v>
      </c>
      <c r="B310">
        <v>5</v>
      </c>
      <c r="C310">
        <v>6.5</v>
      </c>
      <c r="D310" s="2" t="s">
        <v>1</v>
      </c>
      <c r="E310">
        <f>_xlfn.IFNA(VLOOKUP(A310,'duo-out'!A$2:Q$5000,5,FALSE),B310)</f>
        <v>16</v>
      </c>
      <c r="F310">
        <v>10837.940611653999</v>
      </c>
      <c r="G310" s="2" t="s">
        <v>20</v>
      </c>
      <c r="H310">
        <v>4</v>
      </c>
      <c r="I310">
        <v>1</v>
      </c>
      <c r="J310">
        <v>0.5</v>
      </c>
      <c r="K310">
        <v>1.5</v>
      </c>
      <c r="L310" s="7">
        <v>1.2840417322908153</v>
      </c>
    </row>
    <row r="311" spans="1:12">
      <c r="A311" t="str">
        <f>C311&amp;"-"&amp;D311&amp;"-"&amp;G311&amp;"-"&amp;H311&amp;"-"&amp;K311</f>
        <v>6.5-e-X-5-0.5</v>
      </c>
      <c r="B311">
        <v>6</v>
      </c>
      <c r="C311">
        <v>6.5</v>
      </c>
      <c r="D311" s="2" t="s">
        <v>1</v>
      </c>
      <c r="E311">
        <f>_xlfn.IFNA(VLOOKUP(A311,'duo-out'!A$2:Q$5000,5,FALSE),B311)</f>
        <v>20</v>
      </c>
      <c r="F311">
        <v>12887.481100548001</v>
      </c>
      <c r="G311" s="2" t="s">
        <v>20</v>
      </c>
      <c r="H311">
        <v>5</v>
      </c>
      <c r="I311">
        <v>1</v>
      </c>
      <c r="J311">
        <v>0.5</v>
      </c>
      <c r="K311">
        <v>0.5</v>
      </c>
      <c r="L311" s="7">
        <v>0.18979524318503069</v>
      </c>
    </row>
    <row r="312" spans="1:12">
      <c r="A312" t="str">
        <f>C312&amp;"-"&amp;D312&amp;"-"&amp;G312&amp;"-"&amp;H312&amp;"-"&amp;K312</f>
        <v>6.5-e-X-5-1.5</v>
      </c>
      <c r="B312">
        <v>6</v>
      </c>
      <c r="C312">
        <v>6.5</v>
      </c>
      <c r="D312" s="2" t="s">
        <v>1</v>
      </c>
      <c r="E312">
        <f>_xlfn.IFNA(VLOOKUP(A312,'duo-out'!A$2:Q$5000,5,FALSE),B312)</f>
        <v>22</v>
      </c>
      <c r="F312">
        <v>13044.716927691001</v>
      </c>
      <c r="G312" s="2" t="s">
        <v>20</v>
      </c>
      <c r="H312">
        <v>5</v>
      </c>
      <c r="I312">
        <v>1</v>
      </c>
      <c r="J312">
        <v>0.5</v>
      </c>
      <c r="K312">
        <v>1.5</v>
      </c>
      <c r="L312" s="7">
        <v>0.13433016922828198</v>
      </c>
    </row>
    <row r="313" spans="1:12">
      <c r="A313" t="str">
        <f>C313&amp;"-"&amp;D313&amp;"-"&amp;G313&amp;"-"&amp;H313&amp;"-"&amp;K313</f>
        <v>6.5-e-A-0-2.5</v>
      </c>
      <c r="B313">
        <v>251</v>
      </c>
      <c r="C313">
        <v>6.5</v>
      </c>
      <c r="D313" s="2" t="s">
        <v>1</v>
      </c>
      <c r="E313">
        <f>_xlfn.IFNA(VLOOKUP(A313,'duo-out'!A$2:Q$5000,5,FALSE),B313)</f>
        <v>51</v>
      </c>
      <c r="F313">
        <v>23768.559230518051</v>
      </c>
      <c r="G313" s="2" t="s">
        <v>25</v>
      </c>
      <c r="H313">
        <v>0</v>
      </c>
      <c r="I313">
        <v>2</v>
      </c>
      <c r="J313">
        <v>0.5</v>
      </c>
      <c r="K313">
        <v>2.5</v>
      </c>
      <c r="L313" s="7">
        <v>182.05642030260799</v>
      </c>
    </row>
    <row r="314" spans="1:12">
      <c r="A314" t="str">
        <f>C314&amp;"-"&amp;D314&amp;"-"&amp;G314&amp;"-"&amp;H314&amp;"-"&amp;K314</f>
        <v>6.5-e-A-0-1.5</v>
      </c>
      <c r="B314">
        <v>251</v>
      </c>
      <c r="C314">
        <v>6.5</v>
      </c>
      <c r="D314" s="2" t="s">
        <v>1</v>
      </c>
      <c r="E314">
        <f>_xlfn.IFNA(VLOOKUP(A314,'duo-out'!A$2:Q$5000,5,FALSE),B314)</f>
        <v>53</v>
      </c>
      <c r="F314">
        <v>23970.861458827683</v>
      </c>
      <c r="G314" s="2" t="s">
        <v>25</v>
      </c>
      <c r="H314">
        <v>0</v>
      </c>
      <c r="I314">
        <v>2</v>
      </c>
      <c r="J314">
        <v>0.5</v>
      </c>
      <c r="K314">
        <v>1.5</v>
      </c>
      <c r="L314" s="7">
        <v>182.05642030260799</v>
      </c>
    </row>
    <row r="315" spans="1:12">
      <c r="A315" t="str">
        <f>C315&amp;"-"&amp;D315&amp;"-"&amp;G315&amp;"-"&amp;H315&amp;"-"&amp;K315</f>
        <v>6.5-e-B-0-0.5</v>
      </c>
      <c r="B315">
        <v>51</v>
      </c>
      <c r="C315">
        <v>6.5</v>
      </c>
      <c r="D315" s="2" t="s">
        <v>1</v>
      </c>
      <c r="E315">
        <f>_xlfn.IFNA(VLOOKUP(A315,'duo-out'!A$2:Q$5000,5,FALSE),B315)</f>
        <v>66</v>
      </c>
      <c r="F315">
        <v>26399.450330434505</v>
      </c>
      <c r="G315" s="2" t="s">
        <v>21</v>
      </c>
      <c r="H315">
        <v>0</v>
      </c>
      <c r="I315">
        <v>0</v>
      </c>
      <c r="J315">
        <v>0.5</v>
      </c>
      <c r="K315">
        <v>0.5</v>
      </c>
      <c r="L315" s="7">
        <v>142.85204348741195</v>
      </c>
    </row>
    <row r="316" spans="1:12">
      <c r="A316" t="str">
        <f>C316&amp;"-"&amp;D316&amp;"-"&amp;G316&amp;"-"&amp;H316&amp;"-"&amp;K316</f>
        <v>6.5-e-A-1-2.5</v>
      </c>
      <c r="B316">
        <v>252</v>
      </c>
      <c r="C316">
        <v>6.5</v>
      </c>
      <c r="D316" s="2" t="s">
        <v>1</v>
      </c>
      <c r="E316">
        <f>_xlfn.IFNA(VLOOKUP(A316,'duo-out'!A$2:Q$5000,5,FALSE),B316)</f>
        <v>67</v>
      </c>
      <c r="F316">
        <v>26480.703423622133</v>
      </c>
      <c r="G316" s="2" t="s">
        <v>25</v>
      </c>
      <c r="H316">
        <v>1</v>
      </c>
      <c r="I316">
        <v>2</v>
      </c>
      <c r="J316">
        <v>0.5</v>
      </c>
      <c r="K316">
        <v>2.5</v>
      </c>
      <c r="L316" s="7">
        <v>1.5309059120638666</v>
      </c>
    </row>
    <row r="317" spans="1:12">
      <c r="A317" t="str">
        <f>C317&amp;"-"&amp;D317&amp;"-"&amp;G317&amp;"-"&amp;H317&amp;"-"&amp;K317</f>
        <v>6.5-e-A-1-1.5</v>
      </c>
      <c r="B317">
        <v>252</v>
      </c>
      <c r="C317">
        <v>6.5</v>
      </c>
      <c r="D317" s="2" t="s">
        <v>1</v>
      </c>
      <c r="E317">
        <f>_xlfn.IFNA(VLOOKUP(A317,'duo-out'!A$2:Q$5000,5,FALSE),B317)</f>
        <v>69</v>
      </c>
      <c r="F317">
        <v>26673.608275547358</v>
      </c>
      <c r="G317" s="2" t="s">
        <v>25</v>
      </c>
      <c r="H317">
        <v>1</v>
      </c>
      <c r="I317">
        <v>2</v>
      </c>
      <c r="J317">
        <v>0.5</v>
      </c>
      <c r="K317">
        <v>1.5</v>
      </c>
      <c r="L317" s="7">
        <v>1.5309059120638666</v>
      </c>
    </row>
    <row r="318" spans="1:12">
      <c r="A318" t="str">
        <f>C318&amp;"-"&amp;D318&amp;"-"&amp;G318&amp;"-"&amp;H318&amp;"-"&amp;K318</f>
        <v>6.5-e-B-1-0.5</v>
      </c>
      <c r="B318">
        <v>52</v>
      </c>
      <c r="C318">
        <v>6.5</v>
      </c>
      <c r="D318" s="2" t="s">
        <v>1</v>
      </c>
      <c r="E318">
        <f>_xlfn.IFNA(VLOOKUP(A318,'duo-out'!A$2:Q$5000,5,FALSE),B318)</f>
        <v>76</v>
      </c>
      <c r="F318">
        <v>28107.876960126465</v>
      </c>
      <c r="G318" s="2" t="s">
        <v>21</v>
      </c>
      <c r="H318">
        <v>1</v>
      </c>
      <c r="I318">
        <v>0</v>
      </c>
      <c r="J318">
        <v>0.5</v>
      </c>
      <c r="K318">
        <v>0.5</v>
      </c>
      <c r="L318" s="7">
        <v>0.96593632892484571</v>
      </c>
    </row>
    <row r="319" spans="1:12">
      <c r="A319" t="str">
        <f>C319&amp;"-"&amp;D319&amp;"-"&amp;G319&amp;"-"&amp;H319&amp;"-"&amp;K319</f>
        <v>6.5-e-A-2-2.5</v>
      </c>
      <c r="B319">
        <v>253</v>
      </c>
      <c r="C319">
        <v>6.5</v>
      </c>
      <c r="D319" s="2" t="s">
        <v>1</v>
      </c>
      <c r="E319">
        <f>_xlfn.IFNA(VLOOKUP(A319,'duo-out'!A$2:Q$5000,5,FALSE),B319)</f>
        <v>85</v>
      </c>
      <c r="F319">
        <v>28997.179013464713</v>
      </c>
      <c r="G319" s="2" t="s">
        <v>25</v>
      </c>
      <c r="H319">
        <v>2</v>
      </c>
      <c r="I319">
        <v>2</v>
      </c>
      <c r="J319">
        <v>0.5</v>
      </c>
      <c r="K319">
        <v>2.5</v>
      </c>
      <c r="L319" s="7">
        <v>1.3833296494790666</v>
      </c>
    </row>
    <row r="320" spans="1:12">
      <c r="A320" t="str">
        <f>C320&amp;"-"&amp;D320&amp;"-"&amp;G320&amp;"-"&amp;H320&amp;"-"&amp;K320</f>
        <v>6.5-e-A-2-1.5</v>
      </c>
      <c r="B320">
        <v>253</v>
      </c>
      <c r="C320">
        <v>6.5</v>
      </c>
      <c r="D320" s="2" t="s">
        <v>1</v>
      </c>
      <c r="E320">
        <f>_xlfn.IFNA(VLOOKUP(A320,'duo-out'!A$2:Q$5000,5,FALSE),B320)</f>
        <v>86</v>
      </c>
      <c r="F320">
        <v>29179.856662312406</v>
      </c>
      <c r="G320" s="2" t="s">
        <v>25</v>
      </c>
      <c r="H320">
        <v>2</v>
      </c>
      <c r="I320">
        <v>2</v>
      </c>
      <c r="J320">
        <v>0.5</v>
      </c>
      <c r="K320">
        <v>1.5</v>
      </c>
      <c r="L320" s="7">
        <v>1.3833296494790666</v>
      </c>
    </row>
    <row r="321" spans="1:12">
      <c r="A321" t="str">
        <f>C321&amp;"-"&amp;D321&amp;"-"&amp;G321&amp;"-"&amp;H321&amp;"-"&amp;K321</f>
        <v>6.5-e-A-3-2.5</v>
      </c>
      <c r="B321">
        <v>254</v>
      </c>
      <c r="C321">
        <v>6.5</v>
      </c>
      <c r="D321" s="2" t="s">
        <v>1</v>
      </c>
      <c r="E321">
        <f>_xlfn.IFNA(VLOOKUP(A321,'duo-out'!A$2:Q$5000,5,FALSE),B321)</f>
        <v>109</v>
      </c>
      <c r="F321">
        <v>31296.493577080666</v>
      </c>
      <c r="G321" s="2" t="s">
        <v>25</v>
      </c>
      <c r="H321">
        <v>3</v>
      </c>
      <c r="I321">
        <v>2</v>
      </c>
      <c r="J321">
        <v>0.5</v>
      </c>
      <c r="K321">
        <v>2.5</v>
      </c>
      <c r="L321" s="7">
        <v>2.0402857733683697</v>
      </c>
    </row>
    <row r="322" spans="1:12">
      <c r="A322" t="str">
        <f>C322&amp;"-"&amp;D322&amp;"-"&amp;G322&amp;"-"&amp;H322&amp;"-"&amp;K322</f>
        <v>6.5-e-A-3-1.5</v>
      </c>
      <c r="B322">
        <v>254</v>
      </c>
      <c r="C322">
        <v>6.5</v>
      </c>
      <c r="D322" s="2" t="s">
        <v>1</v>
      </c>
      <c r="E322">
        <f>_xlfn.IFNA(VLOOKUP(A322,'duo-out'!A$2:Q$5000,5,FALSE),B322)</f>
        <v>111</v>
      </c>
      <c r="F322">
        <v>31467.685947056001</v>
      </c>
      <c r="G322" s="2" t="s">
        <v>25</v>
      </c>
      <c r="H322">
        <v>3</v>
      </c>
      <c r="I322">
        <v>2</v>
      </c>
      <c r="J322">
        <v>0.5</v>
      </c>
      <c r="K322">
        <v>1.5</v>
      </c>
      <c r="L322" s="7">
        <v>1.901618086323674</v>
      </c>
    </row>
    <row r="323" spans="1:12">
      <c r="A323" t="str">
        <f>C323&amp;"-"&amp;D323&amp;"-"&amp;G323&amp;"-"&amp;H323&amp;"-"&amp;K323</f>
        <v>6.5-e-C-0-0.5</v>
      </c>
      <c r="B323">
        <v>101</v>
      </c>
      <c r="C323">
        <v>6.5</v>
      </c>
      <c r="D323" s="2" t="s">
        <v>1</v>
      </c>
      <c r="E323">
        <f>_xlfn.IFNA(VLOOKUP(A323,'duo-out'!A$2:Q$5000,5,FALSE),B323)</f>
        <v>117</v>
      </c>
      <c r="F323">
        <v>32373.425302588668</v>
      </c>
      <c r="G323" s="2" t="s">
        <v>22</v>
      </c>
      <c r="H323">
        <v>0</v>
      </c>
      <c r="I323">
        <v>0</v>
      </c>
      <c r="J323">
        <v>0.5</v>
      </c>
      <c r="K323">
        <v>0.5</v>
      </c>
      <c r="L323" s="7">
        <v>137.97296614612148</v>
      </c>
    </row>
    <row r="324" spans="1:12">
      <c r="A324" t="str">
        <f>C324&amp;"-"&amp;D324&amp;"-"&amp;G324&amp;"-"&amp;H324&amp;"-"&amp;K324</f>
        <v>6.5-e-A-4-1.5</v>
      </c>
      <c r="B324">
        <v>255</v>
      </c>
      <c r="C324">
        <v>6.5</v>
      </c>
      <c r="D324" s="2" t="s">
        <v>1</v>
      </c>
      <c r="E324">
        <f>_xlfn.IFNA(VLOOKUP(A324,'duo-out'!A$2:Q$5000,5,FALSE),B324)</f>
        <v>126</v>
      </c>
      <c r="F324">
        <v>33506.567305821001</v>
      </c>
      <c r="G324" s="2" t="s">
        <v>25</v>
      </c>
      <c r="H324">
        <v>4</v>
      </c>
      <c r="I324">
        <v>2</v>
      </c>
      <c r="J324">
        <v>0.5</v>
      </c>
      <c r="K324">
        <v>1.5</v>
      </c>
      <c r="L324" s="7">
        <v>0.76818088824663155</v>
      </c>
    </row>
    <row r="325" spans="1:12">
      <c r="A325" t="str">
        <f>C325&amp;"-"&amp;D325&amp;"-"&amp;G325&amp;"-"&amp;H325&amp;"-"&amp;K325</f>
        <v>6.5-e-C-1-0.5</v>
      </c>
      <c r="B325">
        <v>102</v>
      </c>
      <c r="C325">
        <v>6.5</v>
      </c>
      <c r="D325" s="2" t="s">
        <v>1</v>
      </c>
      <c r="E325">
        <f>_xlfn.IFNA(VLOOKUP(A325,'duo-out'!A$2:Q$5000,5,FALSE),B325)</f>
        <v>133</v>
      </c>
      <c r="F325">
        <v>34953.58232095233</v>
      </c>
      <c r="G325" s="2" t="s">
        <v>22</v>
      </c>
      <c r="H325">
        <v>1</v>
      </c>
      <c r="I325">
        <v>0</v>
      </c>
      <c r="J325">
        <v>0.5</v>
      </c>
      <c r="K325">
        <v>0.5</v>
      </c>
      <c r="L325" s="7">
        <v>1.5309059120638666</v>
      </c>
    </row>
    <row r="326" spans="1:12">
      <c r="A326" t="str">
        <f>C326&amp;"-"&amp;D326&amp;"-"&amp;G326&amp;"-"&amp;H326&amp;"-"&amp;K326</f>
        <v>6.5-e-A-5-2.5</v>
      </c>
      <c r="B326">
        <v>256</v>
      </c>
      <c r="C326">
        <v>6.5</v>
      </c>
      <c r="D326" s="2" t="s">
        <v>1</v>
      </c>
      <c r="E326">
        <f>_xlfn.IFNA(VLOOKUP(A326,'duo-out'!A$2:Q$5000,5,FALSE),B326)</f>
        <v>134</v>
      </c>
      <c r="F326">
        <v>35111.709540771997</v>
      </c>
      <c r="G326" s="2" t="s">
        <v>25</v>
      </c>
      <c r="H326">
        <v>5</v>
      </c>
      <c r="I326">
        <v>2</v>
      </c>
      <c r="J326">
        <v>0.5</v>
      </c>
      <c r="K326">
        <v>2.5</v>
      </c>
      <c r="L326" s="7">
        <v>0.73395289278439235</v>
      </c>
    </row>
    <row r="327" spans="1:12">
      <c r="A327" t="str">
        <f>C327&amp;"-"&amp;D327&amp;"-"&amp;G327&amp;"-"&amp;H327&amp;"-"&amp;K327</f>
        <v>6.5-e-A-5-1.5</v>
      </c>
      <c r="B327">
        <v>256</v>
      </c>
      <c r="C327">
        <v>6.5</v>
      </c>
      <c r="D327" s="2" t="s">
        <v>1</v>
      </c>
      <c r="E327">
        <f>_xlfn.IFNA(VLOOKUP(A327,'duo-out'!A$2:Q$5000,5,FALSE),B327)</f>
        <v>136</v>
      </c>
      <c r="F327">
        <v>35252.696704780996</v>
      </c>
      <c r="G327" s="2" t="s">
        <v>25</v>
      </c>
      <c r="H327">
        <v>5</v>
      </c>
      <c r="I327">
        <v>2</v>
      </c>
      <c r="J327">
        <v>0.5</v>
      </c>
      <c r="K327">
        <v>1.5</v>
      </c>
      <c r="L327" s="7">
        <v>0.73395289278439235</v>
      </c>
    </row>
    <row r="328" spans="1:12">
      <c r="A328" t="str">
        <f>C328&amp;"-"&amp;D328&amp;"-"&amp;G328&amp;"-"&amp;H328&amp;"-"&amp;K328</f>
        <v>6.5-e-C-2-0.5</v>
      </c>
      <c r="B328">
        <v>103</v>
      </c>
      <c r="C328">
        <v>6.5</v>
      </c>
      <c r="D328" s="2" t="s">
        <v>1</v>
      </c>
      <c r="E328">
        <f>_xlfn.IFNA(VLOOKUP(A328,'duo-out'!A$2:Q$5000,5,FALSE),B328)</f>
        <v>146</v>
      </c>
      <c r="F328">
        <v>37284.675964085</v>
      </c>
      <c r="G328" s="2" t="s">
        <v>22</v>
      </c>
      <c r="H328">
        <v>2</v>
      </c>
      <c r="I328">
        <v>0</v>
      </c>
      <c r="J328">
        <v>0.5</v>
      </c>
      <c r="K328">
        <v>0.5</v>
      </c>
      <c r="L328" s="7">
        <v>1.2926014472400753</v>
      </c>
    </row>
    <row r="329" spans="1:12">
      <c r="A329" t="str">
        <f>C329&amp;"-"&amp;D329&amp;"-"&amp;G329&amp;"-"&amp;H329&amp;"-"&amp;K329</f>
        <v>6.5-e-D-0-0.5</v>
      </c>
      <c r="B329">
        <v>151</v>
      </c>
      <c r="C329">
        <v>6.5</v>
      </c>
      <c r="D329" s="2" t="s">
        <v>1</v>
      </c>
      <c r="E329">
        <f>_xlfn.IFNA(VLOOKUP(A329,'duo-out'!A$2:Q$5000,5,FALSE),B329)</f>
        <v>151</v>
      </c>
      <c r="F329">
        <v>59530.352086573999</v>
      </c>
      <c r="G329" s="2" t="s">
        <v>23</v>
      </c>
      <c r="H329">
        <v>0</v>
      </c>
      <c r="I329">
        <v>1</v>
      </c>
      <c r="J329">
        <v>0.5</v>
      </c>
      <c r="K329">
        <v>0.5</v>
      </c>
      <c r="L329" s="7">
        <v>67.634031180172087</v>
      </c>
    </row>
    <row r="330" spans="1:12">
      <c r="A330" t="str">
        <f>C330&amp;"-"&amp;D330&amp;"-"&amp;G330&amp;"-"&amp;H330&amp;"-"&amp;K330</f>
        <v>6.5-e-D-2-0.5</v>
      </c>
      <c r="B330">
        <v>153</v>
      </c>
      <c r="C330">
        <v>6.5</v>
      </c>
      <c r="D330" s="2" t="s">
        <v>1</v>
      </c>
      <c r="E330">
        <f>_xlfn.IFNA(VLOOKUP(A330,'duo-out'!A$2:Q$5000,5,FALSE),B330)</f>
        <v>153</v>
      </c>
      <c r="F330">
        <v>64727.743299036192</v>
      </c>
      <c r="G330" s="2" t="s">
        <v>23</v>
      </c>
      <c r="H330">
        <v>2</v>
      </c>
      <c r="I330">
        <v>1</v>
      </c>
      <c r="J330">
        <v>0.5</v>
      </c>
      <c r="K330">
        <v>0.5</v>
      </c>
      <c r="L330" s="7">
        <v>0.55071345269687233</v>
      </c>
    </row>
    <row r="331" spans="1:12">
      <c r="A331" t="str">
        <f>C331&amp;"-"&amp;D331&amp;"-"&amp;G331&amp;"-"&amp;H331&amp;"-"&amp;K331</f>
        <v>6.5-e-D-2-1.5</v>
      </c>
      <c r="B331">
        <v>153</v>
      </c>
      <c r="C331">
        <v>6.5</v>
      </c>
      <c r="D331" s="2" t="s">
        <v>1</v>
      </c>
      <c r="E331">
        <f>_xlfn.IFNA(VLOOKUP(A331,'duo-out'!A$2:Q$5000,5,FALSE),B331)</f>
        <v>153</v>
      </c>
      <c r="F331">
        <v>64908.04719442199</v>
      </c>
      <c r="G331" s="2" t="s">
        <v>23</v>
      </c>
      <c r="H331">
        <v>2</v>
      </c>
      <c r="I331">
        <v>1</v>
      </c>
      <c r="J331">
        <v>0.5</v>
      </c>
      <c r="K331">
        <v>1.5</v>
      </c>
      <c r="L331" s="7">
        <v>0.55071345269687233</v>
      </c>
    </row>
    <row r="332" spans="1:12">
      <c r="A332" t="str">
        <f>C332&amp;"-"&amp;D332&amp;"-"&amp;G332&amp;"-"&amp;H332&amp;"-"&amp;K332</f>
        <v>6.5-e-E-2-0.5</v>
      </c>
      <c r="B332">
        <v>203</v>
      </c>
      <c r="C332">
        <v>6.5</v>
      </c>
      <c r="D332" s="2" t="s">
        <v>1</v>
      </c>
      <c r="E332">
        <f>_xlfn.IFNA(VLOOKUP(A332,'duo-out'!A$2:Q$5000,5,FALSE),B332)</f>
        <v>203</v>
      </c>
      <c r="F332">
        <v>69286.698918850001</v>
      </c>
      <c r="G332" s="2" t="s">
        <v>24</v>
      </c>
      <c r="H332">
        <v>2</v>
      </c>
      <c r="I332">
        <v>0</v>
      </c>
      <c r="J332">
        <v>0.5</v>
      </c>
      <c r="K332">
        <v>0.5</v>
      </c>
      <c r="L332" s="7">
        <v>0.71535949839352408</v>
      </c>
    </row>
    <row r="333" spans="1:12">
      <c r="A333" t="str">
        <f>C333&amp;"-"&amp;D333&amp;"-"&amp;G333&amp;"-"&amp;H333&amp;"-"&amp;K333</f>
        <v>6.5-f-X-0-0.5</v>
      </c>
      <c r="B333">
        <v>1</v>
      </c>
      <c r="C333">
        <v>6.5</v>
      </c>
      <c r="D333" s="2" t="s">
        <v>2</v>
      </c>
      <c r="E333">
        <f>_xlfn.IFNA(VLOOKUP(A333,'duo-out'!A$2:Q$5000,5,FALSE),B333)</f>
        <v>1</v>
      </c>
      <c r="F333">
        <v>579.43397557799995</v>
      </c>
      <c r="G333" s="2" t="s">
        <v>20</v>
      </c>
      <c r="H333">
        <v>0</v>
      </c>
      <c r="I333">
        <v>1</v>
      </c>
      <c r="J333">
        <v>0.5</v>
      </c>
      <c r="K333">
        <v>0.5</v>
      </c>
      <c r="L333" s="7">
        <v>547.66724870685744</v>
      </c>
    </row>
    <row r="334" spans="1:12">
      <c r="A334" t="str">
        <f>C334&amp;"-"&amp;D334&amp;"-"&amp;G334&amp;"-"&amp;H334&amp;"-"&amp;K334</f>
        <v>6.5-f-X-0-1.5</v>
      </c>
      <c r="B334">
        <v>1</v>
      </c>
      <c r="C334">
        <v>6.5</v>
      </c>
      <c r="D334" s="2" t="s">
        <v>2</v>
      </c>
      <c r="E334">
        <f>_xlfn.IFNA(VLOOKUP(A334,'duo-out'!A$2:Q$5000,5,FALSE),B334)</f>
        <v>2</v>
      </c>
      <c r="F334">
        <v>776.13489813599995</v>
      </c>
      <c r="G334" s="2" t="s">
        <v>20</v>
      </c>
      <c r="H334">
        <v>0</v>
      </c>
      <c r="I334">
        <v>1</v>
      </c>
      <c r="J334">
        <v>0.5</v>
      </c>
      <c r="K334">
        <v>1.5</v>
      </c>
      <c r="L334" s="7">
        <v>551.47920849233049</v>
      </c>
    </row>
    <row r="335" spans="1:12">
      <c r="A335" t="str">
        <f>C335&amp;"-"&amp;D335&amp;"-"&amp;G335&amp;"-"&amp;H335&amp;"-"&amp;K335</f>
        <v>6.5-f-X-1-0.5</v>
      </c>
      <c r="B335">
        <v>2</v>
      </c>
      <c r="C335">
        <v>6.5</v>
      </c>
      <c r="D335" s="2" t="s">
        <v>2</v>
      </c>
      <c r="E335">
        <f>_xlfn.IFNA(VLOOKUP(A335,'duo-out'!A$2:Q$5000,5,FALSE),B335)</f>
        <v>3</v>
      </c>
      <c r="F335">
        <v>3290.1602767220002</v>
      </c>
      <c r="G335" s="2" t="s">
        <v>20</v>
      </c>
      <c r="H335">
        <v>1</v>
      </c>
      <c r="I335">
        <v>1</v>
      </c>
      <c r="J335">
        <v>0.5</v>
      </c>
      <c r="K335">
        <v>0.5</v>
      </c>
      <c r="L335" s="7">
        <v>12.433660744756628</v>
      </c>
    </row>
    <row r="336" spans="1:12">
      <c r="A336" t="str">
        <f>C336&amp;"-"&amp;D336&amp;"-"&amp;G336&amp;"-"&amp;H336&amp;"-"&amp;K336</f>
        <v>6.5-f-X-1-1.5</v>
      </c>
      <c r="B336">
        <v>2</v>
      </c>
      <c r="C336">
        <v>6.5</v>
      </c>
      <c r="D336" s="2" t="s">
        <v>2</v>
      </c>
      <c r="E336">
        <f>_xlfn.IFNA(VLOOKUP(A336,'duo-out'!A$2:Q$5000,5,FALSE),B336)</f>
        <v>4</v>
      </c>
      <c r="F336">
        <v>3479.466144261</v>
      </c>
      <c r="G336" s="2" t="s">
        <v>20</v>
      </c>
      <c r="H336">
        <v>1</v>
      </c>
      <c r="I336">
        <v>1</v>
      </c>
      <c r="J336">
        <v>0.5</v>
      </c>
      <c r="K336">
        <v>1.5</v>
      </c>
      <c r="L336" s="7">
        <v>5.7295533627115622</v>
      </c>
    </row>
    <row r="337" spans="1:12">
      <c r="A337" t="str">
        <f>C337&amp;"-"&amp;D337&amp;"-"&amp;G337&amp;"-"&amp;H337&amp;"-"&amp;K337</f>
        <v>6.5-f-X-2-0.5</v>
      </c>
      <c r="B337">
        <v>3</v>
      </c>
      <c r="C337">
        <v>6.5</v>
      </c>
      <c r="D337" s="2" t="s">
        <v>2</v>
      </c>
      <c r="E337">
        <f>_xlfn.IFNA(VLOOKUP(A337,'duo-out'!A$2:Q$5000,5,FALSE),B337)</f>
        <v>6</v>
      </c>
      <c r="F337">
        <v>5875.0252342430003</v>
      </c>
      <c r="G337" s="2" t="s">
        <v>20</v>
      </c>
      <c r="H337">
        <v>2</v>
      </c>
      <c r="I337">
        <v>1</v>
      </c>
      <c r="J337">
        <v>0.5</v>
      </c>
      <c r="K337">
        <v>0.5</v>
      </c>
      <c r="L337" s="7">
        <v>4.1170962823088706</v>
      </c>
    </row>
    <row r="338" spans="1:12">
      <c r="A338" t="str">
        <f>C338&amp;"-"&amp;D338&amp;"-"&amp;G338&amp;"-"&amp;H338&amp;"-"&amp;K338</f>
        <v>6.5-f-X-2-1.5</v>
      </c>
      <c r="B338">
        <v>3</v>
      </c>
      <c r="C338">
        <v>6.5</v>
      </c>
      <c r="D338" s="2" t="s">
        <v>2</v>
      </c>
      <c r="E338">
        <f>_xlfn.IFNA(VLOOKUP(A338,'duo-out'!A$2:Q$5000,5,FALSE),B338)</f>
        <v>7</v>
      </c>
      <c r="F338">
        <v>6056.9987058160004</v>
      </c>
      <c r="G338" s="2" t="s">
        <v>20</v>
      </c>
      <c r="H338">
        <v>2</v>
      </c>
      <c r="I338">
        <v>1</v>
      </c>
      <c r="J338">
        <v>0.5</v>
      </c>
      <c r="K338">
        <v>1.5</v>
      </c>
      <c r="L338" s="7">
        <v>5.5147920849233047</v>
      </c>
    </row>
    <row r="339" spans="1:12">
      <c r="A339" t="str">
        <f>C339&amp;"-"&amp;D339&amp;"-"&amp;G339&amp;"-"&amp;H339&amp;"-"&amp;K339</f>
        <v>6.5-f-X-3-0.5</v>
      </c>
      <c r="B339">
        <v>4</v>
      </c>
      <c r="C339">
        <v>6.5</v>
      </c>
      <c r="D339" s="2" t="s">
        <v>2</v>
      </c>
      <c r="E339">
        <f>_xlfn.IFNA(VLOOKUP(A339,'duo-out'!A$2:Q$5000,5,FALSE),B339)</f>
        <v>11</v>
      </c>
      <c r="F339">
        <v>8335.4160921950006</v>
      </c>
      <c r="G339" s="2" t="s">
        <v>20</v>
      </c>
      <c r="H339">
        <v>3</v>
      </c>
      <c r="I339">
        <v>1</v>
      </c>
      <c r="J339">
        <v>0.5</v>
      </c>
      <c r="K339">
        <v>0.5</v>
      </c>
      <c r="L339" s="7">
        <v>3.0380178649856364</v>
      </c>
    </row>
    <row r="340" spans="1:12">
      <c r="A340" t="str">
        <f>C340&amp;"-"&amp;D340&amp;"-"&amp;G340&amp;"-"&amp;H340&amp;"-"&amp;K340</f>
        <v>6.5-f-X-3-1.5</v>
      </c>
      <c r="B340">
        <v>4</v>
      </c>
      <c r="C340">
        <v>6.5</v>
      </c>
      <c r="D340" s="2" t="s">
        <v>2</v>
      </c>
      <c r="E340">
        <f>_xlfn.IFNA(VLOOKUP(A340,'duo-out'!A$2:Q$5000,5,FALSE),B340)</f>
        <v>12</v>
      </c>
      <c r="F340">
        <v>8510.1288584279991</v>
      </c>
      <c r="G340" s="2" t="s">
        <v>20</v>
      </c>
      <c r="H340">
        <v>3</v>
      </c>
      <c r="I340">
        <v>1</v>
      </c>
      <c r="J340">
        <v>0.5</v>
      </c>
      <c r="K340">
        <v>1.5</v>
      </c>
      <c r="L340" s="7">
        <v>3.6836335723359332</v>
      </c>
    </row>
    <row r="341" spans="1:12">
      <c r="A341" t="str">
        <f>C341&amp;"-"&amp;D341&amp;"-"&amp;G341&amp;"-"&amp;H341&amp;"-"&amp;K341</f>
        <v>6.5-f-X-4-0.5</v>
      </c>
      <c r="B341">
        <v>5</v>
      </c>
      <c r="C341">
        <v>6.5</v>
      </c>
      <c r="D341" s="2" t="s">
        <v>2</v>
      </c>
      <c r="E341">
        <f>_xlfn.IFNA(VLOOKUP(A341,'duo-out'!A$2:Q$5000,5,FALSE),B341)</f>
        <v>15</v>
      </c>
      <c r="F341">
        <v>10672.352023668</v>
      </c>
      <c r="G341" s="2" t="s">
        <v>20</v>
      </c>
      <c r="H341">
        <v>4</v>
      </c>
      <c r="I341">
        <v>1</v>
      </c>
      <c r="J341">
        <v>0.5</v>
      </c>
      <c r="K341">
        <v>0.5</v>
      </c>
      <c r="L341" s="7">
        <v>1.2617250639413662</v>
      </c>
    </row>
    <row r="342" spans="1:12">
      <c r="A342" t="str">
        <f>C342&amp;"-"&amp;D342&amp;"-"&amp;G342&amp;"-"&amp;H342&amp;"-"&amp;K342</f>
        <v>6.5-f-X-4-1.5</v>
      </c>
      <c r="B342">
        <v>5</v>
      </c>
      <c r="C342">
        <v>6.5</v>
      </c>
      <c r="D342" s="2" t="s">
        <v>2</v>
      </c>
      <c r="E342">
        <f>_xlfn.IFNA(VLOOKUP(A342,'duo-out'!A$2:Q$5000,5,FALSE),B342)</f>
        <v>16</v>
      </c>
      <c r="F342">
        <v>10839.817305821</v>
      </c>
      <c r="G342" s="2" t="s">
        <v>20</v>
      </c>
      <c r="H342">
        <v>4</v>
      </c>
      <c r="I342">
        <v>1</v>
      </c>
      <c r="J342">
        <v>0.5</v>
      </c>
      <c r="K342">
        <v>1.5</v>
      </c>
      <c r="L342" s="7">
        <v>0.44035352378906673</v>
      </c>
    </row>
    <row r="343" spans="1:12">
      <c r="A343" t="str">
        <f>C343&amp;"-"&amp;D343&amp;"-"&amp;G343&amp;"-"&amp;H343&amp;"-"&amp;K343</f>
        <v>6.5-f-X-5-0.5</v>
      </c>
      <c r="B343">
        <v>6</v>
      </c>
      <c r="C343">
        <v>6.5</v>
      </c>
      <c r="D343" s="2" t="s">
        <v>2</v>
      </c>
      <c r="E343">
        <f>_xlfn.IFNA(VLOOKUP(A343,'duo-out'!A$2:Q$5000,5,FALSE),B343)</f>
        <v>20</v>
      </c>
      <c r="F343">
        <v>12886.289540772001</v>
      </c>
      <c r="G343" s="2" t="s">
        <v>20</v>
      </c>
      <c r="H343">
        <v>5</v>
      </c>
      <c r="I343">
        <v>1</v>
      </c>
      <c r="J343">
        <v>0.5</v>
      </c>
      <c r="K343">
        <v>0.5</v>
      </c>
      <c r="L343" s="7">
        <v>0.18935940935695791</v>
      </c>
    </row>
    <row r="344" spans="1:12">
      <c r="A344" t="str">
        <f>C344&amp;"-"&amp;D344&amp;"-"&amp;G344&amp;"-"&amp;H344&amp;"-"&amp;K344</f>
        <v>6.5-f-X-5-1.5</v>
      </c>
      <c r="B344">
        <v>6</v>
      </c>
      <c r="C344">
        <v>6.5</v>
      </c>
      <c r="D344" s="2" t="s">
        <v>2</v>
      </c>
      <c r="E344">
        <f>_xlfn.IFNA(VLOOKUP(A344,'duo-out'!A$2:Q$5000,5,FALSE),B344)</f>
        <v>21</v>
      </c>
      <c r="F344">
        <v>13046.526704780999</v>
      </c>
      <c r="G344" s="2" t="s">
        <v>20</v>
      </c>
      <c r="H344">
        <v>5</v>
      </c>
      <c r="I344">
        <v>1</v>
      </c>
      <c r="J344">
        <v>0.5</v>
      </c>
      <c r="K344">
        <v>1.5</v>
      </c>
      <c r="L344" s="7">
        <v>0.18997034888448597</v>
      </c>
    </row>
    <row r="345" spans="1:12">
      <c r="A345" t="str">
        <f>C345&amp;"-"&amp;D345&amp;"-"&amp;G345&amp;"-"&amp;H345&amp;"-"&amp;K345</f>
        <v>6.5-f-A-0-2.5</v>
      </c>
      <c r="B345">
        <v>251</v>
      </c>
      <c r="C345">
        <v>6.5</v>
      </c>
      <c r="D345" s="2" t="s">
        <v>2</v>
      </c>
      <c r="E345">
        <f>_xlfn.IFNA(VLOOKUP(A345,'duo-out'!A$2:Q$5000,5,FALSE),B345)</f>
        <v>51</v>
      </c>
      <c r="F345">
        <v>23768.546640563109</v>
      </c>
      <c r="G345" s="2" t="s">
        <v>25</v>
      </c>
      <c r="H345">
        <v>0</v>
      </c>
      <c r="I345">
        <v>2</v>
      </c>
      <c r="J345">
        <v>0.5</v>
      </c>
      <c r="K345">
        <v>2.5</v>
      </c>
      <c r="L345" s="7">
        <v>182.05642030260799</v>
      </c>
    </row>
    <row r="346" spans="1:12">
      <c r="A346" t="str">
        <f>C346&amp;"-"&amp;D346&amp;"-"&amp;G346&amp;"-"&amp;H346&amp;"-"&amp;K346</f>
        <v>6.5-f-A-0-1.5</v>
      </c>
      <c r="B346">
        <v>251</v>
      </c>
      <c r="C346">
        <v>6.5</v>
      </c>
      <c r="D346" s="2" t="s">
        <v>2</v>
      </c>
      <c r="E346">
        <f>_xlfn.IFNA(VLOOKUP(A346,'duo-out'!A$2:Q$5000,5,FALSE),B346)</f>
        <v>53</v>
      </c>
      <c r="F346">
        <v>23970.870367847503</v>
      </c>
      <c r="G346" s="2" t="s">
        <v>25</v>
      </c>
      <c r="H346">
        <v>0</v>
      </c>
      <c r="I346">
        <v>2</v>
      </c>
      <c r="J346">
        <v>0.5</v>
      </c>
      <c r="K346">
        <v>1.5</v>
      </c>
      <c r="L346" s="7">
        <v>182.05642030260799</v>
      </c>
    </row>
    <row r="347" spans="1:12">
      <c r="A347" t="str">
        <f>C347&amp;"-"&amp;D347&amp;"-"&amp;G347&amp;"-"&amp;H347&amp;"-"&amp;K347</f>
        <v>6.5-f-B-0-0.5</v>
      </c>
      <c r="B347">
        <v>51</v>
      </c>
      <c r="C347">
        <v>6.5</v>
      </c>
      <c r="D347" s="2" t="s">
        <v>2</v>
      </c>
      <c r="E347">
        <f>_xlfn.IFNA(VLOOKUP(A347,'duo-out'!A$2:Q$5000,5,FALSE),B347)</f>
        <v>63</v>
      </c>
      <c r="F347">
        <v>26225.259217099818</v>
      </c>
      <c r="G347" s="2" t="s">
        <v>21</v>
      </c>
      <c r="H347">
        <v>0</v>
      </c>
      <c r="I347">
        <v>0</v>
      </c>
      <c r="J347">
        <v>0.5</v>
      </c>
      <c r="K347">
        <v>0.5</v>
      </c>
      <c r="L347" s="7">
        <v>182.05642030260799</v>
      </c>
    </row>
    <row r="348" spans="1:12">
      <c r="A348" t="str">
        <f>C348&amp;"-"&amp;D348&amp;"-"&amp;G348&amp;"-"&amp;H348&amp;"-"&amp;K348</f>
        <v>6.5-f-A-1-2.5</v>
      </c>
      <c r="B348">
        <v>252</v>
      </c>
      <c r="C348">
        <v>6.5</v>
      </c>
      <c r="D348" s="2" t="s">
        <v>2</v>
      </c>
      <c r="E348">
        <f>_xlfn.IFNA(VLOOKUP(A348,'duo-out'!A$2:Q$5000,5,FALSE),B348)</f>
        <v>67</v>
      </c>
      <c r="F348">
        <v>26480.694317720074</v>
      </c>
      <c r="G348" s="2" t="s">
        <v>25</v>
      </c>
      <c r="H348">
        <v>1</v>
      </c>
      <c r="I348">
        <v>2</v>
      </c>
      <c r="J348">
        <v>0.5</v>
      </c>
      <c r="K348">
        <v>2.5</v>
      </c>
      <c r="L348" s="7">
        <v>1.1924308543927069</v>
      </c>
    </row>
    <row r="349" spans="1:12">
      <c r="A349" t="str">
        <f>C349&amp;"-"&amp;D349&amp;"-"&amp;G349&amp;"-"&amp;H349&amp;"-"&amp;K349</f>
        <v>6.5-f-A-1-1.5</v>
      </c>
      <c r="B349">
        <v>252</v>
      </c>
      <c r="C349">
        <v>6.5</v>
      </c>
      <c r="D349" s="2" t="s">
        <v>2</v>
      </c>
      <c r="E349">
        <f>_xlfn.IFNA(VLOOKUP(A349,'duo-out'!A$2:Q$5000,5,FALSE),B349)</f>
        <v>69</v>
      </c>
      <c r="F349">
        <v>26673.612237361427</v>
      </c>
      <c r="G349" s="2" t="s">
        <v>25</v>
      </c>
      <c r="H349">
        <v>1</v>
      </c>
      <c r="I349">
        <v>2</v>
      </c>
      <c r="J349">
        <v>0.5</v>
      </c>
      <c r="K349">
        <v>1.5</v>
      </c>
      <c r="L349" s="7">
        <v>1.5309059120638666</v>
      </c>
    </row>
    <row r="350" spans="1:12">
      <c r="A350" t="str">
        <f>C350&amp;"-"&amp;D350&amp;"-"&amp;G350&amp;"-"&amp;H350&amp;"-"&amp;K350</f>
        <v>6.5-f-B-1-0.5</v>
      </c>
      <c r="B350">
        <v>52</v>
      </c>
      <c r="C350">
        <v>6.5</v>
      </c>
      <c r="D350" s="2" t="s">
        <v>2</v>
      </c>
      <c r="E350">
        <f>_xlfn.IFNA(VLOOKUP(A350,'duo-out'!A$2:Q$5000,5,FALSE),B350)</f>
        <v>76</v>
      </c>
      <c r="F350">
        <v>27956.052660590201</v>
      </c>
      <c r="G350" s="2" t="s">
        <v>21</v>
      </c>
      <c r="H350">
        <v>1</v>
      </c>
      <c r="I350">
        <v>0</v>
      </c>
      <c r="J350">
        <v>0.5</v>
      </c>
      <c r="K350">
        <v>0.5</v>
      </c>
      <c r="L350" s="7">
        <v>0.96593632892484571</v>
      </c>
    </row>
    <row r="351" spans="1:12">
      <c r="A351" t="str">
        <f>C351&amp;"-"&amp;D351&amp;"-"&amp;G351&amp;"-"&amp;H351&amp;"-"&amp;K351</f>
        <v>6.5-f-A-2-2.5</v>
      </c>
      <c r="B351">
        <v>253</v>
      </c>
      <c r="C351">
        <v>6.5</v>
      </c>
      <c r="D351" s="2" t="s">
        <v>2</v>
      </c>
      <c r="E351">
        <f>_xlfn.IFNA(VLOOKUP(A351,'duo-out'!A$2:Q$5000,5,FALSE),B351)</f>
        <v>85</v>
      </c>
      <c r="F351">
        <v>28997.192622242772</v>
      </c>
      <c r="G351" s="2" t="s">
        <v>25</v>
      </c>
      <c r="H351">
        <v>2</v>
      </c>
      <c r="I351">
        <v>2</v>
      </c>
      <c r="J351">
        <v>0.5</v>
      </c>
      <c r="K351">
        <v>2.5</v>
      </c>
      <c r="L351" s="7">
        <v>1.3833296494790666</v>
      </c>
    </row>
    <row r="352" spans="1:12">
      <c r="A352" t="str">
        <f>C352&amp;"-"&amp;D352&amp;"-"&amp;G352&amp;"-"&amp;H352&amp;"-"&amp;K352</f>
        <v>6.5-f-A-2-1.5</v>
      </c>
      <c r="B352">
        <v>253</v>
      </c>
      <c r="C352">
        <v>6.5</v>
      </c>
      <c r="D352" s="2" t="s">
        <v>2</v>
      </c>
      <c r="E352">
        <f>_xlfn.IFNA(VLOOKUP(A352,'duo-out'!A$2:Q$5000,5,FALSE),B352)</f>
        <v>87</v>
      </c>
      <c r="F352">
        <v>29179.811218758103</v>
      </c>
      <c r="G352" s="2" t="s">
        <v>25</v>
      </c>
      <c r="H352">
        <v>2</v>
      </c>
      <c r="I352">
        <v>2</v>
      </c>
      <c r="J352">
        <v>0.5</v>
      </c>
      <c r="K352">
        <v>1.5</v>
      </c>
      <c r="L352" s="7">
        <v>1.1047702286346406</v>
      </c>
    </row>
    <row r="353" spans="1:12">
      <c r="A353" t="str">
        <f>C353&amp;"-"&amp;D353&amp;"-"&amp;G353&amp;"-"&amp;H353&amp;"-"&amp;K353</f>
        <v>6.5-f-A-3-2.5</v>
      </c>
      <c r="B353">
        <v>254</v>
      </c>
      <c r="C353">
        <v>6.5</v>
      </c>
      <c r="D353" s="2" t="s">
        <v>2</v>
      </c>
      <c r="E353">
        <f>_xlfn.IFNA(VLOOKUP(A353,'duo-out'!A$2:Q$5000,5,FALSE),B353)</f>
        <v>109</v>
      </c>
      <c r="F353">
        <v>31296.483989976332</v>
      </c>
      <c r="G353" s="2" t="s">
        <v>25</v>
      </c>
      <c r="H353">
        <v>3</v>
      </c>
      <c r="I353">
        <v>2</v>
      </c>
      <c r="J353">
        <v>0.5</v>
      </c>
      <c r="K353">
        <v>2.5</v>
      </c>
      <c r="L353" s="7">
        <v>2.0402857733683697</v>
      </c>
    </row>
    <row r="354" spans="1:12">
      <c r="A354" t="str">
        <f>C354&amp;"-"&amp;D354&amp;"-"&amp;G354&amp;"-"&amp;H354&amp;"-"&amp;K354</f>
        <v>6.5-f-A-3-1.5</v>
      </c>
      <c r="B354">
        <v>254</v>
      </c>
      <c r="C354">
        <v>6.5</v>
      </c>
      <c r="D354" s="2" t="s">
        <v>2</v>
      </c>
      <c r="E354">
        <f>_xlfn.IFNA(VLOOKUP(A354,'duo-out'!A$2:Q$5000,5,FALSE),B354)</f>
        <v>111</v>
      </c>
      <c r="F354">
        <v>31467.682836181997</v>
      </c>
      <c r="G354" s="2" t="s">
        <v>25</v>
      </c>
      <c r="H354">
        <v>3</v>
      </c>
      <c r="I354">
        <v>2</v>
      </c>
      <c r="J354">
        <v>0.5</v>
      </c>
      <c r="K354">
        <v>1.5</v>
      </c>
      <c r="L354" s="7">
        <v>2.0402857733683697</v>
      </c>
    </row>
    <row r="355" spans="1:12">
      <c r="A355" t="str">
        <f>C355&amp;"-"&amp;D355&amp;"-"&amp;G355&amp;"-"&amp;H355&amp;"-"&amp;K355</f>
        <v>6.5-f-C-0-0.5</v>
      </c>
      <c r="B355">
        <v>101</v>
      </c>
      <c r="C355">
        <v>6.5</v>
      </c>
      <c r="D355" s="2" t="s">
        <v>2</v>
      </c>
      <c r="E355">
        <f>_xlfn.IFNA(VLOOKUP(A355,'duo-out'!A$2:Q$5000,5,FALSE),B355)</f>
        <v>118</v>
      </c>
      <c r="F355">
        <v>32570.516762744122</v>
      </c>
      <c r="G355" s="2" t="s">
        <v>22</v>
      </c>
      <c r="H355">
        <v>0</v>
      </c>
      <c r="I355">
        <v>0</v>
      </c>
      <c r="J355">
        <v>0.5</v>
      </c>
      <c r="K355">
        <v>0.5</v>
      </c>
      <c r="L355" s="7">
        <v>182.05642030260799</v>
      </c>
    </row>
    <row r="356" spans="1:12">
      <c r="A356" t="str">
        <f>C356&amp;"-"&amp;D356&amp;"-"&amp;G356&amp;"-"&amp;H356&amp;"-"&amp;K356</f>
        <v>6.5-f-A-4-2.5</v>
      </c>
      <c r="B356">
        <v>255</v>
      </c>
      <c r="C356">
        <v>6.5</v>
      </c>
      <c r="D356" s="2" t="s">
        <v>2</v>
      </c>
      <c r="E356">
        <f>_xlfn.IFNA(VLOOKUP(A356,'duo-out'!A$2:Q$5000,5,FALSE),B356)</f>
        <v>122</v>
      </c>
      <c r="F356">
        <v>33348.638450632003</v>
      </c>
      <c r="G356" s="2" t="s">
        <v>25</v>
      </c>
      <c r="H356">
        <v>4</v>
      </c>
      <c r="I356">
        <v>2</v>
      </c>
      <c r="J356">
        <v>0.5</v>
      </c>
      <c r="K356">
        <v>2.5</v>
      </c>
      <c r="L356" s="7">
        <v>0.76818088824663155</v>
      </c>
    </row>
    <row r="357" spans="1:12">
      <c r="A357" t="str">
        <f>C357&amp;"-"&amp;D357&amp;"-"&amp;G357&amp;"-"&amp;H357&amp;"-"&amp;K357</f>
        <v>6.5-f-A-4-1.5</v>
      </c>
      <c r="B357">
        <v>255</v>
      </c>
      <c r="C357">
        <v>6.5</v>
      </c>
      <c r="D357" s="2" t="s">
        <v>2</v>
      </c>
      <c r="E357">
        <f>_xlfn.IFNA(VLOOKUP(A357,'duo-out'!A$2:Q$5000,5,FALSE),B357)</f>
        <v>126</v>
      </c>
      <c r="F357">
        <v>33506.590611653999</v>
      </c>
      <c r="G357" s="2" t="s">
        <v>25</v>
      </c>
      <c r="H357">
        <v>4</v>
      </c>
      <c r="I357">
        <v>2</v>
      </c>
      <c r="J357">
        <v>0.5</v>
      </c>
      <c r="K357">
        <v>1.5</v>
      </c>
      <c r="L357" s="7">
        <v>0.76818088824663155</v>
      </c>
    </row>
    <row r="358" spans="1:12">
      <c r="A358" t="str">
        <f>C358&amp;"-"&amp;D358&amp;"-"&amp;G358&amp;"-"&amp;H358&amp;"-"&amp;K358</f>
        <v>6.5-f-A-5-2.5</v>
      </c>
      <c r="B358">
        <v>256</v>
      </c>
      <c r="C358">
        <v>6.5</v>
      </c>
      <c r="D358" s="2" t="s">
        <v>2</v>
      </c>
      <c r="E358">
        <f>_xlfn.IFNA(VLOOKUP(A358,'duo-out'!A$2:Q$5000,5,FALSE),B358)</f>
        <v>133</v>
      </c>
      <c r="F358">
        <v>35110.782835422498</v>
      </c>
      <c r="G358" s="2" t="s">
        <v>25</v>
      </c>
      <c r="H358">
        <v>5</v>
      </c>
      <c r="I358">
        <v>2</v>
      </c>
      <c r="J358">
        <v>0.5</v>
      </c>
      <c r="K358">
        <v>2.5</v>
      </c>
      <c r="L358" s="7">
        <v>0.73395289278439235</v>
      </c>
    </row>
    <row r="359" spans="1:12">
      <c r="A359" t="str">
        <f>C359&amp;"-"&amp;D359&amp;"-"&amp;G359&amp;"-"&amp;H359&amp;"-"&amp;K359</f>
        <v>6.5-f-C-1-0.5</v>
      </c>
      <c r="B359">
        <v>102</v>
      </c>
      <c r="C359">
        <v>6.5</v>
      </c>
      <c r="D359" s="2" t="s">
        <v>2</v>
      </c>
      <c r="E359">
        <f>_xlfn.IFNA(VLOOKUP(A359,'duo-out'!A$2:Q$5000,5,FALSE),B359)</f>
        <v>135</v>
      </c>
      <c r="F359">
        <v>35140.217367921992</v>
      </c>
      <c r="G359" s="2" t="s">
        <v>22</v>
      </c>
      <c r="H359">
        <v>1</v>
      </c>
      <c r="I359">
        <v>0</v>
      </c>
      <c r="J359">
        <v>0.5</v>
      </c>
      <c r="K359">
        <v>0.5</v>
      </c>
      <c r="L359" s="7">
        <v>1.5309059120638666</v>
      </c>
    </row>
    <row r="360" spans="1:12">
      <c r="A360" t="str">
        <f>C360&amp;"-"&amp;D360&amp;"-"&amp;G360&amp;"-"&amp;H360&amp;"-"&amp;K360</f>
        <v>6.5-f-C-2-0.5</v>
      </c>
      <c r="B360">
        <v>103</v>
      </c>
      <c r="C360">
        <v>6.5</v>
      </c>
      <c r="D360" s="2" t="s">
        <v>2</v>
      </c>
      <c r="E360">
        <f>_xlfn.IFNA(VLOOKUP(A360,'duo-out'!A$2:Q$5000,5,FALSE),B360)</f>
        <v>147</v>
      </c>
      <c r="F360">
        <v>37458.1527403738</v>
      </c>
      <c r="G360" s="2" t="s">
        <v>22</v>
      </c>
      <c r="H360">
        <v>2</v>
      </c>
      <c r="I360">
        <v>0</v>
      </c>
      <c r="J360">
        <v>0.5</v>
      </c>
      <c r="K360">
        <v>0.5</v>
      </c>
      <c r="L360" s="7">
        <v>0.87282200217602857</v>
      </c>
    </row>
    <row r="361" spans="1:12">
      <c r="A361" t="str">
        <f>C361&amp;"-"&amp;D361&amp;"-"&amp;G361&amp;"-"&amp;H361&amp;"-"&amp;K361</f>
        <v>6.5-f-D-0-0.5</v>
      </c>
      <c r="B361">
        <v>151</v>
      </c>
      <c r="C361">
        <v>6.5</v>
      </c>
      <c r="D361" s="2" t="s">
        <v>2</v>
      </c>
      <c r="E361">
        <f>_xlfn.IFNA(VLOOKUP(A361,'duo-out'!A$2:Q$5000,5,FALSE),B361)</f>
        <v>151</v>
      </c>
      <c r="F361">
        <v>59536.816325581502</v>
      </c>
      <c r="G361" s="2" t="s">
        <v>23</v>
      </c>
      <c r="H361">
        <v>0</v>
      </c>
      <c r="I361">
        <v>1</v>
      </c>
      <c r="J361">
        <v>0.5</v>
      </c>
      <c r="K361">
        <v>0.5</v>
      </c>
      <c r="L361" s="7">
        <v>158.48931924611134</v>
      </c>
    </row>
    <row r="362" spans="1:12">
      <c r="A362" t="str">
        <f>C362&amp;"-"&amp;D362&amp;"-"&amp;G362&amp;"-"&amp;H362&amp;"-"&amp;K362</f>
        <v>6.5-f-D-2-0.5</v>
      </c>
      <c r="B362">
        <v>153</v>
      </c>
      <c r="C362">
        <v>6.5</v>
      </c>
      <c r="D362" s="2" t="s">
        <v>2</v>
      </c>
      <c r="E362">
        <f>_xlfn.IFNA(VLOOKUP(A362,'duo-out'!A$2:Q$5000,5,FALSE),B362)</f>
        <v>153</v>
      </c>
      <c r="F362">
        <v>64727.742887328997</v>
      </c>
      <c r="G362" s="2" t="s">
        <v>23</v>
      </c>
      <c r="H362">
        <v>2</v>
      </c>
      <c r="I362">
        <v>1</v>
      </c>
      <c r="J362">
        <v>0.5</v>
      </c>
      <c r="K362">
        <v>0.5</v>
      </c>
      <c r="L362" s="7">
        <v>1.2042584055782313</v>
      </c>
    </row>
    <row r="363" spans="1:12">
      <c r="A363" t="str">
        <f>C363&amp;"-"&amp;D363&amp;"-"&amp;G363&amp;"-"&amp;H363&amp;"-"&amp;K363</f>
        <v>6.5-f-D-2-1.5</v>
      </c>
      <c r="B363">
        <v>153</v>
      </c>
      <c r="C363">
        <v>6.5</v>
      </c>
      <c r="D363" s="2" t="s">
        <v>2</v>
      </c>
      <c r="E363">
        <f>_xlfn.IFNA(VLOOKUP(A363,'duo-out'!A$2:Q$5000,5,FALSE),B363)</f>
        <v>153</v>
      </c>
      <c r="F363">
        <v>64906.653612240159</v>
      </c>
      <c r="G363" s="2" t="s">
        <v>23</v>
      </c>
      <c r="H363">
        <v>2</v>
      </c>
      <c r="I363">
        <v>1</v>
      </c>
      <c r="J363">
        <v>0.5</v>
      </c>
      <c r="K363">
        <v>1.5</v>
      </c>
      <c r="L363" s="7">
        <v>1.2042584055782313</v>
      </c>
    </row>
    <row r="364" spans="1:12">
      <c r="A364" t="str">
        <f>C364&amp;"-"&amp;D364&amp;"-"&amp;G364&amp;"-"&amp;H364&amp;"-"&amp;K364</f>
        <v>6.5-f-E-2-0.5</v>
      </c>
      <c r="B364">
        <v>203</v>
      </c>
      <c r="C364">
        <v>6.5</v>
      </c>
      <c r="D364" s="2" t="s">
        <v>2</v>
      </c>
      <c r="E364">
        <f>_xlfn.IFNA(VLOOKUP(A364,'duo-out'!A$2:Q$5000,5,FALSE),B364)</f>
        <v>203</v>
      </c>
      <c r="F364">
        <v>69453.940736335004</v>
      </c>
      <c r="G364" s="2" t="s">
        <v>24</v>
      </c>
      <c r="H364">
        <v>2</v>
      </c>
      <c r="I364">
        <v>0</v>
      </c>
      <c r="J364">
        <v>0.5</v>
      </c>
      <c r="K364">
        <v>0.5</v>
      </c>
      <c r="L364" s="7">
        <v>0.75983568565159243</v>
      </c>
    </row>
    <row r="365" spans="1:12">
      <c r="A365" t="str">
        <f>C365&amp;"-"&amp;D365&amp;"-"&amp;G365&amp;"-"&amp;H365&amp;"-"&amp;K365</f>
        <v>7.5-e-X-0-0.5</v>
      </c>
      <c r="B365">
        <v>1</v>
      </c>
      <c r="C365">
        <v>7.5</v>
      </c>
      <c r="D365" s="2" t="s">
        <v>1</v>
      </c>
      <c r="E365">
        <f>_xlfn.IFNA(VLOOKUP(A365,'duo-out'!A$2:Q$5000,5,FALSE),B365)</f>
        <v>1</v>
      </c>
      <c r="F365">
        <v>777.70895536299997</v>
      </c>
      <c r="G365" s="2" t="s">
        <v>20</v>
      </c>
      <c r="H365">
        <v>0</v>
      </c>
      <c r="I365">
        <v>1</v>
      </c>
      <c r="J365">
        <v>0.5</v>
      </c>
      <c r="K365">
        <v>0.5</v>
      </c>
      <c r="L365" s="7">
        <v>405.76790652149487</v>
      </c>
    </row>
    <row r="366" spans="1:12">
      <c r="A366" t="str">
        <f>C366&amp;"-"&amp;D366&amp;"-"&amp;G366&amp;"-"&amp;H366&amp;"-"&amp;K366</f>
        <v>7.5-e-X-0-1.5</v>
      </c>
      <c r="B366">
        <v>1</v>
      </c>
      <c r="C366">
        <v>7.5</v>
      </c>
      <c r="D366" s="2" t="s">
        <v>1</v>
      </c>
      <c r="E366">
        <f>_xlfn.IFNA(VLOOKUP(A366,'duo-out'!A$2:Q$5000,5,FALSE),B366)</f>
        <v>1</v>
      </c>
      <c r="F366">
        <v>997.86438396200003</v>
      </c>
      <c r="G366" s="2" t="s">
        <v>20</v>
      </c>
      <c r="H366">
        <v>0</v>
      </c>
      <c r="I366">
        <v>1</v>
      </c>
      <c r="J366">
        <v>0.5</v>
      </c>
      <c r="K366">
        <v>1.5</v>
      </c>
      <c r="L366" s="7">
        <v>164.22670428677191</v>
      </c>
    </row>
    <row r="367" spans="1:12">
      <c r="A367" t="str">
        <f>C367&amp;"-"&amp;D367&amp;"-"&amp;G367&amp;"-"&amp;H367&amp;"-"&amp;K367</f>
        <v>7.5-e-X-1-0.5</v>
      </c>
      <c r="B367">
        <v>2</v>
      </c>
      <c r="C367">
        <v>7.5</v>
      </c>
      <c r="D367" s="2" t="s">
        <v>1</v>
      </c>
      <c r="E367">
        <f>_xlfn.IFNA(VLOOKUP(A367,'duo-out'!A$2:Q$5000,5,FALSE),B367)</f>
        <v>2</v>
      </c>
      <c r="F367">
        <v>3480.9794616640002</v>
      </c>
      <c r="G367" s="2" t="s">
        <v>20</v>
      </c>
      <c r="H367">
        <v>1</v>
      </c>
      <c r="I367">
        <v>1</v>
      </c>
      <c r="J367">
        <v>0.5</v>
      </c>
      <c r="K367">
        <v>0.5</v>
      </c>
      <c r="L367" s="7">
        <v>5.5167275464341046</v>
      </c>
    </row>
    <row r="368" spans="1:12">
      <c r="A368" t="str">
        <f>C368&amp;"-"&amp;D368&amp;"-"&amp;G368&amp;"-"&amp;H368&amp;"-"&amp;K368</f>
        <v>7.5-e-X-1-1.5</v>
      </c>
      <c r="B368">
        <v>2</v>
      </c>
      <c r="C368">
        <v>7.5</v>
      </c>
      <c r="D368" s="2" t="s">
        <v>1</v>
      </c>
      <c r="E368">
        <f>_xlfn.IFNA(VLOOKUP(A368,'duo-out'!A$2:Q$5000,5,FALSE),B368)</f>
        <v>2</v>
      </c>
      <c r="F368">
        <v>3692.8448061180002</v>
      </c>
      <c r="G368" s="2" t="s">
        <v>20</v>
      </c>
      <c r="H368">
        <v>1</v>
      </c>
      <c r="I368">
        <v>1</v>
      </c>
      <c r="J368">
        <v>0.5</v>
      </c>
      <c r="K368">
        <v>1.5</v>
      </c>
      <c r="L368" s="7">
        <v>4.6121206509689916</v>
      </c>
    </row>
    <row r="369" spans="1:12">
      <c r="A369" t="str">
        <f>C369&amp;"-"&amp;D369&amp;"-"&amp;G369&amp;"-"&amp;H369&amp;"-"&amp;K369</f>
        <v>7.5-e-X-2-0.5</v>
      </c>
      <c r="B369">
        <v>3</v>
      </c>
      <c r="C369">
        <v>7.5</v>
      </c>
      <c r="D369" s="2" t="s">
        <v>1</v>
      </c>
      <c r="E369">
        <f>_xlfn.IFNA(VLOOKUP(A369,'duo-out'!A$2:Q$5000,5,FALSE),B369)</f>
        <v>3</v>
      </c>
      <c r="F369">
        <v>6058.452890005</v>
      </c>
      <c r="G369" s="2" t="s">
        <v>20</v>
      </c>
      <c r="H369">
        <v>2</v>
      </c>
      <c r="I369">
        <v>1</v>
      </c>
      <c r="J369">
        <v>0.5</v>
      </c>
      <c r="K369">
        <v>0.5</v>
      </c>
      <c r="L369" s="7">
        <v>1.8391763780736703</v>
      </c>
    </row>
    <row r="370" spans="1:12">
      <c r="A370" t="str">
        <f>C370&amp;"-"&amp;D370&amp;"-"&amp;G370&amp;"-"&amp;H370&amp;"-"&amp;K370</f>
        <v>7.5-e-X-2-1.5</v>
      </c>
      <c r="B370">
        <v>3</v>
      </c>
      <c r="C370">
        <v>7.5</v>
      </c>
      <c r="D370" s="2" t="s">
        <v>1</v>
      </c>
      <c r="E370">
        <f>_xlfn.IFNA(VLOOKUP(A370,'duo-out'!A$2:Q$5000,5,FALSE),B370)</f>
        <v>3</v>
      </c>
      <c r="F370">
        <v>6262.0972423619996</v>
      </c>
      <c r="G370" s="2" t="s">
        <v>20</v>
      </c>
      <c r="H370">
        <v>2</v>
      </c>
      <c r="I370">
        <v>1</v>
      </c>
      <c r="J370">
        <v>0.5</v>
      </c>
      <c r="K370">
        <v>1.5</v>
      </c>
      <c r="L370" s="7">
        <v>1.6422670428677191</v>
      </c>
    </row>
    <row r="371" spans="1:12">
      <c r="A371" t="str">
        <f>C371&amp;"-"&amp;D371&amp;"-"&amp;G371&amp;"-"&amp;H371&amp;"-"&amp;K371</f>
        <v>7.5-e-X-3-0.5</v>
      </c>
      <c r="B371">
        <v>4</v>
      </c>
      <c r="C371">
        <v>7.5</v>
      </c>
      <c r="D371" s="2" t="s">
        <v>1</v>
      </c>
      <c r="E371">
        <f>_xlfn.IFNA(VLOOKUP(A371,'duo-out'!A$2:Q$5000,5,FALSE),B371)</f>
        <v>4</v>
      </c>
      <c r="F371">
        <v>8511.4953487790008</v>
      </c>
      <c r="G371" s="2" t="s">
        <v>20</v>
      </c>
      <c r="H371">
        <v>3</v>
      </c>
      <c r="I371">
        <v>1</v>
      </c>
      <c r="J371">
        <v>0.5</v>
      </c>
      <c r="K371">
        <v>0.5</v>
      </c>
      <c r="L371" s="7">
        <v>2.9950232492487801</v>
      </c>
    </row>
    <row r="372" spans="1:12">
      <c r="A372" t="str">
        <f>C372&amp;"-"&amp;D372&amp;"-"&amp;G372&amp;"-"&amp;H372&amp;"-"&amp;K372</f>
        <v>7.5-e-X-3-1.5</v>
      </c>
      <c r="B372">
        <v>4</v>
      </c>
      <c r="C372">
        <v>7.5</v>
      </c>
      <c r="D372" s="2" t="s">
        <v>1</v>
      </c>
      <c r="E372">
        <f>_xlfn.IFNA(VLOOKUP(A372,'duo-out'!A$2:Q$5000,5,FALSE),B372)</f>
        <v>4</v>
      </c>
      <c r="F372">
        <v>8706.9879150479992</v>
      </c>
      <c r="G372" s="2" t="s">
        <v>20</v>
      </c>
      <c r="H372">
        <v>3</v>
      </c>
      <c r="I372">
        <v>1</v>
      </c>
      <c r="J372">
        <v>0.5</v>
      </c>
      <c r="K372">
        <v>1.5</v>
      </c>
      <c r="L372" s="7">
        <v>2.5571225990742401</v>
      </c>
    </row>
    <row r="373" spans="1:12">
      <c r="A373" t="str">
        <f>C373&amp;"-"&amp;D373&amp;"-"&amp;G373&amp;"-"&amp;H373&amp;"-"&amp;K373</f>
        <v>7.5-e-X-4-0.5</v>
      </c>
      <c r="B373">
        <v>5</v>
      </c>
      <c r="C373">
        <v>7.5</v>
      </c>
      <c r="D373" s="2" t="s">
        <v>1</v>
      </c>
      <c r="E373">
        <f>_xlfn.IFNA(VLOOKUP(A373,'duo-out'!A$2:Q$5000,5,FALSE),B373)</f>
        <v>5</v>
      </c>
      <c r="F373">
        <v>10841.105965228</v>
      </c>
      <c r="G373" s="2" t="s">
        <v>20</v>
      </c>
      <c r="H373">
        <v>4</v>
      </c>
      <c r="I373">
        <v>1</v>
      </c>
      <c r="J373">
        <v>0.5</v>
      </c>
      <c r="K373">
        <v>0.5</v>
      </c>
      <c r="L373" s="7">
        <v>1.2349471238217085</v>
      </c>
    </row>
    <row r="374" spans="1:12">
      <c r="A374" t="str">
        <f>C374&amp;"-"&amp;D374&amp;"-"&amp;G374&amp;"-"&amp;H374&amp;"-"&amp;K374</f>
        <v>7.5-e-X-4-1.5</v>
      </c>
      <c r="B374">
        <v>5</v>
      </c>
      <c r="C374">
        <v>7.5</v>
      </c>
      <c r="D374" s="2" t="s">
        <v>1</v>
      </c>
      <c r="E374">
        <f>_xlfn.IFNA(VLOOKUP(A374,'duo-out'!A$2:Q$5000,5,FALSE),B374)</f>
        <v>5</v>
      </c>
      <c r="F374">
        <v>11028.472509574</v>
      </c>
      <c r="G374" s="2" t="s">
        <v>20</v>
      </c>
      <c r="H374">
        <v>4</v>
      </c>
      <c r="I374">
        <v>1</v>
      </c>
      <c r="J374">
        <v>0.5</v>
      </c>
      <c r="K374">
        <v>1.5</v>
      </c>
      <c r="L374" s="7">
        <v>1.23787496398993</v>
      </c>
    </row>
    <row r="375" spans="1:12">
      <c r="A375" t="str">
        <f>C375&amp;"-"&amp;D375&amp;"-"&amp;G375&amp;"-"&amp;H375&amp;"-"&amp;K375</f>
        <v>7.5-e-X-5-0.5</v>
      </c>
      <c r="B375">
        <v>6</v>
      </c>
      <c r="C375">
        <v>7.5</v>
      </c>
      <c r="D375" s="2" t="s">
        <v>1</v>
      </c>
      <c r="E375">
        <f>_xlfn.IFNA(VLOOKUP(A375,'duo-out'!A$2:Q$5000,5,FALSE),B375)</f>
        <v>6</v>
      </c>
      <c r="F375">
        <v>13047.728358416</v>
      </c>
      <c r="G375" s="2" t="s">
        <v>20</v>
      </c>
      <c r="H375">
        <v>5</v>
      </c>
      <c r="I375">
        <v>1</v>
      </c>
      <c r="J375">
        <v>0.5</v>
      </c>
      <c r="K375">
        <v>0.5</v>
      </c>
      <c r="L375" s="7">
        <v>0.18427041521581158</v>
      </c>
    </row>
    <row r="376" spans="1:12">
      <c r="A376" t="str">
        <f>C376&amp;"-"&amp;D376&amp;"-"&amp;G376&amp;"-"&amp;H376&amp;"-"&amp;K376</f>
        <v>7.5-e-X-5-1.5</v>
      </c>
      <c r="B376">
        <v>6</v>
      </c>
      <c r="C376">
        <v>7.5</v>
      </c>
      <c r="D376" s="2" t="s">
        <v>1</v>
      </c>
      <c r="E376">
        <f>_xlfn.IFNA(VLOOKUP(A376,'duo-out'!A$2:Q$5000,5,FALSE),B376)</f>
        <v>6</v>
      </c>
      <c r="F376">
        <v>13226.969611654</v>
      </c>
      <c r="G376" s="2" t="s">
        <v>20</v>
      </c>
      <c r="H376">
        <v>5</v>
      </c>
      <c r="I376">
        <v>1</v>
      </c>
      <c r="J376">
        <v>0.5</v>
      </c>
      <c r="K376">
        <v>1.5</v>
      </c>
      <c r="L376" s="7">
        <v>0.18529629936944195</v>
      </c>
    </row>
    <row r="377" spans="1:12">
      <c r="A377" t="str">
        <f>C377&amp;"-"&amp;D377&amp;"-"&amp;G377&amp;"-"&amp;H377&amp;"-"&amp;K377</f>
        <v>7.5-e-A-0-2.5</v>
      </c>
      <c r="B377">
        <v>251</v>
      </c>
      <c r="C377">
        <v>7.5</v>
      </c>
      <c r="D377" s="2" t="s">
        <v>1</v>
      </c>
      <c r="E377">
        <f>_xlfn.IFNA(VLOOKUP(A377,'duo-out'!A$2:Q$5000,5,FALSE),B377)</f>
        <v>251</v>
      </c>
      <c r="F377">
        <v>23970.578702970179</v>
      </c>
      <c r="G377" s="2" t="s">
        <v>25</v>
      </c>
      <c r="H377">
        <v>0</v>
      </c>
      <c r="I377">
        <v>2</v>
      </c>
      <c r="J377">
        <v>0.5</v>
      </c>
      <c r="K377">
        <v>2.5</v>
      </c>
      <c r="L377" s="7">
        <v>182.05642030260799</v>
      </c>
    </row>
    <row r="378" spans="1:12">
      <c r="A378" t="str">
        <f>C378&amp;"-"&amp;D378&amp;"-"&amp;G378&amp;"-"&amp;H378&amp;"-"&amp;K378</f>
        <v>7.5-e-A-0-1.5</v>
      </c>
      <c r="B378">
        <v>251</v>
      </c>
      <c r="C378">
        <v>7.5</v>
      </c>
      <c r="D378" s="2" t="s">
        <v>1</v>
      </c>
      <c r="E378">
        <f>_xlfn.IFNA(VLOOKUP(A378,'duo-out'!A$2:Q$5000,5,FALSE),B378)</f>
        <v>251</v>
      </c>
      <c r="F378">
        <v>24200.879271227739</v>
      </c>
      <c r="G378" s="2" t="s">
        <v>25</v>
      </c>
      <c r="H378">
        <v>0</v>
      </c>
      <c r="I378">
        <v>2</v>
      </c>
      <c r="J378">
        <v>0.5</v>
      </c>
      <c r="K378">
        <v>1.5</v>
      </c>
      <c r="L378" s="7">
        <v>182.05642030260799</v>
      </c>
    </row>
    <row r="379" spans="1:12">
      <c r="A379" t="str">
        <f>C379&amp;"-"&amp;D379&amp;"-"&amp;G379&amp;"-"&amp;H379&amp;"-"&amp;K379</f>
        <v>7.5-e-B-0-0.5</v>
      </c>
      <c r="B379">
        <v>51</v>
      </c>
      <c r="C379">
        <v>7.5</v>
      </c>
      <c r="D379" s="2" t="s">
        <v>1</v>
      </c>
      <c r="E379">
        <f>_xlfn.IFNA(VLOOKUP(A379,'duo-out'!A$2:Q$5000,5,FALSE),B379)</f>
        <v>51</v>
      </c>
      <c r="F379">
        <v>26597.244969571071</v>
      </c>
      <c r="G379" s="2" t="s">
        <v>21</v>
      </c>
      <c r="H379">
        <v>0</v>
      </c>
      <c r="I379">
        <v>0</v>
      </c>
      <c r="J379">
        <v>0.5</v>
      </c>
      <c r="K379">
        <v>0.5</v>
      </c>
      <c r="L379" s="7">
        <v>134.01853723222069</v>
      </c>
    </row>
    <row r="380" spans="1:12">
      <c r="A380" t="str">
        <f>C380&amp;"-"&amp;D380&amp;"-"&amp;G380&amp;"-"&amp;H380&amp;"-"&amp;K380</f>
        <v>7.5-e-A-1-2.5</v>
      </c>
      <c r="B380">
        <v>252</v>
      </c>
      <c r="C380">
        <v>7.5</v>
      </c>
      <c r="D380" s="2" t="s">
        <v>1</v>
      </c>
      <c r="E380">
        <f>_xlfn.IFNA(VLOOKUP(A380,'duo-out'!A$2:Q$5000,5,FALSE),B380)</f>
        <v>252</v>
      </c>
      <c r="F380">
        <v>26673.3088020465</v>
      </c>
      <c r="G380" s="2" t="s">
        <v>25</v>
      </c>
      <c r="H380">
        <v>1</v>
      </c>
      <c r="I380">
        <v>2</v>
      </c>
      <c r="J380">
        <v>0.5</v>
      </c>
      <c r="K380">
        <v>2.5</v>
      </c>
      <c r="L380" s="7">
        <v>1.5309059120638666</v>
      </c>
    </row>
    <row r="381" spans="1:12">
      <c r="A381" t="str">
        <f>C381&amp;"-"&amp;D381&amp;"-"&amp;G381&amp;"-"&amp;H381&amp;"-"&amp;K381</f>
        <v>7.5-e-A-1-1.5</v>
      </c>
      <c r="B381">
        <v>252</v>
      </c>
      <c r="C381">
        <v>7.5</v>
      </c>
      <c r="D381" s="2" t="s">
        <v>1</v>
      </c>
      <c r="E381">
        <f>_xlfn.IFNA(VLOOKUP(A381,'duo-out'!A$2:Q$5000,5,FALSE),B381)</f>
        <v>252</v>
      </c>
      <c r="F381">
        <v>26892.851914024919</v>
      </c>
      <c r="G381" s="2" t="s">
        <v>25</v>
      </c>
      <c r="H381">
        <v>1</v>
      </c>
      <c r="I381">
        <v>2</v>
      </c>
      <c r="J381">
        <v>0.5</v>
      </c>
      <c r="K381">
        <v>1.5</v>
      </c>
      <c r="L381" s="7">
        <v>1.5309059120638666</v>
      </c>
    </row>
    <row r="382" spans="1:12">
      <c r="A382" t="str">
        <f>C382&amp;"-"&amp;D382&amp;"-"&amp;G382&amp;"-"&amp;H382&amp;"-"&amp;K382</f>
        <v>7.5-e-B-1-0.5</v>
      </c>
      <c r="B382">
        <v>52</v>
      </c>
      <c r="C382">
        <v>7.5</v>
      </c>
      <c r="D382" s="2" t="s">
        <v>1</v>
      </c>
      <c r="E382">
        <f>_xlfn.IFNA(VLOOKUP(A382,'duo-out'!A$2:Q$5000,5,FALSE),B382)</f>
        <v>52</v>
      </c>
      <c r="F382">
        <v>28279.364261030612</v>
      </c>
      <c r="G382" s="2" t="s">
        <v>21</v>
      </c>
      <c r="H382">
        <v>1</v>
      </c>
      <c r="I382">
        <v>0</v>
      </c>
      <c r="J382">
        <v>0.5</v>
      </c>
      <c r="K382">
        <v>0.5</v>
      </c>
      <c r="L382" s="7">
        <v>0.96593632892484571</v>
      </c>
    </row>
    <row r="383" spans="1:12">
      <c r="A383" t="str">
        <f>C383&amp;"-"&amp;D383&amp;"-"&amp;G383&amp;"-"&amp;H383&amp;"-"&amp;K383</f>
        <v>7.5-e-A-2-2.5</v>
      </c>
      <c r="B383">
        <v>253</v>
      </c>
      <c r="C383">
        <v>7.5</v>
      </c>
      <c r="D383" s="2" t="s">
        <v>1</v>
      </c>
      <c r="E383">
        <f>_xlfn.IFNA(VLOOKUP(A383,'duo-out'!A$2:Q$5000,5,FALSE),B383)</f>
        <v>253</v>
      </c>
      <c r="F383">
        <v>29179.549457375822</v>
      </c>
      <c r="G383" s="2" t="s">
        <v>25</v>
      </c>
      <c r="H383">
        <v>2</v>
      </c>
      <c r="I383">
        <v>2</v>
      </c>
      <c r="J383">
        <v>0.5</v>
      </c>
      <c r="K383">
        <v>2.5</v>
      </c>
      <c r="L383" s="7">
        <v>1.0800966792164111</v>
      </c>
    </row>
    <row r="384" spans="1:12">
      <c r="A384" t="str">
        <f>C384&amp;"-"&amp;D384&amp;"-"&amp;G384&amp;"-"&amp;H384&amp;"-"&amp;K384</f>
        <v>7.5-e-A-2-1.5</v>
      </c>
      <c r="B384">
        <v>253</v>
      </c>
      <c r="C384">
        <v>7.5</v>
      </c>
      <c r="D384" s="2" t="s">
        <v>1</v>
      </c>
      <c r="E384">
        <f>_xlfn.IFNA(VLOOKUP(A384,'duo-out'!A$2:Q$5000,5,FALSE),B384)</f>
        <v>253</v>
      </c>
      <c r="F384">
        <v>29387.332247446997</v>
      </c>
      <c r="G384" s="2" t="s">
        <v>25</v>
      </c>
      <c r="H384">
        <v>2</v>
      </c>
      <c r="I384">
        <v>2</v>
      </c>
      <c r="J384">
        <v>0.5</v>
      </c>
      <c r="K384">
        <v>1.5</v>
      </c>
      <c r="L384" s="7">
        <v>1.3833296494790666</v>
      </c>
    </row>
    <row r="385" spans="1:12">
      <c r="A385" t="str">
        <f>C385&amp;"-"&amp;D385&amp;"-"&amp;G385&amp;"-"&amp;H385&amp;"-"&amp;K385</f>
        <v>7.5-e-A-3-2.5</v>
      </c>
      <c r="B385">
        <v>254</v>
      </c>
      <c r="C385">
        <v>7.5</v>
      </c>
      <c r="D385" s="2" t="s">
        <v>1</v>
      </c>
      <c r="E385">
        <f>_xlfn.IFNA(VLOOKUP(A385,'duo-out'!A$2:Q$5000,5,FALSE),B385)</f>
        <v>254</v>
      </c>
      <c r="F385">
        <v>31467.416910361662</v>
      </c>
      <c r="G385" s="2" t="s">
        <v>25</v>
      </c>
      <c r="H385">
        <v>3</v>
      </c>
      <c r="I385">
        <v>2</v>
      </c>
      <c r="J385">
        <v>0.5</v>
      </c>
      <c r="K385">
        <v>2.5</v>
      </c>
      <c r="L385" s="7">
        <v>2.0402857733683697</v>
      </c>
    </row>
    <row r="386" spans="1:12">
      <c r="A386" t="str">
        <f>C386&amp;"-"&amp;D386&amp;"-"&amp;G386&amp;"-"&amp;H386&amp;"-"&amp;K386</f>
        <v>7.5-e-A-3-1.5</v>
      </c>
      <c r="B386">
        <v>254</v>
      </c>
      <c r="C386">
        <v>7.5</v>
      </c>
      <c r="D386" s="2" t="s">
        <v>1</v>
      </c>
      <c r="E386">
        <f>_xlfn.IFNA(VLOOKUP(A386,'duo-out'!A$2:Q$5000,5,FALSE),B386)</f>
        <v>254</v>
      </c>
      <c r="F386">
        <v>31662.026123847667</v>
      </c>
      <c r="G386" s="2" t="s">
        <v>25</v>
      </c>
      <c r="H386">
        <v>3</v>
      </c>
      <c r="I386">
        <v>2</v>
      </c>
      <c r="J386">
        <v>0.5</v>
      </c>
      <c r="K386">
        <v>1.5</v>
      </c>
      <c r="L386" s="7">
        <v>1.7782752638465027</v>
      </c>
    </row>
    <row r="387" spans="1:12">
      <c r="A387" t="str">
        <f>C387&amp;"-"&amp;D387&amp;"-"&amp;G387&amp;"-"&amp;H387&amp;"-"&amp;K387</f>
        <v>7.5-e-C-0-0.5</v>
      </c>
      <c r="B387">
        <v>101</v>
      </c>
      <c r="C387">
        <v>7.5</v>
      </c>
      <c r="D387" s="2" t="s">
        <v>1</v>
      </c>
      <c r="E387">
        <f>_xlfn.IFNA(VLOOKUP(A387,'duo-out'!A$2:Q$5000,5,FALSE),B387)</f>
        <v>101</v>
      </c>
      <c r="F387">
        <v>32570.87787936825</v>
      </c>
      <c r="G387" s="2" t="s">
        <v>22</v>
      </c>
      <c r="H387">
        <v>0</v>
      </c>
      <c r="I387">
        <v>0</v>
      </c>
      <c r="J387">
        <v>0.5</v>
      </c>
      <c r="K387">
        <v>0.5</v>
      </c>
      <c r="L387" s="7">
        <v>182.05642030260799</v>
      </c>
    </row>
    <row r="388" spans="1:12">
      <c r="A388" t="str">
        <f>C388&amp;"-"&amp;D388&amp;"-"&amp;G388&amp;"-"&amp;H388&amp;"-"&amp;K388</f>
        <v>7.5-e-A-4-2.5</v>
      </c>
      <c r="B388">
        <v>255</v>
      </c>
      <c r="C388">
        <v>7.5</v>
      </c>
      <c r="D388" s="2" t="s">
        <v>1</v>
      </c>
      <c r="E388">
        <f>_xlfn.IFNA(VLOOKUP(A388,'duo-out'!A$2:Q$5000,5,FALSE),B388)</f>
        <v>255</v>
      </c>
      <c r="F388">
        <v>33506.178450631996</v>
      </c>
      <c r="G388" s="2" t="s">
        <v>25</v>
      </c>
      <c r="H388">
        <v>4</v>
      </c>
      <c r="I388">
        <v>2</v>
      </c>
      <c r="J388">
        <v>0.5</v>
      </c>
      <c r="K388">
        <v>2.5</v>
      </c>
      <c r="L388" s="7">
        <v>0.76818088824663155</v>
      </c>
    </row>
    <row r="389" spans="1:12">
      <c r="A389" t="str">
        <f>C389&amp;"-"&amp;D389&amp;"-"&amp;G389&amp;"-"&amp;H389&amp;"-"&amp;K389</f>
        <v>7.5-e-A-4-1.5</v>
      </c>
      <c r="B389">
        <v>255</v>
      </c>
      <c r="C389">
        <v>7.5</v>
      </c>
      <c r="D389" s="2" t="s">
        <v>1</v>
      </c>
      <c r="E389">
        <f>_xlfn.IFNA(VLOOKUP(A389,'duo-out'!A$2:Q$5000,5,FALSE),B389)</f>
        <v>255</v>
      </c>
      <c r="F389">
        <v>33685.663436401999</v>
      </c>
      <c r="G389" s="2" t="s">
        <v>25</v>
      </c>
      <c r="H389">
        <v>4</v>
      </c>
      <c r="I389">
        <v>2</v>
      </c>
      <c r="J389">
        <v>0.5</v>
      </c>
      <c r="K389">
        <v>1.5</v>
      </c>
      <c r="L389" s="7">
        <v>0.76818088824663155</v>
      </c>
    </row>
    <row r="390" spans="1:12">
      <c r="A390" t="str">
        <f>C390&amp;"-"&amp;D390&amp;"-"&amp;G390&amp;"-"&amp;H390&amp;"-"&amp;K390</f>
        <v>7.5-e-C-1-0.5</v>
      </c>
      <c r="B390">
        <v>102</v>
      </c>
      <c r="C390">
        <v>7.5</v>
      </c>
      <c r="D390" s="2" t="s">
        <v>1</v>
      </c>
      <c r="E390">
        <f>_xlfn.IFNA(VLOOKUP(A390,'duo-out'!A$2:Q$5000,5,FALSE),B390)</f>
        <v>102</v>
      </c>
      <c r="F390">
        <v>35140.500873279336</v>
      </c>
      <c r="G390" s="2" t="s">
        <v>22</v>
      </c>
      <c r="H390">
        <v>1</v>
      </c>
      <c r="I390">
        <v>0</v>
      </c>
      <c r="J390">
        <v>0.5</v>
      </c>
      <c r="K390">
        <v>0.5</v>
      </c>
      <c r="L390" s="7">
        <v>1.5309059120638666</v>
      </c>
    </row>
    <row r="391" spans="1:12">
      <c r="A391" t="str">
        <f>C391&amp;"-"&amp;D391&amp;"-"&amp;G391&amp;"-"&amp;H391&amp;"-"&amp;K391</f>
        <v>7.5-e-A-5-2.5</v>
      </c>
      <c r="B391">
        <v>256</v>
      </c>
      <c r="C391">
        <v>7.5</v>
      </c>
      <c r="D391" s="2" t="s">
        <v>1</v>
      </c>
      <c r="E391">
        <f>_xlfn.IFNA(VLOOKUP(A391,'duo-out'!A$2:Q$5000,5,FALSE),B391)</f>
        <v>256</v>
      </c>
      <c r="F391">
        <v>35252.287023666999</v>
      </c>
      <c r="G391" s="2" t="s">
        <v>25</v>
      </c>
      <c r="H391">
        <v>5</v>
      </c>
      <c r="I391">
        <v>2</v>
      </c>
      <c r="J391">
        <v>0.5</v>
      </c>
      <c r="K391">
        <v>2.5</v>
      </c>
      <c r="L391" s="7">
        <v>0.73395289278439235</v>
      </c>
    </row>
    <row r="392" spans="1:12">
      <c r="A392" t="str">
        <f>C392&amp;"-"&amp;D392&amp;"-"&amp;G392&amp;"-"&amp;H392&amp;"-"&amp;K392</f>
        <v>7.5-e-A-5-1.5</v>
      </c>
      <c r="B392">
        <v>256</v>
      </c>
      <c r="C392">
        <v>7.5</v>
      </c>
      <c r="D392" s="2" t="s">
        <v>1</v>
      </c>
      <c r="E392">
        <f>_xlfn.IFNA(VLOOKUP(A392,'duo-out'!A$2:Q$5000,5,FALSE),B392)</f>
        <v>256</v>
      </c>
      <c r="F392">
        <v>35412.726305823002</v>
      </c>
      <c r="G392" s="2" t="s">
        <v>25</v>
      </c>
      <c r="H392">
        <v>5</v>
      </c>
      <c r="I392">
        <v>2</v>
      </c>
      <c r="J392">
        <v>0.5</v>
      </c>
      <c r="K392">
        <v>1.5</v>
      </c>
      <c r="L392" s="7">
        <v>0.73395289278439235</v>
      </c>
    </row>
    <row r="393" spans="1:12">
      <c r="A393" t="str">
        <f>C393&amp;"-"&amp;D393&amp;"-"&amp;G393&amp;"-"&amp;H393&amp;"-"&amp;K393</f>
        <v>7.5-e-C-2-0.5</v>
      </c>
      <c r="B393">
        <v>103</v>
      </c>
      <c r="C393">
        <v>7.5</v>
      </c>
      <c r="D393" s="2" t="s">
        <v>1</v>
      </c>
      <c r="E393">
        <f>_xlfn.IFNA(VLOOKUP(A393,'duo-out'!A$2:Q$5000,5,FALSE),B393)</f>
        <v>103</v>
      </c>
      <c r="F393">
        <v>37458.471751986806</v>
      </c>
      <c r="G393" s="2" t="s">
        <v>22</v>
      </c>
      <c r="H393">
        <v>2</v>
      </c>
      <c r="I393">
        <v>0</v>
      </c>
      <c r="J393">
        <v>0.5</v>
      </c>
      <c r="K393">
        <v>0.5</v>
      </c>
      <c r="L393" s="7">
        <v>0.87282200217602857</v>
      </c>
    </row>
    <row r="394" spans="1:12">
      <c r="A394" t="str">
        <f>C394&amp;"-"&amp;D394&amp;"-"&amp;G394&amp;"-"&amp;H394&amp;"-"&amp;K394</f>
        <v>7.5-e-D-2-0.5</v>
      </c>
      <c r="B394">
        <v>153</v>
      </c>
      <c r="C394">
        <v>7.5</v>
      </c>
      <c r="D394" s="2" t="s">
        <v>1</v>
      </c>
      <c r="E394">
        <f>_xlfn.IFNA(VLOOKUP(A394,'duo-out'!A$2:Q$5000,5,FALSE),B394)</f>
        <v>153</v>
      </c>
      <c r="F394">
        <v>64903.949629688192</v>
      </c>
      <c r="G394" s="2" t="s">
        <v>23</v>
      </c>
      <c r="H394">
        <v>2</v>
      </c>
      <c r="I394">
        <v>1</v>
      </c>
      <c r="J394">
        <v>0.5</v>
      </c>
      <c r="K394">
        <v>0.5</v>
      </c>
      <c r="L394" s="7">
        <v>0.63260363718763468</v>
      </c>
    </row>
    <row r="395" spans="1:12">
      <c r="A395" t="str">
        <f>C395&amp;"-"&amp;D395&amp;"-"&amp;G395&amp;"-"&amp;H395&amp;"-"&amp;K395</f>
        <v>7.5-e-D-2-1.5</v>
      </c>
      <c r="B395">
        <v>153</v>
      </c>
      <c r="C395">
        <v>7.5</v>
      </c>
      <c r="D395" s="2" t="s">
        <v>1</v>
      </c>
      <c r="E395">
        <f>_xlfn.IFNA(VLOOKUP(A395,'duo-out'!A$2:Q$5000,5,FALSE),B395)</f>
        <v>153</v>
      </c>
      <c r="F395">
        <v>65108.206244980007</v>
      </c>
      <c r="G395" s="2" t="s">
        <v>23</v>
      </c>
      <c r="H395">
        <v>2</v>
      </c>
      <c r="I395">
        <v>1</v>
      </c>
      <c r="J395">
        <v>0.5</v>
      </c>
      <c r="K395">
        <v>1.5</v>
      </c>
      <c r="L395" s="7">
        <v>0.55071345269687233</v>
      </c>
    </row>
    <row r="396" spans="1:12">
      <c r="A396" t="str">
        <f>C396&amp;"-"&amp;D396&amp;"-"&amp;G396&amp;"-"&amp;H396&amp;"-"&amp;K396</f>
        <v>7.5-e-E-2-0.5</v>
      </c>
      <c r="B396">
        <v>203</v>
      </c>
      <c r="C396">
        <v>7.5</v>
      </c>
      <c r="D396" s="2" t="s">
        <v>1</v>
      </c>
      <c r="E396">
        <f>_xlfn.IFNA(VLOOKUP(A396,'duo-out'!A$2:Q$5000,5,FALSE),B396)</f>
        <v>203</v>
      </c>
      <c r="F396">
        <v>69455.739964395412</v>
      </c>
      <c r="G396" s="2" t="s">
        <v>24</v>
      </c>
      <c r="H396">
        <v>2</v>
      </c>
      <c r="I396">
        <v>0</v>
      </c>
      <c r="J396">
        <v>0.5</v>
      </c>
      <c r="K396">
        <v>0.5</v>
      </c>
      <c r="L396" s="7">
        <v>0.71018269163101833</v>
      </c>
    </row>
    <row r="397" spans="1:12">
      <c r="A397" t="str">
        <f>C397&amp;"-"&amp;D397&amp;"-"&amp;G397&amp;"-"&amp;H397&amp;"-"&amp;K397</f>
        <v>7.5-f-X-0-0.5</v>
      </c>
      <c r="B397">
        <v>1</v>
      </c>
      <c r="C397">
        <v>7.5</v>
      </c>
      <c r="D397" s="2" t="s">
        <v>2</v>
      </c>
      <c r="E397">
        <f>_xlfn.IFNA(VLOOKUP(A397,'duo-out'!A$2:Q$5000,5,FALSE),B397)</f>
        <v>1</v>
      </c>
      <c r="F397">
        <v>775.74101544799998</v>
      </c>
      <c r="G397" s="2" t="s">
        <v>20</v>
      </c>
      <c r="H397">
        <v>0</v>
      </c>
      <c r="I397">
        <v>1</v>
      </c>
      <c r="J397">
        <v>0.5</v>
      </c>
      <c r="K397">
        <v>0.5</v>
      </c>
      <c r="L397" s="7">
        <v>405.43953017506522</v>
      </c>
    </row>
    <row r="398" spans="1:12">
      <c r="A398" t="str">
        <f>C398&amp;"-"&amp;D398&amp;"-"&amp;G398&amp;"-"&amp;H398&amp;"-"&amp;K398</f>
        <v>7.5-f-X-0-1.5</v>
      </c>
      <c r="B398">
        <v>1</v>
      </c>
      <c r="C398">
        <v>7.5</v>
      </c>
      <c r="D398" s="2" t="s">
        <v>2</v>
      </c>
      <c r="E398">
        <f>_xlfn.IFNA(VLOOKUP(A398,'duo-out'!A$2:Q$5000,5,FALSE),B398)</f>
        <v>1</v>
      </c>
      <c r="F398">
        <v>1000.6867442609999</v>
      </c>
      <c r="G398" s="2" t="s">
        <v>20</v>
      </c>
      <c r="H398">
        <v>0</v>
      </c>
      <c r="I398">
        <v>1</v>
      </c>
      <c r="J398">
        <v>0.5</v>
      </c>
      <c r="K398">
        <v>1.5</v>
      </c>
      <c r="L398" s="7">
        <v>164.31647645670665</v>
      </c>
    </row>
    <row r="399" spans="1:12">
      <c r="A399" t="str">
        <f>C399&amp;"-"&amp;D399&amp;"-"&amp;G399&amp;"-"&amp;H399&amp;"-"&amp;K399</f>
        <v>7.5-f-X-1-0.5</v>
      </c>
      <c r="B399">
        <v>2</v>
      </c>
      <c r="C399">
        <v>7.5</v>
      </c>
      <c r="D399" s="2" t="s">
        <v>2</v>
      </c>
      <c r="E399">
        <f>_xlfn.IFNA(VLOOKUP(A399,'duo-out'!A$2:Q$5000,5,FALSE),B399)</f>
        <v>2</v>
      </c>
      <c r="F399">
        <v>3479.0844958960001</v>
      </c>
      <c r="G399" s="2" t="s">
        <v>20</v>
      </c>
      <c r="H399">
        <v>1</v>
      </c>
      <c r="I399">
        <v>1</v>
      </c>
      <c r="J399">
        <v>0.5</v>
      </c>
      <c r="K399">
        <v>0.5</v>
      </c>
      <c r="L399" s="7">
        <v>5.5091482830336096</v>
      </c>
    </row>
    <row r="400" spans="1:12">
      <c r="A400" t="str">
        <f>C400&amp;"-"&amp;D400&amp;"-"&amp;G400&amp;"-"&amp;H400&amp;"-"&amp;K400</f>
        <v>7.5-f-X-1-1.5</v>
      </c>
      <c r="B400">
        <v>2</v>
      </c>
      <c r="C400">
        <v>7.5</v>
      </c>
      <c r="D400" s="2" t="s">
        <v>2</v>
      </c>
      <c r="E400">
        <f>_xlfn.IFNA(VLOOKUP(A400,'duo-out'!A$2:Q$5000,5,FALSE),B400)</f>
        <v>2</v>
      </c>
      <c r="F400">
        <v>3695.5588446020001</v>
      </c>
      <c r="G400" s="2" t="s">
        <v>20</v>
      </c>
      <c r="H400">
        <v>1</v>
      </c>
      <c r="I400">
        <v>1</v>
      </c>
      <c r="J400">
        <v>0.5</v>
      </c>
      <c r="K400">
        <v>1.5</v>
      </c>
      <c r="L400" s="7">
        <v>4.6184951109106906</v>
      </c>
    </row>
    <row r="401" spans="1:12">
      <c r="A401" t="str">
        <f>C401&amp;"-"&amp;D401&amp;"-"&amp;G401&amp;"-"&amp;H401&amp;"-"&amp;K401</f>
        <v>7.5-f-X-2-0.5</v>
      </c>
      <c r="B401">
        <v>3</v>
      </c>
      <c r="C401">
        <v>7.5</v>
      </c>
      <c r="D401" s="2" t="s">
        <v>2</v>
      </c>
      <c r="E401">
        <f>_xlfn.IFNA(VLOOKUP(A401,'duo-out'!A$2:Q$5000,5,FALSE),B401)</f>
        <v>3</v>
      </c>
      <c r="F401">
        <v>6056.6247804920004</v>
      </c>
      <c r="G401" s="2" t="s">
        <v>20</v>
      </c>
      <c r="H401">
        <v>2</v>
      </c>
      <c r="I401">
        <v>1</v>
      </c>
      <c r="J401">
        <v>0.5</v>
      </c>
      <c r="K401">
        <v>0.5</v>
      </c>
      <c r="L401" s="7">
        <v>4.0169984365264044</v>
      </c>
    </row>
    <row r="402" spans="1:12">
      <c r="A402" t="str">
        <f>C402&amp;"-"&amp;D402&amp;"-"&amp;G402&amp;"-"&amp;H402&amp;"-"&amp;K402</f>
        <v>7.5-f-X-2-1.5</v>
      </c>
      <c r="B402">
        <v>3</v>
      </c>
      <c r="C402">
        <v>7.5</v>
      </c>
      <c r="D402" s="2" t="s">
        <v>2</v>
      </c>
      <c r="E402">
        <f>_xlfn.IFNA(VLOOKUP(A402,'duo-out'!A$2:Q$5000,5,FALSE),B402)</f>
        <v>3</v>
      </c>
      <c r="F402">
        <v>6264.7086033269998</v>
      </c>
      <c r="G402" s="2" t="s">
        <v>20</v>
      </c>
      <c r="H402">
        <v>2</v>
      </c>
      <c r="I402">
        <v>1</v>
      </c>
      <c r="J402">
        <v>0.5</v>
      </c>
      <c r="K402">
        <v>1.5</v>
      </c>
      <c r="L402" s="7">
        <v>1.6431647645670666</v>
      </c>
    </row>
    <row r="403" spans="1:12">
      <c r="A403" t="str">
        <f>C403&amp;"-"&amp;D403&amp;"-"&amp;G403&amp;"-"&amp;H403&amp;"-"&amp;K403</f>
        <v>7.5-f-X-3-0.5</v>
      </c>
      <c r="B403">
        <v>4</v>
      </c>
      <c r="C403">
        <v>7.5</v>
      </c>
      <c r="D403" s="2" t="s">
        <v>2</v>
      </c>
      <c r="E403">
        <f>_xlfn.IFNA(VLOOKUP(A403,'duo-out'!A$2:Q$5000,5,FALSE),B403)</f>
        <v>4</v>
      </c>
      <c r="F403">
        <v>8509.7537611169992</v>
      </c>
      <c r="G403" s="2" t="s">
        <v>20</v>
      </c>
      <c r="H403">
        <v>3</v>
      </c>
      <c r="I403">
        <v>1</v>
      </c>
      <c r="J403">
        <v>0.5</v>
      </c>
      <c r="K403">
        <v>0.5</v>
      </c>
      <c r="L403" s="7">
        <v>2.5026941878493414</v>
      </c>
    </row>
    <row r="404" spans="1:12">
      <c r="A404" t="str">
        <f>C404&amp;"-"&amp;D404&amp;"-"&amp;G404&amp;"-"&amp;H404&amp;"-"&amp;K404</f>
        <v>7.5-f-X-3-1.5</v>
      </c>
      <c r="B404">
        <v>4</v>
      </c>
      <c r="C404">
        <v>7.5</v>
      </c>
      <c r="D404" s="2" t="s">
        <v>2</v>
      </c>
      <c r="E404">
        <f>_xlfn.IFNA(VLOOKUP(A404,'duo-out'!A$2:Q$5000,5,FALSE),B404)</f>
        <v>4</v>
      </c>
      <c r="F404">
        <v>8709.4943058169993</v>
      </c>
      <c r="G404" s="2" t="s">
        <v>20</v>
      </c>
      <c r="H404">
        <v>3</v>
      </c>
      <c r="I404">
        <v>1</v>
      </c>
      <c r="J404">
        <v>0.5</v>
      </c>
      <c r="K404">
        <v>1.5</v>
      </c>
      <c r="L404" s="7">
        <v>2.3793733968696866</v>
      </c>
    </row>
    <row r="405" spans="1:12">
      <c r="A405" t="str">
        <f>C405&amp;"-"&amp;D405&amp;"-"&amp;G405&amp;"-"&amp;H405&amp;"-"&amp;K405</f>
        <v>7.5-f-X-4-0.5</v>
      </c>
      <c r="B405">
        <v>5</v>
      </c>
      <c r="C405">
        <v>7.5</v>
      </c>
      <c r="D405" s="2" t="s">
        <v>2</v>
      </c>
      <c r="E405">
        <f>_xlfn.IFNA(VLOOKUP(A405,'duo-out'!A$2:Q$5000,5,FALSE),B405)</f>
        <v>5</v>
      </c>
      <c r="F405">
        <v>10839.428450632</v>
      </c>
      <c r="G405" s="2" t="s">
        <v>20</v>
      </c>
      <c r="H405">
        <v>4</v>
      </c>
      <c r="I405">
        <v>1</v>
      </c>
      <c r="J405">
        <v>0.5</v>
      </c>
      <c r="K405">
        <v>0.5</v>
      </c>
      <c r="L405" s="7">
        <v>1.5028070879066879</v>
      </c>
    </row>
    <row r="406" spans="1:12">
      <c r="A406" t="str">
        <f>C406&amp;"-"&amp;D406&amp;"-"&amp;G406&amp;"-"&amp;H406&amp;"-"&amp;K406</f>
        <v>7.5-f-X-4-1.5</v>
      </c>
      <c r="B406">
        <v>5</v>
      </c>
      <c r="C406">
        <v>7.5</v>
      </c>
      <c r="D406" s="2" t="s">
        <v>2</v>
      </c>
      <c r="E406">
        <f>_xlfn.IFNA(VLOOKUP(A406,'duo-out'!A$2:Q$5000,5,FALSE),B406)</f>
        <v>5</v>
      </c>
      <c r="F406">
        <v>11030.883436402</v>
      </c>
      <c r="G406" s="2" t="s">
        <v>20</v>
      </c>
      <c r="H406">
        <v>4</v>
      </c>
      <c r="I406">
        <v>1</v>
      </c>
      <c r="J406">
        <v>0.5</v>
      </c>
      <c r="K406">
        <v>1.5</v>
      </c>
      <c r="L406" s="7">
        <v>1.6499905985374292</v>
      </c>
    </row>
    <row r="407" spans="1:12">
      <c r="A407" t="str">
        <f>C407&amp;"-"&amp;D407&amp;"-"&amp;G407&amp;"-"&amp;H407&amp;"-"&amp;K407</f>
        <v>7.5-f-X-5-0.5</v>
      </c>
      <c r="B407">
        <v>6</v>
      </c>
      <c r="C407">
        <v>7.5</v>
      </c>
      <c r="D407" s="2" t="s">
        <v>2</v>
      </c>
      <c r="E407">
        <f>_xlfn.IFNA(VLOOKUP(A407,'duo-out'!A$2:Q$5000,5,FALSE),B407)</f>
        <v>6</v>
      </c>
      <c r="F407">
        <v>13046.117023667</v>
      </c>
      <c r="G407" s="2" t="s">
        <v>20</v>
      </c>
      <c r="H407">
        <v>5</v>
      </c>
      <c r="I407">
        <v>1</v>
      </c>
      <c r="J407">
        <v>0.5</v>
      </c>
      <c r="K407">
        <v>0.5</v>
      </c>
      <c r="L407" s="7">
        <v>0.18384765703799244</v>
      </c>
    </row>
    <row r="408" spans="1:12">
      <c r="A408" t="str">
        <f>C408&amp;"-"&amp;D408&amp;"-"&amp;G408&amp;"-"&amp;H408&amp;"-"&amp;K408</f>
        <v>7.5-f-X-5-1.5</v>
      </c>
      <c r="B408">
        <v>6</v>
      </c>
      <c r="C408">
        <v>7.5</v>
      </c>
      <c r="D408" s="2" t="s">
        <v>2</v>
      </c>
      <c r="E408">
        <f>_xlfn.IFNA(VLOOKUP(A408,'duo-out'!A$2:Q$5000,5,FALSE),B408)</f>
        <v>6</v>
      </c>
      <c r="F408">
        <v>13229.266305822999</v>
      </c>
      <c r="G408" s="2" t="s">
        <v>20</v>
      </c>
      <c r="H408">
        <v>5</v>
      </c>
      <c r="I408">
        <v>1</v>
      </c>
      <c r="J408">
        <v>0.5</v>
      </c>
      <c r="K408">
        <v>1.5</v>
      </c>
      <c r="L408" s="7">
        <v>0.13044227425769728</v>
      </c>
    </row>
    <row r="409" spans="1:12">
      <c r="A409" t="str">
        <f>C409&amp;"-"&amp;D409&amp;"-"&amp;G409&amp;"-"&amp;H409&amp;"-"&amp;K409</f>
        <v>7.5-f-A-0-2.5</v>
      </c>
      <c r="B409">
        <v>251</v>
      </c>
      <c r="C409">
        <v>7.5</v>
      </c>
      <c r="D409" s="2" t="s">
        <v>2</v>
      </c>
      <c r="E409">
        <f>_xlfn.IFNA(VLOOKUP(A409,'duo-out'!A$2:Q$5000,5,FALSE),B409)</f>
        <v>251</v>
      </c>
      <c r="F409">
        <v>23970.585513258877</v>
      </c>
      <c r="G409" s="2" t="s">
        <v>25</v>
      </c>
      <c r="H409">
        <v>0</v>
      </c>
      <c r="I409">
        <v>2</v>
      </c>
      <c r="J409">
        <v>0.5</v>
      </c>
      <c r="K409">
        <v>2.5</v>
      </c>
      <c r="L409" s="7">
        <v>182.05642030260799</v>
      </c>
    </row>
    <row r="410" spans="1:12">
      <c r="A410" t="str">
        <f>C410&amp;"-"&amp;D410&amp;"-"&amp;G410&amp;"-"&amp;H410&amp;"-"&amp;K410</f>
        <v>7.5-f-A-0-1.5</v>
      </c>
      <c r="B410">
        <v>251</v>
      </c>
      <c r="C410">
        <v>7.5</v>
      </c>
      <c r="D410" s="2" t="s">
        <v>2</v>
      </c>
      <c r="E410">
        <f>_xlfn.IFNA(VLOOKUP(A410,'duo-out'!A$2:Q$5000,5,FALSE),B410)</f>
        <v>251</v>
      </c>
      <c r="F410">
        <v>24200.878745781501</v>
      </c>
      <c r="G410" s="2" t="s">
        <v>25</v>
      </c>
      <c r="H410">
        <v>0</v>
      </c>
      <c r="I410">
        <v>2</v>
      </c>
      <c r="J410">
        <v>0.5</v>
      </c>
      <c r="K410">
        <v>1.5</v>
      </c>
      <c r="L410" s="7">
        <v>163.52586743601566</v>
      </c>
    </row>
    <row r="411" spans="1:12">
      <c r="A411" t="str">
        <f>C411&amp;"-"&amp;D411&amp;"-"&amp;G411&amp;"-"&amp;H411&amp;"-"&amp;K411</f>
        <v>7.5-f-B-0-0.5</v>
      </c>
      <c r="B411">
        <v>51</v>
      </c>
      <c r="C411">
        <v>7.5</v>
      </c>
      <c r="D411" s="2" t="s">
        <v>2</v>
      </c>
      <c r="E411">
        <f>_xlfn.IFNA(VLOOKUP(A411,'duo-out'!A$2:Q$5000,5,FALSE),B411)</f>
        <v>51</v>
      </c>
      <c r="F411">
        <v>26600.694317142999</v>
      </c>
      <c r="G411" s="2" t="s">
        <v>21</v>
      </c>
      <c r="H411">
        <v>0</v>
      </c>
      <c r="I411">
        <v>0</v>
      </c>
      <c r="J411">
        <v>0.5</v>
      </c>
      <c r="K411">
        <v>0.5</v>
      </c>
      <c r="L411" s="7">
        <v>114.86983549970351</v>
      </c>
    </row>
    <row r="412" spans="1:12">
      <c r="A412" t="str">
        <f>C412&amp;"-"&amp;D412&amp;"-"&amp;G412&amp;"-"&amp;H412&amp;"-"&amp;K412</f>
        <v>7.5-f-A-1-2.5</v>
      </c>
      <c r="B412">
        <v>252</v>
      </c>
      <c r="C412">
        <v>7.5</v>
      </c>
      <c r="D412" s="2" t="s">
        <v>2</v>
      </c>
      <c r="E412">
        <f>_xlfn.IFNA(VLOOKUP(A412,'duo-out'!A$2:Q$5000,5,FALSE),B412)</f>
        <v>252</v>
      </c>
      <c r="F412">
        <v>26673.326104157772</v>
      </c>
      <c r="G412" s="2" t="s">
        <v>25</v>
      </c>
      <c r="H412">
        <v>1</v>
      </c>
      <c r="I412">
        <v>2</v>
      </c>
      <c r="J412">
        <v>0.5</v>
      </c>
      <c r="K412">
        <v>2.5</v>
      </c>
      <c r="L412" s="7">
        <v>1.5309059120638666</v>
      </c>
    </row>
    <row r="413" spans="1:12">
      <c r="A413" t="str">
        <f>C413&amp;"-"&amp;D413&amp;"-"&amp;G413&amp;"-"&amp;H413&amp;"-"&amp;K413</f>
        <v>7.5-f-A-1-1.5</v>
      </c>
      <c r="B413">
        <v>252</v>
      </c>
      <c r="C413">
        <v>7.5</v>
      </c>
      <c r="D413" s="2" t="s">
        <v>2</v>
      </c>
      <c r="E413">
        <f>_xlfn.IFNA(VLOOKUP(A413,'duo-out'!A$2:Q$5000,5,FALSE),B413)</f>
        <v>252</v>
      </c>
      <c r="F413">
        <v>26892.885226972645</v>
      </c>
      <c r="G413" s="2" t="s">
        <v>25</v>
      </c>
      <c r="H413">
        <v>1</v>
      </c>
      <c r="I413">
        <v>2</v>
      </c>
      <c r="J413">
        <v>0.5</v>
      </c>
      <c r="K413">
        <v>1.5</v>
      </c>
      <c r="L413" s="7">
        <v>1.3482663951090095</v>
      </c>
    </row>
    <row r="414" spans="1:12">
      <c r="A414" t="str">
        <f>C414&amp;"-"&amp;D414&amp;"-"&amp;G414&amp;"-"&amp;H414&amp;"-"&amp;K414</f>
        <v>7.5-f-B-1-0.5</v>
      </c>
      <c r="B414">
        <v>52</v>
      </c>
      <c r="C414">
        <v>7.5</v>
      </c>
      <c r="D414" s="2" t="s">
        <v>2</v>
      </c>
      <c r="E414">
        <f>_xlfn.IFNA(VLOOKUP(A414,'duo-out'!A$2:Q$5000,5,FALSE),B414)</f>
        <v>52</v>
      </c>
      <c r="F414">
        <v>28107.692819186108</v>
      </c>
      <c r="G414" s="2" t="s">
        <v>21</v>
      </c>
      <c r="H414">
        <v>1</v>
      </c>
      <c r="I414">
        <v>0</v>
      </c>
      <c r="J414">
        <v>0.5</v>
      </c>
      <c r="K414">
        <v>0.5</v>
      </c>
      <c r="L414" s="7">
        <v>0.96593632892484571</v>
      </c>
    </row>
    <row r="415" spans="1:12">
      <c r="A415" t="str">
        <f>C415&amp;"-"&amp;D415&amp;"-"&amp;G415&amp;"-"&amp;H415&amp;"-"&amp;K415</f>
        <v>7.5-f-A-2-2.5</v>
      </c>
      <c r="B415">
        <v>253</v>
      </c>
      <c r="C415">
        <v>7.5</v>
      </c>
      <c r="D415" s="2" t="s">
        <v>2</v>
      </c>
      <c r="E415">
        <f>_xlfn.IFNA(VLOOKUP(A415,'duo-out'!A$2:Q$5000,5,FALSE),B415)</f>
        <v>253</v>
      </c>
      <c r="F415">
        <v>29179.687132574578</v>
      </c>
      <c r="G415" s="2" t="s">
        <v>25</v>
      </c>
      <c r="H415">
        <v>2</v>
      </c>
      <c r="I415">
        <v>2</v>
      </c>
      <c r="J415">
        <v>0.5</v>
      </c>
      <c r="K415">
        <v>2.5</v>
      </c>
      <c r="L415" s="7">
        <v>1.3298739882991892</v>
      </c>
    </row>
    <row r="416" spans="1:12">
      <c r="A416" t="str">
        <f>C416&amp;"-"&amp;D416&amp;"-"&amp;G416&amp;"-"&amp;H416&amp;"-"&amp;K416</f>
        <v>7.5-f-A-2-1.5</v>
      </c>
      <c r="B416">
        <v>253</v>
      </c>
      <c r="C416">
        <v>7.5</v>
      </c>
      <c r="D416" s="2" t="s">
        <v>2</v>
      </c>
      <c r="E416">
        <f>_xlfn.IFNA(VLOOKUP(A416,'duo-out'!A$2:Q$5000,5,FALSE),B416)</f>
        <v>253</v>
      </c>
      <c r="F416">
        <v>29387.427474165626</v>
      </c>
      <c r="G416" s="2" t="s">
        <v>25</v>
      </c>
      <c r="H416">
        <v>2</v>
      </c>
      <c r="I416">
        <v>2</v>
      </c>
      <c r="J416">
        <v>0.5</v>
      </c>
      <c r="K416">
        <v>1.5</v>
      </c>
      <c r="L416" s="7">
        <v>0.94857037297447866</v>
      </c>
    </row>
    <row r="417" spans="1:12">
      <c r="A417" t="str">
        <f>C417&amp;"-"&amp;D417&amp;"-"&amp;G417&amp;"-"&amp;H417&amp;"-"&amp;K417</f>
        <v>7.5-f-A-3-2.5</v>
      </c>
      <c r="B417">
        <v>254</v>
      </c>
      <c r="C417">
        <v>7.5</v>
      </c>
      <c r="D417" s="2" t="s">
        <v>2</v>
      </c>
      <c r="E417">
        <f>_xlfn.IFNA(VLOOKUP(A417,'duo-out'!A$2:Q$5000,5,FALSE),B417)</f>
        <v>254</v>
      </c>
      <c r="F417">
        <v>31467.399353628669</v>
      </c>
      <c r="G417" s="2" t="s">
        <v>25</v>
      </c>
      <c r="H417">
        <v>3</v>
      </c>
      <c r="I417">
        <v>2</v>
      </c>
      <c r="J417">
        <v>0.5</v>
      </c>
      <c r="K417">
        <v>2.5</v>
      </c>
      <c r="L417" s="7">
        <v>1.9370007900114692</v>
      </c>
    </row>
    <row r="418" spans="1:12">
      <c r="A418" t="str">
        <f>C418&amp;"-"&amp;D418&amp;"-"&amp;G418&amp;"-"&amp;H418&amp;"-"&amp;K418</f>
        <v>7.5-f-A-3-1.5</v>
      </c>
      <c r="B418">
        <v>254</v>
      </c>
      <c r="C418">
        <v>7.5</v>
      </c>
      <c r="D418" s="2" t="s">
        <v>2</v>
      </c>
      <c r="E418">
        <f>_xlfn.IFNA(VLOOKUP(A418,'duo-out'!A$2:Q$5000,5,FALSE),B418)</f>
        <v>254</v>
      </c>
      <c r="F418">
        <v>31662.042002438502</v>
      </c>
      <c r="G418" s="2" t="s">
        <v>25</v>
      </c>
      <c r="H418">
        <v>3</v>
      </c>
      <c r="I418">
        <v>2</v>
      </c>
      <c r="J418">
        <v>0.5</v>
      </c>
      <c r="K418">
        <v>1.5</v>
      </c>
      <c r="L418" s="7">
        <v>2.0402857733683697</v>
      </c>
    </row>
    <row r="419" spans="1:12">
      <c r="A419" t="str">
        <f>C419&amp;"-"&amp;D419&amp;"-"&amp;G419&amp;"-"&amp;H419&amp;"-"&amp;K419</f>
        <v>7.5-f-C-0-0.5</v>
      </c>
      <c r="B419">
        <v>101</v>
      </c>
      <c r="C419">
        <v>7.5</v>
      </c>
      <c r="D419" s="2" t="s">
        <v>2</v>
      </c>
      <c r="E419">
        <f>_xlfn.IFNA(VLOOKUP(A419,'duo-out'!A$2:Q$5000,5,FALSE),B419)</f>
        <v>101</v>
      </c>
      <c r="F419">
        <v>32795.363209024501</v>
      </c>
      <c r="G419" s="2" t="s">
        <v>22</v>
      </c>
      <c r="H419">
        <v>0</v>
      </c>
      <c r="I419">
        <v>0</v>
      </c>
      <c r="J419">
        <v>0.5</v>
      </c>
      <c r="K419">
        <v>0.5</v>
      </c>
      <c r="L419" s="7">
        <v>182.05642030260799</v>
      </c>
    </row>
    <row r="420" spans="1:12">
      <c r="A420" t="str">
        <f>C420&amp;"-"&amp;D420&amp;"-"&amp;G420&amp;"-"&amp;H420&amp;"-"&amp;K420</f>
        <v>7.5-f-A-4-2.5</v>
      </c>
      <c r="B420">
        <v>255</v>
      </c>
      <c r="C420">
        <v>7.5</v>
      </c>
      <c r="D420" s="2" t="s">
        <v>2</v>
      </c>
      <c r="E420">
        <f>_xlfn.IFNA(VLOOKUP(A420,'duo-out'!A$2:Q$5000,5,FALSE),B420)</f>
        <v>255</v>
      </c>
      <c r="F420">
        <v>33506.105965228002</v>
      </c>
      <c r="G420" s="2" t="s">
        <v>25</v>
      </c>
      <c r="H420">
        <v>4</v>
      </c>
      <c r="I420">
        <v>2</v>
      </c>
      <c r="J420">
        <v>0.5</v>
      </c>
      <c r="K420">
        <v>2.5</v>
      </c>
      <c r="L420" s="7">
        <v>0.76818088824663155</v>
      </c>
    </row>
    <row r="421" spans="1:12">
      <c r="A421" t="str">
        <f>C421&amp;"-"&amp;D421&amp;"-"&amp;G421&amp;"-"&amp;H421&amp;"-"&amp;K421</f>
        <v>7.5-f-A-4-1.5</v>
      </c>
      <c r="B421">
        <v>255</v>
      </c>
      <c r="C421">
        <v>7.5</v>
      </c>
      <c r="D421" s="2" t="s">
        <v>2</v>
      </c>
      <c r="E421">
        <f>_xlfn.IFNA(VLOOKUP(A421,'duo-out'!A$2:Q$5000,5,FALSE),B421)</f>
        <v>255</v>
      </c>
      <c r="F421">
        <v>33685.512509574</v>
      </c>
      <c r="G421" s="2" t="s">
        <v>25</v>
      </c>
      <c r="H421">
        <v>4</v>
      </c>
      <c r="I421">
        <v>2</v>
      </c>
      <c r="J421">
        <v>0.5</v>
      </c>
      <c r="K421">
        <v>1.5</v>
      </c>
      <c r="L421" s="7">
        <v>0.76818088824663155</v>
      </c>
    </row>
    <row r="422" spans="1:12">
      <c r="A422" t="str">
        <f>C422&amp;"-"&amp;D422&amp;"-"&amp;G422&amp;"-"&amp;H422&amp;"-"&amp;K422</f>
        <v>7.5-f-A-5-2.5</v>
      </c>
      <c r="B422">
        <v>256</v>
      </c>
      <c r="C422">
        <v>7.5</v>
      </c>
      <c r="D422" s="2" t="s">
        <v>2</v>
      </c>
      <c r="E422">
        <f>_xlfn.IFNA(VLOOKUP(A422,'duo-out'!A$2:Q$5000,5,FALSE),B422)</f>
        <v>256</v>
      </c>
      <c r="F422">
        <v>35252.573949594</v>
      </c>
      <c r="G422" s="2" t="s">
        <v>25</v>
      </c>
      <c r="H422">
        <v>5</v>
      </c>
      <c r="I422">
        <v>2</v>
      </c>
      <c r="J422">
        <v>0.5</v>
      </c>
      <c r="K422">
        <v>2.5</v>
      </c>
      <c r="L422" s="7">
        <v>0.73395289278439235</v>
      </c>
    </row>
    <row r="423" spans="1:12">
      <c r="A423" t="str">
        <f>C423&amp;"-"&amp;D423&amp;"-"&amp;G423&amp;"-"&amp;H423&amp;"-"&amp;K423</f>
        <v>7.5-f-C-1-0.5</v>
      </c>
      <c r="B423">
        <v>102</v>
      </c>
      <c r="C423">
        <v>7.5</v>
      </c>
      <c r="D423" s="2" t="s">
        <v>2</v>
      </c>
      <c r="E423">
        <f>_xlfn.IFNA(VLOOKUP(A423,'duo-out'!A$2:Q$5000,5,FALSE),B423)</f>
        <v>102</v>
      </c>
      <c r="F423">
        <v>35352.966600777661</v>
      </c>
      <c r="G423" s="2" t="s">
        <v>22</v>
      </c>
      <c r="H423">
        <v>1</v>
      </c>
      <c r="I423">
        <v>0</v>
      </c>
      <c r="J423">
        <v>0.5</v>
      </c>
      <c r="K423">
        <v>0.5</v>
      </c>
      <c r="L423" s="7">
        <v>1.5309059120638666</v>
      </c>
    </row>
    <row r="424" spans="1:12">
      <c r="A424" t="str">
        <f>C424&amp;"-"&amp;D424&amp;"-"&amp;G424&amp;"-"&amp;H424&amp;"-"&amp;K424</f>
        <v>7.5-f-A-5-1.5</v>
      </c>
      <c r="B424">
        <v>256</v>
      </c>
      <c r="C424">
        <v>7.5</v>
      </c>
      <c r="D424" s="2" t="s">
        <v>2</v>
      </c>
      <c r="E424">
        <f>_xlfn.IFNA(VLOOKUP(A424,'duo-out'!A$2:Q$5000,5,FALSE),B424)</f>
        <v>256</v>
      </c>
      <c r="F424">
        <v>35412.789611654</v>
      </c>
      <c r="G424" s="2" t="s">
        <v>25</v>
      </c>
      <c r="H424">
        <v>5</v>
      </c>
      <c r="I424">
        <v>2</v>
      </c>
      <c r="J424">
        <v>0.5</v>
      </c>
      <c r="K424">
        <v>1.5</v>
      </c>
      <c r="L424" s="7">
        <v>0.73395289278439235</v>
      </c>
    </row>
    <row r="425" spans="1:12">
      <c r="A425" t="str">
        <f>C425&amp;"-"&amp;D425&amp;"-"&amp;G425&amp;"-"&amp;H425&amp;"-"&amp;K425</f>
        <v>7.5-f-C-2-0.5</v>
      </c>
      <c r="B425">
        <v>103</v>
      </c>
      <c r="C425">
        <v>7.5</v>
      </c>
      <c r="D425" s="2" t="s">
        <v>2</v>
      </c>
      <c r="E425">
        <f>_xlfn.IFNA(VLOOKUP(A425,'duo-out'!A$2:Q$5000,5,FALSE),B425)</f>
        <v>103</v>
      </c>
      <c r="F425">
        <v>37655.746063513332</v>
      </c>
      <c r="G425" s="2" t="s">
        <v>22</v>
      </c>
      <c r="H425">
        <v>2</v>
      </c>
      <c r="I425">
        <v>0</v>
      </c>
      <c r="J425">
        <v>0.5</v>
      </c>
      <c r="K425">
        <v>0.5</v>
      </c>
      <c r="L425" s="7">
        <v>1.3833296494790666</v>
      </c>
    </row>
    <row r="426" spans="1:12">
      <c r="A426" t="str">
        <f>C426&amp;"-"&amp;D426&amp;"-"&amp;G426&amp;"-"&amp;H426&amp;"-"&amp;K426</f>
        <v>7.5-f-D-2-0.5</v>
      </c>
      <c r="B426">
        <v>153</v>
      </c>
      <c r="C426">
        <v>7.5</v>
      </c>
      <c r="D426" s="2" t="s">
        <v>2</v>
      </c>
      <c r="E426">
        <f>_xlfn.IFNA(VLOOKUP(A426,'duo-out'!A$2:Q$5000,5,FALSE),B426)</f>
        <v>153</v>
      </c>
      <c r="F426">
        <v>64902.926746080593</v>
      </c>
      <c r="G426" s="2" t="s">
        <v>23</v>
      </c>
      <c r="H426">
        <v>2</v>
      </c>
      <c r="I426">
        <v>1</v>
      </c>
      <c r="J426">
        <v>0.5</v>
      </c>
      <c r="K426">
        <v>0.5</v>
      </c>
      <c r="L426" s="7">
        <v>0.55071345269687233</v>
      </c>
    </row>
    <row r="427" spans="1:12">
      <c r="A427" t="str">
        <f>C427&amp;"-"&amp;D427&amp;"-"&amp;G427&amp;"-"&amp;H427&amp;"-"&amp;K427</f>
        <v>7.5-f-D-2-1.5</v>
      </c>
      <c r="B427">
        <v>153</v>
      </c>
      <c r="C427">
        <v>7.5</v>
      </c>
      <c r="D427" s="2" t="s">
        <v>2</v>
      </c>
      <c r="E427">
        <f>_xlfn.IFNA(VLOOKUP(A427,'duo-out'!A$2:Q$5000,5,FALSE),B427)</f>
        <v>153</v>
      </c>
      <c r="F427">
        <v>65106.936021944603</v>
      </c>
      <c r="G427" s="2" t="s">
        <v>23</v>
      </c>
      <c r="H427">
        <v>2</v>
      </c>
      <c r="I427">
        <v>1</v>
      </c>
      <c r="J427">
        <v>0.5</v>
      </c>
      <c r="K427">
        <v>1.5</v>
      </c>
      <c r="L427" s="7">
        <v>0.55071345269687233</v>
      </c>
    </row>
    <row r="428" spans="1:12">
      <c r="A428" t="str">
        <f>C428&amp;"-"&amp;D428&amp;"-"&amp;G428&amp;"-"&amp;H428&amp;"-"&amp;K428</f>
        <v>7.5-f-E-2-0.5</v>
      </c>
      <c r="B428">
        <v>203</v>
      </c>
      <c r="C428">
        <v>7.5</v>
      </c>
      <c r="D428" s="2" t="s">
        <v>2</v>
      </c>
      <c r="E428">
        <f>_xlfn.IFNA(VLOOKUP(A428,'duo-out'!A$2:Q$5000,5,FALSE),B428)</f>
        <v>203</v>
      </c>
      <c r="F428">
        <v>69646.137796172334</v>
      </c>
      <c r="G428" s="2" t="s">
        <v>24</v>
      </c>
      <c r="H428">
        <v>2</v>
      </c>
      <c r="I428">
        <v>0</v>
      </c>
      <c r="J428">
        <v>0.5</v>
      </c>
      <c r="K428">
        <v>0.5</v>
      </c>
      <c r="L428" s="7">
        <v>0.75983568565159243</v>
      </c>
    </row>
    <row r="429" spans="1:12">
      <c r="A429" t="str">
        <f>C429&amp;"-"&amp;D429&amp;"-"&amp;G429&amp;"-"&amp;H429&amp;"-"&amp;K429</f>
        <v>8.5-e-X-0-0.5</v>
      </c>
      <c r="B429">
        <v>1</v>
      </c>
      <c r="C429">
        <v>8.5</v>
      </c>
      <c r="D429" s="2" t="s">
        <v>1</v>
      </c>
      <c r="E429">
        <f>_xlfn.IFNA(VLOOKUP(A429,'duo-out'!A$2:Q$5000,5,FALSE),B429)</f>
        <v>1</v>
      </c>
      <c r="F429">
        <v>1001.990053335</v>
      </c>
      <c r="G429" s="2" t="s">
        <v>20</v>
      </c>
      <c r="H429">
        <v>0</v>
      </c>
      <c r="I429">
        <v>1</v>
      </c>
      <c r="J429">
        <v>0.5</v>
      </c>
      <c r="K429">
        <v>0.5</v>
      </c>
      <c r="L429" s="7">
        <v>212.10613514903068</v>
      </c>
    </row>
    <row r="430" spans="1:12">
      <c r="A430" t="str">
        <f>C430&amp;"-"&amp;D430&amp;"-"&amp;G430&amp;"-"&amp;H430&amp;"-"&amp;K430</f>
        <v>8.5-e-X-0-1.5</v>
      </c>
      <c r="B430">
        <v>1</v>
      </c>
      <c r="C430">
        <v>8.5</v>
      </c>
      <c r="D430" s="2" t="s">
        <v>1</v>
      </c>
      <c r="E430">
        <f>_xlfn.IFNA(VLOOKUP(A430,'duo-out'!A$2:Q$5000,5,FALSE),B430)</f>
        <v>1</v>
      </c>
      <c r="F430">
        <v>1248.888425397</v>
      </c>
      <c r="G430" s="2" t="s">
        <v>20</v>
      </c>
      <c r="H430">
        <v>0</v>
      </c>
      <c r="I430">
        <v>1</v>
      </c>
      <c r="J430">
        <v>0.5</v>
      </c>
      <c r="K430">
        <v>1.5</v>
      </c>
      <c r="L430" s="7">
        <v>106.45752262275991</v>
      </c>
    </row>
    <row r="431" spans="1:12">
      <c r="A431" t="str">
        <f>C431&amp;"-"&amp;D431&amp;"-"&amp;G431&amp;"-"&amp;H431&amp;"-"&amp;K431</f>
        <v>8.5-e-X-1-0.5</v>
      </c>
      <c r="B431">
        <v>2</v>
      </c>
      <c r="C431">
        <v>8.5</v>
      </c>
      <c r="D431" s="2" t="s">
        <v>1</v>
      </c>
      <c r="E431">
        <f>_xlfn.IFNA(VLOOKUP(A431,'duo-out'!A$2:Q$5000,5,FALSE),B431)</f>
        <v>2</v>
      </c>
      <c r="F431">
        <v>3696.8137502909999</v>
      </c>
      <c r="G431" s="2" t="s">
        <v>20</v>
      </c>
      <c r="H431">
        <v>1</v>
      </c>
      <c r="I431">
        <v>1</v>
      </c>
      <c r="J431">
        <v>0.5</v>
      </c>
      <c r="K431">
        <v>0.5</v>
      </c>
      <c r="L431" s="7">
        <v>3.5288617733292424</v>
      </c>
    </row>
    <row r="432" spans="1:12">
      <c r="A432" t="str">
        <f>C432&amp;"-"&amp;D432&amp;"-"&amp;G432&amp;"-"&amp;H432&amp;"-"&amp;K432</f>
        <v>8.5-e-X-1-1.5</v>
      </c>
      <c r="B432">
        <v>2</v>
      </c>
      <c r="C432">
        <v>8.5</v>
      </c>
      <c r="D432" s="2" t="s">
        <v>1</v>
      </c>
      <c r="E432">
        <f>_xlfn.IFNA(VLOOKUP(A432,'duo-out'!A$2:Q$5000,5,FALSE),B432)</f>
        <v>2</v>
      </c>
      <c r="F432">
        <v>3934.3887685770001</v>
      </c>
      <c r="G432" s="2" t="s">
        <v>20</v>
      </c>
      <c r="H432">
        <v>1</v>
      </c>
      <c r="I432">
        <v>1</v>
      </c>
      <c r="J432">
        <v>0.5</v>
      </c>
      <c r="K432">
        <v>1.5</v>
      </c>
      <c r="L432" s="7">
        <v>1.9738766496854141</v>
      </c>
    </row>
    <row r="433" spans="1:12">
      <c r="A433" t="str">
        <f>C433&amp;"-"&amp;D433&amp;"-"&amp;G433&amp;"-"&amp;H433&amp;"-"&amp;K433</f>
        <v>8.5-e-X-2-0.5</v>
      </c>
      <c r="B433">
        <v>3</v>
      </c>
      <c r="C433">
        <v>8.5</v>
      </c>
      <c r="D433" s="2" t="s">
        <v>1</v>
      </c>
      <c r="E433">
        <f>_xlfn.IFNA(VLOOKUP(A433,'duo-out'!A$2:Q$5000,5,FALSE),B433)</f>
        <v>3</v>
      </c>
      <c r="F433">
        <v>6265.9016392459998</v>
      </c>
      <c r="G433" s="2" t="s">
        <v>20</v>
      </c>
      <c r="H433">
        <v>2</v>
      </c>
      <c r="I433">
        <v>1</v>
      </c>
      <c r="J433">
        <v>0.5</v>
      </c>
      <c r="K433">
        <v>0.5</v>
      </c>
      <c r="L433" s="7">
        <v>1.5938171577376095</v>
      </c>
    </row>
    <row r="434" spans="1:12">
      <c r="A434" t="str">
        <f>C434&amp;"-"&amp;D434&amp;"-"&amp;G434&amp;"-"&amp;H434&amp;"-"&amp;K434</f>
        <v>8.5-e-X-2-1.5</v>
      </c>
      <c r="B434">
        <v>3</v>
      </c>
      <c r="C434">
        <v>8.5</v>
      </c>
      <c r="D434" s="2" t="s">
        <v>1</v>
      </c>
      <c r="E434">
        <f>_xlfn.IFNA(VLOOKUP(A434,'duo-out'!A$2:Q$5000,5,FALSE),B434)</f>
        <v>3</v>
      </c>
      <c r="F434">
        <v>6494.2415868389999</v>
      </c>
      <c r="G434" s="2" t="s">
        <v>20</v>
      </c>
      <c r="H434">
        <v>2</v>
      </c>
      <c r="I434">
        <v>1</v>
      </c>
      <c r="J434">
        <v>0.5</v>
      </c>
      <c r="K434">
        <v>1.5</v>
      </c>
      <c r="L434" s="7">
        <v>1.5968628393413986</v>
      </c>
    </row>
    <row r="435" spans="1:12">
      <c r="A435" t="str">
        <f>C435&amp;"-"&amp;D435&amp;"-"&amp;G435&amp;"-"&amp;H435&amp;"-"&amp;K435</f>
        <v>8.5-e-X-3-0.5</v>
      </c>
      <c r="B435">
        <v>4</v>
      </c>
      <c r="C435">
        <v>8.5</v>
      </c>
      <c r="D435" s="2" t="s">
        <v>1</v>
      </c>
      <c r="E435">
        <f>_xlfn.IFNA(VLOOKUP(A435,'duo-out'!A$2:Q$5000,5,FALSE),B435)</f>
        <v>4</v>
      </c>
      <c r="F435">
        <v>8710.6348473729995</v>
      </c>
      <c r="G435" s="2" t="s">
        <v>20</v>
      </c>
      <c r="H435">
        <v>3</v>
      </c>
      <c r="I435">
        <v>1</v>
      </c>
      <c r="J435">
        <v>0.5</v>
      </c>
      <c r="K435">
        <v>0.5</v>
      </c>
      <c r="L435" s="7">
        <v>1.3346145475053106</v>
      </c>
    </row>
    <row r="436" spans="1:12">
      <c r="A436" t="str">
        <f>C436&amp;"-"&amp;D436&amp;"-"&amp;G436&amp;"-"&amp;H436&amp;"-"&amp;K436</f>
        <v>8.5-e-X-3-1.5</v>
      </c>
      <c r="B436">
        <v>4</v>
      </c>
      <c r="C436">
        <v>8.5</v>
      </c>
      <c r="D436" s="2" t="s">
        <v>1</v>
      </c>
      <c r="E436">
        <f>_xlfn.IFNA(VLOOKUP(A436,'duo-out'!A$2:Q$5000,5,FALSE),B436)</f>
        <v>4</v>
      </c>
      <c r="F436">
        <v>8929.7964992569996</v>
      </c>
      <c r="G436" s="2" t="s">
        <v>20</v>
      </c>
      <c r="H436">
        <v>3</v>
      </c>
      <c r="I436">
        <v>1</v>
      </c>
      <c r="J436">
        <v>0.5</v>
      </c>
      <c r="K436">
        <v>1.5</v>
      </c>
      <c r="L436" s="7">
        <v>1.1362983707165006</v>
      </c>
    </row>
    <row r="437" spans="1:12">
      <c r="A437" t="str">
        <f>C437&amp;"-"&amp;D437&amp;"-"&amp;G437&amp;"-"&amp;H437&amp;"-"&amp;K437</f>
        <v>8.5-e-X-4-0.5</v>
      </c>
      <c r="B437">
        <v>5</v>
      </c>
      <c r="C437">
        <v>8.5</v>
      </c>
      <c r="D437" s="2" t="s">
        <v>1</v>
      </c>
      <c r="E437">
        <f>_xlfn.IFNA(VLOOKUP(A437,'duo-out'!A$2:Q$5000,5,FALSE),B437)</f>
        <v>5</v>
      </c>
      <c r="F437">
        <v>11031.941929262999</v>
      </c>
      <c r="G437" s="2" t="s">
        <v>20</v>
      </c>
      <c r="H437">
        <v>4</v>
      </c>
      <c r="I437">
        <v>1</v>
      </c>
      <c r="J437">
        <v>0.5</v>
      </c>
      <c r="K437">
        <v>0.5</v>
      </c>
      <c r="L437" s="7">
        <v>0.78086604794024606</v>
      </c>
    </row>
    <row r="438" spans="1:12">
      <c r="A438" t="str">
        <f>C438&amp;"-"&amp;D438&amp;"-"&amp;G438&amp;"-"&amp;H438&amp;"-"&amp;K438</f>
        <v>8.5-e-X-4-1.5</v>
      </c>
      <c r="B438">
        <v>5</v>
      </c>
      <c r="C438">
        <v>8.5</v>
      </c>
      <c r="D438" s="2" t="s">
        <v>1</v>
      </c>
      <c r="E438">
        <f>_xlfn.IFNA(VLOOKUP(A438,'duo-out'!A$2:Q$5000,5,FALSE),B438)</f>
        <v>5</v>
      </c>
      <c r="F438">
        <v>11241.968330199001</v>
      </c>
      <c r="G438" s="2" t="s">
        <v>20</v>
      </c>
      <c r="H438">
        <v>4</v>
      </c>
      <c r="I438">
        <v>1</v>
      </c>
      <c r="J438">
        <v>0.5</v>
      </c>
      <c r="K438">
        <v>1.5</v>
      </c>
      <c r="L438" s="7">
        <v>0.78844142276824336</v>
      </c>
    </row>
    <row r="439" spans="1:12">
      <c r="A439" t="str">
        <f>C439&amp;"-"&amp;D439&amp;"-"&amp;G439&amp;"-"&amp;H439&amp;"-"&amp;K439</f>
        <v>8.5-e-X-5-0.5</v>
      </c>
      <c r="B439">
        <v>6</v>
      </c>
      <c r="C439">
        <v>8.5</v>
      </c>
      <c r="D439" s="2" t="s">
        <v>1</v>
      </c>
      <c r="E439">
        <f>_xlfn.IFNA(VLOOKUP(A439,'duo-out'!A$2:Q$5000,5,FALSE),B439)</f>
        <v>6</v>
      </c>
      <c r="F439">
        <v>13230.248965227</v>
      </c>
      <c r="G439" s="2" t="s">
        <v>20</v>
      </c>
      <c r="H439">
        <v>5</v>
      </c>
      <c r="I439">
        <v>1</v>
      </c>
      <c r="J439">
        <v>0.5</v>
      </c>
      <c r="K439">
        <v>0.5</v>
      </c>
      <c r="L439" s="7">
        <v>0.17988055122345206</v>
      </c>
    </row>
    <row r="440" spans="1:12">
      <c r="A440" t="str">
        <f>C440&amp;"-"&amp;D440&amp;"-"&amp;G440&amp;"-"&amp;H440&amp;"-"&amp;K440</f>
        <v>8.5-e-X-5-1.5</v>
      </c>
      <c r="B440">
        <v>6</v>
      </c>
      <c r="C440">
        <v>8.5</v>
      </c>
      <c r="D440" s="2" t="s">
        <v>1</v>
      </c>
      <c r="E440">
        <f>_xlfn.IFNA(VLOOKUP(A440,'duo-out'!A$2:Q$5000,5,FALSE),B440)</f>
        <v>6</v>
      </c>
      <c r="F440">
        <v>13431.165509574001</v>
      </c>
      <c r="G440" s="2" t="s">
        <v>20</v>
      </c>
      <c r="H440">
        <v>5</v>
      </c>
      <c r="I440">
        <v>1</v>
      </c>
      <c r="J440">
        <v>0.5</v>
      </c>
      <c r="K440">
        <v>1.5</v>
      </c>
      <c r="L440" s="7">
        <v>0.18007138002031131</v>
      </c>
    </row>
    <row r="441" spans="1:12">
      <c r="A441" t="str">
        <f>C441&amp;"-"&amp;D441&amp;"-"&amp;G441&amp;"-"&amp;H441&amp;"-"&amp;K441</f>
        <v>8.5-e-A-0-2.5</v>
      </c>
      <c r="B441">
        <v>251</v>
      </c>
      <c r="C441">
        <v>8.5</v>
      </c>
      <c r="D441" s="2" t="s">
        <v>1</v>
      </c>
      <c r="E441">
        <f>_xlfn.IFNA(VLOOKUP(A441,'duo-out'!A$2:Q$5000,5,FALSE),B441)</f>
        <v>251</v>
      </c>
      <c r="F441">
        <v>24200.701890435881</v>
      </c>
      <c r="G441" s="2" t="s">
        <v>25</v>
      </c>
      <c r="H441">
        <v>0</v>
      </c>
      <c r="I441">
        <v>2</v>
      </c>
      <c r="J441">
        <v>0.5</v>
      </c>
      <c r="K441">
        <v>2.5</v>
      </c>
      <c r="L441" s="7">
        <v>182.05642030260799</v>
      </c>
    </row>
    <row r="442" spans="1:12">
      <c r="A442" t="str">
        <f>C442&amp;"-"&amp;D442&amp;"-"&amp;G442&amp;"-"&amp;H442&amp;"-"&amp;K442</f>
        <v>8.5-e-A-0-1.5</v>
      </c>
      <c r="B442">
        <v>251</v>
      </c>
      <c r="C442">
        <v>8.5</v>
      </c>
      <c r="D442" s="2" t="s">
        <v>1</v>
      </c>
      <c r="E442">
        <f>_xlfn.IFNA(VLOOKUP(A442,'duo-out'!A$2:Q$5000,5,FALSE),B442)</f>
        <v>251</v>
      </c>
      <c r="F442">
        <v>24458.709722326745</v>
      </c>
      <c r="G442" s="2" t="s">
        <v>25</v>
      </c>
      <c r="H442">
        <v>0</v>
      </c>
      <c r="I442">
        <v>2</v>
      </c>
      <c r="J442">
        <v>0.5</v>
      </c>
      <c r="K442">
        <v>1.5</v>
      </c>
      <c r="L442" s="7">
        <v>176.22416733495331</v>
      </c>
    </row>
    <row r="443" spans="1:12">
      <c r="A443" t="str">
        <f>C443&amp;"-"&amp;D443&amp;"-"&amp;G443&amp;"-"&amp;H443&amp;"-"&amp;K443</f>
        <v>8.5-e-B-0-0.5</v>
      </c>
      <c r="B443">
        <v>51</v>
      </c>
      <c r="C443">
        <v>8.5</v>
      </c>
      <c r="D443" s="2" t="s">
        <v>1</v>
      </c>
      <c r="E443">
        <f>_xlfn.IFNA(VLOOKUP(A443,'duo-out'!A$2:Q$5000,5,FALSE),B443)</f>
        <v>51</v>
      </c>
      <c r="F443">
        <v>26818.437219014926</v>
      </c>
      <c r="G443" s="2" t="s">
        <v>21</v>
      </c>
      <c r="H443">
        <v>0</v>
      </c>
      <c r="I443">
        <v>0</v>
      </c>
      <c r="J443">
        <v>0.5</v>
      </c>
      <c r="K443">
        <v>0.5</v>
      </c>
      <c r="L443" s="7">
        <v>182.05642030260799</v>
      </c>
    </row>
    <row r="444" spans="1:12">
      <c r="A444" t="str">
        <f>C444&amp;"-"&amp;D444&amp;"-"&amp;G444&amp;"-"&amp;H444&amp;"-"&amp;K444</f>
        <v>8.5-e-A-1-2.5</v>
      </c>
      <c r="B444">
        <v>252</v>
      </c>
      <c r="C444">
        <v>8.5</v>
      </c>
      <c r="D444" s="2" t="s">
        <v>1</v>
      </c>
      <c r="E444">
        <f>_xlfn.IFNA(VLOOKUP(A444,'duo-out'!A$2:Q$5000,5,FALSE),B444)</f>
        <v>252</v>
      </c>
      <c r="F444">
        <v>26892.669848483285</v>
      </c>
      <c r="G444" s="2" t="s">
        <v>25</v>
      </c>
      <c r="H444">
        <v>1</v>
      </c>
      <c r="I444">
        <v>2</v>
      </c>
      <c r="J444">
        <v>0.5</v>
      </c>
      <c r="K444">
        <v>2.5</v>
      </c>
      <c r="L444" s="7">
        <v>1.5309059120638666</v>
      </c>
    </row>
    <row r="445" spans="1:12">
      <c r="A445" t="str">
        <f>C445&amp;"-"&amp;D445&amp;"-"&amp;G445&amp;"-"&amp;H445&amp;"-"&amp;K445</f>
        <v>8.5-e-A-1-1.5</v>
      </c>
      <c r="B445">
        <v>252</v>
      </c>
      <c r="C445">
        <v>8.5</v>
      </c>
      <c r="D445" s="2" t="s">
        <v>1</v>
      </c>
      <c r="E445">
        <f>_xlfn.IFNA(VLOOKUP(A445,'duo-out'!A$2:Q$5000,5,FALSE),B445)</f>
        <v>252</v>
      </c>
      <c r="F445">
        <v>27138.545694666831</v>
      </c>
      <c r="G445" s="2" t="s">
        <v>25</v>
      </c>
      <c r="H445">
        <v>1</v>
      </c>
      <c r="I445">
        <v>2</v>
      </c>
      <c r="J445">
        <v>0.5</v>
      </c>
      <c r="K445">
        <v>1.5</v>
      </c>
      <c r="L445" s="7">
        <v>1.5309059120638666</v>
      </c>
    </row>
    <row r="446" spans="1:12">
      <c r="A446" t="str">
        <f>C446&amp;"-"&amp;D446&amp;"-"&amp;G446&amp;"-"&amp;H446&amp;"-"&amp;K446</f>
        <v>8.5-e-B-1-0.5</v>
      </c>
      <c r="B446">
        <v>52</v>
      </c>
      <c r="C446">
        <v>8.5</v>
      </c>
      <c r="D446" s="2" t="s">
        <v>1</v>
      </c>
      <c r="E446">
        <f>_xlfn.IFNA(VLOOKUP(A446,'duo-out'!A$2:Q$5000,5,FALSE),B446)</f>
        <v>52</v>
      </c>
      <c r="F446">
        <v>28469.977351333637</v>
      </c>
      <c r="G446" s="2" t="s">
        <v>21</v>
      </c>
      <c r="H446">
        <v>1</v>
      </c>
      <c r="I446">
        <v>0</v>
      </c>
      <c r="J446">
        <v>0.5</v>
      </c>
      <c r="K446">
        <v>0.5</v>
      </c>
      <c r="L446" s="7">
        <v>0.96593632892484571</v>
      </c>
    </row>
    <row r="447" spans="1:12">
      <c r="A447" t="str">
        <f>C447&amp;"-"&amp;D447&amp;"-"&amp;G447&amp;"-"&amp;H447&amp;"-"&amp;K447</f>
        <v>8.5-e-A-2-2.5</v>
      </c>
      <c r="B447">
        <v>253</v>
      </c>
      <c r="C447">
        <v>8.5</v>
      </c>
      <c r="D447" s="2" t="s">
        <v>1</v>
      </c>
      <c r="E447">
        <f>_xlfn.IFNA(VLOOKUP(A447,'duo-out'!A$2:Q$5000,5,FALSE),B447)</f>
        <v>253</v>
      </c>
      <c r="F447">
        <v>29387.1722064936</v>
      </c>
      <c r="G447" s="2" t="s">
        <v>25</v>
      </c>
      <c r="H447">
        <v>2</v>
      </c>
      <c r="I447">
        <v>2</v>
      </c>
      <c r="J447">
        <v>0.5</v>
      </c>
      <c r="K447">
        <v>2.5</v>
      </c>
      <c r="L447" s="7">
        <v>1.1296213662761483</v>
      </c>
    </row>
    <row r="448" spans="1:12">
      <c r="A448" t="str">
        <f>C448&amp;"-"&amp;D448&amp;"-"&amp;G448&amp;"-"&amp;H448&amp;"-"&amp;K448</f>
        <v>8.5-e-A-2-1.5</v>
      </c>
      <c r="B448">
        <v>253</v>
      </c>
      <c r="C448">
        <v>8.5</v>
      </c>
      <c r="D448" s="2" t="s">
        <v>1</v>
      </c>
      <c r="E448">
        <f>_xlfn.IFNA(VLOOKUP(A448,'duo-out'!A$2:Q$5000,5,FALSE),B448)</f>
        <v>253</v>
      </c>
      <c r="F448">
        <v>29619.748732246331</v>
      </c>
      <c r="G448" s="2" t="s">
        <v>25</v>
      </c>
      <c r="H448">
        <v>2</v>
      </c>
      <c r="I448">
        <v>2</v>
      </c>
      <c r="J448">
        <v>0.5</v>
      </c>
      <c r="K448">
        <v>1.5</v>
      </c>
      <c r="L448" s="7">
        <v>1.339332933917212</v>
      </c>
    </row>
    <row r="449" spans="1:12">
      <c r="A449" t="str">
        <f>C449&amp;"-"&amp;D449&amp;"-"&amp;G449&amp;"-"&amp;H449&amp;"-"&amp;K449</f>
        <v>8.5-e-A-3-2.5</v>
      </c>
      <c r="B449">
        <v>254</v>
      </c>
      <c r="C449">
        <v>8.5</v>
      </c>
      <c r="D449" s="2" t="s">
        <v>1</v>
      </c>
      <c r="E449">
        <f>_xlfn.IFNA(VLOOKUP(A449,'duo-out'!A$2:Q$5000,5,FALSE),B449)</f>
        <v>254</v>
      </c>
      <c r="F449">
        <v>31661.863834345502</v>
      </c>
      <c r="G449" s="2" t="s">
        <v>25</v>
      </c>
      <c r="H449">
        <v>3</v>
      </c>
      <c r="I449">
        <v>2</v>
      </c>
      <c r="J449">
        <v>0.5</v>
      </c>
      <c r="K449">
        <v>2.5</v>
      </c>
      <c r="L449" s="7">
        <v>1.4396011042123085</v>
      </c>
    </row>
    <row r="450" spans="1:12">
      <c r="A450" t="str">
        <f>C450&amp;"-"&amp;D450&amp;"-"&amp;G450&amp;"-"&amp;H450&amp;"-"&amp;K450</f>
        <v>8.5-e-C-0-0.5</v>
      </c>
      <c r="B450">
        <v>101</v>
      </c>
      <c r="C450">
        <v>8.5</v>
      </c>
      <c r="D450" s="2" t="s">
        <v>1</v>
      </c>
      <c r="E450">
        <f>_xlfn.IFNA(VLOOKUP(A450,'duo-out'!A$2:Q$5000,5,FALSE),B450)</f>
        <v>101</v>
      </c>
      <c r="F450">
        <v>32795.738021160898</v>
      </c>
      <c r="G450" s="2" t="s">
        <v>22</v>
      </c>
      <c r="H450">
        <v>0</v>
      </c>
      <c r="I450">
        <v>0</v>
      </c>
      <c r="J450">
        <v>0.5</v>
      </c>
      <c r="K450">
        <v>0.5</v>
      </c>
      <c r="L450" s="7">
        <v>182.05642030260799</v>
      </c>
    </row>
    <row r="451" spans="1:12">
      <c r="A451" t="str">
        <f>C451&amp;"-"&amp;D451&amp;"-"&amp;G451&amp;"-"&amp;H451&amp;"-"&amp;K451</f>
        <v>8.5-e-A-4-2.5</v>
      </c>
      <c r="B451">
        <v>255</v>
      </c>
      <c r="C451">
        <v>8.5</v>
      </c>
      <c r="D451" s="2" t="s">
        <v>1</v>
      </c>
      <c r="E451">
        <f>_xlfn.IFNA(VLOOKUP(A451,'duo-out'!A$2:Q$5000,5,FALSE),B451)</f>
        <v>255</v>
      </c>
      <c r="F451">
        <v>33685.382431703001</v>
      </c>
      <c r="G451" s="2" t="s">
        <v>25</v>
      </c>
      <c r="H451">
        <v>4</v>
      </c>
      <c r="I451">
        <v>2</v>
      </c>
      <c r="J451">
        <v>0.5</v>
      </c>
      <c r="K451">
        <v>2.5</v>
      </c>
      <c r="L451" s="7">
        <v>0.76818088824663155</v>
      </c>
    </row>
    <row r="452" spans="1:12">
      <c r="A452" t="str">
        <f>C452&amp;"-"&amp;D452&amp;"-"&amp;G452&amp;"-"&amp;H452&amp;"-"&amp;K452</f>
        <v>8.5-e-C-1-0.5</v>
      </c>
      <c r="B452">
        <v>102</v>
      </c>
      <c r="C452">
        <v>8.5</v>
      </c>
      <c r="D452" s="2" t="s">
        <v>1</v>
      </c>
      <c r="E452">
        <f>_xlfn.IFNA(VLOOKUP(A452,'duo-out'!A$2:Q$5000,5,FALSE),B452)</f>
        <v>102</v>
      </c>
      <c r="F452">
        <v>35353.245299452341</v>
      </c>
      <c r="G452" s="2" t="s">
        <v>22</v>
      </c>
      <c r="H452">
        <v>1</v>
      </c>
      <c r="I452">
        <v>0</v>
      </c>
      <c r="J452">
        <v>0.5</v>
      </c>
      <c r="K452">
        <v>0.5</v>
      </c>
      <c r="L452" s="7">
        <v>1.5309059120638666</v>
      </c>
    </row>
    <row r="453" spans="1:12">
      <c r="A453" t="str">
        <f>C453&amp;"-"&amp;D453&amp;"-"&amp;G453&amp;"-"&amp;H453&amp;"-"&amp;K453</f>
        <v>8.5-e-A-5-2.5</v>
      </c>
      <c r="B453">
        <v>256</v>
      </c>
      <c r="C453">
        <v>8.5</v>
      </c>
      <c r="D453" s="2" t="s">
        <v>1</v>
      </c>
      <c r="E453">
        <f>_xlfn.IFNA(VLOOKUP(A453,'duo-out'!A$2:Q$5000,5,FALSE),B453)</f>
        <v>256</v>
      </c>
      <c r="F453">
        <v>35412.586450631999</v>
      </c>
      <c r="G453" s="2" t="s">
        <v>25</v>
      </c>
      <c r="H453">
        <v>5</v>
      </c>
      <c r="I453">
        <v>2</v>
      </c>
      <c r="J453">
        <v>0.5</v>
      </c>
      <c r="K453">
        <v>2.5</v>
      </c>
      <c r="L453" s="7">
        <v>0.73395289278439235</v>
      </c>
    </row>
    <row r="454" spans="1:12">
      <c r="A454" t="str">
        <f>C454&amp;"-"&amp;D454&amp;"-"&amp;G454&amp;"-"&amp;H454&amp;"-"&amp;K454</f>
        <v>8.5-e-A-5-1.5</v>
      </c>
      <c r="B454">
        <v>256</v>
      </c>
      <c r="C454">
        <v>8.5</v>
      </c>
      <c r="D454" s="2" t="s">
        <v>1</v>
      </c>
      <c r="E454">
        <f>_xlfn.IFNA(VLOOKUP(A454,'duo-out'!A$2:Q$5000,5,FALSE),B454)</f>
        <v>256</v>
      </c>
      <c r="F454">
        <v>35591.477436401998</v>
      </c>
      <c r="G454" s="2" t="s">
        <v>25</v>
      </c>
      <c r="H454">
        <v>5</v>
      </c>
      <c r="I454">
        <v>2</v>
      </c>
      <c r="J454">
        <v>0.5</v>
      </c>
      <c r="K454">
        <v>1.5</v>
      </c>
      <c r="L454" s="7">
        <v>0.73395289278439235</v>
      </c>
    </row>
    <row r="455" spans="1:12">
      <c r="A455" t="str">
        <f>C455&amp;"-"&amp;D455&amp;"-"&amp;G455&amp;"-"&amp;H455&amp;"-"&amp;K455</f>
        <v>8.5-e-C-2-0.5</v>
      </c>
      <c r="B455">
        <v>103</v>
      </c>
      <c r="C455">
        <v>8.5</v>
      </c>
      <c r="D455" s="2" t="s">
        <v>1</v>
      </c>
      <c r="E455">
        <f>_xlfn.IFNA(VLOOKUP(A455,'duo-out'!A$2:Q$5000,5,FALSE),B455)</f>
        <v>103</v>
      </c>
      <c r="F455">
        <v>37656.058917719005</v>
      </c>
      <c r="G455" s="2" t="s">
        <v>22</v>
      </c>
      <c r="H455">
        <v>2</v>
      </c>
      <c r="I455">
        <v>0</v>
      </c>
      <c r="J455">
        <v>0.5</v>
      </c>
      <c r="K455">
        <v>0.5</v>
      </c>
      <c r="L455" s="7">
        <v>1.0483678333302218</v>
      </c>
    </row>
    <row r="456" spans="1:12">
      <c r="A456" t="str">
        <f>C456&amp;"-"&amp;D456&amp;"-"&amp;G456&amp;"-"&amp;H456&amp;"-"&amp;K456</f>
        <v>8.5-e-D-2-0.5</v>
      </c>
      <c r="B456">
        <v>153</v>
      </c>
      <c r="C456">
        <v>8.5</v>
      </c>
      <c r="D456" s="2" t="s">
        <v>1</v>
      </c>
      <c r="E456">
        <f>_xlfn.IFNA(VLOOKUP(A456,'duo-out'!A$2:Q$5000,5,FALSE),B456)</f>
        <v>153</v>
      </c>
      <c r="F456">
        <v>65104.410131696801</v>
      </c>
      <c r="G456" s="2" t="s">
        <v>23</v>
      </c>
      <c r="H456">
        <v>2</v>
      </c>
      <c r="I456">
        <v>1</v>
      </c>
      <c r="J456">
        <v>0.5</v>
      </c>
      <c r="K456">
        <v>0.5</v>
      </c>
      <c r="L456" s="7">
        <v>0.63260363718763468</v>
      </c>
    </row>
    <row r="457" spans="1:12">
      <c r="A457" t="str">
        <f>C457&amp;"-"&amp;D457&amp;"-"&amp;G457&amp;"-"&amp;H457&amp;"-"&amp;K457</f>
        <v>8.5-e-D-2-1.5</v>
      </c>
      <c r="B457">
        <v>153</v>
      </c>
      <c r="C457">
        <v>8.5</v>
      </c>
      <c r="D457" s="2" t="s">
        <v>1</v>
      </c>
      <c r="E457">
        <f>_xlfn.IFNA(VLOOKUP(A457,'duo-out'!A$2:Q$5000,5,FALSE),B457)</f>
        <v>153</v>
      </c>
      <c r="F457">
        <v>65352.807019631597</v>
      </c>
      <c r="G457" s="2" t="s">
        <v>23</v>
      </c>
      <c r="H457">
        <v>2</v>
      </c>
      <c r="I457">
        <v>1</v>
      </c>
      <c r="J457">
        <v>0.5</v>
      </c>
      <c r="K457">
        <v>1.5</v>
      </c>
      <c r="L457" s="7">
        <v>0.55071345269687233</v>
      </c>
    </row>
    <row r="458" spans="1:12">
      <c r="A458" t="str">
        <f>C458&amp;"-"&amp;D458&amp;"-"&amp;G458&amp;"-"&amp;H458&amp;"-"&amp;K458</f>
        <v>8.5-e-E-2-0.5</v>
      </c>
      <c r="B458">
        <v>203</v>
      </c>
      <c r="C458">
        <v>8.5</v>
      </c>
      <c r="D458" s="2" t="s">
        <v>1</v>
      </c>
      <c r="E458">
        <f>_xlfn.IFNA(VLOOKUP(A458,'duo-out'!A$2:Q$5000,5,FALSE),B458)</f>
        <v>203</v>
      </c>
      <c r="F458">
        <v>69647.788718785334</v>
      </c>
      <c r="G458" s="2" t="s">
        <v>24</v>
      </c>
      <c r="H458">
        <v>2</v>
      </c>
      <c r="I458">
        <v>0</v>
      </c>
      <c r="J458">
        <v>0.5</v>
      </c>
      <c r="K458">
        <v>0.5</v>
      </c>
      <c r="L458" s="7">
        <v>0.60793859918943438</v>
      </c>
    </row>
    <row r="459" spans="1:12">
      <c r="A459" t="str">
        <f>C459&amp;"-"&amp;D459&amp;"-"&amp;G459&amp;"-"&amp;H459&amp;"-"&amp;K459</f>
        <v>8.5-f-X-0-0.5</v>
      </c>
      <c r="B459">
        <v>1</v>
      </c>
      <c r="C459">
        <v>8.5</v>
      </c>
      <c r="D459" s="2" t="s">
        <v>2</v>
      </c>
      <c r="E459">
        <f>_xlfn.IFNA(VLOOKUP(A459,'duo-out'!A$2:Q$5000,5,FALSE),B459)</f>
        <v>1</v>
      </c>
      <c r="F459">
        <v>999.44969642599995</v>
      </c>
      <c r="G459" s="2" t="s">
        <v>20</v>
      </c>
      <c r="H459">
        <v>0</v>
      </c>
      <c r="I459">
        <v>1</v>
      </c>
      <c r="J459">
        <v>0.5</v>
      </c>
      <c r="K459">
        <v>0.5</v>
      </c>
      <c r="L459" s="7">
        <v>212.33588331785177</v>
      </c>
    </row>
    <row r="460" spans="1:12">
      <c r="A460" t="str">
        <f>C460&amp;"-"&amp;D460&amp;"-"&amp;G460&amp;"-"&amp;H460&amp;"-"&amp;K460</f>
        <v>8.5-f-X-0-1.5</v>
      </c>
      <c r="B460">
        <v>1</v>
      </c>
      <c r="C460">
        <v>8.5</v>
      </c>
      <c r="D460" s="2" t="s">
        <v>2</v>
      </c>
      <c r="E460">
        <f>_xlfn.IFNA(VLOOKUP(A460,'duo-out'!A$2:Q$5000,5,FALSE),B460)</f>
        <v>1</v>
      </c>
      <c r="F460">
        <v>1252.3743171430001</v>
      </c>
      <c r="G460" s="2" t="s">
        <v>20</v>
      </c>
      <c r="H460">
        <v>0</v>
      </c>
      <c r="I460">
        <v>1</v>
      </c>
      <c r="J460">
        <v>0.5</v>
      </c>
      <c r="K460">
        <v>1.5</v>
      </c>
      <c r="L460" s="7">
        <v>106.54453104773735</v>
      </c>
    </row>
    <row r="461" spans="1:12">
      <c r="A461" t="str">
        <f>C461&amp;"-"&amp;D461&amp;"-"&amp;G461&amp;"-"&amp;H461&amp;"-"&amp;K461</f>
        <v>8.5-f-X-1-0.5</v>
      </c>
      <c r="B461">
        <v>2</v>
      </c>
      <c r="C461">
        <v>8.5</v>
      </c>
      <c r="D461" s="2" t="s">
        <v>2</v>
      </c>
      <c r="E461">
        <f>_xlfn.IFNA(VLOOKUP(A461,'duo-out'!A$2:Q$5000,5,FALSE),B461)</f>
        <v>2</v>
      </c>
      <c r="F461">
        <v>3694.3660448959999</v>
      </c>
      <c r="G461" s="2" t="s">
        <v>20</v>
      </c>
      <c r="H461">
        <v>1</v>
      </c>
      <c r="I461">
        <v>1</v>
      </c>
      <c r="J461">
        <v>0.5</v>
      </c>
      <c r="K461">
        <v>0.5</v>
      </c>
      <c r="L461" s="7">
        <v>3.5263149702703207</v>
      </c>
    </row>
    <row r="462" spans="1:12">
      <c r="A462" t="str">
        <f>C462&amp;"-"&amp;D462&amp;"-"&amp;G462&amp;"-"&amp;H462&amp;"-"&amp;K462</f>
        <v>8.5-f-X-1-1.5</v>
      </c>
      <c r="B462">
        <v>2</v>
      </c>
      <c r="C462">
        <v>8.5</v>
      </c>
      <c r="D462" s="2" t="s">
        <v>2</v>
      </c>
      <c r="E462">
        <f>_xlfn.IFNA(VLOOKUP(A462,'duo-out'!A$2:Q$5000,5,FALSE),B462)</f>
        <v>2</v>
      </c>
      <c r="F462">
        <v>3937.7462519539999</v>
      </c>
      <c r="G462" s="2" t="s">
        <v>20</v>
      </c>
      <c r="H462">
        <v>1</v>
      </c>
      <c r="I462">
        <v>1</v>
      </c>
      <c r="J462">
        <v>0.5</v>
      </c>
      <c r="K462">
        <v>1.5</v>
      </c>
      <c r="L462" s="7">
        <v>1.9748739110861417</v>
      </c>
    </row>
    <row r="463" spans="1:12">
      <c r="A463" t="str">
        <f>C463&amp;"-"&amp;D463&amp;"-"&amp;G463&amp;"-"&amp;H463&amp;"-"&amp;K463</f>
        <v>8.5-f-X-2-0.5</v>
      </c>
      <c r="B463">
        <v>3</v>
      </c>
      <c r="C463">
        <v>8.5</v>
      </c>
      <c r="D463" s="2" t="s">
        <v>2</v>
      </c>
      <c r="E463">
        <f>_xlfn.IFNA(VLOOKUP(A463,'duo-out'!A$2:Q$5000,5,FALSE),B463)</f>
        <v>3</v>
      </c>
      <c r="F463">
        <v>6263.550931576</v>
      </c>
      <c r="G463" s="2" t="s">
        <v>20</v>
      </c>
      <c r="H463">
        <v>2</v>
      </c>
      <c r="I463">
        <v>1</v>
      </c>
      <c r="J463">
        <v>0.5</v>
      </c>
      <c r="K463">
        <v>0.5</v>
      </c>
      <c r="L463" s="7">
        <v>1.5925191248838881</v>
      </c>
    </row>
    <row r="464" spans="1:12">
      <c r="A464" t="str">
        <f>C464&amp;"-"&amp;D464&amp;"-"&amp;G464&amp;"-"&amp;H464&amp;"-"&amp;K464</f>
        <v>8.5-f-X-2-1.5</v>
      </c>
      <c r="B464">
        <v>3</v>
      </c>
      <c r="C464">
        <v>8.5</v>
      </c>
      <c r="D464" s="2" t="s">
        <v>2</v>
      </c>
      <c r="E464">
        <f>_xlfn.IFNA(VLOOKUP(A464,'duo-out'!A$2:Q$5000,5,FALSE),B464)</f>
        <v>3</v>
      </c>
      <c r="F464">
        <v>6497.4715720610002</v>
      </c>
      <c r="G464" s="2" t="s">
        <v>20</v>
      </c>
      <c r="H464">
        <v>2</v>
      </c>
      <c r="I464">
        <v>1</v>
      </c>
      <c r="J464">
        <v>0.5</v>
      </c>
      <c r="K464">
        <v>1.5</v>
      </c>
      <c r="L464" s="7">
        <v>1.5981679657160601</v>
      </c>
    </row>
    <row r="465" spans="1:12">
      <c r="A465" t="str">
        <f>C465&amp;"-"&amp;D465&amp;"-"&amp;G465&amp;"-"&amp;H465&amp;"-"&amp;K465</f>
        <v>8.5-f-X-3-0.5</v>
      </c>
      <c r="B465">
        <v>4</v>
      </c>
      <c r="C465">
        <v>8.5</v>
      </c>
      <c r="D465" s="2" t="s">
        <v>2</v>
      </c>
      <c r="E465">
        <f>_xlfn.IFNA(VLOOKUP(A465,'duo-out'!A$2:Q$5000,5,FALSE),B465)</f>
        <v>4</v>
      </c>
      <c r="F465">
        <v>8708.3668199120002</v>
      </c>
      <c r="G465" s="2" t="s">
        <v>20</v>
      </c>
      <c r="H465">
        <v>3</v>
      </c>
      <c r="I465">
        <v>1</v>
      </c>
      <c r="J465">
        <v>0.5</v>
      </c>
      <c r="K465">
        <v>0.5</v>
      </c>
      <c r="L465" s="7">
        <v>1.957555023733156</v>
      </c>
    </row>
    <row r="466" spans="1:12">
      <c r="A466" t="str">
        <f>C466&amp;"-"&amp;D466&amp;"-"&amp;G466&amp;"-"&amp;H466&amp;"-"&amp;K466</f>
        <v>8.5-f-X-3-1.5</v>
      </c>
      <c r="B466">
        <v>4</v>
      </c>
      <c r="C466">
        <v>8.5</v>
      </c>
      <c r="D466" s="2" t="s">
        <v>2</v>
      </c>
      <c r="E466">
        <f>_xlfn.IFNA(VLOOKUP(A466,'duo-out'!A$2:Q$5000,5,FALSE),B466)</f>
        <v>4</v>
      </c>
      <c r="F466">
        <v>8932.8951464490001</v>
      </c>
      <c r="G466" s="2" t="s">
        <v>20</v>
      </c>
      <c r="H466">
        <v>3</v>
      </c>
      <c r="I466">
        <v>1</v>
      </c>
      <c r="J466">
        <v>0.5</v>
      </c>
      <c r="K466">
        <v>1.5</v>
      </c>
      <c r="L466" s="7">
        <v>1.515651956901946</v>
      </c>
    </row>
    <row r="467" spans="1:12">
      <c r="A467" t="str">
        <f>C467&amp;"-"&amp;D467&amp;"-"&amp;G467&amp;"-"&amp;H467&amp;"-"&amp;K467</f>
        <v>8.5-f-X-4-0.5</v>
      </c>
      <c r="B467">
        <v>5</v>
      </c>
      <c r="C467">
        <v>8.5</v>
      </c>
      <c r="D467" s="2" t="s">
        <v>2</v>
      </c>
      <c r="E467">
        <f>_xlfn.IFNA(VLOOKUP(A467,'duo-out'!A$2:Q$5000,5,FALSE),B467)</f>
        <v>5</v>
      </c>
      <c r="F467">
        <v>11029.782431703001</v>
      </c>
      <c r="G467" s="2" t="s">
        <v>20</v>
      </c>
      <c r="H467">
        <v>4</v>
      </c>
      <c r="I467">
        <v>1</v>
      </c>
      <c r="J467">
        <v>0.5</v>
      </c>
      <c r="K467">
        <v>0.5</v>
      </c>
      <c r="L467" s="7">
        <v>1.4206600082461935</v>
      </c>
    </row>
    <row r="468" spans="1:12">
      <c r="A468" t="str">
        <f>C468&amp;"-"&amp;D468&amp;"-"&amp;G468&amp;"-"&amp;H468&amp;"-"&amp;K468</f>
        <v>8.5-f-X-4-1.5</v>
      </c>
      <c r="B468">
        <v>5</v>
      </c>
      <c r="C468">
        <v>8.5</v>
      </c>
      <c r="D468" s="2" t="s">
        <v>2</v>
      </c>
      <c r="E468">
        <f>_xlfn.IFNA(VLOOKUP(A468,'duo-out'!A$2:Q$5000,5,FALSE),B468)</f>
        <v>5</v>
      </c>
      <c r="F468">
        <v>11244.941105817999</v>
      </c>
      <c r="G468" s="2" t="s">
        <v>20</v>
      </c>
      <c r="H468">
        <v>4</v>
      </c>
      <c r="I468">
        <v>1</v>
      </c>
      <c r="J468">
        <v>0.5</v>
      </c>
      <c r="K468">
        <v>1.5</v>
      </c>
      <c r="L468" s="7">
        <v>1.0045605068617087</v>
      </c>
    </row>
    <row r="469" spans="1:12">
      <c r="A469" t="str">
        <f>C469&amp;"-"&amp;D469&amp;"-"&amp;G469&amp;"-"&amp;H469&amp;"-"&amp;K469</f>
        <v>8.5-f-X-5-0.5</v>
      </c>
      <c r="B469">
        <v>6</v>
      </c>
      <c r="C469">
        <v>8.5</v>
      </c>
      <c r="D469" s="2" t="s">
        <v>2</v>
      </c>
      <c r="E469">
        <f>_xlfn.IFNA(VLOOKUP(A469,'duo-out'!A$2:Q$5000,5,FALSE),B469)</f>
        <v>6</v>
      </c>
      <c r="F469">
        <v>13228.196450632</v>
      </c>
      <c r="G469" s="2" t="s">
        <v>20</v>
      </c>
      <c r="H469">
        <v>5</v>
      </c>
      <c r="I469">
        <v>1</v>
      </c>
      <c r="J469">
        <v>0.5</v>
      </c>
      <c r="K469">
        <v>0.5</v>
      </c>
      <c r="L469" s="7">
        <v>0.17248610898179773</v>
      </c>
    </row>
    <row r="470" spans="1:12">
      <c r="A470" t="str">
        <f>C470&amp;"-"&amp;D470&amp;"-"&amp;G470&amp;"-"&amp;H470&amp;"-"&amp;K470</f>
        <v>8.5-f-X-5-1.5</v>
      </c>
      <c r="B470">
        <v>6</v>
      </c>
      <c r="C470">
        <v>8.5</v>
      </c>
      <c r="D470" s="2" t="s">
        <v>2</v>
      </c>
      <c r="E470">
        <f>_xlfn.IFNA(VLOOKUP(A470,'duo-out'!A$2:Q$5000,5,FALSE),B470)</f>
        <v>6</v>
      </c>
      <c r="F470">
        <v>13433.987436402</v>
      </c>
      <c r="G470" s="2" t="s">
        <v>20</v>
      </c>
      <c r="H470">
        <v>5</v>
      </c>
      <c r="I470">
        <v>1</v>
      </c>
      <c r="J470">
        <v>0.5</v>
      </c>
      <c r="K470">
        <v>1.5</v>
      </c>
      <c r="L470" s="7">
        <v>0.18004650959633753</v>
      </c>
    </row>
    <row r="471" spans="1:12">
      <c r="A471" t="str">
        <f>C471&amp;"-"&amp;D471&amp;"-"&amp;G471&amp;"-"&amp;H471&amp;"-"&amp;K471</f>
        <v>8.5-f-A-0-2.5</v>
      </c>
      <c r="B471">
        <v>251</v>
      </c>
      <c r="C471">
        <v>8.5</v>
      </c>
      <c r="D471" s="2" t="s">
        <v>2</v>
      </c>
      <c r="E471">
        <f>_xlfn.IFNA(VLOOKUP(A471,'duo-out'!A$2:Q$5000,5,FALSE),B471)</f>
        <v>251</v>
      </c>
      <c r="F471">
        <v>24200.705618891927</v>
      </c>
      <c r="G471" s="2" t="s">
        <v>25</v>
      </c>
      <c r="H471">
        <v>0</v>
      </c>
      <c r="I471">
        <v>2</v>
      </c>
      <c r="J471">
        <v>0.5</v>
      </c>
      <c r="K471">
        <v>2.5</v>
      </c>
      <c r="L471" s="7">
        <v>172.34855203721187</v>
      </c>
    </row>
    <row r="472" spans="1:12">
      <c r="A472" t="str">
        <f>C472&amp;"-"&amp;D472&amp;"-"&amp;G472&amp;"-"&amp;H472&amp;"-"&amp;K472</f>
        <v>8.5-f-A-0-1.5</v>
      </c>
      <c r="B472">
        <v>251</v>
      </c>
      <c r="C472">
        <v>8.5</v>
      </c>
      <c r="D472" s="2" t="s">
        <v>2</v>
      </c>
      <c r="E472">
        <f>_xlfn.IFNA(VLOOKUP(A472,'duo-out'!A$2:Q$5000,5,FALSE),B472)</f>
        <v>251</v>
      </c>
      <c r="F472">
        <v>24458.70293018029</v>
      </c>
      <c r="G472" s="2" t="s">
        <v>25</v>
      </c>
      <c r="H472">
        <v>0</v>
      </c>
      <c r="I472">
        <v>2</v>
      </c>
      <c r="J472">
        <v>0.5</v>
      </c>
      <c r="K472">
        <v>1.5</v>
      </c>
      <c r="L472" s="7">
        <v>129.24389151425984</v>
      </c>
    </row>
    <row r="473" spans="1:12">
      <c r="A473" t="str">
        <f>C473&amp;"-"&amp;D473&amp;"-"&amp;G473&amp;"-"&amp;H473&amp;"-"&amp;K473</f>
        <v>8.5-f-B-0-0.5</v>
      </c>
      <c r="B473">
        <v>51</v>
      </c>
      <c r="C473">
        <v>8.5</v>
      </c>
      <c r="D473" s="2" t="s">
        <v>2</v>
      </c>
      <c r="E473">
        <f>_xlfn.IFNA(VLOOKUP(A473,'duo-out'!A$2:Q$5000,5,FALSE),B473)</f>
        <v>51</v>
      </c>
      <c r="F473">
        <v>26822.682062284999</v>
      </c>
      <c r="G473" s="2" t="s">
        <v>21</v>
      </c>
      <c r="H473">
        <v>0</v>
      </c>
      <c r="I473">
        <v>0</v>
      </c>
      <c r="J473">
        <v>0.5</v>
      </c>
      <c r="K473">
        <v>0.5</v>
      </c>
      <c r="L473" s="7">
        <v>114.86983549970351</v>
      </c>
    </row>
    <row r="474" spans="1:12">
      <c r="A474" t="str">
        <f>C474&amp;"-"&amp;D474&amp;"-"&amp;G474&amp;"-"&amp;H474&amp;"-"&amp;K474</f>
        <v>8.5-f-A-1-2.5</v>
      </c>
      <c r="B474">
        <v>252</v>
      </c>
      <c r="C474">
        <v>8.5</v>
      </c>
      <c r="D474" s="2" t="s">
        <v>2</v>
      </c>
      <c r="E474">
        <f>_xlfn.IFNA(VLOOKUP(A474,'duo-out'!A$2:Q$5000,5,FALSE),B474)</f>
        <v>252</v>
      </c>
      <c r="F474">
        <v>26892.658553184167</v>
      </c>
      <c r="G474" s="2" t="s">
        <v>25</v>
      </c>
      <c r="H474">
        <v>1</v>
      </c>
      <c r="I474">
        <v>2</v>
      </c>
      <c r="J474">
        <v>0.5</v>
      </c>
      <c r="K474">
        <v>2.5</v>
      </c>
      <c r="L474" s="7">
        <v>1.287594796597725</v>
      </c>
    </row>
    <row r="475" spans="1:12">
      <c r="A475" t="str">
        <f>C475&amp;"-"&amp;D475&amp;"-"&amp;G475&amp;"-"&amp;H475&amp;"-"&amp;K475</f>
        <v>8.5-f-A-1-1.5</v>
      </c>
      <c r="B475">
        <v>252</v>
      </c>
      <c r="C475">
        <v>8.5</v>
      </c>
      <c r="D475" s="2" t="s">
        <v>2</v>
      </c>
      <c r="E475">
        <f>_xlfn.IFNA(VLOOKUP(A475,'duo-out'!A$2:Q$5000,5,FALSE),B475)</f>
        <v>252</v>
      </c>
      <c r="F475">
        <v>27138.543112234667</v>
      </c>
      <c r="G475" s="2" t="s">
        <v>25</v>
      </c>
      <c r="H475">
        <v>1</v>
      </c>
      <c r="I475">
        <v>2</v>
      </c>
      <c r="J475">
        <v>0.5</v>
      </c>
      <c r="K475">
        <v>1.5</v>
      </c>
      <c r="L475" s="7">
        <v>1.5309059120638666</v>
      </c>
    </row>
    <row r="476" spans="1:12">
      <c r="A476" t="str">
        <f>C476&amp;"-"&amp;D476&amp;"-"&amp;G476&amp;"-"&amp;H476&amp;"-"&amp;K476</f>
        <v>8.5-f-B-1-0.5</v>
      </c>
      <c r="B476">
        <v>52</v>
      </c>
      <c r="C476">
        <v>8.5</v>
      </c>
      <c r="D476" s="2" t="s">
        <v>2</v>
      </c>
      <c r="E476">
        <f>_xlfn.IFNA(VLOOKUP(A476,'duo-out'!A$2:Q$5000,5,FALSE),B476)</f>
        <v>52</v>
      </c>
      <c r="F476">
        <v>28279.157308094003</v>
      </c>
      <c r="G476" s="2" t="s">
        <v>21</v>
      </c>
      <c r="H476">
        <v>1</v>
      </c>
      <c r="I476">
        <v>0</v>
      </c>
      <c r="J476">
        <v>0.5</v>
      </c>
      <c r="K476">
        <v>0.5</v>
      </c>
      <c r="L476" s="7">
        <v>0.96593632892484571</v>
      </c>
    </row>
    <row r="477" spans="1:12">
      <c r="A477" t="str">
        <f>C477&amp;"-"&amp;D477&amp;"-"&amp;G477&amp;"-"&amp;H477&amp;"-"&amp;K477</f>
        <v>8.5-f-A-2-2.5</v>
      </c>
      <c r="B477">
        <v>253</v>
      </c>
      <c r="C477">
        <v>8.5</v>
      </c>
      <c r="D477" s="2" t="s">
        <v>2</v>
      </c>
      <c r="E477">
        <f>_xlfn.IFNA(VLOOKUP(A477,'duo-out'!A$2:Q$5000,5,FALSE),B477)</f>
        <v>253</v>
      </c>
      <c r="F477">
        <v>29387.128851042602</v>
      </c>
      <c r="G477" s="2" t="s">
        <v>25</v>
      </c>
      <c r="H477">
        <v>2</v>
      </c>
      <c r="I477">
        <v>2</v>
      </c>
      <c r="J477">
        <v>0.5</v>
      </c>
      <c r="K477">
        <v>2.5</v>
      </c>
      <c r="L477" s="7">
        <v>1.1231705725462462</v>
      </c>
    </row>
    <row r="478" spans="1:12">
      <c r="A478" t="str">
        <f>C478&amp;"-"&amp;D478&amp;"-"&amp;G478&amp;"-"&amp;H478&amp;"-"&amp;K478</f>
        <v>8.5-f-A-2-1.5</v>
      </c>
      <c r="B478">
        <v>253</v>
      </c>
      <c r="C478">
        <v>8.5</v>
      </c>
      <c r="D478" s="2" t="s">
        <v>2</v>
      </c>
      <c r="E478">
        <f>_xlfn.IFNA(VLOOKUP(A478,'duo-out'!A$2:Q$5000,5,FALSE),B478)</f>
        <v>253</v>
      </c>
      <c r="F478">
        <v>29619.844573699669</v>
      </c>
      <c r="G478" s="2" t="s">
        <v>25</v>
      </c>
      <c r="H478">
        <v>2</v>
      </c>
      <c r="I478">
        <v>2</v>
      </c>
      <c r="J478">
        <v>0.5</v>
      </c>
      <c r="K478">
        <v>1.5</v>
      </c>
      <c r="L478" s="7">
        <v>0.81331782982793122</v>
      </c>
    </row>
    <row r="479" spans="1:12">
      <c r="A479" t="str">
        <f>C479&amp;"-"&amp;D479&amp;"-"&amp;G479&amp;"-"&amp;H479&amp;"-"&amp;K479</f>
        <v>8.5-f-A-3-2.5</v>
      </c>
      <c r="B479">
        <v>254</v>
      </c>
      <c r="C479">
        <v>8.5</v>
      </c>
      <c r="D479" s="2" t="s">
        <v>2</v>
      </c>
      <c r="E479">
        <f>_xlfn.IFNA(VLOOKUP(A479,'duo-out'!A$2:Q$5000,5,FALSE),B479)</f>
        <v>254</v>
      </c>
      <c r="F479">
        <v>31661.845554244999</v>
      </c>
      <c r="G479" s="2" t="s">
        <v>25</v>
      </c>
      <c r="H479">
        <v>3</v>
      </c>
      <c r="I479">
        <v>2</v>
      </c>
      <c r="J479">
        <v>0.5</v>
      </c>
      <c r="K479">
        <v>2.5</v>
      </c>
      <c r="L479" s="7">
        <v>1.6981034189782678</v>
      </c>
    </row>
    <row r="480" spans="1:12">
      <c r="A480" t="str">
        <f>C480&amp;"-"&amp;D480&amp;"-"&amp;G480&amp;"-"&amp;H480&amp;"-"&amp;K480</f>
        <v>8.5-f-A-3-1.5</v>
      </c>
      <c r="B480">
        <v>254</v>
      </c>
      <c r="C480">
        <v>8.5</v>
      </c>
      <c r="D480" s="2" t="s">
        <v>2</v>
      </c>
      <c r="E480">
        <f>_xlfn.IFNA(VLOOKUP(A480,'duo-out'!A$2:Q$5000,5,FALSE),B480)</f>
        <v>254</v>
      </c>
      <c r="F480">
        <v>31879.572402537</v>
      </c>
      <c r="G480" s="2" t="s">
        <v>25</v>
      </c>
      <c r="H480">
        <v>3</v>
      </c>
      <c r="I480">
        <v>2</v>
      </c>
      <c r="J480">
        <v>0.5</v>
      </c>
      <c r="K480">
        <v>1.5</v>
      </c>
      <c r="L480" s="7">
        <v>2.0402857733683697</v>
      </c>
    </row>
    <row r="481" spans="1:12">
      <c r="A481" t="str">
        <f>C481&amp;"-"&amp;D481&amp;"-"&amp;G481&amp;"-"&amp;H481&amp;"-"&amp;K481</f>
        <v>8.5-f-C-0-0.5</v>
      </c>
      <c r="B481">
        <v>101</v>
      </c>
      <c r="C481">
        <v>8.5</v>
      </c>
      <c r="D481" s="2" t="s">
        <v>2</v>
      </c>
      <c r="E481">
        <f>_xlfn.IFNA(VLOOKUP(A481,'duo-out'!A$2:Q$5000,5,FALSE),B481)</f>
        <v>101</v>
      </c>
      <c r="F481">
        <v>33047.329572592433</v>
      </c>
      <c r="G481" s="2" t="s">
        <v>22</v>
      </c>
      <c r="H481">
        <v>0</v>
      </c>
      <c r="I481">
        <v>0</v>
      </c>
      <c r="J481">
        <v>0.5</v>
      </c>
      <c r="K481">
        <v>0.5</v>
      </c>
      <c r="L481" s="7">
        <v>182.05642030260799</v>
      </c>
    </row>
    <row r="482" spans="1:12">
      <c r="A482" t="str">
        <f>C482&amp;"-"&amp;D482&amp;"-"&amp;G482&amp;"-"&amp;H482&amp;"-"&amp;K482</f>
        <v>8.5-f-A-4-2.5</v>
      </c>
      <c r="B482">
        <v>255</v>
      </c>
      <c r="C482">
        <v>8.5</v>
      </c>
      <c r="D482" s="2" t="s">
        <v>2</v>
      </c>
      <c r="E482">
        <f>_xlfn.IFNA(VLOOKUP(A482,'duo-out'!A$2:Q$5000,5,FALSE),B482)</f>
        <v>255</v>
      </c>
      <c r="F482">
        <v>33685.491929263</v>
      </c>
      <c r="G482" s="2" t="s">
        <v>25</v>
      </c>
      <c r="H482">
        <v>4</v>
      </c>
      <c r="I482">
        <v>2</v>
      </c>
      <c r="J482">
        <v>0.5</v>
      </c>
      <c r="K482">
        <v>2.5</v>
      </c>
      <c r="L482" s="7">
        <v>0.76818088824663155</v>
      </c>
    </row>
    <row r="483" spans="1:12">
      <c r="A483" t="str">
        <f>C483&amp;"-"&amp;D483&amp;"-"&amp;G483&amp;"-"&amp;H483&amp;"-"&amp;K483</f>
        <v>8.5-f-A-4-1.5</v>
      </c>
      <c r="B483">
        <v>255</v>
      </c>
      <c r="C483">
        <v>8.5</v>
      </c>
      <c r="D483" s="2" t="s">
        <v>2</v>
      </c>
      <c r="E483">
        <f>_xlfn.IFNA(VLOOKUP(A483,'duo-out'!A$2:Q$5000,5,FALSE),B483)</f>
        <v>255</v>
      </c>
      <c r="F483">
        <v>33885.768330199004</v>
      </c>
      <c r="G483" s="2" t="s">
        <v>25</v>
      </c>
      <c r="H483">
        <v>4</v>
      </c>
      <c r="I483">
        <v>2</v>
      </c>
      <c r="J483">
        <v>0.5</v>
      </c>
      <c r="K483">
        <v>1.5</v>
      </c>
      <c r="L483" s="7">
        <v>0.76818088824663155</v>
      </c>
    </row>
    <row r="484" spans="1:12">
      <c r="A484" t="str">
        <f>C484&amp;"-"&amp;D484&amp;"-"&amp;G484&amp;"-"&amp;H484&amp;"-"&amp;K484</f>
        <v>8.5-f-A-5-2.5</v>
      </c>
      <c r="B484">
        <v>256</v>
      </c>
      <c r="C484">
        <v>8.5</v>
      </c>
      <c r="D484" s="2" t="s">
        <v>2</v>
      </c>
      <c r="E484">
        <f>_xlfn.IFNA(VLOOKUP(A484,'duo-out'!A$2:Q$5000,5,FALSE),B484)</f>
        <v>256</v>
      </c>
      <c r="F484">
        <v>35412.687994446998</v>
      </c>
      <c r="G484" s="2" t="s">
        <v>25</v>
      </c>
      <c r="H484">
        <v>5</v>
      </c>
      <c r="I484">
        <v>2</v>
      </c>
      <c r="J484">
        <v>0.5</v>
      </c>
      <c r="K484">
        <v>2.5</v>
      </c>
      <c r="L484" s="7">
        <v>0.73395289278439235</v>
      </c>
    </row>
    <row r="485" spans="1:12">
      <c r="A485" t="str">
        <f>C485&amp;"-"&amp;D485&amp;"-"&amp;G485&amp;"-"&amp;H485&amp;"-"&amp;K485</f>
        <v>8.5-f-C-1-0.5</v>
      </c>
      <c r="B485">
        <v>102</v>
      </c>
      <c r="C485">
        <v>8.5</v>
      </c>
      <c r="D485" s="2" t="s">
        <v>2</v>
      </c>
      <c r="E485">
        <f>_xlfn.IFNA(VLOOKUP(A485,'duo-out'!A$2:Q$5000,5,FALSE),B485)</f>
        <v>102</v>
      </c>
      <c r="F485">
        <v>35591.160208997753</v>
      </c>
      <c r="G485" s="2" t="s">
        <v>22</v>
      </c>
      <c r="H485">
        <v>1</v>
      </c>
      <c r="I485">
        <v>0</v>
      </c>
      <c r="J485">
        <v>0.5</v>
      </c>
      <c r="K485">
        <v>0.5</v>
      </c>
      <c r="L485" s="7">
        <v>0.96593632892484571</v>
      </c>
    </row>
    <row r="486" spans="1:12">
      <c r="A486" t="str">
        <f>C486&amp;"-"&amp;D486&amp;"-"&amp;G486&amp;"-"&amp;H486&amp;"-"&amp;K486</f>
        <v>8.5-f-A-5-1.5</v>
      </c>
      <c r="B486">
        <v>256</v>
      </c>
      <c r="C486">
        <v>8.5</v>
      </c>
      <c r="D486" s="2" t="s">
        <v>2</v>
      </c>
      <c r="E486">
        <f>_xlfn.IFNA(VLOOKUP(A486,'duo-out'!A$2:Q$5000,5,FALSE),B486)</f>
        <v>256</v>
      </c>
      <c r="F486">
        <v>35591.655509574004</v>
      </c>
      <c r="G486" s="2" t="s">
        <v>25</v>
      </c>
      <c r="H486">
        <v>5</v>
      </c>
      <c r="I486">
        <v>2</v>
      </c>
      <c r="J486">
        <v>0.5</v>
      </c>
      <c r="K486">
        <v>1.5</v>
      </c>
      <c r="L486" s="7">
        <v>0.73395289278439235</v>
      </c>
    </row>
    <row r="487" spans="1:12">
      <c r="A487" t="str">
        <f>C487&amp;"-"&amp;D487&amp;"-"&amp;G487&amp;"-"&amp;H487&amp;"-"&amp;K487</f>
        <v>8.5-f-C-2-0.5</v>
      </c>
      <c r="B487">
        <v>103</v>
      </c>
      <c r="C487">
        <v>8.5</v>
      </c>
      <c r="D487" s="2" t="s">
        <v>2</v>
      </c>
      <c r="E487">
        <f>_xlfn.IFNA(VLOOKUP(A487,'duo-out'!A$2:Q$5000,5,FALSE),B487)</f>
        <v>103</v>
      </c>
      <c r="F487">
        <v>37876.7360142295</v>
      </c>
      <c r="G487" s="2" t="s">
        <v>22</v>
      </c>
      <c r="H487">
        <v>2</v>
      </c>
      <c r="I487">
        <v>0</v>
      </c>
      <c r="J487">
        <v>0.5</v>
      </c>
      <c r="K487">
        <v>0.5</v>
      </c>
      <c r="L487" s="7">
        <v>0.87282200217602857</v>
      </c>
    </row>
    <row r="488" spans="1:12">
      <c r="A488" t="str">
        <f>C488&amp;"-"&amp;D488&amp;"-"&amp;G488&amp;"-"&amp;H488&amp;"-"&amp;K488</f>
        <v>8.5-f-D-2-0.5</v>
      </c>
      <c r="B488">
        <v>153</v>
      </c>
      <c r="C488">
        <v>8.5</v>
      </c>
      <c r="D488" s="2" t="s">
        <v>2</v>
      </c>
      <c r="E488">
        <f>_xlfn.IFNA(VLOOKUP(A488,'duo-out'!A$2:Q$5000,5,FALSE),B488)</f>
        <v>153</v>
      </c>
      <c r="F488">
        <v>65103.449708658598</v>
      </c>
      <c r="G488" s="2" t="s">
        <v>23</v>
      </c>
      <c r="H488">
        <v>2</v>
      </c>
      <c r="I488">
        <v>1</v>
      </c>
      <c r="J488">
        <v>0.5</v>
      </c>
      <c r="K488">
        <v>0.5</v>
      </c>
      <c r="L488" s="7">
        <v>0.55071345269687233</v>
      </c>
    </row>
    <row r="489" spans="1:12">
      <c r="A489" t="str">
        <f>C489&amp;"-"&amp;D489&amp;"-"&amp;G489&amp;"-"&amp;H489&amp;"-"&amp;K489</f>
        <v>8.5-f-D-2-1.5</v>
      </c>
      <c r="B489">
        <v>153</v>
      </c>
      <c r="C489">
        <v>8.5</v>
      </c>
      <c r="D489" s="2" t="s">
        <v>2</v>
      </c>
      <c r="E489">
        <f>_xlfn.IFNA(VLOOKUP(A489,'duo-out'!A$2:Q$5000,5,FALSE),B489)</f>
        <v>153</v>
      </c>
      <c r="F489">
        <v>65351.8601296532</v>
      </c>
      <c r="G489" s="2" t="s">
        <v>23</v>
      </c>
      <c r="H489">
        <v>2</v>
      </c>
      <c r="I489">
        <v>1</v>
      </c>
      <c r="J489">
        <v>0.5</v>
      </c>
      <c r="K489">
        <v>1.5</v>
      </c>
      <c r="L489" s="7">
        <v>0.55071345269687233</v>
      </c>
    </row>
    <row r="490" spans="1:12">
      <c r="A490" t="str">
        <f>C490&amp;"-"&amp;D490&amp;"-"&amp;G490&amp;"-"&amp;H490&amp;"-"&amp;K490</f>
        <v>8.5-f-E-2-0.5</v>
      </c>
      <c r="B490">
        <v>203</v>
      </c>
      <c r="C490">
        <v>8.5</v>
      </c>
      <c r="D490" s="2" t="s">
        <v>2</v>
      </c>
      <c r="E490">
        <f>_xlfn.IFNA(VLOOKUP(A490,'duo-out'!A$2:Q$5000,5,FALSE),B490)</f>
        <v>203</v>
      </c>
      <c r="F490">
        <v>69858.220786205988</v>
      </c>
      <c r="G490" s="2" t="s">
        <v>24</v>
      </c>
      <c r="H490">
        <v>2</v>
      </c>
      <c r="I490">
        <v>0</v>
      </c>
      <c r="J490">
        <v>0.5</v>
      </c>
      <c r="K490">
        <v>0.5</v>
      </c>
      <c r="L490" s="7">
        <v>0.64352162909116695</v>
      </c>
    </row>
    <row r="491" spans="1:12">
      <c r="A491" t="str">
        <f>C491&amp;"-"&amp;D491&amp;"-"&amp;G491&amp;"-"&amp;H491&amp;"-"&amp;K491</f>
        <v>9.5-e-X-0-0.5</v>
      </c>
      <c r="B491">
        <v>1</v>
      </c>
      <c r="C491">
        <v>9.5</v>
      </c>
      <c r="D491" s="2" t="s">
        <v>1</v>
      </c>
      <c r="E491">
        <f>_xlfn.IFNA(VLOOKUP(A491,'duo-out'!A$2:Q$5000,5,FALSE),B491)</f>
        <v>1</v>
      </c>
      <c r="F491">
        <v>1253.4586450270001</v>
      </c>
      <c r="G491" s="2" t="s">
        <v>20</v>
      </c>
      <c r="H491">
        <v>0</v>
      </c>
      <c r="I491">
        <v>1</v>
      </c>
      <c r="J491">
        <v>0.5</v>
      </c>
      <c r="K491">
        <v>0.5</v>
      </c>
      <c r="L491" s="7">
        <v>89.560866030776666</v>
      </c>
    </row>
    <row r="492" spans="1:12">
      <c r="A492" t="str">
        <f>C492&amp;"-"&amp;D492&amp;"-"&amp;G492&amp;"-"&amp;H492&amp;"-"&amp;K492</f>
        <v>9.5-e-X-0-1.5</v>
      </c>
      <c r="B492">
        <v>1</v>
      </c>
      <c r="C492">
        <v>9.5</v>
      </c>
      <c r="D492" s="2" t="s">
        <v>1</v>
      </c>
      <c r="E492">
        <f>_xlfn.IFNA(VLOOKUP(A492,'duo-out'!A$2:Q$5000,5,FALSE),B492)</f>
        <v>1</v>
      </c>
      <c r="F492">
        <v>1526.6757828679999</v>
      </c>
      <c r="G492" s="2" t="s">
        <v>20</v>
      </c>
      <c r="H492">
        <v>0</v>
      </c>
      <c r="I492">
        <v>1</v>
      </c>
      <c r="J492">
        <v>0.5</v>
      </c>
      <c r="K492">
        <v>1.5</v>
      </c>
      <c r="L492" s="7">
        <v>54.697744845152194</v>
      </c>
    </row>
    <row r="493" spans="1:12">
      <c r="A493" t="str">
        <f>C493&amp;"-"&amp;D493&amp;"-"&amp;G493&amp;"-"&amp;H493&amp;"-"&amp;K493</f>
        <v>9.5-e-X-1-0.5</v>
      </c>
      <c r="B493">
        <v>2</v>
      </c>
      <c r="C493">
        <v>9.5</v>
      </c>
      <c r="D493" s="2" t="s">
        <v>1</v>
      </c>
      <c r="E493">
        <f>_xlfn.IFNA(VLOOKUP(A493,'duo-out'!A$2:Q$5000,5,FALSE),B493)</f>
        <v>2</v>
      </c>
      <c r="F493">
        <v>3938.789391797</v>
      </c>
      <c r="G493" s="2" t="s">
        <v>20</v>
      </c>
      <c r="H493">
        <v>1</v>
      </c>
      <c r="I493">
        <v>1</v>
      </c>
      <c r="J493">
        <v>0.5</v>
      </c>
      <c r="K493">
        <v>0.5</v>
      </c>
      <c r="L493" s="7">
        <v>1.918335419706674</v>
      </c>
    </row>
    <row r="494" spans="1:12">
      <c r="A494" t="str">
        <f>C494&amp;"-"&amp;D494&amp;"-"&amp;G494&amp;"-"&amp;H494&amp;"-"&amp;K494</f>
        <v>9.5-e-X-1-1.5</v>
      </c>
      <c r="B494">
        <v>2</v>
      </c>
      <c r="C494">
        <v>9.5</v>
      </c>
      <c r="D494" s="2" t="s">
        <v>1</v>
      </c>
      <c r="E494">
        <f>_xlfn.IFNA(VLOOKUP(A494,'duo-out'!A$2:Q$5000,5,FALSE),B494)</f>
        <v>2</v>
      </c>
      <c r="F494">
        <v>4201.6760783629998</v>
      </c>
      <c r="G494" s="2" t="s">
        <v>20</v>
      </c>
      <c r="H494">
        <v>1</v>
      </c>
      <c r="I494">
        <v>1</v>
      </c>
      <c r="J494">
        <v>0.5</v>
      </c>
      <c r="K494">
        <v>1.5</v>
      </c>
      <c r="L494" s="7">
        <v>1.263222357859326</v>
      </c>
    </row>
    <row r="495" spans="1:12">
      <c r="A495" t="str">
        <f>C495&amp;"-"&amp;D495&amp;"-"&amp;G495&amp;"-"&amp;H495&amp;"-"&amp;K495</f>
        <v>9.5-e-X-2-0.5</v>
      </c>
      <c r="B495">
        <v>3</v>
      </c>
      <c r="C495">
        <v>9.5</v>
      </c>
      <c r="D495" s="2" t="s">
        <v>1</v>
      </c>
      <c r="E495">
        <f>_xlfn.IFNA(VLOOKUP(A495,'duo-out'!A$2:Q$5000,5,FALSE),B495)</f>
        <v>3</v>
      </c>
      <c r="F495">
        <v>6498.4697555539997</v>
      </c>
      <c r="G495" s="2" t="s">
        <v>20</v>
      </c>
      <c r="H495">
        <v>2</v>
      </c>
      <c r="I495">
        <v>1</v>
      </c>
      <c r="J495">
        <v>0.5</v>
      </c>
      <c r="K495">
        <v>0.5</v>
      </c>
      <c r="L495" s="7">
        <v>1.3434129904616499</v>
      </c>
    </row>
    <row r="496" spans="1:12">
      <c r="A496" t="str">
        <f>C496&amp;"-"&amp;D496&amp;"-"&amp;G496&amp;"-"&amp;H496&amp;"-"&amp;K496</f>
        <v>9.5-e-X-2-1.5</v>
      </c>
      <c r="B496">
        <v>3</v>
      </c>
      <c r="C496">
        <v>9.5</v>
      </c>
      <c r="D496" s="2" t="s">
        <v>1</v>
      </c>
      <c r="E496">
        <f>_xlfn.IFNA(VLOOKUP(A496,'duo-out'!A$2:Q$5000,5,FALSE),B496)</f>
        <v>3</v>
      </c>
      <c r="F496">
        <v>6751.1041749269998</v>
      </c>
      <c r="G496" s="2" t="s">
        <v>20</v>
      </c>
      <c r="H496">
        <v>2</v>
      </c>
      <c r="I496">
        <v>1</v>
      </c>
      <c r="J496">
        <v>0.5</v>
      </c>
      <c r="K496">
        <v>1.5</v>
      </c>
      <c r="L496" s="7">
        <v>1.050268662550143</v>
      </c>
    </row>
    <row r="497" spans="1:12">
      <c r="A497" t="str">
        <f>C497&amp;"-"&amp;D497&amp;"-"&amp;G497&amp;"-"&amp;H497&amp;"-"&amp;K497</f>
        <v>9.5-e-X-3-0.5</v>
      </c>
      <c r="B497">
        <v>4</v>
      </c>
      <c r="C497">
        <v>9.5</v>
      </c>
      <c r="D497" s="2" t="s">
        <v>1</v>
      </c>
      <c r="E497">
        <f>_xlfn.IFNA(VLOOKUP(A497,'duo-out'!A$2:Q$5000,5,FALSE),B497)</f>
        <v>4</v>
      </c>
      <c r="F497">
        <v>8933.8350974820005</v>
      </c>
      <c r="G497" s="2" t="s">
        <v>20</v>
      </c>
      <c r="H497">
        <v>3</v>
      </c>
      <c r="I497">
        <v>1</v>
      </c>
      <c r="J497">
        <v>0.5</v>
      </c>
      <c r="K497">
        <v>0.5</v>
      </c>
      <c r="L497" s="7">
        <v>1.1074307721429724</v>
      </c>
    </row>
    <row r="498" spans="1:12">
      <c r="A498" t="str">
        <f>C498&amp;"-"&amp;D498&amp;"-"&amp;G498&amp;"-"&amp;H498&amp;"-"&amp;K498</f>
        <v>9.5-e-X-3-1.5</v>
      </c>
      <c r="B498">
        <v>4</v>
      </c>
      <c r="C498">
        <v>9.5</v>
      </c>
      <c r="D498" s="2" t="s">
        <v>1</v>
      </c>
      <c r="E498">
        <f>_xlfn.IFNA(VLOOKUP(A498,'duo-out'!A$2:Q$5000,5,FALSE),B498)</f>
        <v>4</v>
      </c>
      <c r="F498">
        <v>9176.2915868399996</v>
      </c>
      <c r="G498" s="2" t="s">
        <v>20</v>
      </c>
      <c r="H498">
        <v>3</v>
      </c>
      <c r="I498">
        <v>1</v>
      </c>
      <c r="J498">
        <v>0.5</v>
      </c>
      <c r="K498">
        <v>1.5</v>
      </c>
      <c r="L498" s="7">
        <v>0.73928895629044433</v>
      </c>
    </row>
    <row r="499" spans="1:12">
      <c r="A499" t="str">
        <f>C499&amp;"-"&amp;D499&amp;"-"&amp;G499&amp;"-"&amp;H499&amp;"-"&amp;K499</f>
        <v>9.5-e-X-4-0.5</v>
      </c>
      <c r="B499">
        <v>5</v>
      </c>
      <c r="C499">
        <v>9.5</v>
      </c>
      <c r="D499" s="2" t="s">
        <v>1</v>
      </c>
      <c r="E499">
        <f>_xlfn.IFNA(VLOOKUP(A499,'duo-out'!A$2:Q$5000,5,FALSE),B499)</f>
        <v>5</v>
      </c>
      <c r="F499">
        <v>11245.824647374</v>
      </c>
      <c r="G499" s="2" t="s">
        <v>20</v>
      </c>
      <c r="H499">
        <v>4</v>
      </c>
      <c r="I499">
        <v>1</v>
      </c>
      <c r="J499">
        <v>0.5</v>
      </c>
      <c r="K499">
        <v>0.5</v>
      </c>
      <c r="L499" s="7">
        <v>0.77944405451516618</v>
      </c>
    </row>
    <row r="500" spans="1:12">
      <c r="A500" t="str">
        <f>C500&amp;"-"&amp;D500&amp;"-"&amp;G500&amp;"-"&amp;H500&amp;"-"&amp;K500</f>
        <v>9.5-e-X-4-1.5</v>
      </c>
      <c r="B500">
        <v>5</v>
      </c>
      <c r="C500">
        <v>9.5</v>
      </c>
      <c r="D500" s="2" t="s">
        <v>1</v>
      </c>
      <c r="E500">
        <f>_xlfn.IFNA(VLOOKUP(A500,'duo-out'!A$2:Q$5000,5,FALSE),B500)</f>
        <v>5</v>
      </c>
      <c r="F500">
        <v>11478.133499256001</v>
      </c>
      <c r="G500" s="2" t="s">
        <v>20</v>
      </c>
      <c r="H500">
        <v>4</v>
      </c>
      <c r="I500">
        <v>1</v>
      </c>
      <c r="J500">
        <v>0.5</v>
      </c>
      <c r="K500">
        <v>1.5</v>
      </c>
      <c r="L500" s="7">
        <v>0.57406946149840066</v>
      </c>
    </row>
    <row r="501" spans="1:12">
      <c r="A501" t="str">
        <f>C501&amp;"-"&amp;D501&amp;"-"&amp;G501&amp;"-"&amp;H501&amp;"-"&amp;K501</f>
        <v>9.5-e-X-5-0.5</v>
      </c>
      <c r="B501">
        <v>6</v>
      </c>
      <c r="C501">
        <v>9.5</v>
      </c>
      <c r="D501" s="2" t="s">
        <v>1</v>
      </c>
      <c r="E501">
        <f>_xlfn.IFNA(VLOOKUP(A501,'duo-out'!A$2:Q$5000,5,FALSE),B501)</f>
        <v>6</v>
      </c>
      <c r="F501">
        <v>13434.805929263999</v>
      </c>
      <c r="G501" s="2" t="s">
        <v>20</v>
      </c>
      <c r="H501">
        <v>5</v>
      </c>
      <c r="I501">
        <v>1</v>
      </c>
      <c r="J501">
        <v>0.5</v>
      </c>
      <c r="K501">
        <v>0.5</v>
      </c>
      <c r="L501" s="7">
        <v>0.11940041472983161</v>
      </c>
    </row>
    <row r="502" spans="1:12">
      <c r="A502" t="str">
        <f>C502&amp;"-"&amp;D502&amp;"-"&amp;G502&amp;"-"&amp;H502&amp;"-"&amp;K502</f>
        <v>9.5-e-X-5-1.5</v>
      </c>
      <c r="B502">
        <v>6</v>
      </c>
      <c r="C502">
        <v>9.5</v>
      </c>
      <c r="D502" s="2" t="s">
        <v>1</v>
      </c>
      <c r="E502">
        <f>_xlfn.IFNA(VLOOKUP(A502,'duo-out'!A$2:Q$5000,5,FALSE),B502)</f>
        <v>6</v>
      </c>
      <c r="F502">
        <v>13656.945330197999</v>
      </c>
      <c r="G502" s="2" t="s">
        <v>20</v>
      </c>
      <c r="H502">
        <v>5</v>
      </c>
      <c r="I502">
        <v>1</v>
      </c>
      <c r="J502">
        <v>0.5</v>
      </c>
      <c r="K502">
        <v>1.5</v>
      </c>
      <c r="L502" s="7">
        <v>0.12012220029858225</v>
      </c>
    </row>
    <row r="503" spans="1:12">
      <c r="A503" t="str">
        <f>C503&amp;"-"&amp;D503&amp;"-"&amp;G503&amp;"-"&amp;H503&amp;"-"&amp;K503</f>
        <v>9.5-e-A-0-2.5</v>
      </c>
      <c r="B503">
        <v>251</v>
      </c>
      <c r="C503">
        <v>9.5</v>
      </c>
      <c r="D503" s="2" t="s">
        <v>1</v>
      </c>
      <c r="E503">
        <f>_xlfn.IFNA(VLOOKUP(A503,'duo-out'!A$2:Q$5000,5,FALSE),B503)</f>
        <v>251</v>
      </c>
      <c r="F503">
        <v>24458.636961947559</v>
      </c>
      <c r="G503" s="2" t="s">
        <v>25</v>
      </c>
      <c r="H503">
        <v>0</v>
      </c>
      <c r="I503">
        <v>2</v>
      </c>
      <c r="J503">
        <v>0.5</v>
      </c>
      <c r="K503">
        <v>2.5</v>
      </c>
      <c r="L503" s="7">
        <v>167.9473842738638</v>
      </c>
    </row>
    <row r="504" spans="1:12">
      <c r="A504" t="str">
        <f>C504&amp;"-"&amp;D504&amp;"-"&amp;G504&amp;"-"&amp;H504&amp;"-"&amp;K504</f>
        <v>9.5-e-A-0-1.5</v>
      </c>
      <c r="B504">
        <v>251</v>
      </c>
      <c r="C504">
        <v>9.5</v>
      </c>
      <c r="D504" s="2" t="s">
        <v>1</v>
      </c>
      <c r="E504">
        <f>_xlfn.IFNA(VLOOKUP(A504,'duo-out'!A$2:Q$5000,5,FALSE),B504)</f>
        <v>251</v>
      </c>
      <c r="F504">
        <v>24744.050151144114</v>
      </c>
      <c r="G504" s="2" t="s">
        <v>25</v>
      </c>
      <c r="H504">
        <v>0</v>
      </c>
      <c r="I504">
        <v>2</v>
      </c>
      <c r="J504">
        <v>0.5</v>
      </c>
      <c r="K504">
        <v>1.5</v>
      </c>
      <c r="L504" s="7">
        <v>182.05642030260799</v>
      </c>
    </row>
    <row r="505" spans="1:12">
      <c r="A505" t="str">
        <f>C505&amp;"-"&amp;D505&amp;"-"&amp;G505&amp;"-"&amp;H505&amp;"-"&amp;K505</f>
        <v>9.5-e-B-0-0.5</v>
      </c>
      <c r="B505">
        <v>51</v>
      </c>
      <c r="C505">
        <v>9.5</v>
      </c>
      <c r="D505" s="2" t="s">
        <v>1</v>
      </c>
      <c r="E505">
        <f>_xlfn.IFNA(VLOOKUP(A505,'duo-out'!A$2:Q$5000,5,FALSE),B505)</f>
        <v>51</v>
      </c>
      <c r="F505">
        <v>27062.499808166682</v>
      </c>
      <c r="G505" s="2" t="s">
        <v>21</v>
      </c>
      <c r="H505">
        <v>0</v>
      </c>
      <c r="I505">
        <v>0</v>
      </c>
      <c r="J505">
        <v>0.5</v>
      </c>
      <c r="K505">
        <v>0.5</v>
      </c>
      <c r="L505" s="7">
        <v>114.86983549970351</v>
      </c>
    </row>
    <row r="506" spans="1:12">
      <c r="A506" t="str">
        <f>C506&amp;"-"&amp;D506&amp;"-"&amp;G506&amp;"-"&amp;H506&amp;"-"&amp;K506</f>
        <v>9.5-e-A-1-2.5</v>
      </c>
      <c r="B506">
        <v>252</v>
      </c>
      <c r="C506">
        <v>9.5</v>
      </c>
      <c r="D506" s="2" t="s">
        <v>1</v>
      </c>
      <c r="E506">
        <f>_xlfn.IFNA(VLOOKUP(A506,'duo-out'!A$2:Q$5000,5,FALSE),B506)</f>
        <v>252</v>
      </c>
      <c r="F506">
        <v>27138.463019251827</v>
      </c>
      <c r="G506" s="2" t="s">
        <v>25</v>
      </c>
      <c r="H506">
        <v>1</v>
      </c>
      <c r="I506">
        <v>2</v>
      </c>
      <c r="J506">
        <v>0.5</v>
      </c>
      <c r="K506">
        <v>2.5</v>
      </c>
      <c r="L506" s="7">
        <v>1.5309059120638666</v>
      </c>
    </row>
    <row r="507" spans="1:12">
      <c r="A507" t="str">
        <f>C507&amp;"-"&amp;D507&amp;"-"&amp;G507&amp;"-"&amp;H507&amp;"-"&amp;K507</f>
        <v>9.5-e-A-1-1.5</v>
      </c>
      <c r="B507">
        <v>252</v>
      </c>
      <c r="C507">
        <v>9.5</v>
      </c>
      <c r="D507" s="2" t="s">
        <v>1</v>
      </c>
      <c r="E507">
        <f>_xlfn.IFNA(VLOOKUP(A507,'duo-out'!A$2:Q$5000,5,FALSE),B507)</f>
        <v>252</v>
      </c>
      <c r="F507">
        <v>27410.346681134251</v>
      </c>
      <c r="G507" s="2" t="s">
        <v>25</v>
      </c>
      <c r="H507">
        <v>1</v>
      </c>
      <c r="I507">
        <v>2</v>
      </c>
      <c r="J507">
        <v>0.5</v>
      </c>
      <c r="K507">
        <v>1.5</v>
      </c>
      <c r="L507" s="7">
        <v>1.5309059120638666</v>
      </c>
    </row>
    <row r="508" spans="1:12">
      <c r="A508" t="str">
        <f>C508&amp;"-"&amp;D508&amp;"-"&amp;G508&amp;"-"&amp;H508&amp;"-"&amp;K508</f>
        <v>9.5-e-B-1-0.5</v>
      </c>
      <c r="B508">
        <v>52</v>
      </c>
      <c r="C508">
        <v>9.5</v>
      </c>
      <c r="D508" s="2" t="s">
        <v>1</v>
      </c>
      <c r="E508">
        <f>_xlfn.IFNA(VLOOKUP(A508,'duo-out'!A$2:Q$5000,5,FALSE),B508)</f>
        <v>52</v>
      </c>
      <c r="F508">
        <v>28678.640565300666</v>
      </c>
      <c r="G508" s="2" t="s">
        <v>21</v>
      </c>
      <c r="H508">
        <v>1</v>
      </c>
      <c r="I508">
        <v>0</v>
      </c>
      <c r="J508">
        <v>0.5</v>
      </c>
      <c r="K508">
        <v>0.5</v>
      </c>
      <c r="L508" s="7">
        <v>0.96593632892484571</v>
      </c>
    </row>
    <row r="509" spans="1:12">
      <c r="A509" t="str">
        <f>C509&amp;"-"&amp;D509&amp;"-"&amp;G509&amp;"-"&amp;H509&amp;"-"&amp;K509</f>
        <v>9.5-e-A-2-2.5</v>
      </c>
      <c r="B509">
        <v>253</v>
      </c>
      <c r="C509">
        <v>9.5</v>
      </c>
      <c r="D509" s="2" t="s">
        <v>1</v>
      </c>
      <c r="E509">
        <f>_xlfn.IFNA(VLOOKUP(A509,'duo-out'!A$2:Q$5000,5,FALSE),B509)</f>
        <v>253</v>
      </c>
      <c r="F509">
        <v>29619.673341501555</v>
      </c>
      <c r="G509" s="2" t="s">
        <v>25</v>
      </c>
      <c r="H509">
        <v>2</v>
      </c>
      <c r="I509">
        <v>2</v>
      </c>
      <c r="J509">
        <v>0.5</v>
      </c>
      <c r="K509">
        <v>2.5</v>
      </c>
      <c r="L509" s="7">
        <v>1.0804731945342148</v>
      </c>
    </row>
    <row r="510" spans="1:12">
      <c r="A510" t="str">
        <f>C510&amp;"-"&amp;D510&amp;"-"&amp;G510&amp;"-"&amp;H510&amp;"-"&amp;K510</f>
        <v>9.5-e-A-2-1.5</v>
      </c>
      <c r="B510">
        <v>253</v>
      </c>
      <c r="C510">
        <v>9.5</v>
      </c>
      <c r="D510" s="2" t="s">
        <v>1</v>
      </c>
      <c r="E510">
        <f>_xlfn.IFNA(VLOOKUP(A510,'duo-out'!A$2:Q$5000,5,FALSE),B510)</f>
        <v>253</v>
      </c>
      <c r="F510">
        <v>29876.707529849198</v>
      </c>
      <c r="G510" s="2" t="s">
        <v>25</v>
      </c>
      <c r="H510">
        <v>2</v>
      </c>
      <c r="I510">
        <v>2</v>
      </c>
      <c r="J510">
        <v>0.5</v>
      </c>
      <c r="K510">
        <v>1.5</v>
      </c>
      <c r="L510" s="7">
        <v>1.1065011736380801</v>
      </c>
    </row>
    <row r="511" spans="1:12">
      <c r="A511" t="str">
        <f>C511&amp;"-"&amp;D511&amp;"-"&amp;G511&amp;"-"&amp;H511&amp;"-"&amp;K511</f>
        <v>9.5-e-A-3-2.5</v>
      </c>
      <c r="B511">
        <v>254</v>
      </c>
      <c r="C511">
        <v>9.5</v>
      </c>
      <c r="D511" s="2" t="s">
        <v>1</v>
      </c>
      <c r="E511">
        <f>_xlfn.IFNA(VLOOKUP(A511,'duo-out'!A$2:Q$5000,5,FALSE),B511)</f>
        <v>254</v>
      </c>
      <c r="F511">
        <v>31879.481347372999</v>
      </c>
      <c r="G511" s="2" t="s">
        <v>25</v>
      </c>
      <c r="H511">
        <v>3</v>
      </c>
      <c r="I511">
        <v>2</v>
      </c>
      <c r="J511">
        <v>0.5</v>
      </c>
      <c r="K511">
        <v>2.5</v>
      </c>
      <c r="L511" s="7">
        <v>2.0402857733683697</v>
      </c>
    </row>
    <row r="512" spans="1:12">
      <c r="A512" t="str">
        <f>C512&amp;"-"&amp;D512&amp;"-"&amp;G512&amp;"-"&amp;H512&amp;"-"&amp;K512</f>
        <v>9.5-e-C-0-0.5</v>
      </c>
      <c r="B512">
        <v>101</v>
      </c>
      <c r="C512">
        <v>9.5</v>
      </c>
      <c r="D512" s="2" t="s">
        <v>1</v>
      </c>
      <c r="E512">
        <f>_xlfn.IFNA(VLOOKUP(A512,'duo-out'!A$2:Q$5000,5,FALSE),B512)</f>
        <v>101</v>
      </c>
      <c r="F512">
        <v>33047.690897079621</v>
      </c>
      <c r="G512" s="2" t="s">
        <v>22</v>
      </c>
      <c r="H512">
        <v>0</v>
      </c>
      <c r="I512">
        <v>0</v>
      </c>
      <c r="J512">
        <v>0.5</v>
      </c>
      <c r="K512">
        <v>0.5</v>
      </c>
      <c r="L512" s="7">
        <v>182.05642030260799</v>
      </c>
    </row>
    <row r="513" spans="1:12">
      <c r="A513" t="str">
        <f>C513&amp;"-"&amp;D513&amp;"-"&amp;G513&amp;"-"&amp;H513&amp;"-"&amp;K513</f>
        <v>9.5-e-A-4-2.5</v>
      </c>
      <c r="B513">
        <v>255</v>
      </c>
      <c r="C513">
        <v>9.5</v>
      </c>
      <c r="D513" s="2" t="s">
        <v>1</v>
      </c>
      <c r="E513">
        <f>_xlfn.IFNA(VLOOKUP(A513,'duo-out'!A$2:Q$5000,5,FALSE),B513)</f>
        <v>255</v>
      </c>
      <c r="F513">
        <v>33885.630819912003</v>
      </c>
      <c r="G513" s="2" t="s">
        <v>25</v>
      </c>
      <c r="H513">
        <v>4</v>
      </c>
      <c r="I513">
        <v>2</v>
      </c>
      <c r="J513">
        <v>0.5</v>
      </c>
      <c r="K513">
        <v>2.5</v>
      </c>
      <c r="L513" s="7">
        <v>0.76818088824663155</v>
      </c>
    </row>
    <row r="514" spans="1:12">
      <c r="A514" t="str">
        <f>C514&amp;"-"&amp;D514&amp;"-"&amp;G514&amp;"-"&amp;H514&amp;"-"&amp;K514</f>
        <v>9.5-e-A-4-1.5</v>
      </c>
      <c r="B514">
        <v>255</v>
      </c>
      <c r="C514">
        <v>9.5</v>
      </c>
      <c r="D514" s="2" t="s">
        <v>1</v>
      </c>
      <c r="E514">
        <f>_xlfn.IFNA(VLOOKUP(A514,'duo-out'!A$2:Q$5000,5,FALSE),B514)</f>
        <v>255</v>
      </c>
      <c r="F514">
        <v>34106.305696449002</v>
      </c>
      <c r="G514" s="2" t="s">
        <v>25</v>
      </c>
      <c r="H514">
        <v>4</v>
      </c>
      <c r="I514">
        <v>2</v>
      </c>
      <c r="J514">
        <v>0.5</v>
      </c>
      <c r="K514">
        <v>1.5</v>
      </c>
      <c r="L514" s="7">
        <v>0.76818088824663155</v>
      </c>
    </row>
    <row r="515" spans="1:12">
      <c r="A515" t="str">
        <f>C515&amp;"-"&amp;D515&amp;"-"&amp;G515&amp;"-"&amp;H515&amp;"-"&amp;K515</f>
        <v>9.5-e-A-5-2.5</v>
      </c>
      <c r="B515">
        <v>256</v>
      </c>
      <c r="C515">
        <v>9.5</v>
      </c>
      <c r="D515" s="2" t="s">
        <v>1</v>
      </c>
      <c r="E515">
        <f>_xlfn.IFNA(VLOOKUP(A515,'duo-out'!A$2:Q$5000,5,FALSE),B515)</f>
        <v>256</v>
      </c>
      <c r="F515">
        <v>35591.275431702998</v>
      </c>
      <c r="G515" s="2" t="s">
        <v>25</v>
      </c>
      <c r="H515">
        <v>5</v>
      </c>
      <c r="I515">
        <v>2</v>
      </c>
      <c r="J515">
        <v>0.5</v>
      </c>
      <c r="K515">
        <v>2.5</v>
      </c>
      <c r="L515" s="7">
        <v>0.73395289278439235</v>
      </c>
    </row>
    <row r="516" spans="1:12">
      <c r="A516" t="str">
        <f>C516&amp;"-"&amp;D516&amp;"-"&amp;G516&amp;"-"&amp;H516&amp;"-"&amp;K516</f>
        <v>9.5-e-C-1-0.5</v>
      </c>
      <c r="B516">
        <v>102</v>
      </c>
      <c r="C516">
        <v>9.5</v>
      </c>
      <c r="D516" s="2" t="s">
        <v>1</v>
      </c>
      <c r="E516">
        <f>_xlfn.IFNA(VLOOKUP(A516,'duo-out'!A$2:Q$5000,5,FALSE),B516)</f>
        <v>102</v>
      </c>
      <c r="F516">
        <v>35591.562974980661</v>
      </c>
      <c r="G516" s="2" t="s">
        <v>22</v>
      </c>
      <c r="H516">
        <v>1</v>
      </c>
      <c r="I516">
        <v>0</v>
      </c>
      <c r="J516">
        <v>0.5</v>
      </c>
      <c r="K516">
        <v>0.5</v>
      </c>
      <c r="L516" s="7">
        <v>1.5309059120638666</v>
      </c>
    </row>
    <row r="517" spans="1:12">
      <c r="A517" t="str">
        <f>C517&amp;"-"&amp;D517&amp;"-"&amp;G517&amp;"-"&amp;H517&amp;"-"&amp;K517</f>
        <v>9.5-e-A-5-1.5</v>
      </c>
      <c r="B517">
        <v>256</v>
      </c>
      <c r="C517">
        <v>9.5</v>
      </c>
      <c r="D517" s="2" t="s">
        <v>1</v>
      </c>
      <c r="E517">
        <f>_xlfn.IFNA(VLOOKUP(A517,'duo-out'!A$2:Q$5000,5,FALSE),B517)</f>
        <v>256</v>
      </c>
      <c r="F517">
        <v>35789.066105819002</v>
      </c>
      <c r="G517" s="2" t="s">
        <v>25</v>
      </c>
      <c r="H517">
        <v>5</v>
      </c>
      <c r="I517">
        <v>2</v>
      </c>
      <c r="J517">
        <v>0.5</v>
      </c>
      <c r="K517">
        <v>1.5</v>
      </c>
      <c r="L517" s="7">
        <v>0.73395289278439235</v>
      </c>
    </row>
    <row r="518" spans="1:12">
      <c r="A518" t="str">
        <f>C518&amp;"-"&amp;D518&amp;"-"&amp;G518&amp;"-"&amp;H518&amp;"-"&amp;K518</f>
        <v>9.5-e-C-2-0.5</v>
      </c>
      <c r="B518">
        <v>103</v>
      </c>
      <c r="C518">
        <v>9.5</v>
      </c>
      <c r="D518" s="2" t="s">
        <v>1</v>
      </c>
      <c r="E518">
        <f>_xlfn.IFNA(VLOOKUP(A518,'duo-out'!A$2:Q$5000,5,FALSE),B518)</f>
        <v>103</v>
      </c>
      <c r="F518">
        <v>37877.210272162003</v>
      </c>
      <c r="G518" s="2" t="s">
        <v>22</v>
      </c>
      <c r="H518">
        <v>2</v>
      </c>
      <c r="I518">
        <v>0</v>
      </c>
      <c r="J518">
        <v>0.5</v>
      </c>
      <c r="K518">
        <v>0.5</v>
      </c>
      <c r="L518" s="7">
        <v>0.87282200217602857</v>
      </c>
    </row>
    <row r="519" spans="1:12">
      <c r="A519" t="str">
        <f>C519&amp;"-"&amp;D519&amp;"-"&amp;G519&amp;"-"&amp;H519&amp;"-"&amp;K519</f>
        <v>9.5-e-D-2-0.5</v>
      </c>
      <c r="B519">
        <v>153</v>
      </c>
      <c r="C519">
        <v>9.5</v>
      </c>
      <c r="D519" s="2" t="s">
        <v>1</v>
      </c>
      <c r="E519">
        <f>_xlfn.IFNA(VLOOKUP(A519,'duo-out'!A$2:Q$5000,5,FALSE),B519)</f>
        <v>153</v>
      </c>
      <c r="F519">
        <v>65329.520311214394</v>
      </c>
      <c r="G519" s="2" t="s">
        <v>23</v>
      </c>
      <c r="H519">
        <v>2</v>
      </c>
      <c r="I519">
        <v>1</v>
      </c>
      <c r="J519">
        <v>0.5</v>
      </c>
      <c r="K519">
        <v>0.5</v>
      </c>
      <c r="L519" s="7">
        <v>0.63260363718763468</v>
      </c>
    </row>
    <row r="520" spans="1:12">
      <c r="A520" t="str">
        <f>C520&amp;"-"&amp;D520&amp;"-"&amp;G520&amp;"-"&amp;H520&amp;"-"&amp;K520</f>
        <v>9.5-e-D-2-1.5</v>
      </c>
      <c r="B520">
        <v>153</v>
      </c>
      <c r="C520">
        <v>9.5</v>
      </c>
      <c r="D520" s="2" t="s">
        <v>1</v>
      </c>
      <c r="E520">
        <f>_xlfn.IFNA(VLOOKUP(A520,'duo-out'!A$2:Q$5000,5,FALSE),B520)</f>
        <v>153</v>
      </c>
      <c r="F520">
        <v>65580.886933570189</v>
      </c>
      <c r="G520" s="2" t="s">
        <v>23</v>
      </c>
      <c r="H520">
        <v>2</v>
      </c>
      <c r="I520">
        <v>1</v>
      </c>
      <c r="J520">
        <v>0.5</v>
      </c>
      <c r="K520">
        <v>1.5</v>
      </c>
      <c r="L520" s="7">
        <v>0.55071345269687233</v>
      </c>
    </row>
    <row r="521" spans="1:12">
      <c r="A521" t="str">
        <f>C521&amp;"-"&amp;D521&amp;"-"&amp;G521&amp;"-"&amp;H521&amp;"-"&amp;K521</f>
        <v>9.5-e-E-2-0.5</v>
      </c>
      <c r="B521">
        <v>203</v>
      </c>
      <c r="C521">
        <v>9.5</v>
      </c>
      <c r="D521" s="2" t="s">
        <v>1</v>
      </c>
      <c r="E521">
        <f>_xlfn.IFNA(VLOOKUP(A521,'duo-out'!A$2:Q$5000,5,FALSE),B521)</f>
        <v>203</v>
      </c>
      <c r="F521">
        <v>69859.688419101003</v>
      </c>
      <c r="G521" s="2" t="s">
        <v>24</v>
      </c>
      <c r="H521">
        <v>2</v>
      </c>
      <c r="I521">
        <v>0</v>
      </c>
      <c r="J521">
        <v>0.5</v>
      </c>
      <c r="K521">
        <v>0.5</v>
      </c>
      <c r="L521" s="7">
        <v>0.62179379668516199</v>
      </c>
    </row>
    <row r="522" spans="1:12">
      <c r="A522" t="str">
        <f>C522&amp;"-"&amp;D522&amp;"-"&amp;G522&amp;"-"&amp;H522&amp;"-"&amp;K522</f>
        <v>9.5-f-X-0-0.5</v>
      </c>
      <c r="B522">
        <v>1</v>
      </c>
      <c r="C522">
        <v>9.5</v>
      </c>
      <c r="D522" s="2" t="s">
        <v>2</v>
      </c>
      <c r="E522">
        <f>_xlfn.IFNA(VLOOKUP(A522,'duo-out'!A$2:Q$5000,5,FALSE),B522)</f>
        <v>1</v>
      </c>
      <c r="F522">
        <v>1250.2856943039999</v>
      </c>
      <c r="G522" s="2" t="s">
        <v>20</v>
      </c>
      <c r="H522">
        <v>0</v>
      </c>
      <c r="I522">
        <v>1</v>
      </c>
      <c r="J522">
        <v>0.5</v>
      </c>
      <c r="K522">
        <v>0.5</v>
      </c>
      <c r="L522" s="7">
        <v>70.043299182380665</v>
      </c>
    </row>
    <row r="523" spans="1:12">
      <c r="A523" t="str">
        <f>C523&amp;"-"&amp;D523&amp;"-"&amp;G523&amp;"-"&amp;H523&amp;"-"&amp;K523</f>
        <v>9.5-f-X-0-1.5</v>
      </c>
      <c r="B523">
        <v>1</v>
      </c>
      <c r="C523">
        <v>9.5</v>
      </c>
      <c r="D523" s="2" t="s">
        <v>2</v>
      </c>
      <c r="E523">
        <f>_xlfn.IFNA(VLOOKUP(A523,'duo-out'!A$2:Q$5000,5,FALSE),B523)</f>
        <v>1</v>
      </c>
      <c r="F523">
        <v>1530.9020622850001</v>
      </c>
      <c r="G523" s="2" t="s">
        <v>20</v>
      </c>
      <c r="H523">
        <v>0</v>
      </c>
      <c r="I523">
        <v>1</v>
      </c>
      <c r="J523">
        <v>0.5</v>
      </c>
      <c r="K523">
        <v>1.5</v>
      </c>
      <c r="L523" s="7">
        <v>70.043568551386656</v>
      </c>
    </row>
    <row r="524" spans="1:12">
      <c r="A524" t="str">
        <f>C524&amp;"-"&amp;D524&amp;"-"&amp;G524&amp;"-"&amp;H524&amp;"-"&amp;K524</f>
        <v>9.5-f-X-1-0.5</v>
      </c>
      <c r="B524">
        <v>2</v>
      </c>
      <c r="C524">
        <v>9.5</v>
      </c>
      <c r="D524" s="2" t="s">
        <v>2</v>
      </c>
      <c r="E524">
        <f>_xlfn.IFNA(VLOOKUP(A524,'duo-out'!A$2:Q$5000,5,FALSE),B524)</f>
        <v>2</v>
      </c>
      <c r="F524">
        <v>3935.7282348869999</v>
      </c>
      <c r="G524" s="2" t="s">
        <v>20</v>
      </c>
      <c r="H524">
        <v>1</v>
      </c>
      <c r="I524">
        <v>1</v>
      </c>
      <c r="J524">
        <v>0.5</v>
      </c>
      <c r="K524">
        <v>0.5</v>
      </c>
      <c r="L524" s="7">
        <v>1.9202568305394492</v>
      </c>
    </row>
    <row r="525" spans="1:12">
      <c r="A525" t="str">
        <f>C525&amp;"-"&amp;D525&amp;"-"&amp;G525&amp;"-"&amp;H525&amp;"-"&amp;K525</f>
        <v>9.5-f-X-1-1.5</v>
      </c>
      <c r="B525">
        <v>2</v>
      </c>
      <c r="C525">
        <v>9.5</v>
      </c>
      <c r="D525" s="2" t="s">
        <v>2</v>
      </c>
      <c r="E525">
        <f>_xlfn.IFNA(VLOOKUP(A525,'duo-out'!A$2:Q$5000,5,FALSE),B525)</f>
        <v>2</v>
      </c>
      <c r="F525">
        <v>4205.7366114059996</v>
      </c>
      <c r="G525" s="2" t="s">
        <v>20</v>
      </c>
      <c r="H525">
        <v>1</v>
      </c>
      <c r="I525">
        <v>1</v>
      </c>
      <c r="J525">
        <v>0.5</v>
      </c>
      <c r="K525">
        <v>1.5</v>
      </c>
      <c r="L525" s="7">
        <v>1.1021479813527539</v>
      </c>
    </row>
    <row r="526" spans="1:12">
      <c r="A526" t="str">
        <f>C526&amp;"-"&amp;D526&amp;"-"&amp;G526&amp;"-"&amp;H526&amp;"-"&amp;K526</f>
        <v>9.5-f-X-2-0.5</v>
      </c>
      <c r="B526">
        <v>3</v>
      </c>
      <c r="C526">
        <v>9.5</v>
      </c>
      <c r="D526" s="2" t="s">
        <v>2</v>
      </c>
      <c r="E526">
        <f>_xlfn.IFNA(VLOOKUP(A526,'duo-out'!A$2:Q$5000,5,FALSE),B526)</f>
        <v>3</v>
      </c>
      <c r="F526">
        <v>6495.5198031959999</v>
      </c>
      <c r="G526" s="2" t="s">
        <v>20</v>
      </c>
      <c r="H526">
        <v>2</v>
      </c>
      <c r="I526">
        <v>1</v>
      </c>
      <c r="J526">
        <v>0.5</v>
      </c>
      <c r="K526">
        <v>0.5</v>
      </c>
      <c r="L526" s="7">
        <v>1.342783824897027</v>
      </c>
    </row>
    <row r="527" spans="1:12">
      <c r="A527" t="str">
        <f>C527&amp;"-"&amp;D527&amp;"-"&amp;G527&amp;"-"&amp;H527&amp;"-"&amp;K527</f>
        <v>9.5-f-X-2-1.5</v>
      </c>
      <c r="B527">
        <v>3</v>
      </c>
      <c r="C527">
        <v>9.5</v>
      </c>
      <c r="D527" s="2" t="s">
        <v>2</v>
      </c>
      <c r="E527">
        <f>_xlfn.IFNA(VLOOKUP(A527,'duo-out'!A$2:Q$5000,5,FALSE),B527)</f>
        <v>3</v>
      </c>
      <c r="F527">
        <v>6755.0114416200004</v>
      </c>
      <c r="G527" s="2" t="s">
        <v>20</v>
      </c>
      <c r="H527">
        <v>2</v>
      </c>
      <c r="I527">
        <v>1</v>
      </c>
      <c r="J527">
        <v>0.5</v>
      </c>
      <c r="K527">
        <v>1.5</v>
      </c>
      <c r="L527" s="7">
        <v>1.0506535282707996</v>
      </c>
    </row>
    <row r="528" spans="1:12">
      <c r="A528" t="str">
        <f>C528&amp;"-"&amp;D528&amp;"-"&amp;G528&amp;"-"&amp;H528&amp;"-"&amp;K528</f>
        <v>9.5-f-X-3-0.5</v>
      </c>
      <c r="B528">
        <v>4</v>
      </c>
      <c r="C528">
        <v>9.5</v>
      </c>
      <c r="D528" s="2" t="s">
        <v>2</v>
      </c>
      <c r="E528">
        <f>_xlfn.IFNA(VLOOKUP(A528,'duo-out'!A$2:Q$5000,5,FALSE),B528)</f>
        <v>4</v>
      </c>
      <c r="F528">
        <v>8931.0065904090006</v>
      </c>
      <c r="G528" s="2" t="s">
        <v>20</v>
      </c>
      <c r="H528">
        <v>3</v>
      </c>
      <c r="I528">
        <v>1</v>
      </c>
      <c r="J528">
        <v>0.5</v>
      </c>
      <c r="K528">
        <v>0.5</v>
      </c>
      <c r="L528" s="7">
        <v>1.4757198001081415</v>
      </c>
    </row>
    <row r="529" spans="1:12">
      <c r="A529" t="str">
        <f>C529&amp;"-"&amp;D529&amp;"-"&amp;G529&amp;"-"&amp;H529&amp;"-"&amp;K529</f>
        <v>9.5-f-X-3-1.5</v>
      </c>
      <c r="B529">
        <v>4</v>
      </c>
      <c r="C529">
        <v>9.5</v>
      </c>
      <c r="D529" s="2" t="s">
        <v>2</v>
      </c>
      <c r="E529">
        <f>_xlfn.IFNA(VLOOKUP(A529,'duo-out'!A$2:Q$5000,5,FALSE),B529)</f>
        <v>4</v>
      </c>
      <c r="F529">
        <v>9180.0485720609995</v>
      </c>
      <c r="G529" s="2" t="s">
        <v>20</v>
      </c>
      <c r="H529">
        <v>3</v>
      </c>
      <c r="I529">
        <v>1</v>
      </c>
      <c r="J529">
        <v>0.5</v>
      </c>
      <c r="K529">
        <v>1.5</v>
      </c>
      <c r="L529" s="7">
        <v>0.73971789483028072</v>
      </c>
    </row>
    <row r="530" spans="1:12">
      <c r="A530" t="str">
        <f>C530&amp;"-"&amp;D530&amp;"-"&amp;G530&amp;"-"&amp;H530&amp;"-"&amp;K530</f>
        <v>9.5-f-X-4-0.5</v>
      </c>
      <c r="B530">
        <v>5</v>
      </c>
      <c r="C530">
        <v>9.5</v>
      </c>
      <c r="D530" s="2" t="s">
        <v>2</v>
      </c>
      <c r="E530">
        <f>_xlfn.IFNA(VLOOKUP(A530,'duo-out'!A$2:Q$5000,5,FALSE),B530)</f>
        <v>5</v>
      </c>
      <c r="F530">
        <v>11243.110819912001</v>
      </c>
      <c r="G530" s="2" t="s">
        <v>20</v>
      </c>
      <c r="H530">
        <v>4</v>
      </c>
      <c r="I530">
        <v>1</v>
      </c>
      <c r="J530">
        <v>0.5</v>
      </c>
      <c r="K530">
        <v>0.5</v>
      </c>
      <c r="L530" s="7">
        <v>1.0439545675522717</v>
      </c>
    </row>
    <row r="531" spans="1:12">
      <c r="A531" t="str">
        <f>C531&amp;"-"&amp;D531&amp;"-"&amp;G531&amp;"-"&amp;H531&amp;"-"&amp;K531</f>
        <v>9.5-f-X-4-1.5</v>
      </c>
      <c r="B531">
        <v>5</v>
      </c>
      <c r="C531">
        <v>9.5</v>
      </c>
      <c r="D531" s="2" t="s">
        <v>2</v>
      </c>
      <c r="E531">
        <f>_xlfn.IFNA(VLOOKUP(A531,'duo-out'!A$2:Q$5000,5,FALSE),B531)</f>
        <v>5</v>
      </c>
      <c r="F531">
        <v>11481.725696449001</v>
      </c>
      <c r="G531" s="2" t="s">
        <v>20</v>
      </c>
      <c r="H531">
        <v>4</v>
      </c>
      <c r="I531">
        <v>1</v>
      </c>
      <c r="J531">
        <v>0.5</v>
      </c>
      <c r="K531">
        <v>1.5</v>
      </c>
      <c r="L531" s="7">
        <v>0.86136288910948799</v>
      </c>
    </row>
    <row r="532" spans="1:12">
      <c r="A532" t="str">
        <f>C532&amp;"-"&amp;D532&amp;"-"&amp;G532&amp;"-"&amp;H532&amp;"-"&amp;K532</f>
        <v>9.5-f-X-5-0.5</v>
      </c>
      <c r="B532">
        <v>6</v>
      </c>
      <c r="C532">
        <v>9.5</v>
      </c>
      <c r="D532" s="2" t="s">
        <v>2</v>
      </c>
      <c r="E532">
        <f>_xlfn.IFNA(VLOOKUP(A532,'duo-out'!A$2:Q$5000,5,FALSE),B532)</f>
        <v>6</v>
      </c>
      <c r="F532">
        <v>13432.205431703</v>
      </c>
      <c r="G532" s="2" t="s">
        <v>20</v>
      </c>
      <c r="H532">
        <v>5</v>
      </c>
      <c r="I532">
        <v>1</v>
      </c>
      <c r="J532">
        <v>0.5</v>
      </c>
      <c r="K532">
        <v>0.5</v>
      </c>
      <c r="L532" s="7">
        <v>0.16621338492888052</v>
      </c>
    </row>
    <row r="533" spans="1:12">
      <c r="A533" t="str">
        <f>C533&amp;"-"&amp;D533&amp;"-"&amp;G533&amp;"-"&amp;H533&amp;"-"&amp;K533</f>
        <v>9.5-f-X-5-1.5</v>
      </c>
      <c r="B533">
        <v>6</v>
      </c>
      <c r="C533">
        <v>9.5</v>
      </c>
      <c r="D533" s="2" t="s">
        <v>2</v>
      </c>
      <c r="E533">
        <f>_xlfn.IFNA(VLOOKUP(A533,'duo-out'!A$2:Q$5000,5,FALSE),B533)</f>
        <v>6</v>
      </c>
      <c r="F533">
        <v>13660.406105819</v>
      </c>
      <c r="G533" s="2" t="s">
        <v>20</v>
      </c>
      <c r="H533">
        <v>5</v>
      </c>
      <c r="I533">
        <v>1</v>
      </c>
      <c r="J533">
        <v>0.5</v>
      </c>
      <c r="K533">
        <v>1.5</v>
      </c>
      <c r="L533" s="7">
        <v>0.16152499579102622</v>
      </c>
    </row>
    <row r="534" spans="1:12">
      <c r="A534" t="str">
        <f>C534&amp;"-"&amp;D534&amp;"-"&amp;G534&amp;"-"&amp;H534&amp;"-"&amp;K534</f>
        <v>9.5-f-A-0-2.5</v>
      </c>
      <c r="B534">
        <v>251</v>
      </c>
      <c r="C534">
        <v>9.5</v>
      </c>
      <c r="D534" s="2" t="s">
        <v>2</v>
      </c>
      <c r="E534">
        <f>_xlfn.IFNA(VLOOKUP(A534,'duo-out'!A$2:Q$5000,5,FALSE),B534)</f>
        <v>251</v>
      </c>
      <c r="F534">
        <v>24458.640277996001</v>
      </c>
      <c r="G534" s="2" t="s">
        <v>25</v>
      </c>
      <c r="H534">
        <v>0</v>
      </c>
      <c r="I534">
        <v>2</v>
      </c>
      <c r="J534">
        <v>0.5</v>
      </c>
      <c r="K534">
        <v>2.5</v>
      </c>
      <c r="L534" s="7">
        <v>168.47290966999026</v>
      </c>
    </row>
    <row r="535" spans="1:12">
      <c r="A535" t="str">
        <f>C535&amp;"-"&amp;D535&amp;"-"&amp;G535&amp;"-"&amp;H535&amp;"-"&amp;K535</f>
        <v>9.5-f-A-0-1.5</v>
      </c>
      <c r="B535">
        <v>251</v>
      </c>
      <c r="C535">
        <v>9.5</v>
      </c>
      <c r="D535" s="2" t="s">
        <v>2</v>
      </c>
      <c r="E535">
        <f>_xlfn.IFNA(VLOOKUP(A535,'duo-out'!A$2:Q$5000,5,FALSE),B535)</f>
        <v>251</v>
      </c>
      <c r="F535">
        <v>24744.049569760944</v>
      </c>
      <c r="G535" s="2" t="s">
        <v>25</v>
      </c>
      <c r="H535">
        <v>0</v>
      </c>
      <c r="I535">
        <v>2</v>
      </c>
      <c r="J535">
        <v>0.5</v>
      </c>
      <c r="K535">
        <v>1.5</v>
      </c>
      <c r="L535" s="7">
        <v>182.05642030260799</v>
      </c>
    </row>
    <row r="536" spans="1:12">
      <c r="A536" t="str">
        <f>C536&amp;"-"&amp;D536&amp;"-"&amp;G536&amp;"-"&amp;H536&amp;"-"&amp;K536</f>
        <v>9.5-f-B-0-0.5</v>
      </c>
      <c r="B536">
        <v>51</v>
      </c>
      <c r="C536">
        <v>9.5</v>
      </c>
      <c r="D536" s="2" t="s">
        <v>2</v>
      </c>
      <c r="E536">
        <f>_xlfn.IFNA(VLOOKUP(A536,'duo-out'!A$2:Q$5000,5,FALSE),B536)</f>
        <v>51</v>
      </c>
      <c r="F536">
        <v>27067.481611405001</v>
      </c>
      <c r="G536" s="2" t="s">
        <v>21</v>
      </c>
      <c r="H536">
        <v>0</v>
      </c>
      <c r="I536">
        <v>0</v>
      </c>
      <c r="J536">
        <v>0.5</v>
      </c>
      <c r="K536">
        <v>0.5</v>
      </c>
      <c r="L536" s="7">
        <v>114.86983549970351</v>
      </c>
    </row>
    <row r="537" spans="1:12">
      <c r="A537" t="str">
        <f>C537&amp;"-"&amp;D537&amp;"-"&amp;G537&amp;"-"&amp;H537&amp;"-"&amp;K537</f>
        <v>9.5-f-A-1-2.5</v>
      </c>
      <c r="B537">
        <v>252</v>
      </c>
      <c r="C537">
        <v>9.5</v>
      </c>
      <c r="D537" s="2" t="s">
        <v>2</v>
      </c>
      <c r="E537">
        <f>_xlfn.IFNA(VLOOKUP(A537,'duo-out'!A$2:Q$5000,5,FALSE),B537)</f>
        <v>252</v>
      </c>
      <c r="F537">
        <v>27138.453603406699</v>
      </c>
      <c r="G537" s="2" t="s">
        <v>25</v>
      </c>
      <c r="H537">
        <v>1</v>
      </c>
      <c r="I537">
        <v>2</v>
      </c>
      <c r="J537">
        <v>0.5</v>
      </c>
      <c r="K537">
        <v>2.5</v>
      </c>
      <c r="L537" s="7">
        <v>1.5309059120638666</v>
      </c>
    </row>
    <row r="538" spans="1:12">
      <c r="A538" t="str">
        <f>C538&amp;"-"&amp;D538&amp;"-"&amp;G538&amp;"-"&amp;H538&amp;"-"&amp;K538</f>
        <v>9.5-f-A-1-1.5</v>
      </c>
      <c r="B538">
        <v>252</v>
      </c>
      <c r="C538">
        <v>9.5</v>
      </c>
      <c r="D538" s="2" t="s">
        <v>2</v>
      </c>
      <c r="E538">
        <f>_xlfn.IFNA(VLOOKUP(A538,'duo-out'!A$2:Q$5000,5,FALSE),B538)</f>
        <v>252</v>
      </c>
      <c r="F538">
        <v>27410.344383336294</v>
      </c>
      <c r="G538" s="2" t="s">
        <v>25</v>
      </c>
      <c r="H538">
        <v>1</v>
      </c>
      <c r="I538">
        <v>2</v>
      </c>
      <c r="J538">
        <v>0.5</v>
      </c>
      <c r="K538">
        <v>1.5</v>
      </c>
      <c r="L538" s="7">
        <v>1.5309059120638666</v>
      </c>
    </row>
    <row r="539" spans="1:12">
      <c r="A539" t="str">
        <f>C539&amp;"-"&amp;D539&amp;"-"&amp;G539&amp;"-"&amp;H539&amp;"-"&amp;K539</f>
        <v>9.5-f-B-1-0.5</v>
      </c>
      <c r="B539">
        <v>52</v>
      </c>
      <c r="C539">
        <v>9.5</v>
      </c>
      <c r="D539" s="2" t="s">
        <v>2</v>
      </c>
      <c r="E539">
        <f>_xlfn.IFNA(VLOOKUP(A539,'duo-out'!A$2:Q$5000,5,FALSE),B539)</f>
        <v>52</v>
      </c>
      <c r="F539">
        <v>28469.762185793141</v>
      </c>
      <c r="G539" s="2" t="s">
        <v>21</v>
      </c>
      <c r="H539">
        <v>1</v>
      </c>
      <c r="I539">
        <v>0</v>
      </c>
      <c r="J539">
        <v>0.5</v>
      </c>
      <c r="K539">
        <v>0.5</v>
      </c>
      <c r="L539" s="7">
        <v>0.96593632892484571</v>
      </c>
    </row>
    <row r="540" spans="1:12">
      <c r="A540" t="str">
        <f>C540&amp;"-"&amp;D540&amp;"-"&amp;G540&amp;"-"&amp;H540&amp;"-"&amp;K540</f>
        <v>9.5-f-A-2-2.5</v>
      </c>
      <c r="B540">
        <v>253</v>
      </c>
      <c r="C540">
        <v>9.5</v>
      </c>
      <c r="D540" s="2" t="s">
        <v>2</v>
      </c>
      <c r="E540">
        <f>_xlfn.IFNA(VLOOKUP(A540,'duo-out'!A$2:Q$5000,5,FALSE),B540)</f>
        <v>253</v>
      </c>
      <c r="F540">
        <v>29619.912700215224</v>
      </c>
      <c r="G540" s="2" t="s">
        <v>25</v>
      </c>
      <c r="H540">
        <v>2</v>
      </c>
      <c r="I540">
        <v>2</v>
      </c>
      <c r="J540">
        <v>0.5</v>
      </c>
      <c r="K540">
        <v>2.5</v>
      </c>
      <c r="L540" s="7">
        <v>0.90548267078858036</v>
      </c>
    </row>
    <row r="541" spans="1:12">
      <c r="A541" t="str">
        <f>C541&amp;"-"&amp;D541&amp;"-"&amp;G541&amp;"-"&amp;H541&amp;"-"&amp;K541</f>
        <v>9.5-f-A-2-1.5</v>
      </c>
      <c r="B541">
        <v>253</v>
      </c>
      <c r="C541">
        <v>9.5</v>
      </c>
      <c r="D541" s="2" t="s">
        <v>2</v>
      </c>
      <c r="E541">
        <f>_xlfn.IFNA(VLOOKUP(A541,'duo-out'!A$2:Q$5000,5,FALSE),B541)</f>
        <v>253</v>
      </c>
      <c r="F541">
        <v>29876.830377004717</v>
      </c>
      <c r="G541" s="2" t="s">
        <v>25</v>
      </c>
      <c r="H541">
        <v>2</v>
      </c>
      <c r="I541">
        <v>2</v>
      </c>
      <c r="J541">
        <v>0.5</v>
      </c>
      <c r="K541">
        <v>1.5</v>
      </c>
      <c r="L541" s="7">
        <v>0.872473291716234</v>
      </c>
    </row>
    <row r="542" spans="1:12">
      <c r="A542" t="str">
        <f>C542&amp;"-"&amp;D542&amp;"-"&amp;G542&amp;"-"&amp;H542&amp;"-"&amp;K542</f>
        <v>9.5-f-A-3-1.5</v>
      </c>
      <c r="B542">
        <v>254</v>
      </c>
      <c r="C542">
        <v>9.5</v>
      </c>
      <c r="D542" s="2" t="s">
        <v>2</v>
      </c>
      <c r="E542">
        <f>_xlfn.IFNA(VLOOKUP(A542,'duo-out'!A$2:Q$5000,5,FALSE),B542)</f>
        <v>254</v>
      </c>
      <c r="F542">
        <v>32119.904586839999</v>
      </c>
      <c r="G542" s="2" t="s">
        <v>25</v>
      </c>
      <c r="H542">
        <v>3</v>
      </c>
      <c r="I542">
        <v>2</v>
      </c>
      <c r="J542">
        <v>0.5</v>
      </c>
      <c r="K542">
        <v>1.5</v>
      </c>
      <c r="L542" s="7">
        <v>2.0402857733683697</v>
      </c>
    </row>
    <row r="543" spans="1:12">
      <c r="A543" t="str">
        <f>C543&amp;"-"&amp;D543&amp;"-"&amp;G543&amp;"-"&amp;H543&amp;"-"&amp;K543</f>
        <v>9.5-f-C-0-0.5</v>
      </c>
      <c r="B543">
        <v>101</v>
      </c>
      <c r="C543">
        <v>9.5</v>
      </c>
      <c r="D543" s="2" t="s">
        <v>2</v>
      </c>
      <c r="E543">
        <f>_xlfn.IFNA(VLOOKUP(A543,'duo-out'!A$2:Q$5000,5,FALSE),B543)</f>
        <v>101</v>
      </c>
      <c r="F543">
        <v>33326.046677139282</v>
      </c>
      <c r="G543" s="2" t="s">
        <v>22</v>
      </c>
      <c r="H543">
        <v>0</v>
      </c>
      <c r="I543">
        <v>0</v>
      </c>
      <c r="J543">
        <v>0.5</v>
      </c>
      <c r="K543">
        <v>0.5</v>
      </c>
      <c r="L543" s="7">
        <v>182.05642030260799</v>
      </c>
    </row>
    <row r="544" spans="1:12">
      <c r="A544" t="str">
        <f>C544&amp;"-"&amp;D544&amp;"-"&amp;G544&amp;"-"&amp;H544&amp;"-"&amp;K544</f>
        <v>9.5-f-A-4-2.5</v>
      </c>
      <c r="B544">
        <v>255</v>
      </c>
      <c r="C544">
        <v>9.5</v>
      </c>
      <c r="D544" s="2" t="s">
        <v>2</v>
      </c>
      <c r="E544">
        <f>_xlfn.IFNA(VLOOKUP(A544,'duo-out'!A$2:Q$5000,5,FALSE),B544)</f>
        <v>255</v>
      </c>
      <c r="F544">
        <v>33885.552568890998</v>
      </c>
      <c r="G544" s="2" t="s">
        <v>25</v>
      </c>
      <c r="H544">
        <v>4</v>
      </c>
      <c r="I544">
        <v>2</v>
      </c>
      <c r="J544">
        <v>0.5</v>
      </c>
      <c r="K544">
        <v>2.5</v>
      </c>
      <c r="L544" s="7">
        <v>0.76818088824663155</v>
      </c>
    </row>
    <row r="545" spans="1:12">
      <c r="A545" t="str">
        <f>C545&amp;"-"&amp;D545&amp;"-"&amp;G545&amp;"-"&amp;H545&amp;"-"&amp;K545</f>
        <v>9.5-f-A-4-1.5</v>
      </c>
      <c r="B545">
        <v>255</v>
      </c>
      <c r="C545">
        <v>9.5</v>
      </c>
      <c r="D545" s="2" t="s">
        <v>2</v>
      </c>
      <c r="E545">
        <f>_xlfn.IFNA(VLOOKUP(A545,'duo-out'!A$2:Q$5000,5,FALSE),B545)</f>
        <v>255</v>
      </c>
      <c r="F545">
        <v>34106.403499256005</v>
      </c>
      <c r="G545" s="2" t="s">
        <v>25</v>
      </c>
      <c r="H545">
        <v>4</v>
      </c>
      <c r="I545">
        <v>2</v>
      </c>
      <c r="J545">
        <v>0.5</v>
      </c>
      <c r="K545">
        <v>1.5</v>
      </c>
      <c r="L545" s="7">
        <v>0.76818088824663155</v>
      </c>
    </row>
    <row r="546" spans="1:12">
      <c r="A546" t="str">
        <f>C546&amp;"-"&amp;D546&amp;"-"&amp;G546&amp;"-"&amp;H546&amp;"-"&amp;K546</f>
        <v>9.5-f-A-5-2.5</v>
      </c>
      <c r="B546">
        <v>256</v>
      </c>
      <c r="C546">
        <v>9.5</v>
      </c>
      <c r="D546" s="2" t="s">
        <v>2</v>
      </c>
      <c r="E546">
        <f>_xlfn.IFNA(VLOOKUP(A546,'duo-out'!A$2:Q$5000,5,FALSE),B546)</f>
        <v>256</v>
      </c>
      <c r="F546">
        <v>35591.265929264002</v>
      </c>
      <c r="G546" s="2" t="s">
        <v>25</v>
      </c>
      <c r="H546">
        <v>5</v>
      </c>
      <c r="I546">
        <v>2</v>
      </c>
      <c r="J546">
        <v>0.5</v>
      </c>
      <c r="K546">
        <v>2.5</v>
      </c>
      <c r="L546" s="7">
        <v>0.73395289278439235</v>
      </c>
    </row>
    <row r="547" spans="1:12">
      <c r="A547" t="str">
        <f>C547&amp;"-"&amp;D547&amp;"-"&amp;G547&amp;"-"&amp;H547&amp;"-"&amp;K547</f>
        <v>9.5-f-A-5-1.5</v>
      </c>
      <c r="B547">
        <v>256</v>
      </c>
      <c r="C547">
        <v>9.5</v>
      </c>
      <c r="D547" s="2" t="s">
        <v>2</v>
      </c>
      <c r="E547">
        <f>_xlfn.IFNA(VLOOKUP(A547,'duo-out'!A$2:Q$5000,5,FALSE),B547)</f>
        <v>256</v>
      </c>
      <c r="F547">
        <v>35788.095330198004</v>
      </c>
      <c r="G547" s="2" t="s">
        <v>25</v>
      </c>
      <c r="H547">
        <v>5</v>
      </c>
      <c r="I547">
        <v>2</v>
      </c>
      <c r="J547">
        <v>0.5</v>
      </c>
      <c r="K547">
        <v>1.5</v>
      </c>
      <c r="L547" s="7">
        <v>0.73395289278439235</v>
      </c>
    </row>
    <row r="548" spans="1:12">
      <c r="A548" t="str">
        <f>C548&amp;"-"&amp;D548&amp;"-"&amp;G548&amp;"-"&amp;H548&amp;"-"&amp;K548</f>
        <v>9.5-f-C-1-0.5</v>
      </c>
      <c r="B548">
        <v>102</v>
      </c>
      <c r="C548">
        <v>9.5</v>
      </c>
      <c r="D548" s="2" t="s">
        <v>2</v>
      </c>
      <c r="E548">
        <f>_xlfn.IFNA(VLOOKUP(A548,'duo-out'!A$2:Q$5000,5,FALSE),B548)</f>
        <v>102</v>
      </c>
      <c r="F548">
        <v>35854.657435546331</v>
      </c>
      <c r="G548" s="2" t="s">
        <v>22</v>
      </c>
      <c r="H548">
        <v>1</v>
      </c>
      <c r="I548">
        <v>0</v>
      </c>
      <c r="J548">
        <v>0.5</v>
      </c>
      <c r="K548">
        <v>0.5</v>
      </c>
      <c r="L548" s="7">
        <v>1.5309059120638666</v>
      </c>
    </row>
    <row r="549" spans="1:12">
      <c r="A549" t="str">
        <f>C549&amp;"-"&amp;D549&amp;"-"&amp;G549&amp;"-"&amp;H549&amp;"-"&amp;K549</f>
        <v>9.5-f-C-2-0.5</v>
      </c>
      <c r="B549">
        <v>103</v>
      </c>
      <c r="C549">
        <v>9.5</v>
      </c>
      <c r="D549" s="2" t="s">
        <v>2</v>
      </c>
      <c r="E549">
        <f>_xlfn.IFNA(VLOOKUP(A549,'duo-out'!A$2:Q$5000,5,FALSE),B549)</f>
        <v>103</v>
      </c>
      <c r="F549">
        <v>38120.655643165999</v>
      </c>
      <c r="G549" s="2" t="s">
        <v>22</v>
      </c>
      <c r="H549">
        <v>2</v>
      </c>
      <c r="I549">
        <v>0</v>
      </c>
      <c r="J549">
        <v>0.5</v>
      </c>
      <c r="K549">
        <v>0.5</v>
      </c>
      <c r="L549" s="7">
        <v>0.87282200217602857</v>
      </c>
    </row>
    <row r="550" spans="1:12">
      <c r="A550" t="str">
        <f>C550&amp;"-"&amp;D550&amp;"-"&amp;G550&amp;"-"&amp;H550&amp;"-"&amp;K550</f>
        <v>9.5-f-D-2-0.5</v>
      </c>
      <c r="B550">
        <v>153</v>
      </c>
      <c r="C550">
        <v>9.5</v>
      </c>
      <c r="D550" s="2" t="s">
        <v>2</v>
      </c>
      <c r="E550">
        <f>_xlfn.IFNA(VLOOKUP(A550,'duo-out'!A$2:Q$5000,5,FALSE),B550)</f>
        <v>153</v>
      </c>
      <c r="F550">
        <v>65328.834539249401</v>
      </c>
      <c r="G550" s="2" t="s">
        <v>23</v>
      </c>
      <c r="H550">
        <v>2</v>
      </c>
      <c r="I550">
        <v>1</v>
      </c>
      <c r="J550">
        <v>0.5</v>
      </c>
      <c r="K550">
        <v>0.5</v>
      </c>
      <c r="L550" s="7">
        <v>0.55071345269687233</v>
      </c>
    </row>
    <row r="551" spans="1:12">
      <c r="A551" t="str">
        <f>C551&amp;"-"&amp;D551&amp;"-"&amp;G551&amp;"-"&amp;H551&amp;"-"&amp;K551</f>
        <v>9.5-f-D-2-1.5</v>
      </c>
      <c r="B551">
        <v>153</v>
      </c>
      <c r="C551">
        <v>9.5</v>
      </c>
      <c r="D551" s="2" t="s">
        <v>2</v>
      </c>
      <c r="E551">
        <f>_xlfn.IFNA(VLOOKUP(A551,'duo-out'!A$2:Q$5000,5,FALSE),B551)</f>
        <v>153</v>
      </c>
      <c r="F551">
        <v>65579.631834501604</v>
      </c>
      <c r="G551" s="2" t="s">
        <v>23</v>
      </c>
      <c r="H551">
        <v>2</v>
      </c>
      <c r="I551">
        <v>1</v>
      </c>
      <c r="J551">
        <v>0.5</v>
      </c>
      <c r="K551">
        <v>1.5</v>
      </c>
      <c r="L551" s="7">
        <v>0.55071345269687233</v>
      </c>
    </row>
    <row r="552" spans="1:12">
      <c r="A552" t="str">
        <f>C552&amp;"-"&amp;D552&amp;"-"&amp;G552&amp;"-"&amp;H552&amp;"-"&amp;K552</f>
        <v>9.5-f-E-2-0.5</v>
      </c>
      <c r="B552">
        <v>203</v>
      </c>
      <c r="C552">
        <v>9.5</v>
      </c>
      <c r="D552" s="2" t="s">
        <v>2</v>
      </c>
      <c r="E552">
        <f>_xlfn.IFNA(VLOOKUP(A552,'duo-out'!A$2:Q$5000,5,FALSE),B552)</f>
        <v>203</v>
      </c>
      <c r="F552">
        <v>70096.664383962008</v>
      </c>
      <c r="G552" s="2" t="s">
        <v>24</v>
      </c>
      <c r="H552">
        <v>2</v>
      </c>
      <c r="I552">
        <v>0</v>
      </c>
      <c r="J552">
        <v>0.5</v>
      </c>
      <c r="K552">
        <v>0.5</v>
      </c>
      <c r="L552" s="7">
        <v>0.75983568565159243</v>
      </c>
    </row>
    <row r="553" spans="1:12">
      <c r="A553" t="str">
        <f>C553&amp;"-"&amp;D553&amp;"-"&amp;G553&amp;"-"&amp;H553&amp;"-"&amp;K553</f>
        <v>10.5-e-X-0-0.5</v>
      </c>
      <c r="B553">
        <v>1</v>
      </c>
      <c r="C553">
        <v>10.5</v>
      </c>
      <c r="D553" s="2" t="s">
        <v>1</v>
      </c>
      <c r="E553">
        <f>_xlfn.IFNA(VLOOKUP(A553,'duo-out'!A$2:Q$5000,5,FALSE),B553)</f>
        <v>1</v>
      </c>
      <c r="F553">
        <v>1531.7945760079999</v>
      </c>
      <c r="G553" s="2" t="s">
        <v>20</v>
      </c>
      <c r="H553">
        <v>0</v>
      </c>
      <c r="I553">
        <v>1</v>
      </c>
      <c r="J553">
        <v>0.5</v>
      </c>
      <c r="K553">
        <v>0.5</v>
      </c>
      <c r="L553" s="7">
        <v>68.317294363566276</v>
      </c>
    </row>
    <row r="554" spans="1:12">
      <c r="A554" t="str">
        <f>C554&amp;"-"&amp;D554&amp;"-"&amp;G554&amp;"-"&amp;H554&amp;"-"&amp;K554</f>
        <v>10.5-e-X-0-1.5</v>
      </c>
      <c r="B554">
        <v>1</v>
      </c>
      <c r="C554">
        <v>10.5</v>
      </c>
      <c r="D554" s="2" t="s">
        <v>1</v>
      </c>
      <c r="E554">
        <f>_xlfn.IFNA(VLOOKUP(A554,'duo-out'!A$2:Q$5000,5,FALSE),B554)</f>
        <v>1</v>
      </c>
      <c r="F554">
        <v>1830.92189951</v>
      </c>
      <c r="G554" s="2" t="s">
        <v>20</v>
      </c>
      <c r="H554">
        <v>0</v>
      </c>
      <c r="I554">
        <v>1</v>
      </c>
      <c r="J554">
        <v>0.5</v>
      </c>
      <c r="K554">
        <v>1.5</v>
      </c>
      <c r="L554" s="7">
        <v>49.618633603025714</v>
      </c>
    </row>
    <row r="555" spans="1:12">
      <c r="A555" t="str">
        <f>C555&amp;"-"&amp;D555&amp;"-"&amp;G555&amp;"-"&amp;H555&amp;"-"&amp;K555</f>
        <v>10.5-e-X-1-0.5</v>
      </c>
      <c r="B555">
        <v>2</v>
      </c>
      <c r="C555">
        <v>10.5</v>
      </c>
      <c r="D555" s="2" t="s">
        <v>1</v>
      </c>
      <c r="E555">
        <f>_xlfn.IFNA(VLOOKUP(A555,'duo-out'!A$2:Q$5000,5,FALSE),B555)</f>
        <v>2</v>
      </c>
      <c r="F555">
        <v>4206.6034397639996</v>
      </c>
      <c r="G555" s="2" t="s">
        <v>20</v>
      </c>
      <c r="H555">
        <v>1</v>
      </c>
      <c r="I555">
        <v>1</v>
      </c>
      <c r="J555">
        <v>0.5</v>
      </c>
      <c r="K555">
        <v>0.5</v>
      </c>
      <c r="L555" s="7">
        <v>1.6241753296045922</v>
      </c>
    </row>
    <row r="556" spans="1:12">
      <c r="A556" t="str">
        <f>C556&amp;"-"&amp;D556&amp;"-"&amp;G556&amp;"-"&amp;H556&amp;"-"&amp;K556</f>
        <v>10.5-e-X-1-1.5</v>
      </c>
      <c r="B556">
        <v>2</v>
      </c>
      <c r="C556">
        <v>10.5</v>
      </c>
      <c r="D556" s="2" t="s">
        <v>1</v>
      </c>
      <c r="E556">
        <f>_xlfn.IFNA(VLOOKUP(A556,'duo-out'!A$2:Q$5000,5,FALSE),B556)</f>
        <v>2</v>
      </c>
      <c r="F556">
        <v>4494.3752765190002</v>
      </c>
      <c r="G556" s="2" t="s">
        <v>20</v>
      </c>
      <c r="H556">
        <v>1</v>
      </c>
      <c r="I556">
        <v>1</v>
      </c>
      <c r="J556">
        <v>0.5</v>
      </c>
      <c r="K556">
        <v>1.5</v>
      </c>
      <c r="L556" s="7">
        <v>0.88288475085462548</v>
      </c>
    </row>
    <row r="557" spans="1:12">
      <c r="A557" t="str">
        <f>C557&amp;"-"&amp;D557&amp;"-"&amp;G557&amp;"-"&amp;H557&amp;"-"&amp;K557</f>
        <v>10.5-e-X-2-0.5</v>
      </c>
      <c r="B557">
        <v>3</v>
      </c>
      <c r="C557">
        <v>10.5</v>
      </c>
      <c r="D557" s="2" t="s">
        <v>1</v>
      </c>
      <c r="E557">
        <f>_xlfn.IFNA(VLOOKUP(A557,'duo-out'!A$2:Q$5000,5,FALSE),B557)</f>
        <v>3</v>
      </c>
      <c r="F557">
        <v>6755.8337075859999</v>
      </c>
      <c r="G557" s="2" t="s">
        <v>20</v>
      </c>
      <c r="H557">
        <v>2</v>
      </c>
      <c r="I557">
        <v>1</v>
      </c>
      <c r="J557">
        <v>0.5</v>
      </c>
      <c r="K557">
        <v>0.5</v>
      </c>
      <c r="L557" s="7">
        <v>1.0247594154534942</v>
      </c>
    </row>
    <row r="558" spans="1:12">
      <c r="A558" t="str">
        <f>C558&amp;"-"&amp;D558&amp;"-"&amp;G558&amp;"-"&amp;H558&amp;"-"&amp;K558</f>
        <v>10.5-e-X-2-1.5</v>
      </c>
      <c r="B558">
        <v>3</v>
      </c>
      <c r="C558">
        <v>10.5</v>
      </c>
      <c r="D558" s="2" t="s">
        <v>1</v>
      </c>
      <c r="E558">
        <f>_xlfn.IFNA(VLOOKUP(A558,'duo-out'!A$2:Q$5000,5,FALSE),B558)</f>
        <v>3</v>
      </c>
      <c r="F558">
        <v>7032.3568590209998</v>
      </c>
      <c r="G558" s="2" t="s">
        <v>20</v>
      </c>
      <c r="H558">
        <v>2</v>
      </c>
      <c r="I558">
        <v>1</v>
      </c>
      <c r="J558">
        <v>0.5</v>
      </c>
      <c r="K558">
        <v>1.5</v>
      </c>
      <c r="L558" s="7">
        <v>0.65990866513236324</v>
      </c>
    </row>
    <row r="559" spans="1:12">
      <c r="A559" t="str">
        <f>C559&amp;"-"&amp;D559&amp;"-"&amp;G559&amp;"-"&amp;H559&amp;"-"&amp;K559</f>
        <v>10.5-e-X-3-0.5</v>
      </c>
      <c r="B559">
        <v>4</v>
      </c>
      <c r="C559">
        <v>10.5</v>
      </c>
      <c r="D559" s="2" t="s">
        <v>1</v>
      </c>
      <c r="E559">
        <f>_xlfn.IFNA(VLOOKUP(A559,'duo-out'!A$2:Q$5000,5,FALSE),B559)</f>
        <v>4</v>
      </c>
      <c r="F559">
        <v>9180.8247555540001</v>
      </c>
      <c r="G559" s="2" t="s">
        <v>20</v>
      </c>
      <c r="H559">
        <v>3</v>
      </c>
      <c r="I559">
        <v>1</v>
      </c>
      <c r="J559">
        <v>0.5</v>
      </c>
      <c r="K559">
        <v>0.5</v>
      </c>
      <c r="L559" s="7">
        <v>0.64967013184183697</v>
      </c>
    </row>
    <row r="560" spans="1:12">
      <c r="A560" t="str">
        <f>C560&amp;"-"&amp;D560&amp;"-"&amp;G560&amp;"-"&amp;H560&amp;"-"&amp;K560</f>
        <v>10.5-e-X-3-1.5</v>
      </c>
      <c r="B560">
        <v>4</v>
      </c>
      <c r="C560">
        <v>10.5</v>
      </c>
      <c r="D560" s="2" t="s">
        <v>1</v>
      </c>
      <c r="E560">
        <f>_xlfn.IFNA(VLOOKUP(A560,'duo-out'!A$2:Q$5000,5,FALSE),B560)</f>
        <v>4</v>
      </c>
      <c r="F560">
        <v>9446.163174927</v>
      </c>
      <c r="G560" s="2" t="s">
        <v>20</v>
      </c>
      <c r="H560">
        <v>3</v>
      </c>
      <c r="I560">
        <v>1</v>
      </c>
      <c r="J560">
        <v>0.5</v>
      </c>
      <c r="K560">
        <v>1.5</v>
      </c>
      <c r="L560" s="7">
        <v>0.53844770365802053</v>
      </c>
    </row>
    <row r="561" spans="1:12">
      <c r="A561" t="str">
        <f>C561&amp;"-"&amp;D561&amp;"-"&amp;G561&amp;"-"&amp;H561&amp;"-"&amp;K561</f>
        <v>10.5-e-X-4-0.5</v>
      </c>
      <c r="B561">
        <v>5</v>
      </c>
      <c r="C561">
        <v>10.5</v>
      </c>
      <c r="D561" s="2" t="s">
        <v>1</v>
      </c>
      <c r="E561">
        <f>_xlfn.IFNA(VLOOKUP(A561,'duo-out'!A$2:Q$5000,5,FALSE),B561)</f>
        <v>5</v>
      </c>
      <c r="F561">
        <v>11482.446097481999</v>
      </c>
      <c r="G561" s="2" t="s">
        <v>20</v>
      </c>
      <c r="H561">
        <v>4</v>
      </c>
      <c r="I561">
        <v>1</v>
      </c>
      <c r="J561">
        <v>0.5</v>
      </c>
      <c r="K561">
        <v>0.5</v>
      </c>
      <c r="L561" s="7">
        <v>0.28058667432267453</v>
      </c>
    </row>
    <row r="562" spans="1:12">
      <c r="A562" t="str">
        <f>C562&amp;"-"&amp;D562&amp;"-"&amp;G562&amp;"-"&amp;H562&amp;"-"&amp;K562</f>
        <v>10.5-e-X-4-1.5</v>
      </c>
      <c r="B562">
        <v>5</v>
      </c>
      <c r="C562">
        <v>10.5</v>
      </c>
      <c r="D562" s="2" t="s">
        <v>1</v>
      </c>
      <c r="E562">
        <f>_xlfn.IFNA(VLOOKUP(A562,'duo-out'!A$2:Q$5000,5,FALSE),B562)</f>
        <v>5</v>
      </c>
      <c r="F562">
        <v>11736.646586839999</v>
      </c>
      <c r="G562" s="2" t="s">
        <v>20</v>
      </c>
      <c r="H562">
        <v>4</v>
      </c>
      <c r="I562">
        <v>1</v>
      </c>
      <c r="J562">
        <v>0.5</v>
      </c>
      <c r="K562">
        <v>1.5</v>
      </c>
      <c r="L562" s="7">
        <v>0.56176365083388657</v>
      </c>
    </row>
    <row r="563" spans="1:12">
      <c r="A563" t="str">
        <f>C563&amp;"-"&amp;D563&amp;"-"&amp;G563&amp;"-"&amp;H563&amp;"-"&amp;K563</f>
        <v>10.5-e-X-5-0.5</v>
      </c>
      <c r="B563">
        <v>6</v>
      </c>
      <c r="C563">
        <v>10.5</v>
      </c>
      <c r="D563" s="2" t="s">
        <v>1</v>
      </c>
      <c r="E563">
        <f>_xlfn.IFNA(VLOOKUP(A563,'duo-out'!A$2:Q$5000,5,FALSE),B563)</f>
        <v>6</v>
      </c>
      <c r="F563">
        <v>13661.093647375001</v>
      </c>
      <c r="G563" s="2" t="s">
        <v>20</v>
      </c>
      <c r="H563">
        <v>5</v>
      </c>
      <c r="I563">
        <v>1</v>
      </c>
      <c r="J563">
        <v>0.5</v>
      </c>
      <c r="K563">
        <v>0.5</v>
      </c>
      <c r="L563" s="7">
        <v>0.14029999029824769</v>
      </c>
    </row>
    <row r="564" spans="1:12">
      <c r="A564" t="str">
        <f>C564&amp;"-"&amp;D564&amp;"-"&amp;G564&amp;"-"&amp;H564&amp;"-"&amp;K564</f>
        <v>10.5-e-X-5-1.5</v>
      </c>
      <c r="B564">
        <v>6</v>
      </c>
      <c r="C564">
        <v>10.5</v>
      </c>
      <c r="D564" s="2" t="s">
        <v>1</v>
      </c>
      <c r="E564">
        <f>_xlfn.IFNA(VLOOKUP(A564,'duo-out'!A$2:Q$5000,5,FALSE),B564)</f>
        <v>6</v>
      </c>
      <c r="F564">
        <v>13904.086499257</v>
      </c>
      <c r="G564" s="2" t="s">
        <v>20</v>
      </c>
      <c r="H564">
        <v>5</v>
      </c>
      <c r="I564">
        <v>1</v>
      </c>
      <c r="J564">
        <v>0.5</v>
      </c>
      <c r="K564">
        <v>1.5</v>
      </c>
      <c r="L564" s="7">
        <v>0.14803396715695005</v>
      </c>
    </row>
    <row r="565" spans="1:12">
      <c r="A565" t="str">
        <f>C565&amp;"-"&amp;D565&amp;"-"&amp;G565&amp;"-"&amp;H565&amp;"-"&amp;K565</f>
        <v>10.5-e-A-0-2.5</v>
      </c>
      <c r="B565">
        <v>251</v>
      </c>
      <c r="C565">
        <v>10.5</v>
      </c>
      <c r="D565" s="2" t="s">
        <v>1</v>
      </c>
      <c r="E565">
        <f>_xlfn.IFNA(VLOOKUP(A565,'duo-out'!A$2:Q$5000,5,FALSE),B565)</f>
        <v>251</v>
      </c>
      <c r="F565">
        <v>24744.048027277873</v>
      </c>
      <c r="G565" s="2" t="s">
        <v>25</v>
      </c>
      <c r="H565">
        <v>0</v>
      </c>
      <c r="I565">
        <v>2</v>
      </c>
      <c r="J565">
        <v>0.5</v>
      </c>
      <c r="K565">
        <v>2.5</v>
      </c>
      <c r="L565" s="7">
        <v>182.05642030260799</v>
      </c>
    </row>
    <row r="566" spans="1:12">
      <c r="A566" t="str">
        <f>C566&amp;"-"&amp;D566&amp;"-"&amp;G566&amp;"-"&amp;H566&amp;"-"&amp;K566</f>
        <v>10.5-e-A-0-1.5</v>
      </c>
      <c r="B566">
        <v>251</v>
      </c>
      <c r="C566">
        <v>10.5</v>
      </c>
      <c r="D566" s="2" t="s">
        <v>1</v>
      </c>
      <c r="E566">
        <f>_xlfn.IFNA(VLOOKUP(A566,'duo-out'!A$2:Q$5000,5,FALSE),B566)</f>
        <v>251</v>
      </c>
      <c r="F566">
        <v>25056.487286662665</v>
      </c>
      <c r="G566" s="2" t="s">
        <v>25</v>
      </c>
      <c r="H566">
        <v>0</v>
      </c>
      <c r="I566">
        <v>2</v>
      </c>
      <c r="J566">
        <v>0.5</v>
      </c>
      <c r="K566">
        <v>1.5</v>
      </c>
      <c r="L566" s="7">
        <v>182.05642030260799</v>
      </c>
    </row>
    <row r="567" spans="1:12">
      <c r="A567" t="str">
        <f>C567&amp;"-"&amp;D567&amp;"-"&amp;G567&amp;"-"&amp;H567&amp;"-"&amp;K567</f>
        <v>10.5-e-B-0-0.5</v>
      </c>
      <c r="B567">
        <v>51</v>
      </c>
      <c r="C567">
        <v>10.5</v>
      </c>
      <c r="D567" s="2" t="s">
        <v>1</v>
      </c>
      <c r="E567">
        <f>_xlfn.IFNA(VLOOKUP(A567,'duo-out'!A$2:Q$5000,5,FALSE),B567)</f>
        <v>51</v>
      </c>
      <c r="F567">
        <v>27328.865552585943</v>
      </c>
      <c r="G567" s="2" t="s">
        <v>21</v>
      </c>
      <c r="H567">
        <v>0</v>
      </c>
      <c r="I567">
        <v>0</v>
      </c>
      <c r="J567">
        <v>0.5</v>
      </c>
      <c r="K567">
        <v>0.5</v>
      </c>
      <c r="L567" s="7">
        <v>114.86983549970351</v>
      </c>
    </row>
    <row r="568" spans="1:12">
      <c r="A568" t="str">
        <f>C568&amp;"-"&amp;D568&amp;"-"&amp;G568&amp;"-"&amp;H568&amp;"-"&amp;K568</f>
        <v>10.5-e-A-1-2.5</v>
      </c>
      <c r="B568">
        <v>252</v>
      </c>
      <c r="C568">
        <v>10.5</v>
      </c>
      <c r="D568" s="2" t="s">
        <v>1</v>
      </c>
      <c r="E568">
        <f>_xlfn.IFNA(VLOOKUP(A568,'duo-out'!A$2:Q$5000,5,FALSE),B568)</f>
        <v>252</v>
      </c>
      <c r="F568">
        <v>27410.334498448545</v>
      </c>
      <c r="G568" s="2" t="s">
        <v>25</v>
      </c>
      <c r="H568">
        <v>1</v>
      </c>
      <c r="I568">
        <v>2</v>
      </c>
      <c r="J568">
        <v>0.5</v>
      </c>
      <c r="K568">
        <v>2.5</v>
      </c>
      <c r="L568" s="7">
        <v>1.5309059120638666</v>
      </c>
    </row>
    <row r="569" spans="1:12">
      <c r="A569" t="str">
        <f>C569&amp;"-"&amp;D569&amp;"-"&amp;G569&amp;"-"&amp;H569&amp;"-"&amp;K569</f>
        <v>10.5-e-A-1-1.5</v>
      </c>
      <c r="B569">
        <v>252</v>
      </c>
      <c r="C569">
        <v>10.5</v>
      </c>
      <c r="D569" s="2" t="s">
        <v>1</v>
      </c>
      <c r="E569">
        <f>_xlfn.IFNA(VLOOKUP(A569,'duo-out'!A$2:Q$5000,5,FALSE),B569)</f>
        <v>252</v>
      </c>
      <c r="F569">
        <v>27707.815206005598</v>
      </c>
      <c r="G569" s="2" t="s">
        <v>25</v>
      </c>
      <c r="H569">
        <v>1</v>
      </c>
      <c r="I569">
        <v>2</v>
      </c>
      <c r="J569">
        <v>0.5</v>
      </c>
      <c r="K569">
        <v>1.5</v>
      </c>
      <c r="L569" s="7">
        <v>1.5309059120638666</v>
      </c>
    </row>
    <row r="570" spans="1:12">
      <c r="A570" t="str">
        <f>C570&amp;"-"&amp;D570&amp;"-"&amp;G570&amp;"-"&amp;H570&amp;"-"&amp;K570</f>
        <v>10.5-e-B-1-0.5</v>
      </c>
      <c r="B570">
        <v>52</v>
      </c>
      <c r="C570">
        <v>10.5</v>
      </c>
      <c r="D570" s="2" t="s">
        <v>1</v>
      </c>
      <c r="E570">
        <f>_xlfn.IFNA(VLOOKUP(A570,'duo-out'!A$2:Q$5000,5,FALSE),B570)</f>
        <v>52</v>
      </c>
      <c r="F570">
        <v>28903.750068547219</v>
      </c>
      <c r="G570" s="2" t="s">
        <v>21</v>
      </c>
      <c r="H570">
        <v>1</v>
      </c>
      <c r="I570">
        <v>0</v>
      </c>
      <c r="J570">
        <v>0.5</v>
      </c>
      <c r="K570">
        <v>0.5</v>
      </c>
      <c r="L570" s="7">
        <v>0.96593632892484571</v>
      </c>
    </row>
    <row r="571" spans="1:12">
      <c r="A571" t="str">
        <f>C571&amp;"-"&amp;D571&amp;"-"&amp;G571&amp;"-"&amp;H571&amp;"-"&amp;K571</f>
        <v>10.5-e-A-2-2.5</v>
      </c>
      <c r="B571">
        <v>253</v>
      </c>
      <c r="C571">
        <v>10.5</v>
      </c>
      <c r="D571" s="2" t="s">
        <v>1</v>
      </c>
      <c r="E571">
        <f>_xlfn.IFNA(VLOOKUP(A571,'duo-out'!A$2:Q$5000,5,FALSE),B571)</f>
        <v>253</v>
      </c>
      <c r="F571">
        <v>29876.740871396501</v>
      </c>
      <c r="G571" s="2" t="s">
        <v>25</v>
      </c>
      <c r="H571">
        <v>2</v>
      </c>
      <c r="I571">
        <v>2</v>
      </c>
      <c r="J571">
        <v>0.5</v>
      </c>
      <c r="K571">
        <v>2.5</v>
      </c>
      <c r="L571" s="7">
        <v>1.0529349009161812</v>
      </c>
    </row>
    <row r="572" spans="1:12">
      <c r="A572" t="str">
        <f>C572&amp;"-"&amp;D572&amp;"-"&amp;G572&amp;"-"&amp;H572&amp;"-"&amp;K572</f>
        <v>10.5-e-A-2-1.5</v>
      </c>
      <c r="B572">
        <v>253</v>
      </c>
      <c r="C572">
        <v>10.5</v>
      </c>
      <c r="D572" s="2" t="s">
        <v>1</v>
      </c>
      <c r="E572">
        <f>_xlfn.IFNA(VLOOKUP(A572,'duo-out'!A$2:Q$5000,5,FALSE),B572)</f>
        <v>253</v>
      </c>
      <c r="F572">
        <v>30157.971219359802</v>
      </c>
      <c r="G572" s="2" t="s">
        <v>25</v>
      </c>
      <c r="H572">
        <v>2</v>
      </c>
      <c r="I572">
        <v>2</v>
      </c>
      <c r="J572">
        <v>0.5</v>
      </c>
      <c r="K572">
        <v>1.5</v>
      </c>
      <c r="L572" s="7">
        <v>1.3833296494790666</v>
      </c>
    </row>
    <row r="573" spans="1:12">
      <c r="A573" t="str">
        <f>C573&amp;"-"&amp;D573&amp;"-"&amp;G573&amp;"-"&amp;H573&amp;"-"&amp;K573</f>
        <v>10.5-e-A-3-1.5</v>
      </c>
      <c r="B573">
        <v>254</v>
      </c>
      <c r="C573">
        <v>10.5</v>
      </c>
      <c r="D573" s="2" t="s">
        <v>1</v>
      </c>
      <c r="E573">
        <f>_xlfn.IFNA(VLOOKUP(A573,'duo-out'!A$2:Q$5000,5,FALSE),B573)</f>
        <v>254</v>
      </c>
      <c r="F573">
        <v>32377.319859020998</v>
      </c>
      <c r="G573" s="2" t="s">
        <v>25</v>
      </c>
      <c r="H573">
        <v>3</v>
      </c>
      <c r="I573">
        <v>2</v>
      </c>
      <c r="J573">
        <v>0.5</v>
      </c>
      <c r="K573">
        <v>1.5</v>
      </c>
      <c r="L573" s="7">
        <v>0.8122523963562357</v>
      </c>
    </row>
    <row r="574" spans="1:12">
      <c r="A574" t="str">
        <f>C574&amp;"-"&amp;D574&amp;"-"&amp;G574&amp;"-"&amp;H574&amp;"-"&amp;K574</f>
        <v>10.5-e-C-0-0.5</v>
      </c>
      <c r="B574">
        <v>101</v>
      </c>
      <c r="C574">
        <v>10.5</v>
      </c>
      <c r="D574" s="2" t="s">
        <v>1</v>
      </c>
      <c r="E574">
        <f>_xlfn.IFNA(VLOOKUP(A574,'duo-out'!A$2:Q$5000,5,FALSE),B574)</f>
        <v>101</v>
      </c>
      <c r="F574">
        <v>33326.519870314376</v>
      </c>
      <c r="G574" s="2" t="s">
        <v>22</v>
      </c>
      <c r="H574">
        <v>0</v>
      </c>
      <c r="I574">
        <v>0</v>
      </c>
      <c r="J574">
        <v>0.5</v>
      </c>
      <c r="K574">
        <v>0.5</v>
      </c>
      <c r="L574" s="7">
        <v>182.05642030260799</v>
      </c>
    </row>
    <row r="575" spans="1:12">
      <c r="A575" t="str">
        <f>C575&amp;"-"&amp;D575&amp;"-"&amp;G575&amp;"-"&amp;H575&amp;"-"&amp;K575</f>
        <v>10.5-e-A-4-2.5</v>
      </c>
      <c r="B575">
        <v>255</v>
      </c>
      <c r="C575">
        <v>10.5</v>
      </c>
      <c r="D575" s="2" t="s">
        <v>1</v>
      </c>
      <c r="E575">
        <f>_xlfn.IFNA(VLOOKUP(A575,'duo-out'!A$2:Q$5000,5,FALSE),B575)</f>
        <v>255</v>
      </c>
      <c r="F575">
        <v>34106.302568890998</v>
      </c>
      <c r="G575" s="2" t="s">
        <v>25</v>
      </c>
      <c r="H575">
        <v>4</v>
      </c>
      <c r="I575">
        <v>2</v>
      </c>
      <c r="J575">
        <v>0.5</v>
      </c>
      <c r="K575">
        <v>2.5</v>
      </c>
      <c r="L575" s="7">
        <v>0.76818088824663155</v>
      </c>
    </row>
    <row r="576" spans="1:12">
      <c r="A576" t="str">
        <f>C576&amp;"-"&amp;D576&amp;"-"&amp;G576&amp;"-"&amp;H576&amp;"-"&amp;K576</f>
        <v>10.5-e-A-4-1.5</v>
      </c>
      <c r="B576">
        <v>255</v>
      </c>
      <c r="C576">
        <v>10.5</v>
      </c>
      <c r="D576" s="2" t="s">
        <v>1</v>
      </c>
      <c r="E576">
        <f>_xlfn.IFNA(VLOOKUP(A576,'duo-out'!A$2:Q$5000,5,FALSE),B576)</f>
        <v>255</v>
      </c>
      <c r="F576">
        <v>34344.466473494496</v>
      </c>
      <c r="G576" s="2" t="s">
        <v>25</v>
      </c>
      <c r="H576">
        <v>4</v>
      </c>
      <c r="I576">
        <v>2</v>
      </c>
      <c r="J576">
        <v>0.5</v>
      </c>
      <c r="K576">
        <v>1.5</v>
      </c>
      <c r="L576" s="7">
        <v>0.76818088824663155</v>
      </c>
    </row>
    <row r="577" spans="1:12">
      <c r="A577" t="str">
        <f>C577&amp;"-"&amp;D577&amp;"-"&amp;G577&amp;"-"&amp;H577&amp;"-"&amp;K577</f>
        <v>10.5-e-A-5-2.5</v>
      </c>
      <c r="B577">
        <v>256</v>
      </c>
      <c r="C577">
        <v>10.5</v>
      </c>
      <c r="D577" s="2" t="s">
        <v>1</v>
      </c>
      <c r="E577">
        <f>_xlfn.IFNA(VLOOKUP(A577,'duo-out'!A$2:Q$5000,5,FALSE),B577)</f>
        <v>256</v>
      </c>
      <c r="F577">
        <v>35787.982374587998</v>
      </c>
      <c r="G577" s="2" t="s">
        <v>25</v>
      </c>
      <c r="H577">
        <v>5</v>
      </c>
      <c r="I577">
        <v>2</v>
      </c>
      <c r="J577">
        <v>0.5</v>
      </c>
      <c r="K577">
        <v>2.5</v>
      </c>
      <c r="L577" s="7">
        <v>0.73395289278439235</v>
      </c>
    </row>
    <row r="578" spans="1:12">
      <c r="A578" t="str">
        <f>C578&amp;"-"&amp;D578&amp;"-"&amp;G578&amp;"-"&amp;H578&amp;"-"&amp;K578</f>
        <v>10.5-e-C-1-0.5</v>
      </c>
      <c r="B578">
        <v>102</v>
      </c>
      <c r="C578">
        <v>10.5</v>
      </c>
      <c r="D578" s="2" t="s">
        <v>1</v>
      </c>
      <c r="E578">
        <f>_xlfn.IFNA(VLOOKUP(A578,'duo-out'!A$2:Q$5000,5,FALSE),B578)</f>
        <v>102</v>
      </c>
      <c r="F578">
        <v>35855.002368006993</v>
      </c>
      <c r="G578" s="2" t="s">
        <v>22</v>
      </c>
      <c r="H578">
        <v>1</v>
      </c>
      <c r="I578">
        <v>0</v>
      </c>
      <c r="J578">
        <v>0.5</v>
      </c>
      <c r="K578">
        <v>0.5</v>
      </c>
      <c r="L578" s="7">
        <v>1.5309059120638666</v>
      </c>
    </row>
    <row r="579" spans="1:12">
      <c r="A579" t="str">
        <f>C579&amp;"-"&amp;D579&amp;"-"&amp;G579&amp;"-"&amp;H579&amp;"-"&amp;K579</f>
        <v>10.5-e-A-5-1.5</v>
      </c>
      <c r="B579">
        <v>256</v>
      </c>
      <c r="C579">
        <v>10.5</v>
      </c>
      <c r="D579" s="2" t="s">
        <v>1</v>
      </c>
      <c r="E579">
        <f>_xlfn.IFNA(VLOOKUP(A579,'duo-out'!A$2:Q$5000,5,FALSE),B579)</f>
        <v>256</v>
      </c>
      <c r="F579">
        <v>36001.705696448</v>
      </c>
      <c r="G579" s="2" t="s">
        <v>25</v>
      </c>
      <c r="H579">
        <v>5</v>
      </c>
      <c r="I579">
        <v>2</v>
      </c>
      <c r="J579">
        <v>0.5</v>
      </c>
      <c r="K579">
        <v>1.5</v>
      </c>
      <c r="L579" s="7">
        <v>0.73395289278439235</v>
      </c>
    </row>
    <row r="580" spans="1:12">
      <c r="A580" t="str">
        <f>C580&amp;"-"&amp;D580&amp;"-"&amp;G580&amp;"-"&amp;H580&amp;"-"&amp;K580</f>
        <v>10.5-e-C-2-0.5</v>
      </c>
      <c r="B580">
        <v>103</v>
      </c>
      <c r="C580">
        <v>10.5</v>
      </c>
      <c r="D580" s="2" t="s">
        <v>1</v>
      </c>
      <c r="E580">
        <f>_xlfn.IFNA(VLOOKUP(A580,'duo-out'!A$2:Q$5000,5,FALSE),B580)</f>
        <v>103</v>
      </c>
      <c r="F580">
        <v>38121.279995527002</v>
      </c>
      <c r="G580" s="2" t="s">
        <v>22</v>
      </c>
      <c r="H580">
        <v>2</v>
      </c>
      <c r="I580">
        <v>0</v>
      </c>
      <c r="J580">
        <v>0.5</v>
      </c>
      <c r="K580">
        <v>0.5</v>
      </c>
      <c r="L580" s="7">
        <v>0.87282200217602857</v>
      </c>
    </row>
    <row r="581" spans="1:12">
      <c r="A581" t="str">
        <f>C581&amp;"-"&amp;D581&amp;"-"&amp;G581&amp;"-"&amp;H581&amp;"-"&amp;K581</f>
        <v>10.5-e-D-2-0.5</v>
      </c>
      <c r="B581">
        <v>153</v>
      </c>
      <c r="C581">
        <v>10.5</v>
      </c>
      <c r="D581" s="2" t="s">
        <v>1</v>
      </c>
      <c r="E581">
        <f>_xlfn.IFNA(VLOOKUP(A581,'duo-out'!A$2:Q$5000,5,FALSE),B581)</f>
        <v>153</v>
      </c>
      <c r="F581">
        <v>65577.22576228001</v>
      </c>
      <c r="G581" s="2" t="s">
        <v>23</v>
      </c>
      <c r="H581">
        <v>2</v>
      </c>
      <c r="I581">
        <v>1</v>
      </c>
      <c r="J581">
        <v>0.5</v>
      </c>
      <c r="K581">
        <v>0.5</v>
      </c>
      <c r="L581" s="7">
        <v>0.63260363718763468</v>
      </c>
    </row>
    <row r="582" spans="1:12">
      <c r="A582" t="str">
        <f>C582&amp;"-"&amp;D582&amp;"-"&amp;G582&amp;"-"&amp;H582&amp;"-"&amp;K582</f>
        <v>10.5-e-D-2-1.5</v>
      </c>
      <c r="B582">
        <v>153</v>
      </c>
      <c r="C582">
        <v>10.5</v>
      </c>
      <c r="D582" s="2" t="s">
        <v>1</v>
      </c>
      <c r="E582">
        <f>_xlfn.IFNA(VLOOKUP(A582,'duo-out'!A$2:Q$5000,5,FALSE),B582)</f>
        <v>153</v>
      </c>
      <c r="F582">
        <v>65852.946620396004</v>
      </c>
      <c r="G582" s="2" t="s">
        <v>23</v>
      </c>
      <c r="H582">
        <v>2</v>
      </c>
      <c r="I582">
        <v>1</v>
      </c>
      <c r="J582">
        <v>0.5</v>
      </c>
      <c r="K582">
        <v>1.5</v>
      </c>
      <c r="L582" s="7">
        <v>0.55071345269687233</v>
      </c>
    </row>
    <row r="583" spans="1:12">
      <c r="A583" t="str">
        <f>C583&amp;"-"&amp;D583&amp;"-"&amp;G583&amp;"-"&amp;H583&amp;"-"&amp;K583</f>
        <v>10.5-e-E-2-0.5</v>
      </c>
      <c r="B583">
        <v>203</v>
      </c>
      <c r="C583">
        <v>10.5</v>
      </c>
      <c r="D583" s="2" t="s">
        <v>1</v>
      </c>
      <c r="E583">
        <f>_xlfn.IFNA(VLOOKUP(A583,'duo-out'!A$2:Q$5000,5,FALSE),B583)</f>
        <v>203</v>
      </c>
      <c r="F583">
        <v>70098.249696426006</v>
      </c>
      <c r="G583" s="2" t="s">
        <v>24</v>
      </c>
      <c r="H583">
        <v>2</v>
      </c>
      <c r="I583">
        <v>0</v>
      </c>
      <c r="J583">
        <v>0.5</v>
      </c>
      <c r="K583">
        <v>0.5</v>
      </c>
      <c r="L583" s="7">
        <v>0.75983568565159243</v>
      </c>
    </row>
    <row r="584" spans="1:12">
      <c r="A584" t="str">
        <f>C584&amp;"-"&amp;D584&amp;"-"&amp;G584&amp;"-"&amp;H584&amp;"-"&amp;K584</f>
        <v>10.5-f-X-0-0.5</v>
      </c>
      <c r="B584">
        <v>1</v>
      </c>
      <c r="C584">
        <v>10.5</v>
      </c>
      <c r="D584" s="2" t="s">
        <v>2</v>
      </c>
      <c r="E584">
        <f>_xlfn.IFNA(VLOOKUP(A584,'duo-out'!A$2:Q$5000,5,FALSE),B584)</f>
        <v>1</v>
      </c>
      <c r="F584">
        <v>1527.9232254149999</v>
      </c>
      <c r="G584" s="2" t="s">
        <v>20</v>
      </c>
      <c r="H584">
        <v>0</v>
      </c>
      <c r="I584">
        <v>1</v>
      </c>
      <c r="J584">
        <v>0.5</v>
      </c>
      <c r="K584">
        <v>0.5</v>
      </c>
      <c r="L584" s="7">
        <v>68.367003556152468</v>
      </c>
    </row>
    <row r="585" spans="1:12">
      <c r="A585" t="str">
        <f>C585&amp;"-"&amp;D585&amp;"-"&amp;G585&amp;"-"&amp;H585&amp;"-"&amp;K585</f>
        <v>10.5-f-X-0-1.5</v>
      </c>
      <c r="B585">
        <v>1</v>
      </c>
      <c r="C585">
        <v>10.5</v>
      </c>
      <c r="D585" s="2" t="s">
        <v>2</v>
      </c>
      <c r="E585">
        <f>_xlfn.IFNA(VLOOKUP(A585,'duo-out'!A$2:Q$5000,5,FALSE),B585)</f>
        <v>1</v>
      </c>
      <c r="F585">
        <v>1835.921611405</v>
      </c>
      <c r="G585" s="2" t="s">
        <v>20</v>
      </c>
      <c r="H585">
        <v>0</v>
      </c>
      <c r="I585">
        <v>1</v>
      </c>
      <c r="J585">
        <v>0.5</v>
      </c>
      <c r="K585">
        <v>1.5</v>
      </c>
      <c r="L585" s="7">
        <v>36.502099595467008</v>
      </c>
    </row>
    <row r="586" spans="1:12">
      <c r="A586" t="str">
        <f>C586&amp;"-"&amp;D586&amp;"-"&amp;G586&amp;"-"&amp;H586&amp;"-"&amp;K586</f>
        <v>10.5-f-X-1-0.5</v>
      </c>
      <c r="B586">
        <v>2</v>
      </c>
      <c r="C586">
        <v>10.5</v>
      </c>
      <c r="D586" s="2" t="s">
        <v>2</v>
      </c>
      <c r="E586">
        <f>_xlfn.IFNA(VLOOKUP(A586,'duo-out'!A$2:Q$5000,5,FALSE),B586)</f>
        <v>2</v>
      </c>
      <c r="F586">
        <v>4202.8705360049998</v>
      </c>
      <c r="G586" s="2" t="s">
        <v>20</v>
      </c>
      <c r="H586">
        <v>1</v>
      </c>
      <c r="I586">
        <v>1</v>
      </c>
      <c r="J586">
        <v>0.5</v>
      </c>
      <c r="K586">
        <v>0.5</v>
      </c>
      <c r="L586" s="7">
        <v>1.0772017393219999</v>
      </c>
    </row>
    <row r="587" spans="1:12">
      <c r="A587" t="str">
        <f>C587&amp;"-"&amp;D587&amp;"-"&amp;G587&amp;"-"&amp;H587&amp;"-"&amp;K587</f>
        <v>10.5-f-X-1-1.5</v>
      </c>
      <c r="B587">
        <v>2</v>
      </c>
      <c r="C587">
        <v>10.5</v>
      </c>
      <c r="D587" s="2" t="s">
        <v>2</v>
      </c>
      <c r="E587">
        <f>_xlfn.IFNA(VLOOKUP(A587,'duo-out'!A$2:Q$5000,5,FALSE),B587)</f>
        <v>2</v>
      </c>
      <c r="F587">
        <v>4499.1954763220001</v>
      </c>
      <c r="G587" s="2" t="s">
        <v>20</v>
      </c>
      <c r="H587">
        <v>1</v>
      </c>
      <c r="I587">
        <v>1</v>
      </c>
      <c r="J587">
        <v>0.5</v>
      </c>
      <c r="K587">
        <v>1.5</v>
      </c>
      <c r="L587" s="7">
        <v>1.1643418928791645</v>
      </c>
    </row>
    <row r="588" spans="1:12">
      <c r="A588" t="str">
        <f>C588&amp;"-"&amp;D588&amp;"-"&amp;G588&amp;"-"&amp;H588&amp;"-"&amp;K588</f>
        <v>10.5-f-X-2-0.5</v>
      </c>
      <c r="B588">
        <v>3</v>
      </c>
      <c r="C588">
        <v>10.5</v>
      </c>
      <c r="D588" s="2" t="s">
        <v>2</v>
      </c>
      <c r="E588">
        <f>_xlfn.IFNA(VLOOKUP(A588,'duo-out'!A$2:Q$5000,5,FALSE),B588)</f>
        <v>3</v>
      </c>
      <c r="F588">
        <v>6752.2450512900004</v>
      </c>
      <c r="G588" s="2" t="s">
        <v>20</v>
      </c>
      <c r="H588">
        <v>2</v>
      </c>
      <c r="I588">
        <v>1</v>
      </c>
      <c r="J588">
        <v>0.5</v>
      </c>
      <c r="K588">
        <v>0.5</v>
      </c>
      <c r="L588" s="7">
        <v>0.94391376059979615</v>
      </c>
    </row>
    <row r="589" spans="1:12">
      <c r="A589" t="str">
        <f>C589&amp;"-"&amp;D589&amp;"-"&amp;G589&amp;"-"&amp;H589&amp;"-"&amp;K589</f>
        <v>10.5-f-X-2-1.5</v>
      </c>
      <c r="B589">
        <v>3</v>
      </c>
      <c r="C589">
        <v>10.5</v>
      </c>
      <c r="D589" s="2" t="s">
        <v>2</v>
      </c>
      <c r="E589">
        <f>_xlfn.IFNA(VLOOKUP(A589,'duo-out'!A$2:Q$5000,5,FALSE),B589)</f>
        <v>3</v>
      </c>
      <c r="F589">
        <v>7036.9936114049997</v>
      </c>
      <c r="G589" s="2" t="s">
        <v>20</v>
      </c>
      <c r="H589">
        <v>2</v>
      </c>
      <c r="I589">
        <v>1</v>
      </c>
      <c r="J589">
        <v>0.5</v>
      </c>
      <c r="K589">
        <v>1.5</v>
      </c>
      <c r="L589" s="7">
        <v>0.44416097760205636</v>
      </c>
    </row>
    <row r="590" spans="1:12">
      <c r="A590" t="str">
        <f>C590&amp;"-"&amp;D590&amp;"-"&amp;G590&amp;"-"&amp;H590&amp;"-"&amp;K590</f>
        <v>10.5-f-X-3-0.5</v>
      </c>
      <c r="B590">
        <v>4</v>
      </c>
      <c r="C590">
        <v>10.5</v>
      </c>
      <c r="D590" s="2" t="s">
        <v>2</v>
      </c>
      <c r="E590">
        <f>_xlfn.IFNA(VLOOKUP(A590,'duo-out'!A$2:Q$5000,5,FALSE),B590)</f>
        <v>4</v>
      </c>
      <c r="F590">
        <v>9177.3618031959995</v>
      </c>
      <c r="G590" s="2" t="s">
        <v>20</v>
      </c>
      <c r="H590">
        <v>3</v>
      </c>
      <c r="I590">
        <v>1</v>
      </c>
      <c r="J590">
        <v>0.5</v>
      </c>
      <c r="K590">
        <v>0.5</v>
      </c>
      <c r="L590" s="7">
        <v>0.64944493155948624</v>
      </c>
    </row>
    <row r="591" spans="1:12">
      <c r="A591" t="str">
        <f>C591&amp;"-"&amp;D591&amp;"-"&amp;G591&amp;"-"&amp;H591&amp;"-"&amp;K591</f>
        <v>10.5-f-X-3-1.5</v>
      </c>
      <c r="B591">
        <v>4</v>
      </c>
      <c r="C591">
        <v>10.5</v>
      </c>
      <c r="D591" s="2" t="s">
        <v>2</v>
      </c>
      <c r="E591">
        <f>_xlfn.IFNA(VLOOKUP(A591,'duo-out'!A$2:Q$5000,5,FALSE),B591)</f>
        <v>4</v>
      </c>
      <c r="F591">
        <v>9450.6144416179995</v>
      </c>
      <c r="G591" s="2" t="s">
        <v>20</v>
      </c>
      <c r="H591">
        <v>3</v>
      </c>
      <c r="I591">
        <v>1</v>
      </c>
      <c r="J591">
        <v>0.5</v>
      </c>
      <c r="K591">
        <v>1.5</v>
      </c>
      <c r="L591" s="7">
        <v>0.53860249461591214</v>
      </c>
    </row>
    <row r="592" spans="1:12">
      <c r="A592" t="str">
        <f>C592&amp;"-"&amp;D592&amp;"-"&amp;G592&amp;"-"&amp;H592&amp;"-"&amp;K592</f>
        <v>10.5-f-X-4-0.5</v>
      </c>
      <c r="B592">
        <v>5</v>
      </c>
      <c r="C592">
        <v>10.5</v>
      </c>
      <c r="D592" s="2" t="s">
        <v>2</v>
      </c>
      <c r="E592">
        <f>_xlfn.IFNA(VLOOKUP(A592,'duo-out'!A$2:Q$5000,5,FALSE),B592)</f>
        <v>5</v>
      </c>
      <c r="F592">
        <v>11479.140490407999</v>
      </c>
      <c r="G592" s="2" t="s">
        <v>20</v>
      </c>
      <c r="H592">
        <v>4</v>
      </c>
      <c r="I592">
        <v>1</v>
      </c>
      <c r="J592">
        <v>0.5</v>
      </c>
      <c r="K592">
        <v>0.5</v>
      </c>
      <c r="L592" s="7">
        <v>0.84138219142059467</v>
      </c>
    </row>
    <row r="593" spans="1:12">
      <c r="A593" t="str">
        <f>C593&amp;"-"&amp;D593&amp;"-"&amp;G593&amp;"-"&amp;H593&amp;"-"&amp;K593</f>
        <v>10.5-f-X-4-1.5</v>
      </c>
      <c r="B593">
        <v>5</v>
      </c>
      <c r="C593">
        <v>10.5</v>
      </c>
      <c r="D593" s="2" t="s">
        <v>2</v>
      </c>
      <c r="E593">
        <f>_xlfn.IFNA(VLOOKUP(A593,'duo-out'!A$2:Q$5000,5,FALSE),B593)</f>
        <v>5</v>
      </c>
      <c r="F593">
        <v>11740.919572061001</v>
      </c>
      <c r="G593" s="2" t="s">
        <v>20</v>
      </c>
      <c r="H593">
        <v>4</v>
      </c>
      <c r="I593">
        <v>1</v>
      </c>
      <c r="J593">
        <v>0.5</v>
      </c>
      <c r="K593">
        <v>1.5</v>
      </c>
      <c r="L593" s="7">
        <v>0.56201629565885414</v>
      </c>
    </row>
    <row r="594" spans="1:12">
      <c r="A594" t="str">
        <f>C594&amp;"-"&amp;D594&amp;"-"&amp;G594&amp;"-"&amp;H594&amp;"-"&amp;K594</f>
        <v>10.5-f-X-5-0.5</v>
      </c>
      <c r="B594">
        <v>6</v>
      </c>
      <c r="C594">
        <v>10.5</v>
      </c>
      <c r="D594" s="2" t="s">
        <v>2</v>
      </c>
      <c r="E594">
        <f>_xlfn.IFNA(VLOOKUP(A594,'duo-out'!A$2:Q$5000,5,FALSE),B594)</f>
        <v>6</v>
      </c>
      <c r="F594">
        <v>13657.888819911999</v>
      </c>
      <c r="G594" s="2" t="s">
        <v>20</v>
      </c>
      <c r="H594">
        <v>5</v>
      </c>
      <c r="I594">
        <v>1</v>
      </c>
      <c r="J594">
        <v>0.5</v>
      </c>
      <c r="K594">
        <v>0.5</v>
      </c>
      <c r="L594" s="7">
        <v>0.163061426530449</v>
      </c>
    </row>
    <row r="595" spans="1:12">
      <c r="A595" t="str">
        <f>C595&amp;"-"&amp;D595&amp;"-"&amp;G595&amp;"-"&amp;H595&amp;"-"&amp;K595</f>
        <v>10.5-f-X-5-1.5</v>
      </c>
      <c r="B595">
        <v>6</v>
      </c>
      <c r="C595">
        <v>10.5</v>
      </c>
      <c r="D595" s="2" t="s">
        <v>2</v>
      </c>
      <c r="E595">
        <f>_xlfn.IFNA(VLOOKUP(A595,'duo-out'!A$2:Q$5000,5,FALSE),B595)</f>
        <v>6</v>
      </c>
      <c r="F595">
        <v>13908.165696448001</v>
      </c>
      <c r="G595" s="2" t="s">
        <v>20</v>
      </c>
      <c r="H595">
        <v>5</v>
      </c>
      <c r="I595">
        <v>1</v>
      </c>
      <c r="J595">
        <v>0.5</v>
      </c>
      <c r="K595">
        <v>1.5</v>
      </c>
      <c r="L595" s="7">
        <v>0.14805736388269408</v>
      </c>
    </row>
    <row r="596" spans="1:12">
      <c r="A596" t="str">
        <f>C596&amp;"-"&amp;D596&amp;"-"&amp;G596&amp;"-"&amp;H596&amp;"-"&amp;K596</f>
        <v>10.5-f-A-0-2.5</v>
      </c>
      <c r="B596">
        <v>251</v>
      </c>
      <c r="C596">
        <v>10.5</v>
      </c>
      <c r="D596" s="2" t="s">
        <v>2</v>
      </c>
      <c r="E596">
        <f>_xlfn.IFNA(VLOOKUP(A596,'duo-out'!A$2:Q$5000,5,FALSE),B596)</f>
        <v>251</v>
      </c>
      <c r="F596">
        <v>24744.064727302437</v>
      </c>
      <c r="G596" s="2" t="s">
        <v>25</v>
      </c>
      <c r="H596">
        <v>0</v>
      </c>
      <c r="I596">
        <v>2</v>
      </c>
      <c r="J596">
        <v>0.5</v>
      </c>
      <c r="K596">
        <v>2.5</v>
      </c>
      <c r="L596" s="7">
        <v>182.05642030260799</v>
      </c>
    </row>
    <row r="597" spans="1:12">
      <c r="A597" t="str">
        <f>C597&amp;"-"&amp;D597&amp;"-"&amp;G597&amp;"-"&amp;H597&amp;"-"&amp;K597</f>
        <v>10.5-f-A-0-1.5</v>
      </c>
      <c r="B597">
        <v>251</v>
      </c>
      <c r="C597">
        <v>10.5</v>
      </c>
      <c r="D597" s="2" t="s">
        <v>2</v>
      </c>
      <c r="E597">
        <f>_xlfn.IFNA(VLOOKUP(A597,'duo-out'!A$2:Q$5000,5,FALSE),B597)</f>
        <v>251</v>
      </c>
      <c r="F597">
        <v>25056.494319775433</v>
      </c>
      <c r="G597" s="2" t="s">
        <v>25</v>
      </c>
      <c r="H597">
        <v>0</v>
      </c>
      <c r="I597">
        <v>2</v>
      </c>
      <c r="J597">
        <v>0.5</v>
      </c>
      <c r="K597">
        <v>1.5</v>
      </c>
      <c r="L597" s="7">
        <v>182.05642030260799</v>
      </c>
    </row>
    <row r="598" spans="1:12">
      <c r="A598" t="str">
        <f>C598&amp;"-"&amp;D598&amp;"-"&amp;G598&amp;"-"&amp;H598&amp;"-"&amp;K598</f>
        <v>10.5-f-B-0-0.5</v>
      </c>
      <c r="B598">
        <v>51</v>
      </c>
      <c r="C598">
        <v>10.5</v>
      </c>
      <c r="D598" s="2" t="s">
        <v>2</v>
      </c>
      <c r="E598">
        <f>_xlfn.IFNA(VLOOKUP(A598,'duo-out'!A$2:Q$5000,5,FALSE),B598)</f>
        <v>51</v>
      </c>
      <c r="F598">
        <v>27334.760435785</v>
      </c>
      <c r="G598" s="2" t="s">
        <v>21</v>
      </c>
      <c r="H598">
        <v>0</v>
      </c>
      <c r="I598">
        <v>0</v>
      </c>
      <c r="J598">
        <v>0.5</v>
      </c>
      <c r="K598">
        <v>0.5</v>
      </c>
      <c r="L598" s="7">
        <v>114.86983549970351</v>
      </c>
    </row>
    <row r="599" spans="1:12">
      <c r="A599" t="str">
        <f>C599&amp;"-"&amp;D599&amp;"-"&amp;G599&amp;"-"&amp;H599&amp;"-"&amp;K599</f>
        <v>10.5-f-A-1-2.5</v>
      </c>
      <c r="B599">
        <v>252</v>
      </c>
      <c r="C599">
        <v>10.5</v>
      </c>
      <c r="D599" s="2" t="s">
        <v>2</v>
      </c>
      <c r="E599">
        <f>_xlfn.IFNA(VLOOKUP(A599,'duo-out'!A$2:Q$5000,5,FALSE),B599)</f>
        <v>252</v>
      </c>
      <c r="F599">
        <v>27410.329772799822</v>
      </c>
      <c r="G599" s="2" t="s">
        <v>25</v>
      </c>
      <c r="H599">
        <v>1</v>
      </c>
      <c r="I599">
        <v>2</v>
      </c>
      <c r="J599">
        <v>0.5</v>
      </c>
      <c r="K599">
        <v>2.5</v>
      </c>
      <c r="L599" s="7">
        <v>1.5309059120638666</v>
      </c>
    </row>
    <row r="600" spans="1:12">
      <c r="A600" t="str">
        <f>C600&amp;"-"&amp;D600&amp;"-"&amp;G600&amp;"-"&amp;H600&amp;"-"&amp;K600</f>
        <v>10.5-f-A-1-1.5</v>
      </c>
      <c r="B600">
        <v>252</v>
      </c>
      <c r="C600">
        <v>10.5</v>
      </c>
      <c r="D600" s="2" t="s">
        <v>2</v>
      </c>
      <c r="E600">
        <f>_xlfn.IFNA(VLOOKUP(A600,'duo-out'!A$2:Q$5000,5,FALSE),B600)</f>
        <v>252</v>
      </c>
      <c r="F600">
        <v>27707.839439411913</v>
      </c>
      <c r="G600" s="2" t="s">
        <v>25</v>
      </c>
      <c r="H600">
        <v>1</v>
      </c>
      <c r="I600">
        <v>2</v>
      </c>
      <c r="J600">
        <v>0.5</v>
      </c>
      <c r="K600">
        <v>1.5</v>
      </c>
      <c r="L600" s="7">
        <v>1.5309059120638666</v>
      </c>
    </row>
    <row r="601" spans="1:12">
      <c r="A601" t="str">
        <f>C601&amp;"-"&amp;D601&amp;"-"&amp;G601&amp;"-"&amp;H601&amp;"-"&amp;K601</f>
        <v>10.5-f-B-1-0.5</v>
      </c>
      <c r="B601">
        <v>52</v>
      </c>
      <c r="C601">
        <v>10.5</v>
      </c>
      <c r="D601" s="2" t="s">
        <v>2</v>
      </c>
      <c r="E601">
        <f>_xlfn.IFNA(VLOOKUP(A601,'duo-out'!A$2:Q$5000,5,FALSE),B601)</f>
        <v>52</v>
      </c>
      <c r="F601">
        <v>28678.394169226114</v>
      </c>
      <c r="G601" s="2" t="s">
        <v>21</v>
      </c>
      <c r="H601">
        <v>1</v>
      </c>
      <c r="I601">
        <v>0</v>
      </c>
      <c r="J601">
        <v>0.5</v>
      </c>
      <c r="K601">
        <v>0.5</v>
      </c>
      <c r="L601" s="7">
        <v>0.96593632892484571</v>
      </c>
    </row>
    <row r="602" spans="1:12">
      <c r="A602" t="str">
        <f>C602&amp;"-"&amp;D602&amp;"-"&amp;G602&amp;"-"&amp;H602&amp;"-"&amp;K602</f>
        <v>10.5-f-A-2-2.5</v>
      </c>
      <c r="B602">
        <v>253</v>
      </c>
      <c r="C602">
        <v>10.5</v>
      </c>
      <c r="D602" s="2" t="s">
        <v>2</v>
      </c>
      <c r="E602">
        <f>_xlfn.IFNA(VLOOKUP(A602,'duo-out'!A$2:Q$5000,5,FALSE),B602)</f>
        <v>253</v>
      </c>
      <c r="F602">
        <v>29877.051301306597</v>
      </c>
      <c r="G602" s="2" t="s">
        <v>25</v>
      </c>
      <c r="H602">
        <v>2</v>
      </c>
      <c r="I602">
        <v>2</v>
      </c>
      <c r="J602">
        <v>0.5</v>
      </c>
      <c r="K602">
        <v>2.5</v>
      </c>
      <c r="L602" s="7">
        <v>0.91430892082289528</v>
      </c>
    </row>
    <row r="603" spans="1:12">
      <c r="A603" t="str">
        <f>C603&amp;"-"&amp;D603&amp;"-"&amp;G603&amp;"-"&amp;H603&amp;"-"&amp;K603</f>
        <v>10.5-f-A-2-1.5</v>
      </c>
      <c r="B603">
        <v>253</v>
      </c>
      <c r="C603">
        <v>10.5</v>
      </c>
      <c r="D603" s="2" t="s">
        <v>2</v>
      </c>
      <c r="E603">
        <f>_xlfn.IFNA(VLOOKUP(A603,'duo-out'!A$2:Q$5000,5,FALSE),B603)</f>
        <v>253</v>
      </c>
      <c r="F603">
        <v>30157.962611934836</v>
      </c>
      <c r="G603" s="2" t="s">
        <v>25</v>
      </c>
      <c r="H603">
        <v>2</v>
      </c>
      <c r="I603">
        <v>2</v>
      </c>
      <c r="J603">
        <v>0.5</v>
      </c>
      <c r="K603">
        <v>1.5</v>
      </c>
      <c r="L603" s="7">
        <v>1.0272689537520783</v>
      </c>
    </row>
    <row r="604" spans="1:12">
      <c r="A604" t="str">
        <f>C604&amp;"-"&amp;D604&amp;"-"&amp;G604&amp;"-"&amp;H604&amp;"-"&amp;K604</f>
        <v>10.5-f-A-3-2.5</v>
      </c>
      <c r="B604">
        <v>254</v>
      </c>
      <c r="C604">
        <v>10.5</v>
      </c>
      <c r="D604" s="2" t="s">
        <v>2</v>
      </c>
      <c r="E604">
        <f>_xlfn.IFNA(VLOOKUP(A604,'duo-out'!A$2:Q$5000,5,FALSE),B604)</f>
        <v>254</v>
      </c>
      <c r="F604">
        <v>32119.931855554001</v>
      </c>
      <c r="G604" s="2" t="s">
        <v>25</v>
      </c>
      <c r="H604">
        <v>3</v>
      </c>
      <c r="I604">
        <v>2</v>
      </c>
      <c r="J604">
        <v>0.5</v>
      </c>
      <c r="K604">
        <v>2.5</v>
      </c>
      <c r="L604" s="7">
        <v>1.7761719292909026</v>
      </c>
    </row>
    <row r="605" spans="1:12">
      <c r="A605" t="str">
        <f>C605&amp;"-"&amp;D605&amp;"-"&amp;G605&amp;"-"&amp;H605&amp;"-"&amp;K605</f>
        <v>10.5-f-C-0-0.5</v>
      </c>
      <c r="B605">
        <v>101</v>
      </c>
      <c r="C605">
        <v>10.5</v>
      </c>
      <c r="D605" s="2" t="s">
        <v>2</v>
      </c>
      <c r="E605">
        <f>_xlfn.IFNA(VLOOKUP(A605,'duo-out'!A$2:Q$5000,5,FALSE),B605)</f>
        <v>101</v>
      </c>
      <c r="F605">
        <v>33631.262719619372</v>
      </c>
      <c r="G605" s="2" t="s">
        <v>22</v>
      </c>
      <c r="H605">
        <v>0</v>
      </c>
      <c r="I605">
        <v>0</v>
      </c>
      <c r="J605">
        <v>0.5</v>
      </c>
      <c r="K605">
        <v>0.5</v>
      </c>
      <c r="L605" s="7">
        <v>182.05642030260799</v>
      </c>
    </row>
    <row r="606" spans="1:12">
      <c r="A606" t="str">
        <f>C606&amp;"-"&amp;D606&amp;"-"&amp;G606&amp;"-"&amp;H606&amp;"-"&amp;K606</f>
        <v>10.5-f-A-4-2.5</v>
      </c>
      <c r="B606">
        <v>255</v>
      </c>
      <c r="C606">
        <v>10.5</v>
      </c>
      <c r="D606" s="2" t="s">
        <v>2</v>
      </c>
      <c r="E606">
        <f>_xlfn.IFNA(VLOOKUP(A606,'duo-out'!A$2:Q$5000,5,FALSE),B606)</f>
        <v>255</v>
      </c>
      <c r="F606">
        <v>34106.395450338998</v>
      </c>
      <c r="G606" s="2" t="s">
        <v>25</v>
      </c>
      <c r="H606">
        <v>4</v>
      </c>
      <c r="I606">
        <v>2</v>
      </c>
      <c r="J606">
        <v>0.5</v>
      </c>
      <c r="K606">
        <v>2.5</v>
      </c>
      <c r="L606" s="7">
        <v>0.76818088824663155</v>
      </c>
    </row>
    <row r="607" spans="1:12">
      <c r="A607" t="str">
        <f>C607&amp;"-"&amp;D607&amp;"-"&amp;G607&amp;"-"&amp;H607&amp;"-"&amp;K607</f>
        <v>10.5-f-A-4-1.5</v>
      </c>
      <c r="B607">
        <v>255</v>
      </c>
      <c r="C607">
        <v>10.5</v>
      </c>
      <c r="D607" s="2" t="s">
        <v>2</v>
      </c>
      <c r="E607">
        <f>_xlfn.IFNA(VLOOKUP(A607,'duo-out'!A$2:Q$5000,5,FALSE),B607)</f>
        <v>255</v>
      </c>
      <c r="F607">
        <v>34352.224441617</v>
      </c>
      <c r="G607" s="2" t="s">
        <v>25</v>
      </c>
      <c r="H607">
        <v>4</v>
      </c>
      <c r="I607">
        <v>2</v>
      </c>
      <c r="J607">
        <v>0.5</v>
      </c>
      <c r="K607">
        <v>1.5</v>
      </c>
      <c r="L607" s="7">
        <v>0.76818088824663155</v>
      </c>
    </row>
    <row r="608" spans="1:12">
      <c r="A608" t="str">
        <f>C608&amp;"-"&amp;D608&amp;"-"&amp;G608&amp;"-"&amp;H608&amp;"-"&amp;K608</f>
        <v>10.5-f-A-5-2.5</v>
      </c>
      <c r="B608">
        <v>256</v>
      </c>
      <c r="C608">
        <v>10.5</v>
      </c>
      <c r="D608" s="2" t="s">
        <v>2</v>
      </c>
      <c r="E608">
        <f>_xlfn.IFNA(VLOOKUP(A608,'duo-out'!A$2:Q$5000,5,FALSE),B608)</f>
        <v>256</v>
      </c>
      <c r="F608">
        <v>35788.234539539</v>
      </c>
      <c r="G608" s="2" t="s">
        <v>25</v>
      </c>
      <c r="H608">
        <v>5</v>
      </c>
      <c r="I608">
        <v>2</v>
      </c>
      <c r="J608">
        <v>0.5</v>
      </c>
      <c r="K608">
        <v>2.5</v>
      </c>
      <c r="L608" s="7">
        <v>0.73395289278439235</v>
      </c>
    </row>
    <row r="609" spans="1:12">
      <c r="A609" t="str">
        <f>C609&amp;"-"&amp;D609&amp;"-"&amp;G609&amp;"-"&amp;H609&amp;"-"&amp;K609</f>
        <v>10.5-f-C-1-0.5</v>
      </c>
      <c r="B609">
        <v>102</v>
      </c>
      <c r="C609">
        <v>10.5</v>
      </c>
      <c r="D609" s="2" t="s">
        <v>2</v>
      </c>
      <c r="E609">
        <f>_xlfn.IFNA(VLOOKUP(A609,'duo-out'!A$2:Q$5000,5,FALSE),B609)</f>
        <v>102</v>
      </c>
      <c r="F609">
        <v>36142.892666443331</v>
      </c>
      <c r="G609" s="2" t="s">
        <v>22</v>
      </c>
      <c r="H609">
        <v>1</v>
      </c>
      <c r="I609">
        <v>0</v>
      </c>
      <c r="J609">
        <v>0.5</v>
      </c>
      <c r="K609">
        <v>0.5</v>
      </c>
      <c r="L609" s="7">
        <v>1.5309059120638666</v>
      </c>
    </row>
    <row r="610" spans="1:12">
      <c r="A610" t="str">
        <f>C610&amp;"-"&amp;D610&amp;"-"&amp;G610&amp;"-"&amp;H610&amp;"-"&amp;K610</f>
        <v>10.5-f-C-2-0.5</v>
      </c>
      <c r="B610">
        <v>103</v>
      </c>
      <c r="C610">
        <v>10.5</v>
      </c>
      <c r="D610" s="2" t="s">
        <v>2</v>
      </c>
      <c r="E610">
        <f>_xlfn.IFNA(VLOOKUP(A610,'duo-out'!A$2:Q$5000,5,FALSE),B610)</f>
        <v>103</v>
      </c>
      <c r="F610">
        <v>38387.014258987998</v>
      </c>
      <c r="G610" s="2" t="s">
        <v>22</v>
      </c>
      <c r="H610">
        <v>2</v>
      </c>
      <c r="I610">
        <v>0</v>
      </c>
      <c r="J610">
        <v>0.5</v>
      </c>
      <c r="K610">
        <v>0.5</v>
      </c>
      <c r="L610" s="7">
        <v>0.87282200217602857</v>
      </c>
    </row>
    <row r="611" spans="1:12">
      <c r="A611" t="str">
        <f>C611&amp;"-"&amp;D611&amp;"-"&amp;G611&amp;"-"&amp;H611&amp;"-"&amp;K611</f>
        <v>10.5-f-D-2-0.5</v>
      </c>
      <c r="B611">
        <v>153</v>
      </c>
      <c r="C611">
        <v>10.5</v>
      </c>
      <c r="D611" s="2" t="s">
        <v>2</v>
      </c>
      <c r="E611">
        <f>_xlfn.IFNA(VLOOKUP(A611,'duo-out'!A$2:Q$5000,5,FALSE),B611)</f>
        <v>153</v>
      </c>
      <c r="F611">
        <v>65576.230170171795</v>
      </c>
      <c r="G611" s="2" t="s">
        <v>23</v>
      </c>
      <c r="H611">
        <v>2</v>
      </c>
      <c r="I611">
        <v>1</v>
      </c>
      <c r="J611">
        <v>0.5</v>
      </c>
      <c r="K611">
        <v>0.5</v>
      </c>
      <c r="L611" s="7">
        <v>0.55071345269687233</v>
      </c>
    </row>
    <row r="612" spans="1:12">
      <c r="A612" t="str">
        <f>C612&amp;"-"&amp;D612&amp;"-"&amp;G612&amp;"-"&amp;H612&amp;"-"&amp;K612</f>
        <v>10.5-f-D-2-1.5</v>
      </c>
      <c r="B612">
        <v>153</v>
      </c>
      <c r="C612">
        <v>10.5</v>
      </c>
      <c r="D612" s="2" t="s">
        <v>2</v>
      </c>
      <c r="E612">
        <f>_xlfn.IFNA(VLOOKUP(A612,'duo-out'!A$2:Q$5000,5,FALSE),B612)</f>
        <v>153</v>
      </c>
      <c r="F612">
        <v>65853.002799119247</v>
      </c>
      <c r="G612" s="2" t="s">
        <v>23</v>
      </c>
      <c r="H612">
        <v>2</v>
      </c>
      <c r="I612">
        <v>1</v>
      </c>
      <c r="J612">
        <v>0.5</v>
      </c>
      <c r="K612">
        <v>1.5</v>
      </c>
      <c r="L612" s="7">
        <v>0.55071345269687233</v>
      </c>
    </row>
    <row r="613" spans="1:12">
      <c r="A613" t="str">
        <f>C613&amp;"-"&amp;D613&amp;"-"&amp;G613&amp;"-"&amp;H613&amp;"-"&amp;K613</f>
        <v>10.5-f-E-2-0.5</v>
      </c>
      <c r="B613">
        <v>203</v>
      </c>
      <c r="C613">
        <v>10.5</v>
      </c>
      <c r="D613" s="2" t="s">
        <v>2</v>
      </c>
      <c r="E613">
        <f>_xlfn.IFNA(VLOOKUP(A613,'duo-out'!A$2:Q$5000,5,FALSE),B613)</f>
        <v>203</v>
      </c>
      <c r="F613">
        <v>70356.888425397003</v>
      </c>
      <c r="G613" s="2" t="s">
        <v>24</v>
      </c>
      <c r="H613">
        <v>2</v>
      </c>
      <c r="I613">
        <v>0</v>
      </c>
      <c r="J613">
        <v>0.5</v>
      </c>
      <c r="K613">
        <v>0.5</v>
      </c>
      <c r="L613" s="7">
        <v>0.75983568565159243</v>
      </c>
    </row>
    <row r="614" spans="1:12">
      <c r="A614" t="str">
        <f>C614&amp;"-"&amp;D614&amp;"-"&amp;G614&amp;"-"&amp;H614&amp;"-"&amp;K614</f>
        <v>11.5-e-X-0-0.5</v>
      </c>
      <c r="B614">
        <v>1</v>
      </c>
      <c r="C614">
        <v>11.5</v>
      </c>
      <c r="D614" s="2" t="s">
        <v>1</v>
      </c>
      <c r="E614">
        <f>_xlfn.IFNA(VLOOKUP(A614,'duo-out'!A$2:Q$5000,5,FALSE),B614)</f>
        <v>1</v>
      </c>
      <c r="F614">
        <v>1836.6663320719999</v>
      </c>
      <c r="G614" s="2" t="s">
        <v>20</v>
      </c>
      <c r="H614">
        <v>0</v>
      </c>
      <c r="I614">
        <v>1</v>
      </c>
      <c r="J614">
        <v>0.5</v>
      </c>
      <c r="K614">
        <v>0.5</v>
      </c>
      <c r="L614" s="7">
        <v>46.91422821720581</v>
      </c>
    </row>
    <row r="615" spans="1:12">
      <c r="A615" t="str">
        <f>C615&amp;"-"&amp;D615&amp;"-"&amp;G615&amp;"-"&amp;H615&amp;"-"&amp;K615</f>
        <v>11.5-e-X-0-1.5</v>
      </c>
      <c r="B615">
        <v>1</v>
      </c>
      <c r="C615">
        <v>11.5</v>
      </c>
      <c r="D615" s="2" t="s">
        <v>1</v>
      </c>
      <c r="E615">
        <f>_xlfn.IFNA(VLOOKUP(A615,'duo-out'!A$2:Q$5000,5,FALSE),B615)</f>
        <v>1</v>
      </c>
      <c r="F615">
        <v>2161.2452765180001</v>
      </c>
      <c r="G615" s="2" t="s">
        <v>20</v>
      </c>
      <c r="H615">
        <v>0</v>
      </c>
      <c r="I615">
        <v>1</v>
      </c>
      <c r="J615">
        <v>0.5</v>
      </c>
      <c r="K615">
        <v>1.5</v>
      </c>
      <c r="L615" s="7">
        <v>36.841243723940252</v>
      </c>
    </row>
    <row r="616" spans="1:12">
      <c r="A616" t="str">
        <f>C616&amp;"-"&amp;D616&amp;"-"&amp;G616&amp;"-"&amp;H616&amp;"-"&amp;K616</f>
        <v>11.5-e-X-1-0.5</v>
      </c>
      <c r="B616">
        <v>2</v>
      </c>
      <c r="C616">
        <v>11.5</v>
      </c>
      <c r="D616" s="2" t="s">
        <v>1</v>
      </c>
      <c r="E616">
        <f>_xlfn.IFNA(VLOOKUP(A616,'duo-out'!A$2:Q$5000,5,FALSE),B616)</f>
        <v>2</v>
      </c>
      <c r="F616">
        <v>4499.9057602180001</v>
      </c>
      <c r="G616" s="2" t="s">
        <v>20</v>
      </c>
      <c r="H616">
        <v>1</v>
      </c>
      <c r="I616">
        <v>1</v>
      </c>
      <c r="J616">
        <v>0.5</v>
      </c>
      <c r="K616">
        <v>0.5</v>
      </c>
      <c r="L616" s="7">
        <v>1.0536913578447833</v>
      </c>
    </row>
    <row r="617" spans="1:12">
      <c r="A617" t="str">
        <f>C617&amp;"-"&amp;D617&amp;"-"&amp;G617&amp;"-"&amp;H617&amp;"-"&amp;K617</f>
        <v>11.5-e-X-1-1.5</v>
      </c>
      <c r="B617">
        <v>2</v>
      </c>
      <c r="C617">
        <v>11.5</v>
      </c>
      <c r="D617" s="2" t="s">
        <v>1</v>
      </c>
      <c r="E617">
        <f>_xlfn.IFNA(VLOOKUP(A617,'duo-out'!A$2:Q$5000,5,FALSE),B617)</f>
        <v>2</v>
      </c>
      <c r="F617">
        <v>4812.1337206580001</v>
      </c>
      <c r="G617" s="2" t="s">
        <v>20</v>
      </c>
      <c r="H617">
        <v>1</v>
      </c>
      <c r="I617">
        <v>1</v>
      </c>
      <c r="J617">
        <v>0.5</v>
      </c>
      <c r="K617">
        <v>1.5</v>
      </c>
      <c r="L617" s="7">
        <v>0.8130640409221872</v>
      </c>
    </row>
    <row r="618" spans="1:12">
      <c r="A618" t="str">
        <f>C618&amp;"-"&amp;D618&amp;"-"&amp;G618&amp;"-"&amp;H618&amp;"-"&amp;K618</f>
        <v>11.5-e-X-2-0.5</v>
      </c>
      <c r="B618">
        <v>3</v>
      </c>
      <c r="C618">
        <v>11.5</v>
      </c>
      <c r="D618" s="2" t="s">
        <v>1</v>
      </c>
      <c r="E618">
        <f>_xlfn.IFNA(VLOOKUP(A618,'duo-out'!A$2:Q$5000,5,FALSE),B618)</f>
        <v>3</v>
      </c>
      <c r="F618">
        <v>7037.672439764</v>
      </c>
      <c r="G618" s="2" t="s">
        <v>20</v>
      </c>
      <c r="H618">
        <v>2</v>
      </c>
      <c r="I618">
        <v>1</v>
      </c>
      <c r="J618">
        <v>0.5</v>
      </c>
      <c r="K618">
        <v>0.5</v>
      </c>
      <c r="L618" s="7">
        <v>0.5063395047527548</v>
      </c>
    </row>
    <row r="619" spans="1:12">
      <c r="A619" t="str">
        <f>C619&amp;"-"&amp;D619&amp;"-"&amp;G619&amp;"-"&amp;H619&amp;"-"&amp;K619</f>
        <v>11.5-e-X-2-1.5</v>
      </c>
      <c r="B619">
        <v>3</v>
      </c>
      <c r="C619">
        <v>11.5</v>
      </c>
      <c r="D619" s="2" t="s">
        <v>1</v>
      </c>
      <c r="E619">
        <f>_xlfn.IFNA(VLOOKUP(A619,'duo-out'!A$2:Q$5000,5,FALSE),B619)</f>
        <v>3</v>
      </c>
      <c r="F619">
        <v>7337.6522765190002</v>
      </c>
      <c r="G619" s="2" t="s">
        <v>20</v>
      </c>
      <c r="H619">
        <v>2</v>
      </c>
      <c r="I619">
        <v>1</v>
      </c>
      <c r="J619">
        <v>0.5</v>
      </c>
      <c r="K619">
        <v>1.5</v>
      </c>
      <c r="L619" s="7">
        <v>0.36841243723940253</v>
      </c>
    </row>
    <row r="620" spans="1:12">
      <c r="A620" t="str">
        <f>C620&amp;"-"&amp;D620&amp;"-"&amp;G620&amp;"-"&amp;H620&amp;"-"&amp;K620</f>
        <v>11.5-e-X-3-0.5</v>
      </c>
      <c r="B620">
        <v>4</v>
      </c>
      <c r="C620">
        <v>11.5</v>
      </c>
      <c r="D620" s="2" t="s">
        <v>1</v>
      </c>
      <c r="E620">
        <f>_xlfn.IFNA(VLOOKUP(A620,'duo-out'!A$2:Q$5000,5,FALSE),B620)</f>
        <v>4</v>
      </c>
      <c r="F620">
        <v>9451.2597075859994</v>
      </c>
      <c r="G620" s="2" t="s">
        <v>20</v>
      </c>
      <c r="H620">
        <v>3</v>
      </c>
      <c r="I620">
        <v>1</v>
      </c>
      <c r="J620">
        <v>0.5</v>
      </c>
      <c r="K620">
        <v>0.5</v>
      </c>
      <c r="L620" s="7">
        <v>0.52684567892239165</v>
      </c>
    </row>
    <row r="621" spans="1:12">
      <c r="A621" t="str">
        <f>C621&amp;"-"&amp;D621&amp;"-"&amp;G621&amp;"-"&amp;H621&amp;"-"&amp;K621</f>
        <v>11.5-e-X-3-1.5</v>
      </c>
      <c r="B621">
        <v>4</v>
      </c>
      <c r="C621">
        <v>11.5</v>
      </c>
      <c r="D621" s="2" t="s">
        <v>1</v>
      </c>
      <c r="E621">
        <f>_xlfn.IFNA(VLOOKUP(A621,'duo-out'!A$2:Q$5000,5,FALSE),B621)</f>
        <v>4</v>
      </c>
      <c r="F621">
        <v>9739.0598590209993</v>
      </c>
      <c r="G621" s="2" t="s">
        <v>20</v>
      </c>
      <c r="H621">
        <v>3</v>
      </c>
      <c r="I621">
        <v>1</v>
      </c>
      <c r="J621">
        <v>0.5</v>
      </c>
      <c r="K621">
        <v>1.5</v>
      </c>
      <c r="L621" s="7">
        <v>0.36734564477674969</v>
      </c>
    </row>
    <row r="622" spans="1:12">
      <c r="A622" t="str">
        <f>C622&amp;"-"&amp;D622&amp;"-"&amp;G622&amp;"-"&amp;H622&amp;"-"&amp;K622</f>
        <v>11.5-e-X-4-0.5</v>
      </c>
      <c r="B622">
        <v>5</v>
      </c>
      <c r="C622">
        <v>11.5</v>
      </c>
      <c r="D622" s="2" t="s">
        <v>1</v>
      </c>
      <c r="E622">
        <f>_xlfn.IFNA(VLOOKUP(A622,'duo-out'!A$2:Q$5000,5,FALSE),B622)</f>
        <v>5</v>
      </c>
      <c r="F622">
        <v>11741.509755554</v>
      </c>
      <c r="G622" s="2" t="s">
        <v>20</v>
      </c>
      <c r="H622">
        <v>4</v>
      </c>
      <c r="I622">
        <v>1</v>
      </c>
      <c r="J622">
        <v>0.5</v>
      </c>
      <c r="K622">
        <v>0.5</v>
      </c>
      <c r="L622" s="7">
        <v>0.5063395047527548</v>
      </c>
    </row>
    <row r="623" spans="1:12">
      <c r="A623" t="str">
        <f>C623&amp;"-"&amp;D623&amp;"-"&amp;G623&amp;"-"&amp;H623&amp;"-"&amp;K623</f>
        <v>11.5-e-X-4-1.5</v>
      </c>
      <c r="B623">
        <v>5</v>
      </c>
      <c r="C623">
        <v>11.5</v>
      </c>
      <c r="D623" s="2" t="s">
        <v>1</v>
      </c>
      <c r="E623">
        <f>_xlfn.IFNA(VLOOKUP(A623,'duo-out'!A$2:Q$5000,5,FALSE),B623)</f>
        <v>5</v>
      </c>
      <c r="F623">
        <v>12017.173374927999</v>
      </c>
      <c r="G623" s="2" t="s">
        <v>20</v>
      </c>
      <c r="H623">
        <v>4</v>
      </c>
      <c r="I623">
        <v>1</v>
      </c>
      <c r="J623">
        <v>0.5</v>
      </c>
      <c r="K623">
        <v>1.5</v>
      </c>
      <c r="L623" s="7">
        <v>0.14200067796263821</v>
      </c>
    </row>
    <row r="624" spans="1:12">
      <c r="A624" t="str">
        <f>C624&amp;"-"&amp;D624&amp;"-"&amp;G624&amp;"-"&amp;H624&amp;"-"&amp;K624</f>
        <v>11.5-e-X-5-0.5</v>
      </c>
      <c r="B624">
        <v>6</v>
      </c>
      <c r="C624">
        <v>11.5</v>
      </c>
      <c r="D624" s="2" t="s">
        <v>1</v>
      </c>
      <c r="E624">
        <f>_xlfn.IFNA(VLOOKUP(A624,'duo-out'!A$2:Q$5000,5,FALSE),B624)</f>
        <v>6</v>
      </c>
      <c r="F624">
        <v>14043.131097481999</v>
      </c>
      <c r="G624" s="2" t="s">
        <v>20</v>
      </c>
      <c r="H624">
        <v>5</v>
      </c>
      <c r="I624">
        <v>1</v>
      </c>
      <c r="J624">
        <v>0.5</v>
      </c>
      <c r="K624">
        <v>0.5</v>
      </c>
      <c r="L624" s="7">
        <v>1.3971923151809211</v>
      </c>
    </row>
    <row r="625" spans="1:12">
      <c r="A625" t="str">
        <f>C625&amp;"-"&amp;D625&amp;"-"&amp;G625&amp;"-"&amp;H625&amp;"-"&amp;K625</f>
        <v>11.5-e-X-5-1.5</v>
      </c>
      <c r="B625">
        <v>6</v>
      </c>
      <c r="C625">
        <v>11.5</v>
      </c>
      <c r="D625" s="2" t="s">
        <v>1</v>
      </c>
      <c r="E625">
        <f>_xlfn.IFNA(VLOOKUP(A625,'duo-out'!A$2:Q$5000,5,FALSE),B625)</f>
        <v>6</v>
      </c>
      <c r="F625">
        <v>14172.20358684</v>
      </c>
      <c r="G625" s="2" t="s">
        <v>20</v>
      </c>
      <c r="H625">
        <v>5</v>
      </c>
      <c r="I625">
        <v>1</v>
      </c>
      <c r="J625">
        <v>0.5</v>
      </c>
      <c r="K625">
        <v>1.5</v>
      </c>
      <c r="L625" s="7">
        <v>0.14523855186119222</v>
      </c>
    </row>
    <row r="626" spans="1:12">
      <c r="A626" t="str">
        <f>C626&amp;"-"&amp;D626&amp;"-"&amp;G626&amp;"-"&amp;H626&amp;"-"&amp;K626</f>
        <v>11.5-e-A-0-2.5</v>
      </c>
      <c r="B626">
        <v>251</v>
      </c>
      <c r="C626">
        <v>11.5</v>
      </c>
      <c r="D626" s="2" t="s">
        <v>1</v>
      </c>
      <c r="E626">
        <f>_xlfn.IFNA(VLOOKUP(A626,'duo-out'!A$2:Q$5000,5,FALSE),B626)</f>
        <v>251</v>
      </c>
      <c r="F626">
        <v>25056.566736419998</v>
      </c>
      <c r="G626" s="2" t="s">
        <v>25</v>
      </c>
      <c r="H626">
        <v>0</v>
      </c>
      <c r="I626">
        <v>2</v>
      </c>
      <c r="J626">
        <v>0.5</v>
      </c>
      <c r="K626">
        <v>2.5</v>
      </c>
      <c r="L626" s="7">
        <v>175.65469534206687</v>
      </c>
    </row>
    <row r="627" spans="1:12">
      <c r="A627" t="str">
        <f>C627&amp;"-"&amp;D627&amp;"-"&amp;G627&amp;"-"&amp;H627&amp;"-"&amp;K627</f>
        <v>11.5-e-A-0-1.5</v>
      </c>
      <c r="B627">
        <v>251</v>
      </c>
      <c r="C627">
        <v>11.5</v>
      </c>
      <c r="D627" s="2" t="s">
        <v>1</v>
      </c>
      <c r="E627">
        <f>_xlfn.IFNA(VLOOKUP(A627,'duo-out'!A$2:Q$5000,5,FALSE),B627)</f>
        <v>251</v>
      </c>
      <c r="F627">
        <v>25395.670689973504</v>
      </c>
      <c r="G627" s="2" t="s">
        <v>25</v>
      </c>
      <c r="H627">
        <v>0</v>
      </c>
      <c r="I627">
        <v>2</v>
      </c>
      <c r="J627">
        <v>0.5</v>
      </c>
      <c r="K627">
        <v>1.5</v>
      </c>
      <c r="L627" s="7">
        <v>166.87319352935512</v>
      </c>
    </row>
    <row r="628" spans="1:12">
      <c r="A628" t="str">
        <f>C628&amp;"-"&amp;D628&amp;"-"&amp;G628&amp;"-"&amp;H628&amp;"-"&amp;K628</f>
        <v>11.5-e-B-0-0.5</v>
      </c>
      <c r="B628">
        <v>51</v>
      </c>
      <c r="C628">
        <v>11.5</v>
      </c>
      <c r="D628" s="2" t="s">
        <v>1</v>
      </c>
      <c r="E628">
        <f>_xlfn.IFNA(VLOOKUP(A628,'duo-out'!A$2:Q$5000,5,FALSE),B628)</f>
        <v>51</v>
      </c>
      <c r="F628">
        <v>27616.86515620791</v>
      </c>
      <c r="G628" s="2" t="s">
        <v>21</v>
      </c>
      <c r="H628">
        <v>0</v>
      </c>
      <c r="I628">
        <v>0</v>
      </c>
      <c r="J628">
        <v>0.5</v>
      </c>
      <c r="K628">
        <v>0.5</v>
      </c>
      <c r="L628" s="7">
        <v>114.86983549970351</v>
      </c>
    </row>
    <row r="629" spans="1:12">
      <c r="A629" t="str">
        <f>C629&amp;"-"&amp;D629&amp;"-"&amp;G629&amp;"-"&amp;H629&amp;"-"&amp;K629</f>
        <v>11.5-e-A-1-2.5</v>
      </c>
      <c r="B629">
        <v>252</v>
      </c>
      <c r="C629">
        <v>11.5</v>
      </c>
      <c r="D629" s="2" t="s">
        <v>1</v>
      </c>
      <c r="E629">
        <f>_xlfn.IFNA(VLOOKUP(A629,'duo-out'!A$2:Q$5000,5,FALSE),B629)</f>
        <v>252</v>
      </c>
      <c r="F629">
        <v>27707.897220573912</v>
      </c>
      <c r="G629" s="2" t="s">
        <v>25</v>
      </c>
      <c r="H629">
        <v>1</v>
      </c>
      <c r="I629">
        <v>2</v>
      </c>
      <c r="J629">
        <v>0.5</v>
      </c>
      <c r="K629">
        <v>2.5</v>
      </c>
      <c r="L629" s="7">
        <v>1.5309059120638666</v>
      </c>
    </row>
    <row r="630" spans="1:12">
      <c r="A630" t="str">
        <f>C630&amp;"-"&amp;D630&amp;"-"&amp;G630&amp;"-"&amp;H630&amp;"-"&amp;K630</f>
        <v>11.5-e-A-1-1.5</v>
      </c>
      <c r="B630">
        <v>252</v>
      </c>
      <c r="C630">
        <v>11.5</v>
      </c>
      <c r="D630" s="2" t="s">
        <v>1</v>
      </c>
      <c r="E630">
        <f>_xlfn.IFNA(VLOOKUP(A630,'duo-out'!A$2:Q$5000,5,FALSE),B630)</f>
        <v>252</v>
      </c>
      <c r="F630">
        <v>28030.662898277722</v>
      </c>
      <c r="G630" s="2" t="s">
        <v>25</v>
      </c>
      <c r="H630">
        <v>1</v>
      </c>
      <c r="I630">
        <v>2</v>
      </c>
      <c r="J630">
        <v>0.5</v>
      </c>
      <c r="K630">
        <v>1.5</v>
      </c>
      <c r="L630" s="7">
        <v>1.5309059120638666</v>
      </c>
    </row>
    <row r="631" spans="1:12">
      <c r="A631" t="str">
        <f>C631&amp;"-"&amp;D631&amp;"-"&amp;G631&amp;"-"&amp;H631&amp;"-"&amp;K631</f>
        <v>11.5-e-B-1-0.5</v>
      </c>
      <c r="B631">
        <v>52</v>
      </c>
      <c r="C631">
        <v>11.5</v>
      </c>
      <c r="D631" s="2" t="s">
        <v>1</v>
      </c>
      <c r="E631">
        <f>_xlfn.IFNA(VLOOKUP(A631,'duo-out'!A$2:Q$5000,5,FALSE),B631)</f>
        <v>52</v>
      </c>
      <c r="F631">
        <v>29143.176017129714</v>
      </c>
      <c r="G631" s="2" t="s">
        <v>21</v>
      </c>
      <c r="H631">
        <v>1</v>
      </c>
      <c r="I631">
        <v>0</v>
      </c>
      <c r="J631">
        <v>0.5</v>
      </c>
      <c r="K631">
        <v>0.5</v>
      </c>
      <c r="L631" s="7">
        <v>0.96593632892484571</v>
      </c>
    </row>
    <row r="632" spans="1:12">
      <c r="A632" t="str">
        <f>C632&amp;"-"&amp;D632&amp;"-"&amp;G632&amp;"-"&amp;H632&amp;"-"&amp;K632</f>
        <v>11.5-e-A-2-2.5</v>
      </c>
      <c r="B632">
        <v>253</v>
      </c>
      <c r="C632">
        <v>11.5</v>
      </c>
      <c r="D632" s="2" t="s">
        <v>1</v>
      </c>
      <c r="E632">
        <f>_xlfn.IFNA(VLOOKUP(A632,'duo-out'!A$2:Q$5000,5,FALSE),B632)</f>
        <v>253</v>
      </c>
      <c r="F632">
        <v>30157.952477753668</v>
      </c>
      <c r="G632" s="2" t="s">
        <v>25</v>
      </c>
      <c r="H632">
        <v>2</v>
      </c>
      <c r="I632">
        <v>2</v>
      </c>
      <c r="J632">
        <v>0.5</v>
      </c>
      <c r="K632">
        <v>2.5</v>
      </c>
      <c r="L632" s="7">
        <v>1.3833296494790666</v>
      </c>
    </row>
    <row r="633" spans="1:12">
      <c r="A633" t="str">
        <f>C633&amp;"-"&amp;D633&amp;"-"&amp;G633&amp;"-"&amp;H633&amp;"-"&amp;K633</f>
        <v>11.5-e-A-2-1.5</v>
      </c>
      <c r="B633">
        <v>253</v>
      </c>
      <c r="C633">
        <v>11.5</v>
      </c>
      <c r="D633" s="2" t="s">
        <v>1</v>
      </c>
      <c r="E633">
        <f>_xlfn.IFNA(VLOOKUP(A633,'duo-out'!A$2:Q$5000,5,FALSE),B633)</f>
        <v>253</v>
      </c>
      <c r="F633">
        <v>30461.933110174428</v>
      </c>
      <c r="G633" s="2" t="s">
        <v>25</v>
      </c>
      <c r="H633">
        <v>2</v>
      </c>
      <c r="I633">
        <v>2</v>
      </c>
      <c r="J633">
        <v>0.5</v>
      </c>
      <c r="K633">
        <v>1.5</v>
      </c>
      <c r="L633" s="7">
        <v>0.87282200217602857</v>
      </c>
    </row>
    <row r="634" spans="1:12">
      <c r="A634" t="str">
        <f>C634&amp;"-"&amp;D634&amp;"-"&amp;G634&amp;"-"&amp;H634&amp;"-"&amp;K634</f>
        <v>11.5-e-A-3-2.5</v>
      </c>
      <c r="B634">
        <v>254</v>
      </c>
      <c r="C634">
        <v>11.5</v>
      </c>
      <c r="D634" s="2" t="s">
        <v>1</v>
      </c>
      <c r="E634">
        <f>_xlfn.IFNA(VLOOKUP(A634,'duo-out'!A$2:Q$5000,5,FALSE),B634)</f>
        <v>254</v>
      </c>
      <c r="F634">
        <v>32382.794439763999</v>
      </c>
      <c r="G634" s="2" t="s">
        <v>25</v>
      </c>
      <c r="H634">
        <v>3</v>
      </c>
      <c r="I634">
        <v>2</v>
      </c>
      <c r="J634">
        <v>0.5</v>
      </c>
      <c r="K634">
        <v>2.5</v>
      </c>
      <c r="L634" s="7">
        <v>0.8122523963562357</v>
      </c>
    </row>
    <row r="635" spans="1:12">
      <c r="A635" t="str">
        <f>C635&amp;"-"&amp;D635&amp;"-"&amp;G635&amp;"-"&amp;H635&amp;"-"&amp;K635</f>
        <v>11.5-e-A-3-1.5</v>
      </c>
      <c r="B635">
        <v>254</v>
      </c>
      <c r="C635">
        <v>11.5</v>
      </c>
      <c r="D635" s="2" t="s">
        <v>1</v>
      </c>
      <c r="E635">
        <f>_xlfn.IFNA(VLOOKUP(A635,'duo-out'!A$2:Q$5000,5,FALSE),B635)</f>
        <v>254</v>
      </c>
      <c r="F635">
        <v>32661.074276519001</v>
      </c>
      <c r="G635" s="2" t="s">
        <v>25</v>
      </c>
      <c r="H635">
        <v>3</v>
      </c>
      <c r="I635">
        <v>2</v>
      </c>
      <c r="J635">
        <v>0.5</v>
      </c>
      <c r="K635">
        <v>1.5</v>
      </c>
      <c r="L635" s="7">
        <v>0.8122523963562357</v>
      </c>
    </row>
    <row r="636" spans="1:12">
      <c r="A636" t="str">
        <f>C636&amp;"-"&amp;D636&amp;"-"&amp;G636&amp;"-"&amp;H636&amp;"-"&amp;K636</f>
        <v>11.5-e-C-0-0.5</v>
      </c>
      <c r="B636">
        <v>101</v>
      </c>
      <c r="C636">
        <v>11.5</v>
      </c>
      <c r="D636" s="2" t="s">
        <v>1</v>
      </c>
      <c r="E636">
        <f>_xlfn.IFNA(VLOOKUP(A636,'duo-out'!A$2:Q$5000,5,FALSE),B636)</f>
        <v>101</v>
      </c>
      <c r="F636">
        <v>33631.746956773248</v>
      </c>
      <c r="G636" s="2" t="s">
        <v>22</v>
      </c>
      <c r="H636">
        <v>0</v>
      </c>
      <c r="I636">
        <v>0</v>
      </c>
      <c r="J636">
        <v>0.5</v>
      </c>
      <c r="K636">
        <v>0.5</v>
      </c>
      <c r="L636" s="7">
        <v>182.05642030260799</v>
      </c>
    </row>
    <row r="637" spans="1:12">
      <c r="A637" t="str">
        <f>C637&amp;"-"&amp;D637&amp;"-"&amp;G637&amp;"-"&amp;H637&amp;"-"&amp;K637</f>
        <v>11.5-e-A-4-2.5</v>
      </c>
      <c r="B637">
        <v>255</v>
      </c>
      <c r="C637">
        <v>11.5</v>
      </c>
      <c r="D637" s="2" t="s">
        <v>1</v>
      </c>
      <c r="E637">
        <f>_xlfn.IFNA(VLOOKUP(A637,'duo-out'!A$2:Q$5000,5,FALSE),B637)</f>
        <v>255</v>
      </c>
      <c r="F637">
        <v>34347.475707586003</v>
      </c>
      <c r="G637" s="2" t="s">
        <v>25</v>
      </c>
      <c r="H637">
        <v>4</v>
      </c>
      <c r="I637">
        <v>2</v>
      </c>
      <c r="J637">
        <v>0.5</v>
      </c>
      <c r="K637">
        <v>2.5</v>
      </c>
      <c r="L637" s="7">
        <v>0.76818088824663155</v>
      </c>
    </row>
    <row r="638" spans="1:12">
      <c r="A638" t="str">
        <f>C638&amp;"-"&amp;D638&amp;"-"&amp;G638&amp;"-"&amp;H638&amp;"-"&amp;K638</f>
        <v>11.5-e-A-4-1.5</v>
      </c>
      <c r="B638">
        <v>255</v>
      </c>
      <c r="C638">
        <v>11.5</v>
      </c>
      <c r="D638" s="2" t="s">
        <v>1</v>
      </c>
      <c r="E638">
        <f>_xlfn.IFNA(VLOOKUP(A638,'duo-out'!A$2:Q$5000,5,FALSE),B638)</f>
        <v>255</v>
      </c>
      <c r="F638">
        <v>34604.6776503195</v>
      </c>
      <c r="G638" s="2" t="s">
        <v>25</v>
      </c>
      <c r="H638">
        <v>4</v>
      </c>
      <c r="I638">
        <v>2</v>
      </c>
      <c r="J638">
        <v>0.5</v>
      </c>
      <c r="K638">
        <v>1.5</v>
      </c>
      <c r="L638" s="7">
        <v>0.76818088824663155</v>
      </c>
    </row>
    <row r="639" spans="1:12">
      <c r="A639" t="str">
        <f>C639&amp;"-"&amp;D639&amp;"-"&amp;G639&amp;"-"&amp;H639&amp;"-"&amp;K639</f>
        <v>11.5-e-C-1-0.5</v>
      </c>
      <c r="B639">
        <v>102</v>
      </c>
      <c r="C639">
        <v>11.5</v>
      </c>
      <c r="D639" s="2" t="s">
        <v>1</v>
      </c>
      <c r="E639">
        <f>_xlfn.IFNA(VLOOKUP(A639,'duo-out'!A$2:Q$5000,5,FALSE),B639)</f>
        <v>102</v>
      </c>
      <c r="F639">
        <v>36143.303101915604</v>
      </c>
      <c r="G639" s="2" t="s">
        <v>22</v>
      </c>
      <c r="H639">
        <v>1</v>
      </c>
      <c r="I639">
        <v>0</v>
      </c>
      <c r="J639">
        <v>0.5</v>
      </c>
      <c r="K639">
        <v>0.5</v>
      </c>
      <c r="L639" s="7">
        <v>1.5309059120638666</v>
      </c>
    </row>
    <row r="640" spans="1:12">
      <c r="A640" t="str">
        <f>C640&amp;"-"&amp;D640&amp;"-"&amp;G640&amp;"-"&amp;H640&amp;"-"&amp;K640</f>
        <v>11.5-e-A-5-1.5</v>
      </c>
      <c r="B640">
        <v>256</v>
      </c>
      <c r="C640">
        <v>11.5</v>
      </c>
      <c r="D640" s="2" t="s">
        <v>1</v>
      </c>
      <c r="E640">
        <f>_xlfn.IFNA(VLOOKUP(A640,'duo-out'!A$2:Q$5000,5,FALSE),B640)</f>
        <v>256</v>
      </c>
      <c r="F640">
        <v>36231.720572061997</v>
      </c>
      <c r="G640" s="2" t="s">
        <v>25</v>
      </c>
      <c r="H640">
        <v>5</v>
      </c>
      <c r="I640">
        <v>2</v>
      </c>
      <c r="J640">
        <v>0.5</v>
      </c>
      <c r="K640">
        <v>1.5</v>
      </c>
      <c r="L640" s="7">
        <v>0.73395289278439235</v>
      </c>
    </row>
    <row r="641" spans="1:12">
      <c r="A641" t="str">
        <f>C641&amp;"-"&amp;D641&amp;"-"&amp;G641&amp;"-"&amp;H641&amp;"-"&amp;K641</f>
        <v>11.5-e-C-2-0.5</v>
      </c>
      <c r="B641">
        <v>103</v>
      </c>
      <c r="C641">
        <v>11.5</v>
      </c>
      <c r="D641" s="2" t="s">
        <v>1</v>
      </c>
      <c r="E641">
        <f>_xlfn.IFNA(VLOOKUP(A641,'duo-out'!A$2:Q$5000,5,FALSE),B641)</f>
        <v>103</v>
      </c>
      <c r="F641">
        <v>38387.491619859</v>
      </c>
      <c r="G641" s="2" t="s">
        <v>22</v>
      </c>
      <c r="H641">
        <v>2</v>
      </c>
      <c r="I641">
        <v>0</v>
      </c>
      <c r="J641">
        <v>0.5</v>
      </c>
      <c r="K641">
        <v>0.5</v>
      </c>
      <c r="L641" s="7">
        <v>0.87282200217602857</v>
      </c>
    </row>
    <row r="642" spans="1:12">
      <c r="A642" t="str">
        <f>C642&amp;"-"&amp;D642&amp;"-"&amp;G642&amp;"-"&amp;H642&amp;"-"&amp;K642</f>
        <v>11.5-e-D-2-0.5</v>
      </c>
      <c r="B642">
        <v>153</v>
      </c>
      <c r="C642">
        <v>11.5</v>
      </c>
      <c r="D642" s="2" t="s">
        <v>1</v>
      </c>
      <c r="E642">
        <f>_xlfn.IFNA(VLOOKUP(A642,'duo-out'!A$2:Q$5000,5,FALSE),B642)</f>
        <v>153</v>
      </c>
      <c r="F642">
        <v>65850.753259373509</v>
      </c>
      <c r="G642" s="2" t="s">
        <v>23</v>
      </c>
      <c r="H642">
        <v>2</v>
      </c>
      <c r="I642">
        <v>1</v>
      </c>
      <c r="J642">
        <v>0.5</v>
      </c>
      <c r="K642">
        <v>0.5</v>
      </c>
      <c r="L642" s="7">
        <v>0.63260363718763468</v>
      </c>
    </row>
    <row r="643" spans="1:12">
      <c r="A643" t="str">
        <f>C643&amp;"-"&amp;D643&amp;"-"&amp;G643&amp;"-"&amp;H643&amp;"-"&amp;K643</f>
        <v>11.5-e-E-2-0.5</v>
      </c>
      <c r="B643">
        <v>203</v>
      </c>
      <c r="C643">
        <v>11.5</v>
      </c>
      <c r="D643" s="2" t="s">
        <v>1</v>
      </c>
      <c r="E643">
        <f>_xlfn.IFNA(VLOOKUP(A643,'duo-out'!A$2:Q$5000,5,FALSE),B643)</f>
        <v>203</v>
      </c>
      <c r="F643">
        <v>70358.285694303995</v>
      </c>
      <c r="G643" s="2" t="s">
        <v>24</v>
      </c>
      <c r="H643">
        <v>2</v>
      </c>
      <c r="I643">
        <v>0</v>
      </c>
      <c r="J643">
        <v>0.5</v>
      </c>
      <c r="K643">
        <v>0.5</v>
      </c>
      <c r="L643" s="7">
        <v>0.75983568565159243</v>
      </c>
    </row>
    <row r="644" spans="1:12">
      <c r="A644" t="str">
        <f>C644&amp;"-"&amp;D644&amp;"-"&amp;G644&amp;"-"&amp;H644&amp;"-"&amp;K644</f>
        <v>11.5-f-X-0-0.5</v>
      </c>
      <c r="B644">
        <v>1</v>
      </c>
      <c r="C644">
        <v>11.5</v>
      </c>
      <c r="D644" s="2" t="s">
        <v>2</v>
      </c>
      <c r="E644">
        <f>_xlfn.IFNA(VLOOKUP(A644,'duo-out'!A$2:Q$5000,5,FALSE),B644)</f>
        <v>1</v>
      </c>
      <c r="F644">
        <v>1832.035822754</v>
      </c>
      <c r="G644" s="2" t="s">
        <v>20</v>
      </c>
      <c r="H644">
        <v>0</v>
      </c>
      <c r="I644">
        <v>1</v>
      </c>
      <c r="J644">
        <v>0.5</v>
      </c>
      <c r="K644">
        <v>0.5</v>
      </c>
      <c r="L644" s="7">
        <v>40.563609602863352</v>
      </c>
    </row>
    <row r="645" spans="1:12">
      <c r="A645" t="str">
        <f>C645&amp;"-"&amp;D645&amp;"-"&amp;G645&amp;"-"&amp;H645&amp;"-"&amp;K645</f>
        <v>11.5-f-X-0-1.5</v>
      </c>
      <c r="B645">
        <v>1</v>
      </c>
      <c r="C645">
        <v>11.5</v>
      </c>
      <c r="D645" s="2" t="s">
        <v>2</v>
      </c>
      <c r="E645">
        <f>_xlfn.IFNA(VLOOKUP(A645,'duo-out'!A$2:Q$5000,5,FALSE),B645)</f>
        <v>1</v>
      </c>
      <c r="F645">
        <v>2167.1004357850002</v>
      </c>
      <c r="G645" s="2" t="s">
        <v>20</v>
      </c>
      <c r="H645">
        <v>0</v>
      </c>
      <c r="I645">
        <v>1</v>
      </c>
      <c r="J645">
        <v>0.5</v>
      </c>
      <c r="K645">
        <v>1.5</v>
      </c>
      <c r="L645" s="7">
        <v>33.8164564445444</v>
      </c>
    </row>
    <row r="646" spans="1:12">
      <c r="A646" t="str">
        <f>C646&amp;"-"&amp;D646&amp;"-"&amp;G646&amp;"-"&amp;H646&amp;"-"&amp;K646</f>
        <v>11.5-f-X-1-0.5</v>
      </c>
      <c r="B646">
        <v>2</v>
      </c>
      <c r="C646">
        <v>11.5</v>
      </c>
      <c r="D646" s="2" t="s">
        <v>2</v>
      </c>
      <c r="E646">
        <f>_xlfn.IFNA(VLOOKUP(A646,'duo-out'!A$2:Q$5000,5,FALSE),B646)</f>
        <v>2</v>
      </c>
      <c r="F646">
        <v>4495.4462028349999</v>
      </c>
      <c r="G646" s="2" t="s">
        <v>20</v>
      </c>
      <c r="H646">
        <v>1</v>
      </c>
      <c r="I646">
        <v>1</v>
      </c>
      <c r="J646">
        <v>0.5</v>
      </c>
      <c r="K646">
        <v>0.5</v>
      </c>
      <c r="L646" s="7">
        <v>0.94399260052640244</v>
      </c>
    </row>
    <row r="647" spans="1:12">
      <c r="A647" t="str">
        <f>C647&amp;"-"&amp;D647&amp;"-"&amp;G647&amp;"-"&amp;H647&amp;"-"&amp;K647</f>
        <v>11.5-f-X-1-1.5</v>
      </c>
      <c r="B647">
        <v>2</v>
      </c>
      <c r="C647">
        <v>11.5</v>
      </c>
      <c r="D647" s="2" t="s">
        <v>2</v>
      </c>
      <c r="E647">
        <f>_xlfn.IFNA(VLOOKUP(A647,'duo-out'!A$2:Q$5000,5,FALSE),B647)</f>
        <v>2</v>
      </c>
      <c r="F647">
        <v>4817.7576114049998</v>
      </c>
      <c r="G647" s="2" t="s">
        <v>20</v>
      </c>
      <c r="H647">
        <v>1</v>
      </c>
      <c r="I647">
        <v>1</v>
      </c>
      <c r="J647">
        <v>0.5</v>
      </c>
      <c r="K647">
        <v>1.5</v>
      </c>
      <c r="L647" s="7">
        <v>0.46914228217205811</v>
      </c>
    </row>
    <row r="648" spans="1:12">
      <c r="A648" t="str">
        <f>C648&amp;"-"&amp;D648&amp;"-"&amp;G648&amp;"-"&amp;H648&amp;"-"&amp;K648</f>
        <v>11.5-f-X-2-0.5</v>
      </c>
      <c r="B648">
        <v>3</v>
      </c>
      <c r="C648">
        <v>11.5</v>
      </c>
      <c r="D648" s="2" t="s">
        <v>2</v>
      </c>
      <c r="E648">
        <f>_xlfn.IFNA(VLOOKUP(A648,'duo-out'!A$2:Q$5000,5,FALSE),B648)</f>
        <v>3</v>
      </c>
      <c r="F648">
        <v>7033.379391773</v>
      </c>
      <c r="G648" s="2" t="s">
        <v>20</v>
      </c>
      <c r="H648">
        <v>2</v>
      </c>
      <c r="I648">
        <v>1</v>
      </c>
      <c r="J648">
        <v>0.5</v>
      </c>
      <c r="K648">
        <v>0.5</v>
      </c>
      <c r="L648" s="7">
        <v>0.65268263107935964</v>
      </c>
    </row>
    <row r="649" spans="1:12">
      <c r="A649" t="str">
        <f>C649&amp;"-"&amp;D649&amp;"-"&amp;G649&amp;"-"&amp;H649&amp;"-"&amp;K649</f>
        <v>11.5-f-X-2-1.5</v>
      </c>
      <c r="B649">
        <v>3</v>
      </c>
      <c r="C649">
        <v>11.5</v>
      </c>
      <c r="D649" s="2" t="s">
        <v>2</v>
      </c>
      <c r="E649">
        <f>_xlfn.IFNA(VLOOKUP(A649,'duo-out'!A$2:Q$5000,5,FALSE),B649)</f>
        <v>3</v>
      </c>
      <c r="F649">
        <v>7343.0674763229999</v>
      </c>
      <c r="G649" s="2" t="s">
        <v>20</v>
      </c>
      <c r="H649">
        <v>2</v>
      </c>
      <c r="I649">
        <v>1</v>
      </c>
      <c r="J649">
        <v>0.5</v>
      </c>
      <c r="K649">
        <v>1.5</v>
      </c>
      <c r="L649" s="7">
        <v>0.38550294671612861</v>
      </c>
    </row>
    <row r="650" spans="1:12">
      <c r="A650" t="str">
        <f>C650&amp;"-"&amp;D650&amp;"-"&amp;G650&amp;"-"&amp;H650&amp;"-"&amp;K650</f>
        <v>11.5-f-X-3-0.5</v>
      </c>
      <c r="B650">
        <v>4</v>
      </c>
      <c r="C650">
        <v>11.5</v>
      </c>
      <c r="D650" s="2" t="s">
        <v>2</v>
      </c>
      <c r="E650">
        <f>_xlfn.IFNA(VLOOKUP(A650,'duo-out'!A$2:Q$5000,5,FALSE),B650)</f>
        <v>4</v>
      </c>
      <c r="F650">
        <v>9447.1360512890005</v>
      </c>
      <c r="G650" s="2" t="s">
        <v>20</v>
      </c>
      <c r="H650">
        <v>3</v>
      </c>
      <c r="I650">
        <v>1</v>
      </c>
      <c r="J650">
        <v>0.5</v>
      </c>
      <c r="K650">
        <v>0.5</v>
      </c>
      <c r="L650" s="7">
        <v>0.4936416607428612</v>
      </c>
    </row>
    <row r="651" spans="1:12">
      <c r="A651" t="str">
        <f>C651&amp;"-"&amp;D651&amp;"-"&amp;G651&amp;"-"&amp;H651&amp;"-"&amp;K651</f>
        <v>11.5-f-X-3-1.5</v>
      </c>
      <c r="B651">
        <v>4</v>
      </c>
      <c r="C651">
        <v>11.5</v>
      </c>
      <c r="D651" s="2" t="s">
        <v>2</v>
      </c>
      <c r="E651">
        <f>_xlfn.IFNA(VLOOKUP(A651,'duo-out'!A$2:Q$5000,5,FALSE),B651)</f>
        <v>4</v>
      </c>
      <c r="F651">
        <v>9744.2616114039993</v>
      </c>
      <c r="G651" s="2" t="s">
        <v>20</v>
      </c>
      <c r="H651">
        <v>3</v>
      </c>
      <c r="I651">
        <v>1</v>
      </c>
      <c r="J651">
        <v>0.5</v>
      </c>
      <c r="K651">
        <v>1.5</v>
      </c>
      <c r="L651" s="7">
        <v>0.37033892650862904</v>
      </c>
    </row>
    <row r="652" spans="1:12">
      <c r="A652" t="str">
        <f>C652&amp;"-"&amp;D652&amp;"-"&amp;G652&amp;"-"&amp;H652&amp;"-"&amp;K652</f>
        <v>11.5-f-X-4-0.5</v>
      </c>
      <c r="B652">
        <v>5</v>
      </c>
      <c r="C652">
        <v>11.5</v>
      </c>
      <c r="D652" s="2" t="s">
        <v>2</v>
      </c>
      <c r="E652">
        <f>_xlfn.IFNA(VLOOKUP(A652,'duo-out'!A$2:Q$5000,5,FALSE),B652)</f>
        <v>5</v>
      </c>
      <c r="F652">
        <v>11737.534803196</v>
      </c>
      <c r="G652" s="2" t="s">
        <v>20</v>
      </c>
      <c r="H652">
        <v>4</v>
      </c>
      <c r="I652">
        <v>1</v>
      </c>
      <c r="J652">
        <v>0.5</v>
      </c>
      <c r="K652">
        <v>0.5</v>
      </c>
      <c r="L652" s="7">
        <v>0.50620018922580234</v>
      </c>
    </row>
    <row r="653" spans="1:12">
      <c r="A653" t="str">
        <f>C653&amp;"-"&amp;D653&amp;"-"&amp;G653&amp;"-"&amp;H653&amp;"-"&amp;K653</f>
        <v>11.5-f-X-4-1.5</v>
      </c>
      <c r="B653">
        <v>5</v>
      </c>
      <c r="C653">
        <v>11.5</v>
      </c>
      <c r="D653" s="2" t="s">
        <v>2</v>
      </c>
      <c r="E653">
        <f>_xlfn.IFNA(VLOOKUP(A653,'duo-out'!A$2:Q$5000,5,FALSE),B653)</f>
        <v>5</v>
      </c>
      <c r="F653">
        <v>12022.154441617</v>
      </c>
      <c r="G653" s="2" t="s">
        <v>20</v>
      </c>
      <c r="H653">
        <v>4</v>
      </c>
      <c r="I653">
        <v>1</v>
      </c>
      <c r="J653">
        <v>0.5</v>
      </c>
      <c r="K653">
        <v>1.5</v>
      </c>
      <c r="L653" s="7">
        <v>0.2175614170345701</v>
      </c>
    </row>
    <row r="654" spans="1:12">
      <c r="A654" t="str">
        <f>C654&amp;"-"&amp;D654&amp;"-"&amp;G654&amp;"-"&amp;H654&amp;"-"&amp;K654</f>
        <v>11.5-f-X-5-0.5</v>
      </c>
      <c r="B654">
        <v>6</v>
      </c>
      <c r="C654">
        <v>11.5</v>
      </c>
      <c r="D654" s="2" t="s">
        <v>2</v>
      </c>
      <c r="E654">
        <f>_xlfn.IFNA(VLOOKUP(A654,'duo-out'!A$2:Q$5000,5,FALSE),B654)</f>
        <v>6</v>
      </c>
      <c r="F654">
        <v>13904.922490409999</v>
      </c>
      <c r="G654" s="2" t="s">
        <v>20</v>
      </c>
      <c r="H654">
        <v>5</v>
      </c>
      <c r="I654">
        <v>1</v>
      </c>
      <c r="J654">
        <v>0.5</v>
      </c>
      <c r="K654">
        <v>0.5</v>
      </c>
      <c r="L654" s="7">
        <v>0.14512381403208893</v>
      </c>
    </row>
    <row r="655" spans="1:12">
      <c r="A655" t="str">
        <f>C655&amp;"-"&amp;D655&amp;"-"&amp;G655&amp;"-"&amp;H655&amp;"-"&amp;K655</f>
        <v>11.5-f-X-5-1.5</v>
      </c>
      <c r="B655">
        <v>6</v>
      </c>
      <c r="C655">
        <v>11.5</v>
      </c>
      <c r="D655" s="2" t="s">
        <v>2</v>
      </c>
      <c r="E655">
        <f>_xlfn.IFNA(VLOOKUP(A655,'duo-out'!A$2:Q$5000,5,FALSE),B655)</f>
        <v>6</v>
      </c>
      <c r="F655">
        <v>14176.970572062</v>
      </c>
      <c r="G655" s="2" t="s">
        <v>20</v>
      </c>
      <c r="H655">
        <v>5</v>
      </c>
      <c r="I655">
        <v>1</v>
      </c>
      <c r="J655">
        <v>0.5</v>
      </c>
      <c r="K655">
        <v>1.5</v>
      </c>
      <c r="L655" s="7">
        <v>0.14527293980459402</v>
      </c>
    </row>
    <row r="656" spans="1:12">
      <c r="A656" t="str">
        <f>C656&amp;"-"&amp;D656&amp;"-"&amp;G656&amp;"-"&amp;H656&amp;"-"&amp;K656</f>
        <v>11.5-f-A-0-2.5</v>
      </c>
      <c r="B656">
        <v>251</v>
      </c>
      <c r="C656">
        <v>11.5</v>
      </c>
      <c r="D656" s="2" t="s">
        <v>2</v>
      </c>
      <c r="E656">
        <f>_xlfn.IFNA(VLOOKUP(A656,'duo-out'!A$2:Q$5000,5,FALSE),B656)</f>
        <v>251</v>
      </c>
      <c r="F656">
        <v>25056.575381638599</v>
      </c>
      <c r="G656" s="2" t="s">
        <v>25</v>
      </c>
      <c r="H656">
        <v>0</v>
      </c>
      <c r="I656">
        <v>2</v>
      </c>
      <c r="J656">
        <v>0.5</v>
      </c>
      <c r="K656">
        <v>2.5</v>
      </c>
      <c r="L656" s="7">
        <v>182.05642030260799</v>
      </c>
    </row>
    <row r="657" spans="1:12">
      <c r="A657" t="str">
        <f>C657&amp;"-"&amp;D657&amp;"-"&amp;G657&amp;"-"&amp;H657&amp;"-"&amp;K657</f>
        <v>11.5-f-A-0-1.5</v>
      </c>
      <c r="B657">
        <v>251</v>
      </c>
      <c r="C657">
        <v>11.5</v>
      </c>
      <c r="D657" s="2" t="s">
        <v>2</v>
      </c>
      <c r="E657">
        <f>_xlfn.IFNA(VLOOKUP(A657,'duo-out'!A$2:Q$5000,5,FALSE),B657)</f>
        <v>251</v>
      </c>
      <c r="F657">
        <v>25395.65544419107</v>
      </c>
      <c r="G657" s="2" t="s">
        <v>25</v>
      </c>
      <c r="H657">
        <v>0</v>
      </c>
      <c r="I657">
        <v>2</v>
      </c>
      <c r="J657">
        <v>0.5</v>
      </c>
      <c r="K657">
        <v>1.5</v>
      </c>
      <c r="L657" s="7">
        <v>177.40977566262518</v>
      </c>
    </row>
    <row r="658" spans="1:12">
      <c r="A658" t="str">
        <f>C658&amp;"-"&amp;D658&amp;"-"&amp;G658&amp;"-"&amp;H658&amp;"-"&amp;K658</f>
        <v>11.5-f-B-0-0.5</v>
      </c>
      <c r="B658">
        <v>51</v>
      </c>
      <c r="C658">
        <v>11.5</v>
      </c>
      <c r="D658" s="2" t="s">
        <v>2</v>
      </c>
      <c r="E658">
        <f>_xlfn.IFNA(VLOOKUP(A658,'duo-out'!A$2:Q$5000,5,FALSE),B658)</f>
        <v>51</v>
      </c>
      <c r="F658">
        <v>27623.608611405998</v>
      </c>
      <c r="G658" s="2" t="s">
        <v>21</v>
      </c>
      <c r="H658">
        <v>0</v>
      </c>
      <c r="I658">
        <v>0</v>
      </c>
      <c r="J658">
        <v>0.5</v>
      </c>
      <c r="K658">
        <v>0.5</v>
      </c>
      <c r="L658" s="7">
        <v>114.86983549970351</v>
      </c>
    </row>
    <row r="659" spans="1:12">
      <c r="A659" t="str">
        <f>C659&amp;"-"&amp;D659&amp;"-"&amp;G659&amp;"-"&amp;H659&amp;"-"&amp;K659</f>
        <v>11.5-f-A-1-2.5</v>
      </c>
      <c r="B659">
        <v>252</v>
      </c>
      <c r="C659">
        <v>11.5</v>
      </c>
      <c r="D659" s="2" t="s">
        <v>2</v>
      </c>
      <c r="E659">
        <f>_xlfn.IFNA(VLOOKUP(A659,'duo-out'!A$2:Q$5000,5,FALSE),B659)</f>
        <v>252</v>
      </c>
      <c r="F659">
        <v>27707.9057353016</v>
      </c>
      <c r="G659" s="2" t="s">
        <v>25</v>
      </c>
      <c r="H659">
        <v>1</v>
      </c>
      <c r="I659">
        <v>2</v>
      </c>
      <c r="J659">
        <v>0.5</v>
      </c>
      <c r="K659">
        <v>2.5</v>
      </c>
      <c r="L659" s="7">
        <v>1.5309059120638666</v>
      </c>
    </row>
    <row r="660" spans="1:12">
      <c r="A660" t="str">
        <f>C660&amp;"-"&amp;D660&amp;"-"&amp;G660&amp;"-"&amp;H660&amp;"-"&amp;K660</f>
        <v>11.5-f-A-1-1.5</v>
      </c>
      <c r="B660">
        <v>252</v>
      </c>
      <c r="C660">
        <v>11.5</v>
      </c>
      <c r="D660" s="2" t="s">
        <v>2</v>
      </c>
      <c r="E660">
        <f>_xlfn.IFNA(VLOOKUP(A660,'duo-out'!A$2:Q$5000,5,FALSE),B660)</f>
        <v>252</v>
      </c>
      <c r="F660">
        <v>28030.683385949</v>
      </c>
      <c r="G660" s="2" t="s">
        <v>25</v>
      </c>
      <c r="H660">
        <v>1</v>
      </c>
      <c r="I660">
        <v>2</v>
      </c>
      <c r="J660">
        <v>0.5</v>
      </c>
      <c r="K660">
        <v>1.5</v>
      </c>
      <c r="L660" s="7">
        <v>1.5309059120638666</v>
      </c>
    </row>
    <row r="661" spans="1:12">
      <c r="A661" t="str">
        <f>C661&amp;"-"&amp;D661&amp;"-"&amp;G661&amp;"-"&amp;H661&amp;"-"&amp;K661</f>
        <v>11.5-f-B-1-0.5</v>
      </c>
      <c r="B661">
        <v>52</v>
      </c>
      <c r="C661">
        <v>11.5</v>
      </c>
      <c r="D661" s="2" t="s">
        <v>2</v>
      </c>
      <c r="E661">
        <f>_xlfn.IFNA(VLOOKUP(A661,'duo-out'!A$2:Q$5000,5,FALSE),B661)</f>
        <v>52</v>
      </c>
      <c r="F661">
        <v>28903.605544547889</v>
      </c>
      <c r="G661" s="2" t="s">
        <v>21</v>
      </c>
      <c r="H661">
        <v>1</v>
      </c>
      <c r="I661">
        <v>0</v>
      </c>
      <c r="J661">
        <v>0.5</v>
      </c>
      <c r="K661">
        <v>0.5</v>
      </c>
      <c r="L661" s="7">
        <v>0.96593632892484571</v>
      </c>
    </row>
    <row r="662" spans="1:12">
      <c r="A662" t="str">
        <f>C662&amp;"-"&amp;D662&amp;"-"&amp;G662&amp;"-"&amp;H662&amp;"-"&amp;K662</f>
        <v>11.5-f-A-2-2.5</v>
      </c>
      <c r="B662">
        <v>253</v>
      </c>
      <c r="C662">
        <v>11.5</v>
      </c>
      <c r="D662" s="2" t="s">
        <v>2</v>
      </c>
      <c r="E662">
        <f>_xlfn.IFNA(VLOOKUP(A662,'duo-out'!A$2:Q$5000,5,FALSE),B662)</f>
        <v>253</v>
      </c>
      <c r="F662">
        <v>30157.928231296333</v>
      </c>
      <c r="G662" s="2" t="s">
        <v>25</v>
      </c>
      <c r="H662">
        <v>2</v>
      </c>
      <c r="I662">
        <v>2</v>
      </c>
      <c r="J662">
        <v>0.5</v>
      </c>
      <c r="K662">
        <v>2.5</v>
      </c>
      <c r="L662" s="7">
        <v>1.1871861736922455</v>
      </c>
    </row>
    <row r="663" spans="1:12">
      <c r="A663" t="str">
        <f>C663&amp;"-"&amp;D663&amp;"-"&amp;G663&amp;"-"&amp;H663&amp;"-"&amp;K663</f>
        <v>11.5-f-A-2-1.5</v>
      </c>
      <c r="B663">
        <v>253</v>
      </c>
      <c r="C663">
        <v>11.5</v>
      </c>
      <c r="D663" s="2" t="s">
        <v>2</v>
      </c>
      <c r="E663">
        <f>_xlfn.IFNA(VLOOKUP(A663,'duo-out'!A$2:Q$5000,5,FALSE),B663)</f>
        <v>253</v>
      </c>
      <c r="F663">
        <v>30462.795317411401</v>
      </c>
      <c r="G663" s="2" t="s">
        <v>25</v>
      </c>
      <c r="H663">
        <v>2</v>
      </c>
      <c r="I663">
        <v>2</v>
      </c>
      <c r="J663">
        <v>0.5</v>
      </c>
      <c r="K663">
        <v>1.5</v>
      </c>
      <c r="L663" s="7">
        <v>1.3833296494790666</v>
      </c>
    </row>
    <row r="664" spans="1:12">
      <c r="A664" t="str">
        <f>C664&amp;"-"&amp;D664&amp;"-"&amp;G664&amp;"-"&amp;H664&amp;"-"&amp;K664</f>
        <v>11.5-f-A-3-1.5</v>
      </c>
      <c r="B664">
        <v>254</v>
      </c>
      <c r="C664">
        <v>11.5</v>
      </c>
      <c r="D664" s="2" t="s">
        <v>2</v>
      </c>
      <c r="E664">
        <f>_xlfn.IFNA(VLOOKUP(A664,'duo-out'!A$2:Q$5000,5,FALSE),B664)</f>
        <v>254</v>
      </c>
      <c r="F664">
        <v>32673.117476323001</v>
      </c>
      <c r="G664" s="2" t="s">
        <v>25</v>
      </c>
      <c r="H664">
        <v>3</v>
      </c>
      <c r="I664">
        <v>2</v>
      </c>
      <c r="J664">
        <v>0.5</v>
      </c>
      <c r="K664">
        <v>1.5</v>
      </c>
      <c r="L664" s="7">
        <v>0.8122523963562357</v>
      </c>
    </row>
    <row r="665" spans="1:12">
      <c r="A665" t="str">
        <f>C665&amp;"-"&amp;D665&amp;"-"&amp;G665&amp;"-"&amp;H665&amp;"-"&amp;K665</f>
        <v>11.5-f-C-0-0.5</v>
      </c>
      <c r="B665">
        <v>101</v>
      </c>
      <c r="C665">
        <v>11.5</v>
      </c>
      <c r="D665" s="2" t="s">
        <v>2</v>
      </c>
      <c r="E665">
        <f>_xlfn.IFNA(VLOOKUP(A665,'duo-out'!A$2:Q$5000,5,FALSE),B665)</f>
        <v>101</v>
      </c>
      <c r="F665">
        <v>33962.451690183625</v>
      </c>
      <c r="G665" s="2" t="s">
        <v>22</v>
      </c>
      <c r="H665">
        <v>0</v>
      </c>
      <c r="I665">
        <v>0</v>
      </c>
      <c r="J665">
        <v>0.5</v>
      </c>
      <c r="K665">
        <v>0.5</v>
      </c>
      <c r="L665" s="7">
        <v>182.05642030260799</v>
      </c>
    </row>
    <row r="666" spans="1:12">
      <c r="A666" t="str">
        <f>C666&amp;"-"&amp;D666&amp;"-"&amp;G666&amp;"-"&amp;H666&amp;"-"&amp;K666</f>
        <v>11.5-f-A-4-2.5</v>
      </c>
      <c r="B666">
        <v>255</v>
      </c>
      <c r="C666">
        <v>11.5</v>
      </c>
      <c r="D666" s="2" t="s">
        <v>2</v>
      </c>
      <c r="E666">
        <f>_xlfn.IFNA(VLOOKUP(A666,'duo-out'!A$2:Q$5000,5,FALSE),B666)</f>
        <v>255</v>
      </c>
      <c r="F666">
        <v>34347.360903421504</v>
      </c>
      <c r="G666" s="2" t="s">
        <v>25</v>
      </c>
      <c r="H666">
        <v>4</v>
      </c>
      <c r="I666">
        <v>2</v>
      </c>
      <c r="J666">
        <v>0.5</v>
      </c>
      <c r="K666">
        <v>2.5</v>
      </c>
      <c r="L666" s="7">
        <v>0.76818088824663155</v>
      </c>
    </row>
    <row r="667" spans="1:12">
      <c r="A667" t="str">
        <f>C667&amp;"-"&amp;D667&amp;"-"&amp;G667&amp;"-"&amp;H667&amp;"-"&amp;K667</f>
        <v>11.5-f-A-5-1.5</v>
      </c>
      <c r="B667">
        <v>256</v>
      </c>
      <c r="C667">
        <v>11.5</v>
      </c>
      <c r="D667" s="2" t="s">
        <v>2</v>
      </c>
      <c r="E667">
        <f>_xlfn.IFNA(VLOOKUP(A667,'duo-out'!A$2:Q$5000,5,FALSE),B667)</f>
        <v>256</v>
      </c>
      <c r="F667">
        <v>36231.623586839996</v>
      </c>
      <c r="G667" s="2" t="s">
        <v>25</v>
      </c>
      <c r="H667">
        <v>5</v>
      </c>
      <c r="I667">
        <v>2</v>
      </c>
      <c r="J667">
        <v>0.5</v>
      </c>
      <c r="K667">
        <v>1.5</v>
      </c>
      <c r="L667" s="7">
        <v>0.73395289278439235</v>
      </c>
    </row>
    <row r="668" spans="1:12">
      <c r="A668" t="str">
        <f>C668&amp;"-"&amp;D668&amp;"-"&amp;G668&amp;"-"&amp;H668&amp;"-"&amp;K668</f>
        <v>11.5-f-C-1-0.5</v>
      </c>
      <c r="B668">
        <v>102</v>
      </c>
      <c r="C668">
        <v>11.5</v>
      </c>
      <c r="D668" s="2" t="s">
        <v>2</v>
      </c>
      <c r="E668">
        <f>_xlfn.IFNA(VLOOKUP(A668,'duo-out'!A$2:Q$5000,5,FALSE),B668)</f>
        <v>102</v>
      </c>
      <c r="F668">
        <v>36455.454210921664</v>
      </c>
      <c r="G668" s="2" t="s">
        <v>22</v>
      </c>
      <c r="H668">
        <v>1</v>
      </c>
      <c r="I668">
        <v>0</v>
      </c>
      <c r="J668">
        <v>0.5</v>
      </c>
      <c r="K668">
        <v>0.5</v>
      </c>
      <c r="L668" s="7">
        <v>1.5309059120638666</v>
      </c>
    </row>
    <row r="669" spans="1:12">
      <c r="A669" t="str">
        <f>C669&amp;"-"&amp;D669&amp;"-"&amp;G669&amp;"-"&amp;H669&amp;"-"&amp;K669</f>
        <v>11.5-f-C-2-0.5</v>
      </c>
      <c r="B669">
        <v>103</v>
      </c>
      <c r="C669">
        <v>11.5</v>
      </c>
      <c r="D669" s="2" t="s">
        <v>2</v>
      </c>
      <c r="E669">
        <f>_xlfn.IFNA(VLOOKUP(A669,'duo-out'!A$2:Q$5000,5,FALSE),B669)</f>
        <v>103</v>
      </c>
      <c r="F669">
        <v>38675.184833109663</v>
      </c>
      <c r="G669" s="2" t="s">
        <v>22</v>
      </c>
      <c r="H669">
        <v>2</v>
      </c>
      <c r="I669">
        <v>0</v>
      </c>
      <c r="J669">
        <v>0.5</v>
      </c>
      <c r="K669">
        <v>0.5</v>
      </c>
      <c r="L669" s="7">
        <v>0.87282200217602857</v>
      </c>
    </row>
    <row r="670" spans="1:12">
      <c r="A670" t="str">
        <f>C670&amp;"-"&amp;D670&amp;"-"&amp;G670&amp;"-"&amp;H670&amp;"-"&amp;K670</f>
        <v>11.5-f-D-2-0.5</v>
      </c>
      <c r="B670">
        <v>153</v>
      </c>
      <c r="C670">
        <v>11.5</v>
      </c>
      <c r="D670" s="2" t="s">
        <v>2</v>
      </c>
      <c r="E670">
        <f>_xlfn.IFNA(VLOOKUP(A670,'duo-out'!A$2:Q$5000,5,FALSE),B670)</f>
        <v>153</v>
      </c>
      <c r="F670">
        <v>65848.476845692741</v>
      </c>
      <c r="G670" s="2" t="s">
        <v>23</v>
      </c>
      <c r="H670">
        <v>2</v>
      </c>
      <c r="I670">
        <v>1</v>
      </c>
      <c r="J670">
        <v>0.5</v>
      </c>
      <c r="K670">
        <v>0.5</v>
      </c>
      <c r="L670" s="7">
        <v>0.55071345269687233</v>
      </c>
    </row>
    <row r="671" spans="1:12">
      <c r="A671" t="str">
        <f>C671&amp;"-"&amp;D671&amp;"-"&amp;G671&amp;"-"&amp;H671&amp;"-"&amp;K671</f>
        <v>11.5-f-E-2-0.5</v>
      </c>
      <c r="B671">
        <v>203</v>
      </c>
      <c r="C671">
        <v>11.5</v>
      </c>
      <c r="D671" s="2" t="s">
        <v>2</v>
      </c>
      <c r="E671">
        <f>_xlfn.IFNA(VLOOKUP(A671,'duo-out'!A$2:Q$5000,5,FALSE),B671)</f>
        <v>203</v>
      </c>
      <c r="F671">
        <v>70636.975782868001</v>
      </c>
      <c r="G671" s="2" t="s">
        <v>24</v>
      </c>
      <c r="H671">
        <v>2</v>
      </c>
      <c r="I671">
        <v>0</v>
      </c>
      <c r="J671">
        <v>0.5</v>
      </c>
      <c r="K671">
        <v>0.5</v>
      </c>
      <c r="L671" s="7">
        <v>0.75983568565159243</v>
      </c>
    </row>
    <row r="672" spans="1:12">
      <c r="A672" t="str">
        <f>C672&amp;"-"&amp;D672&amp;"-"&amp;G672&amp;"-"&amp;H672&amp;"-"&amp;K672</f>
        <v>12.5-e-X-0-0.5</v>
      </c>
      <c r="B672">
        <v>1</v>
      </c>
      <c r="C672">
        <v>12.5</v>
      </c>
      <c r="D672" s="2" t="s">
        <v>1</v>
      </c>
      <c r="E672">
        <f>_xlfn.IFNA(VLOOKUP(A672,'duo-out'!A$2:Q$5000,5,FALSE),B672)</f>
        <v>1</v>
      </c>
      <c r="F672">
        <v>2167.695760218</v>
      </c>
      <c r="G672" s="2" t="s">
        <v>20</v>
      </c>
      <c r="H672">
        <v>0</v>
      </c>
      <c r="I672">
        <v>1</v>
      </c>
      <c r="J672">
        <v>0.5</v>
      </c>
      <c r="K672">
        <v>0.5</v>
      </c>
      <c r="L672" s="7">
        <v>37.03992458504505</v>
      </c>
    </row>
    <row r="673" spans="1:12">
      <c r="A673" t="str">
        <f>C673&amp;"-"&amp;D673&amp;"-"&amp;G673&amp;"-"&amp;H673&amp;"-"&amp;K673</f>
        <v>12.5-e-X-0-1.5</v>
      </c>
      <c r="B673">
        <v>1</v>
      </c>
      <c r="C673">
        <v>12.5</v>
      </c>
      <c r="D673" s="2" t="s">
        <v>1</v>
      </c>
      <c r="E673">
        <f>_xlfn.IFNA(VLOOKUP(A673,'duo-out'!A$2:Q$5000,5,FALSE),B673)</f>
        <v>1</v>
      </c>
      <c r="F673">
        <v>2517.2767206610001</v>
      </c>
      <c r="G673" s="2" t="s">
        <v>20</v>
      </c>
      <c r="H673">
        <v>0</v>
      </c>
      <c r="I673">
        <v>1</v>
      </c>
      <c r="J673">
        <v>0.5</v>
      </c>
      <c r="K673">
        <v>1.5</v>
      </c>
      <c r="L673" s="7">
        <v>24.047579246075678</v>
      </c>
    </row>
    <row r="674" spans="1:12">
      <c r="A674" t="str">
        <f>C674&amp;"-"&amp;D674&amp;"-"&amp;G674&amp;"-"&amp;H674&amp;"-"&amp;K674</f>
        <v>12.5-e-X-1-0.5</v>
      </c>
      <c r="B674">
        <v>2</v>
      </c>
      <c r="C674">
        <v>12.5</v>
      </c>
      <c r="D674" s="2" t="s">
        <v>1</v>
      </c>
      <c r="E674">
        <f>_xlfn.IFNA(VLOOKUP(A674,'duo-out'!A$2:Q$5000,5,FALSE),B674)</f>
        <v>2</v>
      </c>
      <c r="F674">
        <v>4818.3473320720004</v>
      </c>
      <c r="G674" s="2" t="s">
        <v>20</v>
      </c>
      <c r="H674">
        <v>1</v>
      </c>
      <c r="I674">
        <v>1</v>
      </c>
      <c r="J674">
        <v>0.5</v>
      </c>
      <c r="K674">
        <v>0.5</v>
      </c>
      <c r="L674" s="7">
        <v>0.27282169216056001</v>
      </c>
    </row>
    <row r="675" spans="1:12">
      <c r="A675" t="str">
        <f>C675&amp;"-"&amp;D675&amp;"-"&amp;G675&amp;"-"&amp;H675&amp;"-"&amp;K675</f>
        <v>12.5-e-X-1-1.5</v>
      </c>
      <c r="B675">
        <v>2</v>
      </c>
      <c r="C675">
        <v>12.5</v>
      </c>
      <c r="D675" s="2" t="s">
        <v>1</v>
      </c>
      <c r="E675">
        <f>_xlfn.IFNA(VLOOKUP(A675,'duo-out'!A$2:Q$5000,5,FALSE),B675)</f>
        <v>2</v>
      </c>
      <c r="F675">
        <v>5154.5682765179999</v>
      </c>
      <c r="G675" s="2" t="s">
        <v>20</v>
      </c>
      <c r="H675">
        <v>1</v>
      </c>
      <c r="I675">
        <v>1</v>
      </c>
      <c r="J675">
        <v>0.5</v>
      </c>
      <c r="K675">
        <v>1.5</v>
      </c>
      <c r="L675" s="7">
        <v>0.47254500335291677</v>
      </c>
    </row>
    <row r="676" spans="1:12">
      <c r="A676" t="str">
        <f>C676&amp;"-"&amp;D676&amp;"-"&amp;G676&amp;"-"&amp;H676&amp;"-"&amp;K676</f>
        <v>12.5-e-X-2-0.5</v>
      </c>
      <c r="B676">
        <v>3</v>
      </c>
      <c r="C676">
        <v>12.5</v>
      </c>
      <c r="D676" s="2" t="s">
        <v>1</v>
      </c>
      <c r="E676">
        <f>_xlfn.IFNA(VLOOKUP(A676,'duo-out'!A$2:Q$5000,5,FALSE),B676)</f>
        <v>3</v>
      </c>
      <c r="F676">
        <v>7343.6177602179996</v>
      </c>
      <c r="G676" s="2" t="s">
        <v>20</v>
      </c>
      <c r="H676">
        <v>2</v>
      </c>
      <c r="I676">
        <v>1</v>
      </c>
      <c r="J676">
        <v>0.5</v>
      </c>
      <c r="K676">
        <v>0.5</v>
      </c>
      <c r="L676" s="7">
        <v>0.42656395992940793</v>
      </c>
    </row>
    <row r="677" spans="1:12">
      <c r="A677" t="str">
        <f>C677&amp;"-"&amp;D677&amp;"-"&amp;G677&amp;"-"&amp;H677&amp;"-"&amp;K677</f>
        <v>12.5-e-X-2-1.5</v>
      </c>
      <c r="B677">
        <v>3</v>
      </c>
      <c r="C677">
        <v>12.5</v>
      </c>
      <c r="D677" s="2" t="s">
        <v>1</v>
      </c>
      <c r="E677">
        <f>_xlfn.IFNA(VLOOKUP(A677,'duo-out'!A$2:Q$5000,5,FALSE),B677)</f>
        <v>3</v>
      </c>
      <c r="F677">
        <v>7666.6057206579999</v>
      </c>
      <c r="G677" s="2" t="s">
        <v>20</v>
      </c>
      <c r="H677">
        <v>2</v>
      </c>
      <c r="I677">
        <v>1</v>
      </c>
      <c r="J677">
        <v>0.5</v>
      </c>
      <c r="K677">
        <v>1.5</v>
      </c>
      <c r="L677" s="7">
        <v>0.34299405027559016</v>
      </c>
    </row>
    <row r="678" spans="1:12">
      <c r="A678" t="str">
        <f>C678&amp;"-"&amp;D678&amp;"-"&amp;G678&amp;"-"&amp;H678&amp;"-"&amp;K678</f>
        <v>12.5-e-X-3-0.5</v>
      </c>
      <c r="B678">
        <v>4</v>
      </c>
      <c r="C678">
        <v>12.5</v>
      </c>
      <c r="D678" s="2" t="s">
        <v>1</v>
      </c>
      <c r="E678">
        <f>_xlfn.IFNA(VLOOKUP(A678,'duo-out'!A$2:Q$5000,5,FALSE),B678)</f>
        <v>4</v>
      </c>
      <c r="F678">
        <v>9744.7844397640001</v>
      </c>
      <c r="G678" s="2" t="s">
        <v>20</v>
      </c>
      <c r="H678">
        <v>3</v>
      </c>
      <c r="I678">
        <v>1</v>
      </c>
      <c r="J678">
        <v>0.5</v>
      </c>
      <c r="K678">
        <v>0.5</v>
      </c>
      <c r="L678" s="7">
        <v>0.20640027158065435</v>
      </c>
    </row>
    <row r="679" spans="1:12">
      <c r="A679" t="str">
        <f>C679&amp;"-"&amp;D679&amp;"-"&amp;G679&amp;"-"&amp;H679&amp;"-"&amp;K679</f>
        <v>12.5-e-X-3-1.5</v>
      </c>
      <c r="B679">
        <v>4</v>
      </c>
      <c r="C679">
        <v>12.5</v>
      </c>
      <c r="D679" s="2" t="s">
        <v>1</v>
      </c>
      <c r="E679">
        <f>_xlfn.IFNA(VLOOKUP(A679,'duo-out'!A$2:Q$5000,5,FALSE),B679)</f>
        <v>4</v>
      </c>
      <c r="F679">
        <v>10054.604276519</v>
      </c>
      <c r="G679" s="2" t="s">
        <v>20</v>
      </c>
      <c r="H679">
        <v>3</v>
      </c>
      <c r="I679">
        <v>1</v>
      </c>
      <c r="J679">
        <v>0.5</v>
      </c>
      <c r="K679">
        <v>1.5</v>
      </c>
      <c r="L679" s="7">
        <v>0.31503000223527788</v>
      </c>
    </row>
    <row r="680" spans="1:12">
      <c r="A680" t="str">
        <f>C680&amp;"-"&amp;D680&amp;"-"&amp;G680&amp;"-"&amp;H680&amp;"-"&amp;K680</f>
        <v>12.5-e-X-4-0.5</v>
      </c>
      <c r="B680">
        <v>5</v>
      </c>
      <c r="C680">
        <v>12.5</v>
      </c>
      <c r="D680" s="2" t="s">
        <v>1</v>
      </c>
      <c r="E680">
        <f>_xlfn.IFNA(VLOOKUP(A680,'duo-out'!A$2:Q$5000,5,FALSE),B680)</f>
        <v>5</v>
      </c>
      <c r="F680">
        <v>12022.645707586</v>
      </c>
      <c r="G680" s="2" t="s">
        <v>20</v>
      </c>
      <c r="H680">
        <v>4</v>
      </c>
      <c r="I680">
        <v>1</v>
      </c>
      <c r="J680">
        <v>0.5</v>
      </c>
      <c r="K680">
        <v>0.5</v>
      </c>
      <c r="L680" s="7">
        <v>0.21328197996470397</v>
      </c>
    </row>
    <row r="681" spans="1:12">
      <c r="A681" t="str">
        <f>C681&amp;"-"&amp;D681&amp;"-"&amp;G681&amp;"-"&amp;H681&amp;"-"&amp;K681</f>
        <v>12.5-e-X-4-1.5</v>
      </c>
      <c r="B681">
        <v>5</v>
      </c>
      <c r="C681">
        <v>12.5</v>
      </c>
      <c r="D681" s="2" t="s">
        <v>1</v>
      </c>
      <c r="E681">
        <f>_xlfn.IFNA(VLOOKUP(A681,'duo-out'!A$2:Q$5000,5,FALSE),B681)</f>
        <v>5</v>
      </c>
      <c r="F681">
        <v>12319.330859022</v>
      </c>
      <c r="G681" s="2" t="s">
        <v>20</v>
      </c>
      <c r="H681">
        <v>4</v>
      </c>
      <c r="I681">
        <v>1</v>
      </c>
      <c r="J681">
        <v>0.5</v>
      </c>
      <c r="K681">
        <v>1.5</v>
      </c>
      <c r="L681" s="7">
        <v>0.15711827406961734</v>
      </c>
    </row>
    <row r="682" spans="1:12">
      <c r="A682" t="str">
        <f>C682&amp;"-"&amp;D682&amp;"-"&amp;G682&amp;"-"&amp;H682&amp;"-"&amp;K682</f>
        <v>12.5-e-X-5-0.5</v>
      </c>
      <c r="B682">
        <v>6</v>
      </c>
      <c r="C682">
        <v>12.5</v>
      </c>
      <c r="D682" s="2" t="s">
        <v>1</v>
      </c>
      <c r="E682">
        <f>_xlfn.IFNA(VLOOKUP(A682,'duo-out'!A$2:Q$5000,5,FALSE),B682)</f>
        <v>6</v>
      </c>
      <c r="F682">
        <v>14177.402755554</v>
      </c>
      <c r="G682" s="2" t="s">
        <v>20</v>
      </c>
      <c r="H682">
        <v>5</v>
      </c>
      <c r="I682">
        <v>1</v>
      </c>
      <c r="J682">
        <v>0.5</v>
      </c>
      <c r="K682">
        <v>0.5</v>
      </c>
      <c r="L682" s="7">
        <v>0.13641084608028001</v>
      </c>
    </row>
    <row r="683" spans="1:12">
      <c r="A683" t="str">
        <f>C683&amp;"-"&amp;D683&amp;"-"&amp;G683&amp;"-"&amp;H683&amp;"-"&amp;K683</f>
        <v>12.5-e-A-0-2.5</v>
      </c>
      <c r="B683">
        <v>251</v>
      </c>
      <c r="C683">
        <v>12.5</v>
      </c>
      <c r="D683" s="2" t="s">
        <v>1</v>
      </c>
      <c r="E683">
        <f>_xlfn.IFNA(VLOOKUP(A683,'duo-out'!A$2:Q$5000,5,FALSE),B683)</f>
        <v>251</v>
      </c>
      <c r="F683">
        <v>25395.806952178307</v>
      </c>
      <c r="G683" s="2" t="s">
        <v>25</v>
      </c>
      <c r="H683">
        <v>0</v>
      </c>
      <c r="I683">
        <v>2</v>
      </c>
      <c r="J683">
        <v>0.5</v>
      </c>
      <c r="K683">
        <v>2.5</v>
      </c>
      <c r="L683" s="7">
        <v>149.32292237851041</v>
      </c>
    </row>
    <row r="684" spans="1:12">
      <c r="A684" t="str">
        <f>C684&amp;"-"&amp;D684&amp;"-"&amp;G684&amp;"-"&amp;H684&amp;"-"&amp;K684</f>
        <v>12.5-e-A-0-1.5</v>
      </c>
      <c r="B684">
        <v>251</v>
      </c>
      <c r="C684">
        <v>12.5</v>
      </c>
      <c r="D684" s="2" t="s">
        <v>1</v>
      </c>
      <c r="E684">
        <f>_xlfn.IFNA(VLOOKUP(A684,'duo-out'!A$2:Q$5000,5,FALSE),B684)</f>
        <v>251</v>
      </c>
      <c r="F684">
        <v>25761.146756746228</v>
      </c>
      <c r="G684" s="2" t="s">
        <v>25</v>
      </c>
      <c r="H684">
        <v>0</v>
      </c>
      <c r="I684">
        <v>2</v>
      </c>
      <c r="J684">
        <v>0.5</v>
      </c>
      <c r="K684">
        <v>1.5</v>
      </c>
      <c r="L684" s="7">
        <v>182.05642030260799</v>
      </c>
    </row>
    <row r="685" spans="1:12">
      <c r="A685" t="str">
        <f>C685&amp;"-"&amp;D685&amp;"-"&amp;G685&amp;"-"&amp;H685&amp;"-"&amp;K685</f>
        <v>12.5-e-B-0-0.5</v>
      </c>
      <c r="B685">
        <v>51</v>
      </c>
      <c r="C685">
        <v>12.5</v>
      </c>
      <c r="D685" s="2" t="s">
        <v>1</v>
      </c>
      <c r="E685">
        <f>_xlfn.IFNA(VLOOKUP(A685,'duo-out'!A$2:Q$5000,5,FALSE),B685)</f>
        <v>51</v>
      </c>
      <c r="F685">
        <v>27925.856461399995</v>
      </c>
      <c r="G685" s="2" t="s">
        <v>21</v>
      </c>
      <c r="H685">
        <v>0</v>
      </c>
      <c r="I685">
        <v>0</v>
      </c>
      <c r="J685">
        <v>0.5</v>
      </c>
      <c r="K685">
        <v>0.5</v>
      </c>
      <c r="L685" s="7">
        <v>114.86983549970351</v>
      </c>
    </row>
    <row r="686" spans="1:12">
      <c r="A686" t="str">
        <f>C686&amp;"-"&amp;D686&amp;"-"&amp;G686&amp;"-"&amp;H686&amp;"-"&amp;K686</f>
        <v>12.5-e-A-1-2.5</v>
      </c>
      <c r="B686">
        <v>252</v>
      </c>
      <c r="C686">
        <v>12.5</v>
      </c>
      <c r="D686" s="2" t="s">
        <v>1</v>
      </c>
      <c r="E686">
        <f>_xlfn.IFNA(VLOOKUP(A686,'duo-out'!A$2:Q$5000,5,FALSE),B686)</f>
        <v>252</v>
      </c>
      <c r="F686">
        <v>28030.829679755603</v>
      </c>
      <c r="G686" s="2" t="s">
        <v>25</v>
      </c>
      <c r="H686">
        <v>1</v>
      </c>
      <c r="I686">
        <v>2</v>
      </c>
      <c r="J686">
        <v>0.5</v>
      </c>
      <c r="K686">
        <v>2.5</v>
      </c>
      <c r="L686" s="7">
        <v>1.5309059120638666</v>
      </c>
    </row>
    <row r="687" spans="1:12">
      <c r="A687" t="str">
        <f>C687&amp;"-"&amp;D687&amp;"-"&amp;G687&amp;"-"&amp;H687&amp;"-"&amp;K687</f>
        <v>12.5-e-A-1-1.5</v>
      </c>
      <c r="B687">
        <v>252</v>
      </c>
      <c r="C687">
        <v>12.5</v>
      </c>
      <c r="D687" s="2" t="s">
        <v>1</v>
      </c>
      <c r="E687">
        <f>_xlfn.IFNA(VLOOKUP(A687,'duo-out'!A$2:Q$5000,5,FALSE),B687)</f>
        <v>252</v>
      </c>
      <c r="F687">
        <v>28378.378553552</v>
      </c>
      <c r="G687" s="2" t="s">
        <v>25</v>
      </c>
      <c r="H687">
        <v>1</v>
      </c>
      <c r="I687">
        <v>2</v>
      </c>
      <c r="J687">
        <v>0.5</v>
      </c>
      <c r="K687">
        <v>1.5</v>
      </c>
      <c r="L687" s="7">
        <v>1.3319328016886018</v>
      </c>
    </row>
    <row r="688" spans="1:12">
      <c r="A688" t="str">
        <f>C688&amp;"-"&amp;D688&amp;"-"&amp;G688&amp;"-"&amp;H688&amp;"-"&amp;K688</f>
        <v>12.5-e-B-1-0.5</v>
      </c>
      <c r="B688">
        <v>52</v>
      </c>
      <c r="C688">
        <v>12.5</v>
      </c>
      <c r="D688" s="2" t="s">
        <v>1</v>
      </c>
      <c r="E688">
        <f>_xlfn.IFNA(VLOOKUP(A688,'duo-out'!A$2:Q$5000,5,FALSE),B688)</f>
        <v>52</v>
      </c>
      <c r="F688">
        <v>29396.178599567498</v>
      </c>
      <c r="G688" s="2" t="s">
        <v>21</v>
      </c>
      <c r="H688">
        <v>1</v>
      </c>
      <c r="I688">
        <v>0</v>
      </c>
      <c r="J688">
        <v>0.5</v>
      </c>
      <c r="K688">
        <v>0.5</v>
      </c>
      <c r="L688" s="7">
        <v>0.96593632892484571</v>
      </c>
    </row>
    <row r="689" spans="1:12">
      <c r="A689" t="str">
        <f>C689&amp;"-"&amp;D689&amp;"-"&amp;G689&amp;"-"&amp;H689&amp;"-"&amp;K689</f>
        <v>12.5-e-A-2-2.5</v>
      </c>
      <c r="B689">
        <v>253</v>
      </c>
      <c r="C689">
        <v>12.5</v>
      </c>
      <c r="D689" s="2" t="s">
        <v>1</v>
      </c>
      <c r="E689">
        <f>_xlfn.IFNA(VLOOKUP(A689,'duo-out'!A$2:Q$5000,5,FALSE),B689)</f>
        <v>253</v>
      </c>
      <c r="F689">
        <v>30463.025324890332</v>
      </c>
      <c r="G689" s="2" t="s">
        <v>25</v>
      </c>
      <c r="H689">
        <v>2</v>
      </c>
      <c r="I689">
        <v>2</v>
      </c>
      <c r="J689">
        <v>0.5</v>
      </c>
      <c r="K689">
        <v>2.5</v>
      </c>
      <c r="L689" s="7">
        <v>0.87282200217602857</v>
      </c>
    </row>
    <row r="690" spans="1:12">
      <c r="A690" t="str">
        <f>C690&amp;"-"&amp;D690&amp;"-"&amp;G690&amp;"-"&amp;H690&amp;"-"&amp;K690</f>
        <v>12.5-e-A-2-1.5</v>
      </c>
      <c r="B690">
        <v>253</v>
      </c>
      <c r="C690">
        <v>12.5</v>
      </c>
      <c r="D690" s="2" t="s">
        <v>1</v>
      </c>
      <c r="E690">
        <f>_xlfn.IFNA(VLOOKUP(A690,'duo-out'!A$2:Q$5000,5,FALSE),B690)</f>
        <v>253</v>
      </c>
      <c r="F690">
        <v>30790.994435649143</v>
      </c>
      <c r="G690" s="2" t="s">
        <v>25</v>
      </c>
      <c r="H690">
        <v>2</v>
      </c>
      <c r="I690">
        <v>2</v>
      </c>
      <c r="J690">
        <v>0.5</v>
      </c>
      <c r="K690">
        <v>1.5</v>
      </c>
      <c r="L690" s="7">
        <v>0.87282200217602857</v>
      </c>
    </row>
    <row r="691" spans="1:12">
      <c r="A691" t="str">
        <f>C691&amp;"-"&amp;D691&amp;"-"&amp;G691&amp;"-"&amp;H691&amp;"-"&amp;K691</f>
        <v>12.5-e-A-3-2.5</v>
      </c>
      <c r="B691">
        <v>254</v>
      </c>
      <c r="C691">
        <v>12.5</v>
      </c>
      <c r="D691" s="2" t="s">
        <v>1</v>
      </c>
      <c r="E691">
        <f>_xlfn.IFNA(VLOOKUP(A691,'duo-out'!A$2:Q$5000,5,FALSE),B691)</f>
        <v>254</v>
      </c>
      <c r="F691">
        <v>32667.485760218002</v>
      </c>
      <c r="G691" s="2" t="s">
        <v>25</v>
      </c>
      <c r="H691">
        <v>3</v>
      </c>
      <c r="I691">
        <v>2</v>
      </c>
      <c r="J691">
        <v>0.5</v>
      </c>
      <c r="K691">
        <v>2.5</v>
      </c>
      <c r="L691" s="7">
        <v>0.8122523963562357</v>
      </c>
    </row>
    <row r="692" spans="1:12">
      <c r="A692" t="str">
        <f>C692&amp;"-"&amp;D692&amp;"-"&amp;G692&amp;"-"&amp;H692&amp;"-"&amp;K692</f>
        <v>12.5-e-A-3-1.5</v>
      </c>
      <c r="B692">
        <v>254</v>
      </c>
      <c r="C692">
        <v>12.5</v>
      </c>
      <c r="D692" s="2" t="s">
        <v>1</v>
      </c>
      <c r="E692">
        <f>_xlfn.IFNA(VLOOKUP(A692,'duo-out'!A$2:Q$5000,5,FALSE),B692)</f>
        <v>254</v>
      </c>
      <c r="F692">
        <v>32966.148720659003</v>
      </c>
      <c r="G692" s="2" t="s">
        <v>25</v>
      </c>
      <c r="H692">
        <v>3</v>
      </c>
      <c r="I692">
        <v>2</v>
      </c>
      <c r="J692">
        <v>0.5</v>
      </c>
      <c r="K692">
        <v>1.5</v>
      </c>
      <c r="L692" s="7">
        <v>0.8122523963562357</v>
      </c>
    </row>
    <row r="693" spans="1:12">
      <c r="A693" t="str">
        <f>C693&amp;"-"&amp;D693&amp;"-"&amp;G693&amp;"-"&amp;H693&amp;"-"&amp;K693</f>
        <v>12.5-e-C-0-0.5</v>
      </c>
      <c r="B693">
        <v>101</v>
      </c>
      <c r="C693">
        <v>12.5</v>
      </c>
      <c r="D693" s="2" t="s">
        <v>1</v>
      </c>
      <c r="E693">
        <f>_xlfn.IFNA(VLOOKUP(A693,'duo-out'!A$2:Q$5000,5,FALSE),B693)</f>
        <v>101</v>
      </c>
      <c r="F693">
        <v>33962.94595203171</v>
      </c>
      <c r="G693" s="2" t="s">
        <v>22</v>
      </c>
      <c r="H693">
        <v>0</v>
      </c>
      <c r="I693">
        <v>0</v>
      </c>
      <c r="J693">
        <v>0.5</v>
      </c>
      <c r="K693">
        <v>0.5</v>
      </c>
      <c r="L693" s="7">
        <v>182.05642030260799</v>
      </c>
    </row>
    <row r="694" spans="1:12">
      <c r="A694" t="str">
        <f>C694&amp;"-"&amp;D694&amp;"-"&amp;G694&amp;"-"&amp;H694&amp;"-"&amp;K694</f>
        <v>12.5-e-A-4-2.5</v>
      </c>
      <c r="B694">
        <v>255</v>
      </c>
      <c r="C694">
        <v>12.5</v>
      </c>
      <c r="D694" s="2" t="s">
        <v>1</v>
      </c>
      <c r="E694">
        <f>_xlfn.IFNA(VLOOKUP(A694,'duo-out'!A$2:Q$5000,5,FALSE),B694)</f>
        <v>255</v>
      </c>
      <c r="F694">
        <v>34607.883250964995</v>
      </c>
      <c r="G694" s="2" t="s">
        <v>25</v>
      </c>
      <c r="H694">
        <v>4</v>
      </c>
      <c r="I694">
        <v>2</v>
      </c>
      <c r="J694">
        <v>0.5</v>
      </c>
      <c r="K694">
        <v>2.5</v>
      </c>
      <c r="L694" s="7">
        <v>0.76818088824663155</v>
      </c>
    </row>
    <row r="695" spans="1:12">
      <c r="A695" t="str">
        <f>C695&amp;"-"&amp;D695&amp;"-"&amp;G695&amp;"-"&amp;H695&amp;"-"&amp;K695</f>
        <v>12.5-e-A-4-1.5</v>
      </c>
      <c r="B695">
        <v>255</v>
      </c>
      <c r="C695">
        <v>12.5</v>
      </c>
      <c r="D695" s="2" t="s">
        <v>1</v>
      </c>
      <c r="E695">
        <f>_xlfn.IFNA(VLOOKUP(A695,'duo-out'!A$2:Q$5000,5,FALSE),B695)</f>
        <v>255</v>
      </c>
      <c r="F695">
        <v>34886.851611402999</v>
      </c>
      <c r="G695" s="2" t="s">
        <v>25</v>
      </c>
      <c r="H695">
        <v>4</v>
      </c>
      <c r="I695">
        <v>2</v>
      </c>
      <c r="J695">
        <v>0.5</v>
      </c>
      <c r="K695">
        <v>1.5</v>
      </c>
      <c r="L695" s="7">
        <v>0.76818088824663155</v>
      </c>
    </row>
    <row r="696" spans="1:12">
      <c r="A696" t="str">
        <f>C696&amp;"-"&amp;D696&amp;"-"&amp;G696&amp;"-"&amp;H696&amp;"-"&amp;K696</f>
        <v>12.5-e-A-5-2.5</v>
      </c>
      <c r="B696">
        <v>256</v>
      </c>
      <c r="C696">
        <v>12.5</v>
      </c>
      <c r="D696" s="2" t="s">
        <v>1</v>
      </c>
      <c r="E696">
        <f>_xlfn.IFNA(VLOOKUP(A696,'duo-out'!A$2:Q$5000,5,FALSE),B696)</f>
        <v>256</v>
      </c>
      <c r="F696">
        <v>36232.370803195998</v>
      </c>
      <c r="G696" s="2" t="s">
        <v>25</v>
      </c>
      <c r="H696">
        <v>5</v>
      </c>
      <c r="I696">
        <v>2</v>
      </c>
      <c r="J696">
        <v>0.5</v>
      </c>
      <c r="K696">
        <v>2.5</v>
      </c>
      <c r="L696" s="7">
        <v>0.73395289278439235</v>
      </c>
    </row>
    <row r="697" spans="1:12">
      <c r="A697" t="str">
        <f>C697&amp;"-"&amp;D697&amp;"-"&amp;G697&amp;"-"&amp;H697&amp;"-"&amp;K697</f>
        <v>12.5-e-C-1-0.5</v>
      </c>
      <c r="B697">
        <v>102</v>
      </c>
      <c r="C697">
        <v>12.5</v>
      </c>
      <c r="D697" s="2" t="s">
        <v>1</v>
      </c>
      <c r="E697">
        <f>_xlfn.IFNA(VLOOKUP(A697,'duo-out'!A$2:Q$5000,5,FALSE),B697)</f>
        <v>102</v>
      </c>
      <c r="F697">
        <v>36455.910534832663</v>
      </c>
      <c r="G697" s="2" t="s">
        <v>22</v>
      </c>
      <c r="H697">
        <v>1</v>
      </c>
      <c r="I697">
        <v>0</v>
      </c>
      <c r="J697">
        <v>0.5</v>
      </c>
      <c r="K697">
        <v>0.5</v>
      </c>
      <c r="L697" s="7">
        <v>1.5309059120638666</v>
      </c>
    </row>
    <row r="698" spans="1:12">
      <c r="A698" t="str">
        <f>C698&amp;"-"&amp;D698&amp;"-"&amp;G698&amp;"-"&amp;H698&amp;"-"&amp;K698</f>
        <v>12.5-e-A-5-1.5</v>
      </c>
      <c r="B698">
        <v>256</v>
      </c>
      <c r="C698">
        <v>12.5</v>
      </c>
      <c r="D698" s="2" t="s">
        <v>1</v>
      </c>
      <c r="E698">
        <f>_xlfn.IFNA(VLOOKUP(A698,'duo-out'!A$2:Q$5000,5,FALSE),B698)</f>
        <v>256</v>
      </c>
      <c r="F698">
        <v>36477.312840896499</v>
      </c>
      <c r="G698" s="2" t="s">
        <v>25</v>
      </c>
      <c r="H698">
        <v>5</v>
      </c>
      <c r="I698">
        <v>2</v>
      </c>
      <c r="J698">
        <v>0.5</v>
      </c>
      <c r="K698">
        <v>1.5</v>
      </c>
      <c r="L698" s="7">
        <v>0.73395289278439235</v>
      </c>
    </row>
    <row r="699" spans="1:12">
      <c r="A699" t="str">
        <f>C699&amp;"-"&amp;D699&amp;"-"&amp;G699&amp;"-"&amp;H699&amp;"-"&amp;K699</f>
        <v>12.5-e-C-2-0.5</v>
      </c>
      <c r="B699">
        <v>103</v>
      </c>
      <c r="C699">
        <v>12.5</v>
      </c>
      <c r="D699" s="2" t="s">
        <v>1</v>
      </c>
      <c r="E699">
        <f>_xlfn.IFNA(VLOOKUP(A699,'duo-out'!A$2:Q$5000,5,FALSE),B699)</f>
        <v>103</v>
      </c>
      <c r="F699">
        <v>38675.623955659663</v>
      </c>
      <c r="G699" s="2" t="s">
        <v>22</v>
      </c>
      <c r="H699">
        <v>2</v>
      </c>
      <c r="I699">
        <v>0</v>
      </c>
      <c r="J699">
        <v>0.5</v>
      </c>
      <c r="K699">
        <v>0.5</v>
      </c>
      <c r="L699" s="7">
        <v>0.87282200217602857</v>
      </c>
    </row>
    <row r="700" spans="1:12">
      <c r="A700" t="str">
        <f>C700&amp;"-"&amp;D700&amp;"-"&amp;G700&amp;"-"&amp;H700&amp;"-"&amp;K700</f>
        <v>12.5-e-E-2-0.5</v>
      </c>
      <c r="B700">
        <v>203</v>
      </c>
      <c r="C700">
        <v>12.5</v>
      </c>
      <c r="D700" s="2" t="s">
        <v>1</v>
      </c>
      <c r="E700">
        <f>_xlfn.IFNA(VLOOKUP(A700,'duo-out'!A$2:Q$5000,5,FALSE),B700)</f>
        <v>203</v>
      </c>
      <c r="F700">
        <v>70638.223225415</v>
      </c>
      <c r="G700" s="2" t="s">
        <v>24</v>
      </c>
      <c r="H700">
        <v>2</v>
      </c>
      <c r="I700">
        <v>0</v>
      </c>
      <c r="J700">
        <v>0.5</v>
      </c>
      <c r="K700">
        <v>0.5</v>
      </c>
      <c r="L700" s="7">
        <v>0.75983568565159243</v>
      </c>
    </row>
    <row r="701" spans="1:12">
      <c r="A701" t="str">
        <f>C701&amp;"-"&amp;D701&amp;"-"&amp;G701&amp;"-"&amp;H701&amp;"-"&amp;K701</f>
        <v>12.5-f-X-0-0.5</v>
      </c>
      <c r="B701">
        <v>1</v>
      </c>
      <c r="C701">
        <v>12.5</v>
      </c>
      <c r="D701" s="2" t="s">
        <v>2</v>
      </c>
      <c r="E701">
        <f>_xlfn.IFNA(VLOOKUP(A701,'duo-out'!A$2:Q$5000,5,FALSE),B701)</f>
        <v>1</v>
      </c>
      <c r="F701">
        <v>2162.241202836</v>
      </c>
      <c r="G701" s="2" t="s">
        <v>20</v>
      </c>
      <c r="H701">
        <v>0</v>
      </c>
      <c r="I701">
        <v>1</v>
      </c>
      <c r="J701">
        <v>0.5</v>
      </c>
      <c r="K701">
        <v>0.5</v>
      </c>
      <c r="L701" s="7">
        <v>37.353246000924841</v>
      </c>
    </row>
    <row r="702" spans="1:12">
      <c r="A702" t="str">
        <f>C702&amp;"-"&amp;D702&amp;"-"&amp;G702&amp;"-"&amp;H702&amp;"-"&amp;K702</f>
        <v>12.5-f-X-0-1.5</v>
      </c>
      <c r="B702">
        <v>1</v>
      </c>
      <c r="C702">
        <v>12.5</v>
      </c>
      <c r="D702" s="2" t="s">
        <v>2</v>
      </c>
      <c r="E702">
        <f>_xlfn.IFNA(VLOOKUP(A702,'duo-out'!A$2:Q$5000,5,FALSE),B702)</f>
        <v>1</v>
      </c>
      <c r="F702">
        <v>2524.008611406</v>
      </c>
      <c r="G702" s="2" t="s">
        <v>20</v>
      </c>
      <c r="H702">
        <v>0</v>
      </c>
      <c r="I702">
        <v>1</v>
      </c>
      <c r="J702">
        <v>0.5</v>
      </c>
      <c r="K702">
        <v>1.5</v>
      </c>
      <c r="L702" s="7">
        <v>20.373578302567775</v>
      </c>
    </row>
    <row r="703" spans="1:12">
      <c r="A703" t="str">
        <f>C703&amp;"-"&amp;D703&amp;"-"&amp;G703&amp;"-"&amp;H703&amp;"-"&amp;K703</f>
        <v>12.5-f-X-1-0.5</v>
      </c>
      <c r="B703">
        <v>2</v>
      </c>
      <c r="C703">
        <v>12.5</v>
      </c>
      <c r="D703" s="2" t="s">
        <v>2</v>
      </c>
      <c r="E703">
        <f>_xlfn.IFNA(VLOOKUP(A703,'duo-out'!A$2:Q$5000,5,FALSE),B703)</f>
        <v>2</v>
      </c>
      <c r="F703">
        <v>4813.1020840620004</v>
      </c>
      <c r="G703" s="2" t="s">
        <v>20</v>
      </c>
      <c r="H703">
        <v>1</v>
      </c>
      <c r="I703">
        <v>1</v>
      </c>
      <c r="J703">
        <v>0.5</v>
      </c>
      <c r="K703">
        <v>0.5</v>
      </c>
      <c r="L703" s="7">
        <v>0.65266121610736416</v>
      </c>
    </row>
    <row r="704" spans="1:12">
      <c r="A704" t="str">
        <f>C704&amp;"-"&amp;D704&amp;"-"&amp;G704&amp;"-"&amp;H704&amp;"-"&amp;K704</f>
        <v>12.5-f-X-1-1.5</v>
      </c>
      <c r="B704">
        <v>2</v>
      </c>
      <c r="C704">
        <v>12.5</v>
      </c>
      <c r="D704" s="2" t="s">
        <v>2</v>
      </c>
      <c r="E704">
        <f>_xlfn.IFNA(VLOOKUP(A704,'duo-out'!A$2:Q$5000,5,FALSE),B704)</f>
        <v>2</v>
      </c>
      <c r="F704">
        <v>5161.0714357850002</v>
      </c>
      <c r="G704" s="2" t="s">
        <v>20</v>
      </c>
      <c r="H704">
        <v>1</v>
      </c>
      <c r="I704">
        <v>1</v>
      </c>
      <c r="J704">
        <v>0.5</v>
      </c>
      <c r="K704">
        <v>1.5</v>
      </c>
      <c r="L704" s="7">
        <v>0.26261463644930505</v>
      </c>
    </row>
    <row r="705" spans="1:12">
      <c r="A705" t="str">
        <f>C705&amp;"-"&amp;D705&amp;"-"&amp;G705&amp;"-"&amp;H705&amp;"-"&amp;K705</f>
        <v>12.5-f-X-2-0.5</v>
      </c>
      <c r="B705">
        <v>3</v>
      </c>
      <c r="C705">
        <v>12.5</v>
      </c>
      <c r="D705" s="2" t="s">
        <v>2</v>
      </c>
      <c r="E705">
        <f>_xlfn.IFNA(VLOOKUP(A705,'duo-out'!A$2:Q$5000,5,FALSE),B705)</f>
        <v>3</v>
      </c>
      <c r="F705">
        <v>7338.5732028350003</v>
      </c>
      <c r="G705" s="2" t="s">
        <v>20</v>
      </c>
      <c r="H705">
        <v>2</v>
      </c>
      <c r="I705">
        <v>1</v>
      </c>
      <c r="J705">
        <v>0.5</v>
      </c>
      <c r="K705">
        <v>0.5</v>
      </c>
      <c r="L705" s="7">
        <v>0.38931787466170614</v>
      </c>
    </row>
    <row r="706" spans="1:12">
      <c r="A706" t="str">
        <f>C706&amp;"-"&amp;D706&amp;"-"&amp;G706&amp;"-"&amp;H706&amp;"-"&amp;K706</f>
        <v>12.5-f-X-2-1.5</v>
      </c>
      <c r="B706">
        <v>3</v>
      </c>
      <c r="C706">
        <v>12.5</v>
      </c>
      <c r="D706" s="2" t="s">
        <v>2</v>
      </c>
      <c r="E706">
        <f>_xlfn.IFNA(VLOOKUP(A706,'duo-out'!A$2:Q$5000,5,FALSE),B706)</f>
        <v>3</v>
      </c>
      <c r="F706">
        <v>7672.8396114050001</v>
      </c>
      <c r="G706" s="2" t="s">
        <v>20</v>
      </c>
      <c r="H706">
        <v>2</v>
      </c>
      <c r="I706">
        <v>1</v>
      </c>
      <c r="J706">
        <v>0.5</v>
      </c>
      <c r="K706">
        <v>1.5</v>
      </c>
      <c r="L706" s="7">
        <v>0.27282169216056001</v>
      </c>
    </row>
    <row r="707" spans="1:12">
      <c r="A707" t="str">
        <f>C707&amp;"-"&amp;D707&amp;"-"&amp;G707&amp;"-"&amp;H707&amp;"-"&amp;K707</f>
        <v>12.5-f-X-3-0.5</v>
      </c>
      <c r="B707">
        <v>4</v>
      </c>
      <c r="C707">
        <v>12.5</v>
      </c>
      <c r="D707" s="2" t="s">
        <v>2</v>
      </c>
      <c r="E707">
        <f>_xlfn.IFNA(VLOOKUP(A707,'duo-out'!A$2:Q$5000,5,FALSE),B707)</f>
        <v>4</v>
      </c>
      <c r="F707">
        <v>9739.9403917729996</v>
      </c>
      <c r="G707" s="2" t="s">
        <v>20</v>
      </c>
      <c r="H707">
        <v>3</v>
      </c>
      <c r="I707">
        <v>1</v>
      </c>
      <c r="J707">
        <v>0.5</v>
      </c>
      <c r="K707">
        <v>0.5</v>
      </c>
      <c r="L707" s="7">
        <v>0.36348289909591325</v>
      </c>
    </row>
    <row r="708" spans="1:12">
      <c r="A708" t="str">
        <f>C708&amp;"-"&amp;D708&amp;"-"&amp;G708&amp;"-"&amp;H708&amp;"-"&amp;K708</f>
        <v>12.5-f-X-3-1.5</v>
      </c>
      <c r="B708">
        <v>4</v>
      </c>
      <c r="C708">
        <v>12.5</v>
      </c>
      <c r="D708" s="2" t="s">
        <v>2</v>
      </c>
      <c r="E708">
        <f>_xlfn.IFNA(VLOOKUP(A708,'duo-out'!A$2:Q$5000,5,FALSE),B708)</f>
        <v>4</v>
      </c>
      <c r="F708">
        <v>10060.607476323001</v>
      </c>
      <c r="G708" s="2" t="s">
        <v>20</v>
      </c>
      <c r="H708">
        <v>3</v>
      </c>
      <c r="I708">
        <v>1</v>
      </c>
      <c r="J708">
        <v>0.5</v>
      </c>
      <c r="K708">
        <v>1.5</v>
      </c>
      <c r="L708" s="7">
        <v>0.32766022771476877</v>
      </c>
    </row>
    <row r="709" spans="1:12">
      <c r="A709" t="str">
        <f>C709&amp;"-"&amp;D709&amp;"-"&amp;G709&amp;"-"&amp;H709&amp;"-"&amp;K709</f>
        <v>12.5-f-X-4-0.5</v>
      </c>
      <c r="B709">
        <v>5</v>
      </c>
      <c r="C709">
        <v>12.5</v>
      </c>
      <c r="D709" s="2" t="s">
        <v>2</v>
      </c>
      <c r="E709">
        <f>_xlfn.IFNA(VLOOKUP(A709,'duo-out'!A$2:Q$5000,5,FALSE),B709)</f>
        <v>5</v>
      </c>
      <c r="F709">
        <v>12017.982051289</v>
      </c>
      <c r="G709" s="2" t="s">
        <v>20</v>
      </c>
      <c r="H709">
        <v>4</v>
      </c>
      <c r="I709">
        <v>1</v>
      </c>
      <c r="J709">
        <v>0.5</v>
      </c>
      <c r="K709">
        <v>0.5</v>
      </c>
      <c r="L709" s="7">
        <v>0.2020909788923636</v>
      </c>
    </row>
    <row r="710" spans="1:12">
      <c r="A710" t="str">
        <f>C710&amp;"-"&amp;D710&amp;"-"&amp;G710&amp;"-"&amp;H710&amp;"-"&amp;K710</f>
        <v>12.5-f-X-4-1.5</v>
      </c>
      <c r="B710">
        <v>5</v>
      </c>
      <c r="C710">
        <v>12.5</v>
      </c>
      <c r="D710" s="2" t="s">
        <v>2</v>
      </c>
      <c r="E710">
        <f>_xlfn.IFNA(VLOOKUP(A710,'duo-out'!A$2:Q$5000,5,FALSE),B710)</f>
        <v>5</v>
      </c>
      <c r="F710">
        <v>12325.071611403</v>
      </c>
      <c r="G710" s="2" t="s">
        <v>20</v>
      </c>
      <c r="H710">
        <v>4</v>
      </c>
      <c r="I710">
        <v>1</v>
      </c>
      <c r="J710">
        <v>0.5</v>
      </c>
      <c r="K710">
        <v>1.5</v>
      </c>
      <c r="L710" s="7">
        <v>0.15823067965315621</v>
      </c>
    </row>
    <row r="711" spans="1:12">
      <c r="A711" t="str">
        <f>C711&amp;"-"&amp;D711&amp;"-"&amp;G711&amp;"-"&amp;H711&amp;"-"&amp;K711</f>
        <v>12.5-f-X-5-0.5</v>
      </c>
      <c r="B711">
        <v>6</v>
      </c>
      <c r="C711">
        <v>12.5</v>
      </c>
      <c r="D711" s="2" t="s">
        <v>2</v>
      </c>
      <c r="E711">
        <f>_xlfn.IFNA(VLOOKUP(A711,'duo-out'!A$2:Q$5000,5,FALSE),B711)</f>
        <v>6</v>
      </c>
      <c r="F711">
        <v>14172.950803195999</v>
      </c>
      <c r="G711" s="2" t="s">
        <v>20</v>
      </c>
      <c r="H711">
        <v>5</v>
      </c>
      <c r="I711">
        <v>1</v>
      </c>
      <c r="J711">
        <v>0.5</v>
      </c>
      <c r="K711">
        <v>0.5</v>
      </c>
      <c r="L711" s="7">
        <v>0.13639028053818122</v>
      </c>
    </row>
    <row r="712" spans="1:12">
      <c r="A712" t="str">
        <f>C712&amp;"-"&amp;D712&amp;"-"&amp;G712&amp;"-"&amp;H712&amp;"-"&amp;K712</f>
        <v>12.5-f-A-0-2.5</v>
      </c>
      <c r="B712">
        <v>251</v>
      </c>
      <c r="C712">
        <v>12.5</v>
      </c>
      <c r="D712" s="2" t="s">
        <v>2</v>
      </c>
      <c r="E712">
        <f>_xlfn.IFNA(VLOOKUP(A712,'duo-out'!A$2:Q$5000,5,FALSE),B712)</f>
        <v>251</v>
      </c>
      <c r="F712">
        <v>25395.792247445748</v>
      </c>
      <c r="G712" s="2" t="s">
        <v>25</v>
      </c>
      <c r="H712">
        <v>0</v>
      </c>
      <c r="I712">
        <v>2</v>
      </c>
      <c r="J712">
        <v>0.5</v>
      </c>
      <c r="K712">
        <v>2.5</v>
      </c>
      <c r="L712" s="7">
        <v>160.63063958581998</v>
      </c>
    </row>
    <row r="713" spans="1:12">
      <c r="A713" t="str">
        <f>C713&amp;"-"&amp;D713&amp;"-"&amp;G713&amp;"-"&amp;H713&amp;"-"&amp;K713</f>
        <v>12.5-f-A-0-1.5</v>
      </c>
      <c r="B713">
        <v>251</v>
      </c>
      <c r="C713">
        <v>12.5</v>
      </c>
      <c r="D713" s="2" t="s">
        <v>2</v>
      </c>
      <c r="E713">
        <f>_xlfn.IFNA(VLOOKUP(A713,'duo-out'!A$2:Q$5000,5,FALSE),B713)</f>
        <v>251</v>
      </c>
      <c r="F713">
        <v>25761.14532580525</v>
      </c>
      <c r="G713" s="2" t="s">
        <v>25</v>
      </c>
      <c r="H713">
        <v>0</v>
      </c>
      <c r="I713">
        <v>2</v>
      </c>
      <c r="J713">
        <v>0.5</v>
      </c>
      <c r="K713">
        <v>1.5</v>
      </c>
      <c r="L713" s="7">
        <v>182.05642030260799</v>
      </c>
    </row>
    <row r="714" spans="1:12">
      <c r="A714" t="str">
        <f>C714&amp;"-"&amp;D714&amp;"-"&amp;G714&amp;"-"&amp;H714&amp;"-"&amp;K714</f>
        <v>12.5-f-B-0-0.5</v>
      </c>
      <c r="B714">
        <v>51</v>
      </c>
      <c r="C714">
        <v>12.5</v>
      </c>
      <c r="D714" s="2" t="s">
        <v>2</v>
      </c>
      <c r="E714">
        <f>_xlfn.IFNA(VLOOKUP(A714,'duo-out'!A$2:Q$5000,5,FALSE),B714)</f>
        <v>51</v>
      </c>
      <c r="F714">
        <v>27933.602435787001</v>
      </c>
      <c r="G714" s="2" t="s">
        <v>21</v>
      </c>
      <c r="H714">
        <v>0</v>
      </c>
      <c r="I714">
        <v>0</v>
      </c>
      <c r="J714">
        <v>0.5</v>
      </c>
      <c r="K714">
        <v>0.5</v>
      </c>
      <c r="L714" s="7">
        <v>114.86983549970351</v>
      </c>
    </row>
    <row r="715" spans="1:12">
      <c r="A715" t="str">
        <f>C715&amp;"-"&amp;D715&amp;"-"&amp;G715&amp;"-"&amp;H715&amp;"-"&amp;K715</f>
        <v>12.5-f-A-1-2.5</v>
      </c>
      <c r="B715">
        <v>252</v>
      </c>
      <c r="C715">
        <v>12.5</v>
      </c>
      <c r="D715" s="2" t="s">
        <v>2</v>
      </c>
      <c r="E715">
        <f>_xlfn.IFNA(VLOOKUP(A715,'duo-out'!A$2:Q$5000,5,FALSE),B715)</f>
        <v>252</v>
      </c>
      <c r="F715">
        <v>28030.796022205224</v>
      </c>
      <c r="G715" s="2" t="s">
        <v>25</v>
      </c>
      <c r="H715">
        <v>1</v>
      </c>
      <c r="I715">
        <v>2</v>
      </c>
      <c r="J715">
        <v>0.5</v>
      </c>
      <c r="K715">
        <v>2.5</v>
      </c>
      <c r="L715" s="7">
        <v>1.4899518451181373</v>
      </c>
    </row>
    <row r="716" spans="1:12">
      <c r="A716" t="str">
        <f>C716&amp;"-"&amp;D716&amp;"-"&amp;G716&amp;"-"&amp;H716&amp;"-"&amp;K716</f>
        <v>12.5-f-A-1-1.5</v>
      </c>
      <c r="B716">
        <v>252</v>
      </c>
      <c r="C716">
        <v>12.5</v>
      </c>
      <c r="D716" s="2" t="s">
        <v>2</v>
      </c>
      <c r="E716">
        <f>_xlfn.IFNA(VLOOKUP(A716,'duo-out'!A$2:Q$5000,5,FALSE),B716)</f>
        <v>252</v>
      </c>
      <c r="F716">
        <v>28378.368373677669</v>
      </c>
      <c r="G716" s="2" t="s">
        <v>25</v>
      </c>
      <c r="H716">
        <v>1</v>
      </c>
      <c r="I716">
        <v>2</v>
      </c>
      <c r="J716">
        <v>0.5</v>
      </c>
      <c r="K716">
        <v>1.5</v>
      </c>
      <c r="L716" s="7">
        <v>1.3073294280791374</v>
      </c>
    </row>
    <row r="717" spans="1:12">
      <c r="A717" t="str">
        <f>C717&amp;"-"&amp;D717&amp;"-"&amp;G717&amp;"-"&amp;H717&amp;"-"&amp;K717</f>
        <v>12.5-f-B-1-0.5</v>
      </c>
      <c r="B717">
        <v>52</v>
      </c>
      <c r="C717">
        <v>12.5</v>
      </c>
      <c r="D717" s="2" t="s">
        <v>2</v>
      </c>
      <c r="E717">
        <f>_xlfn.IFNA(VLOOKUP(A717,'duo-out'!A$2:Q$5000,5,FALSE),B717)</f>
        <v>52</v>
      </c>
      <c r="F717">
        <v>29144.012175360858</v>
      </c>
      <c r="G717" s="2" t="s">
        <v>21</v>
      </c>
      <c r="H717">
        <v>1</v>
      </c>
      <c r="I717">
        <v>0</v>
      </c>
      <c r="J717">
        <v>0.5</v>
      </c>
      <c r="K717">
        <v>0.5</v>
      </c>
      <c r="L717" s="7">
        <v>0.96593632892484571</v>
      </c>
    </row>
    <row r="718" spans="1:12">
      <c r="A718" t="str">
        <f>C718&amp;"-"&amp;D718&amp;"-"&amp;G718&amp;"-"&amp;H718&amp;"-"&amp;K718</f>
        <v>12.5-f-A-2-2.5</v>
      </c>
      <c r="B718">
        <v>253</v>
      </c>
      <c r="C718">
        <v>12.5</v>
      </c>
      <c r="D718" s="2" t="s">
        <v>2</v>
      </c>
      <c r="E718">
        <f>_xlfn.IFNA(VLOOKUP(A718,'duo-out'!A$2:Q$5000,5,FALSE),B718)</f>
        <v>253</v>
      </c>
      <c r="F718">
        <v>30462.991409125854</v>
      </c>
      <c r="G718" s="2" t="s">
        <v>25</v>
      </c>
      <c r="H718">
        <v>2</v>
      </c>
      <c r="I718">
        <v>2</v>
      </c>
      <c r="J718">
        <v>0.5</v>
      </c>
      <c r="K718">
        <v>2.5</v>
      </c>
      <c r="L718" s="7">
        <v>0.87282200217602857</v>
      </c>
    </row>
    <row r="719" spans="1:12">
      <c r="A719" t="str">
        <f>C719&amp;"-"&amp;D719&amp;"-"&amp;G719&amp;"-"&amp;H719&amp;"-"&amp;K719</f>
        <v>12.5-f-A-2-1.5</v>
      </c>
      <c r="B719">
        <v>253</v>
      </c>
      <c r="C719">
        <v>12.5</v>
      </c>
      <c r="D719" s="2" t="s">
        <v>2</v>
      </c>
      <c r="E719">
        <f>_xlfn.IFNA(VLOOKUP(A719,'duo-out'!A$2:Q$5000,5,FALSE),B719)</f>
        <v>253</v>
      </c>
      <c r="F719">
        <v>30790.945866136168</v>
      </c>
      <c r="G719" s="2" t="s">
        <v>25</v>
      </c>
      <c r="H719">
        <v>2</v>
      </c>
      <c r="I719">
        <v>2</v>
      </c>
      <c r="J719">
        <v>0.5</v>
      </c>
      <c r="K719">
        <v>1.5</v>
      </c>
      <c r="L719" s="7">
        <v>0.87282200217602857</v>
      </c>
    </row>
    <row r="720" spans="1:12">
      <c r="A720" t="str">
        <f>C720&amp;"-"&amp;D720&amp;"-"&amp;G720&amp;"-"&amp;H720&amp;"-"&amp;K720</f>
        <v>12.5-f-C-0-0.5</v>
      </c>
      <c r="B720">
        <v>101</v>
      </c>
      <c r="C720">
        <v>12.5</v>
      </c>
      <c r="D720" s="2" t="s">
        <v>2</v>
      </c>
      <c r="E720">
        <f>_xlfn.IFNA(VLOOKUP(A720,'duo-out'!A$2:Q$5000,5,FALSE),B720)</f>
        <v>101</v>
      </c>
      <c r="F720">
        <v>34319.251319504743</v>
      </c>
      <c r="G720" s="2" t="s">
        <v>22</v>
      </c>
      <c r="H720">
        <v>0</v>
      </c>
      <c r="I720">
        <v>0</v>
      </c>
      <c r="J720">
        <v>0.5</v>
      </c>
      <c r="K720">
        <v>0.5</v>
      </c>
      <c r="L720" s="7">
        <v>158.48931924611134</v>
      </c>
    </row>
    <row r="721" spans="1:12">
      <c r="A721" t="str">
        <f>C721&amp;"-"&amp;D721&amp;"-"&amp;G721&amp;"-"&amp;H721&amp;"-"&amp;K721</f>
        <v>12.5-f-A-4-2.5</v>
      </c>
      <c r="B721">
        <v>255</v>
      </c>
      <c r="C721">
        <v>12.5</v>
      </c>
      <c r="D721" s="2" t="s">
        <v>2</v>
      </c>
      <c r="E721">
        <f>_xlfn.IFNA(VLOOKUP(A721,'duo-out'!A$2:Q$5000,5,FALSE),B721)</f>
        <v>255</v>
      </c>
      <c r="F721">
        <v>34608.075707586002</v>
      </c>
      <c r="G721" s="2" t="s">
        <v>25</v>
      </c>
      <c r="H721">
        <v>4</v>
      </c>
      <c r="I721">
        <v>2</v>
      </c>
      <c r="J721">
        <v>0.5</v>
      </c>
      <c r="K721">
        <v>2.5</v>
      </c>
      <c r="L721" s="7">
        <v>0.76818088824663155</v>
      </c>
    </row>
    <row r="722" spans="1:12">
      <c r="A722" t="str">
        <f>C722&amp;"-"&amp;D722&amp;"-"&amp;G722&amp;"-"&amp;H722&amp;"-"&amp;K722</f>
        <v>12.5-f-A-5-2.5</v>
      </c>
      <c r="B722">
        <v>256</v>
      </c>
      <c r="C722">
        <v>12.5</v>
      </c>
      <c r="D722" s="2" t="s">
        <v>2</v>
      </c>
      <c r="E722">
        <f>_xlfn.IFNA(VLOOKUP(A722,'duo-out'!A$2:Q$5000,5,FALSE),B722)</f>
        <v>256</v>
      </c>
      <c r="F722">
        <v>36232.052622981995</v>
      </c>
      <c r="G722" s="2" t="s">
        <v>25</v>
      </c>
      <c r="H722">
        <v>5</v>
      </c>
      <c r="I722">
        <v>2</v>
      </c>
      <c r="J722">
        <v>0.5</v>
      </c>
      <c r="K722">
        <v>2.5</v>
      </c>
      <c r="L722" s="7">
        <v>0.73395289278439235</v>
      </c>
    </row>
    <row r="723" spans="1:12">
      <c r="A723" t="str">
        <f>C723&amp;"-"&amp;D723&amp;"-"&amp;G723&amp;"-"&amp;H723&amp;"-"&amp;K723</f>
        <v>12.5-f-C-1-0.5</v>
      </c>
      <c r="B723">
        <v>102</v>
      </c>
      <c r="C723">
        <v>12.5</v>
      </c>
      <c r="D723" s="2" t="s">
        <v>2</v>
      </c>
      <c r="E723">
        <f>_xlfn.IFNA(VLOOKUP(A723,'duo-out'!A$2:Q$5000,5,FALSE),B723)</f>
        <v>102</v>
      </c>
      <c r="F723">
        <v>36791.833477450404</v>
      </c>
      <c r="G723" s="2" t="s">
        <v>22</v>
      </c>
      <c r="H723">
        <v>1</v>
      </c>
      <c r="I723">
        <v>0</v>
      </c>
      <c r="J723">
        <v>0.5</v>
      </c>
      <c r="K723">
        <v>0.5</v>
      </c>
      <c r="L723" s="7">
        <v>1.5309059120638666</v>
      </c>
    </row>
    <row r="724" spans="1:12">
      <c r="A724" t="str">
        <f>C724&amp;"-"&amp;D724&amp;"-"&amp;G724&amp;"-"&amp;H724&amp;"-"&amp;K724</f>
        <v>12.5-f-C-2-0.5</v>
      </c>
      <c r="B724">
        <v>103</v>
      </c>
      <c r="C724">
        <v>12.5</v>
      </c>
      <c r="D724" s="2" t="s">
        <v>2</v>
      </c>
      <c r="E724">
        <f>_xlfn.IFNA(VLOOKUP(A724,'duo-out'!A$2:Q$5000,5,FALSE),B724)</f>
        <v>103</v>
      </c>
      <c r="F724">
        <v>38984.205720657999</v>
      </c>
      <c r="G724" s="2" t="s">
        <v>22</v>
      </c>
      <c r="H724">
        <v>2</v>
      </c>
      <c r="I724">
        <v>0</v>
      </c>
      <c r="J724">
        <v>0.5</v>
      </c>
      <c r="K724">
        <v>0.5</v>
      </c>
      <c r="L724" s="7">
        <v>0.87282200217602857</v>
      </c>
    </row>
    <row r="725" spans="1:12">
      <c r="A725" t="str">
        <f>C725&amp;"-"&amp;D725&amp;"-"&amp;G725&amp;"-"&amp;H725&amp;"-"&amp;K725</f>
        <v>13.5-e-X-0-1.5</v>
      </c>
      <c r="B725">
        <v>1</v>
      </c>
      <c r="C725">
        <v>13.5</v>
      </c>
      <c r="D725" s="2" t="s">
        <v>1</v>
      </c>
      <c r="E725">
        <f>_xlfn.IFNA(VLOOKUP(A725,'duo-out'!A$2:Q$5000,5,FALSE),B725)</f>
        <v>1</v>
      </c>
      <c r="F725">
        <v>2898.5872765200002</v>
      </c>
      <c r="G725" s="2" t="s">
        <v>20</v>
      </c>
      <c r="H725">
        <v>0</v>
      </c>
      <c r="I725">
        <v>1</v>
      </c>
      <c r="J725">
        <v>0.5</v>
      </c>
      <c r="K725">
        <v>1.5</v>
      </c>
      <c r="L725" s="7">
        <v>22.196911134179949</v>
      </c>
    </row>
    <row r="726" spans="1:12">
      <c r="A726" t="str">
        <f>C726&amp;"-"&amp;D726&amp;"-"&amp;G726&amp;"-"&amp;H726&amp;"-"&amp;K726</f>
        <v>13.5-e-X-1-0.5</v>
      </c>
      <c r="B726">
        <v>2</v>
      </c>
      <c r="C726">
        <v>13.5</v>
      </c>
      <c r="D726" s="2" t="s">
        <v>1</v>
      </c>
      <c r="E726">
        <f>_xlfn.IFNA(VLOOKUP(A726,'duo-out'!A$2:Q$5000,5,FALSE),B726)</f>
        <v>2</v>
      </c>
      <c r="F726">
        <v>5161.5177602180001</v>
      </c>
      <c r="G726" s="2" t="s">
        <v>20</v>
      </c>
      <c r="H726">
        <v>1</v>
      </c>
      <c r="I726">
        <v>1</v>
      </c>
      <c r="J726">
        <v>0.5</v>
      </c>
      <c r="K726">
        <v>0.5</v>
      </c>
      <c r="L726" s="7">
        <v>0.47432331668831446</v>
      </c>
    </row>
    <row r="727" spans="1:12">
      <c r="A727" t="str">
        <f>C727&amp;"-"&amp;D727&amp;"-"&amp;G727&amp;"-"&amp;H727&amp;"-"&amp;K727</f>
        <v>13.5-e-X-1-1.5</v>
      </c>
      <c r="B727">
        <v>2</v>
      </c>
      <c r="C727">
        <v>13.5</v>
      </c>
      <c r="D727" s="2" t="s">
        <v>1</v>
      </c>
      <c r="E727">
        <f>_xlfn.IFNA(VLOOKUP(A727,'duo-out'!A$2:Q$5000,5,FALSE),B727)</f>
        <v>2</v>
      </c>
      <c r="F727">
        <v>5521.2667206599999</v>
      </c>
      <c r="G727" s="2" t="s">
        <v>20</v>
      </c>
      <c r="H727">
        <v>1</v>
      </c>
      <c r="I727">
        <v>1</v>
      </c>
      <c r="J727">
        <v>0.5</v>
      </c>
      <c r="K727">
        <v>1.5</v>
      </c>
      <c r="L727" s="7">
        <v>0.32302117961496768</v>
      </c>
    </row>
    <row r="728" spans="1:12">
      <c r="A728" t="str">
        <f>C728&amp;"-"&amp;D728&amp;"-"&amp;G728&amp;"-"&amp;H728&amp;"-"&amp;K728</f>
        <v>13.5-e-X-2-0.5</v>
      </c>
      <c r="B728">
        <v>3</v>
      </c>
      <c r="C728">
        <v>13.5</v>
      </c>
      <c r="D728" s="2" t="s">
        <v>1</v>
      </c>
      <c r="E728">
        <f>_xlfn.IFNA(VLOOKUP(A728,'duo-out'!A$2:Q$5000,5,FALSE),B728)</f>
        <v>3</v>
      </c>
      <c r="F728">
        <v>7673.287332072</v>
      </c>
      <c r="G728" s="2" t="s">
        <v>20</v>
      </c>
      <c r="H728">
        <v>2</v>
      </c>
      <c r="I728">
        <v>1</v>
      </c>
      <c r="J728">
        <v>0.5</v>
      </c>
      <c r="K728">
        <v>0.5</v>
      </c>
      <c r="L728" s="7">
        <v>0.24137181026577068</v>
      </c>
    </row>
    <row r="729" spans="1:12">
      <c r="A729" t="str">
        <f>C729&amp;"-"&amp;D729&amp;"-"&amp;G729&amp;"-"&amp;H729&amp;"-"&amp;K729</f>
        <v>13.5-e-X-2-1.5</v>
      </c>
      <c r="B729">
        <v>3</v>
      </c>
      <c r="C729">
        <v>13.5</v>
      </c>
      <c r="D729" s="2" t="s">
        <v>1</v>
      </c>
      <c r="E729">
        <f>_xlfn.IFNA(VLOOKUP(A729,'duo-out'!A$2:Q$5000,5,FALSE),B729)</f>
        <v>3</v>
      </c>
      <c r="F729">
        <v>8018.8112765189999</v>
      </c>
      <c r="G729" s="2" t="s">
        <v>20</v>
      </c>
      <c r="H729">
        <v>2</v>
      </c>
      <c r="I729">
        <v>1</v>
      </c>
      <c r="J729">
        <v>0.5</v>
      </c>
      <c r="K729">
        <v>1.5</v>
      </c>
      <c r="L729" s="7">
        <v>0.27440326691924533</v>
      </c>
    </row>
    <row r="730" spans="1:12">
      <c r="A730" t="str">
        <f>C730&amp;"-"&amp;D730&amp;"-"&amp;G730&amp;"-"&amp;H730&amp;"-"&amp;K730</f>
        <v>13.5-e-X-3-0.5</v>
      </c>
      <c r="B730">
        <v>4</v>
      </c>
      <c r="C730">
        <v>13.5</v>
      </c>
      <c r="D730" s="2" t="s">
        <v>1</v>
      </c>
      <c r="E730">
        <f>_xlfn.IFNA(VLOOKUP(A730,'duo-out'!A$2:Q$5000,5,FALSE),B730)</f>
        <v>4</v>
      </c>
      <c r="F730">
        <v>10061.015760218001</v>
      </c>
      <c r="G730" s="2" t="s">
        <v>20</v>
      </c>
      <c r="H730">
        <v>3</v>
      </c>
      <c r="I730">
        <v>1</v>
      </c>
      <c r="J730">
        <v>0.5</v>
      </c>
      <c r="K730">
        <v>0.5</v>
      </c>
      <c r="L730" s="7">
        <v>0.35696299720305347</v>
      </c>
    </row>
    <row r="731" spans="1:12">
      <c r="A731" t="str">
        <f>C731&amp;"-"&amp;D731&amp;"-"&amp;G731&amp;"-"&amp;H731&amp;"-"&amp;K731</f>
        <v>13.5-e-X-3-1.5</v>
      </c>
      <c r="B731">
        <v>4</v>
      </c>
      <c r="C731">
        <v>13.5</v>
      </c>
      <c r="D731" s="2" t="s">
        <v>1</v>
      </c>
      <c r="E731">
        <f>_xlfn.IFNA(VLOOKUP(A731,'duo-out'!A$2:Q$5000,5,FALSE),B731)</f>
        <v>4</v>
      </c>
      <c r="F731">
        <v>10392.398720659001</v>
      </c>
      <c r="G731" s="2" t="s">
        <v>20</v>
      </c>
      <c r="H731">
        <v>3</v>
      </c>
      <c r="I731">
        <v>1</v>
      </c>
      <c r="J731">
        <v>0.5</v>
      </c>
      <c r="K731">
        <v>1.5</v>
      </c>
      <c r="L731" s="7">
        <v>0.29573035009508009</v>
      </c>
    </row>
    <row r="732" spans="1:12">
      <c r="A732" t="str">
        <f>C732&amp;"-"&amp;D732&amp;"-"&amp;G732&amp;"-"&amp;H732&amp;"-"&amp;K732</f>
        <v>13.5-e-X-4-1.5</v>
      </c>
      <c r="B732">
        <v>5</v>
      </c>
      <c r="C732">
        <v>13.5</v>
      </c>
      <c r="D732" s="2" t="s">
        <v>1</v>
      </c>
      <c r="E732">
        <f>_xlfn.IFNA(VLOOKUP(A732,'duo-out'!A$2:Q$5000,5,FALSE),B732)</f>
        <v>5</v>
      </c>
      <c r="F732">
        <v>12642.725276519999</v>
      </c>
      <c r="G732" s="2" t="s">
        <v>20</v>
      </c>
      <c r="H732">
        <v>4</v>
      </c>
      <c r="I732">
        <v>1</v>
      </c>
      <c r="J732">
        <v>0.5</v>
      </c>
      <c r="K732">
        <v>1.5</v>
      </c>
      <c r="L732" s="7">
        <v>0.13720163345962266</v>
      </c>
    </row>
    <row r="733" spans="1:12">
      <c r="A733" t="str">
        <f>C733&amp;"-"&amp;D733&amp;"-"&amp;G733&amp;"-"&amp;H733&amp;"-"&amp;K733</f>
        <v>13.5-e-A-0-2.5</v>
      </c>
      <c r="B733">
        <v>251</v>
      </c>
      <c r="C733">
        <v>13.5</v>
      </c>
      <c r="D733" s="2" t="s">
        <v>1</v>
      </c>
      <c r="E733">
        <f>_xlfn.IFNA(VLOOKUP(A733,'duo-out'!A$2:Q$5000,5,FALSE),B733)</f>
        <v>251</v>
      </c>
      <c r="F733">
        <v>25761.362592695583</v>
      </c>
      <c r="G733" s="2" t="s">
        <v>25</v>
      </c>
      <c r="H733">
        <v>0</v>
      </c>
      <c r="I733">
        <v>2</v>
      </c>
      <c r="J733">
        <v>0.5</v>
      </c>
      <c r="K733">
        <v>2.5</v>
      </c>
      <c r="L733" s="7">
        <v>162.90954162293397</v>
      </c>
    </row>
    <row r="734" spans="1:12">
      <c r="A734" t="str">
        <f>C734&amp;"-"&amp;D734&amp;"-"&amp;G734&amp;"-"&amp;H734&amp;"-"&amp;K734</f>
        <v>13.5-e-A-0-1.5</v>
      </c>
      <c r="B734">
        <v>251</v>
      </c>
      <c r="C734">
        <v>13.5</v>
      </c>
      <c r="D734" s="2" t="s">
        <v>1</v>
      </c>
      <c r="E734">
        <f>_xlfn.IFNA(VLOOKUP(A734,'duo-out'!A$2:Q$5000,5,FALSE),B734)</f>
        <v>251</v>
      </c>
      <c r="F734">
        <v>26152.434115197302</v>
      </c>
      <c r="G734" s="2" t="s">
        <v>25</v>
      </c>
      <c r="H734">
        <v>0</v>
      </c>
      <c r="I734">
        <v>2</v>
      </c>
      <c r="J734">
        <v>0.5</v>
      </c>
      <c r="K734">
        <v>1.5</v>
      </c>
      <c r="L734" s="7">
        <v>174.97530572095627</v>
      </c>
    </row>
    <row r="735" spans="1:12">
      <c r="A735" t="str">
        <f>C735&amp;"-"&amp;D735&amp;"-"&amp;G735&amp;"-"&amp;H735&amp;"-"&amp;K735</f>
        <v>13.5-e-B-0-0.5</v>
      </c>
      <c r="B735">
        <v>51</v>
      </c>
      <c r="C735">
        <v>13.5</v>
      </c>
      <c r="D735" s="2" t="s">
        <v>1</v>
      </c>
      <c r="E735">
        <f>_xlfn.IFNA(VLOOKUP(A735,'duo-out'!A$2:Q$5000,5,FALSE),B735)</f>
        <v>51</v>
      </c>
      <c r="F735">
        <v>28255.133259524751</v>
      </c>
      <c r="G735" s="2" t="s">
        <v>21</v>
      </c>
      <c r="H735">
        <v>0</v>
      </c>
      <c r="I735">
        <v>0</v>
      </c>
      <c r="J735">
        <v>0.5</v>
      </c>
      <c r="K735">
        <v>0.5</v>
      </c>
      <c r="L735" s="7">
        <v>114.86983549970351</v>
      </c>
    </row>
    <row r="736" spans="1:12">
      <c r="A736" t="str">
        <f>C736&amp;"-"&amp;D736&amp;"-"&amp;G736&amp;"-"&amp;H736&amp;"-"&amp;K736</f>
        <v>13.5-e-A-1-2.5</v>
      </c>
      <c r="B736">
        <v>252</v>
      </c>
      <c r="C736">
        <v>13.5</v>
      </c>
      <c r="D736" s="2" t="s">
        <v>1</v>
      </c>
      <c r="E736">
        <f>_xlfn.IFNA(VLOOKUP(A736,'duo-out'!A$2:Q$5000,5,FALSE),B736)</f>
        <v>252</v>
      </c>
      <c r="F736">
        <v>28378.5628300809</v>
      </c>
      <c r="G736" s="2" t="s">
        <v>25</v>
      </c>
      <c r="H736">
        <v>1</v>
      </c>
      <c r="I736">
        <v>2</v>
      </c>
      <c r="J736">
        <v>0.5</v>
      </c>
      <c r="K736">
        <v>2.5</v>
      </c>
      <c r="L736" s="7">
        <v>1.2634377987209082</v>
      </c>
    </row>
    <row r="737" spans="1:12">
      <c r="A737" t="str">
        <f>C737&amp;"-"&amp;D737&amp;"-"&amp;G737&amp;"-"&amp;H737&amp;"-"&amp;K737</f>
        <v>13.5-e-A-1-1.5</v>
      </c>
      <c r="B737">
        <v>252</v>
      </c>
      <c r="C737">
        <v>13.5</v>
      </c>
      <c r="D737" s="2" t="s">
        <v>1</v>
      </c>
      <c r="E737">
        <f>_xlfn.IFNA(VLOOKUP(A737,'duo-out'!A$2:Q$5000,5,FALSE),B737)</f>
        <v>252</v>
      </c>
      <c r="F737">
        <v>28750.485233245781</v>
      </c>
      <c r="G737" s="2" t="s">
        <v>25</v>
      </c>
      <c r="H737">
        <v>1</v>
      </c>
      <c r="I737">
        <v>2</v>
      </c>
      <c r="J737">
        <v>0.5</v>
      </c>
      <c r="K737">
        <v>1.5</v>
      </c>
      <c r="L737" s="7">
        <v>1.4513978383784267</v>
      </c>
    </row>
    <row r="738" spans="1:12">
      <c r="A738" t="str">
        <f>C738&amp;"-"&amp;D738&amp;"-"&amp;G738&amp;"-"&amp;H738&amp;"-"&amp;K738</f>
        <v>13.5-e-A-2-2.5</v>
      </c>
      <c r="B738">
        <v>253</v>
      </c>
      <c r="C738">
        <v>13.5</v>
      </c>
      <c r="D738" s="2" t="s">
        <v>1</v>
      </c>
      <c r="E738">
        <f>_xlfn.IFNA(VLOOKUP(A738,'duo-out'!A$2:Q$5000,5,FALSE),B738)</f>
        <v>253</v>
      </c>
      <c r="F738">
        <v>30791.341201499668</v>
      </c>
      <c r="G738" s="2" t="s">
        <v>25</v>
      </c>
      <c r="H738">
        <v>2</v>
      </c>
      <c r="I738">
        <v>2</v>
      </c>
      <c r="J738">
        <v>0.5</v>
      </c>
      <c r="K738">
        <v>2.5</v>
      </c>
      <c r="L738" s="7">
        <v>0.87282200217602857</v>
      </c>
    </row>
    <row r="739" spans="1:12">
      <c r="A739" t="str">
        <f>C739&amp;"-"&amp;D739&amp;"-"&amp;G739&amp;"-"&amp;H739&amp;"-"&amp;K739</f>
        <v>13.5-e-A-2-1.5</v>
      </c>
      <c r="B739">
        <v>253</v>
      </c>
      <c r="C739">
        <v>13.5</v>
      </c>
      <c r="D739" s="2" t="s">
        <v>1</v>
      </c>
      <c r="E739">
        <f>_xlfn.IFNA(VLOOKUP(A739,'duo-out'!A$2:Q$5000,5,FALSE),B739)</f>
        <v>253</v>
      </c>
      <c r="F739">
        <v>31141.915974855801</v>
      </c>
      <c r="G739" s="2" t="s">
        <v>25</v>
      </c>
      <c r="H739">
        <v>2</v>
      </c>
      <c r="I739">
        <v>2</v>
      </c>
      <c r="J739">
        <v>0.5</v>
      </c>
      <c r="K739">
        <v>1.5</v>
      </c>
      <c r="L739" s="7">
        <v>0.87282200217602857</v>
      </c>
    </row>
    <row r="740" spans="1:12">
      <c r="A740" t="str">
        <f>C740&amp;"-"&amp;D740&amp;"-"&amp;G740&amp;"-"&amp;H740&amp;"-"&amp;K740</f>
        <v>13.5-e-A-3-2.5</v>
      </c>
      <c r="B740">
        <v>254</v>
      </c>
      <c r="C740">
        <v>13.5</v>
      </c>
      <c r="D740" s="2" t="s">
        <v>1</v>
      </c>
      <c r="E740">
        <f>_xlfn.IFNA(VLOOKUP(A740,'duo-out'!A$2:Q$5000,5,FALSE),B740)</f>
        <v>254</v>
      </c>
      <c r="F740">
        <v>32973.289332072003</v>
      </c>
      <c r="G740" s="2" t="s">
        <v>25</v>
      </c>
      <c r="H740">
        <v>3</v>
      </c>
      <c r="I740">
        <v>2</v>
      </c>
      <c r="J740">
        <v>0.5</v>
      </c>
      <c r="K740">
        <v>2.5</v>
      </c>
      <c r="L740" s="7">
        <v>0.8122523963562357</v>
      </c>
    </row>
    <row r="741" spans="1:12">
      <c r="A741" t="str">
        <f>C741&amp;"-"&amp;D741&amp;"-"&amp;G741&amp;"-"&amp;H741&amp;"-"&amp;K741</f>
        <v>13.5-e-A-3-1.5</v>
      </c>
      <c r="B741">
        <v>254</v>
      </c>
      <c r="C741">
        <v>13.5</v>
      </c>
      <c r="D741" s="2" t="s">
        <v>1</v>
      </c>
      <c r="E741">
        <f>_xlfn.IFNA(VLOOKUP(A741,'duo-out'!A$2:Q$5000,5,FALSE),B741)</f>
        <v>254</v>
      </c>
      <c r="F741">
        <v>33295.781943962997</v>
      </c>
      <c r="G741" s="2" t="s">
        <v>25</v>
      </c>
      <c r="H741">
        <v>3</v>
      </c>
      <c r="I741">
        <v>2</v>
      </c>
      <c r="J741">
        <v>0.5</v>
      </c>
      <c r="K741">
        <v>1.5</v>
      </c>
      <c r="L741" s="7">
        <v>0.8122523963562357</v>
      </c>
    </row>
    <row r="742" spans="1:12">
      <c r="A742" t="str">
        <f>C742&amp;"-"&amp;D742&amp;"-"&amp;G742&amp;"-"&amp;H742&amp;"-"&amp;K742</f>
        <v>13.5-e-C-0-0.5</v>
      </c>
      <c r="B742">
        <v>101</v>
      </c>
      <c r="C742">
        <v>13.5</v>
      </c>
      <c r="D742" s="2" t="s">
        <v>1</v>
      </c>
      <c r="E742">
        <f>_xlfn.IFNA(VLOOKUP(A742,'duo-out'!A$2:Q$5000,5,FALSE),B742)</f>
        <v>101</v>
      </c>
      <c r="F742">
        <v>34319.732645942109</v>
      </c>
      <c r="G742" s="2" t="s">
        <v>22</v>
      </c>
      <c r="H742">
        <v>0</v>
      </c>
      <c r="I742">
        <v>0</v>
      </c>
      <c r="J742">
        <v>0.5</v>
      </c>
      <c r="K742">
        <v>0.5</v>
      </c>
      <c r="L742" s="7">
        <v>158.48931924611134</v>
      </c>
    </row>
    <row r="743" spans="1:12">
      <c r="A743" t="str">
        <f>C743&amp;"-"&amp;D743&amp;"-"&amp;G743&amp;"-"&amp;H743&amp;"-"&amp;K743</f>
        <v>13.5-e-A-4-1.5</v>
      </c>
      <c r="B743">
        <v>255</v>
      </c>
      <c r="C743">
        <v>13.5</v>
      </c>
      <c r="D743" s="2" t="s">
        <v>1</v>
      </c>
      <c r="E743">
        <f>_xlfn.IFNA(VLOOKUP(A743,'duo-out'!A$2:Q$5000,5,FALSE),B743)</f>
        <v>255</v>
      </c>
      <c r="F743">
        <v>35180.823098491004</v>
      </c>
      <c r="G743" s="2" t="s">
        <v>25</v>
      </c>
      <c r="H743">
        <v>4</v>
      </c>
      <c r="I743">
        <v>2</v>
      </c>
      <c r="J743">
        <v>0.5</v>
      </c>
      <c r="K743">
        <v>1.5</v>
      </c>
      <c r="L743" s="7">
        <v>0.76818088824663155</v>
      </c>
    </row>
    <row r="744" spans="1:12">
      <c r="A744" t="str">
        <f>C744&amp;"-"&amp;D744&amp;"-"&amp;G744&amp;"-"&amp;H744&amp;"-"&amp;K744</f>
        <v>13.5-e-C-1-0.5</v>
      </c>
      <c r="B744">
        <v>102</v>
      </c>
      <c r="C744">
        <v>13.5</v>
      </c>
      <c r="D744" s="2" t="s">
        <v>1</v>
      </c>
      <c r="E744">
        <f>_xlfn.IFNA(VLOOKUP(A744,'duo-out'!A$2:Q$5000,5,FALSE),B744)</f>
        <v>102</v>
      </c>
      <c r="F744">
        <v>36792.313004881798</v>
      </c>
      <c r="G744" s="2" t="s">
        <v>22</v>
      </c>
      <c r="H744">
        <v>1</v>
      </c>
      <c r="I744">
        <v>0</v>
      </c>
      <c r="J744">
        <v>0.5</v>
      </c>
      <c r="K744">
        <v>0.5</v>
      </c>
      <c r="L744" s="7">
        <v>1.5309059120638666</v>
      </c>
    </row>
    <row r="745" spans="1:12">
      <c r="A745" t="str">
        <f>C745&amp;"-"&amp;D745&amp;"-"&amp;G745&amp;"-"&amp;H745&amp;"-"&amp;K745</f>
        <v>13.5-e-C-2-0.5</v>
      </c>
      <c r="B745">
        <v>103</v>
      </c>
      <c r="C745">
        <v>13.5</v>
      </c>
      <c r="D745" s="2" t="s">
        <v>1</v>
      </c>
      <c r="E745">
        <f>_xlfn.IFNA(VLOOKUP(A745,'duo-out'!A$2:Q$5000,5,FALSE),B745)</f>
        <v>103</v>
      </c>
      <c r="F745">
        <v>38984.979922140497</v>
      </c>
      <c r="G745" s="2" t="s">
        <v>22</v>
      </c>
      <c r="H745">
        <v>2</v>
      </c>
      <c r="I745">
        <v>0</v>
      </c>
      <c r="J745">
        <v>0.5</v>
      </c>
      <c r="K745">
        <v>0.5</v>
      </c>
      <c r="L745" s="7">
        <v>0.87282200217602857</v>
      </c>
    </row>
    <row r="746" spans="1:12">
      <c r="A746" t="str">
        <f>C746&amp;"-"&amp;D746&amp;"-"&amp;G746&amp;"-"&amp;H746&amp;"-"&amp;K746</f>
        <v>13.5-f-X-0-0.5</v>
      </c>
      <c r="B746">
        <v>1</v>
      </c>
      <c r="C746">
        <v>13.5</v>
      </c>
      <c r="D746" s="2" t="s">
        <v>2</v>
      </c>
      <c r="E746">
        <f>_xlfn.IFNA(VLOOKUP(A746,'duo-out'!A$2:Q$5000,5,FALSE),B746)</f>
        <v>1</v>
      </c>
      <c r="F746">
        <v>2518.1800840569999</v>
      </c>
      <c r="G746" s="2" t="s">
        <v>20</v>
      </c>
      <c r="H746">
        <v>0</v>
      </c>
      <c r="I746">
        <v>1</v>
      </c>
      <c r="J746">
        <v>0.5</v>
      </c>
      <c r="K746">
        <v>0.5</v>
      </c>
      <c r="L746" s="7">
        <v>31.283616248483654</v>
      </c>
    </row>
    <row r="747" spans="1:12">
      <c r="A747" t="str">
        <f>C747&amp;"-"&amp;D747&amp;"-"&amp;G747&amp;"-"&amp;H747&amp;"-"&amp;K747</f>
        <v>13.5-f-X-0-1.5</v>
      </c>
      <c r="B747">
        <v>1</v>
      </c>
      <c r="C747">
        <v>13.5</v>
      </c>
      <c r="D747" s="2" t="s">
        <v>2</v>
      </c>
      <c r="E747">
        <f>_xlfn.IFNA(VLOOKUP(A747,'duo-out'!A$2:Q$5000,5,FALSE),B747)</f>
        <v>1</v>
      </c>
      <c r="F747">
        <v>2906.262435787</v>
      </c>
      <c r="G747" s="2" t="s">
        <v>20</v>
      </c>
      <c r="H747">
        <v>0</v>
      </c>
      <c r="I747">
        <v>1</v>
      </c>
      <c r="J747">
        <v>0.5</v>
      </c>
      <c r="K747">
        <v>1.5</v>
      </c>
      <c r="L747" s="7">
        <v>13.363050584631555</v>
      </c>
    </row>
    <row r="748" spans="1:12">
      <c r="A748" t="str">
        <f>C748&amp;"-"&amp;D748&amp;"-"&amp;G748&amp;"-"&amp;H748&amp;"-"&amp;K748</f>
        <v>13.5-f-X-1-0.5</v>
      </c>
      <c r="B748">
        <v>2</v>
      </c>
      <c r="C748">
        <v>13.5</v>
      </c>
      <c r="D748" s="2" t="s">
        <v>2</v>
      </c>
      <c r="E748">
        <f>_xlfn.IFNA(VLOOKUP(A748,'duo-out'!A$2:Q$5000,5,FALSE),B748)</f>
        <v>2</v>
      </c>
      <c r="F748">
        <v>5155.4342028359997</v>
      </c>
      <c r="G748" s="2" t="s">
        <v>20</v>
      </c>
      <c r="H748">
        <v>1</v>
      </c>
      <c r="I748">
        <v>1</v>
      </c>
      <c r="J748">
        <v>0.5</v>
      </c>
      <c r="K748">
        <v>0.5</v>
      </c>
      <c r="L748" s="7">
        <v>0.47779790896185409</v>
      </c>
    </row>
    <row r="749" spans="1:12">
      <c r="A749" t="str">
        <f>C749&amp;"-"&amp;D749&amp;"-"&amp;G749&amp;"-"&amp;H749&amp;"-"&amp;K749</f>
        <v>13.5-f-X-1-1.5</v>
      </c>
      <c r="B749">
        <v>2</v>
      </c>
      <c r="C749">
        <v>13.5</v>
      </c>
      <c r="D749" s="2" t="s">
        <v>2</v>
      </c>
      <c r="E749">
        <f>_xlfn.IFNA(VLOOKUP(A749,'duo-out'!A$2:Q$5000,5,FALSE),B749)</f>
        <v>2</v>
      </c>
      <c r="F749">
        <v>5528.653611406</v>
      </c>
      <c r="G749" s="2" t="s">
        <v>20</v>
      </c>
      <c r="H749">
        <v>1</v>
      </c>
      <c r="I749">
        <v>1</v>
      </c>
      <c r="J749">
        <v>0.5</v>
      </c>
      <c r="K749">
        <v>1.5</v>
      </c>
      <c r="L749" s="7">
        <v>0.27751129440548267</v>
      </c>
    </row>
    <row r="750" spans="1:12">
      <c r="A750" t="str">
        <f>C750&amp;"-"&amp;D750&amp;"-"&amp;G750&amp;"-"&amp;H750&amp;"-"&amp;K750</f>
        <v>13.5-f-X-2-0.5</v>
      </c>
      <c r="B750">
        <v>3</v>
      </c>
      <c r="C750">
        <v>13.5</v>
      </c>
      <c r="D750" s="2" t="s">
        <v>2</v>
      </c>
      <c r="E750">
        <f>_xlfn.IFNA(VLOOKUP(A750,'duo-out'!A$2:Q$5000,5,FALSE),B750)</f>
        <v>3</v>
      </c>
      <c r="F750">
        <v>7667.4440840630004</v>
      </c>
      <c r="G750" s="2" t="s">
        <v>20</v>
      </c>
      <c r="H750">
        <v>2</v>
      </c>
      <c r="I750">
        <v>1</v>
      </c>
      <c r="J750">
        <v>0.5</v>
      </c>
      <c r="K750">
        <v>0.5</v>
      </c>
      <c r="L750" s="7">
        <v>0.28307420994177984</v>
      </c>
    </row>
    <row r="751" spans="1:12">
      <c r="A751" t="str">
        <f>C751&amp;"-"&amp;D751&amp;"-"&amp;G751&amp;"-"&amp;H751&amp;"-"&amp;K751</f>
        <v>13.5-f-X-2-1.5</v>
      </c>
      <c r="B751">
        <v>3</v>
      </c>
      <c r="C751">
        <v>13.5</v>
      </c>
      <c r="D751" s="2" t="s">
        <v>2</v>
      </c>
      <c r="E751">
        <f>_xlfn.IFNA(VLOOKUP(A751,'duo-out'!A$2:Q$5000,5,FALSE),B751)</f>
        <v>3</v>
      </c>
      <c r="F751">
        <v>8025.9284357850001</v>
      </c>
      <c r="G751" s="2" t="s">
        <v>20</v>
      </c>
      <c r="H751">
        <v>2</v>
      </c>
      <c r="I751">
        <v>1</v>
      </c>
      <c r="J751">
        <v>0.5</v>
      </c>
      <c r="K751">
        <v>1.5</v>
      </c>
      <c r="L751" s="7">
        <v>0.16074271670993739</v>
      </c>
    </row>
    <row r="752" spans="1:12">
      <c r="A752" t="str">
        <f>C752&amp;"-"&amp;D752&amp;"-"&amp;G752&amp;"-"&amp;H752&amp;"-"&amp;K752</f>
        <v>13.5-f-X-3-0.5</v>
      </c>
      <c r="B752">
        <v>4</v>
      </c>
      <c r="C752">
        <v>13.5</v>
      </c>
      <c r="D752" s="2" t="s">
        <v>2</v>
      </c>
      <c r="E752">
        <f>_xlfn.IFNA(VLOOKUP(A752,'duo-out'!A$2:Q$5000,5,FALSE),B752)</f>
        <v>4</v>
      </c>
      <c r="F752">
        <v>10055.403202834999</v>
      </c>
      <c r="G752" s="2" t="s">
        <v>20</v>
      </c>
      <c r="H752">
        <v>3</v>
      </c>
      <c r="I752">
        <v>1</v>
      </c>
      <c r="J752">
        <v>0.5</v>
      </c>
      <c r="K752">
        <v>0.5</v>
      </c>
      <c r="L752" s="7">
        <v>0.33012337737083541</v>
      </c>
    </row>
    <row r="753" spans="1:12">
      <c r="A753" t="str">
        <f>C753&amp;"-"&amp;D753&amp;"-"&amp;G753&amp;"-"&amp;H753&amp;"-"&amp;K753</f>
        <v>13.5-f-X-3-1.5</v>
      </c>
      <c r="B753">
        <v>4</v>
      </c>
      <c r="C753">
        <v>13.5</v>
      </c>
      <c r="D753" s="2" t="s">
        <v>2</v>
      </c>
      <c r="E753">
        <f>_xlfn.IFNA(VLOOKUP(A753,'duo-out'!A$2:Q$5000,5,FALSE),B753)</f>
        <v>4</v>
      </c>
      <c r="F753">
        <v>10399.215611406</v>
      </c>
      <c r="G753" s="2" t="s">
        <v>20</v>
      </c>
      <c r="H753">
        <v>3</v>
      </c>
      <c r="I753">
        <v>1</v>
      </c>
      <c r="J753">
        <v>0.5</v>
      </c>
      <c r="K753">
        <v>1.5</v>
      </c>
      <c r="L753" s="7">
        <v>0.24137181026577068</v>
      </c>
    </row>
    <row r="754" spans="1:12">
      <c r="A754" t="str">
        <f>C754&amp;"-"&amp;D754&amp;"-"&amp;G754&amp;"-"&amp;H754&amp;"-"&amp;K754</f>
        <v>13.5-f-X-4-0.5</v>
      </c>
      <c r="B754">
        <v>5</v>
      </c>
      <c r="C754">
        <v>13.5</v>
      </c>
      <c r="D754" s="2" t="s">
        <v>2</v>
      </c>
      <c r="E754">
        <f>_xlfn.IFNA(VLOOKUP(A754,'duo-out'!A$2:Q$5000,5,FALSE),B754)</f>
        <v>5</v>
      </c>
      <c r="F754">
        <v>12320.089391772</v>
      </c>
      <c r="G754" s="2" t="s">
        <v>20</v>
      </c>
      <c r="H754">
        <v>4</v>
      </c>
      <c r="I754">
        <v>1</v>
      </c>
      <c r="J754">
        <v>0.5</v>
      </c>
      <c r="K754">
        <v>0.5</v>
      </c>
      <c r="L754" s="7">
        <v>0.1116877223337283</v>
      </c>
    </row>
    <row r="755" spans="1:12">
      <c r="A755" t="str">
        <f>C755&amp;"-"&amp;D755&amp;"-"&amp;G755&amp;"-"&amp;H755&amp;"-"&amp;K755</f>
        <v>13.5-f-X-4-1.5</v>
      </c>
      <c r="B755">
        <v>5</v>
      </c>
      <c r="C755">
        <v>13.5</v>
      </c>
      <c r="D755" s="2" t="s">
        <v>2</v>
      </c>
      <c r="E755">
        <f>_xlfn.IFNA(VLOOKUP(A755,'duo-out'!A$2:Q$5000,5,FALSE),B755)</f>
        <v>5</v>
      </c>
      <c r="F755">
        <v>12649.280476323</v>
      </c>
      <c r="G755" s="2" t="s">
        <v>20</v>
      </c>
      <c r="H755">
        <v>4</v>
      </c>
      <c r="I755">
        <v>1</v>
      </c>
      <c r="J755">
        <v>0.5</v>
      </c>
      <c r="K755">
        <v>1.5</v>
      </c>
      <c r="L755" s="7">
        <v>0.1420448626211494</v>
      </c>
    </row>
    <row r="756" spans="1:12">
      <c r="A756" t="str">
        <f>C756&amp;"-"&amp;D756&amp;"-"&amp;G756&amp;"-"&amp;H756&amp;"-"&amp;K756</f>
        <v>13.5-f-A-0-2.5</v>
      </c>
      <c r="B756">
        <v>251</v>
      </c>
      <c r="C756">
        <v>13.5</v>
      </c>
      <c r="D756" s="2" t="s">
        <v>2</v>
      </c>
      <c r="E756">
        <f>_xlfn.IFNA(VLOOKUP(A756,'duo-out'!A$2:Q$5000,5,FALSE),B756)</f>
        <v>251</v>
      </c>
      <c r="F756">
        <v>25761.350064164002</v>
      </c>
      <c r="G756" s="2" t="s">
        <v>25</v>
      </c>
      <c r="H756">
        <v>0</v>
      </c>
      <c r="I756">
        <v>2</v>
      </c>
      <c r="J756">
        <v>0.5</v>
      </c>
      <c r="K756">
        <v>2.5</v>
      </c>
      <c r="L756" s="7">
        <v>182.05642030260799</v>
      </c>
    </row>
    <row r="757" spans="1:12">
      <c r="A757" t="str">
        <f>C757&amp;"-"&amp;D757&amp;"-"&amp;G757&amp;"-"&amp;H757&amp;"-"&amp;K757</f>
        <v>13.5-f-A-0-1.5</v>
      </c>
      <c r="B757">
        <v>251</v>
      </c>
      <c r="C757">
        <v>13.5</v>
      </c>
      <c r="D757" s="2" t="s">
        <v>2</v>
      </c>
      <c r="E757">
        <f>_xlfn.IFNA(VLOOKUP(A757,'duo-out'!A$2:Q$5000,5,FALSE),B757)</f>
        <v>251</v>
      </c>
      <c r="F757">
        <v>26152.417710951609</v>
      </c>
      <c r="G757" s="2" t="s">
        <v>25</v>
      </c>
      <c r="H757">
        <v>0</v>
      </c>
      <c r="I757">
        <v>2</v>
      </c>
      <c r="J757">
        <v>0.5</v>
      </c>
      <c r="K757">
        <v>1.5</v>
      </c>
      <c r="L757" s="7">
        <v>158.29981373869799</v>
      </c>
    </row>
    <row r="758" spans="1:12">
      <c r="A758" t="str">
        <f>C758&amp;"-"&amp;D758&amp;"-"&amp;G758&amp;"-"&amp;H758&amp;"-"&amp;K758</f>
        <v>13.5-f-B-0-0.5</v>
      </c>
      <c r="B758">
        <v>51</v>
      </c>
      <c r="C758">
        <v>13.5</v>
      </c>
      <c r="D758" s="2" t="s">
        <v>2</v>
      </c>
      <c r="E758">
        <f>_xlfn.IFNA(VLOOKUP(A758,'duo-out'!A$2:Q$5000,5,FALSE),B758)</f>
        <v>51</v>
      </c>
      <c r="F758">
        <v>27925.528863686461</v>
      </c>
      <c r="G758" s="2" t="s">
        <v>21</v>
      </c>
      <c r="H758">
        <v>0</v>
      </c>
      <c r="I758">
        <v>0</v>
      </c>
      <c r="J758">
        <v>0.5</v>
      </c>
      <c r="K758">
        <v>0.5</v>
      </c>
      <c r="L758" s="7">
        <v>114.86983549970351</v>
      </c>
    </row>
    <row r="759" spans="1:12">
      <c r="A759" t="str">
        <f>C759&amp;"-"&amp;D759&amp;"-"&amp;G759&amp;"-"&amp;H759&amp;"-"&amp;K759</f>
        <v>13.5-f-A-1-2.5</v>
      </c>
      <c r="B759">
        <v>252</v>
      </c>
      <c r="C759">
        <v>13.5</v>
      </c>
      <c r="D759" s="2" t="s">
        <v>2</v>
      </c>
      <c r="E759">
        <f>_xlfn.IFNA(VLOOKUP(A759,'duo-out'!A$2:Q$5000,5,FALSE),B759)</f>
        <v>252</v>
      </c>
      <c r="F759">
        <v>28378.571628901111</v>
      </c>
      <c r="G759" s="2" t="s">
        <v>25</v>
      </c>
      <c r="H759">
        <v>1</v>
      </c>
      <c r="I759">
        <v>2</v>
      </c>
      <c r="J759">
        <v>0.5</v>
      </c>
      <c r="K759">
        <v>2.5</v>
      </c>
      <c r="L759" s="7">
        <v>1.300089395019175</v>
      </c>
    </row>
    <row r="760" spans="1:12">
      <c r="A760" t="str">
        <f>C760&amp;"-"&amp;D760&amp;"-"&amp;G760&amp;"-"&amp;H760&amp;"-"&amp;K760</f>
        <v>13.5-f-A-1-1.5</v>
      </c>
      <c r="B760">
        <v>252</v>
      </c>
      <c r="C760">
        <v>13.5</v>
      </c>
      <c r="D760" s="2" t="s">
        <v>2</v>
      </c>
      <c r="E760">
        <f>_xlfn.IFNA(VLOOKUP(A760,'duo-out'!A$2:Q$5000,5,FALSE),B760)</f>
        <v>252</v>
      </c>
      <c r="F760">
        <v>28750.441642613376</v>
      </c>
      <c r="G760" s="2" t="s">
        <v>25</v>
      </c>
      <c r="H760">
        <v>1</v>
      </c>
      <c r="I760">
        <v>2</v>
      </c>
      <c r="J760">
        <v>0.5</v>
      </c>
      <c r="K760">
        <v>1.5</v>
      </c>
      <c r="L760" s="7">
        <v>1.2526891905583848</v>
      </c>
    </row>
    <row r="761" spans="1:12">
      <c r="A761" t="str">
        <f>C761&amp;"-"&amp;D761&amp;"-"&amp;G761&amp;"-"&amp;H761&amp;"-"&amp;K761</f>
        <v>13.5-f-B-1-0.5</v>
      </c>
      <c r="B761">
        <v>52</v>
      </c>
      <c r="C761">
        <v>13.5</v>
      </c>
      <c r="D761" s="2" t="s">
        <v>2</v>
      </c>
      <c r="E761">
        <f>_xlfn.IFNA(VLOOKUP(A761,'duo-out'!A$2:Q$5000,5,FALSE),B761)</f>
        <v>52</v>
      </c>
      <c r="F761">
        <v>29396.957886265005</v>
      </c>
      <c r="G761" s="2" t="s">
        <v>21</v>
      </c>
      <c r="H761">
        <v>1</v>
      </c>
      <c r="I761">
        <v>0</v>
      </c>
      <c r="J761">
        <v>0.5</v>
      </c>
      <c r="K761">
        <v>0.5</v>
      </c>
      <c r="L761" s="7">
        <v>0.96593632892484571</v>
      </c>
    </row>
    <row r="762" spans="1:12">
      <c r="A762" t="str">
        <f>C762&amp;"-"&amp;D762&amp;"-"&amp;G762&amp;"-"&amp;H762&amp;"-"&amp;K762</f>
        <v>13.5-f-A-2-2.5</v>
      </c>
      <c r="B762">
        <v>253</v>
      </c>
      <c r="C762">
        <v>13.5</v>
      </c>
      <c r="D762" s="2" t="s">
        <v>2</v>
      </c>
      <c r="E762">
        <f>_xlfn.IFNA(VLOOKUP(A762,'duo-out'!A$2:Q$5000,5,FALSE),B762)</f>
        <v>253</v>
      </c>
      <c r="F762">
        <v>30791.259401079715</v>
      </c>
      <c r="G762" s="2" t="s">
        <v>25</v>
      </c>
      <c r="H762">
        <v>2</v>
      </c>
      <c r="I762">
        <v>2</v>
      </c>
      <c r="J762">
        <v>0.5</v>
      </c>
      <c r="K762">
        <v>2.5</v>
      </c>
      <c r="L762" s="7">
        <v>0.87282200217602857</v>
      </c>
    </row>
    <row r="763" spans="1:12">
      <c r="A763" t="str">
        <f>C763&amp;"-"&amp;D763&amp;"-"&amp;G763&amp;"-"&amp;H763&amp;"-"&amp;K763</f>
        <v>13.5-f-A-2-1.5</v>
      </c>
      <c r="B763">
        <v>253</v>
      </c>
      <c r="C763">
        <v>13.5</v>
      </c>
      <c r="D763" s="2" t="s">
        <v>2</v>
      </c>
      <c r="E763">
        <f>_xlfn.IFNA(VLOOKUP(A763,'duo-out'!A$2:Q$5000,5,FALSE),B763)</f>
        <v>253</v>
      </c>
      <c r="F763">
        <v>31141.764026320834</v>
      </c>
      <c r="G763" s="2" t="s">
        <v>25</v>
      </c>
      <c r="H763">
        <v>2</v>
      </c>
      <c r="I763">
        <v>2</v>
      </c>
      <c r="J763">
        <v>0.5</v>
      </c>
      <c r="K763">
        <v>1.5</v>
      </c>
      <c r="L763" s="7">
        <v>0.87282200217602857</v>
      </c>
    </row>
    <row r="764" spans="1:12">
      <c r="A764" t="str">
        <f>C764&amp;"-"&amp;D764&amp;"-"&amp;G764&amp;"-"&amp;H764&amp;"-"&amp;K764</f>
        <v>13.5-f-A-3-1.5</v>
      </c>
      <c r="B764">
        <v>254</v>
      </c>
      <c r="C764">
        <v>13.5</v>
      </c>
      <c r="D764" s="2" t="s">
        <v>2</v>
      </c>
      <c r="E764">
        <f>_xlfn.IFNA(VLOOKUP(A764,'duo-out'!A$2:Q$5000,5,FALSE),B764)</f>
        <v>254</v>
      </c>
      <c r="F764">
        <v>33307.227435784996</v>
      </c>
      <c r="G764" s="2" t="s">
        <v>25</v>
      </c>
      <c r="H764">
        <v>3</v>
      </c>
      <c r="I764">
        <v>2</v>
      </c>
      <c r="J764">
        <v>0.5</v>
      </c>
      <c r="K764">
        <v>1.5</v>
      </c>
      <c r="L764" s="7">
        <v>0.8122523963562357</v>
      </c>
    </row>
    <row r="765" spans="1:12">
      <c r="A765" t="str">
        <f>C765&amp;"-"&amp;D765&amp;"-"&amp;G765&amp;"-"&amp;H765&amp;"-"&amp;K765</f>
        <v>13.5-f-C-0-0.5</v>
      </c>
      <c r="B765">
        <v>101</v>
      </c>
      <c r="C765">
        <v>13.5</v>
      </c>
      <c r="D765" s="2" t="s">
        <v>2</v>
      </c>
      <c r="E765">
        <f>_xlfn.IFNA(VLOOKUP(A765,'duo-out'!A$2:Q$5000,5,FALSE),B765)</f>
        <v>101</v>
      </c>
      <c r="F765">
        <v>34701.104052684881</v>
      </c>
      <c r="G765" s="2" t="s">
        <v>22</v>
      </c>
      <c r="H765">
        <v>0</v>
      </c>
      <c r="I765">
        <v>0</v>
      </c>
      <c r="J765">
        <v>0.5</v>
      </c>
      <c r="K765">
        <v>0.5</v>
      </c>
      <c r="L765" s="7">
        <v>218.67241478865563</v>
      </c>
    </row>
    <row r="766" spans="1:12">
      <c r="A766" t="str">
        <f>C766&amp;"-"&amp;D766&amp;"-"&amp;G766&amp;"-"&amp;H766&amp;"-"&amp;K766</f>
        <v>13.5-f-A-4-2.5</v>
      </c>
      <c r="B766">
        <v>255</v>
      </c>
      <c r="C766">
        <v>13.5</v>
      </c>
      <c r="D766" s="2" t="s">
        <v>2</v>
      </c>
      <c r="E766">
        <f>_xlfn.IFNA(VLOOKUP(A766,'duo-out'!A$2:Q$5000,5,FALSE),B766)</f>
        <v>255</v>
      </c>
      <c r="F766">
        <v>34887.223250964998</v>
      </c>
      <c r="G766" s="2" t="s">
        <v>25</v>
      </c>
      <c r="H766">
        <v>4</v>
      </c>
      <c r="I766">
        <v>2</v>
      </c>
      <c r="J766">
        <v>0.5</v>
      </c>
      <c r="K766">
        <v>2.5</v>
      </c>
      <c r="L766" s="7">
        <v>0.76818088824663155</v>
      </c>
    </row>
    <row r="767" spans="1:12">
      <c r="A767" t="str">
        <f>C767&amp;"-"&amp;D767&amp;"-"&amp;G767&amp;"-"&amp;H767&amp;"-"&amp;K767</f>
        <v>13.5-f-A-5-2.5</v>
      </c>
      <c r="B767">
        <v>256</v>
      </c>
      <c r="C767">
        <v>13.5</v>
      </c>
      <c r="D767" s="2" t="s">
        <v>2</v>
      </c>
      <c r="E767">
        <f>_xlfn.IFNA(VLOOKUP(A767,'duo-out'!A$2:Q$5000,5,FALSE),B767)</f>
        <v>256</v>
      </c>
      <c r="F767">
        <v>36478.062089083498</v>
      </c>
      <c r="G767" s="2" t="s">
        <v>25</v>
      </c>
      <c r="H767">
        <v>5</v>
      </c>
      <c r="I767">
        <v>2</v>
      </c>
      <c r="J767">
        <v>0.5</v>
      </c>
      <c r="K767">
        <v>2.5</v>
      </c>
      <c r="L767" s="7">
        <v>0.73395289278439235</v>
      </c>
    </row>
    <row r="768" spans="1:12">
      <c r="A768" t="str">
        <f>C768&amp;"-"&amp;D768&amp;"-"&amp;G768&amp;"-"&amp;H768&amp;"-"&amp;K768</f>
        <v>13.5-f-C-1-0.5</v>
      </c>
      <c r="B768">
        <v>102</v>
      </c>
      <c r="C768">
        <v>13.5</v>
      </c>
      <c r="D768" s="2" t="s">
        <v>2</v>
      </c>
      <c r="E768">
        <f>_xlfn.IFNA(VLOOKUP(A768,'duo-out'!A$2:Q$5000,5,FALSE),B768)</f>
        <v>102</v>
      </c>
      <c r="F768">
        <v>37151.579530743671</v>
      </c>
      <c r="G768" s="2" t="s">
        <v>22</v>
      </c>
      <c r="H768">
        <v>1</v>
      </c>
      <c r="I768">
        <v>0</v>
      </c>
      <c r="J768">
        <v>0.5</v>
      </c>
      <c r="K768">
        <v>0.5</v>
      </c>
      <c r="L768" s="7">
        <v>1.5309059120638666</v>
      </c>
    </row>
    <row r="769" spans="1:12">
      <c r="A769" t="str">
        <f>C769&amp;"-"&amp;D769&amp;"-"&amp;G769&amp;"-"&amp;H769&amp;"-"&amp;K769</f>
        <v>13.5-f-C-2-0.5</v>
      </c>
      <c r="B769">
        <v>103</v>
      </c>
      <c r="C769">
        <v>13.5</v>
      </c>
      <c r="D769" s="2" t="s">
        <v>2</v>
      </c>
      <c r="E769">
        <f>_xlfn.IFNA(VLOOKUP(A769,'duo-out'!A$2:Q$5000,5,FALSE),B769)</f>
        <v>103</v>
      </c>
      <c r="F769">
        <v>39313.471276518998</v>
      </c>
      <c r="G769" s="2" t="s">
        <v>22</v>
      </c>
      <c r="H769">
        <v>2</v>
      </c>
      <c r="I769">
        <v>0</v>
      </c>
      <c r="J769">
        <v>0.5</v>
      </c>
      <c r="K769">
        <v>0.5</v>
      </c>
      <c r="L769" s="7">
        <v>0.87282200217602857</v>
      </c>
    </row>
    <row r="770" spans="1:12">
      <c r="A770" t="str">
        <f>C770&amp;"-"&amp;D770&amp;"-"&amp;G770&amp;"-"&amp;H770&amp;"-"&amp;K770</f>
        <v>14.5-e-X-0-0.5</v>
      </c>
      <c r="B770">
        <v>1</v>
      </c>
      <c r="C770">
        <v>14.5</v>
      </c>
      <c r="D770" s="2" t="s">
        <v>1</v>
      </c>
      <c r="E770">
        <f>_xlfn.IFNA(VLOOKUP(A770,'duo-out'!A$2:Q$5000,5,FALSE),B770)</f>
        <v>1</v>
      </c>
      <c r="F770">
        <v>2906.610760218</v>
      </c>
      <c r="G770" s="2" t="s">
        <v>20</v>
      </c>
      <c r="H770">
        <v>0</v>
      </c>
      <c r="I770">
        <v>1</v>
      </c>
      <c r="J770">
        <v>0.5</v>
      </c>
      <c r="K770">
        <v>0.5</v>
      </c>
      <c r="L770" s="7">
        <v>20.345555852140691</v>
      </c>
    </row>
    <row r="771" spans="1:12">
      <c r="A771" t="str">
        <f>C771&amp;"-"&amp;D771&amp;"-"&amp;G771&amp;"-"&amp;H771&amp;"-"&amp;K771</f>
        <v>14.5-e-X-0-1.5</v>
      </c>
      <c r="B771">
        <v>1</v>
      </c>
      <c r="C771">
        <v>14.5</v>
      </c>
      <c r="D771" s="2" t="s">
        <v>1</v>
      </c>
      <c r="E771">
        <f>_xlfn.IFNA(VLOOKUP(A771,'duo-out'!A$2:Q$5000,5,FALSE),B771)</f>
        <v>1</v>
      </c>
      <c r="F771">
        <v>3304.6697206560002</v>
      </c>
      <c r="G771" s="2" t="s">
        <v>20</v>
      </c>
      <c r="H771">
        <v>0</v>
      </c>
      <c r="I771">
        <v>1</v>
      </c>
      <c r="J771">
        <v>0.5</v>
      </c>
      <c r="K771">
        <v>1.5</v>
      </c>
      <c r="L771" s="7">
        <v>15.582006778460075</v>
      </c>
    </row>
    <row r="772" spans="1:12">
      <c r="A772" t="str">
        <f>C772&amp;"-"&amp;D772&amp;"-"&amp;G772&amp;"-"&amp;H772&amp;"-"&amp;K772</f>
        <v>14.5-e-X-1-0.5</v>
      </c>
      <c r="B772">
        <v>2</v>
      </c>
      <c r="C772">
        <v>14.5</v>
      </c>
      <c r="D772" s="2" t="s">
        <v>1</v>
      </c>
      <c r="E772">
        <f>_xlfn.IFNA(VLOOKUP(A772,'duo-out'!A$2:Q$5000,5,FALSE),B772)</f>
        <v>2</v>
      </c>
      <c r="F772">
        <v>5529.0126392154998</v>
      </c>
      <c r="G772" s="2" t="s">
        <v>20</v>
      </c>
      <c r="H772">
        <v>1</v>
      </c>
      <c r="I772">
        <v>1</v>
      </c>
      <c r="J772">
        <v>0.5</v>
      </c>
      <c r="K772">
        <v>0.5</v>
      </c>
      <c r="L772" s="7">
        <v>1.8388084971065388</v>
      </c>
    </row>
    <row r="773" spans="1:12">
      <c r="A773" t="str">
        <f>C773&amp;"-"&amp;D773&amp;"-"&amp;G773&amp;"-"&amp;H773&amp;"-"&amp;K773</f>
        <v>14.5-e-X-1-1.5</v>
      </c>
      <c r="B773">
        <v>2</v>
      </c>
      <c r="C773">
        <v>14.5</v>
      </c>
      <c r="D773" s="2" t="s">
        <v>1</v>
      </c>
      <c r="E773">
        <f>_xlfn.IFNA(VLOOKUP(A773,'duo-out'!A$2:Q$5000,5,FALSE),B773)</f>
        <v>2</v>
      </c>
      <c r="F773">
        <v>5911.8026294609999</v>
      </c>
      <c r="G773" s="2" t="s">
        <v>20</v>
      </c>
      <c r="H773">
        <v>1</v>
      </c>
      <c r="I773">
        <v>1</v>
      </c>
      <c r="J773">
        <v>0.5</v>
      </c>
      <c r="K773">
        <v>1.5</v>
      </c>
      <c r="L773" s="7">
        <v>0.23358680142136506</v>
      </c>
    </row>
    <row r="774" spans="1:12">
      <c r="A774" t="str">
        <f>C774&amp;"-"&amp;D774&amp;"-"&amp;G774&amp;"-"&amp;H774&amp;"-"&amp;K774</f>
        <v>14.5-e-X-2-0.5</v>
      </c>
      <c r="B774">
        <v>3</v>
      </c>
      <c r="C774">
        <v>14.5</v>
      </c>
      <c r="D774" s="2" t="s">
        <v>1</v>
      </c>
      <c r="E774">
        <f>_xlfn.IFNA(VLOOKUP(A774,'duo-out'!A$2:Q$5000,5,FALSE),B774)</f>
        <v>3</v>
      </c>
      <c r="F774">
        <v>8026.253760218</v>
      </c>
      <c r="G774" s="2" t="s">
        <v>20</v>
      </c>
      <c r="H774">
        <v>2</v>
      </c>
      <c r="I774">
        <v>1</v>
      </c>
      <c r="J774">
        <v>0.5</v>
      </c>
      <c r="K774">
        <v>0.5</v>
      </c>
      <c r="L774" s="7">
        <v>0.41268765361227017</v>
      </c>
    </row>
    <row r="775" spans="1:12">
      <c r="A775" t="str">
        <f>C775&amp;"-"&amp;D775&amp;"-"&amp;G775&amp;"-"&amp;H775&amp;"-"&amp;K775</f>
        <v>14.5-e-X-2-1.5</v>
      </c>
      <c r="B775">
        <v>3</v>
      </c>
      <c r="C775">
        <v>14.5</v>
      </c>
      <c r="D775" s="2" t="s">
        <v>1</v>
      </c>
      <c r="E775">
        <f>_xlfn.IFNA(VLOOKUP(A775,'duo-out'!A$2:Q$5000,5,FALSE),B775)</f>
        <v>3</v>
      </c>
      <c r="F775">
        <v>8393.8287206589994</v>
      </c>
      <c r="G775" s="2" t="s">
        <v>20</v>
      </c>
      <c r="H775">
        <v>2</v>
      </c>
      <c r="I775">
        <v>1</v>
      </c>
      <c r="J775">
        <v>0.5</v>
      </c>
      <c r="K775">
        <v>1.5</v>
      </c>
      <c r="L775" s="7">
        <v>0.19465514131166017</v>
      </c>
    </row>
    <row r="776" spans="1:12">
      <c r="A776" t="str">
        <f>C776&amp;"-"&amp;D776&amp;"-"&amp;G776&amp;"-"&amp;H776&amp;"-"&amp;K776</f>
        <v>14.5-e-X-3-0.5</v>
      </c>
      <c r="B776">
        <v>4</v>
      </c>
      <c r="C776">
        <v>14.5</v>
      </c>
      <c r="D776" s="2" t="s">
        <v>1</v>
      </c>
      <c r="E776">
        <f>_xlfn.IFNA(VLOOKUP(A776,'duo-out'!A$2:Q$5000,5,FALSE),B776)</f>
        <v>4</v>
      </c>
      <c r="F776">
        <v>10399.539332072</v>
      </c>
      <c r="G776" s="2" t="s">
        <v>20</v>
      </c>
      <c r="H776">
        <v>3</v>
      </c>
      <c r="I776">
        <v>1</v>
      </c>
      <c r="J776">
        <v>0.5</v>
      </c>
      <c r="K776">
        <v>0.5</v>
      </c>
      <c r="L776" s="7">
        <v>0.21601019668230831</v>
      </c>
    </row>
    <row r="777" spans="1:12">
      <c r="A777" t="str">
        <f>C777&amp;"-"&amp;D777&amp;"-"&amp;G777&amp;"-"&amp;H777&amp;"-"&amp;K777</f>
        <v>14.5-e-X-3-1.5</v>
      </c>
      <c r="B777">
        <v>4</v>
      </c>
      <c r="C777">
        <v>14.5</v>
      </c>
      <c r="D777" s="2" t="s">
        <v>1</v>
      </c>
      <c r="E777">
        <f>_xlfn.IFNA(VLOOKUP(A777,'duo-out'!A$2:Q$5000,5,FALSE),B777)</f>
        <v>4</v>
      </c>
      <c r="F777">
        <v>10751.99827652</v>
      </c>
      <c r="G777" s="2" t="s">
        <v>20</v>
      </c>
      <c r="H777">
        <v>3</v>
      </c>
      <c r="I777">
        <v>1</v>
      </c>
      <c r="J777">
        <v>0.5</v>
      </c>
      <c r="K777">
        <v>1.5</v>
      </c>
      <c r="L777" s="7">
        <v>0.24251137017945085</v>
      </c>
    </row>
    <row r="778" spans="1:12">
      <c r="A778" t="str">
        <f>C778&amp;"-"&amp;D778&amp;"-"&amp;G778&amp;"-"&amp;H778&amp;"-"&amp;K778</f>
        <v>14.5-e-X-4-0.5</v>
      </c>
      <c r="B778">
        <v>5</v>
      </c>
      <c r="C778">
        <v>14.5</v>
      </c>
      <c r="D778" s="2" t="s">
        <v>1</v>
      </c>
      <c r="E778">
        <f>_xlfn.IFNA(VLOOKUP(A778,'duo-out'!A$2:Q$5000,5,FALSE),B778)</f>
        <v>5</v>
      </c>
      <c r="F778">
        <v>12649.568860219</v>
      </c>
      <c r="G778" s="2" t="s">
        <v>20</v>
      </c>
      <c r="H778">
        <v>4</v>
      </c>
      <c r="I778">
        <v>1</v>
      </c>
      <c r="J778">
        <v>0.5</v>
      </c>
      <c r="K778">
        <v>0.5</v>
      </c>
      <c r="L778" s="7">
        <v>0.10991685219396817</v>
      </c>
    </row>
    <row r="779" spans="1:12">
      <c r="A779" t="str">
        <f>C779&amp;"-"&amp;D779&amp;"-"&amp;G779&amp;"-"&amp;H779&amp;"-"&amp;K779</f>
        <v>14.5-e-X-4-1.5</v>
      </c>
      <c r="B779">
        <v>5</v>
      </c>
      <c r="C779">
        <v>14.5</v>
      </c>
      <c r="D779" s="2" t="s">
        <v>1</v>
      </c>
      <c r="E779">
        <f>_xlfn.IFNA(VLOOKUP(A779,'duo-out'!A$2:Q$5000,5,FALSE),B779)</f>
        <v>5</v>
      </c>
      <c r="F779">
        <v>12986.935720658999</v>
      </c>
      <c r="G779" s="2" t="s">
        <v>20</v>
      </c>
      <c r="H779">
        <v>4</v>
      </c>
      <c r="I779">
        <v>1</v>
      </c>
      <c r="J779">
        <v>0.5</v>
      </c>
      <c r="K779">
        <v>1.5</v>
      </c>
      <c r="L779" s="7">
        <v>0.12963704236728915</v>
      </c>
    </row>
    <row r="780" spans="1:12">
      <c r="A780" t="str">
        <f>C780&amp;"-"&amp;D780&amp;"-"&amp;G780&amp;"-"&amp;H780&amp;"-"&amp;K780</f>
        <v>14.5-e-A-0-2.5</v>
      </c>
      <c r="B780">
        <v>251</v>
      </c>
      <c r="C780">
        <v>14.5</v>
      </c>
      <c r="D780" s="2" t="s">
        <v>1</v>
      </c>
      <c r="E780">
        <f>_xlfn.IFNA(VLOOKUP(A780,'duo-out'!A$2:Q$5000,5,FALSE),B780)</f>
        <v>251</v>
      </c>
      <c r="F780">
        <v>26152.703523457094</v>
      </c>
      <c r="G780" s="2" t="s">
        <v>25</v>
      </c>
      <c r="H780">
        <v>0</v>
      </c>
      <c r="I780">
        <v>2</v>
      </c>
      <c r="J780">
        <v>0.5</v>
      </c>
      <c r="K780">
        <v>2.5</v>
      </c>
      <c r="L780" s="7">
        <v>153.88040221688354</v>
      </c>
    </row>
    <row r="781" spans="1:12">
      <c r="A781" t="str">
        <f>C781&amp;"-"&amp;D781&amp;"-"&amp;G781&amp;"-"&amp;H781&amp;"-"&amp;K781</f>
        <v>14.5-e-A-0-1.5</v>
      </c>
      <c r="B781">
        <v>251</v>
      </c>
      <c r="C781">
        <v>14.5</v>
      </c>
      <c r="D781" s="2" t="s">
        <v>1</v>
      </c>
      <c r="E781">
        <f>_xlfn.IFNA(VLOOKUP(A781,'duo-out'!A$2:Q$5000,5,FALSE),B781)</f>
        <v>251</v>
      </c>
      <c r="F781">
        <v>26569.042611024775</v>
      </c>
      <c r="G781" s="2" t="s">
        <v>25</v>
      </c>
      <c r="H781">
        <v>0</v>
      </c>
      <c r="I781">
        <v>2</v>
      </c>
      <c r="J781">
        <v>0.5</v>
      </c>
      <c r="K781">
        <v>1.5</v>
      </c>
      <c r="L781" s="7">
        <v>182.05642030260799</v>
      </c>
    </row>
    <row r="782" spans="1:12">
      <c r="A782" t="str">
        <f>C782&amp;"-"&amp;D782&amp;"-"&amp;G782&amp;"-"&amp;H782&amp;"-"&amp;K782</f>
        <v>14.5-e-B-0-0.5</v>
      </c>
      <c r="B782">
        <v>51</v>
      </c>
      <c r="C782">
        <v>14.5</v>
      </c>
      <c r="D782" s="2" t="s">
        <v>1</v>
      </c>
      <c r="E782">
        <f>_xlfn.IFNA(VLOOKUP(A782,'duo-out'!A$2:Q$5000,5,FALSE),B782)</f>
        <v>51</v>
      </c>
      <c r="F782">
        <v>28603.537758756571</v>
      </c>
      <c r="G782" s="2" t="s">
        <v>21</v>
      </c>
      <c r="H782">
        <v>0</v>
      </c>
      <c r="I782">
        <v>0</v>
      </c>
      <c r="J782">
        <v>0.5</v>
      </c>
      <c r="K782">
        <v>0.5</v>
      </c>
      <c r="L782" s="7">
        <v>114.86983549970351</v>
      </c>
    </row>
    <row r="783" spans="1:12">
      <c r="A783" t="str">
        <f>C783&amp;"-"&amp;D783&amp;"-"&amp;G783&amp;"-"&amp;H783&amp;"-"&amp;K783</f>
        <v>14.5-e-A-1-2.5</v>
      </c>
      <c r="B783">
        <v>252</v>
      </c>
      <c r="C783">
        <v>14.5</v>
      </c>
      <c r="D783" s="2" t="s">
        <v>1</v>
      </c>
      <c r="E783">
        <f>_xlfn.IFNA(VLOOKUP(A783,'duo-out'!A$2:Q$5000,5,FALSE),B783)</f>
        <v>252</v>
      </c>
      <c r="F783">
        <v>28750.71280973457</v>
      </c>
      <c r="G783" s="2" t="s">
        <v>25</v>
      </c>
      <c r="H783">
        <v>1</v>
      </c>
      <c r="I783">
        <v>2</v>
      </c>
      <c r="J783">
        <v>0.5</v>
      </c>
      <c r="K783">
        <v>2.5</v>
      </c>
      <c r="L783" s="7">
        <v>1.3807809860679094</v>
      </c>
    </row>
    <row r="784" spans="1:12">
      <c r="A784" t="str">
        <f>C784&amp;"-"&amp;D784&amp;"-"&amp;G784&amp;"-"&amp;H784&amp;"-"&amp;K784</f>
        <v>14.5-e-A-1-1.5</v>
      </c>
      <c r="B784">
        <v>252</v>
      </c>
      <c r="C784">
        <v>14.5</v>
      </c>
      <c r="D784" s="2" t="s">
        <v>1</v>
      </c>
      <c r="E784">
        <f>_xlfn.IFNA(VLOOKUP(A784,'duo-out'!A$2:Q$5000,5,FALSE),B784)</f>
        <v>252</v>
      </c>
      <c r="F784">
        <v>29146.396101331251</v>
      </c>
      <c r="G784" s="2" t="s">
        <v>25</v>
      </c>
      <c r="H784">
        <v>1</v>
      </c>
      <c r="I784">
        <v>2</v>
      </c>
      <c r="J784">
        <v>0.5</v>
      </c>
      <c r="K784">
        <v>1.5</v>
      </c>
      <c r="L784" s="7">
        <v>1.5309059120638666</v>
      </c>
    </row>
    <row r="785" spans="1:12">
      <c r="A785" t="str">
        <f>C785&amp;"-"&amp;D785&amp;"-"&amp;G785&amp;"-"&amp;H785&amp;"-"&amp;K785</f>
        <v>14.5-e-A-2-2.5</v>
      </c>
      <c r="B785">
        <v>253</v>
      </c>
      <c r="C785">
        <v>14.5</v>
      </c>
      <c r="D785" s="2" t="s">
        <v>1</v>
      </c>
      <c r="E785">
        <f>_xlfn.IFNA(VLOOKUP(A785,'duo-out'!A$2:Q$5000,5,FALSE),B785)</f>
        <v>253</v>
      </c>
      <c r="F785">
        <v>31142.204916696999</v>
      </c>
      <c r="G785" s="2" t="s">
        <v>25</v>
      </c>
      <c r="H785">
        <v>2</v>
      </c>
      <c r="I785">
        <v>2</v>
      </c>
      <c r="J785">
        <v>0.5</v>
      </c>
      <c r="K785">
        <v>2.5</v>
      </c>
      <c r="L785" s="7">
        <v>0.87282200217602857</v>
      </c>
    </row>
    <row r="786" spans="1:12">
      <c r="A786" t="str">
        <f>C786&amp;"-"&amp;D786&amp;"-"&amp;G786&amp;"-"&amp;H786&amp;"-"&amp;K786</f>
        <v>14.5-e-A-2-1.5</v>
      </c>
      <c r="B786">
        <v>253</v>
      </c>
      <c r="C786">
        <v>14.5</v>
      </c>
      <c r="D786" s="2" t="s">
        <v>1</v>
      </c>
      <c r="E786">
        <f>_xlfn.IFNA(VLOOKUP(A786,'duo-out'!A$2:Q$5000,5,FALSE),B786)</f>
        <v>253</v>
      </c>
      <c r="F786">
        <v>31513.576965061573</v>
      </c>
      <c r="G786" s="2" t="s">
        <v>25</v>
      </c>
      <c r="H786">
        <v>2</v>
      </c>
      <c r="I786">
        <v>2</v>
      </c>
      <c r="J786">
        <v>0.5</v>
      </c>
      <c r="K786">
        <v>1.5</v>
      </c>
      <c r="L786" s="7">
        <v>0.87282200217602857</v>
      </c>
    </row>
    <row r="787" spans="1:12">
      <c r="A787" t="str">
        <f>C787&amp;"-"&amp;D787&amp;"-"&amp;G787&amp;"-"&amp;H787&amp;"-"&amp;K787</f>
        <v>14.5-e-A-3-2.5</v>
      </c>
      <c r="B787">
        <v>254</v>
      </c>
      <c r="C787">
        <v>14.5</v>
      </c>
      <c r="D787" s="2" t="s">
        <v>1</v>
      </c>
      <c r="E787">
        <f>_xlfn.IFNA(VLOOKUP(A787,'duo-out'!A$2:Q$5000,5,FALSE),B787)</f>
        <v>254</v>
      </c>
      <c r="F787">
        <v>33299.925830805994</v>
      </c>
      <c r="G787" s="2" t="s">
        <v>25</v>
      </c>
      <c r="H787">
        <v>3</v>
      </c>
      <c r="I787">
        <v>2</v>
      </c>
      <c r="J787">
        <v>0.5</v>
      </c>
      <c r="K787">
        <v>2.5</v>
      </c>
      <c r="L787" s="7">
        <v>0.8122523963562357</v>
      </c>
    </row>
    <row r="788" spans="1:12">
      <c r="A788" t="str">
        <f>C788&amp;"-"&amp;D788&amp;"-"&amp;G788&amp;"-"&amp;H788&amp;"-"&amp;K788</f>
        <v>14.5-e-A-3-1.5</v>
      </c>
      <c r="B788">
        <v>254</v>
      </c>
      <c r="C788">
        <v>14.5</v>
      </c>
      <c r="D788" s="2" t="s">
        <v>1</v>
      </c>
      <c r="E788">
        <f>_xlfn.IFNA(VLOOKUP(A788,'duo-out'!A$2:Q$5000,5,FALSE),B788)</f>
        <v>254</v>
      </c>
      <c r="F788">
        <v>33646.357435785001</v>
      </c>
      <c r="G788" s="2" t="s">
        <v>25</v>
      </c>
      <c r="H788">
        <v>3</v>
      </c>
      <c r="I788">
        <v>2</v>
      </c>
      <c r="J788">
        <v>0.5</v>
      </c>
      <c r="K788">
        <v>1.5</v>
      </c>
      <c r="L788" s="7">
        <v>0.8122523963562357</v>
      </c>
    </row>
    <row r="789" spans="1:12">
      <c r="A789" t="str">
        <f>C789&amp;"-"&amp;D789&amp;"-"&amp;G789&amp;"-"&amp;H789&amp;"-"&amp;K789</f>
        <v>14.5-e-C-0-0.5</v>
      </c>
      <c r="B789">
        <v>101</v>
      </c>
      <c r="C789">
        <v>14.5</v>
      </c>
      <c r="D789" s="2" t="s">
        <v>1</v>
      </c>
      <c r="E789">
        <f>_xlfn.IFNA(VLOOKUP(A789,'duo-out'!A$2:Q$5000,5,FALSE),B789)</f>
        <v>101</v>
      </c>
      <c r="F789">
        <v>34701.704753771497</v>
      </c>
      <c r="G789" s="2" t="s">
        <v>22</v>
      </c>
      <c r="H789">
        <v>0</v>
      </c>
      <c r="I789">
        <v>0</v>
      </c>
      <c r="J789">
        <v>0.5</v>
      </c>
      <c r="K789">
        <v>0.5</v>
      </c>
      <c r="L789" s="7">
        <v>182.05642030260799</v>
      </c>
    </row>
    <row r="790" spans="1:12">
      <c r="A790" t="str">
        <f>C790&amp;"-"&amp;D790&amp;"-"&amp;G790&amp;"-"&amp;H790&amp;"-"&amp;K790</f>
        <v>14.5-e-A-4-2.5</v>
      </c>
      <c r="B790">
        <v>255</v>
      </c>
      <c r="C790">
        <v>14.5</v>
      </c>
      <c r="D790" s="2" t="s">
        <v>1</v>
      </c>
      <c r="E790">
        <f>_xlfn.IFNA(VLOOKUP(A790,'duo-out'!A$2:Q$5000,5,FALSE),B790)</f>
        <v>255</v>
      </c>
      <c r="F790">
        <v>35184.7322915185</v>
      </c>
      <c r="G790" s="2" t="s">
        <v>25</v>
      </c>
      <c r="H790">
        <v>4</v>
      </c>
      <c r="I790">
        <v>2</v>
      </c>
      <c r="J790">
        <v>0.5</v>
      </c>
      <c r="K790">
        <v>2.5</v>
      </c>
      <c r="L790" s="7">
        <v>0.76818088824663155</v>
      </c>
    </row>
    <row r="791" spans="1:12">
      <c r="A791" t="str">
        <f>C791&amp;"-"&amp;D791&amp;"-"&amp;G791&amp;"-"&amp;H791&amp;"-"&amp;K791</f>
        <v>14.5-e-A-4-1.5</v>
      </c>
      <c r="B791">
        <v>255</v>
      </c>
      <c r="C791">
        <v>14.5</v>
      </c>
      <c r="D791" s="2" t="s">
        <v>1</v>
      </c>
      <c r="E791">
        <f>_xlfn.IFNA(VLOOKUP(A791,'duo-out'!A$2:Q$5000,5,FALSE),B791)</f>
        <v>255</v>
      </c>
      <c r="F791">
        <v>35495.204943962999</v>
      </c>
      <c r="G791" s="2" t="s">
        <v>25</v>
      </c>
      <c r="H791">
        <v>4</v>
      </c>
      <c r="I791">
        <v>2</v>
      </c>
      <c r="J791">
        <v>0.5</v>
      </c>
      <c r="K791">
        <v>1.5</v>
      </c>
      <c r="L791" s="7">
        <v>0.76818088824663155</v>
      </c>
    </row>
    <row r="792" spans="1:12">
      <c r="A792" t="str">
        <f>C792&amp;"-"&amp;D792&amp;"-"&amp;G792&amp;"-"&amp;H792&amp;"-"&amp;K792</f>
        <v>14.5-e-C-1-0.5</v>
      </c>
      <c r="B792">
        <v>102</v>
      </c>
      <c r="C792">
        <v>14.5</v>
      </c>
      <c r="D792" s="2" t="s">
        <v>1</v>
      </c>
      <c r="E792">
        <f>_xlfn.IFNA(VLOOKUP(A792,'duo-out'!A$2:Q$5000,5,FALSE),B792)</f>
        <v>102</v>
      </c>
      <c r="F792">
        <v>37152.028117987335</v>
      </c>
      <c r="G792" s="2" t="s">
        <v>22</v>
      </c>
      <c r="H792">
        <v>1</v>
      </c>
      <c r="I792">
        <v>0</v>
      </c>
      <c r="J792">
        <v>0.5</v>
      </c>
      <c r="K792">
        <v>0.5</v>
      </c>
      <c r="L792" s="7">
        <v>1.4495815365174287</v>
      </c>
    </row>
    <row r="793" spans="1:12">
      <c r="A793" t="str">
        <f>C793&amp;"-"&amp;D793&amp;"-"&amp;G793&amp;"-"&amp;H793&amp;"-"&amp;K793</f>
        <v>14.5-e-C-2-0.5</v>
      </c>
      <c r="B793">
        <v>103</v>
      </c>
      <c r="C793">
        <v>14.5</v>
      </c>
      <c r="D793" s="2" t="s">
        <v>1</v>
      </c>
      <c r="E793">
        <f>_xlfn.IFNA(VLOOKUP(A793,'duo-out'!A$2:Q$5000,5,FALSE),B793)</f>
        <v>103</v>
      </c>
      <c r="F793">
        <v>39314.217202836997</v>
      </c>
      <c r="G793" s="2" t="s">
        <v>22</v>
      </c>
      <c r="H793">
        <v>2</v>
      </c>
      <c r="I793">
        <v>0</v>
      </c>
      <c r="J793">
        <v>0.5</v>
      </c>
      <c r="K793">
        <v>0.5</v>
      </c>
      <c r="L793" s="7">
        <v>0.87282200217602857</v>
      </c>
    </row>
    <row r="794" spans="1:12">
      <c r="A794" t="str">
        <f>C794&amp;"-"&amp;D794&amp;"-"&amp;G794&amp;"-"&amp;H794&amp;"-"&amp;K794</f>
        <v>14.5-f-X-0-0.5</v>
      </c>
      <c r="B794">
        <v>1</v>
      </c>
      <c r="C794">
        <v>14.5</v>
      </c>
      <c r="D794" s="2" t="s">
        <v>2</v>
      </c>
      <c r="E794">
        <f>_xlfn.IFNA(VLOOKUP(A794,'duo-out'!A$2:Q$5000,5,FALSE),B794)</f>
        <v>1</v>
      </c>
      <c r="F794">
        <v>2899.3782028360001</v>
      </c>
      <c r="G794" s="2" t="s">
        <v>20</v>
      </c>
      <c r="H794">
        <v>0</v>
      </c>
      <c r="I794">
        <v>1</v>
      </c>
      <c r="J794">
        <v>0.5</v>
      </c>
      <c r="K794">
        <v>0.5</v>
      </c>
      <c r="L794" s="7">
        <v>20.442581945038928</v>
      </c>
    </row>
    <row r="795" spans="1:12">
      <c r="A795" t="str">
        <f>C795&amp;"-"&amp;D795&amp;"-"&amp;G795&amp;"-"&amp;H795&amp;"-"&amp;K795</f>
        <v>14.5-f-X-0-1.5</v>
      </c>
      <c r="B795">
        <v>1</v>
      </c>
      <c r="C795">
        <v>14.5</v>
      </c>
      <c r="D795" s="2" t="s">
        <v>2</v>
      </c>
      <c r="E795">
        <f>_xlfn.IFNA(VLOOKUP(A795,'duo-out'!A$2:Q$5000,5,FALSE),B795)</f>
        <v>1</v>
      </c>
      <c r="F795">
        <v>3313.3066114070002</v>
      </c>
      <c r="G795" s="2" t="s">
        <v>20</v>
      </c>
      <c r="H795">
        <v>0</v>
      </c>
      <c r="I795">
        <v>1</v>
      </c>
      <c r="J795">
        <v>0.5</v>
      </c>
      <c r="K795">
        <v>1.5</v>
      </c>
      <c r="L795" s="7">
        <v>13.907920721236666</v>
      </c>
    </row>
    <row r="796" spans="1:12">
      <c r="A796" t="str">
        <f>C796&amp;"-"&amp;D796&amp;"-"&amp;G796&amp;"-"&amp;H796&amp;"-"&amp;K796</f>
        <v>14.5-f-X-1-0.5</v>
      </c>
      <c r="B796">
        <v>2</v>
      </c>
      <c r="C796">
        <v>14.5</v>
      </c>
      <c r="D796" s="2" t="s">
        <v>2</v>
      </c>
      <c r="E796">
        <f>_xlfn.IFNA(VLOOKUP(A796,'duo-out'!A$2:Q$5000,5,FALSE),B796)</f>
        <v>2</v>
      </c>
      <c r="F796">
        <v>5522.0738335260003</v>
      </c>
      <c r="G796" s="2" t="s">
        <v>20</v>
      </c>
      <c r="H796">
        <v>1</v>
      </c>
      <c r="I796">
        <v>1</v>
      </c>
      <c r="J796">
        <v>0.5</v>
      </c>
      <c r="K796">
        <v>0.5</v>
      </c>
      <c r="L796" s="7">
        <v>0.30436681695845025</v>
      </c>
    </row>
    <row r="797" spans="1:12">
      <c r="A797" t="str">
        <f>C797&amp;"-"&amp;D797&amp;"-"&amp;G797&amp;"-"&amp;H797&amp;"-"&amp;K797</f>
        <v>14.5-f-X-1-1.5</v>
      </c>
      <c r="B797">
        <v>2</v>
      </c>
      <c r="C797">
        <v>14.5</v>
      </c>
      <c r="D797" s="2" t="s">
        <v>2</v>
      </c>
      <c r="E797">
        <f>_xlfn.IFNA(VLOOKUP(A797,'duo-out'!A$2:Q$5000,5,FALSE),B797)</f>
        <v>2</v>
      </c>
      <c r="F797">
        <v>5920.1164357859998</v>
      </c>
      <c r="G797" s="2" t="s">
        <v>20</v>
      </c>
      <c r="H797">
        <v>1</v>
      </c>
      <c r="I797">
        <v>1</v>
      </c>
      <c r="J797">
        <v>0.5</v>
      </c>
      <c r="K797">
        <v>1.5</v>
      </c>
      <c r="L797" s="7">
        <v>0.18708307160158236</v>
      </c>
    </row>
    <row r="798" spans="1:12">
      <c r="A798" t="str">
        <f>C798&amp;"-"&amp;D798&amp;"-"&amp;G798&amp;"-"&amp;H798&amp;"-"&amp;K798</f>
        <v>14.5-f-X-2-0.5</v>
      </c>
      <c r="B798">
        <v>3</v>
      </c>
      <c r="C798">
        <v>14.5</v>
      </c>
      <c r="D798" s="2" t="s">
        <v>2</v>
      </c>
      <c r="E798">
        <f>_xlfn.IFNA(VLOOKUP(A798,'duo-out'!A$2:Q$5000,5,FALSE),B798)</f>
        <v>3</v>
      </c>
      <c r="F798">
        <v>8019.5572028369997</v>
      </c>
      <c r="G798" s="2" t="s">
        <v>20</v>
      </c>
      <c r="H798">
        <v>2</v>
      </c>
      <c r="I798">
        <v>1</v>
      </c>
      <c r="J798">
        <v>0.5</v>
      </c>
      <c r="K798">
        <v>0.5</v>
      </c>
      <c r="L798" s="7">
        <v>0.27690231771287094</v>
      </c>
    </row>
    <row r="799" spans="1:12">
      <c r="A799" t="str">
        <f>C799&amp;"-"&amp;D799&amp;"-"&amp;G799&amp;"-"&amp;H799&amp;"-"&amp;K799</f>
        <v>14.5-f-X-2-1.5</v>
      </c>
      <c r="B799">
        <v>3</v>
      </c>
      <c r="C799">
        <v>14.5</v>
      </c>
      <c r="D799" s="2" t="s">
        <v>2</v>
      </c>
      <c r="E799">
        <f>_xlfn.IFNA(VLOOKUP(A799,'duo-out'!A$2:Q$5000,5,FALSE),B799)</f>
        <v>3</v>
      </c>
      <c r="F799">
        <v>8401.8366114060009</v>
      </c>
      <c r="G799" s="2" t="s">
        <v>20</v>
      </c>
      <c r="H799">
        <v>2</v>
      </c>
      <c r="I799">
        <v>1</v>
      </c>
      <c r="J799">
        <v>0.5</v>
      </c>
      <c r="K799">
        <v>1.5</v>
      </c>
      <c r="L799" s="7">
        <v>0.16921105825660696</v>
      </c>
    </row>
    <row r="800" spans="1:12">
      <c r="A800" t="str">
        <f>C800&amp;"-"&amp;D800&amp;"-"&amp;G800&amp;"-"&amp;H800&amp;"-"&amp;K800</f>
        <v>14.5-f-X-3-0.5</v>
      </c>
      <c r="B800">
        <v>4</v>
      </c>
      <c r="C800">
        <v>14.5</v>
      </c>
      <c r="D800" s="2" t="s">
        <v>2</v>
      </c>
      <c r="E800">
        <f>_xlfn.IFNA(VLOOKUP(A800,'duo-out'!A$2:Q$5000,5,FALSE),B800)</f>
        <v>4</v>
      </c>
      <c r="F800">
        <v>10393.120084063001</v>
      </c>
      <c r="G800" s="2" t="s">
        <v>20</v>
      </c>
      <c r="H800">
        <v>3</v>
      </c>
      <c r="I800">
        <v>1</v>
      </c>
      <c r="J800">
        <v>0.5</v>
      </c>
      <c r="K800">
        <v>0.5</v>
      </c>
      <c r="L800" s="7">
        <v>0.24935900772015868</v>
      </c>
    </row>
    <row r="801" spans="1:12">
      <c r="A801" t="str">
        <f>C801&amp;"-"&amp;D801&amp;"-"&amp;G801&amp;"-"&amp;H801&amp;"-"&amp;K801</f>
        <v>14.5-f-X-3-1.5</v>
      </c>
      <c r="B801">
        <v>4</v>
      </c>
      <c r="C801">
        <v>14.5</v>
      </c>
      <c r="D801" s="2" t="s">
        <v>2</v>
      </c>
      <c r="E801">
        <f>_xlfn.IFNA(VLOOKUP(A801,'duo-out'!A$2:Q$5000,5,FALSE),B801)</f>
        <v>4</v>
      </c>
      <c r="F801">
        <v>10759.697435784999</v>
      </c>
      <c r="G801" s="2" t="s">
        <v>20</v>
      </c>
      <c r="H801">
        <v>3</v>
      </c>
      <c r="I801">
        <v>1</v>
      </c>
      <c r="J801">
        <v>0.5</v>
      </c>
      <c r="K801">
        <v>1.5</v>
      </c>
      <c r="L801" s="7">
        <v>0.14842387717969324</v>
      </c>
    </row>
    <row r="802" spans="1:12">
      <c r="A802" t="str">
        <f>C802&amp;"-"&amp;D802&amp;"-"&amp;G802&amp;"-"&amp;H802&amp;"-"&amp;K802</f>
        <v>14.5-f-X-4-0.5</v>
      </c>
      <c r="B802">
        <v>5</v>
      </c>
      <c r="C802">
        <v>14.5</v>
      </c>
      <c r="D802" s="2" t="s">
        <v>2</v>
      </c>
      <c r="E802">
        <f>_xlfn.IFNA(VLOOKUP(A802,'duo-out'!A$2:Q$5000,5,FALSE),B802)</f>
        <v>5</v>
      </c>
      <c r="F802">
        <v>12643.414202833999</v>
      </c>
      <c r="G802" s="2" t="s">
        <v>20</v>
      </c>
      <c r="H802">
        <v>4</v>
      </c>
      <c r="I802">
        <v>1</v>
      </c>
      <c r="J802">
        <v>0.5</v>
      </c>
      <c r="K802">
        <v>0.5</v>
      </c>
      <c r="L802" s="7">
        <v>0.14287498119753561</v>
      </c>
    </row>
    <row r="803" spans="1:12">
      <c r="A803" t="str">
        <f>C803&amp;"-"&amp;D803&amp;"-"&amp;G803&amp;"-"&amp;H803&amp;"-"&amp;K803</f>
        <v>14.5-f-X-4-1.5</v>
      </c>
      <c r="B803">
        <v>5</v>
      </c>
      <c r="C803">
        <v>14.5</v>
      </c>
      <c r="D803" s="2" t="s">
        <v>2</v>
      </c>
      <c r="E803">
        <f>_xlfn.IFNA(VLOOKUP(A803,'duo-out'!A$2:Q$5000,5,FALSE),B803)</f>
        <v>5</v>
      </c>
      <c r="F803">
        <v>12994.303611406</v>
      </c>
      <c r="G803" s="2" t="s">
        <v>20</v>
      </c>
      <c r="H803">
        <v>4</v>
      </c>
      <c r="I803">
        <v>1</v>
      </c>
      <c r="J803">
        <v>0.5</v>
      </c>
      <c r="K803">
        <v>1.5</v>
      </c>
      <c r="L803" s="7">
        <v>0.10800509834115415</v>
      </c>
    </row>
    <row r="804" spans="1:12">
      <c r="A804" t="str">
        <f>C804&amp;"-"&amp;D804&amp;"-"&amp;G804&amp;"-"&amp;H804&amp;"-"&amp;K804</f>
        <v>14.5-f-A-0-2.5</v>
      </c>
      <c r="B804">
        <v>251</v>
      </c>
      <c r="C804">
        <v>14.5</v>
      </c>
      <c r="D804" s="2" t="s">
        <v>2</v>
      </c>
      <c r="E804">
        <f>_xlfn.IFNA(VLOOKUP(A804,'duo-out'!A$2:Q$5000,5,FALSE),B804)</f>
        <v>251</v>
      </c>
      <c r="F804">
        <v>26152.716984413997</v>
      </c>
      <c r="G804" s="2" t="s">
        <v>25</v>
      </c>
      <c r="H804">
        <v>0</v>
      </c>
      <c r="I804">
        <v>2</v>
      </c>
      <c r="J804">
        <v>0.5</v>
      </c>
      <c r="K804">
        <v>2.5</v>
      </c>
      <c r="L804" s="7">
        <v>182.05642030260799</v>
      </c>
    </row>
    <row r="805" spans="1:12">
      <c r="A805" t="str">
        <f>C805&amp;"-"&amp;D805&amp;"-"&amp;G805&amp;"-"&amp;H805&amp;"-"&amp;K805</f>
        <v>14.5-f-A-0-1.5</v>
      </c>
      <c r="B805">
        <v>251</v>
      </c>
      <c r="C805">
        <v>14.5</v>
      </c>
      <c r="D805" s="2" t="s">
        <v>2</v>
      </c>
      <c r="E805">
        <f>_xlfn.IFNA(VLOOKUP(A805,'duo-out'!A$2:Q$5000,5,FALSE),B805)</f>
        <v>251</v>
      </c>
      <c r="F805">
        <v>26569.043666648187</v>
      </c>
      <c r="G805" s="2" t="s">
        <v>25</v>
      </c>
      <c r="H805">
        <v>0</v>
      </c>
      <c r="I805">
        <v>2</v>
      </c>
      <c r="J805">
        <v>0.5</v>
      </c>
      <c r="K805">
        <v>1.5</v>
      </c>
      <c r="L805" s="7">
        <v>182.05642030260799</v>
      </c>
    </row>
    <row r="806" spans="1:12">
      <c r="A806" t="str">
        <f>C806&amp;"-"&amp;D806&amp;"-"&amp;G806&amp;"-"&amp;H806&amp;"-"&amp;K806</f>
        <v>14.5-f-B-0-0.5</v>
      </c>
      <c r="B806">
        <v>51</v>
      </c>
      <c r="C806">
        <v>14.5</v>
      </c>
      <c r="D806" s="2" t="s">
        <v>2</v>
      </c>
      <c r="E806">
        <f>_xlfn.IFNA(VLOOKUP(A806,'duo-out'!A$2:Q$5000,5,FALSE),B806)</f>
        <v>51</v>
      </c>
      <c r="F806">
        <v>28613.322435785998</v>
      </c>
      <c r="G806" s="2" t="s">
        <v>21</v>
      </c>
      <c r="H806">
        <v>0</v>
      </c>
      <c r="I806">
        <v>0</v>
      </c>
      <c r="J806">
        <v>0.5</v>
      </c>
      <c r="K806">
        <v>0.5</v>
      </c>
      <c r="L806" s="7">
        <v>114.86983549970351</v>
      </c>
    </row>
    <row r="807" spans="1:12">
      <c r="A807" t="str">
        <f>C807&amp;"-"&amp;D807&amp;"-"&amp;G807&amp;"-"&amp;H807&amp;"-"&amp;K807</f>
        <v>14.5-f-A-1-2.5</v>
      </c>
      <c r="B807">
        <v>252</v>
      </c>
      <c r="C807">
        <v>14.5</v>
      </c>
      <c r="D807" s="2" t="s">
        <v>2</v>
      </c>
      <c r="E807">
        <f>_xlfn.IFNA(VLOOKUP(A807,'duo-out'!A$2:Q$5000,5,FALSE),B807)</f>
        <v>252</v>
      </c>
      <c r="F807">
        <v>28750.699586754999</v>
      </c>
      <c r="G807" s="2" t="s">
        <v>25</v>
      </c>
      <c r="H807">
        <v>1</v>
      </c>
      <c r="I807">
        <v>2</v>
      </c>
      <c r="J807">
        <v>0.5</v>
      </c>
      <c r="K807">
        <v>2.5</v>
      </c>
      <c r="L807" s="7">
        <v>1.5309059120638666</v>
      </c>
    </row>
    <row r="808" spans="1:12">
      <c r="A808" t="str">
        <f>C808&amp;"-"&amp;D808&amp;"-"&amp;G808&amp;"-"&amp;H808&amp;"-"&amp;K808</f>
        <v>14.5-f-A-1-1.5</v>
      </c>
      <c r="B808">
        <v>252</v>
      </c>
      <c r="C808">
        <v>14.5</v>
      </c>
      <c r="D808" s="2" t="s">
        <v>2</v>
      </c>
      <c r="E808">
        <f>_xlfn.IFNA(VLOOKUP(A808,'duo-out'!A$2:Q$5000,5,FALSE),B808)</f>
        <v>252</v>
      </c>
      <c r="F808">
        <v>29146.396047715283</v>
      </c>
      <c r="G808" s="2" t="s">
        <v>25</v>
      </c>
      <c r="H808">
        <v>1</v>
      </c>
      <c r="I808">
        <v>2</v>
      </c>
      <c r="J808">
        <v>0.5</v>
      </c>
      <c r="K808">
        <v>1.5</v>
      </c>
      <c r="L808" s="7">
        <v>1.5309059120638666</v>
      </c>
    </row>
    <row r="809" spans="1:12">
      <c r="A809" t="str">
        <f>C809&amp;"-"&amp;D809&amp;"-"&amp;G809&amp;"-"&amp;H809&amp;"-"&amp;K809</f>
        <v>14.5-f-A-2-2.5</v>
      </c>
      <c r="B809">
        <v>253</v>
      </c>
      <c r="C809">
        <v>14.5</v>
      </c>
      <c r="D809" s="2" t="s">
        <v>2</v>
      </c>
      <c r="E809">
        <f>_xlfn.IFNA(VLOOKUP(A809,'duo-out'!A$2:Q$5000,5,FALSE),B809)</f>
        <v>253</v>
      </c>
      <c r="F809">
        <v>31142.174504417599</v>
      </c>
      <c r="G809" s="2" t="s">
        <v>25</v>
      </c>
      <c r="H809">
        <v>2</v>
      </c>
      <c r="I809">
        <v>2</v>
      </c>
      <c r="J809">
        <v>0.5</v>
      </c>
      <c r="K809">
        <v>2.5</v>
      </c>
      <c r="L809" s="7">
        <v>0.80475025180166004</v>
      </c>
    </row>
    <row r="810" spans="1:12">
      <c r="A810" t="str">
        <f>C810&amp;"-"&amp;D810&amp;"-"&amp;G810&amp;"-"&amp;H810&amp;"-"&amp;K810</f>
        <v>14.5-f-A-2-1.5</v>
      </c>
      <c r="B810">
        <v>253</v>
      </c>
      <c r="C810">
        <v>14.5</v>
      </c>
      <c r="D810" s="2" t="s">
        <v>2</v>
      </c>
      <c r="E810">
        <f>_xlfn.IFNA(VLOOKUP(A810,'duo-out'!A$2:Q$5000,5,FALSE),B810)</f>
        <v>253</v>
      </c>
      <c r="F810">
        <v>31516.362012534169</v>
      </c>
      <c r="G810" s="2" t="s">
        <v>25</v>
      </c>
      <c r="H810">
        <v>2</v>
      </c>
      <c r="I810">
        <v>2</v>
      </c>
      <c r="J810">
        <v>0.5</v>
      </c>
      <c r="K810">
        <v>1.5</v>
      </c>
      <c r="L810" s="7">
        <v>0.87282200217602857</v>
      </c>
    </row>
    <row r="811" spans="1:12">
      <c r="A811" t="str">
        <f>C811&amp;"-"&amp;D811&amp;"-"&amp;G811&amp;"-"&amp;H811&amp;"-"&amp;K811</f>
        <v>14.5-f-A-3-2.5</v>
      </c>
      <c r="B811">
        <v>254</v>
      </c>
      <c r="C811">
        <v>14.5</v>
      </c>
      <c r="D811" s="2" t="s">
        <v>2</v>
      </c>
      <c r="E811">
        <f>_xlfn.IFNA(VLOOKUP(A811,'duo-out'!A$2:Q$5000,5,FALSE),B811)</f>
        <v>254</v>
      </c>
      <c r="F811">
        <v>33299.926767454497</v>
      </c>
      <c r="G811" s="2" t="s">
        <v>25</v>
      </c>
      <c r="H811">
        <v>3</v>
      </c>
      <c r="I811">
        <v>2</v>
      </c>
      <c r="J811">
        <v>0.5</v>
      </c>
      <c r="K811">
        <v>2.5</v>
      </c>
      <c r="L811" s="7">
        <v>0.8122523963562357</v>
      </c>
    </row>
    <row r="812" spans="1:12">
      <c r="A812" t="str">
        <f>C812&amp;"-"&amp;D812&amp;"-"&amp;G812&amp;"-"&amp;H812&amp;"-"&amp;K812</f>
        <v>14.5-f-C-0-0.5</v>
      </c>
      <c r="B812">
        <v>101</v>
      </c>
      <c r="C812">
        <v>14.5</v>
      </c>
      <c r="D812" s="2" t="s">
        <v>2</v>
      </c>
      <c r="E812">
        <f>_xlfn.IFNA(VLOOKUP(A812,'duo-out'!A$2:Q$5000,5,FALSE),B812)</f>
        <v>101</v>
      </c>
      <c r="F812">
        <v>35107.701614076337</v>
      </c>
      <c r="G812" s="2" t="s">
        <v>22</v>
      </c>
      <c r="H812">
        <v>0</v>
      </c>
      <c r="I812">
        <v>0</v>
      </c>
      <c r="J812">
        <v>0.5</v>
      </c>
      <c r="K812">
        <v>0.5</v>
      </c>
      <c r="L812" s="7">
        <v>182.05642030260799</v>
      </c>
    </row>
    <row r="813" spans="1:12">
      <c r="A813" t="str">
        <f>C813&amp;"-"&amp;D813&amp;"-"&amp;G813&amp;"-"&amp;H813&amp;"-"&amp;K813</f>
        <v>14.5-f-A-4-2.5</v>
      </c>
      <c r="B813">
        <v>255</v>
      </c>
      <c r="C813">
        <v>14.5</v>
      </c>
      <c r="D813" s="2" t="s">
        <v>2</v>
      </c>
      <c r="E813">
        <f>_xlfn.IFNA(VLOOKUP(A813,'duo-out'!A$2:Q$5000,5,FALSE),B813)</f>
        <v>255</v>
      </c>
      <c r="F813">
        <v>35184.8994721415</v>
      </c>
      <c r="G813" s="2" t="s">
        <v>25</v>
      </c>
      <c r="H813">
        <v>4</v>
      </c>
      <c r="I813">
        <v>2</v>
      </c>
      <c r="J813">
        <v>0.5</v>
      </c>
      <c r="K813">
        <v>2.5</v>
      </c>
      <c r="L813" s="7">
        <v>0.76818088824663155</v>
      </c>
    </row>
    <row r="814" spans="1:12">
      <c r="A814" t="str">
        <f>C814&amp;"-"&amp;D814&amp;"-"&amp;G814&amp;"-"&amp;H814&amp;"-"&amp;K814</f>
        <v>14.5-f-A-4-1.5</v>
      </c>
      <c r="B814">
        <v>255</v>
      </c>
      <c r="C814">
        <v>14.5</v>
      </c>
      <c r="D814" s="2" t="s">
        <v>2</v>
      </c>
      <c r="E814">
        <f>_xlfn.IFNA(VLOOKUP(A814,'duo-out'!A$2:Q$5000,5,FALSE),B814)</f>
        <v>255</v>
      </c>
      <c r="F814">
        <v>35503.343578221495</v>
      </c>
      <c r="G814" s="2" t="s">
        <v>25</v>
      </c>
      <c r="H814">
        <v>4</v>
      </c>
      <c r="I814">
        <v>2</v>
      </c>
      <c r="J814">
        <v>0.5</v>
      </c>
      <c r="K814">
        <v>1.5</v>
      </c>
      <c r="L814" s="7">
        <v>0.76818088824663155</v>
      </c>
    </row>
    <row r="815" spans="1:12">
      <c r="A815" t="str">
        <f>C815&amp;"-"&amp;D815&amp;"-"&amp;G815&amp;"-"&amp;H815&amp;"-"&amp;K815</f>
        <v>14.5-f-C-1-0.5</v>
      </c>
      <c r="B815">
        <v>102</v>
      </c>
      <c r="C815">
        <v>14.5</v>
      </c>
      <c r="D815" s="2" t="s">
        <v>2</v>
      </c>
      <c r="E815">
        <f>_xlfn.IFNA(VLOOKUP(A815,'duo-out'!A$2:Q$5000,5,FALSE),B815)</f>
        <v>102</v>
      </c>
      <c r="F815">
        <v>37533.963615016997</v>
      </c>
      <c r="G815" s="2" t="s">
        <v>22</v>
      </c>
      <c r="H815">
        <v>1</v>
      </c>
      <c r="I815">
        <v>0</v>
      </c>
      <c r="J815">
        <v>0.5</v>
      </c>
      <c r="K815">
        <v>0.5</v>
      </c>
      <c r="L815" s="7">
        <v>0.96593632892484571</v>
      </c>
    </row>
    <row r="816" spans="1:12">
      <c r="A816" t="str">
        <f>C816&amp;"-"&amp;D816&amp;"-"&amp;G816&amp;"-"&amp;H816&amp;"-"&amp;K816</f>
        <v>15.5-e-X-0-1.5</v>
      </c>
      <c r="B816">
        <v>1</v>
      </c>
      <c r="C816">
        <v>15.5</v>
      </c>
      <c r="D816" s="2" t="s">
        <v>1</v>
      </c>
      <c r="E816">
        <f>_xlfn.IFNA(VLOOKUP(A816,'duo-out'!A$2:Q$5000,5,FALSE),B816)</f>
        <v>1</v>
      </c>
      <c r="F816">
        <v>3735.1146294609998</v>
      </c>
      <c r="G816" s="2" t="s">
        <v>20</v>
      </c>
      <c r="H816">
        <v>0</v>
      </c>
      <c r="I816">
        <v>1</v>
      </c>
      <c r="J816">
        <v>0.5</v>
      </c>
      <c r="K816">
        <v>1.5</v>
      </c>
      <c r="L816" s="7">
        <v>9.6087534045613427</v>
      </c>
    </row>
    <row r="817" spans="1:12">
      <c r="A817" t="str">
        <f>C817&amp;"-"&amp;D817&amp;"-"&amp;G817&amp;"-"&amp;H817&amp;"-"&amp;K817</f>
        <v>15.5-e-X-1-0.5</v>
      </c>
      <c r="B817">
        <v>2</v>
      </c>
      <c r="C817">
        <v>15.5</v>
      </c>
      <c r="D817" s="2" t="s">
        <v>1</v>
      </c>
      <c r="E817">
        <f>_xlfn.IFNA(VLOOKUP(A817,'duo-out'!A$2:Q$5000,5,FALSE),B817)</f>
        <v>2</v>
      </c>
      <c r="F817">
        <v>5920.3707602180002</v>
      </c>
      <c r="G817" s="2" t="s">
        <v>20</v>
      </c>
      <c r="H817">
        <v>1</v>
      </c>
      <c r="I817">
        <v>1</v>
      </c>
      <c r="J817">
        <v>0.5</v>
      </c>
      <c r="K817">
        <v>0.5</v>
      </c>
      <c r="L817" s="7">
        <v>0.27708013691468897</v>
      </c>
    </row>
    <row r="818" spans="1:12">
      <c r="A818" t="str">
        <f>C818&amp;"-"&amp;D818&amp;"-"&amp;G818&amp;"-"&amp;H818&amp;"-"&amp;K818</f>
        <v>15.5-e-X-1-1.5</v>
      </c>
      <c r="B818">
        <v>2</v>
      </c>
      <c r="C818">
        <v>15.5</v>
      </c>
      <c r="D818" s="2" t="s">
        <v>1</v>
      </c>
      <c r="E818">
        <f>_xlfn.IFNA(VLOOKUP(A818,'duo-out'!A$2:Q$5000,5,FALSE),B818)</f>
        <v>2</v>
      </c>
      <c r="F818">
        <v>6325.6117206560002</v>
      </c>
      <c r="G818" s="2" t="s">
        <v>20</v>
      </c>
      <c r="H818">
        <v>1</v>
      </c>
      <c r="I818">
        <v>1</v>
      </c>
      <c r="J818">
        <v>0.5</v>
      </c>
      <c r="K818">
        <v>1.5</v>
      </c>
      <c r="L818" s="7">
        <v>0.14416798638763759</v>
      </c>
    </row>
    <row r="819" spans="1:12">
      <c r="A819" t="str">
        <f>C819&amp;"-"&amp;D819&amp;"-"&amp;G819&amp;"-"&amp;H819&amp;"-"&amp;K819</f>
        <v>15.5-e-X-2-0.5</v>
      </c>
      <c r="B819">
        <v>3</v>
      </c>
      <c r="C819">
        <v>15.5</v>
      </c>
      <c r="D819" s="2" t="s">
        <v>1</v>
      </c>
      <c r="E819">
        <f>_xlfn.IFNA(VLOOKUP(A819,'duo-out'!A$2:Q$5000,5,FALSE),B819)</f>
        <v>3</v>
      </c>
      <c r="F819">
        <v>8402.073954593001</v>
      </c>
      <c r="G819" s="2" t="s">
        <v>20</v>
      </c>
      <c r="H819">
        <v>2</v>
      </c>
      <c r="I819">
        <v>1</v>
      </c>
      <c r="J819">
        <v>0.5</v>
      </c>
      <c r="K819">
        <v>0.5</v>
      </c>
      <c r="L819" s="7">
        <v>2.1924297443889911</v>
      </c>
    </row>
    <row r="820" spans="1:12">
      <c r="A820" t="str">
        <f>C820&amp;"-"&amp;D820&amp;"-"&amp;G820&amp;"-"&amp;H820&amp;"-"&amp;K820</f>
        <v>15.5-e-X-2-1.5</v>
      </c>
      <c r="B820">
        <v>3</v>
      </c>
      <c r="C820">
        <v>15.5</v>
      </c>
      <c r="D820" s="2" t="s">
        <v>1</v>
      </c>
      <c r="E820">
        <f>_xlfn.IFNA(VLOOKUP(A820,'duo-out'!A$2:Q$5000,5,FALSE),B820)</f>
        <v>3</v>
      </c>
      <c r="F820">
        <v>8791.2056294609993</v>
      </c>
      <c r="G820" s="2" t="s">
        <v>20</v>
      </c>
      <c r="H820">
        <v>2</v>
      </c>
      <c r="I820">
        <v>1</v>
      </c>
      <c r="J820">
        <v>0.5</v>
      </c>
      <c r="K820">
        <v>1.5</v>
      </c>
      <c r="L820" s="7">
        <v>0.10977410149634789</v>
      </c>
    </row>
    <row r="821" spans="1:12">
      <c r="A821" t="str">
        <f>C821&amp;"-"&amp;D821&amp;"-"&amp;G821&amp;"-"&amp;H821&amp;"-"&amp;K821</f>
        <v>15.5-e-X-3-0.5</v>
      </c>
      <c r="B821">
        <v>4</v>
      </c>
      <c r="C821">
        <v>15.5</v>
      </c>
      <c r="D821" s="2" t="s">
        <v>1</v>
      </c>
      <c r="E821">
        <f>_xlfn.IFNA(VLOOKUP(A821,'duo-out'!A$2:Q$5000,5,FALSE),B821)</f>
        <v>4</v>
      </c>
      <c r="F821">
        <v>10759.915830806</v>
      </c>
      <c r="G821" s="2" t="s">
        <v>20</v>
      </c>
      <c r="H821">
        <v>3</v>
      </c>
      <c r="I821">
        <v>1</v>
      </c>
      <c r="J821">
        <v>0.5</v>
      </c>
      <c r="K821">
        <v>0.5</v>
      </c>
      <c r="L821" s="7">
        <v>0.27708013691468897</v>
      </c>
    </row>
    <row r="822" spans="1:12">
      <c r="A822" t="str">
        <f>C822&amp;"-"&amp;D822&amp;"-"&amp;G822&amp;"-"&amp;H822&amp;"-"&amp;K822</f>
        <v>15.5-e-X-3-1.5</v>
      </c>
      <c r="B822">
        <v>4</v>
      </c>
      <c r="C822">
        <v>15.5</v>
      </c>
      <c r="D822" s="2" t="s">
        <v>1</v>
      </c>
      <c r="E822">
        <f>_xlfn.IFNA(VLOOKUP(A822,'duo-out'!A$2:Q$5000,5,FALSE),B822)</f>
        <v>4</v>
      </c>
      <c r="F822">
        <v>11132.941720657</v>
      </c>
      <c r="G822" s="2" t="s">
        <v>20</v>
      </c>
      <c r="H822">
        <v>3</v>
      </c>
      <c r="I822">
        <v>1</v>
      </c>
      <c r="J822">
        <v>0.5</v>
      </c>
      <c r="K822">
        <v>1.5</v>
      </c>
      <c r="L822" s="7">
        <v>0.17734294144215301</v>
      </c>
    </row>
    <row r="823" spans="1:12">
      <c r="A823" t="str">
        <f>C823&amp;"-"&amp;D823&amp;"-"&amp;G823&amp;"-"&amp;H823&amp;"-"&amp;K823</f>
        <v>15.5-e-X-4-0.5</v>
      </c>
      <c r="B823">
        <v>5</v>
      </c>
      <c r="C823">
        <v>15.5</v>
      </c>
      <c r="D823" s="2" t="s">
        <v>1</v>
      </c>
      <c r="E823">
        <f>_xlfn.IFNA(VLOOKUP(A823,'duo-out'!A$2:Q$5000,5,FALSE),B823)</f>
        <v>5</v>
      </c>
      <c r="F823">
        <v>12994.531332072</v>
      </c>
      <c r="G823" s="2" t="s">
        <v>20</v>
      </c>
      <c r="H823">
        <v>4</v>
      </c>
      <c r="I823">
        <v>1</v>
      </c>
      <c r="J823">
        <v>0.5</v>
      </c>
      <c r="K823">
        <v>0.5</v>
      </c>
      <c r="L823" s="7">
        <v>9.7578239892654517E-2</v>
      </c>
    </row>
    <row r="824" spans="1:12">
      <c r="A824" t="str">
        <f>C824&amp;"-"&amp;D824&amp;"-"&amp;G824&amp;"-"&amp;H824&amp;"-"&amp;K824</f>
        <v>15.5-e-X-4-1.5</v>
      </c>
      <c r="B824">
        <v>5</v>
      </c>
      <c r="C824">
        <v>15.5</v>
      </c>
      <c r="D824" s="2" t="s">
        <v>1</v>
      </c>
      <c r="E824">
        <f>_xlfn.IFNA(VLOOKUP(A824,'duo-out'!A$2:Q$5000,5,FALSE),B824)</f>
        <v>5</v>
      </c>
      <c r="F824">
        <v>13351.476276519999</v>
      </c>
      <c r="G824" s="2" t="s">
        <v>20</v>
      </c>
      <c r="H824">
        <v>4</v>
      </c>
      <c r="I824">
        <v>1</v>
      </c>
      <c r="J824">
        <v>0.5</v>
      </c>
      <c r="K824">
        <v>1.5</v>
      </c>
      <c r="L824" s="7">
        <v>0.10842677234318926</v>
      </c>
    </row>
    <row r="825" spans="1:12">
      <c r="A825" t="str">
        <f>C825&amp;"-"&amp;D825&amp;"-"&amp;G825&amp;"-"&amp;H825&amp;"-"&amp;K825</f>
        <v>15.5-e-A-0-2.5</v>
      </c>
      <c r="B825">
        <v>251</v>
      </c>
      <c r="C825">
        <v>15.5</v>
      </c>
      <c r="D825" s="2" t="s">
        <v>1</v>
      </c>
      <c r="E825">
        <f>_xlfn.IFNA(VLOOKUP(A825,'duo-out'!A$2:Q$5000,5,FALSE),B825)</f>
        <v>251</v>
      </c>
      <c r="F825">
        <v>26569.362905055084</v>
      </c>
      <c r="G825" s="2" t="s">
        <v>25</v>
      </c>
      <c r="H825">
        <v>0</v>
      </c>
      <c r="I825">
        <v>2</v>
      </c>
      <c r="J825">
        <v>0.5</v>
      </c>
      <c r="K825">
        <v>2.5</v>
      </c>
      <c r="L825" s="7">
        <v>182.05642030260799</v>
      </c>
    </row>
    <row r="826" spans="1:12">
      <c r="A826" t="str">
        <f>C826&amp;"-"&amp;D826&amp;"-"&amp;G826&amp;"-"&amp;H826&amp;"-"&amp;K826</f>
        <v>15.5-e-A-0-1.5</v>
      </c>
      <c r="B826">
        <v>251</v>
      </c>
      <c r="C826">
        <v>15.5</v>
      </c>
      <c r="D826" s="2" t="s">
        <v>1</v>
      </c>
      <c r="E826">
        <f>_xlfn.IFNA(VLOOKUP(A826,'duo-out'!A$2:Q$5000,5,FALSE),B826)</f>
        <v>251</v>
      </c>
      <c r="F826">
        <v>27010.440793989179</v>
      </c>
      <c r="G826" s="2" t="s">
        <v>25</v>
      </c>
      <c r="H826">
        <v>0</v>
      </c>
      <c r="I826">
        <v>2</v>
      </c>
      <c r="J826">
        <v>0.5</v>
      </c>
      <c r="K826">
        <v>1.5</v>
      </c>
      <c r="L826" s="7">
        <v>182.05642030260799</v>
      </c>
    </row>
    <row r="827" spans="1:12">
      <c r="A827" t="str">
        <f>C827&amp;"-"&amp;D827&amp;"-"&amp;G827&amp;"-"&amp;H827&amp;"-"&amp;K827</f>
        <v>15.5-e-B-0-0.5</v>
      </c>
      <c r="B827">
        <v>51</v>
      </c>
      <c r="C827">
        <v>15.5</v>
      </c>
      <c r="D827" s="2" t="s">
        <v>1</v>
      </c>
      <c r="E827">
        <f>_xlfn.IFNA(VLOOKUP(A827,'duo-out'!A$2:Q$5000,5,FALSE),B827)</f>
        <v>51</v>
      </c>
      <c r="F827">
        <v>28970.272392030998</v>
      </c>
      <c r="G827" s="2" t="s">
        <v>21</v>
      </c>
      <c r="H827">
        <v>0</v>
      </c>
      <c r="I827">
        <v>0</v>
      </c>
      <c r="J827">
        <v>0.5</v>
      </c>
      <c r="K827">
        <v>0.5</v>
      </c>
      <c r="L827" s="7">
        <v>114.86983549970351</v>
      </c>
    </row>
    <row r="828" spans="1:12">
      <c r="A828" t="str">
        <f>C828&amp;"-"&amp;D828&amp;"-"&amp;G828&amp;"-"&amp;H828&amp;"-"&amp;K828</f>
        <v>15.5-e-A-1-2.5</v>
      </c>
      <c r="B828">
        <v>252</v>
      </c>
      <c r="C828">
        <v>15.5</v>
      </c>
      <c r="D828" s="2" t="s">
        <v>1</v>
      </c>
      <c r="E828">
        <f>_xlfn.IFNA(VLOOKUP(A828,'duo-out'!A$2:Q$5000,5,FALSE),B828)</f>
        <v>252</v>
      </c>
      <c r="F828">
        <v>29146.701413583167</v>
      </c>
      <c r="G828" s="2" t="s">
        <v>25</v>
      </c>
      <c r="H828">
        <v>1</v>
      </c>
      <c r="I828">
        <v>2</v>
      </c>
      <c r="J828">
        <v>0.5</v>
      </c>
      <c r="K828">
        <v>2.5</v>
      </c>
      <c r="L828" s="7">
        <v>1.5309059120638666</v>
      </c>
    </row>
    <row r="829" spans="1:12">
      <c r="A829" t="str">
        <f>C829&amp;"-"&amp;D829&amp;"-"&amp;G829&amp;"-"&amp;H829&amp;"-"&amp;K829</f>
        <v>15.5-e-A-1-1.5</v>
      </c>
      <c r="B829">
        <v>252</v>
      </c>
      <c r="C829">
        <v>15.5</v>
      </c>
      <c r="D829" s="2" t="s">
        <v>1</v>
      </c>
      <c r="E829">
        <f>_xlfn.IFNA(VLOOKUP(A829,'duo-out'!A$2:Q$5000,5,FALSE),B829)</f>
        <v>252</v>
      </c>
      <c r="F829">
        <v>29565.612664580287</v>
      </c>
      <c r="G829" s="2" t="s">
        <v>25</v>
      </c>
      <c r="H829">
        <v>1</v>
      </c>
      <c r="I829">
        <v>2</v>
      </c>
      <c r="J829">
        <v>0.5</v>
      </c>
      <c r="K829">
        <v>1.5</v>
      </c>
      <c r="L829" s="7">
        <v>1.4765312301293951</v>
      </c>
    </row>
    <row r="830" spans="1:12">
      <c r="A830" t="str">
        <f>C830&amp;"-"&amp;D830&amp;"-"&amp;G830&amp;"-"&amp;H830&amp;"-"&amp;K830</f>
        <v>15.5-e-A-2-2.5</v>
      </c>
      <c r="B830">
        <v>253</v>
      </c>
      <c r="C830">
        <v>15.5</v>
      </c>
      <c r="D830" s="2" t="s">
        <v>1</v>
      </c>
      <c r="E830">
        <f>_xlfn.IFNA(VLOOKUP(A830,'duo-out'!A$2:Q$5000,5,FALSE),B830)</f>
        <v>253</v>
      </c>
      <c r="F830">
        <v>31515.165617987335</v>
      </c>
      <c r="G830" s="2" t="s">
        <v>25</v>
      </c>
      <c r="H830">
        <v>2</v>
      </c>
      <c r="I830">
        <v>2</v>
      </c>
      <c r="J830">
        <v>0.5</v>
      </c>
      <c r="K830">
        <v>2.5</v>
      </c>
      <c r="L830" s="7">
        <v>0.87282200217602857</v>
      </c>
    </row>
    <row r="831" spans="1:12">
      <c r="A831" t="str">
        <f>C831&amp;"-"&amp;D831&amp;"-"&amp;G831&amp;"-"&amp;H831&amp;"-"&amp;K831</f>
        <v>15.5-e-A-2-1.5</v>
      </c>
      <c r="B831">
        <v>253</v>
      </c>
      <c r="C831">
        <v>15.5</v>
      </c>
      <c r="D831" s="2" t="s">
        <v>1</v>
      </c>
      <c r="E831">
        <f>_xlfn.IFNA(VLOOKUP(A831,'duo-out'!A$2:Q$5000,5,FALSE),B831)</f>
        <v>253</v>
      </c>
      <c r="F831">
        <v>31907.716491313335</v>
      </c>
      <c r="G831" s="2" t="s">
        <v>25</v>
      </c>
      <c r="H831">
        <v>2</v>
      </c>
      <c r="I831">
        <v>2</v>
      </c>
      <c r="J831">
        <v>0.5</v>
      </c>
      <c r="K831">
        <v>1.5</v>
      </c>
      <c r="L831" s="7">
        <v>0.87282200217602857</v>
      </c>
    </row>
    <row r="832" spans="1:12">
      <c r="A832" t="str">
        <f>C832&amp;"-"&amp;D832&amp;"-"&amp;G832&amp;"-"&amp;H832&amp;"-"&amp;K832</f>
        <v>15.5-e-A-3-1.5</v>
      </c>
      <c r="B832">
        <v>254</v>
      </c>
      <c r="C832">
        <v>15.5</v>
      </c>
      <c r="D832" s="2" t="s">
        <v>1</v>
      </c>
      <c r="E832">
        <f>_xlfn.IFNA(VLOOKUP(A832,'duo-out'!A$2:Q$5000,5,FALSE),B832)</f>
        <v>254</v>
      </c>
      <c r="F832">
        <v>34003.042629461001</v>
      </c>
      <c r="G832" s="2" t="s">
        <v>25</v>
      </c>
      <c r="H832">
        <v>3</v>
      </c>
      <c r="I832">
        <v>2</v>
      </c>
      <c r="J832">
        <v>0.5</v>
      </c>
      <c r="K832">
        <v>1.5</v>
      </c>
      <c r="L832" s="7">
        <v>0.8122523963562357</v>
      </c>
    </row>
    <row r="833" spans="1:12">
      <c r="A833" t="str">
        <f>C833&amp;"-"&amp;D833&amp;"-"&amp;G833&amp;"-"&amp;H833&amp;"-"&amp;K833</f>
        <v>15.5-e-C-0-0.5</v>
      </c>
      <c r="B833">
        <v>101</v>
      </c>
      <c r="C833">
        <v>15.5</v>
      </c>
      <c r="D833" s="2" t="s">
        <v>1</v>
      </c>
      <c r="E833">
        <f>_xlfn.IFNA(VLOOKUP(A833,'duo-out'!A$2:Q$5000,5,FALSE),B833)</f>
        <v>101</v>
      </c>
      <c r="F833">
        <v>35108.101374878395</v>
      </c>
      <c r="G833" s="2" t="s">
        <v>22</v>
      </c>
      <c r="H833">
        <v>0</v>
      </c>
      <c r="I833">
        <v>0</v>
      </c>
      <c r="J833">
        <v>0.5</v>
      </c>
      <c r="K833">
        <v>0.5</v>
      </c>
      <c r="L833" s="7">
        <v>159.20579690719671</v>
      </c>
    </row>
    <row r="834" spans="1:12">
      <c r="A834" t="str">
        <f>C834&amp;"-"&amp;D834&amp;"-"&amp;G834&amp;"-"&amp;H834&amp;"-"&amp;K834</f>
        <v>15.5-e-A-4-2.5</v>
      </c>
      <c r="B834">
        <v>255</v>
      </c>
      <c r="C834">
        <v>15.5</v>
      </c>
      <c r="D834" s="2" t="s">
        <v>1</v>
      </c>
      <c r="E834">
        <f>_xlfn.IFNA(VLOOKUP(A834,'duo-out'!A$2:Q$5000,5,FALSE),B834)</f>
        <v>255</v>
      </c>
      <c r="F834">
        <v>35499.668457435</v>
      </c>
      <c r="G834" s="2" t="s">
        <v>25</v>
      </c>
      <c r="H834">
        <v>4</v>
      </c>
      <c r="I834">
        <v>2</v>
      </c>
      <c r="J834">
        <v>0.5</v>
      </c>
      <c r="K834">
        <v>2.5</v>
      </c>
      <c r="L834" s="7">
        <v>0.76818088824663155</v>
      </c>
    </row>
    <row r="835" spans="1:12">
      <c r="A835" t="str">
        <f>C835&amp;"-"&amp;D835&amp;"-"&amp;G835&amp;"-"&amp;H835&amp;"-"&amp;K835</f>
        <v>15.5-e-A-4-1.5</v>
      </c>
      <c r="B835">
        <v>255</v>
      </c>
      <c r="C835">
        <v>15.5</v>
      </c>
      <c r="D835" s="2" t="s">
        <v>1</v>
      </c>
      <c r="E835">
        <f>_xlfn.IFNA(VLOOKUP(A835,'duo-out'!A$2:Q$5000,5,FALSE),B835)</f>
        <v>255</v>
      </c>
      <c r="F835">
        <v>35830.731435784</v>
      </c>
      <c r="G835" s="2" t="s">
        <v>25</v>
      </c>
      <c r="H835">
        <v>4</v>
      </c>
      <c r="I835">
        <v>2</v>
      </c>
      <c r="J835">
        <v>0.5</v>
      </c>
      <c r="K835">
        <v>1.5</v>
      </c>
      <c r="L835" s="7">
        <v>0.76818088824663155</v>
      </c>
    </row>
    <row r="836" spans="1:12">
      <c r="A836" t="str">
        <f>C836&amp;"-"&amp;D836&amp;"-"&amp;G836&amp;"-"&amp;H836&amp;"-"&amp;K836</f>
        <v>15.5-e-C-1-0.5</v>
      </c>
      <c r="B836">
        <v>102</v>
      </c>
      <c r="C836">
        <v>15.5</v>
      </c>
      <c r="D836" s="2" t="s">
        <v>1</v>
      </c>
      <c r="E836">
        <f>_xlfn.IFNA(VLOOKUP(A836,'duo-out'!A$2:Q$5000,5,FALSE),B836)</f>
        <v>102</v>
      </c>
      <c r="F836">
        <v>37534.448587223604</v>
      </c>
      <c r="G836" s="2" t="s">
        <v>22</v>
      </c>
      <c r="H836">
        <v>1</v>
      </c>
      <c r="I836">
        <v>0</v>
      </c>
      <c r="J836">
        <v>0.5</v>
      </c>
      <c r="K836">
        <v>0.5</v>
      </c>
      <c r="L836" s="7">
        <v>1.5309059120638666</v>
      </c>
    </row>
    <row r="837" spans="1:12">
      <c r="A837" t="str">
        <f>C837&amp;"-"&amp;D837&amp;"-"&amp;G837&amp;"-"&amp;H837&amp;"-"&amp;K837</f>
        <v>15.5-f-X-0-0.5</v>
      </c>
      <c r="B837">
        <v>1</v>
      </c>
      <c r="C837">
        <v>15.5</v>
      </c>
      <c r="D837" s="2" t="s">
        <v>2</v>
      </c>
      <c r="E837">
        <f>_xlfn.IFNA(VLOOKUP(A837,'duo-out'!A$2:Q$5000,5,FALSE),B837)</f>
        <v>1</v>
      </c>
      <c r="F837">
        <v>3305.42483352</v>
      </c>
      <c r="G837" s="2" t="s">
        <v>20</v>
      </c>
      <c r="H837">
        <v>0</v>
      </c>
      <c r="I837">
        <v>1</v>
      </c>
      <c r="J837">
        <v>0.5</v>
      </c>
      <c r="K837">
        <v>0.5</v>
      </c>
      <c r="L837" s="7">
        <v>11.919899687041324</v>
      </c>
    </row>
    <row r="838" spans="1:12">
      <c r="A838" t="str">
        <f>C838&amp;"-"&amp;D838&amp;"-"&amp;G838&amp;"-"&amp;H838&amp;"-"&amp;K838</f>
        <v>15.5-f-X-0-1.5</v>
      </c>
      <c r="B838">
        <v>1</v>
      </c>
      <c r="C838">
        <v>15.5</v>
      </c>
      <c r="D838" s="2" t="s">
        <v>2</v>
      </c>
      <c r="E838">
        <f>_xlfn.IFNA(VLOOKUP(A838,'duo-out'!A$2:Q$5000,5,FALSE),B838)</f>
        <v>1</v>
      </c>
      <c r="F838">
        <v>3744.7924357860002</v>
      </c>
      <c r="G838" s="2" t="s">
        <v>20</v>
      </c>
      <c r="H838">
        <v>0</v>
      </c>
      <c r="I838">
        <v>1</v>
      </c>
      <c r="J838">
        <v>0.5</v>
      </c>
      <c r="K838">
        <v>1.5</v>
      </c>
      <c r="L838" s="7">
        <v>10.146546973515616</v>
      </c>
    </row>
    <row r="839" spans="1:12">
      <c r="A839" t="str">
        <f>C839&amp;"-"&amp;D839&amp;"-"&amp;G839&amp;"-"&amp;H839&amp;"-"&amp;K839</f>
        <v>15.5-f-X-1-0.5</v>
      </c>
      <c r="B839">
        <v>2</v>
      </c>
      <c r="C839">
        <v>15.5</v>
      </c>
      <c r="D839" s="2" t="s">
        <v>2</v>
      </c>
      <c r="E839">
        <f>_xlfn.IFNA(VLOOKUP(A839,'duo-out'!A$2:Q$5000,5,FALSE),B839)</f>
        <v>2</v>
      </c>
      <c r="F839">
        <v>5912.4842028359999</v>
      </c>
      <c r="G839" s="2" t="s">
        <v>20</v>
      </c>
      <c r="H839">
        <v>1</v>
      </c>
      <c r="I839">
        <v>1</v>
      </c>
      <c r="J839">
        <v>0.5</v>
      </c>
      <c r="K839">
        <v>0.5</v>
      </c>
      <c r="L839" s="7">
        <v>0.27829547260352144</v>
      </c>
    </row>
    <row r="840" spans="1:12">
      <c r="A840" t="str">
        <f>C840&amp;"-"&amp;D840&amp;"-"&amp;G840&amp;"-"&amp;H840&amp;"-"&amp;K840</f>
        <v>15.5-f-X-1-1.5</v>
      </c>
      <c r="B840">
        <v>2</v>
      </c>
      <c r="C840">
        <v>15.5</v>
      </c>
      <c r="D840" s="2" t="s">
        <v>2</v>
      </c>
      <c r="E840">
        <f>_xlfn.IFNA(VLOOKUP(A840,'duo-out'!A$2:Q$5000,5,FALSE),B840)</f>
        <v>2</v>
      </c>
      <c r="F840">
        <v>6334.8986114059999</v>
      </c>
      <c r="G840" s="2" t="s">
        <v>20</v>
      </c>
      <c r="H840">
        <v>1</v>
      </c>
      <c r="I840">
        <v>1</v>
      </c>
      <c r="J840">
        <v>0.5</v>
      </c>
      <c r="K840">
        <v>1.5</v>
      </c>
      <c r="L840" s="7">
        <v>0.19432029837422105</v>
      </c>
    </row>
    <row r="841" spans="1:12">
      <c r="A841" t="str">
        <f>C841&amp;"-"&amp;D841&amp;"-"&amp;G841&amp;"-"&amp;H841&amp;"-"&amp;K841</f>
        <v>15.5-f-X-2-0.5</v>
      </c>
      <c r="B841">
        <v>3</v>
      </c>
      <c r="C841">
        <v>15.5</v>
      </c>
      <c r="D841" s="2" t="s">
        <v>2</v>
      </c>
      <c r="E841">
        <f>_xlfn.IFNA(VLOOKUP(A841,'duo-out'!A$2:Q$5000,5,FALSE),B841)</f>
        <v>3</v>
      </c>
      <c r="F841">
        <v>8394.5368335259991</v>
      </c>
      <c r="G841" s="2" t="s">
        <v>20</v>
      </c>
      <c r="H841">
        <v>2</v>
      </c>
      <c r="I841">
        <v>1</v>
      </c>
      <c r="J841">
        <v>0.5</v>
      </c>
      <c r="K841">
        <v>0.5</v>
      </c>
      <c r="L841" s="7">
        <v>0.14100848365564611</v>
      </c>
    </row>
    <row r="842" spans="1:12">
      <c r="A842" t="str">
        <f>C842&amp;"-"&amp;D842&amp;"-"&amp;G842&amp;"-"&amp;H842&amp;"-"&amp;K842</f>
        <v>15.5-f-X-2-1.5</v>
      </c>
      <c r="B842">
        <v>3</v>
      </c>
      <c r="C842">
        <v>15.5</v>
      </c>
      <c r="D842" s="2" t="s">
        <v>2</v>
      </c>
      <c r="E842">
        <f>_xlfn.IFNA(VLOOKUP(A842,'duo-out'!A$2:Q$5000,5,FALSE),B842)</f>
        <v>3</v>
      </c>
      <c r="F842">
        <v>8800.1444357849996</v>
      </c>
      <c r="G842" s="2" t="s">
        <v>20</v>
      </c>
      <c r="H842">
        <v>2</v>
      </c>
      <c r="I842">
        <v>1</v>
      </c>
      <c r="J842">
        <v>0.5</v>
      </c>
      <c r="K842">
        <v>1.5</v>
      </c>
      <c r="L842" s="7">
        <v>0.11684960631211165</v>
      </c>
    </row>
    <row r="843" spans="1:12">
      <c r="A843" t="str">
        <f>C843&amp;"-"&amp;D843&amp;"-"&amp;G843&amp;"-"&amp;H843&amp;"-"&amp;K843</f>
        <v>15.5-f-X-3-0.5</v>
      </c>
      <c r="B843">
        <v>4</v>
      </c>
      <c r="C843">
        <v>15.5</v>
      </c>
      <c r="D843" s="2" t="s">
        <v>2</v>
      </c>
      <c r="E843">
        <f>_xlfn.IFNA(VLOOKUP(A843,'duo-out'!A$2:Q$5000,5,FALSE),B843)</f>
        <v>4</v>
      </c>
      <c r="F843">
        <v>10752.644202837</v>
      </c>
      <c r="G843" s="2" t="s">
        <v>20</v>
      </c>
      <c r="H843">
        <v>3</v>
      </c>
      <c r="I843">
        <v>1</v>
      </c>
      <c r="J843">
        <v>0.5</v>
      </c>
      <c r="K843">
        <v>0.5</v>
      </c>
      <c r="L843" s="7">
        <v>0.24435573238401573</v>
      </c>
    </row>
    <row r="844" spans="1:12">
      <c r="A844" t="str">
        <f>C844&amp;"-"&amp;D844&amp;"-"&amp;G844&amp;"-"&amp;H844&amp;"-"&amp;K844</f>
        <v>15.5-f-X-3-1.5</v>
      </c>
      <c r="B844">
        <v>4</v>
      </c>
      <c r="C844">
        <v>15.5</v>
      </c>
      <c r="D844" s="2" t="s">
        <v>2</v>
      </c>
      <c r="E844">
        <f>_xlfn.IFNA(VLOOKUP(A844,'duo-out'!A$2:Q$5000,5,FALSE),B844)</f>
        <v>4</v>
      </c>
      <c r="F844">
        <v>11141.532611405</v>
      </c>
      <c r="G844" s="2" t="s">
        <v>20</v>
      </c>
      <c r="H844">
        <v>3</v>
      </c>
      <c r="I844">
        <v>1</v>
      </c>
      <c r="J844">
        <v>0.5</v>
      </c>
      <c r="K844">
        <v>1.5</v>
      </c>
      <c r="L844" s="7">
        <v>0.15572312767951285</v>
      </c>
    </row>
    <row r="845" spans="1:12">
      <c r="A845" t="str">
        <f>C845&amp;"-"&amp;D845&amp;"-"&amp;G845&amp;"-"&amp;H845&amp;"-"&amp;K845</f>
        <v>15.5-f-X-4-0.5</v>
      </c>
      <c r="B845">
        <v>5</v>
      </c>
      <c r="C845">
        <v>15.5</v>
      </c>
      <c r="D845" s="2" t="s">
        <v>2</v>
      </c>
      <c r="E845">
        <f>_xlfn.IFNA(VLOOKUP(A845,'duo-out'!A$2:Q$5000,5,FALSE),B845)</f>
        <v>5</v>
      </c>
      <c r="F845">
        <v>12987.560084064</v>
      </c>
      <c r="G845" s="2" t="s">
        <v>20</v>
      </c>
      <c r="H845">
        <v>4</v>
      </c>
      <c r="I845">
        <v>1</v>
      </c>
      <c r="J845">
        <v>0.5</v>
      </c>
      <c r="K845">
        <v>0.5</v>
      </c>
      <c r="L845" s="7">
        <v>0.11119386491365867</v>
      </c>
    </row>
    <row r="846" spans="1:12">
      <c r="A846" t="str">
        <f>C846&amp;"-"&amp;D846&amp;"-"&amp;G846&amp;"-"&amp;H846&amp;"-"&amp;K846</f>
        <v>15.5-f-X-4-1.5</v>
      </c>
      <c r="B846">
        <v>5</v>
      </c>
      <c r="C846">
        <v>15.5</v>
      </c>
      <c r="D846" s="2" t="s">
        <v>2</v>
      </c>
      <c r="E846">
        <f>_xlfn.IFNA(VLOOKUP(A846,'duo-out'!A$2:Q$5000,5,FALSE),B846)</f>
        <v>5</v>
      </c>
      <c r="F846">
        <v>13359.721435784</v>
      </c>
      <c r="G846" s="2" t="s">
        <v>20</v>
      </c>
      <c r="H846">
        <v>4</v>
      </c>
      <c r="I846">
        <v>1</v>
      </c>
      <c r="J846">
        <v>0.5</v>
      </c>
      <c r="K846">
        <v>1.5</v>
      </c>
      <c r="L846" s="7">
        <v>6.8866267272122153E-2</v>
      </c>
    </row>
    <row r="847" spans="1:12">
      <c r="A847" t="str">
        <f>C847&amp;"-"&amp;D847&amp;"-"&amp;G847&amp;"-"&amp;H847&amp;"-"&amp;K847</f>
        <v>15.5-f-A-0-2.5</v>
      </c>
      <c r="B847">
        <v>251</v>
      </c>
      <c r="C847">
        <v>15.5</v>
      </c>
      <c r="D847" s="2" t="s">
        <v>2</v>
      </c>
      <c r="E847">
        <f>_xlfn.IFNA(VLOOKUP(A847,'duo-out'!A$2:Q$5000,5,FALSE),B847)</f>
        <v>251</v>
      </c>
      <c r="F847">
        <v>26569.352547152994</v>
      </c>
      <c r="G847" s="2" t="s">
        <v>25</v>
      </c>
      <c r="H847">
        <v>0</v>
      </c>
      <c r="I847">
        <v>2</v>
      </c>
      <c r="J847">
        <v>0.5</v>
      </c>
      <c r="K847">
        <v>2.5</v>
      </c>
      <c r="L847" s="7">
        <v>182.05642030260799</v>
      </c>
    </row>
    <row r="848" spans="1:12">
      <c r="A848" t="str">
        <f>C848&amp;"-"&amp;D848&amp;"-"&amp;G848&amp;"-"&amp;H848&amp;"-"&amp;K848</f>
        <v>15.5-f-A-0-1.5</v>
      </c>
      <c r="B848">
        <v>251</v>
      </c>
      <c r="C848">
        <v>15.5</v>
      </c>
      <c r="D848" s="2" t="s">
        <v>2</v>
      </c>
      <c r="E848">
        <f>_xlfn.IFNA(VLOOKUP(A848,'duo-out'!A$2:Q$5000,5,FALSE),B848)</f>
        <v>251</v>
      </c>
      <c r="F848">
        <v>27010.443363426089</v>
      </c>
      <c r="G848" s="2" t="s">
        <v>25</v>
      </c>
      <c r="H848">
        <v>0</v>
      </c>
      <c r="I848">
        <v>2</v>
      </c>
      <c r="J848">
        <v>0.5</v>
      </c>
      <c r="K848">
        <v>1.5</v>
      </c>
      <c r="L848" s="7">
        <v>175.85512071234749</v>
      </c>
    </row>
    <row r="849" spans="1:12">
      <c r="A849" t="str">
        <f>C849&amp;"-"&amp;D849&amp;"-"&amp;G849&amp;"-"&amp;H849&amp;"-"&amp;K849</f>
        <v>15.5-f-B-0-0.5</v>
      </c>
      <c r="B849">
        <v>51</v>
      </c>
      <c r="C849">
        <v>15.5</v>
      </c>
      <c r="D849" s="2" t="s">
        <v>2</v>
      </c>
      <c r="E849">
        <f>_xlfn.IFNA(VLOOKUP(A849,'duo-out'!A$2:Q$5000,5,FALSE),B849)</f>
        <v>51</v>
      </c>
      <c r="F849">
        <v>28981.034611404997</v>
      </c>
      <c r="G849" s="2" t="s">
        <v>21</v>
      </c>
      <c r="H849">
        <v>0</v>
      </c>
      <c r="I849">
        <v>0</v>
      </c>
      <c r="J849">
        <v>0.5</v>
      </c>
      <c r="K849">
        <v>0.5</v>
      </c>
      <c r="L849" s="7">
        <v>114.86983549970351</v>
      </c>
    </row>
    <row r="850" spans="1:12">
      <c r="A850" t="str">
        <f>C850&amp;"-"&amp;D850&amp;"-"&amp;G850&amp;"-"&amp;H850&amp;"-"&amp;K850</f>
        <v>15.5-f-A-1-2.5</v>
      </c>
      <c r="B850">
        <v>252</v>
      </c>
      <c r="C850">
        <v>15.5</v>
      </c>
      <c r="D850" s="2" t="s">
        <v>2</v>
      </c>
      <c r="E850">
        <f>_xlfn.IFNA(VLOOKUP(A850,'duo-out'!A$2:Q$5000,5,FALSE),B850)</f>
        <v>252</v>
      </c>
      <c r="F850">
        <v>29146.660202107425</v>
      </c>
      <c r="G850" s="2" t="s">
        <v>25</v>
      </c>
      <c r="H850">
        <v>1</v>
      </c>
      <c r="I850">
        <v>2</v>
      </c>
      <c r="J850">
        <v>0.5</v>
      </c>
      <c r="K850">
        <v>2.5</v>
      </c>
      <c r="L850" s="7">
        <v>1.4910471306767115</v>
      </c>
    </row>
    <row r="851" spans="1:12">
      <c r="A851" t="str">
        <f>C851&amp;"-"&amp;D851&amp;"-"&amp;G851&amp;"-"&amp;H851&amp;"-"&amp;K851</f>
        <v>15.5-f-A-1-1.5</v>
      </c>
      <c r="B851">
        <v>252</v>
      </c>
      <c r="C851">
        <v>15.5</v>
      </c>
      <c r="D851" s="2" t="s">
        <v>2</v>
      </c>
      <c r="E851">
        <f>_xlfn.IFNA(VLOOKUP(A851,'duo-out'!A$2:Q$5000,5,FALSE),B851)</f>
        <v>252</v>
      </c>
      <c r="F851">
        <v>29565.592543587431</v>
      </c>
      <c r="G851" s="2" t="s">
        <v>25</v>
      </c>
      <c r="H851">
        <v>1</v>
      </c>
      <c r="I851">
        <v>2</v>
      </c>
      <c r="J851">
        <v>0.5</v>
      </c>
      <c r="K851">
        <v>1.5</v>
      </c>
      <c r="L851" s="7">
        <v>1.5309059120638666</v>
      </c>
    </row>
    <row r="852" spans="1:12">
      <c r="A852" t="str">
        <f>C852&amp;"-"&amp;D852&amp;"-"&amp;G852&amp;"-"&amp;H852&amp;"-"&amp;K852</f>
        <v>15.5-f-A-2-2.5</v>
      </c>
      <c r="B852">
        <v>253</v>
      </c>
      <c r="C852">
        <v>15.5</v>
      </c>
      <c r="D852" s="2" t="s">
        <v>2</v>
      </c>
      <c r="E852">
        <f>_xlfn.IFNA(VLOOKUP(A852,'duo-out'!A$2:Q$5000,5,FALSE),B852)</f>
        <v>253</v>
      </c>
      <c r="F852">
        <v>31515.131167988333</v>
      </c>
      <c r="G852" s="2" t="s">
        <v>25</v>
      </c>
      <c r="H852">
        <v>2</v>
      </c>
      <c r="I852">
        <v>2</v>
      </c>
      <c r="J852">
        <v>0.5</v>
      </c>
      <c r="K852">
        <v>2.5</v>
      </c>
      <c r="L852" s="7">
        <v>0.83305280002049586</v>
      </c>
    </row>
    <row r="853" spans="1:12">
      <c r="A853" t="str">
        <f>C853&amp;"-"&amp;D853&amp;"-"&amp;G853&amp;"-"&amp;H853&amp;"-"&amp;K853</f>
        <v>15.5-f-A-2-1.5</v>
      </c>
      <c r="B853">
        <v>253</v>
      </c>
      <c r="C853">
        <v>15.5</v>
      </c>
      <c r="D853" s="2" t="s">
        <v>2</v>
      </c>
      <c r="E853">
        <f>_xlfn.IFNA(VLOOKUP(A853,'duo-out'!A$2:Q$5000,5,FALSE),B853)</f>
        <v>253</v>
      </c>
      <c r="F853">
        <v>31910.866446039432</v>
      </c>
      <c r="G853" s="2" t="s">
        <v>25</v>
      </c>
      <c r="H853">
        <v>2</v>
      </c>
      <c r="I853">
        <v>2</v>
      </c>
      <c r="J853">
        <v>0.5</v>
      </c>
      <c r="K853">
        <v>1.5</v>
      </c>
      <c r="L853" s="7">
        <v>0.87282200217602857</v>
      </c>
    </row>
    <row r="854" spans="1:12">
      <c r="A854" t="str">
        <f>C854&amp;"-"&amp;D854&amp;"-"&amp;G854&amp;"-"&amp;H854&amp;"-"&amp;K854</f>
        <v>15.5-f-A-3-2.5</v>
      </c>
      <c r="B854">
        <v>254</v>
      </c>
      <c r="C854">
        <v>15.5</v>
      </c>
      <c r="D854" s="2" t="s">
        <v>2</v>
      </c>
      <c r="E854">
        <f>_xlfn.IFNA(VLOOKUP(A854,'duo-out'!A$2:Q$5000,5,FALSE),B854)</f>
        <v>254</v>
      </c>
      <c r="F854">
        <v>33646.575830806003</v>
      </c>
      <c r="G854" s="2" t="s">
        <v>25</v>
      </c>
      <c r="H854">
        <v>3</v>
      </c>
      <c r="I854">
        <v>2</v>
      </c>
      <c r="J854">
        <v>0.5</v>
      </c>
      <c r="K854">
        <v>2.5</v>
      </c>
      <c r="L854" s="7">
        <v>0.8122523963562357</v>
      </c>
    </row>
    <row r="855" spans="1:12">
      <c r="A855" t="str">
        <f>C855&amp;"-"&amp;D855&amp;"-"&amp;G855&amp;"-"&amp;H855&amp;"-"&amp;K855</f>
        <v>15.5-f-A-3-1.5</v>
      </c>
      <c r="B855">
        <v>254</v>
      </c>
      <c r="C855">
        <v>15.5</v>
      </c>
      <c r="D855" s="2" t="s">
        <v>2</v>
      </c>
      <c r="E855">
        <f>_xlfn.IFNA(VLOOKUP(A855,'duo-out'!A$2:Q$5000,5,FALSE),B855)</f>
        <v>254</v>
      </c>
      <c r="F855">
        <v>34012.321720656997</v>
      </c>
      <c r="G855" s="2" t="s">
        <v>25</v>
      </c>
      <c r="H855">
        <v>3</v>
      </c>
      <c r="I855">
        <v>2</v>
      </c>
      <c r="J855">
        <v>0.5</v>
      </c>
      <c r="K855">
        <v>1.5</v>
      </c>
      <c r="L855" s="7">
        <v>0.8122523963562357</v>
      </c>
    </row>
    <row r="856" spans="1:12">
      <c r="A856" t="str">
        <f>C856&amp;"-"&amp;D856&amp;"-"&amp;G856&amp;"-"&amp;H856&amp;"-"&amp;K856</f>
        <v>15.5-f-A-4-2.5</v>
      </c>
      <c r="B856">
        <v>255</v>
      </c>
      <c r="C856">
        <v>15.5</v>
      </c>
      <c r="D856" s="2" t="s">
        <v>2</v>
      </c>
      <c r="E856">
        <f>_xlfn.IFNA(VLOOKUP(A856,'duo-out'!A$2:Q$5000,5,FALSE),B856)</f>
        <v>255</v>
      </c>
      <c r="F856">
        <v>35499.650767454499</v>
      </c>
      <c r="G856" s="2" t="s">
        <v>25</v>
      </c>
      <c r="H856">
        <v>4</v>
      </c>
      <c r="I856">
        <v>2</v>
      </c>
      <c r="J856">
        <v>0.5</v>
      </c>
      <c r="K856">
        <v>2.5</v>
      </c>
      <c r="L856" s="7">
        <v>0.76818088824663155</v>
      </c>
    </row>
    <row r="857" spans="1:12">
      <c r="A857" t="str">
        <f>C857&amp;"-"&amp;D857&amp;"-"&amp;G857&amp;"-"&amp;H857&amp;"-"&amp;K857</f>
        <v>15.5-f-C-0-0.5</v>
      </c>
      <c r="B857">
        <v>101</v>
      </c>
      <c r="C857">
        <v>15.5</v>
      </c>
      <c r="D857" s="2" t="s">
        <v>2</v>
      </c>
      <c r="E857">
        <f>_xlfn.IFNA(VLOOKUP(A857,'duo-out'!A$2:Q$5000,5,FALSE),B857)</f>
        <v>101</v>
      </c>
      <c r="F857">
        <v>35537.979338627796</v>
      </c>
      <c r="G857" s="2" t="s">
        <v>22</v>
      </c>
      <c r="H857">
        <v>0</v>
      </c>
      <c r="I857">
        <v>0</v>
      </c>
      <c r="J857">
        <v>0.5</v>
      </c>
      <c r="K857">
        <v>0.5</v>
      </c>
      <c r="L857" s="7">
        <v>182.05642030260799</v>
      </c>
    </row>
    <row r="858" spans="1:12">
      <c r="A858" t="str">
        <f>C858&amp;"-"&amp;D858&amp;"-"&amp;G858&amp;"-"&amp;H858&amp;"-"&amp;K858</f>
        <v>15.5-f-A-4-1.5</v>
      </c>
      <c r="B858">
        <v>255</v>
      </c>
      <c r="C858">
        <v>15.5</v>
      </c>
      <c r="D858" s="2" t="s">
        <v>2</v>
      </c>
      <c r="E858">
        <f>_xlfn.IFNA(VLOOKUP(A858,'duo-out'!A$2:Q$5000,5,FALSE),B858)</f>
        <v>255</v>
      </c>
      <c r="F858">
        <v>35835.120943962997</v>
      </c>
      <c r="G858" s="2" t="s">
        <v>25</v>
      </c>
      <c r="H858">
        <v>4</v>
      </c>
      <c r="I858">
        <v>2</v>
      </c>
      <c r="J858">
        <v>0.5</v>
      </c>
      <c r="K858">
        <v>1.5</v>
      </c>
      <c r="L858" s="7">
        <v>0.76818088824663155</v>
      </c>
    </row>
    <row r="859" spans="1:12">
      <c r="A859" t="str">
        <f>C859&amp;"-"&amp;D859&amp;"-"&amp;G859&amp;"-"&amp;H859&amp;"-"&amp;K859</f>
        <v>15.5-f-C-1-0.5</v>
      </c>
      <c r="B859">
        <v>102</v>
      </c>
      <c r="C859">
        <v>15.5</v>
      </c>
      <c r="D859" s="2" t="s">
        <v>2</v>
      </c>
      <c r="E859">
        <f>_xlfn.IFNA(VLOOKUP(A859,'duo-out'!A$2:Q$5000,5,FALSE),B859)</f>
        <v>102</v>
      </c>
      <c r="F859">
        <v>37938.364864076</v>
      </c>
      <c r="G859" s="2" t="s">
        <v>22</v>
      </c>
      <c r="H859">
        <v>1</v>
      </c>
      <c r="I859">
        <v>0</v>
      </c>
      <c r="J859">
        <v>0.5</v>
      </c>
      <c r="K859">
        <v>0.5</v>
      </c>
      <c r="L859" s="7">
        <v>1.1602097263419568</v>
      </c>
    </row>
    <row r="860" spans="1:12">
      <c r="A860" t="str">
        <f>C860&amp;"-"&amp;D860&amp;"-"&amp;G860&amp;"-"&amp;H860&amp;"-"&amp;K860</f>
        <v>15.5-f-C-2-0.5</v>
      </c>
      <c r="B860">
        <v>103</v>
      </c>
      <c r="C860">
        <v>15.5</v>
      </c>
      <c r="D860" s="2" t="s">
        <v>2</v>
      </c>
      <c r="E860">
        <f>_xlfn.IFNA(VLOOKUP(A860,'duo-out'!A$2:Q$5000,5,FALSE),B860)</f>
        <v>103</v>
      </c>
      <c r="F860">
        <v>40030.130611405999</v>
      </c>
      <c r="G860" s="2" t="s">
        <v>22</v>
      </c>
      <c r="H860">
        <v>2</v>
      </c>
      <c r="I860">
        <v>0</v>
      </c>
      <c r="J860">
        <v>0.5</v>
      </c>
      <c r="K860">
        <v>0.5</v>
      </c>
      <c r="L860" s="7">
        <v>0.87282200217602857</v>
      </c>
    </row>
    <row r="861" spans="1:12">
      <c r="A861" t="str">
        <f>C861&amp;"-"&amp;D861&amp;"-"&amp;G861&amp;"-"&amp;H861&amp;"-"&amp;K861</f>
        <v>16.5-e-X-0-0.5</v>
      </c>
      <c r="B861">
        <v>1</v>
      </c>
      <c r="C861">
        <v>16.5</v>
      </c>
      <c r="D861" s="2" t="s">
        <v>1</v>
      </c>
      <c r="E861">
        <f>_xlfn.IFNA(VLOOKUP(A861,'duo-out'!A$2:Q$5000,5,FALSE),B861)</f>
        <v>1</v>
      </c>
      <c r="F861">
        <v>3744.947760218</v>
      </c>
      <c r="G861" s="2" t="s">
        <v>20</v>
      </c>
      <c r="H861">
        <v>0</v>
      </c>
      <c r="I861">
        <v>1</v>
      </c>
      <c r="J861">
        <v>0.5</v>
      </c>
      <c r="K861">
        <v>0.5</v>
      </c>
      <c r="L861" s="7">
        <v>13.824446341104919</v>
      </c>
    </row>
    <row r="862" spans="1:12">
      <c r="A862" t="str">
        <f>C862&amp;"-"&amp;D862&amp;"-"&amp;G862&amp;"-"&amp;H862&amp;"-"&amp;K862</f>
        <v>16.5-e-X-1-0.5</v>
      </c>
      <c r="B862">
        <v>2</v>
      </c>
      <c r="C862">
        <v>16.5</v>
      </c>
      <c r="D862" s="2" t="s">
        <v>1</v>
      </c>
      <c r="E862">
        <f>_xlfn.IFNA(VLOOKUP(A862,'duo-out'!A$2:Q$5000,5,FALSE),B862)</f>
        <v>2</v>
      </c>
      <c r="F862">
        <v>6335.0811256249999</v>
      </c>
      <c r="G862" s="2" t="s">
        <v>20</v>
      </c>
      <c r="H862">
        <v>1</v>
      </c>
      <c r="I862">
        <v>1</v>
      </c>
      <c r="J862">
        <v>0.5</v>
      </c>
      <c r="K862">
        <v>0.5</v>
      </c>
      <c r="L862" s="7">
        <v>1.7067625066539172</v>
      </c>
    </row>
    <row r="863" spans="1:12">
      <c r="A863" t="str">
        <f>C863&amp;"-"&amp;D863&amp;"-"&amp;G863&amp;"-"&amp;H863&amp;"-"&amp;K863</f>
        <v>16.5-e-X-1-1.5</v>
      </c>
      <c r="B863">
        <v>2</v>
      </c>
      <c r="C863">
        <v>16.5</v>
      </c>
      <c r="D863" s="2" t="s">
        <v>1</v>
      </c>
      <c r="E863">
        <f>_xlfn.IFNA(VLOOKUP(A863,'duo-out'!A$2:Q$5000,5,FALSE),B863)</f>
        <v>2</v>
      </c>
      <c r="F863">
        <v>6762.2886294609998</v>
      </c>
      <c r="G863" s="2" t="s">
        <v>20</v>
      </c>
      <c r="H863">
        <v>1</v>
      </c>
      <c r="I863">
        <v>1</v>
      </c>
      <c r="J863">
        <v>0.5</v>
      </c>
      <c r="K863">
        <v>1.5</v>
      </c>
      <c r="L863" s="7">
        <v>9.1107135314521567E-2</v>
      </c>
    </row>
    <row r="864" spans="1:12">
      <c r="A864" t="str">
        <f>C864&amp;"-"&amp;D864&amp;"-"&amp;G864&amp;"-"&amp;H864&amp;"-"&amp;K864</f>
        <v>16.5-e-X-2-0.5</v>
      </c>
      <c r="B864">
        <v>3</v>
      </c>
      <c r="C864">
        <v>16.5</v>
      </c>
      <c r="D864" s="2" t="s">
        <v>1</v>
      </c>
      <c r="E864">
        <f>_xlfn.IFNA(VLOOKUP(A864,'duo-out'!A$2:Q$5000,5,FALSE),B864)</f>
        <v>3</v>
      </c>
      <c r="F864">
        <v>8800.3047602179995</v>
      </c>
      <c r="G864" s="2" t="s">
        <v>20</v>
      </c>
      <c r="H864">
        <v>2</v>
      </c>
      <c r="I864">
        <v>1</v>
      </c>
      <c r="J864">
        <v>0.5</v>
      </c>
      <c r="K864">
        <v>0.5</v>
      </c>
      <c r="L864" s="7">
        <v>0.16892817479812267</v>
      </c>
    </row>
    <row r="865" spans="1:12">
      <c r="A865" t="str">
        <f>C865&amp;"-"&amp;D865&amp;"-"&amp;G865&amp;"-"&amp;H865&amp;"-"&amp;K865</f>
        <v>16.5-e-X-2-1.5</v>
      </c>
      <c r="B865">
        <v>3</v>
      </c>
      <c r="C865">
        <v>16.5</v>
      </c>
      <c r="D865" s="2" t="s">
        <v>1</v>
      </c>
      <c r="E865">
        <f>_xlfn.IFNA(VLOOKUP(A865,'duo-out'!A$2:Q$5000,5,FALSE),B865)</f>
        <v>3</v>
      </c>
      <c r="F865">
        <v>9210.3857206579996</v>
      </c>
      <c r="G865" s="2" t="s">
        <v>20</v>
      </c>
      <c r="H865">
        <v>2</v>
      </c>
      <c r="I865">
        <v>1</v>
      </c>
      <c r="J865">
        <v>0.5</v>
      </c>
      <c r="K865">
        <v>1.5</v>
      </c>
      <c r="L865" s="7">
        <v>0.13401965278174743</v>
      </c>
    </row>
    <row r="866" spans="1:12">
      <c r="A866" t="str">
        <f>C866&amp;"-"&amp;D866&amp;"-"&amp;G866&amp;"-"&amp;H866&amp;"-"&amp;K866</f>
        <v>16.5-e-X-3-0.5</v>
      </c>
      <c r="B866">
        <v>4</v>
      </c>
      <c r="C866">
        <v>16.5</v>
      </c>
      <c r="D866" s="2" t="s">
        <v>1</v>
      </c>
      <c r="E866">
        <f>_xlfn.IFNA(VLOOKUP(A866,'duo-out'!A$2:Q$5000,5,FALSE),B866)</f>
        <v>4</v>
      </c>
      <c r="F866">
        <v>11141.675098292</v>
      </c>
      <c r="G866" s="2" t="s">
        <v>20</v>
      </c>
      <c r="H866">
        <v>3</v>
      </c>
      <c r="I866">
        <v>1</v>
      </c>
      <c r="J866">
        <v>0.5</v>
      </c>
      <c r="K866">
        <v>0.5</v>
      </c>
      <c r="L866" s="7">
        <v>2.0402857733683697</v>
      </c>
    </row>
    <row r="867" spans="1:12">
      <c r="A867" t="str">
        <f>C867&amp;"-"&amp;D867&amp;"-"&amp;G867&amp;"-"&amp;H867&amp;"-"&amp;K867</f>
        <v>16.5-e-X-3-1.5</v>
      </c>
      <c r="B867">
        <v>4</v>
      </c>
      <c r="C867">
        <v>16.5</v>
      </c>
      <c r="D867" s="2" t="s">
        <v>1</v>
      </c>
      <c r="E867">
        <f>_xlfn.IFNA(VLOOKUP(A867,'duo-out'!A$2:Q$5000,5,FALSE),B867)</f>
        <v>4</v>
      </c>
      <c r="F867">
        <v>11534.762629461</v>
      </c>
      <c r="G867" s="2" t="s">
        <v>20</v>
      </c>
      <c r="H867">
        <v>3</v>
      </c>
      <c r="I867">
        <v>1</v>
      </c>
      <c r="J867">
        <v>0.5</v>
      </c>
      <c r="K867">
        <v>1.5</v>
      </c>
      <c r="L867" s="7">
        <v>0.10349608098801255</v>
      </c>
    </row>
    <row r="868" spans="1:12">
      <c r="A868" t="str">
        <f>C868&amp;"-"&amp;D868&amp;"-"&amp;G868&amp;"-"&amp;H868&amp;"-"&amp;K868</f>
        <v>16.5-e-X-4-0.5</v>
      </c>
      <c r="B868">
        <v>5</v>
      </c>
      <c r="C868">
        <v>16.5</v>
      </c>
      <c r="D868" s="2" t="s">
        <v>1</v>
      </c>
      <c r="E868">
        <f>_xlfn.IFNA(VLOOKUP(A868,'duo-out'!A$2:Q$5000,5,FALSE),B868)</f>
        <v>5</v>
      </c>
      <c r="F868">
        <v>13359.846830806</v>
      </c>
      <c r="G868" s="2" t="s">
        <v>20</v>
      </c>
      <c r="H868">
        <v>4</v>
      </c>
      <c r="I868">
        <v>1</v>
      </c>
      <c r="J868">
        <v>0.5</v>
      </c>
      <c r="K868">
        <v>0.5</v>
      </c>
      <c r="L868" s="7">
        <v>8.4464087399061333E-2</v>
      </c>
    </row>
    <row r="869" spans="1:12">
      <c r="A869" t="str">
        <f>C869&amp;"-"&amp;D869&amp;"-"&amp;G869&amp;"-"&amp;H869&amp;"-"&amp;K869</f>
        <v>16.5-e-X-4-1.5</v>
      </c>
      <c r="B869">
        <v>5</v>
      </c>
      <c r="C869">
        <v>16.5</v>
      </c>
      <c r="D869" s="2" t="s">
        <v>1</v>
      </c>
      <c r="E869">
        <f>_xlfn.IFNA(VLOOKUP(A869,'duo-out'!A$2:Q$5000,5,FALSE),B869)</f>
        <v>5</v>
      </c>
      <c r="F869">
        <v>13735.869720657</v>
      </c>
      <c r="G869" s="2" t="s">
        <v>20</v>
      </c>
      <c r="H869">
        <v>4</v>
      </c>
      <c r="I869">
        <v>1</v>
      </c>
      <c r="J869">
        <v>0.5</v>
      </c>
      <c r="K869">
        <v>1.5</v>
      </c>
      <c r="L869" s="7">
        <v>8.1331161827312412E-2</v>
      </c>
    </row>
    <row r="870" spans="1:12">
      <c r="A870" t="str">
        <f>C870&amp;"-"&amp;D870&amp;"-"&amp;G870&amp;"-"&amp;H870&amp;"-"&amp;K870</f>
        <v>16.5-e-A-0-2.5</v>
      </c>
      <c r="B870">
        <v>251</v>
      </c>
      <c r="C870">
        <v>16.5</v>
      </c>
      <c r="D870" s="2" t="s">
        <v>1</v>
      </c>
      <c r="E870">
        <f>_xlfn.IFNA(VLOOKUP(A870,'duo-out'!A$2:Q$5000,5,FALSE),B870)</f>
        <v>251</v>
      </c>
      <c r="F870">
        <v>27010.793876019921</v>
      </c>
      <c r="G870" s="2" t="s">
        <v>25</v>
      </c>
      <c r="H870">
        <v>0</v>
      </c>
      <c r="I870">
        <v>2</v>
      </c>
      <c r="J870">
        <v>0.5</v>
      </c>
      <c r="K870">
        <v>2.5</v>
      </c>
      <c r="L870" s="7">
        <v>167.71051669348799</v>
      </c>
    </row>
    <row r="871" spans="1:12">
      <c r="A871" t="str">
        <f>C871&amp;"-"&amp;D871&amp;"-"&amp;G871&amp;"-"&amp;H871&amp;"-"&amp;K871</f>
        <v>16.5-e-A-0-1.5</v>
      </c>
      <c r="B871">
        <v>251</v>
      </c>
      <c r="C871">
        <v>16.5</v>
      </c>
      <c r="D871" s="2" t="s">
        <v>1</v>
      </c>
      <c r="E871">
        <f>_xlfn.IFNA(VLOOKUP(A871,'duo-out'!A$2:Q$5000,5,FALSE),B871)</f>
        <v>251</v>
      </c>
      <c r="F871">
        <v>27476.036184824003</v>
      </c>
      <c r="G871" s="2" t="s">
        <v>25</v>
      </c>
      <c r="H871">
        <v>0</v>
      </c>
      <c r="I871">
        <v>2</v>
      </c>
      <c r="J871">
        <v>0.5</v>
      </c>
      <c r="K871">
        <v>1.5</v>
      </c>
      <c r="L871" s="7">
        <v>123.45526343468094</v>
      </c>
    </row>
    <row r="872" spans="1:12">
      <c r="A872" t="str">
        <f>C872&amp;"-"&amp;D872&amp;"-"&amp;G872&amp;"-"&amp;H872&amp;"-"&amp;K872</f>
        <v>16.5-e-B-0-0.5</v>
      </c>
      <c r="B872">
        <v>51</v>
      </c>
      <c r="C872">
        <v>16.5</v>
      </c>
      <c r="D872" s="2" t="s">
        <v>1</v>
      </c>
      <c r="E872">
        <f>_xlfn.IFNA(VLOOKUP(A872,'duo-out'!A$2:Q$5000,5,FALSE),B872)</f>
        <v>51</v>
      </c>
      <c r="F872">
        <v>29354.038225921751</v>
      </c>
      <c r="G872" s="2" t="s">
        <v>21</v>
      </c>
      <c r="H872">
        <v>0</v>
      </c>
      <c r="I872">
        <v>0</v>
      </c>
      <c r="J872">
        <v>0.5</v>
      </c>
      <c r="K872">
        <v>0.5</v>
      </c>
      <c r="L872" s="7">
        <v>114.86983549970351</v>
      </c>
    </row>
    <row r="873" spans="1:12">
      <c r="A873" t="str">
        <f>C873&amp;"-"&amp;D873&amp;"-"&amp;G873&amp;"-"&amp;H873&amp;"-"&amp;K873</f>
        <v>16.5-e-A-1-2.5</v>
      </c>
      <c r="B873">
        <v>252</v>
      </c>
      <c r="C873">
        <v>16.5</v>
      </c>
      <c r="D873" s="2" t="s">
        <v>1</v>
      </c>
      <c r="E873">
        <f>_xlfn.IFNA(VLOOKUP(A873,'duo-out'!A$2:Q$5000,5,FALSE),B873)</f>
        <v>252</v>
      </c>
      <c r="F873">
        <v>29565.889263061716</v>
      </c>
      <c r="G873" s="2" t="s">
        <v>25</v>
      </c>
      <c r="H873">
        <v>1</v>
      </c>
      <c r="I873">
        <v>2</v>
      </c>
      <c r="J873">
        <v>0.5</v>
      </c>
      <c r="K873">
        <v>2.5</v>
      </c>
      <c r="L873" s="7">
        <v>1.4842923340213612</v>
      </c>
    </row>
    <row r="874" spans="1:12">
      <c r="A874" t="str">
        <f>C874&amp;"-"&amp;D874&amp;"-"&amp;G874&amp;"-"&amp;H874&amp;"-"&amp;K874</f>
        <v>16.5-e-A-1-1.5</v>
      </c>
      <c r="B874">
        <v>252</v>
      </c>
      <c r="C874">
        <v>16.5</v>
      </c>
      <c r="D874" s="2" t="s">
        <v>1</v>
      </c>
      <c r="E874">
        <f>_xlfn.IFNA(VLOOKUP(A874,'duo-out'!A$2:Q$5000,5,FALSE),B874)</f>
        <v>252</v>
      </c>
      <c r="F874">
        <v>30007.545301566501</v>
      </c>
      <c r="G874" s="2" t="s">
        <v>25</v>
      </c>
      <c r="H874">
        <v>1</v>
      </c>
      <c r="I874">
        <v>2</v>
      </c>
      <c r="J874">
        <v>0.5</v>
      </c>
      <c r="K874">
        <v>1.5</v>
      </c>
      <c r="L874" s="7">
        <v>1.1639584627301742</v>
      </c>
    </row>
    <row r="875" spans="1:12">
      <c r="A875" t="str">
        <f>C875&amp;"-"&amp;D875&amp;"-"&amp;G875&amp;"-"&amp;H875&amp;"-"&amp;K875</f>
        <v>16.5-e-A-2-2.5</v>
      </c>
      <c r="B875">
        <v>253</v>
      </c>
      <c r="C875">
        <v>16.5</v>
      </c>
      <c r="D875" s="2" t="s">
        <v>1</v>
      </c>
      <c r="E875">
        <f>_xlfn.IFNA(VLOOKUP(A875,'duo-out'!A$2:Q$5000,5,FALSE),B875)</f>
        <v>253</v>
      </c>
      <c r="F875">
        <v>31909.821384385428</v>
      </c>
      <c r="G875" s="2" t="s">
        <v>25</v>
      </c>
      <c r="H875">
        <v>2</v>
      </c>
      <c r="I875">
        <v>2</v>
      </c>
      <c r="J875">
        <v>0.5</v>
      </c>
      <c r="K875">
        <v>2.5</v>
      </c>
      <c r="L875" s="7">
        <v>0.87282200217602857</v>
      </c>
    </row>
    <row r="876" spans="1:12">
      <c r="A876" t="str">
        <f>C876&amp;"-"&amp;D876&amp;"-"&amp;G876&amp;"-"&amp;H876&amp;"-"&amp;K876</f>
        <v>16.5-e-A-2-1.5</v>
      </c>
      <c r="B876">
        <v>253</v>
      </c>
      <c r="C876">
        <v>16.5</v>
      </c>
      <c r="D876" s="2" t="s">
        <v>1</v>
      </c>
      <c r="E876">
        <f>_xlfn.IFNA(VLOOKUP(A876,'duo-out'!A$2:Q$5000,5,FALSE),B876)</f>
        <v>253</v>
      </c>
      <c r="F876">
        <v>32323.01914165133</v>
      </c>
      <c r="G876" s="2" t="s">
        <v>25</v>
      </c>
      <c r="H876">
        <v>2</v>
      </c>
      <c r="I876">
        <v>2</v>
      </c>
      <c r="J876">
        <v>0.5</v>
      </c>
      <c r="K876">
        <v>1.5</v>
      </c>
      <c r="L876" s="7">
        <v>0.87282200217602857</v>
      </c>
    </row>
    <row r="877" spans="1:12">
      <c r="A877" t="str">
        <f>C877&amp;"-"&amp;D877&amp;"-"&amp;G877&amp;"-"&amp;H877&amp;"-"&amp;K877</f>
        <v>16.5-e-A-3-2.5</v>
      </c>
      <c r="B877">
        <v>254</v>
      </c>
      <c r="C877">
        <v>16.5</v>
      </c>
      <c r="D877" s="2" t="s">
        <v>1</v>
      </c>
      <c r="E877">
        <f>_xlfn.IFNA(VLOOKUP(A877,'duo-out'!A$2:Q$5000,5,FALSE),B877)</f>
        <v>254</v>
      </c>
      <c r="F877">
        <v>34012.785796872005</v>
      </c>
      <c r="G877" s="2" t="s">
        <v>25</v>
      </c>
      <c r="H877">
        <v>3</v>
      </c>
      <c r="I877">
        <v>2</v>
      </c>
      <c r="J877">
        <v>0.5</v>
      </c>
      <c r="K877">
        <v>2.5</v>
      </c>
      <c r="L877" s="7">
        <v>0.8122523963562357</v>
      </c>
    </row>
    <row r="878" spans="1:12">
      <c r="A878" t="str">
        <f>C878&amp;"-"&amp;D878&amp;"-"&amp;G878&amp;"-"&amp;H878&amp;"-"&amp;K878</f>
        <v>16.5-e-A-3-1.5</v>
      </c>
      <c r="B878">
        <v>254</v>
      </c>
      <c r="C878">
        <v>16.5</v>
      </c>
      <c r="D878" s="2" t="s">
        <v>1</v>
      </c>
      <c r="E878">
        <f>_xlfn.IFNA(VLOOKUP(A878,'duo-out'!A$2:Q$5000,5,FALSE),B878)</f>
        <v>254</v>
      </c>
      <c r="F878">
        <v>34393.730292368004</v>
      </c>
      <c r="G878" s="2" t="s">
        <v>25</v>
      </c>
      <c r="H878">
        <v>3</v>
      </c>
      <c r="I878">
        <v>2</v>
      </c>
      <c r="J878">
        <v>0.5</v>
      </c>
      <c r="K878">
        <v>1.5</v>
      </c>
      <c r="L878" s="7">
        <v>0.8122523963562357</v>
      </c>
    </row>
    <row r="879" spans="1:12">
      <c r="A879" t="str">
        <f>C879&amp;"-"&amp;D879&amp;"-"&amp;G879&amp;"-"&amp;H879&amp;"-"&amp;K879</f>
        <v>16.5-e-C-0-0.5</v>
      </c>
      <c r="B879">
        <v>101</v>
      </c>
      <c r="C879">
        <v>16.5</v>
      </c>
      <c r="D879" s="2" t="s">
        <v>1</v>
      </c>
      <c r="E879">
        <f>_xlfn.IFNA(VLOOKUP(A879,'duo-out'!A$2:Q$5000,5,FALSE),B879)</f>
        <v>101</v>
      </c>
      <c r="F879">
        <v>35538.478572926499</v>
      </c>
      <c r="G879" s="2" t="s">
        <v>22</v>
      </c>
      <c r="H879">
        <v>0</v>
      </c>
      <c r="I879">
        <v>0</v>
      </c>
      <c r="J879">
        <v>0.5</v>
      </c>
      <c r="K879">
        <v>0.5</v>
      </c>
      <c r="L879" s="7">
        <v>182.05642030260799</v>
      </c>
    </row>
    <row r="880" spans="1:12">
      <c r="A880" t="str">
        <f>C880&amp;"-"&amp;D880&amp;"-"&amp;G880&amp;"-"&amp;H880&amp;"-"&amp;K880</f>
        <v>16.5-e-A-4-2.5</v>
      </c>
      <c r="B880">
        <v>255</v>
      </c>
      <c r="C880">
        <v>16.5</v>
      </c>
      <c r="D880" s="2" t="s">
        <v>1</v>
      </c>
      <c r="E880">
        <f>_xlfn.IFNA(VLOOKUP(A880,'duo-out'!A$2:Q$5000,5,FALSE),B880)</f>
        <v>255</v>
      </c>
      <c r="F880">
        <v>35831.130202836997</v>
      </c>
      <c r="G880" s="2" t="s">
        <v>25</v>
      </c>
      <c r="H880">
        <v>4</v>
      </c>
      <c r="I880">
        <v>2</v>
      </c>
      <c r="J880">
        <v>0.5</v>
      </c>
      <c r="K880">
        <v>2.5</v>
      </c>
      <c r="L880" s="7">
        <v>0.76818088824663155</v>
      </c>
    </row>
    <row r="881" spans="1:12">
      <c r="A881" t="str">
        <f>C881&amp;"-"&amp;D881&amp;"-"&amp;G881&amp;"-"&amp;H881&amp;"-"&amp;K881</f>
        <v>16.5-e-A-4-1.5</v>
      </c>
      <c r="B881">
        <v>255</v>
      </c>
      <c r="C881">
        <v>16.5</v>
      </c>
      <c r="D881" s="2" t="s">
        <v>1</v>
      </c>
      <c r="E881">
        <f>_xlfn.IFNA(VLOOKUP(A881,'duo-out'!A$2:Q$5000,5,FALSE),B881)</f>
        <v>255</v>
      </c>
      <c r="F881">
        <v>36172.653120433504</v>
      </c>
      <c r="G881" s="2" t="s">
        <v>25</v>
      </c>
      <c r="H881">
        <v>4</v>
      </c>
      <c r="I881">
        <v>2</v>
      </c>
      <c r="J881">
        <v>0.5</v>
      </c>
      <c r="K881">
        <v>1.5</v>
      </c>
      <c r="L881" s="7">
        <v>0.76818088824663155</v>
      </c>
    </row>
    <row r="882" spans="1:12">
      <c r="A882" t="str">
        <f>C882&amp;"-"&amp;D882&amp;"-"&amp;G882&amp;"-"&amp;H882&amp;"-"&amp;K882</f>
        <v>16.5-e-C-1-0.5</v>
      </c>
      <c r="B882">
        <v>102</v>
      </c>
      <c r="C882">
        <v>16.5</v>
      </c>
      <c r="D882" s="2" t="s">
        <v>1</v>
      </c>
      <c r="E882">
        <f>_xlfn.IFNA(VLOOKUP(A882,'duo-out'!A$2:Q$5000,5,FALSE),B882)</f>
        <v>102</v>
      </c>
      <c r="F882">
        <v>37938.913117985336</v>
      </c>
      <c r="G882" s="2" t="s">
        <v>22</v>
      </c>
      <c r="H882">
        <v>1</v>
      </c>
      <c r="I882">
        <v>0</v>
      </c>
      <c r="J882">
        <v>0.5</v>
      </c>
      <c r="K882">
        <v>0.5</v>
      </c>
      <c r="L882" s="7">
        <v>1.1602097263419568</v>
      </c>
    </row>
    <row r="883" spans="1:12">
      <c r="A883" t="str">
        <f>C883&amp;"-"&amp;D883&amp;"-"&amp;G883&amp;"-"&amp;H883&amp;"-"&amp;K883</f>
        <v>16.5-e-C-2-0.5</v>
      </c>
      <c r="B883">
        <v>103</v>
      </c>
      <c r="C883">
        <v>16.5</v>
      </c>
      <c r="D883" s="2" t="s">
        <v>1</v>
      </c>
      <c r="E883">
        <f>_xlfn.IFNA(VLOOKUP(A883,'duo-out'!A$2:Q$5000,5,FALSE),B883)</f>
        <v>103</v>
      </c>
      <c r="F883">
        <v>40030.477598291996</v>
      </c>
      <c r="G883" s="2" t="s">
        <v>22</v>
      </c>
      <c r="H883">
        <v>2</v>
      </c>
      <c r="I883">
        <v>0</v>
      </c>
      <c r="J883">
        <v>0.5</v>
      </c>
      <c r="K883">
        <v>0.5</v>
      </c>
      <c r="L883" s="7">
        <v>0.87282200217602857</v>
      </c>
    </row>
    <row r="884" spans="1:12">
      <c r="A884" t="str">
        <f>C884&amp;"-"&amp;D884&amp;"-"&amp;G884&amp;"-"&amp;H884&amp;"-"&amp;K884</f>
        <v>16.5-f-X-0-0.5</v>
      </c>
      <c r="B884">
        <v>1</v>
      </c>
      <c r="C884">
        <v>16.5</v>
      </c>
      <c r="D884" s="2" t="s">
        <v>2</v>
      </c>
      <c r="E884">
        <f>_xlfn.IFNA(VLOOKUP(A884,'duo-out'!A$2:Q$5000,5,FALSE),B884)</f>
        <v>1</v>
      </c>
      <c r="F884">
        <v>3735.7342028349999</v>
      </c>
      <c r="G884" s="2" t="s">
        <v>20</v>
      </c>
      <c r="H884">
        <v>0</v>
      </c>
      <c r="I884">
        <v>1</v>
      </c>
      <c r="J884">
        <v>0.5</v>
      </c>
      <c r="K884">
        <v>0.5</v>
      </c>
      <c r="L884" s="7">
        <v>9.9352831805693054</v>
      </c>
    </row>
    <row r="885" spans="1:12">
      <c r="A885" t="str">
        <f>C885&amp;"-"&amp;D885&amp;"-"&amp;G885&amp;"-"&amp;H885&amp;"-"&amp;K885</f>
        <v>16.5-f-X-0-1.5</v>
      </c>
      <c r="B885">
        <v>1</v>
      </c>
      <c r="C885">
        <v>16.5</v>
      </c>
      <c r="D885" s="2" t="s">
        <v>2</v>
      </c>
      <c r="E885">
        <f>_xlfn.IFNA(VLOOKUP(A885,'duo-out'!A$2:Q$5000,5,FALSE),B885)</f>
        <v>1</v>
      </c>
      <c r="F885">
        <v>4200.0946114050003</v>
      </c>
      <c r="G885" s="2" t="s">
        <v>20</v>
      </c>
      <c r="H885">
        <v>0</v>
      </c>
      <c r="I885">
        <v>1</v>
      </c>
      <c r="J885">
        <v>0.5</v>
      </c>
      <c r="K885">
        <v>1.5</v>
      </c>
      <c r="L885" s="7">
        <v>10.451296130636605</v>
      </c>
    </row>
    <row r="886" spans="1:12">
      <c r="A886" t="str">
        <f>C886&amp;"-"&amp;D886&amp;"-"&amp;G886&amp;"-"&amp;H886&amp;"-"&amp;K886</f>
        <v>16.5-f-X-1-0.5</v>
      </c>
      <c r="B886">
        <v>2</v>
      </c>
      <c r="C886">
        <v>16.5</v>
      </c>
      <c r="D886" s="2" t="s">
        <v>2</v>
      </c>
      <c r="E886">
        <f>_xlfn.IFNA(VLOOKUP(A886,'duo-out'!A$2:Q$5000,5,FALSE),B886)</f>
        <v>2</v>
      </c>
      <c r="F886">
        <v>6326.2768335199999</v>
      </c>
      <c r="G886" s="2" t="s">
        <v>20</v>
      </c>
      <c r="H886">
        <v>1</v>
      </c>
      <c r="I886">
        <v>1</v>
      </c>
      <c r="J886">
        <v>0.5</v>
      </c>
      <c r="K886">
        <v>0.5</v>
      </c>
      <c r="L886" s="7">
        <v>0.167919455659503</v>
      </c>
    </row>
    <row r="887" spans="1:12">
      <c r="A887" t="str">
        <f>C887&amp;"-"&amp;D887&amp;"-"&amp;G887&amp;"-"&amp;H887&amp;"-"&amp;K887</f>
        <v>16.5-f-X-1-1.5</v>
      </c>
      <c r="B887">
        <v>2</v>
      </c>
      <c r="C887">
        <v>16.5</v>
      </c>
      <c r="D887" s="2" t="s">
        <v>2</v>
      </c>
      <c r="E887">
        <f>_xlfn.IFNA(VLOOKUP(A887,'duo-out'!A$2:Q$5000,5,FALSE),B887)</f>
        <v>2</v>
      </c>
      <c r="F887">
        <v>6772.6164357859998</v>
      </c>
      <c r="G887" s="2" t="s">
        <v>20</v>
      </c>
      <c r="H887">
        <v>1</v>
      </c>
      <c r="I887">
        <v>1</v>
      </c>
      <c r="J887">
        <v>0.5</v>
      </c>
      <c r="K887">
        <v>1.5</v>
      </c>
      <c r="L887" s="7">
        <v>9.4764877113802465E-2</v>
      </c>
    </row>
    <row r="888" spans="1:12">
      <c r="A888" t="str">
        <f>C888&amp;"-"&amp;D888&amp;"-"&amp;G888&amp;"-"&amp;H888&amp;"-"&amp;K888</f>
        <v>16.5-f-X-2-0.5</v>
      </c>
      <c r="B888">
        <v>3</v>
      </c>
      <c r="C888">
        <v>16.5</v>
      </c>
      <c r="D888" s="2" t="s">
        <v>2</v>
      </c>
      <c r="E888">
        <f>_xlfn.IFNA(VLOOKUP(A888,'duo-out'!A$2:Q$5000,5,FALSE),B888)</f>
        <v>3</v>
      </c>
      <c r="F888">
        <v>8791.8122028359994</v>
      </c>
      <c r="G888" s="2" t="s">
        <v>20</v>
      </c>
      <c r="H888">
        <v>2</v>
      </c>
      <c r="I888">
        <v>1</v>
      </c>
      <c r="J888">
        <v>0.5</v>
      </c>
      <c r="K888">
        <v>0.5</v>
      </c>
      <c r="L888" s="7">
        <v>0.16961409002069186</v>
      </c>
    </row>
    <row r="889" spans="1:12">
      <c r="A889" t="str">
        <f>C889&amp;"-"&amp;D889&amp;"-"&amp;G889&amp;"-"&amp;H889&amp;"-"&amp;K889</f>
        <v>16.5-f-X-2-1.5</v>
      </c>
      <c r="B889">
        <v>3</v>
      </c>
      <c r="C889">
        <v>16.5</v>
      </c>
      <c r="D889" s="2" t="s">
        <v>2</v>
      </c>
      <c r="E889">
        <f>_xlfn.IFNA(VLOOKUP(A889,'duo-out'!A$2:Q$5000,5,FALSE),B889)</f>
        <v>3</v>
      </c>
      <c r="F889">
        <v>9220.2886114060002</v>
      </c>
      <c r="G889" s="2" t="s">
        <v>20</v>
      </c>
      <c r="H889">
        <v>2</v>
      </c>
      <c r="I889">
        <v>1</v>
      </c>
      <c r="J889">
        <v>0.5</v>
      </c>
      <c r="K889">
        <v>1.5</v>
      </c>
      <c r="L889" s="7">
        <v>0.1211489164098573</v>
      </c>
    </row>
    <row r="890" spans="1:12">
      <c r="A890" t="str">
        <f>C890&amp;"-"&amp;D890&amp;"-"&amp;G890&amp;"-"&amp;H890&amp;"-"&amp;K890</f>
        <v>16.5-f-X-3-0.5</v>
      </c>
      <c r="B890">
        <v>4</v>
      </c>
      <c r="C890">
        <v>16.5</v>
      </c>
      <c r="D890" s="2" t="s">
        <v>2</v>
      </c>
      <c r="E890">
        <f>_xlfn.IFNA(VLOOKUP(A890,'duo-out'!A$2:Q$5000,5,FALSE),B890)</f>
        <v>4</v>
      </c>
      <c r="F890">
        <v>11133.559833526</v>
      </c>
      <c r="G890" s="2" t="s">
        <v>20</v>
      </c>
      <c r="H890">
        <v>3</v>
      </c>
      <c r="I890">
        <v>1</v>
      </c>
      <c r="J890">
        <v>0.5</v>
      </c>
      <c r="K890">
        <v>0.5</v>
      </c>
      <c r="L890" s="7">
        <v>0.13125138878009038</v>
      </c>
    </row>
    <row r="891" spans="1:12">
      <c r="A891" t="str">
        <f>C891&amp;"-"&amp;D891&amp;"-"&amp;G891&amp;"-"&amp;H891&amp;"-"&amp;K891</f>
        <v>16.5-f-X-3-1.5</v>
      </c>
      <c r="B891">
        <v>4</v>
      </c>
      <c r="C891">
        <v>16.5</v>
      </c>
      <c r="D891" s="2" t="s">
        <v>2</v>
      </c>
      <c r="E891">
        <f>_xlfn.IFNA(VLOOKUP(A891,'duo-out'!A$2:Q$5000,5,FALSE),B891)</f>
        <v>4</v>
      </c>
      <c r="F891">
        <v>11544.271435784</v>
      </c>
      <c r="G891" s="2" t="s">
        <v>20</v>
      </c>
      <c r="H891">
        <v>3</v>
      </c>
      <c r="I891">
        <v>1</v>
      </c>
      <c r="J891">
        <v>0.5</v>
      </c>
      <c r="K891">
        <v>1.5</v>
      </c>
      <c r="L891" s="7">
        <v>0.10984601088013106</v>
      </c>
    </row>
    <row r="892" spans="1:12">
      <c r="A892" t="str">
        <f>C892&amp;"-"&amp;D892&amp;"-"&amp;G892&amp;"-"&amp;H892&amp;"-"&amp;K892</f>
        <v>16.5-f-X-4-0.5</v>
      </c>
      <c r="B892">
        <v>5</v>
      </c>
      <c r="C892">
        <v>16.5</v>
      </c>
      <c r="D892" s="2" t="s">
        <v>2</v>
      </c>
      <c r="E892">
        <f>_xlfn.IFNA(VLOOKUP(A892,'duo-out'!A$2:Q$5000,5,FALSE),B892)</f>
        <v>5</v>
      </c>
      <c r="F892">
        <v>13352.040202837001</v>
      </c>
      <c r="G892" s="2" t="s">
        <v>20</v>
      </c>
      <c r="H892">
        <v>4</v>
      </c>
      <c r="I892">
        <v>1</v>
      </c>
      <c r="J892">
        <v>0.5</v>
      </c>
      <c r="K892">
        <v>0.5</v>
      </c>
      <c r="L892" s="7">
        <v>0.10912623824827519</v>
      </c>
    </row>
    <row r="893" spans="1:12">
      <c r="A893" t="str">
        <f>C893&amp;"-"&amp;D893&amp;"-"&amp;G893&amp;"-"&amp;H893&amp;"-"&amp;K893</f>
        <v>16.5-f-X-4-1.5</v>
      </c>
      <c r="B893">
        <v>5</v>
      </c>
      <c r="C893">
        <v>16.5</v>
      </c>
      <c r="D893" s="2" t="s">
        <v>2</v>
      </c>
      <c r="E893">
        <f>_xlfn.IFNA(VLOOKUP(A893,'duo-out'!A$2:Q$5000,5,FALSE),B893)</f>
        <v>5</v>
      </c>
      <c r="F893">
        <v>13745.005611406001</v>
      </c>
      <c r="G893" s="2" t="s">
        <v>20</v>
      </c>
      <c r="H893">
        <v>4</v>
      </c>
      <c r="I893">
        <v>1</v>
      </c>
      <c r="J893">
        <v>0.5</v>
      </c>
      <c r="K893">
        <v>1.5</v>
      </c>
      <c r="L893" s="7">
        <v>7.2041780666837169E-2</v>
      </c>
    </row>
    <row r="894" spans="1:12">
      <c r="A894" t="str">
        <f>C894&amp;"-"&amp;D894&amp;"-"&amp;G894&amp;"-"&amp;H894&amp;"-"&amp;K894</f>
        <v>16.5-f-A-0-2.5</v>
      </c>
      <c r="B894">
        <v>251</v>
      </c>
      <c r="C894">
        <v>16.5</v>
      </c>
      <c r="D894" s="2" t="s">
        <v>2</v>
      </c>
      <c r="E894">
        <f>_xlfn.IFNA(VLOOKUP(A894,'duo-out'!A$2:Q$5000,5,FALSE),B894)</f>
        <v>251</v>
      </c>
      <c r="F894">
        <v>27010.822032186912</v>
      </c>
      <c r="G894" s="2" t="s">
        <v>25</v>
      </c>
      <c r="H894">
        <v>0</v>
      </c>
      <c r="I894">
        <v>2</v>
      </c>
      <c r="J894">
        <v>0.5</v>
      </c>
      <c r="K894">
        <v>2.5</v>
      </c>
      <c r="L894" s="7">
        <v>182.05642030260799</v>
      </c>
    </row>
    <row r="895" spans="1:12">
      <c r="A895" t="str">
        <f>C895&amp;"-"&amp;D895&amp;"-"&amp;G895&amp;"-"&amp;H895&amp;"-"&amp;K895</f>
        <v>16.5-f-A-0-1.5</v>
      </c>
      <c r="B895">
        <v>251</v>
      </c>
      <c r="C895">
        <v>16.5</v>
      </c>
      <c r="D895" s="2" t="s">
        <v>2</v>
      </c>
      <c r="E895">
        <f>_xlfn.IFNA(VLOOKUP(A895,'duo-out'!A$2:Q$5000,5,FALSE),B895)</f>
        <v>251</v>
      </c>
      <c r="F895">
        <v>27476.056014495996</v>
      </c>
      <c r="G895" s="2" t="s">
        <v>25</v>
      </c>
      <c r="H895">
        <v>0</v>
      </c>
      <c r="I895">
        <v>2</v>
      </c>
      <c r="J895">
        <v>0.5</v>
      </c>
      <c r="K895">
        <v>1.5</v>
      </c>
      <c r="L895" s="7">
        <v>150.38735793407284</v>
      </c>
    </row>
    <row r="896" spans="1:12">
      <c r="A896" t="str">
        <f>C896&amp;"-"&amp;D896&amp;"-"&amp;G896&amp;"-"&amp;H896&amp;"-"&amp;K896</f>
        <v>16.5-f-B-0-0.5</v>
      </c>
      <c r="B896">
        <v>51</v>
      </c>
      <c r="C896">
        <v>16.5</v>
      </c>
      <c r="D896" s="2" t="s">
        <v>2</v>
      </c>
      <c r="E896">
        <f>_xlfn.IFNA(VLOOKUP(A896,'duo-out'!A$2:Q$5000,5,FALSE),B896)</f>
        <v>51</v>
      </c>
      <c r="F896">
        <v>29365.666278840501</v>
      </c>
      <c r="G896" s="2" t="s">
        <v>21</v>
      </c>
      <c r="H896">
        <v>0</v>
      </c>
      <c r="I896">
        <v>0</v>
      </c>
      <c r="J896">
        <v>0.5</v>
      </c>
      <c r="K896">
        <v>0.5</v>
      </c>
      <c r="L896" s="7">
        <v>114.86983549970351</v>
      </c>
    </row>
    <row r="897" spans="1:12">
      <c r="A897" t="str">
        <f>C897&amp;"-"&amp;D897&amp;"-"&amp;G897&amp;"-"&amp;H897&amp;"-"&amp;K897</f>
        <v>16.5-f-A-1-2.5</v>
      </c>
      <c r="B897">
        <v>252</v>
      </c>
      <c r="C897">
        <v>16.5</v>
      </c>
      <c r="D897" s="2" t="s">
        <v>2</v>
      </c>
      <c r="E897">
        <f>_xlfn.IFNA(VLOOKUP(A897,'duo-out'!A$2:Q$5000,5,FALSE),B897)</f>
        <v>252</v>
      </c>
      <c r="F897">
        <v>29565.924635355284</v>
      </c>
      <c r="G897" s="2" t="s">
        <v>25</v>
      </c>
      <c r="H897">
        <v>1</v>
      </c>
      <c r="I897">
        <v>2</v>
      </c>
      <c r="J897">
        <v>0.5</v>
      </c>
      <c r="K897">
        <v>2.5</v>
      </c>
      <c r="L897" s="7">
        <v>1.2749688787250308</v>
      </c>
    </row>
    <row r="898" spans="1:12">
      <c r="A898" t="str">
        <f>C898&amp;"-"&amp;D898&amp;"-"&amp;G898&amp;"-"&amp;H898&amp;"-"&amp;K898</f>
        <v>16.5-f-A-1-1.5</v>
      </c>
      <c r="B898">
        <v>252</v>
      </c>
      <c r="C898">
        <v>16.5</v>
      </c>
      <c r="D898" s="2" t="s">
        <v>2</v>
      </c>
      <c r="E898">
        <f>_xlfn.IFNA(VLOOKUP(A898,'duo-out'!A$2:Q$5000,5,FALSE),B898)</f>
        <v>252</v>
      </c>
      <c r="F898">
        <v>30007.56491742417</v>
      </c>
      <c r="G898" s="2" t="s">
        <v>25</v>
      </c>
      <c r="H898">
        <v>1</v>
      </c>
      <c r="I898">
        <v>2</v>
      </c>
      <c r="J898">
        <v>0.5</v>
      </c>
      <c r="K898">
        <v>1.5</v>
      </c>
      <c r="L898" s="7">
        <v>1.4623118335593626</v>
      </c>
    </row>
    <row r="899" spans="1:12">
      <c r="A899" t="str">
        <f>C899&amp;"-"&amp;D899&amp;"-"&amp;G899&amp;"-"&amp;H899&amp;"-"&amp;K899</f>
        <v>16.5-f-A-2-2.5</v>
      </c>
      <c r="B899">
        <v>253</v>
      </c>
      <c r="C899">
        <v>16.5</v>
      </c>
      <c r="D899" s="2" t="s">
        <v>2</v>
      </c>
      <c r="E899">
        <f>_xlfn.IFNA(VLOOKUP(A899,'duo-out'!A$2:Q$5000,5,FALSE),B899)</f>
        <v>253</v>
      </c>
      <c r="F899">
        <v>31909.893944963715</v>
      </c>
      <c r="G899" s="2" t="s">
        <v>25</v>
      </c>
      <c r="H899">
        <v>2</v>
      </c>
      <c r="I899">
        <v>2</v>
      </c>
      <c r="J899">
        <v>0.5</v>
      </c>
      <c r="K899">
        <v>2.5</v>
      </c>
      <c r="L899" s="7">
        <v>0.87282200217602857</v>
      </c>
    </row>
    <row r="900" spans="1:12">
      <c r="A900" t="str">
        <f>C900&amp;"-"&amp;D900&amp;"-"&amp;G900&amp;"-"&amp;H900&amp;"-"&amp;K900</f>
        <v>16.5-f-A-2-1.5</v>
      </c>
      <c r="B900">
        <v>253</v>
      </c>
      <c r="C900">
        <v>16.5</v>
      </c>
      <c r="D900" s="2" t="s">
        <v>2</v>
      </c>
      <c r="E900">
        <f>_xlfn.IFNA(VLOOKUP(A900,'duo-out'!A$2:Q$5000,5,FALSE),B900)</f>
        <v>253</v>
      </c>
      <c r="F900">
        <v>32326.904727883801</v>
      </c>
      <c r="G900" s="2" t="s">
        <v>25</v>
      </c>
      <c r="H900">
        <v>2</v>
      </c>
      <c r="I900">
        <v>2</v>
      </c>
      <c r="J900">
        <v>0.5</v>
      </c>
      <c r="K900">
        <v>1.5</v>
      </c>
      <c r="L900" s="7">
        <v>0.87282200217602857</v>
      </c>
    </row>
    <row r="901" spans="1:12">
      <c r="A901" t="str">
        <f>C901&amp;"-"&amp;D901&amp;"-"&amp;G901&amp;"-"&amp;H901&amp;"-"&amp;K901</f>
        <v>16.5-f-A-4-2.5</v>
      </c>
      <c r="B901">
        <v>255</v>
      </c>
      <c r="C901">
        <v>16.5</v>
      </c>
      <c r="D901" s="2" t="s">
        <v>2</v>
      </c>
      <c r="E901">
        <f>_xlfn.IFNA(VLOOKUP(A901,'duo-out'!A$2:Q$5000,5,FALSE),B901)</f>
        <v>255</v>
      </c>
      <c r="F901">
        <v>35830.970332165998</v>
      </c>
      <c r="G901" s="2" t="s">
        <v>25</v>
      </c>
      <c r="H901">
        <v>4</v>
      </c>
      <c r="I901">
        <v>2</v>
      </c>
      <c r="J901">
        <v>0.5</v>
      </c>
      <c r="K901">
        <v>2.5</v>
      </c>
      <c r="L901" s="7">
        <v>0.76818088824663155</v>
      </c>
    </row>
    <row r="902" spans="1:12">
      <c r="A902" t="str">
        <f>C902&amp;"-"&amp;D902&amp;"-"&amp;G902&amp;"-"&amp;H902&amp;"-"&amp;K902</f>
        <v>16.5-f-C-0-0.5</v>
      </c>
      <c r="B902">
        <v>101</v>
      </c>
      <c r="C902">
        <v>16.5</v>
      </c>
      <c r="D902" s="2" t="s">
        <v>2</v>
      </c>
      <c r="E902">
        <f>_xlfn.IFNA(VLOOKUP(A902,'duo-out'!A$2:Q$5000,5,FALSE),B902)</f>
        <v>101</v>
      </c>
      <c r="F902">
        <v>35991.909213416002</v>
      </c>
      <c r="G902" s="2" t="s">
        <v>22</v>
      </c>
      <c r="H902">
        <v>0</v>
      </c>
      <c r="I902">
        <v>0</v>
      </c>
      <c r="J902">
        <v>0.5</v>
      </c>
      <c r="K902">
        <v>0.5</v>
      </c>
      <c r="L902" s="7">
        <v>182.05642030260799</v>
      </c>
    </row>
    <row r="903" spans="1:12">
      <c r="A903" t="str">
        <f>C903&amp;"-"&amp;D903&amp;"-"&amp;G903&amp;"-"&amp;H903&amp;"-"&amp;K903</f>
        <v>16.5-f-A-4-1.5</v>
      </c>
      <c r="B903">
        <v>255</v>
      </c>
      <c r="C903">
        <v>16.5</v>
      </c>
      <c r="D903" s="2" t="s">
        <v>2</v>
      </c>
      <c r="E903">
        <f>_xlfn.IFNA(VLOOKUP(A903,'duo-out'!A$2:Q$5000,5,FALSE),B903)</f>
        <v>255</v>
      </c>
      <c r="F903">
        <v>36182.547435783999</v>
      </c>
      <c r="G903" s="2" t="s">
        <v>25</v>
      </c>
      <c r="H903">
        <v>4</v>
      </c>
      <c r="I903">
        <v>2</v>
      </c>
      <c r="J903">
        <v>0.5</v>
      </c>
      <c r="K903">
        <v>1.5</v>
      </c>
      <c r="L903" s="7">
        <v>0.76818088824663155</v>
      </c>
    </row>
    <row r="904" spans="1:12">
      <c r="A904" t="str">
        <f>C904&amp;"-"&amp;D904&amp;"-"&amp;G904&amp;"-"&amp;H904&amp;"-"&amp;K904</f>
        <v>16.5-f-C-1-0.5</v>
      </c>
      <c r="B904">
        <v>102</v>
      </c>
      <c r="C904">
        <v>16.5</v>
      </c>
      <c r="D904" s="2" t="s">
        <v>2</v>
      </c>
      <c r="E904">
        <f>_xlfn.IFNA(VLOOKUP(A904,'duo-out'!A$2:Q$5000,5,FALSE),B904)</f>
        <v>102</v>
      </c>
      <c r="F904">
        <v>38364.192950757337</v>
      </c>
      <c r="G904" s="2" t="s">
        <v>22</v>
      </c>
      <c r="H904">
        <v>1</v>
      </c>
      <c r="I904">
        <v>0</v>
      </c>
      <c r="J904">
        <v>0.5</v>
      </c>
      <c r="K904">
        <v>0.5</v>
      </c>
      <c r="L904" s="7">
        <v>1.1602097263419568</v>
      </c>
    </row>
    <row r="905" spans="1:12">
      <c r="A905" t="str">
        <f>C905&amp;"-"&amp;D905&amp;"-"&amp;G905&amp;"-"&amp;H905&amp;"-"&amp;K905</f>
        <v>16.5-f-C-2-0.5</v>
      </c>
      <c r="B905">
        <v>103</v>
      </c>
      <c r="C905">
        <v>16.5</v>
      </c>
      <c r="D905" s="2" t="s">
        <v>2</v>
      </c>
      <c r="E905">
        <f>_xlfn.IFNA(VLOOKUP(A905,'duo-out'!A$2:Q$5000,5,FALSE),B905)</f>
        <v>103</v>
      </c>
      <c r="F905">
        <v>40414.644435784998</v>
      </c>
      <c r="G905" s="2" t="s">
        <v>22</v>
      </c>
      <c r="H905">
        <v>2</v>
      </c>
      <c r="I905">
        <v>0</v>
      </c>
      <c r="J905">
        <v>0.5</v>
      </c>
      <c r="K905">
        <v>0.5</v>
      </c>
      <c r="L905" s="7">
        <v>0.87282200217602857</v>
      </c>
    </row>
    <row r="906" spans="1:12">
      <c r="A906" t="str">
        <f>C906&amp;"-"&amp;D906&amp;"-"&amp;G906&amp;"-"&amp;H906&amp;"-"&amp;K906</f>
        <v>17.5-e-X-1-0.5</v>
      </c>
      <c r="B906">
        <v>2</v>
      </c>
      <c r="C906">
        <v>17.5</v>
      </c>
      <c r="D906" s="2" t="s">
        <v>1</v>
      </c>
      <c r="E906">
        <f>_xlfn.IFNA(VLOOKUP(A906,'duo-out'!A$2:Q$5000,5,FALSE),B906)</f>
        <v>2</v>
      </c>
      <c r="F906">
        <v>6772.6917602180001</v>
      </c>
      <c r="G906" s="2" t="s">
        <v>20</v>
      </c>
      <c r="H906">
        <v>1</v>
      </c>
      <c r="I906">
        <v>1</v>
      </c>
      <c r="J906">
        <v>0.5</v>
      </c>
      <c r="K906">
        <v>0.5</v>
      </c>
      <c r="L906" s="7">
        <v>0.19324075564355039</v>
      </c>
    </row>
    <row r="907" spans="1:12">
      <c r="A907" t="str">
        <f>C907&amp;"-"&amp;D907&amp;"-"&amp;G907&amp;"-"&amp;H907&amp;"-"&amp;K907</f>
        <v>17.5-e-X-1-1.5</v>
      </c>
      <c r="B907">
        <v>2</v>
      </c>
      <c r="C907">
        <v>17.5</v>
      </c>
      <c r="D907" s="2" t="s">
        <v>1</v>
      </c>
      <c r="E907">
        <f>_xlfn.IFNA(VLOOKUP(A907,'duo-out'!A$2:Q$5000,5,FALSE),B907)</f>
        <v>2</v>
      </c>
      <c r="F907">
        <v>7221.2767693709993</v>
      </c>
      <c r="G907" s="2" t="s">
        <v>20</v>
      </c>
      <c r="H907">
        <v>1</v>
      </c>
      <c r="I907">
        <v>1</v>
      </c>
      <c r="J907">
        <v>0.5</v>
      </c>
      <c r="K907">
        <v>1.5</v>
      </c>
      <c r="L907" s="7">
        <v>2.4263223583284943</v>
      </c>
    </row>
    <row r="908" spans="1:12">
      <c r="A908" t="str">
        <f>C908&amp;"-"&amp;D908&amp;"-"&amp;G908&amp;"-"&amp;H908&amp;"-"&amp;K908</f>
        <v>17.5-e-X-2-0.5</v>
      </c>
      <c r="B908">
        <v>3</v>
      </c>
      <c r="C908">
        <v>17.5</v>
      </c>
      <c r="D908" s="2" t="s">
        <v>1</v>
      </c>
      <c r="E908">
        <f>_xlfn.IFNA(VLOOKUP(A908,'duo-out'!A$2:Q$5000,5,FALSE),B908)</f>
        <v>3</v>
      </c>
      <c r="F908">
        <v>9220.3989120480001</v>
      </c>
      <c r="G908" s="2" t="s">
        <v>20</v>
      </c>
      <c r="H908">
        <v>2</v>
      </c>
      <c r="I908">
        <v>1</v>
      </c>
      <c r="J908">
        <v>0.5</v>
      </c>
      <c r="K908">
        <v>0.5</v>
      </c>
      <c r="L908" s="7">
        <v>2.1924297443889911</v>
      </c>
    </row>
    <row r="909" spans="1:12">
      <c r="A909" t="str">
        <f>C909&amp;"-"&amp;D909&amp;"-"&amp;G909&amp;"-"&amp;H909&amp;"-"&amp;K909</f>
        <v>17.5-e-X-2-1.5</v>
      </c>
      <c r="B909">
        <v>3</v>
      </c>
      <c r="C909">
        <v>17.5</v>
      </c>
      <c r="D909" s="2" t="s">
        <v>1</v>
      </c>
      <c r="E909">
        <f>_xlfn.IFNA(VLOOKUP(A909,'duo-out'!A$2:Q$5000,5,FALSE),B909)</f>
        <v>3</v>
      </c>
      <c r="F909">
        <v>9650.9246294610002</v>
      </c>
      <c r="G909" s="2" t="s">
        <v>20</v>
      </c>
      <c r="H909">
        <v>2</v>
      </c>
      <c r="I909">
        <v>1</v>
      </c>
      <c r="J909">
        <v>0.5</v>
      </c>
      <c r="K909">
        <v>1.5</v>
      </c>
      <c r="L909" s="7">
        <v>8.6586336933983862E-2</v>
      </c>
    </row>
    <row r="910" spans="1:12">
      <c r="A910" t="str">
        <f>C910&amp;"-"&amp;D910&amp;"-"&amp;G910&amp;"-"&amp;H910&amp;"-"&amp;K910</f>
        <v>17.5-e-X-3-0.5</v>
      </c>
      <c r="B910">
        <v>4</v>
      </c>
      <c r="C910">
        <v>17.5</v>
      </c>
      <c r="D910" s="2" t="s">
        <v>1</v>
      </c>
      <c r="E910">
        <f>_xlfn.IFNA(VLOOKUP(A910,'duo-out'!A$2:Q$5000,5,FALSE),B910)</f>
        <v>4</v>
      </c>
      <c r="F910">
        <v>11544.351760218</v>
      </c>
      <c r="G910" s="2" t="s">
        <v>20</v>
      </c>
      <c r="H910">
        <v>3</v>
      </c>
      <c r="I910">
        <v>1</v>
      </c>
      <c r="J910">
        <v>0.5</v>
      </c>
      <c r="K910">
        <v>0.5</v>
      </c>
      <c r="L910" s="7">
        <v>0.15545095093866598</v>
      </c>
    </row>
    <row r="911" spans="1:12">
      <c r="A911" t="str">
        <f>C911&amp;"-"&amp;D911&amp;"-"&amp;G911&amp;"-"&amp;H911&amp;"-"&amp;K911</f>
        <v>17.5-e-X-3-1.5</v>
      </c>
      <c r="B911">
        <v>4</v>
      </c>
      <c r="C911">
        <v>17.5</v>
      </c>
      <c r="D911" s="2" t="s">
        <v>1</v>
      </c>
      <c r="E911">
        <f>_xlfn.IFNA(VLOOKUP(A911,'duo-out'!A$2:Q$5000,5,FALSE),B911)</f>
        <v>4</v>
      </c>
      <c r="F911">
        <v>11956.894720660001</v>
      </c>
      <c r="G911" s="2" t="s">
        <v>20</v>
      </c>
      <c r="H911">
        <v>3</v>
      </c>
      <c r="I911">
        <v>1</v>
      </c>
      <c r="J911">
        <v>0.5</v>
      </c>
      <c r="K911">
        <v>1.5</v>
      </c>
      <c r="L911" s="7">
        <v>0.12510842992306404</v>
      </c>
    </row>
    <row r="912" spans="1:12">
      <c r="A912" t="str">
        <f>C912&amp;"-"&amp;D912&amp;"-"&amp;G912&amp;"-"&amp;H912&amp;"-"&amp;K912</f>
        <v>17.5-e-X-4-0.5</v>
      </c>
      <c r="B912">
        <v>5</v>
      </c>
      <c r="C912">
        <v>17.5</v>
      </c>
      <c r="D912" s="2" t="s">
        <v>1</v>
      </c>
      <c r="E912">
        <f>_xlfn.IFNA(VLOOKUP(A912,'duo-out'!A$2:Q$5000,5,FALSE),B912)</f>
        <v>5</v>
      </c>
      <c r="F912">
        <v>13745.051107398</v>
      </c>
      <c r="G912" s="2" t="s">
        <v>20</v>
      </c>
      <c r="H912">
        <v>4</v>
      </c>
      <c r="I912">
        <v>1</v>
      </c>
      <c r="J912">
        <v>0.5</v>
      </c>
      <c r="K912">
        <v>0.5</v>
      </c>
      <c r="L912" s="7">
        <v>1.9295831501316907</v>
      </c>
    </row>
    <row r="913" spans="1:12">
      <c r="A913" t="str">
        <f>C913&amp;"-"&amp;D913&amp;"-"&amp;G913&amp;"-"&amp;H913&amp;"-"&amp;K913</f>
        <v>17.5-e-X-4-1.5</v>
      </c>
      <c r="B913">
        <v>5</v>
      </c>
      <c r="C913">
        <v>17.5</v>
      </c>
      <c r="D913" s="2" t="s">
        <v>1</v>
      </c>
      <c r="E913">
        <f>_xlfn.IFNA(VLOOKUP(A913,'duo-out'!A$2:Q$5000,5,FALSE),B913)</f>
        <v>5</v>
      </c>
      <c r="F913">
        <v>14139.640629461001</v>
      </c>
      <c r="G913" s="2" t="s">
        <v>20</v>
      </c>
      <c r="H913">
        <v>4</v>
      </c>
      <c r="I913">
        <v>1</v>
      </c>
      <c r="J913">
        <v>0.5</v>
      </c>
      <c r="K913">
        <v>1.5</v>
      </c>
      <c r="L913" s="7">
        <v>4.8924991491273676E-2</v>
      </c>
    </row>
    <row r="914" spans="1:12">
      <c r="A914" t="str">
        <f>C914&amp;"-"&amp;D914&amp;"-"&amp;G914&amp;"-"&amp;H914&amp;"-"&amp;K914</f>
        <v>17.5-e-A-0-2.5</v>
      </c>
      <c r="B914">
        <v>251</v>
      </c>
      <c r="C914">
        <v>17.5</v>
      </c>
      <c r="D914" s="2" t="s">
        <v>1</v>
      </c>
      <c r="E914">
        <f>_xlfn.IFNA(VLOOKUP(A914,'duo-out'!A$2:Q$5000,5,FALSE),B914)</f>
        <v>251</v>
      </c>
      <c r="F914">
        <v>27476.503214148906</v>
      </c>
      <c r="G914" s="2" t="s">
        <v>25</v>
      </c>
      <c r="H914">
        <v>0</v>
      </c>
      <c r="I914">
        <v>2</v>
      </c>
      <c r="J914">
        <v>0.5</v>
      </c>
      <c r="K914">
        <v>2.5</v>
      </c>
      <c r="L914" s="7">
        <v>148.94884021179809</v>
      </c>
    </row>
    <row r="915" spans="1:12">
      <c r="A915" t="str">
        <f>C915&amp;"-"&amp;D915&amp;"-"&amp;G915&amp;"-"&amp;H915&amp;"-"&amp;K915</f>
        <v>17.5-e-A-0-1.5</v>
      </c>
      <c r="B915">
        <v>251</v>
      </c>
      <c r="C915">
        <v>17.5</v>
      </c>
      <c r="D915" s="2" t="s">
        <v>1</v>
      </c>
      <c r="E915">
        <f>_xlfn.IFNA(VLOOKUP(A915,'duo-out'!A$2:Q$5000,5,FALSE),B915)</f>
        <v>251</v>
      </c>
      <c r="F915">
        <v>27965.329721911112</v>
      </c>
      <c r="G915" s="2" t="s">
        <v>25</v>
      </c>
      <c r="H915">
        <v>0</v>
      </c>
      <c r="I915">
        <v>2</v>
      </c>
      <c r="J915">
        <v>0.5</v>
      </c>
      <c r="K915">
        <v>1.5</v>
      </c>
      <c r="L915" s="7">
        <v>148.09028824513922</v>
      </c>
    </row>
    <row r="916" spans="1:12">
      <c r="A916" t="str">
        <f>C916&amp;"-"&amp;D916&amp;"-"&amp;G916&amp;"-"&amp;H916&amp;"-"&amp;K916</f>
        <v>17.5-e-B-0-0.5</v>
      </c>
      <c r="B916">
        <v>51</v>
      </c>
      <c r="C916">
        <v>17.5</v>
      </c>
      <c r="D916" s="2" t="s">
        <v>1</v>
      </c>
      <c r="E916">
        <f>_xlfn.IFNA(VLOOKUP(A916,'duo-out'!A$2:Q$5000,5,FALSE),B916)</f>
        <v>51</v>
      </c>
      <c r="F916">
        <v>29753.18424880378</v>
      </c>
      <c r="G916" s="2" t="s">
        <v>21</v>
      </c>
      <c r="H916">
        <v>0</v>
      </c>
      <c r="I916">
        <v>0</v>
      </c>
      <c r="J916">
        <v>0.5</v>
      </c>
      <c r="K916">
        <v>0.5</v>
      </c>
      <c r="L916" s="7">
        <v>114.86983549970351</v>
      </c>
    </row>
    <row r="917" spans="1:12">
      <c r="A917" t="str">
        <f>C917&amp;"-"&amp;D917&amp;"-"&amp;G917&amp;"-"&amp;H917&amp;"-"&amp;K917</f>
        <v>17.5-e-A-1-2.5</v>
      </c>
      <c r="B917">
        <v>252</v>
      </c>
      <c r="C917">
        <v>17.5</v>
      </c>
      <c r="D917" s="2" t="s">
        <v>1</v>
      </c>
      <c r="E917">
        <f>_xlfn.IFNA(VLOOKUP(A917,'duo-out'!A$2:Q$5000,5,FALSE),B917)</f>
        <v>252</v>
      </c>
      <c r="F917">
        <v>30007.798886268716</v>
      </c>
      <c r="G917" s="2" t="s">
        <v>25</v>
      </c>
      <c r="H917">
        <v>1</v>
      </c>
      <c r="I917">
        <v>2</v>
      </c>
      <c r="J917">
        <v>0.5</v>
      </c>
      <c r="K917">
        <v>2.5</v>
      </c>
      <c r="L917" s="7">
        <v>1.1680224954838172</v>
      </c>
    </row>
    <row r="918" spans="1:12">
      <c r="A918" t="str">
        <f>C918&amp;"-"&amp;D918&amp;"-"&amp;G918&amp;"-"&amp;H918&amp;"-"&amp;K918</f>
        <v>17.5-e-A-1-1.5</v>
      </c>
      <c r="B918">
        <v>252</v>
      </c>
      <c r="C918">
        <v>17.5</v>
      </c>
      <c r="D918" s="2" t="s">
        <v>1</v>
      </c>
      <c r="E918">
        <f>_xlfn.IFNA(VLOOKUP(A918,'duo-out'!A$2:Q$5000,5,FALSE),B918)</f>
        <v>252</v>
      </c>
      <c r="F918">
        <v>30471.504217128</v>
      </c>
      <c r="G918" s="2" t="s">
        <v>25</v>
      </c>
      <c r="H918">
        <v>1</v>
      </c>
      <c r="I918">
        <v>2</v>
      </c>
      <c r="J918">
        <v>0.5</v>
      </c>
      <c r="K918">
        <v>1.5</v>
      </c>
      <c r="L918" s="7">
        <v>1.0343032984202474</v>
      </c>
    </row>
    <row r="919" spans="1:12">
      <c r="A919" t="str">
        <f>C919&amp;"-"&amp;D919&amp;"-"&amp;G919&amp;"-"&amp;H919&amp;"-"&amp;K919</f>
        <v>17.5-e-A-2-2.5</v>
      </c>
      <c r="B919">
        <v>253</v>
      </c>
      <c r="C919">
        <v>17.5</v>
      </c>
      <c r="D919" s="2" t="s">
        <v>1</v>
      </c>
      <c r="E919">
        <f>_xlfn.IFNA(VLOOKUP(A919,'duo-out'!A$2:Q$5000,5,FALSE),B919)</f>
        <v>253</v>
      </c>
      <c r="F919">
        <v>32325.191989538802</v>
      </c>
      <c r="G919" s="2" t="s">
        <v>25</v>
      </c>
      <c r="H919">
        <v>2</v>
      </c>
      <c r="I919">
        <v>2</v>
      </c>
      <c r="J919">
        <v>0.5</v>
      </c>
      <c r="K919">
        <v>2.5</v>
      </c>
      <c r="L919" s="7">
        <v>0.83020553800166141</v>
      </c>
    </row>
    <row r="920" spans="1:12">
      <c r="A920" t="str">
        <f>C920&amp;"-"&amp;D920&amp;"-"&amp;G920&amp;"-"&amp;H920&amp;"-"&amp;K920</f>
        <v>17.5-e-A-2-1.5</v>
      </c>
      <c r="B920">
        <v>253</v>
      </c>
      <c r="C920">
        <v>17.5</v>
      </c>
      <c r="D920" s="2" t="s">
        <v>1</v>
      </c>
      <c r="E920">
        <f>_xlfn.IFNA(VLOOKUP(A920,'duo-out'!A$2:Q$5000,5,FALSE),B920)</f>
        <v>253</v>
      </c>
      <c r="F920">
        <v>32758.530394101002</v>
      </c>
      <c r="G920" s="2" t="s">
        <v>25</v>
      </c>
      <c r="H920">
        <v>2</v>
      </c>
      <c r="I920">
        <v>2</v>
      </c>
      <c r="J920">
        <v>0.5</v>
      </c>
      <c r="K920">
        <v>1.5</v>
      </c>
      <c r="L920" s="7">
        <v>0.87282200217602857</v>
      </c>
    </row>
    <row r="921" spans="1:12">
      <c r="A921" t="str">
        <f>C921&amp;"-"&amp;D921&amp;"-"&amp;G921&amp;"-"&amp;H921&amp;"-"&amp;K921</f>
        <v>17.5-e-A-3-2.5</v>
      </c>
      <c r="B921">
        <v>254</v>
      </c>
      <c r="C921">
        <v>17.5</v>
      </c>
      <c r="D921" s="2" t="s">
        <v>1</v>
      </c>
      <c r="E921">
        <f>_xlfn.IFNA(VLOOKUP(A921,'duo-out'!A$2:Q$5000,5,FALSE),B921)</f>
        <v>254</v>
      </c>
      <c r="F921">
        <v>34397.298942263995</v>
      </c>
      <c r="G921" s="2" t="s">
        <v>25</v>
      </c>
      <c r="H921">
        <v>3</v>
      </c>
      <c r="I921">
        <v>2</v>
      </c>
      <c r="J921">
        <v>0.5</v>
      </c>
      <c r="K921">
        <v>2.5</v>
      </c>
      <c r="L921" s="7">
        <v>0.8122523963562357</v>
      </c>
    </row>
    <row r="922" spans="1:12">
      <c r="A922" t="str">
        <f>C922&amp;"-"&amp;D922&amp;"-"&amp;G922&amp;"-"&amp;H922&amp;"-"&amp;K922</f>
        <v>17.5-e-A-3-1.5</v>
      </c>
      <c r="B922">
        <v>254</v>
      </c>
      <c r="C922">
        <v>17.5</v>
      </c>
      <c r="D922" s="2" t="s">
        <v>1</v>
      </c>
      <c r="E922">
        <f>_xlfn.IFNA(VLOOKUP(A922,'duo-out'!A$2:Q$5000,5,FALSE),B922)</f>
        <v>254</v>
      </c>
      <c r="F922">
        <v>34799.955611406003</v>
      </c>
      <c r="G922" s="2" t="s">
        <v>25</v>
      </c>
      <c r="H922">
        <v>3</v>
      </c>
      <c r="I922">
        <v>2</v>
      </c>
      <c r="J922">
        <v>0.5</v>
      </c>
      <c r="K922">
        <v>1.5</v>
      </c>
      <c r="L922" s="7">
        <v>0.8122523963562357</v>
      </c>
    </row>
    <row r="923" spans="1:12">
      <c r="A923" t="str">
        <f>C923&amp;"-"&amp;D923&amp;"-"&amp;G923&amp;"-"&amp;H923&amp;"-"&amp;K923</f>
        <v>17.5-e-C-0-0.5</v>
      </c>
      <c r="B923">
        <v>101</v>
      </c>
      <c r="C923">
        <v>17.5</v>
      </c>
      <c r="D923" s="2" t="s">
        <v>1</v>
      </c>
      <c r="E923">
        <f>_xlfn.IFNA(VLOOKUP(A923,'duo-out'!A$2:Q$5000,5,FALSE),B923)</f>
        <v>101</v>
      </c>
      <c r="F923">
        <v>35992.492028545501</v>
      </c>
      <c r="G923" s="2" t="s">
        <v>22</v>
      </c>
      <c r="H923">
        <v>0</v>
      </c>
      <c r="I923">
        <v>0</v>
      </c>
      <c r="J923">
        <v>0.5</v>
      </c>
      <c r="K923">
        <v>0.5</v>
      </c>
      <c r="L923" s="7">
        <v>182.05642030260799</v>
      </c>
    </row>
    <row r="924" spans="1:12">
      <c r="A924" t="str">
        <f>C924&amp;"-"&amp;D924&amp;"-"&amp;G924&amp;"-"&amp;H924&amp;"-"&amp;K924</f>
        <v>17.5-e-A-4-2.5</v>
      </c>
      <c r="B924">
        <v>255</v>
      </c>
      <c r="C924">
        <v>17.5</v>
      </c>
      <c r="D924" s="2" t="s">
        <v>1</v>
      </c>
      <c r="E924">
        <f>_xlfn.IFNA(VLOOKUP(A924,'duo-out'!A$2:Q$5000,5,FALSE),B924)</f>
        <v>255</v>
      </c>
      <c r="F924">
        <v>36177.674295511999</v>
      </c>
      <c r="G924" s="2" t="s">
        <v>25</v>
      </c>
      <c r="H924">
        <v>4</v>
      </c>
      <c r="I924">
        <v>2</v>
      </c>
      <c r="J924">
        <v>0.5</v>
      </c>
      <c r="K924">
        <v>2.5</v>
      </c>
      <c r="L924" s="7">
        <v>0.76818088824663155</v>
      </c>
    </row>
    <row r="925" spans="1:12">
      <c r="A925" t="str">
        <f>C925&amp;"-"&amp;D925&amp;"-"&amp;G925&amp;"-"&amp;H925&amp;"-"&amp;K925</f>
        <v>17.5-e-A-4-1.5</v>
      </c>
      <c r="B925">
        <v>255</v>
      </c>
      <c r="C925">
        <v>17.5</v>
      </c>
      <c r="D925" s="2" t="s">
        <v>1</v>
      </c>
      <c r="E925">
        <f>_xlfn.IFNA(VLOOKUP(A925,'duo-out'!A$2:Q$5000,5,FALSE),B925)</f>
        <v>255</v>
      </c>
      <c r="F925">
        <v>36539.053435784001</v>
      </c>
      <c r="G925" s="2" t="s">
        <v>25</v>
      </c>
      <c r="H925">
        <v>4</v>
      </c>
      <c r="I925">
        <v>2</v>
      </c>
      <c r="J925">
        <v>0.5</v>
      </c>
      <c r="K925">
        <v>1.5</v>
      </c>
      <c r="L925" s="7">
        <v>0.76818088824663155</v>
      </c>
    </row>
    <row r="926" spans="1:12">
      <c r="A926" t="str">
        <f>C926&amp;"-"&amp;D926&amp;"-"&amp;G926&amp;"-"&amp;H926&amp;"-"&amp;K926</f>
        <v>17.5-e-C-1-0.5</v>
      </c>
      <c r="B926">
        <v>102</v>
      </c>
      <c r="C926">
        <v>17.5</v>
      </c>
      <c r="D926" s="2" t="s">
        <v>1</v>
      </c>
      <c r="E926">
        <f>_xlfn.IFNA(VLOOKUP(A926,'duo-out'!A$2:Q$5000,5,FALSE),B926)</f>
        <v>102</v>
      </c>
      <c r="F926">
        <v>38364.720658038328</v>
      </c>
      <c r="G926" s="2" t="s">
        <v>22</v>
      </c>
      <c r="H926">
        <v>1</v>
      </c>
      <c r="I926">
        <v>0</v>
      </c>
      <c r="J926">
        <v>0.5</v>
      </c>
      <c r="K926">
        <v>0.5</v>
      </c>
      <c r="L926" s="7">
        <v>1.1602097263419568</v>
      </c>
    </row>
    <row r="927" spans="1:12">
      <c r="A927" t="str">
        <f>C927&amp;"-"&amp;D927&amp;"-"&amp;G927&amp;"-"&amp;H927&amp;"-"&amp;K927</f>
        <v>17.5-e-C-2-0.5</v>
      </c>
      <c r="B927">
        <v>103</v>
      </c>
      <c r="C927">
        <v>17.5</v>
      </c>
      <c r="D927" s="2" t="s">
        <v>1</v>
      </c>
      <c r="E927">
        <f>_xlfn.IFNA(VLOOKUP(A927,'duo-out'!A$2:Q$5000,5,FALSE),B927)</f>
        <v>103</v>
      </c>
      <c r="F927">
        <v>40414.804760218001</v>
      </c>
      <c r="G927" s="2" t="s">
        <v>22</v>
      </c>
      <c r="H927">
        <v>2</v>
      </c>
      <c r="I927">
        <v>0</v>
      </c>
      <c r="J927">
        <v>0.5</v>
      </c>
      <c r="K927">
        <v>0.5</v>
      </c>
      <c r="L927" s="7">
        <v>0.87282200217602857</v>
      </c>
    </row>
    <row r="928" spans="1:12">
      <c r="A928" t="str">
        <f>C928&amp;"-"&amp;D928&amp;"-"&amp;G928&amp;"-"&amp;H928&amp;"-"&amp;K928</f>
        <v>17.5-f-X-0-0.5</v>
      </c>
      <c r="B928">
        <v>1</v>
      </c>
      <c r="C928">
        <v>17.5</v>
      </c>
      <c r="D928" s="2" t="s">
        <v>2</v>
      </c>
      <c r="E928">
        <f>_xlfn.IFNA(VLOOKUP(A928,'duo-out'!A$2:Q$5000,5,FALSE),B928)</f>
        <v>1</v>
      </c>
      <c r="F928">
        <v>4190.0108335280001</v>
      </c>
      <c r="G928" s="2" t="s">
        <v>20</v>
      </c>
      <c r="H928">
        <v>0</v>
      </c>
      <c r="I928">
        <v>1</v>
      </c>
      <c r="J928">
        <v>0.5</v>
      </c>
      <c r="K928">
        <v>0.5</v>
      </c>
      <c r="L928" s="7">
        <v>9.2496798309455777</v>
      </c>
    </row>
    <row r="929" spans="1:12">
      <c r="A929" t="str">
        <f>C929&amp;"-"&amp;D929&amp;"-"&amp;G929&amp;"-"&amp;H929&amp;"-"&amp;K929</f>
        <v>17.5-f-X-1-0.5</v>
      </c>
      <c r="B929">
        <v>2</v>
      </c>
      <c r="C929">
        <v>17.5</v>
      </c>
      <c r="D929" s="2" t="s">
        <v>2</v>
      </c>
      <c r="E929">
        <f>_xlfn.IFNA(VLOOKUP(A929,'duo-out'!A$2:Q$5000,5,FALSE),B929)</f>
        <v>2</v>
      </c>
      <c r="F929">
        <v>6762.8332028349996</v>
      </c>
      <c r="G929" s="2" t="s">
        <v>20</v>
      </c>
      <c r="H929">
        <v>1</v>
      </c>
      <c r="I929">
        <v>1</v>
      </c>
      <c r="J929">
        <v>0.5</v>
      </c>
      <c r="K929">
        <v>0.5</v>
      </c>
      <c r="L929" s="7">
        <v>9.4096105264158514E-2</v>
      </c>
    </row>
    <row r="930" spans="1:12">
      <c r="A930" t="str">
        <f>C930&amp;"-"&amp;D930&amp;"-"&amp;G930&amp;"-"&amp;H930&amp;"-"&amp;K930</f>
        <v>17.5-f-X-1-1.5</v>
      </c>
      <c r="B930">
        <v>2</v>
      </c>
      <c r="C930">
        <v>17.5</v>
      </c>
      <c r="D930" s="2" t="s">
        <v>2</v>
      </c>
      <c r="E930">
        <f>_xlfn.IFNA(VLOOKUP(A930,'duo-out'!A$2:Q$5000,5,FALSE),B930)</f>
        <v>2</v>
      </c>
      <c r="F930">
        <v>7232.6216114050003</v>
      </c>
      <c r="G930" s="2" t="s">
        <v>20</v>
      </c>
      <c r="H930">
        <v>1</v>
      </c>
      <c r="I930">
        <v>1</v>
      </c>
      <c r="J930">
        <v>0.5</v>
      </c>
      <c r="K930">
        <v>1.5</v>
      </c>
      <c r="L930" s="7">
        <v>9.8769308621852986E-2</v>
      </c>
    </row>
    <row r="931" spans="1:12">
      <c r="A931" t="str">
        <f>C931&amp;"-"&amp;D931&amp;"-"&amp;G931&amp;"-"&amp;H931&amp;"-"&amp;K931</f>
        <v>17.5-f-X-2-0.5</v>
      </c>
      <c r="B931">
        <v>3</v>
      </c>
      <c r="C931">
        <v>17.5</v>
      </c>
      <c r="D931" s="2" t="s">
        <v>2</v>
      </c>
      <c r="E931">
        <f>_xlfn.IFNA(VLOOKUP(A931,'duo-out'!A$2:Q$5000,5,FALSE),B931)</f>
        <v>3</v>
      </c>
      <c r="F931">
        <v>9210.9908335199998</v>
      </c>
      <c r="G931" s="2" t="s">
        <v>20</v>
      </c>
      <c r="H931">
        <v>2</v>
      </c>
      <c r="I931">
        <v>1</v>
      </c>
      <c r="J931">
        <v>0.5</v>
      </c>
      <c r="K931">
        <v>0.5</v>
      </c>
      <c r="L931" s="7">
        <v>0.10546582308076576</v>
      </c>
    </row>
    <row r="932" spans="1:12">
      <c r="A932" t="str">
        <f>C932&amp;"-"&amp;D932&amp;"-"&amp;G932&amp;"-"&amp;H932&amp;"-"&amp;K932</f>
        <v>17.5-f-X-2-1.5</v>
      </c>
      <c r="B932">
        <v>3</v>
      </c>
      <c r="C932">
        <v>17.5</v>
      </c>
      <c r="D932" s="2" t="s">
        <v>2</v>
      </c>
      <c r="E932">
        <f>_xlfn.IFNA(VLOOKUP(A932,'duo-out'!A$2:Q$5000,5,FALSE),B932)</f>
        <v>3</v>
      </c>
      <c r="F932">
        <v>9661.8474357849991</v>
      </c>
      <c r="G932" s="2" t="s">
        <v>20</v>
      </c>
      <c r="H932">
        <v>2</v>
      </c>
      <c r="I932">
        <v>1</v>
      </c>
      <c r="J932">
        <v>0.5</v>
      </c>
      <c r="K932">
        <v>1.5</v>
      </c>
      <c r="L932" s="7">
        <v>8.992405237629332E-2</v>
      </c>
    </row>
    <row r="933" spans="1:12">
      <c r="A933" t="str">
        <f>C933&amp;"-"&amp;D933&amp;"-"&amp;G933&amp;"-"&amp;H933&amp;"-"&amp;K933</f>
        <v>17.5-f-X-3-0.5</v>
      </c>
      <c r="B933">
        <v>4</v>
      </c>
      <c r="C933">
        <v>17.5</v>
      </c>
      <c r="D933" s="2" t="s">
        <v>2</v>
      </c>
      <c r="E933">
        <f>_xlfn.IFNA(VLOOKUP(A933,'duo-out'!A$2:Q$5000,5,FALSE),B933)</f>
        <v>4</v>
      </c>
      <c r="F933">
        <v>11535.290202837001</v>
      </c>
      <c r="G933" s="2" t="s">
        <v>20</v>
      </c>
      <c r="H933">
        <v>3</v>
      </c>
      <c r="I933">
        <v>1</v>
      </c>
      <c r="J933">
        <v>0.5</v>
      </c>
      <c r="K933">
        <v>0.5</v>
      </c>
      <c r="L933" s="7">
        <v>0.15603849763555</v>
      </c>
    </row>
    <row r="934" spans="1:12">
      <c r="A934" t="str">
        <f>C934&amp;"-"&amp;D934&amp;"-"&amp;G934&amp;"-"&amp;H934&amp;"-"&amp;K934</f>
        <v>17.5-f-X-3-1.5</v>
      </c>
      <c r="B934">
        <v>4</v>
      </c>
      <c r="C934">
        <v>17.5</v>
      </c>
      <c r="D934" s="2" t="s">
        <v>2</v>
      </c>
      <c r="E934">
        <f>_xlfn.IFNA(VLOOKUP(A934,'duo-out'!A$2:Q$5000,5,FALSE),B934)</f>
        <v>4</v>
      </c>
      <c r="F934">
        <v>11967.345611406001</v>
      </c>
      <c r="G934" s="2" t="s">
        <v>20</v>
      </c>
      <c r="H934">
        <v>3</v>
      </c>
      <c r="I934">
        <v>1</v>
      </c>
      <c r="J934">
        <v>0.5</v>
      </c>
      <c r="K934">
        <v>1.5</v>
      </c>
      <c r="L934" s="7">
        <v>0.11369886947543094</v>
      </c>
    </row>
    <row r="935" spans="1:12">
      <c r="A935" t="str">
        <f>C935&amp;"-"&amp;D935&amp;"-"&amp;G935&amp;"-"&amp;H935&amp;"-"&amp;K935</f>
        <v>17.5-f-X-4-0.5</v>
      </c>
      <c r="B935">
        <v>5</v>
      </c>
      <c r="C935">
        <v>17.5</v>
      </c>
      <c r="D935" s="2" t="s">
        <v>2</v>
      </c>
      <c r="E935">
        <f>_xlfn.IFNA(VLOOKUP(A935,'duo-out'!A$2:Q$5000,5,FALSE),B935)</f>
        <v>5</v>
      </c>
      <c r="F935">
        <v>13736.413833526</v>
      </c>
      <c r="G935" s="2" t="s">
        <v>20</v>
      </c>
      <c r="H935">
        <v>4</v>
      </c>
      <c r="I935">
        <v>1</v>
      </c>
      <c r="J935">
        <v>0.5</v>
      </c>
      <c r="K935">
        <v>0.5</v>
      </c>
      <c r="L935" s="7">
        <v>6.1332353038672648E-2</v>
      </c>
    </row>
    <row r="936" spans="1:12">
      <c r="A936" t="str">
        <f>C936&amp;"-"&amp;D936&amp;"-"&amp;G936&amp;"-"&amp;H936&amp;"-"&amp;K936</f>
        <v>17.5-f-X-4-1.5</v>
      </c>
      <c r="B936">
        <v>5</v>
      </c>
      <c r="C936">
        <v>17.5</v>
      </c>
      <c r="D936" s="2" t="s">
        <v>2</v>
      </c>
      <c r="E936">
        <f>_xlfn.IFNA(VLOOKUP(A936,'duo-out'!A$2:Q$5000,5,FALSE),B936)</f>
        <v>5</v>
      </c>
      <c r="F936">
        <v>14149.673435784</v>
      </c>
      <c r="G936" s="2" t="s">
        <v>20</v>
      </c>
      <c r="H936">
        <v>4</v>
      </c>
      <c r="I936">
        <v>1</v>
      </c>
      <c r="J936">
        <v>0.5</v>
      </c>
      <c r="K936">
        <v>1.5</v>
      </c>
      <c r="L936" s="7">
        <v>5.1788968812195572E-2</v>
      </c>
    </row>
    <row r="937" spans="1:12">
      <c r="A937" t="str">
        <f>C937&amp;"-"&amp;D937&amp;"-"&amp;G937&amp;"-"&amp;H937&amp;"-"&amp;K937</f>
        <v>17.5-f-A-0-2.5</v>
      </c>
      <c r="B937">
        <v>251</v>
      </c>
      <c r="C937">
        <v>17.5</v>
      </c>
      <c r="D937" s="2" t="s">
        <v>2</v>
      </c>
      <c r="E937">
        <f>_xlfn.IFNA(VLOOKUP(A937,'duo-out'!A$2:Q$5000,5,FALSE),B937)</f>
        <v>251</v>
      </c>
      <c r="F937">
        <v>27476.475821927794</v>
      </c>
      <c r="G937" s="2" t="s">
        <v>25</v>
      </c>
      <c r="H937">
        <v>0</v>
      </c>
      <c r="I937">
        <v>2</v>
      </c>
      <c r="J937">
        <v>0.5</v>
      </c>
      <c r="K937">
        <v>2.5</v>
      </c>
      <c r="L937" s="7">
        <v>174.99252996059849</v>
      </c>
    </row>
    <row r="938" spans="1:12">
      <c r="A938" t="str">
        <f>C938&amp;"-"&amp;D938&amp;"-"&amp;G938&amp;"-"&amp;H938&amp;"-"&amp;K938</f>
        <v>17.5-f-A-0-1.5</v>
      </c>
      <c r="B938">
        <v>251</v>
      </c>
      <c r="C938">
        <v>17.5</v>
      </c>
      <c r="D938" s="2" t="s">
        <v>2</v>
      </c>
      <c r="E938">
        <f>_xlfn.IFNA(VLOOKUP(A938,'duo-out'!A$2:Q$5000,5,FALSE),B938)</f>
        <v>251</v>
      </c>
      <c r="F938">
        <v>27965.334366217001</v>
      </c>
      <c r="G938" s="2" t="s">
        <v>25</v>
      </c>
      <c r="H938">
        <v>0</v>
      </c>
      <c r="I938">
        <v>2</v>
      </c>
      <c r="J938">
        <v>0.5</v>
      </c>
      <c r="K938">
        <v>1.5</v>
      </c>
      <c r="L938" s="7">
        <v>159.04669469561836</v>
      </c>
    </row>
    <row r="939" spans="1:12">
      <c r="A939" t="str">
        <f>C939&amp;"-"&amp;D939&amp;"-"&amp;G939&amp;"-"&amp;H939&amp;"-"&amp;K939</f>
        <v>17.5-f-B-0-0.5</v>
      </c>
      <c r="B939">
        <v>51</v>
      </c>
      <c r="C939">
        <v>17.5</v>
      </c>
      <c r="D939" s="2" t="s">
        <v>2</v>
      </c>
      <c r="E939">
        <f>_xlfn.IFNA(VLOOKUP(A939,'duo-out'!A$2:Q$5000,5,FALSE),B939)</f>
        <v>51</v>
      </c>
      <c r="F939">
        <v>29766.236304405</v>
      </c>
      <c r="G939" s="2" t="s">
        <v>21</v>
      </c>
      <c r="H939">
        <v>0</v>
      </c>
      <c r="I939">
        <v>0</v>
      </c>
      <c r="J939">
        <v>0.5</v>
      </c>
      <c r="K939">
        <v>0.5</v>
      </c>
      <c r="L939" s="7">
        <v>114.86983549970351</v>
      </c>
    </row>
    <row r="940" spans="1:12">
      <c r="A940" t="str">
        <f>C940&amp;"-"&amp;D940&amp;"-"&amp;G940&amp;"-"&amp;H940&amp;"-"&amp;K940</f>
        <v>17.5-f-A-1-2.5</v>
      </c>
      <c r="B940">
        <v>252</v>
      </c>
      <c r="C940">
        <v>17.5</v>
      </c>
      <c r="D940" s="2" t="s">
        <v>2</v>
      </c>
      <c r="E940">
        <f>_xlfn.IFNA(VLOOKUP(A940,'duo-out'!A$2:Q$5000,5,FALSE),B940)</f>
        <v>252</v>
      </c>
      <c r="F940">
        <v>30007.910592420838</v>
      </c>
      <c r="G940" s="2" t="s">
        <v>25</v>
      </c>
      <c r="H940">
        <v>1</v>
      </c>
      <c r="I940">
        <v>2</v>
      </c>
      <c r="J940">
        <v>0.5</v>
      </c>
      <c r="K940">
        <v>2.5</v>
      </c>
      <c r="L940" s="7">
        <v>1.3903042843182893</v>
      </c>
    </row>
    <row r="941" spans="1:12">
      <c r="A941" t="str">
        <f>C941&amp;"-"&amp;D941&amp;"-"&amp;G941&amp;"-"&amp;H941&amp;"-"&amp;K941</f>
        <v>17.5-f-A-1-1.5</v>
      </c>
      <c r="B941">
        <v>252</v>
      </c>
      <c r="C941">
        <v>17.5</v>
      </c>
      <c r="D941" s="2" t="s">
        <v>2</v>
      </c>
      <c r="E941">
        <f>_xlfn.IFNA(VLOOKUP(A941,'duo-out'!A$2:Q$5000,5,FALSE),B941)</f>
        <v>252</v>
      </c>
      <c r="F941">
        <v>30471.304324067994</v>
      </c>
      <c r="G941" s="2" t="s">
        <v>25</v>
      </c>
      <c r="H941">
        <v>1</v>
      </c>
      <c r="I941">
        <v>2</v>
      </c>
      <c r="J941">
        <v>0.5</v>
      </c>
      <c r="K941">
        <v>1.5</v>
      </c>
      <c r="L941" s="7">
        <v>1.5309059120638666</v>
      </c>
    </row>
    <row r="942" spans="1:12">
      <c r="A942" t="str">
        <f>C942&amp;"-"&amp;D942&amp;"-"&amp;G942&amp;"-"&amp;H942&amp;"-"&amp;K942</f>
        <v>17.5-f-A-2-2.5</v>
      </c>
      <c r="B942">
        <v>253</v>
      </c>
      <c r="C942">
        <v>17.5</v>
      </c>
      <c r="D942" s="2" t="s">
        <v>2</v>
      </c>
      <c r="E942">
        <f>_xlfn.IFNA(VLOOKUP(A942,'duo-out'!A$2:Q$5000,5,FALSE),B942)</f>
        <v>253</v>
      </c>
      <c r="F942">
        <v>32325.26111615833</v>
      </c>
      <c r="G942" s="2" t="s">
        <v>25</v>
      </c>
      <c r="H942">
        <v>2</v>
      </c>
      <c r="I942">
        <v>2</v>
      </c>
      <c r="J942">
        <v>0.5</v>
      </c>
      <c r="K942">
        <v>2.5</v>
      </c>
      <c r="L942" s="7">
        <v>0.87282200217602857</v>
      </c>
    </row>
    <row r="943" spans="1:12">
      <c r="A943" t="str">
        <f>C943&amp;"-"&amp;D943&amp;"-"&amp;G943&amp;"-"&amp;H943&amp;"-"&amp;K943</f>
        <v>17.5-f-A-2-1.5</v>
      </c>
      <c r="B943">
        <v>253</v>
      </c>
      <c r="C943">
        <v>17.5</v>
      </c>
      <c r="D943" s="2" t="s">
        <v>2</v>
      </c>
      <c r="E943">
        <f>_xlfn.IFNA(VLOOKUP(A943,'duo-out'!A$2:Q$5000,5,FALSE),B943)</f>
        <v>253</v>
      </c>
      <c r="F943">
        <v>32762.878779892402</v>
      </c>
      <c r="G943" s="2" t="s">
        <v>25</v>
      </c>
      <c r="H943">
        <v>2</v>
      </c>
      <c r="I943">
        <v>2</v>
      </c>
      <c r="J943">
        <v>0.5</v>
      </c>
      <c r="K943">
        <v>1.5</v>
      </c>
      <c r="L943" s="7">
        <v>0.87282200217602857</v>
      </c>
    </row>
    <row r="944" spans="1:12">
      <c r="A944" t="str">
        <f>C944&amp;"-"&amp;D944&amp;"-"&amp;G944&amp;"-"&amp;H944&amp;"-"&amp;K944</f>
        <v>17.5-f-A-3-2.5</v>
      </c>
      <c r="B944">
        <v>254</v>
      </c>
      <c r="C944">
        <v>17.5</v>
      </c>
      <c r="D944" s="2" t="s">
        <v>2</v>
      </c>
      <c r="E944">
        <f>_xlfn.IFNA(VLOOKUP(A944,'duo-out'!A$2:Q$5000,5,FALSE),B944)</f>
        <v>254</v>
      </c>
      <c r="F944">
        <v>34397.490796868995</v>
      </c>
      <c r="G944" s="2" t="s">
        <v>25</v>
      </c>
      <c r="H944">
        <v>3</v>
      </c>
      <c r="I944">
        <v>2</v>
      </c>
      <c r="J944">
        <v>0.5</v>
      </c>
      <c r="K944">
        <v>2.5</v>
      </c>
      <c r="L944" s="7">
        <v>0.8122523963562357</v>
      </c>
    </row>
    <row r="945" spans="1:12">
      <c r="A945" t="str">
        <f>C945&amp;"-"&amp;D945&amp;"-"&amp;G945&amp;"-"&amp;H945&amp;"-"&amp;K945</f>
        <v>17.5-f-A-3-1.5</v>
      </c>
      <c r="B945">
        <v>254</v>
      </c>
      <c r="C945">
        <v>17.5</v>
      </c>
      <c r="D945" s="2" t="s">
        <v>2</v>
      </c>
      <c r="E945">
        <f>_xlfn.IFNA(VLOOKUP(A945,'duo-out'!A$2:Q$5000,5,FALSE),B945)</f>
        <v>254</v>
      </c>
      <c r="F945">
        <v>34805.298578222006</v>
      </c>
      <c r="G945" s="2" t="s">
        <v>25</v>
      </c>
      <c r="H945">
        <v>3</v>
      </c>
      <c r="I945">
        <v>2</v>
      </c>
      <c r="J945">
        <v>0.5</v>
      </c>
      <c r="K945">
        <v>1.5</v>
      </c>
      <c r="L945" s="7">
        <v>0.8122523963562357</v>
      </c>
    </row>
    <row r="946" spans="1:12">
      <c r="A946" t="str">
        <f>C946&amp;"-"&amp;D946&amp;"-"&amp;G946&amp;"-"&amp;H946&amp;"-"&amp;K946</f>
        <v>17.5-f-A-4-2.5</v>
      </c>
      <c r="B946">
        <v>255</v>
      </c>
      <c r="C946">
        <v>17.5</v>
      </c>
      <c r="D946" s="2" t="s">
        <v>2</v>
      </c>
      <c r="E946">
        <f>_xlfn.IFNA(VLOOKUP(A946,'duo-out'!A$2:Q$5000,5,FALSE),B946)</f>
        <v>255</v>
      </c>
      <c r="F946">
        <v>36177.829659670999</v>
      </c>
      <c r="G946" s="2" t="s">
        <v>25</v>
      </c>
      <c r="H946">
        <v>4</v>
      </c>
      <c r="I946">
        <v>2</v>
      </c>
      <c r="J946">
        <v>0.5</v>
      </c>
      <c r="K946">
        <v>2.5</v>
      </c>
      <c r="L946" s="7">
        <v>0.76818088824663155</v>
      </c>
    </row>
    <row r="947" spans="1:12">
      <c r="A947" t="str">
        <f>C947&amp;"-"&amp;D947&amp;"-"&amp;G947&amp;"-"&amp;H947&amp;"-"&amp;K947</f>
        <v>17.5-f-C-0-0.5</v>
      </c>
      <c r="B947">
        <v>101</v>
      </c>
      <c r="C947">
        <v>17.5</v>
      </c>
      <c r="D947" s="2" t="s">
        <v>2</v>
      </c>
      <c r="E947">
        <f>_xlfn.IFNA(VLOOKUP(A947,'duo-out'!A$2:Q$5000,5,FALSE),B947)</f>
        <v>101</v>
      </c>
      <c r="F947">
        <v>36468.545386065998</v>
      </c>
      <c r="G947" s="2" t="s">
        <v>22</v>
      </c>
      <c r="H947">
        <v>0</v>
      </c>
      <c r="I947">
        <v>0</v>
      </c>
      <c r="J947">
        <v>0.5</v>
      </c>
      <c r="K947">
        <v>0.5</v>
      </c>
      <c r="L947" s="7">
        <v>182.05642030260799</v>
      </c>
    </row>
    <row r="948" spans="1:12">
      <c r="A948" t="str">
        <f>C948&amp;"-"&amp;D948&amp;"-"&amp;G948&amp;"-"&amp;H948&amp;"-"&amp;K948</f>
        <v>17.5-f-A-4-1.5</v>
      </c>
      <c r="B948">
        <v>255</v>
      </c>
      <c r="C948">
        <v>17.5</v>
      </c>
      <c r="D948" s="2" t="s">
        <v>2</v>
      </c>
      <c r="E948">
        <f>_xlfn.IFNA(VLOOKUP(A948,'duo-out'!A$2:Q$5000,5,FALSE),B948)</f>
        <v>255</v>
      </c>
      <c r="F948">
        <v>36538.650629461001</v>
      </c>
      <c r="G948" s="2" t="s">
        <v>25</v>
      </c>
      <c r="H948">
        <v>4</v>
      </c>
      <c r="I948">
        <v>2</v>
      </c>
      <c r="J948">
        <v>0.5</v>
      </c>
      <c r="K948">
        <v>1.5</v>
      </c>
      <c r="L948" s="7">
        <v>0.76818088824663155</v>
      </c>
    </row>
    <row r="949" spans="1:12">
      <c r="A949" t="str">
        <f>C949&amp;"-"&amp;D949&amp;"-"&amp;G949&amp;"-"&amp;H949&amp;"-"&amp;K949</f>
        <v>17.5-f-C-1-0.5</v>
      </c>
      <c r="B949">
        <v>102</v>
      </c>
      <c r="C949">
        <v>17.5</v>
      </c>
      <c r="D949" s="2" t="s">
        <v>2</v>
      </c>
      <c r="E949">
        <f>_xlfn.IFNA(VLOOKUP(A949,'duo-out'!A$2:Q$5000,5,FALSE),B949)</f>
        <v>102</v>
      </c>
      <c r="F949">
        <v>38810.644069565002</v>
      </c>
      <c r="G949" s="2" t="s">
        <v>22</v>
      </c>
      <c r="H949">
        <v>1</v>
      </c>
      <c r="I949">
        <v>0</v>
      </c>
      <c r="J949">
        <v>0.5</v>
      </c>
      <c r="K949">
        <v>0.5</v>
      </c>
      <c r="L949" s="7">
        <v>1.1602097263419568</v>
      </c>
    </row>
    <row r="950" spans="1:12">
      <c r="A950" t="str">
        <f>C950&amp;"-"&amp;D950&amp;"-"&amp;G950&amp;"-"&amp;H950&amp;"-"&amp;K950</f>
        <v>18.5-e-X-0-0.5</v>
      </c>
      <c r="B950">
        <v>1</v>
      </c>
      <c r="C950">
        <v>18.5</v>
      </c>
      <c r="D950" s="2" t="s">
        <v>1</v>
      </c>
      <c r="E950">
        <f>_xlfn.IFNA(VLOOKUP(A950,'duo-out'!A$2:Q$5000,5,FALSE),B950)</f>
        <v>1</v>
      </c>
      <c r="F950">
        <v>4678.7587602180001</v>
      </c>
      <c r="G950" s="2" t="s">
        <v>20</v>
      </c>
      <c r="H950">
        <v>0</v>
      </c>
      <c r="I950">
        <v>1</v>
      </c>
      <c r="J950">
        <v>0.5</v>
      </c>
      <c r="K950">
        <v>0.5</v>
      </c>
      <c r="L950" s="7">
        <v>10.371844280291947</v>
      </c>
    </row>
    <row r="951" spans="1:12">
      <c r="A951" t="str">
        <f>C951&amp;"-"&amp;D951&amp;"-"&amp;G951&amp;"-"&amp;H951&amp;"-"&amp;K951</f>
        <v>18.5-e-X-1-0.5</v>
      </c>
      <c r="B951">
        <v>2</v>
      </c>
      <c r="C951">
        <v>18.5</v>
      </c>
      <c r="D951" s="2" t="s">
        <v>1</v>
      </c>
      <c r="E951">
        <f>_xlfn.IFNA(VLOOKUP(A951,'duo-out'!A$2:Q$5000,5,FALSE),B951)</f>
        <v>2</v>
      </c>
      <c r="F951">
        <v>7232.6538376210001</v>
      </c>
      <c r="G951" s="2" t="s">
        <v>20</v>
      </c>
      <c r="H951">
        <v>1</v>
      </c>
      <c r="I951">
        <v>1</v>
      </c>
      <c r="J951">
        <v>0.5</v>
      </c>
      <c r="K951">
        <v>0.5</v>
      </c>
      <c r="L951" s="7">
        <v>2.4263223583284943</v>
      </c>
    </row>
    <row r="952" spans="1:12">
      <c r="A952" t="str">
        <f>C952&amp;"-"&amp;D952&amp;"-"&amp;G952&amp;"-"&amp;H952&amp;"-"&amp;K952</f>
        <v>18.5-e-X-1-1.5</v>
      </c>
      <c r="B952">
        <v>2</v>
      </c>
      <c r="C952">
        <v>18.5</v>
      </c>
      <c r="D952" s="2" t="s">
        <v>1</v>
      </c>
      <c r="E952">
        <f>_xlfn.IFNA(VLOOKUP(A952,'duo-out'!A$2:Q$5000,5,FALSE),B952)</f>
        <v>2</v>
      </c>
      <c r="F952">
        <v>7702.0280423879994</v>
      </c>
      <c r="G952" s="2" t="s">
        <v>20</v>
      </c>
      <c r="H952">
        <v>1</v>
      </c>
      <c r="I952">
        <v>1</v>
      </c>
      <c r="J952">
        <v>0.5</v>
      </c>
      <c r="K952">
        <v>1.5</v>
      </c>
      <c r="L952" s="7">
        <v>2.4263223583284943</v>
      </c>
    </row>
    <row r="953" spans="1:12">
      <c r="A953" t="str">
        <f>C953&amp;"-"&amp;D953&amp;"-"&amp;G953&amp;"-"&amp;H953&amp;"-"&amp;K953</f>
        <v>18.5-e-X-2-0.5</v>
      </c>
      <c r="B953">
        <v>3</v>
      </c>
      <c r="C953">
        <v>18.5</v>
      </c>
      <c r="D953" s="2" t="s">
        <v>1</v>
      </c>
      <c r="E953">
        <f>_xlfn.IFNA(VLOOKUP(A953,'duo-out'!A$2:Q$5000,5,FALSE),B953)</f>
        <v>3</v>
      </c>
      <c r="F953">
        <v>9661.8417602179998</v>
      </c>
      <c r="G953" s="2" t="s">
        <v>20</v>
      </c>
      <c r="H953">
        <v>2</v>
      </c>
      <c r="I953">
        <v>1</v>
      </c>
      <c r="J953">
        <v>0.5</v>
      </c>
      <c r="K953">
        <v>0.5</v>
      </c>
      <c r="L953" s="7">
        <v>0.12052275077198578</v>
      </c>
    </row>
    <row r="954" spans="1:12">
      <c r="A954" t="str">
        <f>C954&amp;"-"&amp;D954&amp;"-"&amp;G954&amp;"-"&amp;H954&amp;"-"&amp;K954</f>
        <v>18.5-e-X-2-1.5</v>
      </c>
      <c r="B954">
        <v>3</v>
      </c>
      <c r="C954">
        <v>18.5</v>
      </c>
      <c r="D954" s="2" t="s">
        <v>1</v>
      </c>
      <c r="E954">
        <f>_xlfn.IFNA(VLOOKUP(A954,'duo-out'!A$2:Q$5000,5,FALSE),B954)</f>
        <v>3</v>
      </c>
      <c r="F954">
        <v>10112.249475859</v>
      </c>
      <c r="G954" s="2" t="s">
        <v>20</v>
      </c>
      <c r="H954">
        <v>2</v>
      </c>
      <c r="I954">
        <v>1</v>
      </c>
      <c r="J954">
        <v>0.5</v>
      </c>
      <c r="K954">
        <v>1.5</v>
      </c>
      <c r="L954" s="7">
        <v>2.1924297443889911</v>
      </c>
    </row>
    <row r="955" spans="1:12">
      <c r="A955" t="str">
        <f>C955&amp;"-"&amp;D955&amp;"-"&amp;G955&amp;"-"&amp;H955&amp;"-"&amp;K955</f>
        <v>18.5-e-X-3-0.5</v>
      </c>
      <c r="B955">
        <v>4</v>
      </c>
      <c r="C955">
        <v>18.5</v>
      </c>
      <c r="D955" s="2" t="s">
        <v>1</v>
      </c>
      <c r="E955">
        <f>_xlfn.IFNA(VLOOKUP(A955,'duo-out'!A$2:Q$5000,5,FALSE),B955)</f>
        <v>4</v>
      </c>
      <c r="F955">
        <v>11967.378942803</v>
      </c>
      <c r="G955" s="2" t="s">
        <v>20</v>
      </c>
      <c r="H955">
        <v>3</v>
      </c>
      <c r="I955">
        <v>1</v>
      </c>
      <c r="J955">
        <v>0.5</v>
      </c>
      <c r="K955">
        <v>0.5</v>
      </c>
      <c r="L955" s="7">
        <v>2.0402857733683697</v>
      </c>
    </row>
    <row r="956" spans="1:12">
      <c r="A956" t="str">
        <f>C956&amp;"-"&amp;D956&amp;"-"&amp;G956&amp;"-"&amp;H956&amp;"-"&amp;K956</f>
        <v>18.5-e-X-3-1.5</v>
      </c>
      <c r="B956">
        <v>4</v>
      </c>
      <c r="C956">
        <v>18.5</v>
      </c>
      <c r="D956" s="2" t="s">
        <v>1</v>
      </c>
      <c r="E956">
        <f>_xlfn.IFNA(VLOOKUP(A956,'duo-out'!A$2:Q$5000,5,FALSE),B956)</f>
        <v>4</v>
      </c>
      <c r="F956">
        <v>12398.842629461</v>
      </c>
      <c r="G956" s="2" t="s">
        <v>20</v>
      </c>
      <c r="H956">
        <v>3</v>
      </c>
      <c r="I956">
        <v>1</v>
      </c>
      <c r="J956">
        <v>0.5</v>
      </c>
      <c r="K956">
        <v>1.5</v>
      </c>
      <c r="L956" s="7">
        <v>8.2465122265821963E-2</v>
      </c>
    </row>
    <row r="957" spans="1:12">
      <c r="A957" t="str">
        <f>C957&amp;"-"&amp;D957&amp;"-"&amp;G957&amp;"-"&amp;H957&amp;"-"&amp;K957</f>
        <v>18.5-e-X-4-0.5</v>
      </c>
      <c r="B957">
        <v>5</v>
      </c>
      <c r="C957">
        <v>18.5</v>
      </c>
      <c r="D957" s="2" t="s">
        <v>1</v>
      </c>
      <c r="E957">
        <f>_xlfn.IFNA(VLOOKUP(A957,'duo-out'!A$2:Q$5000,5,FALSE),B957)</f>
        <v>5</v>
      </c>
      <c r="F957">
        <v>14149.661760217999</v>
      </c>
      <c r="G957" s="2" t="s">
        <v>20</v>
      </c>
      <c r="H957">
        <v>4</v>
      </c>
      <c r="I957">
        <v>1</v>
      </c>
      <c r="J957">
        <v>0.5</v>
      </c>
      <c r="K957">
        <v>0.5</v>
      </c>
      <c r="L957" s="7">
        <v>7.1912537910495261E-2</v>
      </c>
    </row>
    <row r="958" spans="1:12">
      <c r="A958" t="str">
        <f>C958&amp;"-"&amp;D958&amp;"-"&amp;G958&amp;"-"&amp;H958&amp;"-"&amp;K958</f>
        <v>18.5-e-X-4-1.5</v>
      </c>
      <c r="B958">
        <v>5</v>
      </c>
      <c r="C958">
        <v>18.5</v>
      </c>
      <c r="D958" s="2" t="s">
        <v>1</v>
      </c>
      <c r="E958">
        <f>_xlfn.IFNA(VLOOKUP(A958,'duo-out'!A$2:Q$5000,5,FALSE),B958)</f>
        <v>5</v>
      </c>
      <c r="F958">
        <v>14562.186720661</v>
      </c>
      <c r="G958" s="2" t="s">
        <v>20</v>
      </c>
      <c r="H958">
        <v>4</v>
      </c>
      <c r="I958">
        <v>1</v>
      </c>
      <c r="J958">
        <v>0.5</v>
      </c>
      <c r="K958">
        <v>1.5</v>
      </c>
      <c r="L958" s="7">
        <v>5.8613238344194303E-2</v>
      </c>
    </row>
    <row r="959" spans="1:12">
      <c r="A959" t="str">
        <f>C959&amp;"-"&amp;D959&amp;"-"&amp;G959&amp;"-"&amp;H959&amp;"-"&amp;K959</f>
        <v>18.5-e-A-0-2.5</v>
      </c>
      <c r="B959">
        <v>251</v>
      </c>
      <c r="C959">
        <v>18.5</v>
      </c>
      <c r="D959" s="2" t="s">
        <v>1</v>
      </c>
      <c r="E959">
        <f>_xlfn.IFNA(VLOOKUP(A959,'duo-out'!A$2:Q$5000,5,FALSE),B959)</f>
        <v>251</v>
      </c>
      <c r="F959">
        <v>27965.80539526909</v>
      </c>
      <c r="G959" s="2" t="s">
        <v>25</v>
      </c>
      <c r="H959">
        <v>0</v>
      </c>
      <c r="I959">
        <v>2</v>
      </c>
      <c r="J959">
        <v>0.5</v>
      </c>
      <c r="K959">
        <v>2.5</v>
      </c>
      <c r="L959" s="7">
        <v>143.77028044325866</v>
      </c>
    </row>
    <row r="960" spans="1:12">
      <c r="A960" t="str">
        <f>C960&amp;"-"&amp;D960&amp;"-"&amp;G960&amp;"-"&amp;H960&amp;"-"&amp;K960</f>
        <v>18.5-e-A-0-1.5</v>
      </c>
      <c r="B960">
        <v>251</v>
      </c>
      <c r="C960">
        <v>18.5</v>
      </c>
      <c r="D960" s="2" t="s">
        <v>1</v>
      </c>
      <c r="E960">
        <f>_xlfn.IFNA(VLOOKUP(A960,'duo-out'!A$2:Q$5000,5,FALSE),B960)</f>
        <v>251</v>
      </c>
      <c r="F960">
        <v>28477.583336157499</v>
      </c>
      <c r="G960" s="2" t="s">
        <v>25</v>
      </c>
      <c r="H960">
        <v>0</v>
      </c>
      <c r="I960">
        <v>2</v>
      </c>
      <c r="J960">
        <v>0.5</v>
      </c>
      <c r="K960">
        <v>1.5</v>
      </c>
      <c r="L960" s="7">
        <v>147.96403888145966</v>
      </c>
    </row>
    <row r="961" spans="1:12">
      <c r="A961" t="str">
        <f>C961&amp;"-"&amp;D961&amp;"-"&amp;G961&amp;"-"&amp;H961&amp;"-"&amp;K961</f>
        <v>18.5-e-B-0-0.5</v>
      </c>
      <c r="B961">
        <v>51</v>
      </c>
      <c r="C961">
        <v>18.5</v>
      </c>
      <c r="D961" s="2" t="s">
        <v>1</v>
      </c>
      <c r="E961">
        <f>_xlfn.IFNA(VLOOKUP(A961,'duo-out'!A$2:Q$5000,5,FALSE),B961)</f>
        <v>51</v>
      </c>
      <c r="F961">
        <v>30166.107040739396</v>
      </c>
      <c r="G961" s="2" t="s">
        <v>21</v>
      </c>
      <c r="H961">
        <v>0</v>
      </c>
      <c r="I961">
        <v>0</v>
      </c>
      <c r="J961">
        <v>0.5</v>
      </c>
      <c r="K961">
        <v>0.5</v>
      </c>
      <c r="L961" s="7">
        <v>114.86983549970351</v>
      </c>
    </row>
    <row r="962" spans="1:12">
      <c r="A962" t="str">
        <f>C962&amp;"-"&amp;D962&amp;"-"&amp;G962&amp;"-"&amp;H962&amp;"-"&amp;K962</f>
        <v>18.5-e-A-1-2.5</v>
      </c>
      <c r="B962">
        <v>252</v>
      </c>
      <c r="C962">
        <v>18.5</v>
      </c>
      <c r="D962" s="2" t="s">
        <v>1</v>
      </c>
      <c r="E962">
        <f>_xlfn.IFNA(VLOOKUP(A962,'duo-out'!A$2:Q$5000,5,FALSE),B962)</f>
        <v>252</v>
      </c>
      <c r="F962">
        <v>30471.742048779859</v>
      </c>
      <c r="G962" s="2" t="s">
        <v>25</v>
      </c>
      <c r="H962">
        <v>1</v>
      </c>
      <c r="I962">
        <v>2</v>
      </c>
      <c r="J962">
        <v>0.5</v>
      </c>
      <c r="K962">
        <v>2.5</v>
      </c>
      <c r="L962" s="7">
        <v>1.1964365620181387</v>
      </c>
    </row>
    <row r="963" spans="1:12">
      <c r="A963" t="str">
        <f>C963&amp;"-"&amp;D963&amp;"-"&amp;G963&amp;"-"&amp;H963&amp;"-"&amp;K963</f>
        <v>18.5-e-A-1-1.5</v>
      </c>
      <c r="B963">
        <v>252</v>
      </c>
      <c r="C963">
        <v>18.5</v>
      </c>
      <c r="D963" s="2" t="s">
        <v>1</v>
      </c>
      <c r="E963">
        <f>_xlfn.IFNA(VLOOKUP(A963,'duo-out'!A$2:Q$5000,5,FALSE),B963)</f>
        <v>252</v>
      </c>
      <c r="F963">
        <v>30957.053706128336</v>
      </c>
      <c r="G963" s="2" t="s">
        <v>25</v>
      </c>
      <c r="H963">
        <v>1</v>
      </c>
      <c r="I963">
        <v>2</v>
      </c>
      <c r="J963">
        <v>0.5</v>
      </c>
      <c r="K963">
        <v>1.5</v>
      </c>
      <c r="L963" s="7">
        <v>0.9880041239299916</v>
      </c>
    </row>
    <row r="964" spans="1:12">
      <c r="A964" t="str">
        <f>C964&amp;"-"&amp;D964&amp;"-"&amp;G964&amp;"-"&amp;H964&amp;"-"&amp;K964</f>
        <v>18.5-e-A-2-2.5</v>
      </c>
      <c r="B964">
        <v>253</v>
      </c>
      <c r="C964">
        <v>18.5</v>
      </c>
      <c r="D964" s="2" t="s">
        <v>1</v>
      </c>
      <c r="E964">
        <f>_xlfn.IFNA(VLOOKUP(A964,'duo-out'!A$2:Q$5000,5,FALSE),B964)</f>
        <v>253</v>
      </c>
      <c r="F964">
        <v>32760.855491347796</v>
      </c>
      <c r="G964" s="2" t="s">
        <v>25</v>
      </c>
      <c r="H964">
        <v>2</v>
      </c>
      <c r="I964">
        <v>2</v>
      </c>
      <c r="J964">
        <v>0.5</v>
      </c>
      <c r="K964">
        <v>2.5</v>
      </c>
      <c r="L964" s="7">
        <v>0.87282200217602857</v>
      </c>
    </row>
    <row r="965" spans="1:12">
      <c r="A965" t="str">
        <f>C965&amp;"-"&amp;D965&amp;"-"&amp;G965&amp;"-"&amp;H965&amp;"-"&amp;K965</f>
        <v>18.5-e-A-2-1.5</v>
      </c>
      <c r="B965">
        <v>253</v>
      </c>
      <c r="C965">
        <v>18.5</v>
      </c>
      <c r="D965" s="2" t="s">
        <v>1</v>
      </c>
      <c r="E965">
        <f>_xlfn.IFNA(VLOOKUP(A965,'duo-out'!A$2:Q$5000,5,FALSE),B965)</f>
        <v>253</v>
      </c>
      <c r="F965">
        <v>33215.583309802336</v>
      </c>
      <c r="G965" s="2" t="s">
        <v>25</v>
      </c>
      <c r="H965">
        <v>2</v>
      </c>
      <c r="I965">
        <v>2</v>
      </c>
      <c r="J965">
        <v>0.5</v>
      </c>
      <c r="K965">
        <v>1.5</v>
      </c>
      <c r="L965" s="7">
        <v>1.3833296494790666</v>
      </c>
    </row>
    <row r="966" spans="1:12">
      <c r="A966" t="str">
        <f>C966&amp;"-"&amp;D966&amp;"-"&amp;G966&amp;"-"&amp;H966&amp;"-"&amp;K966</f>
        <v>18.5-e-A-3-2.5</v>
      </c>
      <c r="B966">
        <v>254</v>
      </c>
      <c r="C966">
        <v>18.5</v>
      </c>
      <c r="D966" s="2" t="s">
        <v>1</v>
      </c>
      <c r="E966">
        <f>_xlfn.IFNA(VLOOKUP(A966,'duo-out'!A$2:Q$5000,5,FALSE),B966)</f>
        <v>254</v>
      </c>
      <c r="F966">
        <v>34800.149833520001</v>
      </c>
      <c r="G966" s="2" t="s">
        <v>25</v>
      </c>
      <c r="H966">
        <v>3</v>
      </c>
      <c r="I966">
        <v>2</v>
      </c>
      <c r="J966">
        <v>0.5</v>
      </c>
      <c r="K966">
        <v>2.5</v>
      </c>
      <c r="L966" s="7">
        <v>0.8122523963562357</v>
      </c>
    </row>
    <row r="967" spans="1:12">
      <c r="A967" t="str">
        <f>C967&amp;"-"&amp;D967&amp;"-"&amp;G967&amp;"-"&amp;H967&amp;"-"&amp;K967</f>
        <v>18.5-e-A-3-1.5</v>
      </c>
      <c r="B967">
        <v>254</v>
      </c>
      <c r="C967">
        <v>18.5</v>
      </c>
      <c r="D967" s="2" t="s">
        <v>1</v>
      </c>
      <c r="E967">
        <f>_xlfn.IFNA(VLOOKUP(A967,'duo-out'!A$2:Q$5000,5,FALSE),B967)</f>
        <v>254</v>
      </c>
      <c r="F967">
        <v>35219.026429022</v>
      </c>
      <c r="G967" s="2" t="s">
        <v>25</v>
      </c>
      <c r="H967">
        <v>3</v>
      </c>
      <c r="I967">
        <v>2</v>
      </c>
      <c r="J967">
        <v>0.5</v>
      </c>
      <c r="K967">
        <v>1.5</v>
      </c>
      <c r="L967" s="7">
        <v>0.8122523963562357</v>
      </c>
    </row>
    <row r="968" spans="1:12">
      <c r="A968" t="str">
        <f>C968&amp;"-"&amp;D968&amp;"-"&amp;G968&amp;"-"&amp;H968&amp;"-"&amp;K968</f>
        <v>18.5-e-C-0-0.5</v>
      </c>
      <c r="B968">
        <v>101</v>
      </c>
      <c r="C968">
        <v>18.5</v>
      </c>
      <c r="D968" s="2" t="s">
        <v>1</v>
      </c>
      <c r="E968">
        <f>_xlfn.IFNA(VLOOKUP(A968,'duo-out'!A$2:Q$5000,5,FALSE),B968)</f>
        <v>101</v>
      </c>
      <c r="F968">
        <v>36469.192765136206</v>
      </c>
      <c r="G968" s="2" t="s">
        <v>22</v>
      </c>
      <c r="H968">
        <v>0</v>
      </c>
      <c r="I968">
        <v>0</v>
      </c>
      <c r="J968">
        <v>0.5</v>
      </c>
      <c r="K968">
        <v>0.5</v>
      </c>
      <c r="L968" s="7">
        <v>182.05642030260799</v>
      </c>
    </row>
    <row r="969" spans="1:12">
      <c r="A969" t="str">
        <f>C969&amp;"-"&amp;D969&amp;"-"&amp;G969&amp;"-"&amp;H969&amp;"-"&amp;K969</f>
        <v>18.5-e-A-4-2.5</v>
      </c>
      <c r="B969">
        <v>255</v>
      </c>
      <c r="C969">
        <v>18.5</v>
      </c>
      <c r="D969" s="2" t="s">
        <v>1</v>
      </c>
      <c r="E969">
        <f>_xlfn.IFNA(VLOOKUP(A969,'duo-out'!A$2:Q$5000,5,FALSE),B969)</f>
        <v>255</v>
      </c>
      <c r="F969">
        <v>36539.098202836998</v>
      </c>
      <c r="G969" s="2" t="s">
        <v>25</v>
      </c>
      <c r="H969">
        <v>4</v>
      </c>
      <c r="I969">
        <v>2</v>
      </c>
      <c r="J969">
        <v>0.5</v>
      </c>
      <c r="K969">
        <v>2.5</v>
      </c>
      <c r="L969" s="7">
        <v>0.76818088824663155</v>
      </c>
    </row>
    <row r="970" spans="1:12">
      <c r="A970" t="str">
        <f>C970&amp;"-"&amp;D970&amp;"-"&amp;G970&amp;"-"&amp;H970&amp;"-"&amp;K970</f>
        <v>18.5-e-A-4-1.5</v>
      </c>
      <c r="B970">
        <v>255</v>
      </c>
      <c r="C970">
        <v>18.5</v>
      </c>
      <c r="D970" s="2" t="s">
        <v>1</v>
      </c>
      <c r="E970">
        <f>_xlfn.IFNA(VLOOKUP(A970,'duo-out'!A$2:Q$5000,5,FALSE),B970)</f>
        <v>255</v>
      </c>
      <c r="F970">
        <v>36913.019611406002</v>
      </c>
      <c r="G970" s="2" t="s">
        <v>25</v>
      </c>
      <c r="H970">
        <v>4</v>
      </c>
      <c r="I970">
        <v>2</v>
      </c>
      <c r="J970">
        <v>0.5</v>
      </c>
      <c r="K970">
        <v>1.5</v>
      </c>
      <c r="L970" s="7">
        <v>0.76818088824663155</v>
      </c>
    </row>
    <row r="971" spans="1:12">
      <c r="A971" t="str">
        <f>C971&amp;"-"&amp;D971&amp;"-"&amp;G971&amp;"-"&amp;H971&amp;"-"&amp;K971</f>
        <v>18.5-e-C-1-0.5</v>
      </c>
      <c r="B971">
        <v>102</v>
      </c>
      <c r="C971">
        <v>18.5</v>
      </c>
      <c r="D971" s="2" t="s">
        <v>1</v>
      </c>
      <c r="E971">
        <f>_xlfn.IFNA(VLOOKUP(A971,'duo-out'!A$2:Q$5000,5,FALSE),B971)</f>
        <v>102</v>
      </c>
      <c r="F971">
        <v>38811.295296873497</v>
      </c>
      <c r="G971" s="2" t="s">
        <v>22</v>
      </c>
      <c r="H971">
        <v>1</v>
      </c>
      <c r="I971">
        <v>0</v>
      </c>
      <c r="J971">
        <v>0.5</v>
      </c>
      <c r="K971">
        <v>0.5</v>
      </c>
      <c r="L971" s="7">
        <v>1.5309059120638666</v>
      </c>
    </row>
    <row r="972" spans="1:12">
      <c r="A972" t="str">
        <f>C972&amp;"-"&amp;D972&amp;"-"&amp;G972&amp;"-"&amp;H972&amp;"-"&amp;K972</f>
        <v>18.5-f-X-1-0.5</v>
      </c>
      <c r="B972">
        <v>2</v>
      </c>
      <c r="C972">
        <v>18.5</v>
      </c>
      <c r="D972" s="2" t="s">
        <v>2</v>
      </c>
      <c r="E972">
        <f>_xlfn.IFNA(VLOOKUP(A972,'duo-out'!A$2:Q$5000,5,FALSE),B972)</f>
        <v>2</v>
      </c>
      <c r="F972">
        <v>7221.8358335290004</v>
      </c>
      <c r="G972" s="2" t="s">
        <v>20</v>
      </c>
      <c r="H972">
        <v>1</v>
      </c>
      <c r="I972">
        <v>1</v>
      </c>
      <c r="J972">
        <v>0.5</v>
      </c>
      <c r="K972">
        <v>0.5</v>
      </c>
      <c r="L972" s="7">
        <v>8.7872614543416064E-2</v>
      </c>
    </row>
    <row r="973" spans="1:12">
      <c r="A973" t="str">
        <f>C973&amp;"-"&amp;D973&amp;"-"&amp;G973&amp;"-"&amp;H973&amp;"-"&amp;K973</f>
        <v>18.5-f-X-1-1.5</v>
      </c>
      <c r="B973">
        <v>2</v>
      </c>
      <c r="C973">
        <v>18.5</v>
      </c>
      <c r="D973" s="2" t="s">
        <v>2</v>
      </c>
      <c r="E973">
        <f>_xlfn.IFNA(VLOOKUP(A973,'duo-out'!A$2:Q$5000,5,FALSE),B973)</f>
        <v>2</v>
      </c>
      <c r="F973">
        <v>7714.4589462760005</v>
      </c>
      <c r="G973" s="2" t="s">
        <v>20</v>
      </c>
      <c r="H973">
        <v>1</v>
      </c>
      <c r="I973">
        <v>1</v>
      </c>
      <c r="J973">
        <v>0.5</v>
      </c>
      <c r="K973">
        <v>1.5</v>
      </c>
      <c r="L973" s="7">
        <v>2.4263223583284943</v>
      </c>
    </row>
    <row r="974" spans="1:12">
      <c r="A974" t="str">
        <f>C974&amp;"-"&amp;D974&amp;"-"&amp;G974&amp;"-"&amp;H974&amp;"-"&amp;K974</f>
        <v>18.5-f-X-2-0.5</v>
      </c>
      <c r="B974">
        <v>3</v>
      </c>
      <c r="C974">
        <v>18.5</v>
      </c>
      <c r="D974" s="2" t="s">
        <v>2</v>
      </c>
      <c r="E974">
        <f>_xlfn.IFNA(VLOOKUP(A974,'duo-out'!A$2:Q$5000,5,FALSE),B974)</f>
        <v>3</v>
      </c>
      <c r="F974">
        <v>9651.4072028360006</v>
      </c>
      <c r="G974" s="2" t="s">
        <v>20</v>
      </c>
      <c r="H974">
        <v>2</v>
      </c>
      <c r="I974">
        <v>1</v>
      </c>
      <c r="J974">
        <v>0.5</v>
      </c>
      <c r="K974">
        <v>0.5</v>
      </c>
      <c r="L974" s="7">
        <v>8.9331148961371051E-2</v>
      </c>
    </row>
    <row r="975" spans="1:12">
      <c r="A975" t="str">
        <f>C975&amp;"-"&amp;D975&amp;"-"&amp;G975&amp;"-"&amp;H975&amp;"-"&amp;K975</f>
        <v>18.5-f-X-2-1.5</v>
      </c>
      <c r="B975">
        <v>3</v>
      </c>
      <c r="C975">
        <v>18.5</v>
      </c>
      <c r="D975" s="2" t="s">
        <v>2</v>
      </c>
      <c r="E975">
        <f>_xlfn.IFNA(VLOOKUP(A975,'duo-out'!A$2:Q$5000,5,FALSE),B975)</f>
        <v>3</v>
      </c>
      <c r="F975">
        <v>10124.141611405001</v>
      </c>
      <c r="G975" s="2" t="s">
        <v>20</v>
      </c>
      <c r="H975">
        <v>2</v>
      </c>
      <c r="I975">
        <v>1</v>
      </c>
      <c r="J975">
        <v>0.5</v>
      </c>
      <c r="K975">
        <v>1.5</v>
      </c>
      <c r="L975" s="7">
        <v>9.3581662773231114E-2</v>
      </c>
    </row>
    <row r="976" spans="1:12">
      <c r="A976" t="str">
        <f>C976&amp;"-"&amp;D976&amp;"-"&amp;G976&amp;"-"&amp;H976&amp;"-"&amp;K976</f>
        <v>18.5-f-X-3-0.5</v>
      </c>
      <c r="B976">
        <v>4</v>
      </c>
      <c r="C976">
        <v>18.5</v>
      </c>
      <c r="D976" s="2" t="s">
        <v>2</v>
      </c>
      <c r="E976">
        <f>_xlfn.IFNA(VLOOKUP(A976,'duo-out'!A$2:Q$5000,5,FALSE),B976)</f>
        <v>4</v>
      </c>
      <c r="F976">
        <v>11957.41983352</v>
      </c>
      <c r="G976" s="2" t="s">
        <v>20</v>
      </c>
      <c r="H976">
        <v>3</v>
      </c>
      <c r="I976">
        <v>1</v>
      </c>
      <c r="J976">
        <v>0.5</v>
      </c>
      <c r="K976">
        <v>0.5</v>
      </c>
      <c r="L976" s="7">
        <v>9.9643161863709445E-2</v>
      </c>
    </row>
    <row r="977" spans="1:12">
      <c r="A977" t="str">
        <f>C977&amp;"-"&amp;D977&amp;"-"&amp;G977&amp;"-"&amp;H977&amp;"-"&amp;K977</f>
        <v>18.5-f-X-3-1.5</v>
      </c>
      <c r="B977">
        <v>4</v>
      </c>
      <c r="C977">
        <v>18.5</v>
      </c>
      <c r="D977" s="2" t="s">
        <v>2</v>
      </c>
      <c r="E977">
        <f>_xlfn.IFNA(VLOOKUP(A977,'duo-out'!A$2:Q$5000,5,FALSE),B977)</f>
        <v>4</v>
      </c>
      <c r="F977">
        <v>12410.302435784</v>
      </c>
      <c r="G977" s="2" t="s">
        <v>20</v>
      </c>
      <c r="H977">
        <v>3</v>
      </c>
      <c r="I977">
        <v>1</v>
      </c>
      <c r="J977">
        <v>0.5</v>
      </c>
      <c r="K977">
        <v>1.5</v>
      </c>
      <c r="L977" s="7">
        <v>8.5522152524636852E-2</v>
      </c>
    </row>
    <row r="978" spans="1:12">
      <c r="A978" t="str">
        <f>C978&amp;"-"&amp;D978&amp;"-"&amp;G978&amp;"-"&amp;H978&amp;"-"&amp;K978</f>
        <v>18.5-f-X-4-0.5</v>
      </c>
      <c r="B978">
        <v>5</v>
      </c>
      <c r="C978">
        <v>18.5</v>
      </c>
      <c r="D978" s="2" t="s">
        <v>2</v>
      </c>
      <c r="E978">
        <f>_xlfn.IFNA(VLOOKUP(A978,'duo-out'!A$2:Q$5000,5,FALSE),B978)</f>
        <v>5</v>
      </c>
      <c r="F978">
        <v>14140.088202837</v>
      </c>
      <c r="G978" s="2" t="s">
        <v>20</v>
      </c>
      <c r="H978">
        <v>4</v>
      </c>
      <c r="I978">
        <v>1</v>
      </c>
      <c r="J978">
        <v>0.5</v>
      </c>
      <c r="K978">
        <v>0.5</v>
      </c>
      <c r="L978" s="7">
        <v>7.2166761478609273E-2</v>
      </c>
    </row>
    <row r="979" spans="1:12">
      <c r="A979" t="str">
        <f>C979&amp;"-"&amp;D979&amp;"-"&amp;G979&amp;"-"&amp;H979&amp;"-"&amp;K979</f>
        <v>18.5-f-X-4-1.5</v>
      </c>
      <c r="B979">
        <v>5</v>
      </c>
      <c r="C979">
        <v>18.5</v>
      </c>
      <c r="D979" s="2" t="s">
        <v>2</v>
      </c>
      <c r="E979">
        <f>_xlfn.IFNA(VLOOKUP(A979,'duo-out'!A$2:Q$5000,5,FALSE),B979)</f>
        <v>5</v>
      </c>
      <c r="F979">
        <v>14573.119611406</v>
      </c>
      <c r="G979" s="2" t="s">
        <v>20</v>
      </c>
      <c r="H979">
        <v>4</v>
      </c>
      <c r="I979">
        <v>1</v>
      </c>
      <c r="J979">
        <v>0.5</v>
      </c>
      <c r="K979">
        <v>1.5</v>
      </c>
      <c r="L979" s="7">
        <v>5.352427380005826E-2</v>
      </c>
    </row>
    <row r="980" spans="1:12">
      <c r="A980" t="str">
        <f>C980&amp;"-"&amp;D980&amp;"-"&amp;G980&amp;"-"&amp;H980&amp;"-"&amp;K980</f>
        <v>18.5-f-A-0-2.5</v>
      </c>
      <c r="B980">
        <v>251</v>
      </c>
      <c r="C980">
        <v>18.5</v>
      </c>
      <c r="D980" s="2" t="s">
        <v>2</v>
      </c>
      <c r="E980">
        <f>_xlfn.IFNA(VLOOKUP(A980,'duo-out'!A$2:Q$5000,5,FALSE),B980)</f>
        <v>251</v>
      </c>
      <c r="F980">
        <v>27965.831342039997</v>
      </c>
      <c r="G980" s="2" t="s">
        <v>25</v>
      </c>
      <c r="H980">
        <v>0</v>
      </c>
      <c r="I980">
        <v>2</v>
      </c>
      <c r="J980">
        <v>0.5</v>
      </c>
      <c r="K980">
        <v>2.5</v>
      </c>
      <c r="L980" s="7">
        <v>182.05642030260799</v>
      </c>
    </row>
    <row r="981" spans="1:12">
      <c r="A981" t="str">
        <f>C981&amp;"-"&amp;D981&amp;"-"&amp;G981&amp;"-"&amp;H981&amp;"-"&amp;K981</f>
        <v>18.5-f-A-0-1.5</v>
      </c>
      <c r="B981">
        <v>251</v>
      </c>
      <c r="C981">
        <v>18.5</v>
      </c>
      <c r="D981" s="2" t="s">
        <v>2</v>
      </c>
      <c r="E981">
        <f>_xlfn.IFNA(VLOOKUP(A981,'duo-out'!A$2:Q$5000,5,FALSE),B981)</f>
        <v>251</v>
      </c>
      <c r="F981">
        <v>28477.623336994999</v>
      </c>
      <c r="G981" s="2" t="s">
        <v>25</v>
      </c>
      <c r="H981">
        <v>0</v>
      </c>
      <c r="I981">
        <v>2</v>
      </c>
      <c r="J981">
        <v>0.5</v>
      </c>
      <c r="K981">
        <v>1.5</v>
      </c>
      <c r="L981" s="7">
        <v>149.03635427937644</v>
      </c>
    </row>
    <row r="982" spans="1:12">
      <c r="A982" t="str">
        <f>C982&amp;"-"&amp;D982&amp;"-"&amp;G982&amp;"-"&amp;H982&amp;"-"&amp;K982</f>
        <v>18.5-f-B-0-0.5</v>
      </c>
      <c r="B982">
        <v>51</v>
      </c>
      <c r="C982">
        <v>18.5</v>
      </c>
      <c r="D982" s="2" t="s">
        <v>2</v>
      </c>
      <c r="E982">
        <f>_xlfn.IFNA(VLOOKUP(A982,'duo-out'!A$2:Q$5000,5,FALSE),B982)</f>
        <v>51</v>
      </c>
      <c r="F982">
        <v>30180.150892972</v>
      </c>
      <c r="G982" s="2" t="s">
        <v>21</v>
      </c>
      <c r="H982">
        <v>0</v>
      </c>
      <c r="I982">
        <v>0</v>
      </c>
      <c r="J982">
        <v>0.5</v>
      </c>
      <c r="K982">
        <v>0.5</v>
      </c>
      <c r="L982" s="7">
        <v>114.86983549970351</v>
      </c>
    </row>
    <row r="983" spans="1:12">
      <c r="A983" t="str">
        <f>C983&amp;"-"&amp;D983&amp;"-"&amp;G983&amp;"-"&amp;H983&amp;"-"&amp;K983</f>
        <v>18.5-f-A-1-2.5</v>
      </c>
      <c r="B983">
        <v>252</v>
      </c>
      <c r="C983">
        <v>18.5</v>
      </c>
      <c r="D983" s="2" t="s">
        <v>2</v>
      </c>
      <c r="E983">
        <f>_xlfn.IFNA(VLOOKUP(A983,'duo-out'!A$2:Q$5000,5,FALSE),B983)</f>
        <v>252</v>
      </c>
      <c r="F983">
        <v>30471.9272663628</v>
      </c>
      <c r="G983" s="2" t="s">
        <v>25</v>
      </c>
      <c r="H983">
        <v>1</v>
      </c>
      <c r="I983">
        <v>2</v>
      </c>
      <c r="J983">
        <v>0.5</v>
      </c>
      <c r="K983">
        <v>2.5</v>
      </c>
      <c r="L983" s="7">
        <v>1.4023245730825165</v>
      </c>
    </row>
    <row r="984" spans="1:12">
      <c r="A984" t="str">
        <f>C984&amp;"-"&amp;D984&amp;"-"&amp;G984&amp;"-"&amp;H984&amp;"-"&amp;K984</f>
        <v>18.5-f-A-1-1.5</v>
      </c>
      <c r="B984">
        <v>252</v>
      </c>
      <c r="C984">
        <v>18.5</v>
      </c>
      <c r="D984" s="2" t="s">
        <v>2</v>
      </c>
      <c r="E984">
        <f>_xlfn.IFNA(VLOOKUP(A984,'duo-out'!A$2:Q$5000,5,FALSE),B984)</f>
        <v>252</v>
      </c>
      <c r="F984">
        <v>30958.926505166997</v>
      </c>
      <c r="G984" s="2" t="s">
        <v>25</v>
      </c>
      <c r="H984">
        <v>1</v>
      </c>
      <c r="I984">
        <v>2</v>
      </c>
      <c r="J984">
        <v>0.5</v>
      </c>
      <c r="K984">
        <v>1.5</v>
      </c>
      <c r="L984" s="7">
        <v>0.96593632892484571</v>
      </c>
    </row>
    <row r="985" spans="1:12">
      <c r="A985" t="str">
        <f>C985&amp;"-"&amp;D985&amp;"-"&amp;G985&amp;"-"&amp;H985&amp;"-"&amp;K985</f>
        <v>18.5-f-A-2-2.5</v>
      </c>
      <c r="B985">
        <v>253</v>
      </c>
      <c r="C985">
        <v>18.5</v>
      </c>
      <c r="D985" s="2" t="s">
        <v>2</v>
      </c>
      <c r="E985">
        <f>_xlfn.IFNA(VLOOKUP(A985,'duo-out'!A$2:Q$5000,5,FALSE),B985)</f>
        <v>253</v>
      </c>
      <c r="F985">
        <v>32760.975142422336</v>
      </c>
      <c r="G985" s="2" t="s">
        <v>25</v>
      </c>
      <c r="H985">
        <v>2</v>
      </c>
      <c r="I985">
        <v>2</v>
      </c>
      <c r="J985">
        <v>0.5</v>
      </c>
      <c r="K985">
        <v>2.5</v>
      </c>
      <c r="L985" s="7">
        <v>0.87282200217602857</v>
      </c>
    </row>
    <row r="986" spans="1:12">
      <c r="A986" t="str">
        <f>C986&amp;"-"&amp;D986&amp;"-"&amp;G986&amp;"-"&amp;H986&amp;"-"&amp;K986</f>
        <v>18.5-f-A-2-1.5</v>
      </c>
      <c r="B986">
        <v>253</v>
      </c>
      <c r="C986">
        <v>18.5</v>
      </c>
      <c r="D986" s="2" t="s">
        <v>2</v>
      </c>
      <c r="E986">
        <f>_xlfn.IFNA(VLOOKUP(A986,'duo-out'!A$2:Q$5000,5,FALSE),B986)</f>
        <v>253</v>
      </c>
      <c r="F986">
        <v>33217.553539558001</v>
      </c>
      <c r="G986" s="2" t="s">
        <v>25</v>
      </c>
      <c r="H986">
        <v>2</v>
      </c>
      <c r="I986">
        <v>2</v>
      </c>
      <c r="J986">
        <v>0.5</v>
      </c>
      <c r="K986">
        <v>1.5</v>
      </c>
      <c r="L986" s="7">
        <v>0.87282200217602857</v>
      </c>
    </row>
    <row r="987" spans="1:12">
      <c r="A987" t="str">
        <f>C987&amp;"-"&amp;D987&amp;"-"&amp;G987&amp;"-"&amp;H987&amp;"-"&amp;K987</f>
        <v>18.5-f-A-3-2.5</v>
      </c>
      <c r="B987">
        <v>254</v>
      </c>
      <c r="C987">
        <v>18.5</v>
      </c>
      <c r="D987" s="2" t="s">
        <v>2</v>
      </c>
      <c r="E987">
        <f>_xlfn.IFNA(VLOOKUP(A987,'duo-out'!A$2:Q$5000,5,FALSE),B987)</f>
        <v>254</v>
      </c>
      <c r="F987">
        <v>34799.956072550995</v>
      </c>
      <c r="G987" s="2" t="s">
        <v>25</v>
      </c>
      <c r="H987">
        <v>3</v>
      </c>
      <c r="I987">
        <v>2</v>
      </c>
      <c r="J987">
        <v>0.5</v>
      </c>
      <c r="K987">
        <v>2.5</v>
      </c>
      <c r="L987" s="7">
        <v>0.8122523963562357</v>
      </c>
    </row>
    <row r="988" spans="1:12">
      <c r="A988" t="str">
        <f>C988&amp;"-"&amp;D988&amp;"-"&amp;G988&amp;"-"&amp;H988&amp;"-"&amp;K988</f>
        <v>18.5-f-A-3-1.5</v>
      </c>
      <c r="B988">
        <v>254</v>
      </c>
      <c r="C988">
        <v>18.5</v>
      </c>
      <c r="D988" s="2" t="s">
        <v>2</v>
      </c>
      <c r="E988">
        <f>_xlfn.IFNA(VLOOKUP(A988,'duo-out'!A$2:Q$5000,5,FALSE),B988)</f>
        <v>254</v>
      </c>
      <c r="F988">
        <v>35218.978611405</v>
      </c>
      <c r="G988" s="2" t="s">
        <v>25</v>
      </c>
      <c r="H988">
        <v>3</v>
      </c>
      <c r="I988">
        <v>2</v>
      </c>
      <c r="J988">
        <v>0.5</v>
      </c>
      <c r="K988">
        <v>1.5</v>
      </c>
      <c r="L988" s="7">
        <v>0.8122523963562357</v>
      </c>
    </row>
    <row r="989" spans="1:12">
      <c r="A989" t="str">
        <f>C989&amp;"-"&amp;D989&amp;"-"&amp;G989&amp;"-"&amp;H989&amp;"-"&amp;K989</f>
        <v>18.5-f-A-4-2.5</v>
      </c>
      <c r="B989">
        <v>255</v>
      </c>
      <c r="C989">
        <v>18.5</v>
      </c>
      <c r="D989" s="2" t="s">
        <v>2</v>
      </c>
      <c r="E989">
        <f>_xlfn.IFNA(VLOOKUP(A989,'duo-out'!A$2:Q$5000,5,FALSE),B989)</f>
        <v>255</v>
      </c>
      <c r="F989">
        <v>36539.041760218002</v>
      </c>
      <c r="G989" s="2" t="s">
        <v>25</v>
      </c>
      <c r="H989">
        <v>4</v>
      </c>
      <c r="I989">
        <v>2</v>
      </c>
      <c r="J989">
        <v>0.5</v>
      </c>
      <c r="K989">
        <v>2.5</v>
      </c>
      <c r="L989" s="7">
        <v>0.76818088824663155</v>
      </c>
    </row>
    <row r="990" spans="1:12">
      <c r="A990" t="str">
        <f>C990&amp;"-"&amp;D990&amp;"-"&amp;G990&amp;"-"&amp;H990&amp;"-"&amp;K990</f>
        <v>18.5-f-A-4-1.5</v>
      </c>
      <c r="B990">
        <v>255</v>
      </c>
      <c r="C990">
        <v>18.5</v>
      </c>
      <c r="D990" s="2" t="s">
        <v>2</v>
      </c>
      <c r="E990">
        <f>_xlfn.IFNA(VLOOKUP(A990,'duo-out'!A$2:Q$5000,5,FALSE),B990)</f>
        <v>255</v>
      </c>
      <c r="F990">
        <v>36912.876720660999</v>
      </c>
      <c r="G990" s="2" t="s">
        <v>25</v>
      </c>
      <c r="H990">
        <v>4</v>
      </c>
      <c r="I990">
        <v>2</v>
      </c>
      <c r="J990">
        <v>0.5</v>
      </c>
      <c r="K990">
        <v>1.5</v>
      </c>
      <c r="L990" s="7">
        <v>0.76818088824663155</v>
      </c>
    </row>
    <row r="991" spans="1:12">
      <c r="A991" t="str">
        <f>C991&amp;"-"&amp;D991&amp;"-"&amp;G991&amp;"-"&amp;H991&amp;"-"&amp;K991</f>
        <v>18.5-f-C-0-0.5</v>
      </c>
      <c r="B991">
        <v>101</v>
      </c>
      <c r="C991">
        <v>18.5</v>
      </c>
      <c r="D991" s="2" t="s">
        <v>2</v>
      </c>
      <c r="E991">
        <f>_xlfn.IFNA(VLOOKUP(A991,'duo-out'!A$2:Q$5000,5,FALSE),B991)</f>
        <v>101</v>
      </c>
      <c r="F991">
        <v>36967.403930046799</v>
      </c>
      <c r="G991" s="2" t="s">
        <v>22</v>
      </c>
      <c r="H991">
        <v>0</v>
      </c>
      <c r="I991">
        <v>0</v>
      </c>
      <c r="J991">
        <v>0.5</v>
      </c>
      <c r="K991">
        <v>0.5</v>
      </c>
      <c r="L991" s="7">
        <v>182.05642030260799</v>
      </c>
    </row>
    <row r="992" spans="1:12">
      <c r="A992" t="str">
        <f>C992&amp;"-"&amp;D992&amp;"-"&amp;G992&amp;"-"&amp;H992&amp;"-"&amp;K992</f>
        <v>18.5-f-C-1-0.5</v>
      </c>
      <c r="B992">
        <v>102</v>
      </c>
      <c r="C992">
        <v>18.5</v>
      </c>
      <c r="D992" s="2" t="s">
        <v>2</v>
      </c>
      <c r="E992">
        <f>_xlfn.IFNA(VLOOKUP(A992,'duo-out'!A$2:Q$5000,5,FALSE),B992)</f>
        <v>102</v>
      </c>
      <c r="F992">
        <v>39277.041445545998</v>
      </c>
      <c r="G992" s="2" t="s">
        <v>22</v>
      </c>
      <c r="H992">
        <v>1</v>
      </c>
      <c r="I992">
        <v>0</v>
      </c>
      <c r="J992">
        <v>0.5</v>
      </c>
      <c r="K992">
        <v>0.5</v>
      </c>
      <c r="L992" s="7">
        <v>1.3327310041005658</v>
      </c>
    </row>
    <row r="993" spans="1:12">
      <c r="A993" t="str">
        <f>C993&amp;"-"&amp;D993&amp;"-"&amp;G993&amp;"-"&amp;H993&amp;"-"&amp;K993</f>
        <v>19.5-e-X-1-0.5</v>
      </c>
      <c r="B993">
        <v>2</v>
      </c>
      <c r="C993">
        <v>19.5</v>
      </c>
      <c r="D993" s="2" t="s">
        <v>1</v>
      </c>
      <c r="E993">
        <f>_xlfn.IFNA(VLOOKUP(A993,'duo-out'!A$2:Q$5000,5,FALSE),B993)</f>
        <v>2</v>
      </c>
      <c r="F993">
        <v>7714.3937602180004</v>
      </c>
      <c r="G993" s="2" t="s">
        <v>20</v>
      </c>
      <c r="H993">
        <v>1</v>
      </c>
      <c r="I993">
        <v>1</v>
      </c>
      <c r="J993">
        <v>0.5</v>
      </c>
      <c r="K993">
        <v>0.5</v>
      </c>
      <c r="L993" s="7">
        <v>9.8074040410916996E-2</v>
      </c>
    </row>
    <row r="994" spans="1:12">
      <c r="A994" t="str">
        <f>C994&amp;"-"&amp;D994&amp;"-"&amp;G994&amp;"-"&amp;H994&amp;"-"&amp;K994</f>
        <v>19.5-e-X-1-1.5</v>
      </c>
      <c r="B994">
        <v>2</v>
      </c>
      <c r="C994">
        <v>19.5</v>
      </c>
      <c r="D994" s="2" t="s">
        <v>1</v>
      </c>
      <c r="E994">
        <f>_xlfn.IFNA(VLOOKUP(A994,'duo-out'!A$2:Q$5000,5,FALSE),B994)</f>
        <v>2</v>
      </c>
      <c r="F994">
        <v>8203.9917904440008</v>
      </c>
      <c r="G994" s="2" t="s">
        <v>20</v>
      </c>
      <c r="H994">
        <v>1</v>
      </c>
      <c r="I994">
        <v>1</v>
      </c>
      <c r="J994">
        <v>0.5</v>
      </c>
      <c r="K994">
        <v>1.5</v>
      </c>
      <c r="L994" s="7">
        <v>1.8388084971065388</v>
      </c>
    </row>
    <row r="995" spans="1:12">
      <c r="A995" t="str">
        <f>C995&amp;"-"&amp;D995&amp;"-"&amp;G995&amp;"-"&amp;H995&amp;"-"&amp;K995</f>
        <v>19.5-e-X-2-0.5</v>
      </c>
      <c r="B995">
        <v>3</v>
      </c>
      <c r="C995">
        <v>19.5</v>
      </c>
      <c r="D995" s="2" t="s">
        <v>1</v>
      </c>
      <c r="E995">
        <f>_xlfn.IFNA(VLOOKUP(A995,'duo-out'!A$2:Q$5000,5,FALSE),B995)</f>
        <v>3</v>
      </c>
      <c r="F995">
        <v>10124.116859232001</v>
      </c>
      <c r="G995" s="2" t="s">
        <v>20</v>
      </c>
      <c r="H995">
        <v>2</v>
      </c>
      <c r="I995">
        <v>1</v>
      </c>
      <c r="J995">
        <v>0.5</v>
      </c>
      <c r="K995">
        <v>0.5</v>
      </c>
      <c r="L995" s="7">
        <v>2.1924297443889911</v>
      </c>
    </row>
    <row r="996" spans="1:12">
      <c r="A996" t="str">
        <f>C996&amp;"-"&amp;D996&amp;"-"&amp;G996&amp;"-"&amp;H996&amp;"-"&amp;K996</f>
        <v>19.5-e-X-2-1.5</v>
      </c>
      <c r="B996">
        <v>3</v>
      </c>
      <c r="C996">
        <v>19.5</v>
      </c>
      <c r="D996" s="2" t="s">
        <v>1</v>
      </c>
      <c r="E996">
        <f>_xlfn.IFNA(VLOOKUP(A996,'duo-out'!A$2:Q$5000,5,FALSE),B996)</f>
        <v>3</v>
      </c>
      <c r="F996">
        <v>10593.775998184999</v>
      </c>
      <c r="G996" s="2" t="s">
        <v>20</v>
      </c>
      <c r="H996">
        <v>2</v>
      </c>
      <c r="I996">
        <v>1</v>
      </c>
      <c r="J996">
        <v>0.5</v>
      </c>
      <c r="K996">
        <v>1.5</v>
      </c>
      <c r="L996" s="7">
        <v>2.1924297443889911</v>
      </c>
    </row>
    <row r="997" spans="1:12">
      <c r="A997" t="str">
        <f>C997&amp;"-"&amp;D997&amp;"-"&amp;G997&amp;"-"&amp;H997&amp;"-"&amp;K997</f>
        <v>19.5-e-X-3-0.5</v>
      </c>
      <c r="B997">
        <v>4</v>
      </c>
      <c r="C997">
        <v>19.5</v>
      </c>
      <c r="D997" s="2" t="s">
        <v>1</v>
      </c>
      <c r="E997">
        <f>_xlfn.IFNA(VLOOKUP(A997,'duo-out'!A$2:Q$5000,5,FALSE),B997)</f>
        <v>4</v>
      </c>
      <c r="F997">
        <v>12410.227760217</v>
      </c>
      <c r="G997" s="2" t="s">
        <v>20</v>
      </c>
      <c r="H997">
        <v>3</v>
      </c>
      <c r="I997">
        <v>1</v>
      </c>
      <c r="J997">
        <v>0.5</v>
      </c>
      <c r="K997">
        <v>0.5</v>
      </c>
      <c r="L997" s="7">
        <v>0.11314967347086818</v>
      </c>
    </row>
    <row r="998" spans="1:12">
      <c r="A998" t="str">
        <f>C998&amp;"-"&amp;D998&amp;"-"&amp;G998&amp;"-"&amp;H998&amp;"-"&amp;K998</f>
        <v>19.5-e-X-3-1.5</v>
      </c>
      <c r="B998">
        <v>4</v>
      </c>
      <c r="C998">
        <v>19.5</v>
      </c>
      <c r="D998" s="2" t="s">
        <v>1</v>
      </c>
      <c r="E998">
        <f>_xlfn.IFNA(VLOOKUP(A998,'duo-out'!A$2:Q$5000,5,FALSE),B998)</f>
        <v>4</v>
      </c>
      <c r="F998">
        <v>12860.036429021999</v>
      </c>
      <c r="G998" s="2" t="s">
        <v>20</v>
      </c>
      <c r="H998">
        <v>3</v>
      </c>
      <c r="I998">
        <v>1</v>
      </c>
      <c r="J998">
        <v>0.5</v>
      </c>
      <c r="K998">
        <v>1.5</v>
      </c>
      <c r="L998" s="7">
        <v>2.0402857733683697</v>
      </c>
    </row>
    <row r="999" spans="1:12">
      <c r="A999" t="str">
        <f>C999&amp;"-"&amp;D999&amp;"-"&amp;G999&amp;"-"&amp;H999&amp;"-"&amp;K999</f>
        <v>19.5-e-X-4-0.5</v>
      </c>
      <c r="B999">
        <v>5</v>
      </c>
      <c r="C999">
        <v>19.5</v>
      </c>
      <c r="D999" s="2" t="s">
        <v>1</v>
      </c>
      <c r="E999">
        <f>_xlfn.IFNA(VLOOKUP(A999,'duo-out'!A$2:Q$5000,5,FALSE),B999)</f>
        <v>5</v>
      </c>
      <c r="F999">
        <v>14573.093942263999</v>
      </c>
      <c r="G999" s="2" t="s">
        <v>20</v>
      </c>
      <c r="H999">
        <v>4</v>
      </c>
      <c r="I999">
        <v>1</v>
      </c>
      <c r="J999">
        <v>0.5</v>
      </c>
      <c r="K999">
        <v>0.5</v>
      </c>
      <c r="L999" s="7">
        <v>1.9295831501316907</v>
      </c>
    </row>
    <row r="1000" spans="1:12">
      <c r="A1000" t="str">
        <f>C1000&amp;"-"&amp;D1000&amp;"-"&amp;G1000&amp;"-"&amp;H1000&amp;"-"&amp;K1000</f>
        <v>19.5-e-X-4-1.5</v>
      </c>
      <c r="B1000">
        <v>5</v>
      </c>
      <c r="C1000">
        <v>19.5</v>
      </c>
      <c r="D1000" s="2" t="s">
        <v>1</v>
      </c>
      <c r="E1000">
        <f>_xlfn.IFNA(VLOOKUP(A1000,'duo-out'!A$2:Q$5000,5,FALSE),B1000)</f>
        <v>5</v>
      </c>
      <c r="F1000">
        <v>15002.989629461001</v>
      </c>
      <c r="G1000" s="2" t="s">
        <v>20</v>
      </c>
      <c r="H1000">
        <v>4</v>
      </c>
      <c r="I1000">
        <v>1</v>
      </c>
      <c r="J1000">
        <v>0.5</v>
      </c>
      <c r="K1000">
        <v>1.5</v>
      </c>
      <c r="L1000" s="7">
        <v>3.9346747850499776E-2</v>
      </c>
    </row>
    <row r="1001" spans="1:12">
      <c r="A1001" t="str">
        <f>C1001&amp;"-"&amp;D1001&amp;"-"&amp;G1001&amp;"-"&amp;H1001&amp;"-"&amp;K1001</f>
        <v>19.5-e-A-0-2.5</v>
      </c>
      <c r="B1001">
        <v>251</v>
      </c>
      <c r="C1001">
        <v>19.5</v>
      </c>
      <c r="D1001" s="2" t="s">
        <v>1</v>
      </c>
      <c r="E1001">
        <f>_xlfn.IFNA(VLOOKUP(A1001,'duo-out'!A$2:Q$5000,5,FALSE),B1001)</f>
        <v>251</v>
      </c>
      <c r="F1001">
        <v>28478.121944741601</v>
      </c>
      <c r="G1001" s="2" t="s">
        <v>25</v>
      </c>
      <c r="H1001">
        <v>0</v>
      </c>
      <c r="I1001">
        <v>2</v>
      </c>
      <c r="J1001">
        <v>0.5</v>
      </c>
      <c r="K1001">
        <v>2.5</v>
      </c>
      <c r="L1001" s="7">
        <v>148.55880297866409</v>
      </c>
    </row>
    <row r="1002" spans="1:12">
      <c r="A1002" t="str">
        <f>C1002&amp;"-"&amp;D1002&amp;"-"&amp;G1002&amp;"-"&amp;H1002&amp;"-"&amp;K1002</f>
        <v>19.5-e-A-0-1.5</v>
      </c>
      <c r="B1002">
        <v>251</v>
      </c>
      <c r="C1002">
        <v>19.5</v>
      </c>
      <c r="D1002" s="2" t="s">
        <v>1</v>
      </c>
      <c r="E1002">
        <f>_xlfn.IFNA(VLOOKUP(A1002,'duo-out'!A$2:Q$5000,5,FALSE),B1002)</f>
        <v>251</v>
      </c>
      <c r="F1002">
        <v>29012.260525984799</v>
      </c>
      <c r="G1002" s="2" t="s">
        <v>25</v>
      </c>
      <c r="H1002">
        <v>0</v>
      </c>
      <c r="I1002">
        <v>2</v>
      </c>
      <c r="J1002">
        <v>0.5</v>
      </c>
      <c r="K1002">
        <v>1.5</v>
      </c>
      <c r="L1002" s="7">
        <v>182.05642030260799</v>
      </c>
    </row>
    <row r="1003" spans="1:12">
      <c r="A1003" t="str">
        <f>C1003&amp;"-"&amp;D1003&amp;"-"&amp;G1003&amp;"-"&amp;H1003&amp;"-"&amp;K1003</f>
        <v>19.5-e-B-0-0.5</v>
      </c>
      <c r="B1003">
        <v>51</v>
      </c>
      <c r="C1003">
        <v>19.5</v>
      </c>
      <c r="D1003" s="2" t="s">
        <v>1</v>
      </c>
      <c r="E1003">
        <f>_xlfn.IFNA(VLOOKUP(A1003,'duo-out'!A$2:Q$5000,5,FALSE),B1003)</f>
        <v>51</v>
      </c>
      <c r="F1003">
        <v>30589.912566708001</v>
      </c>
      <c r="G1003" s="2" t="s">
        <v>21</v>
      </c>
      <c r="H1003">
        <v>0</v>
      </c>
      <c r="I1003">
        <v>0</v>
      </c>
      <c r="J1003">
        <v>0.5</v>
      </c>
      <c r="K1003">
        <v>0.5</v>
      </c>
      <c r="L1003" s="7">
        <v>114.86983549970351</v>
      </c>
    </row>
    <row r="1004" spans="1:12">
      <c r="A1004" t="str">
        <f>C1004&amp;"-"&amp;D1004&amp;"-"&amp;G1004&amp;"-"&amp;H1004&amp;"-"&amp;K1004</f>
        <v>19.5-e-A-1-2.5</v>
      </c>
      <c r="B1004">
        <v>252</v>
      </c>
      <c r="C1004">
        <v>19.5</v>
      </c>
      <c r="D1004" s="2" t="s">
        <v>1</v>
      </c>
      <c r="E1004">
        <f>_xlfn.IFNA(VLOOKUP(A1004,'duo-out'!A$2:Q$5000,5,FALSE),B1004)</f>
        <v>252</v>
      </c>
      <c r="F1004">
        <v>30957.114759388856</v>
      </c>
      <c r="G1004" s="2" t="s">
        <v>25</v>
      </c>
      <c r="H1004">
        <v>1</v>
      </c>
      <c r="I1004">
        <v>2</v>
      </c>
      <c r="J1004">
        <v>0.5</v>
      </c>
      <c r="K1004">
        <v>2.5</v>
      </c>
      <c r="L1004" s="7">
        <v>0.96593632892484571</v>
      </c>
    </row>
    <row r="1005" spans="1:12">
      <c r="A1005" t="str">
        <f>C1005&amp;"-"&amp;D1005&amp;"-"&amp;G1005&amp;"-"&amp;H1005&amp;"-"&amp;K1005</f>
        <v>19.5-e-A-1-1.5</v>
      </c>
      <c r="B1005">
        <v>252</v>
      </c>
      <c r="C1005">
        <v>19.5</v>
      </c>
      <c r="D1005" s="2" t="s">
        <v>1</v>
      </c>
      <c r="E1005">
        <f>_xlfn.IFNA(VLOOKUP(A1005,'duo-out'!A$2:Q$5000,5,FALSE),B1005)</f>
        <v>252</v>
      </c>
      <c r="F1005">
        <v>31462.984394104496</v>
      </c>
      <c r="G1005" s="2" t="s">
        <v>25</v>
      </c>
      <c r="H1005">
        <v>1</v>
      </c>
      <c r="I1005">
        <v>2</v>
      </c>
      <c r="J1005">
        <v>0.5</v>
      </c>
      <c r="K1005">
        <v>1.5</v>
      </c>
      <c r="L1005" s="7">
        <v>1.4215390817032203</v>
      </c>
    </row>
    <row r="1006" spans="1:12">
      <c r="A1006" t="str">
        <f>C1006&amp;"-"&amp;D1006&amp;"-"&amp;G1006&amp;"-"&amp;H1006&amp;"-"&amp;K1006</f>
        <v>19.5-e-A-2-2.5</v>
      </c>
      <c r="B1006">
        <v>253</v>
      </c>
      <c r="C1006">
        <v>19.5</v>
      </c>
      <c r="D1006" s="2" t="s">
        <v>1</v>
      </c>
      <c r="E1006">
        <f>_xlfn.IFNA(VLOOKUP(A1006,'duo-out'!A$2:Q$5000,5,FALSE),B1006)</f>
        <v>253</v>
      </c>
      <c r="F1006">
        <v>33216.097589542405</v>
      </c>
      <c r="G1006" s="2" t="s">
        <v>25</v>
      </c>
      <c r="H1006">
        <v>2</v>
      </c>
      <c r="I1006">
        <v>2</v>
      </c>
      <c r="J1006">
        <v>0.5</v>
      </c>
      <c r="K1006">
        <v>2.5</v>
      </c>
      <c r="L1006" s="7">
        <v>0.87282200217602857</v>
      </c>
    </row>
    <row r="1007" spans="1:12">
      <c r="A1007" t="str">
        <f>C1007&amp;"-"&amp;D1007&amp;"-"&amp;G1007&amp;"-"&amp;H1007&amp;"-"&amp;K1007</f>
        <v>19.5-e-A-2-1.5</v>
      </c>
      <c r="B1007">
        <v>253</v>
      </c>
      <c r="C1007">
        <v>19.5</v>
      </c>
      <c r="D1007" s="2" t="s">
        <v>1</v>
      </c>
      <c r="E1007">
        <f>_xlfn.IFNA(VLOOKUP(A1007,'duo-out'!A$2:Q$5000,5,FALSE),B1007)</f>
        <v>253</v>
      </c>
      <c r="F1007">
        <v>33689.409900689396</v>
      </c>
      <c r="G1007" s="2" t="s">
        <v>25</v>
      </c>
      <c r="H1007">
        <v>2</v>
      </c>
      <c r="I1007">
        <v>2</v>
      </c>
      <c r="J1007">
        <v>0.5</v>
      </c>
      <c r="K1007">
        <v>1.5</v>
      </c>
      <c r="L1007" s="7">
        <v>0.87282200217602857</v>
      </c>
    </row>
    <row r="1008" spans="1:12">
      <c r="A1008" t="str">
        <f>C1008&amp;"-"&amp;D1008&amp;"-"&amp;G1008&amp;"-"&amp;H1008&amp;"-"&amp;K1008</f>
        <v>19.5-e-A-3-2.5</v>
      </c>
      <c r="B1008">
        <v>254</v>
      </c>
      <c r="C1008">
        <v>19.5</v>
      </c>
      <c r="D1008" s="2" t="s">
        <v>1</v>
      </c>
      <c r="E1008">
        <f>_xlfn.IFNA(VLOOKUP(A1008,'duo-out'!A$2:Q$5000,5,FALSE),B1008)</f>
        <v>254</v>
      </c>
      <c r="F1008">
        <v>35219.250050884999</v>
      </c>
      <c r="G1008" s="2" t="s">
        <v>25</v>
      </c>
      <c r="H1008">
        <v>3</v>
      </c>
      <c r="I1008">
        <v>2</v>
      </c>
      <c r="J1008">
        <v>0.5</v>
      </c>
      <c r="K1008">
        <v>2.5</v>
      </c>
      <c r="L1008" s="7">
        <v>0.8122523963562357</v>
      </c>
    </row>
    <row r="1009" spans="1:12">
      <c r="A1009" t="str">
        <f>C1009&amp;"-"&amp;D1009&amp;"-"&amp;G1009&amp;"-"&amp;H1009&amp;"-"&amp;K1009</f>
        <v>19.5-e-A-3-1.5</v>
      </c>
      <c r="B1009">
        <v>254</v>
      </c>
      <c r="C1009">
        <v>19.5</v>
      </c>
      <c r="D1009" s="2" t="s">
        <v>1</v>
      </c>
      <c r="E1009">
        <f>_xlfn.IFNA(VLOOKUP(A1009,'duo-out'!A$2:Q$5000,5,FALSE),B1009)</f>
        <v>254</v>
      </c>
      <c r="F1009">
        <v>35654.318611405004</v>
      </c>
      <c r="G1009" s="2" t="s">
        <v>25</v>
      </c>
      <c r="H1009">
        <v>3</v>
      </c>
      <c r="I1009">
        <v>2</v>
      </c>
      <c r="J1009">
        <v>0.5</v>
      </c>
      <c r="K1009">
        <v>1.5</v>
      </c>
      <c r="L1009" s="7">
        <v>0.8122523963562357</v>
      </c>
    </row>
    <row r="1010" spans="1:12">
      <c r="A1010" t="str">
        <f>C1010&amp;"-"&amp;D1010&amp;"-"&amp;G1010&amp;"-"&amp;H1010&amp;"-"&amp;K1010</f>
        <v>19.5-e-A-4-2.5</v>
      </c>
      <c r="B1010">
        <v>255</v>
      </c>
      <c r="C1010">
        <v>19.5</v>
      </c>
      <c r="D1010" s="2" t="s">
        <v>1</v>
      </c>
      <c r="E1010">
        <f>_xlfn.IFNA(VLOOKUP(A1010,'duo-out'!A$2:Q$5000,5,FALSE),B1010)</f>
        <v>255</v>
      </c>
      <c r="F1010">
        <v>36913.331833520002</v>
      </c>
      <c r="G1010" s="2" t="s">
        <v>25</v>
      </c>
      <c r="H1010">
        <v>4</v>
      </c>
      <c r="I1010">
        <v>2</v>
      </c>
      <c r="J1010">
        <v>0.5</v>
      </c>
      <c r="K1010">
        <v>2.5</v>
      </c>
      <c r="L1010" s="7">
        <v>0.76818088824663155</v>
      </c>
    </row>
    <row r="1011" spans="1:12">
      <c r="A1011" t="str">
        <f>C1011&amp;"-"&amp;D1011&amp;"-"&amp;G1011&amp;"-"&amp;H1011&amp;"-"&amp;K1011</f>
        <v>19.5-e-C-0-0.5</v>
      </c>
      <c r="B1011">
        <v>101</v>
      </c>
      <c r="C1011">
        <v>19.5</v>
      </c>
      <c r="D1011" s="2" t="s">
        <v>1</v>
      </c>
      <c r="E1011">
        <f>_xlfn.IFNA(VLOOKUP(A1011,'duo-out'!A$2:Q$5000,5,FALSE),B1011)</f>
        <v>101</v>
      </c>
      <c r="F1011">
        <v>36968.010795886497</v>
      </c>
      <c r="G1011" s="2" t="s">
        <v>22</v>
      </c>
      <c r="H1011">
        <v>0</v>
      </c>
      <c r="I1011">
        <v>0</v>
      </c>
      <c r="J1011">
        <v>0.5</v>
      </c>
      <c r="K1011">
        <v>0.5</v>
      </c>
      <c r="L1011" s="7">
        <v>182.05642030260799</v>
      </c>
    </row>
    <row r="1012" spans="1:12">
      <c r="A1012" t="str">
        <f>C1012&amp;"-"&amp;D1012&amp;"-"&amp;G1012&amp;"-"&amp;H1012&amp;"-"&amp;K1012</f>
        <v>19.5-e-A-4-1.5</v>
      </c>
      <c r="B1012">
        <v>255</v>
      </c>
      <c r="C1012">
        <v>19.5</v>
      </c>
      <c r="D1012" s="2" t="s">
        <v>1</v>
      </c>
      <c r="E1012">
        <f>_xlfn.IFNA(VLOOKUP(A1012,'duo-out'!A$2:Q$5000,5,FALSE),B1012)</f>
        <v>255</v>
      </c>
      <c r="F1012">
        <v>37298.838435783997</v>
      </c>
      <c r="G1012" s="2" t="s">
        <v>25</v>
      </c>
      <c r="H1012">
        <v>4</v>
      </c>
      <c r="I1012">
        <v>2</v>
      </c>
      <c r="J1012">
        <v>0.5</v>
      </c>
      <c r="K1012">
        <v>1.5</v>
      </c>
      <c r="L1012" s="7">
        <v>0.76818088824663155</v>
      </c>
    </row>
    <row r="1013" spans="1:12">
      <c r="A1013" t="str">
        <f>C1013&amp;"-"&amp;D1013&amp;"-"&amp;G1013&amp;"-"&amp;H1013&amp;"-"&amp;K1013</f>
        <v>19.5-e-C-1-0.5</v>
      </c>
      <c r="B1013">
        <v>102</v>
      </c>
      <c r="C1013">
        <v>19.5</v>
      </c>
      <c r="D1013" s="2" t="s">
        <v>1</v>
      </c>
      <c r="E1013">
        <f>_xlfn.IFNA(VLOOKUP(A1013,'duo-out'!A$2:Q$5000,5,FALSE),B1013)</f>
        <v>102</v>
      </c>
      <c r="F1013">
        <v>39277.663865425253</v>
      </c>
      <c r="G1013" s="2" t="s">
        <v>22</v>
      </c>
      <c r="H1013">
        <v>1</v>
      </c>
      <c r="I1013">
        <v>0</v>
      </c>
      <c r="J1013">
        <v>0.5</v>
      </c>
      <c r="K1013">
        <v>0.5</v>
      </c>
      <c r="L1013" s="7">
        <v>1.3327310041005658</v>
      </c>
    </row>
    <row r="1014" spans="1:12">
      <c r="A1014" t="str">
        <f>C1014&amp;"-"&amp;D1014&amp;"-"&amp;G1014&amp;"-"&amp;H1014&amp;"-"&amp;K1014</f>
        <v>19.5-f-X-1-0.5</v>
      </c>
      <c r="B1014">
        <v>2</v>
      </c>
      <c r="C1014">
        <v>19.5</v>
      </c>
      <c r="D1014" s="2" t="s">
        <v>2</v>
      </c>
      <c r="E1014">
        <f>_xlfn.IFNA(VLOOKUP(A1014,'duo-out'!A$2:Q$5000,5,FALSE),B1014)</f>
        <v>2</v>
      </c>
      <c r="F1014">
        <v>7702.5270287270005</v>
      </c>
      <c r="G1014" s="2" t="s">
        <v>20</v>
      </c>
      <c r="H1014">
        <v>1</v>
      </c>
      <c r="I1014">
        <v>1</v>
      </c>
      <c r="J1014">
        <v>0.5</v>
      </c>
      <c r="K1014">
        <v>0.5</v>
      </c>
      <c r="L1014" s="7">
        <v>2.4263223583284943</v>
      </c>
    </row>
    <row r="1015" spans="1:12">
      <c r="A1015" t="str">
        <f>C1015&amp;"-"&amp;D1015&amp;"-"&amp;G1015&amp;"-"&amp;H1015&amp;"-"&amp;K1015</f>
        <v>19.5-f-X-1-1.5</v>
      </c>
      <c r="B1015">
        <v>2</v>
      </c>
      <c r="C1015">
        <v>19.5</v>
      </c>
      <c r="D1015" s="2" t="s">
        <v>2</v>
      </c>
      <c r="E1015">
        <f>_xlfn.IFNA(VLOOKUP(A1015,'duo-out'!A$2:Q$5000,5,FALSE),B1015)</f>
        <v>2</v>
      </c>
      <c r="F1015">
        <v>8217.4983044050005</v>
      </c>
      <c r="G1015" s="2" t="s">
        <v>20</v>
      </c>
      <c r="H1015">
        <v>1</v>
      </c>
      <c r="I1015">
        <v>1</v>
      </c>
      <c r="J1015">
        <v>0.5</v>
      </c>
      <c r="K1015">
        <v>1.5</v>
      </c>
      <c r="L1015" s="7">
        <v>2.4263223583284943</v>
      </c>
    </row>
    <row r="1016" spans="1:12">
      <c r="A1016" t="str">
        <f>C1016&amp;"-"&amp;D1016&amp;"-"&amp;G1016&amp;"-"&amp;H1016&amp;"-"&amp;K1016</f>
        <v>19.5-f-X-2-0.5</v>
      </c>
      <c r="B1016">
        <v>3</v>
      </c>
      <c r="C1016">
        <v>19.5</v>
      </c>
      <c r="D1016" s="2" t="s">
        <v>2</v>
      </c>
      <c r="E1016">
        <f>_xlfn.IFNA(VLOOKUP(A1016,'duo-out'!A$2:Q$5000,5,FALSE),B1016)</f>
        <v>3</v>
      </c>
      <c r="F1016">
        <v>10112.752833529001</v>
      </c>
      <c r="G1016" s="2" t="s">
        <v>20</v>
      </c>
      <c r="H1016">
        <v>2</v>
      </c>
      <c r="I1016">
        <v>1</v>
      </c>
      <c r="J1016">
        <v>0.5</v>
      </c>
      <c r="K1016">
        <v>0.5</v>
      </c>
      <c r="L1016" s="7">
        <v>8.3658182936140038E-2</v>
      </c>
    </row>
    <row r="1017" spans="1:12">
      <c r="A1017" t="str">
        <f>C1017&amp;"-"&amp;D1017&amp;"-"&amp;G1017&amp;"-"&amp;H1017&amp;"-"&amp;K1017</f>
        <v>19.5-f-X-2-1.5</v>
      </c>
      <c r="B1017">
        <v>3</v>
      </c>
      <c r="C1017">
        <v>19.5</v>
      </c>
      <c r="D1017" s="2" t="s">
        <v>2</v>
      </c>
      <c r="E1017">
        <f>_xlfn.IFNA(VLOOKUP(A1017,'duo-out'!A$2:Q$5000,5,FALSE),B1017)</f>
        <v>3</v>
      </c>
      <c r="F1017">
        <v>10606.75629705</v>
      </c>
      <c r="G1017" s="2" t="s">
        <v>20</v>
      </c>
      <c r="H1017">
        <v>2</v>
      </c>
      <c r="I1017">
        <v>1</v>
      </c>
      <c r="J1017">
        <v>0.5</v>
      </c>
      <c r="K1017">
        <v>1.5</v>
      </c>
      <c r="L1017" s="7">
        <v>2.1924297443889911</v>
      </c>
    </row>
    <row r="1018" spans="1:12">
      <c r="A1018" t="str">
        <f>C1018&amp;"-"&amp;D1018&amp;"-"&amp;G1018&amp;"-"&amp;H1018&amp;"-"&amp;K1018</f>
        <v>19.5-f-X-3-0.5</v>
      </c>
      <c r="B1018">
        <v>4</v>
      </c>
      <c r="C1018">
        <v>19.5</v>
      </c>
      <c r="D1018" s="2" t="s">
        <v>2</v>
      </c>
      <c r="E1018">
        <f>_xlfn.IFNA(VLOOKUP(A1018,'duo-out'!A$2:Q$5000,5,FALSE),B1018)</f>
        <v>4</v>
      </c>
      <c r="F1018">
        <v>12399.253202837999</v>
      </c>
      <c r="G1018" s="2" t="s">
        <v>20</v>
      </c>
      <c r="H1018">
        <v>3</v>
      </c>
      <c r="I1018">
        <v>1</v>
      </c>
      <c r="J1018">
        <v>0.5</v>
      </c>
      <c r="K1018">
        <v>0.5</v>
      </c>
      <c r="L1018" s="7">
        <v>8.4993320497476266E-2</v>
      </c>
    </row>
    <row r="1019" spans="1:12">
      <c r="A1019" t="str">
        <f>C1019&amp;"-"&amp;D1019&amp;"-"&amp;G1019&amp;"-"&amp;H1019&amp;"-"&amp;K1019</f>
        <v>19.5-f-X-3-1.5</v>
      </c>
      <c r="B1019">
        <v>4</v>
      </c>
      <c r="C1019">
        <v>19.5</v>
      </c>
      <c r="D1019" s="2" t="s">
        <v>2</v>
      </c>
      <c r="E1019">
        <f>_xlfn.IFNA(VLOOKUP(A1019,'duo-out'!A$2:Q$5000,5,FALSE),B1019)</f>
        <v>4</v>
      </c>
      <c r="F1019">
        <v>12872.438611404999</v>
      </c>
      <c r="G1019" s="2" t="s">
        <v>20</v>
      </c>
      <c r="H1019">
        <v>3</v>
      </c>
      <c r="I1019">
        <v>1</v>
      </c>
      <c r="J1019">
        <v>0.5</v>
      </c>
      <c r="K1019">
        <v>1.5</v>
      </c>
      <c r="L1019" s="7">
        <v>8.8874673526238179E-2</v>
      </c>
    </row>
    <row r="1020" spans="1:12">
      <c r="A1020" t="str">
        <f>C1020&amp;"-"&amp;D1020&amp;"-"&amp;G1020&amp;"-"&amp;H1020&amp;"-"&amp;K1020</f>
        <v>19.5-f-X-4-0.5</v>
      </c>
      <c r="B1020">
        <v>5</v>
      </c>
      <c r="C1020">
        <v>19.5</v>
      </c>
      <c r="D1020" s="2" t="s">
        <v>2</v>
      </c>
      <c r="E1020">
        <f>_xlfn.IFNA(VLOOKUP(A1020,'duo-out'!A$2:Q$5000,5,FALSE),B1020)</f>
        <v>5</v>
      </c>
      <c r="F1020">
        <v>14562.64183352</v>
      </c>
      <c r="G1020" s="2" t="s">
        <v>20</v>
      </c>
      <c r="H1020">
        <v>4</v>
      </c>
      <c r="I1020">
        <v>1</v>
      </c>
      <c r="J1020">
        <v>0.5</v>
      </c>
      <c r="K1020">
        <v>0.5</v>
      </c>
      <c r="L1020" s="7">
        <v>4.7192621486060737E-2</v>
      </c>
    </row>
    <row r="1021" spans="1:12">
      <c r="A1021" t="str">
        <f>C1021&amp;"-"&amp;D1021&amp;"-"&amp;G1021&amp;"-"&amp;H1021&amp;"-"&amp;K1021</f>
        <v>19.5-f-X-4-1.5</v>
      </c>
      <c r="B1021">
        <v>5</v>
      </c>
      <c r="C1021">
        <v>19.5</v>
      </c>
      <c r="D1021" s="2" t="s">
        <v>2</v>
      </c>
      <c r="E1021">
        <f>_xlfn.IFNA(VLOOKUP(A1021,'duo-out'!A$2:Q$5000,5,FALSE),B1021)</f>
        <v>5</v>
      </c>
      <c r="F1021">
        <v>15014.908435784</v>
      </c>
      <c r="G1021" s="2" t="s">
        <v>20</v>
      </c>
      <c r="H1021">
        <v>4</v>
      </c>
      <c r="I1021">
        <v>1</v>
      </c>
      <c r="J1021">
        <v>0.5</v>
      </c>
      <c r="K1021">
        <v>1.5</v>
      </c>
      <c r="L1021" s="7">
        <v>4.075152048651362E-2</v>
      </c>
    </row>
    <row r="1022" spans="1:12">
      <c r="A1022" t="str">
        <f>C1022&amp;"-"&amp;D1022&amp;"-"&amp;G1022&amp;"-"&amp;H1022&amp;"-"&amp;K1022</f>
        <v>19.5-f-A-0-2.5</v>
      </c>
      <c r="B1022">
        <v>251</v>
      </c>
      <c r="C1022">
        <v>19.5</v>
      </c>
      <c r="D1022" s="2" t="s">
        <v>2</v>
      </c>
      <c r="E1022">
        <f>_xlfn.IFNA(VLOOKUP(A1022,'duo-out'!A$2:Q$5000,5,FALSE),B1022)</f>
        <v>251</v>
      </c>
      <c r="F1022">
        <v>28478.119347796113</v>
      </c>
      <c r="G1022" s="2" t="s">
        <v>25</v>
      </c>
      <c r="H1022">
        <v>0</v>
      </c>
      <c r="I1022">
        <v>2</v>
      </c>
      <c r="J1022">
        <v>0.5</v>
      </c>
      <c r="K1022">
        <v>2.5</v>
      </c>
      <c r="L1022" s="7">
        <v>162.72325235144729</v>
      </c>
    </row>
    <row r="1023" spans="1:12">
      <c r="A1023" t="str">
        <f>C1023&amp;"-"&amp;D1023&amp;"-"&amp;G1023&amp;"-"&amp;H1023&amp;"-"&amp;K1023</f>
        <v>19.5-f-A-0-1.5</v>
      </c>
      <c r="B1023">
        <v>251</v>
      </c>
      <c r="C1023">
        <v>19.5</v>
      </c>
      <c r="D1023" s="2" t="s">
        <v>2</v>
      </c>
      <c r="E1023">
        <f>_xlfn.IFNA(VLOOKUP(A1023,'duo-out'!A$2:Q$5000,5,FALSE),B1023)</f>
        <v>251</v>
      </c>
      <c r="F1023">
        <v>29012.243464758194</v>
      </c>
      <c r="G1023" s="2" t="s">
        <v>25</v>
      </c>
      <c r="H1023">
        <v>0</v>
      </c>
      <c r="I1023">
        <v>2</v>
      </c>
      <c r="J1023">
        <v>0.5</v>
      </c>
      <c r="K1023">
        <v>1.5</v>
      </c>
      <c r="L1023" s="7">
        <v>151.13886249310065</v>
      </c>
    </row>
    <row r="1024" spans="1:12">
      <c r="A1024" t="str">
        <f>C1024&amp;"-"&amp;D1024&amp;"-"&amp;G1024&amp;"-"&amp;H1024&amp;"-"&amp;K1024</f>
        <v>19.5-f-B-0-0.5</v>
      </c>
      <c r="B1024">
        <v>51</v>
      </c>
      <c r="C1024">
        <v>19.5</v>
      </c>
      <c r="D1024" s="2" t="s">
        <v>2</v>
      </c>
      <c r="E1024">
        <f>_xlfn.IFNA(VLOOKUP(A1024,'duo-out'!A$2:Q$5000,5,FALSE),B1024)</f>
        <v>51</v>
      </c>
      <c r="F1024">
        <v>30604.847204083002</v>
      </c>
      <c r="G1024" s="2" t="s">
        <v>21</v>
      </c>
      <c r="H1024">
        <v>0</v>
      </c>
      <c r="I1024">
        <v>0</v>
      </c>
      <c r="J1024">
        <v>0.5</v>
      </c>
      <c r="K1024">
        <v>0.5</v>
      </c>
      <c r="L1024" s="7">
        <v>114.86983549970351</v>
      </c>
    </row>
    <row r="1025" spans="1:12">
      <c r="A1025" t="str">
        <f>C1025&amp;"-"&amp;D1025&amp;"-"&amp;G1025&amp;"-"&amp;H1025&amp;"-"&amp;K1025</f>
        <v>19.5-f-A-1-2.5</v>
      </c>
      <c r="B1025">
        <v>252</v>
      </c>
      <c r="C1025">
        <v>19.5</v>
      </c>
      <c r="D1025" s="2" t="s">
        <v>2</v>
      </c>
      <c r="E1025">
        <f>_xlfn.IFNA(VLOOKUP(A1025,'duo-out'!A$2:Q$5000,5,FALSE),B1025)</f>
        <v>252</v>
      </c>
      <c r="F1025">
        <v>30957.403107751335</v>
      </c>
      <c r="G1025" s="2" t="s">
        <v>25</v>
      </c>
      <c r="H1025">
        <v>1</v>
      </c>
      <c r="I1025">
        <v>2</v>
      </c>
      <c r="J1025">
        <v>0.5</v>
      </c>
      <c r="K1025">
        <v>2.5</v>
      </c>
      <c r="L1025" s="7">
        <v>0.96593632892484571</v>
      </c>
    </row>
    <row r="1026" spans="1:12">
      <c r="A1026" t="str">
        <f>C1026&amp;"-"&amp;D1026&amp;"-"&amp;G1026&amp;"-"&amp;H1026&amp;"-"&amp;K1026</f>
        <v>19.5-f-A-1-1.5</v>
      </c>
      <c r="B1026">
        <v>252</v>
      </c>
      <c r="C1026">
        <v>19.5</v>
      </c>
      <c r="D1026" s="2" t="s">
        <v>2</v>
      </c>
      <c r="E1026">
        <f>_xlfn.IFNA(VLOOKUP(A1026,'duo-out'!A$2:Q$5000,5,FALSE),B1026)</f>
        <v>252</v>
      </c>
      <c r="F1026">
        <v>31466.087318564601</v>
      </c>
      <c r="G1026" s="2" t="s">
        <v>25</v>
      </c>
      <c r="H1026">
        <v>1</v>
      </c>
      <c r="I1026">
        <v>2</v>
      </c>
      <c r="J1026">
        <v>0.5</v>
      </c>
      <c r="K1026">
        <v>1.5</v>
      </c>
      <c r="L1026" s="7">
        <v>0.96593632892484571</v>
      </c>
    </row>
    <row r="1027" spans="1:12">
      <c r="A1027" t="str">
        <f>C1027&amp;"-"&amp;D1027&amp;"-"&amp;G1027&amp;"-"&amp;H1027&amp;"-"&amp;K1027</f>
        <v>19.5-f-A-2-2.5</v>
      </c>
      <c r="B1027">
        <v>253</v>
      </c>
      <c r="C1027">
        <v>19.5</v>
      </c>
      <c r="D1027" s="2" t="s">
        <v>2</v>
      </c>
      <c r="E1027">
        <f>_xlfn.IFNA(VLOOKUP(A1027,'duo-out'!A$2:Q$5000,5,FALSE),B1027)</f>
        <v>253</v>
      </c>
      <c r="F1027">
        <v>33216.073627102</v>
      </c>
      <c r="G1027" s="2" t="s">
        <v>25</v>
      </c>
      <c r="H1027">
        <v>2</v>
      </c>
      <c r="I1027">
        <v>2</v>
      </c>
      <c r="J1027">
        <v>0.5</v>
      </c>
      <c r="K1027">
        <v>2.5</v>
      </c>
      <c r="L1027" s="7">
        <v>0.87282200217602857</v>
      </c>
    </row>
    <row r="1028" spans="1:12">
      <c r="A1028" t="str">
        <f>C1028&amp;"-"&amp;D1028&amp;"-"&amp;G1028&amp;"-"&amp;H1028&amp;"-"&amp;K1028</f>
        <v>19.5-f-A-2-1.5</v>
      </c>
      <c r="B1028">
        <v>253</v>
      </c>
      <c r="C1028">
        <v>19.5</v>
      </c>
      <c r="D1028" s="2" t="s">
        <v>2</v>
      </c>
      <c r="E1028">
        <f>_xlfn.IFNA(VLOOKUP(A1028,'duo-out'!A$2:Q$5000,5,FALSE),B1028)</f>
        <v>253</v>
      </c>
      <c r="F1028">
        <v>33692.115997292</v>
      </c>
      <c r="G1028" s="2" t="s">
        <v>25</v>
      </c>
      <c r="H1028">
        <v>2</v>
      </c>
      <c r="I1028">
        <v>2</v>
      </c>
      <c r="J1028">
        <v>0.5</v>
      </c>
      <c r="K1028">
        <v>1.5</v>
      </c>
      <c r="L1028" s="7">
        <v>0.87282200217602857</v>
      </c>
    </row>
    <row r="1029" spans="1:12">
      <c r="A1029" t="str">
        <f>C1029&amp;"-"&amp;D1029&amp;"-"&amp;G1029&amp;"-"&amp;H1029&amp;"-"&amp;K1029</f>
        <v>19.5-f-A-3-2.5</v>
      </c>
      <c r="B1029">
        <v>254</v>
      </c>
      <c r="C1029">
        <v>19.5</v>
      </c>
      <c r="D1029" s="2" t="s">
        <v>2</v>
      </c>
      <c r="E1029">
        <f>_xlfn.IFNA(VLOOKUP(A1029,'duo-out'!A$2:Q$5000,5,FALSE),B1029)</f>
        <v>254</v>
      </c>
      <c r="F1029">
        <v>35219.474833530003</v>
      </c>
      <c r="G1029" s="2" t="s">
        <v>25</v>
      </c>
      <c r="H1029">
        <v>3</v>
      </c>
      <c r="I1029">
        <v>2</v>
      </c>
      <c r="J1029">
        <v>0.5</v>
      </c>
      <c r="K1029">
        <v>2.5</v>
      </c>
      <c r="L1029" s="7">
        <v>0.8122523963562357</v>
      </c>
    </row>
    <row r="1030" spans="1:12">
      <c r="A1030" t="str">
        <f>C1030&amp;"-"&amp;D1030&amp;"-"&amp;G1030&amp;"-"&amp;H1030&amp;"-"&amp;K1030</f>
        <v>19.5-f-A-3-1.5</v>
      </c>
      <c r="B1030">
        <v>254</v>
      </c>
      <c r="C1030">
        <v>19.5</v>
      </c>
      <c r="D1030" s="2" t="s">
        <v>2</v>
      </c>
      <c r="E1030">
        <f>_xlfn.IFNA(VLOOKUP(A1030,'duo-out'!A$2:Q$5000,5,FALSE),B1030)</f>
        <v>254</v>
      </c>
      <c r="F1030">
        <v>35660.960358662502</v>
      </c>
      <c r="G1030" s="2" t="s">
        <v>25</v>
      </c>
      <c r="H1030">
        <v>3</v>
      </c>
      <c r="I1030">
        <v>2</v>
      </c>
      <c r="J1030">
        <v>0.5</v>
      </c>
      <c r="K1030">
        <v>1.5</v>
      </c>
      <c r="L1030" s="7">
        <v>0.8122523963562357</v>
      </c>
    </row>
    <row r="1031" spans="1:12">
      <c r="A1031" t="str">
        <f>C1031&amp;"-"&amp;D1031&amp;"-"&amp;G1031&amp;"-"&amp;H1031&amp;"-"&amp;K1031</f>
        <v>19.5-f-A-4-2.5</v>
      </c>
      <c r="B1031">
        <v>255</v>
      </c>
      <c r="C1031">
        <v>19.5</v>
      </c>
      <c r="D1031" s="2" t="s">
        <v>2</v>
      </c>
      <c r="E1031">
        <f>_xlfn.IFNA(VLOOKUP(A1031,'duo-out'!A$2:Q$5000,5,FALSE),B1031)</f>
        <v>255</v>
      </c>
      <c r="F1031">
        <v>36913.043942263997</v>
      </c>
      <c r="G1031" s="2" t="s">
        <v>25</v>
      </c>
      <c r="H1031">
        <v>4</v>
      </c>
      <c r="I1031">
        <v>2</v>
      </c>
      <c r="J1031">
        <v>0.5</v>
      </c>
      <c r="K1031">
        <v>2.5</v>
      </c>
      <c r="L1031" s="7">
        <v>0.76818088824663155</v>
      </c>
    </row>
    <row r="1032" spans="1:12">
      <c r="A1032" t="str">
        <f>C1032&amp;"-"&amp;D1032&amp;"-"&amp;G1032&amp;"-"&amp;H1032&amp;"-"&amp;K1032</f>
        <v>19.5-f-A-4-1.5</v>
      </c>
      <c r="B1032">
        <v>255</v>
      </c>
      <c r="C1032">
        <v>19.5</v>
      </c>
      <c r="D1032" s="2" t="s">
        <v>2</v>
      </c>
      <c r="E1032">
        <f>_xlfn.IFNA(VLOOKUP(A1032,'duo-out'!A$2:Q$5000,5,FALSE),B1032)</f>
        <v>255</v>
      </c>
      <c r="F1032">
        <v>37298.799629461006</v>
      </c>
      <c r="G1032" s="2" t="s">
        <v>25</v>
      </c>
      <c r="H1032">
        <v>4</v>
      </c>
      <c r="I1032">
        <v>2</v>
      </c>
      <c r="J1032">
        <v>0.5</v>
      </c>
      <c r="K1032">
        <v>1.5</v>
      </c>
      <c r="L1032" s="7">
        <v>0.76818088824663155</v>
      </c>
    </row>
    <row r="1033" spans="1:12">
      <c r="A1033" t="str">
        <f>C1033&amp;"-"&amp;D1033&amp;"-"&amp;G1033&amp;"-"&amp;H1033&amp;"-"&amp;K1033</f>
        <v>19.5-f-C-0-0.5</v>
      </c>
      <c r="B1033">
        <v>101</v>
      </c>
      <c r="C1033">
        <v>19.5</v>
      </c>
      <c r="D1033" s="2" t="s">
        <v>2</v>
      </c>
      <c r="E1033">
        <f>_xlfn.IFNA(VLOOKUP(A1033,'duo-out'!A$2:Q$5000,5,FALSE),B1033)</f>
        <v>101</v>
      </c>
      <c r="F1033">
        <v>37487.7272446938</v>
      </c>
      <c r="G1033" s="2" t="s">
        <v>22</v>
      </c>
      <c r="H1033">
        <v>0</v>
      </c>
      <c r="I1033">
        <v>0</v>
      </c>
      <c r="J1033">
        <v>0.5</v>
      </c>
      <c r="K1033">
        <v>0.5</v>
      </c>
      <c r="L1033" s="7">
        <v>182.05642030260799</v>
      </c>
    </row>
    <row r="1034" spans="1:12">
      <c r="A1034" t="str">
        <f>C1034&amp;"-"&amp;D1034&amp;"-"&amp;G1034&amp;"-"&amp;H1034&amp;"-"&amp;K1034</f>
        <v>19.5-f-C-1-0.5</v>
      </c>
      <c r="B1034">
        <v>102</v>
      </c>
      <c r="C1034">
        <v>19.5</v>
      </c>
      <c r="D1034" s="2" t="s">
        <v>2</v>
      </c>
      <c r="E1034">
        <f>_xlfn.IFNA(VLOOKUP(A1034,'duo-out'!A$2:Q$5000,5,FALSE),B1034)</f>
        <v>102</v>
      </c>
      <c r="F1034">
        <v>39762.243809525251</v>
      </c>
      <c r="G1034" s="2" t="s">
        <v>22</v>
      </c>
      <c r="H1034">
        <v>1</v>
      </c>
      <c r="I1034">
        <v>0</v>
      </c>
      <c r="J1034">
        <v>0.5</v>
      </c>
      <c r="K1034">
        <v>0.5</v>
      </c>
      <c r="L1034" s="7">
        <v>1.5309059120638666</v>
      </c>
    </row>
    <row r="1035" spans="1:12">
      <c r="A1035" t="str">
        <f>C1035&amp;"-"&amp;D1035&amp;"-"&amp;G1035&amp;"-"&amp;H1035&amp;"-"&amp;K1035</f>
        <v>20.5-e-X-1-0.5</v>
      </c>
      <c r="B1035">
        <v>2</v>
      </c>
      <c r="C1035">
        <v>20.5</v>
      </c>
      <c r="D1035" s="2" t="s">
        <v>1</v>
      </c>
      <c r="E1035">
        <f>_xlfn.IFNA(VLOOKUP(A1035,'duo-out'!A$2:Q$5000,5,FALSE),B1035)</f>
        <v>2</v>
      </c>
      <c r="F1035">
        <v>8217.3595608560008</v>
      </c>
      <c r="G1035" s="2" t="s">
        <v>20</v>
      </c>
      <c r="H1035">
        <v>1</v>
      </c>
      <c r="I1035">
        <v>1</v>
      </c>
      <c r="J1035">
        <v>0.5</v>
      </c>
      <c r="K1035">
        <v>0.5</v>
      </c>
      <c r="L1035" s="7">
        <v>2.4263223583284943</v>
      </c>
    </row>
    <row r="1036" spans="1:12">
      <c r="A1036" t="str">
        <f>C1036&amp;"-"&amp;D1036&amp;"-"&amp;G1036&amp;"-"&amp;H1036&amp;"-"&amp;K1036</f>
        <v>20.5-e-X-1-1.5</v>
      </c>
      <c r="B1036">
        <v>2</v>
      </c>
      <c r="C1036">
        <v>20.5</v>
      </c>
      <c r="D1036" s="2" t="s">
        <v>1</v>
      </c>
      <c r="E1036">
        <f>_xlfn.IFNA(VLOOKUP(A1036,'duo-out'!A$2:Q$5000,5,FALSE),B1036)</f>
        <v>2</v>
      </c>
      <c r="F1036">
        <v>8726.5312554489992</v>
      </c>
      <c r="G1036" s="2" t="s">
        <v>20</v>
      </c>
      <c r="H1036">
        <v>1</v>
      </c>
      <c r="I1036">
        <v>1</v>
      </c>
      <c r="J1036">
        <v>0.5</v>
      </c>
      <c r="K1036">
        <v>1.5</v>
      </c>
      <c r="L1036" s="7">
        <v>2.4263223583284943</v>
      </c>
    </row>
    <row r="1037" spans="1:12">
      <c r="A1037" t="str">
        <f>C1037&amp;"-"&amp;D1037&amp;"-"&amp;G1037&amp;"-"&amp;H1037&amp;"-"&amp;K1037</f>
        <v>20.5-e-X-2-0.5</v>
      </c>
      <c r="B1037">
        <v>3</v>
      </c>
      <c r="C1037">
        <v>20.5</v>
      </c>
      <c r="D1037" s="2" t="s">
        <v>1</v>
      </c>
      <c r="E1037">
        <f>_xlfn.IFNA(VLOOKUP(A1037,'duo-out'!A$2:Q$5000,5,FALSE),B1037)</f>
        <v>3</v>
      </c>
      <c r="F1037">
        <v>10606.638760218</v>
      </c>
      <c r="G1037" s="2" t="s">
        <v>20</v>
      </c>
      <c r="H1037">
        <v>2</v>
      </c>
      <c r="I1037">
        <v>1</v>
      </c>
      <c r="J1037">
        <v>0.5</v>
      </c>
      <c r="K1037">
        <v>0.5</v>
      </c>
      <c r="L1037" s="7">
        <v>9.2969037789473477E-2</v>
      </c>
    </row>
    <row r="1038" spans="1:12">
      <c r="A1038" t="str">
        <f>C1038&amp;"-"&amp;D1038&amp;"-"&amp;G1038&amp;"-"&amp;H1038&amp;"-"&amp;K1038</f>
        <v>20.5-e-X-2-1.5</v>
      </c>
      <c r="B1038">
        <v>3</v>
      </c>
      <c r="C1038">
        <v>20.5</v>
      </c>
      <c r="D1038" s="2" t="s">
        <v>1</v>
      </c>
      <c r="E1038">
        <f>_xlfn.IFNA(VLOOKUP(A1038,'duo-out'!A$2:Q$5000,5,FALSE),B1038)</f>
        <v>3</v>
      </c>
      <c r="F1038">
        <v>11094.968345476</v>
      </c>
      <c r="G1038" s="2" t="s">
        <v>20</v>
      </c>
      <c r="H1038">
        <v>2</v>
      </c>
      <c r="I1038">
        <v>1</v>
      </c>
      <c r="J1038">
        <v>0.5</v>
      </c>
      <c r="K1038">
        <v>1.5</v>
      </c>
      <c r="L1038" s="7">
        <v>2.1924297443889911</v>
      </c>
    </row>
    <row r="1039" spans="1:12">
      <c r="A1039" t="str">
        <f>C1039&amp;"-"&amp;D1039&amp;"-"&amp;G1039&amp;"-"&amp;H1039&amp;"-"&amp;K1039</f>
        <v>20.5-e-X-3-0.5</v>
      </c>
      <c r="B1039">
        <v>4</v>
      </c>
      <c r="C1039">
        <v>20.5</v>
      </c>
      <c r="D1039" s="2" t="s">
        <v>1</v>
      </c>
      <c r="E1039">
        <f>_xlfn.IFNA(VLOOKUP(A1039,'duo-out'!A$2:Q$5000,5,FALSE),B1039)</f>
        <v>4</v>
      </c>
      <c r="F1039">
        <v>12872.360054131999</v>
      </c>
      <c r="G1039" s="2" t="s">
        <v>20</v>
      </c>
      <c r="H1039">
        <v>3</v>
      </c>
      <c r="I1039">
        <v>1</v>
      </c>
      <c r="J1039">
        <v>0.5</v>
      </c>
      <c r="K1039">
        <v>0.5</v>
      </c>
      <c r="L1039" s="7">
        <v>2.0402857733683697</v>
      </c>
    </row>
    <row r="1040" spans="1:12">
      <c r="A1040" t="str">
        <f>C1040&amp;"-"&amp;D1040&amp;"-"&amp;G1040&amp;"-"&amp;H1040&amp;"-"&amp;K1040</f>
        <v>20.5-e-X-3-1.5</v>
      </c>
      <c r="B1040">
        <v>4</v>
      </c>
      <c r="C1040">
        <v>20.5</v>
      </c>
      <c r="D1040" s="2" t="s">
        <v>1</v>
      </c>
      <c r="E1040">
        <f>_xlfn.IFNA(VLOOKUP(A1040,'duo-out'!A$2:Q$5000,5,FALSE),B1040)</f>
        <v>4</v>
      </c>
      <c r="F1040">
        <v>13339.881870923999</v>
      </c>
      <c r="G1040" s="2" t="s">
        <v>20</v>
      </c>
      <c r="H1040">
        <v>3</v>
      </c>
      <c r="I1040">
        <v>1</v>
      </c>
      <c r="J1040">
        <v>0.5</v>
      </c>
      <c r="K1040">
        <v>1.5</v>
      </c>
      <c r="L1040" s="7">
        <v>2.0402857733683697</v>
      </c>
    </row>
    <row r="1041" spans="1:12">
      <c r="A1041" t="str">
        <f>C1041&amp;"-"&amp;D1041&amp;"-"&amp;G1041&amp;"-"&amp;H1041&amp;"-"&amp;K1041</f>
        <v>20.5-e-X-4-0.5</v>
      </c>
      <c r="B1041">
        <v>5</v>
      </c>
      <c r="C1041">
        <v>20.5</v>
      </c>
      <c r="D1041" s="2" t="s">
        <v>1</v>
      </c>
      <c r="E1041">
        <f>_xlfn.IFNA(VLOOKUP(A1041,'duo-out'!A$2:Q$5000,5,FALSE),B1041)</f>
        <v>5</v>
      </c>
      <c r="F1041">
        <v>15014.789760217</v>
      </c>
      <c r="G1041" s="2" t="s">
        <v>20</v>
      </c>
      <c r="H1041">
        <v>4</v>
      </c>
      <c r="I1041">
        <v>1</v>
      </c>
      <c r="J1041">
        <v>0.5</v>
      </c>
      <c r="K1041">
        <v>0.5</v>
      </c>
      <c r="L1041" s="7">
        <v>5.3281692880962031E-2</v>
      </c>
    </row>
    <row r="1042" spans="1:12">
      <c r="A1042" t="str">
        <f>C1042&amp;"-"&amp;D1042&amp;"-"&amp;G1042&amp;"-"&amp;H1042&amp;"-"&amp;K1042</f>
        <v>20.5-e-X-4-1.5</v>
      </c>
      <c r="B1042">
        <v>5</v>
      </c>
      <c r="C1042">
        <v>20.5</v>
      </c>
      <c r="D1042" s="2" t="s">
        <v>1</v>
      </c>
      <c r="E1042">
        <f>_xlfn.IFNA(VLOOKUP(A1042,'duo-out'!A$2:Q$5000,5,FALSE),B1042)</f>
        <v>5</v>
      </c>
      <c r="F1042">
        <v>15461.458429021999</v>
      </c>
      <c r="G1042" s="2" t="s">
        <v>20</v>
      </c>
      <c r="H1042">
        <v>4</v>
      </c>
      <c r="I1042">
        <v>1</v>
      </c>
      <c r="J1042">
        <v>0.5</v>
      </c>
      <c r="K1042">
        <v>1.5</v>
      </c>
      <c r="L1042" s="7">
        <v>1.9295831501316907</v>
      </c>
    </row>
    <row r="1043" spans="1:12">
      <c r="A1043" t="str">
        <f>C1043&amp;"-"&amp;D1043&amp;"-"&amp;G1043&amp;"-"&amp;H1043&amp;"-"&amp;K1043</f>
        <v>20.5-e-A-0-2.5</v>
      </c>
      <c r="B1043">
        <v>251</v>
      </c>
      <c r="C1043">
        <v>20.5</v>
      </c>
      <c r="D1043" s="2" t="s">
        <v>1</v>
      </c>
      <c r="E1043">
        <f>_xlfn.IFNA(VLOOKUP(A1043,'duo-out'!A$2:Q$5000,5,FALSE),B1043)</f>
        <v>251</v>
      </c>
      <c r="F1043">
        <v>29012.800233902595</v>
      </c>
      <c r="G1043" s="2" t="s">
        <v>25</v>
      </c>
      <c r="H1043">
        <v>0</v>
      </c>
      <c r="I1043">
        <v>2</v>
      </c>
      <c r="J1043">
        <v>0.5</v>
      </c>
      <c r="K1043">
        <v>2.5</v>
      </c>
      <c r="L1043" s="7">
        <v>182.05642030260799</v>
      </c>
    </row>
    <row r="1044" spans="1:12">
      <c r="A1044" t="str">
        <f>C1044&amp;"-"&amp;D1044&amp;"-"&amp;G1044&amp;"-"&amp;H1044&amp;"-"&amp;K1044</f>
        <v>20.5-e-A-0-1.5</v>
      </c>
      <c r="B1044">
        <v>251</v>
      </c>
      <c r="C1044">
        <v>20.5</v>
      </c>
      <c r="D1044" s="2" t="s">
        <v>1</v>
      </c>
      <c r="E1044">
        <f>_xlfn.IFNA(VLOOKUP(A1044,'duo-out'!A$2:Q$5000,5,FALSE),B1044)</f>
        <v>251</v>
      </c>
      <c r="F1044">
        <v>29568.576603959224</v>
      </c>
      <c r="G1044" s="2" t="s">
        <v>25</v>
      </c>
      <c r="H1044">
        <v>0</v>
      </c>
      <c r="I1044">
        <v>2</v>
      </c>
      <c r="J1044">
        <v>0.5</v>
      </c>
      <c r="K1044">
        <v>1.5</v>
      </c>
      <c r="L1044" s="7">
        <v>182.05642030260799</v>
      </c>
    </row>
    <row r="1045" spans="1:12">
      <c r="A1045" t="str">
        <f>C1045&amp;"-"&amp;D1045&amp;"-"&amp;G1045&amp;"-"&amp;H1045&amp;"-"&amp;K1045</f>
        <v>20.5-e-B-0-0.5</v>
      </c>
      <c r="B1045">
        <v>51</v>
      </c>
      <c r="C1045">
        <v>20.5</v>
      </c>
      <c r="D1045" s="2" t="s">
        <v>1</v>
      </c>
      <c r="E1045">
        <f>_xlfn.IFNA(VLOOKUP(A1045,'duo-out'!A$2:Q$5000,5,FALSE),B1045)</f>
        <v>51</v>
      </c>
      <c r="F1045">
        <v>31021.815238327003</v>
      </c>
      <c r="G1045" s="2" t="s">
        <v>21</v>
      </c>
      <c r="H1045">
        <v>0</v>
      </c>
      <c r="I1045">
        <v>0</v>
      </c>
      <c r="J1045">
        <v>0.5</v>
      </c>
      <c r="K1045">
        <v>0.5</v>
      </c>
      <c r="L1045" s="7">
        <v>114.86983549970351</v>
      </c>
    </row>
    <row r="1046" spans="1:12">
      <c r="A1046" t="str">
        <f>C1046&amp;"-"&amp;D1046&amp;"-"&amp;G1046&amp;"-"&amp;H1046&amp;"-"&amp;K1046</f>
        <v>20.5-e-A-1-2.5</v>
      </c>
      <c r="B1046">
        <v>252</v>
      </c>
      <c r="C1046">
        <v>20.5</v>
      </c>
      <c r="D1046" s="2" t="s">
        <v>1</v>
      </c>
      <c r="E1046">
        <f>_xlfn.IFNA(VLOOKUP(A1046,'duo-out'!A$2:Q$5000,5,FALSE),B1046)</f>
        <v>252</v>
      </c>
      <c r="F1046">
        <v>31463.756789989333</v>
      </c>
      <c r="G1046" s="2" t="s">
        <v>25</v>
      </c>
      <c r="H1046">
        <v>1</v>
      </c>
      <c r="I1046">
        <v>2</v>
      </c>
      <c r="J1046">
        <v>0.5</v>
      </c>
      <c r="K1046">
        <v>2.5</v>
      </c>
      <c r="L1046" s="7">
        <v>0.80470906307894585</v>
      </c>
    </row>
    <row r="1047" spans="1:12">
      <c r="A1047" t="str">
        <f>C1047&amp;"-"&amp;D1047&amp;"-"&amp;G1047&amp;"-"&amp;H1047&amp;"-"&amp;K1047</f>
        <v>20.5-e-A-1-1.5</v>
      </c>
      <c r="B1047">
        <v>252</v>
      </c>
      <c r="C1047">
        <v>20.5</v>
      </c>
      <c r="D1047" s="2" t="s">
        <v>1</v>
      </c>
      <c r="E1047">
        <f>_xlfn.IFNA(VLOOKUP(A1047,'duo-out'!A$2:Q$5000,5,FALSE),B1047)</f>
        <v>252</v>
      </c>
      <c r="F1047">
        <v>31985.085809718003</v>
      </c>
      <c r="G1047" s="2" t="s">
        <v>25</v>
      </c>
      <c r="H1047">
        <v>1</v>
      </c>
      <c r="I1047">
        <v>2</v>
      </c>
      <c r="J1047">
        <v>0.5</v>
      </c>
      <c r="K1047">
        <v>1.5</v>
      </c>
      <c r="L1047" s="7">
        <v>0.96593632892484571</v>
      </c>
    </row>
    <row r="1048" spans="1:12">
      <c r="A1048" t="str">
        <f>C1048&amp;"-"&amp;D1048&amp;"-"&amp;G1048&amp;"-"&amp;H1048&amp;"-"&amp;K1048</f>
        <v>20.5-e-A-2-2.5</v>
      </c>
      <c r="B1048">
        <v>253</v>
      </c>
      <c r="C1048">
        <v>20.5</v>
      </c>
      <c r="D1048" s="2" t="s">
        <v>1</v>
      </c>
      <c r="E1048">
        <f>_xlfn.IFNA(VLOOKUP(A1048,'duo-out'!A$2:Q$5000,5,FALSE),B1048)</f>
        <v>253</v>
      </c>
      <c r="F1048">
        <v>33689.707328540499</v>
      </c>
      <c r="G1048" s="2" t="s">
        <v>25</v>
      </c>
      <c r="H1048">
        <v>2</v>
      </c>
      <c r="I1048">
        <v>2</v>
      </c>
      <c r="J1048">
        <v>0.5</v>
      </c>
      <c r="K1048">
        <v>2.5</v>
      </c>
      <c r="L1048" s="7">
        <v>0.87282200217602857</v>
      </c>
    </row>
    <row r="1049" spans="1:12">
      <c r="A1049" t="str">
        <f>C1049&amp;"-"&amp;D1049&amp;"-"&amp;G1049&amp;"-"&amp;H1049&amp;"-"&amp;K1049</f>
        <v>20.5-e-A-2-1.5</v>
      </c>
      <c r="B1049">
        <v>253</v>
      </c>
      <c r="C1049">
        <v>20.5</v>
      </c>
      <c r="D1049" s="2" t="s">
        <v>1</v>
      </c>
      <c r="E1049">
        <f>_xlfn.IFNA(VLOOKUP(A1049,'duo-out'!A$2:Q$5000,5,FALSE),B1049)</f>
        <v>253</v>
      </c>
      <c r="F1049">
        <v>34178.538040975</v>
      </c>
      <c r="G1049" s="2" t="s">
        <v>25</v>
      </c>
      <c r="H1049">
        <v>2</v>
      </c>
      <c r="I1049">
        <v>2</v>
      </c>
      <c r="J1049">
        <v>0.5</v>
      </c>
      <c r="K1049">
        <v>1.5</v>
      </c>
      <c r="L1049" s="7">
        <v>0.87282200217602857</v>
      </c>
    </row>
    <row r="1050" spans="1:12">
      <c r="A1050" t="str">
        <f>C1050&amp;"-"&amp;D1050&amp;"-"&amp;G1050&amp;"-"&amp;H1050&amp;"-"&amp;K1050</f>
        <v>20.5-e-A-3-2.5</v>
      </c>
      <c r="B1050">
        <v>254</v>
      </c>
      <c r="C1050">
        <v>20.5</v>
      </c>
      <c r="D1050" s="2" t="s">
        <v>1</v>
      </c>
      <c r="E1050">
        <f>_xlfn.IFNA(VLOOKUP(A1050,'duo-out'!A$2:Q$5000,5,FALSE),B1050)</f>
        <v>254</v>
      </c>
      <c r="F1050">
        <v>35654.67483353</v>
      </c>
      <c r="G1050" s="2" t="s">
        <v>25</v>
      </c>
      <c r="H1050">
        <v>3</v>
      </c>
      <c r="I1050">
        <v>2</v>
      </c>
      <c r="J1050">
        <v>0.5</v>
      </c>
      <c r="K1050">
        <v>2.5</v>
      </c>
      <c r="L1050" s="7">
        <v>0.8122523963562357</v>
      </c>
    </row>
    <row r="1051" spans="1:12">
      <c r="A1051" t="str">
        <f>C1051&amp;"-"&amp;D1051&amp;"-"&amp;G1051&amp;"-"&amp;H1051&amp;"-"&amp;K1051</f>
        <v>20.5-e-A-3-1.5</v>
      </c>
      <c r="B1051">
        <v>254</v>
      </c>
      <c r="C1051">
        <v>20.5</v>
      </c>
      <c r="D1051" s="2" t="s">
        <v>1</v>
      </c>
      <c r="E1051">
        <f>_xlfn.IFNA(VLOOKUP(A1051,'duo-out'!A$2:Q$5000,5,FALSE),B1051)</f>
        <v>254</v>
      </c>
      <c r="F1051">
        <v>36097.275387239497</v>
      </c>
      <c r="G1051" s="2" t="s">
        <v>25</v>
      </c>
      <c r="H1051">
        <v>3</v>
      </c>
      <c r="I1051">
        <v>2</v>
      </c>
      <c r="J1051">
        <v>0.5</v>
      </c>
      <c r="K1051">
        <v>1.5</v>
      </c>
      <c r="L1051" s="7">
        <v>0.8122523963562357</v>
      </c>
    </row>
    <row r="1052" spans="1:12">
      <c r="A1052" t="str">
        <f>C1052&amp;"-"&amp;D1052&amp;"-"&amp;G1052&amp;"-"&amp;H1052&amp;"-"&amp;K1052</f>
        <v>20.5-e-A-4-2.5</v>
      </c>
      <c r="B1052">
        <v>255</v>
      </c>
      <c r="C1052">
        <v>20.5</v>
      </c>
      <c r="D1052" s="2" t="s">
        <v>1</v>
      </c>
      <c r="E1052">
        <f>_xlfn.IFNA(VLOOKUP(A1052,'duo-out'!A$2:Q$5000,5,FALSE),B1052)</f>
        <v>255</v>
      </c>
      <c r="F1052">
        <v>37299.139202838</v>
      </c>
      <c r="G1052" s="2" t="s">
        <v>25</v>
      </c>
      <c r="H1052">
        <v>4</v>
      </c>
      <c r="I1052">
        <v>2</v>
      </c>
      <c r="J1052">
        <v>0.5</v>
      </c>
      <c r="K1052">
        <v>2.5</v>
      </c>
      <c r="L1052" s="7">
        <v>0.76818088824663155</v>
      </c>
    </row>
    <row r="1053" spans="1:12">
      <c r="A1053" t="str">
        <f>C1053&amp;"-"&amp;D1053&amp;"-"&amp;G1053&amp;"-"&amp;H1053&amp;"-"&amp;K1053</f>
        <v>20.5-e-C-0-0.5</v>
      </c>
      <c r="B1053">
        <v>101</v>
      </c>
      <c r="C1053">
        <v>20.5</v>
      </c>
      <c r="D1053" s="2" t="s">
        <v>1</v>
      </c>
      <c r="E1053">
        <f>_xlfn.IFNA(VLOOKUP(A1053,'duo-out'!A$2:Q$5000,5,FALSE),B1053)</f>
        <v>101</v>
      </c>
      <c r="F1053">
        <v>37488.365131179606</v>
      </c>
      <c r="G1053" s="2" t="s">
        <v>22</v>
      </c>
      <c r="H1053">
        <v>0</v>
      </c>
      <c r="I1053">
        <v>0</v>
      </c>
      <c r="J1053">
        <v>0.5</v>
      </c>
      <c r="K1053">
        <v>0.5</v>
      </c>
      <c r="L1053" s="7">
        <v>182.05642030260799</v>
      </c>
    </row>
    <row r="1054" spans="1:12">
      <c r="A1054" t="str">
        <f>C1054&amp;"-"&amp;D1054&amp;"-"&amp;G1054&amp;"-"&amp;H1054&amp;"-"&amp;K1054</f>
        <v>20.5-e-A-4-1.5</v>
      </c>
      <c r="B1054">
        <v>255</v>
      </c>
      <c r="C1054">
        <v>20.5</v>
      </c>
      <c r="D1054" s="2" t="s">
        <v>1</v>
      </c>
      <c r="E1054">
        <f>_xlfn.IFNA(VLOOKUP(A1054,'duo-out'!A$2:Q$5000,5,FALSE),B1054)</f>
        <v>255</v>
      </c>
      <c r="F1054">
        <v>37694.630611405999</v>
      </c>
      <c r="G1054" s="2" t="s">
        <v>25</v>
      </c>
      <c r="H1054">
        <v>4</v>
      </c>
      <c r="I1054">
        <v>2</v>
      </c>
      <c r="J1054">
        <v>0.5</v>
      </c>
      <c r="K1054">
        <v>1.5</v>
      </c>
      <c r="L1054" s="7">
        <v>0.76818088824663155</v>
      </c>
    </row>
    <row r="1055" spans="1:12">
      <c r="A1055" t="str">
        <f>C1055&amp;"-"&amp;D1055&amp;"-"&amp;G1055&amp;"-"&amp;H1055&amp;"-"&amp;K1055</f>
        <v>20.5-e-C-1-0.5</v>
      </c>
      <c r="B1055">
        <v>102</v>
      </c>
      <c r="C1055">
        <v>20.5</v>
      </c>
      <c r="D1055" s="2" t="s">
        <v>1</v>
      </c>
      <c r="E1055">
        <f>_xlfn.IFNA(VLOOKUP(A1055,'duo-out'!A$2:Q$5000,5,FALSE),B1055)</f>
        <v>102</v>
      </c>
      <c r="F1055">
        <v>39762.872631026752</v>
      </c>
      <c r="G1055" s="2" t="s">
        <v>22</v>
      </c>
      <c r="H1055">
        <v>1</v>
      </c>
      <c r="I1055">
        <v>0</v>
      </c>
      <c r="J1055">
        <v>0.5</v>
      </c>
      <c r="K1055">
        <v>0.5</v>
      </c>
      <c r="L1055" s="7">
        <v>1.5309059120638666</v>
      </c>
    </row>
    <row r="1056" spans="1:12">
      <c r="A1056" t="str">
        <f>C1056&amp;"-"&amp;D1056&amp;"-"&amp;G1056&amp;"-"&amp;H1056&amp;"-"&amp;K1056</f>
        <v>20.5-f-X-1-0.5</v>
      </c>
      <c r="B1056">
        <v>2</v>
      </c>
      <c r="C1056">
        <v>20.5</v>
      </c>
      <c r="D1056" s="2" t="s">
        <v>2</v>
      </c>
      <c r="E1056">
        <f>_xlfn.IFNA(VLOOKUP(A1056,'duo-out'!A$2:Q$5000,5,FALSE),B1056)</f>
        <v>2</v>
      </c>
      <c r="F1056">
        <v>8204.4349727080007</v>
      </c>
      <c r="G1056" s="2" t="s">
        <v>20</v>
      </c>
      <c r="H1056">
        <v>1</v>
      </c>
      <c r="I1056">
        <v>1</v>
      </c>
      <c r="J1056">
        <v>0.5</v>
      </c>
      <c r="K1056">
        <v>0.5</v>
      </c>
      <c r="L1056" s="7">
        <v>2.4263223583284943</v>
      </c>
    </row>
    <row r="1057" spans="1:12">
      <c r="A1057" t="str">
        <f>C1057&amp;"-"&amp;D1057&amp;"-"&amp;G1057&amp;"-"&amp;H1057&amp;"-"&amp;K1057</f>
        <v>20.5-f-X-1-1.5</v>
      </c>
      <c r="B1057">
        <v>2</v>
      </c>
      <c r="C1057">
        <v>20.5</v>
      </c>
      <c r="D1057" s="2" t="s">
        <v>2</v>
      </c>
      <c r="E1057">
        <f>_xlfn.IFNA(VLOOKUP(A1057,'duo-out'!A$2:Q$5000,5,FALSE),B1057)</f>
        <v>2</v>
      </c>
      <c r="F1057">
        <v>8741.1556115349995</v>
      </c>
      <c r="G1057" s="2" t="s">
        <v>20</v>
      </c>
      <c r="H1057">
        <v>1</v>
      </c>
      <c r="I1057">
        <v>1</v>
      </c>
      <c r="J1057">
        <v>0.5</v>
      </c>
      <c r="K1057">
        <v>1.5</v>
      </c>
      <c r="L1057" s="7">
        <v>2.4263223583284943</v>
      </c>
    </row>
    <row r="1058" spans="1:12">
      <c r="A1058" t="str">
        <f>C1058&amp;"-"&amp;D1058&amp;"-"&amp;G1058&amp;"-"&amp;H1058&amp;"-"&amp;K1058</f>
        <v>20.5-f-X-2-0.5</v>
      </c>
      <c r="B1058">
        <v>3</v>
      </c>
      <c r="C1058">
        <v>20.5</v>
      </c>
      <c r="D1058" s="2" t="s">
        <v>2</v>
      </c>
      <c r="E1058">
        <f>_xlfn.IFNA(VLOOKUP(A1058,'duo-out'!A$2:Q$5000,5,FALSE),B1058)</f>
        <v>3</v>
      </c>
      <c r="F1058">
        <v>10594.22020768</v>
      </c>
      <c r="G1058" s="2" t="s">
        <v>20</v>
      </c>
      <c r="H1058">
        <v>2</v>
      </c>
      <c r="I1058">
        <v>1</v>
      </c>
      <c r="J1058">
        <v>0.5</v>
      </c>
      <c r="K1058">
        <v>0.5</v>
      </c>
      <c r="L1058" s="7">
        <v>2.1924297443889911</v>
      </c>
    </row>
    <row r="1059" spans="1:12">
      <c r="A1059" t="str">
        <f>C1059&amp;"-"&amp;D1059&amp;"-"&amp;G1059&amp;"-"&amp;H1059&amp;"-"&amp;K1059</f>
        <v>20.5-f-X-2-1.5</v>
      </c>
      <c r="B1059">
        <v>3</v>
      </c>
      <c r="C1059">
        <v>20.5</v>
      </c>
      <c r="D1059" s="2" t="s">
        <v>2</v>
      </c>
      <c r="E1059">
        <f>_xlfn.IFNA(VLOOKUP(A1059,'duo-out'!A$2:Q$5000,5,FALSE),B1059)</f>
        <v>3</v>
      </c>
      <c r="F1059">
        <v>11109.018174409</v>
      </c>
      <c r="G1059" s="2" t="s">
        <v>20</v>
      </c>
      <c r="H1059">
        <v>2</v>
      </c>
      <c r="I1059">
        <v>1</v>
      </c>
      <c r="J1059">
        <v>0.5</v>
      </c>
      <c r="K1059">
        <v>1.5</v>
      </c>
      <c r="L1059" s="7">
        <v>2.1924297443889911</v>
      </c>
    </row>
    <row r="1060" spans="1:12">
      <c r="A1060" t="str">
        <f>C1060&amp;"-"&amp;D1060&amp;"-"&amp;G1060&amp;"-"&amp;H1060&amp;"-"&amp;K1060</f>
        <v>20.5-f-X-3-0.5</v>
      </c>
      <c r="B1060">
        <v>4</v>
      </c>
      <c r="C1060">
        <v>20.5</v>
      </c>
      <c r="D1060" s="2" t="s">
        <v>2</v>
      </c>
      <c r="E1060">
        <f>_xlfn.IFNA(VLOOKUP(A1060,'duo-out'!A$2:Q$5000,5,FALSE),B1060)</f>
        <v>4</v>
      </c>
      <c r="F1060">
        <v>12860.484833529999</v>
      </c>
      <c r="G1060" s="2" t="s">
        <v>20</v>
      </c>
      <c r="H1060">
        <v>3</v>
      </c>
      <c r="I1060">
        <v>1</v>
      </c>
      <c r="J1060">
        <v>0.5</v>
      </c>
      <c r="K1060">
        <v>0.5</v>
      </c>
      <c r="L1060" s="7">
        <v>7.9802367854411124E-2</v>
      </c>
    </row>
    <row r="1061" spans="1:12">
      <c r="A1061" t="str">
        <f>C1061&amp;"-"&amp;D1061&amp;"-"&amp;G1061&amp;"-"&amp;H1061&amp;"-"&amp;K1061</f>
        <v>20.5-f-X-3-1.5</v>
      </c>
      <c r="B1061">
        <v>4</v>
      </c>
      <c r="C1061">
        <v>20.5</v>
      </c>
      <c r="D1061" s="2" t="s">
        <v>2</v>
      </c>
      <c r="E1061">
        <f>_xlfn.IFNA(VLOOKUP(A1061,'duo-out'!A$2:Q$5000,5,FALSE),B1061)</f>
        <v>4</v>
      </c>
      <c r="F1061">
        <v>13353.324288303</v>
      </c>
      <c r="G1061" s="2" t="s">
        <v>20</v>
      </c>
      <c r="H1061">
        <v>3</v>
      </c>
      <c r="I1061">
        <v>1</v>
      </c>
      <c r="J1061">
        <v>0.5</v>
      </c>
      <c r="K1061">
        <v>1.5</v>
      </c>
      <c r="L1061" s="7">
        <v>2.0402857733683697</v>
      </c>
    </row>
    <row r="1062" spans="1:12">
      <c r="A1062" t="str">
        <f>C1062&amp;"-"&amp;D1062&amp;"-"&amp;G1062&amp;"-"&amp;H1062&amp;"-"&amp;K1062</f>
        <v>20.5-f-X-4-0.5</v>
      </c>
      <c r="B1062">
        <v>5</v>
      </c>
      <c r="C1062">
        <v>20.5</v>
      </c>
      <c r="D1062" s="2" t="s">
        <v>2</v>
      </c>
      <c r="E1062">
        <f>_xlfn.IFNA(VLOOKUP(A1062,'duo-out'!A$2:Q$5000,5,FALSE),B1062)</f>
        <v>5</v>
      </c>
      <c r="F1062">
        <v>15003.329202838</v>
      </c>
      <c r="G1062" s="2" t="s">
        <v>20</v>
      </c>
      <c r="H1062">
        <v>4</v>
      </c>
      <c r="I1062">
        <v>1</v>
      </c>
      <c r="J1062">
        <v>0.5</v>
      </c>
      <c r="K1062">
        <v>0.5</v>
      </c>
      <c r="L1062" s="7">
        <v>4.0514383226008137E-2</v>
      </c>
    </row>
    <row r="1063" spans="1:12">
      <c r="A1063" t="str">
        <f>C1063&amp;"-"&amp;D1063&amp;"-"&amp;G1063&amp;"-"&amp;H1063&amp;"-"&amp;K1063</f>
        <v>20.5-f-X-4-1.5</v>
      </c>
      <c r="B1063">
        <v>5</v>
      </c>
      <c r="C1063">
        <v>20.5</v>
      </c>
      <c r="D1063" s="2" t="s">
        <v>2</v>
      </c>
      <c r="E1063">
        <f>_xlfn.IFNA(VLOOKUP(A1063,'duo-out'!A$2:Q$5000,5,FALSE),B1063)</f>
        <v>5</v>
      </c>
      <c r="F1063">
        <v>15474.290611406001</v>
      </c>
      <c r="G1063" s="2" t="s">
        <v>20</v>
      </c>
      <c r="H1063">
        <v>4</v>
      </c>
      <c r="I1063">
        <v>1</v>
      </c>
      <c r="J1063">
        <v>0.5</v>
      </c>
      <c r="K1063">
        <v>1.5</v>
      </c>
      <c r="L1063" s="7">
        <v>4.2292955183140364E-2</v>
      </c>
    </row>
    <row r="1064" spans="1:12">
      <c r="A1064" t="str">
        <f>C1064&amp;"-"&amp;D1064&amp;"-"&amp;G1064&amp;"-"&amp;H1064&amp;"-"&amp;K1064</f>
        <v>20.5-f-A-0-2.5</v>
      </c>
      <c r="B1064">
        <v>251</v>
      </c>
      <c r="C1064">
        <v>20.5</v>
      </c>
      <c r="D1064" s="2" t="s">
        <v>2</v>
      </c>
      <c r="E1064">
        <f>_xlfn.IFNA(VLOOKUP(A1064,'duo-out'!A$2:Q$5000,5,FALSE),B1064)</f>
        <v>251</v>
      </c>
      <c r="F1064">
        <v>29012.794852806666</v>
      </c>
      <c r="G1064" s="2" t="s">
        <v>25</v>
      </c>
      <c r="H1064">
        <v>0</v>
      </c>
      <c r="I1064">
        <v>2</v>
      </c>
      <c r="J1064">
        <v>0.5</v>
      </c>
      <c r="K1064">
        <v>2.5</v>
      </c>
      <c r="L1064" s="7">
        <v>182.05642030260799</v>
      </c>
    </row>
    <row r="1065" spans="1:12">
      <c r="A1065" t="str">
        <f>C1065&amp;"-"&amp;D1065&amp;"-"&amp;G1065&amp;"-"&amp;H1065&amp;"-"&amp;K1065</f>
        <v>20.5-f-A-0-1.5</v>
      </c>
      <c r="B1065">
        <v>251</v>
      </c>
      <c r="C1065">
        <v>20.5</v>
      </c>
      <c r="D1065" s="2" t="s">
        <v>2</v>
      </c>
      <c r="E1065">
        <f>_xlfn.IFNA(VLOOKUP(A1065,'duo-out'!A$2:Q$5000,5,FALSE),B1065)</f>
        <v>251</v>
      </c>
      <c r="F1065">
        <v>29568.565108929452</v>
      </c>
      <c r="G1065" s="2" t="s">
        <v>25</v>
      </c>
      <c r="H1065">
        <v>0</v>
      </c>
      <c r="I1065">
        <v>2</v>
      </c>
      <c r="J1065">
        <v>0.5</v>
      </c>
      <c r="K1065">
        <v>1.5</v>
      </c>
      <c r="L1065" s="7">
        <v>182.05642030260799</v>
      </c>
    </row>
    <row r="1066" spans="1:12">
      <c r="A1066" t="str">
        <f>C1066&amp;"-"&amp;D1066&amp;"-"&amp;G1066&amp;"-"&amp;H1066&amp;"-"&amp;K1066</f>
        <v>20.5-f-B-0-0.5</v>
      </c>
      <c r="B1066">
        <v>51</v>
      </c>
      <c r="C1066">
        <v>20.5</v>
      </c>
      <c r="D1066" s="2" t="s">
        <v>2</v>
      </c>
      <c r="E1066">
        <f>_xlfn.IFNA(VLOOKUP(A1066,'duo-out'!A$2:Q$5000,5,FALSE),B1066)</f>
        <v>51</v>
      </c>
      <c r="F1066">
        <v>31038.089070948001</v>
      </c>
      <c r="G1066" s="2" t="s">
        <v>21</v>
      </c>
      <c r="H1066">
        <v>0</v>
      </c>
      <c r="I1066">
        <v>0</v>
      </c>
      <c r="J1066">
        <v>0.5</v>
      </c>
      <c r="K1066">
        <v>0.5</v>
      </c>
      <c r="L1066" s="7">
        <v>114.86983549970351</v>
      </c>
    </row>
    <row r="1067" spans="1:12">
      <c r="A1067" t="str">
        <f>C1067&amp;"-"&amp;D1067&amp;"-"&amp;G1067&amp;"-"&amp;H1067&amp;"-"&amp;K1067</f>
        <v>20.5-f-A-1-2.5</v>
      </c>
      <c r="B1067">
        <v>252</v>
      </c>
      <c r="C1067">
        <v>20.5</v>
      </c>
      <c r="D1067" s="2" t="s">
        <v>2</v>
      </c>
      <c r="E1067">
        <f>_xlfn.IFNA(VLOOKUP(A1067,'duo-out'!A$2:Q$5000,5,FALSE),B1067)</f>
        <v>252</v>
      </c>
      <c r="F1067">
        <v>31463.488087173333</v>
      </c>
      <c r="G1067" s="2" t="s">
        <v>25</v>
      </c>
      <c r="H1067">
        <v>1</v>
      </c>
      <c r="I1067">
        <v>2</v>
      </c>
      <c r="J1067">
        <v>0.5</v>
      </c>
      <c r="K1067">
        <v>2.5</v>
      </c>
      <c r="L1067" s="7">
        <v>0.96593632892484571</v>
      </c>
    </row>
    <row r="1068" spans="1:12">
      <c r="A1068" t="str">
        <f>C1068&amp;"-"&amp;D1068&amp;"-"&amp;G1068&amp;"-"&amp;H1068&amp;"-"&amp;K1068</f>
        <v>20.5-f-A-1-1.5</v>
      </c>
      <c r="B1068">
        <v>252</v>
      </c>
      <c r="C1068">
        <v>20.5</v>
      </c>
      <c r="D1068" s="2" t="s">
        <v>2</v>
      </c>
      <c r="E1068">
        <f>_xlfn.IFNA(VLOOKUP(A1068,'duo-out'!A$2:Q$5000,5,FALSE),B1068)</f>
        <v>252</v>
      </c>
      <c r="F1068">
        <v>31992.976245367499</v>
      </c>
      <c r="G1068" s="2" t="s">
        <v>25</v>
      </c>
      <c r="H1068">
        <v>1</v>
      </c>
      <c r="I1068">
        <v>2</v>
      </c>
      <c r="J1068">
        <v>0.5</v>
      </c>
      <c r="K1068">
        <v>1.5</v>
      </c>
      <c r="L1068" s="7">
        <v>0.96593632892484571</v>
      </c>
    </row>
    <row r="1069" spans="1:12">
      <c r="A1069" t="str">
        <f>C1069&amp;"-"&amp;D1069&amp;"-"&amp;G1069&amp;"-"&amp;H1069&amp;"-"&amp;K1069</f>
        <v>20.5-f-A-2-2.5</v>
      </c>
      <c r="B1069">
        <v>253</v>
      </c>
      <c r="C1069">
        <v>20.5</v>
      </c>
      <c r="D1069" s="2" t="s">
        <v>2</v>
      </c>
      <c r="E1069">
        <f>_xlfn.IFNA(VLOOKUP(A1069,'duo-out'!A$2:Q$5000,5,FALSE),B1069)</f>
        <v>253</v>
      </c>
      <c r="F1069">
        <v>33689.826339656669</v>
      </c>
      <c r="G1069" s="2" t="s">
        <v>25</v>
      </c>
      <c r="H1069">
        <v>2</v>
      </c>
      <c r="I1069">
        <v>2</v>
      </c>
      <c r="J1069">
        <v>0.5</v>
      </c>
      <c r="K1069">
        <v>2.5</v>
      </c>
      <c r="L1069" s="7">
        <v>0.87282200217602857</v>
      </c>
    </row>
    <row r="1070" spans="1:12">
      <c r="A1070" t="str">
        <f>C1070&amp;"-"&amp;D1070&amp;"-"&amp;G1070&amp;"-"&amp;H1070&amp;"-"&amp;K1070</f>
        <v>20.5-f-A-2-1.5</v>
      </c>
      <c r="B1070">
        <v>253</v>
      </c>
      <c r="C1070">
        <v>20.5</v>
      </c>
      <c r="D1070" s="2" t="s">
        <v>2</v>
      </c>
      <c r="E1070">
        <f>_xlfn.IFNA(VLOOKUP(A1070,'duo-out'!A$2:Q$5000,5,FALSE),B1070)</f>
        <v>253</v>
      </c>
      <c r="F1070">
        <v>34180.893659647401</v>
      </c>
      <c r="G1070" s="2" t="s">
        <v>25</v>
      </c>
      <c r="H1070">
        <v>2</v>
      </c>
      <c r="I1070">
        <v>2</v>
      </c>
      <c r="J1070">
        <v>0.5</v>
      </c>
      <c r="K1070">
        <v>1.5</v>
      </c>
      <c r="L1070" s="7">
        <v>0.87282200217602857</v>
      </c>
    </row>
    <row r="1071" spans="1:12">
      <c r="A1071" t="str">
        <f>C1071&amp;"-"&amp;D1071&amp;"-"&amp;G1071&amp;"-"&amp;H1071&amp;"-"&amp;K1071</f>
        <v>20.5-f-A-3-2.5</v>
      </c>
      <c r="B1071">
        <v>254</v>
      </c>
      <c r="C1071">
        <v>20.5</v>
      </c>
      <c r="D1071" s="2" t="s">
        <v>2</v>
      </c>
      <c r="E1071">
        <f>_xlfn.IFNA(VLOOKUP(A1071,'duo-out'!A$2:Q$5000,5,FALSE),B1071)</f>
        <v>254</v>
      </c>
      <c r="F1071">
        <v>35654.677587348</v>
      </c>
      <c r="G1071" s="2" t="s">
        <v>25</v>
      </c>
      <c r="H1071">
        <v>3</v>
      </c>
      <c r="I1071">
        <v>2</v>
      </c>
      <c r="J1071">
        <v>0.5</v>
      </c>
      <c r="K1071">
        <v>2.5</v>
      </c>
      <c r="L1071" s="7">
        <v>0.8122523963562357</v>
      </c>
    </row>
    <row r="1072" spans="1:12">
      <c r="A1072" t="str">
        <f>C1072&amp;"-"&amp;D1072&amp;"-"&amp;G1072&amp;"-"&amp;H1072&amp;"-"&amp;K1072</f>
        <v>20.5-f-A-3-1.5</v>
      </c>
      <c r="B1072">
        <v>254</v>
      </c>
      <c r="C1072">
        <v>20.5</v>
      </c>
      <c r="D1072" s="2" t="s">
        <v>2</v>
      </c>
      <c r="E1072">
        <f>_xlfn.IFNA(VLOOKUP(A1072,'duo-out'!A$2:Q$5000,5,FALSE),B1072)</f>
        <v>254</v>
      </c>
      <c r="F1072">
        <v>36111.745489419001</v>
      </c>
      <c r="G1072" s="2" t="s">
        <v>25</v>
      </c>
      <c r="H1072">
        <v>3</v>
      </c>
      <c r="I1072">
        <v>2</v>
      </c>
      <c r="J1072">
        <v>0.5</v>
      </c>
      <c r="K1072">
        <v>1.5</v>
      </c>
      <c r="L1072" s="7">
        <v>0.8122523963562357</v>
      </c>
    </row>
    <row r="1073" spans="1:12">
      <c r="A1073" t="str">
        <f>C1073&amp;"-"&amp;D1073&amp;"-"&amp;G1073&amp;"-"&amp;H1073&amp;"-"&amp;K1073</f>
        <v>20.5-f-A-4-2.5</v>
      </c>
      <c r="B1073">
        <v>255</v>
      </c>
      <c r="C1073">
        <v>20.5</v>
      </c>
      <c r="D1073" s="2" t="s">
        <v>2</v>
      </c>
      <c r="E1073">
        <f>_xlfn.IFNA(VLOOKUP(A1073,'duo-out'!A$2:Q$5000,5,FALSE),B1073)</f>
        <v>255</v>
      </c>
      <c r="F1073">
        <v>37299.219760216998</v>
      </c>
      <c r="G1073" s="2" t="s">
        <v>25</v>
      </c>
      <c r="H1073">
        <v>4</v>
      </c>
      <c r="I1073">
        <v>2</v>
      </c>
      <c r="J1073">
        <v>0.5</v>
      </c>
      <c r="K1073">
        <v>2.5</v>
      </c>
      <c r="L1073" s="7">
        <v>0.76818088824663155</v>
      </c>
    </row>
    <row r="1074" spans="1:12">
      <c r="A1074" t="str">
        <f>C1074&amp;"-"&amp;D1074&amp;"-"&amp;G1074&amp;"-"&amp;H1074&amp;"-"&amp;K1074</f>
        <v>20.5-f-A-4-1.5</v>
      </c>
      <c r="B1074">
        <v>255</v>
      </c>
      <c r="C1074">
        <v>20.5</v>
      </c>
      <c r="D1074" s="2" t="s">
        <v>2</v>
      </c>
      <c r="E1074">
        <f>_xlfn.IFNA(VLOOKUP(A1074,'duo-out'!A$2:Q$5000,5,FALSE),B1074)</f>
        <v>255</v>
      </c>
      <c r="F1074">
        <v>37694.538429022003</v>
      </c>
      <c r="G1074" s="2" t="s">
        <v>25</v>
      </c>
      <c r="H1074">
        <v>4</v>
      </c>
      <c r="I1074">
        <v>2</v>
      </c>
      <c r="J1074">
        <v>0.5</v>
      </c>
      <c r="K1074">
        <v>1.5</v>
      </c>
      <c r="L1074" s="7">
        <v>0.76818088824663155</v>
      </c>
    </row>
    <row r="1075" spans="1:12">
      <c r="A1075" t="str">
        <f>C1075&amp;"-"&amp;D1075&amp;"-"&amp;G1075&amp;"-"&amp;H1075&amp;"-"&amp;K1075</f>
        <v>20.5-f-C-0-0.5</v>
      </c>
      <c r="B1075">
        <v>101</v>
      </c>
      <c r="C1075">
        <v>20.5</v>
      </c>
      <c r="D1075" s="2" t="s">
        <v>2</v>
      </c>
      <c r="E1075">
        <f>_xlfn.IFNA(VLOOKUP(A1075,'duo-out'!A$2:Q$5000,5,FALSE),B1075)</f>
        <v>101</v>
      </c>
      <c r="F1075">
        <v>38028.71510734925</v>
      </c>
      <c r="G1075" s="2" t="s">
        <v>22</v>
      </c>
      <c r="H1075">
        <v>0</v>
      </c>
      <c r="I1075">
        <v>0</v>
      </c>
      <c r="J1075">
        <v>0.5</v>
      </c>
      <c r="K1075">
        <v>0.5</v>
      </c>
      <c r="L1075" s="7">
        <v>182.05642030260799</v>
      </c>
    </row>
    <row r="1076" spans="1:12">
      <c r="A1076" t="str">
        <f>C1076&amp;"-"&amp;D1076&amp;"-"&amp;G1076&amp;"-"&amp;H1076&amp;"-"&amp;K1076</f>
        <v>20.5-f-C-1-0.5</v>
      </c>
      <c r="B1076">
        <v>102</v>
      </c>
      <c r="C1076">
        <v>20.5</v>
      </c>
      <c r="D1076" s="2" t="s">
        <v>2</v>
      </c>
      <c r="E1076">
        <f>_xlfn.IFNA(VLOOKUP(A1076,'duo-out'!A$2:Q$5000,5,FALSE),B1076)</f>
        <v>102</v>
      </c>
      <c r="F1076">
        <v>40265.263745367498</v>
      </c>
      <c r="G1076" s="2" t="s">
        <v>22</v>
      </c>
      <c r="H1076">
        <v>1</v>
      </c>
      <c r="I1076">
        <v>0</v>
      </c>
      <c r="J1076">
        <v>0.5</v>
      </c>
      <c r="K1076">
        <v>0.5</v>
      </c>
      <c r="L1076" s="7">
        <v>1.1602097263419568</v>
      </c>
    </row>
    <row r="1077" spans="1:12">
      <c r="A1077" t="str">
        <f>C1077&amp;"-"&amp;D1077&amp;"-"&amp;G1077&amp;"-"&amp;H1077&amp;"-"&amp;K1077</f>
        <v>21.5-e-X-1-0.5</v>
      </c>
      <c r="B1077">
        <v>2</v>
      </c>
      <c r="C1077">
        <v>21.5</v>
      </c>
      <c r="D1077" s="2" t="s">
        <v>1</v>
      </c>
      <c r="E1077">
        <f>_xlfn.IFNA(VLOOKUP(A1077,'duo-out'!A$2:Q$5000,5,FALSE),B1077)</f>
        <v>2</v>
      </c>
      <c r="F1077">
        <v>8740.9482253099995</v>
      </c>
      <c r="G1077" s="2" t="s">
        <v>20</v>
      </c>
      <c r="H1077">
        <v>1</v>
      </c>
      <c r="I1077">
        <v>1</v>
      </c>
      <c r="J1077">
        <v>0.5</v>
      </c>
      <c r="K1077">
        <v>0.5</v>
      </c>
      <c r="L1077" s="7">
        <v>2.4263223583284943</v>
      </c>
    </row>
    <row r="1078" spans="1:12">
      <c r="A1078" t="str">
        <f>C1078&amp;"-"&amp;D1078&amp;"-"&amp;G1078&amp;"-"&amp;H1078&amp;"-"&amp;K1078</f>
        <v>21.5-e-X-1-1.5</v>
      </c>
      <c r="B1078">
        <v>2</v>
      </c>
      <c r="C1078">
        <v>21.5</v>
      </c>
      <c r="D1078" s="2" t="s">
        <v>1</v>
      </c>
      <c r="E1078">
        <f>_xlfn.IFNA(VLOOKUP(A1078,'duo-out'!A$2:Q$5000,5,FALSE),B1078)</f>
        <v>2</v>
      </c>
      <c r="F1078">
        <v>9269.0606759660004</v>
      </c>
      <c r="G1078" s="2" t="s">
        <v>20</v>
      </c>
      <c r="H1078">
        <v>1</v>
      </c>
      <c r="I1078">
        <v>1</v>
      </c>
      <c r="J1078">
        <v>0.5</v>
      </c>
      <c r="K1078">
        <v>1.5</v>
      </c>
      <c r="L1078" s="7">
        <v>2.4263223583284943</v>
      </c>
    </row>
    <row r="1079" spans="1:12">
      <c r="A1079" t="str">
        <f>C1079&amp;"-"&amp;D1079&amp;"-"&amp;G1079&amp;"-"&amp;H1079&amp;"-"&amp;K1079</f>
        <v>21.5-e-X-2-0.5</v>
      </c>
      <c r="B1079">
        <v>3</v>
      </c>
      <c r="C1079">
        <v>21.5</v>
      </c>
      <c r="D1079" s="2" t="s">
        <v>1</v>
      </c>
      <c r="E1079">
        <f>_xlfn.IFNA(VLOOKUP(A1079,'duo-out'!A$2:Q$5000,5,FALSE),B1079)</f>
        <v>3</v>
      </c>
      <c r="F1079">
        <v>11108.822187108999</v>
      </c>
      <c r="G1079" s="2" t="s">
        <v>20</v>
      </c>
      <c r="H1079">
        <v>2</v>
      </c>
      <c r="I1079">
        <v>1</v>
      </c>
      <c r="J1079">
        <v>0.5</v>
      </c>
      <c r="K1079">
        <v>0.5</v>
      </c>
      <c r="L1079" s="7">
        <v>2.1924297443889911</v>
      </c>
    </row>
    <row r="1080" spans="1:12">
      <c r="A1080" t="str">
        <f>C1080&amp;"-"&amp;D1080&amp;"-"&amp;G1080&amp;"-"&amp;H1080&amp;"-"&amp;K1080</f>
        <v>21.5-e-X-2-1.5</v>
      </c>
      <c r="B1080">
        <v>3</v>
      </c>
      <c r="C1080">
        <v>21.5</v>
      </c>
      <c r="D1080" s="2" t="s">
        <v>1</v>
      </c>
      <c r="E1080">
        <f>_xlfn.IFNA(VLOOKUP(A1080,'duo-out'!A$2:Q$5000,5,FALSE),B1080)</f>
        <v>3</v>
      </c>
      <c r="F1080">
        <v>11615.164790023999</v>
      </c>
      <c r="G1080" s="2" t="s">
        <v>20</v>
      </c>
      <c r="H1080">
        <v>2</v>
      </c>
      <c r="I1080">
        <v>1</v>
      </c>
      <c r="J1080">
        <v>0.5</v>
      </c>
      <c r="K1080">
        <v>1.5</v>
      </c>
      <c r="L1080" s="7">
        <v>2.1924297443889911</v>
      </c>
    </row>
    <row r="1081" spans="1:12">
      <c r="A1081" t="str">
        <f>C1081&amp;"-"&amp;D1081&amp;"-"&amp;G1081&amp;"-"&amp;H1081&amp;"-"&amp;K1081</f>
        <v>21.5-e-X-3-0.5</v>
      </c>
      <c r="B1081">
        <v>4</v>
      </c>
      <c r="C1081">
        <v>21.5</v>
      </c>
      <c r="D1081" s="2" t="s">
        <v>1</v>
      </c>
      <c r="E1081">
        <f>_xlfn.IFNA(VLOOKUP(A1081,'duo-out'!A$2:Q$5000,5,FALSE),B1081)</f>
        <v>4</v>
      </c>
      <c r="F1081">
        <v>13353.160760217999</v>
      </c>
      <c r="G1081" s="2" t="s">
        <v>20</v>
      </c>
      <c r="H1081">
        <v>3</v>
      </c>
      <c r="I1081">
        <v>1</v>
      </c>
      <c r="J1081">
        <v>0.5</v>
      </c>
      <c r="K1081">
        <v>0.5</v>
      </c>
      <c r="L1081" s="7">
        <v>8.8331490409865057E-2</v>
      </c>
    </row>
    <row r="1082" spans="1:12">
      <c r="A1082" t="str">
        <f>C1082&amp;"-"&amp;D1082&amp;"-"&amp;G1082&amp;"-"&amp;H1082&amp;"-"&amp;K1082</f>
        <v>21.5-e-X-3-1.5</v>
      </c>
      <c r="B1082">
        <v>4</v>
      </c>
      <c r="C1082">
        <v>21.5</v>
      </c>
      <c r="D1082" s="2" t="s">
        <v>1</v>
      </c>
      <c r="E1082">
        <f>_xlfn.IFNA(VLOOKUP(A1082,'duo-out'!A$2:Q$5000,5,FALSE),B1082)</f>
        <v>4</v>
      </c>
      <c r="F1082">
        <v>13837.796486175999</v>
      </c>
      <c r="G1082" s="2" t="s">
        <v>20</v>
      </c>
      <c r="H1082">
        <v>3</v>
      </c>
      <c r="I1082">
        <v>1</v>
      </c>
      <c r="J1082">
        <v>0.5</v>
      </c>
      <c r="K1082">
        <v>1.5</v>
      </c>
      <c r="L1082" s="7">
        <v>2.0402857733683697</v>
      </c>
    </row>
    <row r="1083" spans="1:12">
      <c r="A1083" t="str">
        <f>C1083&amp;"-"&amp;D1083&amp;"-"&amp;G1083&amp;"-"&amp;H1083&amp;"-"&amp;K1083</f>
        <v>21.5-e-X-4-0.5</v>
      </c>
      <c r="B1083">
        <v>5</v>
      </c>
      <c r="C1083">
        <v>21.5</v>
      </c>
      <c r="D1083" s="2" t="s">
        <v>1</v>
      </c>
      <c r="E1083">
        <f>_xlfn.IFNA(VLOOKUP(A1083,'duo-out'!A$2:Q$5000,5,FALSE),B1083)</f>
        <v>5</v>
      </c>
      <c r="F1083">
        <v>15474.162050884999</v>
      </c>
      <c r="G1083" s="2" t="s">
        <v>20</v>
      </c>
      <c r="H1083">
        <v>4</v>
      </c>
      <c r="I1083">
        <v>1</v>
      </c>
      <c r="J1083">
        <v>0.5</v>
      </c>
      <c r="K1083">
        <v>0.5</v>
      </c>
      <c r="L1083" s="7">
        <v>1.9295831501316907</v>
      </c>
    </row>
    <row r="1084" spans="1:12">
      <c r="A1084" t="str">
        <f>C1084&amp;"-"&amp;D1084&amp;"-"&amp;G1084&amp;"-"&amp;H1084&amp;"-"&amp;K1084</f>
        <v>21.5-e-X-4-1.5</v>
      </c>
      <c r="B1084">
        <v>5</v>
      </c>
      <c r="C1084">
        <v>21.5</v>
      </c>
      <c r="D1084" s="2" t="s">
        <v>1</v>
      </c>
      <c r="E1084">
        <f>_xlfn.IFNA(VLOOKUP(A1084,'duo-out'!A$2:Q$5000,5,FALSE),B1084)</f>
        <v>5</v>
      </c>
      <c r="F1084">
        <v>15936.993870923998</v>
      </c>
      <c r="G1084" s="2" t="s">
        <v>20</v>
      </c>
      <c r="H1084">
        <v>4</v>
      </c>
      <c r="I1084">
        <v>1</v>
      </c>
      <c r="J1084">
        <v>0.5</v>
      </c>
      <c r="K1084">
        <v>1.5</v>
      </c>
      <c r="L1084" s="7">
        <v>1.9295831501316907</v>
      </c>
    </row>
    <row r="1085" spans="1:12">
      <c r="A1085" t="str">
        <f>C1085&amp;"-"&amp;D1085&amp;"-"&amp;G1085&amp;"-"&amp;H1085&amp;"-"&amp;K1085</f>
        <v>21.5-e-A-0-2.5</v>
      </c>
      <c r="B1085">
        <v>251</v>
      </c>
      <c r="C1085">
        <v>21.5</v>
      </c>
      <c r="D1085" s="2" t="s">
        <v>1</v>
      </c>
      <c r="E1085">
        <f>_xlfn.IFNA(VLOOKUP(A1085,'duo-out'!A$2:Q$5000,5,FALSE),B1085)</f>
        <v>251</v>
      </c>
      <c r="F1085">
        <v>29569.135267042799</v>
      </c>
      <c r="G1085" s="2" t="s">
        <v>25</v>
      </c>
      <c r="H1085">
        <v>0</v>
      </c>
      <c r="I1085">
        <v>2</v>
      </c>
      <c r="J1085">
        <v>0.5</v>
      </c>
      <c r="K1085">
        <v>2.5</v>
      </c>
      <c r="L1085" s="7">
        <v>182.05642030260799</v>
      </c>
    </row>
    <row r="1086" spans="1:12">
      <c r="A1086" t="str">
        <f>C1086&amp;"-"&amp;D1086&amp;"-"&amp;G1086&amp;"-"&amp;H1086&amp;"-"&amp;K1086</f>
        <v>21.5-e-A-0-1.5</v>
      </c>
      <c r="B1086">
        <v>251</v>
      </c>
      <c r="C1086">
        <v>21.5</v>
      </c>
      <c r="D1086" s="2" t="s">
        <v>1</v>
      </c>
      <c r="E1086">
        <f>_xlfn.IFNA(VLOOKUP(A1086,'duo-out'!A$2:Q$5000,5,FALSE),B1086)</f>
        <v>251</v>
      </c>
      <c r="F1086">
        <v>30145.852040962225</v>
      </c>
      <c r="G1086" s="2" t="s">
        <v>25</v>
      </c>
      <c r="H1086">
        <v>0</v>
      </c>
      <c r="I1086">
        <v>2</v>
      </c>
      <c r="J1086">
        <v>0.5</v>
      </c>
      <c r="K1086">
        <v>1.5</v>
      </c>
      <c r="L1086" s="7">
        <v>148.77473238306342</v>
      </c>
    </row>
    <row r="1087" spans="1:12">
      <c r="A1087" t="str">
        <f>C1087&amp;"-"&amp;D1087&amp;"-"&amp;G1087&amp;"-"&amp;H1087&amp;"-"&amp;K1087</f>
        <v>21.5-e-B-0-0.5</v>
      </c>
      <c r="B1087">
        <v>51</v>
      </c>
      <c r="C1087">
        <v>21.5</v>
      </c>
      <c r="D1087" s="2" t="s">
        <v>1</v>
      </c>
      <c r="E1087">
        <f>_xlfn.IFNA(VLOOKUP(A1087,'duo-out'!A$2:Q$5000,5,FALSE),B1087)</f>
        <v>51</v>
      </c>
      <c r="F1087">
        <v>31460.048675966002</v>
      </c>
      <c r="G1087" s="2" t="s">
        <v>21</v>
      </c>
      <c r="H1087">
        <v>0</v>
      </c>
      <c r="I1087">
        <v>0</v>
      </c>
      <c r="J1087">
        <v>0.5</v>
      </c>
      <c r="K1087">
        <v>0.5</v>
      </c>
      <c r="L1087" s="7">
        <v>114.86983549970351</v>
      </c>
    </row>
    <row r="1088" spans="1:12">
      <c r="A1088" t="str">
        <f>C1088&amp;"-"&amp;D1088&amp;"-"&amp;G1088&amp;"-"&amp;H1088&amp;"-"&amp;K1088</f>
        <v>21.5-e-A-1-2.5</v>
      </c>
      <c r="B1088">
        <v>252</v>
      </c>
      <c r="C1088">
        <v>21.5</v>
      </c>
      <c r="D1088" s="2" t="s">
        <v>1</v>
      </c>
      <c r="E1088">
        <f>_xlfn.IFNA(VLOOKUP(A1088,'duo-out'!A$2:Q$5000,5,FALSE),B1088)</f>
        <v>252</v>
      </c>
      <c r="F1088">
        <v>31989.551922035</v>
      </c>
      <c r="G1088" s="2" t="s">
        <v>25</v>
      </c>
      <c r="H1088">
        <v>1</v>
      </c>
      <c r="I1088">
        <v>2</v>
      </c>
      <c r="J1088">
        <v>0.5</v>
      </c>
      <c r="K1088">
        <v>2.5</v>
      </c>
      <c r="L1088" s="7">
        <v>0.96593632892484571</v>
      </c>
    </row>
    <row r="1089" spans="1:12">
      <c r="A1089" t="str">
        <f>C1089&amp;"-"&amp;D1089&amp;"-"&amp;G1089&amp;"-"&amp;H1089&amp;"-"&amp;K1089</f>
        <v>21.5-e-A-1-1.5</v>
      </c>
      <c r="B1089">
        <v>252</v>
      </c>
      <c r="C1089">
        <v>21.5</v>
      </c>
      <c r="D1089" s="2" t="s">
        <v>1</v>
      </c>
      <c r="E1089">
        <f>_xlfn.IFNA(VLOOKUP(A1089,'duo-out'!A$2:Q$5000,5,FALSE),B1089)</f>
        <v>252</v>
      </c>
      <c r="F1089">
        <v>32534.236526609999</v>
      </c>
      <c r="G1089" s="2" t="s">
        <v>25</v>
      </c>
      <c r="H1089">
        <v>1</v>
      </c>
      <c r="I1089">
        <v>2</v>
      </c>
      <c r="J1089">
        <v>0.5</v>
      </c>
      <c r="K1089">
        <v>1.5</v>
      </c>
      <c r="L1089" s="7">
        <v>0.48272704194355903</v>
      </c>
    </row>
    <row r="1090" spans="1:12">
      <c r="A1090" t="str">
        <f>C1090&amp;"-"&amp;D1090&amp;"-"&amp;G1090&amp;"-"&amp;H1090&amp;"-"&amp;K1090</f>
        <v>21.5-e-A-2-2.5</v>
      </c>
      <c r="B1090">
        <v>253</v>
      </c>
      <c r="C1090">
        <v>21.5</v>
      </c>
      <c r="D1090" s="2" t="s">
        <v>1</v>
      </c>
      <c r="E1090">
        <f>_xlfn.IFNA(VLOOKUP(A1090,'duo-out'!A$2:Q$5000,5,FALSE),B1090)</f>
        <v>253</v>
      </c>
      <c r="F1090">
        <v>34181.472818082337</v>
      </c>
      <c r="G1090" s="2" t="s">
        <v>25</v>
      </c>
      <c r="H1090">
        <v>2</v>
      </c>
      <c r="I1090">
        <v>2</v>
      </c>
      <c r="J1090">
        <v>0.5</v>
      </c>
      <c r="K1090">
        <v>2.5</v>
      </c>
      <c r="L1090" s="7">
        <v>0.87282200217602857</v>
      </c>
    </row>
    <row r="1091" spans="1:12">
      <c r="A1091" t="str">
        <f>C1091&amp;"-"&amp;D1091&amp;"-"&amp;G1091&amp;"-"&amp;H1091&amp;"-"&amp;K1091</f>
        <v>21.5-e-A-2-1.5</v>
      </c>
      <c r="B1091">
        <v>253</v>
      </c>
      <c r="C1091">
        <v>21.5</v>
      </c>
      <c r="D1091" s="2" t="s">
        <v>1</v>
      </c>
      <c r="E1091">
        <f>_xlfn.IFNA(VLOOKUP(A1091,'duo-out'!A$2:Q$5000,5,FALSE),B1091)</f>
        <v>253</v>
      </c>
      <c r="F1091">
        <v>34684.197785096003</v>
      </c>
      <c r="G1091" s="2" t="s">
        <v>25</v>
      </c>
      <c r="H1091">
        <v>2</v>
      </c>
      <c r="I1091">
        <v>2</v>
      </c>
      <c r="J1091">
        <v>0.5</v>
      </c>
      <c r="K1091">
        <v>1.5</v>
      </c>
      <c r="L1091" s="7">
        <v>0.87282200217602857</v>
      </c>
    </row>
    <row r="1092" spans="1:12">
      <c r="A1092" t="str">
        <f>C1092&amp;"-"&amp;D1092&amp;"-"&amp;G1092&amp;"-"&amp;H1092&amp;"-"&amp;K1092</f>
        <v>21.5-e-A-3-2.5</v>
      </c>
      <c r="B1092">
        <v>254</v>
      </c>
      <c r="C1092">
        <v>21.5</v>
      </c>
      <c r="D1092" s="2" t="s">
        <v>1</v>
      </c>
      <c r="E1092">
        <f>_xlfn.IFNA(VLOOKUP(A1092,'duo-out'!A$2:Q$5000,5,FALSE),B1092)</f>
        <v>254</v>
      </c>
      <c r="F1092">
        <v>36104.833567668495</v>
      </c>
      <c r="G1092" s="2" t="s">
        <v>25</v>
      </c>
      <c r="H1092">
        <v>3</v>
      </c>
      <c r="I1092">
        <v>2</v>
      </c>
      <c r="J1092">
        <v>0.5</v>
      </c>
      <c r="K1092">
        <v>2.5</v>
      </c>
      <c r="L1092" s="7">
        <v>0.8122523963562357</v>
      </c>
    </row>
    <row r="1093" spans="1:12">
      <c r="A1093" t="str">
        <f>C1093&amp;"-"&amp;D1093&amp;"-"&amp;G1093&amp;"-"&amp;H1093&amp;"-"&amp;K1093</f>
        <v>21.5-e-A-3-1.5</v>
      </c>
      <c r="B1093">
        <v>254</v>
      </c>
      <c r="C1093">
        <v>21.5</v>
      </c>
      <c r="D1093" s="2" t="s">
        <v>1</v>
      </c>
      <c r="E1093">
        <f>_xlfn.IFNA(VLOOKUP(A1093,'duo-out'!A$2:Q$5000,5,FALSE),B1093)</f>
        <v>254</v>
      </c>
      <c r="F1093">
        <v>36560.452031435001</v>
      </c>
      <c r="G1093" s="2" t="s">
        <v>25</v>
      </c>
      <c r="H1093">
        <v>3</v>
      </c>
      <c r="I1093">
        <v>2</v>
      </c>
      <c r="J1093">
        <v>0.5</v>
      </c>
      <c r="K1093">
        <v>1.5</v>
      </c>
      <c r="L1093" s="7">
        <v>0.8122523963562357</v>
      </c>
    </row>
    <row r="1094" spans="1:12">
      <c r="A1094" t="str">
        <f>C1094&amp;"-"&amp;D1094&amp;"-"&amp;G1094&amp;"-"&amp;H1094&amp;"-"&amp;K1094</f>
        <v>21.5-e-A-4-2.5</v>
      </c>
      <c r="B1094">
        <v>255</v>
      </c>
      <c r="C1094">
        <v>21.5</v>
      </c>
      <c r="D1094" s="2" t="s">
        <v>1</v>
      </c>
      <c r="E1094">
        <f>_xlfn.IFNA(VLOOKUP(A1094,'duo-out'!A$2:Q$5000,5,FALSE),B1094)</f>
        <v>255</v>
      </c>
      <c r="F1094">
        <v>37694.946833531001</v>
      </c>
      <c r="G1094" s="2" t="s">
        <v>25</v>
      </c>
      <c r="H1094">
        <v>4</v>
      </c>
      <c r="I1094">
        <v>2</v>
      </c>
      <c r="J1094">
        <v>0.5</v>
      </c>
      <c r="K1094">
        <v>2.5</v>
      </c>
      <c r="L1094" s="7">
        <v>0.76818088824663155</v>
      </c>
    </row>
    <row r="1095" spans="1:12">
      <c r="A1095" t="str">
        <f>C1095&amp;"-"&amp;D1095&amp;"-"&amp;G1095&amp;"-"&amp;H1095&amp;"-"&amp;K1095</f>
        <v>21.5-e-C-0-0.5</v>
      </c>
      <c r="B1095">
        <v>101</v>
      </c>
      <c r="C1095">
        <v>21.5</v>
      </c>
      <c r="D1095" s="2" t="s">
        <v>1</v>
      </c>
      <c r="E1095">
        <f>_xlfn.IFNA(VLOOKUP(A1095,'duo-out'!A$2:Q$5000,5,FALSE),B1095)</f>
        <v>101</v>
      </c>
      <c r="F1095">
        <v>38029.4187651635</v>
      </c>
      <c r="G1095" s="2" t="s">
        <v>22</v>
      </c>
      <c r="H1095">
        <v>0</v>
      </c>
      <c r="I1095">
        <v>0</v>
      </c>
      <c r="J1095">
        <v>0.5</v>
      </c>
      <c r="K1095">
        <v>0.5</v>
      </c>
      <c r="L1095" s="7">
        <v>182.05642030260799</v>
      </c>
    </row>
    <row r="1096" spans="1:12">
      <c r="A1096" t="str">
        <f>C1096&amp;"-"&amp;D1096&amp;"-"&amp;G1096&amp;"-"&amp;H1096&amp;"-"&amp;K1096</f>
        <v>21.5-e-C-1-0.5</v>
      </c>
      <c r="B1096">
        <v>102</v>
      </c>
      <c r="C1096">
        <v>21.5</v>
      </c>
      <c r="D1096" s="2" t="s">
        <v>1</v>
      </c>
      <c r="E1096">
        <f>_xlfn.IFNA(VLOOKUP(A1096,'duo-out'!A$2:Q$5000,5,FALSE),B1096)</f>
        <v>102</v>
      </c>
      <c r="F1096">
        <v>40266.006922034998</v>
      </c>
      <c r="G1096" s="2" t="s">
        <v>22</v>
      </c>
      <c r="H1096">
        <v>1</v>
      </c>
      <c r="I1096">
        <v>0</v>
      </c>
      <c r="J1096">
        <v>0.5</v>
      </c>
      <c r="K1096">
        <v>0.5</v>
      </c>
      <c r="L1096" s="7">
        <v>1.1602097263419568</v>
      </c>
    </row>
    <row r="1097" spans="1:12">
      <c r="A1097" t="str">
        <f>C1097&amp;"-"&amp;D1097&amp;"-"&amp;G1097&amp;"-"&amp;H1097&amp;"-"&amp;K1097</f>
        <v>21.5-f-X-1-0.5</v>
      </c>
      <c r="B1097">
        <v>2</v>
      </c>
      <c r="C1097">
        <v>21.5</v>
      </c>
      <c r="D1097" s="2" t="s">
        <v>2</v>
      </c>
      <c r="E1097">
        <f>_xlfn.IFNA(VLOOKUP(A1097,'duo-out'!A$2:Q$5000,5,FALSE),B1097)</f>
        <v>2</v>
      </c>
      <c r="F1097">
        <v>8726.9468502799991</v>
      </c>
      <c r="G1097" s="2" t="s">
        <v>20</v>
      </c>
      <c r="H1097">
        <v>1</v>
      </c>
      <c r="I1097">
        <v>1</v>
      </c>
      <c r="J1097">
        <v>0.5</v>
      </c>
      <c r="K1097">
        <v>0.5</v>
      </c>
      <c r="L1097" s="7">
        <v>1.8388084971065388</v>
      </c>
    </row>
    <row r="1098" spans="1:12">
      <c r="A1098" t="str">
        <f>C1098&amp;"-"&amp;D1098&amp;"-"&amp;G1098&amp;"-"&amp;H1098&amp;"-"&amp;K1098</f>
        <v>21.5-f-X-1-1.5</v>
      </c>
      <c r="B1098">
        <v>2</v>
      </c>
      <c r="C1098">
        <v>21.5</v>
      </c>
      <c r="D1098" s="2" t="s">
        <v>2</v>
      </c>
      <c r="E1098">
        <f>_xlfn.IFNA(VLOOKUP(A1098,'duo-out'!A$2:Q$5000,5,FALSE),B1098)</f>
        <v>2</v>
      </c>
      <c r="F1098">
        <v>9284.7792040830009</v>
      </c>
      <c r="G1098" s="2" t="s">
        <v>20</v>
      </c>
      <c r="H1098">
        <v>1</v>
      </c>
      <c r="I1098">
        <v>1</v>
      </c>
      <c r="J1098">
        <v>0.5</v>
      </c>
      <c r="K1098">
        <v>1.5</v>
      </c>
      <c r="L1098" s="7">
        <v>2.4263223583284943</v>
      </c>
    </row>
    <row r="1099" spans="1:12">
      <c r="A1099" t="str">
        <f>C1099&amp;"-"&amp;D1099&amp;"-"&amp;G1099&amp;"-"&amp;H1099&amp;"-"&amp;K1099</f>
        <v>21.5-f-X-2-0.5</v>
      </c>
      <c r="B1099">
        <v>3</v>
      </c>
      <c r="C1099">
        <v>21.5</v>
      </c>
      <c r="D1099" s="2" t="s">
        <v>2</v>
      </c>
      <c r="E1099">
        <f>_xlfn.IFNA(VLOOKUP(A1099,'duo-out'!A$2:Q$5000,5,FALSE),B1099)</f>
        <v>3</v>
      </c>
      <c r="F1099">
        <v>11095.352229506998</v>
      </c>
      <c r="G1099" s="2" t="s">
        <v>20</v>
      </c>
      <c r="H1099">
        <v>2</v>
      </c>
      <c r="I1099">
        <v>1</v>
      </c>
      <c r="J1099">
        <v>0.5</v>
      </c>
      <c r="K1099">
        <v>0.5</v>
      </c>
      <c r="L1099" s="7">
        <v>2.1924297443889911</v>
      </c>
    </row>
    <row r="1100" spans="1:12">
      <c r="A1100" t="str">
        <f>C1100&amp;"-"&amp;D1100&amp;"-"&amp;G1100&amp;"-"&amp;H1100&amp;"-"&amp;K1100</f>
        <v>21.5-f-X-2-1.5</v>
      </c>
      <c r="B1100">
        <v>3</v>
      </c>
      <c r="C1100">
        <v>21.5</v>
      </c>
      <c r="D1100" s="2" t="s">
        <v>2</v>
      </c>
      <c r="E1100">
        <f>_xlfn.IFNA(VLOOKUP(A1100,'duo-out'!A$2:Q$5000,5,FALSE),B1100)</f>
        <v>3</v>
      </c>
      <c r="F1100">
        <v>11630.309250098999</v>
      </c>
      <c r="G1100" s="2" t="s">
        <v>20</v>
      </c>
      <c r="H1100">
        <v>2</v>
      </c>
      <c r="I1100">
        <v>1</v>
      </c>
      <c r="J1100">
        <v>0.5</v>
      </c>
      <c r="K1100">
        <v>1.5</v>
      </c>
      <c r="L1100" s="7">
        <v>2.1924297443889911</v>
      </c>
    </row>
    <row r="1101" spans="1:12">
      <c r="A1101" t="str">
        <f>C1101&amp;"-"&amp;D1101&amp;"-"&amp;G1101&amp;"-"&amp;H1101&amp;"-"&amp;K1101</f>
        <v>21.5-f-X-3-0.5</v>
      </c>
      <c r="B1101">
        <v>4</v>
      </c>
      <c r="C1101">
        <v>21.5</v>
      </c>
      <c r="D1101" s="2" t="s">
        <v>2</v>
      </c>
      <c r="E1101">
        <f>_xlfn.IFNA(VLOOKUP(A1101,'duo-out'!A$2:Q$5000,5,FALSE),B1101)</f>
        <v>4</v>
      </c>
      <c r="F1101">
        <v>13340.27512572</v>
      </c>
      <c r="G1101" s="2" t="s">
        <v>20</v>
      </c>
      <c r="H1101">
        <v>3</v>
      </c>
      <c r="I1101">
        <v>1</v>
      </c>
      <c r="J1101">
        <v>0.5</v>
      </c>
      <c r="K1101">
        <v>0.5</v>
      </c>
      <c r="L1101" s="7">
        <v>2.0402857733683697</v>
      </c>
    </row>
    <row r="1102" spans="1:12">
      <c r="A1102" t="str">
        <f>C1102&amp;"-"&amp;D1102&amp;"-"&amp;G1102&amp;"-"&amp;H1102&amp;"-"&amp;K1102</f>
        <v>21.5-f-X-3-1.5</v>
      </c>
      <c r="B1102">
        <v>4</v>
      </c>
      <c r="C1102">
        <v>21.5</v>
      </c>
      <c r="D1102" s="2" t="s">
        <v>2</v>
      </c>
      <c r="E1102">
        <f>_xlfn.IFNA(VLOOKUP(A1102,'duo-out'!A$2:Q$5000,5,FALSE),B1102)</f>
        <v>4</v>
      </c>
      <c r="F1102">
        <v>13852.289107913999</v>
      </c>
      <c r="G1102" s="2" t="s">
        <v>20</v>
      </c>
      <c r="H1102">
        <v>3</v>
      </c>
      <c r="I1102">
        <v>1</v>
      </c>
      <c r="J1102">
        <v>0.5</v>
      </c>
      <c r="K1102">
        <v>1.5</v>
      </c>
      <c r="L1102" s="7">
        <v>2.0402857733683697</v>
      </c>
    </row>
    <row r="1103" spans="1:12">
      <c r="A1103" t="str">
        <f>C1103&amp;"-"&amp;D1103&amp;"-"&amp;G1103&amp;"-"&amp;H1103&amp;"-"&amp;K1103</f>
        <v>21.5-f-X-4-0.5</v>
      </c>
      <c r="B1103">
        <v>5</v>
      </c>
      <c r="C1103">
        <v>21.5</v>
      </c>
      <c r="D1103" s="2" t="s">
        <v>2</v>
      </c>
      <c r="E1103">
        <f>_xlfn.IFNA(VLOOKUP(A1103,'duo-out'!A$2:Q$5000,5,FALSE),B1103)</f>
        <v>5</v>
      </c>
      <c r="F1103">
        <v>15461.866833530999</v>
      </c>
      <c r="G1103" s="2" t="s">
        <v>20</v>
      </c>
      <c r="H1103">
        <v>4</v>
      </c>
      <c r="I1103">
        <v>1</v>
      </c>
      <c r="J1103">
        <v>0.5</v>
      </c>
      <c r="K1103">
        <v>0.5</v>
      </c>
      <c r="L1103" s="7">
        <v>3.8131077143999735E-2</v>
      </c>
    </row>
    <row r="1104" spans="1:12">
      <c r="A1104" t="str">
        <f>C1104&amp;"-"&amp;D1104&amp;"-"&amp;G1104&amp;"-"&amp;H1104&amp;"-"&amp;K1104</f>
        <v>21.5-f-X-4-1.5</v>
      </c>
      <c r="B1104">
        <v>5</v>
      </c>
      <c r="C1104">
        <v>21.5</v>
      </c>
      <c r="D1104" s="2" t="s">
        <v>2</v>
      </c>
      <c r="E1104">
        <f>_xlfn.IFNA(VLOOKUP(A1104,'duo-out'!A$2:Q$5000,5,FALSE),B1104)</f>
        <v>5</v>
      </c>
      <c r="F1104">
        <v>15950.825288303</v>
      </c>
      <c r="G1104" s="2" t="s">
        <v>20</v>
      </c>
      <c r="H1104">
        <v>4</v>
      </c>
      <c r="I1104">
        <v>1</v>
      </c>
      <c r="J1104">
        <v>0.5</v>
      </c>
      <c r="K1104">
        <v>1.5</v>
      </c>
      <c r="L1104" s="7">
        <v>1.4623505735569622</v>
      </c>
    </row>
    <row r="1105" spans="1:12">
      <c r="A1105" t="str">
        <f>C1105&amp;"-"&amp;D1105&amp;"-"&amp;G1105&amp;"-"&amp;H1105&amp;"-"&amp;K1105</f>
        <v>21.5-f-A-0-2.5</v>
      </c>
      <c r="B1105">
        <v>251</v>
      </c>
      <c r="C1105">
        <v>21.5</v>
      </c>
      <c r="D1105" s="2" t="s">
        <v>2</v>
      </c>
      <c r="E1105">
        <f>_xlfn.IFNA(VLOOKUP(A1105,'duo-out'!A$2:Q$5000,5,FALSE),B1105)</f>
        <v>251</v>
      </c>
      <c r="F1105">
        <v>29569.123616625875</v>
      </c>
      <c r="G1105" s="2" t="s">
        <v>25</v>
      </c>
      <c r="H1105">
        <v>0</v>
      </c>
      <c r="I1105">
        <v>2</v>
      </c>
      <c r="J1105">
        <v>0.5</v>
      </c>
      <c r="K1105">
        <v>2.5</v>
      </c>
      <c r="L1105" s="7">
        <v>159.38552476302132</v>
      </c>
    </row>
    <row r="1106" spans="1:12">
      <c r="A1106" t="str">
        <f>C1106&amp;"-"&amp;D1106&amp;"-"&amp;G1106&amp;"-"&amp;H1106&amp;"-"&amp;K1106</f>
        <v>21.5-f-A-0-1.5</v>
      </c>
      <c r="B1106">
        <v>251</v>
      </c>
      <c r="C1106">
        <v>21.5</v>
      </c>
      <c r="D1106" s="2" t="s">
        <v>2</v>
      </c>
      <c r="E1106">
        <f>_xlfn.IFNA(VLOOKUP(A1106,'duo-out'!A$2:Q$5000,5,FALSE),B1106)</f>
        <v>251</v>
      </c>
      <c r="F1106">
        <v>30145.828477369887</v>
      </c>
      <c r="G1106" s="2" t="s">
        <v>25</v>
      </c>
      <c r="H1106">
        <v>0</v>
      </c>
      <c r="I1106">
        <v>2</v>
      </c>
      <c r="J1106">
        <v>0.5</v>
      </c>
      <c r="K1106">
        <v>1.5</v>
      </c>
      <c r="L1106" s="7">
        <v>182.05642030260799</v>
      </c>
    </row>
    <row r="1107" spans="1:12">
      <c r="A1107" t="str">
        <f>C1107&amp;"-"&amp;D1107&amp;"-"&amp;G1107&amp;"-"&amp;H1107&amp;"-"&amp;K1107</f>
        <v>21.5-f-B-0-0.5</v>
      </c>
      <c r="B1107">
        <v>51</v>
      </c>
      <c r="C1107">
        <v>21.5</v>
      </c>
      <c r="D1107" s="2" t="s">
        <v>2</v>
      </c>
      <c r="E1107">
        <f>_xlfn.IFNA(VLOOKUP(A1107,'duo-out'!A$2:Q$5000,5,FALSE),B1107)</f>
        <v>51</v>
      </c>
      <c r="F1107">
        <v>31022.066047750999</v>
      </c>
      <c r="G1107" s="2" t="s">
        <v>21</v>
      </c>
      <c r="H1107">
        <v>0</v>
      </c>
      <c r="I1107">
        <v>0</v>
      </c>
      <c r="J1107">
        <v>0.5</v>
      </c>
      <c r="K1107">
        <v>0.5</v>
      </c>
      <c r="L1107" s="7">
        <v>114.86983549970351</v>
      </c>
    </row>
    <row r="1108" spans="1:12">
      <c r="A1108" t="str">
        <f>C1108&amp;"-"&amp;D1108&amp;"-"&amp;G1108&amp;"-"&amp;H1108&amp;"-"&amp;K1108</f>
        <v>21.5-f-A-1-2.5</v>
      </c>
      <c r="B1108">
        <v>252</v>
      </c>
      <c r="C1108">
        <v>21.5</v>
      </c>
      <c r="D1108" s="2" t="s">
        <v>2</v>
      </c>
      <c r="E1108">
        <f>_xlfn.IFNA(VLOOKUP(A1108,'duo-out'!A$2:Q$5000,5,FALSE),B1108)</f>
        <v>252</v>
      </c>
      <c r="F1108">
        <v>31989.411049667498</v>
      </c>
      <c r="G1108" s="2" t="s">
        <v>25</v>
      </c>
      <c r="H1108">
        <v>1</v>
      </c>
      <c r="I1108">
        <v>2</v>
      </c>
      <c r="J1108">
        <v>0.5</v>
      </c>
      <c r="K1108">
        <v>2.5</v>
      </c>
      <c r="L1108" s="7">
        <v>0.96593632892484571</v>
      </c>
    </row>
    <row r="1109" spans="1:12">
      <c r="A1109" t="str">
        <f>C1109&amp;"-"&amp;D1109&amp;"-"&amp;G1109&amp;"-"&amp;H1109&amp;"-"&amp;K1109</f>
        <v>21.5-f-A-1-1.5</v>
      </c>
      <c r="B1109">
        <v>252</v>
      </c>
      <c r="C1109">
        <v>21.5</v>
      </c>
      <c r="D1109" s="2" t="s">
        <v>2</v>
      </c>
      <c r="E1109">
        <f>_xlfn.IFNA(VLOOKUP(A1109,'duo-out'!A$2:Q$5000,5,FALSE),B1109)</f>
        <v>252</v>
      </c>
      <c r="F1109">
        <v>32538.513275786499</v>
      </c>
      <c r="G1109" s="2" t="s">
        <v>25</v>
      </c>
      <c r="H1109">
        <v>1</v>
      </c>
      <c r="I1109">
        <v>2</v>
      </c>
      <c r="J1109">
        <v>0.5</v>
      </c>
      <c r="K1109">
        <v>1.5</v>
      </c>
      <c r="L1109" s="7">
        <v>0.96593632892484571</v>
      </c>
    </row>
    <row r="1110" spans="1:12">
      <c r="A1110" t="str">
        <f>C1110&amp;"-"&amp;D1110&amp;"-"&amp;G1110&amp;"-"&amp;H1110&amp;"-"&amp;K1110</f>
        <v>21.5-f-A-2-2.5</v>
      </c>
      <c r="B1110">
        <v>253</v>
      </c>
      <c r="C1110">
        <v>21.5</v>
      </c>
      <c r="D1110" s="2" t="s">
        <v>2</v>
      </c>
      <c r="E1110">
        <f>_xlfn.IFNA(VLOOKUP(A1110,'duo-out'!A$2:Q$5000,5,FALSE),B1110)</f>
        <v>253</v>
      </c>
      <c r="F1110">
        <v>34181.315379331601</v>
      </c>
      <c r="G1110" s="2" t="s">
        <v>25</v>
      </c>
      <c r="H1110">
        <v>2</v>
      </c>
      <c r="I1110">
        <v>2</v>
      </c>
      <c r="J1110">
        <v>0.5</v>
      </c>
      <c r="K1110">
        <v>2.5</v>
      </c>
      <c r="L1110" s="7">
        <v>0.87282200217602857</v>
      </c>
    </row>
    <row r="1111" spans="1:12">
      <c r="A1111" t="str">
        <f>C1111&amp;"-"&amp;D1111&amp;"-"&amp;G1111&amp;"-"&amp;H1111&amp;"-"&amp;K1111</f>
        <v>21.5-f-A-2-1.5</v>
      </c>
      <c r="B1111">
        <v>253</v>
      </c>
      <c r="C1111">
        <v>21.5</v>
      </c>
      <c r="D1111" s="2" t="s">
        <v>2</v>
      </c>
      <c r="E1111">
        <f>_xlfn.IFNA(VLOOKUP(A1111,'duo-out'!A$2:Q$5000,5,FALSE),B1111)</f>
        <v>253</v>
      </c>
      <c r="F1111">
        <v>34689.579076171241</v>
      </c>
      <c r="G1111" s="2" t="s">
        <v>25</v>
      </c>
      <c r="H1111">
        <v>2</v>
      </c>
      <c r="I1111">
        <v>2</v>
      </c>
      <c r="J1111">
        <v>0.5</v>
      </c>
      <c r="K1111">
        <v>1.5</v>
      </c>
      <c r="L1111" s="7">
        <v>0.87282200217602857</v>
      </c>
    </row>
    <row r="1112" spans="1:12">
      <c r="A1112" t="str">
        <f>C1112&amp;"-"&amp;D1112&amp;"-"&amp;G1112&amp;"-"&amp;H1112&amp;"-"&amp;K1112</f>
        <v>21.5-f-A-3-2.5</v>
      </c>
      <c r="B1112">
        <v>254</v>
      </c>
      <c r="C1112">
        <v>21.5</v>
      </c>
      <c r="D1112" s="2" t="s">
        <v>2</v>
      </c>
      <c r="E1112">
        <f>_xlfn.IFNA(VLOOKUP(A1112,'duo-out'!A$2:Q$5000,5,FALSE),B1112)</f>
        <v>254</v>
      </c>
      <c r="F1112">
        <v>36104.835592529504</v>
      </c>
      <c r="G1112" s="2" t="s">
        <v>25</v>
      </c>
      <c r="H1112">
        <v>3</v>
      </c>
      <c r="I1112">
        <v>2</v>
      </c>
      <c r="J1112">
        <v>0.5</v>
      </c>
      <c r="K1112">
        <v>2.5</v>
      </c>
      <c r="L1112" s="7">
        <v>0.8122523963562357</v>
      </c>
    </row>
    <row r="1113" spans="1:12">
      <c r="A1113" t="str">
        <f>C1113&amp;"-"&amp;D1113&amp;"-"&amp;G1113&amp;"-"&amp;H1113&amp;"-"&amp;K1113</f>
        <v>21.5-f-A-3-1.5</v>
      </c>
      <c r="B1113">
        <v>254</v>
      </c>
      <c r="C1113">
        <v>21.5</v>
      </c>
      <c r="D1113" s="2" t="s">
        <v>2</v>
      </c>
      <c r="E1113">
        <f>_xlfn.IFNA(VLOOKUP(A1113,'duo-out'!A$2:Q$5000,5,FALSE),B1113)</f>
        <v>254</v>
      </c>
      <c r="F1113">
        <v>36576.036306858499</v>
      </c>
      <c r="G1113" s="2" t="s">
        <v>25</v>
      </c>
      <c r="H1113">
        <v>3</v>
      </c>
      <c r="I1113">
        <v>2</v>
      </c>
      <c r="J1113">
        <v>0.5</v>
      </c>
      <c r="K1113">
        <v>1.5</v>
      </c>
      <c r="L1113" s="7">
        <v>0.8122523963562357</v>
      </c>
    </row>
    <row r="1114" spans="1:12">
      <c r="A1114" t="str">
        <f>C1114&amp;"-"&amp;D1114&amp;"-"&amp;G1114&amp;"-"&amp;H1114&amp;"-"&amp;K1114</f>
        <v>21.5-f-A-4-2.5</v>
      </c>
      <c r="B1114">
        <v>255</v>
      </c>
      <c r="C1114">
        <v>21.5</v>
      </c>
      <c r="D1114" s="2" t="s">
        <v>2</v>
      </c>
      <c r="E1114">
        <f>_xlfn.IFNA(VLOOKUP(A1114,'duo-out'!A$2:Q$5000,5,FALSE),B1114)</f>
        <v>255</v>
      </c>
      <c r="F1114">
        <v>37695.042050885</v>
      </c>
      <c r="G1114" s="2" t="s">
        <v>25</v>
      </c>
      <c r="H1114">
        <v>4</v>
      </c>
      <c r="I1114">
        <v>2</v>
      </c>
      <c r="J1114">
        <v>0.5</v>
      </c>
      <c r="K1114">
        <v>2.5</v>
      </c>
      <c r="L1114" s="7">
        <v>0.76818088824663155</v>
      </c>
    </row>
    <row r="1115" spans="1:12">
      <c r="A1115" t="str">
        <f>C1115&amp;"-"&amp;D1115&amp;"-"&amp;G1115&amp;"-"&amp;H1115&amp;"-"&amp;K1115</f>
        <v>21.5-f-A-4-1.5</v>
      </c>
      <c r="B1115">
        <v>255</v>
      </c>
      <c r="C1115">
        <v>21.5</v>
      </c>
      <c r="D1115" s="2" t="s">
        <v>2</v>
      </c>
      <c r="E1115">
        <f>_xlfn.IFNA(VLOOKUP(A1115,'duo-out'!A$2:Q$5000,5,FALSE),B1115)</f>
        <v>255</v>
      </c>
      <c r="F1115">
        <v>38098.323870924003</v>
      </c>
      <c r="G1115" s="2" t="s">
        <v>25</v>
      </c>
      <c r="H1115">
        <v>4</v>
      </c>
      <c r="I1115">
        <v>2</v>
      </c>
      <c r="J1115">
        <v>0.5</v>
      </c>
      <c r="K1115">
        <v>1.5</v>
      </c>
      <c r="L1115" s="7">
        <v>0.76818088824663155</v>
      </c>
    </row>
    <row r="1116" spans="1:12">
      <c r="A1116" t="str">
        <f>C1116&amp;"-"&amp;D1116&amp;"-"&amp;G1116&amp;"-"&amp;H1116&amp;"-"&amp;K1116</f>
        <v>21.5-f-C-0-0.5</v>
      </c>
      <c r="B1116">
        <v>101</v>
      </c>
      <c r="C1116">
        <v>21.5</v>
      </c>
      <c r="D1116" s="2" t="s">
        <v>2</v>
      </c>
      <c r="E1116">
        <f>_xlfn.IFNA(VLOOKUP(A1116,'duo-out'!A$2:Q$5000,5,FALSE),B1116)</f>
        <v>101</v>
      </c>
      <c r="F1116">
        <v>38589.619223215333</v>
      </c>
      <c r="G1116" s="2" t="s">
        <v>22</v>
      </c>
      <c r="H1116">
        <v>0</v>
      </c>
      <c r="I1116">
        <v>0</v>
      </c>
      <c r="J1116">
        <v>0.5</v>
      </c>
      <c r="K1116">
        <v>0.5</v>
      </c>
      <c r="L1116" s="7">
        <v>137.97296614612148</v>
      </c>
    </row>
    <row r="1117" spans="1:12">
      <c r="A1117" t="str">
        <f>C1117&amp;"-"&amp;D1117&amp;"-"&amp;G1117&amp;"-"&amp;H1117&amp;"-"&amp;K1117</f>
        <v>21.5-f-C-1-0.5</v>
      </c>
      <c r="B1117">
        <v>102</v>
      </c>
      <c r="C1117">
        <v>21.5</v>
      </c>
      <c r="D1117" s="2" t="s">
        <v>2</v>
      </c>
      <c r="E1117">
        <f>_xlfn.IFNA(VLOOKUP(A1117,'duo-out'!A$2:Q$5000,5,FALSE),B1117)</f>
        <v>102</v>
      </c>
      <c r="F1117">
        <v>40785.375250099001</v>
      </c>
      <c r="G1117" s="2" t="s">
        <v>22</v>
      </c>
      <c r="H1117">
        <v>1</v>
      </c>
      <c r="I1117">
        <v>0</v>
      </c>
      <c r="J1117">
        <v>0.5</v>
      </c>
      <c r="K1117">
        <v>0.5</v>
      </c>
      <c r="L1117" s="7">
        <v>1.1602097263419568</v>
      </c>
    </row>
    <row r="1118" spans="1:12">
      <c r="A1118" t="str">
        <f>C1118&amp;"-"&amp;D1118&amp;"-"&amp;G1118&amp;"-"&amp;H1118&amp;"-"&amp;K1118</f>
        <v>22.5-e-X-1-0.5</v>
      </c>
      <c r="B1118">
        <v>2</v>
      </c>
      <c r="C1118">
        <v>22.5</v>
      </c>
      <c r="D1118" s="2" t="s">
        <v>1</v>
      </c>
      <c r="E1118">
        <f>_xlfn.IFNA(VLOOKUP(A1118,'duo-out'!A$2:Q$5000,5,FALSE),B1118)</f>
        <v>2</v>
      </c>
      <c r="F1118">
        <v>9284.5341972409988</v>
      </c>
      <c r="G1118" s="2" t="s">
        <v>20</v>
      </c>
      <c r="H1118">
        <v>1</v>
      </c>
      <c r="I1118">
        <v>1</v>
      </c>
      <c r="J1118">
        <v>0.5</v>
      </c>
      <c r="K1118">
        <v>0.5</v>
      </c>
      <c r="L1118" s="7">
        <v>2.4263223583284943</v>
      </c>
    </row>
    <row r="1119" spans="1:12">
      <c r="A1119" t="str">
        <f>C1119&amp;"-"&amp;D1119&amp;"-"&amp;G1119&amp;"-"&amp;H1119&amp;"-"&amp;K1119</f>
        <v>22.5-e-X-1-1.5</v>
      </c>
      <c r="B1119">
        <v>2</v>
      </c>
      <c r="C1119">
        <v>22.5</v>
      </c>
      <c r="D1119" s="2" t="s">
        <v>1</v>
      </c>
      <c r="E1119">
        <f>_xlfn.IFNA(VLOOKUP(A1119,'duo-out'!A$2:Q$5000,5,FALSE),B1119)</f>
        <v>2</v>
      </c>
      <c r="F1119">
        <v>9830.9475264770008</v>
      </c>
      <c r="G1119" s="2" t="s">
        <v>20</v>
      </c>
      <c r="H1119">
        <v>1</v>
      </c>
      <c r="I1119">
        <v>1</v>
      </c>
      <c r="J1119">
        <v>0.5</v>
      </c>
      <c r="K1119">
        <v>1.5</v>
      </c>
      <c r="L1119" s="7">
        <v>2.4263223583284943</v>
      </c>
    </row>
    <row r="1120" spans="1:12">
      <c r="A1120" t="str">
        <f>C1120&amp;"-"&amp;D1120&amp;"-"&amp;G1120&amp;"-"&amp;H1120&amp;"-"&amp;K1120</f>
        <v>22.5-e-X-2-0.5</v>
      </c>
      <c r="B1120">
        <v>3</v>
      </c>
      <c r="C1120">
        <v>22.5</v>
      </c>
      <c r="D1120" s="2" t="s">
        <v>1</v>
      </c>
      <c r="E1120">
        <f>_xlfn.IFNA(VLOOKUP(A1120,'duo-out'!A$2:Q$5000,5,FALSE),B1120)</f>
        <v>3</v>
      </c>
      <c r="F1120">
        <v>11630.012304874999</v>
      </c>
      <c r="G1120" s="2" t="s">
        <v>20</v>
      </c>
      <c r="H1120">
        <v>2</v>
      </c>
      <c r="I1120">
        <v>1</v>
      </c>
      <c r="J1120">
        <v>0.5</v>
      </c>
      <c r="K1120">
        <v>0.5</v>
      </c>
      <c r="L1120" s="7">
        <v>2.1924297443889911</v>
      </c>
    </row>
    <row r="1121" spans="1:12">
      <c r="A1121" t="str">
        <f>C1121&amp;"-"&amp;D1121&amp;"-"&amp;G1121&amp;"-"&amp;H1121&amp;"-"&amp;K1121</f>
        <v>22.5-e-X-2-1.5</v>
      </c>
      <c r="B1121">
        <v>3</v>
      </c>
      <c r="C1121">
        <v>22.5</v>
      </c>
      <c r="D1121" s="2" t="s">
        <v>1</v>
      </c>
      <c r="E1121">
        <f>_xlfn.IFNA(VLOOKUP(A1121,'duo-out'!A$2:Q$5000,5,FALSE),B1121)</f>
        <v>3</v>
      </c>
      <c r="F1121">
        <v>12153.759273959999</v>
      </c>
      <c r="G1121" s="2" t="s">
        <v>20</v>
      </c>
      <c r="H1121">
        <v>2</v>
      </c>
      <c r="I1121">
        <v>1</v>
      </c>
      <c r="J1121">
        <v>0.5</v>
      </c>
      <c r="K1121">
        <v>1.5</v>
      </c>
      <c r="L1121" s="7">
        <v>2.1924297443889911</v>
      </c>
    </row>
    <row r="1122" spans="1:12">
      <c r="A1122" t="str">
        <f>C1122&amp;"-"&amp;D1122&amp;"-"&amp;G1122&amp;"-"&amp;H1122&amp;"-"&amp;K1122</f>
        <v>22.5-e-X-3-0.5</v>
      </c>
      <c r="B1122">
        <v>4</v>
      </c>
      <c r="C1122">
        <v>22.5</v>
      </c>
      <c r="D1122" s="2" t="s">
        <v>1</v>
      </c>
      <c r="E1122">
        <f>_xlfn.IFNA(VLOOKUP(A1122,'duo-out'!A$2:Q$5000,5,FALSE),B1122)</f>
        <v>4</v>
      </c>
      <c r="F1122">
        <v>13852.052008589999</v>
      </c>
      <c r="G1122" s="2" t="s">
        <v>20</v>
      </c>
      <c r="H1122">
        <v>3</v>
      </c>
      <c r="I1122">
        <v>1</v>
      </c>
      <c r="J1122">
        <v>0.5</v>
      </c>
      <c r="K1122">
        <v>0.5</v>
      </c>
      <c r="L1122" s="7">
        <v>2.0402857733683697</v>
      </c>
    </row>
    <row r="1123" spans="1:12">
      <c r="A1123" t="str">
        <f>C1123&amp;"-"&amp;D1123&amp;"-"&amp;G1123&amp;"-"&amp;H1123&amp;"-"&amp;K1123</f>
        <v>22.5-e-X-3-1.5</v>
      </c>
      <c r="B1123">
        <v>4</v>
      </c>
      <c r="C1123">
        <v>22.5</v>
      </c>
      <c r="D1123" s="2" t="s">
        <v>1</v>
      </c>
      <c r="E1123">
        <f>_xlfn.IFNA(VLOOKUP(A1123,'duo-out'!A$2:Q$5000,5,FALSE),B1123)</f>
        <v>4</v>
      </c>
      <c r="F1123">
        <v>14353.124954955998</v>
      </c>
      <c r="G1123" s="2" t="s">
        <v>20</v>
      </c>
      <c r="H1123">
        <v>3</v>
      </c>
      <c r="I1123">
        <v>1</v>
      </c>
      <c r="J1123">
        <v>0.5</v>
      </c>
      <c r="K1123">
        <v>1.5</v>
      </c>
      <c r="L1123" s="7">
        <v>2.0402857733683697</v>
      </c>
    </row>
    <row r="1124" spans="1:12">
      <c r="A1124" t="str">
        <f>C1124&amp;"-"&amp;D1124&amp;"-"&amp;G1124&amp;"-"&amp;H1124&amp;"-"&amp;K1124</f>
        <v>22.5-e-X-4-0.5</v>
      </c>
      <c r="B1124">
        <v>5</v>
      </c>
      <c r="C1124">
        <v>22.5</v>
      </c>
      <c r="D1124" s="2" t="s">
        <v>1</v>
      </c>
      <c r="E1124">
        <f>_xlfn.IFNA(VLOOKUP(A1124,'duo-out'!A$2:Q$5000,5,FALSE),B1124)</f>
        <v>5</v>
      </c>
      <c r="F1124">
        <v>15950.607760217999</v>
      </c>
      <c r="G1124" s="2" t="s">
        <v>20</v>
      </c>
      <c r="H1124">
        <v>4</v>
      </c>
      <c r="I1124">
        <v>1</v>
      </c>
      <c r="J1124">
        <v>0.5</v>
      </c>
      <c r="K1124">
        <v>0.5</v>
      </c>
      <c r="L1124" s="7">
        <v>3.7626927581852591E-2</v>
      </c>
    </row>
    <row r="1125" spans="1:12">
      <c r="A1125" t="str">
        <f>C1125&amp;"-"&amp;D1125&amp;"-"&amp;G1125&amp;"-"&amp;H1125&amp;"-"&amp;K1125</f>
        <v>22.5-e-X-4-1.5</v>
      </c>
      <c r="B1125">
        <v>5</v>
      </c>
      <c r="C1125">
        <v>22.5</v>
      </c>
      <c r="D1125" s="2" t="s">
        <v>1</v>
      </c>
      <c r="E1125">
        <f>_xlfn.IFNA(VLOOKUP(A1125,'duo-out'!A$2:Q$5000,5,FALSE),B1125)</f>
        <v>5</v>
      </c>
      <c r="F1125">
        <v>16428.974486175997</v>
      </c>
      <c r="G1125" s="2" t="s">
        <v>20</v>
      </c>
      <c r="H1125">
        <v>4</v>
      </c>
      <c r="I1125">
        <v>1</v>
      </c>
      <c r="J1125">
        <v>0.5</v>
      </c>
      <c r="K1125">
        <v>1.5</v>
      </c>
      <c r="L1125" s="7">
        <v>1.9295831501316907</v>
      </c>
    </row>
    <row r="1126" spans="1:12">
      <c r="A1126" t="str">
        <f>C1126&amp;"-"&amp;D1126&amp;"-"&amp;G1126&amp;"-"&amp;H1126&amp;"-"&amp;K1126</f>
        <v>22.5-e-A-0-2.5</v>
      </c>
      <c r="B1126">
        <v>251</v>
      </c>
      <c r="C1126">
        <v>22.5</v>
      </c>
      <c r="D1126" s="2" t="s">
        <v>1</v>
      </c>
      <c r="E1126">
        <f>_xlfn.IFNA(VLOOKUP(A1126,'duo-out'!A$2:Q$5000,5,FALSE),B1126)</f>
        <v>251</v>
      </c>
      <c r="F1126">
        <v>30146.406536800499</v>
      </c>
      <c r="G1126" s="2" t="s">
        <v>25</v>
      </c>
      <c r="H1126">
        <v>0</v>
      </c>
      <c r="I1126">
        <v>2</v>
      </c>
      <c r="J1126">
        <v>0.5</v>
      </c>
      <c r="K1126">
        <v>2.5</v>
      </c>
      <c r="L1126" s="7">
        <v>182.05642030260799</v>
      </c>
    </row>
    <row r="1127" spans="1:12">
      <c r="A1127" t="str">
        <f>C1127&amp;"-"&amp;D1127&amp;"-"&amp;G1127&amp;"-"&amp;H1127&amp;"-"&amp;K1127</f>
        <v>22.5-e-A-0-1.5</v>
      </c>
      <c r="B1127">
        <v>251</v>
      </c>
      <c r="C1127">
        <v>22.5</v>
      </c>
      <c r="D1127" s="2" t="s">
        <v>1</v>
      </c>
      <c r="E1127">
        <f>_xlfn.IFNA(VLOOKUP(A1127,'duo-out'!A$2:Q$5000,5,FALSE),B1127)</f>
        <v>251</v>
      </c>
      <c r="F1127">
        <v>30743.307796679888</v>
      </c>
      <c r="G1127" s="2" t="s">
        <v>25</v>
      </c>
      <c r="H1127">
        <v>0</v>
      </c>
      <c r="I1127">
        <v>2</v>
      </c>
      <c r="J1127">
        <v>0.5</v>
      </c>
      <c r="K1127">
        <v>1.5</v>
      </c>
      <c r="L1127" s="7">
        <v>157.55513242220408</v>
      </c>
    </row>
    <row r="1128" spans="1:12">
      <c r="A1128" t="str">
        <f>C1128&amp;"-"&amp;D1128&amp;"-"&amp;G1128&amp;"-"&amp;H1128&amp;"-"&amp;K1128</f>
        <v>22.5-e-A-1-2.5</v>
      </c>
      <c r="B1128">
        <v>252</v>
      </c>
      <c r="C1128">
        <v>22.5</v>
      </c>
      <c r="D1128" s="2" t="s">
        <v>1</v>
      </c>
      <c r="E1128">
        <f>_xlfn.IFNA(VLOOKUP(A1128,'duo-out'!A$2:Q$5000,5,FALSE),B1128)</f>
        <v>252</v>
      </c>
      <c r="F1128">
        <v>32534.821777888497</v>
      </c>
      <c r="G1128" s="2" t="s">
        <v>25</v>
      </c>
      <c r="H1128">
        <v>1</v>
      </c>
      <c r="I1128">
        <v>2</v>
      </c>
      <c r="J1128">
        <v>0.5</v>
      </c>
      <c r="K1128">
        <v>2.5</v>
      </c>
      <c r="L1128" s="7">
        <v>0.96593632892484571</v>
      </c>
    </row>
    <row r="1129" spans="1:12">
      <c r="A1129" t="str">
        <f>C1129&amp;"-"&amp;D1129&amp;"-"&amp;G1129&amp;"-"&amp;H1129&amp;"-"&amp;K1129</f>
        <v>22.5-e-A-1-1.5</v>
      </c>
      <c r="B1129">
        <v>252</v>
      </c>
      <c r="C1129">
        <v>22.5</v>
      </c>
      <c r="D1129" s="2" t="s">
        <v>1</v>
      </c>
      <c r="E1129">
        <f>_xlfn.IFNA(VLOOKUP(A1129,'duo-out'!A$2:Q$5000,5,FALSE),B1129)</f>
        <v>252</v>
      </c>
      <c r="F1129">
        <v>33097.957390915333</v>
      </c>
      <c r="G1129" s="2" t="s">
        <v>25</v>
      </c>
      <c r="H1129">
        <v>1</v>
      </c>
      <c r="I1129">
        <v>2</v>
      </c>
      <c r="J1129">
        <v>0.5</v>
      </c>
      <c r="K1129">
        <v>1.5</v>
      </c>
      <c r="L1129" s="7">
        <v>0.47471527352296977</v>
      </c>
    </row>
    <row r="1130" spans="1:12">
      <c r="A1130" t="str">
        <f>C1130&amp;"-"&amp;D1130&amp;"-"&amp;G1130&amp;"-"&amp;H1130&amp;"-"&amp;K1130</f>
        <v>22.5-e-A-2-2.5</v>
      </c>
      <c r="B1130">
        <v>253</v>
      </c>
      <c r="C1130">
        <v>22.5</v>
      </c>
      <c r="D1130" s="2" t="s">
        <v>1</v>
      </c>
      <c r="E1130">
        <f>_xlfn.IFNA(VLOOKUP(A1130,'duo-out'!A$2:Q$5000,5,FALSE),B1130)</f>
        <v>253</v>
      </c>
      <c r="F1130">
        <v>34689.982138726336</v>
      </c>
      <c r="G1130" s="2" t="s">
        <v>25</v>
      </c>
      <c r="H1130">
        <v>2</v>
      </c>
      <c r="I1130">
        <v>2</v>
      </c>
      <c r="J1130">
        <v>0.5</v>
      </c>
      <c r="K1130">
        <v>2.5</v>
      </c>
      <c r="L1130" s="7">
        <v>0.87282200217602857</v>
      </c>
    </row>
    <row r="1131" spans="1:12">
      <c r="A1131" t="str">
        <f>C1131&amp;"-"&amp;D1131&amp;"-"&amp;G1131&amp;"-"&amp;H1131&amp;"-"&amp;K1131</f>
        <v>22.5-e-A-2-1.5</v>
      </c>
      <c r="B1131">
        <v>253</v>
      </c>
      <c r="C1131">
        <v>22.5</v>
      </c>
      <c r="D1131" s="2" t="s">
        <v>1</v>
      </c>
      <c r="E1131">
        <f>_xlfn.IFNA(VLOOKUP(A1131,'duo-out'!A$2:Q$5000,5,FALSE),B1131)</f>
        <v>253</v>
      </c>
      <c r="F1131">
        <v>35213.829272791001</v>
      </c>
      <c r="G1131" s="2" t="s">
        <v>25</v>
      </c>
      <c r="H1131">
        <v>2</v>
      </c>
      <c r="I1131">
        <v>2</v>
      </c>
      <c r="J1131">
        <v>0.5</v>
      </c>
      <c r="K1131">
        <v>1.5</v>
      </c>
      <c r="L1131" s="7">
        <v>1.3833296494790666</v>
      </c>
    </row>
    <row r="1132" spans="1:12">
      <c r="A1132" t="str">
        <f>C1132&amp;"-"&amp;D1132&amp;"-"&amp;G1132&amp;"-"&amp;H1132&amp;"-"&amp;K1132</f>
        <v>22.5-e-A-3-2.5</v>
      </c>
      <c r="B1132">
        <v>254</v>
      </c>
      <c r="C1132">
        <v>22.5</v>
      </c>
      <c r="D1132" s="2" t="s">
        <v>1</v>
      </c>
      <c r="E1132">
        <f>_xlfn.IFNA(VLOOKUP(A1132,'duo-out'!A$2:Q$5000,5,FALSE),B1132)</f>
        <v>254</v>
      </c>
      <c r="F1132">
        <v>36568.646346527501</v>
      </c>
      <c r="G1132" s="2" t="s">
        <v>25</v>
      </c>
      <c r="H1132">
        <v>3</v>
      </c>
      <c r="I1132">
        <v>2</v>
      </c>
      <c r="J1132">
        <v>0.5</v>
      </c>
      <c r="K1132">
        <v>2.5</v>
      </c>
      <c r="L1132" s="7">
        <v>0.8122523963562357</v>
      </c>
    </row>
    <row r="1133" spans="1:12">
      <c r="A1133" t="str">
        <f>C1133&amp;"-"&amp;D1133&amp;"-"&amp;G1133&amp;"-"&amp;H1133&amp;"-"&amp;K1133</f>
        <v>22.5-e-A-3-1.5</v>
      </c>
      <c r="B1133">
        <v>254</v>
      </c>
      <c r="C1133">
        <v>22.5</v>
      </c>
      <c r="D1133" s="2" t="s">
        <v>1</v>
      </c>
      <c r="E1133">
        <f>_xlfn.IFNA(VLOOKUP(A1133,'duo-out'!A$2:Q$5000,5,FALSE),B1133)</f>
        <v>254</v>
      </c>
      <c r="F1133">
        <v>37044.399276552002</v>
      </c>
      <c r="G1133" s="2" t="s">
        <v>25</v>
      </c>
      <c r="H1133">
        <v>3</v>
      </c>
      <c r="I1133">
        <v>2</v>
      </c>
      <c r="J1133">
        <v>0.5</v>
      </c>
      <c r="K1133">
        <v>1.5</v>
      </c>
      <c r="L1133" s="7">
        <v>0.8122523963562357</v>
      </c>
    </row>
    <row r="1134" spans="1:12">
      <c r="A1134" t="str">
        <f>C1134&amp;"-"&amp;D1134&amp;"-"&amp;G1134&amp;"-"&amp;H1134&amp;"-"&amp;K1134</f>
        <v>22.5-e-A-4-2.5</v>
      </c>
      <c r="B1134">
        <v>255</v>
      </c>
      <c r="C1134">
        <v>22.5</v>
      </c>
      <c r="D1134" s="2" t="s">
        <v>1</v>
      </c>
      <c r="E1134">
        <f>_xlfn.IFNA(VLOOKUP(A1134,'duo-out'!A$2:Q$5000,5,FALSE),B1134)</f>
        <v>255</v>
      </c>
      <c r="F1134">
        <v>38098.665123810999</v>
      </c>
      <c r="G1134" s="2" t="s">
        <v>25</v>
      </c>
      <c r="H1134">
        <v>4</v>
      </c>
      <c r="I1134">
        <v>2</v>
      </c>
      <c r="J1134">
        <v>0.5</v>
      </c>
      <c r="K1134">
        <v>2.5</v>
      </c>
      <c r="L1134" s="7">
        <v>0.76818088824663155</v>
      </c>
    </row>
    <row r="1135" spans="1:12">
      <c r="A1135" t="str">
        <f>C1135&amp;"-"&amp;D1135&amp;"-"&amp;G1135&amp;"-"&amp;H1135&amp;"-"&amp;K1135</f>
        <v>22.5-e-C-0-0.5</v>
      </c>
      <c r="B1135">
        <v>101</v>
      </c>
      <c r="C1135">
        <v>22.5</v>
      </c>
      <c r="D1135" s="2" t="s">
        <v>1</v>
      </c>
      <c r="E1135">
        <f>_xlfn.IFNA(VLOOKUP(A1135,'duo-out'!A$2:Q$5000,5,FALSE),B1135)</f>
        <v>101</v>
      </c>
      <c r="F1135">
        <v>38590.272549300505</v>
      </c>
      <c r="G1135" s="2" t="s">
        <v>22</v>
      </c>
      <c r="H1135">
        <v>0</v>
      </c>
      <c r="I1135">
        <v>0</v>
      </c>
      <c r="J1135">
        <v>0.5</v>
      </c>
      <c r="K1135">
        <v>0.5</v>
      </c>
      <c r="L1135" s="7">
        <v>182.05642030260799</v>
      </c>
    </row>
    <row r="1136" spans="1:12">
      <c r="A1136" t="str">
        <f>C1136&amp;"-"&amp;D1136&amp;"-"&amp;G1136&amp;"-"&amp;H1136&amp;"-"&amp;K1136</f>
        <v>22.5-e-C-1-0.5</v>
      </c>
      <c r="B1136">
        <v>102</v>
      </c>
      <c r="C1136">
        <v>22.5</v>
      </c>
      <c r="D1136" s="2" t="s">
        <v>1</v>
      </c>
      <c r="E1136">
        <f>_xlfn.IFNA(VLOOKUP(A1136,'duo-out'!A$2:Q$5000,5,FALSE),B1136)</f>
        <v>102</v>
      </c>
      <c r="F1136">
        <v>40786.138304874999</v>
      </c>
      <c r="G1136" s="2" t="s">
        <v>22</v>
      </c>
      <c r="H1136">
        <v>1</v>
      </c>
      <c r="I1136">
        <v>0</v>
      </c>
      <c r="J1136">
        <v>0.5</v>
      </c>
      <c r="K1136">
        <v>0.5</v>
      </c>
      <c r="L1136" s="7">
        <v>1.1602097263419568</v>
      </c>
    </row>
    <row r="1137" spans="1:12">
      <c r="A1137" t="str">
        <f>C1137&amp;"-"&amp;D1137&amp;"-"&amp;G1137&amp;"-"&amp;H1137&amp;"-"&amp;K1137</f>
        <v>22.5-f-X-1-0.5</v>
      </c>
      <c r="B1137">
        <v>2</v>
      </c>
      <c r="C1137">
        <v>22.5</v>
      </c>
      <c r="D1137" s="2" t="s">
        <v>2</v>
      </c>
      <c r="E1137">
        <f>_xlfn.IFNA(VLOOKUP(A1137,'duo-out'!A$2:Q$5000,5,FALSE),B1137)</f>
        <v>2</v>
      </c>
      <c r="F1137">
        <v>9269.4315779480003</v>
      </c>
      <c r="G1137" s="2" t="s">
        <v>20</v>
      </c>
      <c r="H1137">
        <v>1</v>
      </c>
      <c r="I1137">
        <v>1</v>
      </c>
      <c r="J1137">
        <v>0.5</v>
      </c>
      <c r="K1137">
        <v>0.5</v>
      </c>
      <c r="L1137" s="7">
        <v>2.4263223583284943</v>
      </c>
    </row>
    <row r="1138" spans="1:12">
      <c r="A1138" t="str">
        <f>C1138&amp;"-"&amp;D1138&amp;"-"&amp;G1138&amp;"-"&amp;H1138&amp;"-"&amp;K1138</f>
        <v>22.5-f-X-1-1.5</v>
      </c>
      <c r="B1138">
        <v>2</v>
      </c>
      <c r="C1138">
        <v>22.5</v>
      </c>
      <c r="D1138" s="2" t="s">
        <v>2</v>
      </c>
      <c r="E1138">
        <f>_xlfn.IFNA(VLOOKUP(A1138,'duo-out'!A$2:Q$5000,5,FALSE),B1138)</f>
        <v>2</v>
      </c>
      <c r="F1138">
        <v>9847.786070948001</v>
      </c>
      <c r="G1138" s="2" t="s">
        <v>20</v>
      </c>
      <c r="H1138">
        <v>1</v>
      </c>
      <c r="I1138">
        <v>1</v>
      </c>
      <c r="J1138">
        <v>0.5</v>
      </c>
      <c r="K1138">
        <v>1.5</v>
      </c>
      <c r="L1138" s="7">
        <v>2.4263223583284943</v>
      </c>
    </row>
    <row r="1139" spans="1:12">
      <c r="A1139" t="str">
        <f>C1139&amp;"-"&amp;D1139&amp;"-"&amp;G1139&amp;"-"&amp;H1139&amp;"-"&amp;K1139</f>
        <v>22.5-f-X-2-0.5</v>
      </c>
      <c r="B1139">
        <v>3</v>
      </c>
      <c r="C1139">
        <v>22.5</v>
      </c>
      <c r="D1139" s="2" t="s">
        <v>2</v>
      </c>
      <c r="E1139">
        <f>_xlfn.IFNA(VLOOKUP(A1139,'duo-out'!A$2:Q$5000,5,FALSE),B1139)</f>
        <v>3</v>
      </c>
      <c r="F1139">
        <v>11615.522526919998</v>
      </c>
      <c r="G1139" s="2" t="s">
        <v>20</v>
      </c>
      <c r="H1139">
        <v>2</v>
      </c>
      <c r="I1139">
        <v>1</v>
      </c>
      <c r="J1139">
        <v>0.5</v>
      </c>
      <c r="K1139">
        <v>0.5</v>
      </c>
      <c r="L1139" s="7">
        <v>2.1924297443889911</v>
      </c>
    </row>
    <row r="1140" spans="1:12">
      <c r="A1140" t="str">
        <f>C1140&amp;"-"&amp;D1140&amp;"-"&amp;G1140&amp;"-"&amp;H1140&amp;"-"&amp;K1140</f>
        <v>22.5-f-X-2-1.5</v>
      </c>
      <c r="B1140">
        <v>3</v>
      </c>
      <c r="C1140">
        <v>22.5</v>
      </c>
      <c r="D1140" s="2" t="s">
        <v>2</v>
      </c>
      <c r="E1140">
        <f>_xlfn.IFNA(VLOOKUP(A1140,'duo-out'!A$2:Q$5000,5,FALSE),B1140)</f>
        <v>3</v>
      </c>
      <c r="F1140">
        <v>12169.915316326</v>
      </c>
      <c r="G1140" s="2" t="s">
        <v>20</v>
      </c>
      <c r="H1140">
        <v>2</v>
      </c>
      <c r="I1140">
        <v>1</v>
      </c>
      <c r="J1140">
        <v>0.5</v>
      </c>
      <c r="K1140">
        <v>1.5</v>
      </c>
      <c r="L1140" s="7">
        <v>2.1924297443889911</v>
      </c>
    </row>
    <row r="1141" spans="1:12">
      <c r="A1141" t="str">
        <f>C1141&amp;"-"&amp;D1141&amp;"-"&amp;G1141&amp;"-"&amp;H1141&amp;"-"&amp;K1141</f>
        <v>22.5-f-X-3-0.5</v>
      </c>
      <c r="B1141">
        <v>4</v>
      </c>
      <c r="C1141">
        <v>22.5</v>
      </c>
      <c r="D1141" s="2" t="s">
        <v>2</v>
      </c>
      <c r="E1141">
        <f>_xlfn.IFNA(VLOOKUP(A1141,'duo-out'!A$2:Q$5000,5,FALSE),B1141)</f>
        <v>4</v>
      </c>
      <c r="F1141">
        <v>13838.140425223</v>
      </c>
      <c r="G1141" s="2" t="s">
        <v>20</v>
      </c>
      <c r="H1141">
        <v>3</v>
      </c>
      <c r="I1141">
        <v>1</v>
      </c>
      <c r="J1141">
        <v>0.5</v>
      </c>
      <c r="K1141">
        <v>0.5</v>
      </c>
      <c r="L1141" s="7">
        <v>2.0402857733683697</v>
      </c>
    </row>
    <row r="1142" spans="1:12">
      <c r="A1142" t="str">
        <f>C1142&amp;"-"&amp;D1142&amp;"-"&amp;G1142&amp;"-"&amp;H1142&amp;"-"&amp;K1142</f>
        <v>22.5-f-X-3-1.5</v>
      </c>
      <c r="B1142">
        <v>4</v>
      </c>
      <c r="C1142">
        <v>22.5</v>
      </c>
      <c r="D1142" s="2" t="s">
        <v>2</v>
      </c>
      <c r="E1142">
        <f>_xlfn.IFNA(VLOOKUP(A1142,'duo-out'!A$2:Q$5000,5,FALSE),B1142)</f>
        <v>4</v>
      </c>
      <c r="F1142">
        <v>14368.676127540999</v>
      </c>
      <c r="G1142" s="2" t="s">
        <v>20</v>
      </c>
      <c r="H1142">
        <v>3</v>
      </c>
      <c r="I1142">
        <v>1</v>
      </c>
      <c r="J1142">
        <v>0.5</v>
      </c>
      <c r="K1142">
        <v>1.5</v>
      </c>
      <c r="L1142" s="7">
        <v>2.0402857733683697</v>
      </c>
    </row>
    <row r="1143" spans="1:12">
      <c r="A1143" t="str">
        <f>C1143&amp;"-"&amp;D1143&amp;"-"&amp;G1143&amp;"-"&amp;H1143&amp;"-"&amp;K1143</f>
        <v>22.5-f-X-4-0.5</v>
      </c>
      <c r="B1143">
        <v>5</v>
      </c>
      <c r="C1143">
        <v>22.5</v>
      </c>
      <c r="D1143" s="2" t="s">
        <v>2</v>
      </c>
      <c r="E1143">
        <f>_xlfn.IFNA(VLOOKUP(A1143,'duo-out'!A$2:Q$5000,5,FALSE),B1143)</f>
        <v>5</v>
      </c>
      <c r="F1143">
        <v>15937.335123810999</v>
      </c>
      <c r="G1143" s="2" t="s">
        <v>20</v>
      </c>
      <c r="H1143">
        <v>4</v>
      </c>
      <c r="I1143">
        <v>1</v>
      </c>
      <c r="J1143">
        <v>0.5</v>
      </c>
      <c r="K1143">
        <v>0.5</v>
      </c>
      <c r="L1143" s="7">
        <v>1.9295831501316907</v>
      </c>
    </row>
    <row r="1144" spans="1:12">
      <c r="A1144" t="str">
        <f>C1144&amp;"-"&amp;D1144&amp;"-"&amp;G1144&amp;"-"&amp;H1144&amp;"-"&amp;K1144</f>
        <v>22.5-f-X-4-1.5</v>
      </c>
      <c r="B1144">
        <v>5</v>
      </c>
      <c r="C1144">
        <v>22.5</v>
      </c>
      <c r="D1144" s="2" t="s">
        <v>2</v>
      </c>
      <c r="E1144">
        <f>_xlfn.IFNA(VLOOKUP(A1144,'duo-out'!A$2:Q$5000,5,FALSE),B1144)</f>
        <v>5</v>
      </c>
      <c r="F1144">
        <v>16443.815107914001</v>
      </c>
      <c r="G1144" s="2" t="s">
        <v>20</v>
      </c>
      <c r="H1144">
        <v>4</v>
      </c>
      <c r="I1144">
        <v>1</v>
      </c>
      <c r="J1144">
        <v>0.5</v>
      </c>
      <c r="K1144">
        <v>1.5</v>
      </c>
      <c r="L1144" s="7">
        <v>1.9295831501316907</v>
      </c>
    </row>
    <row r="1145" spans="1:12">
      <c r="A1145" t="str">
        <f>C1145&amp;"-"&amp;D1145&amp;"-"&amp;G1145&amp;"-"&amp;H1145&amp;"-"&amp;K1145</f>
        <v>22.5-f-A-0-2.5</v>
      </c>
      <c r="B1145">
        <v>251</v>
      </c>
      <c r="C1145">
        <v>22.5</v>
      </c>
      <c r="D1145" s="2" t="s">
        <v>2</v>
      </c>
      <c r="E1145">
        <f>_xlfn.IFNA(VLOOKUP(A1145,'duo-out'!A$2:Q$5000,5,FALSE),B1145)</f>
        <v>251</v>
      </c>
      <c r="F1145">
        <v>30146.425197327626</v>
      </c>
      <c r="G1145" s="2" t="s">
        <v>25</v>
      </c>
      <c r="H1145">
        <v>0</v>
      </c>
      <c r="I1145">
        <v>2</v>
      </c>
      <c r="J1145">
        <v>0.5</v>
      </c>
      <c r="K1145">
        <v>2.5</v>
      </c>
      <c r="L1145" s="7">
        <v>169.05043902159039</v>
      </c>
    </row>
    <row r="1146" spans="1:12">
      <c r="A1146" t="str">
        <f>C1146&amp;"-"&amp;D1146&amp;"-"&amp;G1146&amp;"-"&amp;H1146&amp;"-"&amp;K1146</f>
        <v>22.5-f-A-0-1.5</v>
      </c>
      <c r="B1146">
        <v>251</v>
      </c>
      <c r="C1146">
        <v>22.5</v>
      </c>
      <c r="D1146" s="2" t="s">
        <v>2</v>
      </c>
      <c r="E1146">
        <f>_xlfn.IFNA(VLOOKUP(A1146,'duo-out'!A$2:Q$5000,5,FALSE),B1146)</f>
        <v>251</v>
      </c>
      <c r="F1146">
        <v>30743.321404356124</v>
      </c>
      <c r="G1146" s="2" t="s">
        <v>25</v>
      </c>
      <c r="H1146">
        <v>0</v>
      </c>
      <c r="I1146">
        <v>2</v>
      </c>
      <c r="J1146">
        <v>0.5</v>
      </c>
      <c r="K1146">
        <v>1.5</v>
      </c>
      <c r="L1146" s="7">
        <v>182.05642030260799</v>
      </c>
    </row>
    <row r="1147" spans="1:12">
      <c r="A1147" t="str">
        <f>C1147&amp;"-"&amp;D1147&amp;"-"&amp;G1147&amp;"-"&amp;H1147&amp;"-"&amp;K1147</f>
        <v>22.5-f-B-0-0.5</v>
      </c>
      <c r="B1147">
        <v>51</v>
      </c>
      <c r="C1147">
        <v>22.5</v>
      </c>
      <c r="D1147" s="2" t="s">
        <v>2</v>
      </c>
      <c r="E1147">
        <f>_xlfn.IFNA(VLOOKUP(A1147,'duo-out'!A$2:Q$5000,5,FALSE),B1147)</f>
        <v>51</v>
      </c>
      <c r="F1147">
        <v>31460.459577948001</v>
      </c>
      <c r="G1147" s="2" t="s">
        <v>21</v>
      </c>
      <c r="H1147">
        <v>0</v>
      </c>
      <c r="I1147">
        <v>0</v>
      </c>
      <c r="J1147">
        <v>0.5</v>
      </c>
      <c r="K1147">
        <v>0.5</v>
      </c>
      <c r="L1147" s="7">
        <v>114.86983549970351</v>
      </c>
    </row>
    <row r="1148" spans="1:12">
      <c r="A1148" t="str">
        <f>C1148&amp;"-"&amp;D1148&amp;"-"&amp;G1148&amp;"-"&amp;H1148&amp;"-"&amp;K1148</f>
        <v>22.5-f-A-1-2.5</v>
      </c>
      <c r="B1148">
        <v>252</v>
      </c>
      <c r="C1148">
        <v>22.5</v>
      </c>
      <c r="D1148" s="2" t="s">
        <v>2</v>
      </c>
      <c r="E1148">
        <f>_xlfn.IFNA(VLOOKUP(A1148,'duo-out'!A$2:Q$5000,5,FALSE),B1148)</f>
        <v>252</v>
      </c>
      <c r="F1148">
        <v>32534.675675415499</v>
      </c>
      <c r="G1148" s="2" t="s">
        <v>25</v>
      </c>
      <c r="H1148">
        <v>1</v>
      </c>
      <c r="I1148">
        <v>2</v>
      </c>
      <c r="J1148">
        <v>0.5</v>
      </c>
      <c r="K1148">
        <v>2.5</v>
      </c>
      <c r="L1148" s="7">
        <v>0.96593632892484571</v>
      </c>
    </row>
    <row r="1149" spans="1:12">
      <c r="A1149" t="str">
        <f>C1149&amp;"-"&amp;D1149&amp;"-"&amp;G1149&amp;"-"&amp;H1149&amp;"-"&amp;K1149</f>
        <v>22.5-f-A-1-1.5</v>
      </c>
      <c r="B1149">
        <v>252</v>
      </c>
      <c r="C1149">
        <v>22.5</v>
      </c>
      <c r="D1149" s="2" t="s">
        <v>2</v>
      </c>
      <c r="E1149">
        <f>_xlfn.IFNA(VLOOKUP(A1149,'duo-out'!A$2:Q$5000,5,FALSE),B1149)</f>
        <v>252</v>
      </c>
      <c r="F1149">
        <v>33102.402827279991</v>
      </c>
      <c r="G1149" s="2" t="s">
        <v>25</v>
      </c>
      <c r="H1149">
        <v>1</v>
      </c>
      <c r="I1149">
        <v>2</v>
      </c>
      <c r="J1149">
        <v>0.5</v>
      </c>
      <c r="K1149">
        <v>1.5</v>
      </c>
      <c r="L1149" s="7">
        <v>0.96593632892484571</v>
      </c>
    </row>
    <row r="1150" spans="1:12">
      <c r="A1150" t="str">
        <f>C1150&amp;"-"&amp;D1150&amp;"-"&amp;G1150&amp;"-"&amp;H1150&amp;"-"&amp;K1150</f>
        <v>22.5-f-A-2-1.5</v>
      </c>
      <c r="B1150">
        <v>253</v>
      </c>
      <c r="C1150">
        <v>22.5</v>
      </c>
      <c r="D1150" s="2" t="s">
        <v>2</v>
      </c>
      <c r="E1150">
        <f>_xlfn.IFNA(VLOOKUP(A1150,'duo-out'!A$2:Q$5000,5,FALSE),B1150)</f>
        <v>253</v>
      </c>
      <c r="F1150">
        <v>35216.820338277328</v>
      </c>
      <c r="G1150" s="2" t="s">
        <v>25</v>
      </c>
      <c r="H1150">
        <v>2</v>
      </c>
      <c r="I1150">
        <v>2</v>
      </c>
      <c r="J1150">
        <v>0.5</v>
      </c>
      <c r="K1150">
        <v>1.5</v>
      </c>
      <c r="L1150" s="7">
        <v>0.87282200217602857</v>
      </c>
    </row>
    <row r="1151" spans="1:12">
      <c r="A1151" t="str">
        <f>C1151&amp;"-"&amp;D1151&amp;"-"&amp;G1151&amp;"-"&amp;H1151&amp;"-"&amp;K1151</f>
        <v>22.5-f-A-3-2.5</v>
      </c>
      <c r="B1151">
        <v>254</v>
      </c>
      <c r="C1151">
        <v>22.5</v>
      </c>
      <c r="D1151" s="2" t="s">
        <v>2</v>
      </c>
      <c r="E1151">
        <f>_xlfn.IFNA(VLOOKUP(A1151,'duo-out'!A$2:Q$5000,5,FALSE),B1151)</f>
        <v>254</v>
      </c>
      <c r="F1151">
        <v>36568.579820891493</v>
      </c>
      <c r="G1151" s="2" t="s">
        <v>25</v>
      </c>
      <c r="H1151">
        <v>3</v>
      </c>
      <c r="I1151">
        <v>2</v>
      </c>
      <c r="J1151">
        <v>0.5</v>
      </c>
      <c r="K1151">
        <v>2.5</v>
      </c>
      <c r="L1151" s="7">
        <v>0.8122523963562357</v>
      </c>
    </row>
    <row r="1152" spans="1:12">
      <c r="A1152" t="str">
        <f>C1152&amp;"-"&amp;D1152&amp;"-"&amp;G1152&amp;"-"&amp;H1152&amp;"-"&amp;K1152</f>
        <v>22.5-f-A-3-1.5</v>
      </c>
      <c r="B1152">
        <v>254</v>
      </c>
      <c r="C1152">
        <v>22.5</v>
      </c>
      <c r="D1152" s="2" t="s">
        <v>2</v>
      </c>
      <c r="E1152">
        <f>_xlfn.IFNA(VLOOKUP(A1152,'duo-out'!A$2:Q$5000,5,FALSE),B1152)</f>
        <v>254</v>
      </c>
      <c r="F1152">
        <v>37044.122133901001</v>
      </c>
      <c r="G1152" s="2" t="s">
        <v>25</v>
      </c>
      <c r="H1152">
        <v>3</v>
      </c>
      <c r="I1152">
        <v>2</v>
      </c>
      <c r="J1152">
        <v>0.5</v>
      </c>
      <c r="K1152">
        <v>1.5</v>
      </c>
      <c r="L1152" s="7">
        <v>0.8122523963562357</v>
      </c>
    </row>
    <row r="1153" spans="1:12">
      <c r="A1153" t="str">
        <f>C1153&amp;"-"&amp;D1153&amp;"-"&amp;G1153&amp;"-"&amp;H1153&amp;"-"&amp;K1153</f>
        <v>22.5-f-A-4-1.5</v>
      </c>
      <c r="B1153">
        <v>255</v>
      </c>
      <c r="C1153">
        <v>22.5</v>
      </c>
      <c r="D1153" s="2" t="s">
        <v>2</v>
      </c>
      <c r="E1153">
        <f>_xlfn.IFNA(VLOOKUP(A1153,'duo-out'!A$2:Q$5000,5,FALSE),B1153)</f>
        <v>255</v>
      </c>
      <c r="F1153">
        <v>38507.444486175998</v>
      </c>
      <c r="G1153" s="2" t="s">
        <v>25</v>
      </c>
      <c r="H1153">
        <v>4</v>
      </c>
      <c r="I1153">
        <v>2</v>
      </c>
      <c r="J1153">
        <v>0.5</v>
      </c>
      <c r="K1153">
        <v>1.5</v>
      </c>
      <c r="L1153" s="7">
        <v>0.76818088824663155</v>
      </c>
    </row>
    <row r="1154" spans="1:12">
      <c r="A1154" t="str">
        <f>C1154&amp;"-"&amp;D1154&amp;"-"&amp;G1154&amp;"-"&amp;H1154&amp;"-"&amp;K1154</f>
        <v>22.5-f-C-0-0.5</v>
      </c>
      <c r="B1154">
        <v>101</v>
      </c>
      <c r="C1154">
        <v>22.5</v>
      </c>
      <c r="D1154" s="2" t="s">
        <v>2</v>
      </c>
      <c r="E1154">
        <f>_xlfn.IFNA(VLOOKUP(A1154,'duo-out'!A$2:Q$5000,5,FALSE),B1154)</f>
        <v>101</v>
      </c>
      <c r="F1154">
        <v>39169.828774048248</v>
      </c>
      <c r="G1154" s="2" t="s">
        <v>22</v>
      </c>
      <c r="H1154">
        <v>0</v>
      </c>
      <c r="I1154">
        <v>0</v>
      </c>
      <c r="J1154">
        <v>0.5</v>
      </c>
      <c r="K1154">
        <v>0.5</v>
      </c>
      <c r="L1154" s="7">
        <v>182.05642030260799</v>
      </c>
    </row>
    <row r="1155" spans="1:12">
      <c r="A1155" t="str">
        <f>C1155&amp;"-"&amp;D1155&amp;"-"&amp;G1155&amp;"-"&amp;H1155&amp;"-"&amp;K1155</f>
        <v>22.5-f-C-1-0.5</v>
      </c>
      <c r="B1155">
        <v>102</v>
      </c>
      <c r="C1155">
        <v>22.5</v>
      </c>
      <c r="D1155" s="2" t="s">
        <v>2</v>
      </c>
      <c r="E1155">
        <f>_xlfn.IFNA(VLOOKUP(A1155,'duo-out'!A$2:Q$5000,5,FALSE),B1155)</f>
        <v>102</v>
      </c>
      <c r="F1155">
        <v>41320.789316326001</v>
      </c>
      <c r="G1155" s="2" t="s">
        <v>22</v>
      </c>
      <c r="H1155">
        <v>1</v>
      </c>
      <c r="I1155">
        <v>0</v>
      </c>
      <c r="J1155">
        <v>0.5</v>
      </c>
      <c r="K1155">
        <v>0.5</v>
      </c>
      <c r="L1155" s="7">
        <v>1.1602097263419568</v>
      </c>
    </row>
    <row r="1156" spans="1:12">
      <c r="A1156" t="str">
        <f>C1156&amp;"-"&amp;D1156&amp;"-"&amp;G1156&amp;"-"&amp;H1156&amp;"-"&amp;K1156</f>
        <v>23.5-e-X-1-0.5</v>
      </c>
      <c r="B1156">
        <v>2</v>
      </c>
      <c r="C1156">
        <v>23.5</v>
      </c>
      <c r="D1156" s="2" t="s">
        <v>1</v>
      </c>
      <c r="E1156">
        <f>_xlfn.IFNA(VLOOKUP(A1156,'duo-out'!A$2:Q$5000,5,FALSE),B1156)</f>
        <v>2</v>
      </c>
      <c r="F1156">
        <v>9847.480128698</v>
      </c>
      <c r="G1156" s="2" t="s">
        <v>20</v>
      </c>
      <c r="H1156">
        <v>1</v>
      </c>
      <c r="I1156">
        <v>1</v>
      </c>
      <c r="J1156">
        <v>0.5</v>
      </c>
      <c r="K1156">
        <v>0.5</v>
      </c>
      <c r="L1156" s="7">
        <v>2.4263223583284943</v>
      </c>
    </row>
    <row r="1157" spans="1:12">
      <c r="A1157" t="str">
        <f>C1157&amp;"-"&amp;D1157&amp;"-"&amp;G1157&amp;"-"&amp;H1157&amp;"-"&amp;K1157</f>
        <v>23.5-e-X-1-1.5</v>
      </c>
      <c r="B1157">
        <v>2</v>
      </c>
      <c r="C1157">
        <v>23.5</v>
      </c>
      <c r="D1157" s="2" t="s">
        <v>1</v>
      </c>
      <c r="E1157">
        <f>_xlfn.IFNA(VLOOKUP(A1157,'duo-out'!A$2:Q$5000,5,FALSE),B1157)</f>
        <v>2</v>
      </c>
      <c r="F1157">
        <v>10411.540028485</v>
      </c>
      <c r="G1157" s="2" t="s">
        <v>20</v>
      </c>
      <c r="H1157">
        <v>1</v>
      </c>
      <c r="I1157">
        <v>1</v>
      </c>
      <c r="J1157">
        <v>0.5</v>
      </c>
      <c r="K1157">
        <v>1.5</v>
      </c>
      <c r="L1157" s="7">
        <v>2.4263223583284943</v>
      </c>
    </row>
    <row r="1158" spans="1:12">
      <c r="A1158" t="str">
        <f>C1158&amp;"-"&amp;D1158&amp;"-"&amp;G1158&amp;"-"&amp;H1158&amp;"-"&amp;K1158</f>
        <v>23.5-e-X-2-0.5</v>
      </c>
      <c r="B1158">
        <v>3</v>
      </c>
      <c r="C1158">
        <v>23.5</v>
      </c>
      <c r="D1158" s="2" t="s">
        <v>1</v>
      </c>
      <c r="E1158">
        <f>_xlfn.IFNA(VLOOKUP(A1158,'duo-out'!A$2:Q$5000,5,FALSE),B1158)</f>
        <v>3</v>
      </c>
      <c r="F1158">
        <v>12169.646656960998</v>
      </c>
      <c r="G1158" s="2" t="s">
        <v>20</v>
      </c>
      <c r="H1158">
        <v>2</v>
      </c>
      <c r="I1158">
        <v>1</v>
      </c>
      <c r="J1158">
        <v>0.5</v>
      </c>
      <c r="K1158">
        <v>0.5</v>
      </c>
      <c r="L1158" s="7">
        <v>2.1924297443889911</v>
      </c>
    </row>
    <row r="1159" spans="1:12">
      <c r="A1159" t="str">
        <f>C1159&amp;"-"&amp;D1159&amp;"-"&amp;G1159&amp;"-"&amp;H1159&amp;"-"&amp;K1159</f>
        <v>23.5-e-X-2-1.5</v>
      </c>
      <c r="B1159">
        <v>3</v>
      </c>
      <c r="C1159">
        <v>23.5</v>
      </c>
      <c r="D1159" s="2" t="s">
        <v>1</v>
      </c>
      <c r="E1159">
        <f>_xlfn.IFNA(VLOOKUP(A1159,'duo-out'!A$2:Q$5000,5,FALSE),B1159)</f>
        <v>3</v>
      </c>
      <c r="F1159">
        <v>12710.117999782</v>
      </c>
      <c r="G1159" s="2" t="s">
        <v>20</v>
      </c>
      <c r="H1159">
        <v>2</v>
      </c>
      <c r="I1159">
        <v>1</v>
      </c>
      <c r="J1159">
        <v>0.5</v>
      </c>
      <c r="K1159">
        <v>1.5</v>
      </c>
      <c r="L1159" s="7">
        <v>2.1924297443889911</v>
      </c>
    </row>
    <row r="1160" spans="1:12">
      <c r="A1160" t="str">
        <f>C1160&amp;"-"&amp;D1160&amp;"-"&amp;G1160&amp;"-"&amp;H1160&amp;"-"&amp;K1160</f>
        <v>23.5-e-X-3-0.5</v>
      </c>
      <c r="B1160">
        <v>4</v>
      </c>
      <c r="C1160">
        <v>23.5</v>
      </c>
      <c r="D1160" s="2" t="s">
        <v>1</v>
      </c>
      <c r="E1160">
        <f>_xlfn.IFNA(VLOOKUP(A1160,'duo-out'!A$2:Q$5000,5,FALSE),B1160)</f>
        <v>4</v>
      </c>
      <c r="F1160">
        <v>14368.352268805998</v>
      </c>
      <c r="G1160" s="2" t="s">
        <v>20</v>
      </c>
      <c r="H1160">
        <v>3</v>
      </c>
      <c r="I1160">
        <v>1</v>
      </c>
      <c r="J1160">
        <v>0.5</v>
      </c>
      <c r="K1160">
        <v>0.5</v>
      </c>
      <c r="L1160" s="7">
        <v>2.0402857733683697</v>
      </c>
    </row>
    <row r="1161" spans="1:12">
      <c r="A1161" t="str">
        <f>C1161&amp;"-"&amp;D1161&amp;"-"&amp;G1161&amp;"-"&amp;H1161&amp;"-"&amp;K1161</f>
        <v>23.5-e-X-3-1.5</v>
      </c>
      <c r="B1161">
        <v>4</v>
      </c>
      <c r="C1161">
        <v>23.5</v>
      </c>
      <c r="D1161" s="2" t="s">
        <v>1</v>
      </c>
      <c r="E1161">
        <f>_xlfn.IFNA(VLOOKUP(A1161,'duo-out'!A$2:Q$5000,5,FALSE),B1161)</f>
        <v>4</v>
      </c>
      <c r="F1161">
        <v>14885.239272790999</v>
      </c>
      <c r="G1161" s="2" t="s">
        <v>20</v>
      </c>
      <c r="H1161">
        <v>3</v>
      </c>
      <c r="I1161">
        <v>1</v>
      </c>
      <c r="J1161">
        <v>0.5</v>
      </c>
      <c r="K1161">
        <v>1.5</v>
      </c>
      <c r="L1161" s="7">
        <v>2.0402857733683697</v>
      </c>
    </row>
    <row r="1162" spans="1:12">
      <c r="A1162" t="str">
        <f>C1162&amp;"-"&amp;D1162&amp;"-"&amp;G1162&amp;"-"&amp;H1162&amp;"-"&amp;K1162</f>
        <v>23.5-e-X-4-0.5</v>
      </c>
      <c r="B1162">
        <v>5</v>
      </c>
      <c r="C1162">
        <v>23.5</v>
      </c>
      <c r="D1162" s="2" t="s">
        <v>1</v>
      </c>
      <c r="E1162">
        <f>_xlfn.IFNA(VLOOKUP(A1162,'duo-out'!A$2:Q$5000,5,FALSE),B1162)</f>
        <v>5</v>
      </c>
      <c r="F1162">
        <v>16443.530011526</v>
      </c>
      <c r="G1162" s="2" t="s">
        <v>20</v>
      </c>
      <c r="H1162">
        <v>4</v>
      </c>
      <c r="I1162">
        <v>1</v>
      </c>
      <c r="J1162">
        <v>0.5</v>
      </c>
      <c r="K1162">
        <v>0.5</v>
      </c>
      <c r="L1162" s="7">
        <v>1.9295831501316907</v>
      </c>
    </row>
    <row r="1163" spans="1:12">
      <c r="A1163" t="str">
        <f>C1163&amp;"-"&amp;D1163&amp;"-"&amp;G1163&amp;"-"&amp;H1163&amp;"-"&amp;K1163</f>
        <v>23.5-e-X-4-1.5</v>
      </c>
      <c r="B1163">
        <v>5</v>
      </c>
      <c r="C1163">
        <v>23.5</v>
      </c>
      <c r="D1163" s="2" t="s">
        <v>1</v>
      </c>
      <c r="E1163">
        <f>_xlfn.IFNA(VLOOKUP(A1163,'duo-out'!A$2:Q$5000,5,FALSE),B1163)</f>
        <v>5</v>
      </c>
      <c r="F1163">
        <v>16936.750954955998</v>
      </c>
      <c r="G1163" s="2" t="s">
        <v>20</v>
      </c>
      <c r="H1163">
        <v>4</v>
      </c>
      <c r="I1163">
        <v>1</v>
      </c>
      <c r="J1163">
        <v>0.5</v>
      </c>
      <c r="K1163">
        <v>1.5</v>
      </c>
      <c r="L1163" s="7">
        <v>1.9295831501316907</v>
      </c>
    </row>
    <row r="1164" spans="1:12">
      <c r="A1164" t="str">
        <f>C1164&amp;"-"&amp;D1164&amp;"-"&amp;G1164&amp;"-"&amp;H1164&amp;"-"&amp;K1164</f>
        <v>23.5-e-A-0-2.5</v>
      </c>
      <c r="B1164">
        <v>251</v>
      </c>
      <c r="C1164">
        <v>23.5</v>
      </c>
      <c r="D1164" s="2" t="s">
        <v>1</v>
      </c>
      <c r="E1164">
        <f>_xlfn.IFNA(VLOOKUP(A1164,'duo-out'!A$2:Q$5000,5,FALSE),B1164)</f>
        <v>251</v>
      </c>
      <c r="F1164">
        <v>30743.918301601665</v>
      </c>
      <c r="G1164" s="2" t="s">
        <v>25</v>
      </c>
      <c r="H1164">
        <v>0</v>
      </c>
      <c r="I1164">
        <v>2</v>
      </c>
      <c r="J1164">
        <v>0.5</v>
      </c>
      <c r="K1164">
        <v>2.5</v>
      </c>
      <c r="L1164" s="7">
        <v>182.05642030260799</v>
      </c>
    </row>
    <row r="1165" spans="1:12">
      <c r="A1165" t="str">
        <f>C1165&amp;"-"&amp;D1165&amp;"-"&amp;G1165&amp;"-"&amp;H1165&amp;"-"&amp;K1165</f>
        <v>23.5-e-A-0-1.5</v>
      </c>
      <c r="B1165">
        <v>251</v>
      </c>
      <c r="C1165">
        <v>23.5</v>
      </c>
      <c r="D1165" s="2" t="s">
        <v>1</v>
      </c>
      <c r="E1165">
        <f>_xlfn.IFNA(VLOOKUP(A1165,'duo-out'!A$2:Q$5000,5,FALSE),B1165)</f>
        <v>251</v>
      </c>
      <c r="F1165">
        <v>31360.243890198246</v>
      </c>
      <c r="G1165" s="2" t="s">
        <v>25</v>
      </c>
      <c r="H1165">
        <v>0</v>
      </c>
      <c r="I1165">
        <v>2</v>
      </c>
      <c r="J1165">
        <v>0.5</v>
      </c>
      <c r="K1165">
        <v>1.5</v>
      </c>
      <c r="L1165" s="7">
        <v>182.05642030260799</v>
      </c>
    </row>
    <row r="1166" spans="1:12">
      <c r="A1166" t="str">
        <f>C1166&amp;"-"&amp;D1166&amp;"-"&amp;G1166&amp;"-"&amp;H1166&amp;"-"&amp;K1166</f>
        <v>23.5-e-A-1-2.5</v>
      </c>
      <c r="B1166">
        <v>252</v>
      </c>
      <c r="C1166">
        <v>23.5</v>
      </c>
      <c r="D1166" s="2" t="s">
        <v>1</v>
      </c>
      <c r="E1166">
        <f>_xlfn.IFNA(VLOOKUP(A1166,'duo-out'!A$2:Q$5000,5,FALSE),B1166)</f>
        <v>252</v>
      </c>
      <c r="F1166">
        <v>33098.359386479329</v>
      </c>
      <c r="G1166" s="2" t="s">
        <v>25</v>
      </c>
      <c r="H1166">
        <v>1</v>
      </c>
      <c r="I1166">
        <v>2</v>
      </c>
      <c r="J1166">
        <v>0.5</v>
      </c>
      <c r="K1166">
        <v>2.5</v>
      </c>
      <c r="L1166" s="7">
        <v>0.96593632892484571</v>
      </c>
    </row>
    <row r="1167" spans="1:12">
      <c r="A1167" t="str">
        <f>C1167&amp;"-"&amp;D1167&amp;"-"&amp;G1167&amp;"-"&amp;H1167&amp;"-"&amp;K1167</f>
        <v>23.5-e-A-1-1.5</v>
      </c>
      <c r="B1167">
        <v>252</v>
      </c>
      <c r="C1167">
        <v>23.5</v>
      </c>
      <c r="D1167" s="2" t="s">
        <v>1</v>
      </c>
      <c r="E1167">
        <f>_xlfn.IFNA(VLOOKUP(A1167,'duo-out'!A$2:Q$5000,5,FALSE),B1167)</f>
        <v>252</v>
      </c>
      <c r="F1167">
        <v>33674.656831715998</v>
      </c>
      <c r="G1167" s="2" t="s">
        <v>25</v>
      </c>
      <c r="H1167">
        <v>1</v>
      </c>
      <c r="I1167">
        <v>2</v>
      </c>
      <c r="J1167">
        <v>0.5</v>
      </c>
      <c r="K1167">
        <v>1.5</v>
      </c>
      <c r="L1167" s="7">
        <v>0.96593632892484571</v>
      </c>
    </row>
    <row r="1168" spans="1:12">
      <c r="A1168" t="str">
        <f>C1168&amp;"-"&amp;D1168&amp;"-"&amp;G1168&amp;"-"&amp;H1168&amp;"-"&amp;K1168</f>
        <v>23.5-e-A-2-2.5</v>
      </c>
      <c r="B1168">
        <v>253</v>
      </c>
      <c r="C1168">
        <v>23.5</v>
      </c>
      <c r="D1168" s="2" t="s">
        <v>1</v>
      </c>
      <c r="E1168">
        <f>_xlfn.IFNA(VLOOKUP(A1168,'duo-out'!A$2:Q$5000,5,FALSE),B1168)</f>
        <v>253</v>
      </c>
      <c r="F1168">
        <v>35214.337403131998</v>
      </c>
      <c r="G1168" s="2" t="s">
        <v>25</v>
      </c>
      <c r="H1168">
        <v>2</v>
      </c>
      <c r="I1168">
        <v>2</v>
      </c>
      <c r="J1168">
        <v>0.5</v>
      </c>
      <c r="K1168">
        <v>2.5</v>
      </c>
      <c r="L1168" s="7">
        <v>0.87282200217602857</v>
      </c>
    </row>
    <row r="1169" spans="1:12">
      <c r="A1169" t="str">
        <f>C1169&amp;"-"&amp;D1169&amp;"-"&amp;G1169&amp;"-"&amp;H1169&amp;"-"&amp;K1169</f>
        <v>23.5-e-A-2-1.5</v>
      </c>
      <c r="B1169">
        <v>253</v>
      </c>
      <c r="C1169">
        <v>23.5</v>
      </c>
      <c r="D1169" s="2" t="s">
        <v>1</v>
      </c>
      <c r="E1169">
        <f>_xlfn.IFNA(VLOOKUP(A1169,'duo-out'!A$2:Q$5000,5,FALSE),B1169)</f>
        <v>253</v>
      </c>
      <c r="F1169">
        <v>35752.417999782003</v>
      </c>
      <c r="G1169" s="2" t="s">
        <v>25</v>
      </c>
      <c r="H1169">
        <v>2</v>
      </c>
      <c r="I1169">
        <v>2</v>
      </c>
      <c r="J1169">
        <v>0.5</v>
      </c>
      <c r="K1169">
        <v>1.5</v>
      </c>
      <c r="L1169" s="7">
        <v>1.3833296494790666</v>
      </c>
    </row>
    <row r="1170" spans="1:12">
      <c r="A1170" t="str">
        <f>C1170&amp;"-"&amp;D1170&amp;"-"&amp;G1170&amp;"-"&amp;H1170&amp;"-"&amp;K1170</f>
        <v>23.5-e-A-3-2.5</v>
      </c>
      <c r="B1170">
        <v>254</v>
      </c>
      <c r="C1170">
        <v>23.5</v>
      </c>
      <c r="D1170" s="2" t="s">
        <v>1</v>
      </c>
      <c r="E1170">
        <f>_xlfn.IFNA(VLOOKUP(A1170,'duo-out'!A$2:Q$5000,5,FALSE),B1170)</f>
        <v>254</v>
      </c>
      <c r="F1170">
        <v>37044.818779551002</v>
      </c>
      <c r="G1170" s="2" t="s">
        <v>25</v>
      </c>
      <c r="H1170">
        <v>3</v>
      </c>
      <c r="I1170">
        <v>2</v>
      </c>
      <c r="J1170">
        <v>0.5</v>
      </c>
      <c r="K1170">
        <v>2.5</v>
      </c>
      <c r="L1170" s="7">
        <v>0.8122523963562357</v>
      </c>
    </row>
    <row r="1171" spans="1:12">
      <c r="A1171" t="str">
        <f>C1171&amp;"-"&amp;D1171&amp;"-"&amp;G1171&amp;"-"&amp;H1171&amp;"-"&amp;K1171</f>
        <v>23.5-e-A-4-2.5</v>
      </c>
      <c r="B1171">
        <v>255</v>
      </c>
      <c r="C1171">
        <v>23.5</v>
      </c>
      <c r="D1171" s="2" t="s">
        <v>1</v>
      </c>
      <c r="E1171">
        <f>_xlfn.IFNA(VLOOKUP(A1171,'duo-out'!A$2:Q$5000,5,FALSE),B1171)</f>
        <v>255</v>
      </c>
      <c r="F1171">
        <v>38507.736424841001</v>
      </c>
      <c r="G1171" s="2" t="s">
        <v>25</v>
      </c>
      <c r="H1171">
        <v>4</v>
      </c>
      <c r="I1171">
        <v>2</v>
      </c>
      <c r="J1171">
        <v>0.5</v>
      </c>
      <c r="K1171">
        <v>2.5</v>
      </c>
      <c r="L1171" s="7">
        <v>0.76818088824663155</v>
      </c>
    </row>
    <row r="1172" spans="1:12">
      <c r="A1172" t="str">
        <f>C1172&amp;"-"&amp;D1172&amp;"-"&amp;G1172&amp;"-"&amp;H1172&amp;"-"&amp;K1172</f>
        <v>23.5-e-A-4-1.5</v>
      </c>
      <c r="B1172">
        <v>255</v>
      </c>
      <c r="C1172">
        <v>23.5</v>
      </c>
      <c r="D1172" s="2" t="s">
        <v>1</v>
      </c>
      <c r="E1172">
        <f>_xlfn.IFNA(VLOOKUP(A1172,'duo-out'!A$2:Q$5000,5,FALSE),B1172)</f>
        <v>255</v>
      </c>
      <c r="F1172">
        <v>38918.384486176001</v>
      </c>
      <c r="G1172" s="2" t="s">
        <v>25</v>
      </c>
      <c r="H1172">
        <v>4</v>
      </c>
      <c r="I1172">
        <v>2</v>
      </c>
      <c r="J1172">
        <v>0.5</v>
      </c>
      <c r="K1172">
        <v>1.5</v>
      </c>
      <c r="L1172" s="7">
        <v>0.76818088824663155</v>
      </c>
    </row>
    <row r="1173" spans="1:12">
      <c r="A1173" t="str">
        <f>C1173&amp;"-"&amp;D1173&amp;"-"&amp;G1173&amp;"-"&amp;H1173&amp;"-"&amp;K1173</f>
        <v>23.5-e-C-0-0.5</v>
      </c>
      <c r="B1173">
        <v>101</v>
      </c>
      <c r="C1173">
        <v>23.5</v>
      </c>
      <c r="D1173" s="2" t="s">
        <v>1</v>
      </c>
      <c r="E1173">
        <f>_xlfn.IFNA(VLOOKUP(A1173,'duo-out'!A$2:Q$5000,5,FALSE),B1173)</f>
        <v>101</v>
      </c>
      <c r="F1173">
        <v>39170.539258697499</v>
      </c>
      <c r="G1173" s="2" t="s">
        <v>22</v>
      </c>
      <c r="H1173">
        <v>0</v>
      </c>
      <c r="I1173">
        <v>0</v>
      </c>
      <c r="J1173">
        <v>0.5</v>
      </c>
      <c r="K1173">
        <v>0.5</v>
      </c>
      <c r="L1173" s="7">
        <v>182.05642030260799</v>
      </c>
    </row>
    <row r="1174" spans="1:12">
      <c r="A1174" t="str">
        <f>C1174&amp;"-"&amp;D1174&amp;"-"&amp;G1174&amp;"-"&amp;H1174&amp;"-"&amp;K1174</f>
        <v>23.5-e-C-1-0.5</v>
      </c>
      <c r="B1174">
        <v>102</v>
      </c>
      <c r="C1174">
        <v>23.5</v>
      </c>
      <c r="D1174" s="2" t="s">
        <v>1</v>
      </c>
      <c r="E1174">
        <f>_xlfn.IFNA(VLOOKUP(A1174,'duo-out'!A$2:Q$5000,5,FALSE),B1174)</f>
        <v>102</v>
      </c>
      <c r="F1174">
        <v>41321.414656961002</v>
      </c>
      <c r="G1174" s="2" t="s">
        <v>22</v>
      </c>
      <c r="H1174">
        <v>1</v>
      </c>
      <c r="I1174">
        <v>0</v>
      </c>
      <c r="J1174">
        <v>0.5</v>
      </c>
      <c r="K1174">
        <v>0.5</v>
      </c>
      <c r="L1174" s="7">
        <v>1.1602097263419568</v>
      </c>
    </row>
    <row r="1175" spans="1:12">
      <c r="A1175" t="str">
        <f>C1175&amp;"-"&amp;D1175&amp;"-"&amp;G1175&amp;"-"&amp;H1175&amp;"-"&amp;K1175</f>
        <v>23.5-f-X-1-0.5</v>
      </c>
      <c r="B1175">
        <v>2</v>
      </c>
      <c r="C1175">
        <v>23.5</v>
      </c>
      <c r="D1175" s="2" t="s">
        <v>2</v>
      </c>
      <c r="E1175">
        <f>_xlfn.IFNA(VLOOKUP(A1175,'duo-out'!A$2:Q$5000,5,FALSE),B1175)</f>
        <v>2</v>
      </c>
      <c r="F1175">
        <v>9831.3122932030001</v>
      </c>
      <c r="G1175" s="2" t="s">
        <v>20</v>
      </c>
      <c r="H1175">
        <v>1</v>
      </c>
      <c r="I1175">
        <v>1</v>
      </c>
      <c r="J1175">
        <v>0.5</v>
      </c>
      <c r="K1175">
        <v>0.5</v>
      </c>
      <c r="L1175" s="7">
        <v>2.4263223583284943</v>
      </c>
    </row>
    <row r="1176" spans="1:12">
      <c r="A1176" t="str">
        <f>C1176&amp;"-"&amp;D1176&amp;"-"&amp;G1176&amp;"-"&amp;H1176&amp;"-"&amp;K1176</f>
        <v>23.5-f-X-1-1.5</v>
      </c>
      <c r="B1176">
        <v>2</v>
      </c>
      <c r="C1176">
        <v>23.5</v>
      </c>
      <c r="D1176" s="2" t="s">
        <v>2</v>
      </c>
      <c r="E1176">
        <f>_xlfn.IFNA(VLOOKUP(A1176,'duo-out'!A$2:Q$5000,5,FALSE),B1176)</f>
        <v>2</v>
      </c>
      <c r="F1176">
        <v>10429.491939086001</v>
      </c>
      <c r="G1176" s="2" t="s">
        <v>20</v>
      </c>
      <c r="H1176">
        <v>1</v>
      </c>
      <c r="I1176">
        <v>1</v>
      </c>
      <c r="J1176">
        <v>0.5</v>
      </c>
      <c r="K1176">
        <v>1.5</v>
      </c>
      <c r="L1176" s="7">
        <v>2.4263223583284943</v>
      </c>
    </row>
    <row r="1177" spans="1:12">
      <c r="A1177" t="str">
        <f>C1177&amp;"-"&amp;D1177&amp;"-"&amp;G1177&amp;"-"&amp;H1177&amp;"-"&amp;K1177</f>
        <v>23.5-f-X-2-0.5</v>
      </c>
      <c r="B1177">
        <v>3</v>
      </c>
      <c r="C1177">
        <v>23.5</v>
      </c>
      <c r="D1177" s="2" t="s">
        <v>2</v>
      </c>
      <c r="E1177">
        <f>_xlfn.IFNA(VLOOKUP(A1177,'duo-out'!A$2:Q$5000,5,FALSE),B1177)</f>
        <v>3</v>
      </c>
      <c r="F1177">
        <v>12154.104869827999</v>
      </c>
      <c r="G1177" s="2" t="s">
        <v>20</v>
      </c>
      <c r="H1177">
        <v>2</v>
      </c>
      <c r="I1177">
        <v>1</v>
      </c>
      <c r="J1177">
        <v>0.5</v>
      </c>
      <c r="K1177">
        <v>0.5</v>
      </c>
      <c r="L1177" s="7">
        <v>2.1924297443889911</v>
      </c>
    </row>
    <row r="1178" spans="1:12">
      <c r="A1178" t="str">
        <f>C1178&amp;"-"&amp;D1178&amp;"-"&amp;G1178&amp;"-"&amp;H1178&amp;"-"&amp;K1178</f>
        <v>23.5-f-X-2-1.5</v>
      </c>
      <c r="B1178">
        <v>3</v>
      </c>
      <c r="C1178">
        <v>23.5</v>
      </c>
      <c r="D1178" s="2" t="s">
        <v>2</v>
      </c>
      <c r="E1178">
        <f>_xlfn.IFNA(VLOOKUP(A1178,'duo-out'!A$2:Q$5000,5,FALSE),B1178)</f>
        <v>3</v>
      </c>
      <c r="F1178">
        <v>12727.341301474</v>
      </c>
      <c r="G1178" s="2" t="s">
        <v>20</v>
      </c>
      <c r="H1178">
        <v>2</v>
      </c>
      <c r="I1178">
        <v>1</v>
      </c>
      <c r="J1178">
        <v>0.5</v>
      </c>
      <c r="K1178">
        <v>1.5</v>
      </c>
      <c r="L1178" s="7">
        <v>2.1924297443889911</v>
      </c>
    </row>
    <row r="1179" spans="1:12">
      <c r="A1179" t="str">
        <f>C1179&amp;"-"&amp;D1179&amp;"-"&amp;G1179&amp;"-"&amp;H1179&amp;"-"&amp;K1179</f>
        <v>23.5-f-X-3-0.5</v>
      </c>
      <c r="B1179">
        <v>4</v>
      </c>
      <c r="C1179">
        <v>23.5</v>
      </c>
      <c r="D1179" s="2" t="s">
        <v>2</v>
      </c>
      <c r="E1179">
        <f>_xlfn.IFNA(VLOOKUP(A1179,'duo-out'!A$2:Q$5000,5,FALSE),B1179)</f>
        <v>4</v>
      </c>
      <c r="F1179">
        <v>14353.457628037999</v>
      </c>
      <c r="G1179" s="2" t="s">
        <v>20</v>
      </c>
      <c r="H1179">
        <v>3</v>
      </c>
      <c r="I1179">
        <v>1</v>
      </c>
      <c r="J1179">
        <v>0.5</v>
      </c>
      <c r="K1179">
        <v>0.5</v>
      </c>
      <c r="L1179" s="7">
        <v>2.0402857733683697</v>
      </c>
    </row>
    <row r="1180" spans="1:12">
      <c r="A1180" t="str">
        <f>C1180&amp;"-"&amp;D1180&amp;"-"&amp;G1180&amp;"-"&amp;H1180&amp;"-"&amp;K1180</f>
        <v>23.5-f-X-3-1.5</v>
      </c>
      <c r="B1180">
        <v>4</v>
      </c>
      <c r="C1180">
        <v>23.5</v>
      </c>
      <c r="D1180" s="2" t="s">
        <v>2</v>
      </c>
      <c r="E1180">
        <f>_xlfn.IFNA(VLOOKUP(A1180,'duo-out'!A$2:Q$5000,5,FALSE),B1180)</f>
        <v>4</v>
      </c>
      <c r="F1180">
        <v>14901.742133901</v>
      </c>
      <c r="G1180" s="2" t="s">
        <v>20</v>
      </c>
      <c r="H1180">
        <v>3</v>
      </c>
      <c r="I1180">
        <v>1</v>
      </c>
      <c r="J1180">
        <v>0.5</v>
      </c>
      <c r="K1180">
        <v>1.5</v>
      </c>
      <c r="L1180" s="7">
        <v>2.0402857733683697</v>
      </c>
    </row>
    <row r="1181" spans="1:12">
      <c r="A1181" t="str">
        <f>C1181&amp;"-"&amp;D1181&amp;"-"&amp;G1181&amp;"-"&amp;H1181&amp;"-"&amp;K1181</f>
        <v>23.5-f-X-4-0.5</v>
      </c>
      <c r="B1181">
        <v>5</v>
      </c>
      <c r="C1181">
        <v>23.5</v>
      </c>
      <c r="D1181" s="2" t="s">
        <v>2</v>
      </c>
      <c r="E1181">
        <f>_xlfn.IFNA(VLOOKUP(A1181,'duo-out'!A$2:Q$5000,5,FALSE),B1181)</f>
        <v>5</v>
      </c>
      <c r="F1181">
        <v>16429.266424841</v>
      </c>
      <c r="G1181" s="2" t="s">
        <v>20</v>
      </c>
      <c r="H1181">
        <v>4</v>
      </c>
      <c r="I1181">
        <v>1</v>
      </c>
      <c r="J1181">
        <v>0.5</v>
      </c>
      <c r="K1181">
        <v>0.5</v>
      </c>
      <c r="L1181" s="7">
        <v>1.9295831501316907</v>
      </c>
    </row>
    <row r="1182" spans="1:12">
      <c r="A1182" t="str">
        <f>C1182&amp;"-"&amp;D1182&amp;"-"&amp;G1182&amp;"-"&amp;H1182&amp;"-"&amp;K1182</f>
        <v>23.5-f-X-4-1.5</v>
      </c>
      <c r="B1182">
        <v>5</v>
      </c>
      <c r="C1182">
        <v>23.5</v>
      </c>
      <c r="D1182" s="2" t="s">
        <v>2</v>
      </c>
      <c r="E1182">
        <f>_xlfn.IFNA(VLOOKUP(A1182,'duo-out'!A$2:Q$5000,5,FALSE),B1182)</f>
        <v>5</v>
      </c>
      <c r="F1182">
        <v>16952.566127540998</v>
      </c>
      <c r="G1182" s="2" t="s">
        <v>20</v>
      </c>
      <c r="H1182">
        <v>4</v>
      </c>
      <c r="I1182">
        <v>1</v>
      </c>
      <c r="J1182">
        <v>0.5</v>
      </c>
      <c r="K1182">
        <v>1.5</v>
      </c>
      <c r="L1182" s="7">
        <v>1.9295831501316907</v>
      </c>
    </row>
    <row r="1183" spans="1:12">
      <c r="A1183" t="str">
        <f>C1183&amp;"-"&amp;D1183&amp;"-"&amp;G1183&amp;"-"&amp;H1183&amp;"-"&amp;K1183</f>
        <v>23.5-f-A-0-2.5</v>
      </c>
      <c r="B1183">
        <v>251</v>
      </c>
      <c r="C1183">
        <v>23.5</v>
      </c>
      <c r="D1183" s="2" t="s">
        <v>2</v>
      </c>
      <c r="E1183">
        <f>_xlfn.IFNA(VLOOKUP(A1183,'duo-out'!A$2:Q$5000,5,FALSE),B1183)</f>
        <v>251</v>
      </c>
      <c r="F1183">
        <v>30743.929995629376</v>
      </c>
      <c r="G1183" s="2" t="s">
        <v>25</v>
      </c>
      <c r="H1183">
        <v>0</v>
      </c>
      <c r="I1183">
        <v>2</v>
      </c>
      <c r="J1183">
        <v>0.5</v>
      </c>
      <c r="K1183">
        <v>2.5</v>
      </c>
      <c r="L1183" s="7">
        <v>141.95153860270716</v>
      </c>
    </row>
    <row r="1184" spans="1:12">
      <c r="A1184" t="str">
        <f>C1184&amp;"-"&amp;D1184&amp;"-"&amp;G1184&amp;"-"&amp;H1184&amp;"-"&amp;K1184</f>
        <v>23.5-f-A-0-1.5</v>
      </c>
      <c r="B1184">
        <v>251</v>
      </c>
      <c r="C1184">
        <v>23.5</v>
      </c>
      <c r="D1184" s="2" t="s">
        <v>2</v>
      </c>
      <c r="E1184">
        <f>_xlfn.IFNA(VLOOKUP(A1184,'duo-out'!A$2:Q$5000,5,FALSE),B1184)</f>
        <v>251</v>
      </c>
      <c r="F1184">
        <v>31360.22225828467</v>
      </c>
      <c r="G1184" s="2" t="s">
        <v>25</v>
      </c>
      <c r="H1184">
        <v>0</v>
      </c>
      <c r="I1184">
        <v>2</v>
      </c>
      <c r="J1184">
        <v>0.5</v>
      </c>
      <c r="K1184">
        <v>1.5</v>
      </c>
      <c r="L1184" s="7">
        <v>182.05642030260799</v>
      </c>
    </row>
    <row r="1185" spans="1:12">
      <c r="A1185" t="str">
        <f>C1185&amp;"-"&amp;D1185&amp;"-"&amp;G1185&amp;"-"&amp;H1185&amp;"-"&amp;K1185</f>
        <v>23.5-f-A-1-2.5</v>
      </c>
      <c r="B1185">
        <v>252</v>
      </c>
      <c r="C1185">
        <v>23.5</v>
      </c>
      <c r="D1185" s="2" t="s">
        <v>2</v>
      </c>
      <c r="E1185">
        <f>_xlfn.IFNA(VLOOKUP(A1185,'duo-out'!A$2:Q$5000,5,FALSE),B1185)</f>
        <v>252</v>
      </c>
      <c r="F1185">
        <v>33098.346287091001</v>
      </c>
      <c r="G1185" s="2" t="s">
        <v>25</v>
      </c>
      <c r="H1185">
        <v>1</v>
      </c>
      <c r="I1185">
        <v>2</v>
      </c>
      <c r="J1185">
        <v>0.5</v>
      </c>
      <c r="K1185">
        <v>2.5</v>
      </c>
      <c r="L1185" s="7">
        <v>0.96593632892484571</v>
      </c>
    </row>
    <row r="1186" spans="1:12">
      <c r="A1186" t="str">
        <f>C1186&amp;"-"&amp;D1186&amp;"-"&amp;G1186&amp;"-"&amp;H1186&amp;"-"&amp;K1186</f>
        <v>23.5-f-A-1-1.5</v>
      </c>
      <c r="B1186">
        <v>252</v>
      </c>
      <c r="C1186">
        <v>23.5</v>
      </c>
      <c r="D1186" s="2" t="s">
        <v>2</v>
      </c>
      <c r="E1186">
        <f>_xlfn.IFNA(VLOOKUP(A1186,'duo-out'!A$2:Q$5000,5,FALSE),B1186)</f>
        <v>252</v>
      </c>
      <c r="F1186">
        <v>33679.02779128067</v>
      </c>
      <c r="G1186" s="2" t="s">
        <v>25</v>
      </c>
      <c r="H1186">
        <v>1</v>
      </c>
      <c r="I1186">
        <v>2</v>
      </c>
      <c r="J1186">
        <v>0.5</v>
      </c>
      <c r="K1186">
        <v>1.5</v>
      </c>
      <c r="L1186" s="7">
        <v>0.96593632892484571</v>
      </c>
    </row>
    <row r="1187" spans="1:12">
      <c r="A1187" t="str">
        <f>C1187&amp;"-"&amp;D1187&amp;"-"&amp;G1187&amp;"-"&amp;H1187&amp;"-"&amp;K1187</f>
        <v>23.5-f-A-2-2.5</v>
      </c>
      <c r="B1187">
        <v>253</v>
      </c>
      <c r="C1187">
        <v>23.5</v>
      </c>
      <c r="D1187" s="2" t="s">
        <v>2</v>
      </c>
      <c r="E1187">
        <f>_xlfn.IFNA(VLOOKUP(A1187,'duo-out'!A$2:Q$5000,5,FALSE),B1187)</f>
        <v>253</v>
      </c>
      <c r="F1187">
        <v>35214.458302154504</v>
      </c>
      <c r="G1187" s="2" t="s">
        <v>25</v>
      </c>
      <c r="H1187">
        <v>2</v>
      </c>
      <c r="I1187">
        <v>2</v>
      </c>
      <c r="J1187">
        <v>0.5</v>
      </c>
      <c r="K1187">
        <v>2.5</v>
      </c>
      <c r="L1187" s="7">
        <v>0.87282200217602857</v>
      </c>
    </row>
    <row r="1188" spans="1:12">
      <c r="A1188" t="str">
        <f>C1188&amp;"-"&amp;D1188&amp;"-"&amp;G1188&amp;"-"&amp;H1188&amp;"-"&amp;K1188</f>
        <v>23.5-f-A-2-1.5</v>
      </c>
      <c r="B1188">
        <v>253</v>
      </c>
      <c r="C1188">
        <v>23.5</v>
      </c>
      <c r="D1188" s="2" t="s">
        <v>2</v>
      </c>
      <c r="E1188">
        <f>_xlfn.IFNA(VLOOKUP(A1188,'duo-out'!A$2:Q$5000,5,FALSE),B1188)</f>
        <v>253</v>
      </c>
      <c r="F1188">
        <v>35757.849652168996</v>
      </c>
      <c r="G1188" s="2" t="s">
        <v>25</v>
      </c>
      <c r="H1188">
        <v>2</v>
      </c>
      <c r="I1188">
        <v>2</v>
      </c>
      <c r="J1188">
        <v>0.5</v>
      </c>
      <c r="K1188">
        <v>1.5</v>
      </c>
      <c r="L1188" s="7">
        <v>0.87282200217602857</v>
      </c>
    </row>
    <row r="1189" spans="1:12">
      <c r="A1189" t="str">
        <f>C1189&amp;"-"&amp;D1189&amp;"-"&amp;G1189&amp;"-"&amp;H1189&amp;"-"&amp;K1189</f>
        <v>23.5-f-A-3-2.5</v>
      </c>
      <c r="B1189">
        <v>254</v>
      </c>
      <c r="C1189">
        <v>23.5</v>
      </c>
      <c r="D1189" s="2" t="s">
        <v>2</v>
      </c>
      <c r="E1189">
        <f>_xlfn.IFNA(VLOOKUP(A1189,'duo-out'!A$2:Q$5000,5,FALSE),B1189)</f>
        <v>254</v>
      </c>
      <c r="F1189">
        <v>37044.724937106999</v>
      </c>
      <c r="G1189" s="2" t="s">
        <v>25</v>
      </c>
      <c r="H1189">
        <v>3</v>
      </c>
      <c r="I1189">
        <v>2</v>
      </c>
      <c r="J1189">
        <v>0.5</v>
      </c>
      <c r="K1189">
        <v>2.5</v>
      </c>
      <c r="L1189" s="7">
        <v>0.8122523963562357</v>
      </c>
    </row>
    <row r="1190" spans="1:12">
      <c r="A1190" t="str">
        <f>C1190&amp;"-"&amp;D1190&amp;"-"&amp;G1190&amp;"-"&amp;H1190&amp;"-"&amp;K1190</f>
        <v>23.5-f-C-0-0.5</v>
      </c>
      <c r="B1190">
        <v>101</v>
      </c>
      <c r="C1190">
        <v>23.5</v>
      </c>
      <c r="D1190" s="2" t="s">
        <v>2</v>
      </c>
      <c r="E1190">
        <f>_xlfn.IFNA(VLOOKUP(A1190,'duo-out'!A$2:Q$5000,5,FALSE),B1190)</f>
        <v>101</v>
      </c>
      <c r="F1190">
        <v>39768.093917883998</v>
      </c>
      <c r="G1190" s="2" t="s">
        <v>22</v>
      </c>
      <c r="H1190">
        <v>0</v>
      </c>
      <c r="I1190">
        <v>0</v>
      </c>
      <c r="J1190">
        <v>0.5</v>
      </c>
      <c r="K1190">
        <v>0.5</v>
      </c>
      <c r="L1190" s="7">
        <v>182.05642030260799</v>
      </c>
    </row>
    <row r="1191" spans="1:12">
      <c r="A1191" t="str">
        <f>C1191&amp;"-"&amp;D1191&amp;"-"&amp;G1191&amp;"-"&amp;H1191&amp;"-"&amp;K1191</f>
        <v>24.5-e-X-1-0.5</v>
      </c>
      <c r="B1191">
        <v>2</v>
      </c>
      <c r="C1191">
        <v>24.5</v>
      </c>
      <c r="D1191" s="2" t="s">
        <v>1</v>
      </c>
      <c r="E1191">
        <f>_xlfn.IFNA(VLOOKUP(A1191,'duo-out'!A$2:Q$5000,5,FALSE),B1191)</f>
        <v>2</v>
      </c>
      <c r="F1191">
        <v>10429.128413555001</v>
      </c>
      <c r="G1191" s="2" t="s">
        <v>20</v>
      </c>
      <c r="H1191">
        <v>1</v>
      </c>
      <c r="I1191">
        <v>1</v>
      </c>
      <c r="J1191">
        <v>0.5</v>
      </c>
      <c r="K1191">
        <v>0.5</v>
      </c>
      <c r="L1191" s="7">
        <v>2.4263223583284943</v>
      </c>
    </row>
    <row r="1192" spans="1:12">
      <c r="A1192" t="str">
        <f>C1192&amp;"-"&amp;D1192&amp;"-"&amp;G1192&amp;"-"&amp;H1192&amp;"-"&amp;K1192</f>
        <v>24.5-e-X-1-1.5</v>
      </c>
      <c r="B1192">
        <v>2</v>
      </c>
      <c r="C1192">
        <v>24.5</v>
      </c>
      <c r="D1192" s="2" t="s">
        <v>1</v>
      </c>
      <c r="E1192">
        <f>_xlfn.IFNA(VLOOKUP(A1192,'duo-out'!A$2:Q$5000,5,FALSE),B1192)</f>
        <v>2</v>
      </c>
      <c r="F1192">
        <v>11010.165867172</v>
      </c>
      <c r="G1192" s="2" t="s">
        <v>20</v>
      </c>
      <c r="H1192">
        <v>1</v>
      </c>
      <c r="I1192">
        <v>1</v>
      </c>
      <c r="J1192">
        <v>0.5</v>
      </c>
      <c r="K1192">
        <v>1.5</v>
      </c>
      <c r="L1192" s="7">
        <v>2.4263223583284943</v>
      </c>
    </row>
    <row r="1193" spans="1:12">
      <c r="A1193" t="str">
        <f>C1193&amp;"-"&amp;D1193&amp;"-"&amp;G1193&amp;"-"&amp;H1193&amp;"-"&amp;K1193</f>
        <v>24.5-e-X-2-0.5</v>
      </c>
      <c r="B1193">
        <v>3</v>
      </c>
      <c r="C1193">
        <v>24.5</v>
      </c>
      <c r="D1193" s="2" t="s">
        <v>1</v>
      </c>
      <c r="E1193">
        <f>_xlfn.IFNA(VLOOKUP(A1193,'duo-out'!A$2:Q$5000,5,FALSE),B1193)</f>
        <v>3</v>
      </c>
      <c r="F1193">
        <v>12727.020250901998</v>
      </c>
      <c r="G1193" s="2" t="s">
        <v>20</v>
      </c>
      <c r="H1193">
        <v>2</v>
      </c>
      <c r="I1193">
        <v>1</v>
      </c>
      <c r="J1193">
        <v>0.5</v>
      </c>
      <c r="K1193">
        <v>0.5</v>
      </c>
      <c r="L1193" s="7">
        <v>2.1924297443889911</v>
      </c>
    </row>
    <row r="1194" spans="1:12">
      <c r="A1194" t="str">
        <f>C1194&amp;"-"&amp;D1194&amp;"-"&amp;G1194&amp;"-"&amp;H1194&amp;"-"&amp;K1194</f>
        <v>24.5-e-X-2-1.5</v>
      </c>
      <c r="B1194">
        <v>3</v>
      </c>
      <c r="C1194">
        <v>24.5</v>
      </c>
      <c r="D1194" s="2" t="s">
        <v>1</v>
      </c>
      <c r="E1194">
        <f>_xlfn.IFNA(VLOOKUP(A1194,'duo-out'!A$2:Q$5000,5,FALSE),B1194)</f>
        <v>3</v>
      </c>
      <c r="F1194">
        <v>13283.552624825999</v>
      </c>
      <c r="G1194" s="2" t="s">
        <v>20</v>
      </c>
      <c r="H1194">
        <v>2</v>
      </c>
      <c r="I1194">
        <v>1</v>
      </c>
      <c r="J1194">
        <v>0.5</v>
      </c>
      <c r="K1194">
        <v>1.5</v>
      </c>
      <c r="L1194" s="7">
        <v>2.1924297443889911</v>
      </c>
    </row>
    <row r="1195" spans="1:12">
      <c r="A1195" t="str">
        <f>C1195&amp;"-"&amp;D1195&amp;"-"&amp;G1195&amp;"-"&amp;H1195&amp;"-"&amp;K1195</f>
        <v>24.5-e-X-3-0.5</v>
      </c>
      <c r="B1195">
        <v>4</v>
      </c>
      <c r="C1195">
        <v>24.5</v>
      </c>
      <c r="D1195" s="2" t="s">
        <v>1</v>
      </c>
      <c r="E1195">
        <f>_xlfn.IFNA(VLOOKUP(A1195,'duo-out'!A$2:Q$5000,5,FALSE),B1195)</f>
        <v>4</v>
      </c>
      <c r="F1195">
        <v>14901.458779551</v>
      </c>
      <c r="G1195" s="2" t="s">
        <v>20</v>
      </c>
      <c r="H1195">
        <v>3</v>
      </c>
      <c r="I1195">
        <v>1</v>
      </c>
      <c r="J1195">
        <v>0.5</v>
      </c>
      <c r="K1195">
        <v>0.5</v>
      </c>
      <c r="L1195" s="7">
        <v>2.0402857733683697</v>
      </c>
    </row>
    <row r="1196" spans="1:12">
      <c r="A1196" t="str">
        <f>C1196&amp;"-"&amp;D1196&amp;"-"&amp;G1196&amp;"-"&amp;H1196&amp;"-"&amp;K1196</f>
        <v>24.5-e-X-3-1.5</v>
      </c>
      <c r="B1196">
        <v>4</v>
      </c>
      <c r="C1196">
        <v>24.5</v>
      </c>
      <c r="D1196" s="2" t="s">
        <v>1</v>
      </c>
      <c r="E1196">
        <f>_xlfn.IFNA(VLOOKUP(A1196,'duo-out'!A$2:Q$5000,5,FALSE),B1196)</f>
        <v>4</v>
      </c>
      <c r="F1196">
        <v>15433.497999782001</v>
      </c>
      <c r="G1196" s="2" t="s">
        <v>20</v>
      </c>
      <c r="H1196">
        <v>3</v>
      </c>
      <c r="I1196">
        <v>1</v>
      </c>
      <c r="J1196">
        <v>0.5</v>
      </c>
      <c r="K1196">
        <v>1.5</v>
      </c>
      <c r="L1196" s="7">
        <v>2.0402857733683697</v>
      </c>
    </row>
    <row r="1197" spans="1:12">
      <c r="A1197" t="str">
        <f>C1197&amp;"-"&amp;D1197&amp;"-"&amp;G1197&amp;"-"&amp;H1197&amp;"-"&amp;K1197</f>
        <v>24.5-e-X-4-0.5</v>
      </c>
      <c r="B1197">
        <v>5</v>
      </c>
      <c r="C1197">
        <v>24.5</v>
      </c>
      <c r="D1197" s="2" t="s">
        <v>1</v>
      </c>
      <c r="E1197">
        <f>_xlfn.IFNA(VLOOKUP(A1197,'duo-out'!A$2:Q$5000,5,FALSE),B1197)</f>
        <v>5</v>
      </c>
      <c r="F1197">
        <v>16952.198268214001</v>
      </c>
      <c r="G1197" s="2" t="s">
        <v>20</v>
      </c>
      <c r="H1197">
        <v>4</v>
      </c>
      <c r="I1197">
        <v>1</v>
      </c>
      <c r="J1197">
        <v>0.5</v>
      </c>
      <c r="K1197">
        <v>0.5</v>
      </c>
      <c r="L1197" s="7">
        <v>1.9295831501316907</v>
      </c>
    </row>
    <row r="1198" spans="1:12">
      <c r="A1198" t="str">
        <f>C1198&amp;"-"&amp;D1198&amp;"-"&amp;G1198&amp;"-"&amp;H1198&amp;"-"&amp;K1198</f>
        <v>24.5-e-X-4-1.5</v>
      </c>
      <c r="B1198">
        <v>5</v>
      </c>
      <c r="C1198">
        <v>24.5</v>
      </c>
      <c r="D1198" s="2" t="s">
        <v>1</v>
      </c>
      <c r="E1198">
        <f>_xlfn.IFNA(VLOOKUP(A1198,'duo-out'!A$2:Q$5000,5,FALSE),B1198)</f>
        <v>5</v>
      </c>
      <c r="F1198">
        <v>17459.608276552</v>
      </c>
      <c r="G1198" s="2" t="s">
        <v>20</v>
      </c>
      <c r="H1198">
        <v>4</v>
      </c>
      <c r="I1198">
        <v>1</v>
      </c>
      <c r="J1198">
        <v>0.5</v>
      </c>
      <c r="K1198">
        <v>1.5</v>
      </c>
      <c r="L1198" s="7">
        <v>1.9295831501316907</v>
      </c>
    </row>
    <row r="1199" spans="1:12">
      <c r="A1199" t="str">
        <f>C1199&amp;"-"&amp;D1199&amp;"-"&amp;G1199&amp;"-"&amp;H1199&amp;"-"&amp;K1199</f>
        <v>24.5-e-A-0-2.5</v>
      </c>
      <c r="B1199">
        <v>251</v>
      </c>
      <c r="C1199">
        <v>24.5</v>
      </c>
      <c r="D1199" s="2" t="s">
        <v>1</v>
      </c>
      <c r="E1199">
        <f>_xlfn.IFNA(VLOOKUP(A1199,'duo-out'!A$2:Q$5000,5,FALSE),B1199)</f>
        <v>251</v>
      </c>
      <c r="F1199">
        <v>31360.868090508004</v>
      </c>
      <c r="G1199" s="2" t="s">
        <v>25</v>
      </c>
      <c r="H1199">
        <v>0</v>
      </c>
      <c r="I1199">
        <v>2</v>
      </c>
      <c r="J1199">
        <v>0.5</v>
      </c>
      <c r="K1199">
        <v>2.5</v>
      </c>
      <c r="L1199" s="7">
        <v>182.05642030260799</v>
      </c>
    </row>
    <row r="1200" spans="1:12">
      <c r="A1200" t="str">
        <f>C1200&amp;"-"&amp;D1200&amp;"-"&amp;G1200&amp;"-"&amp;H1200&amp;"-"&amp;K1200</f>
        <v>24.5-e-A-0-1.5</v>
      </c>
      <c r="B1200">
        <v>251</v>
      </c>
      <c r="C1200">
        <v>24.5</v>
      </c>
      <c r="D1200" s="2" t="s">
        <v>1</v>
      </c>
      <c r="E1200">
        <f>_xlfn.IFNA(VLOOKUP(A1200,'duo-out'!A$2:Q$5000,5,FALSE),B1200)</f>
        <v>251</v>
      </c>
      <c r="F1200">
        <v>31995.787804633754</v>
      </c>
      <c r="G1200" s="2" t="s">
        <v>25</v>
      </c>
      <c r="H1200">
        <v>0</v>
      </c>
      <c r="I1200">
        <v>2</v>
      </c>
      <c r="J1200">
        <v>0.5</v>
      </c>
      <c r="K1200">
        <v>1.5</v>
      </c>
      <c r="L1200" s="7">
        <v>182.05642030260799</v>
      </c>
    </row>
    <row r="1201" spans="1:12">
      <c r="A1201" t="str">
        <f>C1201&amp;"-"&amp;D1201&amp;"-"&amp;G1201&amp;"-"&amp;H1201&amp;"-"&amp;K1201</f>
        <v>24.5-e-A-1-2.5</v>
      </c>
      <c r="B1201">
        <v>252</v>
      </c>
      <c r="C1201">
        <v>24.5</v>
      </c>
      <c r="D1201" s="2" t="s">
        <v>1</v>
      </c>
      <c r="E1201">
        <f>_xlfn.IFNA(VLOOKUP(A1201,'duo-out'!A$2:Q$5000,5,FALSE),B1201)</f>
        <v>252</v>
      </c>
      <c r="F1201">
        <v>33679.561194741334</v>
      </c>
      <c r="G1201" s="2" t="s">
        <v>25</v>
      </c>
      <c r="H1201">
        <v>1</v>
      </c>
      <c r="I1201">
        <v>2</v>
      </c>
      <c r="J1201">
        <v>0.5</v>
      </c>
      <c r="K1201">
        <v>2.5</v>
      </c>
      <c r="L1201" s="7">
        <v>0.96593632892484571</v>
      </c>
    </row>
    <row r="1202" spans="1:12">
      <c r="A1202" t="str">
        <f>C1202&amp;"-"&amp;D1202&amp;"-"&amp;G1202&amp;"-"&amp;H1202&amp;"-"&amp;K1202</f>
        <v>24.5-e-A-2-2.5</v>
      </c>
      <c r="B1202">
        <v>253</v>
      </c>
      <c r="C1202">
        <v>24.5</v>
      </c>
      <c r="D1202" s="2" t="s">
        <v>1</v>
      </c>
      <c r="E1202">
        <f>_xlfn.IFNA(VLOOKUP(A1202,'duo-out'!A$2:Q$5000,5,FALSE),B1202)</f>
        <v>253</v>
      </c>
      <c r="F1202">
        <v>35753.597571925755</v>
      </c>
      <c r="G1202" s="2" t="s">
        <v>25</v>
      </c>
      <c r="H1202">
        <v>2</v>
      </c>
      <c r="I1202">
        <v>2</v>
      </c>
      <c r="J1202">
        <v>0.5</v>
      </c>
      <c r="K1202">
        <v>2.5</v>
      </c>
      <c r="L1202" s="7">
        <v>0.87282200217602857</v>
      </c>
    </row>
    <row r="1203" spans="1:12">
      <c r="A1203" t="str">
        <f>C1203&amp;"-"&amp;D1203&amp;"-"&amp;G1203&amp;"-"&amp;H1203&amp;"-"&amp;K1203</f>
        <v>24.5-e-A-2-1.5</v>
      </c>
      <c r="B1203">
        <v>253</v>
      </c>
      <c r="C1203">
        <v>24.5</v>
      </c>
      <c r="D1203" s="2" t="s">
        <v>1</v>
      </c>
      <c r="E1203">
        <f>_xlfn.IFNA(VLOOKUP(A1203,'duo-out'!A$2:Q$5000,5,FALSE),B1203)</f>
        <v>253</v>
      </c>
      <c r="F1203">
        <v>36299.246800946996</v>
      </c>
      <c r="G1203" s="2" t="s">
        <v>25</v>
      </c>
      <c r="H1203">
        <v>2</v>
      </c>
      <c r="I1203">
        <v>2</v>
      </c>
      <c r="J1203">
        <v>0.5</v>
      </c>
      <c r="K1203">
        <v>1.5</v>
      </c>
      <c r="L1203" s="7">
        <v>0.87282200217602857</v>
      </c>
    </row>
    <row r="1204" spans="1:12">
      <c r="A1204" t="str">
        <f>C1204&amp;"-"&amp;D1204&amp;"-"&amp;G1204&amp;"-"&amp;H1204&amp;"-"&amp;K1204</f>
        <v>24.5-e-A-3-1.5</v>
      </c>
      <c r="B1204">
        <v>254</v>
      </c>
      <c r="C1204">
        <v>24.5</v>
      </c>
      <c r="D1204" s="2" t="s">
        <v>1</v>
      </c>
      <c r="E1204">
        <f>_xlfn.IFNA(VLOOKUP(A1204,'duo-out'!A$2:Q$5000,5,FALSE),B1204)</f>
        <v>254</v>
      </c>
      <c r="F1204">
        <v>38027.026892645998</v>
      </c>
      <c r="G1204" s="2" t="s">
        <v>25</v>
      </c>
      <c r="H1204">
        <v>3</v>
      </c>
      <c r="I1204">
        <v>2</v>
      </c>
      <c r="J1204">
        <v>0.5</v>
      </c>
      <c r="K1204">
        <v>1.5</v>
      </c>
      <c r="L1204" s="7">
        <v>0.8122523963562357</v>
      </c>
    </row>
    <row r="1205" spans="1:12">
      <c r="A1205" t="str">
        <f>C1205&amp;"-"&amp;D1205&amp;"-"&amp;G1205&amp;"-"&amp;H1205&amp;"-"&amp;K1205</f>
        <v>24.5-e-C-0-0.5</v>
      </c>
      <c r="B1205">
        <v>101</v>
      </c>
      <c r="C1205">
        <v>24.5</v>
      </c>
      <c r="D1205" s="2" t="s">
        <v>1</v>
      </c>
      <c r="E1205">
        <f>_xlfn.IFNA(VLOOKUP(A1205,'duo-out'!A$2:Q$5000,5,FALSE),B1205)</f>
        <v>101</v>
      </c>
      <c r="F1205">
        <v>39768.900357758997</v>
      </c>
      <c r="G1205" s="2" t="s">
        <v>22</v>
      </c>
      <c r="H1205">
        <v>0</v>
      </c>
      <c r="I1205">
        <v>0</v>
      </c>
      <c r="J1205">
        <v>0.5</v>
      </c>
      <c r="K1205">
        <v>0.5</v>
      </c>
      <c r="L1205" s="7">
        <v>182.05642030260799</v>
      </c>
    </row>
    <row r="1206" spans="1:12">
      <c r="A1206" t="str">
        <f>C1206&amp;"-"&amp;D1206&amp;"-"&amp;G1206&amp;"-"&amp;H1206&amp;"-"&amp;K1206</f>
        <v>24.5-f-X-1-0.5</v>
      </c>
      <c r="B1206">
        <v>2</v>
      </c>
      <c r="C1206">
        <v>24.5</v>
      </c>
      <c r="D1206" s="2" t="s">
        <v>2</v>
      </c>
      <c r="E1206">
        <f>_xlfn.IFNA(VLOOKUP(A1206,'duo-out'!A$2:Q$5000,5,FALSE),B1206)</f>
        <v>2</v>
      </c>
      <c r="F1206">
        <v>10411.855829985001</v>
      </c>
      <c r="G1206" s="2" t="s">
        <v>20</v>
      </c>
      <c r="H1206">
        <v>1</v>
      </c>
      <c r="I1206">
        <v>1</v>
      </c>
      <c r="J1206">
        <v>0.5</v>
      </c>
      <c r="K1206">
        <v>0.5</v>
      </c>
      <c r="L1206" s="7">
        <v>2.4263223583284943</v>
      </c>
    </row>
    <row r="1207" spans="1:12">
      <c r="A1207" t="str">
        <f>C1207&amp;"-"&amp;D1207&amp;"-"&amp;G1207&amp;"-"&amp;H1207&amp;"-"&amp;K1207</f>
        <v>24.5-f-X-1-1.5</v>
      </c>
      <c r="B1207">
        <v>2</v>
      </c>
      <c r="C1207">
        <v>24.5</v>
      </c>
      <c r="D1207" s="2" t="s">
        <v>2</v>
      </c>
      <c r="E1207">
        <f>_xlfn.IFNA(VLOOKUP(A1207,'duo-out'!A$2:Q$5000,5,FALSE),B1207)</f>
        <v>2</v>
      </c>
      <c r="F1207">
        <v>11029.249968275</v>
      </c>
      <c r="G1207" s="2" t="s">
        <v>20</v>
      </c>
      <c r="H1207">
        <v>1</v>
      </c>
      <c r="I1207">
        <v>1</v>
      </c>
      <c r="J1207">
        <v>0.5</v>
      </c>
      <c r="K1207">
        <v>1.5</v>
      </c>
      <c r="L1207" s="7">
        <v>2.4263223583284943</v>
      </c>
    </row>
    <row r="1208" spans="1:12">
      <c r="A1208" t="str">
        <f>C1208&amp;"-"&amp;D1208&amp;"-"&amp;G1208&amp;"-"&amp;H1208&amp;"-"&amp;K1208</f>
        <v>24.5-f-X-2-0.5</v>
      </c>
      <c r="B1208">
        <v>3</v>
      </c>
      <c r="C1208">
        <v>24.5</v>
      </c>
      <c r="D1208" s="2" t="s">
        <v>2</v>
      </c>
      <c r="E1208">
        <f>_xlfn.IFNA(VLOOKUP(A1208,'duo-out'!A$2:Q$5000,5,FALSE),B1208)</f>
        <v>3</v>
      </c>
      <c r="F1208">
        <v>12710.459823910998</v>
      </c>
      <c r="G1208" s="2" t="s">
        <v>20</v>
      </c>
      <c r="H1208">
        <v>2</v>
      </c>
      <c r="I1208">
        <v>1</v>
      </c>
      <c r="J1208">
        <v>0.5</v>
      </c>
      <c r="K1208">
        <v>0.5</v>
      </c>
      <c r="L1208" s="7">
        <v>2.1924297443889911</v>
      </c>
    </row>
    <row r="1209" spans="1:12">
      <c r="A1209" t="str">
        <f>C1209&amp;"-"&amp;D1209&amp;"-"&amp;G1209&amp;"-"&amp;H1209&amp;"-"&amp;K1209</f>
        <v>24.5-f-X-2-1.5</v>
      </c>
      <c r="B1209">
        <v>3</v>
      </c>
      <c r="C1209">
        <v>24.5</v>
      </c>
      <c r="D1209" s="2" t="s">
        <v>2</v>
      </c>
      <c r="E1209">
        <f>_xlfn.IFNA(VLOOKUP(A1209,'duo-out'!A$2:Q$5000,5,FALSE),B1209)</f>
        <v>3</v>
      </c>
      <c r="F1209">
        <v>13301.844338233997</v>
      </c>
      <c r="G1209" s="2" t="s">
        <v>20</v>
      </c>
      <c r="H1209">
        <v>2</v>
      </c>
      <c r="I1209">
        <v>1</v>
      </c>
      <c r="J1209">
        <v>0.5</v>
      </c>
      <c r="K1209">
        <v>1.5</v>
      </c>
      <c r="L1209" s="7">
        <v>2.1924297443889911</v>
      </c>
    </row>
    <row r="1210" spans="1:12">
      <c r="A1210" t="str">
        <f>C1210&amp;"-"&amp;D1210&amp;"-"&amp;G1210&amp;"-"&amp;H1210&amp;"-"&amp;K1210</f>
        <v>24.5-f-X-3-0.5</v>
      </c>
      <c r="B1210">
        <v>4</v>
      </c>
      <c r="C1210">
        <v>24.5</v>
      </c>
      <c r="D1210" s="2" t="s">
        <v>2</v>
      </c>
      <c r="E1210">
        <f>_xlfn.IFNA(VLOOKUP(A1210,'duo-out'!A$2:Q$5000,5,FALSE),B1210)</f>
        <v>4</v>
      </c>
      <c r="F1210">
        <v>14885.564926203999</v>
      </c>
      <c r="G1210" s="2" t="s">
        <v>20</v>
      </c>
      <c r="H1210">
        <v>3</v>
      </c>
      <c r="I1210">
        <v>1</v>
      </c>
      <c r="J1210">
        <v>0.5</v>
      </c>
      <c r="K1210">
        <v>0.5</v>
      </c>
      <c r="L1210" s="7">
        <v>2.0402857733683697</v>
      </c>
    </row>
    <row r="1211" spans="1:12">
      <c r="A1211" t="str">
        <f>C1211&amp;"-"&amp;D1211&amp;"-"&amp;G1211&amp;"-"&amp;H1211&amp;"-"&amp;K1211</f>
        <v>24.5-f-X-3-1.5</v>
      </c>
      <c r="B1211">
        <v>4</v>
      </c>
      <c r="C1211">
        <v>24.5</v>
      </c>
      <c r="D1211" s="2" t="s">
        <v>2</v>
      </c>
      <c r="E1211">
        <f>_xlfn.IFNA(VLOOKUP(A1211,'duo-out'!A$2:Q$5000,5,FALSE),B1211)</f>
        <v>4</v>
      </c>
      <c r="F1211">
        <v>15451.014500597001</v>
      </c>
      <c r="G1211" s="2" t="s">
        <v>20</v>
      </c>
      <c r="H1211">
        <v>3</v>
      </c>
      <c r="I1211">
        <v>1</v>
      </c>
      <c r="J1211">
        <v>0.5</v>
      </c>
      <c r="K1211">
        <v>1.5</v>
      </c>
      <c r="L1211" s="7">
        <v>2.0402857733683697</v>
      </c>
    </row>
    <row r="1212" spans="1:12">
      <c r="A1212" t="str">
        <f>C1212&amp;"-"&amp;D1212&amp;"-"&amp;G1212&amp;"-"&amp;H1212&amp;"-"&amp;K1212</f>
        <v>24.5-f-X-4-0.5</v>
      </c>
      <c r="B1212">
        <v>5</v>
      </c>
      <c r="C1212">
        <v>24.5</v>
      </c>
      <c r="D1212" s="2" t="s">
        <v>2</v>
      </c>
      <c r="E1212">
        <f>_xlfn.IFNA(VLOOKUP(A1212,'duo-out'!A$2:Q$5000,5,FALSE),B1212)</f>
        <v>5</v>
      </c>
      <c r="F1212">
        <v>16937.017630257</v>
      </c>
      <c r="G1212" s="2" t="s">
        <v>20</v>
      </c>
      <c r="H1212">
        <v>4</v>
      </c>
      <c r="I1212">
        <v>1</v>
      </c>
      <c r="J1212">
        <v>0.5</v>
      </c>
      <c r="K1212">
        <v>0.5</v>
      </c>
      <c r="L1212" s="7">
        <v>1.9295831501316907</v>
      </c>
    </row>
    <row r="1213" spans="1:12">
      <c r="A1213" t="str">
        <f>C1213&amp;"-"&amp;D1213&amp;"-"&amp;G1213&amp;"-"&amp;H1213&amp;"-"&amp;K1213</f>
        <v>24.5-f-X-4-1.5</v>
      </c>
      <c r="B1213">
        <v>5</v>
      </c>
      <c r="C1213">
        <v>24.5</v>
      </c>
      <c r="D1213" s="2" t="s">
        <v>2</v>
      </c>
      <c r="E1213">
        <f>_xlfn.IFNA(VLOOKUP(A1213,'duo-out'!A$2:Q$5000,5,FALSE),B1213)</f>
        <v>5</v>
      </c>
      <c r="F1213">
        <v>17476.337133901001</v>
      </c>
      <c r="G1213" s="2" t="s">
        <v>20</v>
      </c>
      <c r="H1213">
        <v>4</v>
      </c>
      <c r="I1213">
        <v>1</v>
      </c>
      <c r="J1213">
        <v>0.5</v>
      </c>
      <c r="K1213">
        <v>1.5</v>
      </c>
      <c r="L1213" s="7">
        <v>1.9295831501316907</v>
      </c>
    </row>
    <row r="1214" spans="1:12">
      <c r="A1214" t="str">
        <f>C1214&amp;"-"&amp;D1214&amp;"-"&amp;G1214&amp;"-"&amp;H1214&amp;"-"&amp;K1214</f>
        <v>24.5-f-A-0-2.5</v>
      </c>
      <c r="B1214">
        <v>251</v>
      </c>
      <c r="C1214">
        <v>24.5</v>
      </c>
      <c r="D1214" s="2" t="s">
        <v>2</v>
      </c>
      <c r="E1214">
        <f>_xlfn.IFNA(VLOOKUP(A1214,'duo-out'!A$2:Q$5000,5,FALSE),B1214)</f>
        <v>251</v>
      </c>
      <c r="F1214">
        <v>31360.871554720168</v>
      </c>
      <c r="G1214" s="2" t="s">
        <v>25</v>
      </c>
      <c r="H1214">
        <v>0</v>
      </c>
      <c r="I1214">
        <v>2</v>
      </c>
      <c r="J1214">
        <v>0.5</v>
      </c>
      <c r="K1214">
        <v>2.5</v>
      </c>
      <c r="L1214" s="7">
        <v>163.85675397412089</v>
      </c>
    </row>
    <row r="1215" spans="1:12">
      <c r="A1215" t="str">
        <f>C1215&amp;"-"&amp;D1215&amp;"-"&amp;G1215&amp;"-"&amp;H1215&amp;"-"&amp;K1215</f>
        <v>24.5-f-A-0-1.5</v>
      </c>
      <c r="B1215">
        <v>251</v>
      </c>
      <c r="C1215">
        <v>24.5</v>
      </c>
      <c r="D1215" s="2" t="s">
        <v>2</v>
      </c>
      <c r="E1215">
        <f>_xlfn.IFNA(VLOOKUP(A1215,'duo-out'!A$2:Q$5000,5,FALSE),B1215)</f>
        <v>251</v>
      </c>
      <c r="F1215">
        <v>31995.746088666801</v>
      </c>
      <c r="G1215" s="2" t="s">
        <v>25</v>
      </c>
      <c r="H1215">
        <v>0</v>
      </c>
      <c r="I1215">
        <v>2</v>
      </c>
      <c r="J1215">
        <v>0.5</v>
      </c>
      <c r="K1215">
        <v>1.5</v>
      </c>
      <c r="L1215" s="7">
        <v>166.86455754144319</v>
      </c>
    </row>
    <row r="1216" spans="1:12">
      <c r="A1216" t="str">
        <f>C1216&amp;"-"&amp;D1216&amp;"-"&amp;G1216&amp;"-"&amp;H1216&amp;"-"&amp;K1216</f>
        <v>24.5-f-A-1-2.5</v>
      </c>
      <c r="B1216">
        <v>252</v>
      </c>
      <c r="C1216">
        <v>24.5</v>
      </c>
      <c r="D1216" s="2" t="s">
        <v>2</v>
      </c>
      <c r="E1216">
        <f>_xlfn.IFNA(VLOOKUP(A1216,'duo-out'!A$2:Q$5000,5,FALSE),B1216)</f>
        <v>252</v>
      </c>
      <c r="F1216">
        <v>33679.513410364329</v>
      </c>
      <c r="G1216" s="2" t="s">
        <v>25</v>
      </c>
      <c r="H1216">
        <v>1</v>
      </c>
      <c r="I1216">
        <v>2</v>
      </c>
      <c r="J1216">
        <v>0.5</v>
      </c>
      <c r="K1216">
        <v>2.5</v>
      </c>
      <c r="L1216" s="7">
        <v>0.96593632892484571</v>
      </c>
    </row>
    <row r="1217" spans="1:12">
      <c r="A1217" t="str">
        <f>C1217&amp;"-"&amp;D1217&amp;"-"&amp;G1217&amp;"-"&amp;H1217&amp;"-"&amp;K1217</f>
        <v>24.5-f-A-1-1.5</v>
      </c>
      <c r="B1217">
        <v>252</v>
      </c>
      <c r="C1217">
        <v>24.5</v>
      </c>
      <c r="D1217" s="2" t="s">
        <v>2</v>
      </c>
      <c r="E1217">
        <f>_xlfn.IFNA(VLOOKUP(A1217,'duo-out'!A$2:Q$5000,5,FALSE),B1217)</f>
        <v>252</v>
      </c>
      <c r="F1217">
        <v>34280.652241927404</v>
      </c>
      <c r="G1217" s="2" t="s">
        <v>25</v>
      </c>
      <c r="H1217">
        <v>1</v>
      </c>
      <c r="I1217">
        <v>2</v>
      </c>
      <c r="J1217">
        <v>0.5</v>
      </c>
      <c r="K1217">
        <v>1.5</v>
      </c>
      <c r="L1217" s="7">
        <v>0.96593632892484571</v>
      </c>
    </row>
    <row r="1218" spans="1:12">
      <c r="A1218" t="str">
        <f>C1218&amp;"-"&amp;D1218&amp;"-"&amp;G1218&amp;"-"&amp;H1218&amp;"-"&amp;K1218</f>
        <v>24.5-f-A-2-2.5</v>
      </c>
      <c r="B1218">
        <v>253</v>
      </c>
      <c r="C1218">
        <v>24.5</v>
      </c>
      <c r="D1218" s="2" t="s">
        <v>2</v>
      </c>
      <c r="E1218">
        <f>_xlfn.IFNA(VLOOKUP(A1218,'duo-out'!A$2:Q$5000,5,FALSE),B1218)</f>
        <v>253</v>
      </c>
      <c r="F1218">
        <v>35753.740694587999</v>
      </c>
      <c r="G1218" s="2" t="s">
        <v>25</v>
      </c>
      <c r="H1218">
        <v>2</v>
      </c>
      <c r="I1218">
        <v>2</v>
      </c>
      <c r="J1218">
        <v>0.5</v>
      </c>
      <c r="K1218">
        <v>2.5</v>
      </c>
      <c r="L1218" s="7">
        <v>0.87282200217602857</v>
      </c>
    </row>
    <row r="1219" spans="1:12">
      <c r="A1219" t="str">
        <f>C1219&amp;"-"&amp;D1219&amp;"-"&amp;G1219&amp;"-"&amp;H1219&amp;"-"&amp;K1219</f>
        <v>24.5-f-A-2-1.5</v>
      </c>
      <c r="B1219">
        <v>253</v>
      </c>
      <c r="C1219">
        <v>24.5</v>
      </c>
      <c r="D1219" s="2" t="s">
        <v>2</v>
      </c>
      <c r="E1219">
        <f>_xlfn.IFNA(VLOOKUP(A1219,'duo-out'!A$2:Q$5000,5,FALSE),B1219)</f>
        <v>253</v>
      </c>
      <c r="F1219">
        <v>36311.210433054752</v>
      </c>
      <c r="G1219" s="2" t="s">
        <v>25</v>
      </c>
      <c r="H1219">
        <v>2</v>
      </c>
      <c r="I1219">
        <v>2</v>
      </c>
      <c r="J1219">
        <v>0.5</v>
      </c>
      <c r="K1219">
        <v>1.5</v>
      </c>
      <c r="L1219" s="7">
        <v>0.87282200217602857</v>
      </c>
    </row>
    <row r="1220" spans="1:12">
      <c r="A1220" t="str">
        <f>C1220&amp;"-"&amp;D1220&amp;"-"&amp;G1220&amp;"-"&amp;H1220&amp;"-"&amp;K1220</f>
        <v>24.5-f-A-3-1.5</v>
      </c>
      <c r="B1220">
        <v>254</v>
      </c>
      <c r="C1220">
        <v>24.5</v>
      </c>
      <c r="D1220" s="2" t="s">
        <v>2</v>
      </c>
      <c r="E1220">
        <f>_xlfn.IFNA(VLOOKUP(A1220,'duo-out'!A$2:Q$5000,5,FALSE),B1220)</f>
        <v>254</v>
      </c>
      <c r="F1220">
        <v>38027.097999781996</v>
      </c>
      <c r="G1220" s="2" t="s">
        <v>25</v>
      </c>
      <c r="H1220">
        <v>3</v>
      </c>
      <c r="I1220">
        <v>2</v>
      </c>
      <c r="J1220">
        <v>0.5</v>
      </c>
      <c r="K1220">
        <v>1.5</v>
      </c>
      <c r="L1220" s="7">
        <v>0.8122523963562357</v>
      </c>
    </row>
    <row r="1221" spans="1:12">
      <c r="A1221" t="str">
        <f>C1221&amp;"-"&amp;D1221&amp;"-"&amp;G1221&amp;"-"&amp;H1221&amp;"-"&amp;K1221</f>
        <v>24.5-f-A-4-2.5</v>
      </c>
      <c r="B1221">
        <v>255</v>
      </c>
      <c r="C1221">
        <v>24.5</v>
      </c>
      <c r="D1221" s="2" t="s">
        <v>2</v>
      </c>
      <c r="E1221">
        <f>_xlfn.IFNA(VLOOKUP(A1221,'duo-out'!A$2:Q$5000,5,FALSE),B1221)</f>
        <v>255</v>
      </c>
      <c r="F1221">
        <v>38918.676424841004</v>
      </c>
      <c r="G1221" s="2" t="s">
        <v>25</v>
      </c>
      <c r="H1221">
        <v>4</v>
      </c>
      <c r="I1221">
        <v>2</v>
      </c>
      <c r="J1221">
        <v>0.5</v>
      </c>
      <c r="K1221">
        <v>2.5</v>
      </c>
      <c r="L1221" s="7">
        <v>0.76818088824663155</v>
      </c>
    </row>
    <row r="1222" spans="1:12">
      <c r="A1222" t="str">
        <f>C1222&amp;"-"&amp;D1222&amp;"-"&amp;G1222&amp;"-"&amp;H1222&amp;"-"&amp;K1222</f>
        <v>24.5-f-C-0-0.5</v>
      </c>
      <c r="B1222">
        <v>101</v>
      </c>
      <c r="C1222">
        <v>24.5</v>
      </c>
      <c r="D1222" s="2" t="s">
        <v>2</v>
      </c>
      <c r="E1222">
        <f>_xlfn.IFNA(VLOOKUP(A1222,'duo-out'!A$2:Q$5000,5,FALSE),B1222)</f>
        <v>101</v>
      </c>
      <c r="F1222">
        <v>40383.818510107405</v>
      </c>
      <c r="G1222" s="2" t="s">
        <v>22</v>
      </c>
      <c r="H1222">
        <v>0</v>
      </c>
      <c r="I1222">
        <v>0</v>
      </c>
      <c r="J1222">
        <v>0.5</v>
      </c>
      <c r="K1222">
        <v>0.5</v>
      </c>
      <c r="L1222" s="7">
        <v>146.87610087350487</v>
      </c>
    </row>
    <row r="1223" spans="1:12">
      <c r="A1223" t="str">
        <f>C1223&amp;"-"&amp;D1223&amp;"-"&amp;G1223&amp;"-"&amp;H1223&amp;"-"&amp;K1223</f>
        <v>25.5-e-X-1-0.5</v>
      </c>
      <c r="B1223">
        <v>2</v>
      </c>
      <c r="C1223">
        <v>25.5</v>
      </c>
      <c r="D1223" s="2" t="s">
        <v>1</v>
      </c>
      <c r="E1223">
        <f>_xlfn.IFNA(VLOOKUP(A1223,'duo-out'!A$2:Q$5000,5,FALSE),B1223)</f>
        <v>2</v>
      </c>
      <c r="F1223">
        <v>11028.811246122001</v>
      </c>
      <c r="G1223" s="2" t="s">
        <v>20</v>
      </c>
      <c r="H1223">
        <v>1</v>
      </c>
      <c r="I1223">
        <v>1</v>
      </c>
      <c r="J1223">
        <v>0.5</v>
      </c>
      <c r="K1223">
        <v>0.5</v>
      </c>
      <c r="L1223" s="7">
        <v>2.4263223583284943</v>
      </c>
    </row>
    <row r="1224" spans="1:12">
      <c r="A1224" t="str">
        <f>C1224&amp;"-"&amp;D1224&amp;"-"&amp;G1224&amp;"-"&amp;H1224&amp;"-"&amp;K1224</f>
        <v>25.5-e-X-1-1.5</v>
      </c>
      <c r="B1224">
        <v>2</v>
      </c>
      <c r="C1224">
        <v>25.5</v>
      </c>
      <c r="D1224" s="2" t="s">
        <v>1</v>
      </c>
      <c r="E1224">
        <f>_xlfn.IFNA(VLOOKUP(A1224,'duo-out'!A$2:Q$5000,5,FALSE),B1224)</f>
        <v>2</v>
      </c>
      <c r="F1224">
        <v>11626.122115652997</v>
      </c>
      <c r="G1224" s="2" t="s">
        <v>20</v>
      </c>
      <c r="H1224">
        <v>1</v>
      </c>
      <c r="I1224">
        <v>1</v>
      </c>
      <c r="J1224">
        <v>0.5</v>
      </c>
      <c r="K1224">
        <v>1.5</v>
      </c>
      <c r="L1224" s="7">
        <v>2.4263223583284943</v>
      </c>
    </row>
    <row r="1225" spans="1:12">
      <c r="A1225" t="str">
        <f>C1225&amp;"-"&amp;D1225&amp;"-"&amp;G1225&amp;"-"&amp;H1225&amp;"-"&amp;K1225</f>
        <v>25.5-e-X-2-0.5</v>
      </c>
      <c r="B1225">
        <v>3</v>
      </c>
      <c r="C1225">
        <v>25.5</v>
      </c>
      <c r="D1225" s="2" t="s">
        <v>1</v>
      </c>
      <c r="E1225">
        <f>_xlfn.IFNA(VLOOKUP(A1225,'duo-out'!A$2:Q$5000,5,FALSE),B1225)</f>
        <v>3</v>
      </c>
      <c r="F1225">
        <v>13301.466845515999</v>
      </c>
      <c r="G1225" s="2" t="s">
        <v>20</v>
      </c>
      <c r="H1225">
        <v>2</v>
      </c>
      <c r="I1225">
        <v>1</v>
      </c>
      <c r="J1225">
        <v>0.5</v>
      </c>
      <c r="K1225">
        <v>0.5</v>
      </c>
      <c r="L1225" s="7">
        <v>2.1924297443889911</v>
      </c>
    </row>
    <row r="1226" spans="1:12">
      <c r="A1226" t="str">
        <f>C1226&amp;"-"&amp;D1226&amp;"-"&amp;G1226&amp;"-"&amp;H1226&amp;"-"&amp;K1226</f>
        <v>25.5-e-X-2-1.5</v>
      </c>
      <c r="B1226">
        <v>3</v>
      </c>
      <c r="C1226">
        <v>25.5</v>
      </c>
      <c r="D1226" s="2" t="s">
        <v>1</v>
      </c>
      <c r="E1226">
        <f>_xlfn.IFNA(VLOOKUP(A1226,'duo-out'!A$2:Q$5000,5,FALSE),B1226)</f>
        <v>3</v>
      </c>
      <c r="F1226">
        <v>13873.403663649999</v>
      </c>
      <c r="G1226" s="2" t="s">
        <v>20</v>
      </c>
      <c r="H1226">
        <v>2</v>
      </c>
      <c r="I1226">
        <v>1</v>
      </c>
      <c r="J1226">
        <v>0.5</v>
      </c>
      <c r="K1226">
        <v>1.5</v>
      </c>
      <c r="L1226" s="7">
        <v>2.1924297443889911</v>
      </c>
    </row>
    <row r="1227" spans="1:12">
      <c r="A1227" t="str">
        <f>C1227&amp;"-"&amp;D1227&amp;"-"&amp;G1227&amp;"-"&amp;H1227&amp;"-"&amp;K1227</f>
        <v>25.5-e-X-3-0.5</v>
      </c>
      <c r="B1227">
        <v>4</v>
      </c>
      <c r="C1227">
        <v>25.5</v>
      </c>
      <c r="D1227" s="2" t="s">
        <v>1</v>
      </c>
      <c r="E1227">
        <f>_xlfn.IFNA(VLOOKUP(A1227,'duo-out'!A$2:Q$5000,5,FALSE),B1227)</f>
        <v>4</v>
      </c>
      <c r="F1227">
        <v>15450.673014385999</v>
      </c>
      <c r="G1227" s="2" t="s">
        <v>20</v>
      </c>
      <c r="H1227">
        <v>3</v>
      </c>
      <c r="I1227">
        <v>1</v>
      </c>
      <c r="J1227">
        <v>0.5</v>
      </c>
      <c r="K1227">
        <v>0.5</v>
      </c>
      <c r="L1227" s="7">
        <v>2.0402857733683697</v>
      </c>
    </row>
    <row r="1228" spans="1:12">
      <c r="A1228" t="str">
        <f>C1228&amp;"-"&amp;D1228&amp;"-"&amp;G1228&amp;"-"&amp;H1228&amp;"-"&amp;K1228</f>
        <v>25.5-e-X-3-1.5</v>
      </c>
      <c r="B1228">
        <v>4</v>
      </c>
      <c r="C1228">
        <v>25.5</v>
      </c>
      <c r="D1228" s="2" t="s">
        <v>1</v>
      </c>
      <c r="E1228">
        <f>_xlfn.IFNA(VLOOKUP(A1228,'duo-out'!A$2:Q$5000,5,FALSE),B1228)</f>
        <v>4</v>
      </c>
      <c r="F1228">
        <v>15997.172612922001</v>
      </c>
      <c r="G1228" s="2" t="s">
        <v>20</v>
      </c>
      <c r="H1228">
        <v>3</v>
      </c>
      <c r="I1228">
        <v>1</v>
      </c>
      <c r="J1228">
        <v>0.5</v>
      </c>
      <c r="K1228">
        <v>1.5</v>
      </c>
      <c r="L1228" s="7">
        <v>2.0402857733683697</v>
      </c>
    </row>
    <row r="1229" spans="1:12">
      <c r="A1229" t="str">
        <f>C1229&amp;"-"&amp;D1229&amp;"-"&amp;G1229&amp;"-"&amp;H1229&amp;"-"&amp;K1229</f>
        <v>25.5-e-X-4-0.5</v>
      </c>
      <c r="B1229">
        <v>5</v>
      </c>
      <c r="C1229">
        <v>25.5</v>
      </c>
      <c r="D1229" s="2" t="s">
        <v>1</v>
      </c>
      <c r="E1229">
        <f>_xlfn.IFNA(VLOOKUP(A1229,'duo-out'!A$2:Q$5000,5,FALSE),B1229)</f>
        <v>5</v>
      </c>
      <c r="F1229">
        <v>17476.009779551001</v>
      </c>
      <c r="G1229" s="2" t="s">
        <v>20</v>
      </c>
      <c r="H1229">
        <v>4</v>
      </c>
      <c r="I1229">
        <v>1</v>
      </c>
      <c r="J1229">
        <v>0.5</v>
      </c>
      <c r="K1229">
        <v>0.5</v>
      </c>
      <c r="L1229" s="7">
        <v>1.9295831501316907</v>
      </c>
    </row>
    <row r="1230" spans="1:12">
      <c r="A1230" t="str">
        <f>C1230&amp;"-"&amp;D1230&amp;"-"&amp;G1230&amp;"-"&amp;H1230&amp;"-"&amp;K1230</f>
        <v>25.5-e-X-4-1.5</v>
      </c>
      <c r="B1230">
        <v>5</v>
      </c>
      <c r="C1230">
        <v>25.5</v>
      </c>
      <c r="D1230" s="2" t="s">
        <v>1</v>
      </c>
      <c r="E1230">
        <f>_xlfn.IFNA(VLOOKUP(A1230,'duo-out'!A$2:Q$5000,5,FALSE),B1230)</f>
        <v>5</v>
      </c>
      <c r="F1230">
        <v>17996.900999781999</v>
      </c>
      <c r="G1230" s="2" t="s">
        <v>20</v>
      </c>
      <c r="H1230">
        <v>4</v>
      </c>
      <c r="I1230">
        <v>1</v>
      </c>
      <c r="J1230">
        <v>0.5</v>
      </c>
      <c r="K1230">
        <v>1.5</v>
      </c>
      <c r="L1230" s="7">
        <v>1.4623505735569622</v>
      </c>
    </row>
    <row r="1231" spans="1:12">
      <c r="A1231" t="str">
        <f>C1231&amp;"-"&amp;D1231&amp;"-"&amp;G1231&amp;"-"&amp;H1231&amp;"-"&amp;K1231</f>
        <v>25.5-e-A-0-2.5</v>
      </c>
      <c r="B1231">
        <v>251</v>
      </c>
      <c r="C1231">
        <v>25.5</v>
      </c>
      <c r="D1231" s="2" t="s">
        <v>1</v>
      </c>
      <c r="E1231">
        <f>_xlfn.IFNA(VLOOKUP(A1231,'duo-out'!A$2:Q$5000,5,FALSE),B1231)</f>
        <v>251</v>
      </c>
      <c r="F1231">
        <v>31996.466178440329</v>
      </c>
      <c r="G1231" s="2" t="s">
        <v>25</v>
      </c>
      <c r="H1231">
        <v>0</v>
      </c>
      <c r="I1231">
        <v>2</v>
      </c>
      <c r="J1231">
        <v>0.5</v>
      </c>
      <c r="K1231">
        <v>2.5</v>
      </c>
      <c r="L1231" s="7">
        <v>163.89161464403207</v>
      </c>
    </row>
    <row r="1232" spans="1:12">
      <c r="A1232" t="str">
        <f>C1232&amp;"-"&amp;D1232&amp;"-"&amp;G1232&amp;"-"&amp;H1232&amp;"-"&amp;K1232</f>
        <v>25.5-e-A-0-1.5</v>
      </c>
      <c r="B1232">
        <v>251</v>
      </c>
      <c r="C1232">
        <v>25.5</v>
      </c>
      <c r="D1232" s="2" t="s">
        <v>1</v>
      </c>
      <c r="E1232">
        <f>_xlfn.IFNA(VLOOKUP(A1232,'duo-out'!A$2:Q$5000,5,FALSE),B1232)</f>
        <v>251</v>
      </c>
      <c r="F1232">
        <v>32649.125876946997</v>
      </c>
      <c r="G1232" s="2" t="s">
        <v>25</v>
      </c>
      <c r="H1232">
        <v>0</v>
      </c>
      <c r="I1232">
        <v>2</v>
      </c>
      <c r="J1232">
        <v>0.5</v>
      </c>
      <c r="K1232">
        <v>1.5</v>
      </c>
      <c r="L1232" s="7">
        <v>149.43402586634505</v>
      </c>
    </row>
    <row r="1233" spans="1:12">
      <c r="A1233" t="str">
        <f>C1233&amp;"-"&amp;D1233&amp;"-"&amp;G1233&amp;"-"&amp;H1233&amp;"-"&amp;K1233</f>
        <v>25.5-e-A-1-2.5</v>
      </c>
      <c r="B1233">
        <v>252</v>
      </c>
      <c r="C1233">
        <v>25.5</v>
      </c>
      <c r="D1233" s="2" t="s">
        <v>1</v>
      </c>
      <c r="E1233">
        <f>_xlfn.IFNA(VLOOKUP(A1233,'duo-out'!A$2:Q$5000,5,FALSE),B1233)</f>
        <v>252</v>
      </c>
      <c r="F1233">
        <v>34277.353793076501</v>
      </c>
      <c r="G1233" s="2" t="s">
        <v>25</v>
      </c>
      <c r="H1233">
        <v>1</v>
      </c>
      <c r="I1233">
        <v>2</v>
      </c>
      <c r="J1233">
        <v>0.5</v>
      </c>
      <c r="K1233">
        <v>2.5</v>
      </c>
      <c r="L1233" s="7">
        <v>0.96593632892484571</v>
      </c>
    </row>
    <row r="1234" spans="1:12">
      <c r="A1234" t="str">
        <f>C1234&amp;"-"&amp;D1234&amp;"-"&amp;G1234&amp;"-"&amp;H1234&amp;"-"&amp;K1234</f>
        <v>25.5-e-A-2-2.5</v>
      </c>
      <c r="B1234">
        <v>253</v>
      </c>
      <c r="C1234">
        <v>25.5</v>
      </c>
      <c r="D1234" s="2" t="s">
        <v>1</v>
      </c>
      <c r="E1234">
        <f>_xlfn.IFNA(VLOOKUP(A1234,'duo-out'!A$2:Q$5000,5,FALSE),B1234)</f>
        <v>253</v>
      </c>
      <c r="F1234">
        <v>36306.376282983998</v>
      </c>
      <c r="G1234" s="2" t="s">
        <v>25</v>
      </c>
      <c r="H1234">
        <v>2</v>
      </c>
      <c r="I1234">
        <v>2</v>
      </c>
      <c r="J1234">
        <v>0.5</v>
      </c>
      <c r="K1234">
        <v>2.5</v>
      </c>
      <c r="L1234" s="7">
        <v>0.87282200217602857</v>
      </c>
    </row>
    <row r="1235" spans="1:12">
      <c r="A1235" t="str">
        <f>C1235&amp;"-"&amp;D1235&amp;"-"&amp;G1235&amp;"-"&amp;H1235&amp;"-"&amp;K1235</f>
        <v>25.5-e-A-2-1.5</v>
      </c>
      <c r="B1235">
        <v>253</v>
      </c>
      <c r="C1235">
        <v>25.5</v>
      </c>
      <c r="D1235" s="2" t="s">
        <v>1</v>
      </c>
      <c r="E1235">
        <f>_xlfn.IFNA(VLOOKUP(A1235,'duo-out'!A$2:Q$5000,5,FALSE),B1235)</f>
        <v>253</v>
      </c>
      <c r="F1235">
        <v>36869.263619482001</v>
      </c>
      <c r="G1235" s="2" t="s">
        <v>25</v>
      </c>
      <c r="H1235">
        <v>2</v>
      </c>
      <c r="I1235">
        <v>2</v>
      </c>
      <c r="J1235">
        <v>0.5</v>
      </c>
      <c r="K1235">
        <v>1.5</v>
      </c>
      <c r="L1235" s="7">
        <v>1.3833296494790666</v>
      </c>
    </row>
    <row r="1236" spans="1:12">
      <c r="A1236" t="str">
        <f>C1236&amp;"-"&amp;D1236&amp;"-"&amp;G1236&amp;"-"&amp;H1236&amp;"-"&amp;K1236</f>
        <v>25.5-e-A-3-2.5</v>
      </c>
      <c r="B1236">
        <v>254</v>
      </c>
      <c r="C1236">
        <v>25.5</v>
      </c>
      <c r="D1236" s="2" t="s">
        <v>1</v>
      </c>
      <c r="E1236">
        <f>_xlfn.IFNA(VLOOKUP(A1236,'duo-out'!A$2:Q$5000,5,FALSE),B1236)</f>
        <v>254</v>
      </c>
      <c r="F1236">
        <v>38027.405824757996</v>
      </c>
      <c r="G1236" s="2" t="s">
        <v>25</v>
      </c>
      <c r="H1236">
        <v>3</v>
      </c>
      <c r="I1236">
        <v>2</v>
      </c>
      <c r="J1236">
        <v>0.5</v>
      </c>
      <c r="K1236">
        <v>2.5</v>
      </c>
      <c r="L1236" s="7">
        <v>0.8122523963562357</v>
      </c>
    </row>
    <row r="1237" spans="1:12">
      <c r="A1237" t="str">
        <f>C1237&amp;"-"&amp;D1237&amp;"-"&amp;G1237&amp;"-"&amp;H1237&amp;"-"&amp;K1237</f>
        <v>25.5-e-C-0-0.5</v>
      </c>
      <c r="B1237">
        <v>101</v>
      </c>
      <c r="C1237">
        <v>25.5</v>
      </c>
      <c r="D1237" s="2" t="s">
        <v>1</v>
      </c>
      <c r="E1237">
        <f>_xlfn.IFNA(VLOOKUP(A1237,'duo-out'!A$2:Q$5000,5,FALSE),B1237)</f>
        <v>101</v>
      </c>
      <c r="F1237">
        <v>40384.597264903998</v>
      </c>
      <c r="G1237" s="2" t="s">
        <v>22</v>
      </c>
      <c r="H1237">
        <v>0</v>
      </c>
      <c r="I1237">
        <v>0</v>
      </c>
      <c r="J1237">
        <v>0.5</v>
      </c>
      <c r="K1237">
        <v>0.5</v>
      </c>
      <c r="L1237" s="7">
        <v>151.47483660608111</v>
      </c>
    </row>
    <row r="1238" spans="1:12">
      <c r="A1238" t="str">
        <f>C1238&amp;"-"&amp;D1238&amp;"-"&amp;G1238&amp;"-"&amp;H1238&amp;"-"&amp;K1238</f>
        <v>25.5-f-X-1-0.5</v>
      </c>
      <c r="B1238">
        <v>2</v>
      </c>
      <c r="C1238">
        <v>25.5</v>
      </c>
      <c r="D1238" s="2" t="s">
        <v>2</v>
      </c>
      <c r="E1238">
        <f>_xlfn.IFNA(VLOOKUP(A1238,'duo-out'!A$2:Q$5000,5,FALSE),B1238)</f>
        <v>2</v>
      </c>
      <c r="F1238">
        <v>11010.444831206001</v>
      </c>
      <c r="G1238" s="2" t="s">
        <v>20</v>
      </c>
      <c r="H1238">
        <v>1</v>
      </c>
      <c r="I1238">
        <v>1</v>
      </c>
      <c r="J1238">
        <v>0.5</v>
      </c>
      <c r="K1238">
        <v>0.5</v>
      </c>
      <c r="L1238" s="7">
        <v>2.4263223583284943</v>
      </c>
    </row>
    <row r="1239" spans="1:12">
      <c r="A1239" t="str">
        <f>C1239&amp;"-"&amp;D1239&amp;"-"&amp;G1239&amp;"-"&amp;H1239&amp;"-"&amp;K1239</f>
        <v>25.5-f-X-1-1.5</v>
      </c>
      <c r="B1239">
        <v>2</v>
      </c>
      <c r="C1239">
        <v>25.5</v>
      </c>
      <c r="D1239" s="2" t="s">
        <v>2</v>
      </c>
      <c r="E1239">
        <f>_xlfn.IFNA(VLOOKUP(A1239,'duo-out'!A$2:Q$5000,5,FALSE),B1239)</f>
        <v>2</v>
      </c>
      <c r="F1239">
        <v>11646.324998106</v>
      </c>
      <c r="G1239" s="2" t="s">
        <v>20</v>
      </c>
      <c r="H1239">
        <v>1</v>
      </c>
      <c r="I1239">
        <v>1</v>
      </c>
      <c r="J1239">
        <v>0.5</v>
      </c>
      <c r="K1239">
        <v>1.5</v>
      </c>
      <c r="L1239" s="7">
        <v>2.4263223583284943</v>
      </c>
    </row>
    <row r="1240" spans="1:12">
      <c r="A1240" t="str">
        <f>C1240&amp;"-"&amp;D1240&amp;"-"&amp;G1240&amp;"-"&amp;H1240&amp;"-"&amp;K1240</f>
        <v>25.5-f-X-2-0.5</v>
      </c>
      <c r="B1240">
        <v>3</v>
      </c>
      <c r="C1240">
        <v>25.5</v>
      </c>
      <c r="D1240" s="2" t="s">
        <v>2</v>
      </c>
      <c r="E1240">
        <f>_xlfn.IFNA(VLOOKUP(A1240,'duo-out'!A$2:Q$5000,5,FALSE),B1240)</f>
        <v>3</v>
      </c>
      <c r="F1240">
        <v>13283.850704353998</v>
      </c>
      <c r="G1240" s="2" t="s">
        <v>20</v>
      </c>
      <c r="H1240">
        <v>2</v>
      </c>
      <c r="I1240">
        <v>1</v>
      </c>
      <c r="J1240">
        <v>0.5</v>
      </c>
      <c r="K1240">
        <v>0.5</v>
      </c>
      <c r="L1240" s="7">
        <v>2.1924297443889911</v>
      </c>
    </row>
    <row r="1241" spans="1:12">
      <c r="A1241" t="str">
        <f>C1241&amp;"-"&amp;D1241&amp;"-"&amp;G1241&amp;"-"&amp;H1241&amp;"-"&amp;K1241</f>
        <v>25.5-f-X-2-1.5</v>
      </c>
      <c r="B1241">
        <v>3</v>
      </c>
      <c r="C1241">
        <v>25.5</v>
      </c>
      <c r="D1241" s="2" t="s">
        <v>2</v>
      </c>
      <c r="E1241">
        <f>_xlfn.IFNA(VLOOKUP(A1241,'duo-out'!A$2:Q$5000,5,FALSE),B1241)</f>
        <v>3</v>
      </c>
      <c r="F1241">
        <v>13892.763770893998</v>
      </c>
      <c r="G1241" s="2" t="s">
        <v>20</v>
      </c>
      <c r="H1241">
        <v>2</v>
      </c>
      <c r="I1241">
        <v>1</v>
      </c>
      <c r="J1241">
        <v>0.5</v>
      </c>
      <c r="K1241">
        <v>1.5</v>
      </c>
      <c r="L1241" s="7">
        <v>2.1924297443889911</v>
      </c>
    </row>
    <row r="1242" spans="1:12">
      <c r="A1242" t="str">
        <f>C1242&amp;"-"&amp;D1242&amp;"-"&amp;G1242&amp;"-"&amp;H1242&amp;"-"&amp;K1242</f>
        <v>25.5-f-X-3-0.5</v>
      </c>
      <c r="B1242">
        <v>4</v>
      </c>
      <c r="C1242">
        <v>25.5</v>
      </c>
      <c r="D1242" s="2" t="s">
        <v>2</v>
      </c>
      <c r="E1242">
        <f>_xlfn.IFNA(VLOOKUP(A1242,'duo-out'!A$2:Q$5000,5,FALSE),B1242)</f>
        <v>4</v>
      </c>
      <c r="F1242">
        <v>15433.805824757999</v>
      </c>
      <c r="G1242" s="2" t="s">
        <v>20</v>
      </c>
      <c r="H1242">
        <v>3</v>
      </c>
      <c r="I1242">
        <v>1</v>
      </c>
      <c r="J1242">
        <v>0.5</v>
      </c>
      <c r="K1242">
        <v>0.5</v>
      </c>
      <c r="L1242" s="7">
        <v>2.0402857733683697</v>
      </c>
    </row>
    <row r="1243" spans="1:12">
      <c r="A1243" t="str">
        <f>C1243&amp;"-"&amp;D1243&amp;"-"&amp;G1243&amp;"-"&amp;H1243&amp;"-"&amp;K1243</f>
        <v>25.5-f-X-3-1.5</v>
      </c>
      <c r="B1243">
        <v>4</v>
      </c>
      <c r="C1243">
        <v>25.5</v>
      </c>
      <c r="D1243" s="2" t="s">
        <v>2</v>
      </c>
      <c r="E1243">
        <f>_xlfn.IFNA(VLOOKUP(A1243,'duo-out'!A$2:Q$5000,5,FALSE),B1243)</f>
        <v>4</v>
      </c>
      <c r="F1243">
        <v>16015.700170437</v>
      </c>
      <c r="G1243" s="2" t="s">
        <v>20</v>
      </c>
      <c r="H1243">
        <v>3</v>
      </c>
      <c r="I1243">
        <v>1</v>
      </c>
      <c r="J1243">
        <v>0.5</v>
      </c>
      <c r="K1243">
        <v>1.5</v>
      </c>
      <c r="L1243" s="7">
        <v>2.0402857733683697</v>
      </c>
    </row>
    <row r="1244" spans="1:12">
      <c r="A1244" t="str">
        <f>C1244&amp;"-"&amp;D1244&amp;"-"&amp;G1244&amp;"-"&amp;H1244&amp;"-"&amp;K1244</f>
        <v>25.5-f-X-4-0.5</v>
      </c>
      <c r="B1244">
        <v>5</v>
      </c>
      <c r="C1244">
        <v>25.5</v>
      </c>
      <c r="D1244" s="2" t="s">
        <v>2</v>
      </c>
      <c r="E1244">
        <f>_xlfn.IFNA(VLOOKUP(A1244,'duo-out'!A$2:Q$5000,5,FALSE),B1244)</f>
        <v>5</v>
      </c>
      <c r="F1244">
        <v>17459.893937107001</v>
      </c>
      <c r="G1244" s="2" t="s">
        <v>20</v>
      </c>
      <c r="H1244">
        <v>4</v>
      </c>
      <c r="I1244">
        <v>1</v>
      </c>
      <c r="J1244">
        <v>0.5</v>
      </c>
      <c r="K1244">
        <v>0.5</v>
      </c>
      <c r="L1244" s="7">
        <v>1.9295831501316907</v>
      </c>
    </row>
    <row r="1245" spans="1:12">
      <c r="A1245" t="str">
        <f>C1245&amp;"-"&amp;D1245&amp;"-"&amp;G1245&amp;"-"&amp;H1245&amp;"-"&amp;K1245</f>
        <v>25.5-f-X-4-1.5</v>
      </c>
      <c r="B1245">
        <v>5</v>
      </c>
      <c r="C1245">
        <v>25.5</v>
      </c>
      <c r="D1245" s="2" t="s">
        <v>2</v>
      </c>
      <c r="E1245">
        <f>_xlfn.IFNA(VLOOKUP(A1245,'duo-out'!A$2:Q$5000,5,FALSE),B1245)</f>
        <v>5</v>
      </c>
      <c r="F1245">
        <v>18014.608508739999</v>
      </c>
      <c r="G1245" s="2" t="s">
        <v>20</v>
      </c>
      <c r="H1245">
        <v>4</v>
      </c>
      <c r="I1245">
        <v>1</v>
      </c>
      <c r="J1245">
        <v>0.5</v>
      </c>
      <c r="K1245">
        <v>1.5</v>
      </c>
      <c r="L1245" s="7">
        <v>1.4623505735569622</v>
      </c>
    </row>
    <row r="1246" spans="1:12">
      <c r="A1246" t="str">
        <f>C1246&amp;"-"&amp;D1246&amp;"-"&amp;G1246&amp;"-"&amp;H1246&amp;"-"&amp;K1246</f>
        <v>25.5-f-A-0-2.5</v>
      </c>
      <c r="B1246">
        <v>251</v>
      </c>
      <c r="C1246">
        <v>25.5</v>
      </c>
      <c r="D1246" s="2" t="s">
        <v>2</v>
      </c>
      <c r="E1246">
        <f>_xlfn.IFNA(VLOOKUP(A1246,'duo-out'!A$2:Q$5000,5,FALSE),B1246)</f>
        <v>251</v>
      </c>
      <c r="F1246">
        <v>31996.437572941999</v>
      </c>
      <c r="G1246" s="2" t="s">
        <v>25</v>
      </c>
      <c r="H1246">
        <v>0</v>
      </c>
      <c r="I1246">
        <v>2</v>
      </c>
      <c r="J1246">
        <v>0.5</v>
      </c>
      <c r="K1246">
        <v>2.5</v>
      </c>
      <c r="L1246" s="7">
        <v>138.87335557089483</v>
      </c>
    </row>
    <row r="1247" spans="1:12">
      <c r="A1247" t="str">
        <f>C1247&amp;"-"&amp;D1247&amp;"-"&amp;G1247&amp;"-"&amp;H1247&amp;"-"&amp;K1247</f>
        <v>25.5-f-A-0-1.5</v>
      </c>
      <c r="B1247">
        <v>251</v>
      </c>
      <c r="C1247">
        <v>25.5</v>
      </c>
      <c r="D1247" s="2" t="s">
        <v>2</v>
      </c>
      <c r="E1247">
        <f>_xlfn.IFNA(VLOOKUP(A1247,'duo-out'!A$2:Q$5000,5,FALSE),B1247)</f>
        <v>251</v>
      </c>
      <c r="F1247">
        <v>32649.062018561752</v>
      </c>
      <c r="G1247" s="2" t="s">
        <v>25</v>
      </c>
      <c r="H1247">
        <v>0</v>
      </c>
      <c r="I1247">
        <v>2</v>
      </c>
      <c r="J1247">
        <v>0.5</v>
      </c>
      <c r="K1247">
        <v>1.5</v>
      </c>
      <c r="L1247" s="7">
        <v>109.72993568826632</v>
      </c>
    </row>
    <row r="1248" spans="1:12">
      <c r="A1248" t="str">
        <f>C1248&amp;"-"&amp;D1248&amp;"-"&amp;G1248&amp;"-"&amp;H1248&amp;"-"&amp;K1248</f>
        <v>25.5-f-A-1-2.5</v>
      </c>
      <c r="B1248">
        <v>252</v>
      </c>
      <c r="C1248">
        <v>25.5</v>
      </c>
      <c r="D1248" s="2" t="s">
        <v>2</v>
      </c>
      <c r="E1248">
        <f>_xlfn.IFNA(VLOOKUP(A1248,'duo-out'!A$2:Q$5000,5,FALSE),B1248)</f>
        <v>252</v>
      </c>
      <c r="F1248">
        <v>34277.320736062997</v>
      </c>
      <c r="G1248" s="2" t="s">
        <v>25</v>
      </c>
      <c r="H1248">
        <v>1</v>
      </c>
      <c r="I1248">
        <v>2</v>
      </c>
      <c r="J1248">
        <v>0.5</v>
      </c>
      <c r="K1248">
        <v>2.5</v>
      </c>
      <c r="L1248" s="7">
        <v>0.96593632892484571</v>
      </c>
    </row>
    <row r="1249" spans="1:12">
      <c r="A1249" t="str">
        <f>C1249&amp;"-"&amp;D1249&amp;"-"&amp;G1249&amp;"-"&amp;H1249&amp;"-"&amp;K1249</f>
        <v>25.5-f-A-1-1.5</v>
      </c>
      <c r="B1249">
        <v>252</v>
      </c>
      <c r="C1249">
        <v>25.5</v>
      </c>
      <c r="D1249" s="2" t="s">
        <v>2</v>
      </c>
      <c r="E1249">
        <f>_xlfn.IFNA(VLOOKUP(A1249,'duo-out'!A$2:Q$5000,5,FALSE),B1249)</f>
        <v>252</v>
      </c>
      <c r="F1249">
        <v>34895.463353246494</v>
      </c>
      <c r="G1249" s="2" t="s">
        <v>25</v>
      </c>
      <c r="H1249">
        <v>1</v>
      </c>
      <c r="I1249">
        <v>2</v>
      </c>
      <c r="J1249">
        <v>0.5</v>
      </c>
      <c r="K1249">
        <v>1.5</v>
      </c>
      <c r="L1249" s="7">
        <v>0.96593632892484571</v>
      </c>
    </row>
    <row r="1250" spans="1:12">
      <c r="A1250" t="str">
        <f>C1250&amp;"-"&amp;D1250&amp;"-"&amp;G1250&amp;"-"&amp;H1250&amp;"-"&amp;K1250</f>
        <v>25.5-f-A-2-2.5</v>
      </c>
      <c r="B1250">
        <v>253</v>
      </c>
      <c r="C1250">
        <v>25.5</v>
      </c>
      <c r="D1250" s="2" t="s">
        <v>2</v>
      </c>
      <c r="E1250">
        <f>_xlfn.IFNA(VLOOKUP(A1250,'duo-out'!A$2:Q$5000,5,FALSE),B1250)</f>
        <v>253</v>
      </c>
      <c r="F1250">
        <v>36306.894737971001</v>
      </c>
      <c r="G1250" s="2" t="s">
        <v>25</v>
      </c>
      <c r="H1250">
        <v>2</v>
      </c>
      <c r="I1250">
        <v>2</v>
      </c>
      <c r="J1250">
        <v>0.5</v>
      </c>
      <c r="K1250">
        <v>2.5</v>
      </c>
      <c r="L1250" s="7">
        <v>0.87282200217602857</v>
      </c>
    </row>
    <row r="1251" spans="1:12">
      <c r="A1251" t="str">
        <f>C1251&amp;"-"&amp;D1251&amp;"-"&amp;G1251&amp;"-"&amp;H1251&amp;"-"&amp;K1251</f>
        <v>25.5-f-A-2-1.5</v>
      </c>
      <c r="B1251">
        <v>253</v>
      </c>
      <c r="C1251">
        <v>25.5</v>
      </c>
      <c r="D1251" s="2" t="s">
        <v>2</v>
      </c>
      <c r="E1251">
        <f>_xlfn.IFNA(VLOOKUP(A1251,'duo-out'!A$2:Q$5000,5,FALSE),B1251)</f>
        <v>253</v>
      </c>
      <c r="F1251">
        <v>36875.929856258801</v>
      </c>
      <c r="G1251" s="2" t="s">
        <v>25</v>
      </c>
      <c r="H1251">
        <v>2</v>
      </c>
      <c r="I1251">
        <v>2</v>
      </c>
      <c r="J1251">
        <v>0.5</v>
      </c>
      <c r="K1251">
        <v>1.5</v>
      </c>
      <c r="L1251" s="7">
        <v>0.87282200217602857</v>
      </c>
    </row>
    <row r="1252" spans="1:12">
      <c r="A1252" t="str">
        <f>C1252&amp;"-"&amp;D1252&amp;"-"&amp;G1252&amp;"-"&amp;H1252&amp;"-"&amp;K1252</f>
        <v>25.5-f-A-3-2.5</v>
      </c>
      <c r="B1252">
        <v>254</v>
      </c>
      <c r="C1252">
        <v>25.5</v>
      </c>
      <c r="D1252" s="2" t="s">
        <v>2</v>
      </c>
      <c r="E1252">
        <f>_xlfn.IFNA(VLOOKUP(A1252,'duo-out'!A$2:Q$5000,5,FALSE),B1252)</f>
        <v>254</v>
      </c>
      <c r="F1252">
        <v>38027.423967737501</v>
      </c>
      <c r="G1252" s="2" t="s">
        <v>25</v>
      </c>
      <c r="H1252">
        <v>3</v>
      </c>
      <c r="I1252">
        <v>2</v>
      </c>
      <c r="J1252">
        <v>0.5</v>
      </c>
      <c r="K1252">
        <v>2.5</v>
      </c>
      <c r="L1252" s="7">
        <v>0.8122523963562357</v>
      </c>
    </row>
    <row r="1253" spans="1:12">
      <c r="A1253" t="str">
        <f>C1253&amp;"-"&amp;D1253&amp;"-"&amp;G1253&amp;"-"&amp;H1253&amp;"-"&amp;K1253</f>
        <v>25.5-f-A-3-1.5</v>
      </c>
      <c r="B1253">
        <v>254</v>
      </c>
      <c r="C1253">
        <v>25.5</v>
      </c>
      <c r="D1253" s="2" t="s">
        <v>2</v>
      </c>
      <c r="E1253">
        <f>_xlfn.IFNA(VLOOKUP(A1253,'duo-out'!A$2:Q$5000,5,FALSE),B1253)</f>
        <v>254</v>
      </c>
      <c r="F1253">
        <v>38529.843554878506</v>
      </c>
      <c r="G1253" s="2" t="s">
        <v>25</v>
      </c>
      <c r="H1253">
        <v>3</v>
      </c>
      <c r="I1253">
        <v>2</v>
      </c>
      <c r="J1253">
        <v>0.5</v>
      </c>
      <c r="K1253">
        <v>1.5</v>
      </c>
      <c r="L1253" s="7">
        <v>0.8122523963562357</v>
      </c>
    </row>
    <row r="1254" spans="1:12">
      <c r="A1254" t="str">
        <f>C1254&amp;"-"&amp;D1254&amp;"-"&amp;G1254&amp;"-"&amp;H1254&amp;"-"&amp;K1254</f>
        <v>25.5-f-C-0-0.5</v>
      </c>
      <c r="B1254">
        <v>101</v>
      </c>
      <c r="C1254">
        <v>25.5</v>
      </c>
      <c r="D1254" s="2" t="s">
        <v>2</v>
      </c>
      <c r="E1254">
        <f>_xlfn.IFNA(VLOOKUP(A1254,'duo-out'!A$2:Q$5000,5,FALSE),B1254)</f>
        <v>101</v>
      </c>
      <c r="F1254">
        <v>41015.94977972575</v>
      </c>
      <c r="G1254" s="2" t="s">
        <v>22</v>
      </c>
      <c r="H1254">
        <v>0</v>
      </c>
      <c r="I1254">
        <v>0</v>
      </c>
      <c r="J1254">
        <v>0.5</v>
      </c>
      <c r="K1254">
        <v>0.5</v>
      </c>
      <c r="L1254" s="7">
        <v>182.05642030260799</v>
      </c>
    </row>
    <row r="1255" spans="1:12">
      <c r="A1255" t="str">
        <f>C1255&amp;"-"&amp;D1255&amp;"-"&amp;G1255&amp;"-"&amp;H1255&amp;"-"&amp;K1255</f>
        <v>26.5-e-X-1-0.5</v>
      </c>
      <c r="B1255">
        <v>2</v>
      </c>
      <c r="C1255">
        <v>26.5</v>
      </c>
      <c r="D1255" s="2" t="s">
        <v>1</v>
      </c>
      <c r="E1255">
        <f>_xlfn.IFNA(VLOOKUP(A1255,'duo-out'!A$2:Q$5000,5,FALSE),B1255)</f>
        <v>2</v>
      </c>
      <c r="F1255">
        <v>11645.853856413998</v>
      </c>
      <c r="G1255" s="2" t="s">
        <v>20</v>
      </c>
      <c r="H1255">
        <v>1</v>
      </c>
      <c r="I1255">
        <v>1</v>
      </c>
      <c r="J1255">
        <v>0.5</v>
      </c>
      <c r="K1255">
        <v>0.5</v>
      </c>
      <c r="L1255" s="7">
        <v>2.4263223583284943</v>
      </c>
    </row>
    <row r="1256" spans="1:12">
      <c r="A1256" t="str">
        <f>C1256&amp;"-"&amp;D1256&amp;"-"&amp;G1256&amp;"-"&amp;H1256&amp;"-"&amp;K1256</f>
        <v>26.5-e-X-1-1.5</v>
      </c>
      <c r="B1256">
        <v>2</v>
      </c>
      <c r="C1256">
        <v>26.5</v>
      </c>
      <c r="D1256" s="2" t="s">
        <v>1</v>
      </c>
      <c r="E1256">
        <f>_xlfn.IFNA(VLOOKUP(A1256,'duo-out'!A$2:Q$5000,5,FALSE),B1256)</f>
        <v>2</v>
      </c>
      <c r="F1256">
        <v>12258.733055150999</v>
      </c>
      <c r="G1256" s="2" t="s">
        <v>20</v>
      </c>
      <c r="H1256">
        <v>1</v>
      </c>
      <c r="I1256">
        <v>1</v>
      </c>
      <c r="J1256">
        <v>0.5</v>
      </c>
      <c r="K1256">
        <v>1.5</v>
      </c>
      <c r="L1256" s="7">
        <v>2.4263223583284943</v>
      </c>
    </row>
    <row r="1257" spans="1:12">
      <c r="A1257" t="str">
        <f>C1257&amp;"-"&amp;D1257&amp;"-"&amp;G1257&amp;"-"&amp;H1257&amp;"-"&amp;K1257</f>
        <v>26.5-e-X-2-0.5</v>
      </c>
      <c r="B1257">
        <v>3</v>
      </c>
      <c r="C1257">
        <v>26.5</v>
      </c>
      <c r="D1257" s="2" t="s">
        <v>1</v>
      </c>
      <c r="E1257">
        <f>_xlfn.IFNA(VLOOKUP(A1257,'duo-out'!A$2:Q$5000,5,FALSE),B1257)</f>
        <v>3</v>
      </c>
      <c r="F1257">
        <v>13892.304666660999</v>
      </c>
      <c r="G1257" s="2" t="s">
        <v>20</v>
      </c>
      <c r="H1257">
        <v>2</v>
      </c>
      <c r="I1257">
        <v>1</v>
      </c>
      <c r="J1257">
        <v>0.5</v>
      </c>
      <c r="K1257">
        <v>0.5</v>
      </c>
      <c r="L1257" s="7">
        <v>2.1924297443889911</v>
      </c>
    </row>
    <row r="1258" spans="1:12">
      <c r="A1258" t="str">
        <f>C1258&amp;"-"&amp;D1258&amp;"-"&amp;G1258&amp;"-"&amp;H1258&amp;"-"&amp;K1258</f>
        <v>26.5-e-X-2-1.5</v>
      </c>
      <c r="B1258">
        <v>3</v>
      </c>
      <c r="C1258">
        <v>26.5</v>
      </c>
      <c r="D1258" s="2" t="s">
        <v>1</v>
      </c>
      <c r="E1258">
        <f>_xlfn.IFNA(VLOOKUP(A1258,'duo-out'!A$2:Q$5000,5,FALSE),B1258)</f>
        <v>3</v>
      </c>
      <c r="F1258">
        <v>14478.939115653</v>
      </c>
      <c r="G1258" s="2" t="s">
        <v>20</v>
      </c>
      <c r="H1258">
        <v>2</v>
      </c>
      <c r="I1258">
        <v>1</v>
      </c>
      <c r="J1258">
        <v>0.5</v>
      </c>
      <c r="K1258">
        <v>1.5</v>
      </c>
      <c r="L1258" s="7">
        <v>2.1924297443889911</v>
      </c>
    </row>
    <row r="1259" spans="1:12">
      <c r="A1259" t="str">
        <f>C1259&amp;"-"&amp;D1259&amp;"-"&amp;G1259&amp;"-"&amp;H1259&amp;"-"&amp;K1259</f>
        <v>26.5-e-X-3-0.5</v>
      </c>
      <c r="B1259">
        <v>4</v>
      </c>
      <c r="C1259">
        <v>26.5</v>
      </c>
      <c r="D1259" s="2" t="s">
        <v>1</v>
      </c>
      <c r="E1259">
        <f>_xlfn.IFNA(VLOOKUP(A1259,'duo-out'!A$2:Q$5000,5,FALSE),B1259)</f>
        <v>4</v>
      </c>
      <c r="F1259">
        <v>16015.302903842998</v>
      </c>
      <c r="G1259" s="2" t="s">
        <v>20</v>
      </c>
      <c r="H1259">
        <v>3</v>
      </c>
      <c r="I1259">
        <v>1</v>
      </c>
      <c r="J1259">
        <v>0.5</v>
      </c>
      <c r="K1259">
        <v>0.5</v>
      </c>
      <c r="L1259" s="7">
        <v>2.0402857733683697</v>
      </c>
    </row>
    <row r="1260" spans="1:12">
      <c r="A1260" t="str">
        <f>C1260&amp;"-"&amp;D1260&amp;"-"&amp;G1260&amp;"-"&amp;H1260&amp;"-"&amp;K1260</f>
        <v>26.5-e-X-3-1.5</v>
      </c>
      <c r="B1260">
        <v>4</v>
      </c>
      <c r="C1260">
        <v>26.5</v>
      </c>
      <c r="D1260" s="2" t="s">
        <v>1</v>
      </c>
      <c r="E1260">
        <f>_xlfn.IFNA(VLOOKUP(A1260,'duo-out'!A$2:Q$5000,5,FALSE),B1260)</f>
        <v>4</v>
      </c>
      <c r="F1260">
        <v>16575.598619482</v>
      </c>
      <c r="G1260" s="2" t="s">
        <v>20</v>
      </c>
      <c r="H1260">
        <v>3</v>
      </c>
      <c r="I1260">
        <v>1</v>
      </c>
      <c r="J1260">
        <v>0.5</v>
      </c>
      <c r="K1260">
        <v>1.5</v>
      </c>
      <c r="L1260" s="7">
        <v>2.0402857733683697</v>
      </c>
    </row>
    <row r="1261" spans="1:12">
      <c r="A1261" t="str">
        <f>C1261&amp;"-"&amp;D1261&amp;"-"&amp;G1261&amp;"-"&amp;H1261&amp;"-"&amp;K1261</f>
        <v>26.5-e-X-4-0.5</v>
      </c>
      <c r="B1261">
        <v>5</v>
      </c>
      <c r="C1261">
        <v>26.5</v>
      </c>
      <c r="D1261" s="2" t="s">
        <v>1</v>
      </c>
      <c r="E1261">
        <f>_xlfn.IFNA(VLOOKUP(A1261,'duo-out'!A$2:Q$5000,5,FALSE),B1261)</f>
        <v>5</v>
      </c>
      <c r="F1261">
        <v>18014.233998367999</v>
      </c>
      <c r="G1261" s="2" t="s">
        <v>20</v>
      </c>
      <c r="H1261">
        <v>4</v>
      </c>
      <c r="I1261">
        <v>1</v>
      </c>
      <c r="J1261">
        <v>0.5</v>
      </c>
      <c r="K1261">
        <v>0.5</v>
      </c>
      <c r="L1261" s="7">
        <v>1.4623505735569622</v>
      </c>
    </row>
    <row r="1262" spans="1:12">
      <c r="A1262" t="str">
        <f>C1262&amp;"-"&amp;D1262&amp;"-"&amp;G1262&amp;"-"&amp;H1262&amp;"-"&amp;K1262</f>
        <v>26.5-e-X-4-1.5</v>
      </c>
      <c r="B1262">
        <v>5</v>
      </c>
      <c r="C1262">
        <v>26.5</v>
      </c>
      <c r="D1262" s="2" t="s">
        <v>1</v>
      </c>
      <c r="E1262">
        <f>_xlfn.IFNA(VLOOKUP(A1262,'duo-out'!A$2:Q$5000,5,FALSE),B1262)</f>
        <v>5</v>
      </c>
      <c r="F1262">
        <v>18547.979601016999</v>
      </c>
      <c r="G1262" s="2" t="s">
        <v>20</v>
      </c>
      <c r="H1262">
        <v>4</v>
      </c>
      <c r="I1262">
        <v>1</v>
      </c>
      <c r="J1262">
        <v>0.5</v>
      </c>
      <c r="K1262">
        <v>1.5</v>
      </c>
      <c r="L1262" s="7">
        <v>1.4623505735569622</v>
      </c>
    </row>
    <row r="1263" spans="1:12">
      <c r="A1263" t="str">
        <f>C1263&amp;"-"&amp;D1263&amp;"-"&amp;G1263&amp;"-"&amp;H1263&amp;"-"&amp;K1263</f>
        <v>26.5-e-A-0-2.5</v>
      </c>
      <c r="B1263">
        <v>251</v>
      </c>
      <c r="C1263">
        <v>26.5</v>
      </c>
      <c r="D1263" s="2" t="s">
        <v>1</v>
      </c>
      <c r="E1263">
        <f>_xlfn.IFNA(VLOOKUP(A1263,'duo-out'!A$2:Q$5000,5,FALSE),B1263)</f>
        <v>251</v>
      </c>
      <c r="F1263">
        <v>32649.792476328003</v>
      </c>
      <c r="G1263" s="2" t="s">
        <v>25</v>
      </c>
      <c r="H1263">
        <v>0</v>
      </c>
      <c r="I1263">
        <v>2</v>
      </c>
      <c r="J1263">
        <v>0.5</v>
      </c>
      <c r="K1263">
        <v>2.5</v>
      </c>
      <c r="L1263" s="7">
        <v>114.86983549970351</v>
      </c>
    </row>
    <row r="1264" spans="1:12">
      <c r="A1264" t="str">
        <f>C1264&amp;"-"&amp;D1264&amp;"-"&amp;G1264&amp;"-"&amp;H1264&amp;"-"&amp;K1264</f>
        <v>26.5-e-A-0-1.5</v>
      </c>
      <c r="B1264">
        <v>251</v>
      </c>
      <c r="C1264">
        <v>26.5</v>
      </c>
      <c r="D1264" s="2" t="s">
        <v>1</v>
      </c>
      <c r="E1264">
        <f>_xlfn.IFNA(VLOOKUP(A1264,'duo-out'!A$2:Q$5000,5,FALSE),B1264)</f>
        <v>251</v>
      </c>
      <c r="F1264">
        <v>33314.836511562593</v>
      </c>
      <c r="G1264" s="2" t="s">
        <v>25</v>
      </c>
      <c r="H1264">
        <v>0</v>
      </c>
      <c r="I1264">
        <v>2</v>
      </c>
      <c r="J1264">
        <v>0.5</v>
      </c>
      <c r="K1264">
        <v>1.5</v>
      </c>
      <c r="L1264" s="7">
        <v>114.86983549970351</v>
      </c>
    </row>
    <row r="1265" spans="1:12">
      <c r="A1265" t="str">
        <f>C1265&amp;"-"&amp;D1265&amp;"-"&amp;G1265&amp;"-"&amp;H1265&amp;"-"&amp;K1265</f>
        <v>26.5-e-A-1-2.5</v>
      </c>
      <c r="B1265">
        <v>252</v>
      </c>
      <c r="C1265">
        <v>26.5</v>
      </c>
      <c r="D1265" s="2" t="s">
        <v>1</v>
      </c>
      <c r="E1265">
        <f>_xlfn.IFNA(VLOOKUP(A1265,'duo-out'!A$2:Q$5000,5,FALSE),B1265)</f>
        <v>252</v>
      </c>
      <c r="F1265">
        <v>34890.735881226996</v>
      </c>
      <c r="G1265" s="2" t="s">
        <v>25</v>
      </c>
      <c r="H1265">
        <v>1</v>
      </c>
      <c r="I1265">
        <v>2</v>
      </c>
      <c r="J1265">
        <v>0.5</v>
      </c>
      <c r="K1265">
        <v>2.5</v>
      </c>
      <c r="L1265" s="7">
        <v>0.96593632892484571</v>
      </c>
    </row>
    <row r="1266" spans="1:12">
      <c r="A1266" t="str">
        <f>C1266&amp;"-"&amp;D1266&amp;"-"&amp;G1266&amp;"-"&amp;H1266&amp;"-"&amp;K1266</f>
        <v>26.5-e-A-1-1.5</v>
      </c>
      <c r="B1266">
        <v>252</v>
      </c>
      <c r="C1266">
        <v>26.5</v>
      </c>
      <c r="D1266" s="2" t="s">
        <v>1</v>
      </c>
      <c r="E1266">
        <f>_xlfn.IFNA(VLOOKUP(A1266,'duo-out'!A$2:Q$5000,5,FALSE),B1266)</f>
        <v>252</v>
      </c>
      <c r="F1266">
        <v>35518.192115653001</v>
      </c>
      <c r="G1266" s="2" t="s">
        <v>25</v>
      </c>
      <c r="H1266">
        <v>1</v>
      </c>
      <c r="I1266">
        <v>2</v>
      </c>
      <c r="J1266">
        <v>0.5</v>
      </c>
      <c r="K1266">
        <v>1.5</v>
      </c>
      <c r="L1266" s="7">
        <v>0.45185975554299879</v>
      </c>
    </row>
    <row r="1267" spans="1:12">
      <c r="A1267" t="str">
        <f>C1267&amp;"-"&amp;D1267&amp;"-"&amp;G1267&amp;"-"&amp;H1267&amp;"-"&amp;K1267</f>
        <v>26.5-e-A-2-2.5</v>
      </c>
      <c r="B1267">
        <v>253</v>
      </c>
      <c r="C1267">
        <v>26.5</v>
      </c>
      <c r="D1267" s="2" t="s">
        <v>1</v>
      </c>
      <c r="E1267">
        <f>_xlfn.IFNA(VLOOKUP(A1267,'duo-out'!A$2:Q$5000,5,FALSE),B1267)</f>
        <v>253</v>
      </c>
      <c r="F1267">
        <v>36871.944944346193</v>
      </c>
      <c r="G1267" s="2" t="s">
        <v>25</v>
      </c>
      <c r="H1267">
        <v>2</v>
      </c>
      <c r="I1267">
        <v>2</v>
      </c>
      <c r="J1267">
        <v>0.5</v>
      </c>
      <c r="K1267">
        <v>2.5</v>
      </c>
      <c r="L1267" s="7">
        <v>0.87282200217602857</v>
      </c>
    </row>
    <row r="1268" spans="1:12">
      <c r="A1268" t="str">
        <f>C1268&amp;"-"&amp;D1268&amp;"-"&amp;G1268&amp;"-"&amp;H1268&amp;"-"&amp;K1268</f>
        <v>26.5-e-A-2-1.5</v>
      </c>
      <c r="B1268">
        <v>253</v>
      </c>
      <c r="C1268">
        <v>26.5</v>
      </c>
      <c r="D1268" s="2" t="s">
        <v>1</v>
      </c>
      <c r="E1268">
        <f>_xlfn.IFNA(VLOOKUP(A1268,'duo-out'!A$2:Q$5000,5,FALSE),B1268)</f>
        <v>253</v>
      </c>
      <c r="F1268">
        <v>37437.844837316501</v>
      </c>
      <c r="G1268" s="2" t="s">
        <v>25</v>
      </c>
      <c r="H1268">
        <v>2</v>
      </c>
      <c r="I1268">
        <v>2</v>
      </c>
      <c r="J1268">
        <v>0.5</v>
      </c>
      <c r="K1268">
        <v>1.5</v>
      </c>
      <c r="L1268" s="7">
        <v>0.87282200217602857</v>
      </c>
    </row>
    <row r="1269" spans="1:12">
      <c r="A1269" t="str">
        <f>C1269&amp;"-"&amp;D1269&amp;"-"&amp;G1269&amp;"-"&amp;H1269&amp;"-"&amp;K1269</f>
        <v>26.5-e-A-3-2.5</v>
      </c>
      <c r="B1269">
        <v>254</v>
      </c>
      <c r="C1269">
        <v>26.5</v>
      </c>
      <c r="D1269" s="2" t="s">
        <v>1</v>
      </c>
      <c r="E1269">
        <f>_xlfn.IFNA(VLOOKUP(A1269,'duo-out'!A$2:Q$5000,5,FALSE),B1269)</f>
        <v>254</v>
      </c>
      <c r="F1269">
        <v>38530.291849035493</v>
      </c>
      <c r="G1269" s="2" t="s">
        <v>25</v>
      </c>
      <c r="H1269">
        <v>3</v>
      </c>
      <c r="I1269">
        <v>2</v>
      </c>
      <c r="J1269">
        <v>0.5</v>
      </c>
      <c r="K1269">
        <v>2.5</v>
      </c>
      <c r="L1269" s="7">
        <v>0.8122523963562357</v>
      </c>
    </row>
    <row r="1270" spans="1:12">
      <c r="A1270" t="str">
        <f>C1270&amp;"-"&amp;D1270&amp;"-"&amp;G1270&amp;"-"&amp;H1270&amp;"-"&amp;K1270</f>
        <v>26.5-e-C-0-0.5</v>
      </c>
      <c r="B1270">
        <v>101</v>
      </c>
      <c r="C1270">
        <v>26.5</v>
      </c>
      <c r="D1270" s="2" t="s">
        <v>1</v>
      </c>
      <c r="E1270">
        <f>_xlfn.IFNA(VLOOKUP(A1270,'duo-out'!A$2:Q$5000,5,FALSE),B1270)</f>
        <v>101</v>
      </c>
      <c r="F1270">
        <v>41016.682112833252</v>
      </c>
      <c r="G1270" s="2" t="s">
        <v>22</v>
      </c>
      <c r="H1270">
        <v>0</v>
      </c>
      <c r="I1270">
        <v>0</v>
      </c>
      <c r="J1270">
        <v>0.5</v>
      </c>
      <c r="K1270">
        <v>0.5</v>
      </c>
      <c r="L1270" s="7">
        <v>182.05642030260799</v>
      </c>
    </row>
    <row r="1271" spans="1:12">
      <c r="A1271" t="str">
        <f>C1271&amp;"-"&amp;D1271&amp;"-"&amp;G1271&amp;"-"&amp;H1271&amp;"-"&amp;K1271</f>
        <v>26.5-f-X-1-0.5</v>
      </c>
      <c r="B1271">
        <v>2</v>
      </c>
      <c r="C1271">
        <v>26.5</v>
      </c>
      <c r="D1271" s="2" t="s">
        <v>2</v>
      </c>
      <c r="E1271">
        <f>_xlfn.IFNA(VLOOKUP(A1271,'duo-out'!A$2:Q$5000,5,FALSE),B1271)</f>
        <v>2</v>
      </c>
      <c r="F1271">
        <v>11626.390699039999</v>
      </c>
      <c r="G1271" s="2" t="s">
        <v>20</v>
      </c>
      <c r="H1271">
        <v>1</v>
      </c>
      <c r="I1271">
        <v>1</v>
      </c>
      <c r="J1271">
        <v>0.5</v>
      </c>
      <c r="K1271">
        <v>0.5</v>
      </c>
      <c r="L1271" s="7">
        <v>2.4263223583284943</v>
      </c>
    </row>
    <row r="1272" spans="1:12">
      <c r="A1272" t="str">
        <f>C1272&amp;"-"&amp;D1272&amp;"-"&amp;G1272&amp;"-"&amp;H1272&amp;"-"&amp;K1272</f>
        <v>26.5-f-X-1-1.5</v>
      </c>
      <c r="B1272">
        <v>2</v>
      </c>
      <c r="C1272">
        <v>26.5</v>
      </c>
      <c r="D1272" s="2" t="s">
        <v>2</v>
      </c>
      <c r="E1272">
        <f>_xlfn.IFNA(VLOOKUP(A1272,'duo-out'!A$2:Q$5000,5,FALSE),B1272)</f>
        <v>2</v>
      </c>
      <c r="F1272">
        <v>12280.001175477999</v>
      </c>
      <c r="G1272" s="2" t="s">
        <v>20</v>
      </c>
      <c r="H1272">
        <v>1</v>
      </c>
      <c r="I1272">
        <v>1</v>
      </c>
      <c r="J1272">
        <v>0.5</v>
      </c>
      <c r="K1272">
        <v>1.5</v>
      </c>
      <c r="L1272" s="7">
        <v>2.4263223583284943</v>
      </c>
    </row>
    <row r="1273" spans="1:12">
      <c r="A1273" t="str">
        <f>C1273&amp;"-"&amp;D1273&amp;"-"&amp;G1273&amp;"-"&amp;H1273&amp;"-"&amp;K1273</f>
        <v>26.5-f-X-2-0.5</v>
      </c>
      <c r="B1273">
        <v>3</v>
      </c>
      <c r="C1273">
        <v>26.5</v>
      </c>
      <c r="D1273" s="2" t="s">
        <v>2</v>
      </c>
      <c r="E1273">
        <f>_xlfn.IFNA(VLOOKUP(A1273,'duo-out'!A$2:Q$5000,5,FALSE),B1273)</f>
        <v>3</v>
      </c>
      <c r="F1273">
        <v>13873.662583270998</v>
      </c>
      <c r="G1273" s="2" t="s">
        <v>20</v>
      </c>
      <c r="H1273">
        <v>2</v>
      </c>
      <c r="I1273">
        <v>1</v>
      </c>
      <c r="J1273">
        <v>0.5</v>
      </c>
      <c r="K1273">
        <v>0.5</v>
      </c>
      <c r="L1273" s="7">
        <v>2.1924297443889911</v>
      </c>
    </row>
    <row r="1274" spans="1:12">
      <c r="A1274" t="str">
        <f>C1274&amp;"-"&amp;D1274&amp;"-"&amp;G1274&amp;"-"&amp;H1274&amp;"-"&amp;K1274</f>
        <v>26.5-f-X-2-1.5</v>
      </c>
      <c r="B1274">
        <v>3</v>
      </c>
      <c r="C1274">
        <v>26.5</v>
      </c>
      <c r="D1274" s="2" t="s">
        <v>2</v>
      </c>
      <c r="E1274">
        <f>_xlfn.IFNA(VLOOKUP(A1274,'duo-out'!A$2:Q$5000,5,FALSE),B1274)</f>
        <v>3</v>
      </c>
      <c r="F1274">
        <v>14499.363177723</v>
      </c>
      <c r="G1274" s="2" t="s">
        <v>20</v>
      </c>
      <c r="H1274">
        <v>2</v>
      </c>
      <c r="I1274">
        <v>1</v>
      </c>
      <c r="J1274">
        <v>0.5</v>
      </c>
      <c r="K1274">
        <v>1.5</v>
      </c>
      <c r="L1274" s="7">
        <v>2.1924297443889911</v>
      </c>
    </row>
    <row r="1275" spans="1:12">
      <c r="A1275" t="str">
        <f>C1275&amp;"-"&amp;D1275&amp;"-"&amp;G1275&amp;"-"&amp;H1275&amp;"-"&amp;K1275</f>
        <v>26.5-f-X-3-0.5</v>
      </c>
      <c r="B1275">
        <v>4</v>
      </c>
      <c r="C1275">
        <v>26.5</v>
      </c>
      <c r="D1275" s="2" t="s">
        <v>2</v>
      </c>
      <c r="E1275">
        <f>_xlfn.IFNA(VLOOKUP(A1275,'duo-out'!A$2:Q$5000,5,FALSE),B1275)</f>
        <v>4</v>
      </c>
      <c r="F1275">
        <v>15997.450694588</v>
      </c>
      <c r="G1275" s="2" t="s">
        <v>20</v>
      </c>
      <c r="H1275">
        <v>3</v>
      </c>
      <c r="I1275">
        <v>1</v>
      </c>
      <c r="J1275">
        <v>0.5</v>
      </c>
      <c r="K1275">
        <v>0.5</v>
      </c>
      <c r="L1275" s="7">
        <v>2.0402857733683697</v>
      </c>
    </row>
    <row r="1276" spans="1:12">
      <c r="A1276" t="str">
        <f>C1276&amp;"-"&amp;D1276&amp;"-"&amp;G1276&amp;"-"&amp;H1276&amp;"-"&amp;K1276</f>
        <v>26.5-f-X-3-1.5</v>
      </c>
      <c r="B1276">
        <v>4</v>
      </c>
      <c r="C1276">
        <v>26.5</v>
      </c>
      <c r="D1276" s="2" t="s">
        <v>2</v>
      </c>
      <c r="E1276">
        <f>_xlfn.IFNA(VLOOKUP(A1276,'duo-out'!A$2:Q$5000,5,FALSE),B1276)</f>
        <v>4</v>
      </c>
      <c r="F1276">
        <v>16595.129809350001</v>
      </c>
      <c r="G1276" s="2" t="s">
        <v>20</v>
      </c>
      <c r="H1276">
        <v>3</v>
      </c>
      <c r="I1276">
        <v>1</v>
      </c>
      <c r="J1276">
        <v>0.5</v>
      </c>
      <c r="K1276">
        <v>1.5</v>
      </c>
      <c r="L1276" s="7">
        <v>2.0402857733683697</v>
      </c>
    </row>
    <row r="1277" spans="1:12">
      <c r="A1277" t="str">
        <f>C1277&amp;"-"&amp;D1277&amp;"-"&amp;G1277&amp;"-"&amp;H1277&amp;"-"&amp;K1277</f>
        <v>26.5-f-X-4-0.5</v>
      </c>
      <c r="B1277">
        <v>5</v>
      </c>
      <c r="C1277">
        <v>26.5</v>
      </c>
      <c r="D1277" s="2" t="s">
        <v>2</v>
      </c>
      <c r="E1277">
        <f>_xlfn.IFNA(VLOOKUP(A1277,'duo-out'!A$2:Q$5000,5,FALSE),B1277)</f>
        <v>5</v>
      </c>
      <c r="F1277">
        <v>17997.175824758</v>
      </c>
      <c r="G1277" s="2" t="s">
        <v>20</v>
      </c>
      <c r="H1277">
        <v>4</v>
      </c>
      <c r="I1277">
        <v>1</v>
      </c>
      <c r="J1277">
        <v>0.5</v>
      </c>
      <c r="K1277">
        <v>0.5</v>
      </c>
      <c r="L1277" s="7">
        <v>1.4623505735569622</v>
      </c>
    </row>
    <row r="1278" spans="1:12">
      <c r="A1278" t="str">
        <f>C1278&amp;"-"&amp;D1278&amp;"-"&amp;G1278&amp;"-"&amp;H1278&amp;"-"&amp;K1278</f>
        <v>26.5-f-X-4-1.5</v>
      </c>
      <c r="B1278">
        <v>5</v>
      </c>
      <c r="C1278">
        <v>26.5</v>
      </c>
      <c r="D1278" s="2" t="s">
        <v>2</v>
      </c>
      <c r="E1278">
        <f>_xlfn.IFNA(VLOOKUP(A1278,'duo-out'!A$2:Q$5000,5,FALSE),B1278)</f>
        <v>5</v>
      </c>
      <c r="F1278">
        <v>18566.585170437</v>
      </c>
      <c r="G1278" s="2" t="s">
        <v>20</v>
      </c>
      <c r="H1278">
        <v>4</v>
      </c>
      <c r="I1278">
        <v>1</v>
      </c>
      <c r="J1278">
        <v>0.5</v>
      </c>
      <c r="K1278">
        <v>1.5</v>
      </c>
      <c r="L1278" s="7">
        <v>1.4623505735569622</v>
      </c>
    </row>
    <row r="1279" spans="1:12">
      <c r="A1279" t="str">
        <f>C1279&amp;"-"&amp;D1279&amp;"-"&amp;G1279&amp;"-"&amp;H1279&amp;"-"&amp;K1279</f>
        <v>26.5-f-A-0-2.5</v>
      </c>
      <c r="B1279">
        <v>251</v>
      </c>
      <c r="C1279">
        <v>26.5</v>
      </c>
      <c r="D1279" s="2" t="s">
        <v>2</v>
      </c>
      <c r="E1279">
        <f>_xlfn.IFNA(VLOOKUP(A1279,'duo-out'!A$2:Q$5000,5,FALSE),B1279)</f>
        <v>251</v>
      </c>
      <c r="F1279">
        <v>32649.732019599502</v>
      </c>
      <c r="G1279" s="2" t="s">
        <v>25</v>
      </c>
      <c r="H1279">
        <v>0</v>
      </c>
      <c r="I1279">
        <v>2</v>
      </c>
      <c r="J1279">
        <v>0.5</v>
      </c>
      <c r="K1279">
        <v>2.5</v>
      </c>
      <c r="L1279" s="7">
        <v>150.66654430825926</v>
      </c>
    </row>
    <row r="1280" spans="1:12">
      <c r="A1280" t="str">
        <f>C1280&amp;"-"&amp;D1280&amp;"-"&amp;G1280&amp;"-"&amp;H1280&amp;"-"&amp;K1280</f>
        <v>26.5-f-A-0-1.5</v>
      </c>
      <c r="B1280">
        <v>251</v>
      </c>
      <c r="C1280">
        <v>26.5</v>
      </c>
      <c r="D1280" s="2" t="s">
        <v>2</v>
      </c>
      <c r="E1280">
        <f>_xlfn.IFNA(VLOOKUP(A1280,'duo-out'!A$2:Q$5000,5,FALSE),B1280)</f>
        <v>251</v>
      </c>
      <c r="F1280">
        <v>33319.445832836333</v>
      </c>
      <c r="G1280" s="2" t="s">
        <v>25</v>
      </c>
      <c r="H1280">
        <v>0</v>
      </c>
      <c r="I1280">
        <v>2</v>
      </c>
      <c r="J1280">
        <v>0.5</v>
      </c>
      <c r="K1280">
        <v>1.5</v>
      </c>
      <c r="L1280" s="7">
        <v>148.9051985868964</v>
      </c>
    </row>
    <row r="1281" spans="1:12">
      <c r="A1281" t="str">
        <f>C1281&amp;"-"&amp;D1281&amp;"-"&amp;G1281&amp;"-"&amp;H1281&amp;"-"&amp;K1281</f>
        <v>26.5-f-A-1-2.5</v>
      </c>
      <c r="B1281">
        <v>252</v>
      </c>
      <c r="C1281">
        <v>26.5</v>
      </c>
      <c r="D1281" s="2" t="s">
        <v>2</v>
      </c>
      <c r="E1281">
        <f>_xlfn.IFNA(VLOOKUP(A1281,'duo-out'!A$2:Q$5000,5,FALSE),B1281)</f>
        <v>252</v>
      </c>
      <c r="F1281">
        <v>34890.668632305998</v>
      </c>
      <c r="G1281" s="2" t="s">
        <v>25</v>
      </c>
      <c r="H1281">
        <v>1</v>
      </c>
      <c r="I1281">
        <v>2</v>
      </c>
      <c r="J1281">
        <v>0.5</v>
      </c>
      <c r="K1281">
        <v>2.5</v>
      </c>
      <c r="L1281" s="7">
        <v>0.96593632892484571</v>
      </c>
    </row>
    <row r="1282" spans="1:12">
      <c r="A1282" t="str">
        <f>C1282&amp;"-"&amp;D1282&amp;"-"&amp;G1282&amp;"-"&amp;H1282&amp;"-"&amp;K1282</f>
        <v>26.5-f-A-1-1.5</v>
      </c>
      <c r="B1282">
        <v>252</v>
      </c>
      <c r="C1282">
        <v>26.5</v>
      </c>
      <c r="D1282" s="2" t="s">
        <v>2</v>
      </c>
      <c r="E1282">
        <f>_xlfn.IFNA(VLOOKUP(A1282,'duo-out'!A$2:Q$5000,5,FALSE),B1282)</f>
        <v>252</v>
      </c>
      <c r="F1282">
        <v>35517.933570216497</v>
      </c>
      <c r="G1282" s="2" t="s">
        <v>25</v>
      </c>
      <c r="H1282">
        <v>1</v>
      </c>
      <c r="I1282">
        <v>2</v>
      </c>
      <c r="J1282">
        <v>0.5</v>
      </c>
      <c r="K1282">
        <v>1.5</v>
      </c>
      <c r="L1282" s="7">
        <v>1.5309059120638666</v>
      </c>
    </row>
    <row r="1283" spans="1:12">
      <c r="A1283" t="str">
        <f>C1283&amp;"-"&amp;D1283&amp;"-"&amp;G1283&amp;"-"&amp;H1283&amp;"-"&amp;K1283</f>
        <v>26.5-f-A-2-2.5</v>
      </c>
      <c r="B1283">
        <v>253</v>
      </c>
      <c r="C1283">
        <v>26.5</v>
      </c>
      <c r="D1283" s="2" t="s">
        <v>2</v>
      </c>
      <c r="E1283">
        <f>_xlfn.IFNA(VLOOKUP(A1283,'duo-out'!A$2:Q$5000,5,FALSE),B1283)</f>
        <v>253</v>
      </c>
      <c r="F1283">
        <v>36872.232751322998</v>
      </c>
      <c r="G1283" s="2" t="s">
        <v>25</v>
      </c>
      <c r="H1283">
        <v>2</v>
      </c>
      <c r="I1283">
        <v>2</v>
      </c>
      <c r="J1283">
        <v>0.5</v>
      </c>
      <c r="K1283">
        <v>2.5</v>
      </c>
      <c r="L1283" s="7">
        <v>0.87282200217602857</v>
      </c>
    </row>
    <row r="1284" spans="1:12">
      <c r="A1284" t="str">
        <f>C1284&amp;"-"&amp;D1284&amp;"-"&amp;G1284&amp;"-"&amp;H1284&amp;"-"&amp;K1284</f>
        <v>26.5-f-A-2-1.5</v>
      </c>
      <c r="B1284">
        <v>253</v>
      </c>
      <c r="C1284">
        <v>26.5</v>
      </c>
      <c r="D1284" s="2" t="s">
        <v>2</v>
      </c>
      <c r="E1284">
        <f>_xlfn.IFNA(VLOOKUP(A1284,'duo-out'!A$2:Q$5000,5,FALSE),B1284)</f>
        <v>253</v>
      </c>
      <c r="F1284">
        <v>37460.308872474503</v>
      </c>
      <c r="G1284" s="2" t="s">
        <v>25</v>
      </c>
      <c r="H1284">
        <v>2</v>
      </c>
      <c r="I1284">
        <v>2</v>
      </c>
      <c r="J1284">
        <v>0.5</v>
      </c>
      <c r="K1284">
        <v>1.5</v>
      </c>
      <c r="L1284" s="7">
        <v>0.87282200217602857</v>
      </c>
    </row>
    <row r="1285" spans="1:12">
      <c r="A1285" t="str">
        <f>C1285&amp;"-"&amp;D1285&amp;"-"&amp;G1285&amp;"-"&amp;H1285&amp;"-"&amp;K1285</f>
        <v>26.5-f-A-3-1.5</v>
      </c>
      <c r="B1285">
        <v>254</v>
      </c>
      <c r="C1285">
        <v>26.5</v>
      </c>
      <c r="D1285" s="2" t="s">
        <v>2</v>
      </c>
      <c r="E1285">
        <f>_xlfn.IFNA(VLOOKUP(A1285,'duo-out'!A$2:Q$5000,5,FALSE),B1285)</f>
        <v>254</v>
      </c>
      <c r="F1285">
        <v>39037.218619481995</v>
      </c>
      <c r="G1285" s="2" t="s">
        <v>25</v>
      </c>
      <c r="H1285">
        <v>3</v>
      </c>
      <c r="I1285">
        <v>2</v>
      </c>
      <c r="J1285">
        <v>0.5</v>
      </c>
      <c r="K1285">
        <v>1.5</v>
      </c>
      <c r="L1285" s="7">
        <v>0.8122523963562357</v>
      </c>
    </row>
    <row r="1286" spans="1:12">
      <c r="A1286" t="str">
        <f>C1286&amp;"-"&amp;D1286&amp;"-"&amp;G1286&amp;"-"&amp;H1286&amp;"-"&amp;K1286</f>
        <v>26.5-f-C-0-0.5</v>
      </c>
      <c r="B1286">
        <v>101</v>
      </c>
      <c r="C1286">
        <v>26.5</v>
      </c>
      <c r="D1286" s="2" t="s">
        <v>2</v>
      </c>
      <c r="E1286">
        <f>_xlfn.IFNA(VLOOKUP(A1286,'duo-out'!A$2:Q$5000,5,FALSE),B1286)</f>
        <v>101</v>
      </c>
      <c r="F1286">
        <v>41663.650209554748</v>
      </c>
      <c r="G1286" s="2" t="s">
        <v>22</v>
      </c>
      <c r="H1286">
        <v>0</v>
      </c>
      <c r="I1286">
        <v>0</v>
      </c>
      <c r="J1286">
        <v>0.5</v>
      </c>
      <c r="K1286">
        <v>0.5</v>
      </c>
      <c r="L1286" s="7">
        <v>182.05642030260799</v>
      </c>
    </row>
    <row r="1287" spans="1:12">
      <c r="A1287" t="str">
        <f>C1287&amp;"-"&amp;D1287&amp;"-"&amp;G1287&amp;"-"&amp;H1287&amp;"-"&amp;K1287</f>
        <v>27.5-e-X-1-0.5</v>
      </c>
      <c r="B1287">
        <v>2</v>
      </c>
      <c r="C1287">
        <v>27.5</v>
      </c>
      <c r="D1287" s="2" t="s">
        <v>1</v>
      </c>
      <c r="E1287">
        <f>_xlfn.IFNA(VLOOKUP(A1287,'duo-out'!A$2:Q$5000,5,FALSE),B1287)</f>
        <v>2</v>
      </c>
      <c r="F1287">
        <v>12279.480340159</v>
      </c>
      <c r="G1287" s="2" t="s">
        <v>20</v>
      </c>
      <c r="H1287">
        <v>1</v>
      </c>
      <c r="I1287">
        <v>1</v>
      </c>
      <c r="J1287">
        <v>0.5</v>
      </c>
      <c r="K1287">
        <v>0.5</v>
      </c>
      <c r="L1287" s="7">
        <v>2.4263223583284943</v>
      </c>
    </row>
    <row r="1288" spans="1:12">
      <c r="A1288" t="str">
        <f>C1288&amp;"-"&amp;D1288&amp;"-"&amp;G1288&amp;"-"&amp;H1288&amp;"-"&amp;K1288</f>
        <v>27.5-e-X-1-1.5</v>
      </c>
      <c r="B1288">
        <v>2</v>
      </c>
      <c r="C1288">
        <v>27.5</v>
      </c>
      <c r="D1288" s="2" t="s">
        <v>1</v>
      </c>
      <c r="E1288">
        <f>_xlfn.IFNA(VLOOKUP(A1288,'duo-out'!A$2:Q$5000,5,FALSE),B1288)</f>
        <v>2</v>
      </c>
      <c r="F1288">
        <v>12907.259339709999</v>
      </c>
      <c r="G1288" s="2" t="s">
        <v>20</v>
      </c>
      <c r="H1288">
        <v>1</v>
      </c>
      <c r="I1288">
        <v>1</v>
      </c>
      <c r="J1288">
        <v>0.5</v>
      </c>
      <c r="K1288">
        <v>1.5</v>
      </c>
      <c r="L1288" s="7">
        <v>2.4263223583284943</v>
      </c>
    </row>
    <row r="1289" spans="1:12">
      <c r="A1289" t="str">
        <f>C1289&amp;"-"&amp;D1289&amp;"-"&amp;G1289&amp;"-"&amp;H1289&amp;"-"&amp;K1289</f>
        <v>27.5-e-X-2-0.5</v>
      </c>
      <c r="B1289">
        <v>3</v>
      </c>
      <c r="C1289">
        <v>27.5</v>
      </c>
      <c r="D1289" s="2" t="s">
        <v>1</v>
      </c>
      <c r="E1289">
        <f>_xlfn.IFNA(VLOOKUP(A1289,'duo-out'!A$2:Q$5000,5,FALSE),B1289)</f>
        <v>3</v>
      </c>
      <c r="F1289">
        <v>14498.875740636999</v>
      </c>
      <c r="G1289" s="2" t="s">
        <v>20</v>
      </c>
      <c r="H1289">
        <v>2</v>
      </c>
      <c r="I1289">
        <v>1</v>
      </c>
      <c r="J1289">
        <v>0.5</v>
      </c>
      <c r="K1289">
        <v>0.5</v>
      </c>
      <c r="L1289" s="7">
        <v>2.1924297443889911</v>
      </c>
    </row>
    <row r="1290" spans="1:12">
      <c r="A1290" t="str">
        <f>C1290&amp;"-"&amp;D1290&amp;"-"&amp;G1290&amp;"-"&amp;H1290&amp;"-"&amp;K1290</f>
        <v>27.5-e-X-2-1.5</v>
      </c>
      <c r="B1290">
        <v>3</v>
      </c>
      <c r="C1290">
        <v>27.5</v>
      </c>
      <c r="D1290" s="2" t="s">
        <v>1</v>
      </c>
      <c r="E1290">
        <f>_xlfn.IFNA(VLOOKUP(A1290,'duo-out'!A$2:Q$5000,5,FALSE),B1290)</f>
        <v>3</v>
      </c>
      <c r="F1290">
        <v>15099.466055150999</v>
      </c>
      <c r="G1290" s="2" t="s">
        <v>20</v>
      </c>
      <c r="H1290">
        <v>2</v>
      </c>
      <c r="I1290">
        <v>1</v>
      </c>
      <c r="J1290">
        <v>0.5</v>
      </c>
      <c r="K1290">
        <v>1.5</v>
      </c>
      <c r="L1290" s="7">
        <v>2.1924297443889911</v>
      </c>
    </row>
    <row r="1291" spans="1:12">
      <c r="A1291" t="str">
        <f>C1291&amp;"-"&amp;D1291&amp;"-"&amp;G1291&amp;"-"&amp;H1291&amp;"-"&amp;K1291</f>
        <v>27.5-e-X-3-0.5</v>
      </c>
      <c r="B1291">
        <v>4</v>
      </c>
      <c r="C1291">
        <v>27.5</v>
      </c>
      <c r="D1291" s="2" t="s">
        <v>1</v>
      </c>
      <c r="E1291">
        <f>_xlfn.IFNA(VLOOKUP(A1291,'duo-out'!A$2:Q$5000,5,FALSE),B1291)</f>
        <v>4</v>
      </c>
      <c r="F1291">
        <v>16594.657005679001</v>
      </c>
      <c r="G1291" s="2" t="s">
        <v>20</v>
      </c>
      <c r="H1291">
        <v>3</v>
      </c>
      <c r="I1291">
        <v>1</v>
      </c>
      <c r="J1291">
        <v>0.5</v>
      </c>
      <c r="K1291">
        <v>0.5</v>
      </c>
      <c r="L1291" s="7">
        <v>2.0402857733683697</v>
      </c>
    </row>
    <row r="1292" spans="1:12">
      <c r="A1292" t="str">
        <f>C1292&amp;"-"&amp;D1292&amp;"-"&amp;G1292&amp;"-"&amp;H1292&amp;"-"&amp;K1292</f>
        <v>27.5-e-X-3-1.5</v>
      </c>
      <c r="B1292">
        <v>4</v>
      </c>
      <c r="C1292">
        <v>27.5</v>
      </c>
      <c r="D1292" s="2" t="s">
        <v>1</v>
      </c>
      <c r="E1292">
        <f>_xlfn.IFNA(VLOOKUP(A1292,'duo-out'!A$2:Q$5000,5,FALSE),B1292)</f>
        <v>4</v>
      </c>
      <c r="F1292">
        <v>17168.010115653</v>
      </c>
      <c r="G1292" s="2" t="s">
        <v>20</v>
      </c>
      <c r="H1292">
        <v>3</v>
      </c>
      <c r="I1292">
        <v>1</v>
      </c>
      <c r="J1292">
        <v>0.5</v>
      </c>
      <c r="K1292">
        <v>1.5</v>
      </c>
      <c r="L1292" s="7">
        <v>2.0402857733683697</v>
      </c>
    </row>
    <row r="1293" spans="1:12">
      <c r="A1293" t="str">
        <f>C1293&amp;"-"&amp;D1293&amp;"-"&amp;G1293&amp;"-"&amp;H1293&amp;"-"&amp;K1293</f>
        <v>27.5-e-X-4-0.5</v>
      </c>
      <c r="B1293">
        <v>5</v>
      </c>
      <c r="C1293">
        <v>27.5</v>
      </c>
      <c r="D1293" s="2" t="s">
        <v>1</v>
      </c>
      <c r="E1293">
        <f>_xlfn.IFNA(VLOOKUP(A1293,'duo-out'!A$2:Q$5000,5,FALSE),B1293)</f>
        <v>5</v>
      </c>
      <c r="F1293">
        <v>18566.165903843001</v>
      </c>
      <c r="G1293" s="2" t="s">
        <v>20</v>
      </c>
      <c r="H1293">
        <v>4</v>
      </c>
      <c r="I1293">
        <v>1</v>
      </c>
      <c r="J1293">
        <v>0.5</v>
      </c>
      <c r="K1293">
        <v>0.5</v>
      </c>
      <c r="L1293" s="7">
        <v>1.4623505735569622</v>
      </c>
    </row>
    <row r="1294" spans="1:12">
      <c r="A1294" t="str">
        <f>C1294&amp;"-"&amp;D1294&amp;"-"&amp;G1294&amp;"-"&amp;H1294&amp;"-"&amp;K1294</f>
        <v>27.5-e-X-4-1.5</v>
      </c>
      <c r="B1294">
        <v>5</v>
      </c>
      <c r="C1294">
        <v>27.5</v>
      </c>
      <c r="D1294" s="2" t="s">
        <v>1</v>
      </c>
      <c r="E1294">
        <f>_xlfn.IFNA(VLOOKUP(A1294,'duo-out'!A$2:Q$5000,5,FALSE),B1294)</f>
        <v>5</v>
      </c>
      <c r="F1294">
        <v>19112.014319482001</v>
      </c>
      <c r="G1294" s="2" t="s">
        <v>20</v>
      </c>
      <c r="H1294">
        <v>4</v>
      </c>
      <c r="I1294">
        <v>1</v>
      </c>
      <c r="J1294">
        <v>0.5</v>
      </c>
      <c r="K1294">
        <v>1.5</v>
      </c>
      <c r="L1294" s="7">
        <v>1.4623505735569622</v>
      </c>
    </row>
    <row r="1295" spans="1:12">
      <c r="A1295" t="str">
        <f>C1295&amp;"-"&amp;D1295&amp;"-"&amp;G1295&amp;"-"&amp;H1295&amp;"-"&amp;K1295</f>
        <v>27.5-e-A-0-2.5</v>
      </c>
      <c r="B1295">
        <v>251</v>
      </c>
      <c r="C1295">
        <v>27.5</v>
      </c>
      <c r="D1295" s="2" t="s">
        <v>1</v>
      </c>
      <c r="E1295">
        <f>_xlfn.IFNA(VLOOKUP(A1295,'duo-out'!A$2:Q$5000,5,FALSE),B1295)</f>
        <v>251</v>
      </c>
      <c r="F1295">
        <v>33320.126343545795</v>
      </c>
      <c r="G1295" s="2" t="s">
        <v>25</v>
      </c>
      <c r="H1295">
        <v>0</v>
      </c>
      <c r="I1295">
        <v>2</v>
      </c>
      <c r="J1295">
        <v>0.5</v>
      </c>
      <c r="K1295">
        <v>2.5</v>
      </c>
      <c r="L1295" s="7">
        <v>114.86983549970351</v>
      </c>
    </row>
    <row r="1296" spans="1:12">
      <c r="A1296" t="str">
        <f>C1296&amp;"-"&amp;D1296&amp;"-"&amp;G1296&amp;"-"&amp;H1296&amp;"-"&amp;K1296</f>
        <v>27.5-e-A-1-2.5</v>
      </c>
      <c r="B1296">
        <v>252</v>
      </c>
      <c r="C1296">
        <v>27.5</v>
      </c>
      <c r="D1296" s="2" t="s">
        <v>1</v>
      </c>
      <c r="E1296">
        <f>_xlfn.IFNA(VLOOKUP(A1296,'duo-out'!A$2:Q$5000,5,FALSE),B1296)</f>
        <v>252</v>
      </c>
      <c r="F1296">
        <v>35518.646509112667</v>
      </c>
      <c r="G1296" s="2" t="s">
        <v>25</v>
      </c>
      <c r="H1296">
        <v>1</v>
      </c>
      <c r="I1296">
        <v>2</v>
      </c>
      <c r="J1296">
        <v>0.5</v>
      </c>
      <c r="K1296">
        <v>2.5</v>
      </c>
      <c r="L1296" s="7">
        <v>0.96593632892484571</v>
      </c>
    </row>
    <row r="1297" spans="1:12">
      <c r="A1297" t="str">
        <f>C1297&amp;"-"&amp;D1297&amp;"-"&amp;G1297&amp;"-"&amp;H1297&amp;"-"&amp;K1297</f>
        <v>27.5-e-A-1-1.5</v>
      </c>
      <c r="B1297">
        <v>252</v>
      </c>
      <c r="C1297">
        <v>27.5</v>
      </c>
      <c r="D1297" s="2" t="s">
        <v>1</v>
      </c>
      <c r="E1297">
        <f>_xlfn.IFNA(VLOOKUP(A1297,'duo-out'!A$2:Q$5000,5,FALSE),B1297)</f>
        <v>252</v>
      </c>
      <c r="F1297">
        <v>36148.413797993504</v>
      </c>
      <c r="G1297" s="2" t="s">
        <v>25</v>
      </c>
      <c r="H1297">
        <v>1</v>
      </c>
      <c r="I1297">
        <v>2</v>
      </c>
      <c r="J1297">
        <v>0.5</v>
      </c>
      <c r="K1297">
        <v>1.5</v>
      </c>
      <c r="L1297" s="7">
        <v>0.96593632892484571</v>
      </c>
    </row>
    <row r="1298" spans="1:12">
      <c r="A1298" t="str">
        <f>C1298&amp;"-"&amp;D1298&amp;"-"&amp;G1298&amp;"-"&amp;H1298&amp;"-"&amp;K1298</f>
        <v>27.5-e-A-2-2.5</v>
      </c>
      <c r="B1298">
        <v>253</v>
      </c>
      <c r="C1298">
        <v>27.5</v>
      </c>
      <c r="D1298" s="2" t="s">
        <v>1</v>
      </c>
      <c r="E1298">
        <f>_xlfn.IFNA(VLOOKUP(A1298,'duo-out'!A$2:Q$5000,5,FALSE),B1298)</f>
        <v>253</v>
      </c>
      <c r="F1298">
        <v>37449.533095792998</v>
      </c>
      <c r="G1298" s="2" t="s">
        <v>25</v>
      </c>
      <c r="H1298">
        <v>2</v>
      </c>
      <c r="I1298">
        <v>2</v>
      </c>
      <c r="J1298">
        <v>0.5</v>
      </c>
      <c r="K1298">
        <v>2.5</v>
      </c>
      <c r="L1298" s="7">
        <v>0.87282200217602857</v>
      </c>
    </row>
    <row r="1299" spans="1:12">
      <c r="A1299" t="str">
        <f>C1299&amp;"-"&amp;D1299&amp;"-"&amp;G1299&amp;"-"&amp;H1299&amp;"-"&amp;K1299</f>
        <v>27.5-e-A-2-1.5</v>
      </c>
      <c r="B1299">
        <v>253</v>
      </c>
      <c r="C1299">
        <v>27.5</v>
      </c>
      <c r="D1299" s="2" t="s">
        <v>1</v>
      </c>
      <c r="E1299">
        <f>_xlfn.IFNA(VLOOKUP(A1299,'duo-out'!A$2:Q$5000,5,FALSE),B1299)</f>
        <v>253</v>
      </c>
      <c r="F1299">
        <v>38027.467265024337</v>
      </c>
      <c r="G1299" s="2" t="s">
        <v>25</v>
      </c>
      <c r="H1299">
        <v>2</v>
      </c>
      <c r="I1299">
        <v>2</v>
      </c>
      <c r="J1299">
        <v>0.5</v>
      </c>
      <c r="K1299">
        <v>1.5</v>
      </c>
      <c r="L1299" s="7">
        <v>0.87282200217602857</v>
      </c>
    </row>
    <row r="1300" spans="1:12">
      <c r="A1300" t="str">
        <f>C1300&amp;"-"&amp;D1300&amp;"-"&amp;G1300&amp;"-"&amp;H1300&amp;"-"&amp;K1300</f>
        <v>27.5-e-A-3-2.5</v>
      </c>
      <c r="B1300">
        <v>254</v>
      </c>
      <c r="C1300">
        <v>27.5</v>
      </c>
      <c r="D1300" s="2" t="s">
        <v>1</v>
      </c>
      <c r="E1300">
        <f>_xlfn.IFNA(VLOOKUP(A1300,'duo-out'!A$2:Q$5000,5,FALSE),B1300)</f>
        <v>254</v>
      </c>
      <c r="F1300">
        <v>39037.467572099005</v>
      </c>
      <c r="G1300" s="2" t="s">
        <v>25</v>
      </c>
      <c r="H1300">
        <v>3</v>
      </c>
      <c r="I1300">
        <v>2</v>
      </c>
      <c r="J1300">
        <v>0.5</v>
      </c>
      <c r="K1300">
        <v>2.5</v>
      </c>
      <c r="L1300" s="7">
        <v>0.8122523963562357</v>
      </c>
    </row>
    <row r="1301" spans="1:12">
      <c r="A1301" t="str">
        <f>C1301&amp;"-"&amp;D1301&amp;"-"&amp;G1301&amp;"-"&amp;H1301&amp;"-"&amp;K1301</f>
        <v>27.5-e-C-0-0.5</v>
      </c>
      <c r="B1301">
        <v>101</v>
      </c>
      <c r="C1301">
        <v>27.5</v>
      </c>
      <c r="D1301" s="2" t="s">
        <v>1</v>
      </c>
      <c r="E1301">
        <f>_xlfn.IFNA(VLOOKUP(A1301,'duo-out'!A$2:Q$5000,5,FALSE),B1301)</f>
        <v>101</v>
      </c>
      <c r="F1301">
        <v>41664.331697652</v>
      </c>
      <c r="G1301" s="2" t="s">
        <v>22</v>
      </c>
      <c r="H1301">
        <v>0</v>
      </c>
      <c r="I1301">
        <v>0</v>
      </c>
      <c r="J1301">
        <v>0.5</v>
      </c>
      <c r="K1301">
        <v>0.5</v>
      </c>
      <c r="L1301" s="7">
        <v>182.05642030260799</v>
      </c>
    </row>
    <row r="1302" spans="1:12">
      <c r="A1302" t="str">
        <f>C1302&amp;"-"&amp;D1302&amp;"-"&amp;G1302&amp;"-"&amp;H1302&amp;"-"&amp;K1302</f>
        <v>27.5-f-X-1-0.5</v>
      </c>
      <c r="B1302">
        <v>2</v>
      </c>
      <c r="C1302">
        <v>27.5</v>
      </c>
      <c r="D1302" s="2" t="s">
        <v>2</v>
      </c>
      <c r="E1302">
        <f>_xlfn.IFNA(VLOOKUP(A1302,'duo-out'!A$2:Q$5000,5,FALSE),B1302)</f>
        <v>2</v>
      </c>
      <c r="F1302">
        <v>12258.968632306</v>
      </c>
      <c r="G1302" s="2" t="s">
        <v>20</v>
      </c>
      <c r="H1302">
        <v>1</v>
      </c>
      <c r="I1302">
        <v>1</v>
      </c>
      <c r="J1302">
        <v>0.5</v>
      </c>
      <c r="K1302">
        <v>0.5</v>
      </c>
      <c r="L1302" s="7">
        <v>2.4263223583284943</v>
      </c>
    </row>
    <row r="1303" spans="1:12">
      <c r="A1303" t="str">
        <f>C1303&amp;"-"&amp;D1303&amp;"-"&amp;G1303&amp;"-"&amp;H1303&amp;"-"&amp;K1303</f>
        <v>27.5-f-X-1-1.5</v>
      </c>
      <c r="B1303">
        <v>2</v>
      </c>
      <c r="C1303">
        <v>27.5</v>
      </c>
      <c r="D1303" s="2" t="s">
        <v>2</v>
      </c>
      <c r="E1303">
        <f>_xlfn.IFNA(VLOOKUP(A1303,'duo-out'!A$2:Q$5000,5,FALSE),B1303)</f>
        <v>2</v>
      </c>
      <c r="F1303">
        <v>12929.631010494999</v>
      </c>
      <c r="G1303" s="2" t="s">
        <v>20</v>
      </c>
      <c r="H1303">
        <v>1</v>
      </c>
      <c r="I1303">
        <v>1</v>
      </c>
      <c r="J1303">
        <v>0.5</v>
      </c>
      <c r="K1303">
        <v>1.5</v>
      </c>
      <c r="L1303" s="7">
        <v>2.4263223583284943</v>
      </c>
    </row>
    <row r="1304" spans="1:12">
      <c r="A1304" t="str">
        <f>C1304&amp;"-"&amp;D1304&amp;"-"&amp;G1304&amp;"-"&amp;H1304&amp;"-"&amp;K1304</f>
        <v>27.5-f-X-2-0.5</v>
      </c>
      <c r="B1304">
        <v>3</v>
      </c>
      <c r="C1304">
        <v>27.5</v>
      </c>
      <c r="D1304" s="2" t="s">
        <v>2</v>
      </c>
      <c r="E1304">
        <f>_xlfn.IFNA(VLOOKUP(A1304,'duo-out'!A$2:Q$5000,5,FALSE),B1304)</f>
        <v>3</v>
      </c>
      <c r="F1304">
        <v>14479.192736062998</v>
      </c>
      <c r="G1304" s="2" t="s">
        <v>20</v>
      </c>
      <c r="H1304">
        <v>2</v>
      </c>
      <c r="I1304">
        <v>1</v>
      </c>
      <c r="J1304">
        <v>0.5</v>
      </c>
      <c r="K1304">
        <v>0.5</v>
      </c>
      <c r="L1304" s="7">
        <v>2.1924297443889911</v>
      </c>
    </row>
    <row r="1305" spans="1:12">
      <c r="A1305" t="str">
        <f>C1305&amp;"-"&amp;D1305&amp;"-"&amp;G1305&amp;"-"&amp;H1305&amp;"-"&amp;K1305</f>
        <v>27.5-f-X-2-1.5</v>
      </c>
      <c r="B1305">
        <v>3</v>
      </c>
      <c r="C1305">
        <v>27.5</v>
      </c>
      <c r="D1305" s="2" t="s">
        <v>2</v>
      </c>
      <c r="E1305">
        <f>_xlfn.IFNA(VLOOKUP(A1305,'duo-out'!A$2:Q$5000,5,FALSE),B1305)</f>
        <v>3</v>
      </c>
      <c r="F1305">
        <v>15120.893935598999</v>
      </c>
      <c r="G1305" s="2" t="s">
        <v>20</v>
      </c>
      <c r="H1305">
        <v>2</v>
      </c>
      <c r="I1305">
        <v>1</v>
      </c>
      <c r="J1305">
        <v>0.5</v>
      </c>
      <c r="K1305">
        <v>1.5</v>
      </c>
      <c r="L1305" s="7">
        <v>2.1924297443889911</v>
      </c>
    </row>
    <row r="1306" spans="1:12">
      <c r="A1306" t="str">
        <f>C1306&amp;"-"&amp;D1306&amp;"-"&amp;G1306&amp;"-"&amp;H1306&amp;"-"&amp;K1306</f>
        <v>27.5-f-X-3-0.5</v>
      </c>
      <c r="B1306">
        <v>4</v>
      </c>
      <c r="C1306">
        <v>27.5</v>
      </c>
      <c r="D1306" s="2" t="s">
        <v>2</v>
      </c>
      <c r="E1306">
        <f>_xlfn.IFNA(VLOOKUP(A1306,'duo-out'!A$2:Q$5000,5,FALSE),B1306)</f>
        <v>4</v>
      </c>
      <c r="F1306">
        <v>16575.847572098999</v>
      </c>
      <c r="G1306" s="2" t="s">
        <v>20</v>
      </c>
      <c r="H1306">
        <v>3</v>
      </c>
      <c r="I1306">
        <v>1</v>
      </c>
      <c r="J1306">
        <v>0.5</v>
      </c>
      <c r="K1306">
        <v>0.5</v>
      </c>
      <c r="L1306" s="7">
        <v>2.0402857733683697</v>
      </c>
    </row>
    <row r="1307" spans="1:12">
      <c r="A1307" t="str">
        <f>C1307&amp;"-"&amp;D1307&amp;"-"&amp;G1307&amp;"-"&amp;H1307&amp;"-"&amp;K1307</f>
        <v>27.5-f-X-3-1.5</v>
      </c>
      <c r="B1307">
        <v>4</v>
      </c>
      <c r="C1307">
        <v>27.5</v>
      </c>
      <c r="D1307" s="2" t="s">
        <v>2</v>
      </c>
      <c r="E1307">
        <f>_xlfn.IFNA(VLOOKUP(A1307,'duo-out'!A$2:Q$5000,5,FALSE),B1307)</f>
        <v>4</v>
      </c>
      <c r="F1307">
        <v>17188.554660468999</v>
      </c>
      <c r="G1307" s="2" t="s">
        <v>20</v>
      </c>
      <c r="H1307">
        <v>3</v>
      </c>
      <c r="I1307">
        <v>1</v>
      </c>
      <c r="J1307">
        <v>0.5</v>
      </c>
      <c r="K1307">
        <v>1.5</v>
      </c>
      <c r="L1307" s="7">
        <v>2.0402857733683697</v>
      </c>
    </row>
    <row r="1308" spans="1:12">
      <c r="A1308" t="str">
        <f>C1308&amp;"-"&amp;D1308&amp;"-"&amp;G1308&amp;"-"&amp;H1308&amp;"-"&amp;K1308</f>
        <v>27.5-f-X-4-0.5</v>
      </c>
      <c r="B1308">
        <v>5</v>
      </c>
      <c r="C1308">
        <v>27.5</v>
      </c>
      <c r="D1308" s="2" t="s">
        <v>2</v>
      </c>
      <c r="E1308">
        <f>_xlfn.IFNA(VLOOKUP(A1308,'duo-out'!A$2:Q$5000,5,FALSE),B1308)</f>
        <v>5</v>
      </c>
      <c r="F1308">
        <v>18548.210699702999</v>
      </c>
      <c r="G1308" s="2" t="s">
        <v>20</v>
      </c>
      <c r="H1308">
        <v>4</v>
      </c>
      <c r="I1308">
        <v>1</v>
      </c>
      <c r="J1308">
        <v>0.5</v>
      </c>
      <c r="K1308">
        <v>0.5</v>
      </c>
      <c r="L1308" s="7">
        <v>1.4623505735569622</v>
      </c>
    </row>
    <row r="1309" spans="1:12">
      <c r="A1309" t="str">
        <f>C1309&amp;"-"&amp;D1309&amp;"-"&amp;G1309&amp;"-"&amp;H1309&amp;"-"&amp;K1309</f>
        <v>27.5-f-X-4-1.5</v>
      </c>
      <c r="B1309">
        <v>5</v>
      </c>
      <c r="C1309">
        <v>27.5</v>
      </c>
      <c r="D1309" s="2" t="s">
        <v>2</v>
      </c>
      <c r="E1309">
        <f>_xlfn.IFNA(VLOOKUP(A1309,'duo-out'!A$2:Q$5000,5,FALSE),B1309)</f>
        <v>5</v>
      </c>
      <c r="F1309">
        <v>19131.545509350002</v>
      </c>
      <c r="G1309" s="2" t="s">
        <v>20</v>
      </c>
      <c r="H1309">
        <v>4</v>
      </c>
      <c r="I1309">
        <v>1</v>
      </c>
      <c r="J1309">
        <v>0.5</v>
      </c>
      <c r="K1309">
        <v>1.5</v>
      </c>
      <c r="L1309" s="7">
        <v>1.4623505735569622</v>
      </c>
    </row>
    <row r="1310" spans="1:12">
      <c r="A1310" t="str">
        <f>C1310&amp;"-"&amp;D1310&amp;"-"&amp;G1310&amp;"-"&amp;H1310&amp;"-"&amp;K1310</f>
        <v>27.5-f-A-0-2.5</v>
      </c>
      <c r="B1310">
        <v>251</v>
      </c>
      <c r="C1310">
        <v>27.5</v>
      </c>
      <c r="D1310" s="2" t="s">
        <v>2</v>
      </c>
      <c r="E1310">
        <f>_xlfn.IFNA(VLOOKUP(A1310,'duo-out'!A$2:Q$5000,5,FALSE),B1310)</f>
        <v>251</v>
      </c>
      <c r="F1310">
        <v>33319.998897639998</v>
      </c>
      <c r="G1310" s="2" t="s">
        <v>25</v>
      </c>
      <c r="H1310">
        <v>0</v>
      </c>
      <c r="I1310">
        <v>2</v>
      </c>
      <c r="J1310">
        <v>0.5</v>
      </c>
      <c r="K1310">
        <v>2.5</v>
      </c>
      <c r="L1310" s="7">
        <v>133.36759841778857</v>
      </c>
    </row>
    <row r="1311" spans="1:12">
      <c r="A1311" t="str">
        <f>C1311&amp;"-"&amp;D1311&amp;"-"&amp;G1311&amp;"-"&amp;H1311&amp;"-"&amp;K1311</f>
        <v>27.5-f-A-0-1.5</v>
      </c>
      <c r="B1311">
        <v>251</v>
      </c>
      <c r="C1311">
        <v>27.5</v>
      </c>
      <c r="D1311" s="2" t="s">
        <v>2</v>
      </c>
      <c r="E1311">
        <f>_xlfn.IFNA(VLOOKUP(A1311,'duo-out'!A$2:Q$5000,5,FALSE),B1311)</f>
        <v>251</v>
      </c>
      <c r="F1311">
        <v>34005.858479325747</v>
      </c>
      <c r="G1311" s="2" t="s">
        <v>25</v>
      </c>
      <c r="H1311">
        <v>0</v>
      </c>
      <c r="I1311">
        <v>2</v>
      </c>
      <c r="J1311">
        <v>0.5</v>
      </c>
      <c r="K1311">
        <v>1.5</v>
      </c>
      <c r="L1311" s="7">
        <v>110.99443927256365</v>
      </c>
    </row>
    <row r="1312" spans="1:12">
      <c r="A1312" t="str">
        <f>C1312&amp;"-"&amp;D1312&amp;"-"&amp;G1312&amp;"-"&amp;H1312&amp;"-"&amp;K1312</f>
        <v>27.5-f-A-1-2.5</v>
      </c>
      <c r="B1312">
        <v>252</v>
      </c>
      <c r="C1312">
        <v>27.5</v>
      </c>
      <c r="D1312" s="2" t="s">
        <v>2</v>
      </c>
      <c r="E1312">
        <f>_xlfn.IFNA(VLOOKUP(A1312,'duo-out'!A$2:Q$5000,5,FALSE),B1312)</f>
        <v>252</v>
      </c>
      <c r="F1312">
        <v>35518.678355352502</v>
      </c>
      <c r="G1312" s="2" t="s">
        <v>25</v>
      </c>
      <c r="H1312">
        <v>1</v>
      </c>
      <c r="I1312">
        <v>2</v>
      </c>
      <c r="J1312">
        <v>0.5</v>
      </c>
      <c r="K1312">
        <v>2.5</v>
      </c>
      <c r="L1312" s="7">
        <v>0.96593632892484571</v>
      </c>
    </row>
    <row r="1313" spans="1:12">
      <c r="A1313" t="str">
        <f>C1313&amp;"-"&amp;D1313&amp;"-"&amp;G1313&amp;"-"&amp;H1313&amp;"-"&amp;K1313</f>
        <v>27.5-f-A-1-1.5</v>
      </c>
      <c r="B1313">
        <v>252</v>
      </c>
      <c r="C1313">
        <v>27.5</v>
      </c>
      <c r="D1313" s="2" t="s">
        <v>2</v>
      </c>
      <c r="E1313">
        <f>_xlfn.IFNA(VLOOKUP(A1313,'duo-out'!A$2:Q$5000,5,FALSE),B1313)</f>
        <v>252</v>
      </c>
      <c r="F1313">
        <v>36159.578924684502</v>
      </c>
      <c r="G1313" s="2" t="s">
        <v>25</v>
      </c>
      <c r="H1313">
        <v>1</v>
      </c>
      <c r="I1313">
        <v>2</v>
      </c>
      <c r="J1313">
        <v>0.5</v>
      </c>
      <c r="K1313">
        <v>1.5</v>
      </c>
      <c r="L1313" s="7">
        <v>1.2442242988188066</v>
      </c>
    </row>
    <row r="1314" spans="1:12">
      <c r="A1314" t="str">
        <f>C1314&amp;"-"&amp;D1314&amp;"-"&amp;G1314&amp;"-"&amp;H1314&amp;"-"&amp;K1314</f>
        <v>27.5-f-A-2-2.5</v>
      </c>
      <c r="B1314">
        <v>253</v>
      </c>
      <c r="C1314">
        <v>27.5</v>
      </c>
      <c r="D1314" s="2" t="s">
        <v>2</v>
      </c>
      <c r="E1314">
        <f>_xlfn.IFNA(VLOOKUP(A1314,'duo-out'!A$2:Q$5000,5,FALSE),B1314)</f>
        <v>253</v>
      </c>
      <c r="F1314">
        <v>37449.517102202502</v>
      </c>
      <c r="G1314" s="2" t="s">
        <v>25</v>
      </c>
      <c r="H1314">
        <v>2</v>
      </c>
      <c r="I1314">
        <v>2</v>
      </c>
      <c r="J1314">
        <v>0.5</v>
      </c>
      <c r="K1314">
        <v>2.5</v>
      </c>
      <c r="L1314" s="7">
        <v>0.87282200217602857</v>
      </c>
    </row>
    <row r="1315" spans="1:12">
      <c r="A1315" t="str">
        <f>C1315&amp;"-"&amp;D1315&amp;"-"&amp;G1315&amp;"-"&amp;H1315&amp;"-"&amp;K1315</f>
        <v>27.5-f-A-3-2.5</v>
      </c>
      <c r="B1315">
        <v>254</v>
      </c>
      <c r="C1315">
        <v>27.5</v>
      </c>
      <c r="D1315" s="2" t="s">
        <v>2</v>
      </c>
      <c r="E1315">
        <f>_xlfn.IFNA(VLOOKUP(A1315,'duo-out'!A$2:Q$5000,5,FALSE),B1315)</f>
        <v>254</v>
      </c>
      <c r="F1315">
        <v>39038.067005678997</v>
      </c>
      <c r="G1315" s="2" t="s">
        <v>25</v>
      </c>
      <c r="H1315">
        <v>3</v>
      </c>
      <c r="I1315">
        <v>2</v>
      </c>
      <c r="J1315">
        <v>0.5</v>
      </c>
      <c r="K1315">
        <v>2.5</v>
      </c>
      <c r="L1315" s="7">
        <v>0.8122523963562357</v>
      </c>
    </row>
    <row r="1316" spans="1:12">
      <c r="A1316" t="str">
        <f>C1316&amp;"-"&amp;D1316&amp;"-"&amp;G1316&amp;"-"&amp;H1316&amp;"-"&amp;K1316</f>
        <v>27.5-f-C-0-0.5</v>
      </c>
      <c r="B1316">
        <v>101</v>
      </c>
      <c r="C1316">
        <v>27.5</v>
      </c>
      <c r="D1316" s="2" t="s">
        <v>2</v>
      </c>
      <c r="E1316">
        <f>_xlfn.IFNA(VLOOKUP(A1316,'duo-out'!A$2:Q$5000,5,FALSE),B1316)</f>
        <v>101</v>
      </c>
      <c r="F1316">
        <v>42325.199540835994</v>
      </c>
      <c r="G1316" s="2" t="s">
        <v>22</v>
      </c>
      <c r="H1316">
        <v>0</v>
      </c>
      <c r="I1316">
        <v>0</v>
      </c>
      <c r="J1316">
        <v>0.5</v>
      </c>
      <c r="K1316">
        <v>0.5</v>
      </c>
      <c r="L1316" s="7">
        <v>182.05642030260799</v>
      </c>
    </row>
    <row r="1317" spans="1:12">
      <c r="A1317" t="str">
        <f>C1317&amp;"-"&amp;D1317&amp;"-"&amp;G1317&amp;"-"&amp;H1317&amp;"-"&amp;K1317</f>
        <v>28.5-e-X-1-0.5</v>
      </c>
      <c r="B1317">
        <v>2</v>
      </c>
      <c r="C1317">
        <v>28.5</v>
      </c>
      <c r="D1317" s="2" t="s">
        <v>1</v>
      </c>
      <c r="E1317">
        <f>_xlfn.IFNA(VLOOKUP(A1317,'duo-out'!A$2:Q$5000,5,FALSE),B1317)</f>
        <v>2</v>
      </c>
      <c r="F1317">
        <v>12928.838330306999</v>
      </c>
      <c r="G1317" s="2" t="s">
        <v>20</v>
      </c>
      <c r="H1317">
        <v>1</v>
      </c>
      <c r="I1317">
        <v>1</v>
      </c>
      <c r="J1317">
        <v>0.5</v>
      </c>
      <c r="K1317">
        <v>0.5</v>
      </c>
      <c r="L1317" s="7">
        <v>2.4263223583284943</v>
      </c>
    </row>
    <row r="1318" spans="1:12">
      <c r="A1318" t="str">
        <f>C1318&amp;"-"&amp;D1318&amp;"-"&amp;G1318&amp;"-"&amp;H1318&amp;"-"&amp;K1318</f>
        <v>28.5-e-X-1-1.5</v>
      </c>
      <c r="B1318">
        <v>2</v>
      </c>
      <c r="C1318">
        <v>28.5</v>
      </c>
      <c r="D1318" s="2" t="s">
        <v>1</v>
      </c>
      <c r="E1318">
        <f>_xlfn.IFNA(VLOOKUP(A1318,'duo-out'!A$2:Q$5000,5,FALSE),B1318)</f>
        <v>2</v>
      </c>
      <c r="F1318">
        <v>13570.984540836</v>
      </c>
      <c r="G1318" s="2" t="s">
        <v>20</v>
      </c>
      <c r="H1318">
        <v>1</v>
      </c>
      <c r="I1318">
        <v>1</v>
      </c>
      <c r="J1318">
        <v>0.5</v>
      </c>
      <c r="K1318">
        <v>1.5</v>
      </c>
      <c r="L1318" s="7">
        <v>2.4263223583284943</v>
      </c>
    </row>
    <row r="1319" spans="1:12">
      <c r="A1319" t="str">
        <f>C1319&amp;"-"&amp;D1319&amp;"-"&amp;G1319&amp;"-"&amp;H1319&amp;"-"&amp;K1319</f>
        <v>28.5-e-X-2-0.5</v>
      </c>
      <c r="B1319">
        <v>3</v>
      </c>
      <c r="C1319">
        <v>28.5</v>
      </c>
      <c r="D1319" s="2" t="s">
        <v>1</v>
      </c>
      <c r="E1319">
        <f>_xlfn.IFNA(VLOOKUP(A1319,'duo-out'!A$2:Q$5000,5,FALSE),B1319)</f>
        <v>3</v>
      </c>
      <c r="F1319">
        <v>15120.363095792998</v>
      </c>
      <c r="G1319" s="2" t="s">
        <v>20</v>
      </c>
      <c r="H1319">
        <v>2</v>
      </c>
      <c r="I1319">
        <v>1</v>
      </c>
      <c r="J1319">
        <v>0.5</v>
      </c>
      <c r="K1319">
        <v>0.5</v>
      </c>
      <c r="L1319" s="7">
        <v>2.1924297443889911</v>
      </c>
    </row>
    <row r="1320" spans="1:12">
      <c r="A1320" t="str">
        <f>C1320&amp;"-"&amp;D1320&amp;"-"&amp;G1320&amp;"-"&amp;H1320&amp;"-"&amp;K1320</f>
        <v>28.5-e-X-2-1.5</v>
      </c>
      <c r="B1320">
        <v>3</v>
      </c>
      <c r="C1320">
        <v>28.5</v>
      </c>
      <c r="D1320" s="2" t="s">
        <v>1</v>
      </c>
      <c r="E1320">
        <f>_xlfn.IFNA(VLOOKUP(A1320,'duo-out'!A$2:Q$5000,5,FALSE),B1320)</f>
        <v>3</v>
      </c>
      <c r="F1320">
        <v>15734.241339709999</v>
      </c>
      <c r="G1320" s="2" t="s">
        <v>20</v>
      </c>
      <c r="H1320">
        <v>2</v>
      </c>
      <c r="I1320">
        <v>1</v>
      </c>
      <c r="J1320">
        <v>0.5</v>
      </c>
      <c r="K1320">
        <v>1.5</v>
      </c>
      <c r="L1320" s="7">
        <v>2.1924297443889911</v>
      </c>
    </row>
    <row r="1321" spans="1:12">
      <c r="A1321" t="str">
        <f>C1321&amp;"-"&amp;D1321&amp;"-"&amp;G1321&amp;"-"&amp;H1321&amp;"-"&amp;K1321</f>
        <v>28.5-e-X-3-0.5</v>
      </c>
      <c r="B1321">
        <v>4</v>
      </c>
      <c r="C1321">
        <v>28.5</v>
      </c>
      <c r="D1321" s="2" t="s">
        <v>1</v>
      </c>
      <c r="E1321">
        <f>_xlfn.IFNA(VLOOKUP(A1321,'duo-out'!A$2:Q$5000,5,FALSE),B1321)</f>
        <v>4</v>
      </c>
      <c r="F1321">
        <v>17188.056769847</v>
      </c>
      <c r="G1321" s="2" t="s">
        <v>20</v>
      </c>
      <c r="H1321">
        <v>3</v>
      </c>
      <c r="I1321">
        <v>1</v>
      </c>
      <c r="J1321">
        <v>0.5</v>
      </c>
      <c r="K1321">
        <v>0.5</v>
      </c>
      <c r="L1321" s="7">
        <v>2.0402857733683697</v>
      </c>
    </row>
    <row r="1322" spans="1:12">
      <c r="A1322" t="str">
        <f>C1322&amp;"-"&amp;D1322&amp;"-"&amp;G1322&amp;"-"&amp;H1322&amp;"-"&amp;K1322</f>
        <v>28.5-e-X-3-1.5</v>
      </c>
      <c r="B1322">
        <v>4</v>
      </c>
      <c r="C1322">
        <v>28.5</v>
      </c>
      <c r="D1322" s="2" t="s">
        <v>1</v>
      </c>
      <c r="E1322">
        <f>_xlfn.IFNA(VLOOKUP(A1322,'duo-out'!A$2:Q$5000,5,FALSE),B1322)</f>
        <v>4</v>
      </c>
      <c r="F1322">
        <v>17773.716055150999</v>
      </c>
      <c r="G1322" s="2" t="s">
        <v>20</v>
      </c>
      <c r="H1322">
        <v>3</v>
      </c>
      <c r="I1322">
        <v>1</v>
      </c>
      <c r="J1322">
        <v>0.5</v>
      </c>
      <c r="K1322">
        <v>1.5</v>
      </c>
      <c r="L1322" s="7">
        <v>2.0402857733683697</v>
      </c>
    </row>
    <row r="1323" spans="1:12">
      <c r="A1323" t="str">
        <f>C1323&amp;"-"&amp;D1323&amp;"-"&amp;G1323&amp;"-"&amp;H1323&amp;"-"&amp;K1323</f>
        <v>28.5-e-X-4-0.5</v>
      </c>
      <c r="B1323">
        <v>5</v>
      </c>
      <c r="C1323">
        <v>28.5</v>
      </c>
      <c r="D1323" s="2" t="s">
        <v>1</v>
      </c>
      <c r="E1323">
        <f>_xlfn.IFNA(VLOOKUP(A1323,'duo-out'!A$2:Q$5000,5,FALSE),B1323)</f>
        <v>5</v>
      </c>
      <c r="F1323">
        <v>19131.055405678999</v>
      </c>
      <c r="G1323" s="2" t="s">
        <v>20</v>
      </c>
      <c r="H1323">
        <v>4</v>
      </c>
      <c r="I1323">
        <v>1</v>
      </c>
      <c r="J1323">
        <v>0.5</v>
      </c>
      <c r="K1323">
        <v>0.5</v>
      </c>
      <c r="L1323" s="7">
        <v>1.4623505735569622</v>
      </c>
    </row>
    <row r="1324" spans="1:12">
      <c r="A1324" t="str">
        <f>C1324&amp;"-"&amp;D1324&amp;"-"&amp;G1324&amp;"-"&amp;H1324&amp;"-"&amp;K1324</f>
        <v>28.5-e-A-0-2.5</v>
      </c>
      <c r="B1324">
        <v>251</v>
      </c>
      <c r="C1324">
        <v>28.5</v>
      </c>
      <c r="D1324" s="2" t="s">
        <v>1</v>
      </c>
      <c r="E1324">
        <f>_xlfn.IFNA(VLOOKUP(A1324,'duo-out'!A$2:Q$5000,5,FALSE),B1324)</f>
        <v>251</v>
      </c>
      <c r="F1324">
        <v>34006.443531497665</v>
      </c>
      <c r="G1324" s="2" t="s">
        <v>25</v>
      </c>
      <c r="H1324">
        <v>0</v>
      </c>
      <c r="I1324">
        <v>2</v>
      </c>
      <c r="J1324">
        <v>0.5</v>
      </c>
      <c r="K1324">
        <v>2.5</v>
      </c>
      <c r="L1324" s="7">
        <v>131.21382165351559</v>
      </c>
    </row>
    <row r="1325" spans="1:12">
      <c r="A1325" t="str">
        <f>C1325&amp;"-"&amp;D1325&amp;"-"&amp;G1325&amp;"-"&amp;H1325&amp;"-"&amp;K1325</f>
        <v>28.5-e-A-0-1.5</v>
      </c>
      <c r="B1325">
        <v>251</v>
      </c>
      <c r="C1325">
        <v>28.5</v>
      </c>
      <c r="D1325" s="2" t="s">
        <v>1</v>
      </c>
      <c r="E1325">
        <f>_xlfn.IFNA(VLOOKUP(A1325,'duo-out'!A$2:Q$5000,5,FALSE),B1325)</f>
        <v>251</v>
      </c>
      <c r="F1325">
        <v>34694.685207333998</v>
      </c>
      <c r="G1325" s="2" t="s">
        <v>25</v>
      </c>
      <c r="H1325">
        <v>0</v>
      </c>
      <c r="I1325">
        <v>2</v>
      </c>
      <c r="J1325">
        <v>0.5</v>
      </c>
      <c r="K1325">
        <v>1.5</v>
      </c>
      <c r="L1325" s="7">
        <v>114.86983549970351</v>
      </c>
    </row>
    <row r="1326" spans="1:12">
      <c r="A1326" t="str">
        <f>C1326&amp;"-"&amp;D1326&amp;"-"&amp;G1326&amp;"-"&amp;H1326&amp;"-"&amp;K1326</f>
        <v>28.5-e-A-1-2.5</v>
      </c>
      <c r="B1326">
        <v>252</v>
      </c>
      <c r="C1326">
        <v>28.5</v>
      </c>
      <c r="D1326" s="2" t="s">
        <v>1</v>
      </c>
      <c r="E1326">
        <f>_xlfn.IFNA(VLOOKUP(A1326,'duo-out'!A$2:Q$5000,5,FALSE),B1326)</f>
        <v>252</v>
      </c>
      <c r="F1326">
        <v>36160.151059930999</v>
      </c>
      <c r="G1326" s="2" t="s">
        <v>25</v>
      </c>
      <c r="H1326">
        <v>1</v>
      </c>
      <c r="I1326">
        <v>2</v>
      </c>
      <c r="J1326">
        <v>0.5</v>
      </c>
      <c r="K1326">
        <v>2.5</v>
      </c>
      <c r="L1326" s="7">
        <v>1.2213620972895438</v>
      </c>
    </row>
    <row r="1327" spans="1:12">
      <c r="A1327" t="str">
        <f>C1327&amp;"-"&amp;D1327&amp;"-"&amp;G1327&amp;"-"&amp;H1327&amp;"-"&amp;K1327</f>
        <v>28.5-e-A-1-1.5</v>
      </c>
      <c r="B1327">
        <v>252</v>
      </c>
      <c r="C1327">
        <v>28.5</v>
      </c>
      <c r="D1327" s="2" t="s">
        <v>1</v>
      </c>
      <c r="E1327">
        <f>_xlfn.IFNA(VLOOKUP(A1327,'duo-out'!A$2:Q$5000,5,FALSE),B1327)</f>
        <v>252</v>
      </c>
      <c r="F1327">
        <v>36813.329339709999</v>
      </c>
      <c r="G1327" s="2" t="s">
        <v>25</v>
      </c>
      <c r="H1327">
        <v>1</v>
      </c>
      <c r="I1327">
        <v>2</v>
      </c>
      <c r="J1327">
        <v>0.5</v>
      </c>
      <c r="K1327">
        <v>1.5</v>
      </c>
      <c r="L1327" s="7">
        <v>0.44376986535651958</v>
      </c>
    </row>
    <row r="1328" spans="1:12">
      <c r="A1328" t="str">
        <f>C1328&amp;"-"&amp;D1328&amp;"-"&amp;G1328&amp;"-"&amp;H1328&amp;"-"&amp;K1328</f>
        <v>28.5-e-A-2-2.5</v>
      </c>
      <c r="B1328">
        <v>253</v>
      </c>
      <c r="C1328">
        <v>28.5</v>
      </c>
      <c r="D1328" s="2" t="s">
        <v>1</v>
      </c>
      <c r="E1328">
        <f>_xlfn.IFNA(VLOOKUP(A1328,'duo-out'!A$2:Q$5000,5,FALSE),B1328)</f>
        <v>253</v>
      </c>
      <c r="F1328">
        <v>38035.636046063999</v>
      </c>
      <c r="G1328" s="2" t="s">
        <v>25</v>
      </c>
      <c r="H1328">
        <v>2</v>
      </c>
      <c r="I1328">
        <v>2</v>
      </c>
      <c r="J1328">
        <v>0.5</v>
      </c>
      <c r="K1328">
        <v>2.5</v>
      </c>
      <c r="L1328" s="7">
        <v>0.87282200217602857</v>
      </c>
    </row>
    <row r="1329" spans="1:12">
      <c r="A1329" t="str">
        <f>C1329&amp;"-"&amp;D1329&amp;"-"&amp;G1329&amp;"-"&amp;H1329&amp;"-"&amp;K1329</f>
        <v>28.5-e-A-2-1.5</v>
      </c>
      <c r="B1329">
        <v>253</v>
      </c>
      <c r="C1329">
        <v>28.5</v>
      </c>
      <c r="D1329" s="2" t="s">
        <v>1</v>
      </c>
      <c r="E1329">
        <f>_xlfn.IFNA(VLOOKUP(A1329,'duo-out'!A$2:Q$5000,5,FALSE),B1329)</f>
        <v>253</v>
      </c>
      <c r="F1329">
        <v>38629.229540836001</v>
      </c>
      <c r="G1329" s="2" t="s">
        <v>25</v>
      </c>
      <c r="H1329">
        <v>2</v>
      </c>
      <c r="I1329">
        <v>2</v>
      </c>
      <c r="J1329">
        <v>0.5</v>
      </c>
      <c r="K1329">
        <v>1.5</v>
      </c>
      <c r="L1329" s="7">
        <v>0.87282200217602857</v>
      </c>
    </row>
    <row r="1330" spans="1:12">
      <c r="A1330" t="str">
        <f>C1330&amp;"-"&amp;D1330&amp;"-"&amp;G1330&amp;"-"&amp;H1330&amp;"-"&amp;K1330</f>
        <v>28.5-e-C-0-0.5</v>
      </c>
      <c r="B1330">
        <v>101</v>
      </c>
      <c r="C1330">
        <v>28.5</v>
      </c>
      <c r="D1330" s="2" t="s">
        <v>1</v>
      </c>
      <c r="E1330">
        <f>_xlfn.IFNA(VLOOKUP(A1330,'duo-out'!A$2:Q$5000,5,FALSE),B1330)</f>
        <v>101</v>
      </c>
      <c r="F1330">
        <v>42326.017560234999</v>
      </c>
      <c r="G1330" s="2" t="s">
        <v>22</v>
      </c>
      <c r="H1330">
        <v>0</v>
      </c>
      <c r="I1330">
        <v>0</v>
      </c>
      <c r="J1330">
        <v>0.5</v>
      </c>
      <c r="K1330">
        <v>0.5</v>
      </c>
      <c r="L1330" s="7">
        <v>182.05642030260799</v>
      </c>
    </row>
    <row r="1331" spans="1:12">
      <c r="A1331" t="str">
        <f>C1331&amp;"-"&amp;D1331&amp;"-"&amp;G1331&amp;"-"&amp;H1331&amp;"-"&amp;K1331</f>
        <v>28.5-f-X-1-0.5</v>
      </c>
      <c r="B1331">
        <v>2</v>
      </c>
      <c r="C1331">
        <v>28.5</v>
      </c>
      <c r="D1331" s="2" t="s">
        <v>2</v>
      </c>
      <c r="E1331">
        <f>_xlfn.IFNA(VLOOKUP(A1331,'duo-out'!A$2:Q$5000,5,FALSE),B1331)</f>
        <v>2</v>
      </c>
      <c r="F1331">
        <v>12907.466011663999</v>
      </c>
      <c r="G1331" s="2" t="s">
        <v>20</v>
      </c>
      <c r="H1331">
        <v>1</v>
      </c>
      <c r="I1331">
        <v>1</v>
      </c>
      <c r="J1331">
        <v>0.5</v>
      </c>
      <c r="K1331">
        <v>0.5</v>
      </c>
      <c r="L1331" s="7">
        <v>2.4263223583284943</v>
      </c>
    </row>
    <row r="1332" spans="1:12">
      <c r="A1332" t="str">
        <f>C1332&amp;"-"&amp;D1332&amp;"-"&amp;G1332&amp;"-"&amp;H1332&amp;"-"&amp;K1332</f>
        <v>28.5-f-X-1-1.5</v>
      </c>
      <c r="B1332">
        <v>2</v>
      </c>
      <c r="C1332">
        <v>28.5</v>
      </c>
      <c r="D1332" s="2" t="s">
        <v>2</v>
      </c>
      <c r="E1332">
        <f>_xlfn.IFNA(VLOOKUP(A1332,'duo-out'!A$2:Q$5000,5,FALSE),B1332)</f>
        <v>2</v>
      </c>
      <c r="F1332">
        <v>13594.426983320998</v>
      </c>
      <c r="G1332" s="2" t="s">
        <v>20</v>
      </c>
      <c r="H1332">
        <v>1</v>
      </c>
      <c r="I1332">
        <v>1</v>
      </c>
      <c r="J1332">
        <v>0.5</v>
      </c>
      <c r="K1332">
        <v>1.5</v>
      </c>
      <c r="L1332" s="7">
        <v>2.4263223583284943</v>
      </c>
    </row>
    <row r="1333" spans="1:12">
      <c r="A1333" t="str">
        <f>C1333&amp;"-"&amp;D1333&amp;"-"&amp;G1333&amp;"-"&amp;H1333&amp;"-"&amp;K1333</f>
        <v>28.5-f-X-2-0.5</v>
      </c>
      <c r="B1333">
        <v>3</v>
      </c>
      <c r="C1333">
        <v>28.5</v>
      </c>
      <c r="D1333" s="2" t="s">
        <v>2</v>
      </c>
      <c r="E1333">
        <f>_xlfn.IFNA(VLOOKUP(A1333,'duo-out'!A$2:Q$5000,5,FALSE),B1333)</f>
        <v>3</v>
      </c>
      <c r="F1333">
        <v>15099.691632306</v>
      </c>
      <c r="G1333" s="2" t="s">
        <v>20</v>
      </c>
      <c r="H1333">
        <v>2</v>
      </c>
      <c r="I1333">
        <v>1</v>
      </c>
      <c r="J1333">
        <v>0.5</v>
      </c>
      <c r="K1333">
        <v>0.5</v>
      </c>
      <c r="L1333" s="7">
        <v>2.1924297443889911</v>
      </c>
    </row>
    <row r="1334" spans="1:12">
      <c r="A1334" t="str">
        <f>C1334&amp;"-"&amp;D1334&amp;"-"&amp;G1334&amp;"-"&amp;H1334&amp;"-"&amp;K1334</f>
        <v>28.5-f-X-2-1.5</v>
      </c>
      <c r="B1334">
        <v>3</v>
      </c>
      <c r="C1334">
        <v>28.5</v>
      </c>
      <c r="D1334" s="2" t="s">
        <v>2</v>
      </c>
      <c r="E1334">
        <f>_xlfn.IFNA(VLOOKUP(A1334,'duo-out'!A$2:Q$5000,5,FALSE),B1334)</f>
        <v>3</v>
      </c>
      <c r="F1334">
        <v>15756.69496271</v>
      </c>
      <c r="G1334" s="2" t="s">
        <v>20</v>
      </c>
      <c r="H1334">
        <v>2</v>
      </c>
      <c r="I1334">
        <v>1</v>
      </c>
      <c r="J1334">
        <v>0.5</v>
      </c>
      <c r="K1334">
        <v>1.5</v>
      </c>
      <c r="L1334" s="7">
        <v>2.1924297443889911</v>
      </c>
    </row>
    <row r="1335" spans="1:12">
      <c r="A1335" t="str">
        <f>C1335&amp;"-"&amp;D1335&amp;"-"&amp;G1335&amp;"-"&amp;H1335&amp;"-"&amp;K1335</f>
        <v>28.5-f-X-3-0.5</v>
      </c>
      <c r="B1335">
        <v>4</v>
      </c>
      <c r="C1335">
        <v>28.5</v>
      </c>
      <c r="D1335" s="2" t="s">
        <v>2</v>
      </c>
      <c r="E1335">
        <f>_xlfn.IFNA(VLOOKUP(A1335,'duo-out'!A$2:Q$5000,5,FALSE),B1335)</f>
        <v>4</v>
      </c>
      <c r="F1335">
        <v>17168.253751322998</v>
      </c>
      <c r="G1335" s="2" t="s">
        <v>20</v>
      </c>
      <c r="H1335">
        <v>3</v>
      </c>
      <c r="I1335">
        <v>1</v>
      </c>
      <c r="J1335">
        <v>0.5</v>
      </c>
      <c r="K1335">
        <v>0.5</v>
      </c>
      <c r="L1335" s="7">
        <v>2.0402857733683697</v>
      </c>
    </row>
    <row r="1336" spans="1:12">
      <c r="A1336" t="str">
        <f>C1336&amp;"-"&amp;D1336&amp;"-"&amp;G1336&amp;"-"&amp;H1336&amp;"-"&amp;K1336</f>
        <v>28.5-f-X-3-1.5</v>
      </c>
      <c r="B1336">
        <v>4</v>
      </c>
      <c r="C1336">
        <v>28.5</v>
      </c>
      <c r="D1336" s="2" t="s">
        <v>2</v>
      </c>
      <c r="E1336">
        <f>_xlfn.IFNA(VLOOKUP(A1336,'duo-out'!A$2:Q$5000,5,FALSE),B1336)</f>
        <v>4</v>
      </c>
      <c r="F1336">
        <v>17795.187935598999</v>
      </c>
      <c r="G1336" s="2" t="s">
        <v>20</v>
      </c>
      <c r="H1336">
        <v>3</v>
      </c>
      <c r="I1336">
        <v>1</v>
      </c>
      <c r="J1336">
        <v>0.5</v>
      </c>
      <c r="K1336">
        <v>1.5</v>
      </c>
      <c r="L1336" s="7">
        <v>2.0402857733683697</v>
      </c>
    </row>
    <row r="1337" spans="1:12">
      <c r="A1337" t="str">
        <f>C1337&amp;"-"&amp;D1337&amp;"-"&amp;G1337&amp;"-"&amp;H1337&amp;"-"&amp;K1337</f>
        <v>28.5-f-X-4-0.5</v>
      </c>
      <c r="B1337">
        <v>5</v>
      </c>
      <c r="C1337">
        <v>28.5</v>
      </c>
      <c r="D1337" s="2" t="s">
        <v>2</v>
      </c>
      <c r="E1337">
        <f>_xlfn.IFNA(VLOOKUP(A1337,'duo-out'!A$2:Q$5000,5,FALSE),B1337)</f>
        <v>5</v>
      </c>
      <c r="F1337">
        <v>19112.229472099003</v>
      </c>
      <c r="G1337" s="2" t="s">
        <v>20</v>
      </c>
      <c r="H1337">
        <v>4</v>
      </c>
      <c r="I1337">
        <v>1</v>
      </c>
      <c r="J1337">
        <v>0.5</v>
      </c>
      <c r="K1337">
        <v>0.5</v>
      </c>
      <c r="L1337" s="7">
        <v>1.4623505735569622</v>
      </c>
    </row>
    <row r="1338" spans="1:12">
      <c r="A1338" t="str">
        <f>C1338&amp;"-"&amp;D1338&amp;"-"&amp;G1338&amp;"-"&amp;H1338&amp;"-"&amp;K1338</f>
        <v>28.5-f-A-0-2.5</v>
      </c>
      <c r="B1338">
        <v>251</v>
      </c>
      <c r="C1338">
        <v>28.5</v>
      </c>
      <c r="D1338" s="2" t="s">
        <v>2</v>
      </c>
      <c r="E1338">
        <f>_xlfn.IFNA(VLOOKUP(A1338,'duo-out'!A$2:Q$5000,5,FALSE),B1338)</f>
        <v>251</v>
      </c>
      <c r="F1338">
        <v>34006.308011663998</v>
      </c>
      <c r="G1338" s="2" t="s">
        <v>25</v>
      </c>
      <c r="H1338">
        <v>0</v>
      </c>
      <c r="I1338">
        <v>2</v>
      </c>
      <c r="J1338">
        <v>0.5</v>
      </c>
      <c r="K1338">
        <v>2.5</v>
      </c>
      <c r="L1338" s="7">
        <v>182.05642030260799</v>
      </c>
    </row>
    <row r="1339" spans="1:12">
      <c r="A1339" t="str">
        <f>C1339&amp;"-"&amp;D1339&amp;"-"&amp;G1339&amp;"-"&amp;H1339&amp;"-"&amp;K1339</f>
        <v>28.5-f-A-0-1.5</v>
      </c>
      <c r="B1339">
        <v>251</v>
      </c>
      <c r="C1339">
        <v>28.5</v>
      </c>
      <c r="D1339" s="2" t="s">
        <v>2</v>
      </c>
      <c r="E1339">
        <f>_xlfn.IFNA(VLOOKUP(A1339,'duo-out'!A$2:Q$5000,5,FALSE),B1339)</f>
        <v>251</v>
      </c>
      <c r="F1339">
        <v>34707.175327358666</v>
      </c>
      <c r="G1339" s="2" t="s">
        <v>25</v>
      </c>
      <c r="H1339">
        <v>0</v>
      </c>
      <c r="I1339">
        <v>2</v>
      </c>
      <c r="J1339">
        <v>0.5</v>
      </c>
      <c r="K1339">
        <v>1.5</v>
      </c>
      <c r="L1339" s="7">
        <v>145.6046783015035</v>
      </c>
    </row>
    <row r="1340" spans="1:12">
      <c r="A1340" t="str">
        <f>C1340&amp;"-"&amp;D1340&amp;"-"&amp;G1340&amp;"-"&amp;H1340&amp;"-"&amp;K1340</f>
        <v>28.5-f-A-1-2.5</v>
      </c>
      <c r="B1340">
        <v>252</v>
      </c>
      <c r="C1340">
        <v>28.5</v>
      </c>
      <c r="D1340" s="2" t="s">
        <v>2</v>
      </c>
      <c r="E1340">
        <f>_xlfn.IFNA(VLOOKUP(A1340,'duo-out'!A$2:Q$5000,5,FALSE),B1340)</f>
        <v>252</v>
      </c>
      <c r="F1340">
        <v>36160.118632306003</v>
      </c>
      <c r="G1340" s="2" t="s">
        <v>25</v>
      </c>
      <c r="H1340">
        <v>1</v>
      </c>
      <c r="I1340">
        <v>2</v>
      </c>
      <c r="J1340">
        <v>0.5</v>
      </c>
      <c r="K1340">
        <v>2.5</v>
      </c>
      <c r="L1340" s="7">
        <v>0.96593632892484571</v>
      </c>
    </row>
    <row r="1341" spans="1:12">
      <c r="A1341" t="str">
        <f>C1341&amp;"-"&amp;D1341&amp;"-"&amp;G1341&amp;"-"&amp;H1341&amp;"-"&amp;K1341</f>
        <v>28.5-f-A-1-1.5</v>
      </c>
      <c r="B1341">
        <v>252</v>
      </c>
      <c r="C1341">
        <v>28.5</v>
      </c>
      <c r="D1341" s="2" t="s">
        <v>2</v>
      </c>
      <c r="E1341">
        <f>_xlfn.IFNA(VLOOKUP(A1341,'duo-out'!A$2:Q$5000,5,FALSE),B1341)</f>
        <v>252</v>
      </c>
      <c r="F1341">
        <v>36813.319627422337</v>
      </c>
      <c r="G1341" s="2" t="s">
        <v>25</v>
      </c>
      <c r="H1341">
        <v>1</v>
      </c>
      <c r="I1341">
        <v>2</v>
      </c>
      <c r="J1341">
        <v>0.5</v>
      </c>
      <c r="K1341">
        <v>1.5</v>
      </c>
      <c r="L1341" s="7">
        <v>0.96593632892484571</v>
      </c>
    </row>
    <row r="1342" spans="1:12">
      <c r="A1342" t="str">
        <f>C1342&amp;"-"&amp;D1342&amp;"-"&amp;G1342&amp;"-"&amp;H1342&amp;"-"&amp;K1342</f>
        <v>28.5-f-A-2-2.5</v>
      </c>
      <c r="B1342">
        <v>253</v>
      </c>
      <c r="C1342">
        <v>28.5</v>
      </c>
      <c r="D1342" s="2" t="s">
        <v>2</v>
      </c>
      <c r="E1342">
        <f>_xlfn.IFNA(VLOOKUP(A1342,'duo-out'!A$2:Q$5000,5,FALSE),B1342)</f>
        <v>253</v>
      </c>
      <c r="F1342">
        <v>38035.225355352501</v>
      </c>
      <c r="G1342" s="2" t="s">
        <v>25</v>
      </c>
      <c r="H1342">
        <v>2</v>
      </c>
      <c r="I1342">
        <v>2</v>
      </c>
      <c r="J1342">
        <v>0.5</v>
      </c>
      <c r="K1342">
        <v>2.5</v>
      </c>
      <c r="L1342" s="7">
        <v>0.87282200217602857</v>
      </c>
    </row>
    <row r="1343" spans="1:12">
      <c r="A1343" t="str">
        <f>C1343&amp;"-"&amp;D1343&amp;"-"&amp;G1343&amp;"-"&amp;H1343&amp;"-"&amp;K1343</f>
        <v>28.5-f-C-0-0.5</v>
      </c>
      <c r="B1343">
        <v>101</v>
      </c>
      <c r="C1343">
        <v>28.5</v>
      </c>
      <c r="D1343" s="2" t="s">
        <v>2</v>
      </c>
      <c r="E1343">
        <f>_xlfn.IFNA(VLOOKUP(A1343,'duo-out'!A$2:Q$5000,5,FALSE),B1343)</f>
        <v>101</v>
      </c>
      <c r="F1343">
        <v>42999.874099403998</v>
      </c>
      <c r="G1343" s="2" t="s">
        <v>22</v>
      </c>
      <c r="H1343">
        <v>0</v>
      </c>
      <c r="I1343">
        <v>0</v>
      </c>
      <c r="J1343">
        <v>0.5</v>
      </c>
      <c r="K1343">
        <v>0.5</v>
      </c>
      <c r="L1343" s="7">
        <v>182.05642030260799</v>
      </c>
    </row>
    <row r="1344" spans="1:12">
      <c r="A1344" t="str">
        <f>C1344&amp;"-"&amp;D1344&amp;"-"&amp;G1344&amp;"-"&amp;H1344&amp;"-"&amp;K1344</f>
        <v>29.5-e-X-1-0.5</v>
      </c>
      <c r="B1344">
        <v>2</v>
      </c>
      <c r="C1344">
        <v>29.5</v>
      </c>
      <c r="D1344" s="2" t="s">
        <v>1</v>
      </c>
      <c r="E1344">
        <f>_xlfn.IFNA(VLOOKUP(A1344,'duo-out'!A$2:Q$5000,5,FALSE),B1344)</f>
        <v>2</v>
      </c>
      <c r="F1344">
        <v>13593.475427121</v>
      </c>
      <c r="G1344" s="2" t="s">
        <v>20</v>
      </c>
      <c r="H1344">
        <v>1</v>
      </c>
      <c r="I1344">
        <v>1</v>
      </c>
      <c r="J1344">
        <v>0.5</v>
      </c>
      <c r="K1344">
        <v>0.5</v>
      </c>
      <c r="L1344" s="7">
        <v>2.4263223583284943</v>
      </c>
    </row>
    <row r="1345" spans="1:12">
      <c r="A1345" t="str">
        <f>C1345&amp;"-"&amp;D1345&amp;"-"&amp;G1345&amp;"-"&amp;H1345&amp;"-"&amp;K1345</f>
        <v>29.5-e-X-1-1.5</v>
      </c>
      <c r="B1345">
        <v>2</v>
      </c>
      <c r="C1345">
        <v>29.5</v>
      </c>
      <c r="D1345" s="2" t="s">
        <v>1</v>
      </c>
      <c r="E1345">
        <f>_xlfn.IFNA(VLOOKUP(A1345,'duo-out'!A$2:Q$5000,5,FALSE),B1345)</f>
        <v>2</v>
      </c>
      <c r="F1345">
        <v>14249.158099404</v>
      </c>
      <c r="G1345" s="2" t="s">
        <v>20</v>
      </c>
      <c r="H1345">
        <v>1</v>
      </c>
      <c r="I1345">
        <v>1</v>
      </c>
      <c r="J1345">
        <v>0.5</v>
      </c>
      <c r="K1345">
        <v>1.5</v>
      </c>
      <c r="L1345" s="7">
        <v>2.4263223583284943</v>
      </c>
    </row>
    <row r="1346" spans="1:12">
      <c r="A1346" t="str">
        <f>C1346&amp;"-"&amp;D1346&amp;"-"&amp;G1346&amp;"-"&amp;H1346&amp;"-"&amp;K1346</f>
        <v>29.5-e-X-2-0.5</v>
      </c>
      <c r="B1346">
        <v>3</v>
      </c>
      <c r="C1346">
        <v>29.5</v>
      </c>
      <c r="D1346" s="2" t="s">
        <v>1</v>
      </c>
      <c r="E1346">
        <f>_xlfn.IFNA(VLOOKUP(A1346,'duo-out'!A$2:Q$5000,5,FALSE),B1346)</f>
        <v>3</v>
      </c>
      <c r="F1346">
        <v>15756.126046063999</v>
      </c>
      <c r="G1346" s="2" t="s">
        <v>20</v>
      </c>
      <c r="H1346">
        <v>2</v>
      </c>
      <c r="I1346">
        <v>1</v>
      </c>
      <c r="J1346">
        <v>0.5</v>
      </c>
      <c r="K1346">
        <v>0.5</v>
      </c>
      <c r="L1346" s="7">
        <v>2.1924297443889911</v>
      </c>
    </row>
    <row r="1347" spans="1:12">
      <c r="A1347" t="str">
        <f>C1347&amp;"-"&amp;D1347&amp;"-"&amp;G1347&amp;"-"&amp;H1347&amp;"-"&amp;K1347</f>
        <v>29.5-e-X-2-1.5</v>
      </c>
      <c r="B1347">
        <v>3</v>
      </c>
      <c r="C1347">
        <v>29.5</v>
      </c>
      <c r="D1347" s="2" t="s">
        <v>1</v>
      </c>
      <c r="E1347">
        <f>_xlfn.IFNA(VLOOKUP(A1347,'duo-out'!A$2:Q$5000,5,FALSE),B1347)</f>
        <v>3</v>
      </c>
      <c r="F1347">
        <v>16382.539540836</v>
      </c>
      <c r="G1347" s="2" t="s">
        <v>20</v>
      </c>
      <c r="H1347">
        <v>2</v>
      </c>
      <c r="I1347">
        <v>1</v>
      </c>
      <c r="J1347">
        <v>0.5</v>
      </c>
      <c r="K1347">
        <v>1.5</v>
      </c>
      <c r="L1347" s="7">
        <v>2.1924297443889911</v>
      </c>
    </row>
    <row r="1348" spans="1:12">
      <c r="A1348" t="str">
        <f>C1348&amp;"-"&amp;D1348&amp;"-"&amp;G1348&amp;"-"&amp;H1348&amp;"-"&amp;K1348</f>
        <v>29.5-e-X-3-0.5</v>
      </c>
      <c r="B1348">
        <v>4</v>
      </c>
      <c r="C1348">
        <v>29.5</v>
      </c>
      <c r="D1348" s="2" t="s">
        <v>1</v>
      </c>
      <c r="E1348">
        <f>_xlfn.IFNA(VLOOKUP(A1348,'duo-out'!A$2:Q$5000,5,FALSE),B1348)</f>
        <v>4</v>
      </c>
      <c r="F1348">
        <v>17794.647095793</v>
      </c>
      <c r="G1348" s="2" t="s">
        <v>20</v>
      </c>
      <c r="H1348">
        <v>3</v>
      </c>
      <c r="I1348">
        <v>1</v>
      </c>
      <c r="J1348">
        <v>0.5</v>
      </c>
      <c r="K1348">
        <v>0.5</v>
      </c>
      <c r="L1348" s="7">
        <v>2.0402857733683697</v>
      </c>
    </row>
    <row r="1349" spans="1:12">
      <c r="A1349" t="str">
        <f>C1349&amp;"-"&amp;D1349&amp;"-"&amp;G1349&amp;"-"&amp;H1349&amp;"-"&amp;K1349</f>
        <v>29.5-e-X-3-1.5</v>
      </c>
      <c r="B1349">
        <v>4</v>
      </c>
      <c r="C1349">
        <v>29.5</v>
      </c>
      <c r="D1349" s="2" t="s">
        <v>1</v>
      </c>
      <c r="E1349">
        <f>_xlfn.IFNA(VLOOKUP(A1349,'duo-out'!A$2:Q$5000,5,FALSE),B1349)</f>
        <v>4</v>
      </c>
      <c r="F1349">
        <v>18391.931339709998</v>
      </c>
      <c r="G1349" s="2" t="s">
        <v>20</v>
      </c>
      <c r="H1349">
        <v>3</v>
      </c>
      <c r="I1349">
        <v>1</v>
      </c>
      <c r="J1349">
        <v>0.5</v>
      </c>
      <c r="K1349">
        <v>1.5</v>
      </c>
      <c r="L1349" s="7">
        <v>2.0402857733683697</v>
      </c>
    </row>
    <row r="1350" spans="1:12">
      <c r="A1350" t="str">
        <f>C1350&amp;"-"&amp;D1350&amp;"-"&amp;G1350&amp;"-"&amp;H1350&amp;"-"&amp;K1350</f>
        <v>29.5-e-A-0-2.5</v>
      </c>
      <c r="B1350">
        <v>251</v>
      </c>
      <c r="C1350">
        <v>29.5</v>
      </c>
      <c r="D1350" s="2" t="s">
        <v>1</v>
      </c>
      <c r="E1350">
        <f>_xlfn.IFNA(VLOOKUP(A1350,'duo-out'!A$2:Q$5000,5,FALSE),B1350)</f>
        <v>251</v>
      </c>
      <c r="F1350">
        <v>34707.943463107666</v>
      </c>
      <c r="G1350" s="2" t="s">
        <v>25</v>
      </c>
      <c r="H1350">
        <v>0</v>
      </c>
      <c r="I1350">
        <v>2</v>
      </c>
      <c r="J1350">
        <v>0.5</v>
      </c>
      <c r="K1350">
        <v>2.5</v>
      </c>
      <c r="L1350" s="7">
        <v>114.86983549970351</v>
      </c>
    </row>
    <row r="1351" spans="1:12">
      <c r="A1351" t="str">
        <f>C1351&amp;"-"&amp;D1351&amp;"-"&amp;G1351&amp;"-"&amp;H1351&amp;"-"&amp;K1351</f>
        <v>29.5-e-A-0-1.5</v>
      </c>
      <c r="B1351">
        <v>251</v>
      </c>
      <c r="C1351">
        <v>29.5</v>
      </c>
      <c r="D1351" s="2" t="s">
        <v>1</v>
      </c>
      <c r="E1351">
        <f>_xlfn.IFNA(VLOOKUP(A1351,'duo-out'!A$2:Q$5000,5,FALSE),B1351)</f>
        <v>251</v>
      </c>
      <c r="F1351">
        <v>35409.534879618499</v>
      </c>
      <c r="G1351" s="2" t="s">
        <v>25</v>
      </c>
      <c r="H1351">
        <v>0</v>
      </c>
      <c r="I1351">
        <v>2</v>
      </c>
      <c r="J1351">
        <v>0.5</v>
      </c>
      <c r="K1351">
        <v>1.5</v>
      </c>
      <c r="L1351" s="7">
        <v>114.86983549970351</v>
      </c>
    </row>
    <row r="1352" spans="1:12">
      <c r="A1352" t="str">
        <f>C1352&amp;"-"&amp;D1352&amp;"-"&amp;G1352&amp;"-"&amp;H1352&amp;"-"&amp;K1352</f>
        <v>29.5-e-A-1-2.5</v>
      </c>
      <c r="B1352">
        <v>252</v>
      </c>
      <c r="C1352">
        <v>29.5</v>
      </c>
      <c r="D1352" s="2" t="s">
        <v>1</v>
      </c>
      <c r="E1352">
        <f>_xlfn.IFNA(VLOOKUP(A1352,'duo-out'!A$2:Q$5000,5,FALSE),B1352)</f>
        <v>252</v>
      </c>
      <c r="F1352">
        <v>36814.714614517325</v>
      </c>
      <c r="G1352" s="2" t="s">
        <v>25</v>
      </c>
      <c r="H1352">
        <v>1</v>
      </c>
      <c r="I1352">
        <v>2</v>
      </c>
      <c r="J1352">
        <v>0.5</v>
      </c>
      <c r="K1352">
        <v>2.5</v>
      </c>
      <c r="L1352" s="7">
        <v>0.7293639524975708</v>
      </c>
    </row>
    <row r="1353" spans="1:12">
      <c r="A1353" t="str">
        <f>C1353&amp;"-"&amp;D1353&amp;"-"&amp;G1353&amp;"-"&amp;H1353&amp;"-"&amp;K1353</f>
        <v>29.5-e-A-1-1.5</v>
      </c>
      <c r="B1353">
        <v>252</v>
      </c>
      <c r="C1353">
        <v>29.5</v>
      </c>
      <c r="D1353" s="2" t="s">
        <v>1</v>
      </c>
      <c r="E1353">
        <f>_xlfn.IFNA(VLOOKUP(A1353,'duo-out'!A$2:Q$5000,5,FALSE),B1353)</f>
        <v>252</v>
      </c>
      <c r="F1353">
        <v>37478.594540835998</v>
      </c>
      <c r="G1353" s="2" t="s">
        <v>25</v>
      </c>
      <c r="H1353">
        <v>1</v>
      </c>
      <c r="I1353">
        <v>2</v>
      </c>
      <c r="J1353">
        <v>0.5</v>
      </c>
      <c r="K1353">
        <v>1.5</v>
      </c>
      <c r="L1353" s="7">
        <v>0.43790623289076319</v>
      </c>
    </row>
    <row r="1354" spans="1:12">
      <c r="A1354" t="str">
        <f>C1354&amp;"-"&amp;D1354&amp;"-"&amp;G1354&amp;"-"&amp;H1354&amp;"-"&amp;K1354</f>
        <v>29.5-e-A-2-2.5</v>
      </c>
      <c r="B1354">
        <v>253</v>
      </c>
      <c r="C1354">
        <v>29.5</v>
      </c>
      <c r="D1354" s="2" t="s">
        <v>1</v>
      </c>
      <c r="E1354">
        <f>_xlfn.IFNA(VLOOKUP(A1354,'duo-out'!A$2:Q$5000,5,FALSE),B1354)</f>
        <v>253</v>
      </c>
      <c r="F1354">
        <v>38629.543095793</v>
      </c>
      <c r="G1354" s="2" t="s">
        <v>25</v>
      </c>
      <c r="H1354">
        <v>2</v>
      </c>
      <c r="I1354">
        <v>2</v>
      </c>
      <c r="J1354">
        <v>0.5</v>
      </c>
      <c r="K1354">
        <v>2.5</v>
      </c>
      <c r="L1354" s="7">
        <v>0.87282200217602857</v>
      </c>
    </row>
    <row r="1355" spans="1:12">
      <c r="A1355" t="str">
        <f>C1355&amp;"-"&amp;D1355&amp;"-"&amp;G1355&amp;"-"&amp;H1355&amp;"-"&amp;K1355</f>
        <v>29.5-e-A-2-1.5</v>
      </c>
      <c r="B1355">
        <v>253</v>
      </c>
      <c r="C1355">
        <v>29.5</v>
      </c>
      <c r="D1355" s="2" t="s">
        <v>1</v>
      </c>
      <c r="E1355">
        <f>_xlfn.IFNA(VLOOKUP(A1355,'duo-out'!A$2:Q$5000,5,FALSE),B1355)</f>
        <v>253</v>
      </c>
      <c r="F1355">
        <v>39229.349675874</v>
      </c>
      <c r="G1355" s="2" t="s">
        <v>25</v>
      </c>
      <c r="H1355">
        <v>2</v>
      </c>
      <c r="I1355">
        <v>2</v>
      </c>
      <c r="J1355">
        <v>0.5</v>
      </c>
      <c r="K1355">
        <v>1.5</v>
      </c>
      <c r="L1355" s="7">
        <v>0.87282200217602857</v>
      </c>
    </row>
    <row r="1356" spans="1:12">
      <c r="A1356" t="str">
        <f>C1356&amp;"-"&amp;D1356&amp;"-"&amp;G1356&amp;"-"&amp;H1356&amp;"-"&amp;K1356</f>
        <v>29.5-e-C-0-0.5</v>
      </c>
      <c r="B1356">
        <v>101</v>
      </c>
      <c r="C1356">
        <v>29.5</v>
      </c>
      <c r="D1356" s="2" t="s">
        <v>1</v>
      </c>
      <c r="E1356">
        <f>_xlfn.IFNA(VLOOKUP(A1356,'duo-out'!A$2:Q$5000,5,FALSE),B1356)</f>
        <v>101</v>
      </c>
      <c r="F1356">
        <v>43000.724772674999</v>
      </c>
      <c r="G1356" s="2" t="s">
        <v>22</v>
      </c>
      <c r="H1356">
        <v>0</v>
      </c>
      <c r="I1356">
        <v>0</v>
      </c>
      <c r="J1356">
        <v>0.5</v>
      </c>
      <c r="K1356">
        <v>0.5</v>
      </c>
      <c r="L1356" s="7">
        <v>182.05642030260799</v>
      </c>
    </row>
    <row r="1357" spans="1:12">
      <c r="A1357" t="str">
        <f>C1357&amp;"-"&amp;D1357&amp;"-"&amp;G1357&amp;"-"&amp;H1357&amp;"-"&amp;K1357</f>
        <v>29.5-f-X-1-0.5</v>
      </c>
      <c r="B1357">
        <v>2</v>
      </c>
      <c r="C1357">
        <v>29.5</v>
      </c>
      <c r="D1357" s="2" t="s">
        <v>2</v>
      </c>
      <c r="E1357">
        <f>_xlfn.IFNA(VLOOKUP(A1357,'duo-out'!A$2:Q$5000,5,FALSE),B1357)</f>
        <v>2</v>
      </c>
      <c r="F1357">
        <v>13571.157560234999</v>
      </c>
      <c r="G1357" s="2" t="s">
        <v>20</v>
      </c>
      <c r="H1357">
        <v>1</v>
      </c>
      <c r="I1357">
        <v>1</v>
      </c>
      <c r="J1357">
        <v>0.5</v>
      </c>
      <c r="K1357">
        <v>0.5</v>
      </c>
      <c r="L1357" s="7">
        <v>2.4263223583284943</v>
      </c>
    </row>
    <row r="1358" spans="1:12">
      <c r="A1358" t="str">
        <f>C1358&amp;"-"&amp;D1358&amp;"-"&amp;G1358&amp;"-"&amp;H1358&amp;"-"&amp;K1358</f>
        <v>29.5-f-X-1-1.5</v>
      </c>
      <c r="B1358">
        <v>2</v>
      </c>
      <c r="C1358">
        <v>29.5</v>
      </c>
      <c r="D1358" s="2" t="s">
        <v>2</v>
      </c>
      <c r="E1358">
        <f>_xlfn.IFNA(VLOOKUP(A1358,'duo-out'!A$2:Q$5000,5,FALSE),B1358)</f>
        <v>2</v>
      </c>
      <c r="F1358">
        <v>14273.647182985998</v>
      </c>
      <c r="G1358" s="2" t="s">
        <v>20</v>
      </c>
      <c r="H1358">
        <v>1</v>
      </c>
      <c r="I1358">
        <v>1</v>
      </c>
      <c r="J1358">
        <v>0.5</v>
      </c>
      <c r="K1358">
        <v>1.5</v>
      </c>
      <c r="L1358" s="7">
        <v>2.4263223583284943</v>
      </c>
    </row>
    <row r="1359" spans="1:12">
      <c r="A1359" t="str">
        <f>C1359&amp;"-"&amp;D1359&amp;"-"&amp;G1359&amp;"-"&amp;H1359&amp;"-"&amp;K1359</f>
        <v>29.5-f-X-2-0.5</v>
      </c>
      <c r="B1359">
        <v>3</v>
      </c>
      <c r="C1359">
        <v>29.5</v>
      </c>
      <c r="D1359" s="2" t="s">
        <v>2</v>
      </c>
      <c r="E1359">
        <f>_xlfn.IFNA(VLOOKUP(A1359,'duo-out'!A$2:Q$5000,5,FALSE),B1359)</f>
        <v>3</v>
      </c>
      <c r="F1359">
        <v>15734.447974641998</v>
      </c>
      <c r="G1359" s="2" t="s">
        <v>20</v>
      </c>
      <c r="H1359">
        <v>2</v>
      </c>
      <c r="I1359">
        <v>1</v>
      </c>
      <c r="J1359">
        <v>0.5</v>
      </c>
      <c r="K1359">
        <v>0.5</v>
      </c>
      <c r="L1359" s="7">
        <v>2.1924297443889911</v>
      </c>
    </row>
    <row r="1360" spans="1:12">
      <c r="A1360" t="str">
        <f>C1360&amp;"-"&amp;D1360&amp;"-"&amp;G1360&amp;"-"&amp;H1360&amp;"-"&amp;K1360</f>
        <v>29.5-f-X-2-1.5</v>
      </c>
      <c r="B1360">
        <v>3</v>
      </c>
      <c r="C1360">
        <v>29.5</v>
      </c>
      <c r="D1360" s="2" t="s">
        <v>2</v>
      </c>
      <c r="E1360">
        <f>_xlfn.IFNA(VLOOKUP(A1360,'duo-out'!A$2:Q$5000,5,FALSE),B1360)</f>
        <v>3</v>
      </c>
      <c r="F1360">
        <v>16405.98191377</v>
      </c>
      <c r="G1360" s="2" t="s">
        <v>20</v>
      </c>
      <c r="H1360">
        <v>2</v>
      </c>
      <c r="I1360">
        <v>1</v>
      </c>
      <c r="J1360">
        <v>0.5</v>
      </c>
      <c r="K1360">
        <v>1.5</v>
      </c>
      <c r="L1360" s="7">
        <v>2.1924297443889911</v>
      </c>
    </row>
    <row r="1361" spans="1:12">
      <c r="A1361" t="str">
        <f>C1361&amp;"-"&amp;D1361&amp;"-"&amp;G1361&amp;"-"&amp;H1361&amp;"-"&amp;K1361</f>
        <v>29.5-f-X-3-0.5</v>
      </c>
      <c r="B1361">
        <v>4</v>
      </c>
      <c r="C1361">
        <v>29.5</v>
      </c>
      <c r="D1361" s="2" t="s">
        <v>2</v>
      </c>
      <c r="E1361">
        <f>_xlfn.IFNA(VLOOKUP(A1361,'duo-out'!A$2:Q$5000,5,FALSE),B1361)</f>
        <v>4</v>
      </c>
      <c r="F1361">
        <v>17773.931632305997</v>
      </c>
      <c r="G1361" s="2" t="s">
        <v>20</v>
      </c>
      <c r="H1361">
        <v>3</v>
      </c>
      <c r="I1361">
        <v>1</v>
      </c>
      <c r="J1361">
        <v>0.5</v>
      </c>
      <c r="K1361">
        <v>0.5</v>
      </c>
      <c r="L1361" s="7">
        <v>2.0402857733683697</v>
      </c>
    </row>
    <row r="1362" spans="1:12">
      <c r="A1362" t="str">
        <f>C1362&amp;"-"&amp;D1362&amp;"-"&amp;G1362&amp;"-"&amp;H1362&amp;"-"&amp;K1362</f>
        <v>29.5-f-X-3-1.5</v>
      </c>
      <c r="B1362">
        <v>4</v>
      </c>
      <c r="C1362">
        <v>29.5</v>
      </c>
      <c r="D1362" s="2" t="s">
        <v>2</v>
      </c>
      <c r="E1362">
        <f>_xlfn.IFNA(VLOOKUP(A1362,'duo-out'!A$2:Q$5000,5,FALSE),B1362)</f>
        <v>4</v>
      </c>
      <c r="F1362">
        <v>18414.36996271</v>
      </c>
      <c r="G1362" s="2" t="s">
        <v>20</v>
      </c>
      <c r="H1362">
        <v>3</v>
      </c>
      <c r="I1362">
        <v>1</v>
      </c>
      <c r="J1362">
        <v>0.5</v>
      </c>
      <c r="K1362">
        <v>1.5</v>
      </c>
      <c r="L1362" s="7">
        <v>2.0402857733683697</v>
      </c>
    </row>
    <row r="1363" spans="1:12">
      <c r="A1363" t="str">
        <f>C1363&amp;"-"&amp;D1363&amp;"-"&amp;G1363&amp;"-"&amp;H1363&amp;"-"&amp;K1363</f>
        <v>29.5-f-A-0-2.5</v>
      </c>
      <c r="B1363">
        <v>251</v>
      </c>
      <c r="C1363">
        <v>29.5</v>
      </c>
      <c r="D1363" s="2" t="s">
        <v>2</v>
      </c>
      <c r="E1363">
        <f>_xlfn.IFNA(VLOOKUP(A1363,'duo-out'!A$2:Q$5000,5,FALSE),B1363)</f>
        <v>251</v>
      </c>
      <c r="F1363">
        <v>34708.013703951001</v>
      </c>
      <c r="G1363" s="2" t="s">
        <v>25</v>
      </c>
      <c r="H1363">
        <v>0</v>
      </c>
      <c r="I1363">
        <v>2</v>
      </c>
      <c r="J1363">
        <v>0.5</v>
      </c>
      <c r="K1363">
        <v>2.5</v>
      </c>
      <c r="L1363" s="7">
        <v>114.86983549970351</v>
      </c>
    </row>
    <row r="1364" spans="1:12">
      <c r="A1364" t="str">
        <f>C1364&amp;"-"&amp;D1364&amp;"-"&amp;G1364&amp;"-"&amp;H1364&amp;"-"&amp;K1364</f>
        <v>29.5-f-A-0-1.5</v>
      </c>
      <c r="B1364">
        <v>251</v>
      </c>
      <c r="C1364">
        <v>29.5</v>
      </c>
      <c r="D1364" s="2" t="s">
        <v>2</v>
      </c>
      <c r="E1364">
        <f>_xlfn.IFNA(VLOOKUP(A1364,'duo-out'!A$2:Q$5000,5,FALSE),B1364)</f>
        <v>251</v>
      </c>
      <c r="F1364">
        <v>35427.235194232337</v>
      </c>
      <c r="G1364" s="2" t="s">
        <v>25</v>
      </c>
      <c r="H1364">
        <v>0</v>
      </c>
      <c r="I1364">
        <v>2</v>
      </c>
      <c r="J1364">
        <v>0.5</v>
      </c>
      <c r="K1364">
        <v>1.5</v>
      </c>
      <c r="L1364" s="7">
        <v>114.86983549970351</v>
      </c>
    </row>
    <row r="1365" spans="1:12">
      <c r="A1365" t="str">
        <f>C1365&amp;"-"&amp;D1365&amp;"-"&amp;G1365&amp;"-"&amp;H1365&amp;"-"&amp;K1365</f>
        <v>29.5-f-A-1-2.5</v>
      </c>
      <c r="B1365">
        <v>252</v>
      </c>
      <c r="C1365">
        <v>29.5</v>
      </c>
      <c r="D1365" s="2" t="s">
        <v>2</v>
      </c>
      <c r="E1365">
        <f>_xlfn.IFNA(VLOOKUP(A1365,'duo-out'!A$2:Q$5000,5,FALSE),B1365)</f>
        <v>252</v>
      </c>
      <c r="F1365">
        <v>36813.535974642</v>
      </c>
      <c r="G1365" s="2" t="s">
        <v>25</v>
      </c>
      <c r="H1365">
        <v>1</v>
      </c>
      <c r="I1365">
        <v>2</v>
      </c>
      <c r="J1365">
        <v>0.5</v>
      </c>
      <c r="K1365">
        <v>2.5</v>
      </c>
      <c r="L1365" s="7">
        <v>0.96593632892484571</v>
      </c>
    </row>
    <row r="1366" spans="1:12">
      <c r="A1366" t="str">
        <f>C1366&amp;"-"&amp;D1366&amp;"-"&amp;G1366&amp;"-"&amp;H1366&amp;"-"&amp;K1366</f>
        <v>29.5-f-A-1-1.5</v>
      </c>
      <c r="B1366">
        <v>252</v>
      </c>
      <c r="C1366">
        <v>29.5</v>
      </c>
      <c r="D1366" s="2" t="s">
        <v>2</v>
      </c>
      <c r="E1366">
        <f>_xlfn.IFNA(VLOOKUP(A1366,'duo-out'!A$2:Q$5000,5,FALSE),B1366)</f>
        <v>252</v>
      </c>
      <c r="F1366">
        <v>37478.267211832332</v>
      </c>
      <c r="G1366" s="2" t="s">
        <v>25</v>
      </c>
      <c r="H1366">
        <v>1</v>
      </c>
      <c r="I1366">
        <v>2</v>
      </c>
      <c r="J1366">
        <v>0.5</v>
      </c>
      <c r="K1366">
        <v>1.5</v>
      </c>
      <c r="L1366" s="7">
        <v>0.96593632892484571</v>
      </c>
    </row>
    <row r="1367" spans="1:12">
      <c r="A1367" t="str">
        <f>C1367&amp;"-"&amp;D1367&amp;"-"&amp;G1367&amp;"-"&amp;H1367&amp;"-"&amp;K1367</f>
        <v>29.5-f-A-2-2.5</v>
      </c>
      <c r="B1367">
        <v>253</v>
      </c>
      <c r="C1367">
        <v>29.5</v>
      </c>
      <c r="D1367" s="2" t="s">
        <v>2</v>
      </c>
      <c r="E1367">
        <f>_xlfn.IFNA(VLOOKUP(A1367,'duo-out'!A$2:Q$5000,5,FALSE),B1367)</f>
        <v>253</v>
      </c>
      <c r="F1367">
        <v>38629.402148470996</v>
      </c>
      <c r="G1367" s="2" t="s">
        <v>25</v>
      </c>
      <c r="H1367">
        <v>2</v>
      </c>
      <c r="I1367">
        <v>2</v>
      </c>
      <c r="J1367">
        <v>0.5</v>
      </c>
      <c r="K1367">
        <v>2.5</v>
      </c>
      <c r="L1367" s="7">
        <v>0.87282200217602857</v>
      </c>
    </row>
    <row r="1368" spans="1:12">
      <c r="A1368" t="str">
        <f>C1368&amp;"-"&amp;D1368&amp;"-"&amp;G1368&amp;"-"&amp;H1368&amp;"-"&amp;K1368</f>
        <v>29.5-f-A-2-1.5</v>
      </c>
      <c r="B1368">
        <v>253</v>
      </c>
      <c r="C1368">
        <v>29.5</v>
      </c>
      <c r="D1368" s="2" t="s">
        <v>2</v>
      </c>
      <c r="E1368">
        <f>_xlfn.IFNA(VLOOKUP(A1368,'duo-out'!A$2:Q$5000,5,FALSE),B1368)</f>
        <v>253</v>
      </c>
      <c r="F1368">
        <v>39229.562956847003</v>
      </c>
      <c r="G1368" s="2" t="s">
        <v>25</v>
      </c>
      <c r="H1368">
        <v>2</v>
      </c>
      <c r="I1368">
        <v>2</v>
      </c>
      <c r="J1368">
        <v>0.5</v>
      </c>
      <c r="K1368">
        <v>1.5</v>
      </c>
      <c r="L1368" s="7">
        <v>0.87282200217602857</v>
      </c>
    </row>
    <row r="1369" spans="1:12">
      <c r="A1369" t="str">
        <f>C1369&amp;"-"&amp;D1369&amp;"-"&amp;G1369&amp;"-"&amp;H1369&amp;"-"&amp;K1369</f>
        <v>29.5-f-C-0-0.5</v>
      </c>
      <c r="B1369">
        <v>101</v>
      </c>
      <c r="C1369">
        <v>29.5</v>
      </c>
      <c r="D1369" s="2" t="s">
        <v>2</v>
      </c>
      <c r="E1369">
        <f>_xlfn.IFNA(VLOOKUP(A1369,'duo-out'!A$2:Q$5000,5,FALSE),B1369)</f>
        <v>101</v>
      </c>
      <c r="F1369">
        <v>43686.151231682001</v>
      </c>
      <c r="G1369" s="2" t="s">
        <v>22</v>
      </c>
      <c r="H1369">
        <v>0</v>
      </c>
      <c r="I1369">
        <v>0</v>
      </c>
      <c r="J1369">
        <v>0.5</v>
      </c>
      <c r="K1369">
        <v>0.5</v>
      </c>
      <c r="L1369" s="7">
        <v>182.05642030260799</v>
      </c>
    </row>
    <row r="1370" spans="1:12">
      <c r="A1370" t="str">
        <f>C1370&amp;"-"&amp;D1370&amp;"-"&amp;G1370&amp;"-"&amp;H1370&amp;"-"&amp;K1370</f>
        <v>30.5-e-X-1-0.5</v>
      </c>
      <c r="B1370">
        <v>2</v>
      </c>
      <c r="C1370">
        <v>30.5</v>
      </c>
      <c r="D1370" s="2" t="s">
        <v>1</v>
      </c>
      <c r="E1370">
        <f>_xlfn.IFNA(VLOOKUP(A1370,'duo-out'!A$2:Q$5000,5,FALSE),B1370)</f>
        <v>2</v>
      </c>
      <c r="F1370">
        <v>14272.999703950998</v>
      </c>
      <c r="G1370" s="2" t="s">
        <v>20</v>
      </c>
      <c r="H1370">
        <v>1</v>
      </c>
      <c r="I1370">
        <v>1</v>
      </c>
      <c r="J1370">
        <v>0.5</v>
      </c>
      <c r="K1370">
        <v>0.5</v>
      </c>
      <c r="L1370" s="7">
        <v>2.4263223583284943</v>
      </c>
    </row>
    <row r="1371" spans="1:12">
      <c r="A1371" t="str">
        <f>C1371&amp;"-"&amp;D1371&amp;"-"&amp;G1371&amp;"-"&amp;H1371&amp;"-"&amp;K1371</f>
        <v>30.5-e-X-1-1.5</v>
      </c>
      <c r="B1371">
        <v>2</v>
      </c>
      <c r="C1371">
        <v>30.5</v>
      </c>
      <c r="D1371" s="2" t="s">
        <v>1</v>
      </c>
      <c r="E1371">
        <f>_xlfn.IFNA(VLOOKUP(A1371,'duo-out'!A$2:Q$5000,5,FALSE),B1371)</f>
        <v>2</v>
      </c>
      <c r="F1371">
        <v>14940.993231682</v>
      </c>
      <c r="G1371" s="2" t="s">
        <v>20</v>
      </c>
      <c r="H1371">
        <v>1</v>
      </c>
      <c r="I1371">
        <v>1</v>
      </c>
      <c r="J1371">
        <v>0.5</v>
      </c>
      <c r="K1371">
        <v>1.5</v>
      </c>
      <c r="L1371" s="7">
        <v>1.8388084971065388</v>
      </c>
    </row>
    <row r="1372" spans="1:12">
      <c r="A1372" t="str">
        <f>C1372&amp;"-"&amp;D1372&amp;"-"&amp;G1372&amp;"-"&amp;H1372&amp;"-"&amp;K1372</f>
        <v>30.5-e-X-2-0.5</v>
      </c>
      <c r="B1372">
        <v>3</v>
      </c>
      <c r="C1372">
        <v>30.5</v>
      </c>
      <c r="D1372" s="2" t="s">
        <v>1</v>
      </c>
      <c r="E1372">
        <f>_xlfn.IFNA(VLOOKUP(A1372,'duo-out'!A$2:Q$5000,5,FALSE),B1372)</f>
        <v>3</v>
      </c>
      <c r="F1372">
        <v>16405.367024068997</v>
      </c>
      <c r="G1372" s="2" t="s">
        <v>20</v>
      </c>
      <c r="H1372">
        <v>2</v>
      </c>
      <c r="I1372">
        <v>1</v>
      </c>
      <c r="J1372">
        <v>0.5</v>
      </c>
      <c r="K1372">
        <v>0.5</v>
      </c>
      <c r="L1372" s="7">
        <v>2.1924297443889911</v>
      </c>
    </row>
    <row r="1373" spans="1:12">
      <c r="A1373" t="str">
        <f>C1373&amp;"-"&amp;D1373&amp;"-"&amp;G1373&amp;"-"&amp;H1373&amp;"-"&amp;K1373</f>
        <v>30.5-e-X-2-1.5</v>
      </c>
      <c r="B1373">
        <v>3</v>
      </c>
      <c r="C1373">
        <v>30.5</v>
      </c>
      <c r="D1373" s="2" t="s">
        <v>1</v>
      </c>
      <c r="E1373">
        <f>_xlfn.IFNA(VLOOKUP(A1373,'duo-out'!A$2:Q$5000,5,FALSE),B1373)</f>
        <v>3</v>
      </c>
      <c r="F1373">
        <v>17043.576499404</v>
      </c>
      <c r="G1373" s="2" t="s">
        <v>20</v>
      </c>
      <c r="H1373">
        <v>2</v>
      </c>
      <c r="I1373">
        <v>1</v>
      </c>
      <c r="J1373">
        <v>0.5</v>
      </c>
      <c r="K1373">
        <v>1.5</v>
      </c>
      <c r="L1373" s="7">
        <v>1.6615510422402757</v>
      </c>
    </row>
    <row r="1374" spans="1:12">
      <c r="A1374" t="str">
        <f>C1374&amp;"-"&amp;D1374&amp;"-"&amp;G1374&amp;"-"&amp;H1374&amp;"-"&amp;K1374</f>
        <v>30.5-e-X-3-0.5</v>
      </c>
      <c r="B1374">
        <v>4</v>
      </c>
      <c r="C1374">
        <v>30.5</v>
      </c>
      <c r="D1374" s="2" t="s">
        <v>1</v>
      </c>
      <c r="E1374">
        <f>_xlfn.IFNA(VLOOKUP(A1374,'duo-out'!A$2:Q$5000,5,FALSE),B1374)</f>
        <v>4</v>
      </c>
      <c r="F1374">
        <v>18413.801046064</v>
      </c>
      <c r="G1374" s="2" t="s">
        <v>20</v>
      </c>
      <c r="H1374">
        <v>3</v>
      </c>
      <c r="I1374">
        <v>1</v>
      </c>
      <c r="J1374">
        <v>0.5</v>
      </c>
      <c r="K1374">
        <v>0.5</v>
      </c>
      <c r="L1374" s="7">
        <v>2.0402857733683697</v>
      </c>
    </row>
    <row r="1375" spans="1:12">
      <c r="A1375" t="str">
        <f>C1375&amp;"-"&amp;D1375&amp;"-"&amp;G1375&amp;"-"&amp;H1375&amp;"-"&amp;K1375</f>
        <v>30.5-e-X-3-1.5</v>
      </c>
      <c r="B1375">
        <v>4</v>
      </c>
      <c r="C1375">
        <v>30.5</v>
      </c>
      <c r="D1375" s="2" t="s">
        <v>1</v>
      </c>
      <c r="E1375">
        <f>_xlfn.IFNA(VLOOKUP(A1375,'duo-out'!A$2:Q$5000,5,FALSE),B1375)</f>
        <v>4</v>
      </c>
      <c r="F1375">
        <v>19021.924540836</v>
      </c>
      <c r="G1375" s="2" t="s">
        <v>20</v>
      </c>
      <c r="H1375">
        <v>3</v>
      </c>
      <c r="I1375">
        <v>1</v>
      </c>
      <c r="J1375">
        <v>0.5</v>
      </c>
      <c r="K1375">
        <v>1.5</v>
      </c>
      <c r="L1375" s="7">
        <v>2.0402857733683697</v>
      </c>
    </row>
    <row r="1376" spans="1:12">
      <c r="A1376" t="str">
        <f>C1376&amp;"-"&amp;D1376&amp;"-"&amp;G1376&amp;"-"&amp;H1376&amp;"-"&amp;K1376</f>
        <v>30.5-e-A-0-2.5</v>
      </c>
      <c r="B1376">
        <v>251</v>
      </c>
      <c r="C1376">
        <v>30.5</v>
      </c>
      <c r="D1376" s="2" t="s">
        <v>1</v>
      </c>
      <c r="E1376">
        <f>_xlfn.IFNA(VLOOKUP(A1376,'duo-out'!A$2:Q$5000,5,FALSE),B1376)</f>
        <v>251</v>
      </c>
      <c r="F1376">
        <v>35423.404810831795</v>
      </c>
      <c r="G1376" s="2" t="s">
        <v>25</v>
      </c>
      <c r="H1376">
        <v>0</v>
      </c>
      <c r="I1376">
        <v>2</v>
      </c>
      <c r="J1376">
        <v>0.5</v>
      </c>
      <c r="K1376">
        <v>2.5</v>
      </c>
      <c r="L1376" s="7">
        <v>114.86983549970351</v>
      </c>
    </row>
    <row r="1377" spans="1:12">
      <c r="A1377" t="str">
        <f>C1377&amp;"-"&amp;D1377&amp;"-"&amp;G1377&amp;"-"&amp;H1377&amp;"-"&amp;K1377</f>
        <v>30.5-e-A-0-1.5</v>
      </c>
      <c r="B1377">
        <v>251</v>
      </c>
      <c r="C1377">
        <v>30.5</v>
      </c>
      <c r="D1377" s="2" t="s">
        <v>1</v>
      </c>
      <c r="E1377">
        <f>_xlfn.IFNA(VLOOKUP(A1377,'duo-out'!A$2:Q$5000,5,FALSE),B1377)</f>
        <v>251</v>
      </c>
      <c r="F1377">
        <v>36137.5883521785</v>
      </c>
      <c r="G1377" s="2" t="s">
        <v>25</v>
      </c>
      <c r="H1377">
        <v>0</v>
      </c>
      <c r="I1377">
        <v>2</v>
      </c>
      <c r="J1377">
        <v>0.5</v>
      </c>
      <c r="K1377">
        <v>1.5</v>
      </c>
      <c r="L1377" s="7">
        <v>114.86983549970351</v>
      </c>
    </row>
    <row r="1378" spans="1:12">
      <c r="A1378" t="str">
        <f>C1378&amp;"-"&amp;D1378&amp;"-"&amp;G1378&amp;"-"&amp;H1378&amp;"-"&amp;K1378</f>
        <v>30.5-e-A-1-2.5</v>
      </c>
      <c r="B1378">
        <v>252</v>
      </c>
      <c r="C1378">
        <v>30.5</v>
      </c>
      <c r="D1378" s="2" t="s">
        <v>1</v>
      </c>
      <c r="E1378">
        <f>_xlfn.IFNA(VLOOKUP(A1378,'duo-out'!A$2:Q$5000,5,FALSE),B1378)</f>
        <v>252</v>
      </c>
      <c r="F1378">
        <v>37479.511125836339</v>
      </c>
      <c r="G1378" s="2" t="s">
        <v>25</v>
      </c>
      <c r="H1378">
        <v>1</v>
      </c>
      <c r="I1378">
        <v>2</v>
      </c>
      <c r="J1378">
        <v>0.5</v>
      </c>
      <c r="K1378">
        <v>2.5</v>
      </c>
      <c r="L1378" s="7">
        <v>0.7293639524975708</v>
      </c>
    </row>
    <row r="1379" spans="1:12">
      <c r="A1379" t="str">
        <f>C1379&amp;"-"&amp;D1379&amp;"-"&amp;G1379&amp;"-"&amp;H1379&amp;"-"&amp;K1379</f>
        <v>30.5-e-A-1-1.5</v>
      </c>
      <c r="B1379">
        <v>252</v>
      </c>
      <c r="C1379">
        <v>30.5</v>
      </c>
      <c r="D1379" s="2" t="s">
        <v>1</v>
      </c>
      <c r="E1379">
        <f>_xlfn.IFNA(VLOOKUP(A1379,'duo-out'!A$2:Q$5000,5,FALSE),B1379)</f>
        <v>252</v>
      </c>
      <c r="F1379">
        <v>38152.478099403997</v>
      </c>
      <c r="G1379" s="2" t="s">
        <v>25</v>
      </c>
      <c r="H1379">
        <v>1</v>
      </c>
      <c r="I1379">
        <v>2</v>
      </c>
      <c r="J1379">
        <v>0.5</v>
      </c>
      <c r="K1379">
        <v>1.5</v>
      </c>
      <c r="L1379" s="7">
        <v>0.96593632892484571</v>
      </c>
    </row>
    <row r="1380" spans="1:12">
      <c r="A1380" t="str">
        <f>C1380&amp;"-"&amp;D1380&amp;"-"&amp;G1380&amp;"-"&amp;H1380&amp;"-"&amp;K1380</f>
        <v>30.5-e-A-2-2.5</v>
      </c>
      <c r="B1380">
        <v>253</v>
      </c>
      <c r="C1380">
        <v>30.5</v>
      </c>
      <c r="D1380" s="2" t="s">
        <v>1</v>
      </c>
      <c r="E1380">
        <f>_xlfn.IFNA(VLOOKUP(A1380,'duo-out'!A$2:Q$5000,5,FALSE),B1380)</f>
        <v>253</v>
      </c>
      <c r="F1380">
        <v>39229.805751423999</v>
      </c>
      <c r="G1380" s="2" t="s">
        <v>25</v>
      </c>
      <c r="H1380">
        <v>2</v>
      </c>
      <c r="I1380">
        <v>2</v>
      </c>
      <c r="J1380">
        <v>0.5</v>
      </c>
      <c r="K1380">
        <v>2.5</v>
      </c>
      <c r="L1380" s="7">
        <v>0.87282200217602857</v>
      </c>
    </row>
    <row r="1381" spans="1:12">
      <c r="A1381" t="str">
        <f>C1381&amp;"-"&amp;D1381&amp;"-"&amp;G1381&amp;"-"&amp;H1381&amp;"-"&amp;K1381</f>
        <v>30.5-e-C-0-0.5</v>
      </c>
      <c r="B1381">
        <v>101</v>
      </c>
      <c r="C1381">
        <v>30.5</v>
      </c>
      <c r="D1381" s="2" t="s">
        <v>1</v>
      </c>
      <c r="E1381">
        <f>_xlfn.IFNA(VLOOKUP(A1381,'duo-out'!A$2:Q$5000,5,FALSE),B1381)</f>
        <v>101</v>
      </c>
      <c r="F1381">
        <v>43687.036566693998</v>
      </c>
      <c r="G1381" s="2" t="s">
        <v>22</v>
      </c>
      <c r="H1381">
        <v>0</v>
      </c>
      <c r="I1381">
        <v>0</v>
      </c>
      <c r="J1381">
        <v>0.5</v>
      </c>
      <c r="K1381">
        <v>0.5</v>
      </c>
      <c r="L1381" s="7">
        <v>182.05642030260799</v>
      </c>
    </row>
    <row r="1382" spans="1:12">
      <c r="A1382" t="str">
        <f>C1382&amp;"-"&amp;D1382&amp;"-"&amp;G1382&amp;"-"&amp;H1382&amp;"-"&amp;K1382</f>
        <v>30.5-f-X-1-0.5</v>
      </c>
      <c r="B1382">
        <v>2</v>
      </c>
      <c r="C1382">
        <v>30.5</v>
      </c>
      <c r="D1382" s="2" t="s">
        <v>2</v>
      </c>
      <c r="E1382">
        <f>_xlfn.IFNA(VLOOKUP(A1382,'duo-out'!A$2:Q$5000,5,FALSE),B1382)</f>
        <v>2</v>
      </c>
      <c r="F1382">
        <v>14249.319772674999</v>
      </c>
      <c r="G1382" s="2" t="s">
        <v>20</v>
      </c>
      <c r="H1382">
        <v>1</v>
      </c>
      <c r="I1382">
        <v>1</v>
      </c>
      <c r="J1382">
        <v>0.5</v>
      </c>
      <c r="K1382">
        <v>0.5</v>
      </c>
      <c r="L1382" s="7">
        <v>2.4263223583284943</v>
      </c>
    </row>
    <row r="1383" spans="1:12">
      <c r="A1383" t="str">
        <f>C1383&amp;"-"&amp;D1383&amp;"-"&amp;G1383&amp;"-"&amp;H1383&amp;"-"&amp;K1383</f>
        <v>30.5-f-X-1-1.5</v>
      </c>
      <c r="B1383">
        <v>2</v>
      </c>
      <c r="C1383">
        <v>30.5</v>
      </c>
      <c r="D1383" s="2" t="s">
        <v>2</v>
      </c>
      <c r="E1383">
        <f>_xlfn.IFNA(VLOOKUP(A1383,'duo-out'!A$2:Q$5000,5,FALSE),B1383)</f>
        <v>2</v>
      </c>
      <c r="F1383">
        <v>14966.537899350998</v>
      </c>
      <c r="G1383" s="2" t="s">
        <v>20</v>
      </c>
      <c r="H1383">
        <v>1</v>
      </c>
      <c r="I1383">
        <v>1</v>
      </c>
      <c r="J1383">
        <v>0.5</v>
      </c>
      <c r="K1383">
        <v>1.5</v>
      </c>
      <c r="L1383" s="7">
        <v>2.4263223583284943</v>
      </c>
    </row>
    <row r="1384" spans="1:12">
      <c r="A1384" t="str">
        <f>C1384&amp;"-"&amp;D1384&amp;"-"&amp;G1384&amp;"-"&amp;H1384&amp;"-"&amp;K1384</f>
        <v>30.5-f-X-2-0.5</v>
      </c>
      <c r="B1384">
        <v>3</v>
      </c>
      <c r="C1384">
        <v>30.5</v>
      </c>
      <c r="D1384" s="2" t="s">
        <v>2</v>
      </c>
      <c r="E1384">
        <f>_xlfn.IFNA(VLOOKUP(A1384,'duo-out'!A$2:Q$5000,5,FALSE),B1384)</f>
        <v>3</v>
      </c>
      <c r="F1384">
        <v>16382.709060234998</v>
      </c>
      <c r="G1384" s="2" t="s">
        <v>20</v>
      </c>
      <c r="H1384">
        <v>2</v>
      </c>
      <c r="I1384">
        <v>1</v>
      </c>
      <c r="J1384">
        <v>0.5</v>
      </c>
      <c r="K1384">
        <v>0.5</v>
      </c>
      <c r="L1384" s="7">
        <v>1.6615510422402757</v>
      </c>
    </row>
    <row r="1385" spans="1:12">
      <c r="A1385" t="str">
        <f>C1385&amp;"-"&amp;D1385&amp;"-"&amp;G1385&amp;"-"&amp;H1385&amp;"-"&amp;K1385</f>
        <v>30.5-f-X-2-1.5</v>
      </c>
      <c r="B1385">
        <v>3</v>
      </c>
      <c r="C1385">
        <v>30.5</v>
      </c>
      <c r="D1385" s="2" t="s">
        <v>2</v>
      </c>
      <c r="E1385">
        <f>_xlfn.IFNA(VLOOKUP(A1385,'duo-out'!A$2:Q$5000,5,FALSE),B1385)</f>
        <v>3</v>
      </c>
      <c r="F1385">
        <v>17067.992956847</v>
      </c>
      <c r="G1385" s="2" t="s">
        <v>20</v>
      </c>
      <c r="H1385">
        <v>2</v>
      </c>
      <c r="I1385">
        <v>1</v>
      </c>
      <c r="J1385">
        <v>0.5</v>
      </c>
      <c r="K1385">
        <v>1.5</v>
      </c>
      <c r="L1385" s="7">
        <v>2.1924297443889911</v>
      </c>
    </row>
    <row r="1386" spans="1:12">
      <c r="A1386" t="str">
        <f>C1386&amp;"-"&amp;D1386&amp;"-"&amp;G1386&amp;"-"&amp;H1386&amp;"-"&amp;K1386</f>
        <v>30.5-f-X-3-0.5</v>
      </c>
      <c r="B1386">
        <v>4</v>
      </c>
      <c r="C1386">
        <v>30.5</v>
      </c>
      <c r="D1386" s="2" t="s">
        <v>2</v>
      </c>
      <c r="E1386">
        <f>_xlfn.IFNA(VLOOKUP(A1386,'duo-out'!A$2:Q$5000,5,FALSE),B1386)</f>
        <v>4</v>
      </c>
      <c r="F1386">
        <v>18392.137959381998</v>
      </c>
      <c r="G1386" s="2" t="s">
        <v>20</v>
      </c>
      <c r="H1386">
        <v>3</v>
      </c>
      <c r="I1386">
        <v>1</v>
      </c>
      <c r="J1386">
        <v>0.5</v>
      </c>
      <c r="K1386">
        <v>0.5</v>
      </c>
      <c r="L1386" s="7">
        <v>2.0402857733683697</v>
      </c>
    </row>
    <row r="1387" spans="1:12">
      <c r="A1387" t="str">
        <f>C1387&amp;"-"&amp;D1387&amp;"-"&amp;G1387&amp;"-"&amp;H1387&amp;"-"&amp;K1387</f>
        <v>30.5-f-X-3-1.5</v>
      </c>
      <c r="B1387">
        <v>4</v>
      </c>
      <c r="C1387">
        <v>30.5</v>
      </c>
      <c r="D1387" s="2" t="s">
        <v>2</v>
      </c>
      <c r="E1387">
        <f>_xlfn.IFNA(VLOOKUP(A1387,'duo-out'!A$2:Q$5000,5,FALSE),B1387)</f>
        <v>4</v>
      </c>
      <c r="F1387">
        <v>19045.27091377</v>
      </c>
      <c r="G1387" s="2" t="s">
        <v>20</v>
      </c>
      <c r="H1387">
        <v>3</v>
      </c>
      <c r="I1387">
        <v>1</v>
      </c>
      <c r="J1387">
        <v>0.5</v>
      </c>
      <c r="K1387">
        <v>1.5</v>
      </c>
      <c r="L1387" s="7">
        <v>2.0402857733683697</v>
      </c>
    </row>
    <row r="1388" spans="1:12">
      <c r="A1388" t="str">
        <f>C1388&amp;"-"&amp;D1388&amp;"-"&amp;G1388&amp;"-"&amp;H1388&amp;"-"&amp;K1388</f>
        <v>30.5-f-A-0-2.5</v>
      </c>
      <c r="B1388">
        <v>251</v>
      </c>
      <c r="C1388">
        <v>30.5</v>
      </c>
      <c r="D1388" s="2" t="s">
        <v>2</v>
      </c>
      <c r="E1388">
        <f>_xlfn.IFNA(VLOOKUP(A1388,'duo-out'!A$2:Q$5000,5,FALSE),B1388)</f>
        <v>251</v>
      </c>
      <c r="F1388">
        <v>35423.352049191999</v>
      </c>
      <c r="G1388" s="2" t="s">
        <v>25</v>
      </c>
      <c r="H1388">
        <v>0</v>
      </c>
      <c r="I1388">
        <v>2</v>
      </c>
      <c r="J1388">
        <v>0.5</v>
      </c>
      <c r="K1388">
        <v>2.5</v>
      </c>
      <c r="L1388" s="7">
        <v>114.86983549970351</v>
      </c>
    </row>
    <row r="1389" spans="1:12">
      <c r="A1389" t="str">
        <f>C1389&amp;"-"&amp;D1389&amp;"-"&amp;G1389&amp;"-"&amp;H1389&amp;"-"&amp;K1389</f>
        <v>30.5-f-A-0-1.5</v>
      </c>
      <c r="B1389">
        <v>251</v>
      </c>
      <c r="C1389">
        <v>30.5</v>
      </c>
      <c r="D1389" s="2" t="s">
        <v>2</v>
      </c>
      <c r="E1389">
        <f>_xlfn.IFNA(VLOOKUP(A1389,'duo-out'!A$2:Q$5000,5,FALSE),B1389)</f>
        <v>251</v>
      </c>
      <c r="F1389">
        <v>36156.002788563339</v>
      </c>
      <c r="G1389" s="2" t="s">
        <v>25</v>
      </c>
      <c r="H1389">
        <v>0</v>
      </c>
      <c r="I1389">
        <v>2</v>
      </c>
      <c r="J1389">
        <v>0.5</v>
      </c>
      <c r="K1389">
        <v>1.5</v>
      </c>
      <c r="L1389" s="7">
        <v>114.86983549970351</v>
      </c>
    </row>
    <row r="1390" spans="1:12">
      <c r="A1390" t="str">
        <f>C1390&amp;"-"&amp;D1390&amp;"-"&amp;G1390&amp;"-"&amp;H1390&amp;"-"&amp;K1390</f>
        <v>30.5-f-A-1-2.5</v>
      </c>
      <c r="B1390">
        <v>252</v>
      </c>
      <c r="C1390">
        <v>30.5</v>
      </c>
      <c r="D1390" s="2" t="s">
        <v>2</v>
      </c>
      <c r="E1390">
        <f>_xlfn.IFNA(VLOOKUP(A1390,'duo-out'!A$2:Q$5000,5,FALSE),B1390)</f>
        <v>252</v>
      </c>
      <c r="F1390">
        <v>37478.767560234999</v>
      </c>
      <c r="G1390" s="2" t="s">
        <v>25</v>
      </c>
      <c r="H1390">
        <v>1</v>
      </c>
      <c r="I1390">
        <v>2</v>
      </c>
      <c r="J1390">
        <v>0.5</v>
      </c>
      <c r="K1390">
        <v>2.5</v>
      </c>
      <c r="L1390" s="7">
        <v>0.96593632892484571</v>
      </c>
    </row>
    <row r="1391" spans="1:12">
      <c r="A1391" t="str">
        <f>C1391&amp;"-"&amp;D1391&amp;"-"&amp;G1391&amp;"-"&amp;H1391&amp;"-"&amp;K1391</f>
        <v>30.5-f-A-2-2.5</v>
      </c>
      <c r="B1391">
        <v>253</v>
      </c>
      <c r="C1391">
        <v>30.5</v>
      </c>
      <c r="D1391" s="2" t="s">
        <v>2</v>
      </c>
      <c r="E1391">
        <f>_xlfn.IFNA(VLOOKUP(A1391,'duo-out'!A$2:Q$5000,5,FALSE),B1391)</f>
        <v>253</v>
      </c>
      <c r="F1391">
        <v>39229.511349146</v>
      </c>
      <c r="G1391" s="2" t="s">
        <v>25</v>
      </c>
      <c r="H1391">
        <v>2</v>
      </c>
      <c r="I1391">
        <v>2</v>
      </c>
      <c r="J1391">
        <v>0.5</v>
      </c>
      <c r="K1391">
        <v>2.5</v>
      </c>
      <c r="L1391" s="7">
        <v>0.87282200217602857</v>
      </c>
    </row>
    <row r="1392" spans="1:12">
      <c r="A1392" t="str">
        <f>C1392&amp;"-"&amp;D1392&amp;"-"&amp;G1392&amp;"-"&amp;H1392&amp;"-"&amp;K1392</f>
        <v>31.5-e-X-1-0.5</v>
      </c>
      <c r="B1392">
        <v>2</v>
      </c>
      <c r="C1392">
        <v>31.5</v>
      </c>
      <c r="D1392" s="2" t="s">
        <v>1</v>
      </c>
      <c r="E1392">
        <f>_xlfn.IFNA(VLOOKUP(A1392,'duo-out'!A$2:Q$5000,5,FALSE),B1392)</f>
        <v>2</v>
      </c>
      <c r="F1392">
        <v>14965.807981100999</v>
      </c>
      <c r="G1392" s="2" t="s">
        <v>20</v>
      </c>
      <c r="H1392">
        <v>1</v>
      </c>
      <c r="I1392">
        <v>1</v>
      </c>
      <c r="J1392">
        <v>0.5</v>
      </c>
      <c r="K1392">
        <v>0.5</v>
      </c>
      <c r="L1392" s="7">
        <v>2.4263223583284943</v>
      </c>
    </row>
    <row r="1393" spans="1:12">
      <c r="A1393" t="str">
        <f>C1393&amp;"-"&amp;D1393&amp;"-"&amp;G1393&amp;"-"&amp;H1393&amp;"-"&amp;K1393</f>
        <v>31.5-e-X-1-1.5</v>
      </c>
      <c r="B1393">
        <v>2</v>
      </c>
      <c r="C1393">
        <v>31.5</v>
      </c>
      <c r="D1393" s="2" t="s">
        <v>1</v>
      </c>
      <c r="E1393">
        <f>_xlfn.IFNA(VLOOKUP(A1393,'duo-out'!A$2:Q$5000,5,FALSE),B1393)</f>
        <v>2</v>
      </c>
      <c r="F1393">
        <v>15645.768659833</v>
      </c>
      <c r="G1393" s="2" t="s">
        <v>20</v>
      </c>
      <c r="H1393">
        <v>1</v>
      </c>
      <c r="I1393">
        <v>1</v>
      </c>
      <c r="J1393">
        <v>0.5</v>
      </c>
      <c r="K1393">
        <v>1.5</v>
      </c>
      <c r="L1393" s="7">
        <v>2.4263223583284943</v>
      </c>
    </row>
    <row r="1394" spans="1:12">
      <c r="A1394" t="str">
        <f>C1394&amp;"-"&amp;D1394&amp;"-"&amp;G1394&amp;"-"&amp;H1394&amp;"-"&amp;K1394</f>
        <v>31.5-e-X-2-0.5</v>
      </c>
      <c r="B1394">
        <v>3</v>
      </c>
      <c r="C1394">
        <v>31.5</v>
      </c>
      <c r="D1394" s="2" t="s">
        <v>1</v>
      </c>
      <c r="E1394">
        <f>_xlfn.IFNA(VLOOKUP(A1394,'duo-out'!A$2:Q$5000,5,FALSE),B1394)</f>
        <v>3</v>
      </c>
      <c r="F1394">
        <v>17067.345751424</v>
      </c>
      <c r="G1394" s="2" t="s">
        <v>20</v>
      </c>
      <c r="H1394">
        <v>2</v>
      </c>
      <c r="I1394">
        <v>1</v>
      </c>
      <c r="J1394">
        <v>0.5</v>
      </c>
      <c r="K1394">
        <v>0.5</v>
      </c>
      <c r="L1394" s="7">
        <v>2.1924297443889911</v>
      </c>
    </row>
    <row r="1395" spans="1:12">
      <c r="A1395" t="str">
        <f>C1395&amp;"-"&amp;D1395&amp;"-"&amp;G1395&amp;"-"&amp;H1395&amp;"-"&amp;K1395</f>
        <v>31.5-e-X-2-1.5</v>
      </c>
      <c r="B1395">
        <v>3</v>
      </c>
      <c r="C1395">
        <v>31.5</v>
      </c>
      <c r="D1395" s="2" t="s">
        <v>1</v>
      </c>
      <c r="E1395">
        <f>_xlfn.IFNA(VLOOKUP(A1395,'duo-out'!A$2:Q$5000,5,FALSE),B1395)</f>
        <v>3</v>
      </c>
      <c r="F1395">
        <v>17716.56009531</v>
      </c>
      <c r="G1395" s="2" t="s">
        <v>20</v>
      </c>
      <c r="H1395">
        <v>2</v>
      </c>
      <c r="I1395">
        <v>1</v>
      </c>
      <c r="J1395">
        <v>0.5</v>
      </c>
      <c r="K1395">
        <v>1.5</v>
      </c>
      <c r="L1395" s="7">
        <v>2.1924297443889911</v>
      </c>
    </row>
    <row r="1396" spans="1:12">
      <c r="A1396" t="str">
        <f>C1396&amp;"-"&amp;D1396&amp;"-"&amp;G1396&amp;"-"&amp;H1396&amp;"-"&amp;K1396</f>
        <v>31.5-e-X-3-0.5</v>
      </c>
      <c r="B1396">
        <v>4</v>
      </c>
      <c r="C1396">
        <v>31.5</v>
      </c>
      <c r="D1396" s="2" t="s">
        <v>1</v>
      </c>
      <c r="E1396">
        <f>_xlfn.IFNA(VLOOKUP(A1396,'duo-out'!A$2:Q$5000,5,FALSE),B1396)</f>
        <v>4</v>
      </c>
      <c r="F1396">
        <v>19044.656024069001</v>
      </c>
      <c r="G1396" s="2" t="s">
        <v>20</v>
      </c>
      <c r="H1396">
        <v>3</v>
      </c>
      <c r="I1396">
        <v>1</v>
      </c>
      <c r="J1396">
        <v>0.5</v>
      </c>
      <c r="K1396">
        <v>0.5</v>
      </c>
      <c r="L1396" s="7">
        <v>2.0402857733683697</v>
      </c>
    </row>
    <row r="1397" spans="1:12">
      <c r="A1397" t="str">
        <f>C1397&amp;"-"&amp;D1397&amp;"-"&amp;G1397&amp;"-"&amp;H1397&amp;"-"&amp;K1397</f>
        <v>31.5-e-X-3-1.5</v>
      </c>
      <c r="B1397">
        <v>4</v>
      </c>
      <c r="C1397">
        <v>31.5</v>
      </c>
      <c r="D1397" s="2" t="s">
        <v>1</v>
      </c>
      <c r="E1397">
        <f>_xlfn.IFNA(VLOOKUP(A1397,'duo-out'!A$2:Q$5000,5,FALSE),B1397)</f>
        <v>4</v>
      </c>
      <c r="F1397">
        <v>19662.883675874</v>
      </c>
      <c r="G1397" s="2" t="s">
        <v>20</v>
      </c>
      <c r="H1397">
        <v>3</v>
      </c>
      <c r="I1397">
        <v>1</v>
      </c>
      <c r="J1397">
        <v>0.5</v>
      </c>
      <c r="K1397">
        <v>1.5</v>
      </c>
      <c r="L1397" s="7">
        <v>2.0402857733683697</v>
      </c>
    </row>
    <row r="1398" spans="1:12">
      <c r="A1398" t="str">
        <f>C1398&amp;"-"&amp;D1398&amp;"-"&amp;G1398&amp;"-"&amp;H1398&amp;"-"&amp;K1398</f>
        <v>31.5-e-A-0-2.5</v>
      </c>
      <c r="B1398">
        <v>251</v>
      </c>
      <c r="C1398">
        <v>31.5</v>
      </c>
      <c r="D1398" s="2" t="s">
        <v>1</v>
      </c>
      <c r="E1398">
        <f>_xlfn.IFNA(VLOOKUP(A1398,'duo-out'!A$2:Q$5000,5,FALSE),B1398)</f>
        <v>251</v>
      </c>
      <c r="F1398">
        <v>36152.051069542802</v>
      </c>
      <c r="G1398" s="2" t="s">
        <v>25</v>
      </c>
      <c r="H1398">
        <v>0</v>
      </c>
      <c r="I1398">
        <v>2</v>
      </c>
      <c r="J1398">
        <v>0.5</v>
      </c>
      <c r="K1398">
        <v>2.5</v>
      </c>
      <c r="L1398" s="7">
        <v>114.86983549970351</v>
      </c>
    </row>
    <row r="1399" spans="1:12">
      <c r="A1399" t="str">
        <f>C1399&amp;"-"&amp;D1399&amp;"-"&amp;G1399&amp;"-"&amp;H1399&amp;"-"&amp;K1399</f>
        <v>31.5-e-A-1-2.5</v>
      </c>
      <c r="B1399">
        <v>252</v>
      </c>
      <c r="C1399">
        <v>31.5</v>
      </c>
      <c r="D1399" s="2" t="s">
        <v>1</v>
      </c>
      <c r="E1399">
        <f>_xlfn.IFNA(VLOOKUP(A1399,'duo-out'!A$2:Q$5000,5,FALSE),B1399)</f>
        <v>252</v>
      </c>
      <c r="F1399">
        <v>38153.159205982498</v>
      </c>
      <c r="G1399" s="2" t="s">
        <v>25</v>
      </c>
      <c r="H1399">
        <v>1</v>
      </c>
      <c r="I1399">
        <v>2</v>
      </c>
      <c r="J1399">
        <v>0.5</v>
      </c>
      <c r="K1399">
        <v>2.5</v>
      </c>
      <c r="L1399" s="7">
        <v>0.88927921552068911</v>
      </c>
    </row>
    <row r="1400" spans="1:12">
      <c r="A1400" t="str">
        <f>C1400&amp;"-"&amp;D1400&amp;"-"&amp;G1400&amp;"-"&amp;H1400&amp;"-"&amp;K1400</f>
        <v>31.5-e-A-1-1.5</v>
      </c>
      <c r="B1400">
        <v>252</v>
      </c>
      <c r="C1400">
        <v>31.5</v>
      </c>
      <c r="D1400" s="2" t="s">
        <v>1</v>
      </c>
      <c r="E1400">
        <f>_xlfn.IFNA(VLOOKUP(A1400,'duo-out'!A$2:Q$5000,5,FALSE),B1400)</f>
        <v>252</v>
      </c>
      <c r="F1400">
        <v>38836.005141617003</v>
      </c>
      <c r="G1400" s="2" t="s">
        <v>25</v>
      </c>
      <c r="H1400">
        <v>1</v>
      </c>
      <c r="I1400">
        <v>2</v>
      </c>
      <c r="J1400">
        <v>0.5</v>
      </c>
      <c r="K1400">
        <v>1.5</v>
      </c>
      <c r="L1400" s="7">
        <v>0.96593632892484571</v>
      </c>
    </row>
    <row r="1401" spans="1:12">
      <c r="A1401" t="str">
        <f>C1401&amp;"-"&amp;D1401&amp;"-"&amp;G1401&amp;"-"&amp;H1401&amp;"-"&amp;K1401</f>
        <v>31.5-f-X-1-0.5</v>
      </c>
      <c r="B1401">
        <v>2</v>
      </c>
      <c r="C1401">
        <v>31.5</v>
      </c>
      <c r="D1401" s="2" t="s">
        <v>2</v>
      </c>
      <c r="E1401">
        <f>_xlfn.IFNA(VLOOKUP(A1401,'duo-out'!A$2:Q$5000,5,FALSE),B1401)</f>
        <v>2</v>
      </c>
      <c r="F1401">
        <v>14941.130566693999</v>
      </c>
      <c r="G1401" s="2" t="s">
        <v>20</v>
      </c>
      <c r="H1401">
        <v>1</v>
      </c>
      <c r="I1401">
        <v>1</v>
      </c>
      <c r="J1401">
        <v>0.5</v>
      </c>
      <c r="K1401">
        <v>0.5</v>
      </c>
      <c r="L1401" s="7">
        <v>2.4263223583284943</v>
      </c>
    </row>
    <row r="1402" spans="1:12">
      <c r="A1402" t="str">
        <f>C1402&amp;"-"&amp;D1402&amp;"-"&amp;G1402&amp;"-"&amp;H1402&amp;"-"&amp;K1402</f>
        <v>31.5-f-X-1-1.5</v>
      </c>
      <c r="B1402">
        <v>2</v>
      </c>
      <c r="C1402">
        <v>31.5</v>
      </c>
      <c r="D1402" s="2" t="s">
        <v>2</v>
      </c>
      <c r="E1402">
        <f>_xlfn.IFNA(VLOOKUP(A1402,'duo-out'!A$2:Q$5000,5,FALSE),B1402)</f>
        <v>2</v>
      </c>
      <c r="F1402">
        <v>15672.346168029</v>
      </c>
      <c r="G1402" s="2" t="s">
        <v>20</v>
      </c>
      <c r="H1402">
        <v>1</v>
      </c>
      <c r="I1402">
        <v>1</v>
      </c>
      <c r="J1402">
        <v>0.5</v>
      </c>
      <c r="K1402">
        <v>1.5</v>
      </c>
      <c r="L1402" s="7">
        <v>2.4263223583284943</v>
      </c>
    </row>
    <row r="1403" spans="1:12">
      <c r="A1403" t="str">
        <f>C1403&amp;"-"&amp;D1403&amp;"-"&amp;G1403&amp;"-"&amp;H1403&amp;"-"&amp;K1403</f>
        <v>31.5-f-X-2-0.5</v>
      </c>
      <c r="B1403">
        <v>3</v>
      </c>
      <c r="C1403">
        <v>31.5</v>
      </c>
      <c r="D1403" s="2" t="s">
        <v>2</v>
      </c>
      <c r="E1403">
        <f>_xlfn.IFNA(VLOOKUP(A1403,'duo-out'!A$2:Q$5000,5,FALSE),B1403)</f>
        <v>3</v>
      </c>
      <c r="F1403">
        <v>17043.738172674999</v>
      </c>
      <c r="G1403" s="2" t="s">
        <v>20</v>
      </c>
      <c r="H1403">
        <v>2</v>
      </c>
      <c r="I1403">
        <v>1</v>
      </c>
      <c r="J1403">
        <v>0.5</v>
      </c>
      <c r="K1403">
        <v>0.5</v>
      </c>
      <c r="L1403" s="7">
        <v>1.6615510422402757</v>
      </c>
    </row>
    <row r="1404" spans="1:12">
      <c r="A1404" t="str">
        <f>C1404&amp;"-"&amp;D1404&amp;"-"&amp;G1404&amp;"-"&amp;H1404&amp;"-"&amp;K1404</f>
        <v>31.5-f-X-2-1.5</v>
      </c>
      <c r="B1404">
        <v>3</v>
      </c>
      <c r="C1404">
        <v>31.5</v>
      </c>
      <c r="D1404" s="2" t="s">
        <v>2</v>
      </c>
      <c r="E1404">
        <f>_xlfn.IFNA(VLOOKUP(A1404,'duo-out'!A$2:Q$5000,5,FALSE),B1404)</f>
        <v>3</v>
      </c>
      <c r="F1404">
        <v>17741.952807957001</v>
      </c>
      <c r="G1404" s="2" t="s">
        <v>20</v>
      </c>
      <c r="H1404">
        <v>2</v>
      </c>
      <c r="I1404">
        <v>1</v>
      </c>
      <c r="J1404">
        <v>0.5</v>
      </c>
      <c r="K1404">
        <v>1.5</v>
      </c>
      <c r="L1404" s="7">
        <v>2.1924297443889911</v>
      </c>
    </row>
    <row r="1405" spans="1:12">
      <c r="A1405" t="str">
        <f>C1405&amp;"-"&amp;D1405&amp;"-"&amp;G1405&amp;"-"&amp;H1405&amp;"-"&amp;K1405</f>
        <v>31.5-f-X-3-0.5</v>
      </c>
      <c r="B1405">
        <v>4</v>
      </c>
      <c r="C1405">
        <v>31.5</v>
      </c>
      <c r="D1405" s="2" t="s">
        <v>2</v>
      </c>
      <c r="E1405">
        <f>_xlfn.IFNA(VLOOKUP(A1405,'duo-out'!A$2:Q$5000,5,FALSE),B1405)</f>
        <v>4</v>
      </c>
      <c r="F1405">
        <v>19022.097148470999</v>
      </c>
      <c r="G1405" s="2" t="s">
        <v>20</v>
      </c>
      <c r="H1405">
        <v>3</v>
      </c>
      <c r="I1405">
        <v>1</v>
      </c>
      <c r="J1405">
        <v>0.5</v>
      </c>
      <c r="K1405">
        <v>0.5</v>
      </c>
      <c r="L1405" s="7">
        <v>2.0402857733683697</v>
      </c>
    </row>
    <row r="1406" spans="1:12">
      <c r="A1406" t="str">
        <f>C1406&amp;"-"&amp;D1406&amp;"-"&amp;G1406&amp;"-"&amp;H1406&amp;"-"&amp;K1406</f>
        <v>31.5-f-X-3-1.5</v>
      </c>
      <c r="B1406">
        <v>4</v>
      </c>
      <c r="C1406">
        <v>31.5</v>
      </c>
      <c r="D1406" s="2" t="s">
        <v>2</v>
      </c>
      <c r="E1406">
        <f>_xlfn.IFNA(VLOOKUP(A1406,'duo-out'!A$2:Q$5000,5,FALSE),B1406)</f>
        <v>4</v>
      </c>
      <c r="F1406">
        <v>19687.104956847001</v>
      </c>
      <c r="G1406" s="2" t="s">
        <v>20</v>
      </c>
      <c r="H1406">
        <v>3</v>
      </c>
      <c r="I1406">
        <v>1</v>
      </c>
      <c r="J1406">
        <v>0.5</v>
      </c>
      <c r="K1406">
        <v>1.5</v>
      </c>
      <c r="L1406" s="7">
        <v>2.0402857733683697</v>
      </c>
    </row>
    <row r="1407" spans="1:12">
      <c r="A1407" t="str">
        <f>C1407&amp;"-"&amp;D1407&amp;"-"&amp;G1407&amp;"-"&amp;H1407&amp;"-"&amp;K1407</f>
        <v>31.5-f-A-0-2.5</v>
      </c>
      <c r="B1407">
        <v>251</v>
      </c>
      <c r="C1407">
        <v>31.5</v>
      </c>
      <c r="D1407" s="2" t="s">
        <v>2</v>
      </c>
      <c r="E1407">
        <f>_xlfn.IFNA(VLOOKUP(A1407,'duo-out'!A$2:Q$5000,5,FALSE),B1407)</f>
        <v>251</v>
      </c>
      <c r="F1407">
        <v>36151.630087551996</v>
      </c>
      <c r="G1407" s="2" t="s">
        <v>25</v>
      </c>
      <c r="H1407">
        <v>0</v>
      </c>
      <c r="I1407">
        <v>2</v>
      </c>
      <c r="J1407">
        <v>0.5</v>
      </c>
      <c r="K1407">
        <v>2.5</v>
      </c>
      <c r="L1407" s="7">
        <v>114.86983549970351</v>
      </c>
    </row>
    <row r="1408" spans="1:12">
      <c r="A1408" t="str">
        <f>C1408&amp;"-"&amp;D1408&amp;"-"&amp;G1408&amp;"-"&amp;H1408&amp;"-"&amp;K1408</f>
        <v>31.5-f-A-0-1.5</v>
      </c>
      <c r="B1408">
        <v>251</v>
      </c>
      <c r="C1408">
        <v>31.5</v>
      </c>
      <c r="D1408" s="2" t="s">
        <v>2</v>
      </c>
      <c r="E1408">
        <f>_xlfn.IFNA(VLOOKUP(A1408,'duo-out'!A$2:Q$5000,5,FALSE),B1408)</f>
        <v>251</v>
      </c>
      <c r="F1408">
        <v>36891.994002911</v>
      </c>
      <c r="G1408" s="2" t="s">
        <v>25</v>
      </c>
      <c r="H1408">
        <v>0</v>
      </c>
      <c r="I1408">
        <v>2</v>
      </c>
      <c r="J1408">
        <v>0.5</v>
      </c>
      <c r="K1408">
        <v>1.5</v>
      </c>
      <c r="L1408" s="7">
        <v>111.67235321222083</v>
      </c>
    </row>
    <row r="1409" spans="1:12">
      <c r="A1409" t="str">
        <f>C1409&amp;"-"&amp;D1409&amp;"-"&amp;G1409&amp;"-"&amp;H1409&amp;"-"&amp;K1409</f>
        <v>31.5-f-A-1-2.5</v>
      </c>
      <c r="B1409">
        <v>252</v>
      </c>
      <c r="C1409">
        <v>31.5</v>
      </c>
      <c r="D1409" s="2" t="s">
        <v>2</v>
      </c>
      <c r="E1409">
        <f>_xlfn.IFNA(VLOOKUP(A1409,'duo-out'!A$2:Q$5000,5,FALSE),B1409)</f>
        <v>252</v>
      </c>
      <c r="F1409">
        <v>38152.639772675</v>
      </c>
      <c r="G1409" s="2" t="s">
        <v>25</v>
      </c>
      <c r="H1409">
        <v>1</v>
      </c>
      <c r="I1409">
        <v>2</v>
      </c>
      <c r="J1409">
        <v>0.5</v>
      </c>
      <c r="K1409">
        <v>2.5</v>
      </c>
      <c r="L1409" s="7">
        <v>0.96593632892484571</v>
      </c>
    </row>
    <row r="1410" spans="1:12">
      <c r="A1410" t="str">
        <f>C1410&amp;"-"&amp;D1410&amp;"-"&amp;G1410&amp;"-"&amp;H1410&amp;"-"&amp;K1410</f>
        <v>31.5-f-A-1-1.5</v>
      </c>
      <c r="B1410">
        <v>252</v>
      </c>
      <c r="C1410">
        <v>31.5</v>
      </c>
      <c r="D1410" s="2" t="s">
        <v>2</v>
      </c>
      <c r="E1410">
        <f>_xlfn.IFNA(VLOOKUP(A1410,'duo-out'!A$2:Q$5000,5,FALSE),B1410)</f>
        <v>252</v>
      </c>
      <c r="F1410">
        <v>38835.787807957</v>
      </c>
      <c r="G1410" s="2" t="s">
        <v>25</v>
      </c>
      <c r="H1410">
        <v>1</v>
      </c>
      <c r="I1410">
        <v>2</v>
      </c>
      <c r="J1410">
        <v>0.5</v>
      </c>
      <c r="K1410">
        <v>1.5</v>
      </c>
      <c r="L1410" s="7">
        <v>0.96593632892484571</v>
      </c>
    </row>
    <row r="1411" spans="1:12">
      <c r="A1411" t="str">
        <f>C1411&amp;"-"&amp;D1411&amp;"-"&amp;G1411&amp;"-"&amp;H1411&amp;"-"&amp;K1411</f>
        <v>32.5-e-X-1-0.5</v>
      </c>
      <c r="B1411">
        <v>2</v>
      </c>
      <c r="C1411">
        <v>32.5</v>
      </c>
      <c r="D1411" s="2" t="s">
        <v>1</v>
      </c>
      <c r="E1411">
        <f>_xlfn.IFNA(VLOOKUP(A1411,'duo-out'!A$2:Q$5000,5,FALSE),B1411)</f>
        <v>2</v>
      </c>
      <c r="F1411">
        <v>15671.06060841</v>
      </c>
      <c r="G1411" s="2" t="s">
        <v>20</v>
      </c>
      <c r="H1411">
        <v>1</v>
      </c>
      <c r="I1411">
        <v>1</v>
      </c>
      <c r="J1411">
        <v>0.5</v>
      </c>
      <c r="K1411">
        <v>0.5</v>
      </c>
      <c r="L1411" s="7">
        <v>2.4263223583284943</v>
      </c>
    </row>
    <row r="1412" spans="1:12">
      <c r="A1412" t="str">
        <f>C1412&amp;"-"&amp;D1412&amp;"-"&amp;G1412&amp;"-"&amp;H1412&amp;"-"&amp;K1412</f>
        <v>32.5-e-X-1-1.5</v>
      </c>
      <c r="B1412">
        <v>2</v>
      </c>
      <c r="C1412">
        <v>32.5</v>
      </c>
      <c r="D1412" s="2" t="s">
        <v>1</v>
      </c>
      <c r="E1412">
        <f>_xlfn.IFNA(VLOOKUP(A1412,'duo-out'!A$2:Q$5000,5,FALSE),B1412)</f>
        <v>2</v>
      </c>
      <c r="F1412">
        <v>16362.679472674999</v>
      </c>
      <c r="G1412" s="2" t="s">
        <v>20</v>
      </c>
      <c r="H1412">
        <v>1</v>
      </c>
      <c r="I1412">
        <v>1</v>
      </c>
      <c r="J1412">
        <v>0.5</v>
      </c>
      <c r="K1412">
        <v>1.5</v>
      </c>
      <c r="L1412" s="7">
        <v>2.4263223583284943</v>
      </c>
    </row>
    <row r="1413" spans="1:12">
      <c r="A1413" t="str">
        <f>C1413&amp;"-"&amp;D1413&amp;"-"&amp;G1413&amp;"-"&amp;H1413&amp;"-"&amp;K1413</f>
        <v>32.5-e-X-2-0.5</v>
      </c>
      <c r="B1413">
        <v>3</v>
      </c>
      <c r="C1413">
        <v>32.5</v>
      </c>
      <c r="D1413" s="2" t="s">
        <v>1</v>
      </c>
      <c r="E1413">
        <f>_xlfn.IFNA(VLOOKUP(A1413,'duo-out'!A$2:Q$5000,5,FALSE),B1413)</f>
        <v>3</v>
      </c>
      <c r="F1413">
        <v>17741.264329370999</v>
      </c>
      <c r="G1413" s="2" t="s">
        <v>20</v>
      </c>
      <c r="H1413">
        <v>2</v>
      </c>
      <c r="I1413">
        <v>1</v>
      </c>
      <c r="J1413">
        <v>0.5</v>
      </c>
      <c r="K1413">
        <v>0.5</v>
      </c>
      <c r="L1413" s="7">
        <v>2.1924297443889911</v>
      </c>
    </row>
    <row r="1414" spans="1:12">
      <c r="A1414" t="str">
        <f>C1414&amp;"-"&amp;D1414&amp;"-"&amp;G1414&amp;"-"&amp;H1414&amp;"-"&amp;K1414</f>
        <v>32.5-e-X-2-1.5</v>
      </c>
      <c r="B1414">
        <v>3</v>
      </c>
      <c r="C1414">
        <v>32.5</v>
      </c>
      <c r="D1414" s="2" t="s">
        <v>1</v>
      </c>
      <c r="E1414">
        <f>_xlfn.IFNA(VLOOKUP(A1414,'duo-out'!A$2:Q$5000,5,FALSE),B1414)</f>
        <v>3</v>
      </c>
      <c r="F1414">
        <v>18400.753659832997</v>
      </c>
      <c r="G1414" s="2" t="s">
        <v>20</v>
      </c>
      <c r="H1414">
        <v>2</v>
      </c>
      <c r="I1414">
        <v>1</v>
      </c>
      <c r="J1414">
        <v>0.5</v>
      </c>
      <c r="K1414">
        <v>1.5</v>
      </c>
      <c r="L1414" s="7">
        <v>2.1924297443889911</v>
      </c>
    </row>
    <row r="1415" spans="1:12">
      <c r="A1415" t="str">
        <f>C1415&amp;"-"&amp;D1415&amp;"-"&amp;G1415&amp;"-"&amp;H1415&amp;"-"&amp;K1415</f>
        <v>32.5-e-X-3-0.5</v>
      </c>
      <c r="B1415">
        <v>4</v>
      </c>
      <c r="C1415">
        <v>32.5</v>
      </c>
      <c r="D1415" s="2" t="s">
        <v>1</v>
      </c>
      <c r="E1415">
        <f>_xlfn.IFNA(VLOOKUP(A1415,'duo-out'!A$2:Q$5000,5,FALSE),B1415)</f>
        <v>4</v>
      </c>
      <c r="F1415">
        <v>19686.457751424001</v>
      </c>
      <c r="G1415" s="2" t="s">
        <v>20</v>
      </c>
      <c r="H1415">
        <v>3</v>
      </c>
      <c r="I1415">
        <v>1</v>
      </c>
      <c r="J1415">
        <v>0.5</v>
      </c>
      <c r="K1415">
        <v>0.5</v>
      </c>
      <c r="L1415" s="7">
        <v>2.0402857733683697</v>
      </c>
    </row>
    <row r="1416" spans="1:12">
      <c r="A1416" t="str">
        <f>C1416&amp;"-"&amp;D1416&amp;"-"&amp;G1416&amp;"-"&amp;H1416&amp;"-"&amp;K1416</f>
        <v>32.5-e-A-0-2.5</v>
      </c>
      <c r="B1416">
        <v>251</v>
      </c>
      <c r="C1416">
        <v>32.5</v>
      </c>
      <c r="D1416" s="2" t="s">
        <v>1</v>
      </c>
      <c r="E1416">
        <f>_xlfn.IFNA(VLOOKUP(A1416,'duo-out'!A$2:Q$5000,5,FALSE),B1416)</f>
        <v>251</v>
      </c>
      <c r="F1416">
        <v>36892.721240542502</v>
      </c>
      <c r="G1416" s="2" t="s">
        <v>25</v>
      </c>
      <c r="H1416">
        <v>0</v>
      </c>
      <c r="I1416">
        <v>2</v>
      </c>
      <c r="J1416">
        <v>0.5</v>
      </c>
      <c r="K1416">
        <v>2.5</v>
      </c>
      <c r="L1416" s="7">
        <v>114.86983549970351</v>
      </c>
    </row>
    <row r="1417" spans="1:12">
      <c r="A1417" t="str">
        <f>C1417&amp;"-"&amp;D1417&amp;"-"&amp;G1417&amp;"-"&amp;H1417&amp;"-"&amp;K1417</f>
        <v>32.5-e-A-0-1.5</v>
      </c>
      <c r="B1417">
        <v>251</v>
      </c>
      <c r="C1417">
        <v>32.5</v>
      </c>
      <c r="D1417" s="2" t="s">
        <v>1</v>
      </c>
      <c r="E1417">
        <f>_xlfn.IFNA(VLOOKUP(A1417,'duo-out'!A$2:Q$5000,5,FALSE),B1417)</f>
        <v>251</v>
      </c>
      <c r="F1417">
        <v>37628.656022675001</v>
      </c>
      <c r="G1417" s="2" t="s">
        <v>25</v>
      </c>
      <c r="H1417">
        <v>0</v>
      </c>
      <c r="I1417">
        <v>2</v>
      </c>
      <c r="J1417">
        <v>0.5</v>
      </c>
      <c r="K1417">
        <v>1.5</v>
      </c>
      <c r="L1417" s="7">
        <v>114.86983549970351</v>
      </c>
    </row>
    <row r="1418" spans="1:12">
      <c r="A1418" t="str">
        <f>C1418&amp;"-"&amp;D1418&amp;"-"&amp;G1418&amp;"-"&amp;H1418&amp;"-"&amp;K1418</f>
        <v>32.5-e-A-1-2.5</v>
      </c>
      <c r="B1418">
        <v>252</v>
      </c>
      <c r="C1418">
        <v>32.5</v>
      </c>
      <c r="D1418" s="2" t="s">
        <v>1</v>
      </c>
      <c r="E1418">
        <f>_xlfn.IFNA(VLOOKUP(A1418,'duo-out'!A$2:Q$5000,5,FALSE),B1418)</f>
        <v>252</v>
      </c>
      <c r="F1418">
        <v>38836.529329370998</v>
      </c>
      <c r="G1418" s="2" t="s">
        <v>25</v>
      </c>
      <c r="H1418">
        <v>1</v>
      </c>
      <c r="I1418">
        <v>2</v>
      </c>
      <c r="J1418">
        <v>0.5</v>
      </c>
      <c r="K1418">
        <v>2.5</v>
      </c>
      <c r="L1418" s="7">
        <v>0.96593632892484571</v>
      </c>
    </row>
    <row r="1419" spans="1:12">
      <c r="A1419" t="str">
        <f>C1419&amp;"-"&amp;D1419&amp;"-"&amp;G1419&amp;"-"&amp;H1419&amp;"-"&amp;K1419</f>
        <v>32.5-f-X-1-0.5</v>
      </c>
      <c r="B1419">
        <v>2</v>
      </c>
      <c r="C1419">
        <v>32.5</v>
      </c>
      <c r="D1419" s="2" t="s">
        <v>2</v>
      </c>
      <c r="E1419">
        <f>_xlfn.IFNA(VLOOKUP(A1419,'duo-out'!A$2:Q$5000,5,FALSE),B1419)</f>
        <v>2</v>
      </c>
      <c r="F1419">
        <v>15645.841325709</v>
      </c>
      <c r="G1419" s="2" t="s">
        <v>20</v>
      </c>
      <c r="H1419">
        <v>1</v>
      </c>
      <c r="I1419">
        <v>1</v>
      </c>
      <c r="J1419">
        <v>0.5</v>
      </c>
      <c r="K1419">
        <v>0.5</v>
      </c>
      <c r="L1419" s="7">
        <v>2.4263223583284943</v>
      </c>
    </row>
    <row r="1420" spans="1:12">
      <c r="A1420" t="str">
        <f>C1420&amp;"-"&amp;D1420&amp;"-"&amp;G1420&amp;"-"&amp;H1420&amp;"-"&amp;K1420</f>
        <v>32.5-f-X-1-1.5</v>
      </c>
      <c r="B1420">
        <v>2</v>
      </c>
      <c r="C1420">
        <v>32.5</v>
      </c>
      <c r="D1420" s="2" t="s">
        <v>2</v>
      </c>
      <c r="E1420">
        <f>_xlfn.IFNA(VLOOKUP(A1420,'duo-out'!A$2:Q$5000,5,FALSE),B1420)</f>
        <v>2</v>
      </c>
      <c r="F1420">
        <v>16390.269806505999</v>
      </c>
      <c r="G1420" s="2" t="s">
        <v>20</v>
      </c>
      <c r="H1420">
        <v>1</v>
      </c>
      <c r="I1420">
        <v>1</v>
      </c>
      <c r="J1420">
        <v>0.5</v>
      </c>
      <c r="K1420">
        <v>1.5</v>
      </c>
      <c r="L1420" s="7">
        <v>2.4263223583284943</v>
      </c>
    </row>
    <row r="1421" spans="1:12">
      <c r="A1421" t="str">
        <f>C1421&amp;"-"&amp;D1421&amp;"-"&amp;G1421&amp;"-"&amp;H1421&amp;"-"&amp;K1421</f>
        <v>32.5-f-X-2-0.5</v>
      </c>
      <c r="B1421">
        <v>3</v>
      </c>
      <c r="C1421">
        <v>32.5</v>
      </c>
      <c r="D1421" s="2" t="s">
        <v>2</v>
      </c>
      <c r="E1421">
        <f>_xlfn.IFNA(VLOOKUP(A1421,'duo-out'!A$2:Q$5000,5,FALSE),B1421)</f>
        <v>3</v>
      </c>
      <c r="F1421">
        <v>17716.696566693998</v>
      </c>
      <c r="G1421" s="2" t="s">
        <v>20</v>
      </c>
      <c r="H1421">
        <v>2</v>
      </c>
      <c r="I1421">
        <v>1</v>
      </c>
      <c r="J1421">
        <v>0.5</v>
      </c>
      <c r="K1421">
        <v>0.5</v>
      </c>
      <c r="L1421" s="7">
        <v>2.1924297443889911</v>
      </c>
    </row>
    <row r="1422" spans="1:12">
      <c r="A1422" t="str">
        <f>C1422&amp;"-"&amp;D1422&amp;"-"&amp;G1422&amp;"-"&amp;H1422&amp;"-"&amp;K1422</f>
        <v>32.5-f-X-2-1.5</v>
      </c>
      <c r="B1422">
        <v>3</v>
      </c>
      <c r="C1422">
        <v>32.5</v>
      </c>
      <c r="D1422" s="2" t="s">
        <v>2</v>
      </c>
      <c r="E1422">
        <f>_xlfn.IFNA(VLOOKUP(A1422,'duo-out'!A$2:Q$5000,5,FALSE),B1422)</f>
        <v>3</v>
      </c>
      <c r="F1422">
        <v>18427.102187924</v>
      </c>
      <c r="G1422" s="2" t="s">
        <v>20</v>
      </c>
      <c r="H1422">
        <v>2</v>
      </c>
      <c r="I1422">
        <v>1</v>
      </c>
      <c r="J1422">
        <v>0.5</v>
      </c>
      <c r="K1422">
        <v>1.5</v>
      </c>
      <c r="L1422" s="7">
        <v>2.1924297443889911</v>
      </c>
    </row>
    <row r="1423" spans="1:12">
      <c r="A1423" t="str">
        <f>C1423&amp;"-"&amp;D1423&amp;"-"&amp;G1423&amp;"-"&amp;H1423&amp;"-"&amp;K1423</f>
        <v>32.5-f-X-3-0.5</v>
      </c>
      <c r="B1423">
        <v>4</v>
      </c>
      <c r="C1423">
        <v>32.5</v>
      </c>
      <c r="D1423" s="2" t="s">
        <v>2</v>
      </c>
      <c r="E1423">
        <f>_xlfn.IFNA(VLOOKUP(A1423,'duo-out'!A$2:Q$5000,5,FALSE),B1423)</f>
        <v>4</v>
      </c>
      <c r="F1423">
        <v>19663.045349145999</v>
      </c>
      <c r="G1423" s="2" t="s">
        <v>20</v>
      </c>
      <c r="H1423">
        <v>3</v>
      </c>
      <c r="I1423">
        <v>1</v>
      </c>
      <c r="J1423">
        <v>0.5</v>
      </c>
      <c r="K1423">
        <v>0.5</v>
      </c>
      <c r="L1423" s="7">
        <v>2.0402857733683697</v>
      </c>
    </row>
    <row r="1424" spans="1:12">
      <c r="A1424" t="str">
        <f>C1424&amp;"-"&amp;D1424&amp;"-"&amp;G1424&amp;"-"&amp;H1424&amp;"-"&amp;K1424</f>
        <v>32.5-f-A-0-1.5</v>
      </c>
      <c r="B1424">
        <v>251</v>
      </c>
      <c r="C1424">
        <v>32.5</v>
      </c>
      <c r="D1424" s="2" t="s">
        <v>2</v>
      </c>
      <c r="E1424">
        <f>_xlfn.IFNA(VLOOKUP(A1424,'duo-out'!A$2:Q$5000,5,FALSE),B1424)</f>
        <v>251</v>
      </c>
      <c r="F1424">
        <v>37643.824661895662</v>
      </c>
      <c r="G1424" s="2" t="s">
        <v>25</v>
      </c>
      <c r="H1424">
        <v>0</v>
      </c>
      <c r="I1424">
        <v>2</v>
      </c>
      <c r="J1424">
        <v>0.5</v>
      </c>
      <c r="K1424">
        <v>1.5</v>
      </c>
      <c r="L1424" s="7">
        <v>94.160537771937172</v>
      </c>
    </row>
    <row r="1425" spans="1:12">
      <c r="A1425" t="str">
        <f>C1425&amp;"-"&amp;D1425&amp;"-"&amp;G1425&amp;"-"&amp;H1425&amp;"-"&amp;K1425</f>
        <v>32.5-f-A-1-2.5</v>
      </c>
      <c r="B1425">
        <v>252</v>
      </c>
      <c r="C1425">
        <v>32.5</v>
      </c>
      <c r="D1425" s="2" t="s">
        <v>2</v>
      </c>
      <c r="E1425">
        <f>_xlfn.IFNA(VLOOKUP(A1425,'duo-out'!A$2:Q$5000,5,FALSE),B1425)</f>
        <v>252</v>
      </c>
      <c r="F1425">
        <v>38836.624613617496</v>
      </c>
      <c r="G1425" s="2" t="s">
        <v>25</v>
      </c>
      <c r="H1425">
        <v>1</v>
      </c>
      <c r="I1425">
        <v>2</v>
      </c>
      <c r="J1425">
        <v>0.5</v>
      </c>
      <c r="K1425">
        <v>2.5</v>
      </c>
      <c r="L1425" s="7">
        <v>0.96593632892484571</v>
      </c>
    </row>
    <row r="1426" spans="1:12">
      <c r="A1426" t="str">
        <f>C1426&amp;"-"&amp;D1426&amp;"-"&amp;G1426&amp;"-"&amp;H1426&amp;"-"&amp;K1426</f>
        <v>33.5-e-X-1-0.5</v>
      </c>
      <c r="B1426">
        <v>2</v>
      </c>
      <c r="C1426">
        <v>33.5</v>
      </c>
      <c r="D1426" s="2" t="s">
        <v>1</v>
      </c>
      <c r="E1426">
        <f>_xlfn.IFNA(VLOOKUP(A1426,'duo-out'!A$2:Q$5000,5,FALSE),B1426)</f>
        <v>2</v>
      </c>
      <c r="F1426">
        <v>16389.505734094</v>
      </c>
      <c r="G1426" s="2" t="s">
        <v>20</v>
      </c>
      <c r="H1426">
        <v>1</v>
      </c>
      <c r="I1426">
        <v>1</v>
      </c>
      <c r="J1426">
        <v>0.5</v>
      </c>
      <c r="K1426">
        <v>0.5</v>
      </c>
      <c r="L1426" s="7">
        <v>2.4263223583284943</v>
      </c>
    </row>
    <row r="1427" spans="1:12">
      <c r="A1427" t="str">
        <f>C1427&amp;"-"&amp;D1427&amp;"-"&amp;G1427&amp;"-"&amp;H1427&amp;"-"&amp;K1427</f>
        <v>33.5-e-X-1-1.5</v>
      </c>
      <c r="B1427">
        <v>2</v>
      </c>
      <c r="C1427">
        <v>33.5</v>
      </c>
      <c r="D1427" s="2" t="s">
        <v>1</v>
      </c>
      <c r="E1427">
        <f>_xlfn.IFNA(VLOOKUP(A1427,'duo-out'!A$2:Q$5000,5,FALSE),B1427)</f>
        <v>2</v>
      </c>
      <c r="F1427">
        <v>17090.950372674997</v>
      </c>
      <c r="G1427" s="2" t="s">
        <v>20</v>
      </c>
      <c r="H1427">
        <v>1</v>
      </c>
      <c r="I1427">
        <v>1</v>
      </c>
      <c r="J1427">
        <v>0.5</v>
      </c>
      <c r="K1427">
        <v>1.5</v>
      </c>
      <c r="L1427" s="7">
        <v>2.4263223583284943</v>
      </c>
    </row>
    <row r="1428" spans="1:12">
      <c r="A1428" t="str">
        <f>C1428&amp;"-"&amp;D1428&amp;"-"&amp;G1428&amp;"-"&amp;H1428&amp;"-"&amp;K1428</f>
        <v>33.5-e-X-2-0.5</v>
      </c>
      <c r="B1428">
        <v>3</v>
      </c>
      <c r="C1428">
        <v>33.5</v>
      </c>
      <c r="D1428" s="2" t="s">
        <v>1</v>
      </c>
      <c r="E1428">
        <f>_xlfn.IFNA(VLOOKUP(A1428,'duo-out'!A$2:Q$5000,5,FALSE),B1428)</f>
        <v>3</v>
      </c>
      <c r="F1428">
        <v>18426.374660540998</v>
      </c>
      <c r="G1428" s="2" t="s">
        <v>20</v>
      </c>
      <c r="H1428">
        <v>2</v>
      </c>
      <c r="I1428">
        <v>1</v>
      </c>
      <c r="J1428">
        <v>0.5</v>
      </c>
      <c r="K1428">
        <v>0.5</v>
      </c>
      <c r="L1428" s="7">
        <v>2.1924297443889911</v>
      </c>
    </row>
    <row r="1429" spans="1:12">
      <c r="A1429" t="str">
        <f>C1429&amp;"-"&amp;D1429&amp;"-"&amp;G1429&amp;"-"&amp;H1429&amp;"-"&amp;K1429</f>
        <v>33.5-e-X-2-1.5</v>
      </c>
      <c r="B1429">
        <v>3</v>
      </c>
      <c r="C1429">
        <v>33.5</v>
      </c>
      <c r="D1429" s="2" t="s">
        <v>1</v>
      </c>
      <c r="E1429">
        <f>_xlfn.IFNA(VLOOKUP(A1429,'duo-out'!A$2:Q$5000,5,FALSE),B1429)</f>
        <v>3</v>
      </c>
      <c r="F1429">
        <v>19095.314472675</v>
      </c>
      <c r="G1429" s="2" t="s">
        <v>20</v>
      </c>
      <c r="H1429">
        <v>2</v>
      </c>
      <c r="I1429">
        <v>1</v>
      </c>
      <c r="J1429">
        <v>0.5</v>
      </c>
      <c r="K1429">
        <v>1.5</v>
      </c>
      <c r="L1429" s="7">
        <v>2.1924297443889911</v>
      </c>
    </row>
    <row r="1430" spans="1:12">
      <c r="A1430" t="str">
        <f>C1430&amp;"-"&amp;D1430&amp;"-"&amp;G1430&amp;"-"&amp;H1430&amp;"-"&amp;K1430</f>
        <v>33.5-e-A-0-2.5</v>
      </c>
      <c r="B1430">
        <v>251</v>
      </c>
      <c r="C1430">
        <v>33.5</v>
      </c>
      <c r="D1430" s="2" t="s">
        <v>1</v>
      </c>
      <c r="E1430">
        <f>_xlfn.IFNA(VLOOKUP(A1430,'duo-out'!A$2:Q$5000,5,FALSE),B1430)</f>
        <v>251</v>
      </c>
      <c r="F1430">
        <v>37644.687803384499</v>
      </c>
      <c r="G1430" s="2" t="s">
        <v>25</v>
      </c>
      <c r="H1430">
        <v>0</v>
      </c>
      <c r="I1430">
        <v>2</v>
      </c>
      <c r="J1430">
        <v>0.5</v>
      </c>
      <c r="K1430">
        <v>2.5</v>
      </c>
      <c r="L1430" s="7">
        <v>114.86983549970351</v>
      </c>
    </row>
    <row r="1431" spans="1:12">
      <c r="A1431" t="str">
        <f>C1431&amp;"-"&amp;D1431&amp;"-"&amp;G1431&amp;"-"&amp;H1431&amp;"-"&amp;K1431</f>
        <v>33.5-e-A-0-1.5</v>
      </c>
      <c r="B1431">
        <v>251</v>
      </c>
      <c r="C1431">
        <v>33.5</v>
      </c>
      <c r="D1431" s="2" t="s">
        <v>1</v>
      </c>
      <c r="E1431">
        <f>_xlfn.IFNA(VLOOKUP(A1431,'duo-out'!A$2:Q$5000,5,FALSE),B1431)</f>
        <v>251</v>
      </c>
      <c r="F1431">
        <v>38389.382522674998</v>
      </c>
      <c r="G1431" s="2" t="s">
        <v>25</v>
      </c>
      <c r="H1431">
        <v>0</v>
      </c>
      <c r="I1431">
        <v>2</v>
      </c>
      <c r="J1431">
        <v>0.5</v>
      </c>
      <c r="K1431">
        <v>1.5</v>
      </c>
      <c r="L1431" s="7">
        <v>114.86983549970351</v>
      </c>
    </row>
    <row r="1432" spans="1:12">
      <c r="A1432" t="str">
        <f>C1432&amp;"-"&amp;D1432&amp;"-"&amp;G1432&amp;"-"&amp;H1432&amp;"-"&amp;K1432</f>
        <v>33.5-f-X-1-0.5</v>
      </c>
      <c r="B1432">
        <v>2</v>
      </c>
      <c r="C1432">
        <v>33.5</v>
      </c>
      <c r="D1432" s="2" t="s">
        <v>2</v>
      </c>
      <c r="E1432">
        <f>_xlfn.IFNA(VLOOKUP(A1432,'duo-out'!A$2:Q$5000,5,FALSE),B1432)</f>
        <v>2</v>
      </c>
      <c r="F1432">
        <v>16362.046608409999</v>
      </c>
      <c r="G1432" s="2" t="s">
        <v>20</v>
      </c>
      <c r="H1432">
        <v>1</v>
      </c>
      <c r="I1432">
        <v>1</v>
      </c>
      <c r="J1432">
        <v>0.5</v>
      </c>
      <c r="K1432">
        <v>0.5</v>
      </c>
      <c r="L1432" s="7">
        <v>2.4263223583284943</v>
      </c>
    </row>
    <row r="1433" spans="1:12">
      <c r="A1433" t="str">
        <f>C1433&amp;"-"&amp;D1433&amp;"-"&amp;G1433&amp;"-"&amp;H1433&amp;"-"&amp;K1433</f>
        <v>33.5-f-X-1-1.5</v>
      </c>
      <c r="B1433">
        <v>2</v>
      </c>
      <c r="C1433">
        <v>33.5</v>
      </c>
      <c r="D1433" s="2" t="s">
        <v>2</v>
      </c>
      <c r="E1433">
        <f>_xlfn.IFNA(VLOOKUP(A1433,'duo-out'!A$2:Q$5000,5,FALSE),B1433)</f>
        <v>2</v>
      </c>
      <c r="F1433">
        <v>17119.510672674998</v>
      </c>
      <c r="G1433" s="2" t="s">
        <v>20</v>
      </c>
      <c r="H1433">
        <v>1</v>
      </c>
      <c r="I1433">
        <v>1</v>
      </c>
      <c r="J1433">
        <v>0.5</v>
      </c>
      <c r="K1433">
        <v>1.5</v>
      </c>
      <c r="L1433" s="7">
        <v>2.4263223583284943</v>
      </c>
    </row>
    <row r="1434" spans="1:12">
      <c r="A1434" t="str">
        <f>C1434&amp;"-"&amp;D1434&amp;"-"&amp;G1434&amp;"-"&amp;H1434&amp;"-"&amp;K1434</f>
        <v>33.5-f-X-2-0.5</v>
      </c>
      <c r="B1434">
        <v>3</v>
      </c>
      <c r="C1434">
        <v>33.5</v>
      </c>
      <c r="D1434" s="2" t="s">
        <v>2</v>
      </c>
      <c r="E1434">
        <f>_xlfn.IFNA(VLOOKUP(A1434,'duo-out'!A$2:Q$5000,5,FALSE),B1434)</f>
        <v>3</v>
      </c>
      <c r="F1434">
        <v>18400.865945206999</v>
      </c>
      <c r="G1434" s="2" t="s">
        <v>20</v>
      </c>
      <c r="H1434">
        <v>2</v>
      </c>
      <c r="I1434">
        <v>1</v>
      </c>
      <c r="J1434">
        <v>0.5</v>
      </c>
      <c r="K1434">
        <v>0.5</v>
      </c>
      <c r="L1434" s="7">
        <v>2.1924297443889911</v>
      </c>
    </row>
    <row r="1435" spans="1:12">
      <c r="A1435" t="str">
        <f>C1435&amp;"-"&amp;D1435&amp;"-"&amp;G1435&amp;"-"&amp;H1435&amp;"-"&amp;K1435</f>
        <v>33.5-f-X-2-1.5</v>
      </c>
      <c r="B1435">
        <v>3</v>
      </c>
      <c r="C1435">
        <v>33.5</v>
      </c>
      <c r="D1435" s="2" t="s">
        <v>2</v>
      </c>
      <c r="E1435">
        <f>_xlfn.IFNA(VLOOKUP(A1435,'duo-out'!A$2:Q$5000,5,FALSE),B1435)</f>
        <v>3</v>
      </c>
      <c r="F1435">
        <v>19122.599806505998</v>
      </c>
      <c r="G1435" s="2" t="s">
        <v>20</v>
      </c>
      <c r="H1435">
        <v>2</v>
      </c>
      <c r="I1435">
        <v>1</v>
      </c>
      <c r="J1435">
        <v>0.5</v>
      </c>
      <c r="K1435">
        <v>1.5</v>
      </c>
      <c r="L1435" s="7">
        <v>2.1924297443889911</v>
      </c>
    </row>
    <row r="1436" spans="1:12">
      <c r="A1436" t="str">
        <f>C1436&amp;"-"&amp;D1436&amp;"-"&amp;G1436&amp;"-"&amp;H1436&amp;"-"&amp;K1436</f>
        <v>33.5-f-A-0-2.5</v>
      </c>
      <c r="B1436">
        <v>251</v>
      </c>
      <c r="C1436">
        <v>33.5</v>
      </c>
      <c r="D1436" s="2" t="s">
        <v>2</v>
      </c>
      <c r="E1436">
        <f>_xlfn.IFNA(VLOOKUP(A1436,'duo-out'!A$2:Q$5000,5,FALSE),B1436)</f>
        <v>251</v>
      </c>
      <c r="F1436">
        <v>37642.764608409998</v>
      </c>
      <c r="G1436" s="2" t="s">
        <v>25</v>
      </c>
      <c r="H1436">
        <v>0</v>
      </c>
      <c r="I1436">
        <v>2</v>
      </c>
      <c r="J1436">
        <v>0.5</v>
      </c>
      <c r="K1436">
        <v>2.5</v>
      </c>
      <c r="L1436" s="7">
        <v>114.86983549970351</v>
      </c>
    </row>
    <row r="1437" spans="1:12">
      <c r="A1437" t="str">
        <f>C1437&amp;"-"&amp;D1437&amp;"-"&amp;G1437&amp;"-"&amp;H1437&amp;"-"&amp;K1437</f>
        <v>33.5-f-A-0-1.5</v>
      </c>
      <c r="B1437">
        <v>251</v>
      </c>
      <c r="C1437">
        <v>33.5</v>
      </c>
      <c r="D1437" s="2" t="s">
        <v>2</v>
      </c>
      <c r="E1437">
        <f>_xlfn.IFNA(VLOOKUP(A1437,'duo-out'!A$2:Q$5000,5,FALSE),B1437)</f>
        <v>251</v>
      </c>
      <c r="F1437">
        <v>38404.051672674999</v>
      </c>
      <c r="G1437" s="2" t="s">
        <v>25</v>
      </c>
      <c r="H1437">
        <v>0</v>
      </c>
      <c r="I1437">
        <v>2</v>
      </c>
      <c r="J1437">
        <v>0.5</v>
      </c>
      <c r="K1437">
        <v>1.5</v>
      </c>
      <c r="L1437" s="7">
        <v>114.86983549970351</v>
      </c>
    </row>
    <row r="1438" spans="1:12">
      <c r="A1438" t="str">
        <f>C1438&amp;"-"&amp;D1438&amp;"-"&amp;G1438&amp;"-"&amp;H1438&amp;"-"&amp;K1438</f>
        <v>34.5-e-X-1-0.5</v>
      </c>
      <c r="B1438">
        <v>2</v>
      </c>
      <c r="C1438">
        <v>34.5</v>
      </c>
      <c r="D1438" s="2" t="s">
        <v>1</v>
      </c>
      <c r="E1438">
        <f>_xlfn.IFNA(VLOOKUP(A1438,'duo-out'!A$2:Q$5000,5,FALSE),B1438)</f>
        <v>2</v>
      </c>
      <c r="F1438">
        <v>17118.711872674998</v>
      </c>
      <c r="G1438" s="2" t="s">
        <v>20</v>
      </c>
      <c r="H1438">
        <v>1</v>
      </c>
      <c r="I1438">
        <v>1</v>
      </c>
      <c r="J1438">
        <v>0.5</v>
      </c>
      <c r="K1438">
        <v>0.5</v>
      </c>
      <c r="L1438" s="7">
        <v>2.4263223583284943</v>
      </c>
    </row>
    <row r="1439" spans="1:12">
      <c r="A1439" t="str">
        <f>C1439&amp;"-"&amp;D1439&amp;"-"&amp;G1439&amp;"-"&amp;H1439&amp;"-"&amp;K1439</f>
        <v>34.5-e-X-1-1.5</v>
      </c>
      <c r="B1439">
        <v>2</v>
      </c>
      <c r="C1439">
        <v>34.5</v>
      </c>
      <c r="D1439" s="2" t="s">
        <v>1</v>
      </c>
      <c r="E1439">
        <f>_xlfn.IFNA(VLOOKUP(A1439,'duo-out'!A$2:Q$5000,5,FALSE),B1439)</f>
        <v>2</v>
      </c>
      <c r="F1439">
        <v>17829.754572675</v>
      </c>
      <c r="G1439" s="2" t="s">
        <v>20</v>
      </c>
      <c r="H1439">
        <v>1</v>
      </c>
      <c r="I1439">
        <v>1</v>
      </c>
      <c r="J1439">
        <v>0.5</v>
      </c>
      <c r="K1439">
        <v>1.5</v>
      </c>
      <c r="L1439" s="7">
        <v>2.4263223583284943</v>
      </c>
    </row>
    <row r="1440" spans="1:12">
      <c r="A1440" t="str">
        <f>C1440&amp;"-"&amp;D1440&amp;"-"&amp;G1440&amp;"-"&amp;H1440&amp;"-"&amp;K1440</f>
        <v>34.5-e-X-2-0.5</v>
      </c>
      <c r="B1440">
        <v>3</v>
      </c>
      <c r="C1440">
        <v>34.5</v>
      </c>
      <c r="D1440" s="2" t="s">
        <v>1</v>
      </c>
      <c r="E1440">
        <f>_xlfn.IFNA(VLOOKUP(A1440,'duo-out'!A$2:Q$5000,5,FALSE),B1440)</f>
        <v>3</v>
      </c>
      <c r="F1440">
        <v>19121.835734093998</v>
      </c>
      <c r="G1440" s="2" t="s">
        <v>20</v>
      </c>
      <c r="H1440">
        <v>2</v>
      </c>
      <c r="I1440">
        <v>1</v>
      </c>
      <c r="J1440">
        <v>0.5</v>
      </c>
      <c r="K1440">
        <v>0.5</v>
      </c>
      <c r="L1440" s="7">
        <v>2.1924297443889911</v>
      </c>
    </row>
    <row r="1441" spans="1:12">
      <c r="A1441" t="str">
        <f>C1441&amp;"-"&amp;D1441&amp;"-"&amp;G1441&amp;"-"&amp;H1441&amp;"-"&amp;K1441</f>
        <v>34.5-e-X-2-1.5</v>
      </c>
      <c r="B1441">
        <v>3</v>
      </c>
      <c r="C1441">
        <v>34.5</v>
      </c>
      <c r="D1441" s="2" t="s">
        <v>1</v>
      </c>
      <c r="E1441">
        <f>_xlfn.IFNA(VLOOKUP(A1441,'duo-out'!A$2:Q$5000,5,FALSE),B1441)</f>
        <v>3</v>
      </c>
      <c r="F1441">
        <v>19799.481372675</v>
      </c>
      <c r="G1441" s="2" t="s">
        <v>20</v>
      </c>
      <c r="H1441">
        <v>2</v>
      </c>
      <c r="I1441">
        <v>1</v>
      </c>
      <c r="J1441">
        <v>0.5</v>
      </c>
      <c r="K1441">
        <v>1.5</v>
      </c>
      <c r="L1441" s="7">
        <v>2.1924297443889911</v>
      </c>
    </row>
    <row r="1442" spans="1:12">
      <c r="A1442" t="str">
        <f>C1442&amp;"-"&amp;D1442&amp;"-"&amp;G1442&amp;"-"&amp;H1442&amp;"-"&amp;K1442</f>
        <v>34.5-e-A-0-2.5</v>
      </c>
      <c r="B1442">
        <v>251</v>
      </c>
      <c r="C1442">
        <v>34.5</v>
      </c>
      <c r="D1442" s="2" t="s">
        <v>1</v>
      </c>
      <c r="E1442">
        <f>_xlfn.IFNA(VLOOKUP(A1442,'duo-out'!A$2:Q$5000,5,FALSE),B1442)</f>
        <v>251</v>
      </c>
      <c r="F1442">
        <v>38404.912872675006</v>
      </c>
      <c r="G1442" s="2" t="s">
        <v>25</v>
      </c>
      <c r="H1442">
        <v>0</v>
      </c>
      <c r="I1442">
        <v>2</v>
      </c>
      <c r="J1442">
        <v>0.5</v>
      </c>
      <c r="K1442">
        <v>2.5</v>
      </c>
      <c r="L1442" s="7">
        <v>114.86983549970351</v>
      </c>
    </row>
    <row r="1443" spans="1:12">
      <c r="A1443" t="str">
        <f>C1443&amp;"-"&amp;D1443&amp;"-"&amp;G1443&amp;"-"&amp;H1443&amp;"-"&amp;K1443</f>
        <v>34.5-e-A-0-1.5</v>
      </c>
      <c r="B1443">
        <v>251</v>
      </c>
      <c r="C1443">
        <v>34.5</v>
      </c>
      <c r="D1443" s="2" t="s">
        <v>1</v>
      </c>
      <c r="E1443">
        <f>_xlfn.IFNA(VLOOKUP(A1443,'duo-out'!A$2:Q$5000,5,FALSE),B1443)</f>
        <v>251</v>
      </c>
      <c r="F1443">
        <v>39172.894572675003</v>
      </c>
      <c r="G1443" s="2" t="s">
        <v>25</v>
      </c>
      <c r="H1443">
        <v>0</v>
      </c>
      <c r="I1443">
        <v>2</v>
      </c>
      <c r="J1443">
        <v>0.5</v>
      </c>
      <c r="K1443">
        <v>1.5</v>
      </c>
      <c r="L1443" s="7">
        <v>114.86983549970351</v>
      </c>
    </row>
    <row r="1444" spans="1:12">
      <c r="A1444" t="str">
        <f>C1444&amp;"-"&amp;D1444&amp;"-"&amp;G1444&amp;"-"&amp;H1444&amp;"-"&amp;K1444</f>
        <v>34.5-f-X-1-0.5</v>
      </c>
      <c r="B1444">
        <v>2</v>
      </c>
      <c r="C1444">
        <v>34.5</v>
      </c>
      <c r="D1444" s="2" t="s">
        <v>2</v>
      </c>
      <c r="E1444">
        <f>_xlfn.IFNA(VLOOKUP(A1444,'duo-out'!A$2:Q$5000,5,FALSE),B1444)</f>
        <v>2</v>
      </c>
      <c r="F1444">
        <v>17091.018372675</v>
      </c>
      <c r="G1444" s="2" t="s">
        <v>20</v>
      </c>
      <c r="H1444">
        <v>1</v>
      </c>
      <c r="I1444">
        <v>1</v>
      </c>
      <c r="J1444">
        <v>0.5</v>
      </c>
      <c r="K1444">
        <v>0.5</v>
      </c>
      <c r="L1444" s="7">
        <v>2.4263223583284943</v>
      </c>
    </row>
    <row r="1445" spans="1:12">
      <c r="A1445" t="str">
        <f>C1445&amp;"-"&amp;D1445&amp;"-"&amp;G1445&amp;"-"&amp;H1445&amp;"-"&amp;K1445</f>
        <v>34.5-f-X-1-1.5</v>
      </c>
      <c r="B1445">
        <v>2</v>
      </c>
      <c r="C1445">
        <v>34.5</v>
      </c>
      <c r="D1445" s="2" t="s">
        <v>2</v>
      </c>
      <c r="E1445">
        <f>_xlfn.IFNA(VLOOKUP(A1445,'duo-out'!A$2:Q$5000,5,FALSE),B1445)</f>
        <v>2</v>
      </c>
      <c r="F1445">
        <v>17859.280372674999</v>
      </c>
      <c r="G1445" s="2" t="s">
        <v>20</v>
      </c>
      <c r="H1445">
        <v>1</v>
      </c>
      <c r="I1445">
        <v>1</v>
      </c>
      <c r="J1445">
        <v>0.5</v>
      </c>
      <c r="K1445">
        <v>1.5</v>
      </c>
      <c r="L1445" s="7">
        <v>2.4263223583284943</v>
      </c>
    </row>
    <row r="1446" spans="1:12">
      <c r="A1446" t="str">
        <f>C1446&amp;"-"&amp;D1446&amp;"-"&amp;G1446&amp;"-"&amp;H1446&amp;"-"&amp;K1446</f>
        <v>34.5-f-X-2-0.5</v>
      </c>
      <c r="B1446">
        <v>3</v>
      </c>
      <c r="C1446">
        <v>34.5</v>
      </c>
      <c r="D1446" s="2" t="s">
        <v>2</v>
      </c>
      <c r="E1446">
        <f>_xlfn.IFNA(VLOOKUP(A1446,'duo-out'!A$2:Q$5000,5,FALSE),B1446)</f>
        <v>3</v>
      </c>
      <c r="F1446">
        <v>19095.404072674999</v>
      </c>
      <c r="G1446" s="2" t="s">
        <v>20</v>
      </c>
      <c r="H1446">
        <v>2</v>
      </c>
      <c r="I1446">
        <v>1</v>
      </c>
      <c r="J1446">
        <v>0.5</v>
      </c>
      <c r="K1446">
        <v>0.5</v>
      </c>
      <c r="L1446" s="7">
        <v>2.1924297443889911</v>
      </c>
    </row>
    <row r="1447" spans="1:12">
      <c r="A1447" t="str">
        <f>C1447&amp;"-"&amp;D1447&amp;"-"&amp;G1447&amp;"-"&amp;H1447&amp;"-"&amp;K1447</f>
        <v>34.5-f-X-2-1.5</v>
      </c>
      <c r="B1447">
        <v>3</v>
      </c>
      <c r="C1447">
        <v>34.5</v>
      </c>
      <c r="D1447" s="2" t="s">
        <v>2</v>
      </c>
      <c r="E1447">
        <f>_xlfn.IFNA(VLOOKUP(A1447,'duo-out'!A$2:Q$5000,5,FALSE),B1447)</f>
        <v>3</v>
      </c>
      <c r="F1447">
        <v>19827.613672675001</v>
      </c>
      <c r="G1447" s="2" t="s">
        <v>20</v>
      </c>
      <c r="H1447">
        <v>2</v>
      </c>
      <c r="I1447">
        <v>1</v>
      </c>
      <c r="J1447">
        <v>0.5</v>
      </c>
      <c r="K1447">
        <v>1.5</v>
      </c>
      <c r="L1447" s="7">
        <v>2.1924297443889911</v>
      </c>
    </row>
    <row r="1448" spans="1:12">
      <c r="A1448" t="str">
        <f>C1448&amp;"-"&amp;D1448&amp;"-"&amp;G1448&amp;"-"&amp;H1448&amp;"-"&amp;K1448</f>
        <v>34.5-f-A-0-2.5</v>
      </c>
      <c r="B1448">
        <v>251</v>
      </c>
      <c r="C1448">
        <v>34.5</v>
      </c>
      <c r="D1448" s="2" t="s">
        <v>2</v>
      </c>
      <c r="E1448">
        <f>_xlfn.IFNA(VLOOKUP(A1448,'duo-out'!A$2:Q$5000,5,FALSE),B1448)</f>
        <v>251</v>
      </c>
      <c r="F1448">
        <v>38404.979622674997</v>
      </c>
      <c r="G1448" s="2" t="s">
        <v>25</v>
      </c>
      <c r="H1448">
        <v>0</v>
      </c>
      <c r="I1448">
        <v>2</v>
      </c>
      <c r="J1448">
        <v>0.5</v>
      </c>
      <c r="K1448">
        <v>2.5</v>
      </c>
      <c r="L1448" s="7">
        <v>114.86983549970351</v>
      </c>
    </row>
    <row r="1449" spans="1:12">
      <c r="A1449" t="str">
        <f>C1449&amp;"-"&amp;D1449&amp;"-"&amp;G1449&amp;"-"&amp;H1449&amp;"-"&amp;K1449</f>
        <v>34.5-f-A-0-1.5</v>
      </c>
      <c r="B1449">
        <v>251</v>
      </c>
      <c r="C1449">
        <v>34.5</v>
      </c>
      <c r="D1449" s="2" t="s">
        <v>2</v>
      </c>
      <c r="E1449">
        <f>_xlfn.IFNA(VLOOKUP(A1449,'duo-out'!A$2:Q$5000,5,FALSE),B1449)</f>
        <v>251</v>
      </c>
      <c r="F1449">
        <v>39172.999139341664</v>
      </c>
      <c r="G1449" s="2" t="s">
        <v>25</v>
      </c>
      <c r="H1449">
        <v>0</v>
      </c>
      <c r="I1449">
        <v>2</v>
      </c>
      <c r="J1449">
        <v>0.5</v>
      </c>
      <c r="K1449">
        <v>1.5</v>
      </c>
      <c r="L1449" s="7">
        <v>114.86983549970351</v>
      </c>
    </row>
    <row r="1450" spans="1:12">
      <c r="A1450" t="str">
        <f>C1450&amp;"-"&amp;D1450&amp;"-"&amp;G1450&amp;"-"&amp;H1450&amp;"-"&amp;K1450</f>
        <v>35.5-e-X-1-0.5</v>
      </c>
      <c r="B1450">
        <v>2</v>
      </c>
      <c r="C1450">
        <v>35.5</v>
      </c>
      <c r="D1450" s="2" t="s">
        <v>1</v>
      </c>
      <c r="E1450">
        <f>_xlfn.IFNA(VLOOKUP(A1450,'duo-out'!A$2:Q$5000,5,FALSE),B1450)</f>
        <v>2</v>
      </c>
      <c r="F1450">
        <v>17858.448872674999</v>
      </c>
      <c r="G1450" s="2" t="s">
        <v>20</v>
      </c>
      <c r="H1450">
        <v>1</v>
      </c>
      <c r="I1450">
        <v>1</v>
      </c>
      <c r="J1450">
        <v>0.5</v>
      </c>
      <c r="K1450">
        <v>0.5</v>
      </c>
      <c r="L1450" s="7">
        <v>2.4263223583284943</v>
      </c>
    </row>
    <row r="1451" spans="1:12">
      <c r="A1451" t="str">
        <f>C1451&amp;"-"&amp;D1451&amp;"-"&amp;G1451&amp;"-"&amp;H1451&amp;"-"&amp;K1451</f>
        <v>35.5-e-X-1-1.5</v>
      </c>
      <c r="B1451">
        <v>2</v>
      </c>
      <c r="C1451">
        <v>35.5</v>
      </c>
      <c r="D1451" s="2" t="s">
        <v>1</v>
      </c>
      <c r="E1451">
        <f>_xlfn.IFNA(VLOOKUP(A1451,'duo-out'!A$2:Q$5000,5,FALSE),B1451)</f>
        <v>2</v>
      </c>
      <c r="F1451">
        <v>18578.328872675</v>
      </c>
      <c r="G1451" s="2" t="s">
        <v>20</v>
      </c>
      <c r="H1451">
        <v>1</v>
      </c>
      <c r="I1451">
        <v>1</v>
      </c>
      <c r="J1451">
        <v>0.5</v>
      </c>
      <c r="K1451">
        <v>1.5</v>
      </c>
      <c r="L1451" s="7">
        <v>1.8388084971065388</v>
      </c>
    </row>
    <row r="1452" spans="1:12">
      <c r="A1452" t="str">
        <f>C1452&amp;"-"&amp;D1452&amp;"-"&amp;G1452&amp;"-"&amp;H1452&amp;"-"&amp;K1452</f>
        <v>35.5-e-X-2-0.5</v>
      </c>
      <c r="B1452">
        <v>3</v>
      </c>
      <c r="C1452">
        <v>35.5</v>
      </c>
      <c r="D1452" s="2" t="s">
        <v>1</v>
      </c>
      <c r="E1452">
        <f>_xlfn.IFNA(VLOOKUP(A1452,'duo-out'!A$2:Q$5000,5,FALSE),B1452)</f>
        <v>3</v>
      </c>
      <c r="F1452">
        <v>19826.814872675001</v>
      </c>
      <c r="G1452" s="2" t="s">
        <v>20</v>
      </c>
      <c r="H1452">
        <v>2</v>
      </c>
      <c r="I1452">
        <v>1</v>
      </c>
      <c r="J1452">
        <v>0.5</v>
      </c>
      <c r="K1452">
        <v>0.5</v>
      </c>
      <c r="L1452" s="7">
        <v>2.1924297443889911</v>
      </c>
    </row>
    <row r="1453" spans="1:12">
      <c r="A1453" t="str">
        <f>C1453&amp;"-"&amp;D1453&amp;"-"&amp;G1453&amp;"-"&amp;H1453&amp;"-"&amp;K1453</f>
        <v>35.5-e-X-2-1.5</v>
      </c>
      <c r="B1453">
        <v>3</v>
      </c>
      <c r="C1453">
        <v>35.5</v>
      </c>
      <c r="D1453" s="2" t="s">
        <v>1</v>
      </c>
      <c r="E1453">
        <f>_xlfn.IFNA(VLOOKUP(A1453,'duo-out'!A$2:Q$5000,5,FALSE),B1453)</f>
        <v>3</v>
      </c>
      <c r="F1453">
        <v>20512.324572674999</v>
      </c>
      <c r="G1453" s="2" t="s">
        <v>20</v>
      </c>
      <c r="H1453">
        <v>2</v>
      </c>
      <c r="I1453">
        <v>1</v>
      </c>
      <c r="J1453">
        <v>0.5</v>
      </c>
      <c r="K1453">
        <v>1.5</v>
      </c>
      <c r="L1453" s="7">
        <v>1.6615510422402757</v>
      </c>
    </row>
    <row r="1454" spans="1:12">
      <c r="A1454" t="str">
        <f>C1454&amp;"-"&amp;D1454&amp;"-"&amp;G1454&amp;"-"&amp;H1454&amp;"-"&amp;K1454</f>
        <v>35.5-e-A-0-2.5</v>
      </c>
      <c r="B1454">
        <v>251</v>
      </c>
      <c r="C1454">
        <v>35.5</v>
      </c>
      <c r="D1454" s="2" t="s">
        <v>1</v>
      </c>
      <c r="E1454">
        <f>_xlfn.IFNA(VLOOKUP(A1454,'duo-out'!A$2:Q$5000,5,FALSE),B1454)</f>
        <v>251</v>
      </c>
      <c r="F1454">
        <v>39173.744372674999</v>
      </c>
      <c r="G1454" s="2" t="s">
        <v>25</v>
      </c>
      <c r="H1454">
        <v>0</v>
      </c>
      <c r="I1454">
        <v>2</v>
      </c>
      <c r="J1454">
        <v>0.5</v>
      </c>
      <c r="K1454">
        <v>2.5</v>
      </c>
      <c r="L1454" s="7">
        <v>114.86983549970351</v>
      </c>
    </row>
    <row r="1455" spans="1:12">
      <c r="A1455" t="str">
        <f>C1455&amp;"-"&amp;D1455&amp;"-"&amp;G1455&amp;"-"&amp;H1455&amp;"-"&amp;K1455</f>
        <v>35.5-f-X-1-0.5</v>
      </c>
      <c r="B1455">
        <v>2</v>
      </c>
      <c r="C1455">
        <v>35.5</v>
      </c>
      <c r="D1455" s="2" t="s">
        <v>2</v>
      </c>
      <c r="E1455">
        <f>_xlfn.IFNA(VLOOKUP(A1455,'duo-out'!A$2:Q$5000,5,FALSE),B1455)</f>
        <v>2</v>
      </c>
      <c r="F1455">
        <v>17829.802072675</v>
      </c>
      <c r="G1455" s="2" t="s">
        <v>20</v>
      </c>
      <c r="H1455">
        <v>1</v>
      </c>
      <c r="I1455">
        <v>1</v>
      </c>
      <c r="J1455">
        <v>0.5</v>
      </c>
      <c r="K1455">
        <v>0.5</v>
      </c>
      <c r="L1455" s="7">
        <v>2.4263223583284943</v>
      </c>
    </row>
    <row r="1456" spans="1:12">
      <c r="A1456" t="str">
        <f>C1456&amp;"-"&amp;D1456&amp;"-"&amp;G1456&amp;"-"&amp;H1456&amp;"-"&amp;K1456</f>
        <v>35.5-f-X-1-1.5</v>
      </c>
      <c r="B1456">
        <v>2</v>
      </c>
      <c r="C1456">
        <v>35.5</v>
      </c>
      <c r="D1456" s="2" t="s">
        <v>2</v>
      </c>
      <c r="E1456">
        <f>_xlfn.IFNA(VLOOKUP(A1456,'duo-out'!A$2:Q$5000,5,FALSE),B1456)</f>
        <v>2</v>
      </c>
      <c r="F1456">
        <v>18608.771472674998</v>
      </c>
      <c r="G1456" s="2" t="s">
        <v>20</v>
      </c>
      <c r="H1456">
        <v>1</v>
      </c>
      <c r="I1456">
        <v>1</v>
      </c>
      <c r="J1456">
        <v>0.5</v>
      </c>
      <c r="K1456">
        <v>1.5</v>
      </c>
      <c r="L1456" s="7">
        <v>1.8388084971065388</v>
      </c>
    </row>
    <row r="1457" spans="1:12">
      <c r="A1457" t="str">
        <f>C1457&amp;"-"&amp;D1457&amp;"-"&amp;G1457&amp;"-"&amp;H1457&amp;"-"&amp;K1457</f>
        <v>35.5-f-X-2-0.5</v>
      </c>
      <c r="B1457">
        <v>3</v>
      </c>
      <c r="C1457">
        <v>35.5</v>
      </c>
      <c r="D1457" s="2" t="s">
        <v>2</v>
      </c>
      <c r="E1457">
        <f>_xlfn.IFNA(VLOOKUP(A1457,'duo-out'!A$2:Q$5000,5,FALSE),B1457)</f>
        <v>3</v>
      </c>
      <c r="F1457">
        <v>19799.549372674999</v>
      </c>
      <c r="G1457" s="2" t="s">
        <v>20</v>
      </c>
      <c r="H1457">
        <v>2</v>
      </c>
      <c r="I1457">
        <v>1</v>
      </c>
      <c r="J1457">
        <v>0.5</v>
      </c>
      <c r="K1457">
        <v>0.5</v>
      </c>
      <c r="L1457" s="7">
        <v>2.1924297443889911</v>
      </c>
    </row>
    <row r="1458" spans="1:12">
      <c r="A1458" t="str">
        <f>C1458&amp;"-"&amp;D1458&amp;"-"&amp;G1458&amp;"-"&amp;H1458&amp;"-"&amp;K1458</f>
        <v>35.5-f-X-2-1.5</v>
      </c>
      <c r="B1458">
        <v>3</v>
      </c>
      <c r="C1458">
        <v>35.5</v>
      </c>
      <c r="D1458" s="2" t="s">
        <v>2</v>
      </c>
      <c r="E1458">
        <f>_xlfn.IFNA(VLOOKUP(A1458,'duo-out'!A$2:Q$5000,5,FALSE),B1458)</f>
        <v>3</v>
      </c>
      <c r="F1458">
        <v>20541.373372675003</v>
      </c>
      <c r="G1458" s="2" t="s">
        <v>20</v>
      </c>
      <c r="H1458">
        <v>2</v>
      </c>
      <c r="I1458">
        <v>1</v>
      </c>
      <c r="J1458">
        <v>0.5</v>
      </c>
      <c r="K1458">
        <v>1.5</v>
      </c>
      <c r="L1458" s="7">
        <v>1.6615510422402757</v>
      </c>
    </row>
    <row r="1459" spans="1:12">
      <c r="A1459" t="str">
        <f>C1459&amp;"-"&amp;D1459&amp;"-"&amp;G1459&amp;"-"&amp;H1459&amp;"-"&amp;K1459</f>
        <v>35.5-f-A-0-2.5</v>
      </c>
      <c r="B1459">
        <v>251</v>
      </c>
      <c r="C1459">
        <v>35.5</v>
      </c>
      <c r="D1459" s="2" t="s">
        <v>2</v>
      </c>
      <c r="E1459">
        <f>_xlfn.IFNA(VLOOKUP(A1459,'duo-out'!A$2:Q$5000,5,FALSE),B1459)</f>
        <v>251</v>
      </c>
      <c r="F1459">
        <v>39173.642072675</v>
      </c>
      <c r="G1459" s="2" t="s">
        <v>25</v>
      </c>
      <c r="H1459">
        <v>0</v>
      </c>
      <c r="I1459">
        <v>2</v>
      </c>
      <c r="J1459">
        <v>0.5</v>
      </c>
      <c r="K1459">
        <v>2.5</v>
      </c>
      <c r="L1459" s="7">
        <v>114.86983549970351</v>
      </c>
    </row>
    <row r="1460" spans="1:12">
      <c r="A1460" t="str">
        <f>C1460&amp;"-"&amp;D1460&amp;"-"&amp;G1460&amp;"-"&amp;H1460&amp;"-"&amp;K1460</f>
        <v>36.5-e-A-0-2.5</v>
      </c>
      <c r="B1460">
        <v>251</v>
      </c>
      <c r="C1460">
        <v>36.5</v>
      </c>
      <c r="D1460" s="2" t="s">
        <v>1</v>
      </c>
      <c r="E1460">
        <f>_xlfn.IFNA(VLOOKUP(A1460,'duo-out'!A$2:Q$5000,5,FALSE),B1460)</f>
        <v>251</v>
      </c>
      <c r="F1460">
        <v>40716.010972675002</v>
      </c>
      <c r="G1460" s="2" t="s">
        <v>25</v>
      </c>
      <c r="H1460">
        <v>0</v>
      </c>
      <c r="I1460">
        <v>2</v>
      </c>
      <c r="J1460">
        <v>0.5</v>
      </c>
      <c r="K1460">
        <v>2.5</v>
      </c>
      <c r="L1460" s="7">
        <v>182.05642030260799</v>
      </c>
    </row>
    <row r="1461" spans="1:12">
      <c r="A1461" t="str">
        <f>C1461&amp;"-"&amp;D1461&amp;"-"&amp;G1461&amp;"-"&amp;H1461&amp;"-"&amp;K1461</f>
        <v>36.5-f-X-1-0.5</v>
      </c>
      <c r="B1461">
        <v>2</v>
      </c>
      <c r="C1461">
        <v>36.5</v>
      </c>
      <c r="D1461" s="2" t="s">
        <v>2</v>
      </c>
      <c r="E1461">
        <f>_xlfn.IFNA(VLOOKUP(A1461,'duo-out'!A$2:Q$5000,5,FALSE),B1461)</f>
        <v>2</v>
      </c>
      <c r="F1461">
        <v>18578.043872675</v>
      </c>
      <c r="G1461" s="2" t="s">
        <v>20</v>
      </c>
      <c r="H1461">
        <v>1</v>
      </c>
      <c r="I1461">
        <v>1</v>
      </c>
      <c r="J1461">
        <v>0.5</v>
      </c>
      <c r="K1461">
        <v>0.5</v>
      </c>
      <c r="L1461" s="7">
        <v>1.8388084971065388</v>
      </c>
    </row>
    <row r="1462" spans="1:12">
      <c r="A1462" t="str">
        <f>C1462&amp;"-"&amp;D1462&amp;"-"&amp;G1462&amp;"-"&amp;H1462&amp;"-"&amp;K1462</f>
        <v>36.5-f-X-2-0.5</v>
      </c>
      <c r="B1462">
        <v>3</v>
      </c>
      <c r="C1462">
        <v>36.5</v>
      </c>
      <c r="D1462" s="2" t="s">
        <v>2</v>
      </c>
      <c r="E1462">
        <f>_xlfn.IFNA(VLOOKUP(A1462,'duo-out'!A$2:Q$5000,5,FALSE),B1462)</f>
        <v>3</v>
      </c>
      <c r="F1462">
        <v>20512.372072675</v>
      </c>
      <c r="G1462" s="2" t="s">
        <v>20</v>
      </c>
      <c r="H1462">
        <v>2</v>
      </c>
      <c r="I1462">
        <v>1</v>
      </c>
      <c r="J1462">
        <v>0.5</v>
      </c>
      <c r="K1462">
        <v>0.5</v>
      </c>
      <c r="L1462" s="7">
        <v>1.6615510422402757</v>
      </c>
    </row>
    <row r="1463" spans="1:12">
      <c r="A1463" t="str">
        <f>C1463&amp;"-"&amp;D1463&amp;"-"&amp;G1463&amp;"-"&amp;H1463&amp;"-"&amp;K1463</f>
        <v>36.5-f-X-2-1.5</v>
      </c>
      <c r="B1463">
        <v>3</v>
      </c>
      <c r="C1463">
        <v>36.5</v>
      </c>
      <c r="D1463" s="2" t="s">
        <v>2</v>
      </c>
      <c r="E1463">
        <f>_xlfn.IFNA(VLOOKUP(A1463,'duo-out'!A$2:Q$5000,5,FALSE),B1463)</f>
        <v>3</v>
      </c>
      <c r="F1463">
        <v>21263.060472675003</v>
      </c>
      <c r="G1463" s="2" t="s">
        <v>20</v>
      </c>
      <c r="H1463">
        <v>2</v>
      </c>
      <c r="I1463">
        <v>1</v>
      </c>
      <c r="J1463">
        <v>0.5</v>
      </c>
      <c r="K1463">
        <v>1.5</v>
      </c>
      <c r="L1463" s="7">
        <v>1.6615510422402757</v>
      </c>
    </row>
    <row r="1464" spans="1:12">
      <c r="A1464" t="str">
        <f>C1464&amp;"-"&amp;D1464&amp;"-"&amp;G1464&amp;"-"&amp;H1464&amp;"-"&amp;K1464</f>
        <v>37.5-e-X-1-0.5</v>
      </c>
      <c r="B1464">
        <v>2</v>
      </c>
      <c r="C1464">
        <v>37.5</v>
      </c>
      <c r="D1464" s="2" t="s">
        <v>1</v>
      </c>
      <c r="E1464">
        <f>_xlfn.IFNA(VLOOKUP(A1464,'duo-out'!A$2:Q$5000,5,FALSE),B1464)</f>
        <v>2</v>
      </c>
      <c r="F1464">
        <v>19363.931872674999</v>
      </c>
      <c r="G1464" s="2" t="s">
        <v>20</v>
      </c>
      <c r="H1464">
        <v>1</v>
      </c>
      <c r="I1464">
        <v>1</v>
      </c>
      <c r="J1464">
        <v>0.5</v>
      </c>
      <c r="K1464">
        <v>0.5</v>
      </c>
      <c r="L1464" s="7">
        <v>1.8388084971065388</v>
      </c>
    </row>
  </sheetData>
  <sortState xmlns:xlrd2="http://schemas.microsoft.com/office/spreadsheetml/2017/richdata2" ref="A2:L1485">
    <sortCondition ref="C2:C1485"/>
    <sortCondition ref="D2:D1485"/>
    <sortCondition ref="F2:F148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7EB0-A5AD-4F06-8ED9-C58AF599DC7A}">
  <dimension ref="A1:X306"/>
  <sheetViews>
    <sheetView topLeftCell="A145" workbookViewId="0">
      <selection activeCell="E7" sqref="E7"/>
    </sheetView>
  </sheetViews>
  <sheetFormatPr defaultRowHeight="14.4"/>
  <sheetData>
    <row r="1" spans="1:24">
      <c r="A1" t="s">
        <v>51</v>
      </c>
      <c r="B1" t="s">
        <v>6425</v>
      </c>
      <c r="C1" t="s">
        <v>10</v>
      </c>
      <c r="H1" t="s">
        <v>6422</v>
      </c>
      <c r="I1" t="s">
        <v>6423</v>
      </c>
    </row>
    <row r="2" spans="1:24">
      <c r="A2" t="str">
        <f>F2&amp;"-"&amp;C2&amp;"-"&amp;M2&amp;"-"&amp;N2&amp;"-"&amp;ABS(Q2)</f>
        <v>0.5-e-X-0-0.5</v>
      </c>
      <c r="B2">
        <f>IF(G2="+",1,-1)</f>
        <v>1</v>
      </c>
      <c r="C2" t="str">
        <f>IF((-1)^(F2-0.5)=B2,"e","f")</f>
        <v>e</v>
      </c>
      <c r="D2">
        <v>1</v>
      </c>
      <c r="E2">
        <v>1</v>
      </c>
      <c r="F2">
        <v>0.5</v>
      </c>
      <c r="G2" t="s">
        <v>6417</v>
      </c>
      <c r="H2">
        <v>0</v>
      </c>
      <c r="I2">
        <v>0</v>
      </c>
      <c r="J2">
        <v>0</v>
      </c>
      <c r="K2" s="6">
        <v>0.32</v>
      </c>
      <c r="L2" t="s">
        <v>6418</v>
      </c>
      <c r="M2" t="s">
        <v>20</v>
      </c>
      <c r="N2">
        <v>0</v>
      </c>
      <c r="O2">
        <v>1</v>
      </c>
      <c r="P2">
        <v>-0.5</v>
      </c>
      <c r="Q2">
        <v>0.5</v>
      </c>
      <c r="R2" t="s">
        <v>6419</v>
      </c>
      <c r="S2" t="s">
        <v>20</v>
      </c>
      <c r="T2">
        <v>0</v>
      </c>
      <c r="U2">
        <v>1</v>
      </c>
      <c r="V2">
        <v>0.5</v>
      </c>
      <c r="W2">
        <v>0.5</v>
      </c>
      <c r="X2" t="s">
        <v>6420</v>
      </c>
    </row>
    <row r="3" spans="1:24">
      <c r="A3" t="str">
        <f t="shared" ref="A3:A66" si="0">F3&amp;"-"&amp;C3&amp;"-"&amp;M3&amp;"-"&amp;N3&amp;"-"&amp;ABS(Q3)</f>
        <v>0.5-e-X-1-0.5</v>
      </c>
      <c r="B3">
        <f t="shared" ref="B3:B66" si="1">IF(G3="+",1,-1)</f>
        <v>1</v>
      </c>
      <c r="C3" t="str">
        <f t="shared" ref="C3:C66" si="2">IF((-1)^(F3-0.5)=B3,"e","f")</f>
        <v>e</v>
      </c>
      <c r="D3">
        <v>2</v>
      </c>
      <c r="E3">
        <v>2</v>
      </c>
      <c r="F3">
        <v>0.5</v>
      </c>
      <c r="G3" t="s">
        <v>6417</v>
      </c>
      <c r="H3">
        <v>2731.8128999999999</v>
      </c>
      <c r="I3">
        <v>2731.8274999999999</v>
      </c>
      <c r="J3">
        <v>-1.46E-2</v>
      </c>
      <c r="K3" s="6">
        <v>1.5999999999999999E-6</v>
      </c>
      <c r="L3" t="s">
        <v>6418</v>
      </c>
      <c r="M3" t="s">
        <v>20</v>
      </c>
      <c r="N3">
        <v>1</v>
      </c>
      <c r="O3">
        <v>1</v>
      </c>
      <c r="P3">
        <v>-0.5</v>
      </c>
      <c r="Q3">
        <v>0.5</v>
      </c>
      <c r="R3" t="s">
        <v>6419</v>
      </c>
      <c r="S3" t="s">
        <v>20</v>
      </c>
      <c r="T3">
        <v>1</v>
      </c>
      <c r="U3">
        <v>1</v>
      </c>
      <c r="V3">
        <v>0.5</v>
      </c>
      <c r="W3">
        <v>0.5</v>
      </c>
      <c r="X3" t="s">
        <v>6420</v>
      </c>
    </row>
    <row r="4" spans="1:24">
      <c r="A4" t="str">
        <f t="shared" si="0"/>
        <v>0.5-e-X-2-0.5</v>
      </c>
      <c r="B4">
        <f t="shared" si="1"/>
        <v>1</v>
      </c>
      <c r="C4" t="str">
        <f t="shared" si="2"/>
        <v>e</v>
      </c>
      <c r="D4">
        <v>3</v>
      </c>
      <c r="E4">
        <v>4</v>
      </c>
      <c r="F4">
        <v>0.5</v>
      </c>
      <c r="G4" t="s">
        <v>6417</v>
      </c>
      <c r="H4">
        <v>5337.5964000000004</v>
      </c>
      <c r="I4">
        <v>5336.8500999999997</v>
      </c>
      <c r="J4">
        <v>0.74629999999999996</v>
      </c>
      <c r="K4" s="6">
        <v>9.9999999999999995E-7</v>
      </c>
      <c r="L4" t="s">
        <v>6418</v>
      </c>
      <c r="M4" t="s">
        <v>20</v>
      </c>
      <c r="N4">
        <v>2</v>
      </c>
      <c r="O4">
        <v>1</v>
      </c>
      <c r="P4">
        <v>-0.5</v>
      </c>
      <c r="Q4">
        <v>0.5</v>
      </c>
      <c r="R4" t="s">
        <v>6419</v>
      </c>
      <c r="S4" t="s">
        <v>20</v>
      </c>
      <c r="T4">
        <v>2</v>
      </c>
      <c r="U4">
        <v>1</v>
      </c>
      <c r="V4">
        <v>0.5</v>
      </c>
      <c r="W4">
        <v>0.5</v>
      </c>
      <c r="X4" t="s">
        <v>6420</v>
      </c>
    </row>
    <row r="5" spans="1:24">
      <c r="A5" t="str">
        <f t="shared" si="0"/>
        <v>0.5-e-X-4-0.5</v>
      </c>
      <c r="B5">
        <f t="shared" si="1"/>
        <v>1</v>
      </c>
      <c r="C5" t="str">
        <f t="shared" si="2"/>
        <v>e</v>
      </c>
      <c r="D5">
        <v>4</v>
      </c>
      <c r="E5">
        <v>8</v>
      </c>
      <c r="F5">
        <v>0.5</v>
      </c>
      <c r="G5" t="s">
        <v>6417</v>
      </c>
      <c r="H5">
        <v>10176.4301</v>
      </c>
      <c r="I5">
        <v>10175.8321</v>
      </c>
      <c r="J5">
        <v>0.59799999999999998</v>
      </c>
      <c r="K5" s="6">
        <v>9.0999999999999997E-7</v>
      </c>
      <c r="L5" t="s">
        <v>6418</v>
      </c>
      <c r="M5" t="s">
        <v>20</v>
      </c>
      <c r="N5">
        <v>4</v>
      </c>
      <c r="O5">
        <v>1</v>
      </c>
      <c r="P5">
        <v>-0.5</v>
      </c>
      <c r="Q5">
        <v>0.5</v>
      </c>
      <c r="R5" t="s">
        <v>6419</v>
      </c>
      <c r="S5" t="s">
        <v>20</v>
      </c>
      <c r="T5">
        <v>4</v>
      </c>
      <c r="U5">
        <v>1</v>
      </c>
      <c r="V5">
        <v>0.5</v>
      </c>
      <c r="W5">
        <v>0.5</v>
      </c>
      <c r="X5" t="s">
        <v>6420</v>
      </c>
    </row>
    <row r="6" spans="1:24">
      <c r="A6" t="str">
        <f t="shared" si="0"/>
        <v>0.5-e-B-0-0.5</v>
      </c>
      <c r="B6">
        <f t="shared" si="1"/>
        <v>1</v>
      </c>
      <c r="C6" t="str">
        <f t="shared" si="2"/>
        <v>e</v>
      </c>
      <c r="D6">
        <v>5</v>
      </c>
      <c r="E6">
        <v>31</v>
      </c>
      <c r="F6">
        <v>0.5</v>
      </c>
      <c r="G6" t="s">
        <v>6417</v>
      </c>
      <c r="H6">
        <v>25723.521799999999</v>
      </c>
      <c r="I6">
        <v>25723.4656</v>
      </c>
      <c r="J6">
        <v>5.62E-2</v>
      </c>
      <c r="K6" s="6">
        <v>8.6000000000000003E-5</v>
      </c>
      <c r="L6" t="s">
        <v>6418</v>
      </c>
      <c r="M6" t="s">
        <v>21</v>
      </c>
      <c r="N6">
        <v>0</v>
      </c>
      <c r="O6">
        <v>0</v>
      </c>
      <c r="P6">
        <v>0.5</v>
      </c>
      <c r="Q6">
        <v>0.5</v>
      </c>
      <c r="R6" t="s">
        <v>6419</v>
      </c>
      <c r="S6" t="s">
        <v>21</v>
      </c>
      <c r="T6">
        <v>0</v>
      </c>
      <c r="U6">
        <v>0</v>
      </c>
      <c r="V6">
        <v>0.5</v>
      </c>
      <c r="W6">
        <v>0.5</v>
      </c>
      <c r="X6" t="s">
        <v>6420</v>
      </c>
    </row>
    <row r="7" spans="1:24">
      <c r="A7" t="str">
        <f t="shared" si="0"/>
        <v>0.5-e-B-1-0.5</v>
      </c>
      <c r="B7">
        <f t="shared" si="1"/>
        <v>1</v>
      </c>
      <c r="C7" t="str">
        <f t="shared" si="2"/>
        <v>e</v>
      </c>
      <c r="D7">
        <v>6</v>
      </c>
      <c r="E7">
        <v>36</v>
      </c>
      <c r="F7">
        <v>0.5</v>
      </c>
      <c r="G7" t="s">
        <v>6417</v>
      </c>
      <c r="H7">
        <v>27515.513800000001</v>
      </c>
      <c r="I7">
        <v>27515.4316</v>
      </c>
      <c r="J7">
        <v>8.2199999999999995E-2</v>
      </c>
      <c r="K7" s="6">
        <v>6.9999999999999997E-7</v>
      </c>
      <c r="L7" t="s">
        <v>6418</v>
      </c>
      <c r="M7" t="s">
        <v>21</v>
      </c>
      <c r="N7">
        <v>1</v>
      </c>
      <c r="O7">
        <v>0</v>
      </c>
      <c r="P7">
        <v>0.5</v>
      </c>
      <c r="Q7">
        <v>0.5</v>
      </c>
      <c r="R7" t="s">
        <v>6419</v>
      </c>
      <c r="S7" t="s">
        <v>21</v>
      </c>
      <c r="T7">
        <v>1</v>
      </c>
      <c r="U7">
        <v>0</v>
      </c>
      <c r="V7">
        <v>0.5</v>
      </c>
      <c r="W7">
        <v>0.5</v>
      </c>
      <c r="X7" t="s">
        <v>6420</v>
      </c>
    </row>
    <row r="8" spans="1:24">
      <c r="A8" t="str">
        <f t="shared" si="0"/>
        <v>0.5-e-C-0-0.5</v>
      </c>
      <c r="B8">
        <f t="shared" si="1"/>
        <v>1</v>
      </c>
      <c r="C8" t="str">
        <f t="shared" si="2"/>
        <v>e</v>
      </c>
      <c r="D8">
        <v>7</v>
      </c>
      <c r="E8">
        <v>59</v>
      </c>
      <c r="F8">
        <v>0.5</v>
      </c>
      <c r="G8" t="s">
        <v>6417</v>
      </c>
      <c r="H8">
        <v>31777.317800000001</v>
      </c>
      <c r="I8">
        <v>31777.344000000001</v>
      </c>
      <c r="J8">
        <v>-2.63E-2</v>
      </c>
      <c r="K8" s="6">
        <v>6.4999999999999994E-5</v>
      </c>
      <c r="L8" t="s">
        <v>6418</v>
      </c>
      <c r="M8" t="s">
        <v>22</v>
      </c>
      <c r="N8">
        <v>0</v>
      </c>
      <c r="O8">
        <v>0</v>
      </c>
      <c r="P8">
        <v>0.5</v>
      </c>
      <c r="Q8">
        <v>0.5</v>
      </c>
      <c r="R8" t="s">
        <v>6419</v>
      </c>
      <c r="S8" t="s">
        <v>22</v>
      </c>
      <c r="T8">
        <v>0</v>
      </c>
      <c r="U8">
        <v>0</v>
      </c>
      <c r="V8">
        <v>0.5</v>
      </c>
      <c r="W8">
        <v>0.5</v>
      </c>
      <c r="X8" t="s">
        <v>6420</v>
      </c>
    </row>
    <row r="9" spans="1:24">
      <c r="A9" t="str">
        <f t="shared" si="0"/>
        <v>0.5-e-C-1-0.5</v>
      </c>
      <c r="B9">
        <f t="shared" si="1"/>
        <v>1</v>
      </c>
      <c r="C9" t="str">
        <f t="shared" si="2"/>
        <v>e</v>
      </c>
      <c r="D9">
        <v>8</v>
      </c>
      <c r="E9">
        <v>69</v>
      </c>
      <c r="F9">
        <v>0.5</v>
      </c>
      <c r="G9" t="s">
        <v>6417</v>
      </c>
      <c r="H9">
        <v>34388.940499999997</v>
      </c>
      <c r="I9">
        <v>34390.4709</v>
      </c>
      <c r="J9">
        <v>-1.5303</v>
      </c>
      <c r="K9" s="6">
        <v>7.1999999999999999E-7</v>
      </c>
      <c r="L9" t="s">
        <v>6418</v>
      </c>
      <c r="M9" t="s">
        <v>22</v>
      </c>
      <c r="N9">
        <v>1</v>
      </c>
      <c r="O9">
        <v>0</v>
      </c>
      <c r="P9">
        <v>0.5</v>
      </c>
      <c r="Q9">
        <v>0.5</v>
      </c>
      <c r="R9" t="s">
        <v>6419</v>
      </c>
      <c r="S9" t="s">
        <v>22</v>
      </c>
      <c r="T9">
        <v>1</v>
      </c>
      <c r="U9">
        <v>0</v>
      </c>
      <c r="V9">
        <v>0.5</v>
      </c>
      <c r="W9">
        <v>0.5</v>
      </c>
      <c r="X9" t="s">
        <v>6420</v>
      </c>
    </row>
    <row r="10" spans="1:24">
      <c r="A10" t="str">
        <f t="shared" si="0"/>
        <v>0.5-e-C-2-0.5</v>
      </c>
      <c r="B10">
        <f t="shared" si="1"/>
        <v>1</v>
      </c>
      <c r="C10" t="str">
        <f t="shared" si="2"/>
        <v>e</v>
      </c>
      <c r="D10">
        <v>9</v>
      </c>
      <c r="E10">
        <v>78</v>
      </c>
      <c r="F10">
        <v>0.5</v>
      </c>
      <c r="G10" t="s">
        <v>6417</v>
      </c>
      <c r="H10">
        <v>36758.675199999998</v>
      </c>
      <c r="I10">
        <v>36759.558400000002</v>
      </c>
      <c r="J10">
        <v>-0.88319999999999999</v>
      </c>
      <c r="K10" s="6">
        <v>5.4000000000000002E-7</v>
      </c>
      <c r="L10" t="s">
        <v>6418</v>
      </c>
      <c r="M10" t="s">
        <v>22</v>
      </c>
      <c r="N10">
        <v>2</v>
      </c>
      <c r="O10">
        <v>0</v>
      </c>
      <c r="P10">
        <v>0.5</v>
      </c>
      <c r="Q10">
        <v>0.5</v>
      </c>
      <c r="R10" t="s">
        <v>6419</v>
      </c>
      <c r="S10" t="s">
        <v>22</v>
      </c>
      <c r="T10">
        <v>2</v>
      </c>
      <c r="U10">
        <v>0</v>
      </c>
      <c r="V10">
        <v>0.5</v>
      </c>
      <c r="W10">
        <v>0.5</v>
      </c>
      <c r="X10" t="s">
        <v>6420</v>
      </c>
    </row>
    <row r="11" spans="1:24">
      <c r="A11" t="str">
        <f t="shared" si="0"/>
        <v>0.5-f-X-0-0.5</v>
      </c>
      <c r="B11">
        <f t="shared" si="1"/>
        <v>-1</v>
      </c>
      <c r="C11" t="str">
        <f t="shared" si="2"/>
        <v>f</v>
      </c>
      <c r="D11">
        <v>10</v>
      </c>
      <c r="E11">
        <v>1</v>
      </c>
      <c r="F11">
        <v>0.5</v>
      </c>
      <c r="G11" t="s">
        <v>6421</v>
      </c>
      <c r="H11">
        <v>0.1106</v>
      </c>
      <c r="I11">
        <v>0.11</v>
      </c>
      <c r="J11">
        <v>5.9999999999999995E-4</v>
      </c>
      <c r="K11" s="6">
        <v>7.7999999999999999E-4</v>
      </c>
      <c r="L11" t="s">
        <v>6418</v>
      </c>
      <c r="M11" t="s">
        <v>20</v>
      </c>
      <c r="N11">
        <v>0</v>
      </c>
      <c r="O11">
        <v>-1</v>
      </c>
      <c r="P11">
        <v>0.5</v>
      </c>
      <c r="Q11">
        <v>-0.5</v>
      </c>
      <c r="R11" t="s">
        <v>6419</v>
      </c>
      <c r="S11" t="s">
        <v>20</v>
      </c>
      <c r="T11">
        <v>0</v>
      </c>
      <c r="U11">
        <v>1</v>
      </c>
      <c r="V11">
        <v>0.5</v>
      </c>
      <c r="W11">
        <v>0.5</v>
      </c>
      <c r="X11" t="s">
        <v>6420</v>
      </c>
    </row>
    <row r="12" spans="1:24">
      <c r="A12" t="str">
        <f t="shared" si="0"/>
        <v>0.5-f-X-1-0.5</v>
      </c>
      <c r="B12">
        <f t="shared" si="1"/>
        <v>-1</v>
      </c>
      <c r="C12" t="str">
        <f t="shared" si="2"/>
        <v>f</v>
      </c>
      <c r="D12">
        <v>11</v>
      </c>
      <c r="E12">
        <v>2</v>
      </c>
      <c r="F12">
        <v>0.5</v>
      </c>
      <c r="G12" t="s">
        <v>6421</v>
      </c>
      <c r="H12">
        <v>2731.9167000000002</v>
      </c>
      <c r="I12">
        <v>2731.9351999999999</v>
      </c>
      <c r="J12">
        <v>-1.8499999999999999E-2</v>
      </c>
      <c r="K12" s="6">
        <v>1.5999999999999999E-6</v>
      </c>
      <c r="L12" t="s">
        <v>6418</v>
      </c>
      <c r="M12" t="s">
        <v>20</v>
      </c>
      <c r="N12">
        <v>1</v>
      </c>
      <c r="O12">
        <v>-1</v>
      </c>
      <c r="P12">
        <v>0.5</v>
      </c>
      <c r="Q12">
        <v>-0.5</v>
      </c>
      <c r="R12" t="s">
        <v>6419</v>
      </c>
      <c r="S12" t="s">
        <v>20</v>
      </c>
      <c r="T12">
        <v>1</v>
      </c>
      <c r="U12">
        <v>1</v>
      </c>
      <c r="V12">
        <v>0.5</v>
      </c>
      <c r="W12">
        <v>0.5</v>
      </c>
      <c r="X12" t="s">
        <v>6420</v>
      </c>
    </row>
    <row r="13" spans="1:24">
      <c r="A13" t="str">
        <f t="shared" si="0"/>
        <v>0.5-f-X-2-0.5</v>
      </c>
      <c r="B13">
        <f t="shared" si="1"/>
        <v>-1</v>
      </c>
      <c r="C13" t="str">
        <f t="shared" si="2"/>
        <v>f</v>
      </c>
      <c r="D13">
        <v>12</v>
      </c>
      <c r="E13">
        <v>4</v>
      </c>
      <c r="F13">
        <v>0.5</v>
      </c>
      <c r="G13" t="s">
        <v>6421</v>
      </c>
      <c r="H13">
        <v>5337.6939000000002</v>
      </c>
      <c r="I13">
        <v>5336.9562999999998</v>
      </c>
      <c r="J13">
        <v>0.73760000000000003</v>
      </c>
      <c r="K13" s="6">
        <v>8.2999999999999999E-7</v>
      </c>
      <c r="L13" t="s">
        <v>6418</v>
      </c>
      <c r="M13" t="s">
        <v>20</v>
      </c>
      <c r="N13">
        <v>2</v>
      </c>
      <c r="O13">
        <v>-1</v>
      </c>
      <c r="P13">
        <v>0.5</v>
      </c>
      <c r="Q13">
        <v>-0.5</v>
      </c>
      <c r="R13" t="s">
        <v>6419</v>
      </c>
      <c r="S13" t="s">
        <v>20</v>
      </c>
      <c r="T13">
        <v>2</v>
      </c>
      <c r="U13">
        <v>1</v>
      </c>
      <c r="V13">
        <v>0.5</v>
      </c>
      <c r="W13">
        <v>0.5</v>
      </c>
      <c r="X13" t="s">
        <v>6420</v>
      </c>
    </row>
    <row r="14" spans="1:24">
      <c r="A14" t="str">
        <f t="shared" si="0"/>
        <v>0.5-f-X-3-0.5</v>
      </c>
      <c r="B14">
        <f t="shared" si="1"/>
        <v>-1</v>
      </c>
      <c r="C14" t="str">
        <f t="shared" si="2"/>
        <v>f</v>
      </c>
      <c r="D14">
        <v>13</v>
      </c>
      <c r="E14">
        <v>6</v>
      </c>
      <c r="F14">
        <v>0.5</v>
      </c>
      <c r="G14" t="s">
        <v>6421</v>
      </c>
      <c r="H14">
        <v>7818.8879999999999</v>
      </c>
      <c r="I14">
        <v>7818.7741999999998</v>
      </c>
      <c r="J14">
        <v>0.1138</v>
      </c>
      <c r="K14" s="6">
        <v>2.6E-7</v>
      </c>
      <c r="L14" t="s">
        <v>6418</v>
      </c>
      <c r="M14" t="s">
        <v>20</v>
      </c>
      <c r="N14">
        <v>3</v>
      </c>
      <c r="O14">
        <v>-1</v>
      </c>
      <c r="P14">
        <v>0.5</v>
      </c>
      <c r="Q14">
        <v>-0.5</v>
      </c>
      <c r="R14" t="s">
        <v>6419</v>
      </c>
      <c r="S14" t="s">
        <v>20</v>
      </c>
      <c r="T14">
        <v>3</v>
      </c>
      <c r="U14">
        <v>1</v>
      </c>
      <c r="V14">
        <v>0.5</v>
      </c>
      <c r="W14">
        <v>0.5</v>
      </c>
      <c r="X14" t="s">
        <v>6420</v>
      </c>
    </row>
    <row r="15" spans="1:24">
      <c r="A15" t="str">
        <f t="shared" si="0"/>
        <v>0.5-f-B-0-0.5</v>
      </c>
      <c r="B15">
        <f t="shared" si="1"/>
        <v>-1</v>
      </c>
      <c r="C15" t="str">
        <f t="shared" si="2"/>
        <v>f</v>
      </c>
      <c r="D15">
        <v>14</v>
      </c>
      <c r="E15">
        <v>31</v>
      </c>
      <c r="F15">
        <v>0.5</v>
      </c>
      <c r="G15" t="s">
        <v>6421</v>
      </c>
      <c r="H15">
        <v>25698.2343</v>
      </c>
      <c r="I15">
        <v>25698.213100000001</v>
      </c>
      <c r="J15">
        <v>2.12E-2</v>
      </c>
      <c r="K15" s="6">
        <v>8.6000000000000003E-5</v>
      </c>
      <c r="L15" t="s">
        <v>6418</v>
      </c>
      <c r="M15" t="s">
        <v>21</v>
      </c>
      <c r="N15">
        <v>0</v>
      </c>
      <c r="O15">
        <v>0</v>
      </c>
      <c r="P15">
        <v>-0.5</v>
      </c>
      <c r="Q15">
        <v>-0.5</v>
      </c>
      <c r="R15" t="s">
        <v>6419</v>
      </c>
      <c r="S15" t="s">
        <v>21</v>
      </c>
      <c r="T15">
        <v>0</v>
      </c>
      <c r="U15">
        <v>0</v>
      </c>
      <c r="V15">
        <v>0.5</v>
      </c>
      <c r="W15">
        <v>0.5</v>
      </c>
      <c r="X15" t="s">
        <v>6420</v>
      </c>
    </row>
    <row r="16" spans="1:24">
      <c r="A16" t="str">
        <f t="shared" si="0"/>
        <v>0.5-f-B-1-0.5</v>
      </c>
      <c r="B16">
        <f t="shared" si="1"/>
        <v>-1</v>
      </c>
      <c r="C16" t="str">
        <f t="shared" si="2"/>
        <v>f</v>
      </c>
      <c r="D16">
        <v>15</v>
      </c>
      <c r="E16">
        <v>36</v>
      </c>
      <c r="F16">
        <v>0.5</v>
      </c>
      <c r="G16" t="s">
        <v>6421</v>
      </c>
      <c r="H16">
        <v>27493.201099999998</v>
      </c>
      <c r="I16">
        <v>27493.140599999999</v>
      </c>
      <c r="J16">
        <v>6.0499999999999998E-2</v>
      </c>
      <c r="K16" s="6">
        <v>7.1999999999999999E-7</v>
      </c>
      <c r="L16" t="s">
        <v>6418</v>
      </c>
      <c r="M16" t="s">
        <v>21</v>
      </c>
      <c r="N16">
        <v>1</v>
      </c>
      <c r="O16">
        <v>0</v>
      </c>
      <c r="P16">
        <v>-0.5</v>
      </c>
      <c r="Q16">
        <v>-0.5</v>
      </c>
      <c r="R16" t="s">
        <v>6419</v>
      </c>
      <c r="S16" t="s">
        <v>21</v>
      </c>
      <c r="T16">
        <v>1</v>
      </c>
      <c r="U16">
        <v>0</v>
      </c>
      <c r="V16">
        <v>0.5</v>
      </c>
      <c r="W16">
        <v>0.5</v>
      </c>
      <c r="X16" t="s">
        <v>6420</v>
      </c>
    </row>
    <row r="17" spans="1:24">
      <c r="A17" t="str">
        <f t="shared" si="0"/>
        <v>0.5-f-C-0-0.5</v>
      </c>
      <c r="B17">
        <f t="shared" si="1"/>
        <v>-1</v>
      </c>
      <c r="C17" t="str">
        <f t="shared" si="2"/>
        <v>f</v>
      </c>
      <c r="D17">
        <v>16</v>
      </c>
      <c r="E17">
        <v>59</v>
      </c>
      <c r="F17">
        <v>0.5</v>
      </c>
      <c r="G17" t="s">
        <v>6421</v>
      </c>
      <c r="H17">
        <v>31805.811300000001</v>
      </c>
      <c r="I17">
        <v>31805.829600000001</v>
      </c>
      <c r="J17">
        <v>-1.8200000000000001E-2</v>
      </c>
      <c r="K17" s="6">
        <v>6.4999999999999994E-5</v>
      </c>
      <c r="L17" t="s">
        <v>6418</v>
      </c>
      <c r="M17" t="s">
        <v>22</v>
      </c>
      <c r="N17">
        <v>0</v>
      </c>
      <c r="O17">
        <v>0</v>
      </c>
      <c r="P17">
        <v>-0.5</v>
      </c>
      <c r="Q17">
        <v>-0.5</v>
      </c>
      <c r="R17" t="s">
        <v>6419</v>
      </c>
      <c r="S17" t="s">
        <v>22</v>
      </c>
      <c r="T17">
        <v>0</v>
      </c>
      <c r="U17">
        <v>0</v>
      </c>
      <c r="V17">
        <v>0.5</v>
      </c>
      <c r="W17">
        <v>0.5</v>
      </c>
      <c r="X17" t="s">
        <v>6420</v>
      </c>
    </row>
    <row r="18" spans="1:24">
      <c r="A18" t="str">
        <f t="shared" si="0"/>
        <v>0.5-f-C-1-0.5</v>
      </c>
      <c r="B18">
        <f t="shared" si="1"/>
        <v>-1</v>
      </c>
      <c r="C18" t="str">
        <f t="shared" si="2"/>
        <v>f</v>
      </c>
      <c r="D18">
        <v>17</v>
      </c>
      <c r="E18">
        <v>69</v>
      </c>
      <c r="F18">
        <v>0.5</v>
      </c>
      <c r="G18" t="s">
        <v>6421</v>
      </c>
      <c r="H18">
        <v>34415.865599999997</v>
      </c>
      <c r="I18">
        <v>34417.284099999997</v>
      </c>
      <c r="J18">
        <v>-1.4185000000000001</v>
      </c>
      <c r="K18" s="6">
        <v>7.1999999999999999E-7</v>
      </c>
      <c r="L18" t="s">
        <v>6418</v>
      </c>
      <c r="M18" t="s">
        <v>22</v>
      </c>
      <c r="N18">
        <v>1</v>
      </c>
      <c r="O18">
        <v>0</v>
      </c>
      <c r="P18">
        <v>-0.5</v>
      </c>
      <c r="Q18">
        <v>-0.5</v>
      </c>
      <c r="R18" t="s">
        <v>6419</v>
      </c>
      <c r="S18" t="s">
        <v>22</v>
      </c>
      <c r="T18">
        <v>1</v>
      </c>
      <c r="U18">
        <v>0</v>
      </c>
      <c r="V18">
        <v>0.5</v>
      </c>
      <c r="W18">
        <v>0.5</v>
      </c>
      <c r="X18" t="s">
        <v>6420</v>
      </c>
    </row>
    <row r="19" spans="1:24">
      <c r="A19" t="str">
        <f t="shared" si="0"/>
        <v>0.5-f-C-2-0.5</v>
      </c>
      <c r="B19">
        <f t="shared" si="1"/>
        <v>-1</v>
      </c>
      <c r="C19" t="str">
        <f t="shared" si="2"/>
        <v>f</v>
      </c>
      <c r="D19">
        <v>18</v>
      </c>
      <c r="E19">
        <v>78</v>
      </c>
      <c r="F19">
        <v>0.5</v>
      </c>
      <c r="G19" t="s">
        <v>6421</v>
      </c>
      <c r="H19">
        <v>36783.6855</v>
      </c>
      <c r="I19">
        <v>36784.636299999998</v>
      </c>
      <c r="J19">
        <v>-0.95069999999999999</v>
      </c>
      <c r="K19" s="6">
        <v>5.8999999999999996E-7</v>
      </c>
      <c r="L19" t="s">
        <v>6418</v>
      </c>
      <c r="M19" t="s">
        <v>22</v>
      </c>
      <c r="N19">
        <v>2</v>
      </c>
      <c r="O19">
        <v>0</v>
      </c>
      <c r="P19">
        <v>-0.5</v>
      </c>
      <c r="Q19">
        <v>-0.5</v>
      </c>
      <c r="R19" t="s">
        <v>6419</v>
      </c>
      <c r="S19" t="s">
        <v>22</v>
      </c>
      <c r="T19">
        <v>2</v>
      </c>
      <c r="U19">
        <v>0</v>
      </c>
      <c r="V19">
        <v>0.5</v>
      </c>
      <c r="W19">
        <v>0.5</v>
      </c>
      <c r="X19" t="s">
        <v>6420</v>
      </c>
    </row>
    <row r="20" spans="1:24">
      <c r="A20" t="str">
        <f t="shared" si="0"/>
        <v>1.5-e-X-0-0.5</v>
      </c>
      <c r="B20">
        <f t="shared" si="1"/>
        <v>-1</v>
      </c>
      <c r="C20" t="str">
        <f t="shared" si="2"/>
        <v>e</v>
      </c>
      <c r="D20">
        <v>19</v>
      </c>
      <c r="E20">
        <v>1</v>
      </c>
      <c r="F20">
        <v>1.5</v>
      </c>
      <c r="G20" t="s">
        <v>6421</v>
      </c>
      <c r="H20">
        <v>17.904900000000001</v>
      </c>
      <c r="I20">
        <v>18.2819</v>
      </c>
      <c r="J20">
        <v>-0.377</v>
      </c>
      <c r="K20" s="6">
        <v>0.12</v>
      </c>
      <c r="L20" t="s">
        <v>6418</v>
      </c>
      <c r="M20" t="s">
        <v>20</v>
      </c>
      <c r="N20">
        <v>0</v>
      </c>
      <c r="O20">
        <v>-1</v>
      </c>
      <c r="P20">
        <v>0.5</v>
      </c>
      <c r="Q20">
        <v>-0.5</v>
      </c>
      <c r="R20" t="s">
        <v>6419</v>
      </c>
      <c r="S20" t="s">
        <v>20</v>
      </c>
      <c r="T20">
        <v>0</v>
      </c>
      <c r="U20">
        <v>1</v>
      </c>
      <c r="V20">
        <v>0.5</v>
      </c>
      <c r="W20">
        <v>0.5</v>
      </c>
      <c r="X20" t="s">
        <v>6420</v>
      </c>
    </row>
    <row r="21" spans="1:24">
      <c r="A21" t="str">
        <f t="shared" si="0"/>
        <v>1.5-e-X-0-1.5</v>
      </c>
      <c r="B21">
        <f t="shared" si="1"/>
        <v>-1</v>
      </c>
      <c r="C21" t="str">
        <f t="shared" si="2"/>
        <v>e</v>
      </c>
      <c r="D21">
        <v>20</v>
      </c>
      <c r="E21">
        <v>2</v>
      </c>
      <c r="F21">
        <v>1.5</v>
      </c>
      <c r="G21" t="s">
        <v>6421</v>
      </c>
      <c r="H21">
        <v>66.939300000000003</v>
      </c>
      <c r="I21">
        <v>67.030900000000003</v>
      </c>
      <c r="J21">
        <v>-9.1499999999999998E-2</v>
      </c>
      <c r="K21" s="6">
        <v>0.11</v>
      </c>
      <c r="L21" t="s">
        <v>6418</v>
      </c>
      <c r="M21" t="s">
        <v>20</v>
      </c>
      <c r="N21">
        <v>0</v>
      </c>
      <c r="O21">
        <v>-1</v>
      </c>
      <c r="P21">
        <v>-0.5</v>
      </c>
      <c r="Q21">
        <v>-1.5</v>
      </c>
      <c r="R21" t="s">
        <v>6419</v>
      </c>
      <c r="S21" t="s">
        <v>20</v>
      </c>
      <c r="T21">
        <v>0</v>
      </c>
      <c r="U21">
        <v>1</v>
      </c>
      <c r="V21">
        <v>0.5</v>
      </c>
      <c r="W21">
        <v>1.5</v>
      </c>
      <c r="X21" t="s">
        <v>6420</v>
      </c>
    </row>
    <row r="22" spans="1:24">
      <c r="A22" t="str">
        <f t="shared" si="0"/>
        <v>1.5-e-X-1-0.5</v>
      </c>
      <c r="B22">
        <f t="shared" si="1"/>
        <v>-1</v>
      </c>
      <c r="C22" t="str">
        <f t="shared" si="2"/>
        <v>e</v>
      </c>
      <c r="D22">
        <v>21</v>
      </c>
      <c r="E22">
        <v>3</v>
      </c>
      <c r="F22">
        <v>1.5</v>
      </c>
      <c r="G22" t="s">
        <v>6421</v>
      </c>
      <c r="H22">
        <v>2749.6725000000001</v>
      </c>
      <c r="I22">
        <v>2750.0479</v>
      </c>
      <c r="J22">
        <v>-0.37530000000000002</v>
      </c>
      <c r="K22" s="6">
        <v>2.5999999999999998E-5</v>
      </c>
      <c r="L22" t="s">
        <v>6418</v>
      </c>
      <c r="M22" t="s">
        <v>20</v>
      </c>
      <c r="N22">
        <v>1</v>
      </c>
      <c r="O22">
        <v>-1</v>
      </c>
      <c r="P22">
        <v>0.5</v>
      </c>
      <c r="Q22">
        <v>-0.5</v>
      </c>
      <c r="R22" t="s">
        <v>6419</v>
      </c>
      <c r="S22" t="s">
        <v>20</v>
      </c>
      <c r="T22">
        <v>1</v>
      </c>
      <c r="U22">
        <v>1</v>
      </c>
      <c r="V22">
        <v>0.5</v>
      </c>
      <c r="W22">
        <v>0.5</v>
      </c>
      <c r="X22" t="s">
        <v>6420</v>
      </c>
    </row>
    <row r="23" spans="1:24">
      <c r="A23" t="str">
        <f t="shared" si="0"/>
        <v>1.5-e-X-1-1.5</v>
      </c>
      <c r="B23">
        <f t="shared" si="1"/>
        <v>-1</v>
      </c>
      <c r="C23" t="str">
        <f t="shared" si="2"/>
        <v>e</v>
      </c>
      <c r="D23">
        <v>22</v>
      </c>
      <c r="E23">
        <v>4</v>
      </c>
      <c r="F23">
        <v>1.5</v>
      </c>
      <c r="G23" t="s">
        <v>6421</v>
      </c>
      <c r="H23">
        <v>2796.8856999999998</v>
      </c>
      <c r="I23">
        <v>2797.0970000000002</v>
      </c>
      <c r="J23">
        <v>-0.2114</v>
      </c>
      <c r="K23" s="6">
        <v>3.8999999999999999E-5</v>
      </c>
      <c r="L23" t="s">
        <v>6418</v>
      </c>
      <c r="M23" t="s">
        <v>20</v>
      </c>
      <c r="N23">
        <v>1</v>
      </c>
      <c r="O23">
        <v>-1</v>
      </c>
      <c r="P23">
        <v>-0.5</v>
      </c>
      <c r="Q23">
        <v>-1.5</v>
      </c>
      <c r="R23" t="s">
        <v>6419</v>
      </c>
      <c r="S23" t="s">
        <v>20</v>
      </c>
      <c r="T23">
        <v>1</v>
      </c>
      <c r="U23">
        <v>1</v>
      </c>
      <c r="V23">
        <v>0.5</v>
      </c>
      <c r="W23">
        <v>1.5</v>
      </c>
      <c r="X23" t="s">
        <v>6420</v>
      </c>
    </row>
    <row r="24" spans="1:24">
      <c r="A24" t="str">
        <f t="shared" si="0"/>
        <v>1.5-e-X-2-0.5</v>
      </c>
      <c r="B24">
        <f t="shared" si="1"/>
        <v>-1</v>
      </c>
      <c r="C24" t="str">
        <f t="shared" si="2"/>
        <v>e</v>
      </c>
      <c r="D24">
        <v>23</v>
      </c>
      <c r="E24">
        <v>7</v>
      </c>
      <c r="F24">
        <v>1.5</v>
      </c>
      <c r="G24" t="s">
        <v>6421</v>
      </c>
      <c r="H24">
        <v>5355.3792999999996</v>
      </c>
      <c r="I24">
        <v>5354.9885000000004</v>
      </c>
      <c r="J24">
        <v>0.39090000000000003</v>
      </c>
      <c r="K24" s="6">
        <v>2.9000000000000002E-6</v>
      </c>
      <c r="L24" t="s">
        <v>6418</v>
      </c>
      <c r="M24" t="s">
        <v>20</v>
      </c>
      <c r="N24">
        <v>2</v>
      </c>
      <c r="O24">
        <v>-1</v>
      </c>
      <c r="P24">
        <v>0.5</v>
      </c>
      <c r="Q24">
        <v>-0.5</v>
      </c>
      <c r="R24" t="s">
        <v>6419</v>
      </c>
      <c r="S24" t="s">
        <v>20</v>
      </c>
      <c r="T24">
        <v>2</v>
      </c>
      <c r="U24">
        <v>1</v>
      </c>
      <c r="V24">
        <v>0.5</v>
      </c>
      <c r="W24">
        <v>0.5</v>
      </c>
      <c r="X24" t="s">
        <v>6420</v>
      </c>
    </row>
    <row r="25" spans="1:24">
      <c r="A25" t="str">
        <f t="shared" si="0"/>
        <v>1.5-e-X-2-1.5</v>
      </c>
      <c r="B25">
        <f t="shared" si="1"/>
        <v>-1</v>
      </c>
      <c r="C25" t="str">
        <f t="shared" si="2"/>
        <v>e</v>
      </c>
      <c r="D25">
        <v>24</v>
      </c>
      <c r="E25">
        <v>8</v>
      </c>
      <c r="F25">
        <v>1.5</v>
      </c>
      <c r="G25" t="s">
        <v>6421</v>
      </c>
      <c r="H25">
        <v>5400.8245999999999</v>
      </c>
      <c r="I25">
        <v>5400.4188000000004</v>
      </c>
      <c r="J25">
        <v>0.40570000000000001</v>
      </c>
      <c r="K25" s="6">
        <v>3.5999999999999998E-6</v>
      </c>
      <c r="L25" t="s">
        <v>6418</v>
      </c>
      <c r="M25" t="s">
        <v>20</v>
      </c>
      <c r="N25">
        <v>2</v>
      </c>
      <c r="O25">
        <v>-1</v>
      </c>
      <c r="P25">
        <v>-0.5</v>
      </c>
      <c r="Q25">
        <v>-1.5</v>
      </c>
      <c r="R25" t="s">
        <v>6419</v>
      </c>
      <c r="S25" t="s">
        <v>20</v>
      </c>
      <c r="T25">
        <v>2</v>
      </c>
      <c r="U25">
        <v>1</v>
      </c>
      <c r="V25">
        <v>0.5</v>
      </c>
      <c r="W25">
        <v>1.5</v>
      </c>
      <c r="X25" t="s">
        <v>6420</v>
      </c>
    </row>
    <row r="26" spans="1:24">
      <c r="A26" t="str">
        <f t="shared" si="0"/>
        <v>1.5-e-X-3-0.5</v>
      </c>
      <c r="B26">
        <f t="shared" si="1"/>
        <v>-1</v>
      </c>
      <c r="C26" t="str">
        <f t="shared" si="2"/>
        <v>e</v>
      </c>
      <c r="D26">
        <v>25</v>
      </c>
      <c r="E26">
        <v>11</v>
      </c>
      <c r="F26">
        <v>1.5</v>
      </c>
      <c r="G26" t="s">
        <v>6421</v>
      </c>
      <c r="H26">
        <v>7836.4663</v>
      </c>
      <c r="I26">
        <v>7836.7133999999996</v>
      </c>
      <c r="J26">
        <v>-0.247</v>
      </c>
      <c r="K26" s="6">
        <v>6.7000000000000004E-7</v>
      </c>
      <c r="L26" t="s">
        <v>6418</v>
      </c>
      <c r="M26" t="s">
        <v>20</v>
      </c>
      <c r="N26">
        <v>3</v>
      </c>
      <c r="O26">
        <v>-1</v>
      </c>
      <c r="P26">
        <v>0.5</v>
      </c>
      <c r="Q26">
        <v>-0.5</v>
      </c>
      <c r="R26" t="s">
        <v>6419</v>
      </c>
      <c r="S26" t="s">
        <v>20</v>
      </c>
      <c r="T26">
        <v>3</v>
      </c>
      <c r="U26">
        <v>1</v>
      </c>
      <c r="V26">
        <v>0.5</v>
      </c>
      <c r="W26">
        <v>0.5</v>
      </c>
      <c r="X26" t="s">
        <v>6420</v>
      </c>
    </row>
    <row r="27" spans="1:24">
      <c r="A27" t="str">
        <f t="shared" si="0"/>
        <v>1.5-e-X-3-1.5</v>
      </c>
      <c r="B27">
        <f t="shared" si="1"/>
        <v>-1</v>
      </c>
      <c r="C27" t="str">
        <f t="shared" si="2"/>
        <v>e</v>
      </c>
      <c r="D27">
        <v>26</v>
      </c>
      <c r="E27">
        <v>12</v>
      </c>
      <c r="F27">
        <v>1.5</v>
      </c>
      <c r="G27" t="s">
        <v>6421</v>
      </c>
      <c r="H27">
        <v>7880.1875</v>
      </c>
      <c r="I27">
        <v>7880.5559000000003</v>
      </c>
      <c r="J27">
        <v>-0.36840000000000001</v>
      </c>
      <c r="K27" s="6">
        <v>1.7E-6</v>
      </c>
      <c r="L27" t="s">
        <v>6418</v>
      </c>
      <c r="M27" t="s">
        <v>20</v>
      </c>
      <c r="N27">
        <v>3</v>
      </c>
      <c r="O27">
        <v>-1</v>
      </c>
      <c r="P27">
        <v>-0.5</v>
      </c>
      <c r="Q27">
        <v>-1.5</v>
      </c>
      <c r="R27" t="s">
        <v>6419</v>
      </c>
      <c r="S27" t="s">
        <v>20</v>
      </c>
      <c r="T27">
        <v>3</v>
      </c>
      <c r="U27">
        <v>1</v>
      </c>
      <c r="V27">
        <v>0.5</v>
      </c>
      <c r="W27">
        <v>1.5</v>
      </c>
      <c r="X27" t="s">
        <v>6420</v>
      </c>
    </row>
    <row r="28" spans="1:24">
      <c r="A28" t="str">
        <f t="shared" si="0"/>
        <v>1.5-e-X-4-0.5</v>
      </c>
      <c r="B28">
        <f t="shared" si="1"/>
        <v>-1</v>
      </c>
      <c r="C28" t="str">
        <f t="shared" si="2"/>
        <v>e</v>
      </c>
      <c r="D28">
        <v>27</v>
      </c>
      <c r="E28">
        <v>15</v>
      </c>
      <c r="F28">
        <v>1.5</v>
      </c>
      <c r="G28" t="s">
        <v>6421</v>
      </c>
      <c r="H28">
        <v>10194.0101</v>
      </c>
      <c r="I28">
        <v>10193.7484</v>
      </c>
      <c r="J28">
        <v>0.26169999999999999</v>
      </c>
      <c r="K28" s="6">
        <v>2.8000000000000002E-7</v>
      </c>
      <c r="L28" t="s">
        <v>6418</v>
      </c>
      <c r="M28" t="s">
        <v>20</v>
      </c>
      <c r="N28">
        <v>4</v>
      </c>
      <c r="O28">
        <v>-1</v>
      </c>
      <c r="P28">
        <v>0.5</v>
      </c>
      <c r="Q28">
        <v>-0.5</v>
      </c>
      <c r="R28" t="s">
        <v>6419</v>
      </c>
      <c r="S28" t="s">
        <v>20</v>
      </c>
      <c r="T28">
        <v>4</v>
      </c>
      <c r="U28">
        <v>1</v>
      </c>
      <c r="V28">
        <v>0.5</v>
      </c>
      <c r="W28">
        <v>0.5</v>
      </c>
      <c r="X28" t="s">
        <v>6420</v>
      </c>
    </row>
    <row r="29" spans="1:24">
      <c r="A29" t="str">
        <f t="shared" si="0"/>
        <v>1.5-e-X-4-1.5</v>
      </c>
      <c r="B29">
        <f t="shared" si="1"/>
        <v>-1</v>
      </c>
      <c r="C29" t="str">
        <f t="shared" si="2"/>
        <v>e</v>
      </c>
      <c r="D29">
        <v>28</v>
      </c>
      <c r="E29">
        <v>16</v>
      </c>
      <c r="F29">
        <v>1.5</v>
      </c>
      <c r="G29" t="s">
        <v>6421</v>
      </c>
      <c r="H29">
        <v>10236.0533</v>
      </c>
      <c r="I29">
        <v>10236.0075</v>
      </c>
      <c r="J29">
        <v>4.58E-2</v>
      </c>
      <c r="K29" s="6">
        <v>5.4000000000000002E-7</v>
      </c>
      <c r="L29" t="s">
        <v>6418</v>
      </c>
      <c r="M29" t="s">
        <v>20</v>
      </c>
      <c r="N29">
        <v>4</v>
      </c>
      <c r="O29">
        <v>-1</v>
      </c>
      <c r="P29">
        <v>-0.5</v>
      </c>
      <c r="Q29">
        <v>-1.5</v>
      </c>
      <c r="R29" t="s">
        <v>6419</v>
      </c>
      <c r="S29" t="s">
        <v>20</v>
      </c>
      <c r="T29">
        <v>4</v>
      </c>
      <c r="U29">
        <v>1</v>
      </c>
      <c r="V29">
        <v>0.5</v>
      </c>
      <c r="W29">
        <v>1.5</v>
      </c>
      <c r="X29" t="s">
        <v>6420</v>
      </c>
    </row>
    <row r="30" spans="1:24">
      <c r="A30" t="str">
        <f t="shared" si="0"/>
        <v>1.5-e-A-0-1.5</v>
      </c>
      <c r="B30">
        <f t="shared" si="1"/>
        <v>-1</v>
      </c>
      <c r="C30" t="str">
        <f t="shared" si="2"/>
        <v>e</v>
      </c>
      <c r="D30">
        <v>29</v>
      </c>
      <c r="E30">
        <v>51</v>
      </c>
      <c r="F30">
        <v>1.5</v>
      </c>
      <c r="G30" t="s">
        <v>6421</v>
      </c>
      <c r="H30">
        <v>23247.6535</v>
      </c>
      <c r="I30">
        <v>23247.3511</v>
      </c>
      <c r="J30">
        <v>0.3024</v>
      </c>
      <c r="K30" s="6">
        <v>8.6000000000000003E-5</v>
      </c>
      <c r="L30" t="s">
        <v>6418</v>
      </c>
      <c r="M30" t="s">
        <v>25</v>
      </c>
      <c r="N30">
        <v>0</v>
      </c>
      <c r="O30">
        <v>-2</v>
      </c>
      <c r="P30">
        <v>0.5</v>
      </c>
      <c r="Q30">
        <v>-1.5</v>
      </c>
      <c r="R30" t="s">
        <v>6419</v>
      </c>
      <c r="S30" t="s">
        <v>25</v>
      </c>
      <c r="T30">
        <v>0</v>
      </c>
      <c r="U30">
        <v>2</v>
      </c>
      <c r="V30">
        <v>0.5</v>
      </c>
      <c r="W30">
        <v>1.5</v>
      </c>
      <c r="X30" t="s">
        <v>6420</v>
      </c>
    </row>
    <row r="31" spans="1:24">
      <c r="A31" t="str">
        <f t="shared" si="0"/>
        <v>1.5-e-B-0-0.5</v>
      </c>
      <c r="B31">
        <f t="shared" si="1"/>
        <v>-1</v>
      </c>
      <c r="C31" t="str">
        <f t="shared" si="2"/>
        <v>e</v>
      </c>
      <c r="D31">
        <v>30</v>
      </c>
      <c r="E31">
        <v>62</v>
      </c>
      <c r="F31">
        <v>1.5</v>
      </c>
      <c r="G31" t="s">
        <v>6421</v>
      </c>
      <c r="H31">
        <v>25774.044300000001</v>
      </c>
      <c r="I31">
        <v>25773.958699999999</v>
      </c>
      <c r="J31">
        <v>8.5500000000000007E-2</v>
      </c>
      <c r="K31" s="6">
        <v>8.6000000000000003E-5</v>
      </c>
      <c r="L31" t="s">
        <v>6418</v>
      </c>
      <c r="M31" t="s">
        <v>21</v>
      </c>
      <c r="N31">
        <v>0</v>
      </c>
      <c r="O31">
        <v>0</v>
      </c>
      <c r="P31">
        <v>-0.5</v>
      </c>
      <c r="Q31">
        <v>-0.5</v>
      </c>
      <c r="R31" t="s">
        <v>6419</v>
      </c>
      <c r="S31" t="s">
        <v>21</v>
      </c>
      <c r="T31">
        <v>0</v>
      </c>
      <c r="U31">
        <v>0</v>
      </c>
      <c r="V31">
        <v>0.5</v>
      </c>
      <c r="W31">
        <v>0.5</v>
      </c>
      <c r="X31" t="s">
        <v>6420</v>
      </c>
    </row>
    <row r="32" spans="1:24">
      <c r="A32" t="str">
        <f t="shared" si="0"/>
        <v>1.5-e-A-1-1.5</v>
      </c>
      <c r="B32">
        <f t="shared" si="1"/>
        <v>-1</v>
      </c>
      <c r="C32" t="str">
        <f t="shared" si="2"/>
        <v>e</v>
      </c>
      <c r="D32">
        <v>32</v>
      </c>
      <c r="E32">
        <v>63</v>
      </c>
      <c r="F32">
        <v>1.5</v>
      </c>
      <c r="G32" t="s">
        <v>6421</v>
      </c>
      <c r="H32">
        <v>25983.834299999999</v>
      </c>
      <c r="I32">
        <v>25984.793099999999</v>
      </c>
      <c r="J32">
        <v>-0.95879999999999999</v>
      </c>
      <c r="K32" s="6">
        <v>6.4000000000000001E-7</v>
      </c>
      <c r="L32" t="s">
        <v>6418</v>
      </c>
      <c r="M32" t="s">
        <v>25</v>
      </c>
      <c r="N32">
        <v>1</v>
      </c>
      <c r="O32">
        <v>-2</v>
      </c>
      <c r="P32">
        <v>0.5</v>
      </c>
      <c r="Q32">
        <v>-1.5</v>
      </c>
      <c r="R32" t="s">
        <v>6419</v>
      </c>
      <c r="S32" t="s">
        <v>25</v>
      </c>
      <c r="T32">
        <v>1</v>
      </c>
      <c r="U32">
        <v>2</v>
      </c>
      <c r="V32">
        <v>0.5</v>
      </c>
      <c r="W32">
        <v>1.5</v>
      </c>
      <c r="X32" t="s">
        <v>6420</v>
      </c>
    </row>
    <row r="33" spans="1:24">
      <c r="A33" t="str">
        <f t="shared" si="0"/>
        <v>1.5-e-B-1-0.5</v>
      </c>
      <c r="B33">
        <f t="shared" si="1"/>
        <v>-1</v>
      </c>
      <c r="C33" t="str">
        <f t="shared" si="2"/>
        <v>e</v>
      </c>
      <c r="D33">
        <v>33</v>
      </c>
      <c r="E33">
        <v>72</v>
      </c>
      <c r="F33">
        <v>1.5</v>
      </c>
      <c r="G33" t="s">
        <v>6421</v>
      </c>
      <c r="H33">
        <v>27560.038199999999</v>
      </c>
      <c r="I33">
        <v>27559.972399999999</v>
      </c>
      <c r="J33">
        <v>6.5699999999999995E-2</v>
      </c>
      <c r="K33" s="6">
        <v>4.8999999999999997E-7</v>
      </c>
      <c r="L33" t="s">
        <v>6418</v>
      </c>
      <c r="M33" t="s">
        <v>21</v>
      </c>
      <c r="N33">
        <v>1</v>
      </c>
      <c r="O33">
        <v>0</v>
      </c>
      <c r="P33">
        <v>-0.5</v>
      </c>
      <c r="Q33">
        <v>-0.5</v>
      </c>
      <c r="R33" t="s">
        <v>6419</v>
      </c>
      <c r="S33" t="s">
        <v>21</v>
      </c>
      <c r="T33">
        <v>1</v>
      </c>
      <c r="U33">
        <v>0</v>
      </c>
      <c r="V33">
        <v>0.5</v>
      </c>
      <c r="W33">
        <v>0.5</v>
      </c>
      <c r="X33" t="s">
        <v>6420</v>
      </c>
    </row>
    <row r="34" spans="1:24">
      <c r="A34" t="str">
        <f t="shared" si="0"/>
        <v>1.5-e-A-2-1.5</v>
      </c>
      <c r="B34">
        <f t="shared" si="1"/>
        <v>-1</v>
      </c>
      <c r="C34" t="str">
        <f t="shared" si="2"/>
        <v>e</v>
      </c>
      <c r="D34">
        <v>34</v>
      </c>
      <c r="E34">
        <v>80</v>
      </c>
      <c r="F34">
        <v>1.5</v>
      </c>
      <c r="G34" t="s">
        <v>6421</v>
      </c>
      <c r="H34">
        <v>28526.359400000001</v>
      </c>
      <c r="I34">
        <v>28526.571499999998</v>
      </c>
      <c r="J34">
        <v>-0.21210000000000001</v>
      </c>
      <c r="K34" s="6">
        <v>4.2E-7</v>
      </c>
      <c r="L34" t="s">
        <v>6418</v>
      </c>
      <c r="M34" t="s">
        <v>25</v>
      </c>
      <c r="N34">
        <v>2</v>
      </c>
      <c r="O34">
        <v>-2</v>
      </c>
      <c r="P34">
        <v>0.5</v>
      </c>
      <c r="Q34">
        <v>-1.5</v>
      </c>
      <c r="R34" t="s">
        <v>6419</v>
      </c>
      <c r="S34" t="s">
        <v>25</v>
      </c>
      <c r="T34">
        <v>2</v>
      </c>
      <c r="U34">
        <v>2</v>
      </c>
      <c r="V34">
        <v>0.5</v>
      </c>
      <c r="W34">
        <v>1.5</v>
      </c>
      <c r="X34" t="s">
        <v>6420</v>
      </c>
    </row>
    <row r="35" spans="1:24">
      <c r="A35" t="str">
        <f t="shared" si="0"/>
        <v>1.5-e-C-0-0.5</v>
      </c>
      <c r="B35">
        <f t="shared" si="1"/>
        <v>-1</v>
      </c>
      <c r="C35" t="str">
        <f t="shared" si="2"/>
        <v>e</v>
      </c>
      <c r="D35">
        <v>35</v>
      </c>
      <c r="E35">
        <v>106</v>
      </c>
      <c r="F35">
        <v>1.5</v>
      </c>
      <c r="G35" t="s">
        <v>6421</v>
      </c>
      <c r="H35">
        <v>31805.9051</v>
      </c>
      <c r="I35">
        <v>31805.8586</v>
      </c>
      <c r="J35">
        <v>4.6399999999999997E-2</v>
      </c>
      <c r="K35" s="6">
        <v>6.4999999999999994E-5</v>
      </c>
      <c r="L35" t="s">
        <v>6418</v>
      </c>
      <c r="M35" t="s">
        <v>22</v>
      </c>
      <c r="N35">
        <v>0</v>
      </c>
      <c r="O35">
        <v>0</v>
      </c>
      <c r="P35">
        <v>-0.5</v>
      </c>
      <c r="Q35">
        <v>-0.5</v>
      </c>
      <c r="R35" t="s">
        <v>6419</v>
      </c>
      <c r="S35" t="s">
        <v>22</v>
      </c>
      <c r="T35">
        <v>0</v>
      </c>
      <c r="U35">
        <v>0</v>
      </c>
      <c r="V35">
        <v>0.5</v>
      </c>
      <c r="W35">
        <v>0.5</v>
      </c>
      <c r="X35" t="s">
        <v>6420</v>
      </c>
    </row>
    <row r="36" spans="1:24">
      <c r="A36" t="str">
        <f t="shared" si="0"/>
        <v>1.5-e-C-1-0.5</v>
      </c>
      <c r="B36">
        <f t="shared" si="1"/>
        <v>-1</v>
      </c>
      <c r="C36" t="str">
        <f t="shared" si="2"/>
        <v>e</v>
      </c>
      <c r="D36">
        <v>36</v>
      </c>
      <c r="E36">
        <v>119</v>
      </c>
      <c r="F36">
        <v>1.5</v>
      </c>
      <c r="G36" t="s">
        <v>6421</v>
      </c>
      <c r="H36">
        <v>34415.851499999997</v>
      </c>
      <c r="I36">
        <v>34417.311000000002</v>
      </c>
      <c r="J36">
        <v>-1.4595</v>
      </c>
      <c r="K36" s="6">
        <v>5.5000000000000003E-7</v>
      </c>
      <c r="L36" t="s">
        <v>6418</v>
      </c>
      <c r="M36" t="s">
        <v>22</v>
      </c>
      <c r="N36">
        <v>1</v>
      </c>
      <c r="O36">
        <v>0</v>
      </c>
      <c r="P36">
        <v>-0.5</v>
      </c>
      <c r="Q36">
        <v>-0.5</v>
      </c>
      <c r="R36" t="s">
        <v>6419</v>
      </c>
      <c r="S36" t="s">
        <v>22</v>
      </c>
      <c r="T36">
        <v>1</v>
      </c>
      <c r="U36">
        <v>0</v>
      </c>
      <c r="V36">
        <v>0.5</v>
      </c>
      <c r="W36">
        <v>0.5</v>
      </c>
      <c r="X36" t="s">
        <v>6420</v>
      </c>
    </row>
    <row r="37" spans="1:24">
      <c r="A37" t="str">
        <f t="shared" si="0"/>
        <v>1.5-e-C-2-0.5</v>
      </c>
      <c r="B37">
        <f t="shared" si="1"/>
        <v>-1</v>
      </c>
      <c r="C37" t="str">
        <f t="shared" si="2"/>
        <v>e</v>
      </c>
      <c r="D37">
        <v>37</v>
      </c>
      <c r="E37">
        <v>132</v>
      </c>
      <c r="F37">
        <v>1.5</v>
      </c>
      <c r="G37" t="s">
        <v>6421</v>
      </c>
      <c r="H37">
        <v>36783.802300000003</v>
      </c>
      <c r="I37">
        <v>36784.660799999998</v>
      </c>
      <c r="J37">
        <v>-0.85840000000000005</v>
      </c>
      <c r="K37" s="6">
        <v>6.5000000000000002E-7</v>
      </c>
      <c r="L37" t="s">
        <v>6418</v>
      </c>
      <c r="M37" t="s">
        <v>22</v>
      </c>
      <c r="N37">
        <v>2</v>
      </c>
      <c r="O37">
        <v>0</v>
      </c>
      <c r="P37">
        <v>-0.5</v>
      </c>
      <c r="Q37">
        <v>-0.5</v>
      </c>
      <c r="R37" t="s">
        <v>6419</v>
      </c>
      <c r="S37" t="s">
        <v>22</v>
      </c>
      <c r="T37">
        <v>2</v>
      </c>
      <c r="U37">
        <v>0</v>
      </c>
      <c r="V37">
        <v>0.5</v>
      </c>
      <c r="W37">
        <v>0.5</v>
      </c>
      <c r="X37" t="s">
        <v>6420</v>
      </c>
    </row>
    <row r="38" spans="1:24">
      <c r="A38" t="str">
        <f t="shared" si="0"/>
        <v>1.5-f-X-0-0.5</v>
      </c>
      <c r="B38">
        <f t="shared" si="1"/>
        <v>1</v>
      </c>
      <c r="C38" t="str">
        <f t="shared" si="2"/>
        <v>f</v>
      </c>
      <c r="D38">
        <v>38</v>
      </c>
      <c r="E38">
        <v>1</v>
      </c>
      <c r="F38">
        <v>1.5</v>
      </c>
      <c r="G38" t="s">
        <v>6417</v>
      </c>
      <c r="H38">
        <v>17.8811</v>
      </c>
      <c r="I38">
        <v>18.182600000000001</v>
      </c>
      <c r="J38">
        <v>-0.30149999999999999</v>
      </c>
      <c r="K38" s="6">
        <v>0.14000000000000001</v>
      </c>
      <c r="L38" t="s">
        <v>6418</v>
      </c>
      <c r="M38" t="s">
        <v>20</v>
      </c>
      <c r="N38">
        <v>0</v>
      </c>
      <c r="O38">
        <v>1</v>
      </c>
      <c r="P38">
        <v>-0.5</v>
      </c>
      <c r="Q38">
        <v>0.5</v>
      </c>
      <c r="R38" t="s">
        <v>6419</v>
      </c>
      <c r="S38" t="s">
        <v>20</v>
      </c>
      <c r="T38">
        <v>0</v>
      </c>
      <c r="U38">
        <v>1</v>
      </c>
      <c r="V38">
        <v>0.5</v>
      </c>
      <c r="W38">
        <v>0.5</v>
      </c>
      <c r="X38" t="s">
        <v>6420</v>
      </c>
    </row>
    <row r="39" spans="1:24">
      <c r="A39" t="str">
        <f t="shared" si="0"/>
        <v>1.5-f-X-0-1.5</v>
      </c>
      <c r="B39">
        <f t="shared" si="1"/>
        <v>1</v>
      </c>
      <c r="C39" t="str">
        <f t="shared" si="2"/>
        <v>f</v>
      </c>
      <c r="D39">
        <v>39</v>
      </c>
      <c r="E39">
        <v>2</v>
      </c>
      <c r="F39">
        <v>1.5</v>
      </c>
      <c r="G39" t="s">
        <v>6417</v>
      </c>
      <c r="H39">
        <v>67.184100000000001</v>
      </c>
      <c r="I39">
        <v>67.349500000000006</v>
      </c>
      <c r="J39">
        <v>-0.16539999999999999</v>
      </c>
      <c r="K39" s="6">
        <v>0.11</v>
      </c>
      <c r="L39" t="s">
        <v>6418</v>
      </c>
      <c r="M39" t="s">
        <v>20</v>
      </c>
      <c r="N39">
        <v>0</v>
      </c>
      <c r="O39">
        <v>1</v>
      </c>
      <c r="P39">
        <v>0.5</v>
      </c>
      <c r="Q39">
        <v>1.5</v>
      </c>
      <c r="R39" t="s">
        <v>6419</v>
      </c>
      <c r="S39" t="s">
        <v>20</v>
      </c>
      <c r="T39">
        <v>0</v>
      </c>
      <c r="U39">
        <v>1</v>
      </c>
      <c r="V39">
        <v>0.5</v>
      </c>
      <c r="W39">
        <v>1.5</v>
      </c>
      <c r="X39" t="s">
        <v>6420</v>
      </c>
    </row>
    <row r="40" spans="1:24">
      <c r="A40" t="str">
        <f t="shared" si="0"/>
        <v>1.5-f-X-1-0.5</v>
      </c>
      <c r="B40">
        <f t="shared" si="1"/>
        <v>1</v>
      </c>
      <c r="C40" t="str">
        <f t="shared" si="2"/>
        <v>f</v>
      </c>
      <c r="D40">
        <v>40</v>
      </c>
      <c r="E40">
        <v>3</v>
      </c>
      <c r="F40">
        <v>1.5</v>
      </c>
      <c r="G40" t="s">
        <v>6417</v>
      </c>
      <c r="H40">
        <v>2749.6525999999999</v>
      </c>
      <c r="I40">
        <v>2749.9531000000002</v>
      </c>
      <c r="J40">
        <v>-0.30049999999999999</v>
      </c>
      <c r="K40" s="6">
        <v>2.5999999999999998E-5</v>
      </c>
      <c r="L40" t="s">
        <v>6418</v>
      </c>
      <c r="M40" t="s">
        <v>20</v>
      </c>
      <c r="N40">
        <v>1</v>
      </c>
      <c r="O40">
        <v>1</v>
      </c>
      <c r="P40">
        <v>-0.5</v>
      </c>
      <c r="Q40">
        <v>0.5</v>
      </c>
      <c r="R40" t="s">
        <v>6419</v>
      </c>
      <c r="S40" t="s">
        <v>20</v>
      </c>
      <c r="T40">
        <v>1</v>
      </c>
      <c r="U40">
        <v>1</v>
      </c>
      <c r="V40">
        <v>0.5</v>
      </c>
      <c r="W40">
        <v>0.5</v>
      </c>
      <c r="X40" t="s">
        <v>6420</v>
      </c>
    </row>
    <row r="41" spans="1:24">
      <c r="A41" t="str">
        <f t="shared" si="0"/>
        <v>1.5-f-X-1-1.5</v>
      </c>
      <c r="B41">
        <f t="shared" si="1"/>
        <v>1</v>
      </c>
      <c r="C41" t="str">
        <f t="shared" si="2"/>
        <v>f</v>
      </c>
      <c r="D41">
        <v>41</v>
      </c>
      <c r="E41">
        <v>4</v>
      </c>
      <c r="F41">
        <v>1.5</v>
      </c>
      <c r="G41" t="s">
        <v>6417</v>
      </c>
      <c r="H41">
        <v>2797.1185999999998</v>
      </c>
      <c r="I41">
        <v>2797.4063000000001</v>
      </c>
      <c r="J41">
        <v>-0.28770000000000001</v>
      </c>
      <c r="K41" s="6">
        <v>3.8999999999999999E-5</v>
      </c>
      <c r="L41" t="s">
        <v>6418</v>
      </c>
      <c r="M41" t="s">
        <v>20</v>
      </c>
      <c r="N41">
        <v>1</v>
      </c>
      <c r="O41">
        <v>1</v>
      </c>
      <c r="P41">
        <v>0.5</v>
      </c>
      <c r="Q41">
        <v>1.5</v>
      </c>
      <c r="R41" t="s">
        <v>6419</v>
      </c>
      <c r="S41" t="s">
        <v>20</v>
      </c>
      <c r="T41">
        <v>1</v>
      </c>
      <c r="U41">
        <v>1</v>
      </c>
      <c r="V41">
        <v>0.5</v>
      </c>
      <c r="W41">
        <v>1.5</v>
      </c>
      <c r="X41" t="s">
        <v>6420</v>
      </c>
    </row>
    <row r="42" spans="1:24">
      <c r="A42" t="str">
        <f t="shared" si="0"/>
        <v>1.5-f-X-2-0.5</v>
      </c>
      <c r="B42">
        <f t="shared" si="1"/>
        <v>1</v>
      </c>
      <c r="C42" t="str">
        <f t="shared" si="2"/>
        <v>f</v>
      </c>
      <c r="D42">
        <v>42</v>
      </c>
      <c r="E42">
        <v>7</v>
      </c>
      <c r="F42">
        <v>1.5</v>
      </c>
      <c r="G42" t="s">
        <v>6417</v>
      </c>
      <c r="H42">
        <v>5355.3671000000004</v>
      </c>
      <c r="I42">
        <v>5354.8990000000003</v>
      </c>
      <c r="J42">
        <v>0.46800000000000003</v>
      </c>
      <c r="K42" s="6">
        <v>2.7E-6</v>
      </c>
      <c r="L42" t="s">
        <v>6418</v>
      </c>
      <c r="M42" t="s">
        <v>20</v>
      </c>
      <c r="N42">
        <v>2</v>
      </c>
      <c r="O42">
        <v>1</v>
      </c>
      <c r="P42">
        <v>-0.5</v>
      </c>
      <c r="Q42">
        <v>0.5</v>
      </c>
      <c r="R42" t="s">
        <v>6419</v>
      </c>
      <c r="S42" t="s">
        <v>20</v>
      </c>
      <c r="T42">
        <v>2</v>
      </c>
      <c r="U42">
        <v>1</v>
      </c>
      <c r="V42">
        <v>0.5</v>
      </c>
      <c r="W42">
        <v>0.5</v>
      </c>
      <c r="X42" t="s">
        <v>6420</v>
      </c>
    </row>
    <row r="43" spans="1:24">
      <c r="A43" t="str">
        <f t="shared" si="0"/>
        <v>1.5-f-X-2-1.5</v>
      </c>
      <c r="B43">
        <f t="shared" si="1"/>
        <v>1</v>
      </c>
      <c r="C43" t="str">
        <f t="shared" si="2"/>
        <v>f</v>
      </c>
      <c r="D43">
        <v>43</v>
      </c>
      <c r="E43">
        <v>8</v>
      </c>
      <c r="F43">
        <v>1.5</v>
      </c>
      <c r="G43" t="s">
        <v>6417</v>
      </c>
      <c r="H43">
        <v>5401.0420000000004</v>
      </c>
      <c r="I43">
        <v>5400.7203</v>
      </c>
      <c r="J43">
        <v>0.32179999999999997</v>
      </c>
      <c r="K43" s="6">
        <v>3.5999999999999998E-6</v>
      </c>
      <c r="L43" t="s">
        <v>6418</v>
      </c>
      <c r="M43" t="s">
        <v>20</v>
      </c>
      <c r="N43">
        <v>2</v>
      </c>
      <c r="O43">
        <v>1</v>
      </c>
      <c r="P43">
        <v>0.5</v>
      </c>
      <c r="Q43">
        <v>1.5</v>
      </c>
      <c r="R43" t="s">
        <v>6419</v>
      </c>
      <c r="S43" t="s">
        <v>20</v>
      </c>
      <c r="T43">
        <v>2</v>
      </c>
      <c r="U43">
        <v>1</v>
      </c>
      <c r="V43">
        <v>0.5</v>
      </c>
      <c r="W43">
        <v>1.5</v>
      </c>
      <c r="X43" t="s">
        <v>6420</v>
      </c>
    </row>
    <row r="44" spans="1:24">
      <c r="A44" t="str">
        <f t="shared" si="0"/>
        <v>1.5-f-X-3-0.5</v>
      </c>
      <c r="B44">
        <f t="shared" si="1"/>
        <v>1</v>
      </c>
      <c r="C44" t="str">
        <f t="shared" si="2"/>
        <v>f</v>
      </c>
      <c r="D44">
        <v>44</v>
      </c>
      <c r="E44">
        <v>11</v>
      </c>
      <c r="F44">
        <v>1.5</v>
      </c>
      <c r="G44" t="s">
        <v>6417</v>
      </c>
      <c r="H44">
        <v>7836.4675999999999</v>
      </c>
      <c r="I44">
        <v>7836.6279000000004</v>
      </c>
      <c r="J44">
        <v>-0.1603</v>
      </c>
      <c r="K44" s="6">
        <v>8.2999999999999999E-7</v>
      </c>
      <c r="L44" t="s">
        <v>6418</v>
      </c>
      <c r="M44" t="s">
        <v>20</v>
      </c>
      <c r="N44">
        <v>3</v>
      </c>
      <c r="O44">
        <v>1</v>
      </c>
      <c r="P44">
        <v>-0.5</v>
      </c>
      <c r="Q44">
        <v>0.5</v>
      </c>
      <c r="R44" t="s">
        <v>6419</v>
      </c>
      <c r="S44" t="s">
        <v>20</v>
      </c>
      <c r="T44">
        <v>3</v>
      </c>
      <c r="U44">
        <v>1</v>
      </c>
      <c r="V44">
        <v>0.5</v>
      </c>
      <c r="W44">
        <v>0.5</v>
      </c>
      <c r="X44" t="s">
        <v>6420</v>
      </c>
    </row>
    <row r="45" spans="1:24">
      <c r="A45" t="str">
        <f t="shared" si="0"/>
        <v>1.5-f-X-3-1.5</v>
      </c>
      <c r="B45">
        <f t="shared" si="1"/>
        <v>1</v>
      </c>
      <c r="C45" t="str">
        <f t="shared" si="2"/>
        <v>f</v>
      </c>
      <c r="D45">
        <v>45</v>
      </c>
      <c r="E45">
        <v>12</v>
      </c>
      <c r="F45">
        <v>1.5</v>
      </c>
      <c r="G45" t="s">
        <v>6417</v>
      </c>
      <c r="H45">
        <v>7880.4022999999997</v>
      </c>
      <c r="I45">
        <v>7880.8453</v>
      </c>
      <c r="J45">
        <v>-0.44309999999999999</v>
      </c>
      <c r="K45" s="6">
        <v>1.5999999999999999E-6</v>
      </c>
      <c r="L45" t="s">
        <v>6418</v>
      </c>
      <c r="M45" t="s">
        <v>20</v>
      </c>
      <c r="N45">
        <v>3</v>
      </c>
      <c r="O45">
        <v>1</v>
      </c>
      <c r="P45">
        <v>0.5</v>
      </c>
      <c r="Q45">
        <v>1.5</v>
      </c>
      <c r="R45" t="s">
        <v>6419</v>
      </c>
      <c r="S45" t="s">
        <v>20</v>
      </c>
      <c r="T45">
        <v>3</v>
      </c>
      <c r="U45">
        <v>1</v>
      </c>
      <c r="V45">
        <v>0.5</v>
      </c>
      <c r="W45">
        <v>1.5</v>
      </c>
      <c r="X45" t="s">
        <v>6420</v>
      </c>
    </row>
    <row r="46" spans="1:24">
      <c r="A46" t="str">
        <f t="shared" si="0"/>
        <v>1.5-f-X-4-0.5</v>
      </c>
      <c r="B46">
        <f t="shared" si="1"/>
        <v>1</v>
      </c>
      <c r="C46" t="str">
        <f t="shared" si="2"/>
        <v>f</v>
      </c>
      <c r="D46">
        <v>46</v>
      </c>
      <c r="E46">
        <v>15</v>
      </c>
      <c r="F46">
        <v>1.5</v>
      </c>
      <c r="G46" t="s">
        <v>6417</v>
      </c>
      <c r="H46">
        <v>10193.997499999999</v>
      </c>
      <c r="I46">
        <v>10193.668100000001</v>
      </c>
      <c r="J46">
        <v>0.32950000000000002</v>
      </c>
      <c r="K46" s="6">
        <v>2.8000000000000002E-7</v>
      </c>
      <c r="L46" t="s">
        <v>6418</v>
      </c>
      <c r="M46" t="s">
        <v>20</v>
      </c>
      <c r="N46">
        <v>4</v>
      </c>
      <c r="O46">
        <v>1</v>
      </c>
      <c r="P46">
        <v>-0.5</v>
      </c>
      <c r="Q46">
        <v>0.5</v>
      </c>
      <c r="R46" t="s">
        <v>6419</v>
      </c>
      <c r="S46" t="s">
        <v>20</v>
      </c>
      <c r="T46">
        <v>4</v>
      </c>
      <c r="U46">
        <v>1</v>
      </c>
      <c r="V46">
        <v>0.5</v>
      </c>
      <c r="W46">
        <v>0.5</v>
      </c>
      <c r="X46" t="s">
        <v>6420</v>
      </c>
    </row>
    <row r="47" spans="1:24">
      <c r="A47" t="str">
        <f t="shared" si="0"/>
        <v>1.5-f-X-4-1.5</v>
      </c>
      <c r="B47">
        <f t="shared" si="1"/>
        <v>1</v>
      </c>
      <c r="C47" t="str">
        <f t="shared" si="2"/>
        <v>f</v>
      </c>
      <c r="D47">
        <v>47</v>
      </c>
      <c r="E47">
        <v>16</v>
      </c>
      <c r="F47">
        <v>1.5</v>
      </c>
      <c r="G47" t="s">
        <v>6417</v>
      </c>
      <c r="H47">
        <v>10236.249299999999</v>
      </c>
      <c r="I47">
        <v>10236.2839</v>
      </c>
      <c r="J47">
        <v>-3.4500000000000003E-2</v>
      </c>
      <c r="K47" s="6">
        <v>7.9999999999999996E-7</v>
      </c>
      <c r="L47" t="s">
        <v>6418</v>
      </c>
      <c r="M47" t="s">
        <v>20</v>
      </c>
      <c r="N47">
        <v>4</v>
      </c>
      <c r="O47">
        <v>1</v>
      </c>
      <c r="P47">
        <v>0.5</v>
      </c>
      <c r="Q47">
        <v>1.5</v>
      </c>
      <c r="R47" t="s">
        <v>6419</v>
      </c>
      <c r="S47" t="s">
        <v>20</v>
      </c>
      <c r="T47">
        <v>4</v>
      </c>
      <c r="U47">
        <v>1</v>
      </c>
      <c r="V47">
        <v>0.5</v>
      </c>
      <c r="W47">
        <v>1.5</v>
      </c>
      <c r="X47" t="s">
        <v>6420</v>
      </c>
    </row>
    <row r="48" spans="1:24">
      <c r="A48" t="str">
        <f t="shared" si="0"/>
        <v>1.5-f-A-0-1.5</v>
      </c>
      <c r="B48">
        <f t="shared" si="1"/>
        <v>1</v>
      </c>
      <c r="C48" t="str">
        <f t="shared" si="2"/>
        <v>f</v>
      </c>
      <c r="D48">
        <v>48</v>
      </c>
      <c r="E48">
        <v>51</v>
      </c>
      <c r="F48">
        <v>1.5</v>
      </c>
      <c r="G48" t="s">
        <v>6417</v>
      </c>
      <c r="H48">
        <v>23247.641899999999</v>
      </c>
      <c r="I48">
        <v>23247.3511</v>
      </c>
      <c r="J48">
        <v>0.29089999999999999</v>
      </c>
      <c r="K48" s="6">
        <v>8.6000000000000003E-5</v>
      </c>
      <c r="L48" t="s">
        <v>6418</v>
      </c>
      <c r="M48" t="s">
        <v>25</v>
      </c>
      <c r="N48">
        <v>0</v>
      </c>
      <c r="O48">
        <v>2</v>
      </c>
      <c r="P48">
        <v>-0.5</v>
      </c>
      <c r="Q48">
        <v>1.5</v>
      </c>
      <c r="R48" t="s">
        <v>6419</v>
      </c>
      <c r="S48" t="s">
        <v>25</v>
      </c>
      <c r="T48">
        <v>0</v>
      </c>
      <c r="U48">
        <v>2</v>
      </c>
      <c r="V48">
        <v>0.5</v>
      </c>
      <c r="W48">
        <v>1.5</v>
      </c>
      <c r="X48" t="s">
        <v>6420</v>
      </c>
    </row>
    <row r="49" spans="1:24">
      <c r="A49" t="str">
        <f t="shared" si="0"/>
        <v>1.5-f-B-0-0.5</v>
      </c>
      <c r="B49">
        <f t="shared" si="1"/>
        <v>1</v>
      </c>
      <c r="C49" t="str">
        <f t="shared" si="2"/>
        <v>f</v>
      </c>
      <c r="D49">
        <v>49</v>
      </c>
      <c r="E49">
        <v>62</v>
      </c>
      <c r="F49">
        <v>1.5</v>
      </c>
      <c r="G49" t="s">
        <v>6417</v>
      </c>
      <c r="H49">
        <v>25723.476600000002</v>
      </c>
      <c r="I49">
        <v>25723.505799999999</v>
      </c>
      <c r="J49">
        <v>-2.92E-2</v>
      </c>
      <c r="K49" s="6">
        <v>8.0000000000000007E-5</v>
      </c>
      <c r="L49" t="s">
        <v>6418</v>
      </c>
      <c r="M49" t="s">
        <v>21</v>
      </c>
      <c r="N49">
        <v>0</v>
      </c>
      <c r="O49">
        <v>0</v>
      </c>
      <c r="P49">
        <v>0.5</v>
      </c>
      <c r="Q49">
        <v>0.5</v>
      </c>
      <c r="R49" t="s">
        <v>6419</v>
      </c>
      <c r="S49" t="s">
        <v>21</v>
      </c>
      <c r="T49">
        <v>0</v>
      </c>
      <c r="U49">
        <v>0</v>
      </c>
      <c r="V49">
        <v>0.5</v>
      </c>
      <c r="W49">
        <v>0.5</v>
      </c>
      <c r="X49" t="s">
        <v>6420</v>
      </c>
    </row>
    <row r="50" spans="1:24">
      <c r="A50" t="str">
        <f t="shared" si="0"/>
        <v>1.5-f-A-1-1.5</v>
      </c>
      <c r="B50">
        <f t="shared" si="1"/>
        <v>1</v>
      </c>
      <c r="C50" t="str">
        <f t="shared" si="2"/>
        <v>f</v>
      </c>
      <c r="D50">
        <v>51</v>
      </c>
      <c r="E50">
        <v>63</v>
      </c>
      <c r="F50">
        <v>1.5</v>
      </c>
      <c r="G50" t="s">
        <v>6417</v>
      </c>
      <c r="H50">
        <v>25983.810300000001</v>
      </c>
      <c r="I50">
        <v>25984.793099999999</v>
      </c>
      <c r="J50">
        <v>-0.98280000000000001</v>
      </c>
      <c r="K50" s="6">
        <v>7.1999999999999999E-7</v>
      </c>
      <c r="L50" t="s">
        <v>6418</v>
      </c>
      <c r="M50" t="s">
        <v>25</v>
      </c>
      <c r="N50">
        <v>1</v>
      </c>
      <c r="O50">
        <v>2</v>
      </c>
      <c r="P50">
        <v>-0.5</v>
      </c>
      <c r="Q50">
        <v>1.5</v>
      </c>
      <c r="R50" t="s">
        <v>6419</v>
      </c>
      <c r="S50" t="s">
        <v>25</v>
      </c>
      <c r="T50">
        <v>1</v>
      </c>
      <c r="U50">
        <v>2</v>
      </c>
      <c r="V50">
        <v>0.5</v>
      </c>
      <c r="W50">
        <v>1.5</v>
      </c>
      <c r="X50" t="s">
        <v>6420</v>
      </c>
    </row>
    <row r="51" spans="1:24">
      <c r="A51" t="str">
        <f t="shared" si="0"/>
        <v>1.5-f-B-1-0.5</v>
      </c>
      <c r="B51">
        <f t="shared" si="1"/>
        <v>1</v>
      </c>
      <c r="C51" t="str">
        <f t="shared" si="2"/>
        <v>f</v>
      </c>
      <c r="D51">
        <v>52</v>
      </c>
      <c r="E51">
        <v>72</v>
      </c>
      <c r="F51">
        <v>1.5</v>
      </c>
      <c r="G51" t="s">
        <v>6417</v>
      </c>
      <c r="H51">
        <v>27515.492200000001</v>
      </c>
      <c r="I51">
        <v>27515.468199999999</v>
      </c>
      <c r="J51">
        <v>2.41E-2</v>
      </c>
      <c r="K51" s="6">
        <v>6.0999999999999998E-7</v>
      </c>
      <c r="L51" t="s">
        <v>6418</v>
      </c>
      <c r="M51" t="s">
        <v>21</v>
      </c>
      <c r="N51">
        <v>1</v>
      </c>
      <c r="O51">
        <v>0</v>
      </c>
      <c r="P51">
        <v>0.5</v>
      </c>
      <c r="Q51">
        <v>0.5</v>
      </c>
      <c r="R51" t="s">
        <v>6419</v>
      </c>
      <c r="S51" t="s">
        <v>21</v>
      </c>
      <c r="T51">
        <v>1</v>
      </c>
      <c r="U51">
        <v>0</v>
      </c>
      <c r="V51">
        <v>0.5</v>
      </c>
      <c r="W51">
        <v>0.5</v>
      </c>
      <c r="X51" t="s">
        <v>6420</v>
      </c>
    </row>
    <row r="52" spans="1:24">
      <c r="A52" t="str">
        <f t="shared" si="0"/>
        <v>1.5-f-A-2-1.5</v>
      </c>
      <c r="B52">
        <f t="shared" si="1"/>
        <v>1</v>
      </c>
      <c r="C52" t="str">
        <f t="shared" si="2"/>
        <v>f</v>
      </c>
      <c r="D52">
        <v>53</v>
      </c>
      <c r="E52">
        <v>80</v>
      </c>
      <c r="F52">
        <v>1.5</v>
      </c>
      <c r="G52" t="s">
        <v>6417</v>
      </c>
      <c r="H52">
        <v>28526.383699999998</v>
      </c>
      <c r="I52">
        <v>28526.571499999998</v>
      </c>
      <c r="J52">
        <v>-0.18779999999999999</v>
      </c>
      <c r="K52" s="6">
        <v>4.8999999999999997E-7</v>
      </c>
      <c r="L52" t="s">
        <v>6418</v>
      </c>
      <c r="M52" t="s">
        <v>25</v>
      </c>
      <c r="N52">
        <v>2</v>
      </c>
      <c r="O52">
        <v>2</v>
      </c>
      <c r="P52">
        <v>-0.5</v>
      </c>
      <c r="Q52">
        <v>1.5</v>
      </c>
      <c r="R52" t="s">
        <v>6419</v>
      </c>
      <c r="S52" t="s">
        <v>25</v>
      </c>
      <c r="T52">
        <v>2</v>
      </c>
      <c r="U52">
        <v>2</v>
      </c>
      <c r="V52">
        <v>0.5</v>
      </c>
      <c r="W52">
        <v>1.5</v>
      </c>
      <c r="X52" t="s">
        <v>6420</v>
      </c>
    </row>
    <row r="53" spans="1:24">
      <c r="A53" t="str">
        <f t="shared" si="0"/>
        <v>1.5-f-A-3-1.5</v>
      </c>
      <c r="B53">
        <f t="shared" si="1"/>
        <v>1</v>
      </c>
      <c r="C53" t="str">
        <f t="shared" si="2"/>
        <v>f</v>
      </c>
      <c r="D53">
        <v>54</v>
      </c>
      <c r="E53">
        <v>103</v>
      </c>
      <c r="F53">
        <v>1.5</v>
      </c>
      <c r="G53" t="s">
        <v>6417</v>
      </c>
      <c r="H53">
        <v>30855.0095</v>
      </c>
      <c r="I53">
        <v>30854.6109</v>
      </c>
      <c r="J53">
        <v>0.39860000000000001</v>
      </c>
      <c r="K53" s="6">
        <v>8.0999999999999997E-7</v>
      </c>
      <c r="L53" t="s">
        <v>6418</v>
      </c>
      <c r="M53" t="s">
        <v>25</v>
      </c>
      <c r="N53">
        <v>3</v>
      </c>
      <c r="O53">
        <v>2</v>
      </c>
      <c r="P53">
        <v>-0.5</v>
      </c>
      <c r="Q53">
        <v>1.5</v>
      </c>
      <c r="R53" t="s">
        <v>6419</v>
      </c>
      <c r="S53" t="s">
        <v>25</v>
      </c>
      <c r="T53">
        <v>3</v>
      </c>
      <c r="U53">
        <v>2</v>
      </c>
      <c r="V53">
        <v>0.5</v>
      </c>
      <c r="W53">
        <v>1.5</v>
      </c>
      <c r="X53" t="s">
        <v>6420</v>
      </c>
    </row>
    <row r="54" spans="1:24">
      <c r="A54" t="str">
        <f t="shared" si="0"/>
        <v>1.5-f-C-0-0.5</v>
      </c>
      <c r="B54">
        <f t="shared" si="1"/>
        <v>1</v>
      </c>
      <c r="C54" t="str">
        <f t="shared" si="2"/>
        <v>f</v>
      </c>
      <c r="D54">
        <v>55</v>
      </c>
      <c r="E54">
        <v>106</v>
      </c>
      <c r="F54">
        <v>1.5</v>
      </c>
      <c r="G54" t="s">
        <v>6417</v>
      </c>
      <c r="H54">
        <v>31862.823400000001</v>
      </c>
      <c r="I54">
        <v>31862.7919</v>
      </c>
      <c r="J54">
        <v>3.15E-2</v>
      </c>
      <c r="K54" s="6">
        <v>6.4999999999999994E-5</v>
      </c>
      <c r="L54" t="s">
        <v>6418</v>
      </c>
      <c r="M54" t="s">
        <v>22</v>
      </c>
      <c r="N54">
        <v>0</v>
      </c>
      <c r="O54">
        <v>0</v>
      </c>
      <c r="P54">
        <v>0.5</v>
      </c>
      <c r="Q54">
        <v>0.5</v>
      </c>
      <c r="R54" t="s">
        <v>6419</v>
      </c>
      <c r="S54" t="s">
        <v>22</v>
      </c>
      <c r="T54">
        <v>0</v>
      </c>
      <c r="U54">
        <v>0</v>
      </c>
      <c r="V54">
        <v>0.5</v>
      </c>
      <c r="W54">
        <v>0.5</v>
      </c>
      <c r="X54" t="s">
        <v>6420</v>
      </c>
    </row>
    <row r="55" spans="1:24">
      <c r="A55" t="str">
        <f t="shared" si="0"/>
        <v>1.5-f-C-1-0.5</v>
      </c>
      <c r="B55">
        <f t="shared" si="1"/>
        <v>1</v>
      </c>
      <c r="C55" t="str">
        <f t="shared" si="2"/>
        <v>f</v>
      </c>
      <c r="D55">
        <v>56</v>
      </c>
      <c r="E55">
        <v>119</v>
      </c>
      <c r="F55">
        <v>1.5</v>
      </c>
      <c r="G55" t="s">
        <v>6417</v>
      </c>
      <c r="H55">
        <v>34469.844499999999</v>
      </c>
      <c r="I55">
        <v>34470.898000000001</v>
      </c>
      <c r="J55">
        <v>-1.0535000000000001</v>
      </c>
      <c r="K55" s="6">
        <v>7.1999999999999999E-7</v>
      </c>
      <c r="L55" t="s">
        <v>6418</v>
      </c>
      <c r="M55" t="s">
        <v>22</v>
      </c>
      <c r="N55">
        <v>1</v>
      </c>
      <c r="O55">
        <v>0</v>
      </c>
      <c r="P55">
        <v>0.5</v>
      </c>
      <c r="Q55">
        <v>0.5</v>
      </c>
      <c r="R55" t="s">
        <v>6419</v>
      </c>
      <c r="S55" t="s">
        <v>22</v>
      </c>
      <c r="T55">
        <v>1</v>
      </c>
      <c r="U55">
        <v>0</v>
      </c>
      <c r="V55">
        <v>0.5</v>
      </c>
      <c r="W55">
        <v>0.5</v>
      </c>
      <c r="X55" t="s">
        <v>6420</v>
      </c>
    </row>
    <row r="56" spans="1:24">
      <c r="A56" t="str">
        <f t="shared" si="0"/>
        <v>1.5-f-C-2-0.5</v>
      </c>
      <c r="B56">
        <f t="shared" si="1"/>
        <v>1</v>
      </c>
      <c r="C56" t="str">
        <f t="shared" si="2"/>
        <v>f</v>
      </c>
      <c r="D56">
        <v>57</v>
      </c>
      <c r="E56">
        <v>132</v>
      </c>
      <c r="F56">
        <v>1.5</v>
      </c>
      <c r="G56" t="s">
        <v>6417</v>
      </c>
      <c r="H56">
        <v>36834.114500000003</v>
      </c>
      <c r="I56">
        <v>36834.775399999999</v>
      </c>
      <c r="J56">
        <v>-0.66090000000000004</v>
      </c>
      <c r="K56" s="6">
        <v>6.1999999999999999E-7</v>
      </c>
      <c r="L56" t="s">
        <v>6418</v>
      </c>
      <c r="M56" t="s">
        <v>22</v>
      </c>
      <c r="N56">
        <v>2</v>
      </c>
      <c r="O56">
        <v>0</v>
      </c>
      <c r="P56">
        <v>0.5</v>
      </c>
      <c r="Q56">
        <v>0.5</v>
      </c>
      <c r="R56" t="s">
        <v>6419</v>
      </c>
      <c r="S56" t="s">
        <v>22</v>
      </c>
      <c r="T56">
        <v>2</v>
      </c>
      <c r="U56">
        <v>0</v>
      </c>
      <c r="V56">
        <v>0.5</v>
      </c>
      <c r="W56">
        <v>0.5</v>
      </c>
      <c r="X56" t="s">
        <v>6420</v>
      </c>
    </row>
    <row r="57" spans="1:24">
      <c r="A57" t="str">
        <f t="shared" si="0"/>
        <v>2.5-e-X-0-0.5</v>
      </c>
      <c r="B57">
        <f t="shared" si="1"/>
        <v>1</v>
      </c>
      <c r="C57" t="str">
        <f t="shared" si="2"/>
        <v>e</v>
      </c>
      <c r="D57">
        <v>58</v>
      </c>
      <c r="E57">
        <v>1</v>
      </c>
      <c r="F57">
        <v>2.5</v>
      </c>
      <c r="G57" t="s">
        <v>6417</v>
      </c>
      <c r="H57">
        <v>73.311899999999994</v>
      </c>
      <c r="I57">
        <v>73.5715</v>
      </c>
      <c r="J57">
        <v>-0.25969999999999999</v>
      </c>
      <c r="K57" s="6">
        <v>6.6E-3</v>
      </c>
      <c r="L57" t="s">
        <v>6418</v>
      </c>
      <c r="M57" t="s">
        <v>20</v>
      </c>
      <c r="N57">
        <v>0</v>
      </c>
      <c r="O57">
        <v>1</v>
      </c>
      <c r="P57">
        <v>-0.5</v>
      </c>
      <c r="Q57">
        <v>0.5</v>
      </c>
      <c r="R57" t="s">
        <v>6419</v>
      </c>
      <c r="S57" t="s">
        <v>20</v>
      </c>
      <c r="T57">
        <v>0</v>
      </c>
      <c r="U57">
        <v>1</v>
      </c>
      <c r="V57">
        <v>0.5</v>
      </c>
      <c r="W57">
        <v>0.5</v>
      </c>
      <c r="X57" t="s">
        <v>6420</v>
      </c>
    </row>
    <row r="58" spans="1:24">
      <c r="A58" t="str">
        <f t="shared" si="0"/>
        <v>2.5-e-X-0-1.5</v>
      </c>
      <c r="B58">
        <f t="shared" si="1"/>
        <v>1</v>
      </c>
      <c r="C58" t="str">
        <f t="shared" si="2"/>
        <v>e</v>
      </c>
      <c r="D58">
        <v>59</v>
      </c>
      <c r="E58">
        <v>2</v>
      </c>
      <c r="F58">
        <v>2.5</v>
      </c>
      <c r="G58" t="s">
        <v>6417</v>
      </c>
      <c r="H58">
        <v>153.1951</v>
      </c>
      <c r="I58">
        <v>152.9228</v>
      </c>
      <c r="J58">
        <v>0.27229999999999999</v>
      </c>
      <c r="K58" s="6">
        <v>5.1999999999999998E-2</v>
      </c>
      <c r="L58" t="s">
        <v>6418</v>
      </c>
      <c r="M58" t="s">
        <v>20</v>
      </c>
      <c r="N58">
        <v>0</v>
      </c>
      <c r="O58">
        <v>1</v>
      </c>
      <c r="P58">
        <v>0.5</v>
      </c>
      <c r="Q58">
        <v>1.5</v>
      </c>
      <c r="R58" t="s">
        <v>6419</v>
      </c>
      <c r="S58" t="s">
        <v>20</v>
      </c>
      <c r="T58">
        <v>0</v>
      </c>
      <c r="U58">
        <v>1</v>
      </c>
      <c r="V58">
        <v>0.5</v>
      </c>
      <c r="W58">
        <v>1.5</v>
      </c>
      <c r="X58" t="s">
        <v>6420</v>
      </c>
    </row>
    <row r="59" spans="1:24">
      <c r="A59" t="str">
        <f t="shared" si="0"/>
        <v>2.5-e-X-1-0.5</v>
      </c>
      <c r="B59">
        <f t="shared" si="1"/>
        <v>1</v>
      </c>
      <c r="C59" t="str">
        <f t="shared" si="2"/>
        <v>e</v>
      </c>
      <c r="D59">
        <v>60</v>
      </c>
      <c r="E59">
        <v>3</v>
      </c>
      <c r="F59">
        <v>2.5</v>
      </c>
      <c r="G59" t="s">
        <v>6417</v>
      </c>
      <c r="H59">
        <v>2803.0115000000001</v>
      </c>
      <c r="I59">
        <v>2803.3856000000001</v>
      </c>
      <c r="J59">
        <v>-0.37409999999999999</v>
      </c>
      <c r="K59" s="6">
        <v>3.8000000000000002E-5</v>
      </c>
      <c r="L59" t="s">
        <v>6418</v>
      </c>
      <c r="M59" t="s">
        <v>20</v>
      </c>
      <c r="N59">
        <v>1</v>
      </c>
      <c r="O59">
        <v>1</v>
      </c>
      <c r="P59">
        <v>-0.5</v>
      </c>
      <c r="Q59">
        <v>0.5</v>
      </c>
      <c r="R59" t="s">
        <v>6419</v>
      </c>
      <c r="S59" t="s">
        <v>20</v>
      </c>
      <c r="T59">
        <v>1</v>
      </c>
      <c r="U59">
        <v>1</v>
      </c>
      <c r="V59">
        <v>0.5</v>
      </c>
      <c r="W59">
        <v>0.5</v>
      </c>
      <c r="X59" t="s">
        <v>6420</v>
      </c>
    </row>
    <row r="60" spans="1:24">
      <c r="A60" t="str">
        <f t="shared" si="0"/>
        <v>2.5-e-X-1-1.5</v>
      </c>
      <c r="B60">
        <f t="shared" si="1"/>
        <v>1</v>
      </c>
      <c r="C60" t="str">
        <f t="shared" si="2"/>
        <v>e</v>
      </c>
      <c r="D60">
        <v>61</v>
      </c>
      <c r="E60">
        <v>4</v>
      </c>
      <c r="F60">
        <v>2.5</v>
      </c>
      <c r="G60" t="s">
        <v>6417</v>
      </c>
      <c r="H60">
        <v>2879.9121</v>
      </c>
      <c r="I60">
        <v>2879.9346999999998</v>
      </c>
      <c r="J60">
        <v>-2.2499999999999999E-2</v>
      </c>
      <c r="K60" s="6">
        <v>3.0000000000000001E-5</v>
      </c>
      <c r="L60" t="s">
        <v>6418</v>
      </c>
      <c r="M60" t="s">
        <v>20</v>
      </c>
      <c r="N60">
        <v>1</v>
      </c>
      <c r="O60">
        <v>1</v>
      </c>
      <c r="P60">
        <v>0.5</v>
      </c>
      <c r="Q60">
        <v>1.5</v>
      </c>
      <c r="R60" t="s">
        <v>6419</v>
      </c>
      <c r="S60" t="s">
        <v>20</v>
      </c>
      <c r="T60">
        <v>1</v>
      </c>
      <c r="U60">
        <v>1</v>
      </c>
      <c r="V60">
        <v>0.5</v>
      </c>
      <c r="W60">
        <v>1.5</v>
      </c>
      <c r="X60" t="s">
        <v>6420</v>
      </c>
    </row>
    <row r="61" spans="1:24">
      <c r="A61" t="str">
        <f t="shared" si="0"/>
        <v>2.5-e-X-2-0.5</v>
      </c>
      <c r="B61">
        <f t="shared" si="1"/>
        <v>1</v>
      </c>
      <c r="C61" t="str">
        <f t="shared" si="2"/>
        <v>e</v>
      </c>
      <c r="D61">
        <v>62</v>
      </c>
      <c r="E61">
        <v>7</v>
      </c>
      <c r="F61">
        <v>2.5</v>
      </c>
      <c r="G61" t="s">
        <v>6417</v>
      </c>
      <c r="H61">
        <v>5406.6751000000004</v>
      </c>
      <c r="I61">
        <v>5406.4372999999996</v>
      </c>
      <c r="J61">
        <v>0.23780000000000001</v>
      </c>
      <c r="K61" s="6">
        <v>3.3000000000000002E-6</v>
      </c>
      <c r="L61" t="s">
        <v>6418</v>
      </c>
      <c r="M61" t="s">
        <v>20</v>
      </c>
      <c r="N61">
        <v>2</v>
      </c>
      <c r="O61">
        <v>1</v>
      </c>
      <c r="P61">
        <v>-0.5</v>
      </c>
      <c r="Q61">
        <v>0.5</v>
      </c>
      <c r="R61" t="s">
        <v>6419</v>
      </c>
      <c r="S61" t="s">
        <v>20</v>
      </c>
      <c r="T61">
        <v>2</v>
      </c>
      <c r="U61">
        <v>1</v>
      </c>
      <c r="V61">
        <v>0.5</v>
      </c>
      <c r="W61">
        <v>0.5</v>
      </c>
      <c r="X61" t="s">
        <v>6420</v>
      </c>
    </row>
    <row r="62" spans="1:24">
      <c r="A62" t="str">
        <f t="shared" si="0"/>
        <v>2.5-e-X-2-1.5</v>
      </c>
      <c r="B62">
        <f t="shared" si="1"/>
        <v>1</v>
      </c>
      <c r="C62" t="str">
        <f t="shared" si="2"/>
        <v>e</v>
      </c>
      <c r="D62">
        <v>63</v>
      </c>
      <c r="E62">
        <v>8</v>
      </c>
      <c r="F62">
        <v>2.5</v>
      </c>
      <c r="G62" t="s">
        <v>6417</v>
      </c>
      <c r="H62">
        <v>5480.6403</v>
      </c>
      <c r="I62">
        <v>5480.2857000000004</v>
      </c>
      <c r="J62">
        <v>0.35460000000000003</v>
      </c>
      <c r="K62" s="6">
        <v>3.3000000000000002E-6</v>
      </c>
      <c r="L62" t="s">
        <v>6418</v>
      </c>
      <c r="M62" t="s">
        <v>20</v>
      </c>
      <c r="N62">
        <v>2</v>
      </c>
      <c r="O62">
        <v>1</v>
      </c>
      <c r="P62">
        <v>0.5</v>
      </c>
      <c r="Q62">
        <v>1.5</v>
      </c>
      <c r="R62" t="s">
        <v>6419</v>
      </c>
      <c r="S62" t="s">
        <v>20</v>
      </c>
      <c r="T62">
        <v>2</v>
      </c>
      <c r="U62">
        <v>1</v>
      </c>
      <c r="V62">
        <v>0.5</v>
      </c>
      <c r="W62">
        <v>1.5</v>
      </c>
      <c r="X62" t="s">
        <v>6420</v>
      </c>
    </row>
    <row r="63" spans="1:24">
      <c r="A63" t="str">
        <f t="shared" si="0"/>
        <v>2.5-e-X-3-0.5</v>
      </c>
      <c r="B63">
        <f t="shared" si="1"/>
        <v>1</v>
      </c>
      <c r="C63" t="str">
        <f t="shared" si="2"/>
        <v>e</v>
      </c>
      <c r="D63">
        <v>64</v>
      </c>
      <c r="E63">
        <v>11</v>
      </c>
      <c r="F63">
        <v>2.5</v>
      </c>
      <c r="G63" t="s">
        <v>6417</v>
      </c>
      <c r="H63">
        <v>7885.7403999999997</v>
      </c>
      <c r="I63">
        <v>7886.2764999999999</v>
      </c>
      <c r="J63">
        <v>-0.53610000000000002</v>
      </c>
      <c r="K63" s="6">
        <v>2.7999999999999999E-6</v>
      </c>
      <c r="L63" t="s">
        <v>6418</v>
      </c>
      <c r="M63" t="s">
        <v>20</v>
      </c>
      <c r="N63">
        <v>3</v>
      </c>
      <c r="O63">
        <v>1</v>
      </c>
      <c r="P63">
        <v>-0.5</v>
      </c>
      <c r="Q63">
        <v>0.5</v>
      </c>
      <c r="R63" t="s">
        <v>6419</v>
      </c>
      <c r="S63" t="s">
        <v>20</v>
      </c>
      <c r="T63">
        <v>3</v>
      </c>
      <c r="U63">
        <v>1</v>
      </c>
      <c r="V63">
        <v>0.5</v>
      </c>
      <c r="W63">
        <v>0.5</v>
      </c>
      <c r="X63" t="s">
        <v>6420</v>
      </c>
    </row>
    <row r="64" spans="1:24">
      <c r="A64" t="str">
        <f t="shared" si="0"/>
        <v>2.5-e-X-3-1.5</v>
      </c>
      <c r="B64">
        <f t="shared" si="1"/>
        <v>1</v>
      </c>
      <c r="C64" t="str">
        <f t="shared" si="2"/>
        <v>e</v>
      </c>
      <c r="D64">
        <v>65</v>
      </c>
      <c r="E64">
        <v>12</v>
      </c>
      <c r="F64">
        <v>2.5</v>
      </c>
      <c r="G64" t="s">
        <v>6417</v>
      </c>
      <c r="H64">
        <v>7956.8158999999996</v>
      </c>
      <c r="I64">
        <v>7957.4404999999997</v>
      </c>
      <c r="J64">
        <v>-0.62460000000000004</v>
      </c>
      <c r="K64" s="6">
        <v>2.0999999999999998E-6</v>
      </c>
      <c r="L64" t="s">
        <v>6418</v>
      </c>
      <c r="M64" t="s">
        <v>20</v>
      </c>
      <c r="N64">
        <v>3</v>
      </c>
      <c r="O64">
        <v>1</v>
      </c>
      <c r="P64">
        <v>0.5</v>
      </c>
      <c r="Q64">
        <v>1.5</v>
      </c>
      <c r="R64" t="s">
        <v>6419</v>
      </c>
      <c r="S64" t="s">
        <v>20</v>
      </c>
      <c r="T64">
        <v>3</v>
      </c>
      <c r="U64">
        <v>1</v>
      </c>
      <c r="V64">
        <v>0.5</v>
      </c>
      <c r="W64">
        <v>1.5</v>
      </c>
      <c r="X64" t="s">
        <v>6420</v>
      </c>
    </row>
    <row r="65" spans="1:24">
      <c r="A65" t="str">
        <f t="shared" si="0"/>
        <v>2.5-e-X-4-0.5</v>
      </c>
      <c r="B65">
        <f t="shared" si="1"/>
        <v>1</v>
      </c>
      <c r="C65" t="str">
        <f t="shared" si="2"/>
        <v>e</v>
      </c>
      <c r="D65">
        <v>66</v>
      </c>
      <c r="E65">
        <v>15</v>
      </c>
      <c r="F65">
        <v>2.5</v>
      </c>
      <c r="G65" t="s">
        <v>6417</v>
      </c>
      <c r="H65">
        <v>10241.2628</v>
      </c>
      <c r="I65">
        <v>10241.3912</v>
      </c>
      <c r="J65">
        <v>-0.12839999999999999</v>
      </c>
      <c r="K65" s="6">
        <v>3.8000000000000001E-7</v>
      </c>
      <c r="L65" t="s">
        <v>6418</v>
      </c>
      <c r="M65" t="s">
        <v>20</v>
      </c>
      <c r="N65">
        <v>4</v>
      </c>
      <c r="O65">
        <v>1</v>
      </c>
      <c r="P65">
        <v>-0.5</v>
      </c>
      <c r="Q65">
        <v>0.5</v>
      </c>
      <c r="R65" t="s">
        <v>6419</v>
      </c>
      <c r="S65" t="s">
        <v>20</v>
      </c>
      <c r="T65">
        <v>4</v>
      </c>
      <c r="U65">
        <v>1</v>
      </c>
      <c r="V65">
        <v>0.5</v>
      </c>
      <c r="W65">
        <v>0.5</v>
      </c>
      <c r="X65" t="s">
        <v>6420</v>
      </c>
    </row>
    <row r="66" spans="1:24">
      <c r="A66" t="str">
        <f t="shared" si="0"/>
        <v>2.5-e-X-4-1.5</v>
      </c>
      <c r="B66">
        <f t="shared" si="1"/>
        <v>1</v>
      </c>
      <c r="C66" t="str">
        <f t="shared" si="2"/>
        <v>e</v>
      </c>
      <c r="D66">
        <v>67</v>
      </c>
      <c r="E66">
        <v>16</v>
      </c>
      <c r="F66">
        <v>2.5</v>
      </c>
      <c r="G66" t="s">
        <v>6417</v>
      </c>
      <c r="H66">
        <v>10309.482900000001</v>
      </c>
      <c r="I66">
        <v>10309.8382</v>
      </c>
      <c r="J66">
        <v>-0.3553</v>
      </c>
      <c r="K66" s="6">
        <v>7.4000000000000001E-7</v>
      </c>
      <c r="L66" t="s">
        <v>6418</v>
      </c>
      <c r="M66" t="s">
        <v>20</v>
      </c>
      <c r="N66">
        <v>4</v>
      </c>
      <c r="O66">
        <v>1</v>
      </c>
      <c r="P66">
        <v>0.5</v>
      </c>
      <c r="Q66">
        <v>1.5</v>
      </c>
      <c r="R66" t="s">
        <v>6419</v>
      </c>
      <c r="S66" t="s">
        <v>20</v>
      </c>
      <c r="T66">
        <v>4</v>
      </c>
      <c r="U66">
        <v>1</v>
      </c>
      <c r="V66">
        <v>0.5</v>
      </c>
      <c r="W66">
        <v>1.5</v>
      </c>
      <c r="X66" t="s">
        <v>6420</v>
      </c>
    </row>
    <row r="67" spans="1:24">
      <c r="A67" t="str">
        <f t="shared" ref="A67:A130" si="3">F67&amp;"-"&amp;C67&amp;"-"&amp;M67&amp;"-"&amp;N67&amp;"-"&amp;ABS(Q67)</f>
        <v>2.5-e-A-0-2.5</v>
      </c>
      <c r="B67">
        <f t="shared" ref="B67:B130" si="4">IF(G67="+",1,-1)</f>
        <v>1</v>
      </c>
      <c r="C67" t="str">
        <f t="shared" ref="C67:C130" si="5">IF((-1)^(F67-0.5)=B67,"e","f")</f>
        <v>e</v>
      </c>
      <c r="D67">
        <v>68</v>
      </c>
      <c r="E67">
        <v>51</v>
      </c>
      <c r="F67">
        <v>2.5</v>
      </c>
      <c r="G67" t="s">
        <v>6417</v>
      </c>
      <c r="H67">
        <v>23245.908599999999</v>
      </c>
      <c r="I67">
        <v>23246.177599999999</v>
      </c>
      <c r="J67">
        <v>-0.26910000000000001</v>
      </c>
      <c r="K67" s="6">
        <v>8.6000000000000003E-5</v>
      </c>
      <c r="L67" t="s">
        <v>6418</v>
      </c>
      <c r="M67" t="s">
        <v>25</v>
      </c>
      <c r="N67">
        <v>0</v>
      </c>
      <c r="O67">
        <v>2</v>
      </c>
      <c r="P67">
        <v>0.5</v>
      </c>
      <c r="Q67">
        <v>2.5</v>
      </c>
      <c r="R67" t="s">
        <v>6419</v>
      </c>
      <c r="S67" t="s">
        <v>25</v>
      </c>
      <c r="T67">
        <v>0</v>
      </c>
      <c r="U67">
        <v>2</v>
      </c>
      <c r="V67">
        <v>0.5</v>
      </c>
      <c r="W67">
        <v>2.5</v>
      </c>
      <c r="X67" t="s">
        <v>6420</v>
      </c>
    </row>
    <row r="68" spans="1:24">
      <c r="A68" t="str">
        <f t="shared" si="3"/>
        <v>2.5-e-A-0-1.5</v>
      </c>
      <c r="B68">
        <f t="shared" si="4"/>
        <v>1</v>
      </c>
      <c r="C68" t="str">
        <f t="shared" si="5"/>
        <v>e</v>
      </c>
      <c r="D68">
        <v>69</v>
      </c>
      <c r="E68">
        <v>52</v>
      </c>
      <c r="F68">
        <v>2.5</v>
      </c>
      <c r="G68" t="s">
        <v>6417</v>
      </c>
      <c r="H68">
        <v>23334.5949</v>
      </c>
      <c r="I68">
        <v>23334.4339</v>
      </c>
      <c r="J68">
        <v>0.161</v>
      </c>
      <c r="K68" s="6">
        <v>7.7999999999999999E-5</v>
      </c>
      <c r="L68" t="s">
        <v>6418</v>
      </c>
      <c r="M68" t="s">
        <v>25</v>
      </c>
      <c r="N68">
        <v>0</v>
      </c>
      <c r="O68">
        <v>2</v>
      </c>
      <c r="P68">
        <v>-0.5</v>
      </c>
      <c r="Q68">
        <v>1.5</v>
      </c>
      <c r="R68" t="s">
        <v>6419</v>
      </c>
      <c r="S68" t="s">
        <v>25</v>
      </c>
      <c r="T68">
        <v>0</v>
      </c>
      <c r="U68">
        <v>2</v>
      </c>
      <c r="V68">
        <v>0.5</v>
      </c>
      <c r="W68">
        <v>1.5</v>
      </c>
      <c r="X68" t="s">
        <v>6420</v>
      </c>
    </row>
    <row r="69" spans="1:24">
      <c r="A69" t="str">
        <f t="shared" si="3"/>
        <v>2.5-e-B-0-0.5</v>
      </c>
      <c r="B69">
        <f t="shared" si="4"/>
        <v>1</v>
      </c>
      <c r="C69" t="str">
        <f t="shared" si="5"/>
        <v>e</v>
      </c>
      <c r="D69">
        <v>70</v>
      </c>
      <c r="E69">
        <v>63</v>
      </c>
      <c r="F69">
        <v>2.5</v>
      </c>
      <c r="G69" t="s">
        <v>6417</v>
      </c>
      <c r="H69">
        <v>25849.667399999998</v>
      </c>
      <c r="I69">
        <v>25849.574799999999</v>
      </c>
      <c r="J69">
        <v>9.2600000000000002E-2</v>
      </c>
      <c r="K69" s="6">
        <v>7.8999999999999996E-5</v>
      </c>
      <c r="L69" t="s">
        <v>6418</v>
      </c>
      <c r="M69" t="s">
        <v>21</v>
      </c>
      <c r="N69">
        <v>0</v>
      </c>
      <c r="O69">
        <v>0</v>
      </c>
      <c r="P69">
        <v>0.5</v>
      </c>
      <c r="Q69">
        <v>0.5</v>
      </c>
      <c r="R69" t="s">
        <v>6419</v>
      </c>
      <c r="S69" t="s">
        <v>21</v>
      </c>
      <c r="T69">
        <v>0</v>
      </c>
      <c r="U69">
        <v>0</v>
      </c>
      <c r="V69">
        <v>0.5</v>
      </c>
      <c r="W69">
        <v>0.5</v>
      </c>
      <c r="X69" t="s">
        <v>6420</v>
      </c>
    </row>
    <row r="70" spans="1:24">
      <c r="A70" t="str">
        <f t="shared" si="3"/>
        <v>2.5-e-A-1-2.5</v>
      </c>
      <c r="B70">
        <f t="shared" si="4"/>
        <v>1</v>
      </c>
      <c r="C70" t="str">
        <f t="shared" si="5"/>
        <v>e</v>
      </c>
      <c r="D70">
        <v>71</v>
      </c>
      <c r="E70">
        <v>64</v>
      </c>
      <c r="F70">
        <v>2.5</v>
      </c>
      <c r="G70" t="s">
        <v>6417</v>
      </c>
      <c r="H70">
        <v>25982.181100000002</v>
      </c>
      <c r="I70">
        <v>25983.685799999999</v>
      </c>
      <c r="J70">
        <v>-1.5046999999999999</v>
      </c>
      <c r="K70" s="6">
        <v>6.8999999999999996E-7</v>
      </c>
      <c r="L70" t="s">
        <v>6418</v>
      </c>
      <c r="M70" t="s">
        <v>25</v>
      </c>
      <c r="N70">
        <v>1</v>
      </c>
      <c r="O70">
        <v>2</v>
      </c>
      <c r="P70">
        <v>0.5</v>
      </c>
      <c r="Q70">
        <v>2.5</v>
      </c>
      <c r="R70" t="s">
        <v>6419</v>
      </c>
      <c r="S70" t="s">
        <v>25</v>
      </c>
      <c r="T70">
        <v>1</v>
      </c>
      <c r="U70">
        <v>2</v>
      </c>
      <c r="V70">
        <v>0.5</v>
      </c>
      <c r="W70">
        <v>2.5</v>
      </c>
      <c r="X70" t="s">
        <v>6420</v>
      </c>
    </row>
    <row r="71" spans="1:24">
      <c r="A71" t="str">
        <f t="shared" si="3"/>
        <v>2.5-e-A-1-1.5</v>
      </c>
      <c r="B71">
        <f t="shared" si="4"/>
        <v>1</v>
      </c>
      <c r="C71" t="str">
        <f t="shared" si="5"/>
        <v>e</v>
      </c>
      <c r="D71">
        <v>72</v>
      </c>
      <c r="E71">
        <v>67</v>
      </c>
      <c r="F71">
        <v>2.5</v>
      </c>
      <c r="G71" t="s">
        <v>6417</v>
      </c>
      <c r="H71">
        <v>26066.794699999999</v>
      </c>
      <c r="I71">
        <v>26067.4967</v>
      </c>
      <c r="J71">
        <v>-0.70199999999999996</v>
      </c>
      <c r="K71" s="6">
        <v>5.8999999999999996E-7</v>
      </c>
      <c r="L71" t="s">
        <v>6418</v>
      </c>
      <c r="M71" t="s">
        <v>25</v>
      </c>
      <c r="N71">
        <v>1</v>
      </c>
      <c r="O71">
        <v>2</v>
      </c>
      <c r="P71">
        <v>-0.5</v>
      </c>
      <c r="Q71">
        <v>1.5</v>
      </c>
      <c r="R71" t="s">
        <v>6419</v>
      </c>
      <c r="S71" t="s">
        <v>25</v>
      </c>
      <c r="T71">
        <v>1</v>
      </c>
      <c r="U71">
        <v>2</v>
      </c>
      <c r="V71">
        <v>0.5</v>
      </c>
      <c r="W71">
        <v>1.5</v>
      </c>
      <c r="X71" t="s">
        <v>6420</v>
      </c>
    </row>
    <row r="72" spans="1:24">
      <c r="A72" t="str">
        <f t="shared" si="3"/>
        <v>2.5-e-B-1-0.5</v>
      </c>
      <c r="B72">
        <f t="shared" si="4"/>
        <v>1</v>
      </c>
      <c r="C72" t="str">
        <f t="shared" si="5"/>
        <v>e</v>
      </c>
      <c r="D72">
        <v>73</v>
      </c>
      <c r="E72">
        <v>74</v>
      </c>
      <c r="F72">
        <v>2.5</v>
      </c>
      <c r="G72" t="s">
        <v>6417</v>
      </c>
      <c r="H72">
        <v>27626.680100000001</v>
      </c>
      <c r="I72">
        <v>27626.594499999999</v>
      </c>
      <c r="J72">
        <v>8.5599999999999996E-2</v>
      </c>
      <c r="K72" s="6">
        <v>7.1999999999999999E-7</v>
      </c>
      <c r="L72" t="s">
        <v>6418</v>
      </c>
      <c r="M72" t="s">
        <v>21</v>
      </c>
      <c r="N72">
        <v>1</v>
      </c>
      <c r="O72">
        <v>0</v>
      </c>
      <c r="P72">
        <v>0.5</v>
      </c>
      <c r="Q72">
        <v>0.5</v>
      </c>
      <c r="R72" t="s">
        <v>6419</v>
      </c>
      <c r="S72" t="s">
        <v>21</v>
      </c>
      <c r="T72">
        <v>1</v>
      </c>
      <c r="U72">
        <v>0</v>
      </c>
      <c r="V72">
        <v>0.5</v>
      </c>
      <c r="W72">
        <v>0.5</v>
      </c>
      <c r="X72" t="s">
        <v>6420</v>
      </c>
    </row>
    <row r="73" spans="1:24">
      <c r="A73" t="str">
        <f t="shared" si="3"/>
        <v>2.5-e-A-2-2.5</v>
      </c>
      <c r="B73">
        <f t="shared" si="4"/>
        <v>1</v>
      </c>
      <c r="C73" t="str">
        <f t="shared" si="5"/>
        <v>e</v>
      </c>
      <c r="D73">
        <v>74</v>
      </c>
      <c r="E73">
        <v>83</v>
      </c>
      <c r="F73">
        <v>2.5</v>
      </c>
      <c r="G73" t="s">
        <v>6417</v>
      </c>
      <c r="H73">
        <v>28524.854500000001</v>
      </c>
      <c r="I73">
        <v>28525.540400000002</v>
      </c>
      <c r="J73">
        <v>-0.68589999999999995</v>
      </c>
      <c r="K73" s="6">
        <v>6.5000000000000002E-7</v>
      </c>
      <c r="L73" t="s">
        <v>6418</v>
      </c>
      <c r="M73" t="s">
        <v>25</v>
      </c>
      <c r="N73">
        <v>2</v>
      </c>
      <c r="O73">
        <v>2</v>
      </c>
      <c r="P73">
        <v>0.5</v>
      </c>
      <c r="Q73">
        <v>2.5</v>
      </c>
      <c r="R73" t="s">
        <v>6419</v>
      </c>
      <c r="S73" t="s">
        <v>25</v>
      </c>
      <c r="T73">
        <v>2</v>
      </c>
      <c r="U73">
        <v>2</v>
      </c>
      <c r="V73">
        <v>0.5</v>
      </c>
      <c r="W73">
        <v>2.5</v>
      </c>
      <c r="X73" t="s">
        <v>6420</v>
      </c>
    </row>
    <row r="74" spans="1:24">
      <c r="A74" t="str">
        <f t="shared" si="3"/>
        <v>2.5-e-A-2-1.5</v>
      </c>
      <c r="B74">
        <f t="shared" si="4"/>
        <v>1</v>
      </c>
      <c r="C74" t="str">
        <f t="shared" si="5"/>
        <v>e</v>
      </c>
      <c r="D74">
        <v>75</v>
      </c>
      <c r="E74">
        <v>85</v>
      </c>
      <c r="F74">
        <v>2.5</v>
      </c>
      <c r="G74" t="s">
        <v>6417</v>
      </c>
      <c r="H74">
        <v>28605.046900000001</v>
      </c>
      <c r="I74">
        <v>28605.146199999999</v>
      </c>
      <c r="J74">
        <v>-9.9299999999999999E-2</v>
      </c>
      <c r="K74" s="6">
        <v>5.7999999999999995E-7</v>
      </c>
      <c r="L74" t="s">
        <v>6418</v>
      </c>
      <c r="M74" t="s">
        <v>25</v>
      </c>
      <c r="N74">
        <v>2</v>
      </c>
      <c r="O74">
        <v>2</v>
      </c>
      <c r="P74">
        <v>-0.5</v>
      </c>
      <c r="Q74">
        <v>1.5</v>
      </c>
      <c r="R74" t="s">
        <v>6419</v>
      </c>
      <c r="S74" t="s">
        <v>25</v>
      </c>
      <c r="T74">
        <v>2</v>
      </c>
      <c r="U74">
        <v>2</v>
      </c>
      <c r="V74">
        <v>0.5</v>
      </c>
      <c r="W74">
        <v>1.5</v>
      </c>
      <c r="X74" t="s">
        <v>6420</v>
      </c>
    </row>
    <row r="75" spans="1:24">
      <c r="A75" t="str">
        <f t="shared" si="3"/>
        <v>2.5-e-A-3-2.5</v>
      </c>
      <c r="B75">
        <f t="shared" si="4"/>
        <v>1</v>
      </c>
      <c r="C75" t="str">
        <f t="shared" si="5"/>
        <v>e</v>
      </c>
      <c r="D75">
        <v>76</v>
      </c>
      <c r="E75">
        <v>108</v>
      </c>
      <c r="F75">
        <v>2.5</v>
      </c>
      <c r="G75" t="s">
        <v>6417</v>
      </c>
      <c r="H75">
        <v>30853.4362</v>
      </c>
      <c r="I75">
        <v>30853.668300000001</v>
      </c>
      <c r="J75">
        <v>-0.2321</v>
      </c>
      <c r="K75" s="6">
        <v>8.4E-7</v>
      </c>
      <c r="L75" t="s">
        <v>6418</v>
      </c>
      <c r="M75" t="s">
        <v>25</v>
      </c>
      <c r="N75">
        <v>3</v>
      </c>
      <c r="O75">
        <v>2</v>
      </c>
      <c r="P75">
        <v>0.5</v>
      </c>
      <c r="Q75">
        <v>2.5</v>
      </c>
      <c r="R75" t="s">
        <v>6419</v>
      </c>
      <c r="S75" t="s">
        <v>25</v>
      </c>
      <c r="T75">
        <v>3</v>
      </c>
      <c r="U75">
        <v>2</v>
      </c>
      <c r="V75">
        <v>0.5</v>
      </c>
      <c r="W75">
        <v>2.5</v>
      </c>
      <c r="X75" t="s">
        <v>6420</v>
      </c>
    </row>
    <row r="76" spans="1:24">
      <c r="A76" t="str">
        <f t="shared" si="3"/>
        <v>2.5-e-A-3-1.5</v>
      </c>
      <c r="B76">
        <f t="shared" si="4"/>
        <v>1</v>
      </c>
      <c r="C76" t="str">
        <f t="shared" si="5"/>
        <v>e</v>
      </c>
      <c r="D76">
        <v>77</v>
      </c>
      <c r="E76">
        <v>110</v>
      </c>
      <c r="F76">
        <v>2.5</v>
      </c>
      <c r="G76" t="s">
        <v>6417</v>
      </c>
      <c r="H76">
        <v>30928.7618</v>
      </c>
      <c r="I76">
        <v>30928.627799999998</v>
      </c>
      <c r="J76">
        <v>0.13400000000000001</v>
      </c>
      <c r="K76" s="6">
        <v>8.6000000000000002E-7</v>
      </c>
      <c r="L76" t="s">
        <v>6418</v>
      </c>
      <c r="M76" t="s">
        <v>25</v>
      </c>
      <c r="N76">
        <v>3</v>
      </c>
      <c r="O76">
        <v>2</v>
      </c>
      <c r="P76">
        <v>-0.5</v>
      </c>
      <c r="Q76">
        <v>1.5</v>
      </c>
      <c r="R76" t="s">
        <v>6419</v>
      </c>
      <c r="S76" t="s">
        <v>25</v>
      </c>
      <c r="T76">
        <v>3</v>
      </c>
      <c r="U76">
        <v>2</v>
      </c>
      <c r="V76">
        <v>0.5</v>
      </c>
      <c r="W76">
        <v>1.5</v>
      </c>
      <c r="X76" t="s">
        <v>6420</v>
      </c>
    </row>
    <row r="77" spans="1:24">
      <c r="A77" t="str">
        <f t="shared" si="3"/>
        <v>2.5-e-C-0-0.5</v>
      </c>
      <c r="B77">
        <f t="shared" si="4"/>
        <v>1</v>
      </c>
      <c r="C77" t="str">
        <f t="shared" si="5"/>
        <v>e</v>
      </c>
      <c r="D77">
        <v>78</v>
      </c>
      <c r="E77">
        <v>113</v>
      </c>
      <c r="F77">
        <v>2.5</v>
      </c>
      <c r="G77" t="s">
        <v>6417</v>
      </c>
      <c r="H77">
        <v>31862.834500000001</v>
      </c>
      <c r="I77">
        <v>31862.840199999999</v>
      </c>
      <c r="J77">
        <v>-5.7999999999999996E-3</v>
      </c>
      <c r="K77" s="6">
        <v>6.4999999999999994E-5</v>
      </c>
      <c r="L77" t="s">
        <v>6418</v>
      </c>
      <c r="M77" t="s">
        <v>22</v>
      </c>
      <c r="N77">
        <v>0</v>
      </c>
      <c r="O77">
        <v>0</v>
      </c>
      <c r="P77">
        <v>0.5</v>
      </c>
      <c r="Q77">
        <v>0.5</v>
      </c>
      <c r="R77" t="s">
        <v>6419</v>
      </c>
      <c r="S77" t="s">
        <v>22</v>
      </c>
      <c r="T77">
        <v>0</v>
      </c>
      <c r="U77">
        <v>0</v>
      </c>
      <c r="V77">
        <v>0.5</v>
      </c>
      <c r="W77">
        <v>0.5</v>
      </c>
      <c r="X77" t="s">
        <v>6420</v>
      </c>
    </row>
    <row r="78" spans="1:24">
      <c r="A78" t="str">
        <f t="shared" si="3"/>
        <v>2.5-e-C-1-0.5</v>
      </c>
      <c r="B78">
        <f t="shared" si="4"/>
        <v>1</v>
      </c>
      <c r="C78" t="str">
        <f t="shared" si="5"/>
        <v>e</v>
      </c>
      <c r="D78">
        <v>79</v>
      </c>
      <c r="E78">
        <v>129</v>
      </c>
      <c r="F78">
        <v>2.5</v>
      </c>
      <c r="G78" t="s">
        <v>6417</v>
      </c>
      <c r="H78">
        <v>34469.983</v>
      </c>
      <c r="I78">
        <v>34470.9427</v>
      </c>
      <c r="J78">
        <v>-0.9597</v>
      </c>
      <c r="K78" s="6">
        <v>7.1999999999999999E-7</v>
      </c>
      <c r="L78" t="s">
        <v>6418</v>
      </c>
      <c r="M78" t="s">
        <v>22</v>
      </c>
      <c r="N78">
        <v>1</v>
      </c>
      <c r="O78">
        <v>0</v>
      </c>
      <c r="P78">
        <v>0.5</v>
      </c>
      <c r="Q78">
        <v>0.5</v>
      </c>
      <c r="R78" t="s">
        <v>6419</v>
      </c>
      <c r="S78" t="s">
        <v>22</v>
      </c>
      <c r="T78">
        <v>1</v>
      </c>
      <c r="U78">
        <v>0</v>
      </c>
      <c r="V78">
        <v>0.5</v>
      </c>
      <c r="W78">
        <v>0.5</v>
      </c>
      <c r="X78" t="s">
        <v>6420</v>
      </c>
    </row>
    <row r="79" spans="1:24">
      <c r="A79" t="str">
        <f t="shared" si="3"/>
        <v>2.5-e-C-2-0.5</v>
      </c>
      <c r="B79">
        <f t="shared" si="4"/>
        <v>1</v>
      </c>
      <c r="C79" t="str">
        <f t="shared" si="5"/>
        <v>e</v>
      </c>
      <c r="D79">
        <v>80</v>
      </c>
      <c r="E79">
        <v>146</v>
      </c>
      <c r="F79">
        <v>2.5</v>
      </c>
      <c r="G79" t="s">
        <v>6417</v>
      </c>
      <c r="H79">
        <v>36834.174099999997</v>
      </c>
      <c r="I79">
        <v>36834.816299999999</v>
      </c>
      <c r="J79">
        <v>-0.64229999999999998</v>
      </c>
      <c r="K79" s="6">
        <v>6.5000000000000002E-7</v>
      </c>
      <c r="L79" t="s">
        <v>6418</v>
      </c>
      <c r="M79" t="s">
        <v>22</v>
      </c>
      <c r="N79">
        <v>2</v>
      </c>
      <c r="O79">
        <v>0</v>
      </c>
      <c r="P79">
        <v>0.5</v>
      </c>
      <c r="Q79">
        <v>0.5</v>
      </c>
      <c r="R79" t="s">
        <v>6419</v>
      </c>
      <c r="S79" t="s">
        <v>22</v>
      </c>
      <c r="T79">
        <v>2</v>
      </c>
      <c r="U79">
        <v>0</v>
      </c>
      <c r="V79">
        <v>0.5</v>
      </c>
      <c r="W79">
        <v>0.5</v>
      </c>
      <c r="X79" t="s">
        <v>6420</v>
      </c>
    </row>
    <row r="80" spans="1:24">
      <c r="A80" t="str">
        <f t="shared" si="3"/>
        <v>2.5-f-X-0-0.5</v>
      </c>
      <c r="B80">
        <f t="shared" si="4"/>
        <v>-1</v>
      </c>
      <c r="C80" t="str">
        <f t="shared" si="5"/>
        <v>f</v>
      </c>
      <c r="D80">
        <v>81</v>
      </c>
      <c r="E80">
        <v>1</v>
      </c>
      <c r="F80">
        <v>2.5</v>
      </c>
      <c r="G80" t="s">
        <v>6421</v>
      </c>
      <c r="H80">
        <v>73.149799999999999</v>
      </c>
      <c r="I80">
        <v>73.222800000000007</v>
      </c>
      <c r="J80">
        <v>-7.2999999999999995E-2</v>
      </c>
      <c r="K80" s="6">
        <v>8.8999999999999999E-3</v>
      </c>
      <c r="L80" t="s">
        <v>6418</v>
      </c>
      <c r="M80" t="s">
        <v>20</v>
      </c>
      <c r="N80">
        <v>0</v>
      </c>
      <c r="O80">
        <v>-1</v>
      </c>
      <c r="P80">
        <v>0.5</v>
      </c>
      <c r="Q80">
        <v>-0.5</v>
      </c>
      <c r="R80" t="s">
        <v>6419</v>
      </c>
      <c r="S80" t="s">
        <v>20</v>
      </c>
      <c r="T80">
        <v>0</v>
      </c>
      <c r="U80">
        <v>1</v>
      </c>
      <c r="V80">
        <v>0.5</v>
      </c>
      <c r="W80">
        <v>0.5</v>
      </c>
      <c r="X80" t="s">
        <v>6420</v>
      </c>
    </row>
    <row r="81" spans="1:24">
      <c r="A81" t="str">
        <f t="shared" si="3"/>
        <v>2.5-f-X-0-1.5</v>
      </c>
      <c r="B81">
        <f t="shared" si="4"/>
        <v>-1</v>
      </c>
      <c r="C81" t="str">
        <f t="shared" si="5"/>
        <v>f</v>
      </c>
      <c r="D81">
        <v>82</v>
      </c>
      <c r="E81">
        <v>2</v>
      </c>
      <c r="F81">
        <v>2.5</v>
      </c>
      <c r="G81" t="s">
        <v>6421</v>
      </c>
      <c r="H81">
        <v>153.68770000000001</v>
      </c>
      <c r="I81">
        <v>153.59870000000001</v>
      </c>
      <c r="J81">
        <v>8.8999999999999996E-2</v>
      </c>
      <c r="K81" s="6">
        <v>4.5999999999999999E-2</v>
      </c>
      <c r="L81" t="s">
        <v>6418</v>
      </c>
      <c r="M81" t="s">
        <v>20</v>
      </c>
      <c r="N81">
        <v>0</v>
      </c>
      <c r="O81">
        <v>-1</v>
      </c>
      <c r="P81">
        <v>-0.5</v>
      </c>
      <c r="Q81">
        <v>-1.5</v>
      </c>
      <c r="R81" t="s">
        <v>6419</v>
      </c>
      <c r="S81" t="s">
        <v>20</v>
      </c>
      <c r="T81">
        <v>0</v>
      </c>
      <c r="U81">
        <v>1</v>
      </c>
      <c r="V81">
        <v>0.5</v>
      </c>
      <c r="W81">
        <v>1.5</v>
      </c>
      <c r="X81" t="s">
        <v>6420</v>
      </c>
    </row>
    <row r="82" spans="1:24">
      <c r="A82" t="str">
        <f t="shared" si="3"/>
        <v>2.5-f-X-1-0.5</v>
      </c>
      <c r="B82">
        <f t="shared" si="4"/>
        <v>-1</v>
      </c>
      <c r="C82" t="str">
        <f t="shared" si="5"/>
        <v>f</v>
      </c>
      <c r="D82">
        <v>83</v>
      </c>
      <c r="E82">
        <v>3</v>
      </c>
      <c r="F82">
        <v>2.5</v>
      </c>
      <c r="G82" t="s">
        <v>6421</v>
      </c>
      <c r="H82">
        <v>2802.8571999999999</v>
      </c>
      <c r="I82">
        <v>2803.0459999999998</v>
      </c>
      <c r="J82">
        <v>-0.1888</v>
      </c>
      <c r="K82" s="6">
        <v>2.6999999999999999E-5</v>
      </c>
      <c r="L82" t="s">
        <v>6418</v>
      </c>
      <c r="M82" t="s">
        <v>20</v>
      </c>
      <c r="N82">
        <v>1</v>
      </c>
      <c r="O82">
        <v>-1</v>
      </c>
      <c r="P82">
        <v>0.5</v>
      </c>
      <c r="Q82">
        <v>-0.5</v>
      </c>
      <c r="R82" t="s">
        <v>6419</v>
      </c>
      <c r="S82" t="s">
        <v>20</v>
      </c>
      <c r="T82">
        <v>1</v>
      </c>
      <c r="U82">
        <v>1</v>
      </c>
      <c r="V82">
        <v>0.5</v>
      </c>
      <c r="W82">
        <v>0.5</v>
      </c>
      <c r="X82" t="s">
        <v>6420</v>
      </c>
    </row>
    <row r="83" spans="1:24">
      <c r="A83" t="str">
        <f t="shared" si="3"/>
        <v>2.5-f-X-1-1.5</v>
      </c>
      <c r="B83">
        <f t="shared" si="4"/>
        <v>-1</v>
      </c>
      <c r="C83" t="str">
        <f t="shared" si="5"/>
        <v>f</v>
      </c>
      <c r="D83">
        <v>84</v>
      </c>
      <c r="E83">
        <v>4</v>
      </c>
      <c r="F83">
        <v>2.5</v>
      </c>
      <c r="G83" t="s">
        <v>6421</v>
      </c>
      <c r="H83">
        <v>2880.384</v>
      </c>
      <c r="I83">
        <v>2880.5943000000002</v>
      </c>
      <c r="J83">
        <v>-0.21029999999999999</v>
      </c>
      <c r="K83" s="6">
        <v>3.4E-5</v>
      </c>
      <c r="L83" t="s">
        <v>6418</v>
      </c>
      <c r="M83" t="s">
        <v>20</v>
      </c>
      <c r="N83">
        <v>1</v>
      </c>
      <c r="O83">
        <v>-1</v>
      </c>
      <c r="P83">
        <v>-0.5</v>
      </c>
      <c r="Q83">
        <v>-1.5</v>
      </c>
      <c r="R83" t="s">
        <v>6419</v>
      </c>
      <c r="S83" t="s">
        <v>20</v>
      </c>
      <c r="T83">
        <v>1</v>
      </c>
      <c r="U83">
        <v>1</v>
      </c>
      <c r="V83">
        <v>0.5</v>
      </c>
      <c r="W83">
        <v>1.5</v>
      </c>
      <c r="X83" t="s">
        <v>6420</v>
      </c>
    </row>
    <row r="84" spans="1:24">
      <c r="A84" t="str">
        <f t="shared" si="3"/>
        <v>2.5-f-X-2-0.5</v>
      </c>
      <c r="B84">
        <f t="shared" si="4"/>
        <v>-1</v>
      </c>
      <c r="C84" t="str">
        <f t="shared" si="5"/>
        <v>f</v>
      </c>
      <c r="D84">
        <v>85</v>
      </c>
      <c r="E84">
        <v>7</v>
      </c>
      <c r="F84">
        <v>2.5</v>
      </c>
      <c r="G84" t="s">
        <v>6421</v>
      </c>
      <c r="H84">
        <v>5406.5288</v>
      </c>
      <c r="I84">
        <v>5406.1076999999996</v>
      </c>
      <c r="J84">
        <v>0.42099999999999999</v>
      </c>
      <c r="K84" s="6">
        <v>5.2000000000000002E-6</v>
      </c>
      <c r="L84" t="s">
        <v>6418</v>
      </c>
      <c r="M84" t="s">
        <v>20</v>
      </c>
      <c r="N84">
        <v>2</v>
      </c>
      <c r="O84">
        <v>-1</v>
      </c>
      <c r="P84">
        <v>0.5</v>
      </c>
      <c r="Q84">
        <v>-0.5</v>
      </c>
      <c r="R84" t="s">
        <v>6419</v>
      </c>
      <c r="S84" t="s">
        <v>20</v>
      </c>
      <c r="T84">
        <v>2</v>
      </c>
      <c r="U84">
        <v>1</v>
      </c>
      <c r="V84">
        <v>0.5</v>
      </c>
      <c r="W84">
        <v>0.5</v>
      </c>
      <c r="X84" t="s">
        <v>6420</v>
      </c>
    </row>
    <row r="85" spans="1:24">
      <c r="A85" t="str">
        <f t="shared" si="3"/>
        <v>2.5-f-X-2-1.5</v>
      </c>
      <c r="B85">
        <f t="shared" si="4"/>
        <v>-1</v>
      </c>
      <c r="C85" t="str">
        <f t="shared" si="5"/>
        <v>f</v>
      </c>
      <c r="D85">
        <v>86</v>
      </c>
      <c r="E85">
        <v>8</v>
      </c>
      <c r="F85">
        <v>2.5</v>
      </c>
      <c r="G85" t="s">
        <v>6421</v>
      </c>
      <c r="H85">
        <v>5481.0940000000001</v>
      </c>
      <c r="I85">
        <v>5480.9323000000004</v>
      </c>
      <c r="J85">
        <v>0.16170000000000001</v>
      </c>
      <c r="K85" s="6">
        <v>3.8999999999999999E-6</v>
      </c>
      <c r="L85" t="s">
        <v>6418</v>
      </c>
      <c r="M85" t="s">
        <v>20</v>
      </c>
      <c r="N85">
        <v>2</v>
      </c>
      <c r="O85">
        <v>-1</v>
      </c>
      <c r="P85">
        <v>-0.5</v>
      </c>
      <c r="Q85">
        <v>-1.5</v>
      </c>
      <c r="R85" t="s">
        <v>6419</v>
      </c>
      <c r="S85" t="s">
        <v>20</v>
      </c>
      <c r="T85">
        <v>2</v>
      </c>
      <c r="U85">
        <v>1</v>
      </c>
      <c r="V85">
        <v>0.5</v>
      </c>
      <c r="W85">
        <v>1.5</v>
      </c>
      <c r="X85" t="s">
        <v>6420</v>
      </c>
    </row>
    <row r="86" spans="1:24">
      <c r="A86" t="str">
        <f t="shared" si="3"/>
        <v>2.5-f-X-3-0.5</v>
      </c>
      <c r="B86">
        <f t="shared" si="4"/>
        <v>-1</v>
      </c>
      <c r="C86" t="str">
        <f t="shared" si="5"/>
        <v>f</v>
      </c>
      <c r="D86">
        <v>87</v>
      </c>
      <c r="E86">
        <v>11</v>
      </c>
      <c r="F86">
        <v>2.5</v>
      </c>
      <c r="G86" t="s">
        <v>6421</v>
      </c>
      <c r="H86">
        <v>7885.6049000000003</v>
      </c>
      <c r="I86">
        <v>7885.9553999999998</v>
      </c>
      <c r="J86">
        <v>-0.35049999999999998</v>
      </c>
      <c r="K86" s="6">
        <v>2.0999999999999998E-6</v>
      </c>
      <c r="L86" t="s">
        <v>6418</v>
      </c>
      <c r="M86" t="s">
        <v>20</v>
      </c>
      <c r="N86">
        <v>3</v>
      </c>
      <c r="O86">
        <v>-1</v>
      </c>
      <c r="P86">
        <v>0.5</v>
      </c>
      <c r="Q86">
        <v>-0.5</v>
      </c>
      <c r="R86" t="s">
        <v>6419</v>
      </c>
      <c r="S86" t="s">
        <v>20</v>
      </c>
      <c r="T86">
        <v>3</v>
      </c>
      <c r="U86">
        <v>1</v>
      </c>
      <c r="V86">
        <v>0.5</v>
      </c>
      <c r="W86">
        <v>0.5</v>
      </c>
      <c r="X86" t="s">
        <v>6420</v>
      </c>
    </row>
    <row r="87" spans="1:24">
      <c r="A87" t="str">
        <f t="shared" si="3"/>
        <v>2.5-f-X-3-1.5</v>
      </c>
      <c r="B87">
        <f t="shared" si="4"/>
        <v>-1</v>
      </c>
      <c r="C87" t="str">
        <f t="shared" si="5"/>
        <v>f</v>
      </c>
      <c r="D87">
        <v>88</v>
      </c>
      <c r="E87">
        <v>12</v>
      </c>
      <c r="F87">
        <v>2.5</v>
      </c>
      <c r="G87" t="s">
        <v>6421</v>
      </c>
      <c r="H87">
        <v>7957.2424000000001</v>
      </c>
      <c r="I87">
        <v>7958.0657000000001</v>
      </c>
      <c r="J87">
        <v>-0.82330000000000003</v>
      </c>
      <c r="K87" s="6">
        <v>2.0999999999999998E-6</v>
      </c>
      <c r="L87" t="s">
        <v>6418</v>
      </c>
      <c r="M87" t="s">
        <v>20</v>
      </c>
      <c r="N87">
        <v>3</v>
      </c>
      <c r="O87">
        <v>-1</v>
      </c>
      <c r="P87">
        <v>-0.5</v>
      </c>
      <c r="Q87">
        <v>-1.5</v>
      </c>
      <c r="R87" t="s">
        <v>6419</v>
      </c>
      <c r="S87" t="s">
        <v>20</v>
      </c>
      <c r="T87">
        <v>3</v>
      </c>
      <c r="U87">
        <v>1</v>
      </c>
      <c r="V87">
        <v>0.5</v>
      </c>
      <c r="W87">
        <v>1.5</v>
      </c>
      <c r="X87" t="s">
        <v>6420</v>
      </c>
    </row>
    <row r="88" spans="1:24">
      <c r="A88" t="str">
        <f t="shared" si="3"/>
        <v>2.5-f-X-4-0.5</v>
      </c>
      <c r="B88">
        <f t="shared" si="4"/>
        <v>-1</v>
      </c>
      <c r="C88" t="str">
        <f t="shared" si="5"/>
        <v>f</v>
      </c>
      <c r="D88">
        <v>89</v>
      </c>
      <c r="E88">
        <v>15</v>
      </c>
      <c r="F88">
        <v>2.5</v>
      </c>
      <c r="G88" t="s">
        <v>6421</v>
      </c>
      <c r="H88">
        <v>10241.1402</v>
      </c>
      <c r="I88">
        <v>10241.0815</v>
      </c>
      <c r="J88">
        <v>5.8599999999999999E-2</v>
      </c>
      <c r="K88" s="6">
        <v>7.3E-7</v>
      </c>
      <c r="L88" t="s">
        <v>6418</v>
      </c>
      <c r="M88" t="s">
        <v>20</v>
      </c>
      <c r="N88">
        <v>4</v>
      </c>
      <c r="O88">
        <v>-1</v>
      </c>
      <c r="P88">
        <v>0.5</v>
      </c>
      <c r="Q88">
        <v>-0.5</v>
      </c>
      <c r="R88" t="s">
        <v>6419</v>
      </c>
      <c r="S88" t="s">
        <v>20</v>
      </c>
      <c r="T88">
        <v>4</v>
      </c>
      <c r="U88">
        <v>1</v>
      </c>
      <c r="V88">
        <v>0.5</v>
      </c>
      <c r="W88">
        <v>0.5</v>
      </c>
      <c r="X88" t="s">
        <v>6420</v>
      </c>
    </row>
    <row r="89" spans="1:24">
      <c r="A89" t="str">
        <f t="shared" si="3"/>
        <v>2.5-f-X-4-1.5</v>
      </c>
      <c r="B89">
        <f t="shared" si="4"/>
        <v>-1</v>
      </c>
      <c r="C89" t="str">
        <f t="shared" si="5"/>
        <v>f</v>
      </c>
      <c r="D89">
        <v>90</v>
      </c>
      <c r="E89">
        <v>16</v>
      </c>
      <c r="F89">
        <v>2.5</v>
      </c>
      <c r="G89" t="s">
        <v>6421</v>
      </c>
      <c r="H89">
        <v>10309.8974</v>
      </c>
      <c r="I89">
        <v>10310.440399999999</v>
      </c>
      <c r="J89">
        <v>-0.54300000000000004</v>
      </c>
      <c r="K89" s="6">
        <v>7.4000000000000001E-7</v>
      </c>
      <c r="L89" t="s">
        <v>6418</v>
      </c>
      <c r="M89" t="s">
        <v>20</v>
      </c>
      <c r="N89">
        <v>4</v>
      </c>
      <c r="O89">
        <v>-1</v>
      </c>
      <c r="P89">
        <v>-0.5</v>
      </c>
      <c r="Q89">
        <v>-1.5</v>
      </c>
      <c r="R89" t="s">
        <v>6419</v>
      </c>
      <c r="S89" t="s">
        <v>20</v>
      </c>
      <c r="T89">
        <v>4</v>
      </c>
      <c r="U89">
        <v>1</v>
      </c>
      <c r="V89">
        <v>0.5</v>
      </c>
      <c r="W89">
        <v>1.5</v>
      </c>
      <c r="X89" t="s">
        <v>6420</v>
      </c>
    </row>
    <row r="90" spans="1:24">
      <c r="A90" t="str">
        <f t="shared" si="3"/>
        <v>2.5-f-A-0-2.5</v>
      </c>
      <c r="B90">
        <f t="shared" si="4"/>
        <v>-1</v>
      </c>
      <c r="C90" t="str">
        <f t="shared" si="5"/>
        <v>f</v>
      </c>
      <c r="D90">
        <v>91</v>
      </c>
      <c r="E90">
        <v>51</v>
      </c>
      <c r="F90">
        <v>2.5</v>
      </c>
      <c r="G90" t="s">
        <v>6421</v>
      </c>
      <c r="H90">
        <v>23245.908599999999</v>
      </c>
      <c r="I90">
        <v>23246.177599999999</v>
      </c>
      <c r="J90">
        <v>-0.26900000000000002</v>
      </c>
      <c r="K90" s="6">
        <v>7.8999999999999996E-5</v>
      </c>
      <c r="L90" t="s">
        <v>6418</v>
      </c>
      <c r="M90" t="s">
        <v>25</v>
      </c>
      <c r="N90">
        <v>0</v>
      </c>
      <c r="O90">
        <v>-2</v>
      </c>
      <c r="P90">
        <v>-0.5</v>
      </c>
      <c r="Q90">
        <v>-2.5</v>
      </c>
      <c r="R90" t="s">
        <v>6419</v>
      </c>
      <c r="S90" t="s">
        <v>25</v>
      </c>
      <c r="T90">
        <v>0</v>
      </c>
      <c r="U90">
        <v>2</v>
      </c>
      <c r="V90">
        <v>0.5</v>
      </c>
      <c r="W90">
        <v>2.5</v>
      </c>
      <c r="X90" t="s">
        <v>6420</v>
      </c>
    </row>
    <row r="91" spans="1:24">
      <c r="A91" t="str">
        <f t="shared" si="3"/>
        <v>2.5-f-A-0-1.5</v>
      </c>
      <c r="B91">
        <f t="shared" si="4"/>
        <v>-1</v>
      </c>
      <c r="C91" t="str">
        <f t="shared" si="5"/>
        <v>f</v>
      </c>
      <c r="D91">
        <v>92</v>
      </c>
      <c r="E91">
        <v>52</v>
      </c>
      <c r="F91">
        <v>2.5</v>
      </c>
      <c r="G91" t="s">
        <v>6421</v>
      </c>
      <c r="H91">
        <v>23334.565999999999</v>
      </c>
      <c r="I91">
        <v>23334.4339</v>
      </c>
      <c r="J91">
        <v>0.13200000000000001</v>
      </c>
      <c r="K91" s="6">
        <v>7.4999999999999993E-5</v>
      </c>
      <c r="L91" t="s">
        <v>6418</v>
      </c>
      <c r="M91" t="s">
        <v>25</v>
      </c>
      <c r="N91">
        <v>0</v>
      </c>
      <c r="O91">
        <v>-2</v>
      </c>
      <c r="P91">
        <v>0.5</v>
      </c>
      <c r="Q91">
        <v>-1.5</v>
      </c>
      <c r="R91" t="s">
        <v>6419</v>
      </c>
      <c r="S91" t="s">
        <v>25</v>
      </c>
      <c r="T91">
        <v>0</v>
      </c>
      <c r="U91">
        <v>2</v>
      </c>
      <c r="V91">
        <v>0.5</v>
      </c>
      <c r="W91">
        <v>1.5</v>
      </c>
      <c r="X91" t="s">
        <v>6420</v>
      </c>
    </row>
    <row r="92" spans="1:24">
      <c r="A92" t="str">
        <f t="shared" si="3"/>
        <v>2.5-f-B-0-0.5</v>
      </c>
      <c r="B92">
        <f t="shared" si="4"/>
        <v>-1</v>
      </c>
      <c r="C92" t="str">
        <f t="shared" si="5"/>
        <v>f</v>
      </c>
      <c r="D92">
        <v>93</v>
      </c>
      <c r="E92">
        <v>63</v>
      </c>
      <c r="F92">
        <v>2.5</v>
      </c>
      <c r="G92" t="s">
        <v>6421</v>
      </c>
      <c r="H92">
        <v>25773.9686</v>
      </c>
      <c r="I92">
        <v>25774.025799999999</v>
      </c>
      <c r="J92">
        <v>-5.7200000000000001E-2</v>
      </c>
      <c r="K92" s="6">
        <v>8.6000000000000003E-5</v>
      </c>
      <c r="L92" t="s">
        <v>6418</v>
      </c>
      <c r="M92" t="s">
        <v>21</v>
      </c>
      <c r="N92">
        <v>0</v>
      </c>
      <c r="O92">
        <v>0</v>
      </c>
      <c r="P92">
        <v>-0.5</v>
      </c>
      <c r="Q92">
        <v>-0.5</v>
      </c>
      <c r="R92" t="s">
        <v>6419</v>
      </c>
      <c r="S92" t="s">
        <v>21</v>
      </c>
      <c r="T92">
        <v>0</v>
      </c>
      <c r="U92">
        <v>0</v>
      </c>
      <c r="V92">
        <v>0.5</v>
      </c>
      <c r="W92">
        <v>0.5</v>
      </c>
      <c r="X92" t="s">
        <v>6420</v>
      </c>
    </row>
    <row r="93" spans="1:24">
      <c r="A93" t="str">
        <f t="shared" si="3"/>
        <v>2.5-f-A-1-2.5</v>
      </c>
      <c r="B93">
        <f t="shared" si="4"/>
        <v>-1</v>
      </c>
      <c r="C93" t="str">
        <f t="shared" si="5"/>
        <v>f</v>
      </c>
      <c r="D93">
        <v>94</v>
      </c>
      <c r="E93">
        <v>64</v>
      </c>
      <c r="F93">
        <v>2.5</v>
      </c>
      <c r="G93" t="s">
        <v>6421</v>
      </c>
      <c r="H93">
        <v>25982.184799999999</v>
      </c>
      <c r="I93">
        <v>25983.685799999999</v>
      </c>
      <c r="J93">
        <v>-1.5009999999999999</v>
      </c>
      <c r="K93" s="6">
        <v>6.6000000000000003E-7</v>
      </c>
      <c r="L93" t="s">
        <v>6418</v>
      </c>
      <c r="M93" t="s">
        <v>25</v>
      </c>
      <c r="N93">
        <v>1</v>
      </c>
      <c r="O93">
        <v>-2</v>
      </c>
      <c r="P93">
        <v>-0.5</v>
      </c>
      <c r="Q93">
        <v>-2.5</v>
      </c>
      <c r="R93" t="s">
        <v>6419</v>
      </c>
      <c r="S93" t="s">
        <v>25</v>
      </c>
      <c r="T93">
        <v>1</v>
      </c>
      <c r="U93">
        <v>2</v>
      </c>
      <c r="V93">
        <v>0.5</v>
      </c>
      <c r="W93">
        <v>2.5</v>
      </c>
      <c r="X93" t="s">
        <v>6420</v>
      </c>
    </row>
    <row r="94" spans="1:24">
      <c r="A94" t="str">
        <f t="shared" si="3"/>
        <v>2.5-f-A-1-1.5</v>
      </c>
      <c r="B94">
        <f t="shared" si="4"/>
        <v>-1</v>
      </c>
      <c r="C94" t="str">
        <f t="shared" si="5"/>
        <v>f</v>
      </c>
      <c r="D94">
        <v>95</v>
      </c>
      <c r="E94">
        <v>67</v>
      </c>
      <c r="F94">
        <v>2.5</v>
      </c>
      <c r="G94" t="s">
        <v>6421</v>
      </c>
      <c r="H94">
        <v>26066.784800000001</v>
      </c>
      <c r="I94">
        <v>26067.496800000001</v>
      </c>
      <c r="J94">
        <v>-0.71199999999999997</v>
      </c>
      <c r="K94" s="6">
        <v>6.0999999999999998E-7</v>
      </c>
      <c r="L94" t="s">
        <v>6418</v>
      </c>
      <c r="M94" t="s">
        <v>25</v>
      </c>
      <c r="N94">
        <v>1</v>
      </c>
      <c r="O94">
        <v>-2</v>
      </c>
      <c r="P94">
        <v>0.5</v>
      </c>
      <c r="Q94">
        <v>-1.5</v>
      </c>
      <c r="R94" t="s">
        <v>6419</v>
      </c>
      <c r="S94" t="s">
        <v>25</v>
      </c>
      <c r="T94">
        <v>1</v>
      </c>
      <c r="U94">
        <v>2</v>
      </c>
      <c r="V94">
        <v>0.5</v>
      </c>
      <c r="W94">
        <v>1.5</v>
      </c>
      <c r="X94" t="s">
        <v>6420</v>
      </c>
    </row>
    <row r="95" spans="1:24">
      <c r="A95" t="str">
        <f t="shared" si="3"/>
        <v>2.5-f-B-1-0.5</v>
      </c>
      <c r="B95">
        <f t="shared" si="4"/>
        <v>-1</v>
      </c>
      <c r="C95" t="str">
        <f t="shared" si="5"/>
        <v>f</v>
      </c>
      <c r="D95">
        <v>96</v>
      </c>
      <c r="E95">
        <v>74</v>
      </c>
      <c r="F95">
        <v>2.5</v>
      </c>
      <c r="G95" t="s">
        <v>6421</v>
      </c>
      <c r="H95">
        <v>27560.015299999999</v>
      </c>
      <c r="I95">
        <v>27560.033299999999</v>
      </c>
      <c r="J95">
        <v>-1.7999999999999999E-2</v>
      </c>
      <c r="K95" s="6">
        <v>6.5000000000000002E-7</v>
      </c>
      <c r="L95" t="s">
        <v>6418</v>
      </c>
      <c r="M95" t="s">
        <v>21</v>
      </c>
      <c r="N95">
        <v>1</v>
      </c>
      <c r="O95">
        <v>0</v>
      </c>
      <c r="P95">
        <v>-0.5</v>
      </c>
      <c r="Q95">
        <v>-0.5</v>
      </c>
      <c r="R95" t="s">
        <v>6419</v>
      </c>
      <c r="S95" t="s">
        <v>21</v>
      </c>
      <c r="T95">
        <v>1</v>
      </c>
      <c r="U95">
        <v>0</v>
      </c>
      <c r="V95">
        <v>0.5</v>
      </c>
      <c r="W95">
        <v>0.5</v>
      </c>
      <c r="X95" t="s">
        <v>6420</v>
      </c>
    </row>
    <row r="96" spans="1:24">
      <c r="A96" t="str">
        <f t="shared" si="3"/>
        <v>2.5-f-A-2-2.5</v>
      </c>
      <c r="B96">
        <f t="shared" si="4"/>
        <v>-1</v>
      </c>
      <c r="C96" t="str">
        <f t="shared" si="5"/>
        <v>f</v>
      </c>
      <c r="D96">
        <v>97</v>
      </c>
      <c r="E96">
        <v>83</v>
      </c>
      <c r="F96">
        <v>2.5</v>
      </c>
      <c r="G96" t="s">
        <v>6421</v>
      </c>
      <c r="H96">
        <v>28524.8377</v>
      </c>
      <c r="I96">
        <v>28525.540400000002</v>
      </c>
      <c r="J96">
        <v>-0.7026</v>
      </c>
      <c r="K96" s="6">
        <v>6.5000000000000002E-7</v>
      </c>
      <c r="L96" t="s">
        <v>6418</v>
      </c>
      <c r="M96" t="s">
        <v>25</v>
      </c>
      <c r="N96">
        <v>2</v>
      </c>
      <c r="O96">
        <v>-2</v>
      </c>
      <c r="P96">
        <v>-0.5</v>
      </c>
      <c r="Q96">
        <v>-2.5</v>
      </c>
      <c r="R96" t="s">
        <v>6419</v>
      </c>
      <c r="S96" t="s">
        <v>25</v>
      </c>
      <c r="T96">
        <v>2</v>
      </c>
      <c r="U96">
        <v>2</v>
      </c>
      <c r="V96">
        <v>0.5</v>
      </c>
      <c r="W96">
        <v>2.5</v>
      </c>
      <c r="X96" t="s">
        <v>6420</v>
      </c>
    </row>
    <row r="97" spans="1:24">
      <c r="A97" t="str">
        <f t="shared" si="3"/>
        <v>2.5-f-A-2-1.5</v>
      </c>
      <c r="B97">
        <f t="shared" si="4"/>
        <v>-1</v>
      </c>
      <c r="C97" t="str">
        <f t="shared" si="5"/>
        <v>f</v>
      </c>
      <c r="D97">
        <v>98</v>
      </c>
      <c r="E97">
        <v>85</v>
      </c>
      <c r="F97">
        <v>2.5</v>
      </c>
      <c r="G97" t="s">
        <v>6421</v>
      </c>
      <c r="H97">
        <v>28604.998200000002</v>
      </c>
      <c r="I97">
        <v>28605.1463</v>
      </c>
      <c r="J97">
        <v>-0.14810000000000001</v>
      </c>
      <c r="K97" s="6">
        <v>6.5000000000000002E-7</v>
      </c>
      <c r="L97" t="s">
        <v>6418</v>
      </c>
      <c r="M97" t="s">
        <v>25</v>
      </c>
      <c r="N97">
        <v>2</v>
      </c>
      <c r="O97">
        <v>-2</v>
      </c>
      <c r="P97">
        <v>0.5</v>
      </c>
      <c r="Q97">
        <v>-1.5</v>
      </c>
      <c r="R97" t="s">
        <v>6419</v>
      </c>
      <c r="S97" t="s">
        <v>25</v>
      </c>
      <c r="T97">
        <v>2</v>
      </c>
      <c r="U97">
        <v>2</v>
      </c>
      <c r="V97">
        <v>0.5</v>
      </c>
      <c r="W97">
        <v>1.5</v>
      </c>
      <c r="X97" t="s">
        <v>6420</v>
      </c>
    </row>
    <row r="98" spans="1:24">
      <c r="A98" t="str">
        <f t="shared" si="3"/>
        <v>2.5-f-A-3-2.5</v>
      </c>
      <c r="B98">
        <f t="shared" si="4"/>
        <v>-1</v>
      </c>
      <c r="C98" t="str">
        <f t="shared" si="5"/>
        <v>f</v>
      </c>
      <c r="D98">
        <v>99</v>
      </c>
      <c r="E98">
        <v>108</v>
      </c>
      <c r="F98">
        <v>2.5</v>
      </c>
      <c r="G98" t="s">
        <v>6421</v>
      </c>
      <c r="H98">
        <v>30853.451300000001</v>
      </c>
      <c r="I98">
        <v>30853.668300000001</v>
      </c>
      <c r="J98">
        <v>-0.21690000000000001</v>
      </c>
      <c r="K98" s="6">
        <v>9.5999999999999991E-7</v>
      </c>
      <c r="L98" t="s">
        <v>6418</v>
      </c>
      <c r="M98" t="s">
        <v>25</v>
      </c>
      <c r="N98">
        <v>3</v>
      </c>
      <c r="O98">
        <v>-2</v>
      </c>
      <c r="P98">
        <v>-0.5</v>
      </c>
      <c r="Q98">
        <v>-2.5</v>
      </c>
      <c r="R98" t="s">
        <v>6419</v>
      </c>
      <c r="S98" t="s">
        <v>25</v>
      </c>
      <c r="T98">
        <v>3</v>
      </c>
      <c r="U98">
        <v>2</v>
      </c>
      <c r="V98">
        <v>0.5</v>
      </c>
      <c r="W98">
        <v>2.5</v>
      </c>
      <c r="X98" t="s">
        <v>6420</v>
      </c>
    </row>
    <row r="99" spans="1:24">
      <c r="A99" t="str">
        <f t="shared" si="3"/>
        <v>2.5-f-A-3-1.5</v>
      </c>
      <c r="B99">
        <f t="shared" si="4"/>
        <v>-1</v>
      </c>
      <c r="C99" t="str">
        <f t="shared" si="5"/>
        <v>f</v>
      </c>
      <c r="D99">
        <v>100</v>
      </c>
      <c r="E99">
        <v>110</v>
      </c>
      <c r="F99">
        <v>2.5</v>
      </c>
      <c r="G99" t="s">
        <v>6421</v>
      </c>
      <c r="H99">
        <v>30928.769899999999</v>
      </c>
      <c r="I99">
        <v>30928.627799999998</v>
      </c>
      <c r="J99">
        <v>0.1421</v>
      </c>
      <c r="K99" s="6">
        <v>9.5999999999999991E-7</v>
      </c>
      <c r="L99" t="s">
        <v>6418</v>
      </c>
      <c r="M99" t="s">
        <v>25</v>
      </c>
      <c r="N99">
        <v>3</v>
      </c>
      <c r="O99">
        <v>-2</v>
      </c>
      <c r="P99">
        <v>0.5</v>
      </c>
      <c r="Q99">
        <v>-1.5</v>
      </c>
      <c r="R99" t="s">
        <v>6419</v>
      </c>
      <c r="S99" t="s">
        <v>25</v>
      </c>
      <c r="T99">
        <v>3</v>
      </c>
      <c r="U99">
        <v>2</v>
      </c>
      <c r="V99">
        <v>0.5</v>
      </c>
      <c r="W99">
        <v>1.5</v>
      </c>
      <c r="X99" t="s">
        <v>6420</v>
      </c>
    </row>
    <row r="100" spans="1:24">
      <c r="A100" t="str">
        <f t="shared" si="3"/>
        <v>2.5-f-C-0-0.5</v>
      </c>
      <c r="B100">
        <f t="shared" si="4"/>
        <v>-1</v>
      </c>
      <c r="C100" t="str">
        <f t="shared" si="5"/>
        <v>f</v>
      </c>
      <c r="D100">
        <v>101</v>
      </c>
      <c r="E100">
        <v>116</v>
      </c>
      <c r="F100">
        <v>2.5</v>
      </c>
      <c r="G100" t="s">
        <v>6421</v>
      </c>
      <c r="H100">
        <v>31948.103800000001</v>
      </c>
      <c r="I100">
        <v>31948.1456</v>
      </c>
      <c r="J100">
        <v>-4.1799999999999997E-2</v>
      </c>
      <c r="K100" s="6">
        <v>6.4999999999999994E-5</v>
      </c>
      <c r="L100" t="s">
        <v>6418</v>
      </c>
      <c r="M100" t="s">
        <v>22</v>
      </c>
      <c r="N100">
        <v>0</v>
      </c>
      <c r="O100">
        <v>0</v>
      </c>
      <c r="P100">
        <v>-0.5</v>
      </c>
      <c r="Q100">
        <v>-0.5</v>
      </c>
      <c r="R100" t="s">
        <v>6419</v>
      </c>
      <c r="S100" t="s">
        <v>22</v>
      </c>
      <c r="T100">
        <v>0</v>
      </c>
      <c r="U100">
        <v>0</v>
      </c>
      <c r="V100">
        <v>0.5</v>
      </c>
      <c r="W100">
        <v>0.5</v>
      </c>
      <c r="X100" t="s">
        <v>6420</v>
      </c>
    </row>
    <row r="101" spans="1:24">
      <c r="A101" t="str">
        <f t="shared" si="3"/>
        <v>2.5-f-C-1-0.5</v>
      </c>
      <c r="B101">
        <f t="shared" si="4"/>
        <v>-1</v>
      </c>
      <c r="C101" t="str">
        <f t="shared" si="5"/>
        <v>f</v>
      </c>
      <c r="D101">
        <v>102</v>
      </c>
      <c r="E101">
        <v>129</v>
      </c>
      <c r="F101">
        <v>2.5</v>
      </c>
      <c r="G101" t="s">
        <v>6421</v>
      </c>
      <c r="H101">
        <v>34550.729800000001</v>
      </c>
      <c r="I101">
        <v>34551.224399999999</v>
      </c>
      <c r="J101">
        <v>-0.49459999999999998</v>
      </c>
      <c r="K101" s="6">
        <v>7.1999999999999999E-7</v>
      </c>
      <c r="L101" t="s">
        <v>6418</v>
      </c>
      <c r="M101" t="s">
        <v>22</v>
      </c>
      <c r="N101">
        <v>1</v>
      </c>
      <c r="O101">
        <v>0</v>
      </c>
      <c r="P101">
        <v>-0.5</v>
      </c>
      <c r="Q101">
        <v>-0.5</v>
      </c>
      <c r="R101" t="s">
        <v>6419</v>
      </c>
      <c r="S101" t="s">
        <v>22</v>
      </c>
      <c r="T101">
        <v>1</v>
      </c>
      <c r="U101">
        <v>0</v>
      </c>
      <c r="V101">
        <v>0.5</v>
      </c>
      <c r="W101">
        <v>0.5</v>
      </c>
      <c r="X101" t="s">
        <v>6420</v>
      </c>
    </row>
    <row r="102" spans="1:24">
      <c r="A102" t="str">
        <f t="shared" si="3"/>
        <v>2.5-f-C-2-0.5</v>
      </c>
      <c r="B102">
        <f t="shared" si="4"/>
        <v>-1</v>
      </c>
      <c r="C102" t="str">
        <f t="shared" si="5"/>
        <v>f</v>
      </c>
      <c r="D102">
        <v>103</v>
      </c>
      <c r="E102">
        <v>146</v>
      </c>
      <c r="F102">
        <v>2.5</v>
      </c>
      <c r="G102" t="s">
        <v>6421</v>
      </c>
      <c r="H102">
        <v>36909.476900000001</v>
      </c>
      <c r="I102">
        <v>36909.885600000001</v>
      </c>
      <c r="J102">
        <v>-0.40860000000000002</v>
      </c>
      <c r="K102" s="6">
        <v>6.3E-7</v>
      </c>
      <c r="L102" t="s">
        <v>6418</v>
      </c>
      <c r="M102" t="s">
        <v>22</v>
      </c>
      <c r="N102">
        <v>2</v>
      </c>
      <c r="O102">
        <v>0</v>
      </c>
      <c r="P102">
        <v>-0.5</v>
      </c>
      <c r="Q102">
        <v>-0.5</v>
      </c>
      <c r="R102" t="s">
        <v>6419</v>
      </c>
      <c r="S102" t="s">
        <v>22</v>
      </c>
      <c r="T102">
        <v>2</v>
      </c>
      <c r="U102">
        <v>0</v>
      </c>
      <c r="V102">
        <v>0.5</v>
      </c>
      <c r="W102">
        <v>0.5</v>
      </c>
      <c r="X102" t="s">
        <v>6420</v>
      </c>
    </row>
    <row r="103" spans="1:24">
      <c r="A103" t="str">
        <f t="shared" si="3"/>
        <v>3.5-e-X-0-0.5</v>
      </c>
      <c r="B103">
        <f t="shared" si="4"/>
        <v>-1</v>
      </c>
      <c r="C103" t="str">
        <f t="shared" si="5"/>
        <v>e</v>
      </c>
      <c r="D103">
        <v>104</v>
      </c>
      <c r="E103">
        <v>1</v>
      </c>
      <c r="F103">
        <v>3.5</v>
      </c>
      <c r="G103" t="s">
        <v>6421</v>
      </c>
      <c r="H103">
        <v>157.76840000000001</v>
      </c>
      <c r="I103">
        <v>157.83070000000001</v>
      </c>
      <c r="J103">
        <v>-6.2300000000000001E-2</v>
      </c>
      <c r="K103" s="6">
        <v>1.2E-2</v>
      </c>
      <c r="L103" t="s">
        <v>6418</v>
      </c>
      <c r="M103" t="s">
        <v>20</v>
      </c>
      <c r="N103">
        <v>0</v>
      </c>
      <c r="O103">
        <v>-1</v>
      </c>
      <c r="P103">
        <v>0.5</v>
      </c>
      <c r="Q103">
        <v>-0.5</v>
      </c>
      <c r="R103" t="s">
        <v>6419</v>
      </c>
      <c r="S103" t="s">
        <v>20</v>
      </c>
      <c r="T103">
        <v>0</v>
      </c>
      <c r="U103">
        <v>1</v>
      </c>
      <c r="V103">
        <v>0.5</v>
      </c>
      <c r="W103">
        <v>0.5</v>
      </c>
      <c r="X103" t="s">
        <v>6420</v>
      </c>
    </row>
    <row r="104" spans="1:24">
      <c r="A104" t="str">
        <f t="shared" si="3"/>
        <v>3.5-e-X-0-1.5</v>
      </c>
      <c r="B104">
        <f t="shared" si="4"/>
        <v>-1</v>
      </c>
      <c r="C104" t="str">
        <f t="shared" si="5"/>
        <v>e</v>
      </c>
      <c r="D104">
        <v>105</v>
      </c>
      <c r="E104">
        <v>2</v>
      </c>
      <c r="F104">
        <v>3.5</v>
      </c>
      <c r="G104" t="s">
        <v>6421</v>
      </c>
      <c r="H104">
        <v>266.84660000000002</v>
      </c>
      <c r="I104">
        <v>266.09809999999999</v>
      </c>
      <c r="J104">
        <v>0.74850000000000005</v>
      </c>
      <c r="K104" s="6">
        <v>1.2999999999999999E-2</v>
      </c>
      <c r="L104" t="s">
        <v>6418</v>
      </c>
      <c r="M104" t="s">
        <v>20</v>
      </c>
      <c r="N104">
        <v>0</v>
      </c>
      <c r="O104">
        <v>-1</v>
      </c>
      <c r="P104">
        <v>-0.5</v>
      </c>
      <c r="Q104">
        <v>-1.5</v>
      </c>
      <c r="R104" t="s">
        <v>6419</v>
      </c>
      <c r="S104" t="s">
        <v>20</v>
      </c>
      <c r="T104">
        <v>0</v>
      </c>
      <c r="U104">
        <v>1</v>
      </c>
      <c r="V104">
        <v>0.5</v>
      </c>
      <c r="W104">
        <v>1.5</v>
      </c>
      <c r="X104" t="s">
        <v>6420</v>
      </c>
    </row>
    <row r="105" spans="1:24">
      <c r="A105" t="str">
        <f t="shared" si="3"/>
        <v>3.5-e-X-1-0.5</v>
      </c>
      <c r="B105">
        <f t="shared" si="4"/>
        <v>-1</v>
      </c>
      <c r="C105" t="str">
        <f t="shared" si="5"/>
        <v>e</v>
      </c>
      <c r="D105">
        <v>106</v>
      </c>
      <c r="E105">
        <v>3</v>
      </c>
      <c r="F105">
        <v>3.5</v>
      </c>
      <c r="G105" t="s">
        <v>6421</v>
      </c>
      <c r="H105">
        <v>2884.3087999999998</v>
      </c>
      <c r="I105">
        <v>2884.6613000000002</v>
      </c>
      <c r="J105">
        <v>-0.35249999999999998</v>
      </c>
      <c r="K105" s="6">
        <v>1.5999999999999999E-5</v>
      </c>
      <c r="L105" t="s">
        <v>6418</v>
      </c>
      <c r="M105" t="s">
        <v>20</v>
      </c>
      <c r="N105">
        <v>1</v>
      </c>
      <c r="O105">
        <v>-1</v>
      </c>
      <c r="P105">
        <v>0.5</v>
      </c>
      <c r="Q105">
        <v>-0.5</v>
      </c>
      <c r="R105" t="s">
        <v>6419</v>
      </c>
      <c r="S105" t="s">
        <v>20</v>
      </c>
      <c r="T105">
        <v>1</v>
      </c>
      <c r="U105">
        <v>1</v>
      </c>
      <c r="V105">
        <v>0.5</v>
      </c>
      <c r="W105">
        <v>0.5</v>
      </c>
      <c r="X105" t="s">
        <v>6420</v>
      </c>
    </row>
    <row r="106" spans="1:24">
      <c r="A106" t="str">
        <f t="shared" si="3"/>
        <v>3.5-e-X-1-1.5</v>
      </c>
      <c r="B106">
        <f t="shared" si="4"/>
        <v>-1</v>
      </c>
      <c r="C106" t="str">
        <f t="shared" si="5"/>
        <v>e</v>
      </c>
      <c r="D106">
        <v>107</v>
      </c>
      <c r="E106">
        <v>4</v>
      </c>
      <c r="F106">
        <v>3.5</v>
      </c>
      <c r="G106" t="s">
        <v>6421</v>
      </c>
      <c r="H106">
        <v>2989.3056999999999</v>
      </c>
      <c r="I106">
        <v>2989.0846000000001</v>
      </c>
      <c r="J106">
        <v>0.22109999999999999</v>
      </c>
      <c r="K106" s="6">
        <v>2.6999999999999999E-5</v>
      </c>
      <c r="L106" t="s">
        <v>6418</v>
      </c>
      <c r="M106" t="s">
        <v>20</v>
      </c>
      <c r="N106">
        <v>1</v>
      </c>
      <c r="O106">
        <v>-1</v>
      </c>
      <c r="P106">
        <v>-0.5</v>
      </c>
      <c r="Q106">
        <v>-1.5</v>
      </c>
      <c r="R106" t="s">
        <v>6419</v>
      </c>
      <c r="S106" t="s">
        <v>20</v>
      </c>
      <c r="T106">
        <v>1</v>
      </c>
      <c r="U106">
        <v>1</v>
      </c>
      <c r="V106">
        <v>0.5</v>
      </c>
      <c r="W106">
        <v>1.5</v>
      </c>
      <c r="X106" t="s">
        <v>6420</v>
      </c>
    </row>
    <row r="107" spans="1:24">
      <c r="A107" t="str">
        <f t="shared" si="3"/>
        <v>3.5-e-X-2-0.5</v>
      </c>
      <c r="B107">
        <f t="shared" si="4"/>
        <v>-1</v>
      </c>
      <c r="C107" t="str">
        <f t="shared" si="5"/>
        <v>e</v>
      </c>
      <c r="D107">
        <v>108</v>
      </c>
      <c r="E107">
        <v>7</v>
      </c>
      <c r="F107">
        <v>3.5</v>
      </c>
      <c r="G107" t="s">
        <v>6421</v>
      </c>
      <c r="H107">
        <v>5484.8419999999996</v>
      </c>
      <c r="I107">
        <v>5484.8194000000003</v>
      </c>
      <c r="J107">
        <v>2.2599999999999999E-2</v>
      </c>
      <c r="K107" s="6">
        <v>4.0999999999999997E-6</v>
      </c>
      <c r="L107" t="s">
        <v>6418</v>
      </c>
      <c r="M107" t="s">
        <v>20</v>
      </c>
      <c r="N107">
        <v>2</v>
      </c>
      <c r="O107">
        <v>-1</v>
      </c>
      <c r="P107">
        <v>0.5</v>
      </c>
      <c r="Q107">
        <v>-0.5</v>
      </c>
      <c r="R107" t="s">
        <v>6419</v>
      </c>
      <c r="S107" t="s">
        <v>20</v>
      </c>
      <c r="T107">
        <v>2</v>
      </c>
      <c r="U107">
        <v>1</v>
      </c>
      <c r="V107">
        <v>0.5</v>
      </c>
      <c r="W107">
        <v>0.5</v>
      </c>
      <c r="X107" t="s">
        <v>6420</v>
      </c>
    </row>
    <row r="108" spans="1:24">
      <c r="A108" t="str">
        <f t="shared" si="3"/>
        <v>3.5-e-X-2-1.5</v>
      </c>
      <c r="B108">
        <f t="shared" si="4"/>
        <v>-1</v>
      </c>
      <c r="C108" t="str">
        <f t="shared" si="5"/>
        <v>e</v>
      </c>
      <c r="D108">
        <v>109</v>
      </c>
      <c r="E108">
        <v>8</v>
      </c>
      <c r="F108">
        <v>3.5</v>
      </c>
      <c r="G108" t="s">
        <v>6421</v>
      </c>
      <c r="H108">
        <v>5585.8096999999998</v>
      </c>
      <c r="I108">
        <v>5585.5254999999997</v>
      </c>
      <c r="J108">
        <v>0.28420000000000001</v>
      </c>
      <c r="K108" s="6">
        <v>2.9000000000000002E-6</v>
      </c>
      <c r="L108" t="s">
        <v>6418</v>
      </c>
      <c r="M108" t="s">
        <v>20</v>
      </c>
      <c r="N108">
        <v>2</v>
      </c>
      <c r="O108">
        <v>-1</v>
      </c>
      <c r="P108">
        <v>-0.5</v>
      </c>
      <c r="Q108">
        <v>-1.5</v>
      </c>
      <c r="R108" t="s">
        <v>6419</v>
      </c>
      <c r="S108" t="s">
        <v>20</v>
      </c>
      <c r="T108">
        <v>2</v>
      </c>
      <c r="U108">
        <v>1</v>
      </c>
      <c r="V108">
        <v>0.5</v>
      </c>
      <c r="W108">
        <v>1.5</v>
      </c>
      <c r="X108" t="s">
        <v>6420</v>
      </c>
    </row>
    <row r="109" spans="1:24">
      <c r="A109" t="str">
        <f t="shared" si="3"/>
        <v>3.5-e-X-3-0.5</v>
      </c>
      <c r="B109">
        <f t="shared" si="4"/>
        <v>-1</v>
      </c>
      <c r="C109" t="str">
        <f t="shared" si="5"/>
        <v>e</v>
      </c>
      <c r="D109">
        <v>110</v>
      </c>
      <c r="E109">
        <v>11</v>
      </c>
      <c r="F109">
        <v>3.5</v>
      </c>
      <c r="G109" t="s">
        <v>6421</v>
      </c>
      <c r="H109">
        <v>7960.7995000000001</v>
      </c>
      <c r="I109">
        <v>7961.7618000000002</v>
      </c>
      <c r="J109">
        <v>-0.96240000000000003</v>
      </c>
      <c r="K109" s="6">
        <v>5.6000000000000004E-7</v>
      </c>
      <c r="L109" t="s">
        <v>6418</v>
      </c>
      <c r="M109" t="s">
        <v>20</v>
      </c>
      <c r="N109">
        <v>3</v>
      </c>
      <c r="O109">
        <v>-1</v>
      </c>
      <c r="P109">
        <v>0.5</v>
      </c>
      <c r="Q109">
        <v>-0.5</v>
      </c>
      <c r="R109" t="s">
        <v>6419</v>
      </c>
      <c r="S109" t="s">
        <v>20</v>
      </c>
      <c r="T109">
        <v>3</v>
      </c>
      <c r="U109">
        <v>1</v>
      </c>
      <c r="V109">
        <v>0.5</v>
      </c>
      <c r="W109">
        <v>0.5</v>
      </c>
      <c r="X109" t="s">
        <v>6420</v>
      </c>
    </row>
    <row r="110" spans="1:24">
      <c r="A110" t="str">
        <f t="shared" si="3"/>
        <v>3.5-e-X-3-1.5</v>
      </c>
      <c r="B110">
        <f t="shared" si="4"/>
        <v>-1</v>
      </c>
      <c r="C110" t="str">
        <f t="shared" si="5"/>
        <v>e</v>
      </c>
      <c r="D110">
        <v>111</v>
      </c>
      <c r="E110">
        <v>12</v>
      </c>
      <c r="F110">
        <v>3.5</v>
      </c>
      <c r="G110" t="s">
        <v>6421</v>
      </c>
      <c r="H110">
        <v>8057.7825000000003</v>
      </c>
      <c r="I110">
        <v>8058.7601000000004</v>
      </c>
      <c r="J110">
        <v>-0.97760000000000002</v>
      </c>
      <c r="K110" s="6">
        <v>1.7E-6</v>
      </c>
      <c r="L110" t="s">
        <v>6418</v>
      </c>
      <c r="M110" t="s">
        <v>20</v>
      </c>
      <c r="N110">
        <v>3</v>
      </c>
      <c r="O110">
        <v>-1</v>
      </c>
      <c r="P110">
        <v>-0.5</v>
      </c>
      <c r="Q110">
        <v>-1.5</v>
      </c>
      <c r="R110" t="s">
        <v>6419</v>
      </c>
      <c r="S110" t="s">
        <v>20</v>
      </c>
      <c r="T110">
        <v>3</v>
      </c>
      <c r="U110">
        <v>1</v>
      </c>
      <c r="V110">
        <v>0.5</v>
      </c>
      <c r="W110">
        <v>1.5</v>
      </c>
      <c r="X110" t="s">
        <v>6420</v>
      </c>
    </row>
    <row r="111" spans="1:24">
      <c r="A111" t="str">
        <f t="shared" si="3"/>
        <v>3.5-e-X-4-0.5</v>
      </c>
      <c r="B111">
        <f t="shared" si="4"/>
        <v>-1</v>
      </c>
      <c r="C111" t="str">
        <f t="shared" si="5"/>
        <v>e</v>
      </c>
      <c r="D111">
        <v>112</v>
      </c>
      <c r="E111">
        <v>15</v>
      </c>
      <c r="F111">
        <v>3.5</v>
      </c>
      <c r="G111" t="s">
        <v>6421</v>
      </c>
      <c r="H111">
        <v>10313.2407</v>
      </c>
      <c r="I111">
        <v>10313.9184</v>
      </c>
      <c r="J111">
        <v>-0.67769999999999997</v>
      </c>
      <c r="K111" s="6">
        <v>6.8999999999999996E-7</v>
      </c>
      <c r="L111" t="s">
        <v>6418</v>
      </c>
      <c r="M111" t="s">
        <v>20</v>
      </c>
      <c r="N111">
        <v>4</v>
      </c>
      <c r="O111">
        <v>-1</v>
      </c>
      <c r="P111">
        <v>0.5</v>
      </c>
      <c r="Q111">
        <v>-0.5</v>
      </c>
      <c r="R111" t="s">
        <v>6419</v>
      </c>
      <c r="S111" t="s">
        <v>20</v>
      </c>
      <c r="T111">
        <v>4</v>
      </c>
      <c r="U111">
        <v>1</v>
      </c>
      <c r="V111">
        <v>0.5</v>
      </c>
      <c r="W111">
        <v>0.5</v>
      </c>
      <c r="X111" t="s">
        <v>6420</v>
      </c>
    </row>
    <row r="112" spans="1:24">
      <c r="A112" t="str">
        <f t="shared" si="3"/>
        <v>3.5-e-X-4-1.5</v>
      </c>
      <c r="B112">
        <f t="shared" si="4"/>
        <v>-1</v>
      </c>
      <c r="C112" t="str">
        <f t="shared" si="5"/>
        <v>e</v>
      </c>
      <c r="D112">
        <v>113</v>
      </c>
      <c r="E112">
        <v>16</v>
      </c>
      <c r="F112">
        <v>3.5</v>
      </c>
      <c r="G112" t="s">
        <v>6421</v>
      </c>
      <c r="H112">
        <v>10406.283100000001</v>
      </c>
      <c r="I112">
        <v>10407.148499999999</v>
      </c>
      <c r="J112">
        <v>-0.86539999999999995</v>
      </c>
      <c r="K112" s="6">
        <v>4.4999999999999998E-7</v>
      </c>
      <c r="L112" t="s">
        <v>6418</v>
      </c>
      <c r="M112" t="s">
        <v>20</v>
      </c>
      <c r="N112">
        <v>4</v>
      </c>
      <c r="O112">
        <v>-1</v>
      </c>
      <c r="P112">
        <v>-0.5</v>
      </c>
      <c r="Q112">
        <v>-1.5</v>
      </c>
      <c r="R112" t="s">
        <v>6419</v>
      </c>
      <c r="S112" t="s">
        <v>20</v>
      </c>
      <c r="T112">
        <v>4</v>
      </c>
      <c r="U112">
        <v>1</v>
      </c>
      <c r="V112">
        <v>0.5</v>
      </c>
      <c r="W112">
        <v>1.5</v>
      </c>
      <c r="X112" t="s">
        <v>6420</v>
      </c>
    </row>
    <row r="113" spans="1:24">
      <c r="A113" t="str">
        <f t="shared" si="3"/>
        <v>3.5-e-A-0-2.5</v>
      </c>
      <c r="B113">
        <f t="shared" si="4"/>
        <v>-1</v>
      </c>
      <c r="C113" t="str">
        <f t="shared" si="5"/>
        <v>e</v>
      </c>
      <c r="D113">
        <v>114</v>
      </c>
      <c r="E113">
        <v>51</v>
      </c>
      <c r="F113">
        <v>3.5</v>
      </c>
      <c r="G113" t="s">
        <v>6421</v>
      </c>
      <c r="H113">
        <v>23333.415199999999</v>
      </c>
      <c r="I113">
        <v>23333.564399999999</v>
      </c>
      <c r="J113">
        <v>-0.14929999999999999</v>
      </c>
      <c r="K113" s="6">
        <v>8.6000000000000003E-5</v>
      </c>
      <c r="L113" t="s">
        <v>6418</v>
      </c>
      <c r="M113" t="s">
        <v>25</v>
      </c>
      <c r="N113">
        <v>0</v>
      </c>
      <c r="O113">
        <v>-2</v>
      </c>
      <c r="P113">
        <v>-0.5</v>
      </c>
      <c r="Q113">
        <v>-2.5</v>
      </c>
      <c r="R113" t="s">
        <v>6419</v>
      </c>
      <c r="S113" t="s">
        <v>25</v>
      </c>
      <c r="T113">
        <v>0</v>
      </c>
      <c r="U113">
        <v>2</v>
      </c>
      <c r="V113">
        <v>0.5</v>
      </c>
      <c r="W113">
        <v>2.5</v>
      </c>
      <c r="X113" t="s">
        <v>6420</v>
      </c>
    </row>
    <row r="114" spans="1:24">
      <c r="A114" t="str">
        <f t="shared" si="3"/>
        <v>3.5-e-A-0-1.5</v>
      </c>
      <c r="B114">
        <f t="shared" si="4"/>
        <v>-1</v>
      </c>
      <c r="C114" t="str">
        <f t="shared" si="5"/>
        <v>e</v>
      </c>
      <c r="D114">
        <v>115</v>
      </c>
      <c r="E114">
        <v>52</v>
      </c>
      <c r="F114">
        <v>3.5</v>
      </c>
      <c r="G114" t="s">
        <v>6421</v>
      </c>
      <c r="H114">
        <v>23450.5998</v>
      </c>
      <c r="I114">
        <v>23450.5471</v>
      </c>
      <c r="J114">
        <v>5.2699999999999997E-2</v>
      </c>
      <c r="K114" s="6">
        <v>8.6000000000000003E-5</v>
      </c>
      <c r="L114" t="s">
        <v>6418</v>
      </c>
      <c r="M114" t="s">
        <v>25</v>
      </c>
      <c r="N114">
        <v>0</v>
      </c>
      <c r="O114">
        <v>-2</v>
      </c>
      <c r="P114">
        <v>0.5</v>
      </c>
      <c r="Q114">
        <v>-1.5</v>
      </c>
      <c r="R114" t="s">
        <v>6419</v>
      </c>
      <c r="S114" t="s">
        <v>25</v>
      </c>
      <c r="T114">
        <v>0</v>
      </c>
      <c r="U114">
        <v>2</v>
      </c>
      <c r="V114">
        <v>0.5</v>
      </c>
      <c r="W114">
        <v>1.5</v>
      </c>
      <c r="X114" t="s">
        <v>6420</v>
      </c>
    </row>
    <row r="115" spans="1:24">
      <c r="A115" t="str">
        <f t="shared" si="3"/>
        <v>3.5-e-B-0-0.5</v>
      </c>
      <c r="B115">
        <f t="shared" si="4"/>
        <v>-1</v>
      </c>
      <c r="C115" t="str">
        <f t="shared" si="5"/>
        <v>e</v>
      </c>
      <c r="D115">
        <v>116</v>
      </c>
      <c r="E115">
        <v>63</v>
      </c>
      <c r="F115">
        <v>3.5</v>
      </c>
      <c r="G115" t="s">
        <v>6421</v>
      </c>
      <c r="H115">
        <v>25950.2539</v>
      </c>
      <c r="I115">
        <v>25950.1567</v>
      </c>
      <c r="J115">
        <v>9.7199999999999995E-2</v>
      </c>
      <c r="K115" s="6">
        <v>8.6000000000000003E-5</v>
      </c>
      <c r="L115" t="s">
        <v>6418</v>
      </c>
      <c r="M115" t="s">
        <v>21</v>
      </c>
      <c r="N115">
        <v>0</v>
      </c>
      <c r="O115">
        <v>0</v>
      </c>
      <c r="P115">
        <v>-0.5</v>
      </c>
      <c r="Q115">
        <v>-0.5</v>
      </c>
      <c r="R115" t="s">
        <v>6419</v>
      </c>
      <c r="S115" t="s">
        <v>21</v>
      </c>
      <c r="T115">
        <v>0</v>
      </c>
      <c r="U115">
        <v>0</v>
      </c>
      <c r="V115">
        <v>0.5</v>
      </c>
      <c r="W115">
        <v>0.5</v>
      </c>
      <c r="X115" t="s">
        <v>6420</v>
      </c>
    </row>
    <row r="116" spans="1:24">
      <c r="A116" t="str">
        <f t="shared" si="3"/>
        <v>3.5-e-A-1-2.5</v>
      </c>
      <c r="B116">
        <f t="shared" si="4"/>
        <v>-1</v>
      </c>
      <c r="C116" t="str">
        <f t="shared" si="5"/>
        <v>e</v>
      </c>
      <c r="D116">
        <v>117</v>
      </c>
      <c r="E116">
        <v>65</v>
      </c>
      <c r="F116">
        <v>3.5</v>
      </c>
      <c r="G116" t="s">
        <v>6421</v>
      </c>
      <c r="H116">
        <v>26065.690200000001</v>
      </c>
      <c r="I116">
        <v>26066.6764</v>
      </c>
      <c r="J116">
        <v>-0.98619999999999997</v>
      </c>
      <c r="K116" s="6">
        <v>7.1999999999999999E-7</v>
      </c>
      <c r="L116" t="s">
        <v>6418</v>
      </c>
      <c r="M116" t="s">
        <v>25</v>
      </c>
      <c r="N116">
        <v>1</v>
      </c>
      <c r="O116">
        <v>-2</v>
      </c>
      <c r="P116">
        <v>-0.5</v>
      </c>
      <c r="Q116">
        <v>-2.5</v>
      </c>
      <c r="R116" t="s">
        <v>6419</v>
      </c>
      <c r="S116" t="s">
        <v>25</v>
      </c>
      <c r="T116">
        <v>1</v>
      </c>
      <c r="U116">
        <v>2</v>
      </c>
      <c r="V116">
        <v>0.5</v>
      </c>
      <c r="W116">
        <v>2.5</v>
      </c>
      <c r="X116" t="s">
        <v>6420</v>
      </c>
    </row>
    <row r="117" spans="1:24">
      <c r="A117" t="str">
        <f t="shared" si="3"/>
        <v>3.5-e-A-1-1.5</v>
      </c>
      <c r="B117">
        <f t="shared" si="4"/>
        <v>-1</v>
      </c>
      <c r="C117" t="str">
        <f t="shared" si="5"/>
        <v>e</v>
      </c>
      <c r="D117">
        <v>118</v>
      </c>
      <c r="E117">
        <v>68</v>
      </c>
      <c r="F117">
        <v>3.5</v>
      </c>
      <c r="G117" t="s">
        <v>6421</v>
      </c>
      <c r="H117">
        <v>26177.450199999999</v>
      </c>
      <c r="I117">
        <v>26177.757300000001</v>
      </c>
      <c r="J117">
        <v>-0.30709999999999998</v>
      </c>
      <c r="K117" s="6">
        <v>5.6000000000000004E-7</v>
      </c>
      <c r="L117" t="s">
        <v>6418</v>
      </c>
      <c r="M117" t="s">
        <v>25</v>
      </c>
      <c r="N117">
        <v>1</v>
      </c>
      <c r="O117">
        <v>-2</v>
      </c>
      <c r="P117">
        <v>0.5</v>
      </c>
      <c r="Q117">
        <v>-1.5</v>
      </c>
      <c r="R117" t="s">
        <v>6419</v>
      </c>
      <c r="S117" t="s">
        <v>25</v>
      </c>
      <c r="T117">
        <v>1</v>
      </c>
      <c r="U117">
        <v>2</v>
      </c>
      <c r="V117">
        <v>0.5</v>
      </c>
      <c r="W117">
        <v>1.5</v>
      </c>
      <c r="X117" t="s">
        <v>6420</v>
      </c>
    </row>
    <row r="118" spans="1:24">
      <c r="A118" t="str">
        <f t="shared" si="3"/>
        <v>3.5-e-B-1-0.5</v>
      </c>
      <c r="B118">
        <f t="shared" si="4"/>
        <v>-1</v>
      </c>
      <c r="C118" t="str">
        <f t="shared" si="5"/>
        <v>e</v>
      </c>
      <c r="D118">
        <v>119</v>
      </c>
      <c r="E118">
        <v>75</v>
      </c>
      <c r="F118">
        <v>3.5</v>
      </c>
      <c r="G118" t="s">
        <v>6421</v>
      </c>
      <c r="H118">
        <v>27715.1234</v>
      </c>
      <c r="I118">
        <v>27715.06</v>
      </c>
      <c r="J118">
        <v>6.3299999999999995E-2</v>
      </c>
      <c r="K118" s="6">
        <v>4.5999999999999999E-7</v>
      </c>
      <c r="L118" t="s">
        <v>6418</v>
      </c>
      <c r="M118" t="s">
        <v>21</v>
      </c>
      <c r="N118">
        <v>1</v>
      </c>
      <c r="O118">
        <v>0</v>
      </c>
      <c r="P118">
        <v>-0.5</v>
      </c>
      <c r="Q118">
        <v>-0.5</v>
      </c>
      <c r="R118" t="s">
        <v>6419</v>
      </c>
      <c r="S118" t="s">
        <v>21</v>
      </c>
      <c r="T118">
        <v>1</v>
      </c>
      <c r="U118">
        <v>0</v>
      </c>
      <c r="V118">
        <v>0.5</v>
      </c>
      <c r="W118">
        <v>0.5</v>
      </c>
      <c r="X118" t="s">
        <v>6420</v>
      </c>
    </row>
    <row r="119" spans="1:24">
      <c r="A119" t="str">
        <f t="shared" si="3"/>
        <v>3.5-e-A-2-2.5</v>
      </c>
      <c r="B119">
        <f t="shared" si="4"/>
        <v>-1</v>
      </c>
      <c r="C119" t="str">
        <f t="shared" si="5"/>
        <v>e</v>
      </c>
      <c r="D119">
        <v>120</v>
      </c>
      <c r="E119">
        <v>83</v>
      </c>
      <c r="F119">
        <v>3.5</v>
      </c>
      <c r="G119" t="s">
        <v>6421</v>
      </c>
      <c r="H119">
        <v>28603.969400000002</v>
      </c>
      <c r="I119">
        <v>28604.382099999999</v>
      </c>
      <c r="J119">
        <v>-0.41270000000000001</v>
      </c>
      <c r="K119" s="6">
        <v>6.5000000000000002E-7</v>
      </c>
      <c r="L119" t="s">
        <v>6418</v>
      </c>
      <c r="M119" t="s">
        <v>25</v>
      </c>
      <c r="N119">
        <v>2</v>
      </c>
      <c r="O119">
        <v>-2</v>
      </c>
      <c r="P119">
        <v>-0.5</v>
      </c>
      <c r="Q119">
        <v>-2.5</v>
      </c>
      <c r="R119" t="s">
        <v>6419</v>
      </c>
      <c r="S119" t="s">
        <v>25</v>
      </c>
      <c r="T119">
        <v>2</v>
      </c>
      <c r="U119">
        <v>2</v>
      </c>
      <c r="V119">
        <v>0.5</v>
      </c>
      <c r="W119">
        <v>2.5</v>
      </c>
      <c r="X119" t="s">
        <v>6420</v>
      </c>
    </row>
    <row r="120" spans="1:24">
      <c r="A120" t="str">
        <f t="shared" si="3"/>
        <v>3.5-e-A-2-1.5</v>
      </c>
      <c r="B120">
        <f t="shared" si="4"/>
        <v>-1</v>
      </c>
      <c r="C120" t="str">
        <f t="shared" si="5"/>
        <v>e</v>
      </c>
      <c r="D120">
        <v>121</v>
      </c>
      <c r="E120">
        <v>86</v>
      </c>
      <c r="F120">
        <v>3.5</v>
      </c>
      <c r="G120" t="s">
        <v>6421</v>
      </c>
      <c r="H120">
        <v>28709.9902</v>
      </c>
      <c r="I120">
        <v>28709.877799999998</v>
      </c>
      <c r="J120">
        <v>0.1124</v>
      </c>
      <c r="K120" s="6">
        <v>6.5000000000000002E-7</v>
      </c>
      <c r="L120" t="s">
        <v>6418</v>
      </c>
      <c r="M120" t="s">
        <v>25</v>
      </c>
      <c r="N120">
        <v>2</v>
      </c>
      <c r="O120">
        <v>-2</v>
      </c>
      <c r="P120">
        <v>0.5</v>
      </c>
      <c r="Q120">
        <v>-1.5</v>
      </c>
      <c r="R120" t="s">
        <v>6419</v>
      </c>
      <c r="S120" t="s">
        <v>25</v>
      </c>
      <c r="T120">
        <v>2</v>
      </c>
      <c r="U120">
        <v>2</v>
      </c>
      <c r="V120">
        <v>0.5</v>
      </c>
      <c r="W120">
        <v>1.5</v>
      </c>
      <c r="X120" t="s">
        <v>6420</v>
      </c>
    </row>
    <row r="121" spans="1:24">
      <c r="A121" t="str">
        <f t="shared" si="3"/>
        <v>3.5-e-A-3-2.5</v>
      </c>
      <c r="B121">
        <f t="shared" si="4"/>
        <v>-1</v>
      </c>
      <c r="C121" t="str">
        <f t="shared" si="5"/>
        <v>e</v>
      </c>
      <c r="D121">
        <v>122</v>
      </c>
      <c r="E121">
        <v>109</v>
      </c>
      <c r="F121">
        <v>3.5</v>
      </c>
      <c r="G121" t="s">
        <v>6421</v>
      </c>
      <c r="H121">
        <v>30927.703099999999</v>
      </c>
      <c r="I121">
        <v>30927.928599999999</v>
      </c>
      <c r="J121">
        <v>-0.22550000000000001</v>
      </c>
      <c r="K121" s="6">
        <v>9.5999999999999991E-7</v>
      </c>
      <c r="L121" t="s">
        <v>6418</v>
      </c>
      <c r="M121" t="s">
        <v>25</v>
      </c>
      <c r="N121">
        <v>3</v>
      </c>
      <c r="O121">
        <v>-2</v>
      </c>
      <c r="P121">
        <v>-0.5</v>
      </c>
      <c r="Q121">
        <v>-2.5</v>
      </c>
      <c r="R121" t="s">
        <v>6419</v>
      </c>
      <c r="S121" t="s">
        <v>25</v>
      </c>
      <c r="T121">
        <v>3</v>
      </c>
      <c r="U121">
        <v>2</v>
      </c>
      <c r="V121">
        <v>0.5</v>
      </c>
      <c r="W121">
        <v>2.5</v>
      </c>
      <c r="X121" t="s">
        <v>6420</v>
      </c>
    </row>
    <row r="122" spans="1:24">
      <c r="A122" t="str">
        <f t="shared" si="3"/>
        <v>3.5-e-A-3-1.5</v>
      </c>
      <c r="B122">
        <f t="shared" si="4"/>
        <v>-1</v>
      </c>
      <c r="C122" t="str">
        <f t="shared" si="5"/>
        <v>e</v>
      </c>
      <c r="D122">
        <v>123</v>
      </c>
      <c r="E122">
        <v>110</v>
      </c>
      <c r="F122">
        <v>3.5</v>
      </c>
      <c r="G122" t="s">
        <v>6421</v>
      </c>
      <c r="H122">
        <v>31027.167000000001</v>
      </c>
      <c r="I122">
        <v>31027.246899999998</v>
      </c>
      <c r="J122">
        <v>-7.9899999999999999E-2</v>
      </c>
      <c r="K122" s="6">
        <v>8.8000000000000004E-7</v>
      </c>
      <c r="L122" t="s">
        <v>6418</v>
      </c>
      <c r="M122" t="s">
        <v>25</v>
      </c>
      <c r="N122">
        <v>3</v>
      </c>
      <c r="O122">
        <v>-2</v>
      </c>
      <c r="P122">
        <v>0.5</v>
      </c>
      <c r="Q122">
        <v>-1.5</v>
      </c>
      <c r="R122" t="s">
        <v>6419</v>
      </c>
      <c r="S122" t="s">
        <v>25</v>
      </c>
      <c r="T122">
        <v>3</v>
      </c>
      <c r="U122">
        <v>2</v>
      </c>
      <c r="V122">
        <v>0.5</v>
      </c>
      <c r="W122">
        <v>1.5</v>
      </c>
      <c r="X122" t="s">
        <v>6420</v>
      </c>
    </row>
    <row r="123" spans="1:24">
      <c r="A123" t="str">
        <f t="shared" si="3"/>
        <v>3.5-e-C-0-0.5</v>
      </c>
      <c r="B123">
        <f t="shared" si="4"/>
        <v>-1</v>
      </c>
      <c r="C123" t="str">
        <f t="shared" si="5"/>
        <v>e</v>
      </c>
      <c r="D123">
        <v>124</v>
      </c>
      <c r="E123">
        <v>114</v>
      </c>
      <c r="F123">
        <v>3.5</v>
      </c>
      <c r="G123" t="s">
        <v>6421</v>
      </c>
      <c r="H123">
        <v>31948.255799999999</v>
      </c>
      <c r="I123">
        <v>31948.213100000001</v>
      </c>
      <c r="J123">
        <v>4.2700000000000002E-2</v>
      </c>
      <c r="K123" s="6">
        <v>6.4999999999999994E-5</v>
      </c>
      <c r="L123" t="s">
        <v>6418</v>
      </c>
      <c r="M123" t="s">
        <v>22</v>
      </c>
      <c r="N123">
        <v>0</v>
      </c>
      <c r="O123">
        <v>0</v>
      </c>
      <c r="P123">
        <v>-0.5</v>
      </c>
      <c r="Q123">
        <v>-0.5</v>
      </c>
      <c r="R123" t="s">
        <v>6419</v>
      </c>
      <c r="S123" t="s">
        <v>22</v>
      </c>
      <c r="T123">
        <v>0</v>
      </c>
      <c r="U123">
        <v>0</v>
      </c>
      <c r="V123">
        <v>0.5</v>
      </c>
      <c r="W123">
        <v>0.5</v>
      </c>
      <c r="X123" t="s">
        <v>6420</v>
      </c>
    </row>
    <row r="124" spans="1:24">
      <c r="A124" t="str">
        <f t="shared" si="3"/>
        <v>3.5-e-A-4-2.5</v>
      </c>
      <c r="B124">
        <f t="shared" si="4"/>
        <v>-1</v>
      </c>
      <c r="C124" t="str">
        <f t="shared" si="5"/>
        <v>e</v>
      </c>
      <c r="D124">
        <v>125</v>
      </c>
      <c r="E124">
        <v>120</v>
      </c>
      <c r="F124">
        <v>3.5</v>
      </c>
      <c r="G124" t="s">
        <v>6421</v>
      </c>
      <c r="H124">
        <v>33007.934000000001</v>
      </c>
      <c r="I124">
        <v>33006.292800000003</v>
      </c>
      <c r="J124">
        <v>1.6412</v>
      </c>
      <c r="K124" s="6">
        <v>3.5999999999999999E-7</v>
      </c>
      <c r="L124" t="s">
        <v>6418</v>
      </c>
      <c r="M124" t="s">
        <v>25</v>
      </c>
      <c r="N124">
        <v>4</v>
      </c>
      <c r="O124">
        <v>-2</v>
      </c>
      <c r="P124">
        <v>-0.5</v>
      </c>
      <c r="Q124">
        <v>-2.5</v>
      </c>
      <c r="R124" t="s">
        <v>6419</v>
      </c>
      <c r="S124" t="s">
        <v>25</v>
      </c>
      <c r="T124">
        <v>4</v>
      </c>
      <c r="U124">
        <v>2</v>
      </c>
      <c r="V124">
        <v>0.5</v>
      </c>
      <c r="W124">
        <v>2.5</v>
      </c>
      <c r="X124" t="s">
        <v>6420</v>
      </c>
    </row>
    <row r="125" spans="1:24">
      <c r="A125" t="str">
        <f t="shared" si="3"/>
        <v>3.5-e-A-4-1.5</v>
      </c>
      <c r="B125">
        <f t="shared" si="4"/>
        <v>-1</v>
      </c>
      <c r="C125" t="str">
        <f t="shared" si="5"/>
        <v>e</v>
      </c>
      <c r="D125">
        <v>126</v>
      </c>
      <c r="E125">
        <v>121</v>
      </c>
      <c r="F125">
        <v>3.5</v>
      </c>
      <c r="G125" t="s">
        <v>6421</v>
      </c>
      <c r="H125">
        <v>33100.150900000001</v>
      </c>
      <c r="I125">
        <v>33098.396699999998</v>
      </c>
      <c r="J125">
        <v>1.7542</v>
      </c>
      <c r="K125" s="6">
        <v>3.5999999999999999E-7</v>
      </c>
      <c r="L125" t="s">
        <v>6418</v>
      </c>
      <c r="M125" t="s">
        <v>25</v>
      </c>
      <c r="N125">
        <v>4</v>
      </c>
      <c r="O125">
        <v>-2</v>
      </c>
      <c r="P125">
        <v>0.5</v>
      </c>
      <c r="Q125">
        <v>-1.5</v>
      </c>
      <c r="R125" t="s">
        <v>6419</v>
      </c>
      <c r="S125" t="s">
        <v>25</v>
      </c>
      <c r="T125">
        <v>4</v>
      </c>
      <c r="U125">
        <v>2</v>
      </c>
      <c r="V125">
        <v>0.5</v>
      </c>
      <c r="W125">
        <v>1.5</v>
      </c>
      <c r="X125" t="s">
        <v>6420</v>
      </c>
    </row>
    <row r="126" spans="1:24">
      <c r="A126" t="str">
        <f t="shared" si="3"/>
        <v>3.5-e-C-1-0.5</v>
      </c>
      <c r="B126">
        <f t="shared" si="4"/>
        <v>-1</v>
      </c>
      <c r="C126" t="str">
        <f t="shared" si="5"/>
        <v>e</v>
      </c>
      <c r="D126">
        <v>127</v>
      </c>
      <c r="E126">
        <v>129</v>
      </c>
      <c r="F126">
        <v>3.5</v>
      </c>
      <c r="G126" t="s">
        <v>6421</v>
      </c>
      <c r="H126">
        <v>34550.854399999997</v>
      </c>
      <c r="I126">
        <v>34551.286899999999</v>
      </c>
      <c r="J126">
        <v>-0.43240000000000001</v>
      </c>
      <c r="K126" s="6">
        <v>5.5000000000000003E-7</v>
      </c>
      <c r="L126" t="s">
        <v>6418</v>
      </c>
      <c r="M126" t="s">
        <v>22</v>
      </c>
      <c r="N126">
        <v>1</v>
      </c>
      <c r="O126">
        <v>0</v>
      </c>
      <c r="P126">
        <v>-0.5</v>
      </c>
      <c r="Q126">
        <v>-0.5</v>
      </c>
      <c r="R126" t="s">
        <v>6419</v>
      </c>
      <c r="S126" t="s">
        <v>22</v>
      </c>
      <c r="T126">
        <v>1</v>
      </c>
      <c r="U126">
        <v>0</v>
      </c>
      <c r="V126">
        <v>0.5</v>
      </c>
      <c r="W126">
        <v>0.5</v>
      </c>
      <c r="X126" t="s">
        <v>6420</v>
      </c>
    </row>
    <row r="127" spans="1:24">
      <c r="A127" t="str">
        <f t="shared" si="3"/>
        <v>3.5-e-C-2-0.5</v>
      </c>
      <c r="B127">
        <f t="shared" si="4"/>
        <v>-1</v>
      </c>
      <c r="C127" t="str">
        <f t="shared" si="5"/>
        <v>e</v>
      </c>
      <c r="D127">
        <v>128</v>
      </c>
      <c r="E127">
        <v>146</v>
      </c>
      <c r="F127">
        <v>3.5</v>
      </c>
      <c r="G127" t="s">
        <v>6421</v>
      </c>
      <c r="H127">
        <v>36909.627500000002</v>
      </c>
      <c r="I127">
        <v>36909.943200000002</v>
      </c>
      <c r="J127">
        <v>-0.31569999999999998</v>
      </c>
      <c r="K127" s="6">
        <v>6.5000000000000002E-7</v>
      </c>
      <c r="L127" t="s">
        <v>6418</v>
      </c>
      <c r="M127" t="s">
        <v>22</v>
      </c>
      <c r="N127">
        <v>2</v>
      </c>
      <c r="O127">
        <v>0</v>
      </c>
      <c r="P127">
        <v>-0.5</v>
      </c>
      <c r="Q127">
        <v>-0.5</v>
      </c>
      <c r="R127" t="s">
        <v>6419</v>
      </c>
      <c r="S127" t="s">
        <v>22</v>
      </c>
      <c r="T127">
        <v>2</v>
      </c>
      <c r="U127">
        <v>0</v>
      </c>
      <c r="V127">
        <v>0.5</v>
      </c>
      <c r="W127">
        <v>0.5</v>
      </c>
      <c r="X127" t="s">
        <v>6420</v>
      </c>
    </row>
    <row r="128" spans="1:24">
      <c r="A128" t="str">
        <f t="shared" si="3"/>
        <v>3.5-f-X-0-0.5</v>
      </c>
      <c r="B128">
        <f t="shared" si="4"/>
        <v>1</v>
      </c>
      <c r="C128" t="str">
        <f t="shared" si="5"/>
        <v>f</v>
      </c>
      <c r="D128">
        <v>129</v>
      </c>
      <c r="E128">
        <v>1</v>
      </c>
      <c r="F128">
        <v>3.5</v>
      </c>
      <c r="G128" t="s">
        <v>6417</v>
      </c>
      <c r="H128">
        <v>157.39230000000001</v>
      </c>
      <c r="I128">
        <v>157.11420000000001</v>
      </c>
      <c r="J128">
        <v>0.27810000000000001</v>
      </c>
      <c r="K128" s="6">
        <v>8.0999999999999996E-3</v>
      </c>
      <c r="L128" t="s">
        <v>6418</v>
      </c>
      <c r="M128" t="s">
        <v>20</v>
      </c>
      <c r="N128">
        <v>0</v>
      </c>
      <c r="O128">
        <v>1</v>
      </c>
      <c r="P128">
        <v>-0.5</v>
      </c>
      <c r="Q128">
        <v>0.5</v>
      </c>
      <c r="R128" t="s">
        <v>6419</v>
      </c>
      <c r="S128" t="s">
        <v>20</v>
      </c>
      <c r="T128">
        <v>0</v>
      </c>
      <c r="U128">
        <v>1</v>
      </c>
      <c r="V128">
        <v>0.5</v>
      </c>
      <c r="W128">
        <v>0.5</v>
      </c>
      <c r="X128" t="s">
        <v>6420</v>
      </c>
    </row>
    <row r="129" spans="1:24">
      <c r="A129" t="str">
        <f t="shared" si="3"/>
        <v>3.5-f-X-0-1.5</v>
      </c>
      <c r="B129">
        <f t="shared" si="4"/>
        <v>1</v>
      </c>
      <c r="C129" t="str">
        <f t="shared" si="5"/>
        <v>f</v>
      </c>
      <c r="D129">
        <v>130</v>
      </c>
      <c r="E129">
        <v>2</v>
      </c>
      <c r="F129">
        <v>3.5</v>
      </c>
      <c r="G129" t="s">
        <v>6417</v>
      </c>
      <c r="H129">
        <v>267.66090000000003</v>
      </c>
      <c r="I129">
        <v>267.2475</v>
      </c>
      <c r="J129">
        <v>0.41339999999999999</v>
      </c>
      <c r="K129" s="6">
        <v>1.6E-2</v>
      </c>
      <c r="L129" t="s">
        <v>6418</v>
      </c>
      <c r="M129" t="s">
        <v>20</v>
      </c>
      <c r="N129">
        <v>0</v>
      </c>
      <c r="O129">
        <v>1</v>
      </c>
      <c r="P129">
        <v>0.5</v>
      </c>
      <c r="Q129">
        <v>1.5</v>
      </c>
      <c r="R129" t="s">
        <v>6419</v>
      </c>
      <c r="S129" t="s">
        <v>20</v>
      </c>
      <c r="T129">
        <v>0</v>
      </c>
      <c r="U129">
        <v>1</v>
      </c>
      <c r="V129">
        <v>0.5</v>
      </c>
      <c r="W129">
        <v>1.5</v>
      </c>
      <c r="X129" t="s">
        <v>6420</v>
      </c>
    </row>
    <row r="130" spans="1:24">
      <c r="A130" t="str">
        <f t="shared" si="3"/>
        <v>3.5-f-X-1-0.5</v>
      </c>
      <c r="B130">
        <f t="shared" si="4"/>
        <v>1</v>
      </c>
      <c r="C130" t="str">
        <f t="shared" si="5"/>
        <v>f</v>
      </c>
      <c r="D130">
        <v>131</v>
      </c>
      <c r="E130">
        <v>3</v>
      </c>
      <c r="F130">
        <v>3.5</v>
      </c>
      <c r="G130" t="s">
        <v>6417</v>
      </c>
      <c r="H130">
        <v>2883.9477000000002</v>
      </c>
      <c r="I130">
        <v>2883.9609999999998</v>
      </c>
      <c r="J130">
        <v>-1.3299999999999999E-2</v>
      </c>
      <c r="K130" s="6">
        <v>2.1999999999999999E-5</v>
      </c>
      <c r="L130" t="s">
        <v>6418</v>
      </c>
      <c r="M130" t="s">
        <v>20</v>
      </c>
      <c r="N130">
        <v>1</v>
      </c>
      <c r="O130">
        <v>1</v>
      </c>
      <c r="P130">
        <v>-0.5</v>
      </c>
      <c r="Q130">
        <v>0.5</v>
      </c>
      <c r="R130" t="s">
        <v>6419</v>
      </c>
      <c r="S130" t="s">
        <v>20</v>
      </c>
      <c r="T130">
        <v>1</v>
      </c>
      <c r="U130">
        <v>1</v>
      </c>
      <c r="V130">
        <v>0.5</v>
      </c>
      <c r="W130">
        <v>0.5</v>
      </c>
      <c r="X130" t="s">
        <v>6420</v>
      </c>
    </row>
    <row r="131" spans="1:24">
      <c r="A131" t="str">
        <f t="shared" ref="A131:A194" si="6">F131&amp;"-"&amp;C131&amp;"-"&amp;M131&amp;"-"&amp;N131&amp;"-"&amp;ABS(Q131)</f>
        <v>3.5-f-X-1-1.5</v>
      </c>
      <c r="B131">
        <f t="shared" ref="B131:B194" si="7">IF(G131="+",1,-1)</f>
        <v>1</v>
      </c>
      <c r="C131" t="str">
        <f t="shared" ref="C131:C194" si="8">IF((-1)^(F131-0.5)=B131,"e","f")</f>
        <v>f</v>
      </c>
      <c r="D131">
        <v>132</v>
      </c>
      <c r="E131">
        <v>4</v>
      </c>
      <c r="F131">
        <v>3.5</v>
      </c>
      <c r="G131" t="s">
        <v>6417</v>
      </c>
      <c r="H131">
        <v>2990.0877</v>
      </c>
      <c r="I131">
        <v>2990.2082</v>
      </c>
      <c r="J131">
        <v>-0.1205</v>
      </c>
      <c r="K131" s="6">
        <v>2.6999999999999999E-5</v>
      </c>
      <c r="L131" t="s">
        <v>6418</v>
      </c>
      <c r="M131" t="s">
        <v>20</v>
      </c>
      <c r="N131">
        <v>1</v>
      </c>
      <c r="O131">
        <v>1</v>
      </c>
      <c r="P131">
        <v>0.5</v>
      </c>
      <c r="Q131">
        <v>1.5</v>
      </c>
      <c r="R131" t="s">
        <v>6419</v>
      </c>
      <c r="S131" t="s">
        <v>20</v>
      </c>
      <c r="T131">
        <v>1</v>
      </c>
      <c r="U131">
        <v>1</v>
      </c>
      <c r="V131">
        <v>0.5</v>
      </c>
      <c r="W131">
        <v>1.5</v>
      </c>
      <c r="X131" t="s">
        <v>6420</v>
      </c>
    </row>
    <row r="132" spans="1:24">
      <c r="A132" t="str">
        <f t="shared" si="6"/>
        <v>3.5-f-X-2-0.5</v>
      </c>
      <c r="B132">
        <f t="shared" si="7"/>
        <v>1</v>
      </c>
      <c r="C132" t="str">
        <f t="shared" si="8"/>
        <v>f</v>
      </c>
      <c r="D132">
        <v>133</v>
      </c>
      <c r="E132">
        <v>6</v>
      </c>
      <c r="F132">
        <v>3.5</v>
      </c>
      <c r="G132" t="s">
        <v>6417</v>
      </c>
      <c r="H132">
        <v>5484.4984000000004</v>
      </c>
      <c r="I132">
        <v>5484.1342000000004</v>
      </c>
      <c r="J132">
        <v>0.36430000000000001</v>
      </c>
      <c r="K132" s="6">
        <v>2.9000000000000002E-6</v>
      </c>
      <c r="L132" t="s">
        <v>6418</v>
      </c>
      <c r="M132" t="s">
        <v>20</v>
      </c>
      <c r="N132">
        <v>2</v>
      </c>
      <c r="O132">
        <v>1</v>
      </c>
      <c r="P132">
        <v>-0.5</v>
      </c>
      <c r="Q132">
        <v>0.5</v>
      </c>
      <c r="R132" t="s">
        <v>6419</v>
      </c>
      <c r="S132" t="s">
        <v>20</v>
      </c>
      <c r="T132">
        <v>2</v>
      </c>
      <c r="U132">
        <v>1</v>
      </c>
      <c r="V132">
        <v>0.5</v>
      </c>
      <c r="W132">
        <v>0.5</v>
      </c>
      <c r="X132" t="s">
        <v>6420</v>
      </c>
    </row>
    <row r="133" spans="1:24">
      <c r="A133" t="str">
        <f t="shared" si="6"/>
        <v>3.5-f-X-2-1.5</v>
      </c>
      <c r="B133">
        <f t="shared" si="7"/>
        <v>1</v>
      </c>
      <c r="C133" t="str">
        <f t="shared" si="8"/>
        <v>f</v>
      </c>
      <c r="D133">
        <v>134</v>
      </c>
      <c r="E133">
        <v>8</v>
      </c>
      <c r="F133">
        <v>3.5</v>
      </c>
      <c r="G133" t="s">
        <v>6417</v>
      </c>
      <c r="H133">
        <v>5586.5589</v>
      </c>
      <c r="I133">
        <v>5586.6301999999996</v>
      </c>
      <c r="J133">
        <v>-7.1300000000000002E-2</v>
      </c>
      <c r="K133" s="6">
        <v>4.6999999999999999E-6</v>
      </c>
      <c r="L133" t="s">
        <v>6418</v>
      </c>
      <c r="M133" t="s">
        <v>20</v>
      </c>
      <c r="N133">
        <v>2</v>
      </c>
      <c r="O133">
        <v>1</v>
      </c>
      <c r="P133">
        <v>0.5</v>
      </c>
      <c r="Q133">
        <v>1.5</v>
      </c>
      <c r="R133" t="s">
        <v>6419</v>
      </c>
      <c r="S133" t="s">
        <v>20</v>
      </c>
      <c r="T133">
        <v>2</v>
      </c>
      <c r="U133">
        <v>1</v>
      </c>
      <c r="V133">
        <v>0.5</v>
      </c>
      <c r="W133">
        <v>1.5</v>
      </c>
      <c r="X133" t="s">
        <v>6420</v>
      </c>
    </row>
    <row r="134" spans="1:24">
      <c r="A134" t="str">
        <f t="shared" si="6"/>
        <v>3.5-f-X-3-0.5</v>
      </c>
      <c r="B134">
        <f t="shared" si="7"/>
        <v>1</v>
      </c>
      <c r="C134" t="str">
        <f t="shared" si="8"/>
        <v>f</v>
      </c>
      <c r="D134">
        <v>135</v>
      </c>
      <c r="E134">
        <v>11</v>
      </c>
      <c r="F134">
        <v>3.5</v>
      </c>
      <c r="G134" t="s">
        <v>6417</v>
      </c>
      <c r="H134">
        <v>7960.4717000000001</v>
      </c>
      <c r="I134">
        <v>7961.0945000000002</v>
      </c>
      <c r="J134">
        <v>-0.62280000000000002</v>
      </c>
      <c r="K134" s="6">
        <v>1.9999999999999999E-6</v>
      </c>
      <c r="L134" t="s">
        <v>6418</v>
      </c>
      <c r="M134" t="s">
        <v>20</v>
      </c>
      <c r="N134">
        <v>3</v>
      </c>
      <c r="O134">
        <v>1</v>
      </c>
      <c r="P134">
        <v>-0.5</v>
      </c>
      <c r="Q134">
        <v>0.5</v>
      </c>
      <c r="R134" t="s">
        <v>6419</v>
      </c>
      <c r="S134" t="s">
        <v>20</v>
      </c>
      <c r="T134">
        <v>3</v>
      </c>
      <c r="U134">
        <v>1</v>
      </c>
      <c r="V134">
        <v>0.5</v>
      </c>
      <c r="W134">
        <v>0.5</v>
      </c>
      <c r="X134" t="s">
        <v>6420</v>
      </c>
    </row>
    <row r="135" spans="1:24">
      <c r="A135" t="str">
        <f t="shared" si="6"/>
        <v>3.5-f-X-3-1.5</v>
      </c>
      <c r="B135">
        <f t="shared" si="7"/>
        <v>1</v>
      </c>
      <c r="C135" t="str">
        <f t="shared" si="8"/>
        <v>f</v>
      </c>
      <c r="D135">
        <v>136</v>
      </c>
      <c r="E135">
        <v>12</v>
      </c>
      <c r="F135">
        <v>3.5</v>
      </c>
      <c r="G135" t="s">
        <v>6417</v>
      </c>
      <c r="H135">
        <v>8058.5047000000004</v>
      </c>
      <c r="I135">
        <v>8059.8296</v>
      </c>
      <c r="J135">
        <v>-1.3249</v>
      </c>
      <c r="K135" s="6">
        <v>1.7E-6</v>
      </c>
      <c r="L135" t="s">
        <v>6418</v>
      </c>
      <c r="M135" t="s">
        <v>20</v>
      </c>
      <c r="N135">
        <v>3</v>
      </c>
      <c r="O135">
        <v>1</v>
      </c>
      <c r="P135">
        <v>0.5</v>
      </c>
      <c r="Q135">
        <v>1.5</v>
      </c>
      <c r="R135" t="s">
        <v>6419</v>
      </c>
      <c r="S135" t="s">
        <v>20</v>
      </c>
      <c r="T135">
        <v>3</v>
      </c>
      <c r="U135">
        <v>1</v>
      </c>
      <c r="V135">
        <v>0.5</v>
      </c>
      <c r="W135">
        <v>1.5</v>
      </c>
      <c r="X135" t="s">
        <v>6420</v>
      </c>
    </row>
    <row r="136" spans="1:24">
      <c r="A136" t="str">
        <f t="shared" si="6"/>
        <v>3.5-f-X-4-0.5</v>
      </c>
      <c r="B136">
        <f t="shared" si="7"/>
        <v>1</v>
      </c>
      <c r="C136" t="str">
        <f t="shared" si="8"/>
        <v>f</v>
      </c>
      <c r="D136">
        <v>137</v>
      </c>
      <c r="E136">
        <v>15</v>
      </c>
      <c r="F136">
        <v>3.5</v>
      </c>
      <c r="G136" t="s">
        <v>6417</v>
      </c>
      <c r="H136">
        <v>10312.925300000001</v>
      </c>
      <c r="I136">
        <v>10313.2721</v>
      </c>
      <c r="J136">
        <v>-0.34689999999999999</v>
      </c>
      <c r="K136" s="6">
        <v>6.7000000000000004E-7</v>
      </c>
      <c r="L136" t="s">
        <v>6418</v>
      </c>
      <c r="M136" t="s">
        <v>20</v>
      </c>
      <c r="N136">
        <v>4</v>
      </c>
      <c r="O136">
        <v>1</v>
      </c>
      <c r="P136">
        <v>-0.5</v>
      </c>
      <c r="Q136">
        <v>0.5</v>
      </c>
      <c r="R136" t="s">
        <v>6419</v>
      </c>
      <c r="S136" t="s">
        <v>20</v>
      </c>
      <c r="T136">
        <v>4</v>
      </c>
      <c r="U136">
        <v>1</v>
      </c>
      <c r="V136">
        <v>0.5</v>
      </c>
      <c r="W136">
        <v>0.5</v>
      </c>
      <c r="X136" t="s">
        <v>6420</v>
      </c>
    </row>
    <row r="137" spans="1:24">
      <c r="A137" t="str">
        <f t="shared" si="6"/>
        <v>3.5-f-X-4-1.5</v>
      </c>
      <c r="B137">
        <f t="shared" si="7"/>
        <v>1</v>
      </c>
      <c r="C137" t="str">
        <f t="shared" si="8"/>
        <v>f</v>
      </c>
      <c r="D137">
        <v>138</v>
      </c>
      <c r="E137">
        <v>16</v>
      </c>
      <c r="F137">
        <v>3.5</v>
      </c>
      <c r="G137" t="s">
        <v>6417</v>
      </c>
      <c r="H137">
        <v>10406.9509</v>
      </c>
      <c r="I137">
        <v>10408.1816</v>
      </c>
      <c r="J137">
        <v>-1.2306999999999999</v>
      </c>
      <c r="K137" s="6">
        <v>4.4999999999999998E-7</v>
      </c>
      <c r="L137" t="s">
        <v>6418</v>
      </c>
      <c r="M137" t="s">
        <v>20</v>
      </c>
      <c r="N137">
        <v>4</v>
      </c>
      <c r="O137">
        <v>1</v>
      </c>
      <c r="P137">
        <v>0.5</v>
      </c>
      <c r="Q137">
        <v>1.5</v>
      </c>
      <c r="R137" t="s">
        <v>6419</v>
      </c>
      <c r="S137" t="s">
        <v>20</v>
      </c>
      <c r="T137">
        <v>4</v>
      </c>
      <c r="U137">
        <v>1</v>
      </c>
      <c r="V137">
        <v>0.5</v>
      </c>
      <c r="W137">
        <v>1.5</v>
      </c>
      <c r="X137" t="s">
        <v>6420</v>
      </c>
    </row>
    <row r="138" spans="1:24">
      <c r="A138" t="str">
        <f t="shared" si="6"/>
        <v>3.5-f-A-0-2.5</v>
      </c>
      <c r="B138">
        <f t="shared" si="7"/>
        <v>1</v>
      </c>
      <c r="C138" t="str">
        <f t="shared" si="8"/>
        <v>f</v>
      </c>
      <c r="D138">
        <v>139</v>
      </c>
      <c r="E138">
        <v>51</v>
      </c>
      <c r="F138">
        <v>3.5</v>
      </c>
      <c r="G138" t="s">
        <v>6417</v>
      </c>
      <c r="H138">
        <v>23333.411599999999</v>
      </c>
      <c r="I138">
        <v>23333.564399999999</v>
      </c>
      <c r="J138">
        <v>-0.1527</v>
      </c>
      <c r="K138" s="6">
        <v>6.9999999999999994E-5</v>
      </c>
      <c r="L138" t="s">
        <v>6418</v>
      </c>
      <c r="M138" t="s">
        <v>25</v>
      </c>
      <c r="N138">
        <v>0</v>
      </c>
      <c r="O138">
        <v>2</v>
      </c>
      <c r="P138">
        <v>0.5</v>
      </c>
      <c r="Q138">
        <v>2.5</v>
      </c>
      <c r="R138" t="s">
        <v>6419</v>
      </c>
      <c r="S138" t="s">
        <v>25</v>
      </c>
      <c r="T138">
        <v>0</v>
      </c>
      <c r="U138">
        <v>2</v>
      </c>
      <c r="V138">
        <v>0.5</v>
      </c>
      <c r="W138">
        <v>2.5</v>
      </c>
      <c r="X138" t="s">
        <v>6420</v>
      </c>
    </row>
    <row r="139" spans="1:24">
      <c r="A139" t="str">
        <f t="shared" si="6"/>
        <v>3.5-f-A-0-1.5</v>
      </c>
      <c r="B139">
        <f t="shared" si="7"/>
        <v>1</v>
      </c>
      <c r="C139" t="str">
        <f t="shared" si="8"/>
        <v>f</v>
      </c>
      <c r="D139">
        <v>140</v>
      </c>
      <c r="E139">
        <v>52</v>
      </c>
      <c r="F139">
        <v>3.5</v>
      </c>
      <c r="G139" t="s">
        <v>6417</v>
      </c>
      <c r="H139">
        <v>23450.6044</v>
      </c>
      <c r="I139">
        <v>23450.547299999998</v>
      </c>
      <c r="J139">
        <v>5.7099999999999998E-2</v>
      </c>
      <c r="K139" s="6">
        <v>5.7000000000000003E-5</v>
      </c>
      <c r="L139" t="s">
        <v>6418</v>
      </c>
      <c r="M139" t="s">
        <v>25</v>
      </c>
      <c r="N139">
        <v>0</v>
      </c>
      <c r="O139">
        <v>2</v>
      </c>
      <c r="P139">
        <v>-0.5</v>
      </c>
      <c r="Q139">
        <v>1.5</v>
      </c>
      <c r="R139" t="s">
        <v>6419</v>
      </c>
      <c r="S139" t="s">
        <v>25</v>
      </c>
      <c r="T139">
        <v>0</v>
      </c>
      <c r="U139">
        <v>2</v>
      </c>
      <c r="V139">
        <v>0.5</v>
      </c>
      <c r="W139">
        <v>1.5</v>
      </c>
      <c r="X139" t="s">
        <v>6420</v>
      </c>
    </row>
    <row r="140" spans="1:24">
      <c r="A140" t="str">
        <f t="shared" si="6"/>
        <v>3.5-f-B-0-0.5</v>
      </c>
      <c r="B140">
        <f t="shared" si="7"/>
        <v>1</v>
      </c>
      <c r="C140" t="str">
        <f t="shared" si="8"/>
        <v>f</v>
      </c>
      <c r="D140">
        <v>141</v>
      </c>
      <c r="E140">
        <v>63</v>
      </c>
      <c r="F140">
        <v>3.5</v>
      </c>
      <c r="G140" t="s">
        <v>6417</v>
      </c>
      <c r="H140">
        <v>25849.570400000001</v>
      </c>
      <c r="I140">
        <v>25849.668399999999</v>
      </c>
      <c r="J140">
        <v>-9.8100000000000007E-2</v>
      </c>
      <c r="K140" s="6">
        <v>8.6000000000000003E-5</v>
      </c>
      <c r="L140" t="s">
        <v>6418</v>
      </c>
      <c r="M140" t="s">
        <v>21</v>
      </c>
      <c r="N140">
        <v>0</v>
      </c>
      <c r="O140">
        <v>0</v>
      </c>
      <c r="P140">
        <v>0.5</v>
      </c>
      <c r="Q140">
        <v>0.5</v>
      </c>
      <c r="R140" t="s">
        <v>6419</v>
      </c>
      <c r="S140" t="s">
        <v>21</v>
      </c>
      <c r="T140">
        <v>0</v>
      </c>
      <c r="U140">
        <v>0</v>
      </c>
      <c r="V140">
        <v>0.5</v>
      </c>
      <c r="W140">
        <v>0.5</v>
      </c>
      <c r="X140" t="s">
        <v>6420</v>
      </c>
    </row>
    <row r="141" spans="1:24">
      <c r="A141" t="str">
        <f t="shared" si="6"/>
        <v>3.5-f-A-1-2.5</v>
      </c>
      <c r="B141">
        <f t="shared" si="7"/>
        <v>1</v>
      </c>
      <c r="C141" t="str">
        <f t="shared" si="8"/>
        <v>f</v>
      </c>
      <c r="D141">
        <v>142</v>
      </c>
      <c r="E141">
        <v>65</v>
      </c>
      <c r="F141">
        <v>3.5</v>
      </c>
      <c r="G141" t="s">
        <v>6417</v>
      </c>
      <c r="H141">
        <v>26065.685600000001</v>
      </c>
      <c r="I141">
        <v>26066.676299999999</v>
      </c>
      <c r="J141">
        <v>-0.99070000000000003</v>
      </c>
      <c r="K141" s="6">
        <v>5.8999999999999996E-7</v>
      </c>
      <c r="L141" t="s">
        <v>6418</v>
      </c>
      <c r="M141" t="s">
        <v>25</v>
      </c>
      <c r="N141">
        <v>1</v>
      </c>
      <c r="O141">
        <v>2</v>
      </c>
      <c r="P141">
        <v>0.5</v>
      </c>
      <c r="Q141">
        <v>2.5</v>
      </c>
      <c r="R141" t="s">
        <v>6419</v>
      </c>
      <c r="S141" t="s">
        <v>25</v>
      </c>
      <c r="T141">
        <v>1</v>
      </c>
      <c r="U141">
        <v>2</v>
      </c>
      <c r="V141">
        <v>0.5</v>
      </c>
      <c r="W141">
        <v>2.5</v>
      </c>
      <c r="X141" t="s">
        <v>6420</v>
      </c>
    </row>
    <row r="142" spans="1:24">
      <c r="A142" t="str">
        <f t="shared" si="6"/>
        <v>3.5-f-A-1-1.5</v>
      </c>
      <c r="B142">
        <f t="shared" si="7"/>
        <v>1</v>
      </c>
      <c r="C142" t="str">
        <f t="shared" si="8"/>
        <v>f</v>
      </c>
      <c r="D142">
        <v>143</v>
      </c>
      <c r="E142">
        <v>68</v>
      </c>
      <c r="F142">
        <v>3.5</v>
      </c>
      <c r="G142" t="s">
        <v>6417</v>
      </c>
      <c r="H142">
        <v>26177.472300000001</v>
      </c>
      <c r="I142">
        <v>26177.757399999999</v>
      </c>
      <c r="J142">
        <v>-0.28520000000000001</v>
      </c>
      <c r="K142" s="6">
        <v>5.0999999999999999E-7</v>
      </c>
      <c r="L142" t="s">
        <v>6418</v>
      </c>
      <c r="M142" t="s">
        <v>25</v>
      </c>
      <c r="N142">
        <v>1</v>
      </c>
      <c r="O142">
        <v>2</v>
      </c>
      <c r="P142">
        <v>-0.5</v>
      </c>
      <c r="Q142">
        <v>1.5</v>
      </c>
      <c r="R142" t="s">
        <v>6419</v>
      </c>
      <c r="S142" t="s">
        <v>25</v>
      </c>
      <c r="T142">
        <v>1</v>
      </c>
      <c r="U142">
        <v>2</v>
      </c>
      <c r="V142">
        <v>0.5</v>
      </c>
      <c r="W142">
        <v>1.5</v>
      </c>
      <c r="X142" t="s">
        <v>6420</v>
      </c>
    </row>
    <row r="143" spans="1:24">
      <c r="A143" t="str">
        <f t="shared" si="6"/>
        <v>3.5-f-B-1-0.5</v>
      </c>
      <c r="B143">
        <f t="shared" si="7"/>
        <v>1</v>
      </c>
      <c r="C143" t="str">
        <f t="shared" si="8"/>
        <v>f</v>
      </c>
      <c r="D143">
        <v>144</v>
      </c>
      <c r="E143">
        <v>74</v>
      </c>
      <c r="F143">
        <v>3.5</v>
      </c>
      <c r="G143" t="s">
        <v>6417</v>
      </c>
      <c r="H143">
        <v>27626.611000000001</v>
      </c>
      <c r="I143">
        <v>27626.679499999998</v>
      </c>
      <c r="J143">
        <v>-6.8500000000000005E-2</v>
      </c>
      <c r="K143" s="6">
        <v>7.1999999999999999E-7</v>
      </c>
      <c r="L143" t="s">
        <v>6418</v>
      </c>
      <c r="M143" t="s">
        <v>21</v>
      </c>
      <c r="N143">
        <v>1</v>
      </c>
      <c r="O143">
        <v>0</v>
      </c>
      <c r="P143">
        <v>0.5</v>
      </c>
      <c r="Q143">
        <v>0.5</v>
      </c>
      <c r="R143" t="s">
        <v>6419</v>
      </c>
      <c r="S143" t="s">
        <v>21</v>
      </c>
      <c r="T143">
        <v>1</v>
      </c>
      <c r="U143">
        <v>0</v>
      </c>
      <c r="V143">
        <v>0.5</v>
      </c>
      <c r="W143">
        <v>0.5</v>
      </c>
      <c r="X143" t="s">
        <v>6420</v>
      </c>
    </row>
    <row r="144" spans="1:24">
      <c r="A144" t="str">
        <f t="shared" si="6"/>
        <v>3.5-f-A-2-2.5</v>
      </c>
      <c r="B144">
        <f t="shared" si="7"/>
        <v>1</v>
      </c>
      <c r="C144" t="str">
        <f t="shared" si="8"/>
        <v>f</v>
      </c>
      <c r="D144">
        <v>145</v>
      </c>
      <c r="E144">
        <v>83</v>
      </c>
      <c r="F144">
        <v>3.5</v>
      </c>
      <c r="G144" t="s">
        <v>6417</v>
      </c>
      <c r="H144">
        <v>28603.994299999998</v>
      </c>
      <c r="I144">
        <v>28604.382000000001</v>
      </c>
      <c r="J144">
        <v>-0.38779999999999998</v>
      </c>
      <c r="K144" s="6">
        <v>5.0999999999999999E-7</v>
      </c>
      <c r="L144" t="s">
        <v>6418</v>
      </c>
      <c r="M144" t="s">
        <v>25</v>
      </c>
      <c r="N144">
        <v>2</v>
      </c>
      <c r="O144">
        <v>2</v>
      </c>
      <c r="P144">
        <v>0.5</v>
      </c>
      <c r="Q144">
        <v>2.5</v>
      </c>
      <c r="R144" t="s">
        <v>6419</v>
      </c>
      <c r="S144" t="s">
        <v>25</v>
      </c>
      <c r="T144">
        <v>2</v>
      </c>
      <c r="U144">
        <v>2</v>
      </c>
      <c r="V144">
        <v>0.5</v>
      </c>
      <c r="W144">
        <v>2.5</v>
      </c>
      <c r="X144" t="s">
        <v>6420</v>
      </c>
    </row>
    <row r="145" spans="1:24">
      <c r="A145" t="str">
        <f t="shared" si="6"/>
        <v>3.5-f-A-2-1.5</v>
      </c>
      <c r="B145">
        <f t="shared" si="7"/>
        <v>1</v>
      </c>
      <c r="C145" t="str">
        <f t="shared" si="8"/>
        <v>f</v>
      </c>
      <c r="D145">
        <v>146</v>
      </c>
      <c r="E145">
        <v>86</v>
      </c>
      <c r="F145">
        <v>3.5</v>
      </c>
      <c r="G145" t="s">
        <v>6417</v>
      </c>
      <c r="H145">
        <v>28709.898000000001</v>
      </c>
      <c r="I145">
        <v>28709.878000000001</v>
      </c>
      <c r="J145">
        <v>0.02</v>
      </c>
      <c r="K145" s="6">
        <v>4.2E-7</v>
      </c>
      <c r="L145" t="s">
        <v>6418</v>
      </c>
      <c r="M145" t="s">
        <v>25</v>
      </c>
      <c r="N145">
        <v>2</v>
      </c>
      <c r="O145">
        <v>2</v>
      </c>
      <c r="P145">
        <v>-0.5</v>
      </c>
      <c r="Q145">
        <v>1.5</v>
      </c>
      <c r="R145" t="s">
        <v>6419</v>
      </c>
      <c r="S145" t="s">
        <v>25</v>
      </c>
      <c r="T145">
        <v>2</v>
      </c>
      <c r="U145">
        <v>2</v>
      </c>
      <c r="V145">
        <v>0.5</v>
      </c>
      <c r="W145">
        <v>1.5</v>
      </c>
      <c r="X145" t="s">
        <v>6420</v>
      </c>
    </row>
    <row r="146" spans="1:24">
      <c r="A146" t="str">
        <f t="shared" si="6"/>
        <v>3.5-f-A-3-2.5</v>
      </c>
      <c r="B146">
        <f t="shared" si="7"/>
        <v>1</v>
      </c>
      <c r="C146" t="str">
        <f t="shared" si="8"/>
        <v>f</v>
      </c>
      <c r="D146">
        <v>147</v>
      </c>
      <c r="E146">
        <v>109</v>
      </c>
      <c r="F146">
        <v>3.5</v>
      </c>
      <c r="G146" t="s">
        <v>6417</v>
      </c>
      <c r="H146">
        <v>30927.707399999999</v>
      </c>
      <c r="I146">
        <v>30927.928599999999</v>
      </c>
      <c r="J146">
        <v>-0.22120000000000001</v>
      </c>
      <c r="K146" s="6">
        <v>8.7000000000000003E-7</v>
      </c>
      <c r="L146" t="s">
        <v>6418</v>
      </c>
      <c r="M146" t="s">
        <v>25</v>
      </c>
      <c r="N146">
        <v>3</v>
      </c>
      <c r="O146">
        <v>2</v>
      </c>
      <c r="P146">
        <v>0.5</v>
      </c>
      <c r="Q146">
        <v>2.5</v>
      </c>
      <c r="R146" t="s">
        <v>6419</v>
      </c>
      <c r="S146" t="s">
        <v>25</v>
      </c>
      <c r="T146">
        <v>3</v>
      </c>
      <c r="U146">
        <v>2</v>
      </c>
      <c r="V146">
        <v>0.5</v>
      </c>
      <c r="W146">
        <v>2.5</v>
      </c>
      <c r="X146" t="s">
        <v>6420</v>
      </c>
    </row>
    <row r="147" spans="1:24">
      <c r="A147" t="str">
        <f t="shared" si="6"/>
        <v>3.5-f-A-3-1.5</v>
      </c>
      <c r="B147">
        <f t="shared" si="7"/>
        <v>1</v>
      </c>
      <c r="C147" t="str">
        <f t="shared" si="8"/>
        <v>f</v>
      </c>
      <c r="D147">
        <v>148</v>
      </c>
      <c r="E147">
        <v>110</v>
      </c>
      <c r="F147">
        <v>3.5</v>
      </c>
      <c r="G147" t="s">
        <v>6417</v>
      </c>
      <c r="H147">
        <v>31027.169099999999</v>
      </c>
      <c r="I147">
        <v>31027.247100000001</v>
      </c>
      <c r="J147">
        <v>-7.7899999999999997E-2</v>
      </c>
      <c r="K147" s="6">
        <v>9.5999999999999991E-7</v>
      </c>
      <c r="L147" t="s">
        <v>6418</v>
      </c>
      <c r="M147" t="s">
        <v>25</v>
      </c>
      <c r="N147">
        <v>3</v>
      </c>
      <c r="O147">
        <v>2</v>
      </c>
      <c r="P147">
        <v>-0.5</v>
      </c>
      <c r="Q147">
        <v>1.5</v>
      </c>
      <c r="R147" t="s">
        <v>6419</v>
      </c>
      <c r="S147" t="s">
        <v>25</v>
      </c>
      <c r="T147">
        <v>3</v>
      </c>
      <c r="U147">
        <v>2</v>
      </c>
      <c r="V147">
        <v>0.5</v>
      </c>
      <c r="W147">
        <v>1.5</v>
      </c>
      <c r="X147" t="s">
        <v>6420</v>
      </c>
    </row>
    <row r="148" spans="1:24">
      <c r="A148" t="str">
        <f t="shared" si="6"/>
        <v>3.5-f-C-0-0.5</v>
      </c>
      <c r="B148">
        <f t="shared" si="7"/>
        <v>1</v>
      </c>
      <c r="C148" t="str">
        <f t="shared" si="8"/>
        <v>f</v>
      </c>
      <c r="D148">
        <v>149</v>
      </c>
      <c r="E148">
        <v>117</v>
      </c>
      <c r="F148">
        <v>3.5</v>
      </c>
      <c r="G148" t="s">
        <v>6417</v>
      </c>
      <c r="H148">
        <v>32061.734899999999</v>
      </c>
      <c r="I148">
        <v>32061.776999999998</v>
      </c>
      <c r="J148">
        <v>-4.2099999999999999E-2</v>
      </c>
      <c r="K148" s="6">
        <v>6.4999999999999994E-5</v>
      </c>
      <c r="L148" t="s">
        <v>6418</v>
      </c>
      <c r="M148" t="s">
        <v>22</v>
      </c>
      <c r="N148">
        <v>0</v>
      </c>
      <c r="O148">
        <v>0</v>
      </c>
      <c r="P148">
        <v>0.5</v>
      </c>
      <c r="Q148">
        <v>0.5</v>
      </c>
      <c r="R148" t="s">
        <v>6419</v>
      </c>
      <c r="S148" t="s">
        <v>22</v>
      </c>
      <c r="T148">
        <v>0</v>
      </c>
      <c r="U148">
        <v>0</v>
      </c>
      <c r="V148">
        <v>0.5</v>
      </c>
      <c r="W148">
        <v>0.5</v>
      </c>
      <c r="X148" t="s">
        <v>6420</v>
      </c>
    </row>
    <row r="149" spans="1:24">
      <c r="A149" t="str">
        <f t="shared" si="6"/>
        <v>3.5-f-A-4-2.5</v>
      </c>
      <c r="B149">
        <f t="shared" si="7"/>
        <v>1</v>
      </c>
      <c r="C149" t="str">
        <f t="shared" si="8"/>
        <v>f</v>
      </c>
      <c r="D149">
        <v>150</v>
      </c>
      <c r="E149">
        <v>120</v>
      </c>
      <c r="F149">
        <v>3.5</v>
      </c>
      <c r="G149" t="s">
        <v>6417</v>
      </c>
      <c r="H149">
        <v>33008.030400000003</v>
      </c>
      <c r="I149">
        <v>33006.292699999998</v>
      </c>
      <c r="J149">
        <v>1.7377</v>
      </c>
      <c r="K149" s="6">
        <v>3.5999999999999999E-7</v>
      </c>
      <c r="L149" t="s">
        <v>6418</v>
      </c>
      <c r="M149" t="s">
        <v>25</v>
      </c>
      <c r="N149">
        <v>4</v>
      </c>
      <c r="O149">
        <v>2</v>
      </c>
      <c r="P149">
        <v>0.5</v>
      </c>
      <c r="Q149">
        <v>2.5</v>
      </c>
      <c r="R149" t="s">
        <v>6419</v>
      </c>
      <c r="S149" t="s">
        <v>25</v>
      </c>
      <c r="T149">
        <v>4</v>
      </c>
      <c r="U149">
        <v>2</v>
      </c>
      <c r="V149">
        <v>0.5</v>
      </c>
      <c r="W149">
        <v>2.5</v>
      </c>
      <c r="X149" t="s">
        <v>6420</v>
      </c>
    </row>
    <row r="150" spans="1:24">
      <c r="A150" t="str">
        <f t="shared" si="6"/>
        <v>3.5-f-A-4-1.5</v>
      </c>
      <c r="B150">
        <f t="shared" si="7"/>
        <v>1</v>
      </c>
      <c r="C150" t="str">
        <f t="shared" si="8"/>
        <v>f</v>
      </c>
      <c r="D150">
        <v>151</v>
      </c>
      <c r="E150">
        <v>122</v>
      </c>
      <c r="F150">
        <v>3.5</v>
      </c>
      <c r="G150" t="s">
        <v>6417</v>
      </c>
      <c r="H150">
        <v>33099.943099999997</v>
      </c>
      <c r="I150">
        <v>33098.397700000001</v>
      </c>
      <c r="J150">
        <v>1.5454000000000001</v>
      </c>
      <c r="K150" s="6">
        <v>3.5999999999999999E-7</v>
      </c>
      <c r="L150" t="s">
        <v>6418</v>
      </c>
      <c r="M150" t="s">
        <v>25</v>
      </c>
      <c r="N150">
        <v>4</v>
      </c>
      <c r="O150">
        <v>2</v>
      </c>
      <c r="P150">
        <v>-0.5</v>
      </c>
      <c r="Q150">
        <v>1.5</v>
      </c>
      <c r="R150" t="s">
        <v>6419</v>
      </c>
      <c r="S150" t="s">
        <v>25</v>
      </c>
      <c r="T150">
        <v>4</v>
      </c>
      <c r="U150">
        <v>2</v>
      </c>
      <c r="V150">
        <v>0.5</v>
      </c>
      <c r="W150">
        <v>1.5</v>
      </c>
      <c r="X150" t="s">
        <v>6420</v>
      </c>
    </row>
    <row r="151" spans="1:24">
      <c r="A151" t="str">
        <f t="shared" si="6"/>
        <v>3.5-f-C-1-0.5</v>
      </c>
      <c r="B151">
        <f t="shared" si="7"/>
        <v>1</v>
      </c>
      <c r="C151" t="str">
        <f t="shared" si="8"/>
        <v>f</v>
      </c>
      <c r="D151">
        <v>152</v>
      </c>
      <c r="E151">
        <v>131</v>
      </c>
      <c r="F151">
        <v>3.5</v>
      </c>
      <c r="G151" t="s">
        <v>6417</v>
      </c>
      <c r="H151">
        <v>34658.400999999998</v>
      </c>
      <c r="I151">
        <v>34658.144500000002</v>
      </c>
      <c r="J151">
        <v>0.25650000000000001</v>
      </c>
      <c r="K151" s="6">
        <v>7.1999999999999999E-7</v>
      </c>
      <c r="L151" t="s">
        <v>6418</v>
      </c>
      <c r="M151" t="s">
        <v>22</v>
      </c>
      <c r="N151">
        <v>1</v>
      </c>
      <c r="O151">
        <v>0</v>
      </c>
      <c r="P151">
        <v>0.5</v>
      </c>
      <c r="Q151">
        <v>0.5</v>
      </c>
      <c r="R151" t="s">
        <v>6419</v>
      </c>
      <c r="S151" t="s">
        <v>22</v>
      </c>
      <c r="T151">
        <v>1</v>
      </c>
      <c r="U151">
        <v>0</v>
      </c>
      <c r="V151">
        <v>0.5</v>
      </c>
      <c r="W151">
        <v>0.5</v>
      </c>
      <c r="X151" t="s">
        <v>6420</v>
      </c>
    </row>
    <row r="152" spans="1:24">
      <c r="A152" t="str">
        <f t="shared" si="6"/>
        <v>3.5-f-C-2-0.5</v>
      </c>
      <c r="B152">
        <f t="shared" si="7"/>
        <v>1</v>
      </c>
      <c r="C152" t="str">
        <f t="shared" si="8"/>
        <v>f</v>
      </c>
      <c r="D152">
        <v>153</v>
      </c>
      <c r="E152">
        <v>146</v>
      </c>
      <c r="F152">
        <v>3.5</v>
      </c>
      <c r="G152" t="s">
        <v>6417</v>
      </c>
      <c r="H152">
        <v>37009.846899999997</v>
      </c>
      <c r="I152">
        <v>37009.834499999997</v>
      </c>
      <c r="J152">
        <v>1.24E-2</v>
      </c>
      <c r="K152" s="6">
        <v>6.5000000000000002E-7</v>
      </c>
      <c r="L152" t="s">
        <v>6418</v>
      </c>
      <c r="M152" t="s">
        <v>22</v>
      </c>
      <c r="N152">
        <v>2</v>
      </c>
      <c r="O152">
        <v>0</v>
      </c>
      <c r="P152">
        <v>0.5</v>
      </c>
      <c r="Q152">
        <v>0.5</v>
      </c>
      <c r="R152" t="s">
        <v>6419</v>
      </c>
      <c r="S152" t="s">
        <v>22</v>
      </c>
      <c r="T152">
        <v>2</v>
      </c>
      <c r="U152">
        <v>0</v>
      </c>
      <c r="V152">
        <v>0.5</v>
      </c>
      <c r="W152">
        <v>0.5</v>
      </c>
      <c r="X152" t="s">
        <v>6420</v>
      </c>
    </row>
    <row r="153" spans="1:24">
      <c r="A153" t="str">
        <f t="shared" si="6"/>
        <v>4.5-e-X-0-0.5</v>
      </c>
      <c r="B153">
        <f t="shared" si="7"/>
        <v>1</v>
      </c>
      <c r="C153" t="str">
        <f t="shared" si="8"/>
        <v>e</v>
      </c>
      <c r="D153">
        <v>154</v>
      </c>
      <c r="E153">
        <v>1</v>
      </c>
      <c r="F153">
        <v>4.5</v>
      </c>
      <c r="G153" t="s">
        <v>6417</v>
      </c>
      <c r="H153">
        <v>270.6952</v>
      </c>
      <c r="I153">
        <v>270.48480000000001</v>
      </c>
      <c r="J153">
        <v>0.2104</v>
      </c>
      <c r="K153" s="6">
        <v>7.7999999999999996E-3</v>
      </c>
      <c r="L153" t="s">
        <v>6418</v>
      </c>
      <c r="M153" t="s">
        <v>20</v>
      </c>
      <c r="N153">
        <v>0</v>
      </c>
      <c r="O153">
        <v>1</v>
      </c>
      <c r="P153">
        <v>-0.5</v>
      </c>
      <c r="Q153">
        <v>0.5</v>
      </c>
      <c r="R153" t="s">
        <v>6419</v>
      </c>
      <c r="S153" t="s">
        <v>20</v>
      </c>
      <c r="T153">
        <v>0</v>
      </c>
      <c r="U153">
        <v>1</v>
      </c>
      <c r="V153">
        <v>0.5</v>
      </c>
      <c r="W153">
        <v>0.5</v>
      </c>
      <c r="X153" t="s">
        <v>6420</v>
      </c>
    </row>
    <row r="154" spans="1:24">
      <c r="A154" t="str">
        <f t="shared" si="6"/>
        <v>4.5-e-X-0-1.5</v>
      </c>
      <c r="B154">
        <f t="shared" si="7"/>
        <v>1</v>
      </c>
      <c r="C154" t="str">
        <f t="shared" si="8"/>
        <v>e</v>
      </c>
      <c r="D154">
        <v>155</v>
      </c>
      <c r="E154">
        <v>2</v>
      </c>
      <c r="F154">
        <v>4.5</v>
      </c>
      <c r="G154" t="s">
        <v>6417</v>
      </c>
      <c r="H154">
        <v>408.22800000000001</v>
      </c>
      <c r="I154">
        <v>406.89010000000002</v>
      </c>
      <c r="J154">
        <v>1.3379000000000001</v>
      </c>
      <c r="K154" s="6">
        <v>8.4000000000000003E-4</v>
      </c>
      <c r="L154" t="s">
        <v>6418</v>
      </c>
      <c r="M154" t="s">
        <v>20</v>
      </c>
      <c r="N154">
        <v>0</v>
      </c>
      <c r="O154">
        <v>1</v>
      </c>
      <c r="P154">
        <v>0.5</v>
      </c>
      <c r="Q154">
        <v>1.5</v>
      </c>
      <c r="R154" t="s">
        <v>6419</v>
      </c>
      <c r="S154" t="s">
        <v>20</v>
      </c>
      <c r="T154">
        <v>0</v>
      </c>
      <c r="U154">
        <v>1</v>
      </c>
      <c r="V154">
        <v>0.5</v>
      </c>
      <c r="W154">
        <v>1.5</v>
      </c>
      <c r="X154" t="s">
        <v>6420</v>
      </c>
    </row>
    <row r="155" spans="1:24">
      <c r="A155" t="str">
        <f t="shared" si="6"/>
        <v>4.5-e-X-1-0.5</v>
      </c>
      <c r="B155">
        <f t="shared" si="7"/>
        <v>1</v>
      </c>
      <c r="C155" t="str">
        <f t="shared" si="8"/>
        <v>e</v>
      </c>
      <c r="D155">
        <v>156</v>
      </c>
      <c r="E155">
        <v>3</v>
      </c>
      <c r="F155">
        <v>4.5</v>
      </c>
      <c r="G155" t="s">
        <v>6417</v>
      </c>
      <c r="H155">
        <v>2993.0056</v>
      </c>
      <c r="I155">
        <v>2993.319</v>
      </c>
      <c r="J155">
        <v>-0.31340000000000001</v>
      </c>
      <c r="K155" s="6">
        <v>2.3E-5</v>
      </c>
      <c r="L155" t="s">
        <v>6418</v>
      </c>
      <c r="M155" t="s">
        <v>20</v>
      </c>
      <c r="N155">
        <v>1</v>
      </c>
      <c r="O155">
        <v>1</v>
      </c>
      <c r="P155">
        <v>-0.5</v>
      </c>
      <c r="Q155">
        <v>0.5</v>
      </c>
      <c r="R155" t="s">
        <v>6419</v>
      </c>
      <c r="S155" t="s">
        <v>20</v>
      </c>
      <c r="T155">
        <v>1</v>
      </c>
      <c r="U155">
        <v>1</v>
      </c>
      <c r="V155">
        <v>0.5</v>
      </c>
      <c r="W155">
        <v>0.5</v>
      </c>
      <c r="X155" t="s">
        <v>6420</v>
      </c>
    </row>
    <row r="156" spans="1:24">
      <c r="A156" t="str">
        <f t="shared" si="6"/>
        <v>4.5-e-X-1-1.5</v>
      </c>
      <c r="B156">
        <f t="shared" si="7"/>
        <v>1</v>
      </c>
      <c r="C156" t="str">
        <f t="shared" si="8"/>
        <v>e</v>
      </c>
      <c r="D156">
        <v>157</v>
      </c>
      <c r="E156">
        <v>4</v>
      </c>
      <c r="F156">
        <v>4.5</v>
      </c>
      <c r="G156" t="s">
        <v>6417</v>
      </c>
      <c r="H156">
        <v>3125.3845999999999</v>
      </c>
      <c r="I156">
        <v>3124.8616000000002</v>
      </c>
      <c r="J156">
        <v>0.52300000000000002</v>
      </c>
      <c r="K156" s="6">
        <v>2.0000000000000002E-5</v>
      </c>
      <c r="L156" t="s">
        <v>6418</v>
      </c>
      <c r="M156" t="s">
        <v>20</v>
      </c>
      <c r="N156">
        <v>1</v>
      </c>
      <c r="O156">
        <v>1</v>
      </c>
      <c r="P156">
        <v>0.5</v>
      </c>
      <c r="Q156">
        <v>1.5</v>
      </c>
      <c r="R156" t="s">
        <v>6419</v>
      </c>
      <c r="S156" t="s">
        <v>20</v>
      </c>
      <c r="T156">
        <v>1</v>
      </c>
      <c r="U156">
        <v>1</v>
      </c>
      <c r="V156">
        <v>0.5</v>
      </c>
      <c r="W156">
        <v>1.5</v>
      </c>
      <c r="X156" t="s">
        <v>6420</v>
      </c>
    </row>
    <row r="157" spans="1:24">
      <c r="A157" t="str">
        <f t="shared" si="6"/>
        <v>4.5-e-X-2-0.5</v>
      </c>
      <c r="B157">
        <f t="shared" si="7"/>
        <v>1</v>
      </c>
      <c r="C157" t="str">
        <f t="shared" si="8"/>
        <v>e</v>
      </c>
      <c r="D157">
        <v>158</v>
      </c>
      <c r="E157">
        <v>7</v>
      </c>
      <c r="F157">
        <v>4.5</v>
      </c>
      <c r="G157" t="s">
        <v>6417</v>
      </c>
      <c r="H157">
        <v>5589.3513000000003</v>
      </c>
      <c r="I157">
        <v>5589.5998</v>
      </c>
      <c r="J157">
        <v>-0.2485</v>
      </c>
      <c r="K157" s="6">
        <v>3.3000000000000002E-6</v>
      </c>
      <c r="L157" t="s">
        <v>6418</v>
      </c>
      <c r="M157" t="s">
        <v>20</v>
      </c>
      <c r="N157">
        <v>2</v>
      </c>
      <c r="O157">
        <v>1</v>
      </c>
      <c r="P157">
        <v>-0.5</v>
      </c>
      <c r="Q157">
        <v>0.5</v>
      </c>
      <c r="R157" t="s">
        <v>6419</v>
      </c>
      <c r="S157" t="s">
        <v>20</v>
      </c>
      <c r="T157">
        <v>2</v>
      </c>
      <c r="U157">
        <v>1</v>
      </c>
      <c r="V157">
        <v>0.5</v>
      </c>
      <c r="W157">
        <v>0.5</v>
      </c>
      <c r="X157" t="s">
        <v>6420</v>
      </c>
    </row>
    <row r="158" spans="1:24">
      <c r="A158" t="str">
        <f t="shared" si="6"/>
        <v>4.5-e-X-2-1.5</v>
      </c>
      <c r="B158">
        <f t="shared" si="7"/>
        <v>1</v>
      </c>
      <c r="C158" t="str">
        <f t="shared" si="8"/>
        <v>e</v>
      </c>
      <c r="D158">
        <v>159</v>
      </c>
      <c r="E158">
        <v>8</v>
      </c>
      <c r="F158">
        <v>4.5</v>
      </c>
      <c r="G158" t="s">
        <v>6417</v>
      </c>
      <c r="H158">
        <v>5716.6280999999999</v>
      </c>
      <c r="I158">
        <v>5716.4328999999998</v>
      </c>
      <c r="J158">
        <v>0.1953</v>
      </c>
      <c r="K158" s="6">
        <v>2.9000000000000002E-6</v>
      </c>
      <c r="L158" t="s">
        <v>6418</v>
      </c>
      <c r="M158" t="s">
        <v>20</v>
      </c>
      <c r="N158">
        <v>2</v>
      </c>
      <c r="O158">
        <v>1</v>
      </c>
      <c r="P158">
        <v>0.5</v>
      </c>
      <c r="Q158">
        <v>1.5</v>
      </c>
      <c r="R158" t="s">
        <v>6419</v>
      </c>
      <c r="S158" t="s">
        <v>20</v>
      </c>
      <c r="T158">
        <v>2</v>
      </c>
      <c r="U158">
        <v>1</v>
      </c>
      <c r="V158">
        <v>0.5</v>
      </c>
      <c r="W158">
        <v>1.5</v>
      </c>
      <c r="X158" t="s">
        <v>6420</v>
      </c>
    </row>
    <row r="159" spans="1:24">
      <c r="A159" t="str">
        <f t="shared" si="6"/>
        <v>4.5-e-X-3-0.5</v>
      </c>
      <c r="B159">
        <f t="shared" si="7"/>
        <v>1</v>
      </c>
      <c r="C159" t="str">
        <f t="shared" si="8"/>
        <v>e</v>
      </c>
      <c r="D159">
        <v>160</v>
      </c>
      <c r="E159">
        <v>11</v>
      </c>
      <c r="F159">
        <v>4.5</v>
      </c>
      <c r="G159" t="s">
        <v>6417</v>
      </c>
      <c r="H159">
        <v>8061.1457</v>
      </c>
      <c r="I159">
        <v>8062.6566999999995</v>
      </c>
      <c r="J159">
        <v>-1.5109999999999999</v>
      </c>
      <c r="K159" s="6">
        <v>1.5999999999999999E-6</v>
      </c>
      <c r="L159" t="s">
        <v>6418</v>
      </c>
      <c r="M159" t="s">
        <v>20</v>
      </c>
      <c r="N159">
        <v>3</v>
      </c>
      <c r="O159">
        <v>1</v>
      </c>
      <c r="P159">
        <v>-0.5</v>
      </c>
      <c r="Q159">
        <v>0.5</v>
      </c>
      <c r="R159" t="s">
        <v>6419</v>
      </c>
      <c r="S159" t="s">
        <v>20</v>
      </c>
      <c r="T159">
        <v>3</v>
      </c>
      <c r="U159">
        <v>1</v>
      </c>
      <c r="V159">
        <v>0.5</v>
      </c>
      <c r="W159">
        <v>0.5</v>
      </c>
      <c r="X159" t="s">
        <v>6420</v>
      </c>
    </row>
    <row r="160" spans="1:24">
      <c r="A160" t="str">
        <f t="shared" si="6"/>
        <v>4.5-e-X-3-1.5</v>
      </c>
      <c r="B160">
        <f t="shared" si="7"/>
        <v>1</v>
      </c>
      <c r="C160" t="str">
        <f t="shared" si="8"/>
        <v>e</v>
      </c>
      <c r="D160">
        <v>161</v>
      </c>
      <c r="E160">
        <v>12</v>
      </c>
      <c r="F160">
        <v>4.5</v>
      </c>
      <c r="G160" t="s">
        <v>6417</v>
      </c>
      <c r="H160">
        <v>8183.3788000000004</v>
      </c>
      <c r="I160">
        <v>8184.7852999999996</v>
      </c>
      <c r="J160">
        <v>-1.4065000000000001</v>
      </c>
      <c r="K160" s="6">
        <v>1.9E-6</v>
      </c>
      <c r="L160" t="s">
        <v>6418</v>
      </c>
      <c r="M160" t="s">
        <v>20</v>
      </c>
      <c r="N160">
        <v>3</v>
      </c>
      <c r="O160">
        <v>1</v>
      </c>
      <c r="P160">
        <v>0.5</v>
      </c>
      <c r="Q160">
        <v>1.5</v>
      </c>
      <c r="R160" t="s">
        <v>6419</v>
      </c>
      <c r="S160" t="s">
        <v>20</v>
      </c>
      <c r="T160">
        <v>3</v>
      </c>
      <c r="U160">
        <v>1</v>
      </c>
      <c r="V160">
        <v>0.5</v>
      </c>
      <c r="W160">
        <v>1.5</v>
      </c>
      <c r="X160" t="s">
        <v>6420</v>
      </c>
    </row>
    <row r="161" spans="1:24">
      <c r="A161" t="str">
        <f t="shared" si="6"/>
        <v>4.5-e-X-4-0.5</v>
      </c>
      <c r="B161">
        <f t="shared" si="7"/>
        <v>1</v>
      </c>
      <c r="C161" t="str">
        <f t="shared" si="8"/>
        <v>e</v>
      </c>
      <c r="D161">
        <v>162</v>
      </c>
      <c r="E161">
        <v>15</v>
      </c>
      <c r="F161">
        <v>4.5</v>
      </c>
      <c r="G161" t="s">
        <v>6417</v>
      </c>
      <c r="H161">
        <v>10409.435799999999</v>
      </c>
      <c r="I161">
        <v>10410.8424</v>
      </c>
      <c r="J161">
        <v>-1.4066000000000001</v>
      </c>
      <c r="K161" s="6">
        <v>3.3000000000000002E-7</v>
      </c>
      <c r="L161" t="s">
        <v>6418</v>
      </c>
      <c r="M161" t="s">
        <v>20</v>
      </c>
      <c r="N161">
        <v>4</v>
      </c>
      <c r="O161">
        <v>1</v>
      </c>
      <c r="P161">
        <v>-0.5</v>
      </c>
      <c r="Q161">
        <v>0.5</v>
      </c>
      <c r="R161" t="s">
        <v>6419</v>
      </c>
      <c r="S161" t="s">
        <v>20</v>
      </c>
      <c r="T161">
        <v>4</v>
      </c>
      <c r="U161">
        <v>1</v>
      </c>
      <c r="V161">
        <v>0.5</v>
      </c>
      <c r="W161">
        <v>0.5</v>
      </c>
      <c r="X161" t="s">
        <v>6420</v>
      </c>
    </row>
    <row r="162" spans="1:24">
      <c r="A162" t="str">
        <f t="shared" si="6"/>
        <v>4.5-e-X-4-1.5</v>
      </c>
      <c r="B162">
        <f t="shared" si="7"/>
        <v>1</v>
      </c>
      <c r="C162" t="str">
        <f t="shared" si="8"/>
        <v>e</v>
      </c>
      <c r="D162">
        <v>163</v>
      </c>
      <c r="E162">
        <v>16</v>
      </c>
      <c r="F162">
        <v>4.5</v>
      </c>
      <c r="G162" t="s">
        <v>6417</v>
      </c>
      <c r="H162">
        <v>10526.652599999999</v>
      </c>
      <c r="I162">
        <v>10528.181</v>
      </c>
      <c r="J162">
        <v>-1.5285</v>
      </c>
      <c r="K162" s="6">
        <v>6.5000000000000002E-7</v>
      </c>
      <c r="L162" t="s">
        <v>6418</v>
      </c>
      <c r="M162" t="s">
        <v>20</v>
      </c>
      <c r="N162">
        <v>4</v>
      </c>
      <c r="O162">
        <v>1</v>
      </c>
      <c r="P162">
        <v>0.5</v>
      </c>
      <c r="Q162">
        <v>1.5</v>
      </c>
      <c r="R162" t="s">
        <v>6419</v>
      </c>
      <c r="S162" t="s">
        <v>20</v>
      </c>
      <c r="T162">
        <v>4</v>
      </c>
      <c r="U162">
        <v>1</v>
      </c>
      <c r="V162">
        <v>0.5</v>
      </c>
      <c r="W162">
        <v>1.5</v>
      </c>
      <c r="X162" t="s">
        <v>6420</v>
      </c>
    </row>
    <row r="163" spans="1:24">
      <c r="A163" t="str">
        <f t="shared" si="6"/>
        <v>4.5-e-A-0-2.5</v>
      </c>
      <c r="B163">
        <f t="shared" si="7"/>
        <v>1</v>
      </c>
      <c r="C163" t="str">
        <f t="shared" si="8"/>
        <v>e</v>
      </c>
      <c r="D163">
        <v>164</v>
      </c>
      <c r="E163">
        <v>51</v>
      </c>
      <c r="F163">
        <v>4.5</v>
      </c>
      <c r="G163" t="s">
        <v>6417</v>
      </c>
      <c r="H163">
        <v>23449.767800000001</v>
      </c>
      <c r="I163">
        <v>23449.829900000001</v>
      </c>
      <c r="J163">
        <v>-6.2100000000000002E-2</v>
      </c>
      <c r="K163" s="6">
        <v>8.6000000000000003E-5</v>
      </c>
      <c r="L163" t="s">
        <v>6418</v>
      </c>
      <c r="M163" t="s">
        <v>25</v>
      </c>
      <c r="N163">
        <v>0</v>
      </c>
      <c r="O163">
        <v>2</v>
      </c>
      <c r="P163">
        <v>0.5</v>
      </c>
      <c r="Q163">
        <v>2.5</v>
      </c>
      <c r="R163" t="s">
        <v>6419</v>
      </c>
      <c r="S163" t="s">
        <v>25</v>
      </c>
      <c r="T163">
        <v>0</v>
      </c>
      <c r="U163">
        <v>2</v>
      </c>
      <c r="V163">
        <v>0.5</v>
      </c>
      <c r="W163">
        <v>2.5</v>
      </c>
      <c r="X163" t="s">
        <v>6420</v>
      </c>
    </row>
    <row r="164" spans="1:24">
      <c r="A164" t="str">
        <f t="shared" si="6"/>
        <v>4.5-e-A-0-1.5</v>
      </c>
      <c r="B164">
        <f t="shared" si="7"/>
        <v>1</v>
      </c>
      <c r="C164" t="str">
        <f t="shared" si="8"/>
        <v>e</v>
      </c>
      <c r="D164">
        <v>165</v>
      </c>
      <c r="E164">
        <v>52</v>
      </c>
      <c r="F164">
        <v>4.5</v>
      </c>
      <c r="G164" t="s">
        <v>6417</v>
      </c>
      <c r="H164">
        <v>23595.462100000001</v>
      </c>
      <c r="I164">
        <v>23595.4781</v>
      </c>
      <c r="J164">
        <v>-1.6E-2</v>
      </c>
      <c r="K164" s="6">
        <v>8.6000000000000003E-5</v>
      </c>
      <c r="L164" t="s">
        <v>6418</v>
      </c>
      <c r="M164" t="s">
        <v>25</v>
      </c>
      <c r="N164">
        <v>0</v>
      </c>
      <c r="O164">
        <v>2</v>
      </c>
      <c r="P164">
        <v>-0.5</v>
      </c>
      <c r="Q164">
        <v>1.5</v>
      </c>
      <c r="R164" t="s">
        <v>6419</v>
      </c>
      <c r="S164" t="s">
        <v>25</v>
      </c>
      <c r="T164">
        <v>0</v>
      </c>
      <c r="U164">
        <v>2</v>
      </c>
      <c r="V164">
        <v>0.5</v>
      </c>
      <c r="W164">
        <v>1.5</v>
      </c>
      <c r="X164" t="s">
        <v>6420</v>
      </c>
    </row>
    <row r="165" spans="1:24">
      <c r="A165" t="str">
        <f t="shared" si="6"/>
        <v>4.5-e-B-0-0.5</v>
      </c>
      <c r="B165">
        <f t="shared" si="7"/>
        <v>1</v>
      </c>
      <c r="C165" t="str">
        <f t="shared" si="8"/>
        <v>e</v>
      </c>
      <c r="D165">
        <v>166</v>
      </c>
      <c r="E165">
        <v>63</v>
      </c>
      <c r="F165">
        <v>4.5</v>
      </c>
      <c r="G165" t="s">
        <v>6417</v>
      </c>
      <c r="H165">
        <v>26075.599699999999</v>
      </c>
      <c r="I165">
        <v>26075.494200000001</v>
      </c>
      <c r="J165">
        <v>0.1055</v>
      </c>
      <c r="K165" s="6">
        <v>8.6000000000000003E-5</v>
      </c>
      <c r="L165" t="s">
        <v>6418</v>
      </c>
      <c r="M165" t="s">
        <v>21</v>
      </c>
      <c r="N165">
        <v>0</v>
      </c>
      <c r="O165">
        <v>0</v>
      </c>
      <c r="P165">
        <v>0.5</v>
      </c>
      <c r="Q165">
        <v>0.5</v>
      </c>
      <c r="R165" t="s">
        <v>6419</v>
      </c>
      <c r="S165" t="s">
        <v>21</v>
      </c>
      <c r="T165">
        <v>0</v>
      </c>
      <c r="U165">
        <v>0</v>
      </c>
      <c r="V165">
        <v>0.5</v>
      </c>
      <c r="W165">
        <v>0.5</v>
      </c>
      <c r="X165" t="s">
        <v>6420</v>
      </c>
    </row>
    <row r="166" spans="1:24">
      <c r="A166" t="str">
        <f t="shared" si="6"/>
        <v>4.5-e-A-1-2.5</v>
      </c>
      <c r="B166">
        <f t="shared" si="7"/>
        <v>1</v>
      </c>
      <c r="C166" t="str">
        <f t="shared" si="8"/>
        <v>e</v>
      </c>
      <c r="D166">
        <v>167</v>
      </c>
      <c r="E166">
        <v>67</v>
      </c>
      <c r="F166">
        <v>4.5</v>
      </c>
      <c r="G166" t="s">
        <v>6417</v>
      </c>
      <c r="H166">
        <v>26176.676100000001</v>
      </c>
      <c r="I166">
        <v>26177.080699999999</v>
      </c>
      <c r="J166">
        <v>-0.4047</v>
      </c>
      <c r="K166" s="6">
        <v>7.1999999999999999E-7</v>
      </c>
      <c r="L166" t="s">
        <v>6418</v>
      </c>
      <c r="M166" t="s">
        <v>25</v>
      </c>
      <c r="N166">
        <v>1</v>
      </c>
      <c r="O166">
        <v>2</v>
      </c>
      <c r="P166">
        <v>0.5</v>
      </c>
      <c r="Q166">
        <v>2.5</v>
      </c>
      <c r="R166" t="s">
        <v>6419</v>
      </c>
      <c r="S166" t="s">
        <v>25</v>
      </c>
      <c r="T166">
        <v>1</v>
      </c>
      <c r="U166">
        <v>2</v>
      </c>
      <c r="V166">
        <v>0.5</v>
      </c>
      <c r="W166">
        <v>2.5</v>
      </c>
      <c r="X166" t="s">
        <v>6420</v>
      </c>
    </row>
    <row r="167" spans="1:24">
      <c r="A167" t="str">
        <f t="shared" si="6"/>
        <v>4.5-e-A-1-1.5</v>
      </c>
      <c r="B167">
        <f t="shared" si="7"/>
        <v>1</v>
      </c>
      <c r="C167" t="str">
        <f t="shared" si="8"/>
        <v>e</v>
      </c>
      <c r="D167">
        <v>168</v>
      </c>
      <c r="E167">
        <v>69</v>
      </c>
      <c r="F167">
        <v>4.5</v>
      </c>
      <c r="G167" t="s">
        <v>6417</v>
      </c>
      <c r="H167">
        <v>26315.665700000001</v>
      </c>
      <c r="I167">
        <v>26315.363000000001</v>
      </c>
      <c r="J167">
        <v>0.30270000000000002</v>
      </c>
      <c r="K167" s="6">
        <v>7.1999999999999999E-7</v>
      </c>
      <c r="L167" t="s">
        <v>6418</v>
      </c>
      <c r="M167" t="s">
        <v>25</v>
      </c>
      <c r="N167">
        <v>1</v>
      </c>
      <c r="O167">
        <v>2</v>
      </c>
      <c r="P167">
        <v>-0.5</v>
      </c>
      <c r="Q167">
        <v>1.5</v>
      </c>
      <c r="R167" t="s">
        <v>6419</v>
      </c>
      <c r="S167" t="s">
        <v>25</v>
      </c>
      <c r="T167">
        <v>1</v>
      </c>
      <c r="U167">
        <v>2</v>
      </c>
      <c r="V167">
        <v>0.5</v>
      </c>
      <c r="W167">
        <v>1.5</v>
      </c>
      <c r="X167" t="s">
        <v>6420</v>
      </c>
    </row>
    <row r="168" spans="1:24">
      <c r="A168" t="str">
        <f t="shared" si="6"/>
        <v>4.5-e-B-1-0.5</v>
      </c>
      <c r="B168">
        <f t="shared" si="7"/>
        <v>1</v>
      </c>
      <c r="C168" t="str">
        <f t="shared" si="8"/>
        <v>e</v>
      </c>
      <c r="D168">
        <v>169</v>
      </c>
      <c r="E168">
        <v>76</v>
      </c>
      <c r="F168">
        <v>4.5</v>
      </c>
      <c r="G168" t="s">
        <v>6417</v>
      </c>
      <c r="H168">
        <v>27825.123</v>
      </c>
      <c r="I168">
        <v>27825.046200000001</v>
      </c>
      <c r="J168">
        <v>7.6799999999999993E-2</v>
      </c>
      <c r="K168" s="6">
        <v>4.5999999999999999E-7</v>
      </c>
      <c r="L168" t="s">
        <v>6418</v>
      </c>
      <c r="M168" t="s">
        <v>21</v>
      </c>
      <c r="N168">
        <v>1</v>
      </c>
      <c r="O168">
        <v>0</v>
      </c>
      <c r="P168">
        <v>0.5</v>
      </c>
      <c r="Q168">
        <v>0.5</v>
      </c>
      <c r="R168" t="s">
        <v>6419</v>
      </c>
      <c r="S168" t="s">
        <v>21</v>
      </c>
      <c r="T168">
        <v>1</v>
      </c>
      <c r="U168">
        <v>0</v>
      </c>
      <c r="V168">
        <v>0.5</v>
      </c>
      <c r="W168">
        <v>0.5</v>
      </c>
      <c r="X168" t="s">
        <v>6420</v>
      </c>
    </row>
    <row r="169" spans="1:24">
      <c r="A169" t="str">
        <f t="shared" si="6"/>
        <v>4.5-e-A-2-2.5</v>
      </c>
      <c r="B169">
        <f t="shared" si="7"/>
        <v>1</v>
      </c>
      <c r="C169" t="str">
        <f t="shared" si="8"/>
        <v>e</v>
      </c>
      <c r="D169">
        <v>170</v>
      </c>
      <c r="E169">
        <v>84</v>
      </c>
      <c r="F169">
        <v>4.5</v>
      </c>
      <c r="G169" t="s">
        <v>6417</v>
      </c>
      <c r="H169">
        <v>28709.1973</v>
      </c>
      <c r="I169">
        <v>28709.247200000002</v>
      </c>
      <c r="J169">
        <v>-4.99E-2</v>
      </c>
      <c r="K169" s="6">
        <v>4.8999999999999997E-7</v>
      </c>
      <c r="L169" t="s">
        <v>6418</v>
      </c>
      <c r="M169" t="s">
        <v>25</v>
      </c>
      <c r="N169">
        <v>2</v>
      </c>
      <c r="O169">
        <v>2</v>
      </c>
      <c r="P169">
        <v>0.5</v>
      </c>
      <c r="Q169">
        <v>2.5</v>
      </c>
      <c r="R169" t="s">
        <v>6419</v>
      </c>
      <c r="S169" t="s">
        <v>25</v>
      </c>
      <c r="T169">
        <v>2</v>
      </c>
      <c r="U169">
        <v>2</v>
      </c>
      <c r="V169">
        <v>0.5</v>
      </c>
      <c r="W169">
        <v>2.5</v>
      </c>
      <c r="X169" t="s">
        <v>6420</v>
      </c>
    </row>
    <row r="170" spans="1:24">
      <c r="A170" t="str">
        <f t="shared" si="6"/>
        <v>4.5-e-A-2-1.5</v>
      </c>
      <c r="B170">
        <f t="shared" si="7"/>
        <v>1</v>
      </c>
      <c r="C170" t="str">
        <f t="shared" si="8"/>
        <v>e</v>
      </c>
      <c r="D170">
        <v>171</v>
      </c>
      <c r="E170">
        <v>86</v>
      </c>
      <c r="F170">
        <v>4.5</v>
      </c>
      <c r="G170" t="s">
        <v>6417</v>
      </c>
      <c r="H170">
        <v>28840.872299999999</v>
      </c>
      <c r="I170">
        <v>28840.5461</v>
      </c>
      <c r="J170">
        <v>0.32619999999999999</v>
      </c>
      <c r="K170" s="6">
        <v>9.9999999999999995E-7</v>
      </c>
      <c r="L170" t="s">
        <v>6418</v>
      </c>
      <c r="M170" t="s">
        <v>25</v>
      </c>
      <c r="N170">
        <v>2</v>
      </c>
      <c r="O170">
        <v>2</v>
      </c>
      <c r="P170">
        <v>-0.5</v>
      </c>
      <c r="Q170">
        <v>1.5</v>
      </c>
      <c r="R170" t="s">
        <v>6419</v>
      </c>
      <c r="S170" t="s">
        <v>25</v>
      </c>
      <c r="T170">
        <v>2</v>
      </c>
      <c r="U170">
        <v>2</v>
      </c>
      <c r="V170">
        <v>0.5</v>
      </c>
      <c r="W170">
        <v>1.5</v>
      </c>
      <c r="X170" t="s">
        <v>6420</v>
      </c>
    </row>
    <row r="171" spans="1:24">
      <c r="A171" t="str">
        <f t="shared" si="6"/>
        <v>4.5-e-A-3-2.5</v>
      </c>
      <c r="B171">
        <f t="shared" si="7"/>
        <v>1</v>
      </c>
      <c r="C171" t="str">
        <f t="shared" si="8"/>
        <v>e</v>
      </c>
      <c r="D171">
        <v>172</v>
      </c>
      <c r="E171">
        <v>109</v>
      </c>
      <c r="F171">
        <v>4.5</v>
      </c>
      <c r="G171" t="s">
        <v>6417</v>
      </c>
      <c r="H171">
        <v>31026.426299999999</v>
      </c>
      <c r="I171">
        <v>31026.669399999999</v>
      </c>
      <c r="J171">
        <v>-0.24310000000000001</v>
      </c>
      <c r="K171" s="6">
        <v>9.5999999999999991E-7</v>
      </c>
      <c r="L171" t="s">
        <v>6418</v>
      </c>
      <c r="M171" t="s">
        <v>25</v>
      </c>
      <c r="N171">
        <v>3</v>
      </c>
      <c r="O171">
        <v>2</v>
      </c>
      <c r="P171">
        <v>0.5</v>
      </c>
      <c r="Q171">
        <v>2.5</v>
      </c>
      <c r="R171" t="s">
        <v>6419</v>
      </c>
      <c r="S171" t="s">
        <v>25</v>
      </c>
      <c r="T171">
        <v>3</v>
      </c>
      <c r="U171">
        <v>2</v>
      </c>
      <c r="V171">
        <v>0.5</v>
      </c>
      <c r="W171">
        <v>2.5</v>
      </c>
      <c r="X171" t="s">
        <v>6420</v>
      </c>
    </row>
    <row r="172" spans="1:24">
      <c r="A172" t="str">
        <f t="shared" si="6"/>
        <v>4.5-e-A-3-1.5</v>
      </c>
      <c r="B172">
        <f t="shared" si="7"/>
        <v>1</v>
      </c>
      <c r="C172" t="str">
        <f t="shared" si="8"/>
        <v>e</v>
      </c>
      <c r="D172">
        <v>173</v>
      </c>
      <c r="E172">
        <v>110</v>
      </c>
      <c r="F172">
        <v>4.5</v>
      </c>
      <c r="G172" t="s">
        <v>6417</v>
      </c>
      <c r="H172">
        <v>31149.974300000002</v>
      </c>
      <c r="I172">
        <v>31150.235499999999</v>
      </c>
      <c r="J172">
        <v>-0.2611</v>
      </c>
      <c r="K172" s="6">
        <v>6.7999999999999995E-7</v>
      </c>
      <c r="L172" t="s">
        <v>6418</v>
      </c>
      <c r="M172" t="s">
        <v>25</v>
      </c>
      <c r="N172">
        <v>3</v>
      </c>
      <c r="O172">
        <v>2</v>
      </c>
      <c r="P172">
        <v>-0.5</v>
      </c>
      <c r="Q172">
        <v>1.5</v>
      </c>
      <c r="R172" t="s">
        <v>6419</v>
      </c>
      <c r="S172" t="s">
        <v>25</v>
      </c>
      <c r="T172">
        <v>3</v>
      </c>
      <c r="U172">
        <v>2</v>
      </c>
      <c r="V172">
        <v>0.5</v>
      </c>
      <c r="W172">
        <v>1.5</v>
      </c>
      <c r="X172" t="s">
        <v>6420</v>
      </c>
    </row>
    <row r="173" spans="1:24">
      <c r="A173" t="str">
        <f t="shared" si="6"/>
        <v>4.5-e-C-0-0.5</v>
      </c>
      <c r="B173">
        <f t="shared" si="7"/>
        <v>1</v>
      </c>
      <c r="C173" t="str">
        <f t="shared" si="8"/>
        <v>e</v>
      </c>
      <c r="D173">
        <v>174</v>
      </c>
      <c r="E173">
        <v>117</v>
      </c>
      <c r="F173">
        <v>4.5</v>
      </c>
      <c r="G173" t="s">
        <v>6417</v>
      </c>
      <c r="H173">
        <v>32061.945</v>
      </c>
      <c r="I173">
        <v>32061.863600000001</v>
      </c>
      <c r="J173">
        <v>8.14E-2</v>
      </c>
      <c r="K173" s="6">
        <v>6.4999999999999994E-5</v>
      </c>
      <c r="L173" t="s">
        <v>6418</v>
      </c>
      <c r="M173" t="s">
        <v>22</v>
      </c>
      <c r="N173">
        <v>0</v>
      </c>
      <c r="O173">
        <v>0</v>
      </c>
      <c r="P173">
        <v>0.5</v>
      </c>
      <c r="Q173">
        <v>0.5</v>
      </c>
      <c r="R173" t="s">
        <v>6419</v>
      </c>
      <c r="S173" t="s">
        <v>22</v>
      </c>
      <c r="T173">
        <v>0</v>
      </c>
      <c r="U173">
        <v>0</v>
      </c>
      <c r="V173">
        <v>0.5</v>
      </c>
      <c r="W173">
        <v>0.5</v>
      </c>
      <c r="X173" t="s">
        <v>6420</v>
      </c>
    </row>
    <row r="174" spans="1:24">
      <c r="A174" t="str">
        <f t="shared" si="6"/>
        <v>4.5-e-A-4-2.5</v>
      </c>
      <c r="B174">
        <f t="shared" si="7"/>
        <v>1</v>
      </c>
      <c r="C174" t="str">
        <f t="shared" si="8"/>
        <v>e</v>
      </c>
      <c r="D174">
        <v>175</v>
      </c>
      <c r="E174">
        <v>120</v>
      </c>
      <c r="F174">
        <v>4.5</v>
      </c>
      <c r="G174" t="s">
        <v>6417</v>
      </c>
      <c r="H174">
        <v>33099.305099999998</v>
      </c>
      <c r="I174">
        <v>33097.883999999998</v>
      </c>
      <c r="J174">
        <v>1.4211</v>
      </c>
      <c r="K174" s="6">
        <v>3.5999999999999999E-7</v>
      </c>
      <c r="L174" t="s">
        <v>6418</v>
      </c>
      <c r="M174" t="s">
        <v>25</v>
      </c>
      <c r="N174">
        <v>4</v>
      </c>
      <c r="O174">
        <v>2</v>
      </c>
      <c r="P174">
        <v>0.5</v>
      </c>
      <c r="Q174">
        <v>2.5</v>
      </c>
      <c r="R174" t="s">
        <v>6419</v>
      </c>
      <c r="S174" t="s">
        <v>25</v>
      </c>
      <c r="T174">
        <v>4</v>
      </c>
      <c r="U174">
        <v>2</v>
      </c>
      <c r="V174">
        <v>0.5</v>
      </c>
      <c r="W174">
        <v>2.5</v>
      </c>
      <c r="X174" t="s">
        <v>6420</v>
      </c>
    </row>
    <row r="175" spans="1:24">
      <c r="A175" t="str">
        <f t="shared" si="6"/>
        <v>4.5-e-A-4-1.5</v>
      </c>
      <c r="B175">
        <f t="shared" si="7"/>
        <v>1</v>
      </c>
      <c r="C175" t="str">
        <f t="shared" si="8"/>
        <v>e</v>
      </c>
      <c r="D175">
        <v>176</v>
      </c>
      <c r="E175">
        <v>122</v>
      </c>
      <c r="F175">
        <v>4.5</v>
      </c>
      <c r="G175" t="s">
        <v>6417</v>
      </c>
      <c r="H175">
        <v>33213.514000000003</v>
      </c>
      <c r="I175">
        <v>33212.409699999997</v>
      </c>
      <c r="J175">
        <v>1.1043000000000001</v>
      </c>
      <c r="K175" s="6">
        <v>3.5999999999999999E-7</v>
      </c>
      <c r="L175" t="s">
        <v>6418</v>
      </c>
      <c r="M175" t="s">
        <v>25</v>
      </c>
      <c r="N175">
        <v>4</v>
      </c>
      <c r="O175">
        <v>2</v>
      </c>
      <c r="P175">
        <v>-0.5</v>
      </c>
      <c r="Q175">
        <v>1.5</v>
      </c>
      <c r="R175" t="s">
        <v>6419</v>
      </c>
      <c r="S175" t="s">
        <v>25</v>
      </c>
      <c r="T175">
        <v>4</v>
      </c>
      <c r="U175">
        <v>2</v>
      </c>
      <c r="V175">
        <v>0.5</v>
      </c>
      <c r="W175">
        <v>1.5</v>
      </c>
      <c r="X175" t="s">
        <v>6420</v>
      </c>
    </row>
    <row r="176" spans="1:24">
      <c r="A176" t="str">
        <f t="shared" si="6"/>
        <v>4.5-e-C-1-0.5</v>
      </c>
      <c r="B176">
        <f t="shared" si="7"/>
        <v>1</v>
      </c>
      <c r="C176" t="str">
        <f t="shared" si="8"/>
        <v>e</v>
      </c>
      <c r="D176">
        <v>177</v>
      </c>
      <c r="E176">
        <v>130</v>
      </c>
      <c r="F176">
        <v>4.5</v>
      </c>
      <c r="G176" t="s">
        <v>6417</v>
      </c>
      <c r="H176">
        <v>34658.597699999998</v>
      </c>
      <c r="I176">
        <v>34658.224699999999</v>
      </c>
      <c r="J176">
        <v>0.37290000000000001</v>
      </c>
      <c r="K176" s="6">
        <v>7.1999999999999999E-7</v>
      </c>
      <c r="L176" t="s">
        <v>6418</v>
      </c>
      <c r="M176" t="s">
        <v>22</v>
      </c>
      <c r="N176">
        <v>1</v>
      </c>
      <c r="O176">
        <v>0</v>
      </c>
      <c r="P176">
        <v>0.5</v>
      </c>
      <c r="Q176">
        <v>0.5</v>
      </c>
      <c r="R176" t="s">
        <v>6419</v>
      </c>
      <c r="S176" t="s">
        <v>22</v>
      </c>
      <c r="T176">
        <v>1</v>
      </c>
      <c r="U176">
        <v>0</v>
      </c>
      <c r="V176">
        <v>0.5</v>
      </c>
      <c r="W176">
        <v>0.5</v>
      </c>
      <c r="X176" t="s">
        <v>6420</v>
      </c>
    </row>
    <row r="177" spans="1:24">
      <c r="A177" t="str">
        <f t="shared" si="6"/>
        <v>4.5-e-C-2-0.5</v>
      </c>
      <c r="B177">
        <f t="shared" si="7"/>
        <v>1</v>
      </c>
      <c r="C177" t="str">
        <f t="shared" si="8"/>
        <v>e</v>
      </c>
      <c r="D177">
        <v>178</v>
      </c>
      <c r="E177">
        <v>146</v>
      </c>
      <c r="F177">
        <v>4.5</v>
      </c>
      <c r="G177" t="s">
        <v>6417</v>
      </c>
      <c r="H177">
        <v>37009.965600000003</v>
      </c>
      <c r="I177">
        <v>37009.9185</v>
      </c>
      <c r="J177">
        <v>4.7100000000000003E-2</v>
      </c>
      <c r="K177" s="6">
        <v>5.7000000000000005E-7</v>
      </c>
      <c r="L177" t="s">
        <v>6418</v>
      </c>
      <c r="M177" t="s">
        <v>22</v>
      </c>
      <c r="N177">
        <v>2</v>
      </c>
      <c r="O177">
        <v>0</v>
      </c>
      <c r="P177">
        <v>0.5</v>
      </c>
      <c r="Q177">
        <v>0.5</v>
      </c>
      <c r="R177" t="s">
        <v>6419</v>
      </c>
      <c r="S177" t="s">
        <v>22</v>
      </c>
      <c r="T177">
        <v>2</v>
      </c>
      <c r="U177">
        <v>0</v>
      </c>
      <c r="V177">
        <v>0.5</v>
      </c>
      <c r="W177">
        <v>0.5</v>
      </c>
      <c r="X177" t="s">
        <v>6420</v>
      </c>
    </row>
    <row r="178" spans="1:24">
      <c r="A178" t="str">
        <f t="shared" si="6"/>
        <v>4.5-f-X-0-0.5</v>
      </c>
      <c r="B178">
        <f t="shared" si="7"/>
        <v>-1</v>
      </c>
      <c r="C178" t="str">
        <f t="shared" si="8"/>
        <v>f</v>
      </c>
      <c r="D178">
        <v>179</v>
      </c>
      <c r="E178">
        <v>1</v>
      </c>
      <c r="F178">
        <v>4.5</v>
      </c>
      <c r="G178" t="s">
        <v>6421</v>
      </c>
      <c r="H178">
        <v>270.03059999999999</v>
      </c>
      <c r="I178">
        <v>269.2835</v>
      </c>
      <c r="J178">
        <v>0.74709999999999999</v>
      </c>
      <c r="K178" s="6">
        <v>7.3999999999999999E-4</v>
      </c>
      <c r="L178" t="s">
        <v>6418</v>
      </c>
      <c r="M178" t="s">
        <v>20</v>
      </c>
      <c r="N178">
        <v>0</v>
      </c>
      <c r="O178">
        <v>-1</v>
      </c>
      <c r="P178">
        <v>0.5</v>
      </c>
      <c r="Q178">
        <v>-0.5</v>
      </c>
      <c r="R178" t="s">
        <v>6419</v>
      </c>
      <c r="S178" t="s">
        <v>20</v>
      </c>
      <c r="T178">
        <v>0</v>
      </c>
      <c r="U178">
        <v>1</v>
      </c>
      <c r="V178">
        <v>0.5</v>
      </c>
      <c r="W178">
        <v>0.5</v>
      </c>
      <c r="X178" t="s">
        <v>6420</v>
      </c>
    </row>
    <row r="179" spans="1:24">
      <c r="A179" t="str">
        <f t="shared" si="6"/>
        <v>4.5-f-X-0-1.5</v>
      </c>
      <c r="B179">
        <f t="shared" si="7"/>
        <v>-1</v>
      </c>
      <c r="C179" t="str">
        <f t="shared" si="8"/>
        <v>f</v>
      </c>
      <c r="D179">
        <v>180</v>
      </c>
      <c r="E179">
        <v>2</v>
      </c>
      <c r="F179">
        <v>4.5</v>
      </c>
      <c r="G179" t="s">
        <v>6421</v>
      </c>
      <c r="H179">
        <v>409.43740000000003</v>
      </c>
      <c r="I179">
        <v>408.62709999999998</v>
      </c>
      <c r="J179">
        <v>0.81030000000000002</v>
      </c>
      <c r="K179" s="6">
        <v>8.8999999999999999E-3</v>
      </c>
      <c r="L179" t="s">
        <v>6418</v>
      </c>
      <c r="M179" t="s">
        <v>20</v>
      </c>
      <c r="N179">
        <v>0</v>
      </c>
      <c r="O179">
        <v>-1</v>
      </c>
      <c r="P179">
        <v>-0.5</v>
      </c>
      <c r="Q179">
        <v>-1.5</v>
      </c>
      <c r="R179" t="s">
        <v>6419</v>
      </c>
      <c r="S179" t="s">
        <v>20</v>
      </c>
      <c r="T179">
        <v>0</v>
      </c>
      <c r="U179">
        <v>1</v>
      </c>
      <c r="V179">
        <v>0.5</v>
      </c>
      <c r="W179">
        <v>1.5</v>
      </c>
      <c r="X179" t="s">
        <v>6420</v>
      </c>
    </row>
    <row r="180" spans="1:24">
      <c r="A180" t="str">
        <f t="shared" si="6"/>
        <v>4.5-f-X-1-0.5</v>
      </c>
      <c r="B180">
        <f t="shared" si="7"/>
        <v>-1</v>
      </c>
      <c r="C180" t="str">
        <f t="shared" si="8"/>
        <v>f</v>
      </c>
      <c r="D180">
        <v>181</v>
      </c>
      <c r="E180">
        <v>3</v>
      </c>
      <c r="F180">
        <v>4.5</v>
      </c>
      <c r="G180" t="s">
        <v>6421</v>
      </c>
      <c r="H180">
        <v>2992.3658999999998</v>
      </c>
      <c r="I180">
        <v>2992.1435999999999</v>
      </c>
      <c r="J180">
        <v>0.2223</v>
      </c>
      <c r="K180" s="6">
        <v>2.0999999999999999E-5</v>
      </c>
      <c r="L180" t="s">
        <v>6418</v>
      </c>
      <c r="M180" t="s">
        <v>20</v>
      </c>
      <c r="N180">
        <v>1</v>
      </c>
      <c r="O180">
        <v>-1</v>
      </c>
      <c r="P180">
        <v>0.5</v>
      </c>
      <c r="Q180">
        <v>-0.5</v>
      </c>
      <c r="R180" t="s">
        <v>6419</v>
      </c>
      <c r="S180" t="s">
        <v>20</v>
      </c>
      <c r="T180">
        <v>1</v>
      </c>
      <c r="U180">
        <v>1</v>
      </c>
      <c r="V180">
        <v>0.5</v>
      </c>
      <c r="W180">
        <v>0.5</v>
      </c>
      <c r="X180" t="s">
        <v>6420</v>
      </c>
    </row>
    <row r="181" spans="1:24">
      <c r="A181" t="str">
        <f t="shared" si="6"/>
        <v>4.5-f-X-1-1.5</v>
      </c>
      <c r="B181">
        <f t="shared" si="7"/>
        <v>-1</v>
      </c>
      <c r="C181" t="str">
        <f t="shared" si="8"/>
        <v>f</v>
      </c>
      <c r="D181">
        <v>182</v>
      </c>
      <c r="E181">
        <v>4</v>
      </c>
      <c r="F181">
        <v>4.5</v>
      </c>
      <c r="G181" t="s">
        <v>6421</v>
      </c>
      <c r="H181">
        <v>3126.5468999999998</v>
      </c>
      <c r="I181">
        <v>3126.5608999999999</v>
      </c>
      <c r="J181">
        <v>-1.4E-2</v>
      </c>
      <c r="K181" s="6">
        <v>1.7E-5</v>
      </c>
      <c r="L181" t="s">
        <v>6418</v>
      </c>
      <c r="M181" t="s">
        <v>20</v>
      </c>
      <c r="N181">
        <v>1</v>
      </c>
      <c r="O181">
        <v>-1</v>
      </c>
      <c r="P181">
        <v>-0.5</v>
      </c>
      <c r="Q181">
        <v>-1.5</v>
      </c>
      <c r="R181" t="s">
        <v>6419</v>
      </c>
      <c r="S181" t="s">
        <v>20</v>
      </c>
      <c r="T181">
        <v>1</v>
      </c>
      <c r="U181">
        <v>1</v>
      </c>
      <c r="V181">
        <v>0.5</v>
      </c>
      <c r="W181">
        <v>1.5</v>
      </c>
      <c r="X181" t="s">
        <v>6420</v>
      </c>
    </row>
    <row r="182" spans="1:24">
      <c r="A182" t="str">
        <f t="shared" si="6"/>
        <v>4.5-f-X-2-0.5</v>
      </c>
      <c r="B182">
        <f t="shared" si="7"/>
        <v>-1</v>
      </c>
      <c r="C182" t="str">
        <f t="shared" si="8"/>
        <v>f</v>
      </c>
      <c r="D182">
        <v>183</v>
      </c>
      <c r="E182">
        <v>6</v>
      </c>
      <c r="F182">
        <v>4.5</v>
      </c>
      <c r="G182" t="s">
        <v>6421</v>
      </c>
      <c r="H182">
        <v>5588.7356</v>
      </c>
      <c r="I182">
        <v>5588.4488000000001</v>
      </c>
      <c r="J182">
        <v>0.2868</v>
      </c>
      <c r="K182" s="6">
        <v>3.3000000000000002E-6</v>
      </c>
      <c r="L182" t="s">
        <v>6418</v>
      </c>
      <c r="M182" t="s">
        <v>20</v>
      </c>
      <c r="N182">
        <v>2</v>
      </c>
      <c r="O182">
        <v>-1</v>
      </c>
      <c r="P182">
        <v>0.5</v>
      </c>
      <c r="Q182">
        <v>-0.5</v>
      </c>
      <c r="R182" t="s">
        <v>6419</v>
      </c>
      <c r="S182" t="s">
        <v>20</v>
      </c>
      <c r="T182">
        <v>2</v>
      </c>
      <c r="U182">
        <v>1</v>
      </c>
      <c r="V182">
        <v>0.5</v>
      </c>
      <c r="W182">
        <v>0.5</v>
      </c>
      <c r="X182" t="s">
        <v>6420</v>
      </c>
    </row>
    <row r="183" spans="1:24">
      <c r="A183" t="str">
        <f t="shared" si="6"/>
        <v>4.5-f-X-2-1.5</v>
      </c>
      <c r="B183">
        <f t="shared" si="7"/>
        <v>-1</v>
      </c>
      <c r="C183" t="str">
        <f t="shared" si="8"/>
        <v>f</v>
      </c>
      <c r="D183">
        <v>184</v>
      </c>
      <c r="E183">
        <v>8</v>
      </c>
      <c r="F183">
        <v>4.5</v>
      </c>
      <c r="G183" t="s">
        <v>6421</v>
      </c>
      <c r="H183">
        <v>5717.7494999999999</v>
      </c>
      <c r="I183">
        <v>5718.1104999999998</v>
      </c>
      <c r="J183">
        <v>-0.36099999999999999</v>
      </c>
      <c r="K183" s="6">
        <v>3.4000000000000001E-6</v>
      </c>
      <c r="L183" t="s">
        <v>6418</v>
      </c>
      <c r="M183" t="s">
        <v>20</v>
      </c>
      <c r="N183">
        <v>2</v>
      </c>
      <c r="O183">
        <v>-1</v>
      </c>
      <c r="P183">
        <v>-0.5</v>
      </c>
      <c r="Q183">
        <v>-1.5</v>
      </c>
      <c r="R183" t="s">
        <v>6419</v>
      </c>
      <c r="S183" t="s">
        <v>20</v>
      </c>
      <c r="T183">
        <v>2</v>
      </c>
      <c r="U183">
        <v>1</v>
      </c>
      <c r="V183">
        <v>0.5</v>
      </c>
      <c r="W183">
        <v>1.5</v>
      </c>
      <c r="X183" t="s">
        <v>6420</v>
      </c>
    </row>
    <row r="184" spans="1:24">
      <c r="A184" t="str">
        <f t="shared" si="6"/>
        <v>4.5-f-X-3-0.5</v>
      </c>
      <c r="B184">
        <f t="shared" si="7"/>
        <v>-1</v>
      </c>
      <c r="C184" t="str">
        <f t="shared" si="8"/>
        <v>f</v>
      </c>
      <c r="D184">
        <v>185</v>
      </c>
      <c r="E184">
        <v>11</v>
      </c>
      <c r="F184">
        <v>4.5</v>
      </c>
      <c r="G184" t="s">
        <v>6421</v>
      </c>
      <c r="H184">
        <v>8060.5640000000003</v>
      </c>
      <c r="I184">
        <v>8061.5335999999998</v>
      </c>
      <c r="J184">
        <v>-0.96970000000000001</v>
      </c>
      <c r="K184" s="6">
        <v>1.7999999999999999E-6</v>
      </c>
      <c r="L184" t="s">
        <v>6418</v>
      </c>
      <c r="M184" t="s">
        <v>20</v>
      </c>
      <c r="N184">
        <v>3</v>
      </c>
      <c r="O184">
        <v>-1</v>
      </c>
      <c r="P184">
        <v>0.5</v>
      </c>
      <c r="Q184">
        <v>-0.5</v>
      </c>
      <c r="R184" t="s">
        <v>6419</v>
      </c>
      <c r="S184" t="s">
        <v>20</v>
      </c>
      <c r="T184">
        <v>3</v>
      </c>
      <c r="U184">
        <v>1</v>
      </c>
      <c r="V184">
        <v>0.5</v>
      </c>
      <c r="W184">
        <v>0.5</v>
      </c>
      <c r="X184" t="s">
        <v>6420</v>
      </c>
    </row>
    <row r="185" spans="1:24">
      <c r="A185" t="str">
        <f t="shared" si="6"/>
        <v>4.5-f-X-3-1.5</v>
      </c>
      <c r="B185">
        <f t="shared" si="7"/>
        <v>-1</v>
      </c>
      <c r="C185" t="str">
        <f t="shared" si="8"/>
        <v>f</v>
      </c>
      <c r="D185">
        <v>186</v>
      </c>
      <c r="E185">
        <v>12</v>
      </c>
      <c r="F185">
        <v>4.5</v>
      </c>
      <c r="G185" t="s">
        <v>6421</v>
      </c>
      <c r="H185">
        <v>8184.4516999999996</v>
      </c>
      <c r="I185">
        <v>8186.4058000000005</v>
      </c>
      <c r="J185">
        <v>-1.9540999999999999</v>
      </c>
      <c r="K185" s="6">
        <v>1.5999999999999999E-6</v>
      </c>
      <c r="L185" t="s">
        <v>6418</v>
      </c>
      <c r="M185" t="s">
        <v>20</v>
      </c>
      <c r="N185">
        <v>3</v>
      </c>
      <c r="O185">
        <v>-1</v>
      </c>
      <c r="P185">
        <v>-0.5</v>
      </c>
      <c r="Q185">
        <v>-1.5</v>
      </c>
      <c r="R185" t="s">
        <v>6419</v>
      </c>
      <c r="S185" t="s">
        <v>20</v>
      </c>
      <c r="T185">
        <v>3</v>
      </c>
      <c r="U185">
        <v>1</v>
      </c>
      <c r="V185">
        <v>0.5</v>
      </c>
      <c r="W185">
        <v>1.5</v>
      </c>
      <c r="X185" t="s">
        <v>6420</v>
      </c>
    </row>
    <row r="186" spans="1:24">
      <c r="A186" t="str">
        <f t="shared" si="6"/>
        <v>4.5-f-X-4-0.5</v>
      </c>
      <c r="B186">
        <f t="shared" si="7"/>
        <v>-1</v>
      </c>
      <c r="C186" t="str">
        <f t="shared" si="8"/>
        <v>f</v>
      </c>
      <c r="D186">
        <v>187</v>
      </c>
      <c r="E186">
        <v>15</v>
      </c>
      <c r="F186">
        <v>4.5</v>
      </c>
      <c r="G186" t="s">
        <v>6421</v>
      </c>
      <c r="H186">
        <v>10408.878199999999</v>
      </c>
      <c r="I186">
        <v>10409.753199999999</v>
      </c>
      <c r="J186">
        <v>-0.87509999999999999</v>
      </c>
      <c r="K186" s="6">
        <v>4.4000000000000002E-7</v>
      </c>
      <c r="L186" t="s">
        <v>6418</v>
      </c>
      <c r="M186" t="s">
        <v>20</v>
      </c>
      <c r="N186">
        <v>4</v>
      </c>
      <c r="O186">
        <v>-1</v>
      </c>
      <c r="P186">
        <v>0.5</v>
      </c>
      <c r="Q186">
        <v>-0.5</v>
      </c>
      <c r="R186" t="s">
        <v>6419</v>
      </c>
      <c r="S186" t="s">
        <v>20</v>
      </c>
      <c r="T186">
        <v>4</v>
      </c>
      <c r="U186">
        <v>1</v>
      </c>
      <c r="V186">
        <v>0.5</v>
      </c>
      <c r="W186">
        <v>0.5</v>
      </c>
      <c r="X186" t="s">
        <v>6420</v>
      </c>
    </row>
    <row r="187" spans="1:24">
      <c r="A187" t="str">
        <f t="shared" si="6"/>
        <v>4.5-f-X-4-1.5</v>
      </c>
      <c r="B187">
        <f t="shared" si="7"/>
        <v>-1</v>
      </c>
      <c r="C187" t="str">
        <f t="shared" si="8"/>
        <v>f</v>
      </c>
      <c r="D187">
        <v>188</v>
      </c>
      <c r="E187">
        <v>16</v>
      </c>
      <c r="F187">
        <v>4.5</v>
      </c>
      <c r="G187" t="s">
        <v>6421</v>
      </c>
      <c r="H187">
        <v>10527.683999999999</v>
      </c>
      <c r="I187">
        <v>10529.748799999999</v>
      </c>
      <c r="J187">
        <v>-2.0648</v>
      </c>
      <c r="K187" s="6">
        <v>4.3000000000000001E-7</v>
      </c>
      <c r="L187" t="s">
        <v>6418</v>
      </c>
      <c r="M187" t="s">
        <v>20</v>
      </c>
      <c r="N187">
        <v>4</v>
      </c>
      <c r="O187">
        <v>-1</v>
      </c>
      <c r="P187">
        <v>-0.5</v>
      </c>
      <c r="Q187">
        <v>-1.5</v>
      </c>
      <c r="R187" t="s">
        <v>6419</v>
      </c>
      <c r="S187" t="s">
        <v>20</v>
      </c>
      <c r="T187">
        <v>4</v>
      </c>
      <c r="U187">
        <v>1</v>
      </c>
      <c r="V187">
        <v>0.5</v>
      </c>
      <c r="W187">
        <v>1.5</v>
      </c>
      <c r="X187" t="s">
        <v>6420</v>
      </c>
    </row>
    <row r="188" spans="1:24">
      <c r="A188" t="str">
        <f t="shared" si="6"/>
        <v>4.5-f-A-0-2.5</v>
      </c>
      <c r="B188">
        <f t="shared" si="7"/>
        <v>-1</v>
      </c>
      <c r="C188" t="str">
        <f t="shared" si="8"/>
        <v>f</v>
      </c>
      <c r="D188">
        <v>189</v>
      </c>
      <c r="E188">
        <v>51</v>
      </c>
      <c r="F188">
        <v>4.5</v>
      </c>
      <c r="G188" t="s">
        <v>6421</v>
      </c>
      <c r="H188">
        <v>23449.783899999999</v>
      </c>
      <c r="I188">
        <v>23449.829699999998</v>
      </c>
      <c r="J188">
        <v>-4.5900000000000003E-2</v>
      </c>
      <c r="K188" s="6">
        <v>8.6000000000000003E-5</v>
      </c>
      <c r="L188" t="s">
        <v>6418</v>
      </c>
      <c r="M188" t="s">
        <v>25</v>
      </c>
      <c r="N188">
        <v>0</v>
      </c>
      <c r="O188">
        <v>-2</v>
      </c>
      <c r="P188">
        <v>-0.5</v>
      </c>
      <c r="Q188">
        <v>-2.5</v>
      </c>
      <c r="R188" t="s">
        <v>6419</v>
      </c>
      <c r="S188" t="s">
        <v>25</v>
      </c>
      <c r="T188">
        <v>0</v>
      </c>
      <c r="U188">
        <v>2</v>
      </c>
      <c r="V188">
        <v>0.5</v>
      </c>
      <c r="W188">
        <v>2.5</v>
      </c>
      <c r="X188" t="s">
        <v>6420</v>
      </c>
    </row>
    <row r="189" spans="1:24">
      <c r="A189" t="str">
        <f t="shared" si="6"/>
        <v>4.5-f-A-0-1.5</v>
      </c>
      <c r="B189">
        <f t="shared" si="7"/>
        <v>-1</v>
      </c>
      <c r="C189" t="str">
        <f t="shared" si="8"/>
        <v>f</v>
      </c>
      <c r="D189">
        <v>190</v>
      </c>
      <c r="E189">
        <v>52</v>
      </c>
      <c r="F189">
        <v>4.5</v>
      </c>
      <c r="G189" t="s">
        <v>6421</v>
      </c>
      <c r="H189">
        <v>23595.47</v>
      </c>
      <c r="I189">
        <v>23595.478500000001</v>
      </c>
      <c r="J189">
        <v>-8.5000000000000006E-3</v>
      </c>
      <c r="K189" s="6">
        <v>8.6000000000000003E-5</v>
      </c>
      <c r="L189" t="s">
        <v>6418</v>
      </c>
      <c r="M189" t="s">
        <v>25</v>
      </c>
      <c r="N189">
        <v>0</v>
      </c>
      <c r="O189">
        <v>-2</v>
      </c>
      <c r="P189">
        <v>0.5</v>
      </c>
      <c r="Q189">
        <v>-1.5</v>
      </c>
      <c r="R189" t="s">
        <v>6419</v>
      </c>
      <c r="S189" t="s">
        <v>25</v>
      </c>
      <c r="T189">
        <v>0</v>
      </c>
      <c r="U189">
        <v>2</v>
      </c>
      <c r="V189">
        <v>0.5</v>
      </c>
      <c r="W189">
        <v>1.5</v>
      </c>
      <c r="X189" t="s">
        <v>6420</v>
      </c>
    </row>
    <row r="190" spans="1:24">
      <c r="A190" t="str">
        <f t="shared" si="6"/>
        <v>4.5-f-B-0-0.5</v>
      </c>
      <c r="B190">
        <f t="shared" si="7"/>
        <v>-1</v>
      </c>
      <c r="C190" t="str">
        <f t="shared" si="8"/>
        <v>f</v>
      </c>
      <c r="D190">
        <v>191</v>
      </c>
      <c r="E190">
        <v>63</v>
      </c>
      <c r="F190">
        <v>4.5</v>
      </c>
      <c r="G190" t="s">
        <v>6421</v>
      </c>
      <c r="H190">
        <v>25950.129000000001</v>
      </c>
      <c r="I190">
        <v>25950.276699999999</v>
      </c>
      <c r="J190">
        <v>-0.1477</v>
      </c>
      <c r="K190" s="6">
        <v>8.6000000000000003E-5</v>
      </c>
      <c r="L190" t="s">
        <v>6418</v>
      </c>
      <c r="M190" t="s">
        <v>21</v>
      </c>
      <c r="N190">
        <v>0</v>
      </c>
      <c r="O190">
        <v>0</v>
      </c>
      <c r="P190">
        <v>-0.5</v>
      </c>
      <c r="Q190">
        <v>-0.5</v>
      </c>
      <c r="R190" t="s">
        <v>6419</v>
      </c>
      <c r="S190" t="s">
        <v>21</v>
      </c>
      <c r="T190">
        <v>0</v>
      </c>
      <c r="U190">
        <v>0</v>
      </c>
      <c r="V190">
        <v>0.5</v>
      </c>
      <c r="W190">
        <v>0.5</v>
      </c>
      <c r="X190" t="s">
        <v>6420</v>
      </c>
    </row>
    <row r="191" spans="1:24">
      <c r="A191" t="str">
        <f t="shared" si="6"/>
        <v>4.5-f-A-1-2.5</v>
      </c>
      <c r="B191">
        <f t="shared" si="7"/>
        <v>-1</v>
      </c>
      <c r="C191" t="str">
        <f t="shared" si="8"/>
        <v>f</v>
      </c>
      <c r="D191">
        <v>192</v>
      </c>
      <c r="E191">
        <v>66</v>
      </c>
      <c r="F191">
        <v>4.5</v>
      </c>
      <c r="G191" t="s">
        <v>6421</v>
      </c>
      <c r="H191">
        <v>26176.691900000002</v>
      </c>
      <c r="I191">
        <v>26177.080600000001</v>
      </c>
      <c r="J191">
        <v>-0.3886</v>
      </c>
      <c r="K191" s="6">
        <v>6.9999999999999997E-7</v>
      </c>
      <c r="L191" t="s">
        <v>6418</v>
      </c>
      <c r="M191" t="s">
        <v>25</v>
      </c>
      <c r="N191">
        <v>1</v>
      </c>
      <c r="O191">
        <v>-2</v>
      </c>
      <c r="P191">
        <v>-0.5</v>
      </c>
      <c r="Q191">
        <v>-2.5</v>
      </c>
      <c r="R191" t="s">
        <v>6419</v>
      </c>
      <c r="S191" t="s">
        <v>25</v>
      </c>
      <c r="T191">
        <v>1</v>
      </c>
      <c r="U191">
        <v>2</v>
      </c>
      <c r="V191">
        <v>0.5</v>
      </c>
      <c r="W191">
        <v>2.5</v>
      </c>
      <c r="X191" t="s">
        <v>6420</v>
      </c>
    </row>
    <row r="192" spans="1:24">
      <c r="A192" t="str">
        <f t="shared" si="6"/>
        <v>4.5-f-A-1-1.5</v>
      </c>
      <c r="B192">
        <f t="shared" si="7"/>
        <v>-1</v>
      </c>
      <c r="C192" t="str">
        <f t="shared" si="8"/>
        <v>f</v>
      </c>
      <c r="D192">
        <v>193</v>
      </c>
      <c r="E192">
        <v>68</v>
      </c>
      <c r="F192">
        <v>4.5</v>
      </c>
      <c r="G192" t="s">
        <v>6421</v>
      </c>
      <c r="H192">
        <v>26315.6826</v>
      </c>
      <c r="I192">
        <v>26315.363499999999</v>
      </c>
      <c r="J192">
        <v>0.31909999999999999</v>
      </c>
      <c r="K192" s="6">
        <v>7.1999999999999999E-7</v>
      </c>
      <c r="L192" t="s">
        <v>6418</v>
      </c>
      <c r="M192" t="s">
        <v>25</v>
      </c>
      <c r="N192">
        <v>1</v>
      </c>
      <c r="O192">
        <v>-2</v>
      </c>
      <c r="P192">
        <v>0.5</v>
      </c>
      <c r="Q192">
        <v>-1.5</v>
      </c>
      <c r="R192" t="s">
        <v>6419</v>
      </c>
      <c r="S192" t="s">
        <v>25</v>
      </c>
      <c r="T192">
        <v>1</v>
      </c>
      <c r="U192">
        <v>2</v>
      </c>
      <c r="V192">
        <v>0.5</v>
      </c>
      <c r="W192">
        <v>1.5</v>
      </c>
      <c r="X192" t="s">
        <v>6420</v>
      </c>
    </row>
    <row r="193" spans="1:24">
      <c r="A193" t="str">
        <f t="shared" si="6"/>
        <v>4.5-f-B-1-0.5</v>
      </c>
      <c r="B193">
        <f t="shared" si="7"/>
        <v>-1</v>
      </c>
      <c r="C193" t="str">
        <f t="shared" si="8"/>
        <v>f</v>
      </c>
      <c r="D193">
        <v>194</v>
      </c>
      <c r="E193">
        <v>74</v>
      </c>
      <c r="F193">
        <v>4.5</v>
      </c>
      <c r="G193" t="s">
        <v>6421</v>
      </c>
      <c r="H193">
        <v>27715.025099999999</v>
      </c>
      <c r="I193">
        <v>27715.168799999999</v>
      </c>
      <c r="J193">
        <v>-0.14369999999999999</v>
      </c>
      <c r="K193" s="6">
        <v>4.5999999999999999E-7</v>
      </c>
      <c r="L193" t="s">
        <v>6418</v>
      </c>
      <c r="M193" t="s">
        <v>21</v>
      </c>
      <c r="N193">
        <v>1</v>
      </c>
      <c r="O193">
        <v>0</v>
      </c>
      <c r="P193">
        <v>-0.5</v>
      </c>
      <c r="Q193">
        <v>-0.5</v>
      </c>
      <c r="R193" t="s">
        <v>6419</v>
      </c>
      <c r="S193" t="s">
        <v>21</v>
      </c>
      <c r="T193">
        <v>1</v>
      </c>
      <c r="U193">
        <v>0</v>
      </c>
      <c r="V193">
        <v>0.5</v>
      </c>
      <c r="W193">
        <v>0.5</v>
      </c>
      <c r="X193" t="s">
        <v>6420</v>
      </c>
    </row>
    <row r="194" spans="1:24">
      <c r="A194" t="str">
        <f t="shared" si="6"/>
        <v>4.5-f-A-2-2.5</v>
      </c>
      <c r="B194">
        <f t="shared" si="7"/>
        <v>-1</v>
      </c>
      <c r="C194" t="str">
        <f t="shared" si="8"/>
        <v>f</v>
      </c>
      <c r="D194">
        <v>195</v>
      </c>
      <c r="E194">
        <v>84</v>
      </c>
      <c r="F194">
        <v>4.5</v>
      </c>
      <c r="G194" t="s">
        <v>6421</v>
      </c>
      <c r="H194">
        <v>28709.189900000001</v>
      </c>
      <c r="I194">
        <v>28709.246999999999</v>
      </c>
      <c r="J194">
        <v>-5.7099999999999998E-2</v>
      </c>
      <c r="K194" s="6">
        <v>5.2E-7</v>
      </c>
      <c r="L194" t="s">
        <v>6418</v>
      </c>
      <c r="M194" t="s">
        <v>25</v>
      </c>
      <c r="N194">
        <v>2</v>
      </c>
      <c r="O194">
        <v>-2</v>
      </c>
      <c r="P194">
        <v>-0.5</v>
      </c>
      <c r="Q194">
        <v>-2.5</v>
      </c>
      <c r="R194" t="s">
        <v>6419</v>
      </c>
      <c r="S194" t="s">
        <v>25</v>
      </c>
      <c r="T194">
        <v>2</v>
      </c>
      <c r="U194">
        <v>2</v>
      </c>
      <c r="V194">
        <v>0.5</v>
      </c>
      <c r="W194">
        <v>2.5</v>
      </c>
      <c r="X194" t="s">
        <v>6420</v>
      </c>
    </row>
    <row r="195" spans="1:24">
      <c r="A195" t="str">
        <f t="shared" ref="A195:A258" si="9">F195&amp;"-"&amp;C195&amp;"-"&amp;M195&amp;"-"&amp;N195&amp;"-"&amp;ABS(Q195)</f>
        <v>4.5-f-A-2-1.5</v>
      </c>
      <c r="B195">
        <f t="shared" ref="B195:B258" si="10">IF(G195="+",1,-1)</f>
        <v>-1</v>
      </c>
      <c r="C195" t="str">
        <f t="shared" ref="C195:C258" si="11">IF((-1)^(F195-0.5)=B195,"e","f")</f>
        <v>f</v>
      </c>
      <c r="D195">
        <v>196</v>
      </c>
      <c r="E195">
        <v>86</v>
      </c>
      <c r="F195">
        <v>4.5</v>
      </c>
      <c r="G195" t="s">
        <v>6421</v>
      </c>
      <c r="H195">
        <v>28840.7991</v>
      </c>
      <c r="I195">
        <v>28840.546699999999</v>
      </c>
      <c r="J195">
        <v>0.25240000000000001</v>
      </c>
      <c r="K195" s="6">
        <v>9.9999999999999995E-7</v>
      </c>
      <c r="L195" t="s">
        <v>6418</v>
      </c>
      <c r="M195" t="s">
        <v>25</v>
      </c>
      <c r="N195">
        <v>2</v>
      </c>
      <c r="O195">
        <v>-2</v>
      </c>
      <c r="P195">
        <v>0.5</v>
      </c>
      <c r="Q195">
        <v>-1.5</v>
      </c>
      <c r="R195" t="s">
        <v>6419</v>
      </c>
      <c r="S195" t="s">
        <v>25</v>
      </c>
      <c r="T195">
        <v>2</v>
      </c>
      <c r="U195">
        <v>2</v>
      </c>
      <c r="V195">
        <v>0.5</v>
      </c>
      <c r="W195">
        <v>1.5</v>
      </c>
      <c r="X195" t="s">
        <v>6420</v>
      </c>
    </row>
    <row r="196" spans="1:24">
      <c r="A196" t="str">
        <f t="shared" si="9"/>
        <v>4.5-f-A-3-2.5</v>
      </c>
      <c r="B196">
        <f t="shared" si="10"/>
        <v>-1</v>
      </c>
      <c r="C196" t="str">
        <f t="shared" si="11"/>
        <v>f</v>
      </c>
      <c r="D196">
        <v>197</v>
      </c>
      <c r="E196">
        <v>109</v>
      </c>
      <c r="F196">
        <v>4.5</v>
      </c>
      <c r="G196" t="s">
        <v>6421</v>
      </c>
      <c r="H196">
        <v>31026.410400000001</v>
      </c>
      <c r="I196">
        <v>31026.6692</v>
      </c>
      <c r="J196">
        <v>-0.25879999999999997</v>
      </c>
      <c r="K196" s="6">
        <v>9.5999999999999991E-7</v>
      </c>
      <c r="L196" t="s">
        <v>6418</v>
      </c>
      <c r="M196" t="s">
        <v>25</v>
      </c>
      <c r="N196">
        <v>3</v>
      </c>
      <c r="O196">
        <v>-2</v>
      </c>
      <c r="P196">
        <v>-0.5</v>
      </c>
      <c r="Q196">
        <v>-2.5</v>
      </c>
      <c r="R196" t="s">
        <v>6419</v>
      </c>
      <c r="S196" t="s">
        <v>25</v>
      </c>
      <c r="T196">
        <v>3</v>
      </c>
      <c r="U196">
        <v>2</v>
      </c>
      <c r="V196">
        <v>0.5</v>
      </c>
      <c r="W196">
        <v>2.5</v>
      </c>
      <c r="X196" t="s">
        <v>6420</v>
      </c>
    </row>
    <row r="197" spans="1:24">
      <c r="A197" t="str">
        <f t="shared" si="9"/>
        <v>4.5-f-A-3-1.5</v>
      </c>
      <c r="B197">
        <f t="shared" si="10"/>
        <v>-1</v>
      </c>
      <c r="C197" t="str">
        <f t="shared" si="11"/>
        <v>f</v>
      </c>
      <c r="D197">
        <v>198</v>
      </c>
      <c r="E197">
        <v>110</v>
      </c>
      <c r="F197">
        <v>4.5</v>
      </c>
      <c r="G197" t="s">
        <v>6421</v>
      </c>
      <c r="H197">
        <v>31149.964899999999</v>
      </c>
      <c r="I197">
        <v>31150.2359</v>
      </c>
      <c r="J197">
        <v>-0.27100000000000002</v>
      </c>
      <c r="K197" s="6">
        <v>9.5999999999999991E-7</v>
      </c>
      <c r="L197" t="s">
        <v>6418</v>
      </c>
      <c r="M197" t="s">
        <v>25</v>
      </c>
      <c r="N197">
        <v>3</v>
      </c>
      <c r="O197">
        <v>-2</v>
      </c>
      <c r="P197">
        <v>0.5</v>
      </c>
      <c r="Q197">
        <v>-1.5</v>
      </c>
      <c r="R197" t="s">
        <v>6419</v>
      </c>
      <c r="S197" t="s">
        <v>25</v>
      </c>
      <c r="T197">
        <v>3</v>
      </c>
      <c r="U197">
        <v>2</v>
      </c>
      <c r="V197">
        <v>0.5</v>
      </c>
      <c r="W197">
        <v>1.5</v>
      </c>
      <c r="X197" t="s">
        <v>6420</v>
      </c>
    </row>
    <row r="198" spans="1:24">
      <c r="A198" t="str">
        <f t="shared" si="9"/>
        <v>4.5-f-C-0-0.5</v>
      </c>
      <c r="B198">
        <f t="shared" si="10"/>
        <v>-1</v>
      </c>
      <c r="C198" t="str">
        <f t="shared" si="11"/>
        <v>f</v>
      </c>
      <c r="D198">
        <v>199</v>
      </c>
      <c r="E198">
        <v>117</v>
      </c>
      <c r="F198">
        <v>4.5</v>
      </c>
      <c r="G198" t="s">
        <v>6421</v>
      </c>
      <c r="H198">
        <v>32203.437000000002</v>
      </c>
      <c r="I198">
        <v>32203.5347</v>
      </c>
      <c r="J198">
        <v>-9.7600000000000006E-2</v>
      </c>
      <c r="K198" s="6">
        <v>6.4999999999999994E-5</v>
      </c>
      <c r="L198" t="s">
        <v>6418</v>
      </c>
      <c r="M198" t="s">
        <v>22</v>
      </c>
      <c r="N198">
        <v>0</v>
      </c>
      <c r="O198">
        <v>0</v>
      </c>
      <c r="P198">
        <v>-0.5</v>
      </c>
      <c r="Q198">
        <v>-0.5</v>
      </c>
      <c r="R198" t="s">
        <v>6419</v>
      </c>
      <c r="S198" t="s">
        <v>22</v>
      </c>
      <c r="T198">
        <v>0</v>
      </c>
      <c r="U198">
        <v>0</v>
      </c>
      <c r="V198">
        <v>0.5</v>
      </c>
      <c r="W198">
        <v>0.5</v>
      </c>
      <c r="X198" t="s">
        <v>6420</v>
      </c>
    </row>
    <row r="199" spans="1:24">
      <c r="A199" t="str">
        <f t="shared" si="9"/>
        <v>4.5-f-C-1-0.5</v>
      </c>
      <c r="B199">
        <f t="shared" si="10"/>
        <v>-1</v>
      </c>
      <c r="C199" t="str">
        <f t="shared" si="11"/>
        <v>f</v>
      </c>
      <c r="D199">
        <v>200</v>
      </c>
      <c r="E199">
        <v>133</v>
      </c>
      <c r="F199">
        <v>4.5</v>
      </c>
      <c r="G199" t="s">
        <v>6421</v>
      </c>
      <c r="H199">
        <v>34792.653100000003</v>
      </c>
      <c r="I199">
        <v>34791.500200000002</v>
      </c>
      <c r="J199">
        <v>1.1528</v>
      </c>
      <c r="K199" s="6">
        <v>7.1999999999999999E-7</v>
      </c>
      <c r="L199" t="s">
        <v>6418</v>
      </c>
      <c r="M199" t="s">
        <v>22</v>
      </c>
      <c r="N199">
        <v>1</v>
      </c>
      <c r="O199">
        <v>0</v>
      </c>
      <c r="P199">
        <v>-0.5</v>
      </c>
      <c r="Q199">
        <v>-0.5</v>
      </c>
      <c r="R199" t="s">
        <v>6419</v>
      </c>
      <c r="S199" t="s">
        <v>22</v>
      </c>
      <c r="T199">
        <v>1</v>
      </c>
      <c r="U199">
        <v>0</v>
      </c>
      <c r="V199">
        <v>0.5</v>
      </c>
      <c r="W199">
        <v>0.5</v>
      </c>
      <c r="X199" t="s">
        <v>6420</v>
      </c>
    </row>
    <row r="200" spans="1:24">
      <c r="A200" t="str">
        <f t="shared" si="9"/>
        <v>4.5-f-C-2-0.5</v>
      </c>
      <c r="B200">
        <f t="shared" si="10"/>
        <v>-1</v>
      </c>
      <c r="C200" t="str">
        <f t="shared" si="11"/>
        <v>f</v>
      </c>
      <c r="D200">
        <v>201</v>
      </c>
      <c r="E200">
        <v>147</v>
      </c>
      <c r="F200">
        <v>4.5</v>
      </c>
      <c r="G200" t="s">
        <v>6421</v>
      </c>
      <c r="H200">
        <v>37134.906000000003</v>
      </c>
      <c r="I200">
        <v>37134.495199999998</v>
      </c>
      <c r="J200">
        <v>0.41089999999999999</v>
      </c>
      <c r="K200" s="6">
        <v>6.5000000000000002E-7</v>
      </c>
      <c r="L200" t="s">
        <v>6418</v>
      </c>
      <c r="M200" t="s">
        <v>22</v>
      </c>
      <c r="N200">
        <v>2</v>
      </c>
      <c r="O200">
        <v>0</v>
      </c>
      <c r="P200">
        <v>-0.5</v>
      </c>
      <c r="Q200">
        <v>-0.5</v>
      </c>
      <c r="R200" t="s">
        <v>6419</v>
      </c>
      <c r="S200" t="s">
        <v>22</v>
      </c>
      <c r="T200">
        <v>2</v>
      </c>
      <c r="U200">
        <v>0</v>
      </c>
      <c r="V200">
        <v>0.5</v>
      </c>
      <c r="W200">
        <v>0.5</v>
      </c>
      <c r="X200" t="s">
        <v>6420</v>
      </c>
    </row>
    <row r="201" spans="1:24">
      <c r="A201" t="str">
        <f t="shared" si="9"/>
        <v>5.5-e-X-0-0.5</v>
      </c>
      <c r="B201">
        <f t="shared" si="10"/>
        <v>-1</v>
      </c>
      <c r="C201" t="str">
        <f t="shared" si="11"/>
        <v>e</v>
      </c>
      <c r="D201">
        <v>202</v>
      </c>
      <c r="E201">
        <v>1</v>
      </c>
      <c r="F201">
        <v>5.5</v>
      </c>
      <c r="G201" t="s">
        <v>6421</v>
      </c>
      <c r="H201">
        <v>411.81639999999999</v>
      </c>
      <c r="I201">
        <v>411.25779999999997</v>
      </c>
      <c r="J201">
        <v>0.55859999999999999</v>
      </c>
      <c r="K201" s="6">
        <v>7.5000000000000002E-4</v>
      </c>
      <c r="L201" t="s">
        <v>6418</v>
      </c>
      <c r="M201" t="s">
        <v>20</v>
      </c>
      <c r="N201">
        <v>0</v>
      </c>
      <c r="O201">
        <v>-1</v>
      </c>
      <c r="P201">
        <v>0.5</v>
      </c>
      <c r="Q201">
        <v>-0.5</v>
      </c>
      <c r="R201" t="s">
        <v>6419</v>
      </c>
      <c r="S201" t="s">
        <v>20</v>
      </c>
      <c r="T201">
        <v>0</v>
      </c>
      <c r="U201">
        <v>1</v>
      </c>
      <c r="V201">
        <v>0.5</v>
      </c>
      <c r="W201">
        <v>0.5</v>
      </c>
      <c r="X201" t="s">
        <v>6420</v>
      </c>
    </row>
    <row r="202" spans="1:24">
      <c r="A202" t="str">
        <f t="shared" si="9"/>
        <v>5.5-e-X-0-1.5</v>
      </c>
      <c r="B202">
        <f t="shared" si="10"/>
        <v>-1</v>
      </c>
      <c r="C202" t="str">
        <f t="shared" si="11"/>
        <v>e</v>
      </c>
      <c r="D202">
        <v>203</v>
      </c>
      <c r="E202">
        <v>2</v>
      </c>
      <c r="F202">
        <v>5.5</v>
      </c>
      <c r="G202" t="s">
        <v>6421</v>
      </c>
      <c r="H202">
        <v>577.30269999999996</v>
      </c>
      <c r="I202">
        <v>575.2654</v>
      </c>
      <c r="J202">
        <v>2.0373000000000001</v>
      </c>
      <c r="K202" s="6">
        <v>2.7E-4</v>
      </c>
      <c r="L202" t="s">
        <v>6418</v>
      </c>
      <c r="M202" t="s">
        <v>20</v>
      </c>
      <c r="N202">
        <v>0</v>
      </c>
      <c r="O202">
        <v>-1</v>
      </c>
      <c r="P202">
        <v>-0.5</v>
      </c>
      <c r="Q202">
        <v>-1.5</v>
      </c>
      <c r="R202" t="s">
        <v>6419</v>
      </c>
      <c r="S202" t="s">
        <v>20</v>
      </c>
      <c r="T202">
        <v>0</v>
      </c>
      <c r="U202">
        <v>1</v>
      </c>
      <c r="V202">
        <v>0.5</v>
      </c>
      <c r="W202">
        <v>1.5</v>
      </c>
      <c r="X202" t="s">
        <v>6420</v>
      </c>
    </row>
    <row r="203" spans="1:24">
      <c r="A203" t="str">
        <f t="shared" si="9"/>
        <v>5.5-e-X-1-0.5</v>
      </c>
      <c r="B203">
        <f t="shared" si="10"/>
        <v>-1</v>
      </c>
      <c r="C203" t="str">
        <f t="shared" si="11"/>
        <v>e</v>
      </c>
      <c r="D203">
        <v>204</v>
      </c>
      <c r="E203">
        <v>3</v>
      </c>
      <c r="F203">
        <v>5.5</v>
      </c>
      <c r="G203" t="s">
        <v>6421</v>
      </c>
      <c r="H203">
        <v>3128.8352</v>
      </c>
      <c r="I203">
        <v>3129.0884999999998</v>
      </c>
      <c r="J203">
        <v>-0.25330000000000003</v>
      </c>
      <c r="K203" s="6">
        <v>1.5999999999999999E-5</v>
      </c>
      <c r="L203" t="s">
        <v>6418</v>
      </c>
      <c r="M203" t="s">
        <v>20</v>
      </c>
      <c r="N203">
        <v>1</v>
      </c>
      <c r="O203">
        <v>-1</v>
      </c>
      <c r="P203">
        <v>0.5</v>
      </c>
      <c r="Q203">
        <v>-0.5</v>
      </c>
      <c r="R203" t="s">
        <v>6419</v>
      </c>
      <c r="S203" t="s">
        <v>20</v>
      </c>
      <c r="T203">
        <v>1</v>
      </c>
      <c r="U203">
        <v>1</v>
      </c>
      <c r="V203">
        <v>0.5</v>
      </c>
      <c r="W203">
        <v>0.5</v>
      </c>
      <c r="X203" t="s">
        <v>6420</v>
      </c>
    </row>
    <row r="204" spans="1:24">
      <c r="A204" t="str">
        <f t="shared" si="9"/>
        <v>5.5-e-X-1-1.5</v>
      </c>
      <c r="B204">
        <f t="shared" si="10"/>
        <v>-1</v>
      </c>
      <c r="C204" t="str">
        <f t="shared" si="11"/>
        <v>e</v>
      </c>
      <c r="D204">
        <v>205</v>
      </c>
      <c r="E204">
        <v>4</v>
      </c>
      <c r="F204">
        <v>5.5</v>
      </c>
      <c r="G204" t="s">
        <v>6421</v>
      </c>
      <c r="H204">
        <v>3288.1104</v>
      </c>
      <c r="I204">
        <v>3287.2273</v>
      </c>
      <c r="J204">
        <v>0.8831</v>
      </c>
      <c r="K204" s="6">
        <v>6.6000000000000003E-6</v>
      </c>
      <c r="L204" t="s">
        <v>6418</v>
      </c>
      <c r="M204" t="s">
        <v>20</v>
      </c>
      <c r="N204">
        <v>1</v>
      </c>
      <c r="O204">
        <v>-1</v>
      </c>
      <c r="P204">
        <v>-0.5</v>
      </c>
      <c r="Q204">
        <v>-1.5</v>
      </c>
      <c r="R204" t="s">
        <v>6419</v>
      </c>
      <c r="S204" t="s">
        <v>20</v>
      </c>
      <c r="T204">
        <v>1</v>
      </c>
      <c r="U204">
        <v>1</v>
      </c>
      <c r="V204">
        <v>0.5</v>
      </c>
      <c r="W204">
        <v>1.5</v>
      </c>
      <c r="X204" t="s">
        <v>6420</v>
      </c>
    </row>
    <row r="205" spans="1:24">
      <c r="A205" t="str">
        <f t="shared" si="9"/>
        <v>5.5-e-X-2-0.5</v>
      </c>
      <c r="B205">
        <f t="shared" si="10"/>
        <v>-1</v>
      </c>
      <c r="C205" t="str">
        <f t="shared" si="11"/>
        <v>e</v>
      </c>
      <c r="D205">
        <v>206</v>
      </c>
      <c r="E205">
        <v>7</v>
      </c>
      <c r="F205">
        <v>5.5</v>
      </c>
      <c r="G205" t="s">
        <v>6421</v>
      </c>
      <c r="H205">
        <v>5719.9342999999999</v>
      </c>
      <c r="I205">
        <v>5720.5150999999996</v>
      </c>
      <c r="J205">
        <v>-0.58079999999999998</v>
      </c>
      <c r="K205" s="6">
        <v>3.1999999999999999E-6</v>
      </c>
      <c r="L205" t="s">
        <v>6418</v>
      </c>
      <c r="M205" t="s">
        <v>20</v>
      </c>
      <c r="N205">
        <v>2</v>
      </c>
      <c r="O205">
        <v>-1</v>
      </c>
      <c r="P205">
        <v>0.5</v>
      </c>
      <c r="Q205">
        <v>-0.5</v>
      </c>
      <c r="R205" t="s">
        <v>6419</v>
      </c>
      <c r="S205" t="s">
        <v>20</v>
      </c>
      <c r="T205">
        <v>2</v>
      </c>
      <c r="U205">
        <v>1</v>
      </c>
      <c r="V205">
        <v>0.5</v>
      </c>
      <c r="W205">
        <v>0.5</v>
      </c>
      <c r="X205" t="s">
        <v>6420</v>
      </c>
    </row>
    <row r="206" spans="1:24">
      <c r="A206" t="str">
        <f t="shared" si="9"/>
        <v>5.5-e-X-2-1.5</v>
      </c>
      <c r="B206">
        <f t="shared" si="10"/>
        <v>-1</v>
      </c>
      <c r="C206" t="str">
        <f t="shared" si="11"/>
        <v>e</v>
      </c>
      <c r="D206">
        <v>207</v>
      </c>
      <c r="E206">
        <v>8</v>
      </c>
      <c r="F206">
        <v>5.5</v>
      </c>
      <c r="G206" t="s">
        <v>6421</v>
      </c>
      <c r="H206">
        <v>5873.0619999999999</v>
      </c>
      <c r="I206">
        <v>5872.9636</v>
      </c>
      <c r="J206">
        <v>9.8400000000000001E-2</v>
      </c>
      <c r="K206" s="6">
        <v>2.7E-6</v>
      </c>
      <c r="L206" t="s">
        <v>6418</v>
      </c>
      <c r="M206" t="s">
        <v>20</v>
      </c>
      <c r="N206">
        <v>2</v>
      </c>
      <c r="O206">
        <v>-1</v>
      </c>
      <c r="P206">
        <v>-0.5</v>
      </c>
      <c r="Q206">
        <v>-1.5</v>
      </c>
      <c r="R206" t="s">
        <v>6419</v>
      </c>
      <c r="S206" t="s">
        <v>20</v>
      </c>
      <c r="T206">
        <v>2</v>
      </c>
      <c r="U206">
        <v>1</v>
      </c>
      <c r="V206">
        <v>0.5</v>
      </c>
      <c r="W206">
        <v>1.5</v>
      </c>
      <c r="X206" t="s">
        <v>6420</v>
      </c>
    </row>
    <row r="207" spans="1:24">
      <c r="A207" t="str">
        <f t="shared" si="9"/>
        <v>5.5-e-X-3-0.5</v>
      </c>
      <c r="B207">
        <f t="shared" si="10"/>
        <v>-1</v>
      </c>
      <c r="C207" t="str">
        <f t="shared" si="11"/>
        <v>e</v>
      </c>
      <c r="D207">
        <v>208</v>
      </c>
      <c r="E207">
        <v>11</v>
      </c>
      <c r="F207">
        <v>5.5</v>
      </c>
      <c r="G207" t="s">
        <v>6421</v>
      </c>
      <c r="H207">
        <v>8186.5257000000001</v>
      </c>
      <c r="I207">
        <v>8188.7025000000003</v>
      </c>
      <c r="J207">
        <v>-2.1768000000000001</v>
      </c>
      <c r="K207" s="6">
        <v>2.0999999999999998E-6</v>
      </c>
      <c r="L207" t="s">
        <v>6418</v>
      </c>
      <c r="M207" t="s">
        <v>20</v>
      </c>
      <c r="N207">
        <v>3</v>
      </c>
      <c r="O207">
        <v>-1</v>
      </c>
      <c r="P207">
        <v>0.5</v>
      </c>
      <c r="Q207">
        <v>-0.5</v>
      </c>
      <c r="R207" t="s">
        <v>6419</v>
      </c>
      <c r="S207" t="s">
        <v>20</v>
      </c>
      <c r="T207">
        <v>3</v>
      </c>
      <c r="U207">
        <v>1</v>
      </c>
      <c r="V207">
        <v>0.5</v>
      </c>
      <c r="W207">
        <v>0.5</v>
      </c>
      <c r="X207" t="s">
        <v>6420</v>
      </c>
    </row>
    <row r="208" spans="1:24">
      <c r="A208" t="str">
        <f t="shared" si="9"/>
        <v>5.5-e-X-3-1.5</v>
      </c>
      <c r="B208">
        <f t="shared" si="10"/>
        <v>-1</v>
      </c>
      <c r="C208" t="str">
        <f t="shared" si="11"/>
        <v>e</v>
      </c>
      <c r="D208">
        <v>209</v>
      </c>
      <c r="E208">
        <v>12</v>
      </c>
      <c r="F208">
        <v>5.5</v>
      </c>
      <c r="G208" t="s">
        <v>6421</v>
      </c>
      <c r="H208">
        <v>8333.5501999999997</v>
      </c>
      <c r="I208">
        <v>8335.4647999999997</v>
      </c>
      <c r="J208">
        <v>-1.9146000000000001</v>
      </c>
      <c r="K208" s="6">
        <v>1.5E-6</v>
      </c>
      <c r="L208" t="s">
        <v>6418</v>
      </c>
      <c r="M208" t="s">
        <v>20</v>
      </c>
      <c r="N208">
        <v>3</v>
      </c>
      <c r="O208">
        <v>-1</v>
      </c>
      <c r="P208">
        <v>-0.5</v>
      </c>
      <c r="Q208">
        <v>-1.5</v>
      </c>
      <c r="R208" t="s">
        <v>6419</v>
      </c>
      <c r="S208" t="s">
        <v>20</v>
      </c>
      <c r="T208">
        <v>3</v>
      </c>
      <c r="U208">
        <v>1</v>
      </c>
      <c r="V208">
        <v>0.5</v>
      </c>
      <c r="W208">
        <v>1.5</v>
      </c>
      <c r="X208" t="s">
        <v>6420</v>
      </c>
    </row>
    <row r="209" spans="1:24">
      <c r="A209" t="str">
        <f t="shared" si="9"/>
        <v>5.5-e-X-4-0.5</v>
      </c>
      <c r="B209">
        <f t="shared" si="10"/>
        <v>-1</v>
      </c>
      <c r="C209" t="str">
        <f t="shared" si="11"/>
        <v>e</v>
      </c>
      <c r="D209">
        <v>210</v>
      </c>
      <c r="E209">
        <v>15</v>
      </c>
      <c r="F209">
        <v>5.5</v>
      </c>
      <c r="G209" t="s">
        <v>6421</v>
      </c>
      <c r="H209">
        <v>10529.625099999999</v>
      </c>
      <c r="I209">
        <v>10531.9105</v>
      </c>
      <c r="J209">
        <v>-2.2854000000000001</v>
      </c>
      <c r="K209" s="6">
        <v>6.1999999999999999E-7</v>
      </c>
      <c r="L209" t="s">
        <v>6418</v>
      </c>
      <c r="M209" t="s">
        <v>20</v>
      </c>
      <c r="N209">
        <v>4</v>
      </c>
      <c r="O209">
        <v>-1</v>
      </c>
      <c r="P209">
        <v>0.5</v>
      </c>
      <c r="Q209">
        <v>-0.5</v>
      </c>
      <c r="R209" t="s">
        <v>6419</v>
      </c>
      <c r="S209" t="s">
        <v>20</v>
      </c>
      <c r="T209">
        <v>4</v>
      </c>
      <c r="U209">
        <v>1</v>
      </c>
      <c r="V209">
        <v>0.5</v>
      </c>
      <c r="W209">
        <v>0.5</v>
      </c>
      <c r="X209" t="s">
        <v>6420</v>
      </c>
    </row>
    <row r="210" spans="1:24">
      <c r="A210" t="str">
        <f t="shared" si="9"/>
        <v>5.5-e-X-4-1.5</v>
      </c>
      <c r="B210">
        <f t="shared" si="10"/>
        <v>-1</v>
      </c>
      <c r="C210" t="str">
        <f t="shared" si="11"/>
        <v>e</v>
      </c>
      <c r="D210">
        <v>211</v>
      </c>
      <c r="E210">
        <v>16</v>
      </c>
      <c r="F210">
        <v>5.5</v>
      </c>
      <c r="G210" t="s">
        <v>6421</v>
      </c>
      <c r="H210">
        <v>10670.584000000001</v>
      </c>
      <c r="I210">
        <v>10672.875</v>
      </c>
      <c r="J210">
        <v>-2.2909999999999999</v>
      </c>
      <c r="K210" s="6">
        <v>3.2000000000000001E-7</v>
      </c>
      <c r="L210" t="s">
        <v>6418</v>
      </c>
      <c r="M210" t="s">
        <v>20</v>
      </c>
      <c r="N210">
        <v>4</v>
      </c>
      <c r="O210">
        <v>-1</v>
      </c>
      <c r="P210">
        <v>-0.5</v>
      </c>
      <c r="Q210">
        <v>-1.5</v>
      </c>
      <c r="R210" t="s">
        <v>6419</v>
      </c>
      <c r="S210" t="s">
        <v>20</v>
      </c>
      <c r="T210">
        <v>4</v>
      </c>
      <c r="U210">
        <v>1</v>
      </c>
      <c r="V210">
        <v>0.5</v>
      </c>
      <c r="W210">
        <v>1.5</v>
      </c>
      <c r="X210" t="s">
        <v>6420</v>
      </c>
    </row>
    <row r="211" spans="1:24">
      <c r="A211" t="str">
        <f t="shared" si="9"/>
        <v>5.5-e-X-5-1.5</v>
      </c>
      <c r="B211">
        <f t="shared" si="10"/>
        <v>-1</v>
      </c>
      <c r="C211" t="str">
        <f t="shared" si="11"/>
        <v>e</v>
      </c>
      <c r="D211">
        <v>212</v>
      </c>
      <c r="E211">
        <v>22</v>
      </c>
      <c r="F211">
        <v>5.5</v>
      </c>
      <c r="G211" t="s">
        <v>6421</v>
      </c>
      <c r="H211">
        <v>12884.6266</v>
      </c>
      <c r="I211">
        <v>12881.435100000001</v>
      </c>
      <c r="J211">
        <v>3.1913999999999998</v>
      </c>
      <c r="K211" s="6">
        <v>9.2999999999999999E-8</v>
      </c>
      <c r="L211" t="s">
        <v>6418</v>
      </c>
      <c r="M211" t="s">
        <v>20</v>
      </c>
      <c r="N211">
        <v>5</v>
      </c>
      <c r="O211">
        <v>-1</v>
      </c>
      <c r="P211">
        <v>-0.5</v>
      </c>
      <c r="Q211">
        <v>-1.5</v>
      </c>
      <c r="R211" t="s">
        <v>6419</v>
      </c>
      <c r="S211" t="s">
        <v>20</v>
      </c>
      <c r="T211">
        <v>5</v>
      </c>
      <c r="U211">
        <v>1</v>
      </c>
      <c r="V211">
        <v>0.5</v>
      </c>
      <c r="W211">
        <v>1.5</v>
      </c>
      <c r="X211" t="s">
        <v>6420</v>
      </c>
    </row>
    <row r="212" spans="1:24">
      <c r="A212" t="str">
        <f t="shared" si="9"/>
        <v>5.5-e-A-0-2.5</v>
      </c>
      <c r="B212">
        <f t="shared" si="10"/>
        <v>-1</v>
      </c>
      <c r="C212" t="str">
        <f t="shared" si="11"/>
        <v>e</v>
      </c>
      <c r="D212">
        <v>213</v>
      </c>
      <c r="E212">
        <v>51</v>
      </c>
      <c r="F212">
        <v>5.5</v>
      </c>
      <c r="G212" t="s">
        <v>6421</v>
      </c>
      <c r="H212">
        <v>23594.880700000002</v>
      </c>
      <c r="I212">
        <v>23594.847399999999</v>
      </c>
      <c r="J212">
        <v>3.3300000000000003E-2</v>
      </c>
      <c r="K212" s="6">
        <v>8.6000000000000003E-5</v>
      </c>
      <c r="L212" t="s">
        <v>6418</v>
      </c>
      <c r="M212" t="s">
        <v>25</v>
      </c>
      <c r="N212">
        <v>0</v>
      </c>
      <c r="O212">
        <v>-2</v>
      </c>
      <c r="P212">
        <v>-0.5</v>
      </c>
      <c r="Q212">
        <v>-2.5</v>
      </c>
      <c r="R212" t="s">
        <v>6419</v>
      </c>
      <c r="S212" t="s">
        <v>25</v>
      </c>
      <c r="T212">
        <v>0</v>
      </c>
      <c r="U212">
        <v>2</v>
      </c>
      <c r="V212">
        <v>0.5</v>
      </c>
      <c r="W212">
        <v>2.5</v>
      </c>
      <c r="X212" t="s">
        <v>6420</v>
      </c>
    </row>
    <row r="213" spans="1:24">
      <c r="A213" t="str">
        <f t="shared" si="9"/>
        <v>5.5-e-A-0-1.5</v>
      </c>
      <c r="B213">
        <f t="shared" si="10"/>
        <v>-1</v>
      </c>
      <c r="C213" t="str">
        <f t="shared" si="11"/>
        <v>e</v>
      </c>
      <c r="D213">
        <v>214</v>
      </c>
      <c r="E213">
        <v>53</v>
      </c>
      <c r="F213">
        <v>5.5</v>
      </c>
      <c r="G213" t="s">
        <v>6421</v>
      </c>
      <c r="H213">
        <v>23768.9761</v>
      </c>
      <c r="I213">
        <v>23769.0196</v>
      </c>
      <c r="J213">
        <v>-4.3400000000000001E-2</v>
      </c>
      <c r="K213" s="6">
        <v>8.6000000000000003E-5</v>
      </c>
      <c r="L213" t="s">
        <v>6418</v>
      </c>
      <c r="M213" t="s">
        <v>25</v>
      </c>
      <c r="N213">
        <v>0</v>
      </c>
      <c r="O213">
        <v>-2</v>
      </c>
      <c r="P213">
        <v>0.5</v>
      </c>
      <c r="Q213">
        <v>-1.5</v>
      </c>
      <c r="R213" t="s">
        <v>6419</v>
      </c>
      <c r="S213" t="s">
        <v>25</v>
      </c>
      <c r="T213">
        <v>0</v>
      </c>
      <c r="U213">
        <v>2</v>
      </c>
      <c r="V213">
        <v>0.5</v>
      </c>
      <c r="W213">
        <v>1.5</v>
      </c>
      <c r="X213" t="s">
        <v>6420</v>
      </c>
    </row>
    <row r="214" spans="1:24">
      <c r="A214" t="str">
        <f t="shared" si="9"/>
        <v>5.5-e-B-0-0.5</v>
      </c>
      <c r="B214">
        <f t="shared" si="10"/>
        <v>-1</v>
      </c>
      <c r="C214" t="str">
        <f t="shared" si="11"/>
        <v>e</v>
      </c>
      <c r="D214">
        <v>215</v>
      </c>
      <c r="E214">
        <v>64</v>
      </c>
      <c r="F214">
        <v>5.5</v>
      </c>
      <c r="G214" t="s">
        <v>6421</v>
      </c>
      <c r="H214">
        <v>26225.4316</v>
      </c>
      <c r="I214">
        <v>26225.323100000001</v>
      </c>
      <c r="J214">
        <v>0.1086</v>
      </c>
      <c r="K214" s="6">
        <v>8.6000000000000003E-5</v>
      </c>
      <c r="L214" t="s">
        <v>6418</v>
      </c>
      <c r="M214" t="s">
        <v>21</v>
      </c>
      <c r="N214">
        <v>0</v>
      </c>
      <c r="O214">
        <v>0</v>
      </c>
      <c r="P214">
        <v>-0.5</v>
      </c>
      <c r="Q214">
        <v>-0.5</v>
      </c>
      <c r="R214" t="s">
        <v>6419</v>
      </c>
      <c r="S214" t="s">
        <v>21</v>
      </c>
      <c r="T214">
        <v>0</v>
      </c>
      <c r="U214">
        <v>0</v>
      </c>
      <c r="V214">
        <v>0.5</v>
      </c>
      <c r="W214">
        <v>0.5</v>
      </c>
      <c r="X214" t="s">
        <v>6420</v>
      </c>
    </row>
    <row r="215" spans="1:24">
      <c r="A215" t="str">
        <f t="shared" si="9"/>
        <v>5.5-e-A-1-2.5</v>
      </c>
      <c r="B215">
        <f t="shared" si="10"/>
        <v>-1</v>
      </c>
      <c r="C215" t="str">
        <f t="shared" si="11"/>
        <v>e</v>
      </c>
      <c r="D215">
        <v>216</v>
      </c>
      <c r="E215">
        <v>67</v>
      </c>
      <c r="F215">
        <v>5.5</v>
      </c>
      <c r="G215" t="s">
        <v>6421</v>
      </c>
      <c r="H215">
        <v>26315.083900000001</v>
      </c>
      <c r="I215">
        <v>26314.7683</v>
      </c>
      <c r="J215">
        <v>0.31569999999999998</v>
      </c>
      <c r="K215" s="6">
        <v>7.1999999999999999E-7</v>
      </c>
      <c r="L215" t="s">
        <v>6418</v>
      </c>
      <c r="M215" t="s">
        <v>25</v>
      </c>
      <c r="N215">
        <v>1</v>
      </c>
      <c r="O215">
        <v>-2</v>
      </c>
      <c r="P215">
        <v>-0.5</v>
      </c>
      <c r="Q215">
        <v>-2.5</v>
      </c>
      <c r="R215" t="s">
        <v>6419</v>
      </c>
      <c r="S215" t="s">
        <v>25</v>
      </c>
      <c r="T215">
        <v>1</v>
      </c>
      <c r="U215">
        <v>2</v>
      </c>
      <c r="V215">
        <v>0.5</v>
      </c>
      <c r="W215">
        <v>2.5</v>
      </c>
      <c r="X215" t="s">
        <v>6420</v>
      </c>
    </row>
    <row r="216" spans="1:24">
      <c r="A216" t="str">
        <f t="shared" si="9"/>
        <v>5.5-e-A-1-1.5</v>
      </c>
      <c r="B216">
        <f t="shared" si="10"/>
        <v>-1</v>
      </c>
      <c r="C216" t="str">
        <f t="shared" si="11"/>
        <v>e</v>
      </c>
      <c r="D216">
        <v>217</v>
      </c>
      <c r="E216">
        <v>69</v>
      </c>
      <c r="F216">
        <v>5.5</v>
      </c>
      <c r="G216" t="s">
        <v>6421</v>
      </c>
      <c r="H216">
        <v>26481.137699999999</v>
      </c>
      <c r="I216">
        <v>26480.1047</v>
      </c>
      <c r="J216">
        <v>1.0329999999999999</v>
      </c>
      <c r="K216" s="6">
        <v>7.1999999999999999E-7</v>
      </c>
      <c r="L216" t="s">
        <v>6418</v>
      </c>
      <c r="M216" t="s">
        <v>25</v>
      </c>
      <c r="N216">
        <v>1</v>
      </c>
      <c r="O216">
        <v>-2</v>
      </c>
      <c r="P216">
        <v>0.5</v>
      </c>
      <c r="Q216">
        <v>-1.5</v>
      </c>
      <c r="R216" t="s">
        <v>6419</v>
      </c>
      <c r="S216" t="s">
        <v>25</v>
      </c>
      <c r="T216">
        <v>1</v>
      </c>
      <c r="U216">
        <v>2</v>
      </c>
      <c r="V216">
        <v>0.5</v>
      </c>
      <c r="W216">
        <v>1.5</v>
      </c>
      <c r="X216" t="s">
        <v>6420</v>
      </c>
    </row>
    <row r="217" spans="1:24">
      <c r="A217" t="str">
        <f t="shared" si="9"/>
        <v>5.5-e-B-1-0.5</v>
      </c>
      <c r="B217">
        <f t="shared" si="10"/>
        <v>-1</v>
      </c>
      <c r="C217" t="str">
        <f t="shared" si="11"/>
        <v>e</v>
      </c>
      <c r="D217">
        <v>218</v>
      </c>
      <c r="E217">
        <v>76</v>
      </c>
      <c r="F217">
        <v>5.5</v>
      </c>
      <c r="G217" t="s">
        <v>6421</v>
      </c>
      <c r="H217">
        <v>27956.220799999999</v>
      </c>
      <c r="I217">
        <v>27956.139200000001</v>
      </c>
      <c r="J217">
        <v>8.1600000000000006E-2</v>
      </c>
      <c r="K217" s="6">
        <v>4.5999999999999999E-7</v>
      </c>
      <c r="L217" t="s">
        <v>6418</v>
      </c>
      <c r="M217" t="s">
        <v>21</v>
      </c>
      <c r="N217">
        <v>1</v>
      </c>
      <c r="O217">
        <v>0</v>
      </c>
      <c r="P217">
        <v>-0.5</v>
      </c>
      <c r="Q217">
        <v>-0.5</v>
      </c>
      <c r="R217" t="s">
        <v>6419</v>
      </c>
      <c r="S217" t="s">
        <v>21</v>
      </c>
      <c r="T217">
        <v>1</v>
      </c>
      <c r="U217">
        <v>0</v>
      </c>
      <c r="V217">
        <v>0.5</v>
      </c>
      <c r="W217">
        <v>0.5</v>
      </c>
      <c r="X217" t="s">
        <v>6420</v>
      </c>
    </row>
    <row r="218" spans="1:24">
      <c r="A218" t="str">
        <f t="shared" si="9"/>
        <v>5.5-e-A-2-2.5</v>
      </c>
      <c r="B218">
        <f t="shared" si="10"/>
        <v>-1</v>
      </c>
      <c r="C218" t="str">
        <f t="shared" si="11"/>
        <v>e</v>
      </c>
      <c r="D218">
        <v>219</v>
      </c>
      <c r="E218">
        <v>85</v>
      </c>
      <c r="F218">
        <v>5.5</v>
      </c>
      <c r="G218" t="s">
        <v>6421</v>
      </c>
      <c r="H218">
        <v>28840.2844</v>
      </c>
      <c r="I218">
        <v>28839.991600000001</v>
      </c>
      <c r="J218">
        <v>0.2928</v>
      </c>
      <c r="K218" s="6">
        <v>6.5000000000000002E-7</v>
      </c>
      <c r="L218" t="s">
        <v>6418</v>
      </c>
      <c r="M218" t="s">
        <v>25</v>
      </c>
      <c r="N218">
        <v>2</v>
      </c>
      <c r="O218">
        <v>-2</v>
      </c>
      <c r="P218">
        <v>-0.5</v>
      </c>
      <c r="Q218">
        <v>-2.5</v>
      </c>
      <c r="R218" t="s">
        <v>6419</v>
      </c>
      <c r="S218" t="s">
        <v>25</v>
      </c>
      <c r="T218">
        <v>2</v>
      </c>
      <c r="U218">
        <v>2</v>
      </c>
      <c r="V218">
        <v>0.5</v>
      </c>
      <c r="W218">
        <v>2.5</v>
      </c>
      <c r="X218" t="s">
        <v>6420</v>
      </c>
    </row>
    <row r="219" spans="1:24">
      <c r="A219" t="str">
        <f t="shared" si="9"/>
        <v>5.5-e-A-2-1.5</v>
      </c>
      <c r="B219">
        <f t="shared" si="10"/>
        <v>-1</v>
      </c>
      <c r="C219" t="str">
        <f t="shared" si="11"/>
        <v>e</v>
      </c>
      <c r="D219">
        <v>220</v>
      </c>
      <c r="E219">
        <v>86</v>
      </c>
      <c r="F219">
        <v>5.5</v>
      </c>
      <c r="G219" t="s">
        <v>6421</v>
      </c>
      <c r="H219">
        <v>28997.555799999998</v>
      </c>
      <c r="I219">
        <v>28996.929700000001</v>
      </c>
      <c r="J219">
        <v>0.62609999999999999</v>
      </c>
      <c r="K219" s="6">
        <v>9.9999999999999995E-7</v>
      </c>
      <c r="L219" t="s">
        <v>6418</v>
      </c>
      <c r="M219" t="s">
        <v>25</v>
      </c>
      <c r="N219">
        <v>2</v>
      </c>
      <c r="O219">
        <v>-2</v>
      </c>
      <c r="P219">
        <v>0.5</v>
      </c>
      <c r="Q219">
        <v>-1.5</v>
      </c>
      <c r="R219" t="s">
        <v>6419</v>
      </c>
      <c r="S219" t="s">
        <v>25</v>
      </c>
      <c r="T219">
        <v>2</v>
      </c>
      <c r="U219">
        <v>2</v>
      </c>
      <c r="V219">
        <v>0.5</v>
      </c>
      <c r="W219">
        <v>1.5</v>
      </c>
      <c r="X219" t="s">
        <v>6420</v>
      </c>
    </row>
    <row r="220" spans="1:24">
      <c r="A220" t="str">
        <f t="shared" si="9"/>
        <v>5.5-e-A-3-2.5</v>
      </c>
      <c r="B220">
        <f t="shared" si="10"/>
        <v>-1</v>
      </c>
      <c r="C220" t="str">
        <f t="shared" si="11"/>
        <v>e</v>
      </c>
      <c r="D220">
        <v>221</v>
      </c>
      <c r="E220">
        <v>109</v>
      </c>
      <c r="F220">
        <v>5.5</v>
      </c>
      <c r="G220" t="s">
        <v>6421</v>
      </c>
      <c r="H220">
        <v>31149.413199999999</v>
      </c>
      <c r="I220">
        <v>31149.726900000001</v>
      </c>
      <c r="J220">
        <v>-0.31369999999999998</v>
      </c>
      <c r="K220" s="6">
        <v>9.5999999999999991E-7</v>
      </c>
      <c r="L220" t="s">
        <v>6418</v>
      </c>
      <c r="M220" t="s">
        <v>25</v>
      </c>
      <c r="N220">
        <v>3</v>
      </c>
      <c r="O220">
        <v>-2</v>
      </c>
      <c r="P220">
        <v>-0.5</v>
      </c>
      <c r="Q220">
        <v>-2.5</v>
      </c>
      <c r="R220" t="s">
        <v>6419</v>
      </c>
      <c r="S220" t="s">
        <v>25</v>
      </c>
      <c r="T220">
        <v>3</v>
      </c>
      <c r="U220">
        <v>2</v>
      </c>
      <c r="V220">
        <v>0.5</v>
      </c>
      <c r="W220">
        <v>2.5</v>
      </c>
      <c r="X220" t="s">
        <v>6420</v>
      </c>
    </row>
    <row r="221" spans="1:24">
      <c r="A221" t="str">
        <f t="shared" si="9"/>
        <v>5.5-e-A-3-1.5</v>
      </c>
      <c r="B221">
        <f t="shared" si="10"/>
        <v>-1</v>
      </c>
      <c r="C221" t="str">
        <f t="shared" si="11"/>
        <v>e</v>
      </c>
      <c r="D221">
        <v>222</v>
      </c>
      <c r="E221">
        <v>110</v>
      </c>
      <c r="F221">
        <v>5.5</v>
      </c>
      <c r="G221" t="s">
        <v>6421</v>
      </c>
      <c r="H221">
        <v>31296.888299999999</v>
      </c>
      <c r="I221">
        <v>31297.349600000001</v>
      </c>
      <c r="J221">
        <v>-0.46129999999999999</v>
      </c>
      <c r="K221" s="6">
        <v>9.5999999999999991E-7</v>
      </c>
      <c r="L221" t="s">
        <v>6418</v>
      </c>
      <c r="M221" t="s">
        <v>25</v>
      </c>
      <c r="N221">
        <v>3</v>
      </c>
      <c r="O221">
        <v>-2</v>
      </c>
      <c r="P221">
        <v>0.5</v>
      </c>
      <c r="Q221">
        <v>-1.5</v>
      </c>
      <c r="R221" t="s">
        <v>6419</v>
      </c>
      <c r="S221" t="s">
        <v>25</v>
      </c>
      <c r="T221">
        <v>3</v>
      </c>
      <c r="U221">
        <v>2</v>
      </c>
      <c r="V221">
        <v>0.5</v>
      </c>
      <c r="W221">
        <v>1.5</v>
      </c>
      <c r="X221" t="s">
        <v>6420</v>
      </c>
    </row>
    <row r="222" spans="1:24">
      <c r="A222" t="str">
        <f t="shared" si="9"/>
        <v>5.5-e-C-0-0.5</v>
      </c>
      <c r="B222">
        <f t="shared" si="10"/>
        <v>-1</v>
      </c>
      <c r="C222" t="str">
        <f t="shared" si="11"/>
        <v>e</v>
      </c>
      <c r="D222">
        <v>223</v>
      </c>
      <c r="E222">
        <v>117</v>
      </c>
      <c r="F222">
        <v>5.5</v>
      </c>
      <c r="G222" t="s">
        <v>6421</v>
      </c>
      <c r="H222">
        <v>32203.719099999998</v>
      </c>
      <c r="I222">
        <v>32203.6404</v>
      </c>
      <c r="J222">
        <v>7.8700000000000006E-2</v>
      </c>
      <c r="K222" s="6">
        <v>8.6000000000000003E-5</v>
      </c>
      <c r="L222" t="s">
        <v>6418</v>
      </c>
      <c r="M222" t="s">
        <v>22</v>
      </c>
      <c r="N222">
        <v>0</v>
      </c>
      <c r="O222">
        <v>0</v>
      </c>
      <c r="P222">
        <v>-0.5</v>
      </c>
      <c r="Q222">
        <v>-0.5</v>
      </c>
      <c r="R222" t="s">
        <v>6419</v>
      </c>
      <c r="S222" t="s">
        <v>22</v>
      </c>
      <c r="T222">
        <v>0</v>
      </c>
      <c r="U222">
        <v>0</v>
      </c>
      <c r="V222">
        <v>0.5</v>
      </c>
      <c r="W222">
        <v>0.5</v>
      </c>
      <c r="X222" t="s">
        <v>6420</v>
      </c>
    </row>
    <row r="223" spans="1:24">
      <c r="A223" t="str">
        <f t="shared" si="9"/>
        <v>5.5-e-A-4-2.5</v>
      </c>
      <c r="B223">
        <f t="shared" si="10"/>
        <v>-1</v>
      </c>
      <c r="C223" t="str">
        <f t="shared" si="11"/>
        <v>e</v>
      </c>
      <c r="D223">
        <v>224</v>
      </c>
      <c r="E223">
        <v>120</v>
      </c>
      <c r="F223">
        <v>5.5</v>
      </c>
      <c r="G223" t="s">
        <v>6421</v>
      </c>
      <c r="H223">
        <v>33212.941500000001</v>
      </c>
      <c r="I223">
        <v>33211.955999999998</v>
      </c>
      <c r="J223">
        <v>0.98550000000000004</v>
      </c>
      <c r="K223" s="6">
        <v>3.5999999999999999E-7</v>
      </c>
      <c r="L223" t="s">
        <v>6418</v>
      </c>
      <c r="M223" t="s">
        <v>25</v>
      </c>
      <c r="N223">
        <v>4</v>
      </c>
      <c r="O223">
        <v>-2</v>
      </c>
      <c r="P223">
        <v>-0.5</v>
      </c>
      <c r="Q223">
        <v>-2.5</v>
      </c>
      <c r="R223" t="s">
        <v>6419</v>
      </c>
      <c r="S223" t="s">
        <v>25</v>
      </c>
      <c r="T223">
        <v>4</v>
      </c>
      <c r="U223">
        <v>2</v>
      </c>
      <c r="V223">
        <v>0.5</v>
      </c>
      <c r="W223">
        <v>2.5</v>
      </c>
      <c r="X223" t="s">
        <v>6420</v>
      </c>
    </row>
    <row r="224" spans="1:24">
      <c r="A224" t="str">
        <f t="shared" si="9"/>
        <v>5.5-e-A-4-1.5</v>
      </c>
      <c r="B224">
        <f t="shared" si="10"/>
        <v>-1</v>
      </c>
      <c r="C224" t="str">
        <f t="shared" si="11"/>
        <v>e</v>
      </c>
      <c r="D224">
        <v>225</v>
      </c>
      <c r="E224">
        <v>124</v>
      </c>
      <c r="F224">
        <v>5.5</v>
      </c>
      <c r="G224" t="s">
        <v>6421</v>
      </c>
      <c r="H224">
        <v>33347.150600000001</v>
      </c>
      <c r="I224">
        <v>33348.669699999999</v>
      </c>
      <c r="J224">
        <v>-1.5190999999999999</v>
      </c>
      <c r="K224" s="6">
        <v>3.5999999999999999E-7</v>
      </c>
      <c r="L224" t="s">
        <v>6418</v>
      </c>
      <c r="M224" t="s">
        <v>25</v>
      </c>
      <c r="N224">
        <v>4</v>
      </c>
      <c r="O224">
        <v>-2</v>
      </c>
      <c r="P224">
        <v>0.5</v>
      </c>
      <c r="Q224">
        <v>-1.5</v>
      </c>
      <c r="R224" t="s">
        <v>6419</v>
      </c>
      <c r="S224" t="s">
        <v>25</v>
      </c>
      <c r="T224">
        <v>4</v>
      </c>
      <c r="U224">
        <v>2</v>
      </c>
      <c r="V224">
        <v>0.5</v>
      </c>
      <c r="W224">
        <v>1.5</v>
      </c>
      <c r="X224" t="s">
        <v>6420</v>
      </c>
    </row>
    <row r="225" spans="1:24">
      <c r="A225" t="str">
        <f t="shared" si="9"/>
        <v>5.5-e-C-1-0.5</v>
      </c>
      <c r="B225">
        <f t="shared" si="10"/>
        <v>-1</v>
      </c>
      <c r="C225" t="str">
        <f t="shared" si="11"/>
        <v>e</v>
      </c>
      <c r="D225">
        <v>226</v>
      </c>
      <c r="E225">
        <v>132</v>
      </c>
      <c r="F225">
        <v>5.5</v>
      </c>
      <c r="G225" t="s">
        <v>6421</v>
      </c>
      <c r="H225">
        <v>34792.870499999997</v>
      </c>
      <c r="I225">
        <v>34791.597999999998</v>
      </c>
      <c r="J225">
        <v>1.2725</v>
      </c>
      <c r="K225" s="6">
        <v>7.1999999999999999E-7</v>
      </c>
      <c r="L225" t="s">
        <v>6418</v>
      </c>
      <c r="M225" t="s">
        <v>22</v>
      </c>
      <c r="N225">
        <v>1</v>
      </c>
      <c r="O225">
        <v>0</v>
      </c>
      <c r="P225">
        <v>-0.5</v>
      </c>
      <c r="Q225">
        <v>-0.5</v>
      </c>
      <c r="R225" t="s">
        <v>6419</v>
      </c>
      <c r="S225" t="s">
        <v>22</v>
      </c>
      <c r="T225">
        <v>1</v>
      </c>
      <c r="U225">
        <v>0</v>
      </c>
      <c r="V225">
        <v>0.5</v>
      </c>
      <c r="W225">
        <v>0.5</v>
      </c>
      <c r="X225" t="s">
        <v>6420</v>
      </c>
    </row>
    <row r="226" spans="1:24">
      <c r="A226" t="str">
        <f t="shared" si="9"/>
        <v>5.5-e-C-2-0.5</v>
      </c>
      <c r="B226">
        <f t="shared" si="10"/>
        <v>-1</v>
      </c>
      <c r="C226" t="str">
        <f t="shared" si="11"/>
        <v>e</v>
      </c>
      <c r="D226">
        <v>227</v>
      </c>
      <c r="E226">
        <v>146</v>
      </c>
      <c r="F226">
        <v>5.5</v>
      </c>
      <c r="G226" t="s">
        <v>6421</v>
      </c>
      <c r="H226">
        <v>37135.111599999997</v>
      </c>
      <c r="I226">
        <v>37134.578200000004</v>
      </c>
      <c r="J226">
        <v>0.5333</v>
      </c>
      <c r="K226" s="6">
        <v>6.5000000000000002E-7</v>
      </c>
      <c r="L226" t="s">
        <v>6418</v>
      </c>
      <c r="M226" t="s">
        <v>22</v>
      </c>
      <c r="N226">
        <v>2</v>
      </c>
      <c r="O226">
        <v>0</v>
      </c>
      <c r="P226">
        <v>-0.5</v>
      </c>
      <c r="Q226">
        <v>-0.5</v>
      </c>
      <c r="R226" t="s">
        <v>6419</v>
      </c>
      <c r="S226" t="s">
        <v>22</v>
      </c>
      <c r="T226">
        <v>2</v>
      </c>
      <c r="U226">
        <v>0</v>
      </c>
      <c r="V226">
        <v>0.5</v>
      </c>
      <c r="W226">
        <v>0.5</v>
      </c>
      <c r="X226" t="s">
        <v>6420</v>
      </c>
    </row>
    <row r="227" spans="1:24">
      <c r="A227" t="str">
        <f t="shared" si="9"/>
        <v>5.5-f-X-0-0.5</v>
      </c>
      <c r="B227">
        <f t="shared" si="10"/>
        <v>1</v>
      </c>
      <c r="C227" t="str">
        <f t="shared" si="11"/>
        <v>f</v>
      </c>
      <c r="D227">
        <v>228</v>
      </c>
      <c r="E227">
        <v>1</v>
      </c>
      <c r="F227">
        <v>5.5</v>
      </c>
      <c r="G227" t="s">
        <v>6417</v>
      </c>
      <c r="H227">
        <v>410.786</v>
      </c>
      <c r="I227">
        <v>409.45780000000002</v>
      </c>
      <c r="J227">
        <v>1.3283</v>
      </c>
      <c r="K227" s="6">
        <v>7.2000000000000005E-4</v>
      </c>
      <c r="L227" t="s">
        <v>6418</v>
      </c>
      <c r="M227" t="s">
        <v>20</v>
      </c>
      <c r="N227">
        <v>0</v>
      </c>
      <c r="O227">
        <v>1</v>
      </c>
      <c r="P227">
        <v>-0.5</v>
      </c>
      <c r="Q227">
        <v>0.5</v>
      </c>
      <c r="R227" t="s">
        <v>6419</v>
      </c>
      <c r="S227" t="s">
        <v>20</v>
      </c>
      <c r="T227">
        <v>0</v>
      </c>
      <c r="U227">
        <v>1</v>
      </c>
      <c r="V227">
        <v>0.5</v>
      </c>
      <c r="W227">
        <v>0.5</v>
      </c>
      <c r="X227" t="s">
        <v>6420</v>
      </c>
    </row>
    <row r="228" spans="1:24">
      <c r="A228" t="str">
        <f t="shared" si="9"/>
        <v>5.5-f-X-0-1.5</v>
      </c>
      <c r="B228">
        <f t="shared" si="10"/>
        <v>1</v>
      </c>
      <c r="C228" t="str">
        <f t="shared" si="11"/>
        <v>f</v>
      </c>
      <c r="D228">
        <v>229</v>
      </c>
      <c r="E228">
        <v>2</v>
      </c>
      <c r="F228">
        <v>5.5</v>
      </c>
      <c r="G228" t="s">
        <v>6417</v>
      </c>
      <c r="H228">
        <v>578.98090000000002</v>
      </c>
      <c r="I228">
        <v>577.70079999999996</v>
      </c>
      <c r="J228">
        <v>1.2801</v>
      </c>
      <c r="K228" s="6">
        <v>2.7E-4</v>
      </c>
      <c r="L228" t="s">
        <v>6418</v>
      </c>
      <c r="M228" t="s">
        <v>20</v>
      </c>
      <c r="N228">
        <v>0</v>
      </c>
      <c r="O228">
        <v>1</v>
      </c>
      <c r="P228">
        <v>0.5</v>
      </c>
      <c r="Q228">
        <v>1.5</v>
      </c>
      <c r="R228" t="s">
        <v>6419</v>
      </c>
      <c r="S228" t="s">
        <v>20</v>
      </c>
      <c r="T228">
        <v>0</v>
      </c>
      <c r="U228">
        <v>1</v>
      </c>
      <c r="V228">
        <v>0.5</v>
      </c>
      <c r="W228">
        <v>1.5</v>
      </c>
      <c r="X228" t="s">
        <v>6420</v>
      </c>
    </row>
    <row r="229" spans="1:24">
      <c r="A229" t="str">
        <f t="shared" si="9"/>
        <v>5.5-f-X-1-0.5</v>
      </c>
      <c r="B229">
        <f t="shared" si="10"/>
        <v>1</v>
      </c>
      <c r="C229" t="str">
        <f t="shared" si="11"/>
        <v>f</v>
      </c>
      <c r="D229">
        <v>230</v>
      </c>
      <c r="E229">
        <v>3</v>
      </c>
      <c r="F229">
        <v>5.5</v>
      </c>
      <c r="G229" t="s">
        <v>6417</v>
      </c>
      <c r="H229">
        <v>3127.8453</v>
      </c>
      <c r="I229">
        <v>3127.3263000000002</v>
      </c>
      <c r="J229">
        <v>0.51910000000000001</v>
      </c>
      <c r="K229" s="6">
        <v>6.0000000000000002E-6</v>
      </c>
      <c r="L229" t="s">
        <v>6418</v>
      </c>
      <c r="M229" t="s">
        <v>20</v>
      </c>
      <c r="N229">
        <v>1</v>
      </c>
      <c r="O229">
        <v>1</v>
      </c>
      <c r="P229">
        <v>-0.5</v>
      </c>
      <c r="Q229">
        <v>0.5</v>
      </c>
      <c r="R229" t="s">
        <v>6419</v>
      </c>
      <c r="S229" t="s">
        <v>20</v>
      </c>
      <c r="T229">
        <v>1</v>
      </c>
      <c r="U229">
        <v>1</v>
      </c>
      <c r="V229">
        <v>0.5</v>
      </c>
      <c r="W229">
        <v>0.5</v>
      </c>
      <c r="X229" t="s">
        <v>6420</v>
      </c>
    </row>
    <row r="230" spans="1:24">
      <c r="A230" t="str">
        <f t="shared" si="9"/>
        <v>5.5-f-X-1-1.5</v>
      </c>
      <c r="B230">
        <f t="shared" si="10"/>
        <v>1</v>
      </c>
      <c r="C230" t="str">
        <f t="shared" si="11"/>
        <v>f</v>
      </c>
      <c r="D230">
        <v>231</v>
      </c>
      <c r="E230">
        <v>4</v>
      </c>
      <c r="F230">
        <v>5.5</v>
      </c>
      <c r="G230" t="s">
        <v>6417</v>
      </c>
      <c r="H230">
        <v>3289.7228</v>
      </c>
      <c r="I230">
        <v>3289.6104999999998</v>
      </c>
      <c r="J230">
        <v>0.1123</v>
      </c>
      <c r="K230" s="6">
        <v>1.5999999999999999E-5</v>
      </c>
      <c r="L230" t="s">
        <v>6418</v>
      </c>
      <c r="M230" t="s">
        <v>20</v>
      </c>
      <c r="N230">
        <v>1</v>
      </c>
      <c r="O230">
        <v>1</v>
      </c>
      <c r="P230">
        <v>0.5</v>
      </c>
      <c r="Q230">
        <v>1.5</v>
      </c>
      <c r="R230" t="s">
        <v>6419</v>
      </c>
      <c r="S230" t="s">
        <v>20</v>
      </c>
      <c r="T230">
        <v>1</v>
      </c>
      <c r="U230">
        <v>1</v>
      </c>
      <c r="V230">
        <v>0.5</v>
      </c>
      <c r="W230">
        <v>1.5</v>
      </c>
      <c r="X230" t="s">
        <v>6420</v>
      </c>
    </row>
    <row r="231" spans="1:24">
      <c r="A231" t="str">
        <f t="shared" si="9"/>
        <v>5.5-f-X-2-0.5</v>
      </c>
      <c r="B231">
        <f t="shared" si="10"/>
        <v>1</v>
      </c>
      <c r="C231" t="str">
        <f t="shared" si="11"/>
        <v>f</v>
      </c>
      <c r="D231">
        <v>232</v>
      </c>
      <c r="E231">
        <v>6</v>
      </c>
      <c r="F231">
        <v>5.5</v>
      </c>
      <c r="G231" t="s">
        <v>6417</v>
      </c>
      <c r="H231">
        <v>5718.9852000000001</v>
      </c>
      <c r="I231">
        <v>5718.7867999999999</v>
      </c>
      <c r="J231">
        <v>0.19839999999999999</v>
      </c>
      <c r="K231" s="6">
        <v>3.1999999999999999E-6</v>
      </c>
      <c r="L231" t="s">
        <v>6418</v>
      </c>
      <c r="M231" t="s">
        <v>20</v>
      </c>
      <c r="N231">
        <v>2</v>
      </c>
      <c r="O231">
        <v>1</v>
      </c>
      <c r="P231">
        <v>-0.5</v>
      </c>
      <c r="Q231">
        <v>0.5</v>
      </c>
      <c r="R231" t="s">
        <v>6419</v>
      </c>
      <c r="S231" t="s">
        <v>20</v>
      </c>
      <c r="T231">
        <v>2</v>
      </c>
      <c r="U231">
        <v>1</v>
      </c>
      <c r="V231">
        <v>0.5</v>
      </c>
      <c r="W231">
        <v>0.5</v>
      </c>
      <c r="X231" t="s">
        <v>6420</v>
      </c>
    </row>
    <row r="232" spans="1:24">
      <c r="A232" t="str">
        <f t="shared" si="9"/>
        <v>5.5-f-X-2-1.5</v>
      </c>
      <c r="B232">
        <f t="shared" si="10"/>
        <v>1</v>
      </c>
      <c r="C232" t="str">
        <f t="shared" si="11"/>
        <v>f</v>
      </c>
      <c r="D232">
        <v>233</v>
      </c>
      <c r="E232">
        <v>8</v>
      </c>
      <c r="F232">
        <v>5.5</v>
      </c>
      <c r="G232" t="s">
        <v>6417</v>
      </c>
      <c r="H232">
        <v>5874.6135999999997</v>
      </c>
      <c r="I232">
        <v>5875.3960999999999</v>
      </c>
      <c r="J232">
        <v>-0.78249999999999997</v>
      </c>
      <c r="K232" s="6">
        <v>2.7E-6</v>
      </c>
      <c r="L232" t="s">
        <v>6418</v>
      </c>
      <c r="M232" t="s">
        <v>20</v>
      </c>
      <c r="N232">
        <v>2</v>
      </c>
      <c r="O232">
        <v>1</v>
      </c>
      <c r="P232">
        <v>0.5</v>
      </c>
      <c r="Q232">
        <v>1.5</v>
      </c>
      <c r="R232" t="s">
        <v>6419</v>
      </c>
      <c r="S232" t="s">
        <v>20</v>
      </c>
      <c r="T232">
        <v>2</v>
      </c>
      <c r="U232">
        <v>1</v>
      </c>
      <c r="V232">
        <v>0.5</v>
      </c>
      <c r="W232">
        <v>1.5</v>
      </c>
      <c r="X232" t="s">
        <v>6420</v>
      </c>
    </row>
    <row r="233" spans="1:24">
      <c r="A233" t="str">
        <f t="shared" si="9"/>
        <v>5.5-f-X-3-0.5</v>
      </c>
      <c r="B233">
        <f t="shared" si="10"/>
        <v>1</v>
      </c>
      <c r="C233" t="str">
        <f t="shared" si="11"/>
        <v>f</v>
      </c>
      <c r="D233">
        <v>234</v>
      </c>
      <c r="E233">
        <v>11</v>
      </c>
      <c r="F233">
        <v>5.5</v>
      </c>
      <c r="G233" t="s">
        <v>6417</v>
      </c>
      <c r="H233">
        <v>8185.6125000000002</v>
      </c>
      <c r="I233">
        <v>8187.0168999999996</v>
      </c>
      <c r="J233">
        <v>-1.4044000000000001</v>
      </c>
      <c r="K233" s="6">
        <v>1.5E-6</v>
      </c>
      <c r="L233" t="s">
        <v>6418</v>
      </c>
      <c r="M233" t="s">
        <v>20</v>
      </c>
      <c r="N233">
        <v>3</v>
      </c>
      <c r="O233">
        <v>1</v>
      </c>
      <c r="P233">
        <v>-0.5</v>
      </c>
      <c r="Q233">
        <v>0.5</v>
      </c>
      <c r="R233" t="s">
        <v>6419</v>
      </c>
      <c r="S233" t="s">
        <v>20</v>
      </c>
      <c r="T233">
        <v>3</v>
      </c>
      <c r="U233">
        <v>1</v>
      </c>
      <c r="V233">
        <v>0.5</v>
      </c>
      <c r="W233">
        <v>0.5</v>
      </c>
      <c r="X233" t="s">
        <v>6420</v>
      </c>
    </row>
    <row r="234" spans="1:24">
      <c r="A234" t="str">
        <f t="shared" si="9"/>
        <v>5.5-f-X-3-1.5</v>
      </c>
      <c r="B234">
        <f t="shared" si="10"/>
        <v>1</v>
      </c>
      <c r="C234" t="str">
        <f t="shared" si="11"/>
        <v>f</v>
      </c>
      <c r="D234">
        <v>235</v>
      </c>
      <c r="E234">
        <v>12</v>
      </c>
      <c r="F234">
        <v>5.5</v>
      </c>
      <c r="G234" t="s">
        <v>6417</v>
      </c>
      <c r="H234">
        <v>8335.0442999999996</v>
      </c>
      <c r="I234">
        <v>8337.7394999999997</v>
      </c>
      <c r="J234">
        <v>-2.6951000000000001</v>
      </c>
      <c r="K234" s="6">
        <v>1.1999999999999999E-6</v>
      </c>
      <c r="L234" t="s">
        <v>6418</v>
      </c>
      <c r="M234" t="s">
        <v>20</v>
      </c>
      <c r="N234">
        <v>3</v>
      </c>
      <c r="O234">
        <v>1</v>
      </c>
      <c r="P234">
        <v>0.5</v>
      </c>
      <c r="Q234">
        <v>1.5</v>
      </c>
      <c r="R234" t="s">
        <v>6419</v>
      </c>
      <c r="S234" t="s">
        <v>20</v>
      </c>
      <c r="T234">
        <v>3</v>
      </c>
      <c r="U234">
        <v>1</v>
      </c>
      <c r="V234">
        <v>0.5</v>
      </c>
      <c r="W234">
        <v>1.5</v>
      </c>
      <c r="X234" t="s">
        <v>6420</v>
      </c>
    </row>
    <row r="235" spans="1:24">
      <c r="A235" t="str">
        <f t="shared" si="9"/>
        <v>5.5-f-X-4-0.5</v>
      </c>
      <c r="B235">
        <f t="shared" si="10"/>
        <v>1</v>
      </c>
      <c r="C235" t="str">
        <f t="shared" si="11"/>
        <v>f</v>
      </c>
      <c r="D235">
        <v>236</v>
      </c>
      <c r="E235">
        <v>15</v>
      </c>
      <c r="F235">
        <v>5.5</v>
      </c>
      <c r="G235" t="s">
        <v>6417</v>
      </c>
      <c r="H235">
        <v>10528.761500000001</v>
      </c>
      <c r="I235">
        <v>10530.274600000001</v>
      </c>
      <c r="J235">
        <v>-1.5130999999999999</v>
      </c>
      <c r="K235" s="6">
        <v>6.1999999999999999E-7</v>
      </c>
      <c r="L235" t="s">
        <v>6418</v>
      </c>
      <c r="M235" t="s">
        <v>20</v>
      </c>
      <c r="N235">
        <v>4</v>
      </c>
      <c r="O235">
        <v>1</v>
      </c>
      <c r="P235">
        <v>-0.5</v>
      </c>
      <c r="Q235">
        <v>0.5</v>
      </c>
      <c r="R235" t="s">
        <v>6419</v>
      </c>
      <c r="S235" t="s">
        <v>20</v>
      </c>
      <c r="T235">
        <v>4</v>
      </c>
      <c r="U235">
        <v>1</v>
      </c>
      <c r="V235">
        <v>0.5</v>
      </c>
      <c r="W235">
        <v>0.5</v>
      </c>
      <c r="X235" t="s">
        <v>6420</v>
      </c>
    </row>
    <row r="236" spans="1:24">
      <c r="A236" t="str">
        <f t="shared" si="9"/>
        <v>5.5-f-X-4-1.5</v>
      </c>
      <c r="B236">
        <f t="shared" si="10"/>
        <v>1</v>
      </c>
      <c r="C236" t="str">
        <f t="shared" si="11"/>
        <v>f</v>
      </c>
      <c r="D236">
        <v>237</v>
      </c>
      <c r="E236">
        <v>16</v>
      </c>
      <c r="F236">
        <v>5.5</v>
      </c>
      <c r="G236" t="s">
        <v>6417</v>
      </c>
      <c r="H236">
        <v>10672.0227</v>
      </c>
      <c r="I236">
        <v>10675.077799999999</v>
      </c>
      <c r="J236">
        <v>-3.0550999999999999</v>
      </c>
      <c r="K236" s="6">
        <v>6.1999999999999999E-7</v>
      </c>
      <c r="L236" t="s">
        <v>6418</v>
      </c>
      <c r="M236" t="s">
        <v>20</v>
      </c>
      <c r="N236">
        <v>4</v>
      </c>
      <c r="O236">
        <v>1</v>
      </c>
      <c r="P236">
        <v>0.5</v>
      </c>
      <c r="Q236">
        <v>1.5</v>
      </c>
      <c r="R236" t="s">
        <v>6419</v>
      </c>
      <c r="S236" t="s">
        <v>20</v>
      </c>
      <c r="T236">
        <v>4</v>
      </c>
      <c r="U236">
        <v>1</v>
      </c>
      <c r="V236">
        <v>0.5</v>
      </c>
      <c r="W236">
        <v>1.5</v>
      </c>
      <c r="X236" t="s">
        <v>6420</v>
      </c>
    </row>
    <row r="237" spans="1:24">
      <c r="A237" t="str">
        <f t="shared" si="9"/>
        <v>5.5-f-A-0-2.5</v>
      </c>
      <c r="B237">
        <f t="shared" si="10"/>
        <v>1</v>
      </c>
      <c r="C237" t="str">
        <f t="shared" si="11"/>
        <v>f</v>
      </c>
      <c r="D237">
        <v>238</v>
      </c>
      <c r="E237">
        <v>51</v>
      </c>
      <c r="F237">
        <v>5.5</v>
      </c>
      <c r="G237" t="s">
        <v>6417</v>
      </c>
      <c r="H237">
        <v>23594.878100000002</v>
      </c>
      <c r="I237">
        <v>23594.847000000002</v>
      </c>
      <c r="J237">
        <v>3.1E-2</v>
      </c>
      <c r="K237" s="6">
        <v>8.6000000000000003E-5</v>
      </c>
      <c r="L237" t="s">
        <v>6418</v>
      </c>
      <c r="M237" t="s">
        <v>25</v>
      </c>
      <c r="N237">
        <v>0</v>
      </c>
      <c r="O237">
        <v>2</v>
      </c>
      <c r="P237">
        <v>0.5</v>
      </c>
      <c r="Q237">
        <v>2.5</v>
      </c>
      <c r="R237" t="s">
        <v>6419</v>
      </c>
      <c r="S237" t="s">
        <v>25</v>
      </c>
      <c r="T237">
        <v>0</v>
      </c>
      <c r="U237">
        <v>2</v>
      </c>
      <c r="V237">
        <v>0.5</v>
      </c>
      <c r="W237">
        <v>2.5</v>
      </c>
      <c r="X237" t="s">
        <v>6420</v>
      </c>
    </row>
    <row r="238" spans="1:24">
      <c r="A238" t="str">
        <f t="shared" si="9"/>
        <v>5.5-f-A-0-1.5</v>
      </c>
      <c r="B238">
        <f t="shared" si="10"/>
        <v>1</v>
      </c>
      <c r="C238" t="str">
        <f t="shared" si="11"/>
        <v>f</v>
      </c>
      <c r="D238">
        <v>239</v>
      </c>
      <c r="E238">
        <v>52</v>
      </c>
      <c r="F238">
        <v>5.5</v>
      </c>
      <c r="G238" t="s">
        <v>6417</v>
      </c>
      <c r="H238">
        <v>23768.971799999999</v>
      </c>
      <c r="I238">
        <v>23769.020400000001</v>
      </c>
      <c r="J238">
        <v>-4.8599999999999997E-2</v>
      </c>
      <c r="K238" s="6">
        <v>8.6000000000000003E-5</v>
      </c>
      <c r="L238" t="s">
        <v>6418</v>
      </c>
      <c r="M238" t="s">
        <v>25</v>
      </c>
      <c r="N238">
        <v>0</v>
      </c>
      <c r="O238">
        <v>2</v>
      </c>
      <c r="P238">
        <v>-0.5</v>
      </c>
      <c r="Q238">
        <v>1.5</v>
      </c>
      <c r="R238" t="s">
        <v>6419</v>
      </c>
      <c r="S238" t="s">
        <v>25</v>
      </c>
      <c r="T238">
        <v>0</v>
      </c>
      <c r="U238">
        <v>2</v>
      </c>
      <c r="V238">
        <v>0.5</v>
      </c>
      <c r="W238">
        <v>1.5</v>
      </c>
      <c r="X238" t="s">
        <v>6420</v>
      </c>
    </row>
    <row r="239" spans="1:24">
      <c r="A239" t="str">
        <f t="shared" si="9"/>
        <v>5.5-f-B-0-0.5</v>
      </c>
      <c r="B239">
        <f t="shared" si="10"/>
        <v>1</v>
      </c>
      <c r="C239" t="str">
        <f t="shared" si="11"/>
        <v>f</v>
      </c>
      <c r="D239">
        <v>240</v>
      </c>
      <c r="E239">
        <v>63</v>
      </c>
      <c r="F239">
        <v>5.5</v>
      </c>
      <c r="G239" t="s">
        <v>6417</v>
      </c>
      <c r="H239">
        <v>26075.4473</v>
      </c>
      <c r="I239">
        <v>26075.640299999999</v>
      </c>
      <c r="J239">
        <v>-0.193</v>
      </c>
      <c r="K239" s="6">
        <v>8.6000000000000003E-5</v>
      </c>
      <c r="L239" t="s">
        <v>6418</v>
      </c>
      <c r="M239" t="s">
        <v>21</v>
      </c>
      <c r="N239">
        <v>0</v>
      </c>
      <c r="O239">
        <v>0</v>
      </c>
      <c r="P239">
        <v>0.5</v>
      </c>
      <c r="Q239">
        <v>0.5</v>
      </c>
      <c r="R239" t="s">
        <v>6419</v>
      </c>
      <c r="S239" t="s">
        <v>21</v>
      </c>
      <c r="T239">
        <v>0</v>
      </c>
      <c r="U239">
        <v>0</v>
      </c>
      <c r="V239">
        <v>0.5</v>
      </c>
      <c r="W239">
        <v>0.5</v>
      </c>
      <c r="X239" t="s">
        <v>6420</v>
      </c>
    </row>
    <row r="240" spans="1:24">
      <c r="A240" t="str">
        <f t="shared" si="9"/>
        <v>5.5-f-A-1-2.5</v>
      </c>
      <c r="B240">
        <f t="shared" si="10"/>
        <v>1</v>
      </c>
      <c r="C240" t="str">
        <f t="shared" si="11"/>
        <v>f</v>
      </c>
      <c r="D240">
        <v>241</v>
      </c>
      <c r="E240">
        <v>67</v>
      </c>
      <c r="F240">
        <v>5.5</v>
      </c>
      <c r="G240" t="s">
        <v>6417</v>
      </c>
      <c r="H240">
        <v>26315.063200000001</v>
      </c>
      <c r="I240">
        <v>26314.767899999999</v>
      </c>
      <c r="J240">
        <v>0.29530000000000001</v>
      </c>
      <c r="K240" s="6">
        <v>5.6000000000000004E-7</v>
      </c>
      <c r="L240" t="s">
        <v>6418</v>
      </c>
      <c r="M240" t="s">
        <v>25</v>
      </c>
      <c r="N240">
        <v>1</v>
      </c>
      <c r="O240">
        <v>2</v>
      </c>
      <c r="P240">
        <v>0.5</v>
      </c>
      <c r="Q240">
        <v>2.5</v>
      </c>
      <c r="R240" t="s">
        <v>6419</v>
      </c>
      <c r="S240" t="s">
        <v>25</v>
      </c>
      <c r="T240">
        <v>1</v>
      </c>
      <c r="U240">
        <v>2</v>
      </c>
      <c r="V240">
        <v>0.5</v>
      </c>
      <c r="W240">
        <v>2.5</v>
      </c>
      <c r="X240" t="s">
        <v>6420</v>
      </c>
    </row>
    <row r="241" spans="1:24">
      <c r="A241" t="str">
        <f t="shared" si="9"/>
        <v>5.5-f-A-1-1.5</v>
      </c>
      <c r="B241">
        <f t="shared" si="10"/>
        <v>1</v>
      </c>
      <c r="C241" t="str">
        <f t="shared" si="11"/>
        <v>f</v>
      </c>
      <c r="D241">
        <v>242</v>
      </c>
      <c r="E241">
        <v>68</v>
      </c>
      <c r="F241">
        <v>5.5</v>
      </c>
      <c r="G241" t="s">
        <v>6417</v>
      </c>
      <c r="H241">
        <v>26481.118200000001</v>
      </c>
      <c r="I241">
        <v>26480.105500000001</v>
      </c>
      <c r="J241">
        <v>1.0126999999999999</v>
      </c>
      <c r="K241" s="6">
        <v>7.1999999999999999E-7</v>
      </c>
      <c r="L241" t="s">
        <v>6418</v>
      </c>
      <c r="M241" t="s">
        <v>25</v>
      </c>
      <c r="N241">
        <v>1</v>
      </c>
      <c r="O241">
        <v>2</v>
      </c>
      <c r="P241">
        <v>-0.5</v>
      </c>
      <c r="Q241">
        <v>1.5</v>
      </c>
      <c r="R241" t="s">
        <v>6419</v>
      </c>
      <c r="S241" t="s">
        <v>25</v>
      </c>
      <c r="T241">
        <v>1</v>
      </c>
      <c r="U241">
        <v>2</v>
      </c>
      <c r="V241">
        <v>0.5</v>
      </c>
      <c r="W241">
        <v>1.5</v>
      </c>
      <c r="X241" t="s">
        <v>6420</v>
      </c>
    </row>
    <row r="242" spans="1:24">
      <c r="A242" t="str">
        <f t="shared" si="9"/>
        <v>5.5-f-B-1-0.5</v>
      </c>
      <c r="B242">
        <f t="shared" si="10"/>
        <v>1</v>
      </c>
      <c r="C242" t="str">
        <f t="shared" si="11"/>
        <v>f</v>
      </c>
      <c r="D242">
        <v>243</v>
      </c>
      <c r="E242">
        <v>75</v>
      </c>
      <c r="F242">
        <v>5.5</v>
      </c>
      <c r="G242" t="s">
        <v>6417</v>
      </c>
      <c r="H242">
        <v>27824.992099999999</v>
      </c>
      <c r="I242">
        <v>27825.178500000002</v>
      </c>
      <c r="J242">
        <v>-0.18640000000000001</v>
      </c>
      <c r="K242" s="6">
        <v>4.5999999999999999E-7</v>
      </c>
      <c r="L242" t="s">
        <v>6418</v>
      </c>
      <c r="M242" t="s">
        <v>21</v>
      </c>
      <c r="N242">
        <v>1</v>
      </c>
      <c r="O242">
        <v>0</v>
      </c>
      <c r="P242">
        <v>0.5</v>
      </c>
      <c r="Q242">
        <v>0.5</v>
      </c>
      <c r="R242" t="s">
        <v>6419</v>
      </c>
      <c r="S242" t="s">
        <v>21</v>
      </c>
      <c r="T242">
        <v>1</v>
      </c>
      <c r="U242">
        <v>0</v>
      </c>
      <c r="V242">
        <v>0.5</v>
      </c>
      <c r="W242">
        <v>0.5</v>
      </c>
      <c r="X242" t="s">
        <v>6420</v>
      </c>
    </row>
    <row r="243" spans="1:24">
      <c r="A243" t="str">
        <f t="shared" si="9"/>
        <v>5.5-f-A-2-2.5</v>
      </c>
      <c r="B243">
        <f t="shared" si="10"/>
        <v>1</v>
      </c>
      <c r="C243" t="str">
        <f t="shared" si="11"/>
        <v>f</v>
      </c>
      <c r="D243">
        <v>244</v>
      </c>
      <c r="E243">
        <v>85</v>
      </c>
      <c r="F243">
        <v>5.5</v>
      </c>
      <c r="G243" t="s">
        <v>6417</v>
      </c>
      <c r="H243">
        <v>28840.369200000001</v>
      </c>
      <c r="I243">
        <v>28839.991099999999</v>
      </c>
      <c r="J243">
        <v>0.37809999999999999</v>
      </c>
      <c r="K243" s="6">
        <v>5.2E-7</v>
      </c>
      <c r="L243" t="s">
        <v>6418</v>
      </c>
      <c r="M243" t="s">
        <v>25</v>
      </c>
      <c r="N243">
        <v>2</v>
      </c>
      <c r="O243">
        <v>2</v>
      </c>
      <c r="P243">
        <v>0.5</v>
      </c>
      <c r="Q243">
        <v>2.5</v>
      </c>
      <c r="R243" t="s">
        <v>6419</v>
      </c>
      <c r="S243" t="s">
        <v>25</v>
      </c>
      <c r="T243">
        <v>2</v>
      </c>
      <c r="U243">
        <v>2</v>
      </c>
      <c r="V243">
        <v>0.5</v>
      </c>
      <c r="W243">
        <v>2.5</v>
      </c>
      <c r="X243" t="s">
        <v>6420</v>
      </c>
    </row>
    <row r="244" spans="1:24">
      <c r="A244" t="str">
        <f t="shared" si="9"/>
        <v>5.5-f-A-2-1.5</v>
      </c>
      <c r="B244">
        <f t="shared" si="10"/>
        <v>1</v>
      </c>
      <c r="C244" t="str">
        <f t="shared" si="11"/>
        <v>f</v>
      </c>
      <c r="D244">
        <v>245</v>
      </c>
      <c r="E244">
        <v>87</v>
      </c>
      <c r="F244">
        <v>5.5</v>
      </c>
      <c r="G244" t="s">
        <v>6417</v>
      </c>
      <c r="H244">
        <v>28997.567599999998</v>
      </c>
      <c r="I244">
        <v>28996.930799999998</v>
      </c>
      <c r="J244">
        <v>0.63680000000000003</v>
      </c>
      <c r="K244" s="6">
        <v>9.9999999999999995E-7</v>
      </c>
      <c r="L244" t="s">
        <v>6418</v>
      </c>
      <c r="M244" t="s">
        <v>25</v>
      </c>
      <c r="N244">
        <v>2</v>
      </c>
      <c r="O244">
        <v>2</v>
      </c>
      <c r="P244">
        <v>-0.5</v>
      </c>
      <c r="Q244">
        <v>1.5</v>
      </c>
      <c r="R244" t="s">
        <v>6419</v>
      </c>
      <c r="S244" t="s">
        <v>25</v>
      </c>
      <c r="T244">
        <v>2</v>
      </c>
      <c r="U244">
        <v>2</v>
      </c>
      <c r="V244">
        <v>0.5</v>
      </c>
      <c r="W244">
        <v>1.5</v>
      </c>
      <c r="X244" t="s">
        <v>6420</v>
      </c>
    </row>
    <row r="245" spans="1:24">
      <c r="A245" t="str">
        <f t="shared" si="9"/>
        <v>5.5-f-A-3-2.5</v>
      </c>
      <c r="B245">
        <f t="shared" si="10"/>
        <v>1</v>
      </c>
      <c r="C245" t="str">
        <f t="shared" si="11"/>
        <v>f</v>
      </c>
      <c r="D245">
        <v>246</v>
      </c>
      <c r="E245">
        <v>109</v>
      </c>
      <c r="F245">
        <v>5.5</v>
      </c>
      <c r="G245" t="s">
        <v>6417</v>
      </c>
      <c r="H245">
        <v>31149.425899999998</v>
      </c>
      <c r="I245">
        <v>31149.726600000002</v>
      </c>
      <c r="J245">
        <v>-0.30070000000000002</v>
      </c>
      <c r="K245" s="6">
        <v>7.6000000000000003E-7</v>
      </c>
      <c r="L245" t="s">
        <v>6418</v>
      </c>
      <c r="M245" t="s">
        <v>25</v>
      </c>
      <c r="N245">
        <v>3</v>
      </c>
      <c r="O245">
        <v>2</v>
      </c>
      <c r="P245">
        <v>0.5</v>
      </c>
      <c r="Q245">
        <v>2.5</v>
      </c>
      <c r="R245" t="s">
        <v>6419</v>
      </c>
      <c r="S245" t="s">
        <v>25</v>
      </c>
      <c r="T245">
        <v>3</v>
      </c>
      <c r="U245">
        <v>2</v>
      </c>
      <c r="V245">
        <v>0.5</v>
      </c>
      <c r="W245">
        <v>2.5</v>
      </c>
      <c r="X245" t="s">
        <v>6420</v>
      </c>
    </row>
    <row r="246" spans="1:24">
      <c r="A246" t="str">
        <f t="shared" si="9"/>
        <v>5.5-f-A-3-1.5</v>
      </c>
      <c r="B246">
        <f t="shared" si="10"/>
        <v>1</v>
      </c>
      <c r="C246" t="str">
        <f t="shared" si="11"/>
        <v>f</v>
      </c>
      <c r="D246">
        <v>247</v>
      </c>
      <c r="E246">
        <v>110</v>
      </c>
      <c r="F246">
        <v>5.5</v>
      </c>
      <c r="G246" t="s">
        <v>6417</v>
      </c>
      <c r="H246">
        <v>31296.894499999999</v>
      </c>
      <c r="I246">
        <v>31297.3505</v>
      </c>
      <c r="J246">
        <v>-0.45600000000000002</v>
      </c>
      <c r="K246" s="6">
        <v>9.5999999999999991E-7</v>
      </c>
      <c r="L246" t="s">
        <v>6418</v>
      </c>
      <c r="M246" t="s">
        <v>25</v>
      </c>
      <c r="N246">
        <v>3</v>
      </c>
      <c r="O246">
        <v>2</v>
      </c>
      <c r="P246">
        <v>-0.5</v>
      </c>
      <c r="Q246">
        <v>1.5</v>
      </c>
      <c r="R246" t="s">
        <v>6419</v>
      </c>
      <c r="S246" t="s">
        <v>25</v>
      </c>
      <c r="T246">
        <v>3</v>
      </c>
      <c r="U246">
        <v>2</v>
      </c>
      <c r="V246">
        <v>0.5</v>
      </c>
      <c r="W246">
        <v>1.5</v>
      </c>
      <c r="X246" t="s">
        <v>6420</v>
      </c>
    </row>
    <row r="247" spans="1:24">
      <c r="A247" t="str">
        <f t="shared" si="9"/>
        <v>5.5-f-C-0-0.5</v>
      </c>
      <c r="B247">
        <f t="shared" si="10"/>
        <v>1</v>
      </c>
      <c r="C247" t="str">
        <f t="shared" si="11"/>
        <v>f</v>
      </c>
      <c r="D247">
        <v>248</v>
      </c>
      <c r="E247">
        <v>118</v>
      </c>
      <c r="F247">
        <v>5.5</v>
      </c>
      <c r="G247" t="s">
        <v>6417</v>
      </c>
      <c r="H247">
        <v>32373.148000000001</v>
      </c>
      <c r="I247">
        <v>32373.237400000002</v>
      </c>
      <c r="J247">
        <v>-8.9399999999999993E-2</v>
      </c>
      <c r="K247" s="6">
        <v>6.4999999999999994E-5</v>
      </c>
      <c r="L247" t="s">
        <v>6418</v>
      </c>
      <c r="M247" t="s">
        <v>22</v>
      </c>
      <c r="N247">
        <v>0</v>
      </c>
      <c r="O247">
        <v>0</v>
      </c>
      <c r="P247">
        <v>0.5</v>
      </c>
      <c r="Q247">
        <v>0.5</v>
      </c>
      <c r="R247" t="s">
        <v>6419</v>
      </c>
      <c r="S247" t="s">
        <v>22</v>
      </c>
      <c r="T247">
        <v>0</v>
      </c>
      <c r="U247">
        <v>0</v>
      </c>
      <c r="V247">
        <v>0.5</v>
      </c>
      <c r="W247">
        <v>0.5</v>
      </c>
      <c r="X247" t="s">
        <v>6420</v>
      </c>
    </row>
    <row r="248" spans="1:24">
      <c r="A248" t="str">
        <f t="shared" si="9"/>
        <v>5.5-f-A-4-1.5</v>
      </c>
      <c r="B248">
        <f t="shared" si="10"/>
        <v>1</v>
      </c>
      <c r="C248" t="str">
        <f t="shared" si="11"/>
        <v>f</v>
      </c>
      <c r="D248">
        <v>249</v>
      </c>
      <c r="E248">
        <v>124</v>
      </c>
      <c r="F248">
        <v>5.5</v>
      </c>
      <c r="G248" t="s">
        <v>6417</v>
      </c>
      <c r="H248">
        <v>33348.953999999998</v>
      </c>
      <c r="I248">
        <v>33348.670299999998</v>
      </c>
      <c r="J248">
        <v>0.28370000000000001</v>
      </c>
      <c r="K248" s="6">
        <v>3.5999999999999999E-7</v>
      </c>
      <c r="L248" t="s">
        <v>6418</v>
      </c>
      <c r="M248" t="s">
        <v>25</v>
      </c>
      <c r="N248">
        <v>4</v>
      </c>
      <c r="O248">
        <v>2</v>
      </c>
      <c r="P248">
        <v>-0.5</v>
      </c>
      <c r="Q248">
        <v>1.5</v>
      </c>
      <c r="R248" t="s">
        <v>6419</v>
      </c>
      <c r="S248" t="s">
        <v>25</v>
      </c>
      <c r="T248">
        <v>4</v>
      </c>
      <c r="U248">
        <v>2</v>
      </c>
      <c r="V248">
        <v>0.5</v>
      </c>
      <c r="W248">
        <v>1.5</v>
      </c>
      <c r="X248" t="s">
        <v>6420</v>
      </c>
    </row>
    <row r="249" spans="1:24">
      <c r="A249" t="str">
        <f t="shared" si="9"/>
        <v>5.5-f-C-1-0.5</v>
      </c>
      <c r="B249">
        <f t="shared" si="10"/>
        <v>1</v>
      </c>
      <c r="C249" t="str">
        <f t="shared" si="11"/>
        <v>f</v>
      </c>
      <c r="D249">
        <v>250</v>
      </c>
      <c r="E249">
        <v>133</v>
      </c>
      <c r="F249">
        <v>5.5</v>
      </c>
      <c r="G249" t="s">
        <v>6417</v>
      </c>
      <c r="H249">
        <v>34953.356599999999</v>
      </c>
      <c r="I249">
        <v>34951.0933</v>
      </c>
      <c r="J249">
        <v>2.2633999999999999</v>
      </c>
      <c r="K249" s="6">
        <v>7.1999999999999999E-7</v>
      </c>
      <c r="L249" t="s">
        <v>6418</v>
      </c>
      <c r="M249" t="s">
        <v>22</v>
      </c>
      <c r="N249">
        <v>1</v>
      </c>
      <c r="O249">
        <v>0</v>
      </c>
      <c r="P249">
        <v>0.5</v>
      </c>
      <c r="Q249">
        <v>0.5</v>
      </c>
      <c r="R249" t="s">
        <v>6419</v>
      </c>
      <c r="S249" t="s">
        <v>22</v>
      </c>
      <c r="T249">
        <v>1</v>
      </c>
      <c r="U249">
        <v>0</v>
      </c>
      <c r="V249">
        <v>0.5</v>
      </c>
      <c r="W249">
        <v>0.5</v>
      </c>
      <c r="X249" t="s">
        <v>6420</v>
      </c>
    </row>
    <row r="250" spans="1:24">
      <c r="A250" t="str">
        <f t="shared" si="9"/>
        <v>5.5-f-C-2-0.5</v>
      </c>
      <c r="B250">
        <f t="shared" si="10"/>
        <v>1</v>
      </c>
      <c r="C250" t="str">
        <f t="shared" si="11"/>
        <v>f</v>
      </c>
      <c r="D250">
        <v>251</v>
      </c>
      <c r="E250">
        <v>147</v>
      </c>
      <c r="F250">
        <v>5.5</v>
      </c>
      <c r="G250" t="s">
        <v>6417</v>
      </c>
      <c r="H250">
        <v>37284.431900000003</v>
      </c>
      <c r="I250">
        <v>37283.618799999997</v>
      </c>
      <c r="J250">
        <v>0.81310000000000004</v>
      </c>
      <c r="K250" s="6">
        <v>5.7000000000000005E-7</v>
      </c>
      <c r="L250" t="s">
        <v>6418</v>
      </c>
      <c r="M250" t="s">
        <v>22</v>
      </c>
      <c r="N250">
        <v>2</v>
      </c>
      <c r="O250">
        <v>0</v>
      </c>
      <c r="P250">
        <v>0.5</v>
      </c>
      <c r="Q250">
        <v>0.5</v>
      </c>
      <c r="R250" t="s">
        <v>6419</v>
      </c>
      <c r="S250" t="s">
        <v>22</v>
      </c>
      <c r="T250">
        <v>2</v>
      </c>
      <c r="U250">
        <v>0</v>
      </c>
      <c r="V250">
        <v>0.5</v>
      </c>
      <c r="W250">
        <v>0.5</v>
      </c>
      <c r="X250" t="s">
        <v>6420</v>
      </c>
    </row>
    <row r="251" spans="1:24">
      <c r="A251" t="str">
        <f t="shared" si="9"/>
        <v>6.5-e-X-0-0.5</v>
      </c>
      <c r="B251">
        <f t="shared" si="10"/>
        <v>1</v>
      </c>
      <c r="C251" t="str">
        <f t="shared" si="11"/>
        <v>e</v>
      </c>
      <c r="D251">
        <v>252</v>
      </c>
      <c r="E251">
        <v>1</v>
      </c>
      <c r="F251">
        <v>6.5</v>
      </c>
      <c r="G251" t="s">
        <v>6417</v>
      </c>
      <c r="H251">
        <v>580.89700000000005</v>
      </c>
      <c r="I251">
        <v>579.92100000000005</v>
      </c>
      <c r="J251">
        <v>0.97599999999999998</v>
      </c>
      <c r="K251" s="6">
        <v>2.5999999999999998E-4</v>
      </c>
      <c r="L251" t="s">
        <v>6418</v>
      </c>
      <c r="M251" t="s">
        <v>20</v>
      </c>
      <c r="N251">
        <v>0</v>
      </c>
      <c r="O251">
        <v>1</v>
      </c>
      <c r="P251">
        <v>-0.5</v>
      </c>
      <c r="Q251">
        <v>0.5</v>
      </c>
      <c r="R251" t="s">
        <v>6419</v>
      </c>
      <c r="S251" t="s">
        <v>20</v>
      </c>
      <c r="T251">
        <v>0</v>
      </c>
      <c r="U251">
        <v>1</v>
      </c>
      <c r="V251">
        <v>0.5</v>
      </c>
      <c r="W251">
        <v>0.5</v>
      </c>
      <c r="X251" t="s">
        <v>6420</v>
      </c>
    </row>
    <row r="252" spans="1:24">
      <c r="A252" t="str">
        <f t="shared" si="9"/>
        <v>6.5-e-X-0-1.5</v>
      </c>
      <c r="B252">
        <f t="shared" si="10"/>
        <v>1</v>
      </c>
      <c r="C252" t="str">
        <f t="shared" si="11"/>
        <v>e</v>
      </c>
      <c r="D252">
        <v>253</v>
      </c>
      <c r="E252">
        <v>2</v>
      </c>
      <c r="F252">
        <v>6.5</v>
      </c>
      <c r="G252" t="s">
        <v>6417</v>
      </c>
      <c r="H252">
        <v>773.91970000000003</v>
      </c>
      <c r="I252">
        <v>771.07640000000004</v>
      </c>
      <c r="J252">
        <v>2.8431999999999999</v>
      </c>
      <c r="K252" s="6">
        <v>2.5999999999999998E-4</v>
      </c>
      <c r="L252" t="s">
        <v>6418</v>
      </c>
      <c r="M252" t="s">
        <v>20</v>
      </c>
      <c r="N252">
        <v>0</v>
      </c>
      <c r="O252">
        <v>1</v>
      </c>
      <c r="P252">
        <v>0.5</v>
      </c>
      <c r="Q252">
        <v>1.5</v>
      </c>
      <c r="R252" t="s">
        <v>6419</v>
      </c>
      <c r="S252" t="s">
        <v>20</v>
      </c>
      <c r="T252">
        <v>0</v>
      </c>
      <c r="U252">
        <v>1</v>
      </c>
      <c r="V252">
        <v>0.5</v>
      </c>
      <c r="W252">
        <v>1.5</v>
      </c>
      <c r="X252" t="s">
        <v>6420</v>
      </c>
    </row>
    <row r="253" spans="1:24">
      <c r="A253" t="str">
        <f t="shared" si="9"/>
        <v>6.5-e-X-1-0.5</v>
      </c>
      <c r="B253">
        <f t="shared" si="10"/>
        <v>1</v>
      </c>
      <c r="C253" t="str">
        <f t="shared" si="11"/>
        <v>e</v>
      </c>
      <c r="D253">
        <v>254</v>
      </c>
      <c r="E253">
        <v>3</v>
      </c>
      <c r="F253">
        <v>6.5</v>
      </c>
      <c r="G253" t="s">
        <v>6417</v>
      </c>
      <c r="H253">
        <v>3291.5713999999998</v>
      </c>
      <c r="I253">
        <v>3291.7433999999998</v>
      </c>
      <c r="J253">
        <v>-0.1721</v>
      </c>
      <c r="K253" s="6">
        <v>6.0000000000000002E-6</v>
      </c>
      <c r="L253" t="s">
        <v>6418</v>
      </c>
      <c r="M253" t="s">
        <v>20</v>
      </c>
      <c r="N253">
        <v>1</v>
      </c>
      <c r="O253">
        <v>1</v>
      </c>
      <c r="P253">
        <v>-0.5</v>
      </c>
      <c r="Q253">
        <v>0.5</v>
      </c>
      <c r="R253" t="s">
        <v>6419</v>
      </c>
      <c r="S253" t="s">
        <v>20</v>
      </c>
      <c r="T253">
        <v>1</v>
      </c>
      <c r="U253">
        <v>1</v>
      </c>
      <c r="V253">
        <v>0.5</v>
      </c>
      <c r="W253">
        <v>0.5</v>
      </c>
      <c r="X253" t="s">
        <v>6420</v>
      </c>
    </row>
    <row r="254" spans="1:24">
      <c r="A254" t="str">
        <f t="shared" si="9"/>
        <v>6.5-e-X-1-1.5</v>
      </c>
      <c r="B254">
        <f t="shared" si="10"/>
        <v>1</v>
      </c>
      <c r="C254" t="str">
        <f t="shared" si="11"/>
        <v>e</v>
      </c>
      <c r="D254">
        <v>255</v>
      </c>
      <c r="E254">
        <v>4</v>
      </c>
      <c r="F254">
        <v>6.5</v>
      </c>
      <c r="G254" t="s">
        <v>6417</v>
      </c>
      <c r="H254">
        <v>3477.3344999999999</v>
      </c>
      <c r="I254">
        <v>3476.0322999999999</v>
      </c>
      <c r="J254">
        <v>1.3022</v>
      </c>
      <c r="K254" s="6">
        <v>2.7E-6</v>
      </c>
      <c r="L254" t="s">
        <v>6418</v>
      </c>
      <c r="M254" t="s">
        <v>20</v>
      </c>
      <c r="N254">
        <v>1</v>
      </c>
      <c r="O254">
        <v>1</v>
      </c>
      <c r="P254">
        <v>0.5</v>
      </c>
      <c r="Q254">
        <v>1.5</v>
      </c>
      <c r="R254" t="s">
        <v>6419</v>
      </c>
      <c r="S254" t="s">
        <v>20</v>
      </c>
      <c r="T254">
        <v>1</v>
      </c>
      <c r="U254">
        <v>1</v>
      </c>
      <c r="V254">
        <v>0.5</v>
      </c>
      <c r="W254">
        <v>1.5</v>
      </c>
      <c r="X254" t="s">
        <v>6420</v>
      </c>
    </row>
    <row r="255" spans="1:24">
      <c r="A255" t="str">
        <f t="shared" si="9"/>
        <v>6.5-e-X-2-0.5</v>
      </c>
      <c r="B255">
        <f t="shared" si="10"/>
        <v>1</v>
      </c>
      <c r="C255" t="str">
        <f t="shared" si="11"/>
        <v>e</v>
      </c>
      <c r="D255">
        <v>256</v>
      </c>
      <c r="E255">
        <v>7</v>
      </c>
      <c r="F255">
        <v>6.5</v>
      </c>
      <c r="G255" t="s">
        <v>6417</v>
      </c>
      <c r="H255">
        <v>5876.3788000000004</v>
      </c>
      <c r="I255">
        <v>5877.3562000000002</v>
      </c>
      <c r="J255">
        <v>-0.97740000000000005</v>
      </c>
      <c r="K255" s="6">
        <v>2.6000000000000001E-6</v>
      </c>
      <c r="L255" t="s">
        <v>6418</v>
      </c>
      <c r="M255" t="s">
        <v>20</v>
      </c>
      <c r="N255">
        <v>2</v>
      </c>
      <c r="O255">
        <v>1</v>
      </c>
      <c r="P255">
        <v>-0.5</v>
      </c>
      <c r="Q255">
        <v>0.5</v>
      </c>
      <c r="R255" t="s">
        <v>6419</v>
      </c>
      <c r="S255" t="s">
        <v>20</v>
      </c>
      <c r="T255">
        <v>2</v>
      </c>
      <c r="U255">
        <v>1</v>
      </c>
      <c r="V255">
        <v>0.5</v>
      </c>
      <c r="W255">
        <v>0.5</v>
      </c>
      <c r="X255" t="s">
        <v>6420</v>
      </c>
    </row>
    <row r="256" spans="1:24">
      <c r="A256" t="str">
        <f t="shared" si="9"/>
        <v>6.5-e-X-2-1.5</v>
      </c>
      <c r="B256">
        <f t="shared" si="10"/>
        <v>1</v>
      </c>
      <c r="C256" t="str">
        <f t="shared" si="11"/>
        <v>e</v>
      </c>
      <c r="D256">
        <v>257</v>
      </c>
      <c r="E256">
        <v>8</v>
      </c>
      <c r="F256">
        <v>6.5</v>
      </c>
      <c r="G256" t="s">
        <v>6417</v>
      </c>
      <c r="H256">
        <v>6054.9489999999996</v>
      </c>
      <c r="I256">
        <v>6054.9663</v>
      </c>
      <c r="J256">
        <v>-1.7299999999999999E-2</v>
      </c>
      <c r="K256" s="6">
        <v>1.9999999999999999E-6</v>
      </c>
      <c r="L256" t="s">
        <v>6418</v>
      </c>
      <c r="M256" t="s">
        <v>20</v>
      </c>
      <c r="N256">
        <v>2</v>
      </c>
      <c r="O256">
        <v>1</v>
      </c>
      <c r="P256">
        <v>0.5</v>
      </c>
      <c r="Q256">
        <v>1.5</v>
      </c>
      <c r="R256" t="s">
        <v>6419</v>
      </c>
      <c r="S256" t="s">
        <v>20</v>
      </c>
      <c r="T256">
        <v>2</v>
      </c>
      <c r="U256">
        <v>1</v>
      </c>
      <c r="V256">
        <v>0.5</v>
      </c>
      <c r="W256">
        <v>1.5</v>
      </c>
      <c r="X256" t="s">
        <v>6420</v>
      </c>
    </row>
    <row r="257" spans="1:24">
      <c r="A257" t="str">
        <f t="shared" si="9"/>
        <v>6.5-e-X-3-0.5</v>
      </c>
      <c r="B257">
        <f t="shared" si="10"/>
        <v>1</v>
      </c>
      <c r="C257" t="str">
        <f t="shared" si="11"/>
        <v>e</v>
      </c>
      <c r="D257">
        <v>258</v>
      </c>
      <c r="E257">
        <v>11</v>
      </c>
      <c r="F257">
        <v>6.5</v>
      </c>
      <c r="G257" t="s">
        <v>6417</v>
      </c>
      <c r="H257">
        <v>8336.7139000000006</v>
      </c>
      <c r="I257">
        <v>8339.6769999999997</v>
      </c>
      <c r="J257">
        <v>-2.9630999999999998</v>
      </c>
      <c r="K257" s="6">
        <v>1.7E-6</v>
      </c>
      <c r="L257" t="s">
        <v>6418</v>
      </c>
      <c r="M257" t="s">
        <v>20</v>
      </c>
      <c r="N257">
        <v>3</v>
      </c>
      <c r="O257">
        <v>1</v>
      </c>
      <c r="P257">
        <v>-0.5</v>
      </c>
      <c r="Q257">
        <v>0.5</v>
      </c>
      <c r="R257" t="s">
        <v>6419</v>
      </c>
      <c r="S257" t="s">
        <v>20</v>
      </c>
      <c r="T257">
        <v>3</v>
      </c>
      <c r="U257">
        <v>1</v>
      </c>
      <c r="V257">
        <v>0.5</v>
      </c>
      <c r="W257">
        <v>0.5</v>
      </c>
      <c r="X257" t="s">
        <v>6420</v>
      </c>
    </row>
    <row r="258" spans="1:24">
      <c r="A258" t="str">
        <f t="shared" si="9"/>
        <v>6.5-e-X-3-1.5</v>
      </c>
      <c r="B258">
        <f t="shared" si="10"/>
        <v>1</v>
      </c>
      <c r="C258" t="str">
        <f t="shared" si="11"/>
        <v>e</v>
      </c>
      <c r="D258">
        <v>259</v>
      </c>
      <c r="E258">
        <v>12</v>
      </c>
      <c r="F258">
        <v>6.5</v>
      </c>
      <c r="G258" t="s">
        <v>6417</v>
      </c>
      <c r="H258">
        <v>8508.1532999999999</v>
      </c>
      <c r="I258">
        <v>8510.6434000000008</v>
      </c>
      <c r="J258">
        <v>-2.4901</v>
      </c>
      <c r="K258" s="6">
        <v>1.3999999999999999E-6</v>
      </c>
      <c r="L258" t="s">
        <v>6418</v>
      </c>
      <c r="M258" t="s">
        <v>20</v>
      </c>
      <c r="N258">
        <v>3</v>
      </c>
      <c r="O258">
        <v>1</v>
      </c>
      <c r="P258">
        <v>0.5</v>
      </c>
      <c r="Q258">
        <v>1.5</v>
      </c>
      <c r="R258" t="s">
        <v>6419</v>
      </c>
      <c r="S258" t="s">
        <v>20</v>
      </c>
      <c r="T258">
        <v>3</v>
      </c>
      <c r="U258">
        <v>1</v>
      </c>
      <c r="V258">
        <v>0.5</v>
      </c>
      <c r="W258">
        <v>1.5</v>
      </c>
      <c r="X258" t="s">
        <v>6420</v>
      </c>
    </row>
    <row r="259" spans="1:24">
      <c r="A259" t="str">
        <f t="shared" ref="A259:A306" si="12">F259&amp;"-"&amp;C259&amp;"-"&amp;M259&amp;"-"&amp;N259&amp;"-"&amp;ABS(Q259)</f>
        <v>6.5-e-X-4-0.5</v>
      </c>
      <c r="B259">
        <f t="shared" ref="B259:B306" si="13">IF(G259="+",1,-1)</f>
        <v>1</v>
      </c>
      <c r="C259" t="str">
        <f t="shared" ref="C259:C306" si="14">IF((-1)^(F259-0.5)=B259,"e","f")</f>
        <v>e</v>
      </c>
      <c r="D259">
        <v>260</v>
      </c>
      <c r="E259">
        <v>15</v>
      </c>
      <c r="F259">
        <v>6.5</v>
      </c>
      <c r="G259" t="s">
        <v>6417</v>
      </c>
      <c r="H259">
        <v>10673.595499999999</v>
      </c>
      <c r="I259">
        <v>10676.9015</v>
      </c>
      <c r="J259">
        <v>-3.306</v>
      </c>
      <c r="K259" s="6">
        <v>5.9999999999999997E-7</v>
      </c>
      <c r="L259" t="s">
        <v>6418</v>
      </c>
      <c r="M259" t="s">
        <v>20</v>
      </c>
      <c r="N259">
        <v>4</v>
      </c>
      <c r="O259">
        <v>1</v>
      </c>
      <c r="P259">
        <v>-0.5</v>
      </c>
      <c r="Q259">
        <v>0.5</v>
      </c>
      <c r="R259" t="s">
        <v>6419</v>
      </c>
      <c r="S259" t="s">
        <v>20</v>
      </c>
      <c r="T259">
        <v>4</v>
      </c>
      <c r="U259">
        <v>1</v>
      </c>
      <c r="V259">
        <v>0.5</v>
      </c>
      <c r="W259">
        <v>0.5</v>
      </c>
      <c r="X259" t="s">
        <v>6420</v>
      </c>
    </row>
    <row r="260" spans="1:24">
      <c r="A260" t="str">
        <f t="shared" si="12"/>
        <v>6.5-e-X-4-1.5</v>
      </c>
      <c r="B260">
        <f t="shared" si="13"/>
        <v>1</v>
      </c>
      <c r="C260" t="str">
        <f t="shared" si="14"/>
        <v>e</v>
      </c>
      <c r="D260">
        <v>261</v>
      </c>
      <c r="E260">
        <v>16</v>
      </c>
      <c r="F260">
        <v>6.5</v>
      </c>
      <c r="G260" t="s">
        <v>6417</v>
      </c>
      <c r="H260">
        <v>10837.9406</v>
      </c>
      <c r="I260">
        <v>10841.07</v>
      </c>
      <c r="J260">
        <v>-3.1294</v>
      </c>
      <c r="K260" s="6">
        <v>5.9999999999999997E-7</v>
      </c>
      <c r="L260" t="s">
        <v>6418</v>
      </c>
      <c r="M260" t="s">
        <v>20</v>
      </c>
      <c r="N260">
        <v>4</v>
      </c>
      <c r="O260">
        <v>1</v>
      </c>
      <c r="P260">
        <v>0.5</v>
      </c>
      <c r="Q260">
        <v>1.5</v>
      </c>
      <c r="R260" t="s">
        <v>6419</v>
      </c>
      <c r="S260" t="s">
        <v>20</v>
      </c>
      <c r="T260">
        <v>4</v>
      </c>
      <c r="U260">
        <v>1</v>
      </c>
      <c r="V260">
        <v>0.5</v>
      </c>
      <c r="W260">
        <v>1.5</v>
      </c>
      <c r="X260" t="s">
        <v>6420</v>
      </c>
    </row>
    <row r="261" spans="1:24">
      <c r="A261" t="str">
        <f t="shared" si="12"/>
        <v>6.5-e-X-5-0.5</v>
      </c>
      <c r="B261">
        <f t="shared" si="13"/>
        <v>1</v>
      </c>
      <c r="C261" t="str">
        <f t="shared" si="14"/>
        <v>e</v>
      </c>
      <c r="D261">
        <v>262</v>
      </c>
      <c r="E261">
        <v>20</v>
      </c>
      <c r="F261">
        <v>6.5</v>
      </c>
      <c r="G261" t="s">
        <v>6417</v>
      </c>
      <c r="H261">
        <v>12887.481100000001</v>
      </c>
      <c r="I261">
        <v>12885.1185</v>
      </c>
      <c r="J261">
        <v>2.3626</v>
      </c>
      <c r="K261" s="6">
        <v>8.9999999999999999E-8</v>
      </c>
      <c r="L261" t="s">
        <v>6418</v>
      </c>
      <c r="M261" t="s">
        <v>20</v>
      </c>
      <c r="N261">
        <v>5</v>
      </c>
      <c r="O261">
        <v>1</v>
      </c>
      <c r="P261">
        <v>-0.5</v>
      </c>
      <c r="Q261">
        <v>0.5</v>
      </c>
      <c r="R261" t="s">
        <v>6419</v>
      </c>
      <c r="S261" t="s">
        <v>20</v>
      </c>
      <c r="T261">
        <v>5</v>
      </c>
      <c r="U261">
        <v>1</v>
      </c>
      <c r="V261">
        <v>0.5</v>
      </c>
      <c r="W261">
        <v>0.5</v>
      </c>
      <c r="X261" t="s">
        <v>6420</v>
      </c>
    </row>
    <row r="262" spans="1:24">
      <c r="A262" t="str">
        <f t="shared" si="12"/>
        <v>6.5-e-X-5-1.5</v>
      </c>
      <c r="B262">
        <f t="shared" si="13"/>
        <v>1</v>
      </c>
      <c r="C262" t="str">
        <f t="shared" si="14"/>
        <v>e</v>
      </c>
      <c r="D262">
        <v>263</v>
      </c>
      <c r="E262">
        <v>22</v>
      </c>
      <c r="F262">
        <v>6.5</v>
      </c>
      <c r="G262" t="s">
        <v>6417</v>
      </c>
      <c r="H262">
        <v>13044.716899999999</v>
      </c>
      <c r="I262">
        <v>13042.4301</v>
      </c>
      <c r="J262">
        <v>2.2867999999999999</v>
      </c>
      <c r="K262" s="6">
        <v>6.2999999999999995E-8</v>
      </c>
      <c r="L262" t="s">
        <v>6418</v>
      </c>
      <c r="M262" t="s">
        <v>20</v>
      </c>
      <c r="N262">
        <v>5</v>
      </c>
      <c r="O262">
        <v>1</v>
      </c>
      <c r="P262">
        <v>0.5</v>
      </c>
      <c r="Q262">
        <v>1.5</v>
      </c>
      <c r="R262" t="s">
        <v>6419</v>
      </c>
      <c r="S262" t="s">
        <v>20</v>
      </c>
      <c r="T262">
        <v>5</v>
      </c>
      <c r="U262">
        <v>1</v>
      </c>
      <c r="V262">
        <v>0.5</v>
      </c>
      <c r="W262">
        <v>1.5</v>
      </c>
      <c r="X262" t="s">
        <v>6420</v>
      </c>
    </row>
    <row r="263" spans="1:24">
      <c r="A263" t="str">
        <f t="shared" si="12"/>
        <v>6.5-e-A-0-2.5</v>
      </c>
      <c r="B263">
        <f t="shared" si="13"/>
        <v>1</v>
      </c>
      <c r="C263" t="str">
        <f t="shared" si="14"/>
        <v>e</v>
      </c>
      <c r="D263">
        <v>264</v>
      </c>
      <c r="E263">
        <v>51</v>
      </c>
      <c r="F263">
        <v>6.5</v>
      </c>
      <c r="G263" t="s">
        <v>6417</v>
      </c>
      <c r="H263">
        <v>23768.5592</v>
      </c>
      <c r="I263">
        <v>23768.440900000001</v>
      </c>
      <c r="J263">
        <v>0.1183</v>
      </c>
      <c r="K263" s="6">
        <v>8.6000000000000003E-5</v>
      </c>
      <c r="L263" t="s">
        <v>6418</v>
      </c>
      <c r="M263" t="s">
        <v>25</v>
      </c>
      <c r="N263">
        <v>0</v>
      </c>
      <c r="O263">
        <v>2</v>
      </c>
      <c r="P263">
        <v>0.5</v>
      </c>
      <c r="Q263">
        <v>2.5</v>
      </c>
      <c r="R263" t="s">
        <v>6419</v>
      </c>
      <c r="S263" t="s">
        <v>25</v>
      </c>
      <c r="T263">
        <v>0</v>
      </c>
      <c r="U263">
        <v>2</v>
      </c>
      <c r="V263">
        <v>0.5</v>
      </c>
      <c r="W263">
        <v>2.5</v>
      </c>
      <c r="X263" t="s">
        <v>6420</v>
      </c>
    </row>
    <row r="264" spans="1:24">
      <c r="A264" t="str">
        <f t="shared" si="12"/>
        <v>6.5-e-A-0-1.5</v>
      </c>
      <c r="B264">
        <f t="shared" si="13"/>
        <v>1</v>
      </c>
      <c r="C264" t="str">
        <f t="shared" si="14"/>
        <v>e</v>
      </c>
      <c r="D264">
        <v>265</v>
      </c>
      <c r="E264">
        <v>53</v>
      </c>
      <c r="F264">
        <v>6.5</v>
      </c>
      <c r="G264" t="s">
        <v>6417</v>
      </c>
      <c r="H264">
        <v>23970.861499999999</v>
      </c>
      <c r="I264">
        <v>23970.9401</v>
      </c>
      <c r="J264">
        <v>-7.8600000000000003E-2</v>
      </c>
      <c r="K264" s="6">
        <v>8.6000000000000003E-5</v>
      </c>
      <c r="L264" t="s">
        <v>6418</v>
      </c>
      <c r="M264" t="s">
        <v>25</v>
      </c>
      <c r="N264">
        <v>0</v>
      </c>
      <c r="O264">
        <v>2</v>
      </c>
      <c r="P264">
        <v>-0.5</v>
      </c>
      <c r="Q264">
        <v>1.5</v>
      </c>
      <c r="R264" t="s">
        <v>6419</v>
      </c>
      <c r="S264" t="s">
        <v>25</v>
      </c>
      <c r="T264">
        <v>0</v>
      </c>
      <c r="U264">
        <v>2</v>
      </c>
      <c r="V264">
        <v>0.5</v>
      </c>
      <c r="W264">
        <v>1.5</v>
      </c>
      <c r="X264" t="s">
        <v>6420</v>
      </c>
    </row>
    <row r="265" spans="1:24">
      <c r="A265" t="str">
        <f t="shared" si="12"/>
        <v>6.5-e-B-0-0.5</v>
      </c>
      <c r="B265">
        <f t="shared" si="13"/>
        <v>1</v>
      </c>
      <c r="C265" t="str">
        <f t="shared" si="14"/>
        <v>e</v>
      </c>
      <c r="D265">
        <v>266</v>
      </c>
      <c r="E265">
        <v>66</v>
      </c>
      <c r="F265">
        <v>6.5</v>
      </c>
      <c r="G265" t="s">
        <v>6417</v>
      </c>
      <c r="H265">
        <v>26399.4503</v>
      </c>
      <c r="I265">
        <v>26399.323799999998</v>
      </c>
      <c r="J265">
        <v>0.1265</v>
      </c>
      <c r="K265" s="6">
        <v>6.7000000000000002E-5</v>
      </c>
      <c r="L265" t="s">
        <v>6418</v>
      </c>
      <c r="M265" t="s">
        <v>21</v>
      </c>
      <c r="N265">
        <v>0</v>
      </c>
      <c r="O265">
        <v>0</v>
      </c>
      <c r="P265">
        <v>0.5</v>
      </c>
      <c r="Q265">
        <v>0.5</v>
      </c>
      <c r="R265" t="s">
        <v>6419</v>
      </c>
      <c r="S265" t="s">
        <v>21</v>
      </c>
      <c r="T265">
        <v>0</v>
      </c>
      <c r="U265">
        <v>0</v>
      </c>
      <c r="V265">
        <v>0.5</v>
      </c>
      <c r="W265">
        <v>0.5</v>
      </c>
      <c r="X265" t="s">
        <v>6420</v>
      </c>
    </row>
    <row r="266" spans="1:24">
      <c r="A266" t="str">
        <f t="shared" si="12"/>
        <v>6.5-e-A-1-2.5</v>
      </c>
      <c r="B266">
        <f t="shared" si="13"/>
        <v>1</v>
      </c>
      <c r="C266" t="str">
        <f t="shared" si="14"/>
        <v>e</v>
      </c>
      <c r="D266">
        <v>267</v>
      </c>
      <c r="E266">
        <v>67</v>
      </c>
      <c r="F266">
        <v>6.5</v>
      </c>
      <c r="G266" t="s">
        <v>6417</v>
      </c>
      <c r="H266">
        <v>26480.703399999999</v>
      </c>
      <c r="I266">
        <v>26479.559099999999</v>
      </c>
      <c r="J266">
        <v>1.1443000000000001</v>
      </c>
      <c r="K266" s="6">
        <v>7.1999999999999999E-7</v>
      </c>
      <c r="L266" t="s">
        <v>6418</v>
      </c>
      <c r="M266" t="s">
        <v>25</v>
      </c>
      <c r="N266">
        <v>1</v>
      </c>
      <c r="O266">
        <v>2</v>
      </c>
      <c r="P266">
        <v>0.5</v>
      </c>
      <c r="Q266">
        <v>2.5</v>
      </c>
      <c r="R266" t="s">
        <v>6419</v>
      </c>
      <c r="S266" t="s">
        <v>25</v>
      </c>
      <c r="T266">
        <v>1</v>
      </c>
      <c r="U266">
        <v>2</v>
      </c>
      <c r="V266">
        <v>0.5</v>
      </c>
      <c r="W266">
        <v>2.5</v>
      </c>
      <c r="X266" t="s">
        <v>6420</v>
      </c>
    </row>
    <row r="267" spans="1:24">
      <c r="A267" t="str">
        <f t="shared" si="12"/>
        <v>6.5-e-A-1-1.5</v>
      </c>
      <c r="B267">
        <f t="shared" si="13"/>
        <v>1</v>
      </c>
      <c r="C267" t="str">
        <f t="shared" si="14"/>
        <v>e</v>
      </c>
      <c r="D267">
        <v>268</v>
      </c>
      <c r="E267">
        <v>69</v>
      </c>
      <c r="F267">
        <v>6.5</v>
      </c>
      <c r="G267" t="s">
        <v>6417</v>
      </c>
      <c r="H267">
        <v>26673.6083</v>
      </c>
      <c r="I267">
        <v>26671.7477</v>
      </c>
      <c r="J267">
        <v>1.8606</v>
      </c>
      <c r="K267" s="6">
        <v>7.1999999999999999E-7</v>
      </c>
      <c r="L267" t="s">
        <v>6418</v>
      </c>
      <c r="M267" t="s">
        <v>25</v>
      </c>
      <c r="N267">
        <v>1</v>
      </c>
      <c r="O267">
        <v>2</v>
      </c>
      <c r="P267">
        <v>-0.5</v>
      </c>
      <c r="Q267">
        <v>1.5</v>
      </c>
      <c r="R267" t="s">
        <v>6419</v>
      </c>
      <c r="S267" t="s">
        <v>25</v>
      </c>
      <c r="T267">
        <v>1</v>
      </c>
      <c r="U267">
        <v>2</v>
      </c>
      <c r="V267">
        <v>0.5</v>
      </c>
      <c r="W267">
        <v>1.5</v>
      </c>
      <c r="X267" t="s">
        <v>6420</v>
      </c>
    </row>
    <row r="268" spans="1:24">
      <c r="A268" t="str">
        <f t="shared" si="12"/>
        <v>6.5-e-B-1-0.5</v>
      </c>
      <c r="B268">
        <f t="shared" si="13"/>
        <v>1</v>
      </c>
      <c r="C268" t="str">
        <f t="shared" si="14"/>
        <v>e</v>
      </c>
      <c r="D268">
        <v>269</v>
      </c>
      <c r="E268">
        <v>76</v>
      </c>
      <c r="F268">
        <v>6.5</v>
      </c>
      <c r="G268" t="s">
        <v>6417</v>
      </c>
      <c r="H268">
        <v>28107.877</v>
      </c>
      <c r="I268">
        <v>28107.825700000001</v>
      </c>
      <c r="J268">
        <v>5.1200000000000002E-2</v>
      </c>
      <c r="K268" s="6">
        <v>4.5999999999999999E-7</v>
      </c>
      <c r="L268" t="s">
        <v>6418</v>
      </c>
      <c r="M268" t="s">
        <v>21</v>
      </c>
      <c r="N268">
        <v>1</v>
      </c>
      <c r="O268">
        <v>0</v>
      </c>
      <c r="P268">
        <v>0.5</v>
      </c>
      <c r="Q268">
        <v>0.5</v>
      </c>
      <c r="R268" t="s">
        <v>6419</v>
      </c>
      <c r="S268" t="s">
        <v>21</v>
      </c>
      <c r="T268">
        <v>1</v>
      </c>
      <c r="U268">
        <v>0</v>
      </c>
      <c r="V268">
        <v>0.5</v>
      </c>
      <c r="W268">
        <v>0.5</v>
      </c>
      <c r="X268" t="s">
        <v>6420</v>
      </c>
    </row>
    <row r="269" spans="1:24">
      <c r="A269" t="str">
        <f t="shared" si="12"/>
        <v>6.5-e-A-2-2.5</v>
      </c>
      <c r="B269">
        <f t="shared" si="13"/>
        <v>1</v>
      </c>
      <c r="C269" t="str">
        <f t="shared" si="14"/>
        <v>e</v>
      </c>
      <c r="D269">
        <v>270</v>
      </c>
      <c r="E269">
        <v>85</v>
      </c>
      <c r="F269">
        <v>6.5</v>
      </c>
      <c r="G269" t="s">
        <v>6417</v>
      </c>
      <c r="H269">
        <v>28997.179</v>
      </c>
      <c r="I269">
        <v>28996.420999999998</v>
      </c>
      <c r="J269">
        <v>0.75800000000000001</v>
      </c>
      <c r="K269" s="6">
        <v>6.5000000000000002E-7</v>
      </c>
      <c r="L269" t="s">
        <v>6418</v>
      </c>
      <c r="M269" t="s">
        <v>25</v>
      </c>
      <c r="N269">
        <v>2</v>
      </c>
      <c r="O269">
        <v>2</v>
      </c>
      <c r="P269">
        <v>0.5</v>
      </c>
      <c r="Q269">
        <v>2.5</v>
      </c>
      <c r="R269" t="s">
        <v>6419</v>
      </c>
      <c r="S269" t="s">
        <v>25</v>
      </c>
      <c r="T269">
        <v>2</v>
      </c>
      <c r="U269">
        <v>2</v>
      </c>
      <c r="V269">
        <v>0.5</v>
      </c>
      <c r="W269">
        <v>2.5</v>
      </c>
      <c r="X269" t="s">
        <v>6420</v>
      </c>
    </row>
    <row r="270" spans="1:24">
      <c r="A270" t="str">
        <f t="shared" si="12"/>
        <v>6.5-e-A-2-1.5</v>
      </c>
      <c r="B270">
        <f t="shared" si="13"/>
        <v>1</v>
      </c>
      <c r="C270" t="str">
        <f t="shared" si="14"/>
        <v>e</v>
      </c>
      <c r="D270">
        <v>271</v>
      </c>
      <c r="E270">
        <v>86</v>
      </c>
      <c r="F270">
        <v>6.5</v>
      </c>
      <c r="G270" t="s">
        <v>6417</v>
      </c>
      <c r="H270">
        <v>29179.8567</v>
      </c>
      <c r="I270">
        <v>29178.774600000001</v>
      </c>
      <c r="J270">
        <v>1.0821000000000001</v>
      </c>
      <c r="K270" s="6">
        <v>6.5000000000000002E-7</v>
      </c>
      <c r="L270" t="s">
        <v>6418</v>
      </c>
      <c r="M270" t="s">
        <v>25</v>
      </c>
      <c r="N270">
        <v>2</v>
      </c>
      <c r="O270">
        <v>2</v>
      </c>
      <c r="P270">
        <v>-0.5</v>
      </c>
      <c r="Q270">
        <v>1.5</v>
      </c>
      <c r="R270" t="s">
        <v>6419</v>
      </c>
      <c r="S270" t="s">
        <v>25</v>
      </c>
      <c r="T270">
        <v>2</v>
      </c>
      <c r="U270">
        <v>2</v>
      </c>
      <c r="V270">
        <v>0.5</v>
      </c>
      <c r="W270">
        <v>1.5</v>
      </c>
      <c r="X270" t="s">
        <v>6420</v>
      </c>
    </row>
    <row r="271" spans="1:24">
      <c r="A271" t="str">
        <f t="shared" si="12"/>
        <v>6.5-e-A-3-2.5</v>
      </c>
      <c r="B271">
        <f t="shared" si="13"/>
        <v>1</v>
      </c>
      <c r="C271" t="str">
        <f t="shared" si="14"/>
        <v>e</v>
      </c>
      <c r="D271">
        <v>272</v>
      </c>
      <c r="E271">
        <v>109</v>
      </c>
      <c r="F271">
        <v>6.5</v>
      </c>
      <c r="G271" t="s">
        <v>6417</v>
      </c>
      <c r="H271">
        <v>31296.493600000002</v>
      </c>
      <c r="I271">
        <v>31296.882600000001</v>
      </c>
      <c r="J271">
        <v>-0.38900000000000001</v>
      </c>
      <c r="K271" s="6">
        <v>9.5999999999999991E-7</v>
      </c>
      <c r="L271" t="s">
        <v>6418</v>
      </c>
      <c r="M271" t="s">
        <v>25</v>
      </c>
      <c r="N271">
        <v>3</v>
      </c>
      <c r="O271">
        <v>2</v>
      </c>
      <c r="P271">
        <v>0.5</v>
      </c>
      <c r="Q271">
        <v>2.5</v>
      </c>
      <c r="R271" t="s">
        <v>6419</v>
      </c>
      <c r="S271" t="s">
        <v>25</v>
      </c>
      <c r="T271">
        <v>3</v>
      </c>
      <c r="U271">
        <v>2</v>
      </c>
      <c r="V271">
        <v>0.5</v>
      </c>
      <c r="W271">
        <v>2.5</v>
      </c>
      <c r="X271" t="s">
        <v>6420</v>
      </c>
    </row>
    <row r="272" spans="1:24">
      <c r="A272" t="str">
        <f t="shared" si="12"/>
        <v>6.5-e-A-3-1.5</v>
      </c>
      <c r="B272">
        <f t="shared" si="13"/>
        <v>1</v>
      </c>
      <c r="C272" t="str">
        <f t="shared" si="14"/>
        <v>e</v>
      </c>
      <c r="D272">
        <v>273</v>
      </c>
      <c r="E272">
        <v>111</v>
      </c>
      <c r="F272">
        <v>6.5</v>
      </c>
      <c r="G272" t="s">
        <v>6417</v>
      </c>
      <c r="H272">
        <v>31467.6859</v>
      </c>
      <c r="I272">
        <v>31468.3102</v>
      </c>
      <c r="J272">
        <v>-0.62419999999999998</v>
      </c>
      <c r="K272" s="6">
        <v>8.9999999999999996E-7</v>
      </c>
      <c r="L272" t="s">
        <v>6418</v>
      </c>
      <c r="M272" t="s">
        <v>25</v>
      </c>
      <c r="N272">
        <v>3</v>
      </c>
      <c r="O272">
        <v>2</v>
      </c>
      <c r="P272">
        <v>-0.5</v>
      </c>
      <c r="Q272">
        <v>1.5</v>
      </c>
      <c r="R272" t="s">
        <v>6419</v>
      </c>
      <c r="S272" t="s">
        <v>25</v>
      </c>
      <c r="T272">
        <v>3</v>
      </c>
      <c r="U272">
        <v>2</v>
      </c>
      <c r="V272">
        <v>0.5</v>
      </c>
      <c r="W272">
        <v>1.5</v>
      </c>
      <c r="X272" t="s">
        <v>6420</v>
      </c>
    </row>
    <row r="273" spans="1:24">
      <c r="A273" t="str">
        <f t="shared" si="12"/>
        <v>6.5-e-C-0-0.5</v>
      </c>
      <c r="B273">
        <f t="shared" si="13"/>
        <v>1</v>
      </c>
      <c r="C273" t="str">
        <f t="shared" si="14"/>
        <v>e</v>
      </c>
      <c r="D273">
        <v>274</v>
      </c>
      <c r="E273">
        <v>117</v>
      </c>
      <c r="F273">
        <v>6.5</v>
      </c>
      <c r="G273" t="s">
        <v>6417</v>
      </c>
      <c r="H273">
        <v>32373.425299999999</v>
      </c>
      <c r="I273">
        <v>32373.354299999999</v>
      </c>
      <c r="J273">
        <v>7.0999999999999994E-2</v>
      </c>
      <c r="K273" s="6">
        <v>6.4999999999999994E-5</v>
      </c>
      <c r="L273" t="s">
        <v>6418</v>
      </c>
      <c r="M273" t="s">
        <v>22</v>
      </c>
      <c r="N273">
        <v>0</v>
      </c>
      <c r="O273">
        <v>0</v>
      </c>
      <c r="P273">
        <v>0.5</v>
      </c>
      <c r="Q273">
        <v>0.5</v>
      </c>
      <c r="R273" t="s">
        <v>6419</v>
      </c>
      <c r="S273" t="s">
        <v>22</v>
      </c>
      <c r="T273">
        <v>0</v>
      </c>
      <c r="U273">
        <v>0</v>
      </c>
      <c r="V273">
        <v>0.5</v>
      </c>
      <c r="W273">
        <v>0.5</v>
      </c>
      <c r="X273" t="s">
        <v>6420</v>
      </c>
    </row>
    <row r="274" spans="1:24">
      <c r="A274" t="str">
        <f t="shared" si="12"/>
        <v>6.5-e-A-4-1.5</v>
      </c>
      <c r="B274">
        <f t="shared" si="13"/>
        <v>1</v>
      </c>
      <c r="C274" t="str">
        <f t="shared" si="14"/>
        <v>e</v>
      </c>
      <c r="D274">
        <v>275</v>
      </c>
      <c r="E274">
        <v>126</v>
      </c>
      <c r="F274">
        <v>6.5</v>
      </c>
      <c r="G274" t="s">
        <v>6417</v>
      </c>
      <c r="H274">
        <v>33506.567300000002</v>
      </c>
      <c r="I274">
        <v>33506.8629</v>
      </c>
      <c r="J274">
        <v>-0.29559999999999997</v>
      </c>
      <c r="K274" s="6">
        <v>3.5999999999999999E-7</v>
      </c>
      <c r="L274" t="s">
        <v>6418</v>
      </c>
      <c r="M274" t="s">
        <v>25</v>
      </c>
      <c r="N274">
        <v>4</v>
      </c>
      <c r="O274">
        <v>2</v>
      </c>
      <c r="P274">
        <v>-0.5</v>
      </c>
      <c r="Q274">
        <v>1.5</v>
      </c>
      <c r="R274" t="s">
        <v>6419</v>
      </c>
      <c r="S274" t="s">
        <v>25</v>
      </c>
      <c r="T274">
        <v>4</v>
      </c>
      <c r="U274">
        <v>2</v>
      </c>
      <c r="V274">
        <v>0.5</v>
      </c>
      <c r="W274">
        <v>1.5</v>
      </c>
      <c r="X274" t="s">
        <v>6420</v>
      </c>
    </row>
    <row r="275" spans="1:24">
      <c r="A275" t="str">
        <f t="shared" si="12"/>
        <v>6.5-e-C-1-0.5</v>
      </c>
      <c r="B275">
        <f t="shared" si="13"/>
        <v>1</v>
      </c>
      <c r="C275" t="str">
        <f t="shared" si="14"/>
        <v>e</v>
      </c>
      <c r="D275">
        <v>276</v>
      </c>
      <c r="E275">
        <v>133</v>
      </c>
      <c r="F275">
        <v>6.5</v>
      </c>
      <c r="G275" t="s">
        <v>6417</v>
      </c>
      <c r="H275">
        <v>34953.582300000002</v>
      </c>
      <c r="I275">
        <v>34951.208899999998</v>
      </c>
      <c r="J275">
        <v>2.3734000000000002</v>
      </c>
      <c r="K275" s="6">
        <v>7.1999999999999999E-7</v>
      </c>
      <c r="L275" t="s">
        <v>6418</v>
      </c>
      <c r="M275" t="s">
        <v>22</v>
      </c>
      <c r="N275">
        <v>1</v>
      </c>
      <c r="O275">
        <v>0</v>
      </c>
      <c r="P275">
        <v>0.5</v>
      </c>
      <c r="Q275">
        <v>0.5</v>
      </c>
      <c r="R275" t="s">
        <v>6419</v>
      </c>
      <c r="S275" t="s">
        <v>22</v>
      </c>
      <c r="T275">
        <v>1</v>
      </c>
      <c r="U275">
        <v>0</v>
      </c>
      <c r="V275">
        <v>0.5</v>
      </c>
      <c r="W275">
        <v>0.5</v>
      </c>
      <c r="X275" t="s">
        <v>6420</v>
      </c>
    </row>
    <row r="276" spans="1:24">
      <c r="A276" t="str">
        <f t="shared" si="12"/>
        <v>6.5-e-A-5-2.5</v>
      </c>
      <c r="B276">
        <f t="shared" si="13"/>
        <v>1</v>
      </c>
      <c r="C276" t="str">
        <f t="shared" si="14"/>
        <v>e</v>
      </c>
      <c r="D276">
        <v>277</v>
      </c>
      <c r="E276">
        <v>134</v>
      </c>
      <c r="F276">
        <v>6.5</v>
      </c>
      <c r="G276" t="s">
        <v>6417</v>
      </c>
      <c r="H276">
        <v>35111.709499999997</v>
      </c>
      <c r="I276">
        <v>35111.434399999998</v>
      </c>
      <c r="J276">
        <v>0.2752</v>
      </c>
      <c r="K276" s="6">
        <v>3.4999999999999998E-7</v>
      </c>
      <c r="L276" t="s">
        <v>6418</v>
      </c>
      <c r="M276" t="s">
        <v>25</v>
      </c>
      <c r="N276">
        <v>5</v>
      </c>
      <c r="O276">
        <v>2</v>
      </c>
      <c r="P276">
        <v>0.5</v>
      </c>
      <c r="Q276">
        <v>2.5</v>
      </c>
      <c r="R276" t="s">
        <v>6419</v>
      </c>
      <c r="S276" t="s">
        <v>25</v>
      </c>
      <c r="T276">
        <v>5</v>
      </c>
      <c r="U276">
        <v>2</v>
      </c>
      <c r="V276">
        <v>0.5</v>
      </c>
      <c r="W276">
        <v>2.5</v>
      </c>
      <c r="X276" t="s">
        <v>6420</v>
      </c>
    </row>
    <row r="277" spans="1:24">
      <c r="A277" t="str">
        <f t="shared" si="12"/>
        <v>6.5-e-A-5-1.5</v>
      </c>
      <c r="B277">
        <f t="shared" si="13"/>
        <v>1</v>
      </c>
      <c r="C277" t="str">
        <f t="shared" si="14"/>
        <v>e</v>
      </c>
      <c r="D277">
        <v>278</v>
      </c>
      <c r="E277">
        <v>136</v>
      </c>
      <c r="F277">
        <v>6.5</v>
      </c>
      <c r="G277" t="s">
        <v>6417</v>
      </c>
      <c r="H277">
        <v>35252.6967</v>
      </c>
      <c r="I277">
        <v>35254.403100000003</v>
      </c>
      <c r="J277">
        <v>-1.7063999999999999</v>
      </c>
      <c r="K277" s="6">
        <v>3.4999999999999998E-7</v>
      </c>
      <c r="L277" t="s">
        <v>6418</v>
      </c>
      <c r="M277" t="s">
        <v>25</v>
      </c>
      <c r="N277">
        <v>5</v>
      </c>
      <c r="O277">
        <v>2</v>
      </c>
      <c r="P277">
        <v>-0.5</v>
      </c>
      <c r="Q277">
        <v>1.5</v>
      </c>
      <c r="R277" t="s">
        <v>6419</v>
      </c>
      <c r="S277" t="s">
        <v>25</v>
      </c>
      <c r="T277">
        <v>5</v>
      </c>
      <c r="U277">
        <v>2</v>
      </c>
      <c r="V277">
        <v>0.5</v>
      </c>
      <c r="W277">
        <v>1.5</v>
      </c>
      <c r="X277" t="s">
        <v>6420</v>
      </c>
    </row>
    <row r="278" spans="1:24">
      <c r="A278" t="str">
        <f t="shared" si="12"/>
        <v>6.5-e-C-2-0.5</v>
      </c>
      <c r="B278">
        <f t="shared" si="13"/>
        <v>1</v>
      </c>
      <c r="C278" t="str">
        <f t="shared" si="14"/>
        <v>e</v>
      </c>
      <c r="D278">
        <v>279</v>
      </c>
      <c r="E278">
        <v>146</v>
      </c>
      <c r="F278">
        <v>6.5</v>
      </c>
      <c r="G278" t="s">
        <v>6417</v>
      </c>
      <c r="H278">
        <v>37284.675999999999</v>
      </c>
      <c r="I278">
        <v>37283.716399999998</v>
      </c>
      <c r="J278">
        <v>0.95960000000000001</v>
      </c>
      <c r="K278" s="6">
        <v>6.0999999999999998E-7</v>
      </c>
      <c r="L278" t="s">
        <v>6418</v>
      </c>
      <c r="M278" t="s">
        <v>22</v>
      </c>
      <c r="N278">
        <v>2</v>
      </c>
      <c r="O278">
        <v>0</v>
      </c>
      <c r="P278">
        <v>0.5</v>
      </c>
      <c r="Q278">
        <v>0.5</v>
      </c>
      <c r="R278" t="s">
        <v>6419</v>
      </c>
      <c r="S278" t="s">
        <v>22</v>
      </c>
      <c r="T278">
        <v>2</v>
      </c>
      <c r="U278">
        <v>0</v>
      </c>
      <c r="V278">
        <v>0.5</v>
      </c>
      <c r="W278">
        <v>0.5</v>
      </c>
      <c r="X278" t="s">
        <v>6420</v>
      </c>
    </row>
    <row r="279" spans="1:24">
      <c r="A279" t="str">
        <f t="shared" si="12"/>
        <v>6.5-f-X-0-0.5</v>
      </c>
      <c r="B279">
        <f t="shared" si="13"/>
        <v>-1</v>
      </c>
      <c r="C279" t="str">
        <f t="shared" si="14"/>
        <v>f</v>
      </c>
      <c r="D279">
        <v>280</v>
      </c>
      <c r="E279">
        <v>1</v>
      </c>
      <c r="F279">
        <v>6.5</v>
      </c>
      <c r="G279" t="s">
        <v>6421</v>
      </c>
      <c r="H279">
        <v>579.43399999999997</v>
      </c>
      <c r="I279">
        <v>577.41139999999996</v>
      </c>
      <c r="J279">
        <v>2.0225</v>
      </c>
      <c r="K279" s="6">
        <v>2.5999999999999998E-4</v>
      </c>
      <c r="L279" t="s">
        <v>6418</v>
      </c>
      <c r="M279" t="s">
        <v>20</v>
      </c>
      <c r="N279">
        <v>0</v>
      </c>
      <c r="O279">
        <v>-1</v>
      </c>
      <c r="P279">
        <v>0.5</v>
      </c>
      <c r="Q279">
        <v>-0.5</v>
      </c>
      <c r="R279" t="s">
        <v>6419</v>
      </c>
      <c r="S279" t="s">
        <v>20</v>
      </c>
      <c r="T279">
        <v>0</v>
      </c>
      <c r="U279">
        <v>1</v>
      </c>
      <c r="V279">
        <v>0.5</v>
      </c>
      <c r="W279">
        <v>0.5</v>
      </c>
      <c r="X279" t="s">
        <v>6420</v>
      </c>
    </row>
    <row r="280" spans="1:24">
      <c r="A280" t="str">
        <f t="shared" si="12"/>
        <v>6.5-f-X-0-1.5</v>
      </c>
      <c r="B280">
        <f t="shared" si="13"/>
        <v>-1</v>
      </c>
      <c r="C280" t="str">
        <f t="shared" si="14"/>
        <v>f</v>
      </c>
      <c r="D280">
        <v>281</v>
      </c>
      <c r="E280">
        <v>2</v>
      </c>
      <c r="F280">
        <v>6.5</v>
      </c>
      <c r="G280" t="s">
        <v>6421</v>
      </c>
      <c r="H280">
        <v>776.13490000000002</v>
      </c>
      <c r="I280">
        <v>774.31679999999994</v>
      </c>
      <c r="J280">
        <v>1.8181</v>
      </c>
      <c r="K280" s="6">
        <v>2.5999999999999998E-4</v>
      </c>
      <c r="L280" t="s">
        <v>6418</v>
      </c>
      <c r="M280" t="s">
        <v>20</v>
      </c>
      <c r="N280">
        <v>0</v>
      </c>
      <c r="O280">
        <v>-1</v>
      </c>
      <c r="P280">
        <v>-0.5</v>
      </c>
      <c r="Q280">
        <v>-1.5</v>
      </c>
      <c r="R280" t="s">
        <v>6419</v>
      </c>
      <c r="S280" t="s">
        <v>20</v>
      </c>
      <c r="T280">
        <v>0</v>
      </c>
      <c r="U280">
        <v>1</v>
      </c>
      <c r="V280">
        <v>0.5</v>
      </c>
      <c r="W280">
        <v>1.5</v>
      </c>
      <c r="X280" t="s">
        <v>6420</v>
      </c>
    </row>
    <row r="281" spans="1:24">
      <c r="A281" t="str">
        <f t="shared" si="12"/>
        <v>6.5-f-X-1-0.5</v>
      </c>
      <c r="B281">
        <f t="shared" si="13"/>
        <v>-1</v>
      </c>
      <c r="C281" t="str">
        <f t="shared" si="14"/>
        <v>f</v>
      </c>
      <c r="D281">
        <v>282</v>
      </c>
      <c r="E281">
        <v>3</v>
      </c>
      <c r="F281">
        <v>6.5</v>
      </c>
      <c r="G281" t="s">
        <v>6421</v>
      </c>
      <c r="H281">
        <v>3290.1603</v>
      </c>
      <c r="I281">
        <v>3289.2860999999998</v>
      </c>
      <c r="J281">
        <v>0.87419999999999998</v>
      </c>
      <c r="K281" s="6">
        <v>5.9000000000000003E-6</v>
      </c>
      <c r="L281" t="s">
        <v>6418</v>
      </c>
      <c r="M281" t="s">
        <v>20</v>
      </c>
      <c r="N281">
        <v>1</v>
      </c>
      <c r="O281">
        <v>-1</v>
      </c>
      <c r="P281">
        <v>0.5</v>
      </c>
      <c r="Q281">
        <v>-0.5</v>
      </c>
      <c r="R281" t="s">
        <v>6419</v>
      </c>
      <c r="S281" t="s">
        <v>20</v>
      </c>
      <c r="T281">
        <v>1</v>
      </c>
      <c r="U281">
        <v>1</v>
      </c>
      <c r="V281">
        <v>0.5</v>
      </c>
      <c r="W281">
        <v>0.5</v>
      </c>
      <c r="X281" t="s">
        <v>6420</v>
      </c>
    </row>
    <row r="282" spans="1:24">
      <c r="A282" t="str">
        <f t="shared" si="12"/>
        <v>6.5-f-X-1-1.5</v>
      </c>
      <c r="B282">
        <f t="shared" si="13"/>
        <v>-1</v>
      </c>
      <c r="C282" t="str">
        <f t="shared" si="14"/>
        <v>f</v>
      </c>
      <c r="D282">
        <v>283</v>
      </c>
      <c r="E282">
        <v>4</v>
      </c>
      <c r="F282">
        <v>6.5</v>
      </c>
      <c r="G282" t="s">
        <v>6421</v>
      </c>
      <c r="H282">
        <v>3479.4661000000001</v>
      </c>
      <c r="I282">
        <v>3479.2035999999998</v>
      </c>
      <c r="J282">
        <v>0.2626</v>
      </c>
      <c r="K282" s="6">
        <v>2.7E-6</v>
      </c>
      <c r="L282" t="s">
        <v>6418</v>
      </c>
      <c r="M282" t="s">
        <v>20</v>
      </c>
      <c r="N282">
        <v>1</v>
      </c>
      <c r="O282">
        <v>-1</v>
      </c>
      <c r="P282">
        <v>-0.5</v>
      </c>
      <c r="Q282">
        <v>-1.5</v>
      </c>
      <c r="R282" t="s">
        <v>6419</v>
      </c>
      <c r="S282" t="s">
        <v>20</v>
      </c>
      <c r="T282">
        <v>1</v>
      </c>
      <c r="U282">
        <v>1</v>
      </c>
      <c r="V282">
        <v>0.5</v>
      </c>
      <c r="W282">
        <v>1.5</v>
      </c>
      <c r="X282" t="s">
        <v>6420</v>
      </c>
    </row>
    <row r="283" spans="1:24">
      <c r="A283" t="str">
        <f t="shared" si="12"/>
        <v>6.5-f-X-2-0.5</v>
      </c>
      <c r="B283">
        <f t="shared" si="13"/>
        <v>-1</v>
      </c>
      <c r="C283" t="str">
        <f t="shared" si="14"/>
        <v>f</v>
      </c>
      <c r="D283">
        <v>284</v>
      </c>
      <c r="E283">
        <v>6</v>
      </c>
      <c r="F283">
        <v>6.5</v>
      </c>
      <c r="G283" t="s">
        <v>6421</v>
      </c>
      <c r="H283">
        <v>5875.0252</v>
      </c>
      <c r="I283">
        <v>5874.9285</v>
      </c>
      <c r="J283">
        <v>9.6799999999999997E-2</v>
      </c>
      <c r="K283" s="6">
        <v>1.9E-6</v>
      </c>
      <c r="L283" t="s">
        <v>6418</v>
      </c>
      <c r="M283" t="s">
        <v>20</v>
      </c>
      <c r="N283">
        <v>2</v>
      </c>
      <c r="O283">
        <v>-1</v>
      </c>
      <c r="P283">
        <v>0.5</v>
      </c>
      <c r="Q283">
        <v>-0.5</v>
      </c>
      <c r="R283" t="s">
        <v>6419</v>
      </c>
      <c r="S283" t="s">
        <v>20</v>
      </c>
      <c r="T283">
        <v>2</v>
      </c>
      <c r="U283">
        <v>1</v>
      </c>
      <c r="V283">
        <v>0.5</v>
      </c>
      <c r="W283">
        <v>0.5</v>
      </c>
      <c r="X283" t="s">
        <v>6420</v>
      </c>
    </row>
    <row r="284" spans="1:24">
      <c r="A284" t="str">
        <f t="shared" si="12"/>
        <v>6.5-f-X-2-1.5</v>
      </c>
      <c r="B284">
        <f t="shared" si="13"/>
        <v>-1</v>
      </c>
      <c r="C284" t="str">
        <f t="shared" si="14"/>
        <v>f</v>
      </c>
      <c r="D284">
        <v>285</v>
      </c>
      <c r="E284">
        <v>7</v>
      </c>
      <c r="F284">
        <v>6.5</v>
      </c>
      <c r="G284" t="s">
        <v>6421</v>
      </c>
      <c r="H284">
        <v>6056.9987000000001</v>
      </c>
      <c r="I284">
        <v>6058.0311000000002</v>
      </c>
      <c r="J284">
        <v>-1.0324</v>
      </c>
      <c r="K284" s="6">
        <v>2.6000000000000001E-6</v>
      </c>
      <c r="L284" t="s">
        <v>6418</v>
      </c>
      <c r="M284" t="s">
        <v>20</v>
      </c>
      <c r="N284">
        <v>2</v>
      </c>
      <c r="O284">
        <v>-1</v>
      </c>
      <c r="P284">
        <v>-0.5</v>
      </c>
      <c r="Q284">
        <v>-1.5</v>
      </c>
      <c r="R284" t="s">
        <v>6419</v>
      </c>
      <c r="S284" t="s">
        <v>20</v>
      </c>
      <c r="T284">
        <v>2</v>
      </c>
      <c r="U284">
        <v>1</v>
      </c>
      <c r="V284">
        <v>0.5</v>
      </c>
      <c r="W284">
        <v>1.5</v>
      </c>
      <c r="X284" t="s">
        <v>6420</v>
      </c>
    </row>
    <row r="285" spans="1:24">
      <c r="A285" t="str">
        <f t="shared" si="12"/>
        <v>6.5-f-X-3-0.5</v>
      </c>
      <c r="B285">
        <f t="shared" si="13"/>
        <v>-1</v>
      </c>
      <c r="C285" t="str">
        <f t="shared" si="14"/>
        <v>f</v>
      </c>
      <c r="D285">
        <v>286</v>
      </c>
      <c r="E285">
        <v>11</v>
      </c>
      <c r="F285">
        <v>6.5</v>
      </c>
      <c r="G285" t="s">
        <v>6421</v>
      </c>
      <c r="H285">
        <v>8335.4161000000004</v>
      </c>
      <c r="I285">
        <v>8337.3256000000001</v>
      </c>
      <c r="J285">
        <v>-1.9095</v>
      </c>
      <c r="K285" s="6">
        <v>1.3999999999999999E-6</v>
      </c>
      <c r="L285" t="s">
        <v>6418</v>
      </c>
      <c r="M285" t="s">
        <v>20</v>
      </c>
      <c r="N285">
        <v>3</v>
      </c>
      <c r="O285">
        <v>-1</v>
      </c>
      <c r="P285">
        <v>0.5</v>
      </c>
      <c r="Q285">
        <v>-0.5</v>
      </c>
      <c r="R285" t="s">
        <v>6419</v>
      </c>
      <c r="S285" t="s">
        <v>20</v>
      </c>
      <c r="T285">
        <v>3</v>
      </c>
      <c r="U285">
        <v>1</v>
      </c>
      <c r="V285">
        <v>0.5</v>
      </c>
      <c r="W285">
        <v>0.5</v>
      </c>
      <c r="X285" t="s">
        <v>6420</v>
      </c>
    </row>
    <row r="286" spans="1:24">
      <c r="A286" t="str">
        <f t="shared" si="12"/>
        <v>6.5-f-X-3-1.5</v>
      </c>
      <c r="B286">
        <f t="shared" si="13"/>
        <v>-1</v>
      </c>
      <c r="C286" t="str">
        <f t="shared" si="14"/>
        <v>f</v>
      </c>
      <c r="D286">
        <v>287</v>
      </c>
      <c r="E286">
        <v>12</v>
      </c>
      <c r="F286">
        <v>6.5</v>
      </c>
      <c r="G286" t="s">
        <v>6421</v>
      </c>
      <c r="H286">
        <v>8510.1288999999997</v>
      </c>
      <c r="I286">
        <v>8513.6713999999993</v>
      </c>
      <c r="J286">
        <v>-3.5426000000000002</v>
      </c>
      <c r="K286" s="6">
        <v>1.7E-6</v>
      </c>
      <c r="L286" t="s">
        <v>6418</v>
      </c>
      <c r="M286" t="s">
        <v>20</v>
      </c>
      <c r="N286">
        <v>3</v>
      </c>
      <c r="O286">
        <v>-1</v>
      </c>
      <c r="P286">
        <v>-0.5</v>
      </c>
      <c r="Q286">
        <v>-1.5</v>
      </c>
      <c r="R286" t="s">
        <v>6419</v>
      </c>
      <c r="S286" t="s">
        <v>20</v>
      </c>
      <c r="T286">
        <v>3</v>
      </c>
      <c r="U286">
        <v>1</v>
      </c>
      <c r="V286">
        <v>0.5</v>
      </c>
      <c r="W286">
        <v>1.5</v>
      </c>
      <c r="X286" t="s">
        <v>6420</v>
      </c>
    </row>
    <row r="287" spans="1:24">
      <c r="A287" t="str">
        <f t="shared" si="12"/>
        <v>6.5-f-X-4-0.5</v>
      </c>
      <c r="B287">
        <f t="shared" si="13"/>
        <v>-1</v>
      </c>
      <c r="C287" t="str">
        <f t="shared" si="14"/>
        <v>f</v>
      </c>
      <c r="D287">
        <v>288</v>
      </c>
      <c r="E287">
        <v>15</v>
      </c>
      <c r="F287">
        <v>6.5</v>
      </c>
      <c r="G287" t="s">
        <v>6421</v>
      </c>
      <c r="H287">
        <v>10672.352000000001</v>
      </c>
      <c r="I287">
        <v>10674.618399999999</v>
      </c>
      <c r="J287">
        <v>-2.2664</v>
      </c>
      <c r="K287" s="6">
        <v>5.8999999999999996E-7</v>
      </c>
      <c r="L287" t="s">
        <v>6418</v>
      </c>
      <c r="M287" t="s">
        <v>20</v>
      </c>
      <c r="N287">
        <v>4</v>
      </c>
      <c r="O287">
        <v>-1</v>
      </c>
      <c r="P287">
        <v>0.5</v>
      </c>
      <c r="Q287">
        <v>-0.5</v>
      </c>
      <c r="R287" t="s">
        <v>6419</v>
      </c>
      <c r="S287" t="s">
        <v>20</v>
      </c>
      <c r="T287">
        <v>4</v>
      </c>
      <c r="U287">
        <v>1</v>
      </c>
      <c r="V287">
        <v>0.5</v>
      </c>
      <c r="W287">
        <v>0.5</v>
      </c>
      <c r="X287" t="s">
        <v>6420</v>
      </c>
    </row>
    <row r="288" spans="1:24">
      <c r="A288" t="str">
        <f t="shared" si="12"/>
        <v>6.5-f-X-4-1.5</v>
      </c>
      <c r="B288">
        <f t="shared" si="13"/>
        <v>-1</v>
      </c>
      <c r="C288" t="str">
        <f t="shared" si="14"/>
        <v>f</v>
      </c>
      <c r="D288">
        <v>289</v>
      </c>
      <c r="E288">
        <v>16</v>
      </c>
      <c r="F288">
        <v>6.5</v>
      </c>
      <c r="G288" t="s">
        <v>6421</v>
      </c>
      <c r="H288">
        <v>10839.817300000001</v>
      </c>
      <c r="I288">
        <v>10844.0041</v>
      </c>
      <c r="J288">
        <v>-4.1867999999999999</v>
      </c>
      <c r="K288" s="6">
        <v>2.1E-7</v>
      </c>
      <c r="L288" t="s">
        <v>6418</v>
      </c>
      <c r="M288" t="s">
        <v>20</v>
      </c>
      <c r="N288">
        <v>4</v>
      </c>
      <c r="O288">
        <v>-1</v>
      </c>
      <c r="P288">
        <v>-0.5</v>
      </c>
      <c r="Q288">
        <v>-1.5</v>
      </c>
      <c r="R288" t="s">
        <v>6419</v>
      </c>
      <c r="S288" t="s">
        <v>20</v>
      </c>
      <c r="T288">
        <v>4</v>
      </c>
      <c r="U288">
        <v>1</v>
      </c>
      <c r="V288">
        <v>0.5</v>
      </c>
      <c r="W288">
        <v>1.5</v>
      </c>
      <c r="X288" t="s">
        <v>6420</v>
      </c>
    </row>
    <row r="289" spans="1:24">
      <c r="A289" t="str">
        <f t="shared" si="12"/>
        <v>6.5-f-X-5-0.5</v>
      </c>
      <c r="B289">
        <f t="shared" si="13"/>
        <v>-1</v>
      </c>
      <c r="C289" t="str">
        <f t="shared" si="14"/>
        <v>f</v>
      </c>
      <c r="D289">
        <v>290</v>
      </c>
      <c r="E289">
        <v>20</v>
      </c>
      <c r="F289">
        <v>6.5</v>
      </c>
      <c r="G289" t="s">
        <v>6421</v>
      </c>
      <c r="H289">
        <v>12886.289500000001</v>
      </c>
      <c r="I289">
        <v>12883.036599999999</v>
      </c>
      <c r="J289">
        <v>3.2530000000000001</v>
      </c>
      <c r="K289" s="6">
        <v>8.9000000000000003E-8</v>
      </c>
      <c r="L289" t="s">
        <v>6418</v>
      </c>
      <c r="M289" t="s">
        <v>20</v>
      </c>
      <c r="N289">
        <v>5</v>
      </c>
      <c r="O289">
        <v>-1</v>
      </c>
      <c r="P289">
        <v>0.5</v>
      </c>
      <c r="Q289">
        <v>-0.5</v>
      </c>
      <c r="R289" t="s">
        <v>6419</v>
      </c>
      <c r="S289" t="s">
        <v>20</v>
      </c>
      <c r="T289">
        <v>5</v>
      </c>
      <c r="U289">
        <v>1</v>
      </c>
      <c r="V289">
        <v>0.5</v>
      </c>
      <c r="W289">
        <v>0.5</v>
      </c>
      <c r="X289" t="s">
        <v>6420</v>
      </c>
    </row>
    <row r="290" spans="1:24">
      <c r="A290" t="str">
        <f t="shared" si="12"/>
        <v>6.5-f-X-5-1.5</v>
      </c>
      <c r="B290">
        <f t="shared" si="13"/>
        <v>-1</v>
      </c>
      <c r="C290" t="str">
        <f t="shared" si="14"/>
        <v>f</v>
      </c>
      <c r="D290">
        <v>291</v>
      </c>
      <c r="E290">
        <v>21</v>
      </c>
      <c r="F290">
        <v>6.5</v>
      </c>
      <c r="G290" t="s">
        <v>6421</v>
      </c>
      <c r="H290">
        <v>13046.5267</v>
      </c>
      <c r="I290">
        <v>13045.050800000001</v>
      </c>
      <c r="J290">
        <v>1.4759</v>
      </c>
      <c r="K290" s="6">
        <v>8.9999999999999999E-8</v>
      </c>
      <c r="L290" t="s">
        <v>6418</v>
      </c>
      <c r="M290" t="s">
        <v>20</v>
      </c>
      <c r="N290">
        <v>5</v>
      </c>
      <c r="O290">
        <v>-1</v>
      </c>
      <c r="P290">
        <v>-0.5</v>
      </c>
      <c r="Q290">
        <v>-1.5</v>
      </c>
      <c r="R290" t="s">
        <v>6419</v>
      </c>
      <c r="S290" t="s">
        <v>20</v>
      </c>
      <c r="T290">
        <v>5</v>
      </c>
      <c r="U290">
        <v>1</v>
      </c>
      <c r="V290">
        <v>0.5</v>
      </c>
      <c r="W290">
        <v>1.5</v>
      </c>
      <c r="X290" t="s">
        <v>6420</v>
      </c>
    </row>
    <row r="291" spans="1:24">
      <c r="A291" t="str">
        <f t="shared" si="12"/>
        <v>6.5-f-A-0-2.5</v>
      </c>
      <c r="B291">
        <f t="shared" si="13"/>
        <v>-1</v>
      </c>
      <c r="C291" t="str">
        <f t="shared" si="14"/>
        <v>f</v>
      </c>
      <c r="D291">
        <v>292</v>
      </c>
      <c r="E291">
        <v>51</v>
      </c>
      <c r="F291">
        <v>6.5</v>
      </c>
      <c r="G291" t="s">
        <v>6421</v>
      </c>
      <c r="H291">
        <v>23768.546600000001</v>
      </c>
      <c r="I291">
        <v>23768.440200000001</v>
      </c>
      <c r="J291">
        <v>0.10639999999999999</v>
      </c>
      <c r="K291" s="6">
        <v>8.6000000000000003E-5</v>
      </c>
      <c r="L291" t="s">
        <v>6418</v>
      </c>
      <c r="M291" t="s">
        <v>25</v>
      </c>
      <c r="N291">
        <v>0</v>
      </c>
      <c r="O291">
        <v>-2</v>
      </c>
      <c r="P291">
        <v>-0.5</v>
      </c>
      <c r="Q291">
        <v>-2.5</v>
      </c>
      <c r="R291" t="s">
        <v>6419</v>
      </c>
      <c r="S291" t="s">
        <v>25</v>
      </c>
      <c r="T291">
        <v>0</v>
      </c>
      <c r="U291">
        <v>2</v>
      </c>
      <c r="V291">
        <v>0.5</v>
      </c>
      <c r="W291">
        <v>2.5</v>
      </c>
      <c r="X291" t="s">
        <v>6420</v>
      </c>
    </row>
    <row r="292" spans="1:24">
      <c r="A292" t="str">
        <f t="shared" si="12"/>
        <v>6.5-f-A-0-1.5</v>
      </c>
      <c r="B292">
        <f t="shared" si="13"/>
        <v>-1</v>
      </c>
      <c r="C292" t="str">
        <f t="shared" si="14"/>
        <v>f</v>
      </c>
      <c r="D292">
        <v>293</v>
      </c>
      <c r="E292">
        <v>53</v>
      </c>
      <c r="F292">
        <v>6.5</v>
      </c>
      <c r="G292" t="s">
        <v>6421</v>
      </c>
      <c r="H292">
        <v>23970.8704</v>
      </c>
      <c r="I292">
        <v>23970.941599999998</v>
      </c>
      <c r="J292">
        <v>-7.1199999999999999E-2</v>
      </c>
      <c r="K292" s="6">
        <v>8.6000000000000003E-5</v>
      </c>
      <c r="L292" t="s">
        <v>6418</v>
      </c>
      <c r="M292" t="s">
        <v>25</v>
      </c>
      <c r="N292">
        <v>0</v>
      </c>
      <c r="O292">
        <v>-2</v>
      </c>
      <c r="P292">
        <v>0.5</v>
      </c>
      <c r="Q292">
        <v>-1.5</v>
      </c>
      <c r="R292" t="s">
        <v>6419</v>
      </c>
      <c r="S292" t="s">
        <v>25</v>
      </c>
      <c r="T292">
        <v>0</v>
      </c>
      <c r="U292">
        <v>2</v>
      </c>
      <c r="V292">
        <v>0.5</v>
      </c>
      <c r="W292">
        <v>1.5</v>
      </c>
      <c r="X292" t="s">
        <v>6420</v>
      </c>
    </row>
    <row r="293" spans="1:24">
      <c r="A293" t="str">
        <f t="shared" si="12"/>
        <v>6.5-f-B-0-0.5</v>
      </c>
      <c r="B293">
        <f t="shared" si="13"/>
        <v>-1</v>
      </c>
      <c r="C293" t="str">
        <f t="shared" si="14"/>
        <v>f</v>
      </c>
      <c r="D293">
        <v>294</v>
      </c>
      <c r="E293">
        <v>63</v>
      </c>
      <c r="F293">
        <v>6.5</v>
      </c>
      <c r="G293" t="s">
        <v>6421</v>
      </c>
      <c r="H293">
        <v>26225.2592</v>
      </c>
      <c r="I293">
        <v>26225.494900000002</v>
      </c>
      <c r="J293">
        <v>-0.23569999999999999</v>
      </c>
      <c r="K293" s="6">
        <v>8.6000000000000003E-5</v>
      </c>
      <c r="L293" t="s">
        <v>6418</v>
      </c>
      <c r="M293" t="s">
        <v>21</v>
      </c>
      <c r="N293">
        <v>0</v>
      </c>
      <c r="O293">
        <v>0</v>
      </c>
      <c r="P293">
        <v>-0.5</v>
      </c>
      <c r="Q293">
        <v>-0.5</v>
      </c>
      <c r="R293" t="s">
        <v>6419</v>
      </c>
      <c r="S293" t="s">
        <v>21</v>
      </c>
      <c r="T293">
        <v>0</v>
      </c>
      <c r="U293">
        <v>0</v>
      </c>
      <c r="V293">
        <v>0.5</v>
      </c>
      <c r="W293">
        <v>0.5</v>
      </c>
      <c r="X293" t="s">
        <v>6420</v>
      </c>
    </row>
    <row r="294" spans="1:24">
      <c r="A294" t="str">
        <f t="shared" si="12"/>
        <v>6.5-f-A-1-2.5</v>
      </c>
      <c r="B294">
        <f t="shared" si="13"/>
        <v>-1</v>
      </c>
      <c r="C294" t="str">
        <f t="shared" si="14"/>
        <v>f</v>
      </c>
      <c r="D294">
        <v>295</v>
      </c>
      <c r="E294">
        <v>67</v>
      </c>
      <c r="F294">
        <v>6.5</v>
      </c>
      <c r="G294" t="s">
        <v>6421</v>
      </c>
      <c r="H294">
        <v>26480.694299999999</v>
      </c>
      <c r="I294">
        <v>26479.558400000002</v>
      </c>
      <c r="J294">
        <v>1.1358999999999999</v>
      </c>
      <c r="K294" s="6">
        <v>5.6000000000000004E-7</v>
      </c>
      <c r="L294" t="s">
        <v>6418</v>
      </c>
      <c r="M294" t="s">
        <v>25</v>
      </c>
      <c r="N294">
        <v>1</v>
      </c>
      <c r="O294">
        <v>-2</v>
      </c>
      <c r="P294">
        <v>-0.5</v>
      </c>
      <c r="Q294">
        <v>-2.5</v>
      </c>
      <c r="R294" t="s">
        <v>6419</v>
      </c>
      <c r="S294" t="s">
        <v>25</v>
      </c>
      <c r="T294">
        <v>1</v>
      </c>
      <c r="U294">
        <v>2</v>
      </c>
      <c r="V294">
        <v>0.5</v>
      </c>
      <c r="W294">
        <v>2.5</v>
      </c>
      <c r="X294" t="s">
        <v>6420</v>
      </c>
    </row>
    <row r="295" spans="1:24">
      <c r="A295" t="str">
        <f t="shared" si="12"/>
        <v>6.5-f-A-1-1.5</v>
      </c>
      <c r="B295">
        <f t="shared" si="13"/>
        <v>-1</v>
      </c>
      <c r="C295" t="str">
        <f t="shared" si="14"/>
        <v>f</v>
      </c>
      <c r="D295">
        <v>296</v>
      </c>
      <c r="E295">
        <v>69</v>
      </c>
      <c r="F295">
        <v>6.5</v>
      </c>
      <c r="G295" t="s">
        <v>6421</v>
      </c>
      <c r="H295">
        <v>26673.6122</v>
      </c>
      <c r="I295">
        <v>26671.749100000001</v>
      </c>
      <c r="J295">
        <v>1.8631</v>
      </c>
      <c r="K295" s="6">
        <v>7.1999999999999999E-7</v>
      </c>
      <c r="L295" t="s">
        <v>6418</v>
      </c>
      <c r="M295" t="s">
        <v>25</v>
      </c>
      <c r="N295">
        <v>1</v>
      </c>
      <c r="O295">
        <v>-2</v>
      </c>
      <c r="P295">
        <v>0.5</v>
      </c>
      <c r="Q295">
        <v>-1.5</v>
      </c>
      <c r="R295" t="s">
        <v>6419</v>
      </c>
      <c r="S295" t="s">
        <v>25</v>
      </c>
      <c r="T295">
        <v>1</v>
      </c>
      <c r="U295">
        <v>2</v>
      </c>
      <c r="V295">
        <v>0.5</v>
      </c>
      <c r="W295">
        <v>1.5</v>
      </c>
      <c r="X295" t="s">
        <v>6420</v>
      </c>
    </row>
    <row r="296" spans="1:24">
      <c r="A296" t="str">
        <f t="shared" si="12"/>
        <v>6.5-f-B-1-0.5</v>
      </c>
      <c r="B296">
        <f t="shared" si="13"/>
        <v>-1</v>
      </c>
      <c r="C296" t="str">
        <f t="shared" si="14"/>
        <v>f</v>
      </c>
      <c r="D296">
        <v>297</v>
      </c>
      <c r="E296">
        <v>76</v>
      </c>
      <c r="F296">
        <v>6.5</v>
      </c>
      <c r="G296" t="s">
        <v>6421</v>
      </c>
      <c r="H296">
        <v>27956.0527</v>
      </c>
      <c r="I296">
        <v>27956.294600000001</v>
      </c>
      <c r="J296">
        <v>-0.2419</v>
      </c>
      <c r="K296" s="6">
        <v>4.5999999999999999E-7</v>
      </c>
      <c r="L296" t="s">
        <v>6418</v>
      </c>
      <c r="M296" t="s">
        <v>21</v>
      </c>
      <c r="N296">
        <v>1</v>
      </c>
      <c r="O296">
        <v>0</v>
      </c>
      <c r="P296">
        <v>-0.5</v>
      </c>
      <c r="Q296">
        <v>-0.5</v>
      </c>
      <c r="R296" t="s">
        <v>6419</v>
      </c>
      <c r="S296" t="s">
        <v>21</v>
      </c>
      <c r="T296">
        <v>1</v>
      </c>
      <c r="U296">
        <v>0</v>
      </c>
      <c r="V296">
        <v>0.5</v>
      </c>
      <c r="W296">
        <v>0.5</v>
      </c>
      <c r="X296" t="s">
        <v>6420</v>
      </c>
    </row>
    <row r="297" spans="1:24">
      <c r="A297" t="str">
        <f t="shared" si="12"/>
        <v>6.5-f-A-2-2.5</v>
      </c>
      <c r="B297">
        <f t="shared" si="13"/>
        <v>-1</v>
      </c>
      <c r="C297" t="str">
        <f t="shared" si="14"/>
        <v>f</v>
      </c>
      <c r="D297">
        <v>298</v>
      </c>
      <c r="E297">
        <v>85</v>
      </c>
      <c r="F297">
        <v>6.5</v>
      </c>
      <c r="G297" t="s">
        <v>6421</v>
      </c>
      <c r="H297">
        <v>28997.192599999998</v>
      </c>
      <c r="I297">
        <v>28996.42</v>
      </c>
      <c r="J297">
        <v>0.77259999999999995</v>
      </c>
      <c r="K297" s="6">
        <v>6.5000000000000002E-7</v>
      </c>
      <c r="L297" t="s">
        <v>6418</v>
      </c>
      <c r="M297" t="s">
        <v>25</v>
      </c>
      <c r="N297">
        <v>2</v>
      </c>
      <c r="O297">
        <v>-2</v>
      </c>
      <c r="P297">
        <v>-0.5</v>
      </c>
      <c r="Q297">
        <v>-2.5</v>
      </c>
      <c r="R297" t="s">
        <v>6419</v>
      </c>
      <c r="S297" t="s">
        <v>25</v>
      </c>
      <c r="T297">
        <v>2</v>
      </c>
      <c r="U297">
        <v>2</v>
      </c>
      <c r="V297">
        <v>0.5</v>
      </c>
      <c r="W297">
        <v>2.5</v>
      </c>
      <c r="X297" t="s">
        <v>6420</v>
      </c>
    </row>
    <row r="298" spans="1:24">
      <c r="A298" t="str">
        <f t="shared" si="12"/>
        <v>6.5-f-A-2-1.5</v>
      </c>
      <c r="B298">
        <f t="shared" si="13"/>
        <v>-1</v>
      </c>
      <c r="C298" t="str">
        <f t="shared" si="14"/>
        <v>f</v>
      </c>
      <c r="D298">
        <v>299</v>
      </c>
      <c r="E298">
        <v>87</v>
      </c>
      <c r="F298">
        <v>6.5</v>
      </c>
      <c r="G298" t="s">
        <v>6421</v>
      </c>
      <c r="H298">
        <v>29179.8112</v>
      </c>
      <c r="I298">
        <v>29178.779200000001</v>
      </c>
      <c r="J298">
        <v>1.032</v>
      </c>
      <c r="K298" s="6">
        <v>5.2E-7</v>
      </c>
      <c r="L298" t="s">
        <v>6418</v>
      </c>
      <c r="M298" t="s">
        <v>25</v>
      </c>
      <c r="N298">
        <v>2</v>
      </c>
      <c r="O298">
        <v>-2</v>
      </c>
      <c r="P298">
        <v>0.5</v>
      </c>
      <c r="Q298">
        <v>-1.5</v>
      </c>
      <c r="R298" t="s">
        <v>6419</v>
      </c>
      <c r="S298" t="s">
        <v>25</v>
      </c>
      <c r="T298">
        <v>2</v>
      </c>
      <c r="U298">
        <v>2</v>
      </c>
      <c r="V298">
        <v>0.5</v>
      </c>
      <c r="W298">
        <v>1.5</v>
      </c>
      <c r="X298" t="s">
        <v>6420</v>
      </c>
    </row>
    <row r="299" spans="1:24">
      <c r="A299" t="str">
        <f t="shared" si="12"/>
        <v>6.5-f-A-3-2.5</v>
      </c>
      <c r="B299">
        <f t="shared" si="13"/>
        <v>-1</v>
      </c>
      <c r="C299" t="str">
        <f t="shared" si="14"/>
        <v>f</v>
      </c>
      <c r="D299">
        <v>300</v>
      </c>
      <c r="E299">
        <v>109</v>
      </c>
      <c r="F299">
        <v>6.5</v>
      </c>
      <c r="G299" t="s">
        <v>6421</v>
      </c>
      <c r="H299">
        <v>31296.484</v>
      </c>
      <c r="I299">
        <v>31296.881799999999</v>
      </c>
      <c r="J299">
        <v>-0.39779999999999999</v>
      </c>
      <c r="K299" s="6">
        <v>9.5999999999999991E-7</v>
      </c>
      <c r="L299" t="s">
        <v>6418</v>
      </c>
      <c r="M299" t="s">
        <v>25</v>
      </c>
      <c r="N299">
        <v>3</v>
      </c>
      <c r="O299">
        <v>-2</v>
      </c>
      <c r="P299">
        <v>-0.5</v>
      </c>
      <c r="Q299">
        <v>-2.5</v>
      </c>
      <c r="R299" t="s">
        <v>6419</v>
      </c>
      <c r="S299" t="s">
        <v>25</v>
      </c>
      <c r="T299">
        <v>3</v>
      </c>
      <c r="U299">
        <v>2</v>
      </c>
      <c r="V299">
        <v>0.5</v>
      </c>
      <c r="W299">
        <v>2.5</v>
      </c>
      <c r="X299" t="s">
        <v>6420</v>
      </c>
    </row>
    <row r="300" spans="1:24">
      <c r="A300" t="str">
        <f t="shared" si="12"/>
        <v>6.5-f-A-3-1.5</v>
      </c>
      <c r="B300">
        <f t="shared" si="13"/>
        <v>-1</v>
      </c>
      <c r="C300" t="str">
        <f t="shared" si="14"/>
        <v>f</v>
      </c>
      <c r="D300">
        <v>301</v>
      </c>
      <c r="E300">
        <v>111</v>
      </c>
      <c r="F300">
        <v>6.5</v>
      </c>
      <c r="G300" t="s">
        <v>6421</v>
      </c>
      <c r="H300">
        <v>31467.682799999999</v>
      </c>
      <c r="I300">
        <v>31468.311900000001</v>
      </c>
      <c r="J300">
        <v>-0.62909999999999999</v>
      </c>
      <c r="K300" s="6">
        <v>9.5999999999999991E-7</v>
      </c>
      <c r="L300" t="s">
        <v>6418</v>
      </c>
      <c r="M300" t="s">
        <v>25</v>
      </c>
      <c r="N300">
        <v>3</v>
      </c>
      <c r="O300">
        <v>-2</v>
      </c>
      <c r="P300">
        <v>0.5</v>
      </c>
      <c r="Q300">
        <v>-1.5</v>
      </c>
      <c r="R300" t="s">
        <v>6419</v>
      </c>
      <c r="S300" t="s">
        <v>25</v>
      </c>
      <c r="T300">
        <v>3</v>
      </c>
      <c r="U300">
        <v>2</v>
      </c>
      <c r="V300">
        <v>0.5</v>
      </c>
      <c r="W300">
        <v>1.5</v>
      </c>
      <c r="X300" t="s">
        <v>6420</v>
      </c>
    </row>
    <row r="301" spans="1:24">
      <c r="A301" t="str">
        <f t="shared" si="12"/>
        <v>6.5-f-C-0-0.5</v>
      </c>
      <c r="B301">
        <f t="shared" si="13"/>
        <v>-1</v>
      </c>
      <c r="C301" t="str">
        <f t="shared" si="14"/>
        <v>f</v>
      </c>
      <c r="D301">
        <v>302</v>
      </c>
      <c r="E301">
        <v>118</v>
      </c>
      <c r="F301">
        <v>6.5</v>
      </c>
      <c r="G301" t="s">
        <v>6421</v>
      </c>
      <c r="H301">
        <v>32570.516800000001</v>
      </c>
      <c r="I301">
        <v>32570.637999999999</v>
      </c>
      <c r="J301">
        <v>-0.12130000000000001</v>
      </c>
      <c r="K301" s="6">
        <v>8.6000000000000003E-5</v>
      </c>
      <c r="L301" t="s">
        <v>6418</v>
      </c>
      <c r="M301" t="s">
        <v>22</v>
      </c>
      <c r="N301">
        <v>0</v>
      </c>
      <c r="O301">
        <v>0</v>
      </c>
      <c r="P301">
        <v>-0.5</v>
      </c>
      <c r="Q301">
        <v>-0.5</v>
      </c>
      <c r="R301" t="s">
        <v>6419</v>
      </c>
      <c r="S301" t="s">
        <v>22</v>
      </c>
      <c r="T301">
        <v>0</v>
      </c>
      <c r="U301">
        <v>0</v>
      </c>
      <c r="V301">
        <v>0.5</v>
      </c>
      <c r="W301">
        <v>0.5</v>
      </c>
      <c r="X301" t="s">
        <v>6420</v>
      </c>
    </row>
    <row r="302" spans="1:24">
      <c r="A302" t="str">
        <f t="shared" si="12"/>
        <v>6.5-f-A-4-2.5</v>
      </c>
      <c r="B302">
        <f t="shared" si="13"/>
        <v>-1</v>
      </c>
      <c r="C302" t="str">
        <f t="shared" si="14"/>
        <v>f</v>
      </c>
      <c r="D302">
        <v>303</v>
      </c>
      <c r="E302">
        <v>122</v>
      </c>
      <c r="F302">
        <v>6.5</v>
      </c>
      <c r="G302" t="s">
        <v>6421</v>
      </c>
      <c r="H302">
        <v>33348.638400000003</v>
      </c>
      <c r="I302">
        <v>33348.252399999998</v>
      </c>
      <c r="J302">
        <v>0.38600000000000001</v>
      </c>
      <c r="K302" s="6">
        <v>3.5999999999999999E-7</v>
      </c>
      <c r="L302" t="s">
        <v>6418</v>
      </c>
      <c r="M302" t="s">
        <v>25</v>
      </c>
      <c r="N302">
        <v>4</v>
      </c>
      <c r="O302">
        <v>-2</v>
      </c>
      <c r="P302">
        <v>-0.5</v>
      </c>
      <c r="Q302">
        <v>-2.5</v>
      </c>
      <c r="R302" t="s">
        <v>6419</v>
      </c>
      <c r="S302" t="s">
        <v>25</v>
      </c>
      <c r="T302">
        <v>4</v>
      </c>
      <c r="U302">
        <v>2</v>
      </c>
      <c r="V302">
        <v>0.5</v>
      </c>
      <c r="W302">
        <v>2.5</v>
      </c>
      <c r="X302" t="s">
        <v>6420</v>
      </c>
    </row>
    <row r="303" spans="1:24">
      <c r="A303" t="str">
        <f t="shared" si="12"/>
        <v>6.5-f-A-4-1.5</v>
      </c>
      <c r="B303">
        <f t="shared" si="13"/>
        <v>-1</v>
      </c>
      <c r="C303" t="str">
        <f t="shared" si="14"/>
        <v>f</v>
      </c>
      <c r="D303">
        <v>304</v>
      </c>
      <c r="E303">
        <v>126</v>
      </c>
      <c r="F303">
        <v>6.5</v>
      </c>
      <c r="G303" t="s">
        <v>6421</v>
      </c>
      <c r="H303">
        <v>33506.590600000003</v>
      </c>
      <c r="I303">
        <v>33506.864099999999</v>
      </c>
      <c r="J303">
        <v>-0.27350000000000002</v>
      </c>
      <c r="K303" s="6">
        <v>3.5999999999999999E-7</v>
      </c>
      <c r="L303" t="s">
        <v>6418</v>
      </c>
      <c r="M303" t="s">
        <v>25</v>
      </c>
      <c r="N303">
        <v>4</v>
      </c>
      <c r="O303">
        <v>-2</v>
      </c>
      <c r="P303">
        <v>0.5</v>
      </c>
      <c r="Q303">
        <v>-1.5</v>
      </c>
      <c r="R303" t="s">
        <v>6419</v>
      </c>
      <c r="S303" t="s">
        <v>25</v>
      </c>
      <c r="T303">
        <v>4</v>
      </c>
      <c r="U303">
        <v>2</v>
      </c>
      <c r="V303">
        <v>0.5</v>
      </c>
      <c r="W303">
        <v>1.5</v>
      </c>
      <c r="X303" t="s">
        <v>6420</v>
      </c>
    </row>
    <row r="304" spans="1:24">
      <c r="A304" t="str">
        <f t="shared" si="12"/>
        <v>6.5-f-A-5-2.5</v>
      </c>
      <c r="B304">
        <f t="shared" si="13"/>
        <v>-1</v>
      </c>
      <c r="C304" t="str">
        <f t="shared" si="14"/>
        <v>f</v>
      </c>
      <c r="D304">
        <v>305</v>
      </c>
      <c r="E304">
        <v>133</v>
      </c>
      <c r="F304">
        <v>6.5</v>
      </c>
      <c r="G304" t="s">
        <v>6421</v>
      </c>
      <c r="H304">
        <v>35110.782800000001</v>
      </c>
      <c r="I304">
        <v>35111.264000000003</v>
      </c>
      <c r="J304">
        <v>-0.48110000000000003</v>
      </c>
      <c r="K304" s="6">
        <v>3.4999999999999998E-7</v>
      </c>
      <c r="L304" t="s">
        <v>6418</v>
      </c>
      <c r="M304" t="s">
        <v>25</v>
      </c>
      <c r="N304">
        <v>5</v>
      </c>
      <c r="O304">
        <v>-2</v>
      </c>
      <c r="P304">
        <v>-0.5</v>
      </c>
      <c r="Q304">
        <v>-2.5</v>
      </c>
      <c r="R304" t="s">
        <v>6419</v>
      </c>
      <c r="S304" t="s">
        <v>25</v>
      </c>
      <c r="T304">
        <v>5</v>
      </c>
      <c r="U304">
        <v>2</v>
      </c>
      <c r="V304">
        <v>0.5</v>
      </c>
      <c r="W304">
        <v>2.5</v>
      </c>
      <c r="X304" t="s">
        <v>6420</v>
      </c>
    </row>
    <row r="305" spans="1:24">
      <c r="A305" t="str">
        <f t="shared" si="12"/>
        <v>6.5-f-C-1-0.5</v>
      </c>
      <c r="B305">
        <f t="shared" si="13"/>
        <v>-1</v>
      </c>
      <c r="C305" t="str">
        <f t="shared" si="14"/>
        <v>f</v>
      </c>
      <c r="D305">
        <v>306</v>
      </c>
      <c r="E305">
        <v>135</v>
      </c>
      <c r="F305">
        <v>6.5</v>
      </c>
      <c r="G305" t="s">
        <v>6421</v>
      </c>
      <c r="H305">
        <v>35140.217400000001</v>
      </c>
      <c r="I305">
        <v>35136.694100000001</v>
      </c>
      <c r="J305">
        <v>3.5232999999999999</v>
      </c>
      <c r="K305" s="6">
        <v>7.1999999999999999E-7</v>
      </c>
      <c r="L305" t="s">
        <v>6418</v>
      </c>
      <c r="M305" t="s">
        <v>22</v>
      </c>
      <c r="N305">
        <v>1</v>
      </c>
      <c r="O305">
        <v>0</v>
      </c>
      <c r="P305">
        <v>-0.5</v>
      </c>
      <c r="Q305">
        <v>-0.5</v>
      </c>
      <c r="R305" t="s">
        <v>6419</v>
      </c>
      <c r="S305" t="s">
        <v>22</v>
      </c>
      <c r="T305">
        <v>1</v>
      </c>
      <c r="U305">
        <v>0</v>
      </c>
      <c r="V305">
        <v>0.5</v>
      </c>
      <c r="W305">
        <v>0.5</v>
      </c>
      <c r="X305" t="s">
        <v>6420</v>
      </c>
    </row>
    <row r="306" spans="1:24">
      <c r="A306" t="str">
        <f t="shared" si="12"/>
        <v>6.5-f-C-2-0.5</v>
      </c>
      <c r="B306">
        <f t="shared" si="13"/>
        <v>-1</v>
      </c>
      <c r="C306" t="str">
        <f t="shared" si="14"/>
        <v>f</v>
      </c>
      <c r="D306">
        <v>307</v>
      </c>
      <c r="E306">
        <v>147</v>
      </c>
      <c r="F306">
        <v>6.5</v>
      </c>
      <c r="G306" t="s">
        <v>6421</v>
      </c>
      <c r="H306">
        <v>37458.152699999999</v>
      </c>
      <c r="I306">
        <v>37456.978499999997</v>
      </c>
      <c r="J306">
        <v>1.1742999999999999</v>
      </c>
      <c r="K306" s="6">
        <v>4.0999999999999999E-7</v>
      </c>
      <c r="L306" t="s">
        <v>6418</v>
      </c>
      <c r="M306" t="s">
        <v>22</v>
      </c>
      <c r="N306">
        <v>2</v>
      </c>
      <c r="O306">
        <v>0</v>
      </c>
      <c r="P306">
        <v>-0.5</v>
      </c>
      <c r="Q306">
        <v>-0.5</v>
      </c>
      <c r="R306" t="s">
        <v>6419</v>
      </c>
      <c r="S306" t="s">
        <v>22</v>
      </c>
      <c r="T306">
        <v>2</v>
      </c>
      <c r="U306">
        <v>0</v>
      </c>
      <c r="V306">
        <v>0.5</v>
      </c>
      <c r="W306">
        <v>0.5</v>
      </c>
      <c r="X306" t="s">
        <v>6420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7FE2-85E1-4AD5-814C-14493F9A37B8}">
  <dimension ref="A1:W138"/>
  <sheetViews>
    <sheetView topLeftCell="A31" workbookViewId="0">
      <selection activeCell="K6" sqref="K6"/>
    </sheetView>
  </sheetViews>
  <sheetFormatPr defaultRowHeight="14.4"/>
  <sheetData>
    <row r="1" spans="1:23">
      <c r="A1">
        <v>1871</v>
      </c>
      <c r="B1" s="1">
        <v>12729.058300000001</v>
      </c>
      <c r="C1" s="6">
        <v>5.0000000000000001E-3</v>
      </c>
      <c r="D1" t="s">
        <v>0</v>
      </c>
      <c r="E1">
        <v>0</v>
      </c>
      <c r="F1">
        <v>30.5</v>
      </c>
      <c r="G1" t="s">
        <v>1</v>
      </c>
      <c r="H1">
        <v>2</v>
      </c>
      <c r="I1" t="s">
        <v>0</v>
      </c>
      <c r="J1">
        <v>0</v>
      </c>
      <c r="K1">
        <v>0.5</v>
      </c>
      <c r="L1" t="s">
        <v>1</v>
      </c>
      <c r="M1">
        <v>2</v>
      </c>
      <c r="N1" t="s">
        <v>1927</v>
      </c>
      <c r="O1">
        <v>1</v>
      </c>
      <c r="P1" t="str">
        <f t="shared" ref="P1:P32" si="0">D1&amp;"-"&amp;F1&amp;"-"&amp;G1&amp;"-"&amp;E1&amp;"-"&amp;H1</f>
        <v>X2Pi-30.5-e-0-2</v>
      </c>
      <c r="Q1" t="str">
        <f t="shared" ref="Q1:Q32" si="1">I1&amp;"-"&amp;K1&amp;"-"&amp;L1&amp;"-"&amp;J1&amp;"-"&amp;M1</f>
        <v>X2Pi-0.5-e-0-2</v>
      </c>
      <c r="R1">
        <f t="shared" ref="R1:R32" si="2">B1+S1</f>
        <v>12743.3364</v>
      </c>
      <c r="S1">
        <f>_xlfn.IFNA(VLOOKUP(Q1,Bernath!A$2:G$600,7,FALSE),VLOOKUP(Q1,MARVEL!A$2:I$1522,7,FALSE))</f>
        <v>14.2781</v>
      </c>
      <c r="T1">
        <f>IF(P1='MARVEL-trans'!P530,R1+'MARVEL-trans'!T530,R1)</f>
        <v>12743.3364</v>
      </c>
      <c r="U1">
        <f>IF(P1='MARVEL-trans'!P530,1+'MARVEL-trans'!U530,1)</f>
        <v>1</v>
      </c>
      <c r="V1">
        <f t="shared" ref="V1:V32" si="3">IF(P1=P2,"",T1/U1)</f>
        <v>12743.3364</v>
      </c>
      <c r="W1" t="str">
        <f>IF(V1="","",IF(ABS(V1-R1)&gt;'MARVEL-trans'!W$1,ABS(V1-R1),""))</f>
        <v/>
      </c>
    </row>
    <row r="2" spans="1:23">
      <c r="A2">
        <v>1870</v>
      </c>
      <c r="B2" s="1">
        <v>12006.4049</v>
      </c>
      <c r="C2" s="6">
        <v>5.0000000000000001E-3</v>
      </c>
      <c r="D2" t="s">
        <v>0</v>
      </c>
      <c r="E2">
        <v>0</v>
      </c>
      <c r="F2">
        <v>29.5</v>
      </c>
      <c r="G2" t="s">
        <v>1</v>
      </c>
      <c r="H2">
        <v>2</v>
      </c>
      <c r="I2" t="s">
        <v>0</v>
      </c>
      <c r="J2">
        <v>0</v>
      </c>
      <c r="K2">
        <v>0.5</v>
      </c>
      <c r="L2" t="s">
        <v>1</v>
      </c>
      <c r="M2">
        <v>2</v>
      </c>
      <c r="N2" t="s">
        <v>1926</v>
      </c>
      <c r="O2">
        <v>1</v>
      </c>
      <c r="P2" t="str">
        <f t="shared" si="0"/>
        <v>X2Pi-29.5-e-0-2</v>
      </c>
      <c r="Q2" t="str">
        <f t="shared" si="1"/>
        <v>X2Pi-0.5-e-0-2</v>
      </c>
      <c r="R2">
        <f t="shared" si="2"/>
        <v>12020.682999999999</v>
      </c>
      <c r="S2">
        <f>_xlfn.IFNA(VLOOKUP(Q2,Bernath!A$2:G$600,7,FALSE),VLOOKUP(Q2,MARVEL!A$2:I$1522,7,FALSE))</f>
        <v>14.2781</v>
      </c>
      <c r="T2">
        <f t="shared" ref="T2:T33" si="4">IF(P2=P1,R2+T1,R2)</f>
        <v>12020.682999999999</v>
      </c>
      <c r="U2">
        <f t="shared" ref="U2:U33" si="5">IF(P2=P1,1+U1,1)</f>
        <v>1</v>
      </c>
      <c r="V2">
        <f t="shared" si="3"/>
        <v>12020.682999999999</v>
      </c>
      <c r="W2" t="str">
        <f>IF(V2="","",IF(ABS(V2-R2)&gt;'MARVEL-trans'!W$1,ABS(V2-R2),""))</f>
        <v/>
      </c>
    </row>
    <row r="3" spans="1:23">
      <c r="A3">
        <v>1869</v>
      </c>
      <c r="B3" s="1">
        <v>11298.352800000001</v>
      </c>
      <c r="C3" s="6">
        <v>5.0000000000000001E-3</v>
      </c>
      <c r="D3" t="s">
        <v>0</v>
      </c>
      <c r="E3">
        <v>0</v>
      </c>
      <c r="F3">
        <v>28.5</v>
      </c>
      <c r="G3" t="s">
        <v>1</v>
      </c>
      <c r="H3">
        <v>2</v>
      </c>
      <c r="I3" t="s">
        <v>0</v>
      </c>
      <c r="J3">
        <v>0</v>
      </c>
      <c r="K3">
        <v>0.5</v>
      </c>
      <c r="L3" t="s">
        <v>1</v>
      </c>
      <c r="M3">
        <v>2</v>
      </c>
      <c r="N3" t="s">
        <v>1925</v>
      </c>
      <c r="O3">
        <v>1</v>
      </c>
      <c r="P3" t="str">
        <f t="shared" si="0"/>
        <v>X2Pi-28.5-e-0-2</v>
      </c>
      <c r="Q3" t="str">
        <f t="shared" si="1"/>
        <v>X2Pi-0.5-e-0-2</v>
      </c>
      <c r="R3">
        <f t="shared" si="2"/>
        <v>11312.6309</v>
      </c>
      <c r="S3">
        <f>_xlfn.IFNA(VLOOKUP(Q3,Bernath!A$2:G$600,7,FALSE),VLOOKUP(Q3,MARVEL!A$2:I$1522,7,FALSE))</f>
        <v>14.2781</v>
      </c>
      <c r="T3">
        <f t="shared" si="4"/>
        <v>11312.6309</v>
      </c>
      <c r="U3">
        <f t="shared" si="5"/>
        <v>1</v>
      </c>
      <c r="V3">
        <f t="shared" si="3"/>
        <v>11312.6309</v>
      </c>
      <c r="W3" t="str">
        <f>IF(V3="","",IF(ABS(V3-R3)&gt;'MARVEL-trans'!W$1,ABS(V3-R3),""))</f>
        <v/>
      </c>
    </row>
    <row r="4" spans="1:23">
      <c r="A4">
        <v>1868</v>
      </c>
      <c r="B4" s="1">
        <v>10605.661</v>
      </c>
      <c r="C4" s="6">
        <v>5.0000000000000001E-3</v>
      </c>
      <c r="D4" t="s">
        <v>0</v>
      </c>
      <c r="E4">
        <v>0</v>
      </c>
      <c r="F4">
        <v>27.5</v>
      </c>
      <c r="G4" t="s">
        <v>1</v>
      </c>
      <c r="H4">
        <v>2</v>
      </c>
      <c r="I4" t="s">
        <v>0</v>
      </c>
      <c r="J4">
        <v>0</v>
      </c>
      <c r="K4">
        <v>0.5</v>
      </c>
      <c r="L4" t="s">
        <v>1</v>
      </c>
      <c r="M4">
        <v>2</v>
      </c>
      <c r="N4" t="s">
        <v>1924</v>
      </c>
      <c r="O4">
        <v>1</v>
      </c>
      <c r="P4" t="str">
        <f t="shared" si="0"/>
        <v>X2Pi-27.5-e-0-2</v>
      </c>
      <c r="Q4" t="str">
        <f t="shared" si="1"/>
        <v>X2Pi-0.5-e-0-2</v>
      </c>
      <c r="R4">
        <f t="shared" si="2"/>
        <v>10619.9391</v>
      </c>
      <c r="S4">
        <f>_xlfn.IFNA(VLOOKUP(Q4,Bernath!A$2:G$600,7,FALSE),VLOOKUP(Q4,MARVEL!A$2:I$1522,7,FALSE))</f>
        <v>14.2781</v>
      </c>
      <c r="T4">
        <f t="shared" si="4"/>
        <v>10619.9391</v>
      </c>
      <c r="U4">
        <f t="shared" si="5"/>
        <v>1</v>
      </c>
      <c r="V4">
        <f t="shared" si="3"/>
        <v>10619.9391</v>
      </c>
      <c r="W4" t="str">
        <f>IF(V4="","",IF(ABS(V4-R4)&gt;'MARVEL-trans'!W$1,ABS(V4-R4),""))</f>
        <v/>
      </c>
    </row>
    <row r="5" spans="1:23">
      <c r="A5">
        <v>1867</v>
      </c>
      <c r="B5" s="1">
        <v>9929.0773000000008</v>
      </c>
      <c r="C5" s="6">
        <v>5.0000000000000001E-3</v>
      </c>
      <c r="D5" t="s">
        <v>0</v>
      </c>
      <c r="E5">
        <v>0</v>
      </c>
      <c r="F5">
        <v>26.5</v>
      </c>
      <c r="G5" t="s">
        <v>1</v>
      </c>
      <c r="H5">
        <v>2</v>
      </c>
      <c r="I5" t="s">
        <v>0</v>
      </c>
      <c r="J5">
        <v>0</v>
      </c>
      <c r="K5">
        <v>0.5</v>
      </c>
      <c r="L5" t="s">
        <v>1</v>
      </c>
      <c r="M5">
        <v>2</v>
      </c>
      <c r="N5" t="s">
        <v>1923</v>
      </c>
      <c r="O5">
        <v>1</v>
      </c>
      <c r="P5" t="str">
        <f t="shared" si="0"/>
        <v>X2Pi-26.5-e-0-2</v>
      </c>
      <c r="Q5" t="str">
        <f t="shared" si="1"/>
        <v>X2Pi-0.5-e-0-2</v>
      </c>
      <c r="R5">
        <f t="shared" si="2"/>
        <v>9943.3554000000004</v>
      </c>
      <c r="S5">
        <f>_xlfn.IFNA(VLOOKUP(Q5,Bernath!A$2:G$600,7,FALSE),VLOOKUP(Q5,MARVEL!A$2:I$1522,7,FALSE))</f>
        <v>14.2781</v>
      </c>
      <c r="T5">
        <f t="shared" si="4"/>
        <v>9943.3554000000004</v>
      </c>
      <c r="U5">
        <f t="shared" si="5"/>
        <v>1</v>
      </c>
      <c r="V5">
        <f t="shared" si="3"/>
        <v>9943.3554000000004</v>
      </c>
      <c r="W5" t="str">
        <f>IF(V5="","",IF(ABS(V5-R5)&gt;'MARVEL-trans'!W$1,ABS(V5-R5),""))</f>
        <v/>
      </c>
    </row>
    <row r="6" spans="1:23">
      <c r="A6">
        <v>1866</v>
      </c>
      <c r="B6" s="1">
        <v>9269.3371999999999</v>
      </c>
      <c r="C6" s="6">
        <v>5.0000000000000001E-3</v>
      </c>
      <c r="D6" t="s">
        <v>0</v>
      </c>
      <c r="E6">
        <v>0</v>
      </c>
      <c r="F6">
        <v>25.5</v>
      </c>
      <c r="G6" t="s">
        <v>1</v>
      </c>
      <c r="H6">
        <v>2</v>
      </c>
      <c r="I6" t="s">
        <v>0</v>
      </c>
      <c r="J6">
        <v>0</v>
      </c>
      <c r="K6">
        <v>0.5</v>
      </c>
      <c r="L6" t="s">
        <v>1</v>
      </c>
      <c r="M6">
        <v>2</v>
      </c>
      <c r="N6" t="s">
        <v>1922</v>
      </c>
      <c r="O6">
        <v>1</v>
      </c>
      <c r="P6" t="str">
        <f t="shared" si="0"/>
        <v>X2Pi-25.5-e-0-2</v>
      </c>
      <c r="Q6" t="str">
        <f t="shared" si="1"/>
        <v>X2Pi-0.5-e-0-2</v>
      </c>
      <c r="R6">
        <f t="shared" si="2"/>
        <v>9283.6152999999995</v>
      </c>
      <c r="S6">
        <f>_xlfn.IFNA(VLOOKUP(Q6,Bernath!A$2:G$600,7,FALSE),VLOOKUP(Q6,MARVEL!A$2:I$1522,7,FALSE))</f>
        <v>14.2781</v>
      </c>
      <c r="T6">
        <f t="shared" si="4"/>
        <v>9283.6152999999995</v>
      </c>
      <c r="U6">
        <f t="shared" si="5"/>
        <v>1</v>
      </c>
      <c r="V6">
        <f t="shared" si="3"/>
        <v>9283.6152999999995</v>
      </c>
      <c r="W6" t="str">
        <f>IF(V6="","",IF(ABS(V6-R6)&gt;'MARVEL-trans'!W$1,ABS(V6-R6),""))</f>
        <v/>
      </c>
    </row>
    <row r="7" spans="1:23">
      <c r="A7">
        <v>1865</v>
      </c>
      <c r="B7" s="1">
        <v>8627.1632000000009</v>
      </c>
      <c r="C7" s="6">
        <v>5.0000000000000001E-3</v>
      </c>
      <c r="D7" t="s">
        <v>0</v>
      </c>
      <c r="E7">
        <v>0</v>
      </c>
      <c r="F7">
        <v>24.5</v>
      </c>
      <c r="G7" t="s">
        <v>1</v>
      </c>
      <c r="H7">
        <v>2</v>
      </c>
      <c r="I7" t="s">
        <v>0</v>
      </c>
      <c r="J7">
        <v>0</v>
      </c>
      <c r="K7">
        <v>0.5</v>
      </c>
      <c r="L7" t="s">
        <v>1</v>
      </c>
      <c r="M7">
        <v>2</v>
      </c>
      <c r="N7" t="s">
        <v>1921</v>
      </c>
      <c r="O7">
        <v>1</v>
      </c>
      <c r="P7" t="str">
        <f t="shared" si="0"/>
        <v>X2Pi-24.5-e-0-2</v>
      </c>
      <c r="Q7" t="str">
        <f t="shared" si="1"/>
        <v>X2Pi-0.5-e-0-2</v>
      </c>
      <c r="R7">
        <f t="shared" si="2"/>
        <v>8641.4413000000004</v>
      </c>
      <c r="S7">
        <f>_xlfn.IFNA(VLOOKUP(Q7,Bernath!A$2:G$600,7,FALSE),VLOOKUP(Q7,MARVEL!A$2:I$1522,7,FALSE))</f>
        <v>14.2781</v>
      </c>
      <c r="T7">
        <f t="shared" si="4"/>
        <v>8641.4413000000004</v>
      </c>
      <c r="U7">
        <f t="shared" si="5"/>
        <v>1</v>
      </c>
      <c r="V7">
        <f t="shared" si="3"/>
        <v>8641.4413000000004</v>
      </c>
      <c r="W7" t="str">
        <f>IF(V7="","",IF(ABS(V7-R7)&gt;'MARVEL-trans'!W$1,ABS(V7-R7),""))</f>
        <v/>
      </c>
    </row>
    <row r="8" spans="1:23">
      <c r="A8">
        <v>1864</v>
      </c>
      <c r="B8" s="1">
        <v>8003.2632000000003</v>
      </c>
      <c r="C8" s="6">
        <v>5.0000000000000001E-3</v>
      </c>
      <c r="D8" t="s">
        <v>0</v>
      </c>
      <c r="E8">
        <v>0</v>
      </c>
      <c r="F8">
        <v>23.5</v>
      </c>
      <c r="G8" t="s">
        <v>1</v>
      </c>
      <c r="H8">
        <v>2</v>
      </c>
      <c r="I8" t="s">
        <v>0</v>
      </c>
      <c r="J8">
        <v>0</v>
      </c>
      <c r="K8">
        <v>0.5</v>
      </c>
      <c r="L8" t="s">
        <v>1</v>
      </c>
      <c r="M8">
        <v>2</v>
      </c>
      <c r="N8" t="s">
        <v>1920</v>
      </c>
      <c r="O8">
        <v>1</v>
      </c>
      <c r="P8" t="str">
        <f t="shared" si="0"/>
        <v>X2Pi-23.5-e-0-2</v>
      </c>
      <c r="Q8" t="str">
        <f t="shared" si="1"/>
        <v>X2Pi-0.5-e-0-2</v>
      </c>
      <c r="R8">
        <f t="shared" si="2"/>
        <v>8017.5413000000008</v>
      </c>
      <c r="S8">
        <f>_xlfn.IFNA(VLOOKUP(Q8,Bernath!A$2:G$600,7,FALSE),VLOOKUP(Q8,MARVEL!A$2:I$1522,7,FALSE))</f>
        <v>14.2781</v>
      </c>
      <c r="T8">
        <f t="shared" si="4"/>
        <v>8017.5413000000008</v>
      </c>
      <c r="U8">
        <f t="shared" si="5"/>
        <v>1</v>
      </c>
      <c r="V8">
        <f t="shared" si="3"/>
        <v>8017.5413000000008</v>
      </c>
      <c r="W8" t="str">
        <f>IF(V8="","",IF(ABS(V8-R8)&gt;'MARVEL-trans'!W$1,ABS(V8-R8),""))</f>
        <v/>
      </c>
    </row>
    <row r="9" spans="1:23">
      <c r="A9">
        <v>1863</v>
      </c>
      <c r="B9" s="1">
        <v>7398.3302999999996</v>
      </c>
      <c r="C9" s="6">
        <v>8.4989999999999996E-3</v>
      </c>
      <c r="D9" t="s">
        <v>0</v>
      </c>
      <c r="E9">
        <v>0</v>
      </c>
      <c r="F9">
        <v>22.5</v>
      </c>
      <c r="G9" t="s">
        <v>1</v>
      </c>
      <c r="H9">
        <v>2</v>
      </c>
      <c r="I9" t="s">
        <v>0</v>
      </c>
      <c r="J9">
        <v>0</v>
      </c>
      <c r="K9">
        <v>0.5</v>
      </c>
      <c r="L9" t="s">
        <v>1</v>
      </c>
      <c r="M9">
        <v>2</v>
      </c>
      <c r="N9" t="s">
        <v>1919</v>
      </c>
      <c r="O9">
        <v>1</v>
      </c>
      <c r="P9" t="str">
        <f t="shared" si="0"/>
        <v>X2Pi-22.5-e-0-2</v>
      </c>
      <c r="Q9" t="str">
        <f t="shared" si="1"/>
        <v>X2Pi-0.5-e-0-2</v>
      </c>
      <c r="R9">
        <f t="shared" si="2"/>
        <v>7412.6084000000001</v>
      </c>
      <c r="S9">
        <f>_xlfn.IFNA(VLOOKUP(Q9,Bernath!A$2:G$600,7,FALSE),VLOOKUP(Q9,MARVEL!A$2:I$1522,7,FALSE))</f>
        <v>14.2781</v>
      </c>
      <c r="T9">
        <f t="shared" si="4"/>
        <v>7412.6084000000001</v>
      </c>
      <c r="U9">
        <f t="shared" si="5"/>
        <v>1</v>
      </c>
      <c r="V9">
        <f t="shared" si="3"/>
        <v>7412.6084000000001</v>
      </c>
      <c r="W9" t="str">
        <f>IF(V9="","",IF(ABS(V9-R9)&gt;'MARVEL-trans'!W$1,ABS(V9-R9),""))</f>
        <v/>
      </c>
    </row>
    <row r="10" spans="1:23">
      <c r="A10">
        <v>1862</v>
      </c>
      <c r="B10" s="1">
        <v>6813.0411999999997</v>
      </c>
      <c r="C10" s="6">
        <v>5.0000000000000001E-3</v>
      </c>
      <c r="D10" t="s">
        <v>0</v>
      </c>
      <c r="E10">
        <v>0</v>
      </c>
      <c r="F10">
        <v>21.5</v>
      </c>
      <c r="G10" t="s">
        <v>1</v>
      </c>
      <c r="H10">
        <v>2</v>
      </c>
      <c r="I10" t="s">
        <v>0</v>
      </c>
      <c r="J10">
        <v>0</v>
      </c>
      <c r="K10">
        <v>0.5</v>
      </c>
      <c r="L10" t="s">
        <v>1</v>
      </c>
      <c r="M10">
        <v>2</v>
      </c>
      <c r="N10" t="s">
        <v>1918</v>
      </c>
      <c r="O10">
        <v>1</v>
      </c>
      <c r="P10" t="str">
        <f t="shared" si="0"/>
        <v>X2Pi-21.5-e-0-2</v>
      </c>
      <c r="Q10" t="str">
        <f t="shared" si="1"/>
        <v>X2Pi-0.5-e-0-2</v>
      </c>
      <c r="R10">
        <f t="shared" si="2"/>
        <v>6827.3193000000001</v>
      </c>
      <c r="S10">
        <f>_xlfn.IFNA(VLOOKUP(Q10,Bernath!A$2:G$600,7,FALSE),VLOOKUP(Q10,MARVEL!A$2:I$1522,7,FALSE))</f>
        <v>14.2781</v>
      </c>
      <c r="T10">
        <f t="shared" si="4"/>
        <v>6827.3193000000001</v>
      </c>
      <c r="U10">
        <f t="shared" si="5"/>
        <v>1</v>
      </c>
      <c r="V10">
        <f t="shared" si="3"/>
        <v>6827.3193000000001</v>
      </c>
      <c r="W10" t="str">
        <f>IF(V10="","",IF(ABS(V10-R10)&gt;'MARVEL-trans'!W$1,ABS(V10-R10),""))</f>
        <v/>
      </c>
    </row>
    <row r="11" spans="1:23">
      <c r="A11">
        <v>1781</v>
      </c>
      <c r="B11" s="1">
        <v>1267.7312999999999</v>
      </c>
      <c r="C11" s="6">
        <v>5.0000000000000001E-3</v>
      </c>
      <c r="D11" t="s">
        <v>0</v>
      </c>
      <c r="E11">
        <v>0</v>
      </c>
      <c r="F11">
        <v>9.5</v>
      </c>
      <c r="G11" t="s">
        <v>1</v>
      </c>
      <c r="H11">
        <v>1</v>
      </c>
      <c r="I11" t="s">
        <v>0</v>
      </c>
      <c r="J11">
        <v>0</v>
      </c>
      <c r="K11">
        <v>0.5</v>
      </c>
      <c r="L11" t="s">
        <v>1</v>
      </c>
      <c r="M11">
        <v>2</v>
      </c>
      <c r="N11" t="s">
        <v>1837</v>
      </c>
      <c r="O11">
        <v>1</v>
      </c>
      <c r="P11" t="str">
        <f t="shared" si="0"/>
        <v>X2Pi-9.5-e-0-1</v>
      </c>
      <c r="Q11" t="str">
        <f t="shared" si="1"/>
        <v>X2Pi-0.5-e-0-2</v>
      </c>
      <c r="R11">
        <f t="shared" si="2"/>
        <v>1282.0093999999999</v>
      </c>
      <c r="S11">
        <f>_xlfn.IFNA(VLOOKUP(Q11,Bernath!A$2:G$600,7,FALSE),VLOOKUP(Q11,MARVEL!A$2:I$1522,7,FALSE))</f>
        <v>14.2781</v>
      </c>
      <c r="T11">
        <f t="shared" si="4"/>
        <v>1282.0093999999999</v>
      </c>
      <c r="U11">
        <f t="shared" si="5"/>
        <v>1</v>
      </c>
      <c r="V11">
        <f t="shared" si="3"/>
        <v>1282.0093999999999</v>
      </c>
      <c r="W11" t="str">
        <f>IF(V11="","",IF(ABS(V11-R11)&gt;'MARVEL-trans'!W$1,ABS(V11-R11),""))</f>
        <v/>
      </c>
    </row>
    <row r="12" spans="1:23">
      <c r="A12">
        <v>1861</v>
      </c>
      <c r="B12" s="1">
        <v>6248.0550999999996</v>
      </c>
      <c r="C12" s="6">
        <v>5.0000000000000001E-3</v>
      </c>
      <c r="D12" t="s">
        <v>0</v>
      </c>
      <c r="E12">
        <v>0</v>
      </c>
      <c r="F12">
        <v>20.5</v>
      </c>
      <c r="G12" t="s">
        <v>1</v>
      </c>
      <c r="H12">
        <v>2</v>
      </c>
      <c r="I12" t="s">
        <v>0</v>
      </c>
      <c r="J12">
        <v>0</v>
      </c>
      <c r="K12">
        <v>0.5</v>
      </c>
      <c r="L12" t="s">
        <v>1</v>
      </c>
      <c r="M12">
        <v>2</v>
      </c>
      <c r="N12" t="s">
        <v>1917</v>
      </c>
      <c r="O12">
        <v>1</v>
      </c>
      <c r="P12" t="str">
        <f t="shared" si="0"/>
        <v>X2Pi-20.5-e-0-2</v>
      </c>
      <c r="Q12" t="str">
        <f t="shared" si="1"/>
        <v>X2Pi-0.5-e-0-2</v>
      </c>
      <c r="R12">
        <f t="shared" si="2"/>
        <v>6262.3332</v>
      </c>
      <c r="S12">
        <f>_xlfn.IFNA(VLOOKUP(Q12,Bernath!A$2:G$600,7,FALSE),VLOOKUP(Q12,MARVEL!A$2:I$1522,7,FALSE))</f>
        <v>14.2781</v>
      </c>
      <c r="T12">
        <f t="shared" si="4"/>
        <v>6262.3332</v>
      </c>
      <c r="U12">
        <f t="shared" si="5"/>
        <v>1</v>
      </c>
      <c r="V12">
        <f t="shared" si="3"/>
        <v>6262.3332</v>
      </c>
      <c r="W12" t="str">
        <f>IF(V12="","",IF(ABS(V12-R12)&gt;'MARVEL-trans'!W$1,ABS(V12-R12),""))</f>
        <v/>
      </c>
    </row>
    <row r="13" spans="1:23">
      <c r="A13">
        <v>1860</v>
      </c>
      <c r="B13" s="1">
        <v>5704.0127000000002</v>
      </c>
      <c r="C13" s="6">
        <v>6.0819999999999997E-3</v>
      </c>
      <c r="D13" t="s">
        <v>0</v>
      </c>
      <c r="E13">
        <v>0</v>
      </c>
      <c r="F13">
        <v>19.5</v>
      </c>
      <c r="G13" t="s">
        <v>1</v>
      </c>
      <c r="H13">
        <v>2</v>
      </c>
      <c r="I13" t="s">
        <v>0</v>
      </c>
      <c r="J13">
        <v>0</v>
      </c>
      <c r="K13">
        <v>0.5</v>
      </c>
      <c r="L13" t="s">
        <v>1</v>
      </c>
      <c r="M13">
        <v>2</v>
      </c>
      <c r="N13" t="s">
        <v>1916</v>
      </c>
      <c r="O13">
        <v>1</v>
      </c>
      <c r="P13" t="str">
        <f t="shared" si="0"/>
        <v>X2Pi-19.5-e-0-2</v>
      </c>
      <c r="Q13" t="str">
        <f t="shared" si="1"/>
        <v>X2Pi-0.5-e-0-2</v>
      </c>
      <c r="R13">
        <f t="shared" si="2"/>
        <v>5718.2908000000007</v>
      </c>
      <c r="S13">
        <f>_xlfn.IFNA(VLOOKUP(Q13,Bernath!A$2:G$600,7,FALSE),VLOOKUP(Q13,MARVEL!A$2:I$1522,7,FALSE))</f>
        <v>14.2781</v>
      </c>
      <c r="T13">
        <f t="shared" si="4"/>
        <v>5718.2908000000007</v>
      </c>
      <c r="U13">
        <f t="shared" si="5"/>
        <v>1</v>
      </c>
      <c r="V13">
        <f t="shared" si="3"/>
        <v>5718.2908000000007</v>
      </c>
      <c r="W13" t="str">
        <f>IF(V13="","",IF(ABS(V13-R13)&gt;'MARVEL-trans'!W$1,ABS(V13-R13),""))</f>
        <v/>
      </c>
    </row>
    <row r="14" spans="1:23">
      <c r="A14">
        <v>1859</v>
      </c>
      <c r="B14" s="1">
        <v>5181.5352000000003</v>
      </c>
      <c r="C14" s="6">
        <v>9.8340000000000007E-3</v>
      </c>
      <c r="D14" t="s">
        <v>0</v>
      </c>
      <c r="E14">
        <v>0</v>
      </c>
      <c r="F14">
        <v>18.5</v>
      </c>
      <c r="G14" t="s">
        <v>1</v>
      </c>
      <c r="H14">
        <v>2</v>
      </c>
      <c r="I14" t="s">
        <v>0</v>
      </c>
      <c r="J14">
        <v>0</v>
      </c>
      <c r="K14">
        <v>0.5</v>
      </c>
      <c r="L14" t="s">
        <v>1</v>
      </c>
      <c r="M14">
        <v>2</v>
      </c>
      <c r="N14" t="s">
        <v>1915</v>
      </c>
      <c r="O14">
        <v>1</v>
      </c>
      <c r="P14" t="str">
        <f t="shared" si="0"/>
        <v>X2Pi-18.5-e-0-2</v>
      </c>
      <c r="Q14" t="str">
        <f t="shared" si="1"/>
        <v>X2Pi-0.5-e-0-2</v>
      </c>
      <c r="R14">
        <f t="shared" si="2"/>
        <v>5195.8133000000007</v>
      </c>
      <c r="S14">
        <f>_xlfn.IFNA(VLOOKUP(Q14,Bernath!A$2:G$600,7,FALSE),VLOOKUP(Q14,MARVEL!A$2:I$1522,7,FALSE))</f>
        <v>14.2781</v>
      </c>
      <c r="T14">
        <f t="shared" si="4"/>
        <v>5195.8133000000007</v>
      </c>
      <c r="U14">
        <f t="shared" si="5"/>
        <v>1</v>
      </c>
      <c r="V14">
        <f t="shared" si="3"/>
        <v>5195.8133000000007</v>
      </c>
      <c r="W14" t="str">
        <f>IF(V14="","",IF(ABS(V14-R14)&gt;'MARVEL-trans'!W$1,ABS(V14-R14),""))</f>
        <v/>
      </c>
    </row>
    <row r="15" spans="1:23">
      <c r="A15">
        <v>1858</v>
      </c>
      <c r="B15" s="1">
        <v>4681.2228999999998</v>
      </c>
      <c r="C15" s="6">
        <v>5.0000000000000001E-3</v>
      </c>
      <c r="D15" t="s">
        <v>0</v>
      </c>
      <c r="E15">
        <v>0</v>
      </c>
      <c r="F15">
        <v>17.5</v>
      </c>
      <c r="G15" t="s">
        <v>1</v>
      </c>
      <c r="H15">
        <v>2</v>
      </c>
      <c r="I15" t="s">
        <v>0</v>
      </c>
      <c r="J15">
        <v>0</v>
      </c>
      <c r="K15">
        <v>0.5</v>
      </c>
      <c r="L15" t="s">
        <v>1</v>
      </c>
      <c r="M15">
        <v>2</v>
      </c>
      <c r="N15" t="s">
        <v>1914</v>
      </c>
      <c r="O15">
        <v>1</v>
      </c>
      <c r="P15" t="str">
        <f t="shared" si="0"/>
        <v>X2Pi-17.5-e-0-2</v>
      </c>
      <c r="Q15" t="str">
        <f t="shared" si="1"/>
        <v>X2Pi-0.5-e-0-2</v>
      </c>
      <c r="R15">
        <f t="shared" si="2"/>
        <v>4695.5010000000002</v>
      </c>
      <c r="S15">
        <f>_xlfn.IFNA(VLOOKUP(Q15,Bernath!A$2:G$600,7,FALSE),VLOOKUP(Q15,MARVEL!A$2:I$1522,7,FALSE))</f>
        <v>14.2781</v>
      </c>
      <c r="T15">
        <f t="shared" si="4"/>
        <v>4695.5010000000002</v>
      </c>
      <c r="U15">
        <f t="shared" si="5"/>
        <v>1</v>
      </c>
      <c r="V15">
        <f t="shared" si="3"/>
        <v>4695.5010000000002</v>
      </c>
      <c r="W15" t="str">
        <f>IF(V15="","",IF(ABS(V15-R15)&gt;'MARVEL-trans'!W$1,ABS(V15-R15),""))</f>
        <v/>
      </c>
    </row>
    <row r="16" spans="1:23">
      <c r="A16">
        <v>1857</v>
      </c>
      <c r="B16" s="1">
        <v>4203.6541999999999</v>
      </c>
      <c r="C16" s="6">
        <v>5.0000000000000001E-3</v>
      </c>
      <c r="D16" t="s">
        <v>0</v>
      </c>
      <c r="E16">
        <v>0</v>
      </c>
      <c r="F16">
        <v>16.5</v>
      </c>
      <c r="G16" t="s">
        <v>1</v>
      </c>
      <c r="H16">
        <v>2</v>
      </c>
      <c r="I16" t="s">
        <v>0</v>
      </c>
      <c r="J16">
        <v>0</v>
      </c>
      <c r="K16">
        <v>0.5</v>
      </c>
      <c r="L16" t="s">
        <v>1</v>
      </c>
      <c r="M16">
        <v>2</v>
      </c>
      <c r="N16" t="s">
        <v>1913</v>
      </c>
      <c r="O16">
        <v>1</v>
      </c>
      <c r="P16" t="str">
        <f t="shared" si="0"/>
        <v>X2Pi-16.5-e-0-2</v>
      </c>
      <c r="Q16" t="str">
        <f t="shared" si="1"/>
        <v>X2Pi-0.5-e-0-2</v>
      </c>
      <c r="R16">
        <f t="shared" si="2"/>
        <v>4217.9323000000004</v>
      </c>
      <c r="S16">
        <f>_xlfn.IFNA(VLOOKUP(Q16,Bernath!A$2:G$600,7,FALSE),VLOOKUP(Q16,MARVEL!A$2:I$1522,7,FALSE))</f>
        <v>14.2781</v>
      </c>
      <c r="T16">
        <f t="shared" si="4"/>
        <v>4217.9323000000004</v>
      </c>
      <c r="U16">
        <f t="shared" si="5"/>
        <v>1</v>
      </c>
      <c r="V16">
        <f t="shared" si="3"/>
        <v>4217.9323000000004</v>
      </c>
      <c r="W16" t="str">
        <f>IF(V16="","",IF(ABS(V16-R16)&gt;'MARVEL-trans'!W$1,ABS(V16-R16),""))</f>
        <v/>
      </c>
    </row>
    <row r="17" spans="1:23">
      <c r="A17">
        <v>1856</v>
      </c>
      <c r="B17" s="1">
        <v>3749.3845000000001</v>
      </c>
      <c r="C17" s="6">
        <v>5.0000000000000001E-3</v>
      </c>
      <c r="D17" t="s">
        <v>0</v>
      </c>
      <c r="E17">
        <v>0</v>
      </c>
      <c r="F17">
        <v>15.5</v>
      </c>
      <c r="G17" t="s">
        <v>1</v>
      </c>
      <c r="H17">
        <v>2</v>
      </c>
      <c r="I17" t="s">
        <v>0</v>
      </c>
      <c r="J17">
        <v>0</v>
      </c>
      <c r="K17">
        <v>0.5</v>
      </c>
      <c r="L17" t="s">
        <v>1</v>
      </c>
      <c r="M17">
        <v>2</v>
      </c>
      <c r="N17" t="s">
        <v>1912</v>
      </c>
      <c r="O17">
        <v>1</v>
      </c>
      <c r="P17" t="str">
        <f t="shared" si="0"/>
        <v>X2Pi-15.5-e-0-2</v>
      </c>
      <c r="Q17" t="str">
        <f t="shared" si="1"/>
        <v>X2Pi-0.5-e-0-2</v>
      </c>
      <c r="R17">
        <f t="shared" si="2"/>
        <v>3763.6626000000001</v>
      </c>
      <c r="S17">
        <f>_xlfn.IFNA(VLOOKUP(Q17,Bernath!A$2:G$600,7,FALSE),VLOOKUP(Q17,MARVEL!A$2:I$1522,7,FALSE))</f>
        <v>14.2781</v>
      </c>
      <c r="T17">
        <f t="shared" si="4"/>
        <v>3763.6626000000001</v>
      </c>
      <c r="U17">
        <f t="shared" si="5"/>
        <v>1</v>
      </c>
      <c r="V17">
        <f t="shared" si="3"/>
        <v>3763.6626000000001</v>
      </c>
      <c r="W17" t="str">
        <f>IF(V17="","",IF(ABS(V17-R17)&gt;'MARVEL-trans'!W$1,ABS(V17-R17),""))</f>
        <v/>
      </c>
    </row>
    <row r="18" spans="1:23">
      <c r="A18">
        <v>1855</v>
      </c>
      <c r="B18" s="1">
        <v>3318.9448000000002</v>
      </c>
      <c r="C18" s="6">
        <v>5.0000000000000001E-3</v>
      </c>
      <c r="D18" t="s">
        <v>0</v>
      </c>
      <c r="E18">
        <v>0</v>
      </c>
      <c r="F18">
        <v>14.5</v>
      </c>
      <c r="G18" t="s">
        <v>1</v>
      </c>
      <c r="H18">
        <v>2</v>
      </c>
      <c r="I18" t="s">
        <v>0</v>
      </c>
      <c r="J18">
        <v>0</v>
      </c>
      <c r="K18">
        <v>0.5</v>
      </c>
      <c r="L18" t="s">
        <v>1</v>
      </c>
      <c r="M18">
        <v>2</v>
      </c>
      <c r="N18" t="s">
        <v>1911</v>
      </c>
      <c r="O18">
        <v>1</v>
      </c>
      <c r="P18" t="str">
        <f t="shared" si="0"/>
        <v>X2Pi-14.5-e-0-2</v>
      </c>
      <c r="Q18" t="str">
        <f t="shared" si="1"/>
        <v>X2Pi-0.5-e-0-2</v>
      </c>
      <c r="R18">
        <f t="shared" si="2"/>
        <v>3333.2229000000002</v>
      </c>
      <c r="S18">
        <f>_xlfn.IFNA(VLOOKUP(Q18,Bernath!A$2:G$600,7,FALSE),VLOOKUP(Q18,MARVEL!A$2:I$1522,7,FALSE))</f>
        <v>14.2781</v>
      </c>
      <c r="T18">
        <f t="shared" si="4"/>
        <v>3333.2229000000002</v>
      </c>
      <c r="U18">
        <f t="shared" si="5"/>
        <v>1</v>
      </c>
      <c r="V18">
        <f t="shared" si="3"/>
        <v>3333.2229000000002</v>
      </c>
      <c r="W18" t="str">
        <f>IF(V18="","",IF(ABS(V18-R18)&gt;'MARVEL-trans'!W$1,ABS(V18-R18),""))</f>
        <v/>
      </c>
    </row>
    <row r="19" spans="1:23">
      <c r="A19">
        <v>1854</v>
      </c>
      <c r="B19" s="1">
        <v>2912.8409999999999</v>
      </c>
      <c r="C19" s="6">
        <v>5.0000000000000001E-3</v>
      </c>
      <c r="D19" t="s">
        <v>0</v>
      </c>
      <c r="E19">
        <v>0</v>
      </c>
      <c r="F19">
        <v>13.5</v>
      </c>
      <c r="G19" t="s">
        <v>1</v>
      </c>
      <c r="H19">
        <v>2</v>
      </c>
      <c r="I19" t="s">
        <v>0</v>
      </c>
      <c r="J19">
        <v>0</v>
      </c>
      <c r="K19">
        <v>0.5</v>
      </c>
      <c r="L19" t="s">
        <v>1</v>
      </c>
      <c r="M19">
        <v>2</v>
      </c>
      <c r="N19" t="s">
        <v>1910</v>
      </c>
      <c r="O19">
        <v>1</v>
      </c>
      <c r="P19" t="str">
        <f t="shared" si="0"/>
        <v>X2Pi-13.5-e-0-2</v>
      </c>
      <c r="Q19" t="str">
        <f t="shared" si="1"/>
        <v>X2Pi-0.5-e-0-2</v>
      </c>
      <c r="R19">
        <f t="shared" si="2"/>
        <v>2927.1190999999999</v>
      </c>
      <c r="S19">
        <f>_xlfn.IFNA(VLOOKUP(Q19,Bernath!A$2:G$600,7,FALSE),VLOOKUP(Q19,MARVEL!A$2:I$1522,7,FALSE))</f>
        <v>14.2781</v>
      </c>
      <c r="T19">
        <f t="shared" si="4"/>
        <v>2927.1190999999999</v>
      </c>
      <c r="U19">
        <f t="shared" si="5"/>
        <v>1</v>
      </c>
      <c r="V19">
        <f t="shared" si="3"/>
        <v>2927.1190999999999</v>
      </c>
      <c r="W19" t="str">
        <f>IF(V19="","",IF(ABS(V19-R19)&gt;'MARVEL-trans'!W$1,ABS(V19-R19),""))</f>
        <v/>
      </c>
    </row>
    <row r="20" spans="1:23">
      <c r="A20">
        <v>1853</v>
      </c>
      <c r="B20" s="1">
        <v>2531.5527999999999</v>
      </c>
      <c r="C20" s="6">
        <v>5.0000000000000001E-3</v>
      </c>
      <c r="D20" t="s">
        <v>0</v>
      </c>
      <c r="E20">
        <v>0</v>
      </c>
      <c r="F20">
        <v>12.5</v>
      </c>
      <c r="G20" t="s">
        <v>1</v>
      </c>
      <c r="H20">
        <v>2</v>
      </c>
      <c r="I20" t="s">
        <v>0</v>
      </c>
      <c r="J20">
        <v>0</v>
      </c>
      <c r="K20">
        <v>0.5</v>
      </c>
      <c r="L20" t="s">
        <v>1</v>
      </c>
      <c r="M20">
        <v>2</v>
      </c>
      <c r="N20" t="s">
        <v>1909</v>
      </c>
      <c r="O20">
        <v>1</v>
      </c>
      <c r="P20" t="str">
        <f t="shared" si="0"/>
        <v>X2Pi-12.5-e-0-2</v>
      </c>
      <c r="Q20" t="str">
        <f t="shared" si="1"/>
        <v>X2Pi-0.5-e-0-2</v>
      </c>
      <c r="R20">
        <f t="shared" si="2"/>
        <v>2545.8308999999999</v>
      </c>
      <c r="S20">
        <f>_xlfn.IFNA(VLOOKUP(Q20,Bernath!A$2:G$600,7,FALSE),VLOOKUP(Q20,MARVEL!A$2:I$1522,7,FALSE))</f>
        <v>14.2781</v>
      </c>
      <c r="T20">
        <f t="shared" si="4"/>
        <v>2545.8308999999999</v>
      </c>
      <c r="U20">
        <f t="shared" si="5"/>
        <v>1</v>
      </c>
      <c r="V20">
        <f t="shared" si="3"/>
        <v>2545.8308999999999</v>
      </c>
      <c r="W20" t="str">
        <f>IF(V20="","",IF(ABS(V20-R20)&gt;'MARVEL-trans'!W$1,ABS(V20-R20),""))</f>
        <v/>
      </c>
    </row>
    <row r="21" spans="1:23">
      <c r="A21">
        <v>1852</v>
      </c>
      <c r="B21" s="1">
        <v>2175.5320000000002</v>
      </c>
      <c r="C21" s="6">
        <v>5.0000000000000001E-3</v>
      </c>
      <c r="D21" t="s">
        <v>0</v>
      </c>
      <c r="E21">
        <v>0</v>
      </c>
      <c r="F21">
        <v>11.5</v>
      </c>
      <c r="G21" t="s">
        <v>1</v>
      </c>
      <c r="H21">
        <v>2</v>
      </c>
      <c r="I21" t="s">
        <v>0</v>
      </c>
      <c r="J21">
        <v>0</v>
      </c>
      <c r="K21">
        <v>0.5</v>
      </c>
      <c r="L21" t="s">
        <v>1</v>
      </c>
      <c r="M21">
        <v>2</v>
      </c>
      <c r="N21" t="s">
        <v>1908</v>
      </c>
      <c r="O21">
        <v>1</v>
      </c>
      <c r="P21" t="str">
        <f t="shared" si="0"/>
        <v>X2Pi-11.5-e-0-2</v>
      </c>
      <c r="Q21" t="str">
        <f t="shared" si="1"/>
        <v>X2Pi-0.5-e-0-2</v>
      </c>
      <c r="R21">
        <f t="shared" si="2"/>
        <v>2189.8101000000001</v>
      </c>
      <c r="S21">
        <f>_xlfn.IFNA(VLOOKUP(Q21,Bernath!A$2:G$600,7,FALSE),VLOOKUP(Q21,MARVEL!A$2:I$1522,7,FALSE))</f>
        <v>14.2781</v>
      </c>
      <c r="T21">
        <f t="shared" si="4"/>
        <v>2189.8101000000001</v>
      </c>
      <c r="U21">
        <f t="shared" si="5"/>
        <v>1</v>
      </c>
      <c r="V21">
        <f t="shared" si="3"/>
        <v>2189.8101000000001</v>
      </c>
      <c r="W21" t="str">
        <f>IF(V21="","",IF(ABS(V21-R21)&gt;'MARVEL-trans'!W$1,ABS(V21-R21),""))</f>
        <v/>
      </c>
    </row>
    <row r="22" spans="1:23">
      <c r="A22">
        <v>1780</v>
      </c>
      <c r="B22" s="1">
        <v>1016.2643</v>
      </c>
      <c r="C22" s="6">
        <v>5.0000000000000001E-3</v>
      </c>
      <c r="D22" t="s">
        <v>0</v>
      </c>
      <c r="E22">
        <v>0</v>
      </c>
      <c r="F22">
        <v>8.5</v>
      </c>
      <c r="G22" t="s">
        <v>1</v>
      </c>
      <c r="H22">
        <v>1</v>
      </c>
      <c r="I22" t="s">
        <v>0</v>
      </c>
      <c r="J22">
        <v>0</v>
      </c>
      <c r="K22">
        <v>0.5</v>
      </c>
      <c r="L22" t="s">
        <v>1</v>
      </c>
      <c r="M22">
        <v>2</v>
      </c>
      <c r="N22" t="s">
        <v>1836</v>
      </c>
      <c r="O22">
        <v>1</v>
      </c>
      <c r="P22" t="str">
        <f t="shared" si="0"/>
        <v>X2Pi-8.5-e-0-1</v>
      </c>
      <c r="Q22" t="str">
        <f t="shared" si="1"/>
        <v>X2Pi-0.5-e-0-2</v>
      </c>
      <c r="R22">
        <f t="shared" si="2"/>
        <v>1030.5424</v>
      </c>
      <c r="S22">
        <f>_xlfn.IFNA(VLOOKUP(Q22,Bernath!A$2:G$600,7,FALSE),VLOOKUP(Q22,MARVEL!A$2:I$1522,7,FALSE))</f>
        <v>14.2781</v>
      </c>
      <c r="T22">
        <f t="shared" si="4"/>
        <v>1030.5424</v>
      </c>
      <c r="U22">
        <f t="shared" si="5"/>
        <v>1</v>
      </c>
      <c r="V22">
        <f t="shared" si="3"/>
        <v>1030.5424</v>
      </c>
      <c r="W22" t="str">
        <f>IF(V22="","",IF(ABS(V22-R22)&gt;'MARVEL-trans'!W$1,ABS(V22-R22),""))</f>
        <v/>
      </c>
    </row>
    <row r="23" spans="1:23">
      <c r="A23">
        <v>1851</v>
      </c>
      <c r="B23" s="1">
        <v>1845.2021</v>
      </c>
      <c r="C23" s="6">
        <v>5.0000000000000001E-3</v>
      </c>
      <c r="D23" t="s">
        <v>0</v>
      </c>
      <c r="E23">
        <v>0</v>
      </c>
      <c r="F23">
        <v>10.5</v>
      </c>
      <c r="G23" t="s">
        <v>1</v>
      </c>
      <c r="H23">
        <v>2</v>
      </c>
      <c r="I23" t="s">
        <v>0</v>
      </c>
      <c r="J23">
        <v>0</v>
      </c>
      <c r="K23">
        <v>0.5</v>
      </c>
      <c r="L23" t="s">
        <v>1</v>
      </c>
      <c r="M23">
        <v>2</v>
      </c>
      <c r="N23" t="s">
        <v>1907</v>
      </c>
      <c r="O23">
        <v>1</v>
      </c>
      <c r="P23" t="str">
        <f t="shared" si="0"/>
        <v>X2Pi-10.5-e-0-2</v>
      </c>
      <c r="Q23" t="str">
        <f t="shared" si="1"/>
        <v>X2Pi-0.5-e-0-2</v>
      </c>
      <c r="R23">
        <f t="shared" si="2"/>
        <v>1859.4802</v>
      </c>
      <c r="S23">
        <f>_xlfn.IFNA(VLOOKUP(Q23,Bernath!A$2:G$600,7,FALSE),VLOOKUP(Q23,MARVEL!A$2:I$1522,7,FALSE))</f>
        <v>14.2781</v>
      </c>
      <c r="T23">
        <f t="shared" si="4"/>
        <v>1859.4802</v>
      </c>
      <c r="U23">
        <f t="shared" si="5"/>
        <v>1</v>
      </c>
      <c r="V23">
        <f t="shared" si="3"/>
        <v>1859.4802</v>
      </c>
      <c r="W23" t="str">
        <f>IF(V23="","",IF(ABS(V23-R23)&gt;'MARVEL-trans'!W$1,ABS(V23-R23),""))</f>
        <v/>
      </c>
    </row>
    <row r="24" spans="1:23">
      <c r="A24">
        <v>1850</v>
      </c>
      <c r="B24" s="1">
        <v>1540.9567999999999</v>
      </c>
      <c r="C24" s="6">
        <v>5.0000000000000001E-3</v>
      </c>
      <c r="D24" t="s">
        <v>0</v>
      </c>
      <c r="E24">
        <v>0</v>
      </c>
      <c r="F24">
        <v>9.5</v>
      </c>
      <c r="G24" t="s">
        <v>1</v>
      </c>
      <c r="H24">
        <v>2</v>
      </c>
      <c r="I24" t="s">
        <v>0</v>
      </c>
      <c r="J24">
        <v>0</v>
      </c>
      <c r="K24">
        <v>0.5</v>
      </c>
      <c r="L24" t="s">
        <v>1</v>
      </c>
      <c r="M24">
        <v>2</v>
      </c>
      <c r="N24" t="s">
        <v>1906</v>
      </c>
      <c r="O24">
        <v>1</v>
      </c>
      <c r="P24" t="str">
        <f t="shared" si="0"/>
        <v>X2Pi-9.5-e-0-2</v>
      </c>
      <c r="Q24" t="str">
        <f t="shared" si="1"/>
        <v>X2Pi-0.5-e-0-2</v>
      </c>
      <c r="R24">
        <f t="shared" si="2"/>
        <v>1555.2348999999999</v>
      </c>
      <c r="S24">
        <f>_xlfn.IFNA(VLOOKUP(Q24,Bernath!A$2:G$600,7,FALSE),VLOOKUP(Q24,MARVEL!A$2:I$1522,7,FALSE))</f>
        <v>14.2781</v>
      </c>
      <c r="T24">
        <f t="shared" si="4"/>
        <v>1555.2348999999999</v>
      </c>
      <c r="U24">
        <f t="shared" si="5"/>
        <v>1</v>
      </c>
      <c r="V24">
        <f t="shared" si="3"/>
        <v>1555.2348999999999</v>
      </c>
      <c r="W24" t="str">
        <f>IF(V24="","",IF(ABS(V24-R24)&gt;'MARVEL-trans'!W$1,ABS(V24-R24),""))</f>
        <v/>
      </c>
    </row>
    <row r="25" spans="1:23">
      <c r="A25">
        <v>1849</v>
      </c>
      <c r="B25" s="1">
        <v>1263.1587999999999</v>
      </c>
      <c r="C25" s="6">
        <v>5.0000000000000001E-3</v>
      </c>
      <c r="D25" t="s">
        <v>0</v>
      </c>
      <c r="E25">
        <v>0</v>
      </c>
      <c r="F25">
        <v>8.5</v>
      </c>
      <c r="G25" t="s">
        <v>1</v>
      </c>
      <c r="H25">
        <v>2</v>
      </c>
      <c r="I25" t="s">
        <v>0</v>
      </c>
      <c r="J25">
        <v>0</v>
      </c>
      <c r="K25">
        <v>0.5</v>
      </c>
      <c r="L25" t="s">
        <v>1</v>
      </c>
      <c r="M25">
        <v>2</v>
      </c>
      <c r="N25" t="s">
        <v>1905</v>
      </c>
      <c r="O25">
        <v>1</v>
      </c>
      <c r="P25" t="str">
        <f t="shared" si="0"/>
        <v>X2Pi-8.5-e-0-2</v>
      </c>
      <c r="Q25" t="str">
        <f t="shared" si="1"/>
        <v>X2Pi-0.5-e-0-2</v>
      </c>
      <c r="R25">
        <f t="shared" si="2"/>
        <v>1277.4368999999999</v>
      </c>
      <c r="S25">
        <f>_xlfn.IFNA(VLOOKUP(Q25,Bernath!A$2:G$600,7,FALSE),VLOOKUP(Q25,MARVEL!A$2:I$1522,7,FALSE))</f>
        <v>14.2781</v>
      </c>
      <c r="T25">
        <f t="shared" si="4"/>
        <v>1277.4368999999999</v>
      </c>
      <c r="U25">
        <f t="shared" si="5"/>
        <v>1</v>
      </c>
      <c r="V25">
        <f t="shared" si="3"/>
        <v>1277.4368999999999</v>
      </c>
      <c r="W25" t="str">
        <f>IF(V25="","",IF(ABS(V25-R25)&gt;'MARVEL-trans'!W$1,ABS(V25-R25),""))</f>
        <v/>
      </c>
    </row>
    <row r="26" spans="1:23">
      <c r="A26">
        <v>1848</v>
      </c>
      <c r="B26" s="1">
        <v>1012.1382</v>
      </c>
      <c r="C26" s="6">
        <v>5.0000000000000001E-3</v>
      </c>
      <c r="D26" t="s">
        <v>0</v>
      </c>
      <c r="E26">
        <v>0</v>
      </c>
      <c r="F26">
        <v>7.5</v>
      </c>
      <c r="G26" t="s">
        <v>1</v>
      </c>
      <c r="H26">
        <v>2</v>
      </c>
      <c r="I26" t="s">
        <v>0</v>
      </c>
      <c r="J26">
        <v>0</v>
      </c>
      <c r="K26">
        <v>0.5</v>
      </c>
      <c r="L26" t="s">
        <v>1</v>
      </c>
      <c r="M26">
        <v>2</v>
      </c>
      <c r="N26" t="s">
        <v>1904</v>
      </c>
      <c r="O26">
        <v>1</v>
      </c>
      <c r="P26" t="str">
        <f t="shared" si="0"/>
        <v>X2Pi-7.5-e-0-2</v>
      </c>
      <c r="Q26" t="str">
        <f t="shared" si="1"/>
        <v>X2Pi-0.5-e-0-2</v>
      </c>
      <c r="R26">
        <f t="shared" si="2"/>
        <v>1026.4163000000001</v>
      </c>
      <c r="S26">
        <f>_xlfn.IFNA(VLOOKUP(Q26,Bernath!A$2:G$600,7,FALSE),VLOOKUP(Q26,MARVEL!A$2:I$1522,7,FALSE))</f>
        <v>14.2781</v>
      </c>
      <c r="T26">
        <f t="shared" si="4"/>
        <v>1026.4163000000001</v>
      </c>
      <c r="U26">
        <f t="shared" si="5"/>
        <v>1</v>
      </c>
      <c r="V26">
        <f t="shared" si="3"/>
        <v>1026.4163000000001</v>
      </c>
      <c r="W26" t="str">
        <f>IF(V26="","",IF(ABS(V26-R26)&gt;'MARVEL-trans'!W$1,ABS(V26-R26),""))</f>
        <v/>
      </c>
    </row>
    <row r="27" spans="1:23">
      <c r="A27">
        <v>1847</v>
      </c>
      <c r="B27" s="1">
        <v>788.19069999999999</v>
      </c>
      <c r="C27" s="6">
        <v>5.0000000000000001E-3</v>
      </c>
      <c r="D27" t="s">
        <v>0</v>
      </c>
      <c r="E27">
        <v>0</v>
      </c>
      <c r="F27">
        <v>6.5</v>
      </c>
      <c r="G27" t="s">
        <v>1</v>
      </c>
      <c r="H27">
        <v>2</v>
      </c>
      <c r="I27" t="s">
        <v>0</v>
      </c>
      <c r="J27">
        <v>0</v>
      </c>
      <c r="K27">
        <v>0.5</v>
      </c>
      <c r="L27" t="s">
        <v>1</v>
      </c>
      <c r="M27">
        <v>2</v>
      </c>
      <c r="N27" t="s">
        <v>1903</v>
      </c>
      <c r="O27">
        <v>1</v>
      </c>
      <c r="P27" t="str">
        <f t="shared" si="0"/>
        <v>X2Pi-6.5-e-0-2</v>
      </c>
      <c r="Q27" t="str">
        <f t="shared" si="1"/>
        <v>X2Pi-0.5-e-0-2</v>
      </c>
      <c r="R27">
        <f t="shared" si="2"/>
        <v>802.46879999999999</v>
      </c>
      <c r="S27">
        <f>_xlfn.IFNA(VLOOKUP(Q27,Bernath!A$2:G$600,7,FALSE),VLOOKUP(Q27,MARVEL!A$2:I$1522,7,FALSE))</f>
        <v>14.2781</v>
      </c>
      <c r="T27">
        <f t="shared" si="4"/>
        <v>802.46879999999999</v>
      </c>
      <c r="U27">
        <f t="shared" si="5"/>
        <v>1</v>
      </c>
      <c r="V27">
        <f t="shared" si="3"/>
        <v>802.46879999999999</v>
      </c>
      <c r="W27" t="str">
        <f>IF(V27="","",IF(ABS(V27-R27)&gt;'MARVEL-trans'!W$1,ABS(V27-R27),""))</f>
        <v/>
      </c>
    </row>
    <row r="28" spans="1:23">
      <c r="A28">
        <v>1846</v>
      </c>
      <c r="B28" s="1">
        <v>591.57380000000001</v>
      </c>
      <c r="C28" s="6">
        <v>5.0000000000000001E-3</v>
      </c>
      <c r="D28" t="s">
        <v>0</v>
      </c>
      <c r="E28">
        <v>0</v>
      </c>
      <c r="F28">
        <v>5.5</v>
      </c>
      <c r="G28" t="s">
        <v>1</v>
      </c>
      <c r="H28">
        <v>2</v>
      </c>
      <c r="I28" t="s">
        <v>0</v>
      </c>
      <c r="J28">
        <v>0</v>
      </c>
      <c r="K28">
        <v>0.5</v>
      </c>
      <c r="L28" t="s">
        <v>1</v>
      </c>
      <c r="M28">
        <v>2</v>
      </c>
      <c r="N28" t="s">
        <v>1902</v>
      </c>
      <c r="O28">
        <v>1</v>
      </c>
      <c r="P28" t="str">
        <f t="shared" si="0"/>
        <v>X2Pi-5.5-e-0-2</v>
      </c>
      <c r="Q28" t="str">
        <f t="shared" si="1"/>
        <v>X2Pi-0.5-e-0-2</v>
      </c>
      <c r="R28">
        <f t="shared" si="2"/>
        <v>605.8519</v>
      </c>
      <c r="S28">
        <f>_xlfn.IFNA(VLOOKUP(Q28,Bernath!A$2:G$600,7,FALSE),VLOOKUP(Q28,MARVEL!A$2:I$1522,7,FALSE))</f>
        <v>14.2781</v>
      </c>
      <c r="T28">
        <f t="shared" si="4"/>
        <v>605.8519</v>
      </c>
      <c r="U28">
        <f t="shared" si="5"/>
        <v>1</v>
      </c>
      <c r="V28">
        <f t="shared" si="3"/>
        <v>605.8519</v>
      </c>
      <c r="W28" t="str">
        <f>IF(V28="","",IF(ABS(V28-R28)&gt;'MARVEL-trans'!W$1,ABS(V28-R28),""))</f>
        <v/>
      </c>
    </row>
    <row r="29" spans="1:23">
      <c r="A29">
        <v>1845</v>
      </c>
      <c r="B29" s="1">
        <v>422.49990000000003</v>
      </c>
      <c r="C29" s="6">
        <v>5.0000000000000001E-3</v>
      </c>
      <c r="D29" t="s">
        <v>0</v>
      </c>
      <c r="E29">
        <v>0</v>
      </c>
      <c r="F29">
        <v>4.5</v>
      </c>
      <c r="G29" t="s">
        <v>1</v>
      </c>
      <c r="H29">
        <v>2</v>
      </c>
      <c r="I29" t="s">
        <v>0</v>
      </c>
      <c r="J29">
        <v>0</v>
      </c>
      <c r="K29">
        <v>0.5</v>
      </c>
      <c r="L29" t="s">
        <v>1</v>
      </c>
      <c r="M29">
        <v>2</v>
      </c>
      <c r="N29" t="s">
        <v>1901</v>
      </c>
      <c r="O29">
        <v>1</v>
      </c>
      <c r="P29" t="str">
        <f t="shared" si="0"/>
        <v>X2Pi-4.5-e-0-2</v>
      </c>
      <c r="Q29" t="str">
        <f t="shared" si="1"/>
        <v>X2Pi-0.5-e-0-2</v>
      </c>
      <c r="R29">
        <f t="shared" si="2"/>
        <v>436.77800000000002</v>
      </c>
      <c r="S29">
        <f>_xlfn.IFNA(VLOOKUP(Q29,Bernath!A$2:G$600,7,FALSE),VLOOKUP(Q29,MARVEL!A$2:I$1522,7,FALSE))</f>
        <v>14.2781</v>
      </c>
      <c r="T29">
        <f t="shared" si="4"/>
        <v>436.77800000000002</v>
      </c>
      <c r="U29">
        <f t="shared" si="5"/>
        <v>1</v>
      </c>
      <c r="V29">
        <f t="shared" si="3"/>
        <v>436.77800000000002</v>
      </c>
      <c r="W29" t="str">
        <f>IF(V29="","",IF(ABS(V29-R29)&gt;'MARVEL-trans'!W$1,ABS(V29-R29),""))</f>
        <v/>
      </c>
    </row>
    <row r="30" spans="1:23">
      <c r="A30">
        <v>1844</v>
      </c>
      <c r="B30" s="1">
        <v>281.11970000000002</v>
      </c>
      <c r="C30" s="6">
        <v>5.0000000000000001E-3</v>
      </c>
      <c r="D30" t="s">
        <v>0</v>
      </c>
      <c r="E30">
        <v>0</v>
      </c>
      <c r="F30">
        <v>3.5</v>
      </c>
      <c r="G30" t="s">
        <v>1</v>
      </c>
      <c r="H30">
        <v>2</v>
      </c>
      <c r="I30" t="s">
        <v>0</v>
      </c>
      <c r="J30">
        <v>0</v>
      </c>
      <c r="K30">
        <v>0.5</v>
      </c>
      <c r="L30" t="s">
        <v>1</v>
      </c>
      <c r="M30">
        <v>2</v>
      </c>
      <c r="N30" t="s">
        <v>1900</v>
      </c>
      <c r="O30">
        <v>1</v>
      </c>
      <c r="P30" t="str">
        <f t="shared" si="0"/>
        <v>X2Pi-3.5-e-0-2</v>
      </c>
      <c r="Q30" t="str">
        <f t="shared" si="1"/>
        <v>X2Pi-0.5-e-0-2</v>
      </c>
      <c r="R30">
        <f t="shared" si="2"/>
        <v>295.39780000000002</v>
      </c>
      <c r="S30">
        <f>_xlfn.IFNA(VLOOKUP(Q30,Bernath!A$2:G$600,7,FALSE),VLOOKUP(Q30,MARVEL!A$2:I$1522,7,FALSE))</f>
        <v>14.2781</v>
      </c>
      <c r="T30">
        <f t="shared" si="4"/>
        <v>295.39780000000002</v>
      </c>
      <c r="U30">
        <f t="shared" si="5"/>
        <v>1</v>
      </c>
      <c r="V30">
        <f t="shared" si="3"/>
        <v>295.39780000000002</v>
      </c>
      <c r="W30" t="str">
        <f>IF(V30="","",IF(ABS(V30-R30)&gt;'MARVEL-trans'!W$1,ABS(V30-R30),""))</f>
        <v/>
      </c>
    </row>
    <row r="31" spans="1:23">
      <c r="A31">
        <v>1843</v>
      </c>
      <c r="B31" s="1">
        <v>167.46889999999999</v>
      </c>
      <c r="C31" s="6">
        <v>5.0000000000000001E-3</v>
      </c>
      <c r="D31" t="s">
        <v>0</v>
      </c>
      <c r="E31">
        <v>0</v>
      </c>
      <c r="F31">
        <v>2.5</v>
      </c>
      <c r="G31" t="s">
        <v>1</v>
      </c>
      <c r="H31">
        <v>2</v>
      </c>
      <c r="I31" t="s">
        <v>0</v>
      </c>
      <c r="J31">
        <v>0</v>
      </c>
      <c r="K31">
        <v>0.5</v>
      </c>
      <c r="L31" t="s">
        <v>1</v>
      </c>
      <c r="M31">
        <v>2</v>
      </c>
      <c r="N31" t="s">
        <v>1899</v>
      </c>
      <c r="O31">
        <v>1</v>
      </c>
      <c r="P31" t="str">
        <f t="shared" si="0"/>
        <v>X2Pi-2.5-e-0-2</v>
      </c>
      <c r="Q31" t="str">
        <f t="shared" si="1"/>
        <v>X2Pi-0.5-e-0-2</v>
      </c>
      <c r="R31">
        <f t="shared" si="2"/>
        <v>181.74699999999999</v>
      </c>
      <c r="S31">
        <f>_xlfn.IFNA(VLOOKUP(Q31,Bernath!A$2:G$600,7,FALSE),VLOOKUP(Q31,MARVEL!A$2:I$1522,7,FALSE))</f>
        <v>14.2781</v>
      </c>
      <c r="T31">
        <f t="shared" si="4"/>
        <v>181.74699999999999</v>
      </c>
      <c r="U31">
        <f t="shared" si="5"/>
        <v>1</v>
      </c>
      <c r="V31">
        <f t="shared" si="3"/>
        <v>181.74699999999999</v>
      </c>
      <c r="W31" t="str">
        <f>IF(V31="","",IF(ABS(V31-R31)&gt;'MARVEL-trans'!W$1,ABS(V31-R31),""))</f>
        <v/>
      </c>
    </row>
    <row r="32" spans="1:23">
      <c r="A32">
        <v>1842</v>
      </c>
      <c r="B32" s="1">
        <v>81.213800000000006</v>
      </c>
      <c r="C32" s="6">
        <v>5.0000000000000001E-3</v>
      </c>
      <c r="D32" t="s">
        <v>0</v>
      </c>
      <c r="E32">
        <v>0</v>
      </c>
      <c r="F32">
        <v>1.5</v>
      </c>
      <c r="G32" t="s">
        <v>1</v>
      </c>
      <c r="H32">
        <v>2</v>
      </c>
      <c r="I32" t="s">
        <v>0</v>
      </c>
      <c r="J32">
        <v>0</v>
      </c>
      <c r="K32">
        <v>0.5</v>
      </c>
      <c r="L32" t="s">
        <v>1</v>
      </c>
      <c r="M32">
        <v>2</v>
      </c>
      <c r="N32" t="s">
        <v>1898</v>
      </c>
      <c r="O32">
        <v>1</v>
      </c>
      <c r="P32" t="str">
        <f t="shared" si="0"/>
        <v>X2Pi-1.5-e-0-2</v>
      </c>
      <c r="Q32" t="str">
        <f t="shared" si="1"/>
        <v>X2Pi-0.5-e-0-2</v>
      </c>
      <c r="R32">
        <f t="shared" si="2"/>
        <v>95.491900000000001</v>
      </c>
      <c r="S32">
        <f>_xlfn.IFNA(VLOOKUP(Q32,Bernath!A$2:G$600,7,FALSE),VLOOKUP(Q32,MARVEL!A$2:I$1522,7,FALSE))</f>
        <v>14.2781</v>
      </c>
      <c r="T32">
        <f t="shared" si="4"/>
        <v>95.491900000000001</v>
      </c>
      <c r="U32">
        <f t="shared" si="5"/>
        <v>1</v>
      </c>
      <c r="V32">
        <f t="shared" si="3"/>
        <v>95.491900000000001</v>
      </c>
      <c r="W32" t="str">
        <f>IF(V32="","",IF(ABS(V32-R32)&gt;'MARVEL-trans'!W$1,ABS(V32-R32),""))</f>
        <v/>
      </c>
    </row>
    <row r="33" spans="1:23">
      <c r="A33">
        <v>1779</v>
      </c>
      <c r="B33" s="1">
        <v>791.98410000000001</v>
      </c>
      <c r="C33" s="6">
        <v>5.0000000000000001E-3</v>
      </c>
      <c r="D33" t="s">
        <v>0</v>
      </c>
      <c r="E33">
        <v>0</v>
      </c>
      <c r="F33">
        <v>7.5</v>
      </c>
      <c r="G33" t="s">
        <v>1</v>
      </c>
      <c r="H33">
        <v>1</v>
      </c>
      <c r="I33" t="s">
        <v>0</v>
      </c>
      <c r="J33">
        <v>0</v>
      </c>
      <c r="K33">
        <v>0.5</v>
      </c>
      <c r="L33" t="s">
        <v>1</v>
      </c>
      <c r="M33">
        <v>2</v>
      </c>
      <c r="N33" t="s">
        <v>1835</v>
      </c>
      <c r="O33">
        <v>1</v>
      </c>
      <c r="P33" t="str">
        <f t="shared" ref="P33:P64" si="6">D33&amp;"-"&amp;F33&amp;"-"&amp;G33&amp;"-"&amp;E33&amp;"-"&amp;H33</f>
        <v>X2Pi-7.5-e-0-1</v>
      </c>
      <c r="Q33" t="str">
        <f t="shared" ref="Q33:Q64" si="7">I33&amp;"-"&amp;K33&amp;"-"&amp;L33&amp;"-"&amp;J33&amp;"-"&amp;M33</f>
        <v>X2Pi-0.5-e-0-2</v>
      </c>
      <c r="R33">
        <f t="shared" ref="R33:R64" si="8">B33+S33</f>
        <v>806.26220000000001</v>
      </c>
      <c r="S33">
        <f>_xlfn.IFNA(VLOOKUP(Q33,Bernath!A$2:G$600,7,FALSE),VLOOKUP(Q33,MARVEL!A$2:I$1522,7,FALSE))</f>
        <v>14.2781</v>
      </c>
      <c r="T33">
        <f t="shared" si="4"/>
        <v>806.26220000000001</v>
      </c>
      <c r="U33">
        <f t="shared" si="5"/>
        <v>1</v>
      </c>
      <c r="V33">
        <f t="shared" ref="V33:V64" si="9">IF(P33=P34,"",T33/U33)</f>
        <v>806.26220000000001</v>
      </c>
      <c r="W33" t="str">
        <f>IF(V33="","",IF(ABS(V33-R33)&gt;'MARVEL-trans'!W$1,ABS(V33-R33),""))</f>
        <v/>
      </c>
    </row>
    <row r="34" spans="1:23">
      <c r="A34">
        <v>1841</v>
      </c>
      <c r="B34" s="1">
        <v>14.274900000000001</v>
      </c>
      <c r="C34" s="6">
        <v>5.0000000000000001E-3</v>
      </c>
      <c r="D34" t="s">
        <v>0</v>
      </c>
      <c r="E34">
        <v>0</v>
      </c>
      <c r="F34">
        <v>0.5</v>
      </c>
      <c r="G34" t="s">
        <v>1</v>
      </c>
      <c r="H34">
        <v>2</v>
      </c>
      <c r="I34" t="s">
        <v>0</v>
      </c>
      <c r="J34">
        <v>0</v>
      </c>
      <c r="K34">
        <v>0.5</v>
      </c>
      <c r="L34" t="s">
        <v>1</v>
      </c>
      <c r="M34">
        <v>2</v>
      </c>
      <c r="N34" t="s">
        <v>1897</v>
      </c>
      <c r="O34">
        <v>1</v>
      </c>
      <c r="P34" t="str">
        <f t="shared" si="6"/>
        <v>X2Pi-0.5-e-0-2</v>
      </c>
      <c r="Q34" t="str">
        <f t="shared" si="7"/>
        <v>X2Pi-0.5-e-0-2</v>
      </c>
      <c r="R34">
        <f t="shared" si="8"/>
        <v>28.553000000000001</v>
      </c>
      <c r="S34">
        <f>_xlfn.IFNA(VLOOKUP(Q34,Bernath!A$2:G$600,7,FALSE),VLOOKUP(Q34,MARVEL!A$2:I$1522,7,FALSE))</f>
        <v>14.2781</v>
      </c>
      <c r="T34">
        <f t="shared" ref="T34:T65" si="10">IF(P34=P33,R34+T33,R34)</f>
        <v>28.553000000000001</v>
      </c>
      <c r="U34">
        <f t="shared" ref="U34:U65" si="11">IF(P34=P33,1+U33,1)</f>
        <v>1</v>
      </c>
      <c r="V34">
        <f t="shared" si="9"/>
        <v>28.553000000000001</v>
      </c>
      <c r="W34" t="str">
        <f>IF(V34="","",IF(ABS(V34-R34)&gt;'MARVEL-trans'!W$1,ABS(V34-R34),""))</f>
        <v/>
      </c>
    </row>
    <row r="35" spans="1:23">
      <c r="A35">
        <v>1840</v>
      </c>
      <c r="B35" s="1">
        <v>14976.927799999999</v>
      </c>
      <c r="C35" s="6">
        <v>5.0000000000000001E-3</v>
      </c>
      <c r="D35" t="s">
        <v>0</v>
      </c>
      <c r="E35">
        <v>0</v>
      </c>
      <c r="F35">
        <v>34.5</v>
      </c>
      <c r="G35" t="s">
        <v>2</v>
      </c>
      <c r="H35">
        <v>1</v>
      </c>
      <c r="I35" t="s">
        <v>0</v>
      </c>
      <c r="J35">
        <v>0</v>
      </c>
      <c r="K35">
        <v>0.5</v>
      </c>
      <c r="L35" t="s">
        <v>1</v>
      </c>
      <c r="M35">
        <v>2</v>
      </c>
      <c r="N35" t="s">
        <v>1896</v>
      </c>
      <c r="O35">
        <v>1</v>
      </c>
      <c r="P35" t="str">
        <f t="shared" si="6"/>
        <v>X2Pi-34.5-f-0-1</v>
      </c>
      <c r="Q35" t="str">
        <f t="shared" si="7"/>
        <v>X2Pi-0.5-e-0-2</v>
      </c>
      <c r="R35">
        <f t="shared" si="8"/>
        <v>14991.205899999999</v>
      </c>
      <c r="S35">
        <f>_xlfn.IFNA(VLOOKUP(Q35,Bernath!A$2:G$600,7,FALSE),VLOOKUP(Q35,MARVEL!A$2:I$1522,7,FALSE))</f>
        <v>14.2781</v>
      </c>
      <c r="T35">
        <f t="shared" si="10"/>
        <v>14991.205899999999</v>
      </c>
      <c r="U35">
        <f t="shared" si="11"/>
        <v>1</v>
      </c>
      <c r="V35">
        <f t="shared" si="9"/>
        <v>14991.205899999999</v>
      </c>
      <c r="W35" t="str">
        <f>IF(V35="","",IF(ABS(V35-R35)&gt;'MARVEL-trans'!W$1,ABS(V35-R35),""))</f>
        <v/>
      </c>
    </row>
    <row r="36" spans="1:23">
      <c r="A36">
        <v>1839</v>
      </c>
      <c r="B36" s="1">
        <v>14215.1481</v>
      </c>
      <c r="C36" s="6">
        <v>5.0000000000000001E-3</v>
      </c>
      <c r="D36" t="s">
        <v>0</v>
      </c>
      <c r="E36">
        <v>0</v>
      </c>
      <c r="F36">
        <v>33.5</v>
      </c>
      <c r="G36" t="s">
        <v>2</v>
      </c>
      <c r="H36">
        <v>1</v>
      </c>
      <c r="I36" t="s">
        <v>0</v>
      </c>
      <c r="J36">
        <v>0</v>
      </c>
      <c r="K36">
        <v>0.5</v>
      </c>
      <c r="L36" t="s">
        <v>1</v>
      </c>
      <c r="M36">
        <v>2</v>
      </c>
      <c r="N36" t="s">
        <v>1895</v>
      </c>
      <c r="O36">
        <v>1</v>
      </c>
      <c r="P36" t="str">
        <f t="shared" si="6"/>
        <v>X2Pi-33.5-f-0-1</v>
      </c>
      <c r="Q36" t="str">
        <f t="shared" si="7"/>
        <v>X2Pi-0.5-e-0-2</v>
      </c>
      <c r="R36">
        <f t="shared" si="8"/>
        <v>14229.4262</v>
      </c>
      <c r="S36">
        <f>_xlfn.IFNA(VLOOKUP(Q36,Bernath!A$2:G$600,7,FALSE),VLOOKUP(Q36,MARVEL!A$2:I$1522,7,FALSE))</f>
        <v>14.2781</v>
      </c>
      <c r="T36">
        <f t="shared" si="10"/>
        <v>14229.4262</v>
      </c>
      <c r="U36">
        <f t="shared" si="11"/>
        <v>1</v>
      </c>
      <c r="V36">
        <f t="shared" si="9"/>
        <v>14229.4262</v>
      </c>
      <c r="W36" t="str">
        <f>IF(V36="","",IF(ABS(V36-R36)&gt;'MARVEL-trans'!W$1,ABS(V36-R36),""))</f>
        <v/>
      </c>
    </row>
    <row r="37" spans="1:23">
      <c r="A37">
        <v>1838</v>
      </c>
      <c r="B37" s="1">
        <v>13465.632799999999</v>
      </c>
      <c r="C37" s="6">
        <v>5.0000000000000001E-3</v>
      </c>
      <c r="D37" t="s">
        <v>0</v>
      </c>
      <c r="E37">
        <v>0</v>
      </c>
      <c r="F37">
        <v>32.5</v>
      </c>
      <c r="G37" t="s">
        <v>2</v>
      </c>
      <c r="H37">
        <v>1</v>
      </c>
      <c r="I37" t="s">
        <v>0</v>
      </c>
      <c r="J37">
        <v>0</v>
      </c>
      <c r="K37">
        <v>0.5</v>
      </c>
      <c r="L37" t="s">
        <v>1</v>
      </c>
      <c r="M37">
        <v>2</v>
      </c>
      <c r="N37" t="s">
        <v>1894</v>
      </c>
      <c r="O37">
        <v>1</v>
      </c>
      <c r="P37" t="str">
        <f t="shared" si="6"/>
        <v>X2Pi-32.5-f-0-1</v>
      </c>
      <c r="Q37" t="str">
        <f t="shared" si="7"/>
        <v>X2Pi-0.5-e-0-2</v>
      </c>
      <c r="R37">
        <f t="shared" si="8"/>
        <v>13479.910899999999</v>
      </c>
      <c r="S37">
        <f>_xlfn.IFNA(VLOOKUP(Q37,Bernath!A$2:G$600,7,FALSE),VLOOKUP(Q37,MARVEL!A$2:I$1522,7,FALSE))</f>
        <v>14.2781</v>
      </c>
      <c r="T37">
        <f t="shared" si="10"/>
        <v>13479.910899999999</v>
      </c>
      <c r="U37">
        <f t="shared" si="11"/>
        <v>1</v>
      </c>
      <c r="V37">
        <f t="shared" si="9"/>
        <v>13479.910899999999</v>
      </c>
      <c r="W37" t="str">
        <f>IF(V37="","",IF(ABS(V37-R37)&gt;'MARVEL-trans'!W$1,ABS(V37-R37),""))</f>
        <v/>
      </c>
    </row>
    <row r="38" spans="1:23">
      <c r="A38">
        <v>1837</v>
      </c>
      <c r="B38" s="1">
        <v>12729.170700000001</v>
      </c>
      <c r="C38" s="6">
        <v>5.0000000000000001E-3</v>
      </c>
      <c r="D38" t="s">
        <v>0</v>
      </c>
      <c r="E38">
        <v>0</v>
      </c>
      <c r="F38">
        <v>31.5</v>
      </c>
      <c r="G38" t="s">
        <v>2</v>
      </c>
      <c r="H38">
        <v>1</v>
      </c>
      <c r="I38" t="s">
        <v>0</v>
      </c>
      <c r="J38">
        <v>0</v>
      </c>
      <c r="K38">
        <v>0.5</v>
      </c>
      <c r="L38" t="s">
        <v>1</v>
      </c>
      <c r="M38">
        <v>2</v>
      </c>
      <c r="N38" t="s">
        <v>1893</v>
      </c>
      <c r="O38">
        <v>1</v>
      </c>
      <c r="P38" t="str">
        <f t="shared" si="6"/>
        <v>X2Pi-31.5-f-0-1</v>
      </c>
      <c r="Q38" t="str">
        <f t="shared" si="7"/>
        <v>X2Pi-0.5-e-0-2</v>
      </c>
      <c r="R38">
        <f t="shared" si="8"/>
        <v>12743.4488</v>
      </c>
      <c r="S38">
        <f>_xlfn.IFNA(VLOOKUP(Q38,Bernath!A$2:G$600,7,FALSE),VLOOKUP(Q38,MARVEL!A$2:I$1522,7,FALSE))</f>
        <v>14.2781</v>
      </c>
      <c r="T38">
        <f t="shared" si="10"/>
        <v>12743.4488</v>
      </c>
      <c r="U38">
        <f t="shared" si="11"/>
        <v>1</v>
      </c>
      <c r="V38">
        <f t="shared" si="9"/>
        <v>12743.4488</v>
      </c>
      <c r="W38" t="str">
        <f>IF(V38="","",IF(ABS(V38-R38)&gt;'MARVEL-trans'!W$1,ABS(V38-R38),""))</f>
        <v/>
      </c>
    </row>
    <row r="39" spans="1:23">
      <c r="A39">
        <v>1836</v>
      </c>
      <c r="B39" s="1">
        <v>12006.541300000001</v>
      </c>
      <c r="C39" s="6">
        <v>5.0000000000000001E-3</v>
      </c>
      <c r="D39" t="s">
        <v>0</v>
      </c>
      <c r="E39">
        <v>0</v>
      </c>
      <c r="F39">
        <v>30.5</v>
      </c>
      <c r="G39" t="s">
        <v>2</v>
      </c>
      <c r="H39">
        <v>1</v>
      </c>
      <c r="I39" t="s">
        <v>0</v>
      </c>
      <c r="J39">
        <v>0</v>
      </c>
      <c r="K39">
        <v>0.5</v>
      </c>
      <c r="L39" t="s">
        <v>1</v>
      </c>
      <c r="M39">
        <v>2</v>
      </c>
      <c r="N39" t="s">
        <v>1892</v>
      </c>
      <c r="O39">
        <v>1</v>
      </c>
      <c r="P39" t="str">
        <f t="shared" si="6"/>
        <v>X2Pi-30.5-f-0-1</v>
      </c>
      <c r="Q39" t="str">
        <f t="shared" si="7"/>
        <v>X2Pi-0.5-e-0-2</v>
      </c>
      <c r="R39">
        <f t="shared" si="8"/>
        <v>12020.8194</v>
      </c>
      <c r="S39">
        <f>_xlfn.IFNA(VLOOKUP(Q39,Bernath!A$2:G$600,7,FALSE),VLOOKUP(Q39,MARVEL!A$2:I$1522,7,FALSE))</f>
        <v>14.2781</v>
      </c>
      <c r="T39">
        <f t="shared" si="10"/>
        <v>12020.8194</v>
      </c>
      <c r="U39">
        <f t="shared" si="11"/>
        <v>1</v>
      </c>
      <c r="V39">
        <f t="shared" si="9"/>
        <v>12020.8194</v>
      </c>
      <c r="W39" t="str">
        <f>IF(V39="","",IF(ABS(V39-R39)&gt;'MARVEL-trans'!W$1,ABS(V39-R39),""))</f>
        <v/>
      </c>
    </row>
    <row r="40" spans="1:23">
      <c r="A40">
        <v>1835</v>
      </c>
      <c r="B40" s="1">
        <v>11298.514499999999</v>
      </c>
      <c r="C40" s="6">
        <v>5.0000000000000001E-3</v>
      </c>
      <c r="D40" t="s">
        <v>0</v>
      </c>
      <c r="E40">
        <v>0</v>
      </c>
      <c r="F40">
        <v>29.5</v>
      </c>
      <c r="G40" t="s">
        <v>2</v>
      </c>
      <c r="H40">
        <v>1</v>
      </c>
      <c r="I40" t="s">
        <v>0</v>
      </c>
      <c r="J40">
        <v>0</v>
      </c>
      <c r="K40">
        <v>0.5</v>
      </c>
      <c r="L40" t="s">
        <v>1</v>
      </c>
      <c r="M40">
        <v>2</v>
      </c>
      <c r="N40" t="s">
        <v>1891</v>
      </c>
      <c r="O40">
        <v>1</v>
      </c>
      <c r="P40" t="str">
        <f t="shared" si="6"/>
        <v>X2Pi-29.5-f-0-1</v>
      </c>
      <c r="Q40" t="str">
        <f t="shared" si="7"/>
        <v>X2Pi-0.5-e-0-2</v>
      </c>
      <c r="R40">
        <f t="shared" si="8"/>
        <v>11312.792599999999</v>
      </c>
      <c r="S40">
        <f>_xlfn.IFNA(VLOOKUP(Q40,Bernath!A$2:G$600,7,FALSE),VLOOKUP(Q40,MARVEL!A$2:I$1522,7,FALSE))</f>
        <v>14.2781</v>
      </c>
      <c r="T40">
        <f t="shared" si="10"/>
        <v>11312.792599999999</v>
      </c>
      <c r="U40">
        <f t="shared" si="11"/>
        <v>1</v>
      </c>
      <c r="V40">
        <f t="shared" si="9"/>
        <v>11312.792599999999</v>
      </c>
      <c r="W40" t="str">
        <f>IF(V40="","",IF(ABS(V40-R40)&gt;'MARVEL-trans'!W$1,ABS(V40-R40),""))</f>
        <v/>
      </c>
    </row>
    <row r="41" spans="1:23">
      <c r="A41">
        <v>1834</v>
      </c>
      <c r="B41" s="1">
        <v>10605.8493</v>
      </c>
      <c r="C41" s="6">
        <v>5.0000000000000001E-3</v>
      </c>
      <c r="D41" t="s">
        <v>0</v>
      </c>
      <c r="E41">
        <v>0</v>
      </c>
      <c r="F41">
        <v>28.5</v>
      </c>
      <c r="G41" t="s">
        <v>2</v>
      </c>
      <c r="H41">
        <v>1</v>
      </c>
      <c r="I41" t="s">
        <v>0</v>
      </c>
      <c r="J41">
        <v>0</v>
      </c>
      <c r="K41">
        <v>0.5</v>
      </c>
      <c r="L41" t="s">
        <v>1</v>
      </c>
      <c r="M41">
        <v>2</v>
      </c>
      <c r="N41" t="s">
        <v>1890</v>
      </c>
      <c r="O41">
        <v>1</v>
      </c>
      <c r="P41" t="str">
        <f t="shared" si="6"/>
        <v>X2Pi-28.5-f-0-1</v>
      </c>
      <c r="Q41" t="str">
        <f t="shared" si="7"/>
        <v>X2Pi-0.5-e-0-2</v>
      </c>
      <c r="R41">
        <f t="shared" si="8"/>
        <v>10620.127399999999</v>
      </c>
      <c r="S41">
        <f>_xlfn.IFNA(VLOOKUP(Q41,Bernath!A$2:G$600,7,FALSE),VLOOKUP(Q41,MARVEL!A$2:I$1522,7,FALSE))</f>
        <v>14.2781</v>
      </c>
      <c r="T41">
        <f t="shared" si="10"/>
        <v>10620.127399999999</v>
      </c>
      <c r="U41">
        <f t="shared" si="11"/>
        <v>1</v>
      </c>
      <c r="V41">
        <f t="shared" si="9"/>
        <v>10620.127399999999</v>
      </c>
      <c r="W41" t="str">
        <f>IF(V41="","",IF(ABS(V41-R41)&gt;'MARVEL-trans'!W$1,ABS(V41-R41),""))</f>
        <v/>
      </c>
    </row>
    <row r="42" spans="1:23">
      <c r="A42">
        <v>1833</v>
      </c>
      <c r="B42" s="1">
        <v>9929.2937000000002</v>
      </c>
      <c r="C42" s="6">
        <v>5.0000000000000001E-3</v>
      </c>
      <c r="D42" t="s">
        <v>0</v>
      </c>
      <c r="E42">
        <v>0</v>
      </c>
      <c r="F42">
        <v>27.5</v>
      </c>
      <c r="G42" t="s">
        <v>2</v>
      </c>
      <c r="H42">
        <v>1</v>
      </c>
      <c r="I42" t="s">
        <v>0</v>
      </c>
      <c r="J42">
        <v>0</v>
      </c>
      <c r="K42">
        <v>0.5</v>
      </c>
      <c r="L42" t="s">
        <v>1</v>
      </c>
      <c r="M42">
        <v>2</v>
      </c>
      <c r="N42" t="s">
        <v>1889</v>
      </c>
      <c r="O42">
        <v>1</v>
      </c>
      <c r="P42" t="str">
        <f t="shared" si="6"/>
        <v>X2Pi-27.5-f-0-1</v>
      </c>
      <c r="Q42" t="str">
        <f t="shared" si="7"/>
        <v>X2Pi-0.5-e-0-2</v>
      </c>
      <c r="R42">
        <f t="shared" si="8"/>
        <v>9943.5717999999997</v>
      </c>
      <c r="S42">
        <f>_xlfn.IFNA(VLOOKUP(Q42,Bernath!A$2:G$600,7,FALSE),VLOOKUP(Q42,MARVEL!A$2:I$1522,7,FALSE))</f>
        <v>14.2781</v>
      </c>
      <c r="T42">
        <f t="shared" si="10"/>
        <v>9943.5717999999997</v>
      </c>
      <c r="U42">
        <f t="shared" si="11"/>
        <v>1</v>
      </c>
      <c r="V42">
        <f t="shared" si="9"/>
        <v>9943.5717999999997</v>
      </c>
      <c r="W42" t="str">
        <f>IF(V42="","",IF(ABS(V42-R42)&gt;'MARVEL-trans'!W$1,ABS(V42-R42),""))</f>
        <v/>
      </c>
    </row>
    <row r="43" spans="1:23">
      <c r="A43">
        <v>1832</v>
      </c>
      <c r="B43" s="1">
        <v>9269.5833000000002</v>
      </c>
      <c r="C43" s="6">
        <v>5.0000000000000001E-3</v>
      </c>
      <c r="D43" t="s">
        <v>0</v>
      </c>
      <c r="E43">
        <v>0</v>
      </c>
      <c r="F43">
        <v>26.5</v>
      </c>
      <c r="G43" t="s">
        <v>2</v>
      </c>
      <c r="H43">
        <v>1</v>
      </c>
      <c r="I43" t="s">
        <v>0</v>
      </c>
      <c r="J43">
        <v>0</v>
      </c>
      <c r="K43">
        <v>0.5</v>
      </c>
      <c r="L43" t="s">
        <v>1</v>
      </c>
      <c r="M43">
        <v>2</v>
      </c>
      <c r="N43" t="s">
        <v>1888</v>
      </c>
      <c r="O43">
        <v>1</v>
      </c>
      <c r="P43" t="str">
        <f t="shared" si="6"/>
        <v>X2Pi-26.5-f-0-1</v>
      </c>
      <c r="Q43" t="str">
        <f t="shared" si="7"/>
        <v>X2Pi-0.5-e-0-2</v>
      </c>
      <c r="R43">
        <f t="shared" si="8"/>
        <v>9283.8613999999998</v>
      </c>
      <c r="S43">
        <f>_xlfn.IFNA(VLOOKUP(Q43,Bernath!A$2:G$600,7,FALSE),VLOOKUP(Q43,MARVEL!A$2:I$1522,7,FALSE))</f>
        <v>14.2781</v>
      </c>
      <c r="T43">
        <f t="shared" si="10"/>
        <v>9283.8613999999998</v>
      </c>
      <c r="U43">
        <f t="shared" si="11"/>
        <v>1</v>
      </c>
      <c r="V43">
        <f t="shared" si="9"/>
        <v>9283.8613999999998</v>
      </c>
      <c r="W43" t="str">
        <f>IF(V43="","",IF(ABS(V43-R43)&gt;'MARVEL-trans'!W$1,ABS(V43-R43),""))</f>
        <v/>
      </c>
    </row>
    <row r="44" spans="1:23">
      <c r="A44">
        <v>1778</v>
      </c>
      <c r="B44" s="1">
        <v>595.17439999999999</v>
      </c>
      <c r="C44" s="6">
        <v>5.0000000000000001E-3</v>
      </c>
      <c r="D44" t="s">
        <v>0</v>
      </c>
      <c r="E44">
        <v>0</v>
      </c>
      <c r="F44">
        <v>6.5</v>
      </c>
      <c r="G44" t="s">
        <v>1</v>
      </c>
      <c r="H44">
        <v>1</v>
      </c>
      <c r="I44" t="s">
        <v>0</v>
      </c>
      <c r="J44">
        <v>0</v>
      </c>
      <c r="K44">
        <v>0.5</v>
      </c>
      <c r="L44" t="s">
        <v>1</v>
      </c>
      <c r="M44">
        <v>2</v>
      </c>
      <c r="N44" t="s">
        <v>1834</v>
      </c>
      <c r="O44">
        <v>1</v>
      </c>
      <c r="P44" t="str">
        <f t="shared" si="6"/>
        <v>X2Pi-6.5-e-0-1</v>
      </c>
      <c r="Q44" t="str">
        <f t="shared" si="7"/>
        <v>X2Pi-0.5-e-0-2</v>
      </c>
      <c r="R44">
        <f t="shared" si="8"/>
        <v>609.45249999999999</v>
      </c>
      <c r="S44">
        <f>_xlfn.IFNA(VLOOKUP(Q44,Bernath!A$2:G$600,7,FALSE),VLOOKUP(Q44,MARVEL!A$2:I$1522,7,FALSE))</f>
        <v>14.2781</v>
      </c>
      <c r="T44">
        <f t="shared" si="10"/>
        <v>609.45249999999999</v>
      </c>
      <c r="U44">
        <f t="shared" si="11"/>
        <v>1</v>
      </c>
      <c r="V44">
        <f t="shared" si="9"/>
        <v>609.45249999999999</v>
      </c>
      <c r="W44" t="str">
        <f>IF(V44="","",IF(ABS(V44-R44)&gt;'MARVEL-trans'!W$1,ABS(V44-R44),""))</f>
        <v/>
      </c>
    </row>
    <row r="45" spans="1:23">
      <c r="A45">
        <v>1831</v>
      </c>
      <c r="B45" s="1">
        <v>8627.4405000000006</v>
      </c>
      <c r="C45" s="6">
        <v>5.0000000000000001E-3</v>
      </c>
      <c r="D45" t="s">
        <v>0</v>
      </c>
      <c r="E45">
        <v>0</v>
      </c>
      <c r="F45">
        <v>25.5</v>
      </c>
      <c r="G45" t="s">
        <v>2</v>
      </c>
      <c r="H45">
        <v>1</v>
      </c>
      <c r="I45" t="s">
        <v>0</v>
      </c>
      <c r="J45">
        <v>0</v>
      </c>
      <c r="K45">
        <v>0.5</v>
      </c>
      <c r="L45" t="s">
        <v>1</v>
      </c>
      <c r="M45">
        <v>2</v>
      </c>
      <c r="N45" t="s">
        <v>1887</v>
      </c>
      <c r="O45">
        <v>1</v>
      </c>
      <c r="P45" t="str">
        <f t="shared" si="6"/>
        <v>X2Pi-25.5-f-0-1</v>
      </c>
      <c r="Q45" t="str">
        <f t="shared" si="7"/>
        <v>X2Pi-0.5-e-0-2</v>
      </c>
      <c r="R45">
        <f t="shared" si="8"/>
        <v>8641.7186000000002</v>
      </c>
      <c r="S45">
        <f>_xlfn.IFNA(VLOOKUP(Q45,Bernath!A$2:G$600,7,FALSE),VLOOKUP(Q45,MARVEL!A$2:I$1522,7,FALSE))</f>
        <v>14.2781</v>
      </c>
      <c r="T45">
        <f t="shared" si="10"/>
        <v>8641.7186000000002</v>
      </c>
      <c r="U45">
        <f t="shared" si="11"/>
        <v>1</v>
      </c>
      <c r="V45">
        <f t="shared" si="9"/>
        <v>8641.7186000000002</v>
      </c>
      <c r="W45" t="str">
        <f>IF(V45="","",IF(ABS(V45-R45)&gt;'MARVEL-trans'!W$1,ABS(V45-R45),""))</f>
        <v/>
      </c>
    </row>
    <row r="46" spans="1:23">
      <c r="A46">
        <v>1830</v>
      </c>
      <c r="B46" s="1">
        <v>8003.5736999999999</v>
      </c>
      <c r="C46" s="6">
        <v>5.0000000000000001E-3</v>
      </c>
      <c r="D46" t="s">
        <v>0</v>
      </c>
      <c r="E46">
        <v>0</v>
      </c>
      <c r="F46">
        <v>24.5</v>
      </c>
      <c r="G46" t="s">
        <v>2</v>
      </c>
      <c r="H46">
        <v>1</v>
      </c>
      <c r="I46" t="s">
        <v>0</v>
      </c>
      <c r="J46">
        <v>0</v>
      </c>
      <c r="K46">
        <v>0.5</v>
      </c>
      <c r="L46" t="s">
        <v>1</v>
      </c>
      <c r="M46">
        <v>2</v>
      </c>
      <c r="N46" t="s">
        <v>1886</v>
      </c>
      <c r="O46">
        <v>1</v>
      </c>
      <c r="P46" t="str">
        <f t="shared" si="6"/>
        <v>X2Pi-24.5-f-0-1</v>
      </c>
      <c r="Q46" t="str">
        <f t="shared" si="7"/>
        <v>X2Pi-0.5-e-0-2</v>
      </c>
      <c r="R46">
        <f t="shared" si="8"/>
        <v>8017.8518000000004</v>
      </c>
      <c r="S46">
        <f>_xlfn.IFNA(VLOOKUP(Q46,Bernath!A$2:G$600,7,FALSE),VLOOKUP(Q46,MARVEL!A$2:I$1522,7,FALSE))</f>
        <v>14.2781</v>
      </c>
      <c r="T46">
        <f t="shared" si="10"/>
        <v>8017.8518000000004</v>
      </c>
      <c r="U46">
        <f t="shared" si="11"/>
        <v>1</v>
      </c>
      <c r="V46">
        <f t="shared" si="9"/>
        <v>8017.8518000000004</v>
      </c>
      <c r="W46" t="str">
        <f>IF(V46="","",IF(ABS(V46-R46)&gt;'MARVEL-trans'!W$1,ABS(V46-R46),""))</f>
        <v/>
      </c>
    </row>
    <row r="47" spans="1:23">
      <c r="A47">
        <v>1829</v>
      </c>
      <c r="B47" s="1">
        <v>7398.6760999999997</v>
      </c>
      <c r="C47" s="6">
        <v>5.0000000000000001E-3</v>
      </c>
      <c r="D47" t="s">
        <v>0</v>
      </c>
      <c r="E47">
        <v>0</v>
      </c>
      <c r="F47">
        <v>23.5</v>
      </c>
      <c r="G47" t="s">
        <v>2</v>
      </c>
      <c r="H47">
        <v>1</v>
      </c>
      <c r="I47" t="s">
        <v>0</v>
      </c>
      <c r="J47">
        <v>0</v>
      </c>
      <c r="K47">
        <v>0.5</v>
      </c>
      <c r="L47" t="s">
        <v>1</v>
      </c>
      <c r="M47">
        <v>2</v>
      </c>
      <c r="N47" t="s">
        <v>1885</v>
      </c>
      <c r="O47">
        <v>1</v>
      </c>
      <c r="P47" t="str">
        <f t="shared" si="6"/>
        <v>X2Pi-23.5-f-0-1</v>
      </c>
      <c r="Q47" t="str">
        <f t="shared" si="7"/>
        <v>X2Pi-0.5-e-0-2</v>
      </c>
      <c r="R47">
        <f t="shared" si="8"/>
        <v>7412.9542000000001</v>
      </c>
      <c r="S47">
        <f>_xlfn.IFNA(VLOOKUP(Q47,Bernath!A$2:G$600,7,FALSE),VLOOKUP(Q47,MARVEL!A$2:I$1522,7,FALSE))</f>
        <v>14.2781</v>
      </c>
      <c r="T47">
        <f t="shared" si="10"/>
        <v>7412.9542000000001</v>
      </c>
      <c r="U47">
        <f t="shared" si="11"/>
        <v>1</v>
      </c>
      <c r="V47">
        <f t="shared" si="9"/>
        <v>7412.9542000000001</v>
      </c>
      <c r="W47" t="str">
        <f>IF(V47="","",IF(ABS(V47-R47)&gt;'MARVEL-trans'!W$1,ABS(V47-R47),""))</f>
        <v/>
      </c>
    </row>
    <row r="48" spans="1:23">
      <c r="A48">
        <v>1828</v>
      </c>
      <c r="B48" s="1">
        <v>6813.4245000000001</v>
      </c>
      <c r="C48" s="6">
        <v>6.2119999999999996E-3</v>
      </c>
      <c r="D48" t="s">
        <v>0</v>
      </c>
      <c r="E48">
        <v>0</v>
      </c>
      <c r="F48">
        <v>22.5</v>
      </c>
      <c r="G48" t="s">
        <v>2</v>
      </c>
      <c r="H48">
        <v>1</v>
      </c>
      <c r="I48" t="s">
        <v>0</v>
      </c>
      <c r="J48">
        <v>0</v>
      </c>
      <c r="K48">
        <v>0.5</v>
      </c>
      <c r="L48" t="s">
        <v>1</v>
      </c>
      <c r="M48">
        <v>2</v>
      </c>
      <c r="N48" t="s">
        <v>1884</v>
      </c>
      <c r="O48">
        <v>1</v>
      </c>
      <c r="P48" t="str">
        <f t="shared" si="6"/>
        <v>X2Pi-22.5-f-0-1</v>
      </c>
      <c r="Q48" t="str">
        <f t="shared" si="7"/>
        <v>X2Pi-0.5-e-0-2</v>
      </c>
      <c r="R48">
        <f t="shared" si="8"/>
        <v>6827.7026000000005</v>
      </c>
      <c r="S48">
        <f>_xlfn.IFNA(VLOOKUP(Q48,Bernath!A$2:G$600,7,FALSE),VLOOKUP(Q48,MARVEL!A$2:I$1522,7,FALSE))</f>
        <v>14.2781</v>
      </c>
      <c r="T48">
        <f t="shared" si="10"/>
        <v>6827.7026000000005</v>
      </c>
      <c r="U48">
        <f t="shared" si="11"/>
        <v>1</v>
      </c>
      <c r="V48">
        <f t="shared" si="9"/>
        <v>6827.7026000000005</v>
      </c>
      <c r="W48" t="str">
        <f>IF(V48="","",IF(ABS(V48-R48)&gt;'MARVEL-trans'!W$1,ABS(V48-R48),""))</f>
        <v/>
      </c>
    </row>
    <row r="49" spans="1:23">
      <c r="A49">
        <v>1827</v>
      </c>
      <c r="B49" s="1">
        <v>6248.4786000000004</v>
      </c>
      <c r="C49" s="6">
        <v>1.5520000000000001E-2</v>
      </c>
      <c r="D49" t="s">
        <v>0</v>
      </c>
      <c r="E49">
        <v>0</v>
      </c>
      <c r="F49">
        <v>21.5</v>
      </c>
      <c r="G49" t="s">
        <v>2</v>
      </c>
      <c r="H49">
        <v>1</v>
      </c>
      <c r="I49" t="s">
        <v>0</v>
      </c>
      <c r="J49">
        <v>0</v>
      </c>
      <c r="K49">
        <v>0.5</v>
      </c>
      <c r="L49" t="s">
        <v>1</v>
      </c>
      <c r="M49">
        <v>2</v>
      </c>
      <c r="N49" t="s">
        <v>1883</v>
      </c>
      <c r="O49">
        <v>1</v>
      </c>
      <c r="P49" t="str">
        <f t="shared" si="6"/>
        <v>X2Pi-21.5-f-0-1</v>
      </c>
      <c r="Q49" t="str">
        <f t="shared" si="7"/>
        <v>X2Pi-0.5-e-0-2</v>
      </c>
      <c r="R49">
        <f t="shared" si="8"/>
        <v>6262.7567000000008</v>
      </c>
      <c r="S49">
        <f>_xlfn.IFNA(VLOOKUP(Q49,Bernath!A$2:G$600,7,FALSE),VLOOKUP(Q49,MARVEL!A$2:I$1522,7,FALSE))</f>
        <v>14.2781</v>
      </c>
      <c r="T49">
        <f t="shared" si="10"/>
        <v>6262.7567000000008</v>
      </c>
      <c r="U49">
        <f t="shared" si="11"/>
        <v>1</v>
      </c>
      <c r="V49">
        <f t="shared" si="9"/>
        <v>6262.7567000000008</v>
      </c>
      <c r="W49" t="str">
        <f>IF(V49="","",IF(ABS(V49-R49)&gt;'MARVEL-trans'!W$1,ABS(V49-R49),""))</f>
        <v/>
      </c>
    </row>
    <row r="50" spans="1:23">
      <c r="A50">
        <v>1826</v>
      </c>
      <c r="B50" s="1">
        <v>5704.4794000000002</v>
      </c>
      <c r="C50" s="6">
        <v>1.091E-2</v>
      </c>
      <c r="D50" t="s">
        <v>0</v>
      </c>
      <c r="E50">
        <v>0</v>
      </c>
      <c r="F50">
        <v>20.5</v>
      </c>
      <c r="G50" t="s">
        <v>2</v>
      </c>
      <c r="H50">
        <v>1</v>
      </c>
      <c r="I50" t="s">
        <v>0</v>
      </c>
      <c r="J50">
        <v>0</v>
      </c>
      <c r="K50">
        <v>0.5</v>
      </c>
      <c r="L50" t="s">
        <v>1</v>
      </c>
      <c r="M50">
        <v>2</v>
      </c>
      <c r="N50" t="s">
        <v>1882</v>
      </c>
      <c r="O50">
        <v>1</v>
      </c>
      <c r="P50" t="str">
        <f t="shared" si="6"/>
        <v>X2Pi-20.5-f-0-1</v>
      </c>
      <c r="Q50" t="str">
        <f t="shared" si="7"/>
        <v>X2Pi-0.5-e-0-2</v>
      </c>
      <c r="R50">
        <f t="shared" si="8"/>
        <v>5718.7575000000006</v>
      </c>
      <c r="S50">
        <f>_xlfn.IFNA(VLOOKUP(Q50,Bernath!A$2:G$600,7,FALSE),VLOOKUP(Q50,MARVEL!A$2:I$1522,7,FALSE))</f>
        <v>14.2781</v>
      </c>
      <c r="T50">
        <f t="shared" si="10"/>
        <v>5718.7575000000006</v>
      </c>
      <c r="U50">
        <f t="shared" si="11"/>
        <v>1</v>
      </c>
      <c r="V50">
        <f t="shared" si="9"/>
        <v>5718.7575000000006</v>
      </c>
      <c r="W50" t="str">
        <f>IF(V50="","",IF(ABS(V50-R50)&gt;'MARVEL-trans'!W$1,ABS(V50-R50),""))</f>
        <v/>
      </c>
    </row>
    <row r="51" spans="1:23">
      <c r="A51">
        <v>1825</v>
      </c>
      <c r="B51" s="1">
        <v>5182.0483999999997</v>
      </c>
      <c r="C51" s="6">
        <v>5.0000000000000001E-3</v>
      </c>
      <c r="D51" t="s">
        <v>0</v>
      </c>
      <c r="E51">
        <v>0</v>
      </c>
      <c r="F51">
        <v>19.5</v>
      </c>
      <c r="G51" t="s">
        <v>2</v>
      </c>
      <c r="H51">
        <v>1</v>
      </c>
      <c r="I51" t="s">
        <v>0</v>
      </c>
      <c r="J51">
        <v>0</v>
      </c>
      <c r="K51">
        <v>0.5</v>
      </c>
      <c r="L51" t="s">
        <v>1</v>
      </c>
      <c r="M51">
        <v>2</v>
      </c>
      <c r="N51" t="s">
        <v>1881</v>
      </c>
      <c r="O51">
        <v>1</v>
      </c>
      <c r="P51" t="str">
        <f t="shared" si="6"/>
        <v>X2Pi-19.5-f-0-1</v>
      </c>
      <c r="Q51" t="str">
        <f t="shared" si="7"/>
        <v>X2Pi-0.5-e-0-2</v>
      </c>
      <c r="R51">
        <f t="shared" si="8"/>
        <v>5196.3265000000001</v>
      </c>
      <c r="S51">
        <f>_xlfn.IFNA(VLOOKUP(Q51,Bernath!A$2:G$600,7,FALSE),VLOOKUP(Q51,MARVEL!A$2:I$1522,7,FALSE))</f>
        <v>14.2781</v>
      </c>
      <c r="T51">
        <f t="shared" si="10"/>
        <v>5196.3265000000001</v>
      </c>
      <c r="U51">
        <f t="shared" si="11"/>
        <v>1</v>
      </c>
      <c r="V51">
        <f t="shared" si="9"/>
        <v>5196.3265000000001</v>
      </c>
      <c r="W51" t="str">
        <f>IF(V51="","",IF(ABS(V51-R51)&gt;'MARVEL-trans'!W$1,ABS(V51-R51),""))</f>
        <v/>
      </c>
    </row>
    <row r="52" spans="1:23">
      <c r="A52">
        <v>1824</v>
      </c>
      <c r="B52" s="1">
        <v>4681.7866000000004</v>
      </c>
      <c r="C52" s="6">
        <v>1.4789999999999999E-2</v>
      </c>
      <c r="D52" t="s">
        <v>0</v>
      </c>
      <c r="E52">
        <v>0</v>
      </c>
      <c r="F52">
        <v>18.5</v>
      </c>
      <c r="G52" t="s">
        <v>2</v>
      </c>
      <c r="H52">
        <v>1</v>
      </c>
      <c r="I52" t="s">
        <v>0</v>
      </c>
      <c r="J52">
        <v>0</v>
      </c>
      <c r="K52">
        <v>0.5</v>
      </c>
      <c r="L52" t="s">
        <v>1</v>
      </c>
      <c r="M52">
        <v>2</v>
      </c>
      <c r="N52" t="s">
        <v>1880</v>
      </c>
      <c r="O52">
        <v>1</v>
      </c>
      <c r="P52" t="str">
        <f t="shared" si="6"/>
        <v>X2Pi-18.5-f-0-1</v>
      </c>
      <c r="Q52" t="str">
        <f t="shared" si="7"/>
        <v>X2Pi-0.5-e-0-2</v>
      </c>
      <c r="R52">
        <f t="shared" si="8"/>
        <v>4696.0647000000008</v>
      </c>
      <c r="S52">
        <f>_xlfn.IFNA(VLOOKUP(Q52,Bernath!A$2:G$600,7,FALSE),VLOOKUP(Q52,MARVEL!A$2:I$1522,7,FALSE))</f>
        <v>14.2781</v>
      </c>
      <c r="T52">
        <f t="shared" si="10"/>
        <v>4696.0647000000008</v>
      </c>
      <c r="U52">
        <f t="shared" si="11"/>
        <v>1</v>
      </c>
      <c r="V52">
        <f t="shared" si="9"/>
        <v>4696.0647000000008</v>
      </c>
      <c r="W52" t="str">
        <f>IF(V52="","",IF(ABS(V52-R52)&gt;'MARVEL-trans'!W$1,ABS(V52-R52),""))</f>
        <v/>
      </c>
    </row>
    <row r="53" spans="1:23">
      <c r="A53">
        <v>1823</v>
      </c>
      <c r="B53" s="1">
        <v>4204.2730000000001</v>
      </c>
      <c r="C53" s="6">
        <v>8.0689999999999998E-3</v>
      </c>
      <c r="D53" t="s">
        <v>0</v>
      </c>
      <c r="E53">
        <v>0</v>
      </c>
      <c r="F53">
        <v>17.5</v>
      </c>
      <c r="G53" t="s">
        <v>2</v>
      </c>
      <c r="H53">
        <v>1</v>
      </c>
      <c r="I53" t="s">
        <v>0</v>
      </c>
      <c r="J53">
        <v>0</v>
      </c>
      <c r="K53">
        <v>0.5</v>
      </c>
      <c r="L53" t="s">
        <v>1</v>
      </c>
      <c r="M53">
        <v>2</v>
      </c>
      <c r="N53" t="s">
        <v>1879</v>
      </c>
      <c r="O53">
        <v>1</v>
      </c>
      <c r="P53" t="str">
        <f t="shared" si="6"/>
        <v>X2Pi-17.5-f-0-1</v>
      </c>
      <c r="Q53" t="str">
        <f t="shared" si="7"/>
        <v>X2Pi-0.5-e-0-2</v>
      </c>
      <c r="R53">
        <f t="shared" si="8"/>
        <v>4218.5511000000006</v>
      </c>
      <c r="S53">
        <f>_xlfn.IFNA(VLOOKUP(Q53,Bernath!A$2:G$600,7,FALSE),VLOOKUP(Q53,MARVEL!A$2:I$1522,7,FALSE))</f>
        <v>14.2781</v>
      </c>
      <c r="T53">
        <f t="shared" si="10"/>
        <v>4218.5511000000006</v>
      </c>
      <c r="U53">
        <f t="shared" si="11"/>
        <v>1</v>
      </c>
      <c r="V53">
        <f t="shared" si="9"/>
        <v>4218.5511000000006</v>
      </c>
      <c r="W53" t="str">
        <f>IF(V53="","",IF(ABS(V53-R53)&gt;'MARVEL-trans'!W$1,ABS(V53-R53),""))</f>
        <v/>
      </c>
    </row>
    <row r="54" spans="1:23">
      <c r="A54">
        <v>1822</v>
      </c>
      <c r="B54" s="1">
        <v>3750.0636</v>
      </c>
      <c r="C54" s="6">
        <v>5.0000000000000001E-3</v>
      </c>
      <c r="D54" t="s">
        <v>0</v>
      </c>
      <c r="E54">
        <v>0</v>
      </c>
      <c r="F54">
        <v>16.5</v>
      </c>
      <c r="G54" t="s">
        <v>2</v>
      </c>
      <c r="H54">
        <v>1</v>
      </c>
      <c r="I54" t="s">
        <v>0</v>
      </c>
      <c r="J54">
        <v>0</v>
      </c>
      <c r="K54">
        <v>0.5</v>
      </c>
      <c r="L54" t="s">
        <v>1</v>
      </c>
      <c r="M54">
        <v>2</v>
      </c>
      <c r="N54" t="s">
        <v>1878</v>
      </c>
      <c r="O54">
        <v>1</v>
      </c>
      <c r="P54" t="str">
        <f t="shared" si="6"/>
        <v>X2Pi-16.5-f-0-1</v>
      </c>
      <c r="Q54" t="str">
        <f t="shared" si="7"/>
        <v>X2Pi-0.5-e-0-2</v>
      </c>
      <c r="R54">
        <f t="shared" si="8"/>
        <v>3764.3416999999999</v>
      </c>
      <c r="S54">
        <f>_xlfn.IFNA(VLOOKUP(Q54,Bernath!A$2:G$600,7,FALSE),VLOOKUP(Q54,MARVEL!A$2:I$1522,7,FALSE))</f>
        <v>14.2781</v>
      </c>
      <c r="T54">
        <f t="shared" si="10"/>
        <v>3764.3416999999999</v>
      </c>
      <c r="U54">
        <f t="shared" si="11"/>
        <v>1</v>
      </c>
      <c r="V54">
        <f t="shared" si="9"/>
        <v>3764.3416999999999</v>
      </c>
      <c r="W54" t="str">
        <f>IF(V54="","",IF(ABS(V54-R54)&gt;'MARVEL-trans'!W$1,ABS(V54-R54),""))</f>
        <v/>
      </c>
    </row>
    <row r="55" spans="1:23">
      <c r="A55">
        <v>1777</v>
      </c>
      <c r="B55" s="1">
        <v>426.09210000000002</v>
      </c>
      <c r="C55" s="6">
        <v>5.0000000000000001E-3</v>
      </c>
      <c r="D55" t="s">
        <v>0</v>
      </c>
      <c r="E55">
        <v>0</v>
      </c>
      <c r="F55">
        <v>5.5</v>
      </c>
      <c r="G55" t="s">
        <v>1</v>
      </c>
      <c r="H55">
        <v>1</v>
      </c>
      <c r="I55" t="s">
        <v>0</v>
      </c>
      <c r="J55">
        <v>0</v>
      </c>
      <c r="K55">
        <v>0.5</v>
      </c>
      <c r="L55" t="s">
        <v>1</v>
      </c>
      <c r="M55">
        <v>2</v>
      </c>
      <c r="N55" t="s">
        <v>1833</v>
      </c>
      <c r="O55">
        <v>1</v>
      </c>
      <c r="P55" t="str">
        <f t="shared" si="6"/>
        <v>X2Pi-5.5-e-0-1</v>
      </c>
      <c r="Q55" t="str">
        <f t="shared" si="7"/>
        <v>X2Pi-0.5-e-0-2</v>
      </c>
      <c r="R55">
        <f t="shared" si="8"/>
        <v>440.37020000000001</v>
      </c>
      <c r="S55">
        <f>_xlfn.IFNA(VLOOKUP(Q55,Bernath!A$2:G$600,7,FALSE),VLOOKUP(Q55,MARVEL!A$2:I$1522,7,FALSE))</f>
        <v>14.2781</v>
      </c>
      <c r="T55">
        <f t="shared" si="10"/>
        <v>440.37020000000001</v>
      </c>
      <c r="U55">
        <f t="shared" si="11"/>
        <v>1</v>
      </c>
      <c r="V55">
        <f t="shared" si="9"/>
        <v>440.37020000000001</v>
      </c>
      <c r="W55" t="str">
        <f>IF(V55="","",IF(ABS(V55-R55)&gt;'MARVEL-trans'!W$1,ABS(V55-R55),""))</f>
        <v/>
      </c>
    </row>
    <row r="56" spans="1:23">
      <c r="A56">
        <v>1821</v>
      </c>
      <c r="B56" s="1">
        <v>3319.6909000000001</v>
      </c>
      <c r="C56" s="6">
        <v>5.0000000000000001E-3</v>
      </c>
      <c r="D56" t="s">
        <v>0</v>
      </c>
      <c r="E56">
        <v>0</v>
      </c>
      <c r="F56">
        <v>15.5</v>
      </c>
      <c r="G56" t="s">
        <v>2</v>
      </c>
      <c r="H56">
        <v>1</v>
      </c>
      <c r="I56" t="s">
        <v>0</v>
      </c>
      <c r="J56">
        <v>0</v>
      </c>
      <c r="K56">
        <v>0.5</v>
      </c>
      <c r="L56" t="s">
        <v>1</v>
      </c>
      <c r="M56">
        <v>2</v>
      </c>
      <c r="N56" t="s">
        <v>1877</v>
      </c>
      <c r="O56">
        <v>1</v>
      </c>
      <c r="P56" t="str">
        <f t="shared" si="6"/>
        <v>X2Pi-15.5-f-0-1</v>
      </c>
      <c r="Q56" t="str">
        <f t="shared" si="7"/>
        <v>X2Pi-0.5-e-0-2</v>
      </c>
      <c r="R56">
        <f t="shared" si="8"/>
        <v>3333.9690000000001</v>
      </c>
      <c r="S56">
        <f>_xlfn.IFNA(VLOOKUP(Q56,Bernath!A$2:G$600,7,FALSE),VLOOKUP(Q56,MARVEL!A$2:I$1522,7,FALSE))</f>
        <v>14.2781</v>
      </c>
      <c r="T56">
        <f t="shared" si="10"/>
        <v>3333.9690000000001</v>
      </c>
      <c r="U56">
        <f t="shared" si="11"/>
        <v>1</v>
      </c>
      <c r="V56">
        <f t="shared" si="9"/>
        <v>3333.9690000000001</v>
      </c>
      <c r="W56" t="str">
        <f>IF(V56="","",IF(ABS(V56-R56)&gt;'MARVEL-trans'!W$1,ABS(V56-R56),""))</f>
        <v/>
      </c>
    </row>
    <row r="57" spans="1:23">
      <c r="A57">
        <v>1820</v>
      </c>
      <c r="B57" s="1">
        <v>2913.6617999999999</v>
      </c>
      <c r="C57" s="6">
        <v>5.0000000000000001E-3</v>
      </c>
      <c r="D57" t="s">
        <v>0</v>
      </c>
      <c r="E57">
        <v>0</v>
      </c>
      <c r="F57">
        <v>14.5</v>
      </c>
      <c r="G57" t="s">
        <v>2</v>
      </c>
      <c r="H57">
        <v>1</v>
      </c>
      <c r="I57" t="s">
        <v>0</v>
      </c>
      <c r="J57">
        <v>0</v>
      </c>
      <c r="K57">
        <v>0.5</v>
      </c>
      <c r="L57" t="s">
        <v>1</v>
      </c>
      <c r="M57">
        <v>2</v>
      </c>
      <c r="N57" t="s">
        <v>1876</v>
      </c>
      <c r="O57">
        <v>1</v>
      </c>
      <c r="P57" t="str">
        <f t="shared" si="6"/>
        <v>X2Pi-14.5-f-0-1</v>
      </c>
      <c r="Q57" t="str">
        <f t="shared" si="7"/>
        <v>X2Pi-0.5-e-0-2</v>
      </c>
      <c r="R57">
        <f t="shared" si="8"/>
        <v>2927.9398999999999</v>
      </c>
      <c r="S57">
        <f>_xlfn.IFNA(VLOOKUP(Q57,Bernath!A$2:G$600,7,FALSE),VLOOKUP(Q57,MARVEL!A$2:I$1522,7,FALSE))</f>
        <v>14.2781</v>
      </c>
      <c r="T57">
        <f t="shared" si="10"/>
        <v>2927.9398999999999</v>
      </c>
      <c r="U57">
        <f t="shared" si="11"/>
        <v>1</v>
      </c>
      <c r="V57">
        <f t="shared" si="9"/>
        <v>2927.9398999999999</v>
      </c>
      <c r="W57" t="str">
        <f>IF(V57="","",IF(ABS(V57-R57)&gt;'MARVEL-trans'!W$1,ABS(V57-R57),""))</f>
        <v/>
      </c>
    </row>
    <row r="58" spans="1:23">
      <c r="A58">
        <v>1819</v>
      </c>
      <c r="B58" s="1">
        <v>2532.4578000000001</v>
      </c>
      <c r="C58" s="6">
        <v>5.0000000000000001E-3</v>
      </c>
      <c r="D58" t="s">
        <v>0</v>
      </c>
      <c r="E58">
        <v>0</v>
      </c>
      <c r="F58">
        <v>13.5</v>
      </c>
      <c r="G58" t="s">
        <v>2</v>
      </c>
      <c r="H58">
        <v>1</v>
      </c>
      <c r="I58" t="s">
        <v>0</v>
      </c>
      <c r="J58">
        <v>0</v>
      </c>
      <c r="K58">
        <v>0.5</v>
      </c>
      <c r="L58" t="s">
        <v>1</v>
      </c>
      <c r="M58">
        <v>2</v>
      </c>
      <c r="N58" t="s">
        <v>1875</v>
      </c>
      <c r="O58">
        <v>1</v>
      </c>
      <c r="P58" t="str">
        <f t="shared" si="6"/>
        <v>X2Pi-13.5-f-0-1</v>
      </c>
      <c r="Q58" t="str">
        <f t="shared" si="7"/>
        <v>X2Pi-0.5-e-0-2</v>
      </c>
      <c r="R58">
        <f t="shared" si="8"/>
        <v>2546.7359000000001</v>
      </c>
      <c r="S58">
        <f>_xlfn.IFNA(VLOOKUP(Q58,Bernath!A$2:G$600,7,FALSE),VLOOKUP(Q58,MARVEL!A$2:I$1522,7,FALSE))</f>
        <v>14.2781</v>
      </c>
      <c r="T58">
        <f t="shared" si="10"/>
        <v>2546.7359000000001</v>
      </c>
      <c r="U58">
        <f t="shared" si="11"/>
        <v>1</v>
      </c>
      <c r="V58">
        <f t="shared" si="9"/>
        <v>2546.7359000000001</v>
      </c>
      <c r="W58" t="str">
        <f>IF(V58="","",IF(ABS(V58-R58)&gt;'MARVEL-trans'!W$1,ABS(V58-R58),""))</f>
        <v/>
      </c>
    </row>
    <row r="59" spans="1:23">
      <c r="A59">
        <v>1818</v>
      </c>
      <c r="B59" s="1">
        <v>2176.5329999999999</v>
      </c>
      <c r="C59" s="6">
        <v>9.6699999999999998E-3</v>
      </c>
      <c r="D59" t="s">
        <v>0</v>
      </c>
      <c r="E59">
        <v>0</v>
      </c>
      <c r="F59">
        <v>12.5</v>
      </c>
      <c r="G59" t="s">
        <v>2</v>
      </c>
      <c r="H59">
        <v>1</v>
      </c>
      <c r="I59" t="s">
        <v>0</v>
      </c>
      <c r="J59">
        <v>0</v>
      </c>
      <c r="K59">
        <v>0.5</v>
      </c>
      <c r="L59" t="s">
        <v>1</v>
      </c>
      <c r="M59">
        <v>2</v>
      </c>
      <c r="N59" t="s">
        <v>1874</v>
      </c>
      <c r="O59">
        <v>1</v>
      </c>
      <c r="P59" t="str">
        <f t="shared" si="6"/>
        <v>X2Pi-12.5-f-0-1</v>
      </c>
      <c r="Q59" t="str">
        <f t="shared" si="7"/>
        <v>X2Pi-0.5-e-0-2</v>
      </c>
      <c r="R59">
        <f t="shared" si="8"/>
        <v>2190.8110999999999</v>
      </c>
      <c r="S59">
        <f>_xlfn.IFNA(VLOOKUP(Q59,Bernath!A$2:G$600,7,FALSE),VLOOKUP(Q59,MARVEL!A$2:I$1522,7,FALSE))</f>
        <v>14.2781</v>
      </c>
      <c r="T59">
        <f t="shared" si="10"/>
        <v>2190.8110999999999</v>
      </c>
      <c r="U59">
        <f t="shared" si="11"/>
        <v>1</v>
      </c>
      <c r="V59">
        <f t="shared" si="9"/>
        <v>2190.8110999999999</v>
      </c>
      <c r="W59" t="str">
        <f>IF(V59="","",IF(ABS(V59-R59)&gt;'MARVEL-trans'!W$1,ABS(V59-R59),""))</f>
        <v/>
      </c>
    </row>
    <row r="60" spans="1:23">
      <c r="A60">
        <v>1817</v>
      </c>
      <c r="B60" s="1">
        <v>1846.3141000000001</v>
      </c>
      <c r="C60" s="6">
        <v>5.0000000000000001E-3</v>
      </c>
      <c r="D60" t="s">
        <v>0</v>
      </c>
      <c r="E60">
        <v>0</v>
      </c>
      <c r="F60">
        <v>11.5</v>
      </c>
      <c r="G60" t="s">
        <v>2</v>
      </c>
      <c r="H60">
        <v>1</v>
      </c>
      <c r="I60" t="s">
        <v>0</v>
      </c>
      <c r="J60">
        <v>0</v>
      </c>
      <c r="K60">
        <v>0.5</v>
      </c>
      <c r="L60" t="s">
        <v>1</v>
      </c>
      <c r="M60">
        <v>2</v>
      </c>
      <c r="N60" t="s">
        <v>1873</v>
      </c>
      <c r="O60">
        <v>1</v>
      </c>
      <c r="P60" t="str">
        <f t="shared" si="6"/>
        <v>X2Pi-11.5-f-0-1</v>
      </c>
      <c r="Q60" t="str">
        <f t="shared" si="7"/>
        <v>X2Pi-0.5-e-0-2</v>
      </c>
      <c r="R60">
        <f t="shared" si="8"/>
        <v>1860.5922</v>
      </c>
      <c r="S60">
        <f>_xlfn.IFNA(VLOOKUP(Q60,Bernath!A$2:G$600,7,FALSE),VLOOKUP(Q60,MARVEL!A$2:I$1522,7,FALSE))</f>
        <v>14.2781</v>
      </c>
      <c r="T60">
        <f t="shared" si="10"/>
        <v>1860.5922</v>
      </c>
      <c r="U60">
        <f t="shared" si="11"/>
        <v>1</v>
      </c>
      <c r="V60">
        <f t="shared" si="9"/>
        <v>1860.5922</v>
      </c>
      <c r="W60" t="str">
        <f>IF(V60="","",IF(ABS(V60-R60)&gt;'MARVEL-trans'!W$1,ABS(V60-R60),""))</f>
        <v/>
      </c>
    </row>
    <row r="61" spans="1:23">
      <c r="A61">
        <v>1816</v>
      </c>
      <c r="B61" s="1">
        <v>1542.1990000000001</v>
      </c>
      <c r="C61" s="6">
        <v>5.0000000000000001E-3</v>
      </c>
      <c r="D61" t="s">
        <v>0</v>
      </c>
      <c r="E61">
        <v>0</v>
      </c>
      <c r="F61">
        <v>10.5</v>
      </c>
      <c r="G61" t="s">
        <v>2</v>
      </c>
      <c r="H61">
        <v>1</v>
      </c>
      <c r="I61" t="s">
        <v>0</v>
      </c>
      <c r="J61">
        <v>0</v>
      </c>
      <c r="K61">
        <v>0.5</v>
      </c>
      <c r="L61" t="s">
        <v>1</v>
      </c>
      <c r="M61">
        <v>2</v>
      </c>
      <c r="N61" t="s">
        <v>1872</v>
      </c>
      <c r="O61">
        <v>1</v>
      </c>
      <c r="P61" t="str">
        <f t="shared" si="6"/>
        <v>X2Pi-10.5-f-0-1</v>
      </c>
      <c r="Q61" t="str">
        <f t="shared" si="7"/>
        <v>X2Pi-0.5-e-0-2</v>
      </c>
      <c r="R61">
        <f t="shared" si="8"/>
        <v>1556.4771000000001</v>
      </c>
      <c r="S61">
        <f>_xlfn.IFNA(VLOOKUP(Q61,Bernath!A$2:G$600,7,FALSE),VLOOKUP(Q61,MARVEL!A$2:I$1522,7,FALSE))</f>
        <v>14.2781</v>
      </c>
      <c r="T61">
        <f t="shared" si="10"/>
        <v>1556.4771000000001</v>
      </c>
      <c r="U61">
        <f t="shared" si="11"/>
        <v>1</v>
      </c>
      <c r="V61">
        <f t="shared" si="9"/>
        <v>1556.4771000000001</v>
      </c>
      <c r="W61" t="str">
        <f>IF(V61="","",IF(ABS(V61-R61)&gt;'MARVEL-trans'!W$1,ABS(V61-R61),""))</f>
        <v/>
      </c>
    </row>
    <row r="62" spans="1:23">
      <c r="A62">
        <v>1815</v>
      </c>
      <c r="B62" s="1">
        <v>1264.5567000000001</v>
      </c>
      <c r="C62" s="6">
        <v>5.0000000000000001E-3</v>
      </c>
      <c r="D62" t="s">
        <v>0</v>
      </c>
      <c r="E62">
        <v>0</v>
      </c>
      <c r="F62">
        <v>9.5</v>
      </c>
      <c r="G62" t="s">
        <v>2</v>
      </c>
      <c r="H62">
        <v>1</v>
      </c>
      <c r="I62" t="s">
        <v>0</v>
      </c>
      <c r="J62">
        <v>0</v>
      </c>
      <c r="K62">
        <v>0.5</v>
      </c>
      <c r="L62" t="s">
        <v>1</v>
      </c>
      <c r="M62">
        <v>2</v>
      </c>
      <c r="N62" t="s">
        <v>1871</v>
      </c>
      <c r="O62">
        <v>1</v>
      </c>
      <c r="P62" t="str">
        <f t="shared" si="6"/>
        <v>X2Pi-9.5-f-0-1</v>
      </c>
      <c r="Q62" t="str">
        <f t="shared" si="7"/>
        <v>X2Pi-0.5-e-0-2</v>
      </c>
      <c r="R62">
        <f t="shared" si="8"/>
        <v>1278.8348000000001</v>
      </c>
      <c r="S62">
        <f>_xlfn.IFNA(VLOOKUP(Q62,Bernath!A$2:G$600,7,FALSE),VLOOKUP(Q62,MARVEL!A$2:I$1522,7,FALSE))</f>
        <v>14.2781</v>
      </c>
      <c r="T62">
        <f t="shared" si="10"/>
        <v>1278.8348000000001</v>
      </c>
      <c r="U62">
        <f t="shared" si="11"/>
        <v>1</v>
      </c>
      <c r="V62">
        <f t="shared" si="9"/>
        <v>1278.8348000000001</v>
      </c>
      <c r="W62" t="str">
        <f>IF(V62="","",IF(ABS(V62-R62)&gt;'MARVEL-trans'!W$1,ABS(V62-R62),""))</f>
        <v/>
      </c>
    </row>
    <row r="63" spans="1:23">
      <c r="A63">
        <v>1814</v>
      </c>
      <c r="B63" s="1">
        <v>1013.7265</v>
      </c>
      <c r="C63" s="6">
        <v>5.0000000000000001E-3</v>
      </c>
      <c r="D63" t="s">
        <v>0</v>
      </c>
      <c r="E63">
        <v>0</v>
      </c>
      <c r="F63">
        <v>8.5</v>
      </c>
      <c r="G63" t="s">
        <v>2</v>
      </c>
      <c r="H63">
        <v>1</v>
      </c>
      <c r="I63" t="s">
        <v>0</v>
      </c>
      <c r="J63">
        <v>0</v>
      </c>
      <c r="K63">
        <v>0.5</v>
      </c>
      <c r="L63" t="s">
        <v>1</v>
      </c>
      <c r="M63">
        <v>2</v>
      </c>
      <c r="N63" t="s">
        <v>1870</v>
      </c>
      <c r="O63">
        <v>1</v>
      </c>
      <c r="P63" t="str">
        <f t="shared" si="6"/>
        <v>X2Pi-8.5-f-0-1</v>
      </c>
      <c r="Q63" t="str">
        <f t="shared" si="7"/>
        <v>X2Pi-0.5-e-0-2</v>
      </c>
      <c r="R63">
        <f t="shared" si="8"/>
        <v>1028.0046</v>
      </c>
      <c r="S63">
        <f>_xlfn.IFNA(VLOOKUP(Q63,Bernath!A$2:G$600,7,FALSE),VLOOKUP(Q63,MARVEL!A$2:I$1522,7,FALSE))</f>
        <v>14.2781</v>
      </c>
      <c r="T63">
        <f t="shared" si="10"/>
        <v>1028.0046</v>
      </c>
      <c r="U63">
        <f t="shared" si="11"/>
        <v>1</v>
      </c>
      <c r="V63">
        <f t="shared" si="9"/>
        <v>1028.0046</v>
      </c>
      <c r="W63" t="str">
        <f>IF(V63="","",IF(ABS(V63-R63)&gt;'MARVEL-trans'!W$1,ABS(V63-R63),""))</f>
        <v/>
      </c>
    </row>
    <row r="64" spans="1:23">
      <c r="A64">
        <v>1813</v>
      </c>
      <c r="B64" s="1">
        <v>790.01840000000004</v>
      </c>
      <c r="C64" s="6">
        <v>5.0000000000000001E-3</v>
      </c>
      <c r="D64" t="s">
        <v>0</v>
      </c>
      <c r="E64">
        <v>0</v>
      </c>
      <c r="F64">
        <v>7.5</v>
      </c>
      <c r="G64" t="s">
        <v>2</v>
      </c>
      <c r="H64">
        <v>1</v>
      </c>
      <c r="I64" t="s">
        <v>0</v>
      </c>
      <c r="J64">
        <v>0</v>
      </c>
      <c r="K64">
        <v>0.5</v>
      </c>
      <c r="L64" t="s">
        <v>1</v>
      </c>
      <c r="M64">
        <v>2</v>
      </c>
      <c r="N64" t="s">
        <v>1869</v>
      </c>
      <c r="O64">
        <v>1</v>
      </c>
      <c r="P64" t="str">
        <f t="shared" si="6"/>
        <v>X2Pi-7.5-f-0-1</v>
      </c>
      <c r="Q64" t="str">
        <f t="shared" si="7"/>
        <v>X2Pi-0.5-e-0-2</v>
      </c>
      <c r="R64">
        <f t="shared" si="8"/>
        <v>804.29650000000004</v>
      </c>
      <c r="S64">
        <f>_xlfn.IFNA(VLOOKUP(Q64,Bernath!A$2:G$600,7,FALSE),VLOOKUP(Q64,MARVEL!A$2:I$1522,7,FALSE))</f>
        <v>14.2781</v>
      </c>
      <c r="T64">
        <f t="shared" si="10"/>
        <v>804.29650000000004</v>
      </c>
      <c r="U64">
        <f t="shared" si="11"/>
        <v>1</v>
      </c>
      <c r="V64">
        <f t="shared" si="9"/>
        <v>804.29650000000004</v>
      </c>
      <c r="W64" t="str">
        <f>IF(V64="","",IF(ABS(V64-R64)&gt;'MARVEL-trans'!W$1,ABS(V64-R64),""))</f>
        <v/>
      </c>
    </row>
    <row r="65" spans="1:23">
      <c r="A65">
        <v>1812</v>
      </c>
      <c r="B65" s="1">
        <v>593.71320000000003</v>
      </c>
      <c r="C65" s="6">
        <v>5.0000000000000001E-3</v>
      </c>
      <c r="D65" t="s">
        <v>0</v>
      </c>
      <c r="E65">
        <v>0</v>
      </c>
      <c r="F65">
        <v>6.5</v>
      </c>
      <c r="G65" t="s">
        <v>2</v>
      </c>
      <c r="H65">
        <v>1</v>
      </c>
      <c r="I65" t="s">
        <v>0</v>
      </c>
      <c r="J65">
        <v>0</v>
      </c>
      <c r="K65">
        <v>0.5</v>
      </c>
      <c r="L65" t="s">
        <v>1</v>
      </c>
      <c r="M65">
        <v>2</v>
      </c>
      <c r="N65" t="s">
        <v>1868</v>
      </c>
      <c r="O65">
        <v>1</v>
      </c>
      <c r="P65" t="str">
        <f t="shared" ref="P65:P96" si="12">D65&amp;"-"&amp;F65&amp;"-"&amp;G65&amp;"-"&amp;E65&amp;"-"&amp;H65</f>
        <v>X2Pi-6.5-f-0-1</v>
      </c>
      <c r="Q65" t="str">
        <f t="shared" ref="Q65:Q96" si="13">I65&amp;"-"&amp;K65&amp;"-"&amp;L65&amp;"-"&amp;J65&amp;"-"&amp;M65</f>
        <v>X2Pi-0.5-e-0-2</v>
      </c>
      <c r="R65">
        <f t="shared" ref="R65:R96" si="14">B65+S65</f>
        <v>607.99130000000002</v>
      </c>
      <c r="S65">
        <f>_xlfn.IFNA(VLOOKUP(Q65,Bernath!A$2:G$600,7,FALSE),VLOOKUP(Q65,MARVEL!A$2:I$1522,7,FALSE))</f>
        <v>14.2781</v>
      </c>
      <c r="T65">
        <f t="shared" si="10"/>
        <v>607.99130000000002</v>
      </c>
      <c r="U65">
        <f t="shared" si="11"/>
        <v>1</v>
      </c>
      <c r="V65">
        <f t="shared" ref="V65:V96" si="15">IF(P65=P66,"",T65/U65)</f>
        <v>607.99130000000002</v>
      </c>
      <c r="W65" t="str">
        <f>IF(V65="","",IF(ABS(V65-R65)&gt;'MARVEL-trans'!W$1,ABS(V65-R65),""))</f>
        <v/>
      </c>
    </row>
    <row r="66" spans="1:23">
      <c r="A66">
        <v>1776</v>
      </c>
      <c r="B66" s="1">
        <v>284.97250000000003</v>
      </c>
      <c r="C66" s="6">
        <v>5.0000000000000001E-3</v>
      </c>
      <c r="D66" t="s">
        <v>0</v>
      </c>
      <c r="E66">
        <v>0</v>
      </c>
      <c r="F66">
        <v>4.5</v>
      </c>
      <c r="G66" t="s">
        <v>1</v>
      </c>
      <c r="H66">
        <v>1</v>
      </c>
      <c r="I66" t="s">
        <v>0</v>
      </c>
      <c r="J66">
        <v>0</v>
      </c>
      <c r="K66">
        <v>0.5</v>
      </c>
      <c r="L66" t="s">
        <v>1</v>
      </c>
      <c r="M66">
        <v>2</v>
      </c>
      <c r="N66" t="s">
        <v>1832</v>
      </c>
      <c r="O66">
        <v>1</v>
      </c>
      <c r="P66" t="str">
        <f t="shared" si="12"/>
        <v>X2Pi-4.5-e-0-1</v>
      </c>
      <c r="Q66" t="str">
        <f t="shared" si="13"/>
        <v>X2Pi-0.5-e-0-2</v>
      </c>
      <c r="R66">
        <f t="shared" si="14"/>
        <v>299.25060000000002</v>
      </c>
      <c r="S66">
        <f>_xlfn.IFNA(VLOOKUP(Q66,Bernath!A$2:G$600,7,FALSE),VLOOKUP(Q66,MARVEL!A$2:I$1522,7,FALSE))</f>
        <v>14.2781</v>
      </c>
      <c r="T66">
        <f t="shared" ref="T66:T97" si="16">IF(P66=P65,R66+T65,R66)</f>
        <v>299.25060000000002</v>
      </c>
      <c r="U66">
        <f t="shared" ref="U66:U97" si="17">IF(P66=P65,1+U65,1)</f>
        <v>1</v>
      </c>
      <c r="V66">
        <f t="shared" si="15"/>
        <v>299.25060000000002</v>
      </c>
      <c r="W66" t="str">
        <f>IF(V66="","",IF(ABS(V66-R66)&gt;'MARVEL-trans'!W$1,ABS(V66-R66),""))</f>
        <v/>
      </c>
    </row>
    <row r="67" spans="1:23">
      <c r="A67">
        <v>1811</v>
      </c>
      <c r="B67" s="1">
        <v>425.06549999999999</v>
      </c>
      <c r="C67" s="6">
        <v>5.0000000000000001E-3</v>
      </c>
      <c r="D67" t="s">
        <v>0</v>
      </c>
      <c r="E67">
        <v>0</v>
      </c>
      <c r="F67">
        <v>5.5</v>
      </c>
      <c r="G67" t="s">
        <v>2</v>
      </c>
      <c r="H67">
        <v>1</v>
      </c>
      <c r="I67" t="s">
        <v>0</v>
      </c>
      <c r="J67">
        <v>0</v>
      </c>
      <c r="K67">
        <v>0.5</v>
      </c>
      <c r="L67" t="s">
        <v>1</v>
      </c>
      <c r="M67">
        <v>2</v>
      </c>
      <c r="N67" t="s">
        <v>1867</v>
      </c>
      <c r="O67">
        <v>1</v>
      </c>
      <c r="P67" t="str">
        <f t="shared" si="12"/>
        <v>X2Pi-5.5-f-0-1</v>
      </c>
      <c r="Q67" t="str">
        <f t="shared" si="13"/>
        <v>X2Pi-0.5-e-0-2</v>
      </c>
      <c r="R67">
        <f t="shared" si="14"/>
        <v>439.34359999999998</v>
      </c>
      <c r="S67">
        <f>_xlfn.IFNA(VLOOKUP(Q67,Bernath!A$2:G$600,7,FALSE),VLOOKUP(Q67,MARVEL!A$2:I$1522,7,FALSE))</f>
        <v>14.2781</v>
      </c>
      <c r="T67">
        <f t="shared" si="16"/>
        <v>439.34359999999998</v>
      </c>
      <c r="U67">
        <f t="shared" si="17"/>
        <v>1</v>
      </c>
      <c r="V67">
        <f t="shared" si="15"/>
        <v>439.34359999999998</v>
      </c>
      <c r="W67" t="str">
        <f>IF(V67="","",IF(ABS(V67-R67)&gt;'MARVEL-trans'!W$1,ABS(V67-R67),""))</f>
        <v/>
      </c>
    </row>
    <row r="68" spans="1:23">
      <c r="A68">
        <v>1810</v>
      </c>
      <c r="B68" s="1">
        <v>284.30849999999998</v>
      </c>
      <c r="C68" s="6">
        <v>5.0000000000000001E-3</v>
      </c>
      <c r="D68" t="s">
        <v>0</v>
      </c>
      <c r="E68">
        <v>0</v>
      </c>
      <c r="F68">
        <v>4.5</v>
      </c>
      <c r="G68" t="s">
        <v>2</v>
      </c>
      <c r="H68">
        <v>1</v>
      </c>
      <c r="I68" t="s">
        <v>0</v>
      </c>
      <c r="J68">
        <v>0</v>
      </c>
      <c r="K68">
        <v>0.5</v>
      </c>
      <c r="L68" t="s">
        <v>1</v>
      </c>
      <c r="M68">
        <v>2</v>
      </c>
      <c r="N68" t="s">
        <v>1866</v>
      </c>
      <c r="O68">
        <v>1</v>
      </c>
      <c r="P68" t="str">
        <f t="shared" si="12"/>
        <v>X2Pi-4.5-f-0-1</v>
      </c>
      <c r="Q68" t="str">
        <f t="shared" si="13"/>
        <v>X2Pi-0.5-e-0-2</v>
      </c>
      <c r="R68">
        <f t="shared" si="14"/>
        <v>298.58659999999998</v>
      </c>
      <c r="S68">
        <f>_xlfn.IFNA(VLOOKUP(Q68,Bernath!A$2:G$600,7,FALSE),VLOOKUP(Q68,MARVEL!A$2:I$1522,7,FALSE))</f>
        <v>14.2781</v>
      </c>
      <c r="T68">
        <f t="shared" si="16"/>
        <v>298.58659999999998</v>
      </c>
      <c r="U68">
        <f t="shared" si="17"/>
        <v>1</v>
      </c>
      <c r="V68">
        <f t="shared" si="15"/>
        <v>298.58659999999998</v>
      </c>
      <c r="W68" t="str">
        <f>IF(V68="","",IF(ABS(V68-R68)&gt;'MARVEL-trans'!W$1,ABS(V68-R68),""))</f>
        <v/>
      </c>
    </row>
    <row r="69" spans="1:23">
      <c r="A69">
        <v>1809</v>
      </c>
      <c r="B69" s="1">
        <v>171.67080000000001</v>
      </c>
      <c r="C69" s="6">
        <v>5.0000000000000001E-3</v>
      </c>
      <c r="D69" t="s">
        <v>0</v>
      </c>
      <c r="E69">
        <v>0</v>
      </c>
      <c r="F69">
        <v>3.5</v>
      </c>
      <c r="G69" t="s">
        <v>2</v>
      </c>
      <c r="H69">
        <v>1</v>
      </c>
      <c r="I69" t="s">
        <v>0</v>
      </c>
      <c r="J69">
        <v>0</v>
      </c>
      <c r="K69">
        <v>0.5</v>
      </c>
      <c r="L69" t="s">
        <v>1</v>
      </c>
      <c r="M69">
        <v>2</v>
      </c>
      <c r="N69" t="s">
        <v>1865</v>
      </c>
      <c r="O69">
        <v>1</v>
      </c>
      <c r="P69" t="str">
        <f t="shared" si="12"/>
        <v>X2Pi-3.5-f-0-1</v>
      </c>
      <c r="Q69" t="str">
        <f t="shared" si="13"/>
        <v>X2Pi-0.5-e-0-2</v>
      </c>
      <c r="R69">
        <f t="shared" si="14"/>
        <v>185.94890000000001</v>
      </c>
      <c r="S69">
        <f>_xlfn.IFNA(VLOOKUP(Q69,Bernath!A$2:G$600,7,FALSE),VLOOKUP(Q69,MARVEL!A$2:I$1522,7,FALSE))</f>
        <v>14.2781</v>
      </c>
      <c r="T69">
        <f t="shared" si="16"/>
        <v>185.94890000000001</v>
      </c>
      <c r="U69">
        <f t="shared" si="17"/>
        <v>1</v>
      </c>
      <c r="V69">
        <f t="shared" si="15"/>
        <v>185.94890000000001</v>
      </c>
      <c r="W69" t="str">
        <f>IF(V69="","",IF(ABS(V69-R69)&gt;'MARVEL-trans'!W$1,ABS(V69-R69),""))</f>
        <v/>
      </c>
    </row>
    <row r="70" spans="1:23">
      <c r="A70">
        <v>1808</v>
      </c>
      <c r="B70" s="1">
        <v>87.428100000000001</v>
      </c>
      <c r="C70" s="6">
        <v>5.0000000000000001E-3</v>
      </c>
      <c r="D70" t="s">
        <v>0</v>
      </c>
      <c r="E70">
        <v>0</v>
      </c>
      <c r="F70">
        <v>2.5</v>
      </c>
      <c r="G70" t="s">
        <v>2</v>
      </c>
      <c r="H70">
        <v>1</v>
      </c>
      <c r="I70" t="s">
        <v>0</v>
      </c>
      <c r="J70">
        <v>0</v>
      </c>
      <c r="K70">
        <v>0.5</v>
      </c>
      <c r="L70" t="s">
        <v>1</v>
      </c>
      <c r="M70">
        <v>2</v>
      </c>
      <c r="N70" t="s">
        <v>1864</v>
      </c>
      <c r="O70">
        <v>1</v>
      </c>
      <c r="P70" t="str">
        <f t="shared" si="12"/>
        <v>X2Pi-2.5-f-0-1</v>
      </c>
      <c r="Q70" t="str">
        <f t="shared" si="13"/>
        <v>X2Pi-0.5-e-0-2</v>
      </c>
      <c r="R70">
        <f t="shared" si="14"/>
        <v>101.7062</v>
      </c>
      <c r="S70">
        <f>_xlfn.IFNA(VLOOKUP(Q70,Bernath!A$2:G$600,7,FALSE),VLOOKUP(Q70,MARVEL!A$2:I$1522,7,FALSE))</f>
        <v>14.2781</v>
      </c>
      <c r="T70">
        <f t="shared" si="16"/>
        <v>101.7062</v>
      </c>
      <c r="U70">
        <f t="shared" si="17"/>
        <v>1</v>
      </c>
      <c r="V70">
        <f t="shared" si="15"/>
        <v>101.7062</v>
      </c>
      <c r="W70" t="str">
        <f>IF(V70="","",IF(ABS(V70-R70)&gt;'MARVEL-trans'!W$1,ABS(V70-R70),""))</f>
        <v/>
      </c>
    </row>
    <row r="71" spans="1:23">
      <c r="A71">
        <v>1807</v>
      </c>
      <c r="B71" s="1">
        <v>32.157299999999999</v>
      </c>
      <c r="C71" s="6">
        <v>5.0000000000000001E-3</v>
      </c>
      <c r="D71" t="s">
        <v>0</v>
      </c>
      <c r="E71">
        <v>0</v>
      </c>
      <c r="F71">
        <v>1.5</v>
      </c>
      <c r="G71" t="s">
        <v>2</v>
      </c>
      <c r="H71">
        <v>1</v>
      </c>
      <c r="I71" t="s">
        <v>0</v>
      </c>
      <c r="J71">
        <v>0</v>
      </c>
      <c r="K71">
        <v>0.5</v>
      </c>
      <c r="L71" t="s">
        <v>1</v>
      </c>
      <c r="M71">
        <v>2</v>
      </c>
      <c r="N71" t="s">
        <v>1863</v>
      </c>
      <c r="O71">
        <v>1</v>
      </c>
      <c r="P71" t="str">
        <f t="shared" si="12"/>
        <v>X2Pi-1.5-f-0-1</v>
      </c>
      <c r="Q71" t="str">
        <f t="shared" si="13"/>
        <v>X2Pi-0.5-e-0-2</v>
      </c>
      <c r="R71">
        <f t="shared" si="14"/>
        <v>46.435400000000001</v>
      </c>
      <c r="S71">
        <f>_xlfn.IFNA(VLOOKUP(Q71,Bernath!A$2:G$600,7,FALSE),VLOOKUP(Q71,MARVEL!A$2:I$1522,7,FALSE))</f>
        <v>14.2781</v>
      </c>
      <c r="T71">
        <f t="shared" si="16"/>
        <v>46.435400000000001</v>
      </c>
      <c r="U71">
        <f t="shared" si="17"/>
        <v>1</v>
      </c>
      <c r="V71">
        <f t="shared" si="15"/>
        <v>46.435400000000001</v>
      </c>
      <c r="W71" t="str">
        <f>IF(V71="","",IF(ABS(V71-R71)&gt;'MARVEL-trans'!W$1,ABS(V71-R71),""))</f>
        <v/>
      </c>
    </row>
    <row r="72" spans="1:23">
      <c r="A72">
        <v>1806</v>
      </c>
      <c r="B72" s="1">
        <v>15005.952600000001</v>
      </c>
      <c r="C72" s="6">
        <v>5.0000000000000001E-3</v>
      </c>
      <c r="D72" t="s">
        <v>0</v>
      </c>
      <c r="E72">
        <v>0</v>
      </c>
      <c r="F72">
        <v>34.5</v>
      </c>
      <c r="G72" t="s">
        <v>1</v>
      </c>
      <c r="H72">
        <v>1</v>
      </c>
      <c r="I72" t="s">
        <v>0</v>
      </c>
      <c r="J72">
        <v>0</v>
      </c>
      <c r="K72">
        <v>0.5</v>
      </c>
      <c r="L72" t="s">
        <v>1</v>
      </c>
      <c r="M72">
        <v>2</v>
      </c>
      <c r="N72" t="s">
        <v>1862</v>
      </c>
      <c r="O72">
        <v>1</v>
      </c>
      <c r="P72" t="str">
        <f t="shared" si="12"/>
        <v>X2Pi-34.5-e-0-1</v>
      </c>
      <c r="Q72" t="str">
        <f t="shared" si="13"/>
        <v>X2Pi-0.5-e-0-2</v>
      </c>
      <c r="R72">
        <f t="shared" si="14"/>
        <v>15020.2307</v>
      </c>
      <c r="S72">
        <f>_xlfn.IFNA(VLOOKUP(Q72,Bernath!A$2:G$600,7,FALSE),VLOOKUP(Q72,MARVEL!A$2:I$1522,7,FALSE))</f>
        <v>14.2781</v>
      </c>
      <c r="T72">
        <f t="shared" si="16"/>
        <v>15020.2307</v>
      </c>
      <c r="U72">
        <f t="shared" si="17"/>
        <v>1</v>
      </c>
      <c r="V72">
        <f t="shared" si="15"/>
        <v>15020.2307</v>
      </c>
      <c r="W72" t="str">
        <f>IF(V72="","",IF(ABS(V72-R72)&gt;'MARVEL-trans'!W$1,ABS(V72-R72),""))</f>
        <v/>
      </c>
    </row>
    <row r="73" spans="1:23">
      <c r="A73">
        <v>1805</v>
      </c>
      <c r="B73" s="1">
        <v>14243.1286</v>
      </c>
      <c r="C73" s="6">
        <v>5.0000000000000001E-3</v>
      </c>
      <c r="D73" t="s">
        <v>0</v>
      </c>
      <c r="E73">
        <v>0</v>
      </c>
      <c r="F73">
        <v>33.5</v>
      </c>
      <c r="G73" t="s">
        <v>1</v>
      </c>
      <c r="H73">
        <v>1</v>
      </c>
      <c r="I73" t="s">
        <v>0</v>
      </c>
      <c r="J73">
        <v>0</v>
      </c>
      <c r="K73">
        <v>0.5</v>
      </c>
      <c r="L73" t="s">
        <v>1</v>
      </c>
      <c r="M73">
        <v>2</v>
      </c>
      <c r="N73" t="s">
        <v>1861</v>
      </c>
      <c r="O73">
        <v>1</v>
      </c>
      <c r="P73" t="str">
        <f t="shared" si="12"/>
        <v>X2Pi-33.5-e-0-1</v>
      </c>
      <c r="Q73" t="str">
        <f t="shared" si="13"/>
        <v>X2Pi-0.5-e-0-2</v>
      </c>
      <c r="R73">
        <f t="shared" si="14"/>
        <v>14257.4067</v>
      </c>
      <c r="S73">
        <f>_xlfn.IFNA(VLOOKUP(Q73,Bernath!A$2:G$600,7,FALSE),VLOOKUP(Q73,MARVEL!A$2:I$1522,7,FALSE))</f>
        <v>14.2781</v>
      </c>
      <c r="T73">
        <f t="shared" si="16"/>
        <v>14257.4067</v>
      </c>
      <c r="U73">
        <f t="shared" si="17"/>
        <v>1</v>
      </c>
      <c r="V73">
        <f t="shared" si="15"/>
        <v>14257.4067</v>
      </c>
      <c r="W73" t="str">
        <f>IF(V73="","",IF(ABS(V73-R73)&gt;'MARVEL-trans'!W$1,ABS(V73-R73),""))</f>
        <v/>
      </c>
    </row>
    <row r="74" spans="1:23">
      <c r="A74">
        <v>1804</v>
      </c>
      <c r="B74" s="1">
        <v>13492.5545</v>
      </c>
      <c r="C74" s="6">
        <v>5.0000000000000001E-3</v>
      </c>
      <c r="D74" t="s">
        <v>0</v>
      </c>
      <c r="E74">
        <v>0</v>
      </c>
      <c r="F74">
        <v>32.5</v>
      </c>
      <c r="G74" t="s">
        <v>1</v>
      </c>
      <c r="H74">
        <v>1</v>
      </c>
      <c r="I74" t="s">
        <v>0</v>
      </c>
      <c r="J74">
        <v>0</v>
      </c>
      <c r="K74">
        <v>0.5</v>
      </c>
      <c r="L74" t="s">
        <v>1</v>
      </c>
      <c r="M74">
        <v>2</v>
      </c>
      <c r="N74" t="s">
        <v>1860</v>
      </c>
      <c r="O74">
        <v>1</v>
      </c>
      <c r="P74" t="str">
        <f t="shared" si="12"/>
        <v>X2Pi-32.5-e-0-1</v>
      </c>
      <c r="Q74" t="str">
        <f t="shared" si="13"/>
        <v>X2Pi-0.5-e-0-2</v>
      </c>
      <c r="R74">
        <f t="shared" si="14"/>
        <v>13506.8326</v>
      </c>
      <c r="S74">
        <f>_xlfn.IFNA(VLOOKUP(Q74,Bernath!A$2:G$600,7,FALSE),VLOOKUP(Q74,MARVEL!A$2:I$1522,7,FALSE))</f>
        <v>14.2781</v>
      </c>
      <c r="T74">
        <f t="shared" si="16"/>
        <v>13506.8326</v>
      </c>
      <c r="U74">
        <f t="shared" si="17"/>
        <v>1</v>
      </c>
      <c r="V74">
        <f t="shared" si="15"/>
        <v>13506.8326</v>
      </c>
      <c r="W74" t="str">
        <f>IF(V74="","",IF(ABS(V74-R74)&gt;'MARVEL-trans'!W$1,ABS(V74-R74),""))</f>
        <v/>
      </c>
    </row>
    <row r="75" spans="1:23">
      <c r="A75">
        <v>1803</v>
      </c>
      <c r="B75" s="1">
        <v>12755.0185</v>
      </c>
      <c r="C75" s="6">
        <v>5.0000000000000001E-3</v>
      </c>
      <c r="D75" t="s">
        <v>0</v>
      </c>
      <c r="E75">
        <v>0</v>
      </c>
      <c r="F75">
        <v>31.5</v>
      </c>
      <c r="G75" t="s">
        <v>1</v>
      </c>
      <c r="H75">
        <v>1</v>
      </c>
      <c r="I75" t="s">
        <v>0</v>
      </c>
      <c r="J75">
        <v>0</v>
      </c>
      <c r="K75">
        <v>0.5</v>
      </c>
      <c r="L75" t="s">
        <v>1</v>
      </c>
      <c r="M75">
        <v>2</v>
      </c>
      <c r="N75" t="s">
        <v>1859</v>
      </c>
      <c r="O75">
        <v>1</v>
      </c>
      <c r="P75" t="str">
        <f t="shared" si="12"/>
        <v>X2Pi-31.5-e-0-1</v>
      </c>
      <c r="Q75" t="str">
        <f t="shared" si="13"/>
        <v>X2Pi-0.5-e-0-2</v>
      </c>
      <c r="R75">
        <f t="shared" si="14"/>
        <v>12769.2966</v>
      </c>
      <c r="S75">
        <f>_xlfn.IFNA(VLOOKUP(Q75,Bernath!A$2:G$600,7,FALSE),VLOOKUP(Q75,MARVEL!A$2:I$1522,7,FALSE))</f>
        <v>14.2781</v>
      </c>
      <c r="T75">
        <f t="shared" si="16"/>
        <v>12769.2966</v>
      </c>
      <c r="U75">
        <f t="shared" si="17"/>
        <v>1</v>
      </c>
      <c r="V75">
        <f t="shared" si="15"/>
        <v>12769.2966</v>
      </c>
      <c r="W75" t="str">
        <f>IF(V75="","",IF(ABS(V75-R75)&gt;'MARVEL-trans'!W$1,ABS(V75-R75),""))</f>
        <v/>
      </c>
    </row>
    <row r="76" spans="1:23">
      <c r="A76">
        <v>1802</v>
      </c>
      <c r="B76" s="1">
        <v>12031.3</v>
      </c>
      <c r="C76" s="6">
        <v>5.0000000000000001E-3</v>
      </c>
      <c r="D76" t="s">
        <v>0</v>
      </c>
      <c r="E76">
        <v>0</v>
      </c>
      <c r="F76">
        <v>30.5</v>
      </c>
      <c r="G76" t="s">
        <v>1</v>
      </c>
      <c r="H76">
        <v>1</v>
      </c>
      <c r="I76" t="s">
        <v>0</v>
      </c>
      <c r="J76">
        <v>0</v>
      </c>
      <c r="K76">
        <v>0.5</v>
      </c>
      <c r="L76" t="s">
        <v>1</v>
      </c>
      <c r="M76">
        <v>2</v>
      </c>
      <c r="N76" t="s">
        <v>1858</v>
      </c>
      <c r="O76">
        <v>1</v>
      </c>
      <c r="P76" t="str">
        <f t="shared" si="12"/>
        <v>X2Pi-30.5-e-0-1</v>
      </c>
      <c r="Q76" t="str">
        <f t="shared" si="13"/>
        <v>X2Pi-0.5-e-0-2</v>
      </c>
      <c r="R76">
        <f t="shared" si="14"/>
        <v>12045.578099999999</v>
      </c>
      <c r="S76">
        <f>_xlfn.IFNA(VLOOKUP(Q76,Bernath!A$2:G$600,7,FALSE),VLOOKUP(Q76,MARVEL!A$2:I$1522,7,FALSE))</f>
        <v>14.2781</v>
      </c>
      <c r="T76">
        <f t="shared" si="16"/>
        <v>12045.578099999999</v>
      </c>
      <c r="U76">
        <f t="shared" si="17"/>
        <v>1</v>
      </c>
      <c r="V76">
        <f t="shared" si="15"/>
        <v>12045.578099999999</v>
      </c>
      <c r="W76" t="str">
        <f>IF(V76="","",IF(ABS(V76-R76)&gt;'MARVEL-trans'!W$1,ABS(V76-R76),""))</f>
        <v/>
      </c>
    </row>
    <row r="77" spans="1:23">
      <c r="A77">
        <v>1775</v>
      </c>
      <c r="B77" s="1">
        <v>172.04589999999999</v>
      </c>
      <c r="C77" s="6">
        <v>5.0000000000000001E-3</v>
      </c>
      <c r="D77" t="s">
        <v>0</v>
      </c>
      <c r="E77">
        <v>0</v>
      </c>
      <c r="F77">
        <v>3.5</v>
      </c>
      <c r="G77" t="s">
        <v>1</v>
      </c>
      <c r="H77">
        <v>1</v>
      </c>
      <c r="I77" t="s">
        <v>0</v>
      </c>
      <c r="J77">
        <v>0</v>
      </c>
      <c r="K77">
        <v>0.5</v>
      </c>
      <c r="L77" t="s">
        <v>1</v>
      </c>
      <c r="M77">
        <v>2</v>
      </c>
      <c r="N77" t="s">
        <v>1831</v>
      </c>
      <c r="O77">
        <v>1</v>
      </c>
      <c r="P77" t="str">
        <f t="shared" si="12"/>
        <v>X2Pi-3.5-e-0-1</v>
      </c>
      <c r="Q77" t="str">
        <f t="shared" si="13"/>
        <v>X2Pi-0.5-e-0-2</v>
      </c>
      <c r="R77">
        <f t="shared" si="14"/>
        <v>186.32399999999998</v>
      </c>
      <c r="S77">
        <f>_xlfn.IFNA(VLOOKUP(Q77,Bernath!A$2:G$600,7,FALSE),VLOOKUP(Q77,MARVEL!A$2:I$1522,7,FALSE))</f>
        <v>14.2781</v>
      </c>
      <c r="T77">
        <f t="shared" si="16"/>
        <v>186.32399999999998</v>
      </c>
      <c r="U77">
        <f t="shared" si="17"/>
        <v>1</v>
      </c>
      <c r="V77">
        <f t="shared" si="15"/>
        <v>186.32399999999998</v>
      </c>
      <c r="W77" t="str">
        <f>IF(V77="","",IF(ABS(V77-R77)&gt;'MARVEL-trans'!W$1,ABS(V77-R77),""))</f>
        <v/>
      </c>
    </row>
    <row r="78" spans="1:23">
      <c r="A78">
        <v>1801</v>
      </c>
      <c r="B78" s="1">
        <v>11322.169400000001</v>
      </c>
      <c r="C78" s="6">
        <v>5.0000000000000001E-3</v>
      </c>
      <c r="D78" t="s">
        <v>0</v>
      </c>
      <c r="E78">
        <v>0</v>
      </c>
      <c r="F78">
        <v>29.5</v>
      </c>
      <c r="G78" t="s">
        <v>1</v>
      </c>
      <c r="H78">
        <v>1</v>
      </c>
      <c r="I78" t="s">
        <v>0</v>
      </c>
      <c r="J78">
        <v>0</v>
      </c>
      <c r="K78">
        <v>0.5</v>
      </c>
      <c r="L78" t="s">
        <v>1</v>
      </c>
      <c r="M78">
        <v>2</v>
      </c>
      <c r="N78" t="s">
        <v>1857</v>
      </c>
      <c r="O78">
        <v>1</v>
      </c>
      <c r="P78" t="str">
        <f t="shared" si="12"/>
        <v>X2Pi-29.5-e-0-1</v>
      </c>
      <c r="Q78" t="str">
        <f t="shared" si="13"/>
        <v>X2Pi-0.5-e-0-2</v>
      </c>
      <c r="R78">
        <f t="shared" si="14"/>
        <v>11336.4475</v>
      </c>
      <c r="S78">
        <f>_xlfn.IFNA(VLOOKUP(Q78,Bernath!A$2:G$600,7,FALSE),VLOOKUP(Q78,MARVEL!A$2:I$1522,7,FALSE))</f>
        <v>14.2781</v>
      </c>
      <c r="T78">
        <f t="shared" si="16"/>
        <v>11336.4475</v>
      </c>
      <c r="U78">
        <f t="shared" si="17"/>
        <v>1</v>
      </c>
      <c r="V78">
        <f t="shared" si="15"/>
        <v>11336.4475</v>
      </c>
      <c r="W78" t="str">
        <f>IF(V78="","",IF(ABS(V78-R78)&gt;'MARVEL-trans'!W$1,ABS(V78-R78),""))</f>
        <v/>
      </c>
    </row>
    <row r="79" spans="1:23">
      <c r="A79">
        <v>1800</v>
      </c>
      <c r="B79" s="1">
        <v>10628.3873</v>
      </c>
      <c r="C79" s="6">
        <v>5.0000000000000001E-3</v>
      </c>
      <c r="D79" t="s">
        <v>0</v>
      </c>
      <c r="E79">
        <v>0</v>
      </c>
      <c r="F79">
        <v>28.5</v>
      </c>
      <c r="G79" t="s">
        <v>1</v>
      </c>
      <c r="H79">
        <v>1</v>
      </c>
      <c r="I79" t="s">
        <v>0</v>
      </c>
      <c r="J79">
        <v>0</v>
      </c>
      <c r="K79">
        <v>0.5</v>
      </c>
      <c r="L79" t="s">
        <v>1</v>
      </c>
      <c r="M79">
        <v>2</v>
      </c>
      <c r="N79" t="s">
        <v>1856</v>
      </c>
      <c r="O79">
        <v>1</v>
      </c>
      <c r="P79" t="str">
        <f t="shared" si="12"/>
        <v>X2Pi-28.5-e-0-1</v>
      </c>
      <c r="Q79" t="str">
        <f t="shared" si="13"/>
        <v>X2Pi-0.5-e-0-2</v>
      </c>
      <c r="R79">
        <f t="shared" si="14"/>
        <v>10642.6654</v>
      </c>
      <c r="S79">
        <f>_xlfn.IFNA(VLOOKUP(Q79,Bernath!A$2:G$600,7,FALSE),VLOOKUP(Q79,MARVEL!A$2:I$1522,7,FALSE))</f>
        <v>14.2781</v>
      </c>
      <c r="T79">
        <f t="shared" si="16"/>
        <v>10642.6654</v>
      </c>
      <c r="U79">
        <f t="shared" si="17"/>
        <v>1</v>
      </c>
      <c r="V79">
        <f t="shared" si="15"/>
        <v>10642.6654</v>
      </c>
      <c r="W79" t="str">
        <f>IF(V79="","",IF(ABS(V79-R79)&gt;'MARVEL-trans'!W$1,ABS(V79-R79),""))</f>
        <v/>
      </c>
    </row>
    <row r="80" spans="1:23">
      <c r="A80">
        <v>1799</v>
      </c>
      <c r="B80" s="1">
        <v>9950.7032999999992</v>
      </c>
      <c r="C80" s="6">
        <v>5.0000000000000001E-3</v>
      </c>
      <c r="D80" t="s">
        <v>0</v>
      </c>
      <c r="E80">
        <v>0</v>
      </c>
      <c r="F80">
        <v>27.5</v>
      </c>
      <c r="G80" t="s">
        <v>1</v>
      </c>
      <c r="H80">
        <v>1</v>
      </c>
      <c r="I80" t="s">
        <v>0</v>
      </c>
      <c r="J80">
        <v>0</v>
      </c>
      <c r="K80">
        <v>0.5</v>
      </c>
      <c r="L80" t="s">
        <v>1</v>
      </c>
      <c r="M80">
        <v>2</v>
      </c>
      <c r="N80" t="s">
        <v>1855</v>
      </c>
      <c r="O80">
        <v>1</v>
      </c>
      <c r="P80" t="str">
        <f t="shared" si="12"/>
        <v>X2Pi-27.5-e-0-1</v>
      </c>
      <c r="Q80" t="str">
        <f t="shared" si="13"/>
        <v>X2Pi-0.5-e-0-2</v>
      </c>
      <c r="R80">
        <f t="shared" si="14"/>
        <v>9964.9813999999988</v>
      </c>
      <c r="S80">
        <f>_xlfn.IFNA(VLOOKUP(Q80,Bernath!A$2:G$600,7,FALSE),VLOOKUP(Q80,MARVEL!A$2:I$1522,7,FALSE))</f>
        <v>14.2781</v>
      </c>
      <c r="T80">
        <f t="shared" si="16"/>
        <v>9964.9813999999988</v>
      </c>
      <c r="U80">
        <f t="shared" si="17"/>
        <v>1</v>
      </c>
      <c r="V80">
        <f t="shared" si="15"/>
        <v>9964.9813999999988</v>
      </c>
      <c r="W80" t="str">
        <f>IF(V80="","",IF(ABS(V80-R80)&gt;'MARVEL-trans'!W$1,ABS(V80-R80),""))</f>
        <v/>
      </c>
    </row>
    <row r="81" spans="1:23">
      <c r="A81">
        <v>1798</v>
      </c>
      <c r="B81" s="1">
        <v>9289.8552999999993</v>
      </c>
      <c r="C81" s="6">
        <v>5.0000000000000001E-3</v>
      </c>
      <c r="D81" t="s">
        <v>0</v>
      </c>
      <c r="E81">
        <v>0</v>
      </c>
      <c r="F81">
        <v>26.5</v>
      </c>
      <c r="G81" t="s">
        <v>1</v>
      </c>
      <c r="H81">
        <v>1</v>
      </c>
      <c r="I81" t="s">
        <v>0</v>
      </c>
      <c r="J81">
        <v>0</v>
      </c>
      <c r="K81">
        <v>0.5</v>
      </c>
      <c r="L81" t="s">
        <v>1</v>
      </c>
      <c r="M81">
        <v>2</v>
      </c>
      <c r="N81" t="s">
        <v>1854</v>
      </c>
      <c r="O81">
        <v>1</v>
      </c>
      <c r="P81" t="str">
        <f t="shared" si="12"/>
        <v>X2Pi-26.5-e-0-1</v>
      </c>
      <c r="Q81" t="str">
        <f t="shared" si="13"/>
        <v>X2Pi-0.5-e-0-2</v>
      </c>
      <c r="R81">
        <f t="shared" si="14"/>
        <v>9304.1333999999988</v>
      </c>
      <c r="S81">
        <f>_xlfn.IFNA(VLOOKUP(Q81,Bernath!A$2:G$600,7,FALSE),VLOOKUP(Q81,MARVEL!A$2:I$1522,7,FALSE))</f>
        <v>14.2781</v>
      </c>
      <c r="T81">
        <f t="shared" si="16"/>
        <v>9304.1333999999988</v>
      </c>
      <c r="U81">
        <f t="shared" si="17"/>
        <v>1</v>
      </c>
      <c r="V81">
        <f t="shared" si="15"/>
        <v>9304.1333999999988</v>
      </c>
      <c r="W81" t="str">
        <f>IF(V81="","",IF(ABS(V81-R81)&gt;'MARVEL-trans'!W$1,ABS(V81-R81),""))</f>
        <v/>
      </c>
    </row>
    <row r="82" spans="1:23">
      <c r="A82">
        <v>1797</v>
      </c>
      <c r="B82" s="1">
        <v>8646.5687999999991</v>
      </c>
      <c r="C82" s="6">
        <v>5.0000000000000001E-3</v>
      </c>
      <c r="D82" t="s">
        <v>0</v>
      </c>
      <c r="E82">
        <v>0</v>
      </c>
      <c r="F82">
        <v>25.5</v>
      </c>
      <c r="G82" t="s">
        <v>1</v>
      </c>
      <c r="H82">
        <v>1</v>
      </c>
      <c r="I82" t="s">
        <v>0</v>
      </c>
      <c r="J82">
        <v>0</v>
      </c>
      <c r="K82">
        <v>0.5</v>
      </c>
      <c r="L82" t="s">
        <v>1</v>
      </c>
      <c r="M82">
        <v>2</v>
      </c>
      <c r="N82" t="s">
        <v>1853</v>
      </c>
      <c r="O82">
        <v>1</v>
      </c>
      <c r="P82" t="str">
        <f t="shared" si="12"/>
        <v>X2Pi-25.5-e-0-1</v>
      </c>
      <c r="Q82" t="str">
        <f t="shared" si="13"/>
        <v>X2Pi-0.5-e-0-2</v>
      </c>
      <c r="R82">
        <f t="shared" si="14"/>
        <v>8660.8468999999986</v>
      </c>
      <c r="S82">
        <f>_xlfn.IFNA(VLOOKUP(Q82,Bernath!A$2:G$600,7,FALSE),VLOOKUP(Q82,MARVEL!A$2:I$1522,7,FALSE))</f>
        <v>14.2781</v>
      </c>
      <c r="T82">
        <f t="shared" si="16"/>
        <v>8660.8468999999986</v>
      </c>
      <c r="U82">
        <f t="shared" si="17"/>
        <v>1</v>
      </c>
      <c r="V82">
        <f t="shared" si="15"/>
        <v>8660.8468999999986</v>
      </c>
      <c r="W82" t="str">
        <f>IF(V82="","",IF(ABS(V82-R82)&gt;'MARVEL-trans'!W$1,ABS(V82-R82),""))</f>
        <v/>
      </c>
    </row>
    <row r="83" spans="1:23">
      <c r="A83">
        <v>1796</v>
      </c>
      <c r="B83" s="1">
        <v>8021.5550999999996</v>
      </c>
      <c r="C83" s="6">
        <v>5.0000000000000001E-3</v>
      </c>
      <c r="D83" t="s">
        <v>0</v>
      </c>
      <c r="E83">
        <v>0</v>
      </c>
      <c r="F83">
        <v>24.5</v>
      </c>
      <c r="G83" t="s">
        <v>1</v>
      </c>
      <c r="H83">
        <v>1</v>
      </c>
      <c r="I83" t="s">
        <v>0</v>
      </c>
      <c r="J83">
        <v>0</v>
      </c>
      <c r="K83">
        <v>0.5</v>
      </c>
      <c r="L83" t="s">
        <v>1</v>
      </c>
      <c r="M83">
        <v>2</v>
      </c>
      <c r="N83" t="s">
        <v>1852</v>
      </c>
      <c r="O83">
        <v>1</v>
      </c>
      <c r="P83" t="str">
        <f t="shared" si="12"/>
        <v>X2Pi-24.5-e-0-1</v>
      </c>
      <c r="Q83" t="str">
        <f t="shared" si="13"/>
        <v>X2Pi-0.5-e-0-2</v>
      </c>
      <c r="R83">
        <f t="shared" si="14"/>
        <v>8035.8332</v>
      </c>
      <c r="S83">
        <f>_xlfn.IFNA(VLOOKUP(Q83,Bernath!A$2:G$600,7,FALSE),VLOOKUP(Q83,MARVEL!A$2:I$1522,7,FALSE))</f>
        <v>14.2781</v>
      </c>
      <c r="T83">
        <f t="shared" si="16"/>
        <v>8035.8332</v>
      </c>
      <c r="U83">
        <f t="shared" si="17"/>
        <v>1</v>
      </c>
      <c r="V83">
        <f t="shared" si="15"/>
        <v>8035.8332</v>
      </c>
      <c r="W83" t="str">
        <f>IF(V83="","",IF(ABS(V83-R83)&gt;'MARVEL-trans'!W$1,ABS(V83-R83),""))</f>
        <v/>
      </c>
    </row>
    <row r="84" spans="1:23">
      <c r="A84">
        <v>1795</v>
      </c>
      <c r="B84" s="1">
        <v>7415.5110000000004</v>
      </c>
      <c r="C84" s="6">
        <v>8.2690000000000003E-3</v>
      </c>
      <c r="D84" t="s">
        <v>0</v>
      </c>
      <c r="E84">
        <v>0</v>
      </c>
      <c r="F84">
        <v>23.5</v>
      </c>
      <c r="G84" t="s">
        <v>1</v>
      </c>
      <c r="H84">
        <v>1</v>
      </c>
      <c r="I84" t="s">
        <v>0</v>
      </c>
      <c r="J84">
        <v>0</v>
      </c>
      <c r="K84">
        <v>0.5</v>
      </c>
      <c r="L84" t="s">
        <v>1</v>
      </c>
      <c r="M84">
        <v>2</v>
      </c>
      <c r="N84" t="s">
        <v>1851</v>
      </c>
      <c r="O84">
        <v>1</v>
      </c>
      <c r="P84" t="str">
        <f t="shared" si="12"/>
        <v>X2Pi-23.5-e-0-1</v>
      </c>
      <c r="Q84" t="str">
        <f t="shared" si="13"/>
        <v>X2Pi-0.5-e-0-2</v>
      </c>
      <c r="R84">
        <f t="shared" si="14"/>
        <v>7429.7891000000009</v>
      </c>
      <c r="S84">
        <f>_xlfn.IFNA(VLOOKUP(Q84,Bernath!A$2:G$600,7,FALSE),VLOOKUP(Q84,MARVEL!A$2:I$1522,7,FALSE))</f>
        <v>14.2781</v>
      </c>
      <c r="T84">
        <f t="shared" si="16"/>
        <v>7429.7891000000009</v>
      </c>
      <c r="U84">
        <f t="shared" si="17"/>
        <v>1</v>
      </c>
      <c r="V84">
        <f t="shared" si="15"/>
        <v>7429.7891000000009</v>
      </c>
      <c r="W84" t="str">
        <f>IF(V84="","",IF(ABS(V84-R84)&gt;'MARVEL-trans'!W$1,ABS(V84-R84),""))</f>
        <v/>
      </c>
    </row>
    <row r="85" spans="1:23">
      <c r="A85">
        <v>1794</v>
      </c>
      <c r="B85" s="1">
        <v>6829.1172999999999</v>
      </c>
      <c r="C85" s="6">
        <v>5.0000000000000001E-3</v>
      </c>
      <c r="D85" t="s">
        <v>0</v>
      </c>
      <c r="E85">
        <v>0</v>
      </c>
      <c r="F85">
        <v>22.5</v>
      </c>
      <c r="G85" t="s">
        <v>1</v>
      </c>
      <c r="H85">
        <v>1</v>
      </c>
      <c r="I85" t="s">
        <v>0</v>
      </c>
      <c r="J85">
        <v>0</v>
      </c>
      <c r="K85">
        <v>0.5</v>
      </c>
      <c r="L85" t="s">
        <v>1</v>
      </c>
      <c r="M85">
        <v>2</v>
      </c>
      <c r="N85" t="s">
        <v>1850</v>
      </c>
      <c r="O85">
        <v>1</v>
      </c>
      <c r="P85" t="str">
        <f t="shared" si="12"/>
        <v>X2Pi-22.5-e-0-1</v>
      </c>
      <c r="Q85" t="str">
        <f t="shared" si="13"/>
        <v>X2Pi-0.5-e-0-2</v>
      </c>
      <c r="R85">
        <f t="shared" si="14"/>
        <v>6843.3954000000003</v>
      </c>
      <c r="S85">
        <f>_xlfn.IFNA(VLOOKUP(Q85,Bernath!A$2:G$600,7,FALSE),VLOOKUP(Q85,MARVEL!A$2:I$1522,7,FALSE))</f>
        <v>14.2781</v>
      </c>
      <c r="T85">
        <f t="shared" si="16"/>
        <v>6843.3954000000003</v>
      </c>
      <c r="U85">
        <f t="shared" si="17"/>
        <v>1</v>
      </c>
      <c r="V85">
        <f t="shared" si="15"/>
        <v>6843.3954000000003</v>
      </c>
      <c r="W85" t="str">
        <f>IF(V85="","",IF(ABS(V85-R85)&gt;'MARVEL-trans'!W$1,ABS(V85-R85),""))</f>
        <v/>
      </c>
    </row>
    <row r="86" spans="1:23">
      <c r="A86">
        <v>1793</v>
      </c>
      <c r="B86" s="1">
        <v>6263.0374000000002</v>
      </c>
      <c r="C86" s="6">
        <v>5.0000000000000001E-3</v>
      </c>
      <c r="D86" t="s">
        <v>0</v>
      </c>
      <c r="E86">
        <v>0</v>
      </c>
      <c r="F86">
        <v>21.5</v>
      </c>
      <c r="G86" t="s">
        <v>1</v>
      </c>
      <c r="H86">
        <v>1</v>
      </c>
      <c r="I86" t="s">
        <v>0</v>
      </c>
      <c r="J86">
        <v>0</v>
      </c>
      <c r="K86">
        <v>0.5</v>
      </c>
      <c r="L86" t="s">
        <v>1</v>
      </c>
      <c r="M86">
        <v>2</v>
      </c>
      <c r="N86" t="s">
        <v>1849</v>
      </c>
      <c r="O86">
        <v>1</v>
      </c>
      <c r="P86" t="str">
        <f t="shared" si="12"/>
        <v>X2Pi-21.5-e-0-1</v>
      </c>
      <c r="Q86" t="str">
        <f t="shared" si="13"/>
        <v>X2Pi-0.5-e-0-2</v>
      </c>
      <c r="R86">
        <f t="shared" si="14"/>
        <v>6277.3155000000006</v>
      </c>
      <c r="S86">
        <f>_xlfn.IFNA(VLOOKUP(Q86,Bernath!A$2:G$600,7,FALSE),VLOOKUP(Q86,MARVEL!A$2:I$1522,7,FALSE))</f>
        <v>14.2781</v>
      </c>
      <c r="T86">
        <f t="shared" si="16"/>
        <v>6277.3155000000006</v>
      </c>
      <c r="U86">
        <f t="shared" si="17"/>
        <v>1</v>
      </c>
      <c r="V86">
        <f t="shared" si="15"/>
        <v>6277.3155000000006</v>
      </c>
      <c r="W86" t="str">
        <f>IF(V86="","",IF(ABS(V86-R86)&gt;'MARVEL-trans'!W$1,ABS(V86-R86),""))</f>
        <v/>
      </c>
    </row>
    <row r="87" spans="1:23">
      <c r="A87">
        <v>1792</v>
      </c>
      <c r="B87" s="1">
        <v>5717.9166999999998</v>
      </c>
      <c r="C87" s="6">
        <v>8.8909999999999996E-3</v>
      </c>
      <c r="D87" t="s">
        <v>0</v>
      </c>
      <c r="E87">
        <v>0</v>
      </c>
      <c r="F87">
        <v>20.5</v>
      </c>
      <c r="G87" t="s">
        <v>1</v>
      </c>
      <c r="H87">
        <v>1</v>
      </c>
      <c r="I87" t="s">
        <v>0</v>
      </c>
      <c r="J87">
        <v>0</v>
      </c>
      <c r="K87">
        <v>0.5</v>
      </c>
      <c r="L87" t="s">
        <v>1</v>
      </c>
      <c r="M87">
        <v>2</v>
      </c>
      <c r="N87" t="s">
        <v>1848</v>
      </c>
      <c r="O87">
        <v>1</v>
      </c>
      <c r="P87" t="str">
        <f t="shared" si="12"/>
        <v>X2Pi-20.5-e-0-1</v>
      </c>
      <c r="Q87" t="str">
        <f t="shared" si="13"/>
        <v>X2Pi-0.5-e-0-2</v>
      </c>
      <c r="R87">
        <f t="shared" si="14"/>
        <v>5732.1948000000002</v>
      </c>
      <c r="S87">
        <f>_xlfn.IFNA(VLOOKUP(Q87,Bernath!A$2:G$600,7,FALSE),VLOOKUP(Q87,MARVEL!A$2:I$1522,7,FALSE))</f>
        <v>14.2781</v>
      </c>
      <c r="T87">
        <f t="shared" si="16"/>
        <v>5732.1948000000002</v>
      </c>
      <c r="U87">
        <f t="shared" si="17"/>
        <v>1</v>
      </c>
      <c r="V87">
        <f t="shared" si="15"/>
        <v>5732.1948000000002</v>
      </c>
      <c r="W87" t="str">
        <f>IF(V87="","",IF(ABS(V87-R87)&gt;'MARVEL-trans'!W$1,ABS(V87-R87),""))</f>
        <v/>
      </c>
    </row>
    <row r="88" spans="1:23">
      <c r="A88">
        <v>1774</v>
      </c>
      <c r="B88" s="1">
        <v>87.589399999999998</v>
      </c>
      <c r="C88" s="6">
        <v>5.0000000000000001E-3</v>
      </c>
      <c r="D88" t="s">
        <v>0</v>
      </c>
      <c r="E88">
        <v>0</v>
      </c>
      <c r="F88">
        <v>2.5</v>
      </c>
      <c r="G88" t="s">
        <v>1</v>
      </c>
      <c r="H88">
        <v>1</v>
      </c>
      <c r="I88" t="s">
        <v>0</v>
      </c>
      <c r="J88">
        <v>0</v>
      </c>
      <c r="K88">
        <v>0.5</v>
      </c>
      <c r="L88" t="s">
        <v>1</v>
      </c>
      <c r="M88">
        <v>2</v>
      </c>
      <c r="N88" t="s">
        <v>1830</v>
      </c>
      <c r="O88">
        <v>1</v>
      </c>
      <c r="P88" t="str">
        <f t="shared" si="12"/>
        <v>X2Pi-2.5-e-0-1</v>
      </c>
      <c r="Q88" t="str">
        <f t="shared" si="13"/>
        <v>X2Pi-0.5-e-0-2</v>
      </c>
      <c r="R88">
        <f t="shared" si="14"/>
        <v>101.86749999999999</v>
      </c>
      <c r="S88">
        <f>_xlfn.IFNA(VLOOKUP(Q88,Bernath!A$2:G$600,7,FALSE),VLOOKUP(Q88,MARVEL!A$2:I$1522,7,FALSE))</f>
        <v>14.2781</v>
      </c>
      <c r="T88">
        <f t="shared" si="16"/>
        <v>101.86749999999999</v>
      </c>
      <c r="U88">
        <f t="shared" si="17"/>
        <v>1</v>
      </c>
      <c r="V88">
        <f t="shared" si="15"/>
        <v>101.86749999999999</v>
      </c>
      <c r="W88" t="str">
        <f>IF(V88="","",IF(ABS(V88-R88)&gt;'MARVEL-trans'!W$1,ABS(V88-R88),""))</f>
        <v/>
      </c>
    </row>
    <row r="89" spans="1:23">
      <c r="A89">
        <v>1791</v>
      </c>
      <c r="B89" s="1">
        <v>5194.3810000000003</v>
      </c>
      <c r="C89" s="6">
        <v>5.0000000000000001E-3</v>
      </c>
      <c r="D89" t="s">
        <v>0</v>
      </c>
      <c r="E89">
        <v>0</v>
      </c>
      <c r="F89">
        <v>19.5</v>
      </c>
      <c r="G89" t="s">
        <v>1</v>
      </c>
      <c r="H89">
        <v>1</v>
      </c>
      <c r="I89" t="s">
        <v>0</v>
      </c>
      <c r="J89">
        <v>0</v>
      </c>
      <c r="K89">
        <v>0.5</v>
      </c>
      <c r="L89" t="s">
        <v>1</v>
      </c>
      <c r="M89">
        <v>2</v>
      </c>
      <c r="N89" t="s">
        <v>1847</v>
      </c>
      <c r="O89">
        <v>1</v>
      </c>
      <c r="P89" t="str">
        <f t="shared" si="12"/>
        <v>X2Pi-19.5-e-0-1</v>
      </c>
      <c r="Q89" t="str">
        <f t="shared" si="13"/>
        <v>X2Pi-0.5-e-0-2</v>
      </c>
      <c r="R89">
        <f t="shared" si="14"/>
        <v>5208.6591000000008</v>
      </c>
      <c r="S89">
        <f>_xlfn.IFNA(VLOOKUP(Q89,Bernath!A$2:G$600,7,FALSE),VLOOKUP(Q89,MARVEL!A$2:I$1522,7,FALSE))</f>
        <v>14.2781</v>
      </c>
      <c r="T89">
        <f t="shared" si="16"/>
        <v>5208.6591000000008</v>
      </c>
      <c r="U89">
        <f t="shared" si="17"/>
        <v>1</v>
      </c>
      <c r="V89">
        <f t="shared" si="15"/>
        <v>5208.6591000000008</v>
      </c>
      <c r="W89" t="str">
        <f>IF(V89="","",IF(ABS(V89-R89)&gt;'MARVEL-trans'!W$1,ABS(V89-R89),""))</f>
        <v/>
      </c>
    </row>
    <row r="90" spans="1:23">
      <c r="A90">
        <v>1790</v>
      </c>
      <c r="B90" s="1">
        <v>4693.0357999999997</v>
      </c>
      <c r="C90" s="6">
        <v>1.2109999999999999E-2</v>
      </c>
      <c r="D90" t="s">
        <v>0</v>
      </c>
      <c r="E90">
        <v>0</v>
      </c>
      <c r="F90">
        <v>18.5</v>
      </c>
      <c r="G90" t="s">
        <v>1</v>
      </c>
      <c r="H90">
        <v>1</v>
      </c>
      <c r="I90" t="s">
        <v>0</v>
      </c>
      <c r="J90">
        <v>0</v>
      </c>
      <c r="K90">
        <v>0.5</v>
      </c>
      <c r="L90" t="s">
        <v>1</v>
      </c>
      <c r="M90">
        <v>2</v>
      </c>
      <c r="N90" t="s">
        <v>1846</v>
      </c>
      <c r="O90">
        <v>1</v>
      </c>
      <c r="P90" t="str">
        <f t="shared" si="12"/>
        <v>X2Pi-18.5-e-0-1</v>
      </c>
      <c r="Q90" t="str">
        <f t="shared" si="13"/>
        <v>X2Pi-0.5-e-0-2</v>
      </c>
      <c r="R90">
        <f t="shared" si="14"/>
        <v>4707.3139000000001</v>
      </c>
      <c r="S90">
        <f>_xlfn.IFNA(VLOOKUP(Q90,Bernath!A$2:G$600,7,FALSE),VLOOKUP(Q90,MARVEL!A$2:I$1522,7,FALSE))</f>
        <v>14.2781</v>
      </c>
      <c r="T90">
        <f t="shared" si="16"/>
        <v>4707.3139000000001</v>
      </c>
      <c r="U90">
        <f t="shared" si="17"/>
        <v>1</v>
      </c>
      <c r="V90">
        <f t="shared" si="15"/>
        <v>4707.3139000000001</v>
      </c>
      <c r="W90" t="str">
        <f>IF(V90="","",IF(ABS(V90-R90)&gt;'MARVEL-trans'!W$1,ABS(V90-R90),""))</f>
        <v/>
      </c>
    </row>
    <row r="91" spans="1:23">
      <c r="A91">
        <v>1789</v>
      </c>
      <c r="B91" s="1">
        <v>4214.4648999999999</v>
      </c>
      <c r="C91" s="6">
        <v>8.7240000000000009E-3</v>
      </c>
      <c r="D91" t="s">
        <v>0</v>
      </c>
      <c r="E91">
        <v>0</v>
      </c>
      <c r="F91">
        <v>17.5</v>
      </c>
      <c r="G91" t="s">
        <v>1</v>
      </c>
      <c r="H91">
        <v>1</v>
      </c>
      <c r="I91" t="s">
        <v>0</v>
      </c>
      <c r="J91">
        <v>0</v>
      </c>
      <c r="K91">
        <v>0.5</v>
      </c>
      <c r="L91" t="s">
        <v>1</v>
      </c>
      <c r="M91">
        <v>2</v>
      </c>
      <c r="N91" t="s">
        <v>1845</v>
      </c>
      <c r="O91">
        <v>1</v>
      </c>
      <c r="P91" t="str">
        <f t="shared" si="12"/>
        <v>X2Pi-17.5-e-0-1</v>
      </c>
      <c r="Q91" t="str">
        <f t="shared" si="13"/>
        <v>X2Pi-0.5-e-0-2</v>
      </c>
      <c r="R91">
        <f t="shared" si="14"/>
        <v>4228.7430000000004</v>
      </c>
      <c r="S91">
        <f>_xlfn.IFNA(VLOOKUP(Q91,Bernath!A$2:G$600,7,FALSE),VLOOKUP(Q91,MARVEL!A$2:I$1522,7,FALSE))</f>
        <v>14.2781</v>
      </c>
      <c r="T91">
        <f t="shared" si="16"/>
        <v>4228.7430000000004</v>
      </c>
      <c r="U91">
        <f t="shared" si="17"/>
        <v>1</v>
      </c>
      <c r="V91">
        <f t="shared" si="15"/>
        <v>4228.7430000000004</v>
      </c>
      <c r="W91" t="str">
        <f>IF(V91="","",IF(ABS(V91-R91)&gt;'MARVEL-trans'!W$1,ABS(V91-R91),""))</f>
        <v/>
      </c>
    </row>
    <row r="92" spans="1:23">
      <c r="A92">
        <v>1788</v>
      </c>
      <c r="B92" s="1">
        <v>3759.2275</v>
      </c>
      <c r="C92" s="6">
        <v>5.0000000000000001E-3</v>
      </c>
      <c r="D92" t="s">
        <v>0</v>
      </c>
      <c r="E92">
        <v>0</v>
      </c>
      <c r="F92">
        <v>16.5</v>
      </c>
      <c r="G92" t="s">
        <v>1</v>
      </c>
      <c r="H92">
        <v>1</v>
      </c>
      <c r="I92" t="s">
        <v>0</v>
      </c>
      <c r="J92">
        <v>0</v>
      </c>
      <c r="K92">
        <v>0.5</v>
      </c>
      <c r="L92" t="s">
        <v>1</v>
      </c>
      <c r="M92">
        <v>2</v>
      </c>
      <c r="N92" t="s">
        <v>1844</v>
      </c>
      <c r="O92">
        <v>1</v>
      </c>
      <c r="P92" t="str">
        <f t="shared" si="12"/>
        <v>X2Pi-16.5-e-0-1</v>
      </c>
      <c r="Q92" t="str">
        <f t="shared" si="13"/>
        <v>X2Pi-0.5-e-0-2</v>
      </c>
      <c r="R92">
        <f t="shared" si="14"/>
        <v>3773.5056</v>
      </c>
      <c r="S92">
        <f>_xlfn.IFNA(VLOOKUP(Q92,Bernath!A$2:G$600,7,FALSE),VLOOKUP(Q92,MARVEL!A$2:I$1522,7,FALSE))</f>
        <v>14.2781</v>
      </c>
      <c r="T92">
        <f t="shared" si="16"/>
        <v>3773.5056</v>
      </c>
      <c r="U92">
        <f t="shared" si="17"/>
        <v>1</v>
      </c>
      <c r="V92">
        <f t="shared" si="15"/>
        <v>3773.5056</v>
      </c>
      <c r="W92" t="str">
        <f>IF(V92="","",IF(ABS(V92-R92)&gt;'MARVEL-trans'!W$1,ABS(V92-R92),""))</f>
        <v/>
      </c>
    </row>
    <row r="93" spans="1:23">
      <c r="A93">
        <v>1787</v>
      </c>
      <c r="B93" s="1">
        <v>3327.8618000000001</v>
      </c>
      <c r="C93" s="6">
        <v>5.0000000000000001E-3</v>
      </c>
      <c r="D93" t="s">
        <v>0</v>
      </c>
      <c r="E93">
        <v>0</v>
      </c>
      <c r="F93">
        <v>15.5</v>
      </c>
      <c r="G93" t="s">
        <v>1</v>
      </c>
      <c r="H93">
        <v>1</v>
      </c>
      <c r="I93" t="s">
        <v>0</v>
      </c>
      <c r="J93">
        <v>0</v>
      </c>
      <c r="K93">
        <v>0.5</v>
      </c>
      <c r="L93" t="s">
        <v>1</v>
      </c>
      <c r="M93">
        <v>2</v>
      </c>
      <c r="N93" t="s">
        <v>1843</v>
      </c>
      <c r="O93">
        <v>1</v>
      </c>
      <c r="P93" t="str">
        <f t="shared" si="12"/>
        <v>X2Pi-15.5-e-0-1</v>
      </c>
      <c r="Q93" t="str">
        <f t="shared" si="13"/>
        <v>X2Pi-0.5-e-0-2</v>
      </c>
      <c r="R93">
        <f t="shared" si="14"/>
        <v>3342.1399000000001</v>
      </c>
      <c r="S93">
        <f>_xlfn.IFNA(VLOOKUP(Q93,Bernath!A$2:G$600,7,FALSE),VLOOKUP(Q93,MARVEL!A$2:I$1522,7,FALSE))</f>
        <v>14.2781</v>
      </c>
      <c r="T93">
        <f t="shared" si="16"/>
        <v>3342.1399000000001</v>
      </c>
      <c r="U93">
        <f t="shared" si="17"/>
        <v>1</v>
      </c>
      <c r="V93">
        <f t="shared" si="15"/>
        <v>3342.1399000000001</v>
      </c>
      <c r="W93" t="str">
        <f>IF(V93="","",IF(ABS(V93-R93)&gt;'MARVEL-trans'!W$1,ABS(V93-R93),""))</f>
        <v/>
      </c>
    </row>
    <row r="94" spans="1:23">
      <c r="A94">
        <v>1786</v>
      </c>
      <c r="B94" s="1">
        <v>2920.8787000000002</v>
      </c>
      <c r="C94" s="6">
        <v>5.0000000000000001E-3</v>
      </c>
      <c r="D94" t="s">
        <v>0</v>
      </c>
      <c r="E94">
        <v>0</v>
      </c>
      <c r="F94">
        <v>14.5</v>
      </c>
      <c r="G94" t="s">
        <v>1</v>
      </c>
      <c r="H94">
        <v>1</v>
      </c>
      <c r="I94" t="s">
        <v>0</v>
      </c>
      <c r="J94">
        <v>0</v>
      </c>
      <c r="K94">
        <v>0.5</v>
      </c>
      <c r="L94" t="s">
        <v>1</v>
      </c>
      <c r="M94">
        <v>2</v>
      </c>
      <c r="N94" t="s">
        <v>1842</v>
      </c>
      <c r="O94">
        <v>1</v>
      </c>
      <c r="P94" t="str">
        <f t="shared" si="12"/>
        <v>X2Pi-14.5-e-0-1</v>
      </c>
      <c r="Q94" t="str">
        <f t="shared" si="13"/>
        <v>X2Pi-0.5-e-0-2</v>
      </c>
      <c r="R94">
        <f t="shared" si="14"/>
        <v>2935.1568000000002</v>
      </c>
      <c r="S94">
        <f>_xlfn.IFNA(VLOOKUP(Q94,Bernath!A$2:G$600,7,FALSE),VLOOKUP(Q94,MARVEL!A$2:I$1522,7,FALSE))</f>
        <v>14.2781</v>
      </c>
      <c r="T94">
        <f t="shared" si="16"/>
        <v>2935.1568000000002</v>
      </c>
      <c r="U94">
        <f t="shared" si="17"/>
        <v>1</v>
      </c>
      <c r="V94">
        <f t="shared" si="15"/>
        <v>2935.1568000000002</v>
      </c>
      <c r="W94" t="str">
        <f>IF(V94="","",IF(ABS(V94-R94)&gt;'MARVEL-trans'!W$1,ABS(V94-R94),""))</f>
        <v/>
      </c>
    </row>
    <row r="95" spans="1:23">
      <c r="A95">
        <v>1910</v>
      </c>
      <c r="B95" s="1">
        <v>15781.093199999999</v>
      </c>
      <c r="C95" s="6">
        <v>5.0000000000000001E-3</v>
      </c>
      <c r="D95" t="s">
        <v>0</v>
      </c>
      <c r="E95">
        <v>0</v>
      </c>
      <c r="F95">
        <v>34.5</v>
      </c>
      <c r="G95" t="s">
        <v>2</v>
      </c>
      <c r="H95">
        <v>2</v>
      </c>
      <c r="I95" t="s">
        <v>0</v>
      </c>
      <c r="J95">
        <v>0</v>
      </c>
      <c r="K95">
        <v>0.5</v>
      </c>
      <c r="L95" t="s">
        <v>1</v>
      </c>
      <c r="M95">
        <v>2</v>
      </c>
      <c r="N95" t="s">
        <v>1966</v>
      </c>
      <c r="O95">
        <v>1</v>
      </c>
      <c r="P95" t="str">
        <f t="shared" si="12"/>
        <v>X2Pi-34.5-f-0-2</v>
      </c>
      <c r="Q95" t="str">
        <f t="shared" si="13"/>
        <v>X2Pi-0.5-e-0-2</v>
      </c>
      <c r="R95">
        <f t="shared" si="14"/>
        <v>15795.371299999999</v>
      </c>
      <c r="S95">
        <f>_xlfn.IFNA(VLOOKUP(Q95,Bernath!A$2:G$600,7,FALSE),VLOOKUP(Q95,MARVEL!A$2:I$1522,7,FALSE))</f>
        <v>14.2781</v>
      </c>
      <c r="T95">
        <f t="shared" si="16"/>
        <v>15795.371299999999</v>
      </c>
      <c r="U95">
        <f t="shared" si="17"/>
        <v>1</v>
      </c>
      <c r="V95">
        <f t="shared" si="15"/>
        <v>15795.371299999999</v>
      </c>
      <c r="W95" t="str">
        <f>IF(V95="","",IF(ABS(V95-R95)&gt;'MARVEL-trans'!W$1,ABS(V95-R95),""))</f>
        <v/>
      </c>
    </row>
    <row r="96" spans="1:23">
      <c r="A96">
        <v>1909</v>
      </c>
      <c r="B96" s="1">
        <v>15006.784100000001</v>
      </c>
      <c r="C96" s="6">
        <v>5.0000000000000001E-3</v>
      </c>
      <c r="D96" t="s">
        <v>0</v>
      </c>
      <c r="E96">
        <v>0</v>
      </c>
      <c r="F96">
        <v>33.5</v>
      </c>
      <c r="G96" t="s">
        <v>2</v>
      </c>
      <c r="H96">
        <v>2</v>
      </c>
      <c r="I96" t="s">
        <v>0</v>
      </c>
      <c r="J96">
        <v>0</v>
      </c>
      <c r="K96">
        <v>0.5</v>
      </c>
      <c r="L96" t="s">
        <v>1</v>
      </c>
      <c r="M96">
        <v>2</v>
      </c>
      <c r="N96" t="s">
        <v>1965</v>
      </c>
      <c r="O96">
        <v>1</v>
      </c>
      <c r="P96" t="str">
        <f t="shared" si="12"/>
        <v>X2Pi-33.5-f-0-2</v>
      </c>
      <c r="Q96" t="str">
        <f t="shared" si="13"/>
        <v>X2Pi-0.5-e-0-2</v>
      </c>
      <c r="R96">
        <f t="shared" si="14"/>
        <v>15021.0622</v>
      </c>
      <c r="S96">
        <f>_xlfn.IFNA(VLOOKUP(Q96,Bernath!A$2:G$600,7,FALSE),VLOOKUP(Q96,MARVEL!A$2:I$1522,7,FALSE))</f>
        <v>14.2781</v>
      </c>
      <c r="T96">
        <f t="shared" si="16"/>
        <v>15021.0622</v>
      </c>
      <c r="U96">
        <f t="shared" si="17"/>
        <v>1</v>
      </c>
      <c r="V96">
        <f t="shared" si="15"/>
        <v>15021.0622</v>
      </c>
      <c r="W96" t="str">
        <f>IF(V96="","",IF(ABS(V96-R96)&gt;'MARVEL-trans'!W$1,ABS(V96-R96),""))</f>
        <v/>
      </c>
    </row>
    <row r="97" spans="1:23">
      <c r="A97">
        <v>1908</v>
      </c>
      <c r="B97" s="1">
        <v>14243.9274</v>
      </c>
      <c r="C97" s="6">
        <v>5.0000000000000001E-3</v>
      </c>
      <c r="D97" t="s">
        <v>0</v>
      </c>
      <c r="E97">
        <v>0</v>
      </c>
      <c r="F97">
        <v>32.5</v>
      </c>
      <c r="G97" t="s">
        <v>2</v>
      </c>
      <c r="H97">
        <v>2</v>
      </c>
      <c r="I97" t="s">
        <v>0</v>
      </c>
      <c r="J97">
        <v>0</v>
      </c>
      <c r="K97">
        <v>0.5</v>
      </c>
      <c r="L97" t="s">
        <v>1</v>
      </c>
      <c r="M97">
        <v>2</v>
      </c>
      <c r="N97" t="s">
        <v>1964</v>
      </c>
      <c r="O97">
        <v>1</v>
      </c>
      <c r="P97" t="str">
        <f t="shared" ref="P97:P128" si="18">D97&amp;"-"&amp;F97&amp;"-"&amp;G97&amp;"-"&amp;E97&amp;"-"&amp;H97</f>
        <v>X2Pi-32.5-f-0-2</v>
      </c>
      <c r="Q97" t="str">
        <f t="shared" ref="Q97:Q128" si="19">I97&amp;"-"&amp;K97&amp;"-"&amp;L97&amp;"-"&amp;J97&amp;"-"&amp;M97</f>
        <v>X2Pi-0.5-e-0-2</v>
      </c>
      <c r="R97">
        <f t="shared" ref="R97:R128" si="20">B97+S97</f>
        <v>14258.2055</v>
      </c>
      <c r="S97">
        <f>_xlfn.IFNA(VLOOKUP(Q97,Bernath!A$2:G$600,7,FALSE),VLOOKUP(Q97,MARVEL!A$2:I$1522,7,FALSE))</f>
        <v>14.2781</v>
      </c>
      <c r="T97">
        <f t="shared" si="16"/>
        <v>14258.2055</v>
      </c>
      <c r="U97">
        <f t="shared" si="17"/>
        <v>1</v>
      </c>
      <c r="V97">
        <f t="shared" ref="V97:V128" si="21">IF(P97=P98,"",T97/U97)</f>
        <v>14258.2055</v>
      </c>
      <c r="W97" t="str">
        <f>IF(V97="","",IF(ABS(V97-R97)&gt;'MARVEL-trans'!W$1,ABS(V97-R97),""))</f>
        <v/>
      </c>
    </row>
    <row r="98" spans="1:23">
      <c r="A98">
        <v>1907</v>
      </c>
      <c r="B98" s="1">
        <v>13493.3187</v>
      </c>
      <c r="C98" s="6">
        <v>5.0000000000000001E-3</v>
      </c>
      <c r="D98" t="s">
        <v>0</v>
      </c>
      <c r="E98">
        <v>0</v>
      </c>
      <c r="F98">
        <v>31.5</v>
      </c>
      <c r="G98" t="s">
        <v>2</v>
      </c>
      <c r="H98">
        <v>2</v>
      </c>
      <c r="I98" t="s">
        <v>0</v>
      </c>
      <c r="J98">
        <v>0</v>
      </c>
      <c r="K98">
        <v>0.5</v>
      </c>
      <c r="L98" t="s">
        <v>1</v>
      </c>
      <c r="M98">
        <v>2</v>
      </c>
      <c r="N98" t="s">
        <v>1963</v>
      </c>
      <c r="O98">
        <v>1</v>
      </c>
      <c r="P98" t="str">
        <f t="shared" si="18"/>
        <v>X2Pi-31.5-f-0-2</v>
      </c>
      <c r="Q98" t="str">
        <f t="shared" si="19"/>
        <v>X2Pi-0.5-e-0-2</v>
      </c>
      <c r="R98">
        <f t="shared" si="20"/>
        <v>13507.596799999999</v>
      </c>
      <c r="S98">
        <f>_xlfn.IFNA(VLOOKUP(Q98,Bernath!A$2:G$600,7,FALSE),VLOOKUP(Q98,MARVEL!A$2:I$1522,7,FALSE))</f>
        <v>14.2781</v>
      </c>
      <c r="T98">
        <f t="shared" ref="T98:T129" si="22">IF(P98=P97,R98+T97,R98)</f>
        <v>13507.596799999999</v>
      </c>
      <c r="U98">
        <f t="shared" ref="U98:U129" si="23">IF(P98=P97,1+U97,1)</f>
        <v>1</v>
      </c>
      <c r="V98">
        <f t="shared" si="21"/>
        <v>13507.596799999999</v>
      </c>
      <c r="W98" t="str">
        <f>IF(V98="","",IF(ABS(V98-R98)&gt;'MARVEL-trans'!W$1,ABS(V98-R98),""))</f>
        <v/>
      </c>
    </row>
    <row r="99" spans="1:23">
      <c r="A99">
        <v>1906</v>
      </c>
      <c r="B99" s="1">
        <v>12755.745999999999</v>
      </c>
      <c r="C99" s="6">
        <v>5.0000000000000001E-3</v>
      </c>
      <c r="D99" t="s">
        <v>0</v>
      </c>
      <c r="E99">
        <v>0</v>
      </c>
      <c r="F99">
        <v>30.5</v>
      </c>
      <c r="G99" t="s">
        <v>2</v>
      </c>
      <c r="H99">
        <v>2</v>
      </c>
      <c r="I99" t="s">
        <v>0</v>
      </c>
      <c r="J99">
        <v>0</v>
      </c>
      <c r="K99">
        <v>0.5</v>
      </c>
      <c r="L99" t="s">
        <v>1</v>
      </c>
      <c r="M99">
        <v>2</v>
      </c>
      <c r="N99" t="s">
        <v>1962</v>
      </c>
      <c r="O99">
        <v>1</v>
      </c>
      <c r="P99" t="str">
        <f t="shared" si="18"/>
        <v>X2Pi-30.5-f-0-2</v>
      </c>
      <c r="Q99" t="str">
        <f t="shared" si="19"/>
        <v>X2Pi-0.5-e-0-2</v>
      </c>
      <c r="R99">
        <f t="shared" si="20"/>
        <v>12770.024099999999</v>
      </c>
      <c r="S99">
        <f>_xlfn.IFNA(VLOOKUP(Q99,Bernath!A$2:G$600,7,FALSE),VLOOKUP(Q99,MARVEL!A$2:I$1522,7,FALSE))</f>
        <v>14.2781</v>
      </c>
      <c r="T99">
        <f t="shared" si="22"/>
        <v>12770.024099999999</v>
      </c>
      <c r="U99">
        <f t="shared" si="23"/>
        <v>1</v>
      </c>
      <c r="V99">
        <f t="shared" si="21"/>
        <v>12770.024099999999</v>
      </c>
      <c r="W99" t="str">
        <f>IF(V99="","",IF(ABS(V99-R99)&gt;'MARVEL-trans'!W$1,ABS(V99-R99),""))</f>
        <v/>
      </c>
    </row>
    <row r="100" spans="1:23">
      <c r="A100">
        <v>1905</v>
      </c>
      <c r="B100" s="1">
        <v>12031.9887</v>
      </c>
      <c r="C100" s="6">
        <v>5.0000000000000001E-3</v>
      </c>
      <c r="D100" t="s">
        <v>0</v>
      </c>
      <c r="E100">
        <v>0</v>
      </c>
      <c r="F100">
        <v>29.5</v>
      </c>
      <c r="G100" t="s">
        <v>2</v>
      </c>
      <c r="H100">
        <v>2</v>
      </c>
      <c r="I100" t="s">
        <v>0</v>
      </c>
      <c r="J100">
        <v>0</v>
      </c>
      <c r="K100">
        <v>0.5</v>
      </c>
      <c r="L100" t="s">
        <v>1</v>
      </c>
      <c r="M100">
        <v>2</v>
      </c>
      <c r="N100" t="s">
        <v>1961</v>
      </c>
      <c r="O100">
        <v>1</v>
      </c>
      <c r="P100" t="str">
        <f t="shared" si="18"/>
        <v>X2Pi-29.5-f-0-2</v>
      </c>
      <c r="Q100" t="str">
        <f t="shared" si="19"/>
        <v>X2Pi-0.5-e-0-2</v>
      </c>
      <c r="R100">
        <f t="shared" si="20"/>
        <v>12046.266799999999</v>
      </c>
      <c r="S100">
        <f>_xlfn.IFNA(VLOOKUP(Q100,Bernath!A$2:G$600,7,FALSE),VLOOKUP(Q100,MARVEL!A$2:I$1522,7,FALSE))</f>
        <v>14.2781</v>
      </c>
      <c r="T100">
        <f t="shared" si="22"/>
        <v>12046.266799999999</v>
      </c>
      <c r="U100">
        <f t="shared" si="23"/>
        <v>1</v>
      </c>
      <c r="V100">
        <f t="shared" si="21"/>
        <v>12046.266799999999</v>
      </c>
      <c r="W100" t="str">
        <f>IF(V100="","",IF(ABS(V100-R100)&gt;'MARVEL-trans'!W$1,ABS(V100-R100),""))</f>
        <v/>
      </c>
    </row>
    <row r="101" spans="1:23">
      <c r="A101">
        <v>1904</v>
      </c>
      <c r="B101" s="1">
        <v>11322.8172</v>
      </c>
      <c r="C101" s="6">
        <v>5.0000000000000001E-3</v>
      </c>
      <c r="D101" t="s">
        <v>0</v>
      </c>
      <c r="E101">
        <v>0</v>
      </c>
      <c r="F101">
        <v>28.5</v>
      </c>
      <c r="G101" t="s">
        <v>2</v>
      </c>
      <c r="H101">
        <v>2</v>
      </c>
      <c r="I101" t="s">
        <v>0</v>
      </c>
      <c r="J101">
        <v>0</v>
      </c>
      <c r="K101">
        <v>0.5</v>
      </c>
      <c r="L101" t="s">
        <v>1</v>
      </c>
      <c r="M101">
        <v>2</v>
      </c>
      <c r="N101" t="s">
        <v>1960</v>
      </c>
      <c r="O101">
        <v>1</v>
      </c>
      <c r="P101" t="str">
        <f t="shared" si="18"/>
        <v>X2Pi-28.5-f-0-2</v>
      </c>
      <c r="Q101" t="str">
        <f t="shared" si="19"/>
        <v>X2Pi-0.5-e-0-2</v>
      </c>
      <c r="R101">
        <f t="shared" si="20"/>
        <v>11337.095299999999</v>
      </c>
      <c r="S101">
        <f>_xlfn.IFNA(VLOOKUP(Q101,Bernath!A$2:G$600,7,FALSE),VLOOKUP(Q101,MARVEL!A$2:I$1522,7,FALSE))</f>
        <v>14.2781</v>
      </c>
      <c r="T101">
        <f t="shared" si="22"/>
        <v>11337.095299999999</v>
      </c>
      <c r="U101">
        <f t="shared" si="23"/>
        <v>1</v>
      </c>
      <c r="V101">
        <f t="shared" si="21"/>
        <v>11337.095299999999</v>
      </c>
      <c r="W101" t="str">
        <f>IF(V101="","",IF(ABS(V101-R101)&gt;'MARVEL-trans'!W$1,ABS(V101-R101),""))</f>
        <v/>
      </c>
    </row>
    <row r="102" spans="1:23">
      <c r="A102">
        <v>1903</v>
      </c>
      <c r="B102" s="1">
        <v>10628.991900000001</v>
      </c>
      <c r="C102" s="6">
        <v>5.0000000000000001E-3</v>
      </c>
      <c r="D102" t="s">
        <v>0</v>
      </c>
      <c r="E102">
        <v>0</v>
      </c>
      <c r="F102">
        <v>27.5</v>
      </c>
      <c r="G102" t="s">
        <v>2</v>
      </c>
      <c r="H102">
        <v>2</v>
      </c>
      <c r="I102" t="s">
        <v>0</v>
      </c>
      <c r="J102">
        <v>0</v>
      </c>
      <c r="K102">
        <v>0.5</v>
      </c>
      <c r="L102" t="s">
        <v>1</v>
      </c>
      <c r="M102">
        <v>2</v>
      </c>
      <c r="N102" t="s">
        <v>1959</v>
      </c>
      <c r="O102">
        <v>1</v>
      </c>
      <c r="P102" t="str">
        <f t="shared" si="18"/>
        <v>X2Pi-27.5-f-0-2</v>
      </c>
      <c r="Q102" t="str">
        <f t="shared" si="19"/>
        <v>X2Pi-0.5-e-0-2</v>
      </c>
      <c r="R102">
        <f t="shared" si="20"/>
        <v>10643.27</v>
      </c>
      <c r="S102">
        <f>_xlfn.IFNA(VLOOKUP(Q102,Bernath!A$2:G$600,7,FALSE),VLOOKUP(Q102,MARVEL!A$2:I$1522,7,FALSE))</f>
        <v>14.2781</v>
      </c>
      <c r="T102">
        <f t="shared" si="22"/>
        <v>10643.27</v>
      </c>
      <c r="U102">
        <f t="shared" si="23"/>
        <v>1</v>
      </c>
      <c r="V102">
        <f t="shared" si="21"/>
        <v>10643.27</v>
      </c>
      <c r="W102" t="str">
        <f>IF(V102="","",IF(ABS(V102-R102)&gt;'MARVEL-trans'!W$1,ABS(V102-R102),""))</f>
        <v/>
      </c>
    </row>
    <row r="103" spans="1:23">
      <c r="A103">
        <v>1902</v>
      </c>
      <c r="B103" s="1">
        <v>9951.2621999999992</v>
      </c>
      <c r="C103" s="6">
        <v>5.0000000000000001E-3</v>
      </c>
      <c r="D103" t="s">
        <v>0</v>
      </c>
      <c r="E103">
        <v>0</v>
      </c>
      <c r="F103">
        <v>26.5</v>
      </c>
      <c r="G103" t="s">
        <v>2</v>
      </c>
      <c r="H103">
        <v>2</v>
      </c>
      <c r="I103" t="s">
        <v>0</v>
      </c>
      <c r="J103">
        <v>0</v>
      </c>
      <c r="K103">
        <v>0.5</v>
      </c>
      <c r="L103" t="s">
        <v>1</v>
      </c>
      <c r="M103">
        <v>2</v>
      </c>
      <c r="N103" t="s">
        <v>1958</v>
      </c>
      <c r="O103">
        <v>1</v>
      </c>
      <c r="P103" t="str">
        <f t="shared" si="18"/>
        <v>X2Pi-26.5-f-0-2</v>
      </c>
      <c r="Q103" t="str">
        <f t="shared" si="19"/>
        <v>X2Pi-0.5-e-0-2</v>
      </c>
      <c r="R103">
        <f t="shared" si="20"/>
        <v>9965.5402999999988</v>
      </c>
      <c r="S103">
        <f>_xlfn.IFNA(VLOOKUP(Q103,Bernath!A$2:G$600,7,FALSE),VLOOKUP(Q103,MARVEL!A$2:I$1522,7,FALSE))</f>
        <v>14.2781</v>
      </c>
      <c r="T103">
        <f t="shared" si="22"/>
        <v>9965.5402999999988</v>
      </c>
      <c r="U103">
        <f t="shared" si="23"/>
        <v>1</v>
      </c>
      <c r="V103">
        <f t="shared" si="21"/>
        <v>9965.5402999999988</v>
      </c>
      <c r="W103" t="str">
        <f>IF(V103="","",IF(ABS(V103-R103)&gt;'MARVEL-trans'!W$1,ABS(V103-R103),""))</f>
        <v/>
      </c>
    </row>
    <row r="104" spans="1:23">
      <c r="A104">
        <v>1785</v>
      </c>
      <c r="B104" s="1">
        <v>2538.7638999999999</v>
      </c>
      <c r="C104" s="6">
        <v>5.0000000000000001E-3</v>
      </c>
      <c r="D104" t="s">
        <v>0</v>
      </c>
      <c r="E104">
        <v>0</v>
      </c>
      <c r="F104">
        <v>13.5</v>
      </c>
      <c r="G104" t="s">
        <v>1</v>
      </c>
      <c r="H104">
        <v>1</v>
      </c>
      <c r="I104" t="s">
        <v>0</v>
      </c>
      <c r="J104">
        <v>0</v>
      </c>
      <c r="K104">
        <v>0.5</v>
      </c>
      <c r="L104" t="s">
        <v>1</v>
      </c>
      <c r="M104">
        <v>2</v>
      </c>
      <c r="N104" t="s">
        <v>1841</v>
      </c>
      <c r="O104">
        <v>1</v>
      </c>
      <c r="P104" t="str">
        <f t="shared" si="18"/>
        <v>X2Pi-13.5-e-0-1</v>
      </c>
      <c r="Q104" t="str">
        <f t="shared" si="19"/>
        <v>X2Pi-0.5-e-0-2</v>
      </c>
      <c r="R104">
        <f t="shared" si="20"/>
        <v>2553.0419999999999</v>
      </c>
      <c r="S104">
        <f>_xlfn.IFNA(VLOOKUP(Q104,Bernath!A$2:G$600,7,FALSE),VLOOKUP(Q104,MARVEL!A$2:I$1522,7,FALSE))</f>
        <v>14.2781</v>
      </c>
      <c r="T104">
        <f t="shared" si="22"/>
        <v>2553.0419999999999</v>
      </c>
      <c r="U104">
        <f t="shared" si="23"/>
        <v>1</v>
      </c>
      <c r="V104">
        <f t="shared" si="21"/>
        <v>2553.0419999999999</v>
      </c>
      <c r="W104" t="str">
        <f>IF(V104="","",IF(ABS(V104-R104)&gt;'MARVEL-trans'!W$1,ABS(V104-R104),""))</f>
        <v/>
      </c>
    </row>
    <row r="105" spans="1:23">
      <c r="A105">
        <v>1901</v>
      </c>
      <c r="B105" s="1">
        <v>9290.3662000000004</v>
      </c>
      <c r="C105" s="6">
        <v>5.0000000000000001E-3</v>
      </c>
      <c r="D105" t="s">
        <v>0</v>
      </c>
      <c r="E105">
        <v>0</v>
      </c>
      <c r="F105">
        <v>25.5</v>
      </c>
      <c r="G105" t="s">
        <v>2</v>
      </c>
      <c r="H105">
        <v>2</v>
      </c>
      <c r="I105" t="s">
        <v>0</v>
      </c>
      <c r="J105">
        <v>0</v>
      </c>
      <c r="K105">
        <v>0.5</v>
      </c>
      <c r="L105" t="s">
        <v>1</v>
      </c>
      <c r="M105">
        <v>2</v>
      </c>
      <c r="N105" t="s">
        <v>1957</v>
      </c>
      <c r="O105">
        <v>1</v>
      </c>
      <c r="P105" t="str">
        <f t="shared" si="18"/>
        <v>X2Pi-25.5-f-0-2</v>
      </c>
      <c r="Q105" t="str">
        <f t="shared" si="19"/>
        <v>X2Pi-0.5-e-0-2</v>
      </c>
      <c r="R105">
        <f t="shared" si="20"/>
        <v>9304.6442999999999</v>
      </c>
      <c r="S105">
        <f>_xlfn.IFNA(VLOOKUP(Q105,Bernath!A$2:G$600,7,FALSE),VLOOKUP(Q105,MARVEL!A$2:I$1522,7,FALSE))</f>
        <v>14.2781</v>
      </c>
      <c r="T105">
        <f t="shared" si="22"/>
        <v>9304.6442999999999</v>
      </c>
      <c r="U105">
        <f t="shared" si="23"/>
        <v>1</v>
      </c>
      <c r="V105">
        <f t="shared" si="21"/>
        <v>9304.6442999999999</v>
      </c>
      <c r="W105" t="str">
        <f>IF(V105="","",IF(ABS(V105-R105)&gt;'MARVEL-trans'!W$1,ABS(V105-R105),""))</f>
        <v/>
      </c>
    </row>
    <row r="106" spans="1:23">
      <c r="A106">
        <v>1900</v>
      </c>
      <c r="B106" s="1">
        <v>8647.0290000000005</v>
      </c>
      <c r="C106" s="6">
        <v>5.0000000000000001E-3</v>
      </c>
      <c r="D106" t="s">
        <v>0</v>
      </c>
      <c r="E106">
        <v>0</v>
      </c>
      <c r="F106">
        <v>24.5</v>
      </c>
      <c r="G106" t="s">
        <v>2</v>
      </c>
      <c r="H106">
        <v>2</v>
      </c>
      <c r="I106" t="s">
        <v>0</v>
      </c>
      <c r="J106">
        <v>0</v>
      </c>
      <c r="K106">
        <v>0.5</v>
      </c>
      <c r="L106" t="s">
        <v>1</v>
      </c>
      <c r="M106">
        <v>2</v>
      </c>
      <c r="N106" t="s">
        <v>1956</v>
      </c>
      <c r="O106">
        <v>1</v>
      </c>
      <c r="P106" t="str">
        <f t="shared" si="18"/>
        <v>X2Pi-24.5-f-0-2</v>
      </c>
      <c r="Q106" t="str">
        <f t="shared" si="19"/>
        <v>X2Pi-0.5-e-0-2</v>
      </c>
      <c r="R106">
        <f t="shared" si="20"/>
        <v>8661.3071</v>
      </c>
      <c r="S106">
        <f>_xlfn.IFNA(VLOOKUP(Q106,Bernath!A$2:G$600,7,FALSE),VLOOKUP(Q106,MARVEL!A$2:I$1522,7,FALSE))</f>
        <v>14.2781</v>
      </c>
      <c r="T106">
        <f t="shared" si="22"/>
        <v>8661.3071</v>
      </c>
      <c r="U106">
        <f t="shared" si="23"/>
        <v>1</v>
      </c>
      <c r="V106">
        <f t="shared" si="21"/>
        <v>8661.3071</v>
      </c>
      <c r="W106" t="str">
        <f>IF(V106="","",IF(ABS(V106-R106)&gt;'MARVEL-trans'!W$1,ABS(V106-R106),""))</f>
        <v/>
      </c>
    </row>
    <row r="107" spans="1:23">
      <c r="A107">
        <v>1899</v>
      </c>
      <c r="B107" s="1">
        <v>8021.9618</v>
      </c>
      <c r="C107" s="6">
        <v>5.0000000000000001E-3</v>
      </c>
      <c r="D107" t="s">
        <v>0</v>
      </c>
      <c r="E107">
        <v>0</v>
      </c>
      <c r="F107">
        <v>23.5</v>
      </c>
      <c r="G107" t="s">
        <v>2</v>
      </c>
      <c r="H107">
        <v>2</v>
      </c>
      <c r="I107" t="s">
        <v>0</v>
      </c>
      <c r="J107">
        <v>0</v>
      </c>
      <c r="K107">
        <v>0.5</v>
      </c>
      <c r="L107" t="s">
        <v>1</v>
      </c>
      <c r="M107">
        <v>2</v>
      </c>
      <c r="N107" t="s">
        <v>1955</v>
      </c>
      <c r="O107">
        <v>1</v>
      </c>
      <c r="P107" t="str">
        <f t="shared" si="18"/>
        <v>X2Pi-23.5-f-0-2</v>
      </c>
      <c r="Q107" t="str">
        <f t="shared" si="19"/>
        <v>X2Pi-0.5-e-0-2</v>
      </c>
      <c r="R107">
        <f t="shared" si="20"/>
        <v>8036.2399000000005</v>
      </c>
      <c r="S107">
        <f>_xlfn.IFNA(VLOOKUP(Q107,Bernath!A$2:G$600,7,FALSE),VLOOKUP(Q107,MARVEL!A$2:I$1522,7,FALSE))</f>
        <v>14.2781</v>
      </c>
      <c r="T107">
        <f t="shared" si="22"/>
        <v>8036.2399000000005</v>
      </c>
      <c r="U107">
        <f t="shared" si="23"/>
        <v>1</v>
      </c>
      <c r="V107">
        <f t="shared" si="21"/>
        <v>8036.2399000000005</v>
      </c>
      <c r="W107" t="str">
        <f>IF(V107="","",IF(ABS(V107-R107)&gt;'MARVEL-trans'!W$1,ABS(V107-R107),""))</f>
        <v/>
      </c>
    </row>
    <row r="108" spans="1:23">
      <c r="A108">
        <v>1898</v>
      </c>
      <c r="B108" s="1">
        <v>7415.8612999999996</v>
      </c>
      <c r="C108" s="6">
        <v>5.0000000000000001E-3</v>
      </c>
      <c r="D108" t="s">
        <v>0</v>
      </c>
      <c r="E108">
        <v>0</v>
      </c>
      <c r="F108">
        <v>22.5</v>
      </c>
      <c r="G108" t="s">
        <v>2</v>
      </c>
      <c r="H108">
        <v>2</v>
      </c>
      <c r="I108" t="s">
        <v>0</v>
      </c>
      <c r="J108">
        <v>0</v>
      </c>
      <c r="K108">
        <v>0.5</v>
      </c>
      <c r="L108" t="s">
        <v>1</v>
      </c>
      <c r="M108">
        <v>2</v>
      </c>
      <c r="N108" t="s">
        <v>1954</v>
      </c>
      <c r="O108">
        <v>1</v>
      </c>
      <c r="P108" t="str">
        <f t="shared" si="18"/>
        <v>X2Pi-22.5-f-0-2</v>
      </c>
      <c r="Q108" t="str">
        <f t="shared" si="19"/>
        <v>X2Pi-0.5-e-0-2</v>
      </c>
      <c r="R108">
        <f t="shared" si="20"/>
        <v>7430.1394</v>
      </c>
      <c r="S108">
        <f>_xlfn.IFNA(VLOOKUP(Q108,Bernath!A$2:G$600,7,FALSE),VLOOKUP(Q108,MARVEL!A$2:I$1522,7,FALSE))</f>
        <v>14.2781</v>
      </c>
      <c r="T108">
        <f t="shared" si="22"/>
        <v>7430.1394</v>
      </c>
      <c r="U108">
        <f t="shared" si="23"/>
        <v>1</v>
      </c>
      <c r="V108">
        <f t="shared" si="21"/>
        <v>7430.1394</v>
      </c>
      <c r="W108" t="str">
        <f>IF(V108="","",IF(ABS(V108-R108)&gt;'MARVEL-trans'!W$1,ABS(V108-R108),""))</f>
        <v/>
      </c>
    </row>
    <row r="109" spans="1:23">
      <c r="A109">
        <v>1897</v>
      </c>
      <c r="B109" s="1">
        <v>6829.4078</v>
      </c>
      <c r="C109" s="6">
        <v>5.0000000000000001E-3</v>
      </c>
      <c r="D109" t="s">
        <v>0</v>
      </c>
      <c r="E109">
        <v>0</v>
      </c>
      <c r="F109">
        <v>21.5</v>
      </c>
      <c r="G109" t="s">
        <v>2</v>
      </c>
      <c r="H109">
        <v>2</v>
      </c>
      <c r="I109" t="s">
        <v>0</v>
      </c>
      <c r="J109">
        <v>0</v>
      </c>
      <c r="K109">
        <v>0.5</v>
      </c>
      <c r="L109" t="s">
        <v>1</v>
      </c>
      <c r="M109">
        <v>2</v>
      </c>
      <c r="N109" t="s">
        <v>1953</v>
      </c>
      <c r="O109">
        <v>1</v>
      </c>
      <c r="P109" t="str">
        <f t="shared" si="18"/>
        <v>X2Pi-21.5-f-0-2</v>
      </c>
      <c r="Q109" t="str">
        <f t="shared" si="19"/>
        <v>X2Pi-0.5-e-0-2</v>
      </c>
      <c r="R109">
        <f t="shared" si="20"/>
        <v>6843.6859000000004</v>
      </c>
      <c r="S109">
        <f>_xlfn.IFNA(VLOOKUP(Q109,Bernath!A$2:G$600,7,FALSE),VLOOKUP(Q109,MARVEL!A$2:I$1522,7,FALSE))</f>
        <v>14.2781</v>
      </c>
      <c r="T109">
        <f t="shared" si="22"/>
        <v>6843.6859000000004</v>
      </c>
      <c r="U109">
        <f t="shared" si="23"/>
        <v>1</v>
      </c>
      <c r="V109">
        <f t="shared" si="21"/>
        <v>6843.6859000000004</v>
      </c>
      <c r="W109" t="str">
        <f>IF(V109="","",IF(ABS(V109-R109)&gt;'MARVEL-trans'!W$1,ABS(V109-R109),""))</f>
        <v/>
      </c>
    </row>
    <row r="110" spans="1:23">
      <c r="A110">
        <v>1896</v>
      </c>
      <c r="B110" s="1">
        <v>6263.2646999999997</v>
      </c>
      <c r="C110" s="6">
        <v>5.0000000000000001E-3</v>
      </c>
      <c r="D110" t="s">
        <v>0</v>
      </c>
      <c r="E110">
        <v>0</v>
      </c>
      <c r="F110">
        <v>20.5</v>
      </c>
      <c r="G110" t="s">
        <v>2</v>
      </c>
      <c r="H110">
        <v>2</v>
      </c>
      <c r="I110" t="s">
        <v>0</v>
      </c>
      <c r="J110">
        <v>0</v>
      </c>
      <c r="K110">
        <v>0.5</v>
      </c>
      <c r="L110" t="s">
        <v>1</v>
      </c>
      <c r="M110">
        <v>2</v>
      </c>
      <c r="N110" t="s">
        <v>1952</v>
      </c>
      <c r="O110">
        <v>1</v>
      </c>
      <c r="P110" t="str">
        <f t="shared" si="18"/>
        <v>X2Pi-20.5-f-0-2</v>
      </c>
      <c r="Q110" t="str">
        <f t="shared" si="19"/>
        <v>X2Pi-0.5-e-0-2</v>
      </c>
      <c r="R110">
        <f t="shared" si="20"/>
        <v>6277.5428000000002</v>
      </c>
      <c r="S110">
        <f>_xlfn.IFNA(VLOOKUP(Q110,Bernath!A$2:G$600,7,FALSE),VLOOKUP(Q110,MARVEL!A$2:I$1522,7,FALSE))</f>
        <v>14.2781</v>
      </c>
      <c r="T110">
        <f t="shared" si="22"/>
        <v>6277.5428000000002</v>
      </c>
      <c r="U110">
        <f t="shared" si="23"/>
        <v>1</v>
      </c>
      <c r="V110">
        <f t="shared" si="21"/>
        <v>6277.5428000000002</v>
      </c>
      <c r="W110" t="str">
        <f>IF(V110="","",IF(ABS(V110-R110)&gt;'MARVEL-trans'!W$1,ABS(V110-R110),""))</f>
        <v/>
      </c>
    </row>
    <row r="111" spans="1:23">
      <c r="A111">
        <v>1895</v>
      </c>
      <c r="B111" s="1">
        <v>5718.0770000000002</v>
      </c>
      <c r="C111" s="6">
        <v>1.5779999999999999E-2</v>
      </c>
      <c r="D111" t="s">
        <v>0</v>
      </c>
      <c r="E111">
        <v>0</v>
      </c>
      <c r="F111">
        <v>19.5</v>
      </c>
      <c r="G111" t="s">
        <v>2</v>
      </c>
      <c r="H111">
        <v>2</v>
      </c>
      <c r="I111" t="s">
        <v>0</v>
      </c>
      <c r="J111">
        <v>0</v>
      </c>
      <c r="K111">
        <v>0.5</v>
      </c>
      <c r="L111" t="s">
        <v>1</v>
      </c>
      <c r="M111">
        <v>2</v>
      </c>
      <c r="N111" t="s">
        <v>1951</v>
      </c>
      <c r="O111">
        <v>1</v>
      </c>
      <c r="P111" t="str">
        <f t="shared" si="18"/>
        <v>X2Pi-19.5-f-0-2</v>
      </c>
      <c r="Q111" t="str">
        <f t="shared" si="19"/>
        <v>X2Pi-0.5-e-0-2</v>
      </c>
      <c r="R111">
        <f t="shared" si="20"/>
        <v>5732.3551000000007</v>
      </c>
      <c r="S111">
        <f>_xlfn.IFNA(VLOOKUP(Q111,Bernath!A$2:G$600,7,FALSE),VLOOKUP(Q111,MARVEL!A$2:I$1522,7,FALSE))</f>
        <v>14.2781</v>
      </c>
      <c r="T111">
        <f t="shared" si="22"/>
        <v>5732.3551000000007</v>
      </c>
      <c r="U111">
        <f t="shared" si="23"/>
        <v>1</v>
      </c>
      <c r="V111">
        <f t="shared" si="21"/>
        <v>5732.3551000000007</v>
      </c>
      <c r="W111" t="str">
        <f>IF(V111="","",IF(ABS(V111-R111)&gt;'MARVEL-trans'!W$1,ABS(V111-R111),""))</f>
        <v/>
      </c>
    </row>
    <row r="112" spans="1:23">
      <c r="A112">
        <v>1894</v>
      </c>
      <c r="B112" s="1">
        <v>5194.4700999999995</v>
      </c>
      <c r="C112" s="6">
        <v>5.0000000000000001E-3</v>
      </c>
      <c r="D112" t="s">
        <v>0</v>
      </c>
      <c r="E112">
        <v>0</v>
      </c>
      <c r="F112">
        <v>18.5</v>
      </c>
      <c r="G112" t="s">
        <v>2</v>
      </c>
      <c r="H112">
        <v>2</v>
      </c>
      <c r="I112" t="s">
        <v>0</v>
      </c>
      <c r="J112">
        <v>0</v>
      </c>
      <c r="K112">
        <v>0.5</v>
      </c>
      <c r="L112" t="s">
        <v>1</v>
      </c>
      <c r="M112">
        <v>2</v>
      </c>
      <c r="N112" t="s">
        <v>1950</v>
      </c>
      <c r="O112">
        <v>1</v>
      </c>
      <c r="P112" t="str">
        <f t="shared" si="18"/>
        <v>X2Pi-18.5-f-0-2</v>
      </c>
      <c r="Q112" t="str">
        <f t="shared" si="19"/>
        <v>X2Pi-0.5-e-0-2</v>
      </c>
      <c r="R112">
        <f t="shared" si="20"/>
        <v>5208.7482</v>
      </c>
      <c r="S112">
        <f>_xlfn.IFNA(VLOOKUP(Q112,Bernath!A$2:G$600,7,FALSE),VLOOKUP(Q112,MARVEL!A$2:I$1522,7,FALSE))</f>
        <v>14.2781</v>
      </c>
      <c r="T112">
        <f t="shared" si="22"/>
        <v>5208.7482</v>
      </c>
      <c r="U112">
        <f t="shared" si="23"/>
        <v>1</v>
      </c>
      <c r="V112">
        <f t="shared" si="21"/>
        <v>5208.7482</v>
      </c>
      <c r="W112" t="str">
        <f>IF(V112="","",IF(ABS(V112-R112)&gt;'MARVEL-trans'!W$1,ABS(V112-R112),""))</f>
        <v/>
      </c>
    </row>
    <row r="113" spans="1:23">
      <c r="A113">
        <v>1893</v>
      </c>
      <c r="B113" s="1">
        <v>4693.0487999999996</v>
      </c>
      <c r="C113" s="6">
        <v>6.1910000000000003E-3</v>
      </c>
      <c r="D113" t="s">
        <v>0</v>
      </c>
      <c r="E113">
        <v>0</v>
      </c>
      <c r="F113">
        <v>17.5</v>
      </c>
      <c r="G113" t="s">
        <v>2</v>
      </c>
      <c r="H113">
        <v>2</v>
      </c>
      <c r="I113" t="s">
        <v>0</v>
      </c>
      <c r="J113">
        <v>0</v>
      </c>
      <c r="K113">
        <v>0.5</v>
      </c>
      <c r="L113" t="s">
        <v>1</v>
      </c>
      <c r="M113">
        <v>2</v>
      </c>
      <c r="N113" t="s">
        <v>1949</v>
      </c>
      <c r="O113">
        <v>1</v>
      </c>
      <c r="P113" t="str">
        <f t="shared" si="18"/>
        <v>X2Pi-17.5-f-0-2</v>
      </c>
      <c r="Q113" t="str">
        <f t="shared" si="19"/>
        <v>X2Pi-0.5-e-0-2</v>
      </c>
      <c r="R113">
        <f t="shared" si="20"/>
        <v>4707.3269</v>
      </c>
      <c r="S113">
        <f>_xlfn.IFNA(VLOOKUP(Q113,Bernath!A$2:G$600,7,FALSE),VLOOKUP(Q113,MARVEL!A$2:I$1522,7,FALSE))</f>
        <v>14.2781</v>
      </c>
      <c r="T113">
        <f t="shared" si="22"/>
        <v>4707.3269</v>
      </c>
      <c r="U113">
        <f t="shared" si="23"/>
        <v>1</v>
      </c>
      <c r="V113">
        <f t="shared" si="21"/>
        <v>4707.3269</v>
      </c>
      <c r="W113" t="str">
        <f>IF(V113="","",IF(ABS(V113-R113)&gt;'MARVEL-trans'!W$1,ABS(V113-R113),""))</f>
        <v/>
      </c>
    </row>
    <row r="114" spans="1:23">
      <c r="A114">
        <v>1892</v>
      </c>
      <c r="B114" s="1">
        <v>4214.3959999999997</v>
      </c>
      <c r="C114" s="6">
        <v>5.0000000000000001E-3</v>
      </c>
      <c r="D114" t="s">
        <v>0</v>
      </c>
      <c r="E114">
        <v>0</v>
      </c>
      <c r="F114">
        <v>16.5</v>
      </c>
      <c r="G114" t="s">
        <v>2</v>
      </c>
      <c r="H114">
        <v>2</v>
      </c>
      <c r="I114" t="s">
        <v>0</v>
      </c>
      <c r="J114">
        <v>0</v>
      </c>
      <c r="K114">
        <v>0.5</v>
      </c>
      <c r="L114" t="s">
        <v>1</v>
      </c>
      <c r="M114">
        <v>2</v>
      </c>
      <c r="N114" t="s">
        <v>1948</v>
      </c>
      <c r="O114">
        <v>1</v>
      </c>
      <c r="P114" t="str">
        <f t="shared" si="18"/>
        <v>X2Pi-16.5-f-0-2</v>
      </c>
      <c r="Q114" t="str">
        <f t="shared" si="19"/>
        <v>X2Pi-0.5-e-0-2</v>
      </c>
      <c r="R114">
        <f t="shared" si="20"/>
        <v>4228.6741000000002</v>
      </c>
      <c r="S114">
        <f>_xlfn.IFNA(VLOOKUP(Q114,Bernath!A$2:G$600,7,FALSE),VLOOKUP(Q114,MARVEL!A$2:I$1522,7,FALSE))</f>
        <v>14.2781</v>
      </c>
      <c r="T114">
        <f t="shared" si="22"/>
        <v>4228.6741000000002</v>
      </c>
      <c r="U114">
        <f t="shared" si="23"/>
        <v>1</v>
      </c>
      <c r="V114">
        <f t="shared" si="21"/>
        <v>4228.6741000000002</v>
      </c>
      <c r="W114" t="str">
        <f>IF(V114="","",IF(ABS(V114-R114)&gt;'MARVEL-trans'!W$1,ABS(V114-R114),""))</f>
        <v/>
      </c>
    </row>
    <row r="115" spans="1:23">
      <c r="A115">
        <v>1784</v>
      </c>
      <c r="B115" s="1">
        <v>2181.9757</v>
      </c>
      <c r="C115" s="6">
        <v>8.8880000000000001E-3</v>
      </c>
      <c r="D115" t="s">
        <v>0</v>
      </c>
      <c r="E115">
        <v>0</v>
      </c>
      <c r="F115">
        <v>12.5</v>
      </c>
      <c r="G115" t="s">
        <v>1</v>
      </c>
      <c r="H115">
        <v>1</v>
      </c>
      <c r="I115" t="s">
        <v>0</v>
      </c>
      <c r="J115">
        <v>0</v>
      </c>
      <c r="K115">
        <v>0.5</v>
      </c>
      <c r="L115" t="s">
        <v>1</v>
      </c>
      <c r="M115">
        <v>2</v>
      </c>
      <c r="N115" t="s">
        <v>1840</v>
      </c>
      <c r="O115">
        <v>1</v>
      </c>
      <c r="P115" t="str">
        <f t="shared" si="18"/>
        <v>X2Pi-12.5-e-0-1</v>
      </c>
      <c r="Q115" t="str">
        <f t="shared" si="19"/>
        <v>X2Pi-0.5-e-0-2</v>
      </c>
      <c r="R115">
        <f t="shared" si="20"/>
        <v>2196.2538</v>
      </c>
      <c r="S115">
        <f>_xlfn.IFNA(VLOOKUP(Q115,Bernath!A$2:G$600,7,FALSE),VLOOKUP(Q115,MARVEL!A$2:I$1522,7,FALSE))</f>
        <v>14.2781</v>
      </c>
      <c r="T115">
        <f t="shared" si="22"/>
        <v>2196.2538</v>
      </c>
      <c r="U115">
        <f t="shared" si="23"/>
        <v>1</v>
      </c>
      <c r="V115">
        <f t="shared" si="21"/>
        <v>2196.2538</v>
      </c>
      <c r="W115" t="str">
        <f>IF(V115="","",IF(ABS(V115-R115)&gt;'MARVEL-trans'!W$1,ABS(V115-R115),""))</f>
        <v/>
      </c>
    </row>
    <row r="116" spans="1:23">
      <c r="A116">
        <v>1891</v>
      </c>
      <c r="B116" s="1">
        <v>3759.0716000000002</v>
      </c>
      <c r="C116" s="6">
        <v>5.0000000000000001E-3</v>
      </c>
      <c r="D116" t="s">
        <v>0</v>
      </c>
      <c r="E116">
        <v>0</v>
      </c>
      <c r="F116">
        <v>15.5</v>
      </c>
      <c r="G116" t="s">
        <v>2</v>
      </c>
      <c r="H116">
        <v>2</v>
      </c>
      <c r="I116" t="s">
        <v>0</v>
      </c>
      <c r="J116">
        <v>0</v>
      </c>
      <c r="K116">
        <v>0.5</v>
      </c>
      <c r="L116" t="s">
        <v>1</v>
      </c>
      <c r="M116">
        <v>2</v>
      </c>
      <c r="N116" t="s">
        <v>1947</v>
      </c>
      <c r="O116">
        <v>1</v>
      </c>
      <c r="P116" t="str">
        <f t="shared" si="18"/>
        <v>X2Pi-15.5-f-0-2</v>
      </c>
      <c r="Q116" t="str">
        <f t="shared" si="19"/>
        <v>X2Pi-0.5-e-0-2</v>
      </c>
      <c r="R116">
        <f t="shared" si="20"/>
        <v>3773.3497000000002</v>
      </c>
      <c r="S116">
        <f>_xlfn.IFNA(VLOOKUP(Q116,Bernath!A$2:G$600,7,FALSE),VLOOKUP(Q116,MARVEL!A$2:I$1522,7,FALSE))</f>
        <v>14.2781</v>
      </c>
      <c r="T116">
        <f t="shared" si="22"/>
        <v>3773.3497000000002</v>
      </c>
      <c r="U116">
        <f t="shared" si="23"/>
        <v>1</v>
      </c>
      <c r="V116">
        <f t="shared" si="21"/>
        <v>3773.3497000000002</v>
      </c>
      <c r="W116" t="str">
        <f>IF(V116="","",IF(ABS(V116-R116)&gt;'MARVEL-trans'!W$1,ABS(V116-R116),""))</f>
        <v/>
      </c>
    </row>
    <row r="117" spans="1:23">
      <c r="A117">
        <v>1890</v>
      </c>
      <c r="B117" s="1">
        <v>3327.6111000000001</v>
      </c>
      <c r="C117" s="6">
        <v>5.0000000000000001E-3</v>
      </c>
      <c r="D117" t="s">
        <v>0</v>
      </c>
      <c r="E117">
        <v>0</v>
      </c>
      <c r="F117">
        <v>14.5</v>
      </c>
      <c r="G117" t="s">
        <v>2</v>
      </c>
      <c r="H117">
        <v>2</v>
      </c>
      <c r="I117" t="s">
        <v>0</v>
      </c>
      <c r="J117">
        <v>0</v>
      </c>
      <c r="K117">
        <v>0.5</v>
      </c>
      <c r="L117" t="s">
        <v>1</v>
      </c>
      <c r="M117">
        <v>2</v>
      </c>
      <c r="N117" t="s">
        <v>1946</v>
      </c>
      <c r="O117">
        <v>1</v>
      </c>
      <c r="P117" t="str">
        <f t="shared" si="18"/>
        <v>X2Pi-14.5-f-0-2</v>
      </c>
      <c r="Q117" t="str">
        <f t="shared" si="19"/>
        <v>X2Pi-0.5-e-0-2</v>
      </c>
      <c r="R117">
        <f t="shared" si="20"/>
        <v>3341.8892000000001</v>
      </c>
      <c r="S117">
        <f>_xlfn.IFNA(VLOOKUP(Q117,Bernath!A$2:G$600,7,FALSE),VLOOKUP(Q117,MARVEL!A$2:I$1522,7,FALSE))</f>
        <v>14.2781</v>
      </c>
      <c r="T117">
        <f t="shared" si="22"/>
        <v>3341.8892000000001</v>
      </c>
      <c r="U117">
        <f t="shared" si="23"/>
        <v>1</v>
      </c>
      <c r="V117">
        <f t="shared" si="21"/>
        <v>3341.8892000000001</v>
      </c>
      <c r="W117" t="str">
        <f>IF(V117="","",IF(ABS(V117-R117)&gt;'MARVEL-trans'!W$1,ABS(V117-R117),""))</f>
        <v/>
      </c>
    </row>
    <row r="118" spans="1:23">
      <c r="A118">
        <v>1889</v>
      </c>
      <c r="B118" s="1">
        <v>2920.5248999999999</v>
      </c>
      <c r="C118" s="6">
        <v>6.1320000000000003E-3</v>
      </c>
      <c r="D118" t="s">
        <v>0</v>
      </c>
      <c r="E118">
        <v>0</v>
      </c>
      <c r="F118">
        <v>13.5</v>
      </c>
      <c r="G118" t="s">
        <v>2</v>
      </c>
      <c r="H118">
        <v>2</v>
      </c>
      <c r="I118" t="s">
        <v>0</v>
      </c>
      <c r="J118">
        <v>0</v>
      </c>
      <c r="K118">
        <v>0.5</v>
      </c>
      <c r="L118" t="s">
        <v>1</v>
      </c>
      <c r="M118">
        <v>2</v>
      </c>
      <c r="N118" t="s">
        <v>1945</v>
      </c>
      <c r="O118">
        <v>1</v>
      </c>
      <c r="P118" t="str">
        <f t="shared" si="18"/>
        <v>X2Pi-13.5-f-0-2</v>
      </c>
      <c r="Q118" t="str">
        <f t="shared" si="19"/>
        <v>X2Pi-0.5-e-0-2</v>
      </c>
      <c r="R118">
        <f t="shared" si="20"/>
        <v>2934.8029999999999</v>
      </c>
      <c r="S118">
        <f>_xlfn.IFNA(VLOOKUP(Q118,Bernath!A$2:G$600,7,FALSE),VLOOKUP(Q118,MARVEL!A$2:I$1522,7,FALSE))</f>
        <v>14.2781</v>
      </c>
      <c r="T118">
        <f t="shared" si="22"/>
        <v>2934.8029999999999</v>
      </c>
      <c r="U118">
        <f t="shared" si="23"/>
        <v>1</v>
      </c>
      <c r="V118">
        <f t="shared" si="21"/>
        <v>2934.8029999999999</v>
      </c>
      <c r="W118" t="str">
        <f>IF(V118="","",IF(ABS(V118-R118)&gt;'MARVEL-trans'!W$1,ABS(V118-R118),""))</f>
        <v/>
      </c>
    </row>
    <row r="119" spans="1:23">
      <c r="A119">
        <v>1888</v>
      </c>
      <c r="B119" s="1">
        <v>2538.2966000000001</v>
      </c>
      <c r="C119" s="6">
        <v>5.0000000000000001E-3</v>
      </c>
      <c r="D119" t="s">
        <v>0</v>
      </c>
      <c r="E119">
        <v>0</v>
      </c>
      <c r="F119">
        <v>12.5</v>
      </c>
      <c r="G119" t="s">
        <v>2</v>
      </c>
      <c r="H119">
        <v>2</v>
      </c>
      <c r="I119" t="s">
        <v>0</v>
      </c>
      <c r="J119">
        <v>0</v>
      </c>
      <c r="K119">
        <v>0.5</v>
      </c>
      <c r="L119" t="s">
        <v>1</v>
      </c>
      <c r="M119">
        <v>2</v>
      </c>
      <c r="N119" t="s">
        <v>1944</v>
      </c>
      <c r="O119">
        <v>1</v>
      </c>
      <c r="P119" t="str">
        <f t="shared" si="18"/>
        <v>X2Pi-12.5-f-0-2</v>
      </c>
      <c r="Q119" t="str">
        <f t="shared" si="19"/>
        <v>X2Pi-0.5-e-0-2</v>
      </c>
      <c r="R119">
        <f t="shared" si="20"/>
        <v>2552.5747000000001</v>
      </c>
      <c r="S119">
        <f>_xlfn.IFNA(VLOOKUP(Q119,Bernath!A$2:G$600,7,FALSE),VLOOKUP(Q119,MARVEL!A$2:I$1522,7,FALSE))</f>
        <v>14.2781</v>
      </c>
      <c r="T119">
        <f t="shared" si="22"/>
        <v>2552.5747000000001</v>
      </c>
      <c r="U119">
        <f t="shared" si="23"/>
        <v>1</v>
      </c>
      <c r="V119">
        <f t="shared" si="21"/>
        <v>2552.5747000000001</v>
      </c>
      <c r="W119" t="str">
        <f>IF(V119="","",IF(ABS(V119-R119)&gt;'MARVEL-trans'!W$1,ABS(V119-R119),""))</f>
        <v/>
      </c>
    </row>
    <row r="120" spans="1:23">
      <c r="A120">
        <v>1887</v>
      </c>
      <c r="B120" s="1">
        <v>2181.3825000000002</v>
      </c>
      <c r="C120" s="6">
        <v>5.0000000000000001E-3</v>
      </c>
      <c r="D120" t="s">
        <v>0</v>
      </c>
      <c r="E120">
        <v>0</v>
      </c>
      <c r="F120">
        <v>11.5</v>
      </c>
      <c r="G120" t="s">
        <v>2</v>
      </c>
      <c r="H120">
        <v>2</v>
      </c>
      <c r="I120" t="s">
        <v>0</v>
      </c>
      <c r="J120">
        <v>0</v>
      </c>
      <c r="K120">
        <v>0.5</v>
      </c>
      <c r="L120" t="s">
        <v>1</v>
      </c>
      <c r="M120">
        <v>2</v>
      </c>
      <c r="N120" t="s">
        <v>1943</v>
      </c>
      <c r="O120">
        <v>1</v>
      </c>
      <c r="P120" t="str">
        <f t="shared" si="18"/>
        <v>X2Pi-11.5-f-0-2</v>
      </c>
      <c r="Q120" t="str">
        <f t="shared" si="19"/>
        <v>X2Pi-0.5-e-0-2</v>
      </c>
      <c r="R120">
        <f t="shared" si="20"/>
        <v>2195.6606000000002</v>
      </c>
      <c r="S120">
        <f>_xlfn.IFNA(VLOOKUP(Q120,Bernath!A$2:G$600,7,FALSE),VLOOKUP(Q120,MARVEL!A$2:I$1522,7,FALSE))</f>
        <v>14.2781</v>
      </c>
      <c r="T120">
        <f t="shared" si="22"/>
        <v>2195.6606000000002</v>
      </c>
      <c r="U120">
        <f t="shared" si="23"/>
        <v>1</v>
      </c>
      <c r="V120">
        <f t="shared" si="21"/>
        <v>2195.6606000000002</v>
      </c>
      <c r="W120" t="str">
        <f>IF(V120="","",IF(ABS(V120-R120)&gt;'MARVEL-trans'!W$1,ABS(V120-R120),""))</f>
        <v/>
      </c>
    </row>
    <row r="121" spans="1:23">
      <c r="A121">
        <v>1886</v>
      </c>
      <c r="B121" s="1">
        <v>1850.21</v>
      </c>
      <c r="C121" s="6">
        <v>5.0000000000000001E-3</v>
      </c>
      <c r="D121" t="s">
        <v>0</v>
      </c>
      <c r="E121">
        <v>0</v>
      </c>
      <c r="F121">
        <v>10.5</v>
      </c>
      <c r="G121" t="s">
        <v>2</v>
      </c>
      <c r="H121">
        <v>2</v>
      </c>
      <c r="I121" t="s">
        <v>0</v>
      </c>
      <c r="J121">
        <v>0</v>
      </c>
      <c r="K121">
        <v>0.5</v>
      </c>
      <c r="L121" t="s">
        <v>1</v>
      </c>
      <c r="M121">
        <v>2</v>
      </c>
      <c r="N121" t="s">
        <v>1942</v>
      </c>
      <c r="O121">
        <v>1</v>
      </c>
      <c r="P121" t="str">
        <f t="shared" si="18"/>
        <v>X2Pi-10.5-f-0-2</v>
      </c>
      <c r="Q121" t="str">
        <f t="shared" si="19"/>
        <v>X2Pi-0.5-e-0-2</v>
      </c>
      <c r="R121">
        <f t="shared" si="20"/>
        <v>1864.4881</v>
      </c>
      <c r="S121">
        <f>_xlfn.IFNA(VLOOKUP(Q121,Bernath!A$2:G$600,7,FALSE),VLOOKUP(Q121,MARVEL!A$2:I$1522,7,FALSE))</f>
        <v>14.2781</v>
      </c>
      <c r="T121">
        <f t="shared" si="22"/>
        <v>1864.4881</v>
      </c>
      <c r="U121">
        <f t="shared" si="23"/>
        <v>1</v>
      </c>
      <c r="V121">
        <f t="shared" si="21"/>
        <v>1864.4881</v>
      </c>
      <c r="W121" t="str">
        <f>IF(V121="","",IF(ABS(V121-R121)&gt;'MARVEL-trans'!W$1,ABS(V121-R121),""))</f>
        <v/>
      </c>
    </row>
    <row r="122" spans="1:23">
      <c r="A122">
        <v>1885</v>
      </c>
      <c r="B122" s="1">
        <v>1545.1766</v>
      </c>
      <c r="C122" s="6">
        <v>5.0000000000000001E-3</v>
      </c>
      <c r="D122" t="s">
        <v>0</v>
      </c>
      <c r="E122">
        <v>0</v>
      </c>
      <c r="F122">
        <v>9.5</v>
      </c>
      <c r="G122" t="s">
        <v>2</v>
      </c>
      <c r="H122">
        <v>2</v>
      </c>
      <c r="I122" t="s">
        <v>0</v>
      </c>
      <c r="J122">
        <v>0</v>
      </c>
      <c r="K122">
        <v>0.5</v>
      </c>
      <c r="L122" t="s">
        <v>1</v>
      </c>
      <c r="M122">
        <v>2</v>
      </c>
      <c r="N122" t="s">
        <v>1941</v>
      </c>
      <c r="O122">
        <v>1</v>
      </c>
      <c r="P122" t="str">
        <f t="shared" si="18"/>
        <v>X2Pi-9.5-f-0-2</v>
      </c>
      <c r="Q122" t="str">
        <f t="shared" si="19"/>
        <v>X2Pi-0.5-e-0-2</v>
      </c>
      <c r="R122">
        <f t="shared" si="20"/>
        <v>1559.4547</v>
      </c>
      <c r="S122">
        <f>_xlfn.IFNA(VLOOKUP(Q122,Bernath!A$2:G$600,7,FALSE),VLOOKUP(Q122,MARVEL!A$2:I$1522,7,FALSE))</f>
        <v>14.2781</v>
      </c>
      <c r="T122">
        <f t="shared" si="22"/>
        <v>1559.4547</v>
      </c>
      <c r="U122">
        <f t="shared" si="23"/>
        <v>1</v>
      </c>
      <c r="V122">
        <f t="shared" si="21"/>
        <v>1559.4547</v>
      </c>
      <c r="W122" t="str">
        <f>IF(V122="","",IF(ABS(V122-R122)&gt;'MARVEL-trans'!W$1,ABS(V122-R122),""))</f>
        <v/>
      </c>
    </row>
    <row r="123" spans="1:23">
      <c r="A123">
        <v>1884</v>
      </c>
      <c r="B123" s="1">
        <v>1266.6485</v>
      </c>
      <c r="C123" s="6">
        <v>5.0000000000000001E-3</v>
      </c>
      <c r="D123" t="s">
        <v>0</v>
      </c>
      <c r="E123">
        <v>0</v>
      </c>
      <c r="F123">
        <v>8.5</v>
      </c>
      <c r="G123" t="s">
        <v>2</v>
      </c>
      <c r="H123">
        <v>2</v>
      </c>
      <c r="I123" t="s">
        <v>0</v>
      </c>
      <c r="J123">
        <v>0</v>
      </c>
      <c r="K123">
        <v>0.5</v>
      </c>
      <c r="L123" t="s">
        <v>1</v>
      </c>
      <c r="M123">
        <v>2</v>
      </c>
      <c r="N123" t="s">
        <v>1940</v>
      </c>
      <c r="O123">
        <v>1</v>
      </c>
      <c r="P123" t="str">
        <f t="shared" si="18"/>
        <v>X2Pi-8.5-f-0-2</v>
      </c>
      <c r="Q123" t="str">
        <f t="shared" si="19"/>
        <v>X2Pi-0.5-e-0-2</v>
      </c>
      <c r="R123">
        <f t="shared" si="20"/>
        <v>1280.9266</v>
      </c>
      <c r="S123">
        <f>_xlfn.IFNA(VLOOKUP(Q123,Bernath!A$2:G$600,7,FALSE),VLOOKUP(Q123,MARVEL!A$2:I$1522,7,FALSE))</f>
        <v>14.2781</v>
      </c>
      <c r="T123">
        <f t="shared" si="22"/>
        <v>1280.9266</v>
      </c>
      <c r="U123">
        <f t="shared" si="23"/>
        <v>1</v>
      </c>
      <c r="V123">
        <f t="shared" si="21"/>
        <v>1280.9266</v>
      </c>
      <c r="W123" t="str">
        <f>IF(V123="","",IF(ABS(V123-R123)&gt;'MARVEL-trans'!W$1,ABS(V123-R123),""))</f>
        <v/>
      </c>
    </row>
    <row r="124" spans="1:23">
      <c r="A124">
        <v>1883</v>
      </c>
      <c r="B124" s="1">
        <v>1014.9592</v>
      </c>
      <c r="C124" s="6">
        <v>5.0000000000000001E-3</v>
      </c>
      <c r="D124" t="s">
        <v>0</v>
      </c>
      <c r="E124">
        <v>0</v>
      </c>
      <c r="F124">
        <v>7.5</v>
      </c>
      <c r="G124" t="s">
        <v>2</v>
      </c>
      <c r="H124">
        <v>2</v>
      </c>
      <c r="I124" t="s">
        <v>0</v>
      </c>
      <c r="J124">
        <v>0</v>
      </c>
      <c r="K124">
        <v>0.5</v>
      </c>
      <c r="L124" t="s">
        <v>1</v>
      </c>
      <c r="M124">
        <v>2</v>
      </c>
      <c r="N124" t="s">
        <v>1939</v>
      </c>
      <c r="O124">
        <v>1</v>
      </c>
      <c r="P124" t="str">
        <f t="shared" si="18"/>
        <v>X2Pi-7.5-f-0-2</v>
      </c>
      <c r="Q124" t="str">
        <f t="shared" si="19"/>
        <v>X2Pi-0.5-e-0-2</v>
      </c>
      <c r="R124">
        <f t="shared" si="20"/>
        <v>1029.2373</v>
      </c>
      <c r="S124">
        <f>_xlfn.IFNA(VLOOKUP(Q124,Bernath!A$2:G$600,7,FALSE),VLOOKUP(Q124,MARVEL!A$2:I$1522,7,FALSE))</f>
        <v>14.2781</v>
      </c>
      <c r="T124">
        <f t="shared" si="22"/>
        <v>1029.2373</v>
      </c>
      <c r="U124">
        <f t="shared" si="23"/>
        <v>1</v>
      </c>
      <c r="V124">
        <f t="shared" si="21"/>
        <v>1029.2373</v>
      </c>
      <c r="W124" t="str">
        <f>IF(V124="","",IF(ABS(V124-R124)&gt;'MARVEL-trans'!W$1,ABS(V124-R124),""))</f>
        <v/>
      </c>
    </row>
    <row r="125" spans="1:23">
      <c r="A125">
        <v>1882</v>
      </c>
      <c r="B125" s="1">
        <v>790.40729999999996</v>
      </c>
      <c r="C125" s="6">
        <v>5.0000000000000001E-3</v>
      </c>
      <c r="D125" t="s">
        <v>0</v>
      </c>
      <c r="E125">
        <v>0</v>
      </c>
      <c r="F125">
        <v>6.5</v>
      </c>
      <c r="G125" t="s">
        <v>2</v>
      </c>
      <c r="H125">
        <v>2</v>
      </c>
      <c r="I125" t="s">
        <v>0</v>
      </c>
      <c r="J125">
        <v>0</v>
      </c>
      <c r="K125">
        <v>0.5</v>
      </c>
      <c r="L125" t="s">
        <v>1</v>
      </c>
      <c r="M125">
        <v>2</v>
      </c>
      <c r="N125" t="s">
        <v>1938</v>
      </c>
      <c r="O125">
        <v>1</v>
      </c>
      <c r="P125" t="str">
        <f t="shared" si="18"/>
        <v>X2Pi-6.5-f-0-2</v>
      </c>
      <c r="Q125" t="str">
        <f t="shared" si="19"/>
        <v>X2Pi-0.5-e-0-2</v>
      </c>
      <c r="R125">
        <f t="shared" si="20"/>
        <v>804.68539999999996</v>
      </c>
      <c r="S125">
        <f>_xlfn.IFNA(VLOOKUP(Q125,Bernath!A$2:G$600,7,FALSE),VLOOKUP(Q125,MARVEL!A$2:I$1522,7,FALSE))</f>
        <v>14.2781</v>
      </c>
      <c r="T125">
        <f t="shared" si="22"/>
        <v>804.68539999999996</v>
      </c>
      <c r="U125">
        <f t="shared" si="23"/>
        <v>1</v>
      </c>
      <c r="V125">
        <f t="shared" si="21"/>
        <v>804.68539999999996</v>
      </c>
      <c r="W125" t="str">
        <f>IF(V125="","",IF(ABS(V125-R125)&gt;'MARVEL-trans'!W$1,ABS(V125-R125),""))</f>
        <v/>
      </c>
    </row>
    <row r="126" spans="1:23">
      <c r="A126">
        <v>1783</v>
      </c>
      <c r="B126" s="1">
        <v>1850.9445000000001</v>
      </c>
      <c r="C126" s="6">
        <v>5.0000000000000001E-3</v>
      </c>
      <c r="D126" t="s">
        <v>0</v>
      </c>
      <c r="E126">
        <v>0</v>
      </c>
      <c r="F126">
        <v>11.5</v>
      </c>
      <c r="G126" t="s">
        <v>1</v>
      </c>
      <c r="H126">
        <v>1</v>
      </c>
      <c r="I126" t="s">
        <v>0</v>
      </c>
      <c r="J126">
        <v>0</v>
      </c>
      <c r="K126">
        <v>0.5</v>
      </c>
      <c r="L126" t="s">
        <v>1</v>
      </c>
      <c r="M126">
        <v>2</v>
      </c>
      <c r="N126" t="s">
        <v>1839</v>
      </c>
      <c r="O126">
        <v>1</v>
      </c>
      <c r="P126" t="str">
        <f t="shared" si="18"/>
        <v>X2Pi-11.5-e-0-1</v>
      </c>
      <c r="Q126" t="str">
        <f t="shared" si="19"/>
        <v>X2Pi-0.5-e-0-2</v>
      </c>
      <c r="R126">
        <f t="shared" si="20"/>
        <v>1865.2226000000001</v>
      </c>
      <c r="S126">
        <f>_xlfn.IFNA(VLOOKUP(Q126,Bernath!A$2:G$600,7,FALSE),VLOOKUP(Q126,MARVEL!A$2:I$1522,7,FALSE))</f>
        <v>14.2781</v>
      </c>
      <c r="T126">
        <f t="shared" si="22"/>
        <v>1865.2226000000001</v>
      </c>
      <c r="U126">
        <f t="shared" si="23"/>
        <v>1</v>
      </c>
      <c r="V126">
        <f t="shared" si="21"/>
        <v>1865.2226000000001</v>
      </c>
      <c r="W126" t="str">
        <f>IF(V126="","",IF(ABS(V126-R126)&gt;'MARVEL-trans'!W$1,ABS(V126-R126),""))</f>
        <v/>
      </c>
    </row>
    <row r="127" spans="1:23">
      <c r="A127">
        <v>1881</v>
      </c>
      <c r="B127" s="1">
        <v>593.25310000000002</v>
      </c>
      <c r="C127" s="6">
        <v>5.0000000000000001E-3</v>
      </c>
      <c r="D127" t="s">
        <v>0</v>
      </c>
      <c r="E127">
        <v>0</v>
      </c>
      <c r="F127">
        <v>5.5</v>
      </c>
      <c r="G127" t="s">
        <v>2</v>
      </c>
      <c r="H127">
        <v>2</v>
      </c>
      <c r="I127" t="s">
        <v>0</v>
      </c>
      <c r="J127">
        <v>0</v>
      </c>
      <c r="K127">
        <v>0.5</v>
      </c>
      <c r="L127" t="s">
        <v>1</v>
      </c>
      <c r="M127">
        <v>2</v>
      </c>
      <c r="N127" t="s">
        <v>1937</v>
      </c>
      <c r="O127">
        <v>1</v>
      </c>
      <c r="P127" t="str">
        <f t="shared" si="18"/>
        <v>X2Pi-5.5-f-0-2</v>
      </c>
      <c r="Q127" t="str">
        <f t="shared" si="19"/>
        <v>X2Pi-0.5-e-0-2</v>
      </c>
      <c r="R127">
        <f t="shared" si="20"/>
        <v>607.53120000000001</v>
      </c>
      <c r="S127">
        <f>_xlfn.IFNA(VLOOKUP(Q127,Bernath!A$2:G$600,7,FALSE),VLOOKUP(Q127,MARVEL!A$2:I$1522,7,FALSE))</f>
        <v>14.2781</v>
      </c>
      <c r="T127">
        <f t="shared" si="22"/>
        <v>607.53120000000001</v>
      </c>
      <c r="U127">
        <f t="shared" si="23"/>
        <v>1</v>
      </c>
      <c r="V127">
        <f t="shared" si="21"/>
        <v>607.53120000000001</v>
      </c>
      <c r="W127" t="str">
        <f>IF(V127="","",IF(ABS(V127-R127)&gt;'MARVEL-trans'!W$1,ABS(V127-R127),""))</f>
        <v/>
      </c>
    </row>
    <row r="128" spans="1:23">
      <c r="A128">
        <v>1880</v>
      </c>
      <c r="B128" s="1">
        <v>423.71159999999998</v>
      </c>
      <c r="C128" s="6">
        <v>5.0000000000000001E-3</v>
      </c>
      <c r="D128" t="s">
        <v>0</v>
      </c>
      <c r="E128">
        <v>0</v>
      </c>
      <c r="F128">
        <v>4.5</v>
      </c>
      <c r="G128" t="s">
        <v>2</v>
      </c>
      <c r="H128">
        <v>2</v>
      </c>
      <c r="I128" t="s">
        <v>0</v>
      </c>
      <c r="J128">
        <v>0</v>
      </c>
      <c r="K128">
        <v>0.5</v>
      </c>
      <c r="L128" t="s">
        <v>1</v>
      </c>
      <c r="M128">
        <v>2</v>
      </c>
      <c r="N128" t="s">
        <v>1936</v>
      </c>
      <c r="O128">
        <v>1</v>
      </c>
      <c r="P128" t="str">
        <f t="shared" si="18"/>
        <v>X2Pi-4.5-f-0-2</v>
      </c>
      <c r="Q128" t="str">
        <f t="shared" si="19"/>
        <v>X2Pi-0.5-e-0-2</v>
      </c>
      <c r="R128">
        <f t="shared" si="20"/>
        <v>437.98969999999997</v>
      </c>
      <c r="S128">
        <f>_xlfn.IFNA(VLOOKUP(Q128,Bernath!A$2:G$600,7,FALSE),VLOOKUP(Q128,MARVEL!A$2:I$1522,7,FALSE))</f>
        <v>14.2781</v>
      </c>
      <c r="T128">
        <f t="shared" si="22"/>
        <v>437.98969999999997</v>
      </c>
      <c r="U128">
        <f t="shared" si="23"/>
        <v>1</v>
      </c>
      <c r="V128">
        <f t="shared" si="21"/>
        <v>437.98969999999997</v>
      </c>
      <c r="W128" t="str">
        <f>IF(V128="","",IF(ABS(V128-R128)&gt;'MARVEL-trans'!W$1,ABS(V128-R128),""))</f>
        <v/>
      </c>
    </row>
    <row r="129" spans="1:23">
      <c r="A129">
        <v>1879</v>
      </c>
      <c r="B129" s="1">
        <v>281.93549999999999</v>
      </c>
      <c r="C129" s="6">
        <v>5.0000000000000001E-3</v>
      </c>
      <c r="D129" t="s">
        <v>0</v>
      </c>
      <c r="E129">
        <v>0</v>
      </c>
      <c r="F129">
        <v>3.5</v>
      </c>
      <c r="G129" t="s">
        <v>2</v>
      </c>
      <c r="H129">
        <v>2</v>
      </c>
      <c r="I129" t="s">
        <v>0</v>
      </c>
      <c r="J129">
        <v>0</v>
      </c>
      <c r="K129">
        <v>0.5</v>
      </c>
      <c r="L129" t="s">
        <v>1</v>
      </c>
      <c r="M129">
        <v>2</v>
      </c>
      <c r="N129" t="s">
        <v>1935</v>
      </c>
      <c r="O129">
        <v>1</v>
      </c>
      <c r="P129" t="str">
        <f t="shared" ref="P129:P138" si="24">D129&amp;"-"&amp;F129&amp;"-"&amp;G129&amp;"-"&amp;E129&amp;"-"&amp;H129</f>
        <v>X2Pi-3.5-f-0-2</v>
      </c>
      <c r="Q129" t="str">
        <f t="shared" ref="Q129:Q138" si="25">I129&amp;"-"&amp;K129&amp;"-"&amp;L129&amp;"-"&amp;J129&amp;"-"&amp;M129</f>
        <v>X2Pi-0.5-e-0-2</v>
      </c>
      <c r="R129">
        <f t="shared" ref="R129:R138" si="26">B129+S129</f>
        <v>296.21359999999999</v>
      </c>
      <c r="S129">
        <f>_xlfn.IFNA(VLOOKUP(Q129,Bernath!A$2:G$600,7,FALSE),VLOOKUP(Q129,MARVEL!A$2:I$1522,7,FALSE))</f>
        <v>14.2781</v>
      </c>
      <c r="T129">
        <f t="shared" si="22"/>
        <v>296.21359999999999</v>
      </c>
      <c r="U129">
        <f t="shared" si="23"/>
        <v>1</v>
      </c>
      <c r="V129">
        <f t="shared" ref="V129:V137" si="27">IF(P129=P130,"",T129/U129)</f>
        <v>296.21359999999999</v>
      </c>
      <c r="W129" t="str">
        <f>IF(V129="","",IF(ABS(V129-R129)&gt;'MARVEL-trans'!W$1,ABS(V129-R129),""))</f>
        <v/>
      </c>
    </row>
    <row r="130" spans="1:23">
      <c r="A130">
        <v>1878</v>
      </c>
      <c r="B130" s="1">
        <v>167.96209999999999</v>
      </c>
      <c r="C130" s="6">
        <v>5.0000000000000001E-3</v>
      </c>
      <c r="D130" t="s">
        <v>0</v>
      </c>
      <c r="E130">
        <v>0</v>
      </c>
      <c r="F130">
        <v>2.5</v>
      </c>
      <c r="G130" t="s">
        <v>2</v>
      </c>
      <c r="H130">
        <v>2</v>
      </c>
      <c r="I130" t="s">
        <v>0</v>
      </c>
      <c r="J130">
        <v>0</v>
      </c>
      <c r="K130">
        <v>0.5</v>
      </c>
      <c r="L130" t="s">
        <v>1</v>
      </c>
      <c r="M130">
        <v>2</v>
      </c>
      <c r="N130" t="s">
        <v>1934</v>
      </c>
      <c r="O130">
        <v>1</v>
      </c>
      <c r="P130" t="str">
        <f t="shared" si="24"/>
        <v>X2Pi-2.5-f-0-2</v>
      </c>
      <c r="Q130" t="str">
        <f t="shared" si="25"/>
        <v>X2Pi-0.5-e-0-2</v>
      </c>
      <c r="R130">
        <f t="shared" si="26"/>
        <v>182.24019999999999</v>
      </c>
      <c r="S130">
        <f>_xlfn.IFNA(VLOOKUP(Q130,Bernath!A$2:G$600,7,FALSE),VLOOKUP(Q130,MARVEL!A$2:I$1522,7,FALSE))</f>
        <v>14.2781</v>
      </c>
      <c r="T130">
        <f t="shared" ref="T130:T138" si="28">IF(P130=P129,R130+T129,R130)</f>
        <v>182.24019999999999</v>
      </c>
      <c r="U130">
        <f t="shared" ref="U130:U138" si="29">IF(P130=P129,1+U129,1)</f>
        <v>1</v>
      </c>
      <c r="V130">
        <f t="shared" si="27"/>
        <v>182.24019999999999</v>
      </c>
      <c r="W130" t="str">
        <f>IF(V130="","",IF(ABS(V130-R130)&gt;'MARVEL-trans'!W$1,ABS(V130-R130),""))</f>
        <v/>
      </c>
    </row>
    <row r="131" spans="1:23">
      <c r="A131">
        <v>1877</v>
      </c>
      <c r="B131" s="1">
        <v>81.459000000000003</v>
      </c>
      <c r="C131" s="6">
        <v>5.0000000000000001E-3</v>
      </c>
      <c r="D131" t="s">
        <v>0</v>
      </c>
      <c r="E131">
        <v>0</v>
      </c>
      <c r="F131">
        <v>1.5</v>
      </c>
      <c r="G131" t="s">
        <v>2</v>
      </c>
      <c r="H131">
        <v>2</v>
      </c>
      <c r="I131" t="s">
        <v>0</v>
      </c>
      <c r="J131">
        <v>0</v>
      </c>
      <c r="K131">
        <v>0.5</v>
      </c>
      <c r="L131" t="s">
        <v>1</v>
      </c>
      <c r="M131">
        <v>2</v>
      </c>
      <c r="N131" t="s">
        <v>1933</v>
      </c>
      <c r="O131">
        <v>1</v>
      </c>
      <c r="P131" t="str">
        <f t="shared" si="24"/>
        <v>X2Pi-1.5-f-0-2</v>
      </c>
      <c r="Q131" t="str">
        <f t="shared" si="25"/>
        <v>X2Pi-0.5-e-0-2</v>
      </c>
      <c r="R131">
        <f t="shared" si="26"/>
        <v>95.737099999999998</v>
      </c>
      <c r="S131">
        <f>_xlfn.IFNA(VLOOKUP(Q131,Bernath!A$2:G$600,7,FALSE),VLOOKUP(Q131,MARVEL!A$2:I$1522,7,FALSE))</f>
        <v>14.2781</v>
      </c>
      <c r="T131">
        <f t="shared" si="28"/>
        <v>95.737099999999998</v>
      </c>
      <c r="U131">
        <f t="shared" si="29"/>
        <v>1</v>
      </c>
      <c r="V131">
        <f t="shared" si="27"/>
        <v>95.737099999999998</v>
      </c>
      <c r="W131" t="str">
        <f>IF(V131="","",IF(ABS(V131-R131)&gt;'MARVEL-trans'!W$1,ABS(V131-R131),""))</f>
        <v/>
      </c>
    </row>
    <row r="132" spans="1:23">
      <c r="A132">
        <v>1876</v>
      </c>
      <c r="B132" s="1">
        <v>14.386100000000001</v>
      </c>
      <c r="C132" s="6">
        <v>5.0000000000000001E-3</v>
      </c>
      <c r="D132" t="s">
        <v>0</v>
      </c>
      <c r="E132">
        <v>0</v>
      </c>
      <c r="F132">
        <v>0.5</v>
      </c>
      <c r="G132" t="s">
        <v>2</v>
      </c>
      <c r="H132">
        <v>2</v>
      </c>
      <c r="I132" t="s">
        <v>0</v>
      </c>
      <c r="J132">
        <v>0</v>
      </c>
      <c r="K132">
        <v>0.5</v>
      </c>
      <c r="L132" t="s">
        <v>1</v>
      </c>
      <c r="M132">
        <v>2</v>
      </c>
      <c r="N132" t="s">
        <v>1932</v>
      </c>
      <c r="O132">
        <v>1</v>
      </c>
      <c r="P132" t="str">
        <f t="shared" si="24"/>
        <v>X2Pi-0.5-f-0-2</v>
      </c>
      <c r="Q132" t="str">
        <f t="shared" si="25"/>
        <v>X2Pi-0.5-e-0-2</v>
      </c>
      <c r="R132">
        <f t="shared" si="26"/>
        <v>28.664200000000001</v>
      </c>
      <c r="S132">
        <f>_xlfn.IFNA(VLOOKUP(Q132,Bernath!A$2:G$600,7,FALSE),VLOOKUP(Q132,MARVEL!A$2:I$1522,7,FALSE))</f>
        <v>14.2781</v>
      </c>
      <c r="T132">
        <f t="shared" si="28"/>
        <v>28.664200000000001</v>
      </c>
      <c r="U132">
        <f t="shared" si="29"/>
        <v>1</v>
      </c>
      <c r="V132">
        <f t="shared" si="27"/>
        <v>28.664200000000001</v>
      </c>
      <c r="W132" t="str">
        <f>IF(V132="","",IF(ABS(V132-R132)&gt;'MARVEL-trans'!W$1,ABS(V132-R132),""))</f>
        <v/>
      </c>
    </row>
    <row r="133" spans="1:23">
      <c r="A133">
        <v>1875</v>
      </c>
      <c r="B133" s="1">
        <v>15750.1464</v>
      </c>
      <c r="C133" s="6">
        <v>5.0000000000000001E-3</v>
      </c>
      <c r="D133" t="s">
        <v>0</v>
      </c>
      <c r="E133">
        <v>0</v>
      </c>
      <c r="F133">
        <v>34.5</v>
      </c>
      <c r="G133" t="s">
        <v>1</v>
      </c>
      <c r="H133">
        <v>2</v>
      </c>
      <c r="I133" t="s">
        <v>0</v>
      </c>
      <c r="J133">
        <v>0</v>
      </c>
      <c r="K133">
        <v>0.5</v>
      </c>
      <c r="L133" t="s">
        <v>1</v>
      </c>
      <c r="M133">
        <v>2</v>
      </c>
      <c r="N133" t="s">
        <v>1931</v>
      </c>
      <c r="O133">
        <v>1</v>
      </c>
      <c r="P133" t="str">
        <f t="shared" si="24"/>
        <v>X2Pi-34.5-e-0-2</v>
      </c>
      <c r="Q133" t="str">
        <f t="shared" si="25"/>
        <v>X2Pi-0.5-e-0-2</v>
      </c>
      <c r="R133">
        <f t="shared" si="26"/>
        <v>15764.424499999999</v>
      </c>
      <c r="S133">
        <f>_xlfn.IFNA(VLOOKUP(Q133,Bernath!A$2:G$600,7,FALSE),VLOOKUP(Q133,MARVEL!A$2:I$1522,7,FALSE))</f>
        <v>14.2781</v>
      </c>
      <c r="T133">
        <f t="shared" si="28"/>
        <v>15764.424499999999</v>
      </c>
      <c r="U133">
        <f t="shared" si="29"/>
        <v>1</v>
      </c>
      <c r="V133">
        <f t="shared" si="27"/>
        <v>15764.424499999999</v>
      </c>
      <c r="W133" t="str">
        <f>IF(V133="","",IF(ABS(V133-R133)&gt;'MARVEL-trans'!W$1,ABS(V133-R133),""))</f>
        <v/>
      </c>
    </row>
    <row r="134" spans="1:23">
      <c r="A134">
        <v>1874</v>
      </c>
      <c r="B134" s="1">
        <v>14976.880300000001</v>
      </c>
      <c r="C134" s="6">
        <v>5.0000000000000001E-3</v>
      </c>
      <c r="D134" t="s">
        <v>0</v>
      </c>
      <c r="E134">
        <v>0</v>
      </c>
      <c r="F134">
        <v>33.5</v>
      </c>
      <c r="G134" t="s">
        <v>1</v>
      </c>
      <c r="H134">
        <v>2</v>
      </c>
      <c r="I134" t="s">
        <v>0</v>
      </c>
      <c r="J134">
        <v>0</v>
      </c>
      <c r="K134">
        <v>0.5</v>
      </c>
      <c r="L134" t="s">
        <v>1</v>
      </c>
      <c r="M134">
        <v>2</v>
      </c>
      <c r="N134" t="s">
        <v>1930</v>
      </c>
      <c r="O134">
        <v>1</v>
      </c>
      <c r="P134" t="str">
        <f t="shared" si="24"/>
        <v>X2Pi-33.5-e-0-2</v>
      </c>
      <c r="Q134" t="str">
        <f t="shared" si="25"/>
        <v>X2Pi-0.5-e-0-2</v>
      </c>
      <c r="R134">
        <f t="shared" si="26"/>
        <v>14991.1584</v>
      </c>
      <c r="S134">
        <f>_xlfn.IFNA(VLOOKUP(Q134,Bernath!A$2:G$600,7,FALSE),VLOOKUP(Q134,MARVEL!A$2:I$1522,7,FALSE))</f>
        <v>14.2781</v>
      </c>
      <c r="T134">
        <f t="shared" si="28"/>
        <v>14991.1584</v>
      </c>
      <c r="U134">
        <f t="shared" si="29"/>
        <v>1</v>
      </c>
      <c r="V134">
        <f t="shared" si="27"/>
        <v>14991.1584</v>
      </c>
      <c r="W134" t="str">
        <f>IF(V134="","",IF(ABS(V134-R134)&gt;'MARVEL-trans'!W$1,ABS(V134-R134),""))</f>
        <v/>
      </c>
    </row>
    <row r="135" spans="1:23">
      <c r="A135">
        <v>1873</v>
      </c>
      <c r="B135" s="1">
        <v>14215.080099999999</v>
      </c>
      <c r="C135" s="6">
        <v>5.0000000000000001E-3</v>
      </c>
      <c r="D135" t="s">
        <v>0</v>
      </c>
      <c r="E135">
        <v>0</v>
      </c>
      <c r="F135">
        <v>32.5</v>
      </c>
      <c r="G135" t="s">
        <v>1</v>
      </c>
      <c r="H135">
        <v>2</v>
      </c>
      <c r="I135" t="s">
        <v>0</v>
      </c>
      <c r="J135">
        <v>0</v>
      </c>
      <c r="K135">
        <v>0.5</v>
      </c>
      <c r="L135" t="s">
        <v>1</v>
      </c>
      <c r="M135">
        <v>2</v>
      </c>
      <c r="N135" t="s">
        <v>1929</v>
      </c>
      <c r="O135">
        <v>1</v>
      </c>
      <c r="P135" t="str">
        <f t="shared" si="24"/>
        <v>X2Pi-32.5-e-0-2</v>
      </c>
      <c r="Q135" t="str">
        <f t="shared" si="25"/>
        <v>X2Pi-0.5-e-0-2</v>
      </c>
      <c r="R135">
        <f t="shared" si="26"/>
        <v>14229.358199999999</v>
      </c>
      <c r="S135">
        <f>_xlfn.IFNA(VLOOKUP(Q135,Bernath!A$2:G$600,7,FALSE),VLOOKUP(Q135,MARVEL!A$2:I$1522,7,FALSE))</f>
        <v>14.2781</v>
      </c>
      <c r="T135">
        <f t="shared" si="28"/>
        <v>14229.358199999999</v>
      </c>
      <c r="U135">
        <f t="shared" si="29"/>
        <v>1</v>
      </c>
      <c r="V135">
        <f t="shared" si="27"/>
        <v>14229.358199999999</v>
      </c>
      <c r="W135" t="str">
        <f>IF(V135="","",IF(ABS(V135-R135)&gt;'MARVEL-trans'!W$1,ABS(V135-R135),""))</f>
        <v/>
      </c>
    </row>
    <row r="136" spans="1:23">
      <c r="A136">
        <v>1872</v>
      </c>
      <c r="B136" s="1">
        <v>13465.5432</v>
      </c>
      <c r="C136" s="6">
        <v>5.0000000000000001E-3</v>
      </c>
      <c r="D136" t="s">
        <v>0</v>
      </c>
      <c r="E136">
        <v>0</v>
      </c>
      <c r="F136">
        <v>31.5</v>
      </c>
      <c r="G136" t="s">
        <v>1</v>
      </c>
      <c r="H136">
        <v>2</v>
      </c>
      <c r="I136" t="s">
        <v>0</v>
      </c>
      <c r="J136">
        <v>0</v>
      </c>
      <c r="K136">
        <v>0.5</v>
      </c>
      <c r="L136" t="s">
        <v>1</v>
      </c>
      <c r="M136">
        <v>2</v>
      </c>
      <c r="N136" t="s">
        <v>1928</v>
      </c>
      <c r="O136">
        <v>1</v>
      </c>
      <c r="P136" t="str">
        <f t="shared" si="24"/>
        <v>X2Pi-31.5-e-0-2</v>
      </c>
      <c r="Q136" t="str">
        <f t="shared" si="25"/>
        <v>X2Pi-0.5-e-0-2</v>
      </c>
      <c r="R136">
        <f t="shared" si="26"/>
        <v>13479.8213</v>
      </c>
      <c r="S136">
        <f>_xlfn.IFNA(VLOOKUP(Q136,Bernath!A$2:G$600,7,FALSE),VLOOKUP(Q136,MARVEL!A$2:I$1522,7,FALSE))</f>
        <v>14.2781</v>
      </c>
      <c r="T136">
        <f t="shared" si="28"/>
        <v>13479.8213</v>
      </c>
      <c r="U136">
        <f t="shared" si="29"/>
        <v>1</v>
      </c>
      <c r="V136">
        <f t="shared" si="27"/>
        <v>13479.8213</v>
      </c>
      <c r="W136" t="str">
        <f>IF(V136="","",IF(ABS(V136-R136)&gt;'MARVEL-trans'!W$1,ABS(V136-R136),""))</f>
        <v/>
      </c>
    </row>
    <row r="137" spans="1:23">
      <c r="A137">
        <v>1782</v>
      </c>
      <c r="B137" s="1">
        <v>1546.0723</v>
      </c>
      <c r="C137" s="6">
        <v>5.0000000000000001E-3</v>
      </c>
      <c r="D137" t="s">
        <v>0</v>
      </c>
      <c r="E137">
        <v>0</v>
      </c>
      <c r="F137">
        <v>10.5</v>
      </c>
      <c r="G137" t="s">
        <v>1</v>
      </c>
      <c r="H137">
        <v>1</v>
      </c>
      <c r="I137" t="s">
        <v>0</v>
      </c>
      <c r="J137">
        <v>0</v>
      </c>
      <c r="K137">
        <v>0.5</v>
      </c>
      <c r="L137" t="s">
        <v>1</v>
      </c>
      <c r="M137">
        <v>2</v>
      </c>
      <c r="N137" t="s">
        <v>1838</v>
      </c>
      <c r="O137">
        <v>1</v>
      </c>
      <c r="P137" t="str">
        <f t="shared" si="24"/>
        <v>X2Pi-10.5-e-0-1</v>
      </c>
      <c r="Q137" t="str">
        <f t="shared" si="25"/>
        <v>X2Pi-0.5-e-0-2</v>
      </c>
      <c r="R137">
        <f t="shared" si="26"/>
        <v>1560.3504</v>
      </c>
      <c r="S137">
        <f>_xlfn.IFNA(VLOOKUP(Q137,Bernath!A$2:G$600,7,FALSE),VLOOKUP(Q137,MARVEL!A$2:I$1522,7,FALSE))</f>
        <v>14.2781</v>
      </c>
      <c r="T137">
        <f t="shared" si="28"/>
        <v>1560.3504</v>
      </c>
      <c r="U137">
        <f t="shared" si="29"/>
        <v>1</v>
      </c>
      <c r="V137">
        <f t="shared" si="27"/>
        <v>1560.3504</v>
      </c>
      <c r="W137" t="str">
        <f>IF(V137="","",IF(ABS(V137-R137)&gt;'MARVEL-trans'!W$1,ABS(V137-R137),""))</f>
        <v/>
      </c>
    </row>
    <row r="138" spans="1:23">
      <c r="A138">
        <v>1773</v>
      </c>
      <c r="B138" s="1">
        <v>32.180599999999998</v>
      </c>
      <c r="C138" s="6">
        <v>5.0000000000000001E-3</v>
      </c>
      <c r="D138" t="s">
        <v>0</v>
      </c>
      <c r="E138">
        <v>0</v>
      </c>
      <c r="F138">
        <v>1.5</v>
      </c>
      <c r="G138" t="s">
        <v>1</v>
      </c>
      <c r="H138">
        <v>1</v>
      </c>
      <c r="I138" t="s">
        <v>0</v>
      </c>
      <c r="J138">
        <v>0</v>
      </c>
      <c r="K138">
        <v>0.5</v>
      </c>
      <c r="L138" t="s">
        <v>1</v>
      </c>
      <c r="M138">
        <v>2</v>
      </c>
      <c r="N138" t="s">
        <v>1829</v>
      </c>
      <c r="O138">
        <v>1</v>
      </c>
      <c r="P138" t="str">
        <f t="shared" si="24"/>
        <v>X2Pi-1.5-e-0-1</v>
      </c>
      <c r="Q138" t="str">
        <f t="shared" si="25"/>
        <v>X2Pi-0.5-e-0-2</v>
      </c>
      <c r="R138">
        <f t="shared" si="26"/>
        <v>46.4587</v>
      </c>
      <c r="S138">
        <f>_xlfn.IFNA(VLOOKUP(Q138,Bernath!A$2:G$600,7,FALSE),VLOOKUP(Q138,MARVEL!A$2:I$1522,7,FALSE))</f>
        <v>14.2781</v>
      </c>
      <c r="T138">
        <f t="shared" si="28"/>
        <v>46.4587</v>
      </c>
      <c r="U138">
        <f t="shared" si="29"/>
        <v>1</v>
      </c>
      <c r="V138">
        <f>IF(P138='MARVEL-trans'!P669,"",T138/U138)</f>
        <v>46.4587</v>
      </c>
      <c r="W138" t="str">
        <f>IF(V138="","",IF(ABS(V138-R138)&gt;'MARVEL-trans'!W$1,ABS(V138-R138),""))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49B0-F75B-41A2-9FE3-C01000C6D220}">
  <dimension ref="A1:S600"/>
  <sheetViews>
    <sheetView topLeftCell="A567" workbookViewId="0">
      <selection activeCell="G567" sqref="G567"/>
    </sheetView>
  </sheetViews>
  <sheetFormatPr defaultRowHeight="14.4"/>
  <cols>
    <col min="1" max="1" width="27.3671875" customWidth="1"/>
    <col min="7" max="7" width="12.83984375" style="28" customWidth="1"/>
    <col min="9" max="9" width="13.83984375" customWidth="1"/>
    <col min="10" max="10" width="6.41796875" customWidth="1"/>
    <col min="11" max="11" width="5.05078125" customWidth="1"/>
    <col min="12" max="12" width="7.734375" customWidth="1"/>
    <col min="13" max="13" width="16" customWidth="1"/>
    <col min="14" max="14" width="8.83984375" style="2"/>
    <col min="15" max="15" width="5.15625" customWidth="1"/>
    <col min="16" max="16" width="4.9453125" customWidth="1"/>
    <col min="19" max="19" width="11.47265625" style="7" customWidth="1"/>
  </cols>
  <sheetData>
    <row r="1" spans="1:19" ht="14.7" thickBot="1">
      <c r="A1" t="s">
        <v>51</v>
      </c>
      <c r="B1" t="s">
        <v>8</v>
      </c>
      <c r="C1" t="s">
        <v>9</v>
      </c>
      <c r="D1" t="s">
        <v>16</v>
      </c>
      <c r="E1" t="s">
        <v>35</v>
      </c>
      <c r="F1" t="s">
        <v>10</v>
      </c>
      <c r="G1" s="19" t="s">
        <v>6409</v>
      </c>
      <c r="I1" t="s">
        <v>38</v>
      </c>
      <c r="J1" t="s">
        <v>9</v>
      </c>
      <c r="K1" t="s">
        <v>15</v>
      </c>
      <c r="L1" t="s">
        <v>17</v>
      </c>
      <c r="M1" t="s">
        <v>24</v>
      </c>
      <c r="N1" s="2" t="s">
        <v>8</v>
      </c>
      <c r="O1" t="s">
        <v>16</v>
      </c>
      <c r="P1" t="s">
        <v>28</v>
      </c>
      <c r="Q1" t="s">
        <v>29</v>
      </c>
      <c r="R1" t="s">
        <v>30</v>
      </c>
      <c r="S1" s="7" t="s">
        <v>31</v>
      </c>
    </row>
    <row r="2" spans="1:19">
      <c r="A2" t="str">
        <f t="shared" ref="A2:A65" si="0">B2&amp;"-"&amp;C2&amp;"-"&amp;F2&amp;"-"&amp;D2&amp;"-"&amp;E2</f>
        <v>X2Pi-0.5-e-0-2</v>
      </c>
      <c r="B2" t="s">
        <v>0</v>
      </c>
      <c r="C2" s="9">
        <v>0.5</v>
      </c>
      <c r="D2" s="10">
        <v>0</v>
      </c>
      <c r="E2" s="11">
        <v>2</v>
      </c>
      <c r="F2" s="11" t="s">
        <v>1</v>
      </c>
      <c r="G2" s="20">
        <v>14.2781</v>
      </c>
      <c r="I2">
        <f t="shared" ref="I2:I65" si="1">G2-G$2</f>
        <v>0</v>
      </c>
      <c r="J2">
        <f t="shared" ref="J2:J65" si="2">C2</f>
        <v>0.5</v>
      </c>
      <c r="K2">
        <f t="shared" ref="K2:K65" si="3">IF(F2="e",(-1)^(C2-0.5),(-1)^(C2+0.5))</f>
        <v>1</v>
      </c>
      <c r="L2">
        <f t="shared" ref="L2:L65" si="4">D2+1</f>
        <v>1</v>
      </c>
      <c r="M2">
        <f>I2</f>
        <v>0</v>
      </c>
      <c r="N2" s="2" t="str">
        <f>VLOOKUP(B2,states!A$2:C$10,2,FALSE)</f>
        <v>X</v>
      </c>
      <c r="O2">
        <f t="shared" ref="O2:O65" si="5">D2</f>
        <v>0</v>
      </c>
      <c r="P2">
        <f>VLOOKUP(B2,states!A$2:D$10,4,FALSE)</f>
        <v>1</v>
      </c>
      <c r="Q2">
        <v>0.5</v>
      </c>
      <c r="R2">
        <f t="shared" ref="R2:R65" si="6">IF(P2=0,Q2,IF(C2=0.5,0.5,IF(E2=1,0.5,1.5)))</f>
        <v>0.5</v>
      </c>
      <c r="S2" s="7">
        <f t="shared" ref="S2:S65" si="7">IF(O2=5,0,1/C2^(1/5)*IF(O2=0,100,1)/(O2+1)^(1/4))</f>
        <v>114.86983549970351</v>
      </c>
    </row>
    <row r="3" spans="1:19">
      <c r="A3" t="str">
        <f t="shared" si="0"/>
        <v>X2Pi-0.5-f-0-2</v>
      </c>
      <c r="B3" t="s">
        <v>0</v>
      </c>
      <c r="C3" s="9">
        <v>0.5</v>
      </c>
      <c r="D3" s="10">
        <v>0</v>
      </c>
      <c r="E3" s="11">
        <v>2</v>
      </c>
      <c r="F3" s="11" t="s">
        <v>2</v>
      </c>
      <c r="G3" s="20">
        <v>14.39</v>
      </c>
      <c r="I3">
        <f t="shared" si="1"/>
        <v>0.11190000000000033</v>
      </c>
      <c r="J3">
        <f t="shared" si="2"/>
        <v>0.5</v>
      </c>
      <c r="K3">
        <f t="shared" si="3"/>
        <v>-1</v>
      </c>
      <c r="L3">
        <f t="shared" si="4"/>
        <v>1</v>
      </c>
      <c r="M3">
        <f t="shared" ref="M3:M66" si="8">I3</f>
        <v>0.11190000000000033</v>
      </c>
      <c r="N3" s="2" t="str">
        <f>VLOOKUP(B3,states!A$2:C$10,2,FALSE)</f>
        <v>X</v>
      </c>
      <c r="O3">
        <f t="shared" si="5"/>
        <v>0</v>
      </c>
      <c r="P3">
        <f>VLOOKUP(B3,states!A$2:D$10,4,FALSE)</f>
        <v>1</v>
      </c>
      <c r="Q3">
        <v>0.5</v>
      </c>
      <c r="R3">
        <f t="shared" si="6"/>
        <v>0.5</v>
      </c>
      <c r="S3" s="7">
        <f t="shared" si="7"/>
        <v>114.86983549970351</v>
      </c>
    </row>
    <row r="4" spans="1:19">
      <c r="A4" t="str">
        <f t="shared" si="0"/>
        <v>X2Pi-0.5-e-1-2</v>
      </c>
      <c r="B4" t="s">
        <v>0</v>
      </c>
      <c r="C4" s="9">
        <v>0.5</v>
      </c>
      <c r="D4" s="11">
        <v>1</v>
      </c>
      <c r="E4" s="11">
        <v>2</v>
      </c>
      <c r="F4" s="11" t="s">
        <v>1</v>
      </c>
      <c r="G4" s="20">
        <v>2746.0998</v>
      </c>
      <c r="I4">
        <f t="shared" si="1"/>
        <v>2731.8217</v>
      </c>
      <c r="J4">
        <f t="shared" si="2"/>
        <v>0.5</v>
      </c>
      <c r="K4">
        <f t="shared" si="3"/>
        <v>1</v>
      </c>
      <c r="L4">
        <f t="shared" si="4"/>
        <v>2</v>
      </c>
      <c r="M4">
        <f t="shared" si="8"/>
        <v>2731.8217</v>
      </c>
      <c r="N4" s="2" t="str">
        <f>VLOOKUP(B4,states!A$2:C$10,2,FALSE)</f>
        <v>X</v>
      </c>
      <c r="O4">
        <f t="shared" si="5"/>
        <v>1</v>
      </c>
      <c r="P4">
        <f>VLOOKUP(B4,states!A$2:D$10,4,FALSE)</f>
        <v>1</v>
      </c>
      <c r="Q4">
        <v>0.5</v>
      </c>
      <c r="R4">
        <f t="shared" si="6"/>
        <v>0.5</v>
      </c>
      <c r="S4" s="7">
        <f t="shared" si="7"/>
        <v>0.96593632892484571</v>
      </c>
    </row>
    <row r="5" spans="1:19">
      <c r="A5" t="str">
        <f t="shared" si="0"/>
        <v>X2Pi-0.5-f-1-2</v>
      </c>
      <c r="B5" t="s">
        <v>0</v>
      </c>
      <c r="C5" s="9">
        <v>0.5</v>
      </c>
      <c r="D5" s="11">
        <v>1</v>
      </c>
      <c r="E5" s="11">
        <v>2</v>
      </c>
      <c r="F5" s="11" t="s">
        <v>2</v>
      </c>
      <c r="G5" s="20">
        <v>2746.182651484</v>
      </c>
      <c r="H5" t="s">
        <v>6410</v>
      </c>
      <c r="I5">
        <f t="shared" si="1"/>
        <v>2731.904551484</v>
      </c>
      <c r="J5">
        <f t="shared" si="2"/>
        <v>0.5</v>
      </c>
      <c r="K5">
        <f t="shared" si="3"/>
        <v>-1</v>
      </c>
      <c r="L5">
        <f t="shared" si="4"/>
        <v>2</v>
      </c>
      <c r="M5">
        <f t="shared" si="8"/>
        <v>2731.904551484</v>
      </c>
      <c r="N5" s="2" t="str">
        <f>VLOOKUP(B5,states!A$2:C$10,2,FALSE)</f>
        <v>X</v>
      </c>
      <c r="O5">
        <f t="shared" si="5"/>
        <v>1</v>
      </c>
      <c r="P5">
        <f>VLOOKUP(B5,states!A$2:D$10,4,FALSE)</f>
        <v>1</v>
      </c>
      <c r="Q5">
        <v>0.5</v>
      </c>
      <c r="R5">
        <f t="shared" si="6"/>
        <v>0.5</v>
      </c>
      <c r="S5" s="7">
        <f t="shared" si="7"/>
        <v>0.96593632892484571</v>
      </c>
    </row>
    <row r="6" spans="1:19">
      <c r="A6" t="str">
        <f t="shared" si="0"/>
        <v>X2Pi-0.5-e-2-2</v>
      </c>
      <c r="B6" t="s">
        <v>0</v>
      </c>
      <c r="C6" s="9">
        <v>0.5</v>
      </c>
      <c r="D6" s="10">
        <v>2</v>
      </c>
      <c r="E6" s="11">
        <v>2</v>
      </c>
      <c r="F6" s="11" t="s">
        <v>1</v>
      </c>
      <c r="G6" s="20">
        <v>5351.8334999999997</v>
      </c>
      <c r="I6">
        <f t="shared" si="1"/>
        <v>5337.5553999999993</v>
      </c>
      <c r="J6">
        <f t="shared" si="2"/>
        <v>0.5</v>
      </c>
      <c r="K6">
        <f t="shared" si="3"/>
        <v>1</v>
      </c>
      <c r="L6">
        <f t="shared" si="4"/>
        <v>3</v>
      </c>
      <c r="M6">
        <f t="shared" si="8"/>
        <v>5337.5553999999993</v>
      </c>
      <c r="N6" s="2" t="str">
        <f>VLOOKUP(B6,states!A$2:C$10,2,FALSE)</f>
        <v>X</v>
      </c>
      <c r="O6">
        <f t="shared" si="5"/>
        <v>2</v>
      </c>
      <c r="P6">
        <f>VLOOKUP(B6,states!A$2:D$10,4,FALSE)</f>
        <v>1</v>
      </c>
      <c r="Q6">
        <v>0.5</v>
      </c>
      <c r="R6">
        <f t="shared" si="6"/>
        <v>0.5</v>
      </c>
      <c r="S6" s="7">
        <f t="shared" si="7"/>
        <v>0.87282200217602857</v>
      </c>
    </row>
    <row r="7" spans="1:19">
      <c r="A7" t="str">
        <f t="shared" si="0"/>
        <v>X2Pi-0.5-f-2-2</v>
      </c>
      <c r="B7" t="s">
        <v>0</v>
      </c>
      <c r="C7" s="9">
        <v>0.5</v>
      </c>
      <c r="D7" s="10">
        <v>2</v>
      </c>
      <c r="E7" s="11">
        <v>2</v>
      </c>
      <c r="F7" s="11" t="s">
        <v>2</v>
      </c>
      <c r="G7" s="20">
        <v>5351.9363999999996</v>
      </c>
      <c r="I7">
        <f t="shared" si="1"/>
        <v>5337.6582999999991</v>
      </c>
      <c r="J7">
        <f t="shared" si="2"/>
        <v>0.5</v>
      </c>
      <c r="K7">
        <f t="shared" si="3"/>
        <v>-1</v>
      </c>
      <c r="L7">
        <f t="shared" si="4"/>
        <v>3</v>
      </c>
      <c r="M7">
        <f t="shared" si="8"/>
        <v>5337.6582999999991</v>
      </c>
      <c r="N7" s="2" t="str">
        <f>VLOOKUP(B7,states!A$2:C$10,2,FALSE)</f>
        <v>X</v>
      </c>
      <c r="O7">
        <f t="shared" si="5"/>
        <v>2</v>
      </c>
      <c r="P7">
        <f>VLOOKUP(B7,states!A$2:D$10,4,FALSE)</f>
        <v>1</v>
      </c>
      <c r="Q7">
        <v>0.5</v>
      </c>
      <c r="R7">
        <f t="shared" si="6"/>
        <v>0.5</v>
      </c>
      <c r="S7" s="7">
        <f t="shared" si="7"/>
        <v>0.87282200217602857</v>
      </c>
    </row>
    <row r="8" spans="1:19">
      <c r="A8" t="str">
        <f t="shared" si="0"/>
        <v>X2Pi-0.5-e-3-2</v>
      </c>
      <c r="B8" t="s">
        <v>0</v>
      </c>
      <c r="C8" s="9">
        <v>0.5</v>
      </c>
      <c r="D8" s="11">
        <v>3</v>
      </c>
      <c r="E8" s="11">
        <v>2</v>
      </c>
      <c r="F8" s="11" t="s">
        <v>1</v>
      </c>
      <c r="G8" s="20">
        <v>7833.0285000000003</v>
      </c>
      <c r="I8">
        <f t="shared" si="1"/>
        <v>7818.7503999999999</v>
      </c>
      <c r="J8">
        <f t="shared" si="2"/>
        <v>0.5</v>
      </c>
      <c r="K8">
        <f t="shared" si="3"/>
        <v>1</v>
      </c>
      <c r="L8">
        <f t="shared" si="4"/>
        <v>4</v>
      </c>
      <c r="M8">
        <f t="shared" si="8"/>
        <v>7818.7503999999999</v>
      </c>
      <c r="N8" s="2" t="str">
        <f>VLOOKUP(B8,states!A$2:C$10,2,FALSE)</f>
        <v>X</v>
      </c>
      <c r="O8">
        <f t="shared" si="5"/>
        <v>3</v>
      </c>
      <c r="P8">
        <f>VLOOKUP(B8,states!A$2:D$10,4,FALSE)</f>
        <v>1</v>
      </c>
      <c r="Q8">
        <v>0.5</v>
      </c>
      <c r="R8">
        <f t="shared" si="6"/>
        <v>0.5</v>
      </c>
      <c r="S8" s="7">
        <f t="shared" si="7"/>
        <v>0.8122523963562357</v>
      </c>
    </row>
    <row r="9" spans="1:19">
      <c r="A9" t="str">
        <f t="shared" si="0"/>
        <v>X2Pi-0.5-f-3-2</v>
      </c>
      <c r="B9" t="s">
        <v>0</v>
      </c>
      <c r="C9" s="9">
        <v>0.5</v>
      </c>
      <c r="D9" s="11">
        <v>3</v>
      </c>
      <c r="E9" s="11">
        <v>2</v>
      </c>
      <c r="F9" s="11" t="s">
        <v>2</v>
      </c>
      <c r="G9" s="20">
        <v>7833.1653199570001</v>
      </c>
      <c r="H9" t="s">
        <v>6410</v>
      </c>
      <c r="I9">
        <f t="shared" si="1"/>
        <v>7818.8872199569996</v>
      </c>
      <c r="J9">
        <f t="shared" si="2"/>
        <v>0.5</v>
      </c>
      <c r="K9">
        <f t="shared" si="3"/>
        <v>-1</v>
      </c>
      <c r="L9">
        <f t="shared" si="4"/>
        <v>4</v>
      </c>
      <c r="M9">
        <f t="shared" si="8"/>
        <v>7818.8872199569996</v>
      </c>
      <c r="N9" s="2" t="str">
        <f>VLOOKUP(B9,states!A$2:C$10,2,FALSE)</f>
        <v>X</v>
      </c>
      <c r="O9">
        <f t="shared" si="5"/>
        <v>3</v>
      </c>
      <c r="P9">
        <f>VLOOKUP(B9,states!A$2:D$10,4,FALSE)</f>
        <v>1</v>
      </c>
      <c r="Q9">
        <v>0.5</v>
      </c>
      <c r="R9">
        <f t="shared" si="6"/>
        <v>0.5</v>
      </c>
      <c r="S9" s="7">
        <f t="shared" si="7"/>
        <v>0.8122523963562357</v>
      </c>
    </row>
    <row r="10" spans="1:19">
      <c r="A10" t="str">
        <f t="shared" si="0"/>
        <v>X2Pi-0.5-e-4-2</v>
      </c>
      <c r="B10" t="s">
        <v>0</v>
      </c>
      <c r="C10" s="9">
        <v>0.5</v>
      </c>
      <c r="D10" s="10">
        <v>4</v>
      </c>
      <c r="E10" s="11">
        <v>2</v>
      </c>
      <c r="F10" s="11" t="s">
        <v>1</v>
      </c>
      <c r="G10" s="20">
        <v>10190.6695</v>
      </c>
      <c r="I10">
        <f t="shared" si="1"/>
        <v>10176.3914</v>
      </c>
      <c r="J10">
        <f t="shared" si="2"/>
        <v>0.5</v>
      </c>
      <c r="K10">
        <f t="shared" si="3"/>
        <v>1</v>
      </c>
      <c r="L10">
        <f t="shared" si="4"/>
        <v>5</v>
      </c>
      <c r="M10">
        <f t="shared" si="8"/>
        <v>10176.3914</v>
      </c>
      <c r="N10" s="2" t="str">
        <f>VLOOKUP(B10,states!A$2:C$10,2,FALSE)</f>
        <v>X</v>
      </c>
      <c r="O10">
        <f t="shared" si="5"/>
        <v>4</v>
      </c>
      <c r="P10">
        <f>VLOOKUP(B10,states!A$2:D$10,4,FALSE)</f>
        <v>1</v>
      </c>
      <c r="Q10">
        <v>0.5</v>
      </c>
      <c r="R10">
        <f t="shared" si="6"/>
        <v>0.5</v>
      </c>
      <c r="S10" s="7">
        <f t="shared" si="7"/>
        <v>0.76818088824663155</v>
      </c>
    </row>
    <row r="11" spans="1:19">
      <c r="A11" t="str">
        <f t="shared" si="0"/>
        <v>X2Pi-0.5-f-4-2</v>
      </c>
      <c r="B11" t="s">
        <v>0</v>
      </c>
      <c r="C11" s="9">
        <v>0.5</v>
      </c>
      <c r="D11" s="10">
        <v>4</v>
      </c>
      <c r="E11" s="11">
        <v>2</v>
      </c>
      <c r="F11" s="11" t="s">
        <v>2</v>
      </c>
      <c r="G11" s="20">
        <v>10190.7642</v>
      </c>
      <c r="I11">
        <f t="shared" si="1"/>
        <v>10176.4861</v>
      </c>
      <c r="J11">
        <f t="shared" si="2"/>
        <v>0.5</v>
      </c>
      <c r="K11">
        <f t="shared" si="3"/>
        <v>-1</v>
      </c>
      <c r="L11">
        <f t="shared" si="4"/>
        <v>5</v>
      </c>
      <c r="M11">
        <f t="shared" si="8"/>
        <v>10176.4861</v>
      </c>
      <c r="N11" s="2" t="str">
        <f>VLOOKUP(B11,states!A$2:C$10,2,FALSE)</f>
        <v>X</v>
      </c>
      <c r="O11">
        <f t="shared" si="5"/>
        <v>4</v>
      </c>
      <c r="P11">
        <f>VLOOKUP(B11,states!A$2:D$10,4,FALSE)</f>
        <v>1</v>
      </c>
      <c r="Q11">
        <v>0.5</v>
      </c>
      <c r="R11">
        <f t="shared" si="6"/>
        <v>0.5</v>
      </c>
      <c r="S11" s="7">
        <f t="shared" si="7"/>
        <v>0.76818088824663155</v>
      </c>
    </row>
    <row r="12" spans="1:19">
      <c r="A12" t="str">
        <f t="shared" si="0"/>
        <v>X2Pi-0.5-e-5-2</v>
      </c>
      <c r="B12" t="s">
        <v>0</v>
      </c>
      <c r="C12" s="9">
        <v>0.5</v>
      </c>
      <c r="D12" s="11">
        <v>5</v>
      </c>
      <c r="E12" s="11">
        <v>2</v>
      </c>
      <c r="F12" s="11" t="s">
        <v>1</v>
      </c>
      <c r="G12" s="20">
        <v>12425.3197</v>
      </c>
      <c r="I12">
        <f t="shared" si="1"/>
        <v>12411.0416</v>
      </c>
      <c r="J12">
        <f t="shared" si="2"/>
        <v>0.5</v>
      </c>
      <c r="K12">
        <f t="shared" si="3"/>
        <v>1</v>
      </c>
      <c r="L12">
        <f t="shared" si="4"/>
        <v>6</v>
      </c>
      <c r="M12">
        <f t="shared" si="8"/>
        <v>12411.0416</v>
      </c>
      <c r="N12" s="2" t="str">
        <f>VLOOKUP(B12,states!A$2:C$10,2,FALSE)</f>
        <v>X</v>
      </c>
      <c r="O12">
        <f t="shared" si="5"/>
        <v>5</v>
      </c>
      <c r="P12">
        <f>VLOOKUP(B12,states!A$2:D$10,4,FALSE)</f>
        <v>1</v>
      </c>
      <c r="Q12">
        <v>0.5</v>
      </c>
      <c r="R12">
        <f t="shared" si="6"/>
        <v>0.5</v>
      </c>
      <c r="S12" s="7">
        <f t="shared" si="7"/>
        <v>0</v>
      </c>
    </row>
    <row r="13" spans="1:19">
      <c r="A13" t="str">
        <f t="shared" si="0"/>
        <v>X2Pi-1.5-f-0-1</v>
      </c>
      <c r="B13" t="s">
        <v>0</v>
      </c>
      <c r="C13" s="9">
        <v>1.5</v>
      </c>
      <c r="D13" s="10">
        <v>0</v>
      </c>
      <c r="E13" s="11">
        <v>1</v>
      </c>
      <c r="F13" s="11" t="s">
        <v>2</v>
      </c>
      <c r="G13" s="20">
        <v>32.156599999999997</v>
      </c>
      <c r="I13">
        <f t="shared" si="1"/>
        <v>17.878499999999995</v>
      </c>
      <c r="J13">
        <f t="shared" si="2"/>
        <v>1.5</v>
      </c>
      <c r="K13">
        <f t="shared" si="3"/>
        <v>1</v>
      </c>
      <c r="L13">
        <f t="shared" si="4"/>
        <v>1</v>
      </c>
      <c r="M13">
        <f t="shared" si="8"/>
        <v>17.878499999999995</v>
      </c>
      <c r="N13" s="2" t="str">
        <f>VLOOKUP(B13,states!A$2:C$10,2,FALSE)</f>
        <v>X</v>
      </c>
      <c r="O13">
        <f t="shared" si="5"/>
        <v>0</v>
      </c>
      <c r="P13">
        <f>VLOOKUP(B13,states!A$2:D$10,4,FALSE)</f>
        <v>1</v>
      </c>
      <c r="Q13">
        <v>0.5</v>
      </c>
      <c r="R13">
        <f t="shared" si="6"/>
        <v>0.5</v>
      </c>
      <c r="S13" s="7">
        <f t="shared" si="7"/>
        <v>92.210791148172774</v>
      </c>
    </row>
    <row r="14" spans="1:19">
      <c r="A14" t="str">
        <f t="shared" si="0"/>
        <v>X2Pi-1.5-e-0-1</v>
      </c>
      <c r="B14" t="s">
        <v>0</v>
      </c>
      <c r="C14" s="9">
        <v>1.5</v>
      </c>
      <c r="D14" s="10">
        <v>0</v>
      </c>
      <c r="E14" s="10">
        <v>1</v>
      </c>
      <c r="F14" s="10" t="s">
        <v>1</v>
      </c>
      <c r="G14" s="20">
        <v>32.179099999999998</v>
      </c>
      <c r="I14">
        <f t="shared" si="1"/>
        <v>17.900999999999996</v>
      </c>
      <c r="J14">
        <f t="shared" si="2"/>
        <v>1.5</v>
      </c>
      <c r="K14">
        <f t="shared" si="3"/>
        <v>-1</v>
      </c>
      <c r="L14">
        <f t="shared" si="4"/>
        <v>1</v>
      </c>
      <c r="M14">
        <f t="shared" si="8"/>
        <v>17.900999999999996</v>
      </c>
      <c r="N14" s="2" t="str">
        <f>VLOOKUP(B14,states!A$2:C$10,2,FALSE)</f>
        <v>X</v>
      </c>
      <c r="O14">
        <f t="shared" si="5"/>
        <v>0</v>
      </c>
      <c r="P14">
        <f>VLOOKUP(B14,states!A$2:D$10,4,FALSE)</f>
        <v>1</v>
      </c>
      <c r="Q14">
        <v>0.5</v>
      </c>
      <c r="R14">
        <f t="shared" si="6"/>
        <v>0.5</v>
      </c>
      <c r="S14" s="7">
        <f t="shared" si="7"/>
        <v>92.210791148172774</v>
      </c>
    </row>
    <row r="15" spans="1:19">
      <c r="A15" t="str">
        <f t="shared" si="0"/>
        <v>X2Pi-1.5-e-0-2</v>
      </c>
      <c r="B15" t="s">
        <v>0</v>
      </c>
      <c r="C15" s="9">
        <v>1.5</v>
      </c>
      <c r="D15" s="10">
        <v>0</v>
      </c>
      <c r="E15" s="11">
        <v>2</v>
      </c>
      <c r="F15" s="11" t="s">
        <v>1</v>
      </c>
      <c r="G15" s="20">
        <v>81.218400000000003</v>
      </c>
      <c r="I15">
        <f t="shared" si="1"/>
        <v>66.940300000000008</v>
      </c>
      <c r="J15">
        <f t="shared" si="2"/>
        <v>1.5</v>
      </c>
      <c r="K15">
        <f t="shared" si="3"/>
        <v>-1</v>
      </c>
      <c r="L15">
        <f t="shared" si="4"/>
        <v>1</v>
      </c>
      <c r="M15">
        <f t="shared" si="8"/>
        <v>66.940300000000008</v>
      </c>
      <c r="N15" s="2" t="str">
        <f>VLOOKUP(B15,states!A$2:C$10,2,FALSE)</f>
        <v>X</v>
      </c>
      <c r="O15">
        <f t="shared" si="5"/>
        <v>0</v>
      </c>
      <c r="P15">
        <f>VLOOKUP(B15,states!A$2:D$10,4,FALSE)</f>
        <v>1</v>
      </c>
      <c r="Q15">
        <v>0.5</v>
      </c>
      <c r="R15">
        <f t="shared" si="6"/>
        <v>1.5</v>
      </c>
      <c r="S15" s="7">
        <f t="shared" si="7"/>
        <v>92.210791148172774</v>
      </c>
    </row>
    <row r="16" spans="1:19">
      <c r="A16" t="str">
        <f t="shared" si="0"/>
        <v>X2Pi-1.5-f-0-2</v>
      </c>
      <c r="B16" t="s">
        <v>0</v>
      </c>
      <c r="C16" s="9">
        <v>1.5</v>
      </c>
      <c r="D16" s="10">
        <v>0</v>
      </c>
      <c r="E16" s="11">
        <v>2</v>
      </c>
      <c r="F16" s="11" t="s">
        <v>2</v>
      </c>
      <c r="G16" s="20">
        <v>81.464200000000005</v>
      </c>
      <c r="I16">
        <f t="shared" si="1"/>
        <v>67.18610000000001</v>
      </c>
      <c r="J16">
        <f t="shared" si="2"/>
        <v>1.5</v>
      </c>
      <c r="K16">
        <f t="shared" si="3"/>
        <v>1</v>
      </c>
      <c r="L16">
        <f t="shared" si="4"/>
        <v>1</v>
      </c>
      <c r="M16">
        <f t="shared" si="8"/>
        <v>67.18610000000001</v>
      </c>
      <c r="N16" s="2" t="str">
        <f>VLOOKUP(B16,states!A$2:C$10,2,FALSE)</f>
        <v>X</v>
      </c>
      <c r="O16">
        <f t="shared" si="5"/>
        <v>0</v>
      </c>
      <c r="P16">
        <f>VLOOKUP(B16,states!A$2:D$10,4,FALSE)</f>
        <v>1</v>
      </c>
      <c r="Q16">
        <v>0.5</v>
      </c>
      <c r="R16">
        <f t="shared" si="6"/>
        <v>1.5</v>
      </c>
      <c r="S16" s="7">
        <f t="shared" si="7"/>
        <v>92.210791148172774</v>
      </c>
    </row>
    <row r="17" spans="1:19">
      <c r="A17" t="str">
        <f t="shared" si="0"/>
        <v>X2Pi-1.5-f-1-1</v>
      </c>
      <c r="B17" t="s">
        <v>0</v>
      </c>
      <c r="C17" s="9">
        <v>1.5</v>
      </c>
      <c r="D17" s="11">
        <v>1</v>
      </c>
      <c r="E17" s="11">
        <v>1</v>
      </c>
      <c r="F17" s="11" t="s">
        <v>2</v>
      </c>
      <c r="G17" s="20">
        <v>2763.9285</v>
      </c>
      <c r="I17">
        <f t="shared" si="1"/>
        <v>2749.6504</v>
      </c>
      <c r="J17">
        <f t="shared" si="2"/>
        <v>1.5</v>
      </c>
      <c r="K17">
        <f t="shared" si="3"/>
        <v>1</v>
      </c>
      <c r="L17">
        <f t="shared" si="4"/>
        <v>2</v>
      </c>
      <c r="M17">
        <f t="shared" si="8"/>
        <v>2749.6504</v>
      </c>
      <c r="N17" s="2" t="str">
        <f>VLOOKUP(B17,states!A$2:C$10,2,FALSE)</f>
        <v>X</v>
      </c>
      <c r="O17">
        <f t="shared" si="5"/>
        <v>1</v>
      </c>
      <c r="P17">
        <f>VLOOKUP(B17,states!A$2:D$10,4,FALSE)</f>
        <v>1</v>
      </c>
      <c r="Q17">
        <v>0.5</v>
      </c>
      <c r="R17">
        <f t="shared" si="6"/>
        <v>0.5</v>
      </c>
      <c r="S17" s="7">
        <f t="shared" si="7"/>
        <v>0.77539723724207443</v>
      </c>
    </row>
    <row r="18" spans="1:19">
      <c r="A18" t="str">
        <f t="shared" si="0"/>
        <v>X2Pi-1.5-e-1-1</v>
      </c>
      <c r="B18" t="s">
        <v>0</v>
      </c>
      <c r="C18" s="9">
        <v>1.5</v>
      </c>
      <c r="D18" s="11">
        <v>1</v>
      </c>
      <c r="E18" s="11">
        <v>1</v>
      </c>
      <c r="F18" s="11" t="s">
        <v>1</v>
      </c>
      <c r="G18" s="20">
        <v>2763.9481999999998</v>
      </c>
      <c r="I18">
        <f t="shared" si="1"/>
        <v>2749.6700999999998</v>
      </c>
      <c r="J18">
        <f t="shared" si="2"/>
        <v>1.5</v>
      </c>
      <c r="K18">
        <f t="shared" si="3"/>
        <v>-1</v>
      </c>
      <c r="L18">
        <f t="shared" si="4"/>
        <v>2</v>
      </c>
      <c r="M18">
        <f t="shared" si="8"/>
        <v>2749.6700999999998</v>
      </c>
      <c r="N18" s="2" t="str">
        <f>VLOOKUP(B18,states!A$2:C$10,2,FALSE)</f>
        <v>X</v>
      </c>
      <c r="O18">
        <f t="shared" si="5"/>
        <v>1</v>
      </c>
      <c r="P18">
        <f>VLOOKUP(B18,states!A$2:D$10,4,FALSE)</f>
        <v>1</v>
      </c>
      <c r="Q18">
        <v>0.5</v>
      </c>
      <c r="R18">
        <f t="shared" si="6"/>
        <v>0.5</v>
      </c>
      <c r="S18" s="7">
        <f t="shared" si="7"/>
        <v>0.77539723724207443</v>
      </c>
    </row>
    <row r="19" spans="1:19">
      <c r="A19" t="str">
        <f t="shared" si="0"/>
        <v>X2Pi-1.5-e-1-2</v>
      </c>
      <c r="B19" t="s">
        <v>0</v>
      </c>
      <c r="C19" s="9">
        <v>1.5</v>
      </c>
      <c r="D19" s="11">
        <v>1</v>
      </c>
      <c r="E19" s="11">
        <v>2</v>
      </c>
      <c r="F19" s="11" t="s">
        <v>1</v>
      </c>
      <c r="G19" s="20">
        <v>2811.1644000000001</v>
      </c>
      <c r="I19">
        <f t="shared" si="1"/>
        <v>2796.8863000000001</v>
      </c>
      <c r="J19">
        <f t="shared" si="2"/>
        <v>1.5</v>
      </c>
      <c r="K19">
        <f t="shared" si="3"/>
        <v>-1</v>
      </c>
      <c r="L19">
        <f t="shared" si="4"/>
        <v>2</v>
      </c>
      <c r="M19">
        <f t="shared" si="8"/>
        <v>2796.8863000000001</v>
      </c>
      <c r="N19" s="2" t="str">
        <f>VLOOKUP(B19,states!A$2:C$10,2,FALSE)</f>
        <v>X</v>
      </c>
      <c r="O19">
        <f t="shared" si="5"/>
        <v>1</v>
      </c>
      <c r="P19">
        <f>VLOOKUP(B19,states!A$2:D$10,4,FALSE)</f>
        <v>1</v>
      </c>
      <c r="Q19">
        <v>0.5</v>
      </c>
      <c r="R19">
        <f t="shared" si="6"/>
        <v>1.5</v>
      </c>
      <c r="S19" s="7">
        <f t="shared" si="7"/>
        <v>0.77539723724207443</v>
      </c>
    </row>
    <row r="20" spans="1:19">
      <c r="A20" t="str">
        <f t="shared" si="0"/>
        <v>X2Pi-1.5-f-2-1</v>
      </c>
      <c r="B20" t="s">
        <v>0</v>
      </c>
      <c r="C20" s="9">
        <v>1.5</v>
      </c>
      <c r="D20" s="10">
        <v>2</v>
      </c>
      <c r="E20" s="11">
        <v>1</v>
      </c>
      <c r="F20" s="11" t="s">
        <v>2</v>
      </c>
      <c r="G20" s="20">
        <v>5369.6391000000003</v>
      </c>
      <c r="I20">
        <f t="shared" si="1"/>
        <v>5355.3609999999999</v>
      </c>
      <c r="J20">
        <f t="shared" si="2"/>
        <v>1.5</v>
      </c>
      <c r="K20">
        <f t="shared" si="3"/>
        <v>1</v>
      </c>
      <c r="L20">
        <f t="shared" si="4"/>
        <v>3</v>
      </c>
      <c r="M20">
        <f t="shared" si="8"/>
        <v>5355.3609999999999</v>
      </c>
      <c r="N20" s="2" t="str">
        <f>VLOOKUP(B20,states!A$2:C$10,2,FALSE)</f>
        <v>X</v>
      </c>
      <c r="O20">
        <f t="shared" si="5"/>
        <v>2</v>
      </c>
      <c r="P20">
        <f>VLOOKUP(B20,states!A$2:D$10,4,FALSE)</f>
        <v>1</v>
      </c>
      <c r="Q20">
        <v>0.5</v>
      </c>
      <c r="R20">
        <f t="shared" si="6"/>
        <v>0.5</v>
      </c>
      <c r="S20" s="7">
        <f t="shared" si="7"/>
        <v>0.70065049716547656</v>
      </c>
    </row>
    <row r="21" spans="1:19">
      <c r="A21" t="str">
        <f t="shared" si="0"/>
        <v>X2Pi-1.5-e-2-1</v>
      </c>
      <c r="B21" t="s">
        <v>0</v>
      </c>
      <c r="C21" s="9">
        <v>1.5</v>
      </c>
      <c r="D21" s="10">
        <v>2</v>
      </c>
      <c r="E21" s="10">
        <v>1</v>
      </c>
      <c r="F21" s="10" t="s">
        <v>1</v>
      </c>
      <c r="G21" s="20">
        <v>5369.6550999999999</v>
      </c>
      <c r="I21">
        <f t="shared" si="1"/>
        <v>5355.3769999999995</v>
      </c>
      <c r="J21">
        <f t="shared" si="2"/>
        <v>1.5</v>
      </c>
      <c r="K21">
        <f t="shared" si="3"/>
        <v>-1</v>
      </c>
      <c r="L21">
        <f t="shared" si="4"/>
        <v>3</v>
      </c>
      <c r="M21">
        <f t="shared" si="8"/>
        <v>5355.3769999999995</v>
      </c>
      <c r="N21" s="2" t="str">
        <f>VLOOKUP(B21,states!A$2:C$10,2,FALSE)</f>
        <v>X</v>
      </c>
      <c r="O21">
        <f t="shared" si="5"/>
        <v>2</v>
      </c>
      <c r="P21">
        <f>VLOOKUP(B21,states!A$2:D$10,4,FALSE)</f>
        <v>1</v>
      </c>
      <c r="Q21">
        <v>0.5</v>
      </c>
      <c r="R21">
        <f t="shared" si="6"/>
        <v>0.5</v>
      </c>
      <c r="S21" s="7">
        <f t="shared" si="7"/>
        <v>0.70065049716547656</v>
      </c>
    </row>
    <row r="22" spans="1:19">
      <c r="A22" t="str">
        <f t="shared" si="0"/>
        <v>X2Pi-1.5-e-2-2</v>
      </c>
      <c r="B22" t="s">
        <v>0</v>
      </c>
      <c r="C22" s="9">
        <v>1.5</v>
      </c>
      <c r="D22" s="10">
        <v>2</v>
      </c>
      <c r="E22" s="11">
        <v>2</v>
      </c>
      <c r="F22" s="11" t="s">
        <v>1</v>
      </c>
      <c r="G22" s="20">
        <v>5415.1039000000001</v>
      </c>
      <c r="I22">
        <f t="shared" si="1"/>
        <v>5400.8257999999996</v>
      </c>
      <c r="J22">
        <f t="shared" si="2"/>
        <v>1.5</v>
      </c>
      <c r="K22">
        <f t="shared" si="3"/>
        <v>-1</v>
      </c>
      <c r="L22">
        <f t="shared" si="4"/>
        <v>3</v>
      </c>
      <c r="M22">
        <f t="shared" si="8"/>
        <v>5400.8257999999996</v>
      </c>
      <c r="N22" s="2" t="str">
        <f>VLOOKUP(B22,states!A$2:C$10,2,FALSE)</f>
        <v>X</v>
      </c>
      <c r="O22">
        <f t="shared" si="5"/>
        <v>2</v>
      </c>
      <c r="P22">
        <f>VLOOKUP(B22,states!A$2:D$10,4,FALSE)</f>
        <v>1</v>
      </c>
      <c r="Q22">
        <v>0.5</v>
      </c>
      <c r="R22">
        <f t="shared" si="6"/>
        <v>1.5</v>
      </c>
      <c r="S22" s="7">
        <f t="shared" si="7"/>
        <v>0.70065049716547656</v>
      </c>
    </row>
    <row r="23" spans="1:19">
      <c r="A23" t="str">
        <f t="shared" si="0"/>
        <v>X2Pi-1.5-f-2-2</v>
      </c>
      <c r="B23" t="s">
        <v>0</v>
      </c>
      <c r="C23" s="9">
        <v>1.5</v>
      </c>
      <c r="D23" s="10">
        <v>2</v>
      </c>
      <c r="E23" s="11">
        <v>2</v>
      </c>
      <c r="F23" s="11" t="s">
        <v>2</v>
      </c>
      <c r="G23" s="20">
        <v>5415.3253000000004</v>
      </c>
      <c r="I23">
        <f t="shared" si="1"/>
        <v>5401.0472</v>
      </c>
      <c r="J23">
        <f t="shared" si="2"/>
        <v>1.5</v>
      </c>
      <c r="K23">
        <f t="shared" si="3"/>
        <v>1</v>
      </c>
      <c r="L23">
        <f t="shared" si="4"/>
        <v>3</v>
      </c>
      <c r="M23">
        <f t="shared" si="8"/>
        <v>5401.0472</v>
      </c>
      <c r="N23" s="2" t="str">
        <f>VLOOKUP(B23,states!A$2:C$10,2,FALSE)</f>
        <v>X</v>
      </c>
      <c r="O23">
        <f t="shared" si="5"/>
        <v>2</v>
      </c>
      <c r="P23">
        <f>VLOOKUP(B23,states!A$2:D$10,4,FALSE)</f>
        <v>1</v>
      </c>
      <c r="Q23">
        <v>0.5</v>
      </c>
      <c r="R23">
        <f t="shared" si="6"/>
        <v>1.5</v>
      </c>
      <c r="S23" s="7">
        <f t="shared" si="7"/>
        <v>0.70065049716547656</v>
      </c>
    </row>
    <row r="24" spans="1:19">
      <c r="A24" t="str">
        <f t="shared" si="0"/>
        <v>X2Pi-1.5-f-3-1</v>
      </c>
      <c r="B24" t="s">
        <v>0</v>
      </c>
      <c r="C24" s="9">
        <v>1.5</v>
      </c>
      <c r="D24" s="11">
        <v>3</v>
      </c>
      <c r="E24" s="11">
        <v>1</v>
      </c>
      <c r="F24" s="11" t="s">
        <v>2</v>
      </c>
      <c r="G24" s="20">
        <v>7850.7302</v>
      </c>
      <c r="I24">
        <f t="shared" si="1"/>
        <v>7836.4520999999995</v>
      </c>
      <c r="J24">
        <f t="shared" si="2"/>
        <v>1.5</v>
      </c>
      <c r="K24">
        <f t="shared" si="3"/>
        <v>1</v>
      </c>
      <c r="L24">
        <f t="shared" si="4"/>
        <v>4</v>
      </c>
      <c r="M24">
        <f t="shared" si="8"/>
        <v>7836.4520999999995</v>
      </c>
      <c r="N24" s="2" t="str">
        <f>VLOOKUP(B24,states!A$2:C$10,2,FALSE)</f>
        <v>X</v>
      </c>
      <c r="O24">
        <f t="shared" si="5"/>
        <v>3</v>
      </c>
      <c r="P24">
        <f>VLOOKUP(B24,states!A$2:D$10,4,FALSE)</f>
        <v>1</v>
      </c>
      <c r="Q24">
        <v>0.5</v>
      </c>
      <c r="R24">
        <f t="shared" si="6"/>
        <v>0.5</v>
      </c>
      <c r="S24" s="7">
        <f t="shared" si="7"/>
        <v>0.65202875719449449</v>
      </c>
    </row>
    <row r="25" spans="1:19">
      <c r="A25" t="str">
        <f t="shared" si="0"/>
        <v>X2Pi-1.5-e-3-1</v>
      </c>
      <c r="B25" t="s">
        <v>0</v>
      </c>
      <c r="C25" s="9">
        <v>1.5</v>
      </c>
      <c r="D25" s="11">
        <v>3</v>
      </c>
      <c r="E25" s="11">
        <v>1</v>
      </c>
      <c r="F25" s="11" t="s">
        <v>1</v>
      </c>
      <c r="G25" s="20">
        <v>7850.7428</v>
      </c>
      <c r="I25">
        <f t="shared" si="1"/>
        <v>7836.4646999999995</v>
      </c>
      <c r="J25">
        <f t="shared" si="2"/>
        <v>1.5</v>
      </c>
      <c r="K25">
        <f t="shared" si="3"/>
        <v>-1</v>
      </c>
      <c r="L25">
        <f t="shared" si="4"/>
        <v>4</v>
      </c>
      <c r="M25">
        <f t="shared" si="8"/>
        <v>7836.4646999999995</v>
      </c>
      <c r="N25" s="2" t="str">
        <f>VLOOKUP(B25,states!A$2:C$10,2,FALSE)</f>
        <v>X</v>
      </c>
      <c r="O25">
        <f t="shared" si="5"/>
        <v>3</v>
      </c>
      <c r="P25">
        <f>VLOOKUP(B25,states!A$2:D$10,4,FALSE)</f>
        <v>1</v>
      </c>
      <c r="Q25">
        <v>0.5</v>
      </c>
      <c r="R25">
        <f t="shared" si="6"/>
        <v>0.5</v>
      </c>
      <c r="S25" s="7">
        <f t="shared" si="7"/>
        <v>0.65202875719449449</v>
      </c>
    </row>
    <row r="26" spans="1:19">
      <c r="A26" t="str">
        <f t="shared" si="0"/>
        <v>X2Pi-1.5-e-3-2</v>
      </c>
      <c r="B26" t="s">
        <v>0</v>
      </c>
      <c r="C26" s="9">
        <v>1.5</v>
      </c>
      <c r="D26" s="11">
        <v>3</v>
      </c>
      <c r="E26" s="11">
        <v>2</v>
      </c>
      <c r="F26" s="11" t="s">
        <v>1</v>
      </c>
      <c r="G26" s="20">
        <v>7894.4704000000002</v>
      </c>
      <c r="I26">
        <f t="shared" si="1"/>
        <v>7880.1922999999997</v>
      </c>
      <c r="J26">
        <f t="shared" si="2"/>
        <v>1.5</v>
      </c>
      <c r="K26">
        <f t="shared" si="3"/>
        <v>-1</v>
      </c>
      <c r="L26">
        <f t="shared" si="4"/>
        <v>4</v>
      </c>
      <c r="M26">
        <f t="shared" si="8"/>
        <v>7880.1922999999997</v>
      </c>
      <c r="N26" s="2" t="str">
        <f>VLOOKUP(B26,states!A$2:C$10,2,FALSE)</f>
        <v>X</v>
      </c>
      <c r="O26">
        <f t="shared" si="5"/>
        <v>3</v>
      </c>
      <c r="P26">
        <f>VLOOKUP(B26,states!A$2:D$10,4,FALSE)</f>
        <v>1</v>
      </c>
      <c r="Q26">
        <v>0.5</v>
      </c>
      <c r="R26">
        <f t="shared" si="6"/>
        <v>1.5</v>
      </c>
      <c r="S26" s="7">
        <f t="shared" si="7"/>
        <v>0.65202875719449449</v>
      </c>
    </row>
    <row r="27" spans="1:19">
      <c r="A27" t="str">
        <f t="shared" si="0"/>
        <v>X2Pi-1.5-f-4-1</v>
      </c>
      <c r="B27" t="s">
        <v>0</v>
      </c>
      <c r="C27" s="9">
        <v>1.5</v>
      </c>
      <c r="D27" s="10">
        <v>4</v>
      </c>
      <c r="E27" s="11">
        <v>1</v>
      </c>
      <c r="F27" s="11" t="s">
        <v>2</v>
      </c>
      <c r="G27" s="20">
        <v>10208.2691</v>
      </c>
      <c r="I27">
        <f t="shared" si="1"/>
        <v>10193.991</v>
      </c>
      <c r="J27">
        <f t="shared" si="2"/>
        <v>1.5</v>
      </c>
      <c r="K27">
        <f t="shared" si="3"/>
        <v>1</v>
      </c>
      <c r="L27">
        <f t="shared" si="4"/>
        <v>5</v>
      </c>
      <c r="M27">
        <f t="shared" si="8"/>
        <v>10193.991</v>
      </c>
      <c r="N27" s="2" t="str">
        <f>VLOOKUP(B27,states!A$2:C$10,2,FALSE)</f>
        <v>X</v>
      </c>
      <c r="O27">
        <f t="shared" si="5"/>
        <v>4</v>
      </c>
      <c r="P27">
        <f>VLOOKUP(B27,states!A$2:D$10,4,FALSE)</f>
        <v>1</v>
      </c>
      <c r="Q27">
        <v>0.5</v>
      </c>
      <c r="R27">
        <f t="shared" si="6"/>
        <v>0.5</v>
      </c>
      <c r="S27" s="7">
        <f t="shared" si="7"/>
        <v>0.61665072594546222</v>
      </c>
    </row>
    <row r="28" spans="1:19">
      <c r="A28" t="str">
        <f t="shared" si="0"/>
        <v>X2Pi-1.5-e-4-1</v>
      </c>
      <c r="B28" t="s">
        <v>0</v>
      </c>
      <c r="C28" s="9">
        <v>1.5</v>
      </c>
      <c r="D28" s="10">
        <v>4</v>
      </c>
      <c r="E28" s="10">
        <v>1</v>
      </c>
      <c r="F28" s="10" t="s">
        <v>1</v>
      </c>
      <c r="G28" s="20">
        <v>10208.2778</v>
      </c>
      <c r="I28">
        <f t="shared" si="1"/>
        <v>10193.9997</v>
      </c>
      <c r="J28">
        <f t="shared" si="2"/>
        <v>1.5</v>
      </c>
      <c r="K28">
        <f t="shared" si="3"/>
        <v>-1</v>
      </c>
      <c r="L28">
        <f t="shared" si="4"/>
        <v>5</v>
      </c>
      <c r="M28">
        <f t="shared" si="8"/>
        <v>10193.9997</v>
      </c>
      <c r="N28" s="2" t="str">
        <f>VLOOKUP(B28,states!A$2:C$10,2,FALSE)</f>
        <v>X</v>
      </c>
      <c r="O28">
        <f t="shared" si="5"/>
        <v>4</v>
      </c>
      <c r="P28">
        <f>VLOOKUP(B28,states!A$2:D$10,4,FALSE)</f>
        <v>1</v>
      </c>
      <c r="Q28">
        <v>0.5</v>
      </c>
      <c r="R28">
        <f t="shared" si="6"/>
        <v>0.5</v>
      </c>
      <c r="S28" s="7">
        <f t="shared" si="7"/>
        <v>0.61665072594546222</v>
      </c>
    </row>
    <row r="29" spans="1:19">
      <c r="A29" t="str">
        <f t="shared" si="0"/>
        <v>X2Pi-1.5-e-4-2</v>
      </c>
      <c r="B29" t="s">
        <v>0</v>
      </c>
      <c r="C29" s="9">
        <v>1.5</v>
      </c>
      <c r="D29" s="10">
        <v>4</v>
      </c>
      <c r="E29" s="11">
        <v>2</v>
      </c>
      <c r="F29" s="11" t="s">
        <v>1</v>
      </c>
      <c r="G29" s="20">
        <v>10250.337</v>
      </c>
      <c r="I29">
        <f t="shared" si="1"/>
        <v>10236.0589</v>
      </c>
      <c r="J29">
        <f t="shared" si="2"/>
        <v>1.5</v>
      </c>
      <c r="K29">
        <f t="shared" si="3"/>
        <v>-1</v>
      </c>
      <c r="L29">
        <f t="shared" si="4"/>
        <v>5</v>
      </c>
      <c r="M29">
        <f t="shared" si="8"/>
        <v>10236.0589</v>
      </c>
      <c r="N29" s="2" t="str">
        <f>VLOOKUP(B29,states!A$2:C$10,2,FALSE)</f>
        <v>X</v>
      </c>
      <c r="O29">
        <f t="shared" si="5"/>
        <v>4</v>
      </c>
      <c r="P29">
        <f>VLOOKUP(B29,states!A$2:D$10,4,FALSE)</f>
        <v>1</v>
      </c>
      <c r="Q29">
        <v>0.5</v>
      </c>
      <c r="R29">
        <f t="shared" si="6"/>
        <v>1.5</v>
      </c>
      <c r="S29" s="7">
        <f t="shared" si="7"/>
        <v>0.61665072594546222</v>
      </c>
    </row>
    <row r="30" spans="1:19">
      <c r="A30" t="str">
        <f t="shared" si="0"/>
        <v>X2Pi-1.5-f-4-2</v>
      </c>
      <c r="B30" t="s">
        <v>0</v>
      </c>
      <c r="C30" s="9">
        <v>1.5</v>
      </c>
      <c r="D30" s="10">
        <v>4</v>
      </c>
      <c r="E30" s="11">
        <v>2</v>
      </c>
      <c r="F30" s="11" t="s">
        <v>2</v>
      </c>
      <c r="G30" s="20">
        <v>10250.5347</v>
      </c>
      <c r="I30">
        <f t="shared" si="1"/>
        <v>10236.256600000001</v>
      </c>
      <c r="J30">
        <f t="shared" si="2"/>
        <v>1.5</v>
      </c>
      <c r="K30">
        <f t="shared" si="3"/>
        <v>1</v>
      </c>
      <c r="L30">
        <f t="shared" si="4"/>
        <v>5</v>
      </c>
      <c r="M30">
        <f t="shared" si="8"/>
        <v>10236.256600000001</v>
      </c>
      <c r="N30" s="2" t="str">
        <f>VLOOKUP(B30,states!A$2:C$10,2,FALSE)</f>
        <v>X</v>
      </c>
      <c r="O30">
        <f t="shared" si="5"/>
        <v>4</v>
      </c>
      <c r="P30">
        <f>VLOOKUP(B30,states!A$2:D$10,4,FALSE)</f>
        <v>1</v>
      </c>
      <c r="Q30">
        <v>0.5</v>
      </c>
      <c r="R30">
        <f t="shared" si="6"/>
        <v>1.5</v>
      </c>
      <c r="S30" s="7">
        <f t="shared" si="7"/>
        <v>0.61665072594546222</v>
      </c>
    </row>
    <row r="31" spans="1:19">
      <c r="A31" t="str">
        <f t="shared" si="0"/>
        <v>X2Pi-1.5-f-5-1</v>
      </c>
      <c r="B31" t="s">
        <v>0</v>
      </c>
      <c r="C31" s="9">
        <v>1.5</v>
      </c>
      <c r="D31" s="11">
        <v>5</v>
      </c>
      <c r="E31" s="11">
        <v>1</v>
      </c>
      <c r="F31" s="11" t="s">
        <v>2</v>
      </c>
      <c r="G31" s="20">
        <v>12442.790300000001</v>
      </c>
      <c r="I31">
        <f t="shared" si="1"/>
        <v>12428.512200000001</v>
      </c>
      <c r="J31">
        <f t="shared" si="2"/>
        <v>1.5</v>
      </c>
      <c r="K31">
        <f t="shared" si="3"/>
        <v>1</v>
      </c>
      <c r="L31">
        <f t="shared" si="4"/>
        <v>6</v>
      </c>
      <c r="M31">
        <f t="shared" si="8"/>
        <v>12428.512200000001</v>
      </c>
      <c r="N31" s="2" t="str">
        <f>VLOOKUP(B31,states!A$2:C$10,2,FALSE)</f>
        <v>X</v>
      </c>
      <c r="O31">
        <f t="shared" si="5"/>
        <v>5</v>
      </c>
      <c r="P31">
        <f>VLOOKUP(B31,states!A$2:D$10,4,FALSE)</f>
        <v>1</v>
      </c>
      <c r="Q31">
        <v>0.5</v>
      </c>
      <c r="R31">
        <f t="shared" si="6"/>
        <v>0.5</v>
      </c>
      <c r="S31" s="7">
        <f t="shared" si="7"/>
        <v>0</v>
      </c>
    </row>
    <row r="32" spans="1:19">
      <c r="A32" t="str">
        <f t="shared" si="0"/>
        <v>X2Pi-1.5-e-5-1</v>
      </c>
      <c r="B32" t="s">
        <v>0</v>
      </c>
      <c r="C32" s="9">
        <v>1.5</v>
      </c>
      <c r="D32" s="11">
        <v>5</v>
      </c>
      <c r="E32" s="11">
        <v>1</v>
      </c>
      <c r="F32" s="11" t="s">
        <v>1</v>
      </c>
      <c r="G32" s="20">
        <v>12442.7955</v>
      </c>
      <c r="I32">
        <f t="shared" si="1"/>
        <v>12428.517400000001</v>
      </c>
      <c r="J32">
        <f t="shared" si="2"/>
        <v>1.5</v>
      </c>
      <c r="K32">
        <f t="shared" si="3"/>
        <v>-1</v>
      </c>
      <c r="L32">
        <f t="shared" si="4"/>
        <v>6</v>
      </c>
      <c r="M32">
        <f t="shared" si="8"/>
        <v>12428.517400000001</v>
      </c>
      <c r="N32" s="2" t="str">
        <f>VLOOKUP(B32,states!A$2:C$10,2,FALSE)</f>
        <v>X</v>
      </c>
      <c r="O32">
        <f t="shared" si="5"/>
        <v>5</v>
      </c>
      <c r="P32">
        <f>VLOOKUP(B32,states!A$2:D$10,4,FALSE)</f>
        <v>1</v>
      </c>
      <c r="Q32">
        <v>0.5</v>
      </c>
      <c r="R32">
        <f t="shared" si="6"/>
        <v>0.5</v>
      </c>
      <c r="S32" s="7">
        <f t="shared" si="7"/>
        <v>0</v>
      </c>
    </row>
    <row r="33" spans="1:19">
      <c r="A33" t="str">
        <f t="shared" si="0"/>
        <v>X2Pi-1.5-e-5-2</v>
      </c>
      <c r="B33" t="s">
        <v>0</v>
      </c>
      <c r="C33" s="9">
        <v>1.5</v>
      </c>
      <c r="D33" s="11">
        <v>5</v>
      </c>
      <c r="E33" s="11">
        <v>2</v>
      </c>
      <c r="F33" s="11" t="s">
        <v>1</v>
      </c>
      <c r="G33" s="20">
        <v>12483.2364</v>
      </c>
      <c r="I33">
        <f t="shared" si="1"/>
        <v>12468.9583</v>
      </c>
      <c r="J33">
        <f t="shared" si="2"/>
        <v>1.5</v>
      </c>
      <c r="K33">
        <f t="shared" si="3"/>
        <v>-1</v>
      </c>
      <c r="L33">
        <f t="shared" si="4"/>
        <v>6</v>
      </c>
      <c r="M33">
        <f t="shared" si="8"/>
        <v>12468.9583</v>
      </c>
      <c r="N33" s="2" t="str">
        <f>VLOOKUP(B33,states!A$2:C$10,2,FALSE)</f>
        <v>X</v>
      </c>
      <c r="O33">
        <f t="shared" si="5"/>
        <v>5</v>
      </c>
      <c r="P33">
        <f>VLOOKUP(B33,states!A$2:D$10,4,FALSE)</f>
        <v>1</v>
      </c>
      <c r="Q33">
        <v>0.5</v>
      </c>
      <c r="R33">
        <f t="shared" si="6"/>
        <v>1.5</v>
      </c>
      <c r="S33" s="7">
        <f t="shared" si="7"/>
        <v>0</v>
      </c>
    </row>
    <row r="34" spans="1:19">
      <c r="A34" t="str">
        <f t="shared" si="0"/>
        <v>X2Pi-2.5-f-0-1</v>
      </c>
      <c r="B34" t="s">
        <v>0</v>
      </c>
      <c r="C34" s="9">
        <v>2.5</v>
      </c>
      <c r="D34" s="10">
        <v>0</v>
      </c>
      <c r="E34" s="11">
        <v>1</v>
      </c>
      <c r="F34" s="11" t="s">
        <v>2</v>
      </c>
      <c r="G34" s="20">
        <v>87.426000000000002</v>
      </c>
      <c r="I34">
        <f t="shared" si="1"/>
        <v>73.147900000000007</v>
      </c>
      <c r="J34">
        <f t="shared" si="2"/>
        <v>2.5</v>
      </c>
      <c r="K34">
        <f t="shared" si="3"/>
        <v>-1</v>
      </c>
      <c r="L34">
        <f t="shared" si="4"/>
        <v>1</v>
      </c>
      <c r="M34">
        <f t="shared" si="8"/>
        <v>73.147900000000007</v>
      </c>
      <c r="N34" s="2" t="str">
        <f>VLOOKUP(B34,states!A$2:C$10,2,FALSE)</f>
        <v>X</v>
      </c>
      <c r="O34">
        <f t="shared" si="5"/>
        <v>0</v>
      </c>
      <c r="P34">
        <f>VLOOKUP(B34,states!A$2:D$10,4,FALSE)</f>
        <v>1</v>
      </c>
      <c r="Q34">
        <v>0.5</v>
      </c>
      <c r="R34">
        <f t="shared" si="6"/>
        <v>0.5</v>
      </c>
      <c r="S34" s="7">
        <f t="shared" si="7"/>
        <v>83.255320740187315</v>
      </c>
    </row>
    <row r="35" spans="1:19">
      <c r="A35" t="str">
        <f t="shared" si="0"/>
        <v>X2Pi-2.5-e-0-1</v>
      </c>
      <c r="B35" t="s">
        <v>0</v>
      </c>
      <c r="C35" s="9">
        <v>2.5</v>
      </c>
      <c r="D35" s="10">
        <v>0</v>
      </c>
      <c r="E35" s="10">
        <v>1</v>
      </c>
      <c r="F35" s="10" t="s">
        <v>1</v>
      </c>
      <c r="G35" s="20">
        <v>87.586200000000005</v>
      </c>
      <c r="I35">
        <f t="shared" si="1"/>
        <v>73.30810000000001</v>
      </c>
      <c r="J35">
        <f t="shared" si="2"/>
        <v>2.5</v>
      </c>
      <c r="K35">
        <f t="shared" si="3"/>
        <v>1</v>
      </c>
      <c r="L35">
        <f t="shared" si="4"/>
        <v>1</v>
      </c>
      <c r="M35">
        <f t="shared" si="8"/>
        <v>73.30810000000001</v>
      </c>
      <c r="N35" s="2" t="str">
        <f>VLOOKUP(B35,states!A$2:C$10,2,FALSE)</f>
        <v>X</v>
      </c>
      <c r="O35">
        <f t="shared" si="5"/>
        <v>0</v>
      </c>
      <c r="P35">
        <f>VLOOKUP(B35,states!A$2:D$10,4,FALSE)</f>
        <v>1</v>
      </c>
      <c r="Q35">
        <v>0.5</v>
      </c>
      <c r="R35">
        <f t="shared" si="6"/>
        <v>0.5</v>
      </c>
      <c r="S35" s="7">
        <f t="shared" si="7"/>
        <v>83.255320740187315</v>
      </c>
    </row>
    <row r="36" spans="1:19">
      <c r="A36" t="str">
        <f t="shared" si="0"/>
        <v>X2Pi-2.5-e-0-2</v>
      </c>
      <c r="B36" t="s">
        <v>0</v>
      </c>
      <c r="C36" s="9">
        <v>2.5</v>
      </c>
      <c r="D36" s="10">
        <v>0</v>
      </c>
      <c r="E36" s="11">
        <v>2</v>
      </c>
      <c r="F36" s="11" t="s">
        <v>1</v>
      </c>
      <c r="G36" s="20">
        <v>167.47540000000001</v>
      </c>
      <c r="I36">
        <f t="shared" si="1"/>
        <v>153.19730000000001</v>
      </c>
      <c r="J36">
        <f t="shared" si="2"/>
        <v>2.5</v>
      </c>
      <c r="K36">
        <f t="shared" si="3"/>
        <v>1</v>
      </c>
      <c r="L36">
        <f t="shared" si="4"/>
        <v>1</v>
      </c>
      <c r="M36">
        <f t="shared" si="8"/>
        <v>153.19730000000001</v>
      </c>
      <c r="N36" s="2" t="str">
        <f>VLOOKUP(B36,states!A$2:C$10,2,FALSE)</f>
        <v>X</v>
      </c>
      <c r="O36">
        <f t="shared" si="5"/>
        <v>0</v>
      </c>
      <c r="P36">
        <f>VLOOKUP(B36,states!A$2:D$10,4,FALSE)</f>
        <v>1</v>
      </c>
      <c r="Q36">
        <v>0.5</v>
      </c>
      <c r="R36">
        <f t="shared" si="6"/>
        <v>1.5</v>
      </c>
      <c r="S36" s="7">
        <f t="shared" si="7"/>
        <v>83.255320740187315</v>
      </c>
    </row>
    <row r="37" spans="1:19">
      <c r="A37" t="str">
        <f t="shared" si="0"/>
        <v>X2Pi-2.5-f-0-2</v>
      </c>
      <c r="B37" t="s">
        <v>0</v>
      </c>
      <c r="C37" s="9">
        <v>2.5</v>
      </c>
      <c r="D37" s="10">
        <v>0</v>
      </c>
      <c r="E37" s="11">
        <v>2</v>
      </c>
      <c r="F37" s="11" t="s">
        <v>2</v>
      </c>
      <c r="G37" s="20">
        <v>167.96940000000001</v>
      </c>
      <c r="I37">
        <f t="shared" si="1"/>
        <v>153.69130000000001</v>
      </c>
      <c r="J37">
        <f t="shared" si="2"/>
        <v>2.5</v>
      </c>
      <c r="K37">
        <f t="shared" si="3"/>
        <v>-1</v>
      </c>
      <c r="L37">
        <f t="shared" si="4"/>
        <v>1</v>
      </c>
      <c r="M37">
        <f t="shared" si="8"/>
        <v>153.69130000000001</v>
      </c>
      <c r="N37" s="2" t="str">
        <f>VLOOKUP(B37,states!A$2:C$10,2,FALSE)</f>
        <v>X</v>
      </c>
      <c r="O37">
        <f t="shared" si="5"/>
        <v>0</v>
      </c>
      <c r="P37">
        <f>VLOOKUP(B37,states!A$2:D$10,4,FALSE)</f>
        <v>1</v>
      </c>
      <c r="Q37">
        <v>0.5</v>
      </c>
      <c r="R37">
        <f t="shared" si="6"/>
        <v>1.5</v>
      </c>
      <c r="S37" s="7">
        <f t="shared" si="7"/>
        <v>83.255320740187315</v>
      </c>
    </row>
    <row r="38" spans="1:19">
      <c r="A38" t="str">
        <f t="shared" si="0"/>
        <v>X2Pi-2.5-f-1-1</v>
      </c>
      <c r="B38" t="s">
        <v>0</v>
      </c>
      <c r="C38" s="9">
        <v>2.5</v>
      </c>
      <c r="D38" s="11">
        <v>1</v>
      </c>
      <c r="E38" s="11">
        <v>1</v>
      </c>
      <c r="F38" s="11" t="s">
        <v>2</v>
      </c>
      <c r="G38" s="20">
        <v>2817.1324</v>
      </c>
      <c r="I38">
        <f t="shared" si="1"/>
        <v>2802.8543</v>
      </c>
      <c r="J38">
        <f t="shared" si="2"/>
        <v>2.5</v>
      </c>
      <c r="K38">
        <f t="shared" si="3"/>
        <v>-1</v>
      </c>
      <c r="L38">
        <f t="shared" si="4"/>
        <v>2</v>
      </c>
      <c r="M38">
        <f t="shared" si="8"/>
        <v>2802.8543</v>
      </c>
      <c r="N38" s="2" t="str">
        <f>VLOOKUP(B38,states!A$2:C$10,2,FALSE)</f>
        <v>X</v>
      </c>
      <c r="O38">
        <f t="shared" si="5"/>
        <v>1</v>
      </c>
      <c r="P38">
        <f>VLOOKUP(B38,states!A$2:D$10,4,FALSE)</f>
        <v>1</v>
      </c>
      <c r="Q38">
        <v>0.5</v>
      </c>
      <c r="R38">
        <f t="shared" si="6"/>
        <v>0.5</v>
      </c>
      <c r="S38" s="7">
        <f t="shared" si="7"/>
        <v>0.70009100761221743</v>
      </c>
    </row>
    <row r="39" spans="1:19">
      <c r="A39" t="str">
        <f t="shared" si="0"/>
        <v>X2Pi-2.5-e-1-1</v>
      </c>
      <c r="B39" t="s">
        <v>0</v>
      </c>
      <c r="C39" s="9">
        <v>2.5</v>
      </c>
      <c r="D39" s="11">
        <v>1</v>
      </c>
      <c r="E39" s="11">
        <v>1</v>
      </c>
      <c r="F39" s="11" t="s">
        <v>1</v>
      </c>
      <c r="G39" s="20">
        <v>2817.2855</v>
      </c>
      <c r="I39">
        <f t="shared" si="1"/>
        <v>2803.0074</v>
      </c>
      <c r="J39">
        <f t="shared" si="2"/>
        <v>2.5</v>
      </c>
      <c r="K39">
        <f t="shared" si="3"/>
        <v>1</v>
      </c>
      <c r="L39">
        <f t="shared" si="4"/>
        <v>2</v>
      </c>
      <c r="M39">
        <f t="shared" si="8"/>
        <v>2803.0074</v>
      </c>
      <c r="N39" s="2" t="str">
        <f>VLOOKUP(B39,states!A$2:C$10,2,FALSE)</f>
        <v>X</v>
      </c>
      <c r="O39">
        <f t="shared" si="5"/>
        <v>1</v>
      </c>
      <c r="P39">
        <f>VLOOKUP(B39,states!A$2:D$10,4,FALSE)</f>
        <v>1</v>
      </c>
      <c r="Q39">
        <v>0.5</v>
      </c>
      <c r="R39">
        <f t="shared" si="6"/>
        <v>0.5</v>
      </c>
      <c r="S39" s="7">
        <f t="shared" si="7"/>
        <v>0.70009100761221743</v>
      </c>
    </row>
    <row r="40" spans="1:19">
      <c r="A40" t="str">
        <f t="shared" si="0"/>
        <v>X2Pi-2.5-e-1-2</v>
      </c>
      <c r="B40" t="s">
        <v>0</v>
      </c>
      <c r="C40" s="9">
        <v>2.5</v>
      </c>
      <c r="D40" s="11">
        <v>1</v>
      </c>
      <c r="E40" s="11">
        <v>2</v>
      </c>
      <c r="F40" s="11" t="s">
        <v>1</v>
      </c>
      <c r="G40" s="20">
        <v>2894.1909999999998</v>
      </c>
      <c r="I40">
        <f t="shared" si="1"/>
        <v>2879.9128999999998</v>
      </c>
      <c r="J40">
        <f t="shared" si="2"/>
        <v>2.5</v>
      </c>
      <c r="K40">
        <f t="shared" si="3"/>
        <v>1</v>
      </c>
      <c r="L40">
        <f t="shared" si="4"/>
        <v>2</v>
      </c>
      <c r="M40">
        <f t="shared" si="8"/>
        <v>2879.9128999999998</v>
      </c>
      <c r="N40" s="2" t="str">
        <f>VLOOKUP(B40,states!A$2:C$10,2,FALSE)</f>
        <v>X</v>
      </c>
      <c r="O40">
        <f t="shared" si="5"/>
        <v>1</v>
      </c>
      <c r="P40">
        <f>VLOOKUP(B40,states!A$2:D$10,4,FALSE)</f>
        <v>1</v>
      </c>
      <c r="Q40">
        <v>0.5</v>
      </c>
      <c r="R40">
        <f t="shared" si="6"/>
        <v>1.5</v>
      </c>
      <c r="S40" s="7">
        <f t="shared" si="7"/>
        <v>0.70009100761221743</v>
      </c>
    </row>
    <row r="41" spans="1:19">
      <c r="A41" t="str">
        <f t="shared" si="0"/>
        <v>X2Pi-2.5-f-2-1</v>
      </c>
      <c r="B41" t="s">
        <v>0</v>
      </c>
      <c r="C41" s="9">
        <v>2.5</v>
      </c>
      <c r="D41" s="10">
        <v>2</v>
      </c>
      <c r="E41" s="11">
        <v>1</v>
      </c>
      <c r="F41" s="11" t="s">
        <v>2</v>
      </c>
      <c r="G41" s="20">
        <v>5420.8031000000001</v>
      </c>
      <c r="I41">
        <f t="shared" si="1"/>
        <v>5406.5249999999996</v>
      </c>
      <c r="J41">
        <f t="shared" si="2"/>
        <v>2.5</v>
      </c>
      <c r="K41">
        <f t="shared" si="3"/>
        <v>-1</v>
      </c>
      <c r="L41">
        <f t="shared" si="4"/>
        <v>3</v>
      </c>
      <c r="M41">
        <f t="shared" si="8"/>
        <v>5406.5249999999996</v>
      </c>
      <c r="N41" s="2" t="str">
        <f>VLOOKUP(B41,states!A$2:C$10,2,FALSE)</f>
        <v>X</v>
      </c>
      <c r="O41">
        <f t="shared" si="5"/>
        <v>2</v>
      </c>
      <c r="P41">
        <f>VLOOKUP(B41,states!A$2:D$10,4,FALSE)</f>
        <v>1</v>
      </c>
      <c r="Q41">
        <v>0.5</v>
      </c>
      <c r="R41">
        <f t="shared" si="6"/>
        <v>0.5</v>
      </c>
      <c r="S41" s="7">
        <f t="shared" si="7"/>
        <v>0.63260363718763468</v>
      </c>
    </row>
    <row r="42" spans="1:19">
      <c r="A42" t="str">
        <f t="shared" si="0"/>
        <v>X2Pi-2.5-e-2-1</v>
      </c>
      <c r="B42" t="s">
        <v>0</v>
      </c>
      <c r="C42" s="9">
        <v>2.5</v>
      </c>
      <c r="D42" s="10">
        <v>2</v>
      </c>
      <c r="E42" s="10">
        <v>1</v>
      </c>
      <c r="F42" s="10" t="s">
        <v>1</v>
      </c>
      <c r="G42" s="20">
        <v>5420.9479000000001</v>
      </c>
      <c r="I42">
        <f t="shared" si="1"/>
        <v>5406.6697999999997</v>
      </c>
      <c r="J42">
        <f t="shared" si="2"/>
        <v>2.5</v>
      </c>
      <c r="K42">
        <f t="shared" si="3"/>
        <v>1</v>
      </c>
      <c r="L42">
        <f t="shared" si="4"/>
        <v>3</v>
      </c>
      <c r="M42">
        <f t="shared" si="8"/>
        <v>5406.6697999999997</v>
      </c>
      <c r="N42" s="2" t="str">
        <f>VLOOKUP(B42,states!A$2:C$10,2,FALSE)</f>
        <v>X</v>
      </c>
      <c r="O42">
        <f t="shared" si="5"/>
        <v>2</v>
      </c>
      <c r="P42">
        <f>VLOOKUP(B42,states!A$2:D$10,4,FALSE)</f>
        <v>1</v>
      </c>
      <c r="Q42">
        <v>0.5</v>
      </c>
      <c r="R42">
        <f t="shared" si="6"/>
        <v>0.5</v>
      </c>
      <c r="S42" s="7">
        <f t="shared" si="7"/>
        <v>0.63260363718763468</v>
      </c>
    </row>
    <row r="43" spans="1:19" ht="14.7" thickBot="1">
      <c r="A43" t="str">
        <f t="shared" si="0"/>
        <v>X2Pi-2.5-e-2-2</v>
      </c>
      <c r="B43" t="s">
        <v>0</v>
      </c>
      <c r="C43" s="12">
        <v>2.5</v>
      </c>
      <c r="D43" s="10">
        <v>2</v>
      </c>
      <c r="E43" s="11">
        <v>2</v>
      </c>
      <c r="F43" s="11" t="s">
        <v>1</v>
      </c>
      <c r="G43" s="21">
        <v>5494.9201000000003</v>
      </c>
      <c r="I43">
        <f t="shared" si="1"/>
        <v>5480.6419999999998</v>
      </c>
      <c r="J43">
        <f t="shared" si="2"/>
        <v>2.5</v>
      </c>
      <c r="K43">
        <f t="shared" si="3"/>
        <v>1</v>
      </c>
      <c r="L43">
        <f t="shared" si="4"/>
        <v>3</v>
      </c>
      <c r="M43">
        <f t="shared" si="8"/>
        <v>5480.6419999999998</v>
      </c>
      <c r="N43" s="2" t="str">
        <f>VLOOKUP(B43,states!A$2:C$10,2,FALSE)</f>
        <v>X</v>
      </c>
      <c r="O43">
        <f t="shared" si="5"/>
        <v>2</v>
      </c>
      <c r="P43">
        <f>VLOOKUP(B43,states!A$2:D$10,4,FALSE)</f>
        <v>1</v>
      </c>
      <c r="Q43">
        <v>0.5</v>
      </c>
      <c r="R43">
        <f t="shared" si="6"/>
        <v>1.5</v>
      </c>
      <c r="S43" s="7">
        <f t="shared" si="7"/>
        <v>0.63260363718763468</v>
      </c>
    </row>
    <row r="44" spans="1:19">
      <c r="A44" t="str">
        <f t="shared" si="0"/>
        <v>X2Pi-2.5-f-2-2</v>
      </c>
      <c r="B44" t="s">
        <v>0</v>
      </c>
      <c r="C44" s="10">
        <v>2.5</v>
      </c>
      <c r="D44" s="10">
        <v>2</v>
      </c>
      <c r="E44" s="11">
        <v>2</v>
      </c>
      <c r="F44" s="11" t="s">
        <v>2</v>
      </c>
      <c r="G44" s="20">
        <v>5495.3720999999996</v>
      </c>
      <c r="I44">
        <f t="shared" si="1"/>
        <v>5481.0939999999991</v>
      </c>
      <c r="J44">
        <f t="shared" si="2"/>
        <v>2.5</v>
      </c>
      <c r="K44">
        <f t="shared" si="3"/>
        <v>-1</v>
      </c>
      <c r="L44">
        <f t="shared" si="4"/>
        <v>3</v>
      </c>
      <c r="M44">
        <f t="shared" si="8"/>
        <v>5481.0939999999991</v>
      </c>
      <c r="N44" s="2" t="str">
        <f>VLOOKUP(B44,states!A$2:C$10,2,FALSE)</f>
        <v>X</v>
      </c>
      <c r="O44">
        <f t="shared" si="5"/>
        <v>2</v>
      </c>
      <c r="P44">
        <f>VLOOKUP(B44,states!A$2:D$10,4,FALSE)</f>
        <v>1</v>
      </c>
      <c r="Q44">
        <v>0.5</v>
      </c>
      <c r="R44">
        <f t="shared" si="6"/>
        <v>1.5</v>
      </c>
      <c r="S44" s="7">
        <f t="shared" si="7"/>
        <v>0.63260363718763468</v>
      </c>
    </row>
    <row r="45" spans="1:19" ht="14.7" thickBot="1">
      <c r="A45" t="str">
        <f t="shared" si="0"/>
        <v>X2Pi-2.5-f-3-1</v>
      </c>
      <c r="B45" t="s">
        <v>0</v>
      </c>
      <c r="C45" s="10">
        <v>2.5</v>
      </c>
      <c r="D45" s="11">
        <v>3</v>
      </c>
      <c r="E45" s="11">
        <v>1</v>
      </c>
      <c r="F45" s="11" t="s">
        <v>2</v>
      </c>
      <c r="G45" s="20">
        <v>7899.8743999999997</v>
      </c>
      <c r="I45">
        <f t="shared" si="1"/>
        <v>7885.5962999999992</v>
      </c>
      <c r="J45">
        <f t="shared" si="2"/>
        <v>2.5</v>
      </c>
      <c r="K45">
        <f t="shared" si="3"/>
        <v>-1</v>
      </c>
      <c r="L45">
        <f t="shared" si="4"/>
        <v>4</v>
      </c>
      <c r="M45">
        <f t="shared" si="8"/>
        <v>7885.5962999999992</v>
      </c>
      <c r="N45" s="2" t="str">
        <f>VLOOKUP(B45,states!A$2:C$10,2,FALSE)</f>
        <v>X</v>
      </c>
      <c r="O45">
        <f t="shared" si="5"/>
        <v>3</v>
      </c>
      <c r="P45">
        <f>VLOOKUP(B45,states!A$2:D$10,4,FALSE)</f>
        <v>1</v>
      </c>
      <c r="Q45">
        <v>0.5</v>
      </c>
      <c r="R45">
        <f t="shared" si="6"/>
        <v>0.5</v>
      </c>
      <c r="S45" s="7">
        <f t="shared" si="7"/>
        <v>0.58870401865247468</v>
      </c>
    </row>
    <row r="46" spans="1:19" ht="14.7" thickBot="1">
      <c r="A46" t="str">
        <f t="shared" si="0"/>
        <v>X2Pi-2.5-e-3-1</v>
      </c>
      <c r="B46" t="s">
        <v>0</v>
      </c>
      <c r="C46" s="10">
        <v>2.5</v>
      </c>
      <c r="D46" s="11">
        <v>3</v>
      </c>
      <c r="E46" s="11">
        <v>1</v>
      </c>
      <c r="F46" s="11" t="s">
        <v>1</v>
      </c>
      <c r="G46" s="22">
        <v>7900.0113000000001</v>
      </c>
      <c r="I46">
        <f t="shared" si="1"/>
        <v>7885.7331999999997</v>
      </c>
      <c r="J46">
        <f t="shared" si="2"/>
        <v>2.5</v>
      </c>
      <c r="K46">
        <f t="shared" si="3"/>
        <v>1</v>
      </c>
      <c r="L46">
        <f t="shared" si="4"/>
        <v>4</v>
      </c>
      <c r="M46">
        <f t="shared" si="8"/>
        <v>7885.7331999999997</v>
      </c>
      <c r="N46" s="2" t="str">
        <f>VLOOKUP(B46,states!A$2:C$10,2,FALSE)</f>
        <v>X</v>
      </c>
      <c r="O46">
        <f t="shared" si="5"/>
        <v>3</v>
      </c>
      <c r="P46">
        <f>VLOOKUP(B46,states!A$2:D$10,4,FALSE)</f>
        <v>1</v>
      </c>
      <c r="Q46">
        <v>0.5</v>
      </c>
      <c r="R46">
        <f t="shared" si="6"/>
        <v>0.5</v>
      </c>
      <c r="S46" s="7">
        <f t="shared" si="7"/>
        <v>0.58870401865247468</v>
      </c>
    </row>
    <row r="47" spans="1:19" ht="14.7" thickBot="1">
      <c r="A47" t="str">
        <f t="shared" si="0"/>
        <v>X2Pi-2.5-e-3-2</v>
      </c>
      <c r="B47" t="s">
        <v>0</v>
      </c>
      <c r="C47" s="14">
        <v>2.5</v>
      </c>
      <c r="D47" s="18">
        <v>3</v>
      </c>
      <c r="E47" s="11">
        <v>2</v>
      </c>
      <c r="F47" s="11" t="s">
        <v>1</v>
      </c>
      <c r="G47" s="23">
        <v>7971.0922</v>
      </c>
      <c r="I47">
        <f t="shared" si="1"/>
        <v>7956.8140999999996</v>
      </c>
      <c r="J47">
        <f t="shared" si="2"/>
        <v>2.5</v>
      </c>
      <c r="K47">
        <f t="shared" si="3"/>
        <v>1</v>
      </c>
      <c r="L47">
        <f t="shared" si="4"/>
        <v>4</v>
      </c>
      <c r="M47">
        <f t="shared" si="8"/>
        <v>7956.8140999999996</v>
      </c>
      <c r="N47" s="2" t="str">
        <f>VLOOKUP(B47,states!A$2:C$10,2,FALSE)</f>
        <v>X</v>
      </c>
      <c r="O47">
        <f t="shared" si="5"/>
        <v>3</v>
      </c>
      <c r="P47">
        <f>VLOOKUP(B47,states!A$2:D$10,4,FALSE)</f>
        <v>1</v>
      </c>
      <c r="Q47">
        <v>0.5</v>
      </c>
      <c r="R47">
        <f t="shared" si="6"/>
        <v>1.5</v>
      </c>
      <c r="S47" s="7">
        <f t="shared" si="7"/>
        <v>0.58870401865247468</v>
      </c>
    </row>
    <row r="48" spans="1:19">
      <c r="A48" t="str">
        <f t="shared" si="0"/>
        <v>X2Pi-2.5-f-4-1</v>
      </c>
      <c r="B48" t="s">
        <v>0</v>
      </c>
      <c r="C48" s="9">
        <v>2.5</v>
      </c>
      <c r="D48" s="10">
        <v>4</v>
      </c>
      <c r="E48" s="11">
        <v>1</v>
      </c>
      <c r="F48" s="11" t="s">
        <v>2</v>
      </c>
      <c r="G48" s="20">
        <v>10255.410099999999</v>
      </c>
      <c r="I48">
        <f t="shared" si="1"/>
        <v>10241.132</v>
      </c>
      <c r="J48">
        <f t="shared" si="2"/>
        <v>2.5</v>
      </c>
      <c r="K48">
        <f t="shared" si="3"/>
        <v>-1</v>
      </c>
      <c r="L48">
        <f t="shared" si="4"/>
        <v>5</v>
      </c>
      <c r="M48">
        <f t="shared" si="8"/>
        <v>10241.132</v>
      </c>
      <c r="N48" s="2" t="str">
        <f>VLOOKUP(B48,states!A$2:C$10,2,FALSE)</f>
        <v>X</v>
      </c>
      <c r="O48">
        <f t="shared" si="5"/>
        <v>4</v>
      </c>
      <c r="P48">
        <f>VLOOKUP(B48,states!A$2:D$10,4,FALSE)</f>
        <v>1</v>
      </c>
      <c r="Q48">
        <v>0.5</v>
      </c>
      <c r="R48">
        <f t="shared" si="6"/>
        <v>0.5</v>
      </c>
      <c r="S48" s="7">
        <f t="shared" si="7"/>
        <v>0.55676188582702701</v>
      </c>
    </row>
    <row r="49" spans="1:19">
      <c r="A49" t="str">
        <f t="shared" si="0"/>
        <v>X2Pi-2.5-e-4-1</v>
      </c>
      <c r="B49" t="s">
        <v>0</v>
      </c>
      <c r="C49" s="9">
        <v>2.5</v>
      </c>
      <c r="D49" s="10">
        <v>4</v>
      </c>
      <c r="E49" s="10">
        <v>1</v>
      </c>
      <c r="F49" s="10" t="s">
        <v>1</v>
      </c>
      <c r="G49" s="20">
        <v>10255.5386</v>
      </c>
      <c r="I49">
        <f t="shared" si="1"/>
        <v>10241.2605</v>
      </c>
      <c r="J49">
        <f t="shared" si="2"/>
        <v>2.5</v>
      </c>
      <c r="K49">
        <f t="shared" si="3"/>
        <v>1</v>
      </c>
      <c r="L49">
        <f t="shared" si="4"/>
        <v>5</v>
      </c>
      <c r="M49">
        <f t="shared" si="8"/>
        <v>10241.2605</v>
      </c>
      <c r="N49" s="2" t="str">
        <f>VLOOKUP(B49,states!A$2:C$10,2,FALSE)</f>
        <v>X</v>
      </c>
      <c r="O49">
        <f t="shared" si="5"/>
        <v>4</v>
      </c>
      <c r="P49">
        <f>VLOOKUP(B49,states!A$2:D$10,4,FALSE)</f>
        <v>1</v>
      </c>
      <c r="Q49">
        <v>0.5</v>
      </c>
      <c r="R49">
        <f t="shared" si="6"/>
        <v>0.5</v>
      </c>
      <c r="S49" s="7">
        <f t="shared" si="7"/>
        <v>0.55676188582702701</v>
      </c>
    </row>
    <row r="50" spans="1:19">
      <c r="A50" t="str">
        <f t="shared" si="0"/>
        <v>X2Pi-2.5-e-4-2</v>
      </c>
      <c r="B50" t="s">
        <v>0</v>
      </c>
      <c r="C50" s="9">
        <v>2.5</v>
      </c>
      <c r="D50" s="10">
        <v>4</v>
      </c>
      <c r="E50" s="11">
        <v>2</v>
      </c>
      <c r="F50" s="11" t="s">
        <v>1</v>
      </c>
      <c r="G50" s="20">
        <v>10323.7664</v>
      </c>
      <c r="I50">
        <f t="shared" si="1"/>
        <v>10309.488300000001</v>
      </c>
      <c r="J50">
        <f t="shared" si="2"/>
        <v>2.5</v>
      </c>
      <c r="K50">
        <f t="shared" si="3"/>
        <v>1</v>
      </c>
      <c r="L50">
        <f t="shared" si="4"/>
        <v>5</v>
      </c>
      <c r="M50">
        <f t="shared" si="8"/>
        <v>10309.488300000001</v>
      </c>
      <c r="N50" s="2" t="str">
        <f>VLOOKUP(B50,states!A$2:C$10,2,FALSE)</f>
        <v>X</v>
      </c>
      <c r="O50">
        <f t="shared" si="5"/>
        <v>4</v>
      </c>
      <c r="P50">
        <f>VLOOKUP(B50,states!A$2:D$10,4,FALSE)</f>
        <v>1</v>
      </c>
      <c r="Q50">
        <v>0.5</v>
      </c>
      <c r="R50">
        <f t="shared" si="6"/>
        <v>1.5</v>
      </c>
      <c r="S50" s="7">
        <f t="shared" si="7"/>
        <v>0.55676188582702701</v>
      </c>
    </row>
    <row r="51" spans="1:19">
      <c r="A51" t="str">
        <f t="shared" si="0"/>
        <v>X2Pi-2.5-f-4-2</v>
      </c>
      <c r="B51" t="s">
        <v>0</v>
      </c>
      <c r="C51" s="9">
        <v>2.5</v>
      </c>
      <c r="D51" s="10">
        <v>4</v>
      </c>
      <c r="E51" s="11">
        <v>2</v>
      </c>
      <c r="F51" s="11" t="s">
        <v>2</v>
      </c>
      <c r="G51" s="20">
        <v>10324.177299999999</v>
      </c>
      <c r="I51">
        <f t="shared" si="1"/>
        <v>10309.8992</v>
      </c>
      <c r="J51">
        <f t="shared" si="2"/>
        <v>2.5</v>
      </c>
      <c r="K51">
        <f t="shared" si="3"/>
        <v>-1</v>
      </c>
      <c r="L51">
        <f t="shared" si="4"/>
        <v>5</v>
      </c>
      <c r="M51">
        <f t="shared" si="8"/>
        <v>10309.8992</v>
      </c>
      <c r="N51" s="2" t="str">
        <f>VLOOKUP(B51,states!A$2:C$10,2,FALSE)</f>
        <v>X</v>
      </c>
      <c r="O51">
        <f t="shared" si="5"/>
        <v>4</v>
      </c>
      <c r="P51">
        <f>VLOOKUP(B51,states!A$2:D$10,4,FALSE)</f>
        <v>1</v>
      </c>
      <c r="Q51">
        <v>0.5</v>
      </c>
      <c r="R51">
        <f t="shared" si="6"/>
        <v>1.5</v>
      </c>
      <c r="S51" s="7">
        <f t="shared" si="7"/>
        <v>0.55676188582702701</v>
      </c>
    </row>
    <row r="52" spans="1:19">
      <c r="A52" t="str">
        <f t="shared" si="0"/>
        <v>X2Pi-2.5-f-5-1</v>
      </c>
      <c r="B52" t="s">
        <v>0</v>
      </c>
      <c r="C52" s="9">
        <v>2.5</v>
      </c>
      <c r="D52" s="11">
        <v>5</v>
      </c>
      <c r="E52" s="11">
        <v>1</v>
      </c>
      <c r="F52" s="11" t="s">
        <v>2</v>
      </c>
      <c r="G52" s="20">
        <v>12487.939200000001</v>
      </c>
      <c r="I52">
        <f t="shared" si="1"/>
        <v>12473.661100000001</v>
      </c>
      <c r="J52">
        <f t="shared" si="2"/>
        <v>2.5</v>
      </c>
      <c r="K52">
        <f t="shared" si="3"/>
        <v>-1</v>
      </c>
      <c r="L52">
        <f t="shared" si="4"/>
        <v>6</v>
      </c>
      <c r="M52">
        <f t="shared" si="8"/>
        <v>12473.661100000001</v>
      </c>
      <c r="N52" s="2" t="str">
        <f>VLOOKUP(B52,states!A$2:C$10,2,FALSE)</f>
        <v>X</v>
      </c>
      <c r="O52">
        <f t="shared" si="5"/>
        <v>5</v>
      </c>
      <c r="P52">
        <f>VLOOKUP(B52,states!A$2:D$10,4,FALSE)</f>
        <v>1</v>
      </c>
      <c r="Q52">
        <v>0.5</v>
      </c>
      <c r="R52">
        <f t="shared" si="6"/>
        <v>0.5</v>
      </c>
      <c r="S52" s="7">
        <f t="shared" si="7"/>
        <v>0</v>
      </c>
    </row>
    <row r="53" spans="1:19">
      <c r="A53" t="str">
        <f t="shared" si="0"/>
        <v>X2Pi-2.5-e-5-1</v>
      </c>
      <c r="B53" t="s">
        <v>0</v>
      </c>
      <c r="C53" s="9">
        <v>2.5</v>
      </c>
      <c r="D53" s="11">
        <v>5</v>
      </c>
      <c r="E53" s="11">
        <v>1</v>
      </c>
      <c r="F53" s="11" t="s">
        <v>1</v>
      </c>
      <c r="G53" s="20">
        <v>12488.0594</v>
      </c>
      <c r="I53">
        <f t="shared" si="1"/>
        <v>12473.781300000001</v>
      </c>
      <c r="J53">
        <f t="shared" si="2"/>
        <v>2.5</v>
      </c>
      <c r="K53">
        <f t="shared" si="3"/>
        <v>1</v>
      </c>
      <c r="L53">
        <f t="shared" si="4"/>
        <v>6</v>
      </c>
      <c r="M53">
        <f t="shared" si="8"/>
        <v>12473.781300000001</v>
      </c>
      <c r="N53" s="2" t="str">
        <f>VLOOKUP(B53,states!A$2:C$10,2,FALSE)</f>
        <v>X</v>
      </c>
      <c r="O53">
        <f t="shared" si="5"/>
        <v>5</v>
      </c>
      <c r="P53">
        <f>VLOOKUP(B53,states!A$2:D$10,4,FALSE)</f>
        <v>1</v>
      </c>
      <c r="Q53">
        <v>0.5</v>
      </c>
      <c r="R53">
        <f t="shared" si="6"/>
        <v>0.5</v>
      </c>
      <c r="S53" s="7">
        <f t="shared" si="7"/>
        <v>0</v>
      </c>
    </row>
    <row r="54" spans="1:19">
      <c r="A54" t="str">
        <f t="shared" si="0"/>
        <v>X2Pi-2.5-e-5-2</v>
      </c>
      <c r="B54" t="s">
        <v>0</v>
      </c>
      <c r="C54" s="9">
        <v>2.5</v>
      </c>
      <c r="D54" s="11">
        <v>5</v>
      </c>
      <c r="E54" s="11">
        <v>2</v>
      </c>
      <c r="F54" s="11" t="s">
        <v>1</v>
      </c>
      <c r="G54" s="20">
        <v>12553.466200000001</v>
      </c>
      <c r="I54">
        <f t="shared" si="1"/>
        <v>12539.188100000001</v>
      </c>
      <c r="J54">
        <f t="shared" si="2"/>
        <v>2.5</v>
      </c>
      <c r="K54">
        <f t="shared" si="3"/>
        <v>1</v>
      </c>
      <c r="L54">
        <f t="shared" si="4"/>
        <v>6</v>
      </c>
      <c r="M54">
        <f t="shared" si="8"/>
        <v>12539.188100000001</v>
      </c>
      <c r="N54" s="2" t="str">
        <f>VLOOKUP(B54,states!A$2:C$10,2,FALSE)</f>
        <v>X</v>
      </c>
      <c r="O54">
        <f t="shared" si="5"/>
        <v>5</v>
      </c>
      <c r="P54">
        <f>VLOOKUP(B54,states!A$2:D$10,4,FALSE)</f>
        <v>1</v>
      </c>
      <c r="Q54">
        <v>0.5</v>
      </c>
      <c r="R54">
        <f t="shared" si="6"/>
        <v>1.5</v>
      </c>
      <c r="S54" s="7">
        <f t="shared" si="7"/>
        <v>0</v>
      </c>
    </row>
    <row r="55" spans="1:19">
      <c r="A55" t="str">
        <f t="shared" si="0"/>
        <v>X2Pi-3.5-f-0-1</v>
      </c>
      <c r="B55" t="s">
        <v>0</v>
      </c>
      <c r="C55" s="9">
        <v>3.5</v>
      </c>
      <c r="D55" s="10">
        <v>0</v>
      </c>
      <c r="E55" s="11">
        <v>1</v>
      </c>
      <c r="F55" s="11" t="s">
        <v>2</v>
      </c>
      <c r="G55" s="20">
        <v>171.66759999999999</v>
      </c>
      <c r="I55">
        <f t="shared" si="1"/>
        <v>157.3895</v>
      </c>
      <c r="J55">
        <f t="shared" si="2"/>
        <v>3.5</v>
      </c>
      <c r="K55">
        <f t="shared" si="3"/>
        <v>1</v>
      </c>
      <c r="L55">
        <f t="shared" si="4"/>
        <v>1</v>
      </c>
      <c r="M55">
        <f t="shared" si="8"/>
        <v>157.3895</v>
      </c>
      <c r="N55" s="2" t="str">
        <f>VLOOKUP(B55,states!A$2:C$10,2,FALSE)</f>
        <v>X</v>
      </c>
      <c r="O55">
        <f t="shared" si="5"/>
        <v>0</v>
      </c>
      <c r="P55">
        <f>VLOOKUP(B55,states!A$2:D$10,4,FALSE)</f>
        <v>1</v>
      </c>
      <c r="Q55">
        <v>0.5</v>
      </c>
      <c r="R55">
        <f t="shared" si="6"/>
        <v>0.5</v>
      </c>
      <c r="S55" s="7">
        <f t="shared" si="7"/>
        <v>77.837054155117073</v>
      </c>
    </row>
    <row r="56" spans="1:19">
      <c r="A56" t="str">
        <f t="shared" si="0"/>
        <v>X2Pi-3.5-e-0-1</v>
      </c>
      <c r="B56" t="s">
        <v>0</v>
      </c>
      <c r="C56" s="9">
        <v>3.5</v>
      </c>
      <c r="D56" s="10">
        <v>0</v>
      </c>
      <c r="E56" s="10">
        <v>1</v>
      </c>
      <c r="F56" s="10" t="s">
        <v>1</v>
      </c>
      <c r="G56" s="20">
        <v>172.0411</v>
      </c>
      <c r="I56">
        <f t="shared" si="1"/>
        <v>157.76300000000001</v>
      </c>
      <c r="J56">
        <f t="shared" si="2"/>
        <v>3.5</v>
      </c>
      <c r="K56">
        <f t="shared" si="3"/>
        <v>-1</v>
      </c>
      <c r="L56">
        <f t="shared" si="4"/>
        <v>1</v>
      </c>
      <c r="M56">
        <f t="shared" si="8"/>
        <v>157.76300000000001</v>
      </c>
      <c r="N56" s="2" t="str">
        <f>VLOOKUP(B56,states!A$2:C$10,2,FALSE)</f>
        <v>X</v>
      </c>
      <c r="O56">
        <f t="shared" si="5"/>
        <v>0</v>
      </c>
      <c r="P56">
        <f>VLOOKUP(B56,states!A$2:D$10,4,FALSE)</f>
        <v>1</v>
      </c>
      <c r="Q56">
        <v>0.5</v>
      </c>
      <c r="R56">
        <f t="shared" si="6"/>
        <v>0.5</v>
      </c>
      <c r="S56" s="7">
        <f t="shared" si="7"/>
        <v>77.837054155117073</v>
      </c>
    </row>
    <row r="57" spans="1:19">
      <c r="A57" t="str">
        <f t="shared" si="0"/>
        <v>X2Pi-3.5-e-0-2</v>
      </c>
      <c r="B57" t="s">
        <v>0</v>
      </c>
      <c r="C57" s="9">
        <v>3.5</v>
      </c>
      <c r="D57" s="10">
        <v>0</v>
      </c>
      <c r="E57" s="11">
        <v>2</v>
      </c>
      <c r="F57" s="11" t="s">
        <v>1</v>
      </c>
      <c r="G57" s="20">
        <v>281.12810000000002</v>
      </c>
      <c r="I57">
        <f t="shared" si="1"/>
        <v>266.85000000000002</v>
      </c>
      <c r="J57">
        <f t="shared" si="2"/>
        <v>3.5</v>
      </c>
      <c r="K57">
        <f t="shared" si="3"/>
        <v>-1</v>
      </c>
      <c r="L57">
        <f t="shared" si="4"/>
        <v>1</v>
      </c>
      <c r="M57">
        <f t="shared" si="8"/>
        <v>266.85000000000002</v>
      </c>
      <c r="N57" s="2" t="str">
        <f>VLOOKUP(B57,states!A$2:C$10,2,FALSE)</f>
        <v>X</v>
      </c>
      <c r="O57">
        <f t="shared" si="5"/>
        <v>0</v>
      </c>
      <c r="P57">
        <f>VLOOKUP(B57,states!A$2:D$10,4,FALSE)</f>
        <v>1</v>
      </c>
      <c r="Q57">
        <v>0.5</v>
      </c>
      <c r="R57">
        <f t="shared" si="6"/>
        <v>1.5</v>
      </c>
      <c r="S57" s="7">
        <f t="shared" si="7"/>
        <v>77.837054155117073</v>
      </c>
    </row>
    <row r="58" spans="1:19">
      <c r="A58" t="str">
        <f t="shared" si="0"/>
        <v>X2Pi-3.5-f-0-2</v>
      </c>
      <c r="B58" t="s">
        <v>0</v>
      </c>
      <c r="C58" s="9">
        <v>3.5</v>
      </c>
      <c r="D58" s="10">
        <v>0</v>
      </c>
      <c r="E58" s="11">
        <v>2</v>
      </c>
      <c r="F58" s="11" t="s">
        <v>2</v>
      </c>
      <c r="G58" s="20">
        <v>281.94470000000001</v>
      </c>
      <c r="I58">
        <f t="shared" si="1"/>
        <v>267.66660000000002</v>
      </c>
      <c r="J58">
        <f t="shared" si="2"/>
        <v>3.5</v>
      </c>
      <c r="K58">
        <f t="shared" si="3"/>
        <v>1</v>
      </c>
      <c r="L58">
        <f t="shared" si="4"/>
        <v>1</v>
      </c>
      <c r="M58">
        <f t="shared" si="8"/>
        <v>267.66660000000002</v>
      </c>
      <c r="N58" s="2" t="str">
        <f>VLOOKUP(B58,states!A$2:C$10,2,FALSE)</f>
        <v>X</v>
      </c>
      <c r="O58">
        <f t="shared" si="5"/>
        <v>0</v>
      </c>
      <c r="P58">
        <f>VLOOKUP(B58,states!A$2:D$10,4,FALSE)</f>
        <v>1</v>
      </c>
      <c r="Q58">
        <v>0.5</v>
      </c>
      <c r="R58">
        <f t="shared" si="6"/>
        <v>1.5</v>
      </c>
      <c r="S58" s="7">
        <f t="shared" si="7"/>
        <v>77.837054155117073</v>
      </c>
    </row>
    <row r="59" spans="1:19">
      <c r="A59" t="str">
        <f t="shared" si="0"/>
        <v>X2Pi-3.5-f-1-1</v>
      </c>
      <c r="B59" t="s">
        <v>0</v>
      </c>
      <c r="C59" s="9">
        <v>3.5</v>
      </c>
      <c r="D59" s="11">
        <v>1</v>
      </c>
      <c r="E59" s="11">
        <v>1</v>
      </c>
      <c r="F59" s="11" t="s">
        <v>2</v>
      </c>
      <c r="G59" s="20">
        <v>2898.2219</v>
      </c>
      <c r="I59">
        <f t="shared" si="1"/>
        <v>2883.9438</v>
      </c>
      <c r="J59">
        <f t="shared" si="2"/>
        <v>3.5</v>
      </c>
      <c r="K59">
        <f t="shared" si="3"/>
        <v>1</v>
      </c>
      <c r="L59">
        <f t="shared" si="4"/>
        <v>2</v>
      </c>
      <c r="M59">
        <f t="shared" si="8"/>
        <v>2883.9438</v>
      </c>
      <c r="N59" s="2" t="str">
        <f>VLOOKUP(B59,states!A$2:C$10,2,FALSE)</f>
        <v>X</v>
      </c>
      <c r="O59">
        <f t="shared" si="5"/>
        <v>1</v>
      </c>
      <c r="P59">
        <f>VLOOKUP(B59,states!A$2:D$10,4,FALSE)</f>
        <v>1</v>
      </c>
      <c r="Q59">
        <v>0.5</v>
      </c>
      <c r="R59">
        <f t="shared" si="6"/>
        <v>0.5</v>
      </c>
      <c r="S59" s="7">
        <f t="shared" si="7"/>
        <v>0.65452899812947196</v>
      </c>
    </row>
    <row r="60" spans="1:19">
      <c r="A60" t="str">
        <f t="shared" si="0"/>
        <v>X2Pi-3.5-e-1-1</v>
      </c>
      <c r="B60" t="s">
        <v>0</v>
      </c>
      <c r="C60" s="9">
        <v>3.5</v>
      </c>
      <c r="D60" s="11">
        <v>1</v>
      </c>
      <c r="E60" s="11">
        <v>1</v>
      </c>
      <c r="F60" s="11" t="s">
        <v>1</v>
      </c>
      <c r="G60" s="20">
        <v>2898.5810999999999</v>
      </c>
      <c r="I60">
        <f t="shared" si="1"/>
        <v>2884.3029999999999</v>
      </c>
      <c r="J60">
        <f t="shared" si="2"/>
        <v>3.5</v>
      </c>
      <c r="K60">
        <f t="shared" si="3"/>
        <v>-1</v>
      </c>
      <c r="L60">
        <f t="shared" si="4"/>
        <v>2</v>
      </c>
      <c r="M60">
        <f t="shared" si="8"/>
        <v>2884.3029999999999</v>
      </c>
      <c r="N60" s="2" t="str">
        <f>VLOOKUP(B60,states!A$2:C$10,2,FALSE)</f>
        <v>X</v>
      </c>
      <c r="O60">
        <f t="shared" si="5"/>
        <v>1</v>
      </c>
      <c r="P60">
        <f>VLOOKUP(B60,states!A$2:D$10,4,FALSE)</f>
        <v>1</v>
      </c>
      <c r="Q60">
        <v>0.5</v>
      </c>
      <c r="R60">
        <f t="shared" si="6"/>
        <v>0.5</v>
      </c>
      <c r="S60" s="7">
        <f t="shared" si="7"/>
        <v>0.65452899812947196</v>
      </c>
    </row>
    <row r="61" spans="1:19">
      <c r="A61" t="str">
        <f t="shared" si="0"/>
        <v>X2Pi-3.5-e-1-2</v>
      </c>
      <c r="B61" t="s">
        <v>0</v>
      </c>
      <c r="C61" s="9">
        <v>3.5</v>
      </c>
      <c r="D61" s="11">
        <v>1</v>
      </c>
      <c r="E61" s="11">
        <v>2</v>
      </c>
      <c r="F61" s="11" t="s">
        <v>1</v>
      </c>
      <c r="G61" s="20">
        <v>3003.5853999999999</v>
      </c>
      <c r="I61">
        <f t="shared" si="1"/>
        <v>2989.3072999999999</v>
      </c>
      <c r="J61">
        <f t="shared" si="2"/>
        <v>3.5</v>
      </c>
      <c r="K61">
        <f t="shared" si="3"/>
        <v>-1</v>
      </c>
      <c r="L61">
        <f t="shared" si="4"/>
        <v>2</v>
      </c>
      <c r="M61">
        <f t="shared" si="8"/>
        <v>2989.3072999999999</v>
      </c>
      <c r="N61" s="2" t="str">
        <f>VLOOKUP(B61,states!A$2:C$10,2,FALSE)</f>
        <v>X</v>
      </c>
      <c r="O61">
        <f t="shared" si="5"/>
        <v>1</v>
      </c>
      <c r="P61">
        <f>VLOOKUP(B61,states!A$2:D$10,4,FALSE)</f>
        <v>1</v>
      </c>
      <c r="Q61">
        <v>0.5</v>
      </c>
      <c r="R61">
        <f t="shared" si="6"/>
        <v>1.5</v>
      </c>
      <c r="S61" s="7">
        <f t="shared" si="7"/>
        <v>0.65452899812947196</v>
      </c>
    </row>
    <row r="62" spans="1:19">
      <c r="A62" t="str">
        <f t="shared" si="0"/>
        <v>X2Pi-3.5-f-2-1</v>
      </c>
      <c r="B62" t="s">
        <v>0</v>
      </c>
      <c r="C62" s="9">
        <v>3.5</v>
      </c>
      <c r="D62" s="10">
        <v>2</v>
      </c>
      <c r="E62" s="11">
        <v>1</v>
      </c>
      <c r="F62" s="11" t="s">
        <v>2</v>
      </c>
      <c r="G62" s="20">
        <v>5498.7710999999999</v>
      </c>
      <c r="I62">
        <f t="shared" si="1"/>
        <v>5484.4929999999995</v>
      </c>
      <c r="J62">
        <f t="shared" si="2"/>
        <v>3.5</v>
      </c>
      <c r="K62">
        <f t="shared" si="3"/>
        <v>1</v>
      </c>
      <c r="L62">
        <f t="shared" si="4"/>
        <v>3</v>
      </c>
      <c r="M62">
        <f t="shared" si="8"/>
        <v>5484.4929999999995</v>
      </c>
      <c r="N62" s="2" t="str">
        <f>VLOOKUP(B62,states!A$2:C$10,2,FALSE)</f>
        <v>X</v>
      </c>
      <c r="O62">
        <f t="shared" si="5"/>
        <v>2</v>
      </c>
      <c r="P62">
        <f>VLOOKUP(B62,states!A$2:D$10,4,FALSE)</f>
        <v>1</v>
      </c>
      <c r="Q62">
        <v>0.5</v>
      </c>
      <c r="R62">
        <f t="shared" si="6"/>
        <v>0.5</v>
      </c>
      <c r="S62" s="7">
        <f t="shared" si="7"/>
        <v>0.59143371413053525</v>
      </c>
    </row>
    <row r="63" spans="1:19">
      <c r="A63" t="str">
        <f t="shared" si="0"/>
        <v>X2Pi-3.5-e-2-1</v>
      </c>
      <c r="B63" t="s">
        <v>0</v>
      </c>
      <c r="C63" s="9">
        <v>3.5</v>
      </c>
      <c r="D63" s="10">
        <v>2</v>
      </c>
      <c r="E63" s="10">
        <v>1</v>
      </c>
      <c r="F63" s="10" t="s">
        <v>1</v>
      </c>
      <c r="G63" s="20">
        <v>5499.1145999999999</v>
      </c>
      <c r="I63">
        <f t="shared" si="1"/>
        <v>5484.8364999999994</v>
      </c>
      <c r="J63">
        <f t="shared" si="2"/>
        <v>3.5</v>
      </c>
      <c r="K63">
        <f t="shared" si="3"/>
        <v>-1</v>
      </c>
      <c r="L63">
        <f t="shared" si="4"/>
        <v>3</v>
      </c>
      <c r="M63">
        <f t="shared" si="8"/>
        <v>5484.8364999999994</v>
      </c>
      <c r="N63" s="2" t="str">
        <f>VLOOKUP(B63,states!A$2:C$10,2,FALSE)</f>
        <v>X</v>
      </c>
      <c r="O63">
        <f t="shared" si="5"/>
        <v>2</v>
      </c>
      <c r="P63">
        <f>VLOOKUP(B63,states!A$2:D$10,4,FALSE)</f>
        <v>1</v>
      </c>
      <c r="Q63">
        <v>0.5</v>
      </c>
      <c r="R63">
        <f t="shared" si="6"/>
        <v>0.5</v>
      </c>
      <c r="S63" s="7">
        <f t="shared" si="7"/>
        <v>0.59143371413053525</v>
      </c>
    </row>
    <row r="64" spans="1:19">
      <c r="A64" t="str">
        <f t="shared" si="0"/>
        <v>X2Pi-3.5-e-2-2</v>
      </c>
      <c r="B64" t="s">
        <v>0</v>
      </c>
      <c r="C64" s="9">
        <v>3.5</v>
      </c>
      <c r="D64" s="10">
        <v>2</v>
      </c>
      <c r="E64" s="11">
        <v>2</v>
      </c>
      <c r="F64" s="11" t="s">
        <v>1</v>
      </c>
      <c r="G64" s="20">
        <v>5600.0897000000004</v>
      </c>
      <c r="I64">
        <f t="shared" si="1"/>
        <v>5585.8116</v>
      </c>
      <c r="J64">
        <f t="shared" si="2"/>
        <v>3.5</v>
      </c>
      <c r="K64">
        <f t="shared" si="3"/>
        <v>-1</v>
      </c>
      <c r="L64">
        <f t="shared" si="4"/>
        <v>3</v>
      </c>
      <c r="M64">
        <f t="shared" si="8"/>
        <v>5585.8116</v>
      </c>
      <c r="N64" s="2" t="str">
        <f>VLOOKUP(B64,states!A$2:C$10,2,FALSE)</f>
        <v>X</v>
      </c>
      <c r="O64">
        <f t="shared" si="5"/>
        <v>2</v>
      </c>
      <c r="P64">
        <f>VLOOKUP(B64,states!A$2:D$10,4,FALSE)</f>
        <v>1</v>
      </c>
      <c r="Q64">
        <v>0.5</v>
      </c>
      <c r="R64">
        <f t="shared" si="6"/>
        <v>1.5</v>
      </c>
      <c r="S64" s="7">
        <f t="shared" si="7"/>
        <v>0.59143371413053525</v>
      </c>
    </row>
    <row r="65" spans="1:19">
      <c r="A65" t="str">
        <f t="shared" si="0"/>
        <v>X2Pi-3.5-f-2-2</v>
      </c>
      <c r="B65" t="s">
        <v>0</v>
      </c>
      <c r="C65" s="9">
        <v>3.5</v>
      </c>
      <c r="D65" s="10">
        <v>2</v>
      </c>
      <c r="E65" s="11">
        <v>2</v>
      </c>
      <c r="F65" s="11" t="s">
        <v>2</v>
      </c>
      <c r="G65" s="20">
        <v>5600.8410999999996</v>
      </c>
      <c r="I65">
        <f t="shared" si="1"/>
        <v>5586.5629999999992</v>
      </c>
      <c r="J65">
        <f t="shared" si="2"/>
        <v>3.5</v>
      </c>
      <c r="K65">
        <f t="shared" si="3"/>
        <v>1</v>
      </c>
      <c r="L65">
        <f t="shared" si="4"/>
        <v>3</v>
      </c>
      <c r="M65">
        <f t="shared" si="8"/>
        <v>5586.5629999999992</v>
      </c>
      <c r="N65" s="2" t="str">
        <f>VLOOKUP(B65,states!A$2:C$10,2,FALSE)</f>
        <v>X</v>
      </c>
      <c r="O65">
        <f t="shared" si="5"/>
        <v>2</v>
      </c>
      <c r="P65">
        <f>VLOOKUP(B65,states!A$2:D$10,4,FALSE)</f>
        <v>1</v>
      </c>
      <c r="Q65">
        <v>0.5</v>
      </c>
      <c r="R65">
        <f t="shared" si="6"/>
        <v>1.5</v>
      </c>
      <c r="S65" s="7">
        <f t="shared" si="7"/>
        <v>0.59143371413053525</v>
      </c>
    </row>
    <row r="66" spans="1:19">
      <c r="A66" t="str">
        <f t="shared" ref="A66:A129" si="9">B66&amp;"-"&amp;C66&amp;"-"&amp;F66&amp;"-"&amp;D66&amp;"-"&amp;E66</f>
        <v>X2Pi-3.5-f-3-1</v>
      </c>
      <c r="B66" t="s">
        <v>0</v>
      </c>
      <c r="C66" s="9">
        <v>3.5</v>
      </c>
      <c r="D66" s="11">
        <v>3</v>
      </c>
      <c r="E66" s="11">
        <v>1</v>
      </c>
      <c r="F66" s="11" t="s">
        <v>2</v>
      </c>
      <c r="G66" s="20">
        <v>7974.7447000000002</v>
      </c>
      <c r="I66">
        <f t="shared" ref="I66:I129" si="10">G66-G$2</f>
        <v>7960.4665999999997</v>
      </c>
      <c r="J66">
        <f t="shared" ref="J66:J129" si="11">C66</f>
        <v>3.5</v>
      </c>
      <c r="K66">
        <f t="shared" ref="K66:K129" si="12">IF(F66="e",(-1)^(C66-0.5),(-1)^(C66+0.5))</f>
        <v>1</v>
      </c>
      <c r="L66">
        <f t="shared" ref="L66:L129" si="13">D66+1</f>
        <v>4</v>
      </c>
      <c r="M66">
        <f t="shared" si="8"/>
        <v>7960.4665999999997</v>
      </c>
      <c r="N66" s="2" t="str">
        <f>VLOOKUP(B66,states!A$2:C$10,2,FALSE)</f>
        <v>X</v>
      </c>
      <c r="O66">
        <f t="shared" ref="O66:O129" si="14">D66</f>
        <v>3</v>
      </c>
      <c r="P66">
        <f>VLOOKUP(B66,states!A$2:D$10,4,FALSE)</f>
        <v>1</v>
      </c>
      <c r="Q66">
        <v>0.5</v>
      </c>
      <c r="R66">
        <f t="shared" ref="R66:R129" si="15">IF(P66=0,Q66,IF(C66=0.5,0.5,IF(E66=1,0.5,1.5)))</f>
        <v>0.5</v>
      </c>
      <c r="S66" s="7">
        <f t="shared" ref="S66:S129" si="16">IF(O66=5,0,1/C66^(1/5)*IF(O66=0,100,1)/(O66+1)^(1/4))</f>
        <v>0.55039108820667826</v>
      </c>
    </row>
    <row r="67" spans="1:19">
      <c r="A67" t="str">
        <f t="shared" si="9"/>
        <v>X2Pi-3.5-e-3-1</v>
      </c>
      <c r="B67" t="s">
        <v>0</v>
      </c>
      <c r="C67" s="9">
        <v>3.5</v>
      </c>
      <c r="D67" s="11">
        <v>3</v>
      </c>
      <c r="E67" s="11">
        <v>1</v>
      </c>
      <c r="F67" s="11" t="s">
        <v>1</v>
      </c>
      <c r="G67" s="20">
        <v>7975.0729000000001</v>
      </c>
      <c r="I67">
        <f t="shared" si="10"/>
        <v>7960.7947999999997</v>
      </c>
      <c r="J67">
        <f t="shared" si="11"/>
        <v>3.5</v>
      </c>
      <c r="K67">
        <f t="shared" si="12"/>
        <v>-1</v>
      </c>
      <c r="L67">
        <f t="shared" si="13"/>
        <v>4</v>
      </c>
      <c r="M67">
        <f t="shared" ref="M67:M130" si="17">I67</f>
        <v>7960.7947999999997</v>
      </c>
      <c r="N67" s="2" t="str">
        <f>VLOOKUP(B67,states!A$2:C$10,2,FALSE)</f>
        <v>X</v>
      </c>
      <c r="O67">
        <f t="shared" si="14"/>
        <v>3</v>
      </c>
      <c r="P67">
        <f>VLOOKUP(B67,states!A$2:D$10,4,FALSE)</f>
        <v>1</v>
      </c>
      <c r="Q67">
        <v>0.5</v>
      </c>
      <c r="R67">
        <f t="shared" si="15"/>
        <v>0.5</v>
      </c>
      <c r="S67" s="7">
        <f t="shared" si="16"/>
        <v>0.55039108820667826</v>
      </c>
    </row>
    <row r="68" spans="1:19">
      <c r="A68" t="str">
        <f t="shared" si="9"/>
        <v>X2Pi-3.5-e-3-2</v>
      </c>
      <c r="B68" t="s">
        <v>0</v>
      </c>
      <c r="C68" s="9">
        <v>3.5</v>
      </c>
      <c r="D68" s="11">
        <v>3</v>
      </c>
      <c r="E68" s="11">
        <v>2</v>
      </c>
      <c r="F68" s="11" t="s">
        <v>1</v>
      </c>
      <c r="G68" s="20">
        <v>8072.0628999999999</v>
      </c>
      <c r="I68">
        <f t="shared" si="10"/>
        <v>8057.7847999999994</v>
      </c>
      <c r="J68">
        <f t="shared" si="11"/>
        <v>3.5</v>
      </c>
      <c r="K68">
        <f t="shared" si="12"/>
        <v>-1</v>
      </c>
      <c r="L68">
        <f t="shared" si="13"/>
        <v>4</v>
      </c>
      <c r="M68">
        <f t="shared" si="17"/>
        <v>8057.7847999999994</v>
      </c>
      <c r="N68" s="2" t="str">
        <f>VLOOKUP(B68,states!A$2:C$10,2,FALSE)</f>
        <v>X</v>
      </c>
      <c r="O68">
        <f t="shared" si="14"/>
        <v>3</v>
      </c>
      <c r="P68">
        <f>VLOOKUP(B68,states!A$2:D$10,4,FALSE)</f>
        <v>1</v>
      </c>
      <c r="Q68">
        <v>0.5</v>
      </c>
      <c r="R68">
        <f t="shared" si="15"/>
        <v>1.5</v>
      </c>
      <c r="S68" s="7">
        <f t="shared" si="16"/>
        <v>0.55039108820667826</v>
      </c>
    </row>
    <row r="69" spans="1:19">
      <c r="A69" t="str">
        <f t="shared" si="9"/>
        <v>X2Pi-3.5-f-4-1</v>
      </c>
      <c r="B69" t="s">
        <v>0</v>
      </c>
      <c r="C69" s="9">
        <v>3.5</v>
      </c>
      <c r="D69" s="10">
        <v>4</v>
      </c>
      <c r="E69" s="11">
        <v>1</v>
      </c>
      <c r="F69" s="11" t="s">
        <v>2</v>
      </c>
      <c r="G69" s="20">
        <v>10327.1978</v>
      </c>
      <c r="I69">
        <f t="shared" si="10"/>
        <v>10312.9197</v>
      </c>
      <c r="J69">
        <f t="shared" si="11"/>
        <v>3.5</v>
      </c>
      <c r="K69">
        <f t="shared" si="12"/>
        <v>1</v>
      </c>
      <c r="L69">
        <f t="shared" si="13"/>
        <v>5</v>
      </c>
      <c r="M69">
        <f t="shared" si="17"/>
        <v>10312.9197</v>
      </c>
      <c r="N69" s="2" t="str">
        <f>VLOOKUP(B69,states!A$2:C$10,2,FALSE)</f>
        <v>X</v>
      </c>
      <c r="O69">
        <f t="shared" si="14"/>
        <v>4</v>
      </c>
      <c r="P69">
        <f>VLOOKUP(B69,states!A$2:D$10,4,FALSE)</f>
        <v>1</v>
      </c>
      <c r="Q69">
        <v>0.5</v>
      </c>
      <c r="R69">
        <f t="shared" si="15"/>
        <v>0.5</v>
      </c>
      <c r="S69" s="7">
        <f t="shared" si="16"/>
        <v>0.52052775334159274</v>
      </c>
    </row>
    <row r="70" spans="1:19">
      <c r="A70" t="str">
        <f t="shared" si="9"/>
        <v>X2Pi-3.5-e-4-1</v>
      </c>
      <c r="B70" t="s">
        <v>0</v>
      </c>
      <c r="C70" s="9">
        <v>3.5</v>
      </c>
      <c r="D70" s="10">
        <v>4</v>
      </c>
      <c r="E70" s="10">
        <v>1</v>
      </c>
      <c r="F70" s="10" t="s">
        <v>1</v>
      </c>
      <c r="G70" s="20">
        <v>10327.510200000001</v>
      </c>
      <c r="I70">
        <f t="shared" si="10"/>
        <v>10313.232100000001</v>
      </c>
      <c r="J70">
        <f t="shared" si="11"/>
        <v>3.5</v>
      </c>
      <c r="K70">
        <f t="shared" si="12"/>
        <v>-1</v>
      </c>
      <c r="L70">
        <f t="shared" si="13"/>
        <v>5</v>
      </c>
      <c r="M70">
        <f t="shared" si="17"/>
        <v>10313.232100000001</v>
      </c>
      <c r="N70" s="2" t="str">
        <f>VLOOKUP(B70,states!A$2:C$10,2,FALSE)</f>
        <v>X</v>
      </c>
      <c r="O70">
        <f t="shared" si="14"/>
        <v>4</v>
      </c>
      <c r="P70">
        <f>VLOOKUP(B70,states!A$2:D$10,4,FALSE)</f>
        <v>1</v>
      </c>
      <c r="Q70">
        <v>0.5</v>
      </c>
      <c r="R70">
        <f t="shared" si="15"/>
        <v>0.5</v>
      </c>
      <c r="S70" s="7">
        <f t="shared" si="16"/>
        <v>0.52052775334159274</v>
      </c>
    </row>
    <row r="71" spans="1:19">
      <c r="A71" t="str">
        <f t="shared" si="9"/>
        <v>X2Pi-3.5-e-4-2</v>
      </c>
      <c r="B71" t="s">
        <v>0</v>
      </c>
      <c r="C71" s="9">
        <v>3.5</v>
      </c>
      <c r="D71" s="10">
        <v>4</v>
      </c>
      <c r="E71" s="11">
        <v>2</v>
      </c>
      <c r="F71" s="11" t="s">
        <v>1</v>
      </c>
      <c r="G71" s="20">
        <v>10420.549000000001</v>
      </c>
      <c r="I71">
        <f t="shared" si="10"/>
        <v>10406.270900000001</v>
      </c>
      <c r="J71">
        <f t="shared" si="11"/>
        <v>3.5</v>
      </c>
      <c r="K71">
        <f t="shared" si="12"/>
        <v>-1</v>
      </c>
      <c r="L71">
        <f t="shared" si="13"/>
        <v>5</v>
      </c>
      <c r="M71">
        <f t="shared" si="17"/>
        <v>10406.270900000001</v>
      </c>
      <c r="N71" s="2" t="str">
        <f>VLOOKUP(B71,states!A$2:C$10,2,FALSE)</f>
        <v>X</v>
      </c>
      <c r="O71">
        <f t="shared" si="14"/>
        <v>4</v>
      </c>
      <c r="P71">
        <f>VLOOKUP(B71,states!A$2:D$10,4,FALSE)</f>
        <v>1</v>
      </c>
      <c r="Q71">
        <v>0.5</v>
      </c>
      <c r="R71">
        <f t="shared" si="15"/>
        <v>1.5</v>
      </c>
      <c r="S71" s="7">
        <f t="shared" si="16"/>
        <v>0.52052775334159274</v>
      </c>
    </row>
    <row r="72" spans="1:19">
      <c r="A72" t="str">
        <f t="shared" si="9"/>
        <v>X2Pi-3.5-f-4-2</v>
      </c>
      <c r="B72" t="s">
        <v>0</v>
      </c>
      <c r="C72" s="9">
        <v>3.5</v>
      </c>
      <c r="D72" s="10">
        <v>4</v>
      </c>
      <c r="E72" s="11">
        <v>2</v>
      </c>
      <c r="F72" s="11" t="s">
        <v>2</v>
      </c>
      <c r="G72" s="20">
        <v>10421.236199999999</v>
      </c>
      <c r="I72">
        <f t="shared" si="10"/>
        <v>10406.9581</v>
      </c>
      <c r="J72">
        <f t="shared" si="11"/>
        <v>3.5</v>
      </c>
      <c r="K72">
        <f t="shared" si="12"/>
        <v>1</v>
      </c>
      <c r="L72">
        <f t="shared" si="13"/>
        <v>5</v>
      </c>
      <c r="M72">
        <f t="shared" si="17"/>
        <v>10406.9581</v>
      </c>
      <c r="N72" s="2" t="str">
        <f>VLOOKUP(B72,states!A$2:C$10,2,FALSE)</f>
        <v>X</v>
      </c>
      <c r="O72">
        <f t="shared" si="14"/>
        <v>4</v>
      </c>
      <c r="P72">
        <f>VLOOKUP(B72,states!A$2:D$10,4,FALSE)</f>
        <v>1</v>
      </c>
      <c r="Q72">
        <v>0.5</v>
      </c>
      <c r="R72">
        <f t="shared" si="15"/>
        <v>1.5</v>
      </c>
      <c r="S72" s="7">
        <f t="shared" si="16"/>
        <v>0.52052775334159274</v>
      </c>
    </row>
    <row r="73" spans="1:19">
      <c r="A73" t="str">
        <f t="shared" si="9"/>
        <v>X2Pi-3.5-f-5-1</v>
      </c>
      <c r="B73" t="s">
        <v>0</v>
      </c>
      <c r="C73" s="9">
        <v>3.5</v>
      </c>
      <c r="D73" s="11">
        <v>5</v>
      </c>
      <c r="E73" s="11">
        <v>1</v>
      </c>
      <c r="F73" s="11" t="s">
        <v>2</v>
      </c>
      <c r="G73" s="20">
        <v>12556.6504</v>
      </c>
      <c r="I73">
        <f t="shared" si="10"/>
        <v>12542.372300000001</v>
      </c>
      <c r="J73">
        <f t="shared" si="11"/>
        <v>3.5</v>
      </c>
      <c r="K73">
        <f t="shared" si="12"/>
        <v>1</v>
      </c>
      <c r="L73">
        <f t="shared" si="13"/>
        <v>6</v>
      </c>
      <c r="M73">
        <f t="shared" si="17"/>
        <v>12542.372300000001</v>
      </c>
      <c r="N73" s="2" t="str">
        <f>VLOOKUP(B73,states!A$2:C$10,2,FALSE)</f>
        <v>X</v>
      </c>
      <c r="O73">
        <f t="shared" si="14"/>
        <v>5</v>
      </c>
      <c r="P73">
        <f>VLOOKUP(B73,states!A$2:D$10,4,FALSE)</f>
        <v>1</v>
      </c>
      <c r="Q73">
        <v>0.5</v>
      </c>
      <c r="R73">
        <f t="shared" si="15"/>
        <v>0.5</v>
      </c>
      <c r="S73" s="7">
        <f t="shared" si="16"/>
        <v>0</v>
      </c>
    </row>
    <row r="74" spans="1:19">
      <c r="A74" t="str">
        <f t="shared" si="9"/>
        <v>X2Pi-3.5-e-5-1</v>
      </c>
      <c r="B74" t="s">
        <v>0</v>
      </c>
      <c r="C74" s="9">
        <v>3.5</v>
      </c>
      <c r="D74" s="11">
        <v>5</v>
      </c>
      <c r="E74" s="11">
        <v>1</v>
      </c>
      <c r="F74" s="11" t="s">
        <v>1</v>
      </c>
      <c r="G74" s="20">
        <v>12556.947099999999</v>
      </c>
      <c r="I74">
        <f t="shared" si="10"/>
        <v>12542.669</v>
      </c>
      <c r="J74">
        <f t="shared" si="11"/>
        <v>3.5</v>
      </c>
      <c r="K74">
        <f t="shared" si="12"/>
        <v>-1</v>
      </c>
      <c r="L74">
        <f t="shared" si="13"/>
        <v>6</v>
      </c>
      <c r="M74">
        <f t="shared" si="17"/>
        <v>12542.669</v>
      </c>
      <c r="N74" s="2" t="str">
        <f>VLOOKUP(B74,states!A$2:C$10,2,FALSE)</f>
        <v>X</v>
      </c>
      <c r="O74">
        <f t="shared" si="14"/>
        <v>5</v>
      </c>
      <c r="P74">
        <f>VLOOKUP(B74,states!A$2:D$10,4,FALSE)</f>
        <v>1</v>
      </c>
      <c r="Q74">
        <v>0.5</v>
      </c>
      <c r="R74">
        <f t="shared" si="15"/>
        <v>0.5</v>
      </c>
      <c r="S74" s="7">
        <f t="shared" si="16"/>
        <v>0</v>
      </c>
    </row>
    <row r="75" spans="1:19">
      <c r="A75" t="str">
        <f t="shared" si="9"/>
        <v>X2Pi-3.5-e-5-2</v>
      </c>
      <c r="B75" t="s">
        <v>0</v>
      </c>
      <c r="C75" s="9">
        <v>3.5</v>
      </c>
      <c r="D75" s="11">
        <v>5</v>
      </c>
      <c r="E75" s="11">
        <v>2</v>
      </c>
      <c r="F75" s="11" t="s">
        <v>1</v>
      </c>
      <c r="G75" s="20">
        <v>12646.0586</v>
      </c>
      <c r="I75">
        <f t="shared" si="10"/>
        <v>12631.780500000001</v>
      </c>
      <c r="J75">
        <f t="shared" si="11"/>
        <v>3.5</v>
      </c>
      <c r="K75">
        <f t="shared" si="12"/>
        <v>-1</v>
      </c>
      <c r="L75">
        <f t="shared" si="13"/>
        <v>6</v>
      </c>
      <c r="M75">
        <f t="shared" si="17"/>
        <v>12631.780500000001</v>
      </c>
      <c r="N75" s="2" t="str">
        <f>VLOOKUP(B75,states!A$2:C$10,2,FALSE)</f>
        <v>X</v>
      </c>
      <c r="O75">
        <f t="shared" si="14"/>
        <v>5</v>
      </c>
      <c r="P75">
        <f>VLOOKUP(B75,states!A$2:D$10,4,FALSE)</f>
        <v>1</v>
      </c>
      <c r="Q75">
        <v>0.5</v>
      </c>
      <c r="R75">
        <f t="shared" si="15"/>
        <v>1.5</v>
      </c>
      <c r="S75" s="7">
        <f t="shared" si="16"/>
        <v>0</v>
      </c>
    </row>
    <row r="76" spans="1:19">
      <c r="A76" t="str">
        <f t="shared" si="9"/>
        <v>X2Pi-4.5-f-0-1</v>
      </c>
      <c r="B76" t="s">
        <v>0</v>
      </c>
      <c r="C76" s="9">
        <v>4.5</v>
      </c>
      <c r="D76" s="10">
        <v>0</v>
      </c>
      <c r="E76" s="11">
        <v>1</v>
      </c>
      <c r="F76" s="11" t="s">
        <v>2</v>
      </c>
      <c r="G76" s="20">
        <v>284.30470000000003</v>
      </c>
      <c r="I76">
        <f t="shared" si="10"/>
        <v>270.02660000000003</v>
      </c>
      <c r="J76">
        <f t="shared" si="11"/>
        <v>4.5</v>
      </c>
      <c r="K76">
        <f t="shared" si="12"/>
        <v>-1</v>
      </c>
      <c r="L76">
        <f t="shared" si="13"/>
        <v>1</v>
      </c>
      <c r="M76">
        <f t="shared" si="17"/>
        <v>270.02660000000003</v>
      </c>
      <c r="N76" s="2" t="str">
        <f>VLOOKUP(B76,states!A$2:C$10,2,FALSE)</f>
        <v>X</v>
      </c>
      <c r="O76">
        <f t="shared" si="14"/>
        <v>0</v>
      </c>
      <c r="P76">
        <f>VLOOKUP(B76,states!A$2:D$10,4,FALSE)</f>
        <v>1</v>
      </c>
      <c r="Q76">
        <v>0.5</v>
      </c>
      <c r="R76">
        <f t="shared" si="15"/>
        <v>0.5</v>
      </c>
      <c r="S76" s="7">
        <f t="shared" si="16"/>
        <v>74.021434497430661</v>
      </c>
    </row>
    <row r="77" spans="1:19">
      <c r="A77" t="str">
        <f t="shared" si="9"/>
        <v>X2Pi-4.5-e-0-1</v>
      </c>
      <c r="B77" t="s">
        <v>0</v>
      </c>
      <c r="C77" s="9">
        <v>4.5</v>
      </c>
      <c r="D77" s="10">
        <v>0</v>
      </c>
      <c r="E77" s="10">
        <v>1</v>
      </c>
      <c r="F77" s="10" t="s">
        <v>1</v>
      </c>
      <c r="G77" s="20">
        <v>284.96640000000002</v>
      </c>
      <c r="I77">
        <f t="shared" si="10"/>
        <v>270.68830000000003</v>
      </c>
      <c r="J77">
        <f t="shared" si="11"/>
        <v>4.5</v>
      </c>
      <c r="K77">
        <f t="shared" si="12"/>
        <v>1</v>
      </c>
      <c r="L77">
        <f t="shared" si="13"/>
        <v>1</v>
      </c>
      <c r="M77">
        <f t="shared" si="17"/>
        <v>270.68830000000003</v>
      </c>
      <c r="N77" s="2" t="str">
        <f>VLOOKUP(B77,states!A$2:C$10,2,FALSE)</f>
        <v>X</v>
      </c>
      <c r="O77">
        <f t="shared" si="14"/>
        <v>0</v>
      </c>
      <c r="P77">
        <f>VLOOKUP(B77,states!A$2:D$10,4,FALSE)</f>
        <v>1</v>
      </c>
      <c r="Q77">
        <v>0.5</v>
      </c>
      <c r="R77">
        <f t="shared" si="15"/>
        <v>0.5</v>
      </c>
      <c r="S77" s="7">
        <f t="shared" si="16"/>
        <v>74.021434497430661</v>
      </c>
    </row>
    <row r="78" spans="1:19">
      <c r="A78" t="str">
        <f t="shared" si="9"/>
        <v>X2Pi-4.5-e-0-2</v>
      </c>
      <c r="B78" t="s">
        <v>0</v>
      </c>
      <c r="C78" s="9">
        <v>4.5</v>
      </c>
      <c r="D78" s="10">
        <v>0</v>
      </c>
      <c r="E78" s="11">
        <v>2</v>
      </c>
      <c r="F78" s="11" t="s">
        <v>1</v>
      </c>
      <c r="G78" s="20">
        <v>422.51</v>
      </c>
      <c r="I78">
        <f t="shared" si="10"/>
        <v>408.2319</v>
      </c>
      <c r="J78">
        <f t="shared" si="11"/>
        <v>4.5</v>
      </c>
      <c r="K78">
        <f t="shared" si="12"/>
        <v>1</v>
      </c>
      <c r="L78">
        <f t="shared" si="13"/>
        <v>1</v>
      </c>
      <c r="M78">
        <f t="shared" si="17"/>
        <v>408.2319</v>
      </c>
      <c r="N78" s="2" t="str">
        <f>VLOOKUP(B78,states!A$2:C$10,2,FALSE)</f>
        <v>X</v>
      </c>
      <c r="O78">
        <f t="shared" si="14"/>
        <v>0</v>
      </c>
      <c r="P78">
        <f>VLOOKUP(B78,states!A$2:D$10,4,FALSE)</f>
        <v>1</v>
      </c>
      <c r="Q78">
        <v>0.5</v>
      </c>
      <c r="R78">
        <f t="shared" si="15"/>
        <v>1.5</v>
      </c>
      <c r="S78" s="7">
        <f t="shared" si="16"/>
        <v>74.021434497430661</v>
      </c>
    </row>
    <row r="79" spans="1:19" ht="14.7" thickBot="1">
      <c r="A79" t="str">
        <f t="shared" si="9"/>
        <v>X2Pi-4.5-f-0-2</v>
      </c>
      <c r="B79" t="s">
        <v>0</v>
      </c>
      <c r="C79" s="12">
        <v>4.5</v>
      </c>
      <c r="D79" s="10">
        <v>0</v>
      </c>
      <c r="E79" s="11">
        <v>2</v>
      </c>
      <c r="F79" s="11" t="s">
        <v>2</v>
      </c>
      <c r="G79" s="21">
        <v>423.72230000000002</v>
      </c>
      <c r="I79">
        <f t="shared" si="10"/>
        <v>409.44420000000002</v>
      </c>
      <c r="J79">
        <f t="shared" si="11"/>
        <v>4.5</v>
      </c>
      <c r="K79">
        <f t="shared" si="12"/>
        <v>-1</v>
      </c>
      <c r="L79">
        <f t="shared" si="13"/>
        <v>1</v>
      </c>
      <c r="M79">
        <f t="shared" si="17"/>
        <v>409.44420000000002</v>
      </c>
      <c r="N79" s="2" t="str">
        <f>VLOOKUP(B79,states!A$2:C$10,2,FALSE)</f>
        <v>X</v>
      </c>
      <c r="O79">
        <f t="shared" si="14"/>
        <v>0</v>
      </c>
      <c r="P79">
        <f>VLOOKUP(B79,states!A$2:D$10,4,FALSE)</f>
        <v>1</v>
      </c>
      <c r="Q79">
        <v>0.5</v>
      </c>
      <c r="R79">
        <f t="shared" si="15"/>
        <v>1.5</v>
      </c>
      <c r="S79" s="7">
        <f t="shared" si="16"/>
        <v>74.021434497430661</v>
      </c>
    </row>
    <row r="80" spans="1:19">
      <c r="A80" t="str">
        <f t="shared" si="9"/>
        <v>X2Pi-4.5-f-1-1</v>
      </c>
      <c r="B80" t="s">
        <v>0</v>
      </c>
      <c r="C80" s="10">
        <v>4.5</v>
      </c>
      <c r="D80" s="11">
        <v>1</v>
      </c>
      <c r="E80" s="11">
        <v>1</v>
      </c>
      <c r="F80" s="11" t="s">
        <v>2</v>
      </c>
      <c r="G80" s="20">
        <v>3006.6403</v>
      </c>
      <c r="I80">
        <f t="shared" si="10"/>
        <v>2992.3622</v>
      </c>
      <c r="J80">
        <f t="shared" si="11"/>
        <v>4.5</v>
      </c>
      <c r="K80">
        <f t="shared" si="12"/>
        <v>-1</v>
      </c>
      <c r="L80">
        <f t="shared" si="13"/>
        <v>2</v>
      </c>
      <c r="M80">
        <f t="shared" si="17"/>
        <v>2992.3622</v>
      </c>
      <c r="N80" s="2" t="str">
        <f>VLOOKUP(B80,states!A$2:C$10,2,FALSE)</f>
        <v>X</v>
      </c>
      <c r="O80">
        <f t="shared" si="14"/>
        <v>1</v>
      </c>
      <c r="P80">
        <f>VLOOKUP(B80,states!A$2:D$10,4,FALSE)</f>
        <v>1</v>
      </c>
      <c r="Q80">
        <v>0.5</v>
      </c>
      <c r="R80">
        <f t="shared" si="15"/>
        <v>0.5</v>
      </c>
      <c r="S80" s="7">
        <f t="shared" si="16"/>
        <v>0.62244358920827081</v>
      </c>
    </row>
    <row r="81" spans="1:19" ht="14.7" thickBot="1">
      <c r="A81" t="str">
        <f t="shared" si="9"/>
        <v>X2Pi-4.5-e-1-1</v>
      </c>
      <c r="B81" t="s">
        <v>0</v>
      </c>
      <c r="C81" s="10">
        <v>4.5</v>
      </c>
      <c r="D81" s="11">
        <v>1</v>
      </c>
      <c r="E81" s="11">
        <v>1</v>
      </c>
      <c r="F81" s="11" t="s">
        <v>1</v>
      </c>
      <c r="G81" s="20">
        <v>3007.2777999999998</v>
      </c>
      <c r="I81">
        <f t="shared" si="10"/>
        <v>2992.9996999999998</v>
      </c>
      <c r="J81">
        <f t="shared" si="11"/>
        <v>4.5</v>
      </c>
      <c r="K81">
        <f t="shared" si="12"/>
        <v>1</v>
      </c>
      <c r="L81">
        <f t="shared" si="13"/>
        <v>2</v>
      </c>
      <c r="M81">
        <f t="shared" si="17"/>
        <v>2992.9996999999998</v>
      </c>
      <c r="N81" s="2" t="str">
        <f>VLOOKUP(B81,states!A$2:C$10,2,FALSE)</f>
        <v>X</v>
      </c>
      <c r="O81">
        <f t="shared" si="14"/>
        <v>1</v>
      </c>
      <c r="P81">
        <f>VLOOKUP(B81,states!A$2:D$10,4,FALSE)</f>
        <v>1</v>
      </c>
      <c r="Q81">
        <v>0.5</v>
      </c>
      <c r="R81">
        <f t="shared" si="15"/>
        <v>0.5</v>
      </c>
      <c r="S81" s="7">
        <f t="shared" si="16"/>
        <v>0.62244358920827081</v>
      </c>
    </row>
    <row r="82" spans="1:19" ht="14.7" thickBot="1">
      <c r="A82" t="str">
        <f t="shared" si="9"/>
        <v>X2Pi-4.5-e-1-2</v>
      </c>
      <c r="B82" t="s">
        <v>0</v>
      </c>
      <c r="C82" s="10">
        <v>4.5</v>
      </c>
      <c r="D82" s="11">
        <v>1</v>
      </c>
      <c r="E82" s="11">
        <v>2</v>
      </c>
      <c r="F82" s="11" t="s">
        <v>1</v>
      </c>
      <c r="G82" s="22">
        <v>3139.6651999999999</v>
      </c>
      <c r="I82">
        <f t="shared" si="10"/>
        <v>3125.3870999999999</v>
      </c>
      <c r="J82">
        <f t="shared" si="11"/>
        <v>4.5</v>
      </c>
      <c r="K82">
        <f t="shared" si="12"/>
        <v>1</v>
      </c>
      <c r="L82">
        <f t="shared" si="13"/>
        <v>2</v>
      </c>
      <c r="M82">
        <f t="shared" si="17"/>
        <v>3125.3870999999999</v>
      </c>
      <c r="N82" s="2" t="str">
        <f>VLOOKUP(B82,states!A$2:C$10,2,FALSE)</f>
        <v>X</v>
      </c>
      <c r="O82">
        <f t="shared" si="14"/>
        <v>1</v>
      </c>
      <c r="P82">
        <f>VLOOKUP(B82,states!A$2:D$10,4,FALSE)</f>
        <v>1</v>
      </c>
      <c r="Q82">
        <v>0.5</v>
      </c>
      <c r="R82">
        <f t="shared" si="15"/>
        <v>1.5</v>
      </c>
      <c r="S82" s="7">
        <f t="shared" si="16"/>
        <v>0.62244358920827081</v>
      </c>
    </row>
    <row r="83" spans="1:19" ht="14.7" thickBot="1">
      <c r="A83" t="str">
        <f t="shared" si="9"/>
        <v>X2Pi-4.5-f-2-1</v>
      </c>
      <c r="B83" t="s">
        <v>0</v>
      </c>
      <c r="C83" s="15">
        <v>4.5</v>
      </c>
      <c r="D83" s="8">
        <v>2</v>
      </c>
      <c r="E83" s="11">
        <v>1</v>
      </c>
      <c r="F83" s="11" t="s">
        <v>2</v>
      </c>
      <c r="G83" s="21">
        <v>5603.009</v>
      </c>
      <c r="I83">
        <f t="shared" si="10"/>
        <v>5588.7308999999996</v>
      </c>
      <c r="J83">
        <f t="shared" si="11"/>
        <v>4.5</v>
      </c>
      <c r="K83">
        <f t="shared" si="12"/>
        <v>-1</v>
      </c>
      <c r="L83">
        <f t="shared" si="13"/>
        <v>3</v>
      </c>
      <c r="M83">
        <f t="shared" si="17"/>
        <v>5588.7308999999996</v>
      </c>
      <c r="N83" s="2" t="str">
        <f>VLOOKUP(B83,states!A$2:C$10,2,FALSE)</f>
        <v>X</v>
      </c>
      <c r="O83">
        <f t="shared" si="14"/>
        <v>2</v>
      </c>
      <c r="P83">
        <f>VLOOKUP(B83,states!A$2:D$10,4,FALSE)</f>
        <v>1</v>
      </c>
      <c r="Q83">
        <v>0.5</v>
      </c>
      <c r="R83">
        <f t="shared" si="15"/>
        <v>0.5</v>
      </c>
      <c r="S83" s="7">
        <f t="shared" si="16"/>
        <v>0.56244127434269664</v>
      </c>
    </row>
    <row r="84" spans="1:19">
      <c r="A84" t="str">
        <f t="shared" si="9"/>
        <v>X2Pi-4.5-e-2-1</v>
      </c>
      <c r="B84" t="s">
        <v>0</v>
      </c>
      <c r="C84" s="9">
        <v>4.5</v>
      </c>
      <c r="D84" s="10">
        <v>2</v>
      </c>
      <c r="E84" s="10">
        <v>1</v>
      </c>
      <c r="F84" s="10" t="s">
        <v>1</v>
      </c>
      <c r="G84" s="20">
        <v>5603.6207999999997</v>
      </c>
      <c r="I84">
        <f t="shared" si="10"/>
        <v>5589.3426999999992</v>
      </c>
      <c r="J84">
        <f t="shared" si="11"/>
        <v>4.5</v>
      </c>
      <c r="K84">
        <f t="shared" si="12"/>
        <v>1</v>
      </c>
      <c r="L84">
        <f t="shared" si="13"/>
        <v>3</v>
      </c>
      <c r="M84">
        <f t="shared" si="17"/>
        <v>5589.3426999999992</v>
      </c>
      <c r="N84" s="2" t="str">
        <f>VLOOKUP(B84,states!A$2:C$10,2,FALSE)</f>
        <v>X</v>
      </c>
      <c r="O84">
        <f t="shared" si="14"/>
        <v>2</v>
      </c>
      <c r="P84">
        <f>VLOOKUP(B84,states!A$2:D$10,4,FALSE)</f>
        <v>1</v>
      </c>
      <c r="Q84">
        <v>0.5</v>
      </c>
      <c r="R84">
        <f t="shared" si="15"/>
        <v>0.5</v>
      </c>
      <c r="S84" s="7">
        <f t="shared" si="16"/>
        <v>0.56244127434269664</v>
      </c>
    </row>
    <row r="85" spans="1:19">
      <c r="A85" t="str">
        <f t="shared" si="9"/>
        <v>X2Pi-4.5-e-2-2</v>
      </c>
      <c r="B85" t="s">
        <v>0</v>
      </c>
      <c r="C85" s="9">
        <v>4.5</v>
      </c>
      <c r="D85" s="10">
        <v>2</v>
      </c>
      <c r="E85" s="11">
        <v>2</v>
      </c>
      <c r="F85" s="11" t="s">
        <v>1</v>
      </c>
      <c r="G85" s="20">
        <v>5730.9107999999997</v>
      </c>
      <c r="I85">
        <f t="shared" si="10"/>
        <v>5716.6326999999992</v>
      </c>
      <c r="J85">
        <f t="shared" si="11"/>
        <v>4.5</v>
      </c>
      <c r="K85">
        <f t="shared" si="12"/>
        <v>1</v>
      </c>
      <c r="L85">
        <f t="shared" si="13"/>
        <v>3</v>
      </c>
      <c r="M85">
        <f t="shared" si="17"/>
        <v>5716.6326999999992</v>
      </c>
      <c r="N85" s="2" t="str">
        <f>VLOOKUP(B85,states!A$2:C$10,2,FALSE)</f>
        <v>X</v>
      </c>
      <c r="O85">
        <f t="shared" si="14"/>
        <v>2</v>
      </c>
      <c r="P85">
        <f>VLOOKUP(B85,states!A$2:D$10,4,FALSE)</f>
        <v>1</v>
      </c>
      <c r="Q85">
        <v>0.5</v>
      </c>
      <c r="R85">
        <f t="shared" si="15"/>
        <v>1.5</v>
      </c>
      <c r="S85" s="7">
        <f t="shared" si="16"/>
        <v>0.56244127434269664</v>
      </c>
    </row>
    <row r="86" spans="1:19">
      <c r="A86" t="str">
        <f t="shared" si="9"/>
        <v>X2Pi-4.5-f-2-2</v>
      </c>
      <c r="B86" t="s">
        <v>0</v>
      </c>
      <c r="C86" s="9">
        <v>4.5</v>
      </c>
      <c r="D86" s="10">
        <v>2</v>
      </c>
      <c r="E86" s="11">
        <v>2</v>
      </c>
      <c r="F86" s="11" t="s">
        <v>2</v>
      </c>
      <c r="G86" s="20">
        <v>5732.0293000000001</v>
      </c>
      <c r="I86">
        <f t="shared" si="10"/>
        <v>5717.7511999999997</v>
      </c>
      <c r="J86">
        <f t="shared" si="11"/>
        <v>4.5</v>
      </c>
      <c r="K86">
        <f t="shared" si="12"/>
        <v>-1</v>
      </c>
      <c r="L86">
        <f t="shared" si="13"/>
        <v>3</v>
      </c>
      <c r="M86">
        <f t="shared" si="17"/>
        <v>5717.7511999999997</v>
      </c>
      <c r="N86" s="2" t="str">
        <f>VLOOKUP(B86,states!A$2:C$10,2,FALSE)</f>
        <v>X</v>
      </c>
      <c r="O86">
        <f t="shared" si="14"/>
        <v>2</v>
      </c>
      <c r="P86">
        <f>VLOOKUP(B86,states!A$2:D$10,4,FALSE)</f>
        <v>1</v>
      </c>
      <c r="Q86">
        <v>0.5</v>
      </c>
      <c r="R86">
        <f t="shared" si="15"/>
        <v>1.5</v>
      </c>
      <c r="S86" s="7">
        <f t="shared" si="16"/>
        <v>0.56244127434269664</v>
      </c>
    </row>
    <row r="87" spans="1:19">
      <c r="A87" t="str">
        <f t="shared" si="9"/>
        <v>X2Pi-4.5-f-3-1</v>
      </c>
      <c r="B87" t="s">
        <v>0</v>
      </c>
      <c r="C87" s="9">
        <v>4.5</v>
      </c>
      <c r="D87" s="11">
        <v>3</v>
      </c>
      <c r="E87" s="11">
        <v>1</v>
      </c>
      <c r="F87" s="11" t="s">
        <v>2</v>
      </c>
      <c r="G87" s="20">
        <v>8074.8316999999997</v>
      </c>
      <c r="I87">
        <f t="shared" si="10"/>
        <v>8060.5535999999993</v>
      </c>
      <c r="J87">
        <f t="shared" si="11"/>
        <v>4.5</v>
      </c>
      <c r="K87">
        <f t="shared" si="12"/>
        <v>-1</v>
      </c>
      <c r="L87">
        <f t="shared" si="13"/>
        <v>4</v>
      </c>
      <c r="M87">
        <f t="shared" si="17"/>
        <v>8060.5535999999993</v>
      </c>
      <c r="N87" s="2" t="str">
        <f>VLOOKUP(B87,states!A$2:C$10,2,FALSE)</f>
        <v>X</v>
      </c>
      <c r="O87">
        <f t="shared" si="14"/>
        <v>3</v>
      </c>
      <c r="P87">
        <f>VLOOKUP(B87,states!A$2:D$10,4,FALSE)</f>
        <v>1</v>
      </c>
      <c r="Q87">
        <v>0.5</v>
      </c>
      <c r="R87">
        <f t="shared" si="15"/>
        <v>0.5</v>
      </c>
      <c r="S87" s="7">
        <f t="shared" si="16"/>
        <v>0.52341058286289066</v>
      </c>
    </row>
    <row r="88" spans="1:19">
      <c r="A88" t="str">
        <f t="shared" si="9"/>
        <v>X2Pi-4.5-e-3-1</v>
      </c>
      <c r="B88" t="s">
        <v>0</v>
      </c>
      <c r="C88" s="9">
        <v>4.5</v>
      </c>
      <c r="D88" s="11">
        <v>3</v>
      </c>
      <c r="E88" s="11">
        <v>1</v>
      </c>
      <c r="F88" s="11" t="s">
        <v>1</v>
      </c>
      <c r="G88" s="20">
        <v>8075.4179000000004</v>
      </c>
      <c r="I88">
        <f t="shared" si="10"/>
        <v>8061.1397999999999</v>
      </c>
      <c r="J88">
        <f t="shared" si="11"/>
        <v>4.5</v>
      </c>
      <c r="K88">
        <f t="shared" si="12"/>
        <v>1</v>
      </c>
      <c r="L88">
        <f t="shared" si="13"/>
        <v>4</v>
      </c>
      <c r="M88">
        <f t="shared" si="17"/>
        <v>8061.1397999999999</v>
      </c>
      <c r="N88" s="2" t="str">
        <f>VLOOKUP(B88,states!A$2:C$10,2,FALSE)</f>
        <v>X</v>
      </c>
      <c r="O88">
        <f t="shared" si="14"/>
        <v>3</v>
      </c>
      <c r="P88">
        <f>VLOOKUP(B88,states!A$2:D$10,4,FALSE)</f>
        <v>1</v>
      </c>
      <c r="Q88">
        <v>0.5</v>
      </c>
      <c r="R88">
        <f t="shared" si="15"/>
        <v>0.5</v>
      </c>
      <c r="S88" s="7">
        <f t="shared" si="16"/>
        <v>0.52341058286289066</v>
      </c>
    </row>
    <row r="89" spans="1:19">
      <c r="A89" t="str">
        <f t="shared" si="9"/>
        <v>X2Pi-4.5-e-3-2</v>
      </c>
      <c r="B89" t="s">
        <v>0</v>
      </c>
      <c r="C89" s="9">
        <v>4.5</v>
      </c>
      <c r="D89" s="11">
        <v>3</v>
      </c>
      <c r="E89" s="11">
        <v>2</v>
      </c>
      <c r="F89" s="11" t="s">
        <v>1</v>
      </c>
      <c r="G89" s="20">
        <v>8197.6591000000008</v>
      </c>
      <c r="I89">
        <f t="shared" si="10"/>
        <v>8183.3810000000003</v>
      </c>
      <c r="J89">
        <f t="shared" si="11"/>
        <v>4.5</v>
      </c>
      <c r="K89">
        <f t="shared" si="12"/>
        <v>1</v>
      </c>
      <c r="L89">
        <f t="shared" si="13"/>
        <v>4</v>
      </c>
      <c r="M89">
        <f t="shared" si="17"/>
        <v>8183.3810000000003</v>
      </c>
      <c r="N89" s="2" t="str">
        <f>VLOOKUP(B89,states!A$2:C$10,2,FALSE)</f>
        <v>X</v>
      </c>
      <c r="O89">
        <f t="shared" si="14"/>
        <v>3</v>
      </c>
      <c r="P89">
        <f>VLOOKUP(B89,states!A$2:D$10,4,FALSE)</f>
        <v>1</v>
      </c>
      <c r="Q89">
        <v>0.5</v>
      </c>
      <c r="R89">
        <f t="shared" si="15"/>
        <v>1.5</v>
      </c>
      <c r="S89" s="7">
        <f t="shared" si="16"/>
        <v>0.52341058286289066</v>
      </c>
    </row>
    <row r="90" spans="1:19">
      <c r="A90" t="str">
        <f t="shared" si="9"/>
        <v>X2Pi-4.5-f-4-1</v>
      </c>
      <c r="B90" t="s">
        <v>0</v>
      </c>
      <c r="C90" s="9">
        <v>4.5</v>
      </c>
      <c r="D90" s="10">
        <v>4</v>
      </c>
      <c r="E90" s="11">
        <v>1</v>
      </c>
      <c r="F90" s="11" t="s">
        <v>2</v>
      </c>
      <c r="G90" s="20">
        <v>10423.150900000001</v>
      </c>
      <c r="I90">
        <f t="shared" si="10"/>
        <v>10408.872800000001</v>
      </c>
      <c r="J90">
        <f t="shared" si="11"/>
        <v>4.5</v>
      </c>
      <c r="K90">
        <f t="shared" si="12"/>
        <v>-1</v>
      </c>
      <c r="L90">
        <f t="shared" si="13"/>
        <v>5</v>
      </c>
      <c r="M90">
        <f t="shared" si="17"/>
        <v>10408.872800000001</v>
      </c>
      <c r="N90" s="2" t="str">
        <f>VLOOKUP(B90,states!A$2:C$10,2,FALSE)</f>
        <v>X</v>
      </c>
      <c r="O90">
        <f t="shared" si="14"/>
        <v>4</v>
      </c>
      <c r="P90">
        <f>VLOOKUP(B90,states!A$2:D$10,4,FALSE)</f>
        <v>1</v>
      </c>
      <c r="Q90">
        <v>0.5</v>
      </c>
      <c r="R90">
        <f t="shared" si="15"/>
        <v>0.5</v>
      </c>
      <c r="S90" s="7">
        <f t="shared" si="16"/>
        <v>0.49501116680604029</v>
      </c>
    </row>
    <row r="91" spans="1:19">
      <c r="A91" t="str">
        <f t="shared" si="9"/>
        <v>X2Pi-4.5-e-4-1</v>
      </c>
      <c r="B91" t="s">
        <v>0</v>
      </c>
      <c r="C91" s="9">
        <v>4.5</v>
      </c>
      <c r="D91" s="10">
        <v>4</v>
      </c>
      <c r="E91" s="10">
        <v>1</v>
      </c>
      <c r="F91" s="10" t="s">
        <v>1</v>
      </c>
      <c r="G91" s="20">
        <v>10423.7112</v>
      </c>
      <c r="I91">
        <f t="shared" si="10"/>
        <v>10409.4331</v>
      </c>
      <c r="J91">
        <f t="shared" si="11"/>
        <v>4.5</v>
      </c>
      <c r="K91">
        <f t="shared" si="12"/>
        <v>1</v>
      </c>
      <c r="L91">
        <f t="shared" si="13"/>
        <v>5</v>
      </c>
      <c r="M91">
        <f t="shared" si="17"/>
        <v>10409.4331</v>
      </c>
      <c r="N91" s="2" t="str">
        <f>VLOOKUP(B91,states!A$2:C$10,2,FALSE)</f>
        <v>X</v>
      </c>
      <c r="O91">
        <f t="shared" si="14"/>
        <v>4</v>
      </c>
      <c r="P91">
        <f>VLOOKUP(B91,states!A$2:D$10,4,FALSE)</f>
        <v>1</v>
      </c>
      <c r="Q91">
        <v>0.5</v>
      </c>
      <c r="R91">
        <f t="shared" si="15"/>
        <v>0.5</v>
      </c>
      <c r="S91" s="7">
        <f t="shared" si="16"/>
        <v>0.49501116680604029</v>
      </c>
    </row>
    <row r="92" spans="1:19">
      <c r="A92" t="str">
        <f t="shared" si="9"/>
        <v>X2Pi-4.5-e-4-2</v>
      </c>
      <c r="B92" t="s">
        <v>0</v>
      </c>
      <c r="C92" s="9">
        <v>4.5</v>
      </c>
      <c r="D92" s="10">
        <v>4</v>
      </c>
      <c r="E92" s="11">
        <v>2</v>
      </c>
      <c r="F92" s="11" t="s">
        <v>1</v>
      </c>
      <c r="G92" s="20">
        <v>10540.935799999999</v>
      </c>
      <c r="I92">
        <f t="shared" si="10"/>
        <v>10526.6577</v>
      </c>
      <c r="J92">
        <f t="shared" si="11"/>
        <v>4.5</v>
      </c>
      <c r="K92">
        <f t="shared" si="12"/>
        <v>1</v>
      </c>
      <c r="L92">
        <f t="shared" si="13"/>
        <v>5</v>
      </c>
      <c r="M92">
        <f t="shared" si="17"/>
        <v>10526.6577</v>
      </c>
      <c r="N92" s="2" t="str">
        <f>VLOOKUP(B92,states!A$2:C$10,2,FALSE)</f>
        <v>X</v>
      </c>
      <c r="O92">
        <f t="shared" si="14"/>
        <v>4</v>
      </c>
      <c r="P92">
        <f>VLOOKUP(B92,states!A$2:D$10,4,FALSE)</f>
        <v>1</v>
      </c>
      <c r="Q92">
        <v>0.5</v>
      </c>
      <c r="R92">
        <f t="shared" si="15"/>
        <v>1.5</v>
      </c>
      <c r="S92" s="7">
        <f t="shared" si="16"/>
        <v>0.49501116680604029</v>
      </c>
    </row>
    <row r="93" spans="1:19">
      <c r="A93" t="str">
        <f t="shared" si="9"/>
        <v>X2Pi-4.5-f-4-2</v>
      </c>
      <c r="B93" t="s">
        <v>0</v>
      </c>
      <c r="C93" s="9">
        <v>4.5</v>
      </c>
      <c r="D93" s="10">
        <v>4</v>
      </c>
      <c r="E93" s="11">
        <v>2</v>
      </c>
      <c r="F93" s="11" t="s">
        <v>2</v>
      </c>
      <c r="G93" s="20">
        <v>10541.962</v>
      </c>
      <c r="I93">
        <f t="shared" si="10"/>
        <v>10527.6839</v>
      </c>
      <c r="J93">
        <f t="shared" si="11"/>
        <v>4.5</v>
      </c>
      <c r="K93">
        <f t="shared" si="12"/>
        <v>-1</v>
      </c>
      <c r="L93">
        <f t="shared" si="13"/>
        <v>5</v>
      </c>
      <c r="M93">
        <f t="shared" si="17"/>
        <v>10527.6839</v>
      </c>
      <c r="N93" s="2" t="str">
        <f>VLOOKUP(B93,states!A$2:C$10,2,FALSE)</f>
        <v>X</v>
      </c>
      <c r="O93">
        <f t="shared" si="14"/>
        <v>4</v>
      </c>
      <c r="P93">
        <f>VLOOKUP(B93,states!A$2:D$10,4,FALSE)</f>
        <v>1</v>
      </c>
      <c r="Q93">
        <v>0.5</v>
      </c>
      <c r="R93">
        <f t="shared" si="15"/>
        <v>1.5</v>
      </c>
      <c r="S93" s="7">
        <f t="shared" si="16"/>
        <v>0.49501116680604029</v>
      </c>
    </row>
    <row r="94" spans="1:19">
      <c r="A94" t="str">
        <f t="shared" si="9"/>
        <v>X2Pi-4.5-f-5-1</v>
      </c>
      <c r="B94" t="s">
        <v>0</v>
      </c>
      <c r="C94" s="9">
        <v>4.5</v>
      </c>
      <c r="D94" s="11">
        <v>5</v>
      </c>
      <c r="E94" s="11">
        <v>1</v>
      </c>
      <c r="F94" s="11" t="s">
        <v>2</v>
      </c>
      <c r="G94" s="20">
        <v>12648.473900000001</v>
      </c>
      <c r="I94">
        <f t="shared" si="10"/>
        <v>12634.195800000001</v>
      </c>
      <c r="J94">
        <f t="shared" si="11"/>
        <v>4.5</v>
      </c>
      <c r="K94">
        <f t="shared" si="12"/>
        <v>-1</v>
      </c>
      <c r="L94">
        <f t="shared" si="13"/>
        <v>6</v>
      </c>
      <c r="M94">
        <f t="shared" si="17"/>
        <v>12634.195800000001</v>
      </c>
      <c r="N94" s="2" t="str">
        <f>VLOOKUP(B94,states!A$2:C$10,2,FALSE)</f>
        <v>X</v>
      </c>
      <c r="O94">
        <f t="shared" si="14"/>
        <v>5</v>
      </c>
      <c r="P94">
        <f>VLOOKUP(B94,states!A$2:D$10,4,FALSE)</f>
        <v>1</v>
      </c>
      <c r="Q94">
        <v>0.5</v>
      </c>
      <c r="R94">
        <f t="shared" si="15"/>
        <v>0.5</v>
      </c>
      <c r="S94" s="7">
        <f t="shared" si="16"/>
        <v>0</v>
      </c>
    </row>
    <row r="95" spans="1:19">
      <c r="A95" t="str">
        <f t="shared" si="9"/>
        <v>X2Pi-4.5-e-5-1</v>
      </c>
      <c r="B95" t="s">
        <v>0</v>
      </c>
      <c r="C95" s="9">
        <v>4.5</v>
      </c>
      <c r="D95" s="11">
        <v>5</v>
      </c>
      <c r="E95" s="11">
        <v>1</v>
      </c>
      <c r="F95" s="11" t="s">
        <v>1</v>
      </c>
      <c r="G95" s="20">
        <v>12649.0083</v>
      </c>
      <c r="I95">
        <f t="shared" si="10"/>
        <v>12634.7302</v>
      </c>
      <c r="J95">
        <f t="shared" si="11"/>
        <v>4.5</v>
      </c>
      <c r="K95">
        <f t="shared" si="12"/>
        <v>1</v>
      </c>
      <c r="L95">
        <f t="shared" si="13"/>
        <v>6</v>
      </c>
      <c r="M95">
        <f t="shared" si="17"/>
        <v>12634.7302</v>
      </c>
      <c r="N95" s="2" t="str">
        <f>VLOOKUP(B95,states!A$2:C$10,2,FALSE)</f>
        <v>X</v>
      </c>
      <c r="O95">
        <f t="shared" si="14"/>
        <v>5</v>
      </c>
      <c r="P95">
        <f>VLOOKUP(B95,states!A$2:D$10,4,FALSE)</f>
        <v>1</v>
      </c>
      <c r="Q95">
        <v>0.5</v>
      </c>
      <c r="R95">
        <f t="shared" si="15"/>
        <v>0.5</v>
      </c>
      <c r="S95" s="7">
        <f t="shared" si="16"/>
        <v>0</v>
      </c>
    </row>
    <row r="96" spans="1:19">
      <c r="A96" t="str">
        <f t="shared" si="9"/>
        <v>X2Pi-4.5-e-5-2</v>
      </c>
      <c r="B96" t="s">
        <v>0</v>
      </c>
      <c r="C96" s="9">
        <v>4.5</v>
      </c>
      <c r="D96" s="11">
        <v>5</v>
      </c>
      <c r="E96" s="11">
        <v>2</v>
      </c>
      <c r="F96" s="11" t="s">
        <v>1</v>
      </c>
      <c r="G96" s="20">
        <v>12761.234899999999</v>
      </c>
      <c r="I96">
        <f t="shared" si="10"/>
        <v>12746.9568</v>
      </c>
      <c r="J96">
        <f t="shared" si="11"/>
        <v>4.5</v>
      </c>
      <c r="K96">
        <f t="shared" si="12"/>
        <v>1</v>
      </c>
      <c r="L96">
        <f t="shared" si="13"/>
        <v>6</v>
      </c>
      <c r="M96">
        <f t="shared" si="17"/>
        <v>12746.9568</v>
      </c>
      <c r="N96" s="2" t="str">
        <f>VLOOKUP(B96,states!A$2:C$10,2,FALSE)</f>
        <v>X</v>
      </c>
      <c r="O96">
        <f t="shared" si="14"/>
        <v>5</v>
      </c>
      <c r="P96">
        <f>VLOOKUP(B96,states!A$2:D$10,4,FALSE)</f>
        <v>1</v>
      </c>
      <c r="Q96">
        <v>0.5</v>
      </c>
      <c r="R96">
        <f t="shared" si="15"/>
        <v>1.5</v>
      </c>
      <c r="S96" s="7">
        <f t="shared" si="16"/>
        <v>0</v>
      </c>
    </row>
    <row r="97" spans="1:19">
      <c r="A97" t="str">
        <f t="shared" si="9"/>
        <v>X2Pi-5.5-f-0-1</v>
      </c>
      <c r="B97" t="s">
        <v>0</v>
      </c>
      <c r="C97" s="9">
        <v>5.5</v>
      </c>
      <c r="D97" s="10">
        <v>0</v>
      </c>
      <c r="E97" s="11">
        <v>1</v>
      </c>
      <c r="F97" s="11" t="s">
        <v>2</v>
      </c>
      <c r="G97" s="20">
        <v>425.06119999999999</v>
      </c>
      <c r="I97">
        <f t="shared" si="10"/>
        <v>410.78309999999999</v>
      </c>
      <c r="J97">
        <f t="shared" si="11"/>
        <v>5.5</v>
      </c>
      <c r="K97">
        <f t="shared" si="12"/>
        <v>1</v>
      </c>
      <c r="L97">
        <f t="shared" si="13"/>
        <v>1</v>
      </c>
      <c r="M97">
        <f t="shared" si="17"/>
        <v>410.78309999999999</v>
      </c>
      <c r="N97" s="2" t="str">
        <f>VLOOKUP(B97,states!A$2:C$10,2,FALSE)</f>
        <v>X</v>
      </c>
      <c r="O97">
        <f t="shared" si="14"/>
        <v>0</v>
      </c>
      <c r="P97">
        <f>VLOOKUP(B97,states!A$2:D$10,4,FALSE)</f>
        <v>1</v>
      </c>
      <c r="Q97">
        <v>0.5</v>
      </c>
      <c r="R97">
        <f t="shared" si="15"/>
        <v>0.5</v>
      </c>
      <c r="S97" s="7">
        <f t="shared" si="16"/>
        <v>71.109473336044843</v>
      </c>
    </row>
    <row r="98" spans="1:19">
      <c r="A98" t="str">
        <f t="shared" si="9"/>
        <v>X2Pi-5.5-e-0-1</v>
      </c>
      <c r="B98" t="s">
        <v>0</v>
      </c>
      <c r="C98" s="9">
        <v>5.5</v>
      </c>
      <c r="D98" s="10">
        <v>0</v>
      </c>
      <c r="E98" s="10">
        <v>1</v>
      </c>
      <c r="F98" s="10" t="s">
        <v>1</v>
      </c>
      <c r="G98" s="20">
        <v>426.08479999999997</v>
      </c>
      <c r="I98">
        <f t="shared" si="10"/>
        <v>411.80669999999998</v>
      </c>
      <c r="J98">
        <f t="shared" si="11"/>
        <v>5.5</v>
      </c>
      <c r="K98">
        <f t="shared" si="12"/>
        <v>-1</v>
      </c>
      <c r="L98">
        <f t="shared" si="13"/>
        <v>1</v>
      </c>
      <c r="M98">
        <f t="shared" si="17"/>
        <v>411.80669999999998</v>
      </c>
      <c r="N98" s="2" t="str">
        <f>VLOOKUP(B98,states!A$2:C$10,2,FALSE)</f>
        <v>X</v>
      </c>
      <c r="O98">
        <f t="shared" si="14"/>
        <v>0</v>
      </c>
      <c r="P98">
        <f>VLOOKUP(B98,states!A$2:D$10,4,FALSE)</f>
        <v>1</v>
      </c>
      <c r="Q98">
        <v>0.5</v>
      </c>
      <c r="R98">
        <f t="shared" si="15"/>
        <v>0.5</v>
      </c>
      <c r="S98" s="7">
        <f t="shared" si="16"/>
        <v>71.109473336044843</v>
      </c>
    </row>
    <row r="99" spans="1:19">
      <c r="A99" t="str">
        <f t="shared" si="9"/>
        <v>X2Pi-5.5-e-0-2</v>
      </c>
      <c r="B99" t="s">
        <v>0</v>
      </c>
      <c r="C99" s="9">
        <v>5.5</v>
      </c>
      <c r="D99" s="10">
        <v>0</v>
      </c>
      <c r="E99" s="11">
        <v>2</v>
      </c>
      <c r="F99" s="11" t="s">
        <v>1</v>
      </c>
      <c r="G99" s="20">
        <v>591.58550000000002</v>
      </c>
      <c r="I99">
        <f t="shared" si="10"/>
        <v>577.30740000000003</v>
      </c>
      <c r="J99">
        <f t="shared" si="11"/>
        <v>5.5</v>
      </c>
      <c r="K99">
        <f t="shared" si="12"/>
        <v>-1</v>
      </c>
      <c r="L99">
        <f t="shared" si="13"/>
        <v>1</v>
      </c>
      <c r="M99">
        <f t="shared" si="17"/>
        <v>577.30740000000003</v>
      </c>
      <c r="N99" s="2" t="str">
        <f>VLOOKUP(B99,states!A$2:C$10,2,FALSE)</f>
        <v>X</v>
      </c>
      <c r="O99">
        <f t="shared" si="14"/>
        <v>0</v>
      </c>
      <c r="P99">
        <f>VLOOKUP(B99,states!A$2:D$10,4,FALSE)</f>
        <v>1</v>
      </c>
      <c r="Q99">
        <v>0.5</v>
      </c>
      <c r="R99">
        <f t="shared" si="15"/>
        <v>1.5</v>
      </c>
      <c r="S99" s="7">
        <f t="shared" si="16"/>
        <v>71.109473336044843</v>
      </c>
    </row>
    <row r="100" spans="1:19" ht="14.7" thickBot="1">
      <c r="A100" t="str">
        <f t="shared" si="9"/>
        <v>X2Pi-5.5-f-0-2</v>
      </c>
      <c r="B100" t="s">
        <v>0</v>
      </c>
      <c r="C100" s="12">
        <v>5.5</v>
      </c>
      <c r="D100" s="10">
        <v>0</v>
      </c>
      <c r="E100" s="11">
        <v>2</v>
      </c>
      <c r="F100" s="11" t="s">
        <v>2</v>
      </c>
      <c r="G100" s="21">
        <v>593.26509999999996</v>
      </c>
      <c r="I100">
        <f t="shared" si="10"/>
        <v>578.98699999999997</v>
      </c>
      <c r="J100">
        <f t="shared" si="11"/>
        <v>5.5</v>
      </c>
      <c r="K100">
        <f t="shared" si="12"/>
        <v>1</v>
      </c>
      <c r="L100">
        <f t="shared" si="13"/>
        <v>1</v>
      </c>
      <c r="M100">
        <f t="shared" si="17"/>
        <v>578.98699999999997</v>
      </c>
      <c r="N100" s="2" t="str">
        <f>VLOOKUP(B100,states!A$2:C$10,2,FALSE)</f>
        <v>X</v>
      </c>
      <c r="O100">
        <f t="shared" si="14"/>
        <v>0</v>
      </c>
      <c r="P100">
        <f>VLOOKUP(B100,states!A$2:D$10,4,FALSE)</f>
        <v>1</v>
      </c>
      <c r="Q100">
        <v>0.5</v>
      </c>
      <c r="R100">
        <f t="shared" si="15"/>
        <v>1.5</v>
      </c>
      <c r="S100" s="7">
        <f t="shared" si="16"/>
        <v>71.109473336044843</v>
      </c>
    </row>
    <row r="101" spans="1:19" ht="14.7" thickBot="1">
      <c r="A101" t="str">
        <f t="shared" si="9"/>
        <v>X2Pi-5.5-f-1-1</v>
      </c>
      <c r="B101" t="s">
        <v>0</v>
      </c>
      <c r="C101" s="10">
        <v>5.5</v>
      </c>
      <c r="D101" s="11">
        <v>1</v>
      </c>
      <c r="E101" s="13">
        <v>1</v>
      </c>
      <c r="F101" s="13" t="s">
        <v>2</v>
      </c>
      <c r="G101" s="21">
        <v>3142.1190000000001</v>
      </c>
      <c r="I101">
        <f t="shared" si="10"/>
        <v>3127.8409000000001</v>
      </c>
      <c r="J101">
        <f t="shared" si="11"/>
        <v>5.5</v>
      </c>
      <c r="K101">
        <f t="shared" si="12"/>
        <v>1</v>
      </c>
      <c r="L101">
        <f t="shared" si="13"/>
        <v>2</v>
      </c>
      <c r="M101">
        <f t="shared" si="17"/>
        <v>3127.8409000000001</v>
      </c>
      <c r="N101" s="2" t="str">
        <f>VLOOKUP(B101,states!A$2:C$10,2,FALSE)</f>
        <v>X</v>
      </c>
      <c r="O101">
        <f t="shared" si="14"/>
        <v>1</v>
      </c>
      <c r="P101">
        <f>VLOOKUP(B101,states!A$2:D$10,4,FALSE)</f>
        <v>1</v>
      </c>
      <c r="Q101">
        <v>0.5</v>
      </c>
      <c r="R101">
        <f t="shared" si="15"/>
        <v>0.5</v>
      </c>
      <c r="S101" s="7">
        <f t="shared" si="16"/>
        <v>0.59795701218859698</v>
      </c>
    </row>
    <row r="102" spans="1:19">
      <c r="A102" t="str">
        <f t="shared" si="9"/>
        <v>X2Pi-5.5-e-1-1</v>
      </c>
      <c r="B102" t="s">
        <v>0</v>
      </c>
      <c r="C102" s="9">
        <v>5.5</v>
      </c>
      <c r="D102" s="11">
        <v>1</v>
      </c>
      <c r="E102" s="11">
        <v>1</v>
      </c>
      <c r="F102" s="11" t="s">
        <v>1</v>
      </c>
      <c r="G102" s="20">
        <v>3143.1057999999998</v>
      </c>
      <c r="I102">
        <f t="shared" si="10"/>
        <v>3128.8276999999998</v>
      </c>
      <c r="J102">
        <f t="shared" si="11"/>
        <v>5.5</v>
      </c>
      <c r="K102">
        <f t="shared" si="12"/>
        <v>-1</v>
      </c>
      <c r="L102">
        <f t="shared" si="13"/>
        <v>2</v>
      </c>
      <c r="M102">
        <f t="shared" si="17"/>
        <v>3128.8276999999998</v>
      </c>
      <c r="N102" s="2" t="str">
        <f>VLOOKUP(B102,states!A$2:C$10,2,FALSE)</f>
        <v>X</v>
      </c>
      <c r="O102">
        <f t="shared" si="14"/>
        <v>1</v>
      </c>
      <c r="P102">
        <f>VLOOKUP(B102,states!A$2:D$10,4,FALSE)</f>
        <v>1</v>
      </c>
      <c r="Q102">
        <v>0.5</v>
      </c>
      <c r="R102">
        <f t="shared" si="15"/>
        <v>0.5</v>
      </c>
      <c r="S102" s="7">
        <f t="shared" si="16"/>
        <v>0.59795701218859698</v>
      </c>
    </row>
    <row r="103" spans="1:19">
      <c r="A103" t="str">
        <f t="shared" si="9"/>
        <v>X2Pi-5.5-e-1-2</v>
      </c>
      <c r="B103" t="s">
        <v>0</v>
      </c>
      <c r="C103" s="9">
        <v>5.5</v>
      </c>
      <c r="D103" s="11">
        <v>1</v>
      </c>
      <c r="E103" s="11">
        <v>2</v>
      </c>
      <c r="F103" s="11" t="s">
        <v>1</v>
      </c>
      <c r="G103" s="20">
        <v>3302.3921</v>
      </c>
      <c r="I103">
        <f t="shared" si="10"/>
        <v>3288.114</v>
      </c>
      <c r="J103">
        <f t="shared" si="11"/>
        <v>5.5</v>
      </c>
      <c r="K103">
        <f t="shared" si="12"/>
        <v>-1</v>
      </c>
      <c r="L103">
        <f t="shared" si="13"/>
        <v>2</v>
      </c>
      <c r="M103">
        <f t="shared" si="17"/>
        <v>3288.114</v>
      </c>
      <c r="N103" s="2" t="str">
        <f>VLOOKUP(B103,states!A$2:C$10,2,FALSE)</f>
        <v>X</v>
      </c>
      <c r="O103">
        <f t="shared" si="14"/>
        <v>1</v>
      </c>
      <c r="P103">
        <f>VLOOKUP(B103,states!A$2:D$10,4,FALSE)</f>
        <v>1</v>
      </c>
      <c r="Q103">
        <v>0.5</v>
      </c>
      <c r="R103">
        <f t="shared" si="15"/>
        <v>1.5</v>
      </c>
      <c r="S103" s="7">
        <f t="shared" si="16"/>
        <v>0.59795701218859698</v>
      </c>
    </row>
    <row r="104" spans="1:19">
      <c r="A104" t="str">
        <f t="shared" si="9"/>
        <v>X2Pi-5.5-f-2-1</v>
      </c>
      <c r="B104" t="s">
        <v>0</v>
      </c>
      <c r="C104" s="9">
        <v>5.5</v>
      </c>
      <c r="D104" s="10">
        <v>2</v>
      </c>
      <c r="E104" s="11">
        <v>1</v>
      </c>
      <c r="F104" s="11" t="s">
        <v>2</v>
      </c>
      <c r="G104" s="20">
        <v>5733.2565000000004</v>
      </c>
      <c r="I104">
        <f t="shared" si="10"/>
        <v>5718.9784</v>
      </c>
      <c r="J104">
        <f t="shared" si="11"/>
        <v>5.5</v>
      </c>
      <c r="K104">
        <f t="shared" si="12"/>
        <v>1</v>
      </c>
      <c r="L104">
        <f t="shared" si="13"/>
        <v>3</v>
      </c>
      <c r="M104">
        <f t="shared" si="17"/>
        <v>5718.9784</v>
      </c>
      <c r="N104" s="2" t="str">
        <f>VLOOKUP(B104,states!A$2:C$10,2,FALSE)</f>
        <v>X</v>
      </c>
      <c r="O104">
        <f t="shared" si="14"/>
        <v>2</v>
      </c>
      <c r="P104">
        <f>VLOOKUP(B104,states!A$2:D$10,4,FALSE)</f>
        <v>1</v>
      </c>
      <c r="Q104">
        <v>0.5</v>
      </c>
      <c r="R104">
        <f t="shared" si="15"/>
        <v>0.5</v>
      </c>
      <c r="S104" s="7">
        <f t="shared" si="16"/>
        <v>0.54031515428617261</v>
      </c>
    </row>
    <row r="105" spans="1:19">
      <c r="A105" t="str">
        <f t="shared" si="9"/>
        <v>X2Pi-5.5-e-2-1</v>
      </c>
      <c r="B105" t="s">
        <v>0</v>
      </c>
      <c r="C105" s="9">
        <v>5.5</v>
      </c>
      <c r="D105" s="10">
        <v>2</v>
      </c>
      <c r="E105" s="10">
        <v>1</v>
      </c>
      <c r="F105" s="10" t="s">
        <v>1</v>
      </c>
      <c r="G105" s="20">
        <v>5734.2048000000004</v>
      </c>
      <c r="I105">
        <f t="shared" si="10"/>
        <v>5719.9267</v>
      </c>
      <c r="J105">
        <f t="shared" si="11"/>
        <v>5.5</v>
      </c>
      <c r="K105">
        <f t="shared" si="12"/>
        <v>-1</v>
      </c>
      <c r="L105">
        <f t="shared" si="13"/>
        <v>3</v>
      </c>
      <c r="M105">
        <f t="shared" si="17"/>
        <v>5719.9267</v>
      </c>
      <c r="N105" s="2" t="str">
        <f>VLOOKUP(B105,states!A$2:C$10,2,FALSE)</f>
        <v>X</v>
      </c>
      <c r="O105">
        <f t="shared" si="14"/>
        <v>2</v>
      </c>
      <c r="P105">
        <f>VLOOKUP(B105,states!A$2:D$10,4,FALSE)</f>
        <v>1</v>
      </c>
      <c r="Q105">
        <v>0.5</v>
      </c>
      <c r="R105">
        <f t="shared" si="15"/>
        <v>0.5</v>
      </c>
      <c r="S105" s="7">
        <f t="shared" si="16"/>
        <v>0.54031515428617261</v>
      </c>
    </row>
    <row r="106" spans="1:19">
      <c r="A106" t="str">
        <f t="shared" si="9"/>
        <v>X2Pi-5.5-e-2-2</v>
      </c>
      <c r="B106" t="s">
        <v>0</v>
      </c>
      <c r="C106" s="9">
        <v>5.5</v>
      </c>
      <c r="D106" s="10">
        <v>2</v>
      </c>
      <c r="E106" s="11">
        <v>2</v>
      </c>
      <c r="F106" s="11" t="s">
        <v>1</v>
      </c>
      <c r="G106" s="20">
        <v>5887.3418000000001</v>
      </c>
      <c r="I106">
        <f t="shared" si="10"/>
        <v>5873.0636999999997</v>
      </c>
      <c r="J106">
        <f t="shared" si="11"/>
        <v>5.5</v>
      </c>
      <c r="K106">
        <f t="shared" si="12"/>
        <v>-1</v>
      </c>
      <c r="L106">
        <f t="shared" si="13"/>
        <v>3</v>
      </c>
      <c r="M106">
        <f t="shared" si="17"/>
        <v>5873.0636999999997</v>
      </c>
      <c r="N106" s="2" t="str">
        <f>VLOOKUP(B106,states!A$2:C$10,2,FALSE)</f>
        <v>X</v>
      </c>
      <c r="O106">
        <f t="shared" si="14"/>
        <v>2</v>
      </c>
      <c r="P106">
        <f>VLOOKUP(B106,states!A$2:D$10,4,FALSE)</f>
        <v>1</v>
      </c>
      <c r="Q106">
        <v>0.5</v>
      </c>
      <c r="R106">
        <f t="shared" si="15"/>
        <v>1.5</v>
      </c>
      <c r="S106" s="7">
        <f t="shared" si="16"/>
        <v>0.54031515428617261</v>
      </c>
    </row>
    <row r="107" spans="1:19">
      <c r="A107" t="str">
        <f t="shared" si="9"/>
        <v>X2Pi-5.5-f-2-2</v>
      </c>
      <c r="B107" t="s">
        <v>0</v>
      </c>
      <c r="C107" s="9">
        <v>5.5</v>
      </c>
      <c r="D107" s="10">
        <v>2</v>
      </c>
      <c r="E107" s="11">
        <v>2</v>
      </c>
      <c r="F107" s="11" t="s">
        <v>2</v>
      </c>
      <c r="G107" s="20">
        <v>5888.8936999999996</v>
      </c>
      <c r="I107">
        <f t="shared" si="10"/>
        <v>5874.6155999999992</v>
      </c>
      <c r="J107">
        <f t="shared" si="11"/>
        <v>5.5</v>
      </c>
      <c r="K107">
        <f t="shared" si="12"/>
        <v>1</v>
      </c>
      <c r="L107">
        <f t="shared" si="13"/>
        <v>3</v>
      </c>
      <c r="M107">
        <f t="shared" si="17"/>
        <v>5874.6155999999992</v>
      </c>
      <c r="N107" s="2" t="str">
        <f>VLOOKUP(B107,states!A$2:C$10,2,FALSE)</f>
        <v>X</v>
      </c>
      <c r="O107">
        <f t="shared" si="14"/>
        <v>2</v>
      </c>
      <c r="P107">
        <f>VLOOKUP(B107,states!A$2:D$10,4,FALSE)</f>
        <v>1</v>
      </c>
      <c r="Q107">
        <v>0.5</v>
      </c>
      <c r="R107">
        <f t="shared" si="15"/>
        <v>1.5</v>
      </c>
      <c r="S107" s="7">
        <f t="shared" si="16"/>
        <v>0.54031515428617261</v>
      </c>
    </row>
    <row r="108" spans="1:19">
      <c r="A108" t="str">
        <f t="shared" si="9"/>
        <v>X2Pi-5.5-f-3-1</v>
      </c>
      <c r="B108" t="s">
        <v>0</v>
      </c>
      <c r="C108" s="9">
        <v>5.5</v>
      </c>
      <c r="D108" s="11">
        <v>3</v>
      </c>
      <c r="E108" s="11">
        <v>1</v>
      </c>
      <c r="F108" s="11" t="s">
        <v>2</v>
      </c>
      <c r="G108" s="20">
        <v>8199.8834999999999</v>
      </c>
      <c r="I108">
        <f t="shared" si="10"/>
        <v>8185.6053999999995</v>
      </c>
      <c r="J108">
        <f t="shared" si="11"/>
        <v>5.5</v>
      </c>
      <c r="K108">
        <f t="shared" si="12"/>
        <v>1</v>
      </c>
      <c r="L108">
        <f t="shared" si="13"/>
        <v>4</v>
      </c>
      <c r="M108">
        <f t="shared" si="17"/>
        <v>8185.6053999999995</v>
      </c>
      <c r="N108" s="2" t="str">
        <f>VLOOKUP(B108,states!A$2:C$10,2,FALSE)</f>
        <v>X</v>
      </c>
      <c r="O108">
        <f t="shared" si="14"/>
        <v>3</v>
      </c>
      <c r="P108">
        <f>VLOOKUP(B108,states!A$2:D$10,4,FALSE)</f>
        <v>1</v>
      </c>
      <c r="Q108">
        <v>0.5</v>
      </c>
      <c r="R108">
        <f t="shared" si="15"/>
        <v>0.5</v>
      </c>
      <c r="S108" s="7">
        <f t="shared" si="16"/>
        <v>0.50281990802521292</v>
      </c>
    </row>
    <row r="109" spans="1:19">
      <c r="A109" t="str">
        <f t="shared" si="9"/>
        <v>X2Pi-5.5-e-3-1</v>
      </c>
      <c r="B109" t="s">
        <v>0</v>
      </c>
      <c r="C109" s="9">
        <v>5.5</v>
      </c>
      <c r="D109" s="11">
        <v>3</v>
      </c>
      <c r="E109" s="11">
        <v>1</v>
      </c>
      <c r="F109" s="11" t="s">
        <v>1</v>
      </c>
      <c r="G109" s="20">
        <v>8200.7934000000005</v>
      </c>
      <c r="I109">
        <f t="shared" si="10"/>
        <v>8186.5153</v>
      </c>
      <c r="J109">
        <f t="shared" si="11"/>
        <v>5.5</v>
      </c>
      <c r="K109">
        <f t="shared" si="12"/>
        <v>-1</v>
      </c>
      <c r="L109">
        <f t="shared" si="13"/>
        <v>4</v>
      </c>
      <c r="M109">
        <f t="shared" si="17"/>
        <v>8186.5153</v>
      </c>
      <c r="N109" s="2" t="str">
        <f>VLOOKUP(B109,states!A$2:C$10,2,FALSE)</f>
        <v>X</v>
      </c>
      <c r="O109">
        <f t="shared" si="14"/>
        <v>3</v>
      </c>
      <c r="P109">
        <f>VLOOKUP(B109,states!A$2:D$10,4,FALSE)</f>
        <v>1</v>
      </c>
      <c r="Q109">
        <v>0.5</v>
      </c>
      <c r="R109">
        <f t="shared" si="15"/>
        <v>0.5</v>
      </c>
      <c r="S109" s="7">
        <f t="shared" si="16"/>
        <v>0.50281990802521292</v>
      </c>
    </row>
    <row r="110" spans="1:19">
      <c r="A110" t="str">
        <f t="shared" si="9"/>
        <v>X2Pi-5.5-e-3-2</v>
      </c>
      <c r="B110" t="s">
        <v>0</v>
      </c>
      <c r="C110" s="9">
        <v>5.5</v>
      </c>
      <c r="D110" s="11">
        <v>3</v>
      </c>
      <c r="E110" s="11">
        <v>2</v>
      </c>
      <c r="F110" s="11" t="s">
        <v>1</v>
      </c>
      <c r="G110" s="20">
        <v>8347.8346999999994</v>
      </c>
      <c r="I110">
        <f t="shared" si="10"/>
        <v>8333.5565999999999</v>
      </c>
      <c r="J110">
        <f t="shared" si="11"/>
        <v>5.5</v>
      </c>
      <c r="K110">
        <f t="shared" si="12"/>
        <v>-1</v>
      </c>
      <c r="L110">
        <f t="shared" si="13"/>
        <v>4</v>
      </c>
      <c r="M110">
        <f t="shared" si="17"/>
        <v>8333.5565999999999</v>
      </c>
      <c r="N110" s="2" t="str">
        <f>VLOOKUP(B110,states!A$2:C$10,2,FALSE)</f>
        <v>X</v>
      </c>
      <c r="O110">
        <f t="shared" si="14"/>
        <v>3</v>
      </c>
      <c r="P110">
        <f>VLOOKUP(B110,states!A$2:D$10,4,FALSE)</f>
        <v>1</v>
      </c>
      <c r="Q110">
        <v>0.5</v>
      </c>
      <c r="R110">
        <f t="shared" si="15"/>
        <v>1.5</v>
      </c>
      <c r="S110" s="7">
        <f t="shared" si="16"/>
        <v>0.50281990802521292</v>
      </c>
    </row>
    <row r="111" spans="1:19">
      <c r="A111" t="str">
        <f t="shared" si="9"/>
        <v>X2Pi-5.5-f-4-1</v>
      </c>
      <c r="B111" t="s">
        <v>0</v>
      </c>
      <c r="C111" s="9">
        <v>5.5</v>
      </c>
      <c r="D111" s="10">
        <v>4</v>
      </c>
      <c r="E111" s="11">
        <v>1</v>
      </c>
      <c r="F111" s="11" t="s">
        <v>2</v>
      </c>
      <c r="G111" s="20">
        <v>10543.0265</v>
      </c>
      <c r="I111">
        <f t="shared" si="10"/>
        <v>10528.7484</v>
      </c>
      <c r="J111">
        <f t="shared" si="11"/>
        <v>5.5</v>
      </c>
      <c r="K111">
        <f t="shared" si="12"/>
        <v>1</v>
      </c>
      <c r="L111">
        <f t="shared" si="13"/>
        <v>5</v>
      </c>
      <c r="M111">
        <f t="shared" si="17"/>
        <v>10528.7484</v>
      </c>
      <c r="N111" s="2" t="str">
        <f>VLOOKUP(B111,states!A$2:C$10,2,FALSE)</f>
        <v>X</v>
      </c>
      <c r="O111">
        <f t="shared" si="14"/>
        <v>4</v>
      </c>
      <c r="P111">
        <f>VLOOKUP(B111,states!A$2:D$10,4,FALSE)</f>
        <v>1</v>
      </c>
      <c r="Q111">
        <v>0.5</v>
      </c>
      <c r="R111">
        <f t="shared" si="15"/>
        <v>0.5</v>
      </c>
      <c r="S111" s="7">
        <f t="shared" si="16"/>
        <v>0.47553770885459373</v>
      </c>
    </row>
    <row r="112" spans="1:19">
      <c r="A112" t="str">
        <f t="shared" si="9"/>
        <v>X2Pi-5.5-e-4-1</v>
      </c>
      <c r="B112" t="s">
        <v>0</v>
      </c>
      <c r="C112" s="9">
        <v>5.5</v>
      </c>
      <c r="D112" s="10">
        <v>4</v>
      </c>
      <c r="E112" s="10">
        <v>1</v>
      </c>
      <c r="F112" s="10" t="s">
        <v>1</v>
      </c>
      <c r="G112" s="20">
        <v>10543.897800000001</v>
      </c>
      <c r="I112">
        <f t="shared" si="10"/>
        <v>10529.619700000001</v>
      </c>
      <c r="J112">
        <f t="shared" si="11"/>
        <v>5.5</v>
      </c>
      <c r="K112">
        <f t="shared" si="12"/>
        <v>-1</v>
      </c>
      <c r="L112">
        <f t="shared" si="13"/>
        <v>5</v>
      </c>
      <c r="M112">
        <f t="shared" si="17"/>
        <v>10529.619700000001</v>
      </c>
      <c r="N112" s="2" t="str">
        <f>VLOOKUP(B112,states!A$2:C$10,2,FALSE)</f>
        <v>X</v>
      </c>
      <c r="O112">
        <f t="shared" si="14"/>
        <v>4</v>
      </c>
      <c r="P112">
        <f>VLOOKUP(B112,states!A$2:D$10,4,FALSE)</f>
        <v>1</v>
      </c>
      <c r="Q112">
        <v>0.5</v>
      </c>
      <c r="R112">
        <f t="shared" si="15"/>
        <v>0.5</v>
      </c>
      <c r="S112" s="7">
        <f t="shared" si="16"/>
        <v>0.47553770885459373</v>
      </c>
    </row>
    <row r="113" spans="1:19">
      <c r="A113" t="str">
        <f t="shared" si="9"/>
        <v>X2Pi-5.5-e-4-2</v>
      </c>
      <c r="B113" t="s">
        <v>0</v>
      </c>
      <c r="C113" s="9">
        <v>5.5</v>
      </c>
      <c r="D113" s="10">
        <v>4</v>
      </c>
      <c r="E113" s="11">
        <v>2</v>
      </c>
      <c r="F113" s="11" t="s">
        <v>1</v>
      </c>
      <c r="G113" s="20">
        <v>10684.875099999999</v>
      </c>
      <c r="I113">
        <f t="shared" si="10"/>
        <v>10670.597</v>
      </c>
      <c r="J113">
        <f t="shared" si="11"/>
        <v>5.5</v>
      </c>
      <c r="K113">
        <f t="shared" si="12"/>
        <v>-1</v>
      </c>
      <c r="L113">
        <f t="shared" si="13"/>
        <v>5</v>
      </c>
      <c r="M113">
        <f t="shared" si="17"/>
        <v>10670.597</v>
      </c>
      <c r="N113" s="2" t="str">
        <f>VLOOKUP(B113,states!A$2:C$10,2,FALSE)</f>
        <v>X</v>
      </c>
      <c r="O113">
        <f t="shared" si="14"/>
        <v>4</v>
      </c>
      <c r="P113">
        <f>VLOOKUP(B113,states!A$2:D$10,4,FALSE)</f>
        <v>1</v>
      </c>
      <c r="Q113">
        <v>0.5</v>
      </c>
      <c r="R113">
        <f t="shared" si="15"/>
        <v>1.5</v>
      </c>
      <c r="S113" s="7">
        <f t="shared" si="16"/>
        <v>0.47553770885459373</v>
      </c>
    </row>
    <row r="114" spans="1:19">
      <c r="A114" t="str">
        <f t="shared" si="9"/>
        <v>X2Pi-5.5-f-4-2</v>
      </c>
      <c r="B114" t="s">
        <v>0</v>
      </c>
      <c r="C114" s="9">
        <v>5.5</v>
      </c>
      <c r="D114" s="10">
        <v>4</v>
      </c>
      <c r="E114" s="11">
        <v>2</v>
      </c>
      <c r="F114" s="11" t="s">
        <v>2</v>
      </c>
      <c r="G114" s="20">
        <v>10686.3014</v>
      </c>
      <c r="I114">
        <f t="shared" si="10"/>
        <v>10672.023300000001</v>
      </c>
      <c r="J114">
        <f t="shared" si="11"/>
        <v>5.5</v>
      </c>
      <c r="K114">
        <f t="shared" si="12"/>
        <v>1</v>
      </c>
      <c r="L114">
        <f t="shared" si="13"/>
        <v>5</v>
      </c>
      <c r="M114">
        <f t="shared" si="17"/>
        <v>10672.023300000001</v>
      </c>
      <c r="N114" s="2" t="str">
        <f>VLOOKUP(B114,states!A$2:C$10,2,FALSE)</f>
        <v>X</v>
      </c>
      <c r="O114">
        <f t="shared" si="14"/>
        <v>4</v>
      </c>
      <c r="P114">
        <f>VLOOKUP(B114,states!A$2:D$10,4,FALSE)</f>
        <v>1</v>
      </c>
      <c r="Q114">
        <v>0.5</v>
      </c>
      <c r="R114">
        <f t="shared" si="15"/>
        <v>1.5</v>
      </c>
      <c r="S114" s="7">
        <f t="shared" si="16"/>
        <v>0.47553770885459373</v>
      </c>
    </row>
    <row r="115" spans="1:19">
      <c r="A115" t="str">
        <f t="shared" si="9"/>
        <v>X2Pi-5.5-f-5-1</v>
      </c>
      <c r="B115" t="s">
        <v>0</v>
      </c>
      <c r="C115" s="9">
        <v>5.5</v>
      </c>
      <c r="D115" s="11">
        <v>5</v>
      </c>
      <c r="E115" s="11">
        <v>1</v>
      </c>
      <c r="F115" s="11" t="s">
        <v>2</v>
      </c>
      <c r="G115" s="20">
        <v>12763.176100000001</v>
      </c>
      <c r="I115">
        <f t="shared" si="10"/>
        <v>12748.898000000001</v>
      </c>
      <c r="J115">
        <f t="shared" si="11"/>
        <v>5.5</v>
      </c>
      <c r="K115">
        <f t="shared" si="12"/>
        <v>1</v>
      </c>
      <c r="L115">
        <f t="shared" si="13"/>
        <v>6</v>
      </c>
      <c r="M115">
        <f t="shared" si="17"/>
        <v>12748.898000000001</v>
      </c>
      <c r="N115" s="2" t="str">
        <f>VLOOKUP(B115,states!A$2:C$10,2,FALSE)</f>
        <v>X</v>
      </c>
      <c r="O115">
        <f t="shared" si="14"/>
        <v>5</v>
      </c>
      <c r="P115">
        <f>VLOOKUP(B115,states!A$2:D$10,4,FALSE)</f>
        <v>1</v>
      </c>
      <c r="Q115">
        <v>0.5</v>
      </c>
      <c r="R115">
        <f t="shared" si="15"/>
        <v>0.5</v>
      </c>
      <c r="S115" s="7">
        <f t="shared" si="16"/>
        <v>0</v>
      </c>
    </row>
    <row r="116" spans="1:19">
      <c r="A116" t="str">
        <f t="shared" si="9"/>
        <v>X2Pi-5.5-e-5-1</v>
      </c>
      <c r="B116" t="s">
        <v>0</v>
      </c>
      <c r="C116" s="9">
        <v>5.5</v>
      </c>
      <c r="D116" s="11">
        <v>5</v>
      </c>
      <c r="E116" s="11">
        <v>1</v>
      </c>
      <c r="F116" s="11" t="s">
        <v>1</v>
      </c>
      <c r="G116" s="20">
        <v>12764.0085</v>
      </c>
      <c r="I116">
        <f t="shared" si="10"/>
        <v>12749.7304</v>
      </c>
      <c r="J116">
        <f t="shared" si="11"/>
        <v>5.5</v>
      </c>
      <c r="K116">
        <f t="shared" si="12"/>
        <v>-1</v>
      </c>
      <c r="L116">
        <f t="shared" si="13"/>
        <v>6</v>
      </c>
      <c r="M116">
        <f t="shared" si="17"/>
        <v>12749.7304</v>
      </c>
      <c r="N116" s="2" t="str">
        <f>VLOOKUP(B116,states!A$2:C$10,2,FALSE)</f>
        <v>X</v>
      </c>
      <c r="O116">
        <f t="shared" si="14"/>
        <v>5</v>
      </c>
      <c r="P116">
        <f>VLOOKUP(B116,states!A$2:D$10,4,FALSE)</f>
        <v>1</v>
      </c>
      <c r="Q116">
        <v>0.5</v>
      </c>
      <c r="R116">
        <f t="shared" si="15"/>
        <v>0.5</v>
      </c>
      <c r="S116" s="7">
        <f t="shared" si="16"/>
        <v>0</v>
      </c>
    </row>
    <row r="117" spans="1:19">
      <c r="A117" t="str">
        <f t="shared" si="9"/>
        <v>X2Pi-5.5-e-5-2</v>
      </c>
      <c r="B117" t="s">
        <v>0</v>
      </c>
      <c r="C117" s="9">
        <v>5.5</v>
      </c>
      <c r="D117" s="11">
        <v>5</v>
      </c>
      <c r="E117" s="11">
        <v>2</v>
      </c>
      <c r="F117" s="11" t="s">
        <v>1</v>
      </c>
      <c r="G117" s="20">
        <v>12898.9362</v>
      </c>
      <c r="I117">
        <f t="shared" si="10"/>
        <v>12884.658100000001</v>
      </c>
      <c r="J117">
        <f t="shared" si="11"/>
        <v>5.5</v>
      </c>
      <c r="K117">
        <f t="shared" si="12"/>
        <v>-1</v>
      </c>
      <c r="L117">
        <f t="shared" si="13"/>
        <v>6</v>
      </c>
      <c r="M117">
        <f t="shared" si="17"/>
        <v>12884.658100000001</v>
      </c>
      <c r="N117" s="2" t="str">
        <f>VLOOKUP(B117,states!A$2:C$10,2,FALSE)</f>
        <v>X</v>
      </c>
      <c r="O117">
        <f t="shared" si="14"/>
        <v>5</v>
      </c>
      <c r="P117">
        <f>VLOOKUP(B117,states!A$2:D$10,4,FALSE)</f>
        <v>1</v>
      </c>
      <c r="Q117">
        <v>0.5</v>
      </c>
      <c r="R117">
        <f t="shared" si="15"/>
        <v>1.5</v>
      </c>
      <c r="S117" s="7">
        <f t="shared" si="16"/>
        <v>0</v>
      </c>
    </row>
    <row r="118" spans="1:19">
      <c r="A118" t="str">
        <f t="shared" si="9"/>
        <v>X2Pi-6.5-f-0-1</v>
      </c>
      <c r="B118" t="s">
        <v>0</v>
      </c>
      <c r="C118" s="9">
        <v>6.5</v>
      </c>
      <c r="D118" s="10">
        <v>0</v>
      </c>
      <c r="E118" s="11">
        <v>1</v>
      </c>
      <c r="F118" s="11" t="s">
        <v>2</v>
      </c>
      <c r="G118" s="20">
        <v>593.70889999999997</v>
      </c>
      <c r="I118">
        <f t="shared" si="10"/>
        <v>579.43079999999998</v>
      </c>
      <c r="J118">
        <f t="shared" si="11"/>
        <v>6.5</v>
      </c>
      <c r="K118">
        <f t="shared" si="12"/>
        <v>-1</v>
      </c>
      <c r="L118">
        <f t="shared" si="13"/>
        <v>1</v>
      </c>
      <c r="M118">
        <f t="shared" si="17"/>
        <v>579.43079999999998</v>
      </c>
      <c r="N118" s="2" t="str">
        <f>VLOOKUP(B118,states!A$2:C$10,2,FALSE)</f>
        <v>X</v>
      </c>
      <c r="O118">
        <f t="shared" si="14"/>
        <v>0</v>
      </c>
      <c r="P118">
        <f>VLOOKUP(B118,states!A$2:D$10,4,FALSE)</f>
        <v>1</v>
      </c>
      <c r="Q118">
        <v>0.5</v>
      </c>
      <c r="R118">
        <f t="shared" si="15"/>
        <v>0.5</v>
      </c>
      <c r="S118" s="7">
        <f t="shared" si="16"/>
        <v>68.772898529254604</v>
      </c>
    </row>
    <row r="119" spans="1:19">
      <c r="A119" t="str">
        <f t="shared" si="9"/>
        <v>X2Pi-6.5-e-0-1</v>
      </c>
      <c r="B119" t="s">
        <v>0</v>
      </c>
      <c r="C119" s="9">
        <v>6.5</v>
      </c>
      <c r="D119" s="10">
        <v>0</v>
      </c>
      <c r="E119" s="10">
        <v>1</v>
      </c>
      <c r="F119" s="10" t="s">
        <v>1</v>
      </c>
      <c r="G119" s="20">
        <v>595.16600000000005</v>
      </c>
      <c r="I119">
        <f t="shared" si="10"/>
        <v>580.88790000000006</v>
      </c>
      <c r="J119">
        <f t="shared" si="11"/>
        <v>6.5</v>
      </c>
      <c r="K119">
        <f t="shared" si="12"/>
        <v>1</v>
      </c>
      <c r="L119">
        <f t="shared" si="13"/>
        <v>1</v>
      </c>
      <c r="M119">
        <f t="shared" si="17"/>
        <v>580.88790000000006</v>
      </c>
      <c r="N119" s="2" t="str">
        <f>VLOOKUP(B119,states!A$2:C$10,2,FALSE)</f>
        <v>X</v>
      </c>
      <c r="O119">
        <f t="shared" si="14"/>
        <v>0</v>
      </c>
      <c r="P119">
        <f>VLOOKUP(B119,states!A$2:D$10,4,FALSE)</f>
        <v>1</v>
      </c>
      <c r="Q119">
        <v>0.5</v>
      </c>
      <c r="R119">
        <f t="shared" si="15"/>
        <v>0.5</v>
      </c>
      <c r="S119" s="7">
        <f t="shared" si="16"/>
        <v>68.772898529254604</v>
      </c>
    </row>
    <row r="120" spans="1:19">
      <c r="A120" t="str">
        <f t="shared" si="9"/>
        <v>X2Pi-6.5-e-0-2</v>
      </c>
      <c r="B120" t="s">
        <v>0</v>
      </c>
      <c r="C120" s="9">
        <v>6.5</v>
      </c>
      <c r="D120" s="10">
        <v>0</v>
      </c>
      <c r="E120" s="11">
        <v>2</v>
      </c>
      <c r="F120" s="11" t="s">
        <v>1</v>
      </c>
      <c r="G120" s="20">
        <v>788.20389999999998</v>
      </c>
      <c r="I120">
        <f t="shared" si="10"/>
        <v>773.92579999999998</v>
      </c>
      <c r="J120">
        <f t="shared" si="11"/>
        <v>6.5</v>
      </c>
      <c r="K120">
        <f t="shared" si="12"/>
        <v>1</v>
      </c>
      <c r="L120">
        <f t="shared" si="13"/>
        <v>1</v>
      </c>
      <c r="M120">
        <f t="shared" si="17"/>
        <v>773.92579999999998</v>
      </c>
      <c r="N120" s="2" t="str">
        <f>VLOOKUP(B120,states!A$2:C$10,2,FALSE)</f>
        <v>X</v>
      </c>
      <c r="O120">
        <f t="shared" si="14"/>
        <v>0</v>
      </c>
      <c r="P120">
        <f>VLOOKUP(B120,states!A$2:D$10,4,FALSE)</f>
        <v>1</v>
      </c>
      <c r="Q120">
        <v>0.5</v>
      </c>
      <c r="R120">
        <f t="shared" si="15"/>
        <v>1.5</v>
      </c>
      <c r="S120" s="7">
        <f t="shared" si="16"/>
        <v>68.772898529254604</v>
      </c>
    </row>
    <row r="121" spans="1:19">
      <c r="A121" t="str">
        <f t="shared" si="9"/>
        <v>X2Pi-6.5-f-0-2</v>
      </c>
      <c r="B121" t="s">
        <v>0</v>
      </c>
      <c r="C121" s="9">
        <v>6.5</v>
      </c>
      <c r="D121" s="10">
        <v>0</v>
      </c>
      <c r="E121" s="11">
        <v>2</v>
      </c>
      <c r="F121" s="11" t="s">
        <v>2</v>
      </c>
      <c r="G121" s="20">
        <v>790.41989999999998</v>
      </c>
      <c r="I121">
        <f t="shared" si="10"/>
        <v>776.14179999999999</v>
      </c>
      <c r="J121">
        <f t="shared" si="11"/>
        <v>6.5</v>
      </c>
      <c r="K121">
        <f t="shared" si="12"/>
        <v>-1</v>
      </c>
      <c r="L121">
        <f t="shared" si="13"/>
        <v>1</v>
      </c>
      <c r="M121">
        <f t="shared" si="17"/>
        <v>776.14179999999999</v>
      </c>
      <c r="N121" s="2" t="str">
        <f>VLOOKUP(B121,states!A$2:C$10,2,FALSE)</f>
        <v>X</v>
      </c>
      <c r="O121">
        <f t="shared" si="14"/>
        <v>0</v>
      </c>
      <c r="P121">
        <f>VLOOKUP(B121,states!A$2:D$10,4,FALSE)</f>
        <v>1</v>
      </c>
      <c r="Q121">
        <v>0.5</v>
      </c>
      <c r="R121">
        <f t="shared" si="15"/>
        <v>1.5</v>
      </c>
      <c r="S121" s="7">
        <f t="shared" si="16"/>
        <v>68.772898529254604</v>
      </c>
    </row>
    <row r="122" spans="1:19">
      <c r="A122" t="str">
        <f t="shared" si="9"/>
        <v>X2Pi-6.5-f-1-1</v>
      </c>
      <c r="B122" t="s">
        <v>0</v>
      </c>
      <c r="C122" s="9">
        <v>6.5</v>
      </c>
      <c r="D122" s="11">
        <v>1</v>
      </c>
      <c r="E122" s="11">
        <v>1</v>
      </c>
      <c r="F122" s="11" t="s">
        <v>2</v>
      </c>
      <c r="G122" s="20">
        <v>3304.4348</v>
      </c>
      <c r="I122">
        <f t="shared" si="10"/>
        <v>3290.1567</v>
      </c>
      <c r="J122">
        <f t="shared" si="11"/>
        <v>6.5</v>
      </c>
      <c r="K122">
        <f t="shared" si="12"/>
        <v>-1</v>
      </c>
      <c r="L122">
        <f t="shared" si="13"/>
        <v>2</v>
      </c>
      <c r="M122">
        <f t="shared" si="17"/>
        <v>3290.1567</v>
      </c>
      <c r="N122" s="2" t="str">
        <f>VLOOKUP(B122,states!A$2:C$10,2,FALSE)</f>
        <v>X</v>
      </c>
      <c r="O122">
        <f t="shared" si="14"/>
        <v>1</v>
      </c>
      <c r="P122">
        <f>VLOOKUP(B122,states!A$2:D$10,4,FALSE)</f>
        <v>1</v>
      </c>
      <c r="Q122">
        <v>0.5</v>
      </c>
      <c r="R122">
        <f t="shared" si="15"/>
        <v>0.5</v>
      </c>
      <c r="S122" s="7">
        <f t="shared" si="16"/>
        <v>0.5783088383985765</v>
      </c>
    </row>
    <row r="123" spans="1:19">
      <c r="A123" t="str">
        <f t="shared" si="9"/>
        <v>X2Pi-6.5-e-1-1</v>
      </c>
      <c r="B123" t="s">
        <v>0</v>
      </c>
      <c r="C123" s="9">
        <v>6.5</v>
      </c>
      <c r="D123" s="11">
        <v>1</v>
      </c>
      <c r="E123" s="11">
        <v>1</v>
      </c>
      <c r="F123" s="11" t="s">
        <v>1</v>
      </c>
      <c r="G123" s="20">
        <v>3305.84</v>
      </c>
      <c r="I123">
        <f t="shared" si="10"/>
        <v>3291.5619000000002</v>
      </c>
      <c r="J123">
        <f t="shared" si="11"/>
        <v>6.5</v>
      </c>
      <c r="K123">
        <f t="shared" si="12"/>
        <v>1</v>
      </c>
      <c r="L123">
        <f t="shared" si="13"/>
        <v>2</v>
      </c>
      <c r="M123">
        <f t="shared" si="17"/>
        <v>3291.5619000000002</v>
      </c>
      <c r="N123" s="2" t="str">
        <f>VLOOKUP(B123,states!A$2:C$10,2,FALSE)</f>
        <v>X</v>
      </c>
      <c r="O123">
        <f t="shared" si="14"/>
        <v>1</v>
      </c>
      <c r="P123">
        <f>VLOOKUP(B123,states!A$2:D$10,4,FALSE)</f>
        <v>1</v>
      </c>
      <c r="Q123">
        <v>0.5</v>
      </c>
      <c r="R123">
        <f t="shared" si="15"/>
        <v>0.5</v>
      </c>
      <c r="S123" s="7">
        <f t="shared" si="16"/>
        <v>0.5783088383985765</v>
      </c>
    </row>
    <row r="124" spans="1:19">
      <c r="A124" t="str">
        <f t="shared" si="9"/>
        <v>X2Pi-6.5-e-1-2</v>
      </c>
      <c r="B124" t="s">
        <v>0</v>
      </c>
      <c r="C124" s="9">
        <v>6.5</v>
      </c>
      <c r="D124" s="11">
        <v>1</v>
      </c>
      <c r="E124" s="11">
        <v>2</v>
      </c>
      <c r="F124" s="11" t="s">
        <v>1</v>
      </c>
      <c r="G124" s="20">
        <v>3491.6165999999998</v>
      </c>
      <c r="I124">
        <f t="shared" si="10"/>
        <v>3477.3384999999998</v>
      </c>
      <c r="J124">
        <f t="shared" si="11"/>
        <v>6.5</v>
      </c>
      <c r="K124">
        <f t="shared" si="12"/>
        <v>1</v>
      </c>
      <c r="L124">
        <f t="shared" si="13"/>
        <v>2</v>
      </c>
      <c r="M124">
        <f t="shared" si="17"/>
        <v>3477.3384999999998</v>
      </c>
      <c r="N124" s="2" t="str">
        <f>VLOOKUP(B124,states!A$2:C$10,2,FALSE)</f>
        <v>X</v>
      </c>
      <c r="O124">
        <f t="shared" si="14"/>
        <v>1</v>
      </c>
      <c r="P124">
        <f>VLOOKUP(B124,states!A$2:D$10,4,FALSE)</f>
        <v>1</v>
      </c>
      <c r="Q124">
        <v>0.5</v>
      </c>
      <c r="R124">
        <f t="shared" si="15"/>
        <v>1.5</v>
      </c>
      <c r="S124" s="7">
        <f t="shared" si="16"/>
        <v>0.5783088383985765</v>
      </c>
    </row>
    <row r="125" spans="1:19">
      <c r="A125" t="str">
        <f t="shared" si="9"/>
        <v>X2Pi-6.5-f-2-1</v>
      </c>
      <c r="B125" t="s">
        <v>0</v>
      </c>
      <c r="C125" s="9">
        <v>6.5</v>
      </c>
      <c r="D125" s="10">
        <v>2</v>
      </c>
      <c r="E125" s="11">
        <v>1</v>
      </c>
      <c r="F125" s="11" t="s">
        <v>2</v>
      </c>
      <c r="G125" s="20">
        <v>5889.2951000000003</v>
      </c>
      <c r="I125">
        <f t="shared" si="10"/>
        <v>5875.0169999999998</v>
      </c>
      <c r="J125">
        <f t="shared" si="11"/>
        <v>6.5</v>
      </c>
      <c r="K125">
        <f t="shared" si="12"/>
        <v>-1</v>
      </c>
      <c r="L125">
        <f t="shared" si="13"/>
        <v>3</v>
      </c>
      <c r="M125">
        <f t="shared" si="17"/>
        <v>5875.0169999999998</v>
      </c>
      <c r="N125" s="2" t="str">
        <f>VLOOKUP(B125,states!A$2:C$10,2,FALSE)</f>
        <v>X</v>
      </c>
      <c r="O125">
        <f t="shared" si="14"/>
        <v>2</v>
      </c>
      <c r="P125">
        <f>VLOOKUP(B125,states!A$2:D$10,4,FALSE)</f>
        <v>1</v>
      </c>
      <c r="Q125">
        <v>0.5</v>
      </c>
      <c r="R125">
        <f t="shared" si="15"/>
        <v>0.5</v>
      </c>
      <c r="S125" s="7">
        <f t="shared" si="16"/>
        <v>0.52256102508223568</v>
      </c>
    </row>
    <row r="126" spans="1:19">
      <c r="A126" t="str">
        <f t="shared" si="9"/>
        <v>X2Pi-6.5-e-2-1</v>
      </c>
      <c r="B126" t="s">
        <v>0</v>
      </c>
      <c r="C126" s="9">
        <v>6.5</v>
      </c>
      <c r="D126" s="10">
        <v>2</v>
      </c>
      <c r="E126" s="10">
        <v>1</v>
      </c>
      <c r="F126" s="10" t="s">
        <v>1</v>
      </c>
      <c r="G126" s="20">
        <v>5890.6463999999996</v>
      </c>
      <c r="I126">
        <f t="shared" si="10"/>
        <v>5876.3682999999992</v>
      </c>
      <c r="J126">
        <f t="shared" si="11"/>
        <v>6.5</v>
      </c>
      <c r="K126">
        <f t="shared" si="12"/>
        <v>1</v>
      </c>
      <c r="L126">
        <f t="shared" si="13"/>
        <v>3</v>
      </c>
      <c r="M126">
        <f t="shared" si="17"/>
        <v>5876.3682999999992</v>
      </c>
      <c r="N126" s="2" t="str">
        <f>VLOOKUP(B126,states!A$2:C$10,2,FALSE)</f>
        <v>X</v>
      </c>
      <c r="O126">
        <f t="shared" si="14"/>
        <v>2</v>
      </c>
      <c r="P126">
        <f>VLOOKUP(B126,states!A$2:D$10,4,FALSE)</f>
        <v>1</v>
      </c>
      <c r="Q126">
        <v>0.5</v>
      </c>
      <c r="R126">
        <f t="shared" si="15"/>
        <v>0.5</v>
      </c>
      <c r="S126" s="7">
        <f t="shared" si="16"/>
        <v>0.52256102508223568</v>
      </c>
    </row>
    <row r="127" spans="1:19">
      <c r="A127" t="str">
        <f t="shared" si="9"/>
        <v>X2Pi-6.5-e-2-2</v>
      </c>
      <c r="B127" t="s">
        <v>0</v>
      </c>
      <c r="C127" s="9">
        <v>6.5</v>
      </c>
      <c r="D127" s="10">
        <v>2</v>
      </c>
      <c r="E127" s="11">
        <v>2</v>
      </c>
      <c r="F127" s="11" t="s">
        <v>1</v>
      </c>
      <c r="G127" s="20">
        <v>6069.2335000000003</v>
      </c>
      <c r="I127">
        <f t="shared" si="10"/>
        <v>6054.9553999999998</v>
      </c>
      <c r="J127">
        <f t="shared" si="11"/>
        <v>6.5</v>
      </c>
      <c r="K127">
        <f t="shared" si="12"/>
        <v>1</v>
      </c>
      <c r="L127">
        <f t="shared" si="13"/>
        <v>3</v>
      </c>
      <c r="M127">
        <f t="shared" si="17"/>
        <v>6054.9553999999998</v>
      </c>
      <c r="N127" s="2" t="str">
        <f>VLOOKUP(B127,states!A$2:C$10,2,FALSE)</f>
        <v>X</v>
      </c>
      <c r="O127">
        <f t="shared" si="14"/>
        <v>2</v>
      </c>
      <c r="P127">
        <f>VLOOKUP(B127,states!A$2:D$10,4,FALSE)</f>
        <v>1</v>
      </c>
      <c r="Q127">
        <v>0.5</v>
      </c>
      <c r="R127">
        <f t="shared" si="15"/>
        <v>1.5</v>
      </c>
      <c r="S127" s="7">
        <f t="shared" si="16"/>
        <v>0.52256102508223568</v>
      </c>
    </row>
    <row r="128" spans="1:19">
      <c r="A128" t="str">
        <f t="shared" si="9"/>
        <v>X2Pi-6.5-f-2-2</v>
      </c>
      <c r="B128" t="s">
        <v>0</v>
      </c>
      <c r="C128" s="9">
        <v>6.5</v>
      </c>
      <c r="D128" s="10">
        <v>2</v>
      </c>
      <c r="E128" s="11">
        <v>2</v>
      </c>
      <c r="F128" s="11" t="s">
        <v>2</v>
      </c>
      <c r="G128" s="20">
        <v>6071.2830999999996</v>
      </c>
      <c r="I128">
        <f t="shared" si="10"/>
        <v>6057.0049999999992</v>
      </c>
      <c r="J128">
        <f t="shared" si="11"/>
        <v>6.5</v>
      </c>
      <c r="K128">
        <f t="shared" si="12"/>
        <v>-1</v>
      </c>
      <c r="L128">
        <f t="shared" si="13"/>
        <v>3</v>
      </c>
      <c r="M128">
        <f t="shared" si="17"/>
        <v>6057.0049999999992</v>
      </c>
      <c r="N128" s="2" t="str">
        <f>VLOOKUP(B128,states!A$2:C$10,2,FALSE)</f>
        <v>X</v>
      </c>
      <c r="O128">
        <f t="shared" si="14"/>
        <v>2</v>
      </c>
      <c r="P128">
        <f>VLOOKUP(B128,states!A$2:D$10,4,FALSE)</f>
        <v>1</v>
      </c>
      <c r="Q128">
        <v>0.5</v>
      </c>
      <c r="R128">
        <f t="shared" si="15"/>
        <v>1.5</v>
      </c>
      <c r="S128" s="7">
        <f t="shared" si="16"/>
        <v>0.52256102508223568</v>
      </c>
    </row>
    <row r="129" spans="1:19">
      <c r="A129" t="str">
        <f t="shared" si="9"/>
        <v>X2Pi-6.5-f-3-1</v>
      </c>
      <c r="B129" t="s">
        <v>0</v>
      </c>
      <c r="C129" s="9">
        <v>6.5</v>
      </c>
      <c r="D129" s="11">
        <v>3</v>
      </c>
      <c r="E129" s="11">
        <v>1</v>
      </c>
      <c r="F129" s="11" t="s">
        <v>2</v>
      </c>
      <c r="G129" s="20">
        <v>8349.6866000000009</v>
      </c>
      <c r="I129">
        <f t="shared" si="10"/>
        <v>8335.4085000000014</v>
      </c>
      <c r="J129">
        <f t="shared" si="11"/>
        <v>6.5</v>
      </c>
      <c r="K129">
        <f t="shared" si="12"/>
        <v>-1</v>
      </c>
      <c r="L129">
        <f t="shared" si="13"/>
        <v>4</v>
      </c>
      <c r="M129">
        <f t="shared" si="17"/>
        <v>8335.4085000000014</v>
      </c>
      <c r="N129" s="2" t="str">
        <f>VLOOKUP(B129,states!A$2:C$10,2,FALSE)</f>
        <v>X</v>
      </c>
      <c r="O129">
        <f t="shared" si="14"/>
        <v>3</v>
      </c>
      <c r="P129">
        <f>VLOOKUP(B129,states!A$2:D$10,4,FALSE)</f>
        <v>1</v>
      </c>
      <c r="Q129">
        <v>0.5</v>
      </c>
      <c r="R129">
        <f t="shared" si="15"/>
        <v>0.5</v>
      </c>
      <c r="S129" s="7">
        <f t="shared" si="16"/>
        <v>0.48629782911890274</v>
      </c>
    </row>
    <row r="130" spans="1:19">
      <c r="A130" t="str">
        <f t="shared" ref="A130:A193" si="18">B130&amp;"-"&amp;C130&amp;"-"&amp;F130&amp;"-"&amp;D130&amp;"-"&amp;E130</f>
        <v>X2Pi-6.5-e-3-1</v>
      </c>
      <c r="B130" t="s">
        <v>0</v>
      </c>
      <c r="C130" s="9">
        <v>6.5</v>
      </c>
      <c r="D130" s="11">
        <v>3</v>
      </c>
      <c r="E130" s="11">
        <v>1</v>
      </c>
      <c r="F130" s="11" t="s">
        <v>1</v>
      </c>
      <c r="G130" s="20">
        <v>8350.9840999999997</v>
      </c>
      <c r="I130">
        <f t="shared" ref="I130:I193" si="19">G130-G$2</f>
        <v>8336.7060000000001</v>
      </c>
      <c r="J130">
        <f t="shared" ref="J130:J193" si="20">C130</f>
        <v>6.5</v>
      </c>
      <c r="K130">
        <f t="shared" ref="K130:K193" si="21">IF(F130="e",(-1)^(C130-0.5),(-1)^(C130+0.5))</f>
        <v>1</v>
      </c>
      <c r="L130">
        <f t="shared" ref="L130:L193" si="22">D130+1</f>
        <v>4</v>
      </c>
      <c r="M130">
        <f t="shared" si="17"/>
        <v>8336.7060000000001</v>
      </c>
      <c r="N130" s="2" t="str">
        <f>VLOOKUP(B130,states!A$2:C$10,2,FALSE)</f>
        <v>X</v>
      </c>
      <c r="O130">
        <f t="shared" ref="O130:O193" si="23">D130</f>
        <v>3</v>
      </c>
      <c r="P130">
        <f>VLOOKUP(B130,states!A$2:D$10,4,FALSE)</f>
        <v>1</v>
      </c>
      <c r="Q130">
        <v>0.5</v>
      </c>
      <c r="R130">
        <f t="shared" ref="R130:R193" si="24">IF(P130=0,Q130,IF(C130=0.5,0.5,IF(E130=1,0.5,1.5)))</f>
        <v>0.5</v>
      </c>
      <c r="S130" s="7">
        <f t="shared" ref="S130:S193" si="25">IF(O130=5,0,1/C130^(1/5)*IF(O130=0,100,1)/(O130+1)^(1/4))</f>
        <v>0.48629782911890274</v>
      </c>
    </row>
    <row r="131" spans="1:19">
      <c r="A131" t="str">
        <f t="shared" si="18"/>
        <v>X2Pi-6.5-e-3-2</v>
      </c>
      <c r="B131" t="s">
        <v>0</v>
      </c>
      <c r="C131" s="9">
        <v>6.5</v>
      </c>
      <c r="D131" s="11">
        <v>3</v>
      </c>
      <c r="E131" s="11">
        <v>2</v>
      </c>
      <c r="F131" s="11" t="s">
        <v>1</v>
      </c>
      <c r="G131" s="20">
        <v>8522.4405000000006</v>
      </c>
      <c r="I131">
        <f t="shared" si="19"/>
        <v>8508.1624000000011</v>
      </c>
      <c r="J131">
        <f t="shared" si="20"/>
        <v>6.5</v>
      </c>
      <c r="K131">
        <f t="shared" si="21"/>
        <v>1</v>
      </c>
      <c r="L131">
        <f t="shared" si="22"/>
        <v>4</v>
      </c>
      <c r="M131">
        <f t="shared" ref="M131:M194" si="26">I131</f>
        <v>8508.1624000000011</v>
      </c>
      <c r="N131" s="2" t="str">
        <f>VLOOKUP(B131,states!A$2:C$10,2,FALSE)</f>
        <v>X</v>
      </c>
      <c r="O131">
        <f t="shared" si="23"/>
        <v>3</v>
      </c>
      <c r="P131">
        <f>VLOOKUP(B131,states!A$2:D$10,4,FALSE)</f>
        <v>1</v>
      </c>
      <c r="Q131">
        <v>0.5</v>
      </c>
      <c r="R131">
        <f t="shared" si="24"/>
        <v>1.5</v>
      </c>
      <c r="S131" s="7">
        <f t="shared" si="25"/>
        <v>0.48629782911890274</v>
      </c>
    </row>
    <row r="132" spans="1:19">
      <c r="A132" t="str">
        <f t="shared" si="18"/>
        <v>X2Pi-6.5-f-4-1</v>
      </c>
      <c r="B132" t="s">
        <v>0</v>
      </c>
      <c r="C132" s="9">
        <v>6.5</v>
      </c>
      <c r="D132" s="10">
        <v>4</v>
      </c>
      <c r="E132" s="11">
        <v>1</v>
      </c>
      <c r="F132" s="11" t="s">
        <v>2</v>
      </c>
      <c r="G132" s="20">
        <v>10686.616</v>
      </c>
      <c r="I132">
        <f t="shared" si="19"/>
        <v>10672.3379</v>
      </c>
      <c r="J132">
        <f t="shared" si="20"/>
        <v>6.5</v>
      </c>
      <c r="K132">
        <f t="shared" si="21"/>
        <v>-1</v>
      </c>
      <c r="L132">
        <f t="shared" si="22"/>
        <v>5</v>
      </c>
      <c r="M132">
        <f t="shared" si="26"/>
        <v>10672.3379</v>
      </c>
      <c r="N132" s="2" t="str">
        <f>VLOOKUP(B132,states!A$2:C$10,2,FALSE)</f>
        <v>X</v>
      </c>
      <c r="O132">
        <f t="shared" si="23"/>
        <v>4</v>
      </c>
      <c r="P132">
        <f>VLOOKUP(B132,states!A$2:D$10,4,FALSE)</f>
        <v>1</v>
      </c>
      <c r="Q132">
        <v>0.5</v>
      </c>
      <c r="R132">
        <f t="shared" si="24"/>
        <v>0.5</v>
      </c>
      <c r="S132" s="7">
        <f t="shared" si="25"/>
        <v>0.45991209136566247</v>
      </c>
    </row>
    <row r="133" spans="1:19">
      <c r="A133" t="str">
        <f t="shared" si="18"/>
        <v>X2Pi-6.5-e-4-1</v>
      </c>
      <c r="B133" t="s">
        <v>0</v>
      </c>
      <c r="C133" s="9">
        <v>6.5</v>
      </c>
      <c r="D133" s="10">
        <v>4</v>
      </c>
      <c r="E133" s="10">
        <v>1</v>
      </c>
      <c r="F133" s="10" t="s">
        <v>1</v>
      </c>
      <c r="G133" s="20">
        <v>10687.8596</v>
      </c>
      <c r="I133">
        <f t="shared" si="19"/>
        <v>10673.5815</v>
      </c>
      <c r="J133">
        <f t="shared" si="20"/>
        <v>6.5</v>
      </c>
      <c r="K133">
        <f t="shared" si="21"/>
        <v>1</v>
      </c>
      <c r="L133">
        <f t="shared" si="22"/>
        <v>5</v>
      </c>
      <c r="M133">
        <f t="shared" si="26"/>
        <v>10673.5815</v>
      </c>
      <c r="N133" s="2" t="str">
        <f>VLOOKUP(B133,states!A$2:C$10,2,FALSE)</f>
        <v>X</v>
      </c>
      <c r="O133">
        <f t="shared" si="23"/>
        <v>4</v>
      </c>
      <c r="P133">
        <f>VLOOKUP(B133,states!A$2:D$10,4,FALSE)</f>
        <v>1</v>
      </c>
      <c r="Q133">
        <v>0.5</v>
      </c>
      <c r="R133">
        <f t="shared" si="24"/>
        <v>0.5</v>
      </c>
      <c r="S133" s="7">
        <f t="shared" si="25"/>
        <v>0.45991209136566247</v>
      </c>
    </row>
    <row r="134" spans="1:19">
      <c r="A134" t="str">
        <f t="shared" si="18"/>
        <v>X2Pi-6.5-e-4-2</v>
      </c>
      <c r="B134" t="s">
        <v>0</v>
      </c>
      <c r="C134" s="9">
        <v>6.5</v>
      </c>
      <c r="D134" s="10">
        <v>4</v>
      </c>
      <c r="E134" s="11">
        <v>2</v>
      </c>
      <c r="F134" s="11" t="s">
        <v>1</v>
      </c>
      <c r="G134" s="20">
        <v>10852.217199999999</v>
      </c>
      <c r="I134">
        <f t="shared" si="19"/>
        <v>10837.9391</v>
      </c>
      <c r="J134">
        <f t="shared" si="20"/>
        <v>6.5</v>
      </c>
      <c r="K134">
        <f t="shared" si="21"/>
        <v>1</v>
      </c>
      <c r="L134">
        <f t="shared" si="22"/>
        <v>5</v>
      </c>
      <c r="M134">
        <f t="shared" si="26"/>
        <v>10837.9391</v>
      </c>
      <c r="N134" s="2" t="str">
        <f>VLOOKUP(B134,states!A$2:C$10,2,FALSE)</f>
        <v>X</v>
      </c>
      <c r="O134">
        <f t="shared" si="23"/>
        <v>4</v>
      </c>
      <c r="P134">
        <f>VLOOKUP(B134,states!A$2:D$10,4,FALSE)</f>
        <v>1</v>
      </c>
      <c r="Q134">
        <v>0.5</v>
      </c>
      <c r="R134">
        <f t="shared" si="24"/>
        <v>1.5</v>
      </c>
      <c r="S134" s="7">
        <f t="shared" si="25"/>
        <v>0.45991209136566247</v>
      </c>
    </row>
    <row r="135" spans="1:19">
      <c r="A135" t="str">
        <f t="shared" si="18"/>
        <v>X2Pi-6.5-f-4-2</v>
      </c>
      <c r="B135" t="s">
        <v>0</v>
      </c>
      <c r="C135" s="9">
        <v>6.5</v>
      </c>
      <c r="D135" s="10">
        <v>4</v>
      </c>
      <c r="E135" s="11">
        <v>2</v>
      </c>
      <c r="F135" s="11" t="s">
        <v>2</v>
      </c>
      <c r="G135" s="20">
        <v>10854.1026</v>
      </c>
      <c r="I135">
        <f t="shared" si="19"/>
        <v>10839.824500000001</v>
      </c>
      <c r="J135">
        <f t="shared" si="20"/>
        <v>6.5</v>
      </c>
      <c r="K135">
        <f t="shared" si="21"/>
        <v>-1</v>
      </c>
      <c r="L135">
        <f t="shared" si="22"/>
        <v>5</v>
      </c>
      <c r="M135">
        <f t="shared" si="26"/>
        <v>10839.824500000001</v>
      </c>
      <c r="N135" s="2" t="str">
        <f>VLOOKUP(B135,states!A$2:C$10,2,FALSE)</f>
        <v>X</v>
      </c>
      <c r="O135">
        <f t="shared" si="23"/>
        <v>4</v>
      </c>
      <c r="P135">
        <f>VLOOKUP(B135,states!A$2:D$10,4,FALSE)</f>
        <v>1</v>
      </c>
      <c r="Q135">
        <v>0.5</v>
      </c>
      <c r="R135">
        <f t="shared" si="24"/>
        <v>1.5</v>
      </c>
      <c r="S135" s="7">
        <f t="shared" si="25"/>
        <v>0.45991209136566247</v>
      </c>
    </row>
    <row r="136" spans="1:19">
      <c r="A136" t="str">
        <f t="shared" si="18"/>
        <v>X2Pi-6.5-f-5-1</v>
      </c>
      <c r="B136" t="s">
        <v>0</v>
      </c>
      <c r="C136" s="9">
        <v>6.5</v>
      </c>
      <c r="D136" s="11">
        <v>5</v>
      </c>
      <c r="E136" s="11">
        <v>1</v>
      </c>
      <c r="F136" s="11" t="s">
        <v>2</v>
      </c>
      <c r="G136" s="20">
        <v>12900.552799999999</v>
      </c>
      <c r="I136">
        <f t="shared" si="19"/>
        <v>12886.2747</v>
      </c>
      <c r="J136">
        <f t="shared" si="20"/>
        <v>6.5</v>
      </c>
      <c r="K136">
        <f t="shared" si="21"/>
        <v>-1</v>
      </c>
      <c r="L136">
        <f t="shared" si="22"/>
        <v>6</v>
      </c>
      <c r="M136">
        <f t="shared" si="26"/>
        <v>12886.2747</v>
      </c>
      <c r="N136" s="2" t="str">
        <f>VLOOKUP(B136,states!A$2:C$10,2,FALSE)</f>
        <v>X</v>
      </c>
      <c r="O136">
        <f t="shared" si="23"/>
        <v>5</v>
      </c>
      <c r="P136">
        <f>VLOOKUP(B136,states!A$2:D$10,4,FALSE)</f>
        <v>1</v>
      </c>
      <c r="Q136">
        <v>0.5</v>
      </c>
      <c r="R136">
        <f t="shared" si="24"/>
        <v>0.5</v>
      </c>
      <c r="S136" s="7">
        <f t="shared" si="25"/>
        <v>0</v>
      </c>
    </row>
    <row r="137" spans="1:19">
      <c r="A137" t="str">
        <f t="shared" si="18"/>
        <v>X2Pi-6.5-e-5-1</v>
      </c>
      <c r="B137" t="s">
        <v>0</v>
      </c>
      <c r="C137" s="9">
        <v>6.5</v>
      </c>
      <c r="D137" s="11">
        <v>5</v>
      </c>
      <c r="E137" s="11">
        <v>1</v>
      </c>
      <c r="F137" s="11" t="s">
        <v>1</v>
      </c>
      <c r="G137" s="20">
        <v>12901.742</v>
      </c>
      <c r="I137">
        <f t="shared" si="19"/>
        <v>12887.463900000001</v>
      </c>
      <c r="J137">
        <f t="shared" si="20"/>
        <v>6.5</v>
      </c>
      <c r="K137">
        <f t="shared" si="21"/>
        <v>1</v>
      </c>
      <c r="L137">
        <f t="shared" si="22"/>
        <v>6</v>
      </c>
      <c r="M137">
        <f t="shared" si="26"/>
        <v>12887.463900000001</v>
      </c>
      <c r="N137" s="2" t="str">
        <f>VLOOKUP(B137,states!A$2:C$10,2,FALSE)</f>
        <v>X</v>
      </c>
      <c r="O137">
        <f t="shared" si="23"/>
        <v>5</v>
      </c>
      <c r="P137">
        <f>VLOOKUP(B137,states!A$2:D$10,4,FALSE)</f>
        <v>1</v>
      </c>
      <c r="Q137">
        <v>0.5</v>
      </c>
      <c r="R137">
        <f t="shared" si="24"/>
        <v>0.5</v>
      </c>
      <c r="S137" s="7">
        <f t="shared" si="25"/>
        <v>0</v>
      </c>
    </row>
    <row r="138" spans="1:19">
      <c r="A138" t="str">
        <f t="shared" si="18"/>
        <v>X2Pi-6.5-e-5-2</v>
      </c>
      <c r="B138" t="s">
        <v>0</v>
      </c>
      <c r="C138" s="9">
        <v>6.5</v>
      </c>
      <c r="D138" s="11">
        <v>5</v>
      </c>
      <c r="E138" s="11">
        <v>2</v>
      </c>
      <c r="F138" s="11" t="s">
        <v>1</v>
      </c>
      <c r="G138" s="20">
        <v>13059.010399999999</v>
      </c>
      <c r="I138">
        <f t="shared" si="19"/>
        <v>13044.7323</v>
      </c>
      <c r="J138">
        <f t="shared" si="20"/>
        <v>6.5</v>
      </c>
      <c r="K138">
        <f t="shared" si="21"/>
        <v>1</v>
      </c>
      <c r="L138">
        <f t="shared" si="22"/>
        <v>6</v>
      </c>
      <c r="M138">
        <f t="shared" si="26"/>
        <v>13044.7323</v>
      </c>
      <c r="N138" s="2" t="str">
        <f>VLOOKUP(B138,states!A$2:C$10,2,FALSE)</f>
        <v>X</v>
      </c>
      <c r="O138">
        <f t="shared" si="23"/>
        <v>5</v>
      </c>
      <c r="P138">
        <f>VLOOKUP(B138,states!A$2:D$10,4,FALSE)</f>
        <v>1</v>
      </c>
      <c r="Q138">
        <v>0.5</v>
      </c>
      <c r="R138">
        <f t="shared" si="24"/>
        <v>1.5</v>
      </c>
      <c r="S138" s="7">
        <f t="shared" si="25"/>
        <v>0</v>
      </c>
    </row>
    <row r="139" spans="1:19">
      <c r="A139" t="str">
        <f t="shared" si="18"/>
        <v>X2Pi-7.5-f-0-1</v>
      </c>
      <c r="B139" t="s">
        <v>0</v>
      </c>
      <c r="C139" s="9">
        <v>7.5</v>
      </c>
      <c r="D139" s="10">
        <v>0</v>
      </c>
      <c r="E139" s="11">
        <v>1</v>
      </c>
      <c r="F139" s="11" t="s">
        <v>2</v>
      </c>
      <c r="G139" s="20">
        <v>790.01419999999996</v>
      </c>
      <c r="I139">
        <f t="shared" si="19"/>
        <v>775.73609999999996</v>
      </c>
      <c r="J139">
        <f t="shared" si="20"/>
        <v>7.5</v>
      </c>
      <c r="K139">
        <f t="shared" si="21"/>
        <v>1</v>
      </c>
      <c r="L139">
        <f t="shared" si="22"/>
        <v>1</v>
      </c>
      <c r="M139">
        <f t="shared" si="26"/>
        <v>775.73609999999996</v>
      </c>
      <c r="N139" s="2" t="str">
        <f>VLOOKUP(B139,states!A$2:C$10,2,FALSE)</f>
        <v>X</v>
      </c>
      <c r="O139">
        <f t="shared" si="23"/>
        <v>0</v>
      </c>
      <c r="P139">
        <f>VLOOKUP(B139,states!A$2:D$10,4,FALSE)</f>
        <v>1</v>
      </c>
      <c r="Q139">
        <v>0.5</v>
      </c>
      <c r="R139">
        <f t="shared" si="24"/>
        <v>0.5</v>
      </c>
      <c r="S139" s="7">
        <f t="shared" si="25"/>
        <v>66.832506195826895</v>
      </c>
    </row>
    <row r="140" spans="1:19">
      <c r="A140" t="str">
        <f t="shared" si="18"/>
        <v>X2Pi-7.5-e-0-1</v>
      </c>
      <c r="B140" t="s">
        <v>0</v>
      </c>
      <c r="C140" s="9">
        <v>7.5</v>
      </c>
      <c r="D140" s="10">
        <v>0</v>
      </c>
      <c r="E140" s="10">
        <v>1</v>
      </c>
      <c r="F140" s="10" t="s">
        <v>1</v>
      </c>
      <c r="G140" s="20">
        <v>791.97460000000001</v>
      </c>
      <c r="I140">
        <f t="shared" si="19"/>
        <v>777.69650000000001</v>
      </c>
      <c r="J140">
        <f t="shared" si="20"/>
        <v>7.5</v>
      </c>
      <c r="K140">
        <f t="shared" si="21"/>
        <v>-1</v>
      </c>
      <c r="L140">
        <f t="shared" si="22"/>
        <v>1</v>
      </c>
      <c r="M140">
        <f t="shared" si="26"/>
        <v>777.69650000000001</v>
      </c>
      <c r="N140" s="2" t="str">
        <f>VLOOKUP(B140,states!A$2:C$10,2,FALSE)</f>
        <v>X</v>
      </c>
      <c r="O140">
        <f t="shared" si="23"/>
        <v>0</v>
      </c>
      <c r="P140">
        <f>VLOOKUP(B140,states!A$2:D$10,4,FALSE)</f>
        <v>1</v>
      </c>
      <c r="Q140">
        <v>0.5</v>
      </c>
      <c r="R140">
        <f t="shared" si="24"/>
        <v>0.5</v>
      </c>
      <c r="S140" s="7">
        <f t="shared" si="25"/>
        <v>66.832506195826895</v>
      </c>
    </row>
    <row r="141" spans="1:19" ht="14.7" thickBot="1">
      <c r="A141" t="str">
        <f t="shared" si="18"/>
        <v>X2Pi-7.5-e-0-2</v>
      </c>
      <c r="B141" t="s">
        <v>0</v>
      </c>
      <c r="C141" s="12">
        <v>7.5</v>
      </c>
      <c r="D141" s="10">
        <v>0</v>
      </c>
      <c r="E141" s="11">
        <v>2</v>
      </c>
      <c r="F141" s="11" t="s">
        <v>1</v>
      </c>
      <c r="G141" s="21">
        <v>1012.1526</v>
      </c>
      <c r="I141">
        <f t="shared" si="19"/>
        <v>997.87450000000001</v>
      </c>
      <c r="J141">
        <f t="shared" si="20"/>
        <v>7.5</v>
      </c>
      <c r="K141">
        <f t="shared" si="21"/>
        <v>-1</v>
      </c>
      <c r="L141">
        <f t="shared" si="22"/>
        <v>1</v>
      </c>
      <c r="M141">
        <f t="shared" si="26"/>
        <v>997.87450000000001</v>
      </c>
      <c r="N141" s="2" t="str">
        <f>VLOOKUP(B141,states!A$2:C$10,2,FALSE)</f>
        <v>X</v>
      </c>
      <c r="O141">
        <f t="shared" si="23"/>
        <v>0</v>
      </c>
      <c r="P141">
        <f>VLOOKUP(B141,states!A$2:D$10,4,FALSE)</f>
        <v>1</v>
      </c>
      <c r="Q141">
        <v>0.5</v>
      </c>
      <c r="R141">
        <f t="shared" si="24"/>
        <v>1.5</v>
      </c>
      <c r="S141" s="7">
        <f t="shared" si="25"/>
        <v>66.832506195826895</v>
      </c>
    </row>
    <row r="142" spans="1:19">
      <c r="A142" t="str">
        <f t="shared" si="18"/>
        <v>X2Pi-7.5-f-0-2</v>
      </c>
      <c r="B142" t="s">
        <v>0</v>
      </c>
      <c r="C142" s="10">
        <v>7.5</v>
      </c>
      <c r="D142" s="10">
        <v>0</v>
      </c>
      <c r="E142" s="11">
        <v>2</v>
      </c>
      <c r="F142" s="11" t="s">
        <v>2</v>
      </c>
      <c r="G142" s="20">
        <v>1014.9717000000001</v>
      </c>
      <c r="I142">
        <f t="shared" si="19"/>
        <v>1000.6936000000001</v>
      </c>
      <c r="J142">
        <f t="shared" si="20"/>
        <v>7.5</v>
      </c>
      <c r="K142">
        <f t="shared" si="21"/>
        <v>1</v>
      </c>
      <c r="L142">
        <f t="shared" si="22"/>
        <v>1</v>
      </c>
      <c r="M142">
        <f t="shared" si="26"/>
        <v>1000.6936000000001</v>
      </c>
      <c r="N142" s="2" t="str">
        <f>VLOOKUP(B142,states!A$2:C$10,2,FALSE)</f>
        <v>X</v>
      </c>
      <c r="O142">
        <f t="shared" si="23"/>
        <v>0</v>
      </c>
      <c r="P142">
        <f>VLOOKUP(B142,states!A$2:D$10,4,FALSE)</f>
        <v>1</v>
      </c>
      <c r="Q142">
        <v>0.5</v>
      </c>
      <c r="R142">
        <f t="shared" si="24"/>
        <v>1.5</v>
      </c>
      <c r="S142" s="7">
        <f t="shared" si="25"/>
        <v>66.832506195826895</v>
      </c>
    </row>
    <row r="143" spans="1:19" ht="14.7" thickBot="1">
      <c r="A143" t="str">
        <f t="shared" si="18"/>
        <v>X2Pi-7.5-f-1-1</v>
      </c>
      <c r="B143" t="s">
        <v>0</v>
      </c>
      <c r="C143" s="10">
        <v>7.5</v>
      </c>
      <c r="D143" s="11">
        <v>1</v>
      </c>
      <c r="E143" s="11">
        <v>1</v>
      </c>
      <c r="F143" s="11" t="s">
        <v>2</v>
      </c>
      <c r="G143" s="20">
        <v>3493.3584000000001</v>
      </c>
      <c r="I143">
        <f t="shared" si="19"/>
        <v>3479.0803000000001</v>
      </c>
      <c r="J143">
        <f t="shared" si="20"/>
        <v>7.5</v>
      </c>
      <c r="K143">
        <f t="shared" si="21"/>
        <v>1</v>
      </c>
      <c r="L143">
        <f t="shared" si="22"/>
        <v>2</v>
      </c>
      <c r="M143">
        <f t="shared" si="26"/>
        <v>3479.0803000000001</v>
      </c>
      <c r="N143" s="2" t="str">
        <f>VLOOKUP(B143,states!A$2:C$10,2,FALSE)</f>
        <v>X</v>
      </c>
      <c r="O143">
        <f t="shared" si="23"/>
        <v>1</v>
      </c>
      <c r="P143">
        <f>VLOOKUP(B143,states!A$2:D$10,4,FALSE)</f>
        <v>1</v>
      </c>
      <c r="Q143">
        <v>0.5</v>
      </c>
      <c r="R143">
        <f t="shared" si="24"/>
        <v>0.5</v>
      </c>
      <c r="S143" s="7">
        <f t="shared" si="25"/>
        <v>0.56199214882492499</v>
      </c>
    </row>
    <row r="144" spans="1:19" ht="14.7" thickBot="1">
      <c r="A144" t="str">
        <f t="shared" si="18"/>
        <v>X2Pi-7.5-e-1-1</v>
      </c>
      <c r="B144" t="s">
        <v>0</v>
      </c>
      <c r="C144" s="10">
        <v>7.5</v>
      </c>
      <c r="D144" s="11">
        <v>1</v>
      </c>
      <c r="E144" s="11">
        <v>1</v>
      </c>
      <c r="F144" s="11" t="s">
        <v>1</v>
      </c>
      <c r="G144" s="24">
        <v>3495.2489999999998</v>
      </c>
      <c r="I144">
        <f t="shared" si="19"/>
        <v>3480.9708999999998</v>
      </c>
      <c r="J144">
        <f t="shared" si="20"/>
        <v>7.5</v>
      </c>
      <c r="K144">
        <f t="shared" si="21"/>
        <v>-1</v>
      </c>
      <c r="L144">
        <f t="shared" si="22"/>
        <v>2</v>
      </c>
      <c r="M144">
        <f t="shared" si="26"/>
        <v>3480.9708999999998</v>
      </c>
      <c r="N144" s="2" t="str">
        <f>VLOOKUP(B144,states!A$2:C$10,2,FALSE)</f>
        <v>X</v>
      </c>
      <c r="O144">
        <f t="shared" si="23"/>
        <v>1</v>
      </c>
      <c r="P144">
        <f>VLOOKUP(B144,states!A$2:D$10,4,FALSE)</f>
        <v>1</v>
      </c>
      <c r="Q144">
        <v>0.5</v>
      </c>
      <c r="R144">
        <f t="shared" si="24"/>
        <v>0.5</v>
      </c>
      <c r="S144" s="7">
        <f t="shared" si="25"/>
        <v>0.56199214882492499</v>
      </c>
    </row>
    <row r="145" spans="1:19" ht="14.7" thickBot="1">
      <c r="A145" t="str">
        <f t="shared" si="18"/>
        <v>X2Pi-7.5-e-1-2</v>
      </c>
      <c r="B145" t="s">
        <v>0</v>
      </c>
      <c r="C145" s="14">
        <v>7.5</v>
      </c>
      <c r="D145" s="18">
        <v>1</v>
      </c>
      <c r="E145" s="11">
        <v>2</v>
      </c>
      <c r="F145" s="11" t="s">
        <v>1</v>
      </c>
      <c r="G145" s="21">
        <v>3707.1286</v>
      </c>
      <c r="I145">
        <f t="shared" si="19"/>
        <v>3692.8505</v>
      </c>
      <c r="J145">
        <f t="shared" si="20"/>
        <v>7.5</v>
      </c>
      <c r="K145">
        <f t="shared" si="21"/>
        <v>-1</v>
      </c>
      <c r="L145">
        <f t="shared" si="22"/>
        <v>2</v>
      </c>
      <c r="M145">
        <f t="shared" si="26"/>
        <v>3692.8505</v>
      </c>
      <c r="N145" s="2" t="str">
        <f>VLOOKUP(B145,states!A$2:C$10,2,FALSE)</f>
        <v>X</v>
      </c>
      <c r="O145">
        <f t="shared" si="23"/>
        <v>1</v>
      </c>
      <c r="P145">
        <f>VLOOKUP(B145,states!A$2:D$10,4,FALSE)</f>
        <v>1</v>
      </c>
      <c r="Q145">
        <v>0.5</v>
      </c>
      <c r="R145">
        <f t="shared" si="24"/>
        <v>1.5</v>
      </c>
      <c r="S145" s="7">
        <f t="shared" si="25"/>
        <v>0.56199214882492499</v>
      </c>
    </row>
    <row r="146" spans="1:19">
      <c r="A146" t="str">
        <f t="shared" si="18"/>
        <v>X2Pi-7.5-f-2-1</v>
      </c>
      <c r="B146" t="s">
        <v>0</v>
      </c>
      <c r="C146" s="9">
        <v>7.5</v>
      </c>
      <c r="D146" s="10">
        <v>2</v>
      </c>
      <c r="E146" s="11">
        <v>1</v>
      </c>
      <c r="F146" s="11" t="s">
        <v>2</v>
      </c>
      <c r="G146" s="20">
        <v>6070.8999000000003</v>
      </c>
      <c r="I146">
        <f t="shared" si="19"/>
        <v>6056.6217999999999</v>
      </c>
      <c r="J146">
        <f t="shared" si="20"/>
        <v>7.5</v>
      </c>
      <c r="K146">
        <f t="shared" si="21"/>
        <v>1</v>
      </c>
      <c r="L146">
        <f t="shared" si="22"/>
        <v>3</v>
      </c>
      <c r="M146">
        <f t="shared" si="26"/>
        <v>6056.6217999999999</v>
      </c>
      <c r="N146" s="2" t="str">
        <f>VLOOKUP(B146,states!A$2:C$10,2,FALSE)</f>
        <v>X</v>
      </c>
      <c r="O146">
        <f t="shared" si="23"/>
        <v>2</v>
      </c>
      <c r="P146">
        <f>VLOOKUP(B146,states!A$2:D$10,4,FALSE)</f>
        <v>1</v>
      </c>
      <c r="Q146">
        <v>0.5</v>
      </c>
      <c r="R146">
        <f t="shared" si="24"/>
        <v>0.5</v>
      </c>
      <c r="S146" s="7">
        <f t="shared" si="25"/>
        <v>0.5078172316912043</v>
      </c>
    </row>
    <row r="147" spans="1:19">
      <c r="A147" t="str">
        <f t="shared" si="18"/>
        <v>X2Pi-7.5-e-2-1</v>
      </c>
      <c r="B147" t="s">
        <v>0</v>
      </c>
      <c r="C147" s="9">
        <v>7.5</v>
      </c>
      <c r="D147" s="10">
        <v>2</v>
      </c>
      <c r="E147" s="10">
        <v>1</v>
      </c>
      <c r="F147" s="10" t="s">
        <v>1</v>
      </c>
      <c r="G147" s="20">
        <v>6072.7186000000002</v>
      </c>
      <c r="I147">
        <f t="shared" si="19"/>
        <v>6058.4404999999997</v>
      </c>
      <c r="J147">
        <f t="shared" si="20"/>
        <v>7.5</v>
      </c>
      <c r="K147">
        <f t="shared" si="21"/>
        <v>-1</v>
      </c>
      <c r="L147">
        <f t="shared" si="22"/>
        <v>3</v>
      </c>
      <c r="M147">
        <f t="shared" si="26"/>
        <v>6058.4404999999997</v>
      </c>
      <c r="N147" s="2" t="str">
        <f>VLOOKUP(B147,states!A$2:C$10,2,FALSE)</f>
        <v>X</v>
      </c>
      <c r="O147">
        <f t="shared" si="23"/>
        <v>2</v>
      </c>
      <c r="P147">
        <f>VLOOKUP(B147,states!A$2:D$10,4,FALSE)</f>
        <v>1</v>
      </c>
      <c r="Q147">
        <v>0.5</v>
      </c>
      <c r="R147">
        <f t="shared" si="24"/>
        <v>0.5</v>
      </c>
      <c r="S147" s="7">
        <f t="shared" si="25"/>
        <v>0.5078172316912043</v>
      </c>
    </row>
    <row r="148" spans="1:19">
      <c r="A148" t="str">
        <f t="shared" si="18"/>
        <v>X2Pi-7.5-e-2-2</v>
      </c>
      <c r="B148" t="s">
        <v>0</v>
      </c>
      <c r="C148" s="9">
        <v>7.5</v>
      </c>
      <c r="D148" s="10">
        <v>2</v>
      </c>
      <c r="E148" s="11">
        <v>2</v>
      </c>
      <c r="F148" s="11" t="s">
        <v>1</v>
      </c>
      <c r="G148" s="20">
        <v>6276.3783999999996</v>
      </c>
      <c r="I148">
        <f t="shared" si="19"/>
        <v>6262.1002999999992</v>
      </c>
      <c r="J148">
        <f t="shared" si="20"/>
        <v>7.5</v>
      </c>
      <c r="K148">
        <f t="shared" si="21"/>
        <v>-1</v>
      </c>
      <c r="L148">
        <f t="shared" si="22"/>
        <v>3</v>
      </c>
      <c r="M148">
        <f t="shared" si="26"/>
        <v>6262.1002999999992</v>
      </c>
      <c r="N148" s="2" t="str">
        <f>VLOOKUP(B148,states!A$2:C$10,2,FALSE)</f>
        <v>X</v>
      </c>
      <c r="O148">
        <f t="shared" si="23"/>
        <v>2</v>
      </c>
      <c r="P148">
        <f>VLOOKUP(B148,states!A$2:D$10,4,FALSE)</f>
        <v>1</v>
      </c>
      <c r="Q148">
        <v>0.5</v>
      </c>
      <c r="R148">
        <f t="shared" si="24"/>
        <v>1.5</v>
      </c>
      <c r="S148" s="7">
        <f t="shared" si="25"/>
        <v>0.5078172316912043</v>
      </c>
    </row>
    <row r="149" spans="1:19">
      <c r="A149" t="str">
        <f t="shared" si="18"/>
        <v>X2Pi-7.5-f-2-2</v>
      </c>
      <c r="B149" t="s">
        <v>0</v>
      </c>
      <c r="C149" s="9">
        <v>7.5</v>
      </c>
      <c r="D149" s="10">
        <v>2</v>
      </c>
      <c r="E149" s="11">
        <v>2</v>
      </c>
      <c r="F149" s="11" t="s">
        <v>2</v>
      </c>
      <c r="G149" s="20">
        <v>6278.9872999999998</v>
      </c>
      <c r="I149">
        <f t="shared" si="19"/>
        <v>6264.7091999999993</v>
      </c>
      <c r="J149">
        <f t="shared" si="20"/>
        <v>7.5</v>
      </c>
      <c r="K149">
        <f t="shared" si="21"/>
        <v>1</v>
      </c>
      <c r="L149">
        <f t="shared" si="22"/>
        <v>3</v>
      </c>
      <c r="M149">
        <f t="shared" si="26"/>
        <v>6264.7091999999993</v>
      </c>
      <c r="N149" s="2" t="str">
        <f>VLOOKUP(B149,states!A$2:C$10,2,FALSE)</f>
        <v>X</v>
      </c>
      <c r="O149">
        <f t="shared" si="23"/>
        <v>2</v>
      </c>
      <c r="P149">
        <f>VLOOKUP(B149,states!A$2:D$10,4,FALSE)</f>
        <v>1</v>
      </c>
      <c r="Q149">
        <v>0.5</v>
      </c>
      <c r="R149">
        <f t="shared" si="24"/>
        <v>1.5</v>
      </c>
      <c r="S149" s="7">
        <f t="shared" si="25"/>
        <v>0.5078172316912043</v>
      </c>
    </row>
    <row r="150" spans="1:19">
      <c r="A150" t="str">
        <f t="shared" si="18"/>
        <v>X2Pi-7.5-f-3-1</v>
      </c>
      <c r="B150" t="s">
        <v>0</v>
      </c>
      <c r="C150" s="9">
        <v>7.5</v>
      </c>
      <c r="D150" s="11">
        <v>3</v>
      </c>
      <c r="E150" s="11">
        <v>1</v>
      </c>
      <c r="F150" s="11" t="s">
        <v>2</v>
      </c>
      <c r="G150" s="20">
        <v>8524.02</v>
      </c>
      <c r="I150">
        <f t="shared" si="19"/>
        <v>8509.7419000000009</v>
      </c>
      <c r="J150">
        <f t="shared" si="20"/>
        <v>7.5</v>
      </c>
      <c r="K150">
        <f t="shared" si="21"/>
        <v>1</v>
      </c>
      <c r="L150">
        <f t="shared" si="22"/>
        <v>4</v>
      </c>
      <c r="M150">
        <f t="shared" si="26"/>
        <v>8509.7419000000009</v>
      </c>
      <c r="N150" s="2" t="str">
        <f>VLOOKUP(B150,states!A$2:C$10,2,FALSE)</f>
        <v>X</v>
      </c>
      <c r="O150">
        <f t="shared" si="23"/>
        <v>3</v>
      </c>
      <c r="P150">
        <f>VLOOKUP(B150,states!A$2:D$10,4,FALSE)</f>
        <v>1</v>
      </c>
      <c r="Q150">
        <v>0.5</v>
      </c>
      <c r="R150">
        <f t="shared" si="24"/>
        <v>0.5</v>
      </c>
      <c r="S150" s="7">
        <f t="shared" si="25"/>
        <v>0.47257718334761151</v>
      </c>
    </row>
    <row r="151" spans="1:19">
      <c r="A151" t="str">
        <f t="shared" si="18"/>
        <v>X2Pi-7.5-e-3-1</v>
      </c>
      <c r="B151" t="s">
        <v>0</v>
      </c>
      <c r="C151" s="9">
        <v>7.5</v>
      </c>
      <c r="D151" s="11">
        <v>3</v>
      </c>
      <c r="E151" s="11">
        <v>1</v>
      </c>
      <c r="F151" s="11" t="s">
        <v>1</v>
      </c>
      <c r="G151" s="20">
        <v>8525.7669999999998</v>
      </c>
      <c r="I151">
        <f t="shared" si="19"/>
        <v>8511.4889000000003</v>
      </c>
      <c r="J151">
        <f t="shared" si="20"/>
        <v>7.5</v>
      </c>
      <c r="K151">
        <f t="shared" si="21"/>
        <v>-1</v>
      </c>
      <c r="L151">
        <f t="shared" si="22"/>
        <v>4</v>
      </c>
      <c r="M151">
        <f t="shared" si="26"/>
        <v>8511.4889000000003</v>
      </c>
      <c r="N151" s="2" t="str">
        <f>VLOOKUP(B151,states!A$2:C$10,2,FALSE)</f>
        <v>X</v>
      </c>
      <c r="O151">
        <f t="shared" si="23"/>
        <v>3</v>
      </c>
      <c r="P151">
        <f>VLOOKUP(B151,states!A$2:D$10,4,FALSE)</f>
        <v>1</v>
      </c>
      <c r="Q151">
        <v>0.5</v>
      </c>
      <c r="R151">
        <f t="shared" si="24"/>
        <v>0.5</v>
      </c>
      <c r="S151" s="7">
        <f t="shared" si="25"/>
        <v>0.47257718334761151</v>
      </c>
    </row>
    <row r="152" spans="1:19">
      <c r="A152" t="str">
        <f t="shared" si="18"/>
        <v>X2Pi-7.5-e-3-2</v>
      </c>
      <c r="B152" t="s">
        <v>0</v>
      </c>
      <c r="C152" s="9">
        <v>7.5</v>
      </c>
      <c r="D152" s="11">
        <v>3</v>
      </c>
      <c r="E152" s="11">
        <v>2</v>
      </c>
      <c r="F152" s="11" t="s">
        <v>1</v>
      </c>
      <c r="G152" s="20">
        <v>8721.2706999999991</v>
      </c>
      <c r="I152">
        <f t="shared" si="19"/>
        <v>8706.9925999999996</v>
      </c>
      <c r="J152">
        <f t="shared" si="20"/>
        <v>7.5</v>
      </c>
      <c r="K152">
        <f t="shared" si="21"/>
        <v>-1</v>
      </c>
      <c r="L152">
        <f t="shared" si="22"/>
        <v>4</v>
      </c>
      <c r="M152">
        <f t="shared" si="26"/>
        <v>8706.9925999999996</v>
      </c>
      <c r="N152" s="2" t="str">
        <f>VLOOKUP(B152,states!A$2:C$10,2,FALSE)</f>
        <v>X</v>
      </c>
      <c r="O152">
        <f t="shared" si="23"/>
        <v>3</v>
      </c>
      <c r="P152">
        <f>VLOOKUP(B152,states!A$2:D$10,4,FALSE)</f>
        <v>1</v>
      </c>
      <c r="Q152">
        <v>0.5</v>
      </c>
      <c r="R152">
        <f t="shared" si="24"/>
        <v>1.5</v>
      </c>
      <c r="S152" s="7">
        <f t="shared" si="25"/>
        <v>0.47257718334761151</v>
      </c>
    </row>
    <row r="153" spans="1:19">
      <c r="A153" t="str">
        <f t="shared" si="18"/>
        <v>X2Pi-7.5-f-4-1</v>
      </c>
      <c r="B153" t="s">
        <v>0</v>
      </c>
      <c r="C153" s="9">
        <v>7.5</v>
      </c>
      <c r="D153" s="10">
        <v>4</v>
      </c>
      <c r="E153" s="11">
        <v>1</v>
      </c>
      <c r="F153" s="11" t="s">
        <v>2</v>
      </c>
      <c r="G153" s="20">
        <v>10853.7021</v>
      </c>
      <c r="I153">
        <f t="shared" si="19"/>
        <v>10839.424000000001</v>
      </c>
      <c r="J153">
        <f t="shared" si="20"/>
        <v>7.5</v>
      </c>
      <c r="K153">
        <f t="shared" si="21"/>
        <v>1</v>
      </c>
      <c r="L153">
        <f t="shared" si="22"/>
        <v>5</v>
      </c>
      <c r="M153">
        <f t="shared" si="26"/>
        <v>10839.424000000001</v>
      </c>
      <c r="N153" s="2" t="str">
        <f>VLOOKUP(B153,states!A$2:C$10,2,FALSE)</f>
        <v>X</v>
      </c>
      <c r="O153">
        <f t="shared" si="23"/>
        <v>4</v>
      </c>
      <c r="P153">
        <f>VLOOKUP(B153,states!A$2:D$10,4,FALSE)</f>
        <v>1</v>
      </c>
      <c r="Q153">
        <v>0.5</v>
      </c>
      <c r="R153">
        <f t="shared" si="24"/>
        <v>0.5</v>
      </c>
      <c r="S153" s="7">
        <f t="shared" si="25"/>
        <v>0.44693590575735892</v>
      </c>
    </row>
    <row r="154" spans="1:19">
      <c r="A154" t="str">
        <f t="shared" si="18"/>
        <v>X2Pi-7.5-e-4-1</v>
      </c>
      <c r="B154" t="s">
        <v>0</v>
      </c>
      <c r="C154" s="9">
        <v>7.5</v>
      </c>
      <c r="D154" s="10">
        <v>4</v>
      </c>
      <c r="E154" s="10">
        <v>1</v>
      </c>
      <c r="F154" s="10" t="s">
        <v>1</v>
      </c>
      <c r="G154" s="20">
        <v>10855.377399999999</v>
      </c>
      <c r="I154">
        <f t="shared" si="19"/>
        <v>10841.0993</v>
      </c>
      <c r="J154">
        <f t="shared" si="20"/>
        <v>7.5</v>
      </c>
      <c r="K154">
        <f t="shared" si="21"/>
        <v>-1</v>
      </c>
      <c r="L154">
        <f t="shared" si="22"/>
        <v>5</v>
      </c>
      <c r="M154">
        <f t="shared" si="26"/>
        <v>10841.0993</v>
      </c>
      <c r="N154" s="2" t="str">
        <f>VLOOKUP(B154,states!A$2:C$10,2,FALSE)</f>
        <v>X</v>
      </c>
      <c r="O154">
        <f t="shared" si="23"/>
        <v>4</v>
      </c>
      <c r="P154">
        <f>VLOOKUP(B154,states!A$2:D$10,4,FALSE)</f>
        <v>1</v>
      </c>
      <c r="Q154">
        <v>0.5</v>
      </c>
      <c r="R154">
        <f t="shared" si="24"/>
        <v>0.5</v>
      </c>
      <c r="S154" s="7">
        <f t="shared" si="25"/>
        <v>0.44693590575735892</v>
      </c>
    </row>
    <row r="155" spans="1:19">
      <c r="A155" t="str">
        <f t="shared" si="18"/>
        <v>X2Pi-7.5-e-4-2</v>
      </c>
      <c r="B155" t="s">
        <v>0</v>
      </c>
      <c r="C155" s="9">
        <v>7.5</v>
      </c>
      <c r="D155" s="10">
        <v>4</v>
      </c>
      <c r="E155" s="11">
        <v>2</v>
      </c>
      <c r="F155" s="11" t="s">
        <v>1</v>
      </c>
      <c r="G155" s="20">
        <v>11042.7572</v>
      </c>
      <c r="I155">
        <f t="shared" si="19"/>
        <v>11028.4791</v>
      </c>
      <c r="J155">
        <f t="shared" si="20"/>
        <v>7.5</v>
      </c>
      <c r="K155">
        <f t="shared" si="21"/>
        <v>-1</v>
      </c>
      <c r="L155">
        <f t="shared" si="22"/>
        <v>5</v>
      </c>
      <c r="M155">
        <f t="shared" si="26"/>
        <v>11028.4791</v>
      </c>
      <c r="N155" s="2" t="str">
        <f>VLOOKUP(B155,states!A$2:C$10,2,FALSE)</f>
        <v>X</v>
      </c>
      <c r="O155">
        <f t="shared" si="23"/>
        <v>4</v>
      </c>
      <c r="P155">
        <f>VLOOKUP(B155,states!A$2:D$10,4,FALSE)</f>
        <v>1</v>
      </c>
      <c r="Q155">
        <v>0.5</v>
      </c>
      <c r="R155">
        <f t="shared" si="24"/>
        <v>1.5</v>
      </c>
      <c r="S155" s="7">
        <f t="shared" si="25"/>
        <v>0.44693590575735892</v>
      </c>
    </row>
    <row r="156" spans="1:19">
      <c r="A156" t="str">
        <f t="shared" si="18"/>
        <v>X2Pi-7.5-f-4-2</v>
      </c>
      <c r="B156" t="s">
        <v>0</v>
      </c>
      <c r="C156" s="9">
        <v>7.5</v>
      </c>
      <c r="D156" s="10">
        <v>4</v>
      </c>
      <c r="E156" s="11">
        <v>2</v>
      </c>
      <c r="F156" s="11" t="s">
        <v>2</v>
      </c>
      <c r="G156" s="20">
        <v>11045.158799999999</v>
      </c>
      <c r="I156">
        <f t="shared" si="19"/>
        <v>11030.8807</v>
      </c>
      <c r="J156">
        <f t="shared" si="20"/>
        <v>7.5</v>
      </c>
      <c r="K156">
        <f t="shared" si="21"/>
        <v>1</v>
      </c>
      <c r="L156">
        <f t="shared" si="22"/>
        <v>5</v>
      </c>
      <c r="M156">
        <f t="shared" si="26"/>
        <v>11030.8807</v>
      </c>
      <c r="N156" s="2" t="str">
        <f>VLOOKUP(B156,states!A$2:C$10,2,FALSE)</f>
        <v>X</v>
      </c>
      <c r="O156">
        <f t="shared" si="23"/>
        <v>4</v>
      </c>
      <c r="P156">
        <f>VLOOKUP(B156,states!A$2:D$10,4,FALSE)</f>
        <v>1</v>
      </c>
      <c r="Q156">
        <v>0.5</v>
      </c>
      <c r="R156">
        <f t="shared" si="24"/>
        <v>1.5</v>
      </c>
      <c r="S156" s="7">
        <f t="shared" si="25"/>
        <v>0.44693590575735892</v>
      </c>
    </row>
    <row r="157" spans="1:19">
      <c r="A157" t="str">
        <f t="shared" si="18"/>
        <v>X2Pi-7.5-f-5-1</v>
      </c>
      <c r="B157" t="s">
        <v>0</v>
      </c>
      <c r="C157" s="9">
        <v>7.5</v>
      </c>
      <c r="D157" s="11">
        <v>5</v>
      </c>
      <c r="E157" s="11">
        <v>1</v>
      </c>
      <c r="F157" s="11" t="s">
        <v>2</v>
      </c>
      <c r="G157" s="20">
        <v>13060.3896</v>
      </c>
      <c r="I157">
        <f t="shared" si="19"/>
        <v>13046.111500000001</v>
      </c>
      <c r="J157">
        <f t="shared" si="20"/>
        <v>7.5</v>
      </c>
      <c r="K157">
        <f t="shared" si="21"/>
        <v>1</v>
      </c>
      <c r="L157">
        <f t="shared" si="22"/>
        <v>6</v>
      </c>
      <c r="M157">
        <f t="shared" si="26"/>
        <v>13046.111500000001</v>
      </c>
      <c r="N157" s="2" t="str">
        <f>VLOOKUP(B157,states!A$2:C$10,2,FALSE)</f>
        <v>X</v>
      </c>
      <c r="O157">
        <f t="shared" si="23"/>
        <v>5</v>
      </c>
      <c r="P157">
        <f>VLOOKUP(B157,states!A$2:D$10,4,FALSE)</f>
        <v>1</v>
      </c>
      <c r="Q157">
        <v>0.5</v>
      </c>
      <c r="R157">
        <f t="shared" si="24"/>
        <v>0.5</v>
      </c>
      <c r="S157" s="7">
        <f t="shared" si="25"/>
        <v>0</v>
      </c>
    </row>
    <row r="158" spans="1:19">
      <c r="A158" t="str">
        <f t="shared" si="18"/>
        <v>X2Pi-7.5-e-5-1</v>
      </c>
      <c r="B158" t="s">
        <v>0</v>
      </c>
      <c r="C158" s="9">
        <v>7.5</v>
      </c>
      <c r="D158" s="11">
        <v>5</v>
      </c>
      <c r="E158" s="11">
        <v>1</v>
      </c>
      <c r="F158" s="11" t="s">
        <v>1</v>
      </c>
      <c r="G158" s="20">
        <v>13061.992399999999</v>
      </c>
      <c r="I158">
        <f t="shared" si="19"/>
        <v>13047.7143</v>
      </c>
      <c r="J158">
        <f t="shared" si="20"/>
        <v>7.5</v>
      </c>
      <c r="K158">
        <f t="shared" si="21"/>
        <v>-1</v>
      </c>
      <c r="L158">
        <f t="shared" si="22"/>
        <v>6</v>
      </c>
      <c r="M158">
        <f t="shared" si="26"/>
        <v>13047.7143</v>
      </c>
      <c r="N158" s="2" t="str">
        <f>VLOOKUP(B158,states!A$2:C$10,2,FALSE)</f>
        <v>X</v>
      </c>
      <c r="O158">
        <f t="shared" si="23"/>
        <v>5</v>
      </c>
      <c r="P158">
        <f>VLOOKUP(B158,states!A$2:D$10,4,FALSE)</f>
        <v>1</v>
      </c>
      <c r="Q158">
        <v>0.5</v>
      </c>
      <c r="R158">
        <f t="shared" si="24"/>
        <v>0.5</v>
      </c>
      <c r="S158" s="7">
        <f t="shared" si="25"/>
        <v>0</v>
      </c>
    </row>
    <row r="159" spans="1:19">
      <c r="A159" t="str">
        <f t="shared" si="18"/>
        <v>X2Pi-7.5-e-5-2</v>
      </c>
      <c r="B159" t="s">
        <v>0</v>
      </c>
      <c r="C159" s="9">
        <v>7.5</v>
      </c>
      <c r="D159" s="11">
        <v>5</v>
      </c>
      <c r="E159" s="11">
        <v>2</v>
      </c>
      <c r="F159" s="11" t="s">
        <v>1</v>
      </c>
      <c r="G159" s="20">
        <v>13241.2526</v>
      </c>
      <c r="I159">
        <f t="shared" si="19"/>
        <v>13226.9745</v>
      </c>
      <c r="J159">
        <f t="shared" si="20"/>
        <v>7.5</v>
      </c>
      <c r="K159">
        <f t="shared" si="21"/>
        <v>-1</v>
      </c>
      <c r="L159">
        <f t="shared" si="22"/>
        <v>6</v>
      </c>
      <c r="M159">
        <f t="shared" si="26"/>
        <v>13226.9745</v>
      </c>
      <c r="N159" s="2" t="str">
        <f>VLOOKUP(B159,states!A$2:C$10,2,FALSE)</f>
        <v>X</v>
      </c>
      <c r="O159">
        <f t="shared" si="23"/>
        <v>5</v>
      </c>
      <c r="P159">
        <f>VLOOKUP(B159,states!A$2:D$10,4,FALSE)</f>
        <v>1</v>
      </c>
      <c r="Q159">
        <v>0.5</v>
      </c>
      <c r="R159">
        <f t="shared" si="24"/>
        <v>1.5</v>
      </c>
      <c r="S159" s="7">
        <f t="shared" si="25"/>
        <v>0</v>
      </c>
    </row>
    <row r="160" spans="1:19">
      <c r="A160" t="str">
        <f t="shared" si="18"/>
        <v>X2Pi-8.5-f-0-1</v>
      </c>
      <c r="B160" t="s">
        <v>0</v>
      </c>
      <c r="C160" s="9">
        <v>8.5</v>
      </c>
      <c r="D160" s="10">
        <v>0</v>
      </c>
      <c r="E160" s="11">
        <v>1</v>
      </c>
      <c r="F160" s="11" t="s">
        <v>2</v>
      </c>
      <c r="G160" s="20">
        <v>1013.7229</v>
      </c>
      <c r="I160">
        <f t="shared" si="19"/>
        <v>999.44479999999999</v>
      </c>
      <c r="J160">
        <f t="shared" si="20"/>
        <v>8.5</v>
      </c>
      <c r="K160">
        <f t="shared" si="21"/>
        <v>-1</v>
      </c>
      <c r="L160">
        <f t="shared" si="22"/>
        <v>1</v>
      </c>
      <c r="M160">
        <f t="shared" si="26"/>
        <v>999.44479999999999</v>
      </c>
      <c r="N160" s="2" t="str">
        <f>VLOOKUP(B160,states!A$2:C$10,2,FALSE)</f>
        <v>X</v>
      </c>
      <c r="O160">
        <f t="shared" si="23"/>
        <v>0</v>
      </c>
      <c r="P160">
        <f>VLOOKUP(B160,states!A$2:D$10,4,FALSE)</f>
        <v>1</v>
      </c>
      <c r="Q160">
        <v>0.5</v>
      </c>
      <c r="R160">
        <f t="shared" si="24"/>
        <v>0.5</v>
      </c>
      <c r="S160" s="7">
        <f t="shared" si="25"/>
        <v>65.180278963137667</v>
      </c>
    </row>
    <row r="161" spans="1:19">
      <c r="A161" t="str">
        <f t="shared" si="18"/>
        <v>X2Pi-8.5-e-0-1</v>
      </c>
      <c r="B161" t="s">
        <v>0</v>
      </c>
      <c r="C161" s="9">
        <v>8.5</v>
      </c>
      <c r="D161" s="10">
        <v>0</v>
      </c>
      <c r="E161" s="10">
        <v>1</v>
      </c>
      <c r="F161" s="10" t="s">
        <v>1</v>
      </c>
      <c r="G161" s="20">
        <v>1016.2538</v>
      </c>
      <c r="I161">
        <f t="shared" si="19"/>
        <v>1001.9757</v>
      </c>
      <c r="J161">
        <f t="shared" si="20"/>
        <v>8.5</v>
      </c>
      <c r="K161">
        <f t="shared" si="21"/>
        <v>1</v>
      </c>
      <c r="L161">
        <f t="shared" si="22"/>
        <v>1</v>
      </c>
      <c r="M161">
        <f t="shared" si="26"/>
        <v>1001.9757</v>
      </c>
      <c r="N161" s="2" t="str">
        <f>VLOOKUP(B161,states!A$2:C$10,2,FALSE)</f>
        <v>X</v>
      </c>
      <c r="O161">
        <f t="shared" si="23"/>
        <v>0</v>
      </c>
      <c r="P161">
        <f>VLOOKUP(B161,states!A$2:D$10,4,FALSE)</f>
        <v>1</v>
      </c>
      <c r="Q161">
        <v>0.5</v>
      </c>
      <c r="R161">
        <f t="shared" si="24"/>
        <v>0.5</v>
      </c>
      <c r="S161" s="7">
        <f t="shared" si="25"/>
        <v>65.180278963137667</v>
      </c>
    </row>
    <row r="162" spans="1:19">
      <c r="A162" t="str">
        <f t="shared" si="18"/>
        <v>X2Pi-8.5-e-0-2</v>
      </c>
      <c r="B162" t="s">
        <v>0</v>
      </c>
      <c r="C162" s="9">
        <v>8.5</v>
      </c>
      <c r="D162" s="10">
        <v>0</v>
      </c>
      <c r="E162" s="11">
        <v>2</v>
      </c>
      <c r="F162" s="11" t="s">
        <v>1</v>
      </c>
      <c r="G162" s="20">
        <v>1263.1739</v>
      </c>
      <c r="I162">
        <f t="shared" si="19"/>
        <v>1248.8958</v>
      </c>
      <c r="J162">
        <f t="shared" si="20"/>
        <v>8.5</v>
      </c>
      <c r="K162">
        <f t="shared" si="21"/>
        <v>1</v>
      </c>
      <c r="L162">
        <f t="shared" si="22"/>
        <v>1</v>
      </c>
      <c r="M162">
        <f t="shared" si="26"/>
        <v>1248.8958</v>
      </c>
      <c r="N162" s="2" t="str">
        <f>VLOOKUP(B162,states!A$2:C$10,2,FALSE)</f>
        <v>X</v>
      </c>
      <c r="O162">
        <f t="shared" si="23"/>
        <v>0</v>
      </c>
      <c r="P162">
        <f>VLOOKUP(B162,states!A$2:D$10,4,FALSE)</f>
        <v>1</v>
      </c>
      <c r="Q162">
        <v>0.5</v>
      </c>
      <c r="R162">
        <f t="shared" si="24"/>
        <v>1.5</v>
      </c>
      <c r="S162" s="7">
        <f t="shared" si="25"/>
        <v>65.180278963137667</v>
      </c>
    </row>
    <row r="163" spans="1:19">
      <c r="A163" t="str">
        <f t="shared" si="18"/>
        <v>X2Pi-8.5-f-0-2</v>
      </c>
      <c r="B163" t="s">
        <v>0</v>
      </c>
      <c r="C163" s="9">
        <v>8.5</v>
      </c>
      <c r="D163" s="10">
        <v>0</v>
      </c>
      <c r="E163" s="11">
        <v>2</v>
      </c>
      <c r="F163" s="11" t="s">
        <v>2</v>
      </c>
      <c r="G163" s="20">
        <v>1266.6601000000001</v>
      </c>
      <c r="I163">
        <f t="shared" si="19"/>
        <v>1252.3820000000001</v>
      </c>
      <c r="J163">
        <f t="shared" si="20"/>
        <v>8.5</v>
      </c>
      <c r="K163">
        <f t="shared" si="21"/>
        <v>-1</v>
      </c>
      <c r="L163">
        <f t="shared" si="22"/>
        <v>1</v>
      </c>
      <c r="M163">
        <f t="shared" si="26"/>
        <v>1252.3820000000001</v>
      </c>
      <c r="N163" s="2" t="str">
        <f>VLOOKUP(B163,states!A$2:C$10,2,FALSE)</f>
        <v>X</v>
      </c>
      <c r="O163">
        <f t="shared" si="23"/>
        <v>0</v>
      </c>
      <c r="P163">
        <f>VLOOKUP(B163,states!A$2:D$10,4,FALSE)</f>
        <v>1</v>
      </c>
      <c r="Q163">
        <v>0.5</v>
      </c>
      <c r="R163">
        <f t="shared" si="24"/>
        <v>1.5</v>
      </c>
      <c r="S163" s="7">
        <f t="shared" si="25"/>
        <v>65.180278963137667</v>
      </c>
    </row>
    <row r="164" spans="1:19">
      <c r="A164" t="str">
        <f t="shared" si="18"/>
        <v>X2Pi-8.5-f-1-1</v>
      </c>
      <c r="B164" t="s">
        <v>0</v>
      </c>
      <c r="C164" s="9">
        <v>8.5</v>
      </c>
      <c r="D164" s="11">
        <v>1</v>
      </c>
      <c r="E164" s="11">
        <v>1</v>
      </c>
      <c r="F164" s="11" t="s">
        <v>2</v>
      </c>
      <c r="G164" s="20">
        <v>3708.6399000000001</v>
      </c>
      <c r="I164">
        <f t="shared" si="19"/>
        <v>3694.3618000000001</v>
      </c>
      <c r="J164">
        <f t="shared" si="20"/>
        <v>8.5</v>
      </c>
      <c r="K164">
        <f t="shared" si="21"/>
        <v>-1</v>
      </c>
      <c r="L164">
        <f t="shared" si="22"/>
        <v>2</v>
      </c>
      <c r="M164">
        <f t="shared" si="26"/>
        <v>3694.3618000000001</v>
      </c>
      <c r="N164" s="2" t="str">
        <f>VLOOKUP(B164,states!A$2:C$10,2,FALSE)</f>
        <v>X</v>
      </c>
      <c r="O164">
        <f t="shared" si="23"/>
        <v>1</v>
      </c>
      <c r="P164">
        <f>VLOOKUP(B164,states!A$2:D$10,4,FALSE)</f>
        <v>1</v>
      </c>
      <c r="Q164">
        <v>0.5</v>
      </c>
      <c r="R164">
        <f t="shared" si="24"/>
        <v>0.5</v>
      </c>
      <c r="S164" s="7">
        <f t="shared" si="25"/>
        <v>0.5480986292533957</v>
      </c>
    </row>
    <row r="165" spans="1:19">
      <c r="A165" t="str">
        <f t="shared" si="18"/>
        <v>X2Pi-8.5-e-1-1</v>
      </c>
      <c r="B165" t="s">
        <v>0</v>
      </c>
      <c r="C165" s="9">
        <v>8.5</v>
      </c>
      <c r="D165" s="11">
        <v>1</v>
      </c>
      <c r="E165" s="11">
        <v>1</v>
      </c>
      <c r="F165" s="11" t="s">
        <v>1</v>
      </c>
      <c r="G165" s="20">
        <v>3711.0805999999998</v>
      </c>
      <c r="I165">
        <f t="shared" si="19"/>
        <v>3696.8024999999998</v>
      </c>
      <c r="J165">
        <f t="shared" si="20"/>
        <v>8.5</v>
      </c>
      <c r="K165">
        <f t="shared" si="21"/>
        <v>1</v>
      </c>
      <c r="L165">
        <f t="shared" si="22"/>
        <v>2</v>
      </c>
      <c r="M165">
        <f t="shared" si="26"/>
        <v>3696.8024999999998</v>
      </c>
      <c r="N165" s="2" t="str">
        <f>VLOOKUP(B165,states!A$2:C$10,2,FALSE)</f>
        <v>X</v>
      </c>
      <c r="O165">
        <f t="shared" si="23"/>
        <v>1</v>
      </c>
      <c r="P165">
        <f>VLOOKUP(B165,states!A$2:D$10,4,FALSE)</f>
        <v>1</v>
      </c>
      <c r="Q165">
        <v>0.5</v>
      </c>
      <c r="R165">
        <f t="shared" si="24"/>
        <v>0.5</v>
      </c>
      <c r="S165" s="7">
        <f t="shared" si="25"/>
        <v>0.5480986292533957</v>
      </c>
    </row>
    <row r="166" spans="1:19">
      <c r="A166" t="str">
        <f t="shared" si="18"/>
        <v>X2Pi-8.5-e-1-2</v>
      </c>
      <c r="B166" t="s">
        <v>0</v>
      </c>
      <c r="C166" s="9">
        <v>8.5</v>
      </c>
      <c r="D166" s="11">
        <v>1</v>
      </c>
      <c r="E166" s="11">
        <v>2</v>
      </c>
      <c r="F166" s="11" t="s">
        <v>1</v>
      </c>
      <c r="G166" s="20">
        <v>3948.6743000000001</v>
      </c>
      <c r="I166">
        <f t="shared" si="19"/>
        <v>3934.3962000000001</v>
      </c>
      <c r="J166">
        <f t="shared" si="20"/>
        <v>8.5</v>
      </c>
      <c r="K166">
        <f t="shared" si="21"/>
        <v>1</v>
      </c>
      <c r="L166">
        <f t="shared" si="22"/>
        <v>2</v>
      </c>
      <c r="M166">
        <f t="shared" si="26"/>
        <v>3934.3962000000001</v>
      </c>
      <c r="N166" s="2" t="str">
        <f>VLOOKUP(B166,states!A$2:C$10,2,FALSE)</f>
        <v>X</v>
      </c>
      <c r="O166">
        <f t="shared" si="23"/>
        <v>1</v>
      </c>
      <c r="P166">
        <f>VLOOKUP(B166,states!A$2:D$10,4,FALSE)</f>
        <v>1</v>
      </c>
      <c r="Q166">
        <v>0.5</v>
      </c>
      <c r="R166">
        <f t="shared" si="24"/>
        <v>1.5</v>
      </c>
      <c r="S166" s="7">
        <f t="shared" si="25"/>
        <v>0.5480986292533957</v>
      </c>
    </row>
    <row r="167" spans="1:19">
      <c r="A167" t="str">
        <f t="shared" si="18"/>
        <v>X2Pi-8.5-f-2-1</v>
      </c>
      <c r="B167" t="s">
        <v>0</v>
      </c>
      <c r="C167" s="9">
        <v>8.5</v>
      </c>
      <c r="D167" s="10">
        <v>2</v>
      </c>
      <c r="E167" s="11">
        <v>1</v>
      </c>
      <c r="F167" s="11" t="s">
        <v>2</v>
      </c>
      <c r="G167" s="20">
        <v>6277.8248999999996</v>
      </c>
      <c r="I167">
        <f t="shared" si="19"/>
        <v>6263.5467999999992</v>
      </c>
      <c r="J167">
        <f t="shared" si="20"/>
        <v>8.5</v>
      </c>
      <c r="K167">
        <f t="shared" si="21"/>
        <v>-1</v>
      </c>
      <c r="L167">
        <f t="shared" si="22"/>
        <v>3</v>
      </c>
      <c r="M167">
        <f t="shared" si="26"/>
        <v>6263.5467999999992</v>
      </c>
      <c r="N167" s="2" t="str">
        <f>VLOOKUP(B167,states!A$2:C$10,2,FALSE)</f>
        <v>X</v>
      </c>
      <c r="O167">
        <f t="shared" si="23"/>
        <v>2</v>
      </c>
      <c r="P167">
        <f>VLOOKUP(B167,states!A$2:D$10,4,FALSE)</f>
        <v>1</v>
      </c>
      <c r="Q167">
        <v>0.5</v>
      </c>
      <c r="R167">
        <f t="shared" si="24"/>
        <v>0.5</v>
      </c>
      <c r="S167" s="7">
        <f t="shared" si="25"/>
        <v>0.49526301956917784</v>
      </c>
    </row>
    <row r="168" spans="1:19">
      <c r="A168" t="str">
        <f t="shared" si="18"/>
        <v>X2Pi-8.5-e-2-1</v>
      </c>
      <c r="B168" t="s">
        <v>0</v>
      </c>
      <c r="C168" s="9">
        <v>8.5</v>
      </c>
      <c r="D168" s="10">
        <v>2</v>
      </c>
      <c r="E168" s="10">
        <v>1</v>
      </c>
      <c r="F168" s="10" t="s">
        <v>1</v>
      </c>
      <c r="G168" s="20">
        <v>6280.1733000000004</v>
      </c>
      <c r="I168">
        <f t="shared" si="19"/>
        <v>6265.8951999999999</v>
      </c>
      <c r="J168">
        <f t="shared" si="20"/>
        <v>8.5</v>
      </c>
      <c r="K168">
        <f t="shared" si="21"/>
        <v>1</v>
      </c>
      <c r="L168">
        <f t="shared" si="22"/>
        <v>3</v>
      </c>
      <c r="M168">
        <f t="shared" si="26"/>
        <v>6265.8951999999999</v>
      </c>
      <c r="N168" s="2" t="str">
        <f>VLOOKUP(B168,states!A$2:C$10,2,FALSE)</f>
        <v>X</v>
      </c>
      <c r="O168">
        <f t="shared" si="23"/>
        <v>2</v>
      </c>
      <c r="P168">
        <f>VLOOKUP(B168,states!A$2:D$10,4,FALSE)</f>
        <v>1</v>
      </c>
      <c r="Q168">
        <v>0.5</v>
      </c>
      <c r="R168">
        <f t="shared" si="24"/>
        <v>0.5</v>
      </c>
      <c r="S168" s="7">
        <f t="shared" si="25"/>
        <v>0.49526301956917784</v>
      </c>
    </row>
    <row r="169" spans="1:19">
      <c r="A169" t="str">
        <f t="shared" si="18"/>
        <v>X2Pi-8.5-e-2-2</v>
      </c>
      <c r="B169" t="s">
        <v>0</v>
      </c>
      <c r="C169" s="9">
        <v>8.5</v>
      </c>
      <c r="D169" s="10">
        <v>2</v>
      </c>
      <c r="E169" s="11">
        <v>2</v>
      </c>
      <c r="F169" s="11" t="s">
        <v>1</v>
      </c>
      <c r="G169" s="20">
        <v>6508.5258000000003</v>
      </c>
      <c r="I169">
        <f t="shared" si="19"/>
        <v>6494.2476999999999</v>
      </c>
      <c r="J169">
        <f t="shared" si="20"/>
        <v>8.5</v>
      </c>
      <c r="K169">
        <f t="shared" si="21"/>
        <v>1</v>
      </c>
      <c r="L169">
        <f t="shared" si="22"/>
        <v>3</v>
      </c>
      <c r="M169">
        <f t="shared" si="26"/>
        <v>6494.2476999999999</v>
      </c>
      <c r="N169" s="2" t="str">
        <f>VLOOKUP(B169,states!A$2:C$10,2,FALSE)</f>
        <v>X</v>
      </c>
      <c r="O169">
        <f t="shared" si="23"/>
        <v>2</v>
      </c>
      <c r="P169">
        <f>VLOOKUP(B169,states!A$2:D$10,4,FALSE)</f>
        <v>1</v>
      </c>
      <c r="Q169">
        <v>0.5</v>
      </c>
      <c r="R169">
        <f t="shared" si="24"/>
        <v>1.5</v>
      </c>
      <c r="S169" s="7">
        <f t="shared" si="25"/>
        <v>0.49526301956917784</v>
      </c>
    </row>
    <row r="170" spans="1:19">
      <c r="A170" t="str">
        <f t="shared" si="18"/>
        <v>X2Pi-8.5-f-2-2</v>
      </c>
      <c r="B170" t="s">
        <v>0</v>
      </c>
      <c r="C170" s="9">
        <v>8.5</v>
      </c>
      <c r="D170" s="10">
        <v>2</v>
      </c>
      <c r="E170" s="11">
        <v>2</v>
      </c>
      <c r="F170" s="11" t="s">
        <v>2</v>
      </c>
      <c r="G170" s="20">
        <v>6511.7532000000001</v>
      </c>
      <c r="I170">
        <f t="shared" si="19"/>
        <v>6497.4750999999997</v>
      </c>
      <c r="J170">
        <f t="shared" si="20"/>
        <v>8.5</v>
      </c>
      <c r="K170">
        <f t="shared" si="21"/>
        <v>-1</v>
      </c>
      <c r="L170">
        <f t="shared" si="22"/>
        <v>3</v>
      </c>
      <c r="M170">
        <f t="shared" si="26"/>
        <v>6497.4750999999997</v>
      </c>
      <c r="N170" s="2" t="str">
        <f>VLOOKUP(B170,states!A$2:C$10,2,FALSE)</f>
        <v>X</v>
      </c>
      <c r="O170">
        <f t="shared" si="23"/>
        <v>2</v>
      </c>
      <c r="P170">
        <f>VLOOKUP(B170,states!A$2:D$10,4,FALSE)</f>
        <v>1</v>
      </c>
      <c r="Q170">
        <v>0.5</v>
      </c>
      <c r="R170">
        <f t="shared" si="24"/>
        <v>1.5</v>
      </c>
      <c r="S170" s="7">
        <f t="shared" si="25"/>
        <v>0.49526301956917784</v>
      </c>
    </row>
    <row r="171" spans="1:19">
      <c r="A171" t="str">
        <f t="shared" si="18"/>
        <v>X2Pi-8.5-f-3-1</v>
      </c>
      <c r="B171" t="s">
        <v>0</v>
      </c>
      <c r="C171" s="9">
        <v>8.5</v>
      </c>
      <c r="D171" s="11">
        <v>3</v>
      </c>
      <c r="E171" s="11">
        <v>1</v>
      </c>
      <c r="F171" s="11" t="s">
        <v>2</v>
      </c>
      <c r="G171" s="20">
        <v>8722.6414999999997</v>
      </c>
      <c r="I171">
        <f t="shared" si="19"/>
        <v>8708.3634000000002</v>
      </c>
      <c r="J171">
        <f t="shared" si="20"/>
        <v>8.5</v>
      </c>
      <c r="K171">
        <f t="shared" si="21"/>
        <v>-1</v>
      </c>
      <c r="L171">
        <f t="shared" si="22"/>
        <v>4</v>
      </c>
      <c r="M171">
        <f t="shared" si="26"/>
        <v>8708.3634000000002</v>
      </c>
      <c r="N171" s="2" t="str">
        <f>VLOOKUP(B171,states!A$2:C$10,2,FALSE)</f>
        <v>X</v>
      </c>
      <c r="O171">
        <f t="shared" si="23"/>
        <v>3</v>
      </c>
      <c r="P171">
        <f>VLOOKUP(B171,states!A$2:D$10,4,FALSE)</f>
        <v>1</v>
      </c>
      <c r="Q171">
        <v>0.5</v>
      </c>
      <c r="R171">
        <f t="shared" si="24"/>
        <v>0.5</v>
      </c>
      <c r="S171" s="7">
        <f t="shared" si="25"/>
        <v>0.4608941725446552</v>
      </c>
    </row>
    <row r="172" spans="1:19">
      <c r="A172" t="str">
        <f t="shared" si="18"/>
        <v>X2Pi-8.5-e-3-1</v>
      </c>
      <c r="B172" t="s">
        <v>0</v>
      </c>
      <c r="C172" s="9">
        <v>8.5</v>
      </c>
      <c r="D172" s="11">
        <v>3</v>
      </c>
      <c r="E172" s="11">
        <v>1</v>
      </c>
      <c r="F172" s="11" t="s">
        <v>1</v>
      </c>
      <c r="G172" s="20">
        <v>8724.8976999999995</v>
      </c>
      <c r="I172">
        <f t="shared" si="19"/>
        <v>8710.6196</v>
      </c>
      <c r="J172">
        <f t="shared" si="20"/>
        <v>8.5</v>
      </c>
      <c r="K172">
        <f t="shared" si="21"/>
        <v>1</v>
      </c>
      <c r="L172">
        <f t="shared" si="22"/>
        <v>4</v>
      </c>
      <c r="M172">
        <f t="shared" si="26"/>
        <v>8710.6196</v>
      </c>
      <c r="N172" s="2" t="str">
        <f>VLOOKUP(B172,states!A$2:C$10,2,FALSE)</f>
        <v>X</v>
      </c>
      <c r="O172">
        <f t="shared" si="23"/>
        <v>3</v>
      </c>
      <c r="P172">
        <f>VLOOKUP(B172,states!A$2:D$10,4,FALSE)</f>
        <v>1</v>
      </c>
      <c r="Q172">
        <v>0.5</v>
      </c>
      <c r="R172">
        <f t="shared" si="24"/>
        <v>0.5</v>
      </c>
      <c r="S172" s="7">
        <f t="shared" si="25"/>
        <v>0.4608941725446552</v>
      </c>
    </row>
    <row r="173" spans="1:19">
      <c r="A173" t="str">
        <f t="shared" si="18"/>
        <v>X2Pi-8.5-e-3-2</v>
      </c>
      <c r="B173" t="s">
        <v>0</v>
      </c>
      <c r="C173" s="9">
        <v>8.5</v>
      </c>
      <c r="D173" s="11">
        <v>3</v>
      </c>
      <c r="E173" s="11">
        <v>2</v>
      </c>
      <c r="F173" s="11" t="s">
        <v>1</v>
      </c>
      <c r="G173" s="20">
        <v>8944.0774000000001</v>
      </c>
      <c r="I173">
        <f t="shared" si="19"/>
        <v>8929.7993000000006</v>
      </c>
      <c r="J173">
        <f t="shared" si="20"/>
        <v>8.5</v>
      </c>
      <c r="K173">
        <f t="shared" si="21"/>
        <v>1</v>
      </c>
      <c r="L173">
        <f t="shared" si="22"/>
        <v>4</v>
      </c>
      <c r="M173">
        <f t="shared" si="26"/>
        <v>8929.7993000000006</v>
      </c>
      <c r="N173" s="2" t="str">
        <f>VLOOKUP(B173,states!A$2:C$10,2,FALSE)</f>
        <v>X</v>
      </c>
      <c r="O173">
        <f t="shared" si="23"/>
        <v>3</v>
      </c>
      <c r="P173">
        <f>VLOOKUP(B173,states!A$2:D$10,4,FALSE)</f>
        <v>1</v>
      </c>
      <c r="Q173">
        <v>0.5</v>
      </c>
      <c r="R173">
        <f t="shared" si="24"/>
        <v>1.5</v>
      </c>
      <c r="S173" s="7">
        <f t="shared" si="25"/>
        <v>0.4608941725446552</v>
      </c>
    </row>
    <row r="174" spans="1:19">
      <c r="A174" t="str">
        <f t="shared" si="18"/>
        <v>X2Pi-8.5-f-4-1</v>
      </c>
      <c r="B174" t="s">
        <v>0</v>
      </c>
      <c r="C174" s="9">
        <v>8.5</v>
      </c>
      <c r="D174" s="10">
        <v>4</v>
      </c>
      <c r="E174" s="11">
        <v>1</v>
      </c>
      <c r="F174" s="11" t="s">
        <v>2</v>
      </c>
      <c r="G174" s="20">
        <v>11044.045899999999</v>
      </c>
      <c r="I174">
        <f t="shared" si="19"/>
        <v>11029.7678</v>
      </c>
      <c r="J174">
        <f t="shared" si="20"/>
        <v>8.5</v>
      </c>
      <c r="K174">
        <f t="shared" si="21"/>
        <v>-1</v>
      </c>
      <c r="L174">
        <f t="shared" si="22"/>
        <v>5</v>
      </c>
      <c r="M174">
        <f t="shared" si="26"/>
        <v>11029.7678</v>
      </c>
      <c r="N174" s="2" t="str">
        <f>VLOOKUP(B174,states!A$2:C$10,2,FALSE)</f>
        <v>X</v>
      </c>
      <c r="O174">
        <f t="shared" si="23"/>
        <v>4</v>
      </c>
      <c r="P174">
        <f>VLOOKUP(B174,states!A$2:D$10,4,FALSE)</f>
        <v>1</v>
      </c>
      <c r="Q174">
        <v>0.5</v>
      </c>
      <c r="R174">
        <f t="shared" si="24"/>
        <v>0.5</v>
      </c>
      <c r="S174" s="7">
        <f t="shared" si="25"/>
        <v>0.43588679632256955</v>
      </c>
    </row>
    <row r="175" spans="1:19">
      <c r="A175" t="str">
        <f t="shared" si="18"/>
        <v>X2Pi-8.5-e-4-1</v>
      </c>
      <c r="B175" t="s">
        <v>0</v>
      </c>
      <c r="C175" s="9">
        <v>8.5</v>
      </c>
      <c r="D175" s="10">
        <v>4</v>
      </c>
      <c r="E175" s="10">
        <v>1</v>
      </c>
      <c r="F175" s="10" t="s">
        <v>1</v>
      </c>
      <c r="G175" s="20">
        <v>11046.2102</v>
      </c>
      <c r="I175">
        <f t="shared" si="19"/>
        <v>11031.9321</v>
      </c>
      <c r="J175">
        <f t="shared" si="20"/>
        <v>8.5</v>
      </c>
      <c r="K175">
        <f t="shared" si="21"/>
        <v>1</v>
      </c>
      <c r="L175">
        <f t="shared" si="22"/>
        <v>5</v>
      </c>
      <c r="M175">
        <f t="shared" si="26"/>
        <v>11031.9321</v>
      </c>
      <c r="N175" s="2" t="str">
        <f>VLOOKUP(B175,states!A$2:C$10,2,FALSE)</f>
        <v>X</v>
      </c>
      <c r="O175">
        <f t="shared" si="23"/>
        <v>4</v>
      </c>
      <c r="P175">
        <f>VLOOKUP(B175,states!A$2:D$10,4,FALSE)</f>
        <v>1</v>
      </c>
      <c r="Q175">
        <v>0.5</v>
      </c>
      <c r="R175">
        <f t="shared" si="24"/>
        <v>0.5</v>
      </c>
      <c r="S175" s="7">
        <f t="shared" si="25"/>
        <v>0.43588679632256955</v>
      </c>
    </row>
    <row r="176" spans="1:19">
      <c r="A176" t="str">
        <f t="shared" si="18"/>
        <v>X2Pi-8.5-e-4-2</v>
      </c>
      <c r="B176" t="s">
        <v>0</v>
      </c>
      <c r="C176" s="9">
        <v>8.5</v>
      </c>
      <c r="D176" s="10">
        <v>4</v>
      </c>
      <c r="E176" s="11">
        <v>2</v>
      </c>
      <c r="F176" s="11" t="s">
        <v>1</v>
      </c>
      <c r="G176" s="20">
        <v>11256.249299999999</v>
      </c>
      <c r="I176">
        <f t="shared" si="19"/>
        <v>11241.9712</v>
      </c>
      <c r="J176">
        <f t="shared" si="20"/>
        <v>8.5</v>
      </c>
      <c r="K176">
        <f t="shared" si="21"/>
        <v>1</v>
      </c>
      <c r="L176">
        <f t="shared" si="22"/>
        <v>5</v>
      </c>
      <c r="M176">
        <f t="shared" si="26"/>
        <v>11241.9712</v>
      </c>
      <c r="N176" s="2" t="str">
        <f>VLOOKUP(B176,states!A$2:C$10,2,FALSE)</f>
        <v>X</v>
      </c>
      <c r="O176">
        <f t="shared" si="23"/>
        <v>4</v>
      </c>
      <c r="P176">
        <f>VLOOKUP(B176,states!A$2:D$10,4,FALSE)</f>
        <v>1</v>
      </c>
      <c r="Q176">
        <v>0.5</v>
      </c>
      <c r="R176">
        <f t="shared" si="24"/>
        <v>1.5</v>
      </c>
      <c r="S176" s="7">
        <f t="shared" si="25"/>
        <v>0.43588679632256955</v>
      </c>
    </row>
    <row r="177" spans="1:19" ht="14.7" thickBot="1">
      <c r="A177" t="str">
        <f t="shared" si="18"/>
        <v>X2Pi-8.5-f-4-2</v>
      </c>
      <c r="B177" t="s">
        <v>0</v>
      </c>
      <c r="C177" s="12">
        <v>8.5</v>
      </c>
      <c r="D177" s="10">
        <v>4</v>
      </c>
      <c r="E177" s="11">
        <v>2</v>
      </c>
      <c r="F177" s="11" t="s">
        <v>2</v>
      </c>
      <c r="G177" s="21">
        <v>11259.2215</v>
      </c>
      <c r="I177">
        <f t="shared" si="19"/>
        <v>11244.9434</v>
      </c>
      <c r="J177">
        <f t="shared" si="20"/>
        <v>8.5</v>
      </c>
      <c r="K177">
        <f t="shared" si="21"/>
        <v>-1</v>
      </c>
      <c r="L177">
        <f t="shared" si="22"/>
        <v>5</v>
      </c>
      <c r="M177">
        <f t="shared" si="26"/>
        <v>11244.9434</v>
      </c>
      <c r="N177" s="2" t="str">
        <f>VLOOKUP(B177,states!A$2:C$10,2,FALSE)</f>
        <v>X</v>
      </c>
      <c r="O177">
        <f t="shared" si="23"/>
        <v>4</v>
      </c>
      <c r="P177">
        <f>VLOOKUP(B177,states!A$2:D$10,4,FALSE)</f>
        <v>1</v>
      </c>
      <c r="Q177">
        <v>0.5</v>
      </c>
      <c r="R177">
        <f t="shared" si="24"/>
        <v>1.5</v>
      </c>
      <c r="S177" s="7">
        <f t="shared" si="25"/>
        <v>0.43588679632256955</v>
      </c>
    </row>
    <row r="178" spans="1:19">
      <c r="A178" t="str">
        <f t="shared" si="18"/>
        <v>X2Pi-8.5-f-5-1</v>
      </c>
      <c r="B178" t="s">
        <v>0</v>
      </c>
      <c r="C178" s="10">
        <v>8.5</v>
      </c>
      <c r="D178" s="11">
        <v>5</v>
      </c>
      <c r="E178" s="11">
        <v>1</v>
      </c>
      <c r="F178" s="11" t="s">
        <v>2</v>
      </c>
      <c r="G178" s="20">
        <v>13242.4499</v>
      </c>
      <c r="I178">
        <f t="shared" si="19"/>
        <v>13228.1718</v>
      </c>
      <c r="J178">
        <f t="shared" si="20"/>
        <v>8.5</v>
      </c>
      <c r="K178">
        <f t="shared" si="21"/>
        <v>-1</v>
      </c>
      <c r="L178">
        <f t="shared" si="22"/>
        <v>6</v>
      </c>
      <c r="M178">
        <f t="shared" si="26"/>
        <v>13228.1718</v>
      </c>
      <c r="N178" s="2" t="str">
        <f>VLOOKUP(B178,states!A$2:C$10,2,FALSE)</f>
        <v>X</v>
      </c>
      <c r="O178">
        <f t="shared" si="23"/>
        <v>5</v>
      </c>
      <c r="P178">
        <f>VLOOKUP(B178,states!A$2:D$10,4,FALSE)</f>
        <v>1</v>
      </c>
      <c r="Q178">
        <v>0.5</v>
      </c>
      <c r="R178">
        <f t="shared" si="24"/>
        <v>0.5</v>
      </c>
      <c r="S178" s="7">
        <f t="shared" si="25"/>
        <v>0</v>
      </c>
    </row>
    <row r="179" spans="1:19" ht="14.7" thickBot="1">
      <c r="A179" t="str">
        <f t="shared" si="18"/>
        <v>X2Pi-8.5-e-5-1</v>
      </c>
      <c r="B179" t="s">
        <v>0</v>
      </c>
      <c r="C179" s="10">
        <v>8.5</v>
      </c>
      <c r="D179" s="11">
        <v>5</v>
      </c>
      <c r="E179" s="11">
        <v>1</v>
      </c>
      <c r="F179" s="11" t="s">
        <v>1</v>
      </c>
      <c r="G179" s="20">
        <v>13244.5211</v>
      </c>
      <c r="I179">
        <f t="shared" si="19"/>
        <v>13230.243</v>
      </c>
      <c r="J179">
        <f t="shared" si="20"/>
        <v>8.5</v>
      </c>
      <c r="K179">
        <f t="shared" si="21"/>
        <v>1</v>
      </c>
      <c r="L179">
        <f t="shared" si="22"/>
        <v>6</v>
      </c>
      <c r="M179">
        <f t="shared" si="26"/>
        <v>13230.243</v>
      </c>
      <c r="N179" s="2" t="str">
        <f>VLOOKUP(B179,states!A$2:C$10,2,FALSE)</f>
        <v>X</v>
      </c>
      <c r="O179">
        <f t="shared" si="23"/>
        <v>5</v>
      </c>
      <c r="P179">
        <f>VLOOKUP(B179,states!A$2:D$10,4,FALSE)</f>
        <v>1</v>
      </c>
      <c r="Q179">
        <v>0.5</v>
      </c>
      <c r="R179">
        <f t="shared" si="24"/>
        <v>0.5</v>
      </c>
      <c r="S179" s="7">
        <f t="shared" si="25"/>
        <v>0</v>
      </c>
    </row>
    <row r="180" spans="1:19" ht="14.7" thickBot="1">
      <c r="A180" t="str">
        <f t="shared" si="18"/>
        <v>X2Pi-8.5-e-5-2</v>
      </c>
      <c r="B180" t="s">
        <v>0</v>
      </c>
      <c r="C180" s="10">
        <v>8.5</v>
      </c>
      <c r="D180" s="11">
        <v>5</v>
      </c>
      <c r="E180" s="11">
        <v>2</v>
      </c>
      <c r="F180" s="11" t="s">
        <v>1</v>
      </c>
      <c r="G180" s="24">
        <v>13445.417799999999</v>
      </c>
      <c r="I180">
        <f t="shared" si="19"/>
        <v>13431.1397</v>
      </c>
      <c r="J180">
        <f t="shared" si="20"/>
        <v>8.5</v>
      </c>
      <c r="K180">
        <f t="shared" si="21"/>
        <v>1</v>
      </c>
      <c r="L180">
        <f t="shared" si="22"/>
        <v>6</v>
      </c>
      <c r="M180">
        <f t="shared" si="26"/>
        <v>13431.1397</v>
      </c>
      <c r="N180" s="2" t="str">
        <f>VLOOKUP(B180,states!A$2:C$10,2,FALSE)</f>
        <v>X</v>
      </c>
      <c r="O180">
        <f t="shared" si="23"/>
        <v>5</v>
      </c>
      <c r="P180">
        <f>VLOOKUP(B180,states!A$2:D$10,4,FALSE)</f>
        <v>1</v>
      </c>
      <c r="Q180">
        <v>0.5</v>
      </c>
      <c r="R180">
        <f t="shared" si="24"/>
        <v>1.5</v>
      </c>
      <c r="S180" s="7">
        <f t="shared" si="25"/>
        <v>0</v>
      </c>
    </row>
    <row r="181" spans="1:19" ht="14.7" thickBot="1">
      <c r="A181" t="str">
        <f t="shared" si="18"/>
        <v>X2Pi-9.5-f-0-1</v>
      </c>
      <c r="B181" t="s">
        <v>0</v>
      </c>
      <c r="C181" s="15">
        <v>9.5</v>
      </c>
      <c r="D181" s="8">
        <v>0</v>
      </c>
      <c r="E181" s="11">
        <v>1</v>
      </c>
      <c r="F181" s="11" t="s">
        <v>2</v>
      </c>
      <c r="G181" s="21">
        <v>1264.5539000000001</v>
      </c>
      <c r="I181">
        <f t="shared" si="19"/>
        <v>1250.2758000000001</v>
      </c>
      <c r="J181">
        <f t="shared" si="20"/>
        <v>9.5</v>
      </c>
      <c r="K181">
        <f t="shared" si="21"/>
        <v>1</v>
      </c>
      <c r="L181">
        <f t="shared" si="22"/>
        <v>1</v>
      </c>
      <c r="M181">
        <f t="shared" si="26"/>
        <v>1250.2758000000001</v>
      </c>
      <c r="N181" s="2" t="str">
        <f>VLOOKUP(B181,states!A$2:C$10,2,FALSE)</f>
        <v>X</v>
      </c>
      <c r="O181">
        <f t="shared" si="23"/>
        <v>0</v>
      </c>
      <c r="P181">
        <f>VLOOKUP(B181,states!A$2:D$10,4,FALSE)</f>
        <v>1</v>
      </c>
      <c r="Q181">
        <v>0.5</v>
      </c>
      <c r="R181">
        <f t="shared" si="24"/>
        <v>0.5</v>
      </c>
      <c r="S181" s="7">
        <f t="shared" si="25"/>
        <v>63.746343546915377</v>
      </c>
    </row>
    <row r="182" spans="1:19">
      <c r="A182" t="str">
        <f t="shared" si="18"/>
        <v>X2Pi-9.5-e-0-1</v>
      </c>
      <c r="B182" t="s">
        <v>0</v>
      </c>
      <c r="C182" s="9">
        <v>9.5</v>
      </c>
      <c r="D182" s="10">
        <v>0</v>
      </c>
      <c r="E182" s="10">
        <v>1</v>
      </c>
      <c r="F182" s="10" t="s">
        <v>1</v>
      </c>
      <c r="G182" s="20">
        <v>1267.7195999999999</v>
      </c>
      <c r="I182">
        <f t="shared" si="19"/>
        <v>1253.4414999999999</v>
      </c>
      <c r="J182">
        <f t="shared" si="20"/>
        <v>9.5</v>
      </c>
      <c r="K182">
        <f t="shared" si="21"/>
        <v>-1</v>
      </c>
      <c r="L182">
        <f t="shared" si="22"/>
        <v>1</v>
      </c>
      <c r="M182">
        <f t="shared" si="26"/>
        <v>1253.4414999999999</v>
      </c>
      <c r="N182" s="2" t="str">
        <f>VLOOKUP(B182,states!A$2:C$10,2,FALSE)</f>
        <v>X</v>
      </c>
      <c r="O182">
        <f t="shared" si="23"/>
        <v>0</v>
      </c>
      <c r="P182">
        <f>VLOOKUP(B182,states!A$2:D$10,4,FALSE)</f>
        <v>1</v>
      </c>
      <c r="Q182">
        <v>0.5</v>
      </c>
      <c r="R182">
        <f t="shared" si="24"/>
        <v>0.5</v>
      </c>
      <c r="S182" s="7">
        <f t="shared" si="25"/>
        <v>63.746343546915377</v>
      </c>
    </row>
    <row r="183" spans="1:19">
      <c r="A183" t="str">
        <f t="shared" si="18"/>
        <v>X2Pi-9.5-e-0-2</v>
      </c>
      <c r="B183" t="s">
        <v>0</v>
      </c>
      <c r="C183" s="9">
        <v>9.5</v>
      </c>
      <c r="D183" s="10">
        <v>0</v>
      </c>
      <c r="E183" s="11">
        <v>2</v>
      </c>
      <c r="F183" s="11" t="s">
        <v>1</v>
      </c>
      <c r="G183" s="20">
        <v>1540.9722999999999</v>
      </c>
      <c r="I183">
        <f t="shared" si="19"/>
        <v>1526.6941999999999</v>
      </c>
      <c r="J183">
        <f t="shared" si="20"/>
        <v>9.5</v>
      </c>
      <c r="K183">
        <f t="shared" si="21"/>
        <v>-1</v>
      </c>
      <c r="L183">
        <f t="shared" si="22"/>
        <v>1</v>
      </c>
      <c r="M183">
        <f t="shared" si="26"/>
        <v>1526.6941999999999</v>
      </c>
      <c r="N183" s="2" t="str">
        <f>VLOOKUP(B183,states!A$2:C$10,2,FALSE)</f>
        <v>X</v>
      </c>
      <c r="O183">
        <f t="shared" si="23"/>
        <v>0</v>
      </c>
      <c r="P183">
        <f>VLOOKUP(B183,states!A$2:D$10,4,FALSE)</f>
        <v>1</v>
      </c>
      <c r="Q183">
        <v>0.5</v>
      </c>
      <c r="R183">
        <f t="shared" si="24"/>
        <v>1.5</v>
      </c>
      <c r="S183" s="7">
        <f t="shared" si="25"/>
        <v>63.746343546915377</v>
      </c>
    </row>
    <row r="184" spans="1:19">
      <c r="A184" t="str">
        <f t="shared" si="18"/>
        <v>X2Pi-9.5-f-0-2</v>
      </c>
      <c r="B184" t="s">
        <v>0</v>
      </c>
      <c r="C184" s="9">
        <v>9.5</v>
      </c>
      <c r="D184" s="10">
        <v>0</v>
      </c>
      <c r="E184" s="11">
        <v>2</v>
      </c>
      <c r="F184" s="11" t="s">
        <v>2</v>
      </c>
      <c r="G184" s="20">
        <v>1545.1863000000001</v>
      </c>
      <c r="I184">
        <f t="shared" si="19"/>
        <v>1530.9082000000001</v>
      </c>
      <c r="J184">
        <f t="shared" si="20"/>
        <v>9.5</v>
      </c>
      <c r="K184">
        <f t="shared" si="21"/>
        <v>1</v>
      </c>
      <c r="L184">
        <f t="shared" si="22"/>
        <v>1</v>
      </c>
      <c r="M184">
        <f t="shared" si="26"/>
        <v>1530.9082000000001</v>
      </c>
      <c r="N184" s="2" t="str">
        <f>VLOOKUP(B184,states!A$2:C$10,2,FALSE)</f>
        <v>X</v>
      </c>
      <c r="O184">
        <f t="shared" si="23"/>
        <v>0</v>
      </c>
      <c r="P184">
        <f>VLOOKUP(B184,states!A$2:D$10,4,FALSE)</f>
        <v>1</v>
      </c>
      <c r="Q184">
        <v>0.5</v>
      </c>
      <c r="R184">
        <f t="shared" si="24"/>
        <v>1.5</v>
      </c>
      <c r="S184" s="7">
        <f t="shared" si="25"/>
        <v>63.746343546915377</v>
      </c>
    </row>
    <row r="185" spans="1:19">
      <c r="A185" t="str">
        <f t="shared" si="18"/>
        <v>X2Pi-9.5-f-1-1</v>
      </c>
      <c r="B185" t="s">
        <v>0</v>
      </c>
      <c r="C185" s="9">
        <v>9.5</v>
      </c>
      <c r="D185" s="11">
        <v>1</v>
      </c>
      <c r="E185" s="11">
        <v>1</v>
      </c>
      <c r="F185" s="11" t="s">
        <v>2</v>
      </c>
      <c r="G185" s="20">
        <v>3950.0028000000002</v>
      </c>
      <c r="I185">
        <f t="shared" si="19"/>
        <v>3935.7247000000002</v>
      </c>
      <c r="J185">
        <f t="shared" si="20"/>
        <v>9.5</v>
      </c>
      <c r="K185">
        <f t="shared" si="21"/>
        <v>1</v>
      </c>
      <c r="L185">
        <f t="shared" si="22"/>
        <v>2</v>
      </c>
      <c r="M185">
        <f t="shared" si="26"/>
        <v>3935.7247000000002</v>
      </c>
      <c r="N185" s="2" t="str">
        <f>VLOOKUP(B185,states!A$2:C$10,2,FALSE)</f>
        <v>X</v>
      </c>
      <c r="O185">
        <f t="shared" si="23"/>
        <v>1</v>
      </c>
      <c r="P185">
        <f>VLOOKUP(B185,states!A$2:D$10,4,FALSE)</f>
        <v>1</v>
      </c>
      <c r="Q185">
        <v>0.5</v>
      </c>
      <c r="R185">
        <f t="shared" si="24"/>
        <v>0.5</v>
      </c>
      <c r="S185" s="7">
        <f t="shared" si="25"/>
        <v>0.536040717741329</v>
      </c>
    </row>
    <row r="186" spans="1:19">
      <c r="A186" t="str">
        <f t="shared" si="18"/>
        <v>X2Pi-9.5-e-1-1</v>
      </c>
      <c r="B186" t="s">
        <v>0</v>
      </c>
      <c r="C186" s="9">
        <v>9.5</v>
      </c>
      <c r="D186" s="11">
        <v>1</v>
      </c>
      <c r="E186" s="11">
        <v>1</v>
      </c>
      <c r="F186" s="11" t="s">
        <v>1</v>
      </c>
      <c r="G186" s="20">
        <v>3953.0554000000002</v>
      </c>
      <c r="I186">
        <f t="shared" si="19"/>
        <v>3938.7773000000002</v>
      </c>
      <c r="J186">
        <f t="shared" si="20"/>
        <v>9.5</v>
      </c>
      <c r="K186">
        <f t="shared" si="21"/>
        <v>-1</v>
      </c>
      <c r="L186">
        <f t="shared" si="22"/>
        <v>2</v>
      </c>
      <c r="M186">
        <f t="shared" si="26"/>
        <v>3938.7773000000002</v>
      </c>
      <c r="N186" s="2" t="str">
        <f>VLOOKUP(B186,states!A$2:C$10,2,FALSE)</f>
        <v>X</v>
      </c>
      <c r="O186">
        <f t="shared" si="23"/>
        <v>1</v>
      </c>
      <c r="P186">
        <f>VLOOKUP(B186,states!A$2:D$10,4,FALSE)</f>
        <v>1</v>
      </c>
      <c r="Q186">
        <v>0.5</v>
      </c>
      <c r="R186">
        <f t="shared" si="24"/>
        <v>0.5</v>
      </c>
      <c r="S186" s="7">
        <f t="shared" si="25"/>
        <v>0.536040717741329</v>
      </c>
    </row>
    <row r="187" spans="1:19">
      <c r="A187" t="str">
        <f t="shared" si="18"/>
        <v>X2Pi-9.5-e-1-2</v>
      </c>
      <c r="B187" t="s">
        <v>0</v>
      </c>
      <c r="C187" s="9">
        <v>9.5</v>
      </c>
      <c r="D187" s="11">
        <v>1</v>
      </c>
      <c r="E187" s="11">
        <v>2</v>
      </c>
      <c r="F187" s="11" t="s">
        <v>1</v>
      </c>
      <c r="G187" s="20">
        <v>4215.9624000000003</v>
      </c>
      <c r="I187">
        <f t="shared" si="19"/>
        <v>4201.6842999999999</v>
      </c>
      <c r="J187">
        <f t="shared" si="20"/>
        <v>9.5</v>
      </c>
      <c r="K187">
        <f t="shared" si="21"/>
        <v>-1</v>
      </c>
      <c r="L187">
        <f t="shared" si="22"/>
        <v>2</v>
      </c>
      <c r="M187">
        <f t="shared" si="26"/>
        <v>4201.6842999999999</v>
      </c>
      <c r="N187" s="2" t="str">
        <f>VLOOKUP(B187,states!A$2:C$10,2,FALSE)</f>
        <v>X</v>
      </c>
      <c r="O187">
        <f t="shared" si="23"/>
        <v>1</v>
      </c>
      <c r="P187">
        <f>VLOOKUP(B187,states!A$2:D$10,4,FALSE)</f>
        <v>1</v>
      </c>
      <c r="Q187">
        <v>0.5</v>
      </c>
      <c r="R187">
        <f t="shared" si="24"/>
        <v>1.5</v>
      </c>
      <c r="S187" s="7">
        <f t="shared" si="25"/>
        <v>0.536040717741329</v>
      </c>
    </row>
    <row r="188" spans="1:19">
      <c r="A188" t="str">
        <f t="shared" si="18"/>
        <v>X2Pi-9.5-f-2-1</v>
      </c>
      <c r="B188" t="s">
        <v>0</v>
      </c>
      <c r="C188" s="9">
        <v>9.5</v>
      </c>
      <c r="D188" s="10">
        <v>2</v>
      </c>
      <c r="E188" s="11">
        <v>1</v>
      </c>
      <c r="F188" s="11" t="s">
        <v>2</v>
      </c>
      <c r="G188" s="20">
        <v>6509.7979999999998</v>
      </c>
      <c r="I188">
        <f t="shared" si="19"/>
        <v>6495.5198999999993</v>
      </c>
      <c r="J188">
        <f t="shared" si="20"/>
        <v>9.5</v>
      </c>
      <c r="K188">
        <f t="shared" si="21"/>
        <v>1</v>
      </c>
      <c r="L188">
        <f t="shared" si="22"/>
        <v>3</v>
      </c>
      <c r="M188">
        <f t="shared" si="26"/>
        <v>6495.5198999999993</v>
      </c>
      <c r="N188" s="2" t="str">
        <f>VLOOKUP(B188,states!A$2:C$10,2,FALSE)</f>
        <v>X</v>
      </c>
      <c r="O188">
        <f t="shared" si="23"/>
        <v>2</v>
      </c>
      <c r="P188">
        <f>VLOOKUP(B188,states!A$2:D$10,4,FALSE)</f>
        <v>1</v>
      </c>
      <c r="Q188">
        <v>0.5</v>
      </c>
      <c r="R188">
        <f t="shared" si="24"/>
        <v>0.5</v>
      </c>
      <c r="S188" s="7">
        <f t="shared" si="25"/>
        <v>0.48436746656752411</v>
      </c>
    </row>
    <row r="189" spans="1:19">
      <c r="A189" t="str">
        <f t="shared" si="18"/>
        <v>X2Pi-9.5-e-2-1</v>
      </c>
      <c r="B189" t="s">
        <v>0</v>
      </c>
      <c r="C189" s="9">
        <v>9.5</v>
      </c>
      <c r="D189" s="10">
        <v>2</v>
      </c>
      <c r="E189" s="10">
        <v>1</v>
      </c>
      <c r="F189" s="10" t="s">
        <v>1</v>
      </c>
      <c r="G189" s="20">
        <v>6512.7353999999996</v>
      </c>
      <c r="I189">
        <f t="shared" si="19"/>
        <v>6498.4572999999991</v>
      </c>
      <c r="J189">
        <f t="shared" si="20"/>
        <v>9.5</v>
      </c>
      <c r="K189">
        <f t="shared" si="21"/>
        <v>-1</v>
      </c>
      <c r="L189">
        <f t="shared" si="22"/>
        <v>3</v>
      </c>
      <c r="M189">
        <f t="shared" si="26"/>
        <v>6498.4572999999991</v>
      </c>
      <c r="N189" s="2" t="str">
        <f>VLOOKUP(B189,states!A$2:C$10,2,FALSE)</f>
        <v>X</v>
      </c>
      <c r="O189">
        <f t="shared" si="23"/>
        <v>2</v>
      </c>
      <c r="P189">
        <f>VLOOKUP(B189,states!A$2:D$10,4,FALSE)</f>
        <v>1</v>
      </c>
      <c r="Q189">
        <v>0.5</v>
      </c>
      <c r="R189">
        <f t="shared" si="24"/>
        <v>0.5</v>
      </c>
      <c r="S189" s="7">
        <f t="shared" si="25"/>
        <v>0.48436746656752411</v>
      </c>
    </row>
    <row r="190" spans="1:19">
      <c r="A190" t="str">
        <f t="shared" si="18"/>
        <v>X2Pi-9.5-e-2-2</v>
      </c>
      <c r="B190" t="s">
        <v>0</v>
      </c>
      <c r="C190" s="9">
        <v>9.5</v>
      </c>
      <c r="D190" s="10">
        <v>2</v>
      </c>
      <c r="E190" s="11">
        <v>2</v>
      </c>
      <c r="F190" s="11" t="s">
        <v>1</v>
      </c>
      <c r="G190" s="20">
        <v>6765.3882999999996</v>
      </c>
      <c r="I190">
        <f t="shared" si="19"/>
        <v>6751.1101999999992</v>
      </c>
      <c r="J190">
        <f t="shared" si="20"/>
        <v>9.5</v>
      </c>
      <c r="K190">
        <f t="shared" si="21"/>
        <v>-1</v>
      </c>
      <c r="L190">
        <f t="shared" si="22"/>
        <v>3</v>
      </c>
      <c r="M190">
        <f t="shared" si="26"/>
        <v>6751.1101999999992</v>
      </c>
      <c r="N190" s="2" t="str">
        <f>VLOOKUP(B190,states!A$2:C$10,2,FALSE)</f>
        <v>X</v>
      </c>
      <c r="O190">
        <f t="shared" si="23"/>
        <v>2</v>
      </c>
      <c r="P190">
        <f>VLOOKUP(B190,states!A$2:D$10,4,FALSE)</f>
        <v>1</v>
      </c>
      <c r="Q190">
        <v>0.5</v>
      </c>
      <c r="R190">
        <f t="shared" si="24"/>
        <v>1.5</v>
      </c>
      <c r="S190" s="7">
        <f t="shared" si="25"/>
        <v>0.48436746656752411</v>
      </c>
    </row>
    <row r="191" spans="1:19">
      <c r="A191" t="str">
        <f t="shared" si="18"/>
        <v>X2Pi-9.5-f-2-2</v>
      </c>
      <c r="B191" t="s">
        <v>0</v>
      </c>
      <c r="C191" s="9">
        <v>9.5</v>
      </c>
      <c r="D191" s="10">
        <v>2</v>
      </c>
      <c r="E191" s="11">
        <v>2</v>
      </c>
      <c r="F191" s="11" t="s">
        <v>2</v>
      </c>
      <c r="G191" s="20">
        <v>6769.2903999999999</v>
      </c>
      <c r="I191">
        <f t="shared" si="19"/>
        <v>6755.0122999999994</v>
      </c>
      <c r="J191">
        <f t="shared" si="20"/>
        <v>9.5</v>
      </c>
      <c r="K191">
        <f t="shared" si="21"/>
        <v>1</v>
      </c>
      <c r="L191">
        <f t="shared" si="22"/>
        <v>3</v>
      </c>
      <c r="M191">
        <f t="shared" si="26"/>
        <v>6755.0122999999994</v>
      </c>
      <c r="N191" s="2" t="str">
        <f>VLOOKUP(B191,states!A$2:C$10,2,FALSE)</f>
        <v>X</v>
      </c>
      <c r="O191">
        <f t="shared" si="23"/>
        <v>2</v>
      </c>
      <c r="P191">
        <f>VLOOKUP(B191,states!A$2:D$10,4,FALSE)</f>
        <v>1</v>
      </c>
      <c r="Q191">
        <v>0.5</v>
      </c>
      <c r="R191">
        <f t="shared" si="24"/>
        <v>1.5</v>
      </c>
      <c r="S191" s="7">
        <f t="shared" si="25"/>
        <v>0.48436746656752411</v>
      </c>
    </row>
    <row r="192" spans="1:19">
      <c r="A192" t="str">
        <f t="shared" si="18"/>
        <v>X2Pi-9.5-f-3-1</v>
      </c>
      <c r="B192" t="s">
        <v>0</v>
      </c>
      <c r="C192" s="9">
        <v>9.5</v>
      </c>
      <c r="D192" s="11">
        <v>3</v>
      </c>
      <c r="E192" s="11">
        <v>1</v>
      </c>
      <c r="F192" s="11" t="s">
        <v>2</v>
      </c>
      <c r="G192" s="20">
        <v>8945.2826999999997</v>
      </c>
      <c r="I192">
        <f t="shared" si="19"/>
        <v>8931.0046000000002</v>
      </c>
      <c r="J192">
        <f t="shared" si="20"/>
        <v>9.5</v>
      </c>
      <c r="K192">
        <f t="shared" si="21"/>
        <v>1</v>
      </c>
      <c r="L192">
        <f t="shared" si="22"/>
        <v>4</v>
      </c>
      <c r="M192">
        <f t="shared" si="26"/>
        <v>8931.0046000000002</v>
      </c>
      <c r="N192" s="2" t="str">
        <f>VLOOKUP(B192,states!A$2:C$10,2,FALSE)</f>
        <v>X</v>
      </c>
      <c r="O192">
        <f t="shared" si="23"/>
        <v>3</v>
      </c>
      <c r="P192">
        <f>VLOOKUP(B192,states!A$2:D$10,4,FALSE)</f>
        <v>1</v>
      </c>
      <c r="Q192">
        <v>0.5</v>
      </c>
      <c r="R192">
        <f t="shared" si="24"/>
        <v>0.5</v>
      </c>
      <c r="S192" s="7">
        <f t="shared" si="25"/>
        <v>0.45075471797871181</v>
      </c>
    </row>
    <row r="193" spans="1:19">
      <c r="A193" t="str">
        <f t="shared" si="18"/>
        <v>X2Pi-9.5-e-3-1</v>
      </c>
      <c r="B193" t="s">
        <v>0</v>
      </c>
      <c r="C193" s="9">
        <v>9.5</v>
      </c>
      <c r="D193" s="11">
        <v>3</v>
      </c>
      <c r="E193" s="11">
        <v>1</v>
      </c>
      <c r="F193" s="11" t="s">
        <v>1</v>
      </c>
      <c r="G193" s="20">
        <v>8948.1051000000007</v>
      </c>
      <c r="I193">
        <f t="shared" si="19"/>
        <v>8933.8270000000011</v>
      </c>
      <c r="J193">
        <f t="shared" si="20"/>
        <v>9.5</v>
      </c>
      <c r="K193">
        <f t="shared" si="21"/>
        <v>-1</v>
      </c>
      <c r="L193">
        <f t="shared" si="22"/>
        <v>4</v>
      </c>
      <c r="M193">
        <f t="shared" si="26"/>
        <v>8933.8270000000011</v>
      </c>
      <c r="N193" s="2" t="str">
        <f>VLOOKUP(B193,states!A$2:C$10,2,FALSE)</f>
        <v>X</v>
      </c>
      <c r="O193">
        <f t="shared" si="23"/>
        <v>3</v>
      </c>
      <c r="P193">
        <f>VLOOKUP(B193,states!A$2:D$10,4,FALSE)</f>
        <v>1</v>
      </c>
      <c r="Q193">
        <v>0.5</v>
      </c>
      <c r="R193">
        <f t="shared" si="24"/>
        <v>0.5</v>
      </c>
      <c r="S193" s="7">
        <f t="shared" si="25"/>
        <v>0.45075471797871181</v>
      </c>
    </row>
    <row r="194" spans="1:19">
      <c r="A194" t="str">
        <f t="shared" ref="A194:A257" si="27">B194&amp;"-"&amp;C194&amp;"-"&amp;F194&amp;"-"&amp;D194&amp;"-"&amp;E194</f>
        <v>X2Pi-9.5-e-3-2</v>
      </c>
      <c r="B194" t="s">
        <v>0</v>
      </c>
      <c r="C194" s="9">
        <v>9.5</v>
      </c>
      <c r="D194" s="11">
        <v>3</v>
      </c>
      <c r="E194" s="11">
        <v>2</v>
      </c>
      <c r="F194" s="11" t="s">
        <v>1</v>
      </c>
      <c r="G194" s="20">
        <v>9190.5764999999992</v>
      </c>
      <c r="I194">
        <f t="shared" ref="I194:I257" si="28">G194-G$2</f>
        <v>9176.2983999999997</v>
      </c>
      <c r="J194">
        <f t="shared" ref="J194:J257" si="29">C194</f>
        <v>9.5</v>
      </c>
      <c r="K194">
        <f t="shared" ref="K194:K257" si="30">IF(F194="e",(-1)^(C194-0.5),(-1)^(C194+0.5))</f>
        <v>-1</v>
      </c>
      <c r="L194">
        <f t="shared" ref="L194:L257" si="31">D194+1</f>
        <v>4</v>
      </c>
      <c r="M194">
        <f t="shared" si="26"/>
        <v>9176.2983999999997</v>
      </c>
      <c r="N194" s="2" t="str">
        <f>VLOOKUP(B194,states!A$2:C$10,2,FALSE)</f>
        <v>X</v>
      </c>
      <c r="O194">
        <f t="shared" ref="O194:O257" si="32">D194</f>
        <v>3</v>
      </c>
      <c r="P194">
        <f>VLOOKUP(B194,states!A$2:D$10,4,FALSE)</f>
        <v>1</v>
      </c>
      <c r="Q194">
        <v>0.5</v>
      </c>
      <c r="R194">
        <f t="shared" ref="R194:R257" si="33">IF(P194=0,Q194,IF(C194=0.5,0.5,IF(E194=1,0.5,1.5)))</f>
        <v>1.5</v>
      </c>
      <c r="S194" s="7">
        <f t="shared" ref="S194:S257" si="34">IF(O194=5,0,1/C194^(1/5)*IF(O194=0,100,1)/(O194+1)^(1/4))</f>
        <v>0.45075471797871181</v>
      </c>
    </row>
    <row r="195" spans="1:19">
      <c r="A195" t="str">
        <f t="shared" si="27"/>
        <v>X2Pi-9.5-f-4-1</v>
      </c>
      <c r="B195" t="s">
        <v>0</v>
      </c>
      <c r="C195" s="9">
        <v>9.5</v>
      </c>
      <c r="D195" s="10">
        <v>4</v>
      </c>
      <c r="E195" s="11">
        <v>1</v>
      </c>
      <c r="F195" s="11" t="s">
        <v>2</v>
      </c>
      <c r="G195" s="20">
        <v>11257.382299999999</v>
      </c>
      <c r="I195">
        <f t="shared" si="28"/>
        <v>11243.1042</v>
      </c>
      <c r="J195">
        <f t="shared" si="29"/>
        <v>9.5</v>
      </c>
      <c r="K195">
        <f t="shared" si="30"/>
        <v>1</v>
      </c>
      <c r="L195">
        <f t="shared" si="31"/>
        <v>5</v>
      </c>
      <c r="M195">
        <f t="shared" ref="M195:M258" si="35">I195</f>
        <v>11243.1042</v>
      </c>
      <c r="N195" s="2" t="str">
        <f>VLOOKUP(B195,states!A$2:C$10,2,FALSE)</f>
        <v>X</v>
      </c>
      <c r="O195">
        <f t="shared" si="32"/>
        <v>4</v>
      </c>
      <c r="P195">
        <f>VLOOKUP(B195,states!A$2:D$10,4,FALSE)</f>
        <v>1</v>
      </c>
      <c r="Q195">
        <v>0.5</v>
      </c>
      <c r="R195">
        <f t="shared" si="33"/>
        <v>0.5</v>
      </c>
      <c r="S195" s="7">
        <f t="shared" si="34"/>
        <v>0.42629749224695962</v>
      </c>
    </row>
    <row r="196" spans="1:19">
      <c r="A196" t="str">
        <f t="shared" si="27"/>
        <v>X2Pi-9.5-e-4-1</v>
      </c>
      <c r="B196" t="s">
        <v>0</v>
      </c>
      <c r="C196" s="9">
        <v>9.5</v>
      </c>
      <c r="D196" s="10">
        <v>4</v>
      </c>
      <c r="E196" s="10">
        <v>1</v>
      </c>
      <c r="F196" s="10" t="s">
        <v>1</v>
      </c>
      <c r="G196" s="20">
        <v>11260.0903</v>
      </c>
      <c r="I196">
        <f t="shared" si="28"/>
        <v>11245.8122</v>
      </c>
      <c r="J196">
        <f t="shared" si="29"/>
        <v>9.5</v>
      </c>
      <c r="K196">
        <f t="shared" si="30"/>
        <v>-1</v>
      </c>
      <c r="L196">
        <f t="shared" si="31"/>
        <v>5</v>
      </c>
      <c r="M196">
        <f t="shared" si="35"/>
        <v>11245.8122</v>
      </c>
      <c r="N196" s="2" t="str">
        <f>VLOOKUP(B196,states!A$2:C$10,2,FALSE)</f>
        <v>X</v>
      </c>
      <c r="O196">
        <f t="shared" si="32"/>
        <v>4</v>
      </c>
      <c r="P196">
        <f>VLOOKUP(B196,states!A$2:D$10,4,FALSE)</f>
        <v>1</v>
      </c>
      <c r="Q196">
        <v>0.5</v>
      </c>
      <c r="R196">
        <f t="shared" si="33"/>
        <v>0.5</v>
      </c>
      <c r="S196" s="7">
        <f t="shared" si="34"/>
        <v>0.42629749224695962</v>
      </c>
    </row>
    <row r="197" spans="1:19">
      <c r="A197" t="str">
        <f t="shared" si="27"/>
        <v>X2Pi-9.5-e-4-2</v>
      </c>
      <c r="B197" t="s">
        <v>0</v>
      </c>
      <c r="C197" s="9">
        <v>9.5</v>
      </c>
      <c r="D197" s="10">
        <v>4</v>
      </c>
      <c r="E197" s="11">
        <v>2</v>
      </c>
      <c r="F197" s="11" t="s">
        <v>1</v>
      </c>
      <c r="G197" s="20">
        <v>11492.411899999999</v>
      </c>
      <c r="I197">
        <f t="shared" si="28"/>
        <v>11478.1338</v>
      </c>
      <c r="J197">
        <f t="shared" si="29"/>
        <v>9.5</v>
      </c>
      <c r="K197">
        <f t="shared" si="30"/>
        <v>-1</v>
      </c>
      <c r="L197">
        <f t="shared" si="31"/>
        <v>5</v>
      </c>
      <c r="M197">
        <f t="shared" si="35"/>
        <v>11478.1338</v>
      </c>
      <c r="N197" s="2" t="str">
        <f>VLOOKUP(B197,states!A$2:C$10,2,FALSE)</f>
        <v>X</v>
      </c>
      <c r="O197">
        <f t="shared" si="32"/>
        <v>4</v>
      </c>
      <c r="P197">
        <f>VLOOKUP(B197,states!A$2:D$10,4,FALSE)</f>
        <v>1</v>
      </c>
      <c r="Q197">
        <v>0.5</v>
      </c>
      <c r="R197">
        <f t="shared" si="33"/>
        <v>1.5</v>
      </c>
      <c r="S197" s="7">
        <f t="shared" si="34"/>
        <v>0.42629749224695962</v>
      </c>
    </row>
    <row r="198" spans="1:19" ht="14.7" thickBot="1">
      <c r="A198" t="str">
        <f t="shared" si="27"/>
        <v>X2Pi-9.5-f-4-2</v>
      </c>
      <c r="B198" t="s">
        <v>0</v>
      </c>
      <c r="C198" s="12">
        <v>9.5</v>
      </c>
      <c r="D198" s="10">
        <v>4</v>
      </c>
      <c r="E198" s="11">
        <v>2</v>
      </c>
      <c r="F198" s="11" t="s">
        <v>2</v>
      </c>
      <c r="G198" s="21">
        <v>11496.006299999999</v>
      </c>
      <c r="I198">
        <f t="shared" si="28"/>
        <v>11481.7282</v>
      </c>
      <c r="J198">
        <f t="shared" si="29"/>
        <v>9.5</v>
      </c>
      <c r="K198">
        <f t="shared" si="30"/>
        <v>1</v>
      </c>
      <c r="L198">
        <f t="shared" si="31"/>
        <v>5</v>
      </c>
      <c r="M198">
        <f t="shared" si="35"/>
        <v>11481.7282</v>
      </c>
      <c r="N198" s="2" t="str">
        <f>VLOOKUP(B198,states!A$2:C$10,2,FALSE)</f>
        <v>X</v>
      </c>
      <c r="O198">
        <f t="shared" si="32"/>
        <v>4</v>
      </c>
      <c r="P198">
        <f>VLOOKUP(B198,states!A$2:D$10,4,FALSE)</f>
        <v>1</v>
      </c>
      <c r="Q198">
        <v>0.5</v>
      </c>
      <c r="R198">
        <f t="shared" si="33"/>
        <v>1.5</v>
      </c>
      <c r="S198" s="7">
        <f t="shared" si="34"/>
        <v>0.42629749224695962</v>
      </c>
    </row>
    <row r="199" spans="1:19" ht="14.7" thickBot="1">
      <c r="A199" t="str">
        <f t="shared" si="27"/>
        <v>X2Pi-9.5-f-5-1</v>
      </c>
      <c r="B199" t="s">
        <v>0</v>
      </c>
      <c r="C199" s="10">
        <v>9.5</v>
      </c>
      <c r="D199" s="11">
        <v>5</v>
      </c>
      <c r="E199" s="13">
        <v>1</v>
      </c>
      <c r="F199" s="13" t="s">
        <v>2</v>
      </c>
      <c r="G199" s="21">
        <v>13446.4707</v>
      </c>
      <c r="I199">
        <f t="shared" si="28"/>
        <v>13432.1926</v>
      </c>
      <c r="J199">
        <f t="shared" si="29"/>
        <v>9.5</v>
      </c>
      <c r="K199">
        <f t="shared" si="30"/>
        <v>1</v>
      </c>
      <c r="L199">
        <f t="shared" si="31"/>
        <v>6</v>
      </c>
      <c r="M199">
        <f t="shared" si="35"/>
        <v>13432.1926</v>
      </c>
      <c r="N199" s="2" t="str">
        <f>VLOOKUP(B199,states!A$2:C$10,2,FALSE)</f>
        <v>X</v>
      </c>
      <c r="O199">
        <f t="shared" si="32"/>
        <v>5</v>
      </c>
      <c r="P199">
        <f>VLOOKUP(B199,states!A$2:D$10,4,FALSE)</f>
        <v>1</v>
      </c>
      <c r="Q199">
        <v>0.5</v>
      </c>
      <c r="R199">
        <f t="shared" si="33"/>
        <v>0.5</v>
      </c>
      <c r="S199" s="7">
        <f t="shared" si="34"/>
        <v>0</v>
      </c>
    </row>
    <row r="200" spans="1:19">
      <c r="A200" t="str">
        <f t="shared" si="27"/>
        <v>X2Pi-9.5-e-5-1</v>
      </c>
      <c r="B200" t="s">
        <v>0</v>
      </c>
      <c r="C200" s="9">
        <v>9.5</v>
      </c>
      <c r="D200" s="11">
        <v>5</v>
      </c>
      <c r="E200" s="11">
        <v>1</v>
      </c>
      <c r="F200" s="11" t="s">
        <v>1</v>
      </c>
      <c r="G200" s="20">
        <v>13449.0627</v>
      </c>
      <c r="I200">
        <f t="shared" si="28"/>
        <v>13434.784600000001</v>
      </c>
      <c r="J200">
        <f t="shared" si="29"/>
        <v>9.5</v>
      </c>
      <c r="K200">
        <f t="shared" si="30"/>
        <v>-1</v>
      </c>
      <c r="L200">
        <f t="shared" si="31"/>
        <v>6</v>
      </c>
      <c r="M200">
        <f t="shared" si="35"/>
        <v>13434.784600000001</v>
      </c>
      <c r="N200" s="2" t="str">
        <f>VLOOKUP(B200,states!A$2:C$10,2,FALSE)</f>
        <v>X</v>
      </c>
      <c r="O200">
        <f t="shared" si="32"/>
        <v>5</v>
      </c>
      <c r="P200">
        <f>VLOOKUP(B200,states!A$2:D$10,4,FALSE)</f>
        <v>1</v>
      </c>
      <c r="Q200">
        <v>0.5</v>
      </c>
      <c r="R200">
        <f t="shared" si="33"/>
        <v>0.5</v>
      </c>
      <c r="S200" s="7">
        <f t="shared" si="34"/>
        <v>0</v>
      </c>
    </row>
    <row r="201" spans="1:19">
      <c r="A201" t="str">
        <f t="shared" si="27"/>
        <v>X2Pi-9.5-e-5-2</v>
      </c>
      <c r="B201" t="s">
        <v>0</v>
      </c>
      <c r="C201" s="9">
        <v>9.5</v>
      </c>
      <c r="D201" s="11">
        <v>5</v>
      </c>
      <c r="E201" s="11">
        <v>2</v>
      </c>
      <c r="F201" s="11" t="s">
        <v>1</v>
      </c>
      <c r="G201" s="20">
        <v>13671.2255</v>
      </c>
      <c r="I201">
        <f t="shared" si="28"/>
        <v>13656.947400000001</v>
      </c>
      <c r="J201">
        <f t="shared" si="29"/>
        <v>9.5</v>
      </c>
      <c r="K201">
        <f t="shared" si="30"/>
        <v>-1</v>
      </c>
      <c r="L201">
        <f t="shared" si="31"/>
        <v>6</v>
      </c>
      <c r="M201">
        <f t="shared" si="35"/>
        <v>13656.947400000001</v>
      </c>
      <c r="N201" s="2" t="str">
        <f>VLOOKUP(B201,states!A$2:C$10,2,FALSE)</f>
        <v>X</v>
      </c>
      <c r="O201">
        <f t="shared" si="32"/>
        <v>5</v>
      </c>
      <c r="P201">
        <f>VLOOKUP(B201,states!A$2:D$10,4,FALSE)</f>
        <v>1</v>
      </c>
      <c r="Q201">
        <v>0.5</v>
      </c>
      <c r="R201">
        <f t="shared" si="33"/>
        <v>1.5</v>
      </c>
      <c r="S201" s="7">
        <f t="shared" si="34"/>
        <v>0</v>
      </c>
    </row>
    <row r="202" spans="1:19">
      <c r="A202" t="str">
        <f t="shared" si="27"/>
        <v>X2Pi-10.5-f-0-1</v>
      </c>
      <c r="B202" t="s">
        <v>0</v>
      </c>
      <c r="C202" s="9">
        <v>10.5</v>
      </c>
      <c r="D202" s="10">
        <v>0</v>
      </c>
      <c r="E202" s="11">
        <v>1</v>
      </c>
      <c r="F202" s="11" t="s">
        <v>2</v>
      </c>
      <c r="G202" s="20">
        <v>1542.1972000000001</v>
      </c>
      <c r="I202">
        <f t="shared" si="28"/>
        <v>1527.9191000000001</v>
      </c>
      <c r="J202">
        <f t="shared" si="29"/>
        <v>10.5</v>
      </c>
      <c r="K202">
        <f t="shared" si="30"/>
        <v>-1</v>
      </c>
      <c r="L202">
        <f t="shared" si="31"/>
        <v>1</v>
      </c>
      <c r="M202">
        <f t="shared" si="35"/>
        <v>1527.9191000000001</v>
      </c>
      <c r="N202" s="2" t="str">
        <f>VLOOKUP(B202,states!A$2:C$10,2,FALSE)</f>
        <v>X</v>
      </c>
      <c r="O202">
        <f t="shared" si="32"/>
        <v>0</v>
      </c>
      <c r="P202">
        <f>VLOOKUP(B202,states!A$2:D$10,4,FALSE)</f>
        <v>1</v>
      </c>
      <c r="Q202">
        <v>0.5</v>
      </c>
      <c r="R202">
        <f t="shared" si="33"/>
        <v>0.5</v>
      </c>
      <c r="S202" s="7">
        <f t="shared" si="34"/>
        <v>62.483038415294331</v>
      </c>
    </row>
    <row r="203" spans="1:19">
      <c r="A203" t="str">
        <f t="shared" si="27"/>
        <v>X2Pi-10.5-e-0-1</v>
      </c>
      <c r="B203" t="s">
        <v>0</v>
      </c>
      <c r="C203" s="9">
        <v>10.5</v>
      </c>
      <c r="D203" s="10">
        <v>0</v>
      </c>
      <c r="E203" s="10">
        <v>1</v>
      </c>
      <c r="F203" s="10" t="s">
        <v>1</v>
      </c>
      <c r="G203" s="20">
        <v>1546.0591999999999</v>
      </c>
      <c r="I203">
        <f t="shared" si="28"/>
        <v>1531.7810999999999</v>
      </c>
      <c r="J203">
        <f t="shared" si="29"/>
        <v>10.5</v>
      </c>
      <c r="K203">
        <f t="shared" si="30"/>
        <v>1</v>
      </c>
      <c r="L203">
        <f t="shared" si="31"/>
        <v>1</v>
      </c>
      <c r="M203">
        <f t="shared" si="35"/>
        <v>1531.7810999999999</v>
      </c>
      <c r="N203" s="2" t="str">
        <f>VLOOKUP(B203,states!A$2:C$10,2,FALSE)</f>
        <v>X</v>
      </c>
      <c r="O203">
        <f t="shared" si="32"/>
        <v>0</v>
      </c>
      <c r="P203">
        <f>VLOOKUP(B203,states!A$2:D$10,4,FALSE)</f>
        <v>1</v>
      </c>
      <c r="Q203">
        <v>0.5</v>
      </c>
      <c r="R203">
        <f t="shared" si="33"/>
        <v>0.5</v>
      </c>
      <c r="S203" s="7">
        <f t="shared" si="34"/>
        <v>62.483038415294331</v>
      </c>
    </row>
    <row r="204" spans="1:19">
      <c r="A204" t="str">
        <f t="shared" si="27"/>
        <v>X2Pi-10.5-e-0-2</v>
      </c>
      <c r="B204" t="s">
        <v>0</v>
      </c>
      <c r="C204" s="9">
        <v>10.5</v>
      </c>
      <c r="D204" s="10">
        <v>0</v>
      </c>
      <c r="E204" s="11">
        <v>2</v>
      </c>
      <c r="F204" s="11" t="s">
        <v>1</v>
      </c>
      <c r="G204" s="20">
        <v>1845.2174</v>
      </c>
      <c r="I204">
        <f t="shared" si="28"/>
        <v>1830.9393</v>
      </c>
      <c r="J204">
        <f t="shared" si="29"/>
        <v>10.5</v>
      </c>
      <c r="K204">
        <f t="shared" si="30"/>
        <v>1</v>
      </c>
      <c r="L204">
        <f t="shared" si="31"/>
        <v>1</v>
      </c>
      <c r="M204">
        <f t="shared" si="35"/>
        <v>1830.9393</v>
      </c>
      <c r="N204" s="2" t="str">
        <f>VLOOKUP(B204,states!A$2:C$10,2,FALSE)</f>
        <v>X</v>
      </c>
      <c r="O204">
        <f t="shared" si="32"/>
        <v>0</v>
      </c>
      <c r="P204">
        <f>VLOOKUP(B204,states!A$2:D$10,4,FALSE)</f>
        <v>1</v>
      </c>
      <c r="Q204">
        <v>0.5</v>
      </c>
      <c r="R204">
        <f t="shared" si="33"/>
        <v>1.5</v>
      </c>
      <c r="S204" s="7">
        <f t="shared" si="34"/>
        <v>62.483038415294331</v>
      </c>
    </row>
    <row r="205" spans="1:19">
      <c r="A205" t="str">
        <f t="shared" si="27"/>
        <v>X2Pi-10.5-f-0-2</v>
      </c>
      <c r="B205" t="s">
        <v>0</v>
      </c>
      <c r="C205" s="9">
        <v>10.5</v>
      </c>
      <c r="D205" s="10">
        <v>0</v>
      </c>
      <c r="E205" s="11">
        <v>2</v>
      </c>
      <c r="F205" s="11" t="s">
        <v>2</v>
      </c>
      <c r="G205" s="20">
        <v>1850.2166999999999</v>
      </c>
      <c r="I205">
        <f t="shared" si="28"/>
        <v>1835.9386</v>
      </c>
      <c r="J205">
        <f t="shared" si="29"/>
        <v>10.5</v>
      </c>
      <c r="K205">
        <f t="shared" si="30"/>
        <v>-1</v>
      </c>
      <c r="L205">
        <f t="shared" si="31"/>
        <v>1</v>
      </c>
      <c r="M205">
        <f t="shared" si="35"/>
        <v>1835.9386</v>
      </c>
      <c r="N205" s="2" t="str">
        <f>VLOOKUP(B205,states!A$2:C$10,2,FALSE)</f>
        <v>X</v>
      </c>
      <c r="O205">
        <f t="shared" si="32"/>
        <v>0</v>
      </c>
      <c r="P205">
        <f>VLOOKUP(B205,states!A$2:D$10,4,FALSE)</f>
        <v>1</v>
      </c>
      <c r="Q205">
        <v>0.5</v>
      </c>
      <c r="R205">
        <f t="shared" si="33"/>
        <v>1.5</v>
      </c>
      <c r="S205" s="7">
        <f t="shared" si="34"/>
        <v>62.483038415294331</v>
      </c>
    </row>
    <row r="206" spans="1:19">
      <c r="A206" t="str">
        <f t="shared" si="27"/>
        <v>X2Pi-10.5-f-1-1</v>
      </c>
      <c r="B206" t="s">
        <v>0</v>
      </c>
      <c r="C206" s="9">
        <v>10.5</v>
      </c>
      <c r="D206" s="11">
        <v>1</v>
      </c>
      <c r="E206" s="11">
        <v>1</v>
      </c>
      <c r="F206" s="11" t="s">
        <v>2</v>
      </c>
      <c r="G206" s="20">
        <v>4217.1419999999998</v>
      </c>
      <c r="I206">
        <f t="shared" si="28"/>
        <v>4202.8638999999994</v>
      </c>
      <c r="J206">
        <f t="shared" si="29"/>
        <v>10.5</v>
      </c>
      <c r="K206">
        <f t="shared" si="30"/>
        <v>-1</v>
      </c>
      <c r="L206">
        <f t="shared" si="31"/>
        <v>2</v>
      </c>
      <c r="M206">
        <f t="shared" si="35"/>
        <v>4202.8638999999994</v>
      </c>
      <c r="N206" s="2" t="str">
        <f>VLOOKUP(B206,states!A$2:C$10,2,FALSE)</f>
        <v>X</v>
      </c>
      <c r="O206">
        <f t="shared" si="32"/>
        <v>1</v>
      </c>
      <c r="P206">
        <f>VLOOKUP(B206,states!A$2:D$10,4,FALSE)</f>
        <v>1</v>
      </c>
      <c r="Q206">
        <v>0.5</v>
      </c>
      <c r="R206">
        <f t="shared" si="33"/>
        <v>0.5</v>
      </c>
      <c r="S206" s="7">
        <f t="shared" si="34"/>
        <v>0.52541763017581145</v>
      </c>
    </row>
    <row r="207" spans="1:19">
      <c r="A207" t="str">
        <f t="shared" si="27"/>
        <v>X2Pi-10.5-e-1-1</v>
      </c>
      <c r="B207" t="s">
        <v>0</v>
      </c>
      <c r="C207" s="9">
        <v>10.5</v>
      </c>
      <c r="D207" s="11">
        <v>1</v>
      </c>
      <c r="E207" s="11">
        <v>1</v>
      </c>
      <c r="F207" s="11" t="s">
        <v>1</v>
      </c>
      <c r="G207" s="20">
        <v>4220.8656000000001</v>
      </c>
      <c r="I207">
        <f t="shared" si="28"/>
        <v>4206.5874999999996</v>
      </c>
      <c r="J207">
        <f t="shared" si="29"/>
        <v>10.5</v>
      </c>
      <c r="K207">
        <f t="shared" si="30"/>
        <v>1</v>
      </c>
      <c r="L207">
        <f t="shared" si="31"/>
        <v>2</v>
      </c>
      <c r="M207">
        <f t="shared" si="35"/>
        <v>4206.5874999999996</v>
      </c>
      <c r="N207" s="2" t="str">
        <f>VLOOKUP(B207,states!A$2:C$10,2,FALSE)</f>
        <v>X</v>
      </c>
      <c r="O207">
        <f t="shared" si="32"/>
        <v>1</v>
      </c>
      <c r="P207">
        <f>VLOOKUP(B207,states!A$2:D$10,4,FALSE)</f>
        <v>1</v>
      </c>
      <c r="Q207">
        <v>0.5</v>
      </c>
      <c r="R207">
        <f t="shared" si="33"/>
        <v>0.5</v>
      </c>
      <c r="S207" s="7">
        <f t="shared" si="34"/>
        <v>0.52541763017581145</v>
      </c>
    </row>
    <row r="208" spans="1:19">
      <c r="A208" t="str">
        <f t="shared" si="27"/>
        <v>X2Pi-10.5-e-1-2</v>
      </c>
      <c r="B208" t="s">
        <v>0</v>
      </c>
      <c r="C208" s="9">
        <v>10.5</v>
      </c>
      <c r="D208" s="11">
        <v>1</v>
      </c>
      <c r="E208" s="11">
        <v>2</v>
      </c>
      <c r="F208" s="11" t="s">
        <v>1</v>
      </c>
      <c r="G208" s="20">
        <v>4508.6674999999996</v>
      </c>
      <c r="I208">
        <f t="shared" si="28"/>
        <v>4494.3893999999991</v>
      </c>
      <c r="J208">
        <f t="shared" si="29"/>
        <v>10.5</v>
      </c>
      <c r="K208">
        <f t="shared" si="30"/>
        <v>1</v>
      </c>
      <c r="L208">
        <f t="shared" si="31"/>
        <v>2</v>
      </c>
      <c r="M208">
        <f t="shared" si="35"/>
        <v>4494.3893999999991</v>
      </c>
      <c r="N208" s="2" t="str">
        <f>VLOOKUP(B208,states!A$2:C$10,2,FALSE)</f>
        <v>X</v>
      </c>
      <c r="O208">
        <f t="shared" si="32"/>
        <v>1</v>
      </c>
      <c r="P208">
        <f>VLOOKUP(B208,states!A$2:D$10,4,FALSE)</f>
        <v>1</v>
      </c>
      <c r="Q208">
        <v>0.5</v>
      </c>
      <c r="R208">
        <f t="shared" si="33"/>
        <v>1.5</v>
      </c>
      <c r="S208" s="7">
        <f t="shared" si="34"/>
        <v>0.52541763017581145</v>
      </c>
    </row>
    <row r="209" spans="1:19">
      <c r="A209" t="str">
        <f t="shared" si="27"/>
        <v>X2Pi-10.5-f-2-1</v>
      </c>
      <c r="B209" t="s">
        <v>0</v>
      </c>
      <c r="C209" s="9">
        <v>10.5</v>
      </c>
      <c r="D209" s="10">
        <v>2</v>
      </c>
      <c r="E209" s="11">
        <v>1</v>
      </c>
      <c r="F209" s="11" t="s">
        <v>2</v>
      </c>
      <c r="G209" s="20">
        <v>6766.5186999999996</v>
      </c>
      <c r="I209">
        <f t="shared" si="28"/>
        <v>6752.2405999999992</v>
      </c>
      <c r="J209">
        <f t="shared" si="29"/>
        <v>10.5</v>
      </c>
      <c r="K209">
        <f t="shared" si="30"/>
        <v>-1</v>
      </c>
      <c r="L209">
        <f t="shared" si="31"/>
        <v>3</v>
      </c>
      <c r="M209">
        <f t="shared" si="35"/>
        <v>6752.2405999999992</v>
      </c>
      <c r="N209" s="2" t="str">
        <f>VLOOKUP(B209,states!A$2:C$10,2,FALSE)</f>
        <v>X</v>
      </c>
      <c r="O209">
        <f t="shared" si="32"/>
        <v>2</v>
      </c>
      <c r="P209">
        <f>VLOOKUP(B209,states!A$2:D$10,4,FALSE)</f>
        <v>1</v>
      </c>
      <c r="Q209">
        <v>0.5</v>
      </c>
      <c r="R209">
        <f t="shared" si="33"/>
        <v>0.5</v>
      </c>
      <c r="S209" s="7">
        <f t="shared" si="34"/>
        <v>0.4747684233587996</v>
      </c>
    </row>
    <row r="210" spans="1:19">
      <c r="A210" t="str">
        <f t="shared" si="27"/>
        <v>X2Pi-10.5-e-2-1</v>
      </c>
      <c r="B210" t="s">
        <v>0</v>
      </c>
      <c r="C210" s="9">
        <v>10.5</v>
      </c>
      <c r="D210" s="10">
        <v>2</v>
      </c>
      <c r="E210" s="10">
        <v>1</v>
      </c>
      <c r="F210" s="10" t="s">
        <v>1</v>
      </c>
      <c r="G210" s="20">
        <v>6770.1018000000004</v>
      </c>
      <c r="I210">
        <f t="shared" si="28"/>
        <v>6755.8236999999999</v>
      </c>
      <c r="J210">
        <f t="shared" si="29"/>
        <v>10.5</v>
      </c>
      <c r="K210">
        <f t="shared" si="30"/>
        <v>1</v>
      </c>
      <c r="L210">
        <f t="shared" si="31"/>
        <v>3</v>
      </c>
      <c r="M210">
        <f t="shared" si="35"/>
        <v>6755.8236999999999</v>
      </c>
      <c r="N210" s="2" t="str">
        <f>VLOOKUP(B210,states!A$2:C$10,2,FALSE)</f>
        <v>X</v>
      </c>
      <c r="O210">
        <f t="shared" si="32"/>
        <v>2</v>
      </c>
      <c r="P210">
        <f>VLOOKUP(B210,states!A$2:D$10,4,FALSE)</f>
        <v>1</v>
      </c>
      <c r="Q210">
        <v>0.5</v>
      </c>
      <c r="R210">
        <f t="shared" si="33"/>
        <v>0.5</v>
      </c>
      <c r="S210" s="7">
        <f t="shared" si="34"/>
        <v>0.4747684233587996</v>
      </c>
    </row>
    <row r="211" spans="1:19">
      <c r="A211" t="str">
        <f t="shared" si="27"/>
        <v>X2Pi-10.5-e-2-2</v>
      </c>
      <c r="B211" t="s">
        <v>0</v>
      </c>
      <c r="C211" s="9">
        <v>10.5</v>
      </c>
      <c r="D211" s="10">
        <v>2</v>
      </c>
      <c r="E211" s="11">
        <v>2</v>
      </c>
      <c r="F211" s="11" t="s">
        <v>1</v>
      </c>
      <c r="G211" s="20">
        <v>7046.6450000000004</v>
      </c>
      <c r="I211">
        <f t="shared" si="28"/>
        <v>7032.3669</v>
      </c>
      <c r="J211">
        <f t="shared" si="29"/>
        <v>10.5</v>
      </c>
      <c r="K211">
        <f t="shared" si="30"/>
        <v>1</v>
      </c>
      <c r="L211">
        <f t="shared" si="31"/>
        <v>3</v>
      </c>
      <c r="M211">
        <f t="shared" si="35"/>
        <v>7032.3669</v>
      </c>
      <c r="N211" s="2" t="str">
        <f>VLOOKUP(B211,states!A$2:C$10,2,FALSE)</f>
        <v>X</v>
      </c>
      <c r="O211">
        <f t="shared" si="32"/>
        <v>2</v>
      </c>
      <c r="P211">
        <f>VLOOKUP(B211,states!A$2:D$10,4,FALSE)</f>
        <v>1</v>
      </c>
      <c r="Q211">
        <v>0.5</v>
      </c>
      <c r="R211">
        <f t="shared" si="33"/>
        <v>1.5</v>
      </c>
      <c r="S211" s="7">
        <f t="shared" si="34"/>
        <v>0.4747684233587996</v>
      </c>
    </row>
    <row r="212" spans="1:19">
      <c r="A212" t="str">
        <f t="shared" si="27"/>
        <v>X2Pi-10.5-f-2-2</v>
      </c>
      <c r="B212" t="s">
        <v>0</v>
      </c>
      <c r="C212" s="9">
        <v>10.5</v>
      </c>
      <c r="D212" s="10">
        <v>2</v>
      </c>
      <c r="E212" s="11">
        <v>2</v>
      </c>
      <c r="F212" s="11" t="s">
        <v>2</v>
      </c>
      <c r="G212" s="20">
        <v>7051.2745999999997</v>
      </c>
      <c r="I212">
        <f t="shared" si="28"/>
        <v>7036.9964999999993</v>
      </c>
      <c r="J212">
        <f t="shared" si="29"/>
        <v>10.5</v>
      </c>
      <c r="K212">
        <f t="shared" si="30"/>
        <v>-1</v>
      </c>
      <c r="L212">
        <f t="shared" si="31"/>
        <v>3</v>
      </c>
      <c r="M212">
        <f t="shared" si="35"/>
        <v>7036.9964999999993</v>
      </c>
      <c r="N212" s="2" t="str">
        <f>VLOOKUP(B212,states!A$2:C$10,2,FALSE)</f>
        <v>X</v>
      </c>
      <c r="O212">
        <f t="shared" si="32"/>
        <v>2</v>
      </c>
      <c r="P212">
        <f>VLOOKUP(B212,states!A$2:D$10,4,FALSE)</f>
        <v>1</v>
      </c>
      <c r="Q212">
        <v>0.5</v>
      </c>
      <c r="R212">
        <f t="shared" si="33"/>
        <v>1.5</v>
      </c>
      <c r="S212" s="7">
        <f t="shared" si="34"/>
        <v>0.4747684233587996</v>
      </c>
    </row>
    <row r="213" spans="1:19">
      <c r="A213" t="str">
        <f t="shared" si="27"/>
        <v>X2Pi-10.5-f-3-1</v>
      </c>
      <c r="B213" t="s">
        <v>0</v>
      </c>
      <c r="C213" s="9">
        <v>10.5</v>
      </c>
      <c r="D213" s="11">
        <v>3</v>
      </c>
      <c r="E213" s="11">
        <v>1</v>
      </c>
      <c r="F213" s="11" t="s">
        <v>2</v>
      </c>
      <c r="G213" s="20">
        <v>9191.6471000000001</v>
      </c>
      <c r="I213">
        <f t="shared" si="28"/>
        <v>9177.3690000000006</v>
      </c>
      <c r="J213">
        <f t="shared" si="29"/>
        <v>10.5</v>
      </c>
      <c r="K213">
        <f t="shared" si="30"/>
        <v>-1</v>
      </c>
      <c r="L213">
        <f t="shared" si="31"/>
        <v>4</v>
      </c>
      <c r="M213">
        <f t="shared" si="35"/>
        <v>9177.3690000000006</v>
      </c>
      <c r="N213" s="2" t="str">
        <f>VLOOKUP(B213,states!A$2:C$10,2,FALSE)</f>
        <v>X</v>
      </c>
      <c r="O213">
        <f t="shared" si="32"/>
        <v>3</v>
      </c>
      <c r="P213">
        <f>VLOOKUP(B213,states!A$2:D$10,4,FALSE)</f>
        <v>1</v>
      </c>
      <c r="Q213">
        <v>0.5</v>
      </c>
      <c r="R213">
        <f t="shared" si="33"/>
        <v>0.5</v>
      </c>
      <c r="S213" s="7">
        <f t="shared" si="34"/>
        <v>0.44182180172594177</v>
      </c>
    </row>
    <row r="214" spans="1:19">
      <c r="A214" t="str">
        <f t="shared" si="27"/>
        <v>X2Pi-10.5-e-3-1</v>
      </c>
      <c r="B214" t="s">
        <v>0</v>
      </c>
      <c r="C214" s="9">
        <v>10.5</v>
      </c>
      <c r="D214" s="11">
        <v>3</v>
      </c>
      <c r="E214" s="11">
        <v>1</v>
      </c>
      <c r="F214" s="11" t="s">
        <v>1</v>
      </c>
      <c r="G214" s="20">
        <v>9195.09</v>
      </c>
      <c r="I214">
        <f t="shared" si="28"/>
        <v>9180.8119000000006</v>
      </c>
      <c r="J214">
        <f t="shared" si="29"/>
        <v>10.5</v>
      </c>
      <c r="K214">
        <f t="shared" si="30"/>
        <v>1</v>
      </c>
      <c r="L214">
        <f t="shared" si="31"/>
        <v>4</v>
      </c>
      <c r="M214">
        <f t="shared" si="35"/>
        <v>9180.8119000000006</v>
      </c>
      <c r="N214" s="2" t="str">
        <f>VLOOKUP(B214,states!A$2:C$10,2,FALSE)</f>
        <v>X</v>
      </c>
      <c r="O214">
        <f t="shared" si="32"/>
        <v>3</v>
      </c>
      <c r="P214">
        <f>VLOOKUP(B214,states!A$2:D$10,4,FALSE)</f>
        <v>1</v>
      </c>
      <c r="Q214">
        <v>0.5</v>
      </c>
      <c r="R214">
        <f t="shared" si="33"/>
        <v>0.5</v>
      </c>
      <c r="S214" s="7">
        <f t="shared" si="34"/>
        <v>0.44182180172594177</v>
      </c>
    </row>
    <row r="215" spans="1:19">
      <c r="A215" t="str">
        <f t="shared" si="27"/>
        <v>X2Pi-10.5-e-3-2</v>
      </c>
      <c r="B215" t="s">
        <v>0</v>
      </c>
      <c r="C215" s="9">
        <v>10.5</v>
      </c>
      <c r="D215" s="11">
        <v>3</v>
      </c>
      <c r="E215" s="11">
        <v>2</v>
      </c>
      <c r="F215" s="11" t="s">
        <v>1</v>
      </c>
      <c r="G215" s="20">
        <v>9460.4508999999998</v>
      </c>
      <c r="I215">
        <f t="shared" si="28"/>
        <v>9446.1728000000003</v>
      </c>
      <c r="J215">
        <f t="shared" si="29"/>
        <v>10.5</v>
      </c>
      <c r="K215">
        <f t="shared" si="30"/>
        <v>1</v>
      </c>
      <c r="L215">
        <f t="shared" si="31"/>
        <v>4</v>
      </c>
      <c r="M215">
        <f t="shared" si="35"/>
        <v>9446.1728000000003</v>
      </c>
      <c r="N215" s="2" t="str">
        <f>VLOOKUP(B215,states!A$2:C$10,2,FALSE)</f>
        <v>X</v>
      </c>
      <c r="O215">
        <f t="shared" si="32"/>
        <v>3</v>
      </c>
      <c r="P215">
        <f>VLOOKUP(B215,states!A$2:D$10,4,FALSE)</f>
        <v>1</v>
      </c>
      <c r="Q215">
        <v>0.5</v>
      </c>
      <c r="R215">
        <f t="shared" si="33"/>
        <v>1.5</v>
      </c>
      <c r="S215" s="7">
        <f t="shared" si="34"/>
        <v>0.44182180172594177</v>
      </c>
    </row>
    <row r="216" spans="1:19">
      <c r="A216" t="str">
        <f t="shared" si="27"/>
        <v>X2Pi-10.5-f-4-1</v>
      </c>
      <c r="B216" t="s">
        <v>0</v>
      </c>
      <c r="C216" s="9">
        <v>10.5</v>
      </c>
      <c r="D216" s="10">
        <v>4</v>
      </c>
      <c r="E216" s="11">
        <v>1</v>
      </c>
      <c r="F216" s="11" t="s">
        <v>2</v>
      </c>
      <c r="G216" s="20">
        <v>11493.418299999999</v>
      </c>
      <c r="I216">
        <f t="shared" si="28"/>
        <v>11479.1402</v>
      </c>
      <c r="J216">
        <f t="shared" si="29"/>
        <v>10.5</v>
      </c>
      <c r="K216">
        <f t="shared" si="30"/>
        <v>-1</v>
      </c>
      <c r="L216">
        <f t="shared" si="31"/>
        <v>5</v>
      </c>
      <c r="M216">
        <f t="shared" si="35"/>
        <v>11479.1402</v>
      </c>
      <c r="N216" s="2" t="str">
        <f>VLOOKUP(B216,states!A$2:C$10,2,FALSE)</f>
        <v>X</v>
      </c>
      <c r="O216">
        <f t="shared" si="32"/>
        <v>4</v>
      </c>
      <c r="P216">
        <f>VLOOKUP(B216,states!A$2:D$10,4,FALSE)</f>
        <v>1</v>
      </c>
      <c r="Q216">
        <v>0.5</v>
      </c>
      <c r="R216">
        <f t="shared" si="33"/>
        <v>0.5</v>
      </c>
      <c r="S216" s="7">
        <f t="shared" si="34"/>
        <v>0.41784926165697428</v>
      </c>
    </row>
    <row r="217" spans="1:19">
      <c r="A217" t="str">
        <f t="shared" si="27"/>
        <v>X2Pi-10.5-e-4-1</v>
      </c>
      <c r="B217" t="s">
        <v>0</v>
      </c>
      <c r="C217" s="9">
        <v>10.5</v>
      </c>
      <c r="D217" s="10">
        <v>4</v>
      </c>
      <c r="E217" s="10">
        <v>1</v>
      </c>
      <c r="F217" s="10" t="s">
        <v>1</v>
      </c>
      <c r="G217" s="20">
        <v>11496.7219</v>
      </c>
      <c r="I217">
        <f t="shared" si="28"/>
        <v>11482.443800000001</v>
      </c>
      <c r="J217">
        <f t="shared" si="29"/>
        <v>10.5</v>
      </c>
      <c r="K217">
        <f t="shared" si="30"/>
        <v>1</v>
      </c>
      <c r="L217">
        <f t="shared" si="31"/>
        <v>5</v>
      </c>
      <c r="M217">
        <f t="shared" si="35"/>
        <v>11482.443800000001</v>
      </c>
      <c r="N217" s="2" t="str">
        <f>VLOOKUP(B217,states!A$2:C$10,2,FALSE)</f>
        <v>X</v>
      </c>
      <c r="O217">
        <f t="shared" si="32"/>
        <v>4</v>
      </c>
      <c r="P217">
        <f>VLOOKUP(B217,states!A$2:D$10,4,FALSE)</f>
        <v>1</v>
      </c>
      <c r="Q217">
        <v>0.5</v>
      </c>
      <c r="R217">
        <f t="shared" si="33"/>
        <v>0.5</v>
      </c>
      <c r="S217" s="7">
        <f t="shared" si="34"/>
        <v>0.41784926165697428</v>
      </c>
    </row>
    <row r="218" spans="1:19">
      <c r="A218" t="str">
        <f t="shared" si="27"/>
        <v>X2Pi-10.5-e-4-2</v>
      </c>
      <c r="B218" t="s">
        <v>0</v>
      </c>
      <c r="C218" s="9">
        <v>10.5</v>
      </c>
      <c r="D218" s="10">
        <v>4</v>
      </c>
      <c r="E218" s="11">
        <v>2</v>
      </c>
      <c r="F218" s="11" t="s">
        <v>1</v>
      </c>
      <c r="G218" s="20">
        <v>11750.930899999999</v>
      </c>
      <c r="I218">
        <f t="shared" si="28"/>
        <v>11736.6528</v>
      </c>
      <c r="J218">
        <f t="shared" si="29"/>
        <v>10.5</v>
      </c>
      <c r="K218">
        <f t="shared" si="30"/>
        <v>1</v>
      </c>
      <c r="L218">
        <f t="shared" si="31"/>
        <v>5</v>
      </c>
      <c r="M218">
        <f t="shared" si="35"/>
        <v>11736.6528</v>
      </c>
      <c r="N218" s="2" t="str">
        <f>VLOOKUP(B218,states!A$2:C$10,2,FALSE)</f>
        <v>X</v>
      </c>
      <c r="O218">
        <f t="shared" si="32"/>
        <v>4</v>
      </c>
      <c r="P218">
        <f>VLOOKUP(B218,states!A$2:D$10,4,FALSE)</f>
        <v>1</v>
      </c>
      <c r="Q218">
        <v>0.5</v>
      </c>
      <c r="R218">
        <f t="shared" si="33"/>
        <v>1.5</v>
      </c>
      <c r="S218" s="7">
        <f t="shared" si="34"/>
        <v>0.41784926165697428</v>
      </c>
    </row>
    <row r="219" spans="1:19">
      <c r="A219" t="str">
        <f t="shared" si="27"/>
        <v>X2Pi-10.5-f-4-2</v>
      </c>
      <c r="B219" t="s">
        <v>0</v>
      </c>
      <c r="C219" s="9">
        <v>10.5</v>
      </c>
      <c r="D219" s="10">
        <v>4</v>
      </c>
      <c r="E219" s="11">
        <v>2</v>
      </c>
      <c r="F219" s="11" t="s">
        <v>2</v>
      </c>
      <c r="G219" s="20">
        <v>11755.196099999999</v>
      </c>
      <c r="I219">
        <f t="shared" si="28"/>
        <v>11740.918</v>
      </c>
      <c r="J219">
        <f t="shared" si="29"/>
        <v>10.5</v>
      </c>
      <c r="K219">
        <f t="shared" si="30"/>
        <v>-1</v>
      </c>
      <c r="L219">
        <f t="shared" si="31"/>
        <v>5</v>
      </c>
      <c r="M219">
        <f t="shared" si="35"/>
        <v>11740.918</v>
      </c>
      <c r="N219" s="2" t="str">
        <f>VLOOKUP(B219,states!A$2:C$10,2,FALSE)</f>
        <v>X</v>
      </c>
      <c r="O219">
        <f t="shared" si="32"/>
        <v>4</v>
      </c>
      <c r="P219">
        <f>VLOOKUP(B219,states!A$2:D$10,4,FALSE)</f>
        <v>1</v>
      </c>
      <c r="Q219">
        <v>0.5</v>
      </c>
      <c r="R219">
        <f t="shared" si="33"/>
        <v>1.5</v>
      </c>
      <c r="S219" s="7">
        <f t="shared" si="34"/>
        <v>0.41784926165697428</v>
      </c>
    </row>
    <row r="220" spans="1:19">
      <c r="A220" t="str">
        <f t="shared" si="27"/>
        <v>X2Pi-10.5-f-5-1</v>
      </c>
      <c r="B220" t="s">
        <v>0</v>
      </c>
      <c r="C220" s="9">
        <v>10.5</v>
      </c>
      <c r="D220" s="11">
        <v>5</v>
      </c>
      <c r="E220" s="11">
        <v>1</v>
      </c>
      <c r="F220" s="11" t="s">
        <v>2</v>
      </c>
      <c r="G220" s="20">
        <v>13672.161099999999</v>
      </c>
      <c r="I220">
        <f t="shared" si="28"/>
        <v>13657.883</v>
      </c>
      <c r="J220">
        <f t="shared" si="29"/>
        <v>10.5</v>
      </c>
      <c r="K220">
        <f t="shared" si="30"/>
        <v>-1</v>
      </c>
      <c r="L220">
        <f t="shared" si="31"/>
        <v>6</v>
      </c>
      <c r="M220">
        <f t="shared" si="35"/>
        <v>13657.883</v>
      </c>
      <c r="N220" s="2" t="str">
        <f>VLOOKUP(B220,states!A$2:C$10,2,FALSE)</f>
        <v>X</v>
      </c>
      <c r="O220">
        <f t="shared" si="32"/>
        <v>5</v>
      </c>
      <c r="P220">
        <f>VLOOKUP(B220,states!A$2:D$10,4,FALSE)</f>
        <v>1</v>
      </c>
      <c r="Q220">
        <v>0.5</v>
      </c>
      <c r="R220">
        <f t="shared" si="33"/>
        <v>0.5</v>
      </c>
      <c r="S220" s="7">
        <f t="shared" si="34"/>
        <v>0</v>
      </c>
    </row>
    <row r="221" spans="1:19">
      <c r="A221" t="str">
        <f t="shared" si="27"/>
        <v>X2Pi-10.5-e-5-1</v>
      </c>
      <c r="B221" t="s">
        <v>0</v>
      </c>
      <c r="C221" s="9">
        <v>10.5</v>
      </c>
      <c r="D221" s="11">
        <v>5</v>
      </c>
      <c r="E221" s="11">
        <v>1</v>
      </c>
      <c r="F221" s="11" t="s">
        <v>1</v>
      </c>
      <c r="G221" s="20">
        <v>13675.323399999999</v>
      </c>
      <c r="I221">
        <f t="shared" si="28"/>
        <v>13661.0453</v>
      </c>
      <c r="J221">
        <f t="shared" si="29"/>
        <v>10.5</v>
      </c>
      <c r="K221">
        <f t="shared" si="30"/>
        <v>1</v>
      </c>
      <c r="L221">
        <f t="shared" si="31"/>
        <v>6</v>
      </c>
      <c r="M221">
        <f t="shared" si="35"/>
        <v>13661.0453</v>
      </c>
      <c r="N221" s="2" t="str">
        <f>VLOOKUP(B221,states!A$2:C$10,2,FALSE)</f>
        <v>X</v>
      </c>
      <c r="O221">
        <f t="shared" si="32"/>
        <v>5</v>
      </c>
      <c r="P221">
        <f>VLOOKUP(B221,states!A$2:D$10,4,FALSE)</f>
        <v>1</v>
      </c>
      <c r="Q221">
        <v>0.5</v>
      </c>
      <c r="R221">
        <f t="shared" si="33"/>
        <v>0.5</v>
      </c>
      <c r="S221" s="7">
        <f t="shared" si="34"/>
        <v>0</v>
      </c>
    </row>
    <row r="222" spans="1:19">
      <c r="A222" t="str">
        <f t="shared" si="27"/>
        <v>X2Pi-10.5-e-5-2</v>
      </c>
      <c r="B222" t="s">
        <v>0</v>
      </c>
      <c r="C222" s="9">
        <v>10.5</v>
      </c>
      <c r="D222" s="11">
        <v>5</v>
      </c>
      <c r="E222" s="11">
        <v>2</v>
      </c>
      <c r="F222" s="11" t="s">
        <v>1</v>
      </c>
      <c r="G222" s="20">
        <v>13918.3631</v>
      </c>
      <c r="I222">
        <f t="shared" si="28"/>
        <v>13904.085000000001</v>
      </c>
      <c r="J222">
        <f t="shared" si="29"/>
        <v>10.5</v>
      </c>
      <c r="K222">
        <f t="shared" si="30"/>
        <v>1</v>
      </c>
      <c r="L222">
        <f t="shared" si="31"/>
        <v>6</v>
      </c>
      <c r="M222">
        <f t="shared" si="35"/>
        <v>13904.085000000001</v>
      </c>
      <c r="N222" s="2" t="str">
        <f>VLOOKUP(B222,states!A$2:C$10,2,FALSE)</f>
        <v>X</v>
      </c>
      <c r="O222">
        <f t="shared" si="32"/>
        <v>5</v>
      </c>
      <c r="P222">
        <f>VLOOKUP(B222,states!A$2:D$10,4,FALSE)</f>
        <v>1</v>
      </c>
      <c r="Q222">
        <v>0.5</v>
      </c>
      <c r="R222">
        <f t="shared" si="33"/>
        <v>1.5</v>
      </c>
      <c r="S222" s="7">
        <f t="shared" si="34"/>
        <v>0</v>
      </c>
    </row>
    <row r="223" spans="1:19">
      <c r="A223" t="str">
        <f t="shared" si="27"/>
        <v>X2Pi-11.5-f-0-1</v>
      </c>
      <c r="B223" t="s">
        <v>0</v>
      </c>
      <c r="C223" s="9">
        <v>11.5</v>
      </c>
      <c r="D223" s="10">
        <v>0</v>
      </c>
      <c r="E223" s="11">
        <v>1</v>
      </c>
      <c r="F223" s="11" t="s">
        <v>2</v>
      </c>
      <c r="G223" s="20">
        <v>1846.3136</v>
      </c>
      <c r="I223">
        <f t="shared" si="28"/>
        <v>1832.0355</v>
      </c>
      <c r="J223">
        <f t="shared" si="29"/>
        <v>11.5</v>
      </c>
      <c r="K223">
        <f t="shared" si="30"/>
        <v>1</v>
      </c>
      <c r="L223">
        <f t="shared" si="31"/>
        <v>1</v>
      </c>
      <c r="M223">
        <f t="shared" si="35"/>
        <v>1832.0355</v>
      </c>
      <c r="N223" s="2" t="str">
        <f>VLOOKUP(B223,states!A$2:C$10,2,FALSE)</f>
        <v>X</v>
      </c>
      <c r="O223">
        <f t="shared" si="32"/>
        <v>0</v>
      </c>
      <c r="P223">
        <f>VLOOKUP(B223,states!A$2:D$10,4,FALSE)</f>
        <v>1</v>
      </c>
      <c r="Q223">
        <v>0.5</v>
      </c>
      <c r="R223">
        <f t="shared" si="33"/>
        <v>0.5</v>
      </c>
      <c r="S223" s="7">
        <f t="shared" si="34"/>
        <v>61.356479378042458</v>
      </c>
    </row>
    <row r="224" spans="1:19">
      <c r="A224" t="str">
        <f t="shared" si="27"/>
        <v>X2Pi-11.5-e-0-1</v>
      </c>
      <c r="B224" t="s">
        <v>0</v>
      </c>
      <c r="C224" s="9">
        <v>11.5</v>
      </c>
      <c r="D224" s="10">
        <v>0</v>
      </c>
      <c r="E224" s="10">
        <v>1</v>
      </c>
      <c r="F224" s="10" t="s">
        <v>1</v>
      </c>
      <c r="G224" s="20">
        <v>1850.9299000000001</v>
      </c>
      <c r="I224">
        <f t="shared" si="28"/>
        <v>1836.6518000000001</v>
      </c>
      <c r="J224">
        <f t="shared" si="29"/>
        <v>11.5</v>
      </c>
      <c r="K224">
        <f t="shared" si="30"/>
        <v>-1</v>
      </c>
      <c r="L224">
        <f t="shared" si="31"/>
        <v>1</v>
      </c>
      <c r="M224">
        <f t="shared" si="35"/>
        <v>1836.6518000000001</v>
      </c>
      <c r="N224" s="2" t="str">
        <f>VLOOKUP(B224,states!A$2:C$10,2,FALSE)</f>
        <v>X</v>
      </c>
      <c r="O224">
        <f t="shared" si="32"/>
        <v>0</v>
      </c>
      <c r="P224">
        <f>VLOOKUP(B224,states!A$2:D$10,4,FALSE)</f>
        <v>1</v>
      </c>
      <c r="Q224">
        <v>0.5</v>
      </c>
      <c r="R224">
        <f t="shared" si="33"/>
        <v>0.5</v>
      </c>
      <c r="S224" s="7">
        <f t="shared" si="34"/>
        <v>61.356479378042458</v>
      </c>
    </row>
    <row r="225" spans="1:19">
      <c r="A225" t="str">
        <f t="shared" si="27"/>
        <v>X2Pi-11.5-e-0-2</v>
      </c>
      <c r="B225" t="s">
        <v>0</v>
      </c>
      <c r="C225" s="9">
        <v>11.5</v>
      </c>
      <c r="D225" s="10">
        <v>0</v>
      </c>
      <c r="E225" s="11">
        <v>2</v>
      </c>
      <c r="F225" s="11" t="s">
        <v>1</v>
      </c>
      <c r="G225" s="20">
        <v>2175.5464999999999</v>
      </c>
      <c r="I225">
        <f t="shared" si="28"/>
        <v>2161.2683999999999</v>
      </c>
      <c r="J225">
        <f t="shared" si="29"/>
        <v>11.5</v>
      </c>
      <c r="K225">
        <f t="shared" si="30"/>
        <v>-1</v>
      </c>
      <c r="L225">
        <f t="shared" si="31"/>
        <v>1</v>
      </c>
      <c r="M225">
        <f t="shared" si="35"/>
        <v>2161.2683999999999</v>
      </c>
      <c r="N225" s="2" t="str">
        <f>VLOOKUP(B225,states!A$2:C$10,2,FALSE)</f>
        <v>X</v>
      </c>
      <c r="O225">
        <f t="shared" si="32"/>
        <v>0</v>
      </c>
      <c r="P225">
        <f>VLOOKUP(B225,states!A$2:D$10,4,FALSE)</f>
        <v>1</v>
      </c>
      <c r="Q225">
        <v>0.5</v>
      </c>
      <c r="R225">
        <f t="shared" si="33"/>
        <v>1.5</v>
      </c>
      <c r="S225" s="7">
        <f t="shared" si="34"/>
        <v>61.356479378042458</v>
      </c>
    </row>
    <row r="226" spans="1:19">
      <c r="A226" t="str">
        <f t="shared" si="27"/>
        <v>X2Pi-11.5-f-0-2</v>
      </c>
      <c r="B226" t="s">
        <v>0</v>
      </c>
      <c r="C226" s="9">
        <v>11.5</v>
      </c>
      <c r="D226" s="10">
        <v>0</v>
      </c>
      <c r="E226" s="11">
        <v>2</v>
      </c>
      <c r="F226" s="11" t="s">
        <v>2</v>
      </c>
      <c r="G226" s="20">
        <v>2181.3849</v>
      </c>
      <c r="I226">
        <f t="shared" si="28"/>
        <v>2167.1068</v>
      </c>
      <c r="J226">
        <f t="shared" si="29"/>
        <v>11.5</v>
      </c>
      <c r="K226">
        <f t="shared" si="30"/>
        <v>1</v>
      </c>
      <c r="L226">
        <f t="shared" si="31"/>
        <v>1</v>
      </c>
      <c r="M226">
        <f t="shared" si="35"/>
        <v>2167.1068</v>
      </c>
      <c r="N226" s="2" t="str">
        <f>VLOOKUP(B226,states!A$2:C$10,2,FALSE)</f>
        <v>X</v>
      </c>
      <c r="O226">
        <f t="shared" si="32"/>
        <v>0</v>
      </c>
      <c r="P226">
        <f>VLOOKUP(B226,states!A$2:D$10,4,FALSE)</f>
        <v>1</v>
      </c>
      <c r="Q226">
        <v>0.5</v>
      </c>
      <c r="R226">
        <f t="shared" si="33"/>
        <v>1.5</v>
      </c>
      <c r="S226" s="7">
        <f t="shared" si="34"/>
        <v>61.356479378042458</v>
      </c>
    </row>
    <row r="227" spans="1:19">
      <c r="A227" t="str">
        <f t="shared" si="27"/>
        <v>X2Pi-11.5-f-1-1</v>
      </c>
      <c r="B227" t="s">
        <v>0</v>
      </c>
      <c r="C227" s="9">
        <v>11.5</v>
      </c>
      <c r="D227" s="11">
        <v>1</v>
      </c>
      <c r="E227" s="11">
        <v>1</v>
      </c>
      <c r="F227" s="11" t="s">
        <v>2</v>
      </c>
      <c r="G227" s="20">
        <v>4509.7235000000001</v>
      </c>
      <c r="I227">
        <f t="shared" si="28"/>
        <v>4495.4453999999996</v>
      </c>
      <c r="J227">
        <f t="shared" si="29"/>
        <v>11.5</v>
      </c>
      <c r="K227">
        <f t="shared" si="30"/>
        <v>1</v>
      </c>
      <c r="L227">
        <f t="shared" si="31"/>
        <v>2</v>
      </c>
      <c r="M227">
        <f t="shared" si="35"/>
        <v>4495.4453999999996</v>
      </c>
      <c r="N227" s="2" t="str">
        <f>VLOOKUP(B227,states!A$2:C$10,2,FALSE)</f>
        <v>X</v>
      </c>
      <c r="O227">
        <f t="shared" si="32"/>
        <v>1</v>
      </c>
      <c r="P227">
        <f>VLOOKUP(B227,states!A$2:D$10,4,FALSE)</f>
        <v>1</v>
      </c>
      <c r="Q227">
        <v>0.5</v>
      </c>
      <c r="R227">
        <f t="shared" si="33"/>
        <v>0.5</v>
      </c>
      <c r="S227" s="7">
        <f t="shared" si="34"/>
        <v>0.51594443561584369</v>
      </c>
    </row>
    <row r="228" spans="1:19">
      <c r="A228" t="str">
        <f t="shared" si="27"/>
        <v>X2Pi-11.5-e-1-1</v>
      </c>
      <c r="B228" t="s">
        <v>0</v>
      </c>
      <c r="C228" s="9">
        <v>11.5</v>
      </c>
      <c r="D228" s="11">
        <v>1</v>
      </c>
      <c r="E228" s="11">
        <v>1</v>
      </c>
      <c r="F228" s="11" t="s">
        <v>1</v>
      </c>
      <c r="G228" s="20">
        <v>4514.1737000000003</v>
      </c>
      <c r="I228">
        <f t="shared" si="28"/>
        <v>4499.8955999999998</v>
      </c>
      <c r="J228">
        <f t="shared" si="29"/>
        <v>11.5</v>
      </c>
      <c r="K228">
        <f t="shared" si="30"/>
        <v>-1</v>
      </c>
      <c r="L228">
        <f t="shared" si="31"/>
        <v>2</v>
      </c>
      <c r="M228">
        <f t="shared" si="35"/>
        <v>4499.8955999999998</v>
      </c>
      <c r="N228" s="2" t="str">
        <f>VLOOKUP(B228,states!A$2:C$10,2,FALSE)</f>
        <v>X</v>
      </c>
      <c r="O228">
        <f t="shared" si="32"/>
        <v>1</v>
      </c>
      <c r="P228">
        <f>VLOOKUP(B228,states!A$2:D$10,4,FALSE)</f>
        <v>1</v>
      </c>
      <c r="Q228">
        <v>0.5</v>
      </c>
      <c r="R228">
        <f t="shared" si="33"/>
        <v>0.5</v>
      </c>
      <c r="S228" s="7">
        <f t="shared" si="34"/>
        <v>0.51594443561584369</v>
      </c>
    </row>
    <row r="229" spans="1:19">
      <c r="A229" t="str">
        <f t="shared" si="27"/>
        <v>X2Pi-11.5-e-1-2</v>
      </c>
      <c r="B229" t="s">
        <v>0</v>
      </c>
      <c r="C229" s="9">
        <v>11.5</v>
      </c>
      <c r="D229" s="11">
        <v>1</v>
      </c>
      <c r="E229" s="11">
        <v>2</v>
      </c>
      <c r="F229" s="11" t="s">
        <v>1</v>
      </c>
      <c r="G229" s="20">
        <v>4826.4321</v>
      </c>
      <c r="I229">
        <f t="shared" si="28"/>
        <v>4812.1539999999995</v>
      </c>
      <c r="J229">
        <f t="shared" si="29"/>
        <v>11.5</v>
      </c>
      <c r="K229">
        <f t="shared" si="30"/>
        <v>-1</v>
      </c>
      <c r="L229">
        <f t="shared" si="31"/>
        <v>2</v>
      </c>
      <c r="M229">
        <f t="shared" si="35"/>
        <v>4812.1539999999995</v>
      </c>
      <c r="N229" s="2" t="str">
        <f>VLOOKUP(B229,states!A$2:C$10,2,FALSE)</f>
        <v>X</v>
      </c>
      <c r="O229">
        <f t="shared" si="32"/>
        <v>1</v>
      </c>
      <c r="P229">
        <f>VLOOKUP(B229,states!A$2:D$10,4,FALSE)</f>
        <v>1</v>
      </c>
      <c r="Q229">
        <v>0.5</v>
      </c>
      <c r="R229">
        <f t="shared" si="33"/>
        <v>1.5</v>
      </c>
      <c r="S229" s="7">
        <f t="shared" si="34"/>
        <v>0.51594443561584369</v>
      </c>
    </row>
    <row r="230" spans="1:19">
      <c r="A230" t="str">
        <f t="shared" si="27"/>
        <v>X2Pi-11.5-f-2-1</v>
      </c>
      <c r="B230" t="s">
        <v>0</v>
      </c>
      <c r="C230" s="9">
        <v>11.5</v>
      </c>
      <c r="D230" s="10">
        <v>2</v>
      </c>
      <c r="E230" s="11">
        <v>1</v>
      </c>
      <c r="F230" s="11" t="s">
        <v>2</v>
      </c>
      <c r="G230" s="20">
        <v>7047.6576999999997</v>
      </c>
      <c r="I230">
        <f t="shared" si="28"/>
        <v>7033.3795999999993</v>
      </c>
      <c r="J230">
        <f t="shared" si="29"/>
        <v>11.5</v>
      </c>
      <c r="K230">
        <f t="shared" si="30"/>
        <v>1</v>
      </c>
      <c r="L230">
        <f t="shared" si="31"/>
        <v>3</v>
      </c>
      <c r="M230">
        <f t="shared" si="35"/>
        <v>7033.3795999999993</v>
      </c>
      <c r="N230" s="2" t="str">
        <f>VLOOKUP(B230,states!A$2:C$10,2,FALSE)</f>
        <v>X</v>
      </c>
      <c r="O230">
        <f t="shared" si="32"/>
        <v>2</v>
      </c>
      <c r="P230">
        <f>VLOOKUP(B230,states!A$2:D$10,4,FALSE)</f>
        <v>1</v>
      </c>
      <c r="Q230">
        <v>0.5</v>
      </c>
      <c r="R230">
        <f t="shared" si="33"/>
        <v>0.5</v>
      </c>
      <c r="S230" s="7">
        <f t="shared" si="34"/>
        <v>0.46620842577382687</v>
      </c>
    </row>
    <row r="231" spans="1:19">
      <c r="A231" t="str">
        <f t="shared" si="27"/>
        <v>X2Pi-11.5-e-2-1</v>
      </c>
      <c r="B231" t="s">
        <v>0</v>
      </c>
      <c r="C231" s="9">
        <v>11.5</v>
      </c>
      <c r="D231" s="10">
        <v>2</v>
      </c>
      <c r="E231" s="10">
        <v>1</v>
      </c>
      <c r="F231" s="10" t="s">
        <v>1</v>
      </c>
      <c r="G231" s="20">
        <v>7051.9396999999999</v>
      </c>
      <c r="I231">
        <f t="shared" si="28"/>
        <v>7037.6615999999995</v>
      </c>
      <c r="J231">
        <f t="shared" si="29"/>
        <v>11.5</v>
      </c>
      <c r="K231">
        <f t="shared" si="30"/>
        <v>-1</v>
      </c>
      <c r="L231">
        <f t="shared" si="31"/>
        <v>3</v>
      </c>
      <c r="M231">
        <f t="shared" si="35"/>
        <v>7037.6615999999995</v>
      </c>
      <c r="N231" s="2" t="str">
        <f>VLOOKUP(B231,states!A$2:C$10,2,FALSE)</f>
        <v>X</v>
      </c>
      <c r="O231">
        <f t="shared" si="32"/>
        <v>2</v>
      </c>
      <c r="P231">
        <f>VLOOKUP(B231,states!A$2:D$10,4,FALSE)</f>
        <v>1</v>
      </c>
      <c r="Q231">
        <v>0.5</v>
      </c>
      <c r="R231">
        <f t="shared" si="33"/>
        <v>0.5</v>
      </c>
      <c r="S231" s="7">
        <f t="shared" si="34"/>
        <v>0.46620842577382687</v>
      </c>
    </row>
    <row r="232" spans="1:19">
      <c r="A232" t="str">
        <f t="shared" si="27"/>
        <v>X2Pi-11.5-e-2-2</v>
      </c>
      <c r="B232" t="s">
        <v>0</v>
      </c>
      <c r="C232" s="9">
        <v>11.5</v>
      </c>
      <c r="D232" s="10">
        <v>2</v>
      </c>
      <c r="E232" s="11">
        <v>2</v>
      </c>
      <c r="F232" s="11" t="s">
        <v>1</v>
      </c>
      <c r="G232" s="20">
        <v>7351.9432999999999</v>
      </c>
      <c r="I232">
        <f t="shared" si="28"/>
        <v>7337.6651999999995</v>
      </c>
      <c r="J232">
        <f t="shared" si="29"/>
        <v>11.5</v>
      </c>
      <c r="K232">
        <f t="shared" si="30"/>
        <v>-1</v>
      </c>
      <c r="L232">
        <f t="shared" si="31"/>
        <v>3</v>
      </c>
      <c r="M232">
        <f t="shared" si="35"/>
        <v>7337.6651999999995</v>
      </c>
      <c r="N232" s="2" t="str">
        <f>VLOOKUP(B232,states!A$2:C$10,2,FALSE)</f>
        <v>X</v>
      </c>
      <c r="O232">
        <f t="shared" si="32"/>
        <v>2</v>
      </c>
      <c r="P232">
        <f>VLOOKUP(B232,states!A$2:D$10,4,FALSE)</f>
        <v>1</v>
      </c>
      <c r="Q232">
        <v>0.5</v>
      </c>
      <c r="R232">
        <f t="shared" si="33"/>
        <v>1.5</v>
      </c>
      <c r="S232" s="7">
        <f t="shared" si="34"/>
        <v>0.46620842577382687</v>
      </c>
    </row>
    <row r="233" spans="1:19">
      <c r="A233" t="str">
        <f t="shared" si="27"/>
        <v>X2Pi-11.5-f-2-2</v>
      </c>
      <c r="B233" t="s">
        <v>0</v>
      </c>
      <c r="C233" s="9">
        <v>11.5</v>
      </c>
      <c r="D233" s="10">
        <v>2</v>
      </c>
      <c r="E233" s="11">
        <v>2</v>
      </c>
      <c r="F233" s="11" t="s">
        <v>2</v>
      </c>
      <c r="G233" s="20">
        <v>7357.3499000000002</v>
      </c>
      <c r="I233">
        <f t="shared" si="28"/>
        <v>7343.0717999999997</v>
      </c>
      <c r="J233">
        <f t="shared" si="29"/>
        <v>11.5</v>
      </c>
      <c r="K233">
        <f t="shared" si="30"/>
        <v>1</v>
      </c>
      <c r="L233">
        <f t="shared" si="31"/>
        <v>3</v>
      </c>
      <c r="M233">
        <f t="shared" si="35"/>
        <v>7343.0717999999997</v>
      </c>
      <c r="N233" s="2" t="str">
        <f>VLOOKUP(B233,states!A$2:C$10,2,FALSE)</f>
        <v>X</v>
      </c>
      <c r="O233">
        <f t="shared" si="32"/>
        <v>2</v>
      </c>
      <c r="P233">
        <f>VLOOKUP(B233,states!A$2:D$10,4,FALSE)</f>
        <v>1</v>
      </c>
      <c r="Q233">
        <v>0.5</v>
      </c>
      <c r="R233">
        <f t="shared" si="33"/>
        <v>1.5</v>
      </c>
      <c r="S233" s="7">
        <f t="shared" si="34"/>
        <v>0.46620842577382687</v>
      </c>
    </row>
    <row r="234" spans="1:19">
      <c r="A234" t="str">
        <f t="shared" si="27"/>
        <v>X2Pi-11.5-f-3-1</v>
      </c>
      <c r="B234" t="s">
        <v>0</v>
      </c>
      <c r="C234" s="9">
        <v>11.5</v>
      </c>
      <c r="D234" s="11">
        <v>3</v>
      </c>
      <c r="E234" s="11">
        <v>1</v>
      </c>
      <c r="F234" s="11" t="s">
        <v>2</v>
      </c>
      <c r="G234" s="20">
        <v>9461.4097000000002</v>
      </c>
      <c r="I234">
        <f t="shared" si="28"/>
        <v>9447.1316000000006</v>
      </c>
      <c r="J234">
        <f t="shared" si="29"/>
        <v>11.5</v>
      </c>
      <c r="K234">
        <f t="shared" si="30"/>
        <v>1</v>
      </c>
      <c r="L234">
        <f t="shared" si="31"/>
        <v>4</v>
      </c>
      <c r="M234">
        <f t="shared" si="35"/>
        <v>9447.1316000000006</v>
      </c>
      <c r="N234" s="2" t="str">
        <f>VLOOKUP(B234,states!A$2:C$10,2,FALSE)</f>
        <v>X</v>
      </c>
      <c r="O234">
        <f t="shared" si="32"/>
        <v>3</v>
      </c>
      <c r="P234">
        <f>VLOOKUP(B234,states!A$2:D$10,4,FALSE)</f>
        <v>1</v>
      </c>
      <c r="Q234">
        <v>0.5</v>
      </c>
      <c r="R234">
        <f t="shared" si="33"/>
        <v>0.5</v>
      </c>
      <c r="S234" s="7">
        <f t="shared" si="34"/>
        <v>0.4338558263794639</v>
      </c>
    </row>
    <row r="235" spans="1:19">
      <c r="A235" t="str">
        <f t="shared" si="27"/>
        <v>X2Pi-11.5-e-3-1</v>
      </c>
      <c r="B235" t="s">
        <v>0</v>
      </c>
      <c r="C235" s="9">
        <v>11.5</v>
      </c>
      <c r="D235" s="11">
        <v>3</v>
      </c>
      <c r="E235" s="11">
        <v>1</v>
      </c>
      <c r="F235" s="11" t="s">
        <v>1</v>
      </c>
      <c r="G235" s="20">
        <v>9465.5241999999998</v>
      </c>
      <c r="I235">
        <f t="shared" si="28"/>
        <v>9451.2461000000003</v>
      </c>
      <c r="J235">
        <f t="shared" si="29"/>
        <v>11.5</v>
      </c>
      <c r="K235">
        <f t="shared" si="30"/>
        <v>-1</v>
      </c>
      <c r="L235">
        <f t="shared" si="31"/>
        <v>4</v>
      </c>
      <c r="M235">
        <f t="shared" si="35"/>
        <v>9451.2461000000003</v>
      </c>
      <c r="N235" s="2" t="str">
        <f>VLOOKUP(B235,states!A$2:C$10,2,FALSE)</f>
        <v>X</v>
      </c>
      <c r="O235">
        <f t="shared" si="32"/>
        <v>3</v>
      </c>
      <c r="P235">
        <f>VLOOKUP(B235,states!A$2:D$10,4,FALSE)</f>
        <v>1</v>
      </c>
      <c r="Q235">
        <v>0.5</v>
      </c>
      <c r="R235">
        <f t="shared" si="33"/>
        <v>0.5</v>
      </c>
      <c r="S235" s="7">
        <f t="shared" si="34"/>
        <v>0.4338558263794639</v>
      </c>
    </row>
    <row r="236" spans="1:19">
      <c r="A236" t="str">
        <f t="shared" si="27"/>
        <v>X2Pi-11.5-e-3-2</v>
      </c>
      <c r="B236" t="s">
        <v>0</v>
      </c>
      <c r="C236" s="9">
        <v>11.5</v>
      </c>
      <c r="D236" s="11">
        <v>3</v>
      </c>
      <c r="E236" s="11">
        <v>2</v>
      </c>
      <c r="F236" s="11" t="s">
        <v>1</v>
      </c>
      <c r="G236" s="20">
        <v>9753.3520000000008</v>
      </c>
      <c r="I236">
        <f t="shared" si="28"/>
        <v>9739.0739000000012</v>
      </c>
      <c r="J236">
        <f t="shared" si="29"/>
        <v>11.5</v>
      </c>
      <c r="K236">
        <f t="shared" si="30"/>
        <v>-1</v>
      </c>
      <c r="L236">
        <f t="shared" si="31"/>
        <v>4</v>
      </c>
      <c r="M236">
        <f t="shared" si="35"/>
        <v>9739.0739000000012</v>
      </c>
      <c r="N236" s="2" t="str">
        <f>VLOOKUP(B236,states!A$2:C$10,2,FALSE)</f>
        <v>X</v>
      </c>
      <c r="O236">
        <f t="shared" si="32"/>
        <v>3</v>
      </c>
      <c r="P236">
        <f>VLOOKUP(B236,states!A$2:D$10,4,FALSE)</f>
        <v>1</v>
      </c>
      <c r="Q236">
        <v>0.5</v>
      </c>
      <c r="R236">
        <f t="shared" si="33"/>
        <v>1.5</v>
      </c>
      <c r="S236" s="7">
        <f t="shared" si="34"/>
        <v>0.4338558263794639</v>
      </c>
    </row>
    <row r="237" spans="1:19">
      <c r="A237" t="str">
        <f t="shared" si="27"/>
        <v>X2Pi-11.5-f-4-1</v>
      </c>
      <c r="B237" t="s">
        <v>0</v>
      </c>
      <c r="C237" s="9">
        <v>11.5</v>
      </c>
      <c r="D237" s="10">
        <v>4</v>
      </c>
      <c r="E237" s="11">
        <v>1</v>
      </c>
      <c r="F237" s="11" t="s">
        <v>2</v>
      </c>
      <c r="G237" s="20">
        <v>11751.8321</v>
      </c>
      <c r="I237">
        <f t="shared" si="28"/>
        <v>11737.554</v>
      </c>
      <c r="J237">
        <f t="shared" si="29"/>
        <v>11.5</v>
      </c>
      <c r="K237">
        <f t="shared" si="30"/>
        <v>1</v>
      </c>
      <c r="L237">
        <f t="shared" si="31"/>
        <v>5</v>
      </c>
      <c r="M237">
        <f t="shared" si="35"/>
        <v>11737.554</v>
      </c>
      <c r="N237" s="2" t="str">
        <f>VLOOKUP(B237,states!A$2:C$10,2,FALSE)</f>
        <v>X</v>
      </c>
      <c r="O237">
        <f t="shared" si="32"/>
        <v>4</v>
      </c>
      <c r="P237">
        <f>VLOOKUP(B237,states!A$2:D$10,4,FALSE)</f>
        <v>1</v>
      </c>
      <c r="Q237">
        <v>0.5</v>
      </c>
      <c r="R237">
        <f t="shared" si="33"/>
        <v>0.5</v>
      </c>
      <c r="S237" s="7">
        <f t="shared" si="34"/>
        <v>0.41031550731551664</v>
      </c>
    </row>
    <row r="238" spans="1:19">
      <c r="A238" t="str">
        <f t="shared" si="27"/>
        <v>X2Pi-11.5-e-4-1</v>
      </c>
      <c r="B238" t="s">
        <v>0</v>
      </c>
      <c r="C238" s="9">
        <v>11.5</v>
      </c>
      <c r="D238" s="10">
        <v>4</v>
      </c>
      <c r="E238" s="10">
        <v>1</v>
      </c>
      <c r="F238" s="10" t="s">
        <v>1</v>
      </c>
      <c r="G238" s="20">
        <v>11755.7803</v>
      </c>
      <c r="I238">
        <f t="shared" si="28"/>
        <v>11741.502200000001</v>
      </c>
      <c r="J238">
        <f t="shared" si="29"/>
        <v>11.5</v>
      </c>
      <c r="K238">
        <f t="shared" si="30"/>
        <v>-1</v>
      </c>
      <c r="L238">
        <f t="shared" si="31"/>
        <v>5</v>
      </c>
      <c r="M238">
        <f t="shared" si="35"/>
        <v>11741.502200000001</v>
      </c>
      <c r="N238" s="2" t="str">
        <f>VLOOKUP(B238,states!A$2:C$10,2,FALSE)</f>
        <v>X</v>
      </c>
      <c r="O238">
        <f t="shared" si="32"/>
        <v>4</v>
      </c>
      <c r="P238">
        <f>VLOOKUP(B238,states!A$2:D$10,4,FALSE)</f>
        <v>1</v>
      </c>
      <c r="Q238">
        <v>0.5</v>
      </c>
      <c r="R238">
        <f t="shared" si="33"/>
        <v>0.5</v>
      </c>
      <c r="S238" s="7">
        <f t="shared" si="34"/>
        <v>0.41031550731551664</v>
      </c>
    </row>
    <row r="239" spans="1:19" ht="14.7" thickBot="1">
      <c r="A239" t="str">
        <f t="shared" si="27"/>
        <v>X2Pi-11.5-e-4-2</v>
      </c>
      <c r="B239" t="s">
        <v>0</v>
      </c>
      <c r="C239" s="12">
        <v>11.5</v>
      </c>
      <c r="D239" s="10">
        <v>4</v>
      </c>
      <c r="E239" s="11">
        <v>2</v>
      </c>
      <c r="F239" s="11" t="s">
        <v>1</v>
      </c>
      <c r="G239" s="21">
        <v>12031.4611</v>
      </c>
      <c r="I239">
        <f t="shared" si="28"/>
        <v>12017.183000000001</v>
      </c>
      <c r="J239">
        <f t="shared" si="29"/>
        <v>11.5</v>
      </c>
      <c r="K239">
        <f t="shared" si="30"/>
        <v>-1</v>
      </c>
      <c r="L239">
        <f t="shared" si="31"/>
        <v>5</v>
      </c>
      <c r="M239">
        <f t="shared" si="35"/>
        <v>12017.183000000001</v>
      </c>
      <c r="N239" s="2" t="str">
        <f>VLOOKUP(B239,states!A$2:C$10,2,FALSE)</f>
        <v>X</v>
      </c>
      <c r="O239">
        <f t="shared" si="32"/>
        <v>4</v>
      </c>
      <c r="P239">
        <f>VLOOKUP(B239,states!A$2:D$10,4,FALSE)</f>
        <v>1</v>
      </c>
      <c r="Q239">
        <v>0.5</v>
      </c>
      <c r="R239">
        <f t="shared" si="33"/>
        <v>1.5</v>
      </c>
      <c r="S239" s="7">
        <f t="shared" si="34"/>
        <v>0.41031550731551664</v>
      </c>
    </row>
    <row r="240" spans="1:19">
      <c r="A240" t="str">
        <f t="shared" si="27"/>
        <v>X2Pi-11.5-f-4-2</v>
      </c>
      <c r="B240" t="s">
        <v>0</v>
      </c>
      <c r="C240" s="10">
        <v>11.5</v>
      </c>
      <c r="D240" s="10">
        <v>4</v>
      </c>
      <c r="E240" s="11">
        <v>2</v>
      </c>
      <c r="F240" s="11" t="s">
        <v>2</v>
      </c>
      <c r="G240" s="20">
        <v>12036.4422</v>
      </c>
      <c r="I240">
        <f t="shared" si="28"/>
        <v>12022.1641</v>
      </c>
      <c r="J240">
        <f t="shared" si="29"/>
        <v>11.5</v>
      </c>
      <c r="K240">
        <f t="shared" si="30"/>
        <v>1</v>
      </c>
      <c r="L240">
        <f t="shared" si="31"/>
        <v>5</v>
      </c>
      <c r="M240">
        <f t="shared" si="35"/>
        <v>12022.1641</v>
      </c>
      <c r="N240" s="2" t="str">
        <f>VLOOKUP(B240,states!A$2:C$10,2,FALSE)</f>
        <v>X</v>
      </c>
      <c r="O240">
        <f t="shared" si="32"/>
        <v>4</v>
      </c>
      <c r="P240">
        <f>VLOOKUP(B240,states!A$2:D$10,4,FALSE)</f>
        <v>1</v>
      </c>
      <c r="Q240">
        <v>0.5</v>
      </c>
      <c r="R240">
        <f t="shared" si="33"/>
        <v>1.5</v>
      </c>
      <c r="S240" s="7">
        <f t="shared" si="34"/>
        <v>0.41031550731551664</v>
      </c>
    </row>
    <row r="241" spans="1:19" ht="14.7" thickBot="1">
      <c r="A241" t="str">
        <f t="shared" si="27"/>
        <v>X2Pi-11.5-f-5-1</v>
      </c>
      <c r="B241" t="s">
        <v>0</v>
      </c>
      <c r="C241" s="10">
        <v>11.5</v>
      </c>
      <c r="D241" s="11">
        <v>5</v>
      </c>
      <c r="E241" s="11">
        <v>1</v>
      </c>
      <c r="F241" s="11" t="s">
        <v>2</v>
      </c>
      <c r="G241" s="20">
        <v>13919.2012</v>
      </c>
      <c r="I241">
        <f t="shared" si="28"/>
        <v>13904.9231</v>
      </c>
      <c r="J241">
        <f t="shared" si="29"/>
        <v>11.5</v>
      </c>
      <c r="K241">
        <f t="shared" si="30"/>
        <v>1</v>
      </c>
      <c r="L241">
        <f t="shared" si="31"/>
        <v>6</v>
      </c>
      <c r="M241">
        <f t="shared" si="35"/>
        <v>13904.9231</v>
      </c>
      <c r="N241" s="2" t="str">
        <f>VLOOKUP(B241,states!A$2:C$10,2,FALSE)</f>
        <v>X</v>
      </c>
      <c r="O241">
        <f t="shared" si="32"/>
        <v>5</v>
      </c>
      <c r="P241">
        <f>VLOOKUP(B241,states!A$2:D$10,4,FALSE)</f>
        <v>1</v>
      </c>
      <c r="Q241">
        <v>0.5</v>
      </c>
      <c r="R241">
        <f t="shared" si="33"/>
        <v>0.5</v>
      </c>
      <c r="S241" s="7">
        <f t="shared" si="34"/>
        <v>0</v>
      </c>
    </row>
    <row r="242" spans="1:19" ht="14.7" thickBot="1">
      <c r="A242" t="str">
        <f t="shared" si="27"/>
        <v>X2Pi-11.5-e-5-1</v>
      </c>
      <c r="B242" t="s">
        <v>0</v>
      </c>
      <c r="C242" s="10">
        <v>11.5</v>
      </c>
      <c r="D242" s="11">
        <v>5</v>
      </c>
      <c r="E242" s="11">
        <v>1</v>
      </c>
      <c r="F242" s="11" t="s">
        <v>1</v>
      </c>
      <c r="G242" s="24">
        <v>13922.9807</v>
      </c>
      <c r="I242">
        <f t="shared" si="28"/>
        <v>13908.702600000001</v>
      </c>
      <c r="J242">
        <f t="shared" si="29"/>
        <v>11.5</v>
      </c>
      <c r="K242">
        <f t="shared" si="30"/>
        <v>-1</v>
      </c>
      <c r="L242">
        <f t="shared" si="31"/>
        <v>6</v>
      </c>
      <c r="M242">
        <f t="shared" si="35"/>
        <v>13908.702600000001</v>
      </c>
      <c r="N242" s="2" t="str">
        <f>VLOOKUP(B242,states!A$2:C$10,2,FALSE)</f>
        <v>X</v>
      </c>
      <c r="O242">
        <f t="shared" si="32"/>
        <v>5</v>
      </c>
      <c r="P242">
        <f>VLOOKUP(B242,states!A$2:D$10,4,FALSE)</f>
        <v>1</v>
      </c>
      <c r="Q242">
        <v>0.5</v>
      </c>
      <c r="R242">
        <f t="shared" si="33"/>
        <v>0.5</v>
      </c>
      <c r="S242" s="7">
        <f t="shared" si="34"/>
        <v>0</v>
      </c>
    </row>
    <row r="243" spans="1:19" ht="14.7" thickBot="1">
      <c r="A243" t="str">
        <f t="shared" si="27"/>
        <v>X2Pi-11.5-e-5-2</v>
      </c>
      <c r="B243" t="s">
        <v>0</v>
      </c>
      <c r="C243" s="14">
        <v>11.5</v>
      </c>
      <c r="D243" s="18">
        <v>5</v>
      </c>
      <c r="E243" s="11">
        <v>2</v>
      </c>
      <c r="F243" s="11" t="s">
        <v>1</v>
      </c>
      <c r="G243" s="21">
        <v>14186.486800000001</v>
      </c>
      <c r="I243">
        <f t="shared" si="28"/>
        <v>14172.208700000001</v>
      </c>
      <c r="J243">
        <f t="shared" si="29"/>
        <v>11.5</v>
      </c>
      <c r="K243">
        <f t="shared" si="30"/>
        <v>-1</v>
      </c>
      <c r="L243">
        <f t="shared" si="31"/>
        <v>6</v>
      </c>
      <c r="M243">
        <f t="shared" si="35"/>
        <v>14172.208700000001</v>
      </c>
      <c r="N243" s="2" t="str">
        <f>VLOOKUP(B243,states!A$2:C$10,2,FALSE)</f>
        <v>X</v>
      </c>
      <c r="O243">
        <f t="shared" si="32"/>
        <v>5</v>
      </c>
      <c r="P243">
        <f>VLOOKUP(B243,states!A$2:D$10,4,FALSE)</f>
        <v>1</v>
      </c>
      <c r="Q243">
        <v>0.5</v>
      </c>
      <c r="R243">
        <f t="shared" si="33"/>
        <v>1.5</v>
      </c>
      <c r="S243" s="7">
        <f t="shared" si="34"/>
        <v>0</v>
      </c>
    </row>
    <row r="244" spans="1:19">
      <c r="A244" t="str">
        <f t="shared" si="27"/>
        <v>X2Pi-12.5-f-0-1</v>
      </c>
      <c r="B244" t="s">
        <v>0</v>
      </c>
      <c r="C244" s="9">
        <v>12.5</v>
      </c>
      <c r="D244" s="10">
        <v>0</v>
      </c>
      <c r="E244" s="11">
        <v>1</v>
      </c>
      <c r="F244" s="11" t="s">
        <v>2</v>
      </c>
      <c r="G244" s="20">
        <v>2176.5340999999999</v>
      </c>
      <c r="I244">
        <f t="shared" si="28"/>
        <v>2162.2559999999999</v>
      </c>
      <c r="J244">
        <f t="shared" si="29"/>
        <v>12.5</v>
      </c>
      <c r="K244">
        <f t="shared" si="30"/>
        <v>-1</v>
      </c>
      <c r="L244">
        <f t="shared" si="31"/>
        <v>1</v>
      </c>
      <c r="M244">
        <f t="shared" si="35"/>
        <v>2162.2559999999999</v>
      </c>
      <c r="N244" s="2" t="str">
        <f>VLOOKUP(B244,states!A$2:C$10,2,FALSE)</f>
        <v>X</v>
      </c>
      <c r="O244">
        <f t="shared" si="32"/>
        <v>0</v>
      </c>
      <c r="P244">
        <f>VLOOKUP(B244,states!A$2:D$10,4,FALSE)</f>
        <v>1</v>
      </c>
      <c r="Q244">
        <v>0.5</v>
      </c>
      <c r="R244">
        <f t="shared" si="33"/>
        <v>0.5</v>
      </c>
      <c r="S244" s="7">
        <f t="shared" si="34"/>
        <v>60.341763365451627</v>
      </c>
    </row>
    <row r="245" spans="1:19">
      <c r="A245" t="str">
        <f t="shared" si="27"/>
        <v>X2Pi-12.5-e-0-1</v>
      </c>
      <c r="B245" t="s">
        <v>0</v>
      </c>
      <c r="C245" s="9">
        <v>12.5</v>
      </c>
      <c r="D245" s="10">
        <v>0</v>
      </c>
      <c r="E245" s="10">
        <v>1</v>
      </c>
      <c r="F245" s="10" t="s">
        <v>1</v>
      </c>
      <c r="G245" s="20">
        <v>2181.9591999999998</v>
      </c>
      <c r="I245">
        <f t="shared" si="28"/>
        <v>2167.6810999999998</v>
      </c>
      <c r="J245">
        <f t="shared" si="29"/>
        <v>12.5</v>
      </c>
      <c r="K245">
        <f t="shared" si="30"/>
        <v>1</v>
      </c>
      <c r="L245">
        <f t="shared" si="31"/>
        <v>1</v>
      </c>
      <c r="M245">
        <f t="shared" si="35"/>
        <v>2167.6810999999998</v>
      </c>
      <c r="N245" s="2" t="str">
        <f>VLOOKUP(B245,states!A$2:C$10,2,FALSE)</f>
        <v>X</v>
      </c>
      <c r="O245">
        <f t="shared" si="32"/>
        <v>0</v>
      </c>
      <c r="P245">
        <f>VLOOKUP(B245,states!A$2:D$10,4,FALSE)</f>
        <v>1</v>
      </c>
      <c r="Q245">
        <v>0.5</v>
      </c>
      <c r="R245">
        <f t="shared" si="33"/>
        <v>0.5</v>
      </c>
      <c r="S245" s="7">
        <f t="shared" si="34"/>
        <v>60.341763365451627</v>
      </c>
    </row>
    <row r="246" spans="1:19">
      <c r="A246" t="str">
        <f t="shared" si="27"/>
        <v>X2Pi-12.5-e-0-2</v>
      </c>
      <c r="B246" t="s">
        <v>0</v>
      </c>
      <c r="C246" s="9">
        <v>12.5</v>
      </c>
      <c r="D246" s="10">
        <v>0</v>
      </c>
      <c r="E246" s="11">
        <v>2</v>
      </c>
      <c r="F246" s="11" t="s">
        <v>1</v>
      </c>
      <c r="G246" s="20">
        <v>2531.5659000000001</v>
      </c>
      <c r="I246">
        <f t="shared" si="28"/>
        <v>2517.2878000000001</v>
      </c>
      <c r="J246">
        <f t="shared" si="29"/>
        <v>12.5</v>
      </c>
      <c r="K246">
        <f t="shared" si="30"/>
        <v>1</v>
      </c>
      <c r="L246">
        <f t="shared" si="31"/>
        <v>1</v>
      </c>
      <c r="M246">
        <f t="shared" si="35"/>
        <v>2517.2878000000001</v>
      </c>
      <c r="N246" s="2" t="str">
        <f>VLOOKUP(B246,states!A$2:C$10,2,FALSE)</f>
        <v>X</v>
      </c>
      <c r="O246">
        <f t="shared" si="32"/>
        <v>0</v>
      </c>
      <c r="P246">
        <f>VLOOKUP(B246,states!A$2:D$10,4,FALSE)</f>
        <v>1</v>
      </c>
      <c r="Q246">
        <v>0.5</v>
      </c>
      <c r="R246">
        <f t="shared" si="33"/>
        <v>1.5</v>
      </c>
      <c r="S246" s="7">
        <f t="shared" si="34"/>
        <v>60.341763365451627</v>
      </c>
    </row>
    <row r="247" spans="1:19">
      <c r="A247" t="str">
        <f t="shared" si="27"/>
        <v>X2Pi-12.5-f-0-2</v>
      </c>
      <c r="B247" t="s">
        <v>0</v>
      </c>
      <c r="C247" s="9">
        <v>12.5</v>
      </c>
      <c r="D247" s="10">
        <v>0</v>
      </c>
      <c r="E247" s="11">
        <v>2</v>
      </c>
      <c r="F247" s="11" t="s">
        <v>2</v>
      </c>
      <c r="G247" s="20">
        <v>2538.2935000000002</v>
      </c>
      <c r="I247">
        <f t="shared" si="28"/>
        <v>2524.0154000000002</v>
      </c>
      <c r="J247">
        <f t="shared" si="29"/>
        <v>12.5</v>
      </c>
      <c r="K247">
        <f t="shared" si="30"/>
        <v>-1</v>
      </c>
      <c r="L247">
        <f t="shared" si="31"/>
        <v>1</v>
      </c>
      <c r="M247">
        <f t="shared" si="35"/>
        <v>2524.0154000000002</v>
      </c>
      <c r="N247" s="2" t="str">
        <f>VLOOKUP(B247,states!A$2:C$10,2,FALSE)</f>
        <v>X</v>
      </c>
      <c r="O247">
        <f t="shared" si="32"/>
        <v>0</v>
      </c>
      <c r="P247">
        <f>VLOOKUP(B247,states!A$2:D$10,4,FALSE)</f>
        <v>1</v>
      </c>
      <c r="Q247">
        <v>0.5</v>
      </c>
      <c r="R247">
        <f t="shared" si="33"/>
        <v>1.5</v>
      </c>
      <c r="S247" s="7">
        <f t="shared" si="34"/>
        <v>60.341763365451627</v>
      </c>
    </row>
    <row r="248" spans="1:19">
      <c r="A248" t="str">
        <f t="shared" si="27"/>
        <v>X2Pi-12.5-f-1-1</v>
      </c>
      <c r="B248" t="s">
        <v>0</v>
      </c>
      <c r="C248" s="9">
        <v>12.5</v>
      </c>
      <c r="D248" s="11">
        <v>1</v>
      </c>
      <c r="E248" s="11">
        <v>1</v>
      </c>
      <c r="F248" s="11" t="s">
        <v>2</v>
      </c>
      <c r="G248" s="20">
        <v>4827.3838999999998</v>
      </c>
      <c r="I248">
        <f t="shared" si="28"/>
        <v>4813.1057999999994</v>
      </c>
      <c r="J248">
        <f t="shared" si="29"/>
        <v>12.5</v>
      </c>
      <c r="K248">
        <f t="shared" si="30"/>
        <v>-1</v>
      </c>
      <c r="L248">
        <f t="shared" si="31"/>
        <v>2</v>
      </c>
      <c r="M248">
        <f t="shared" si="35"/>
        <v>4813.1057999999994</v>
      </c>
      <c r="N248" s="2" t="str">
        <f>VLOOKUP(B248,states!A$2:C$10,2,FALSE)</f>
        <v>X</v>
      </c>
      <c r="O248">
        <f t="shared" si="32"/>
        <v>1</v>
      </c>
      <c r="P248">
        <f>VLOOKUP(B248,states!A$2:D$10,4,FALSE)</f>
        <v>1</v>
      </c>
      <c r="Q248">
        <v>0.5</v>
      </c>
      <c r="R248">
        <f t="shared" si="33"/>
        <v>0.5</v>
      </c>
      <c r="S248" s="7">
        <f t="shared" si="34"/>
        <v>0.50741172504096199</v>
      </c>
    </row>
    <row r="249" spans="1:19">
      <c r="A249" t="str">
        <f t="shared" si="27"/>
        <v>X2Pi-12.5-e-1-1</v>
      </c>
      <c r="B249" t="s">
        <v>0</v>
      </c>
      <c r="C249" s="9">
        <v>12.5</v>
      </c>
      <c r="D249" s="11">
        <v>1</v>
      </c>
      <c r="E249" s="11">
        <v>1</v>
      </c>
      <c r="F249" s="11" t="s">
        <v>1</v>
      </c>
      <c r="G249" s="20">
        <v>4832.6129000000001</v>
      </c>
      <c r="I249">
        <f t="shared" si="28"/>
        <v>4818.3347999999996</v>
      </c>
      <c r="J249">
        <f t="shared" si="29"/>
        <v>12.5</v>
      </c>
      <c r="K249">
        <f t="shared" si="30"/>
        <v>1</v>
      </c>
      <c r="L249">
        <f t="shared" si="31"/>
        <v>2</v>
      </c>
      <c r="M249">
        <f t="shared" si="35"/>
        <v>4818.3347999999996</v>
      </c>
      <c r="N249" s="2" t="str">
        <f>VLOOKUP(B249,states!A$2:C$10,2,FALSE)</f>
        <v>X</v>
      </c>
      <c r="O249">
        <f t="shared" si="32"/>
        <v>1</v>
      </c>
      <c r="P249">
        <f>VLOOKUP(B249,states!A$2:D$10,4,FALSE)</f>
        <v>1</v>
      </c>
      <c r="Q249">
        <v>0.5</v>
      </c>
      <c r="R249">
        <f t="shared" si="33"/>
        <v>0.5</v>
      </c>
      <c r="S249" s="7">
        <f t="shared" si="34"/>
        <v>0.50741172504096199</v>
      </c>
    </row>
    <row r="250" spans="1:19">
      <c r="A250" t="str">
        <f t="shared" si="27"/>
        <v>X2Pi-12.5-e-1-2</v>
      </c>
      <c r="B250" t="s">
        <v>0</v>
      </c>
      <c r="C250" s="9">
        <v>12.5</v>
      </c>
      <c r="D250" s="11">
        <v>1</v>
      </c>
      <c r="E250" s="11">
        <v>2</v>
      </c>
      <c r="F250" s="11" t="s">
        <v>1</v>
      </c>
      <c r="G250" s="20">
        <v>5168.8683000000001</v>
      </c>
      <c r="I250">
        <f t="shared" si="28"/>
        <v>5154.5901999999996</v>
      </c>
      <c r="J250">
        <f t="shared" si="29"/>
        <v>12.5</v>
      </c>
      <c r="K250">
        <f t="shared" si="30"/>
        <v>1</v>
      </c>
      <c r="L250">
        <f t="shared" si="31"/>
        <v>2</v>
      </c>
      <c r="M250">
        <f t="shared" si="35"/>
        <v>5154.5901999999996</v>
      </c>
      <c r="N250" s="2" t="str">
        <f>VLOOKUP(B250,states!A$2:C$10,2,FALSE)</f>
        <v>X</v>
      </c>
      <c r="O250">
        <f t="shared" si="32"/>
        <v>1</v>
      </c>
      <c r="P250">
        <f>VLOOKUP(B250,states!A$2:D$10,4,FALSE)</f>
        <v>1</v>
      </c>
      <c r="Q250">
        <v>0.5</v>
      </c>
      <c r="R250">
        <f t="shared" si="33"/>
        <v>1.5</v>
      </c>
      <c r="S250" s="7">
        <f t="shared" si="34"/>
        <v>0.50741172504096199</v>
      </c>
    </row>
    <row r="251" spans="1:19">
      <c r="A251" t="str">
        <f t="shared" si="27"/>
        <v>X2Pi-12.5-f-2-1</v>
      </c>
      <c r="B251" t="s">
        <v>0</v>
      </c>
      <c r="C251" s="9">
        <v>12.5</v>
      </c>
      <c r="D251" s="10">
        <v>2</v>
      </c>
      <c r="E251" s="11">
        <v>1</v>
      </c>
      <c r="F251" s="11" t="s">
        <v>2</v>
      </c>
      <c r="G251" s="20">
        <v>7352.8567000000003</v>
      </c>
      <c r="I251">
        <f t="shared" si="28"/>
        <v>7338.5785999999998</v>
      </c>
      <c r="J251">
        <f t="shared" si="29"/>
        <v>12.5</v>
      </c>
      <c r="K251">
        <f t="shared" si="30"/>
        <v>-1</v>
      </c>
      <c r="L251">
        <f t="shared" si="31"/>
        <v>3</v>
      </c>
      <c r="M251">
        <f t="shared" si="35"/>
        <v>7338.5785999999998</v>
      </c>
      <c r="N251" s="2" t="str">
        <f>VLOOKUP(B251,states!A$2:C$10,2,FALSE)</f>
        <v>X</v>
      </c>
      <c r="O251">
        <f t="shared" si="32"/>
        <v>2</v>
      </c>
      <c r="P251">
        <f>VLOOKUP(B251,states!A$2:D$10,4,FALSE)</f>
        <v>1</v>
      </c>
      <c r="Q251">
        <v>0.5</v>
      </c>
      <c r="R251">
        <f t="shared" si="33"/>
        <v>0.5</v>
      </c>
      <c r="S251" s="7">
        <f t="shared" si="34"/>
        <v>0.45849825140214084</v>
      </c>
    </row>
    <row r="252" spans="1:19">
      <c r="A252" t="str">
        <f t="shared" si="27"/>
        <v>X2Pi-12.5-e-2-1</v>
      </c>
      <c r="B252" t="s">
        <v>0</v>
      </c>
      <c r="C252" s="9">
        <v>12.5</v>
      </c>
      <c r="D252" s="10">
        <v>2</v>
      </c>
      <c r="E252" s="10">
        <v>1</v>
      </c>
      <c r="F252" s="10" t="s">
        <v>1</v>
      </c>
      <c r="G252" s="20">
        <v>7357.8878000000004</v>
      </c>
      <c r="I252">
        <f t="shared" si="28"/>
        <v>7343.6097</v>
      </c>
      <c r="J252">
        <f t="shared" si="29"/>
        <v>12.5</v>
      </c>
      <c r="K252">
        <f t="shared" si="30"/>
        <v>1</v>
      </c>
      <c r="L252">
        <f t="shared" si="31"/>
        <v>3</v>
      </c>
      <c r="M252">
        <f t="shared" si="35"/>
        <v>7343.6097</v>
      </c>
      <c r="N252" s="2" t="str">
        <f>VLOOKUP(B252,states!A$2:C$10,2,FALSE)</f>
        <v>X</v>
      </c>
      <c r="O252">
        <f t="shared" si="32"/>
        <v>2</v>
      </c>
      <c r="P252">
        <f>VLOOKUP(B252,states!A$2:D$10,4,FALSE)</f>
        <v>1</v>
      </c>
      <c r="Q252">
        <v>0.5</v>
      </c>
      <c r="R252">
        <f t="shared" si="33"/>
        <v>0.5</v>
      </c>
      <c r="S252" s="7">
        <f t="shared" si="34"/>
        <v>0.45849825140214084</v>
      </c>
    </row>
    <row r="253" spans="1:19">
      <c r="A253" t="str">
        <f t="shared" si="27"/>
        <v>X2Pi-12.5-e-2-2</v>
      </c>
      <c r="B253" t="s">
        <v>0</v>
      </c>
      <c r="C253" s="9">
        <v>12.5</v>
      </c>
      <c r="D253" s="10">
        <v>2</v>
      </c>
      <c r="E253" s="11">
        <v>2</v>
      </c>
      <c r="F253" s="11" t="s">
        <v>1</v>
      </c>
      <c r="G253" s="20">
        <v>7680.9003000000002</v>
      </c>
      <c r="I253">
        <f t="shared" si="28"/>
        <v>7666.6221999999998</v>
      </c>
      <c r="J253">
        <f t="shared" si="29"/>
        <v>12.5</v>
      </c>
      <c r="K253">
        <f t="shared" si="30"/>
        <v>1</v>
      </c>
      <c r="L253">
        <f t="shared" si="31"/>
        <v>3</v>
      </c>
      <c r="M253">
        <f t="shared" si="35"/>
        <v>7666.6221999999998</v>
      </c>
      <c r="N253" s="2" t="str">
        <f>VLOOKUP(B253,states!A$2:C$10,2,FALSE)</f>
        <v>X</v>
      </c>
      <c r="O253">
        <f t="shared" si="32"/>
        <v>2</v>
      </c>
      <c r="P253">
        <f>VLOOKUP(B253,states!A$2:D$10,4,FALSE)</f>
        <v>1</v>
      </c>
      <c r="Q253">
        <v>0.5</v>
      </c>
      <c r="R253">
        <f t="shared" si="33"/>
        <v>1.5</v>
      </c>
      <c r="S253" s="7">
        <f t="shared" si="34"/>
        <v>0.45849825140214084</v>
      </c>
    </row>
    <row r="254" spans="1:19">
      <c r="A254" t="str">
        <f t="shared" si="27"/>
        <v>X2Pi-12.5-f-2-2</v>
      </c>
      <c r="B254" t="s">
        <v>0</v>
      </c>
      <c r="C254" s="9">
        <v>12.5</v>
      </c>
      <c r="D254" s="10">
        <v>2</v>
      </c>
      <c r="E254" s="11">
        <v>2</v>
      </c>
      <c r="F254" s="11" t="s">
        <v>2</v>
      </c>
      <c r="G254" s="20">
        <v>7687.1298999999999</v>
      </c>
      <c r="I254">
        <f t="shared" si="28"/>
        <v>7672.8517999999995</v>
      </c>
      <c r="J254">
        <f t="shared" si="29"/>
        <v>12.5</v>
      </c>
      <c r="K254">
        <f t="shared" si="30"/>
        <v>-1</v>
      </c>
      <c r="L254">
        <f t="shared" si="31"/>
        <v>3</v>
      </c>
      <c r="M254">
        <f t="shared" si="35"/>
        <v>7672.8517999999995</v>
      </c>
      <c r="N254" s="2" t="str">
        <f>VLOOKUP(B254,states!A$2:C$10,2,FALSE)</f>
        <v>X</v>
      </c>
      <c r="O254">
        <f t="shared" si="32"/>
        <v>2</v>
      </c>
      <c r="P254">
        <f>VLOOKUP(B254,states!A$2:D$10,4,FALSE)</f>
        <v>1</v>
      </c>
      <c r="Q254">
        <v>0.5</v>
      </c>
      <c r="R254">
        <f t="shared" si="33"/>
        <v>1.5</v>
      </c>
      <c r="S254" s="7">
        <f t="shared" si="34"/>
        <v>0.45849825140214084</v>
      </c>
    </row>
    <row r="255" spans="1:19">
      <c r="A255" t="str">
        <f t="shared" si="27"/>
        <v>X2Pi-12.5-f-3-1</v>
      </c>
      <c r="B255" t="s">
        <v>0</v>
      </c>
      <c r="C255" s="9">
        <v>12.5</v>
      </c>
      <c r="D255" s="11">
        <v>3</v>
      </c>
      <c r="E255" s="11">
        <v>1</v>
      </c>
      <c r="F255" s="11" t="s">
        <v>2</v>
      </c>
      <c r="G255" s="20">
        <v>9754.2167000000009</v>
      </c>
      <c r="I255">
        <f t="shared" si="28"/>
        <v>9739.9386000000013</v>
      </c>
      <c r="J255">
        <f t="shared" si="29"/>
        <v>12.5</v>
      </c>
      <c r="K255">
        <f t="shared" si="30"/>
        <v>-1</v>
      </c>
      <c r="L255">
        <f t="shared" si="31"/>
        <v>4</v>
      </c>
      <c r="M255">
        <f t="shared" si="35"/>
        <v>9739.9386000000013</v>
      </c>
      <c r="N255" s="2" t="str">
        <f>VLOOKUP(B255,states!A$2:C$10,2,FALSE)</f>
        <v>X</v>
      </c>
      <c r="O255">
        <f t="shared" si="32"/>
        <v>3</v>
      </c>
      <c r="P255">
        <f>VLOOKUP(B255,states!A$2:D$10,4,FALSE)</f>
        <v>1</v>
      </c>
      <c r="Q255">
        <v>0.5</v>
      </c>
      <c r="R255">
        <f t="shared" si="33"/>
        <v>0.5</v>
      </c>
      <c r="S255" s="7">
        <f t="shared" si="34"/>
        <v>0.42668070064464836</v>
      </c>
    </row>
    <row r="256" spans="1:19">
      <c r="A256" t="str">
        <f t="shared" si="27"/>
        <v>X2Pi-12.5-e-3-1</v>
      </c>
      <c r="B256" t="s">
        <v>0</v>
      </c>
      <c r="C256" s="9">
        <v>12.5</v>
      </c>
      <c r="D256" s="11">
        <v>3</v>
      </c>
      <c r="E256" s="11">
        <v>1</v>
      </c>
      <c r="F256" s="11" t="s">
        <v>1</v>
      </c>
      <c r="G256" s="20">
        <v>9759.0506000000005</v>
      </c>
      <c r="I256">
        <f t="shared" si="28"/>
        <v>9744.7725000000009</v>
      </c>
      <c r="J256">
        <f t="shared" si="29"/>
        <v>12.5</v>
      </c>
      <c r="K256">
        <f t="shared" si="30"/>
        <v>1</v>
      </c>
      <c r="L256">
        <f t="shared" si="31"/>
        <v>4</v>
      </c>
      <c r="M256">
        <f t="shared" si="35"/>
        <v>9744.7725000000009</v>
      </c>
      <c r="N256" s="2" t="str">
        <f>VLOOKUP(B256,states!A$2:C$10,2,FALSE)</f>
        <v>X</v>
      </c>
      <c r="O256">
        <f t="shared" si="32"/>
        <v>3</v>
      </c>
      <c r="P256">
        <f>VLOOKUP(B256,states!A$2:D$10,4,FALSE)</f>
        <v>1</v>
      </c>
      <c r="Q256">
        <v>0.5</v>
      </c>
      <c r="R256">
        <f t="shared" si="33"/>
        <v>0.5</v>
      </c>
      <c r="S256" s="7">
        <f t="shared" si="34"/>
        <v>0.42668070064464836</v>
      </c>
    </row>
    <row r="257" spans="1:19">
      <c r="A257" t="str">
        <f t="shared" si="27"/>
        <v>X2Pi-12.5-e-3-2</v>
      </c>
      <c r="B257" t="s">
        <v>0</v>
      </c>
      <c r="C257" s="9">
        <v>12.5</v>
      </c>
      <c r="D257" s="11">
        <v>3</v>
      </c>
      <c r="E257" s="11">
        <v>2</v>
      </c>
      <c r="F257" s="11" t="s">
        <v>1</v>
      </c>
      <c r="G257" s="20">
        <v>10068.9015</v>
      </c>
      <c r="I257">
        <f t="shared" si="28"/>
        <v>10054.6234</v>
      </c>
      <c r="J257">
        <f t="shared" si="29"/>
        <v>12.5</v>
      </c>
      <c r="K257">
        <f t="shared" si="30"/>
        <v>1</v>
      </c>
      <c r="L257">
        <f t="shared" si="31"/>
        <v>4</v>
      </c>
      <c r="M257">
        <f t="shared" si="35"/>
        <v>10054.6234</v>
      </c>
      <c r="N257" s="2" t="str">
        <f>VLOOKUP(B257,states!A$2:C$10,2,FALSE)</f>
        <v>X</v>
      </c>
      <c r="O257">
        <f t="shared" si="32"/>
        <v>3</v>
      </c>
      <c r="P257">
        <f>VLOOKUP(B257,states!A$2:D$10,4,FALSE)</f>
        <v>1</v>
      </c>
      <c r="Q257">
        <v>0.5</v>
      </c>
      <c r="R257">
        <f t="shared" si="33"/>
        <v>1.5</v>
      </c>
      <c r="S257" s="7">
        <f t="shared" si="34"/>
        <v>0.42668070064464836</v>
      </c>
    </row>
    <row r="258" spans="1:19">
      <c r="A258" t="str">
        <f t="shared" ref="A258:A321" si="36">B258&amp;"-"&amp;C258&amp;"-"&amp;F258&amp;"-"&amp;D258&amp;"-"&amp;E258</f>
        <v>X2Pi-13.5-f-0-1</v>
      </c>
      <c r="B258" t="s">
        <v>0</v>
      </c>
      <c r="C258" s="9">
        <v>13.5</v>
      </c>
      <c r="D258" s="10">
        <v>0</v>
      </c>
      <c r="E258" s="11">
        <v>1</v>
      </c>
      <c r="F258" s="11" t="s">
        <v>2</v>
      </c>
      <c r="G258" s="20">
        <v>2532.4607999999998</v>
      </c>
      <c r="I258">
        <f t="shared" ref="I258:I321" si="37">G258-G$2</f>
        <v>2518.1826999999998</v>
      </c>
      <c r="J258">
        <f t="shared" ref="J258:J321" si="38">C258</f>
        <v>13.5</v>
      </c>
      <c r="K258">
        <f t="shared" ref="K258:K321" si="39">IF(F258="e",(-1)^(C258-0.5),(-1)^(C258+0.5))</f>
        <v>1</v>
      </c>
      <c r="L258">
        <f t="shared" ref="L258:L321" si="40">D258+1</f>
        <v>1</v>
      </c>
      <c r="M258">
        <f t="shared" si="35"/>
        <v>2518.1826999999998</v>
      </c>
      <c r="N258" s="2" t="str">
        <f>VLOOKUP(B258,states!A$2:C$10,2,FALSE)</f>
        <v>X</v>
      </c>
      <c r="O258">
        <f t="shared" ref="O258:O321" si="41">D258</f>
        <v>0</v>
      </c>
      <c r="P258">
        <f>VLOOKUP(B258,states!A$2:D$10,4,FALSE)</f>
        <v>1</v>
      </c>
      <c r="Q258">
        <v>0.5</v>
      </c>
      <c r="R258">
        <f t="shared" ref="R258:R321" si="42">IF(P258=0,Q258,IF(C258=0.5,0.5,IF(E258=1,0.5,1.5)))</f>
        <v>0.5</v>
      </c>
      <c r="S258" s="7">
        <f t="shared" ref="S258:S321" si="43">IF(O258=5,0,1/C258^(1/5)*IF(O258=0,100,1)/(O258+1)^(1/4))</f>
        <v>59.420081932200105</v>
      </c>
    </row>
    <row r="259" spans="1:19">
      <c r="A259" t="str">
        <f t="shared" si="36"/>
        <v>X2Pi-13.5-e-0-1</v>
      </c>
      <c r="B259" t="s">
        <v>0</v>
      </c>
      <c r="C259" s="9">
        <v>13.5</v>
      </c>
      <c r="D259" s="10">
        <v>0</v>
      </c>
      <c r="E259" s="10">
        <v>1</v>
      </c>
      <c r="F259" s="10" t="s">
        <v>1</v>
      </c>
      <c r="G259" s="20">
        <v>2538.7456000000002</v>
      </c>
      <c r="I259">
        <f t="shared" si="37"/>
        <v>2524.4675000000002</v>
      </c>
      <c r="J259">
        <f t="shared" si="38"/>
        <v>13.5</v>
      </c>
      <c r="K259">
        <f t="shared" si="39"/>
        <v>-1</v>
      </c>
      <c r="L259">
        <f t="shared" si="40"/>
        <v>1</v>
      </c>
      <c r="M259">
        <f t="shared" ref="M259:M322" si="44">I259</f>
        <v>2524.4675000000002</v>
      </c>
      <c r="N259" s="2" t="str">
        <f>VLOOKUP(B259,states!A$2:C$10,2,FALSE)</f>
        <v>X</v>
      </c>
      <c r="O259">
        <f t="shared" si="41"/>
        <v>0</v>
      </c>
      <c r="P259">
        <f>VLOOKUP(B259,states!A$2:D$10,4,FALSE)</f>
        <v>1</v>
      </c>
      <c r="Q259">
        <v>0.5</v>
      </c>
      <c r="R259">
        <f t="shared" si="42"/>
        <v>0.5</v>
      </c>
      <c r="S259" s="7">
        <f t="shared" si="43"/>
        <v>59.420081932200105</v>
      </c>
    </row>
    <row r="260" spans="1:19">
      <c r="A260" t="str">
        <f t="shared" si="36"/>
        <v>X2Pi-13.5-e-0-2</v>
      </c>
      <c r="B260" t="s">
        <v>0</v>
      </c>
      <c r="C260" s="9">
        <v>13.5</v>
      </c>
      <c r="D260" s="10">
        <v>0</v>
      </c>
      <c r="E260" s="11">
        <v>2</v>
      </c>
      <c r="F260" s="11" t="s">
        <v>1</v>
      </c>
      <c r="G260" s="20">
        <v>2912.8521999999998</v>
      </c>
      <c r="I260">
        <f t="shared" si="37"/>
        <v>2898.5740999999998</v>
      </c>
      <c r="J260">
        <f t="shared" si="38"/>
        <v>13.5</v>
      </c>
      <c r="K260">
        <f t="shared" si="39"/>
        <v>-1</v>
      </c>
      <c r="L260">
        <f t="shared" si="40"/>
        <v>1</v>
      </c>
      <c r="M260">
        <f t="shared" si="44"/>
        <v>2898.5740999999998</v>
      </c>
      <c r="N260" s="2" t="str">
        <f>VLOOKUP(B260,states!A$2:C$10,2,FALSE)</f>
        <v>X</v>
      </c>
      <c r="O260">
        <f t="shared" si="41"/>
        <v>0</v>
      </c>
      <c r="P260">
        <f>VLOOKUP(B260,states!A$2:D$10,4,FALSE)</f>
        <v>1</v>
      </c>
      <c r="Q260">
        <v>0.5</v>
      </c>
      <c r="R260">
        <f t="shared" si="42"/>
        <v>1.5</v>
      </c>
      <c r="S260" s="7">
        <f t="shared" si="43"/>
        <v>59.420081932200105</v>
      </c>
    </row>
    <row r="261" spans="1:19">
      <c r="A261" t="str">
        <f t="shared" si="36"/>
        <v>X2Pi-13.5-f-0-2</v>
      </c>
      <c r="B261" t="s">
        <v>0</v>
      </c>
      <c r="C261" s="9">
        <v>13.5</v>
      </c>
      <c r="D261" s="10">
        <v>0</v>
      </c>
      <c r="E261" s="11">
        <v>2</v>
      </c>
      <c r="F261" s="11" t="s">
        <v>2</v>
      </c>
      <c r="G261" s="20">
        <v>2920.5151999999998</v>
      </c>
      <c r="I261">
        <f t="shared" si="37"/>
        <v>2906.2370999999998</v>
      </c>
      <c r="J261">
        <f t="shared" si="38"/>
        <v>13.5</v>
      </c>
      <c r="K261">
        <f t="shared" si="39"/>
        <v>1</v>
      </c>
      <c r="L261">
        <f t="shared" si="40"/>
        <v>1</v>
      </c>
      <c r="M261">
        <f t="shared" si="44"/>
        <v>2906.2370999999998</v>
      </c>
      <c r="N261" s="2" t="str">
        <f>VLOOKUP(B261,states!A$2:C$10,2,FALSE)</f>
        <v>X</v>
      </c>
      <c r="O261">
        <f t="shared" si="41"/>
        <v>0</v>
      </c>
      <c r="P261">
        <f>VLOOKUP(B261,states!A$2:D$10,4,FALSE)</f>
        <v>1</v>
      </c>
      <c r="Q261">
        <v>0.5</v>
      </c>
      <c r="R261">
        <f t="shared" si="42"/>
        <v>1.5</v>
      </c>
      <c r="S261" s="7">
        <f t="shared" si="43"/>
        <v>59.420081932200105</v>
      </c>
    </row>
    <row r="262" spans="1:19">
      <c r="A262" t="str">
        <f t="shared" si="36"/>
        <v>X2Pi-13.5-f-1-1</v>
      </c>
      <c r="B262" t="s">
        <v>0</v>
      </c>
      <c r="C262" s="9">
        <v>13.5</v>
      </c>
      <c r="D262" s="11">
        <v>1</v>
      </c>
      <c r="E262" s="11">
        <v>1</v>
      </c>
      <c r="F262" s="11" t="s">
        <v>2</v>
      </c>
      <c r="G262" s="20">
        <v>5169.7311</v>
      </c>
      <c r="I262">
        <f t="shared" si="37"/>
        <v>5155.4529999999995</v>
      </c>
      <c r="J262">
        <f t="shared" si="38"/>
        <v>13.5</v>
      </c>
      <c r="K262">
        <f t="shared" si="39"/>
        <v>1</v>
      </c>
      <c r="L262">
        <f t="shared" si="40"/>
        <v>2</v>
      </c>
      <c r="M262">
        <f t="shared" si="44"/>
        <v>5155.4529999999995</v>
      </c>
      <c r="N262" s="2" t="str">
        <f>VLOOKUP(B262,states!A$2:C$10,2,FALSE)</f>
        <v>X</v>
      </c>
      <c r="O262">
        <f t="shared" si="41"/>
        <v>1</v>
      </c>
      <c r="P262">
        <f>VLOOKUP(B262,states!A$2:D$10,4,FALSE)</f>
        <v>1</v>
      </c>
      <c r="Q262">
        <v>0.5</v>
      </c>
      <c r="R262">
        <f t="shared" si="42"/>
        <v>0.5</v>
      </c>
      <c r="S262" s="7">
        <f t="shared" si="43"/>
        <v>0.49966133890869086</v>
      </c>
    </row>
    <row r="263" spans="1:19">
      <c r="A263" t="str">
        <f t="shared" si="36"/>
        <v>X2Pi-13.5-e-1-1</v>
      </c>
      <c r="B263" t="s">
        <v>0</v>
      </c>
      <c r="C263" s="9">
        <v>13.5</v>
      </c>
      <c r="D263" s="11">
        <v>1</v>
      </c>
      <c r="E263" s="11">
        <v>1</v>
      </c>
      <c r="F263" s="11" t="s">
        <v>1</v>
      </c>
      <c r="G263" s="20">
        <v>5175.7875999999997</v>
      </c>
      <c r="I263">
        <f t="shared" si="37"/>
        <v>5161.5094999999992</v>
      </c>
      <c r="J263">
        <f t="shared" si="38"/>
        <v>13.5</v>
      </c>
      <c r="K263">
        <f t="shared" si="39"/>
        <v>-1</v>
      </c>
      <c r="L263">
        <f t="shared" si="40"/>
        <v>2</v>
      </c>
      <c r="M263">
        <f t="shared" si="44"/>
        <v>5161.5094999999992</v>
      </c>
      <c r="N263" s="2" t="str">
        <f>VLOOKUP(B263,states!A$2:C$10,2,FALSE)</f>
        <v>X</v>
      </c>
      <c r="O263">
        <f t="shared" si="41"/>
        <v>1</v>
      </c>
      <c r="P263">
        <f>VLOOKUP(B263,states!A$2:D$10,4,FALSE)</f>
        <v>1</v>
      </c>
      <c r="Q263">
        <v>0.5</v>
      </c>
      <c r="R263">
        <f t="shared" si="42"/>
        <v>0.5</v>
      </c>
      <c r="S263" s="7">
        <f t="shared" si="43"/>
        <v>0.49966133890869086</v>
      </c>
    </row>
    <row r="264" spans="1:19">
      <c r="A264" t="str">
        <f t="shared" si="36"/>
        <v>X2Pi-13.5-e-1-2</v>
      </c>
      <c r="B264" t="s">
        <v>0</v>
      </c>
      <c r="C264" s="9">
        <v>13.5</v>
      </c>
      <c r="D264" s="11">
        <v>1</v>
      </c>
      <c r="E264" s="11">
        <v>2</v>
      </c>
      <c r="F264" s="11" t="s">
        <v>1</v>
      </c>
      <c r="G264" s="20">
        <v>5535.5587999999998</v>
      </c>
      <c r="I264">
        <f t="shared" si="37"/>
        <v>5521.2806999999993</v>
      </c>
      <c r="J264">
        <f t="shared" si="38"/>
        <v>13.5</v>
      </c>
      <c r="K264">
        <f t="shared" si="39"/>
        <v>-1</v>
      </c>
      <c r="L264">
        <f t="shared" si="40"/>
        <v>2</v>
      </c>
      <c r="M264">
        <f t="shared" si="44"/>
        <v>5521.2806999999993</v>
      </c>
      <c r="N264" s="2" t="str">
        <f>VLOOKUP(B264,states!A$2:C$10,2,FALSE)</f>
        <v>X</v>
      </c>
      <c r="O264">
        <f t="shared" si="41"/>
        <v>1</v>
      </c>
      <c r="P264">
        <f>VLOOKUP(B264,states!A$2:D$10,4,FALSE)</f>
        <v>1</v>
      </c>
      <c r="Q264">
        <v>0.5</v>
      </c>
      <c r="R264">
        <f t="shared" si="42"/>
        <v>1.5</v>
      </c>
      <c r="S264" s="7">
        <f t="shared" si="43"/>
        <v>0.49966133890869086</v>
      </c>
    </row>
    <row r="265" spans="1:19">
      <c r="A265" t="str">
        <f t="shared" si="36"/>
        <v>X2Pi-13.5-f-2-1</v>
      </c>
      <c r="B265" t="s">
        <v>0</v>
      </c>
      <c r="C265" s="9">
        <v>13.5</v>
      </c>
      <c r="D265" s="10">
        <v>2</v>
      </c>
      <c r="E265" s="11">
        <v>1</v>
      </c>
      <c r="F265" s="11" t="s">
        <v>2</v>
      </c>
      <c r="G265" s="20">
        <v>7681.7290000000003</v>
      </c>
      <c r="I265">
        <f t="shared" si="37"/>
        <v>7667.4508999999998</v>
      </c>
      <c r="J265">
        <f t="shared" si="38"/>
        <v>13.5</v>
      </c>
      <c r="K265">
        <f t="shared" si="39"/>
        <v>1</v>
      </c>
      <c r="L265">
        <f t="shared" si="40"/>
        <v>3</v>
      </c>
      <c r="M265">
        <f t="shared" si="44"/>
        <v>7667.4508999999998</v>
      </c>
      <c r="N265" s="2" t="str">
        <f>VLOOKUP(B265,states!A$2:C$10,2,FALSE)</f>
        <v>X</v>
      </c>
      <c r="O265">
        <f t="shared" si="41"/>
        <v>2</v>
      </c>
      <c r="P265">
        <f>VLOOKUP(B265,states!A$2:D$10,4,FALSE)</f>
        <v>1</v>
      </c>
      <c r="Q265">
        <v>0.5</v>
      </c>
      <c r="R265">
        <f t="shared" si="42"/>
        <v>0.5</v>
      </c>
      <c r="S265" s="7">
        <f t="shared" si="43"/>
        <v>0.45149498696427071</v>
      </c>
    </row>
    <row r="266" spans="1:19">
      <c r="A266" t="str">
        <f t="shared" si="36"/>
        <v>X2Pi-13.5-e-2-1</v>
      </c>
      <c r="B266" t="s">
        <v>0</v>
      </c>
      <c r="C266" s="9">
        <v>13.5</v>
      </c>
      <c r="D266" s="10">
        <v>2</v>
      </c>
      <c r="E266" s="10">
        <v>1</v>
      </c>
      <c r="F266" s="10" t="s">
        <v>1</v>
      </c>
      <c r="G266" s="20">
        <v>7687.5555999999997</v>
      </c>
      <c r="I266">
        <f t="shared" si="37"/>
        <v>7673.2774999999992</v>
      </c>
      <c r="J266">
        <f t="shared" si="38"/>
        <v>13.5</v>
      </c>
      <c r="K266">
        <f t="shared" si="39"/>
        <v>-1</v>
      </c>
      <c r="L266">
        <f t="shared" si="40"/>
        <v>3</v>
      </c>
      <c r="M266">
        <f t="shared" si="44"/>
        <v>7673.2774999999992</v>
      </c>
      <c r="N266" s="2" t="str">
        <f>VLOOKUP(B266,states!A$2:C$10,2,FALSE)</f>
        <v>X</v>
      </c>
      <c r="O266">
        <f t="shared" si="41"/>
        <v>2</v>
      </c>
      <c r="P266">
        <f>VLOOKUP(B266,states!A$2:D$10,4,FALSE)</f>
        <v>1</v>
      </c>
      <c r="Q266">
        <v>0.5</v>
      </c>
      <c r="R266">
        <f t="shared" si="42"/>
        <v>0.5</v>
      </c>
      <c r="S266" s="7">
        <f t="shared" si="43"/>
        <v>0.45149498696427071</v>
      </c>
    </row>
    <row r="267" spans="1:19">
      <c r="A267" t="str">
        <f t="shared" si="36"/>
        <v>X2Pi-13.5-e-2-2</v>
      </c>
      <c r="B267" t="s">
        <v>0</v>
      </c>
      <c r="C267" s="9">
        <v>13.5</v>
      </c>
      <c r="D267" s="10">
        <v>2</v>
      </c>
      <c r="E267" s="11">
        <v>2</v>
      </c>
      <c r="F267" s="11" t="s">
        <v>1</v>
      </c>
      <c r="G267" s="20">
        <v>8033.1043</v>
      </c>
      <c r="I267">
        <f t="shared" si="37"/>
        <v>8018.8261999999995</v>
      </c>
      <c r="J267">
        <f t="shared" si="38"/>
        <v>13.5</v>
      </c>
      <c r="K267">
        <f t="shared" si="39"/>
        <v>-1</v>
      </c>
      <c r="L267">
        <f t="shared" si="40"/>
        <v>3</v>
      </c>
      <c r="M267">
        <f t="shared" si="44"/>
        <v>8018.8261999999995</v>
      </c>
      <c r="N267" s="2" t="str">
        <f>VLOOKUP(B267,states!A$2:C$10,2,FALSE)</f>
        <v>X</v>
      </c>
      <c r="O267">
        <f t="shared" si="41"/>
        <v>2</v>
      </c>
      <c r="P267">
        <f>VLOOKUP(B267,states!A$2:D$10,4,FALSE)</f>
        <v>1</v>
      </c>
      <c r="Q267">
        <v>0.5</v>
      </c>
      <c r="R267">
        <f t="shared" si="42"/>
        <v>1.5</v>
      </c>
      <c r="S267" s="7">
        <f t="shared" si="43"/>
        <v>0.45149498696427071</v>
      </c>
    </row>
    <row r="268" spans="1:19">
      <c r="A268" t="str">
        <f t="shared" si="36"/>
        <v>X2Pi-13.5-f-2-2</v>
      </c>
      <c r="B268" t="s">
        <v>0</v>
      </c>
      <c r="C268" s="9">
        <v>13.5</v>
      </c>
      <c r="D268" s="10">
        <v>2</v>
      </c>
      <c r="E268" s="11">
        <v>2</v>
      </c>
      <c r="F268" s="11" t="s">
        <v>2</v>
      </c>
      <c r="G268" s="20">
        <v>8040.1988000000001</v>
      </c>
      <c r="I268">
        <f t="shared" si="37"/>
        <v>8025.9206999999997</v>
      </c>
      <c r="J268">
        <f t="shared" si="38"/>
        <v>13.5</v>
      </c>
      <c r="K268">
        <f t="shared" si="39"/>
        <v>1</v>
      </c>
      <c r="L268">
        <f t="shared" si="40"/>
        <v>3</v>
      </c>
      <c r="M268">
        <f t="shared" si="44"/>
        <v>8025.9206999999997</v>
      </c>
      <c r="N268" s="2" t="str">
        <f>VLOOKUP(B268,states!A$2:C$10,2,FALSE)</f>
        <v>X</v>
      </c>
      <c r="O268">
        <f t="shared" si="41"/>
        <v>2</v>
      </c>
      <c r="P268">
        <f>VLOOKUP(B268,states!A$2:D$10,4,FALSE)</f>
        <v>1</v>
      </c>
      <c r="Q268">
        <v>0.5</v>
      </c>
      <c r="R268">
        <f t="shared" si="42"/>
        <v>1.5</v>
      </c>
      <c r="S268" s="7">
        <f t="shared" si="43"/>
        <v>0.45149498696427071</v>
      </c>
    </row>
    <row r="269" spans="1:19">
      <c r="A269" t="str">
        <f t="shared" si="36"/>
        <v>X2Pi-13.5-f-3-1</v>
      </c>
      <c r="B269" t="s">
        <v>0</v>
      </c>
      <c r="C269" s="9">
        <v>13.5</v>
      </c>
      <c r="D269" s="11">
        <v>3</v>
      </c>
      <c r="E269" s="11">
        <v>1</v>
      </c>
      <c r="F269" s="11" t="s">
        <v>2</v>
      </c>
      <c r="G269" s="20">
        <v>10069.6859</v>
      </c>
      <c r="I269">
        <f t="shared" si="37"/>
        <v>10055.407800000001</v>
      </c>
      <c r="J269">
        <f t="shared" si="38"/>
        <v>13.5</v>
      </c>
      <c r="K269">
        <f t="shared" si="39"/>
        <v>1</v>
      </c>
      <c r="L269">
        <f t="shared" si="40"/>
        <v>4</v>
      </c>
      <c r="M269">
        <f t="shared" si="44"/>
        <v>10055.407800000001</v>
      </c>
      <c r="N269" s="2" t="str">
        <f>VLOOKUP(B269,states!A$2:C$10,2,FALSE)</f>
        <v>X</v>
      </c>
      <c r="O269">
        <f t="shared" si="41"/>
        <v>3</v>
      </c>
      <c r="P269">
        <f>VLOOKUP(B269,states!A$2:D$10,4,FALSE)</f>
        <v>1</v>
      </c>
      <c r="Q269">
        <v>0.5</v>
      </c>
      <c r="R269">
        <f t="shared" si="42"/>
        <v>0.5</v>
      </c>
      <c r="S269" s="7">
        <f t="shared" si="43"/>
        <v>0.42016342872918949</v>
      </c>
    </row>
    <row r="270" spans="1:19">
      <c r="A270" t="str">
        <f t="shared" si="36"/>
        <v>X2Pi-13.5-e-3-1</v>
      </c>
      <c r="B270" t="s">
        <v>0</v>
      </c>
      <c r="C270" s="9">
        <v>13.5</v>
      </c>
      <c r="D270" s="11">
        <v>3</v>
      </c>
      <c r="E270" s="11">
        <v>1</v>
      </c>
      <c r="F270" s="11" t="s">
        <v>1</v>
      </c>
      <c r="G270" s="20">
        <v>10075.283600000001</v>
      </c>
      <c r="I270">
        <f t="shared" si="37"/>
        <v>10061.005500000001</v>
      </c>
      <c r="J270">
        <f t="shared" si="38"/>
        <v>13.5</v>
      </c>
      <c r="K270">
        <f t="shared" si="39"/>
        <v>-1</v>
      </c>
      <c r="L270">
        <f t="shared" si="40"/>
        <v>4</v>
      </c>
      <c r="M270">
        <f t="shared" si="44"/>
        <v>10061.005500000001</v>
      </c>
      <c r="N270" s="2" t="str">
        <f>VLOOKUP(B270,states!A$2:C$10,2,FALSE)</f>
        <v>X</v>
      </c>
      <c r="O270">
        <f t="shared" si="41"/>
        <v>3</v>
      </c>
      <c r="P270">
        <f>VLOOKUP(B270,states!A$2:D$10,4,FALSE)</f>
        <v>1</v>
      </c>
      <c r="Q270">
        <v>0.5</v>
      </c>
      <c r="R270">
        <f t="shared" si="42"/>
        <v>0.5</v>
      </c>
      <c r="S270" s="7">
        <f t="shared" si="43"/>
        <v>0.42016342872918949</v>
      </c>
    </row>
    <row r="271" spans="1:19">
      <c r="A271" t="str">
        <f t="shared" si="36"/>
        <v>X2Pi-13.5-e-3-2</v>
      </c>
      <c r="B271" t="s">
        <v>0</v>
      </c>
      <c r="C271" s="9">
        <v>13.5</v>
      </c>
      <c r="D271" s="11">
        <v>3</v>
      </c>
      <c r="E271" s="11">
        <v>2</v>
      </c>
      <c r="F271" s="11" t="s">
        <v>1</v>
      </c>
      <c r="G271" s="20">
        <v>10406.6921</v>
      </c>
      <c r="I271">
        <f t="shared" si="37"/>
        <v>10392.414000000001</v>
      </c>
      <c r="J271">
        <f t="shared" si="38"/>
        <v>13.5</v>
      </c>
      <c r="K271">
        <f t="shared" si="39"/>
        <v>-1</v>
      </c>
      <c r="L271">
        <f t="shared" si="40"/>
        <v>4</v>
      </c>
      <c r="M271">
        <f t="shared" si="44"/>
        <v>10392.414000000001</v>
      </c>
      <c r="N271" s="2" t="str">
        <f>VLOOKUP(B271,states!A$2:C$10,2,FALSE)</f>
        <v>X</v>
      </c>
      <c r="O271">
        <f t="shared" si="41"/>
        <v>3</v>
      </c>
      <c r="P271">
        <f>VLOOKUP(B271,states!A$2:D$10,4,FALSE)</f>
        <v>1</v>
      </c>
      <c r="Q271">
        <v>0.5</v>
      </c>
      <c r="R271">
        <f t="shared" si="42"/>
        <v>1.5</v>
      </c>
      <c r="S271" s="7">
        <f t="shared" si="43"/>
        <v>0.42016342872918949</v>
      </c>
    </row>
    <row r="272" spans="1:19">
      <c r="A272" t="str">
        <f t="shared" si="36"/>
        <v>X2Pi-14.5-f-0-1</v>
      </c>
      <c r="B272" t="s">
        <v>0</v>
      </c>
      <c r="C272" s="9">
        <v>14.5</v>
      </c>
      <c r="D272" s="10">
        <v>0</v>
      </c>
      <c r="E272" s="11">
        <v>1</v>
      </c>
      <c r="F272" s="11" t="s">
        <v>2</v>
      </c>
      <c r="G272" s="20">
        <v>2913.6671999999999</v>
      </c>
      <c r="I272">
        <f t="shared" si="37"/>
        <v>2899.3890999999999</v>
      </c>
      <c r="J272">
        <f t="shared" si="38"/>
        <v>14.5</v>
      </c>
      <c r="K272">
        <f t="shared" si="39"/>
        <v>-1</v>
      </c>
      <c r="L272">
        <f t="shared" si="40"/>
        <v>1</v>
      </c>
      <c r="M272">
        <f t="shared" si="44"/>
        <v>2899.3890999999999</v>
      </c>
      <c r="N272" s="2" t="str">
        <f>VLOOKUP(B272,states!A$2:C$10,2,FALSE)</f>
        <v>X</v>
      </c>
      <c r="O272">
        <f t="shared" si="41"/>
        <v>0</v>
      </c>
      <c r="P272">
        <f>VLOOKUP(B272,states!A$2:D$10,4,FALSE)</f>
        <v>1</v>
      </c>
      <c r="Q272">
        <v>0.5</v>
      </c>
      <c r="R272">
        <f t="shared" si="42"/>
        <v>0.5</v>
      </c>
      <c r="S272" s="7">
        <f t="shared" si="43"/>
        <v>58.57690206123177</v>
      </c>
    </row>
    <row r="273" spans="1:19">
      <c r="A273" t="str">
        <f t="shared" si="36"/>
        <v>X2Pi-14.5-e-0-1</v>
      </c>
      <c r="B273" t="s">
        <v>0</v>
      </c>
      <c r="C273" s="9">
        <v>14.5</v>
      </c>
      <c r="D273" s="10">
        <v>0</v>
      </c>
      <c r="E273" s="10">
        <v>1</v>
      </c>
      <c r="F273" s="10" t="s">
        <v>1</v>
      </c>
      <c r="G273" s="20">
        <v>2920.8587000000002</v>
      </c>
      <c r="I273">
        <f t="shared" si="37"/>
        <v>2906.5806000000002</v>
      </c>
      <c r="J273">
        <f t="shared" si="38"/>
        <v>14.5</v>
      </c>
      <c r="K273">
        <f t="shared" si="39"/>
        <v>1</v>
      </c>
      <c r="L273">
        <f t="shared" si="40"/>
        <v>1</v>
      </c>
      <c r="M273">
        <f t="shared" si="44"/>
        <v>2906.5806000000002</v>
      </c>
      <c r="N273" s="2" t="str">
        <f>VLOOKUP(B273,states!A$2:C$10,2,FALSE)</f>
        <v>X</v>
      </c>
      <c r="O273">
        <f t="shared" si="41"/>
        <v>0</v>
      </c>
      <c r="P273">
        <f>VLOOKUP(B273,states!A$2:D$10,4,FALSE)</f>
        <v>1</v>
      </c>
      <c r="Q273">
        <v>0.5</v>
      </c>
      <c r="R273">
        <f t="shared" si="42"/>
        <v>0.5</v>
      </c>
      <c r="S273" s="7">
        <f t="shared" si="43"/>
        <v>58.57690206123177</v>
      </c>
    </row>
    <row r="274" spans="1:19">
      <c r="A274" t="str">
        <f t="shared" si="36"/>
        <v>X2Pi-14.5-e-0-2</v>
      </c>
      <c r="B274" t="s">
        <v>0</v>
      </c>
      <c r="C274" s="9">
        <v>14.5</v>
      </c>
      <c r="D274" s="10">
        <v>0</v>
      </c>
      <c r="E274" s="11">
        <v>2</v>
      </c>
      <c r="F274" s="11" t="s">
        <v>1</v>
      </c>
      <c r="G274" s="20">
        <v>3318.9537999999998</v>
      </c>
      <c r="I274">
        <f t="shared" si="37"/>
        <v>3304.6756999999998</v>
      </c>
      <c r="J274">
        <f t="shared" si="38"/>
        <v>14.5</v>
      </c>
      <c r="K274">
        <f t="shared" si="39"/>
        <v>1</v>
      </c>
      <c r="L274">
        <f t="shared" si="40"/>
        <v>1</v>
      </c>
      <c r="M274">
        <f t="shared" si="44"/>
        <v>3304.6756999999998</v>
      </c>
      <c r="N274" s="2" t="str">
        <f>VLOOKUP(B274,states!A$2:C$10,2,FALSE)</f>
        <v>X</v>
      </c>
      <c r="O274">
        <f t="shared" si="41"/>
        <v>0</v>
      </c>
      <c r="P274">
        <f>VLOOKUP(B274,states!A$2:D$10,4,FALSE)</f>
        <v>1</v>
      </c>
      <c r="Q274">
        <v>0.5</v>
      </c>
      <c r="R274">
        <f t="shared" si="42"/>
        <v>1.5</v>
      </c>
      <c r="S274" s="7">
        <f t="shared" si="43"/>
        <v>58.57690206123177</v>
      </c>
    </row>
    <row r="275" spans="1:19" ht="14.7" thickBot="1">
      <c r="A275" t="str">
        <f t="shared" si="36"/>
        <v>X2Pi-14.5-f-0-2</v>
      </c>
      <c r="B275" t="s">
        <v>0</v>
      </c>
      <c r="C275" s="12">
        <v>14.5</v>
      </c>
      <c r="D275" s="10">
        <v>0</v>
      </c>
      <c r="E275" s="11">
        <v>2</v>
      </c>
      <c r="F275" s="11" t="s">
        <v>2</v>
      </c>
      <c r="G275" s="21">
        <v>3327.5943000000002</v>
      </c>
      <c r="I275">
        <f t="shared" si="37"/>
        <v>3313.3162000000002</v>
      </c>
      <c r="J275">
        <f t="shared" si="38"/>
        <v>14.5</v>
      </c>
      <c r="K275">
        <f t="shared" si="39"/>
        <v>-1</v>
      </c>
      <c r="L275">
        <f t="shared" si="40"/>
        <v>1</v>
      </c>
      <c r="M275">
        <f t="shared" si="44"/>
        <v>3313.3162000000002</v>
      </c>
      <c r="N275" s="2" t="str">
        <f>VLOOKUP(B275,states!A$2:C$10,2,FALSE)</f>
        <v>X</v>
      </c>
      <c r="O275">
        <f t="shared" si="41"/>
        <v>0</v>
      </c>
      <c r="P275">
        <f>VLOOKUP(B275,states!A$2:D$10,4,FALSE)</f>
        <v>1</v>
      </c>
      <c r="Q275">
        <v>0.5</v>
      </c>
      <c r="R275">
        <f t="shared" si="42"/>
        <v>1.5</v>
      </c>
      <c r="S275" s="7">
        <f t="shared" si="43"/>
        <v>58.57690206123177</v>
      </c>
    </row>
    <row r="276" spans="1:19">
      <c r="A276" t="str">
        <f t="shared" si="36"/>
        <v>X2Pi-14.5-f-1-1</v>
      </c>
      <c r="B276" t="s">
        <v>0</v>
      </c>
      <c r="C276" s="10">
        <v>14.5</v>
      </c>
      <c r="D276" s="11">
        <v>1</v>
      </c>
      <c r="E276" s="11">
        <v>1</v>
      </c>
      <c r="F276" s="11" t="s">
        <v>2</v>
      </c>
      <c r="G276" s="20">
        <v>5536.3449000000001</v>
      </c>
      <c r="I276">
        <f t="shared" si="37"/>
        <v>5522.0667999999996</v>
      </c>
      <c r="J276">
        <f t="shared" si="38"/>
        <v>14.5</v>
      </c>
      <c r="K276">
        <f t="shared" si="39"/>
        <v>-1</v>
      </c>
      <c r="L276">
        <f t="shared" si="40"/>
        <v>2</v>
      </c>
      <c r="M276">
        <f t="shared" si="44"/>
        <v>5522.0667999999996</v>
      </c>
      <c r="N276" s="2" t="str">
        <f>VLOOKUP(B276,states!A$2:C$10,2,FALSE)</f>
        <v>X</v>
      </c>
      <c r="O276">
        <f t="shared" si="41"/>
        <v>1</v>
      </c>
      <c r="P276">
        <f>VLOOKUP(B276,states!A$2:D$10,4,FALSE)</f>
        <v>1</v>
      </c>
      <c r="Q276">
        <v>0.5</v>
      </c>
      <c r="R276">
        <f t="shared" si="42"/>
        <v>0.5</v>
      </c>
      <c r="S276" s="7">
        <f t="shared" si="43"/>
        <v>0.49257106959957719</v>
      </c>
    </row>
    <row r="277" spans="1:19" ht="14.7" thickBot="1">
      <c r="A277" t="str">
        <f t="shared" si="36"/>
        <v>X2Pi-14.5-e-1-1</v>
      </c>
      <c r="B277" t="s">
        <v>0</v>
      </c>
      <c r="C277" s="10">
        <v>14.5</v>
      </c>
      <c r="D277" s="11">
        <v>1</v>
      </c>
      <c r="E277" s="11">
        <v>1</v>
      </c>
      <c r="F277" s="11" t="s">
        <v>1</v>
      </c>
      <c r="G277" s="20">
        <v>5543.2736000000004</v>
      </c>
      <c r="I277">
        <f t="shared" si="37"/>
        <v>5528.9955</v>
      </c>
      <c r="J277">
        <f t="shared" si="38"/>
        <v>14.5</v>
      </c>
      <c r="K277">
        <f t="shared" si="39"/>
        <v>1</v>
      </c>
      <c r="L277">
        <f t="shared" si="40"/>
        <v>2</v>
      </c>
      <c r="M277">
        <f t="shared" si="44"/>
        <v>5528.9955</v>
      </c>
      <c r="N277" s="2" t="str">
        <f>VLOOKUP(B277,states!A$2:C$10,2,FALSE)</f>
        <v>X</v>
      </c>
      <c r="O277">
        <f t="shared" si="41"/>
        <v>1</v>
      </c>
      <c r="P277">
        <f>VLOOKUP(B277,states!A$2:D$10,4,FALSE)</f>
        <v>1</v>
      </c>
      <c r="Q277">
        <v>0.5</v>
      </c>
      <c r="R277">
        <f t="shared" si="42"/>
        <v>0.5</v>
      </c>
      <c r="S277" s="7">
        <f t="shared" si="43"/>
        <v>0.49257106959957719</v>
      </c>
    </row>
    <row r="278" spans="1:19" ht="14.7" thickBot="1">
      <c r="A278" t="str">
        <f t="shared" si="36"/>
        <v>X2Pi-14.5-e-1-2</v>
      </c>
      <c r="B278" t="s">
        <v>0</v>
      </c>
      <c r="C278" s="10">
        <v>14.5</v>
      </c>
      <c r="D278" s="11">
        <v>1</v>
      </c>
      <c r="E278" s="11">
        <v>2</v>
      </c>
      <c r="F278" s="11" t="s">
        <v>1</v>
      </c>
      <c r="G278" s="24">
        <v>5926.0582000000004</v>
      </c>
      <c r="I278">
        <f t="shared" si="37"/>
        <v>5911.7800999999999</v>
      </c>
      <c r="J278">
        <f t="shared" si="38"/>
        <v>14.5</v>
      </c>
      <c r="K278">
        <f t="shared" si="39"/>
        <v>1</v>
      </c>
      <c r="L278">
        <f t="shared" si="40"/>
        <v>2</v>
      </c>
      <c r="M278">
        <f t="shared" si="44"/>
        <v>5911.7800999999999</v>
      </c>
      <c r="N278" s="2" t="str">
        <f>VLOOKUP(B278,states!A$2:C$10,2,FALSE)</f>
        <v>X</v>
      </c>
      <c r="O278">
        <f t="shared" si="41"/>
        <v>1</v>
      </c>
      <c r="P278">
        <f>VLOOKUP(B278,states!A$2:D$10,4,FALSE)</f>
        <v>1</v>
      </c>
      <c r="Q278">
        <v>0.5</v>
      </c>
      <c r="R278">
        <f t="shared" si="42"/>
        <v>1.5</v>
      </c>
      <c r="S278" s="7">
        <f t="shared" si="43"/>
        <v>0.49257106959957719</v>
      </c>
    </row>
    <row r="279" spans="1:19" ht="14.7" thickBot="1">
      <c r="A279" t="str">
        <f t="shared" si="36"/>
        <v>X2Pi-14.5-f-2-1</v>
      </c>
      <c r="B279" t="s">
        <v>0</v>
      </c>
      <c r="C279" s="15">
        <v>14.5</v>
      </c>
      <c r="D279" s="8">
        <v>2</v>
      </c>
      <c r="E279" s="11">
        <v>1</v>
      </c>
      <c r="F279" s="11" t="s">
        <v>2</v>
      </c>
      <c r="G279" s="21">
        <v>8033.8600999999999</v>
      </c>
      <c r="I279">
        <f t="shared" si="37"/>
        <v>8019.5819999999994</v>
      </c>
      <c r="J279">
        <f t="shared" si="38"/>
        <v>14.5</v>
      </c>
      <c r="K279">
        <f t="shared" si="39"/>
        <v>-1</v>
      </c>
      <c r="L279">
        <f t="shared" si="40"/>
        <v>3</v>
      </c>
      <c r="M279">
        <f t="shared" si="44"/>
        <v>8019.5819999999994</v>
      </c>
      <c r="N279" s="2" t="str">
        <f>VLOOKUP(B279,states!A$2:C$10,2,FALSE)</f>
        <v>X</v>
      </c>
      <c r="O279">
        <f t="shared" si="41"/>
        <v>2</v>
      </c>
      <c r="P279">
        <f>VLOOKUP(B279,states!A$2:D$10,4,FALSE)</f>
        <v>1</v>
      </c>
      <c r="Q279">
        <v>0.5</v>
      </c>
      <c r="R279">
        <f t="shared" si="42"/>
        <v>0.5</v>
      </c>
      <c r="S279" s="7">
        <f t="shared" si="43"/>
        <v>0.44508820541042227</v>
      </c>
    </row>
    <row r="280" spans="1:19">
      <c r="A280" t="str">
        <f t="shared" si="36"/>
        <v>X2Pi-14.5-e-2-1</v>
      </c>
      <c r="B280" t="s">
        <v>0</v>
      </c>
      <c r="C280" s="9">
        <v>14.5</v>
      </c>
      <c r="D280" s="10">
        <v>2</v>
      </c>
      <c r="E280" s="10">
        <v>1</v>
      </c>
      <c r="F280" s="10" t="s">
        <v>1</v>
      </c>
      <c r="G280" s="20">
        <v>8040.5246999999999</v>
      </c>
      <c r="I280">
        <f t="shared" si="37"/>
        <v>8026.2465999999995</v>
      </c>
      <c r="J280">
        <f t="shared" si="38"/>
        <v>14.5</v>
      </c>
      <c r="K280">
        <f t="shared" si="39"/>
        <v>1</v>
      </c>
      <c r="L280">
        <f t="shared" si="40"/>
        <v>3</v>
      </c>
      <c r="M280">
        <f t="shared" si="44"/>
        <v>8026.2465999999995</v>
      </c>
      <c r="N280" s="2" t="str">
        <f>VLOOKUP(B280,states!A$2:C$10,2,FALSE)</f>
        <v>X</v>
      </c>
      <c r="O280">
        <f t="shared" si="41"/>
        <v>2</v>
      </c>
      <c r="P280">
        <f>VLOOKUP(B280,states!A$2:D$10,4,FALSE)</f>
        <v>1</v>
      </c>
      <c r="Q280">
        <v>0.5</v>
      </c>
      <c r="R280">
        <f t="shared" si="42"/>
        <v>0.5</v>
      </c>
      <c r="S280" s="7">
        <f t="shared" si="43"/>
        <v>0.44508820541042227</v>
      </c>
    </row>
    <row r="281" spans="1:19">
      <c r="A281" t="str">
        <f t="shared" si="36"/>
        <v>X2Pi-14.5-e-2-2</v>
      </c>
      <c r="B281" t="s">
        <v>0</v>
      </c>
      <c r="C281" s="9">
        <v>14.5</v>
      </c>
      <c r="D281" s="10">
        <v>2</v>
      </c>
      <c r="E281" s="11">
        <v>2</v>
      </c>
      <c r="F281" s="11" t="s">
        <v>1</v>
      </c>
      <c r="G281" s="20">
        <v>8408.1154999999999</v>
      </c>
      <c r="I281">
        <f t="shared" si="37"/>
        <v>8393.8374000000003</v>
      </c>
      <c r="J281">
        <f t="shared" si="38"/>
        <v>14.5</v>
      </c>
      <c r="K281">
        <f t="shared" si="39"/>
        <v>1</v>
      </c>
      <c r="L281">
        <f t="shared" si="40"/>
        <v>3</v>
      </c>
      <c r="M281">
        <f t="shared" si="44"/>
        <v>8393.8374000000003</v>
      </c>
      <c r="N281" s="2" t="str">
        <f>VLOOKUP(B281,states!A$2:C$10,2,FALSE)</f>
        <v>X</v>
      </c>
      <c r="O281">
        <f t="shared" si="41"/>
        <v>2</v>
      </c>
      <c r="P281">
        <f>VLOOKUP(B281,states!A$2:D$10,4,FALSE)</f>
        <v>1</v>
      </c>
      <c r="Q281">
        <v>0.5</v>
      </c>
      <c r="R281">
        <f t="shared" si="42"/>
        <v>1.5</v>
      </c>
      <c r="S281" s="7">
        <f t="shared" si="43"/>
        <v>0.44508820541042227</v>
      </c>
    </row>
    <row r="282" spans="1:19">
      <c r="A282" t="str">
        <f t="shared" si="36"/>
        <v>X2Pi-14.5-f-2-2</v>
      </c>
      <c r="B282" t="s">
        <v>0</v>
      </c>
      <c r="C282" s="9">
        <v>14.5</v>
      </c>
      <c r="D282" s="10">
        <v>2</v>
      </c>
      <c r="E282" s="11">
        <v>2</v>
      </c>
      <c r="F282" s="11" t="s">
        <v>2</v>
      </c>
      <c r="G282" s="20">
        <v>8416.1131000000005</v>
      </c>
      <c r="I282">
        <f t="shared" si="37"/>
        <v>8401.8350000000009</v>
      </c>
      <c r="J282">
        <f t="shared" si="38"/>
        <v>14.5</v>
      </c>
      <c r="K282">
        <f t="shared" si="39"/>
        <v>-1</v>
      </c>
      <c r="L282">
        <f t="shared" si="40"/>
        <v>3</v>
      </c>
      <c r="M282">
        <f t="shared" si="44"/>
        <v>8401.8350000000009</v>
      </c>
      <c r="N282" s="2" t="str">
        <f>VLOOKUP(B282,states!A$2:C$10,2,FALSE)</f>
        <v>X</v>
      </c>
      <c r="O282">
        <f t="shared" si="41"/>
        <v>2</v>
      </c>
      <c r="P282">
        <f>VLOOKUP(B282,states!A$2:D$10,4,FALSE)</f>
        <v>1</v>
      </c>
      <c r="Q282">
        <v>0.5</v>
      </c>
      <c r="R282">
        <f t="shared" si="42"/>
        <v>1.5</v>
      </c>
      <c r="S282" s="7">
        <f t="shared" si="43"/>
        <v>0.44508820541042227</v>
      </c>
    </row>
    <row r="283" spans="1:19">
      <c r="A283" t="str">
        <f t="shared" si="36"/>
        <v>X2Pi-14.5-f-3-1</v>
      </c>
      <c r="B283" t="s">
        <v>0</v>
      </c>
      <c r="C283" s="9">
        <v>14.5</v>
      </c>
      <c r="D283" s="11">
        <v>3</v>
      </c>
      <c r="E283" s="11">
        <v>1</v>
      </c>
      <c r="F283" s="11" t="s">
        <v>2</v>
      </c>
      <c r="G283" s="20">
        <v>10407.4074</v>
      </c>
      <c r="I283">
        <f t="shared" si="37"/>
        <v>10393.129300000001</v>
      </c>
      <c r="J283">
        <f t="shared" si="38"/>
        <v>14.5</v>
      </c>
      <c r="K283">
        <f t="shared" si="39"/>
        <v>-1</v>
      </c>
      <c r="L283">
        <f t="shared" si="40"/>
        <v>4</v>
      </c>
      <c r="M283">
        <f t="shared" si="44"/>
        <v>10393.129300000001</v>
      </c>
      <c r="N283" s="2" t="str">
        <f>VLOOKUP(B283,states!A$2:C$10,2,FALSE)</f>
        <v>X</v>
      </c>
      <c r="O283">
        <f t="shared" si="41"/>
        <v>3</v>
      </c>
      <c r="P283">
        <f>VLOOKUP(B283,states!A$2:D$10,4,FALSE)</f>
        <v>1</v>
      </c>
      <c r="Q283">
        <v>0.5</v>
      </c>
      <c r="R283">
        <f t="shared" si="42"/>
        <v>0.5</v>
      </c>
      <c r="S283" s="7">
        <f t="shared" si="43"/>
        <v>0.41420124668397246</v>
      </c>
    </row>
    <row r="284" spans="1:19">
      <c r="A284" t="str">
        <f t="shared" si="36"/>
        <v>X2Pi-14.5-e-3-1</v>
      </c>
      <c r="B284" t="s">
        <v>0</v>
      </c>
      <c r="C284" s="9">
        <v>14.5</v>
      </c>
      <c r="D284" s="11">
        <v>3</v>
      </c>
      <c r="E284" s="11">
        <v>1</v>
      </c>
      <c r="F284" s="11" t="s">
        <v>1</v>
      </c>
      <c r="G284" s="20">
        <v>10413.809499999999</v>
      </c>
      <c r="I284">
        <f t="shared" si="37"/>
        <v>10399.5314</v>
      </c>
      <c r="J284">
        <f t="shared" si="38"/>
        <v>14.5</v>
      </c>
      <c r="K284">
        <f t="shared" si="39"/>
        <v>1</v>
      </c>
      <c r="L284">
        <f t="shared" si="40"/>
        <v>4</v>
      </c>
      <c r="M284">
        <f t="shared" si="44"/>
        <v>10399.5314</v>
      </c>
      <c r="N284" s="2" t="str">
        <f>VLOOKUP(B284,states!A$2:C$10,2,FALSE)</f>
        <v>X</v>
      </c>
      <c r="O284">
        <f t="shared" si="41"/>
        <v>3</v>
      </c>
      <c r="P284">
        <f>VLOOKUP(B284,states!A$2:D$10,4,FALSE)</f>
        <v>1</v>
      </c>
      <c r="Q284">
        <v>0.5</v>
      </c>
      <c r="R284">
        <f t="shared" si="42"/>
        <v>0.5</v>
      </c>
      <c r="S284" s="7">
        <f t="shared" si="43"/>
        <v>0.41420124668397246</v>
      </c>
    </row>
    <row r="285" spans="1:19">
      <c r="A285" t="str">
        <f t="shared" si="36"/>
        <v>X2Pi-14.5-e-3-2</v>
      </c>
      <c r="B285" t="s">
        <v>0</v>
      </c>
      <c r="C285" s="9">
        <v>14.5</v>
      </c>
      <c r="D285" s="11">
        <v>3</v>
      </c>
      <c r="E285" s="11">
        <v>2</v>
      </c>
      <c r="F285" s="11" t="s">
        <v>1</v>
      </c>
      <c r="G285" s="20">
        <v>10766.288699999999</v>
      </c>
      <c r="I285">
        <f t="shared" si="37"/>
        <v>10752.0106</v>
      </c>
      <c r="J285">
        <f t="shared" si="38"/>
        <v>14.5</v>
      </c>
      <c r="K285">
        <f t="shared" si="39"/>
        <v>1</v>
      </c>
      <c r="L285">
        <f t="shared" si="40"/>
        <v>4</v>
      </c>
      <c r="M285">
        <f t="shared" si="44"/>
        <v>10752.0106</v>
      </c>
      <c r="N285" s="2" t="str">
        <f>VLOOKUP(B285,states!A$2:C$10,2,FALSE)</f>
        <v>X</v>
      </c>
      <c r="O285">
        <f t="shared" si="41"/>
        <v>3</v>
      </c>
      <c r="P285">
        <f>VLOOKUP(B285,states!A$2:D$10,4,FALSE)</f>
        <v>1</v>
      </c>
      <c r="Q285">
        <v>0.5</v>
      </c>
      <c r="R285">
        <f t="shared" si="42"/>
        <v>1.5</v>
      </c>
      <c r="S285" s="7">
        <f t="shared" si="43"/>
        <v>0.41420124668397246</v>
      </c>
    </row>
    <row r="286" spans="1:19">
      <c r="A286" t="str">
        <f t="shared" si="36"/>
        <v>X2Pi-15.5-f-0-1</v>
      </c>
      <c r="B286" t="s">
        <v>0</v>
      </c>
      <c r="C286" s="9">
        <v>15.5</v>
      </c>
      <c r="D286" s="10">
        <v>0</v>
      </c>
      <c r="E286" s="11">
        <v>1</v>
      </c>
      <c r="F286" s="11" t="s">
        <v>2</v>
      </c>
      <c r="G286" s="20">
        <v>3319.6995000000002</v>
      </c>
      <c r="I286">
        <f t="shared" si="37"/>
        <v>3305.4214000000002</v>
      </c>
      <c r="J286">
        <f t="shared" si="38"/>
        <v>15.5</v>
      </c>
      <c r="K286">
        <f t="shared" si="39"/>
        <v>1</v>
      </c>
      <c r="L286">
        <f t="shared" si="40"/>
        <v>1</v>
      </c>
      <c r="M286">
        <f t="shared" si="44"/>
        <v>3305.4214000000002</v>
      </c>
      <c r="N286" s="2" t="str">
        <f>VLOOKUP(B286,states!A$2:C$10,2,FALSE)</f>
        <v>X</v>
      </c>
      <c r="O286">
        <f t="shared" si="41"/>
        <v>0</v>
      </c>
      <c r="P286">
        <f>VLOOKUP(B286,states!A$2:D$10,4,FALSE)</f>
        <v>1</v>
      </c>
      <c r="Q286">
        <v>0.5</v>
      </c>
      <c r="R286">
        <f t="shared" si="42"/>
        <v>0.5</v>
      </c>
      <c r="S286" s="7">
        <f t="shared" si="43"/>
        <v>57.800774844522365</v>
      </c>
    </row>
    <row r="287" spans="1:19">
      <c r="A287" t="str">
        <f t="shared" si="36"/>
        <v>X2Pi-15.5-e-0-1</v>
      </c>
      <c r="B287" t="s">
        <v>0</v>
      </c>
      <c r="C287" s="9">
        <v>15.5</v>
      </c>
      <c r="D287" s="10">
        <v>0</v>
      </c>
      <c r="E287" s="10">
        <v>1</v>
      </c>
      <c r="F287" s="10" t="s">
        <v>1</v>
      </c>
      <c r="G287" s="20">
        <v>3327.8407000000002</v>
      </c>
      <c r="I287">
        <f t="shared" si="37"/>
        <v>3313.5626000000002</v>
      </c>
      <c r="J287">
        <f t="shared" si="38"/>
        <v>15.5</v>
      </c>
      <c r="K287">
        <f t="shared" si="39"/>
        <v>-1</v>
      </c>
      <c r="L287">
        <f t="shared" si="40"/>
        <v>1</v>
      </c>
      <c r="M287">
        <f t="shared" si="44"/>
        <v>3313.5626000000002</v>
      </c>
      <c r="N287" s="2" t="str">
        <f>VLOOKUP(B287,states!A$2:C$10,2,FALSE)</f>
        <v>X</v>
      </c>
      <c r="O287">
        <f t="shared" si="41"/>
        <v>0</v>
      </c>
      <c r="P287">
        <f>VLOOKUP(B287,states!A$2:D$10,4,FALSE)</f>
        <v>1</v>
      </c>
      <c r="Q287">
        <v>0.5</v>
      </c>
      <c r="R287">
        <f t="shared" si="42"/>
        <v>0.5</v>
      </c>
      <c r="S287" s="7">
        <f t="shared" si="43"/>
        <v>57.800774844522365</v>
      </c>
    </row>
    <row r="288" spans="1:19">
      <c r="A288" t="str">
        <f t="shared" si="36"/>
        <v>X2Pi-15.5-e-0-2</v>
      </c>
      <c r="B288" t="s">
        <v>0</v>
      </c>
      <c r="C288" s="9">
        <v>15.5</v>
      </c>
      <c r="D288" s="10">
        <v>0</v>
      </c>
      <c r="E288" s="11">
        <v>2</v>
      </c>
      <c r="F288" s="11" t="s">
        <v>1</v>
      </c>
      <c r="G288" s="20">
        <v>3749.3915999999999</v>
      </c>
      <c r="I288">
        <f t="shared" si="37"/>
        <v>3735.1134999999999</v>
      </c>
      <c r="J288">
        <f t="shared" si="38"/>
        <v>15.5</v>
      </c>
      <c r="K288">
        <f t="shared" si="39"/>
        <v>-1</v>
      </c>
      <c r="L288">
        <f t="shared" si="40"/>
        <v>1</v>
      </c>
      <c r="M288">
        <f t="shared" si="44"/>
        <v>3735.1134999999999</v>
      </c>
      <c r="N288" s="2" t="str">
        <f>VLOOKUP(B288,states!A$2:C$10,2,FALSE)</f>
        <v>X</v>
      </c>
      <c r="O288">
        <f t="shared" si="41"/>
        <v>0</v>
      </c>
      <c r="P288">
        <f>VLOOKUP(B288,states!A$2:D$10,4,FALSE)</f>
        <v>1</v>
      </c>
      <c r="Q288">
        <v>0.5</v>
      </c>
      <c r="R288">
        <f t="shared" si="42"/>
        <v>1.5</v>
      </c>
      <c r="S288" s="7">
        <f t="shared" si="43"/>
        <v>57.800774844522365</v>
      </c>
    </row>
    <row r="289" spans="1:19">
      <c r="A289" t="str">
        <f t="shared" si="36"/>
        <v>X2Pi-15.5-f-0-2</v>
      </c>
      <c r="B289" t="s">
        <v>0</v>
      </c>
      <c r="C289" s="9">
        <v>15.5</v>
      </c>
      <c r="D289" s="10">
        <v>0</v>
      </c>
      <c r="E289" s="11">
        <v>2</v>
      </c>
      <c r="F289" s="11" t="s">
        <v>2</v>
      </c>
      <c r="G289" s="20">
        <v>3759.0477999999998</v>
      </c>
      <c r="I289">
        <f t="shared" si="37"/>
        <v>3744.7696999999998</v>
      </c>
      <c r="J289">
        <f t="shared" si="38"/>
        <v>15.5</v>
      </c>
      <c r="K289">
        <f t="shared" si="39"/>
        <v>1</v>
      </c>
      <c r="L289">
        <f t="shared" si="40"/>
        <v>1</v>
      </c>
      <c r="M289">
        <f t="shared" si="44"/>
        <v>3744.7696999999998</v>
      </c>
      <c r="N289" s="2" t="str">
        <f>VLOOKUP(B289,states!A$2:C$10,2,FALSE)</f>
        <v>X</v>
      </c>
      <c r="O289">
        <f t="shared" si="41"/>
        <v>0</v>
      </c>
      <c r="P289">
        <f>VLOOKUP(B289,states!A$2:D$10,4,FALSE)</f>
        <v>1</v>
      </c>
      <c r="Q289">
        <v>0.5</v>
      </c>
      <c r="R289">
        <f t="shared" si="42"/>
        <v>1.5</v>
      </c>
      <c r="S289" s="7">
        <f t="shared" si="43"/>
        <v>57.800774844522365</v>
      </c>
    </row>
    <row r="290" spans="1:19">
      <c r="A290" t="str">
        <f t="shared" si="36"/>
        <v>X2Pi-15.5-f-1-1</v>
      </c>
      <c r="B290" t="s">
        <v>0</v>
      </c>
      <c r="C290" s="9">
        <v>15.5</v>
      </c>
      <c r="D290" s="11">
        <v>1</v>
      </c>
      <c r="E290" s="11">
        <v>1</v>
      </c>
      <c r="F290" s="11" t="s">
        <v>2</v>
      </c>
      <c r="G290" s="20">
        <v>5926.7776999999996</v>
      </c>
      <c r="I290">
        <f t="shared" si="37"/>
        <v>5912.4995999999992</v>
      </c>
      <c r="J290">
        <f t="shared" si="38"/>
        <v>15.5</v>
      </c>
      <c r="K290">
        <f t="shared" si="39"/>
        <v>1</v>
      </c>
      <c r="L290">
        <f t="shared" si="40"/>
        <v>2</v>
      </c>
      <c r="M290">
        <f t="shared" si="44"/>
        <v>5912.4995999999992</v>
      </c>
      <c r="N290" s="2" t="str">
        <f>VLOOKUP(B290,states!A$2:C$10,2,FALSE)</f>
        <v>X</v>
      </c>
      <c r="O290">
        <f t="shared" si="41"/>
        <v>1</v>
      </c>
      <c r="P290">
        <f>VLOOKUP(B290,states!A$2:D$10,4,FALSE)</f>
        <v>1</v>
      </c>
      <c r="Q290">
        <v>0.5</v>
      </c>
      <c r="R290">
        <f t="shared" si="42"/>
        <v>0.5</v>
      </c>
      <c r="S290" s="7">
        <f t="shared" si="43"/>
        <v>0.48604464365645933</v>
      </c>
    </row>
    <row r="291" spans="1:19">
      <c r="A291" t="str">
        <f t="shared" si="36"/>
        <v>X2Pi-15.5-e-1-1</v>
      </c>
      <c r="B291" t="s">
        <v>0</v>
      </c>
      <c r="C291" s="9">
        <v>15.5</v>
      </c>
      <c r="D291" s="11">
        <v>1</v>
      </c>
      <c r="E291" s="11">
        <v>1</v>
      </c>
      <c r="F291" s="11" t="s">
        <v>1</v>
      </c>
      <c r="G291" s="20">
        <v>5934.6194999999998</v>
      </c>
      <c r="I291">
        <f t="shared" si="37"/>
        <v>5920.3413999999993</v>
      </c>
      <c r="J291">
        <f t="shared" si="38"/>
        <v>15.5</v>
      </c>
      <c r="K291">
        <f t="shared" si="39"/>
        <v>-1</v>
      </c>
      <c r="L291">
        <f t="shared" si="40"/>
        <v>2</v>
      </c>
      <c r="M291">
        <f t="shared" si="44"/>
        <v>5920.3413999999993</v>
      </c>
      <c r="N291" s="2" t="str">
        <f>VLOOKUP(B291,states!A$2:C$10,2,FALSE)</f>
        <v>X</v>
      </c>
      <c r="O291">
        <f t="shared" si="41"/>
        <v>1</v>
      </c>
      <c r="P291">
        <f>VLOOKUP(B291,states!A$2:D$10,4,FALSE)</f>
        <v>1</v>
      </c>
      <c r="Q291">
        <v>0.5</v>
      </c>
      <c r="R291">
        <f t="shared" si="42"/>
        <v>0.5</v>
      </c>
      <c r="S291" s="7">
        <f t="shared" si="43"/>
        <v>0.48604464365645933</v>
      </c>
    </row>
    <row r="292" spans="1:19">
      <c r="A292" t="str">
        <f t="shared" si="36"/>
        <v>X2Pi-15.5-e-1-2</v>
      </c>
      <c r="B292" t="s">
        <v>0</v>
      </c>
      <c r="C292" s="9">
        <v>15.5</v>
      </c>
      <c r="D292" s="11">
        <v>1</v>
      </c>
      <c r="E292" s="11">
        <v>2</v>
      </c>
      <c r="F292" s="11" t="s">
        <v>1</v>
      </c>
      <c r="G292" s="20">
        <v>6339.8937999999998</v>
      </c>
      <c r="I292">
        <f t="shared" si="37"/>
        <v>6325.6156999999994</v>
      </c>
      <c r="J292">
        <f t="shared" si="38"/>
        <v>15.5</v>
      </c>
      <c r="K292">
        <f t="shared" si="39"/>
        <v>-1</v>
      </c>
      <c r="L292">
        <f t="shared" si="40"/>
        <v>2</v>
      </c>
      <c r="M292">
        <f t="shared" si="44"/>
        <v>6325.6156999999994</v>
      </c>
      <c r="N292" s="2" t="str">
        <f>VLOOKUP(B292,states!A$2:C$10,2,FALSE)</f>
        <v>X</v>
      </c>
      <c r="O292">
        <f t="shared" si="41"/>
        <v>1</v>
      </c>
      <c r="P292">
        <f>VLOOKUP(B292,states!A$2:D$10,4,FALSE)</f>
        <v>1</v>
      </c>
      <c r="Q292">
        <v>0.5</v>
      </c>
      <c r="R292">
        <f t="shared" si="42"/>
        <v>1.5</v>
      </c>
      <c r="S292" s="7">
        <f t="shared" si="43"/>
        <v>0.48604464365645933</v>
      </c>
    </row>
    <row r="293" spans="1:19">
      <c r="A293" t="str">
        <f t="shared" si="36"/>
        <v>X2Pi-15.5-f-2-1</v>
      </c>
      <c r="B293" t="s">
        <v>0</v>
      </c>
      <c r="C293" s="9">
        <v>15.5</v>
      </c>
      <c r="D293" s="10">
        <v>2</v>
      </c>
      <c r="E293" s="11">
        <v>1</v>
      </c>
      <c r="F293" s="11" t="s">
        <v>2</v>
      </c>
      <c r="G293" s="20">
        <v>8408.8080000000009</v>
      </c>
      <c r="I293">
        <f t="shared" si="37"/>
        <v>8394.5299000000014</v>
      </c>
      <c r="J293">
        <f t="shared" si="38"/>
        <v>15.5</v>
      </c>
      <c r="K293">
        <f t="shared" si="39"/>
        <v>1</v>
      </c>
      <c r="L293">
        <f t="shared" si="40"/>
        <v>3</v>
      </c>
      <c r="M293">
        <f t="shared" si="44"/>
        <v>8394.5299000000014</v>
      </c>
      <c r="N293" s="2" t="str">
        <f>VLOOKUP(B293,states!A$2:C$10,2,FALSE)</f>
        <v>X</v>
      </c>
      <c r="O293">
        <f t="shared" si="41"/>
        <v>2</v>
      </c>
      <c r="P293">
        <f>VLOOKUP(B293,states!A$2:D$10,4,FALSE)</f>
        <v>1</v>
      </c>
      <c r="Q293">
        <v>0.5</v>
      </c>
      <c r="R293">
        <f t="shared" si="42"/>
        <v>0.5</v>
      </c>
      <c r="S293" s="7">
        <f t="shared" si="43"/>
        <v>0.43919091385180969</v>
      </c>
    </row>
    <row r="294" spans="1:19">
      <c r="A294" t="str">
        <f t="shared" si="36"/>
        <v>X2Pi-15.5-e-2-1</v>
      </c>
      <c r="B294" t="s">
        <v>0</v>
      </c>
      <c r="C294" s="9">
        <v>15.5</v>
      </c>
      <c r="D294" s="10">
        <v>2</v>
      </c>
      <c r="E294" s="10">
        <v>1</v>
      </c>
      <c r="F294" s="10" t="s">
        <v>1</v>
      </c>
      <c r="G294" s="20">
        <v>8416.3495000000003</v>
      </c>
      <c r="I294">
        <f t="shared" si="37"/>
        <v>8402.0714000000007</v>
      </c>
      <c r="J294">
        <f t="shared" si="38"/>
        <v>15.5</v>
      </c>
      <c r="K294">
        <f t="shared" si="39"/>
        <v>-1</v>
      </c>
      <c r="L294">
        <f t="shared" si="40"/>
        <v>3</v>
      </c>
      <c r="M294">
        <f t="shared" si="44"/>
        <v>8402.0714000000007</v>
      </c>
      <c r="N294" s="2" t="str">
        <f>VLOOKUP(B294,states!A$2:C$10,2,FALSE)</f>
        <v>X</v>
      </c>
      <c r="O294">
        <f t="shared" si="41"/>
        <v>2</v>
      </c>
      <c r="P294">
        <f>VLOOKUP(B294,states!A$2:D$10,4,FALSE)</f>
        <v>1</v>
      </c>
      <c r="Q294">
        <v>0.5</v>
      </c>
      <c r="R294">
        <f t="shared" si="42"/>
        <v>0.5</v>
      </c>
      <c r="S294" s="7">
        <f t="shared" si="43"/>
        <v>0.43919091385180969</v>
      </c>
    </row>
    <row r="295" spans="1:19">
      <c r="A295" t="str">
        <f t="shared" si="36"/>
        <v>X2Pi-15.5-e-2-2</v>
      </c>
      <c r="B295" t="s">
        <v>0</v>
      </c>
      <c r="C295" s="9">
        <v>15.5</v>
      </c>
      <c r="D295" s="10">
        <v>2</v>
      </c>
      <c r="E295" s="11">
        <v>2</v>
      </c>
      <c r="F295" s="11" t="s">
        <v>1</v>
      </c>
      <c r="G295" s="20">
        <v>8805.4670000000006</v>
      </c>
      <c r="I295">
        <f t="shared" si="37"/>
        <v>8791.188900000001</v>
      </c>
      <c r="J295">
        <f t="shared" si="38"/>
        <v>15.5</v>
      </c>
      <c r="K295">
        <f t="shared" si="39"/>
        <v>-1</v>
      </c>
      <c r="L295">
        <f t="shared" si="40"/>
        <v>3</v>
      </c>
      <c r="M295">
        <f t="shared" si="44"/>
        <v>8791.188900000001</v>
      </c>
      <c r="N295" s="2" t="str">
        <f>VLOOKUP(B295,states!A$2:C$10,2,FALSE)</f>
        <v>X</v>
      </c>
      <c r="O295">
        <f t="shared" si="41"/>
        <v>2</v>
      </c>
      <c r="P295">
        <f>VLOOKUP(B295,states!A$2:D$10,4,FALSE)</f>
        <v>1</v>
      </c>
      <c r="Q295">
        <v>0.5</v>
      </c>
      <c r="R295">
        <f t="shared" si="42"/>
        <v>1.5</v>
      </c>
      <c r="S295" s="7">
        <f t="shared" si="43"/>
        <v>0.43919091385180969</v>
      </c>
    </row>
    <row r="296" spans="1:19" ht="14.7" thickBot="1">
      <c r="A296" t="str">
        <f t="shared" si="36"/>
        <v>X2Pi-15.5-f-2-2</v>
      </c>
      <c r="B296" t="s">
        <v>0</v>
      </c>
      <c r="C296" s="12">
        <v>15.5</v>
      </c>
      <c r="D296" s="10">
        <v>2</v>
      </c>
      <c r="E296" s="11">
        <v>2</v>
      </c>
      <c r="F296" s="11" t="s">
        <v>2</v>
      </c>
      <c r="G296" s="21">
        <v>8814.4019000000008</v>
      </c>
      <c r="I296">
        <f t="shared" si="37"/>
        <v>8800.1238000000012</v>
      </c>
      <c r="J296">
        <f t="shared" si="38"/>
        <v>15.5</v>
      </c>
      <c r="K296">
        <f t="shared" si="39"/>
        <v>1</v>
      </c>
      <c r="L296">
        <f t="shared" si="40"/>
        <v>3</v>
      </c>
      <c r="M296">
        <f t="shared" si="44"/>
        <v>8800.1238000000012</v>
      </c>
      <c r="N296" s="2" t="str">
        <f>VLOOKUP(B296,states!A$2:C$10,2,FALSE)</f>
        <v>X</v>
      </c>
      <c r="O296">
        <f t="shared" si="41"/>
        <v>2</v>
      </c>
      <c r="P296">
        <f>VLOOKUP(B296,states!A$2:D$10,4,FALSE)</f>
        <v>1</v>
      </c>
      <c r="Q296">
        <v>0.5</v>
      </c>
      <c r="R296">
        <f t="shared" si="42"/>
        <v>1.5</v>
      </c>
      <c r="S296" s="7">
        <f t="shared" si="43"/>
        <v>0.43919091385180969</v>
      </c>
    </row>
    <row r="297" spans="1:19" ht="14.7" thickBot="1">
      <c r="A297" t="str">
        <f t="shared" si="36"/>
        <v>X2Pi-15.5-f-3-1</v>
      </c>
      <c r="B297" t="s">
        <v>0</v>
      </c>
      <c r="C297" s="10">
        <v>15.5</v>
      </c>
      <c r="D297" s="11">
        <v>3</v>
      </c>
      <c r="E297" s="13">
        <v>1</v>
      </c>
      <c r="F297" s="13" t="s">
        <v>2</v>
      </c>
      <c r="G297" s="25">
        <v>10766.9442</v>
      </c>
      <c r="I297">
        <f t="shared" si="37"/>
        <v>10752.6661</v>
      </c>
      <c r="J297">
        <f t="shared" si="38"/>
        <v>15.5</v>
      </c>
      <c r="K297">
        <f t="shared" si="39"/>
        <v>1</v>
      </c>
      <c r="L297">
        <f t="shared" si="40"/>
        <v>4</v>
      </c>
      <c r="M297">
        <f t="shared" si="44"/>
        <v>10752.6661</v>
      </c>
      <c r="N297" s="2" t="str">
        <f>VLOOKUP(B297,states!A$2:C$10,2,FALSE)</f>
        <v>X</v>
      </c>
      <c r="O297">
        <f t="shared" si="41"/>
        <v>3</v>
      </c>
      <c r="P297">
        <f>VLOOKUP(B297,states!A$2:D$10,4,FALSE)</f>
        <v>1</v>
      </c>
      <c r="Q297">
        <v>0.5</v>
      </c>
      <c r="R297">
        <f t="shared" si="42"/>
        <v>0.5</v>
      </c>
      <c r="S297" s="7">
        <f t="shared" si="43"/>
        <v>0.4087131985039858</v>
      </c>
    </row>
    <row r="298" spans="1:19">
      <c r="A298" t="str">
        <f t="shared" si="36"/>
        <v>X2Pi-15.5-e-3-1</v>
      </c>
      <c r="B298" t="s">
        <v>0</v>
      </c>
      <c r="C298" s="9">
        <v>15.5</v>
      </c>
      <c r="D298" s="11">
        <v>3</v>
      </c>
      <c r="E298" s="11">
        <v>1</v>
      </c>
      <c r="F298" s="11" t="s">
        <v>1</v>
      </c>
      <c r="G298" s="26">
        <v>10774.187599999999</v>
      </c>
      <c r="I298">
        <f t="shared" si="37"/>
        <v>10759.9095</v>
      </c>
      <c r="J298">
        <f t="shared" si="38"/>
        <v>15.5</v>
      </c>
      <c r="K298">
        <f t="shared" si="39"/>
        <v>-1</v>
      </c>
      <c r="L298">
        <f t="shared" si="40"/>
        <v>4</v>
      </c>
      <c r="M298">
        <f t="shared" si="44"/>
        <v>10759.9095</v>
      </c>
      <c r="N298" s="2" t="str">
        <f>VLOOKUP(B298,states!A$2:C$10,2,FALSE)</f>
        <v>X</v>
      </c>
      <c r="O298">
        <f t="shared" si="41"/>
        <v>3</v>
      </c>
      <c r="P298">
        <f>VLOOKUP(B298,states!A$2:D$10,4,FALSE)</f>
        <v>1</v>
      </c>
      <c r="Q298">
        <v>0.5</v>
      </c>
      <c r="R298">
        <f t="shared" si="42"/>
        <v>0.5</v>
      </c>
      <c r="S298" s="7">
        <f t="shared" si="43"/>
        <v>0.4087131985039858</v>
      </c>
    </row>
    <row r="299" spans="1:19">
      <c r="A299" t="str">
        <f t="shared" si="36"/>
        <v>X2Pi-15.5-e-3-2</v>
      </c>
      <c r="B299" t="s">
        <v>0</v>
      </c>
      <c r="C299" s="9">
        <v>15.5</v>
      </c>
      <c r="D299" s="11">
        <v>3</v>
      </c>
      <c r="E299" s="11">
        <v>2</v>
      </c>
      <c r="F299" s="11" t="s">
        <v>1</v>
      </c>
      <c r="G299" s="26">
        <v>11147.229300000001</v>
      </c>
      <c r="I299">
        <f t="shared" si="37"/>
        <v>11132.951200000001</v>
      </c>
      <c r="J299">
        <f t="shared" si="38"/>
        <v>15.5</v>
      </c>
      <c r="K299">
        <f t="shared" si="39"/>
        <v>-1</v>
      </c>
      <c r="L299">
        <f t="shared" si="40"/>
        <v>4</v>
      </c>
      <c r="M299">
        <f t="shared" si="44"/>
        <v>11132.951200000001</v>
      </c>
      <c r="N299" s="2" t="str">
        <f>VLOOKUP(B299,states!A$2:C$10,2,FALSE)</f>
        <v>X</v>
      </c>
      <c r="O299">
        <f t="shared" si="41"/>
        <v>3</v>
      </c>
      <c r="P299">
        <f>VLOOKUP(B299,states!A$2:D$10,4,FALSE)</f>
        <v>1</v>
      </c>
      <c r="Q299">
        <v>0.5</v>
      </c>
      <c r="R299">
        <f t="shared" si="42"/>
        <v>1.5</v>
      </c>
      <c r="S299" s="7">
        <f t="shared" si="43"/>
        <v>0.4087131985039858</v>
      </c>
    </row>
    <row r="300" spans="1:19">
      <c r="A300" t="str">
        <f t="shared" si="36"/>
        <v>X2Pi-16.5-f-0-1</v>
      </c>
      <c r="B300" t="s">
        <v>0</v>
      </c>
      <c r="C300" s="9">
        <v>16.5</v>
      </c>
      <c r="D300" s="10">
        <v>0</v>
      </c>
      <c r="E300" s="11">
        <v>1</v>
      </c>
      <c r="F300" s="11" t="s">
        <v>2</v>
      </c>
      <c r="G300" s="26">
        <v>3750.0769</v>
      </c>
      <c r="I300">
        <f t="shared" si="37"/>
        <v>3735.7988</v>
      </c>
      <c r="J300">
        <f t="shared" si="38"/>
        <v>16.5</v>
      </c>
      <c r="K300">
        <f t="shared" si="39"/>
        <v>-1</v>
      </c>
      <c r="L300">
        <f t="shared" si="40"/>
        <v>1</v>
      </c>
      <c r="M300">
        <f t="shared" si="44"/>
        <v>3735.7988</v>
      </c>
      <c r="N300" s="2" t="str">
        <f>VLOOKUP(B300,states!A$2:C$10,2,FALSE)</f>
        <v>X</v>
      </c>
      <c r="O300">
        <f t="shared" si="41"/>
        <v>0</v>
      </c>
      <c r="P300">
        <f>VLOOKUP(B300,states!A$2:D$10,4,FALSE)</f>
        <v>1</v>
      </c>
      <c r="Q300">
        <v>0.5</v>
      </c>
      <c r="R300">
        <f t="shared" si="42"/>
        <v>0.5</v>
      </c>
      <c r="S300" s="7">
        <f t="shared" si="43"/>
        <v>57.082529681724111</v>
      </c>
    </row>
    <row r="301" spans="1:19">
      <c r="A301" t="str">
        <f t="shared" si="36"/>
        <v>X2Pi-16.5-e-0-1</v>
      </c>
      <c r="B301" t="s">
        <v>0</v>
      </c>
      <c r="C301" s="9">
        <v>16.5</v>
      </c>
      <c r="D301" s="10">
        <v>0</v>
      </c>
      <c r="E301" s="10">
        <v>1</v>
      </c>
      <c r="F301" s="10" t="s">
        <v>1</v>
      </c>
      <c r="G301" s="26">
        <v>3759.2069000000001</v>
      </c>
      <c r="I301">
        <f t="shared" si="37"/>
        <v>3744.9288000000001</v>
      </c>
      <c r="J301">
        <f t="shared" si="38"/>
        <v>16.5</v>
      </c>
      <c r="K301">
        <f t="shared" si="39"/>
        <v>1</v>
      </c>
      <c r="L301">
        <f t="shared" si="40"/>
        <v>1</v>
      </c>
      <c r="M301">
        <f t="shared" si="44"/>
        <v>3744.9288000000001</v>
      </c>
      <c r="N301" s="2" t="str">
        <f>VLOOKUP(B301,states!A$2:C$10,2,FALSE)</f>
        <v>X</v>
      </c>
      <c r="O301">
        <f t="shared" si="41"/>
        <v>0</v>
      </c>
      <c r="P301">
        <f>VLOOKUP(B301,states!A$2:D$10,4,FALSE)</f>
        <v>1</v>
      </c>
      <c r="Q301">
        <v>0.5</v>
      </c>
      <c r="R301">
        <f t="shared" si="42"/>
        <v>0.5</v>
      </c>
      <c r="S301" s="7">
        <f t="shared" si="43"/>
        <v>57.082529681724111</v>
      </c>
    </row>
    <row r="302" spans="1:19">
      <c r="A302" t="str">
        <f t="shared" si="36"/>
        <v>X2Pi-16.5-e-0-2</v>
      </c>
      <c r="B302" t="s">
        <v>0</v>
      </c>
      <c r="C302" s="9">
        <v>16.5</v>
      </c>
      <c r="D302" s="10">
        <v>0</v>
      </c>
      <c r="E302" s="11">
        <v>2</v>
      </c>
      <c r="F302" s="11" t="s">
        <v>1</v>
      </c>
      <c r="G302" s="26">
        <v>4203.6607000000004</v>
      </c>
      <c r="I302">
        <f t="shared" si="37"/>
        <v>4189.3825999999999</v>
      </c>
      <c r="J302">
        <f t="shared" si="38"/>
        <v>16.5</v>
      </c>
      <c r="K302">
        <f t="shared" si="39"/>
        <v>1</v>
      </c>
      <c r="L302">
        <f t="shared" si="40"/>
        <v>1</v>
      </c>
      <c r="M302">
        <f t="shared" si="44"/>
        <v>4189.3825999999999</v>
      </c>
      <c r="N302" s="2" t="str">
        <f>VLOOKUP(B302,states!A$2:C$10,2,FALSE)</f>
        <v>X</v>
      </c>
      <c r="O302">
        <f t="shared" si="41"/>
        <v>0</v>
      </c>
      <c r="P302">
        <f>VLOOKUP(B302,states!A$2:D$10,4,FALSE)</f>
        <v>1</v>
      </c>
      <c r="Q302">
        <v>0.5</v>
      </c>
      <c r="R302">
        <f t="shared" si="42"/>
        <v>1.5</v>
      </c>
      <c r="S302" s="7">
        <f t="shared" si="43"/>
        <v>57.082529681724111</v>
      </c>
    </row>
    <row r="303" spans="1:19">
      <c r="A303" t="str">
        <f t="shared" si="36"/>
        <v>X2Pi-16.5-f-0-2</v>
      </c>
      <c r="B303" t="s">
        <v>0</v>
      </c>
      <c r="C303" s="9">
        <v>16.5</v>
      </c>
      <c r="D303" s="10">
        <v>0</v>
      </c>
      <c r="E303" s="11">
        <v>2</v>
      </c>
      <c r="F303" s="11" t="s">
        <v>2</v>
      </c>
      <c r="G303" s="26">
        <v>4214.3663999999999</v>
      </c>
      <c r="I303">
        <f t="shared" si="37"/>
        <v>4200.0882999999994</v>
      </c>
      <c r="J303">
        <f t="shared" si="38"/>
        <v>16.5</v>
      </c>
      <c r="K303">
        <f t="shared" si="39"/>
        <v>-1</v>
      </c>
      <c r="L303">
        <f t="shared" si="40"/>
        <v>1</v>
      </c>
      <c r="M303">
        <f t="shared" si="44"/>
        <v>4200.0882999999994</v>
      </c>
      <c r="N303" s="2" t="str">
        <f>VLOOKUP(B303,states!A$2:C$10,2,FALSE)</f>
        <v>X</v>
      </c>
      <c r="O303">
        <f t="shared" si="41"/>
        <v>0</v>
      </c>
      <c r="P303">
        <f>VLOOKUP(B303,states!A$2:D$10,4,FALSE)</f>
        <v>1</v>
      </c>
      <c r="Q303">
        <v>0.5</v>
      </c>
      <c r="R303">
        <f t="shared" si="42"/>
        <v>1.5</v>
      </c>
      <c r="S303" s="7">
        <f t="shared" si="43"/>
        <v>57.082529681724111</v>
      </c>
    </row>
    <row r="304" spans="1:19">
      <c r="A304" t="str">
        <f t="shared" si="36"/>
        <v>X2Pi-16.5-f-1-1</v>
      </c>
      <c r="B304" t="s">
        <v>0</v>
      </c>
      <c r="C304" s="9">
        <v>16.5</v>
      </c>
      <c r="D304" s="11">
        <v>1</v>
      </c>
      <c r="E304" s="11">
        <v>1</v>
      </c>
      <c r="F304" s="11" t="s">
        <v>2</v>
      </c>
      <c r="G304" s="26">
        <v>6340.5554000000002</v>
      </c>
      <c r="I304">
        <f t="shared" si="37"/>
        <v>6326.2772999999997</v>
      </c>
      <c r="J304">
        <f t="shared" si="38"/>
        <v>16.5</v>
      </c>
      <c r="K304">
        <f t="shared" si="39"/>
        <v>-1</v>
      </c>
      <c r="L304">
        <f t="shared" si="40"/>
        <v>2</v>
      </c>
      <c r="M304">
        <f t="shared" si="44"/>
        <v>6326.2772999999997</v>
      </c>
      <c r="N304" s="2" t="str">
        <f>VLOOKUP(B304,states!A$2:C$10,2,FALSE)</f>
        <v>X</v>
      </c>
      <c r="O304">
        <f t="shared" si="41"/>
        <v>1</v>
      </c>
      <c r="P304">
        <f>VLOOKUP(B304,states!A$2:D$10,4,FALSE)</f>
        <v>1</v>
      </c>
      <c r="Q304">
        <v>0.5</v>
      </c>
      <c r="R304">
        <f t="shared" si="42"/>
        <v>0.5</v>
      </c>
      <c r="S304" s="7">
        <f t="shared" si="43"/>
        <v>0.48000494582975567</v>
      </c>
    </row>
    <row r="305" spans="1:19">
      <c r="A305" t="str">
        <f t="shared" si="36"/>
        <v>X2Pi-16.5-e-1-1</v>
      </c>
      <c r="B305" t="s">
        <v>0</v>
      </c>
      <c r="C305" s="9">
        <v>16.5</v>
      </c>
      <c r="D305" s="11">
        <v>1</v>
      </c>
      <c r="E305" s="11">
        <v>1</v>
      </c>
      <c r="F305" s="11" t="s">
        <v>1</v>
      </c>
      <c r="G305" s="26">
        <v>6349.3471</v>
      </c>
      <c r="I305">
        <f t="shared" si="37"/>
        <v>6335.0689999999995</v>
      </c>
      <c r="J305">
        <f t="shared" si="38"/>
        <v>16.5</v>
      </c>
      <c r="K305">
        <f t="shared" si="39"/>
        <v>1</v>
      </c>
      <c r="L305">
        <f t="shared" si="40"/>
        <v>2</v>
      </c>
      <c r="M305">
        <f t="shared" si="44"/>
        <v>6335.0689999999995</v>
      </c>
      <c r="N305" s="2" t="str">
        <f>VLOOKUP(B305,states!A$2:C$10,2,FALSE)</f>
        <v>X</v>
      </c>
      <c r="O305">
        <f t="shared" si="41"/>
        <v>1</v>
      </c>
      <c r="P305">
        <f>VLOOKUP(B305,states!A$2:D$10,4,FALSE)</f>
        <v>1</v>
      </c>
      <c r="Q305">
        <v>0.5</v>
      </c>
      <c r="R305">
        <f t="shared" si="42"/>
        <v>0.5</v>
      </c>
      <c r="S305" s="7">
        <f t="shared" si="43"/>
        <v>0.48000494582975567</v>
      </c>
    </row>
    <row r="306" spans="1:19">
      <c r="A306" t="str">
        <f t="shared" si="36"/>
        <v>X2Pi-16.5-e-1-2</v>
      </c>
      <c r="B306" t="s">
        <v>0</v>
      </c>
      <c r="C306" s="9">
        <v>16.5</v>
      </c>
      <c r="D306" s="11">
        <v>1</v>
      </c>
      <c r="E306" s="11">
        <v>2</v>
      </c>
      <c r="F306" s="11" t="s">
        <v>1</v>
      </c>
      <c r="G306" s="26">
        <v>6776.5673999999999</v>
      </c>
      <c r="I306">
        <f t="shared" si="37"/>
        <v>6762.2892999999995</v>
      </c>
      <c r="J306">
        <f t="shared" si="38"/>
        <v>16.5</v>
      </c>
      <c r="K306">
        <f t="shared" si="39"/>
        <v>1</v>
      </c>
      <c r="L306">
        <f t="shared" si="40"/>
        <v>2</v>
      </c>
      <c r="M306">
        <f t="shared" si="44"/>
        <v>6762.2892999999995</v>
      </c>
      <c r="N306" s="2" t="str">
        <f>VLOOKUP(B306,states!A$2:C$10,2,FALSE)</f>
        <v>X</v>
      </c>
      <c r="O306">
        <f t="shared" si="41"/>
        <v>1</v>
      </c>
      <c r="P306">
        <f>VLOOKUP(B306,states!A$2:D$10,4,FALSE)</f>
        <v>1</v>
      </c>
      <c r="Q306">
        <v>0.5</v>
      </c>
      <c r="R306">
        <f t="shared" si="42"/>
        <v>1.5</v>
      </c>
      <c r="S306" s="7">
        <f t="shared" si="43"/>
        <v>0.48000494582975567</v>
      </c>
    </row>
    <row r="307" spans="1:19">
      <c r="A307" t="str">
        <f t="shared" si="36"/>
        <v>X2Pi-16.5-f-2-1</v>
      </c>
      <c r="B307" t="s">
        <v>0</v>
      </c>
      <c r="C307" s="9">
        <v>16.5</v>
      </c>
      <c r="D307" s="10">
        <v>2</v>
      </c>
      <c r="E307" s="11">
        <v>1</v>
      </c>
      <c r="F307" s="11" t="s">
        <v>2</v>
      </c>
      <c r="G307" s="26">
        <v>8806.1044999999995</v>
      </c>
      <c r="I307">
        <f t="shared" si="37"/>
        <v>8791.8263999999999</v>
      </c>
      <c r="J307">
        <f t="shared" si="38"/>
        <v>16.5</v>
      </c>
      <c r="K307">
        <f t="shared" si="39"/>
        <v>-1</v>
      </c>
      <c r="L307">
        <f t="shared" si="40"/>
        <v>3</v>
      </c>
      <c r="M307">
        <f t="shared" si="44"/>
        <v>8791.8263999999999</v>
      </c>
      <c r="N307" s="2" t="str">
        <f>VLOOKUP(B307,states!A$2:C$10,2,FALSE)</f>
        <v>X</v>
      </c>
      <c r="O307">
        <f t="shared" si="41"/>
        <v>2</v>
      </c>
      <c r="P307">
        <f>VLOOKUP(B307,states!A$2:D$10,4,FALSE)</f>
        <v>1</v>
      </c>
      <c r="Q307">
        <v>0.5</v>
      </c>
      <c r="R307">
        <f t="shared" si="42"/>
        <v>0.5</v>
      </c>
      <c r="S307" s="7">
        <f t="shared" si="43"/>
        <v>0.43373343079440219</v>
      </c>
    </row>
    <row r="308" spans="1:19">
      <c r="A308" t="str">
        <f t="shared" si="36"/>
        <v>X2Pi-16.5-e-2-1</v>
      </c>
      <c r="B308" t="s">
        <v>0</v>
      </c>
      <c r="C308" s="9">
        <v>16.5</v>
      </c>
      <c r="D308" s="10">
        <v>2</v>
      </c>
      <c r="E308" s="10">
        <v>1</v>
      </c>
      <c r="F308" s="10" t="s">
        <v>1</v>
      </c>
      <c r="G308" s="26">
        <v>8814.5578000000005</v>
      </c>
      <c r="I308">
        <f t="shared" si="37"/>
        <v>8800.279700000001</v>
      </c>
      <c r="J308">
        <f t="shared" si="38"/>
        <v>16.5</v>
      </c>
      <c r="K308">
        <f t="shared" si="39"/>
        <v>1</v>
      </c>
      <c r="L308">
        <f t="shared" si="40"/>
        <v>3</v>
      </c>
      <c r="M308">
        <f t="shared" si="44"/>
        <v>8800.279700000001</v>
      </c>
      <c r="N308" s="2" t="str">
        <f>VLOOKUP(B308,states!A$2:C$10,2,FALSE)</f>
        <v>X</v>
      </c>
      <c r="O308">
        <f t="shared" si="41"/>
        <v>2</v>
      </c>
      <c r="P308">
        <f>VLOOKUP(B308,states!A$2:D$10,4,FALSE)</f>
        <v>1</v>
      </c>
      <c r="Q308">
        <v>0.5</v>
      </c>
      <c r="R308">
        <f t="shared" si="42"/>
        <v>0.5</v>
      </c>
      <c r="S308" s="7">
        <f t="shared" si="43"/>
        <v>0.43373343079440219</v>
      </c>
    </row>
    <row r="309" spans="1:19">
      <c r="A309" t="str">
        <f t="shared" si="36"/>
        <v>X2Pi-16.5-e-2-2</v>
      </c>
      <c r="B309" t="s">
        <v>0</v>
      </c>
      <c r="C309" s="9">
        <v>16.5</v>
      </c>
      <c r="D309" s="10">
        <v>2</v>
      </c>
      <c r="E309" s="11">
        <v>2</v>
      </c>
      <c r="F309" s="11" t="s">
        <v>1</v>
      </c>
      <c r="G309" s="26">
        <v>9224.6664000000001</v>
      </c>
      <c r="I309">
        <f t="shared" si="37"/>
        <v>9210.3883000000005</v>
      </c>
      <c r="J309">
        <f t="shared" si="38"/>
        <v>16.5</v>
      </c>
      <c r="K309">
        <f t="shared" si="39"/>
        <v>1</v>
      </c>
      <c r="L309">
        <f t="shared" si="40"/>
        <v>3</v>
      </c>
      <c r="M309">
        <f t="shared" si="44"/>
        <v>9210.3883000000005</v>
      </c>
      <c r="N309" s="2" t="str">
        <f>VLOOKUP(B309,states!A$2:C$10,2,FALSE)</f>
        <v>X</v>
      </c>
      <c r="O309">
        <f t="shared" si="41"/>
        <v>2</v>
      </c>
      <c r="P309">
        <f>VLOOKUP(B309,states!A$2:D$10,4,FALSE)</f>
        <v>1</v>
      </c>
      <c r="Q309">
        <v>0.5</v>
      </c>
      <c r="R309">
        <f t="shared" si="42"/>
        <v>1.5</v>
      </c>
      <c r="S309" s="7">
        <f t="shared" si="43"/>
        <v>0.43373343079440219</v>
      </c>
    </row>
    <row r="310" spans="1:19">
      <c r="A310" t="str">
        <f t="shared" si="36"/>
        <v>X2Pi-16.5-f-2-2</v>
      </c>
      <c r="B310" t="s">
        <v>0</v>
      </c>
      <c r="C310" s="9">
        <v>16.5</v>
      </c>
      <c r="D310" s="10">
        <v>2</v>
      </c>
      <c r="E310" s="11">
        <v>2</v>
      </c>
      <c r="F310" s="11" t="s">
        <v>2</v>
      </c>
      <c r="G310" s="26">
        <v>9234.5686999999998</v>
      </c>
      <c r="I310">
        <f t="shared" si="37"/>
        <v>9220.2906000000003</v>
      </c>
      <c r="J310">
        <f t="shared" si="38"/>
        <v>16.5</v>
      </c>
      <c r="K310">
        <f t="shared" si="39"/>
        <v>-1</v>
      </c>
      <c r="L310">
        <f t="shared" si="40"/>
        <v>3</v>
      </c>
      <c r="M310">
        <f t="shared" si="44"/>
        <v>9220.2906000000003</v>
      </c>
      <c r="N310" s="2" t="str">
        <f>VLOOKUP(B310,states!A$2:C$10,2,FALSE)</f>
        <v>X</v>
      </c>
      <c r="O310">
        <f t="shared" si="41"/>
        <v>2</v>
      </c>
      <c r="P310">
        <f>VLOOKUP(B310,states!A$2:D$10,4,FALSE)</f>
        <v>1</v>
      </c>
      <c r="Q310">
        <v>0.5</v>
      </c>
      <c r="R310">
        <f t="shared" si="42"/>
        <v>1.5</v>
      </c>
      <c r="S310" s="7">
        <f t="shared" si="43"/>
        <v>0.43373343079440219</v>
      </c>
    </row>
    <row r="311" spans="1:19">
      <c r="A311" t="str">
        <f t="shared" si="36"/>
        <v>X2Pi-16.5-f-3-1</v>
      </c>
      <c r="B311" t="s">
        <v>0</v>
      </c>
      <c r="C311" s="9">
        <v>16.5</v>
      </c>
      <c r="D311" s="11">
        <v>3</v>
      </c>
      <c r="E311" s="11">
        <v>1</v>
      </c>
      <c r="F311" s="11" t="s">
        <v>2</v>
      </c>
      <c r="G311" s="26">
        <v>11147.832700000001</v>
      </c>
      <c r="I311">
        <f t="shared" si="37"/>
        <v>11133.554600000001</v>
      </c>
      <c r="J311">
        <f t="shared" si="38"/>
        <v>16.5</v>
      </c>
      <c r="K311">
        <f t="shared" si="39"/>
        <v>-1</v>
      </c>
      <c r="L311">
        <f t="shared" si="40"/>
        <v>4</v>
      </c>
      <c r="M311">
        <f t="shared" si="44"/>
        <v>11133.554600000001</v>
      </c>
      <c r="N311" s="2" t="str">
        <f>VLOOKUP(B311,states!A$2:C$10,2,FALSE)</f>
        <v>X</v>
      </c>
      <c r="O311">
        <f t="shared" si="41"/>
        <v>3</v>
      </c>
      <c r="P311">
        <f>VLOOKUP(B311,states!A$2:D$10,4,FALSE)</f>
        <v>1</v>
      </c>
      <c r="Q311">
        <v>0.5</v>
      </c>
      <c r="R311">
        <f t="shared" si="42"/>
        <v>0.5</v>
      </c>
      <c r="S311" s="7">
        <f t="shared" si="43"/>
        <v>0.403634438252295</v>
      </c>
    </row>
    <row r="312" spans="1:19">
      <c r="A312" t="str">
        <f t="shared" si="36"/>
        <v>X2Pi-16.5-e-3-1</v>
      </c>
      <c r="B312" t="s">
        <v>0</v>
      </c>
      <c r="C312" s="9">
        <v>16.5</v>
      </c>
      <c r="D312" s="11">
        <v>3</v>
      </c>
      <c r="E312" s="11">
        <v>1</v>
      </c>
      <c r="F312" s="11" t="s">
        <v>1</v>
      </c>
      <c r="G312" s="26">
        <v>11155.950500000001</v>
      </c>
      <c r="I312">
        <f t="shared" si="37"/>
        <v>11141.672400000001</v>
      </c>
      <c r="J312">
        <f t="shared" si="38"/>
        <v>16.5</v>
      </c>
      <c r="K312">
        <f t="shared" si="39"/>
        <v>1</v>
      </c>
      <c r="L312">
        <f t="shared" si="40"/>
        <v>4</v>
      </c>
      <c r="M312">
        <f t="shared" si="44"/>
        <v>11141.672400000001</v>
      </c>
      <c r="N312" s="2" t="str">
        <f>VLOOKUP(B312,states!A$2:C$10,2,FALSE)</f>
        <v>X</v>
      </c>
      <c r="O312">
        <f t="shared" si="41"/>
        <v>3</v>
      </c>
      <c r="P312">
        <f>VLOOKUP(B312,states!A$2:D$10,4,FALSE)</f>
        <v>1</v>
      </c>
      <c r="Q312">
        <v>0.5</v>
      </c>
      <c r="R312">
        <f t="shared" si="42"/>
        <v>0.5</v>
      </c>
      <c r="S312" s="7">
        <f t="shared" si="43"/>
        <v>0.403634438252295</v>
      </c>
    </row>
    <row r="313" spans="1:19">
      <c r="A313" t="str">
        <f t="shared" si="36"/>
        <v>X2Pi-16.5-e-3-2</v>
      </c>
      <c r="B313" t="s">
        <v>0</v>
      </c>
      <c r="C313" s="9">
        <v>16.5</v>
      </c>
      <c r="D313" s="11">
        <v>3</v>
      </c>
      <c r="E313" s="11">
        <v>2</v>
      </c>
      <c r="F313" s="11" t="s">
        <v>1</v>
      </c>
      <c r="G313" s="26">
        <v>11549.025900000001</v>
      </c>
      <c r="I313">
        <f t="shared" si="37"/>
        <v>11534.747800000001</v>
      </c>
      <c r="J313">
        <f t="shared" si="38"/>
        <v>16.5</v>
      </c>
      <c r="K313">
        <f t="shared" si="39"/>
        <v>1</v>
      </c>
      <c r="L313">
        <f t="shared" si="40"/>
        <v>4</v>
      </c>
      <c r="M313">
        <f t="shared" si="44"/>
        <v>11534.747800000001</v>
      </c>
      <c r="N313" s="2" t="str">
        <f>VLOOKUP(B313,states!A$2:C$10,2,FALSE)</f>
        <v>X</v>
      </c>
      <c r="O313">
        <f t="shared" si="41"/>
        <v>3</v>
      </c>
      <c r="P313">
        <f>VLOOKUP(B313,states!A$2:D$10,4,FALSE)</f>
        <v>1</v>
      </c>
      <c r="Q313">
        <v>0.5</v>
      </c>
      <c r="R313">
        <f t="shared" si="42"/>
        <v>1.5</v>
      </c>
      <c r="S313" s="7">
        <f t="shared" si="43"/>
        <v>0.403634438252295</v>
      </c>
    </row>
    <row r="314" spans="1:19">
      <c r="A314" t="str">
        <f t="shared" si="36"/>
        <v>X2Pi-17.5-f-0-1</v>
      </c>
      <c r="B314" t="s">
        <v>0</v>
      </c>
      <c r="C314" s="9">
        <v>17.5</v>
      </c>
      <c r="D314" s="10">
        <v>0</v>
      </c>
      <c r="E314" s="11">
        <v>1</v>
      </c>
      <c r="F314" s="11" t="s">
        <v>2</v>
      </c>
      <c r="G314" s="26">
        <v>4204.2933000000003</v>
      </c>
      <c r="I314">
        <f t="shared" si="37"/>
        <v>4190.0151999999998</v>
      </c>
      <c r="J314">
        <f t="shared" si="38"/>
        <v>17.5</v>
      </c>
      <c r="K314">
        <f t="shared" si="39"/>
        <v>1</v>
      </c>
      <c r="L314">
        <f t="shared" si="40"/>
        <v>1</v>
      </c>
      <c r="M314">
        <f t="shared" si="44"/>
        <v>4190.0151999999998</v>
      </c>
      <c r="N314" s="2" t="str">
        <f>VLOOKUP(B314,states!A$2:C$10,2,FALSE)</f>
        <v>X</v>
      </c>
      <c r="O314">
        <f t="shared" si="41"/>
        <v>0</v>
      </c>
      <c r="P314">
        <f>VLOOKUP(B314,states!A$2:D$10,4,FALSE)</f>
        <v>1</v>
      </c>
      <c r="Q314">
        <v>0.5</v>
      </c>
      <c r="R314">
        <f t="shared" si="42"/>
        <v>0.5</v>
      </c>
      <c r="S314" s="7">
        <f t="shared" si="43"/>
        <v>56.414713932208329</v>
      </c>
    </row>
    <row r="315" spans="1:19">
      <c r="A315" t="str">
        <f t="shared" si="36"/>
        <v>X2Pi-17.5-e-0-1</v>
      </c>
      <c r="B315" t="s">
        <v>0</v>
      </c>
      <c r="C315" s="9">
        <v>17.5</v>
      </c>
      <c r="D315" s="10">
        <v>0</v>
      </c>
      <c r="E315" s="10">
        <v>1</v>
      </c>
      <c r="F315" s="10" t="s">
        <v>1</v>
      </c>
      <c r="G315" s="26">
        <v>4214.4468999999999</v>
      </c>
      <c r="I315">
        <f t="shared" si="37"/>
        <v>4200.1687999999995</v>
      </c>
      <c r="J315">
        <f t="shared" si="38"/>
        <v>17.5</v>
      </c>
      <c r="K315">
        <f t="shared" si="39"/>
        <v>-1</v>
      </c>
      <c r="L315">
        <f t="shared" si="40"/>
        <v>1</v>
      </c>
      <c r="M315">
        <f t="shared" si="44"/>
        <v>4200.1687999999995</v>
      </c>
      <c r="N315" s="2" t="str">
        <f>VLOOKUP(B315,states!A$2:C$10,2,FALSE)</f>
        <v>X</v>
      </c>
      <c r="O315">
        <f t="shared" si="41"/>
        <v>0</v>
      </c>
      <c r="P315">
        <f>VLOOKUP(B315,states!A$2:D$10,4,FALSE)</f>
        <v>1</v>
      </c>
      <c r="Q315">
        <v>0.5</v>
      </c>
      <c r="R315">
        <f t="shared" si="42"/>
        <v>0.5</v>
      </c>
      <c r="S315" s="7">
        <f t="shared" si="43"/>
        <v>56.414713932208329</v>
      </c>
    </row>
    <row r="316" spans="1:19">
      <c r="A316" t="str">
        <f t="shared" si="36"/>
        <v>X2Pi-17.5-e-0-2</v>
      </c>
      <c r="B316" t="s">
        <v>0</v>
      </c>
      <c r="C316" s="9">
        <v>17.5</v>
      </c>
      <c r="D316" s="10">
        <v>0</v>
      </c>
      <c r="E316" s="11">
        <v>2</v>
      </c>
      <c r="F316" s="11" t="s">
        <v>1</v>
      </c>
      <c r="G316" s="26">
        <v>4681.2313000000004</v>
      </c>
      <c r="I316">
        <f t="shared" si="37"/>
        <v>4666.9531999999999</v>
      </c>
      <c r="J316">
        <f t="shared" si="38"/>
        <v>17.5</v>
      </c>
      <c r="K316">
        <f t="shared" si="39"/>
        <v>-1</v>
      </c>
      <c r="L316">
        <f t="shared" si="40"/>
        <v>1</v>
      </c>
      <c r="M316">
        <f t="shared" si="44"/>
        <v>4666.9531999999999</v>
      </c>
      <c r="N316" s="2" t="str">
        <f>VLOOKUP(B316,states!A$2:C$10,2,FALSE)</f>
        <v>X</v>
      </c>
      <c r="O316">
        <f t="shared" si="41"/>
        <v>0</v>
      </c>
      <c r="P316">
        <f>VLOOKUP(B316,states!A$2:D$10,4,FALSE)</f>
        <v>1</v>
      </c>
      <c r="Q316">
        <v>0.5</v>
      </c>
      <c r="R316">
        <f t="shared" si="42"/>
        <v>1.5</v>
      </c>
      <c r="S316" s="7">
        <f t="shared" si="43"/>
        <v>56.414713932208329</v>
      </c>
    </row>
    <row r="317" spans="1:19">
      <c r="A317" t="str">
        <f t="shared" si="36"/>
        <v>X2Pi-17.5-f-0-2</v>
      </c>
      <c r="B317" t="s">
        <v>0</v>
      </c>
      <c r="C317" s="9">
        <v>17.5</v>
      </c>
      <c r="D317" s="10">
        <v>0</v>
      </c>
      <c r="E317" s="11">
        <v>2</v>
      </c>
      <c r="F317" s="11" t="s">
        <v>2</v>
      </c>
      <c r="G317" s="26">
        <v>4693.0162</v>
      </c>
      <c r="I317">
        <f t="shared" si="37"/>
        <v>4678.7380999999996</v>
      </c>
      <c r="J317">
        <f t="shared" si="38"/>
        <v>17.5</v>
      </c>
      <c r="K317">
        <f t="shared" si="39"/>
        <v>1</v>
      </c>
      <c r="L317">
        <f t="shared" si="40"/>
        <v>1</v>
      </c>
      <c r="M317">
        <f t="shared" si="44"/>
        <v>4678.7380999999996</v>
      </c>
      <c r="N317" s="2" t="str">
        <f>VLOOKUP(B317,states!A$2:C$10,2,FALSE)</f>
        <v>X</v>
      </c>
      <c r="O317">
        <f t="shared" si="41"/>
        <v>0</v>
      </c>
      <c r="P317">
        <f>VLOOKUP(B317,states!A$2:D$10,4,FALSE)</f>
        <v>1</v>
      </c>
      <c r="Q317">
        <v>0.5</v>
      </c>
      <c r="R317">
        <f t="shared" si="42"/>
        <v>1.5</v>
      </c>
      <c r="S317" s="7">
        <f t="shared" si="43"/>
        <v>56.414713932208329</v>
      </c>
    </row>
    <row r="318" spans="1:19">
      <c r="A318" t="str">
        <f t="shared" si="36"/>
        <v>X2Pi-17.5-f-1-1</v>
      </c>
      <c r="B318" t="s">
        <v>0</v>
      </c>
      <c r="C318" s="9">
        <v>17.5</v>
      </c>
      <c r="D318" s="11">
        <v>1</v>
      </c>
      <c r="E318" s="11">
        <v>1</v>
      </c>
      <c r="F318" s="11" t="s">
        <v>2</v>
      </c>
      <c r="G318" s="26">
        <v>6777.1782999999996</v>
      </c>
      <c r="I318">
        <f t="shared" si="37"/>
        <v>6762.9001999999991</v>
      </c>
      <c r="J318">
        <f t="shared" si="38"/>
        <v>17.5</v>
      </c>
      <c r="K318">
        <f t="shared" si="39"/>
        <v>1</v>
      </c>
      <c r="L318">
        <f t="shared" si="40"/>
        <v>2</v>
      </c>
      <c r="M318">
        <f t="shared" si="44"/>
        <v>6762.9001999999991</v>
      </c>
      <c r="N318" s="2" t="str">
        <f>VLOOKUP(B318,states!A$2:C$10,2,FALSE)</f>
        <v>X</v>
      </c>
      <c r="O318">
        <f t="shared" si="41"/>
        <v>1</v>
      </c>
      <c r="P318">
        <f>VLOOKUP(B318,states!A$2:D$10,4,FALSE)</f>
        <v>1</v>
      </c>
      <c r="Q318">
        <v>0.5</v>
      </c>
      <c r="R318">
        <f t="shared" si="42"/>
        <v>0.5</v>
      </c>
      <c r="S318" s="7">
        <f t="shared" si="43"/>
        <v>0.47438930713157768</v>
      </c>
    </row>
    <row r="319" spans="1:19">
      <c r="A319" t="str">
        <f t="shared" si="36"/>
        <v>X2Pi-17.5-e-1-1</v>
      </c>
      <c r="B319" t="s">
        <v>0</v>
      </c>
      <c r="C319" s="9">
        <v>17.5</v>
      </c>
      <c r="D319" s="11">
        <v>1</v>
      </c>
      <c r="E319" s="11">
        <v>1</v>
      </c>
      <c r="F319" s="11" t="s">
        <v>1</v>
      </c>
      <c r="G319" s="26">
        <v>6786.9528</v>
      </c>
      <c r="I319">
        <f t="shared" si="37"/>
        <v>6772.6746999999996</v>
      </c>
      <c r="J319">
        <f t="shared" si="38"/>
        <v>17.5</v>
      </c>
      <c r="K319">
        <f t="shared" si="39"/>
        <v>-1</v>
      </c>
      <c r="L319">
        <f t="shared" si="40"/>
        <v>2</v>
      </c>
      <c r="M319">
        <f t="shared" si="44"/>
        <v>6772.6746999999996</v>
      </c>
      <c r="N319" s="2" t="str">
        <f>VLOOKUP(B319,states!A$2:C$10,2,FALSE)</f>
        <v>X</v>
      </c>
      <c r="O319">
        <f t="shared" si="41"/>
        <v>1</v>
      </c>
      <c r="P319">
        <f>VLOOKUP(B319,states!A$2:D$10,4,FALSE)</f>
        <v>1</v>
      </c>
      <c r="Q319">
        <v>0.5</v>
      </c>
      <c r="R319">
        <f t="shared" si="42"/>
        <v>0.5</v>
      </c>
      <c r="S319" s="7">
        <f t="shared" si="43"/>
        <v>0.47438930713157768</v>
      </c>
    </row>
    <row r="320" spans="1:19">
      <c r="A320" t="str">
        <f t="shared" si="36"/>
        <v>X2Pi-17.5-e-1-2</v>
      </c>
      <c r="B320" t="s">
        <v>0</v>
      </c>
      <c r="C320" s="9">
        <v>17.5</v>
      </c>
      <c r="D320" s="11">
        <v>1</v>
      </c>
      <c r="E320" s="11">
        <v>2</v>
      </c>
      <c r="F320" s="11" t="s">
        <v>1</v>
      </c>
      <c r="G320" s="26">
        <v>7235.5555999999997</v>
      </c>
      <c r="I320">
        <f t="shared" si="37"/>
        <v>7221.2774999999992</v>
      </c>
      <c r="J320">
        <f t="shared" si="38"/>
        <v>17.5</v>
      </c>
      <c r="K320">
        <f t="shared" si="39"/>
        <v>-1</v>
      </c>
      <c r="L320">
        <f t="shared" si="40"/>
        <v>2</v>
      </c>
      <c r="M320">
        <f t="shared" si="44"/>
        <v>7221.2774999999992</v>
      </c>
      <c r="N320" s="2" t="str">
        <f>VLOOKUP(B320,states!A$2:C$10,2,FALSE)</f>
        <v>X</v>
      </c>
      <c r="O320">
        <f t="shared" si="41"/>
        <v>1</v>
      </c>
      <c r="P320">
        <f>VLOOKUP(B320,states!A$2:D$10,4,FALSE)</f>
        <v>1</v>
      </c>
      <c r="Q320">
        <v>0.5</v>
      </c>
      <c r="R320">
        <f t="shared" si="42"/>
        <v>1.5</v>
      </c>
      <c r="S320" s="7">
        <f t="shared" si="43"/>
        <v>0.47438930713157768</v>
      </c>
    </row>
    <row r="321" spans="1:19">
      <c r="A321" t="str">
        <f t="shared" si="36"/>
        <v>X2Pi-17.5-f-2-1</v>
      </c>
      <c r="B321" t="s">
        <v>0</v>
      </c>
      <c r="C321" s="9">
        <v>17.5</v>
      </c>
      <c r="D321" s="10">
        <v>2</v>
      </c>
      <c r="E321" s="11">
        <v>1</v>
      </c>
      <c r="F321" s="11" t="s">
        <v>2</v>
      </c>
      <c r="G321" s="26">
        <v>9225.2559000000001</v>
      </c>
      <c r="I321">
        <f t="shared" si="37"/>
        <v>9210.9778000000006</v>
      </c>
      <c r="J321">
        <f t="shared" si="38"/>
        <v>17.5</v>
      </c>
      <c r="K321">
        <f t="shared" si="39"/>
        <v>1</v>
      </c>
      <c r="L321">
        <f t="shared" si="40"/>
        <v>3</v>
      </c>
      <c r="M321">
        <f t="shared" si="44"/>
        <v>9210.9778000000006</v>
      </c>
      <c r="N321" s="2" t="str">
        <f>VLOOKUP(B321,states!A$2:C$10,2,FALSE)</f>
        <v>X</v>
      </c>
      <c r="O321">
        <f t="shared" si="41"/>
        <v>2</v>
      </c>
      <c r="P321">
        <f>VLOOKUP(B321,states!A$2:D$10,4,FALSE)</f>
        <v>1</v>
      </c>
      <c r="Q321">
        <v>0.5</v>
      </c>
      <c r="R321">
        <f t="shared" si="42"/>
        <v>0.5</v>
      </c>
      <c r="S321" s="7">
        <f t="shared" si="43"/>
        <v>0.42865912841517961</v>
      </c>
    </row>
    <row r="322" spans="1:19">
      <c r="A322" t="str">
        <f t="shared" ref="A322:A385" si="45">B322&amp;"-"&amp;C322&amp;"-"&amp;F322&amp;"-"&amp;D322&amp;"-"&amp;E322</f>
        <v>X2Pi-17.5-e-2-1</v>
      </c>
      <c r="B322" t="s">
        <v>0</v>
      </c>
      <c r="C322" s="9">
        <v>17.5</v>
      </c>
      <c r="D322" s="10">
        <v>2</v>
      </c>
      <c r="E322" s="10">
        <v>1</v>
      </c>
      <c r="F322" s="10" t="s">
        <v>1</v>
      </c>
      <c r="G322" s="26">
        <v>9234.6517000000003</v>
      </c>
      <c r="I322">
        <f t="shared" ref="I322:I385" si="46">G322-G$2</f>
        <v>9220.3736000000008</v>
      </c>
      <c r="J322">
        <f t="shared" ref="J322:J385" si="47">C322</f>
        <v>17.5</v>
      </c>
      <c r="K322">
        <f t="shared" ref="K322:K385" si="48">IF(F322="e",(-1)^(C322-0.5),(-1)^(C322+0.5))</f>
        <v>-1</v>
      </c>
      <c r="L322">
        <f t="shared" ref="L322:L385" si="49">D322+1</f>
        <v>3</v>
      </c>
      <c r="M322">
        <f t="shared" si="44"/>
        <v>9220.3736000000008</v>
      </c>
      <c r="N322" s="2" t="str">
        <f>VLOOKUP(B322,states!A$2:C$10,2,FALSE)</f>
        <v>X</v>
      </c>
      <c r="O322">
        <f t="shared" ref="O322:O385" si="50">D322</f>
        <v>2</v>
      </c>
      <c r="P322">
        <f>VLOOKUP(B322,states!A$2:D$10,4,FALSE)</f>
        <v>1</v>
      </c>
      <c r="Q322">
        <v>0.5</v>
      </c>
      <c r="R322">
        <f t="shared" ref="R322:R385" si="51">IF(P322=0,Q322,IF(C322=0.5,0.5,IF(E322=1,0.5,1.5)))</f>
        <v>0.5</v>
      </c>
      <c r="S322" s="7">
        <f t="shared" ref="S322:S385" si="52">IF(O322=5,0,1/C322^(1/5)*IF(O322=0,100,1)/(O322+1)^(1/4))</f>
        <v>0.42865912841517961</v>
      </c>
    </row>
    <row r="323" spans="1:19">
      <c r="A323" t="str">
        <f t="shared" si="45"/>
        <v>X2Pi-17.5-e-2-2</v>
      </c>
      <c r="B323" t="s">
        <v>0</v>
      </c>
      <c r="C323" s="9">
        <v>17.5</v>
      </c>
      <c r="D323" s="10">
        <v>2</v>
      </c>
      <c r="E323" s="11">
        <v>2</v>
      </c>
      <c r="F323" s="11" t="s">
        <v>1</v>
      </c>
      <c r="G323" s="26">
        <v>9665.1962000000003</v>
      </c>
      <c r="I323">
        <f t="shared" si="46"/>
        <v>9650.9181000000008</v>
      </c>
      <c r="J323">
        <f t="shared" si="47"/>
        <v>17.5</v>
      </c>
      <c r="K323">
        <f t="shared" si="48"/>
        <v>-1</v>
      </c>
      <c r="L323">
        <f t="shared" si="49"/>
        <v>3</v>
      </c>
      <c r="M323">
        <f t="shared" ref="M323:M386" si="53">I323</f>
        <v>9650.9181000000008</v>
      </c>
      <c r="N323" s="2" t="str">
        <f>VLOOKUP(B323,states!A$2:C$10,2,FALSE)</f>
        <v>X</v>
      </c>
      <c r="O323">
        <f t="shared" si="50"/>
        <v>2</v>
      </c>
      <c r="P323">
        <f>VLOOKUP(B323,states!A$2:D$10,4,FALSE)</f>
        <v>1</v>
      </c>
      <c r="Q323">
        <v>0.5</v>
      </c>
      <c r="R323">
        <f t="shared" si="51"/>
        <v>1.5</v>
      </c>
      <c r="S323" s="7">
        <f t="shared" si="52"/>
        <v>0.42865912841517961</v>
      </c>
    </row>
    <row r="324" spans="1:19">
      <c r="A324" t="str">
        <f t="shared" si="45"/>
        <v>X2Pi-17.5-f-2-2</v>
      </c>
      <c r="B324" t="s">
        <v>0</v>
      </c>
      <c r="C324" s="9">
        <v>17.5</v>
      </c>
      <c r="D324" s="10">
        <v>2</v>
      </c>
      <c r="E324" s="11">
        <v>2</v>
      </c>
      <c r="F324" s="11" t="s">
        <v>2</v>
      </c>
      <c r="G324" s="26">
        <v>9676.0918000000001</v>
      </c>
      <c r="I324">
        <f t="shared" si="46"/>
        <v>9661.8137000000006</v>
      </c>
      <c r="J324">
        <f t="shared" si="47"/>
        <v>17.5</v>
      </c>
      <c r="K324">
        <f t="shared" si="48"/>
        <v>1</v>
      </c>
      <c r="L324">
        <f t="shared" si="49"/>
        <v>3</v>
      </c>
      <c r="M324">
        <f t="shared" si="53"/>
        <v>9661.8137000000006</v>
      </c>
      <c r="N324" s="2" t="str">
        <f>VLOOKUP(B324,states!A$2:C$10,2,FALSE)</f>
        <v>X</v>
      </c>
      <c r="O324">
        <f t="shared" si="50"/>
        <v>2</v>
      </c>
      <c r="P324">
        <f>VLOOKUP(B324,states!A$2:D$10,4,FALSE)</f>
        <v>1</v>
      </c>
      <c r="Q324">
        <v>0.5</v>
      </c>
      <c r="R324">
        <f t="shared" si="51"/>
        <v>1.5</v>
      </c>
      <c r="S324" s="7">
        <f t="shared" si="52"/>
        <v>0.42865912841517961</v>
      </c>
    </row>
    <row r="325" spans="1:19">
      <c r="A325" t="str">
        <f t="shared" si="45"/>
        <v>X2Pi-17.5-f-3-1</v>
      </c>
      <c r="B325" t="s">
        <v>0</v>
      </c>
      <c r="C325" s="9">
        <v>17.5</v>
      </c>
      <c r="D325" s="11">
        <v>3</v>
      </c>
      <c r="E325" s="11">
        <v>1</v>
      </c>
      <c r="F325" s="11" t="s">
        <v>2</v>
      </c>
      <c r="G325" s="26">
        <v>11549.5841</v>
      </c>
      <c r="I325">
        <f t="shared" si="46"/>
        <v>11535.306</v>
      </c>
      <c r="J325">
        <f t="shared" si="47"/>
        <v>17.5</v>
      </c>
      <c r="K325">
        <f t="shared" si="48"/>
        <v>1</v>
      </c>
      <c r="L325">
        <f t="shared" si="49"/>
        <v>4</v>
      </c>
      <c r="M325">
        <f t="shared" si="53"/>
        <v>11535.306</v>
      </c>
      <c r="N325" s="2" t="str">
        <f>VLOOKUP(B325,states!A$2:C$10,2,FALSE)</f>
        <v>X</v>
      </c>
      <c r="O325">
        <f t="shared" si="50"/>
        <v>3</v>
      </c>
      <c r="P325">
        <f>VLOOKUP(B325,states!A$2:D$10,4,FALSE)</f>
        <v>1</v>
      </c>
      <c r="Q325">
        <v>0.5</v>
      </c>
      <c r="R325">
        <f t="shared" si="51"/>
        <v>0.5</v>
      </c>
      <c r="S325" s="7">
        <f t="shared" si="52"/>
        <v>0.39891226780163713</v>
      </c>
    </row>
    <row r="326" spans="1:19">
      <c r="A326" t="str">
        <f t="shared" si="45"/>
        <v>X2Pi-17.5-e-3-1</v>
      </c>
      <c r="B326" t="s">
        <v>0</v>
      </c>
      <c r="C326" s="9">
        <v>17.5</v>
      </c>
      <c r="D326" s="11">
        <v>3</v>
      </c>
      <c r="E326" s="11">
        <v>1</v>
      </c>
      <c r="F326" s="11" t="s">
        <v>1</v>
      </c>
      <c r="G326" s="26">
        <v>11558.6052</v>
      </c>
      <c r="I326">
        <f t="shared" si="46"/>
        <v>11544.3271</v>
      </c>
      <c r="J326">
        <f t="shared" si="47"/>
        <v>17.5</v>
      </c>
      <c r="K326">
        <f t="shared" si="48"/>
        <v>-1</v>
      </c>
      <c r="L326">
        <f t="shared" si="49"/>
        <v>4</v>
      </c>
      <c r="M326">
        <f t="shared" si="53"/>
        <v>11544.3271</v>
      </c>
      <c r="N326" s="2" t="str">
        <f>VLOOKUP(B326,states!A$2:C$10,2,FALSE)</f>
        <v>X</v>
      </c>
      <c r="O326">
        <f t="shared" si="50"/>
        <v>3</v>
      </c>
      <c r="P326">
        <f>VLOOKUP(B326,states!A$2:D$10,4,FALSE)</f>
        <v>1</v>
      </c>
      <c r="Q326">
        <v>0.5</v>
      </c>
      <c r="R326">
        <f t="shared" si="51"/>
        <v>0.5</v>
      </c>
      <c r="S326" s="7">
        <f t="shared" si="52"/>
        <v>0.39891226780163713</v>
      </c>
    </row>
    <row r="327" spans="1:19">
      <c r="A327" t="str">
        <f t="shared" si="45"/>
        <v>X2Pi-17.5-e-3-2</v>
      </c>
      <c r="B327" t="s">
        <v>0</v>
      </c>
      <c r="C327" s="9">
        <v>17.5</v>
      </c>
      <c r="D327" s="11">
        <v>3</v>
      </c>
      <c r="E327" s="11">
        <v>2</v>
      </c>
      <c r="F327" s="11" t="s">
        <v>1</v>
      </c>
      <c r="G327" s="26">
        <v>11971.1656</v>
      </c>
      <c r="I327">
        <f t="shared" si="46"/>
        <v>11956.887500000001</v>
      </c>
      <c r="J327">
        <f t="shared" si="47"/>
        <v>17.5</v>
      </c>
      <c r="K327">
        <f t="shared" si="48"/>
        <v>-1</v>
      </c>
      <c r="L327">
        <f t="shared" si="49"/>
        <v>4</v>
      </c>
      <c r="M327">
        <f t="shared" si="53"/>
        <v>11956.887500000001</v>
      </c>
      <c r="N327" s="2" t="str">
        <f>VLOOKUP(B327,states!A$2:C$10,2,FALSE)</f>
        <v>X</v>
      </c>
      <c r="O327">
        <f t="shared" si="50"/>
        <v>3</v>
      </c>
      <c r="P327">
        <f>VLOOKUP(B327,states!A$2:D$10,4,FALSE)</f>
        <v>1</v>
      </c>
      <c r="Q327">
        <v>0.5</v>
      </c>
      <c r="R327">
        <f t="shared" si="51"/>
        <v>1.5</v>
      </c>
      <c r="S327" s="7">
        <f t="shared" si="52"/>
        <v>0.39891226780163713</v>
      </c>
    </row>
    <row r="328" spans="1:19">
      <c r="A328" t="str">
        <f t="shared" si="45"/>
        <v>X2Pi-18.5-f-0-1</v>
      </c>
      <c r="B328" t="s">
        <v>0</v>
      </c>
      <c r="C328" s="9">
        <v>18.5</v>
      </c>
      <c r="D328" s="10">
        <v>0</v>
      </c>
      <c r="E328" s="11">
        <v>1</v>
      </c>
      <c r="F328" s="11" t="s">
        <v>2</v>
      </c>
      <c r="G328" s="26">
        <v>4681.8177999999998</v>
      </c>
      <c r="I328">
        <f t="shared" si="46"/>
        <v>4667.5396999999994</v>
      </c>
      <c r="J328">
        <f t="shared" si="47"/>
        <v>18.5</v>
      </c>
      <c r="K328">
        <f t="shared" si="48"/>
        <v>-1</v>
      </c>
      <c r="L328">
        <f t="shared" si="49"/>
        <v>1</v>
      </c>
      <c r="M328">
        <f t="shared" si="53"/>
        <v>4667.5396999999994</v>
      </c>
      <c r="N328" s="2" t="str">
        <f>VLOOKUP(B328,states!A$2:C$10,2,FALSE)</f>
        <v>X</v>
      </c>
      <c r="O328">
        <f t="shared" si="50"/>
        <v>0</v>
      </c>
      <c r="P328">
        <f>VLOOKUP(B328,states!A$2:D$10,4,FALSE)</f>
        <v>1</v>
      </c>
      <c r="Q328">
        <v>0.5</v>
      </c>
      <c r="R328">
        <f t="shared" si="51"/>
        <v>0.5</v>
      </c>
      <c r="S328" s="7">
        <f t="shared" si="52"/>
        <v>55.791193791224977</v>
      </c>
    </row>
    <row r="329" spans="1:19">
      <c r="A329" t="str">
        <f t="shared" si="45"/>
        <v>X2Pi-18.5-e-0-1</v>
      </c>
      <c r="B329" t="s">
        <v>0</v>
      </c>
      <c r="C329" s="9">
        <v>18.5</v>
      </c>
      <c r="D329" s="10">
        <v>0</v>
      </c>
      <c r="E329" s="10">
        <v>1</v>
      </c>
      <c r="F329" s="10" t="s">
        <v>1</v>
      </c>
      <c r="G329" s="26">
        <v>4693.0258999999996</v>
      </c>
      <c r="I329">
        <f t="shared" si="46"/>
        <v>4678.7477999999992</v>
      </c>
      <c r="J329">
        <f t="shared" si="47"/>
        <v>18.5</v>
      </c>
      <c r="K329">
        <f t="shared" si="48"/>
        <v>1</v>
      </c>
      <c r="L329">
        <f t="shared" si="49"/>
        <v>1</v>
      </c>
      <c r="M329">
        <f t="shared" si="53"/>
        <v>4678.7477999999992</v>
      </c>
      <c r="N329" s="2" t="str">
        <f>VLOOKUP(B329,states!A$2:C$10,2,FALSE)</f>
        <v>X</v>
      </c>
      <c r="O329">
        <f t="shared" si="50"/>
        <v>0</v>
      </c>
      <c r="P329">
        <f>VLOOKUP(B329,states!A$2:D$10,4,FALSE)</f>
        <v>1</v>
      </c>
      <c r="Q329">
        <v>0.5</v>
      </c>
      <c r="R329">
        <f t="shared" si="51"/>
        <v>0.5</v>
      </c>
      <c r="S329" s="7">
        <f t="shared" si="52"/>
        <v>55.791193791224977</v>
      </c>
    </row>
    <row r="330" spans="1:19">
      <c r="A330" t="str">
        <f t="shared" si="45"/>
        <v>X2Pi-18.5-e-0-2</v>
      </c>
      <c r="B330" t="s">
        <v>0</v>
      </c>
      <c r="C330" s="9">
        <v>18.5</v>
      </c>
      <c r="D330" s="10">
        <v>0</v>
      </c>
      <c r="E330" s="11">
        <v>2</v>
      </c>
      <c r="F330" s="11" t="s">
        <v>1</v>
      </c>
      <c r="G330" s="26">
        <v>5181.5499</v>
      </c>
      <c r="I330">
        <f t="shared" si="46"/>
        <v>5167.2717999999995</v>
      </c>
      <c r="J330">
        <f t="shared" si="47"/>
        <v>18.5</v>
      </c>
      <c r="K330">
        <f t="shared" si="48"/>
        <v>1</v>
      </c>
      <c r="L330">
        <f t="shared" si="49"/>
        <v>1</v>
      </c>
      <c r="M330">
        <f t="shared" si="53"/>
        <v>5167.2717999999995</v>
      </c>
      <c r="N330" s="2" t="str">
        <f>VLOOKUP(B330,states!A$2:C$10,2,FALSE)</f>
        <v>X</v>
      </c>
      <c r="O330">
        <f t="shared" si="50"/>
        <v>0</v>
      </c>
      <c r="P330">
        <f>VLOOKUP(B330,states!A$2:D$10,4,FALSE)</f>
        <v>1</v>
      </c>
      <c r="Q330">
        <v>0.5</v>
      </c>
      <c r="R330">
        <f t="shared" si="51"/>
        <v>1.5</v>
      </c>
      <c r="S330" s="7">
        <f t="shared" si="52"/>
        <v>55.791193791224977</v>
      </c>
    </row>
    <row r="331" spans="1:19">
      <c r="A331" t="str">
        <f t="shared" si="45"/>
        <v>X2Pi-18.5-f-0-2</v>
      </c>
      <c r="B331" t="s">
        <v>0</v>
      </c>
      <c r="C331" s="9">
        <v>18.5</v>
      </c>
      <c r="D331" s="10">
        <v>0</v>
      </c>
      <c r="E331" s="11">
        <v>2</v>
      </c>
      <c r="F331" s="11" t="s">
        <v>2</v>
      </c>
      <c r="G331" s="26">
        <v>5194.4399000000003</v>
      </c>
      <c r="I331">
        <f t="shared" si="46"/>
        <v>5180.1617999999999</v>
      </c>
      <c r="J331">
        <f t="shared" si="47"/>
        <v>18.5</v>
      </c>
      <c r="K331">
        <f t="shared" si="48"/>
        <v>-1</v>
      </c>
      <c r="L331">
        <f t="shared" si="49"/>
        <v>1</v>
      </c>
      <c r="M331">
        <f t="shared" si="53"/>
        <v>5180.1617999999999</v>
      </c>
      <c r="N331" s="2" t="str">
        <f>VLOOKUP(B331,states!A$2:C$10,2,FALSE)</f>
        <v>X</v>
      </c>
      <c r="O331">
        <f t="shared" si="50"/>
        <v>0</v>
      </c>
      <c r="P331">
        <f>VLOOKUP(B331,states!A$2:D$10,4,FALSE)</f>
        <v>1</v>
      </c>
      <c r="Q331">
        <v>0.5</v>
      </c>
      <c r="R331">
        <f t="shared" si="51"/>
        <v>1.5</v>
      </c>
      <c r="S331" s="7">
        <f t="shared" si="52"/>
        <v>55.791193791224977</v>
      </c>
    </row>
    <row r="332" spans="1:19">
      <c r="A332" t="str">
        <f t="shared" si="45"/>
        <v>X2Pi-18.5-f-1-1</v>
      </c>
      <c r="B332" t="s">
        <v>0</v>
      </c>
      <c r="C332" s="9">
        <v>18.5</v>
      </c>
      <c r="D332" s="11">
        <v>1</v>
      </c>
      <c r="E332" s="11">
        <v>1</v>
      </c>
      <c r="F332" s="11" t="s">
        <v>2</v>
      </c>
      <c r="G332" s="26">
        <v>7236.1224000000002</v>
      </c>
      <c r="I332">
        <f t="shared" si="46"/>
        <v>7221.8442999999997</v>
      </c>
      <c r="J332">
        <f t="shared" si="47"/>
        <v>18.5</v>
      </c>
      <c r="K332">
        <f t="shared" si="48"/>
        <v>-1</v>
      </c>
      <c r="L332">
        <f t="shared" si="49"/>
        <v>2</v>
      </c>
      <c r="M332">
        <f t="shared" si="53"/>
        <v>7221.8442999999997</v>
      </c>
      <c r="N332" s="2" t="str">
        <f>VLOOKUP(B332,states!A$2:C$10,2,FALSE)</f>
        <v>X</v>
      </c>
      <c r="O332">
        <f t="shared" si="50"/>
        <v>1</v>
      </c>
      <c r="P332">
        <f>VLOOKUP(B332,states!A$2:D$10,4,FALSE)</f>
        <v>1</v>
      </c>
      <c r="Q332">
        <v>0.5</v>
      </c>
      <c r="R332">
        <f t="shared" si="51"/>
        <v>0.5</v>
      </c>
      <c r="S332" s="7">
        <f t="shared" si="52"/>
        <v>0.46914614861766385</v>
      </c>
    </row>
    <row r="333" spans="1:19">
      <c r="A333" t="str">
        <f t="shared" si="45"/>
        <v>X2Pi-18.5-e-1-1</v>
      </c>
      <c r="B333" t="s">
        <v>0</v>
      </c>
      <c r="C333" s="9">
        <v>18.5</v>
      </c>
      <c r="D333" s="11">
        <v>1</v>
      </c>
      <c r="E333" s="11">
        <v>1</v>
      </c>
      <c r="F333" s="11" t="s">
        <v>1</v>
      </c>
      <c r="G333" s="26">
        <v>7246.9081999999999</v>
      </c>
      <c r="I333">
        <f t="shared" si="46"/>
        <v>7232.6300999999994</v>
      </c>
      <c r="J333">
        <f t="shared" si="47"/>
        <v>18.5</v>
      </c>
      <c r="K333">
        <f t="shared" si="48"/>
        <v>1</v>
      </c>
      <c r="L333">
        <f t="shared" si="49"/>
        <v>2</v>
      </c>
      <c r="M333">
        <f t="shared" si="53"/>
        <v>7232.6300999999994</v>
      </c>
      <c r="N333" s="2" t="str">
        <f>VLOOKUP(B333,states!A$2:C$10,2,FALSE)</f>
        <v>X</v>
      </c>
      <c r="O333">
        <f t="shared" si="50"/>
        <v>1</v>
      </c>
      <c r="P333">
        <f>VLOOKUP(B333,states!A$2:D$10,4,FALSE)</f>
        <v>1</v>
      </c>
      <c r="Q333">
        <v>0.5</v>
      </c>
      <c r="R333">
        <f t="shared" si="51"/>
        <v>0.5</v>
      </c>
      <c r="S333" s="7">
        <f t="shared" si="52"/>
        <v>0.46914614861766385</v>
      </c>
    </row>
    <row r="334" spans="1:19">
      <c r="A334" t="str">
        <f t="shared" si="45"/>
        <v>X2Pi-18.5-e-1-2</v>
      </c>
      <c r="B334" t="s">
        <v>0</v>
      </c>
      <c r="C334" s="9">
        <v>18.5</v>
      </c>
      <c r="D334" s="11">
        <v>1</v>
      </c>
      <c r="E334" s="11">
        <v>2</v>
      </c>
      <c r="F334" s="11" t="s">
        <v>1</v>
      </c>
      <c r="G334" s="26">
        <v>7716.3117000000002</v>
      </c>
      <c r="I334">
        <f t="shared" si="46"/>
        <v>7702.0335999999998</v>
      </c>
      <c r="J334">
        <f t="shared" si="47"/>
        <v>18.5</v>
      </c>
      <c r="K334">
        <f t="shared" si="48"/>
        <v>1</v>
      </c>
      <c r="L334">
        <f t="shared" si="49"/>
        <v>2</v>
      </c>
      <c r="M334">
        <f t="shared" si="53"/>
        <v>7702.0335999999998</v>
      </c>
      <c r="N334" s="2" t="str">
        <f>VLOOKUP(B334,states!A$2:C$10,2,FALSE)</f>
        <v>X</v>
      </c>
      <c r="O334">
        <f t="shared" si="50"/>
        <v>1</v>
      </c>
      <c r="P334">
        <f>VLOOKUP(B334,states!A$2:D$10,4,FALSE)</f>
        <v>1</v>
      </c>
      <c r="Q334">
        <v>0.5</v>
      </c>
      <c r="R334">
        <f t="shared" si="51"/>
        <v>1.5</v>
      </c>
      <c r="S334" s="7">
        <f t="shared" si="52"/>
        <v>0.46914614861766385</v>
      </c>
    </row>
    <row r="335" spans="1:19">
      <c r="A335" t="str">
        <f t="shared" si="45"/>
        <v>X2Pi-18.5-f-2-1</v>
      </c>
      <c r="B335" t="s">
        <v>0</v>
      </c>
      <c r="C335" s="9">
        <v>18.5</v>
      </c>
      <c r="D335" s="10">
        <v>2</v>
      </c>
      <c r="E335" s="11">
        <v>1</v>
      </c>
      <c r="F335" s="11" t="s">
        <v>2</v>
      </c>
      <c r="G335" s="26">
        <v>9665.7437000000009</v>
      </c>
      <c r="I335">
        <f t="shared" si="46"/>
        <v>9651.4656000000014</v>
      </c>
      <c r="J335">
        <f t="shared" si="47"/>
        <v>18.5</v>
      </c>
      <c r="K335">
        <f t="shared" si="48"/>
        <v>-1</v>
      </c>
      <c r="L335">
        <f t="shared" si="49"/>
        <v>3</v>
      </c>
      <c r="M335">
        <f t="shared" si="53"/>
        <v>9651.4656000000014</v>
      </c>
      <c r="N335" s="2" t="str">
        <f>VLOOKUP(B335,states!A$2:C$10,2,FALSE)</f>
        <v>X</v>
      </c>
      <c r="O335">
        <f t="shared" si="50"/>
        <v>2</v>
      </c>
      <c r="P335">
        <f>VLOOKUP(B335,states!A$2:D$10,4,FALSE)</f>
        <v>1</v>
      </c>
      <c r="Q335">
        <v>0.5</v>
      </c>
      <c r="R335">
        <f t="shared" si="51"/>
        <v>0.5</v>
      </c>
      <c r="S335" s="7">
        <f t="shared" si="52"/>
        <v>0.42392139987676303</v>
      </c>
    </row>
    <row r="336" spans="1:19">
      <c r="A336" t="str">
        <f t="shared" si="45"/>
        <v>X2Pi-18.5-e-2-1</v>
      </c>
      <c r="B336" t="s">
        <v>0</v>
      </c>
      <c r="C336" s="9">
        <v>18.5</v>
      </c>
      <c r="D336" s="10">
        <v>2</v>
      </c>
      <c r="E336" s="10">
        <v>1</v>
      </c>
      <c r="F336" s="10" t="s">
        <v>1</v>
      </c>
      <c r="G336" s="26">
        <v>9676.1088999999993</v>
      </c>
      <c r="I336">
        <f t="shared" si="46"/>
        <v>9661.8307999999997</v>
      </c>
      <c r="J336">
        <f t="shared" si="47"/>
        <v>18.5</v>
      </c>
      <c r="K336">
        <f t="shared" si="48"/>
        <v>1</v>
      </c>
      <c r="L336">
        <f t="shared" si="49"/>
        <v>3</v>
      </c>
      <c r="M336">
        <f t="shared" si="53"/>
        <v>9661.8307999999997</v>
      </c>
      <c r="N336" s="2" t="str">
        <f>VLOOKUP(B336,states!A$2:C$10,2,FALSE)</f>
        <v>X</v>
      </c>
      <c r="O336">
        <f t="shared" si="50"/>
        <v>2</v>
      </c>
      <c r="P336">
        <f>VLOOKUP(B336,states!A$2:D$10,4,FALSE)</f>
        <v>1</v>
      </c>
      <c r="Q336">
        <v>0.5</v>
      </c>
      <c r="R336">
        <f t="shared" si="51"/>
        <v>0.5</v>
      </c>
      <c r="S336" s="7">
        <f t="shared" si="52"/>
        <v>0.42392139987676303</v>
      </c>
    </row>
    <row r="337" spans="1:19" ht="14.7" thickBot="1">
      <c r="A337" t="str">
        <f t="shared" si="45"/>
        <v>X2Pi-18.5-e-2-2</v>
      </c>
      <c r="B337" t="s">
        <v>0</v>
      </c>
      <c r="C337" s="12">
        <v>18.5</v>
      </c>
      <c r="D337" s="10">
        <v>2</v>
      </c>
      <c r="E337" s="11">
        <v>2</v>
      </c>
      <c r="F337" s="11" t="s">
        <v>1</v>
      </c>
      <c r="G337" s="25">
        <v>10126.5152</v>
      </c>
      <c r="I337">
        <f t="shared" si="46"/>
        <v>10112.2371</v>
      </c>
      <c r="J337">
        <f t="shared" si="47"/>
        <v>18.5</v>
      </c>
      <c r="K337">
        <f t="shared" si="48"/>
        <v>1</v>
      </c>
      <c r="L337">
        <f t="shared" si="49"/>
        <v>3</v>
      </c>
      <c r="M337">
        <f t="shared" si="53"/>
        <v>10112.2371</v>
      </c>
      <c r="N337" s="2" t="str">
        <f>VLOOKUP(B337,states!A$2:C$10,2,FALSE)</f>
        <v>X</v>
      </c>
      <c r="O337">
        <f t="shared" si="50"/>
        <v>2</v>
      </c>
      <c r="P337">
        <f>VLOOKUP(B337,states!A$2:D$10,4,FALSE)</f>
        <v>1</v>
      </c>
      <c r="Q337">
        <v>0.5</v>
      </c>
      <c r="R337">
        <f t="shared" si="51"/>
        <v>1.5</v>
      </c>
      <c r="S337" s="7">
        <f t="shared" si="52"/>
        <v>0.42392139987676303</v>
      </c>
    </row>
    <row r="338" spans="1:19">
      <c r="A338" t="str">
        <f t="shared" si="45"/>
        <v>X2Pi-18.5-f-2-2</v>
      </c>
      <c r="B338" t="s">
        <v>0</v>
      </c>
      <c r="C338" s="10">
        <v>18.5</v>
      </c>
      <c r="D338" s="10">
        <v>2</v>
      </c>
      <c r="E338" s="11">
        <v>2</v>
      </c>
      <c r="F338" s="11" t="s">
        <v>2</v>
      </c>
      <c r="G338" s="20">
        <v>10138.4262</v>
      </c>
      <c r="I338">
        <f t="shared" si="46"/>
        <v>10124.1481</v>
      </c>
      <c r="J338">
        <f t="shared" si="47"/>
        <v>18.5</v>
      </c>
      <c r="K338">
        <f t="shared" si="48"/>
        <v>-1</v>
      </c>
      <c r="L338">
        <f t="shared" si="49"/>
        <v>3</v>
      </c>
      <c r="M338">
        <f t="shared" si="53"/>
        <v>10124.1481</v>
      </c>
      <c r="N338" s="2" t="str">
        <f>VLOOKUP(B338,states!A$2:C$10,2,FALSE)</f>
        <v>X</v>
      </c>
      <c r="O338">
        <f t="shared" si="50"/>
        <v>2</v>
      </c>
      <c r="P338">
        <f>VLOOKUP(B338,states!A$2:D$10,4,FALSE)</f>
        <v>1</v>
      </c>
      <c r="Q338">
        <v>0.5</v>
      </c>
      <c r="R338">
        <f t="shared" si="51"/>
        <v>1.5</v>
      </c>
      <c r="S338" s="7">
        <f t="shared" si="52"/>
        <v>0.42392139987676303</v>
      </c>
    </row>
    <row r="339" spans="1:19" ht="14.7" thickBot="1">
      <c r="A339" t="str">
        <f t="shared" si="45"/>
        <v>X2Pi-18.5-f-3-1</v>
      </c>
      <c r="B339" t="s">
        <v>0</v>
      </c>
      <c r="C339" s="10">
        <v>18.5</v>
      </c>
      <c r="D339" s="11">
        <v>3</v>
      </c>
      <c r="E339" s="11">
        <v>1</v>
      </c>
      <c r="F339" s="11" t="s">
        <v>2</v>
      </c>
      <c r="G339" s="20">
        <v>11971.6844</v>
      </c>
      <c r="I339">
        <f t="shared" si="46"/>
        <v>11957.406300000001</v>
      </c>
      <c r="J339">
        <f t="shared" si="47"/>
        <v>18.5</v>
      </c>
      <c r="K339">
        <f t="shared" si="48"/>
        <v>-1</v>
      </c>
      <c r="L339">
        <f t="shared" si="49"/>
        <v>4</v>
      </c>
      <c r="M339">
        <f t="shared" si="53"/>
        <v>11957.406300000001</v>
      </c>
      <c r="N339" s="2" t="str">
        <f>VLOOKUP(B339,states!A$2:C$10,2,FALSE)</f>
        <v>X</v>
      </c>
      <c r="O339">
        <f t="shared" si="50"/>
        <v>3</v>
      </c>
      <c r="P339">
        <f>VLOOKUP(B339,states!A$2:D$10,4,FALSE)</f>
        <v>1</v>
      </c>
      <c r="Q339">
        <v>0.5</v>
      </c>
      <c r="R339">
        <f t="shared" si="51"/>
        <v>0.5</v>
      </c>
      <c r="S339" s="7">
        <f t="shared" si="52"/>
        <v>0.39450331460267996</v>
      </c>
    </row>
    <row r="340" spans="1:19" ht="14.7" thickBot="1">
      <c r="A340" t="str">
        <f t="shared" si="45"/>
        <v>X2Pi-18.5-e-3-1</v>
      </c>
      <c r="B340" t="s">
        <v>0</v>
      </c>
      <c r="C340" s="10">
        <v>18.5</v>
      </c>
      <c r="D340" s="11">
        <v>3</v>
      </c>
      <c r="E340" s="11">
        <v>1</v>
      </c>
      <c r="F340" s="11" t="s">
        <v>1</v>
      </c>
      <c r="G340" s="27">
        <v>11981.6338</v>
      </c>
      <c r="I340">
        <f t="shared" si="46"/>
        <v>11967.3557</v>
      </c>
      <c r="J340">
        <f t="shared" si="47"/>
        <v>18.5</v>
      </c>
      <c r="K340">
        <f t="shared" si="48"/>
        <v>1</v>
      </c>
      <c r="L340">
        <f t="shared" si="49"/>
        <v>4</v>
      </c>
      <c r="M340">
        <f t="shared" si="53"/>
        <v>11967.3557</v>
      </c>
      <c r="N340" s="2" t="str">
        <f>VLOOKUP(B340,states!A$2:C$10,2,FALSE)</f>
        <v>X</v>
      </c>
      <c r="O340">
        <f t="shared" si="50"/>
        <v>3</v>
      </c>
      <c r="P340">
        <f>VLOOKUP(B340,states!A$2:D$10,4,FALSE)</f>
        <v>1</v>
      </c>
      <c r="Q340">
        <v>0.5</v>
      </c>
      <c r="R340">
        <f t="shared" si="51"/>
        <v>0.5</v>
      </c>
      <c r="S340" s="7">
        <f t="shared" si="52"/>
        <v>0.39450331460267996</v>
      </c>
    </row>
    <row r="341" spans="1:19" ht="14.7" thickBot="1">
      <c r="A341" t="str">
        <f t="shared" si="45"/>
        <v>X2Pi-18.5-e-3-2</v>
      </c>
      <c r="B341" t="s">
        <v>0</v>
      </c>
      <c r="C341" s="14">
        <v>18.5</v>
      </c>
      <c r="D341" s="18">
        <v>3</v>
      </c>
      <c r="E341" s="11">
        <v>2</v>
      </c>
      <c r="F341" s="11" t="s">
        <v>1</v>
      </c>
      <c r="G341" s="25">
        <v>12413.111500000001</v>
      </c>
      <c r="I341">
        <f t="shared" si="46"/>
        <v>12398.833400000001</v>
      </c>
      <c r="J341">
        <f t="shared" si="47"/>
        <v>18.5</v>
      </c>
      <c r="K341">
        <f t="shared" si="48"/>
        <v>1</v>
      </c>
      <c r="L341">
        <f t="shared" si="49"/>
        <v>4</v>
      </c>
      <c r="M341">
        <f t="shared" si="53"/>
        <v>12398.833400000001</v>
      </c>
      <c r="N341" s="2" t="str">
        <f>VLOOKUP(B341,states!A$2:C$10,2,FALSE)</f>
        <v>X</v>
      </c>
      <c r="O341">
        <f t="shared" si="50"/>
        <v>3</v>
      </c>
      <c r="P341">
        <f>VLOOKUP(B341,states!A$2:D$10,4,FALSE)</f>
        <v>1</v>
      </c>
      <c r="Q341">
        <v>0.5</v>
      </c>
      <c r="R341">
        <f t="shared" si="51"/>
        <v>1.5</v>
      </c>
      <c r="S341" s="7">
        <f t="shared" si="52"/>
        <v>0.39450331460267996</v>
      </c>
    </row>
    <row r="342" spans="1:19">
      <c r="A342" t="str">
        <f t="shared" si="45"/>
        <v>X2Pi-19.5-f-0-1</v>
      </c>
      <c r="B342" t="s">
        <v>0</v>
      </c>
      <c r="C342" s="9">
        <v>19.5</v>
      </c>
      <c r="D342" s="10">
        <v>0</v>
      </c>
      <c r="E342" s="11">
        <v>1</v>
      </c>
      <c r="F342" s="11" t="s">
        <v>2</v>
      </c>
      <c r="G342" s="26">
        <v>5182.0963000000002</v>
      </c>
      <c r="I342">
        <f t="shared" si="46"/>
        <v>5167.8181999999997</v>
      </c>
      <c r="J342">
        <f t="shared" si="47"/>
        <v>19.5</v>
      </c>
      <c r="K342">
        <f t="shared" si="48"/>
        <v>1</v>
      </c>
      <c r="L342">
        <f t="shared" si="49"/>
        <v>1</v>
      </c>
      <c r="M342">
        <f t="shared" si="53"/>
        <v>5167.8181999999997</v>
      </c>
      <c r="N342" s="2" t="str">
        <f>VLOOKUP(B342,states!A$2:C$10,2,FALSE)</f>
        <v>X</v>
      </c>
      <c r="O342">
        <f t="shared" si="50"/>
        <v>0</v>
      </c>
      <c r="P342">
        <f>VLOOKUP(B342,states!A$2:D$10,4,FALSE)</f>
        <v>1</v>
      </c>
      <c r="Q342">
        <v>0.5</v>
      </c>
      <c r="R342">
        <f t="shared" si="51"/>
        <v>0.5</v>
      </c>
      <c r="S342" s="7">
        <f t="shared" si="52"/>
        <v>55.206863972151709</v>
      </c>
    </row>
    <row r="343" spans="1:19">
      <c r="A343" t="str">
        <f t="shared" si="45"/>
        <v>X2Pi-19.5-e-0-1</v>
      </c>
      <c r="B343" t="s">
        <v>0</v>
      </c>
      <c r="C343" s="9">
        <v>19.5</v>
      </c>
      <c r="D343" s="10">
        <v>0</v>
      </c>
      <c r="E343" s="10">
        <v>1</v>
      </c>
      <c r="F343" s="10" t="s">
        <v>1</v>
      </c>
      <c r="G343" s="26">
        <v>5194.3856999999998</v>
      </c>
      <c r="I343">
        <f t="shared" si="46"/>
        <v>5180.1075999999994</v>
      </c>
      <c r="J343">
        <f t="shared" si="47"/>
        <v>19.5</v>
      </c>
      <c r="K343">
        <f t="shared" si="48"/>
        <v>-1</v>
      </c>
      <c r="L343">
        <f t="shared" si="49"/>
        <v>1</v>
      </c>
      <c r="M343">
        <f t="shared" si="53"/>
        <v>5180.1075999999994</v>
      </c>
      <c r="N343" s="2" t="str">
        <f>VLOOKUP(B343,states!A$2:C$10,2,FALSE)</f>
        <v>X</v>
      </c>
      <c r="O343">
        <f t="shared" si="50"/>
        <v>0</v>
      </c>
      <c r="P343">
        <f>VLOOKUP(B343,states!A$2:D$10,4,FALSE)</f>
        <v>1</v>
      </c>
      <c r="Q343">
        <v>0.5</v>
      </c>
      <c r="R343">
        <f t="shared" si="51"/>
        <v>0.5</v>
      </c>
      <c r="S343" s="7">
        <f t="shared" si="52"/>
        <v>55.206863972151709</v>
      </c>
    </row>
    <row r="344" spans="1:19">
      <c r="A344" t="str">
        <f t="shared" si="45"/>
        <v>X2Pi-19.5-e-0-2</v>
      </c>
      <c r="B344" t="s">
        <v>0</v>
      </c>
      <c r="C344" s="9">
        <v>19.5</v>
      </c>
      <c r="D344" s="10">
        <v>0</v>
      </c>
      <c r="E344" s="11">
        <v>2</v>
      </c>
      <c r="F344" s="11" t="s">
        <v>1</v>
      </c>
      <c r="G344" s="26">
        <v>5704.0409</v>
      </c>
      <c r="I344">
        <f t="shared" si="46"/>
        <v>5689.7627999999995</v>
      </c>
      <c r="J344">
        <f t="shared" si="47"/>
        <v>19.5</v>
      </c>
      <c r="K344">
        <f t="shared" si="48"/>
        <v>-1</v>
      </c>
      <c r="L344">
        <f t="shared" si="49"/>
        <v>1</v>
      </c>
      <c r="M344">
        <f t="shared" si="53"/>
        <v>5689.7627999999995</v>
      </c>
      <c r="N344" s="2" t="str">
        <f>VLOOKUP(B344,states!A$2:C$10,2,FALSE)</f>
        <v>X</v>
      </c>
      <c r="O344">
        <f t="shared" si="50"/>
        <v>0</v>
      </c>
      <c r="P344">
        <f>VLOOKUP(B344,states!A$2:D$10,4,FALSE)</f>
        <v>1</v>
      </c>
      <c r="Q344">
        <v>0.5</v>
      </c>
      <c r="R344">
        <f t="shared" si="51"/>
        <v>1.5</v>
      </c>
      <c r="S344" s="7">
        <f t="shared" si="52"/>
        <v>55.206863972151709</v>
      </c>
    </row>
    <row r="345" spans="1:19">
      <c r="A345" t="str">
        <f t="shared" si="45"/>
        <v>X2Pi-19.5-f-0-2</v>
      </c>
      <c r="B345" t="s">
        <v>0</v>
      </c>
      <c r="C345" s="9">
        <v>19.5</v>
      </c>
      <c r="D345" s="10">
        <v>0</v>
      </c>
      <c r="E345" s="11">
        <v>2</v>
      </c>
      <c r="F345" s="11" t="s">
        <v>2</v>
      </c>
      <c r="G345" s="26">
        <v>5718.0577000000003</v>
      </c>
      <c r="I345">
        <f t="shared" si="46"/>
        <v>5703.7795999999998</v>
      </c>
      <c r="J345">
        <f t="shared" si="47"/>
        <v>19.5</v>
      </c>
      <c r="K345">
        <f t="shared" si="48"/>
        <v>1</v>
      </c>
      <c r="L345">
        <f t="shared" si="49"/>
        <v>1</v>
      </c>
      <c r="M345">
        <f t="shared" si="53"/>
        <v>5703.7795999999998</v>
      </c>
      <c r="N345" s="2" t="str">
        <f>VLOOKUP(B345,states!A$2:C$10,2,FALSE)</f>
        <v>X</v>
      </c>
      <c r="O345">
        <f t="shared" si="50"/>
        <v>0</v>
      </c>
      <c r="P345">
        <f>VLOOKUP(B345,states!A$2:D$10,4,FALSE)</f>
        <v>1</v>
      </c>
      <c r="Q345">
        <v>0.5</v>
      </c>
      <c r="R345">
        <f t="shared" si="51"/>
        <v>1.5</v>
      </c>
      <c r="S345" s="7">
        <f t="shared" si="52"/>
        <v>55.206863972151709</v>
      </c>
    </row>
    <row r="346" spans="1:19">
      <c r="A346" t="str">
        <f t="shared" si="45"/>
        <v>X2Pi-19.5-f-1-1</v>
      </c>
      <c r="B346" t="s">
        <v>0</v>
      </c>
      <c r="C346" s="9">
        <v>19.5</v>
      </c>
      <c r="D346" s="11">
        <v>1</v>
      </c>
      <c r="E346" s="11">
        <v>1</v>
      </c>
      <c r="F346" s="11" t="s">
        <v>2</v>
      </c>
      <c r="G346" s="26">
        <v>7716.8398999999999</v>
      </c>
      <c r="I346">
        <f t="shared" si="46"/>
        <v>7702.5617999999995</v>
      </c>
      <c r="J346">
        <f t="shared" si="47"/>
        <v>19.5</v>
      </c>
      <c r="K346">
        <f t="shared" si="48"/>
        <v>1</v>
      </c>
      <c r="L346">
        <f t="shared" si="49"/>
        <v>2</v>
      </c>
      <c r="M346">
        <f t="shared" si="53"/>
        <v>7702.5617999999995</v>
      </c>
      <c r="N346" s="2" t="str">
        <f>VLOOKUP(B346,states!A$2:C$10,2,FALSE)</f>
        <v>X</v>
      </c>
      <c r="O346">
        <f t="shared" si="50"/>
        <v>1</v>
      </c>
      <c r="P346">
        <f>VLOOKUP(B346,states!A$2:D$10,4,FALSE)</f>
        <v>1</v>
      </c>
      <c r="Q346">
        <v>0.5</v>
      </c>
      <c r="R346">
        <f t="shared" si="51"/>
        <v>0.5</v>
      </c>
      <c r="S346" s="7">
        <f t="shared" si="52"/>
        <v>0.46423254011581816</v>
      </c>
    </row>
    <row r="347" spans="1:19">
      <c r="A347" t="str">
        <f t="shared" si="45"/>
        <v>X2Pi-19.5-e-1-1</v>
      </c>
      <c r="B347" t="s">
        <v>0</v>
      </c>
      <c r="C347" s="9">
        <v>19.5</v>
      </c>
      <c r="D347" s="11">
        <v>1</v>
      </c>
      <c r="E347" s="11">
        <v>1</v>
      </c>
      <c r="F347" s="11" t="s">
        <v>1</v>
      </c>
      <c r="G347" s="26">
        <v>7728.6619000000001</v>
      </c>
      <c r="I347">
        <f t="shared" si="46"/>
        <v>7714.3837999999996</v>
      </c>
      <c r="J347">
        <f t="shared" si="47"/>
        <v>19.5</v>
      </c>
      <c r="K347">
        <f t="shared" si="48"/>
        <v>-1</v>
      </c>
      <c r="L347">
        <f t="shared" si="49"/>
        <v>2</v>
      </c>
      <c r="M347">
        <f t="shared" si="53"/>
        <v>7714.3837999999996</v>
      </c>
      <c r="N347" s="2" t="str">
        <f>VLOOKUP(B347,states!A$2:C$10,2,FALSE)</f>
        <v>X</v>
      </c>
      <c r="O347">
        <f t="shared" si="50"/>
        <v>1</v>
      </c>
      <c r="P347">
        <f>VLOOKUP(B347,states!A$2:D$10,4,FALSE)</f>
        <v>1</v>
      </c>
      <c r="Q347">
        <v>0.5</v>
      </c>
      <c r="R347">
        <f t="shared" si="51"/>
        <v>0.5</v>
      </c>
      <c r="S347" s="7">
        <f t="shared" si="52"/>
        <v>0.46423254011581816</v>
      </c>
    </row>
    <row r="348" spans="1:19">
      <c r="A348" t="str">
        <f t="shared" si="45"/>
        <v>X2Pi-19.5-e-1-2</v>
      </c>
      <c r="B348" t="s">
        <v>0</v>
      </c>
      <c r="C348" s="9">
        <v>19.5</v>
      </c>
      <c r="D348" s="11">
        <v>1</v>
      </c>
      <c r="E348" s="11">
        <v>2</v>
      </c>
      <c r="F348" s="11" t="s">
        <v>1</v>
      </c>
      <c r="G348" s="26">
        <v>8218.2664999999997</v>
      </c>
      <c r="I348">
        <f t="shared" si="46"/>
        <v>8203.9884000000002</v>
      </c>
      <c r="J348">
        <f t="shared" si="47"/>
        <v>19.5</v>
      </c>
      <c r="K348">
        <f t="shared" si="48"/>
        <v>-1</v>
      </c>
      <c r="L348">
        <f t="shared" si="49"/>
        <v>2</v>
      </c>
      <c r="M348">
        <f t="shared" si="53"/>
        <v>8203.9884000000002</v>
      </c>
      <c r="N348" s="2" t="str">
        <f>VLOOKUP(B348,states!A$2:C$10,2,FALSE)</f>
        <v>X</v>
      </c>
      <c r="O348">
        <f t="shared" si="50"/>
        <v>1</v>
      </c>
      <c r="P348">
        <f>VLOOKUP(B348,states!A$2:D$10,4,FALSE)</f>
        <v>1</v>
      </c>
      <c r="Q348">
        <v>0.5</v>
      </c>
      <c r="R348">
        <f t="shared" si="51"/>
        <v>1.5</v>
      </c>
      <c r="S348" s="7">
        <f t="shared" si="52"/>
        <v>0.46423254011581816</v>
      </c>
    </row>
    <row r="349" spans="1:19">
      <c r="A349" t="str">
        <f t="shared" si="45"/>
        <v>X2Pi-19.5-f-2-1</v>
      </c>
      <c r="B349" t="s">
        <v>0</v>
      </c>
      <c r="C349" s="9">
        <v>19.5</v>
      </c>
      <c r="D349" s="10">
        <v>2</v>
      </c>
      <c r="E349" s="11">
        <v>1</v>
      </c>
      <c r="F349" s="11" t="s">
        <v>2</v>
      </c>
      <c r="G349" s="26">
        <v>10127.0263</v>
      </c>
      <c r="I349">
        <f t="shared" si="46"/>
        <v>10112.7482</v>
      </c>
      <c r="J349">
        <f t="shared" si="47"/>
        <v>19.5</v>
      </c>
      <c r="K349">
        <f t="shared" si="48"/>
        <v>1</v>
      </c>
      <c r="L349">
        <f t="shared" si="49"/>
        <v>3</v>
      </c>
      <c r="M349">
        <f t="shared" si="53"/>
        <v>10112.7482</v>
      </c>
      <c r="N349" s="2" t="str">
        <f>VLOOKUP(B349,states!A$2:C$10,2,FALSE)</f>
        <v>X</v>
      </c>
      <c r="O349">
        <f t="shared" si="50"/>
        <v>2</v>
      </c>
      <c r="P349">
        <f>VLOOKUP(B349,states!A$2:D$10,4,FALSE)</f>
        <v>1</v>
      </c>
      <c r="Q349">
        <v>0.5</v>
      </c>
      <c r="R349">
        <f t="shared" si="51"/>
        <v>0.5</v>
      </c>
      <c r="S349" s="7">
        <f t="shared" si="52"/>
        <v>0.4194814533895409</v>
      </c>
    </row>
    <row r="350" spans="1:19">
      <c r="A350" t="str">
        <f t="shared" si="45"/>
        <v>X2Pi-19.5-e-2-1</v>
      </c>
      <c r="B350" t="s">
        <v>0</v>
      </c>
      <c r="C350" s="9">
        <v>19.5</v>
      </c>
      <c r="D350" s="10">
        <v>2</v>
      </c>
      <c r="E350" s="10">
        <v>1</v>
      </c>
      <c r="F350" s="10" t="s">
        <v>1</v>
      </c>
      <c r="G350" s="26">
        <v>10138.3835</v>
      </c>
      <c r="I350">
        <f t="shared" si="46"/>
        <v>10124.1054</v>
      </c>
      <c r="J350">
        <f t="shared" si="47"/>
        <v>19.5</v>
      </c>
      <c r="K350">
        <f t="shared" si="48"/>
        <v>-1</v>
      </c>
      <c r="L350">
        <f t="shared" si="49"/>
        <v>3</v>
      </c>
      <c r="M350">
        <f t="shared" si="53"/>
        <v>10124.1054</v>
      </c>
      <c r="N350" s="2" t="str">
        <f>VLOOKUP(B350,states!A$2:C$10,2,FALSE)</f>
        <v>X</v>
      </c>
      <c r="O350">
        <f t="shared" si="50"/>
        <v>2</v>
      </c>
      <c r="P350">
        <f>VLOOKUP(B350,states!A$2:D$10,4,FALSE)</f>
        <v>1</v>
      </c>
      <c r="Q350">
        <v>0.5</v>
      </c>
      <c r="R350">
        <f t="shared" si="51"/>
        <v>0.5</v>
      </c>
      <c r="S350" s="7">
        <f t="shared" si="52"/>
        <v>0.4194814533895409</v>
      </c>
    </row>
    <row r="351" spans="1:19">
      <c r="A351" t="str">
        <f t="shared" si="45"/>
        <v>X2Pi-19.5-e-2-2</v>
      </c>
      <c r="B351" t="s">
        <v>0</v>
      </c>
      <c r="C351" s="9">
        <v>19.5</v>
      </c>
      <c r="D351" s="10">
        <v>2</v>
      </c>
      <c r="E351" s="11">
        <v>2</v>
      </c>
      <c r="F351" s="11" t="s">
        <v>1</v>
      </c>
      <c r="G351" s="26">
        <v>10608.059800000001</v>
      </c>
      <c r="I351">
        <f t="shared" si="46"/>
        <v>10593.781700000001</v>
      </c>
      <c r="J351">
        <f t="shared" si="47"/>
        <v>19.5</v>
      </c>
      <c r="K351">
        <f t="shared" si="48"/>
        <v>-1</v>
      </c>
      <c r="L351">
        <f t="shared" si="49"/>
        <v>3</v>
      </c>
      <c r="M351">
        <f t="shared" si="53"/>
        <v>10593.781700000001</v>
      </c>
      <c r="N351" s="2" t="str">
        <f>VLOOKUP(B351,states!A$2:C$10,2,FALSE)</f>
        <v>X</v>
      </c>
      <c r="O351">
        <f t="shared" si="50"/>
        <v>2</v>
      </c>
      <c r="P351">
        <f>VLOOKUP(B351,states!A$2:D$10,4,FALSE)</f>
        <v>1</v>
      </c>
      <c r="Q351">
        <v>0.5</v>
      </c>
      <c r="R351">
        <f t="shared" si="51"/>
        <v>1.5</v>
      </c>
      <c r="S351" s="7">
        <f t="shared" si="52"/>
        <v>0.4194814533895409</v>
      </c>
    </row>
    <row r="352" spans="1:19">
      <c r="A352" t="str">
        <f t="shared" si="45"/>
        <v>X2Pi-19.5-f-2-2</v>
      </c>
      <c r="B352" t="s">
        <v>0</v>
      </c>
      <c r="C352" s="9">
        <v>19.5</v>
      </c>
      <c r="D352" s="10">
        <v>2</v>
      </c>
      <c r="E352" s="11">
        <v>2</v>
      </c>
      <c r="F352" s="11" t="s">
        <v>2</v>
      </c>
      <c r="G352" s="26">
        <v>10621.004000000001</v>
      </c>
      <c r="I352">
        <f t="shared" si="46"/>
        <v>10606.725900000001</v>
      </c>
      <c r="J352">
        <f t="shared" si="47"/>
        <v>19.5</v>
      </c>
      <c r="K352">
        <f t="shared" si="48"/>
        <v>1</v>
      </c>
      <c r="L352">
        <f t="shared" si="49"/>
        <v>3</v>
      </c>
      <c r="M352">
        <f t="shared" si="53"/>
        <v>10606.725900000001</v>
      </c>
      <c r="N352" s="2" t="str">
        <f>VLOOKUP(B352,states!A$2:C$10,2,FALSE)</f>
        <v>X</v>
      </c>
      <c r="O352">
        <f t="shared" si="50"/>
        <v>2</v>
      </c>
      <c r="P352">
        <f>VLOOKUP(B352,states!A$2:D$10,4,FALSE)</f>
        <v>1</v>
      </c>
      <c r="Q352">
        <v>0.5</v>
      </c>
      <c r="R352">
        <f t="shared" si="51"/>
        <v>1.5</v>
      </c>
      <c r="S352" s="7">
        <f t="shared" si="52"/>
        <v>0.4194814533895409</v>
      </c>
    </row>
    <row r="353" spans="1:19">
      <c r="A353" t="str">
        <f t="shared" si="45"/>
        <v>X2Pi-19.5-f-3-1</v>
      </c>
      <c r="B353" t="s">
        <v>0</v>
      </c>
      <c r="C353" s="9">
        <v>19.5</v>
      </c>
      <c r="D353" s="11">
        <v>3</v>
      </c>
      <c r="E353" s="11">
        <v>1</v>
      </c>
      <c r="F353" s="11" t="s">
        <v>2</v>
      </c>
      <c r="G353" s="26">
        <v>12413.596100000001</v>
      </c>
      <c r="I353">
        <f t="shared" si="46"/>
        <v>12399.318000000001</v>
      </c>
      <c r="J353">
        <f t="shared" si="47"/>
        <v>19.5</v>
      </c>
      <c r="K353">
        <f t="shared" si="48"/>
        <v>1</v>
      </c>
      <c r="L353">
        <f t="shared" si="49"/>
        <v>4</v>
      </c>
      <c r="M353">
        <f t="shared" si="53"/>
        <v>12399.318000000001</v>
      </c>
      <c r="N353" s="2" t="str">
        <f>VLOOKUP(B353,states!A$2:C$10,2,FALSE)</f>
        <v>X</v>
      </c>
      <c r="O353">
        <f t="shared" si="50"/>
        <v>3</v>
      </c>
      <c r="P353">
        <f>VLOOKUP(B353,states!A$2:D$10,4,FALSE)</f>
        <v>1</v>
      </c>
      <c r="Q353">
        <v>0.5</v>
      </c>
      <c r="R353">
        <f t="shared" si="51"/>
        <v>0.5</v>
      </c>
      <c r="S353" s="7">
        <f t="shared" si="52"/>
        <v>0.39037147882751777</v>
      </c>
    </row>
    <row r="354" spans="1:19">
      <c r="A354" t="str">
        <f t="shared" si="45"/>
        <v>X2Pi-19.5-e-3-1</v>
      </c>
      <c r="B354" t="s">
        <v>0</v>
      </c>
      <c r="C354" s="9">
        <v>19.5</v>
      </c>
      <c r="D354" s="11">
        <v>3</v>
      </c>
      <c r="E354" s="11">
        <v>1</v>
      </c>
      <c r="F354" s="11" t="s">
        <v>1</v>
      </c>
      <c r="G354" s="26">
        <v>12424.4949</v>
      </c>
      <c r="I354">
        <f t="shared" si="46"/>
        <v>12410.2168</v>
      </c>
      <c r="J354">
        <f t="shared" si="47"/>
        <v>19.5</v>
      </c>
      <c r="K354">
        <f t="shared" si="48"/>
        <v>-1</v>
      </c>
      <c r="L354">
        <f t="shared" si="49"/>
        <v>4</v>
      </c>
      <c r="M354">
        <f t="shared" si="53"/>
        <v>12410.2168</v>
      </c>
      <c r="N354" s="2" t="str">
        <f>VLOOKUP(B354,states!A$2:C$10,2,FALSE)</f>
        <v>X</v>
      </c>
      <c r="O354">
        <f t="shared" si="50"/>
        <v>3</v>
      </c>
      <c r="P354">
        <f>VLOOKUP(B354,states!A$2:D$10,4,FALSE)</f>
        <v>1</v>
      </c>
      <c r="Q354">
        <v>0.5</v>
      </c>
      <c r="R354">
        <f t="shared" si="51"/>
        <v>0.5</v>
      </c>
      <c r="S354" s="7">
        <f t="shared" si="52"/>
        <v>0.39037147882751777</v>
      </c>
    </row>
    <row r="355" spans="1:19">
      <c r="A355" t="str">
        <f t="shared" si="45"/>
        <v>X2Pi-19.5-e-3-2</v>
      </c>
      <c r="B355" t="s">
        <v>0</v>
      </c>
      <c r="C355" s="9">
        <v>19.5</v>
      </c>
      <c r="D355" s="11">
        <v>3</v>
      </c>
      <c r="E355" s="11">
        <v>2</v>
      </c>
      <c r="F355" s="11" t="s">
        <v>1</v>
      </c>
      <c r="G355" s="26">
        <v>12874.3035</v>
      </c>
      <c r="I355">
        <f t="shared" si="46"/>
        <v>12860.0254</v>
      </c>
      <c r="J355">
        <f t="shared" si="47"/>
        <v>19.5</v>
      </c>
      <c r="K355">
        <f t="shared" si="48"/>
        <v>-1</v>
      </c>
      <c r="L355">
        <f t="shared" si="49"/>
        <v>4</v>
      </c>
      <c r="M355">
        <f t="shared" si="53"/>
        <v>12860.0254</v>
      </c>
      <c r="N355" s="2" t="str">
        <f>VLOOKUP(B355,states!A$2:C$10,2,FALSE)</f>
        <v>X</v>
      </c>
      <c r="O355">
        <f t="shared" si="50"/>
        <v>3</v>
      </c>
      <c r="P355">
        <f>VLOOKUP(B355,states!A$2:D$10,4,FALSE)</f>
        <v>1</v>
      </c>
      <c r="Q355">
        <v>0.5</v>
      </c>
      <c r="R355">
        <f t="shared" si="51"/>
        <v>1.5</v>
      </c>
      <c r="S355" s="7">
        <f t="shared" si="52"/>
        <v>0.39037147882751777</v>
      </c>
    </row>
    <row r="356" spans="1:19">
      <c r="A356" t="str">
        <f t="shared" si="45"/>
        <v>X2Pi-20.5-f-0-1</v>
      </c>
      <c r="B356" t="s">
        <v>0</v>
      </c>
      <c r="C356" s="9">
        <v>20.5</v>
      </c>
      <c r="D356" s="10">
        <v>0</v>
      </c>
      <c r="E356" s="11">
        <v>1</v>
      </c>
      <c r="F356" s="11" t="s">
        <v>2</v>
      </c>
      <c r="G356" s="26">
        <v>5704.5526</v>
      </c>
      <c r="I356">
        <f t="shared" si="46"/>
        <v>5690.2744999999995</v>
      </c>
      <c r="J356">
        <f t="shared" si="47"/>
        <v>20.5</v>
      </c>
      <c r="K356">
        <f t="shared" si="48"/>
        <v>-1</v>
      </c>
      <c r="L356">
        <f t="shared" si="49"/>
        <v>1</v>
      </c>
      <c r="M356">
        <f t="shared" si="53"/>
        <v>5690.2744999999995</v>
      </c>
      <c r="N356" s="2" t="str">
        <f>VLOOKUP(B356,states!A$2:C$10,2,FALSE)</f>
        <v>X</v>
      </c>
      <c r="O356">
        <f t="shared" si="50"/>
        <v>0</v>
      </c>
      <c r="P356">
        <f>VLOOKUP(B356,states!A$2:D$10,4,FALSE)</f>
        <v>1</v>
      </c>
      <c r="Q356">
        <v>0.5</v>
      </c>
      <c r="R356">
        <f t="shared" si="51"/>
        <v>0.5</v>
      </c>
      <c r="S356" s="7">
        <f t="shared" si="52"/>
        <v>54.657432584951614</v>
      </c>
    </row>
    <row r="357" spans="1:19">
      <c r="A357" t="str">
        <f t="shared" si="45"/>
        <v>X2Pi-20.5-e-0-1</v>
      </c>
      <c r="B357" t="s">
        <v>0</v>
      </c>
      <c r="C357" s="9">
        <v>20.5</v>
      </c>
      <c r="D357" s="10">
        <v>0</v>
      </c>
      <c r="E357" s="10">
        <v>1</v>
      </c>
      <c r="F357" s="10" t="s">
        <v>1</v>
      </c>
      <c r="G357" s="26">
        <v>5717.9462999999996</v>
      </c>
      <c r="I357">
        <f t="shared" si="46"/>
        <v>5703.6681999999992</v>
      </c>
      <c r="J357">
        <f t="shared" si="47"/>
        <v>20.5</v>
      </c>
      <c r="K357">
        <f t="shared" si="48"/>
        <v>1</v>
      </c>
      <c r="L357">
        <f t="shared" si="49"/>
        <v>1</v>
      </c>
      <c r="M357">
        <f t="shared" si="53"/>
        <v>5703.6681999999992</v>
      </c>
      <c r="N357" s="2" t="str">
        <f>VLOOKUP(B357,states!A$2:C$10,2,FALSE)</f>
        <v>X</v>
      </c>
      <c r="O357">
        <f t="shared" si="50"/>
        <v>0</v>
      </c>
      <c r="P357">
        <f>VLOOKUP(B357,states!A$2:D$10,4,FALSE)</f>
        <v>1</v>
      </c>
      <c r="Q357">
        <v>0.5</v>
      </c>
      <c r="R357">
        <f t="shared" si="51"/>
        <v>0.5</v>
      </c>
      <c r="S357" s="7">
        <f t="shared" si="52"/>
        <v>54.657432584951614</v>
      </c>
    </row>
    <row r="358" spans="1:19">
      <c r="A358" t="str">
        <f t="shared" si="45"/>
        <v>X2Pi-20.5-e-0-2</v>
      </c>
      <c r="B358" t="s">
        <v>0</v>
      </c>
      <c r="C358" s="9">
        <v>20.5</v>
      </c>
      <c r="D358" s="10">
        <v>0</v>
      </c>
      <c r="E358" s="11">
        <v>2</v>
      </c>
      <c r="F358" s="11" t="s">
        <v>1</v>
      </c>
      <c r="G358" s="26">
        <v>6248.1079</v>
      </c>
      <c r="I358">
        <f t="shared" si="46"/>
        <v>6233.8297999999995</v>
      </c>
      <c r="J358">
        <f t="shared" si="47"/>
        <v>20.5</v>
      </c>
      <c r="K358">
        <f t="shared" si="48"/>
        <v>1</v>
      </c>
      <c r="L358">
        <f t="shared" si="49"/>
        <v>1</v>
      </c>
      <c r="M358">
        <f t="shared" si="53"/>
        <v>6233.8297999999995</v>
      </c>
      <c r="N358" s="2" t="str">
        <f>VLOOKUP(B358,states!A$2:C$10,2,FALSE)</f>
        <v>X</v>
      </c>
      <c r="O358">
        <f t="shared" si="50"/>
        <v>0</v>
      </c>
      <c r="P358">
        <f>VLOOKUP(B358,states!A$2:D$10,4,FALSE)</f>
        <v>1</v>
      </c>
      <c r="Q358">
        <v>0.5</v>
      </c>
      <c r="R358">
        <f t="shared" si="51"/>
        <v>1.5</v>
      </c>
      <c r="S358" s="7">
        <f t="shared" si="52"/>
        <v>54.657432584951614</v>
      </c>
    </row>
    <row r="359" spans="1:19">
      <c r="A359" t="str">
        <f t="shared" si="45"/>
        <v>X2Pi-20.5-f-0-2</v>
      </c>
      <c r="B359" t="s">
        <v>0</v>
      </c>
      <c r="C359" s="9">
        <v>20.5</v>
      </c>
      <c r="D359" s="10">
        <v>0</v>
      </c>
      <c r="E359" s="11">
        <v>2</v>
      </c>
      <c r="F359" s="11" t="s">
        <v>2</v>
      </c>
      <c r="G359" s="26">
        <v>6263.2695000000003</v>
      </c>
      <c r="I359">
        <f t="shared" si="46"/>
        <v>6248.9913999999999</v>
      </c>
      <c r="J359">
        <f t="shared" si="47"/>
        <v>20.5</v>
      </c>
      <c r="K359">
        <f t="shared" si="48"/>
        <v>-1</v>
      </c>
      <c r="L359">
        <f t="shared" si="49"/>
        <v>1</v>
      </c>
      <c r="M359">
        <f t="shared" si="53"/>
        <v>6248.9913999999999</v>
      </c>
      <c r="N359" s="2" t="str">
        <f>VLOOKUP(B359,states!A$2:C$10,2,FALSE)</f>
        <v>X</v>
      </c>
      <c r="O359">
        <f t="shared" si="50"/>
        <v>0</v>
      </c>
      <c r="P359">
        <f>VLOOKUP(B359,states!A$2:D$10,4,FALSE)</f>
        <v>1</v>
      </c>
      <c r="Q359">
        <v>0.5</v>
      </c>
      <c r="R359">
        <f t="shared" si="51"/>
        <v>1.5</v>
      </c>
      <c r="S359" s="7">
        <f t="shared" si="52"/>
        <v>54.657432584951614</v>
      </c>
    </row>
    <row r="360" spans="1:19">
      <c r="A360" t="str">
        <f t="shared" si="45"/>
        <v>X2Pi-20.5-f-1-1</v>
      </c>
      <c r="B360" t="s">
        <v>0</v>
      </c>
      <c r="C360" s="9">
        <v>20.5</v>
      </c>
      <c r="D360" s="11">
        <v>1</v>
      </c>
      <c r="E360" s="11">
        <v>1</v>
      </c>
      <c r="F360" s="11" t="s">
        <v>2</v>
      </c>
      <c r="G360" s="26">
        <v>8218.7613000000001</v>
      </c>
      <c r="I360">
        <f t="shared" si="46"/>
        <v>8204.4832000000006</v>
      </c>
      <c r="J360">
        <f t="shared" si="47"/>
        <v>20.5</v>
      </c>
      <c r="K360">
        <f t="shared" si="48"/>
        <v>-1</v>
      </c>
      <c r="L360">
        <f t="shared" si="49"/>
        <v>2</v>
      </c>
      <c r="M360">
        <f t="shared" si="53"/>
        <v>8204.4832000000006</v>
      </c>
      <c r="N360" s="2" t="str">
        <f>VLOOKUP(B360,states!A$2:C$10,2,FALSE)</f>
        <v>X</v>
      </c>
      <c r="O360">
        <f t="shared" si="50"/>
        <v>1</v>
      </c>
      <c r="P360">
        <f>VLOOKUP(B360,states!A$2:D$10,4,FALSE)</f>
        <v>1</v>
      </c>
      <c r="Q360">
        <v>0.5</v>
      </c>
      <c r="R360">
        <f t="shared" si="51"/>
        <v>0.5</v>
      </c>
      <c r="S360" s="7">
        <f t="shared" si="52"/>
        <v>0.45961239127657383</v>
      </c>
    </row>
    <row r="361" spans="1:19">
      <c r="A361" t="str">
        <f t="shared" si="45"/>
        <v>X2Pi-20.5-e-1-1</v>
      </c>
      <c r="B361" t="s">
        <v>0</v>
      </c>
      <c r="C361" s="9">
        <v>20.5</v>
      </c>
      <c r="D361" s="11">
        <v>1</v>
      </c>
      <c r="E361" s="11">
        <v>1</v>
      </c>
      <c r="F361" s="11" t="s">
        <v>1</v>
      </c>
      <c r="G361" s="26">
        <v>8231.6401999999998</v>
      </c>
      <c r="I361">
        <f t="shared" si="46"/>
        <v>8217.3621000000003</v>
      </c>
      <c r="J361">
        <f t="shared" si="47"/>
        <v>20.5</v>
      </c>
      <c r="K361">
        <f t="shared" si="48"/>
        <v>1</v>
      </c>
      <c r="L361">
        <f t="shared" si="49"/>
        <v>2</v>
      </c>
      <c r="M361">
        <f t="shared" si="53"/>
        <v>8217.3621000000003</v>
      </c>
      <c r="N361" s="2" t="str">
        <f>VLOOKUP(B361,states!A$2:C$10,2,FALSE)</f>
        <v>X</v>
      </c>
      <c r="O361">
        <f t="shared" si="50"/>
        <v>1</v>
      </c>
      <c r="P361">
        <f>VLOOKUP(B361,states!A$2:D$10,4,FALSE)</f>
        <v>1</v>
      </c>
      <c r="Q361">
        <v>0.5</v>
      </c>
      <c r="R361">
        <f t="shared" si="51"/>
        <v>0.5</v>
      </c>
      <c r="S361" s="7">
        <f t="shared" si="52"/>
        <v>0.45961239127657383</v>
      </c>
    </row>
    <row r="362" spans="1:19">
      <c r="A362" t="str">
        <f t="shared" si="45"/>
        <v>X2Pi-20.5-e-1-2</v>
      </c>
      <c r="B362" t="s">
        <v>0</v>
      </c>
      <c r="C362" s="9">
        <v>20.5</v>
      </c>
      <c r="D362" s="11">
        <v>1</v>
      </c>
      <c r="E362" s="11">
        <v>2</v>
      </c>
      <c r="F362" s="11" t="s">
        <v>1</v>
      </c>
      <c r="G362" s="26">
        <v>8740.8295999999991</v>
      </c>
      <c r="I362">
        <f t="shared" si="46"/>
        <v>8726.5514999999996</v>
      </c>
      <c r="J362">
        <f t="shared" si="47"/>
        <v>20.5</v>
      </c>
      <c r="K362">
        <f t="shared" si="48"/>
        <v>1</v>
      </c>
      <c r="L362">
        <f t="shared" si="49"/>
        <v>2</v>
      </c>
      <c r="M362">
        <f t="shared" si="53"/>
        <v>8726.5514999999996</v>
      </c>
      <c r="N362" s="2" t="str">
        <f>VLOOKUP(B362,states!A$2:C$10,2,FALSE)</f>
        <v>X</v>
      </c>
      <c r="O362">
        <f t="shared" si="50"/>
        <v>1</v>
      </c>
      <c r="P362">
        <f>VLOOKUP(B362,states!A$2:D$10,4,FALSE)</f>
        <v>1</v>
      </c>
      <c r="Q362">
        <v>0.5</v>
      </c>
      <c r="R362">
        <f t="shared" si="51"/>
        <v>1.5</v>
      </c>
      <c r="S362" s="7">
        <f t="shared" si="52"/>
        <v>0.45961239127657383</v>
      </c>
    </row>
    <row r="363" spans="1:19">
      <c r="A363" t="str">
        <f t="shared" si="45"/>
        <v>X2Pi-20.5-f-2-1</v>
      </c>
      <c r="B363" t="s">
        <v>0</v>
      </c>
      <c r="C363" s="9">
        <v>20.5</v>
      </c>
      <c r="D363" s="10">
        <v>2</v>
      </c>
      <c r="E363" s="11">
        <v>1</v>
      </c>
      <c r="F363" s="11" t="s">
        <v>2</v>
      </c>
      <c r="G363" s="26">
        <v>10608.5393</v>
      </c>
      <c r="I363">
        <f t="shared" si="46"/>
        <v>10594.261200000001</v>
      </c>
      <c r="J363">
        <f t="shared" si="47"/>
        <v>20.5</v>
      </c>
      <c r="K363">
        <f t="shared" si="48"/>
        <v>-1</v>
      </c>
      <c r="L363">
        <f t="shared" si="49"/>
        <v>3</v>
      </c>
      <c r="M363">
        <f t="shared" si="53"/>
        <v>10594.261200000001</v>
      </c>
      <c r="N363" s="2" t="str">
        <f>VLOOKUP(B363,states!A$2:C$10,2,FALSE)</f>
        <v>X</v>
      </c>
      <c r="O363">
        <f t="shared" si="50"/>
        <v>2</v>
      </c>
      <c r="P363">
        <f>VLOOKUP(B363,states!A$2:D$10,4,FALSE)</f>
        <v>1</v>
      </c>
      <c r="Q363">
        <v>0.5</v>
      </c>
      <c r="R363">
        <f t="shared" si="51"/>
        <v>0.5</v>
      </c>
      <c r="S363" s="7">
        <f t="shared" si="52"/>
        <v>0.41530667764142404</v>
      </c>
    </row>
    <row r="364" spans="1:19">
      <c r="A364" t="str">
        <f t="shared" si="45"/>
        <v>X2Pi-20.5-e-2-1</v>
      </c>
      <c r="B364" t="s">
        <v>0</v>
      </c>
      <c r="C364" s="9">
        <v>20.5</v>
      </c>
      <c r="D364" s="10">
        <v>2</v>
      </c>
      <c r="E364" s="10">
        <v>1</v>
      </c>
      <c r="F364" s="10" t="s">
        <v>1</v>
      </c>
      <c r="G364" s="26">
        <v>10620.9074</v>
      </c>
      <c r="I364">
        <f t="shared" si="46"/>
        <v>10606.629300000001</v>
      </c>
      <c r="J364">
        <f t="shared" si="47"/>
        <v>20.5</v>
      </c>
      <c r="K364">
        <f t="shared" si="48"/>
        <v>1</v>
      </c>
      <c r="L364">
        <f t="shared" si="49"/>
        <v>3</v>
      </c>
      <c r="M364">
        <f t="shared" si="53"/>
        <v>10606.629300000001</v>
      </c>
      <c r="N364" s="2" t="str">
        <f>VLOOKUP(B364,states!A$2:C$10,2,FALSE)</f>
        <v>X</v>
      </c>
      <c r="O364">
        <f t="shared" si="50"/>
        <v>2</v>
      </c>
      <c r="P364">
        <f>VLOOKUP(B364,states!A$2:D$10,4,FALSE)</f>
        <v>1</v>
      </c>
      <c r="Q364">
        <v>0.5</v>
      </c>
      <c r="R364">
        <f t="shared" si="51"/>
        <v>0.5</v>
      </c>
      <c r="S364" s="7">
        <f t="shared" si="52"/>
        <v>0.41530667764142404</v>
      </c>
    </row>
    <row r="365" spans="1:19">
      <c r="A365" t="str">
        <f t="shared" si="45"/>
        <v>X2Pi-20.5-e-2-2</v>
      </c>
      <c r="B365" t="s">
        <v>0</v>
      </c>
      <c r="C365" s="9">
        <v>20.5</v>
      </c>
      <c r="D365" s="10">
        <v>2</v>
      </c>
      <c r="E365" s="11">
        <v>2</v>
      </c>
      <c r="F365" s="11" t="s">
        <v>1</v>
      </c>
      <c r="G365" s="26">
        <v>11109.2446</v>
      </c>
      <c r="I365">
        <f t="shared" si="46"/>
        <v>11094.9665</v>
      </c>
      <c r="J365">
        <f t="shared" si="47"/>
        <v>20.5</v>
      </c>
      <c r="K365">
        <f t="shared" si="48"/>
        <v>1</v>
      </c>
      <c r="L365">
        <f t="shared" si="49"/>
        <v>3</v>
      </c>
      <c r="M365">
        <f t="shared" si="53"/>
        <v>11094.9665</v>
      </c>
      <c r="N365" s="2" t="str">
        <f>VLOOKUP(B365,states!A$2:C$10,2,FALSE)</f>
        <v>X</v>
      </c>
      <c r="O365">
        <f t="shared" si="50"/>
        <v>2</v>
      </c>
      <c r="P365">
        <f>VLOOKUP(B365,states!A$2:D$10,4,FALSE)</f>
        <v>1</v>
      </c>
      <c r="Q365">
        <v>0.5</v>
      </c>
      <c r="R365">
        <f t="shared" si="51"/>
        <v>1.5</v>
      </c>
      <c r="S365" s="7">
        <f t="shared" si="52"/>
        <v>0.41530667764142404</v>
      </c>
    </row>
    <row r="366" spans="1:19">
      <c r="A366" t="str">
        <f t="shared" si="45"/>
        <v>X2Pi-20.5-f-2-2</v>
      </c>
      <c r="B366" t="s">
        <v>0</v>
      </c>
      <c r="C366" s="9">
        <v>20.5</v>
      </c>
      <c r="D366" s="10">
        <v>2</v>
      </c>
      <c r="E366" s="11">
        <v>2</v>
      </c>
      <c r="F366" s="11" t="s">
        <v>2</v>
      </c>
      <c r="G366" s="26">
        <v>11123.236199999999</v>
      </c>
      <c r="I366">
        <f t="shared" si="46"/>
        <v>11108.9581</v>
      </c>
      <c r="J366">
        <f t="shared" si="47"/>
        <v>20.5</v>
      </c>
      <c r="K366">
        <f t="shared" si="48"/>
        <v>-1</v>
      </c>
      <c r="L366">
        <f t="shared" si="49"/>
        <v>3</v>
      </c>
      <c r="M366">
        <f t="shared" si="53"/>
        <v>11108.9581</v>
      </c>
      <c r="N366" s="2" t="str">
        <f>VLOOKUP(B366,states!A$2:C$10,2,FALSE)</f>
        <v>X</v>
      </c>
      <c r="O366">
        <f t="shared" si="50"/>
        <v>2</v>
      </c>
      <c r="P366">
        <f>VLOOKUP(B366,states!A$2:D$10,4,FALSE)</f>
        <v>1</v>
      </c>
      <c r="Q366">
        <v>0.5</v>
      </c>
      <c r="R366">
        <f t="shared" si="51"/>
        <v>1.5</v>
      </c>
      <c r="S366" s="7">
        <f t="shared" si="52"/>
        <v>0.41530667764142404</v>
      </c>
    </row>
    <row r="367" spans="1:19">
      <c r="A367" t="str">
        <f t="shared" si="45"/>
        <v>X2Pi-20.5-f-3-1</v>
      </c>
      <c r="B367" t="s">
        <v>0</v>
      </c>
      <c r="C367" s="9">
        <v>20.5</v>
      </c>
      <c r="D367" s="11">
        <v>3</v>
      </c>
      <c r="E367" s="11">
        <v>1</v>
      </c>
      <c r="F367" s="11" t="s">
        <v>2</v>
      </c>
      <c r="G367" s="26">
        <v>12874.758599999999</v>
      </c>
      <c r="I367">
        <f t="shared" si="46"/>
        <v>12860.4805</v>
      </c>
      <c r="J367">
        <f t="shared" si="47"/>
        <v>20.5</v>
      </c>
      <c r="K367">
        <f t="shared" si="48"/>
        <v>-1</v>
      </c>
      <c r="L367">
        <f t="shared" si="49"/>
        <v>4</v>
      </c>
      <c r="M367">
        <f t="shared" si="53"/>
        <v>12860.4805</v>
      </c>
      <c r="N367" s="2" t="str">
        <f>VLOOKUP(B367,states!A$2:C$10,2,FALSE)</f>
        <v>X</v>
      </c>
      <c r="O367">
        <f t="shared" si="50"/>
        <v>3</v>
      </c>
      <c r="P367">
        <f>VLOOKUP(B367,states!A$2:D$10,4,FALSE)</f>
        <v>1</v>
      </c>
      <c r="Q367">
        <v>0.5</v>
      </c>
      <c r="R367">
        <f t="shared" si="51"/>
        <v>0.5</v>
      </c>
      <c r="S367" s="7">
        <f t="shared" si="52"/>
        <v>0.3864864122306586</v>
      </c>
    </row>
    <row r="368" spans="1:19">
      <c r="A368" t="str">
        <f t="shared" si="45"/>
        <v>X2Pi-20.5-e-3-1</v>
      </c>
      <c r="B368" t="s">
        <v>0</v>
      </c>
      <c r="C368" s="9">
        <v>20.5</v>
      </c>
      <c r="D368" s="11">
        <v>3</v>
      </c>
      <c r="E368" s="11">
        <v>1</v>
      </c>
      <c r="F368" s="11" t="s">
        <v>1</v>
      </c>
      <c r="G368" s="26">
        <v>12886.623900000001</v>
      </c>
      <c r="I368">
        <f t="shared" si="46"/>
        <v>12872.345800000001</v>
      </c>
      <c r="J368">
        <f t="shared" si="47"/>
        <v>20.5</v>
      </c>
      <c r="K368">
        <f t="shared" si="48"/>
        <v>1</v>
      </c>
      <c r="L368">
        <f t="shared" si="49"/>
        <v>4</v>
      </c>
      <c r="M368">
        <f t="shared" si="53"/>
        <v>12872.345800000001</v>
      </c>
      <c r="N368" s="2" t="str">
        <f>VLOOKUP(B368,states!A$2:C$10,2,FALSE)</f>
        <v>X</v>
      </c>
      <c r="O368">
        <f t="shared" si="50"/>
        <v>3</v>
      </c>
      <c r="P368">
        <f>VLOOKUP(B368,states!A$2:D$10,4,FALSE)</f>
        <v>1</v>
      </c>
      <c r="Q368">
        <v>0.5</v>
      </c>
      <c r="R368">
        <f t="shared" si="51"/>
        <v>0.5</v>
      </c>
      <c r="S368" s="7">
        <f t="shared" si="52"/>
        <v>0.3864864122306586</v>
      </c>
    </row>
    <row r="369" spans="1:19">
      <c r="A369" t="str">
        <f t="shared" si="45"/>
        <v>X2Pi-20.5-e-3-2</v>
      </c>
      <c r="B369" t="s">
        <v>0</v>
      </c>
      <c r="C369" s="9">
        <v>20.5</v>
      </c>
      <c r="D369" s="11">
        <v>3</v>
      </c>
      <c r="E369" s="11">
        <v>2</v>
      </c>
      <c r="F369" s="11" t="s">
        <v>1</v>
      </c>
      <c r="G369" s="26">
        <v>13354.1597</v>
      </c>
      <c r="I369">
        <f t="shared" si="46"/>
        <v>13339.881600000001</v>
      </c>
      <c r="J369">
        <f t="shared" si="47"/>
        <v>20.5</v>
      </c>
      <c r="K369">
        <f t="shared" si="48"/>
        <v>1</v>
      </c>
      <c r="L369">
        <f t="shared" si="49"/>
        <v>4</v>
      </c>
      <c r="M369">
        <f t="shared" si="53"/>
        <v>13339.881600000001</v>
      </c>
      <c r="N369" s="2" t="str">
        <f>VLOOKUP(B369,states!A$2:C$10,2,FALSE)</f>
        <v>X</v>
      </c>
      <c r="O369">
        <f t="shared" si="50"/>
        <v>3</v>
      </c>
      <c r="P369">
        <f>VLOOKUP(B369,states!A$2:D$10,4,FALSE)</f>
        <v>1</v>
      </c>
      <c r="Q369">
        <v>0.5</v>
      </c>
      <c r="R369">
        <f t="shared" si="51"/>
        <v>1.5</v>
      </c>
      <c r="S369" s="7">
        <f t="shared" si="52"/>
        <v>0.3864864122306586</v>
      </c>
    </row>
    <row r="370" spans="1:19">
      <c r="A370" t="str">
        <f t="shared" si="45"/>
        <v>X2Pi-21.5-f-0-1</v>
      </c>
      <c r="B370" t="s">
        <v>0</v>
      </c>
      <c r="C370" s="9">
        <v>21.5</v>
      </c>
      <c r="D370" s="10">
        <v>0</v>
      </c>
      <c r="E370" s="11">
        <v>1</v>
      </c>
      <c r="F370" s="11" t="s">
        <v>2</v>
      </c>
      <c r="G370" s="26">
        <v>6248.5896000000002</v>
      </c>
      <c r="I370">
        <f t="shared" si="46"/>
        <v>6234.3114999999998</v>
      </c>
      <c r="J370">
        <f t="shared" si="47"/>
        <v>21.5</v>
      </c>
      <c r="K370">
        <f t="shared" si="48"/>
        <v>1</v>
      </c>
      <c r="L370">
        <f t="shared" si="49"/>
        <v>1</v>
      </c>
      <c r="M370">
        <f t="shared" si="53"/>
        <v>6234.3114999999998</v>
      </c>
      <c r="N370" s="2" t="str">
        <f>VLOOKUP(B370,states!A$2:C$10,2,FALSE)</f>
        <v>X</v>
      </c>
      <c r="O370">
        <f t="shared" si="50"/>
        <v>0</v>
      </c>
      <c r="P370">
        <f>VLOOKUP(B370,states!A$2:D$10,4,FALSE)</f>
        <v>1</v>
      </c>
      <c r="Q370">
        <v>0.5</v>
      </c>
      <c r="R370">
        <f t="shared" si="51"/>
        <v>0.5</v>
      </c>
      <c r="S370" s="7">
        <f t="shared" si="52"/>
        <v>54.139259086999814</v>
      </c>
    </row>
    <row r="371" spans="1:19">
      <c r="A371" t="str">
        <f t="shared" si="45"/>
        <v>X2Pi-21.5-e-0-1</v>
      </c>
      <c r="B371" t="s">
        <v>0</v>
      </c>
      <c r="C371" s="9">
        <v>21.5</v>
      </c>
      <c r="D371" s="10">
        <v>0</v>
      </c>
      <c r="E371" s="10">
        <v>1</v>
      </c>
      <c r="F371" s="10" t="s">
        <v>1</v>
      </c>
      <c r="G371" s="26">
        <v>6263.1068999999998</v>
      </c>
      <c r="I371">
        <f t="shared" si="46"/>
        <v>6248.8287999999993</v>
      </c>
      <c r="J371">
        <f t="shared" si="47"/>
        <v>21.5</v>
      </c>
      <c r="K371">
        <f t="shared" si="48"/>
        <v>-1</v>
      </c>
      <c r="L371">
        <f t="shared" si="49"/>
        <v>1</v>
      </c>
      <c r="M371">
        <f t="shared" si="53"/>
        <v>6248.8287999999993</v>
      </c>
      <c r="N371" s="2" t="str">
        <f>VLOOKUP(B371,states!A$2:C$10,2,FALSE)</f>
        <v>X</v>
      </c>
      <c r="O371">
        <f t="shared" si="50"/>
        <v>0</v>
      </c>
      <c r="P371">
        <f>VLOOKUP(B371,states!A$2:D$10,4,FALSE)</f>
        <v>1</v>
      </c>
      <c r="Q371">
        <v>0.5</v>
      </c>
      <c r="R371">
        <f t="shared" si="51"/>
        <v>0.5</v>
      </c>
      <c r="S371" s="7">
        <f t="shared" si="52"/>
        <v>54.139259086999814</v>
      </c>
    </row>
    <row r="372" spans="1:19">
      <c r="A372" t="str">
        <f t="shared" si="45"/>
        <v>X2Pi-21.5-e-0-2</v>
      </c>
      <c r="B372" t="s">
        <v>0</v>
      </c>
      <c r="C372" s="9">
        <v>21.5</v>
      </c>
      <c r="D372" s="10">
        <v>0</v>
      </c>
      <c r="E372" s="11">
        <v>2</v>
      </c>
      <c r="F372" s="11" t="s">
        <v>1</v>
      </c>
      <c r="G372" s="26">
        <v>6813.1346999999996</v>
      </c>
      <c r="I372">
        <f t="shared" si="46"/>
        <v>6798.8565999999992</v>
      </c>
      <c r="J372">
        <f t="shared" si="47"/>
        <v>21.5</v>
      </c>
      <c r="K372">
        <f t="shared" si="48"/>
        <v>-1</v>
      </c>
      <c r="L372">
        <f t="shared" si="49"/>
        <v>1</v>
      </c>
      <c r="M372">
        <f t="shared" si="53"/>
        <v>6798.8565999999992</v>
      </c>
      <c r="N372" s="2" t="str">
        <f>VLOOKUP(B372,states!A$2:C$10,2,FALSE)</f>
        <v>X</v>
      </c>
      <c r="O372">
        <f t="shared" si="50"/>
        <v>0</v>
      </c>
      <c r="P372">
        <f>VLOOKUP(B372,states!A$2:D$10,4,FALSE)</f>
        <v>1</v>
      </c>
      <c r="Q372">
        <v>0.5</v>
      </c>
      <c r="R372">
        <f t="shared" si="51"/>
        <v>1.5</v>
      </c>
      <c r="S372" s="7">
        <f t="shared" si="52"/>
        <v>54.139259086999814</v>
      </c>
    </row>
    <row r="373" spans="1:19" ht="14.7" thickBot="1">
      <c r="A373" t="str">
        <f t="shared" si="45"/>
        <v>X2Pi-21.5-f-0-2</v>
      </c>
      <c r="B373" t="s">
        <v>0</v>
      </c>
      <c r="C373" s="12">
        <v>21.5</v>
      </c>
      <c r="D373" s="10">
        <v>0</v>
      </c>
      <c r="E373" s="11">
        <v>2</v>
      </c>
      <c r="F373" s="11" t="s">
        <v>2</v>
      </c>
      <c r="G373" s="25">
        <v>6829.4557000000004</v>
      </c>
      <c r="I373">
        <f t="shared" si="46"/>
        <v>6815.1776</v>
      </c>
      <c r="J373">
        <f t="shared" si="47"/>
        <v>21.5</v>
      </c>
      <c r="K373">
        <f t="shared" si="48"/>
        <v>1</v>
      </c>
      <c r="L373">
        <f t="shared" si="49"/>
        <v>1</v>
      </c>
      <c r="M373">
        <f t="shared" si="53"/>
        <v>6815.1776</v>
      </c>
      <c r="N373" s="2" t="str">
        <f>VLOOKUP(B373,states!A$2:C$10,2,FALSE)</f>
        <v>X</v>
      </c>
      <c r="O373">
        <f t="shared" si="50"/>
        <v>0</v>
      </c>
      <c r="P373">
        <f>VLOOKUP(B373,states!A$2:D$10,4,FALSE)</f>
        <v>1</v>
      </c>
      <c r="Q373">
        <v>0.5</v>
      </c>
      <c r="R373">
        <f t="shared" si="51"/>
        <v>1.5</v>
      </c>
      <c r="S373" s="7">
        <f t="shared" si="52"/>
        <v>54.139259086999814</v>
      </c>
    </row>
    <row r="374" spans="1:19">
      <c r="A374" t="str">
        <f t="shared" si="45"/>
        <v>X2Pi-21.5-f-1-1</v>
      </c>
      <c r="B374" t="s">
        <v>0</v>
      </c>
      <c r="C374" s="10">
        <v>21.5</v>
      </c>
      <c r="D374" s="11">
        <v>1</v>
      </c>
      <c r="E374" s="11">
        <v>1</v>
      </c>
      <c r="F374" s="11" t="s">
        <v>2</v>
      </c>
      <c r="G374" s="20">
        <v>8741.2957000000006</v>
      </c>
      <c r="I374">
        <f t="shared" si="46"/>
        <v>8727.017600000001</v>
      </c>
      <c r="J374">
        <f t="shared" si="47"/>
        <v>21.5</v>
      </c>
      <c r="K374">
        <f t="shared" si="48"/>
        <v>1</v>
      </c>
      <c r="L374">
        <f t="shared" si="49"/>
        <v>2</v>
      </c>
      <c r="M374">
        <f t="shared" si="53"/>
        <v>8727.017600000001</v>
      </c>
      <c r="N374" s="2" t="str">
        <f>VLOOKUP(B374,states!A$2:C$10,2,FALSE)</f>
        <v>X</v>
      </c>
      <c r="O374">
        <f t="shared" si="50"/>
        <v>1</v>
      </c>
      <c r="P374">
        <f>VLOOKUP(B374,states!A$2:D$10,4,FALSE)</f>
        <v>1</v>
      </c>
      <c r="Q374">
        <v>0.5</v>
      </c>
      <c r="R374">
        <f t="shared" si="51"/>
        <v>0.5</v>
      </c>
      <c r="S374" s="7">
        <f t="shared" si="52"/>
        <v>0.45525508890750233</v>
      </c>
    </row>
    <row r="375" spans="1:19" ht="14.7" thickBot="1">
      <c r="A375" t="str">
        <f t="shared" si="45"/>
        <v>X2Pi-21.5-e-1-1</v>
      </c>
      <c r="B375" t="s">
        <v>0</v>
      </c>
      <c r="C375" s="10">
        <v>21.5</v>
      </c>
      <c r="D375" s="11">
        <v>1</v>
      </c>
      <c r="E375" s="11">
        <v>1</v>
      </c>
      <c r="F375" s="11" t="s">
        <v>1</v>
      </c>
      <c r="G375" s="20">
        <v>8755.2486000000008</v>
      </c>
      <c r="I375">
        <f t="shared" si="46"/>
        <v>8740.9705000000013</v>
      </c>
      <c r="J375">
        <f t="shared" si="47"/>
        <v>21.5</v>
      </c>
      <c r="K375">
        <f t="shared" si="48"/>
        <v>-1</v>
      </c>
      <c r="L375">
        <f t="shared" si="49"/>
        <v>2</v>
      </c>
      <c r="M375">
        <f t="shared" si="53"/>
        <v>8740.9705000000013</v>
      </c>
      <c r="N375" s="2" t="str">
        <f>VLOOKUP(B375,states!A$2:C$10,2,FALSE)</f>
        <v>X</v>
      </c>
      <c r="O375">
        <f t="shared" si="50"/>
        <v>1</v>
      </c>
      <c r="P375">
        <f>VLOOKUP(B375,states!A$2:D$10,4,FALSE)</f>
        <v>1</v>
      </c>
      <c r="Q375">
        <v>0.5</v>
      </c>
      <c r="R375">
        <f t="shared" si="51"/>
        <v>0.5</v>
      </c>
      <c r="S375" s="7">
        <f t="shared" si="52"/>
        <v>0.45525508890750233</v>
      </c>
    </row>
    <row r="376" spans="1:19" ht="14.7" thickBot="1">
      <c r="A376" t="str">
        <f t="shared" si="45"/>
        <v>X2Pi-21.5-e-1-2</v>
      </c>
      <c r="B376" t="s">
        <v>0</v>
      </c>
      <c r="C376" s="10">
        <v>21.5</v>
      </c>
      <c r="D376" s="11">
        <v>1</v>
      </c>
      <c r="E376" s="11">
        <v>2</v>
      </c>
      <c r="F376" s="11" t="s">
        <v>1</v>
      </c>
      <c r="G376" s="24">
        <v>9283.3909000000003</v>
      </c>
      <c r="I376">
        <f t="shared" si="46"/>
        <v>9269.1128000000008</v>
      </c>
      <c r="J376">
        <f t="shared" si="47"/>
        <v>21.5</v>
      </c>
      <c r="K376">
        <f t="shared" si="48"/>
        <v>-1</v>
      </c>
      <c r="L376">
        <f t="shared" si="49"/>
        <v>2</v>
      </c>
      <c r="M376">
        <f t="shared" si="53"/>
        <v>9269.1128000000008</v>
      </c>
      <c r="N376" s="2" t="str">
        <f>VLOOKUP(B376,states!A$2:C$10,2,FALSE)</f>
        <v>X</v>
      </c>
      <c r="O376">
        <f t="shared" si="50"/>
        <v>1</v>
      </c>
      <c r="P376">
        <f>VLOOKUP(B376,states!A$2:D$10,4,FALSE)</f>
        <v>1</v>
      </c>
      <c r="Q376">
        <v>0.5</v>
      </c>
      <c r="R376">
        <f t="shared" si="51"/>
        <v>1.5</v>
      </c>
      <c r="S376" s="7">
        <f t="shared" si="52"/>
        <v>0.45525508890750233</v>
      </c>
    </row>
    <row r="377" spans="1:19" ht="14.7" thickBot="1">
      <c r="A377" t="str">
        <f t="shared" si="45"/>
        <v>X2Pi-21.5-f-2-1</v>
      </c>
      <c r="B377" t="s">
        <v>0</v>
      </c>
      <c r="C377" s="15">
        <v>21.5</v>
      </c>
      <c r="D377" s="8">
        <v>2</v>
      </c>
      <c r="E377" s="11">
        <v>1</v>
      </c>
      <c r="F377" s="11" t="s">
        <v>2</v>
      </c>
      <c r="G377" s="21">
        <v>11109.696900000001</v>
      </c>
      <c r="I377">
        <f t="shared" si="46"/>
        <v>11095.418800000001</v>
      </c>
      <c r="J377">
        <f t="shared" si="47"/>
        <v>21.5</v>
      </c>
      <c r="K377">
        <f t="shared" si="48"/>
        <v>1</v>
      </c>
      <c r="L377">
        <f t="shared" si="49"/>
        <v>3</v>
      </c>
      <c r="M377">
        <f t="shared" si="53"/>
        <v>11095.418800000001</v>
      </c>
      <c r="N377" s="2" t="str">
        <f>VLOOKUP(B377,states!A$2:C$10,2,FALSE)</f>
        <v>X</v>
      </c>
      <c r="O377">
        <f t="shared" si="50"/>
        <v>2</v>
      </c>
      <c r="P377">
        <f>VLOOKUP(B377,states!A$2:D$10,4,FALSE)</f>
        <v>1</v>
      </c>
      <c r="Q377">
        <v>0.5</v>
      </c>
      <c r="R377">
        <f t="shared" si="51"/>
        <v>0.5</v>
      </c>
      <c r="S377" s="7">
        <f t="shared" si="52"/>
        <v>0.4113694104903971</v>
      </c>
    </row>
    <row r="378" spans="1:19">
      <c r="A378" t="str">
        <f t="shared" si="45"/>
        <v>X2Pi-21.5-e-2-1</v>
      </c>
      <c r="B378" t="s">
        <v>0</v>
      </c>
      <c r="C378" s="9">
        <v>21.5</v>
      </c>
      <c r="D378" s="10">
        <v>2</v>
      </c>
      <c r="E378" s="10">
        <v>1</v>
      </c>
      <c r="F378" s="10" t="s">
        <v>1</v>
      </c>
      <c r="G378" s="26">
        <v>11123.091</v>
      </c>
      <c r="I378">
        <f t="shared" si="46"/>
        <v>11108.812900000001</v>
      </c>
      <c r="J378">
        <f t="shared" si="47"/>
        <v>21.5</v>
      </c>
      <c r="K378">
        <f t="shared" si="48"/>
        <v>-1</v>
      </c>
      <c r="L378">
        <f t="shared" si="49"/>
        <v>3</v>
      </c>
      <c r="M378">
        <f t="shared" si="53"/>
        <v>11108.812900000001</v>
      </c>
      <c r="N378" s="2" t="str">
        <f>VLOOKUP(B378,states!A$2:C$10,2,FALSE)</f>
        <v>X</v>
      </c>
      <c r="O378">
        <f t="shared" si="50"/>
        <v>2</v>
      </c>
      <c r="P378">
        <f>VLOOKUP(B378,states!A$2:D$10,4,FALSE)</f>
        <v>1</v>
      </c>
      <c r="Q378">
        <v>0.5</v>
      </c>
      <c r="R378">
        <f t="shared" si="51"/>
        <v>0.5</v>
      </c>
      <c r="S378" s="7">
        <f t="shared" si="52"/>
        <v>0.4113694104903971</v>
      </c>
    </row>
    <row r="379" spans="1:19">
      <c r="A379" t="str">
        <f t="shared" si="45"/>
        <v>X2Pi-21.5-e-2-2</v>
      </c>
      <c r="B379" t="s">
        <v>0</v>
      </c>
      <c r="C379" s="9">
        <v>21.5</v>
      </c>
      <c r="D379" s="10">
        <v>2</v>
      </c>
      <c r="E379" s="11">
        <v>2</v>
      </c>
      <c r="F379" s="11" t="s">
        <v>1</v>
      </c>
      <c r="G379" s="26">
        <v>11629.463900000001</v>
      </c>
      <c r="I379">
        <f t="shared" si="46"/>
        <v>11615.185800000001</v>
      </c>
      <c r="J379">
        <f t="shared" si="47"/>
        <v>21.5</v>
      </c>
      <c r="K379">
        <f t="shared" si="48"/>
        <v>-1</v>
      </c>
      <c r="L379">
        <f t="shared" si="49"/>
        <v>3</v>
      </c>
      <c r="M379">
        <f t="shared" si="53"/>
        <v>11615.185800000001</v>
      </c>
      <c r="N379" s="2" t="str">
        <f>VLOOKUP(B379,states!A$2:C$10,2,FALSE)</f>
        <v>X</v>
      </c>
      <c r="O379">
        <f t="shared" si="50"/>
        <v>2</v>
      </c>
      <c r="P379">
        <f>VLOOKUP(B379,states!A$2:D$10,4,FALSE)</f>
        <v>1</v>
      </c>
      <c r="Q379">
        <v>0.5</v>
      </c>
      <c r="R379">
        <f t="shared" si="51"/>
        <v>1.5</v>
      </c>
      <c r="S379" s="7">
        <f t="shared" si="52"/>
        <v>0.4113694104903971</v>
      </c>
    </row>
    <row r="380" spans="1:19">
      <c r="A380" t="str">
        <f t="shared" si="45"/>
        <v>X2Pi-21.5-f-2-2</v>
      </c>
      <c r="B380" t="s">
        <v>0</v>
      </c>
      <c r="C380" s="9">
        <v>21.5</v>
      </c>
      <c r="D380" s="10">
        <v>2</v>
      </c>
      <c r="E380" s="11">
        <v>2</v>
      </c>
      <c r="F380" s="11" t="s">
        <v>2</v>
      </c>
      <c r="G380" s="26">
        <v>11644.513499999999</v>
      </c>
      <c r="I380">
        <f t="shared" si="46"/>
        <v>11630.2354</v>
      </c>
      <c r="J380">
        <f t="shared" si="47"/>
        <v>21.5</v>
      </c>
      <c r="K380">
        <f t="shared" si="48"/>
        <v>1</v>
      </c>
      <c r="L380">
        <f t="shared" si="49"/>
        <v>3</v>
      </c>
      <c r="M380">
        <f t="shared" si="53"/>
        <v>11630.2354</v>
      </c>
      <c r="N380" s="2" t="str">
        <f>VLOOKUP(B380,states!A$2:C$10,2,FALSE)</f>
        <v>X</v>
      </c>
      <c r="O380">
        <f t="shared" si="50"/>
        <v>2</v>
      </c>
      <c r="P380">
        <f>VLOOKUP(B380,states!A$2:D$10,4,FALSE)</f>
        <v>1</v>
      </c>
      <c r="Q380">
        <v>0.5</v>
      </c>
      <c r="R380">
        <f t="shared" si="51"/>
        <v>1.5</v>
      </c>
      <c r="S380" s="7">
        <f t="shared" si="52"/>
        <v>0.4113694104903971</v>
      </c>
    </row>
    <row r="381" spans="1:19">
      <c r="A381" t="str">
        <f t="shared" si="45"/>
        <v>X2Pi-21.5-f-3-1</v>
      </c>
      <c r="B381" t="s">
        <v>0</v>
      </c>
      <c r="C381" s="9">
        <v>21.5</v>
      </c>
      <c r="D381" s="11">
        <v>3</v>
      </c>
      <c r="E381" s="11">
        <v>1</v>
      </c>
      <c r="F381" s="11" t="s">
        <v>2</v>
      </c>
      <c r="G381" s="26">
        <v>13354.589599999999</v>
      </c>
      <c r="I381">
        <f t="shared" si="46"/>
        <v>13340.3115</v>
      </c>
      <c r="J381">
        <f t="shared" si="47"/>
        <v>21.5</v>
      </c>
      <c r="K381">
        <f t="shared" si="48"/>
        <v>1</v>
      </c>
      <c r="L381">
        <f t="shared" si="49"/>
        <v>4</v>
      </c>
      <c r="M381">
        <f t="shared" si="53"/>
        <v>13340.3115</v>
      </c>
      <c r="N381" s="2" t="str">
        <f>VLOOKUP(B381,states!A$2:C$10,2,FALSE)</f>
        <v>X</v>
      </c>
      <c r="O381">
        <f t="shared" si="50"/>
        <v>3</v>
      </c>
      <c r="P381">
        <f>VLOOKUP(B381,states!A$2:D$10,4,FALSE)</f>
        <v>1</v>
      </c>
      <c r="Q381">
        <v>0.5</v>
      </c>
      <c r="R381">
        <f t="shared" si="51"/>
        <v>0.5</v>
      </c>
      <c r="S381" s="7">
        <f t="shared" si="52"/>
        <v>0.38282237228832983</v>
      </c>
    </row>
    <row r="382" spans="1:19">
      <c r="A382" t="str">
        <f t="shared" si="45"/>
        <v>X2Pi-21.5-e-3-1</v>
      </c>
      <c r="B382" t="s">
        <v>0</v>
      </c>
      <c r="C382" s="9">
        <v>21.5</v>
      </c>
      <c r="D382" s="11">
        <v>3</v>
      </c>
      <c r="E382" s="11">
        <v>1</v>
      </c>
      <c r="F382" s="11" t="s">
        <v>1</v>
      </c>
      <c r="G382" s="26">
        <v>13367.4347</v>
      </c>
      <c r="I382">
        <f t="shared" si="46"/>
        <v>13353.1566</v>
      </c>
      <c r="J382">
        <f t="shared" si="47"/>
        <v>21.5</v>
      </c>
      <c r="K382">
        <f t="shared" si="48"/>
        <v>-1</v>
      </c>
      <c r="L382">
        <f t="shared" si="49"/>
        <v>4</v>
      </c>
      <c r="M382">
        <f t="shared" si="53"/>
        <v>13353.1566</v>
      </c>
      <c r="N382" s="2" t="str">
        <f>VLOOKUP(B382,states!A$2:C$10,2,FALSE)</f>
        <v>X</v>
      </c>
      <c r="O382">
        <f t="shared" si="50"/>
        <v>3</v>
      </c>
      <c r="P382">
        <f>VLOOKUP(B382,states!A$2:D$10,4,FALSE)</f>
        <v>1</v>
      </c>
      <c r="Q382">
        <v>0.5</v>
      </c>
      <c r="R382">
        <f t="shared" si="51"/>
        <v>0.5</v>
      </c>
      <c r="S382" s="7">
        <f t="shared" si="52"/>
        <v>0.38282237228832983</v>
      </c>
    </row>
    <row r="383" spans="1:19">
      <c r="A383" t="str">
        <f t="shared" si="45"/>
        <v>X2Pi-21.5-e-3-2</v>
      </c>
      <c r="B383" t="s">
        <v>0</v>
      </c>
      <c r="C383" s="9">
        <v>21.5</v>
      </c>
      <c r="D383" s="11">
        <v>3</v>
      </c>
      <c r="E383" s="11">
        <v>2</v>
      </c>
      <c r="F383" s="11" t="s">
        <v>1</v>
      </c>
      <c r="G383" s="26">
        <v>13852.0769</v>
      </c>
      <c r="I383">
        <f t="shared" si="46"/>
        <v>13837.7988</v>
      </c>
      <c r="J383">
        <f t="shared" si="47"/>
        <v>21.5</v>
      </c>
      <c r="K383">
        <f t="shared" si="48"/>
        <v>-1</v>
      </c>
      <c r="L383">
        <f t="shared" si="49"/>
        <v>4</v>
      </c>
      <c r="M383">
        <f t="shared" si="53"/>
        <v>13837.7988</v>
      </c>
      <c r="N383" s="2" t="str">
        <f>VLOOKUP(B383,states!A$2:C$10,2,FALSE)</f>
        <v>X</v>
      </c>
      <c r="O383">
        <f t="shared" si="50"/>
        <v>3</v>
      </c>
      <c r="P383">
        <f>VLOOKUP(B383,states!A$2:D$10,4,FALSE)</f>
        <v>1</v>
      </c>
      <c r="Q383">
        <v>0.5</v>
      </c>
      <c r="R383">
        <f t="shared" si="51"/>
        <v>1.5</v>
      </c>
      <c r="S383" s="7">
        <f t="shared" si="52"/>
        <v>0.38282237228832983</v>
      </c>
    </row>
    <row r="384" spans="1:19">
      <c r="A384" t="str">
        <f t="shared" si="45"/>
        <v>X2Pi-22.5-f-0-1</v>
      </c>
      <c r="B384" t="s">
        <v>0</v>
      </c>
      <c r="C384" s="9">
        <v>22.5</v>
      </c>
      <c r="D384" s="10">
        <v>0</v>
      </c>
      <c r="E384" s="11">
        <v>1</v>
      </c>
      <c r="F384" s="11" t="s">
        <v>2</v>
      </c>
      <c r="G384" s="26">
        <v>6813.5910000000003</v>
      </c>
      <c r="I384">
        <f t="shared" si="46"/>
        <v>6799.3128999999999</v>
      </c>
      <c r="J384">
        <f t="shared" si="47"/>
        <v>22.5</v>
      </c>
      <c r="K384">
        <f t="shared" si="48"/>
        <v>-1</v>
      </c>
      <c r="L384">
        <f t="shared" si="49"/>
        <v>1</v>
      </c>
      <c r="M384">
        <f t="shared" si="53"/>
        <v>6799.3128999999999</v>
      </c>
      <c r="N384" s="2" t="str">
        <f>VLOOKUP(B384,states!A$2:C$10,2,FALSE)</f>
        <v>X</v>
      </c>
      <c r="O384">
        <f t="shared" si="50"/>
        <v>0</v>
      </c>
      <c r="P384">
        <f>VLOOKUP(B384,states!A$2:D$10,4,FALSE)</f>
        <v>1</v>
      </c>
      <c r="Q384">
        <v>0.5</v>
      </c>
      <c r="R384">
        <f t="shared" si="51"/>
        <v>0.5</v>
      </c>
      <c r="S384" s="7">
        <f t="shared" si="52"/>
        <v>53.649230399988369</v>
      </c>
    </row>
    <row r="385" spans="1:19">
      <c r="A385" t="str">
        <f t="shared" si="45"/>
        <v>X2Pi-22.5-e-0-1</v>
      </c>
      <c r="B385" t="s">
        <v>0</v>
      </c>
      <c r="C385" s="9">
        <v>22.5</v>
      </c>
      <c r="D385" s="10">
        <v>0</v>
      </c>
      <c r="E385" s="10">
        <v>1</v>
      </c>
      <c r="F385" s="10" t="s">
        <v>1</v>
      </c>
      <c r="G385" s="26">
        <v>6829.2478000000001</v>
      </c>
      <c r="I385">
        <f t="shared" si="46"/>
        <v>6814.9696999999996</v>
      </c>
      <c r="J385">
        <f t="shared" si="47"/>
        <v>22.5</v>
      </c>
      <c r="K385">
        <f t="shared" si="48"/>
        <v>1</v>
      </c>
      <c r="L385">
        <f t="shared" si="49"/>
        <v>1</v>
      </c>
      <c r="M385">
        <f t="shared" si="53"/>
        <v>6814.9696999999996</v>
      </c>
      <c r="N385" s="2" t="str">
        <f>VLOOKUP(B385,states!A$2:C$10,2,FALSE)</f>
        <v>X</v>
      </c>
      <c r="O385">
        <f t="shared" si="50"/>
        <v>0</v>
      </c>
      <c r="P385">
        <f>VLOOKUP(B385,states!A$2:D$10,4,FALSE)</f>
        <v>1</v>
      </c>
      <c r="Q385">
        <v>0.5</v>
      </c>
      <c r="R385">
        <f t="shared" si="51"/>
        <v>0.5</v>
      </c>
      <c r="S385" s="7">
        <f t="shared" si="52"/>
        <v>53.649230399988369</v>
      </c>
    </row>
    <row r="386" spans="1:19">
      <c r="A386" t="str">
        <f t="shared" ref="A386:A449" si="54">B386&amp;"-"&amp;C386&amp;"-"&amp;F386&amp;"-"&amp;D386&amp;"-"&amp;E386</f>
        <v>X2Pi-22.5-e-0-2</v>
      </c>
      <c r="B386" t="s">
        <v>0</v>
      </c>
      <c r="C386" s="9">
        <v>22.5</v>
      </c>
      <c r="D386" s="10">
        <v>0</v>
      </c>
      <c r="E386" s="11">
        <v>2</v>
      </c>
      <c r="F386" s="11" t="s">
        <v>1</v>
      </c>
      <c r="G386" s="26">
        <v>7398.4871999999996</v>
      </c>
      <c r="I386">
        <f t="shared" ref="I386:I449" si="55">G386-G$2</f>
        <v>7384.2090999999991</v>
      </c>
      <c r="J386">
        <f t="shared" ref="J386:J449" si="56">C386</f>
        <v>22.5</v>
      </c>
      <c r="K386">
        <f t="shared" ref="K386:K449" si="57">IF(F386="e",(-1)^(C386-0.5),(-1)^(C386+0.5))</f>
        <v>1</v>
      </c>
      <c r="L386">
        <f t="shared" ref="L386:L449" si="58">D386+1</f>
        <v>1</v>
      </c>
      <c r="M386">
        <f t="shared" si="53"/>
        <v>7384.2090999999991</v>
      </c>
      <c r="N386" s="2" t="str">
        <f>VLOOKUP(B386,states!A$2:C$10,2,FALSE)</f>
        <v>X</v>
      </c>
      <c r="O386">
        <f t="shared" ref="O386:O449" si="59">D386</f>
        <v>0</v>
      </c>
      <c r="P386">
        <f>VLOOKUP(B386,states!A$2:D$10,4,FALSE)</f>
        <v>1</v>
      </c>
      <c r="Q386">
        <v>0.5</v>
      </c>
      <c r="R386">
        <f t="shared" ref="R386:R449" si="60">IF(P386=0,Q386,IF(C386=0.5,0.5,IF(E386=1,0.5,1.5)))</f>
        <v>1.5</v>
      </c>
      <c r="S386" s="7">
        <f t="shared" ref="S386:S449" si="61">IF(O386=5,0,1/C386^(1/5)*IF(O386=0,100,1)/(O386+1)^(1/4))</f>
        <v>53.649230399988369</v>
      </c>
    </row>
    <row r="387" spans="1:19">
      <c r="A387" t="str">
        <f t="shared" si="54"/>
        <v>X2Pi-22.5-f-0-2</v>
      </c>
      <c r="B387" t="s">
        <v>0</v>
      </c>
      <c r="C387" s="9">
        <v>22.5</v>
      </c>
      <c r="D387" s="10">
        <v>0</v>
      </c>
      <c r="E387" s="11">
        <v>2</v>
      </c>
      <c r="F387" s="11" t="s">
        <v>2</v>
      </c>
      <c r="G387" s="26">
        <v>7415.9790000000003</v>
      </c>
      <c r="I387">
        <f t="shared" si="55"/>
        <v>7401.7008999999998</v>
      </c>
      <c r="J387">
        <f t="shared" si="56"/>
        <v>22.5</v>
      </c>
      <c r="K387">
        <f t="shared" si="57"/>
        <v>-1</v>
      </c>
      <c r="L387">
        <f t="shared" si="58"/>
        <v>1</v>
      </c>
      <c r="M387">
        <f t="shared" ref="M387:M450" si="62">I387</f>
        <v>7401.7008999999998</v>
      </c>
      <c r="N387" s="2" t="str">
        <f>VLOOKUP(B387,states!A$2:C$10,2,FALSE)</f>
        <v>X</v>
      </c>
      <c r="O387">
        <f t="shared" si="59"/>
        <v>0</v>
      </c>
      <c r="P387">
        <f>VLOOKUP(B387,states!A$2:D$10,4,FALSE)</f>
        <v>1</v>
      </c>
      <c r="Q387">
        <v>0.5</v>
      </c>
      <c r="R387">
        <f t="shared" si="60"/>
        <v>1.5</v>
      </c>
      <c r="S387" s="7">
        <f t="shared" si="61"/>
        <v>53.649230399988369</v>
      </c>
    </row>
    <row r="388" spans="1:19">
      <c r="A388" t="str">
        <f t="shared" si="54"/>
        <v>X2Pi-22.5-f-1-1</v>
      </c>
      <c r="B388" t="s">
        <v>0</v>
      </c>
      <c r="C388" s="9">
        <v>22.5</v>
      </c>
      <c r="D388" s="11">
        <v>1</v>
      </c>
      <c r="E388" s="11">
        <v>1</v>
      </c>
      <c r="F388" s="11" t="s">
        <v>2</v>
      </c>
      <c r="G388" s="26">
        <v>9283.8325000000004</v>
      </c>
      <c r="I388">
        <f t="shared" si="55"/>
        <v>9269.5544000000009</v>
      </c>
      <c r="J388">
        <f t="shared" si="56"/>
        <v>22.5</v>
      </c>
      <c r="K388">
        <f t="shared" si="57"/>
        <v>-1</v>
      </c>
      <c r="L388">
        <f t="shared" si="58"/>
        <v>2</v>
      </c>
      <c r="M388">
        <f t="shared" si="62"/>
        <v>9269.5544000000009</v>
      </c>
      <c r="N388" s="2" t="str">
        <f>VLOOKUP(B388,states!A$2:C$10,2,FALSE)</f>
        <v>X</v>
      </c>
      <c r="O388">
        <f t="shared" si="59"/>
        <v>1</v>
      </c>
      <c r="P388">
        <f>VLOOKUP(B388,states!A$2:D$10,4,FALSE)</f>
        <v>1</v>
      </c>
      <c r="Q388">
        <v>0.5</v>
      </c>
      <c r="R388">
        <f t="shared" si="60"/>
        <v>0.5</v>
      </c>
      <c r="S388" s="7">
        <f t="shared" si="61"/>
        <v>0.45113445524470824</v>
      </c>
    </row>
    <row r="389" spans="1:19">
      <c r="A389" t="str">
        <f t="shared" si="54"/>
        <v>X2Pi-22.5-e-1-1</v>
      </c>
      <c r="B389" t="s">
        <v>0</v>
      </c>
      <c r="C389" s="9">
        <v>22.5</v>
      </c>
      <c r="D389" s="11">
        <v>1</v>
      </c>
      <c r="E389" s="11">
        <v>1</v>
      </c>
      <c r="F389" s="11" t="s">
        <v>1</v>
      </c>
      <c r="G389" s="26">
        <v>9298.8727999999992</v>
      </c>
      <c r="I389">
        <f t="shared" si="55"/>
        <v>9284.5946999999996</v>
      </c>
      <c r="J389">
        <f t="shared" si="56"/>
        <v>22.5</v>
      </c>
      <c r="K389">
        <f t="shared" si="57"/>
        <v>1</v>
      </c>
      <c r="L389">
        <f t="shared" si="58"/>
        <v>2</v>
      </c>
      <c r="M389">
        <f t="shared" si="62"/>
        <v>9284.5946999999996</v>
      </c>
      <c r="N389" s="2" t="str">
        <f>VLOOKUP(B389,states!A$2:C$10,2,FALSE)</f>
        <v>X</v>
      </c>
      <c r="O389">
        <f t="shared" si="59"/>
        <v>1</v>
      </c>
      <c r="P389">
        <f>VLOOKUP(B389,states!A$2:D$10,4,FALSE)</f>
        <v>1</v>
      </c>
      <c r="Q389">
        <v>0.5</v>
      </c>
      <c r="R389">
        <f t="shared" si="60"/>
        <v>0.5</v>
      </c>
      <c r="S389" s="7">
        <f t="shared" si="61"/>
        <v>0.45113445524470824</v>
      </c>
    </row>
    <row r="390" spans="1:19">
      <c r="A390" t="str">
        <f t="shared" si="54"/>
        <v>X2Pi-22.5-e-1-2</v>
      </c>
      <c r="B390" t="s">
        <v>0</v>
      </c>
      <c r="C390" s="9">
        <v>22.5</v>
      </c>
      <c r="D390" s="11">
        <v>1</v>
      </c>
      <c r="E390" s="11">
        <v>2</v>
      </c>
      <c r="F390" s="11" t="s">
        <v>1</v>
      </c>
      <c r="G390" s="26">
        <v>9845.3215</v>
      </c>
      <c r="I390">
        <f t="shared" si="55"/>
        <v>9831.0434000000005</v>
      </c>
      <c r="J390">
        <f t="shared" si="56"/>
        <v>22.5</v>
      </c>
      <c r="K390">
        <f t="shared" si="57"/>
        <v>1</v>
      </c>
      <c r="L390">
        <f t="shared" si="58"/>
        <v>2</v>
      </c>
      <c r="M390">
        <f t="shared" si="62"/>
        <v>9831.0434000000005</v>
      </c>
      <c r="N390" s="2" t="str">
        <f>VLOOKUP(B390,states!A$2:C$10,2,FALSE)</f>
        <v>X</v>
      </c>
      <c r="O390">
        <f t="shared" si="59"/>
        <v>1</v>
      </c>
      <c r="P390">
        <f>VLOOKUP(B390,states!A$2:D$10,4,FALSE)</f>
        <v>1</v>
      </c>
      <c r="Q390">
        <v>0.5</v>
      </c>
      <c r="R390">
        <f t="shared" si="60"/>
        <v>1.5</v>
      </c>
      <c r="S390" s="7">
        <f t="shared" si="61"/>
        <v>0.45113445524470824</v>
      </c>
    </row>
    <row r="391" spans="1:19">
      <c r="A391" t="str">
        <f t="shared" si="54"/>
        <v>X2Pi-22.5-f-2-1</v>
      </c>
      <c r="B391" t="s">
        <v>0</v>
      </c>
      <c r="C391" s="9">
        <v>22.5</v>
      </c>
      <c r="D391" s="10">
        <v>2</v>
      </c>
      <c r="E391" s="11">
        <v>1</v>
      </c>
      <c r="F391" s="11" t="s">
        <v>2</v>
      </c>
      <c r="G391" s="26">
        <v>11629.8932</v>
      </c>
      <c r="I391">
        <f t="shared" si="55"/>
        <v>11615.615100000001</v>
      </c>
      <c r="J391">
        <f t="shared" si="56"/>
        <v>22.5</v>
      </c>
      <c r="K391">
        <f t="shared" si="57"/>
        <v>-1</v>
      </c>
      <c r="L391">
        <f t="shared" si="58"/>
        <v>3</v>
      </c>
      <c r="M391">
        <f t="shared" si="62"/>
        <v>11615.615100000001</v>
      </c>
      <c r="N391" s="2" t="str">
        <f>VLOOKUP(B391,states!A$2:C$10,2,FALSE)</f>
        <v>X</v>
      </c>
      <c r="O391">
        <f t="shared" si="59"/>
        <v>2</v>
      </c>
      <c r="P391">
        <f>VLOOKUP(B391,states!A$2:D$10,4,FALSE)</f>
        <v>1</v>
      </c>
      <c r="Q391">
        <v>0.5</v>
      </c>
      <c r="R391">
        <f t="shared" si="60"/>
        <v>0.5</v>
      </c>
      <c r="S391" s="7">
        <f t="shared" si="61"/>
        <v>0.40764599765655418</v>
      </c>
    </row>
    <row r="392" spans="1:19">
      <c r="A392" t="str">
        <f t="shared" si="54"/>
        <v>X2Pi-22.5-e-2-1</v>
      </c>
      <c r="B392" t="s">
        <v>0</v>
      </c>
      <c r="C392" s="9">
        <v>22.5</v>
      </c>
      <c r="D392" s="10">
        <v>2</v>
      </c>
      <c r="E392" s="10">
        <v>1</v>
      </c>
      <c r="F392" s="10" t="s">
        <v>1</v>
      </c>
      <c r="G392" s="26">
        <v>11644.324699999999</v>
      </c>
      <c r="I392">
        <f t="shared" si="55"/>
        <v>11630.0466</v>
      </c>
      <c r="J392">
        <f t="shared" si="56"/>
        <v>22.5</v>
      </c>
      <c r="K392">
        <f t="shared" si="57"/>
        <v>1</v>
      </c>
      <c r="L392">
        <f t="shared" si="58"/>
        <v>3</v>
      </c>
      <c r="M392">
        <f t="shared" si="62"/>
        <v>11630.0466</v>
      </c>
      <c r="N392" s="2" t="str">
        <f>VLOOKUP(B392,states!A$2:C$10,2,FALSE)</f>
        <v>X</v>
      </c>
      <c r="O392">
        <f t="shared" si="59"/>
        <v>2</v>
      </c>
      <c r="P392">
        <f>VLOOKUP(B392,states!A$2:D$10,4,FALSE)</f>
        <v>1</v>
      </c>
      <c r="Q392">
        <v>0.5</v>
      </c>
      <c r="R392">
        <f t="shared" si="60"/>
        <v>0.5</v>
      </c>
      <c r="S392" s="7">
        <f t="shared" si="61"/>
        <v>0.40764599765655418</v>
      </c>
    </row>
    <row r="393" spans="1:19">
      <c r="A393" t="str">
        <f t="shared" si="54"/>
        <v>X2Pi-22.5-e-2-2</v>
      </c>
      <c r="B393" t="s">
        <v>0</v>
      </c>
      <c r="C393" s="9">
        <v>22.5</v>
      </c>
      <c r="D393" s="10">
        <v>2</v>
      </c>
      <c r="E393" s="11">
        <v>2</v>
      </c>
      <c r="F393" s="11" t="s">
        <v>1</v>
      </c>
      <c r="G393" s="26">
        <v>12168.0931</v>
      </c>
      <c r="I393">
        <f t="shared" si="55"/>
        <v>12153.815000000001</v>
      </c>
      <c r="J393">
        <f t="shared" si="56"/>
        <v>22.5</v>
      </c>
      <c r="K393">
        <f t="shared" si="57"/>
        <v>1</v>
      </c>
      <c r="L393">
        <f t="shared" si="58"/>
        <v>3</v>
      </c>
      <c r="M393">
        <f t="shared" si="62"/>
        <v>12153.815000000001</v>
      </c>
      <c r="N393" s="2" t="str">
        <f>VLOOKUP(B393,states!A$2:C$10,2,FALSE)</f>
        <v>X</v>
      </c>
      <c r="O393">
        <f t="shared" si="59"/>
        <v>2</v>
      </c>
      <c r="P393">
        <f>VLOOKUP(B393,states!A$2:D$10,4,FALSE)</f>
        <v>1</v>
      </c>
      <c r="Q393">
        <v>0.5</v>
      </c>
      <c r="R393">
        <f t="shared" si="60"/>
        <v>1.5</v>
      </c>
      <c r="S393" s="7">
        <f t="shared" si="61"/>
        <v>0.40764599765655418</v>
      </c>
    </row>
    <row r="394" spans="1:19" ht="14.7" thickBot="1">
      <c r="A394" t="str">
        <f t="shared" si="54"/>
        <v>X2Pi-22.5-f-2-2</v>
      </c>
      <c r="B394" t="s">
        <v>0</v>
      </c>
      <c r="C394" s="12">
        <v>22.5</v>
      </c>
      <c r="D394" s="10">
        <v>2</v>
      </c>
      <c r="E394" s="11">
        <v>2</v>
      </c>
      <c r="F394" s="11" t="s">
        <v>2</v>
      </c>
      <c r="G394" s="25">
        <v>12184.2076</v>
      </c>
      <c r="I394">
        <f t="shared" si="55"/>
        <v>12169.9295</v>
      </c>
      <c r="J394">
        <f t="shared" si="56"/>
        <v>22.5</v>
      </c>
      <c r="K394">
        <f t="shared" si="57"/>
        <v>-1</v>
      </c>
      <c r="L394">
        <f t="shared" si="58"/>
        <v>3</v>
      </c>
      <c r="M394">
        <f t="shared" si="62"/>
        <v>12169.9295</v>
      </c>
      <c r="N394" s="2" t="str">
        <f>VLOOKUP(B394,states!A$2:C$10,2,FALSE)</f>
        <v>X</v>
      </c>
      <c r="O394">
        <f t="shared" si="59"/>
        <v>2</v>
      </c>
      <c r="P394">
        <f>VLOOKUP(B394,states!A$2:D$10,4,FALSE)</f>
        <v>1</v>
      </c>
      <c r="Q394">
        <v>0.5</v>
      </c>
      <c r="R394">
        <f t="shared" si="60"/>
        <v>1.5</v>
      </c>
      <c r="S394" s="7">
        <f t="shared" si="61"/>
        <v>0.40764599765655418</v>
      </c>
    </row>
    <row r="395" spans="1:19" ht="14.7" thickBot="1">
      <c r="A395" t="str">
        <f t="shared" si="54"/>
        <v>X2Pi-22.5-f-3-1</v>
      </c>
      <c r="B395" t="s">
        <v>0</v>
      </c>
      <c r="C395" s="10">
        <v>22.5</v>
      </c>
      <c r="D395" s="13">
        <v>3</v>
      </c>
      <c r="E395" s="13">
        <v>1</v>
      </c>
      <c r="F395" s="13" t="s">
        <v>2</v>
      </c>
      <c r="G395" s="21">
        <v>13852.4856</v>
      </c>
      <c r="I395">
        <f t="shared" si="55"/>
        <v>13838.2075</v>
      </c>
      <c r="J395">
        <f t="shared" si="56"/>
        <v>22.5</v>
      </c>
      <c r="K395">
        <f t="shared" si="57"/>
        <v>-1</v>
      </c>
      <c r="L395">
        <f t="shared" si="58"/>
        <v>4</v>
      </c>
      <c r="M395">
        <f t="shared" si="62"/>
        <v>13838.2075</v>
      </c>
      <c r="N395" s="2" t="str">
        <f>VLOOKUP(B395,states!A$2:C$10,2,FALSE)</f>
        <v>X</v>
      </c>
      <c r="O395">
        <f t="shared" si="59"/>
        <v>3</v>
      </c>
      <c r="P395">
        <f>VLOOKUP(B395,states!A$2:D$10,4,FALSE)</f>
        <v>1</v>
      </c>
      <c r="Q395">
        <v>0.5</v>
      </c>
      <c r="R395">
        <f t="shared" si="60"/>
        <v>0.5</v>
      </c>
      <c r="S395" s="7">
        <f t="shared" si="61"/>
        <v>0.3793573462127125</v>
      </c>
    </row>
    <row r="396" spans="1:19">
      <c r="A396" t="str">
        <f t="shared" si="54"/>
        <v>X2Pi-22.5-e-3-1</v>
      </c>
      <c r="B396" t="s">
        <v>0</v>
      </c>
      <c r="C396" s="9">
        <v>22.5</v>
      </c>
      <c r="D396" s="11">
        <v>3</v>
      </c>
      <c r="E396" s="11">
        <v>1</v>
      </c>
      <c r="F396" s="11" t="s">
        <v>1</v>
      </c>
      <c r="G396" s="20">
        <v>13866.3202</v>
      </c>
      <c r="I396">
        <f t="shared" si="55"/>
        <v>13852.042100000001</v>
      </c>
      <c r="J396">
        <f t="shared" si="56"/>
        <v>22.5</v>
      </c>
      <c r="K396">
        <f t="shared" si="57"/>
        <v>1</v>
      </c>
      <c r="L396">
        <f t="shared" si="58"/>
        <v>4</v>
      </c>
      <c r="M396">
        <f t="shared" si="62"/>
        <v>13852.042100000001</v>
      </c>
      <c r="N396" s="2" t="str">
        <f>VLOOKUP(B396,states!A$2:C$10,2,FALSE)</f>
        <v>X</v>
      </c>
      <c r="O396">
        <f t="shared" si="59"/>
        <v>3</v>
      </c>
      <c r="P396">
        <f>VLOOKUP(B396,states!A$2:D$10,4,FALSE)</f>
        <v>1</v>
      </c>
      <c r="Q396">
        <v>0.5</v>
      </c>
      <c r="R396">
        <f t="shared" si="60"/>
        <v>0.5</v>
      </c>
      <c r="S396" s="7">
        <f t="shared" si="61"/>
        <v>0.3793573462127125</v>
      </c>
    </row>
    <row r="397" spans="1:19">
      <c r="A397" t="str">
        <f t="shared" si="54"/>
        <v>X2Pi-22.5-e-3-2</v>
      </c>
      <c r="B397" t="s">
        <v>0</v>
      </c>
      <c r="C397" s="9">
        <v>22.5</v>
      </c>
      <c r="D397" s="11">
        <v>3</v>
      </c>
      <c r="E397" s="11">
        <v>2</v>
      </c>
      <c r="F397" s="11" t="s">
        <v>1</v>
      </c>
      <c r="G397" s="20">
        <v>14367.4319</v>
      </c>
      <c r="I397">
        <f t="shared" si="55"/>
        <v>14353.1538</v>
      </c>
      <c r="J397">
        <f t="shared" si="56"/>
        <v>22.5</v>
      </c>
      <c r="K397">
        <f t="shared" si="57"/>
        <v>1</v>
      </c>
      <c r="L397">
        <f t="shared" si="58"/>
        <v>4</v>
      </c>
      <c r="M397">
        <f t="shared" si="62"/>
        <v>14353.1538</v>
      </c>
      <c r="N397" s="2" t="str">
        <f>VLOOKUP(B397,states!A$2:C$10,2,FALSE)</f>
        <v>X</v>
      </c>
      <c r="O397">
        <f t="shared" si="59"/>
        <v>3</v>
      </c>
      <c r="P397">
        <f>VLOOKUP(B397,states!A$2:D$10,4,FALSE)</f>
        <v>1</v>
      </c>
      <c r="Q397">
        <v>0.5</v>
      </c>
      <c r="R397">
        <f t="shared" si="60"/>
        <v>1.5</v>
      </c>
      <c r="S397" s="7">
        <f t="shared" si="61"/>
        <v>0.3793573462127125</v>
      </c>
    </row>
    <row r="398" spans="1:19">
      <c r="A398" t="str">
        <f t="shared" si="54"/>
        <v>X2Pi-23.5-f-0-1</v>
      </c>
      <c r="B398" t="s">
        <v>0</v>
      </c>
      <c r="C398" s="9">
        <v>23.5</v>
      </c>
      <c r="D398" s="10">
        <v>0</v>
      </c>
      <c r="E398" s="11">
        <v>1</v>
      </c>
      <c r="F398" s="11" t="s">
        <v>2</v>
      </c>
      <c r="G398" s="20">
        <v>7398.9224000000004</v>
      </c>
      <c r="I398">
        <f t="shared" si="55"/>
        <v>7384.6442999999999</v>
      </c>
      <c r="J398">
        <f t="shared" si="56"/>
        <v>23.5</v>
      </c>
      <c r="K398">
        <f t="shared" si="57"/>
        <v>1</v>
      </c>
      <c r="L398">
        <f t="shared" si="58"/>
        <v>1</v>
      </c>
      <c r="M398">
        <f t="shared" si="62"/>
        <v>7384.6442999999999</v>
      </c>
      <c r="N398" s="2" t="str">
        <f>VLOOKUP(B398,states!A$2:C$10,2,FALSE)</f>
        <v>X</v>
      </c>
      <c r="O398">
        <f t="shared" si="59"/>
        <v>0</v>
      </c>
      <c r="P398">
        <f>VLOOKUP(B398,states!A$2:D$10,4,FALSE)</f>
        <v>1</v>
      </c>
      <c r="Q398">
        <v>0.5</v>
      </c>
      <c r="R398">
        <f t="shared" si="60"/>
        <v>0.5</v>
      </c>
      <c r="S398" s="7">
        <f t="shared" si="61"/>
        <v>53.184664938450851</v>
      </c>
    </row>
    <row r="399" spans="1:19">
      <c r="A399" t="str">
        <f t="shared" si="54"/>
        <v>X2Pi-23.5-e-0-1</v>
      </c>
      <c r="B399" t="s">
        <v>0</v>
      </c>
      <c r="C399" s="9">
        <v>23.5</v>
      </c>
      <c r="D399" s="10">
        <v>0</v>
      </c>
      <c r="E399" s="10">
        <v>1</v>
      </c>
      <c r="F399" s="10" t="s">
        <v>1</v>
      </c>
      <c r="G399" s="20">
        <v>7415.7312000000002</v>
      </c>
      <c r="I399">
        <f t="shared" si="55"/>
        <v>7401.4530999999997</v>
      </c>
      <c r="J399">
        <f t="shared" si="56"/>
        <v>23.5</v>
      </c>
      <c r="K399">
        <f t="shared" si="57"/>
        <v>-1</v>
      </c>
      <c r="L399">
        <f t="shared" si="58"/>
        <v>1</v>
      </c>
      <c r="M399">
        <f t="shared" si="62"/>
        <v>7401.4530999999997</v>
      </c>
      <c r="N399" s="2" t="str">
        <f>VLOOKUP(B399,states!A$2:C$10,2,FALSE)</f>
        <v>X</v>
      </c>
      <c r="O399">
        <f t="shared" si="59"/>
        <v>0</v>
      </c>
      <c r="P399">
        <f>VLOOKUP(B399,states!A$2:D$10,4,FALSE)</f>
        <v>1</v>
      </c>
      <c r="Q399">
        <v>0.5</v>
      </c>
      <c r="R399">
        <f t="shared" si="60"/>
        <v>0.5</v>
      </c>
      <c r="S399" s="7">
        <f t="shared" si="61"/>
        <v>53.184664938450851</v>
      </c>
    </row>
    <row r="400" spans="1:19">
      <c r="A400" t="str">
        <f t="shared" si="54"/>
        <v>X2Pi-23.5-e-0-2</v>
      </c>
      <c r="B400" t="s">
        <v>0</v>
      </c>
      <c r="C400" s="9">
        <v>23.5</v>
      </c>
      <c r="D400" s="10">
        <v>0</v>
      </c>
      <c r="E400" s="11">
        <v>2</v>
      </c>
      <c r="F400" s="11" t="s">
        <v>1</v>
      </c>
      <c r="G400" s="20">
        <v>8003.5149000000001</v>
      </c>
      <c r="I400">
        <f t="shared" si="55"/>
        <v>7989.2367999999997</v>
      </c>
      <c r="J400">
        <f t="shared" si="56"/>
        <v>23.5</v>
      </c>
      <c r="K400">
        <f t="shared" si="57"/>
        <v>-1</v>
      </c>
      <c r="L400">
        <f t="shared" si="58"/>
        <v>1</v>
      </c>
      <c r="M400">
        <f t="shared" si="62"/>
        <v>7989.2367999999997</v>
      </c>
      <c r="N400" s="2" t="str">
        <f>VLOOKUP(B400,states!A$2:C$10,2,FALSE)</f>
        <v>X</v>
      </c>
      <c r="O400">
        <f t="shared" si="59"/>
        <v>0</v>
      </c>
      <c r="P400">
        <f>VLOOKUP(B400,states!A$2:D$10,4,FALSE)</f>
        <v>1</v>
      </c>
      <c r="Q400">
        <v>0.5</v>
      </c>
      <c r="R400">
        <f t="shared" si="60"/>
        <v>1.5</v>
      </c>
      <c r="S400" s="7">
        <f t="shared" si="61"/>
        <v>53.184664938450851</v>
      </c>
    </row>
    <row r="401" spans="1:19">
      <c r="A401" t="str">
        <f t="shared" si="54"/>
        <v>X2Pi-23.5-f-0-2</v>
      </c>
      <c r="B401" t="s">
        <v>0</v>
      </c>
      <c r="C401" s="9">
        <v>23.5</v>
      </c>
      <c r="D401" s="10">
        <v>0</v>
      </c>
      <c r="E401" s="11">
        <v>2</v>
      </c>
      <c r="F401" s="11" t="s">
        <v>2</v>
      </c>
      <c r="G401" s="20">
        <v>8022.1857</v>
      </c>
      <c r="I401">
        <f t="shared" si="55"/>
        <v>8007.9075999999995</v>
      </c>
      <c r="J401">
        <f t="shared" si="56"/>
        <v>23.5</v>
      </c>
      <c r="K401">
        <f t="shared" si="57"/>
        <v>1</v>
      </c>
      <c r="L401">
        <f t="shared" si="58"/>
        <v>1</v>
      </c>
      <c r="M401">
        <f t="shared" si="62"/>
        <v>8007.9075999999995</v>
      </c>
      <c r="N401" s="2" t="str">
        <f>VLOOKUP(B401,states!A$2:C$10,2,FALSE)</f>
        <v>X</v>
      </c>
      <c r="O401">
        <f t="shared" si="59"/>
        <v>0</v>
      </c>
      <c r="P401">
        <f>VLOOKUP(B401,states!A$2:D$10,4,FALSE)</f>
        <v>1</v>
      </c>
      <c r="Q401">
        <v>0.5</v>
      </c>
      <c r="R401">
        <f t="shared" si="60"/>
        <v>1.5</v>
      </c>
      <c r="S401" s="7">
        <f t="shared" si="61"/>
        <v>53.184664938450851</v>
      </c>
    </row>
    <row r="402" spans="1:19">
      <c r="A402" t="str">
        <f t="shared" si="54"/>
        <v>X2Pi-23.5-f-1-1</v>
      </c>
      <c r="B402" t="s">
        <v>0</v>
      </c>
      <c r="C402" s="9">
        <v>23.5</v>
      </c>
      <c r="D402" s="11">
        <v>1</v>
      </c>
      <c r="E402" s="11">
        <v>1</v>
      </c>
      <c r="F402" s="11" t="s">
        <v>2</v>
      </c>
      <c r="G402" s="20">
        <v>9845.7427000000007</v>
      </c>
      <c r="I402">
        <f t="shared" si="55"/>
        <v>9831.4646000000012</v>
      </c>
      <c r="J402">
        <f t="shared" si="56"/>
        <v>23.5</v>
      </c>
      <c r="K402">
        <f t="shared" si="57"/>
        <v>1</v>
      </c>
      <c r="L402">
        <f t="shared" si="58"/>
        <v>2</v>
      </c>
      <c r="M402">
        <f t="shared" si="62"/>
        <v>9831.4646000000012</v>
      </c>
      <c r="N402" s="2" t="str">
        <f>VLOOKUP(B402,states!A$2:C$10,2,FALSE)</f>
        <v>X</v>
      </c>
      <c r="O402">
        <f t="shared" si="59"/>
        <v>1</v>
      </c>
      <c r="P402">
        <f>VLOOKUP(B402,states!A$2:D$10,4,FALSE)</f>
        <v>1</v>
      </c>
      <c r="Q402">
        <v>0.5</v>
      </c>
      <c r="R402">
        <f t="shared" si="60"/>
        <v>0.5</v>
      </c>
      <c r="S402" s="7">
        <f t="shared" si="61"/>
        <v>0.44722794093213242</v>
      </c>
    </row>
    <row r="403" spans="1:19">
      <c r="A403" t="str">
        <f t="shared" si="54"/>
        <v>X2Pi-23.5-e-1-1</v>
      </c>
      <c r="B403" t="s">
        <v>0</v>
      </c>
      <c r="C403" s="9">
        <v>23.5</v>
      </c>
      <c r="D403" s="11">
        <v>1</v>
      </c>
      <c r="E403" s="11">
        <v>1</v>
      </c>
      <c r="F403" s="11" t="s">
        <v>1</v>
      </c>
      <c r="G403" s="20">
        <v>9861.8806999999997</v>
      </c>
      <c r="I403">
        <f t="shared" si="55"/>
        <v>9847.6026000000002</v>
      </c>
      <c r="J403">
        <f t="shared" si="56"/>
        <v>23.5</v>
      </c>
      <c r="K403">
        <f t="shared" si="57"/>
        <v>-1</v>
      </c>
      <c r="L403">
        <f t="shared" si="58"/>
        <v>2</v>
      </c>
      <c r="M403">
        <f t="shared" si="62"/>
        <v>9847.6026000000002</v>
      </c>
      <c r="N403" s="2" t="str">
        <f>VLOOKUP(B403,states!A$2:C$10,2,FALSE)</f>
        <v>X</v>
      </c>
      <c r="O403">
        <f t="shared" si="59"/>
        <v>1</v>
      </c>
      <c r="P403">
        <f>VLOOKUP(B403,states!A$2:D$10,4,FALSE)</f>
        <v>1</v>
      </c>
      <c r="Q403">
        <v>0.5</v>
      </c>
      <c r="R403">
        <f t="shared" si="60"/>
        <v>0.5</v>
      </c>
      <c r="S403" s="7">
        <f t="shared" si="61"/>
        <v>0.44722794093213242</v>
      </c>
    </row>
    <row r="404" spans="1:19">
      <c r="A404" t="str">
        <f t="shared" si="54"/>
        <v>X2Pi-23.5-e-1-2</v>
      </c>
      <c r="B404" t="s">
        <v>0</v>
      </c>
      <c r="C404" s="9">
        <v>23.5</v>
      </c>
      <c r="D404" s="11">
        <v>1</v>
      </c>
      <c r="E404" s="11">
        <v>2</v>
      </c>
      <c r="F404" s="11" t="s">
        <v>1</v>
      </c>
      <c r="G404" s="20">
        <v>10425.9756</v>
      </c>
      <c r="I404">
        <f t="shared" si="55"/>
        <v>10411.6975</v>
      </c>
      <c r="J404">
        <f t="shared" si="56"/>
        <v>23.5</v>
      </c>
      <c r="K404">
        <f t="shared" si="57"/>
        <v>-1</v>
      </c>
      <c r="L404">
        <f t="shared" si="58"/>
        <v>2</v>
      </c>
      <c r="M404">
        <f t="shared" si="62"/>
        <v>10411.6975</v>
      </c>
      <c r="N404" s="2" t="str">
        <f>VLOOKUP(B404,states!A$2:C$10,2,FALSE)</f>
        <v>X</v>
      </c>
      <c r="O404">
        <f t="shared" si="59"/>
        <v>1</v>
      </c>
      <c r="P404">
        <f>VLOOKUP(B404,states!A$2:D$10,4,FALSE)</f>
        <v>1</v>
      </c>
      <c r="Q404">
        <v>0.5</v>
      </c>
      <c r="R404">
        <f t="shared" si="60"/>
        <v>1.5</v>
      </c>
      <c r="S404" s="7">
        <f t="shared" si="61"/>
        <v>0.44722794093213242</v>
      </c>
    </row>
    <row r="405" spans="1:19">
      <c r="A405" t="str">
        <f t="shared" si="54"/>
        <v>X2Pi-23.5-f-2-1</v>
      </c>
      <c r="B405" t="s">
        <v>0</v>
      </c>
      <c r="C405" s="9">
        <v>23.5</v>
      </c>
      <c r="D405" s="10">
        <v>2</v>
      </c>
      <c r="E405" s="11">
        <v>1</v>
      </c>
      <c r="F405" s="11" t="s">
        <v>2</v>
      </c>
      <c r="G405" s="20">
        <v>12168.5031</v>
      </c>
      <c r="I405">
        <f t="shared" si="55"/>
        <v>12154.225</v>
      </c>
      <c r="J405">
        <f t="shared" si="56"/>
        <v>23.5</v>
      </c>
      <c r="K405">
        <f t="shared" si="57"/>
        <v>1</v>
      </c>
      <c r="L405">
        <f t="shared" si="58"/>
        <v>3</v>
      </c>
      <c r="M405">
        <f t="shared" si="62"/>
        <v>12154.225</v>
      </c>
      <c r="N405" s="2" t="str">
        <f>VLOOKUP(B405,states!A$2:C$10,2,FALSE)</f>
        <v>X</v>
      </c>
      <c r="O405">
        <f t="shared" si="59"/>
        <v>2</v>
      </c>
      <c r="P405">
        <f>VLOOKUP(B405,states!A$2:D$10,4,FALSE)</f>
        <v>1</v>
      </c>
      <c r="Q405">
        <v>0.5</v>
      </c>
      <c r="R405">
        <f t="shared" si="60"/>
        <v>0.5</v>
      </c>
      <c r="S405" s="7">
        <f t="shared" si="61"/>
        <v>0.40411606349658014</v>
      </c>
    </row>
    <row r="406" spans="1:19">
      <c r="A406" t="str">
        <f t="shared" si="54"/>
        <v>X2Pi-23.5-e-2-1</v>
      </c>
      <c r="B406" t="s">
        <v>0</v>
      </c>
      <c r="C406" s="9">
        <v>23.5</v>
      </c>
      <c r="D406" s="10">
        <v>2</v>
      </c>
      <c r="E406" s="10">
        <v>1</v>
      </c>
      <c r="F406" s="10" t="s">
        <v>1</v>
      </c>
      <c r="G406" s="20">
        <v>12183.98</v>
      </c>
      <c r="I406">
        <f t="shared" si="55"/>
        <v>12169.7019</v>
      </c>
      <c r="J406">
        <f t="shared" si="56"/>
        <v>23.5</v>
      </c>
      <c r="K406">
        <f t="shared" si="57"/>
        <v>-1</v>
      </c>
      <c r="L406">
        <f t="shared" si="58"/>
        <v>3</v>
      </c>
      <c r="M406">
        <f t="shared" si="62"/>
        <v>12169.7019</v>
      </c>
      <c r="N406" s="2" t="str">
        <f>VLOOKUP(B406,states!A$2:C$10,2,FALSE)</f>
        <v>X</v>
      </c>
      <c r="O406">
        <f t="shared" si="59"/>
        <v>2</v>
      </c>
      <c r="P406">
        <f>VLOOKUP(B406,states!A$2:D$10,4,FALSE)</f>
        <v>1</v>
      </c>
      <c r="Q406">
        <v>0.5</v>
      </c>
      <c r="R406">
        <f t="shared" si="60"/>
        <v>0.5</v>
      </c>
      <c r="S406" s="7">
        <f t="shared" si="61"/>
        <v>0.40411606349658014</v>
      </c>
    </row>
    <row r="407" spans="1:19">
      <c r="A407" t="str">
        <f t="shared" si="54"/>
        <v>X2Pi-23.5-e-2-2</v>
      </c>
      <c r="B407" t="s">
        <v>0</v>
      </c>
      <c r="C407" s="9">
        <v>23.5</v>
      </c>
      <c r="D407" s="10">
        <v>2</v>
      </c>
      <c r="E407" s="11">
        <v>2</v>
      </c>
      <c r="F407" s="11" t="s">
        <v>1</v>
      </c>
      <c r="G407" s="20">
        <v>12724.489299999999</v>
      </c>
      <c r="I407">
        <f t="shared" si="55"/>
        <v>12710.2112</v>
      </c>
      <c r="J407">
        <f t="shared" si="56"/>
        <v>23.5</v>
      </c>
      <c r="K407">
        <f t="shared" si="57"/>
        <v>-1</v>
      </c>
      <c r="L407">
        <f t="shared" si="58"/>
        <v>3</v>
      </c>
      <c r="M407">
        <f t="shared" si="62"/>
        <v>12710.2112</v>
      </c>
      <c r="N407" s="2" t="str">
        <f>VLOOKUP(B407,states!A$2:C$10,2,FALSE)</f>
        <v>X</v>
      </c>
      <c r="O407">
        <f t="shared" si="59"/>
        <v>2</v>
      </c>
      <c r="P407">
        <f>VLOOKUP(B407,states!A$2:D$10,4,FALSE)</f>
        <v>1</v>
      </c>
      <c r="Q407">
        <v>0.5</v>
      </c>
      <c r="R407">
        <f t="shared" si="60"/>
        <v>1.5</v>
      </c>
      <c r="S407" s="7">
        <f t="shared" si="61"/>
        <v>0.40411606349658014</v>
      </c>
    </row>
    <row r="408" spans="1:19">
      <c r="A408" t="str">
        <f t="shared" si="54"/>
        <v>X2Pi-23.5-f-2-2</v>
      </c>
      <c r="B408" t="s">
        <v>0</v>
      </c>
      <c r="C408" s="9">
        <v>23.5</v>
      </c>
      <c r="D408" s="10">
        <v>2</v>
      </c>
      <c r="E408" s="11">
        <v>2</v>
      </c>
      <c r="F408" s="11" t="s">
        <v>2</v>
      </c>
      <c r="G408" s="20">
        <v>12741.6726</v>
      </c>
      <c r="I408">
        <f t="shared" si="55"/>
        <v>12727.3945</v>
      </c>
      <c r="J408">
        <f t="shared" si="56"/>
        <v>23.5</v>
      </c>
      <c r="K408">
        <f t="shared" si="57"/>
        <v>1</v>
      </c>
      <c r="L408">
        <f t="shared" si="58"/>
        <v>3</v>
      </c>
      <c r="M408">
        <f t="shared" si="62"/>
        <v>12727.3945</v>
      </c>
      <c r="N408" s="2" t="str">
        <f>VLOOKUP(B408,states!A$2:C$10,2,FALSE)</f>
        <v>X</v>
      </c>
      <c r="O408">
        <f t="shared" si="59"/>
        <v>2</v>
      </c>
      <c r="P408">
        <f>VLOOKUP(B408,states!A$2:D$10,4,FALSE)</f>
        <v>1</v>
      </c>
      <c r="Q408">
        <v>0.5</v>
      </c>
      <c r="R408">
        <f t="shared" si="60"/>
        <v>1.5</v>
      </c>
      <c r="S408" s="7">
        <f t="shared" si="61"/>
        <v>0.40411606349658014</v>
      </c>
    </row>
    <row r="409" spans="1:19">
      <c r="A409" t="str">
        <f t="shared" si="54"/>
        <v>X2Pi-23.5-f-3-1</v>
      </c>
      <c r="B409" t="s">
        <v>0</v>
      </c>
      <c r="C409" s="9">
        <v>23.5</v>
      </c>
      <c r="D409" s="11">
        <v>3</v>
      </c>
      <c r="E409" s="11">
        <v>1</v>
      </c>
      <c r="F409" s="11" t="s">
        <v>2</v>
      </c>
      <c r="G409" s="20">
        <v>14367.823200000001</v>
      </c>
      <c r="I409">
        <f t="shared" si="55"/>
        <v>14353.545100000001</v>
      </c>
      <c r="J409">
        <f t="shared" si="56"/>
        <v>23.5</v>
      </c>
      <c r="K409">
        <f t="shared" si="57"/>
        <v>1</v>
      </c>
      <c r="L409">
        <f t="shared" si="58"/>
        <v>4</v>
      </c>
      <c r="M409">
        <f t="shared" si="62"/>
        <v>14353.545100000001</v>
      </c>
      <c r="N409" s="2" t="str">
        <f>VLOOKUP(B409,states!A$2:C$10,2,FALSE)</f>
        <v>X</v>
      </c>
      <c r="O409">
        <f t="shared" si="59"/>
        <v>3</v>
      </c>
      <c r="P409">
        <f>VLOOKUP(B409,states!A$2:D$10,4,FALSE)</f>
        <v>1</v>
      </c>
      <c r="Q409">
        <v>0.5</v>
      </c>
      <c r="R409">
        <f t="shared" si="60"/>
        <v>0.5</v>
      </c>
      <c r="S409" s="7">
        <f t="shared" si="61"/>
        <v>0.37607237233113017</v>
      </c>
    </row>
    <row r="410" spans="1:19">
      <c r="A410" t="str">
        <f t="shared" si="54"/>
        <v>X2Pi-23.5-e-3-1</v>
      </c>
      <c r="B410" t="s">
        <v>0</v>
      </c>
      <c r="C410" s="9">
        <v>23.5</v>
      </c>
      <c r="D410" s="11">
        <v>3</v>
      </c>
      <c r="E410" s="11">
        <v>1</v>
      </c>
      <c r="F410" s="11" t="s">
        <v>1</v>
      </c>
      <c r="G410" s="20">
        <v>14382.653399999999</v>
      </c>
      <c r="I410">
        <f t="shared" si="55"/>
        <v>14368.3753</v>
      </c>
      <c r="J410">
        <f t="shared" si="56"/>
        <v>23.5</v>
      </c>
      <c r="K410">
        <f t="shared" si="57"/>
        <v>-1</v>
      </c>
      <c r="L410">
        <f t="shared" si="58"/>
        <v>4</v>
      </c>
      <c r="M410">
        <f t="shared" si="62"/>
        <v>14368.3753</v>
      </c>
      <c r="N410" s="2" t="str">
        <f>VLOOKUP(B410,states!A$2:C$10,2,FALSE)</f>
        <v>X</v>
      </c>
      <c r="O410">
        <f t="shared" si="59"/>
        <v>3</v>
      </c>
      <c r="P410">
        <f>VLOOKUP(B410,states!A$2:D$10,4,FALSE)</f>
        <v>1</v>
      </c>
      <c r="Q410">
        <v>0.5</v>
      </c>
      <c r="R410">
        <f t="shared" si="60"/>
        <v>0.5</v>
      </c>
      <c r="S410" s="7">
        <f t="shared" si="61"/>
        <v>0.37607237233113017</v>
      </c>
    </row>
    <row r="411" spans="1:19">
      <c r="A411" t="str">
        <f t="shared" si="54"/>
        <v>X2Pi-23.5-e-3-2</v>
      </c>
      <c r="B411" t="s">
        <v>0</v>
      </c>
      <c r="C411" s="9">
        <v>23.5</v>
      </c>
      <c r="D411" s="11">
        <v>3</v>
      </c>
      <c r="E411" s="11">
        <v>2</v>
      </c>
      <c r="F411" s="11" t="s">
        <v>1</v>
      </c>
      <c r="G411" s="20">
        <v>14899.5826</v>
      </c>
      <c r="I411">
        <f t="shared" si="55"/>
        <v>14885.3045</v>
      </c>
      <c r="J411">
        <f t="shared" si="56"/>
        <v>23.5</v>
      </c>
      <c r="K411">
        <f t="shared" si="57"/>
        <v>-1</v>
      </c>
      <c r="L411">
        <f t="shared" si="58"/>
        <v>4</v>
      </c>
      <c r="M411">
        <f t="shared" si="62"/>
        <v>14885.3045</v>
      </c>
      <c r="N411" s="2" t="str">
        <f>VLOOKUP(B411,states!A$2:C$10,2,FALSE)</f>
        <v>X</v>
      </c>
      <c r="O411">
        <f t="shared" si="59"/>
        <v>3</v>
      </c>
      <c r="P411">
        <f>VLOOKUP(B411,states!A$2:D$10,4,FALSE)</f>
        <v>1</v>
      </c>
      <c r="Q411">
        <v>0.5</v>
      </c>
      <c r="R411">
        <f t="shared" si="60"/>
        <v>1.5</v>
      </c>
      <c r="S411" s="7">
        <f t="shared" si="61"/>
        <v>0.37607237233113017</v>
      </c>
    </row>
    <row r="412" spans="1:19">
      <c r="A412" t="str">
        <f t="shared" si="54"/>
        <v>X2Pi-23.5-f-4-1</v>
      </c>
      <c r="B412" t="s">
        <v>0</v>
      </c>
      <c r="C412" s="9">
        <v>23.5</v>
      </c>
      <c r="D412" s="10">
        <v>4</v>
      </c>
      <c r="E412" s="11">
        <v>1</v>
      </c>
      <c r="F412" s="11" t="s">
        <v>2</v>
      </c>
      <c r="G412" s="20">
        <v>16443.618699999999</v>
      </c>
      <c r="I412">
        <f t="shared" si="55"/>
        <v>16429.3406</v>
      </c>
      <c r="J412">
        <f t="shared" si="56"/>
        <v>23.5</v>
      </c>
      <c r="K412">
        <f t="shared" si="57"/>
        <v>1</v>
      </c>
      <c r="L412">
        <f t="shared" si="58"/>
        <v>5</v>
      </c>
      <c r="M412">
        <f t="shared" si="62"/>
        <v>16429.3406</v>
      </c>
      <c r="N412" s="2" t="str">
        <f>VLOOKUP(B412,states!A$2:C$10,2,FALSE)</f>
        <v>X</v>
      </c>
      <c r="O412">
        <f t="shared" si="59"/>
        <v>4</v>
      </c>
      <c r="P412">
        <f>VLOOKUP(B412,states!A$2:D$10,4,FALSE)</f>
        <v>1</v>
      </c>
      <c r="Q412">
        <v>0.5</v>
      </c>
      <c r="R412">
        <f t="shared" si="60"/>
        <v>0.5</v>
      </c>
      <c r="S412" s="7">
        <f t="shared" si="61"/>
        <v>0.35566729051008444</v>
      </c>
    </row>
    <row r="413" spans="1:19">
      <c r="A413" t="str">
        <f t="shared" si="54"/>
        <v>X2Pi-23.5-e-4-1</v>
      </c>
      <c r="B413" t="s">
        <v>0</v>
      </c>
      <c r="C413" s="9">
        <v>23.5</v>
      </c>
      <c r="D413" s="10">
        <v>4</v>
      </c>
      <c r="E413" s="10">
        <v>1</v>
      </c>
      <c r="F413" s="10" t="s">
        <v>1</v>
      </c>
      <c r="G413" s="20">
        <v>16457.7968</v>
      </c>
      <c r="I413">
        <f t="shared" si="55"/>
        <v>16443.518700000001</v>
      </c>
      <c r="J413">
        <f t="shared" si="56"/>
        <v>23.5</v>
      </c>
      <c r="K413">
        <f t="shared" si="57"/>
        <v>-1</v>
      </c>
      <c r="L413">
        <f t="shared" si="58"/>
        <v>5</v>
      </c>
      <c r="M413">
        <f t="shared" si="62"/>
        <v>16443.518700000001</v>
      </c>
      <c r="N413" s="2" t="str">
        <f>VLOOKUP(B413,states!A$2:C$10,2,FALSE)</f>
        <v>X</v>
      </c>
      <c r="O413">
        <f t="shared" si="59"/>
        <v>4</v>
      </c>
      <c r="P413">
        <f>VLOOKUP(B413,states!A$2:D$10,4,FALSE)</f>
        <v>1</v>
      </c>
      <c r="Q413">
        <v>0.5</v>
      </c>
      <c r="R413">
        <f t="shared" si="60"/>
        <v>0.5</v>
      </c>
      <c r="S413" s="7">
        <f t="shared" si="61"/>
        <v>0.35566729051008444</v>
      </c>
    </row>
    <row r="414" spans="1:19">
      <c r="A414" t="str">
        <f t="shared" si="54"/>
        <v>X2Pi-23.5-e-4-2</v>
      </c>
      <c r="B414" t="s">
        <v>0</v>
      </c>
      <c r="C414" s="9">
        <v>23.5</v>
      </c>
      <c r="D414" s="10">
        <v>4</v>
      </c>
      <c r="E414" s="11">
        <v>2</v>
      </c>
      <c r="F414" s="11" t="s">
        <v>1</v>
      </c>
      <c r="G414" s="20">
        <v>16951.041099999999</v>
      </c>
      <c r="I414">
        <f t="shared" si="55"/>
        <v>16936.762999999999</v>
      </c>
      <c r="J414">
        <f t="shared" si="56"/>
        <v>23.5</v>
      </c>
      <c r="K414">
        <f t="shared" si="57"/>
        <v>-1</v>
      </c>
      <c r="L414">
        <f t="shared" si="58"/>
        <v>5</v>
      </c>
      <c r="M414">
        <f t="shared" si="62"/>
        <v>16936.762999999999</v>
      </c>
      <c r="N414" s="2" t="str">
        <f>VLOOKUP(B414,states!A$2:C$10,2,FALSE)</f>
        <v>X</v>
      </c>
      <c r="O414">
        <f t="shared" si="59"/>
        <v>4</v>
      </c>
      <c r="P414">
        <f>VLOOKUP(B414,states!A$2:D$10,4,FALSE)</f>
        <v>1</v>
      </c>
      <c r="Q414">
        <v>0.5</v>
      </c>
      <c r="R414">
        <f t="shared" si="60"/>
        <v>1.5</v>
      </c>
      <c r="S414" s="7">
        <f t="shared" si="61"/>
        <v>0.35566729051008444</v>
      </c>
    </row>
    <row r="415" spans="1:19">
      <c r="A415" t="str">
        <f t="shared" si="54"/>
        <v>X2Pi-23.5-f-4-2</v>
      </c>
      <c r="B415" t="s">
        <v>0</v>
      </c>
      <c r="C415" s="9">
        <v>23.5</v>
      </c>
      <c r="D415" s="10">
        <v>4</v>
      </c>
      <c r="E415" s="11">
        <v>2</v>
      </c>
      <c r="F415" s="11" t="s">
        <v>2</v>
      </c>
      <c r="G415" s="20">
        <v>16966.768</v>
      </c>
      <c r="I415">
        <f t="shared" si="55"/>
        <v>16952.4899</v>
      </c>
      <c r="J415">
        <f t="shared" si="56"/>
        <v>23.5</v>
      </c>
      <c r="K415">
        <f t="shared" si="57"/>
        <v>1</v>
      </c>
      <c r="L415">
        <f t="shared" si="58"/>
        <v>5</v>
      </c>
      <c r="M415">
        <f t="shared" si="62"/>
        <v>16952.4899</v>
      </c>
      <c r="N415" s="2" t="str">
        <f>VLOOKUP(B415,states!A$2:C$10,2,FALSE)</f>
        <v>X</v>
      </c>
      <c r="O415">
        <f t="shared" si="59"/>
        <v>4</v>
      </c>
      <c r="P415">
        <f>VLOOKUP(B415,states!A$2:D$10,4,FALSE)</f>
        <v>1</v>
      </c>
      <c r="Q415">
        <v>0.5</v>
      </c>
      <c r="R415">
        <f t="shared" si="60"/>
        <v>1.5</v>
      </c>
      <c r="S415" s="7">
        <f t="shared" si="61"/>
        <v>0.35566729051008444</v>
      </c>
    </row>
    <row r="416" spans="1:19">
      <c r="A416" t="str">
        <f t="shared" si="54"/>
        <v>X2Pi-24.5-f-0-1</v>
      </c>
      <c r="B416" t="s">
        <v>0</v>
      </c>
      <c r="C416" s="9">
        <v>24.5</v>
      </c>
      <c r="D416" s="10">
        <v>0</v>
      </c>
      <c r="E416" s="11">
        <v>1</v>
      </c>
      <c r="F416" s="11" t="s">
        <v>2</v>
      </c>
      <c r="G416" s="20">
        <v>8003.9327999999996</v>
      </c>
      <c r="I416">
        <f t="shared" si="55"/>
        <v>7989.6546999999991</v>
      </c>
      <c r="J416">
        <f t="shared" si="56"/>
        <v>24.5</v>
      </c>
      <c r="K416">
        <f t="shared" si="57"/>
        <v>-1</v>
      </c>
      <c r="L416">
        <f t="shared" si="58"/>
        <v>1</v>
      </c>
      <c r="M416">
        <f t="shared" si="62"/>
        <v>7989.6546999999991</v>
      </c>
      <c r="N416" s="2" t="str">
        <f>VLOOKUP(B416,states!A$2:C$10,2,FALSE)</f>
        <v>X</v>
      </c>
      <c r="O416">
        <f t="shared" si="59"/>
        <v>0</v>
      </c>
      <c r="P416">
        <f>VLOOKUP(B416,states!A$2:D$10,4,FALSE)</f>
        <v>1</v>
      </c>
      <c r="Q416">
        <v>0.5</v>
      </c>
      <c r="R416">
        <f t="shared" si="60"/>
        <v>0.5</v>
      </c>
      <c r="S416" s="7">
        <f t="shared" si="61"/>
        <v>52.743237362451588</v>
      </c>
    </row>
    <row r="417" spans="1:19">
      <c r="A417" t="str">
        <f t="shared" si="54"/>
        <v>X2Pi-24.5-e-0-1</v>
      </c>
      <c r="B417" t="s">
        <v>0</v>
      </c>
      <c r="C417" s="9">
        <v>24.5</v>
      </c>
      <c r="D417" s="10">
        <v>0</v>
      </c>
      <c r="E417" s="10">
        <v>1</v>
      </c>
      <c r="F417" s="10" t="s">
        <v>1</v>
      </c>
      <c r="G417" s="20">
        <v>8021.9035999999996</v>
      </c>
      <c r="I417">
        <f t="shared" si="55"/>
        <v>8007.6254999999992</v>
      </c>
      <c r="J417">
        <f t="shared" si="56"/>
        <v>24.5</v>
      </c>
      <c r="K417">
        <f t="shared" si="57"/>
        <v>1</v>
      </c>
      <c r="L417">
        <f t="shared" si="58"/>
        <v>1</v>
      </c>
      <c r="M417">
        <f t="shared" si="62"/>
        <v>8007.6254999999992</v>
      </c>
      <c r="N417" s="2" t="str">
        <f>VLOOKUP(B417,states!A$2:C$10,2,FALSE)</f>
        <v>X</v>
      </c>
      <c r="O417">
        <f t="shared" si="59"/>
        <v>0</v>
      </c>
      <c r="P417">
        <f>VLOOKUP(B417,states!A$2:D$10,4,FALSE)</f>
        <v>1</v>
      </c>
      <c r="Q417">
        <v>0.5</v>
      </c>
      <c r="R417">
        <f t="shared" si="60"/>
        <v>0.5</v>
      </c>
      <c r="S417" s="7">
        <f t="shared" si="61"/>
        <v>52.743237362451588</v>
      </c>
    </row>
    <row r="418" spans="1:19">
      <c r="A418" t="str">
        <f t="shared" si="54"/>
        <v>X2Pi-24.5-e-0-2</v>
      </c>
      <c r="B418" t="s">
        <v>0</v>
      </c>
      <c r="C418" s="9">
        <v>24.5</v>
      </c>
      <c r="D418" s="10">
        <v>0</v>
      </c>
      <c r="E418" s="11">
        <v>2</v>
      </c>
      <c r="F418" s="11" t="s">
        <v>1</v>
      </c>
      <c r="G418" s="20">
        <v>8627.5517999999993</v>
      </c>
      <c r="I418">
        <f t="shared" si="55"/>
        <v>8613.2736999999997</v>
      </c>
      <c r="J418">
        <f t="shared" si="56"/>
        <v>24.5</v>
      </c>
      <c r="K418">
        <f t="shared" si="57"/>
        <v>1</v>
      </c>
      <c r="L418">
        <f t="shared" si="58"/>
        <v>1</v>
      </c>
      <c r="M418">
        <f t="shared" si="62"/>
        <v>8613.2736999999997</v>
      </c>
      <c r="N418" s="2" t="str">
        <f>VLOOKUP(B418,states!A$2:C$10,2,FALSE)</f>
        <v>X</v>
      </c>
      <c r="O418">
        <f t="shared" si="59"/>
        <v>0</v>
      </c>
      <c r="P418">
        <f>VLOOKUP(B418,states!A$2:D$10,4,FALSE)</f>
        <v>1</v>
      </c>
      <c r="Q418">
        <v>0.5</v>
      </c>
      <c r="R418">
        <f t="shared" si="60"/>
        <v>1.5</v>
      </c>
      <c r="S418" s="7">
        <f t="shared" si="61"/>
        <v>52.743237362451588</v>
      </c>
    </row>
    <row r="419" spans="1:19">
      <c r="A419" t="str">
        <f t="shared" si="54"/>
        <v>X2Pi-24.5-f-0-2</v>
      </c>
      <c r="B419" t="s">
        <v>0</v>
      </c>
      <c r="C419" s="9">
        <v>24.5</v>
      </c>
      <c r="D419" s="10">
        <v>0</v>
      </c>
      <c r="E419" s="11">
        <v>2</v>
      </c>
      <c r="F419" s="11" t="s">
        <v>2</v>
      </c>
      <c r="G419" s="20">
        <v>8647.4078000000009</v>
      </c>
      <c r="I419">
        <f t="shared" si="55"/>
        <v>8633.1297000000013</v>
      </c>
      <c r="J419">
        <f t="shared" si="56"/>
        <v>24.5</v>
      </c>
      <c r="K419">
        <f t="shared" si="57"/>
        <v>-1</v>
      </c>
      <c r="L419">
        <f t="shared" si="58"/>
        <v>1</v>
      </c>
      <c r="M419">
        <f t="shared" si="62"/>
        <v>8633.1297000000013</v>
      </c>
      <c r="N419" s="2" t="str">
        <f>VLOOKUP(B419,states!A$2:C$10,2,FALSE)</f>
        <v>X</v>
      </c>
      <c r="O419">
        <f t="shared" si="59"/>
        <v>0</v>
      </c>
      <c r="P419">
        <f>VLOOKUP(B419,states!A$2:D$10,4,FALSE)</f>
        <v>1</v>
      </c>
      <c r="Q419">
        <v>0.5</v>
      </c>
      <c r="R419">
        <f t="shared" si="60"/>
        <v>1.5</v>
      </c>
      <c r="S419" s="7">
        <f t="shared" si="61"/>
        <v>52.743237362451588</v>
      </c>
    </row>
    <row r="420" spans="1:19">
      <c r="A420" t="str">
        <f t="shared" si="54"/>
        <v>X2Pi-24.5-f-1-1</v>
      </c>
      <c r="B420" t="s">
        <v>0</v>
      </c>
      <c r="C420" s="9">
        <v>24.5</v>
      </c>
      <c r="D420" s="11">
        <v>1</v>
      </c>
      <c r="E420" s="11">
        <v>1</v>
      </c>
      <c r="F420" s="11" t="s">
        <v>2</v>
      </c>
      <c r="G420" s="20">
        <v>10426.3802</v>
      </c>
      <c r="I420">
        <f t="shared" si="55"/>
        <v>10412.1021</v>
      </c>
      <c r="J420">
        <f t="shared" si="56"/>
        <v>24.5</v>
      </c>
      <c r="K420">
        <f t="shared" si="57"/>
        <v>-1</v>
      </c>
      <c r="L420">
        <f t="shared" si="58"/>
        <v>2</v>
      </c>
      <c r="M420">
        <f t="shared" si="62"/>
        <v>10412.1021</v>
      </c>
      <c r="N420" s="2" t="str">
        <f>VLOOKUP(B420,states!A$2:C$10,2,FALSE)</f>
        <v>X</v>
      </c>
      <c r="O420">
        <f t="shared" si="59"/>
        <v>1</v>
      </c>
      <c r="P420">
        <f>VLOOKUP(B420,states!A$2:D$10,4,FALSE)</f>
        <v>1</v>
      </c>
      <c r="Q420">
        <v>0.5</v>
      </c>
      <c r="R420">
        <f t="shared" si="60"/>
        <v>0.5</v>
      </c>
      <c r="S420" s="7">
        <f t="shared" si="61"/>
        <v>0.44351599226961325</v>
      </c>
    </row>
    <row r="421" spans="1:19">
      <c r="A421" t="str">
        <f t="shared" si="54"/>
        <v>X2Pi-24.5-e-1-1</v>
      </c>
      <c r="B421" t="s">
        <v>0</v>
      </c>
      <c r="C421" s="9">
        <v>24.5</v>
      </c>
      <c r="D421" s="11">
        <v>1</v>
      </c>
      <c r="E421" s="11">
        <v>1</v>
      </c>
      <c r="F421" s="11" t="s">
        <v>1</v>
      </c>
      <c r="G421" s="20">
        <v>10443.623</v>
      </c>
      <c r="I421">
        <f t="shared" si="55"/>
        <v>10429.3449</v>
      </c>
      <c r="J421">
        <f t="shared" si="56"/>
        <v>24.5</v>
      </c>
      <c r="K421">
        <f t="shared" si="57"/>
        <v>1</v>
      </c>
      <c r="L421">
        <f t="shared" si="58"/>
        <v>2</v>
      </c>
      <c r="M421">
        <f t="shared" si="62"/>
        <v>10429.3449</v>
      </c>
      <c r="N421" s="2" t="str">
        <f>VLOOKUP(B421,states!A$2:C$10,2,FALSE)</f>
        <v>X</v>
      </c>
      <c r="O421">
        <f t="shared" si="59"/>
        <v>1</v>
      </c>
      <c r="P421">
        <f>VLOOKUP(B421,states!A$2:D$10,4,FALSE)</f>
        <v>1</v>
      </c>
      <c r="Q421">
        <v>0.5</v>
      </c>
      <c r="R421">
        <f t="shared" si="60"/>
        <v>0.5</v>
      </c>
      <c r="S421" s="7">
        <f t="shared" si="61"/>
        <v>0.44351599226961325</v>
      </c>
    </row>
    <row r="422" spans="1:19">
      <c r="A422" t="str">
        <f t="shared" si="54"/>
        <v>X2Pi-24.5-e-1-2</v>
      </c>
      <c r="B422" t="s">
        <v>0</v>
      </c>
      <c r="C422" s="9">
        <v>24.5</v>
      </c>
      <c r="D422" s="11">
        <v>1</v>
      </c>
      <c r="E422" s="11">
        <v>2</v>
      </c>
      <c r="F422" s="11" t="s">
        <v>1</v>
      </c>
      <c r="G422" s="20">
        <v>11024.691500000001</v>
      </c>
      <c r="I422">
        <f t="shared" si="55"/>
        <v>11010.413400000001</v>
      </c>
      <c r="J422">
        <f t="shared" si="56"/>
        <v>24.5</v>
      </c>
      <c r="K422">
        <f t="shared" si="57"/>
        <v>1</v>
      </c>
      <c r="L422">
        <f t="shared" si="58"/>
        <v>2</v>
      </c>
      <c r="M422">
        <f t="shared" si="62"/>
        <v>11010.413400000001</v>
      </c>
      <c r="N422" s="2" t="str">
        <f>VLOOKUP(B422,states!A$2:C$10,2,FALSE)</f>
        <v>X</v>
      </c>
      <c r="O422">
        <f t="shared" si="59"/>
        <v>1</v>
      </c>
      <c r="P422">
        <f>VLOOKUP(B422,states!A$2:D$10,4,FALSE)</f>
        <v>1</v>
      </c>
      <c r="Q422">
        <v>0.5</v>
      </c>
      <c r="R422">
        <f t="shared" si="60"/>
        <v>1.5</v>
      </c>
      <c r="S422" s="7">
        <f t="shared" si="61"/>
        <v>0.44351599226961325</v>
      </c>
    </row>
    <row r="423" spans="1:19">
      <c r="A423" t="str">
        <f t="shared" si="54"/>
        <v>X2Pi-24.5-f-2-1</v>
      </c>
      <c r="B423" t="s">
        <v>0</v>
      </c>
      <c r="C423" s="9">
        <v>24.5</v>
      </c>
      <c r="D423" s="10">
        <v>2</v>
      </c>
      <c r="E423" s="11">
        <v>1</v>
      </c>
      <c r="F423" s="11" t="s">
        <v>2</v>
      </c>
      <c r="G423" s="20">
        <v>12724.8837</v>
      </c>
      <c r="I423">
        <f t="shared" si="55"/>
        <v>12710.605600000001</v>
      </c>
      <c r="J423">
        <f t="shared" si="56"/>
        <v>24.5</v>
      </c>
      <c r="K423">
        <f t="shared" si="57"/>
        <v>-1</v>
      </c>
      <c r="L423">
        <f t="shared" si="58"/>
        <v>3</v>
      </c>
      <c r="M423">
        <f t="shared" si="62"/>
        <v>12710.605600000001</v>
      </c>
      <c r="N423" s="2" t="str">
        <f>VLOOKUP(B423,states!A$2:C$10,2,FALSE)</f>
        <v>X</v>
      </c>
      <c r="O423">
        <f t="shared" si="59"/>
        <v>2</v>
      </c>
      <c r="P423">
        <f>VLOOKUP(B423,states!A$2:D$10,4,FALSE)</f>
        <v>1</v>
      </c>
      <c r="Q423">
        <v>0.5</v>
      </c>
      <c r="R423">
        <f t="shared" si="60"/>
        <v>0.5</v>
      </c>
      <c r="S423" s="7">
        <f t="shared" si="61"/>
        <v>0.40076193924783093</v>
      </c>
    </row>
    <row r="424" spans="1:19">
      <c r="A424" t="str">
        <f t="shared" si="54"/>
        <v>X2Pi-24.5-e-2-1</v>
      </c>
      <c r="B424" t="s">
        <v>0</v>
      </c>
      <c r="C424" s="9">
        <v>24.5</v>
      </c>
      <c r="D424" s="10">
        <v>2</v>
      </c>
      <c r="E424" s="10">
        <v>1</v>
      </c>
      <c r="F424" s="10" t="s">
        <v>1</v>
      </c>
      <c r="G424" s="20">
        <v>12741.411</v>
      </c>
      <c r="I424">
        <f t="shared" si="55"/>
        <v>12727.132900000001</v>
      </c>
      <c r="J424">
        <f t="shared" si="56"/>
        <v>24.5</v>
      </c>
      <c r="K424">
        <f t="shared" si="57"/>
        <v>1</v>
      </c>
      <c r="L424">
        <f t="shared" si="58"/>
        <v>3</v>
      </c>
      <c r="M424">
        <f t="shared" si="62"/>
        <v>12727.132900000001</v>
      </c>
      <c r="N424" s="2" t="str">
        <f>VLOOKUP(B424,states!A$2:C$10,2,FALSE)</f>
        <v>X</v>
      </c>
      <c r="O424">
        <f t="shared" si="59"/>
        <v>2</v>
      </c>
      <c r="P424">
        <f>VLOOKUP(B424,states!A$2:D$10,4,FALSE)</f>
        <v>1</v>
      </c>
      <c r="Q424">
        <v>0.5</v>
      </c>
      <c r="R424">
        <f t="shared" si="60"/>
        <v>0.5</v>
      </c>
      <c r="S424" s="7">
        <f t="shared" si="61"/>
        <v>0.40076193924783093</v>
      </c>
    </row>
    <row r="425" spans="1:19">
      <c r="A425" t="str">
        <f t="shared" si="54"/>
        <v>X2Pi-24.5-e-2-2</v>
      </c>
      <c r="B425" t="s">
        <v>0</v>
      </c>
      <c r="C425" s="9">
        <v>24.5</v>
      </c>
      <c r="D425" s="10">
        <v>2</v>
      </c>
      <c r="E425" s="11">
        <v>2</v>
      </c>
      <c r="F425" s="11" t="s">
        <v>1</v>
      </c>
      <c r="G425" s="20">
        <v>13297.993</v>
      </c>
      <c r="I425">
        <f t="shared" si="55"/>
        <v>13283.714900000001</v>
      </c>
      <c r="J425">
        <f t="shared" si="56"/>
        <v>24.5</v>
      </c>
      <c r="K425">
        <f t="shared" si="57"/>
        <v>1</v>
      </c>
      <c r="L425">
        <f t="shared" si="58"/>
        <v>3</v>
      </c>
      <c r="M425">
        <f t="shared" si="62"/>
        <v>13283.714900000001</v>
      </c>
      <c r="N425" s="2" t="str">
        <f>VLOOKUP(B425,states!A$2:C$10,2,FALSE)</f>
        <v>X</v>
      </c>
      <c r="O425">
        <f t="shared" si="59"/>
        <v>2</v>
      </c>
      <c r="P425">
        <f>VLOOKUP(B425,states!A$2:D$10,4,FALSE)</f>
        <v>1</v>
      </c>
      <c r="Q425">
        <v>0.5</v>
      </c>
      <c r="R425">
        <f t="shared" si="60"/>
        <v>1.5</v>
      </c>
      <c r="S425" s="7">
        <f t="shared" si="61"/>
        <v>0.40076193924783093</v>
      </c>
    </row>
    <row r="426" spans="1:19">
      <c r="A426" t="str">
        <f t="shared" si="54"/>
        <v>X2Pi-24.5-f-2-2</v>
      </c>
      <c r="B426" t="s">
        <v>0</v>
      </c>
      <c r="C426" s="9">
        <v>24.5</v>
      </c>
      <c r="D426" s="10">
        <v>2</v>
      </c>
      <c r="E426" s="11">
        <v>2</v>
      </c>
      <c r="F426" s="11" t="s">
        <v>2</v>
      </c>
      <c r="G426" s="20">
        <v>13316.2462</v>
      </c>
      <c r="I426">
        <f t="shared" si="55"/>
        <v>13301.9681</v>
      </c>
      <c r="J426">
        <f t="shared" si="56"/>
        <v>24.5</v>
      </c>
      <c r="K426">
        <f t="shared" si="57"/>
        <v>-1</v>
      </c>
      <c r="L426">
        <f t="shared" si="58"/>
        <v>3</v>
      </c>
      <c r="M426">
        <f t="shared" si="62"/>
        <v>13301.9681</v>
      </c>
      <c r="N426" s="2" t="str">
        <f>VLOOKUP(B426,states!A$2:C$10,2,FALSE)</f>
        <v>X</v>
      </c>
      <c r="O426">
        <f t="shared" si="59"/>
        <v>2</v>
      </c>
      <c r="P426">
        <f>VLOOKUP(B426,states!A$2:D$10,4,FALSE)</f>
        <v>1</v>
      </c>
      <c r="Q426">
        <v>0.5</v>
      </c>
      <c r="R426">
        <f t="shared" si="60"/>
        <v>1.5</v>
      </c>
      <c r="S426" s="7">
        <f t="shared" si="61"/>
        <v>0.40076193924783093</v>
      </c>
    </row>
    <row r="427" spans="1:19">
      <c r="A427" t="str">
        <f t="shared" si="54"/>
        <v>X2Pi-24.5-f-3-1</v>
      </c>
      <c r="B427" t="s">
        <v>0</v>
      </c>
      <c r="C427" s="9">
        <v>24.5</v>
      </c>
      <c r="D427" s="11">
        <v>3</v>
      </c>
      <c r="E427" s="11">
        <v>1</v>
      </c>
      <c r="F427" s="11" t="s">
        <v>2</v>
      </c>
      <c r="G427" s="20">
        <v>14899.96</v>
      </c>
      <c r="I427">
        <f t="shared" si="55"/>
        <v>14885.6819</v>
      </c>
      <c r="J427">
        <f t="shared" si="56"/>
        <v>24.5</v>
      </c>
      <c r="K427">
        <f t="shared" si="57"/>
        <v>-1</v>
      </c>
      <c r="L427">
        <f t="shared" si="58"/>
        <v>4</v>
      </c>
      <c r="M427">
        <f t="shared" si="62"/>
        <v>14885.6819</v>
      </c>
      <c r="N427" s="2" t="str">
        <f>VLOOKUP(B427,states!A$2:C$10,2,FALSE)</f>
        <v>X</v>
      </c>
      <c r="O427">
        <f t="shared" si="59"/>
        <v>3</v>
      </c>
      <c r="P427">
        <f>VLOOKUP(B427,states!A$2:D$10,4,FALSE)</f>
        <v>1</v>
      </c>
      <c r="Q427">
        <v>0.5</v>
      </c>
      <c r="R427">
        <f t="shared" si="60"/>
        <v>0.5</v>
      </c>
      <c r="S427" s="7">
        <f t="shared" si="61"/>
        <v>0.37295100800721198</v>
      </c>
    </row>
    <row r="428" spans="1:19">
      <c r="A428" t="str">
        <f t="shared" si="54"/>
        <v>X2Pi-24.5-e-3-1</v>
      </c>
      <c r="B428" t="s">
        <v>0</v>
      </c>
      <c r="C428" s="9">
        <v>24.5</v>
      </c>
      <c r="D428" s="11">
        <v>3</v>
      </c>
      <c r="E428" s="11">
        <v>1</v>
      </c>
      <c r="F428" s="11" t="s">
        <v>1</v>
      </c>
      <c r="G428" s="20">
        <v>14915.788699999999</v>
      </c>
      <c r="I428">
        <f t="shared" si="55"/>
        <v>14901.5106</v>
      </c>
      <c r="J428">
        <f t="shared" si="56"/>
        <v>24.5</v>
      </c>
      <c r="K428">
        <f t="shared" si="57"/>
        <v>1</v>
      </c>
      <c r="L428">
        <f t="shared" si="58"/>
        <v>4</v>
      </c>
      <c r="M428">
        <f t="shared" si="62"/>
        <v>14901.5106</v>
      </c>
      <c r="N428" s="2" t="str">
        <f>VLOOKUP(B428,states!A$2:C$10,2,FALSE)</f>
        <v>X</v>
      </c>
      <c r="O428">
        <f t="shared" si="59"/>
        <v>3</v>
      </c>
      <c r="P428">
        <f>VLOOKUP(B428,states!A$2:D$10,4,FALSE)</f>
        <v>1</v>
      </c>
      <c r="Q428">
        <v>0.5</v>
      </c>
      <c r="R428">
        <f t="shared" si="60"/>
        <v>0.5</v>
      </c>
      <c r="S428" s="7">
        <f t="shared" si="61"/>
        <v>0.37295100800721198</v>
      </c>
    </row>
    <row r="429" spans="1:19">
      <c r="A429" t="str">
        <f t="shared" si="54"/>
        <v>X2Pi-24.5-e-3-2</v>
      </c>
      <c r="B429" t="s">
        <v>0</v>
      </c>
      <c r="C429" s="9">
        <v>24.5</v>
      </c>
      <c r="D429" s="11">
        <v>3</v>
      </c>
      <c r="E429" s="11">
        <v>2</v>
      </c>
      <c r="F429" s="11" t="s">
        <v>1</v>
      </c>
      <c r="G429" s="20">
        <v>15447.868700000001</v>
      </c>
      <c r="I429">
        <f t="shared" si="55"/>
        <v>15433.590600000001</v>
      </c>
      <c r="J429">
        <f t="shared" si="56"/>
        <v>24.5</v>
      </c>
      <c r="K429">
        <f t="shared" si="57"/>
        <v>1</v>
      </c>
      <c r="L429">
        <f t="shared" si="58"/>
        <v>4</v>
      </c>
      <c r="M429">
        <f t="shared" si="62"/>
        <v>15433.590600000001</v>
      </c>
      <c r="N429" s="2" t="str">
        <f>VLOOKUP(B429,states!A$2:C$10,2,FALSE)</f>
        <v>X</v>
      </c>
      <c r="O429">
        <f t="shared" si="59"/>
        <v>3</v>
      </c>
      <c r="P429">
        <f>VLOOKUP(B429,states!A$2:D$10,4,FALSE)</f>
        <v>1</v>
      </c>
      <c r="Q429">
        <v>0.5</v>
      </c>
      <c r="R429">
        <f t="shared" si="60"/>
        <v>1.5</v>
      </c>
      <c r="S429" s="7">
        <f t="shared" si="61"/>
        <v>0.37295100800721198</v>
      </c>
    </row>
    <row r="430" spans="1:19">
      <c r="A430" t="str">
        <f t="shared" si="54"/>
        <v>X2Pi-24.5-f-4-1</v>
      </c>
      <c r="B430" t="s">
        <v>0</v>
      </c>
      <c r="C430" s="9">
        <v>24.5</v>
      </c>
      <c r="D430" s="10">
        <v>4</v>
      </c>
      <c r="E430" s="11">
        <v>1</v>
      </c>
      <c r="F430" s="11" t="s">
        <v>2</v>
      </c>
      <c r="G430" s="20">
        <v>16951.384399999999</v>
      </c>
      <c r="I430">
        <f t="shared" si="55"/>
        <v>16937.106299999999</v>
      </c>
      <c r="J430">
        <f t="shared" si="56"/>
        <v>24.5</v>
      </c>
      <c r="K430">
        <f t="shared" si="57"/>
        <v>-1</v>
      </c>
      <c r="L430">
        <f t="shared" si="58"/>
        <v>5</v>
      </c>
      <c r="M430">
        <f t="shared" si="62"/>
        <v>16937.106299999999</v>
      </c>
      <c r="N430" s="2" t="str">
        <f>VLOOKUP(B430,states!A$2:C$10,2,FALSE)</f>
        <v>X</v>
      </c>
      <c r="O430">
        <f t="shared" si="59"/>
        <v>4</v>
      </c>
      <c r="P430">
        <f>VLOOKUP(B430,states!A$2:D$10,4,FALSE)</f>
        <v>1</v>
      </c>
      <c r="Q430">
        <v>0.5</v>
      </c>
      <c r="R430">
        <f t="shared" si="60"/>
        <v>0.5</v>
      </c>
      <c r="S430" s="7">
        <f t="shared" si="61"/>
        <v>0.35271528639209693</v>
      </c>
    </row>
    <row r="431" spans="1:19">
      <c r="A431" t="str">
        <f t="shared" si="54"/>
        <v>X2Pi-24.5-e-4-1</v>
      </c>
      <c r="B431" t="s">
        <v>0</v>
      </c>
      <c r="C431" s="9">
        <v>24.5</v>
      </c>
      <c r="D431" s="10">
        <v>4</v>
      </c>
      <c r="E431" s="10">
        <v>1</v>
      </c>
      <c r="F431" s="10" t="s">
        <v>1</v>
      </c>
      <c r="G431" s="20">
        <v>16966.5052</v>
      </c>
      <c r="I431">
        <f t="shared" si="55"/>
        <v>16952.2271</v>
      </c>
      <c r="J431">
        <f t="shared" si="56"/>
        <v>24.5</v>
      </c>
      <c r="K431">
        <f t="shared" si="57"/>
        <v>1</v>
      </c>
      <c r="L431">
        <f t="shared" si="58"/>
        <v>5</v>
      </c>
      <c r="M431">
        <f t="shared" si="62"/>
        <v>16952.2271</v>
      </c>
      <c r="N431" s="2" t="str">
        <f>VLOOKUP(B431,states!A$2:C$10,2,FALSE)</f>
        <v>X</v>
      </c>
      <c r="O431">
        <f t="shared" si="59"/>
        <v>4</v>
      </c>
      <c r="P431">
        <f>VLOOKUP(B431,states!A$2:D$10,4,FALSE)</f>
        <v>1</v>
      </c>
      <c r="Q431">
        <v>0.5</v>
      </c>
      <c r="R431">
        <f t="shared" si="60"/>
        <v>0.5</v>
      </c>
      <c r="S431" s="7">
        <f t="shared" si="61"/>
        <v>0.35271528639209693</v>
      </c>
    </row>
    <row r="432" spans="1:19">
      <c r="A432" t="str">
        <f t="shared" si="54"/>
        <v>X2Pi-24.5-e-4-2</v>
      </c>
      <c r="B432" t="s">
        <v>0</v>
      </c>
      <c r="C432" s="9">
        <v>24.5</v>
      </c>
      <c r="D432" s="10">
        <v>4</v>
      </c>
      <c r="E432" s="11">
        <v>2</v>
      </c>
      <c r="F432" s="11" t="s">
        <v>1</v>
      </c>
      <c r="G432" s="20">
        <v>17473.9529</v>
      </c>
      <c r="I432">
        <f t="shared" si="55"/>
        <v>17459.674800000001</v>
      </c>
      <c r="J432">
        <f t="shared" si="56"/>
        <v>24.5</v>
      </c>
      <c r="K432">
        <f t="shared" si="57"/>
        <v>1</v>
      </c>
      <c r="L432">
        <f t="shared" si="58"/>
        <v>5</v>
      </c>
      <c r="M432">
        <f t="shared" si="62"/>
        <v>17459.674800000001</v>
      </c>
      <c r="N432" s="2" t="str">
        <f>VLOOKUP(B432,states!A$2:C$10,2,FALSE)</f>
        <v>X</v>
      </c>
      <c r="O432">
        <f t="shared" si="59"/>
        <v>4</v>
      </c>
      <c r="P432">
        <f>VLOOKUP(B432,states!A$2:D$10,4,FALSE)</f>
        <v>1</v>
      </c>
      <c r="Q432">
        <v>0.5</v>
      </c>
      <c r="R432">
        <f t="shared" si="60"/>
        <v>1.5</v>
      </c>
      <c r="S432" s="7">
        <f t="shared" si="61"/>
        <v>0.35271528639209693</v>
      </c>
    </row>
    <row r="433" spans="1:19">
      <c r="A433" t="str">
        <f t="shared" si="54"/>
        <v>X2Pi-24.5-f-4-2</v>
      </c>
      <c r="B433" t="s">
        <v>0</v>
      </c>
      <c r="C433" s="9">
        <v>24.5</v>
      </c>
      <c r="D433" s="10">
        <v>4</v>
      </c>
      <c r="E433" s="11">
        <v>2</v>
      </c>
      <c r="F433" s="11" t="s">
        <v>2</v>
      </c>
      <c r="G433" s="20">
        <v>17490.636200000001</v>
      </c>
      <c r="I433">
        <f t="shared" si="55"/>
        <v>17476.358100000001</v>
      </c>
      <c r="J433">
        <f t="shared" si="56"/>
        <v>24.5</v>
      </c>
      <c r="K433">
        <f t="shared" si="57"/>
        <v>-1</v>
      </c>
      <c r="L433">
        <f t="shared" si="58"/>
        <v>5</v>
      </c>
      <c r="M433">
        <f t="shared" si="62"/>
        <v>17476.358100000001</v>
      </c>
      <c r="N433" s="2" t="str">
        <f>VLOOKUP(B433,states!A$2:C$10,2,FALSE)</f>
        <v>X</v>
      </c>
      <c r="O433">
        <f t="shared" si="59"/>
        <v>4</v>
      </c>
      <c r="P433">
        <f>VLOOKUP(B433,states!A$2:D$10,4,FALSE)</f>
        <v>1</v>
      </c>
      <c r="Q433">
        <v>0.5</v>
      </c>
      <c r="R433">
        <f t="shared" si="60"/>
        <v>1.5</v>
      </c>
      <c r="S433" s="7">
        <f t="shared" si="61"/>
        <v>0.35271528639209693</v>
      </c>
    </row>
    <row r="434" spans="1:19">
      <c r="A434" t="str">
        <f t="shared" si="54"/>
        <v>X2Pi-25.5-f-0-1</v>
      </c>
      <c r="B434" t="s">
        <v>0</v>
      </c>
      <c r="C434" s="9">
        <v>25.5</v>
      </c>
      <c r="D434" s="10">
        <v>0</v>
      </c>
      <c r="E434" s="11">
        <v>1</v>
      </c>
      <c r="F434" s="11" t="s">
        <v>2</v>
      </c>
      <c r="G434" s="20">
        <v>8627.9562999999998</v>
      </c>
      <c r="I434">
        <f t="shared" si="55"/>
        <v>8613.6782000000003</v>
      </c>
      <c r="J434">
        <f t="shared" si="56"/>
        <v>25.5</v>
      </c>
      <c r="K434">
        <f t="shared" si="57"/>
        <v>1</v>
      </c>
      <c r="L434">
        <f t="shared" si="58"/>
        <v>1</v>
      </c>
      <c r="M434">
        <f t="shared" si="62"/>
        <v>8613.6782000000003</v>
      </c>
      <c r="N434" s="2" t="str">
        <f>VLOOKUP(B434,states!A$2:C$10,2,FALSE)</f>
        <v>X</v>
      </c>
      <c r="O434">
        <f t="shared" si="59"/>
        <v>0</v>
      </c>
      <c r="P434">
        <f>VLOOKUP(B434,states!A$2:D$10,4,FALSE)</f>
        <v>1</v>
      </c>
      <c r="Q434">
        <v>0.5</v>
      </c>
      <c r="R434">
        <f t="shared" si="60"/>
        <v>0.5</v>
      </c>
      <c r="S434" s="7">
        <f t="shared" si="61"/>
        <v>52.322918930836636</v>
      </c>
    </row>
    <row r="435" spans="1:19" ht="14.7" thickBot="1">
      <c r="A435" t="str">
        <f t="shared" si="54"/>
        <v>X2Pi-25.5-e-0-1</v>
      </c>
      <c r="B435" t="s">
        <v>0</v>
      </c>
      <c r="C435" s="12">
        <v>25.5</v>
      </c>
      <c r="D435" s="10">
        <v>0</v>
      </c>
      <c r="E435" s="10">
        <v>1</v>
      </c>
      <c r="F435" s="10" t="s">
        <v>1</v>
      </c>
      <c r="G435" s="21">
        <v>8647.0964999999997</v>
      </c>
      <c r="I435">
        <f t="shared" si="55"/>
        <v>8632.8184000000001</v>
      </c>
      <c r="J435">
        <f t="shared" si="56"/>
        <v>25.5</v>
      </c>
      <c r="K435">
        <f t="shared" si="57"/>
        <v>-1</v>
      </c>
      <c r="L435">
        <f t="shared" si="58"/>
        <v>1</v>
      </c>
      <c r="M435">
        <f t="shared" si="62"/>
        <v>8632.8184000000001</v>
      </c>
      <c r="N435" s="2" t="str">
        <f>VLOOKUP(B435,states!A$2:C$10,2,FALSE)</f>
        <v>X</v>
      </c>
      <c r="O435">
        <f t="shared" si="59"/>
        <v>0</v>
      </c>
      <c r="P435">
        <f>VLOOKUP(B435,states!A$2:D$10,4,FALSE)</f>
        <v>1</v>
      </c>
      <c r="Q435">
        <v>0.5</v>
      </c>
      <c r="R435">
        <f t="shared" si="60"/>
        <v>0.5</v>
      </c>
      <c r="S435" s="7">
        <f t="shared" si="61"/>
        <v>52.322918930836636</v>
      </c>
    </row>
    <row r="436" spans="1:19">
      <c r="A436" t="str">
        <f t="shared" si="54"/>
        <v>X2Pi-25.5-e-0-2</v>
      </c>
      <c r="B436" t="s">
        <v>0</v>
      </c>
      <c r="C436" s="10">
        <v>25.5</v>
      </c>
      <c r="D436" s="10">
        <v>0</v>
      </c>
      <c r="E436" s="11">
        <v>2</v>
      </c>
      <c r="F436" s="11" t="s">
        <v>1</v>
      </c>
      <c r="G436" s="20">
        <v>9269.9189000000006</v>
      </c>
      <c r="I436">
        <f t="shared" si="55"/>
        <v>9255.640800000001</v>
      </c>
      <c r="J436">
        <f t="shared" si="56"/>
        <v>25.5</v>
      </c>
      <c r="K436">
        <f t="shared" si="57"/>
        <v>-1</v>
      </c>
      <c r="L436">
        <f t="shared" si="58"/>
        <v>1</v>
      </c>
      <c r="M436">
        <f t="shared" si="62"/>
        <v>9255.640800000001</v>
      </c>
      <c r="N436" s="2" t="str">
        <f>VLOOKUP(B436,states!A$2:C$10,2,FALSE)</f>
        <v>X</v>
      </c>
      <c r="O436">
        <f t="shared" si="59"/>
        <v>0</v>
      </c>
      <c r="P436">
        <f>VLOOKUP(B436,states!A$2:D$10,4,FALSE)</f>
        <v>1</v>
      </c>
      <c r="Q436">
        <v>0.5</v>
      </c>
      <c r="R436">
        <f t="shared" si="60"/>
        <v>1.5</v>
      </c>
      <c r="S436" s="7">
        <f t="shared" si="61"/>
        <v>52.322918930836636</v>
      </c>
    </row>
    <row r="437" spans="1:19" ht="14.7" thickBot="1">
      <c r="A437" t="str">
        <f t="shared" si="54"/>
        <v>X2Pi-25.5-f-0-2</v>
      </c>
      <c r="B437" t="s">
        <v>0</v>
      </c>
      <c r="C437" s="10">
        <v>25.5</v>
      </c>
      <c r="D437" s="10">
        <v>0</v>
      </c>
      <c r="E437" s="11">
        <v>2</v>
      </c>
      <c r="F437" s="11" t="s">
        <v>2</v>
      </c>
      <c r="G437" s="20">
        <v>9290.9639999999999</v>
      </c>
      <c r="I437">
        <f t="shared" si="55"/>
        <v>9276.6859000000004</v>
      </c>
      <c r="J437">
        <f t="shared" si="56"/>
        <v>25.5</v>
      </c>
      <c r="K437">
        <f t="shared" si="57"/>
        <v>1</v>
      </c>
      <c r="L437">
        <f t="shared" si="58"/>
        <v>1</v>
      </c>
      <c r="M437">
        <f t="shared" si="62"/>
        <v>9276.6859000000004</v>
      </c>
      <c r="N437" s="2" t="str">
        <f>VLOOKUP(B437,states!A$2:C$10,2,FALSE)</f>
        <v>X</v>
      </c>
      <c r="O437">
        <f t="shared" si="59"/>
        <v>0</v>
      </c>
      <c r="P437">
        <f>VLOOKUP(B437,states!A$2:D$10,4,FALSE)</f>
        <v>1</v>
      </c>
      <c r="Q437">
        <v>0.5</v>
      </c>
      <c r="R437">
        <f t="shared" si="60"/>
        <v>1.5</v>
      </c>
      <c r="S437" s="7">
        <f t="shared" si="61"/>
        <v>52.322918930836636</v>
      </c>
    </row>
    <row r="438" spans="1:19" ht="14.7" thickBot="1">
      <c r="A438" t="str">
        <f t="shared" si="54"/>
        <v>X2Pi-25.5-f-1-1</v>
      </c>
      <c r="B438" t="s">
        <v>0</v>
      </c>
      <c r="C438" s="10">
        <v>25.5</v>
      </c>
      <c r="D438" s="17">
        <v>1</v>
      </c>
      <c r="E438" s="11">
        <v>1</v>
      </c>
      <c r="F438" s="11" t="s">
        <v>2</v>
      </c>
      <c r="G438" s="24">
        <v>11025.0831</v>
      </c>
      <c r="I438">
        <f t="shared" si="55"/>
        <v>11010.805</v>
      </c>
      <c r="J438">
        <f t="shared" si="56"/>
        <v>25.5</v>
      </c>
      <c r="K438">
        <f t="shared" si="57"/>
        <v>1</v>
      </c>
      <c r="L438">
        <f t="shared" si="58"/>
        <v>2</v>
      </c>
      <c r="M438">
        <f t="shared" si="62"/>
        <v>11010.805</v>
      </c>
      <c r="N438" s="2" t="str">
        <f>VLOOKUP(B438,states!A$2:C$10,2,FALSE)</f>
        <v>X</v>
      </c>
      <c r="O438">
        <f t="shared" si="59"/>
        <v>1</v>
      </c>
      <c r="P438">
        <f>VLOOKUP(B438,states!A$2:D$10,4,FALSE)</f>
        <v>1</v>
      </c>
      <c r="Q438">
        <v>0.5</v>
      </c>
      <c r="R438">
        <f t="shared" si="60"/>
        <v>0.5</v>
      </c>
      <c r="S438" s="7">
        <f t="shared" si="61"/>
        <v>0.4399815496455125</v>
      </c>
    </row>
    <row r="439" spans="1:19" ht="14.7" thickBot="1">
      <c r="A439" t="str">
        <f t="shared" si="54"/>
        <v>X2Pi-25.5-e-1-1</v>
      </c>
      <c r="B439" t="s">
        <v>0</v>
      </c>
      <c r="C439" s="14">
        <v>25.5</v>
      </c>
      <c r="D439" s="13">
        <v>1</v>
      </c>
      <c r="E439" s="11">
        <v>1</v>
      </c>
      <c r="F439" s="11" t="s">
        <v>1</v>
      </c>
      <c r="G439" s="21">
        <v>11043.4352</v>
      </c>
      <c r="I439">
        <f t="shared" si="55"/>
        <v>11029.1571</v>
      </c>
      <c r="J439">
        <f t="shared" si="56"/>
        <v>25.5</v>
      </c>
      <c r="K439">
        <f t="shared" si="57"/>
        <v>-1</v>
      </c>
      <c r="L439">
        <f t="shared" si="58"/>
        <v>2</v>
      </c>
      <c r="M439">
        <f t="shared" si="62"/>
        <v>11029.1571</v>
      </c>
      <c r="N439" s="2" t="str">
        <f>VLOOKUP(B439,states!A$2:C$10,2,FALSE)</f>
        <v>X</v>
      </c>
      <c r="O439">
        <f t="shared" si="59"/>
        <v>1</v>
      </c>
      <c r="P439">
        <f>VLOOKUP(B439,states!A$2:D$10,4,FALSE)</f>
        <v>1</v>
      </c>
      <c r="Q439">
        <v>0.5</v>
      </c>
      <c r="R439">
        <f t="shared" si="60"/>
        <v>0.5</v>
      </c>
      <c r="S439" s="7">
        <f t="shared" si="61"/>
        <v>0.4399815496455125</v>
      </c>
    </row>
    <row r="440" spans="1:19">
      <c r="A440" t="str">
        <f t="shared" si="54"/>
        <v>X2Pi-25.5-e-1-2</v>
      </c>
      <c r="B440" t="s">
        <v>0</v>
      </c>
      <c r="C440" s="9">
        <v>25.5</v>
      </c>
      <c r="D440" s="11">
        <v>1</v>
      </c>
      <c r="E440" s="11">
        <v>2</v>
      </c>
      <c r="F440" s="11" t="s">
        <v>1</v>
      </c>
      <c r="G440" s="20">
        <v>11640.793</v>
      </c>
      <c r="I440">
        <f t="shared" si="55"/>
        <v>11626.5149</v>
      </c>
      <c r="J440">
        <f t="shared" si="56"/>
        <v>25.5</v>
      </c>
      <c r="K440">
        <f t="shared" si="57"/>
        <v>-1</v>
      </c>
      <c r="L440">
        <f t="shared" si="58"/>
        <v>2</v>
      </c>
      <c r="M440">
        <f t="shared" si="62"/>
        <v>11626.5149</v>
      </c>
      <c r="N440" s="2" t="str">
        <f>VLOOKUP(B440,states!A$2:C$10,2,FALSE)</f>
        <v>X</v>
      </c>
      <c r="O440">
        <f t="shared" si="59"/>
        <v>1</v>
      </c>
      <c r="P440">
        <f>VLOOKUP(B440,states!A$2:D$10,4,FALSE)</f>
        <v>1</v>
      </c>
      <c r="Q440">
        <v>0.5</v>
      </c>
      <c r="R440">
        <f t="shared" si="60"/>
        <v>1.5</v>
      </c>
      <c r="S440" s="7">
        <f t="shared" si="61"/>
        <v>0.4399815496455125</v>
      </c>
    </row>
    <row r="441" spans="1:19">
      <c r="A441" t="str">
        <f t="shared" si="54"/>
        <v>X2Pi-25.5-f-2-1</v>
      </c>
      <c r="B441" t="s">
        <v>0</v>
      </c>
      <c r="C441" s="9">
        <v>25.5</v>
      </c>
      <c r="D441" s="10">
        <v>2</v>
      </c>
      <c r="E441" s="11">
        <v>1</v>
      </c>
      <c r="F441" s="11" t="s">
        <v>2</v>
      </c>
      <c r="G441" s="20">
        <v>13298.3752</v>
      </c>
      <c r="I441">
        <f t="shared" si="55"/>
        <v>13284.097100000001</v>
      </c>
      <c r="J441">
        <f t="shared" si="56"/>
        <v>25.5</v>
      </c>
      <c r="K441">
        <f t="shared" si="57"/>
        <v>1</v>
      </c>
      <c r="L441">
        <f t="shared" si="58"/>
        <v>3</v>
      </c>
      <c r="M441">
        <f t="shared" si="62"/>
        <v>13284.097100000001</v>
      </c>
      <c r="N441" s="2" t="str">
        <f>VLOOKUP(B441,states!A$2:C$10,2,FALSE)</f>
        <v>X</v>
      </c>
      <c r="O441">
        <f t="shared" si="59"/>
        <v>2</v>
      </c>
      <c r="P441">
        <f>VLOOKUP(B441,states!A$2:D$10,4,FALSE)</f>
        <v>1</v>
      </c>
      <c r="Q441">
        <v>0.5</v>
      </c>
      <c r="R441">
        <f t="shared" si="60"/>
        <v>0.5</v>
      </c>
      <c r="S441" s="7">
        <f t="shared" si="61"/>
        <v>0.39756820981104946</v>
      </c>
    </row>
    <row r="442" spans="1:19">
      <c r="A442" t="str">
        <f t="shared" si="54"/>
        <v>X2Pi-25.5-e-2-1</v>
      </c>
      <c r="B442" t="s">
        <v>0</v>
      </c>
      <c r="C442" s="9">
        <v>25.5</v>
      </c>
      <c r="D442" s="10">
        <v>2</v>
      </c>
      <c r="E442" s="10">
        <v>1</v>
      </c>
      <c r="F442" s="10" t="s">
        <v>1</v>
      </c>
      <c r="G442" s="20">
        <v>13315.955</v>
      </c>
      <c r="I442">
        <f t="shared" si="55"/>
        <v>13301.6769</v>
      </c>
      <c r="J442">
        <f t="shared" si="56"/>
        <v>25.5</v>
      </c>
      <c r="K442">
        <f t="shared" si="57"/>
        <v>-1</v>
      </c>
      <c r="L442">
        <f t="shared" si="58"/>
        <v>3</v>
      </c>
      <c r="M442">
        <f t="shared" si="62"/>
        <v>13301.6769</v>
      </c>
      <c r="N442" s="2" t="str">
        <f>VLOOKUP(B442,states!A$2:C$10,2,FALSE)</f>
        <v>X</v>
      </c>
      <c r="O442">
        <f t="shared" si="59"/>
        <v>2</v>
      </c>
      <c r="P442">
        <f>VLOOKUP(B442,states!A$2:D$10,4,FALSE)</f>
        <v>1</v>
      </c>
      <c r="Q442">
        <v>0.5</v>
      </c>
      <c r="R442">
        <f t="shared" si="60"/>
        <v>0.5</v>
      </c>
      <c r="S442" s="7">
        <f t="shared" si="61"/>
        <v>0.39756820981104946</v>
      </c>
    </row>
    <row r="443" spans="1:19">
      <c r="A443" t="str">
        <f t="shared" si="54"/>
        <v>X2Pi-25.5-e-2-2</v>
      </c>
      <c r="B443" t="s">
        <v>0</v>
      </c>
      <c r="C443" s="9">
        <v>25.5</v>
      </c>
      <c r="D443" s="10">
        <v>2</v>
      </c>
      <c r="E443" s="11">
        <v>2</v>
      </c>
      <c r="F443" s="11" t="s">
        <v>1</v>
      </c>
      <c r="G443" s="20">
        <v>13887.928900000001</v>
      </c>
      <c r="I443">
        <f t="shared" si="55"/>
        <v>13873.650800000001</v>
      </c>
      <c r="J443">
        <f t="shared" si="56"/>
        <v>25.5</v>
      </c>
      <c r="K443">
        <f t="shared" si="57"/>
        <v>-1</v>
      </c>
      <c r="L443">
        <f t="shared" si="58"/>
        <v>3</v>
      </c>
      <c r="M443">
        <f t="shared" si="62"/>
        <v>13873.650800000001</v>
      </c>
      <c r="N443" s="2" t="str">
        <f>VLOOKUP(B443,states!A$2:C$10,2,FALSE)</f>
        <v>X</v>
      </c>
      <c r="O443">
        <f t="shared" si="59"/>
        <v>2</v>
      </c>
      <c r="P443">
        <f>VLOOKUP(B443,states!A$2:D$10,4,FALSE)</f>
        <v>1</v>
      </c>
      <c r="Q443">
        <v>0.5</v>
      </c>
      <c r="R443">
        <f t="shared" si="60"/>
        <v>1.5</v>
      </c>
      <c r="S443" s="7">
        <f t="shared" si="61"/>
        <v>0.39756820981104946</v>
      </c>
    </row>
    <row r="444" spans="1:19">
      <c r="A444" t="str">
        <f t="shared" si="54"/>
        <v>X2Pi-25.5-f-2-2</v>
      </c>
      <c r="B444" t="s">
        <v>0</v>
      </c>
      <c r="C444" s="9">
        <v>25.5</v>
      </c>
      <c r="D444" s="10">
        <v>2</v>
      </c>
      <c r="E444" s="11">
        <v>2</v>
      </c>
      <c r="F444" s="11" t="s">
        <v>2</v>
      </c>
      <c r="G444" s="20">
        <v>13907.2508</v>
      </c>
      <c r="I444">
        <f t="shared" si="55"/>
        <v>13892.9727</v>
      </c>
      <c r="J444">
        <f t="shared" si="56"/>
        <v>25.5</v>
      </c>
      <c r="K444">
        <f t="shared" si="57"/>
        <v>1</v>
      </c>
      <c r="L444">
        <f t="shared" si="58"/>
        <v>3</v>
      </c>
      <c r="M444">
        <f t="shared" si="62"/>
        <v>13892.9727</v>
      </c>
      <c r="N444" s="2" t="str">
        <f>VLOOKUP(B444,states!A$2:C$10,2,FALSE)</f>
        <v>X</v>
      </c>
      <c r="O444">
        <f t="shared" si="59"/>
        <v>2</v>
      </c>
      <c r="P444">
        <f>VLOOKUP(B444,states!A$2:D$10,4,FALSE)</f>
        <v>1</v>
      </c>
      <c r="Q444">
        <v>0.5</v>
      </c>
      <c r="R444">
        <f t="shared" si="60"/>
        <v>1.5</v>
      </c>
      <c r="S444" s="7">
        <f t="shared" si="61"/>
        <v>0.39756820981104946</v>
      </c>
    </row>
    <row r="445" spans="1:19">
      <c r="A445" t="str">
        <f t="shared" si="54"/>
        <v>X2Pi-25.5-f-3-1</v>
      </c>
      <c r="B445" t="s">
        <v>0</v>
      </c>
      <c r="C445" s="9">
        <v>25.5</v>
      </c>
      <c r="D445" s="11">
        <v>3</v>
      </c>
      <c r="E445" s="11">
        <v>1</v>
      </c>
      <c r="F445" s="11" t="s">
        <v>2</v>
      </c>
      <c r="G445" s="20">
        <v>15448.2354</v>
      </c>
      <c r="I445">
        <f t="shared" si="55"/>
        <v>15433.9573</v>
      </c>
      <c r="J445">
        <f t="shared" si="56"/>
        <v>25.5</v>
      </c>
      <c r="K445">
        <f t="shared" si="57"/>
        <v>1</v>
      </c>
      <c r="L445">
        <f t="shared" si="58"/>
        <v>4</v>
      </c>
      <c r="M445">
        <f t="shared" si="62"/>
        <v>15433.9573</v>
      </c>
      <c r="N445" s="2" t="str">
        <f>VLOOKUP(B445,states!A$2:C$10,2,FALSE)</f>
        <v>X</v>
      </c>
      <c r="O445">
        <f t="shared" si="59"/>
        <v>3</v>
      </c>
      <c r="P445">
        <f>VLOOKUP(B445,states!A$2:D$10,4,FALSE)</f>
        <v>1</v>
      </c>
      <c r="Q445">
        <v>0.5</v>
      </c>
      <c r="R445">
        <f t="shared" si="60"/>
        <v>0.5</v>
      </c>
      <c r="S445" s="7">
        <f t="shared" si="61"/>
        <v>0.36997890787468568</v>
      </c>
    </row>
    <row r="446" spans="1:19">
      <c r="A446" t="str">
        <f t="shared" si="54"/>
        <v>X2Pi-25.5-e-3-1</v>
      </c>
      <c r="B446" t="s">
        <v>0</v>
      </c>
      <c r="C446" s="9">
        <v>25.5</v>
      </c>
      <c r="D446" s="11">
        <v>3</v>
      </c>
      <c r="E446" s="11">
        <v>1</v>
      </c>
      <c r="F446" s="11" t="s">
        <v>1</v>
      </c>
      <c r="G446" s="20">
        <v>15465.0628</v>
      </c>
      <c r="I446">
        <f t="shared" si="55"/>
        <v>15450.7847</v>
      </c>
      <c r="J446">
        <f t="shared" si="56"/>
        <v>25.5</v>
      </c>
      <c r="K446">
        <f t="shared" si="57"/>
        <v>-1</v>
      </c>
      <c r="L446">
        <f t="shared" si="58"/>
        <v>4</v>
      </c>
      <c r="M446">
        <f t="shared" si="62"/>
        <v>15450.7847</v>
      </c>
      <c r="N446" s="2" t="str">
        <f>VLOOKUP(B446,states!A$2:C$10,2,FALSE)</f>
        <v>X</v>
      </c>
      <c r="O446">
        <f t="shared" si="59"/>
        <v>3</v>
      </c>
      <c r="P446">
        <f>VLOOKUP(B446,states!A$2:D$10,4,FALSE)</f>
        <v>1</v>
      </c>
      <c r="Q446">
        <v>0.5</v>
      </c>
      <c r="R446">
        <f t="shared" si="60"/>
        <v>0.5</v>
      </c>
      <c r="S446" s="7">
        <f t="shared" si="61"/>
        <v>0.36997890787468568</v>
      </c>
    </row>
    <row r="447" spans="1:19">
      <c r="A447" t="str">
        <f t="shared" si="54"/>
        <v>X2Pi-25.5-e-3-2</v>
      </c>
      <c r="B447" t="s">
        <v>0</v>
      </c>
      <c r="C447" s="9">
        <v>25.5</v>
      </c>
      <c r="D447" s="11">
        <v>3</v>
      </c>
      <c r="E447" s="11">
        <v>2</v>
      </c>
      <c r="F447" s="11" t="s">
        <v>1</v>
      </c>
      <c r="G447" s="20">
        <v>16011.612499999999</v>
      </c>
      <c r="I447">
        <f t="shared" si="55"/>
        <v>15997.3344</v>
      </c>
      <c r="J447">
        <f t="shared" si="56"/>
        <v>25.5</v>
      </c>
      <c r="K447">
        <f t="shared" si="57"/>
        <v>-1</v>
      </c>
      <c r="L447">
        <f t="shared" si="58"/>
        <v>4</v>
      </c>
      <c r="M447">
        <f t="shared" si="62"/>
        <v>15997.3344</v>
      </c>
      <c r="N447" s="2" t="str">
        <f>VLOOKUP(B447,states!A$2:C$10,2,FALSE)</f>
        <v>X</v>
      </c>
      <c r="O447">
        <f t="shared" si="59"/>
        <v>3</v>
      </c>
      <c r="P447">
        <f>VLOOKUP(B447,states!A$2:D$10,4,FALSE)</f>
        <v>1</v>
      </c>
      <c r="Q447">
        <v>0.5</v>
      </c>
      <c r="R447">
        <f t="shared" si="60"/>
        <v>1.5</v>
      </c>
      <c r="S447" s="7">
        <f t="shared" si="61"/>
        <v>0.36997890787468568</v>
      </c>
    </row>
    <row r="448" spans="1:19">
      <c r="A448" t="str">
        <f t="shared" si="54"/>
        <v>X2Pi-25.5-f-4-1</v>
      </c>
      <c r="B448" t="s">
        <v>0</v>
      </c>
      <c r="C448" s="9">
        <v>25.5</v>
      </c>
      <c r="D448" s="10">
        <v>4</v>
      </c>
      <c r="E448" s="11">
        <v>1</v>
      </c>
      <c r="F448" s="11" t="s">
        <v>2</v>
      </c>
      <c r="G448" s="20">
        <v>17474.2844</v>
      </c>
      <c r="I448">
        <f t="shared" si="55"/>
        <v>17460.006300000001</v>
      </c>
      <c r="J448">
        <f t="shared" si="56"/>
        <v>25.5</v>
      </c>
      <c r="K448">
        <f t="shared" si="57"/>
        <v>1</v>
      </c>
      <c r="L448">
        <f t="shared" si="58"/>
        <v>5</v>
      </c>
      <c r="M448">
        <f t="shared" si="62"/>
        <v>17460.006300000001</v>
      </c>
      <c r="N448" s="2" t="str">
        <f>VLOOKUP(B448,states!A$2:C$10,2,FALSE)</f>
        <v>X</v>
      </c>
      <c r="O448">
        <f t="shared" si="59"/>
        <v>4</v>
      </c>
      <c r="P448">
        <f>VLOOKUP(B448,states!A$2:D$10,4,FALSE)</f>
        <v>1</v>
      </c>
      <c r="Q448">
        <v>0.5</v>
      </c>
      <c r="R448">
        <f t="shared" si="60"/>
        <v>0.5</v>
      </c>
      <c r="S448" s="7">
        <f t="shared" si="61"/>
        <v>0.34990444763064299</v>
      </c>
    </row>
    <row r="449" spans="1:19">
      <c r="A449" t="str">
        <f t="shared" si="54"/>
        <v>X2Pi-25.5-e-4-1</v>
      </c>
      <c r="B449" t="s">
        <v>0</v>
      </c>
      <c r="C449" s="9">
        <v>25.5</v>
      </c>
      <c r="D449" s="10">
        <v>4</v>
      </c>
      <c r="E449" s="10">
        <v>1</v>
      </c>
      <c r="F449" s="10" t="s">
        <v>1</v>
      </c>
      <c r="G449" s="20">
        <v>17490.3446</v>
      </c>
      <c r="I449">
        <f t="shared" si="55"/>
        <v>17476.066500000001</v>
      </c>
      <c r="J449">
        <f t="shared" si="56"/>
        <v>25.5</v>
      </c>
      <c r="K449">
        <f t="shared" si="57"/>
        <v>-1</v>
      </c>
      <c r="L449">
        <f t="shared" si="58"/>
        <v>5</v>
      </c>
      <c r="M449">
        <f t="shared" si="62"/>
        <v>17476.066500000001</v>
      </c>
      <c r="N449" s="2" t="str">
        <f>VLOOKUP(B449,states!A$2:C$10,2,FALSE)</f>
        <v>X</v>
      </c>
      <c r="O449">
        <f t="shared" si="59"/>
        <v>4</v>
      </c>
      <c r="P449">
        <f>VLOOKUP(B449,states!A$2:D$10,4,FALSE)</f>
        <v>1</v>
      </c>
      <c r="Q449">
        <v>0.5</v>
      </c>
      <c r="R449">
        <f t="shared" si="60"/>
        <v>0.5</v>
      </c>
      <c r="S449" s="7">
        <f t="shared" si="61"/>
        <v>0.34990444763064299</v>
      </c>
    </row>
    <row r="450" spans="1:19">
      <c r="A450" t="str">
        <f t="shared" ref="A450:A513" si="63">B450&amp;"-"&amp;C450&amp;"-"&amp;F450&amp;"-"&amp;D450&amp;"-"&amp;E450</f>
        <v>X2Pi-25.5-e-4-2</v>
      </c>
      <c r="B450" t="s">
        <v>0</v>
      </c>
      <c r="C450" s="9">
        <v>25.5</v>
      </c>
      <c r="D450" s="10">
        <v>4</v>
      </c>
      <c r="E450" s="11">
        <v>2</v>
      </c>
      <c r="F450" s="11" t="s">
        <v>1</v>
      </c>
      <c r="G450" s="20">
        <v>18011.311699999998</v>
      </c>
      <c r="I450">
        <f t="shared" ref="I450:I513" si="64">G450-G$2</f>
        <v>17997.033599999999</v>
      </c>
      <c r="J450">
        <f t="shared" ref="J450:J513" si="65">C450</f>
        <v>25.5</v>
      </c>
      <c r="K450">
        <f t="shared" ref="K450:K513" si="66">IF(F450="e",(-1)^(C450-0.5),(-1)^(C450+0.5))</f>
        <v>-1</v>
      </c>
      <c r="L450">
        <f t="shared" ref="L450:L513" si="67">D450+1</f>
        <v>5</v>
      </c>
      <c r="M450">
        <f t="shared" si="62"/>
        <v>17997.033599999999</v>
      </c>
      <c r="N450" s="2" t="str">
        <f>VLOOKUP(B450,states!A$2:C$10,2,FALSE)</f>
        <v>X</v>
      </c>
      <c r="O450">
        <f t="shared" ref="O450:O513" si="68">D450</f>
        <v>4</v>
      </c>
      <c r="P450">
        <f>VLOOKUP(B450,states!A$2:D$10,4,FALSE)</f>
        <v>1</v>
      </c>
      <c r="Q450">
        <v>0.5</v>
      </c>
      <c r="R450">
        <f t="shared" ref="R450:R513" si="69">IF(P450=0,Q450,IF(C450=0.5,0.5,IF(E450=1,0.5,1.5)))</f>
        <v>1.5</v>
      </c>
      <c r="S450" s="7">
        <f t="shared" ref="S450:S513" si="70">IF(O450=5,0,1/C450^(1/5)*IF(O450=0,100,1)/(O450+1)^(1/4))</f>
        <v>0.34990444763064299</v>
      </c>
    </row>
    <row r="451" spans="1:19">
      <c r="A451" t="str">
        <f t="shared" si="63"/>
        <v>X2Pi-25.5-f-4-2</v>
      </c>
      <c r="B451" t="s">
        <v>0</v>
      </c>
      <c r="C451" s="9">
        <v>25.5</v>
      </c>
      <c r="D451" s="10">
        <v>4</v>
      </c>
      <c r="E451" s="11">
        <v>2</v>
      </c>
      <c r="F451" s="11" t="s">
        <v>2</v>
      </c>
      <c r="G451" s="20">
        <v>18028.944100000001</v>
      </c>
      <c r="I451">
        <f t="shared" si="64"/>
        <v>18014.666000000001</v>
      </c>
      <c r="J451">
        <f t="shared" si="65"/>
        <v>25.5</v>
      </c>
      <c r="K451">
        <f t="shared" si="66"/>
        <v>1</v>
      </c>
      <c r="L451">
        <f t="shared" si="67"/>
        <v>5</v>
      </c>
      <c r="M451">
        <f t="shared" ref="M451:M514" si="71">I451</f>
        <v>18014.666000000001</v>
      </c>
      <c r="N451" s="2" t="str">
        <f>VLOOKUP(B451,states!A$2:C$10,2,FALSE)</f>
        <v>X</v>
      </c>
      <c r="O451">
        <f t="shared" si="68"/>
        <v>4</v>
      </c>
      <c r="P451">
        <f>VLOOKUP(B451,states!A$2:D$10,4,FALSE)</f>
        <v>1</v>
      </c>
      <c r="Q451">
        <v>0.5</v>
      </c>
      <c r="R451">
        <f t="shared" si="69"/>
        <v>1.5</v>
      </c>
      <c r="S451" s="7">
        <f t="shared" si="70"/>
        <v>0.34990444763064299</v>
      </c>
    </row>
    <row r="452" spans="1:19">
      <c r="A452" t="str">
        <f t="shared" si="63"/>
        <v>X2Pi-26.5-f-0-1</v>
      </c>
      <c r="B452" t="s">
        <v>0</v>
      </c>
      <c r="C452" s="9">
        <v>26.5</v>
      </c>
      <c r="D452" s="10">
        <v>0</v>
      </c>
      <c r="E452" s="11">
        <v>1</v>
      </c>
      <c r="F452" s="11" t="s">
        <v>2</v>
      </c>
      <c r="G452" s="20">
        <v>9270.3135999999995</v>
      </c>
      <c r="I452">
        <f t="shared" si="64"/>
        <v>9256.0355</v>
      </c>
      <c r="J452">
        <f t="shared" si="65"/>
        <v>26.5</v>
      </c>
      <c r="K452">
        <f t="shared" si="66"/>
        <v>-1</v>
      </c>
      <c r="L452">
        <f t="shared" si="67"/>
        <v>1</v>
      </c>
      <c r="M452">
        <f t="shared" si="71"/>
        <v>9256.0355</v>
      </c>
      <c r="N452" s="2" t="str">
        <f>VLOOKUP(B452,states!A$2:C$10,2,FALSE)</f>
        <v>X</v>
      </c>
      <c r="O452">
        <f t="shared" si="68"/>
        <v>0</v>
      </c>
      <c r="P452">
        <f>VLOOKUP(B452,states!A$2:D$10,4,FALSE)</f>
        <v>1</v>
      </c>
      <c r="Q452">
        <v>0.5</v>
      </c>
      <c r="R452">
        <f t="shared" si="69"/>
        <v>0.5</v>
      </c>
      <c r="S452" s="7">
        <f t="shared" si="70"/>
        <v>51.921929746180432</v>
      </c>
    </row>
    <row r="453" spans="1:19">
      <c r="A453" t="str">
        <f t="shared" si="63"/>
        <v>X2Pi-26.5-e-0-1</v>
      </c>
      <c r="B453" t="s">
        <v>0</v>
      </c>
      <c r="C453" s="9">
        <v>26.5</v>
      </c>
      <c r="D453" s="10">
        <v>0</v>
      </c>
      <c r="E453" s="10">
        <v>1</v>
      </c>
      <c r="F453" s="10" t="s">
        <v>1</v>
      </c>
      <c r="G453" s="20">
        <v>9290.6288000000004</v>
      </c>
      <c r="I453">
        <f t="shared" si="64"/>
        <v>9276.3507000000009</v>
      </c>
      <c r="J453">
        <f t="shared" si="65"/>
        <v>26.5</v>
      </c>
      <c r="K453">
        <f t="shared" si="66"/>
        <v>1</v>
      </c>
      <c r="L453">
        <f t="shared" si="67"/>
        <v>1</v>
      </c>
      <c r="M453">
        <f t="shared" si="71"/>
        <v>9276.3507000000009</v>
      </c>
      <c r="N453" s="2" t="str">
        <f>VLOOKUP(B453,states!A$2:C$10,2,FALSE)</f>
        <v>X</v>
      </c>
      <c r="O453">
        <f t="shared" si="68"/>
        <v>0</v>
      </c>
      <c r="P453">
        <f>VLOOKUP(B453,states!A$2:D$10,4,FALSE)</f>
        <v>1</v>
      </c>
      <c r="Q453">
        <v>0.5</v>
      </c>
      <c r="R453">
        <f t="shared" si="69"/>
        <v>0.5</v>
      </c>
      <c r="S453" s="7">
        <f t="shared" si="70"/>
        <v>51.921929746180432</v>
      </c>
    </row>
    <row r="454" spans="1:19">
      <c r="A454" t="str">
        <f t="shared" si="63"/>
        <v>X2Pi-26.5-e-0-2</v>
      </c>
      <c r="B454" t="s">
        <v>0</v>
      </c>
      <c r="C454" s="9">
        <v>26.5</v>
      </c>
      <c r="D454" s="10">
        <v>0</v>
      </c>
      <c r="E454" s="11">
        <v>2</v>
      </c>
      <c r="F454" s="11" t="s">
        <v>1</v>
      </c>
      <c r="G454" s="20">
        <v>9929.9249999999993</v>
      </c>
      <c r="I454">
        <f t="shared" si="64"/>
        <v>9915.6468999999997</v>
      </c>
      <c r="J454">
        <f t="shared" si="65"/>
        <v>26.5</v>
      </c>
      <c r="K454">
        <f t="shared" si="66"/>
        <v>1</v>
      </c>
      <c r="L454">
        <f t="shared" si="67"/>
        <v>1</v>
      </c>
      <c r="M454">
        <f t="shared" si="71"/>
        <v>9915.6468999999997</v>
      </c>
      <c r="N454" s="2" t="str">
        <f>VLOOKUP(B454,states!A$2:C$10,2,FALSE)</f>
        <v>X</v>
      </c>
      <c r="O454">
        <f t="shared" si="68"/>
        <v>0</v>
      </c>
      <c r="P454">
        <f>VLOOKUP(B454,states!A$2:D$10,4,FALSE)</f>
        <v>1</v>
      </c>
      <c r="Q454">
        <v>0.5</v>
      </c>
      <c r="R454">
        <f t="shared" si="69"/>
        <v>1.5</v>
      </c>
      <c r="S454" s="7">
        <f t="shared" si="70"/>
        <v>51.921929746180432</v>
      </c>
    </row>
    <row r="455" spans="1:19">
      <c r="A455" t="str">
        <f t="shared" si="63"/>
        <v>X2Pi-26.5-f-0-2</v>
      </c>
      <c r="B455" t="s">
        <v>0</v>
      </c>
      <c r="C455" s="9">
        <v>26.5</v>
      </c>
      <c r="D455" s="10">
        <v>0</v>
      </c>
      <c r="E455" s="11">
        <v>2</v>
      </c>
      <c r="F455" s="11" t="s">
        <v>2</v>
      </c>
      <c r="G455" s="20">
        <v>9952.1617999999999</v>
      </c>
      <c r="I455">
        <f t="shared" si="64"/>
        <v>9937.8837000000003</v>
      </c>
      <c r="J455">
        <f t="shared" si="65"/>
        <v>26.5</v>
      </c>
      <c r="K455">
        <f t="shared" si="66"/>
        <v>-1</v>
      </c>
      <c r="L455">
        <f t="shared" si="67"/>
        <v>1</v>
      </c>
      <c r="M455">
        <f t="shared" si="71"/>
        <v>9937.8837000000003</v>
      </c>
      <c r="N455" s="2" t="str">
        <f>VLOOKUP(B455,states!A$2:C$10,2,FALSE)</f>
        <v>X</v>
      </c>
      <c r="O455">
        <f t="shared" si="68"/>
        <v>0</v>
      </c>
      <c r="P455">
        <f>VLOOKUP(B455,states!A$2:D$10,4,FALSE)</f>
        <v>1</v>
      </c>
      <c r="Q455">
        <v>0.5</v>
      </c>
      <c r="R455">
        <f t="shared" si="69"/>
        <v>1.5</v>
      </c>
      <c r="S455" s="7">
        <f t="shared" si="70"/>
        <v>51.921929746180432</v>
      </c>
    </row>
    <row r="456" spans="1:19">
      <c r="A456" t="str">
        <f t="shared" si="63"/>
        <v>X2Pi-26.5-f-1-1</v>
      </c>
      <c r="B456" t="s">
        <v>0</v>
      </c>
      <c r="C456" s="9">
        <v>26.5</v>
      </c>
      <c r="D456" s="11">
        <v>1</v>
      </c>
      <c r="E456" s="11">
        <v>1</v>
      </c>
      <c r="F456" s="11" t="s">
        <v>2</v>
      </c>
      <c r="G456" s="20">
        <v>11641.174999999999</v>
      </c>
      <c r="I456">
        <f t="shared" si="64"/>
        <v>11626.8969</v>
      </c>
      <c r="J456">
        <f t="shared" si="65"/>
        <v>26.5</v>
      </c>
      <c r="K456">
        <f t="shared" si="66"/>
        <v>-1</v>
      </c>
      <c r="L456">
        <f t="shared" si="67"/>
        <v>2</v>
      </c>
      <c r="M456">
        <f t="shared" si="71"/>
        <v>11626.8969</v>
      </c>
      <c r="N456" s="2" t="str">
        <f>VLOOKUP(B456,states!A$2:C$10,2,FALSE)</f>
        <v>X</v>
      </c>
      <c r="O456">
        <f t="shared" si="68"/>
        <v>1</v>
      </c>
      <c r="P456">
        <f>VLOOKUP(B456,states!A$2:D$10,4,FALSE)</f>
        <v>1</v>
      </c>
      <c r="Q456">
        <v>0.5</v>
      </c>
      <c r="R456">
        <f t="shared" si="69"/>
        <v>0.5</v>
      </c>
      <c r="S456" s="7">
        <f t="shared" si="70"/>
        <v>0.43660964596618335</v>
      </c>
    </row>
    <row r="457" spans="1:19">
      <c r="A457" t="str">
        <f t="shared" si="63"/>
        <v>X2Pi-26.5-e-1-1</v>
      </c>
      <c r="B457" t="s">
        <v>0</v>
      </c>
      <c r="C457" s="9">
        <v>26.5</v>
      </c>
      <c r="D457" s="11">
        <v>1</v>
      </c>
      <c r="E457" s="11">
        <v>1</v>
      </c>
      <c r="F457" s="11" t="s">
        <v>1</v>
      </c>
      <c r="G457" s="20">
        <v>11660.6389</v>
      </c>
      <c r="I457">
        <f t="shared" si="64"/>
        <v>11646.3608</v>
      </c>
      <c r="J457">
        <f t="shared" si="65"/>
        <v>26.5</v>
      </c>
      <c r="K457">
        <f t="shared" si="66"/>
        <v>1</v>
      </c>
      <c r="L457">
        <f t="shared" si="67"/>
        <v>2</v>
      </c>
      <c r="M457">
        <f t="shared" si="71"/>
        <v>11646.3608</v>
      </c>
      <c r="N457" s="2" t="str">
        <f>VLOOKUP(B457,states!A$2:C$10,2,FALSE)</f>
        <v>X</v>
      </c>
      <c r="O457">
        <f t="shared" si="68"/>
        <v>1</v>
      </c>
      <c r="P457">
        <f>VLOOKUP(B457,states!A$2:D$10,4,FALSE)</f>
        <v>1</v>
      </c>
      <c r="Q457">
        <v>0.5</v>
      </c>
      <c r="R457">
        <f t="shared" si="69"/>
        <v>0.5</v>
      </c>
      <c r="S457" s="7">
        <f t="shared" si="70"/>
        <v>0.43660964596618335</v>
      </c>
    </row>
    <row r="458" spans="1:19">
      <c r="A458" t="str">
        <f t="shared" si="63"/>
        <v>X2Pi-26.5-e-1-2</v>
      </c>
      <c r="B458" t="s">
        <v>0</v>
      </c>
      <c r="C458" s="9">
        <v>26.5</v>
      </c>
      <c r="D458" s="11">
        <v>1</v>
      </c>
      <c r="E458" s="11">
        <v>2</v>
      </c>
      <c r="F458" s="11" t="s">
        <v>1</v>
      </c>
      <c r="G458" s="20">
        <v>12273.590899999999</v>
      </c>
      <c r="I458">
        <f t="shared" si="64"/>
        <v>12259.3128</v>
      </c>
      <c r="J458">
        <f t="shared" si="65"/>
        <v>26.5</v>
      </c>
      <c r="K458">
        <f t="shared" si="66"/>
        <v>1</v>
      </c>
      <c r="L458">
        <f t="shared" si="67"/>
        <v>2</v>
      </c>
      <c r="M458">
        <f t="shared" si="71"/>
        <v>12259.3128</v>
      </c>
      <c r="N458" s="2" t="str">
        <f>VLOOKUP(B458,states!A$2:C$10,2,FALSE)</f>
        <v>X</v>
      </c>
      <c r="O458">
        <f t="shared" si="68"/>
        <v>1</v>
      </c>
      <c r="P458">
        <f>VLOOKUP(B458,states!A$2:D$10,4,FALSE)</f>
        <v>1</v>
      </c>
      <c r="Q458">
        <v>0.5</v>
      </c>
      <c r="R458">
        <f t="shared" si="69"/>
        <v>1.5</v>
      </c>
      <c r="S458" s="7">
        <f t="shared" si="70"/>
        <v>0.43660964596618335</v>
      </c>
    </row>
    <row r="459" spans="1:19">
      <c r="A459" t="str">
        <f t="shared" si="63"/>
        <v>X2Pi-26.5-f-2-1</v>
      </c>
      <c r="B459" t="s">
        <v>0</v>
      </c>
      <c r="C459" s="9">
        <v>26.5</v>
      </c>
      <c r="D459" s="10">
        <v>2</v>
      </c>
      <c r="E459" s="11">
        <v>1</v>
      </c>
      <c r="F459" s="11" t="s">
        <v>2</v>
      </c>
      <c r="G459" s="20">
        <v>13888.3024</v>
      </c>
      <c r="I459">
        <f t="shared" si="64"/>
        <v>13874.024300000001</v>
      </c>
      <c r="J459">
        <f t="shared" si="65"/>
        <v>26.5</v>
      </c>
      <c r="K459">
        <f t="shared" si="66"/>
        <v>-1</v>
      </c>
      <c r="L459">
        <f t="shared" si="67"/>
        <v>3</v>
      </c>
      <c r="M459">
        <f t="shared" si="71"/>
        <v>13874.024300000001</v>
      </c>
      <c r="N459" s="2" t="str">
        <f>VLOOKUP(B459,states!A$2:C$10,2,FALSE)</f>
        <v>X</v>
      </c>
      <c r="O459">
        <f t="shared" si="68"/>
        <v>2</v>
      </c>
      <c r="P459">
        <f>VLOOKUP(B459,states!A$2:D$10,4,FALSE)</f>
        <v>1</v>
      </c>
      <c r="Q459">
        <v>0.5</v>
      </c>
      <c r="R459">
        <f t="shared" si="69"/>
        <v>0.5</v>
      </c>
      <c r="S459" s="7">
        <f t="shared" si="70"/>
        <v>0.39452135089042822</v>
      </c>
    </row>
    <row r="460" spans="1:19">
      <c r="A460" t="str">
        <f t="shared" si="63"/>
        <v>X2Pi-26.5-e-2-1</v>
      </c>
      <c r="B460" t="s">
        <v>0</v>
      </c>
      <c r="C460" s="9">
        <v>26.5</v>
      </c>
      <c r="D460" s="10">
        <v>2</v>
      </c>
      <c r="E460" s="10">
        <v>1</v>
      </c>
      <c r="F460" s="10" t="s">
        <v>1</v>
      </c>
      <c r="G460" s="20">
        <v>13906.934499999999</v>
      </c>
      <c r="I460">
        <f t="shared" si="64"/>
        <v>13892.6564</v>
      </c>
      <c r="J460">
        <f t="shared" si="65"/>
        <v>26.5</v>
      </c>
      <c r="K460">
        <f t="shared" si="66"/>
        <v>1</v>
      </c>
      <c r="L460">
        <f t="shared" si="67"/>
        <v>3</v>
      </c>
      <c r="M460">
        <f t="shared" si="71"/>
        <v>13892.6564</v>
      </c>
      <c r="N460" s="2" t="str">
        <f>VLOOKUP(B460,states!A$2:C$10,2,FALSE)</f>
        <v>X</v>
      </c>
      <c r="O460">
        <f t="shared" si="68"/>
        <v>2</v>
      </c>
      <c r="P460">
        <f>VLOOKUP(B460,states!A$2:D$10,4,FALSE)</f>
        <v>1</v>
      </c>
      <c r="Q460">
        <v>0.5</v>
      </c>
      <c r="R460">
        <f t="shared" si="69"/>
        <v>0.5</v>
      </c>
      <c r="S460" s="7">
        <f t="shared" si="70"/>
        <v>0.39452135089042822</v>
      </c>
    </row>
    <row r="461" spans="1:19">
      <c r="A461" t="str">
        <f t="shared" si="63"/>
        <v>X2Pi-26.5-e-2-2</v>
      </c>
      <c r="B461" t="s">
        <v>0</v>
      </c>
      <c r="C461" s="9">
        <v>26.5</v>
      </c>
      <c r="D461" s="10">
        <v>2</v>
      </c>
      <c r="E461" s="11">
        <v>2</v>
      </c>
      <c r="F461" s="11" t="s">
        <v>1</v>
      </c>
      <c r="G461" s="20">
        <v>14493.6078</v>
      </c>
      <c r="I461">
        <f t="shared" si="64"/>
        <v>14479.3297</v>
      </c>
      <c r="J461">
        <f t="shared" si="65"/>
        <v>26.5</v>
      </c>
      <c r="K461">
        <f t="shared" si="66"/>
        <v>1</v>
      </c>
      <c r="L461">
        <f t="shared" si="67"/>
        <v>3</v>
      </c>
      <c r="M461">
        <f t="shared" si="71"/>
        <v>14479.3297</v>
      </c>
      <c r="N461" s="2" t="str">
        <f>VLOOKUP(B461,states!A$2:C$10,2,FALSE)</f>
        <v>X</v>
      </c>
      <c r="O461">
        <f t="shared" si="68"/>
        <v>2</v>
      </c>
      <c r="P461">
        <f>VLOOKUP(B461,states!A$2:D$10,4,FALSE)</f>
        <v>1</v>
      </c>
      <c r="Q461">
        <v>0.5</v>
      </c>
      <c r="R461">
        <f t="shared" si="69"/>
        <v>1.5</v>
      </c>
      <c r="S461" s="7">
        <f t="shared" si="70"/>
        <v>0.39452135089042822</v>
      </c>
    </row>
    <row r="462" spans="1:19">
      <c r="A462" t="str">
        <f t="shared" si="63"/>
        <v>X2Pi-26.5-f-2-2</v>
      </c>
      <c r="B462" t="s">
        <v>0</v>
      </c>
      <c r="C462" s="9">
        <v>26.5</v>
      </c>
      <c r="D462" s="10">
        <v>2</v>
      </c>
      <c r="E462" s="11">
        <v>2</v>
      </c>
      <c r="F462" s="11" t="s">
        <v>2</v>
      </c>
      <c r="G462" s="20">
        <v>14513.995000000001</v>
      </c>
      <c r="I462">
        <f t="shared" si="64"/>
        <v>14499.716900000001</v>
      </c>
      <c r="J462">
        <f t="shared" si="65"/>
        <v>26.5</v>
      </c>
      <c r="K462">
        <f t="shared" si="66"/>
        <v>-1</v>
      </c>
      <c r="L462">
        <f t="shared" si="67"/>
        <v>3</v>
      </c>
      <c r="M462">
        <f t="shared" si="71"/>
        <v>14499.716900000001</v>
      </c>
      <c r="N462" s="2" t="str">
        <f>VLOOKUP(B462,states!A$2:C$10,2,FALSE)</f>
        <v>X</v>
      </c>
      <c r="O462">
        <f t="shared" si="68"/>
        <v>2</v>
      </c>
      <c r="P462">
        <f>VLOOKUP(B462,states!A$2:D$10,4,FALSE)</f>
        <v>1</v>
      </c>
      <c r="Q462">
        <v>0.5</v>
      </c>
      <c r="R462">
        <f t="shared" si="69"/>
        <v>1.5</v>
      </c>
      <c r="S462" s="7">
        <f t="shared" si="70"/>
        <v>0.39452135089042822</v>
      </c>
    </row>
    <row r="463" spans="1:19">
      <c r="A463" t="str">
        <f t="shared" si="63"/>
        <v>X2Pi-26.5-f-3-1</v>
      </c>
      <c r="B463" t="s">
        <v>0</v>
      </c>
      <c r="C463" s="9">
        <v>26.5</v>
      </c>
      <c r="D463" s="11">
        <v>3</v>
      </c>
      <c r="E463" s="11">
        <v>1</v>
      </c>
      <c r="F463" s="11" t="s">
        <v>2</v>
      </c>
      <c r="G463" s="20">
        <v>16011.9719</v>
      </c>
      <c r="I463">
        <f t="shared" si="64"/>
        <v>15997.693800000001</v>
      </c>
      <c r="J463">
        <f t="shared" si="65"/>
        <v>26.5</v>
      </c>
      <c r="K463">
        <f t="shared" si="66"/>
        <v>-1</v>
      </c>
      <c r="L463">
        <f t="shared" si="67"/>
        <v>4</v>
      </c>
      <c r="M463">
        <f t="shared" si="71"/>
        <v>15997.693800000001</v>
      </c>
      <c r="N463" s="2" t="str">
        <f>VLOOKUP(B463,states!A$2:C$10,2,FALSE)</f>
        <v>X</v>
      </c>
      <c r="O463">
        <f t="shared" si="68"/>
        <v>3</v>
      </c>
      <c r="P463">
        <f>VLOOKUP(B463,states!A$2:D$10,4,FALSE)</f>
        <v>1</v>
      </c>
      <c r="Q463">
        <v>0.5</v>
      </c>
      <c r="R463">
        <f t="shared" si="69"/>
        <v>0.5</v>
      </c>
      <c r="S463" s="7">
        <f t="shared" si="70"/>
        <v>0.36714348615815701</v>
      </c>
    </row>
    <row r="464" spans="1:19">
      <c r="A464" t="str">
        <f t="shared" si="63"/>
        <v>X2Pi-26.5-e-3-1</v>
      </c>
      <c r="B464" t="s">
        <v>0</v>
      </c>
      <c r="C464" s="9">
        <v>26.5</v>
      </c>
      <c r="D464" s="11">
        <v>3</v>
      </c>
      <c r="E464" s="11">
        <v>1</v>
      </c>
      <c r="F464" s="11" t="s">
        <v>1</v>
      </c>
      <c r="G464" s="20">
        <v>16029.795400000001</v>
      </c>
      <c r="I464">
        <f t="shared" si="64"/>
        <v>16015.517300000001</v>
      </c>
      <c r="J464">
        <f t="shared" si="65"/>
        <v>26.5</v>
      </c>
      <c r="K464">
        <f t="shared" si="66"/>
        <v>1</v>
      </c>
      <c r="L464">
        <f t="shared" si="67"/>
        <v>4</v>
      </c>
      <c r="M464">
        <f t="shared" si="71"/>
        <v>16015.517300000001</v>
      </c>
      <c r="N464" s="2" t="str">
        <f>VLOOKUP(B464,states!A$2:C$10,2,FALSE)</f>
        <v>X</v>
      </c>
      <c r="O464">
        <f t="shared" si="68"/>
        <v>3</v>
      </c>
      <c r="P464">
        <f>VLOOKUP(B464,states!A$2:D$10,4,FALSE)</f>
        <v>1</v>
      </c>
      <c r="Q464">
        <v>0.5</v>
      </c>
      <c r="R464">
        <f t="shared" si="69"/>
        <v>0.5</v>
      </c>
      <c r="S464" s="7">
        <f t="shared" si="70"/>
        <v>0.36714348615815701</v>
      </c>
    </row>
    <row r="465" spans="1:19">
      <c r="A465" t="str">
        <f t="shared" si="63"/>
        <v>X2Pi-26.5-e-3-2</v>
      </c>
      <c r="B465" t="s">
        <v>0</v>
      </c>
      <c r="C465" s="9">
        <v>26.5</v>
      </c>
      <c r="D465" s="11">
        <v>3</v>
      </c>
      <c r="E465" s="11">
        <v>2</v>
      </c>
      <c r="F465" s="11" t="s">
        <v>1</v>
      </c>
      <c r="G465" s="20">
        <v>16590.120599999998</v>
      </c>
      <c r="I465">
        <f t="shared" si="64"/>
        <v>16575.842499999999</v>
      </c>
      <c r="J465">
        <f t="shared" si="65"/>
        <v>26.5</v>
      </c>
      <c r="K465">
        <f t="shared" si="66"/>
        <v>1</v>
      </c>
      <c r="L465">
        <f t="shared" si="67"/>
        <v>4</v>
      </c>
      <c r="M465">
        <f t="shared" si="71"/>
        <v>16575.842499999999</v>
      </c>
      <c r="N465" s="2" t="str">
        <f>VLOOKUP(B465,states!A$2:C$10,2,FALSE)</f>
        <v>X</v>
      </c>
      <c r="O465">
        <f t="shared" si="68"/>
        <v>3</v>
      </c>
      <c r="P465">
        <f>VLOOKUP(B465,states!A$2:D$10,4,FALSE)</f>
        <v>1</v>
      </c>
      <c r="Q465">
        <v>0.5</v>
      </c>
      <c r="R465">
        <f t="shared" si="69"/>
        <v>1.5</v>
      </c>
      <c r="S465" s="7">
        <f t="shared" si="70"/>
        <v>0.36714348615815701</v>
      </c>
    </row>
    <row r="466" spans="1:19">
      <c r="A466" t="str">
        <f t="shared" si="63"/>
        <v>X2Pi-26.5-f-4-1</v>
      </c>
      <c r="B466" t="s">
        <v>0</v>
      </c>
      <c r="C466" s="9">
        <v>26.5</v>
      </c>
      <c r="D466" s="10">
        <v>4</v>
      </c>
      <c r="E466" s="11">
        <v>1</v>
      </c>
      <c r="F466" s="11" t="s">
        <v>2</v>
      </c>
      <c r="G466" s="20">
        <v>18011.634399999999</v>
      </c>
      <c r="I466">
        <f t="shared" si="64"/>
        <v>17997.356299999999</v>
      </c>
      <c r="J466">
        <f t="shared" si="65"/>
        <v>26.5</v>
      </c>
      <c r="K466">
        <f t="shared" si="66"/>
        <v>-1</v>
      </c>
      <c r="L466">
        <f t="shared" si="67"/>
        <v>5</v>
      </c>
      <c r="M466">
        <f t="shared" si="71"/>
        <v>17997.356299999999</v>
      </c>
      <c r="N466" s="2" t="str">
        <f>VLOOKUP(B466,states!A$2:C$10,2,FALSE)</f>
        <v>X</v>
      </c>
      <c r="O466">
        <f t="shared" si="68"/>
        <v>4</v>
      </c>
      <c r="P466">
        <f>VLOOKUP(B466,states!A$2:D$10,4,FALSE)</f>
        <v>1</v>
      </c>
      <c r="Q466">
        <v>0.5</v>
      </c>
      <c r="R466">
        <f t="shared" si="69"/>
        <v>0.5</v>
      </c>
      <c r="S466" s="7">
        <f t="shared" si="70"/>
        <v>0.34722287133425062</v>
      </c>
    </row>
    <row r="467" spans="1:19">
      <c r="A467" t="str">
        <f t="shared" si="63"/>
        <v>X2Pi-26.5-e-4-1</v>
      </c>
      <c r="B467" t="s">
        <v>0</v>
      </c>
      <c r="C467" s="9">
        <v>26.5</v>
      </c>
      <c r="D467" s="10">
        <v>4</v>
      </c>
      <c r="E467" s="10">
        <v>1</v>
      </c>
      <c r="F467" s="10" t="s">
        <v>1</v>
      </c>
      <c r="G467" s="20">
        <v>18028.627499999999</v>
      </c>
      <c r="I467">
        <f t="shared" si="64"/>
        <v>18014.349399999999</v>
      </c>
      <c r="J467">
        <f t="shared" si="65"/>
        <v>26.5</v>
      </c>
      <c r="K467">
        <f t="shared" si="66"/>
        <v>1</v>
      </c>
      <c r="L467">
        <f t="shared" si="67"/>
        <v>5</v>
      </c>
      <c r="M467">
        <f t="shared" si="71"/>
        <v>18014.349399999999</v>
      </c>
      <c r="N467" s="2" t="str">
        <f>VLOOKUP(B467,states!A$2:C$10,2,FALSE)</f>
        <v>X</v>
      </c>
      <c r="O467">
        <f t="shared" si="68"/>
        <v>4</v>
      </c>
      <c r="P467">
        <f>VLOOKUP(B467,states!A$2:D$10,4,FALSE)</f>
        <v>1</v>
      </c>
      <c r="Q467">
        <v>0.5</v>
      </c>
      <c r="R467">
        <f t="shared" si="69"/>
        <v>0.5</v>
      </c>
      <c r="S467" s="7">
        <f t="shared" si="70"/>
        <v>0.34722287133425062</v>
      </c>
    </row>
    <row r="468" spans="1:19">
      <c r="A468" t="str">
        <f t="shared" si="63"/>
        <v>X2Pi-26.5-e-4-2</v>
      </c>
      <c r="B468" t="s">
        <v>0</v>
      </c>
      <c r="C468" s="9">
        <v>26.5</v>
      </c>
      <c r="D468" s="10">
        <v>4</v>
      </c>
      <c r="E468" s="11">
        <v>2</v>
      </c>
      <c r="F468" s="11" t="s">
        <v>1</v>
      </c>
      <c r="G468" s="20">
        <v>18562.4149</v>
      </c>
      <c r="I468">
        <f t="shared" si="64"/>
        <v>18548.1368</v>
      </c>
      <c r="J468">
        <f t="shared" si="65"/>
        <v>26.5</v>
      </c>
      <c r="K468">
        <f t="shared" si="66"/>
        <v>1</v>
      </c>
      <c r="L468">
        <f t="shared" si="67"/>
        <v>5</v>
      </c>
      <c r="M468">
        <f t="shared" si="71"/>
        <v>18548.1368</v>
      </c>
      <c r="N468" s="2" t="str">
        <f>VLOOKUP(B468,states!A$2:C$10,2,FALSE)</f>
        <v>X</v>
      </c>
      <c r="O468">
        <f t="shared" si="68"/>
        <v>4</v>
      </c>
      <c r="P468">
        <f>VLOOKUP(B468,states!A$2:D$10,4,FALSE)</f>
        <v>1</v>
      </c>
      <c r="Q468">
        <v>0.5</v>
      </c>
      <c r="R468">
        <f t="shared" si="69"/>
        <v>1.5</v>
      </c>
      <c r="S468" s="7">
        <f t="shared" si="70"/>
        <v>0.34722287133425062</v>
      </c>
    </row>
    <row r="469" spans="1:19">
      <c r="A469" t="str">
        <f t="shared" si="63"/>
        <v>X2Pi-26.5-f-4-2</v>
      </c>
      <c r="B469" t="s">
        <v>0</v>
      </c>
      <c r="C469" s="9">
        <v>26.5</v>
      </c>
      <c r="D469" s="10">
        <v>4</v>
      </c>
      <c r="E469" s="11">
        <v>2</v>
      </c>
      <c r="F469" s="11" t="s">
        <v>2</v>
      </c>
      <c r="G469" s="20">
        <v>18580.986499999999</v>
      </c>
      <c r="I469">
        <f t="shared" si="64"/>
        <v>18566.7084</v>
      </c>
      <c r="J469">
        <f t="shared" si="65"/>
        <v>26.5</v>
      </c>
      <c r="K469">
        <f t="shared" si="66"/>
        <v>-1</v>
      </c>
      <c r="L469">
        <f t="shared" si="67"/>
        <v>5</v>
      </c>
      <c r="M469">
        <f t="shared" si="71"/>
        <v>18566.7084</v>
      </c>
      <c r="N469" s="2" t="str">
        <f>VLOOKUP(B469,states!A$2:C$10,2,FALSE)</f>
        <v>X</v>
      </c>
      <c r="O469">
        <f t="shared" si="68"/>
        <v>4</v>
      </c>
      <c r="P469">
        <f>VLOOKUP(B469,states!A$2:D$10,4,FALSE)</f>
        <v>1</v>
      </c>
      <c r="Q469">
        <v>0.5</v>
      </c>
      <c r="R469">
        <f t="shared" si="69"/>
        <v>1.5</v>
      </c>
      <c r="S469" s="7">
        <f t="shared" si="70"/>
        <v>0.34722287133425062</v>
      </c>
    </row>
    <row r="470" spans="1:19">
      <c r="A470" t="str">
        <f t="shared" si="63"/>
        <v>X2Pi-27.5-f-0-1</v>
      </c>
      <c r="B470" t="s">
        <v>0</v>
      </c>
      <c r="C470" s="9">
        <v>27.5</v>
      </c>
      <c r="D470" s="10">
        <v>0</v>
      </c>
      <c r="E470" s="11">
        <v>1</v>
      </c>
      <c r="F470" s="11" t="s">
        <v>2</v>
      </c>
      <c r="G470" s="20">
        <v>9930.3135000000002</v>
      </c>
      <c r="I470">
        <f t="shared" si="64"/>
        <v>9916.0354000000007</v>
      </c>
      <c r="J470">
        <f t="shared" si="65"/>
        <v>27.5</v>
      </c>
      <c r="K470">
        <f t="shared" si="66"/>
        <v>1</v>
      </c>
      <c r="L470">
        <f t="shared" si="67"/>
        <v>1</v>
      </c>
      <c r="M470">
        <f t="shared" si="71"/>
        <v>9916.0354000000007</v>
      </c>
      <c r="N470" s="2" t="str">
        <f>VLOOKUP(B470,states!A$2:C$10,2,FALSE)</f>
        <v>X</v>
      </c>
      <c r="O470">
        <f t="shared" si="68"/>
        <v>0</v>
      </c>
      <c r="P470">
        <f>VLOOKUP(B470,states!A$2:D$10,4,FALSE)</f>
        <v>1</v>
      </c>
      <c r="Q470">
        <v>0.5</v>
      </c>
      <c r="R470">
        <f t="shared" si="69"/>
        <v>0.5</v>
      </c>
      <c r="S470" s="7">
        <f t="shared" si="70"/>
        <v>51.538700168796638</v>
      </c>
    </row>
    <row r="471" spans="1:19" ht="14.7" thickBot="1">
      <c r="A471" t="str">
        <f t="shared" si="63"/>
        <v>X2Pi-27.5-e-0-1</v>
      </c>
      <c r="B471" t="s">
        <v>0</v>
      </c>
      <c r="C471" s="12">
        <v>27.5</v>
      </c>
      <c r="D471" s="10">
        <v>0</v>
      </c>
      <c r="E471" s="10">
        <v>1</v>
      </c>
      <c r="F471" s="10" t="s">
        <v>1</v>
      </c>
      <c r="G471" s="21">
        <v>9951.8078000000005</v>
      </c>
      <c r="I471">
        <f t="shared" si="64"/>
        <v>9937.529700000001</v>
      </c>
      <c r="J471">
        <f t="shared" si="65"/>
        <v>27.5</v>
      </c>
      <c r="K471">
        <f t="shared" si="66"/>
        <v>-1</v>
      </c>
      <c r="L471">
        <f t="shared" si="67"/>
        <v>1</v>
      </c>
      <c r="M471">
        <f t="shared" si="71"/>
        <v>9937.529700000001</v>
      </c>
      <c r="N471" s="2" t="str">
        <f>VLOOKUP(B471,states!A$2:C$10,2,FALSE)</f>
        <v>X</v>
      </c>
      <c r="O471">
        <f t="shared" si="68"/>
        <v>0</v>
      </c>
      <c r="P471">
        <f>VLOOKUP(B471,states!A$2:D$10,4,FALSE)</f>
        <v>1</v>
      </c>
      <c r="Q471">
        <v>0.5</v>
      </c>
      <c r="R471">
        <f t="shared" si="69"/>
        <v>0.5</v>
      </c>
      <c r="S471" s="7">
        <f t="shared" si="70"/>
        <v>51.538700168796638</v>
      </c>
    </row>
    <row r="472" spans="1:19">
      <c r="A472" t="str">
        <f t="shared" si="63"/>
        <v>X2Pi-27.5-e-0-2</v>
      </c>
      <c r="B472" t="s">
        <v>0</v>
      </c>
      <c r="C472" s="10">
        <v>27.5</v>
      </c>
      <c r="D472" s="10">
        <v>0</v>
      </c>
      <c r="E472" s="11">
        <v>2</v>
      </c>
      <c r="F472" s="11" t="s">
        <v>1</v>
      </c>
      <c r="G472" s="20">
        <v>10606.868700000001</v>
      </c>
      <c r="I472">
        <f t="shared" si="64"/>
        <v>10592.590600000001</v>
      </c>
      <c r="J472">
        <f t="shared" si="65"/>
        <v>27.5</v>
      </c>
      <c r="K472">
        <f t="shared" si="66"/>
        <v>-1</v>
      </c>
      <c r="L472">
        <f t="shared" si="67"/>
        <v>1</v>
      </c>
      <c r="M472">
        <f t="shared" si="71"/>
        <v>10592.590600000001</v>
      </c>
      <c r="N472" s="2" t="str">
        <f>VLOOKUP(B472,states!A$2:C$10,2,FALSE)</f>
        <v>X</v>
      </c>
      <c r="O472">
        <f t="shared" si="68"/>
        <v>0</v>
      </c>
      <c r="P472">
        <f>VLOOKUP(B472,states!A$2:D$10,4,FALSE)</f>
        <v>1</v>
      </c>
      <c r="Q472">
        <v>0.5</v>
      </c>
      <c r="R472">
        <f t="shared" si="69"/>
        <v>1.5</v>
      </c>
      <c r="S472" s="7">
        <f t="shared" si="70"/>
        <v>51.538700168796638</v>
      </c>
    </row>
    <row r="473" spans="1:19" ht="14.7" thickBot="1">
      <c r="A473" t="str">
        <f t="shared" si="63"/>
        <v>X2Pi-27.5-f-0-2</v>
      </c>
      <c r="B473" t="s">
        <v>0</v>
      </c>
      <c r="C473" s="10">
        <v>27.5</v>
      </c>
      <c r="D473" s="10">
        <v>0</v>
      </c>
      <c r="E473" s="11">
        <v>2</v>
      </c>
      <c r="F473" s="11" t="s">
        <v>2</v>
      </c>
      <c r="G473" s="20">
        <v>10630.299199999999</v>
      </c>
      <c r="I473">
        <f t="shared" si="64"/>
        <v>10616.0211</v>
      </c>
      <c r="J473">
        <f t="shared" si="65"/>
        <v>27.5</v>
      </c>
      <c r="K473">
        <f t="shared" si="66"/>
        <v>1</v>
      </c>
      <c r="L473">
        <f t="shared" si="67"/>
        <v>1</v>
      </c>
      <c r="M473">
        <f t="shared" si="71"/>
        <v>10616.0211</v>
      </c>
      <c r="N473" s="2" t="str">
        <f>VLOOKUP(B473,states!A$2:C$10,2,FALSE)</f>
        <v>X</v>
      </c>
      <c r="O473">
        <f t="shared" si="68"/>
        <v>0</v>
      </c>
      <c r="P473">
        <f>VLOOKUP(B473,states!A$2:D$10,4,FALSE)</f>
        <v>1</v>
      </c>
      <c r="Q473">
        <v>0.5</v>
      </c>
      <c r="R473">
        <f t="shared" si="69"/>
        <v>1.5</v>
      </c>
      <c r="S473" s="7">
        <f t="shared" si="70"/>
        <v>51.538700168796638</v>
      </c>
    </row>
    <row r="474" spans="1:19" ht="14.7" thickBot="1">
      <c r="A474" t="str">
        <f t="shared" si="63"/>
        <v>X2Pi-27.5-f-1-1</v>
      </c>
      <c r="B474" t="s">
        <v>0</v>
      </c>
      <c r="C474" s="10">
        <v>27.5</v>
      </c>
      <c r="D474" s="17">
        <v>1</v>
      </c>
      <c r="E474" s="11">
        <v>1</v>
      </c>
      <c r="F474" s="11" t="s">
        <v>2</v>
      </c>
      <c r="G474" s="22">
        <v>12273.9668</v>
      </c>
      <c r="I474">
        <f t="shared" si="64"/>
        <v>12259.688700000001</v>
      </c>
      <c r="J474">
        <f t="shared" si="65"/>
        <v>27.5</v>
      </c>
      <c r="K474">
        <f t="shared" si="66"/>
        <v>1</v>
      </c>
      <c r="L474">
        <f t="shared" si="67"/>
        <v>2</v>
      </c>
      <c r="M474">
        <f t="shared" si="71"/>
        <v>12259.688700000001</v>
      </c>
      <c r="N474" s="2" t="str">
        <f>VLOOKUP(B474,states!A$2:C$10,2,FALSE)</f>
        <v>X</v>
      </c>
      <c r="O474">
        <f t="shared" si="68"/>
        <v>1</v>
      </c>
      <c r="P474">
        <f>VLOOKUP(B474,states!A$2:D$10,4,FALSE)</f>
        <v>1</v>
      </c>
      <c r="Q474">
        <v>0.5</v>
      </c>
      <c r="R474">
        <f t="shared" si="69"/>
        <v>0.5</v>
      </c>
      <c r="S474" s="7">
        <f t="shared" si="70"/>
        <v>0.43338708218777106</v>
      </c>
    </row>
    <row r="475" spans="1:19" ht="14.7" thickBot="1">
      <c r="A475" t="str">
        <f t="shared" si="63"/>
        <v>X2Pi-27.5-e-1-1</v>
      </c>
      <c r="B475" t="s">
        <v>0</v>
      </c>
      <c r="C475" s="15">
        <v>27.5</v>
      </c>
      <c r="D475" s="13">
        <v>1</v>
      </c>
      <c r="E475" s="11">
        <v>1</v>
      </c>
      <c r="F475" s="11" t="s">
        <v>1</v>
      </c>
      <c r="G475" s="23">
        <v>12294.543299999999</v>
      </c>
      <c r="I475">
        <f t="shared" si="64"/>
        <v>12280.2652</v>
      </c>
      <c r="J475">
        <f t="shared" si="65"/>
        <v>27.5</v>
      </c>
      <c r="K475">
        <f t="shared" si="66"/>
        <v>-1</v>
      </c>
      <c r="L475">
        <f t="shared" si="67"/>
        <v>2</v>
      </c>
      <c r="M475">
        <f t="shared" si="71"/>
        <v>12280.2652</v>
      </c>
      <c r="N475" s="2" t="str">
        <f>VLOOKUP(B475,states!A$2:C$10,2,FALSE)</f>
        <v>X</v>
      </c>
      <c r="O475">
        <f t="shared" si="68"/>
        <v>1</v>
      </c>
      <c r="P475">
        <f>VLOOKUP(B475,states!A$2:D$10,4,FALSE)</f>
        <v>1</v>
      </c>
      <c r="Q475">
        <v>0.5</v>
      </c>
      <c r="R475">
        <f t="shared" si="69"/>
        <v>0.5</v>
      </c>
      <c r="S475" s="7">
        <f t="shared" si="70"/>
        <v>0.43338708218777106</v>
      </c>
    </row>
    <row r="476" spans="1:19">
      <c r="A476" t="str">
        <f t="shared" si="63"/>
        <v>X2Pi-27.5-e-1-2</v>
      </c>
      <c r="B476" t="s">
        <v>0</v>
      </c>
      <c r="C476" s="9">
        <v>27.5</v>
      </c>
      <c r="D476" s="11">
        <v>1</v>
      </c>
      <c r="E476" s="11">
        <v>2</v>
      </c>
      <c r="F476" s="11" t="s">
        <v>1</v>
      </c>
      <c r="G476" s="20">
        <v>12922.384700000001</v>
      </c>
      <c r="I476">
        <f t="shared" si="64"/>
        <v>12908.106600000001</v>
      </c>
      <c r="J476">
        <f t="shared" si="65"/>
        <v>27.5</v>
      </c>
      <c r="K476">
        <f t="shared" si="66"/>
        <v>-1</v>
      </c>
      <c r="L476">
        <f t="shared" si="67"/>
        <v>2</v>
      </c>
      <c r="M476">
        <f t="shared" si="71"/>
        <v>12908.106600000001</v>
      </c>
      <c r="N476" s="2" t="str">
        <f>VLOOKUP(B476,states!A$2:C$10,2,FALSE)</f>
        <v>X</v>
      </c>
      <c r="O476">
        <f t="shared" si="68"/>
        <v>1</v>
      </c>
      <c r="P476">
        <f>VLOOKUP(B476,states!A$2:D$10,4,FALSE)</f>
        <v>1</v>
      </c>
      <c r="Q476">
        <v>0.5</v>
      </c>
      <c r="R476">
        <f t="shared" si="69"/>
        <v>1.5</v>
      </c>
      <c r="S476" s="7">
        <f t="shared" si="70"/>
        <v>0.43338708218777106</v>
      </c>
    </row>
    <row r="477" spans="1:19">
      <c r="A477" t="str">
        <f t="shared" si="63"/>
        <v>X2Pi-27.5-f-2-1</v>
      </c>
      <c r="B477" t="s">
        <v>0</v>
      </c>
      <c r="C477" s="9">
        <v>27.5</v>
      </c>
      <c r="D477" s="10">
        <v>2</v>
      </c>
      <c r="E477" s="11">
        <v>1</v>
      </c>
      <c r="F477" s="11" t="s">
        <v>2</v>
      </c>
      <c r="G477" s="20">
        <v>14493.9756</v>
      </c>
      <c r="I477">
        <f t="shared" si="64"/>
        <v>14479.6975</v>
      </c>
      <c r="J477">
        <f t="shared" si="65"/>
        <v>27.5</v>
      </c>
      <c r="K477">
        <f t="shared" si="66"/>
        <v>1</v>
      </c>
      <c r="L477">
        <f t="shared" si="67"/>
        <v>3</v>
      </c>
      <c r="M477">
        <f t="shared" si="71"/>
        <v>14479.6975</v>
      </c>
      <c r="N477" s="2" t="str">
        <f>VLOOKUP(B477,states!A$2:C$10,2,FALSE)</f>
        <v>X</v>
      </c>
      <c r="O477">
        <f t="shared" si="68"/>
        <v>2</v>
      </c>
      <c r="P477">
        <f>VLOOKUP(B477,states!A$2:D$10,4,FALSE)</f>
        <v>1</v>
      </c>
      <c r="Q477">
        <v>0.5</v>
      </c>
      <c r="R477">
        <f t="shared" si="69"/>
        <v>0.5</v>
      </c>
      <c r="S477" s="7">
        <f t="shared" si="70"/>
        <v>0.39160943580349439</v>
      </c>
    </row>
    <row r="478" spans="1:19">
      <c r="A478" t="str">
        <f t="shared" si="63"/>
        <v>X2Pi-27.5-e-2-1</v>
      </c>
      <c r="B478" t="s">
        <v>0</v>
      </c>
      <c r="C478" s="9">
        <v>27.5</v>
      </c>
      <c r="D478" s="10">
        <v>2</v>
      </c>
      <c r="E478" s="10">
        <v>1</v>
      </c>
      <c r="F478" s="10" t="s">
        <v>1</v>
      </c>
      <c r="G478" s="20">
        <v>14513.6579</v>
      </c>
      <c r="I478">
        <f t="shared" si="64"/>
        <v>14499.379800000001</v>
      </c>
      <c r="J478">
        <f t="shared" si="65"/>
        <v>27.5</v>
      </c>
      <c r="K478">
        <f t="shared" si="66"/>
        <v>-1</v>
      </c>
      <c r="L478">
        <f t="shared" si="67"/>
        <v>3</v>
      </c>
      <c r="M478">
        <f t="shared" si="71"/>
        <v>14499.379800000001</v>
      </c>
      <c r="N478" s="2" t="str">
        <f>VLOOKUP(B478,states!A$2:C$10,2,FALSE)</f>
        <v>X</v>
      </c>
      <c r="O478">
        <f t="shared" si="68"/>
        <v>2</v>
      </c>
      <c r="P478">
        <f>VLOOKUP(B478,states!A$2:D$10,4,FALSE)</f>
        <v>1</v>
      </c>
      <c r="Q478">
        <v>0.5</v>
      </c>
      <c r="R478">
        <f t="shared" si="69"/>
        <v>0.5</v>
      </c>
      <c r="S478" s="7">
        <f t="shared" si="70"/>
        <v>0.39160943580349439</v>
      </c>
    </row>
    <row r="479" spans="1:19">
      <c r="A479" t="str">
        <f t="shared" si="63"/>
        <v>X2Pi-27.5-e-2-2</v>
      </c>
      <c r="B479" t="s">
        <v>0</v>
      </c>
      <c r="C479" s="9">
        <v>27.5</v>
      </c>
      <c r="D479" s="10">
        <v>2</v>
      </c>
      <c r="E479" s="11">
        <v>2</v>
      </c>
      <c r="F479" s="11" t="s">
        <v>1</v>
      </c>
      <c r="G479" s="20">
        <v>15114.326800000001</v>
      </c>
      <c r="I479">
        <f t="shared" si="64"/>
        <v>15100.048700000001</v>
      </c>
      <c r="J479">
        <f t="shared" si="65"/>
        <v>27.5</v>
      </c>
      <c r="K479">
        <f t="shared" si="66"/>
        <v>-1</v>
      </c>
      <c r="L479">
        <f t="shared" si="67"/>
        <v>3</v>
      </c>
      <c r="M479">
        <f t="shared" si="71"/>
        <v>15100.048700000001</v>
      </c>
      <c r="N479" s="2" t="str">
        <f>VLOOKUP(B479,states!A$2:C$10,2,FALSE)</f>
        <v>X</v>
      </c>
      <c r="O479">
        <f t="shared" si="68"/>
        <v>2</v>
      </c>
      <c r="P479">
        <f>VLOOKUP(B479,states!A$2:D$10,4,FALSE)</f>
        <v>1</v>
      </c>
      <c r="Q479">
        <v>0.5</v>
      </c>
      <c r="R479">
        <f t="shared" si="69"/>
        <v>1.5</v>
      </c>
      <c r="S479" s="7">
        <f t="shared" si="70"/>
        <v>0.39160943580349439</v>
      </c>
    </row>
    <row r="480" spans="1:19">
      <c r="A480" t="str">
        <f t="shared" si="63"/>
        <v>X2Pi-27.5-f-2-2</v>
      </c>
      <c r="B480" t="s">
        <v>0</v>
      </c>
      <c r="C480" s="9">
        <v>27.5</v>
      </c>
      <c r="D480" s="10">
        <v>2</v>
      </c>
      <c r="E480" s="11">
        <v>2</v>
      </c>
      <c r="F480" s="11" t="s">
        <v>2</v>
      </c>
      <c r="G480" s="20">
        <v>15135.7747</v>
      </c>
      <c r="I480">
        <f t="shared" si="64"/>
        <v>15121.4966</v>
      </c>
      <c r="J480">
        <f t="shared" si="65"/>
        <v>27.5</v>
      </c>
      <c r="K480">
        <f t="shared" si="66"/>
        <v>1</v>
      </c>
      <c r="L480">
        <f t="shared" si="67"/>
        <v>3</v>
      </c>
      <c r="M480">
        <f t="shared" si="71"/>
        <v>15121.4966</v>
      </c>
      <c r="N480" s="2" t="str">
        <f>VLOOKUP(B480,states!A$2:C$10,2,FALSE)</f>
        <v>X</v>
      </c>
      <c r="O480">
        <f t="shared" si="68"/>
        <v>2</v>
      </c>
      <c r="P480">
        <f>VLOOKUP(B480,states!A$2:D$10,4,FALSE)</f>
        <v>1</v>
      </c>
      <c r="Q480">
        <v>0.5</v>
      </c>
      <c r="R480">
        <f t="shared" si="69"/>
        <v>1.5</v>
      </c>
      <c r="S480" s="7">
        <f t="shared" si="70"/>
        <v>0.39160943580349439</v>
      </c>
    </row>
    <row r="481" spans="1:19">
      <c r="A481" t="str">
        <f t="shared" si="63"/>
        <v>X2Pi-27.5-f-3-1</v>
      </c>
      <c r="B481" t="s">
        <v>0</v>
      </c>
      <c r="C481" s="9">
        <v>27.5</v>
      </c>
      <c r="D481" s="11">
        <v>3</v>
      </c>
      <c r="E481" s="11">
        <v>1</v>
      </c>
      <c r="F481" s="11" t="s">
        <v>2</v>
      </c>
      <c r="G481" s="20">
        <v>16590.475699999999</v>
      </c>
      <c r="I481">
        <f t="shared" si="64"/>
        <v>16576.1976</v>
      </c>
      <c r="J481">
        <f t="shared" si="65"/>
        <v>27.5</v>
      </c>
      <c r="K481">
        <f t="shared" si="66"/>
        <v>1</v>
      </c>
      <c r="L481">
        <f t="shared" si="67"/>
        <v>4</v>
      </c>
      <c r="M481">
        <f t="shared" si="71"/>
        <v>16576.1976</v>
      </c>
      <c r="N481" s="2" t="str">
        <f>VLOOKUP(B481,states!A$2:C$10,2,FALSE)</f>
        <v>X</v>
      </c>
      <c r="O481">
        <f t="shared" si="68"/>
        <v>3</v>
      </c>
      <c r="P481">
        <f>VLOOKUP(B481,states!A$2:D$10,4,FALSE)</f>
        <v>1</v>
      </c>
      <c r="Q481">
        <v>0.5</v>
      </c>
      <c r="R481">
        <f t="shared" si="69"/>
        <v>0.5</v>
      </c>
      <c r="S481" s="7">
        <f t="shared" si="70"/>
        <v>0.36443364382896365</v>
      </c>
    </row>
    <row r="482" spans="1:19">
      <c r="A482" t="str">
        <f t="shared" si="63"/>
        <v>X2Pi-27.5-e-3-1</v>
      </c>
      <c r="B482" t="s">
        <v>0</v>
      </c>
      <c r="C482" s="9">
        <v>27.5</v>
      </c>
      <c r="D482" s="11">
        <v>3</v>
      </c>
      <c r="E482" s="11">
        <v>1</v>
      </c>
      <c r="F482" s="11" t="s">
        <v>1</v>
      </c>
      <c r="G482" s="20">
        <v>16609.290700000001</v>
      </c>
      <c r="I482">
        <f t="shared" si="64"/>
        <v>16595.012600000002</v>
      </c>
      <c r="J482">
        <f t="shared" si="65"/>
        <v>27.5</v>
      </c>
      <c r="K482">
        <f t="shared" si="66"/>
        <v>-1</v>
      </c>
      <c r="L482">
        <f t="shared" si="67"/>
        <v>4</v>
      </c>
      <c r="M482">
        <f t="shared" si="71"/>
        <v>16595.012600000002</v>
      </c>
      <c r="N482" s="2" t="str">
        <f>VLOOKUP(B482,states!A$2:C$10,2,FALSE)</f>
        <v>X</v>
      </c>
      <c r="O482">
        <f t="shared" si="68"/>
        <v>3</v>
      </c>
      <c r="P482">
        <f>VLOOKUP(B482,states!A$2:D$10,4,FALSE)</f>
        <v>1</v>
      </c>
      <c r="Q482">
        <v>0.5</v>
      </c>
      <c r="R482">
        <f t="shared" si="69"/>
        <v>0.5</v>
      </c>
      <c r="S482" s="7">
        <f t="shared" si="70"/>
        <v>0.36443364382896365</v>
      </c>
    </row>
    <row r="483" spans="1:19">
      <c r="A483" t="str">
        <f t="shared" si="63"/>
        <v>X2Pi-27.5-e-3-2</v>
      </c>
      <c r="B483" t="s">
        <v>0</v>
      </c>
      <c r="C483" s="9">
        <v>27.5</v>
      </c>
      <c r="D483" s="11">
        <v>3</v>
      </c>
      <c r="E483" s="11">
        <v>2</v>
      </c>
      <c r="F483" s="11" t="s">
        <v>1</v>
      </c>
      <c r="G483" s="20">
        <v>17182.6839</v>
      </c>
      <c r="I483">
        <f t="shared" si="64"/>
        <v>17168.4058</v>
      </c>
      <c r="J483">
        <f t="shared" si="65"/>
        <v>27.5</v>
      </c>
      <c r="K483">
        <f t="shared" si="66"/>
        <v>-1</v>
      </c>
      <c r="L483">
        <f t="shared" si="67"/>
        <v>4</v>
      </c>
      <c r="M483">
        <f t="shared" si="71"/>
        <v>17168.4058</v>
      </c>
      <c r="N483" s="2" t="str">
        <f>VLOOKUP(B483,states!A$2:C$10,2,FALSE)</f>
        <v>X</v>
      </c>
      <c r="O483">
        <f t="shared" si="68"/>
        <v>3</v>
      </c>
      <c r="P483">
        <f>VLOOKUP(B483,states!A$2:D$10,4,FALSE)</f>
        <v>1</v>
      </c>
      <c r="Q483">
        <v>0.5</v>
      </c>
      <c r="R483">
        <f t="shared" si="69"/>
        <v>1.5</v>
      </c>
      <c r="S483" s="7">
        <f t="shared" si="70"/>
        <v>0.36443364382896365</v>
      </c>
    </row>
    <row r="484" spans="1:19">
      <c r="A484" t="str">
        <f t="shared" si="63"/>
        <v>X2Pi-27.5-f-4-1</v>
      </c>
      <c r="B484" t="s">
        <v>0</v>
      </c>
      <c r="C484" s="9">
        <v>27.5</v>
      </c>
      <c r="D484" s="10">
        <v>4</v>
      </c>
      <c r="E484" s="11">
        <v>1</v>
      </c>
      <c r="F484" s="11" t="s">
        <v>2</v>
      </c>
      <c r="G484" s="20">
        <v>18562.731500000002</v>
      </c>
      <c r="I484">
        <f t="shared" si="64"/>
        <v>18548.453400000002</v>
      </c>
      <c r="J484">
        <f t="shared" si="65"/>
        <v>27.5</v>
      </c>
      <c r="K484">
        <f t="shared" si="66"/>
        <v>1</v>
      </c>
      <c r="L484">
        <f t="shared" si="67"/>
        <v>5</v>
      </c>
      <c r="M484">
        <f t="shared" si="71"/>
        <v>18548.453400000002</v>
      </c>
      <c r="N484" s="2" t="str">
        <f>VLOOKUP(B484,states!A$2:C$10,2,FALSE)</f>
        <v>X</v>
      </c>
      <c r="O484">
        <f t="shared" si="68"/>
        <v>4</v>
      </c>
      <c r="P484">
        <f>VLOOKUP(B484,states!A$2:D$10,4,FALSE)</f>
        <v>1</v>
      </c>
      <c r="Q484">
        <v>0.5</v>
      </c>
      <c r="R484">
        <f t="shared" si="69"/>
        <v>0.5</v>
      </c>
      <c r="S484" s="7">
        <f t="shared" si="70"/>
        <v>0.34466006068969435</v>
      </c>
    </row>
    <row r="485" spans="1:19">
      <c r="A485" t="str">
        <f t="shared" si="63"/>
        <v>X2Pi-27.5-e-4-1</v>
      </c>
      <c r="B485" t="s">
        <v>0</v>
      </c>
      <c r="C485" s="9">
        <v>27.5</v>
      </c>
      <c r="D485" s="10">
        <v>4</v>
      </c>
      <c r="E485" s="10">
        <v>1</v>
      </c>
      <c r="F485" s="10" t="s">
        <v>1</v>
      </c>
      <c r="G485" s="20">
        <v>18580.648700000002</v>
      </c>
      <c r="I485">
        <f t="shared" si="64"/>
        <v>18566.370600000002</v>
      </c>
      <c r="J485">
        <f t="shared" si="65"/>
        <v>27.5</v>
      </c>
      <c r="K485">
        <f t="shared" si="66"/>
        <v>-1</v>
      </c>
      <c r="L485">
        <f t="shared" si="67"/>
        <v>5</v>
      </c>
      <c r="M485">
        <f t="shared" si="71"/>
        <v>18566.370600000002</v>
      </c>
      <c r="N485" s="2" t="str">
        <f>VLOOKUP(B485,states!A$2:C$10,2,FALSE)</f>
        <v>X</v>
      </c>
      <c r="O485">
        <f t="shared" si="68"/>
        <v>4</v>
      </c>
      <c r="P485">
        <f>VLOOKUP(B485,states!A$2:D$10,4,FALSE)</f>
        <v>1</v>
      </c>
      <c r="Q485">
        <v>0.5</v>
      </c>
      <c r="R485">
        <f t="shared" si="69"/>
        <v>0.5</v>
      </c>
      <c r="S485" s="7">
        <f t="shared" si="70"/>
        <v>0.34466006068969435</v>
      </c>
    </row>
    <row r="486" spans="1:19">
      <c r="A486" t="str">
        <f t="shared" si="63"/>
        <v>X2Pi-27.5-e-4-2</v>
      </c>
      <c r="B486" t="s">
        <v>0</v>
      </c>
      <c r="C486" s="9">
        <v>27.5</v>
      </c>
      <c r="D486" s="10">
        <v>4</v>
      </c>
      <c r="E486" s="11">
        <v>2</v>
      </c>
      <c r="F486" s="11" t="s">
        <v>1</v>
      </c>
      <c r="G486" s="20">
        <v>19126.542099999999</v>
      </c>
      <c r="I486">
        <f t="shared" si="64"/>
        <v>19112.263999999999</v>
      </c>
      <c r="J486">
        <f t="shared" si="65"/>
        <v>27.5</v>
      </c>
      <c r="K486">
        <f t="shared" si="66"/>
        <v>-1</v>
      </c>
      <c r="L486">
        <f t="shared" si="67"/>
        <v>5</v>
      </c>
      <c r="M486">
        <f t="shared" si="71"/>
        <v>19112.263999999999</v>
      </c>
      <c r="N486" s="2" t="str">
        <f>VLOOKUP(B486,states!A$2:C$10,2,FALSE)</f>
        <v>X</v>
      </c>
      <c r="O486">
        <f t="shared" si="68"/>
        <v>4</v>
      </c>
      <c r="P486">
        <f>VLOOKUP(B486,states!A$2:D$10,4,FALSE)</f>
        <v>1</v>
      </c>
      <c r="Q486">
        <v>0.5</v>
      </c>
      <c r="R486">
        <f t="shared" si="69"/>
        <v>1.5</v>
      </c>
      <c r="S486" s="7">
        <f t="shared" si="70"/>
        <v>0.34466006068969435</v>
      </c>
    </row>
    <row r="487" spans="1:19" ht="14.7" thickBot="1">
      <c r="A487" t="str">
        <f t="shared" si="63"/>
        <v>X2Pi-27.5-f-4-2</v>
      </c>
      <c r="B487" t="s">
        <v>0</v>
      </c>
      <c r="C487" s="9">
        <v>27.5</v>
      </c>
      <c r="D487" s="10">
        <v>4</v>
      </c>
      <c r="E487" s="11">
        <v>2</v>
      </c>
      <c r="F487" s="11" t="s">
        <v>2</v>
      </c>
      <c r="G487" s="21">
        <v>19146.040700000001</v>
      </c>
      <c r="I487">
        <f t="shared" si="64"/>
        <v>19131.762600000002</v>
      </c>
      <c r="J487">
        <f t="shared" si="65"/>
        <v>27.5</v>
      </c>
      <c r="K487">
        <f t="shared" si="66"/>
        <v>1</v>
      </c>
      <c r="L487">
        <f t="shared" si="67"/>
        <v>5</v>
      </c>
      <c r="M487">
        <f t="shared" si="71"/>
        <v>19131.762600000002</v>
      </c>
      <c r="N487" s="2" t="str">
        <f>VLOOKUP(B487,states!A$2:C$10,2,FALSE)</f>
        <v>X</v>
      </c>
      <c r="O487">
        <f t="shared" si="68"/>
        <v>4</v>
      </c>
      <c r="P487">
        <f>VLOOKUP(B487,states!A$2:D$10,4,FALSE)</f>
        <v>1</v>
      </c>
      <c r="Q487">
        <v>0.5</v>
      </c>
      <c r="R487">
        <f t="shared" si="69"/>
        <v>1.5</v>
      </c>
      <c r="S487" s="7">
        <f t="shared" si="70"/>
        <v>0.34466006068969435</v>
      </c>
    </row>
    <row r="488" spans="1:19">
      <c r="A488" t="str">
        <f t="shared" si="63"/>
        <v>X2Pi-28.5-f-0-1</v>
      </c>
      <c r="B488" t="s">
        <v>0</v>
      </c>
      <c r="C488" s="9">
        <v>28.5</v>
      </c>
      <c r="D488" s="10">
        <v>0</v>
      </c>
      <c r="E488" s="11">
        <v>1</v>
      </c>
      <c r="F488" s="11" t="s">
        <v>2</v>
      </c>
      <c r="G488" s="20">
        <v>10607.254300000001</v>
      </c>
      <c r="I488">
        <f t="shared" si="64"/>
        <v>10592.976200000001</v>
      </c>
      <c r="J488">
        <f t="shared" si="65"/>
        <v>28.5</v>
      </c>
      <c r="K488">
        <f t="shared" si="66"/>
        <v>-1</v>
      </c>
      <c r="L488">
        <f t="shared" si="67"/>
        <v>1</v>
      </c>
      <c r="M488">
        <f t="shared" si="71"/>
        <v>10592.976200000001</v>
      </c>
      <c r="N488" s="2" t="str">
        <f>VLOOKUP(B488,states!A$2:C$10,2,FALSE)</f>
        <v>X</v>
      </c>
      <c r="O488">
        <f t="shared" si="68"/>
        <v>0</v>
      </c>
      <c r="P488">
        <f>VLOOKUP(B488,states!A$2:D$10,4,FALSE)</f>
        <v>1</v>
      </c>
      <c r="Q488">
        <v>0.5</v>
      </c>
      <c r="R488">
        <f t="shared" si="69"/>
        <v>0.5</v>
      </c>
      <c r="S488" s="7">
        <f t="shared" si="70"/>
        <v>51.171839375355042</v>
      </c>
    </row>
    <row r="489" spans="1:19">
      <c r="A489" t="str">
        <f t="shared" si="63"/>
        <v>X2Pi-28.5-e-0-1</v>
      </c>
      <c r="B489" t="s">
        <v>0</v>
      </c>
      <c r="C489" s="9">
        <v>28.5</v>
      </c>
      <c r="D489" s="10">
        <v>0</v>
      </c>
      <c r="E489" s="10">
        <v>1</v>
      </c>
      <c r="F489" s="10" t="s">
        <v>1</v>
      </c>
      <c r="G489" s="20">
        <v>10629.931500000001</v>
      </c>
      <c r="I489">
        <f t="shared" si="64"/>
        <v>10615.653400000001</v>
      </c>
      <c r="J489">
        <f t="shared" si="65"/>
        <v>28.5</v>
      </c>
      <c r="K489">
        <f t="shared" si="66"/>
        <v>1</v>
      </c>
      <c r="L489">
        <f t="shared" si="67"/>
        <v>1</v>
      </c>
      <c r="M489">
        <f t="shared" si="71"/>
        <v>10615.653400000001</v>
      </c>
      <c r="N489" s="2" t="str">
        <f>VLOOKUP(B489,states!A$2:C$10,2,FALSE)</f>
        <v>X</v>
      </c>
      <c r="O489">
        <f t="shared" si="68"/>
        <v>0</v>
      </c>
      <c r="P489">
        <f>VLOOKUP(B489,states!A$2:D$10,4,FALSE)</f>
        <v>1</v>
      </c>
      <c r="Q489">
        <v>0.5</v>
      </c>
      <c r="R489">
        <f t="shared" si="69"/>
        <v>0.5</v>
      </c>
      <c r="S489" s="7">
        <f t="shared" si="70"/>
        <v>51.171839375355042</v>
      </c>
    </row>
    <row r="490" spans="1:19">
      <c r="A490" t="str">
        <f t="shared" si="63"/>
        <v>X2Pi-28.5-e-0-2</v>
      </c>
      <c r="B490" t="s">
        <v>0</v>
      </c>
      <c r="C490" s="9">
        <v>28.5</v>
      </c>
      <c r="D490" s="10">
        <v>0</v>
      </c>
      <c r="E490" s="11">
        <v>2</v>
      </c>
      <c r="F490" s="11" t="s">
        <v>1</v>
      </c>
      <c r="G490" s="20">
        <v>11300.04</v>
      </c>
      <c r="I490">
        <f t="shared" si="64"/>
        <v>11285.761900000001</v>
      </c>
      <c r="J490">
        <f t="shared" si="65"/>
        <v>28.5</v>
      </c>
      <c r="K490">
        <f t="shared" si="66"/>
        <v>1</v>
      </c>
      <c r="L490">
        <f t="shared" si="67"/>
        <v>1</v>
      </c>
      <c r="M490">
        <f t="shared" si="71"/>
        <v>11285.761900000001</v>
      </c>
      <c r="N490" s="2" t="str">
        <f>VLOOKUP(B490,states!A$2:C$10,2,FALSE)</f>
        <v>X</v>
      </c>
      <c r="O490">
        <f t="shared" si="68"/>
        <v>0</v>
      </c>
      <c r="P490">
        <f>VLOOKUP(B490,states!A$2:D$10,4,FALSE)</f>
        <v>1</v>
      </c>
      <c r="Q490">
        <v>0.5</v>
      </c>
      <c r="R490">
        <f t="shared" si="69"/>
        <v>1.5</v>
      </c>
      <c r="S490" s="7">
        <f t="shared" si="70"/>
        <v>51.171839375355042</v>
      </c>
    </row>
    <row r="491" spans="1:19">
      <c r="A491" t="str">
        <f t="shared" si="63"/>
        <v>X2Pi-28.5-f-0-2</v>
      </c>
      <c r="B491" t="s">
        <v>0</v>
      </c>
      <c r="C491" s="9">
        <v>28.5</v>
      </c>
      <c r="D491" s="10">
        <v>0</v>
      </c>
      <c r="E491" s="11">
        <v>2</v>
      </c>
      <c r="F491" s="11" t="s">
        <v>2</v>
      </c>
      <c r="G491" s="20">
        <v>11324.6661</v>
      </c>
      <c r="I491">
        <f t="shared" si="64"/>
        <v>11310.388000000001</v>
      </c>
      <c r="J491">
        <f t="shared" si="65"/>
        <v>28.5</v>
      </c>
      <c r="K491">
        <f t="shared" si="66"/>
        <v>-1</v>
      </c>
      <c r="L491">
        <f t="shared" si="67"/>
        <v>1</v>
      </c>
      <c r="M491">
        <f t="shared" si="71"/>
        <v>11310.388000000001</v>
      </c>
      <c r="N491" s="2" t="str">
        <f>VLOOKUP(B491,states!A$2:C$10,2,FALSE)</f>
        <v>X</v>
      </c>
      <c r="O491">
        <f t="shared" si="68"/>
        <v>0</v>
      </c>
      <c r="P491">
        <f>VLOOKUP(B491,states!A$2:D$10,4,FALSE)</f>
        <v>1</v>
      </c>
      <c r="Q491">
        <v>0.5</v>
      </c>
      <c r="R491">
        <f t="shared" si="69"/>
        <v>1.5</v>
      </c>
      <c r="S491" s="7">
        <f t="shared" si="70"/>
        <v>51.171839375355042</v>
      </c>
    </row>
    <row r="492" spans="1:19" ht="14.7" thickBot="1">
      <c r="A492" t="str">
        <f t="shared" si="63"/>
        <v>X2Pi-28.5-f-1-1</v>
      </c>
      <c r="B492" t="s">
        <v>0</v>
      </c>
      <c r="C492" s="12">
        <v>28.5</v>
      </c>
      <c r="D492" s="11">
        <v>1</v>
      </c>
      <c r="E492" s="11">
        <v>1</v>
      </c>
      <c r="F492" s="11" t="s">
        <v>2</v>
      </c>
      <c r="G492" s="20">
        <v>12922.7577</v>
      </c>
      <c r="I492">
        <f t="shared" si="64"/>
        <v>12908.479600000001</v>
      </c>
      <c r="J492">
        <f t="shared" si="65"/>
        <v>28.5</v>
      </c>
      <c r="K492">
        <f t="shared" si="66"/>
        <v>-1</v>
      </c>
      <c r="L492">
        <f t="shared" si="67"/>
        <v>2</v>
      </c>
      <c r="M492">
        <f t="shared" si="71"/>
        <v>12908.479600000001</v>
      </c>
      <c r="N492" s="2" t="str">
        <f>VLOOKUP(B492,states!A$2:C$10,2,FALSE)</f>
        <v>X</v>
      </c>
      <c r="O492">
        <f t="shared" si="68"/>
        <v>1</v>
      </c>
      <c r="P492">
        <f>VLOOKUP(B492,states!A$2:D$10,4,FALSE)</f>
        <v>1</v>
      </c>
      <c r="Q492">
        <v>0.5</v>
      </c>
      <c r="R492">
        <f t="shared" si="69"/>
        <v>0.5</v>
      </c>
      <c r="S492" s="7">
        <f t="shared" si="70"/>
        <v>0.43030216292674939</v>
      </c>
    </row>
    <row r="493" spans="1:19">
      <c r="A493" t="str">
        <f t="shared" si="63"/>
        <v>X2Pi-28.5-e-1-1</v>
      </c>
      <c r="B493" t="s">
        <v>0</v>
      </c>
      <c r="C493" s="10">
        <v>28.5</v>
      </c>
      <c r="D493" s="11">
        <v>1</v>
      </c>
      <c r="E493" s="11">
        <v>1</v>
      </c>
      <c r="F493" s="11" t="s">
        <v>1</v>
      </c>
      <c r="G493" s="20">
        <v>12944.446599999999</v>
      </c>
      <c r="I493">
        <f t="shared" si="64"/>
        <v>12930.1685</v>
      </c>
      <c r="J493">
        <f t="shared" si="65"/>
        <v>28.5</v>
      </c>
      <c r="K493">
        <f t="shared" si="66"/>
        <v>1</v>
      </c>
      <c r="L493">
        <f t="shared" si="67"/>
        <v>2</v>
      </c>
      <c r="M493">
        <f t="shared" si="71"/>
        <v>12930.1685</v>
      </c>
      <c r="N493" s="2" t="str">
        <f>VLOOKUP(B493,states!A$2:C$10,2,FALSE)</f>
        <v>X</v>
      </c>
      <c r="O493">
        <f t="shared" si="68"/>
        <v>1</v>
      </c>
      <c r="P493">
        <f>VLOOKUP(B493,states!A$2:D$10,4,FALSE)</f>
        <v>1</v>
      </c>
      <c r="Q493">
        <v>0.5</v>
      </c>
      <c r="R493">
        <f t="shared" si="69"/>
        <v>0.5</v>
      </c>
      <c r="S493" s="7">
        <f t="shared" si="70"/>
        <v>0.43030216292674939</v>
      </c>
    </row>
    <row r="494" spans="1:19" ht="14.7" thickBot="1">
      <c r="A494" t="str">
        <f t="shared" si="63"/>
        <v>X2Pi-28.5-e-1-2</v>
      </c>
      <c r="B494" t="s">
        <v>0</v>
      </c>
      <c r="C494" s="10">
        <v>28.5</v>
      </c>
      <c r="D494" s="13">
        <v>1</v>
      </c>
      <c r="E494" s="13">
        <v>2</v>
      </c>
      <c r="F494" s="13" t="s">
        <v>1</v>
      </c>
      <c r="G494" s="21">
        <v>13586.463599999999</v>
      </c>
      <c r="I494">
        <f t="shared" si="64"/>
        <v>13572.1855</v>
      </c>
      <c r="J494">
        <f t="shared" si="65"/>
        <v>28.5</v>
      </c>
      <c r="K494">
        <f t="shared" si="66"/>
        <v>1</v>
      </c>
      <c r="L494">
        <f t="shared" si="67"/>
        <v>2</v>
      </c>
      <c r="M494">
        <f t="shared" si="71"/>
        <v>13572.1855</v>
      </c>
      <c r="N494" s="2" t="str">
        <f>VLOOKUP(B494,states!A$2:C$10,2,FALSE)</f>
        <v>X</v>
      </c>
      <c r="O494">
        <f t="shared" si="68"/>
        <v>1</v>
      </c>
      <c r="P494">
        <f>VLOOKUP(B494,states!A$2:D$10,4,FALSE)</f>
        <v>1</v>
      </c>
      <c r="Q494">
        <v>0.5</v>
      </c>
      <c r="R494">
        <f t="shared" si="69"/>
        <v>1.5</v>
      </c>
      <c r="S494" s="7">
        <f t="shared" si="70"/>
        <v>0.43030216292674939</v>
      </c>
    </row>
    <row r="495" spans="1:19">
      <c r="A495" t="str">
        <f t="shared" si="63"/>
        <v>X2Pi-28.5-f-2-1</v>
      </c>
      <c r="B495" t="s">
        <v>0</v>
      </c>
      <c r="C495" s="9">
        <v>28.5</v>
      </c>
      <c r="D495" s="10">
        <v>2</v>
      </c>
      <c r="E495" s="11">
        <v>1</v>
      </c>
      <c r="F495" s="11" t="s">
        <v>2</v>
      </c>
      <c r="G495" s="20">
        <v>15114.6921</v>
      </c>
      <c r="I495">
        <f t="shared" si="64"/>
        <v>15100.414000000001</v>
      </c>
      <c r="J495">
        <f t="shared" si="65"/>
        <v>28.5</v>
      </c>
      <c r="K495">
        <f t="shared" si="66"/>
        <v>-1</v>
      </c>
      <c r="L495">
        <f t="shared" si="67"/>
        <v>3</v>
      </c>
      <c r="M495">
        <f t="shared" si="71"/>
        <v>15100.414000000001</v>
      </c>
      <c r="N495" s="2" t="str">
        <f>VLOOKUP(B495,states!A$2:C$10,2,FALSE)</f>
        <v>X</v>
      </c>
      <c r="O495">
        <f t="shared" si="68"/>
        <v>2</v>
      </c>
      <c r="P495">
        <f>VLOOKUP(B495,states!A$2:D$10,4,FALSE)</f>
        <v>1</v>
      </c>
      <c r="Q495">
        <v>0.5</v>
      </c>
      <c r="R495">
        <f t="shared" si="69"/>
        <v>0.5</v>
      </c>
      <c r="S495" s="7">
        <f t="shared" si="70"/>
        <v>0.38882189657826055</v>
      </c>
    </row>
    <row r="496" spans="1:19">
      <c r="A496" t="str">
        <f t="shared" si="63"/>
        <v>X2Pi-28.5-e-2-1</v>
      </c>
      <c r="B496" t="s">
        <v>0</v>
      </c>
      <c r="C496" s="9">
        <v>28.5</v>
      </c>
      <c r="D496" s="10">
        <v>2</v>
      </c>
      <c r="E496" s="10">
        <v>1</v>
      </c>
      <c r="F496" s="10" t="s">
        <v>1</v>
      </c>
      <c r="G496" s="20">
        <v>15135.421200000001</v>
      </c>
      <c r="I496">
        <f t="shared" si="64"/>
        <v>15121.143100000001</v>
      </c>
      <c r="J496">
        <f t="shared" si="65"/>
        <v>28.5</v>
      </c>
      <c r="K496">
        <f t="shared" si="66"/>
        <v>1</v>
      </c>
      <c r="L496">
        <f t="shared" si="67"/>
        <v>3</v>
      </c>
      <c r="M496">
        <f t="shared" si="71"/>
        <v>15121.143100000001</v>
      </c>
      <c r="N496" s="2" t="str">
        <f>VLOOKUP(B496,states!A$2:C$10,2,FALSE)</f>
        <v>X</v>
      </c>
      <c r="O496">
        <f t="shared" si="68"/>
        <v>2</v>
      </c>
      <c r="P496">
        <f>VLOOKUP(B496,states!A$2:D$10,4,FALSE)</f>
        <v>1</v>
      </c>
      <c r="Q496">
        <v>0.5</v>
      </c>
      <c r="R496">
        <f t="shared" si="69"/>
        <v>0.5</v>
      </c>
      <c r="S496" s="7">
        <f t="shared" si="70"/>
        <v>0.38882189657826055</v>
      </c>
    </row>
    <row r="497" spans="1:19">
      <c r="A497" t="str">
        <f t="shared" si="63"/>
        <v>X2Pi-28.5-e-2-2</v>
      </c>
      <c r="B497" t="s">
        <v>0</v>
      </c>
      <c r="C497" s="9">
        <v>28.5</v>
      </c>
      <c r="D497" s="10">
        <v>2</v>
      </c>
      <c r="E497" s="11">
        <v>2</v>
      </c>
      <c r="F497" s="11" t="s">
        <v>1</v>
      </c>
      <c r="G497" s="20">
        <v>15749.3714</v>
      </c>
      <c r="I497">
        <f t="shared" si="64"/>
        <v>15735.0933</v>
      </c>
      <c r="J497">
        <f t="shared" si="65"/>
        <v>28.5</v>
      </c>
      <c r="K497">
        <f t="shared" si="66"/>
        <v>1</v>
      </c>
      <c r="L497">
        <f t="shared" si="67"/>
        <v>3</v>
      </c>
      <c r="M497">
        <f t="shared" si="71"/>
        <v>15735.0933</v>
      </c>
      <c r="N497" s="2" t="str">
        <f>VLOOKUP(B497,states!A$2:C$10,2,FALSE)</f>
        <v>X</v>
      </c>
      <c r="O497">
        <f t="shared" si="68"/>
        <v>2</v>
      </c>
      <c r="P497">
        <f>VLOOKUP(B497,states!A$2:D$10,4,FALSE)</f>
        <v>1</v>
      </c>
      <c r="Q497">
        <v>0.5</v>
      </c>
      <c r="R497">
        <f t="shared" si="69"/>
        <v>1.5</v>
      </c>
      <c r="S497" s="7">
        <f t="shared" si="70"/>
        <v>0.38882189657826055</v>
      </c>
    </row>
    <row r="498" spans="1:19">
      <c r="A498" t="str">
        <f t="shared" si="63"/>
        <v>X2Pi-28.5-f-2-2</v>
      </c>
      <c r="B498" t="s">
        <v>0</v>
      </c>
      <c r="C498" s="9">
        <v>28.5</v>
      </c>
      <c r="D498" s="10">
        <v>2</v>
      </c>
      <c r="E498" s="11">
        <v>2</v>
      </c>
      <c r="F498" s="11" t="s">
        <v>2</v>
      </c>
      <c r="G498" s="20">
        <v>15771.874599999999</v>
      </c>
      <c r="I498">
        <f t="shared" si="64"/>
        <v>15757.5965</v>
      </c>
      <c r="J498">
        <f t="shared" si="65"/>
        <v>28.5</v>
      </c>
      <c r="K498">
        <f t="shared" si="66"/>
        <v>-1</v>
      </c>
      <c r="L498">
        <f t="shared" si="67"/>
        <v>3</v>
      </c>
      <c r="M498">
        <f t="shared" si="71"/>
        <v>15757.5965</v>
      </c>
      <c r="N498" s="2" t="str">
        <f>VLOOKUP(B498,states!A$2:C$10,2,FALSE)</f>
        <v>X</v>
      </c>
      <c r="O498">
        <f t="shared" si="68"/>
        <v>2</v>
      </c>
      <c r="P498">
        <f>VLOOKUP(B498,states!A$2:D$10,4,FALSE)</f>
        <v>1</v>
      </c>
      <c r="Q498">
        <v>0.5</v>
      </c>
      <c r="R498">
        <f t="shared" si="69"/>
        <v>1.5</v>
      </c>
      <c r="S498" s="7">
        <f t="shared" si="70"/>
        <v>0.38882189657826055</v>
      </c>
    </row>
    <row r="499" spans="1:19">
      <c r="A499" t="str">
        <f t="shared" si="63"/>
        <v>X2Pi-28.5-f-3-1</v>
      </c>
      <c r="B499" t="s">
        <v>0</v>
      </c>
      <c r="C499" s="9">
        <v>28.5</v>
      </c>
      <c r="D499" s="11">
        <v>3</v>
      </c>
      <c r="E499" s="11">
        <v>1</v>
      </c>
      <c r="F499" s="11" t="s">
        <v>2</v>
      </c>
      <c r="G499" s="20">
        <v>17183.037899999999</v>
      </c>
      <c r="I499">
        <f t="shared" si="64"/>
        <v>17168.7598</v>
      </c>
      <c r="J499">
        <f t="shared" si="65"/>
        <v>28.5</v>
      </c>
      <c r="K499">
        <f t="shared" si="66"/>
        <v>-1</v>
      </c>
      <c r="L499">
        <f t="shared" si="67"/>
        <v>4</v>
      </c>
      <c r="M499">
        <f t="shared" si="71"/>
        <v>17168.7598</v>
      </c>
      <c r="N499" s="2" t="str">
        <f>VLOOKUP(B499,states!A$2:C$10,2,FALSE)</f>
        <v>X</v>
      </c>
      <c r="O499">
        <f t="shared" si="68"/>
        <v>3</v>
      </c>
      <c r="P499">
        <f>VLOOKUP(B499,states!A$2:D$10,4,FALSE)</f>
        <v>1</v>
      </c>
      <c r="Q499">
        <v>0.5</v>
      </c>
      <c r="R499">
        <f t="shared" si="69"/>
        <v>0.5</v>
      </c>
      <c r="S499" s="7">
        <f t="shared" si="70"/>
        <v>0.36183954628102338</v>
      </c>
    </row>
    <row r="500" spans="1:19">
      <c r="A500" t="str">
        <f t="shared" si="63"/>
        <v>X2Pi-28.5-e-3-1</v>
      </c>
      <c r="B500" t="s">
        <v>0</v>
      </c>
      <c r="C500" s="9">
        <v>28.5</v>
      </c>
      <c r="D500" s="11">
        <v>3</v>
      </c>
      <c r="E500" s="11">
        <v>1</v>
      </c>
      <c r="F500" s="11" t="s">
        <v>1</v>
      </c>
      <c r="G500" s="20">
        <v>17202.838100000001</v>
      </c>
      <c r="I500">
        <f t="shared" si="64"/>
        <v>17188.560000000001</v>
      </c>
      <c r="J500">
        <f t="shared" si="65"/>
        <v>28.5</v>
      </c>
      <c r="K500">
        <f t="shared" si="66"/>
        <v>1</v>
      </c>
      <c r="L500">
        <f t="shared" si="67"/>
        <v>4</v>
      </c>
      <c r="M500">
        <f t="shared" si="71"/>
        <v>17188.560000000001</v>
      </c>
      <c r="N500" s="2" t="str">
        <f>VLOOKUP(B500,states!A$2:C$10,2,FALSE)</f>
        <v>X</v>
      </c>
      <c r="O500">
        <f t="shared" si="68"/>
        <v>3</v>
      </c>
      <c r="P500">
        <f>VLOOKUP(B500,states!A$2:D$10,4,FALSE)</f>
        <v>1</v>
      </c>
      <c r="Q500">
        <v>0.5</v>
      </c>
      <c r="R500">
        <f t="shared" si="69"/>
        <v>0.5</v>
      </c>
      <c r="S500" s="7">
        <f t="shared" si="70"/>
        <v>0.36183954628102338</v>
      </c>
    </row>
    <row r="501" spans="1:19">
      <c r="A501" t="str">
        <f t="shared" si="63"/>
        <v>X2Pi-28.5-e-3-2</v>
      </c>
      <c r="B501" t="s">
        <v>0</v>
      </c>
      <c r="C501" s="9">
        <v>28.5</v>
      </c>
      <c r="D501" s="11">
        <v>3</v>
      </c>
      <c r="E501" s="11">
        <v>2</v>
      </c>
      <c r="F501" s="11" t="s">
        <v>1</v>
      </c>
      <c r="G501" s="20">
        <v>17788.5792</v>
      </c>
      <c r="I501">
        <f t="shared" si="64"/>
        <v>17774.301100000001</v>
      </c>
      <c r="J501">
        <f t="shared" si="65"/>
        <v>28.5</v>
      </c>
      <c r="K501">
        <f t="shared" si="66"/>
        <v>1</v>
      </c>
      <c r="L501">
        <f t="shared" si="67"/>
        <v>4</v>
      </c>
      <c r="M501">
        <f t="shared" si="71"/>
        <v>17774.301100000001</v>
      </c>
      <c r="N501" s="2" t="str">
        <f>VLOOKUP(B501,states!A$2:C$10,2,FALSE)</f>
        <v>X</v>
      </c>
      <c r="O501">
        <f t="shared" si="68"/>
        <v>3</v>
      </c>
      <c r="P501">
        <f>VLOOKUP(B501,states!A$2:D$10,4,FALSE)</f>
        <v>1</v>
      </c>
      <c r="Q501">
        <v>0.5</v>
      </c>
      <c r="R501">
        <f t="shared" si="69"/>
        <v>1.5</v>
      </c>
      <c r="S501" s="7">
        <f t="shared" si="70"/>
        <v>0.36183954628102338</v>
      </c>
    </row>
    <row r="502" spans="1:19">
      <c r="A502" t="str">
        <f t="shared" si="63"/>
        <v>X2Pi-29.5-f-0-1</v>
      </c>
      <c r="B502" t="s">
        <v>0</v>
      </c>
      <c r="C502" s="9">
        <v>29.5</v>
      </c>
      <c r="D502" s="10">
        <v>0</v>
      </c>
      <c r="E502" s="11">
        <v>1</v>
      </c>
      <c r="F502" s="11" t="s">
        <v>2</v>
      </c>
      <c r="G502" s="20">
        <v>11300.4262</v>
      </c>
      <c r="I502">
        <f t="shared" si="64"/>
        <v>11286.1481</v>
      </c>
      <c r="J502">
        <f t="shared" si="65"/>
        <v>29.5</v>
      </c>
      <c r="K502">
        <f t="shared" si="66"/>
        <v>1</v>
      </c>
      <c r="L502">
        <f t="shared" si="67"/>
        <v>1</v>
      </c>
      <c r="M502">
        <f t="shared" si="71"/>
        <v>11286.1481</v>
      </c>
      <c r="N502" s="2" t="str">
        <f>VLOOKUP(B502,states!A$2:C$10,2,FALSE)</f>
        <v>X</v>
      </c>
      <c r="O502">
        <f t="shared" si="68"/>
        <v>0</v>
      </c>
      <c r="P502">
        <f>VLOOKUP(B502,states!A$2:D$10,4,FALSE)</f>
        <v>1</v>
      </c>
      <c r="Q502">
        <v>0.5</v>
      </c>
      <c r="R502">
        <f t="shared" si="69"/>
        <v>0.5</v>
      </c>
      <c r="S502" s="7">
        <f t="shared" si="70"/>
        <v>50.820109538914046</v>
      </c>
    </row>
    <row r="503" spans="1:19">
      <c r="A503" t="str">
        <f t="shared" si="63"/>
        <v>X2Pi-29.5-e-0-1</v>
      </c>
      <c r="B503" t="s">
        <v>0</v>
      </c>
      <c r="C503" s="9">
        <v>29.5</v>
      </c>
      <c r="D503" s="10">
        <v>0</v>
      </c>
      <c r="E503" s="10">
        <v>1</v>
      </c>
      <c r="F503" s="10" t="s">
        <v>1</v>
      </c>
      <c r="G503" s="20">
        <v>11324.2899</v>
      </c>
      <c r="I503">
        <f t="shared" si="64"/>
        <v>11310.0118</v>
      </c>
      <c r="J503">
        <f t="shared" si="65"/>
        <v>29.5</v>
      </c>
      <c r="K503">
        <f t="shared" si="66"/>
        <v>-1</v>
      </c>
      <c r="L503">
        <f t="shared" si="67"/>
        <v>1</v>
      </c>
      <c r="M503">
        <f t="shared" si="71"/>
        <v>11310.0118</v>
      </c>
      <c r="N503" s="2" t="str">
        <f>VLOOKUP(B503,states!A$2:C$10,2,FALSE)</f>
        <v>X</v>
      </c>
      <c r="O503">
        <f t="shared" si="68"/>
        <v>0</v>
      </c>
      <c r="P503">
        <f>VLOOKUP(B503,states!A$2:D$10,4,FALSE)</f>
        <v>1</v>
      </c>
      <c r="Q503">
        <v>0.5</v>
      </c>
      <c r="R503">
        <f t="shared" si="69"/>
        <v>0.5</v>
      </c>
      <c r="S503" s="7">
        <f t="shared" si="70"/>
        <v>50.820109538914046</v>
      </c>
    </row>
    <row r="504" spans="1:19">
      <c r="A504" t="str">
        <f t="shared" si="63"/>
        <v>X2Pi-29.5-e-0-2</v>
      </c>
      <c r="B504" t="s">
        <v>0</v>
      </c>
      <c r="C504" s="9">
        <v>29.5</v>
      </c>
      <c r="D504" s="10">
        <v>0</v>
      </c>
      <c r="E504" s="11">
        <v>2</v>
      </c>
      <c r="F504" s="11" t="s">
        <v>1</v>
      </c>
      <c r="G504" s="20">
        <v>12008.722100000001</v>
      </c>
      <c r="I504">
        <f t="shared" si="64"/>
        <v>11994.444000000001</v>
      </c>
      <c r="J504">
        <f t="shared" si="65"/>
        <v>29.5</v>
      </c>
      <c r="K504">
        <f t="shared" si="66"/>
        <v>-1</v>
      </c>
      <c r="L504">
        <f t="shared" si="67"/>
        <v>1</v>
      </c>
      <c r="M504">
        <f t="shared" si="71"/>
        <v>11994.444000000001</v>
      </c>
      <c r="N504" s="2" t="str">
        <f>VLOOKUP(B504,states!A$2:C$10,2,FALSE)</f>
        <v>X</v>
      </c>
      <c r="O504">
        <f t="shared" si="68"/>
        <v>0</v>
      </c>
      <c r="P504">
        <f>VLOOKUP(B504,states!A$2:D$10,4,FALSE)</f>
        <v>1</v>
      </c>
      <c r="Q504">
        <v>0.5</v>
      </c>
      <c r="R504">
        <f t="shared" si="69"/>
        <v>1.5</v>
      </c>
      <c r="S504" s="7">
        <f t="shared" si="70"/>
        <v>50.820109538914046</v>
      </c>
    </row>
    <row r="505" spans="1:19">
      <c r="A505" t="str">
        <f t="shared" si="63"/>
        <v>X2Pi-29.5-f-0-2</v>
      </c>
      <c r="B505" t="s">
        <v>0</v>
      </c>
      <c r="C505" s="9">
        <v>29.5</v>
      </c>
      <c r="D505" s="10">
        <v>0</v>
      </c>
      <c r="E505" s="11">
        <v>2</v>
      </c>
      <c r="F505" s="11" t="s">
        <v>2</v>
      </c>
      <c r="G505" s="20">
        <v>12034.546399999999</v>
      </c>
      <c r="I505">
        <f t="shared" si="64"/>
        <v>12020.2683</v>
      </c>
      <c r="J505">
        <f t="shared" si="65"/>
        <v>29.5</v>
      </c>
      <c r="K505">
        <f t="shared" si="66"/>
        <v>1</v>
      </c>
      <c r="L505">
        <f t="shared" si="67"/>
        <v>1</v>
      </c>
      <c r="M505">
        <f t="shared" si="71"/>
        <v>12020.2683</v>
      </c>
      <c r="N505" s="2" t="str">
        <f>VLOOKUP(B505,states!A$2:C$10,2,FALSE)</f>
        <v>X</v>
      </c>
      <c r="O505">
        <f t="shared" si="68"/>
        <v>0</v>
      </c>
      <c r="P505">
        <f>VLOOKUP(B505,states!A$2:D$10,4,FALSE)</f>
        <v>1</v>
      </c>
      <c r="Q505">
        <v>0.5</v>
      </c>
      <c r="R505">
        <f t="shared" si="69"/>
        <v>1.5</v>
      </c>
      <c r="S505" s="7">
        <f t="shared" si="70"/>
        <v>50.820109538914046</v>
      </c>
    </row>
    <row r="506" spans="1:19">
      <c r="A506" t="str">
        <f t="shared" si="63"/>
        <v>X2Pi-29.5-f-1-1</v>
      </c>
      <c r="B506" t="s">
        <v>0</v>
      </c>
      <c r="C506" s="9">
        <v>29.5</v>
      </c>
      <c r="D506" s="11">
        <v>1</v>
      </c>
      <c r="E506" s="11">
        <v>1</v>
      </c>
      <c r="F506" s="11" t="s">
        <v>2</v>
      </c>
      <c r="G506" s="20">
        <v>13586.8369</v>
      </c>
      <c r="I506">
        <f t="shared" si="64"/>
        <v>13572.558800000001</v>
      </c>
      <c r="J506">
        <f t="shared" si="65"/>
        <v>29.5</v>
      </c>
      <c r="K506">
        <f t="shared" si="66"/>
        <v>1</v>
      </c>
      <c r="L506">
        <f t="shared" si="67"/>
        <v>2</v>
      </c>
      <c r="M506">
        <f t="shared" si="71"/>
        <v>13572.558800000001</v>
      </c>
      <c r="N506" s="2" t="str">
        <f>VLOOKUP(B506,states!A$2:C$10,2,FALSE)</f>
        <v>X</v>
      </c>
      <c r="O506">
        <f t="shared" si="68"/>
        <v>1</v>
      </c>
      <c r="P506">
        <f>VLOOKUP(B506,states!A$2:D$10,4,FALSE)</f>
        <v>1</v>
      </c>
      <c r="Q506">
        <v>0.5</v>
      </c>
      <c r="R506">
        <f t="shared" si="69"/>
        <v>0.5</v>
      </c>
      <c r="S506" s="7">
        <f t="shared" si="70"/>
        <v>0.42734447934073927</v>
      </c>
    </row>
    <row r="507" spans="1:19">
      <c r="A507" t="str">
        <f t="shared" si="63"/>
        <v>X2Pi-29.5-e-1-1</v>
      </c>
      <c r="B507" t="s">
        <v>0</v>
      </c>
      <c r="C507" s="9">
        <v>29.5</v>
      </c>
      <c r="D507" s="11">
        <v>1</v>
      </c>
      <c r="E507" s="11">
        <v>1</v>
      </c>
      <c r="F507" s="11" t="s">
        <v>1</v>
      </c>
      <c r="G507" s="20">
        <v>13609.637500000001</v>
      </c>
      <c r="I507">
        <f t="shared" si="64"/>
        <v>13595.359400000001</v>
      </c>
      <c r="J507">
        <f t="shared" si="65"/>
        <v>29.5</v>
      </c>
      <c r="K507">
        <f t="shared" si="66"/>
        <v>-1</v>
      </c>
      <c r="L507">
        <f t="shared" si="67"/>
        <v>2</v>
      </c>
      <c r="M507">
        <f t="shared" si="71"/>
        <v>13595.359400000001</v>
      </c>
      <c r="N507" s="2" t="str">
        <f>VLOOKUP(B507,states!A$2:C$10,2,FALSE)</f>
        <v>X</v>
      </c>
      <c r="O507">
        <f t="shared" si="68"/>
        <v>1</v>
      </c>
      <c r="P507">
        <f>VLOOKUP(B507,states!A$2:D$10,4,FALSE)</f>
        <v>1</v>
      </c>
      <c r="Q507">
        <v>0.5</v>
      </c>
      <c r="R507">
        <f t="shared" si="69"/>
        <v>0.5</v>
      </c>
      <c r="S507" s="7">
        <f t="shared" si="70"/>
        <v>0.42734447934073927</v>
      </c>
    </row>
    <row r="508" spans="1:19">
      <c r="A508" t="str">
        <f t="shared" si="63"/>
        <v>X2Pi-29.5-e-1-2</v>
      </c>
      <c r="B508" t="s">
        <v>0</v>
      </c>
      <c r="C508" s="9">
        <v>29.5</v>
      </c>
      <c r="D508" s="11">
        <v>1</v>
      </c>
      <c r="E508" s="11">
        <v>2</v>
      </c>
      <c r="F508" s="11" t="s">
        <v>1</v>
      </c>
      <c r="G508" s="20">
        <v>14265.1083</v>
      </c>
      <c r="I508">
        <f t="shared" si="64"/>
        <v>14250.8302</v>
      </c>
      <c r="J508">
        <f t="shared" si="65"/>
        <v>29.5</v>
      </c>
      <c r="K508">
        <f t="shared" si="66"/>
        <v>-1</v>
      </c>
      <c r="L508">
        <f t="shared" si="67"/>
        <v>2</v>
      </c>
      <c r="M508">
        <f t="shared" si="71"/>
        <v>14250.8302</v>
      </c>
      <c r="N508" s="2" t="str">
        <f>VLOOKUP(B508,states!A$2:C$10,2,FALSE)</f>
        <v>X</v>
      </c>
      <c r="O508">
        <f t="shared" si="68"/>
        <v>1</v>
      </c>
      <c r="P508">
        <f>VLOOKUP(B508,states!A$2:D$10,4,FALSE)</f>
        <v>1</v>
      </c>
      <c r="Q508">
        <v>0.5</v>
      </c>
      <c r="R508">
        <f t="shared" si="69"/>
        <v>1.5</v>
      </c>
      <c r="S508" s="7">
        <f t="shared" si="70"/>
        <v>0.42734447934073927</v>
      </c>
    </row>
    <row r="509" spans="1:19">
      <c r="A509" t="str">
        <f t="shared" si="63"/>
        <v>X2Pi-29.5-f-2-1</v>
      </c>
      <c r="B509" t="s">
        <v>0</v>
      </c>
      <c r="C509" s="9">
        <v>29.5</v>
      </c>
      <c r="D509" s="10">
        <v>2</v>
      </c>
      <c r="E509" s="11">
        <v>1</v>
      </c>
      <c r="F509" s="11" t="s">
        <v>2</v>
      </c>
      <c r="G509" s="20">
        <v>15749.7372</v>
      </c>
      <c r="I509">
        <f t="shared" si="64"/>
        <v>15735.4591</v>
      </c>
      <c r="J509">
        <f t="shared" si="65"/>
        <v>29.5</v>
      </c>
      <c r="K509">
        <f t="shared" si="66"/>
        <v>1</v>
      </c>
      <c r="L509">
        <f t="shared" si="67"/>
        <v>3</v>
      </c>
      <c r="M509">
        <f t="shared" si="71"/>
        <v>15735.4591</v>
      </c>
      <c r="N509" s="2" t="str">
        <f>VLOOKUP(B509,states!A$2:C$10,2,FALSE)</f>
        <v>X</v>
      </c>
      <c r="O509">
        <f t="shared" si="68"/>
        <v>2</v>
      </c>
      <c r="P509">
        <f>VLOOKUP(B509,states!A$2:D$10,4,FALSE)</f>
        <v>1</v>
      </c>
      <c r="Q509">
        <v>0.5</v>
      </c>
      <c r="R509">
        <f t="shared" si="69"/>
        <v>0.5</v>
      </c>
      <c r="S509" s="7">
        <f t="shared" si="70"/>
        <v>0.38614932776389793</v>
      </c>
    </row>
    <row r="510" spans="1:19">
      <c r="A510" t="str">
        <f t="shared" si="63"/>
        <v>X2Pi-29.5-e-2-1</v>
      </c>
      <c r="B510" t="s">
        <v>0</v>
      </c>
      <c r="C510" s="9">
        <v>29.5</v>
      </c>
      <c r="D510" s="10">
        <v>2</v>
      </c>
      <c r="E510" s="10">
        <v>1</v>
      </c>
      <c r="F510" s="10" t="s">
        <v>1</v>
      </c>
      <c r="G510" s="20">
        <v>15771.508900000001</v>
      </c>
      <c r="I510">
        <f t="shared" si="64"/>
        <v>15757.230800000001</v>
      </c>
      <c r="J510">
        <f t="shared" si="65"/>
        <v>29.5</v>
      </c>
      <c r="K510">
        <f t="shared" si="66"/>
        <v>-1</v>
      </c>
      <c r="L510">
        <f t="shared" si="67"/>
        <v>3</v>
      </c>
      <c r="M510">
        <f t="shared" si="71"/>
        <v>15757.230800000001</v>
      </c>
      <c r="N510" s="2" t="str">
        <f>VLOOKUP(B510,states!A$2:C$10,2,FALSE)</f>
        <v>X</v>
      </c>
      <c r="O510">
        <f t="shared" si="68"/>
        <v>2</v>
      </c>
      <c r="P510">
        <f>VLOOKUP(B510,states!A$2:D$10,4,FALSE)</f>
        <v>1</v>
      </c>
      <c r="Q510">
        <v>0.5</v>
      </c>
      <c r="R510">
        <f t="shared" si="69"/>
        <v>0.5</v>
      </c>
      <c r="S510" s="7">
        <f t="shared" si="70"/>
        <v>0.38614932776389793</v>
      </c>
    </row>
    <row r="511" spans="1:19">
      <c r="A511" t="str">
        <f t="shared" si="63"/>
        <v>X2Pi-29.5-e-2-2</v>
      </c>
      <c r="B511" t="s">
        <v>0</v>
      </c>
      <c r="C511" s="9">
        <v>29.5</v>
      </c>
      <c r="D511" s="10">
        <v>2</v>
      </c>
      <c r="E511" s="11">
        <v>2</v>
      </c>
      <c r="F511" s="11" t="s">
        <v>1</v>
      </c>
      <c r="G511" s="20">
        <v>16398.016100000001</v>
      </c>
      <c r="I511">
        <f t="shared" si="64"/>
        <v>16383.738000000001</v>
      </c>
      <c r="J511">
        <f t="shared" si="65"/>
        <v>29.5</v>
      </c>
      <c r="K511">
        <f t="shared" si="66"/>
        <v>-1</v>
      </c>
      <c r="L511">
        <f t="shared" si="67"/>
        <v>3</v>
      </c>
      <c r="M511">
        <f t="shared" si="71"/>
        <v>16383.738000000001</v>
      </c>
      <c r="N511" s="2" t="str">
        <f>VLOOKUP(B511,states!A$2:C$10,2,FALSE)</f>
        <v>X</v>
      </c>
      <c r="O511">
        <f t="shared" si="68"/>
        <v>2</v>
      </c>
      <c r="P511">
        <f>VLOOKUP(B511,states!A$2:D$10,4,FALSE)</f>
        <v>1</v>
      </c>
      <c r="Q511">
        <v>0.5</v>
      </c>
      <c r="R511">
        <f t="shared" si="69"/>
        <v>1.5</v>
      </c>
      <c r="S511" s="7">
        <f t="shared" si="70"/>
        <v>0.38614932776389793</v>
      </c>
    </row>
    <row r="512" spans="1:19">
      <c r="A512" t="str">
        <f t="shared" si="63"/>
        <v>X2Pi-29.5-f-2-2</v>
      </c>
      <c r="B512" t="s">
        <v>0</v>
      </c>
      <c r="C512" s="9">
        <v>29.5</v>
      </c>
      <c r="D512" s="10">
        <v>2</v>
      </c>
      <c r="E512" s="11">
        <v>2</v>
      </c>
      <c r="F512" s="11" t="s">
        <v>2</v>
      </c>
      <c r="G512" s="20">
        <v>16421.569100000001</v>
      </c>
      <c r="I512">
        <f t="shared" si="64"/>
        <v>16407.291000000001</v>
      </c>
      <c r="J512">
        <f t="shared" si="65"/>
        <v>29.5</v>
      </c>
      <c r="K512">
        <f t="shared" si="66"/>
        <v>1</v>
      </c>
      <c r="L512">
        <f t="shared" si="67"/>
        <v>3</v>
      </c>
      <c r="M512">
        <f t="shared" si="71"/>
        <v>16407.291000000001</v>
      </c>
      <c r="N512" s="2" t="str">
        <f>VLOOKUP(B512,states!A$2:C$10,2,FALSE)</f>
        <v>X</v>
      </c>
      <c r="O512">
        <f t="shared" si="68"/>
        <v>2</v>
      </c>
      <c r="P512">
        <f>VLOOKUP(B512,states!A$2:D$10,4,FALSE)</f>
        <v>1</v>
      </c>
      <c r="Q512">
        <v>0.5</v>
      </c>
      <c r="R512">
        <f t="shared" si="69"/>
        <v>1.5</v>
      </c>
      <c r="S512" s="7">
        <f t="shared" si="70"/>
        <v>0.38614932776389793</v>
      </c>
    </row>
    <row r="513" spans="1:19">
      <c r="A513" t="str">
        <f t="shared" si="63"/>
        <v>X2Pi-29.5-f-3-1</v>
      </c>
      <c r="B513" t="s">
        <v>0</v>
      </c>
      <c r="C513" s="9">
        <v>29.5</v>
      </c>
      <c r="D513" s="11">
        <v>3</v>
      </c>
      <c r="E513" s="11">
        <v>1</v>
      </c>
      <c r="F513" s="11" t="s">
        <v>2</v>
      </c>
      <c r="G513" s="20">
        <v>17788.935000000001</v>
      </c>
      <c r="I513">
        <f t="shared" si="64"/>
        <v>17774.656900000002</v>
      </c>
      <c r="J513">
        <f t="shared" si="65"/>
        <v>29.5</v>
      </c>
      <c r="K513">
        <f t="shared" si="66"/>
        <v>1</v>
      </c>
      <c r="L513">
        <f t="shared" si="67"/>
        <v>4</v>
      </c>
      <c r="M513">
        <f t="shared" si="71"/>
        <v>17774.656900000002</v>
      </c>
      <c r="N513" s="2" t="str">
        <f>VLOOKUP(B513,states!A$2:C$10,2,FALSE)</f>
        <v>X</v>
      </c>
      <c r="O513">
        <f t="shared" si="68"/>
        <v>3</v>
      </c>
      <c r="P513">
        <f>VLOOKUP(B513,states!A$2:D$10,4,FALSE)</f>
        <v>1</v>
      </c>
      <c r="Q513">
        <v>0.5</v>
      </c>
      <c r="R513">
        <f t="shared" si="69"/>
        <v>0.5</v>
      </c>
      <c r="S513" s="7">
        <f t="shared" si="70"/>
        <v>0.35935244075609274</v>
      </c>
    </row>
    <row r="514" spans="1:19">
      <c r="A514" t="str">
        <f t="shared" ref="A514:A577" si="72">B514&amp;"-"&amp;C514&amp;"-"&amp;F514&amp;"-"&amp;D514&amp;"-"&amp;E514</f>
        <v>X2Pi-29.5-e-3-1</v>
      </c>
      <c r="B514" t="s">
        <v>0</v>
      </c>
      <c r="C514" s="9">
        <v>29.5</v>
      </c>
      <c r="D514" s="11">
        <v>3</v>
      </c>
      <c r="E514" s="11">
        <v>1</v>
      </c>
      <c r="F514" s="11" t="s">
        <v>1</v>
      </c>
      <c r="G514" s="20">
        <v>17809.713100000001</v>
      </c>
      <c r="I514">
        <f t="shared" ref="I514:I577" si="73">G514-G$2</f>
        <v>17795.435000000001</v>
      </c>
      <c r="J514">
        <f t="shared" ref="J514:J577" si="74">C514</f>
        <v>29.5</v>
      </c>
      <c r="K514">
        <f t="shared" ref="K514:K577" si="75">IF(F514="e",(-1)^(C514-0.5),(-1)^(C514+0.5))</f>
        <v>-1</v>
      </c>
      <c r="L514">
        <f t="shared" ref="L514:L577" si="76">D514+1</f>
        <v>4</v>
      </c>
      <c r="M514">
        <f t="shared" si="71"/>
        <v>17795.435000000001</v>
      </c>
      <c r="N514" s="2" t="str">
        <f>VLOOKUP(B514,states!A$2:C$10,2,FALSE)</f>
        <v>X</v>
      </c>
      <c r="O514">
        <f t="shared" ref="O514:O577" si="77">D514</f>
        <v>3</v>
      </c>
      <c r="P514">
        <f>VLOOKUP(B514,states!A$2:D$10,4,FALSE)</f>
        <v>1</v>
      </c>
      <c r="Q514">
        <v>0.5</v>
      </c>
      <c r="R514">
        <f t="shared" ref="R514:R577" si="78">IF(P514=0,Q514,IF(C514=0.5,0.5,IF(E514=1,0.5,1.5)))</f>
        <v>0.5</v>
      </c>
      <c r="S514" s="7">
        <f t="shared" ref="S514:S577" si="79">IF(O514=5,0,1/C514^(1/5)*IF(O514=0,100,1)/(O514+1)^(1/4))</f>
        <v>0.35935244075609274</v>
      </c>
    </row>
    <row r="515" spans="1:19">
      <c r="A515" t="str">
        <f t="shared" si="72"/>
        <v>X2Pi-29.5-e-3-2</v>
      </c>
      <c r="B515" t="s">
        <v>0</v>
      </c>
      <c r="C515" s="9">
        <v>29.5</v>
      </c>
      <c r="D515" s="11">
        <v>3</v>
      </c>
      <c r="E515" s="11">
        <v>2</v>
      </c>
      <c r="F515" s="11" t="s">
        <v>1</v>
      </c>
      <c r="G515" s="20">
        <v>18407.069500000001</v>
      </c>
      <c r="I515">
        <f t="shared" si="73"/>
        <v>18392.791400000002</v>
      </c>
      <c r="J515">
        <f t="shared" si="74"/>
        <v>29.5</v>
      </c>
      <c r="K515">
        <f t="shared" si="75"/>
        <v>-1</v>
      </c>
      <c r="L515">
        <f t="shared" si="76"/>
        <v>4</v>
      </c>
      <c r="M515">
        <f t="shared" ref="M515:M578" si="80">I515</f>
        <v>18392.791400000002</v>
      </c>
      <c r="N515" s="2" t="str">
        <f>VLOOKUP(B515,states!A$2:C$10,2,FALSE)</f>
        <v>X</v>
      </c>
      <c r="O515">
        <f t="shared" si="77"/>
        <v>3</v>
      </c>
      <c r="P515">
        <f>VLOOKUP(B515,states!A$2:D$10,4,FALSE)</f>
        <v>1</v>
      </c>
      <c r="Q515">
        <v>0.5</v>
      </c>
      <c r="R515">
        <f t="shared" si="78"/>
        <v>1.5</v>
      </c>
      <c r="S515" s="7">
        <f t="shared" si="79"/>
        <v>0.35935244075609274</v>
      </c>
    </row>
    <row r="516" spans="1:19">
      <c r="A516" t="str">
        <f t="shared" si="72"/>
        <v>X2Pi-30.5-f-0-1</v>
      </c>
      <c r="B516" t="s">
        <v>0</v>
      </c>
      <c r="C516" s="9">
        <v>30.5</v>
      </c>
      <c r="D516" s="10">
        <v>0</v>
      </c>
      <c r="E516" s="11">
        <v>1</v>
      </c>
      <c r="F516" s="11" t="s">
        <v>2</v>
      </c>
      <c r="G516" s="20">
        <v>12009.1122</v>
      </c>
      <c r="I516">
        <f t="shared" si="73"/>
        <v>11994.8341</v>
      </c>
      <c r="J516">
        <f t="shared" si="74"/>
        <v>30.5</v>
      </c>
      <c r="K516">
        <f t="shared" si="75"/>
        <v>-1</v>
      </c>
      <c r="L516">
        <f t="shared" si="76"/>
        <v>1</v>
      </c>
      <c r="M516">
        <f t="shared" si="80"/>
        <v>11994.8341</v>
      </c>
      <c r="N516" s="2" t="str">
        <f>VLOOKUP(B516,states!A$2:C$10,2,FALSE)</f>
        <v>X</v>
      </c>
      <c r="O516">
        <f t="shared" si="77"/>
        <v>0</v>
      </c>
      <c r="P516">
        <f>VLOOKUP(B516,states!A$2:D$10,4,FALSE)</f>
        <v>1</v>
      </c>
      <c r="Q516">
        <v>0.5</v>
      </c>
      <c r="R516">
        <f t="shared" si="78"/>
        <v>0.5</v>
      </c>
      <c r="S516" s="7">
        <f t="shared" si="79"/>
        <v>50.482404471781884</v>
      </c>
    </row>
    <row r="517" spans="1:19">
      <c r="A517" t="str">
        <f t="shared" si="72"/>
        <v>X2Pi-30.5-e-0-1</v>
      </c>
      <c r="B517" t="s">
        <v>0</v>
      </c>
      <c r="C517" s="9">
        <v>30.5</v>
      </c>
      <c r="D517" s="10">
        <v>0</v>
      </c>
      <c r="E517" s="10">
        <v>1</v>
      </c>
      <c r="F517" s="10" t="s">
        <v>1</v>
      </c>
      <c r="G517" s="20">
        <v>12034.1667</v>
      </c>
      <c r="I517">
        <f t="shared" si="73"/>
        <v>12019.8886</v>
      </c>
      <c r="J517">
        <f t="shared" si="74"/>
        <v>30.5</v>
      </c>
      <c r="K517">
        <f t="shared" si="75"/>
        <v>1</v>
      </c>
      <c r="L517">
        <f t="shared" si="76"/>
        <v>1</v>
      </c>
      <c r="M517">
        <f t="shared" si="80"/>
        <v>12019.8886</v>
      </c>
      <c r="N517" s="2" t="str">
        <f>VLOOKUP(B517,states!A$2:C$10,2,FALSE)</f>
        <v>X</v>
      </c>
      <c r="O517">
        <f t="shared" si="77"/>
        <v>0</v>
      </c>
      <c r="P517">
        <f>VLOOKUP(B517,states!A$2:D$10,4,FALSE)</f>
        <v>1</v>
      </c>
      <c r="Q517">
        <v>0.5</v>
      </c>
      <c r="R517">
        <f t="shared" si="78"/>
        <v>0.5</v>
      </c>
      <c r="S517" s="7">
        <f t="shared" si="79"/>
        <v>50.482404471781884</v>
      </c>
    </row>
    <row r="518" spans="1:19">
      <c r="A518" t="str">
        <f t="shared" si="72"/>
        <v>X2Pi-30.5-e-0-2</v>
      </c>
      <c r="B518" t="s">
        <v>0</v>
      </c>
      <c r="C518" s="9">
        <v>30.5</v>
      </c>
      <c r="D518" s="10">
        <v>0</v>
      </c>
      <c r="E518" s="11">
        <v>2</v>
      </c>
      <c r="F518" s="11" t="s">
        <v>1</v>
      </c>
      <c r="G518" s="20">
        <v>12732.192800000001</v>
      </c>
      <c r="I518">
        <f t="shared" si="73"/>
        <v>12717.914700000001</v>
      </c>
      <c r="J518">
        <f t="shared" si="74"/>
        <v>30.5</v>
      </c>
      <c r="K518">
        <f t="shared" si="75"/>
        <v>1</v>
      </c>
      <c r="L518">
        <f t="shared" si="76"/>
        <v>1</v>
      </c>
      <c r="M518">
        <f t="shared" si="80"/>
        <v>12717.914700000001</v>
      </c>
      <c r="N518" s="2" t="str">
        <f>VLOOKUP(B518,states!A$2:C$10,2,FALSE)</f>
        <v>X</v>
      </c>
      <c r="O518">
        <f t="shared" si="77"/>
        <v>0</v>
      </c>
      <c r="P518">
        <f>VLOOKUP(B518,states!A$2:D$10,4,FALSE)</f>
        <v>1</v>
      </c>
      <c r="Q518">
        <v>0.5</v>
      </c>
      <c r="R518">
        <f t="shared" si="78"/>
        <v>1.5</v>
      </c>
      <c r="S518" s="7">
        <f t="shared" si="79"/>
        <v>50.482404471781884</v>
      </c>
    </row>
    <row r="519" spans="1:19">
      <c r="A519" t="str">
        <f t="shared" si="72"/>
        <v>X2Pi-30.5-f-0-2</v>
      </c>
      <c r="B519" t="s">
        <v>0</v>
      </c>
      <c r="C519" s="9">
        <v>30.5</v>
      </c>
      <c r="D519" s="10">
        <v>0</v>
      </c>
      <c r="E519" s="11">
        <v>2</v>
      </c>
      <c r="F519" s="11" t="s">
        <v>2</v>
      </c>
      <c r="G519" s="20">
        <v>12759.219800000001</v>
      </c>
      <c r="I519">
        <f t="shared" si="73"/>
        <v>12744.941700000001</v>
      </c>
      <c r="J519">
        <f t="shared" si="74"/>
        <v>30.5</v>
      </c>
      <c r="K519">
        <f t="shared" si="75"/>
        <v>-1</v>
      </c>
      <c r="L519">
        <f t="shared" si="76"/>
        <v>1</v>
      </c>
      <c r="M519">
        <f t="shared" si="80"/>
        <v>12744.941700000001</v>
      </c>
      <c r="N519" s="2" t="str">
        <f>VLOOKUP(B519,states!A$2:C$10,2,FALSE)</f>
        <v>X</v>
      </c>
      <c r="O519">
        <f t="shared" si="77"/>
        <v>0</v>
      </c>
      <c r="P519">
        <f>VLOOKUP(B519,states!A$2:D$10,4,FALSE)</f>
        <v>1</v>
      </c>
      <c r="Q519">
        <v>0.5</v>
      </c>
      <c r="R519">
        <f t="shared" si="78"/>
        <v>1.5</v>
      </c>
      <c r="S519" s="7">
        <f t="shared" si="79"/>
        <v>50.482404471781884</v>
      </c>
    </row>
    <row r="520" spans="1:19">
      <c r="A520" t="str">
        <f t="shared" si="72"/>
        <v>X2Pi-30.5-f-1-1</v>
      </c>
      <c r="B520" t="s">
        <v>0</v>
      </c>
      <c r="C520" s="9">
        <v>30.5</v>
      </c>
      <c r="D520" s="11">
        <v>1</v>
      </c>
      <c r="E520" s="11">
        <v>1</v>
      </c>
      <c r="F520" s="11" t="s">
        <v>2</v>
      </c>
      <c r="G520" s="20">
        <v>14265.4851</v>
      </c>
      <c r="I520">
        <f t="shared" si="73"/>
        <v>14251.207</v>
      </c>
      <c r="J520">
        <f t="shared" si="74"/>
        <v>30.5</v>
      </c>
      <c r="K520">
        <f t="shared" si="75"/>
        <v>-1</v>
      </c>
      <c r="L520">
        <f t="shared" si="76"/>
        <v>2</v>
      </c>
      <c r="M520">
        <f t="shared" si="80"/>
        <v>14251.207</v>
      </c>
      <c r="N520" s="2" t="str">
        <f>VLOOKUP(B520,states!A$2:C$10,2,FALSE)</f>
        <v>X</v>
      </c>
      <c r="O520">
        <f t="shared" si="77"/>
        <v>1</v>
      </c>
      <c r="P520">
        <f>VLOOKUP(B520,states!A$2:D$10,4,FALSE)</f>
        <v>1</v>
      </c>
      <c r="Q520">
        <v>0.5</v>
      </c>
      <c r="R520">
        <f t="shared" si="78"/>
        <v>0.5</v>
      </c>
      <c r="S520" s="7">
        <f t="shared" si="79"/>
        <v>0.42450472953709478</v>
      </c>
    </row>
    <row r="521" spans="1:19">
      <c r="A521" t="str">
        <f t="shared" si="72"/>
        <v>X2Pi-30.5-e-1-1</v>
      </c>
      <c r="B521" t="s">
        <v>0</v>
      </c>
      <c r="C521" s="9">
        <v>30.5</v>
      </c>
      <c r="D521" s="11">
        <v>1</v>
      </c>
      <c r="E521" s="11">
        <v>1</v>
      </c>
      <c r="F521" s="11" t="s">
        <v>1</v>
      </c>
      <c r="G521" s="20">
        <v>14289.397199999999</v>
      </c>
      <c r="I521">
        <f t="shared" si="73"/>
        <v>14275.1191</v>
      </c>
      <c r="J521">
        <f t="shared" si="74"/>
        <v>30.5</v>
      </c>
      <c r="K521">
        <f t="shared" si="75"/>
        <v>1</v>
      </c>
      <c r="L521">
        <f t="shared" si="76"/>
        <v>2</v>
      </c>
      <c r="M521">
        <f t="shared" si="80"/>
        <v>14275.1191</v>
      </c>
      <c r="N521" s="2" t="str">
        <f>VLOOKUP(B521,states!A$2:C$10,2,FALSE)</f>
        <v>X</v>
      </c>
      <c r="O521">
        <f t="shared" si="77"/>
        <v>1</v>
      </c>
      <c r="P521">
        <f>VLOOKUP(B521,states!A$2:D$10,4,FALSE)</f>
        <v>1</v>
      </c>
      <c r="Q521">
        <v>0.5</v>
      </c>
      <c r="R521">
        <f t="shared" si="78"/>
        <v>0.5</v>
      </c>
      <c r="S521" s="7">
        <f t="shared" si="79"/>
        <v>0.42450472953709478</v>
      </c>
    </row>
    <row r="522" spans="1:19">
      <c r="A522" t="str">
        <f t="shared" si="72"/>
        <v>X2Pi-30.5-e-1-2</v>
      </c>
      <c r="B522" t="s">
        <v>0</v>
      </c>
      <c r="C522" s="9">
        <v>30.5</v>
      </c>
      <c r="D522" s="11">
        <v>1</v>
      </c>
      <c r="E522" s="11">
        <v>2</v>
      </c>
      <c r="F522" s="11" t="s">
        <v>1</v>
      </c>
      <c r="G522" s="20">
        <v>14957.5923</v>
      </c>
      <c r="I522">
        <f t="shared" si="73"/>
        <v>14943.314200000001</v>
      </c>
      <c r="J522">
        <f t="shared" si="74"/>
        <v>30.5</v>
      </c>
      <c r="K522">
        <f t="shared" si="75"/>
        <v>1</v>
      </c>
      <c r="L522">
        <f t="shared" si="76"/>
        <v>2</v>
      </c>
      <c r="M522">
        <f t="shared" si="80"/>
        <v>14943.314200000001</v>
      </c>
      <c r="N522" s="2" t="str">
        <f>VLOOKUP(B522,states!A$2:C$10,2,FALSE)</f>
        <v>X</v>
      </c>
      <c r="O522">
        <f t="shared" si="77"/>
        <v>1</v>
      </c>
      <c r="P522">
        <f>VLOOKUP(B522,states!A$2:D$10,4,FALSE)</f>
        <v>1</v>
      </c>
      <c r="Q522">
        <v>0.5</v>
      </c>
      <c r="R522">
        <f t="shared" si="78"/>
        <v>1.5</v>
      </c>
      <c r="S522" s="7">
        <f t="shared" si="79"/>
        <v>0.42450472953709478</v>
      </c>
    </row>
    <row r="523" spans="1:19">
      <c r="A523" t="str">
        <f t="shared" si="72"/>
        <v>X2Pi-30.5-f-2-1</v>
      </c>
      <c r="B523" t="s">
        <v>0</v>
      </c>
      <c r="C523" s="9">
        <v>30.5</v>
      </c>
      <c r="D523" s="10">
        <v>2</v>
      </c>
      <c r="E523" s="11">
        <v>1</v>
      </c>
      <c r="F523" s="11" t="s">
        <v>2</v>
      </c>
      <c r="G523" s="20">
        <v>16398.3855</v>
      </c>
      <c r="I523">
        <f t="shared" si="73"/>
        <v>16384.107400000001</v>
      </c>
      <c r="J523">
        <f t="shared" si="74"/>
        <v>30.5</v>
      </c>
      <c r="K523">
        <f t="shared" si="75"/>
        <v>-1</v>
      </c>
      <c r="L523">
        <f t="shared" si="76"/>
        <v>3</v>
      </c>
      <c r="M523">
        <f t="shared" si="80"/>
        <v>16384.107400000001</v>
      </c>
      <c r="N523" s="2" t="str">
        <f>VLOOKUP(B523,states!A$2:C$10,2,FALSE)</f>
        <v>X</v>
      </c>
      <c r="O523">
        <f t="shared" si="77"/>
        <v>2</v>
      </c>
      <c r="P523">
        <f>VLOOKUP(B523,states!A$2:D$10,4,FALSE)</f>
        <v>1</v>
      </c>
      <c r="Q523">
        <v>0.5</v>
      </c>
      <c r="R523">
        <f t="shared" si="78"/>
        <v>0.5</v>
      </c>
      <c r="S523" s="7">
        <f t="shared" si="79"/>
        <v>0.38358332415157403</v>
      </c>
    </row>
    <row r="524" spans="1:19">
      <c r="A524" t="str">
        <f t="shared" si="72"/>
        <v>X2Pi-30.5-e-2-1</v>
      </c>
      <c r="B524" t="s">
        <v>0</v>
      </c>
      <c r="C524" s="9">
        <v>30.5</v>
      </c>
      <c r="D524" s="10">
        <v>2</v>
      </c>
      <c r="E524" s="10">
        <v>1</v>
      </c>
      <c r="F524" s="10" t="s">
        <v>1</v>
      </c>
      <c r="G524" s="20">
        <v>16421.1957</v>
      </c>
      <c r="I524">
        <f t="shared" si="73"/>
        <v>16406.917600000001</v>
      </c>
      <c r="J524">
        <f t="shared" si="74"/>
        <v>30.5</v>
      </c>
      <c r="K524">
        <f t="shared" si="75"/>
        <v>1</v>
      </c>
      <c r="L524">
        <f t="shared" si="76"/>
        <v>3</v>
      </c>
      <c r="M524">
        <f t="shared" si="80"/>
        <v>16406.917600000001</v>
      </c>
      <c r="N524" s="2" t="str">
        <f>VLOOKUP(B524,states!A$2:C$10,2,FALSE)</f>
        <v>X</v>
      </c>
      <c r="O524">
        <f t="shared" si="77"/>
        <v>2</v>
      </c>
      <c r="P524">
        <f>VLOOKUP(B524,states!A$2:D$10,4,FALSE)</f>
        <v>1</v>
      </c>
      <c r="Q524">
        <v>0.5</v>
      </c>
      <c r="R524">
        <f t="shared" si="78"/>
        <v>0.5</v>
      </c>
      <c r="S524" s="7">
        <f t="shared" si="79"/>
        <v>0.38358332415157403</v>
      </c>
    </row>
    <row r="525" spans="1:19">
      <c r="A525" t="str">
        <f t="shared" si="72"/>
        <v>X2Pi-30.5-e-2-2</v>
      </c>
      <c r="B525" t="s">
        <v>0</v>
      </c>
      <c r="C525" s="9">
        <v>30.5</v>
      </c>
      <c r="D525" s="10">
        <v>2</v>
      </c>
      <c r="E525" s="11">
        <v>2</v>
      </c>
      <c r="F525" s="11" t="s">
        <v>1</v>
      </c>
      <c r="G525" s="20">
        <v>17059.526099999999</v>
      </c>
      <c r="I525">
        <f t="shared" si="73"/>
        <v>17045.248</v>
      </c>
      <c r="J525">
        <f t="shared" si="74"/>
        <v>30.5</v>
      </c>
      <c r="K525">
        <f t="shared" si="75"/>
        <v>1</v>
      </c>
      <c r="L525">
        <f t="shared" si="76"/>
        <v>3</v>
      </c>
      <c r="M525">
        <f t="shared" si="80"/>
        <v>17045.248</v>
      </c>
      <c r="N525" s="2" t="str">
        <f>VLOOKUP(B525,states!A$2:C$10,2,FALSE)</f>
        <v>X</v>
      </c>
      <c r="O525">
        <f t="shared" si="77"/>
        <v>2</v>
      </c>
      <c r="P525">
        <f>VLOOKUP(B525,states!A$2:D$10,4,FALSE)</f>
        <v>1</v>
      </c>
      <c r="Q525">
        <v>0.5</v>
      </c>
      <c r="R525">
        <f t="shared" si="78"/>
        <v>1.5</v>
      </c>
      <c r="S525" s="7">
        <f t="shared" si="79"/>
        <v>0.38358332415157403</v>
      </c>
    </row>
    <row r="526" spans="1:19">
      <c r="A526" t="str">
        <f t="shared" si="72"/>
        <v>X2Pi-30.5-f-2-2</v>
      </c>
      <c r="B526" t="s">
        <v>0</v>
      </c>
      <c r="C526" s="9">
        <v>30.5</v>
      </c>
      <c r="D526" s="10">
        <v>2</v>
      </c>
      <c r="E526" s="11">
        <v>2</v>
      </c>
      <c r="F526" s="11" t="s">
        <v>2</v>
      </c>
      <c r="G526" s="20">
        <v>17084.124</v>
      </c>
      <c r="I526">
        <f t="shared" si="73"/>
        <v>17069.8459</v>
      </c>
      <c r="J526">
        <f t="shared" si="74"/>
        <v>30.5</v>
      </c>
      <c r="K526">
        <f t="shared" si="75"/>
        <v>-1</v>
      </c>
      <c r="L526">
        <f t="shared" si="76"/>
        <v>3</v>
      </c>
      <c r="M526">
        <f t="shared" si="80"/>
        <v>17069.8459</v>
      </c>
      <c r="N526" s="2" t="str">
        <f>VLOOKUP(B526,states!A$2:C$10,2,FALSE)</f>
        <v>X</v>
      </c>
      <c r="O526">
        <f t="shared" si="77"/>
        <v>2</v>
      </c>
      <c r="P526">
        <f>VLOOKUP(B526,states!A$2:D$10,4,FALSE)</f>
        <v>1</v>
      </c>
      <c r="Q526">
        <v>0.5</v>
      </c>
      <c r="R526">
        <f t="shared" si="78"/>
        <v>1.5</v>
      </c>
      <c r="S526" s="7">
        <f t="shared" si="79"/>
        <v>0.38358332415157403</v>
      </c>
    </row>
    <row r="527" spans="1:19">
      <c r="A527" t="str">
        <f t="shared" si="72"/>
        <v>X2Pi-30.5-f-3-1</v>
      </c>
      <c r="B527" t="s">
        <v>0</v>
      </c>
      <c r="C527" s="9">
        <v>30.5</v>
      </c>
      <c r="D527" s="11">
        <v>3</v>
      </c>
      <c r="E527" s="11">
        <v>1</v>
      </c>
      <c r="F527" s="11" t="s">
        <v>2</v>
      </c>
      <c r="G527" s="20">
        <v>18407.430100000001</v>
      </c>
      <c r="I527">
        <f t="shared" si="73"/>
        <v>18393.152000000002</v>
      </c>
      <c r="J527">
        <f t="shared" si="74"/>
        <v>30.5</v>
      </c>
      <c r="K527">
        <f t="shared" si="75"/>
        <v>-1</v>
      </c>
      <c r="L527">
        <f t="shared" si="76"/>
        <v>4</v>
      </c>
      <c r="M527">
        <f t="shared" si="80"/>
        <v>18393.152000000002</v>
      </c>
      <c r="N527" s="2" t="str">
        <f>VLOOKUP(B527,states!A$2:C$10,2,FALSE)</f>
        <v>X</v>
      </c>
      <c r="O527">
        <f t="shared" si="77"/>
        <v>3</v>
      </c>
      <c r="P527">
        <f>VLOOKUP(B527,states!A$2:D$10,4,FALSE)</f>
        <v>1</v>
      </c>
      <c r="Q527">
        <v>0.5</v>
      </c>
      <c r="R527">
        <f t="shared" si="78"/>
        <v>0.5</v>
      </c>
      <c r="S527" s="7">
        <f t="shared" si="79"/>
        <v>0.35696450532599061</v>
      </c>
    </row>
    <row r="528" spans="1:19">
      <c r="A528" t="str">
        <f t="shared" si="72"/>
        <v>X2Pi-30.5-e-3-1</v>
      </c>
      <c r="B528" t="s">
        <v>0</v>
      </c>
      <c r="C528" s="9">
        <v>30.5</v>
      </c>
      <c r="D528" s="11">
        <v>3</v>
      </c>
      <c r="E528" s="11">
        <v>1</v>
      </c>
      <c r="F528" s="11" t="s">
        <v>1</v>
      </c>
      <c r="G528" s="20">
        <v>18429.1783</v>
      </c>
      <c r="I528">
        <f t="shared" si="73"/>
        <v>18414.9002</v>
      </c>
      <c r="J528">
        <f t="shared" si="74"/>
        <v>30.5</v>
      </c>
      <c r="K528">
        <f t="shared" si="75"/>
        <v>1</v>
      </c>
      <c r="L528">
        <f t="shared" si="76"/>
        <v>4</v>
      </c>
      <c r="M528">
        <f t="shared" si="80"/>
        <v>18414.9002</v>
      </c>
      <c r="N528" s="2" t="str">
        <f>VLOOKUP(B528,states!A$2:C$10,2,FALSE)</f>
        <v>X</v>
      </c>
      <c r="O528">
        <f t="shared" si="77"/>
        <v>3</v>
      </c>
      <c r="P528">
        <f>VLOOKUP(B528,states!A$2:D$10,4,FALSE)</f>
        <v>1</v>
      </c>
      <c r="Q528">
        <v>0.5</v>
      </c>
      <c r="R528">
        <f t="shared" si="78"/>
        <v>0.5</v>
      </c>
      <c r="S528" s="7">
        <f t="shared" si="79"/>
        <v>0.35696450532599061</v>
      </c>
    </row>
    <row r="529" spans="1:19">
      <c r="A529" t="str">
        <f t="shared" si="72"/>
        <v>X2Pi-30.5-e-3-2</v>
      </c>
      <c r="B529" t="s">
        <v>0</v>
      </c>
      <c r="C529" s="9">
        <v>30.5</v>
      </c>
      <c r="D529" s="11">
        <v>3</v>
      </c>
      <c r="E529" s="11">
        <v>2</v>
      </c>
      <c r="F529" s="11" t="s">
        <v>1</v>
      </c>
      <c r="G529" s="20">
        <v>19037.4051</v>
      </c>
      <c r="I529">
        <f t="shared" si="73"/>
        <v>19023.127</v>
      </c>
      <c r="J529">
        <f t="shared" si="74"/>
        <v>30.5</v>
      </c>
      <c r="K529">
        <f t="shared" si="75"/>
        <v>1</v>
      </c>
      <c r="L529">
        <f t="shared" si="76"/>
        <v>4</v>
      </c>
      <c r="M529">
        <f t="shared" si="80"/>
        <v>19023.127</v>
      </c>
      <c r="N529" s="2" t="str">
        <f>VLOOKUP(B529,states!A$2:C$10,2,FALSE)</f>
        <v>X</v>
      </c>
      <c r="O529">
        <f t="shared" si="77"/>
        <v>3</v>
      </c>
      <c r="P529">
        <f>VLOOKUP(B529,states!A$2:D$10,4,FALSE)</f>
        <v>1</v>
      </c>
      <c r="Q529">
        <v>0.5</v>
      </c>
      <c r="R529">
        <f t="shared" si="78"/>
        <v>1.5</v>
      </c>
      <c r="S529" s="7">
        <f t="shared" si="79"/>
        <v>0.35696450532599061</v>
      </c>
    </row>
    <row r="530" spans="1:19">
      <c r="A530" t="str">
        <f t="shared" si="72"/>
        <v>X2Pi-31.5-f-0-1</v>
      </c>
      <c r="B530" t="s">
        <v>0</v>
      </c>
      <c r="C530" s="9">
        <v>31.5</v>
      </c>
      <c r="D530" s="10">
        <v>0</v>
      </c>
      <c r="E530" s="11">
        <v>1</v>
      </c>
      <c r="F530" s="11" t="s">
        <v>2</v>
      </c>
      <c r="G530" s="20">
        <v>12732.590099999999</v>
      </c>
      <c r="I530">
        <f t="shared" si="73"/>
        <v>12718.312</v>
      </c>
      <c r="J530">
        <f t="shared" si="74"/>
        <v>31.5</v>
      </c>
      <c r="K530">
        <f t="shared" si="75"/>
        <v>1</v>
      </c>
      <c r="L530">
        <f t="shared" si="76"/>
        <v>1</v>
      </c>
      <c r="M530">
        <f t="shared" si="80"/>
        <v>12718.312</v>
      </c>
      <c r="N530" s="2" t="str">
        <f>VLOOKUP(B530,states!A$2:C$10,2,FALSE)</f>
        <v>X</v>
      </c>
      <c r="O530">
        <f t="shared" si="77"/>
        <v>0</v>
      </c>
      <c r="P530">
        <f>VLOOKUP(B530,states!A$2:D$10,4,FALSE)</f>
        <v>1</v>
      </c>
      <c r="Q530">
        <v>0.5</v>
      </c>
      <c r="R530">
        <f t="shared" si="78"/>
        <v>0.5</v>
      </c>
      <c r="S530" s="7">
        <f t="shared" si="79"/>
        <v>50.157731841017863</v>
      </c>
    </row>
    <row r="531" spans="1:19">
      <c r="A531" t="str">
        <f t="shared" si="72"/>
        <v>X2Pi-31.5-e-0-1</v>
      </c>
      <c r="B531" t="s">
        <v>0</v>
      </c>
      <c r="C531" s="9">
        <v>31.5</v>
      </c>
      <c r="D531" s="10">
        <v>0</v>
      </c>
      <c r="E531" s="10">
        <v>1</v>
      </c>
      <c r="F531" s="10" t="s">
        <v>1</v>
      </c>
      <c r="G531" s="20">
        <v>12758.8418</v>
      </c>
      <c r="I531">
        <f t="shared" si="73"/>
        <v>12744.563700000001</v>
      </c>
      <c r="J531">
        <f t="shared" si="74"/>
        <v>31.5</v>
      </c>
      <c r="K531">
        <f t="shared" si="75"/>
        <v>-1</v>
      </c>
      <c r="L531">
        <f t="shared" si="76"/>
        <v>1</v>
      </c>
      <c r="M531">
        <f t="shared" si="80"/>
        <v>12744.563700000001</v>
      </c>
      <c r="N531" s="2" t="str">
        <f>VLOOKUP(B531,states!A$2:C$10,2,FALSE)</f>
        <v>X</v>
      </c>
      <c r="O531">
        <f t="shared" si="77"/>
        <v>0</v>
      </c>
      <c r="P531">
        <f>VLOOKUP(B531,states!A$2:D$10,4,FALSE)</f>
        <v>1</v>
      </c>
      <c r="Q531">
        <v>0.5</v>
      </c>
      <c r="R531">
        <f t="shared" si="78"/>
        <v>0.5</v>
      </c>
      <c r="S531" s="7">
        <f t="shared" si="79"/>
        <v>50.157731841017863</v>
      </c>
    </row>
    <row r="532" spans="1:19">
      <c r="A532" t="str">
        <f t="shared" si="72"/>
        <v>X2Pi-31.5-e-0-2</v>
      </c>
      <c r="B532" t="s">
        <v>0</v>
      </c>
      <c r="C532" s="9">
        <v>31.5</v>
      </c>
      <c r="D532" s="10">
        <v>0</v>
      </c>
      <c r="E532" s="11">
        <v>2</v>
      </c>
      <c r="F532" s="11" t="s">
        <v>1</v>
      </c>
      <c r="G532" s="20">
        <v>13469.726500000001</v>
      </c>
      <c r="I532">
        <f t="shared" si="73"/>
        <v>13455.448400000001</v>
      </c>
      <c r="J532">
        <f t="shared" si="74"/>
        <v>31.5</v>
      </c>
      <c r="K532">
        <f t="shared" si="75"/>
        <v>-1</v>
      </c>
      <c r="L532">
        <f t="shared" si="76"/>
        <v>1</v>
      </c>
      <c r="M532">
        <f t="shared" si="80"/>
        <v>13455.448400000001</v>
      </c>
      <c r="N532" s="2" t="str">
        <f>VLOOKUP(B532,states!A$2:C$10,2,FALSE)</f>
        <v>X</v>
      </c>
      <c r="O532">
        <f t="shared" si="77"/>
        <v>0</v>
      </c>
      <c r="P532">
        <f>VLOOKUP(B532,states!A$2:D$10,4,FALSE)</f>
        <v>1</v>
      </c>
      <c r="Q532">
        <v>0.5</v>
      </c>
      <c r="R532">
        <f t="shared" si="78"/>
        <v>1.5</v>
      </c>
      <c r="S532" s="7">
        <f t="shared" si="79"/>
        <v>50.157731841017863</v>
      </c>
    </row>
    <row r="533" spans="1:19">
      <c r="A533" t="str">
        <f t="shared" si="72"/>
        <v>X2Pi-31.5-f-0-2</v>
      </c>
      <c r="B533" t="s">
        <v>0</v>
      </c>
      <c r="C533" s="9">
        <v>31.5</v>
      </c>
      <c r="D533" s="10">
        <v>0</v>
      </c>
      <c r="E533" s="11">
        <v>2</v>
      </c>
      <c r="F533" s="11" t="s">
        <v>2</v>
      </c>
      <c r="G533" s="20">
        <v>13497.9632</v>
      </c>
      <c r="I533">
        <f t="shared" si="73"/>
        <v>13483.685100000001</v>
      </c>
      <c r="J533">
        <f t="shared" si="74"/>
        <v>31.5</v>
      </c>
      <c r="K533">
        <f t="shared" si="75"/>
        <v>1</v>
      </c>
      <c r="L533">
        <f t="shared" si="76"/>
        <v>1</v>
      </c>
      <c r="M533">
        <f t="shared" si="80"/>
        <v>13483.685100000001</v>
      </c>
      <c r="N533" s="2" t="str">
        <f>VLOOKUP(B533,states!A$2:C$10,2,FALSE)</f>
        <v>X</v>
      </c>
      <c r="O533">
        <f t="shared" si="77"/>
        <v>0</v>
      </c>
      <c r="P533">
        <f>VLOOKUP(B533,states!A$2:D$10,4,FALSE)</f>
        <v>1</v>
      </c>
      <c r="Q533">
        <v>0.5</v>
      </c>
      <c r="R533">
        <f t="shared" si="78"/>
        <v>1.5</v>
      </c>
      <c r="S533" s="7">
        <f t="shared" si="79"/>
        <v>50.157731841017863</v>
      </c>
    </row>
    <row r="534" spans="1:19" ht="14.7" thickBot="1">
      <c r="A534" t="str">
        <f t="shared" si="72"/>
        <v>X2Pi-31.5-f-1-1</v>
      </c>
      <c r="B534" t="s">
        <v>0</v>
      </c>
      <c r="C534" s="12">
        <v>31.5</v>
      </c>
      <c r="D534" s="11">
        <v>1</v>
      </c>
      <c r="E534" s="11">
        <v>1</v>
      </c>
      <c r="F534" s="11" t="s">
        <v>2</v>
      </c>
      <c r="G534" s="21">
        <v>14957.975700000001</v>
      </c>
      <c r="I534">
        <f t="shared" si="73"/>
        <v>14943.697600000001</v>
      </c>
      <c r="J534">
        <f t="shared" si="74"/>
        <v>31.5</v>
      </c>
      <c r="K534">
        <f t="shared" si="75"/>
        <v>1</v>
      </c>
      <c r="L534">
        <f t="shared" si="76"/>
        <v>2</v>
      </c>
      <c r="M534">
        <f t="shared" si="80"/>
        <v>14943.697600000001</v>
      </c>
      <c r="N534" s="2" t="str">
        <f>VLOOKUP(B534,states!A$2:C$10,2,FALSE)</f>
        <v>X</v>
      </c>
      <c r="O534">
        <f t="shared" si="77"/>
        <v>1</v>
      </c>
      <c r="P534">
        <f>VLOOKUP(B534,states!A$2:D$10,4,FALSE)</f>
        <v>1</v>
      </c>
      <c r="Q534">
        <v>0.5</v>
      </c>
      <c r="R534">
        <f t="shared" si="78"/>
        <v>0.5</v>
      </c>
      <c r="S534" s="7">
        <f t="shared" si="79"/>
        <v>0.42177456902369015</v>
      </c>
    </row>
    <row r="535" spans="1:19">
      <c r="A535" t="str">
        <f t="shared" si="72"/>
        <v>X2Pi-31.5-e-1-1</v>
      </c>
      <c r="B535" t="s">
        <v>0</v>
      </c>
      <c r="C535" s="10">
        <v>31.5</v>
      </c>
      <c r="D535" s="11">
        <v>1</v>
      </c>
      <c r="E535" s="11">
        <v>1</v>
      </c>
      <c r="F535" s="11" t="s">
        <v>1</v>
      </c>
      <c r="G535" s="20">
        <v>14983.000099999999</v>
      </c>
      <c r="I535">
        <f t="shared" si="73"/>
        <v>14968.722</v>
      </c>
      <c r="J535">
        <f t="shared" si="74"/>
        <v>31.5</v>
      </c>
      <c r="K535">
        <f t="shared" si="75"/>
        <v>-1</v>
      </c>
      <c r="L535">
        <f t="shared" si="76"/>
        <v>2</v>
      </c>
      <c r="M535">
        <f t="shared" si="80"/>
        <v>14968.722</v>
      </c>
      <c r="N535" s="2" t="str">
        <f>VLOOKUP(B535,states!A$2:C$10,2,FALSE)</f>
        <v>X</v>
      </c>
      <c r="O535">
        <f t="shared" si="77"/>
        <v>1</v>
      </c>
      <c r="P535">
        <f>VLOOKUP(B535,states!A$2:D$10,4,FALSE)</f>
        <v>1</v>
      </c>
      <c r="Q535">
        <v>0.5</v>
      </c>
      <c r="R535">
        <f t="shared" si="78"/>
        <v>0.5</v>
      </c>
      <c r="S535" s="7">
        <f t="shared" si="79"/>
        <v>0.42177456902369015</v>
      </c>
    </row>
    <row r="536" spans="1:19" ht="14.7" thickBot="1">
      <c r="A536" t="str">
        <f t="shared" si="72"/>
        <v>X2Pi-31.5-e-1-2</v>
      </c>
      <c r="B536" t="s">
        <v>0</v>
      </c>
      <c r="C536" s="10">
        <v>31.5</v>
      </c>
      <c r="D536" s="11">
        <v>1</v>
      </c>
      <c r="E536" s="11">
        <v>2</v>
      </c>
      <c r="F536" s="11" t="s">
        <v>1</v>
      </c>
      <c r="G536" s="20">
        <v>15663.1834</v>
      </c>
      <c r="I536">
        <f t="shared" si="73"/>
        <v>15648.9053</v>
      </c>
      <c r="J536">
        <f t="shared" si="74"/>
        <v>31.5</v>
      </c>
      <c r="K536">
        <f t="shared" si="75"/>
        <v>-1</v>
      </c>
      <c r="L536">
        <f t="shared" si="76"/>
        <v>2</v>
      </c>
      <c r="M536">
        <f t="shared" si="80"/>
        <v>15648.9053</v>
      </c>
      <c r="N536" s="2" t="str">
        <f>VLOOKUP(B536,states!A$2:C$10,2,FALSE)</f>
        <v>X</v>
      </c>
      <c r="O536">
        <f t="shared" si="77"/>
        <v>1</v>
      </c>
      <c r="P536">
        <f>VLOOKUP(B536,states!A$2:D$10,4,FALSE)</f>
        <v>1</v>
      </c>
      <c r="Q536">
        <v>0.5</v>
      </c>
      <c r="R536">
        <f t="shared" si="78"/>
        <v>1.5</v>
      </c>
      <c r="S536" s="7">
        <f t="shared" si="79"/>
        <v>0.42177456902369015</v>
      </c>
    </row>
    <row r="537" spans="1:19" ht="14.7" thickBot="1">
      <c r="A537" t="str">
        <f t="shared" si="72"/>
        <v>X2Pi-31.5-f-2-1</v>
      </c>
      <c r="B537" t="s">
        <v>0</v>
      </c>
      <c r="C537" s="10">
        <v>31.5</v>
      </c>
      <c r="D537" s="16">
        <v>2</v>
      </c>
      <c r="E537" s="11">
        <v>1</v>
      </c>
      <c r="F537" s="11" t="s">
        <v>2</v>
      </c>
      <c r="G537" s="24">
        <v>17059.901999999998</v>
      </c>
      <c r="I537">
        <f t="shared" si="73"/>
        <v>17045.623899999999</v>
      </c>
      <c r="J537">
        <f t="shared" si="74"/>
        <v>31.5</v>
      </c>
      <c r="K537">
        <f t="shared" si="75"/>
        <v>1</v>
      </c>
      <c r="L537">
        <f t="shared" si="76"/>
        <v>3</v>
      </c>
      <c r="M537">
        <f t="shared" si="80"/>
        <v>17045.623899999999</v>
      </c>
      <c r="N537" s="2" t="str">
        <f>VLOOKUP(B537,states!A$2:C$10,2,FALSE)</f>
        <v>X</v>
      </c>
      <c r="O537">
        <f t="shared" si="77"/>
        <v>2</v>
      </c>
      <c r="P537">
        <f>VLOOKUP(B537,states!A$2:D$10,4,FALSE)</f>
        <v>1</v>
      </c>
      <c r="Q537">
        <v>0.5</v>
      </c>
      <c r="R537">
        <f t="shared" si="78"/>
        <v>0.5</v>
      </c>
      <c r="S537" s="7">
        <f t="shared" si="79"/>
        <v>0.38111634564148517</v>
      </c>
    </row>
    <row r="538" spans="1:19" ht="14.7" thickBot="1">
      <c r="A538" t="str">
        <f t="shared" si="72"/>
        <v>X2Pi-31.5-e-2-1</v>
      </c>
      <c r="B538" t="s">
        <v>0</v>
      </c>
      <c r="C538" s="14">
        <v>31.5</v>
      </c>
      <c r="D538" s="8">
        <v>2</v>
      </c>
      <c r="E538" s="10">
        <v>1</v>
      </c>
      <c r="F538" s="10" t="s">
        <v>1</v>
      </c>
      <c r="G538" s="21">
        <v>17083.747100000001</v>
      </c>
      <c r="I538">
        <f t="shared" si="73"/>
        <v>17069.469000000001</v>
      </c>
      <c r="J538">
        <f t="shared" si="74"/>
        <v>31.5</v>
      </c>
      <c r="K538">
        <f t="shared" si="75"/>
        <v>-1</v>
      </c>
      <c r="L538">
        <f t="shared" si="76"/>
        <v>3</v>
      </c>
      <c r="M538">
        <f t="shared" si="80"/>
        <v>17069.469000000001</v>
      </c>
      <c r="N538" s="2" t="str">
        <f>VLOOKUP(B538,states!A$2:C$10,2,FALSE)</f>
        <v>X</v>
      </c>
      <c r="O538">
        <f t="shared" si="77"/>
        <v>2</v>
      </c>
      <c r="P538">
        <f>VLOOKUP(B538,states!A$2:D$10,4,FALSE)</f>
        <v>1</v>
      </c>
      <c r="Q538">
        <v>0.5</v>
      </c>
      <c r="R538">
        <f t="shared" si="78"/>
        <v>0.5</v>
      </c>
      <c r="S538" s="7">
        <f t="shared" si="79"/>
        <v>0.38111634564148517</v>
      </c>
    </row>
    <row r="539" spans="1:19">
      <c r="A539" t="str">
        <f t="shared" si="72"/>
        <v>X2Pi-31.5-e-2-2</v>
      </c>
      <c r="B539" t="s">
        <v>0</v>
      </c>
      <c r="C539" s="9">
        <v>31.5</v>
      </c>
      <c r="D539" s="10">
        <v>2</v>
      </c>
      <c r="E539" s="11">
        <v>2</v>
      </c>
      <c r="F539" s="11" t="s">
        <v>1</v>
      </c>
      <c r="G539" s="20">
        <v>17733.157800000001</v>
      </c>
      <c r="I539">
        <f t="shared" si="73"/>
        <v>17718.879700000001</v>
      </c>
      <c r="J539">
        <f t="shared" si="74"/>
        <v>31.5</v>
      </c>
      <c r="K539">
        <f t="shared" si="75"/>
        <v>-1</v>
      </c>
      <c r="L539">
        <f t="shared" si="76"/>
        <v>3</v>
      </c>
      <c r="M539">
        <f t="shared" si="80"/>
        <v>17718.879700000001</v>
      </c>
      <c r="N539" s="2" t="str">
        <f>VLOOKUP(B539,states!A$2:C$10,2,FALSE)</f>
        <v>X</v>
      </c>
      <c r="O539">
        <f t="shared" si="77"/>
        <v>2</v>
      </c>
      <c r="P539">
        <f>VLOOKUP(B539,states!A$2:D$10,4,FALSE)</f>
        <v>1</v>
      </c>
      <c r="Q539">
        <v>0.5</v>
      </c>
      <c r="R539">
        <f t="shared" si="78"/>
        <v>1.5</v>
      </c>
      <c r="S539" s="7">
        <f t="shared" si="79"/>
        <v>0.38111634564148517</v>
      </c>
    </row>
    <row r="540" spans="1:19">
      <c r="A540" t="str">
        <f t="shared" si="72"/>
        <v>X2Pi-31.5-f-2-2</v>
      </c>
      <c r="B540" t="s">
        <v>0</v>
      </c>
      <c r="C540" s="9">
        <v>31.5</v>
      </c>
      <c r="D540" s="10">
        <v>2</v>
      </c>
      <c r="E540" s="11">
        <v>2</v>
      </c>
      <c r="F540" s="11" t="s">
        <v>2</v>
      </c>
      <c r="G540" s="20">
        <v>17758.797299999998</v>
      </c>
      <c r="I540">
        <f t="shared" si="73"/>
        <v>17744.519199999999</v>
      </c>
      <c r="J540">
        <f t="shared" si="74"/>
        <v>31.5</v>
      </c>
      <c r="K540">
        <f t="shared" si="75"/>
        <v>1</v>
      </c>
      <c r="L540">
        <f t="shared" si="76"/>
        <v>3</v>
      </c>
      <c r="M540">
        <f t="shared" si="80"/>
        <v>17744.519199999999</v>
      </c>
      <c r="N540" s="2" t="str">
        <f>VLOOKUP(B540,states!A$2:C$10,2,FALSE)</f>
        <v>X</v>
      </c>
      <c r="O540">
        <f t="shared" si="77"/>
        <v>2</v>
      </c>
      <c r="P540">
        <f>VLOOKUP(B540,states!A$2:D$10,4,FALSE)</f>
        <v>1</v>
      </c>
      <c r="Q540">
        <v>0.5</v>
      </c>
      <c r="R540">
        <f t="shared" si="78"/>
        <v>1.5</v>
      </c>
      <c r="S540" s="7">
        <f t="shared" si="79"/>
        <v>0.38111634564148517</v>
      </c>
    </row>
    <row r="541" spans="1:19">
      <c r="A541" t="str">
        <f t="shared" si="72"/>
        <v>X2Pi-31.5-f-3-1</v>
      </c>
      <c r="B541" t="s">
        <v>0</v>
      </c>
      <c r="C541" s="9">
        <v>31.5</v>
      </c>
      <c r="D541" s="11">
        <v>3</v>
      </c>
      <c r="E541" s="11">
        <v>1</v>
      </c>
      <c r="F541" s="11" t="s">
        <v>2</v>
      </c>
      <c r="G541" s="20">
        <v>19037.773399999998</v>
      </c>
      <c r="I541">
        <f t="shared" si="73"/>
        <v>19023.495299999999</v>
      </c>
      <c r="J541">
        <f t="shared" si="74"/>
        <v>31.5</v>
      </c>
      <c r="K541">
        <f t="shared" si="75"/>
        <v>1</v>
      </c>
      <c r="L541">
        <f t="shared" si="76"/>
        <v>4</v>
      </c>
      <c r="M541">
        <f t="shared" si="80"/>
        <v>19023.495299999999</v>
      </c>
      <c r="N541" s="2" t="str">
        <f>VLOOKUP(B541,states!A$2:C$10,2,FALSE)</f>
        <v>X</v>
      </c>
      <c r="O541">
        <f t="shared" si="77"/>
        <v>3</v>
      </c>
      <c r="P541">
        <f>VLOOKUP(B541,states!A$2:D$10,4,FALSE)</f>
        <v>1</v>
      </c>
      <c r="Q541">
        <v>0.5</v>
      </c>
      <c r="R541">
        <f t="shared" si="78"/>
        <v>0.5</v>
      </c>
      <c r="S541" s="7">
        <f t="shared" si="79"/>
        <v>0.35466872313720149</v>
      </c>
    </row>
    <row r="542" spans="1:19">
      <c r="A542" t="str">
        <f t="shared" si="72"/>
        <v>X2Pi-31.5-e-3-1</v>
      </c>
      <c r="B542" t="s">
        <v>0</v>
      </c>
      <c r="C542" s="9">
        <v>31.5</v>
      </c>
      <c r="D542" s="11">
        <v>3</v>
      </c>
      <c r="E542" s="11">
        <v>1</v>
      </c>
      <c r="F542" s="11" t="s">
        <v>1</v>
      </c>
      <c r="G542" s="20">
        <v>19060.484</v>
      </c>
      <c r="I542">
        <f t="shared" si="73"/>
        <v>19046.205900000001</v>
      </c>
      <c r="J542">
        <f t="shared" si="74"/>
        <v>31.5</v>
      </c>
      <c r="K542">
        <f t="shared" si="75"/>
        <v>-1</v>
      </c>
      <c r="L542">
        <f t="shared" si="76"/>
        <v>4</v>
      </c>
      <c r="M542">
        <f t="shared" si="80"/>
        <v>19046.205900000001</v>
      </c>
      <c r="N542" s="2" t="str">
        <f>VLOOKUP(B542,states!A$2:C$10,2,FALSE)</f>
        <v>X</v>
      </c>
      <c r="O542">
        <f t="shared" si="77"/>
        <v>3</v>
      </c>
      <c r="P542">
        <f>VLOOKUP(B542,states!A$2:D$10,4,FALSE)</f>
        <v>1</v>
      </c>
      <c r="Q542">
        <v>0.5</v>
      </c>
      <c r="R542">
        <f t="shared" si="78"/>
        <v>0.5</v>
      </c>
      <c r="S542" s="7">
        <f t="shared" si="79"/>
        <v>0.35466872313720149</v>
      </c>
    </row>
    <row r="543" spans="1:19">
      <c r="A543" t="str">
        <f t="shared" si="72"/>
        <v>X2Pi-31.5-e-3-2</v>
      </c>
      <c r="B543" t="s">
        <v>0</v>
      </c>
      <c r="C543" s="9">
        <v>31.5</v>
      </c>
      <c r="D543" s="11">
        <v>3</v>
      </c>
      <c r="E543" s="11">
        <v>2</v>
      </c>
      <c r="F543" s="11" t="s">
        <v>1</v>
      </c>
      <c r="G543" s="20">
        <v>19678.8243</v>
      </c>
      <c r="I543">
        <f t="shared" si="73"/>
        <v>19664.546200000001</v>
      </c>
      <c r="J543">
        <f t="shared" si="74"/>
        <v>31.5</v>
      </c>
      <c r="K543">
        <f t="shared" si="75"/>
        <v>-1</v>
      </c>
      <c r="L543">
        <f t="shared" si="76"/>
        <v>4</v>
      </c>
      <c r="M543">
        <f t="shared" si="80"/>
        <v>19664.546200000001</v>
      </c>
      <c r="N543" s="2" t="str">
        <f>VLOOKUP(B543,states!A$2:C$10,2,FALSE)</f>
        <v>X</v>
      </c>
      <c r="O543">
        <f t="shared" si="77"/>
        <v>3</v>
      </c>
      <c r="P543">
        <f>VLOOKUP(B543,states!A$2:D$10,4,FALSE)</f>
        <v>1</v>
      </c>
      <c r="Q543">
        <v>0.5</v>
      </c>
      <c r="R543">
        <f t="shared" si="78"/>
        <v>1.5</v>
      </c>
      <c r="S543" s="7">
        <f t="shared" si="79"/>
        <v>0.35466872313720149</v>
      </c>
    </row>
    <row r="544" spans="1:19">
      <c r="A544" t="str">
        <f t="shared" si="72"/>
        <v>X2Pi-32.5-f-0-1</v>
      </c>
      <c r="B544" t="s">
        <v>0</v>
      </c>
      <c r="C544" s="9">
        <v>32.5</v>
      </c>
      <c r="D544" s="10">
        <v>0</v>
      </c>
      <c r="E544" s="11">
        <v>1</v>
      </c>
      <c r="F544" s="11" t="s">
        <v>2</v>
      </c>
      <c r="G544" s="20">
        <v>13470.1343</v>
      </c>
      <c r="I544">
        <f t="shared" si="73"/>
        <v>13455.8562</v>
      </c>
      <c r="J544">
        <f t="shared" si="74"/>
        <v>32.5</v>
      </c>
      <c r="K544">
        <f t="shared" si="75"/>
        <v>-1</v>
      </c>
      <c r="L544">
        <f t="shared" si="76"/>
        <v>1</v>
      </c>
      <c r="M544">
        <f t="shared" si="80"/>
        <v>13455.8562</v>
      </c>
      <c r="N544" s="2" t="str">
        <f>VLOOKUP(B544,states!A$2:C$10,2,FALSE)</f>
        <v>X</v>
      </c>
      <c r="O544">
        <f t="shared" si="77"/>
        <v>0</v>
      </c>
      <c r="P544">
        <f>VLOOKUP(B544,states!A$2:D$10,4,FALSE)</f>
        <v>1</v>
      </c>
      <c r="Q544">
        <v>0.5</v>
      </c>
      <c r="R544">
        <f t="shared" si="78"/>
        <v>0.5</v>
      </c>
      <c r="S544" s="7">
        <f t="shared" si="79"/>
        <v>49.845198266173419</v>
      </c>
    </row>
    <row r="545" spans="1:19">
      <c r="A545" t="str">
        <f t="shared" si="72"/>
        <v>X2Pi-32.5-e-0-1</v>
      </c>
      <c r="B545" t="s">
        <v>0</v>
      </c>
      <c r="C545" s="9">
        <v>32.5</v>
      </c>
      <c r="D545" s="10">
        <v>0</v>
      </c>
      <c r="E545" s="10">
        <v>1</v>
      </c>
      <c r="F545" s="10" t="s">
        <v>1</v>
      </c>
      <c r="G545" s="20">
        <v>13497.592199999999</v>
      </c>
      <c r="I545">
        <f t="shared" si="73"/>
        <v>13483.3141</v>
      </c>
      <c r="J545">
        <f t="shared" si="74"/>
        <v>32.5</v>
      </c>
      <c r="K545">
        <f t="shared" si="75"/>
        <v>1</v>
      </c>
      <c r="L545">
        <f t="shared" si="76"/>
        <v>1</v>
      </c>
      <c r="M545">
        <f t="shared" si="80"/>
        <v>13483.3141</v>
      </c>
      <c r="N545" s="2" t="str">
        <f>VLOOKUP(B545,states!A$2:C$10,2,FALSE)</f>
        <v>X</v>
      </c>
      <c r="O545">
        <f t="shared" si="77"/>
        <v>0</v>
      </c>
      <c r="P545">
        <f>VLOOKUP(B545,states!A$2:D$10,4,FALSE)</f>
        <v>1</v>
      </c>
      <c r="Q545">
        <v>0.5</v>
      </c>
      <c r="R545">
        <f t="shared" si="78"/>
        <v>0.5</v>
      </c>
      <c r="S545" s="7">
        <f t="shared" si="79"/>
        <v>49.845198266173419</v>
      </c>
    </row>
    <row r="546" spans="1:19">
      <c r="A546" t="str">
        <f t="shared" si="72"/>
        <v>X2Pi-32.5-e-0-2</v>
      </c>
      <c r="B546" t="s">
        <v>0</v>
      </c>
      <c r="C546" s="9">
        <v>32.5</v>
      </c>
      <c r="D546" s="10">
        <v>0</v>
      </c>
      <c r="E546" s="11">
        <v>2</v>
      </c>
      <c r="F546" s="11" t="s">
        <v>1</v>
      </c>
      <c r="G546" s="20">
        <v>14220.596100000001</v>
      </c>
      <c r="I546">
        <f t="shared" si="73"/>
        <v>14206.318000000001</v>
      </c>
      <c r="J546">
        <f t="shared" si="74"/>
        <v>32.5</v>
      </c>
      <c r="K546">
        <f t="shared" si="75"/>
        <v>1</v>
      </c>
      <c r="L546">
        <f t="shared" si="76"/>
        <v>1</v>
      </c>
      <c r="M546">
        <f t="shared" si="80"/>
        <v>14206.318000000001</v>
      </c>
      <c r="N546" s="2" t="str">
        <f>VLOOKUP(B546,states!A$2:C$10,2,FALSE)</f>
        <v>X</v>
      </c>
      <c r="O546">
        <f t="shared" si="77"/>
        <v>0</v>
      </c>
      <c r="P546">
        <f>VLOOKUP(B546,states!A$2:D$10,4,FALSE)</f>
        <v>1</v>
      </c>
      <c r="Q546">
        <v>0.5</v>
      </c>
      <c r="R546">
        <f t="shared" si="78"/>
        <v>1.5</v>
      </c>
      <c r="S546" s="7">
        <f t="shared" si="79"/>
        <v>49.845198266173419</v>
      </c>
    </row>
    <row r="547" spans="1:19">
      <c r="A547" t="str">
        <f t="shared" si="72"/>
        <v>X2Pi-32.5-f-0-2</v>
      </c>
      <c r="B547" t="s">
        <v>0</v>
      </c>
      <c r="C547" s="9">
        <v>32.5</v>
      </c>
      <c r="D547" s="10">
        <v>0</v>
      </c>
      <c r="E547" s="11">
        <v>2</v>
      </c>
      <c r="F547" s="11" t="s">
        <v>2</v>
      </c>
      <c r="G547" s="20">
        <v>14250.0533</v>
      </c>
      <c r="I547">
        <f t="shared" si="73"/>
        <v>14235.7752</v>
      </c>
      <c r="J547">
        <f t="shared" si="74"/>
        <v>32.5</v>
      </c>
      <c r="K547">
        <f t="shared" si="75"/>
        <v>-1</v>
      </c>
      <c r="L547">
        <f t="shared" si="76"/>
        <v>1</v>
      </c>
      <c r="M547">
        <f t="shared" si="80"/>
        <v>14235.7752</v>
      </c>
      <c r="N547" s="2" t="str">
        <f>VLOOKUP(B547,states!A$2:C$10,2,FALSE)</f>
        <v>X</v>
      </c>
      <c r="O547">
        <f t="shared" si="77"/>
        <v>0</v>
      </c>
      <c r="P547">
        <f>VLOOKUP(B547,states!A$2:D$10,4,FALSE)</f>
        <v>1</v>
      </c>
      <c r="Q547">
        <v>0.5</v>
      </c>
      <c r="R547">
        <f t="shared" si="78"/>
        <v>1.5</v>
      </c>
      <c r="S547" s="7">
        <f t="shared" si="79"/>
        <v>49.845198266173419</v>
      </c>
    </row>
    <row r="548" spans="1:19">
      <c r="A548" t="str">
        <f t="shared" si="72"/>
        <v>X2Pi-32.5-f-1-1</v>
      </c>
      <c r="B548" t="s">
        <v>0</v>
      </c>
      <c r="C548" s="9">
        <v>32.5</v>
      </c>
      <c r="D548" s="11">
        <v>1</v>
      </c>
      <c r="E548" s="11">
        <v>1</v>
      </c>
      <c r="F548" s="11" t="s">
        <v>2</v>
      </c>
      <c r="G548" s="20">
        <v>15663.5766</v>
      </c>
      <c r="I548">
        <f t="shared" si="73"/>
        <v>15649.298500000001</v>
      </c>
      <c r="J548">
        <f t="shared" si="74"/>
        <v>32.5</v>
      </c>
      <c r="K548">
        <f t="shared" si="75"/>
        <v>-1</v>
      </c>
      <c r="L548">
        <f t="shared" si="76"/>
        <v>2</v>
      </c>
      <c r="M548">
        <f t="shared" si="80"/>
        <v>15649.298500000001</v>
      </c>
      <c r="N548" s="2" t="str">
        <f>VLOOKUP(B548,states!A$2:C$10,2,FALSE)</f>
        <v>X</v>
      </c>
      <c r="O548">
        <f t="shared" si="77"/>
        <v>1</v>
      </c>
      <c r="P548">
        <f>VLOOKUP(B548,states!A$2:D$10,4,FALSE)</f>
        <v>1</v>
      </c>
      <c r="Q548">
        <v>0.5</v>
      </c>
      <c r="R548">
        <f t="shared" si="78"/>
        <v>0.5</v>
      </c>
      <c r="S548" s="7">
        <f t="shared" si="79"/>
        <v>0.41914648539635896</v>
      </c>
    </row>
    <row r="549" spans="1:19">
      <c r="A549" t="str">
        <f t="shared" si="72"/>
        <v>X2Pi-32.5-e-1-1</v>
      </c>
      <c r="B549" t="s">
        <v>0</v>
      </c>
      <c r="C549" s="9">
        <v>32.5</v>
      </c>
      <c r="D549" s="11">
        <v>1</v>
      </c>
      <c r="E549" s="11">
        <v>1</v>
      </c>
      <c r="F549" s="11" t="s">
        <v>1</v>
      </c>
      <c r="G549" s="20">
        <v>15689.7163</v>
      </c>
      <c r="I549">
        <f t="shared" si="73"/>
        <v>15675.438200000001</v>
      </c>
      <c r="J549">
        <f t="shared" si="74"/>
        <v>32.5</v>
      </c>
      <c r="K549">
        <f t="shared" si="75"/>
        <v>1</v>
      </c>
      <c r="L549">
        <f t="shared" si="76"/>
        <v>2</v>
      </c>
      <c r="M549">
        <f t="shared" si="80"/>
        <v>15675.438200000001</v>
      </c>
      <c r="N549" s="2" t="str">
        <f>VLOOKUP(B549,states!A$2:C$10,2,FALSE)</f>
        <v>X</v>
      </c>
      <c r="O549">
        <f t="shared" si="77"/>
        <v>1</v>
      </c>
      <c r="P549">
        <f>VLOOKUP(B549,states!A$2:D$10,4,FALSE)</f>
        <v>1</v>
      </c>
      <c r="Q549">
        <v>0.5</v>
      </c>
      <c r="R549">
        <f t="shared" si="78"/>
        <v>0.5</v>
      </c>
      <c r="S549" s="7">
        <f t="shared" si="79"/>
        <v>0.41914648539635896</v>
      </c>
    </row>
    <row r="550" spans="1:19">
      <c r="A550" t="str">
        <f t="shared" si="72"/>
        <v>X2Pi-32.5-e-1-2</v>
      </c>
      <c r="B550" t="s">
        <v>0</v>
      </c>
      <c r="C550" s="9">
        <v>32.5</v>
      </c>
      <c r="D550" s="11">
        <v>1</v>
      </c>
      <c r="E550" s="11">
        <v>2</v>
      </c>
      <c r="F550" s="11" t="s">
        <v>1</v>
      </c>
      <c r="G550" s="20">
        <v>16381.1453</v>
      </c>
      <c r="I550">
        <f t="shared" si="73"/>
        <v>16366.867200000001</v>
      </c>
      <c r="J550">
        <f t="shared" si="74"/>
        <v>32.5</v>
      </c>
      <c r="K550">
        <f t="shared" si="75"/>
        <v>1</v>
      </c>
      <c r="L550">
        <f t="shared" si="76"/>
        <v>2</v>
      </c>
      <c r="M550">
        <f t="shared" si="80"/>
        <v>16366.867200000001</v>
      </c>
      <c r="N550" s="2" t="str">
        <f>VLOOKUP(B550,states!A$2:C$10,2,FALSE)</f>
        <v>X</v>
      </c>
      <c r="O550">
        <f t="shared" si="77"/>
        <v>1</v>
      </c>
      <c r="P550">
        <f>VLOOKUP(B550,states!A$2:D$10,4,FALSE)</f>
        <v>1</v>
      </c>
      <c r="Q550">
        <v>0.5</v>
      </c>
      <c r="R550">
        <f t="shared" si="78"/>
        <v>1.5</v>
      </c>
      <c r="S550" s="7">
        <f t="shared" si="79"/>
        <v>0.41914648539635896</v>
      </c>
    </row>
    <row r="551" spans="1:19">
      <c r="A551" t="str">
        <f t="shared" si="72"/>
        <v>X2Pi-33.5-f-0-1</v>
      </c>
      <c r="B551" t="s">
        <v>0</v>
      </c>
      <c r="C551" s="9">
        <v>33.5</v>
      </c>
      <c r="D551" s="10">
        <v>0</v>
      </c>
      <c r="E551" s="11">
        <v>1</v>
      </c>
      <c r="F551" s="11" t="s">
        <v>2</v>
      </c>
      <c r="G551" s="20">
        <v>14221.017599999999</v>
      </c>
      <c r="I551">
        <f t="shared" si="73"/>
        <v>14206.7395</v>
      </c>
      <c r="J551">
        <f t="shared" si="74"/>
        <v>33.5</v>
      </c>
      <c r="K551">
        <f t="shared" si="75"/>
        <v>1</v>
      </c>
      <c r="L551">
        <f t="shared" si="76"/>
        <v>1</v>
      </c>
      <c r="M551">
        <f t="shared" si="80"/>
        <v>14206.7395</v>
      </c>
      <c r="N551" s="2" t="str">
        <f>VLOOKUP(B551,states!A$2:C$10,2,FALSE)</f>
        <v>X</v>
      </c>
      <c r="O551">
        <f t="shared" si="77"/>
        <v>0</v>
      </c>
      <c r="P551">
        <f>VLOOKUP(B551,states!A$2:D$10,4,FALSE)</f>
        <v>1</v>
      </c>
      <c r="Q551">
        <v>0.5</v>
      </c>
      <c r="R551">
        <f t="shared" si="78"/>
        <v>0.5</v>
      </c>
      <c r="S551" s="7">
        <f t="shared" si="79"/>
        <v>49.543996759135204</v>
      </c>
    </row>
    <row r="552" spans="1:19">
      <c r="A552" t="str">
        <f t="shared" si="72"/>
        <v>X2Pi-33.5-e-0-1</v>
      </c>
      <c r="B552" t="s">
        <v>0</v>
      </c>
      <c r="C552" s="9">
        <v>33.5</v>
      </c>
      <c r="D552" s="10">
        <v>0</v>
      </c>
      <c r="E552" s="10">
        <v>1</v>
      </c>
      <c r="F552" s="10" t="s">
        <v>1</v>
      </c>
      <c r="G552" s="20">
        <v>14249.694299999999</v>
      </c>
      <c r="I552">
        <f t="shared" si="73"/>
        <v>14235.4162</v>
      </c>
      <c r="J552">
        <f t="shared" si="74"/>
        <v>33.5</v>
      </c>
      <c r="K552">
        <f t="shared" si="75"/>
        <v>-1</v>
      </c>
      <c r="L552">
        <f t="shared" si="76"/>
        <v>1</v>
      </c>
      <c r="M552">
        <f t="shared" si="80"/>
        <v>14235.4162</v>
      </c>
      <c r="N552" s="2" t="str">
        <f>VLOOKUP(B552,states!A$2:C$10,2,FALSE)</f>
        <v>X</v>
      </c>
      <c r="O552">
        <f t="shared" si="77"/>
        <v>0</v>
      </c>
      <c r="P552">
        <f>VLOOKUP(B552,states!A$2:D$10,4,FALSE)</f>
        <v>1</v>
      </c>
      <c r="Q552">
        <v>0.5</v>
      </c>
      <c r="R552">
        <f t="shared" si="78"/>
        <v>0.5</v>
      </c>
      <c r="S552" s="7">
        <f t="shared" si="79"/>
        <v>49.543996759135204</v>
      </c>
    </row>
    <row r="553" spans="1:19">
      <c r="A553" t="str">
        <f t="shared" si="72"/>
        <v>X2Pi-33.5-e-0-2</v>
      </c>
      <c r="B553" t="s">
        <v>0</v>
      </c>
      <c r="C553" s="9">
        <v>33.5</v>
      </c>
      <c r="D553" s="10">
        <v>0</v>
      </c>
      <c r="E553" s="11">
        <v>2</v>
      </c>
      <c r="F553" s="11" t="s">
        <v>1</v>
      </c>
      <c r="G553" s="20">
        <v>14984.074000000001</v>
      </c>
      <c r="I553">
        <f t="shared" si="73"/>
        <v>14969.795900000001</v>
      </c>
      <c r="J553">
        <f t="shared" si="74"/>
        <v>33.5</v>
      </c>
      <c r="K553">
        <f t="shared" si="75"/>
        <v>-1</v>
      </c>
      <c r="L553">
        <f t="shared" si="76"/>
        <v>1</v>
      </c>
      <c r="M553">
        <f t="shared" si="80"/>
        <v>14969.795900000001</v>
      </c>
      <c r="N553" s="2" t="str">
        <f>VLOOKUP(B553,states!A$2:C$10,2,FALSE)</f>
        <v>X</v>
      </c>
      <c r="O553">
        <f t="shared" si="77"/>
        <v>0</v>
      </c>
      <c r="P553">
        <f>VLOOKUP(B553,states!A$2:D$10,4,FALSE)</f>
        <v>1</v>
      </c>
      <c r="Q553">
        <v>0.5</v>
      </c>
      <c r="R553">
        <f t="shared" si="78"/>
        <v>1.5</v>
      </c>
      <c r="S553" s="7">
        <f t="shared" si="79"/>
        <v>49.543996759135204</v>
      </c>
    </row>
    <row r="554" spans="1:19">
      <c r="A554" t="str">
        <f t="shared" si="72"/>
        <v>X2Pi-33.5-f-0-2</v>
      </c>
      <c r="B554" t="s">
        <v>0</v>
      </c>
      <c r="C554" s="9">
        <v>33.5</v>
      </c>
      <c r="D554" s="10">
        <v>0</v>
      </c>
      <c r="E554" s="11">
        <v>2</v>
      </c>
      <c r="F554" s="11" t="s">
        <v>2</v>
      </c>
      <c r="G554" s="20">
        <v>15014.767400000001</v>
      </c>
      <c r="I554">
        <f t="shared" si="73"/>
        <v>15000.489300000001</v>
      </c>
      <c r="J554">
        <f t="shared" si="74"/>
        <v>33.5</v>
      </c>
      <c r="K554">
        <f t="shared" si="75"/>
        <v>1</v>
      </c>
      <c r="L554">
        <f t="shared" si="76"/>
        <v>1</v>
      </c>
      <c r="M554">
        <f t="shared" si="80"/>
        <v>15000.489300000001</v>
      </c>
      <c r="N554" s="2" t="str">
        <f>VLOOKUP(B554,states!A$2:C$10,2,FALSE)</f>
        <v>X</v>
      </c>
      <c r="O554">
        <f t="shared" si="77"/>
        <v>0</v>
      </c>
      <c r="P554">
        <f>VLOOKUP(B554,states!A$2:D$10,4,FALSE)</f>
        <v>1</v>
      </c>
      <c r="Q554">
        <v>0.5</v>
      </c>
      <c r="R554">
        <f t="shared" si="78"/>
        <v>1.5</v>
      </c>
      <c r="S554" s="7">
        <f t="shared" si="79"/>
        <v>49.543996759135204</v>
      </c>
    </row>
    <row r="555" spans="1:19">
      <c r="A555" t="str">
        <f t="shared" si="72"/>
        <v>X2Pi-33.5-f-1-1</v>
      </c>
      <c r="B555" t="s">
        <v>0</v>
      </c>
      <c r="C555" s="9">
        <v>33.5</v>
      </c>
      <c r="D555" s="11">
        <v>1</v>
      </c>
      <c r="E555" s="11">
        <v>1</v>
      </c>
      <c r="F555" s="11" t="s">
        <v>2</v>
      </c>
      <c r="G555" s="20">
        <v>16381.5514</v>
      </c>
      <c r="I555">
        <f t="shared" si="73"/>
        <v>16367.273300000001</v>
      </c>
      <c r="J555">
        <f t="shared" si="74"/>
        <v>33.5</v>
      </c>
      <c r="K555">
        <f t="shared" si="75"/>
        <v>1</v>
      </c>
      <c r="L555">
        <f t="shared" si="76"/>
        <v>2</v>
      </c>
      <c r="M555">
        <f t="shared" si="80"/>
        <v>16367.273300000001</v>
      </c>
      <c r="N555" s="2" t="str">
        <f>VLOOKUP(B555,states!A$2:C$10,2,FALSE)</f>
        <v>X</v>
      </c>
      <c r="O555">
        <f t="shared" si="77"/>
        <v>1</v>
      </c>
      <c r="P555">
        <f>VLOOKUP(B555,states!A$2:D$10,4,FALSE)</f>
        <v>1</v>
      </c>
      <c r="Q555">
        <v>0.5</v>
      </c>
      <c r="R555">
        <f t="shared" si="78"/>
        <v>0.5</v>
      </c>
      <c r="S555" s="7">
        <f t="shared" si="79"/>
        <v>0.41661369272098447</v>
      </c>
    </row>
    <row r="556" spans="1:19">
      <c r="A556" t="str">
        <f t="shared" si="72"/>
        <v>X2Pi-33.5-e-1-1</v>
      </c>
      <c r="B556" t="s">
        <v>0</v>
      </c>
      <c r="C556" s="9">
        <v>33.5</v>
      </c>
      <c r="D556" s="11">
        <v>1</v>
      </c>
      <c r="E556" s="11">
        <v>1</v>
      </c>
      <c r="F556" s="11" t="s">
        <v>1</v>
      </c>
      <c r="G556" s="20">
        <v>16408.812399999999</v>
      </c>
      <c r="I556">
        <f t="shared" si="73"/>
        <v>16394.534299999999</v>
      </c>
      <c r="J556">
        <f t="shared" si="74"/>
        <v>33.5</v>
      </c>
      <c r="K556">
        <f t="shared" si="75"/>
        <v>-1</v>
      </c>
      <c r="L556">
        <f t="shared" si="76"/>
        <v>2</v>
      </c>
      <c r="M556">
        <f t="shared" si="80"/>
        <v>16394.534299999999</v>
      </c>
      <c r="N556" s="2" t="str">
        <f>VLOOKUP(B556,states!A$2:C$10,2,FALSE)</f>
        <v>X</v>
      </c>
      <c r="O556">
        <f t="shared" si="77"/>
        <v>1</v>
      </c>
      <c r="P556">
        <f>VLOOKUP(B556,states!A$2:D$10,4,FALSE)</f>
        <v>1</v>
      </c>
      <c r="Q556">
        <v>0.5</v>
      </c>
      <c r="R556">
        <f t="shared" si="78"/>
        <v>0.5</v>
      </c>
      <c r="S556" s="7">
        <f t="shared" si="79"/>
        <v>0.41661369272098447</v>
      </c>
    </row>
    <row r="557" spans="1:19">
      <c r="A557" t="str">
        <f t="shared" si="72"/>
        <v>X2Pi-33.5-e-1-2</v>
      </c>
      <c r="B557" t="s">
        <v>0</v>
      </c>
      <c r="C557" s="9">
        <v>33.5</v>
      </c>
      <c r="D557" s="11">
        <v>1</v>
      </c>
      <c r="E557" s="11">
        <v>2</v>
      </c>
      <c r="F557" s="11" t="s">
        <v>1</v>
      </c>
      <c r="G557" s="20">
        <v>17110.738799999999</v>
      </c>
      <c r="I557">
        <f t="shared" si="73"/>
        <v>17096.4607</v>
      </c>
      <c r="J557">
        <f t="shared" si="74"/>
        <v>33.5</v>
      </c>
      <c r="K557">
        <f t="shared" si="75"/>
        <v>-1</v>
      </c>
      <c r="L557">
        <f t="shared" si="76"/>
        <v>2</v>
      </c>
      <c r="M557">
        <f t="shared" si="80"/>
        <v>17096.4607</v>
      </c>
      <c r="N557" s="2" t="str">
        <f>VLOOKUP(B557,states!A$2:C$10,2,FALSE)</f>
        <v>X</v>
      </c>
      <c r="O557">
        <f t="shared" si="77"/>
        <v>1</v>
      </c>
      <c r="P557">
        <f>VLOOKUP(B557,states!A$2:D$10,4,FALSE)</f>
        <v>1</v>
      </c>
      <c r="Q557">
        <v>0.5</v>
      </c>
      <c r="R557">
        <f t="shared" si="78"/>
        <v>1.5</v>
      </c>
      <c r="S557" s="7">
        <f t="shared" si="79"/>
        <v>0.41661369272098447</v>
      </c>
    </row>
    <row r="558" spans="1:19">
      <c r="A558" t="str">
        <f t="shared" si="72"/>
        <v>X2Pi-34.5-f-0-1</v>
      </c>
      <c r="B558" t="s">
        <v>0</v>
      </c>
      <c r="C558" s="9">
        <v>34.5</v>
      </c>
      <c r="D558" s="10">
        <v>0</v>
      </c>
      <c r="E558" s="11">
        <v>1</v>
      </c>
      <c r="F558" s="11" t="s">
        <v>2</v>
      </c>
      <c r="G558" s="20">
        <v>14984.5126</v>
      </c>
      <c r="I558">
        <f t="shared" si="73"/>
        <v>14970.2345</v>
      </c>
      <c r="J558">
        <f t="shared" si="74"/>
        <v>34.5</v>
      </c>
      <c r="K558">
        <f t="shared" si="75"/>
        <v>-1</v>
      </c>
      <c r="L558">
        <f t="shared" si="76"/>
        <v>1</v>
      </c>
      <c r="M558">
        <f t="shared" si="80"/>
        <v>14970.2345</v>
      </c>
      <c r="N558" s="2" t="str">
        <f>VLOOKUP(B558,states!A$2:C$10,2,FALSE)</f>
        <v>X</v>
      </c>
      <c r="O558">
        <f t="shared" si="77"/>
        <v>0</v>
      </c>
      <c r="P558">
        <f>VLOOKUP(B558,states!A$2:D$10,4,FALSE)</f>
        <v>1</v>
      </c>
      <c r="Q558">
        <v>0.5</v>
      </c>
      <c r="R558">
        <f t="shared" si="78"/>
        <v>0.5</v>
      </c>
      <c r="S558" s="7">
        <f t="shared" si="79"/>
        <v>49.253396080039188</v>
      </c>
    </row>
    <row r="559" spans="1:19">
      <c r="A559" t="str">
        <f t="shared" si="72"/>
        <v>X2Pi-34.5-e-0-1</v>
      </c>
      <c r="B559" t="s">
        <v>0</v>
      </c>
      <c r="C559" s="9">
        <v>34.5</v>
      </c>
      <c r="D559" s="10">
        <v>0</v>
      </c>
      <c r="E559" s="10">
        <v>1</v>
      </c>
      <c r="F559" s="10" t="s">
        <v>1</v>
      </c>
      <c r="G559" s="20">
        <v>15014.425999999999</v>
      </c>
      <c r="I559">
        <f t="shared" si="73"/>
        <v>15000.1479</v>
      </c>
      <c r="J559">
        <f t="shared" si="74"/>
        <v>34.5</v>
      </c>
      <c r="K559">
        <f t="shared" si="75"/>
        <v>1</v>
      </c>
      <c r="L559">
        <f t="shared" si="76"/>
        <v>1</v>
      </c>
      <c r="M559">
        <f t="shared" si="80"/>
        <v>15000.1479</v>
      </c>
      <c r="N559" s="2" t="str">
        <f>VLOOKUP(B559,states!A$2:C$10,2,FALSE)</f>
        <v>X</v>
      </c>
      <c r="O559">
        <f t="shared" si="77"/>
        <v>0</v>
      </c>
      <c r="P559">
        <f>VLOOKUP(B559,states!A$2:D$10,4,FALSE)</f>
        <v>1</v>
      </c>
      <c r="Q559">
        <v>0.5</v>
      </c>
      <c r="R559">
        <f t="shared" si="78"/>
        <v>0.5</v>
      </c>
      <c r="S559" s="7">
        <f t="shared" si="79"/>
        <v>49.253396080039188</v>
      </c>
    </row>
    <row r="560" spans="1:19">
      <c r="A560" t="str">
        <f t="shared" si="72"/>
        <v>X2Pi-34.5-e-0-2</v>
      </c>
      <c r="B560" t="s">
        <v>0</v>
      </c>
      <c r="C560" s="9">
        <v>34.5</v>
      </c>
      <c r="D560" s="10">
        <v>0</v>
      </c>
      <c r="E560" s="11">
        <v>2</v>
      </c>
      <c r="F560" s="11" t="s">
        <v>1</v>
      </c>
      <c r="G560" s="20">
        <v>15759.4349</v>
      </c>
      <c r="I560">
        <f t="shared" si="73"/>
        <v>15745.156800000001</v>
      </c>
      <c r="J560">
        <f t="shared" si="74"/>
        <v>34.5</v>
      </c>
      <c r="K560">
        <f t="shared" si="75"/>
        <v>1</v>
      </c>
      <c r="L560">
        <f t="shared" si="76"/>
        <v>1</v>
      </c>
      <c r="M560">
        <f t="shared" si="80"/>
        <v>15745.156800000001</v>
      </c>
      <c r="N560" s="2" t="str">
        <f>VLOOKUP(B560,states!A$2:C$10,2,FALSE)</f>
        <v>X</v>
      </c>
      <c r="O560">
        <f t="shared" si="77"/>
        <v>0</v>
      </c>
      <c r="P560">
        <f>VLOOKUP(B560,states!A$2:D$10,4,FALSE)</f>
        <v>1</v>
      </c>
      <c r="Q560">
        <v>0.5</v>
      </c>
      <c r="R560">
        <f t="shared" si="78"/>
        <v>1.5</v>
      </c>
      <c r="S560" s="7">
        <f t="shared" si="79"/>
        <v>49.253396080039188</v>
      </c>
    </row>
    <row r="561" spans="1:19">
      <c r="A561" t="str">
        <f t="shared" si="72"/>
        <v>X2Pi-34.5-f-0-2</v>
      </c>
      <c r="B561" t="s">
        <v>0</v>
      </c>
      <c r="C561" s="9">
        <v>34.5</v>
      </c>
      <c r="D561" s="10">
        <v>0</v>
      </c>
      <c r="E561" s="11">
        <v>2</v>
      </c>
      <c r="F561" s="11" t="s">
        <v>2</v>
      </c>
      <c r="G561" s="20">
        <v>15791.386399999999</v>
      </c>
      <c r="I561">
        <f t="shared" si="73"/>
        <v>15777.1083</v>
      </c>
      <c r="J561">
        <f t="shared" si="74"/>
        <v>34.5</v>
      </c>
      <c r="K561">
        <f t="shared" si="75"/>
        <v>-1</v>
      </c>
      <c r="L561">
        <f t="shared" si="76"/>
        <v>1</v>
      </c>
      <c r="M561">
        <f t="shared" si="80"/>
        <v>15777.1083</v>
      </c>
      <c r="N561" s="2" t="str">
        <f>VLOOKUP(B561,states!A$2:C$10,2,FALSE)</f>
        <v>X</v>
      </c>
      <c r="O561">
        <f t="shared" si="77"/>
        <v>0</v>
      </c>
      <c r="P561">
        <f>VLOOKUP(B561,states!A$2:D$10,4,FALSE)</f>
        <v>1</v>
      </c>
      <c r="Q561">
        <v>0.5</v>
      </c>
      <c r="R561">
        <f t="shared" si="78"/>
        <v>1.5</v>
      </c>
      <c r="S561" s="7">
        <f t="shared" si="79"/>
        <v>49.253396080039188</v>
      </c>
    </row>
    <row r="562" spans="1:19">
      <c r="A562" t="str">
        <f t="shared" si="72"/>
        <v>X2Pi-34.5-f-1-1</v>
      </c>
      <c r="B562" t="s">
        <v>0</v>
      </c>
      <c r="C562" s="9">
        <v>34.5</v>
      </c>
      <c r="D562" s="11">
        <v>1</v>
      </c>
      <c r="E562" s="11">
        <v>1</v>
      </c>
      <c r="F562" s="11" t="s">
        <v>2</v>
      </c>
      <c r="G562" s="20">
        <v>17111.160899999999</v>
      </c>
      <c r="I562">
        <f t="shared" si="73"/>
        <v>17096.882799999999</v>
      </c>
      <c r="J562">
        <f t="shared" si="74"/>
        <v>34.5</v>
      </c>
      <c r="K562">
        <f t="shared" si="75"/>
        <v>-1</v>
      </c>
      <c r="L562">
        <f t="shared" si="76"/>
        <v>2</v>
      </c>
      <c r="M562">
        <f t="shared" si="80"/>
        <v>17096.882799999999</v>
      </c>
      <c r="N562" s="2" t="str">
        <f>VLOOKUP(B562,states!A$2:C$10,2,FALSE)</f>
        <v>X</v>
      </c>
      <c r="O562">
        <f t="shared" si="77"/>
        <v>1</v>
      </c>
      <c r="P562">
        <f>VLOOKUP(B562,states!A$2:D$10,4,FALSE)</f>
        <v>1</v>
      </c>
      <c r="Q562">
        <v>0.5</v>
      </c>
      <c r="R562">
        <f t="shared" si="78"/>
        <v>0.5</v>
      </c>
      <c r="S562" s="7">
        <f t="shared" si="79"/>
        <v>0.41417004202776314</v>
      </c>
    </row>
    <row r="563" spans="1:19">
      <c r="A563" t="str">
        <f t="shared" si="72"/>
        <v>X2Pi-34.5-e-1-1</v>
      </c>
      <c r="B563" t="s">
        <v>0</v>
      </c>
      <c r="C563" s="9">
        <v>34.5</v>
      </c>
      <c r="D563" s="11">
        <v>1</v>
      </c>
      <c r="E563" s="11">
        <v>1</v>
      </c>
      <c r="F563" s="11" t="s">
        <v>1</v>
      </c>
      <c r="G563" s="20">
        <v>17139.553400000001</v>
      </c>
      <c r="I563">
        <f t="shared" si="73"/>
        <v>17125.275300000001</v>
      </c>
      <c r="J563">
        <f t="shared" si="74"/>
        <v>34.5</v>
      </c>
      <c r="K563">
        <f t="shared" si="75"/>
        <v>1</v>
      </c>
      <c r="L563">
        <f t="shared" si="76"/>
        <v>2</v>
      </c>
      <c r="M563">
        <f t="shared" si="80"/>
        <v>17125.275300000001</v>
      </c>
      <c r="N563" s="2" t="str">
        <f>VLOOKUP(B563,states!A$2:C$10,2,FALSE)</f>
        <v>X</v>
      </c>
      <c r="O563">
        <f t="shared" si="77"/>
        <v>1</v>
      </c>
      <c r="P563">
        <f>VLOOKUP(B563,states!A$2:D$10,4,FALSE)</f>
        <v>1</v>
      </c>
      <c r="Q563">
        <v>0.5</v>
      </c>
      <c r="R563">
        <f t="shared" si="78"/>
        <v>0.5</v>
      </c>
      <c r="S563" s="7">
        <f t="shared" si="79"/>
        <v>0.41417004202776314</v>
      </c>
    </row>
    <row r="564" spans="1:19">
      <c r="A564" t="str">
        <f t="shared" si="72"/>
        <v>X2Pi-34.5-e-1-2</v>
      </c>
      <c r="B564" t="s">
        <v>0</v>
      </c>
      <c r="C564" s="9">
        <v>34.5</v>
      </c>
      <c r="D564" s="11">
        <v>1</v>
      </c>
      <c r="E564" s="11">
        <v>2</v>
      </c>
      <c r="F564" s="11" t="s">
        <v>1</v>
      </c>
      <c r="G564" s="20">
        <v>17851.2235</v>
      </c>
      <c r="I564">
        <f t="shared" si="73"/>
        <v>17836.945400000001</v>
      </c>
      <c r="J564">
        <f t="shared" si="74"/>
        <v>34.5</v>
      </c>
      <c r="K564">
        <f t="shared" si="75"/>
        <v>1</v>
      </c>
      <c r="L564">
        <f t="shared" si="76"/>
        <v>2</v>
      </c>
      <c r="M564">
        <f t="shared" si="80"/>
        <v>17836.945400000001</v>
      </c>
      <c r="N564" s="2" t="str">
        <f>VLOOKUP(B564,states!A$2:C$10,2,FALSE)</f>
        <v>X</v>
      </c>
      <c r="O564">
        <f t="shared" si="77"/>
        <v>1</v>
      </c>
      <c r="P564">
        <f>VLOOKUP(B564,states!A$2:D$10,4,FALSE)</f>
        <v>1</v>
      </c>
      <c r="Q564">
        <v>0.5</v>
      </c>
      <c r="R564">
        <f t="shared" si="78"/>
        <v>1.5</v>
      </c>
      <c r="S564" s="7">
        <f t="shared" si="79"/>
        <v>0.41417004202776314</v>
      </c>
    </row>
    <row r="565" spans="1:19">
      <c r="A565" t="str">
        <f t="shared" si="72"/>
        <v>X2Pi-35.5-f-0-1</v>
      </c>
      <c r="B565" t="s">
        <v>0</v>
      </c>
      <c r="C565" s="9">
        <v>35.5</v>
      </c>
      <c r="D565" s="10">
        <v>0</v>
      </c>
      <c r="E565" s="11">
        <v>1</v>
      </c>
      <c r="F565" s="11" t="s">
        <v>2</v>
      </c>
      <c r="G565" s="20">
        <v>15759.8938</v>
      </c>
      <c r="I565">
        <f t="shared" si="73"/>
        <v>15745.6157</v>
      </c>
      <c r="J565">
        <f t="shared" si="74"/>
        <v>35.5</v>
      </c>
      <c r="K565">
        <f t="shared" si="75"/>
        <v>1</v>
      </c>
      <c r="L565">
        <f t="shared" si="76"/>
        <v>1</v>
      </c>
      <c r="M565">
        <f t="shared" si="80"/>
        <v>15745.6157</v>
      </c>
      <c r="N565" s="2" t="str">
        <f>VLOOKUP(B565,states!A$2:C$10,2,FALSE)</f>
        <v>X</v>
      </c>
      <c r="O565">
        <f t="shared" si="77"/>
        <v>0</v>
      </c>
      <c r="P565">
        <f>VLOOKUP(B565,states!A$2:D$10,4,FALSE)</f>
        <v>1</v>
      </c>
      <c r="Q565">
        <v>0.5</v>
      </c>
      <c r="R565">
        <f t="shared" si="78"/>
        <v>0.5</v>
      </c>
      <c r="S565" s="7">
        <f t="shared" si="79"/>
        <v>48.97273167065957</v>
      </c>
    </row>
    <row r="566" spans="1:19">
      <c r="A566" t="str">
        <f t="shared" si="72"/>
        <v>X2Pi-35.5-e-0-1</v>
      </c>
      <c r="B566" t="s">
        <v>0</v>
      </c>
      <c r="C566" s="9">
        <v>35.5</v>
      </c>
      <c r="D566" s="10">
        <v>0</v>
      </c>
      <c r="E566" s="10">
        <v>1</v>
      </c>
      <c r="F566" s="10" t="s">
        <v>1</v>
      </c>
      <c r="G566" s="20">
        <v>15791.067800000001</v>
      </c>
      <c r="I566">
        <f t="shared" si="73"/>
        <v>15776.789700000001</v>
      </c>
      <c r="J566">
        <f t="shared" si="74"/>
        <v>35.5</v>
      </c>
      <c r="K566">
        <f t="shared" si="75"/>
        <v>-1</v>
      </c>
      <c r="L566">
        <f t="shared" si="76"/>
        <v>1</v>
      </c>
      <c r="M566">
        <f t="shared" si="80"/>
        <v>15776.789700000001</v>
      </c>
      <c r="N566" s="2" t="str">
        <f>VLOOKUP(B566,states!A$2:C$10,2,FALSE)</f>
        <v>X</v>
      </c>
      <c r="O566">
        <f t="shared" si="77"/>
        <v>0</v>
      </c>
      <c r="P566">
        <f>VLOOKUP(B566,states!A$2:D$10,4,FALSE)</f>
        <v>1</v>
      </c>
      <c r="Q566">
        <v>0.5</v>
      </c>
      <c r="R566">
        <f t="shared" si="78"/>
        <v>0.5</v>
      </c>
      <c r="S566" s="7">
        <f t="shared" si="79"/>
        <v>48.97273167065957</v>
      </c>
    </row>
    <row r="567" spans="1:19">
      <c r="A567" t="str">
        <f t="shared" si="72"/>
        <v>X2Pi-35.5-e-0-2</v>
      </c>
      <c r="B567" t="s">
        <v>0</v>
      </c>
      <c r="C567" s="9">
        <v>35.5</v>
      </c>
      <c r="D567" s="10">
        <v>0</v>
      </c>
      <c r="E567" s="11">
        <v>2</v>
      </c>
      <c r="F567" s="11" t="s">
        <v>1</v>
      </c>
      <c r="G567" s="20">
        <v>16545.956699999999</v>
      </c>
      <c r="I567">
        <f t="shared" si="73"/>
        <v>16531.678599999999</v>
      </c>
      <c r="J567">
        <f t="shared" si="74"/>
        <v>35.5</v>
      </c>
      <c r="K567">
        <f t="shared" si="75"/>
        <v>-1</v>
      </c>
      <c r="L567">
        <f t="shared" si="76"/>
        <v>1</v>
      </c>
      <c r="M567">
        <f t="shared" si="80"/>
        <v>16531.678599999999</v>
      </c>
      <c r="N567" s="2" t="str">
        <f>VLOOKUP(B567,states!A$2:C$10,2,FALSE)</f>
        <v>X</v>
      </c>
      <c r="O567">
        <f t="shared" si="77"/>
        <v>0</v>
      </c>
      <c r="P567">
        <f>VLOOKUP(B567,states!A$2:D$10,4,FALSE)</f>
        <v>1</v>
      </c>
      <c r="Q567">
        <v>0.5</v>
      </c>
      <c r="R567">
        <f t="shared" si="78"/>
        <v>1.5</v>
      </c>
      <c r="S567" s="7">
        <f t="shared" si="79"/>
        <v>48.97273167065957</v>
      </c>
    </row>
    <row r="568" spans="1:19">
      <c r="A568" t="str">
        <f t="shared" si="72"/>
        <v>X2Pi-35.5-f-0-2</v>
      </c>
      <c r="B568" t="s">
        <v>0</v>
      </c>
      <c r="C568" s="9">
        <v>35.5</v>
      </c>
      <c r="D568" s="10">
        <v>0</v>
      </c>
      <c r="E568" s="11">
        <v>2</v>
      </c>
      <c r="F568" s="11" t="s">
        <v>2</v>
      </c>
      <c r="G568" s="20">
        <v>16579.195599999999</v>
      </c>
      <c r="I568">
        <f t="shared" si="73"/>
        <v>16564.9175</v>
      </c>
      <c r="J568">
        <f t="shared" si="74"/>
        <v>35.5</v>
      </c>
      <c r="K568">
        <f t="shared" si="75"/>
        <v>1</v>
      </c>
      <c r="L568">
        <f t="shared" si="76"/>
        <v>1</v>
      </c>
      <c r="M568">
        <f t="shared" si="80"/>
        <v>16564.9175</v>
      </c>
      <c r="N568" s="2" t="str">
        <f>VLOOKUP(B568,states!A$2:C$10,2,FALSE)</f>
        <v>X</v>
      </c>
      <c r="O568">
        <f t="shared" si="77"/>
        <v>0</v>
      </c>
      <c r="P568">
        <f>VLOOKUP(B568,states!A$2:D$10,4,FALSE)</f>
        <v>1</v>
      </c>
      <c r="Q568">
        <v>0.5</v>
      </c>
      <c r="R568">
        <f t="shared" si="78"/>
        <v>1.5</v>
      </c>
      <c r="S568" s="7">
        <f t="shared" si="79"/>
        <v>48.97273167065957</v>
      </c>
    </row>
    <row r="569" spans="1:19">
      <c r="A569" t="str">
        <f t="shared" si="72"/>
        <v>X2Pi-35.5-f-1-1</v>
      </c>
      <c r="B569" t="s">
        <v>0</v>
      </c>
      <c r="C569" s="9">
        <v>35.5</v>
      </c>
      <c r="D569" s="11">
        <v>1</v>
      </c>
      <c r="E569" s="11">
        <v>1</v>
      </c>
      <c r="F569" s="11" t="s">
        <v>2</v>
      </c>
      <c r="G569" s="20">
        <v>17851.664700000001</v>
      </c>
      <c r="I569">
        <f t="shared" si="73"/>
        <v>17837.386600000002</v>
      </c>
      <c r="J569">
        <f t="shared" si="74"/>
        <v>35.5</v>
      </c>
      <c r="K569">
        <f t="shared" si="75"/>
        <v>1</v>
      </c>
      <c r="L569">
        <f t="shared" si="76"/>
        <v>2</v>
      </c>
      <c r="M569">
        <f t="shared" si="80"/>
        <v>17837.386600000002</v>
      </c>
      <c r="N569" s="2" t="str">
        <f>VLOOKUP(B569,states!A$2:C$10,2,FALSE)</f>
        <v>X</v>
      </c>
      <c r="O569">
        <f t="shared" si="77"/>
        <v>1</v>
      </c>
      <c r="P569">
        <f>VLOOKUP(B569,states!A$2:D$10,4,FALSE)</f>
        <v>1</v>
      </c>
      <c r="Q569">
        <v>0.5</v>
      </c>
      <c r="R569">
        <f t="shared" si="78"/>
        <v>0.5</v>
      </c>
      <c r="S569" s="7">
        <f t="shared" si="79"/>
        <v>0.41180994507039687</v>
      </c>
    </row>
    <row r="570" spans="1:19" ht="14.7" thickBot="1">
      <c r="A570" t="str">
        <f t="shared" si="72"/>
        <v>X2Pi-35.5-e-1-1</v>
      </c>
      <c r="B570" t="s">
        <v>0</v>
      </c>
      <c r="C570" s="12">
        <v>35.5</v>
      </c>
      <c r="D570" s="11">
        <v>1</v>
      </c>
      <c r="E570" s="11">
        <v>1</v>
      </c>
      <c r="F570" s="11" t="s">
        <v>1</v>
      </c>
      <c r="G570" s="21">
        <v>17881.2042</v>
      </c>
      <c r="I570">
        <f t="shared" si="73"/>
        <v>17866.926100000001</v>
      </c>
      <c r="J570">
        <f t="shared" si="74"/>
        <v>35.5</v>
      </c>
      <c r="K570">
        <f t="shared" si="75"/>
        <v>-1</v>
      </c>
      <c r="L570">
        <f t="shared" si="76"/>
        <v>2</v>
      </c>
      <c r="M570">
        <f t="shared" si="80"/>
        <v>17866.926100000001</v>
      </c>
      <c r="N570" s="2" t="str">
        <f>VLOOKUP(B570,states!A$2:C$10,2,FALSE)</f>
        <v>X</v>
      </c>
      <c r="O570">
        <f t="shared" si="77"/>
        <v>1</v>
      </c>
      <c r="P570">
        <f>VLOOKUP(B570,states!A$2:D$10,4,FALSE)</f>
        <v>1</v>
      </c>
      <c r="Q570">
        <v>0.5</v>
      </c>
      <c r="R570">
        <f t="shared" si="78"/>
        <v>0.5</v>
      </c>
      <c r="S570" s="7">
        <f t="shared" si="79"/>
        <v>0.41180994507039687</v>
      </c>
    </row>
    <row r="571" spans="1:19">
      <c r="A571" t="str">
        <f t="shared" si="72"/>
        <v>X2Pi-35.5-e-1-2</v>
      </c>
      <c r="B571" t="s">
        <v>0</v>
      </c>
      <c r="C571" s="10">
        <v>35.5</v>
      </c>
      <c r="D571" s="11">
        <v>1</v>
      </c>
      <c r="E571" s="11">
        <v>2</v>
      </c>
      <c r="F571" s="11" t="s">
        <v>1</v>
      </c>
      <c r="G571" s="20">
        <v>18601.859</v>
      </c>
      <c r="I571">
        <f t="shared" si="73"/>
        <v>18587.580900000001</v>
      </c>
      <c r="J571">
        <f t="shared" si="74"/>
        <v>35.5</v>
      </c>
      <c r="K571">
        <f t="shared" si="75"/>
        <v>-1</v>
      </c>
      <c r="L571">
        <f t="shared" si="76"/>
        <v>2</v>
      </c>
      <c r="M571">
        <f t="shared" si="80"/>
        <v>18587.580900000001</v>
      </c>
      <c r="N571" s="2" t="str">
        <f>VLOOKUP(B571,states!A$2:C$10,2,FALSE)</f>
        <v>X</v>
      </c>
      <c r="O571">
        <f t="shared" si="77"/>
        <v>1</v>
      </c>
      <c r="P571">
        <f>VLOOKUP(B571,states!A$2:D$10,4,FALSE)</f>
        <v>1</v>
      </c>
      <c r="Q571">
        <v>0.5</v>
      </c>
      <c r="R571">
        <f t="shared" si="78"/>
        <v>1.5</v>
      </c>
      <c r="S571" s="7">
        <f t="shared" si="79"/>
        <v>0.41180994507039687</v>
      </c>
    </row>
    <row r="572" spans="1:19" ht="14.7" thickBot="1">
      <c r="A572" t="str">
        <f t="shared" si="72"/>
        <v>X2Pi-36.5-f-0-1</v>
      </c>
      <c r="B572" t="s">
        <v>0</v>
      </c>
      <c r="C572" s="10">
        <v>36.5</v>
      </c>
      <c r="D572" s="10">
        <v>0</v>
      </c>
      <c r="E572" s="11">
        <v>1</v>
      </c>
      <c r="F572" s="11" t="s">
        <v>2</v>
      </c>
      <c r="G572" s="20">
        <v>16546.439299999998</v>
      </c>
      <c r="I572">
        <f t="shared" si="73"/>
        <v>16532.161199999999</v>
      </c>
      <c r="J572">
        <f t="shared" si="74"/>
        <v>36.5</v>
      </c>
      <c r="K572">
        <f t="shared" si="75"/>
        <v>-1</v>
      </c>
      <c r="L572">
        <f t="shared" si="76"/>
        <v>1</v>
      </c>
      <c r="M572">
        <f t="shared" si="80"/>
        <v>16532.161199999999</v>
      </c>
      <c r="N572" s="2" t="str">
        <f>VLOOKUP(B572,states!A$2:C$10,2,FALSE)</f>
        <v>X</v>
      </c>
      <c r="O572">
        <f t="shared" si="77"/>
        <v>0</v>
      </c>
      <c r="P572">
        <f>VLOOKUP(B572,states!A$2:D$10,4,FALSE)</f>
        <v>1</v>
      </c>
      <c r="Q572">
        <v>0.5</v>
      </c>
      <c r="R572">
        <f t="shared" si="78"/>
        <v>0.5</v>
      </c>
      <c r="S572" s="7">
        <f t="shared" si="79"/>
        <v>48.701397894238816</v>
      </c>
    </row>
    <row r="573" spans="1:19" ht="14.7" thickBot="1">
      <c r="A573" t="str">
        <f t="shared" si="72"/>
        <v>X2Pi-36.5-e-0-1</v>
      </c>
      <c r="B573" t="s">
        <v>0</v>
      </c>
      <c r="C573" s="10">
        <v>36.5</v>
      </c>
      <c r="D573" s="16">
        <v>0</v>
      </c>
      <c r="E573" s="10">
        <v>1</v>
      </c>
      <c r="F573" s="10" t="s">
        <v>1</v>
      </c>
      <c r="G573" s="24">
        <v>16578.905299999999</v>
      </c>
      <c r="I573">
        <f t="shared" si="73"/>
        <v>16564.627199999999</v>
      </c>
      <c r="J573">
        <f t="shared" si="74"/>
        <v>36.5</v>
      </c>
      <c r="K573">
        <f t="shared" si="75"/>
        <v>1</v>
      </c>
      <c r="L573">
        <f t="shared" si="76"/>
        <v>1</v>
      </c>
      <c r="M573">
        <f t="shared" si="80"/>
        <v>16564.627199999999</v>
      </c>
      <c r="N573" s="2" t="str">
        <f>VLOOKUP(B573,states!A$2:C$10,2,FALSE)</f>
        <v>X</v>
      </c>
      <c r="O573">
        <f t="shared" si="77"/>
        <v>0</v>
      </c>
      <c r="P573">
        <f>VLOOKUP(B573,states!A$2:D$10,4,FALSE)</f>
        <v>1</v>
      </c>
      <c r="Q573">
        <v>0.5</v>
      </c>
      <c r="R573">
        <f t="shared" si="78"/>
        <v>0.5</v>
      </c>
      <c r="S573" s="7">
        <f t="shared" si="79"/>
        <v>48.701397894238816</v>
      </c>
    </row>
    <row r="574" spans="1:19" ht="14.7" thickBot="1">
      <c r="A574" t="str">
        <f t="shared" si="72"/>
        <v>X2Pi-36.5-e-0-2</v>
      </c>
      <c r="B574" t="s">
        <v>0</v>
      </c>
      <c r="C574" s="15">
        <v>36.5</v>
      </c>
      <c r="D574" s="8">
        <v>0</v>
      </c>
      <c r="E574" s="11">
        <v>2</v>
      </c>
      <c r="F574" s="11" t="s">
        <v>1</v>
      </c>
      <c r="G574" s="21">
        <v>17342.922699999999</v>
      </c>
      <c r="I574">
        <f t="shared" si="73"/>
        <v>17328.6446</v>
      </c>
      <c r="J574">
        <f t="shared" si="74"/>
        <v>36.5</v>
      </c>
      <c r="K574">
        <f t="shared" si="75"/>
        <v>1</v>
      </c>
      <c r="L574">
        <f t="shared" si="76"/>
        <v>1</v>
      </c>
      <c r="M574">
        <f t="shared" si="80"/>
        <v>17328.6446</v>
      </c>
      <c r="N574" s="2" t="str">
        <f>VLOOKUP(B574,states!A$2:C$10,2,FALSE)</f>
        <v>X</v>
      </c>
      <c r="O574">
        <f t="shared" si="77"/>
        <v>0</v>
      </c>
      <c r="P574">
        <f>VLOOKUP(B574,states!A$2:D$10,4,FALSE)</f>
        <v>1</v>
      </c>
      <c r="Q574">
        <v>0.5</v>
      </c>
      <c r="R574">
        <f t="shared" si="78"/>
        <v>1.5</v>
      </c>
      <c r="S574" s="7">
        <f t="shared" si="79"/>
        <v>48.701397894238816</v>
      </c>
    </row>
    <row r="575" spans="1:19">
      <c r="A575" t="str">
        <f t="shared" si="72"/>
        <v>X2Pi-36.5-f-0-2</v>
      </c>
      <c r="B575" t="s">
        <v>0</v>
      </c>
      <c r="C575" s="9">
        <v>36.5</v>
      </c>
      <c r="D575" s="10">
        <v>0</v>
      </c>
      <c r="E575" s="11">
        <v>2</v>
      </c>
      <c r="F575" s="11" t="s">
        <v>2</v>
      </c>
      <c r="G575" s="20">
        <v>17377.487400000002</v>
      </c>
      <c r="I575">
        <f t="shared" si="73"/>
        <v>17363.209300000002</v>
      </c>
      <c r="J575">
        <f t="shared" si="74"/>
        <v>36.5</v>
      </c>
      <c r="K575">
        <f t="shared" si="75"/>
        <v>-1</v>
      </c>
      <c r="L575">
        <f t="shared" si="76"/>
        <v>1</v>
      </c>
      <c r="M575">
        <f t="shared" si="80"/>
        <v>17363.209300000002</v>
      </c>
      <c r="N575" s="2" t="str">
        <f>VLOOKUP(B575,states!A$2:C$10,2,FALSE)</f>
        <v>X</v>
      </c>
      <c r="O575">
        <f t="shared" si="77"/>
        <v>0</v>
      </c>
      <c r="P575">
        <f>VLOOKUP(B575,states!A$2:D$10,4,FALSE)</f>
        <v>1</v>
      </c>
      <c r="Q575">
        <v>0.5</v>
      </c>
      <c r="R575">
        <f t="shared" si="78"/>
        <v>1.5</v>
      </c>
      <c r="S575" s="7">
        <f t="shared" si="79"/>
        <v>48.701397894238816</v>
      </c>
    </row>
    <row r="576" spans="1:19">
      <c r="A576" t="str">
        <f t="shared" si="72"/>
        <v>X2Pi-36.5-f-1-1</v>
      </c>
      <c r="B576" t="s">
        <v>0</v>
      </c>
      <c r="C576" s="9">
        <v>36.5</v>
      </c>
      <c r="D576" s="11">
        <v>1</v>
      </c>
      <c r="E576" s="11">
        <v>1</v>
      </c>
      <c r="F576" s="11" t="s">
        <v>2</v>
      </c>
      <c r="G576" s="20">
        <v>18602.322400000001</v>
      </c>
      <c r="I576">
        <f t="shared" si="73"/>
        <v>18588.044300000001</v>
      </c>
      <c r="J576">
        <f t="shared" si="74"/>
        <v>36.5</v>
      </c>
      <c r="K576">
        <f t="shared" si="75"/>
        <v>-1</v>
      </c>
      <c r="L576">
        <f t="shared" si="76"/>
        <v>2</v>
      </c>
      <c r="M576">
        <f t="shared" si="80"/>
        <v>18588.044300000001</v>
      </c>
      <c r="N576" s="2" t="str">
        <f>VLOOKUP(B576,states!A$2:C$10,2,FALSE)</f>
        <v>X</v>
      </c>
      <c r="O576">
        <f t="shared" si="77"/>
        <v>1</v>
      </c>
      <c r="P576">
        <f>VLOOKUP(B576,states!A$2:D$10,4,FALSE)</f>
        <v>1</v>
      </c>
      <c r="Q576">
        <v>0.5</v>
      </c>
      <c r="R576">
        <f t="shared" si="78"/>
        <v>0.5</v>
      </c>
      <c r="S576" s="7">
        <f t="shared" si="79"/>
        <v>0.40952830907110227</v>
      </c>
    </row>
    <row r="577" spans="1:19">
      <c r="A577" t="str">
        <f t="shared" si="72"/>
        <v>X2Pi-36.5-e-1-1</v>
      </c>
      <c r="B577" t="s">
        <v>0</v>
      </c>
      <c r="C577" s="9">
        <v>36.5</v>
      </c>
      <c r="D577" s="11">
        <v>1</v>
      </c>
      <c r="E577" s="11">
        <v>1</v>
      </c>
      <c r="F577" s="11" t="s">
        <v>1</v>
      </c>
      <c r="G577" s="20">
        <v>18633.030900000002</v>
      </c>
      <c r="I577">
        <f t="shared" si="73"/>
        <v>18618.752800000002</v>
      </c>
      <c r="J577">
        <f t="shared" si="74"/>
        <v>36.5</v>
      </c>
      <c r="K577">
        <f t="shared" si="75"/>
        <v>1</v>
      </c>
      <c r="L577">
        <f t="shared" si="76"/>
        <v>2</v>
      </c>
      <c r="M577">
        <f t="shared" si="80"/>
        <v>18618.752800000002</v>
      </c>
      <c r="N577" s="2" t="str">
        <f>VLOOKUP(B577,states!A$2:C$10,2,FALSE)</f>
        <v>X</v>
      </c>
      <c r="O577">
        <f t="shared" si="77"/>
        <v>1</v>
      </c>
      <c r="P577">
        <f>VLOOKUP(B577,states!A$2:D$10,4,FALSE)</f>
        <v>1</v>
      </c>
      <c r="Q577">
        <v>0.5</v>
      </c>
      <c r="R577">
        <f t="shared" si="78"/>
        <v>0.5</v>
      </c>
      <c r="S577" s="7">
        <f t="shared" si="79"/>
        <v>0.40952830907110227</v>
      </c>
    </row>
    <row r="578" spans="1:19">
      <c r="A578" t="str">
        <f t="shared" ref="A578:A600" si="81">B578&amp;"-"&amp;C578&amp;"-"&amp;F578&amp;"-"&amp;D578&amp;"-"&amp;E578</f>
        <v>X2Pi-36.5-e-1-2</v>
      </c>
      <c r="B578" t="s">
        <v>0</v>
      </c>
      <c r="C578" s="9">
        <v>36.5</v>
      </c>
      <c r="D578" s="11">
        <v>1</v>
      </c>
      <c r="E578" s="11">
        <v>2</v>
      </c>
      <c r="F578" s="11" t="s">
        <v>1</v>
      </c>
      <c r="G578" s="20">
        <v>19361.9064</v>
      </c>
      <c r="I578">
        <f t="shared" ref="I578:I600" si="82">G578-G$2</f>
        <v>19347.6283</v>
      </c>
      <c r="J578">
        <f t="shared" ref="J578:J600" si="83">C578</f>
        <v>36.5</v>
      </c>
      <c r="K578">
        <f t="shared" ref="K578:K600" si="84">IF(F578="e",(-1)^(C578-0.5),(-1)^(C578+0.5))</f>
        <v>1</v>
      </c>
      <c r="L578">
        <f t="shared" ref="L578:L600" si="85">D578+1</f>
        <v>2</v>
      </c>
      <c r="M578">
        <f t="shared" si="80"/>
        <v>19347.6283</v>
      </c>
      <c r="N578" s="2" t="str">
        <f>VLOOKUP(B578,states!A$2:C$10,2,FALSE)</f>
        <v>X</v>
      </c>
      <c r="O578">
        <f t="shared" ref="O578:O600" si="86">D578</f>
        <v>1</v>
      </c>
      <c r="P578">
        <f>VLOOKUP(B578,states!A$2:D$10,4,FALSE)</f>
        <v>1</v>
      </c>
      <c r="Q578">
        <v>0.5</v>
      </c>
      <c r="R578">
        <f t="shared" ref="R578:R600" si="87">IF(P578=0,Q578,IF(C578=0.5,0.5,IF(E578=1,0.5,1.5)))</f>
        <v>1.5</v>
      </c>
      <c r="S578" s="7">
        <f t="shared" ref="S578:S600" si="88">IF(O578=5,0,1/C578^(1/5)*IF(O578=0,100,1)/(O578+1)^(1/4))</f>
        <v>0.40952830907110227</v>
      </c>
    </row>
    <row r="579" spans="1:19">
      <c r="A579" t="str">
        <f t="shared" ref="A579" si="89">B579&amp;"-"&amp;C579&amp;"-"&amp;F579&amp;"-"&amp;D579&amp;"-"&amp;E579</f>
        <v>X2Pi-36.5-f-1-2</v>
      </c>
      <c r="B579" t="s">
        <v>0</v>
      </c>
      <c r="C579" s="9">
        <v>36.5</v>
      </c>
      <c r="D579" s="11">
        <v>1</v>
      </c>
      <c r="E579" s="11">
        <v>2</v>
      </c>
      <c r="F579" s="11" t="s">
        <v>2</v>
      </c>
      <c r="G579" s="29">
        <v>19394.588800000001</v>
      </c>
      <c r="I579">
        <f t="shared" si="82"/>
        <v>19380.310700000002</v>
      </c>
      <c r="J579">
        <f t="shared" si="83"/>
        <v>36.5</v>
      </c>
      <c r="K579">
        <f t="shared" si="84"/>
        <v>-1</v>
      </c>
      <c r="L579">
        <f t="shared" si="85"/>
        <v>2</v>
      </c>
      <c r="M579">
        <f t="shared" ref="M579" si="90">I579</f>
        <v>19380.310700000002</v>
      </c>
      <c r="N579" s="2" t="str">
        <f>VLOOKUP(B579,states!A$2:C$10,2,FALSE)</f>
        <v>X</v>
      </c>
      <c r="O579">
        <f t="shared" si="86"/>
        <v>1</v>
      </c>
      <c r="P579">
        <f>VLOOKUP(B579,states!A$2:D$10,4,FALSE)</f>
        <v>1</v>
      </c>
      <c r="Q579">
        <v>0.5</v>
      </c>
      <c r="R579">
        <f t="shared" si="87"/>
        <v>1.5</v>
      </c>
      <c r="S579" s="7">
        <f t="shared" si="88"/>
        <v>0.40952830907110227</v>
      </c>
    </row>
    <row r="580" spans="1:19">
      <c r="A580" t="str">
        <f t="shared" si="81"/>
        <v>X2Pi-37.5-f-0-1</v>
      </c>
      <c r="B580" t="s">
        <v>0</v>
      </c>
      <c r="C580" s="9">
        <v>37.5</v>
      </c>
      <c r="D580" s="10">
        <v>0</v>
      </c>
      <c r="E580" s="11">
        <v>1</v>
      </c>
      <c r="F580" s="11" t="s">
        <v>2</v>
      </c>
      <c r="G580" s="20">
        <v>17343.4323</v>
      </c>
      <c r="I580">
        <f t="shared" si="82"/>
        <v>17329.154200000001</v>
      </c>
      <c r="J580">
        <f t="shared" si="83"/>
        <v>37.5</v>
      </c>
      <c r="K580">
        <f t="shared" si="84"/>
        <v>1</v>
      </c>
      <c r="L580">
        <f t="shared" si="85"/>
        <v>1</v>
      </c>
      <c r="M580">
        <f t="shared" ref="M580:M600" si="91">I580</f>
        <v>17329.154200000001</v>
      </c>
      <c r="N580" s="2" t="str">
        <f>VLOOKUP(B580,states!A$2:C$10,2,FALSE)</f>
        <v>X</v>
      </c>
      <c r="O580">
        <f t="shared" si="86"/>
        <v>0</v>
      </c>
      <c r="P580">
        <f>VLOOKUP(B580,states!A$2:D$10,4,FALSE)</f>
        <v>1</v>
      </c>
      <c r="Q580">
        <v>0.5</v>
      </c>
      <c r="R580">
        <f t="shared" si="87"/>
        <v>0.5</v>
      </c>
      <c r="S580" s="7">
        <f t="shared" si="88"/>
        <v>48.438841363348914</v>
      </c>
    </row>
    <row r="581" spans="1:19">
      <c r="A581" t="str">
        <f t="shared" si="81"/>
        <v>X2Pi-37.5-e-0-1</v>
      </c>
      <c r="B581" t="s">
        <v>0</v>
      </c>
      <c r="C581" s="9">
        <v>37.5</v>
      </c>
      <c r="D581" s="10">
        <v>0</v>
      </c>
      <c r="E581" s="10">
        <v>1</v>
      </c>
      <c r="F581" s="10" t="s">
        <v>1</v>
      </c>
      <c r="G581" s="20">
        <v>17377.230899999999</v>
      </c>
      <c r="I581">
        <f t="shared" si="82"/>
        <v>17362.952799999999</v>
      </c>
      <c r="J581">
        <f t="shared" si="83"/>
        <v>37.5</v>
      </c>
      <c r="K581">
        <f t="shared" si="84"/>
        <v>-1</v>
      </c>
      <c r="L581">
        <f t="shared" si="85"/>
        <v>1</v>
      </c>
      <c r="M581">
        <f t="shared" si="91"/>
        <v>17362.952799999999</v>
      </c>
      <c r="N581" s="2" t="str">
        <f>VLOOKUP(B581,states!A$2:C$10,2,FALSE)</f>
        <v>X</v>
      </c>
      <c r="O581">
        <f t="shared" si="86"/>
        <v>0</v>
      </c>
      <c r="P581">
        <f>VLOOKUP(B581,states!A$2:D$10,4,FALSE)</f>
        <v>1</v>
      </c>
      <c r="Q581">
        <v>0.5</v>
      </c>
      <c r="R581">
        <f t="shared" si="87"/>
        <v>0.5</v>
      </c>
      <c r="S581" s="7">
        <f t="shared" si="88"/>
        <v>48.438841363348914</v>
      </c>
    </row>
    <row r="582" spans="1:19">
      <c r="A582" t="str">
        <f t="shared" si="81"/>
        <v>X2Pi-37.5-e-0-2</v>
      </c>
      <c r="B582" t="s">
        <v>0</v>
      </c>
      <c r="C582" s="9">
        <v>37.5</v>
      </c>
      <c r="D582" s="10">
        <v>0</v>
      </c>
      <c r="E582" s="11">
        <v>2</v>
      </c>
      <c r="F582" s="11" t="s">
        <v>1</v>
      </c>
      <c r="G582" s="20">
        <v>18149.623200000002</v>
      </c>
      <c r="I582">
        <f t="shared" si="82"/>
        <v>18135.345100000002</v>
      </c>
      <c r="J582">
        <f t="shared" si="83"/>
        <v>37.5</v>
      </c>
      <c r="K582">
        <f t="shared" si="84"/>
        <v>-1</v>
      </c>
      <c r="L582">
        <f t="shared" si="85"/>
        <v>1</v>
      </c>
      <c r="M582">
        <f t="shared" si="91"/>
        <v>18135.345100000002</v>
      </c>
      <c r="N582" s="2" t="str">
        <f>VLOOKUP(B582,states!A$2:C$10,2,FALSE)</f>
        <v>X</v>
      </c>
      <c r="O582">
        <f t="shared" si="86"/>
        <v>0</v>
      </c>
      <c r="P582">
        <f>VLOOKUP(B582,states!A$2:D$10,4,FALSE)</f>
        <v>1</v>
      </c>
      <c r="Q582">
        <v>0.5</v>
      </c>
      <c r="R582">
        <f t="shared" si="87"/>
        <v>1.5</v>
      </c>
      <c r="S582" s="7">
        <f t="shared" si="88"/>
        <v>48.438841363348914</v>
      </c>
    </row>
    <row r="583" spans="1:19">
      <c r="A583" t="str">
        <f t="shared" si="81"/>
        <v>X2Pi-37.5-f-0-2</v>
      </c>
      <c r="B583" t="s">
        <v>0</v>
      </c>
      <c r="C583" s="9">
        <v>37.5</v>
      </c>
      <c r="D583" s="10">
        <v>0</v>
      </c>
      <c r="E583" s="11">
        <v>2</v>
      </c>
      <c r="F583" s="11" t="s">
        <v>2</v>
      </c>
      <c r="G583" s="20">
        <v>18185.5625</v>
      </c>
      <c r="I583">
        <f t="shared" si="82"/>
        <v>18171.2844</v>
      </c>
      <c r="J583">
        <f t="shared" si="83"/>
        <v>37.5</v>
      </c>
      <c r="K583">
        <f t="shared" si="84"/>
        <v>1</v>
      </c>
      <c r="L583">
        <f t="shared" si="85"/>
        <v>1</v>
      </c>
      <c r="M583">
        <f t="shared" si="91"/>
        <v>18171.2844</v>
      </c>
      <c r="N583" s="2" t="str">
        <f>VLOOKUP(B583,states!A$2:C$10,2,FALSE)</f>
        <v>X</v>
      </c>
      <c r="O583">
        <f t="shared" si="86"/>
        <v>0</v>
      </c>
      <c r="P583">
        <f>VLOOKUP(B583,states!A$2:D$10,4,FALSE)</f>
        <v>1</v>
      </c>
      <c r="Q583">
        <v>0.5</v>
      </c>
      <c r="R583">
        <f t="shared" si="87"/>
        <v>1.5</v>
      </c>
      <c r="S583" s="7">
        <f t="shared" si="88"/>
        <v>48.438841363348914</v>
      </c>
    </row>
    <row r="584" spans="1:19">
      <c r="A584" t="str">
        <f t="shared" si="81"/>
        <v>X2Pi-37.5-f-1-1</v>
      </c>
      <c r="B584" t="s">
        <v>0</v>
      </c>
      <c r="C584" s="9">
        <v>37.5</v>
      </c>
      <c r="D584" s="11">
        <v>1</v>
      </c>
      <c r="E584" s="11">
        <v>1</v>
      </c>
      <c r="F584" s="11" t="s">
        <v>2</v>
      </c>
      <c r="G584" s="20">
        <v>19362.395199999999</v>
      </c>
      <c r="I584">
        <f t="shared" si="82"/>
        <v>19348.117099999999</v>
      </c>
      <c r="J584">
        <f t="shared" si="83"/>
        <v>37.5</v>
      </c>
      <c r="K584">
        <f t="shared" si="84"/>
        <v>1</v>
      </c>
      <c r="L584">
        <f t="shared" si="85"/>
        <v>2</v>
      </c>
      <c r="M584">
        <f t="shared" si="91"/>
        <v>19348.117099999999</v>
      </c>
      <c r="N584" s="2" t="str">
        <f>VLOOKUP(B584,states!A$2:C$10,2,FALSE)</f>
        <v>X</v>
      </c>
      <c r="O584">
        <f t="shared" si="86"/>
        <v>1</v>
      </c>
      <c r="P584">
        <f>VLOOKUP(B584,states!A$2:D$10,4,FALSE)</f>
        <v>1</v>
      </c>
      <c r="Q584">
        <v>0.5</v>
      </c>
      <c r="R584">
        <f t="shared" si="87"/>
        <v>0.5</v>
      </c>
      <c r="S584" s="7">
        <f t="shared" si="88"/>
        <v>0.40732048061483456</v>
      </c>
    </row>
    <row r="585" spans="1:19">
      <c r="A585" t="str">
        <f t="shared" si="81"/>
        <v>X2Pi-37.5-e-1-1</v>
      </c>
      <c r="B585" t="s">
        <v>0</v>
      </c>
      <c r="C585" s="9">
        <v>37.5</v>
      </c>
      <c r="D585" s="11">
        <v>1</v>
      </c>
      <c r="E585" s="11">
        <v>1</v>
      </c>
      <c r="F585" s="11" t="s">
        <v>1</v>
      </c>
      <c r="G585" s="20">
        <v>19394.302500000002</v>
      </c>
      <c r="I585">
        <f t="shared" si="82"/>
        <v>19380.024400000002</v>
      </c>
      <c r="J585">
        <f t="shared" si="83"/>
        <v>37.5</v>
      </c>
      <c r="K585">
        <f t="shared" si="84"/>
        <v>-1</v>
      </c>
      <c r="L585">
        <f t="shared" si="85"/>
        <v>2</v>
      </c>
      <c r="M585">
        <f t="shared" si="91"/>
        <v>19380.024400000002</v>
      </c>
      <c r="N585" s="2" t="str">
        <f>VLOOKUP(B585,states!A$2:C$10,2,FALSE)</f>
        <v>X</v>
      </c>
      <c r="O585">
        <f t="shared" si="86"/>
        <v>1</v>
      </c>
      <c r="P585">
        <f>VLOOKUP(B585,states!A$2:D$10,4,FALSE)</f>
        <v>1</v>
      </c>
      <c r="Q585">
        <v>0.5</v>
      </c>
      <c r="R585">
        <f t="shared" si="87"/>
        <v>0.5</v>
      </c>
      <c r="S585" s="7">
        <f t="shared" si="88"/>
        <v>0.40732048061483456</v>
      </c>
    </row>
    <row r="586" spans="1:19">
      <c r="A586" t="str">
        <f t="shared" si="81"/>
        <v>X2Pi-37.5-e-1-2</v>
      </c>
      <c r="B586" t="s">
        <v>0</v>
      </c>
      <c r="C586" s="9">
        <v>37.5</v>
      </c>
      <c r="D586" s="11">
        <v>1</v>
      </c>
      <c r="E586" s="11">
        <v>2</v>
      </c>
      <c r="F586" s="11" t="s">
        <v>1</v>
      </c>
      <c r="G586" s="20">
        <v>20130.629400000002</v>
      </c>
      <c r="I586">
        <f t="shared" si="82"/>
        <v>20116.351300000002</v>
      </c>
      <c r="J586">
        <f t="shared" si="83"/>
        <v>37.5</v>
      </c>
      <c r="K586">
        <f t="shared" si="84"/>
        <v>-1</v>
      </c>
      <c r="L586">
        <f t="shared" si="85"/>
        <v>2</v>
      </c>
      <c r="M586">
        <f t="shared" si="91"/>
        <v>20116.351300000002</v>
      </c>
      <c r="N586" s="2" t="str">
        <f>VLOOKUP(B586,states!A$2:C$10,2,FALSE)</f>
        <v>X</v>
      </c>
      <c r="O586">
        <f t="shared" si="86"/>
        <v>1</v>
      </c>
      <c r="P586">
        <f>VLOOKUP(B586,states!A$2:D$10,4,FALSE)</f>
        <v>1</v>
      </c>
      <c r="Q586">
        <v>0.5</v>
      </c>
      <c r="R586">
        <f t="shared" si="87"/>
        <v>1.5</v>
      </c>
      <c r="S586" s="7">
        <f t="shared" si="88"/>
        <v>0.40732048061483456</v>
      </c>
    </row>
    <row r="587" spans="1:19" ht="14.7" thickBot="1">
      <c r="A587" t="str">
        <f t="shared" si="81"/>
        <v>X2Pi-38.5-f-0-1</v>
      </c>
      <c r="B587" t="s">
        <v>0</v>
      </c>
      <c r="C587" s="9">
        <v>38.5</v>
      </c>
      <c r="D587" s="10">
        <v>0</v>
      </c>
      <c r="E587" s="11">
        <v>1</v>
      </c>
      <c r="F587" s="11" t="s">
        <v>2</v>
      </c>
      <c r="G587" s="21">
        <v>18150.163100000002</v>
      </c>
      <c r="I587">
        <f t="shared" si="82"/>
        <v>18135.885000000002</v>
      </c>
      <c r="J587">
        <f t="shared" si="83"/>
        <v>38.5</v>
      </c>
      <c r="K587">
        <f t="shared" si="84"/>
        <v>-1</v>
      </c>
      <c r="L587">
        <f t="shared" si="85"/>
        <v>1</v>
      </c>
      <c r="M587">
        <f t="shared" si="91"/>
        <v>18135.885000000002</v>
      </c>
      <c r="N587" s="2" t="str">
        <f>VLOOKUP(B587,states!A$2:C$10,2,FALSE)</f>
        <v>X</v>
      </c>
      <c r="O587">
        <f t="shared" si="86"/>
        <v>0</v>
      </c>
      <c r="P587">
        <f>VLOOKUP(B587,states!A$2:D$10,4,FALSE)</f>
        <v>1</v>
      </c>
      <c r="Q587">
        <v>0.5</v>
      </c>
      <c r="R587">
        <f t="shared" si="87"/>
        <v>0.5</v>
      </c>
      <c r="S587" s="7">
        <f t="shared" si="88"/>
        <v>48.184555178664489</v>
      </c>
    </row>
    <row r="588" spans="1:19">
      <c r="A588" t="str">
        <f t="shared" si="81"/>
        <v>X2Pi-38.5-e-0-1</v>
      </c>
      <c r="B588" t="s">
        <v>0</v>
      </c>
      <c r="C588" s="9">
        <v>38.5</v>
      </c>
      <c r="D588" s="10">
        <v>0</v>
      </c>
      <c r="E588" s="10">
        <v>1</v>
      </c>
      <c r="F588" s="10" t="s">
        <v>1</v>
      </c>
      <c r="G588" s="20">
        <v>18185.345499999999</v>
      </c>
      <c r="I588">
        <f t="shared" si="82"/>
        <v>18171.0674</v>
      </c>
      <c r="J588">
        <f t="shared" si="83"/>
        <v>38.5</v>
      </c>
      <c r="K588">
        <f t="shared" si="84"/>
        <v>1</v>
      </c>
      <c r="L588">
        <f t="shared" si="85"/>
        <v>1</v>
      </c>
      <c r="M588">
        <f t="shared" si="91"/>
        <v>18171.0674</v>
      </c>
      <c r="N588" s="2" t="str">
        <f>VLOOKUP(B588,states!A$2:C$10,2,FALSE)</f>
        <v>X</v>
      </c>
      <c r="O588">
        <f t="shared" si="86"/>
        <v>0</v>
      </c>
      <c r="P588">
        <f>VLOOKUP(B588,states!A$2:D$10,4,FALSE)</f>
        <v>1</v>
      </c>
      <c r="Q588">
        <v>0.5</v>
      </c>
      <c r="R588">
        <f t="shared" si="87"/>
        <v>0.5</v>
      </c>
      <c r="S588" s="7">
        <f t="shared" si="88"/>
        <v>48.184555178664489</v>
      </c>
    </row>
    <row r="589" spans="1:19">
      <c r="A589" t="str">
        <f t="shared" si="81"/>
        <v>X2Pi-38.5-e-0-2</v>
      </c>
      <c r="B589" t="s">
        <v>0</v>
      </c>
      <c r="C589" s="9">
        <v>38.5</v>
      </c>
      <c r="D589" s="10">
        <v>0</v>
      </c>
      <c r="E589" s="11">
        <v>2</v>
      </c>
      <c r="F589" s="11" t="s">
        <v>1</v>
      </c>
      <c r="G589" s="20">
        <v>18965.357100000001</v>
      </c>
      <c r="I589">
        <f t="shared" si="82"/>
        <v>18951.079000000002</v>
      </c>
      <c r="J589">
        <f t="shared" si="83"/>
        <v>38.5</v>
      </c>
      <c r="K589">
        <f t="shared" si="84"/>
        <v>1</v>
      </c>
      <c r="L589">
        <f t="shared" si="85"/>
        <v>1</v>
      </c>
      <c r="M589">
        <f t="shared" si="91"/>
        <v>18951.079000000002</v>
      </c>
      <c r="N589" s="2" t="str">
        <f>VLOOKUP(B589,states!A$2:C$10,2,FALSE)</f>
        <v>X</v>
      </c>
      <c r="O589">
        <f t="shared" si="86"/>
        <v>0</v>
      </c>
      <c r="P589">
        <f>VLOOKUP(B589,states!A$2:D$10,4,FALSE)</f>
        <v>1</v>
      </c>
      <c r="Q589">
        <v>0.5</v>
      </c>
      <c r="R589">
        <f t="shared" si="87"/>
        <v>1.5</v>
      </c>
      <c r="S589" s="7">
        <f t="shared" si="88"/>
        <v>48.184555178664489</v>
      </c>
    </row>
    <row r="590" spans="1:19">
      <c r="A590" t="str">
        <f t="shared" si="81"/>
        <v>X2Pi-38.5-f-0-2</v>
      </c>
      <c r="B590" t="s">
        <v>0</v>
      </c>
      <c r="C590" s="9">
        <v>38.5</v>
      </c>
      <c r="D590" s="10">
        <v>0</v>
      </c>
      <c r="E590" s="11">
        <v>2</v>
      </c>
      <c r="F590" s="11" t="s">
        <v>2</v>
      </c>
      <c r="G590" s="20">
        <v>19002.732199999999</v>
      </c>
      <c r="I590">
        <f t="shared" si="82"/>
        <v>18988.454099999999</v>
      </c>
      <c r="J590">
        <f t="shared" si="83"/>
        <v>38.5</v>
      </c>
      <c r="K590">
        <f t="shared" si="84"/>
        <v>-1</v>
      </c>
      <c r="L590">
        <f t="shared" si="85"/>
        <v>1</v>
      </c>
      <c r="M590">
        <f t="shared" si="91"/>
        <v>18988.454099999999</v>
      </c>
      <c r="N590" s="2" t="str">
        <f>VLOOKUP(B590,states!A$2:C$10,2,FALSE)</f>
        <v>X</v>
      </c>
      <c r="O590">
        <f t="shared" si="86"/>
        <v>0</v>
      </c>
      <c r="P590">
        <f>VLOOKUP(B590,states!A$2:D$10,4,FALSE)</f>
        <v>1</v>
      </c>
      <c r="Q590">
        <v>0.5</v>
      </c>
      <c r="R590">
        <f t="shared" si="87"/>
        <v>1.5</v>
      </c>
      <c r="S590" s="7">
        <f t="shared" si="88"/>
        <v>48.184555178664489</v>
      </c>
    </row>
    <row r="591" spans="1:19">
      <c r="A591" t="str">
        <f t="shared" si="81"/>
        <v>X2Pi-38.5-f-1-1</v>
      </c>
      <c r="B591" t="s">
        <v>0</v>
      </c>
      <c r="C591" s="9">
        <v>38.5</v>
      </c>
      <c r="D591" s="11">
        <v>1</v>
      </c>
      <c r="E591" s="11">
        <v>1</v>
      </c>
      <c r="F591" s="11" t="s">
        <v>2</v>
      </c>
      <c r="G591" s="20">
        <v>20131.146799999999</v>
      </c>
      <c r="I591">
        <f t="shared" si="82"/>
        <v>20116.868699999999</v>
      </c>
      <c r="J591">
        <f t="shared" si="83"/>
        <v>38.5</v>
      </c>
      <c r="K591">
        <f t="shared" si="84"/>
        <v>-1</v>
      </c>
      <c r="L591">
        <f t="shared" si="85"/>
        <v>2</v>
      </c>
      <c r="M591">
        <f t="shared" si="91"/>
        <v>20116.868699999999</v>
      </c>
      <c r="N591" s="2" t="str">
        <f>VLOOKUP(B591,states!A$2:C$10,2,FALSE)</f>
        <v>X</v>
      </c>
      <c r="O591">
        <f t="shared" si="86"/>
        <v>1</v>
      </c>
      <c r="P591">
        <f>VLOOKUP(B591,states!A$2:D$10,4,FALSE)</f>
        <v>1</v>
      </c>
      <c r="Q591">
        <v>0.5</v>
      </c>
      <c r="R591">
        <f t="shared" si="87"/>
        <v>0.5</v>
      </c>
      <c r="S591" s="7">
        <f t="shared" si="88"/>
        <v>0.40518219720333776</v>
      </c>
    </row>
    <row r="592" spans="1:19" ht="14.7" thickBot="1">
      <c r="A592" t="str">
        <f t="shared" si="81"/>
        <v>X2Pi-38.5-e-1-1</v>
      </c>
      <c r="B592" t="s">
        <v>0</v>
      </c>
      <c r="C592" s="12">
        <v>38.5</v>
      </c>
      <c r="D592" s="11">
        <v>1</v>
      </c>
      <c r="E592" s="11">
        <v>1</v>
      </c>
      <c r="F592" s="11" t="s">
        <v>1</v>
      </c>
      <c r="G592" s="20">
        <v>20164.2922</v>
      </c>
      <c r="I592">
        <f t="shared" si="82"/>
        <v>20150.0141</v>
      </c>
      <c r="J592">
        <f t="shared" si="83"/>
        <v>38.5</v>
      </c>
      <c r="K592">
        <f t="shared" si="84"/>
        <v>1</v>
      </c>
      <c r="L592">
        <f t="shared" si="85"/>
        <v>2</v>
      </c>
      <c r="M592">
        <f t="shared" si="91"/>
        <v>20150.0141</v>
      </c>
      <c r="N592" s="2" t="str">
        <f>VLOOKUP(B592,states!A$2:C$10,2,FALSE)</f>
        <v>X</v>
      </c>
      <c r="O592">
        <f t="shared" si="86"/>
        <v>1</v>
      </c>
      <c r="P592">
        <f>VLOOKUP(B592,states!A$2:D$10,4,FALSE)</f>
        <v>1</v>
      </c>
      <c r="Q592">
        <v>0.5</v>
      </c>
      <c r="R592">
        <f t="shared" si="87"/>
        <v>0.5</v>
      </c>
      <c r="S592" s="7">
        <f t="shared" si="88"/>
        <v>0.40518219720333776</v>
      </c>
    </row>
    <row r="593" spans="1:19" ht="14.7" thickBot="1">
      <c r="A593" t="str">
        <f t="shared" si="81"/>
        <v>X2Pi-38.5-e-1-2</v>
      </c>
      <c r="B593" t="s">
        <v>0</v>
      </c>
      <c r="C593" s="10">
        <v>38.5</v>
      </c>
      <c r="D593" s="13">
        <v>1</v>
      </c>
      <c r="E593" s="13">
        <v>2</v>
      </c>
      <c r="F593" s="13" t="s">
        <v>1</v>
      </c>
      <c r="G593" s="21">
        <v>20907.296200000001</v>
      </c>
      <c r="I593">
        <f t="shared" si="82"/>
        <v>20893.018100000001</v>
      </c>
      <c r="J593">
        <f t="shared" si="83"/>
        <v>38.5</v>
      </c>
      <c r="K593">
        <f t="shared" si="84"/>
        <v>1</v>
      </c>
      <c r="L593">
        <f t="shared" si="85"/>
        <v>2</v>
      </c>
      <c r="M593">
        <f t="shared" si="91"/>
        <v>20893.018100000001</v>
      </c>
      <c r="N593" s="2" t="str">
        <f>VLOOKUP(B593,states!A$2:C$10,2,FALSE)</f>
        <v>X</v>
      </c>
      <c r="O593">
        <f t="shared" si="86"/>
        <v>1</v>
      </c>
      <c r="P593">
        <f>VLOOKUP(B593,states!A$2:D$10,4,FALSE)</f>
        <v>1</v>
      </c>
      <c r="Q593">
        <v>0.5</v>
      </c>
      <c r="R593">
        <f t="shared" si="87"/>
        <v>1.5</v>
      </c>
      <c r="S593" s="7">
        <f t="shared" si="88"/>
        <v>0.40518219720333776</v>
      </c>
    </row>
    <row r="594" spans="1:19">
      <c r="A594" t="str">
        <f t="shared" si="81"/>
        <v>X2Pi-39.5-f-0-1</v>
      </c>
      <c r="B594" t="s">
        <v>0</v>
      </c>
      <c r="C594" s="9">
        <v>39.5</v>
      </c>
      <c r="D594" s="10">
        <v>0</v>
      </c>
      <c r="E594" s="11">
        <v>1</v>
      </c>
      <c r="F594" s="11" t="s">
        <v>2</v>
      </c>
      <c r="G594" s="20">
        <v>18965.930799999998</v>
      </c>
      <c r="I594">
        <f t="shared" si="82"/>
        <v>18951.652699999999</v>
      </c>
      <c r="J594">
        <f t="shared" si="83"/>
        <v>39.5</v>
      </c>
      <c r="K594">
        <f t="shared" si="84"/>
        <v>1</v>
      </c>
      <c r="L594">
        <f t="shared" si="85"/>
        <v>1</v>
      </c>
      <c r="M594">
        <f t="shared" si="91"/>
        <v>18951.652699999999</v>
      </c>
      <c r="N594" s="2" t="str">
        <f>VLOOKUP(B594,states!A$2:C$10,2,FALSE)</f>
        <v>X</v>
      </c>
      <c r="O594">
        <f t="shared" si="86"/>
        <v>0</v>
      </c>
      <c r="P594">
        <f>VLOOKUP(B594,states!A$2:D$10,4,FALSE)</f>
        <v>1</v>
      </c>
      <c r="Q594">
        <v>0.5</v>
      </c>
      <c r="R594">
        <f t="shared" si="87"/>
        <v>0.5</v>
      </c>
      <c r="S594" s="7">
        <f t="shared" si="88"/>
        <v>47.938073934157401</v>
      </c>
    </row>
    <row r="595" spans="1:19">
      <c r="A595" t="str">
        <f t="shared" si="81"/>
        <v>X2Pi-39.5-e-0-1</v>
      </c>
      <c r="B595" t="s">
        <v>0</v>
      </c>
      <c r="C595" s="9">
        <v>39.5</v>
      </c>
      <c r="D595" s="10">
        <v>0</v>
      </c>
      <c r="E595" s="10">
        <v>1</v>
      </c>
      <c r="F595" s="10" t="s">
        <v>1</v>
      </c>
      <c r="G595" s="20">
        <v>19002.560399999998</v>
      </c>
      <c r="I595">
        <f t="shared" si="82"/>
        <v>18988.282299999999</v>
      </c>
      <c r="J595">
        <f t="shared" si="83"/>
        <v>39.5</v>
      </c>
      <c r="K595">
        <f t="shared" si="84"/>
        <v>-1</v>
      </c>
      <c r="L595">
        <f t="shared" si="85"/>
        <v>1</v>
      </c>
      <c r="M595">
        <f t="shared" si="91"/>
        <v>18988.282299999999</v>
      </c>
      <c r="N595" s="2" t="str">
        <f>VLOOKUP(B595,states!A$2:C$10,2,FALSE)</f>
        <v>X</v>
      </c>
      <c r="O595">
        <f t="shared" si="86"/>
        <v>0</v>
      </c>
      <c r="P595">
        <f>VLOOKUP(B595,states!A$2:D$10,4,FALSE)</f>
        <v>1</v>
      </c>
      <c r="Q595">
        <v>0.5</v>
      </c>
      <c r="R595">
        <f t="shared" si="87"/>
        <v>0.5</v>
      </c>
      <c r="S595" s="7">
        <f t="shared" si="88"/>
        <v>47.938073934157401</v>
      </c>
    </row>
    <row r="596" spans="1:19">
      <c r="A596" t="str">
        <f t="shared" si="81"/>
        <v>X2Pi-39.5-e-0-2</v>
      </c>
      <c r="B596" t="s">
        <v>0</v>
      </c>
      <c r="C596" s="9">
        <v>39.5</v>
      </c>
      <c r="D596" s="10">
        <v>0</v>
      </c>
      <c r="E596" s="11">
        <v>2</v>
      </c>
      <c r="F596" s="11" t="s">
        <v>1</v>
      </c>
      <c r="G596" s="20">
        <v>19789.434099999999</v>
      </c>
      <c r="I596">
        <f t="shared" si="82"/>
        <v>19775.155999999999</v>
      </c>
      <c r="J596">
        <f t="shared" si="83"/>
        <v>39.5</v>
      </c>
      <c r="K596">
        <f t="shared" si="84"/>
        <v>-1</v>
      </c>
      <c r="L596">
        <f t="shared" si="85"/>
        <v>1</v>
      </c>
      <c r="M596">
        <f t="shared" si="91"/>
        <v>19775.155999999999</v>
      </c>
      <c r="N596" s="2" t="str">
        <f>VLOOKUP(B596,states!A$2:C$10,2,FALSE)</f>
        <v>X</v>
      </c>
      <c r="O596">
        <f t="shared" si="86"/>
        <v>0</v>
      </c>
      <c r="P596">
        <f>VLOOKUP(B596,states!A$2:D$10,4,FALSE)</f>
        <v>1</v>
      </c>
      <c r="Q596">
        <v>0.5</v>
      </c>
      <c r="R596">
        <f t="shared" si="87"/>
        <v>1.5</v>
      </c>
      <c r="S596" s="7">
        <f t="shared" si="88"/>
        <v>47.938073934157401</v>
      </c>
    </row>
    <row r="597" spans="1:19">
      <c r="A597" t="str">
        <f t="shared" si="81"/>
        <v>X2Pi-39.5-f-0-2</v>
      </c>
      <c r="B597" t="s">
        <v>0</v>
      </c>
      <c r="C597" s="9">
        <v>39.5</v>
      </c>
      <c r="D597" s="10">
        <v>0</v>
      </c>
      <c r="E597" s="11">
        <v>2</v>
      </c>
      <c r="F597" s="11" t="s">
        <v>2</v>
      </c>
      <c r="G597" s="20">
        <v>19828.319899999999</v>
      </c>
      <c r="I597">
        <f t="shared" si="82"/>
        <v>19814.041799999999</v>
      </c>
      <c r="J597">
        <f t="shared" si="83"/>
        <v>39.5</v>
      </c>
      <c r="K597">
        <f t="shared" si="84"/>
        <v>1</v>
      </c>
      <c r="L597">
        <f t="shared" si="85"/>
        <v>1</v>
      </c>
      <c r="M597">
        <f t="shared" si="91"/>
        <v>19814.041799999999</v>
      </c>
      <c r="N597" s="2" t="str">
        <f>VLOOKUP(B597,states!A$2:C$10,2,FALSE)</f>
        <v>X</v>
      </c>
      <c r="O597">
        <f t="shared" si="86"/>
        <v>0</v>
      </c>
      <c r="P597">
        <f>VLOOKUP(B597,states!A$2:D$10,4,FALSE)</f>
        <v>1</v>
      </c>
      <c r="Q597">
        <v>0.5</v>
      </c>
      <c r="R597">
        <f t="shared" si="87"/>
        <v>1.5</v>
      </c>
      <c r="S597" s="7">
        <f t="shared" si="88"/>
        <v>47.938073934157401</v>
      </c>
    </row>
    <row r="598" spans="1:19">
      <c r="A598" t="str">
        <f t="shared" si="81"/>
        <v>X2Pi-39.5-f-1-1</v>
      </c>
      <c r="B598" t="s">
        <v>0</v>
      </c>
      <c r="C598" s="9">
        <v>39.5</v>
      </c>
      <c r="D598" s="11">
        <v>1</v>
      </c>
      <c r="E598" s="11">
        <v>1</v>
      </c>
      <c r="F598" s="11" t="s">
        <v>2</v>
      </c>
      <c r="G598" s="20">
        <v>20907.845399999998</v>
      </c>
      <c r="I598">
        <f t="shared" si="82"/>
        <v>20893.567299999999</v>
      </c>
      <c r="J598">
        <f t="shared" si="83"/>
        <v>39.5</v>
      </c>
      <c r="K598">
        <f t="shared" si="84"/>
        <v>1</v>
      </c>
      <c r="L598">
        <f t="shared" si="85"/>
        <v>2</v>
      </c>
      <c r="M598">
        <f t="shared" si="91"/>
        <v>20893.567299999999</v>
      </c>
      <c r="N598" s="2" t="str">
        <f>VLOOKUP(B598,states!A$2:C$10,2,FALSE)</f>
        <v>X</v>
      </c>
      <c r="O598">
        <f t="shared" si="86"/>
        <v>1</v>
      </c>
      <c r="P598">
        <f>VLOOKUP(B598,states!A$2:D$10,4,FALSE)</f>
        <v>1</v>
      </c>
      <c r="Q598">
        <v>0.5</v>
      </c>
      <c r="R598">
        <f t="shared" si="87"/>
        <v>0.5</v>
      </c>
      <c r="S598" s="7">
        <f t="shared" si="88"/>
        <v>0.40310954525400494</v>
      </c>
    </row>
    <row r="599" spans="1:19">
      <c r="A599" t="str">
        <f t="shared" si="81"/>
        <v>X2Pi-39.5-e-1-1</v>
      </c>
      <c r="B599" t="s">
        <v>0</v>
      </c>
      <c r="C599" s="9">
        <v>39.5</v>
      </c>
      <c r="D599" s="11">
        <v>1</v>
      </c>
      <c r="E599" s="11">
        <v>1</v>
      </c>
      <c r="F599" s="11" t="s">
        <v>1</v>
      </c>
      <c r="G599" s="20">
        <v>20942.278999999999</v>
      </c>
      <c r="I599">
        <f t="shared" si="82"/>
        <v>20928.000899999999</v>
      </c>
      <c r="J599">
        <f t="shared" si="83"/>
        <v>39.5</v>
      </c>
      <c r="K599">
        <f t="shared" si="84"/>
        <v>-1</v>
      </c>
      <c r="L599">
        <f t="shared" si="85"/>
        <v>2</v>
      </c>
      <c r="M599">
        <f t="shared" si="91"/>
        <v>20928.000899999999</v>
      </c>
      <c r="N599" s="2" t="str">
        <f>VLOOKUP(B599,states!A$2:C$10,2,FALSE)</f>
        <v>X</v>
      </c>
      <c r="O599">
        <f t="shared" si="86"/>
        <v>1</v>
      </c>
      <c r="P599">
        <f>VLOOKUP(B599,states!A$2:D$10,4,FALSE)</f>
        <v>1</v>
      </c>
      <c r="Q599">
        <v>0.5</v>
      </c>
      <c r="R599">
        <f t="shared" si="87"/>
        <v>0.5</v>
      </c>
      <c r="S599" s="7">
        <f t="shared" si="88"/>
        <v>0.40310954525400494</v>
      </c>
    </row>
    <row r="600" spans="1:19">
      <c r="A600" t="str">
        <f t="shared" si="81"/>
        <v>X2Pi-39.5-e-1-2</v>
      </c>
      <c r="B600" t="s">
        <v>0</v>
      </c>
      <c r="C600" s="9">
        <v>39.5</v>
      </c>
      <c r="D600" s="11">
        <v>1</v>
      </c>
      <c r="E600" s="11">
        <v>2</v>
      </c>
      <c r="F600" s="11" t="s">
        <v>1</v>
      </c>
      <c r="G600" s="20">
        <v>21691.18</v>
      </c>
      <c r="I600">
        <f t="shared" si="82"/>
        <v>21676.901900000001</v>
      </c>
      <c r="J600">
        <f t="shared" si="83"/>
        <v>39.5</v>
      </c>
      <c r="K600">
        <f t="shared" si="84"/>
        <v>-1</v>
      </c>
      <c r="L600">
        <f t="shared" si="85"/>
        <v>2</v>
      </c>
      <c r="M600">
        <f t="shared" si="91"/>
        <v>21676.901900000001</v>
      </c>
      <c r="N600" s="2" t="str">
        <f>VLOOKUP(B600,states!A$2:C$10,2,FALSE)</f>
        <v>X</v>
      </c>
      <c r="O600">
        <f t="shared" si="86"/>
        <v>1</v>
      </c>
      <c r="P600">
        <f>VLOOKUP(B600,states!A$2:D$10,4,FALSE)</f>
        <v>1</v>
      </c>
      <c r="Q600">
        <v>0.5</v>
      </c>
      <c r="R600">
        <f t="shared" si="87"/>
        <v>1.5</v>
      </c>
      <c r="S600" s="7">
        <f t="shared" si="88"/>
        <v>0.40310954525400494</v>
      </c>
    </row>
  </sheetData>
  <sortState xmlns:xlrd2="http://schemas.microsoft.com/office/spreadsheetml/2017/richdata2" ref="A2:G600">
    <sortCondition ref="C2:C600"/>
    <sortCondition ref="G2:G6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MARVEL</vt:lpstr>
      <vt:lpstr>MARVEL-X</vt:lpstr>
      <vt:lpstr>PGOPHER</vt:lpstr>
      <vt:lpstr>states</vt:lpstr>
      <vt:lpstr>MARVEL-trans</vt:lpstr>
      <vt:lpstr>duo-MARVEL</vt:lpstr>
      <vt:lpstr>duo-out</vt:lpstr>
      <vt:lpstr>95Zachwiej</vt:lpstr>
      <vt:lpstr>Bernath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Yurchenko</dc:creator>
  <cp:lastModifiedBy>Yurchenko</cp:lastModifiedBy>
  <dcterms:created xsi:type="dcterms:W3CDTF">2023-01-13T15:29:31Z</dcterms:created>
  <dcterms:modified xsi:type="dcterms:W3CDTF">2023-02-21T14:11:23Z</dcterms:modified>
</cp:coreProperties>
</file>